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7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8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9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/>
  <mc:AlternateContent xmlns:mc="http://schemas.openxmlformats.org/markup-compatibility/2006">
    <mc:Choice Requires="x15">
      <x15ac:absPath xmlns:x15ac="http://schemas.microsoft.com/office/spreadsheetml/2010/11/ac" url="/Users/bennotkin/Documents/world-bank/compoundriskdata/crm-excel/"/>
    </mc:Choice>
  </mc:AlternateContent>
  <xr:revisionPtr revIDLastSave="0" documentId="13_ncr:1_{CB4CB1C5-F0D4-5F41-AA50-796E1834D90C}" xr6:coauthVersionLast="46" xr6:coauthVersionMax="46" xr10:uidLastSave="{00000000-0000-0000-0000-000000000000}"/>
  <bookViews>
    <workbookView xWindow="0" yWindow="460" windowWidth="25600" windowHeight="15540" activeTab="1" xr2:uid="{00000000-000D-0000-FFFF-FFFF00000000}"/>
  </bookViews>
  <sheets>
    <sheet name="Dashboard" sheetId="13" r:id="rId1"/>
    <sheet name="Options" sheetId="8" r:id="rId2"/>
    <sheet name="Data Dictionary" sheetId="9" r:id="rId3"/>
    <sheet name="Compound Alert" sheetId="1" r:id="rId4"/>
    <sheet name="Health" sheetId="2" r:id="rId5"/>
    <sheet name="Food" sheetId="14" r:id="rId6"/>
    <sheet name="Conflict" sheetId="16" r:id="rId7"/>
    <sheet name="Macro" sheetId="17" r:id="rId8"/>
    <sheet name="Natural Hazard" sheetId="18" r:id="rId9"/>
    <sheet name="Socioeconomic" sheetId="19" r:id="rId10"/>
    <sheet name="Data Reliability" sheetId="27" r:id="rId11"/>
    <sheet name="Landing" sheetId="26" r:id="rId12"/>
  </sheets>
  <definedNames>
    <definedName name="_xlnm._FilterDatabase" localSheetId="3" hidden="1">'Compound Alert'!$B$5:$AN$195</definedName>
    <definedName name="_xlnm._FilterDatabase" localSheetId="0" hidden="1">Dashboard!$B$72:$P$262</definedName>
    <definedName name="_xlnm._FilterDatabase" localSheetId="2" hidden="1">'Data Dictionary'!$B$7:$J$7</definedName>
    <definedName name="_xlnm._FilterDatabase" localSheetId="9" hidden="1">Socioeconomic!$B$5:$K$5</definedName>
    <definedName name="_xlchart.v5.0" hidden="1">'Compound Alert'!$B$5</definedName>
    <definedName name="_xlchart.v5.1" hidden="1">'Compound Alert'!$B$6:$B$195</definedName>
    <definedName name="_xlchart.v5.10" hidden="1">'Compound Alert'!$H$5</definedName>
    <definedName name="_xlchart.v5.11" hidden="1">'Compound Alert'!$H$6:$H$195</definedName>
    <definedName name="_xlchart.v5.2" hidden="1">'Compound Alert'!$H$5</definedName>
    <definedName name="_xlchart.v5.3" hidden="1">'Compound Alert'!$K$6:$K$195</definedName>
    <definedName name="_xlchart.v5.4" hidden="1">'Compound Alert'!$B$5</definedName>
    <definedName name="_xlchart.v5.5" hidden="1">'Compound Alert'!$B$6:$B$195</definedName>
    <definedName name="_xlchart.v5.6" hidden="1">'Compound Alert'!$H$5</definedName>
    <definedName name="_xlchart.v5.7" hidden="1">'Compound Alert'!$K$6:$K$195</definedName>
    <definedName name="_xlchart.v5.8" hidden="1">'Compound Alert'!$B$5</definedName>
    <definedName name="_xlchart.v5.9" hidden="1">'Compound Alert'!$B$6:$B$195</definedName>
    <definedName name="Conflict_and_Fragility" localSheetId="6">Conflict!$H$5:$L$195</definedName>
    <definedName name="Food_Security" localSheetId="10">'Data Reliability'!$K$5:$O$195</definedName>
    <definedName name="Food_Security" localSheetId="5">Food!$H$5:$L$195</definedName>
    <definedName name="Health" localSheetId="6">Conflict!#REF!</definedName>
    <definedName name="Health" localSheetId="5">Food!#REF!</definedName>
    <definedName name="Health" localSheetId="4">Health!$H$5:$R$195</definedName>
    <definedName name="Health" localSheetId="7">Macro!#REF!</definedName>
    <definedName name="Health" localSheetId="8">'Natural Hazard'!#REF!</definedName>
    <definedName name="Health" localSheetId="9">Socioeconomic!#REF!</definedName>
    <definedName name="Macro_Fiscal" localSheetId="7">Macro!$H$5:$J$195</definedName>
    <definedName name="Natural_Hazard" localSheetId="8">'Natural Hazard'!$H$5:$M$195</definedName>
    <definedName name="reliabilitysheet" localSheetId="3">'Compound Alert'!#REF!</definedName>
    <definedName name="reliabilitysheet" localSheetId="10">'Data Reliability'!$A$5:$R$195</definedName>
    <definedName name="Socioeconomic_Vulnerability" localSheetId="9">Socioeconomic!$H$5:$N$195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6" i="1" l="1" a="1"/>
  <c r="G16" i="1" s="1"/>
  <c r="G17" i="1" a="1"/>
  <c r="G17" i="1"/>
  <c r="G18" i="1" a="1"/>
  <c r="G18" i="1" s="1"/>
  <c r="G19" i="1" a="1"/>
  <c r="G19" i="1" s="1"/>
  <c r="G20" i="1" a="1"/>
  <c r="G20" i="1" s="1"/>
  <c r="G21" i="1" a="1"/>
  <c r="G21" i="1" s="1"/>
  <c r="G22" i="1" a="1"/>
  <c r="G22" i="1" s="1"/>
  <c r="G23" i="1" a="1"/>
  <c r="G23" i="1"/>
  <c r="G24" i="1" a="1"/>
  <c r="G24" i="1" s="1"/>
  <c r="G25" i="1" a="1"/>
  <c r="G25" i="1"/>
  <c r="G26" i="1" a="1"/>
  <c r="G26" i="1" s="1"/>
  <c r="G27" i="1" a="1"/>
  <c r="G27" i="1" s="1"/>
  <c r="G28" i="1" a="1"/>
  <c r="G28" i="1" s="1"/>
  <c r="G29" i="1" a="1"/>
  <c r="G29" i="1" s="1"/>
  <c r="G30" i="1" a="1"/>
  <c r="G30" i="1" s="1"/>
  <c r="G31" i="1" a="1"/>
  <c r="G31" i="1"/>
  <c r="G32" i="1" a="1"/>
  <c r="G32" i="1" s="1"/>
  <c r="G33" i="1" a="1"/>
  <c r="G33" i="1"/>
  <c r="G34" i="1" a="1"/>
  <c r="G34" i="1" s="1"/>
  <c r="G35" i="1" a="1"/>
  <c r="G35" i="1" s="1"/>
  <c r="G36" i="1" a="1"/>
  <c r="G36" i="1" s="1"/>
  <c r="G37" i="1" a="1"/>
  <c r="G37" i="1" s="1"/>
  <c r="G38" i="1" a="1"/>
  <c r="G38" i="1" s="1"/>
  <c r="G39" i="1" a="1"/>
  <c r="G39" i="1"/>
  <c r="G40" i="1" a="1"/>
  <c r="G40" i="1" s="1"/>
  <c r="G41" i="1" a="1"/>
  <c r="G41" i="1"/>
  <c r="G42" i="1" a="1"/>
  <c r="G42" i="1" s="1"/>
  <c r="G43" i="1" a="1"/>
  <c r="G43" i="1" s="1"/>
  <c r="G44" i="1" a="1"/>
  <c r="G44" i="1" s="1"/>
  <c r="G45" i="1" a="1"/>
  <c r="G45" i="1" s="1"/>
  <c r="G46" i="1" a="1"/>
  <c r="G46" i="1" s="1"/>
  <c r="G47" i="1" a="1"/>
  <c r="G47" i="1"/>
  <c r="G48" i="1" a="1"/>
  <c r="G48" i="1" s="1"/>
  <c r="G49" i="1" a="1"/>
  <c r="G49" i="1"/>
  <c r="G50" i="1" a="1"/>
  <c r="G50" i="1" s="1"/>
  <c r="G51" i="1" a="1"/>
  <c r="G51" i="1" s="1"/>
  <c r="G52" i="1" a="1"/>
  <c r="G52" i="1" s="1"/>
  <c r="G53" i="1" a="1"/>
  <c r="G53" i="1" s="1"/>
  <c r="G54" i="1" a="1"/>
  <c r="G54" i="1" s="1"/>
  <c r="G55" i="1" a="1"/>
  <c r="G55" i="1"/>
  <c r="G56" i="1" a="1"/>
  <c r="G56" i="1" s="1"/>
  <c r="G57" i="1" a="1"/>
  <c r="G57" i="1"/>
  <c r="G58" i="1" a="1"/>
  <c r="G58" i="1" s="1"/>
  <c r="G59" i="1" a="1"/>
  <c r="G59" i="1" s="1"/>
  <c r="G60" i="1" a="1"/>
  <c r="G60" i="1" s="1"/>
  <c r="G61" i="1" a="1"/>
  <c r="G61" i="1" s="1"/>
  <c r="G62" i="1" a="1"/>
  <c r="G62" i="1" s="1"/>
  <c r="G63" i="1" a="1"/>
  <c r="G63" i="1"/>
  <c r="G64" i="1" a="1"/>
  <c r="G64" i="1" s="1"/>
  <c r="G65" i="1" a="1"/>
  <c r="G65" i="1"/>
  <c r="G66" i="1" a="1"/>
  <c r="G66" i="1" s="1"/>
  <c r="G67" i="1" a="1"/>
  <c r="G67" i="1" s="1"/>
  <c r="G68" i="1" a="1"/>
  <c r="G68" i="1" s="1"/>
  <c r="G69" i="1" a="1"/>
  <c r="G69" i="1" s="1"/>
  <c r="G70" i="1" a="1"/>
  <c r="G70" i="1" s="1"/>
  <c r="G71" i="1" a="1"/>
  <c r="G71" i="1"/>
  <c r="G72" i="1" a="1"/>
  <c r="G72" i="1" s="1"/>
  <c r="G73" i="1" a="1"/>
  <c r="G73" i="1"/>
  <c r="G74" i="1" a="1"/>
  <c r="G74" i="1" s="1"/>
  <c r="G75" i="1" a="1"/>
  <c r="G75" i="1" s="1"/>
  <c r="G76" i="1" a="1"/>
  <c r="G76" i="1" s="1"/>
  <c r="G77" i="1" a="1"/>
  <c r="G77" i="1"/>
  <c r="G78" i="1" a="1"/>
  <c r="G78" i="1" s="1"/>
  <c r="G79" i="1" a="1"/>
  <c r="G79" i="1"/>
  <c r="G80" i="1" a="1"/>
  <c r="G80" i="1" s="1"/>
  <c r="G81" i="1" a="1"/>
  <c r="G81" i="1"/>
  <c r="G82" i="1" a="1"/>
  <c r="G82" i="1" s="1"/>
  <c r="G83" i="1" a="1"/>
  <c r="G83" i="1" s="1"/>
  <c r="G84" i="1" a="1"/>
  <c r="G84" i="1" s="1"/>
  <c r="G85" i="1" a="1"/>
  <c r="G85" i="1"/>
  <c r="G86" i="1" a="1"/>
  <c r="G86" i="1" s="1"/>
  <c r="G87" i="1" a="1"/>
  <c r="G87" i="1"/>
  <c r="G88" i="1" a="1"/>
  <c r="G88" i="1" s="1"/>
  <c r="G89" i="1" a="1"/>
  <c r="G89" i="1"/>
  <c r="G90" i="1" a="1"/>
  <c r="G90" i="1" s="1"/>
  <c r="G91" i="1" a="1"/>
  <c r="G91" i="1" s="1"/>
  <c r="G92" i="1" a="1"/>
  <c r="G92" i="1" s="1"/>
  <c r="G93" i="1" a="1"/>
  <c r="G93" i="1"/>
  <c r="G94" i="1" a="1"/>
  <c r="G94" i="1" s="1"/>
  <c r="G95" i="1" a="1"/>
  <c r="G95" i="1" s="1"/>
  <c r="G96" i="1" a="1"/>
  <c r="G96" i="1" s="1"/>
  <c r="G97" i="1" a="1"/>
  <c r="G97" i="1"/>
  <c r="G98" i="1" a="1"/>
  <c r="G98" i="1" s="1"/>
  <c r="G99" i="1" a="1"/>
  <c r="G99" i="1" s="1"/>
  <c r="G100" i="1" a="1"/>
  <c r="G100" i="1" s="1"/>
  <c r="G101" i="1" a="1"/>
  <c r="G101" i="1"/>
  <c r="G102" i="1" a="1"/>
  <c r="G102" i="1" s="1"/>
  <c r="G103" i="1" a="1"/>
  <c r="G103" i="1" s="1"/>
  <c r="G104" i="1" a="1"/>
  <c r="G104" i="1" s="1"/>
  <c r="G105" i="1" a="1"/>
  <c r="G105" i="1"/>
  <c r="G106" i="1" a="1"/>
  <c r="G106" i="1" s="1"/>
  <c r="G107" i="1" a="1"/>
  <c r="G107" i="1" s="1"/>
  <c r="G108" i="1" a="1"/>
  <c r="G108" i="1" s="1"/>
  <c r="G109" i="1" a="1"/>
  <c r="G109" i="1"/>
  <c r="G110" i="1" a="1"/>
  <c r="G110" i="1" s="1"/>
  <c r="G111" i="1" a="1"/>
  <c r="G111" i="1" s="1"/>
  <c r="G112" i="1" a="1"/>
  <c r="G112" i="1" s="1"/>
  <c r="G113" i="1" a="1"/>
  <c r="G113" i="1"/>
  <c r="G114" i="1" a="1"/>
  <c r="G114" i="1" s="1"/>
  <c r="G115" i="1" a="1"/>
  <c r="G115" i="1" s="1"/>
  <c r="G116" i="1" a="1"/>
  <c r="G116" i="1" s="1"/>
  <c r="G117" i="1" a="1"/>
  <c r="G117" i="1"/>
  <c r="G118" i="1" a="1"/>
  <c r="G118" i="1" s="1"/>
  <c r="G119" i="1" a="1"/>
  <c r="G119" i="1" s="1"/>
  <c r="G120" i="1" a="1"/>
  <c r="G120" i="1" s="1"/>
  <c r="G121" i="1" a="1"/>
  <c r="G121" i="1"/>
  <c r="G122" i="1" a="1"/>
  <c r="G122" i="1" s="1"/>
  <c r="G123" i="1" a="1"/>
  <c r="G123" i="1" s="1"/>
  <c r="G124" i="1" a="1"/>
  <c r="G124" i="1" s="1"/>
  <c r="G125" i="1" a="1"/>
  <c r="G125" i="1"/>
  <c r="G126" i="1" a="1"/>
  <c r="G126" i="1" s="1"/>
  <c r="G127" i="1" a="1"/>
  <c r="G127" i="1" s="1"/>
  <c r="G128" i="1" a="1"/>
  <c r="G128" i="1" s="1"/>
  <c r="G129" i="1" a="1"/>
  <c r="G129" i="1"/>
  <c r="G130" i="1" a="1"/>
  <c r="G130" i="1" s="1"/>
  <c r="G131" i="1" a="1"/>
  <c r="G131" i="1" s="1"/>
  <c r="G132" i="1" a="1"/>
  <c r="G132" i="1" s="1"/>
  <c r="G133" i="1" a="1"/>
  <c r="G133" i="1"/>
  <c r="G134" i="1" a="1"/>
  <c r="G134" i="1" s="1"/>
  <c r="G135" i="1" a="1"/>
  <c r="G135" i="1" s="1"/>
  <c r="G136" i="1" a="1"/>
  <c r="G136" i="1" s="1"/>
  <c r="G137" i="1" a="1"/>
  <c r="G137" i="1"/>
  <c r="G138" i="1" a="1"/>
  <c r="G138" i="1" s="1"/>
  <c r="G139" i="1" a="1"/>
  <c r="G139" i="1" s="1"/>
  <c r="G140" i="1" a="1"/>
  <c r="G140" i="1" s="1"/>
  <c r="G141" i="1" a="1"/>
  <c r="G141" i="1"/>
  <c r="G142" i="1" a="1"/>
  <c r="G142" i="1" s="1"/>
  <c r="G143" i="1" a="1"/>
  <c r="G143" i="1" s="1"/>
  <c r="G144" i="1" a="1"/>
  <c r="G144" i="1" s="1"/>
  <c r="G145" i="1" a="1"/>
  <c r="G145" i="1"/>
  <c r="G146" i="1" a="1"/>
  <c r="G146" i="1" s="1"/>
  <c r="G147" i="1" a="1"/>
  <c r="G147" i="1" s="1"/>
  <c r="G148" i="1" a="1"/>
  <c r="G148" i="1" s="1"/>
  <c r="G149" i="1" a="1"/>
  <c r="G149" i="1"/>
  <c r="G150" i="1" a="1"/>
  <c r="G150" i="1" s="1"/>
  <c r="G151" i="1" a="1"/>
  <c r="G151" i="1" s="1"/>
  <c r="G152" i="1" a="1"/>
  <c r="G152" i="1" s="1"/>
  <c r="G153" i="1" a="1"/>
  <c r="G153" i="1"/>
  <c r="G154" i="1" a="1"/>
  <c r="G154" i="1" s="1"/>
  <c r="G155" i="1" a="1"/>
  <c r="G155" i="1" s="1"/>
  <c r="G156" i="1" a="1"/>
  <c r="G156" i="1" s="1"/>
  <c r="G157" i="1" a="1"/>
  <c r="G157" i="1"/>
  <c r="G158" i="1" a="1"/>
  <c r="G158" i="1" s="1"/>
  <c r="G159" i="1" a="1"/>
  <c r="G159" i="1" s="1"/>
  <c r="G160" i="1" a="1"/>
  <c r="G160" i="1" s="1"/>
  <c r="G161" i="1" a="1"/>
  <c r="G161" i="1"/>
  <c r="G162" i="1" a="1"/>
  <c r="G162" i="1" s="1"/>
  <c r="G163" i="1" a="1"/>
  <c r="G163" i="1" s="1"/>
  <c r="G164" i="1" a="1"/>
  <c r="G164" i="1" s="1"/>
  <c r="G165" i="1" a="1"/>
  <c r="G165" i="1"/>
  <c r="G166" i="1" a="1"/>
  <c r="G166" i="1" s="1"/>
  <c r="G167" i="1" a="1"/>
  <c r="G167" i="1" s="1"/>
  <c r="G168" i="1" a="1"/>
  <c r="G168" i="1" s="1"/>
  <c r="G169" i="1" a="1"/>
  <c r="G169" i="1"/>
  <c r="G170" i="1" a="1"/>
  <c r="G170" i="1" s="1"/>
  <c r="G171" i="1" a="1"/>
  <c r="G171" i="1" s="1"/>
  <c r="G172" i="1" a="1"/>
  <c r="G172" i="1" s="1"/>
  <c r="G173" i="1" a="1"/>
  <c r="G173" i="1"/>
  <c r="G174" i="1" a="1"/>
  <c r="G174" i="1" s="1"/>
  <c r="G175" i="1" a="1"/>
  <c r="G175" i="1" s="1"/>
  <c r="G176" i="1" a="1"/>
  <c r="G176" i="1" s="1"/>
  <c r="G177" i="1" a="1"/>
  <c r="G177" i="1"/>
  <c r="G178" i="1" a="1"/>
  <c r="G178" i="1" s="1"/>
  <c r="G179" i="1" a="1"/>
  <c r="G179" i="1" s="1"/>
  <c r="G180" i="1" a="1"/>
  <c r="G180" i="1" s="1"/>
  <c r="G181" i="1" a="1"/>
  <c r="G181" i="1"/>
  <c r="G182" i="1" a="1"/>
  <c r="G182" i="1" s="1"/>
  <c r="G183" i="1" a="1"/>
  <c r="G183" i="1" s="1"/>
  <c r="G184" i="1" a="1"/>
  <c r="G184" i="1" s="1"/>
  <c r="G185" i="1" a="1"/>
  <c r="G185" i="1"/>
  <c r="G186" i="1" a="1"/>
  <c r="G186" i="1"/>
  <c r="G187" i="1" a="1"/>
  <c r="G187" i="1"/>
  <c r="G188" i="1" a="1"/>
  <c r="G188" i="1"/>
  <c r="G189" i="1" a="1"/>
  <c r="G189" i="1"/>
  <c r="G190" i="1" a="1"/>
  <c r="G190" i="1" s="1"/>
  <c r="G191" i="1" a="1"/>
  <c r="G191" i="1" s="1"/>
  <c r="G192" i="1" a="1"/>
  <c r="G192" i="1" s="1"/>
  <c r="G193" i="1" a="1"/>
  <c r="G193" i="1" s="1"/>
  <c r="G194" i="1" a="1"/>
  <c r="G194" i="1" s="1"/>
  <c r="G195" i="1" a="1"/>
  <c r="G195" i="1" s="1"/>
  <c r="G6" i="1" a="1"/>
  <c r="G6" i="1" s="1"/>
  <c r="G7" i="1" a="1"/>
  <c r="G7" i="1" s="1"/>
  <c r="G8" i="1" a="1"/>
  <c r="G8" i="1" s="1"/>
  <c r="G9" i="1" a="1"/>
  <c r="G9" i="1" s="1"/>
  <c r="G10" i="1" a="1"/>
  <c r="G10" i="1" s="1"/>
  <c r="G11" i="1" a="1"/>
  <c r="G11" i="1" s="1"/>
  <c r="G12" i="1" a="1"/>
  <c r="G12" i="1" s="1"/>
  <c r="G13" i="1" a="1"/>
  <c r="G13" i="1" s="1"/>
  <c r="G14" i="1" a="1"/>
  <c r="G14" i="1" s="1"/>
  <c r="G15" i="1" a="1"/>
  <c r="G15" i="1" s="1"/>
  <c r="AQ7" i="1" a="1"/>
  <c r="AQ7" i="1" s="1"/>
  <c r="AR7" i="1" a="1"/>
  <c r="AR7" i="1" s="1"/>
  <c r="AS7" i="1" a="1"/>
  <c r="AS7" i="1" s="1"/>
  <c r="AQ8" i="1" a="1"/>
  <c r="AQ8" i="1" s="1"/>
  <c r="AR8" i="1" a="1"/>
  <c r="AR8" i="1" s="1"/>
  <c r="AS8" i="1" a="1"/>
  <c r="AS8" i="1" s="1"/>
  <c r="AQ9" i="1" a="1"/>
  <c r="AQ9" i="1" s="1"/>
  <c r="AR9" i="1" a="1"/>
  <c r="AR9" i="1" s="1"/>
  <c r="AS9" i="1" a="1"/>
  <c r="AS9" i="1" s="1"/>
  <c r="AQ10" i="1" a="1"/>
  <c r="AQ10" i="1" s="1"/>
  <c r="AR10" i="1" a="1"/>
  <c r="AR10" i="1" s="1"/>
  <c r="AS10" i="1" a="1"/>
  <c r="AS10" i="1" s="1"/>
  <c r="AQ11" i="1" a="1"/>
  <c r="AQ11" i="1" s="1"/>
  <c r="AR11" i="1" a="1"/>
  <c r="AR11" i="1" s="1"/>
  <c r="AS11" i="1" a="1"/>
  <c r="AS11" i="1" s="1"/>
  <c r="AQ12" i="1" a="1"/>
  <c r="AQ12" i="1" s="1"/>
  <c r="AR12" i="1" a="1"/>
  <c r="AR12" i="1" s="1"/>
  <c r="AS12" i="1" a="1"/>
  <c r="AS12" i="1" s="1"/>
  <c r="AQ13" i="1" a="1"/>
  <c r="AQ13" i="1" s="1"/>
  <c r="AR13" i="1" a="1"/>
  <c r="AR13" i="1" s="1"/>
  <c r="AS13" i="1" a="1"/>
  <c r="AS13" i="1" s="1"/>
  <c r="AQ14" i="1" a="1"/>
  <c r="AQ14" i="1" s="1"/>
  <c r="AR14" i="1" a="1"/>
  <c r="AR14" i="1" s="1"/>
  <c r="AS14" i="1" a="1"/>
  <c r="AS14" i="1" s="1"/>
  <c r="AQ15" i="1" a="1"/>
  <c r="AQ15" i="1" s="1"/>
  <c r="AR15" i="1" a="1"/>
  <c r="AR15" i="1" s="1"/>
  <c r="AS15" i="1" a="1"/>
  <c r="AS15" i="1" s="1"/>
  <c r="AQ16" i="1" a="1"/>
  <c r="AQ16" i="1" s="1"/>
  <c r="AR16" i="1" a="1"/>
  <c r="AR16" i="1" s="1"/>
  <c r="AS16" i="1" a="1"/>
  <c r="AS16" i="1" s="1"/>
  <c r="AQ17" i="1" a="1"/>
  <c r="AQ17" i="1" s="1"/>
  <c r="AR17" i="1" a="1"/>
  <c r="AR17" i="1" s="1"/>
  <c r="AS17" i="1" a="1"/>
  <c r="AS17" i="1" s="1"/>
  <c r="AQ18" i="1" a="1"/>
  <c r="AQ18" i="1" s="1"/>
  <c r="AR18" i="1" a="1"/>
  <c r="AR18" i="1" s="1"/>
  <c r="AS18" i="1" a="1"/>
  <c r="AS18" i="1" s="1"/>
  <c r="AQ19" i="1" a="1"/>
  <c r="AQ19" i="1" s="1"/>
  <c r="AR19" i="1" a="1"/>
  <c r="AR19" i="1" s="1"/>
  <c r="AS19" i="1" a="1"/>
  <c r="AS19" i="1" s="1"/>
  <c r="AQ20" i="1" a="1"/>
  <c r="AQ20" i="1" s="1"/>
  <c r="AR20" i="1" a="1"/>
  <c r="AR20" i="1" s="1"/>
  <c r="AS20" i="1" a="1"/>
  <c r="AS20" i="1" s="1"/>
  <c r="AQ21" i="1" a="1"/>
  <c r="AQ21" i="1" s="1"/>
  <c r="AR21" i="1" a="1"/>
  <c r="AR21" i="1" s="1"/>
  <c r="AS21" i="1" a="1"/>
  <c r="AS21" i="1" s="1"/>
  <c r="AQ22" i="1" a="1"/>
  <c r="AQ22" i="1" s="1"/>
  <c r="AR22" i="1" a="1"/>
  <c r="AR22" i="1" s="1"/>
  <c r="AS22" i="1" a="1"/>
  <c r="AS22" i="1" s="1"/>
  <c r="AQ23" i="1" a="1"/>
  <c r="AQ23" i="1" s="1"/>
  <c r="AR23" i="1" a="1"/>
  <c r="AR23" i="1" s="1"/>
  <c r="AS23" i="1" a="1"/>
  <c r="AS23" i="1" s="1"/>
  <c r="AQ24" i="1" a="1"/>
  <c r="AQ24" i="1" s="1"/>
  <c r="AR24" i="1" a="1"/>
  <c r="AR24" i="1" s="1"/>
  <c r="AS24" i="1" a="1"/>
  <c r="AS24" i="1" s="1"/>
  <c r="AS6" i="1" a="1"/>
  <c r="AS6" i="1" s="1"/>
  <c r="AR6" i="1" a="1"/>
  <c r="AR6" i="1" s="1"/>
  <c r="AQ6" i="1" a="1"/>
  <c r="AQ6" i="1" s="1"/>
  <c r="Z1" i="1"/>
  <c r="J199" i="16"/>
  <c r="I9" i="1" a="1"/>
  <c r="I9" i="1" s="1"/>
  <c r="I11" i="1" a="1"/>
  <c r="I11" i="1" s="1"/>
  <c r="I14" i="1" a="1"/>
  <c r="I14" i="1" s="1"/>
  <c r="I19" i="1" a="1"/>
  <c r="I19" i="1" s="1"/>
  <c r="I23" i="1" a="1"/>
  <c r="I23" i="1" s="1"/>
  <c r="I26" i="1" a="1"/>
  <c r="I26" i="1" s="1"/>
  <c r="I30" i="1" a="1"/>
  <c r="I30" i="1" s="1"/>
  <c r="I33" i="1" a="1"/>
  <c r="I33" i="1" s="1"/>
  <c r="I39" i="1" a="1"/>
  <c r="I39" i="1" s="1"/>
  <c r="I43" i="1" a="1"/>
  <c r="I43" i="1" s="1"/>
  <c r="I47" i="1" a="1"/>
  <c r="I47" i="1" s="1"/>
  <c r="I50" i="1" a="1"/>
  <c r="I50" i="1" s="1"/>
  <c r="I51" i="1" a="1"/>
  <c r="I51" i="1" s="1"/>
  <c r="I54" i="1" a="1"/>
  <c r="I54" i="1" s="1"/>
  <c r="I58" i="1" a="1"/>
  <c r="I58" i="1" s="1"/>
  <c r="I61" i="1" a="1"/>
  <c r="I61" i="1" s="1"/>
  <c r="I62" i="1" a="1"/>
  <c r="I62" i="1" s="1"/>
  <c r="I69" i="1" a="1"/>
  <c r="I69" i="1" s="1"/>
  <c r="I71" i="1" a="1"/>
  <c r="I71" i="1" s="1"/>
  <c r="I75" i="1" a="1"/>
  <c r="I75" i="1" s="1"/>
  <c r="I79" i="1" a="1"/>
  <c r="I79" i="1" s="1"/>
  <c r="I82" i="1" a="1"/>
  <c r="I82" i="1" s="1"/>
  <c r="I83" i="1" a="1"/>
  <c r="I83" i="1" s="1"/>
  <c r="I86" i="1" a="1"/>
  <c r="I86" i="1"/>
  <c r="I89" i="1" a="1"/>
  <c r="I89" i="1" s="1"/>
  <c r="I90" i="1" a="1"/>
  <c r="I90" i="1" s="1"/>
  <c r="I94" i="1" a="1"/>
  <c r="I94" i="1" s="1"/>
  <c r="I97" i="1" a="1"/>
  <c r="I97" i="1" s="1"/>
  <c r="I103" i="1" a="1"/>
  <c r="I103" i="1" s="1"/>
  <c r="I107" i="1" a="1"/>
  <c r="I107" i="1" s="1"/>
  <c r="I111" i="1" a="1"/>
  <c r="I111" i="1" s="1"/>
  <c r="I114" i="1" a="1"/>
  <c r="I114" i="1" s="1"/>
  <c r="I115" i="1" a="1"/>
  <c r="I115" i="1" s="1"/>
  <c r="I118" i="1" a="1"/>
  <c r="I118" i="1" s="1"/>
  <c r="I122" i="1" a="1"/>
  <c r="I122" i="1" s="1"/>
  <c r="I125" i="1" a="1"/>
  <c r="I125" i="1" s="1"/>
  <c r="I126" i="1" a="1"/>
  <c r="I126" i="1" s="1"/>
  <c r="I133" i="1" a="1"/>
  <c r="I133" i="1" s="1"/>
  <c r="I135" i="1" a="1"/>
  <c r="I135" i="1" s="1"/>
  <c r="I139" i="1" a="1"/>
  <c r="I139" i="1" s="1"/>
  <c r="I143" i="1" a="1"/>
  <c r="I143" i="1" s="1"/>
  <c r="I146" i="1" a="1"/>
  <c r="I146" i="1" s="1"/>
  <c r="I147" i="1" a="1"/>
  <c r="I147" i="1" s="1"/>
  <c r="I150" i="1" a="1"/>
  <c r="I150" i="1" s="1"/>
  <c r="I153" i="1" a="1"/>
  <c r="I153" i="1" s="1"/>
  <c r="I154" i="1" a="1"/>
  <c r="I154" i="1" s="1"/>
  <c r="I158" i="1" a="1"/>
  <c r="I158" i="1" s="1"/>
  <c r="I161" i="1" a="1"/>
  <c r="I161" i="1" s="1"/>
  <c r="I167" i="1" a="1"/>
  <c r="I167" i="1" s="1"/>
  <c r="I171" i="1" a="1"/>
  <c r="I171" i="1" s="1"/>
  <c r="I175" i="1" a="1"/>
  <c r="I175" i="1" s="1"/>
  <c r="I178" i="1" a="1"/>
  <c r="I178" i="1" s="1"/>
  <c r="I179" i="1" a="1"/>
  <c r="I179" i="1" s="1"/>
  <c r="I182" i="1" a="1"/>
  <c r="I182" i="1" s="1"/>
  <c r="I183" i="1" a="1"/>
  <c r="I183" i="1" s="1"/>
  <c r="I186" i="1" a="1"/>
  <c r="I186" i="1" s="1"/>
  <c r="I187" i="1" a="1"/>
  <c r="I187" i="1" s="1"/>
  <c r="I190" i="1" a="1"/>
  <c r="I190" i="1" s="1"/>
  <c r="I191" i="1" a="1"/>
  <c r="I191" i="1" s="1"/>
  <c r="I194" i="1" a="1"/>
  <c r="I194" i="1" s="1"/>
  <c r="I195" i="1" a="1"/>
  <c r="I195" i="1" s="1"/>
  <c r="D7" i="27"/>
  <c r="I7" i="1" s="1" a="1"/>
  <c r="I7" i="1" s="1"/>
  <c r="D8" i="27"/>
  <c r="I8" i="1" s="1" a="1"/>
  <c r="I8" i="1" s="1"/>
  <c r="D9" i="27"/>
  <c r="D10" i="27"/>
  <c r="I10" i="1" s="1" a="1"/>
  <c r="I10" i="1" s="1"/>
  <c r="D11" i="27"/>
  <c r="D12" i="27"/>
  <c r="I12" i="1" s="1" a="1"/>
  <c r="I12" i="1" s="1"/>
  <c r="D13" i="27"/>
  <c r="I13" i="1" s="1" a="1"/>
  <c r="I13" i="1" s="1"/>
  <c r="D14" i="27"/>
  <c r="D15" i="27"/>
  <c r="I15" i="1" s="1" a="1"/>
  <c r="I15" i="1" s="1"/>
  <c r="D16" i="27"/>
  <c r="I16" i="1" s="1" a="1"/>
  <c r="I16" i="1" s="1"/>
  <c r="D17" i="27"/>
  <c r="I17" i="1" s="1" a="1"/>
  <c r="I17" i="1" s="1"/>
  <c r="D18" i="27"/>
  <c r="I18" i="1" s="1" a="1"/>
  <c r="I18" i="1" s="1"/>
  <c r="D19" i="27"/>
  <c r="D20" i="27"/>
  <c r="I20" i="1" s="1" a="1"/>
  <c r="I20" i="1" s="1"/>
  <c r="D21" i="27"/>
  <c r="I21" i="1" s="1" a="1"/>
  <c r="I21" i="1" s="1"/>
  <c r="D22" i="27"/>
  <c r="I22" i="1" s="1" a="1"/>
  <c r="I22" i="1" s="1"/>
  <c r="D23" i="27"/>
  <c r="D24" i="27"/>
  <c r="I24" i="1" s="1" a="1"/>
  <c r="I24" i="1" s="1"/>
  <c r="D25" i="27"/>
  <c r="I25" i="1" s="1" a="1"/>
  <c r="I25" i="1" s="1"/>
  <c r="D26" i="27"/>
  <c r="D27" i="27"/>
  <c r="I27" i="1" s="1" a="1"/>
  <c r="I27" i="1" s="1"/>
  <c r="D28" i="27"/>
  <c r="I28" i="1" s="1" a="1"/>
  <c r="I28" i="1" s="1"/>
  <c r="D29" i="27"/>
  <c r="I29" i="1" s="1" a="1"/>
  <c r="I29" i="1" s="1"/>
  <c r="D30" i="27"/>
  <c r="D31" i="27"/>
  <c r="I31" i="1" s="1" a="1"/>
  <c r="I31" i="1" s="1"/>
  <c r="D32" i="27"/>
  <c r="I32" i="1" s="1" a="1"/>
  <c r="I32" i="1" s="1"/>
  <c r="D33" i="27"/>
  <c r="D34" i="27"/>
  <c r="I34" i="1" s="1" a="1"/>
  <c r="I34" i="1" s="1"/>
  <c r="D35" i="27"/>
  <c r="I35" i="1" s="1" a="1"/>
  <c r="I35" i="1" s="1"/>
  <c r="D36" i="27"/>
  <c r="I36" i="1" s="1" a="1"/>
  <c r="I36" i="1" s="1"/>
  <c r="D37" i="27"/>
  <c r="I37" i="1" s="1" a="1"/>
  <c r="I37" i="1" s="1"/>
  <c r="D38" i="27"/>
  <c r="I38" i="1" s="1" a="1"/>
  <c r="I38" i="1" s="1"/>
  <c r="D39" i="27"/>
  <c r="D40" i="27"/>
  <c r="I40" i="1" s="1" a="1"/>
  <c r="I40" i="1" s="1"/>
  <c r="D41" i="27"/>
  <c r="I41" i="1" s="1" a="1"/>
  <c r="I41" i="1" s="1"/>
  <c r="D42" i="27"/>
  <c r="I42" i="1" s="1" a="1"/>
  <c r="I42" i="1" s="1"/>
  <c r="D43" i="27"/>
  <c r="D44" i="27"/>
  <c r="I44" i="1" s="1" a="1"/>
  <c r="I44" i="1" s="1"/>
  <c r="D45" i="27"/>
  <c r="I45" i="1" s="1" a="1"/>
  <c r="I45" i="1" s="1"/>
  <c r="D46" i="27"/>
  <c r="I46" i="1" s="1" a="1"/>
  <c r="I46" i="1" s="1"/>
  <c r="D47" i="27"/>
  <c r="D48" i="27"/>
  <c r="I48" i="1" s="1" a="1"/>
  <c r="I48" i="1" s="1"/>
  <c r="D49" i="27"/>
  <c r="I49" i="1" s="1" a="1"/>
  <c r="I49" i="1" s="1"/>
  <c r="D50" i="27"/>
  <c r="D51" i="27"/>
  <c r="D52" i="27"/>
  <c r="I52" i="1" s="1" a="1"/>
  <c r="I52" i="1" s="1"/>
  <c r="D53" i="27"/>
  <c r="I53" i="1" s="1" a="1"/>
  <c r="I53" i="1" s="1"/>
  <c r="D54" i="27"/>
  <c r="D55" i="27"/>
  <c r="I55" i="1" s="1" a="1"/>
  <c r="I55" i="1" s="1"/>
  <c r="D56" i="27"/>
  <c r="I56" i="1" s="1" a="1"/>
  <c r="I56" i="1" s="1"/>
  <c r="D57" i="27"/>
  <c r="I57" i="1" s="1" a="1"/>
  <c r="I57" i="1" s="1"/>
  <c r="D58" i="27"/>
  <c r="D59" i="27"/>
  <c r="I59" i="1" s="1" a="1"/>
  <c r="I59" i="1" s="1"/>
  <c r="D60" i="27"/>
  <c r="I60" i="1" s="1" a="1"/>
  <c r="I60" i="1" s="1"/>
  <c r="D61" i="27"/>
  <c r="D62" i="27"/>
  <c r="D63" i="27"/>
  <c r="I63" i="1" s="1" a="1"/>
  <c r="I63" i="1" s="1"/>
  <c r="D64" i="27"/>
  <c r="I64" i="1" s="1" a="1"/>
  <c r="I64" i="1" s="1"/>
  <c r="D65" i="27"/>
  <c r="I65" i="1" s="1" a="1"/>
  <c r="I65" i="1" s="1"/>
  <c r="D66" i="27"/>
  <c r="I66" i="1" s="1" a="1"/>
  <c r="I66" i="1" s="1"/>
  <c r="D67" i="27"/>
  <c r="I67" i="1" s="1" a="1"/>
  <c r="I67" i="1" s="1"/>
  <c r="D68" i="27"/>
  <c r="I68" i="1" s="1" a="1"/>
  <c r="I68" i="1" s="1"/>
  <c r="D69" i="27"/>
  <c r="D70" i="27"/>
  <c r="I70" i="1" s="1" a="1"/>
  <c r="I70" i="1" s="1"/>
  <c r="D71" i="27"/>
  <c r="D72" i="27"/>
  <c r="I72" i="1" s="1" a="1"/>
  <c r="I72" i="1" s="1"/>
  <c r="D73" i="27"/>
  <c r="I73" i="1" s="1" a="1"/>
  <c r="I73" i="1" s="1"/>
  <c r="D74" i="27"/>
  <c r="I74" i="1" s="1" a="1"/>
  <c r="I74" i="1" s="1"/>
  <c r="D75" i="27"/>
  <c r="D76" i="27"/>
  <c r="I76" i="1" s="1" a="1"/>
  <c r="I76" i="1" s="1"/>
  <c r="D77" i="27"/>
  <c r="I77" i="1" s="1" a="1"/>
  <c r="I77" i="1" s="1"/>
  <c r="D78" i="27"/>
  <c r="I78" i="1" s="1" a="1"/>
  <c r="I78" i="1" s="1"/>
  <c r="D79" i="27"/>
  <c r="D80" i="27"/>
  <c r="I80" i="1" s="1" a="1"/>
  <c r="I80" i="1" s="1"/>
  <c r="D81" i="27"/>
  <c r="I81" i="1" s="1" a="1"/>
  <c r="I81" i="1" s="1"/>
  <c r="D82" i="27"/>
  <c r="D83" i="27"/>
  <c r="D84" i="27"/>
  <c r="I84" i="1" s="1" a="1"/>
  <c r="I84" i="1" s="1"/>
  <c r="D85" i="27"/>
  <c r="I85" i="1" s="1" a="1"/>
  <c r="I85" i="1" s="1"/>
  <c r="D86" i="27"/>
  <c r="D87" i="27"/>
  <c r="I87" i="1" s="1" a="1"/>
  <c r="I87" i="1" s="1"/>
  <c r="D88" i="27"/>
  <c r="I88" i="1" s="1" a="1"/>
  <c r="I88" i="1" s="1"/>
  <c r="D89" i="27"/>
  <c r="D90" i="27"/>
  <c r="D91" i="27"/>
  <c r="I91" i="1" s="1" a="1"/>
  <c r="I91" i="1" s="1"/>
  <c r="D92" i="27"/>
  <c r="I92" i="1" s="1" a="1"/>
  <c r="I92" i="1" s="1"/>
  <c r="D93" i="27"/>
  <c r="I93" i="1" s="1" a="1"/>
  <c r="I93" i="1" s="1"/>
  <c r="D94" i="27"/>
  <c r="D95" i="27"/>
  <c r="I95" i="1" s="1" a="1"/>
  <c r="I95" i="1" s="1"/>
  <c r="D96" i="27"/>
  <c r="I96" i="1" s="1" a="1"/>
  <c r="I96" i="1" s="1"/>
  <c r="D97" i="27"/>
  <c r="D98" i="27"/>
  <c r="I98" i="1" s="1" a="1"/>
  <c r="I98" i="1" s="1"/>
  <c r="D99" i="27"/>
  <c r="I99" i="1" s="1" a="1"/>
  <c r="I99" i="1" s="1"/>
  <c r="D100" i="27"/>
  <c r="I100" i="1" s="1" a="1"/>
  <c r="I100" i="1" s="1"/>
  <c r="D101" i="27"/>
  <c r="I101" i="1" s="1" a="1"/>
  <c r="I101" i="1" s="1"/>
  <c r="D102" i="27"/>
  <c r="I102" i="1" s="1" a="1"/>
  <c r="I102" i="1" s="1"/>
  <c r="D103" i="27"/>
  <c r="D104" i="27"/>
  <c r="I104" i="1" s="1" a="1"/>
  <c r="I104" i="1" s="1"/>
  <c r="D105" i="27"/>
  <c r="I105" i="1" s="1" a="1"/>
  <c r="I105" i="1" s="1"/>
  <c r="D106" i="27"/>
  <c r="I106" i="1" s="1" a="1"/>
  <c r="I106" i="1" s="1"/>
  <c r="D107" i="27"/>
  <c r="D108" i="27"/>
  <c r="I108" i="1" s="1" a="1"/>
  <c r="I108" i="1" s="1"/>
  <c r="D109" i="27"/>
  <c r="I109" i="1" s="1" a="1"/>
  <c r="I109" i="1" s="1"/>
  <c r="D110" i="27"/>
  <c r="I110" i="1" s="1" a="1"/>
  <c r="I110" i="1" s="1"/>
  <c r="D111" i="27"/>
  <c r="D112" i="27"/>
  <c r="I112" i="1" s="1" a="1"/>
  <c r="I112" i="1" s="1"/>
  <c r="D113" i="27"/>
  <c r="I113" i="1" s="1" a="1"/>
  <c r="I113" i="1" s="1"/>
  <c r="D114" i="27"/>
  <c r="D115" i="27"/>
  <c r="D116" i="27"/>
  <c r="I116" i="1" s="1" a="1"/>
  <c r="I116" i="1" s="1"/>
  <c r="D117" i="27"/>
  <c r="I117" i="1" s="1" a="1"/>
  <c r="I117" i="1" s="1"/>
  <c r="D118" i="27"/>
  <c r="D119" i="27"/>
  <c r="I119" i="1" s="1" a="1"/>
  <c r="I119" i="1" s="1"/>
  <c r="D120" i="27"/>
  <c r="I120" i="1" s="1" a="1"/>
  <c r="I120" i="1" s="1"/>
  <c r="D121" i="27"/>
  <c r="I121" i="1" s="1" a="1"/>
  <c r="I121" i="1" s="1"/>
  <c r="D122" i="27"/>
  <c r="D123" i="27"/>
  <c r="I123" i="1" s="1" a="1"/>
  <c r="I123" i="1" s="1"/>
  <c r="D124" i="27"/>
  <c r="I124" i="1" s="1" a="1"/>
  <c r="I124" i="1" s="1"/>
  <c r="D125" i="27"/>
  <c r="D126" i="27"/>
  <c r="D127" i="27"/>
  <c r="I127" i="1" s="1" a="1"/>
  <c r="I127" i="1" s="1"/>
  <c r="D128" i="27"/>
  <c r="I128" i="1" s="1" a="1"/>
  <c r="I128" i="1" s="1"/>
  <c r="D129" i="27"/>
  <c r="I129" i="1" s="1" a="1"/>
  <c r="I129" i="1" s="1"/>
  <c r="D130" i="27"/>
  <c r="I130" i="1" s="1" a="1"/>
  <c r="I130" i="1" s="1"/>
  <c r="D131" i="27"/>
  <c r="I131" i="1" s="1" a="1"/>
  <c r="I131" i="1" s="1"/>
  <c r="D132" i="27"/>
  <c r="I132" i="1" s="1" a="1"/>
  <c r="I132" i="1" s="1"/>
  <c r="D133" i="27"/>
  <c r="D134" i="27"/>
  <c r="I134" i="1" s="1" a="1"/>
  <c r="I134" i="1" s="1"/>
  <c r="D135" i="27"/>
  <c r="D136" i="27"/>
  <c r="I136" i="1" s="1" a="1"/>
  <c r="I136" i="1" s="1"/>
  <c r="D137" i="27"/>
  <c r="I137" i="1" s="1" a="1"/>
  <c r="I137" i="1" s="1"/>
  <c r="D138" i="27"/>
  <c r="I138" i="1" s="1" a="1"/>
  <c r="I138" i="1" s="1"/>
  <c r="D139" i="27"/>
  <c r="D140" i="27"/>
  <c r="I140" i="1" s="1" a="1"/>
  <c r="I140" i="1" s="1"/>
  <c r="D141" i="27"/>
  <c r="I141" i="1" s="1" a="1"/>
  <c r="I141" i="1" s="1"/>
  <c r="D142" i="27"/>
  <c r="I142" i="1" s="1" a="1"/>
  <c r="I142" i="1" s="1"/>
  <c r="D143" i="27"/>
  <c r="D144" i="27"/>
  <c r="I144" i="1" s="1" a="1"/>
  <c r="I144" i="1" s="1"/>
  <c r="D145" i="27"/>
  <c r="I145" i="1" s="1" a="1"/>
  <c r="I145" i="1" s="1"/>
  <c r="D146" i="27"/>
  <c r="D147" i="27"/>
  <c r="D148" i="27"/>
  <c r="I148" i="1" s="1" a="1"/>
  <c r="I148" i="1" s="1"/>
  <c r="D149" i="27"/>
  <c r="I149" i="1" s="1" a="1"/>
  <c r="I149" i="1" s="1"/>
  <c r="D150" i="27"/>
  <c r="D151" i="27"/>
  <c r="I151" i="1" s="1" a="1"/>
  <c r="I151" i="1" s="1"/>
  <c r="D152" i="27"/>
  <c r="I152" i="1" s="1" a="1"/>
  <c r="I152" i="1" s="1"/>
  <c r="D153" i="27"/>
  <c r="D154" i="27"/>
  <c r="D155" i="27"/>
  <c r="I155" i="1" s="1" a="1"/>
  <c r="I155" i="1" s="1"/>
  <c r="D156" i="27"/>
  <c r="I156" i="1" s="1" a="1"/>
  <c r="I156" i="1" s="1"/>
  <c r="D157" i="27"/>
  <c r="I157" i="1" s="1" a="1"/>
  <c r="I157" i="1" s="1"/>
  <c r="D158" i="27"/>
  <c r="D159" i="27"/>
  <c r="I159" i="1" s="1" a="1"/>
  <c r="I159" i="1" s="1"/>
  <c r="D160" i="27"/>
  <c r="I160" i="1" s="1" a="1"/>
  <c r="I160" i="1" s="1"/>
  <c r="D161" i="27"/>
  <c r="D162" i="27"/>
  <c r="I162" i="1" s="1" a="1"/>
  <c r="I162" i="1" s="1"/>
  <c r="D163" i="27"/>
  <c r="I163" i="1" s="1" a="1"/>
  <c r="I163" i="1" s="1"/>
  <c r="D164" i="27"/>
  <c r="I164" i="1" s="1" a="1"/>
  <c r="I164" i="1" s="1"/>
  <c r="D165" i="27"/>
  <c r="I165" i="1" s="1" a="1"/>
  <c r="I165" i="1" s="1"/>
  <c r="D166" i="27"/>
  <c r="I166" i="1" s="1" a="1"/>
  <c r="I166" i="1" s="1"/>
  <c r="D167" i="27"/>
  <c r="D168" i="27"/>
  <c r="I168" i="1" s="1" a="1"/>
  <c r="I168" i="1" s="1"/>
  <c r="D169" i="27"/>
  <c r="I169" i="1" s="1" a="1"/>
  <c r="I169" i="1" s="1"/>
  <c r="D170" i="27"/>
  <c r="I170" i="1" s="1" a="1"/>
  <c r="I170" i="1" s="1"/>
  <c r="D171" i="27"/>
  <c r="D172" i="27"/>
  <c r="I172" i="1" s="1" a="1"/>
  <c r="I172" i="1" s="1"/>
  <c r="D173" i="27"/>
  <c r="I173" i="1" s="1" a="1"/>
  <c r="I173" i="1" s="1"/>
  <c r="D174" i="27"/>
  <c r="I174" i="1" s="1" a="1"/>
  <c r="I174" i="1" s="1"/>
  <c r="D175" i="27"/>
  <c r="D176" i="27"/>
  <c r="I176" i="1" s="1" a="1"/>
  <c r="I176" i="1" s="1"/>
  <c r="D177" i="27"/>
  <c r="I177" i="1" s="1" a="1"/>
  <c r="I177" i="1" s="1"/>
  <c r="D178" i="27"/>
  <c r="D179" i="27"/>
  <c r="D180" i="27"/>
  <c r="I180" i="1" s="1" a="1"/>
  <c r="I180" i="1" s="1"/>
  <c r="D181" i="27"/>
  <c r="I181" i="1" s="1" a="1"/>
  <c r="I181" i="1" s="1"/>
  <c r="D182" i="27"/>
  <c r="D183" i="27"/>
  <c r="D184" i="27"/>
  <c r="I184" i="1" s="1" a="1"/>
  <c r="I184" i="1" s="1"/>
  <c r="D185" i="27"/>
  <c r="I185" i="1" s="1" a="1"/>
  <c r="I185" i="1" s="1"/>
  <c r="D186" i="27"/>
  <c r="D187" i="27"/>
  <c r="D188" i="27"/>
  <c r="I188" i="1" s="1" a="1"/>
  <c r="I188" i="1" s="1"/>
  <c r="D189" i="27"/>
  <c r="I189" i="1" s="1" a="1"/>
  <c r="I189" i="1" s="1"/>
  <c r="D190" i="27"/>
  <c r="D191" i="27"/>
  <c r="D192" i="27"/>
  <c r="I192" i="1" s="1" a="1"/>
  <c r="I192" i="1" s="1"/>
  <c r="D193" i="27"/>
  <c r="I193" i="1" s="1" a="1"/>
  <c r="I193" i="1" s="1"/>
  <c r="D194" i="27"/>
  <c r="D195" i="27"/>
  <c r="D6" i="27"/>
  <c r="I6" i="1" s="1" a="1"/>
  <c r="I6" i="1" s="1"/>
  <c r="O7" i="1" a="1"/>
  <c r="O7" i="1" s="1"/>
  <c r="O8" i="1" a="1"/>
  <c r="O8" i="1" s="1"/>
  <c r="O9" i="1" a="1"/>
  <c r="O9" i="1" s="1"/>
  <c r="O10" i="1" a="1"/>
  <c r="O10" i="1" s="1"/>
  <c r="O11" i="1" a="1"/>
  <c r="O11" i="1" s="1"/>
  <c r="O12" i="1" a="1"/>
  <c r="O12" i="1" s="1"/>
  <c r="O13" i="1" a="1"/>
  <c r="O13" i="1" s="1"/>
  <c r="O14" i="1" a="1"/>
  <c r="O14" i="1" s="1"/>
  <c r="O15" i="1" a="1"/>
  <c r="O15" i="1" s="1"/>
  <c r="O16" i="1" a="1"/>
  <c r="O16" i="1"/>
  <c r="O17" i="1" a="1"/>
  <c r="O17" i="1" s="1"/>
  <c r="O18" i="1" a="1"/>
  <c r="O18" i="1" s="1"/>
  <c r="O19" i="1" a="1"/>
  <c r="O19" i="1" s="1"/>
  <c r="O20" i="1" a="1"/>
  <c r="O20" i="1" s="1"/>
  <c r="O21" i="1" a="1"/>
  <c r="O21" i="1" s="1"/>
  <c r="O22" i="1" a="1"/>
  <c r="O22" i="1" s="1"/>
  <c r="O23" i="1" a="1"/>
  <c r="O23" i="1" s="1"/>
  <c r="O24" i="1" a="1"/>
  <c r="O24" i="1" s="1"/>
  <c r="O25" i="1" a="1"/>
  <c r="O25" i="1" s="1"/>
  <c r="O26" i="1" a="1"/>
  <c r="O26" i="1" s="1"/>
  <c r="O27" i="1" a="1"/>
  <c r="O27" i="1" s="1"/>
  <c r="O28" i="1" a="1"/>
  <c r="O28" i="1" s="1"/>
  <c r="O29" i="1" a="1"/>
  <c r="O29" i="1" s="1"/>
  <c r="O30" i="1" a="1"/>
  <c r="O30" i="1" s="1"/>
  <c r="O31" i="1" a="1"/>
  <c r="O31" i="1" s="1"/>
  <c r="O32" i="1" a="1"/>
  <c r="O32" i="1" s="1"/>
  <c r="O33" i="1" a="1"/>
  <c r="O33" i="1" s="1"/>
  <c r="O34" i="1" a="1"/>
  <c r="O34" i="1" s="1"/>
  <c r="O35" i="1" a="1"/>
  <c r="O35" i="1" s="1"/>
  <c r="O36" i="1" a="1"/>
  <c r="O36" i="1" s="1"/>
  <c r="O37" i="1" a="1"/>
  <c r="O37" i="1" s="1"/>
  <c r="O38" i="1" a="1"/>
  <c r="O38" i="1" s="1"/>
  <c r="O39" i="1" a="1"/>
  <c r="O39" i="1" s="1"/>
  <c r="O40" i="1" a="1"/>
  <c r="O40" i="1" s="1"/>
  <c r="O41" i="1" a="1"/>
  <c r="O41" i="1" s="1"/>
  <c r="O42" i="1" a="1"/>
  <c r="O42" i="1" s="1"/>
  <c r="O43" i="1" a="1"/>
  <c r="O43" i="1" s="1"/>
  <c r="O44" i="1" a="1"/>
  <c r="O44" i="1" s="1"/>
  <c r="O45" i="1" a="1"/>
  <c r="O45" i="1" s="1"/>
  <c r="O46" i="1" a="1"/>
  <c r="O46" i="1" s="1"/>
  <c r="O47" i="1" a="1"/>
  <c r="O47" i="1" s="1"/>
  <c r="O48" i="1" a="1"/>
  <c r="O48" i="1" s="1"/>
  <c r="O49" i="1" a="1"/>
  <c r="O49" i="1" s="1"/>
  <c r="O50" i="1" a="1"/>
  <c r="O50" i="1" s="1"/>
  <c r="O51" i="1" a="1"/>
  <c r="O51" i="1" s="1"/>
  <c r="O52" i="1" a="1"/>
  <c r="O52" i="1" s="1"/>
  <c r="O53" i="1" a="1"/>
  <c r="O53" i="1" s="1"/>
  <c r="O54" i="1" a="1"/>
  <c r="O54" i="1" s="1"/>
  <c r="O55" i="1" a="1"/>
  <c r="O55" i="1" s="1"/>
  <c r="O56" i="1" a="1"/>
  <c r="O56" i="1" s="1"/>
  <c r="O57" i="1" a="1"/>
  <c r="O57" i="1" s="1"/>
  <c r="O58" i="1" a="1"/>
  <c r="O58" i="1" s="1"/>
  <c r="O59" i="1" a="1"/>
  <c r="O59" i="1" s="1"/>
  <c r="O60" i="1" a="1"/>
  <c r="O60" i="1" s="1"/>
  <c r="O61" i="1" a="1"/>
  <c r="O61" i="1" s="1"/>
  <c r="O62" i="1" a="1"/>
  <c r="O62" i="1" s="1"/>
  <c r="O63" i="1" a="1"/>
  <c r="O63" i="1" s="1"/>
  <c r="O64" i="1" a="1"/>
  <c r="O64" i="1" s="1"/>
  <c r="O65" i="1" a="1"/>
  <c r="O65" i="1" s="1"/>
  <c r="O66" i="1" a="1"/>
  <c r="O66" i="1" s="1"/>
  <c r="O67" i="1" a="1"/>
  <c r="O67" i="1" s="1"/>
  <c r="O68" i="1" a="1"/>
  <c r="O68" i="1" s="1"/>
  <c r="O69" i="1" a="1"/>
  <c r="O69" i="1" s="1"/>
  <c r="O70" i="1" a="1"/>
  <c r="O70" i="1" s="1"/>
  <c r="O71" i="1" a="1"/>
  <c r="O71" i="1" s="1"/>
  <c r="O72" i="1" a="1"/>
  <c r="O72" i="1" s="1"/>
  <c r="O73" i="1" a="1"/>
  <c r="O73" i="1" s="1"/>
  <c r="O74" i="1" a="1"/>
  <c r="O74" i="1" s="1"/>
  <c r="O75" i="1" a="1"/>
  <c r="O75" i="1" s="1"/>
  <c r="O76" i="1" a="1"/>
  <c r="O76" i="1" s="1"/>
  <c r="O77" i="1" a="1"/>
  <c r="O77" i="1" s="1"/>
  <c r="O78" i="1" a="1"/>
  <c r="O78" i="1" s="1"/>
  <c r="O79" i="1" a="1"/>
  <c r="O79" i="1" s="1"/>
  <c r="O80" i="1" a="1"/>
  <c r="O80" i="1" s="1"/>
  <c r="O81" i="1" a="1"/>
  <c r="O81" i="1" s="1"/>
  <c r="O82" i="1" a="1"/>
  <c r="O82" i="1" s="1"/>
  <c r="O83" i="1" a="1"/>
  <c r="O83" i="1" s="1"/>
  <c r="O84" i="1" a="1"/>
  <c r="O84" i="1" s="1"/>
  <c r="O85" i="1" a="1"/>
  <c r="O85" i="1" s="1"/>
  <c r="O86" i="1" a="1"/>
  <c r="O86" i="1" s="1"/>
  <c r="O87" i="1" a="1"/>
  <c r="O87" i="1" s="1"/>
  <c r="O88" i="1" a="1"/>
  <c r="O88" i="1" s="1"/>
  <c r="O89" i="1" a="1"/>
  <c r="O89" i="1" s="1"/>
  <c r="O90" i="1" a="1"/>
  <c r="O90" i="1" s="1"/>
  <c r="O91" i="1" a="1"/>
  <c r="O91" i="1" s="1"/>
  <c r="O92" i="1" a="1"/>
  <c r="O92" i="1" s="1"/>
  <c r="O93" i="1" a="1"/>
  <c r="O93" i="1" s="1"/>
  <c r="O94" i="1" a="1"/>
  <c r="O94" i="1" s="1"/>
  <c r="O95" i="1" a="1"/>
  <c r="O95" i="1" s="1"/>
  <c r="O96" i="1" a="1"/>
  <c r="O96" i="1" s="1"/>
  <c r="O97" i="1" a="1"/>
  <c r="O97" i="1" s="1"/>
  <c r="O98" i="1" a="1"/>
  <c r="O98" i="1" s="1"/>
  <c r="O99" i="1" a="1"/>
  <c r="O99" i="1" s="1"/>
  <c r="O100" i="1" a="1"/>
  <c r="O100" i="1" s="1"/>
  <c r="O101" i="1" a="1"/>
  <c r="O101" i="1" s="1"/>
  <c r="O102" i="1" a="1"/>
  <c r="O102" i="1" s="1"/>
  <c r="O103" i="1" a="1"/>
  <c r="O103" i="1" s="1"/>
  <c r="O104" i="1" a="1"/>
  <c r="O104" i="1" s="1"/>
  <c r="O105" i="1" a="1"/>
  <c r="O105" i="1" s="1"/>
  <c r="O106" i="1" a="1"/>
  <c r="O106" i="1" s="1"/>
  <c r="O107" i="1" a="1"/>
  <c r="O107" i="1" s="1"/>
  <c r="O108" i="1" a="1"/>
  <c r="O108" i="1" s="1"/>
  <c r="O109" i="1" a="1"/>
  <c r="O109" i="1" s="1"/>
  <c r="O110" i="1" a="1"/>
  <c r="O110" i="1" s="1"/>
  <c r="O111" i="1" a="1"/>
  <c r="O111" i="1" s="1"/>
  <c r="O112" i="1" a="1"/>
  <c r="O112" i="1" s="1"/>
  <c r="O113" i="1" a="1"/>
  <c r="O113" i="1" s="1"/>
  <c r="O114" i="1" a="1"/>
  <c r="O114" i="1" s="1"/>
  <c r="O115" i="1" a="1"/>
  <c r="O115" i="1" s="1"/>
  <c r="O116" i="1" a="1"/>
  <c r="O116" i="1" s="1"/>
  <c r="O117" i="1" a="1"/>
  <c r="O117" i="1" s="1"/>
  <c r="O118" i="1" a="1"/>
  <c r="O118" i="1" s="1"/>
  <c r="O119" i="1" a="1"/>
  <c r="O119" i="1" s="1"/>
  <c r="O120" i="1" a="1"/>
  <c r="O120" i="1" s="1"/>
  <c r="O121" i="1" a="1"/>
  <c r="O121" i="1" s="1"/>
  <c r="O122" i="1" a="1"/>
  <c r="O122" i="1" s="1"/>
  <c r="O123" i="1" a="1"/>
  <c r="O123" i="1" s="1"/>
  <c r="O124" i="1" a="1"/>
  <c r="O124" i="1" s="1"/>
  <c r="O125" i="1" a="1"/>
  <c r="O125" i="1" s="1"/>
  <c r="O126" i="1" a="1"/>
  <c r="O126" i="1" s="1"/>
  <c r="O127" i="1" a="1"/>
  <c r="O127" i="1" s="1"/>
  <c r="O128" i="1" a="1"/>
  <c r="O128" i="1" s="1"/>
  <c r="O129" i="1" a="1"/>
  <c r="O129" i="1" s="1"/>
  <c r="O130" i="1" a="1"/>
  <c r="O130" i="1" s="1"/>
  <c r="O131" i="1" a="1"/>
  <c r="O131" i="1" s="1"/>
  <c r="O132" i="1" a="1"/>
  <c r="O132" i="1" s="1"/>
  <c r="O133" i="1" a="1"/>
  <c r="O133" i="1" s="1"/>
  <c r="O134" i="1" a="1"/>
  <c r="O134" i="1" s="1"/>
  <c r="O135" i="1" a="1"/>
  <c r="O135" i="1" s="1"/>
  <c r="O136" i="1" a="1"/>
  <c r="O136" i="1" s="1"/>
  <c r="O137" i="1" a="1"/>
  <c r="O137" i="1" s="1"/>
  <c r="O138" i="1" a="1"/>
  <c r="O138" i="1"/>
  <c r="O139" i="1" a="1"/>
  <c r="O139" i="1" s="1"/>
  <c r="O140" i="1" a="1"/>
  <c r="O140" i="1" s="1"/>
  <c r="O141" i="1" a="1"/>
  <c r="O141" i="1" s="1"/>
  <c r="O142" i="1" a="1"/>
  <c r="O142" i="1" s="1"/>
  <c r="O143" i="1" a="1"/>
  <c r="O143" i="1" s="1"/>
  <c r="O144" i="1" a="1"/>
  <c r="O144" i="1" s="1"/>
  <c r="O145" i="1" a="1"/>
  <c r="O145" i="1" s="1"/>
  <c r="O146" i="1" a="1"/>
  <c r="O146" i="1" s="1"/>
  <c r="O147" i="1" a="1"/>
  <c r="O147" i="1" s="1"/>
  <c r="O148" i="1" a="1"/>
  <c r="O148" i="1" s="1"/>
  <c r="O149" i="1" a="1"/>
  <c r="O149" i="1" s="1"/>
  <c r="O150" i="1" a="1"/>
  <c r="O150" i="1" s="1"/>
  <c r="O151" i="1" a="1"/>
  <c r="O151" i="1" s="1"/>
  <c r="O152" i="1" a="1"/>
  <c r="O152" i="1" s="1"/>
  <c r="O153" i="1" a="1"/>
  <c r="O153" i="1" s="1"/>
  <c r="O154" i="1" a="1"/>
  <c r="O154" i="1" s="1"/>
  <c r="O155" i="1" a="1"/>
  <c r="O155" i="1" s="1"/>
  <c r="O156" i="1" a="1"/>
  <c r="O156" i="1" s="1"/>
  <c r="O157" i="1" a="1"/>
  <c r="O157" i="1" s="1"/>
  <c r="O158" i="1" a="1"/>
  <c r="O158" i="1" s="1"/>
  <c r="O159" i="1" a="1"/>
  <c r="O159" i="1" s="1"/>
  <c r="O160" i="1" a="1"/>
  <c r="O160" i="1" s="1"/>
  <c r="O161" i="1" a="1"/>
  <c r="O161" i="1" s="1"/>
  <c r="O162" i="1" a="1"/>
  <c r="O162" i="1" s="1"/>
  <c r="O163" i="1" a="1"/>
  <c r="O163" i="1" s="1"/>
  <c r="O164" i="1" a="1"/>
  <c r="O164" i="1" s="1"/>
  <c r="O165" i="1" a="1"/>
  <c r="O165" i="1" s="1"/>
  <c r="O166" i="1" a="1"/>
  <c r="O166" i="1" s="1"/>
  <c r="O167" i="1" a="1"/>
  <c r="O167" i="1" s="1"/>
  <c r="O168" i="1" a="1"/>
  <c r="O168" i="1" s="1"/>
  <c r="O169" i="1" a="1"/>
  <c r="O169" i="1" s="1"/>
  <c r="O170" i="1" a="1"/>
  <c r="O170" i="1" s="1"/>
  <c r="O171" i="1" a="1"/>
  <c r="O171" i="1" s="1"/>
  <c r="O172" i="1" a="1"/>
  <c r="O172" i="1" s="1"/>
  <c r="O173" i="1" a="1"/>
  <c r="O173" i="1" s="1"/>
  <c r="O174" i="1" a="1"/>
  <c r="O174" i="1" s="1"/>
  <c r="O175" i="1" a="1"/>
  <c r="O175" i="1" s="1"/>
  <c r="O176" i="1" a="1"/>
  <c r="O176" i="1"/>
  <c r="O177" i="1" a="1"/>
  <c r="O177" i="1" s="1"/>
  <c r="O178" i="1" a="1"/>
  <c r="O178" i="1" s="1"/>
  <c r="O179" i="1" a="1"/>
  <c r="O179" i="1" s="1"/>
  <c r="O180" i="1" a="1"/>
  <c r="O180" i="1" s="1"/>
  <c r="O181" i="1" a="1"/>
  <c r="O181" i="1" s="1"/>
  <c r="O182" i="1" a="1"/>
  <c r="O182" i="1" s="1"/>
  <c r="O183" i="1" a="1"/>
  <c r="O183" i="1" s="1"/>
  <c r="O184" i="1" a="1"/>
  <c r="O184" i="1" s="1"/>
  <c r="O185" i="1" a="1"/>
  <c r="O185" i="1" s="1"/>
  <c r="O186" i="1" a="1"/>
  <c r="O186" i="1" s="1"/>
  <c r="O187" i="1" a="1"/>
  <c r="O187" i="1" s="1"/>
  <c r="O188" i="1" a="1"/>
  <c r="O188" i="1" s="1"/>
  <c r="O189" i="1" a="1"/>
  <c r="O189" i="1" s="1"/>
  <c r="O190" i="1" a="1"/>
  <c r="O190" i="1" s="1"/>
  <c r="O191" i="1" a="1"/>
  <c r="O191" i="1" s="1"/>
  <c r="O192" i="1" a="1"/>
  <c r="O192" i="1" s="1"/>
  <c r="O193" i="1" a="1"/>
  <c r="O193" i="1" s="1"/>
  <c r="O194" i="1" a="1"/>
  <c r="O194" i="1" s="1"/>
  <c r="O195" i="1" a="1"/>
  <c r="O195" i="1" s="1"/>
  <c r="O6" i="1" a="1"/>
  <c r="O6" i="1" s="1"/>
  <c r="L7" i="1" a="1"/>
  <c r="L7" i="1" s="1"/>
  <c r="L8" i="1" a="1"/>
  <c r="L8" i="1" s="1"/>
  <c r="L9" i="1" a="1"/>
  <c r="L9" i="1" s="1"/>
  <c r="L10" i="1" a="1"/>
  <c r="L10" i="1" s="1"/>
  <c r="L11" i="1" a="1"/>
  <c r="L11" i="1" s="1"/>
  <c r="L12" i="1" a="1"/>
  <c r="L12" i="1" s="1"/>
  <c r="L13" i="1" a="1"/>
  <c r="L13" i="1" s="1"/>
  <c r="L14" i="1" a="1"/>
  <c r="L14" i="1" s="1"/>
  <c r="L15" i="1" a="1"/>
  <c r="L15" i="1" s="1"/>
  <c r="L16" i="1" a="1"/>
  <c r="L16" i="1" s="1"/>
  <c r="L17" i="1" a="1"/>
  <c r="L17" i="1" s="1"/>
  <c r="L18" i="1" a="1"/>
  <c r="L18" i="1" s="1"/>
  <c r="L19" i="1" a="1"/>
  <c r="L19" i="1" s="1"/>
  <c r="L20" i="1" a="1"/>
  <c r="L20" i="1" s="1"/>
  <c r="L21" i="1" a="1"/>
  <c r="L21" i="1" s="1"/>
  <c r="L22" i="1" a="1"/>
  <c r="L22" i="1" s="1"/>
  <c r="L23" i="1" a="1"/>
  <c r="L23" i="1" s="1"/>
  <c r="L24" i="1" a="1"/>
  <c r="L24" i="1" s="1"/>
  <c r="L25" i="1" a="1"/>
  <c r="L25" i="1" s="1"/>
  <c r="L26" i="1" a="1"/>
  <c r="L26" i="1" s="1"/>
  <c r="L27" i="1" a="1"/>
  <c r="L27" i="1" s="1"/>
  <c r="L28" i="1" a="1"/>
  <c r="L28" i="1" s="1"/>
  <c r="L29" i="1" a="1"/>
  <c r="L29" i="1" s="1"/>
  <c r="L30" i="1" a="1"/>
  <c r="L30" i="1" s="1"/>
  <c r="L31" i="1" a="1"/>
  <c r="L31" i="1" s="1"/>
  <c r="L32" i="1" a="1"/>
  <c r="L32" i="1" s="1"/>
  <c r="L33" i="1" a="1"/>
  <c r="L33" i="1" s="1"/>
  <c r="L34" i="1" a="1"/>
  <c r="L34" i="1" s="1"/>
  <c r="L35" i="1" a="1"/>
  <c r="L35" i="1" s="1"/>
  <c r="L36" i="1" a="1"/>
  <c r="L36" i="1" s="1"/>
  <c r="L37" i="1" a="1"/>
  <c r="L37" i="1" s="1"/>
  <c r="L38" i="1" a="1"/>
  <c r="L38" i="1" s="1"/>
  <c r="L39" i="1" a="1"/>
  <c r="L39" i="1" s="1"/>
  <c r="L40" i="1" a="1"/>
  <c r="L40" i="1" s="1"/>
  <c r="L41" i="1" a="1"/>
  <c r="L41" i="1" s="1"/>
  <c r="L42" i="1" a="1"/>
  <c r="L42" i="1" s="1"/>
  <c r="L43" i="1" a="1"/>
  <c r="L43" i="1" s="1"/>
  <c r="L44" i="1" a="1"/>
  <c r="L44" i="1" s="1"/>
  <c r="L45" i="1" a="1"/>
  <c r="L45" i="1" s="1"/>
  <c r="L46" i="1" a="1"/>
  <c r="L46" i="1" s="1"/>
  <c r="L47" i="1" a="1"/>
  <c r="L47" i="1" s="1"/>
  <c r="L48" i="1" a="1"/>
  <c r="L48" i="1" s="1"/>
  <c r="L49" i="1" a="1"/>
  <c r="L49" i="1" s="1"/>
  <c r="L50" i="1" a="1"/>
  <c r="L50" i="1" s="1"/>
  <c r="L51" i="1" a="1"/>
  <c r="L51" i="1" s="1"/>
  <c r="L52" i="1" a="1"/>
  <c r="L52" i="1"/>
  <c r="L53" i="1" a="1"/>
  <c r="L53" i="1" s="1"/>
  <c r="L54" i="1" a="1"/>
  <c r="L54" i="1" s="1"/>
  <c r="L55" i="1" a="1"/>
  <c r="L55" i="1" s="1"/>
  <c r="L56" i="1" a="1"/>
  <c r="L56" i="1" s="1"/>
  <c r="L57" i="1" a="1"/>
  <c r="L57" i="1" s="1"/>
  <c r="L58" i="1" a="1"/>
  <c r="L58" i="1" s="1"/>
  <c r="L59" i="1" a="1"/>
  <c r="L59" i="1" s="1"/>
  <c r="L60" i="1" a="1"/>
  <c r="L60" i="1"/>
  <c r="L61" i="1" a="1"/>
  <c r="L61" i="1" s="1"/>
  <c r="L62" i="1" a="1"/>
  <c r="L62" i="1" s="1"/>
  <c r="L63" i="1" a="1"/>
  <c r="L63" i="1" s="1"/>
  <c r="L64" i="1" a="1"/>
  <c r="L64" i="1" s="1"/>
  <c r="L65" i="1" a="1"/>
  <c r="L65" i="1" s="1"/>
  <c r="L66" i="1" a="1"/>
  <c r="L66" i="1" s="1"/>
  <c r="L67" i="1" a="1"/>
  <c r="L67" i="1" s="1"/>
  <c r="L68" i="1" a="1"/>
  <c r="L68" i="1" s="1"/>
  <c r="L69" i="1" a="1"/>
  <c r="L69" i="1" s="1"/>
  <c r="L70" i="1" a="1"/>
  <c r="L70" i="1" s="1"/>
  <c r="L71" i="1" a="1"/>
  <c r="L71" i="1" s="1"/>
  <c r="L72" i="1" a="1"/>
  <c r="L72" i="1" s="1"/>
  <c r="L73" i="1" a="1"/>
  <c r="L73" i="1" s="1"/>
  <c r="L74" i="1" a="1"/>
  <c r="L74" i="1" s="1"/>
  <c r="L75" i="1" a="1"/>
  <c r="L75" i="1" s="1"/>
  <c r="L76" i="1" a="1"/>
  <c r="L76" i="1" s="1"/>
  <c r="L77" i="1" a="1"/>
  <c r="L77" i="1" s="1"/>
  <c r="L78" i="1" a="1"/>
  <c r="L78" i="1" s="1"/>
  <c r="L79" i="1" a="1"/>
  <c r="L79" i="1" s="1"/>
  <c r="L80" i="1" a="1"/>
  <c r="L80" i="1" s="1"/>
  <c r="L81" i="1" a="1"/>
  <c r="L81" i="1" s="1"/>
  <c r="L82" i="1" a="1"/>
  <c r="L82" i="1" s="1"/>
  <c r="L83" i="1" a="1"/>
  <c r="L83" i="1" s="1"/>
  <c r="L84" i="1" a="1"/>
  <c r="L84" i="1" s="1"/>
  <c r="L85" i="1" a="1"/>
  <c r="L85" i="1" s="1"/>
  <c r="L86" i="1" a="1"/>
  <c r="L86" i="1" s="1"/>
  <c r="L87" i="1" a="1"/>
  <c r="L87" i="1" s="1"/>
  <c r="L88" i="1" a="1"/>
  <c r="L88" i="1" s="1"/>
  <c r="L89" i="1" a="1"/>
  <c r="L89" i="1" s="1"/>
  <c r="L90" i="1" a="1"/>
  <c r="L90" i="1" s="1"/>
  <c r="L91" i="1" a="1"/>
  <c r="L91" i="1" s="1"/>
  <c r="L92" i="1" a="1"/>
  <c r="L92" i="1" s="1"/>
  <c r="L93" i="1" a="1"/>
  <c r="L93" i="1" s="1"/>
  <c r="L94" i="1" a="1"/>
  <c r="L94" i="1" s="1"/>
  <c r="L95" i="1" a="1"/>
  <c r="L95" i="1" s="1"/>
  <c r="L96" i="1" a="1"/>
  <c r="L96" i="1" s="1"/>
  <c r="L97" i="1" a="1"/>
  <c r="L97" i="1" s="1"/>
  <c r="L98" i="1" a="1"/>
  <c r="L98" i="1" s="1"/>
  <c r="L99" i="1" a="1"/>
  <c r="L99" i="1" s="1"/>
  <c r="L100" i="1" a="1"/>
  <c r="L100" i="1" s="1"/>
  <c r="L101" i="1" a="1"/>
  <c r="L101" i="1" s="1"/>
  <c r="L102" i="1" a="1"/>
  <c r="L102" i="1" s="1"/>
  <c r="L103" i="1" a="1"/>
  <c r="L103" i="1" s="1"/>
  <c r="L104" i="1" a="1"/>
  <c r="L104" i="1" s="1"/>
  <c r="L105" i="1" a="1"/>
  <c r="L105" i="1" s="1"/>
  <c r="L106" i="1" a="1"/>
  <c r="L106" i="1" s="1"/>
  <c r="L107" i="1" a="1"/>
  <c r="L107" i="1" s="1"/>
  <c r="L108" i="1" a="1"/>
  <c r="L108" i="1" s="1"/>
  <c r="L109" i="1" a="1"/>
  <c r="L109" i="1" s="1"/>
  <c r="L110" i="1" a="1"/>
  <c r="L110" i="1" s="1"/>
  <c r="L111" i="1" a="1"/>
  <c r="L111" i="1" s="1"/>
  <c r="L112" i="1" a="1"/>
  <c r="L112" i="1" s="1"/>
  <c r="L113" i="1" a="1"/>
  <c r="L113" i="1" s="1"/>
  <c r="L114" i="1" a="1"/>
  <c r="L114" i="1" s="1"/>
  <c r="L115" i="1" a="1"/>
  <c r="L115" i="1" s="1"/>
  <c r="L116" i="1" a="1"/>
  <c r="L116" i="1"/>
  <c r="L117" i="1" a="1"/>
  <c r="L117" i="1" s="1"/>
  <c r="L118" i="1" a="1"/>
  <c r="L118" i="1" s="1"/>
  <c r="L119" i="1" a="1"/>
  <c r="L119" i="1" s="1"/>
  <c r="L120" i="1" a="1"/>
  <c r="L120" i="1" s="1"/>
  <c r="L121" i="1" a="1"/>
  <c r="L121" i="1" s="1"/>
  <c r="L122" i="1" a="1"/>
  <c r="L122" i="1" s="1"/>
  <c r="L123" i="1" a="1"/>
  <c r="L123" i="1" s="1"/>
  <c r="L124" i="1" a="1"/>
  <c r="L124" i="1"/>
  <c r="L125" i="1" a="1"/>
  <c r="L125" i="1" s="1"/>
  <c r="L126" i="1" a="1"/>
  <c r="L126" i="1" s="1"/>
  <c r="L127" i="1" a="1"/>
  <c r="L127" i="1" s="1"/>
  <c r="L128" i="1" a="1"/>
  <c r="L128" i="1" s="1"/>
  <c r="L129" i="1" a="1"/>
  <c r="L129" i="1" s="1"/>
  <c r="L130" i="1" a="1"/>
  <c r="L130" i="1" s="1"/>
  <c r="L131" i="1" a="1"/>
  <c r="L131" i="1" s="1"/>
  <c r="L132" i="1" a="1"/>
  <c r="L132" i="1" s="1"/>
  <c r="L133" i="1" a="1"/>
  <c r="L133" i="1" s="1"/>
  <c r="L134" i="1" a="1"/>
  <c r="L134" i="1" s="1"/>
  <c r="L135" i="1" a="1"/>
  <c r="L135" i="1" s="1"/>
  <c r="L136" i="1" a="1"/>
  <c r="L136" i="1" s="1"/>
  <c r="L137" i="1" a="1"/>
  <c r="L137" i="1" s="1"/>
  <c r="L138" i="1" a="1"/>
  <c r="L138" i="1" s="1"/>
  <c r="L139" i="1" a="1"/>
  <c r="L139" i="1" s="1"/>
  <c r="L140" i="1" a="1"/>
  <c r="L140" i="1" s="1"/>
  <c r="L141" i="1" a="1"/>
  <c r="L141" i="1" s="1"/>
  <c r="L142" i="1" a="1"/>
  <c r="L142" i="1" s="1"/>
  <c r="L143" i="1" a="1"/>
  <c r="L143" i="1" s="1"/>
  <c r="L144" i="1" a="1"/>
  <c r="L144" i="1" s="1"/>
  <c r="L145" i="1" a="1"/>
  <c r="L145" i="1" s="1"/>
  <c r="L146" i="1" a="1"/>
  <c r="L146" i="1" s="1"/>
  <c r="L147" i="1" a="1"/>
  <c r="L147" i="1" s="1"/>
  <c r="L148" i="1" a="1"/>
  <c r="L148" i="1" s="1"/>
  <c r="L149" i="1" a="1"/>
  <c r="L149" i="1" s="1"/>
  <c r="L150" i="1" a="1"/>
  <c r="L150" i="1" s="1"/>
  <c r="L151" i="1" a="1"/>
  <c r="L151" i="1" s="1"/>
  <c r="L152" i="1" a="1"/>
  <c r="L152" i="1" s="1"/>
  <c r="L153" i="1" a="1"/>
  <c r="L153" i="1" s="1"/>
  <c r="L154" i="1" a="1"/>
  <c r="L154" i="1" s="1"/>
  <c r="L155" i="1" a="1"/>
  <c r="L155" i="1" s="1"/>
  <c r="L156" i="1" a="1"/>
  <c r="L156" i="1" s="1"/>
  <c r="L157" i="1" a="1"/>
  <c r="L157" i="1" s="1"/>
  <c r="L158" i="1" a="1"/>
  <c r="L158" i="1" s="1"/>
  <c r="L159" i="1" a="1"/>
  <c r="L159" i="1" s="1"/>
  <c r="L160" i="1" a="1"/>
  <c r="L160" i="1" s="1"/>
  <c r="L161" i="1" a="1"/>
  <c r="L161" i="1" s="1"/>
  <c r="L162" i="1" a="1"/>
  <c r="L162" i="1" s="1"/>
  <c r="L163" i="1" a="1"/>
  <c r="L163" i="1" s="1"/>
  <c r="L164" i="1" a="1"/>
  <c r="L164" i="1" s="1"/>
  <c r="L165" i="1" a="1"/>
  <c r="L165" i="1" s="1"/>
  <c r="L166" i="1" a="1"/>
  <c r="L166" i="1" s="1"/>
  <c r="L167" i="1" a="1"/>
  <c r="L167" i="1" s="1"/>
  <c r="L168" i="1" a="1"/>
  <c r="L168" i="1" s="1"/>
  <c r="L169" i="1" a="1"/>
  <c r="L169" i="1" s="1"/>
  <c r="L170" i="1" a="1"/>
  <c r="L170" i="1" s="1"/>
  <c r="L171" i="1" a="1"/>
  <c r="L171" i="1" s="1"/>
  <c r="L172" i="1" a="1"/>
  <c r="L172" i="1" s="1"/>
  <c r="L173" i="1" a="1"/>
  <c r="L173" i="1" s="1"/>
  <c r="L174" i="1" a="1"/>
  <c r="L174" i="1" s="1"/>
  <c r="L175" i="1" a="1"/>
  <c r="L175" i="1" s="1"/>
  <c r="L176" i="1" a="1"/>
  <c r="L176" i="1" s="1"/>
  <c r="L177" i="1" a="1"/>
  <c r="L177" i="1" s="1"/>
  <c r="L178" i="1" a="1"/>
  <c r="L178" i="1" s="1"/>
  <c r="L179" i="1" a="1"/>
  <c r="L179" i="1" s="1"/>
  <c r="L180" i="1" a="1"/>
  <c r="L180" i="1"/>
  <c r="L181" i="1" a="1"/>
  <c r="L181" i="1" s="1"/>
  <c r="L182" i="1" a="1"/>
  <c r="L182" i="1" s="1"/>
  <c r="L183" i="1" a="1"/>
  <c r="L183" i="1" s="1"/>
  <c r="L184" i="1" a="1"/>
  <c r="L184" i="1" s="1"/>
  <c r="L185" i="1" a="1"/>
  <c r="L185" i="1" s="1"/>
  <c r="L186" i="1" a="1"/>
  <c r="L186" i="1" s="1"/>
  <c r="L187" i="1" a="1"/>
  <c r="L187" i="1" s="1"/>
  <c r="L188" i="1" a="1"/>
  <c r="L188" i="1"/>
  <c r="L189" i="1" a="1"/>
  <c r="L189" i="1" s="1"/>
  <c r="L190" i="1" a="1"/>
  <c r="L190" i="1" s="1"/>
  <c r="L191" i="1" a="1"/>
  <c r="L191" i="1" s="1"/>
  <c r="L192" i="1" a="1"/>
  <c r="L192" i="1" s="1"/>
  <c r="L193" i="1" a="1"/>
  <c r="L193" i="1" s="1"/>
  <c r="L194" i="1" a="1"/>
  <c r="L194" i="1" s="1"/>
  <c r="L195" i="1" a="1"/>
  <c r="L195" i="1" s="1"/>
  <c r="L6" i="1" a="1"/>
  <c r="L6" i="1" s="1"/>
  <c r="AM7" i="1"/>
  <c r="AN7" i="1"/>
  <c r="AM8" i="1"/>
  <c r="AN8" i="1"/>
  <c r="AM9" i="1"/>
  <c r="AN9" i="1"/>
  <c r="AM10" i="1"/>
  <c r="AN10" i="1"/>
  <c r="AM11" i="1"/>
  <c r="AN11" i="1"/>
  <c r="AM12" i="1"/>
  <c r="AN12" i="1"/>
  <c r="AM13" i="1"/>
  <c r="AN13" i="1"/>
  <c r="AM14" i="1"/>
  <c r="AN14" i="1"/>
  <c r="AM15" i="1"/>
  <c r="AN15" i="1"/>
  <c r="AM16" i="1"/>
  <c r="AN16" i="1"/>
  <c r="AM17" i="1"/>
  <c r="AN17" i="1"/>
  <c r="AM18" i="1"/>
  <c r="AN18" i="1"/>
  <c r="AM19" i="1"/>
  <c r="AN19" i="1"/>
  <c r="AM20" i="1"/>
  <c r="AN20" i="1"/>
  <c r="AM21" i="1"/>
  <c r="AN21" i="1"/>
  <c r="AM22" i="1"/>
  <c r="AN22" i="1"/>
  <c r="AM23" i="1"/>
  <c r="AN23" i="1"/>
  <c r="AM24" i="1"/>
  <c r="AN24" i="1"/>
  <c r="AM25" i="1"/>
  <c r="AN25" i="1"/>
  <c r="AM26" i="1"/>
  <c r="AN26" i="1"/>
  <c r="AM27" i="1"/>
  <c r="AN27" i="1"/>
  <c r="AM28" i="1"/>
  <c r="AN28" i="1"/>
  <c r="AM29" i="1"/>
  <c r="AN29" i="1"/>
  <c r="AM30" i="1"/>
  <c r="AN30" i="1"/>
  <c r="AM31" i="1"/>
  <c r="AN31" i="1"/>
  <c r="AM32" i="1"/>
  <c r="AN32" i="1"/>
  <c r="AM33" i="1"/>
  <c r="AN33" i="1"/>
  <c r="AM34" i="1"/>
  <c r="AN34" i="1"/>
  <c r="AM35" i="1"/>
  <c r="AN35" i="1"/>
  <c r="AM36" i="1"/>
  <c r="AN36" i="1"/>
  <c r="AM37" i="1"/>
  <c r="AN37" i="1"/>
  <c r="AM38" i="1"/>
  <c r="AN38" i="1"/>
  <c r="AM39" i="1"/>
  <c r="AN39" i="1"/>
  <c r="AM40" i="1"/>
  <c r="AN40" i="1"/>
  <c r="AM41" i="1"/>
  <c r="AN41" i="1"/>
  <c r="AM42" i="1"/>
  <c r="AN42" i="1"/>
  <c r="AM43" i="1"/>
  <c r="AN43" i="1"/>
  <c r="AM44" i="1"/>
  <c r="AN44" i="1"/>
  <c r="AM45" i="1"/>
  <c r="AN45" i="1"/>
  <c r="AM46" i="1"/>
  <c r="AN46" i="1"/>
  <c r="AM47" i="1"/>
  <c r="AN47" i="1"/>
  <c r="AM48" i="1"/>
  <c r="AN48" i="1"/>
  <c r="AM49" i="1"/>
  <c r="AN49" i="1"/>
  <c r="AM50" i="1"/>
  <c r="AN50" i="1"/>
  <c r="AM51" i="1"/>
  <c r="AN51" i="1"/>
  <c r="AM52" i="1"/>
  <c r="AN52" i="1"/>
  <c r="AM53" i="1"/>
  <c r="AN53" i="1"/>
  <c r="AM54" i="1"/>
  <c r="AN54" i="1"/>
  <c r="AM55" i="1"/>
  <c r="AN55" i="1"/>
  <c r="AM56" i="1"/>
  <c r="AN56" i="1"/>
  <c r="AM57" i="1"/>
  <c r="AN57" i="1"/>
  <c r="AM58" i="1"/>
  <c r="AN58" i="1"/>
  <c r="AM59" i="1"/>
  <c r="AN59" i="1"/>
  <c r="AM60" i="1"/>
  <c r="AN60" i="1"/>
  <c r="AM61" i="1"/>
  <c r="AN61" i="1"/>
  <c r="AM62" i="1"/>
  <c r="AN62" i="1"/>
  <c r="AM63" i="1"/>
  <c r="AN63" i="1"/>
  <c r="AM64" i="1"/>
  <c r="AN64" i="1"/>
  <c r="AM65" i="1"/>
  <c r="AN65" i="1"/>
  <c r="AM66" i="1"/>
  <c r="AN66" i="1"/>
  <c r="AM67" i="1"/>
  <c r="AN67" i="1"/>
  <c r="AM68" i="1"/>
  <c r="AN68" i="1"/>
  <c r="AM69" i="1"/>
  <c r="AN69" i="1"/>
  <c r="AM70" i="1"/>
  <c r="AN70" i="1"/>
  <c r="AM71" i="1"/>
  <c r="AN71" i="1"/>
  <c r="AM72" i="1"/>
  <c r="AN72" i="1"/>
  <c r="AM73" i="1"/>
  <c r="AN73" i="1"/>
  <c r="AM74" i="1"/>
  <c r="AN74" i="1"/>
  <c r="AM75" i="1"/>
  <c r="AN75" i="1"/>
  <c r="AM76" i="1"/>
  <c r="AN76" i="1"/>
  <c r="AM77" i="1"/>
  <c r="AN77" i="1"/>
  <c r="AM78" i="1"/>
  <c r="AN78" i="1"/>
  <c r="AM79" i="1"/>
  <c r="AN79" i="1"/>
  <c r="AM80" i="1"/>
  <c r="AN80" i="1"/>
  <c r="AM81" i="1"/>
  <c r="AN81" i="1"/>
  <c r="AM82" i="1"/>
  <c r="AN82" i="1"/>
  <c r="AM83" i="1"/>
  <c r="AN83" i="1"/>
  <c r="AM84" i="1"/>
  <c r="AN84" i="1"/>
  <c r="AM85" i="1"/>
  <c r="AN85" i="1"/>
  <c r="AM86" i="1"/>
  <c r="AN86" i="1"/>
  <c r="AM87" i="1"/>
  <c r="AN87" i="1"/>
  <c r="AM88" i="1"/>
  <c r="AN88" i="1"/>
  <c r="AM89" i="1"/>
  <c r="AN89" i="1"/>
  <c r="AM90" i="1"/>
  <c r="AN90" i="1"/>
  <c r="AM91" i="1"/>
  <c r="AN91" i="1"/>
  <c r="AM92" i="1"/>
  <c r="AN92" i="1"/>
  <c r="AM93" i="1"/>
  <c r="AN93" i="1"/>
  <c r="AM94" i="1"/>
  <c r="AN94" i="1"/>
  <c r="AM95" i="1"/>
  <c r="AN95" i="1"/>
  <c r="AM96" i="1"/>
  <c r="AN96" i="1"/>
  <c r="AM97" i="1"/>
  <c r="AN97" i="1"/>
  <c r="AM98" i="1"/>
  <c r="AN98" i="1"/>
  <c r="AM99" i="1"/>
  <c r="AN99" i="1"/>
  <c r="AM100" i="1"/>
  <c r="AN100" i="1"/>
  <c r="AM101" i="1"/>
  <c r="AN101" i="1"/>
  <c r="AM102" i="1"/>
  <c r="AN102" i="1"/>
  <c r="AM103" i="1"/>
  <c r="AN103" i="1"/>
  <c r="AM104" i="1"/>
  <c r="AN104" i="1"/>
  <c r="AM105" i="1"/>
  <c r="AN105" i="1"/>
  <c r="AM106" i="1"/>
  <c r="AN106" i="1"/>
  <c r="AM107" i="1"/>
  <c r="AN107" i="1"/>
  <c r="AM108" i="1"/>
  <c r="AN108" i="1"/>
  <c r="AM109" i="1"/>
  <c r="AN109" i="1"/>
  <c r="AM110" i="1"/>
  <c r="AN110" i="1"/>
  <c r="AM111" i="1"/>
  <c r="AN111" i="1"/>
  <c r="AM112" i="1"/>
  <c r="AN112" i="1"/>
  <c r="AM113" i="1"/>
  <c r="AN113" i="1"/>
  <c r="AM114" i="1"/>
  <c r="AN114" i="1"/>
  <c r="AM115" i="1"/>
  <c r="AN115" i="1"/>
  <c r="AM116" i="1"/>
  <c r="AN116" i="1"/>
  <c r="AM117" i="1"/>
  <c r="AN117" i="1"/>
  <c r="AM118" i="1"/>
  <c r="AN118" i="1"/>
  <c r="AM119" i="1"/>
  <c r="AN119" i="1"/>
  <c r="AM120" i="1"/>
  <c r="AN120" i="1"/>
  <c r="AM121" i="1"/>
  <c r="AN121" i="1"/>
  <c r="AM122" i="1"/>
  <c r="AN122" i="1"/>
  <c r="AM123" i="1"/>
  <c r="AN123" i="1"/>
  <c r="AM124" i="1"/>
  <c r="AN124" i="1"/>
  <c r="AM125" i="1"/>
  <c r="AN125" i="1"/>
  <c r="AM126" i="1"/>
  <c r="AN126" i="1"/>
  <c r="AM127" i="1"/>
  <c r="AN127" i="1"/>
  <c r="AM128" i="1"/>
  <c r="AN128" i="1"/>
  <c r="AM129" i="1"/>
  <c r="AN129" i="1"/>
  <c r="AM130" i="1"/>
  <c r="AN130" i="1"/>
  <c r="AM131" i="1"/>
  <c r="AN131" i="1"/>
  <c r="AM132" i="1"/>
  <c r="AN132" i="1"/>
  <c r="AM133" i="1"/>
  <c r="AN133" i="1"/>
  <c r="AM134" i="1"/>
  <c r="AN134" i="1"/>
  <c r="AM135" i="1"/>
  <c r="AN135" i="1"/>
  <c r="AM136" i="1"/>
  <c r="AN136" i="1"/>
  <c r="AM137" i="1"/>
  <c r="AN137" i="1"/>
  <c r="AM138" i="1"/>
  <c r="AN138" i="1"/>
  <c r="AM139" i="1"/>
  <c r="AN139" i="1"/>
  <c r="AM140" i="1"/>
  <c r="AN140" i="1"/>
  <c r="AM141" i="1"/>
  <c r="AN141" i="1"/>
  <c r="AM142" i="1"/>
  <c r="AN142" i="1"/>
  <c r="AM143" i="1"/>
  <c r="AN143" i="1"/>
  <c r="AM144" i="1"/>
  <c r="AN144" i="1"/>
  <c r="AM145" i="1"/>
  <c r="AN145" i="1"/>
  <c r="AM146" i="1"/>
  <c r="AN146" i="1"/>
  <c r="AM147" i="1"/>
  <c r="AN147" i="1"/>
  <c r="AM148" i="1"/>
  <c r="AN148" i="1"/>
  <c r="AM149" i="1"/>
  <c r="AN149" i="1"/>
  <c r="AM150" i="1"/>
  <c r="AN150" i="1"/>
  <c r="AM151" i="1"/>
  <c r="AN151" i="1"/>
  <c r="AM152" i="1"/>
  <c r="AN152" i="1"/>
  <c r="AM153" i="1"/>
  <c r="AN153" i="1"/>
  <c r="AM154" i="1"/>
  <c r="AN154" i="1"/>
  <c r="AM155" i="1"/>
  <c r="AN155" i="1"/>
  <c r="AM156" i="1"/>
  <c r="AN156" i="1"/>
  <c r="AM157" i="1"/>
  <c r="AN157" i="1"/>
  <c r="AM158" i="1"/>
  <c r="AN158" i="1"/>
  <c r="AM159" i="1"/>
  <c r="AN159" i="1"/>
  <c r="AM160" i="1"/>
  <c r="AN160" i="1"/>
  <c r="AM161" i="1"/>
  <c r="AN161" i="1"/>
  <c r="AM162" i="1"/>
  <c r="AN162" i="1"/>
  <c r="AM163" i="1"/>
  <c r="AN163" i="1"/>
  <c r="AM164" i="1"/>
  <c r="AN164" i="1"/>
  <c r="AM165" i="1"/>
  <c r="AN165" i="1"/>
  <c r="AM166" i="1"/>
  <c r="AN166" i="1"/>
  <c r="AM167" i="1"/>
  <c r="AN167" i="1"/>
  <c r="AM168" i="1"/>
  <c r="AN168" i="1"/>
  <c r="AM169" i="1"/>
  <c r="AN169" i="1"/>
  <c r="AM170" i="1"/>
  <c r="AN170" i="1"/>
  <c r="AM171" i="1"/>
  <c r="AN171" i="1"/>
  <c r="AM172" i="1"/>
  <c r="AN172" i="1"/>
  <c r="AM173" i="1"/>
  <c r="AN173" i="1"/>
  <c r="AM174" i="1"/>
  <c r="AN174" i="1"/>
  <c r="AM175" i="1"/>
  <c r="AN175" i="1"/>
  <c r="AM176" i="1"/>
  <c r="AN176" i="1"/>
  <c r="AM177" i="1"/>
  <c r="AN177" i="1"/>
  <c r="AM178" i="1"/>
  <c r="AN178" i="1"/>
  <c r="AM179" i="1"/>
  <c r="AN179" i="1"/>
  <c r="AM180" i="1"/>
  <c r="AN180" i="1"/>
  <c r="AM181" i="1"/>
  <c r="AN181" i="1"/>
  <c r="AM182" i="1"/>
  <c r="AN182" i="1"/>
  <c r="AM183" i="1"/>
  <c r="AN183" i="1"/>
  <c r="AM184" i="1"/>
  <c r="AN184" i="1"/>
  <c r="AM185" i="1"/>
  <c r="AN185" i="1"/>
  <c r="AM186" i="1"/>
  <c r="AN186" i="1"/>
  <c r="AM187" i="1"/>
  <c r="AN187" i="1"/>
  <c r="AM188" i="1"/>
  <c r="AN188" i="1"/>
  <c r="AM189" i="1"/>
  <c r="AN189" i="1"/>
  <c r="AM190" i="1"/>
  <c r="AN190" i="1"/>
  <c r="AM191" i="1"/>
  <c r="AN191" i="1"/>
  <c r="AM192" i="1"/>
  <c r="AN192" i="1"/>
  <c r="AM193" i="1"/>
  <c r="AN193" i="1"/>
  <c r="AM194" i="1"/>
  <c r="AN194" i="1"/>
  <c r="AM195" i="1"/>
  <c r="AN195" i="1"/>
  <c r="AN6" i="1"/>
  <c r="AM6" i="1"/>
  <c r="L4" i="18"/>
  <c r="M4" i="18"/>
  <c r="D134" i="13"/>
  <c r="E134" i="13"/>
  <c r="D189" i="13"/>
  <c r="E189" i="13"/>
  <c r="D223" i="13"/>
  <c r="E223" i="13"/>
  <c r="D205" i="13"/>
  <c r="E205" i="13"/>
  <c r="D206" i="13"/>
  <c r="E206" i="13"/>
  <c r="D232" i="13"/>
  <c r="E232" i="13"/>
  <c r="D233" i="13"/>
  <c r="E233" i="13"/>
  <c r="D234" i="13"/>
  <c r="E234" i="13"/>
  <c r="D143" i="13"/>
  <c r="E143" i="13"/>
  <c r="D111" i="13"/>
  <c r="E111" i="13"/>
  <c r="D249" i="13"/>
  <c r="E249" i="13"/>
  <c r="D122" i="13"/>
  <c r="E122" i="13"/>
  <c r="D112" i="13"/>
  <c r="E112" i="13"/>
  <c r="D100" i="13"/>
  <c r="E100" i="13"/>
  <c r="D224" i="13"/>
  <c r="E224" i="13"/>
  <c r="D190" i="13"/>
  <c r="E190" i="13"/>
  <c r="D207" i="13"/>
  <c r="E207" i="13"/>
  <c r="D161" i="13"/>
  <c r="E161" i="13"/>
  <c r="D170" i="13"/>
  <c r="E170" i="13"/>
  <c r="D141" i="13"/>
  <c r="E141" i="13"/>
  <c r="D135" i="13"/>
  <c r="E135" i="13"/>
  <c r="D187" i="13"/>
  <c r="E187" i="13"/>
  <c r="D191" i="13"/>
  <c r="E191" i="13"/>
  <c r="D225" i="13"/>
  <c r="E225" i="13"/>
  <c r="D144" i="13"/>
  <c r="E144" i="13"/>
  <c r="D155" i="13"/>
  <c r="E155" i="13"/>
  <c r="D87" i="13"/>
  <c r="E87" i="13"/>
  <c r="D235" i="13"/>
  <c r="E235" i="13"/>
  <c r="D250" i="13"/>
  <c r="E250" i="13"/>
  <c r="D192" i="13"/>
  <c r="E192" i="13"/>
  <c r="D173" i="13"/>
  <c r="E173" i="13"/>
  <c r="D123" i="13"/>
  <c r="E123" i="13"/>
  <c r="D101" i="13"/>
  <c r="E101" i="13"/>
  <c r="D78" i="13"/>
  <c r="E78" i="13"/>
  <c r="D88" i="13"/>
  <c r="E88" i="13"/>
  <c r="D124" i="13"/>
  <c r="E124" i="13"/>
  <c r="D152" i="13"/>
  <c r="E152" i="13"/>
  <c r="D193" i="13"/>
  <c r="E193" i="13"/>
  <c r="D194" i="13"/>
  <c r="E194" i="13"/>
  <c r="D175" i="13"/>
  <c r="E175" i="13"/>
  <c r="D195" i="13"/>
  <c r="E195" i="13"/>
  <c r="D236" i="13"/>
  <c r="E236" i="13"/>
  <c r="D251" i="13"/>
  <c r="E251" i="13"/>
  <c r="D105" i="13"/>
  <c r="E105" i="13"/>
  <c r="D176" i="13"/>
  <c r="E176" i="13"/>
  <c r="D252" i="13"/>
  <c r="E252" i="13"/>
  <c r="D156" i="13"/>
  <c r="E156" i="13"/>
  <c r="D158" i="13"/>
  <c r="E158" i="13"/>
  <c r="D132" i="13"/>
  <c r="E132" i="13"/>
  <c r="D188" i="13"/>
  <c r="E188" i="13"/>
  <c r="D91" i="13"/>
  <c r="E91" i="13"/>
  <c r="D226" i="13"/>
  <c r="E226" i="13"/>
  <c r="D237" i="13"/>
  <c r="E237" i="13"/>
  <c r="D74" i="13"/>
  <c r="E74" i="13"/>
  <c r="D253" i="13"/>
  <c r="E253" i="13"/>
  <c r="D177" i="13"/>
  <c r="E177" i="13"/>
  <c r="D238" i="13"/>
  <c r="E238" i="13"/>
  <c r="D113" i="13"/>
  <c r="E113" i="13"/>
  <c r="D153" i="13"/>
  <c r="E153" i="13"/>
  <c r="D254" i="13"/>
  <c r="E254" i="13"/>
  <c r="D159" i="13"/>
  <c r="E159" i="13"/>
  <c r="D145" i="13"/>
  <c r="E145" i="13"/>
  <c r="D138" i="13"/>
  <c r="E138" i="13"/>
  <c r="D102" i="13"/>
  <c r="E102" i="13"/>
  <c r="D116" i="13"/>
  <c r="E116" i="13"/>
  <c r="D178" i="13"/>
  <c r="E178" i="13"/>
  <c r="D196" i="13"/>
  <c r="E196" i="13"/>
  <c r="D255" i="13"/>
  <c r="E255" i="13"/>
  <c r="D162" i="13"/>
  <c r="E162" i="13"/>
  <c r="D179" i="13"/>
  <c r="E179" i="13"/>
  <c r="D109" i="13"/>
  <c r="E109" i="13"/>
  <c r="D208" i="13"/>
  <c r="E208" i="13"/>
  <c r="D99" i="13"/>
  <c r="E99" i="13"/>
  <c r="D239" i="13"/>
  <c r="E239" i="13"/>
  <c r="D160" i="13"/>
  <c r="E160" i="13"/>
  <c r="D103" i="13"/>
  <c r="E103" i="13"/>
  <c r="D256" i="13"/>
  <c r="E256" i="13"/>
  <c r="D169" i="13"/>
  <c r="E169" i="13"/>
  <c r="D127" i="13"/>
  <c r="E127" i="13"/>
  <c r="D240" i="13"/>
  <c r="E240" i="13"/>
  <c r="D241" i="13"/>
  <c r="E241" i="13"/>
  <c r="D227" i="13"/>
  <c r="E227" i="13"/>
  <c r="D146" i="13"/>
  <c r="E146" i="13"/>
  <c r="D147" i="13"/>
  <c r="E147" i="13"/>
  <c r="D214" i="13"/>
  <c r="E214" i="13"/>
  <c r="D209" i="13"/>
  <c r="E209" i="13"/>
  <c r="D106" i="13"/>
  <c r="E106" i="13"/>
  <c r="D210" i="13"/>
  <c r="E210" i="13"/>
  <c r="D107" i="13"/>
  <c r="E107" i="13"/>
  <c r="D121" i="13"/>
  <c r="E121" i="13"/>
  <c r="D215" i="13"/>
  <c r="E215" i="13"/>
  <c r="D216" i="13"/>
  <c r="E216" i="13"/>
  <c r="D242" i="13"/>
  <c r="E242" i="13"/>
  <c r="D83" i="13"/>
  <c r="E83" i="13"/>
  <c r="D97" i="13"/>
  <c r="E97" i="13"/>
  <c r="D84" i="13"/>
  <c r="E84" i="13"/>
  <c r="D157" i="13"/>
  <c r="E157" i="13"/>
  <c r="D228" i="13"/>
  <c r="E228" i="13"/>
  <c r="D243" i="13"/>
  <c r="E243" i="13"/>
  <c r="D136" i="13"/>
  <c r="E136" i="13"/>
  <c r="D139" i="13"/>
  <c r="E139" i="13"/>
  <c r="D244" i="13"/>
  <c r="E244" i="13"/>
  <c r="D217" i="13"/>
  <c r="E217" i="13"/>
  <c r="D245" i="13"/>
  <c r="E245" i="13"/>
  <c r="D163" i="13"/>
  <c r="E163" i="13"/>
  <c r="D164" i="13"/>
  <c r="E164" i="13"/>
  <c r="D114" i="13"/>
  <c r="E114" i="13"/>
  <c r="D197" i="13"/>
  <c r="E197" i="13"/>
  <c r="D165" i="13"/>
  <c r="E165" i="13"/>
  <c r="D137" i="13"/>
  <c r="E137" i="13"/>
  <c r="D198" i="13"/>
  <c r="E198" i="13"/>
  <c r="D93" i="13"/>
  <c r="E93" i="13"/>
  <c r="D218" i="13"/>
  <c r="E218" i="13"/>
  <c r="D77" i="13"/>
  <c r="E77" i="13"/>
  <c r="D180" i="13"/>
  <c r="E180" i="13"/>
  <c r="D181" i="13"/>
  <c r="E181" i="13"/>
  <c r="D80" i="13"/>
  <c r="E80" i="13"/>
  <c r="D117" i="13"/>
  <c r="E117" i="13"/>
  <c r="D182" i="13"/>
  <c r="E182" i="13"/>
  <c r="D110" i="13"/>
  <c r="E110" i="13"/>
  <c r="D199" i="13"/>
  <c r="E199" i="13"/>
  <c r="D148" i="13"/>
  <c r="E148" i="13"/>
  <c r="D81" i="13"/>
  <c r="E81" i="13"/>
  <c r="D86" i="13"/>
  <c r="E86" i="13"/>
  <c r="D125" i="13"/>
  <c r="E125" i="13"/>
  <c r="D257" i="13"/>
  <c r="E257" i="13"/>
  <c r="D258" i="13"/>
  <c r="E258" i="13"/>
  <c r="D108" i="13"/>
  <c r="E108" i="13"/>
  <c r="D183" i="13"/>
  <c r="E183" i="13"/>
  <c r="D229" i="13"/>
  <c r="E229" i="13"/>
  <c r="D211" i="13"/>
  <c r="E211" i="13"/>
  <c r="D154" i="13"/>
  <c r="E154" i="13"/>
  <c r="D150" i="13"/>
  <c r="E150" i="13"/>
  <c r="D133" i="13"/>
  <c r="E133" i="13"/>
  <c r="D115" i="13"/>
  <c r="E115" i="13"/>
  <c r="D200" i="13"/>
  <c r="E200" i="13"/>
  <c r="D75" i="13"/>
  <c r="E75" i="13"/>
  <c r="D246" i="13"/>
  <c r="E246" i="13"/>
  <c r="D94" i="13"/>
  <c r="E94" i="13"/>
  <c r="D259" i="13"/>
  <c r="E259" i="13"/>
  <c r="D184" i="13"/>
  <c r="E184" i="13"/>
  <c r="D219" i="13"/>
  <c r="E219" i="13"/>
  <c r="D212" i="13"/>
  <c r="E212" i="13"/>
  <c r="D201" i="13"/>
  <c r="E201" i="13"/>
  <c r="D118" i="13"/>
  <c r="E118" i="13"/>
  <c r="D230" i="13"/>
  <c r="E230" i="13"/>
  <c r="D82" i="13"/>
  <c r="E82" i="13"/>
  <c r="D129" i="13"/>
  <c r="E129" i="13"/>
  <c r="D260" i="13"/>
  <c r="E260" i="13"/>
  <c r="D89" i="13"/>
  <c r="E89" i="13"/>
  <c r="D140" i="13"/>
  <c r="E140" i="13"/>
  <c r="D130" i="13"/>
  <c r="E130" i="13"/>
  <c r="D76" i="13"/>
  <c r="E76" i="13"/>
  <c r="D231" i="13"/>
  <c r="E231" i="13"/>
  <c r="D98" i="13"/>
  <c r="E98" i="13"/>
  <c r="D171" i="13"/>
  <c r="E171" i="13"/>
  <c r="D213" i="13"/>
  <c r="E213" i="13"/>
  <c r="D247" i="13"/>
  <c r="E247" i="13"/>
  <c r="D261" i="13"/>
  <c r="E261" i="13"/>
  <c r="D262" i="13"/>
  <c r="E262" i="13"/>
  <c r="D185" i="13"/>
  <c r="E185" i="13"/>
  <c r="D220" i="13"/>
  <c r="E220" i="13"/>
  <c r="D85" i="13"/>
  <c r="E85" i="13"/>
  <c r="D90" i="13"/>
  <c r="E90" i="13"/>
  <c r="D149" i="13"/>
  <c r="E149" i="13"/>
  <c r="D202" i="13"/>
  <c r="E202" i="13"/>
  <c r="D131" i="13"/>
  <c r="E131" i="13"/>
  <c r="D174" i="13"/>
  <c r="E174" i="13"/>
  <c r="D104" i="13"/>
  <c r="E104" i="13"/>
  <c r="D142" i="13"/>
  <c r="E142" i="13"/>
  <c r="D203" i="13"/>
  <c r="E203" i="13"/>
  <c r="D166" i="13"/>
  <c r="E166" i="13"/>
  <c r="D186" i="13"/>
  <c r="E186" i="13"/>
  <c r="D128" i="13"/>
  <c r="E128" i="13"/>
  <c r="D126" i="13"/>
  <c r="E126" i="13"/>
  <c r="D95" i="13"/>
  <c r="E95" i="13"/>
  <c r="D204" i="13"/>
  <c r="E204" i="13"/>
  <c r="D221" i="13"/>
  <c r="E221" i="13"/>
  <c r="D222" i="13"/>
  <c r="E222" i="13"/>
  <c r="D167" i="13"/>
  <c r="E167" i="13"/>
  <c r="D248" i="13"/>
  <c r="E248" i="13"/>
  <c r="D96" i="13"/>
  <c r="E96" i="13"/>
  <c r="D168" i="13"/>
  <c r="E168" i="13"/>
  <c r="D119" i="13"/>
  <c r="E119" i="13"/>
  <c r="D172" i="13"/>
  <c r="E172" i="13"/>
  <c r="D73" i="13"/>
  <c r="E73" i="13"/>
  <c r="D151" i="13"/>
  <c r="E151" i="13"/>
  <c r="D120" i="13"/>
  <c r="E120" i="13"/>
  <c r="D92" i="13"/>
  <c r="E92" i="13"/>
  <c r="D79" i="13"/>
  <c r="E79" i="13"/>
  <c r="O200" i="19"/>
  <c r="N200" i="19"/>
  <c r="M200" i="19"/>
  <c r="L200" i="19"/>
  <c r="K200" i="19"/>
  <c r="J200" i="19"/>
  <c r="I200" i="19"/>
  <c r="O199" i="19"/>
  <c r="N199" i="19"/>
  <c r="M199" i="19"/>
  <c r="L199" i="19"/>
  <c r="K199" i="19"/>
  <c r="J199" i="19"/>
  <c r="I199" i="19"/>
  <c r="O200" i="18"/>
  <c r="N200" i="18"/>
  <c r="M200" i="18"/>
  <c r="L200" i="18"/>
  <c r="K200" i="18"/>
  <c r="J200" i="18"/>
  <c r="I200" i="18"/>
  <c r="O199" i="18"/>
  <c r="N199" i="18"/>
  <c r="M199" i="18"/>
  <c r="L199" i="18"/>
  <c r="K199" i="18"/>
  <c r="J199" i="18"/>
  <c r="I199" i="18"/>
  <c r="O200" i="17"/>
  <c r="N200" i="17"/>
  <c r="M200" i="17"/>
  <c r="L200" i="17"/>
  <c r="K200" i="17"/>
  <c r="J200" i="17"/>
  <c r="I200" i="17"/>
  <c r="O199" i="17"/>
  <c r="N199" i="17"/>
  <c r="M199" i="17"/>
  <c r="L199" i="17"/>
  <c r="K199" i="17"/>
  <c r="J199" i="17"/>
  <c r="I199" i="17"/>
  <c r="K199" i="16"/>
  <c r="L199" i="16"/>
  <c r="O199" i="16"/>
  <c r="O200" i="16"/>
  <c r="J202" i="16"/>
  <c r="I199" i="16"/>
  <c r="J199" i="14"/>
  <c r="K199" i="14"/>
  <c r="L199" i="14"/>
  <c r="M199" i="14"/>
  <c r="N199" i="14"/>
  <c r="J200" i="14"/>
  <c r="K200" i="14"/>
  <c r="L200" i="14"/>
  <c r="M200" i="14"/>
  <c r="N200" i="14"/>
  <c r="I200" i="14"/>
  <c r="I199" i="14"/>
  <c r="J199" i="2"/>
  <c r="K199" i="2"/>
  <c r="F151" i="2" s="1" a="1"/>
  <c r="F151" i="2" s="1"/>
  <c r="Y151" i="1" s="1"/>
  <c r="L199" i="2"/>
  <c r="M199" i="2"/>
  <c r="N199" i="2"/>
  <c r="O199" i="2"/>
  <c r="P199" i="2"/>
  <c r="Q199" i="2"/>
  <c r="R199" i="2"/>
  <c r="J200" i="2"/>
  <c r="G96" i="2" s="1" a="1"/>
  <c r="G96" i="2" s="1"/>
  <c r="AF96" i="1" s="1"/>
  <c r="K200" i="2"/>
  <c r="L200" i="2"/>
  <c r="M200" i="2"/>
  <c r="N200" i="2"/>
  <c r="O200" i="2"/>
  <c r="P200" i="2"/>
  <c r="Q200" i="2"/>
  <c r="R200" i="2"/>
  <c r="I200" i="2"/>
  <c r="G194" i="2" s="1" a="1"/>
  <c r="G194" i="2" s="1"/>
  <c r="AF194" i="1" s="1"/>
  <c r="I199" i="2"/>
  <c r="F171" i="2" s="1" a="1"/>
  <c r="F171" i="2" s="1"/>
  <c r="Y171" i="1" s="1"/>
  <c r="L4" i="14"/>
  <c r="M4" i="14"/>
  <c r="N4" i="14"/>
  <c r="O4" i="14"/>
  <c r="P4" i="14"/>
  <c r="I4" i="2"/>
  <c r="R4" i="2"/>
  <c r="Q4" i="2"/>
  <c r="P4" i="2"/>
  <c r="O4" i="2"/>
  <c r="N4" i="2"/>
  <c r="M4" i="2"/>
  <c r="L4" i="2"/>
  <c r="K4" i="2"/>
  <c r="J4" i="2"/>
  <c r="L4" i="19"/>
  <c r="M4" i="19"/>
  <c r="N4" i="19"/>
  <c r="G11" i="2" l="1" a="1"/>
  <c r="G11" i="2" s="1"/>
  <c r="AF11" i="1" s="1"/>
  <c r="G19" i="2" a="1"/>
  <c r="G19" i="2" s="1"/>
  <c r="AF19" i="1" s="1"/>
  <c r="G27" i="2" a="1"/>
  <c r="G27" i="2" s="1"/>
  <c r="AF27" i="1" s="1"/>
  <c r="F42" i="2" a="1"/>
  <c r="F42" i="2" s="1"/>
  <c r="Y42" i="1" s="1"/>
  <c r="F58" i="2" a="1"/>
  <c r="F58" i="2" s="1"/>
  <c r="Y58" i="1" s="1"/>
  <c r="G73" i="2" a="1"/>
  <c r="G73" i="2" s="1"/>
  <c r="AF73" i="1" s="1"/>
  <c r="F89" i="2" a="1"/>
  <c r="F89" i="2" s="1"/>
  <c r="Y89" i="1" s="1"/>
  <c r="G104" i="2" a="1"/>
  <c r="G104" i="2" s="1"/>
  <c r="AF104" i="1" s="1"/>
  <c r="F120" i="2" a="1"/>
  <c r="F120" i="2" s="1"/>
  <c r="Y120" i="1" s="1"/>
  <c r="F128" i="2" a="1"/>
  <c r="F128" i="2" s="1"/>
  <c r="Y128" i="1" s="1"/>
  <c r="G135" i="2" a="1"/>
  <c r="G135" i="2" s="1"/>
  <c r="AF135" i="1" s="1"/>
  <c r="G143" i="2" a="1"/>
  <c r="G143" i="2" s="1"/>
  <c r="AF143" i="1" s="1"/>
  <c r="F167" i="2" a="1"/>
  <c r="F167" i="2" s="1"/>
  <c r="Y167" i="1" s="1"/>
  <c r="G174" i="2" a="1"/>
  <c r="G174" i="2" s="1"/>
  <c r="AF174" i="1" s="1"/>
  <c r="G182" i="2" a="1"/>
  <c r="G182" i="2" s="1"/>
  <c r="AF182" i="1" s="1"/>
  <c r="G190" i="2" a="1"/>
  <c r="G190" i="2" s="1"/>
  <c r="AF190" i="1" s="1"/>
  <c r="F8" i="2" a="1"/>
  <c r="F8" i="2" s="1"/>
  <c r="Y8" i="1" s="1"/>
  <c r="F12" i="2" a="1"/>
  <c r="F12" i="2" s="1"/>
  <c r="Y12" i="1" s="1"/>
  <c r="F16" i="2" a="1"/>
  <c r="F16" i="2" s="1"/>
  <c r="Y16" i="1" s="1"/>
  <c r="F20" i="2" a="1"/>
  <c r="F20" i="2" s="1"/>
  <c r="Y20" i="1" s="1"/>
  <c r="F24" i="2" a="1"/>
  <c r="F24" i="2" s="1"/>
  <c r="Y24" i="1" s="1"/>
  <c r="F28" i="2" a="1"/>
  <c r="F28" i="2" s="1"/>
  <c r="Y28" i="1" s="1"/>
  <c r="F36" i="2" a="1"/>
  <c r="F36" i="2" s="1"/>
  <c r="Y36" i="1" s="1"/>
  <c r="F44" i="2" a="1"/>
  <c r="F44" i="2" s="1"/>
  <c r="Y44" i="1" s="1"/>
  <c r="F52" i="2" a="1"/>
  <c r="F52" i="2" s="1"/>
  <c r="Y52" i="1" s="1"/>
  <c r="F60" i="2" a="1"/>
  <c r="F60" i="2" s="1"/>
  <c r="Y60" i="1" s="1"/>
  <c r="G67" i="2" a="1"/>
  <c r="G67" i="2" s="1"/>
  <c r="AF67" i="1" s="1"/>
  <c r="G75" i="2" a="1"/>
  <c r="G75" i="2" s="1"/>
  <c r="AF75" i="1" s="1"/>
  <c r="F83" i="2" a="1"/>
  <c r="F83" i="2" s="1"/>
  <c r="Y83" i="1" s="1"/>
  <c r="F91" i="2" a="1"/>
  <c r="F91" i="2" s="1"/>
  <c r="Y91" i="1" s="1"/>
  <c r="G98" i="2" a="1"/>
  <c r="G98" i="2" s="1"/>
  <c r="AF98" i="1" s="1"/>
  <c r="F106" i="2" a="1"/>
  <c r="F106" i="2" s="1"/>
  <c r="Y106" i="1" s="1"/>
  <c r="F114" i="2" a="1"/>
  <c r="F114" i="2" s="1"/>
  <c r="Y114" i="1" s="1"/>
  <c r="F122" i="2" a="1"/>
  <c r="F122" i="2" s="1"/>
  <c r="Y122" i="1" s="1"/>
  <c r="F130" i="2" a="1"/>
  <c r="F130" i="2" s="1"/>
  <c r="Y130" i="1" s="1"/>
  <c r="G137" i="2" a="1"/>
  <c r="G137" i="2" s="1"/>
  <c r="AF137" i="1" s="1"/>
  <c r="F153" i="2" a="1"/>
  <c r="F153" i="2" s="1"/>
  <c r="Y153" i="1" s="1"/>
  <c r="F161" i="2" a="1"/>
  <c r="F161" i="2" s="1"/>
  <c r="Y161" i="1" s="1"/>
  <c r="F169" i="2" a="1"/>
  <c r="F169" i="2" s="1"/>
  <c r="Y169" i="1" s="1"/>
  <c r="G176" i="2" a="1"/>
  <c r="G176" i="2" s="1"/>
  <c r="AF176" i="1" s="1"/>
  <c r="G184" i="2" a="1"/>
  <c r="G184" i="2" s="1"/>
  <c r="AF184" i="1" s="1"/>
  <c r="G192" i="2" a="1"/>
  <c r="G192" i="2" s="1"/>
  <c r="AF192" i="1" s="1"/>
  <c r="G7" i="2" a="1"/>
  <c r="G7" i="2" s="1"/>
  <c r="AF7" i="1" s="1"/>
  <c r="F159" i="2" a="1"/>
  <c r="F159" i="2" s="1"/>
  <c r="Y159" i="1" s="1"/>
  <c r="G9" i="2" a="1"/>
  <c r="G9" i="2" s="1"/>
  <c r="AF9" i="1" s="1"/>
  <c r="G13" i="2" a="1"/>
  <c r="G13" i="2" s="1"/>
  <c r="AF13" i="1" s="1"/>
  <c r="G17" i="2" a="1"/>
  <c r="G17" i="2" s="1"/>
  <c r="AF17" i="1" s="1"/>
  <c r="G21" i="2" a="1"/>
  <c r="G21" i="2" s="1"/>
  <c r="AF21" i="1" s="1"/>
  <c r="G25" i="2" a="1"/>
  <c r="G25" i="2" s="1"/>
  <c r="AF25" i="1" s="1"/>
  <c r="F30" i="2" a="1"/>
  <c r="F30" i="2" s="1"/>
  <c r="Y30" i="1" s="1"/>
  <c r="F38" i="2" a="1"/>
  <c r="F38" i="2" s="1"/>
  <c r="Y38" i="1" s="1"/>
  <c r="F46" i="2" a="1"/>
  <c r="F46" i="2" s="1"/>
  <c r="Y46" i="1" s="1"/>
  <c r="F54" i="2" a="1"/>
  <c r="F54" i="2" s="1"/>
  <c r="Y54" i="1" s="1"/>
  <c r="G61" i="2" a="1"/>
  <c r="G61" i="2" s="1"/>
  <c r="AF61" i="1" s="1"/>
  <c r="G69" i="2" a="1"/>
  <c r="G69" i="2" s="1"/>
  <c r="AF69" i="1" s="1"/>
  <c r="F77" i="2" a="1"/>
  <c r="F77" i="2" s="1"/>
  <c r="Y77" i="1" s="1"/>
  <c r="F85" i="2" a="1"/>
  <c r="F85" i="2" s="1"/>
  <c r="Y85" i="1" s="1"/>
  <c r="G100" i="2" a="1"/>
  <c r="G100" i="2" s="1"/>
  <c r="AF100" i="1" s="1"/>
  <c r="F108" i="2" a="1"/>
  <c r="F108" i="2" s="1"/>
  <c r="Y108" i="1" s="1"/>
  <c r="F116" i="2" a="1"/>
  <c r="F116" i="2" s="1"/>
  <c r="Y116" i="1" s="1"/>
  <c r="F124" i="2" a="1"/>
  <c r="F124" i="2" s="1"/>
  <c r="Y124" i="1" s="1"/>
  <c r="F132" i="2" a="1"/>
  <c r="F132" i="2" s="1"/>
  <c r="Y132" i="1" s="1"/>
  <c r="G139" i="2" a="1"/>
  <c r="G139" i="2" s="1"/>
  <c r="AF139" i="1" s="1"/>
  <c r="F147" i="2" a="1"/>
  <c r="F147" i="2" s="1"/>
  <c r="Y147" i="1" s="1"/>
  <c r="F155" i="2" a="1"/>
  <c r="F155" i="2" s="1"/>
  <c r="Y155" i="1" s="1"/>
  <c r="F163" i="2" a="1"/>
  <c r="F163" i="2" s="1"/>
  <c r="Y163" i="1" s="1"/>
  <c r="G178" i="2" a="1"/>
  <c r="G178" i="2" s="1"/>
  <c r="AF178" i="1" s="1"/>
  <c r="G186" i="2" a="1"/>
  <c r="G186" i="2" s="1"/>
  <c r="AF186" i="1" s="1"/>
  <c r="G15" i="2" a="1"/>
  <c r="G15" i="2" s="1"/>
  <c r="AF15" i="1" s="1"/>
  <c r="G23" i="2" a="1"/>
  <c r="G23" i="2" s="1"/>
  <c r="AF23" i="1" s="1"/>
  <c r="F34" i="2" a="1"/>
  <c r="F34" i="2" s="1"/>
  <c r="Y34" i="1" s="1"/>
  <c r="F50" i="2" a="1"/>
  <c r="F50" i="2" s="1"/>
  <c r="Y50" i="1" s="1"/>
  <c r="G65" i="2" a="1"/>
  <c r="G65" i="2" s="1"/>
  <c r="AF65" i="1" s="1"/>
  <c r="F81" i="2" a="1"/>
  <c r="F81" i="2" s="1"/>
  <c r="Y81" i="1" s="1"/>
  <c r="F112" i="2" a="1"/>
  <c r="F112" i="2" s="1"/>
  <c r="Y112" i="1" s="1"/>
  <c r="F194" i="2" a="1"/>
  <c r="F194" i="2" s="1"/>
  <c r="Y194" i="1" s="1"/>
  <c r="F192" i="2" a="1"/>
  <c r="F192" i="2" s="1"/>
  <c r="Y192" i="1" s="1"/>
  <c r="F190" i="2" a="1"/>
  <c r="F190" i="2" s="1"/>
  <c r="Y190" i="1" s="1"/>
  <c r="F188" i="2" a="1"/>
  <c r="F188" i="2" s="1"/>
  <c r="Y188" i="1" s="1"/>
  <c r="F186" i="2" a="1"/>
  <c r="F186" i="2" s="1"/>
  <c r="Y186" i="1" s="1"/>
  <c r="F184" i="2" a="1"/>
  <c r="F184" i="2" s="1"/>
  <c r="Y184" i="1" s="1"/>
  <c r="F182" i="2" a="1"/>
  <c r="F182" i="2" s="1"/>
  <c r="Y182" i="1" s="1"/>
  <c r="F180" i="2" a="1"/>
  <c r="F180" i="2" s="1"/>
  <c r="Y180" i="1" s="1"/>
  <c r="F178" i="2" a="1"/>
  <c r="F178" i="2" s="1"/>
  <c r="Y178" i="1" s="1"/>
  <c r="F176" i="2" a="1"/>
  <c r="F176" i="2" s="1"/>
  <c r="Y176" i="1" s="1"/>
  <c r="F174" i="2" a="1"/>
  <c r="F174" i="2" s="1"/>
  <c r="Y174" i="1" s="1"/>
  <c r="F145" i="2" a="1"/>
  <c r="F145" i="2" s="1"/>
  <c r="Y145" i="1" s="1"/>
  <c r="F143" i="2" a="1"/>
  <c r="F143" i="2" s="1"/>
  <c r="Y143" i="1" s="1"/>
  <c r="F141" i="2" a="1"/>
  <c r="F141" i="2" s="1"/>
  <c r="Y141" i="1" s="1"/>
  <c r="F139" i="2" a="1"/>
  <c r="F139" i="2" s="1"/>
  <c r="Y139" i="1" s="1"/>
  <c r="F137" i="2" a="1"/>
  <c r="F137" i="2" s="1"/>
  <c r="Y137" i="1" s="1"/>
  <c r="F135" i="2" a="1"/>
  <c r="F135" i="2" s="1"/>
  <c r="Y135" i="1" s="1"/>
  <c r="F104" i="2" a="1"/>
  <c r="F104" i="2" s="1"/>
  <c r="Y104" i="1" s="1"/>
  <c r="F102" i="2" a="1"/>
  <c r="F102" i="2" s="1"/>
  <c r="Y102" i="1" s="1"/>
  <c r="F100" i="2" a="1"/>
  <c r="F100" i="2" s="1"/>
  <c r="Y100" i="1" s="1"/>
  <c r="F98" i="2" a="1"/>
  <c r="F98" i="2" s="1"/>
  <c r="Y98" i="1" s="1"/>
  <c r="F96" i="2" a="1"/>
  <c r="F96" i="2" s="1"/>
  <c r="Y96" i="1" s="1"/>
  <c r="F94" i="2" a="1"/>
  <c r="F94" i="2" s="1"/>
  <c r="Y94" i="1" s="1"/>
  <c r="F75" i="2" a="1"/>
  <c r="F75" i="2" s="1"/>
  <c r="Y75" i="1" s="1"/>
  <c r="F73" i="2" a="1"/>
  <c r="F73" i="2" s="1"/>
  <c r="Y73" i="1" s="1"/>
  <c r="F71" i="2" a="1"/>
  <c r="F71" i="2" s="1"/>
  <c r="Y71" i="1" s="1"/>
  <c r="F69" i="2" a="1"/>
  <c r="F69" i="2" s="1"/>
  <c r="Y69" i="1" s="1"/>
  <c r="F67" i="2" a="1"/>
  <c r="F67" i="2" s="1"/>
  <c r="Y67" i="1" s="1"/>
  <c r="F65" i="2" a="1"/>
  <c r="F65" i="2" s="1"/>
  <c r="Y65" i="1" s="1"/>
  <c r="F63" i="2" a="1"/>
  <c r="F63" i="2" s="1"/>
  <c r="Y63" i="1" s="1"/>
  <c r="F61" i="2" a="1"/>
  <c r="F61" i="2" s="1"/>
  <c r="Y61" i="1" s="1"/>
  <c r="F172" i="2" a="1"/>
  <c r="F172" i="2" s="1"/>
  <c r="Y172" i="1" s="1"/>
  <c r="F170" i="2" a="1"/>
  <c r="F170" i="2" s="1"/>
  <c r="Y170" i="1" s="1"/>
  <c r="F168" i="2" a="1"/>
  <c r="F168" i="2" s="1"/>
  <c r="Y168" i="1" s="1"/>
  <c r="F166" i="2" a="1"/>
  <c r="F166" i="2" s="1"/>
  <c r="Y166" i="1" s="1"/>
  <c r="F164" i="2" a="1"/>
  <c r="F164" i="2" s="1"/>
  <c r="Y164" i="1" s="1"/>
  <c r="F162" i="2" a="1"/>
  <c r="F162" i="2" s="1"/>
  <c r="Y162" i="1" s="1"/>
  <c r="F160" i="2" a="1"/>
  <c r="F160" i="2" s="1"/>
  <c r="Y160" i="1" s="1"/>
  <c r="F158" i="2" a="1"/>
  <c r="F158" i="2" s="1"/>
  <c r="Y158" i="1" s="1"/>
  <c r="F156" i="2" a="1"/>
  <c r="F156" i="2" s="1"/>
  <c r="Y156" i="1" s="1"/>
  <c r="F154" i="2" a="1"/>
  <c r="F154" i="2" s="1"/>
  <c r="Y154" i="1" s="1"/>
  <c r="F152" i="2" a="1"/>
  <c r="F152" i="2" s="1"/>
  <c r="Y152" i="1" s="1"/>
  <c r="F150" i="2" a="1"/>
  <c r="F150" i="2" s="1"/>
  <c r="Y150" i="1" s="1"/>
  <c r="F148" i="2" a="1"/>
  <c r="F148" i="2" s="1"/>
  <c r="Y148" i="1" s="1"/>
  <c r="F146" i="2" a="1"/>
  <c r="F146" i="2" s="1"/>
  <c r="Y146" i="1" s="1"/>
  <c r="F133" i="2" a="1"/>
  <c r="F133" i="2" s="1"/>
  <c r="Y133" i="1" s="1"/>
  <c r="F131" i="2" a="1"/>
  <c r="F131" i="2" s="1"/>
  <c r="Y131" i="1" s="1"/>
  <c r="F129" i="2" a="1"/>
  <c r="F129" i="2" s="1"/>
  <c r="Y129" i="1" s="1"/>
  <c r="F127" i="2" a="1"/>
  <c r="F127" i="2" s="1"/>
  <c r="Y127" i="1" s="1"/>
  <c r="F125" i="2" a="1"/>
  <c r="F125" i="2" s="1"/>
  <c r="Y125" i="1" s="1"/>
  <c r="F123" i="2" a="1"/>
  <c r="F123" i="2" s="1"/>
  <c r="Y123" i="1" s="1"/>
  <c r="F121" i="2" a="1"/>
  <c r="F121" i="2" s="1"/>
  <c r="Y121" i="1" s="1"/>
  <c r="F119" i="2" a="1"/>
  <c r="F119" i="2" s="1"/>
  <c r="Y119" i="1" s="1"/>
  <c r="F117" i="2" a="1"/>
  <c r="F117" i="2" s="1"/>
  <c r="Y117" i="1" s="1"/>
  <c r="F115" i="2" a="1"/>
  <c r="F115" i="2" s="1"/>
  <c r="Y115" i="1" s="1"/>
  <c r="F113" i="2" a="1"/>
  <c r="F113" i="2" s="1"/>
  <c r="Y113" i="1" s="1"/>
  <c r="F111" i="2" a="1"/>
  <c r="F111" i="2" s="1"/>
  <c r="Y111" i="1" s="1"/>
  <c r="F109" i="2" a="1"/>
  <c r="F109" i="2" s="1"/>
  <c r="Y109" i="1" s="1"/>
  <c r="F107" i="2" a="1"/>
  <c r="F107" i="2" s="1"/>
  <c r="Y107" i="1" s="1"/>
  <c r="F105" i="2" a="1"/>
  <c r="F105" i="2" s="1"/>
  <c r="Y105" i="1" s="1"/>
  <c r="F92" i="2" a="1"/>
  <c r="F92" i="2" s="1"/>
  <c r="Y92" i="1" s="1"/>
  <c r="F90" i="2" a="1"/>
  <c r="F90" i="2" s="1"/>
  <c r="Y90" i="1" s="1"/>
  <c r="F88" i="2" a="1"/>
  <c r="F88" i="2" s="1"/>
  <c r="Y88" i="1" s="1"/>
  <c r="F86" i="2" a="1"/>
  <c r="F86" i="2" s="1"/>
  <c r="Y86" i="1" s="1"/>
  <c r="F84" i="2" a="1"/>
  <c r="F84" i="2" s="1"/>
  <c r="Y84" i="1" s="1"/>
  <c r="F82" i="2" a="1"/>
  <c r="F82" i="2" s="1"/>
  <c r="Y82" i="1" s="1"/>
  <c r="F80" i="2" a="1"/>
  <c r="F80" i="2" s="1"/>
  <c r="Y80" i="1" s="1"/>
  <c r="F78" i="2" a="1"/>
  <c r="F78" i="2" s="1"/>
  <c r="Y78" i="1" s="1"/>
  <c r="F59" i="2" a="1"/>
  <c r="F59" i="2" s="1"/>
  <c r="Y59" i="1" s="1"/>
  <c r="F57" i="2" a="1"/>
  <c r="F57" i="2" s="1"/>
  <c r="Y57" i="1" s="1"/>
  <c r="F55" i="2" a="1"/>
  <c r="F55" i="2" s="1"/>
  <c r="Y55" i="1" s="1"/>
  <c r="F53" i="2" a="1"/>
  <c r="F53" i="2" s="1"/>
  <c r="Y53" i="1" s="1"/>
  <c r="F51" i="2" a="1"/>
  <c r="F51" i="2" s="1"/>
  <c r="Y51" i="1" s="1"/>
  <c r="F49" i="2" a="1"/>
  <c r="F49" i="2" s="1"/>
  <c r="Y49" i="1" s="1"/>
  <c r="F47" i="2" a="1"/>
  <c r="F47" i="2" s="1"/>
  <c r="Y47" i="1" s="1"/>
  <c r="F45" i="2" a="1"/>
  <c r="F45" i="2" s="1"/>
  <c r="Y45" i="1" s="1"/>
  <c r="F43" i="2" a="1"/>
  <c r="F43" i="2" s="1"/>
  <c r="Y43" i="1" s="1"/>
  <c r="F41" i="2" a="1"/>
  <c r="F41" i="2" s="1"/>
  <c r="Y41" i="1" s="1"/>
  <c r="F39" i="2" a="1"/>
  <c r="F39" i="2" s="1"/>
  <c r="Y39" i="1" s="1"/>
  <c r="F37" i="2" a="1"/>
  <c r="F37" i="2" s="1"/>
  <c r="Y37" i="1" s="1"/>
  <c r="F35" i="2" a="1"/>
  <c r="F35" i="2" s="1"/>
  <c r="Y35" i="1" s="1"/>
  <c r="F33" i="2" a="1"/>
  <c r="F33" i="2" s="1"/>
  <c r="Y33" i="1" s="1"/>
  <c r="F31" i="2" a="1"/>
  <c r="F31" i="2" s="1"/>
  <c r="Y31" i="1" s="1"/>
  <c r="F29" i="2" a="1"/>
  <c r="F29" i="2" s="1"/>
  <c r="Y29" i="1" s="1"/>
  <c r="F27" i="2" a="1"/>
  <c r="F27" i="2" s="1"/>
  <c r="Y27" i="1" s="1"/>
  <c r="F25" i="2" a="1"/>
  <c r="F25" i="2" s="1"/>
  <c r="Y25" i="1" s="1"/>
  <c r="F23" i="2" a="1"/>
  <c r="F23" i="2" s="1"/>
  <c r="Y23" i="1" s="1"/>
  <c r="F21" i="2" a="1"/>
  <c r="F21" i="2" s="1"/>
  <c r="Y21" i="1" s="1"/>
  <c r="F19" i="2" a="1"/>
  <c r="F19" i="2" s="1"/>
  <c r="Y19" i="1" s="1"/>
  <c r="F17" i="2" a="1"/>
  <c r="F17" i="2" s="1"/>
  <c r="Y17" i="1" s="1"/>
  <c r="F15" i="2" a="1"/>
  <c r="F15" i="2" s="1"/>
  <c r="Y15" i="1" s="1"/>
  <c r="F13" i="2" a="1"/>
  <c r="F13" i="2" s="1"/>
  <c r="Y13" i="1" s="1"/>
  <c r="F11" i="2" a="1"/>
  <c r="F11" i="2" s="1"/>
  <c r="Y11" i="1" s="1"/>
  <c r="F9" i="2" a="1"/>
  <c r="F9" i="2" s="1"/>
  <c r="Y9" i="1" s="1"/>
  <c r="F7" i="2" a="1"/>
  <c r="F7" i="2" s="1"/>
  <c r="Y7" i="1" s="1"/>
  <c r="F195" i="2" a="1"/>
  <c r="F195" i="2" s="1"/>
  <c r="Y195" i="1" s="1"/>
  <c r="F193" i="2" a="1"/>
  <c r="F193" i="2" s="1"/>
  <c r="Y193" i="1" s="1"/>
  <c r="F191" i="2" a="1"/>
  <c r="F191" i="2" s="1"/>
  <c r="Y191" i="1" s="1"/>
  <c r="F189" i="2" a="1"/>
  <c r="F189" i="2" s="1"/>
  <c r="Y189" i="1" s="1"/>
  <c r="F187" i="2" a="1"/>
  <c r="F187" i="2" s="1"/>
  <c r="Y187" i="1" s="1"/>
  <c r="F185" i="2" a="1"/>
  <c r="F185" i="2" s="1"/>
  <c r="Y185" i="1" s="1"/>
  <c r="F183" i="2" a="1"/>
  <c r="F183" i="2" s="1"/>
  <c r="Y183" i="1" s="1"/>
  <c r="F181" i="2" a="1"/>
  <c r="F181" i="2" s="1"/>
  <c r="Y181" i="1" s="1"/>
  <c r="F179" i="2" a="1"/>
  <c r="F179" i="2" s="1"/>
  <c r="Y179" i="1" s="1"/>
  <c r="F177" i="2" a="1"/>
  <c r="F177" i="2" s="1"/>
  <c r="Y177" i="1" s="1"/>
  <c r="F175" i="2" a="1"/>
  <c r="F175" i="2" s="1"/>
  <c r="Y175" i="1" s="1"/>
  <c r="F144" i="2" a="1"/>
  <c r="F144" i="2" s="1"/>
  <c r="Y144" i="1" s="1"/>
  <c r="F142" i="2" a="1"/>
  <c r="F142" i="2" s="1"/>
  <c r="Y142" i="1" s="1"/>
  <c r="F140" i="2" a="1"/>
  <c r="F140" i="2" s="1"/>
  <c r="Y140" i="1" s="1"/>
  <c r="F138" i="2" a="1"/>
  <c r="F138" i="2" s="1"/>
  <c r="Y138" i="1" s="1"/>
  <c r="F136" i="2" a="1"/>
  <c r="F136" i="2" s="1"/>
  <c r="Y136" i="1" s="1"/>
  <c r="F134" i="2" a="1"/>
  <c r="F134" i="2" s="1"/>
  <c r="Y134" i="1" s="1"/>
  <c r="F103" i="2" a="1"/>
  <c r="F103" i="2" s="1"/>
  <c r="Y103" i="1" s="1"/>
  <c r="F101" i="2" a="1"/>
  <c r="F101" i="2" s="1"/>
  <c r="Y101" i="1" s="1"/>
  <c r="F99" i="2" a="1"/>
  <c r="F99" i="2" s="1"/>
  <c r="Y99" i="1" s="1"/>
  <c r="F97" i="2" a="1"/>
  <c r="F97" i="2" s="1"/>
  <c r="Y97" i="1" s="1"/>
  <c r="F95" i="2" a="1"/>
  <c r="F95" i="2" s="1"/>
  <c r="Y95" i="1" s="1"/>
  <c r="F93" i="2" a="1"/>
  <c r="F93" i="2" s="1"/>
  <c r="Y93" i="1" s="1"/>
  <c r="F76" i="2" a="1"/>
  <c r="F76" i="2" s="1"/>
  <c r="Y76" i="1" s="1"/>
  <c r="F74" i="2" a="1"/>
  <c r="F74" i="2" s="1"/>
  <c r="Y74" i="1" s="1"/>
  <c r="F72" i="2" a="1"/>
  <c r="F72" i="2" s="1"/>
  <c r="Y72" i="1" s="1"/>
  <c r="F70" i="2" a="1"/>
  <c r="F70" i="2" s="1"/>
  <c r="Y70" i="1" s="1"/>
  <c r="F68" i="2" a="1"/>
  <c r="F68" i="2" s="1"/>
  <c r="Y68" i="1" s="1"/>
  <c r="F66" i="2" a="1"/>
  <c r="F66" i="2" s="1"/>
  <c r="Y66" i="1" s="1"/>
  <c r="F64" i="2" a="1"/>
  <c r="F64" i="2" s="1"/>
  <c r="Y64" i="1" s="1"/>
  <c r="F62" i="2" a="1"/>
  <c r="F62" i="2" s="1"/>
  <c r="Y62" i="1" s="1"/>
  <c r="G172" i="2" a="1"/>
  <c r="G172" i="2" s="1"/>
  <c r="AF172" i="1" s="1"/>
  <c r="G170" i="2" a="1"/>
  <c r="G170" i="2" s="1"/>
  <c r="AF170" i="1" s="1"/>
  <c r="G168" i="2" a="1"/>
  <c r="G168" i="2" s="1"/>
  <c r="AF168" i="1" s="1"/>
  <c r="G166" i="2" a="1"/>
  <c r="G166" i="2" s="1"/>
  <c r="AF166" i="1" s="1"/>
  <c r="G164" i="2" a="1"/>
  <c r="G164" i="2" s="1"/>
  <c r="AF164" i="1" s="1"/>
  <c r="G162" i="2" a="1"/>
  <c r="G162" i="2" s="1"/>
  <c r="AF162" i="1" s="1"/>
  <c r="G160" i="2" a="1"/>
  <c r="G160" i="2" s="1"/>
  <c r="AF160" i="1" s="1"/>
  <c r="G158" i="2" a="1"/>
  <c r="G158" i="2" s="1"/>
  <c r="AF158" i="1" s="1"/>
  <c r="G156" i="2" a="1"/>
  <c r="G156" i="2" s="1"/>
  <c r="AF156" i="1" s="1"/>
  <c r="G154" i="2" a="1"/>
  <c r="G154" i="2" s="1"/>
  <c r="AF154" i="1" s="1"/>
  <c r="G152" i="2" a="1"/>
  <c r="G152" i="2" s="1"/>
  <c r="AF152" i="1" s="1"/>
  <c r="G150" i="2" a="1"/>
  <c r="G150" i="2" s="1"/>
  <c r="AF150" i="1" s="1"/>
  <c r="G148" i="2" a="1"/>
  <c r="G148" i="2" s="1"/>
  <c r="AF148" i="1" s="1"/>
  <c r="G146" i="2" a="1"/>
  <c r="G146" i="2" s="1"/>
  <c r="AF146" i="1" s="1"/>
  <c r="G131" i="2" a="1"/>
  <c r="G131" i="2" s="1"/>
  <c r="AF131" i="1" s="1"/>
  <c r="G129" i="2" a="1"/>
  <c r="G129" i="2" s="1"/>
  <c r="AF129" i="1" s="1"/>
  <c r="G127" i="2" a="1"/>
  <c r="G127" i="2" s="1"/>
  <c r="AF127" i="1" s="1"/>
  <c r="G125" i="2" a="1"/>
  <c r="G125" i="2" s="1"/>
  <c r="AF125" i="1" s="1"/>
  <c r="G123" i="2" a="1"/>
  <c r="G123" i="2" s="1"/>
  <c r="AF123" i="1" s="1"/>
  <c r="G121" i="2" a="1"/>
  <c r="G121" i="2" s="1"/>
  <c r="AF121" i="1" s="1"/>
  <c r="G119" i="2" a="1"/>
  <c r="G119" i="2" s="1"/>
  <c r="AF119" i="1" s="1"/>
  <c r="G117" i="2" a="1"/>
  <c r="G117" i="2" s="1"/>
  <c r="AF117" i="1" s="1"/>
  <c r="G115" i="2" a="1"/>
  <c r="G115" i="2" s="1"/>
  <c r="AF115" i="1" s="1"/>
  <c r="G113" i="2" a="1"/>
  <c r="G113" i="2" s="1"/>
  <c r="AF113" i="1" s="1"/>
  <c r="G111" i="2" a="1"/>
  <c r="G111" i="2" s="1"/>
  <c r="AF111" i="1" s="1"/>
  <c r="G109" i="2" a="1"/>
  <c r="G109" i="2" s="1"/>
  <c r="AF109" i="1" s="1"/>
  <c r="G107" i="2" a="1"/>
  <c r="G107" i="2" s="1"/>
  <c r="AF107" i="1" s="1"/>
  <c r="G105" i="2" a="1"/>
  <c r="G105" i="2" s="1"/>
  <c r="AF105" i="1" s="1"/>
  <c r="G92" i="2" a="1"/>
  <c r="G92" i="2" s="1"/>
  <c r="AF92" i="1" s="1"/>
  <c r="G90" i="2" a="1"/>
  <c r="G90" i="2" s="1"/>
  <c r="AF90" i="1" s="1"/>
  <c r="G88" i="2" a="1"/>
  <c r="G88" i="2" s="1"/>
  <c r="AF88" i="1" s="1"/>
  <c r="G86" i="2" a="1"/>
  <c r="G86" i="2" s="1"/>
  <c r="AF86" i="1" s="1"/>
  <c r="G84" i="2" a="1"/>
  <c r="G84" i="2" s="1"/>
  <c r="AF84" i="1" s="1"/>
  <c r="G82" i="2" a="1"/>
  <c r="G82" i="2" s="1"/>
  <c r="AF82" i="1" s="1"/>
  <c r="G80" i="2" a="1"/>
  <c r="G80" i="2" s="1"/>
  <c r="AF80" i="1" s="1"/>
  <c r="G78" i="2" a="1"/>
  <c r="G78" i="2" s="1"/>
  <c r="AF78" i="1" s="1"/>
  <c r="G59" i="2" a="1"/>
  <c r="G59" i="2" s="1"/>
  <c r="AF59" i="1" s="1"/>
  <c r="G57" i="2" a="1"/>
  <c r="G57" i="2" s="1"/>
  <c r="AF57" i="1" s="1"/>
  <c r="G55" i="2" a="1"/>
  <c r="G55" i="2" s="1"/>
  <c r="AF55" i="1" s="1"/>
  <c r="G53" i="2" a="1"/>
  <c r="G53" i="2" s="1"/>
  <c r="AF53" i="1" s="1"/>
  <c r="G51" i="2" a="1"/>
  <c r="G51" i="2" s="1"/>
  <c r="AF51" i="1" s="1"/>
  <c r="G49" i="2" a="1"/>
  <c r="G49" i="2" s="1"/>
  <c r="AF49" i="1" s="1"/>
  <c r="G47" i="2" a="1"/>
  <c r="G47" i="2" s="1"/>
  <c r="AF47" i="1" s="1"/>
  <c r="G45" i="2" a="1"/>
  <c r="G45" i="2" s="1"/>
  <c r="AF45" i="1" s="1"/>
  <c r="G43" i="2" a="1"/>
  <c r="G43" i="2" s="1"/>
  <c r="AF43" i="1" s="1"/>
  <c r="G41" i="2" a="1"/>
  <c r="G41" i="2" s="1"/>
  <c r="AF41" i="1" s="1"/>
  <c r="G39" i="2" a="1"/>
  <c r="G39" i="2" s="1"/>
  <c r="AF39" i="1" s="1"/>
  <c r="G37" i="2" a="1"/>
  <c r="G37" i="2" s="1"/>
  <c r="AF37" i="1" s="1"/>
  <c r="G35" i="2" a="1"/>
  <c r="G35" i="2" s="1"/>
  <c r="AF35" i="1" s="1"/>
  <c r="G33" i="2" a="1"/>
  <c r="G33" i="2" s="1"/>
  <c r="AF33" i="1" s="1"/>
  <c r="G31" i="2" a="1"/>
  <c r="G31" i="2" s="1"/>
  <c r="AF31" i="1" s="1"/>
  <c r="G29" i="2" a="1"/>
  <c r="G29" i="2" s="1"/>
  <c r="AF29" i="1" s="1"/>
  <c r="G195" i="2" a="1"/>
  <c r="G195" i="2" s="1"/>
  <c r="AF195" i="1" s="1"/>
  <c r="G193" i="2" a="1"/>
  <c r="G193" i="2" s="1"/>
  <c r="AF193" i="1" s="1"/>
  <c r="G191" i="2" a="1"/>
  <c r="G191" i="2" s="1"/>
  <c r="AF191" i="1" s="1"/>
  <c r="G189" i="2" a="1"/>
  <c r="G189" i="2" s="1"/>
  <c r="AF189" i="1" s="1"/>
  <c r="G187" i="2" a="1"/>
  <c r="G187" i="2" s="1"/>
  <c r="AF187" i="1" s="1"/>
  <c r="G185" i="2" a="1"/>
  <c r="G185" i="2" s="1"/>
  <c r="AF185" i="1" s="1"/>
  <c r="G183" i="2" a="1"/>
  <c r="G183" i="2" s="1"/>
  <c r="AF183" i="1" s="1"/>
  <c r="G181" i="2" a="1"/>
  <c r="G181" i="2" s="1"/>
  <c r="AF181" i="1" s="1"/>
  <c r="G179" i="2" a="1"/>
  <c r="G179" i="2" s="1"/>
  <c r="AF179" i="1" s="1"/>
  <c r="G177" i="2" a="1"/>
  <c r="G177" i="2" s="1"/>
  <c r="AF177" i="1" s="1"/>
  <c r="G175" i="2" a="1"/>
  <c r="G175" i="2" s="1"/>
  <c r="AF175" i="1" s="1"/>
  <c r="G173" i="2" a="1"/>
  <c r="G173" i="2" s="1"/>
  <c r="AF173" i="1" s="1"/>
  <c r="G144" i="2" a="1"/>
  <c r="G144" i="2" s="1"/>
  <c r="AF144" i="1" s="1"/>
  <c r="G142" i="2" a="1"/>
  <c r="G142" i="2" s="1"/>
  <c r="AF142" i="1" s="1"/>
  <c r="G140" i="2" a="1"/>
  <c r="G140" i="2" s="1"/>
  <c r="AF140" i="1" s="1"/>
  <c r="G138" i="2" a="1"/>
  <c r="G138" i="2" s="1"/>
  <c r="AF138" i="1" s="1"/>
  <c r="G136" i="2" a="1"/>
  <c r="G136" i="2" s="1"/>
  <c r="AF136" i="1" s="1"/>
  <c r="G134" i="2" a="1"/>
  <c r="G134" i="2" s="1"/>
  <c r="AF134" i="1" s="1"/>
  <c r="G103" i="2" a="1"/>
  <c r="G103" i="2" s="1"/>
  <c r="AF103" i="1" s="1"/>
  <c r="G101" i="2" a="1"/>
  <c r="G101" i="2" s="1"/>
  <c r="AF101" i="1" s="1"/>
  <c r="G99" i="2" a="1"/>
  <c r="G99" i="2" s="1"/>
  <c r="AF99" i="1" s="1"/>
  <c r="G97" i="2" a="1"/>
  <c r="G97" i="2" s="1"/>
  <c r="AF97" i="1" s="1"/>
  <c r="G95" i="2" a="1"/>
  <c r="G95" i="2" s="1"/>
  <c r="AF95" i="1" s="1"/>
  <c r="G93" i="2" a="1"/>
  <c r="G93" i="2" s="1"/>
  <c r="AF93" i="1" s="1"/>
  <c r="G76" i="2" a="1"/>
  <c r="G76" i="2" s="1"/>
  <c r="AF76" i="1" s="1"/>
  <c r="G74" i="2" a="1"/>
  <c r="G74" i="2" s="1"/>
  <c r="AF74" i="1" s="1"/>
  <c r="G72" i="2" a="1"/>
  <c r="G72" i="2" s="1"/>
  <c r="AF72" i="1" s="1"/>
  <c r="G70" i="2" a="1"/>
  <c r="G70" i="2" s="1"/>
  <c r="AF70" i="1" s="1"/>
  <c r="G68" i="2" a="1"/>
  <c r="G68" i="2" s="1"/>
  <c r="AF68" i="1" s="1"/>
  <c r="G66" i="2" a="1"/>
  <c r="G66" i="2" s="1"/>
  <c r="AF66" i="1" s="1"/>
  <c r="G64" i="2" a="1"/>
  <c r="G64" i="2" s="1"/>
  <c r="AF64" i="1" s="1"/>
  <c r="G62" i="2" a="1"/>
  <c r="G62" i="2" s="1"/>
  <c r="AF62" i="1" s="1"/>
  <c r="G171" i="2" a="1"/>
  <c r="G171" i="2" s="1"/>
  <c r="AF171" i="1" s="1"/>
  <c r="G169" i="2" a="1"/>
  <c r="G169" i="2" s="1"/>
  <c r="AF169" i="1" s="1"/>
  <c r="G167" i="2" a="1"/>
  <c r="G167" i="2" s="1"/>
  <c r="AF167" i="1" s="1"/>
  <c r="G165" i="2" a="1"/>
  <c r="G165" i="2" s="1"/>
  <c r="AF165" i="1" s="1"/>
  <c r="G163" i="2" a="1"/>
  <c r="G163" i="2" s="1"/>
  <c r="AF163" i="1" s="1"/>
  <c r="G161" i="2" a="1"/>
  <c r="G161" i="2" s="1"/>
  <c r="AF161" i="1" s="1"/>
  <c r="G159" i="2" a="1"/>
  <c r="G159" i="2" s="1"/>
  <c r="AF159" i="1" s="1"/>
  <c r="G157" i="2" a="1"/>
  <c r="G157" i="2" s="1"/>
  <c r="AF157" i="1" s="1"/>
  <c r="G155" i="2" a="1"/>
  <c r="G155" i="2" s="1"/>
  <c r="AF155" i="1" s="1"/>
  <c r="G153" i="2" a="1"/>
  <c r="G153" i="2" s="1"/>
  <c r="AF153" i="1" s="1"/>
  <c r="G151" i="2" a="1"/>
  <c r="G151" i="2" s="1"/>
  <c r="AF151" i="1" s="1"/>
  <c r="G149" i="2" a="1"/>
  <c r="G149" i="2" s="1"/>
  <c r="AF149" i="1" s="1"/>
  <c r="G147" i="2" a="1"/>
  <c r="G147" i="2" s="1"/>
  <c r="AF147" i="1" s="1"/>
  <c r="G145" i="2" a="1"/>
  <c r="G145" i="2" s="1"/>
  <c r="AF145" i="1" s="1"/>
  <c r="G132" i="2" a="1"/>
  <c r="G132" i="2" s="1"/>
  <c r="AF132" i="1" s="1"/>
  <c r="G130" i="2" a="1"/>
  <c r="G130" i="2" s="1"/>
  <c r="AF130" i="1" s="1"/>
  <c r="G128" i="2" a="1"/>
  <c r="G128" i="2" s="1"/>
  <c r="AF128" i="1" s="1"/>
  <c r="G126" i="2" a="1"/>
  <c r="G126" i="2" s="1"/>
  <c r="AF126" i="1" s="1"/>
  <c r="G124" i="2" a="1"/>
  <c r="G124" i="2" s="1"/>
  <c r="AF124" i="1" s="1"/>
  <c r="G122" i="2" a="1"/>
  <c r="G122" i="2" s="1"/>
  <c r="AF122" i="1" s="1"/>
  <c r="G120" i="2" a="1"/>
  <c r="G120" i="2" s="1"/>
  <c r="AF120" i="1" s="1"/>
  <c r="G118" i="2" a="1"/>
  <c r="G118" i="2" s="1"/>
  <c r="AF118" i="1" s="1"/>
  <c r="G116" i="2" a="1"/>
  <c r="G116" i="2" s="1"/>
  <c r="AF116" i="1" s="1"/>
  <c r="G114" i="2" a="1"/>
  <c r="G114" i="2" s="1"/>
  <c r="AF114" i="1" s="1"/>
  <c r="G112" i="2" a="1"/>
  <c r="G112" i="2" s="1"/>
  <c r="AF112" i="1" s="1"/>
  <c r="G110" i="2" a="1"/>
  <c r="G110" i="2" s="1"/>
  <c r="AF110" i="1" s="1"/>
  <c r="G108" i="2" a="1"/>
  <c r="G108" i="2" s="1"/>
  <c r="AF108" i="1" s="1"/>
  <c r="G106" i="2" a="1"/>
  <c r="G106" i="2" s="1"/>
  <c r="AF106" i="1" s="1"/>
  <c r="G91" i="2" a="1"/>
  <c r="G91" i="2" s="1"/>
  <c r="AF91" i="1" s="1"/>
  <c r="G89" i="2" a="1"/>
  <c r="G89" i="2" s="1"/>
  <c r="AF89" i="1" s="1"/>
  <c r="G87" i="2" a="1"/>
  <c r="G87" i="2" s="1"/>
  <c r="AF87" i="1" s="1"/>
  <c r="G85" i="2" a="1"/>
  <c r="G85" i="2" s="1"/>
  <c r="AF85" i="1" s="1"/>
  <c r="G83" i="2" a="1"/>
  <c r="G83" i="2" s="1"/>
  <c r="AF83" i="1" s="1"/>
  <c r="G81" i="2" a="1"/>
  <c r="G81" i="2" s="1"/>
  <c r="AF81" i="1" s="1"/>
  <c r="G79" i="2" a="1"/>
  <c r="G79" i="2" s="1"/>
  <c r="AF79" i="1" s="1"/>
  <c r="G77" i="2" a="1"/>
  <c r="G77" i="2" s="1"/>
  <c r="AF77" i="1" s="1"/>
  <c r="G60" i="2" a="1"/>
  <c r="G60" i="2" s="1"/>
  <c r="AF60" i="1" s="1"/>
  <c r="G58" i="2" a="1"/>
  <c r="G58" i="2" s="1"/>
  <c r="AF58" i="1" s="1"/>
  <c r="G56" i="2" a="1"/>
  <c r="G56" i="2" s="1"/>
  <c r="AF56" i="1" s="1"/>
  <c r="G54" i="2" a="1"/>
  <c r="G54" i="2" s="1"/>
  <c r="AF54" i="1" s="1"/>
  <c r="G52" i="2" a="1"/>
  <c r="G52" i="2" s="1"/>
  <c r="AF52" i="1" s="1"/>
  <c r="G50" i="2" a="1"/>
  <c r="G50" i="2" s="1"/>
  <c r="AF50" i="1" s="1"/>
  <c r="G48" i="2" a="1"/>
  <c r="G48" i="2" s="1"/>
  <c r="AF48" i="1" s="1"/>
  <c r="G46" i="2" a="1"/>
  <c r="G46" i="2" s="1"/>
  <c r="AF46" i="1" s="1"/>
  <c r="G44" i="2" a="1"/>
  <c r="G44" i="2" s="1"/>
  <c r="AF44" i="1" s="1"/>
  <c r="G42" i="2" a="1"/>
  <c r="G42" i="2" s="1"/>
  <c r="AF42" i="1" s="1"/>
  <c r="G40" i="2" a="1"/>
  <c r="G40" i="2" s="1"/>
  <c r="AF40" i="1" s="1"/>
  <c r="G38" i="2" a="1"/>
  <c r="G38" i="2" s="1"/>
  <c r="AF38" i="1" s="1"/>
  <c r="G36" i="2" a="1"/>
  <c r="G36" i="2" s="1"/>
  <c r="AF36" i="1" s="1"/>
  <c r="G34" i="2" a="1"/>
  <c r="G34" i="2" s="1"/>
  <c r="AF34" i="1" s="1"/>
  <c r="G32" i="2" a="1"/>
  <c r="G32" i="2" s="1"/>
  <c r="AF32" i="1" s="1"/>
  <c r="G30" i="2" a="1"/>
  <c r="G30" i="2" s="1"/>
  <c r="AF30" i="1" s="1"/>
  <c r="G28" i="2" a="1"/>
  <c r="G28" i="2" s="1"/>
  <c r="AF28" i="1" s="1"/>
  <c r="G26" i="2" a="1"/>
  <c r="G26" i="2" s="1"/>
  <c r="AF26" i="1" s="1"/>
  <c r="G24" i="2" a="1"/>
  <c r="G24" i="2" s="1"/>
  <c r="AF24" i="1" s="1"/>
  <c r="G22" i="2" a="1"/>
  <c r="G22" i="2" s="1"/>
  <c r="AF22" i="1" s="1"/>
  <c r="G20" i="2" a="1"/>
  <c r="G20" i="2" s="1"/>
  <c r="AF20" i="1" s="1"/>
  <c r="G18" i="2" a="1"/>
  <c r="G18" i="2" s="1"/>
  <c r="AF18" i="1" s="1"/>
  <c r="G16" i="2" a="1"/>
  <c r="G16" i="2" s="1"/>
  <c r="AF16" i="1" s="1"/>
  <c r="G14" i="2" a="1"/>
  <c r="G14" i="2" s="1"/>
  <c r="AF14" i="1" s="1"/>
  <c r="G12" i="2" a="1"/>
  <c r="G12" i="2" s="1"/>
  <c r="AF12" i="1" s="1"/>
  <c r="G10" i="2" a="1"/>
  <c r="G10" i="2" s="1"/>
  <c r="AF10" i="1" s="1"/>
  <c r="G8" i="2" a="1"/>
  <c r="G8" i="2" s="1"/>
  <c r="AF8" i="1" s="1"/>
  <c r="G6" i="2" a="1"/>
  <c r="G6" i="2" s="1"/>
  <c r="AF6" i="1" s="1"/>
  <c r="F6" i="2" a="1"/>
  <c r="F6" i="2" s="1"/>
  <c r="Y6" i="1" s="1"/>
  <c r="F10" i="2" a="1"/>
  <c r="F10" i="2" s="1"/>
  <c r="Y10" i="1" s="1"/>
  <c r="F14" i="2" a="1"/>
  <c r="F14" i="2" s="1"/>
  <c r="Y14" i="1" s="1"/>
  <c r="F18" i="2" a="1"/>
  <c r="F18" i="2" s="1"/>
  <c r="Y18" i="1" s="1"/>
  <c r="F22" i="2" a="1"/>
  <c r="F22" i="2" s="1"/>
  <c r="Y22" i="1" s="1"/>
  <c r="F26" i="2" a="1"/>
  <c r="F26" i="2" s="1"/>
  <c r="Y26" i="1" s="1"/>
  <c r="F32" i="2" a="1"/>
  <c r="F32" i="2" s="1"/>
  <c r="Y32" i="1" s="1"/>
  <c r="F40" i="2" a="1"/>
  <c r="F40" i="2" s="1"/>
  <c r="Y40" i="1" s="1"/>
  <c r="F48" i="2" a="1"/>
  <c r="F48" i="2" s="1"/>
  <c r="Y48" i="1" s="1"/>
  <c r="F56" i="2" a="1"/>
  <c r="F56" i="2" s="1"/>
  <c r="Y56" i="1" s="1"/>
  <c r="G63" i="2" a="1"/>
  <c r="G63" i="2" s="1"/>
  <c r="AF63" i="1" s="1"/>
  <c r="G71" i="2" a="1"/>
  <c r="G71" i="2" s="1"/>
  <c r="AF71" i="1" s="1"/>
  <c r="F79" i="2" a="1"/>
  <c r="F79" i="2" s="1"/>
  <c r="Y79" i="1" s="1"/>
  <c r="F87" i="2" a="1"/>
  <c r="F87" i="2" s="1"/>
  <c r="Y87" i="1" s="1"/>
  <c r="G94" i="2" a="1"/>
  <c r="G94" i="2" s="1"/>
  <c r="AF94" i="1" s="1"/>
  <c r="G102" i="2" a="1"/>
  <c r="G102" i="2" s="1"/>
  <c r="AF102" i="1" s="1"/>
  <c r="F110" i="2" a="1"/>
  <c r="F110" i="2" s="1"/>
  <c r="Y110" i="1" s="1"/>
  <c r="F118" i="2" a="1"/>
  <c r="F118" i="2" s="1"/>
  <c r="Y118" i="1" s="1"/>
  <c r="F126" i="2" a="1"/>
  <c r="F126" i="2" s="1"/>
  <c r="Y126" i="1" s="1"/>
  <c r="G133" i="2" a="1"/>
  <c r="G133" i="2" s="1"/>
  <c r="AF133" i="1" s="1"/>
  <c r="G141" i="2" a="1"/>
  <c r="G141" i="2" s="1"/>
  <c r="AF141" i="1" s="1"/>
  <c r="F149" i="2" a="1"/>
  <c r="F149" i="2" s="1"/>
  <c r="Y149" i="1" s="1"/>
  <c r="F157" i="2" a="1"/>
  <c r="F157" i="2" s="1"/>
  <c r="Y157" i="1" s="1"/>
  <c r="F165" i="2" a="1"/>
  <c r="F165" i="2" s="1"/>
  <c r="Y165" i="1" s="1"/>
  <c r="F173" i="2" a="1"/>
  <c r="F173" i="2" s="1"/>
  <c r="Y173" i="1" s="1"/>
  <c r="G180" i="2" a="1"/>
  <c r="G180" i="2" s="1"/>
  <c r="AF180" i="1" s="1"/>
  <c r="G188" i="2" a="1"/>
  <c r="G188" i="2" s="1"/>
  <c r="AF188" i="1" s="1"/>
  <c r="B533" i="13"/>
  <c r="C533" i="13"/>
  <c r="D533" i="13"/>
  <c r="E533" i="13"/>
  <c r="B528" i="13"/>
  <c r="C528" i="13"/>
  <c r="D528" i="13"/>
  <c r="E528" i="13"/>
  <c r="B534" i="13"/>
  <c r="C534" i="13"/>
  <c r="D534" i="13"/>
  <c r="E534" i="13"/>
  <c r="B535" i="13"/>
  <c r="C535" i="13"/>
  <c r="D535" i="13"/>
  <c r="E535" i="13"/>
  <c r="B529" i="13"/>
  <c r="C529" i="13"/>
  <c r="D529" i="13"/>
  <c r="E529" i="13"/>
  <c r="B530" i="13"/>
  <c r="C530" i="13"/>
  <c r="D530" i="13"/>
  <c r="E530" i="13"/>
  <c r="B536" i="13"/>
  <c r="C536" i="13"/>
  <c r="D536" i="13"/>
  <c r="E536" i="13"/>
  <c r="B542" i="13"/>
  <c r="C542" i="13"/>
  <c r="D542" i="13"/>
  <c r="E542" i="13"/>
  <c r="B553" i="13"/>
  <c r="C553" i="13"/>
  <c r="D553" i="13"/>
  <c r="E553" i="13"/>
  <c r="Q553" i="13"/>
  <c r="R553" i="13"/>
  <c r="B531" i="13"/>
  <c r="C531" i="13"/>
  <c r="D531" i="13"/>
  <c r="E531" i="13"/>
  <c r="B537" i="13"/>
  <c r="C537" i="13"/>
  <c r="D537" i="13"/>
  <c r="E537" i="13"/>
  <c r="B538" i="13"/>
  <c r="C538" i="13"/>
  <c r="D538" i="13"/>
  <c r="E538" i="13"/>
  <c r="E356" i="13"/>
  <c r="B134" i="13"/>
  <c r="C134" i="13"/>
  <c r="F134" i="13"/>
  <c r="I134" i="13"/>
  <c r="B189" i="13"/>
  <c r="C189" i="13"/>
  <c r="F189" i="13"/>
  <c r="I189" i="13"/>
  <c r="B223" i="13"/>
  <c r="C223" i="13"/>
  <c r="F223" i="13"/>
  <c r="I223" i="13"/>
  <c r="B205" i="13"/>
  <c r="C205" i="13"/>
  <c r="F205" i="13"/>
  <c r="I205" i="13"/>
  <c r="B206" i="13"/>
  <c r="C206" i="13"/>
  <c r="F206" i="13"/>
  <c r="I206" i="13"/>
  <c r="B232" i="13"/>
  <c r="C232" i="13"/>
  <c r="F232" i="13"/>
  <c r="I232" i="13"/>
  <c r="B233" i="13"/>
  <c r="C233" i="13"/>
  <c r="F233" i="13"/>
  <c r="I233" i="13"/>
  <c r="B234" i="13"/>
  <c r="C234" i="13"/>
  <c r="F234" i="13"/>
  <c r="I234" i="13"/>
  <c r="B143" i="13"/>
  <c r="C143" i="13"/>
  <c r="F143" i="13"/>
  <c r="I143" i="13"/>
  <c r="B111" i="13"/>
  <c r="C111" i="13"/>
  <c r="F111" i="13"/>
  <c r="I111" i="13"/>
  <c r="B249" i="13"/>
  <c r="C249" i="13"/>
  <c r="F249" i="13"/>
  <c r="I249" i="13"/>
  <c r="B122" i="13"/>
  <c r="C122" i="13"/>
  <c r="F122" i="13"/>
  <c r="I122" i="13"/>
  <c r="B112" i="13"/>
  <c r="C112" i="13"/>
  <c r="F112" i="13"/>
  <c r="I112" i="13"/>
  <c r="B100" i="13"/>
  <c r="C100" i="13"/>
  <c r="F100" i="13"/>
  <c r="I100" i="13"/>
  <c r="B224" i="13"/>
  <c r="C224" i="13"/>
  <c r="F224" i="13"/>
  <c r="I224" i="13"/>
  <c r="B190" i="13"/>
  <c r="C190" i="13"/>
  <c r="F190" i="13"/>
  <c r="I190" i="13"/>
  <c r="B207" i="13"/>
  <c r="C207" i="13"/>
  <c r="F207" i="13"/>
  <c r="I207" i="13"/>
  <c r="B161" i="13"/>
  <c r="C161" i="13"/>
  <c r="F161" i="13"/>
  <c r="I161" i="13"/>
  <c r="B170" i="13"/>
  <c r="C170" i="13"/>
  <c r="F170" i="13"/>
  <c r="I170" i="13"/>
  <c r="B141" i="13"/>
  <c r="C141" i="13"/>
  <c r="F141" i="13"/>
  <c r="I141" i="13"/>
  <c r="B135" i="13"/>
  <c r="C135" i="13"/>
  <c r="F135" i="13"/>
  <c r="I135" i="13"/>
  <c r="B187" i="13"/>
  <c r="C187" i="13"/>
  <c r="F187" i="13"/>
  <c r="I187" i="13"/>
  <c r="B191" i="13"/>
  <c r="C191" i="13"/>
  <c r="F191" i="13"/>
  <c r="I191" i="13"/>
  <c r="B225" i="13"/>
  <c r="C225" i="13"/>
  <c r="F225" i="13"/>
  <c r="I225" i="13"/>
  <c r="B144" i="13"/>
  <c r="C144" i="13"/>
  <c r="F144" i="13"/>
  <c r="I144" i="13"/>
  <c r="Q98" i="13"/>
  <c r="R98" i="13"/>
  <c r="B155" i="13"/>
  <c r="C155" i="13"/>
  <c r="F155" i="13"/>
  <c r="I155" i="13"/>
  <c r="Q99" i="13"/>
  <c r="R99" i="13"/>
  <c r="B87" i="13"/>
  <c r="C87" i="13"/>
  <c r="F87" i="13"/>
  <c r="I87" i="13"/>
  <c r="Q100" i="13"/>
  <c r="R100" i="13"/>
  <c r="B235" i="13"/>
  <c r="C235" i="13"/>
  <c r="F235" i="13"/>
  <c r="I235" i="13"/>
  <c r="Q101" i="13"/>
  <c r="R101" i="13"/>
  <c r="B250" i="13"/>
  <c r="C250" i="13"/>
  <c r="F250" i="13"/>
  <c r="I250" i="13"/>
  <c r="Q102" i="13"/>
  <c r="R102" i="13"/>
  <c r="B192" i="13"/>
  <c r="C192" i="13"/>
  <c r="F192" i="13"/>
  <c r="I192" i="13"/>
  <c r="Q103" i="13"/>
  <c r="R103" i="13"/>
  <c r="B173" i="13"/>
  <c r="C173" i="13"/>
  <c r="F173" i="13"/>
  <c r="I173" i="13"/>
  <c r="Q104" i="13"/>
  <c r="R104" i="13"/>
  <c r="B123" i="13"/>
  <c r="C123" i="13"/>
  <c r="F123" i="13"/>
  <c r="I123" i="13"/>
  <c r="Q105" i="13"/>
  <c r="R105" i="13"/>
  <c r="B101" i="13"/>
  <c r="C101" i="13"/>
  <c r="F101" i="13"/>
  <c r="I101" i="13"/>
  <c r="Q106" i="13"/>
  <c r="R106" i="13"/>
  <c r="B78" i="13"/>
  <c r="C78" i="13"/>
  <c r="F78" i="13"/>
  <c r="I78" i="13"/>
  <c r="Q107" i="13"/>
  <c r="R107" i="13"/>
  <c r="B88" i="13"/>
  <c r="C88" i="13"/>
  <c r="F88" i="13"/>
  <c r="I88" i="13"/>
  <c r="Q108" i="13"/>
  <c r="R108" i="13"/>
  <c r="B124" i="13"/>
  <c r="C124" i="13"/>
  <c r="F124" i="13"/>
  <c r="I124" i="13"/>
  <c r="Q109" i="13"/>
  <c r="R109" i="13"/>
  <c r="B152" i="13"/>
  <c r="C152" i="13"/>
  <c r="F152" i="13"/>
  <c r="I152" i="13"/>
  <c r="Q110" i="13"/>
  <c r="R110" i="13"/>
  <c r="B193" i="13"/>
  <c r="C193" i="13"/>
  <c r="F193" i="13"/>
  <c r="I193" i="13"/>
  <c r="Q111" i="13"/>
  <c r="R111" i="13"/>
  <c r="B194" i="13"/>
  <c r="C194" i="13"/>
  <c r="F194" i="13"/>
  <c r="I194" i="13"/>
  <c r="Q112" i="13"/>
  <c r="R112" i="13"/>
  <c r="B175" i="13"/>
  <c r="C175" i="13"/>
  <c r="F175" i="13"/>
  <c r="I175" i="13"/>
  <c r="Q113" i="13"/>
  <c r="R113" i="13"/>
  <c r="B195" i="13"/>
  <c r="C195" i="13"/>
  <c r="F195" i="13"/>
  <c r="I195" i="13"/>
  <c r="Q114" i="13"/>
  <c r="R114" i="13"/>
  <c r="B236" i="13"/>
  <c r="C236" i="13"/>
  <c r="F236" i="13"/>
  <c r="I236" i="13"/>
  <c r="Q115" i="13"/>
  <c r="R115" i="13"/>
  <c r="B251" i="13"/>
  <c r="C251" i="13"/>
  <c r="F251" i="13"/>
  <c r="I251" i="13"/>
  <c r="Q116" i="13"/>
  <c r="R116" i="13"/>
  <c r="B105" i="13"/>
  <c r="C105" i="13"/>
  <c r="F105" i="13"/>
  <c r="I105" i="13"/>
  <c r="Q117" i="13"/>
  <c r="R117" i="13"/>
  <c r="B176" i="13"/>
  <c r="C176" i="13"/>
  <c r="F176" i="13"/>
  <c r="I176" i="13"/>
  <c r="Q118" i="13"/>
  <c r="R118" i="13"/>
  <c r="B252" i="13"/>
  <c r="C252" i="13"/>
  <c r="F252" i="13"/>
  <c r="I252" i="13"/>
  <c r="Q119" i="13"/>
  <c r="R119" i="13"/>
  <c r="B156" i="13"/>
  <c r="C156" i="13"/>
  <c r="F156" i="13"/>
  <c r="I156" i="13"/>
  <c r="Q120" i="13"/>
  <c r="R120" i="13"/>
  <c r="B158" i="13"/>
  <c r="C158" i="13"/>
  <c r="F158" i="13"/>
  <c r="I158" i="13"/>
  <c r="Q121" i="13"/>
  <c r="R121" i="13"/>
  <c r="B132" i="13"/>
  <c r="C132" i="13"/>
  <c r="F132" i="13"/>
  <c r="I132" i="13"/>
  <c r="Q122" i="13"/>
  <c r="R122" i="13"/>
  <c r="B188" i="13"/>
  <c r="C188" i="13"/>
  <c r="F188" i="13"/>
  <c r="I188" i="13"/>
  <c r="Q123" i="13"/>
  <c r="R123" i="13"/>
  <c r="B91" i="13"/>
  <c r="C91" i="13"/>
  <c r="F91" i="13"/>
  <c r="I91" i="13"/>
  <c r="Q124" i="13"/>
  <c r="R124" i="13"/>
  <c r="B226" i="13"/>
  <c r="C226" i="13"/>
  <c r="F226" i="13"/>
  <c r="I226" i="13"/>
  <c r="Q125" i="13"/>
  <c r="R125" i="13"/>
  <c r="B237" i="13"/>
  <c r="C237" i="13"/>
  <c r="F237" i="13"/>
  <c r="I237" i="13"/>
  <c r="Q126" i="13"/>
  <c r="R126" i="13"/>
  <c r="B74" i="13"/>
  <c r="C74" i="13"/>
  <c r="F74" i="13"/>
  <c r="I74" i="13"/>
  <c r="Q127" i="13"/>
  <c r="R127" i="13"/>
  <c r="B253" i="13"/>
  <c r="C253" i="13"/>
  <c r="F253" i="13"/>
  <c r="I253" i="13"/>
  <c r="Q128" i="13"/>
  <c r="R128" i="13"/>
  <c r="B177" i="13"/>
  <c r="C177" i="13"/>
  <c r="F177" i="13"/>
  <c r="I177" i="13"/>
  <c r="Q129" i="13"/>
  <c r="R129" i="13"/>
  <c r="B238" i="13"/>
  <c r="C238" i="13"/>
  <c r="F238" i="13"/>
  <c r="I238" i="13"/>
  <c r="Q130" i="13"/>
  <c r="R130" i="13"/>
  <c r="B113" i="13"/>
  <c r="C113" i="13"/>
  <c r="F113" i="13"/>
  <c r="I113" i="13"/>
  <c r="Q131" i="13"/>
  <c r="R131" i="13"/>
  <c r="B153" i="13"/>
  <c r="C153" i="13"/>
  <c r="F153" i="13"/>
  <c r="I153" i="13"/>
  <c r="Q132" i="13"/>
  <c r="R132" i="13"/>
  <c r="B254" i="13"/>
  <c r="C254" i="13"/>
  <c r="F254" i="13"/>
  <c r="I254" i="13"/>
  <c r="Q133" i="13"/>
  <c r="R133" i="13"/>
  <c r="B159" i="13"/>
  <c r="C159" i="13"/>
  <c r="F159" i="13"/>
  <c r="I159" i="13"/>
  <c r="Q134" i="13"/>
  <c r="R134" i="13"/>
  <c r="B145" i="13"/>
  <c r="C145" i="13"/>
  <c r="F145" i="13"/>
  <c r="I145" i="13"/>
  <c r="Q135" i="13"/>
  <c r="R135" i="13"/>
  <c r="B138" i="13"/>
  <c r="C138" i="13"/>
  <c r="F138" i="13"/>
  <c r="I138" i="13"/>
  <c r="Q136" i="13"/>
  <c r="R136" i="13"/>
  <c r="B102" i="13"/>
  <c r="C102" i="13"/>
  <c r="F102" i="13"/>
  <c r="I102" i="13"/>
  <c r="Q137" i="13"/>
  <c r="R137" i="13"/>
  <c r="B116" i="13"/>
  <c r="C116" i="13"/>
  <c r="F116" i="13"/>
  <c r="I116" i="13"/>
  <c r="Q138" i="13"/>
  <c r="R138" i="13"/>
  <c r="B178" i="13"/>
  <c r="C178" i="13"/>
  <c r="F178" i="13"/>
  <c r="I178" i="13"/>
  <c r="Q139" i="13"/>
  <c r="R139" i="13"/>
  <c r="B196" i="13"/>
  <c r="C196" i="13"/>
  <c r="F196" i="13"/>
  <c r="I196" i="13"/>
  <c r="Q140" i="13"/>
  <c r="R140" i="13"/>
  <c r="B255" i="13"/>
  <c r="C255" i="13"/>
  <c r="F255" i="13"/>
  <c r="I255" i="13"/>
  <c r="Q141" i="13"/>
  <c r="R141" i="13"/>
  <c r="B162" i="13"/>
  <c r="C162" i="13"/>
  <c r="F162" i="13"/>
  <c r="I162" i="13"/>
  <c r="Q142" i="13"/>
  <c r="R142" i="13"/>
  <c r="B179" i="13"/>
  <c r="C179" i="13"/>
  <c r="F179" i="13"/>
  <c r="I179" i="13"/>
  <c r="Q143" i="13"/>
  <c r="R143" i="13"/>
  <c r="B109" i="13"/>
  <c r="C109" i="13"/>
  <c r="F109" i="13"/>
  <c r="I109" i="13"/>
  <c r="Q144" i="13"/>
  <c r="R144" i="13"/>
  <c r="B208" i="13"/>
  <c r="C208" i="13"/>
  <c r="F208" i="13"/>
  <c r="I208" i="13"/>
  <c r="Q145" i="13"/>
  <c r="R145" i="13"/>
  <c r="B99" i="13"/>
  <c r="C99" i="13"/>
  <c r="F99" i="13"/>
  <c r="I99" i="13"/>
  <c r="Q146" i="13"/>
  <c r="R146" i="13"/>
  <c r="B239" i="13"/>
  <c r="C239" i="13"/>
  <c r="F239" i="13"/>
  <c r="I239" i="13"/>
  <c r="Q147" i="13"/>
  <c r="R147" i="13"/>
  <c r="B160" i="13"/>
  <c r="C160" i="13"/>
  <c r="F160" i="13"/>
  <c r="I160" i="13"/>
  <c r="Q148" i="13"/>
  <c r="R148" i="13"/>
  <c r="B103" i="13"/>
  <c r="C103" i="13"/>
  <c r="F103" i="13"/>
  <c r="I103" i="13"/>
  <c r="Q149" i="13"/>
  <c r="R149" i="13"/>
  <c r="B256" i="13"/>
  <c r="C256" i="13"/>
  <c r="F256" i="13"/>
  <c r="I256" i="13"/>
  <c r="Q150" i="13"/>
  <c r="R150" i="13"/>
  <c r="B169" i="13"/>
  <c r="C169" i="13"/>
  <c r="F169" i="13"/>
  <c r="I169" i="13"/>
  <c r="Q151" i="13"/>
  <c r="R151" i="13"/>
  <c r="B127" i="13"/>
  <c r="C127" i="13"/>
  <c r="F127" i="13"/>
  <c r="I127" i="13"/>
  <c r="Q152" i="13"/>
  <c r="R152" i="13"/>
  <c r="B240" i="13"/>
  <c r="C240" i="13"/>
  <c r="F240" i="13"/>
  <c r="I240" i="13"/>
  <c r="Q153" i="13"/>
  <c r="R153" i="13"/>
  <c r="B241" i="13"/>
  <c r="C241" i="13"/>
  <c r="F241" i="13"/>
  <c r="I241" i="13"/>
  <c r="Q154" i="13"/>
  <c r="R154" i="13"/>
  <c r="B227" i="13"/>
  <c r="C227" i="13"/>
  <c r="F227" i="13"/>
  <c r="I227" i="13"/>
  <c r="Q155" i="13"/>
  <c r="R155" i="13"/>
  <c r="B146" i="13"/>
  <c r="C146" i="13"/>
  <c r="F146" i="13"/>
  <c r="I146" i="13"/>
  <c r="Q156" i="13"/>
  <c r="R156" i="13"/>
  <c r="B147" i="13"/>
  <c r="C147" i="13"/>
  <c r="F147" i="13"/>
  <c r="I147" i="13"/>
  <c r="Q157" i="13"/>
  <c r="R157" i="13"/>
  <c r="B214" i="13"/>
  <c r="C214" i="13"/>
  <c r="F214" i="13"/>
  <c r="I214" i="13"/>
  <c r="Q158" i="13"/>
  <c r="R158" i="13"/>
  <c r="B209" i="13"/>
  <c r="C209" i="13"/>
  <c r="F209" i="13"/>
  <c r="I209" i="13"/>
  <c r="Q159" i="13"/>
  <c r="R159" i="13"/>
  <c r="B106" i="13"/>
  <c r="C106" i="13"/>
  <c r="F106" i="13"/>
  <c r="I106" i="13"/>
  <c r="Q160" i="13"/>
  <c r="R160" i="13"/>
  <c r="B210" i="13"/>
  <c r="C210" i="13"/>
  <c r="F210" i="13"/>
  <c r="I210" i="13"/>
  <c r="Q161" i="13"/>
  <c r="R161" i="13"/>
  <c r="B107" i="13"/>
  <c r="C107" i="13"/>
  <c r="F107" i="13"/>
  <c r="I107" i="13"/>
  <c r="Q162" i="13"/>
  <c r="R162" i="13"/>
  <c r="B121" i="13"/>
  <c r="C121" i="13"/>
  <c r="F121" i="13"/>
  <c r="I121" i="13"/>
  <c r="Q163" i="13"/>
  <c r="R163" i="13"/>
  <c r="B215" i="13"/>
  <c r="C215" i="13"/>
  <c r="F215" i="13"/>
  <c r="I215" i="13"/>
  <c r="Q164" i="13"/>
  <c r="R164" i="13"/>
  <c r="B216" i="13"/>
  <c r="C216" i="13"/>
  <c r="F216" i="13"/>
  <c r="I216" i="13"/>
  <c r="Q165" i="13"/>
  <c r="R165" i="13"/>
  <c r="B242" i="13"/>
  <c r="C242" i="13"/>
  <c r="F242" i="13"/>
  <c r="I242" i="13"/>
  <c r="Q166" i="13"/>
  <c r="R166" i="13"/>
  <c r="B83" i="13"/>
  <c r="C83" i="13"/>
  <c r="F83" i="13"/>
  <c r="I83" i="13"/>
  <c r="Q167" i="13"/>
  <c r="R167" i="13"/>
  <c r="B97" i="13"/>
  <c r="C97" i="13"/>
  <c r="F97" i="13"/>
  <c r="I97" i="13"/>
  <c r="Q168" i="13"/>
  <c r="R168" i="13"/>
  <c r="B84" i="13"/>
  <c r="C84" i="13"/>
  <c r="F84" i="13"/>
  <c r="I84" i="13"/>
  <c r="Q169" i="13"/>
  <c r="R169" i="13"/>
  <c r="B157" i="13"/>
  <c r="C157" i="13"/>
  <c r="F157" i="13"/>
  <c r="I157" i="13"/>
  <c r="Q170" i="13"/>
  <c r="R170" i="13"/>
  <c r="B228" i="13"/>
  <c r="C228" i="13"/>
  <c r="F228" i="13"/>
  <c r="I228" i="13"/>
  <c r="Q171" i="13"/>
  <c r="R171" i="13"/>
  <c r="B243" i="13"/>
  <c r="C243" i="13"/>
  <c r="F243" i="13"/>
  <c r="I243" i="13"/>
  <c r="Q172" i="13"/>
  <c r="R172" i="13"/>
  <c r="B136" i="13"/>
  <c r="C136" i="13"/>
  <c r="F136" i="13"/>
  <c r="I136" i="13"/>
  <c r="Q173" i="13"/>
  <c r="R173" i="13"/>
  <c r="B139" i="13"/>
  <c r="C139" i="13"/>
  <c r="F139" i="13"/>
  <c r="I139" i="13"/>
  <c r="Q174" i="13"/>
  <c r="R174" i="13"/>
  <c r="B244" i="13"/>
  <c r="C244" i="13"/>
  <c r="F244" i="13"/>
  <c r="I244" i="13"/>
  <c r="Q175" i="13"/>
  <c r="R175" i="13"/>
  <c r="B217" i="13"/>
  <c r="C217" i="13"/>
  <c r="F217" i="13"/>
  <c r="I217" i="13"/>
  <c r="Q176" i="13"/>
  <c r="R176" i="13"/>
  <c r="B245" i="13"/>
  <c r="C245" i="13"/>
  <c r="F245" i="13"/>
  <c r="I245" i="13"/>
  <c r="Q177" i="13"/>
  <c r="R177" i="13"/>
  <c r="B163" i="13"/>
  <c r="C163" i="13"/>
  <c r="F163" i="13"/>
  <c r="I163" i="13"/>
  <c r="Q178" i="13"/>
  <c r="R178" i="13"/>
  <c r="B164" i="13"/>
  <c r="C164" i="13"/>
  <c r="F164" i="13"/>
  <c r="I164" i="13"/>
  <c r="Q179" i="13"/>
  <c r="R179" i="13"/>
  <c r="B114" i="13"/>
  <c r="C114" i="13"/>
  <c r="F114" i="13"/>
  <c r="I114" i="13"/>
  <c r="Q180" i="13"/>
  <c r="R180" i="13"/>
  <c r="B197" i="13"/>
  <c r="C197" i="13"/>
  <c r="F197" i="13"/>
  <c r="I197" i="13"/>
  <c r="Q181" i="13"/>
  <c r="R181" i="13"/>
  <c r="B165" i="13"/>
  <c r="C165" i="13"/>
  <c r="F165" i="13"/>
  <c r="I165" i="13"/>
  <c r="Q182" i="13"/>
  <c r="R182" i="13"/>
  <c r="B137" i="13"/>
  <c r="C137" i="13"/>
  <c r="F137" i="13"/>
  <c r="I137" i="13"/>
  <c r="Q183" i="13"/>
  <c r="R183" i="13"/>
  <c r="B198" i="13"/>
  <c r="C198" i="13"/>
  <c r="F198" i="13"/>
  <c r="I198" i="13"/>
  <c r="Q184" i="13"/>
  <c r="R184" i="13"/>
  <c r="B93" i="13"/>
  <c r="C93" i="13"/>
  <c r="F93" i="13"/>
  <c r="I93" i="13"/>
  <c r="Q185" i="13"/>
  <c r="R185" i="13"/>
  <c r="B218" i="13"/>
  <c r="C218" i="13"/>
  <c r="F218" i="13"/>
  <c r="I218" i="13"/>
  <c r="Q186" i="13"/>
  <c r="R186" i="13"/>
  <c r="B77" i="13"/>
  <c r="C77" i="13"/>
  <c r="F77" i="13"/>
  <c r="I77" i="13"/>
  <c r="Q187" i="13"/>
  <c r="R187" i="13"/>
  <c r="B180" i="13"/>
  <c r="C180" i="13"/>
  <c r="F180" i="13"/>
  <c r="I180" i="13"/>
  <c r="Q188" i="13"/>
  <c r="R188" i="13"/>
  <c r="B181" i="13"/>
  <c r="C181" i="13"/>
  <c r="F181" i="13"/>
  <c r="I181" i="13"/>
  <c r="Q189" i="13"/>
  <c r="R189" i="13"/>
  <c r="B80" i="13"/>
  <c r="C80" i="13"/>
  <c r="F80" i="13"/>
  <c r="I80" i="13"/>
  <c r="Q190" i="13"/>
  <c r="R190" i="13"/>
  <c r="B117" i="13"/>
  <c r="C117" i="13"/>
  <c r="F117" i="13"/>
  <c r="I117" i="13"/>
  <c r="Q191" i="13"/>
  <c r="R191" i="13"/>
  <c r="B182" i="13"/>
  <c r="C182" i="13"/>
  <c r="F182" i="13"/>
  <c r="I182" i="13"/>
  <c r="Q192" i="13"/>
  <c r="R192" i="13"/>
  <c r="B110" i="13"/>
  <c r="C110" i="13"/>
  <c r="F110" i="13"/>
  <c r="I110" i="13"/>
  <c r="Q193" i="13"/>
  <c r="R193" i="13"/>
  <c r="B199" i="13"/>
  <c r="C199" i="13"/>
  <c r="F199" i="13"/>
  <c r="I199" i="13"/>
  <c r="Q194" i="13"/>
  <c r="R194" i="13"/>
  <c r="B148" i="13"/>
  <c r="C148" i="13"/>
  <c r="F148" i="13"/>
  <c r="I148" i="13"/>
  <c r="Q195" i="13"/>
  <c r="R195" i="13"/>
  <c r="B81" i="13"/>
  <c r="C81" i="13"/>
  <c r="F81" i="13"/>
  <c r="I81" i="13"/>
  <c r="Q196" i="13"/>
  <c r="R196" i="13"/>
  <c r="B86" i="13"/>
  <c r="C86" i="13"/>
  <c r="F86" i="13"/>
  <c r="I86" i="13"/>
  <c r="Q197" i="13"/>
  <c r="R197" i="13"/>
  <c r="B125" i="13"/>
  <c r="C125" i="13"/>
  <c r="F125" i="13"/>
  <c r="I125" i="13"/>
  <c r="Q198" i="13"/>
  <c r="R198" i="13"/>
  <c r="B257" i="13"/>
  <c r="C257" i="13"/>
  <c r="F257" i="13"/>
  <c r="I257" i="13"/>
  <c r="Q199" i="13"/>
  <c r="R199" i="13"/>
  <c r="B258" i="13"/>
  <c r="C258" i="13"/>
  <c r="F258" i="13"/>
  <c r="I258" i="13"/>
  <c r="Q200" i="13"/>
  <c r="R200" i="13"/>
  <c r="B108" i="13"/>
  <c r="C108" i="13"/>
  <c r="F108" i="13"/>
  <c r="I108" i="13"/>
  <c r="Q201" i="13"/>
  <c r="R201" i="13"/>
  <c r="B183" i="13"/>
  <c r="C183" i="13"/>
  <c r="F183" i="13"/>
  <c r="I183" i="13"/>
  <c r="Q202" i="13"/>
  <c r="R202" i="13"/>
  <c r="B229" i="13"/>
  <c r="C229" i="13"/>
  <c r="F229" i="13"/>
  <c r="I229" i="13"/>
  <c r="Q203" i="13"/>
  <c r="R203" i="13"/>
  <c r="B211" i="13"/>
  <c r="C211" i="13"/>
  <c r="F211" i="13"/>
  <c r="I211" i="13"/>
  <c r="Q204" i="13"/>
  <c r="R204" i="13"/>
  <c r="B154" i="13"/>
  <c r="C154" i="13"/>
  <c r="F154" i="13"/>
  <c r="I154" i="13"/>
  <c r="Q205" i="13"/>
  <c r="R205" i="13"/>
  <c r="B150" i="13"/>
  <c r="C150" i="13"/>
  <c r="F150" i="13"/>
  <c r="I150" i="13"/>
  <c r="Q206" i="13"/>
  <c r="R206" i="13"/>
  <c r="B133" i="13"/>
  <c r="C133" i="13"/>
  <c r="F133" i="13"/>
  <c r="I133" i="13"/>
  <c r="Q207" i="13"/>
  <c r="R207" i="13"/>
  <c r="B115" i="13"/>
  <c r="C115" i="13"/>
  <c r="F115" i="13"/>
  <c r="I115" i="13"/>
  <c r="Q208" i="13"/>
  <c r="R208" i="13"/>
  <c r="B200" i="13"/>
  <c r="C200" i="13"/>
  <c r="F200" i="13"/>
  <c r="I200" i="13"/>
  <c r="Q209" i="13"/>
  <c r="R209" i="13"/>
  <c r="B75" i="13"/>
  <c r="C75" i="13"/>
  <c r="F75" i="13"/>
  <c r="I75" i="13"/>
  <c r="Q210" i="13"/>
  <c r="R210" i="13"/>
  <c r="B246" i="13"/>
  <c r="C246" i="13"/>
  <c r="F246" i="13"/>
  <c r="I246" i="13"/>
  <c r="Q211" i="13"/>
  <c r="R211" i="13"/>
  <c r="B94" i="13"/>
  <c r="C94" i="13"/>
  <c r="F94" i="13"/>
  <c r="I94" i="13"/>
  <c r="Q212" i="13"/>
  <c r="R212" i="13"/>
  <c r="B259" i="13"/>
  <c r="C259" i="13"/>
  <c r="F259" i="13"/>
  <c r="I259" i="13"/>
  <c r="Q213" i="13"/>
  <c r="R213" i="13"/>
  <c r="B184" i="13"/>
  <c r="C184" i="13"/>
  <c r="F184" i="13"/>
  <c r="I184" i="13"/>
  <c r="Q214" i="13"/>
  <c r="R214" i="13"/>
  <c r="B219" i="13"/>
  <c r="C219" i="13"/>
  <c r="F219" i="13"/>
  <c r="I219" i="13"/>
  <c r="Q215" i="13"/>
  <c r="R215" i="13"/>
  <c r="B212" i="13"/>
  <c r="C212" i="13"/>
  <c r="F212" i="13"/>
  <c r="I212" i="13"/>
  <c r="Q216" i="13"/>
  <c r="R216" i="13"/>
  <c r="B201" i="13"/>
  <c r="C201" i="13"/>
  <c r="F201" i="13"/>
  <c r="I201" i="13"/>
  <c r="Q217" i="13"/>
  <c r="R217" i="13"/>
  <c r="B118" i="13"/>
  <c r="C118" i="13"/>
  <c r="F118" i="13"/>
  <c r="I118" i="13"/>
  <c r="Q218" i="13"/>
  <c r="R218" i="13"/>
  <c r="B230" i="13"/>
  <c r="C230" i="13"/>
  <c r="F230" i="13"/>
  <c r="I230" i="13"/>
  <c r="Q219" i="13"/>
  <c r="R219" i="13"/>
  <c r="B82" i="13"/>
  <c r="C82" i="13"/>
  <c r="F82" i="13"/>
  <c r="I82" i="13"/>
  <c r="Q220" i="13"/>
  <c r="R220" i="13"/>
  <c r="B129" i="13"/>
  <c r="C129" i="13"/>
  <c r="F129" i="13"/>
  <c r="I129" i="13"/>
  <c r="Q221" i="13"/>
  <c r="R221" i="13"/>
  <c r="B260" i="13"/>
  <c r="C260" i="13"/>
  <c r="F260" i="13"/>
  <c r="I260" i="13"/>
  <c r="Q222" i="13"/>
  <c r="R222" i="13"/>
  <c r="B89" i="13"/>
  <c r="C89" i="13"/>
  <c r="F89" i="13"/>
  <c r="I89" i="13"/>
  <c r="Q223" i="13"/>
  <c r="R223" i="13"/>
  <c r="B140" i="13"/>
  <c r="C140" i="13"/>
  <c r="F140" i="13"/>
  <c r="I140" i="13"/>
  <c r="Q224" i="13"/>
  <c r="R224" i="13"/>
  <c r="B130" i="13"/>
  <c r="C130" i="13"/>
  <c r="F130" i="13"/>
  <c r="I130" i="13"/>
  <c r="Q225" i="13"/>
  <c r="R225" i="13"/>
  <c r="B76" i="13"/>
  <c r="C76" i="13"/>
  <c r="F76" i="13"/>
  <c r="I76" i="13"/>
  <c r="Q226" i="13"/>
  <c r="R226" i="13"/>
  <c r="B231" i="13"/>
  <c r="C231" i="13"/>
  <c r="F231" i="13"/>
  <c r="I231" i="13"/>
  <c r="Q227" i="13"/>
  <c r="R227" i="13"/>
  <c r="B98" i="13"/>
  <c r="C98" i="13"/>
  <c r="F98" i="13"/>
  <c r="I98" i="13"/>
  <c r="Q228" i="13"/>
  <c r="R228" i="13"/>
  <c r="B171" i="13"/>
  <c r="C171" i="13"/>
  <c r="F171" i="13"/>
  <c r="I171" i="13"/>
  <c r="Q229" i="13"/>
  <c r="R229" i="13"/>
  <c r="B213" i="13"/>
  <c r="C213" i="13"/>
  <c r="F213" i="13"/>
  <c r="I213" i="13"/>
  <c r="Q230" i="13"/>
  <c r="R230" i="13"/>
  <c r="B247" i="13"/>
  <c r="C247" i="13"/>
  <c r="F247" i="13"/>
  <c r="I247" i="13"/>
  <c r="Q231" i="13"/>
  <c r="R231" i="13"/>
  <c r="B261" i="13"/>
  <c r="C261" i="13"/>
  <c r="F261" i="13"/>
  <c r="I261" i="13"/>
  <c r="Q232" i="13"/>
  <c r="R232" i="13"/>
  <c r="B262" i="13"/>
  <c r="C262" i="13"/>
  <c r="F262" i="13"/>
  <c r="I262" i="13"/>
  <c r="Q233" i="13"/>
  <c r="R233" i="13"/>
  <c r="B185" i="13"/>
  <c r="C185" i="13"/>
  <c r="F185" i="13"/>
  <c r="I185" i="13"/>
  <c r="Q234" i="13"/>
  <c r="R234" i="13"/>
  <c r="B220" i="13"/>
  <c r="C220" i="13"/>
  <c r="F220" i="13"/>
  <c r="I220" i="13"/>
  <c r="Q235" i="13"/>
  <c r="R235" i="13"/>
  <c r="B85" i="13"/>
  <c r="C85" i="13"/>
  <c r="F85" i="13"/>
  <c r="I85" i="13"/>
  <c r="Q236" i="13"/>
  <c r="R236" i="13"/>
  <c r="B90" i="13"/>
  <c r="C90" i="13"/>
  <c r="F90" i="13"/>
  <c r="I90" i="13"/>
  <c r="Q237" i="13"/>
  <c r="R237" i="13"/>
  <c r="B149" i="13"/>
  <c r="C149" i="13"/>
  <c r="F149" i="13"/>
  <c r="I149" i="13"/>
  <c r="Q238" i="13"/>
  <c r="R238" i="13"/>
  <c r="B202" i="13"/>
  <c r="C202" i="13"/>
  <c r="F202" i="13"/>
  <c r="I202" i="13"/>
  <c r="Q239" i="13"/>
  <c r="R239" i="13"/>
  <c r="B131" i="13"/>
  <c r="C131" i="13"/>
  <c r="F131" i="13"/>
  <c r="I131" i="13"/>
  <c r="Q240" i="13"/>
  <c r="R240" i="13"/>
  <c r="B174" i="13"/>
  <c r="C174" i="13"/>
  <c r="F174" i="13"/>
  <c r="I174" i="13"/>
  <c r="Q241" i="13"/>
  <c r="R241" i="13"/>
  <c r="B104" i="13"/>
  <c r="C104" i="13"/>
  <c r="F104" i="13"/>
  <c r="I104" i="13"/>
  <c r="Q242" i="13"/>
  <c r="R242" i="13"/>
  <c r="B142" i="13"/>
  <c r="C142" i="13"/>
  <c r="F142" i="13"/>
  <c r="I142" i="13"/>
  <c r="Q243" i="13"/>
  <c r="R243" i="13"/>
  <c r="B203" i="13"/>
  <c r="C203" i="13"/>
  <c r="F203" i="13"/>
  <c r="I203" i="13"/>
  <c r="Q244" i="13"/>
  <c r="R244" i="13"/>
  <c r="B166" i="13"/>
  <c r="C166" i="13"/>
  <c r="F166" i="13"/>
  <c r="I166" i="13"/>
  <c r="Q245" i="13"/>
  <c r="R245" i="13"/>
  <c r="B186" i="13"/>
  <c r="C186" i="13"/>
  <c r="F186" i="13"/>
  <c r="I186" i="13"/>
  <c r="Q246" i="13"/>
  <c r="R246" i="13"/>
  <c r="B128" i="13"/>
  <c r="C128" i="13"/>
  <c r="F128" i="13"/>
  <c r="I128" i="13"/>
  <c r="Q247" i="13"/>
  <c r="R247" i="13"/>
  <c r="B126" i="13"/>
  <c r="C126" i="13"/>
  <c r="F126" i="13"/>
  <c r="I126" i="13"/>
  <c r="Q248" i="13"/>
  <c r="R248" i="13"/>
  <c r="B95" i="13"/>
  <c r="C95" i="13"/>
  <c r="F95" i="13"/>
  <c r="I95" i="13"/>
  <c r="Q249" i="13"/>
  <c r="R249" i="13"/>
  <c r="B204" i="13"/>
  <c r="C204" i="13"/>
  <c r="F204" i="13"/>
  <c r="I204" i="13"/>
  <c r="Q250" i="13"/>
  <c r="R250" i="13"/>
  <c r="B221" i="13"/>
  <c r="C221" i="13"/>
  <c r="F221" i="13"/>
  <c r="I221" i="13"/>
  <c r="Q251" i="13"/>
  <c r="R251" i="13"/>
  <c r="B222" i="13"/>
  <c r="C222" i="13"/>
  <c r="F222" i="13"/>
  <c r="I222" i="13"/>
  <c r="Q252" i="13"/>
  <c r="R252" i="13"/>
  <c r="B167" i="13"/>
  <c r="C167" i="13"/>
  <c r="F167" i="13"/>
  <c r="I167" i="13"/>
  <c r="Q253" i="13"/>
  <c r="R253" i="13"/>
  <c r="B248" i="13"/>
  <c r="C248" i="13"/>
  <c r="F248" i="13"/>
  <c r="I248" i="13"/>
  <c r="Q254" i="13"/>
  <c r="R254" i="13"/>
  <c r="B96" i="13"/>
  <c r="C96" i="13"/>
  <c r="F96" i="13"/>
  <c r="I96" i="13"/>
  <c r="Q255" i="13"/>
  <c r="R255" i="13"/>
  <c r="B168" i="13"/>
  <c r="C168" i="13"/>
  <c r="F168" i="13"/>
  <c r="I168" i="13"/>
  <c r="Q256" i="13"/>
  <c r="R256" i="13"/>
  <c r="B119" i="13"/>
  <c r="C119" i="13"/>
  <c r="F119" i="13"/>
  <c r="I119" i="13"/>
  <c r="Q257" i="13"/>
  <c r="R257" i="13"/>
  <c r="B172" i="13"/>
  <c r="C172" i="13"/>
  <c r="F172" i="13"/>
  <c r="I172" i="13"/>
  <c r="Q258" i="13"/>
  <c r="R258" i="13"/>
  <c r="B73" i="13"/>
  <c r="C73" i="13"/>
  <c r="F73" i="13"/>
  <c r="I73" i="13"/>
  <c r="Q259" i="13"/>
  <c r="R259" i="13"/>
  <c r="B151" i="13"/>
  <c r="C151" i="13"/>
  <c r="F151" i="13"/>
  <c r="I151" i="13"/>
  <c r="Q260" i="13"/>
  <c r="R260" i="13"/>
  <c r="B120" i="13"/>
  <c r="C120" i="13"/>
  <c r="F120" i="13"/>
  <c r="I120" i="13"/>
  <c r="Q261" i="13"/>
  <c r="R261" i="13"/>
  <c r="B92" i="13"/>
  <c r="C92" i="13"/>
  <c r="F92" i="13"/>
  <c r="I92" i="13"/>
  <c r="Q262" i="13"/>
  <c r="R262" i="13"/>
  <c r="J718" i="13"/>
  <c r="K718" i="13"/>
  <c r="L718" i="13"/>
  <c r="M718" i="13"/>
  <c r="N718" i="13"/>
  <c r="O718" i="13"/>
  <c r="R584" i="13"/>
  <c r="R648" i="13"/>
  <c r="R674" i="13"/>
  <c r="R667" i="13"/>
  <c r="R662" i="13"/>
  <c r="R688" i="13"/>
  <c r="R702" i="13"/>
  <c r="R691" i="13"/>
  <c r="R594" i="13"/>
  <c r="R568" i="13"/>
  <c r="R706" i="13"/>
  <c r="R569" i="13"/>
  <c r="R570" i="13"/>
  <c r="R565" i="13"/>
  <c r="R669" i="13"/>
  <c r="R644" i="13"/>
  <c r="R645" i="13"/>
  <c r="R618" i="13"/>
  <c r="R627" i="13"/>
  <c r="R602" i="13"/>
  <c r="R585" i="13"/>
  <c r="R625" i="13"/>
  <c r="R649" i="13"/>
  <c r="R675" i="13"/>
  <c r="R595" i="13"/>
  <c r="R613" i="13"/>
  <c r="R703" i="13"/>
  <c r="R707" i="13"/>
  <c r="R663" i="13"/>
  <c r="R628" i="13"/>
  <c r="R566" i="13"/>
  <c r="R573" i="13"/>
  <c r="R607" i="13"/>
  <c r="R650" i="13"/>
  <c r="R664" i="13"/>
  <c r="R642" i="13"/>
  <c r="R651" i="13"/>
  <c r="R692" i="13"/>
  <c r="R708" i="13"/>
  <c r="R559" i="13"/>
  <c r="R633" i="13"/>
  <c r="R709" i="13"/>
  <c r="R621" i="13"/>
  <c r="R622" i="13"/>
  <c r="R591" i="13"/>
  <c r="R629" i="13"/>
  <c r="R676" i="13"/>
  <c r="R693" i="13"/>
  <c r="R704" i="13"/>
  <c r="R634" i="13"/>
  <c r="R694" i="13"/>
  <c r="R577" i="13"/>
  <c r="R609" i="13"/>
  <c r="R710" i="13"/>
  <c r="R619" i="13"/>
  <c r="R596" i="13"/>
  <c r="R597" i="13"/>
  <c r="R554" i="13"/>
  <c r="R578" i="13"/>
  <c r="R630" i="13"/>
  <c r="R668" i="13"/>
  <c r="R711" i="13"/>
  <c r="R614" i="13"/>
  <c r="R635" i="13"/>
  <c r="R557" i="13"/>
  <c r="R652" i="13"/>
  <c r="R555" i="13"/>
  <c r="R695" i="13"/>
  <c r="R610" i="13"/>
  <c r="R560" i="13"/>
  <c r="R705" i="13"/>
  <c r="R636" i="13"/>
  <c r="R567" i="13"/>
  <c r="R696" i="13"/>
  <c r="R689" i="13"/>
  <c r="R677" i="13"/>
  <c r="R603" i="13"/>
  <c r="R604" i="13"/>
  <c r="R678" i="13"/>
  <c r="R653" i="13"/>
  <c r="R561" i="13"/>
  <c r="R646" i="13"/>
  <c r="R562" i="13"/>
  <c r="R574" i="13"/>
  <c r="R686" i="13"/>
  <c r="R679" i="13"/>
  <c r="R697" i="13"/>
  <c r="R611" i="13"/>
  <c r="R680" i="13"/>
  <c r="R687" i="13"/>
  <c r="R583" i="13"/>
  <c r="R598" i="13"/>
  <c r="R698" i="13"/>
  <c r="R670" i="13"/>
  <c r="R699" i="13"/>
  <c r="R623" i="13"/>
  <c r="R615" i="13"/>
  <c r="R579" i="13"/>
  <c r="R654" i="13"/>
  <c r="R612" i="13"/>
  <c r="R599" i="13"/>
  <c r="R655" i="13"/>
  <c r="R671" i="13"/>
  <c r="R637" i="13"/>
  <c r="R631" i="13"/>
  <c r="R580" i="13"/>
  <c r="R638" i="13"/>
  <c r="R563" i="13"/>
  <c r="R665" i="13"/>
  <c r="R601" i="13"/>
  <c r="R575" i="13"/>
  <c r="R712" i="13"/>
  <c r="R713" i="13"/>
  <c r="R564" i="13"/>
  <c r="R639" i="13"/>
  <c r="R681" i="13"/>
  <c r="R656" i="13"/>
  <c r="R608" i="13"/>
  <c r="R606" i="13"/>
  <c r="R586" i="13"/>
  <c r="R581" i="13"/>
  <c r="R657" i="13"/>
  <c r="R700" i="13"/>
  <c r="R714" i="13"/>
  <c r="R632" i="13"/>
  <c r="R672" i="13"/>
  <c r="R666" i="13"/>
  <c r="R658" i="13"/>
  <c r="R571" i="13"/>
  <c r="R682" i="13"/>
  <c r="R587" i="13"/>
  <c r="R715" i="13"/>
  <c r="R600" i="13"/>
  <c r="R590" i="13"/>
  <c r="R683" i="13"/>
  <c r="R556" i="13"/>
  <c r="R624" i="13"/>
  <c r="R659" i="13"/>
  <c r="R701" i="13"/>
  <c r="R716" i="13"/>
  <c r="R717" i="13"/>
  <c r="R626" i="13"/>
  <c r="R673" i="13"/>
  <c r="R592" i="13"/>
  <c r="R660" i="13"/>
  <c r="R588" i="13"/>
  <c r="R640" i="13"/>
  <c r="R558" i="13"/>
  <c r="R605" i="13"/>
  <c r="R661" i="13"/>
  <c r="R620" i="13"/>
  <c r="R641" i="13"/>
  <c r="R589" i="13"/>
  <c r="R576" i="13"/>
  <c r="R647" i="13"/>
  <c r="R684" i="13"/>
  <c r="R685" i="13"/>
  <c r="R616" i="13"/>
  <c r="R690" i="13"/>
  <c r="R617" i="13"/>
  <c r="R582" i="13"/>
  <c r="R643" i="13"/>
  <c r="R593" i="13"/>
  <c r="R572" i="13"/>
  <c r="R718" i="13"/>
  <c r="Q584" i="13"/>
  <c r="Q648" i="13"/>
  <c r="Q674" i="13"/>
  <c r="Q667" i="13"/>
  <c r="Q662" i="13"/>
  <c r="Q688" i="13"/>
  <c r="Q702" i="13"/>
  <c r="Q691" i="13"/>
  <c r="Q594" i="13"/>
  <c r="Q568" i="13"/>
  <c r="Q706" i="13"/>
  <c r="Q569" i="13"/>
  <c r="Q570" i="13"/>
  <c r="Q565" i="13"/>
  <c r="Q669" i="13"/>
  <c r="Q644" i="13"/>
  <c r="Q645" i="13"/>
  <c r="Q618" i="13"/>
  <c r="Q627" i="13"/>
  <c r="Q602" i="13"/>
  <c r="Q585" i="13"/>
  <c r="Q625" i="13"/>
  <c r="Q649" i="13"/>
  <c r="Q675" i="13"/>
  <c r="Q595" i="13"/>
  <c r="Q613" i="13"/>
  <c r="Q703" i="13"/>
  <c r="Q707" i="13"/>
  <c r="Q663" i="13"/>
  <c r="Q628" i="13"/>
  <c r="Q566" i="13"/>
  <c r="Q573" i="13"/>
  <c r="Q607" i="13"/>
  <c r="Q650" i="13"/>
  <c r="Q664" i="13"/>
  <c r="Q642" i="13"/>
  <c r="Q651" i="13"/>
  <c r="Q692" i="13"/>
  <c r="Q708" i="13"/>
  <c r="Q559" i="13"/>
  <c r="Q633" i="13"/>
  <c r="Q709" i="13"/>
  <c r="Q621" i="13"/>
  <c r="Q622" i="13"/>
  <c r="Q591" i="13"/>
  <c r="Q629" i="13"/>
  <c r="Q676" i="13"/>
  <c r="Q693" i="13"/>
  <c r="Q704" i="13"/>
  <c r="Q634" i="13"/>
  <c r="Q694" i="13"/>
  <c r="Q577" i="13"/>
  <c r="Q609" i="13"/>
  <c r="Q710" i="13"/>
  <c r="Q619" i="13"/>
  <c r="Q596" i="13"/>
  <c r="Q597" i="13"/>
  <c r="Q554" i="13"/>
  <c r="Q578" i="13"/>
  <c r="Q630" i="13"/>
  <c r="Q668" i="13"/>
  <c r="Q711" i="13"/>
  <c r="Q614" i="13"/>
  <c r="Q635" i="13"/>
  <c r="Q557" i="13"/>
  <c r="Q652" i="13"/>
  <c r="Q555" i="13"/>
  <c r="Q695" i="13"/>
  <c r="Q610" i="13"/>
  <c r="Q560" i="13"/>
  <c r="Q705" i="13"/>
  <c r="Q636" i="13"/>
  <c r="Q567" i="13"/>
  <c r="Q696" i="13"/>
  <c r="Q689" i="13"/>
  <c r="Q677" i="13"/>
  <c r="Q603" i="13"/>
  <c r="Q604" i="13"/>
  <c r="Q678" i="13"/>
  <c r="Q653" i="13"/>
  <c r="Q561" i="13"/>
  <c r="Q646" i="13"/>
  <c r="Q562" i="13"/>
  <c r="Q574" i="13"/>
  <c r="Q686" i="13"/>
  <c r="Q679" i="13"/>
  <c r="Q697" i="13"/>
  <c r="Q611" i="13"/>
  <c r="Q680" i="13"/>
  <c r="Q687" i="13"/>
  <c r="Q583" i="13"/>
  <c r="Q598" i="13"/>
  <c r="Q698" i="13"/>
  <c r="Q670" i="13"/>
  <c r="Q699" i="13"/>
  <c r="Q623" i="13"/>
  <c r="Q615" i="13"/>
  <c r="Q579" i="13"/>
  <c r="Q654" i="13"/>
  <c r="Q612" i="13"/>
  <c r="Q599" i="13"/>
  <c r="Q655" i="13"/>
  <c r="Q671" i="13"/>
  <c r="Q637" i="13"/>
  <c r="Q631" i="13"/>
  <c r="Q580" i="13"/>
  <c r="Q638" i="13"/>
  <c r="Q563" i="13"/>
  <c r="Q665" i="13"/>
  <c r="Q601" i="13"/>
  <c r="Q575" i="13"/>
  <c r="Q712" i="13"/>
  <c r="Q713" i="13"/>
  <c r="Q564" i="13"/>
  <c r="Q639" i="13"/>
  <c r="Q681" i="13"/>
  <c r="Q656" i="13"/>
  <c r="Q608" i="13"/>
  <c r="Q606" i="13"/>
  <c r="Q586" i="13"/>
  <c r="Q581" i="13"/>
  <c r="Q657" i="13"/>
  <c r="Q700" i="13"/>
  <c r="Q714" i="13"/>
  <c r="Q632" i="13"/>
  <c r="Q672" i="13"/>
  <c r="Q666" i="13"/>
  <c r="Q658" i="13"/>
  <c r="Q571" i="13"/>
  <c r="Q682" i="13"/>
  <c r="Q587" i="13"/>
  <c r="Q715" i="13"/>
  <c r="Q600" i="13"/>
  <c r="Q590" i="13"/>
  <c r="Q683" i="13"/>
  <c r="Q556" i="13"/>
  <c r="Q624" i="13"/>
  <c r="Q659" i="13"/>
  <c r="Q701" i="13"/>
  <c r="Q716" i="13"/>
  <c r="Q717" i="13"/>
  <c r="Q626" i="13"/>
  <c r="Q673" i="13"/>
  <c r="Q592" i="13"/>
  <c r="Q660" i="13"/>
  <c r="Q588" i="13"/>
  <c r="Q640" i="13"/>
  <c r="Q558" i="13"/>
  <c r="Q605" i="13"/>
  <c r="Q661" i="13"/>
  <c r="Q620" i="13"/>
  <c r="Q641" i="13"/>
  <c r="Q589" i="13"/>
  <c r="Q576" i="13"/>
  <c r="Q647" i="13"/>
  <c r="Q684" i="13"/>
  <c r="Q685" i="13"/>
  <c r="Q616" i="13"/>
  <c r="Q690" i="13"/>
  <c r="Q617" i="13"/>
  <c r="Q582" i="13"/>
  <c r="Q643" i="13"/>
  <c r="Q593" i="13"/>
  <c r="Q572" i="13"/>
  <c r="Q718" i="13"/>
  <c r="B669" i="13"/>
  <c r="C669" i="13"/>
  <c r="D669" i="13"/>
  <c r="E669" i="13"/>
  <c r="B644" i="13"/>
  <c r="C644" i="13"/>
  <c r="D644" i="13"/>
  <c r="E644" i="13"/>
  <c r="B645" i="13"/>
  <c r="C645" i="13"/>
  <c r="D645" i="13"/>
  <c r="E645" i="13"/>
  <c r="B618" i="13"/>
  <c r="C618" i="13"/>
  <c r="D618" i="13"/>
  <c r="E618" i="13"/>
  <c r="B627" i="13"/>
  <c r="C627" i="13"/>
  <c r="D627" i="13"/>
  <c r="E627" i="13"/>
  <c r="B602" i="13"/>
  <c r="C602" i="13"/>
  <c r="D602" i="13"/>
  <c r="E602" i="13"/>
  <c r="B585" i="13"/>
  <c r="C585" i="13"/>
  <c r="D585" i="13"/>
  <c r="E585" i="13"/>
  <c r="B625" i="13"/>
  <c r="C625" i="13"/>
  <c r="D625" i="13"/>
  <c r="E625" i="13"/>
  <c r="B649" i="13"/>
  <c r="C649" i="13"/>
  <c r="D649" i="13"/>
  <c r="E649" i="13"/>
  <c r="B675" i="13"/>
  <c r="C675" i="13"/>
  <c r="D675" i="13"/>
  <c r="E675" i="13"/>
  <c r="B595" i="13"/>
  <c r="C595" i="13"/>
  <c r="D595" i="13"/>
  <c r="E595" i="13"/>
  <c r="B613" i="13"/>
  <c r="C613" i="13"/>
  <c r="D613" i="13"/>
  <c r="E613" i="13"/>
  <c r="B703" i="13"/>
  <c r="C703" i="13"/>
  <c r="D703" i="13"/>
  <c r="E703" i="13"/>
  <c r="B707" i="13"/>
  <c r="C707" i="13"/>
  <c r="D707" i="13"/>
  <c r="E707" i="13"/>
  <c r="B663" i="13"/>
  <c r="C663" i="13"/>
  <c r="D663" i="13"/>
  <c r="E663" i="13"/>
  <c r="B628" i="13"/>
  <c r="C628" i="13"/>
  <c r="D628" i="13"/>
  <c r="E628" i="13"/>
  <c r="B566" i="13"/>
  <c r="C566" i="13"/>
  <c r="D566" i="13"/>
  <c r="E566" i="13"/>
  <c r="B544" i="13"/>
  <c r="C544" i="13"/>
  <c r="D544" i="13"/>
  <c r="E544" i="13"/>
  <c r="B573" i="13"/>
  <c r="C573" i="13"/>
  <c r="D573" i="13"/>
  <c r="E573" i="13"/>
  <c r="B607" i="13"/>
  <c r="C607" i="13"/>
  <c r="D607" i="13"/>
  <c r="E607" i="13"/>
  <c r="B650" i="13"/>
  <c r="C650" i="13"/>
  <c r="D650" i="13"/>
  <c r="E650" i="13"/>
  <c r="B664" i="13"/>
  <c r="C664" i="13"/>
  <c r="D664" i="13"/>
  <c r="E664" i="13"/>
  <c r="B642" i="13"/>
  <c r="C642" i="13"/>
  <c r="D642" i="13"/>
  <c r="E642" i="13"/>
  <c r="B651" i="13"/>
  <c r="C651" i="13"/>
  <c r="D651" i="13"/>
  <c r="E651" i="13"/>
  <c r="B692" i="13"/>
  <c r="C692" i="13"/>
  <c r="D692" i="13"/>
  <c r="E692" i="13"/>
  <c r="B708" i="13"/>
  <c r="C708" i="13"/>
  <c r="D708" i="13"/>
  <c r="E708" i="13"/>
  <c r="B559" i="13"/>
  <c r="C559" i="13"/>
  <c r="D559" i="13"/>
  <c r="E559" i="13"/>
  <c r="B633" i="13"/>
  <c r="C633" i="13"/>
  <c r="D633" i="13"/>
  <c r="E633" i="13"/>
  <c r="B709" i="13"/>
  <c r="C709" i="13"/>
  <c r="D709" i="13"/>
  <c r="E709" i="13"/>
  <c r="B621" i="13"/>
  <c r="C621" i="13"/>
  <c r="D621" i="13"/>
  <c r="E621" i="13"/>
  <c r="B622" i="13"/>
  <c r="C622" i="13"/>
  <c r="D622" i="13"/>
  <c r="E622" i="13"/>
  <c r="B591" i="13"/>
  <c r="C591" i="13"/>
  <c r="D591" i="13"/>
  <c r="E591" i="13"/>
  <c r="B629" i="13"/>
  <c r="C629" i="13"/>
  <c r="D629" i="13"/>
  <c r="E629" i="13"/>
  <c r="B546" i="13"/>
  <c r="C546" i="13"/>
  <c r="D546" i="13"/>
  <c r="E546" i="13"/>
  <c r="B676" i="13"/>
  <c r="C676" i="13"/>
  <c r="D676" i="13"/>
  <c r="E676" i="13"/>
  <c r="B693" i="13"/>
  <c r="C693" i="13"/>
  <c r="D693" i="13"/>
  <c r="E693" i="13"/>
  <c r="B704" i="13"/>
  <c r="C704" i="13"/>
  <c r="D704" i="13"/>
  <c r="E704" i="13"/>
  <c r="B634" i="13"/>
  <c r="C634" i="13"/>
  <c r="D634" i="13"/>
  <c r="E634" i="13"/>
  <c r="B694" i="13"/>
  <c r="C694" i="13"/>
  <c r="D694" i="13"/>
  <c r="E694" i="13"/>
  <c r="B577" i="13"/>
  <c r="C577" i="13"/>
  <c r="D577" i="13"/>
  <c r="E577" i="13"/>
  <c r="B609" i="13"/>
  <c r="C609" i="13"/>
  <c r="D609" i="13"/>
  <c r="E609" i="13"/>
  <c r="B710" i="13"/>
  <c r="C710" i="13"/>
  <c r="D710" i="13"/>
  <c r="E710" i="13"/>
  <c r="B619" i="13"/>
  <c r="C619" i="13"/>
  <c r="D619" i="13"/>
  <c r="E619" i="13"/>
  <c r="B596" i="13"/>
  <c r="C596" i="13"/>
  <c r="D596" i="13"/>
  <c r="E596" i="13"/>
  <c r="B597" i="13"/>
  <c r="C597" i="13"/>
  <c r="D597" i="13"/>
  <c r="E597" i="13"/>
  <c r="B554" i="13"/>
  <c r="C554" i="13"/>
  <c r="D554" i="13"/>
  <c r="E554" i="13"/>
  <c r="B578" i="13"/>
  <c r="C578" i="13"/>
  <c r="D578" i="13"/>
  <c r="E578" i="13"/>
  <c r="B630" i="13"/>
  <c r="C630" i="13"/>
  <c r="D630" i="13"/>
  <c r="E630" i="13"/>
  <c r="B668" i="13"/>
  <c r="C668" i="13"/>
  <c r="D668" i="13"/>
  <c r="E668" i="13"/>
  <c r="B711" i="13"/>
  <c r="C711" i="13"/>
  <c r="D711" i="13"/>
  <c r="E711" i="13"/>
  <c r="B614" i="13"/>
  <c r="C614" i="13"/>
  <c r="D614" i="13"/>
  <c r="E614" i="13"/>
  <c r="B635" i="13"/>
  <c r="C635" i="13"/>
  <c r="D635" i="13"/>
  <c r="E635" i="13"/>
  <c r="B557" i="13"/>
  <c r="C557" i="13"/>
  <c r="D557" i="13"/>
  <c r="E557" i="13"/>
  <c r="B652" i="13"/>
  <c r="C652" i="13"/>
  <c r="D652" i="13"/>
  <c r="E652" i="13"/>
  <c r="B555" i="13"/>
  <c r="C555" i="13"/>
  <c r="D555" i="13"/>
  <c r="E555" i="13"/>
  <c r="B695" i="13"/>
  <c r="C695" i="13"/>
  <c r="D695" i="13"/>
  <c r="E695" i="13"/>
  <c r="B610" i="13"/>
  <c r="C610" i="13"/>
  <c r="D610" i="13"/>
  <c r="E610" i="13"/>
  <c r="B560" i="13"/>
  <c r="C560" i="13"/>
  <c r="D560" i="13"/>
  <c r="E560" i="13"/>
  <c r="B705" i="13"/>
  <c r="C705" i="13"/>
  <c r="D705" i="13"/>
  <c r="E705" i="13"/>
  <c r="B636" i="13"/>
  <c r="C636" i="13"/>
  <c r="D636" i="13"/>
  <c r="E636" i="13"/>
  <c r="B567" i="13"/>
  <c r="C567" i="13"/>
  <c r="D567" i="13"/>
  <c r="E567" i="13"/>
  <c r="B696" i="13"/>
  <c r="C696" i="13"/>
  <c r="D696" i="13"/>
  <c r="E696" i="13"/>
  <c r="B689" i="13"/>
  <c r="C689" i="13"/>
  <c r="D689" i="13"/>
  <c r="E689" i="13"/>
  <c r="B677" i="13"/>
  <c r="C677" i="13"/>
  <c r="D677" i="13"/>
  <c r="E677" i="13"/>
  <c r="B603" i="13"/>
  <c r="C603" i="13"/>
  <c r="D603" i="13"/>
  <c r="E603" i="13"/>
  <c r="B604" i="13"/>
  <c r="C604" i="13"/>
  <c r="D604" i="13"/>
  <c r="E604" i="13"/>
  <c r="B678" i="13"/>
  <c r="C678" i="13"/>
  <c r="D678" i="13"/>
  <c r="E678" i="13"/>
  <c r="B653" i="13"/>
  <c r="C653" i="13"/>
  <c r="D653" i="13"/>
  <c r="E653" i="13"/>
  <c r="B561" i="13"/>
  <c r="C561" i="13"/>
  <c r="D561" i="13"/>
  <c r="E561" i="13"/>
  <c r="B646" i="13"/>
  <c r="C646" i="13"/>
  <c r="D646" i="13"/>
  <c r="E646" i="13"/>
  <c r="B562" i="13"/>
  <c r="C562" i="13"/>
  <c r="D562" i="13"/>
  <c r="E562" i="13"/>
  <c r="B574" i="13"/>
  <c r="C574" i="13"/>
  <c r="D574" i="13"/>
  <c r="E574" i="13"/>
  <c r="B686" i="13"/>
  <c r="C686" i="13"/>
  <c r="D686" i="13"/>
  <c r="E686" i="13"/>
  <c r="B679" i="13"/>
  <c r="C679" i="13"/>
  <c r="D679" i="13"/>
  <c r="E679" i="13"/>
  <c r="B697" i="13"/>
  <c r="C697" i="13"/>
  <c r="D697" i="13"/>
  <c r="E697" i="13"/>
  <c r="B539" i="13"/>
  <c r="C539" i="13"/>
  <c r="D539" i="13"/>
  <c r="E539" i="13"/>
  <c r="B548" i="13"/>
  <c r="C548" i="13"/>
  <c r="D548" i="13"/>
  <c r="E548" i="13"/>
  <c r="B540" i="13"/>
  <c r="C540" i="13"/>
  <c r="D540" i="13"/>
  <c r="E540" i="13"/>
  <c r="B611" i="13"/>
  <c r="C611" i="13"/>
  <c r="D611" i="13"/>
  <c r="E611" i="13"/>
  <c r="B680" i="13"/>
  <c r="C680" i="13"/>
  <c r="D680" i="13"/>
  <c r="E680" i="13"/>
  <c r="B687" i="13"/>
  <c r="C687" i="13"/>
  <c r="D687" i="13"/>
  <c r="E687" i="13"/>
  <c r="B583" i="13"/>
  <c r="C583" i="13"/>
  <c r="D583" i="13"/>
  <c r="E583" i="13"/>
  <c r="B598" i="13"/>
  <c r="C598" i="13"/>
  <c r="D598" i="13"/>
  <c r="E598" i="13"/>
  <c r="B698" i="13"/>
  <c r="C698" i="13"/>
  <c r="D698" i="13"/>
  <c r="E698" i="13"/>
  <c r="B670" i="13"/>
  <c r="C670" i="13"/>
  <c r="D670" i="13"/>
  <c r="E670" i="13"/>
  <c r="B699" i="13"/>
  <c r="C699" i="13"/>
  <c r="D699" i="13"/>
  <c r="E699" i="13"/>
  <c r="B623" i="13"/>
  <c r="C623" i="13"/>
  <c r="D623" i="13"/>
  <c r="E623" i="13"/>
  <c r="B615" i="13"/>
  <c r="C615" i="13"/>
  <c r="D615" i="13"/>
  <c r="E615" i="13"/>
  <c r="B579" i="13"/>
  <c r="C579" i="13"/>
  <c r="D579" i="13"/>
  <c r="E579" i="13"/>
  <c r="B654" i="13"/>
  <c r="C654" i="13"/>
  <c r="D654" i="13"/>
  <c r="E654" i="13"/>
  <c r="B612" i="13"/>
  <c r="C612" i="13"/>
  <c r="D612" i="13"/>
  <c r="E612" i="13"/>
  <c r="B599" i="13"/>
  <c r="C599" i="13"/>
  <c r="D599" i="13"/>
  <c r="E599" i="13"/>
  <c r="B655" i="13"/>
  <c r="C655" i="13"/>
  <c r="D655" i="13"/>
  <c r="E655" i="13"/>
  <c r="B549" i="13"/>
  <c r="C549" i="13"/>
  <c r="D549" i="13"/>
  <c r="E549" i="13"/>
  <c r="B671" i="13"/>
  <c r="C671" i="13"/>
  <c r="D671" i="13"/>
  <c r="E671" i="13"/>
  <c r="B637" i="13"/>
  <c r="C637" i="13"/>
  <c r="D637" i="13"/>
  <c r="E637" i="13"/>
  <c r="B631" i="13"/>
  <c r="C631" i="13"/>
  <c r="D631" i="13"/>
  <c r="E631" i="13"/>
  <c r="B541" i="13"/>
  <c r="C541" i="13"/>
  <c r="D541" i="13"/>
  <c r="E541" i="13"/>
  <c r="B580" i="13"/>
  <c r="C580" i="13"/>
  <c r="D580" i="13"/>
  <c r="E580" i="13"/>
  <c r="B638" i="13"/>
  <c r="C638" i="13"/>
  <c r="D638" i="13"/>
  <c r="E638" i="13"/>
  <c r="B563" i="13"/>
  <c r="C563" i="13"/>
  <c r="D563" i="13"/>
  <c r="E563" i="13"/>
  <c r="B665" i="13"/>
  <c r="C665" i="13"/>
  <c r="D665" i="13"/>
  <c r="E665" i="13"/>
  <c r="B601" i="13"/>
  <c r="C601" i="13"/>
  <c r="D601" i="13"/>
  <c r="E601" i="13"/>
  <c r="B575" i="13"/>
  <c r="C575" i="13"/>
  <c r="D575" i="13"/>
  <c r="E575" i="13"/>
  <c r="B712" i="13"/>
  <c r="C712" i="13"/>
  <c r="D712" i="13"/>
  <c r="E712" i="13"/>
  <c r="B713" i="13"/>
  <c r="C713" i="13"/>
  <c r="D713" i="13"/>
  <c r="E713" i="13"/>
  <c r="B564" i="13"/>
  <c r="C564" i="13"/>
  <c r="D564" i="13"/>
  <c r="E564" i="13"/>
  <c r="B639" i="13"/>
  <c r="C639" i="13"/>
  <c r="D639" i="13"/>
  <c r="E639" i="13"/>
  <c r="B681" i="13"/>
  <c r="C681" i="13"/>
  <c r="D681" i="13"/>
  <c r="E681" i="13"/>
  <c r="B656" i="13"/>
  <c r="C656" i="13"/>
  <c r="D656" i="13"/>
  <c r="E656" i="13"/>
  <c r="B608" i="13"/>
  <c r="C608" i="13"/>
  <c r="D608" i="13"/>
  <c r="E608" i="13"/>
  <c r="B606" i="13"/>
  <c r="C606" i="13"/>
  <c r="D606" i="13"/>
  <c r="E606" i="13"/>
  <c r="B586" i="13"/>
  <c r="C586" i="13"/>
  <c r="D586" i="13"/>
  <c r="E586" i="13"/>
  <c r="B581" i="13"/>
  <c r="C581" i="13"/>
  <c r="D581" i="13"/>
  <c r="E581" i="13"/>
  <c r="B657" i="13"/>
  <c r="C657" i="13"/>
  <c r="D657" i="13"/>
  <c r="E657" i="13"/>
  <c r="B532" i="13"/>
  <c r="C532" i="13"/>
  <c r="D532" i="13"/>
  <c r="E532" i="13"/>
  <c r="B700" i="13"/>
  <c r="C700" i="13"/>
  <c r="D700" i="13"/>
  <c r="E700" i="13"/>
  <c r="B552" i="13"/>
  <c r="C552" i="13"/>
  <c r="D552" i="13"/>
  <c r="E552" i="13"/>
  <c r="B714" i="13"/>
  <c r="C714" i="13"/>
  <c r="D714" i="13"/>
  <c r="E714" i="13"/>
  <c r="B632" i="13"/>
  <c r="C632" i="13"/>
  <c r="D632" i="13"/>
  <c r="E632" i="13"/>
  <c r="B672" i="13"/>
  <c r="C672" i="13"/>
  <c r="D672" i="13"/>
  <c r="E672" i="13"/>
  <c r="B666" i="13"/>
  <c r="C666" i="13"/>
  <c r="D666" i="13"/>
  <c r="E666" i="13"/>
  <c r="B658" i="13"/>
  <c r="C658" i="13"/>
  <c r="D658" i="13"/>
  <c r="E658" i="13"/>
  <c r="B571" i="13"/>
  <c r="C571" i="13"/>
  <c r="D571" i="13"/>
  <c r="E571" i="13"/>
  <c r="B682" i="13"/>
  <c r="C682" i="13"/>
  <c r="D682" i="13"/>
  <c r="E682" i="13"/>
  <c r="B587" i="13"/>
  <c r="C587" i="13"/>
  <c r="D587" i="13"/>
  <c r="E587" i="13"/>
  <c r="B715" i="13"/>
  <c r="C715" i="13"/>
  <c r="D715" i="13"/>
  <c r="E715" i="13"/>
  <c r="B550" i="13"/>
  <c r="C550" i="13"/>
  <c r="D550" i="13"/>
  <c r="E550" i="13"/>
  <c r="B600" i="13"/>
  <c r="C600" i="13"/>
  <c r="D600" i="13"/>
  <c r="E600" i="13"/>
  <c r="B590" i="13"/>
  <c r="C590" i="13"/>
  <c r="D590" i="13"/>
  <c r="E590" i="13"/>
  <c r="B683" i="13"/>
  <c r="C683" i="13"/>
  <c r="D683" i="13"/>
  <c r="E683" i="13"/>
  <c r="B556" i="13"/>
  <c r="C556" i="13"/>
  <c r="D556" i="13"/>
  <c r="E556" i="13"/>
  <c r="B624" i="13"/>
  <c r="C624" i="13"/>
  <c r="D624" i="13"/>
  <c r="E624" i="13"/>
  <c r="B659" i="13"/>
  <c r="C659" i="13"/>
  <c r="D659" i="13"/>
  <c r="E659" i="13"/>
  <c r="B701" i="13"/>
  <c r="C701" i="13"/>
  <c r="D701" i="13"/>
  <c r="E701" i="13"/>
  <c r="B716" i="13"/>
  <c r="C716" i="13"/>
  <c r="D716" i="13"/>
  <c r="E716" i="13"/>
  <c r="B717" i="13"/>
  <c r="C717" i="13"/>
  <c r="D717" i="13"/>
  <c r="E717" i="13"/>
  <c r="B626" i="13"/>
  <c r="C626" i="13"/>
  <c r="D626" i="13"/>
  <c r="E626" i="13"/>
  <c r="B673" i="13"/>
  <c r="C673" i="13"/>
  <c r="D673" i="13"/>
  <c r="E673" i="13"/>
  <c r="B545" i="13"/>
  <c r="C545" i="13"/>
  <c r="D545" i="13"/>
  <c r="E545" i="13"/>
  <c r="B592" i="13"/>
  <c r="C592" i="13"/>
  <c r="D592" i="13"/>
  <c r="E592" i="13"/>
  <c r="B660" i="13"/>
  <c r="C660" i="13"/>
  <c r="D660" i="13"/>
  <c r="E660" i="13"/>
  <c r="B588" i="13"/>
  <c r="C588" i="13"/>
  <c r="D588" i="13"/>
  <c r="E588" i="13"/>
  <c r="B640" i="13"/>
  <c r="C640" i="13"/>
  <c r="D640" i="13"/>
  <c r="E640" i="13"/>
  <c r="B558" i="13"/>
  <c r="C558" i="13"/>
  <c r="D558" i="13"/>
  <c r="E558" i="13"/>
  <c r="B605" i="13"/>
  <c r="C605" i="13"/>
  <c r="D605" i="13"/>
  <c r="E605" i="13"/>
  <c r="B661" i="13"/>
  <c r="C661" i="13"/>
  <c r="D661" i="13"/>
  <c r="E661" i="13"/>
  <c r="B620" i="13"/>
  <c r="C620" i="13"/>
  <c r="D620" i="13"/>
  <c r="E620" i="13"/>
  <c r="B641" i="13"/>
  <c r="C641" i="13"/>
  <c r="D641" i="13"/>
  <c r="E641" i="13"/>
  <c r="B589" i="13"/>
  <c r="C589" i="13"/>
  <c r="D589" i="13"/>
  <c r="E589" i="13"/>
  <c r="B576" i="13"/>
  <c r="C576" i="13"/>
  <c r="D576" i="13"/>
  <c r="E576" i="13"/>
  <c r="B543" i="13"/>
  <c r="C543" i="13"/>
  <c r="D543" i="13"/>
  <c r="E543" i="13"/>
  <c r="B647" i="13"/>
  <c r="C647" i="13"/>
  <c r="D647" i="13"/>
  <c r="E647" i="13"/>
  <c r="B684" i="13"/>
  <c r="C684" i="13"/>
  <c r="D684" i="13"/>
  <c r="E684" i="13"/>
  <c r="B685" i="13"/>
  <c r="C685" i="13"/>
  <c r="D685" i="13"/>
  <c r="E685" i="13"/>
  <c r="B616" i="13"/>
  <c r="C616" i="13"/>
  <c r="D616" i="13"/>
  <c r="E616" i="13"/>
  <c r="B690" i="13"/>
  <c r="C690" i="13"/>
  <c r="D690" i="13"/>
  <c r="E690" i="13"/>
  <c r="B551" i="13"/>
  <c r="C551" i="13"/>
  <c r="D551" i="13"/>
  <c r="E551" i="13"/>
  <c r="B617" i="13"/>
  <c r="C617" i="13"/>
  <c r="D617" i="13"/>
  <c r="E617" i="13"/>
  <c r="B582" i="13"/>
  <c r="C582" i="13"/>
  <c r="D582" i="13"/>
  <c r="E582" i="13"/>
  <c r="B643" i="13"/>
  <c r="C643" i="13"/>
  <c r="D643" i="13"/>
  <c r="E643" i="13"/>
  <c r="B593" i="13"/>
  <c r="C593" i="13"/>
  <c r="D593" i="13"/>
  <c r="E593" i="13"/>
  <c r="B572" i="13"/>
  <c r="C572" i="13"/>
  <c r="D572" i="13"/>
  <c r="E572" i="13"/>
  <c r="B547" i="13"/>
  <c r="C547" i="13"/>
  <c r="D547" i="13"/>
  <c r="E547" i="13"/>
  <c r="B718" i="13"/>
  <c r="C718" i="13"/>
  <c r="D718" i="13"/>
  <c r="E718" i="13"/>
  <c r="G718" i="13"/>
  <c r="H718" i="13"/>
  <c r="I718" i="13"/>
  <c r="E565" i="13"/>
  <c r="D565" i="13"/>
  <c r="C565" i="13"/>
  <c r="B565" i="13"/>
  <c r="E570" i="13"/>
  <c r="D570" i="13"/>
  <c r="C570" i="13"/>
  <c r="B570" i="13"/>
  <c r="E569" i="13"/>
  <c r="D569" i="13"/>
  <c r="C569" i="13"/>
  <c r="B569" i="13"/>
  <c r="E706" i="13"/>
  <c r="D706" i="13"/>
  <c r="C706" i="13"/>
  <c r="B706" i="13"/>
  <c r="E568" i="13"/>
  <c r="D568" i="13"/>
  <c r="C568" i="13"/>
  <c r="B568" i="13"/>
  <c r="E594" i="13"/>
  <c r="D594" i="13"/>
  <c r="C594" i="13"/>
  <c r="B594" i="13"/>
  <c r="E691" i="13"/>
  <c r="D691" i="13"/>
  <c r="C691" i="13"/>
  <c r="B691" i="13"/>
  <c r="E702" i="13"/>
  <c r="D702" i="13"/>
  <c r="C702" i="13"/>
  <c r="B702" i="13"/>
  <c r="E688" i="13"/>
  <c r="D688" i="13"/>
  <c r="C688" i="13"/>
  <c r="B688" i="13"/>
  <c r="E662" i="13"/>
  <c r="D662" i="13"/>
  <c r="C662" i="13"/>
  <c r="B662" i="13"/>
  <c r="E667" i="13"/>
  <c r="D667" i="13"/>
  <c r="C667" i="13"/>
  <c r="B667" i="13"/>
  <c r="E674" i="13"/>
  <c r="D674" i="13"/>
  <c r="C674" i="13"/>
  <c r="B674" i="13"/>
  <c r="E648" i="13"/>
  <c r="D648" i="13"/>
  <c r="C648" i="13"/>
  <c r="B648" i="13"/>
  <c r="E584" i="13"/>
  <c r="D584" i="13"/>
  <c r="C584" i="13"/>
  <c r="B584" i="13"/>
  <c r="Q356" i="13"/>
  <c r="R356" i="13"/>
  <c r="Q420" i="13"/>
  <c r="R420" i="13"/>
  <c r="Q446" i="13"/>
  <c r="R446" i="13"/>
  <c r="Q439" i="13"/>
  <c r="R439" i="13"/>
  <c r="Q434" i="13"/>
  <c r="R434" i="13"/>
  <c r="Q460" i="13"/>
  <c r="R460" i="13"/>
  <c r="Q474" i="13"/>
  <c r="R474" i="13"/>
  <c r="Q463" i="13"/>
  <c r="R463" i="13"/>
  <c r="Q366" i="13"/>
  <c r="R366" i="13"/>
  <c r="Q340" i="13"/>
  <c r="R340" i="13"/>
  <c r="Q478" i="13"/>
  <c r="R478" i="13"/>
  <c r="Q341" i="13"/>
  <c r="R341" i="13"/>
  <c r="Q342" i="13"/>
  <c r="R342" i="13"/>
  <c r="Q337" i="13"/>
  <c r="R337" i="13"/>
  <c r="Q441" i="13"/>
  <c r="R441" i="13"/>
  <c r="Q416" i="13"/>
  <c r="R416" i="13"/>
  <c r="Q417" i="13"/>
  <c r="R417" i="13"/>
  <c r="Q390" i="13"/>
  <c r="R390" i="13"/>
  <c r="Q399" i="13"/>
  <c r="R399" i="13"/>
  <c r="Q374" i="13"/>
  <c r="R374" i="13"/>
  <c r="Q357" i="13"/>
  <c r="R357" i="13"/>
  <c r="Q397" i="13"/>
  <c r="R397" i="13"/>
  <c r="Q421" i="13"/>
  <c r="R421" i="13"/>
  <c r="Q447" i="13"/>
  <c r="R447" i="13"/>
  <c r="Q367" i="13"/>
  <c r="R367" i="13"/>
  <c r="Q385" i="13"/>
  <c r="R385" i="13"/>
  <c r="Q475" i="13"/>
  <c r="R475" i="13"/>
  <c r="Q479" i="13"/>
  <c r="R479" i="13"/>
  <c r="Q435" i="13"/>
  <c r="R435" i="13"/>
  <c r="Q400" i="13"/>
  <c r="R400" i="13"/>
  <c r="Q338" i="13"/>
  <c r="R338" i="13"/>
  <c r="Q325" i="13"/>
  <c r="R325" i="13"/>
  <c r="Q345" i="13"/>
  <c r="R345" i="13"/>
  <c r="Q379" i="13"/>
  <c r="R379" i="13"/>
  <c r="Q422" i="13"/>
  <c r="R422" i="13"/>
  <c r="Q436" i="13"/>
  <c r="R436" i="13"/>
  <c r="Q414" i="13"/>
  <c r="R414" i="13"/>
  <c r="Q423" i="13"/>
  <c r="R423" i="13"/>
  <c r="Q464" i="13"/>
  <c r="R464" i="13"/>
  <c r="Q480" i="13"/>
  <c r="R480" i="13"/>
  <c r="Q331" i="13"/>
  <c r="R331" i="13"/>
  <c r="Q405" i="13"/>
  <c r="R405" i="13"/>
  <c r="Q481" i="13"/>
  <c r="R481" i="13"/>
  <c r="Q393" i="13"/>
  <c r="R393" i="13"/>
  <c r="Q394" i="13"/>
  <c r="R394" i="13"/>
  <c r="Q363" i="13"/>
  <c r="R363" i="13"/>
  <c r="Q401" i="13"/>
  <c r="R401" i="13"/>
  <c r="Q448" i="13"/>
  <c r="R448" i="13"/>
  <c r="Q465" i="13"/>
  <c r="R465" i="13"/>
  <c r="Q476" i="13"/>
  <c r="R476" i="13"/>
  <c r="Q406" i="13"/>
  <c r="R406" i="13"/>
  <c r="Q466" i="13"/>
  <c r="R466" i="13"/>
  <c r="Q349" i="13"/>
  <c r="R349" i="13"/>
  <c r="Q381" i="13"/>
  <c r="R381" i="13"/>
  <c r="Q482" i="13"/>
  <c r="R482" i="13"/>
  <c r="Q391" i="13"/>
  <c r="R391" i="13"/>
  <c r="Q368" i="13"/>
  <c r="R368" i="13"/>
  <c r="Q369" i="13"/>
  <c r="R369" i="13"/>
  <c r="Q326" i="13"/>
  <c r="R326" i="13"/>
  <c r="Q350" i="13"/>
  <c r="R350" i="13"/>
  <c r="Q402" i="13"/>
  <c r="R402" i="13"/>
  <c r="Q440" i="13"/>
  <c r="R440" i="13"/>
  <c r="Q483" i="13"/>
  <c r="R483" i="13"/>
  <c r="Q386" i="13"/>
  <c r="R386" i="13"/>
  <c r="Q407" i="13"/>
  <c r="R407" i="13"/>
  <c r="Q329" i="13"/>
  <c r="R329" i="13"/>
  <c r="Q424" i="13"/>
  <c r="R424" i="13"/>
  <c r="Q327" i="13"/>
  <c r="R327" i="13"/>
  <c r="Q467" i="13"/>
  <c r="R467" i="13"/>
  <c r="Q382" i="13"/>
  <c r="R382" i="13"/>
  <c r="Q332" i="13"/>
  <c r="R332" i="13"/>
  <c r="Q477" i="13"/>
  <c r="R477" i="13"/>
  <c r="Q408" i="13"/>
  <c r="R408" i="13"/>
  <c r="Q339" i="13"/>
  <c r="R339" i="13"/>
  <c r="Q468" i="13"/>
  <c r="R468" i="13"/>
  <c r="Q461" i="13"/>
  <c r="R461" i="13"/>
  <c r="Q449" i="13"/>
  <c r="R449" i="13"/>
  <c r="Q375" i="13"/>
  <c r="R375" i="13"/>
  <c r="Q376" i="13"/>
  <c r="R376" i="13"/>
  <c r="Q450" i="13"/>
  <c r="R450" i="13"/>
  <c r="Q425" i="13"/>
  <c r="R425" i="13"/>
  <c r="Q333" i="13"/>
  <c r="R333" i="13"/>
  <c r="Q418" i="13"/>
  <c r="R418" i="13"/>
  <c r="Q334" i="13"/>
  <c r="R334" i="13"/>
  <c r="Q346" i="13"/>
  <c r="R346" i="13"/>
  <c r="Q458" i="13"/>
  <c r="R458" i="13"/>
  <c r="Q451" i="13"/>
  <c r="R451" i="13"/>
  <c r="Q469" i="13"/>
  <c r="R469" i="13"/>
  <c r="Q383" i="13"/>
  <c r="R383" i="13"/>
  <c r="Q452" i="13"/>
  <c r="R452" i="13"/>
  <c r="Q459" i="13"/>
  <c r="R459" i="13"/>
  <c r="Q355" i="13"/>
  <c r="R355" i="13"/>
  <c r="Q370" i="13"/>
  <c r="R370" i="13"/>
  <c r="Q470" i="13"/>
  <c r="R470" i="13"/>
  <c r="Q442" i="13"/>
  <c r="R442" i="13"/>
  <c r="Q471" i="13"/>
  <c r="R471" i="13"/>
  <c r="Q395" i="13"/>
  <c r="R395" i="13"/>
  <c r="Q387" i="13"/>
  <c r="R387" i="13"/>
  <c r="Q351" i="13"/>
  <c r="R351" i="13"/>
  <c r="Q426" i="13"/>
  <c r="R426" i="13"/>
  <c r="Q384" i="13"/>
  <c r="R384" i="13"/>
  <c r="Q371" i="13"/>
  <c r="R371" i="13"/>
  <c r="Q427" i="13"/>
  <c r="R427" i="13"/>
  <c r="Q443" i="13"/>
  <c r="R443" i="13"/>
  <c r="Q409" i="13"/>
  <c r="R409" i="13"/>
  <c r="Q403" i="13"/>
  <c r="R403" i="13"/>
  <c r="Q352" i="13"/>
  <c r="R352" i="13"/>
  <c r="Q410" i="13"/>
  <c r="R410" i="13"/>
  <c r="Q335" i="13"/>
  <c r="R335" i="13"/>
  <c r="Q437" i="13"/>
  <c r="R437" i="13"/>
  <c r="Q373" i="13"/>
  <c r="R373" i="13"/>
  <c r="Q347" i="13"/>
  <c r="R347" i="13"/>
  <c r="Q484" i="13"/>
  <c r="R484" i="13"/>
  <c r="Q485" i="13"/>
  <c r="R485" i="13"/>
  <c r="Q336" i="13"/>
  <c r="R336" i="13"/>
  <c r="Q411" i="13"/>
  <c r="R411" i="13"/>
  <c r="Q453" i="13"/>
  <c r="R453" i="13"/>
  <c r="Q428" i="13"/>
  <c r="R428" i="13"/>
  <c r="Q380" i="13"/>
  <c r="R380" i="13"/>
  <c r="Q378" i="13"/>
  <c r="R378" i="13"/>
  <c r="Q358" i="13"/>
  <c r="R358" i="13"/>
  <c r="Q353" i="13"/>
  <c r="R353" i="13"/>
  <c r="Q429" i="13"/>
  <c r="R429" i="13"/>
  <c r="Q472" i="13"/>
  <c r="R472" i="13"/>
  <c r="Q486" i="13"/>
  <c r="R486" i="13"/>
  <c r="Q404" i="13"/>
  <c r="R404" i="13"/>
  <c r="Q444" i="13"/>
  <c r="R444" i="13"/>
  <c r="Q438" i="13"/>
  <c r="R438" i="13"/>
  <c r="Q430" i="13"/>
  <c r="R430" i="13"/>
  <c r="Q343" i="13"/>
  <c r="R343" i="13"/>
  <c r="Q454" i="13"/>
  <c r="R454" i="13"/>
  <c r="Q359" i="13"/>
  <c r="R359" i="13"/>
  <c r="Q487" i="13"/>
  <c r="R487" i="13"/>
  <c r="Q372" i="13"/>
  <c r="R372" i="13"/>
  <c r="Q362" i="13"/>
  <c r="R362" i="13"/>
  <c r="Q455" i="13"/>
  <c r="R455" i="13"/>
  <c r="Q328" i="13"/>
  <c r="R328" i="13"/>
  <c r="Q396" i="13"/>
  <c r="R396" i="13"/>
  <c r="Q431" i="13"/>
  <c r="R431" i="13"/>
  <c r="Q473" i="13"/>
  <c r="R473" i="13"/>
  <c r="Q488" i="13"/>
  <c r="R488" i="13"/>
  <c r="Q489" i="13"/>
  <c r="R489" i="13"/>
  <c r="Q398" i="13"/>
  <c r="R398" i="13"/>
  <c r="Q445" i="13"/>
  <c r="R445" i="13"/>
  <c r="Q364" i="13"/>
  <c r="R364" i="13"/>
  <c r="Q432" i="13"/>
  <c r="R432" i="13"/>
  <c r="Q360" i="13"/>
  <c r="R360" i="13"/>
  <c r="Q412" i="13"/>
  <c r="R412" i="13"/>
  <c r="Q330" i="13"/>
  <c r="R330" i="13"/>
  <c r="Q377" i="13"/>
  <c r="R377" i="13"/>
  <c r="Q433" i="13"/>
  <c r="R433" i="13"/>
  <c r="Q392" i="13"/>
  <c r="R392" i="13"/>
  <c r="Q413" i="13"/>
  <c r="R413" i="13"/>
  <c r="Q361" i="13"/>
  <c r="R361" i="13"/>
  <c r="Q348" i="13"/>
  <c r="R348" i="13"/>
  <c r="Q419" i="13"/>
  <c r="R419" i="13"/>
  <c r="Q456" i="13"/>
  <c r="R456" i="13"/>
  <c r="Q457" i="13"/>
  <c r="R457" i="13"/>
  <c r="Q388" i="13"/>
  <c r="R388" i="13"/>
  <c r="Q462" i="13"/>
  <c r="R462" i="13"/>
  <c r="Q389" i="13"/>
  <c r="R389" i="13"/>
  <c r="Q354" i="13"/>
  <c r="R354" i="13"/>
  <c r="Q415" i="13"/>
  <c r="R415" i="13"/>
  <c r="Q365" i="13"/>
  <c r="R365" i="13"/>
  <c r="Q344" i="13"/>
  <c r="R344" i="13"/>
  <c r="B478" i="13"/>
  <c r="C478" i="13"/>
  <c r="D478" i="13"/>
  <c r="E478" i="13"/>
  <c r="B341" i="13"/>
  <c r="C341" i="13"/>
  <c r="D341" i="13"/>
  <c r="E341" i="13"/>
  <c r="B342" i="13"/>
  <c r="C342" i="13"/>
  <c r="D342" i="13"/>
  <c r="E342" i="13"/>
  <c r="B337" i="13"/>
  <c r="C337" i="13"/>
  <c r="D337" i="13"/>
  <c r="E337" i="13"/>
  <c r="B441" i="13"/>
  <c r="C441" i="13"/>
  <c r="D441" i="13"/>
  <c r="E441" i="13"/>
  <c r="B416" i="13"/>
  <c r="C416" i="13"/>
  <c r="D416" i="13"/>
  <c r="E416" i="13"/>
  <c r="B417" i="13"/>
  <c r="C417" i="13"/>
  <c r="D417" i="13"/>
  <c r="E417" i="13"/>
  <c r="B390" i="13"/>
  <c r="C390" i="13"/>
  <c r="D390" i="13"/>
  <c r="E390" i="13"/>
  <c r="B399" i="13"/>
  <c r="C399" i="13"/>
  <c r="D399" i="13"/>
  <c r="E399" i="13"/>
  <c r="B374" i="13"/>
  <c r="C374" i="13"/>
  <c r="D374" i="13"/>
  <c r="E374" i="13"/>
  <c r="B357" i="13"/>
  <c r="C357" i="13"/>
  <c r="D357" i="13"/>
  <c r="E357" i="13"/>
  <c r="B397" i="13"/>
  <c r="C397" i="13"/>
  <c r="D397" i="13"/>
  <c r="E397" i="13"/>
  <c r="B421" i="13"/>
  <c r="C421" i="13"/>
  <c r="D421" i="13"/>
  <c r="E421" i="13"/>
  <c r="B447" i="13"/>
  <c r="C447" i="13"/>
  <c r="D447" i="13"/>
  <c r="E447" i="13"/>
  <c r="B367" i="13"/>
  <c r="C367" i="13"/>
  <c r="D367" i="13"/>
  <c r="E367" i="13"/>
  <c r="B385" i="13"/>
  <c r="C385" i="13"/>
  <c r="D385" i="13"/>
  <c r="E385" i="13"/>
  <c r="B314" i="13"/>
  <c r="C314" i="13"/>
  <c r="D314" i="13"/>
  <c r="E314" i="13"/>
  <c r="B475" i="13"/>
  <c r="C475" i="13"/>
  <c r="D475" i="13"/>
  <c r="E475" i="13"/>
  <c r="B479" i="13"/>
  <c r="C479" i="13"/>
  <c r="D479" i="13"/>
  <c r="E479" i="13"/>
  <c r="B435" i="13"/>
  <c r="C435" i="13"/>
  <c r="D435" i="13"/>
  <c r="E435" i="13"/>
  <c r="B400" i="13"/>
  <c r="C400" i="13"/>
  <c r="D400" i="13"/>
  <c r="E400" i="13"/>
  <c r="B338" i="13"/>
  <c r="C338" i="13"/>
  <c r="D338" i="13"/>
  <c r="E338" i="13"/>
  <c r="B325" i="13"/>
  <c r="C325" i="13"/>
  <c r="D325" i="13"/>
  <c r="E325" i="13"/>
  <c r="B305" i="13"/>
  <c r="C305" i="13"/>
  <c r="D305" i="13"/>
  <c r="E305" i="13"/>
  <c r="B316" i="13"/>
  <c r="C316" i="13"/>
  <c r="D316" i="13"/>
  <c r="E316" i="13"/>
  <c r="B345" i="13"/>
  <c r="C345" i="13"/>
  <c r="D345" i="13"/>
  <c r="E345" i="13"/>
  <c r="B379" i="13"/>
  <c r="C379" i="13"/>
  <c r="D379" i="13"/>
  <c r="E379" i="13"/>
  <c r="B422" i="13"/>
  <c r="C422" i="13"/>
  <c r="D422" i="13"/>
  <c r="E422" i="13"/>
  <c r="B436" i="13"/>
  <c r="C436" i="13"/>
  <c r="D436" i="13"/>
  <c r="E436" i="13"/>
  <c r="B414" i="13"/>
  <c r="C414" i="13"/>
  <c r="D414" i="13"/>
  <c r="E414" i="13"/>
  <c r="B423" i="13"/>
  <c r="C423" i="13"/>
  <c r="D423" i="13"/>
  <c r="E423" i="13"/>
  <c r="B464" i="13"/>
  <c r="C464" i="13"/>
  <c r="D464" i="13"/>
  <c r="E464" i="13"/>
  <c r="B480" i="13"/>
  <c r="C480" i="13"/>
  <c r="D480" i="13"/>
  <c r="E480" i="13"/>
  <c r="B331" i="13"/>
  <c r="C331" i="13"/>
  <c r="D331" i="13"/>
  <c r="E331" i="13"/>
  <c r="B405" i="13"/>
  <c r="C405" i="13"/>
  <c r="D405" i="13"/>
  <c r="E405" i="13"/>
  <c r="B481" i="13"/>
  <c r="C481" i="13"/>
  <c r="D481" i="13"/>
  <c r="E481" i="13"/>
  <c r="B393" i="13"/>
  <c r="C393" i="13"/>
  <c r="D393" i="13"/>
  <c r="E393" i="13"/>
  <c r="B394" i="13"/>
  <c r="C394" i="13"/>
  <c r="D394" i="13"/>
  <c r="E394" i="13"/>
  <c r="B363" i="13"/>
  <c r="C363" i="13"/>
  <c r="D363" i="13"/>
  <c r="E363" i="13"/>
  <c r="B401" i="13"/>
  <c r="C401" i="13"/>
  <c r="D401" i="13"/>
  <c r="E401" i="13"/>
  <c r="B318" i="13"/>
  <c r="C318" i="13"/>
  <c r="D318" i="13"/>
  <c r="E318" i="13"/>
  <c r="B448" i="13"/>
  <c r="C448" i="13"/>
  <c r="D448" i="13"/>
  <c r="E448" i="13"/>
  <c r="B465" i="13"/>
  <c r="C465" i="13"/>
  <c r="D465" i="13"/>
  <c r="E465" i="13"/>
  <c r="B303" i="13"/>
  <c r="C303" i="13"/>
  <c r="D303" i="13"/>
  <c r="E303" i="13"/>
  <c r="B476" i="13"/>
  <c r="C476" i="13"/>
  <c r="D476" i="13"/>
  <c r="E476" i="13"/>
  <c r="B406" i="13"/>
  <c r="C406" i="13"/>
  <c r="D406" i="13"/>
  <c r="E406" i="13"/>
  <c r="B466" i="13"/>
  <c r="C466" i="13"/>
  <c r="D466" i="13"/>
  <c r="E466" i="13"/>
  <c r="B349" i="13"/>
  <c r="C349" i="13"/>
  <c r="D349" i="13"/>
  <c r="E349" i="13"/>
  <c r="B381" i="13"/>
  <c r="C381" i="13"/>
  <c r="D381" i="13"/>
  <c r="E381" i="13"/>
  <c r="B482" i="13"/>
  <c r="C482" i="13"/>
  <c r="D482" i="13"/>
  <c r="E482" i="13"/>
  <c r="B391" i="13"/>
  <c r="C391" i="13"/>
  <c r="D391" i="13"/>
  <c r="E391" i="13"/>
  <c r="B368" i="13"/>
  <c r="C368" i="13"/>
  <c r="D368" i="13"/>
  <c r="E368" i="13"/>
  <c r="B369" i="13"/>
  <c r="C369" i="13"/>
  <c r="D369" i="13"/>
  <c r="E369" i="13"/>
  <c r="B326" i="13"/>
  <c r="C326" i="13"/>
  <c r="D326" i="13"/>
  <c r="E326" i="13"/>
  <c r="B350" i="13"/>
  <c r="C350" i="13"/>
  <c r="D350" i="13"/>
  <c r="E350" i="13"/>
  <c r="B402" i="13"/>
  <c r="C402" i="13"/>
  <c r="D402" i="13"/>
  <c r="E402" i="13"/>
  <c r="B440" i="13"/>
  <c r="C440" i="13"/>
  <c r="D440" i="13"/>
  <c r="E440" i="13"/>
  <c r="B483" i="13"/>
  <c r="C483" i="13"/>
  <c r="D483" i="13"/>
  <c r="E483" i="13"/>
  <c r="B386" i="13"/>
  <c r="C386" i="13"/>
  <c r="D386" i="13"/>
  <c r="E386" i="13"/>
  <c r="B407" i="13"/>
  <c r="C407" i="13"/>
  <c r="D407" i="13"/>
  <c r="E407" i="13"/>
  <c r="B329" i="13"/>
  <c r="C329" i="13"/>
  <c r="D329" i="13"/>
  <c r="E329" i="13"/>
  <c r="B424" i="13"/>
  <c r="C424" i="13"/>
  <c r="D424" i="13"/>
  <c r="E424" i="13"/>
  <c r="B327" i="13"/>
  <c r="C327" i="13"/>
  <c r="D327" i="13"/>
  <c r="E327" i="13"/>
  <c r="B467" i="13"/>
  <c r="C467" i="13"/>
  <c r="D467" i="13"/>
  <c r="E467" i="13"/>
  <c r="B382" i="13"/>
  <c r="C382" i="13"/>
  <c r="D382" i="13"/>
  <c r="E382" i="13"/>
  <c r="B332" i="13"/>
  <c r="C332" i="13"/>
  <c r="D332" i="13"/>
  <c r="E332" i="13"/>
  <c r="B477" i="13"/>
  <c r="C477" i="13"/>
  <c r="D477" i="13"/>
  <c r="E477" i="13"/>
  <c r="B408" i="13"/>
  <c r="C408" i="13"/>
  <c r="D408" i="13"/>
  <c r="E408" i="13"/>
  <c r="B339" i="13"/>
  <c r="C339" i="13"/>
  <c r="D339" i="13"/>
  <c r="E339" i="13"/>
  <c r="B468" i="13"/>
  <c r="C468" i="13"/>
  <c r="D468" i="13"/>
  <c r="E468" i="13"/>
  <c r="B461" i="13"/>
  <c r="C461" i="13"/>
  <c r="D461" i="13"/>
  <c r="E461" i="13"/>
  <c r="B449" i="13"/>
  <c r="C449" i="13"/>
  <c r="D449" i="13"/>
  <c r="E449" i="13"/>
  <c r="B375" i="13"/>
  <c r="C375" i="13"/>
  <c r="D375" i="13"/>
  <c r="E375" i="13"/>
  <c r="B376" i="13"/>
  <c r="C376" i="13"/>
  <c r="D376" i="13"/>
  <c r="E376" i="13"/>
  <c r="B450" i="13"/>
  <c r="C450" i="13"/>
  <c r="D450" i="13"/>
  <c r="E450" i="13"/>
  <c r="B425" i="13"/>
  <c r="C425" i="13"/>
  <c r="D425" i="13"/>
  <c r="E425" i="13"/>
  <c r="B333" i="13"/>
  <c r="C333" i="13"/>
  <c r="D333" i="13"/>
  <c r="E333" i="13"/>
  <c r="B418" i="13"/>
  <c r="C418" i="13"/>
  <c r="D418" i="13"/>
  <c r="E418" i="13"/>
  <c r="B334" i="13"/>
  <c r="C334" i="13"/>
  <c r="D334" i="13"/>
  <c r="E334" i="13"/>
  <c r="B346" i="13"/>
  <c r="C346" i="13"/>
  <c r="D346" i="13"/>
  <c r="E346" i="13"/>
  <c r="B458" i="13"/>
  <c r="C458" i="13"/>
  <c r="D458" i="13"/>
  <c r="E458" i="13"/>
  <c r="B451" i="13"/>
  <c r="C451" i="13"/>
  <c r="D451" i="13"/>
  <c r="E451" i="13"/>
  <c r="B469" i="13"/>
  <c r="C469" i="13"/>
  <c r="D469" i="13"/>
  <c r="E469" i="13"/>
  <c r="B311" i="13"/>
  <c r="C311" i="13"/>
  <c r="D311" i="13"/>
  <c r="E311" i="13"/>
  <c r="B320" i="13"/>
  <c r="C320" i="13"/>
  <c r="D320" i="13"/>
  <c r="E320" i="13"/>
  <c r="B312" i="13"/>
  <c r="C312" i="13"/>
  <c r="D312" i="13"/>
  <c r="E312" i="13"/>
  <c r="B383" i="13"/>
  <c r="C383" i="13"/>
  <c r="D383" i="13"/>
  <c r="E383" i="13"/>
  <c r="B452" i="13"/>
  <c r="C452" i="13"/>
  <c r="D452" i="13"/>
  <c r="E452" i="13"/>
  <c r="B459" i="13"/>
  <c r="C459" i="13"/>
  <c r="D459" i="13"/>
  <c r="E459" i="13"/>
  <c r="B355" i="13"/>
  <c r="C355" i="13"/>
  <c r="D355" i="13"/>
  <c r="E355" i="13"/>
  <c r="B370" i="13"/>
  <c r="C370" i="13"/>
  <c r="D370" i="13"/>
  <c r="E370" i="13"/>
  <c r="B470" i="13"/>
  <c r="C470" i="13"/>
  <c r="D470" i="13"/>
  <c r="E470" i="13"/>
  <c r="B442" i="13"/>
  <c r="C442" i="13"/>
  <c r="D442" i="13"/>
  <c r="E442" i="13"/>
  <c r="B471" i="13"/>
  <c r="C471" i="13"/>
  <c r="D471" i="13"/>
  <c r="E471" i="13"/>
  <c r="B395" i="13"/>
  <c r="C395" i="13"/>
  <c r="D395" i="13"/>
  <c r="E395" i="13"/>
  <c r="B387" i="13"/>
  <c r="C387" i="13"/>
  <c r="D387" i="13"/>
  <c r="E387" i="13"/>
  <c r="B351" i="13"/>
  <c r="C351" i="13"/>
  <c r="D351" i="13"/>
  <c r="E351" i="13"/>
  <c r="B426" i="13"/>
  <c r="C426" i="13"/>
  <c r="D426" i="13"/>
  <c r="E426" i="13"/>
  <c r="B384" i="13"/>
  <c r="C384" i="13"/>
  <c r="D384" i="13"/>
  <c r="E384" i="13"/>
  <c r="B371" i="13"/>
  <c r="C371" i="13"/>
  <c r="D371" i="13"/>
  <c r="E371" i="13"/>
  <c r="B427" i="13"/>
  <c r="C427" i="13"/>
  <c r="D427" i="13"/>
  <c r="E427" i="13"/>
  <c r="B321" i="13"/>
  <c r="C321" i="13"/>
  <c r="D321" i="13"/>
  <c r="E321" i="13"/>
  <c r="B443" i="13"/>
  <c r="C443" i="13"/>
  <c r="D443" i="13"/>
  <c r="E443" i="13"/>
  <c r="B300" i="13"/>
  <c r="C300" i="13"/>
  <c r="D300" i="13"/>
  <c r="E300" i="13"/>
  <c r="B409" i="13"/>
  <c r="C409" i="13"/>
  <c r="D409" i="13"/>
  <c r="E409" i="13"/>
  <c r="B403" i="13"/>
  <c r="C403" i="13"/>
  <c r="D403" i="13"/>
  <c r="E403" i="13"/>
  <c r="B313" i="13"/>
  <c r="C313" i="13"/>
  <c r="D313" i="13"/>
  <c r="E313" i="13"/>
  <c r="B352" i="13"/>
  <c r="C352" i="13"/>
  <c r="D352" i="13"/>
  <c r="E352" i="13"/>
  <c r="B410" i="13"/>
  <c r="C410" i="13"/>
  <c r="D410" i="13"/>
  <c r="E410" i="13"/>
  <c r="B335" i="13"/>
  <c r="C335" i="13"/>
  <c r="D335" i="13"/>
  <c r="E335" i="13"/>
  <c r="B437" i="13"/>
  <c r="C437" i="13"/>
  <c r="D437" i="13"/>
  <c r="E437" i="13"/>
  <c r="B373" i="13"/>
  <c r="C373" i="13"/>
  <c r="D373" i="13"/>
  <c r="E373" i="13"/>
  <c r="B306" i="13"/>
  <c r="C306" i="13"/>
  <c r="D306" i="13"/>
  <c r="E306" i="13"/>
  <c r="B307" i="13"/>
  <c r="C307" i="13"/>
  <c r="D307" i="13"/>
  <c r="E307" i="13"/>
  <c r="B347" i="13"/>
  <c r="C347" i="13"/>
  <c r="D347" i="13"/>
  <c r="E347" i="13"/>
  <c r="B484" i="13"/>
  <c r="C484" i="13"/>
  <c r="D484" i="13"/>
  <c r="E484" i="13"/>
  <c r="B485" i="13"/>
  <c r="C485" i="13"/>
  <c r="D485" i="13"/>
  <c r="E485" i="13"/>
  <c r="B336" i="13"/>
  <c r="C336" i="13"/>
  <c r="D336" i="13"/>
  <c r="E336" i="13"/>
  <c r="B411" i="13"/>
  <c r="C411" i="13"/>
  <c r="D411" i="13"/>
  <c r="E411" i="13"/>
  <c r="B453" i="13"/>
  <c r="C453" i="13"/>
  <c r="D453" i="13"/>
  <c r="E453" i="13"/>
  <c r="B428" i="13"/>
  <c r="C428" i="13"/>
  <c r="D428" i="13"/>
  <c r="E428" i="13"/>
  <c r="B380" i="13"/>
  <c r="C380" i="13"/>
  <c r="D380" i="13"/>
  <c r="E380" i="13"/>
  <c r="B378" i="13"/>
  <c r="C378" i="13"/>
  <c r="D378" i="13"/>
  <c r="E378" i="13"/>
  <c r="B358" i="13"/>
  <c r="C358" i="13"/>
  <c r="D358" i="13"/>
  <c r="E358" i="13"/>
  <c r="B353" i="13"/>
  <c r="C353" i="13"/>
  <c r="D353" i="13"/>
  <c r="E353" i="13"/>
  <c r="B429" i="13"/>
  <c r="C429" i="13"/>
  <c r="D429" i="13"/>
  <c r="E429" i="13"/>
  <c r="B304" i="13"/>
  <c r="C304" i="13"/>
  <c r="D304" i="13"/>
  <c r="E304" i="13"/>
  <c r="B472" i="13"/>
  <c r="C472" i="13"/>
  <c r="D472" i="13"/>
  <c r="E472" i="13"/>
  <c r="B324" i="13"/>
  <c r="C324" i="13"/>
  <c r="D324" i="13"/>
  <c r="E324" i="13"/>
  <c r="B486" i="13"/>
  <c r="C486" i="13"/>
  <c r="D486" i="13"/>
  <c r="E486" i="13"/>
  <c r="B404" i="13"/>
  <c r="C404" i="13"/>
  <c r="D404" i="13"/>
  <c r="E404" i="13"/>
  <c r="B444" i="13"/>
  <c r="C444" i="13"/>
  <c r="D444" i="13"/>
  <c r="E444" i="13"/>
  <c r="B438" i="13"/>
  <c r="C438" i="13"/>
  <c r="D438" i="13"/>
  <c r="E438" i="13"/>
  <c r="B430" i="13"/>
  <c r="C430" i="13"/>
  <c r="D430" i="13"/>
  <c r="E430" i="13"/>
  <c r="B343" i="13"/>
  <c r="C343" i="13"/>
  <c r="D343" i="13"/>
  <c r="E343" i="13"/>
  <c r="B454" i="13"/>
  <c r="C454" i="13"/>
  <c r="D454" i="13"/>
  <c r="E454" i="13"/>
  <c r="B309" i="13"/>
  <c r="C309" i="13"/>
  <c r="D309" i="13"/>
  <c r="E309" i="13"/>
  <c r="B359" i="13"/>
  <c r="C359" i="13"/>
  <c r="D359" i="13"/>
  <c r="E359" i="13"/>
  <c r="B487" i="13"/>
  <c r="C487" i="13"/>
  <c r="D487" i="13"/>
  <c r="E487" i="13"/>
  <c r="B322" i="13"/>
  <c r="C322" i="13"/>
  <c r="D322" i="13"/>
  <c r="E322" i="13"/>
  <c r="B372" i="13"/>
  <c r="C372" i="13"/>
  <c r="D372" i="13"/>
  <c r="E372" i="13"/>
  <c r="B362" i="13"/>
  <c r="C362" i="13"/>
  <c r="D362" i="13"/>
  <c r="E362" i="13"/>
  <c r="B301" i="13"/>
  <c r="C301" i="13"/>
  <c r="D301" i="13"/>
  <c r="E301" i="13"/>
  <c r="B455" i="13"/>
  <c r="C455" i="13"/>
  <c r="D455" i="13"/>
  <c r="E455" i="13"/>
  <c r="B328" i="13"/>
  <c r="C328" i="13"/>
  <c r="D328" i="13"/>
  <c r="E328" i="13"/>
  <c r="B396" i="13"/>
  <c r="C396" i="13"/>
  <c r="D396" i="13"/>
  <c r="E396" i="13"/>
  <c r="B431" i="13"/>
  <c r="C431" i="13"/>
  <c r="D431" i="13"/>
  <c r="E431" i="13"/>
  <c r="B473" i="13"/>
  <c r="C473" i="13"/>
  <c r="D473" i="13"/>
  <c r="E473" i="13"/>
  <c r="B488" i="13"/>
  <c r="C488" i="13"/>
  <c r="D488" i="13"/>
  <c r="E488" i="13"/>
  <c r="B489" i="13"/>
  <c r="C489" i="13"/>
  <c r="D489" i="13"/>
  <c r="E489" i="13"/>
  <c r="B398" i="13"/>
  <c r="C398" i="13"/>
  <c r="D398" i="13"/>
  <c r="E398" i="13"/>
  <c r="B445" i="13"/>
  <c r="C445" i="13"/>
  <c r="D445" i="13"/>
  <c r="E445" i="13"/>
  <c r="B310" i="13"/>
  <c r="C310" i="13"/>
  <c r="D310" i="13"/>
  <c r="E310" i="13"/>
  <c r="B317" i="13"/>
  <c r="C317" i="13"/>
  <c r="D317" i="13"/>
  <c r="E317" i="13"/>
  <c r="B364" i="13"/>
  <c r="C364" i="13"/>
  <c r="D364" i="13"/>
  <c r="E364" i="13"/>
  <c r="B432" i="13"/>
  <c r="C432" i="13"/>
  <c r="D432" i="13"/>
  <c r="E432" i="13"/>
  <c r="B360" i="13"/>
  <c r="C360" i="13"/>
  <c r="D360" i="13"/>
  <c r="E360" i="13"/>
  <c r="B412" i="13"/>
  <c r="C412" i="13"/>
  <c r="D412" i="13"/>
  <c r="E412" i="13"/>
  <c r="B330" i="13"/>
  <c r="C330" i="13"/>
  <c r="D330" i="13"/>
  <c r="E330" i="13"/>
  <c r="B377" i="13"/>
  <c r="C377" i="13"/>
  <c r="D377" i="13"/>
  <c r="E377" i="13"/>
  <c r="B433" i="13"/>
  <c r="C433" i="13"/>
  <c r="D433" i="13"/>
  <c r="E433" i="13"/>
  <c r="B392" i="13"/>
  <c r="C392" i="13"/>
  <c r="D392" i="13"/>
  <c r="E392" i="13"/>
  <c r="B413" i="13"/>
  <c r="C413" i="13"/>
  <c r="D413" i="13"/>
  <c r="E413" i="13"/>
  <c r="B361" i="13"/>
  <c r="C361" i="13"/>
  <c r="D361" i="13"/>
  <c r="E361" i="13"/>
  <c r="B348" i="13"/>
  <c r="C348" i="13"/>
  <c r="D348" i="13"/>
  <c r="E348" i="13"/>
  <c r="B315" i="13"/>
  <c r="C315" i="13"/>
  <c r="D315" i="13"/>
  <c r="E315" i="13"/>
  <c r="B419" i="13"/>
  <c r="C419" i="13"/>
  <c r="D419" i="13"/>
  <c r="E419" i="13"/>
  <c r="B456" i="13"/>
  <c r="C456" i="13"/>
  <c r="D456" i="13"/>
  <c r="E456" i="13"/>
  <c r="B457" i="13"/>
  <c r="C457" i="13"/>
  <c r="D457" i="13"/>
  <c r="E457" i="13"/>
  <c r="B388" i="13"/>
  <c r="C388" i="13"/>
  <c r="D388" i="13"/>
  <c r="E388" i="13"/>
  <c r="B462" i="13"/>
  <c r="C462" i="13"/>
  <c r="D462" i="13"/>
  <c r="E462" i="13"/>
  <c r="B323" i="13"/>
  <c r="C323" i="13"/>
  <c r="D323" i="13"/>
  <c r="E323" i="13"/>
  <c r="B389" i="13"/>
  <c r="C389" i="13"/>
  <c r="D389" i="13"/>
  <c r="E389" i="13"/>
  <c r="B354" i="13"/>
  <c r="C354" i="13"/>
  <c r="D354" i="13"/>
  <c r="E354" i="13"/>
  <c r="B415" i="13"/>
  <c r="C415" i="13"/>
  <c r="D415" i="13"/>
  <c r="E415" i="13"/>
  <c r="B302" i="13"/>
  <c r="C302" i="13"/>
  <c r="D302" i="13"/>
  <c r="E302" i="13"/>
  <c r="B365" i="13"/>
  <c r="C365" i="13"/>
  <c r="D365" i="13"/>
  <c r="E365" i="13"/>
  <c r="B344" i="13"/>
  <c r="C344" i="13"/>
  <c r="D344" i="13"/>
  <c r="E344" i="13"/>
  <c r="B319" i="13"/>
  <c r="C319" i="13"/>
  <c r="D319" i="13"/>
  <c r="E319" i="13"/>
  <c r="B356" i="13"/>
  <c r="C356" i="13"/>
  <c r="D356" i="13"/>
  <c r="B420" i="13"/>
  <c r="C420" i="13"/>
  <c r="D420" i="13"/>
  <c r="E420" i="13"/>
  <c r="B446" i="13"/>
  <c r="C446" i="13"/>
  <c r="D446" i="13"/>
  <c r="E446" i="13"/>
  <c r="B439" i="13"/>
  <c r="C439" i="13"/>
  <c r="D439" i="13"/>
  <c r="E439" i="13"/>
  <c r="B434" i="13"/>
  <c r="C434" i="13"/>
  <c r="D434" i="13"/>
  <c r="E434" i="13"/>
  <c r="B460" i="13"/>
  <c r="C460" i="13"/>
  <c r="D460" i="13"/>
  <c r="E460" i="13"/>
  <c r="B474" i="13"/>
  <c r="C474" i="13"/>
  <c r="D474" i="13"/>
  <c r="E474" i="13"/>
  <c r="B463" i="13"/>
  <c r="C463" i="13"/>
  <c r="D463" i="13"/>
  <c r="E463" i="13"/>
  <c r="B366" i="13"/>
  <c r="C366" i="13"/>
  <c r="D366" i="13"/>
  <c r="E366" i="13"/>
  <c r="B340" i="13"/>
  <c r="C340" i="13"/>
  <c r="D340" i="13"/>
  <c r="E340" i="13"/>
  <c r="E308" i="13"/>
  <c r="D308" i="13"/>
  <c r="C308" i="13"/>
  <c r="B308" i="13"/>
  <c r="J4" i="16"/>
  <c r="K4" i="16"/>
  <c r="L4" i="16"/>
  <c r="J4" i="17"/>
  <c r="J4" i="18"/>
  <c r="K4" i="18"/>
  <c r="J4" i="19"/>
  <c r="K4" i="19"/>
  <c r="I4" i="19"/>
  <c r="I4" i="18"/>
  <c r="I4" i="17"/>
  <c r="I4" i="16"/>
  <c r="J4" i="14"/>
  <c r="K4" i="14"/>
  <c r="I4" i="14"/>
  <c r="U200" i="19"/>
  <c r="T200" i="19"/>
  <c r="S200" i="19"/>
  <c r="R200" i="19"/>
  <c r="Q200" i="19"/>
  <c r="G47" i="19" s="1" a="1"/>
  <c r="G47" i="19" s="1"/>
  <c r="AI47" i="1" s="1"/>
  <c r="P200" i="19"/>
  <c r="G174" i="19" s="1" a="1"/>
  <c r="G174" i="19" s="1"/>
  <c r="AI174" i="1" s="1"/>
  <c r="U199" i="19"/>
  <c r="T199" i="19"/>
  <c r="S199" i="19"/>
  <c r="R199" i="19"/>
  <c r="Q199" i="19"/>
  <c r="P199" i="19"/>
  <c r="F46" i="19" s="1" a="1"/>
  <c r="F46" i="19" s="1"/>
  <c r="AB46" i="1" s="1"/>
  <c r="T200" i="18"/>
  <c r="S200" i="18"/>
  <c r="R200" i="18"/>
  <c r="Q200" i="18"/>
  <c r="P200" i="18"/>
  <c r="T199" i="18"/>
  <c r="S199" i="18"/>
  <c r="R199" i="18"/>
  <c r="Q199" i="18"/>
  <c r="P199" i="18"/>
  <c r="R200" i="17"/>
  <c r="Q200" i="17"/>
  <c r="P200" i="17"/>
  <c r="G190" i="17" s="1" a="1"/>
  <c r="G190" i="17" s="1"/>
  <c r="AH190" i="1" s="1"/>
  <c r="R199" i="17"/>
  <c r="Q199" i="17"/>
  <c r="P199" i="17"/>
  <c r="P199" i="16"/>
  <c r="F180" i="16" s="1" a="1"/>
  <c r="F180" i="16" s="1"/>
  <c r="AD180" i="1" s="1"/>
  <c r="Q199" i="16"/>
  <c r="R199" i="16"/>
  <c r="P200" i="16"/>
  <c r="Q200" i="16"/>
  <c r="R200" i="16"/>
  <c r="D195" i="19"/>
  <c r="D194" i="19"/>
  <c r="D193" i="19"/>
  <c r="D192" i="19"/>
  <c r="D191" i="19"/>
  <c r="D190" i="19"/>
  <c r="D189" i="19"/>
  <c r="D188" i="19"/>
  <c r="D187" i="19"/>
  <c r="D186" i="19"/>
  <c r="D185" i="19"/>
  <c r="D184" i="19"/>
  <c r="D183" i="19"/>
  <c r="D182" i="19"/>
  <c r="D181" i="19"/>
  <c r="D180" i="19"/>
  <c r="D179" i="19"/>
  <c r="D178" i="19"/>
  <c r="D177" i="19"/>
  <c r="D176" i="19"/>
  <c r="D175" i="19"/>
  <c r="D174" i="19"/>
  <c r="D173" i="19"/>
  <c r="D172" i="19"/>
  <c r="D171" i="19"/>
  <c r="D170" i="19"/>
  <c r="D169" i="19"/>
  <c r="D168" i="19"/>
  <c r="D167" i="19"/>
  <c r="D166" i="19"/>
  <c r="D165" i="19"/>
  <c r="D164" i="19"/>
  <c r="D163" i="19"/>
  <c r="D162" i="19"/>
  <c r="D161" i="19"/>
  <c r="D160" i="19"/>
  <c r="D159" i="19"/>
  <c r="D158" i="19"/>
  <c r="D157" i="19"/>
  <c r="D156" i="19"/>
  <c r="D155" i="19"/>
  <c r="D154" i="19"/>
  <c r="D153" i="19"/>
  <c r="D152" i="19"/>
  <c r="D151" i="19"/>
  <c r="D150" i="19"/>
  <c r="D149" i="19"/>
  <c r="D148" i="19"/>
  <c r="D147" i="19"/>
  <c r="D146" i="19"/>
  <c r="D145" i="19"/>
  <c r="D144" i="19"/>
  <c r="D143" i="19"/>
  <c r="D142" i="19"/>
  <c r="D141" i="19"/>
  <c r="D140" i="19"/>
  <c r="D139" i="19"/>
  <c r="D138" i="19"/>
  <c r="D137" i="19"/>
  <c r="D136" i="19"/>
  <c r="D135" i="19"/>
  <c r="D134" i="19"/>
  <c r="D133" i="19"/>
  <c r="D132" i="19"/>
  <c r="D131" i="19"/>
  <c r="D130" i="19"/>
  <c r="D129" i="19"/>
  <c r="D128" i="19"/>
  <c r="D127" i="19"/>
  <c r="D126" i="19"/>
  <c r="D125" i="19"/>
  <c r="D124" i="19"/>
  <c r="D123" i="19"/>
  <c r="D122" i="19"/>
  <c r="D121" i="19"/>
  <c r="D120" i="19"/>
  <c r="D119" i="19"/>
  <c r="D118" i="19"/>
  <c r="D117" i="19"/>
  <c r="D116" i="19"/>
  <c r="D115" i="19"/>
  <c r="D114" i="19"/>
  <c r="D113" i="19"/>
  <c r="D112" i="19"/>
  <c r="D111" i="19"/>
  <c r="D110" i="19"/>
  <c r="D109" i="19"/>
  <c r="D108" i="19"/>
  <c r="D107" i="19"/>
  <c r="D106" i="19"/>
  <c r="D105" i="19"/>
  <c r="D104" i="19"/>
  <c r="D103" i="19"/>
  <c r="D102" i="19"/>
  <c r="D101" i="19"/>
  <c r="D100" i="19"/>
  <c r="D99" i="19"/>
  <c r="D98" i="19"/>
  <c r="D97" i="19"/>
  <c r="D96" i="19"/>
  <c r="D95" i="19"/>
  <c r="D94" i="19"/>
  <c r="D93" i="19"/>
  <c r="D92" i="19"/>
  <c r="D91" i="19"/>
  <c r="D90" i="19"/>
  <c r="D89" i="19"/>
  <c r="D88" i="19"/>
  <c r="D87" i="19"/>
  <c r="D86" i="19"/>
  <c r="D85" i="19"/>
  <c r="D84" i="19"/>
  <c r="D83" i="19"/>
  <c r="D82" i="19"/>
  <c r="D81" i="19"/>
  <c r="D80" i="19"/>
  <c r="D79" i="19"/>
  <c r="D78" i="19"/>
  <c r="D77" i="19"/>
  <c r="D76" i="19"/>
  <c r="D75" i="19"/>
  <c r="D74" i="19"/>
  <c r="D73" i="19"/>
  <c r="D72" i="19"/>
  <c r="D71" i="19"/>
  <c r="D70" i="19"/>
  <c r="D69" i="19"/>
  <c r="D68" i="19"/>
  <c r="D67" i="19"/>
  <c r="D66" i="19"/>
  <c r="D65" i="19"/>
  <c r="D64" i="19"/>
  <c r="D63" i="19"/>
  <c r="D62" i="19"/>
  <c r="D61" i="19"/>
  <c r="D60" i="19"/>
  <c r="D59" i="19"/>
  <c r="D58" i="19"/>
  <c r="D57" i="19"/>
  <c r="D56" i="19"/>
  <c r="D55" i="19"/>
  <c r="D54" i="19"/>
  <c r="D53" i="19"/>
  <c r="D52" i="19"/>
  <c r="D51" i="19"/>
  <c r="D50" i="19"/>
  <c r="D49" i="19"/>
  <c r="D48" i="19"/>
  <c r="D47" i="19"/>
  <c r="D46" i="19"/>
  <c r="D45" i="19"/>
  <c r="D44" i="19"/>
  <c r="D43" i="19"/>
  <c r="D42" i="19"/>
  <c r="D41" i="19"/>
  <c r="D40" i="19"/>
  <c r="D39" i="19"/>
  <c r="D38" i="19"/>
  <c r="D37" i="19"/>
  <c r="D36" i="19"/>
  <c r="D35" i="19"/>
  <c r="D34" i="19"/>
  <c r="D33" i="19"/>
  <c r="D32" i="19"/>
  <c r="D31" i="19"/>
  <c r="D30" i="19"/>
  <c r="D29" i="19"/>
  <c r="D28" i="19"/>
  <c r="D27" i="19"/>
  <c r="D26" i="19"/>
  <c r="D25" i="19"/>
  <c r="D24" i="19"/>
  <c r="D23" i="19"/>
  <c r="D22" i="19"/>
  <c r="D21" i="19"/>
  <c r="D20" i="19"/>
  <c r="D19" i="19"/>
  <c r="D18" i="19"/>
  <c r="D17" i="19"/>
  <c r="D16" i="19"/>
  <c r="D15" i="19"/>
  <c r="D14" i="19"/>
  <c r="D13" i="19"/>
  <c r="D12" i="19"/>
  <c r="D11" i="19"/>
  <c r="D10" i="19"/>
  <c r="D9" i="19"/>
  <c r="D8" i="19"/>
  <c r="D7" i="19"/>
  <c r="D6" i="19"/>
  <c r="D195" i="18"/>
  <c r="D194" i="18"/>
  <c r="D193" i="18"/>
  <c r="D192" i="18"/>
  <c r="D191" i="18"/>
  <c r="D190" i="18"/>
  <c r="D189" i="18"/>
  <c r="D188" i="18"/>
  <c r="D187" i="18"/>
  <c r="D186" i="18"/>
  <c r="D185" i="18"/>
  <c r="D184" i="18"/>
  <c r="D183" i="18"/>
  <c r="D182" i="18"/>
  <c r="D181" i="18"/>
  <c r="D180" i="18"/>
  <c r="D179" i="18"/>
  <c r="D178" i="18"/>
  <c r="D177" i="18"/>
  <c r="D176" i="18"/>
  <c r="D175" i="18"/>
  <c r="D174" i="18"/>
  <c r="D173" i="18"/>
  <c r="D172" i="18"/>
  <c r="D171" i="18"/>
  <c r="D170" i="18"/>
  <c r="D169" i="18"/>
  <c r="D168" i="18"/>
  <c r="D167" i="18"/>
  <c r="D166" i="18"/>
  <c r="D165" i="18"/>
  <c r="D164" i="18"/>
  <c r="D163" i="18"/>
  <c r="D162" i="18"/>
  <c r="D161" i="18"/>
  <c r="D160" i="18"/>
  <c r="D159" i="18"/>
  <c r="D158" i="18"/>
  <c r="D157" i="18"/>
  <c r="D156" i="18"/>
  <c r="D155" i="18"/>
  <c r="D154" i="18"/>
  <c r="D153" i="18"/>
  <c r="D152" i="18"/>
  <c r="D151" i="18"/>
  <c r="D150" i="18"/>
  <c r="D149" i="18"/>
  <c r="D148" i="18"/>
  <c r="D147" i="18"/>
  <c r="D146" i="18"/>
  <c r="D145" i="18"/>
  <c r="D144" i="18"/>
  <c r="D143" i="18"/>
  <c r="D142" i="18"/>
  <c r="D141" i="18"/>
  <c r="D140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7" i="18"/>
  <c r="D126" i="18"/>
  <c r="D125" i="18"/>
  <c r="D124" i="18"/>
  <c r="D123" i="18"/>
  <c r="D122" i="18"/>
  <c r="D121" i="18"/>
  <c r="D120" i="18"/>
  <c r="D119" i="18"/>
  <c r="D118" i="18"/>
  <c r="D117" i="18"/>
  <c r="D116" i="18"/>
  <c r="D115" i="18"/>
  <c r="D114" i="18"/>
  <c r="D113" i="18"/>
  <c r="D112" i="18"/>
  <c r="D111" i="18"/>
  <c r="D110" i="18"/>
  <c r="D109" i="18"/>
  <c r="D108" i="18"/>
  <c r="D107" i="18"/>
  <c r="D106" i="18"/>
  <c r="D105" i="18"/>
  <c r="D104" i="18"/>
  <c r="D103" i="18"/>
  <c r="D102" i="18"/>
  <c r="D101" i="18"/>
  <c r="D100" i="18"/>
  <c r="D99" i="18"/>
  <c r="D98" i="18"/>
  <c r="D97" i="18"/>
  <c r="D96" i="18"/>
  <c r="D95" i="18"/>
  <c r="D94" i="18"/>
  <c r="D93" i="18"/>
  <c r="D92" i="18"/>
  <c r="D91" i="18"/>
  <c r="D90" i="18"/>
  <c r="D89" i="18"/>
  <c r="D88" i="18"/>
  <c r="D87" i="18"/>
  <c r="D86" i="18"/>
  <c r="D85" i="18"/>
  <c r="D84" i="18"/>
  <c r="D83" i="18"/>
  <c r="D82" i="18"/>
  <c r="D81" i="18"/>
  <c r="D80" i="18"/>
  <c r="D79" i="18"/>
  <c r="D78" i="18"/>
  <c r="D77" i="18"/>
  <c r="D76" i="18"/>
  <c r="D75" i="18"/>
  <c r="D74" i="18"/>
  <c r="D73" i="18"/>
  <c r="D72" i="18"/>
  <c r="D71" i="18"/>
  <c r="D70" i="18"/>
  <c r="D69" i="18"/>
  <c r="D68" i="18"/>
  <c r="D67" i="18"/>
  <c r="D66" i="18"/>
  <c r="D65" i="18"/>
  <c r="D64" i="18"/>
  <c r="D63" i="18"/>
  <c r="D62" i="18"/>
  <c r="D61" i="18"/>
  <c r="D60" i="18"/>
  <c r="D59" i="18"/>
  <c r="D58" i="18"/>
  <c r="D57" i="18"/>
  <c r="D56" i="18"/>
  <c r="D55" i="18"/>
  <c r="D54" i="18"/>
  <c r="D53" i="18"/>
  <c r="D52" i="18"/>
  <c r="D51" i="18"/>
  <c r="D50" i="18"/>
  <c r="D49" i="18"/>
  <c r="D48" i="18"/>
  <c r="D47" i="18"/>
  <c r="D46" i="18"/>
  <c r="D45" i="18"/>
  <c r="D44" i="18"/>
  <c r="D43" i="18"/>
  <c r="D42" i="18"/>
  <c r="D41" i="18"/>
  <c r="D40" i="18"/>
  <c r="D39" i="18"/>
  <c r="D38" i="18"/>
  <c r="D37" i="18"/>
  <c r="D36" i="18"/>
  <c r="D35" i="18"/>
  <c r="D34" i="18"/>
  <c r="D33" i="18"/>
  <c r="D32" i="18"/>
  <c r="D31" i="18"/>
  <c r="D30" i="18"/>
  <c r="D29" i="18"/>
  <c r="D28" i="18"/>
  <c r="D27" i="18"/>
  <c r="D26" i="18"/>
  <c r="D25" i="18"/>
  <c r="D24" i="18"/>
  <c r="D23" i="18"/>
  <c r="D22" i="18"/>
  <c r="D21" i="18"/>
  <c r="D20" i="18"/>
  <c r="D19" i="18"/>
  <c r="D18" i="18"/>
  <c r="D17" i="18"/>
  <c r="D16" i="18"/>
  <c r="D15" i="18"/>
  <c r="D14" i="18"/>
  <c r="D13" i="18"/>
  <c r="D12" i="18"/>
  <c r="D11" i="18"/>
  <c r="D10" i="18"/>
  <c r="D9" i="18"/>
  <c r="D8" i="18"/>
  <c r="D7" i="18"/>
  <c r="D6" i="18"/>
  <c r="D195" i="17"/>
  <c r="D194" i="17"/>
  <c r="D193" i="17"/>
  <c r="D192" i="17"/>
  <c r="D191" i="17"/>
  <c r="D190" i="17"/>
  <c r="D189" i="17"/>
  <c r="D188" i="17"/>
  <c r="D187" i="17"/>
  <c r="D186" i="17"/>
  <c r="D185" i="17"/>
  <c r="D184" i="17"/>
  <c r="D183" i="17"/>
  <c r="D182" i="17"/>
  <c r="D181" i="17"/>
  <c r="D180" i="17"/>
  <c r="D179" i="17"/>
  <c r="D178" i="17"/>
  <c r="D177" i="17"/>
  <c r="D176" i="17"/>
  <c r="D175" i="17"/>
  <c r="D174" i="17"/>
  <c r="D173" i="17"/>
  <c r="D172" i="17"/>
  <c r="D171" i="17"/>
  <c r="D170" i="17"/>
  <c r="D169" i="17"/>
  <c r="D168" i="17"/>
  <c r="D167" i="17"/>
  <c r="D166" i="17"/>
  <c r="D165" i="17"/>
  <c r="D164" i="17"/>
  <c r="D163" i="17"/>
  <c r="D162" i="17"/>
  <c r="D161" i="17"/>
  <c r="D160" i="17"/>
  <c r="D159" i="17"/>
  <c r="D158" i="17"/>
  <c r="D157" i="17"/>
  <c r="D156" i="17"/>
  <c r="D155" i="17"/>
  <c r="D154" i="17"/>
  <c r="D153" i="17"/>
  <c r="D152" i="17"/>
  <c r="D151" i="17"/>
  <c r="D150" i="17"/>
  <c r="D149" i="17"/>
  <c r="D148" i="17"/>
  <c r="D147" i="17"/>
  <c r="D146" i="17"/>
  <c r="D145" i="17"/>
  <c r="D144" i="17"/>
  <c r="D143" i="17"/>
  <c r="D142" i="17"/>
  <c r="D141" i="17"/>
  <c r="D140" i="17"/>
  <c r="D139" i="17"/>
  <c r="D138" i="17"/>
  <c r="D137" i="17"/>
  <c r="D136" i="17"/>
  <c r="D135" i="17"/>
  <c r="D134" i="17"/>
  <c r="D133" i="17"/>
  <c r="D132" i="17"/>
  <c r="D131" i="17"/>
  <c r="D130" i="17"/>
  <c r="D129" i="17"/>
  <c r="D128" i="17"/>
  <c r="D127" i="17"/>
  <c r="D126" i="17"/>
  <c r="D125" i="17"/>
  <c r="D124" i="17"/>
  <c r="D123" i="17"/>
  <c r="D122" i="17"/>
  <c r="D121" i="17"/>
  <c r="D120" i="17"/>
  <c r="D119" i="17"/>
  <c r="D118" i="17"/>
  <c r="D117" i="17"/>
  <c r="D116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9" i="17"/>
  <c r="D78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30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6" i="16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R200" i="14"/>
  <c r="G49" i="14" s="1" a="1"/>
  <c r="G49" i="14" s="1"/>
  <c r="AG49" i="1" s="1"/>
  <c r="Q200" i="14"/>
  <c r="P200" i="14"/>
  <c r="O200" i="14"/>
  <c r="G194" i="14" s="1" a="1"/>
  <c r="G194" i="14" s="1"/>
  <c r="AG194" i="1" s="1"/>
  <c r="R199" i="14"/>
  <c r="F17" i="14" s="1" a="1"/>
  <c r="F17" i="14" s="1"/>
  <c r="Z17" i="1" s="1"/>
  <c r="Q199" i="14"/>
  <c r="P199" i="14"/>
  <c r="O199" i="14"/>
  <c r="F183" i="14" s="1" a="1"/>
  <c r="F183" i="14" s="1"/>
  <c r="Z183" i="1" s="1"/>
  <c r="G184" i="19" l="1" a="1"/>
  <c r="G184" i="19" s="1"/>
  <c r="AI184" i="1" s="1"/>
  <c r="G111" i="19" a="1"/>
  <c r="G111" i="19" s="1"/>
  <c r="AI111" i="1" s="1"/>
  <c r="G7" i="19" a="1"/>
  <c r="G7" i="19" s="1"/>
  <c r="AI7" i="1" s="1"/>
  <c r="G160" i="19" a="1"/>
  <c r="G160" i="19" s="1"/>
  <c r="AI160" i="1" s="1"/>
  <c r="G68" i="19" a="1"/>
  <c r="G68" i="19" s="1"/>
  <c r="AI68" i="1" s="1"/>
  <c r="G100" i="19" a="1"/>
  <c r="G100" i="19" s="1"/>
  <c r="AI100" i="1" s="1"/>
  <c r="G137" i="19" a="1"/>
  <c r="G137" i="19" s="1"/>
  <c r="AI137" i="1" s="1"/>
  <c r="G170" i="19" a="1"/>
  <c r="G170" i="19" s="1"/>
  <c r="G99" i="19" a="1"/>
  <c r="G99" i="19" s="1"/>
  <c r="AI99" i="1" s="1"/>
  <c r="G140" i="19" a="1"/>
  <c r="G140" i="19" s="1"/>
  <c r="AI140" i="1" s="1"/>
  <c r="G33" i="17" a="1"/>
  <c r="G33" i="17" s="1"/>
  <c r="AH33" i="1" s="1"/>
  <c r="G86" i="17" a="1"/>
  <c r="G86" i="17" s="1"/>
  <c r="AH86" i="1" s="1"/>
  <c r="G107" i="17" a="1"/>
  <c r="G107" i="17" s="1"/>
  <c r="AH107" i="1" s="1"/>
  <c r="G173" i="17" a="1"/>
  <c r="G173" i="17" s="1"/>
  <c r="AH173" i="1" s="1"/>
  <c r="G168" i="17" a="1"/>
  <c r="G168" i="17" s="1"/>
  <c r="AH168" i="1" s="1"/>
  <c r="G184" i="17" a="1"/>
  <c r="G184" i="17" s="1"/>
  <c r="G133" i="14" a="1"/>
  <c r="G133" i="14" s="1"/>
  <c r="AG133" i="1" s="1"/>
  <c r="G187" i="14" a="1"/>
  <c r="G187" i="14" s="1"/>
  <c r="AG187" i="1" s="1"/>
  <c r="G26" i="14" a="1"/>
  <c r="G26" i="14" s="1"/>
  <c r="AG26" i="1" s="1"/>
  <c r="G46" i="14" a="1"/>
  <c r="G46" i="14" s="1"/>
  <c r="G98" i="14" a="1"/>
  <c r="G98" i="14" s="1"/>
  <c r="AG98" i="1" s="1"/>
  <c r="K679" i="13" s="1"/>
  <c r="G9" i="14" a="1"/>
  <c r="G9" i="14" s="1"/>
  <c r="AG9" i="1" s="1"/>
  <c r="G29" i="14" a="1"/>
  <c r="G29" i="14" s="1"/>
  <c r="AG29" i="1" s="1"/>
  <c r="G48" i="14" a="1"/>
  <c r="G48" i="14" s="1"/>
  <c r="G94" i="14" a="1"/>
  <c r="G94" i="14" s="1"/>
  <c r="AG94" i="1" s="1"/>
  <c r="G8" i="14" a="1"/>
  <c r="G8" i="14" s="1"/>
  <c r="AG8" i="1" s="1"/>
  <c r="G28" i="14" a="1"/>
  <c r="G28" i="14" s="1"/>
  <c r="AG28" i="1" s="1"/>
  <c r="G61" i="14" a="1"/>
  <c r="G61" i="14" s="1"/>
  <c r="G118" i="14" a="1"/>
  <c r="G118" i="14" s="1"/>
  <c r="AG118" i="1" s="1"/>
  <c r="G192" i="14" a="1"/>
  <c r="G192" i="14" s="1"/>
  <c r="AG192" i="1" s="1"/>
  <c r="G100" i="14" a="1"/>
  <c r="G100" i="14" s="1"/>
  <c r="AG100" i="1" s="1"/>
  <c r="G119" i="14" a="1"/>
  <c r="G119" i="14" s="1"/>
  <c r="G139" i="14" a="1"/>
  <c r="G139" i="14" s="1"/>
  <c r="AG139" i="1" s="1"/>
  <c r="G166" i="14" a="1"/>
  <c r="G166" i="14" s="1"/>
  <c r="AG166" i="1" s="1"/>
  <c r="G183" i="14" a="1"/>
  <c r="G183" i="14" s="1"/>
  <c r="AG183" i="1" s="1"/>
  <c r="G63" i="14" a="1"/>
  <c r="G63" i="14" s="1"/>
  <c r="G79" i="14" a="1"/>
  <c r="G79" i="14" s="1"/>
  <c r="AG79" i="1" s="1"/>
  <c r="G95" i="14" a="1"/>
  <c r="G95" i="14" s="1"/>
  <c r="AG95" i="1" s="1"/>
  <c r="G114" i="14" a="1"/>
  <c r="G114" i="14" s="1"/>
  <c r="AG114" i="1" s="1"/>
  <c r="G141" i="14" a="1"/>
  <c r="G141" i="14" s="1"/>
  <c r="G161" i="14" a="1"/>
  <c r="G161" i="14" s="1"/>
  <c r="AG161" i="1" s="1"/>
  <c r="G178" i="14" a="1"/>
  <c r="G178" i="14" s="1"/>
  <c r="AG178" i="1" s="1"/>
  <c r="G75" i="14" a="1"/>
  <c r="G75" i="14" s="1"/>
  <c r="AG75" i="1" s="1"/>
  <c r="G89" i="14" a="1"/>
  <c r="G89" i="14" s="1"/>
  <c r="G109" i="14" a="1"/>
  <c r="G109" i="14" s="1"/>
  <c r="AG109" i="1" s="1"/>
  <c r="G130" i="14" a="1"/>
  <c r="G130" i="14" s="1"/>
  <c r="AG130" i="1" s="1"/>
  <c r="G152" i="14" a="1"/>
  <c r="G152" i="14" s="1"/>
  <c r="AG152" i="1" s="1"/>
  <c r="G174" i="14" a="1"/>
  <c r="G174" i="14" s="1"/>
  <c r="F141" i="16" a="1"/>
  <c r="F141" i="16" s="1"/>
  <c r="AD141" i="1" s="1"/>
  <c r="F89" i="16" a="1"/>
  <c r="F89" i="16" s="1"/>
  <c r="AD89" i="1" s="1"/>
  <c r="F14" i="16" a="1"/>
  <c r="F14" i="16" s="1"/>
  <c r="AD14" i="1" s="1"/>
  <c r="F135" i="16" a="1"/>
  <c r="F135" i="16" s="1"/>
  <c r="F20" i="16" a="1"/>
  <c r="F20" i="16" s="1"/>
  <c r="AD20" i="1" s="1"/>
  <c r="F44" i="16" a="1"/>
  <c r="F44" i="16" s="1"/>
  <c r="AD44" i="1" s="1"/>
  <c r="F80" i="16" a="1"/>
  <c r="F80" i="16" s="1"/>
  <c r="AD80" i="1" s="1"/>
  <c r="F138" i="16" a="1"/>
  <c r="F138" i="16" s="1"/>
  <c r="AD138" i="1" s="1"/>
  <c r="F19" i="16" a="1"/>
  <c r="F19" i="16" s="1"/>
  <c r="AD19" i="1" s="1"/>
  <c r="F39" i="16" a="1"/>
  <c r="F39" i="16" s="1"/>
  <c r="AD39" i="1" s="1"/>
  <c r="F55" i="16" a="1"/>
  <c r="F55" i="16" s="1"/>
  <c r="AD55" i="1" s="1"/>
  <c r="F71" i="16" a="1"/>
  <c r="F71" i="16" s="1"/>
  <c r="F100" i="16" a="1"/>
  <c r="F100" i="16" s="1"/>
  <c r="AD100" i="1" s="1"/>
  <c r="F157" i="16" a="1"/>
  <c r="F157" i="16" s="1"/>
  <c r="AD157" i="1" s="1"/>
  <c r="F17" i="16" a="1"/>
  <c r="F17" i="16" s="1"/>
  <c r="AD17" i="1" s="1"/>
  <c r="F37" i="16" a="1"/>
  <c r="F37" i="16" s="1"/>
  <c r="AD37" i="1" s="1"/>
  <c r="F54" i="16" a="1"/>
  <c r="F54" i="16" s="1"/>
  <c r="AD54" i="1" s="1"/>
  <c r="F70" i="16" a="1"/>
  <c r="F70" i="16" s="1"/>
  <c r="AD70" i="1" s="1"/>
  <c r="F92" i="16" a="1"/>
  <c r="F92" i="16" s="1"/>
  <c r="AD92" i="1" s="1"/>
  <c r="F160" i="16" a="1"/>
  <c r="F160" i="16" s="1"/>
  <c r="F115" i="16" a="1"/>
  <c r="F115" i="16" s="1"/>
  <c r="AD115" i="1" s="1"/>
  <c r="O384" i="13" s="1"/>
  <c r="F133" i="16" a="1"/>
  <c r="F133" i="16" s="1"/>
  <c r="AD133" i="1" s="1"/>
  <c r="F152" i="16" a="1"/>
  <c r="F152" i="16" s="1"/>
  <c r="AD152" i="1" s="1"/>
  <c r="F94" i="16" a="1"/>
  <c r="F94" i="16" s="1"/>
  <c r="AD94" i="1" s="1"/>
  <c r="F114" i="16" a="1"/>
  <c r="F114" i="16" s="1"/>
  <c r="AD114" i="1" s="1"/>
  <c r="F129" i="16" a="1"/>
  <c r="F129" i="16" s="1"/>
  <c r="AD129" i="1" s="1"/>
  <c r="F155" i="16" a="1"/>
  <c r="F155" i="16" s="1"/>
  <c r="AD155" i="1" s="1"/>
  <c r="F175" i="16" a="1"/>
  <c r="F175" i="16" s="1"/>
  <c r="F82" i="16" a="1"/>
  <c r="F82" i="16" s="1"/>
  <c r="AD82" i="1" s="1"/>
  <c r="F98" i="16" a="1"/>
  <c r="F98" i="16" s="1"/>
  <c r="AD98" i="1" s="1"/>
  <c r="F119" i="16" a="1"/>
  <c r="F119" i="16" s="1"/>
  <c r="AD119" i="1" s="1"/>
  <c r="F140" i="16" a="1"/>
  <c r="F140" i="16" s="1"/>
  <c r="F170" i="16" a="1"/>
  <c r="F170" i="16" s="1"/>
  <c r="AD170" i="1" s="1"/>
  <c r="F194" i="16" a="1"/>
  <c r="F194" i="16" s="1"/>
  <c r="AD194" i="1" s="1"/>
  <c r="F174" i="16" a="1"/>
  <c r="F174" i="16" s="1"/>
  <c r="AD174" i="1" s="1"/>
  <c r="F147" i="14" a="1"/>
  <c r="F147" i="14" s="1"/>
  <c r="F12" i="14" a="1"/>
  <c r="F12" i="14" s="1"/>
  <c r="Z12" i="1" s="1"/>
  <c r="F32" i="14" a="1"/>
  <c r="F32" i="14" s="1"/>
  <c r="Z32" i="1" s="1"/>
  <c r="F53" i="14" a="1"/>
  <c r="F53" i="14" s="1"/>
  <c r="Z53" i="1" s="1"/>
  <c r="F75" i="14" a="1"/>
  <c r="F75" i="14" s="1"/>
  <c r="F149" i="14" a="1"/>
  <c r="F149" i="14" s="1"/>
  <c r="Z149" i="1" s="1"/>
  <c r="F15" i="14" a="1"/>
  <c r="F15" i="14" s="1"/>
  <c r="Z15" i="1" s="1"/>
  <c r="F39" i="14" a="1"/>
  <c r="F39" i="14" s="1"/>
  <c r="Z39" i="1" s="1"/>
  <c r="F77" i="14" a="1"/>
  <c r="F77" i="14" s="1"/>
  <c r="Z77" i="1" s="1"/>
  <c r="F164" i="14" a="1"/>
  <c r="F164" i="14" s="1"/>
  <c r="Z164" i="1" s="1"/>
  <c r="F30" i="14" a="1"/>
  <c r="F30" i="14" s="1"/>
  <c r="Z30" i="1" s="1"/>
  <c r="F57" i="14" a="1"/>
  <c r="F57" i="14" s="1"/>
  <c r="Z57" i="1" s="1"/>
  <c r="F159" i="14" a="1"/>
  <c r="F159" i="14" s="1"/>
  <c r="F91" i="14" a="1"/>
  <c r="F91" i="14" s="1"/>
  <c r="Z91" i="1" s="1"/>
  <c r="F121" i="14" a="1"/>
  <c r="F121" i="14" s="1"/>
  <c r="Z121" i="1" s="1"/>
  <c r="F153" i="14" a="1"/>
  <c r="F153" i="14" s="1"/>
  <c r="Z153" i="1" s="1"/>
  <c r="F185" i="14" a="1"/>
  <c r="F185" i="14" s="1"/>
  <c r="Z185" i="1" s="1"/>
  <c r="F90" i="14" a="1"/>
  <c r="F90" i="14" s="1"/>
  <c r="Z90" i="1" s="1"/>
  <c r="F120" i="14" a="1"/>
  <c r="F120" i="14" s="1"/>
  <c r="Z120" i="1" s="1"/>
  <c r="F152" i="14" a="1"/>
  <c r="F152" i="14" s="1"/>
  <c r="Z152" i="1" s="1"/>
  <c r="F184" i="14" a="1"/>
  <c r="F184" i="14" s="1"/>
  <c r="F100" i="14" a="1"/>
  <c r="F100" i="14" s="1"/>
  <c r="Z100" i="1" s="1"/>
  <c r="F136" i="14" a="1"/>
  <c r="F136" i="14" s="1"/>
  <c r="Z136" i="1" s="1"/>
  <c r="F168" i="14" a="1"/>
  <c r="F168" i="14" s="1"/>
  <c r="Z168" i="1" s="1"/>
  <c r="F28" i="19" a="1"/>
  <c r="F28" i="19" s="1"/>
  <c r="AB28" i="1" s="1"/>
  <c r="F44" i="19" a="1"/>
  <c r="F44" i="19" s="1"/>
  <c r="AB44" i="1" s="1"/>
  <c r="M422" i="13" s="1"/>
  <c r="F190" i="19" a="1"/>
  <c r="F190" i="19" s="1"/>
  <c r="AB190" i="1" s="1"/>
  <c r="F58" i="19" a="1"/>
  <c r="F58" i="19" s="1"/>
  <c r="AB58" i="1" s="1"/>
  <c r="F11" i="19" a="1"/>
  <c r="F11" i="19" s="1"/>
  <c r="G74" i="19" a="1"/>
  <c r="G74" i="19" s="1"/>
  <c r="AI74" i="1" s="1"/>
  <c r="G72" i="17" a="1"/>
  <c r="G72" i="17" s="1"/>
  <c r="AH72" i="1" s="1"/>
  <c r="G139" i="17" a="1"/>
  <c r="G139" i="17" s="1"/>
  <c r="AH139" i="1" s="1"/>
  <c r="G155" i="17" a="1"/>
  <c r="G155" i="17" s="1"/>
  <c r="AH155" i="1" s="1"/>
  <c r="G161" i="17" a="1"/>
  <c r="G161" i="17" s="1"/>
  <c r="AH161" i="1" s="1"/>
  <c r="G43" i="17" a="1"/>
  <c r="G43" i="17" s="1"/>
  <c r="AH43" i="1" s="1"/>
  <c r="G133" i="17" a="1"/>
  <c r="G133" i="17" s="1"/>
  <c r="AH133" i="1" s="1"/>
  <c r="G6" i="17" a="1"/>
  <c r="G6" i="17" s="1"/>
  <c r="G30" i="17" a="1"/>
  <c r="G30" i="17" s="1"/>
  <c r="AH30" i="1" s="1"/>
  <c r="G71" i="17" a="1"/>
  <c r="G71" i="17" s="1"/>
  <c r="AH71" i="1" s="1"/>
  <c r="G178" i="17" a="1"/>
  <c r="G178" i="17" s="1"/>
  <c r="AH178" i="1" s="1"/>
  <c r="G73" i="17" a="1"/>
  <c r="G73" i="17" s="1"/>
  <c r="G114" i="17" a="1"/>
  <c r="G114" i="17" s="1"/>
  <c r="AH114" i="1" s="1"/>
  <c r="G157" i="17" a="1"/>
  <c r="G157" i="17" s="1"/>
  <c r="AH157" i="1" s="1"/>
  <c r="G62" i="17" a="1"/>
  <c r="G62" i="17" s="1"/>
  <c r="AH62" i="1" s="1"/>
  <c r="G153" i="17" a="1"/>
  <c r="G153" i="17" s="1"/>
  <c r="AH153" i="1" s="1"/>
  <c r="G102" i="14" a="1"/>
  <c r="G102" i="14" s="1"/>
  <c r="AG102" i="1" s="1"/>
  <c r="G35" i="14" a="1"/>
  <c r="G35" i="14" s="1"/>
  <c r="AG35" i="1" s="1"/>
  <c r="G15" i="14" a="1"/>
  <c r="G15" i="14" s="1"/>
  <c r="AG15" i="1" s="1"/>
  <c r="G47" i="14" a="1"/>
  <c r="G47" i="14" s="1"/>
  <c r="G23" i="14" a="1"/>
  <c r="G23" i="14" s="1"/>
  <c r="AG23" i="1" s="1"/>
  <c r="G86" i="14" a="1"/>
  <c r="G86" i="14" s="1"/>
  <c r="AG86" i="1" s="1"/>
  <c r="G191" i="14" a="1"/>
  <c r="G191" i="14" s="1"/>
  <c r="AG191" i="1" s="1"/>
  <c r="G177" i="14" a="1"/>
  <c r="G177" i="14" s="1"/>
  <c r="G159" i="14" a="1"/>
  <c r="G159" i="14" s="1"/>
  <c r="AG159" i="1" s="1"/>
  <c r="G145" i="14" a="1"/>
  <c r="G145" i="14" s="1"/>
  <c r="AG145" i="1" s="1"/>
  <c r="G127" i="14" a="1"/>
  <c r="G127" i="14" s="1"/>
  <c r="AG127" i="1" s="1"/>
  <c r="G113" i="14" a="1"/>
  <c r="G113" i="14" s="1"/>
  <c r="G97" i="14" a="1"/>
  <c r="G97" i="14" s="1"/>
  <c r="AG97" i="1" s="1"/>
  <c r="G83" i="14" a="1"/>
  <c r="G83" i="14" s="1"/>
  <c r="AG83" i="1" s="1"/>
  <c r="G72" i="14" a="1"/>
  <c r="G72" i="14" s="1"/>
  <c r="AG72" i="1" s="1"/>
  <c r="G180" i="14" a="1"/>
  <c r="G180" i="14" s="1"/>
  <c r="G168" i="14" a="1"/>
  <c r="G168" i="14" s="1"/>
  <c r="AG168" i="1" s="1"/>
  <c r="G148" i="14" a="1"/>
  <c r="G148" i="14" s="1"/>
  <c r="AG148" i="1" s="1"/>
  <c r="G136" i="14" a="1"/>
  <c r="G136" i="14" s="1"/>
  <c r="AG136" i="1" s="1"/>
  <c r="G116" i="14" a="1"/>
  <c r="G116" i="14" s="1"/>
  <c r="G103" i="14" a="1"/>
  <c r="G103" i="14" s="1"/>
  <c r="AG103" i="1" s="1"/>
  <c r="G87" i="14" a="1"/>
  <c r="G87" i="14" s="1"/>
  <c r="AG87" i="1" s="1"/>
  <c r="G76" i="14" a="1"/>
  <c r="G76" i="14" s="1"/>
  <c r="AG76" i="1" s="1"/>
  <c r="G65" i="14" a="1"/>
  <c r="G65" i="14" s="1"/>
  <c r="G188" i="14" a="1"/>
  <c r="G188" i="14" s="1"/>
  <c r="AG188" i="1" s="1"/>
  <c r="K551" i="13" s="1"/>
  <c r="G176" i="14" a="1"/>
  <c r="G176" i="14" s="1"/>
  <c r="AG176" i="1" s="1"/>
  <c r="G156" i="14" a="1"/>
  <c r="G156" i="14" s="1"/>
  <c r="AG156" i="1" s="1"/>
  <c r="G144" i="14" a="1"/>
  <c r="G144" i="14" s="1"/>
  <c r="G124" i="14" a="1"/>
  <c r="G124" i="14" s="1"/>
  <c r="AG124" i="1" s="1"/>
  <c r="G112" i="14" a="1"/>
  <c r="G112" i="14" s="1"/>
  <c r="AG112" i="1" s="1"/>
  <c r="G96" i="14" a="1"/>
  <c r="G96" i="14" s="1"/>
  <c r="AG96" i="1" s="1"/>
  <c r="G74" i="14" a="1"/>
  <c r="G74" i="14" s="1"/>
  <c r="G165" i="14" a="1"/>
  <c r="G165" i="14" s="1"/>
  <c r="AG165" i="1" s="1"/>
  <c r="K716" i="13" s="1"/>
  <c r="G90" i="14" a="1"/>
  <c r="G90" i="14" s="1"/>
  <c r="AG90" i="1" s="1"/>
  <c r="G50" i="14" a="1"/>
  <c r="G50" i="14" s="1"/>
  <c r="AG50" i="1" s="1"/>
  <c r="G32" i="14" a="1"/>
  <c r="G32" i="14" s="1"/>
  <c r="AG32" i="1" s="1"/>
  <c r="G16" i="14" a="1"/>
  <c r="G16" i="14" s="1"/>
  <c r="AG16" i="1" s="1"/>
  <c r="G150" i="14" a="1"/>
  <c r="G150" i="14" s="1"/>
  <c r="AG150" i="1" s="1"/>
  <c r="G69" i="14" a="1"/>
  <c r="G69" i="14" s="1"/>
  <c r="AG69" i="1" s="1"/>
  <c r="G51" i="14" a="1"/>
  <c r="G51" i="14" s="1"/>
  <c r="G37" i="14" a="1"/>
  <c r="G37" i="14" s="1"/>
  <c r="AG37" i="1" s="1"/>
  <c r="G21" i="14" a="1"/>
  <c r="G21" i="14" s="1"/>
  <c r="AG21" i="1" s="1"/>
  <c r="G182" i="14" a="1"/>
  <c r="G182" i="14" s="1"/>
  <c r="AG182" i="1" s="1"/>
  <c r="G121" i="14" a="1"/>
  <c r="G121" i="14" s="1"/>
  <c r="AG121" i="1" s="1"/>
  <c r="G62" i="14" a="1"/>
  <c r="G62" i="14" s="1"/>
  <c r="AG62" i="1" s="1"/>
  <c r="G38" i="14" a="1"/>
  <c r="G38" i="14" s="1"/>
  <c r="AG38" i="1" s="1"/>
  <c r="G22" i="14" a="1"/>
  <c r="G22" i="14" s="1"/>
  <c r="AG22" i="1" s="1"/>
  <c r="G6" i="14" a="1"/>
  <c r="G6" i="14" s="1"/>
  <c r="G153" i="14" a="1"/>
  <c r="G153" i="14" s="1"/>
  <c r="AG153" i="1" s="1"/>
  <c r="G70" i="14" a="1"/>
  <c r="G70" i="14" s="1"/>
  <c r="AG70" i="1" s="1"/>
  <c r="G19" i="14" a="1"/>
  <c r="G19" i="14" s="1"/>
  <c r="AG19" i="1" s="1"/>
  <c r="G52" i="14" a="1"/>
  <c r="G52" i="14" s="1"/>
  <c r="G31" i="14" a="1"/>
  <c r="G31" i="14" s="1"/>
  <c r="AG31" i="1" s="1"/>
  <c r="K595" i="13" s="1"/>
  <c r="G7" i="14" a="1"/>
  <c r="G7" i="14" s="1"/>
  <c r="AG7" i="1" s="1"/>
  <c r="G39" i="14" a="1"/>
  <c r="G39" i="14" s="1"/>
  <c r="AG39" i="1" s="1"/>
  <c r="G59" i="14" a="1"/>
  <c r="G59" i="14" s="1"/>
  <c r="G183" i="16" a="1"/>
  <c r="G183" i="16" s="1"/>
  <c r="AK183" i="1" s="1"/>
  <c r="G186" i="16" a="1"/>
  <c r="G186" i="16" s="1"/>
  <c r="AK186" i="1" s="1"/>
  <c r="G172" i="16" a="1"/>
  <c r="G172" i="16" s="1"/>
  <c r="AK172" i="1" s="1"/>
  <c r="G189" i="16" a="1"/>
  <c r="G189" i="16" s="1"/>
  <c r="G145" i="16" a="1"/>
  <c r="G145" i="16" s="1"/>
  <c r="AK145" i="1" s="1"/>
  <c r="G129" i="16" a="1"/>
  <c r="G129" i="16" s="1"/>
  <c r="AK129" i="1" s="1"/>
  <c r="G114" i="16" a="1"/>
  <c r="G114" i="16" s="1"/>
  <c r="AK114" i="1" s="1"/>
  <c r="G96" i="16" a="1"/>
  <c r="G96" i="16" s="1"/>
  <c r="G159" i="16" a="1"/>
  <c r="G159" i="16" s="1"/>
  <c r="AK159" i="1" s="1"/>
  <c r="G143" i="16" a="1"/>
  <c r="G143" i="16" s="1"/>
  <c r="AK143" i="1" s="1"/>
  <c r="G127" i="16" a="1"/>
  <c r="G127" i="16" s="1"/>
  <c r="AK127" i="1" s="1"/>
  <c r="G112" i="16" a="1"/>
  <c r="G112" i="16" s="1"/>
  <c r="G92" i="16" a="1"/>
  <c r="G92" i="16" s="1"/>
  <c r="AK92" i="1" s="1"/>
  <c r="G176" i="16" a="1"/>
  <c r="G176" i="16" s="1"/>
  <c r="AK176" i="1" s="1"/>
  <c r="G166" i="16" a="1"/>
  <c r="G166" i="16" s="1"/>
  <c r="AK166" i="1" s="1"/>
  <c r="G154" i="16" a="1"/>
  <c r="G154" i="16" s="1"/>
  <c r="G138" i="16" a="1"/>
  <c r="G138" i="16" s="1"/>
  <c r="AK138" i="1" s="1"/>
  <c r="G122" i="16" a="1"/>
  <c r="G122" i="16" s="1"/>
  <c r="AK122" i="1" s="1"/>
  <c r="G110" i="16" a="1"/>
  <c r="G110" i="16" s="1"/>
  <c r="AK110" i="1" s="1"/>
  <c r="G130" i="16" a="1"/>
  <c r="G130" i="16" s="1"/>
  <c r="G95" i="16" a="1"/>
  <c r="G95" i="16" s="1"/>
  <c r="AK95" i="1" s="1"/>
  <c r="G76" i="16" a="1"/>
  <c r="G76" i="16" s="1"/>
  <c r="AK76" i="1" s="1"/>
  <c r="G46" i="16" a="1"/>
  <c r="G46" i="16" s="1"/>
  <c r="AK46" i="1" s="1"/>
  <c r="G30" i="16" a="1"/>
  <c r="G30" i="16" s="1"/>
  <c r="G14" i="16" a="1"/>
  <c r="G14" i="16" s="1"/>
  <c r="AK14" i="1" s="1"/>
  <c r="G139" i="16" a="1"/>
  <c r="G139" i="16" s="1"/>
  <c r="AK139" i="1" s="1"/>
  <c r="G93" i="16" a="1"/>
  <c r="G93" i="16" s="1"/>
  <c r="AK93" i="1" s="1"/>
  <c r="G80" i="16" a="1"/>
  <c r="G80" i="16" s="1"/>
  <c r="AK80" i="1" s="1"/>
  <c r="G48" i="16" a="1"/>
  <c r="G48" i="16" s="1"/>
  <c r="AK48" i="1" s="1"/>
  <c r="G32" i="16" a="1"/>
  <c r="G32" i="16" s="1"/>
  <c r="AK32" i="1" s="1"/>
  <c r="G16" i="16" a="1"/>
  <c r="G16" i="16" s="1"/>
  <c r="AK16" i="1" s="1"/>
  <c r="G169" i="16" a="1"/>
  <c r="G169" i="16" s="1"/>
  <c r="AK169" i="1" s="1"/>
  <c r="G102" i="16" a="1"/>
  <c r="G102" i="16" s="1"/>
  <c r="AK102" i="1" s="1"/>
  <c r="G78" i="16" a="1"/>
  <c r="G78" i="16" s="1"/>
  <c r="AK78" i="1" s="1"/>
  <c r="G67" i="16" a="1"/>
  <c r="G67" i="16" s="1"/>
  <c r="AK67" i="1" s="1"/>
  <c r="G57" i="16" a="1"/>
  <c r="G57" i="16" s="1"/>
  <c r="G45" i="16" a="1"/>
  <c r="G45" i="16" s="1"/>
  <c r="AK45" i="1" s="1"/>
  <c r="O664" i="13" s="1"/>
  <c r="G29" i="16" a="1"/>
  <c r="G29" i="16" s="1"/>
  <c r="AK29" i="1" s="1"/>
  <c r="G13" i="16" a="1"/>
  <c r="G13" i="16" s="1"/>
  <c r="AK13" i="1" s="1"/>
  <c r="G71" i="16" a="1"/>
  <c r="G71" i="16" s="1"/>
  <c r="AK71" i="1" s="1"/>
  <c r="G181" i="16" a="1"/>
  <c r="G181" i="16" s="1"/>
  <c r="AK181" i="1" s="1"/>
  <c r="G63" i="16" a="1"/>
  <c r="G63" i="16" s="1"/>
  <c r="AK63" i="1" s="1"/>
  <c r="G7" i="16" a="1"/>
  <c r="G7" i="16" s="1"/>
  <c r="AK7" i="1" s="1"/>
  <c r="G74" i="16" a="1"/>
  <c r="G74" i="16" s="1"/>
  <c r="G27" i="16" a="1"/>
  <c r="G27" i="16" s="1"/>
  <c r="AK27" i="1" s="1"/>
  <c r="O585" i="13" s="1"/>
  <c r="G87" i="16" a="1"/>
  <c r="G87" i="16" s="1"/>
  <c r="AK87" i="1" s="1"/>
  <c r="G47" i="16" a="1"/>
  <c r="G47" i="16" s="1"/>
  <c r="AK47" i="1" s="1"/>
  <c r="G195" i="16" a="1"/>
  <c r="G195" i="16" s="1"/>
  <c r="G194" i="16" a="1"/>
  <c r="G194" i="16" s="1"/>
  <c r="AK194" i="1" s="1"/>
  <c r="O572" i="13" s="1"/>
  <c r="G184" i="16" a="1"/>
  <c r="G184" i="16" s="1"/>
  <c r="AK184" i="1" s="1"/>
  <c r="G163" i="16" a="1"/>
  <c r="G163" i="16" s="1"/>
  <c r="AK163" i="1" s="1"/>
  <c r="G158" i="16" a="1"/>
  <c r="G158" i="16" s="1"/>
  <c r="G142" i="16" a="1"/>
  <c r="G142" i="16" s="1"/>
  <c r="AK142" i="1" s="1"/>
  <c r="O657" i="13" s="1"/>
  <c r="G126" i="16" a="1"/>
  <c r="G126" i="16" s="1"/>
  <c r="AK126" i="1" s="1"/>
  <c r="G111" i="16" a="1"/>
  <c r="G111" i="16" s="1"/>
  <c r="AK111" i="1" s="1"/>
  <c r="G88" i="16" a="1"/>
  <c r="G88" i="16" s="1"/>
  <c r="G156" i="16" a="1"/>
  <c r="G156" i="16" s="1"/>
  <c r="AK156" i="1" s="1"/>
  <c r="G140" i="16" a="1"/>
  <c r="G140" i="16" s="1"/>
  <c r="AK140" i="1" s="1"/>
  <c r="G124" i="16" a="1"/>
  <c r="G124" i="16" s="1"/>
  <c r="AK124" i="1" s="1"/>
  <c r="G107" i="16" a="1"/>
  <c r="G107" i="16" s="1"/>
  <c r="AK107" i="1" s="1"/>
  <c r="G187" i="16" a="1"/>
  <c r="G187" i="16" s="1"/>
  <c r="AK187" i="1" s="1"/>
  <c r="G174" i="16" a="1"/>
  <c r="G174" i="16" s="1"/>
  <c r="AK174" i="1" s="1"/>
  <c r="G164" i="16" a="1"/>
  <c r="G164" i="16" s="1"/>
  <c r="AK164" i="1" s="1"/>
  <c r="G147" i="16" a="1"/>
  <c r="G147" i="16" s="1"/>
  <c r="G131" i="16" a="1"/>
  <c r="G131" i="16" s="1"/>
  <c r="AK131" i="1" s="1"/>
  <c r="G119" i="16" a="1"/>
  <c r="G119" i="16" s="1"/>
  <c r="AK119" i="1" s="1"/>
  <c r="G108" i="16" a="1"/>
  <c r="G108" i="16" s="1"/>
  <c r="AK108" i="1" s="1"/>
  <c r="G118" i="16" a="1"/>
  <c r="G118" i="16" s="1"/>
  <c r="AK118" i="1" s="1"/>
  <c r="G89" i="16" a="1"/>
  <c r="G89" i="16" s="1"/>
  <c r="AK89" i="1" s="1"/>
  <c r="O603" i="13" s="1"/>
  <c r="G68" i="16" a="1"/>
  <c r="G68" i="16" s="1"/>
  <c r="AK68" i="1" s="1"/>
  <c r="G42" i="16" a="1"/>
  <c r="G42" i="16" s="1"/>
  <c r="AK42" i="1" s="1"/>
  <c r="G26" i="16" a="1"/>
  <c r="G26" i="16" s="1"/>
  <c r="AK26" i="1" s="1"/>
  <c r="G10" i="16" a="1"/>
  <c r="G10" i="16" s="1"/>
  <c r="AK10" i="1" s="1"/>
  <c r="O667" i="13" s="1"/>
  <c r="G133" i="16" a="1"/>
  <c r="G133" i="16" s="1"/>
  <c r="AK133" i="1" s="1"/>
  <c r="G86" i="16" a="1"/>
  <c r="G86" i="16" s="1"/>
  <c r="AK86" i="1" s="1"/>
  <c r="G72" i="16" a="1"/>
  <c r="G72" i="16" s="1"/>
  <c r="G44" i="16" a="1"/>
  <c r="G44" i="16" s="1"/>
  <c r="AK44" i="1" s="1"/>
  <c r="O650" i="13" s="1"/>
  <c r="G28" i="16" a="1"/>
  <c r="G28" i="16" s="1"/>
  <c r="AK28" i="1" s="1"/>
  <c r="G12" i="16" a="1"/>
  <c r="G12" i="16" s="1"/>
  <c r="AK12" i="1" s="1"/>
  <c r="G161" i="16" a="1"/>
  <c r="G161" i="16" s="1"/>
  <c r="AK161" i="1" s="1"/>
  <c r="G99" i="16" a="1"/>
  <c r="G99" i="16" s="1"/>
  <c r="AK99" i="1" s="1"/>
  <c r="O697" i="13" s="1"/>
  <c r="G75" i="16" a="1"/>
  <c r="G75" i="16" s="1"/>
  <c r="AK75" i="1" s="1"/>
  <c r="G65" i="16" a="1"/>
  <c r="G65" i="16" s="1"/>
  <c r="AK65" i="1" s="1"/>
  <c r="G54" i="16" a="1"/>
  <c r="G54" i="16" s="1"/>
  <c r="AK54" i="1" s="1"/>
  <c r="G41" i="16" a="1"/>
  <c r="G41" i="16" s="1"/>
  <c r="AK41" i="1" s="1"/>
  <c r="G25" i="16" a="1"/>
  <c r="G25" i="16" s="1"/>
  <c r="AK25" i="1" s="1"/>
  <c r="G9" i="16" a="1"/>
  <c r="G9" i="16" s="1"/>
  <c r="AK9" i="1" s="1"/>
  <c r="G58" i="16" a="1"/>
  <c r="G58" i="16" s="1"/>
  <c r="AK58" i="1" s="1"/>
  <c r="G152" i="16" a="1"/>
  <c r="G152" i="16" s="1"/>
  <c r="AK152" i="1" s="1"/>
  <c r="G50" i="16" a="1"/>
  <c r="G50" i="16" s="1"/>
  <c r="AK50" i="1" s="1"/>
  <c r="G173" i="16" a="1"/>
  <c r="G173" i="16" s="1"/>
  <c r="AK173" i="1" s="1"/>
  <c r="G61" i="16" a="1"/>
  <c r="G61" i="16" s="1"/>
  <c r="AK61" i="1" s="1"/>
  <c r="G11" i="16" a="1"/>
  <c r="G11" i="16" s="1"/>
  <c r="AK11" i="1" s="1"/>
  <c r="G79" i="16" a="1"/>
  <c r="G79" i="16" s="1"/>
  <c r="AK79" i="1" s="1"/>
  <c r="G31" i="16" a="1"/>
  <c r="G31" i="16" s="1"/>
  <c r="AK31" i="1" s="1"/>
  <c r="G193" i="16" a="1"/>
  <c r="G193" i="16" s="1"/>
  <c r="G192" i="16" a="1"/>
  <c r="G192" i="16" s="1"/>
  <c r="AK192" i="1" s="1"/>
  <c r="O530" i="13" s="1"/>
  <c r="G182" i="16" a="1"/>
  <c r="G182" i="16" s="1"/>
  <c r="AK182" i="1" s="1"/>
  <c r="G160" i="16" a="1"/>
  <c r="G160" i="16" s="1"/>
  <c r="AK160" i="1" s="1"/>
  <c r="G151" i="16" a="1"/>
  <c r="G151" i="16" s="1"/>
  <c r="G135" i="16" a="1"/>
  <c r="G135" i="16" s="1"/>
  <c r="AK135" i="1" s="1"/>
  <c r="G120" i="16" a="1"/>
  <c r="G120" i="16" s="1"/>
  <c r="AK120" i="1" s="1"/>
  <c r="G106" i="16" a="1"/>
  <c r="G106" i="16" s="1"/>
  <c r="AK106" i="1" s="1"/>
  <c r="G185" i="16" a="1"/>
  <c r="G185" i="16" s="1"/>
  <c r="G153" i="16" a="1"/>
  <c r="G153" i="16" s="1"/>
  <c r="AK153" i="1" s="1"/>
  <c r="O537" i="13" s="1"/>
  <c r="G137" i="16" a="1"/>
  <c r="G137" i="16" s="1"/>
  <c r="AK137" i="1" s="1"/>
  <c r="G121" i="16" a="1"/>
  <c r="G121" i="16" s="1"/>
  <c r="AK121" i="1" s="1"/>
  <c r="G105" i="16" a="1"/>
  <c r="G105" i="16" s="1"/>
  <c r="AK105" i="1" s="1"/>
  <c r="G180" i="16" a="1"/>
  <c r="G180" i="16" s="1"/>
  <c r="AK180" i="1" s="1"/>
  <c r="O589" i="13" s="1"/>
  <c r="G170" i="16" a="1"/>
  <c r="G170" i="16" s="1"/>
  <c r="AK170" i="1" s="1"/>
  <c r="G162" i="16" a="1"/>
  <c r="G162" i="16" s="1"/>
  <c r="AK162" i="1" s="1"/>
  <c r="G144" i="16" a="1"/>
  <c r="G144" i="16" s="1"/>
  <c r="G128" i="16" a="1"/>
  <c r="G128" i="16" s="1"/>
  <c r="AK128" i="1" s="1"/>
  <c r="G116" i="16" a="1"/>
  <c r="G116" i="16" s="1"/>
  <c r="AK116" i="1" s="1"/>
  <c r="G167" i="16" a="1"/>
  <c r="G167" i="16" s="1"/>
  <c r="AK167" i="1" s="1"/>
  <c r="G101" i="16" a="1"/>
  <c r="G101" i="16" s="1"/>
  <c r="G85" i="16" a="1"/>
  <c r="G85" i="16" s="1"/>
  <c r="AK85" i="1" s="1"/>
  <c r="G60" i="16" a="1"/>
  <c r="G60" i="16" s="1"/>
  <c r="AK60" i="1" s="1"/>
  <c r="G38" i="16" a="1"/>
  <c r="G38" i="16" s="1"/>
  <c r="AK38" i="1" s="1"/>
  <c r="O566" i="13" s="1"/>
  <c r="G22" i="16" a="1"/>
  <c r="G22" i="16" s="1"/>
  <c r="AK22" i="1" s="1"/>
  <c r="G6" i="16" a="1"/>
  <c r="G6" i="16" s="1"/>
  <c r="AK6" i="1" s="1"/>
  <c r="G109" i="16" a="1"/>
  <c r="G109" i="16" s="1"/>
  <c r="AK109" i="1" s="1"/>
  <c r="G84" i="16" a="1"/>
  <c r="G84" i="16" s="1"/>
  <c r="AK84" i="1" s="1"/>
  <c r="O636" i="13" s="1"/>
  <c r="G64" i="16" a="1"/>
  <c r="G64" i="16" s="1"/>
  <c r="AK64" i="1" s="1"/>
  <c r="G40" i="16" a="1"/>
  <c r="G40" i="16" s="1"/>
  <c r="AK40" i="1" s="1"/>
  <c r="G24" i="16" a="1"/>
  <c r="G24" i="16" s="1"/>
  <c r="AK24" i="1" s="1"/>
  <c r="G8" i="16" a="1"/>
  <c r="G8" i="16" s="1"/>
  <c r="AK8" i="1" s="1"/>
  <c r="G155" i="16" a="1"/>
  <c r="G155" i="16" s="1"/>
  <c r="G90" i="16" a="1"/>
  <c r="G90" i="16" s="1"/>
  <c r="AK90" i="1" s="1"/>
  <c r="O604" i="13" s="1"/>
  <c r="G73" i="16" a="1"/>
  <c r="G73" i="16" s="1"/>
  <c r="AK73" i="1" s="1"/>
  <c r="G62" i="16" a="1"/>
  <c r="G62" i="16" s="1"/>
  <c r="AK62" i="1" s="1"/>
  <c r="O634" i="13" s="1"/>
  <c r="G51" i="16" a="1"/>
  <c r="G51" i="16" s="1"/>
  <c r="AK51" i="1" s="1"/>
  <c r="G37" i="16" a="1"/>
  <c r="G37" i="16" s="1"/>
  <c r="AK37" i="1" s="1"/>
  <c r="O628" i="13" s="1"/>
  <c r="G21" i="16" a="1"/>
  <c r="G21" i="16" s="1"/>
  <c r="AK21" i="1" s="1"/>
  <c r="G94" i="16" a="1"/>
  <c r="G94" i="16" s="1"/>
  <c r="AK94" i="1" s="1"/>
  <c r="O646" i="13" s="1"/>
  <c r="G35" i="16" a="1"/>
  <c r="G35" i="16" s="1"/>
  <c r="G91" i="16" a="1"/>
  <c r="G91" i="16" s="1"/>
  <c r="AK91" i="1" s="1"/>
  <c r="G39" i="16" a="1"/>
  <c r="G39" i="16" s="1"/>
  <c r="AK39" i="1" s="1"/>
  <c r="G146" i="16" a="1"/>
  <c r="G146" i="16" s="1"/>
  <c r="AK146" i="1" s="1"/>
  <c r="O714" i="13" s="1"/>
  <c r="G55" i="16" a="1"/>
  <c r="G55" i="16" s="1"/>
  <c r="G165" i="16" a="1"/>
  <c r="G165" i="16" s="1"/>
  <c r="AK165" i="1" s="1"/>
  <c r="O716" i="13" s="1"/>
  <c r="G66" i="16" a="1"/>
  <c r="G66" i="16" s="1"/>
  <c r="AK66" i="1" s="1"/>
  <c r="G15" i="16" a="1"/>
  <c r="G15" i="16" s="1"/>
  <c r="AK15" i="1" s="1"/>
  <c r="G190" i="16" a="1"/>
  <c r="G190" i="16" s="1"/>
  <c r="AK190" i="1" s="1"/>
  <c r="G188" i="16" a="1"/>
  <c r="G188" i="16" s="1"/>
  <c r="AK188" i="1" s="1"/>
  <c r="O551" i="13" s="1"/>
  <c r="G175" i="16" a="1"/>
  <c r="G175" i="16" s="1"/>
  <c r="AK175" i="1" s="1"/>
  <c r="G191" i="16" a="1"/>
  <c r="G191" i="16" s="1"/>
  <c r="AK191" i="1" s="1"/>
  <c r="O643" i="13" s="1"/>
  <c r="G148" i="16" a="1"/>
  <c r="G148" i="16" s="1"/>
  <c r="AK148" i="1" s="1"/>
  <c r="G132" i="16" a="1"/>
  <c r="G132" i="16" s="1"/>
  <c r="AK132" i="1" s="1"/>
  <c r="O712" i="13" s="1"/>
  <c r="G117" i="16" a="1"/>
  <c r="G117" i="16" s="1"/>
  <c r="AK117" i="1" s="1"/>
  <c r="G104" i="16" a="1"/>
  <c r="G104" i="16" s="1"/>
  <c r="AK104" i="1" s="1"/>
  <c r="G171" i="16" a="1"/>
  <c r="G171" i="16" s="1"/>
  <c r="AK171" i="1" s="1"/>
  <c r="G150" i="16" a="1"/>
  <c r="G150" i="16" s="1"/>
  <c r="AK150" i="1" s="1"/>
  <c r="G134" i="16" a="1"/>
  <c r="G134" i="16" s="1"/>
  <c r="AK134" i="1" s="1"/>
  <c r="G115" i="16" a="1"/>
  <c r="G115" i="16" s="1"/>
  <c r="AK115" i="1" s="1"/>
  <c r="O612" i="13" s="1"/>
  <c r="G100" i="16" a="1"/>
  <c r="G100" i="16" s="1"/>
  <c r="G178" i="16" a="1"/>
  <c r="G178" i="16" s="1"/>
  <c r="AK178" i="1" s="1"/>
  <c r="O620" i="13" s="1"/>
  <c r="G168" i="16" a="1"/>
  <c r="G168" i="16" s="1"/>
  <c r="AK168" i="1" s="1"/>
  <c r="G157" i="16" a="1"/>
  <c r="G157" i="16" s="1"/>
  <c r="AK157" i="1" s="1"/>
  <c r="G141" i="16" a="1"/>
  <c r="G141" i="16" s="1"/>
  <c r="G125" i="16" a="1"/>
  <c r="G125" i="16" s="1"/>
  <c r="AK125" i="1" s="1"/>
  <c r="O638" i="13" s="1"/>
  <c r="G113" i="16" a="1"/>
  <c r="G113" i="16" s="1"/>
  <c r="AK113" i="1" s="1"/>
  <c r="G136" i="16" a="1"/>
  <c r="G136" i="16" s="1"/>
  <c r="AK136" i="1" s="1"/>
  <c r="O681" i="13" s="1"/>
  <c r="G98" i="16" a="1"/>
  <c r="G98" i="16" s="1"/>
  <c r="AK98" i="1" s="1"/>
  <c r="G83" i="16" a="1"/>
  <c r="G83" i="16" s="1"/>
  <c r="AK83" i="1" s="1"/>
  <c r="O705" i="13" s="1"/>
  <c r="G52" i="16" a="1"/>
  <c r="G52" i="16" s="1"/>
  <c r="AK52" i="1" s="1"/>
  <c r="G34" i="16" a="1"/>
  <c r="G34" i="16" s="1"/>
  <c r="AK34" i="1" s="1"/>
  <c r="O703" i="13" s="1"/>
  <c r="G18" i="16" a="1"/>
  <c r="G18" i="16" s="1"/>
  <c r="AK18" i="1" s="1"/>
  <c r="G179" i="16" a="1"/>
  <c r="G179" i="16" s="1"/>
  <c r="AK179" i="1" s="1"/>
  <c r="O641" i="13" s="1"/>
  <c r="G103" i="16" a="1"/>
  <c r="G103" i="16" s="1"/>
  <c r="AK103" i="1" s="1"/>
  <c r="G82" i="16" a="1"/>
  <c r="G82" i="16" s="1"/>
  <c r="AK82" i="1" s="1"/>
  <c r="O560" i="13" s="1"/>
  <c r="G56" i="16" a="1"/>
  <c r="G56" i="16" s="1"/>
  <c r="G36" i="16" a="1"/>
  <c r="G36" i="16" s="1"/>
  <c r="AK36" i="1" s="1"/>
  <c r="O663" i="13" s="1"/>
  <c r="G20" i="16" a="1"/>
  <c r="G20" i="16" s="1"/>
  <c r="AK20" i="1" s="1"/>
  <c r="G177" i="16" a="1"/>
  <c r="G177" i="16" s="1"/>
  <c r="AK177" i="1" s="1"/>
  <c r="O661" i="13" s="1"/>
  <c r="G149" i="16" a="1"/>
  <c r="G149" i="16" s="1"/>
  <c r="AK149" i="1" s="1"/>
  <c r="G81" i="16" a="1"/>
  <c r="G81" i="16" s="1"/>
  <c r="AK81" i="1" s="1"/>
  <c r="O610" i="13" s="1"/>
  <c r="G70" i="16" a="1"/>
  <c r="G70" i="16" s="1"/>
  <c r="AK70" i="1" s="1"/>
  <c r="G59" i="16" a="1"/>
  <c r="G59" i="16" s="1"/>
  <c r="AK59" i="1" s="1"/>
  <c r="O693" i="13" s="1"/>
  <c r="G49" i="16" a="1"/>
  <c r="G49" i="16" s="1"/>
  <c r="AK49" i="1" s="1"/>
  <c r="G33" i="16" a="1"/>
  <c r="G33" i="16" s="1"/>
  <c r="AK33" i="1" s="1"/>
  <c r="G17" i="16" a="1"/>
  <c r="G17" i="16" s="1"/>
  <c r="AK17" i="1" s="1"/>
  <c r="G77" i="16" a="1"/>
  <c r="G77" i="16" s="1"/>
  <c r="AK77" i="1" s="1"/>
  <c r="G19" i="16" a="1"/>
  <c r="G19" i="16" s="1"/>
  <c r="AK19" i="1" s="1"/>
  <c r="G69" i="16" a="1"/>
  <c r="G69" i="16" s="1"/>
  <c r="AK69" i="1" s="1"/>
  <c r="O597" i="13" s="1"/>
  <c r="G23" i="16" a="1"/>
  <c r="G23" i="16" s="1"/>
  <c r="AK23" i="1" s="1"/>
  <c r="G123" i="16" a="1"/>
  <c r="G123" i="16" s="1"/>
  <c r="AK123" i="1" s="1"/>
  <c r="O541" i="13" s="1"/>
  <c r="G43" i="16" a="1"/>
  <c r="G43" i="16" s="1"/>
  <c r="AK43" i="1" s="1"/>
  <c r="G97" i="16" a="1"/>
  <c r="G97" i="16" s="1"/>
  <c r="AK97" i="1" s="1"/>
  <c r="G53" i="16" a="1"/>
  <c r="G53" i="16" s="1"/>
  <c r="AK53" i="1" s="1"/>
  <c r="F186" i="17" a="1"/>
  <c r="F186" i="17" s="1"/>
  <c r="AA186" i="1" s="1"/>
  <c r="L388" i="13" s="1"/>
  <c r="F192" i="17" a="1"/>
  <c r="F192" i="17" s="1"/>
  <c r="F171" i="17" a="1"/>
  <c r="F171" i="17" s="1"/>
  <c r="AA171" i="1" s="1"/>
  <c r="F152" i="17" a="1"/>
  <c r="F152" i="17" s="1"/>
  <c r="AA152" i="1" s="1"/>
  <c r="F136" i="17" a="1"/>
  <c r="F136" i="17" s="1"/>
  <c r="AA136" i="1" s="1"/>
  <c r="F120" i="17" a="1"/>
  <c r="F120" i="17" s="1"/>
  <c r="F104" i="17" a="1"/>
  <c r="F104" i="17" s="1"/>
  <c r="AA104" i="1" s="1"/>
  <c r="F88" i="17" a="1"/>
  <c r="F88" i="17" s="1"/>
  <c r="AA88" i="1" s="1"/>
  <c r="F72" i="17" a="1"/>
  <c r="F72" i="17" s="1"/>
  <c r="AA72" i="1" s="1"/>
  <c r="L402" i="13" s="1"/>
  <c r="F56" i="17" a="1"/>
  <c r="F56" i="17" s="1"/>
  <c r="F46" i="17" a="1"/>
  <c r="F46" i="17" s="1"/>
  <c r="AA46" i="1" s="1"/>
  <c r="L414" i="13" s="1"/>
  <c r="F42" i="17" a="1"/>
  <c r="F42" i="17" s="1"/>
  <c r="AA42" i="1" s="1"/>
  <c r="F38" i="17" a="1"/>
  <c r="F38" i="17" s="1"/>
  <c r="AA38" i="1" s="1"/>
  <c r="L338" i="13" s="1"/>
  <c r="F34" i="17" a="1"/>
  <c r="F34" i="17" s="1"/>
  <c r="F30" i="17" a="1"/>
  <c r="F30" i="17" s="1"/>
  <c r="AA30" i="1" s="1"/>
  <c r="F26" i="17" a="1"/>
  <c r="F26" i="17" s="1"/>
  <c r="AA26" i="1" s="1"/>
  <c r="F22" i="17" a="1"/>
  <c r="F22" i="17" s="1"/>
  <c r="AA22" i="1" s="1"/>
  <c r="L416" i="13" s="1"/>
  <c r="F18" i="17" a="1"/>
  <c r="F18" i="17" s="1"/>
  <c r="F14" i="17" a="1"/>
  <c r="F14" i="17" s="1"/>
  <c r="AA14" i="1" s="1"/>
  <c r="F179" i="17" a="1"/>
  <c r="F179" i="17" s="1"/>
  <c r="AA179" i="1" s="1"/>
  <c r="F164" i="17" a="1"/>
  <c r="F164" i="17" s="1"/>
  <c r="AA164" i="1" s="1"/>
  <c r="L473" i="13" s="1"/>
  <c r="F142" i="17" a="1"/>
  <c r="F142" i="17" s="1"/>
  <c r="AA142" i="1" s="1"/>
  <c r="F107" i="17" a="1"/>
  <c r="F107" i="17" s="1"/>
  <c r="AA107" i="1" s="1"/>
  <c r="F91" i="17" a="1"/>
  <c r="F91" i="17" s="1"/>
  <c r="AA91" i="1" s="1"/>
  <c r="F75" i="17" a="1"/>
  <c r="F75" i="17" s="1"/>
  <c r="AA75" i="1" s="1"/>
  <c r="L386" i="13" s="1"/>
  <c r="F59" i="17" a="1"/>
  <c r="F59" i="17" s="1"/>
  <c r="AA59" i="1" s="1"/>
  <c r="F7" i="17" a="1"/>
  <c r="F7" i="17" s="1"/>
  <c r="AA7" i="1" s="1"/>
  <c r="F148" i="17" a="1"/>
  <c r="F148" i="17" s="1"/>
  <c r="AA148" i="1" s="1"/>
  <c r="F129" i="17" a="1"/>
  <c r="F129" i="17" s="1"/>
  <c r="AA129" i="1" s="1"/>
  <c r="L306" i="13" s="1"/>
  <c r="F100" i="17" a="1"/>
  <c r="F100" i="17" s="1"/>
  <c r="AA100" i="1" s="1"/>
  <c r="F68" i="17" a="1"/>
  <c r="F68" i="17" s="1"/>
  <c r="AA68" i="1" s="1"/>
  <c r="F12" i="17" a="1"/>
  <c r="F12" i="17" s="1"/>
  <c r="AA12" i="1" s="1"/>
  <c r="F163" i="17" a="1"/>
  <c r="F163" i="17" s="1"/>
  <c r="AA163" i="1" s="1"/>
  <c r="L431" i="13" s="1"/>
  <c r="F141" i="17" a="1"/>
  <c r="F141" i="17" s="1"/>
  <c r="F165" i="17" a="1"/>
  <c r="F165" i="17" s="1"/>
  <c r="AA165" i="1" s="1"/>
  <c r="L488" i="13" s="1"/>
  <c r="F143" i="17" a="1"/>
  <c r="F143" i="17" s="1"/>
  <c r="AA143" i="1" s="1"/>
  <c r="F124" i="17" a="1"/>
  <c r="F124" i="17" s="1"/>
  <c r="AA124" i="1" s="1"/>
  <c r="F105" i="17" a="1"/>
  <c r="F105" i="17" s="1"/>
  <c r="F73" i="17" a="1"/>
  <c r="F73" i="17" s="1"/>
  <c r="AA73" i="1" s="1"/>
  <c r="L440" i="13" s="1"/>
  <c r="F176" i="17" a="1"/>
  <c r="F176" i="17" s="1"/>
  <c r="AA176" i="1" s="1"/>
  <c r="F106" i="17" a="1"/>
  <c r="F106" i="17" s="1"/>
  <c r="AA106" i="1" s="1"/>
  <c r="L355" i="13" s="1"/>
  <c r="F8" i="17" a="1"/>
  <c r="F8" i="17" s="1"/>
  <c r="AA8" i="1" s="1"/>
  <c r="F103" i="17" a="1"/>
  <c r="F103" i="17" s="1"/>
  <c r="AA103" i="1" s="1"/>
  <c r="F10" i="17" a="1"/>
  <c r="F10" i="17" s="1"/>
  <c r="AA10" i="1" s="1"/>
  <c r="F82" i="17" a="1"/>
  <c r="F82" i="17" s="1"/>
  <c r="AA82" i="1" s="1"/>
  <c r="L332" i="13" s="1"/>
  <c r="F9" i="17" a="1"/>
  <c r="F9" i="17" s="1"/>
  <c r="AA9" i="1" s="1"/>
  <c r="F117" i="17" a="1"/>
  <c r="F117" i="17" s="1"/>
  <c r="AA117" i="1" s="1"/>
  <c r="L427" i="13" s="1"/>
  <c r="F130" i="17" a="1"/>
  <c r="F130" i="17" s="1"/>
  <c r="AA130" i="1" s="1"/>
  <c r="F178" i="17" a="1"/>
  <c r="F178" i="17" s="1"/>
  <c r="AA178" i="1" s="1"/>
  <c r="F184" i="17" a="1"/>
  <c r="F184" i="17" s="1"/>
  <c r="F167" i="17" a="1"/>
  <c r="F167" i="17" s="1"/>
  <c r="AA167" i="1" s="1"/>
  <c r="F147" i="17" a="1"/>
  <c r="F147" i="17" s="1"/>
  <c r="AA147" i="1" s="1"/>
  <c r="F131" i="17" a="1"/>
  <c r="F131" i="17" s="1"/>
  <c r="AA131" i="1" s="1"/>
  <c r="L347" i="13" s="1"/>
  <c r="F115" i="17" a="1"/>
  <c r="F115" i="17" s="1"/>
  <c r="F101" i="17" a="1"/>
  <c r="F101" i="17" s="1"/>
  <c r="AA101" i="1" s="1"/>
  <c r="L320" i="13" s="1"/>
  <c r="F85" i="17" a="1"/>
  <c r="F85" i="17" s="1"/>
  <c r="AA85" i="1" s="1"/>
  <c r="F69" i="17" a="1"/>
  <c r="F69" i="17" s="1"/>
  <c r="AA69" i="1" s="1"/>
  <c r="L369" i="13" s="1"/>
  <c r="F53" i="17" a="1"/>
  <c r="F53" i="17" s="1"/>
  <c r="AA53" i="1" s="1"/>
  <c r="F45" i="17" a="1"/>
  <c r="F45" i="17" s="1"/>
  <c r="AA45" i="1" s="1"/>
  <c r="L436" i="13" s="1"/>
  <c r="F41" i="17" a="1"/>
  <c r="F41" i="17" s="1"/>
  <c r="AA41" i="1" s="1"/>
  <c r="F37" i="17" a="1"/>
  <c r="F37" i="17" s="1"/>
  <c r="AA37" i="1" s="1"/>
  <c r="F33" i="17" a="1"/>
  <c r="F33" i="17" s="1"/>
  <c r="F29" i="17" a="1"/>
  <c r="F29" i="17" s="1"/>
  <c r="AA29" i="1" s="1"/>
  <c r="L421" i="13" s="1"/>
  <c r="F25" i="17" a="1"/>
  <c r="F25" i="17" s="1"/>
  <c r="AA25" i="1" s="1"/>
  <c r="F21" i="17" a="1"/>
  <c r="F21" i="17" s="1"/>
  <c r="AA21" i="1" s="1"/>
  <c r="L441" i="13" s="1"/>
  <c r="F17" i="17" a="1"/>
  <c r="F17" i="17" s="1"/>
  <c r="AA17" i="1" s="1"/>
  <c r="F193" i="17" a="1"/>
  <c r="F193" i="17" s="1"/>
  <c r="AA193" i="1" s="1"/>
  <c r="F175" i="17" a="1"/>
  <c r="F175" i="17" s="1"/>
  <c r="AA175" i="1" s="1"/>
  <c r="F161" i="17" a="1"/>
  <c r="F161" i="17" s="1"/>
  <c r="AA161" i="1" s="1"/>
  <c r="F134" i="17" a="1"/>
  <c r="F134" i="17" s="1"/>
  <c r="F102" i="17" a="1"/>
  <c r="F102" i="17" s="1"/>
  <c r="F86" i="17" a="1"/>
  <c r="F86" i="17" s="1"/>
  <c r="AA86" i="1" s="1"/>
  <c r="F70" i="17" a="1"/>
  <c r="F70" i="17" s="1"/>
  <c r="AA70" i="1" s="1"/>
  <c r="F54" i="17" a="1"/>
  <c r="F54" i="17" s="1"/>
  <c r="F187" i="17" a="1"/>
  <c r="F187" i="17" s="1"/>
  <c r="AA187" i="1" s="1"/>
  <c r="L462" i="13" s="1"/>
  <c r="F145" i="17" a="1"/>
  <c r="F145" i="17" s="1"/>
  <c r="AA145" i="1" s="1"/>
  <c r="F119" i="17" a="1"/>
  <c r="F119" i="17" s="1"/>
  <c r="AA119" i="1" s="1"/>
  <c r="L443" i="13" s="1"/>
  <c r="F97" i="17" a="1"/>
  <c r="F97" i="17" s="1"/>
  <c r="F65" i="17" a="1"/>
  <c r="F65" i="17" s="1"/>
  <c r="AA65" i="1" s="1"/>
  <c r="L381" i="13" s="1"/>
  <c r="F191" i="17" a="1"/>
  <c r="F191" i="17" s="1"/>
  <c r="AA191" i="1" s="1"/>
  <c r="F160" i="17" a="1"/>
  <c r="F160" i="17" s="1"/>
  <c r="AA160" i="1" s="1"/>
  <c r="F181" i="17" a="1"/>
  <c r="F181" i="17" s="1"/>
  <c r="AA181" i="1" s="1"/>
  <c r="F162" i="17" a="1"/>
  <c r="F162" i="17" s="1"/>
  <c r="AA162" i="1" s="1"/>
  <c r="F140" i="17" a="1"/>
  <c r="F140" i="17" s="1"/>
  <c r="AA140" i="1" s="1"/>
  <c r="F121" i="17" a="1"/>
  <c r="F121" i="17" s="1"/>
  <c r="AA121" i="1" s="1"/>
  <c r="L409" i="13" s="1"/>
  <c r="F92" i="17" a="1"/>
  <c r="F92" i="17" s="1"/>
  <c r="AA92" i="1" s="1"/>
  <c r="F60" i="17" a="1"/>
  <c r="F60" i="17" s="1"/>
  <c r="AA60" i="1" s="1"/>
  <c r="L303" i="13" s="1"/>
  <c r="F149" i="17" a="1"/>
  <c r="F149" i="17" s="1"/>
  <c r="AA149" i="1" s="1"/>
  <c r="F87" i="17" a="1"/>
  <c r="F87" i="17" s="1"/>
  <c r="AA87" i="1" s="1"/>
  <c r="L461" i="13" s="1"/>
  <c r="F185" i="17" a="1"/>
  <c r="F185" i="17" s="1"/>
  <c r="F90" i="17" a="1"/>
  <c r="F90" i="17" s="1"/>
  <c r="AA90" i="1" s="1"/>
  <c r="F133" i="17" a="1"/>
  <c r="F133" i="17" s="1"/>
  <c r="AA133" i="1" s="1"/>
  <c r="F63" i="17" a="1"/>
  <c r="F63" i="17" s="1"/>
  <c r="AA63" i="1" s="1"/>
  <c r="F189" i="17" a="1"/>
  <c r="F189" i="17" s="1"/>
  <c r="F66" i="17" a="1"/>
  <c r="F66" i="17" s="1"/>
  <c r="AA66" i="1" s="1"/>
  <c r="F170" i="17" a="1"/>
  <c r="F170" i="17" s="1"/>
  <c r="AA170" i="1" s="1"/>
  <c r="F182" i="17" a="1"/>
  <c r="F182" i="17" s="1"/>
  <c r="AA182" i="1" s="1"/>
  <c r="F158" i="17" a="1"/>
  <c r="F158" i="17" s="1"/>
  <c r="AA158" i="1" s="1"/>
  <c r="F144" i="17" a="1"/>
  <c r="F144" i="17" s="1"/>
  <c r="AA144" i="1" s="1"/>
  <c r="F128" i="17" a="1"/>
  <c r="F128" i="17" s="1"/>
  <c r="AA128" i="1" s="1"/>
  <c r="F112" i="17" a="1"/>
  <c r="F112" i="17" s="1"/>
  <c r="AA112" i="1" s="1"/>
  <c r="L387" i="13" s="1"/>
  <c r="F96" i="17" a="1"/>
  <c r="F96" i="17" s="1"/>
  <c r="F80" i="17" a="1"/>
  <c r="F80" i="17" s="1"/>
  <c r="AA80" i="1" s="1"/>
  <c r="F64" i="17" a="1"/>
  <c r="F64" i="17" s="1"/>
  <c r="AA64" i="1" s="1"/>
  <c r="F48" i="17" a="1"/>
  <c r="F48" i="17" s="1"/>
  <c r="AA48" i="1" s="1"/>
  <c r="L464" i="13" s="1"/>
  <c r="F44" i="17" a="1"/>
  <c r="F44" i="17" s="1"/>
  <c r="AA44" i="1" s="1"/>
  <c r="F40" i="17" a="1"/>
  <c r="F40" i="17" s="1"/>
  <c r="AA40" i="1" s="1"/>
  <c r="L305" i="13" s="1"/>
  <c r="F36" i="17" a="1"/>
  <c r="F36" i="17" s="1"/>
  <c r="AA36" i="1" s="1"/>
  <c r="F32" i="17" a="1"/>
  <c r="F32" i="17" s="1"/>
  <c r="AA32" i="1" s="1"/>
  <c r="L385" i="13" s="1"/>
  <c r="F28" i="17" a="1"/>
  <c r="F28" i="17" s="1"/>
  <c r="F24" i="17" a="1"/>
  <c r="F24" i="17" s="1"/>
  <c r="AA24" i="1" s="1"/>
  <c r="F20" i="17" a="1"/>
  <c r="F20" i="17" s="1"/>
  <c r="AA20" i="1" s="1"/>
  <c r="F16" i="17" a="1"/>
  <c r="F16" i="17" s="1"/>
  <c r="AA16" i="1" s="1"/>
  <c r="F190" i="17" a="1"/>
  <c r="F190" i="17" s="1"/>
  <c r="F173" i="17" a="1"/>
  <c r="F173" i="17" s="1"/>
  <c r="AA173" i="1" s="1"/>
  <c r="L360" i="13" s="1"/>
  <c r="F159" i="17" a="1"/>
  <c r="F159" i="17" s="1"/>
  <c r="AA159" i="1" s="1"/>
  <c r="F126" i="17" a="1"/>
  <c r="F126" i="17" s="1"/>
  <c r="AA126" i="1" s="1"/>
  <c r="F99" i="17" a="1"/>
  <c r="F99" i="17" s="1"/>
  <c r="F83" i="17" a="1"/>
  <c r="F83" i="17" s="1"/>
  <c r="AA83" i="1" s="1"/>
  <c r="L477" i="13" s="1"/>
  <c r="F67" i="17" a="1"/>
  <c r="F67" i="17" s="1"/>
  <c r="AA67" i="1" s="1"/>
  <c r="F51" i="17" a="1"/>
  <c r="F51" i="17" s="1"/>
  <c r="AA51" i="1" s="1"/>
  <c r="L405" i="13" s="1"/>
  <c r="F183" i="17" a="1"/>
  <c r="F183" i="17" s="1"/>
  <c r="F135" i="17" a="1"/>
  <c r="F135" i="17" s="1"/>
  <c r="AA135" i="1" s="1"/>
  <c r="F116" i="17" a="1"/>
  <c r="F116" i="17" s="1"/>
  <c r="AA116" i="1" s="1"/>
  <c r="F84" i="17" a="1"/>
  <c r="F84" i="17" s="1"/>
  <c r="AA84" i="1" s="1"/>
  <c r="F52" i="17" a="1"/>
  <c r="F52" i="17" s="1"/>
  <c r="AA52" i="1" s="1"/>
  <c r="F174" i="17" a="1"/>
  <c r="F174" i="17" s="1"/>
  <c r="AA174" i="1" s="1"/>
  <c r="F157" i="17" a="1"/>
  <c r="F157" i="17" s="1"/>
  <c r="AA157" i="1" s="1"/>
  <c r="F177" i="17" a="1"/>
  <c r="F177" i="17" s="1"/>
  <c r="AA177" i="1" s="1"/>
  <c r="L433" i="13" s="1"/>
  <c r="F156" i="17" a="1"/>
  <c r="F156" i="17" s="1"/>
  <c r="F137" i="17" a="1"/>
  <c r="F137" i="17" s="1"/>
  <c r="AA137" i="1" s="1"/>
  <c r="F111" i="17" a="1"/>
  <c r="F111" i="17" s="1"/>
  <c r="AA111" i="1" s="1"/>
  <c r="F89" i="17" a="1"/>
  <c r="F89" i="17" s="1"/>
  <c r="AA89" i="1" s="1"/>
  <c r="L375" i="13" s="1"/>
  <c r="F57" i="17" a="1"/>
  <c r="F57" i="17" s="1"/>
  <c r="F138" i="17" a="1"/>
  <c r="F138" i="17" s="1"/>
  <c r="AA138" i="1" s="1"/>
  <c r="F74" i="17" a="1"/>
  <c r="F74" i="17" s="1"/>
  <c r="AA74" i="1" s="1"/>
  <c r="F122" i="17" a="1"/>
  <c r="F122" i="17" s="1"/>
  <c r="AA122" i="1" s="1"/>
  <c r="F71" i="17" a="1"/>
  <c r="F71" i="17" s="1"/>
  <c r="F114" i="17" a="1"/>
  <c r="F114" i="17" s="1"/>
  <c r="AA114" i="1" s="1"/>
  <c r="L426" i="13" s="1"/>
  <c r="F50" i="17" a="1"/>
  <c r="F50" i="17" s="1"/>
  <c r="AA50" i="1" s="1"/>
  <c r="F98" i="17" a="1"/>
  <c r="F98" i="17" s="1"/>
  <c r="AA98" i="1" s="1"/>
  <c r="L451" i="13" s="1"/>
  <c r="F79" i="17" a="1"/>
  <c r="F79" i="17" s="1"/>
  <c r="F194" i="17" a="1"/>
  <c r="F194" i="17" s="1"/>
  <c r="AA194" i="1" s="1"/>
  <c r="L344" i="13" s="1"/>
  <c r="F195" i="17" a="1"/>
  <c r="F195" i="17" s="1"/>
  <c r="AA195" i="1" s="1"/>
  <c r="F180" i="17" a="1"/>
  <c r="F180" i="17" s="1"/>
  <c r="AA180" i="1" s="1"/>
  <c r="L361" i="13" s="1"/>
  <c r="F155" i="17" a="1"/>
  <c r="F155" i="17" s="1"/>
  <c r="F139" i="17" a="1"/>
  <c r="F139" i="17" s="1"/>
  <c r="AA139" i="1" s="1"/>
  <c r="F123" i="17" a="1"/>
  <c r="F123" i="17" s="1"/>
  <c r="AA123" i="1" s="1"/>
  <c r="F110" i="17" a="1"/>
  <c r="F110" i="17" s="1"/>
  <c r="AA110" i="1" s="1"/>
  <c r="L471" i="13" s="1"/>
  <c r="F93" i="17" a="1"/>
  <c r="F93" i="17" s="1"/>
  <c r="AA93" i="1" s="1"/>
  <c r="F77" i="17" a="1"/>
  <c r="F77" i="17" s="1"/>
  <c r="AA77" i="1" s="1"/>
  <c r="L329" i="13" s="1"/>
  <c r="F61" i="17" a="1"/>
  <c r="F61" i="17" s="1"/>
  <c r="AA61" i="1" s="1"/>
  <c r="F47" i="17" a="1"/>
  <c r="F47" i="17" s="1"/>
  <c r="AA47" i="1" s="1"/>
  <c r="L423" i="13" s="1"/>
  <c r="F43" i="17" a="1"/>
  <c r="F43" i="17" s="1"/>
  <c r="F39" i="17" a="1"/>
  <c r="F39" i="17" s="1"/>
  <c r="AA39" i="1" s="1"/>
  <c r="F35" i="17" a="1"/>
  <c r="F35" i="17" s="1"/>
  <c r="AA35" i="1" s="1"/>
  <c r="F31" i="17" a="1"/>
  <c r="F31" i="17" s="1"/>
  <c r="AA31" i="1" s="1"/>
  <c r="F27" i="17" a="1"/>
  <c r="F27" i="17" s="1"/>
  <c r="AA27" i="1" s="1"/>
  <c r="F23" i="17" a="1"/>
  <c r="F23" i="17" s="1"/>
  <c r="AA23" i="1" s="1"/>
  <c r="L417" i="13" s="1"/>
  <c r="F19" i="17" a="1"/>
  <c r="F19" i="17" s="1"/>
  <c r="AA19" i="1" s="1"/>
  <c r="F15" i="17" a="1"/>
  <c r="F15" i="17" s="1"/>
  <c r="AA15" i="1" s="1"/>
  <c r="L366" i="13" s="1"/>
  <c r="F188" i="17" a="1"/>
  <c r="F188" i="17" s="1"/>
  <c r="F169" i="17" a="1"/>
  <c r="F169" i="17" s="1"/>
  <c r="AA169" i="1" s="1"/>
  <c r="L310" i="13" s="1"/>
  <c r="F150" i="17" a="1"/>
  <c r="F150" i="17" s="1"/>
  <c r="AA150" i="1" s="1"/>
  <c r="F118" i="17" a="1"/>
  <c r="F118" i="17" s="1"/>
  <c r="AA118" i="1" s="1"/>
  <c r="F94" i="17" a="1"/>
  <c r="F94" i="17" s="1"/>
  <c r="F78" i="17" a="1"/>
  <c r="F78" i="17" s="1"/>
  <c r="AA78" i="1" s="1"/>
  <c r="L424" i="13" s="1"/>
  <c r="F62" i="17" a="1"/>
  <c r="F62" i="17" s="1"/>
  <c r="AA62" i="1" s="1"/>
  <c r="F11" i="17" a="1"/>
  <c r="F11" i="17" s="1"/>
  <c r="AA11" i="1" s="1"/>
  <c r="L434" i="13" s="1"/>
  <c r="F151" i="17" a="1"/>
  <c r="F151" i="17" s="1"/>
  <c r="F132" i="17" a="1"/>
  <c r="F132" i="17" s="1"/>
  <c r="AA132" i="1" s="1"/>
  <c r="F113" i="17" a="1"/>
  <c r="F113" i="17" s="1"/>
  <c r="AA113" i="1" s="1"/>
  <c r="F81" i="17" a="1"/>
  <c r="F81" i="17" s="1"/>
  <c r="AA81" i="1" s="1"/>
  <c r="L382" i="13" s="1"/>
  <c r="F49" i="17" a="1"/>
  <c r="F49" i="17" s="1"/>
  <c r="F166" i="17" a="1"/>
  <c r="F166" i="17" s="1"/>
  <c r="AA166" i="1" s="1"/>
  <c r="L489" i="13" s="1"/>
  <c r="F154" i="17" a="1"/>
  <c r="F154" i="17" s="1"/>
  <c r="AA154" i="1" s="1"/>
  <c r="F168" i="17" a="1"/>
  <c r="F168" i="17" s="1"/>
  <c r="AA168" i="1" s="1"/>
  <c r="F153" i="17" a="1"/>
  <c r="F153" i="17" s="1"/>
  <c r="F127" i="17" a="1"/>
  <c r="F127" i="17" s="1"/>
  <c r="AA127" i="1" s="1"/>
  <c r="F108" i="17" a="1"/>
  <c r="F108" i="17" s="1"/>
  <c r="AA108" i="1" s="1"/>
  <c r="F76" i="17" a="1"/>
  <c r="F76" i="17" s="1"/>
  <c r="AA76" i="1" s="1"/>
  <c r="L407" i="13" s="1"/>
  <c r="F6" i="17" a="1"/>
  <c r="F6" i="17" s="1"/>
  <c r="F125" i="17" a="1"/>
  <c r="F125" i="17" s="1"/>
  <c r="AA125" i="1" s="1"/>
  <c r="F55" i="17" a="1"/>
  <c r="F55" i="17" s="1"/>
  <c r="AA55" i="1" s="1"/>
  <c r="F109" i="17" a="1"/>
  <c r="F109" i="17" s="1"/>
  <c r="AA109" i="1" s="1"/>
  <c r="F58" i="17" a="1"/>
  <c r="F58" i="17" s="1"/>
  <c r="AA58" i="1" s="1"/>
  <c r="F95" i="17" a="1"/>
  <c r="F95" i="17" s="1"/>
  <c r="F13" i="17" a="1"/>
  <c r="F13" i="17" s="1"/>
  <c r="AA13" i="1" s="1"/>
  <c r="F146" i="17" a="1"/>
  <c r="F146" i="17" s="1"/>
  <c r="AA146" i="1" s="1"/>
  <c r="F172" i="17" a="1"/>
  <c r="F172" i="17" s="1"/>
  <c r="F184" i="19" a="1"/>
  <c r="F184" i="19" s="1"/>
  <c r="F168" i="19" a="1"/>
  <c r="F168" i="19" s="1"/>
  <c r="AB168" i="1" s="1"/>
  <c r="F152" i="19" a="1"/>
  <c r="F152" i="19" s="1"/>
  <c r="AB152" i="1" s="1"/>
  <c r="M454" i="13" s="1"/>
  <c r="F137" i="19" a="1"/>
  <c r="F137" i="19" s="1"/>
  <c r="F127" i="19" a="1"/>
  <c r="F127" i="19" s="1"/>
  <c r="AB127" i="1" s="1"/>
  <c r="M437" i="13" s="1"/>
  <c r="F111" i="19" a="1"/>
  <c r="F111" i="19" s="1"/>
  <c r="AB111" i="1" s="1"/>
  <c r="F94" i="19" a="1"/>
  <c r="F94" i="19" s="1"/>
  <c r="AB94" i="1" s="1"/>
  <c r="M418" i="13" s="1"/>
  <c r="F78" i="19" a="1"/>
  <c r="F78" i="19" s="1"/>
  <c r="F62" i="19" a="1"/>
  <c r="F62" i="19" s="1"/>
  <c r="AB62" i="1" s="1"/>
  <c r="F188" i="19" a="1"/>
  <c r="F188" i="19" s="1"/>
  <c r="AB188" i="1" s="1"/>
  <c r="F177" i="19" a="1"/>
  <c r="F177" i="19" s="1"/>
  <c r="AB177" i="1" s="1"/>
  <c r="F161" i="19" a="1"/>
  <c r="F161" i="19" s="1"/>
  <c r="AB161" i="1" s="1"/>
  <c r="F145" i="19" a="1"/>
  <c r="F145" i="19" s="1"/>
  <c r="F131" i="19" a="1"/>
  <c r="F131" i="19" s="1"/>
  <c r="AB131" i="1" s="1"/>
  <c r="F119" i="19" a="1"/>
  <c r="F119" i="19" s="1"/>
  <c r="AB119" i="1" s="1"/>
  <c r="M443" i="13" s="1"/>
  <c r="F102" i="19" a="1"/>
  <c r="F102" i="19" s="1"/>
  <c r="F86" i="19" a="1"/>
  <c r="F86" i="19" s="1"/>
  <c r="F70" i="19" a="1"/>
  <c r="F70" i="19" s="1"/>
  <c r="AB70" i="1" s="1"/>
  <c r="F54" i="19" a="1"/>
  <c r="F54" i="19" s="1"/>
  <c r="AB54" i="1" s="1"/>
  <c r="F167" i="19" a="1"/>
  <c r="F167" i="19" s="1"/>
  <c r="AB167" i="1" s="1"/>
  <c r="F134" i="19" a="1"/>
  <c r="F134" i="19" s="1"/>
  <c r="AB134" i="1" s="1"/>
  <c r="F107" i="19" a="1"/>
  <c r="F107" i="19" s="1"/>
  <c r="AB107" i="1" s="1"/>
  <c r="F75" i="19" a="1"/>
  <c r="F75" i="19" s="1"/>
  <c r="AB75" i="1" s="1"/>
  <c r="M386" i="13" s="1"/>
  <c r="F50" i="19" a="1"/>
  <c r="F50" i="19" s="1"/>
  <c r="AB50" i="1" s="1"/>
  <c r="F182" i="19" a="1"/>
  <c r="F182" i="19" s="1"/>
  <c r="F150" i="19" a="1"/>
  <c r="F150" i="19" s="1"/>
  <c r="AB150" i="1" s="1"/>
  <c r="F123" i="19" a="1"/>
  <c r="F123" i="19" s="1"/>
  <c r="AB123" i="1" s="1"/>
  <c r="M313" i="13" s="1"/>
  <c r="F92" i="19" a="1"/>
  <c r="F92" i="19" s="1"/>
  <c r="AB92" i="1" s="1"/>
  <c r="F60" i="19" a="1"/>
  <c r="F60" i="19" s="1"/>
  <c r="F39" i="19" a="1"/>
  <c r="F39" i="19" s="1"/>
  <c r="AB39" i="1" s="1"/>
  <c r="F31" i="19" a="1"/>
  <c r="F31" i="19" s="1"/>
  <c r="AB31" i="1" s="1"/>
  <c r="F23" i="19" a="1"/>
  <c r="F23" i="19" s="1"/>
  <c r="F15" i="19" a="1"/>
  <c r="F15" i="19" s="1"/>
  <c r="AB15" i="1" s="1"/>
  <c r="F7" i="19" a="1"/>
  <c r="F7" i="19" s="1"/>
  <c r="AB7" i="1" s="1"/>
  <c r="F115" i="19" a="1"/>
  <c r="F115" i="19" s="1"/>
  <c r="AB115" i="1" s="1"/>
  <c r="F42" i="19" a="1"/>
  <c r="F42" i="19" s="1"/>
  <c r="AB42" i="1" s="1"/>
  <c r="F108" i="19" a="1"/>
  <c r="F108" i="19" s="1"/>
  <c r="AB108" i="1" s="1"/>
  <c r="M470" i="13" s="1"/>
  <c r="F38" i="19" a="1"/>
  <c r="F38" i="19" s="1"/>
  <c r="AB38" i="1" s="1"/>
  <c r="F22" i="19" a="1"/>
  <c r="F22" i="19" s="1"/>
  <c r="AB22" i="1" s="1"/>
  <c r="F6" i="19" a="1"/>
  <c r="F6" i="19" s="1"/>
  <c r="F98" i="19" a="1"/>
  <c r="F98" i="19" s="1"/>
  <c r="AB98" i="1" s="1"/>
  <c r="M451" i="13" s="1"/>
  <c r="F125" i="19" a="1"/>
  <c r="F125" i="19" s="1"/>
  <c r="AB125" i="1" s="1"/>
  <c r="F40" i="19" a="1"/>
  <c r="F40" i="19" s="1"/>
  <c r="AB40" i="1" s="1"/>
  <c r="F8" i="19" a="1"/>
  <c r="F8" i="19" s="1"/>
  <c r="F77" i="19" a="1"/>
  <c r="F77" i="19" s="1"/>
  <c r="AB77" i="1" s="1"/>
  <c r="M329" i="13" s="1"/>
  <c r="F36" i="19" a="1"/>
  <c r="F36" i="19" s="1"/>
  <c r="AB36" i="1" s="1"/>
  <c r="F12" i="19" a="1"/>
  <c r="F12" i="19" s="1"/>
  <c r="AB12" i="1" s="1"/>
  <c r="F194" i="19" a="1"/>
  <c r="F194" i="19" s="1"/>
  <c r="F181" i="19" a="1"/>
  <c r="F181" i="19" s="1"/>
  <c r="AB181" i="1" s="1"/>
  <c r="F165" i="19" a="1"/>
  <c r="F165" i="19" s="1"/>
  <c r="AB165" i="1" s="1"/>
  <c r="F149" i="19" a="1"/>
  <c r="F149" i="19" s="1"/>
  <c r="AB149" i="1" s="1"/>
  <c r="M438" i="13" s="1"/>
  <c r="F135" i="19" a="1"/>
  <c r="F135" i="19" s="1"/>
  <c r="AB135" i="1" s="1"/>
  <c r="F120" i="19" a="1"/>
  <c r="F120" i="19" s="1"/>
  <c r="AB120" i="1" s="1"/>
  <c r="M300" i="13" s="1"/>
  <c r="F105" i="19" a="1"/>
  <c r="F105" i="19" s="1"/>
  <c r="AB105" i="1" s="1"/>
  <c r="F89" i="19" a="1"/>
  <c r="F89" i="19" s="1"/>
  <c r="AB89" i="1" s="1"/>
  <c r="F73" i="19" a="1"/>
  <c r="F73" i="19" s="1"/>
  <c r="F57" i="19" a="1"/>
  <c r="F57" i="19" s="1"/>
  <c r="AB57" i="1" s="1"/>
  <c r="F185" i="19" a="1"/>
  <c r="F185" i="19" s="1"/>
  <c r="AB185" i="1" s="1"/>
  <c r="F172" i="19" a="1"/>
  <c r="F172" i="19" s="1"/>
  <c r="AB172" i="1" s="1"/>
  <c r="M432" i="13" s="1"/>
  <c r="F156" i="19" a="1"/>
  <c r="F156" i="19" s="1"/>
  <c r="F143" i="19" a="1"/>
  <c r="F143" i="19" s="1"/>
  <c r="AB143" i="1" s="1"/>
  <c r="F128" i="19" a="1"/>
  <c r="F128" i="19" s="1"/>
  <c r="AB128" i="1" s="1"/>
  <c r="F112" i="19" a="1"/>
  <c r="F112" i="19" s="1"/>
  <c r="AB112" i="1" s="1"/>
  <c r="F97" i="19" a="1"/>
  <c r="F97" i="19" s="1"/>
  <c r="F81" i="19" a="1"/>
  <c r="F81" i="19" s="1"/>
  <c r="AB81" i="1" s="1"/>
  <c r="M382" i="13" s="1"/>
  <c r="F65" i="19" a="1"/>
  <c r="F65" i="19" s="1"/>
  <c r="AB65" i="1" s="1"/>
  <c r="F193" i="19" a="1"/>
  <c r="F193" i="19" s="1"/>
  <c r="AB193" i="1" s="1"/>
  <c r="F154" i="19" a="1"/>
  <c r="F154" i="19" s="1"/>
  <c r="F124" i="19" a="1"/>
  <c r="F124" i="19" s="1"/>
  <c r="AB124" i="1" s="1"/>
  <c r="F100" i="19" a="1"/>
  <c r="F100" i="19" s="1"/>
  <c r="AB100" i="1" s="1"/>
  <c r="F68" i="19" a="1"/>
  <c r="F68" i="19" s="1"/>
  <c r="AB68" i="1" s="1"/>
  <c r="F45" i="19" a="1"/>
  <c r="F45" i="19" s="1"/>
  <c r="AB45" i="1" s="1"/>
  <c r="F179" i="19" a="1"/>
  <c r="F179" i="19" s="1"/>
  <c r="AB179" i="1" s="1"/>
  <c r="M413" i="13" s="1"/>
  <c r="F147" i="19" a="1"/>
  <c r="F147" i="19" s="1"/>
  <c r="AB147" i="1" s="1"/>
  <c r="F116" i="19" a="1"/>
  <c r="F116" i="19" s="1"/>
  <c r="AB116" i="1" s="1"/>
  <c r="M371" i="13" s="1"/>
  <c r="F85" i="19" a="1"/>
  <c r="F85" i="19" s="1"/>
  <c r="F48" i="19" a="1"/>
  <c r="F48" i="19" s="1"/>
  <c r="AB48" i="1" s="1"/>
  <c r="F37" i="19" a="1"/>
  <c r="F37" i="19" s="1"/>
  <c r="AB37" i="1" s="1"/>
  <c r="F29" i="19" a="1"/>
  <c r="F29" i="19" s="1"/>
  <c r="AB29" i="1" s="1"/>
  <c r="M421" i="13" s="1"/>
  <c r="F21" i="19" a="1"/>
  <c r="F21" i="19" s="1"/>
  <c r="F13" i="19" a="1"/>
  <c r="F13" i="19" s="1"/>
  <c r="AB13" i="1" s="1"/>
  <c r="F175" i="19" a="1"/>
  <c r="F175" i="19" s="1"/>
  <c r="AB175" i="1" s="1"/>
  <c r="F66" i="19" a="1"/>
  <c r="F66" i="19" s="1"/>
  <c r="AB66" i="1" s="1"/>
  <c r="M482" i="13" s="1"/>
  <c r="F174" i="19" a="1"/>
  <c r="F174" i="19" s="1"/>
  <c r="F101" i="19" a="1"/>
  <c r="F101" i="19" s="1"/>
  <c r="AB101" i="1" s="1"/>
  <c r="F34" i="19" a="1"/>
  <c r="F34" i="19" s="1"/>
  <c r="AB34" i="1" s="1"/>
  <c r="F18" i="19" a="1"/>
  <c r="F18" i="19" s="1"/>
  <c r="AB18" i="1" s="1"/>
  <c r="M341" i="13" s="1"/>
  <c r="F191" i="19" a="1"/>
  <c r="F191" i="19" s="1"/>
  <c r="F84" i="19" a="1"/>
  <c r="F84" i="19" s="1"/>
  <c r="F83" i="19" a="1"/>
  <c r="F83" i="19" s="1"/>
  <c r="AB83" i="1" s="1"/>
  <c r="F32" i="19" a="1"/>
  <c r="F32" i="19" s="1"/>
  <c r="AB32" i="1" s="1"/>
  <c r="M385" i="13" s="1"/>
  <c r="F159" i="19" a="1"/>
  <c r="F159" i="19" s="1"/>
  <c r="F51" i="19" a="1"/>
  <c r="F51" i="19" s="1"/>
  <c r="AB51" i="1" s="1"/>
  <c r="F158" i="19" a="1"/>
  <c r="F158" i="19" s="1"/>
  <c r="AB158" i="1" s="1"/>
  <c r="F171" i="19" a="1"/>
  <c r="F171" i="19" s="1"/>
  <c r="AB171" i="1" s="1"/>
  <c r="M364" i="13" s="1"/>
  <c r="F189" i="19" a="1"/>
  <c r="F189" i="19" s="1"/>
  <c r="F176" i="19" a="1"/>
  <c r="F176" i="19" s="1"/>
  <c r="F160" i="19" a="1"/>
  <c r="F160" i="19" s="1"/>
  <c r="AB160" i="1" s="1"/>
  <c r="F144" i="19" a="1"/>
  <c r="F144" i="19" s="1"/>
  <c r="AB144" i="1" s="1"/>
  <c r="M472" i="13" s="1"/>
  <c r="F132" i="19" a="1"/>
  <c r="F132" i="19" s="1"/>
  <c r="F118" i="19" a="1"/>
  <c r="F118" i="19" s="1"/>
  <c r="F103" i="19" a="1"/>
  <c r="F103" i="19" s="1"/>
  <c r="AB103" i="1" s="1"/>
  <c r="F87" i="19" a="1"/>
  <c r="F87" i="19" s="1"/>
  <c r="AB87" i="1" s="1"/>
  <c r="M461" i="13" s="1"/>
  <c r="F71" i="19" a="1"/>
  <c r="F71" i="19" s="1"/>
  <c r="F55" i="19" a="1"/>
  <c r="F55" i="19" s="1"/>
  <c r="AB55" i="1" s="1"/>
  <c r="F183" i="19" a="1"/>
  <c r="F183" i="19" s="1"/>
  <c r="AB183" i="1" s="1"/>
  <c r="F169" i="19" a="1"/>
  <c r="F169" i="19" s="1"/>
  <c r="AB169" i="1" s="1"/>
  <c r="M310" i="13" s="1"/>
  <c r="F153" i="19" a="1"/>
  <c r="F153" i="19" s="1"/>
  <c r="F136" i="19" a="1"/>
  <c r="F136" i="19" s="1"/>
  <c r="AB136" i="1" s="1"/>
  <c r="F126" i="19" a="1"/>
  <c r="F126" i="19" s="1"/>
  <c r="AB126" i="1" s="1"/>
  <c r="F109" i="19" a="1"/>
  <c r="F109" i="19" s="1"/>
  <c r="AB109" i="1" s="1"/>
  <c r="M442" i="13" s="1"/>
  <c r="F95" i="19" a="1"/>
  <c r="F95" i="19" s="1"/>
  <c r="F79" i="19" a="1"/>
  <c r="F79" i="19" s="1"/>
  <c r="AB79" i="1" s="1"/>
  <c r="F63" i="19" a="1"/>
  <c r="F63" i="19" s="1"/>
  <c r="AB63" i="1" s="1"/>
  <c r="F186" i="19" a="1"/>
  <c r="F186" i="19" s="1"/>
  <c r="AB186" i="1" s="1"/>
  <c r="M388" i="13" s="1"/>
  <c r="F151" i="19" a="1"/>
  <c r="F151" i="19" s="1"/>
  <c r="F117" i="19" a="1"/>
  <c r="F117" i="19" s="1"/>
  <c r="AB117" i="1" s="1"/>
  <c r="F93" i="19" a="1"/>
  <c r="F93" i="19" s="1"/>
  <c r="AB93" i="1" s="1"/>
  <c r="F61" i="19" a="1"/>
  <c r="F61" i="19" s="1"/>
  <c r="AB61" i="1" s="1"/>
  <c r="F43" i="19" a="1"/>
  <c r="F43" i="19" s="1"/>
  <c r="AB43" i="1" s="1"/>
  <c r="F166" i="19" a="1"/>
  <c r="F166" i="19" s="1"/>
  <c r="F187" i="19" a="1"/>
  <c r="F187" i="19" s="1"/>
  <c r="AB187" i="1" s="1"/>
  <c r="F173" i="19" a="1"/>
  <c r="F173" i="19" s="1"/>
  <c r="AB173" i="1" s="1"/>
  <c r="F157" i="19" a="1"/>
  <c r="F157" i="19" s="1"/>
  <c r="F142" i="19" a="1"/>
  <c r="F142" i="19" s="1"/>
  <c r="F129" i="19" a="1"/>
  <c r="F129" i="19" s="1"/>
  <c r="AB129" i="1" s="1"/>
  <c r="F113" i="19" a="1"/>
  <c r="F113" i="19" s="1"/>
  <c r="AB113" i="1" s="1"/>
  <c r="M351" i="13" s="1"/>
  <c r="F96" i="19" a="1"/>
  <c r="F96" i="19" s="1"/>
  <c r="F80" i="19" a="1"/>
  <c r="F80" i="19" s="1"/>
  <c r="F64" i="19" a="1"/>
  <c r="F64" i="19" s="1"/>
  <c r="AB64" i="1" s="1"/>
  <c r="F195" i="19" a="1"/>
  <c r="F195" i="19" s="1"/>
  <c r="AB195" i="1" s="1"/>
  <c r="M319" i="13" s="1"/>
  <c r="F180" i="19" a="1"/>
  <c r="F180" i="19" s="1"/>
  <c r="F164" i="19" a="1"/>
  <c r="F164" i="19" s="1"/>
  <c r="F148" i="19" a="1"/>
  <c r="F148" i="19" s="1"/>
  <c r="AB148" i="1" s="1"/>
  <c r="F133" i="19" a="1"/>
  <c r="F133" i="19" s="1"/>
  <c r="AB133" i="1" s="1"/>
  <c r="F121" i="19" a="1"/>
  <c r="F121" i="19" s="1"/>
  <c r="F104" i="19" a="1"/>
  <c r="F104" i="19" s="1"/>
  <c r="F88" i="19" a="1"/>
  <c r="F88" i="19" s="1"/>
  <c r="AB88" i="1" s="1"/>
  <c r="F72" i="19" a="1"/>
  <c r="F72" i="19" s="1"/>
  <c r="AB72" i="1" s="1"/>
  <c r="F56" i="19" a="1"/>
  <c r="F56" i="19" s="1"/>
  <c r="F170" i="19" a="1"/>
  <c r="F170" i="19" s="1"/>
  <c r="F141" i="19" a="1"/>
  <c r="F141" i="19" s="1"/>
  <c r="AB141" i="1" s="1"/>
  <c r="F110" i="19" a="1"/>
  <c r="F110" i="19" s="1"/>
  <c r="AB110" i="1" s="1"/>
  <c r="F82" i="19" a="1"/>
  <c r="F82" i="19" s="1"/>
  <c r="F52" i="19" a="1"/>
  <c r="F52" i="19" s="1"/>
  <c r="AB52" i="1" s="1"/>
  <c r="F192" i="19" a="1"/>
  <c r="F192" i="19" s="1"/>
  <c r="AB192" i="1" s="1"/>
  <c r="F163" i="19" a="1"/>
  <c r="F163" i="19" s="1"/>
  <c r="AB163" i="1" s="1"/>
  <c r="F130" i="19" a="1"/>
  <c r="F130" i="19" s="1"/>
  <c r="F99" i="19" a="1"/>
  <c r="F99" i="19" s="1"/>
  <c r="F67" i="19" a="1"/>
  <c r="F67" i="19" s="1"/>
  <c r="AB67" i="1" s="1"/>
  <c r="F41" i="19" a="1"/>
  <c r="F41" i="19" s="1"/>
  <c r="AB41" i="1" s="1"/>
  <c r="M316" i="13" s="1"/>
  <c r="F33" i="19" a="1"/>
  <c r="F33" i="19" s="1"/>
  <c r="AB33" i="1" s="1"/>
  <c r="F25" i="19" a="1"/>
  <c r="F25" i="19" s="1"/>
  <c r="AB25" i="1" s="1"/>
  <c r="F17" i="19" a="1"/>
  <c r="F17" i="19" s="1"/>
  <c r="AB17" i="1" s="1"/>
  <c r="F9" i="19" a="1"/>
  <c r="F9" i="19" s="1"/>
  <c r="AB9" i="1" s="1"/>
  <c r="M446" i="13" s="1"/>
  <c r="F122" i="19" a="1"/>
  <c r="F122" i="19" s="1"/>
  <c r="F53" i="19" a="1"/>
  <c r="F53" i="19" s="1"/>
  <c r="F114" i="19" a="1"/>
  <c r="F114" i="19" s="1"/>
  <c r="AB114" i="1" s="1"/>
  <c r="F49" i="19" a="1"/>
  <c r="F49" i="19" s="1"/>
  <c r="AB49" i="1" s="1"/>
  <c r="F26" i="19" a="1"/>
  <c r="F26" i="19" s="1"/>
  <c r="AB26" i="1" s="1"/>
  <c r="F10" i="19" a="1"/>
  <c r="F10" i="19" s="1"/>
  <c r="F139" i="19" a="1"/>
  <c r="F139" i="19" s="1"/>
  <c r="AB139" i="1" s="1"/>
  <c r="F138" i="19" a="1"/>
  <c r="F138" i="19" s="1"/>
  <c r="AB138" i="1" s="1"/>
  <c r="F47" i="19" a="1"/>
  <c r="F47" i="19" s="1"/>
  <c r="F16" i="19" a="1"/>
  <c r="F16" i="19" s="1"/>
  <c r="F91" i="19" a="1"/>
  <c r="F91" i="19" s="1"/>
  <c r="AB91" i="1" s="1"/>
  <c r="F97" i="14" a="1"/>
  <c r="F97" i="14" s="1"/>
  <c r="Z97" i="1" s="1"/>
  <c r="K458" i="13" s="1"/>
  <c r="G43" i="14" a="1"/>
  <c r="G43" i="14" s="1"/>
  <c r="G11" i="14" a="1"/>
  <c r="G11" i="14" s="1"/>
  <c r="G117" i="19" a="1"/>
  <c r="G117" i="19" s="1"/>
  <c r="AI117" i="1" s="1"/>
  <c r="G131" i="19" a="1"/>
  <c r="G131" i="19" s="1"/>
  <c r="AI131" i="1" s="1"/>
  <c r="G28" i="19" a="1"/>
  <c r="G28" i="19" s="1"/>
  <c r="AI28" i="1" s="1"/>
  <c r="G118" i="19" a="1"/>
  <c r="G118" i="19" s="1"/>
  <c r="G54" i="19" a="1"/>
  <c r="G54" i="19" s="1"/>
  <c r="AI54" i="1" s="1"/>
  <c r="G8" i="19" a="1"/>
  <c r="G8" i="19" s="1"/>
  <c r="AI8" i="1" s="1"/>
  <c r="M648" i="13" s="1"/>
  <c r="G40" i="19" a="1"/>
  <c r="G40" i="19" s="1"/>
  <c r="G125" i="19" a="1"/>
  <c r="G125" i="19" s="1"/>
  <c r="AI125" i="1" s="1"/>
  <c r="G65" i="19" a="1"/>
  <c r="G65" i="19" s="1"/>
  <c r="AI65" i="1" s="1"/>
  <c r="G128" i="19" a="1"/>
  <c r="G128" i="19" s="1"/>
  <c r="AI128" i="1" s="1"/>
  <c r="G167" i="19" a="1"/>
  <c r="G167" i="19" s="1"/>
  <c r="G6" i="19" a="1"/>
  <c r="G6" i="19" s="1"/>
  <c r="G22" i="19" a="1"/>
  <c r="G22" i="19" s="1"/>
  <c r="AI22" i="1" s="1"/>
  <c r="G38" i="19" a="1"/>
  <c r="G38" i="19" s="1"/>
  <c r="AI38" i="1" s="1"/>
  <c r="M566" i="13" s="1"/>
  <c r="G87" i="19" a="1"/>
  <c r="G87" i="19" s="1"/>
  <c r="G155" i="19" a="1"/>
  <c r="G155" i="19" s="1"/>
  <c r="G42" i="19" a="1"/>
  <c r="G42" i="19" s="1"/>
  <c r="AI42" i="1" s="1"/>
  <c r="G56" i="19" a="1"/>
  <c r="G56" i="19" s="1"/>
  <c r="AI56" i="1" s="1"/>
  <c r="M629" i="13" s="1"/>
  <c r="G88" i="19" a="1"/>
  <c r="G88" i="19" s="1"/>
  <c r="G112" i="19" a="1"/>
  <c r="G112" i="19" s="1"/>
  <c r="G143" i="19" a="1"/>
  <c r="G143" i="19" s="1"/>
  <c r="AI143" i="1" s="1"/>
  <c r="G175" i="19" a="1"/>
  <c r="G175" i="19" s="1"/>
  <c r="AI175" i="1" s="1"/>
  <c r="M558" i="13" s="1"/>
  <c r="G9" i="19" a="1"/>
  <c r="G9" i="19" s="1"/>
  <c r="G17" i="19" a="1"/>
  <c r="G17" i="19" s="1"/>
  <c r="G25" i="19" a="1"/>
  <c r="G25" i="19" s="1"/>
  <c r="AI25" i="1" s="1"/>
  <c r="G33" i="19" a="1"/>
  <c r="G33" i="19" s="1"/>
  <c r="AI33" i="1" s="1"/>
  <c r="M542" i="13" s="1"/>
  <c r="G41" i="19" a="1"/>
  <c r="G41" i="19" s="1"/>
  <c r="G64" i="19" a="1"/>
  <c r="G64" i="19" s="1"/>
  <c r="G96" i="19" a="1"/>
  <c r="G96" i="19" s="1"/>
  <c r="AI96" i="1" s="1"/>
  <c r="G130" i="19" a="1"/>
  <c r="G130" i="19" s="1"/>
  <c r="AI130" i="1" s="1"/>
  <c r="G163" i="19" a="1"/>
  <c r="G163" i="19" s="1"/>
  <c r="G59" i="19" a="1"/>
  <c r="G59" i="19" s="1"/>
  <c r="AI59" i="1" s="1"/>
  <c r="M693" i="13" s="1"/>
  <c r="G75" i="19" a="1"/>
  <c r="G75" i="19" s="1"/>
  <c r="AI75" i="1" s="1"/>
  <c r="G91" i="19" a="1"/>
  <c r="G91" i="19" s="1"/>
  <c r="AI91" i="1" s="1"/>
  <c r="M678" i="13" s="1"/>
  <c r="G107" i="19" a="1"/>
  <c r="G107" i="19" s="1"/>
  <c r="G122" i="19" a="1"/>
  <c r="G122" i="19" s="1"/>
  <c r="AI122" i="1" s="1"/>
  <c r="G139" i="19" a="1"/>
  <c r="G139" i="19" s="1"/>
  <c r="AI139" i="1" s="1"/>
  <c r="G157" i="19" a="1"/>
  <c r="G157" i="19" s="1"/>
  <c r="AI157" i="1" s="1"/>
  <c r="M600" i="13" s="1"/>
  <c r="G173" i="19" a="1"/>
  <c r="G173" i="19" s="1"/>
  <c r="G58" i="19" a="1"/>
  <c r="G58" i="19" s="1"/>
  <c r="G83" i="19" a="1"/>
  <c r="G83" i="19" s="1"/>
  <c r="AI83" i="1" s="1"/>
  <c r="G101" i="19" a="1"/>
  <c r="G101" i="19" s="1"/>
  <c r="AI101" i="1" s="1"/>
  <c r="M548" i="13" s="1"/>
  <c r="G121" i="19" a="1"/>
  <c r="G121" i="19" s="1"/>
  <c r="AI121" i="1" s="1"/>
  <c r="G150" i="19" a="1"/>
  <c r="G150" i="19" s="1"/>
  <c r="G169" i="19" a="1"/>
  <c r="G169" i="19" s="1"/>
  <c r="AI169" i="1" s="1"/>
  <c r="G192" i="19" a="1"/>
  <c r="G192" i="19" s="1"/>
  <c r="AI192" i="1" s="1"/>
  <c r="M530" i="13" s="1"/>
  <c r="G85" i="17" a="1"/>
  <c r="G85" i="17" s="1"/>
  <c r="G88" i="17" a="1"/>
  <c r="G88" i="17" s="1"/>
  <c r="G152" i="17" a="1"/>
  <c r="G152" i="17" s="1"/>
  <c r="AH152" i="1" s="1"/>
  <c r="G115" i="17" a="1"/>
  <c r="G115" i="17" s="1"/>
  <c r="AH115" i="1" s="1"/>
  <c r="G167" i="17" a="1"/>
  <c r="G167" i="17" s="1"/>
  <c r="AH167" i="1" s="1"/>
  <c r="G93" i="17" a="1"/>
  <c r="G93" i="17" s="1"/>
  <c r="AH93" i="1" s="1"/>
  <c r="G15" i="17" a="1"/>
  <c r="G15" i="17" s="1"/>
  <c r="AH15" i="1" s="1"/>
  <c r="G25" i="17" a="1"/>
  <c r="G25" i="17" s="1"/>
  <c r="AH25" i="1" s="1"/>
  <c r="L627" i="13" s="1"/>
  <c r="G35" i="17" a="1"/>
  <c r="G35" i="17" s="1"/>
  <c r="AH35" i="1" s="1"/>
  <c r="G47" i="17" a="1"/>
  <c r="G47" i="17" s="1"/>
  <c r="AH47" i="1" s="1"/>
  <c r="G82" i="17" a="1"/>
  <c r="G82" i="17" s="1"/>
  <c r="AH82" i="1" s="1"/>
  <c r="G149" i="17" a="1"/>
  <c r="G149" i="17" s="1"/>
  <c r="AH149" i="1" s="1"/>
  <c r="G147" i="17" a="1"/>
  <c r="G147" i="17" s="1"/>
  <c r="G8" i="17" a="1"/>
  <c r="G8" i="17" s="1"/>
  <c r="G22" i="17" a="1"/>
  <c r="G22" i="17" s="1"/>
  <c r="AH22" i="1" s="1"/>
  <c r="G34" i="17" a="1"/>
  <c r="G34" i="17" s="1"/>
  <c r="AH34" i="1" s="1"/>
  <c r="G44" i="17" a="1"/>
  <c r="G44" i="17" s="1"/>
  <c r="G74" i="17" a="1"/>
  <c r="G74" i="17" s="1"/>
  <c r="AH74" i="1" s="1"/>
  <c r="G125" i="17" a="1"/>
  <c r="G125" i="17" s="1"/>
  <c r="AH125" i="1" s="1"/>
  <c r="G191" i="17" a="1"/>
  <c r="G191" i="17" s="1"/>
  <c r="AH191" i="1" s="1"/>
  <c r="L643" i="13" s="1"/>
  <c r="G57" i="17" a="1"/>
  <c r="G57" i="17" s="1"/>
  <c r="G81" i="17" a="1"/>
  <c r="G81" i="17" s="1"/>
  <c r="G100" i="17" a="1"/>
  <c r="G100" i="17" s="1"/>
  <c r="AH100" i="1" s="1"/>
  <c r="G119" i="17" a="1"/>
  <c r="G119" i="17" s="1"/>
  <c r="AH119" i="1" s="1"/>
  <c r="L671" i="13" s="1"/>
  <c r="G143" i="17" a="1"/>
  <c r="G143" i="17" s="1"/>
  <c r="G166" i="17" a="1"/>
  <c r="G166" i="17" s="1"/>
  <c r="G12" i="17" a="1"/>
  <c r="G12" i="17" s="1"/>
  <c r="AH12" i="1" s="1"/>
  <c r="G70" i="17" a="1"/>
  <c r="G70" i="17" s="1"/>
  <c r="AH70" i="1" s="1"/>
  <c r="L554" i="13" s="1"/>
  <c r="G91" i="17" a="1"/>
  <c r="G91" i="17" s="1"/>
  <c r="AH91" i="1" s="1"/>
  <c r="G113" i="17" a="1"/>
  <c r="G113" i="17" s="1"/>
  <c r="G137" i="17" a="1"/>
  <c r="G137" i="17" s="1"/>
  <c r="AH137" i="1" s="1"/>
  <c r="G156" i="17" a="1"/>
  <c r="G156" i="17" s="1"/>
  <c r="AH156" i="1" s="1"/>
  <c r="L550" i="13" s="1"/>
  <c r="G175" i="17" a="1"/>
  <c r="G175" i="17" s="1"/>
  <c r="G174" i="17" a="1"/>
  <c r="G174" i="17" s="1"/>
  <c r="G187" i="17" a="1"/>
  <c r="G187" i="17" s="1"/>
  <c r="AH187" i="1" s="1"/>
  <c r="G140" i="14" a="1"/>
  <c r="G140" i="14" s="1"/>
  <c r="AG140" i="1" s="1"/>
  <c r="K586" i="13" s="1"/>
  <c r="G10" i="14" a="1"/>
  <c r="G10" i="14" s="1"/>
  <c r="G30" i="14" a="1"/>
  <c r="G30" i="14" s="1"/>
  <c r="G54" i="14" a="1"/>
  <c r="G54" i="14" s="1"/>
  <c r="AG54" i="1" s="1"/>
  <c r="G128" i="14" a="1"/>
  <c r="G128" i="14" s="1"/>
  <c r="AG128" i="1" s="1"/>
  <c r="K601" i="13" s="1"/>
  <c r="G13" i="14" a="1"/>
  <c r="G13" i="14" s="1"/>
  <c r="G33" i="14" a="1"/>
  <c r="G33" i="14" s="1"/>
  <c r="G53" i="14" a="1"/>
  <c r="G53" i="14" s="1"/>
  <c r="AG53" i="1" s="1"/>
  <c r="G110" i="14" a="1"/>
  <c r="G110" i="14" s="1"/>
  <c r="AG110" i="1" s="1"/>
  <c r="K699" i="13" s="1"/>
  <c r="G12" i="14" a="1"/>
  <c r="G12" i="14" s="1"/>
  <c r="G36" i="14" a="1"/>
  <c r="G36" i="14" s="1"/>
  <c r="G67" i="14" a="1"/>
  <c r="G67" i="14" s="1"/>
  <c r="AG67" i="1" s="1"/>
  <c r="G138" i="14" a="1"/>
  <c r="G138" i="14" s="1"/>
  <c r="AG138" i="1" s="1"/>
  <c r="K608" i="13" s="1"/>
  <c r="G82" i="14" a="1"/>
  <c r="G82" i="14" s="1"/>
  <c r="G104" i="14" a="1"/>
  <c r="G104" i="14" s="1"/>
  <c r="G122" i="14" a="1"/>
  <c r="G122" i="14" s="1"/>
  <c r="AG122" i="1" s="1"/>
  <c r="G149" i="14" a="1"/>
  <c r="G149" i="14" s="1"/>
  <c r="AG149" i="1" s="1"/>
  <c r="K666" i="13" s="1"/>
  <c r="G169" i="14" a="1"/>
  <c r="G169" i="14" s="1"/>
  <c r="G186" i="14" a="1"/>
  <c r="G186" i="14" s="1"/>
  <c r="AG186" i="1" s="1"/>
  <c r="K616" i="13" s="1"/>
  <c r="G68" i="14" a="1"/>
  <c r="G68" i="14" s="1"/>
  <c r="AG68" i="1" s="1"/>
  <c r="G81" i="14" a="1"/>
  <c r="G81" i="14" s="1"/>
  <c r="AG81" i="1" s="1"/>
  <c r="K610" i="13" s="1"/>
  <c r="G99" i="14" a="1"/>
  <c r="G99" i="14" s="1"/>
  <c r="G126" i="14" a="1"/>
  <c r="G126" i="14" s="1"/>
  <c r="G143" i="14" a="1"/>
  <c r="G143" i="14" s="1"/>
  <c r="AG143" i="1" s="1"/>
  <c r="G163" i="14" a="1"/>
  <c r="G163" i="14" s="1"/>
  <c r="AG163" i="1" s="1"/>
  <c r="K659" i="13" s="1"/>
  <c r="G190" i="14" a="1"/>
  <c r="G190" i="14" s="1"/>
  <c r="G77" i="14" a="1"/>
  <c r="G77" i="14" s="1"/>
  <c r="G93" i="14" a="1"/>
  <c r="G93" i="14" s="1"/>
  <c r="AG93" i="1" s="1"/>
  <c r="G115" i="14" a="1"/>
  <c r="G115" i="14" s="1"/>
  <c r="AG115" i="1" s="1"/>
  <c r="K612" i="13" s="1"/>
  <c r="G132" i="14" a="1"/>
  <c r="G132" i="14" s="1"/>
  <c r="G157" i="14" a="1"/>
  <c r="G157" i="14" s="1"/>
  <c r="G179" i="14" a="1"/>
  <c r="G179" i="14" s="1"/>
  <c r="AG179" i="1" s="1"/>
  <c r="F10" i="16" a="1"/>
  <c r="F10" i="16" s="1"/>
  <c r="AD10" i="1" s="1"/>
  <c r="O439" i="13" s="1"/>
  <c r="F6" i="16" a="1"/>
  <c r="F6" i="16" s="1"/>
  <c r="AD6" i="1" s="1"/>
  <c r="F34" i="16" a="1"/>
  <c r="F34" i="16" s="1"/>
  <c r="F30" i="16" a="1"/>
  <c r="F30" i="16" s="1"/>
  <c r="AD30" i="1" s="1"/>
  <c r="F193" i="16" a="1"/>
  <c r="F193" i="16" s="1"/>
  <c r="AD193" i="1" s="1"/>
  <c r="O365" i="13" s="1"/>
  <c r="F28" i="16" a="1"/>
  <c r="F28" i="16" s="1"/>
  <c r="F48" i="16" a="1"/>
  <c r="F48" i="16" s="1"/>
  <c r="F84" i="16" a="1"/>
  <c r="F84" i="16" s="1"/>
  <c r="AD84" i="1" s="1"/>
  <c r="F186" i="16" a="1"/>
  <c r="F186" i="16" s="1"/>
  <c r="AD186" i="1" s="1"/>
  <c r="F23" i="16" a="1"/>
  <c r="F23" i="16" s="1"/>
  <c r="AD23" i="1" s="1"/>
  <c r="F43" i="16" a="1"/>
  <c r="F43" i="16" s="1"/>
  <c r="AD43" i="1" s="1"/>
  <c r="F61" i="16" a="1"/>
  <c r="F61" i="16" s="1"/>
  <c r="AD61" i="1" s="1"/>
  <c r="F74" i="16" a="1"/>
  <c r="F74" i="16" s="1"/>
  <c r="AD74" i="1" s="1"/>
  <c r="O483" i="13" s="1"/>
  <c r="F116" i="16" a="1"/>
  <c r="F116" i="16" s="1"/>
  <c r="F172" i="16" a="1"/>
  <c r="F172" i="16" s="1"/>
  <c r="F21" i="16" a="1"/>
  <c r="F21" i="16" s="1"/>
  <c r="AD21" i="1" s="1"/>
  <c r="F41" i="16" a="1"/>
  <c r="F41" i="16" s="1"/>
  <c r="AD41" i="1" s="1"/>
  <c r="O316" i="13" s="1"/>
  <c r="F59" i="16" a="1"/>
  <c r="F59" i="16" s="1"/>
  <c r="F73" i="16" a="1"/>
  <c r="F73" i="16" s="1"/>
  <c r="F106" i="16" a="1"/>
  <c r="F106" i="16" s="1"/>
  <c r="AD106" i="1" s="1"/>
  <c r="F184" i="16" a="1"/>
  <c r="F184" i="16" s="1"/>
  <c r="AD184" i="1" s="1"/>
  <c r="F118" i="16" a="1"/>
  <c r="F118" i="16" s="1"/>
  <c r="F136" i="16" a="1"/>
  <c r="F136" i="16" s="1"/>
  <c r="F161" i="16" a="1"/>
  <c r="F161" i="16" s="1"/>
  <c r="AD161" i="1" s="1"/>
  <c r="F97" i="16" a="1"/>
  <c r="F97" i="16" s="1"/>
  <c r="AD97" i="1" s="1"/>
  <c r="O458" i="13" s="1"/>
  <c r="F117" i="16" a="1"/>
  <c r="F117" i="16" s="1"/>
  <c r="F139" i="16" a="1"/>
  <c r="F139" i="16" s="1"/>
  <c r="F158" i="16" a="1"/>
  <c r="F158" i="16" s="1"/>
  <c r="AD158" i="1" s="1"/>
  <c r="F179" i="16" a="1"/>
  <c r="F179" i="16" s="1"/>
  <c r="AD179" i="1" s="1"/>
  <c r="O413" i="13" s="1"/>
  <c r="F87" i="16" a="1"/>
  <c r="F87" i="16" s="1"/>
  <c r="AD87" i="1" s="1"/>
  <c r="F101" i="16" a="1"/>
  <c r="F101" i="16" s="1"/>
  <c r="F124" i="16" a="1"/>
  <c r="F124" i="16" s="1"/>
  <c r="AD124" i="1" s="1"/>
  <c r="F150" i="16" a="1"/>
  <c r="F150" i="16" s="1"/>
  <c r="AD150" i="1" s="1"/>
  <c r="O430" i="13" s="1"/>
  <c r="F178" i="16" a="1"/>
  <c r="F178" i="16" s="1"/>
  <c r="F162" i="16" a="1"/>
  <c r="F162" i="16" s="1"/>
  <c r="F174" i="14" a="1"/>
  <c r="F174" i="14" s="1"/>
  <c r="Z174" i="1" s="1"/>
  <c r="F16" i="14" a="1"/>
  <c r="F16" i="14" s="1"/>
  <c r="Z16" i="1" s="1"/>
  <c r="K340" i="13" s="1"/>
  <c r="F40" i="14" a="1"/>
  <c r="F40" i="14" s="1"/>
  <c r="F56" i="14" a="1"/>
  <c r="F56" i="14" s="1"/>
  <c r="F93" i="14" a="1"/>
  <c r="F93" i="14" s="1"/>
  <c r="Z93" i="1" s="1"/>
  <c r="F169" i="14" a="1"/>
  <c r="F169" i="14" s="1"/>
  <c r="Z169" i="1" s="1"/>
  <c r="K310" i="13" s="1"/>
  <c r="F19" i="14" a="1"/>
  <c r="F19" i="14" s="1"/>
  <c r="F50" i="14" a="1"/>
  <c r="F50" i="14" s="1"/>
  <c r="F105" i="14" a="1"/>
  <c r="F105" i="14" s="1"/>
  <c r="Z105" i="1" s="1"/>
  <c r="F10" i="14" a="1"/>
  <c r="F10" i="14" s="1"/>
  <c r="Z10" i="1" s="1"/>
  <c r="K439" i="13" s="1"/>
  <c r="F42" i="14" a="1"/>
  <c r="F42" i="14" s="1"/>
  <c r="F72" i="14" a="1"/>
  <c r="F72" i="14" s="1"/>
  <c r="F76" i="14" a="1"/>
  <c r="F76" i="14" s="1"/>
  <c r="Z76" i="1" s="1"/>
  <c r="F103" i="14" a="1"/>
  <c r="F103" i="14" s="1"/>
  <c r="Z103" i="1" s="1"/>
  <c r="K383" i="13" s="1"/>
  <c r="F131" i="14" a="1"/>
  <c r="F131" i="14" s="1"/>
  <c r="F163" i="14" a="1"/>
  <c r="F163" i="14" s="1"/>
  <c r="Z163" i="1" s="1"/>
  <c r="F195" i="14" a="1"/>
  <c r="F195" i="14" s="1"/>
  <c r="Z195" i="1" s="1"/>
  <c r="F102" i="14" a="1"/>
  <c r="F102" i="14" s="1"/>
  <c r="Z102" i="1" s="1"/>
  <c r="K312" i="13" s="1"/>
  <c r="F135" i="14" a="1"/>
  <c r="F135" i="14" s="1"/>
  <c r="F167" i="14" a="1"/>
  <c r="F167" i="14" s="1"/>
  <c r="F74" i="14" a="1"/>
  <c r="F74" i="14" s="1"/>
  <c r="Z74" i="1" s="1"/>
  <c r="F119" i="14" a="1"/>
  <c r="F119" i="14" s="1"/>
  <c r="Z119" i="1" s="1"/>
  <c r="K443" i="13" s="1"/>
  <c r="F151" i="14" a="1"/>
  <c r="F151" i="14" s="1"/>
  <c r="F90" i="19" a="1"/>
  <c r="F90" i="19" s="1"/>
  <c r="F146" i="19" a="1"/>
  <c r="F146" i="19" s="1"/>
  <c r="AB146" i="1" s="1"/>
  <c r="F178" i="19" a="1"/>
  <c r="F178" i="19" s="1"/>
  <c r="AB178" i="1" s="1"/>
  <c r="F155" i="19" a="1"/>
  <c r="F155" i="19" s="1"/>
  <c r="F19" i="19" a="1"/>
  <c r="F19" i="19" s="1"/>
  <c r="AB19" i="1" s="1"/>
  <c r="F74" i="19" a="1"/>
  <c r="F74" i="19" s="1"/>
  <c r="AB74" i="1" s="1"/>
  <c r="F177" i="16" a="1"/>
  <c r="F177" i="16" s="1"/>
  <c r="AD177" i="1" s="1"/>
  <c r="O433" i="13" s="1"/>
  <c r="F165" i="16" a="1"/>
  <c r="F165" i="16" s="1"/>
  <c r="F187" i="16" a="1"/>
  <c r="F187" i="16" s="1"/>
  <c r="F166" i="16" a="1"/>
  <c r="F166" i="16" s="1"/>
  <c r="AD166" i="1" s="1"/>
  <c r="F147" i="16" a="1"/>
  <c r="F147" i="16" s="1"/>
  <c r="AD147" i="1" s="1"/>
  <c r="O404" i="13" s="1"/>
  <c r="F131" i="16" a="1"/>
  <c r="F131" i="16" s="1"/>
  <c r="F108" i="16" a="1"/>
  <c r="F108" i="16" s="1"/>
  <c r="F95" i="16" a="1"/>
  <c r="F95" i="16" s="1"/>
  <c r="AD95" i="1" s="1"/>
  <c r="F85" i="16" a="1"/>
  <c r="F85" i="16" s="1"/>
  <c r="AD85" i="1" s="1"/>
  <c r="O339" i="13" s="1"/>
  <c r="F181" i="16" a="1"/>
  <c r="F181" i="16" s="1"/>
  <c r="F167" i="16" a="1"/>
  <c r="F167" i="16" s="1"/>
  <c r="F148" i="16" a="1"/>
  <c r="F148" i="16" s="1"/>
  <c r="AD148" i="1" s="1"/>
  <c r="F132" i="16" a="1"/>
  <c r="F132" i="16" s="1"/>
  <c r="AD132" i="1" s="1"/>
  <c r="O484" i="13" s="1"/>
  <c r="F120" i="16" a="1"/>
  <c r="F120" i="16" s="1"/>
  <c r="F102" i="16" a="1"/>
  <c r="F102" i="16" s="1"/>
  <c r="AD102" i="1" s="1"/>
  <c r="O312" i="13" s="1"/>
  <c r="F195" i="16" a="1"/>
  <c r="F195" i="16" s="1"/>
  <c r="AD195" i="1" s="1"/>
  <c r="F159" i="16" a="1"/>
  <c r="F159" i="16" s="1"/>
  <c r="AD159" i="1" s="1"/>
  <c r="O301" i="13" s="1"/>
  <c r="F143" i="16" a="1"/>
  <c r="F143" i="16" s="1"/>
  <c r="F127" i="16" a="1"/>
  <c r="F127" i="16" s="1"/>
  <c r="AD127" i="1" s="1"/>
  <c r="O437" i="13" s="1"/>
  <c r="F112" i="16" a="1"/>
  <c r="F112" i="16" s="1"/>
  <c r="AD112" i="1" s="1"/>
  <c r="F176" i="16" a="1"/>
  <c r="F176" i="16" s="1"/>
  <c r="AD176" i="1" s="1"/>
  <c r="O377" i="13" s="1"/>
  <c r="F113" i="16" a="1"/>
  <c r="F113" i="16" s="1"/>
  <c r="F78" i="16" a="1"/>
  <c r="F78" i="16" s="1"/>
  <c r="AD78" i="1" s="1"/>
  <c r="O424" i="13" s="1"/>
  <c r="F67" i="16" a="1"/>
  <c r="F67" i="16" s="1"/>
  <c r="AD67" i="1" s="1"/>
  <c r="F57" i="16" a="1"/>
  <c r="F57" i="16" s="1"/>
  <c r="AD57" i="1" s="1"/>
  <c r="O318" i="13" s="1"/>
  <c r="F45" i="16" a="1"/>
  <c r="F45" i="16" s="1"/>
  <c r="F29" i="16" a="1"/>
  <c r="F29" i="16" s="1"/>
  <c r="F13" i="16" a="1"/>
  <c r="F13" i="16" s="1"/>
  <c r="AD13" i="1" s="1"/>
  <c r="F164" i="16" a="1"/>
  <c r="F164" i="16" s="1"/>
  <c r="AD164" i="1" s="1"/>
  <c r="F122" i="16" a="1"/>
  <c r="F122" i="16" s="1"/>
  <c r="F79" i="16" a="1"/>
  <c r="F79" i="16" s="1"/>
  <c r="AD79" i="1" s="1"/>
  <c r="O327" i="13" s="1"/>
  <c r="F69" i="16" a="1"/>
  <c r="F69" i="16" s="1"/>
  <c r="AD69" i="1" s="1"/>
  <c r="F58" i="16" a="1"/>
  <c r="F58" i="16" s="1"/>
  <c r="AD58" i="1" s="1"/>
  <c r="O448" i="13" s="1"/>
  <c r="F47" i="16" a="1"/>
  <c r="F47" i="16" s="1"/>
  <c r="F31" i="16" a="1"/>
  <c r="F31" i="16" s="1"/>
  <c r="F15" i="16" a="1"/>
  <c r="F15" i="16" s="1"/>
  <c r="AD15" i="1" s="1"/>
  <c r="F144" i="16" a="1"/>
  <c r="F144" i="16" s="1"/>
  <c r="AD144" i="1" s="1"/>
  <c r="O472" i="13" s="1"/>
  <c r="F86" i="16" a="1"/>
  <c r="F86" i="16" s="1"/>
  <c r="F64" i="16" a="1"/>
  <c r="F64" i="16" s="1"/>
  <c r="F40" i="16" a="1"/>
  <c r="F40" i="16" s="1"/>
  <c r="AD40" i="1" s="1"/>
  <c r="F24" i="16" a="1"/>
  <c r="F24" i="16" s="1"/>
  <c r="AD24" i="1" s="1"/>
  <c r="O390" i="13" s="1"/>
  <c r="F8" i="16" a="1"/>
  <c r="F8" i="16" s="1"/>
  <c r="AD8" i="1" s="1"/>
  <c r="F52" i="16" a="1"/>
  <c r="F52" i="16" s="1"/>
  <c r="AD52" i="1" s="1"/>
  <c r="O481" i="13" s="1"/>
  <c r="F104" i="16" a="1"/>
  <c r="F104" i="16" s="1"/>
  <c r="AD104" i="1" s="1"/>
  <c r="F18" i="16" a="1"/>
  <c r="F18" i="16" s="1"/>
  <c r="AD18" i="1" s="1"/>
  <c r="F22" i="16" a="1"/>
  <c r="F22" i="16" s="1"/>
  <c r="F42" i="16" a="1"/>
  <c r="F42" i="16" s="1"/>
  <c r="G20" i="19" a="1"/>
  <c r="G20" i="19" s="1"/>
  <c r="AI20" i="1" s="1"/>
  <c r="G164" i="19" a="1"/>
  <c r="G164" i="19" s="1"/>
  <c r="AI164" i="1" s="1"/>
  <c r="G86" i="19" a="1"/>
  <c r="G86" i="19" s="1"/>
  <c r="G193" i="19" a="1"/>
  <c r="G193" i="19" s="1"/>
  <c r="G34" i="19" a="1"/>
  <c r="G34" i="19" s="1"/>
  <c r="AI34" i="1" s="1"/>
  <c r="G80" i="19" a="1"/>
  <c r="G80" i="19" s="1"/>
  <c r="AI80" i="1" s="1"/>
  <c r="M695" i="13" s="1"/>
  <c r="G194" i="19" a="1"/>
  <c r="G194" i="19" s="1"/>
  <c r="G81" i="19" a="1"/>
  <c r="G81" i="19" s="1"/>
  <c r="G136" i="19" a="1"/>
  <c r="G136" i="19" s="1"/>
  <c r="AI136" i="1" s="1"/>
  <c r="G172" i="19" a="1"/>
  <c r="G172" i="19" s="1"/>
  <c r="AI172" i="1" s="1"/>
  <c r="G15" i="19" a="1"/>
  <c r="G15" i="19" s="1"/>
  <c r="G23" i="19" a="1"/>
  <c r="G23" i="19" s="1"/>
  <c r="G31" i="19" a="1"/>
  <c r="G31" i="19" s="1"/>
  <c r="AI31" i="1" s="1"/>
  <c r="G57" i="19" a="1"/>
  <c r="G57" i="19" s="1"/>
  <c r="AI57" i="1" s="1"/>
  <c r="M546" i="13" s="1"/>
  <c r="G89" i="19" a="1"/>
  <c r="G89" i="19" s="1"/>
  <c r="G127" i="19" a="1"/>
  <c r="G127" i="19" s="1"/>
  <c r="G182" i="19" a="1"/>
  <c r="G182" i="19" s="1"/>
  <c r="AI182" i="1" s="1"/>
  <c r="G84" i="19" a="1"/>
  <c r="G84" i="19" s="1"/>
  <c r="AI84" i="1" s="1"/>
  <c r="M636" i="13" s="1"/>
  <c r="G115" i="19" a="1"/>
  <c r="G115" i="19" s="1"/>
  <c r="G154" i="19" a="1"/>
  <c r="G154" i="19" s="1"/>
  <c r="G191" i="19" a="1"/>
  <c r="G191" i="19" s="1"/>
  <c r="AI191" i="1" s="1"/>
  <c r="G116" i="19" a="1"/>
  <c r="G116" i="19" s="1"/>
  <c r="AI116" i="1" s="1"/>
  <c r="M599" i="13" s="1"/>
  <c r="G166" i="19" a="1"/>
  <c r="G166" i="19" s="1"/>
  <c r="G190" i="19" a="1"/>
  <c r="G190" i="19" s="1"/>
  <c r="G69" i="17" a="1"/>
  <c r="G69" i="17" s="1"/>
  <c r="AH69" i="1" s="1"/>
  <c r="G77" i="17" a="1"/>
  <c r="G77" i="17" s="1"/>
  <c r="AH77" i="1" s="1"/>
  <c r="L557" i="13" s="1"/>
  <c r="G80" i="17" a="1"/>
  <c r="G80" i="17" s="1"/>
  <c r="G23" i="17" a="1"/>
  <c r="G23" i="17" s="1"/>
  <c r="G79" i="17" a="1"/>
  <c r="G79" i="17" s="1"/>
  <c r="AH79" i="1" s="1"/>
  <c r="G194" i="17" a="1"/>
  <c r="G194" i="17" s="1"/>
  <c r="AH194" i="1" s="1"/>
  <c r="G20" i="17" a="1"/>
  <c r="G20" i="17" s="1"/>
  <c r="G42" i="17" a="1"/>
  <c r="G42" i="17" s="1"/>
  <c r="G106" i="17" a="1"/>
  <c r="G106" i="17" s="1"/>
  <c r="AH106" i="1" s="1"/>
  <c r="G52" i="17" a="1"/>
  <c r="G52" i="17" s="1"/>
  <c r="AH52" i="1" s="1"/>
  <c r="G97" i="17" a="1"/>
  <c r="G97" i="17" s="1"/>
  <c r="G135" i="17" a="1"/>
  <c r="G135" i="17" s="1"/>
  <c r="G185" i="17" a="1"/>
  <c r="G185" i="17" s="1"/>
  <c r="AH185" i="1" s="1"/>
  <c r="G129" i="17" a="1"/>
  <c r="G129" i="17" s="1"/>
  <c r="AH129" i="1" s="1"/>
  <c r="L534" i="13" s="1"/>
  <c r="F13" i="14" a="1"/>
  <c r="F13" i="14" s="1"/>
  <c r="F45" i="14" a="1"/>
  <c r="F45" i="14" s="1"/>
  <c r="F68" i="14" a="1"/>
  <c r="F68" i="14" s="1"/>
  <c r="Z68" i="1" s="1"/>
  <c r="F193" i="14" a="1"/>
  <c r="F193" i="14" s="1"/>
  <c r="Z193" i="1" s="1"/>
  <c r="F173" i="14" a="1"/>
  <c r="F173" i="14" s="1"/>
  <c r="F161" i="14" a="1"/>
  <c r="F161" i="14" s="1"/>
  <c r="F141" i="14" a="1"/>
  <c r="F141" i="14" s="1"/>
  <c r="Z141" i="1" s="1"/>
  <c r="F129" i="14" a="1"/>
  <c r="F129" i="14" s="1"/>
  <c r="Z129" i="1" s="1"/>
  <c r="K306" i="13" s="1"/>
  <c r="F108" i="14" a="1"/>
  <c r="F108" i="14" s="1"/>
  <c r="F92" i="14" a="1"/>
  <c r="F92" i="14" s="1"/>
  <c r="F189" i="14" a="1"/>
  <c r="F189" i="14" s="1"/>
  <c r="Z189" i="1" s="1"/>
  <c r="F177" i="14" a="1"/>
  <c r="F177" i="14" s="1"/>
  <c r="Z177" i="1" s="1"/>
  <c r="F157" i="14" a="1"/>
  <c r="F157" i="14" s="1"/>
  <c r="F145" i="14" a="1"/>
  <c r="F145" i="14" s="1"/>
  <c r="F125" i="14" a="1"/>
  <c r="F125" i="14" s="1"/>
  <c r="Z125" i="1" s="1"/>
  <c r="F113" i="14" a="1"/>
  <c r="F113" i="14" s="1"/>
  <c r="Z113" i="1" s="1"/>
  <c r="K351" i="13" s="1"/>
  <c r="F98" i="14" a="1"/>
  <c r="F98" i="14" s="1"/>
  <c r="F78" i="14" a="1"/>
  <c r="F78" i="14" s="1"/>
  <c r="Z78" i="1" s="1"/>
  <c r="K424" i="13" s="1"/>
  <c r="F192" i="14" a="1"/>
  <c r="F192" i="14" s="1"/>
  <c r="Z192" i="1" s="1"/>
  <c r="F178" i="14" a="1"/>
  <c r="F178" i="14" s="1"/>
  <c r="Z178" i="1" s="1"/>
  <c r="F160" i="14" a="1"/>
  <c r="F160" i="14" s="1"/>
  <c r="F146" i="14" a="1"/>
  <c r="F146" i="14" s="1"/>
  <c r="F128" i="14" a="1"/>
  <c r="F128" i="14" s="1"/>
  <c r="Z128" i="1" s="1"/>
  <c r="F114" i="14" a="1"/>
  <c r="F114" i="14" s="1"/>
  <c r="Z114" i="1" s="1"/>
  <c r="F99" i="14" a="1"/>
  <c r="F99" i="14" s="1"/>
  <c r="F84" i="14" a="1"/>
  <c r="F84" i="14" s="1"/>
  <c r="F73" i="14" a="1"/>
  <c r="F73" i="14" s="1"/>
  <c r="Z73" i="1" s="1"/>
  <c r="F112" i="14" a="1"/>
  <c r="F112" i="14" s="1"/>
  <c r="Z112" i="1" s="1"/>
  <c r="K387" i="13" s="1"/>
  <c r="F63" i="14" a="1"/>
  <c r="F63" i="14" s="1"/>
  <c r="F52" i="14" a="1"/>
  <c r="F52" i="14" s="1"/>
  <c r="F38" i="14" a="1"/>
  <c r="F38" i="14" s="1"/>
  <c r="Z38" i="1" s="1"/>
  <c r="F22" i="14" a="1"/>
  <c r="F22" i="14" s="1"/>
  <c r="Z22" i="1" s="1"/>
  <c r="F6" i="14" a="1"/>
  <c r="F6" i="14" s="1"/>
  <c r="F137" i="14" a="1"/>
  <c r="F137" i="14" s="1"/>
  <c r="F89" i="14" a="1"/>
  <c r="F89" i="14" s="1"/>
  <c r="Z89" i="1" s="1"/>
  <c r="F67" i="14" a="1"/>
  <c r="F67" i="14" s="1"/>
  <c r="Z67" i="1" s="1"/>
  <c r="K391" i="13" s="1"/>
  <c r="F47" i="14" a="1"/>
  <c r="F47" i="14" s="1"/>
  <c r="F31" i="14" a="1"/>
  <c r="F31" i="14" s="1"/>
  <c r="F54" i="14" a="1"/>
  <c r="F54" i="14" s="1"/>
  <c r="Z54" i="1" s="1"/>
  <c r="F66" i="14" a="1"/>
  <c r="F66" i="14" s="1"/>
  <c r="Z66" i="1" s="1"/>
  <c r="K482" i="13" s="1"/>
  <c r="F9" i="14" a="1"/>
  <c r="F9" i="14" s="1"/>
  <c r="F41" i="14" a="1"/>
  <c r="F41" i="14" s="1"/>
  <c r="F21" i="14" a="1"/>
  <c r="F21" i="14" s="1"/>
  <c r="Z21" i="1" s="1"/>
  <c r="F188" i="14" a="1"/>
  <c r="F188" i="14" s="1"/>
  <c r="Z188" i="1" s="1"/>
  <c r="F171" i="14" a="1"/>
  <c r="F171" i="14" s="1"/>
  <c r="F156" i="14" a="1"/>
  <c r="F156" i="14" s="1"/>
  <c r="F139" i="14" a="1"/>
  <c r="F139" i="14" s="1"/>
  <c r="Z139" i="1" s="1"/>
  <c r="F124" i="14" a="1"/>
  <c r="F124" i="14" s="1"/>
  <c r="Z124" i="1" s="1"/>
  <c r="K352" i="13" s="1"/>
  <c r="F104" i="14" a="1"/>
  <c r="F104" i="14" s="1"/>
  <c r="F88" i="14" a="1"/>
  <c r="F88" i="14" s="1"/>
  <c r="Z88" i="1" s="1"/>
  <c r="K449" i="13" s="1"/>
  <c r="F187" i="14" a="1"/>
  <c r="F187" i="14" s="1"/>
  <c r="Z187" i="1" s="1"/>
  <c r="F172" i="14" a="1"/>
  <c r="F172" i="14" s="1"/>
  <c r="Z172" i="1" s="1"/>
  <c r="F155" i="14" a="1"/>
  <c r="F155" i="14" s="1"/>
  <c r="F140" i="14" a="1"/>
  <c r="F140" i="14" s="1"/>
  <c r="Z140" i="1" s="1"/>
  <c r="K358" i="13" s="1"/>
  <c r="F123" i="14" a="1"/>
  <c r="F123" i="14" s="1"/>
  <c r="Z123" i="1" s="1"/>
  <c r="F110" i="14" a="1"/>
  <c r="F110" i="14" s="1"/>
  <c r="Z110" i="1" s="1"/>
  <c r="F94" i="14" a="1"/>
  <c r="F94" i="14" s="1"/>
  <c r="F70" i="14" a="1"/>
  <c r="F70" i="14" s="1"/>
  <c r="F190" i="14" a="1"/>
  <c r="F190" i="14" s="1"/>
  <c r="Z190" i="1" s="1"/>
  <c r="F175" i="14" a="1"/>
  <c r="F175" i="14" s="1"/>
  <c r="Z175" i="1" s="1"/>
  <c r="K330" i="13" s="1"/>
  <c r="F158" i="14" a="1"/>
  <c r="F158" i="14" s="1"/>
  <c r="F143" i="14" a="1"/>
  <c r="F143" i="14" s="1"/>
  <c r="F126" i="14" a="1"/>
  <c r="F126" i="14" s="1"/>
  <c r="Z126" i="1" s="1"/>
  <c r="F111" i="14" a="1"/>
  <c r="F111" i="14" s="1"/>
  <c r="Z111" i="1" s="1"/>
  <c r="K395" i="13" s="1"/>
  <c r="F95" i="14" a="1"/>
  <c r="F95" i="14" s="1"/>
  <c r="F81" i="14" a="1"/>
  <c r="F81" i="14" s="1"/>
  <c r="F179" i="14" a="1"/>
  <c r="F179" i="14" s="1"/>
  <c r="Z179" i="1" s="1"/>
  <c r="F101" i="14" a="1"/>
  <c r="F101" i="14" s="1"/>
  <c r="Z101" i="1" s="1"/>
  <c r="K320" i="13" s="1"/>
  <c r="F59" i="14" a="1"/>
  <c r="F59" i="14" s="1"/>
  <c r="F49" i="14" a="1"/>
  <c r="F49" i="14" s="1"/>
  <c r="Z49" i="1" s="1"/>
  <c r="K480" i="13" s="1"/>
  <c r="F34" i="14" a="1"/>
  <c r="F34" i="14" s="1"/>
  <c r="Z34" i="1" s="1"/>
  <c r="F18" i="14" a="1"/>
  <c r="F18" i="14" s="1"/>
  <c r="Z18" i="1" s="1"/>
  <c r="K341" i="13" s="1"/>
  <c r="F191" i="14" a="1"/>
  <c r="F191" i="14" s="1"/>
  <c r="F130" i="14" a="1"/>
  <c r="F130" i="14" s="1"/>
  <c r="F83" i="14" a="1"/>
  <c r="F83" i="14" s="1"/>
  <c r="Z83" i="1" s="1"/>
  <c r="F65" i="14" a="1"/>
  <c r="F65" i="14" s="1"/>
  <c r="Z65" i="1" s="1"/>
  <c r="K381" i="13" s="1"/>
  <c r="F43" i="14" a="1"/>
  <c r="F43" i="14" s="1"/>
  <c r="F27" i="14" a="1"/>
  <c r="F27" i="14" s="1"/>
  <c r="F11" i="14" a="1"/>
  <c r="F11" i="14" s="1"/>
  <c r="Z11" i="1" s="1"/>
  <c r="F162" i="14" a="1"/>
  <c r="F162" i="14" s="1"/>
  <c r="Z162" i="1" s="1"/>
  <c r="K396" i="13" s="1"/>
  <c r="F109" i="14" a="1"/>
  <c r="F109" i="14" s="1"/>
  <c r="F60" i="14" a="1"/>
  <c r="F60" i="14" s="1"/>
  <c r="F51" i="14" a="1"/>
  <c r="F51" i="14" s="1"/>
  <c r="Z51" i="1" s="1"/>
  <c r="F36" i="14" a="1"/>
  <c r="F36" i="14" s="1"/>
  <c r="Z36" i="1" s="1"/>
  <c r="K435" i="13" s="1"/>
  <c r="F20" i="14" a="1"/>
  <c r="F20" i="14" s="1"/>
  <c r="F194" i="14" a="1"/>
  <c r="F194" i="14" s="1"/>
  <c r="Z194" i="1" s="1"/>
  <c r="K344" i="13" s="1"/>
  <c r="F127" i="14" a="1"/>
  <c r="F127" i="14" s="1"/>
  <c r="Z127" i="1" s="1"/>
  <c r="F29" i="14" a="1"/>
  <c r="F29" i="14" s="1"/>
  <c r="Z29" i="1" s="1"/>
  <c r="K421" i="13" s="1"/>
  <c r="F80" i="14" a="1"/>
  <c r="F80" i="14" s="1"/>
  <c r="F25" i="14" a="1"/>
  <c r="F25" i="14" s="1"/>
  <c r="F37" i="14" a="1"/>
  <c r="F37" i="14" s="1"/>
  <c r="Z37" i="1" s="1"/>
  <c r="F64" i="14" a="1"/>
  <c r="F64" i="14" s="1"/>
  <c r="Z64" i="1" s="1"/>
  <c r="K349" i="13" s="1"/>
  <c r="F33" i="14" a="1"/>
  <c r="F33" i="14" s="1"/>
  <c r="G152" i="19" a="1"/>
  <c r="G152" i="19" s="1"/>
  <c r="AI152" i="1" s="1"/>
  <c r="M682" i="13" s="1"/>
  <c r="G72" i="19" a="1"/>
  <c r="G72" i="19" s="1"/>
  <c r="AI72" i="1" s="1"/>
  <c r="G134" i="19" a="1"/>
  <c r="G134" i="19" s="1"/>
  <c r="AI134" i="1" s="1"/>
  <c r="M564" i="13" s="1"/>
  <c r="G180" i="19" a="1"/>
  <c r="G180" i="19" s="1"/>
  <c r="G10" i="19" a="1"/>
  <c r="G10" i="19" s="1"/>
  <c r="G26" i="19" a="1"/>
  <c r="G26" i="19" s="1"/>
  <c r="AI26" i="1" s="1"/>
  <c r="G49" i="19" a="1"/>
  <c r="G49" i="19" s="1"/>
  <c r="AI49" i="1" s="1"/>
  <c r="G94" i="19" a="1"/>
  <c r="G94" i="19" s="1"/>
  <c r="G168" i="19" a="1"/>
  <c r="G168" i="19" s="1"/>
  <c r="G44" i="19" a="1"/>
  <c r="G44" i="19" s="1"/>
  <c r="AI44" i="1" s="1"/>
  <c r="G63" i="19" a="1"/>
  <c r="G63" i="19" s="1"/>
  <c r="AI63" i="1" s="1"/>
  <c r="M694" i="13" s="1"/>
  <c r="G95" i="19" a="1"/>
  <c r="G95" i="19" s="1"/>
  <c r="AI95" i="1" s="1"/>
  <c r="G119" i="19" a="1"/>
  <c r="G119" i="19" s="1"/>
  <c r="G156" i="19" a="1"/>
  <c r="G156" i="19" s="1"/>
  <c r="AI156" i="1" s="1"/>
  <c r="G188" i="19" a="1"/>
  <c r="G188" i="19" s="1"/>
  <c r="AI188" i="1" s="1"/>
  <c r="M551" i="13" s="1"/>
  <c r="G11" i="19" a="1"/>
  <c r="G11" i="19" s="1"/>
  <c r="G19" i="19" a="1"/>
  <c r="G19" i="19" s="1"/>
  <c r="G27" i="19" a="1"/>
  <c r="G27" i="19" s="1"/>
  <c r="AI27" i="1" s="1"/>
  <c r="G35" i="19" a="1"/>
  <c r="G35" i="19" s="1"/>
  <c r="AI35" i="1" s="1"/>
  <c r="G46" i="19" a="1"/>
  <c r="G46" i="19" s="1"/>
  <c r="G71" i="19" a="1"/>
  <c r="G71" i="19" s="1"/>
  <c r="G103" i="19" a="1"/>
  <c r="G103" i="19" s="1"/>
  <c r="AI103" i="1" s="1"/>
  <c r="G144" i="19" a="1"/>
  <c r="G144" i="19" s="1"/>
  <c r="AI144" i="1" s="1"/>
  <c r="M700" i="13" s="1"/>
  <c r="G176" i="19" a="1"/>
  <c r="G176" i="19" s="1"/>
  <c r="G61" i="19" a="1"/>
  <c r="G61" i="19" s="1"/>
  <c r="AI61" i="1" s="1"/>
  <c r="G77" i="19" a="1"/>
  <c r="G77" i="19" s="1"/>
  <c r="AI77" i="1" s="1"/>
  <c r="G93" i="19" a="1"/>
  <c r="G93" i="19" s="1"/>
  <c r="AI93" i="1" s="1"/>
  <c r="G110" i="19" a="1"/>
  <c r="G110" i="19" s="1"/>
  <c r="G124" i="19" a="1"/>
  <c r="G124" i="19" s="1"/>
  <c r="G146" i="19" a="1"/>
  <c r="G146" i="19" s="1"/>
  <c r="AI146" i="1" s="1"/>
  <c r="G162" i="19" a="1"/>
  <c r="G162" i="19" s="1"/>
  <c r="AI162" i="1" s="1"/>
  <c r="G178" i="19" a="1"/>
  <c r="G178" i="19" s="1"/>
  <c r="AI178" i="1" s="1"/>
  <c r="G67" i="19" a="1"/>
  <c r="G67" i="19" s="1"/>
  <c r="G85" i="19" a="1"/>
  <c r="G85" i="19" s="1"/>
  <c r="AI85" i="1" s="1"/>
  <c r="G106" i="19" a="1"/>
  <c r="G106" i="19" s="1"/>
  <c r="AI106" i="1" s="1"/>
  <c r="M583" i="13" s="1"/>
  <c r="G133" i="19" a="1"/>
  <c r="G133" i="19" s="1"/>
  <c r="G153" i="19" a="1"/>
  <c r="G153" i="19" s="1"/>
  <c r="G53" i="17" a="1"/>
  <c r="G53" i="17" s="1"/>
  <c r="AH53" i="1" s="1"/>
  <c r="G110" i="17" a="1"/>
  <c r="G110" i="17" s="1"/>
  <c r="AH110" i="1" s="1"/>
  <c r="G101" i="17" a="1"/>
  <c r="G101" i="17" s="1"/>
  <c r="G180" i="17" a="1"/>
  <c r="G180" i="17" s="1"/>
  <c r="AH180" i="1" s="1"/>
  <c r="G128" i="17" a="1"/>
  <c r="G128" i="17" s="1"/>
  <c r="AH128" i="1" s="1"/>
  <c r="G11" i="17" a="1"/>
  <c r="G11" i="17" s="1"/>
  <c r="AH11" i="1" s="1"/>
  <c r="L662" i="13" s="1"/>
  <c r="G118" i="17" a="1"/>
  <c r="G118" i="17" s="1"/>
  <c r="G17" i="17" a="1"/>
  <c r="G17" i="17" s="1"/>
  <c r="G27" i="17" a="1"/>
  <c r="G27" i="17" s="1"/>
  <c r="AH27" i="1" s="1"/>
  <c r="G39" i="17" a="1"/>
  <c r="G39" i="17" s="1"/>
  <c r="AH39" i="1" s="1"/>
  <c r="L553" i="13" s="1"/>
  <c r="G50" i="17" a="1"/>
  <c r="G50" i="17" s="1"/>
  <c r="G95" i="17" a="1"/>
  <c r="G95" i="17" s="1"/>
  <c r="G172" i="17" a="1"/>
  <c r="G172" i="17" s="1"/>
  <c r="AH172" i="1" s="1"/>
  <c r="G150" i="17" a="1"/>
  <c r="G150" i="17" s="1"/>
  <c r="AH150" i="1" s="1"/>
  <c r="L658" i="13" s="1"/>
  <c r="G14" i="17" a="1"/>
  <c r="G14" i="17" s="1"/>
  <c r="AH14" i="1" s="1"/>
  <c r="G26" i="17" a="1"/>
  <c r="G26" i="17" s="1"/>
  <c r="G36" i="17" a="1"/>
  <c r="G36" i="17" s="1"/>
  <c r="AH36" i="1" s="1"/>
  <c r="G46" i="17" a="1"/>
  <c r="G46" i="17" s="1"/>
  <c r="AH46" i="1" s="1"/>
  <c r="G90" i="17" a="1"/>
  <c r="G90" i="17" s="1"/>
  <c r="G141" i="17" a="1"/>
  <c r="G141" i="17" s="1"/>
  <c r="G9" i="17" a="1"/>
  <c r="G9" i="17" s="1"/>
  <c r="AH9" i="1" s="1"/>
  <c r="G65" i="17" a="1"/>
  <c r="G65" i="17" s="1"/>
  <c r="AH65" i="1" s="1"/>
  <c r="L609" i="13" s="1"/>
  <c r="G84" i="17" a="1"/>
  <c r="G84" i="17" s="1"/>
  <c r="AH84" i="1" s="1"/>
  <c r="G105" i="17" a="1"/>
  <c r="G105" i="17" s="1"/>
  <c r="G127" i="17" a="1"/>
  <c r="G127" i="17" s="1"/>
  <c r="AH127" i="1" s="1"/>
  <c r="G146" i="17" a="1"/>
  <c r="G146" i="17" s="1"/>
  <c r="AH146" i="1" s="1"/>
  <c r="L714" i="13" s="1"/>
  <c r="G170" i="17" a="1"/>
  <c r="G170" i="17" s="1"/>
  <c r="G54" i="17" a="1"/>
  <c r="G54" i="17" s="1"/>
  <c r="G75" i="17" a="1"/>
  <c r="G75" i="17" s="1"/>
  <c r="AH75" i="1" s="1"/>
  <c r="G94" i="17" a="1"/>
  <c r="G94" i="17" s="1"/>
  <c r="AH94" i="1" s="1"/>
  <c r="L646" i="13" s="1"/>
  <c r="G121" i="17" a="1"/>
  <c r="G121" i="17" s="1"/>
  <c r="G140" i="17" a="1"/>
  <c r="G140" i="17" s="1"/>
  <c r="G159" i="17" a="1"/>
  <c r="G159" i="17" s="1"/>
  <c r="AH159" i="1" s="1"/>
  <c r="G188" i="17" a="1"/>
  <c r="G188" i="17" s="1"/>
  <c r="AH188" i="1" s="1"/>
  <c r="G176" i="17" a="1"/>
  <c r="G176" i="17" s="1"/>
  <c r="AH176" i="1" s="1"/>
  <c r="G160" i="14" a="1"/>
  <c r="G160" i="14" s="1"/>
  <c r="G14" i="14" a="1"/>
  <c r="G14" i="14" s="1"/>
  <c r="AG14" i="1" s="1"/>
  <c r="G34" i="14" a="1"/>
  <c r="G34" i="14" s="1"/>
  <c r="AG34" i="1" s="1"/>
  <c r="K703" i="13" s="1"/>
  <c r="G64" i="14" a="1"/>
  <c r="G64" i="14" s="1"/>
  <c r="G135" i="14" a="1"/>
  <c r="G135" i="14" s="1"/>
  <c r="G17" i="14" a="1"/>
  <c r="G17" i="14" s="1"/>
  <c r="AG17" i="1" s="1"/>
  <c r="G41" i="14" a="1"/>
  <c r="G41" i="14" s="1"/>
  <c r="AG41" i="1" s="1"/>
  <c r="G56" i="14" a="1"/>
  <c r="G56" i="14" s="1"/>
  <c r="G123" i="14" a="1"/>
  <c r="G123" i="14" s="1"/>
  <c r="G20" i="14" a="1"/>
  <c r="G20" i="14" s="1"/>
  <c r="AG20" i="1" s="1"/>
  <c r="G40" i="14" a="1"/>
  <c r="G40" i="14" s="1"/>
  <c r="AG40" i="1" s="1"/>
  <c r="K533" i="13" s="1"/>
  <c r="G78" i="14" a="1"/>
  <c r="G78" i="14" s="1"/>
  <c r="G172" i="14" a="1"/>
  <c r="G172" i="14" s="1"/>
  <c r="G88" i="14" a="1"/>
  <c r="G88" i="14" s="1"/>
  <c r="AG88" i="1" s="1"/>
  <c r="G108" i="14" a="1"/>
  <c r="G108" i="14" s="1"/>
  <c r="AG108" i="1" s="1"/>
  <c r="K698" i="13" s="1"/>
  <c r="G134" i="14" a="1"/>
  <c r="G134" i="14" s="1"/>
  <c r="G151" i="14" a="1"/>
  <c r="G151" i="14" s="1"/>
  <c r="G171" i="14" a="1"/>
  <c r="G171" i="14" s="1"/>
  <c r="AG171" i="1" s="1"/>
  <c r="G57" i="14" a="1"/>
  <c r="G57" i="14" s="1"/>
  <c r="AG57" i="1" s="1"/>
  <c r="K546" i="13" s="1"/>
  <c r="G71" i="14" a="1"/>
  <c r="G71" i="14" s="1"/>
  <c r="G84" i="14" a="1"/>
  <c r="G84" i="14" s="1"/>
  <c r="AG84" i="1" s="1"/>
  <c r="K636" i="13" s="1"/>
  <c r="G107" i="14" a="1"/>
  <c r="G107" i="14" s="1"/>
  <c r="AG107" i="1" s="1"/>
  <c r="G129" i="14" a="1"/>
  <c r="G129" i="14" s="1"/>
  <c r="AG129" i="1" s="1"/>
  <c r="G146" i="14" a="1"/>
  <c r="G146" i="14" s="1"/>
  <c r="G173" i="14" a="1"/>
  <c r="G173" i="14" s="1"/>
  <c r="G193" i="14" a="1"/>
  <c r="G193" i="14" s="1"/>
  <c r="AG193" i="1" s="1"/>
  <c r="G80" i="14" a="1"/>
  <c r="G80" i="14" s="1"/>
  <c r="AG80" i="1" s="1"/>
  <c r="G101" i="14" a="1"/>
  <c r="G101" i="14" s="1"/>
  <c r="G120" i="14" a="1"/>
  <c r="G120" i="14" s="1"/>
  <c r="G142" i="14" a="1"/>
  <c r="G142" i="14" s="1"/>
  <c r="AG142" i="1" s="1"/>
  <c r="G162" i="14" a="1"/>
  <c r="G162" i="14" s="1"/>
  <c r="AG162" i="1" s="1"/>
  <c r="G184" i="14" a="1"/>
  <c r="G184" i="14" s="1"/>
  <c r="F26" i="16" a="1"/>
  <c r="F26" i="16" s="1"/>
  <c r="F38" i="16" a="1"/>
  <c r="F38" i="16" s="1"/>
  <c r="AD38" i="1" s="1"/>
  <c r="F76" i="16" a="1"/>
  <c r="F76" i="16" s="1"/>
  <c r="AD76" i="1" s="1"/>
  <c r="O407" i="13" s="1"/>
  <c r="F46" i="16" a="1"/>
  <c r="F46" i="16" s="1"/>
  <c r="F12" i="16" a="1"/>
  <c r="F12" i="16" s="1"/>
  <c r="AD12" i="1" s="1"/>
  <c r="F32" i="16" a="1"/>
  <c r="F32" i="16" s="1"/>
  <c r="AD32" i="1" s="1"/>
  <c r="F56" i="16" a="1"/>
  <c r="F56" i="16" s="1"/>
  <c r="AD56" i="1" s="1"/>
  <c r="F88" i="16" a="1"/>
  <c r="F88" i="16" s="1"/>
  <c r="F7" i="16" a="1"/>
  <c r="F7" i="16" s="1"/>
  <c r="AD7" i="1" s="1"/>
  <c r="O356" i="13" s="1"/>
  <c r="F27" i="16" a="1"/>
  <c r="F27" i="16" s="1"/>
  <c r="AD27" i="1" s="1"/>
  <c r="F50" i="16" a="1"/>
  <c r="F50" i="16" s="1"/>
  <c r="AD50" i="1" s="1"/>
  <c r="F63" i="16" a="1"/>
  <c r="F63" i="16" s="1"/>
  <c r="F77" i="16" a="1"/>
  <c r="F77" i="16" s="1"/>
  <c r="F128" i="16" a="1"/>
  <c r="F128" i="16" s="1"/>
  <c r="AD128" i="1" s="1"/>
  <c r="F189" i="16" a="1"/>
  <c r="F189" i="16" s="1"/>
  <c r="AD189" i="1" s="1"/>
  <c r="O389" i="13" s="1"/>
  <c r="F25" i="16" a="1"/>
  <c r="F25" i="16" s="1"/>
  <c r="F49" i="16" a="1"/>
  <c r="F49" i="16" s="1"/>
  <c r="F62" i="16" a="1"/>
  <c r="F62" i="16" s="1"/>
  <c r="AD62" i="1" s="1"/>
  <c r="F75" i="16" a="1"/>
  <c r="F75" i="16" s="1"/>
  <c r="AD75" i="1" s="1"/>
  <c r="O386" i="13" s="1"/>
  <c r="F125" i="16" a="1"/>
  <c r="F125" i="16" s="1"/>
  <c r="F105" i="16" a="1"/>
  <c r="F105" i="16" s="1"/>
  <c r="F121" i="16" a="1"/>
  <c r="F121" i="16" s="1"/>
  <c r="AD121" i="1" s="1"/>
  <c r="F146" i="16" a="1"/>
  <c r="F146" i="16" s="1"/>
  <c r="AD146" i="1" s="1"/>
  <c r="O486" i="13" s="1"/>
  <c r="F173" i="16" a="1"/>
  <c r="F173" i="16" s="1"/>
  <c r="F99" i="16" a="1"/>
  <c r="F99" i="16" s="1"/>
  <c r="F123" i="16" a="1"/>
  <c r="F123" i="16" s="1"/>
  <c r="AD123" i="1" s="1"/>
  <c r="F142" i="16" a="1"/>
  <c r="F142" i="16" s="1"/>
  <c r="AD142" i="1" s="1"/>
  <c r="F163" i="16" a="1"/>
  <c r="F163" i="16" s="1"/>
  <c r="F183" i="16" a="1"/>
  <c r="F183" i="16" s="1"/>
  <c r="F90" i="16" a="1"/>
  <c r="F90" i="16" s="1"/>
  <c r="AD90" i="1" s="1"/>
  <c r="F103" i="16" a="1"/>
  <c r="F103" i="16" s="1"/>
  <c r="AD103" i="1" s="1"/>
  <c r="O383" i="13" s="1"/>
  <c r="F134" i="16" a="1"/>
  <c r="F134" i="16" s="1"/>
  <c r="F153" i="16" a="1"/>
  <c r="F153" i="16" s="1"/>
  <c r="F182" i="16" a="1"/>
  <c r="F182" i="16" s="1"/>
  <c r="AD182" i="1" s="1"/>
  <c r="F168" i="16" a="1"/>
  <c r="F168" i="16" s="1"/>
  <c r="AD168" i="1" s="1"/>
  <c r="O445" i="13" s="1"/>
  <c r="F185" i="16" a="1"/>
  <c r="F185" i="16" s="1"/>
  <c r="AD185" i="1" s="1"/>
  <c r="F181" i="14" a="1"/>
  <c r="F181" i="14" s="1"/>
  <c r="F24" i="14" a="1"/>
  <c r="F24" i="14" s="1"/>
  <c r="Z24" i="1" s="1"/>
  <c r="F44" i="14" a="1"/>
  <c r="F44" i="14" s="1"/>
  <c r="Z44" i="1" s="1"/>
  <c r="K422" i="13" s="1"/>
  <c r="F58" i="14" a="1"/>
  <c r="F58" i="14" s="1"/>
  <c r="F115" i="14" a="1"/>
  <c r="F115" i="14" s="1"/>
  <c r="F176" i="14" a="1"/>
  <c r="F176" i="14" s="1"/>
  <c r="Z176" i="1" s="1"/>
  <c r="F23" i="14" a="1"/>
  <c r="F23" i="14" s="1"/>
  <c r="Z23" i="1" s="1"/>
  <c r="K417" i="13" s="1"/>
  <c r="F61" i="14" a="1"/>
  <c r="F61" i="14" s="1"/>
  <c r="F117" i="14" a="1"/>
  <c r="F117" i="14" s="1"/>
  <c r="F14" i="14" a="1"/>
  <c r="F14" i="14" s="1"/>
  <c r="Z14" i="1" s="1"/>
  <c r="F46" i="14" a="1"/>
  <c r="F46" i="14" s="1"/>
  <c r="Z46" i="1" s="1"/>
  <c r="K414" i="13" s="1"/>
  <c r="F85" i="14" a="1"/>
  <c r="F85" i="14" s="1"/>
  <c r="F79" i="14" a="1"/>
  <c r="F79" i="14" s="1"/>
  <c r="F107" i="14" a="1"/>
  <c r="F107" i="14" s="1"/>
  <c r="Z107" i="1" s="1"/>
  <c r="F133" i="14" a="1"/>
  <c r="F133" i="14" s="1"/>
  <c r="Z133" i="1" s="1"/>
  <c r="K485" i="13" s="1"/>
  <c r="F165" i="14" a="1"/>
  <c r="F165" i="14" s="1"/>
  <c r="F62" i="14" a="1"/>
  <c r="F62" i="14" s="1"/>
  <c r="F106" i="14" a="1"/>
  <c r="F106" i="14" s="1"/>
  <c r="Z106" i="1" s="1"/>
  <c r="F138" i="14" a="1"/>
  <c r="F138" i="14" s="1"/>
  <c r="Z138" i="1" s="1"/>
  <c r="K380" i="13" s="1"/>
  <c r="F170" i="14" a="1"/>
  <c r="F170" i="14" s="1"/>
  <c r="F82" i="14" a="1"/>
  <c r="F82" i="14" s="1"/>
  <c r="F122" i="14" a="1"/>
  <c r="F122" i="14" s="1"/>
  <c r="Z122" i="1" s="1"/>
  <c r="F154" i="14" a="1"/>
  <c r="F154" i="14" s="1"/>
  <c r="Z154" i="1" s="1"/>
  <c r="F186" i="14" a="1"/>
  <c r="F186" i="14" s="1"/>
  <c r="F20" i="19" a="1"/>
  <c r="F20" i="19" s="1"/>
  <c r="AB20" i="1" s="1"/>
  <c r="F24" i="19" a="1"/>
  <c r="F24" i="19" s="1"/>
  <c r="AB24" i="1" s="1"/>
  <c r="F14" i="19" a="1"/>
  <c r="F14" i="19" s="1"/>
  <c r="AB14" i="1" s="1"/>
  <c r="F59" i="19" a="1"/>
  <c r="F59" i="19" s="1"/>
  <c r="F27" i="19" a="1"/>
  <c r="F27" i="19" s="1"/>
  <c r="AB27" i="1" s="1"/>
  <c r="F106" i="19" a="1"/>
  <c r="F106" i="19" s="1"/>
  <c r="AB106" i="1" s="1"/>
  <c r="G192" i="17" a="1"/>
  <c r="G192" i="17" s="1"/>
  <c r="AH192" i="1" s="1"/>
  <c r="L530" i="13" s="1"/>
  <c r="G182" i="17" a="1"/>
  <c r="G182" i="17" s="1"/>
  <c r="G171" i="17" a="1"/>
  <c r="G171" i="17" s="1"/>
  <c r="G177" i="17" a="1"/>
  <c r="G177" i="17" s="1"/>
  <c r="AH177" i="1" s="1"/>
  <c r="G162" i="17" a="1"/>
  <c r="G162" i="17" s="1"/>
  <c r="AH162" i="1" s="1"/>
  <c r="L624" i="13" s="1"/>
  <c r="G148" i="17" a="1"/>
  <c r="G148" i="17" s="1"/>
  <c r="G132" i="17" a="1"/>
  <c r="G132" i="17" s="1"/>
  <c r="AH132" i="1" s="1"/>
  <c r="L712" i="13" s="1"/>
  <c r="G116" i="17" a="1"/>
  <c r="G116" i="17" s="1"/>
  <c r="AH116" i="1" s="1"/>
  <c r="G99" i="17" a="1"/>
  <c r="G99" i="17" s="1"/>
  <c r="AH99" i="1" s="1"/>
  <c r="G83" i="17" a="1"/>
  <c r="G83" i="17" s="1"/>
  <c r="G67" i="17" a="1"/>
  <c r="G67" i="17" s="1"/>
  <c r="G51" i="17" a="1"/>
  <c r="G51" i="17" s="1"/>
  <c r="AH51" i="1" s="1"/>
  <c r="G181" i="17" a="1"/>
  <c r="G181" i="17" s="1"/>
  <c r="AH181" i="1" s="1"/>
  <c r="L576" i="13" s="1"/>
  <c r="G154" i="17" a="1"/>
  <c r="G154" i="17" s="1"/>
  <c r="G138" i="17" a="1"/>
  <c r="G138" i="17" s="1"/>
  <c r="G122" i="17" a="1"/>
  <c r="G122" i="17" s="1"/>
  <c r="AH122" i="1" s="1"/>
  <c r="G108" i="17" a="1"/>
  <c r="G108" i="17" s="1"/>
  <c r="AH108" i="1" s="1"/>
  <c r="L698" i="13" s="1"/>
  <c r="G92" i="17" a="1"/>
  <c r="G92" i="17" s="1"/>
  <c r="G76" i="17" a="1"/>
  <c r="G76" i="17" s="1"/>
  <c r="AH76" i="1" s="1"/>
  <c r="L635" i="13" s="1"/>
  <c r="G60" i="17" a="1"/>
  <c r="G60" i="17" s="1"/>
  <c r="AH60" i="1" s="1"/>
  <c r="G13" i="17" a="1"/>
  <c r="G13" i="17" s="1"/>
  <c r="AH13" i="1" s="1"/>
  <c r="G163" i="17" a="1"/>
  <c r="G163" i="17" s="1"/>
  <c r="G109" i="17" a="1"/>
  <c r="G109" i="17" s="1"/>
  <c r="G87" i="17" a="1"/>
  <c r="G87" i="17" s="1"/>
  <c r="AH87" i="1" s="1"/>
  <c r="G55" i="17" a="1"/>
  <c r="G55" i="17" s="1"/>
  <c r="AH55" i="1" s="1"/>
  <c r="L591" i="13" s="1"/>
  <c r="G40" i="17" a="1"/>
  <c r="G40" i="17" s="1"/>
  <c r="G32" i="17" a="1"/>
  <c r="G32" i="17" s="1"/>
  <c r="G24" i="17" a="1"/>
  <c r="G24" i="17" s="1"/>
  <c r="AH24" i="1" s="1"/>
  <c r="G16" i="17" a="1"/>
  <c r="G16" i="17" s="1"/>
  <c r="AH16" i="1" s="1"/>
  <c r="G186" i="17" a="1"/>
  <c r="G186" i="17" s="1"/>
  <c r="G144" i="17" a="1"/>
  <c r="G144" i="17" s="1"/>
  <c r="G158" i="17" a="1"/>
  <c r="G158" i="17" s="1"/>
  <c r="AH158" i="1" s="1"/>
  <c r="G98" i="17" a="1"/>
  <c r="G98" i="17" s="1"/>
  <c r="AH98" i="1" s="1"/>
  <c r="G66" i="17" a="1"/>
  <c r="G66" i="17" s="1"/>
  <c r="G45" i="17" a="1"/>
  <c r="G45" i="17" s="1"/>
  <c r="AH45" i="1" s="1"/>
  <c r="G37" i="17" a="1"/>
  <c r="G37" i="17" s="1"/>
  <c r="AH37" i="1" s="1"/>
  <c r="G29" i="17" a="1"/>
  <c r="G29" i="17" s="1"/>
  <c r="AH29" i="1" s="1"/>
  <c r="L649" i="13" s="1"/>
  <c r="G21" i="17" a="1"/>
  <c r="G21" i="17" s="1"/>
  <c r="G7" i="17" a="1"/>
  <c r="G7" i="17" s="1"/>
  <c r="G112" i="17" a="1"/>
  <c r="G112" i="17" s="1"/>
  <c r="AH112" i="1" s="1"/>
  <c r="G48" i="17" a="1"/>
  <c r="G48" i="17" s="1"/>
  <c r="AH48" i="1" s="1"/>
  <c r="G142" i="17" a="1"/>
  <c r="G142" i="17" s="1"/>
  <c r="G96" i="17" a="1"/>
  <c r="G96" i="17" s="1"/>
  <c r="G164" i="17" a="1"/>
  <c r="G164" i="17" s="1"/>
  <c r="AH164" i="1" s="1"/>
  <c r="G120" i="17" a="1"/>
  <c r="G120" i="17" s="1"/>
  <c r="AH120" i="1" s="1"/>
  <c r="L528" i="13" s="1"/>
  <c r="G56" i="17" a="1"/>
  <c r="G56" i="17" s="1"/>
  <c r="G123" i="17" a="1"/>
  <c r="G123" i="17" s="1"/>
  <c r="G104" i="17" a="1"/>
  <c r="G104" i="17" s="1"/>
  <c r="AH104" i="1" s="1"/>
  <c r="G104" i="19" a="1"/>
  <c r="G104" i="19" s="1"/>
  <c r="AI104" i="1" s="1"/>
  <c r="M680" i="13" s="1"/>
  <c r="G105" i="19" a="1"/>
  <c r="G105" i="19" s="1"/>
  <c r="G32" i="19" a="1"/>
  <c r="G32" i="19" s="1"/>
  <c r="G52" i="19" a="1"/>
  <c r="G52" i="19" s="1"/>
  <c r="AI52" i="1" s="1"/>
  <c r="G148" i="19" a="1"/>
  <c r="G148" i="19" s="1"/>
  <c r="AI148" i="1" s="1"/>
  <c r="M672" i="13" s="1"/>
  <c r="G18" i="19" a="1"/>
  <c r="G18" i="19" s="1"/>
  <c r="AI18" i="1" s="1"/>
  <c r="G142" i="19" a="1"/>
  <c r="G142" i="19" s="1"/>
  <c r="AI142" i="1" s="1"/>
  <c r="G53" i="19" a="1"/>
  <c r="G53" i="19" s="1"/>
  <c r="AI53" i="1" s="1"/>
  <c r="G109" i="19" a="1"/>
  <c r="G109" i="19" s="1"/>
  <c r="AI109" i="1" s="1"/>
  <c r="M670" i="13" s="1"/>
  <c r="G39" i="19" a="1"/>
  <c r="G39" i="19" s="1"/>
  <c r="G43" i="19" a="1"/>
  <c r="G43" i="19" s="1"/>
  <c r="G183" i="19" a="1"/>
  <c r="G183" i="19" s="1"/>
  <c r="AI183" i="1" s="1"/>
  <c r="G36" i="19" a="1"/>
  <c r="G36" i="19" s="1"/>
  <c r="AI36" i="1" s="1"/>
  <c r="M663" i="13" s="1"/>
  <c r="G132" i="19" a="1"/>
  <c r="G132" i="19" s="1"/>
  <c r="G97" i="19" a="1"/>
  <c r="G97" i="19" s="1"/>
  <c r="AI97" i="1" s="1"/>
  <c r="G16" i="19" a="1"/>
  <c r="G16" i="19" s="1"/>
  <c r="AI16" i="1" s="1"/>
  <c r="G177" i="19" a="1"/>
  <c r="G177" i="19" s="1"/>
  <c r="AI177" i="1" s="1"/>
  <c r="M661" i="13" s="1"/>
  <c r="G161" i="19" a="1"/>
  <c r="G161" i="19" s="1"/>
  <c r="G145" i="19" a="1"/>
  <c r="G145" i="19" s="1"/>
  <c r="G123" i="19" a="1"/>
  <c r="G123" i="19" s="1"/>
  <c r="AI123" i="1" s="1"/>
  <c r="G108" i="19" a="1"/>
  <c r="G108" i="19" s="1"/>
  <c r="AI108" i="1" s="1"/>
  <c r="M698" i="13" s="1"/>
  <c r="G92" i="19" a="1"/>
  <c r="G92" i="19" s="1"/>
  <c r="G76" i="19" a="1"/>
  <c r="G76" i="19" s="1"/>
  <c r="G60" i="19" a="1"/>
  <c r="G60" i="19" s="1"/>
  <c r="AI60" i="1" s="1"/>
  <c r="G181" i="19" a="1"/>
  <c r="G181" i="19" s="1"/>
  <c r="AI181" i="1" s="1"/>
  <c r="M576" i="13" s="1"/>
  <c r="G55" i="14" a="1"/>
  <c r="G55" i="14" s="1"/>
  <c r="G27" i="14" a="1"/>
  <c r="G27" i="14" s="1"/>
  <c r="G50" i="19" a="1"/>
  <c r="G50" i="19" s="1"/>
  <c r="AI50" i="1" s="1"/>
  <c r="G12" i="19" a="1"/>
  <c r="G12" i="19" s="1"/>
  <c r="AI12" i="1" s="1"/>
  <c r="M688" i="13" s="1"/>
  <c r="G62" i="19" a="1"/>
  <c r="G62" i="19" s="1"/>
  <c r="G171" i="19" a="1"/>
  <c r="G171" i="19" s="1"/>
  <c r="G151" i="19" a="1"/>
  <c r="G151" i="19" s="1"/>
  <c r="AI151" i="1" s="1"/>
  <c r="G24" i="19" a="1"/>
  <c r="G24" i="19" s="1"/>
  <c r="AI24" i="1" s="1"/>
  <c r="M618" i="13" s="1"/>
  <c r="G55" i="19" a="1"/>
  <c r="G55" i="19" s="1"/>
  <c r="G45" i="19" a="1"/>
  <c r="G45" i="19" s="1"/>
  <c r="G79" i="19" a="1"/>
  <c r="G79" i="19" s="1"/>
  <c r="AI79" i="1" s="1"/>
  <c r="G141" i="19" a="1"/>
  <c r="G141" i="19" s="1"/>
  <c r="AI141" i="1" s="1"/>
  <c r="M581" i="13" s="1"/>
  <c r="G186" i="19" a="1"/>
  <c r="G186" i="19" s="1"/>
  <c r="G14" i="19" a="1"/>
  <c r="G14" i="19" s="1"/>
  <c r="AI14" i="1" s="1"/>
  <c r="M691" i="13" s="1"/>
  <c r="G30" i="19" a="1"/>
  <c r="G30" i="19" s="1"/>
  <c r="AI30" i="1" s="1"/>
  <c r="G73" i="19" a="1"/>
  <c r="G73" i="19" s="1"/>
  <c r="AI73" i="1" s="1"/>
  <c r="G135" i="19" a="1"/>
  <c r="G135" i="19" s="1"/>
  <c r="G187" i="19" a="1"/>
  <c r="G187" i="19" s="1"/>
  <c r="G51" i="19" a="1"/>
  <c r="G51" i="19" s="1"/>
  <c r="AI51" i="1" s="1"/>
  <c r="G70" i="19" a="1"/>
  <c r="G70" i="19" s="1"/>
  <c r="AI70" i="1" s="1"/>
  <c r="M554" i="13" s="1"/>
  <c r="G102" i="19" a="1"/>
  <c r="G102" i="19" s="1"/>
  <c r="G126" i="19" a="1"/>
  <c r="G126" i="19" s="1"/>
  <c r="AI126" i="1" s="1"/>
  <c r="G159" i="19" a="1"/>
  <c r="G159" i="19" s="1"/>
  <c r="AI159" i="1" s="1"/>
  <c r="G195" i="19" a="1"/>
  <c r="G195" i="19" s="1"/>
  <c r="AI195" i="1" s="1"/>
  <c r="M547" i="13" s="1"/>
  <c r="G13" i="19" a="1"/>
  <c r="G13" i="19" s="1"/>
  <c r="G21" i="19" a="1"/>
  <c r="G21" i="19" s="1"/>
  <c r="G29" i="19" a="1"/>
  <c r="G29" i="19" s="1"/>
  <c r="AI29" i="1" s="1"/>
  <c r="G37" i="19" a="1"/>
  <c r="G37" i="19" s="1"/>
  <c r="AI37" i="1" s="1"/>
  <c r="M628" i="13" s="1"/>
  <c r="G48" i="19" a="1"/>
  <c r="G48" i="19" s="1"/>
  <c r="G78" i="19" a="1"/>
  <c r="G78" i="19" s="1"/>
  <c r="G120" i="19" a="1"/>
  <c r="G120" i="19" s="1"/>
  <c r="AI120" i="1" s="1"/>
  <c r="G147" i="19" a="1"/>
  <c r="G147" i="19" s="1"/>
  <c r="AI147" i="1" s="1"/>
  <c r="G179" i="19" a="1"/>
  <c r="G179" i="19" s="1"/>
  <c r="G66" i="19" a="1"/>
  <c r="G66" i="19" s="1"/>
  <c r="G82" i="19" a="1"/>
  <c r="G82" i="19" s="1"/>
  <c r="AI82" i="1" s="1"/>
  <c r="G98" i="19" a="1"/>
  <c r="G98" i="19" s="1"/>
  <c r="AI98" i="1" s="1"/>
  <c r="M679" i="13" s="1"/>
  <c r="G113" i="19" a="1"/>
  <c r="G113" i="19" s="1"/>
  <c r="G129" i="19" a="1"/>
  <c r="G129" i="19" s="1"/>
  <c r="AI129" i="1" s="1"/>
  <c r="M534" i="13" s="1"/>
  <c r="G149" i="19" a="1"/>
  <c r="G149" i="19" s="1"/>
  <c r="AI149" i="1" s="1"/>
  <c r="G165" i="19" a="1"/>
  <c r="G165" i="19" s="1"/>
  <c r="AI165" i="1" s="1"/>
  <c r="M716" i="13" s="1"/>
  <c r="G189" i="19" a="1"/>
  <c r="G189" i="19" s="1"/>
  <c r="G69" i="19" a="1"/>
  <c r="G69" i="19" s="1"/>
  <c r="G90" i="19" a="1"/>
  <c r="G90" i="19" s="1"/>
  <c r="AI90" i="1" s="1"/>
  <c r="G114" i="19" a="1"/>
  <c r="G114" i="19" s="1"/>
  <c r="AI114" i="1" s="1"/>
  <c r="M654" i="13" s="1"/>
  <c r="G138" i="19" a="1"/>
  <c r="G138" i="19" s="1"/>
  <c r="G158" i="19" a="1"/>
  <c r="G158" i="19" s="1"/>
  <c r="AI158" i="1" s="1"/>
  <c r="G185" i="19" a="1"/>
  <c r="G185" i="19" s="1"/>
  <c r="AI185" i="1" s="1"/>
  <c r="G10" i="17" a="1"/>
  <c r="G10" i="17" s="1"/>
  <c r="AH10" i="1" s="1"/>
  <c r="L667" i="13" s="1"/>
  <c r="G136" i="17" a="1"/>
  <c r="G136" i="17" s="1"/>
  <c r="G126" i="17" a="1"/>
  <c r="G126" i="17" s="1"/>
  <c r="G64" i="17" a="1"/>
  <c r="G64" i="17" s="1"/>
  <c r="AH64" i="1" s="1"/>
  <c r="G134" i="17" a="1"/>
  <c r="G134" i="17" s="1"/>
  <c r="AH134" i="1" s="1"/>
  <c r="G61" i="17" a="1"/>
  <c r="G61" i="17" s="1"/>
  <c r="G131" i="17" a="1"/>
  <c r="G131" i="17" s="1"/>
  <c r="G19" i="17" a="1"/>
  <c r="G19" i="17" s="1"/>
  <c r="AH19" i="1" s="1"/>
  <c r="G31" i="17" a="1"/>
  <c r="G31" i="17" s="1"/>
  <c r="AH31" i="1" s="1"/>
  <c r="L595" i="13" s="1"/>
  <c r="G41" i="17" a="1"/>
  <c r="G41" i="17" s="1"/>
  <c r="G63" i="17" a="1"/>
  <c r="G63" i="17" s="1"/>
  <c r="G117" i="17" a="1"/>
  <c r="G117" i="17" s="1"/>
  <c r="AH117" i="1" s="1"/>
  <c r="G189" i="17" a="1"/>
  <c r="G189" i="17" s="1"/>
  <c r="AH189" i="1" s="1"/>
  <c r="G169" i="17" a="1"/>
  <c r="G169" i="17" s="1"/>
  <c r="G18" i="17" a="1"/>
  <c r="G18" i="17" s="1"/>
  <c r="G28" i="17" a="1"/>
  <c r="G28" i="17" s="1"/>
  <c r="AH28" i="1" s="1"/>
  <c r="G38" i="17" a="1"/>
  <c r="G38" i="17" s="1"/>
  <c r="AH38" i="1" s="1"/>
  <c r="G58" i="17" a="1"/>
  <c r="G58" i="17" s="1"/>
  <c r="G103" i="17" a="1"/>
  <c r="G103" i="17" s="1"/>
  <c r="AH103" i="1" s="1"/>
  <c r="G160" i="17" a="1"/>
  <c r="G160" i="17" s="1"/>
  <c r="AH160" i="1" s="1"/>
  <c r="G49" i="17" a="1"/>
  <c r="G49" i="17" s="1"/>
  <c r="AH49" i="1" s="1"/>
  <c r="L708" i="13" s="1"/>
  <c r="G68" i="17" a="1"/>
  <c r="G68" i="17" s="1"/>
  <c r="G89" i="17" a="1"/>
  <c r="G89" i="17" s="1"/>
  <c r="G111" i="17" a="1"/>
  <c r="G111" i="17" s="1"/>
  <c r="AH111" i="1" s="1"/>
  <c r="G130" i="17" a="1"/>
  <c r="G130" i="17" s="1"/>
  <c r="AH130" i="1" s="1"/>
  <c r="L535" i="13" s="1"/>
  <c r="G151" i="17" a="1"/>
  <c r="G151" i="17" s="1"/>
  <c r="G183" i="17" a="1"/>
  <c r="G183" i="17" s="1"/>
  <c r="G59" i="17" a="1"/>
  <c r="G59" i="17" s="1"/>
  <c r="AH59" i="1" s="1"/>
  <c r="G78" i="17" a="1"/>
  <c r="G78" i="17" s="1"/>
  <c r="AH78" i="1" s="1"/>
  <c r="L652" i="13" s="1"/>
  <c r="G102" i="17" a="1"/>
  <c r="G102" i="17" s="1"/>
  <c r="G124" i="17" a="1"/>
  <c r="G124" i="17" s="1"/>
  <c r="G145" i="17" a="1"/>
  <c r="G145" i="17" s="1"/>
  <c r="AH145" i="1" s="1"/>
  <c r="G165" i="17" a="1"/>
  <c r="G165" i="17" s="1"/>
  <c r="AH165" i="1" s="1"/>
  <c r="L716" i="13" s="1"/>
  <c r="G193" i="17" a="1"/>
  <c r="G193" i="17" s="1"/>
  <c r="G179" i="17" a="1"/>
  <c r="G179" i="17" s="1"/>
  <c r="G195" i="17" a="1"/>
  <c r="G195" i="17" s="1"/>
  <c r="AH195" i="1" s="1"/>
  <c r="G167" i="14" a="1"/>
  <c r="G167" i="14" s="1"/>
  <c r="AG167" i="1" s="1"/>
  <c r="K626" i="13" s="1"/>
  <c r="G18" i="14" a="1"/>
  <c r="G18" i="14" s="1"/>
  <c r="G42" i="14" a="1"/>
  <c r="G42" i="14" s="1"/>
  <c r="G66" i="14" a="1"/>
  <c r="G66" i="14" s="1"/>
  <c r="AG66" i="1" s="1"/>
  <c r="G155" i="14" a="1"/>
  <c r="G155" i="14" s="1"/>
  <c r="AG155" i="1" s="1"/>
  <c r="K715" i="13" s="1"/>
  <c r="G25" i="14" a="1"/>
  <c r="G25" i="14" s="1"/>
  <c r="G45" i="14" a="1"/>
  <c r="G45" i="14" s="1"/>
  <c r="G58" i="14" a="1"/>
  <c r="G58" i="14" s="1"/>
  <c r="AG58" i="1" s="1"/>
  <c r="G170" i="14" a="1"/>
  <c r="G170" i="14" s="1"/>
  <c r="AG170" i="1" s="1"/>
  <c r="K545" i="13" s="1"/>
  <c r="G24" i="14" a="1"/>
  <c r="G24" i="14" s="1"/>
  <c r="G44" i="14" a="1"/>
  <c r="G44" i="14" s="1"/>
  <c r="G106" i="14" a="1"/>
  <c r="G106" i="14" s="1"/>
  <c r="AG106" i="1" s="1"/>
  <c r="G185" i="14" a="1"/>
  <c r="G185" i="14" s="1"/>
  <c r="AG185" i="1" s="1"/>
  <c r="K685" i="13" s="1"/>
  <c r="G92" i="14" a="1"/>
  <c r="G92" i="14" s="1"/>
  <c r="G117" i="14" a="1"/>
  <c r="G117" i="14" s="1"/>
  <c r="G137" i="14" a="1"/>
  <c r="G137" i="14" s="1"/>
  <c r="AG137" i="1" s="1"/>
  <c r="G154" i="14" a="1"/>
  <c r="G154" i="14" s="1"/>
  <c r="AG154" i="1" s="1"/>
  <c r="K587" i="13" s="1"/>
  <c r="G181" i="14" a="1"/>
  <c r="G181" i="14" s="1"/>
  <c r="G60" i="14" a="1"/>
  <c r="G60" i="14" s="1"/>
  <c r="G73" i="14" a="1"/>
  <c r="G73" i="14" s="1"/>
  <c r="AG73" i="1" s="1"/>
  <c r="G91" i="14" a="1"/>
  <c r="G91" i="14" s="1"/>
  <c r="G111" i="14" a="1"/>
  <c r="G111" i="14" s="1"/>
  <c r="G131" i="14" a="1"/>
  <c r="G131" i="14" s="1"/>
  <c r="G158" i="14" a="1"/>
  <c r="G158" i="14" s="1"/>
  <c r="AG158" i="1" s="1"/>
  <c r="G175" i="14" a="1"/>
  <c r="G175" i="14" s="1"/>
  <c r="AG175" i="1" s="1"/>
  <c r="G195" i="14" a="1"/>
  <c r="G195" i="14" s="1"/>
  <c r="G85" i="14" a="1"/>
  <c r="G85" i="14" s="1"/>
  <c r="G105" i="14" a="1"/>
  <c r="G105" i="14" s="1"/>
  <c r="AG105" i="1" s="1"/>
  <c r="G125" i="14" a="1"/>
  <c r="G125" i="14" s="1"/>
  <c r="G147" i="14" a="1"/>
  <c r="G147" i="14" s="1"/>
  <c r="G164" i="14" a="1"/>
  <c r="G164" i="14" s="1"/>
  <c r="G189" i="14" a="1"/>
  <c r="G189" i="14" s="1"/>
  <c r="AG189" i="1" s="1"/>
  <c r="F60" i="16" a="1"/>
  <c r="F60" i="16" s="1"/>
  <c r="AD60" i="1" s="1"/>
  <c r="O303" i="13" s="1"/>
  <c r="F68" i="16" a="1"/>
  <c r="F68" i="16" s="1"/>
  <c r="F83" i="16" a="1"/>
  <c r="F83" i="16" s="1"/>
  <c r="F111" i="16" a="1"/>
  <c r="F111" i="16" s="1"/>
  <c r="AD111" i="1" s="1"/>
  <c r="F16" i="16" a="1"/>
  <c r="F16" i="16" s="1"/>
  <c r="AD16" i="1" s="1"/>
  <c r="F36" i="16" a="1"/>
  <c r="F36" i="16" s="1"/>
  <c r="F72" i="16" a="1"/>
  <c r="F72" i="16" s="1"/>
  <c r="AD72" i="1" s="1"/>
  <c r="O402" i="13" s="1"/>
  <c r="F96" i="16" a="1"/>
  <c r="F96" i="16" s="1"/>
  <c r="AD96" i="1" s="1"/>
  <c r="F11" i="16" a="1"/>
  <c r="F11" i="16" s="1"/>
  <c r="AD11" i="1" s="1"/>
  <c r="O434" i="13" s="1"/>
  <c r="F35" i="16" a="1"/>
  <c r="F35" i="16" s="1"/>
  <c r="F53" i="16" a="1"/>
  <c r="F53" i="16" s="1"/>
  <c r="AD53" i="1" s="1"/>
  <c r="O393" i="13" s="1"/>
  <c r="F66" i="16" a="1"/>
  <c r="F66" i="16" s="1"/>
  <c r="AD66" i="1" s="1"/>
  <c r="F91" i="16" a="1"/>
  <c r="F91" i="16" s="1"/>
  <c r="AD91" i="1" s="1"/>
  <c r="O450" i="13" s="1"/>
  <c r="F151" i="16" a="1"/>
  <c r="F151" i="16" s="1"/>
  <c r="F9" i="16" a="1"/>
  <c r="F9" i="16" s="1"/>
  <c r="AD9" i="1" s="1"/>
  <c r="F33" i="16" a="1"/>
  <c r="F33" i="16" s="1"/>
  <c r="AD33" i="1" s="1"/>
  <c r="F51" i="16" a="1"/>
  <c r="F51" i="16" s="1"/>
  <c r="AD51" i="1" s="1"/>
  <c r="O405" i="13" s="1"/>
  <c r="F65" i="16" a="1"/>
  <c r="F65" i="16" s="1"/>
  <c r="F81" i="16" a="1"/>
  <c r="F81" i="16" s="1"/>
  <c r="F154" i="16" a="1"/>
  <c r="F154" i="16" s="1"/>
  <c r="AD154" i="1" s="1"/>
  <c r="F107" i="16" a="1"/>
  <c r="F107" i="16" s="1"/>
  <c r="AD107" i="1" s="1"/>
  <c r="O370" i="13" s="1"/>
  <c r="F130" i="16" a="1"/>
  <c r="F130" i="16" s="1"/>
  <c r="F149" i="16" a="1"/>
  <c r="F149" i="16" s="1"/>
  <c r="F191" i="16" a="1"/>
  <c r="F191" i="16" s="1"/>
  <c r="AD191" i="1" s="1"/>
  <c r="F109" i="16" a="1"/>
  <c r="F109" i="16" s="1"/>
  <c r="AD109" i="1" s="1"/>
  <c r="O442" i="13" s="1"/>
  <c r="F126" i="16" a="1"/>
  <c r="F126" i="16" s="1"/>
  <c r="F145" i="16" a="1"/>
  <c r="F145" i="16" s="1"/>
  <c r="F169" i="16" a="1"/>
  <c r="F169" i="16" s="1"/>
  <c r="AD169" i="1" s="1"/>
  <c r="F192" i="16" a="1"/>
  <c r="F192" i="16" s="1"/>
  <c r="AD192" i="1" s="1"/>
  <c r="O302" i="13" s="1"/>
  <c r="F93" i="16" a="1"/>
  <c r="F93" i="16" s="1"/>
  <c r="AD93" i="1" s="1"/>
  <c r="F110" i="16" a="1"/>
  <c r="F110" i="16" s="1"/>
  <c r="AD110" i="1" s="1"/>
  <c r="O471" i="13" s="1"/>
  <c r="F137" i="16" a="1"/>
  <c r="F137" i="16" s="1"/>
  <c r="AD137" i="1" s="1"/>
  <c r="F156" i="16" a="1"/>
  <c r="F156" i="16" s="1"/>
  <c r="AD156" i="1" s="1"/>
  <c r="O322" i="13" s="1"/>
  <c r="F190" i="16" a="1"/>
  <c r="F190" i="16" s="1"/>
  <c r="F171" i="16" a="1"/>
  <c r="F171" i="16" s="1"/>
  <c r="F188" i="16" a="1"/>
  <c r="F188" i="16" s="1"/>
  <c r="AD188" i="1" s="1"/>
  <c r="F8" i="14" a="1"/>
  <c r="F8" i="14" s="1"/>
  <c r="Z8" i="1" s="1"/>
  <c r="K420" i="13" s="1"/>
  <c r="F28" i="14" a="1"/>
  <c r="F28" i="14" s="1"/>
  <c r="F48" i="14" a="1"/>
  <c r="F48" i="14" s="1"/>
  <c r="F69" i="14" a="1"/>
  <c r="F69" i="14" s="1"/>
  <c r="Z69" i="1" s="1"/>
  <c r="F142" i="14" a="1"/>
  <c r="F142" i="14" s="1"/>
  <c r="Z142" i="1" s="1"/>
  <c r="K429" i="13" s="1"/>
  <c r="F7" i="14" a="1"/>
  <c r="F7" i="14" s="1"/>
  <c r="F35" i="14" a="1"/>
  <c r="F35" i="14" s="1"/>
  <c r="Z35" i="1" s="1"/>
  <c r="F71" i="14" a="1"/>
  <c r="F71" i="14" s="1"/>
  <c r="Z71" i="1" s="1"/>
  <c r="F144" i="14" a="1"/>
  <c r="F144" i="14" s="1"/>
  <c r="Z144" i="1" s="1"/>
  <c r="F26" i="14" a="1"/>
  <c r="F26" i="14" s="1"/>
  <c r="F55" i="14" a="1"/>
  <c r="F55" i="14" s="1"/>
  <c r="Z55" i="1" s="1"/>
  <c r="K363" i="13" s="1"/>
  <c r="F132" i="14" a="1"/>
  <c r="F132" i="14" s="1"/>
  <c r="Z132" i="1" s="1"/>
  <c r="F87" i="14" a="1"/>
  <c r="F87" i="14" s="1"/>
  <c r="F116" i="14" a="1"/>
  <c r="F116" i="14" s="1"/>
  <c r="F148" i="14" a="1"/>
  <c r="F148" i="14" s="1"/>
  <c r="F180" i="14" a="1"/>
  <c r="F180" i="14" s="1"/>
  <c r="Z180" i="1" s="1"/>
  <c r="F86" i="14" a="1"/>
  <c r="F86" i="14" s="1"/>
  <c r="F118" i="14" a="1"/>
  <c r="F118" i="14" s="1"/>
  <c r="F150" i="14" a="1"/>
  <c r="F150" i="14" s="1"/>
  <c r="F182" i="14" a="1"/>
  <c r="F182" i="14" s="1"/>
  <c r="Z182" i="1" s="1"/>
  <c r="F96" i="14" a="1"/>
  <c r="F96" i="14" s="1"/>
  <c r="F134" i="14" a="1"/>
  <c r="F134" i="14" s="1"/>
  <c r="F166" i="14" a="1"/>
  <c r="F166" i="14" s="1"/>
  <c r="Z166" i="1" s="1"/>
  <c r="K489" i="13" s="1"/>
  <c r="F76" i="19" a="1"/>
  <c r="F76" i="19" s="1"/>
  <c r="AB76" i="1" s="1"/>
  <c r="F69" i="19" a="1"/>
  <c r="F69" i="19" s="1"/>
  <c r="AB69" i="1" s="1"/>
  <c r="F30" i="19" a="1"/>
  <c r="F30" i="19" s="1"/>
  <c r="AB30" i="1" s="1"/>
  <c r="F162" i="19" a="1"/>
  <c r="F162" i="19" s="1"/>
  <c r="F35" i="19" a="1"/>
  <c r="F35" i="19" s="1"/>
  <c r="AB35" i="1" s="1"/>
  <c r="F140" i="19" a="1"/>
  <c r="F140" i="19" s="1"/>
  <c r="AB140" i="1" s="1"/>
  <c r="M358" i="13" s="1"/>
  <c r="F191" i="18" a="1"/>
  <c r="F191" i="18" s="1"/>
  <c r="F189" i="18" a="1"/>
  <c r="F189" i="18" s="1"/>
  <c r="F184" i="18" a="1"/>
  <c r="F184" i="18" s="1"/>
  <c r="AC184" i="1" s="1"/>
  <c r="F182" i="18" a="1"/>
  <c r="F182" i="18" s="1"/>
  <c r="AC182" i="1" s="1"/>
  <c r="F175" i="18" a="1"/>
  <c r="F175" i="18" s="1"/>
  <c r="F173" i="18" a="1"/>
  <c r="F173" i="18" s="1"/>
  <c r="F168" i="18" a="1"/>
  <c r="F168" i="18" s="1"/>
  <c r="AC168" i="1" s="1"/>
  <c r="F166" i="18" a="1"/>
  <c r="F166" i="18" s="1"/>
  <c r="AC166" i="1" s="1"/>
  <c r="N489" i="13" s="1"/>
  <c r="F159" i="18" a="1"/>
  <c r="F159" i="18" s="1"/>
  <c r="F157" i="18" a="1"/>
  <c r="F157" i="18" s="1"/>
  <c r="AC157" i="1" s="1"/>
  <c r="F194" i="18" a="1"/>
  <c r="F194" i="18" s="1"/>
  <c r="AC194" i="1" s="1"/>
  <c r="F187" i="18" a="1"/>
  <c r="F187" i="18" s="1"/>
  <c r="AC187" i="1" s="1"/>
  <c r="F185" i="18" a="1"/>
  <c r="F185" i="18" s="1"/>
  <c r="F180" i="18" a="1"/>
  <c r="F180" i="18" s="1"/>
  <c r="F178" i="18" a="1"/>
  <c r="F178" i="18" s="1"/>
  <c r="AC178" i="1" s="1"/>
  <c r="F171" i="18" a="1"/>
  <c r="F171" i="18" s="1"/>
  <c r="F169" i="18" a="1"/>
  <c r="F169" i="18" s="1"/>
  <c r="F164" i="18" a="1"/>
  <c r="F164" i="18" s="1"/>
  <c r="F162" i="18" a="1"/>
  <c r="F162" i="18" s="1"/>
  <c r="AC162" i="1" s="1"/>
  <c r="F155" i="18" a="1"/>
  <c r="F155" i="18" s="1"/>
  <c r="F153" i="18" a="1"/>
  <c r="F153" i="18" s="1"/>
  <c r="F151" i="18" a="1"/>
  <c r="F151" i="18" s="1"/>
  <c r="F149" i="18" a="1"/>
  <c r="F149" i="18" s="1"/>
  <c r="AC149" i="1" s="1"/>
  <c r="F147" i="18" a="1"/>
  <c r="F147" i="18" s="1"/>
  <c r="AC147" i="1" s="1"/>
  <c r="F145" i="18" a="1"/>
  <c r="F145" i="18" s="1"/>
  <c r="F143" i="18" a="1"/>
  <c r="F143" i="18" s="1"/>
  <c r="AC143" i="1" s="1"/>
  <c r="N304" i="13" s="1"/>
  <c r="F141" i="18" a="1"/>
  <c r="F141" i="18" s="1"/>
  <c r="AC141" i="1" s="1"/>
  <c r="F139" i="18" a="1"/>
  <c r="F139" i="18" s="1"/>
  <c r="AC139" i="1" s="1"/>
  <c r="F137" i="18" a="1"/>
  <c r="F137" i="18" s="1"/>
  <c r="F135" i="18" a="1"/>
  <c r="F135" i="18" s="1"/>
  <c r="F133" i="18" a="1"/>
  <c r="F133" i="18" s="1"/>
  <c r="AC133" i="1" s="1"/>
  <c r="F131" i="18" a="1"/>
  <c r="F131" i="18" s="1"/>
  <c r="AC131" i="1" s="1"/>
  <c r="N347" i="13" s="1"/>
  <c r="F129" i="18" a="1"/>
  <c r="F129" i="18" s="1"/>
  <c r="F127" i="18" a="1"/>
  <c r="F127" i="18" s="1"/>
  <c r="AC127" i="1" s="1"/>
  <c r="N437" i="13" s="1"/>
  <c r="F125" i="18" a="1"/>
  <c r="F125" i="18" s="1"/>
  <c r="AC125" i="1" s="1"/>
  <c r="F123" i="18" a="1"/>
  <c r="F123" i="18" s="1"/>
  <c r="AC123" i="1" s="1"/>
  <c r="N313" i="13" s="1"/>
  <c r="F121" i="18" a="1"/>
  <c r="F121" i="18" s="1"/>
  <c r="F119" i="18" a="1"/>
  <c r="F119" i="18" s="1"/>
  <c r="F117" i="18" a="1"/>
  <c r="F117" i="18" s="1"/>
  <c r="AC117" i="1" s="1"/>
  <c r="F115" i="18" a="1"/>
  <c r="F115" i="18" s="1"/>
  <c r="AC115" i="1" s="1"/>
  <c r="F113" i="18" a="1"/>
  <c r="F113" i="18" s="1"/>
  <c r="F111" i="18" a="1"/>
  <c r="F111" i="18" s="1"/>
  <c r="F109" i="18" a="1"/>
  <c r="F109" i="18" s="1"/>
  <c r="AC109" i="1" s="1"/>
  <c r="F107" i="18" a="1"/>
  <c r="F107" i="18" s="1"/>
  <c r="AC107" i="1" s="1"/>
  <c r="F105" i="18" a="1"/>
  <c r="F105" i="18" s="1"/>
  <c r="AC105" i="1" s="1"/>
  <c r="F103" i="18" a="1"/>
  <c r="F103" i="18" s="1"/>
  <c r="F101" i="18" a="1"/>
  <c r="F101" i="18" s="1"/>
  <c r="AC101" i="1" s="1"/>
  <c r="F99" i="18" a="1"/>
  <c r="F99" i="18" s="1"/>
  <c r="AC99" i="1" s="1"/>
  <c r="F97" i="18" a="1"/>
  <c r="F97" i="18" s="1"/>
  <c r="F192" i="18" a="1"/>
  <c r="F192" i="18" s="1"/>
  <c r="F190" i="18" a="1"/>
  <c r="F190" i="18" s="1"/>
  <c r="AC190" i="1" s="1"/>
  <c r="F183" i="18" a="1"/>
  <c r="F183" i="18" s="1"/>
  <c r="AC183" i="1" s="1"/>
  <c r="F181" i="18" a="1"/>
  <c r="F181" i="18" s="1"/>
  <c r="F176" i="18" a="1"/>
  <c r="F176" i="18" s="1"/>
  <c r="F174" i="18" a="1"/>
  <c r="F174" i="18" s="1"/>
  <c r="AC174" i="1" s="1"/>
  <c r="F167" i="18" a="1"/>
  <c r="F167" i="18" s="1"/>
  <c r="F165" i="18" a="1"/>
  <c r="F165" i="18" s="1"/>
  <c r="F160" i="18" a="1"/>
  <c r="F160" i="18" s="1"/>
  <c r="F158" i="18" a="1"/>
  <c r="F158" i="18" s="1"/>
  <c r="AC158" i="1" s="1"/>
  <c r="F177" i="18" a="1"/>
  <c r="F177" i="18" s="1"/>
  <c r="F170" i="18" a="1"/>
  <c r="F170" i="18" s="1"/>
  <c r="F163" i="18" a="1"/>
  <c r="F163" i="18" s="1"/>
  <c r="F156" i="18" a="1"/>
  <c r="F156" i="18" s="1"/>
  <c r="AC156" i="1" s="1"/>
  <c r="F148" i="18" a="1"/>
  <c r="F148" i="18" s="1"/>
  <c r="F140" i="18" a="1"/>
  <c r="F140" i="18" s="1"/>
  <c r="F132" i="18" a="1"/>
  <c r="F132" i="18" s="1"/>
  <c r="F124" i="18" a="1"/>
  <c r="F124" i="18" s="1"/>
  <c r="AC124" i="1" s="1"/>
  <c r="F116" i="18" a="1"/>
  <c r="F116" i="18" s="1"/>
  <c r="AC116" i="1" s="1"/>
  <c r="N371" i="13" s="1"/>
  <c r="F108" i="18" a="1"/>
  <c r="F108" i="18" s="1"/>
  <c r="F100" i="18" a="1"/>
  <c r="F100" i="18" s="1"/>
  <c r="F92" i="18" a="1"/>
  <c r="F92" i="18" s="1"/>
  <c r="AC92" i="1" s="1"/>
  <c r="F89" i="18" a="1"/>
  <c r="F89" i="18" s="1"/>
  <c r="F84" i="18" a="1"/>
  <c r="F84" i="18" s="1"/>
  <c r="F81" i="18" a="1"/>
  <c r="F81" i="18" s="1"/>
  <c r="F76" i="18" a="1"/>
  <c r="F76" i="18" s="1"/>
  <c r="F73" i="18" a="1"/>
  <c r="F73" i="18" s="1"/>
  <c r="F68" i="18" a="1"/>
  <c r="F68" i="18" s="1"/>
  <c r="F65" i="18" a="1"/>
  <c r="F65" i="18" s="1"/>
  <c r="F60" i="18" a="1"/>
  <c r="F60" i="18" s="1"/>
  <c r="AC60" i="1" s="1"/>
  <c r="F57" i="18" a="1"/>
  <c r="F57" i="18" s="1"/>
  <c r="F52" i="18" a="1"/>
  <c r="F52" i="18" s="1"/>
  <c r="F49" i="18" a="1"/>
  <c r="F49" i="18" s="1"/>
  <c r="F47" i="18" a="1"/>
  <c r="F47" i="18" s="1"/>
  <c r="AC47" i="1" s="1"/>
  <c r="F43" i="18" a="1"/>
  <c r="F43" i="18" s="1"/>
  <c r="F39" i="18" a="1"/>
  <c r="F39" i="18" s="1"/>
  <c r="F35" i="18" a="1"/>
  <c r="F35" i="18" s="1"/>
  <c r="F31" i="18" a="1"/>
  <c r="F31" i="18" s="1"/>
  <c r="AC31" i="1" s="1"/>
  <c r="F27" i="18" a="1"/>
  <c r="F27" i="18" s="1"/>
  <c r="F24" i="18" a="1"/>
  <c r="F24" i="18" s="1"/>
  <c r="F22" i="18" a="1"/>
  <c r="F22" i="18" s="1"/>
  <c r="AC22" i="1" s="1"/>
  <c r="N416" i="13" s="1"/>
  <c r="F20" i="18" a="1"/>
  <c r="F20" i="18" s="1"/>
  <c r="AC20" i="1" s="1"/>
  <c r="F18" i="18" a="1"/>
  <c r="F18" i="18" s="1"/>
  <c r="F15" i="18" a="1"/>
  <c r="F15" i="18" s="1"/>
  <c r="AC15" i="1" s="1"/>
  <c r="F13" i="18" a="1"/>
  <c r="F13" i="18" s="1"/>
  <c r="F11" i="18" a="1"/>
  <c r="F11" i="18" s="1"/>
  <c r="AC11" i="1" s="1"/>
  <c r="F9" i="18" a="1"/>
  <c r="F9" i="18" s="1"/>
  <c r="F7" i="18" a="1"/>
  <c r="F7" i="18" s="1"/>
  <c r="F193" i="18" a="1"/>
  <c r="F193" i="18" s="1"/>
  <c r="AC193" i="1" s="1"/>
  <c r="N365" i="13" s="1"/>
  <c r="F186" i="18" a="1"/>
  <c r="F186" i="18" s="1"/>
  <c r="AC186" i="1" s="1"/>
  <c r="F134" i="18" a="1"/>
  <c r="F134" i="18" s="1"/>
  <c r="AC134" i="1" s="1"/>
  <c r="F126" i="18" a="1"/>
  <c r="F126" i="18" s="1"/>
  <c r="F102" i="18" a="1"/>
  <c r="F102" i="18" s="1"/>
  <c r="F95" i="18" a="1"/>
  <c r="F95" i="18" s="1"/>
  <c r="AC95" i="1" s="1"/>
  <c r="F87" i="18" a="1"/>
  <c r="F87" i="18" s="1"/>
  <c r="F79" i="18" a="1"/>
  <c r="F79" i="18" s="1"/>
  <c r="F66" i="18" a="1"/>
  <c r="F66" i="18" s="1"/>
  <c r="F58" i="18" a="1"/>
  <c r="F58" i="18" s="1"/>
  <c r="F55" i="18" a="1"/>
  <c r="F55" i="18" s="1"/>
  <c r="F46" i="18" a="1"/>
  <c r="F46" i="18" s="1"/>
  <c r="F42" i="18" a="1"/>
  <c r="F42" i="18" s="1"/>
  <c r="F34" i="18" a="1"/>
  <c r="F34" i="18" s="1"/>
  <c r="F30" i="18" a="1"/>
  <c r="F30" i="18" s="1"/>
  <c r="F26" i="18" a="1"/>
  <c r="F26" i="18" s="1"/>
  <c r="F161" i="18" a="1"/>
  <c r="F161" i="18" s="1"/>
  <c r="F154" i="18" a="1"/>
  <c r="F154" i="18" s="1"/>
  <c r="AC154" i="1" s="1"/>
  <c r="F146" i="18" a="1"/>
  <c r="F146" i="18" s="1"/>
  <c r="F138" i="18" a="1"/>
  <c r="F138" i="18" s="1"/>
  <c r="F130" i="18" a="1"/>
  <c r="F130" i="18" s="1"/>
  <c r="AC130" i="1" s="1"/>
  <c r="N307" i="13" s="1"/>
  <c r="F122" i="18" a="1"/>
  <c r="F122" i="18" s="1"/>
  <c r="AC122" i="1" s="1"/>
  <c r="F114" i="18" a="1"/>
  <c r="F114" i="18" s="1"/>
  <c r="AC114" i="1" s="1"/>
  <c r="F106" i="18" a="1"/>
  <c r="F106" i="18" s="1"/>
  <c r="F98" i="18" a="1"/>
  <c r="F98" i="18" s="1"/>
  <c r="AC98" i="1" s="1"/>
  <c r="N451" i="13" s="1"/>
  <c r="F94" i="18" a="1"/>
  <c r="F94" i="18" s="1"/>
  <c r="AC94" i="1" s="1"/>
  <c r="F91" i="18" a="1"/>
  <c r="F91" i="18" s="1"/>
  <c r="F86" i="18" a="1"/>
  <c r="F86" i="18" s="1"/>
  <c r="F83" i="18" a="1"/>
  <c r="F83" i="18" s="1"/>
  <c r="F78" i="18" a="1"/>
  <c r="F78" i="18" s="1"/>
  <c r="AC78" i="1" s="1"/>
  <c r="F75" i="18" a="1"/>
  <c r="F75" i="18" s="1"/>
  <c r="F70" i="18" a="1"/>
  <c r="F70" i="18" s="1"/>
  <c r="F67" i="18" a="1"/>
  <c r="F67" i="18" s="1"/>
  <c r="F62" i="18" a="1"/>
  <c r="F62" i="18" s="1"/>
  <c r="AC62" i="1" s="1"/>
  <c r="F59" i="18" a="1"/>
  <c r="F59" i="18" s="1"/>
  <c r="AC59" i="1" s="1"/>
  <c r="F54" i="18" a="1"/>
  <c r="F54" i="18" s="1"/>
  <c r="F51" i="18" a="1"/>
  <c r="F51" i="18" s="1"/>
  <c r="F44" i="18" a="1"/>
  <c r="F44" i="18" s="1"/>
  <c r="AC44" i="1" s="1"/>
  <c r="F40" i="18" a="1"/>
  <c r="F40" i="18" s="1"/>
  <c r="F36" i="18" a="1"/>
  <c r="F36" i="18" s="1"/>
  <c r="F32" i="18" a="1"/>
  <c r="F32" i="18" s="1"/>
  <c r="F28" i="18" a="1"/>
  <c r="F28" i="18" s="1"/>
  <c r="AC28" i="1" s="1"/>
  <c r="F179" i="18" a="1"/>
  <c r="F179" i="18" s="1"/>
  <c r="AC179" i="1" s="1"/>
  <c r="N413" i="13" s="1"/>
  <c r="F150" i="18" a="1"/>
  <c r="F150" i="18" s="1"/>
  <c r="F118" i="18" a="1"/>
  <c r="F118" i="18" s="1"/>
  <c r="F74" i="18" a="1"/>
  <c r="F74" i="18" s="1"/>
  <c r="AC74" i="1" s="1"/>
  <c r="F195" i="18" a="1"/>
  <c r="F195" i="18" s="1"/>
  <c r="AC195" i="1" s="1"/>
  <c r="N319" i="13" s="1"/>
  <c r="F188" i="18" a="1"/>
  <c r="F188" i="18" s="1"/>
  <c r="F152" i="18" a="1"/>
  <c r="F152" i="18" s="1"/>
  <c r="F144" i="18" a="1"/>
  <c r="F144" i="18" s="1"/>
  <c r="AC144" i="1" s="1"/>
  <c r="F136" i="18" a="1"/>
  <c r="F136" i="18" s="1"/>
  <c r="F128" i="18" a="1"/>
  <c r="F128" i="18" s="1"/>
  <c r="F120" i="18" a="1"/>
  <c r="F120" i="18" s="1"/>
  <c r="AC120" i="1" s="1"/>
  <c r="F112" i="18" a="1"/>
  <c r="F112" i="18" s="1"/>
  <c r="AC112" i="1" s="1"/>
  <c r="F104" i="18" a="1"/>
  <c r="F104" i="18" s="1"/>
  <c r="F96" i="18" a="1"/>
  <c r="F96" i="18" s="1"/>
  <c r="F93" i="18" a="1"/>
  <c r="F93" i="18" s="1"/>
  <c r="F88" i="18" a="1"/>
  <c r="F88" i="18" s="1"/>
  <c r="F85" i="18" a="1"/>
  <c r="F85" i="18" s="1"/>
  <c r="AC85" i="1" s="1"/>
  <c r="F80" i="18" a="1"/>
  <c r="F80" i="18" s="1"/>
  <c r="F77" i="18" a="1"/>
  <c r="F77" i="18" s="1"/>
  <c r="F72" i="18" a="1"/>
  <c r="F72" i="18" s="1"/>
  <c r="AC72" i="1" s="1"/>
  <c r="F69" i="18" a="1"/>
  <c r="F69" i="18" s="1"/>
  <c r="F64" i="18" a="1"/>
  <c r="F64" i="18" s="1"/>
  <c r="F61" i="18" a="1"/>
  <c r="F61" i="18" s="1"/>
  <c r="AC61" i="1" s="1"/>
  <c r="N476" i="13" s="1"/>
  <c r="F56" i="18" a="1"/>
  <c r="F56" i="18" s="1"/>
  <c r="AC56" i="1" s="1"/>
  <c r="F53" i="18" a="1"/>
  <c r="F53" i="18" s="1"/>
  <c r="F48" i="18" a="1"/>
  <c r="F48" i="18" s="1"/>
  <c r="F45" i="18" a="1"/>
  <c r="F45" i="18" s="1"/>
  <c r="F41" i="18" a="1"/>
  <c r="F41" i="18" s="1"/>
  <c r="AC41" i="1" s="1"/>
  <c r="F37" i="18" a="1"/>
  <c r="F37" i="18" s="1"/>
  <c r="F33" i="18" a="1"/>
  <c r="F33" i="18" s="1"/>
  <c r="F29" i="18" a="1"/>
  <c r="F29" i="18" s="1"/>
  <c r="F25" i="18" a="1"/>
  <c r="F25" i="18" s="1"/>
  <c r="F23" i="18" a="1"/>
  <c r="F23" i="18" s="1"/>
  <c r="F21" i="18" a="1"/>
  <c r="F21" i="18" s="1"/>
  <c r="AC21" i="1" s="1"/>
  <c r="F19" i="18" a="1"/>
  <c r="F19" i="18" s="1"/>
  <c r="F17" i="18" a="1"/>
  <c r="F17" i="18" s="1"/>
  <c r="AC17" i="1" s="1"/>
  <c r="F14" i="18" a="1"/>
  <c r="F14" i="18" s="1"/>
  <c r="F12" i="18" a="1"/>
  <c r="F12" i="18" s="1"/>
  <c r="F10" i="18" a="1"/>
  <c r="F10" i="18" s="1"/>
  <c r="F8" i="18" a="1"/>
  <c r="F8" i="18" s="1"/>
  <c r="F6" i="18" a="1"/>
  <c r="F6" i="18" s="1"/>
  <c r="F172" i="18" a="1"/>
  <c r="F172" i="18" s="1"/>
  <c r="F142" i="18" a="1"/>
  <c r="F142" i="18" s="1"/>
  <c r="F110" i="18" a="1"/>
  <c r="F110" i="18" s="1"/>
  <c r="F90" i="18" a="1"/>
  <c r="F90" i="18" s="1"/>
  <c r="F82" i="18" a="1"/>
  <c r="F82" i="18" s="1"/>
  <c r="F71" i="18" a="1"/>
  <c r="F71" i="18" s="1"/>
  <c r="AC71" i="1" s="1"/>
  <c r="F63" i="18" a="1"/>
  <c r="F63" i="18" s="1"/>
  <c r="AC63" i="1" s="1"/>
  <c r="F50" i="18" a="1"/>
  <c r="F50" i="18" s="1"/>
  <c r="AC50" i="1" s="1"/>
  <c r="N331" i="13" s="1"/>
  <c r="F38" i="18" a="1"/>
  <c r="F38" i="18" s="1"/>
  <c r="G194" i="18" a="1"/>
  <c r="G194" i="18" s="1"/>
  <c r="G192" i="18" a="1"/>
  <c r="G192" i="18" s="1"/>
  <c r="G187" i="18" a="1"/>
  <c r="G187" i="18" s="1"/>
  <c r="G185" i="18" a="1"/>
  <c r="G185" i="18" s="1"/>
  <c r="G178" i="18" a="1"/>
  <c r="G178" i="18" s="1"/>
  <c r="G176" i="18" a="1"/>
  <c r="G176" i="18" s="1"/>
  <c r="G171" i="18" a="1"/>
  <c r="G171" i="18" s="1"/>
  <c r="AJ171" i="1" s="1"/>
  <c r="G169" i="18" a="1"/>
  <c r="G169" i="18" s="1"/>
  <c r="G162" i="18" a="1"/>
  <c r="G162" i="18" s="1"/>
  <c r="G160" i="18" a="1"/>
  <c r="G160" i="18" s="1"/>
  <c r="G155" i="18" a="1"/>
  <c r="G155" i="18" s="1"/>
  <c r="AJ155" i="1" s="1"/>
  <c r="G153" i="18" a="1"/>
  <c r="G153" i="18" s="1"/>
  <c r="AJ153" i="1" s="1"/>
  <c r="G151" i="18" a="1"/>
  <c r="G151" i="18" s="1"/>
  <c r="G149" i="18" a="1"/>
  <c r="G149" i="18" s="1"/>
  <c r="G147" i="18" a="1"/>
  <c r="G147" i="18" s="1"/>
  <c r="G145" i="18" a="1"/>
  <c r="G145" i="18" s="1"/>
  <c r="G143" i="18" a="1"/>
  <c r="G143" i="18" s="1"/>
  <c r="G141" i="18" a="1"/>
  <c r="G141" i="18" s="1"/>
  <c r="G139" i="18" a="1"/>
  <c r="G139" i="18" s="1"/>
  <c r="AJ139" i="1" s="1"/>
  <c r="N606" i="13" s="1"/>
  <c r="G137" i="18" a="1"/>
  <c r="G137" i="18" s="1"/>
  <c r="G135" i="18" a="1"/>
  <c r="G135" i="18" s="1"/>
  <c r="G133" i="18" a="1"/>
  <c r="G133" i="18" s="1"/>
  <c r="AJ133" i="1" s="1"/>
  <c r="G131" i="18" a="1"/>
  <c r="G131" i="18" s="1"/>
  <c r="G129" i="18" a="1"/>
  <c r="G129" i="18" s="1"/>
  <c r="G127" i="18" a="1"/>
  <c r="G127" i="18" s="1"/>
  <c r="AJ127" i="1" s="1"/>
  <c r="G125" i="18" a="1"/>
  <c r="G125" i="18" s="1"/>
  <c r="AJ125" i="1" s="1"/>
  <c r="G123" i="18" a="1"/>
  <c r="G123" i="18" s="1"/>
  <c r="G121" i="18" a="1"/>
  <c r="G121" i="18" s="1"/>
  <c r="G119" i="18" a="1"/>
  <c r="G119" i="18" s="1"/>
  <c r="G117" i="18" a="1"/>
  <c r="G117" i="18" s="1"/>
  <c r="AJ117" i="1" s="1"/>
  <c r="G115" i="18" a="1"/>
  <c r="G115" i="18" s="1"/>
  <c r="G113" i="18" a="1"/>
  <c r="G113" i="18" s="1"/>
  <c r="G111" i="18" a="1"/>
  <c r="G111" i="18" s="1"/>
  <c r="AJ111" i="1" s="1"/>
  <c r="G109" i="18" a="1"/>
  <c r="G109" i="18" s="1"/>
  <c r="AJ109" i="1" s="1"/>
  <c r="G107" i="18" a="1"/>
  <c r="G107" i="18" s="1"/>
  <c r="G105" i="18" a="1"/>
  <c r="G105" i="18" s="1"/>
  <c r="AJ105" i="1" s="1"/>
  <c r="G103" i="18" a="1"/>
  <c r="G103" i="18" s="1"/>
  <c r="G101" i="18" a="1"/>
  <c r="G101" i="18" s="1"/>
  <c r="AJ101" i="1" s="1"/>
  <c r="G99" i="18" a="1"/>
  <c r="G99" i="18" s="1"/>
  <c r="G97" i="18" a="1"/>
  <c r="G97" i="18" s="1"/>
  <c r="AJ97" i="1" s="1"/>
  <c r="G95" i="18" a="1"/>
  <c r="G95" i="18" s="1"/>
  <c r="G93" i="18" a="1"/>
  <c r="G93" i="18" s="1"/>
  <c r="G91" i="18" a="1"/>
  <c r="G91" i="18" s="1"/>
  <c r="G89" i="18" a="1"/>
  <c r="G89" i="18" s="1"/>
  <c r="G87" i="18" a="1"/>
  <c r="G87" i="18" s="1"/>
  <c r="G85" i="18" a="1"/>
  <c r="G85" i="18" s="1"/>
  <c r="G83" i="18" a="1"/>
  <c r="G83" i="18" s="1"/>
  <c r="G81" i="18" a="1"/>
  <c r="G81" i="18" s="1"/>
  <c r="G79" i="18" a="1"/>
  <c r="G79" i="18" s="1"/>
  <c r="G77" i="18" a="1"/>
  <c r="G77" i="18" s="1"/>
  <c r="G75" i="18" a="1"/>
  <c r="G75" i="18" s="1"/>
  <c r="G73" i="18" a="1"/>
  <c r="G73" i="18" s="1"/>
  <c r="G71" i="18" a="1"/>
  <c r="G71" i="18" s="1"/>
  <c r="G69" i="18" a="1"/>
  <c r="G69" i="18" s="1"/>
  <c r="G67" i="18" a="1"/>
  <c r="G67" i="18" s="1"/>
  <c r="AJ67" i="1" s="1"/>
  <c r="G65" i="18" a="1"/>
  <c r="G65" i="18" s="1"/>
  <c r="G63" i="18" a="1"/>
  <c r="G63" i="18" s="1"/>
  <c r="G61" i="18" a="1"/>
  <c r="G61" i="18" s="1"/>
  <c r="AJ61" i="1" s="1"/>
  <c r="G59" i="18" a="1"/>
  <c r="G59" i="18" s="1"/>
  <c r="G57" i="18" a="1"/>
  <c r="G57" i="18" s="1"/>
  <c r="AJ57" i="1" s="1"/>
  <c r="G55" i="18" a="1"/>
  <c r="G55" i="18" s="1"/>
  <c r="G53" i="18" a="1"/>
  <c r="G53" i="18" s="1"/>
  <c r="AJ53" i="1" s="1"/>
  <c r="G51" i="18" a="1"/>
  <c r="G51" i="18" s="1"/>
  <c r="G49" i="18" a="1"/>
  <c r="G49" i="18" s="1"/>
  <c r="G47" i="18" a="1"/>
  <c r="G47" i="18" s="1"/>
  <c r="AJ47" i="1" s="1"/>
  <c r="G46" i="18" a="1"/>
  <c r="G46" i="18" s="1"/>
  <c r="AJ46" i="1" s="1"/>
  <c r="G45" i="18" a="1"/>
  <c r="G45" i="18" s="1"/>
  <c r="G44" i="18" a="1"/>
  <c r="G44" i="18" s="1"/>
  <c r="G43" i="18" a="1"/>
  <c r="G43" i="18" s="1"/>
  <c r="G42" i="18" a="1"/>
  <c r="G42" i="18" s="1"/>
  <c r="AJ42" i="1" s="1"/>
  <c r="G41" i="18" a="1"/>
  <c r="G41" i="18" s="1"/>
  <c r="G40" i="18" a="1"/>
  <c r="G40" i="18" s="1"/>
  <c r="G39" i="18" a="1"/>
  <c r="G39" i="18" s="1"/>
  <c r="G190" i="18" a="1"/>
  <c r="G190" i="18" s="1"/>
  <c r="AJ190" i="1" s="1"/>
  <c r="G188" i="18" a="1"/>
  <c r="G188" i="18" s="1"/>
  <c r="AJ188" i="1" s="1"/>
  <c r="N551" i="13" s="1"/>
  <c r="G183" i="18" a="1"/>
  <c r="G183" i="18" s="1"/>
  <c r="G181" i="18" a="1"/>
  <c r="G181" i="18" s="1"/>
  <c r="G174" i="18" a="1"/>
  <c r="G174" i="18" s="1"/>
  <c r="AJ174" i="1" s="1"/>
  <c r="G172" i="18" a="1"/>
  <c r="G172" i="18" s="1"/>
  <c r="AJ172" i="1" s="1"/>
  <c r="G167" i="18" a="1"/>
  <c r="G167" i="18" s="1"/>
  <c r="G165" i="18" a="1"/>
  <c r="G165" i="18" s="1"/>
  <c r="G158" i="18" a="1"/>
  <c r="G158" i="18" s="1"/>
  <c r="G156" i="18" a="1"/>
  <c r="G156" i="18" s="1"/>
  <c r="G195" i="18" a="1"/>
  <c r="G195" i="18" s="1"/>
  <c r="G193" i="18" a="1"/>
  <c r="G193" i="18" s="1"/>
  <c r="G186" i="18" a="1"/>
  <c r="G186" i="18" s="1"/>
  <c r="G184" i="18" a="1"/>
  <c r="G184" i="18" s="1"/>
  <c r="G179" i="18" a="1"/>
  <c r="G179" i="18" s="1"/>
  <c r="G177" i="18" a="1"/>
  <c r="G177" i="18" s="1"/>
  <c r="G170" i="18" a="1"/>
  <c r="G170" i="18" s="1"/>
  <c r="AJ170" i="1" s="1"/>
  <c r="G168" i="18" a="1"/>
  <c r="G168" i="18" s="1"/>
  <c r="G163" i="18" a="1"/>
  <c r="G163" i="18" s="1"/>
  <c r="G161" i="18" a="1"/>
  <c r="G161" i="18" s="1"/>
  <c r="AJ161" i="1" s="1"/>
  <c r="G154" i="18" a="1"/>
  <c r="G154" i="18" s="1"/>
  <c r="G152" i="18" a="1"/>
  <c r="G152" i="18" s="1"/>
  <c r="AJ152" i="1" s="1"/>
  <c r="G150" i="18" a="1"/>
  <c r="G150" i="18" s="1"/>
  <c r="G148" i="18" a="1"/>
  <c r="G148" i="18" s="1"/>
  <c r="G146" i="18" a="1"/>
  <c r="G146" i="18" s="1"/>
  <c r="G144" i="18" a="1"/>
  <c r="G144" i="18" s="1"/>
  <c r="G142" i="18" a="1"/>
  <c r="G142" i="18" s="1"/>
  <c r="G140" i="18" a="1"/>
  <c r="G140" i="18" s="1"/>
  <c r="G138" i="18" a="1"/>
  <c r="G138" i="18" s="1"/>
  <c r="AJ138" i="1" s="1"/>
  <c r="G136" i="18" a="1"/>
  <c r="G136" i="18" s="1"/>
  <c r="G134" i="18" a="1"/>
  <c r="G134" i="18" s="1"/>
  <c r="G132" i="18" a="1"/>
  <c r="G132" i="18" s="1"/>
  <c r="AJ132" i="1" s="1"/>
  <c r="G130" i="18" a="1"/>
  <c r="G130" i="18" s="1"/>
  <c r="G128" i="18" a="1"/>
  <c r="G128" i="18" s="1"/>
  <c r="G126" i="18" a="1"/>
  <c r="G126" i="18" s="1"/>
  <c r="G124" i="18" a="1"/>
  <c r="G124" i="18" s="1"/>
  <c r="G122" i="18" a="1"/>
  <c r="G122" i="18" s="1"/>
  <c r="AJ122" i="1" s="1"/>
  <c r="G120" i="18" a="1"/>
  <c r="G120" i="18" s="1"/>
  <c r="G118" i="18" a="1"/>
  <c r="G118" i="18" s="1"/>
  <c r="G116" i="18" a="1"/>
  <c r="G116" i="18" s="1"/>
  <c r="G114" i="18" a="1"/>
  <c r="G114" i="18" s="1"/>
  <c r="AJ114" i="1" s="1"/>
  <c r="N654" i="13" s="1"/>
  <c r="G112" i="18" a="1"/>
  <c r="G112" i="18" s="1"/>
  <c r="G110" i="18" a="1"/>
  <c r="G110" i="18" s="1"/>
  <c r="G108" i="18" a="1"/>
  <c r="G108" i="18" s="1"/>
  <c r="G106" i="18" a="1"/>
  <c r="G106" i="18" s="1"/>
  <c r="AJ106" i="1" s="1"/>
  <c r="G104" i="18" a="1"/>
  <c r="G104" i="18" s="1"/>
  <c r="G102" i="18" a="1"/>
  <c r="G102" i="18" s="1"/>
  <c r="G100" i="18" a="1"/>
  <c r="G100" i="18" s="1"/>
  <c r="G98" i="18" a="1"/>
  <c r="G98" i="18" s="1"/>
  <c r="G96" i="18" a="1"/>
  <c r="G96" i="18" s="1"/>
  <c r="AJ96" i="1" s="1"/>
  <c r="G191" i="18" a="1"/>
  <c r="G191" i="18" s="1"/>
  <c r="G94" i="18" a="1"/>
  <c r="G94" i="18" s="1"/>
  <c r="G86" i="18" a="1"/>
  <c r="G86" i="18" s="1"/>
  <c r="G78" i="18" a="1"/>
  <c r="G78" i="18" s="1"/>
  <c r="G70" i="18" a="1"/>
  <c r="G70" i="18" s="1"/>
  <c r="G62" i="18" a="1"/>
  <c r="G62" i="18" s="1"/>
  <c r="G54" i="18" a="1"/>
  <c r="G54" i="18" s="1"/>
  <c r="AJ54" i="1" s="1"/>
  <c r="G37" i="18" a="1"/>
  <c r="G37" i="18" s="1"/>
  <c r="G33" i="18" a="1"/>
  <c r="G33" i="18" s="1"/>
  <c r="G29" i="18" a="1"/>
  <c r="G29" i="18" s="1"/>
  <c r="G25" i="18" a="1"/>
  <c r="G25" i="18" s="1"/>
  <c r="AJ25" i="1" s="1"/>
  <c r="N627" i="13" s="1"/>
  <c r="G10" i="18" a="1"/>
  <c r="G10" i="18" s="1"/>
  <c r="G164" i="18" a="1"/>
  <c r="G164" i="18" s="1"/>
  <c r="G157" i="18" a="1"/>
  <c r="G157" i="18" s="1"/>
  <c r="G76" i="18" a="1"/>
  <c r="G76" i="18" s="1"/>
  <c r="AJ76" i="1" s="1"/>
  <c r="G68" i="18" a="1"/>
  <c r="G68" i="18" s="1"/>
  <c r="AJ68" i="1" s="1"/>
  <c r="G20" i="18" a="1"/>
  <c r="G20" i="18" s="1"/>
  <c r="AJ20" i="1" s="1"/>
  <c r="G18" i="18" a="1"/>
  <c r="G18" i="18" s="1"/>
  <c r="G11" i="18" a="1"/>
  <c r="G11" i="18" s="1"/>
  <c r="G9" i="18" a="1"/>
  <c r="G9" i="18" s="1"/>
  <c r="G189" i="18" a="1"/>
  <c r="G189" i="18" s="1"/>
  <c r="G182" i="18" a="1"/>
  <c r="G182" i="18" s="1"/>
  <c r="G175" i="18" a="1"/>
  <c r="G175" i="18" s="1"/>
  <c r="AJ175" i="1" s="1"/>
  <c r="N558" i="13" s="1"/>
  <c r="G88" i="18" a="1"/>
  <c r="G88" i="18" s="1"/>
  <c r="G80" i="18" a="1"/>
  <c r="G80" i="18" s="1"/>
  <c r="G72" i="18" a="1"/>
  <c r="G72" i="18" s="1"/>
  <c r="G64" i="18" a="1"/>
  <c r="G64" i="18" s="1"/>
  <c r="G56" i="18" a="1"/>
  <c r="G56" i="18" s="1"/>
  <c r="G48" i="18" a="1"/>
  <c r="G48" i="18" s="1"/>
  <c r="AJ48" i="1" s="1"/>
  <c r="G38" i="18" a="1"/>
  <c r="G38" i="18" s="1"/>
  <c r="G34" i="18" a="1"/>
  <c r="G34" i="18" s="1"/>
  <c r="AJ34" i="1" s="1"/>
  <c r="G30" i="18" a="1"/>
  <c r="G30" i="18" s="1"/>
  <c r="G26" i="18" a="1"/>
  <c r="G26" i="18" s="1"/>
  <c r="G23" i="18" a="1"/>
  <c r="G23" i="18" s="1"/>
  <c r="G21" i="18" a="1"/>
  <c r="G21" i="18" s="1"/>
  <c r="G19" i="18" a="1"/>
  <c r="G19" i="18" s="1"/>
  <c r="G17" i="18" a="1"/>
  <c r="G17" i="18" s="1"/>
  <c r="G14" i="18" a="1"/>
  <c r="G14" i="18" s="1"/>
  <c r="G12" i="18" a="1"/>
  <c r="G12" i="18" s="1"/>
  <c r="AJ12" i="1" s="1"/>
  <c r="N688" i="13" s="1"/>
  <c r="G8" i="18" a="1"/>
  <c r="G8" i="18" s="1"/>
  <c r="G6" i="18" a="1"/>
  <c r="G6" i="18" s="1"/>
  <c r="G92" i="18" a="1"/>
  <c r="G92" i="18" s="1"/>
  <c r="G84" i="18" a="1"/>
  <c r="G84" i="18" s="1"/>
  <c r="AJ84" i="1" s="1"/>
  <c r="G60" i="18" a="1"/>
  <c r="G60" i="18" s="1"/>
  <c r="G52" i="18" a="1"/>
  <c r="G52" i="18" s="1"/>
  <c r="G36" i="18" a="1"/>
  <c r="G36" i="18" s="1"/>
  <c r="AJ36" i="1" s="1"/>
  <c r="G32" i="18" a="1"/>
  <c r="G32" i="18" s="1"/>
  <c r="AJ32" i="1" s="1"/>
  <c r="G24" i="18" a="1"/>
  <c r="G24" i="18" s="1"/>
  <c r="G15" i="18" a="1"/>
  <c r="G15" i="18" s="1"/>
  <c r="G180" i="18" a="1"/>
  <c r="G180" i="18" s="1"/>
  <c r="G173" i="18" a="1"/>
  <c r="G173" i="18" s="1"/>
  <c r="G166" i="18" a="1"/>
  <c r="G166" i="18" s="1"/>
  <c r="G159" i="18" a="1"/>
  <c r="G159" i="18" s="1"/>
  <c r="G90" i="18" a="1"/>
  <c r="G90" i="18" s="1"/>
  <c r="G82" i="18" a="1"/>
  <c r="G82" i="18" s="1"/>
  <c r="G74" i="18" a="1"/>
  <c r="G74" i="18" s="1"/>
  <c r="G66" i="18" a="1"/>
  <c r="G66" i="18" s="1"/>
  <c r="G58" i="18" a="1"/>
  <c r="G58" i="18" s="1"/>
  <c r="AJ58" i="1" s="1"/>
  <c r="G50" i="18" a="1"/>
  <c r="G50" i="18" s="1"/>
  <c r="G35" i="18" a="1"/>
  <c r="G35" i="18" s="1"/>
  <c r="G31" i="18" a="1"/>
  <c r="G31" i="18" s="1"/>
  <c r="G27" i="18" a="1"/>
  <c r="G27" i="18" s="1"/>
  <c r="G28" i="18" a="1"/>
  <c r="G28" i="18" s="1"/>
  <c r="G22" i="18" a="1"/>
  <c r="G22" i="18" s="1"/>
  <c r="G13" i="18" a="1"/>
  <c r="G13" i="18" s="1"/>
  <c r="AJ13" i="1" s="1"/>
  <c r="G7" i="18" a="1"/>
  <c r="G7" i="18" s="1"/>
  <c r="F16" i="18" a="1"/>
  <c r="F16" i="18" s="1"/>
  <c r="AC16" i="1" s="1"/>
  <c r="G16" i="18" a="1"/>
  <c r="G16" i="18" s="1"/>
  <c r="AJ16" i="1" s="1"/>
  <c r="N568" i="13" s="1"/>
  <c r="O361" i="13"/>
  <c r="O457" i="13"/>
  <c r="O696" i="13"/>
  <c r="O701" i="13"/>
  <c r="O375" i="13"/>
  <c r="O694" i="13"/>
  <c r="O561" i="13"/>
  <c r="O626" i="13"/>
  <c r="O366" i="13"/>
  <c r="O586" i="13"/>
  <c r="O660" i="13"/>
  <c r="M323" i="13"/>
  <c r="O680" i="13"/>
  <c r="K438" i="13"/>
  <c r="M302" i="13"/>
  <c r="M455" i="13"/>
  <c r="M335" i="13"/>
  <c r="M354" i="13"/>
  <c r="M445" i="13"/>
  <c r="K594" i="13"/>
  <c r="K605" i="13"/>
  <c r="O713" i="13"/>
  <c r="M362" i="13"/>
  <c r="M378" i="13"/>
  <c r="N462" i="13"/>
  <c r="L365" i="13"/>
  <c r="L438" i="13"/>
  <c r="L656" i="13"/>
  <c r="K394" i="13"/>
  <c r="K690" i="13"/>
  <c r="K318" i="13"/>
  <c r="K555" i="13"/>
  <c r="O684" i="13"/>
  <c r="L396" i="13"/>
  <c r="L324" i="13"/>
  <c r="L342" i="13"/>
  <c r="L411" i="13"/>
  <c r="M681" i="13"/>
  <c r="K392" i="13"/>
  <c r="O605" i="13"/>
  <c r="O666" i="13"/>
  <c r="L547" i="13"/>
  <c r="N670" i="13"/>
  <c r="K440" i="13"/>
  <c r="K459" i="13"/>
  <c r="K681" i="13"/>
  <c r="K673" i="13"/>
  <c r="O373" i="13"/>
  <c r="O362" i="13"/>
  <c r="O415" i="13"/>
  <c r="O352" i="13"/>
  <c r="O579" i="13"/>
  <c r="O686" i="13"/>
  <c r="K416" i="13"/>
  <c r="K338" i="13"/>
  <c r="K689" i="13"/>
  <c r="K370" i="13"/>
  <c r="K335" i="13"/>
  <c r="K484" i="13"/>
  <c r="K389" i="13"/>
  <c r="K593" i="13"/>
  <c r="K543" i="13"/>
  <c r="K717" i="13"/>
  <c r="K556" i="13"/>
  <c r="K590" i="13"/>
  <c r="K537" i="13"/>
  <c r="K658" i="13"/>
  <c r="K552" i="13"/>
  <c r="K657" i="13"/>
  <c r="K656" i="13"/>
  <c r="K535" i="13"/>
  <c r="K654" i="13"/>
  <c r="K670" i="13"/>
  <c r="K583" i="13"/>
  <c r="K574" i="13"/>
  <c r="K561" i="13"/>
  <c r="K604" i="13"/>
  <c r="K677" i="13"/>
  <c r="K695" i="13"/>
  <c r="K630" i="13"/>
  <c r="K597" i="13"/>
  <c r="K710" i="13"/>
  <c r="K676" i="13"/>
  <c r="K621" i="13"/>
  <c r="K559" i="13"/>
  <c r="K613" i="13"/>
  <c r="K625" i="13"/>
  <c r="K565" i="13"/>
  <c r="K568" i="13"/>
  <c r="K648" i="13"/>
  <c r="K643" i="13"/>
  <c r="K647" i="13"/>
  <c r="K558" i="13"/>
  <c r="K529" i="13"/>
  <c r="K550" i="13"/>
  <c r="K672" i="13"/>
  <c r="K532" i="13"/>
  <c r="K637" i="13"/>
  <c r="K549" i="13"/>
  <c r="K615" i="13"/>
  <c r="K598" i="13"/>
  <c r="K705" i="13"/>
  <c r="K614" i="13"/>
  <c r="K619" i="13"/>
  <c r="K544" i="13"/>
  <c r="K628" i="13"/>
  <c r="K649" i="13"/>
  <c r="K669" i="13"/>
  <c r="K706" i="13"/>
  <c r="K674" i="13"/>
  <c r="K572" i="13"/>
  <c r="K617" i="13"/>
  <c r="K620" i="13"/>
  <c r="K624" i="13"/>
  <c r="K534" i="13"/>
  <c r="K580" i="13"/>
  <c r="K687" i="13"/>
  <c r="K540" i="13"/>
  <c r="K539" i="13"/>
  <c r="K686" i="13"/>
  <c r="K646" i="13"/>
  <c r="K696" i="13"/>
  <c r="K635" i="13"/>
  <c r="K668" i="13"/>
  <c r="K554" i="13"/>
  <c r="K596" i="13"/>
  <c r="K634" i="13"/>
  <c r="K622" i="13"/>
  <c r="K708" i="13"/>
  <c r="K566" i="13"/>
  <c r="K602" i="13"/>
  <c r="K644" i="13"/>
  <c r="K691" i="13"/>
  <c r="K584" i="13"/>
  <c r="K645" i="13"/>
  <c r="K475" i="13"/>
  <c r="K553" i="13"/>
  <c r="K405" i="13"/>
  <c r="K477" i="13"/>
  <c r="K375" i="13"/>
  <c r="K562" i="13"/>
  <c r="K665" i="13"/>
  <c r="K713" i="13"/>
  <c r="K606" i="13"/>
  <c r="K682" i="13"/>
  <c r="K592" i="13"/>
  <c r="O623" i="13"/>
  <c r="O637" i="13"/>
  <c r="K302" i="13"/>
  <c r="K462" i="13"/>
  <c r="K413" i="13"/>
  <c r="K377" i="13"/>
  <c r="K445" i="13"/>
  <c r="K431" i="13"/>
  <c r="K454" i="13"/>
  <c r="K472" i="13"/>
  <c r="K378" i="13"/>
  <c r="K453" i="13"/>
  <c r="K437" i="13"/>
  <c r="K403" i="13"/>
  <c r="K300" i="13"/>
  <c r="K311" i="13"/>
  <c r="K407" i="13"/>
  <c r="K368" i="13"/>
  <c r="K325" i="13"/>
  <c r="K479" i="13"/>
  <c r="K366" i="13"/>
  <c r="K434" i="13"/>
  <c r="K365" i="13"/>
  <c r="K354" i="13"/>
  <c r="K457" i="13"/>
  <c r="K315" i="13"/>
  <c r="K433" i="13"/>
  <c r="K412" i="13"/>
  <c r="K309" i="13"/>
  <c r="K410" i="13"/>
  <c r="K313" i="13"/>
  <c r="K426" i="13"/>
  <c r="K355" i="13"/>
  <c r="K333" i="13"/>
  <c r="K376" i="13"/>
  <c r="K329" i="13"/>
  <c r="K483" i="13"/>
  <c r="K350" i="13"/>
  <c r="K369" i="13"/>
  <c r="K393" i="13"/>
  <c r="K385" i="13"/>
  <c r="K390" i="13"/>
  <c r="K460" i="13"/>
  <c r="K323" i="13"/>
  <c r="K419" i="13"/>
  <c r="K361" i="13"/>
  <c r="K432" i="13"/>
  <c r="K473" i="13"/>
  <c r="K373" i="13"/>
  <c r="K409" i="13"/>
  <c r="K400" i="13"/>
  <c r="K441" i="13"/>
  <c r="K478" i="13"/>
  <c r="O673" i="13"/>
  <c r="O550" i="13"/>
  <c r="O429" i="13"/>
  <c r="O534" i="13"/>
  <c r="O655" i="13"/>
  <c r="O355" i="13"/>
  <c r="K319" i="13"/>
  <c r="K463" i="13"/>
  <c r="K570" i="13"/>
  <c r="K447" i="13"/>
  <c r="K707" i="13"/>
  <c r="K450" i="13"/>
  <c r="K611" i="13"/>
  <c r="K471" i="13"/>
  <c r="K631" i="13"/>
  <c r="K353" i="13"/>
  <c r="K359" i="13"/>
  <c r="K641" i="13"/>
  <c r="K530" i="13"/>
  <c r="M392" i="13"/>
  <c r="M444" i="13"/>
  <c r="L582" i="13"/>
  <c r="L404" i="13"/>
  <c r="L606" i="13"/>
  <c r="L638" i="13"/>
  <c r="L655" i="13"/>
  <c r="O645" i="13"/>
  <c r="O476" i="13"/>
  <c r="M568" i="13"/>
  <c r="M625" i="13"/>
  <c r="M595" i="13"/>
  <c r="M708" i="13"/>
  <c r="M709" i="13"/>
  <c r="M704" i="13"/>
  <c r="M574" i="13"/>
  <c r="M611" i="13"/>
  <c r="M601" i="13"/>
  <c r="M585" i="13"/>
  <c r="M675" i="13"/>
  <c r="M573" i="13"/>
  <c r="M633" i="13"/>
  <c r="M622" i="13"/>
  <c r="M630" i="13"/>
  <c r="M614" i="13"/>
  <c r="M705" i="13"/>
  <c r="M531" i="13"/>
  <c r="M560" i="13"/>
  <c r="M567" i="13"/>
  <c r="M697" i="13"/>
  <c r="M535" i="13"/>
  <c r="M606" i="13"/>
  <c r="M529" i="13"/>
  <c r="M647" i="13"/>
  <c r="M685" i="13"/>
  <c r="M649" i="13"/>
  <c r="M621" i="13"/>
  <c r="M596" i="13"/>
  <c r="M557" i="13"/>
  <c r="M584" i="13"/>
  <c r="M644" i="13"/>
  <c r="M627" i="13"/>
  <c r="M703" i="13"/>
  <c r="M668" i="13"/>
  <c r="M555" i="13"/>
  <c r="M623" i="13"/>
  <c r="M655" i="13"/>
  <c r="M571" i="13"/>
  <c r="M624" i="13"/>
  <c r="M640" i="13"/>
  <c r="M543" i="13"/>
  <c r="M643" i="13"/>
  <c r="M565" i="13"/>
  <c r="M602" i="13"/>
  <c r="M707" i="13"/>
  <c r="M559" i="13"/>
  <c r="M609" i="13"/>
  <c r="M711" i="13"/>
  <c r="M632" i="13"/>
  <c r="M457" i="13"/>
  <c r="M330" i="13"/>
  <c r="M488" i="13"/>
  <c r="M714" i="13"/>
  <c r="M532" i="13"/>
  <c r="M528" i="13"/>
  <c r="M333" i="13"/>
  <c r="M651" i="13"/>
  <c r="M394" i="13"/>
  <c r="M459" i="13"/>
  <c r="M384" i="13"/>
  <c r="M347" i="13"/>
  <c r="M479" i="13"/>
  <c r="M338" i="13"/>
  <c r="M381" i="13"/>
  <c r="M370" i="13"/>
  <c r="M395" i="13"/>
  <c r="M380" i="13"/>
  <c r="M353" i="13"/>
  <c r="M430" i="13"/>
  <c r="M406" i="13"/>
  <c r="M476" i="13"/>
  <c r="M407" i="13"/>
  <c r="M311" i="13"/>
  <c r="M410" i="13"/>
  <c r="M306" i="13"/>
  <c r="M336" i="13"/>
  <c r="M355" i="13"/>
  <c r="M431" i="13"/>
  <c r="M666" i="13"/>
  <c r="M486" i="13"/>
  <c r="M586" i="13"/>
  <c r="M656" i="13"/>
  <c r="M575" i="13"/>
  <c r="M541" i="13"/>
  <c r="M387" i="13"/>
  <c r="M369" i="13"/>
  <c r="N434" i="13"/>
  <c r="N337" i="13"/>
  <c r="N466" i="13"/>
  <c r="N320" i="13"/>
  <c r="N442" i="13"/>
  <c r="N427" i="13"/>
  <c r="N410" i="13"/>
  <c r="N485" i="13"/>
  <c r="N483" i="13"/>
  <c r="N397" i="13"/>
  <c r="N406" i="13"/>
  <c r="N424" i="13"/>
  <c r="N334" i="13"/>
  <c r="N387" i="13"/>
  <c r="N426" i="13"/>
  <c r="N438" i="13"/>
  <c r="N362" i="13"/>
  <c r="N396" i="13"/>
  <c r="N412" i="13"/>
  <c r="N392" i="13"/>
  <c r="N388" i="13"/>
  <c r="N354" i="13"/>
  <c r="N344" i="13"/>
  <c r="N423" i="13"/>
  <c r="N401" i="13"/>
  <c r="N465" i="13"/>
  <c r="N359" i="13"/>
  <c r="N303" i="13"/>
  <c r="N425" i="13"/>
  <c r="N352" i="13"/>
  <c r="N322" i="13"/>
  <c r="N445" i="13"/>
  <c r="N456" i="13"/>
  <c r="N404" i="13"/>
  <c r="N573" i="13"/>
  <c r="N403" i="13"/>
  <c r="N635" i="13"/>
  <c r="N642" i="13"/>
  <c r="N704" i="13"/>
  <c r="N548" i="13"/>
  <c r="N687" i="13"/>
  <c r="N660" i="13"/>
  <c r="N582" i="13"/>
  <c r="N621" i="13"/>
  <c r="N638" i="13"/>
  <c r="N622" i="13"/>
  <c r="N608" i="13"/>
  <c r="N545" i="13"/>
  <c r="N472" i="13"/>
  <c r="N418" i="13"/>
  <c r="L570" i="13"/>
  <c r="L644" i="13"/>
  <c r="L585" i="13"/>
  <c r="L675" i="13"/>
  <c r="L707" i="13"/>
  <c r="L566" i="13"/>
  <c r="L607" i="13"/>
  <c r="L633" i="13"/>
  <c r="L693" i="13"/>
  <c r="L578" i="13"/>
  <c r="L711" i="13"/>
  <c r="L555" i="13"/>
  <c r="L678" i="13"/>
  <c r="L568" i="13"/>
  <c r="L618" i="13"/>
  <c r="L628" i="13"/>
  <c r="L692" i="13"/>
  <c r="L621" i="13"/>
  <c r="L577" i="13"/>
  <c r="L539" i="13"/>
  <c r="L699" i="13"/>
  <c r="L599" i="13"/>
  <c r="L679" i="13"/>
  <c r="L680" i="13"/>
  <c r="L583" i="13"/>
  <c r="L615" i="13"/>
  <c r="L713" i="13"/>
  <c r="L590" i="13"/>
  <c r="L588" i="13"/>
  <c r="L661" i="13"/>
  <c r="L690" i="13"/>
  <c r="L617" i="13"/>
  <c r="L542" i="13"/>
  <c r="L709" i="13"/>
  <c r="L634" i="13"/>
  <c r="L696" i="13"/>
  <c r="L631" i="13"/>
  <c r="L601" i="13"/>
  <c r="L572" i="13"/>
  <c r="L412" i="13"/>
  <c r="L673" i="13"/>
  <c r="L556" i="13"/>
  <c r="L351" i="13"/>
  <c r="L614" i="13"/>
  <c r="L422" i="13"/>
  <c r="L348" i="13"/>
  <c r="L620" i="13"/>
  <c r="L377" i="13"/>
  <c r="L701" i="13"/>
  <c r="L600" i="13"/>
  <c r="L715" i="13"/>
  <c r="L454" i="13"/>
  <c r="L444" i="13"/>
  <c r="L472" i="13"/>
  <c r="L429" i="13"/>
  <c r="L665" i="13"/>
  <c r="L470" i="13"/>
  <c r="L452" i="13"/>
  <c r="L311" i="13"/>
  <c r="L450" i="13"/>
  <c r="L339" i="13"/>
  <c r="L630" i="13"/>
  <c r="L531" i="13"/>
  <c r="L479" i="13"/>
  <c r="L625" i="13"/>
  <c r="L674" i="13"/>
  <c r="L474" i="13"/>
  <c r="L340" i="13"/>
  <c r="L400" i="13"/>
  <c r="L476" i="13"/>
  <c r="L349" i="13"/>
  <c r="L449" i="13"/>
  <c r="L356" i="13"/>
  <c r="L439" i="13"/>
  <c r="L374" i="13"/>
  <c r="L367" i="13"/>
  <c r="L331" i="13"/>
  <c r="L363" i="13"/>
  <c r="L466" i="13"/>
  <c r="L482" i="13"/>
  <c r="L408" i="13"/>
  <c r="L403" i="13"/>
  <c r="L373" i="13"/>
  <c r="L435" i="13"/>
  <c r="L406" i="13"/>
  <c r="L467" i="13"/>
  <c r="L468" i="13"/>
  <c r="L371" i="13"/>
  <c r="L358" i="13"/>
  <c r="L304" i="13"/>
  <c r="L455" i="13"/>
  <c r="L463" i="13"/>
  <c r="L483" i="13"/>
  <c r="L383" i="13"/>
  <c r="L335" i="13"/>
  <c r="L307" i="13"/>
  <c r="L413" i="13"/>
  <c r="L398" i="13"/>
  <c r="L529" i="13"/>
  <c r="L561" i="13"/>
  <c r="L689" i="13"/>
  <c r="L597" i="13"/>
  <c r="L399" i="13"/>
  <c r="L319" i="13"/>
  <c r="L415" i="13"/>
  <c r="L392" i="13"/>
  <c r="L330" i="13"/>
  <c r="L660" i="13"/>
  <c r="L683" i="13"/>
  <c r="L301" i="13"/>
  <c r="L537" i="13"/>
  <c r="L552" i="13"/>
  <c r="L485" i="13"/>
  <c r="L313" i="13"/>
  <c r="L623" i="13"/>
  <c r="L598" i="13"/>
  <c r="L703" i="13"/>
  <c r="O576" i="13"/>
  <c r="O588" i="13"/>
  <c r="O538" i="13"/>
  <c r="O473" i="13"/>
  <c r="O556" i="13"/>
  <c r="O529" i="13"/>
  <c r="O359" i="13"/>
  <c r="O682" i="13"/>
  <c r="O552" i="13"/>
  <c r="O532" i="13"/>
  <c r="O380" i="13"/>
  <c r="O485" i="13"/>
  <c r="O306" i="13"/>
  <c r="O563" i="13"/>
  <c r="O631" i="13"/>
  <c r="O409" i="13"/>
  <c r="O549" i="13"/>
  <c r="O654" i="13"/>
  <c r="O395" i="13"/>
  <c r="O670" i="13"/>
  <c r="O598" i="13"/>
  <c r="O452" i="13"/>
  <c r="O678" i="13"/>
  <c r="O644" i="13"/>
  <c r="O602" i="13"/>
  <c r="O573" i="13"/>
  <c r="O642" i="13"/>
  <c r="O559" i="13"/>
  <c r="O622" i="13"/>
  <c r="O676" i="13"/>
  <c r="O669" i="13"/>
  <c r="O627" i="13"/>
  <c r="O649" i="13"/>
  <c r="O542" i="13"/>
  <c r="O544" i="13"/>
  <c r="O708" i="13"/>
  <c r="O621" i="13"/>
  <c r="O704" i="13"/>
  <c r="O565" i="13"/>
  <c r="O618" i="13"/>
  <c r="O625" i="13"/>
  <c r="O613" i="13"/>
  <c r="O533" i="13"/>
  <c r="O692" i="13"/>
  <c r="O709" i="13"/>
  <c r="O531" i="13"/>
  <c r="O577" i="13"/>
  <c r="O596" i="13"/>
  <c r="O635" i="13"/>
  <c r="O695" i="13"/>
  <c r="O633" i="13"/>
  <c r="O554" i="13"/>
  <c r="O557" i="13"/>
  <c r="O555" i="13"/>
  <c r="O679" i="13"/>
  <c r="O540" i="13"/>
  <c r="O583" i="13"/>
  <c r="O699" i="13"/>
  <c r="O564" i="13"/>
  <c r="O608" i="13"/>
  <c r="O658" i="13"/>
  <c r="O595" i="13"/>
  <c r="O651" i="13"/>
  <c r="O609" i="13"/>
  <c r="O619" i="13"/>
  <c r="O662" i="13"/>
  <c r="O607" i="13"/>
  <c r="O578" i="13"/>
  <c r="O652" i="13"/>
  <c r="O567" i="13"/>
  <c r="O689" i="13"/>
  <c r="O653" i="13"/>
  <c r="O582" i="13"/>
  <c r="O640" i="13"/>
  <c r="O310" i="13"/>
  <c r="O624" i="13"/>
  <c r="O600" i="13"/>
  <c r="O454" i="13"/>
  <c r="O672" i="13"/>
  <c r="O606" i="13"/>
  <c r="O575" i="13"/>
  <c r="O665" i="13"/>
  <c r="O671" i="13"/>
  <c r="O426" i="13"/>
  <c r="O687" i="13"/>
  <c r="O611" i="13"/>
  <c r="O311" i="13"/>
  <c r="O451" i="13"/>
  <c r="O562" i="13"/>
  <c r="O614" i="13"/>
  <c r="O553" i="13"/>
  <c r="O337" i="13"/>
  <c r="O385" i="13"/>
  <c r="O305" i="13"/>
  <c r="O422" i="13"/>
  <c r="O401" i="13"/>
  <c r="O417" i="13"/>
  <c r="O357" i="13"/>
  <c r="O325" i="13"/>
  <c r="O379" i="13"/>
  <c r="O363" i="13"/>
  <c r="O447" i="13"/>
  <c r="O338" i="13"/>
  <c r="O331" i="13"/>
  <c r="O394" i="13"/>
  <c r="O406" i="13"/>
  <c r="O482" i="13"/>
  <c r="O326" i="13"/>
  <c r="O332" i="13"/>
  <c r="O376" i="13"/>
  <c r="O391" i="13"/>
  <c r="O369" i="13"/>
  <c r="O333" i="13"/>
  <c r="O428" i="13"/>
  <c r="O353" i="13"/>
  <c r="O372" i="13"/>
  <c r="O328" i="13"/>
  <c r="O441" i="13"/>
  <c r="O400" i="13"/>
  <c r="O467" i="13"/>
  <c r="O461" i="13"/>
  <c r="O425" i="13"/>
  <c r="O346" i="13"/>
  <c r="O314" i="13"/>
  <c r="O408" i="13"/>
  <c r="O334" i="13"/>
  <c r="O323" i="13"/>
  <c r="O456" i="13"/>
  <c r="O616" i="13"/>
  <c r="O543" i="13"/>
  <c r="O545" i="13"/>
  <c r="O717" i="13"/>
  <c r="O319" i="13"/>
  <c r="O344" i="13"/>
  <c r="O690" i="13"/>
  <c r="O388" i="13"/>
  <c r="O647" i="13"/>
  <c r="O315" i="13"/>
  <c r="O558" i="13"/>
  <c r="O412" i="13"/>
  <c r="O592" i="13"/>
  <c r="O317" i="13"/>
  <c r="O489" i="13"/>
  <c r="O659" i="13"/>
  <c r="O683" i="13"/>
  <c r="O487" i="13"/>
  <c r="O444" i="13"/>
  <c r="O656" i="13"/>
  <c r="O639" i="13"/>
  <c r="O601" i="13"/>
  <c r="O580" i="13"/>
  <c r="O313" i="13"/>
  <c r="O528" i="13"/>
  <c r="O443" i="13"/>
  <c r="O599" i="13"/>
  <c r="O387" i="13"/>
  <c r="O698" i="13"/>
  <c r="O418" i="13"/>
  <c r="O668" i="13"/>
  <c r="O710" i="13"/>
  <c r="O584" i="13"/>
  <c r="G203" i="19" a="1"/>
  <c r="G203" i="19" s="1"/>
  <c r="G203" i="18" a="1"/>
  <c r="G203" i="18" s="1"/>
  <c r="G203" i="17" a="1"/>
  <c r="G203" i="17" s="1"/>
  <c r="G203" i="16" a="1"/>
  <c r="G203" i="16" s="1"/>
  <c r="E182" i="14"/>
  <c r="G203" i="14" a="1"/>
  <c r="G203" i="14" s="1"/>
  <c r="E166" i="2"/>
  <c r="E9" i="2"/>
  <c r="G203" i="2" a="1"/>
  <c r="G203" i="2" s="1"/>
  <c r="E141" i="2"/>
  <c r="AJ35" i="1" l="1"/>
  <c r="N707" i="13" s="1"/>
  <c r="AJ60" i="1"/>
  <c r="N531" i="13" s="1"/>
  <c r="AJ56" i="1"/>
  <c r="N629" i="13" s="1"/>
  <c r="AJ78" i="1"/>
  <c r="N652" i="13" s="1"/>
  <c r="AJ112" i="1"/>
  <c r="N615" i="13" s="1"/>
  <c r="AJ144" i="1"/>
  <c r="N700" i="13" s="1"/>
  <c r="AJ184" i="1"/>
  <c r="N684" i="13" s="1"/>
  <c r="AJ51" i="1"/>
  <c r="N633" i="13" s="1"/>
  <c r="AJ83" i="1"/>
  <c r="N705" i="13" s="1"/>
  <c r="AJ107" i="1"/>
  <c r="N598" i="13" s="1"/>
  <c r="AJ131" i="1"/>
  <c r="N575" i="13" s="1"/>
  <c r="AC14" i="1"/>
  <c r="N463" i="13" s="1"/>
  <c r="AC69" i="1"/>
  <c r="N369" i="13" s="1"/>
  <c r="AC136" i="1"/>
  <c r="N453" i="13" s="1"/>
  <c r="AC40" i="1"/>
  <c r="N305" i="13" s="1"/>
  <c r="AC91" i="1"/>
  <c r="N450" i="13" s="1"/>
  <c r="AC30" i="1"/>
  <c r="N447" i="13" s="1"/>
  <c r="AC9" i="1"/>
  <c r="N446" i="13" s="1"/>
  <c r="AC43" i="1"/>
  <c r="N379" i="13" s="1"/>
  <c r="AC89" i="1"/>
  <c r="N375" i="13" s="1"/>
  <c r="Z86" i="1"/>
  <c r="K468" i="13" s="1"/>
  <c r="AJ31" i="1"/>
  <c r="N595" i="13" s="1"/>
  <c r="AJ66" i="1"/>
  <c r="N710" i="13" s="1"/>
  <c r="AJ159" i="1"/>
  <c r="N529" i="13" s="1"/>
  <c r="AJ15" i="1"/>
  <c r="N594" i="13" s="1"/>
  <c r="AJ52" i="1"/>
  <c r="N709" i="13" s="1"/>
  <c r="AJ6" i="1"/>
  <c r="N536" i="13" s="1"/>
  <c r="AJ17" i="1"/>
  <c r="N706" i="13" s="1"/>
  <c r="N602" i="13"/>
  <c r="AJ26" i="1"/>
  <c r="AJ80" i="1"/>
  <c r="N695" i="13" s="1"/>
  <c r="AJ189" i="1"/>
  <c r="N617" i="13" s="1"/>
  <c r="AJ164" i="1"/>
  <c r="N701" i="13" s="1"/>
  <c r="AJ33" i="1"/>
  <c r="N542" i="13" s="1"/>
  <c r="AJ70" i="1"/>
  <c r="N554" i="13" s="1"/>
  <c r="AJ191" i="1"/>
  <c r="N643" i="13" s="1"/>
  <c r="AJ102" i="1"/>
  <c r="N540" i="13" s="1"/>
  <c r="N699" i="13"/>
  <c r="AJ110" i="1"/>
  <c r="AJ118" i="1"/>
  <c r="N549" i="13" s="1"/>
  <c r="AJ126" i="1"/>
  <c r="N563" i="13" s="1"/>
  <c r="AJ134" i="1"/>
  <c r="N564" i="13" s="1"/>
  <c r="AJ142" i="1"/>
  <c r="N657" i="13" s="1"/>
  <c r="AJ150" i="1"/>
  <c r="N658" i="13" s="1"/>
  <c r="AJ163" i="1"/>
  <c r="N659" i="13" s="1"/>
  <c r="AJ179" i="1"/>
  <c r="N641" i="13" s="1"/>
  <c r="N547" i="13"/>
  <c r="AJ195" i="1"/>
  <c r="AJ167" i="1"/>
  <c r="N626" i="13" s="1"/>
  <c r="AJ183" i="1"/>
  <c r="N647" i="13" s="1"/>
  <c r="AJ40" i="1"/>
  <c r="N533" i="13" s="1"/>
  <c r="AJ44" i="1"/>
  <c r="N650" i="13" s="1"/>
  <c r="AJ49" i="1"/>
  <c r="N708" i="13" s="1"/>
  <c r="AJ65" i="1"/>
  <c r="N609" i="13" s="1"/>
  <c r="AJ73" i="1"/>
  <c r="N668" i="13" s="1"/>
  <c r="N610" i="13"/>
  <c r="AJ81" i="1"/>
  <c r="AJ89" i="1"/>
  <c r="N603" i="13" s="1"/>
  <c r="AJ113" i="1"/>
  <c r="N579" i="13" s="1"/>
  <c r="AJ121" i="1"/>
  <c r="N637" i="13" s="1"/>
  <c r="AJ129" i="1"/>
  <c r="N534" i="13" s="1"/>
  <c r="AJ137" i="1"/>
  <c r="N656" i="13" s="1"/>
  <c r="AJ145" i="1"/>
  <c r="N552" i="13" s="1"/>
  <c r="AJ169" i="1"/>
  <c r="N538" i="13" s="1"/>
  <c r="N685" i="13"/>
  <c r="AJ185" i="1"/>
  <c r="AC38" i="1"/>
  <c r="N338" i="13" s="1"/>
  <c r="AC82" i="1"/>
  <c r="N332" i="13" s="1"/>
  <c r="AC172" i="1"/>
  <c r="N432" i="13" s="1"/>
  <c r="AC12" i="1"/>
  <c r="N460" i="13" s="1"/>
  <c r="AC33" i="1"/>
  <c r="N314" i="13" s="1"/>
  <c r="N464" i="13"/>
  <c r="AC48" i="1"/>
  <c r="AC64" i="1"/>
  <c r="N349" i="13" s="1"/>
  <c r="AC80" i="1"/>
  <c r="N467" i="13" s="1"/>
  <c r="AC96" i="1"/>
  <c r="N346" i="13" s="1"/>
  <c r="AC128" i="1"/>
  <c r="N373" i="13" s="1"/>
  <c r="AC188" i="1"/>
  <c r="N323" i="13" s="1"/>
  <c r="AC150" i="1"/>
  <c r="N430" i="13" s="1"/>
  <c r="AC36" i="1"/>
  <c r="N435" i="13" s="1"/>
  <c r="N394" i="13"/>
  <c r="AC54" i="1"/>
  <c r="AC70" i="1"/>
  <c r="N326" i="13" s="1"/>
  <c r="N468" i="13"/>
  <c r="AC86" i="1"/>
  <c r="AC106" i="1"/>
  <c r="N355" i="13" s="1"/>
  <c r="AC138" i="1"/>
  <c r="N380" i="13" s="1"/>
  <c r="AC26" i="1"/>
  <c r="N374" i="13" s="1"/>
  <c r="AC46" i="1"/>
  <c r="N414" i="13" s="1"/>
  <c r="AC79" i="1"/>
  <c r="N327" i="13" s="1"/>
  <c r="N335" i="13"/>
  <c r="AC126" i="1"/>
  <c r="AC7" i="1"/>
  <c r="N356" i="13" s="1"/>
  <c r="AC24" i="1"/>
  <c r="N390" i="13" s="1"/>
  <c r="AC39" i="1"/>
  <c r="N325" i="13" s="1"/>
  <c r="AC52" i="1"/>
  <c r="N481" i="13" s="1"/>
  <c r="AC68" i="1"/>
  <c r="N368" i="13" s="1"/>
  <c r="AC84" i="1"/>
  <c r="N408" i="13" s="1"/>
  <c r="AC108" i="1"/>
  <c r="N470" i="13" s="1"/>
  <c r="N358" i="13"/>
  <c r="AC140" i="1"/>
  <c r="AC170" i="1"/>
  <c r="N317" i="13" s="1"/>
  <c r="AC165" i="1"/>
  <c r="N488" i="13" s="1"/>
  <c r="AC181" i="1"/>
  <c r="N348" i="13" s="1"/>
  <c r="AC97" i="1"/>
  <c r="N458" i="13" s="1"/>
  <c r="AC113" i="1"/>
  <c r="N351" i="13" s="1"/>
  <c r="AC121" i="1"/>
  <c r="N409" i="13" s="1"/>
  <c r="AC129" i="1"/>
  <c r="N306" i="13" s="1"/>
  <c r="N428" i="13"/>
  <c r="AC137" i="1"/>
  <c r="AC145" i="1"/>
  <c r="N324" i="13" s="1"/>
  <c r="AC153" i="1"/>
  <c r="N309" i="13" s="1"/>
  <c r="AC169" i="1"/>
  <c r="N310" i="13" s="1"/>
  <c r="AC185" i="1"/>
  <c r="N457" i="13" s="1"/>
  <c r="AC159" i="1"/>
  <c r="N301" i="13" s="1"/>
  <c r="AC175" i="1"/>
  <c r="N330" i="13" s="1"/>
  <c r="AC191" i="1"/>
  <c r="N415" i="13" s="1"/>
  <c r="Z134" i="1"/>
  <c r="K336" i="13" s="1"/>
  <c r="Z118" i="1"/>
  <c r="K321" i="13" s="1"/>
  <c r="Z116" i="1"/>
  <c r="K371" i="13" s="1"/>
  <c r="Z26" i="1"/>
  <c r="K374" i="13" s="1"/>
  <c r="Z7" i="1"/>
  <c r="K356" i="13" s="1"/>
  <c r="Z28" i="1"/>
  <c r="K397" i="13" s="1"/>
  <c r="AD190" i="1"/>
  <c r="O354" i="13" s="1"/>
  <c r="AD126" i="1"/>
  <c r="O335" i="13" s="1"/>
  <c r="AD130" i="1"/>
  <c r="O307" i="13" s="1"/>
  <c r="AD65" i="1"/>
  <c r="O381" i="13" s="1"/>
  <c r="AD151" i="1"/>
  <c r="O343" i="13" s="1"/>
  <c r="AD35" i="1"/>
  <c r="O479" i="13" s="1"/>
  <c r="AD36" i="1"/>
  <c r="O435" i="13" s="1"/>
  <c r="AD68" i="1"/>
  <c r="O368" i="13" s="1"/>
  <c r="AG147" i="1"/>
  <c r="K632" i="13" s="1"/>
  <c r="AG195" i="1"/>
  <c r="K547" i="13" s="1"/>
  <c r="AG111" i="1"/>
  <c r="K623" i="13" s="1"/>
  <c r="AG181" i="1"/>
  <c r="K576" i="13" s="1"/>
  <c r="AG92" i="1"/>
  <c r="K653" i="13" s="1"/>
  <c r="AG24" i="1"/>
  <c r="K618" i="13" s="1"/>
  <c r="AG25" i="1"/>
  <c r="K627" i="13" s="1"/>
  <c r="AG18" i="1"/>
  <c r="K569" i="13" s="1"/>
  <c r="AH193" i="1"/>
  <c r="L593" i="13" s="1"/>
  <c r="AH102" i="1"/>
  <c r="L540" i="13" s="1"/>
  <c r="L571" i="13"/>
  <c r="AH151" i="1"/>
  <c r="AH68" i="1"/>
  <c r="L596" i="13" s="1"/>
  <c r="AH58" i="1"/>
  <c r="L676" i="13" s="1"/>
  <c r="AH169" i="1"/>
  <c r="L538" i="13" s="1"/>
  <c r="AH41" i="1"/>
  <c r="L544" i="13" s="1"/>
  <c r="AH61" i="1"/>
  <c r="L704" i="13" s="1"/>
  <c r="AH136" i="1"/>
  <c r="L681" i="13" s="1"/>
  <c r="AI138" i="1"/>
  <c r="M608" i="13" s="1"/>
  <c r="M617" i="13"/>
  <c r="AI189" i="1"/>
  <c r="AI113" i="1"/>
  <c r="M579" i="13" s="1"/>
  <c r="AI179" i="1"/>
  <c r="M641" i="13" s="1"/>
  <c r="AI48" i="1"/>
  <c r="M692" i="13" s="1"/>
  <c r="AI13" i="1"/>
  <c r="M702" i="13" s="1"/>
  <c r="AI102" i="1"/>
  <c r="M540" i="13" s="1"/>
  <c r="AI135" i="1"/>
  <c r="M639" i="13" s="1"/>
  <c r="AI186" i="1"/>
  <c r="M616" i="13" s="1"/>
  <c r="AI55" i="1"/>
  <c r="M591" i="13" s="1"/>
  <c r="AI62" i="1"/>
  <c r="M634" i="13" s="1"/>
  <c r="AG55" i="1"/>
  <c r="K591" i="13" s="1"/>
  <c r="AI92" i="1"/>
  <c r="M653" i="13" s="1"/>
  <c r="M556" i="13"/>
  <c r="AI161" i="1"/>
  <c r="AI132" i="1"/>
  <c r="M712" i="13" s="1"/>
  <c r="AI39" i="1"/>
  <c r="M553" i="13" s="1"/>
  <c r="AI105" i="1"/>
  <c r="M687" i="13" s="1"/>
  <c r="AH56" i="1"/>
  <c r="L629" i="13" s="1"/>
  <c r="AH142" i="1"/>
  <c r="L657" i="13" s="1"/>
  <c r="AH21" i="1"/>
  <c r="L669" i="13" s="1"/>
  <c r="AH66" i="1"/>
  <c r="L710" i="13" s="1"/>
  <c r="AH186" i="1"/>
  <c r="L616" i="13" s="1"/>
  <c r="AH40" i="1"/>
  <c r="L533" i="13" s="1"/>
  <c r="AH163" i="1"/>
  <c r="L659" i="13" s="1"/>
  <c r="AH92" i="1"/>
  <c r="L653" i="13" s="1"/>
  <c r="AH154" i="1"/>
  <c r="L587" i="13" s="1"/>
  <c r="AH83" i="1"/>
  <c r="L705" i="13" s="1"/>
  <c r="AH148" i="1"/>
  <c r="L672" i="13" s="1"/>
  <c r="AH182" i="1"/>
  <c r="L543" i="13" s="1"/>
  <c r="AB59" i="1"/>
  <c r="M465" i="13" s="1"/>
  <c r="Z186" i="1"/>
  <c r="K388" i="13" s="1"/>
  <c r="Z170" i="1"/>
  <c r="K317" i="13" s="1"/>
  <c r="Z165" i="1"/>
  <c r="K488" i="13" s="1"/>
  <c r="K339" i="13"/>
  <c r="Z85" i="1"/>
  <c r="Z61" i="1"/>
  <c r="K476" i="13" s="1"/>
  <c r="Z58" i="1"/>
  <c r="K448" i="13" s="1"/>
  <c r="AD134" i="1"/>
  <c r="O336" i="13" s="1"/>
  <c r="AD163" i="1"/>
  <c r="O431" i="13" s="1"/>
  <c r="AD173" i="1"/>
  <c r="O360" i="13" s="1"/>
  <c r="AD125" i="1"/>
  <c r="O410" i="13" s="1"/>
  <c r="AD25" i="1"/>
  <c r="O399" i="13" s="1"/>
  <c r="O466" i="13"/>
  <c r="AD63" i="1"/>
  <c r="AD88" i="1"/>
  <c r="O449" i="13" s="1"/>
  <c r="AD46" i="1"/>
  <c r="O414" i="13" s="1"/>
  <c r="AG184" i="1"/>
  <c r="K684" i="13" s="1"/>
  <c r="AG101" i="1"/>
  <c r="K548" i="13" s="1"/>
  <c r="AG146" i="1"/>
  <c r="K714" i="13" s="1"/>
  <c r="AG71" i="1"/>
  <c r="K578" i="13" s="1"/>
  <c r="AG134" i="1"/>
  <c r="K564" i="13" s="1"/>
  <c r="K652" i="13"/>
  <c r="AG78" i="1"/>
  <c r="AG56" i="1"/>
  <c r="K629" i="13" s="1"/>
  <c r="AG64" i="1"/>
  <c r="K577" i="13" s="1"/>
  <c r="AH121" i="1"/>
  <c r="L637" i="13" s="1"/>
  <c r="AH170" i="1"/>
  <c r="L545" i="13" s="1"/>
  <c r="AH90" i="1"/>
  <c r="L604" i="13" s="1"/>
  <c r="AH50" i="1"/>
  <c r="L559" i="13" s="1"/>
  <c r="AH118" i="1"/>
  <c r="L549" i="13" s="1"/>
  <c r="L548" i="13"/>
  <c r="AH101" i="1"/>
  <c r="AI133" i="1"/>
  <c r="M713" i="13" s="1"/>
  <c r="AI110" i="1"/>
  <c r="M699" i="13" s="1"/>
  <c r="AI176" i="1"/>
  <c r="M605" i="13" s="1"/>
  <c r="AI46" i="1"/>
  <c r="M642" i="13" s="1"/>
  <c r="AI11" i="1"/>
  <c r="M662" i="13" s="1"/>
  <c r="AI94" i="1"/>
  <c r="M646" i="13" s="1"/>
  <c r="AI180" i="1"/>
  <c r="M589" i="13" s="1"/>
  <c r="K314" i="13"/>
  <c r="Z33" i="1"/>
  <c r="Z80" i="1"/>
  <c r="K467" i="13" s="1"/>
  <c r="Z20" i="1"/>
  <c r="K337" i="13" s="1"/>
  <c r="Z109" i="1"/>
  <c r="K442" i="13" s="1"/>
  <c r="Z43" i="1"/>
  <c r="K379" i="13" s="1"/>
  <c r="Z191" i="1"/>
  <c r="K415" i="13" s="1"/>
  <c r="Z59" i="1"/>
  <c r="K465" i="13" s="1"/>
  <c r="Z95" i="1"/>
  <c r="K334" i="13" s="1"/>
  <c r="Z158" i="1"/>
  <c r="K362" i="13" s="1"/>
  <c r="Z94" i="1"/>
  <c r="K418" i="13" s="1"/>
  <c r="Z155" i="1"/>
  <c r="K487" i="13" s="1"/>
  <c r="Z104" i="1"/>
  <c r="K452" i="13" s="1"/>
  <c r="Z171" i="1"/>
  <c r="K364" i="13" s="1"/>
  <c r="Z9" i="1"/>
  <c r="K446" i="13" s="1"/>
  <c r="Z47" i="1"/>
  <c r="K423" i="13" s="1"/>
  <c r="Z6" i="1"/>
  <c r="K308" i="13" s="1"/>
  <c r="Z63" i="1"/>
  <c r="K466" i="13" s="1"/>
  <c r="Z99" i="1"/>
  <c r="K469" i="13" s="1"/>
  <c r="Z160" i="1"/>
  <c r="K455" i="13" s="1"/>
  <c r="Z98" i="1"/>
  <c r="K451" i="13" s="1"/>
  <c r="Z157" i="1"/>
  <c r="K372" i="13" s="1"/>
  <c r="Z108" i="1"/>
  <c r="K470" i="13" s="1"/>
  <c r="Z173" i="1"/>
  <c r="K360" i="13" s="1"/>
  <c r="Z13" i="1"/>
  <c r="K474" i="13" s="1"/>
  <c r="L686" i="13"/>
  <c r="AH97" i="1"/>
  <c r="AH20" i="1"/>
  <c r="L565" i="13" s="1"/>
  <c r="AH80" i="1"/>
  <c r="L695" i="13" s="1"/>
  <c r="AI166" i="1"/>
  <c r="M717" i="13" s="1"/>
  <c r="M612" i="13"/>
  <c r="AI115" i="1"/>
  <c r="AI89" i="1"/>
  <c r="M603" i="13" s="1"/>
  <c r="AI15" i="1"/>
  <c r="M594" i="13" s="1"/>
  <c r="AI194" i="1"/>
  <c r="M572" i="13" s="1"/>
  <c r="M696" i="13"/>
  <c r="AI86" i="1"/>
  <c r="AD22" i="1"/>
  <c r="O416" i="13" s="1"/>
  <c r="AD86" i="1"/>
  <c r="O468" i="13" s="1"/>
  <c r="AD47" i="1"/>
  <c r="O423" i="13" s="1"/>
  <c r="O403" i="13"/>
  <c r="AD122" i="1"/>
  <c r="AD45" i="1"/>
  <c r="O436" i="13" s="1"/>
  <c r="AD113" i="1"/>
  <c r="O351" i="13" s="1"/>
  <c r="AD143" i="1"/>
  <c r="O304" i="13" s="1"/>
  <c r="O300" i="13"/>
  <c r="AD120" i="1"/>
  <c r="AD181" i="1"/>
  <c r="O348" i="13" s="1"/>
  <c r="AD131" i="1"/>
  <c r="O347" i="13" s="1"/>
  <c r="AD165" i="1"/>
  <c r="O488" i="13" s="1"/>
  <c r="AB155" i="1"/>
  <c r="M487" i="13" s="1"/>
  <c r="Z151" i="1"/>
  <c r="K343" i="13" s="1"/>
  <c r="Z135" i="1"/>
  <c r="K411" i="13" s="1"/>
  <c r="Z131" i="1"/>
  <c r="K347" i="13" s="1"/>
  <c r="K345" i="13"/>
  <c r="Z42" i="1"/>
  <c r="Z19" i="1"/>
  <c r="K342" i="13" s="1"/>
  <c r="Z40" i="1"/>
  <c r="K305" i="13" s="1"/>
  <c r="AD178" i="1"/>
  <c r="O392" i="13" s="1"/>
  <c r="AD117" i="1"/>
  <c r="O427" i="13" s="1"/>
  <c r="AD118" i="1"/>
  <c r="O321" i="13" s="1"/>
  <c r="AD59" i="1"/>
  <c r="O465" i="13" s="1"/>
  <c r="AD116" i="1"/>
  <c r="O371" i="13" s="1"/>
  <c r="O397" i="13"/>
  <c r="AD28" i="1"/>
  <c r="AG132" i="1"/>
  <c r="K712" i="13" s="1"/>
  <c r="AG190" i="1"/>
  <c r="K582" i="13" s="1"/>
  <c r="AG99" i="1"/>
  <c r="K697" i="13" s="1"/>
  <c r="AG169" i="1"/>
  <c r="K538" i="13" s="1"/>
  <c r="AG82" i="1"/>
  <c r="K560" i="13" s="1"/>
  <c r="AG12" i="1"/>
  <c r="K688" i="13" s="1"/>
  <c r="AG13" i="1"/>
  <c r="K702" i="13" s="1"/>
  <c r="K667" i="13"/>
  <c r="AG10" i="1"/>
  <c r="AH175" i="1"/>
  <c r="L558" i="13" s="1"/>
  <c r="AH143" i="1"/>
  <c r="L532" i="13" s="1"/>
  <c r="AH57" i="1"/>
  <c r="L546" i="13" s="1"/>
  <c r="AH44" i="1"/>
  <c r="L650" i="13" s="1"/>
  <c r="AH147" i="1"/>
  <c r="L632" i="13" s="1"/>
  <c r="AH85" i="1"/>
  <c r="L567" i="13" s="1"/>
  <c r="AI173" i="1"/>
  <c r="M588" i="13" s="1"/>
  <c r="AI107" i="1"/>
  <c r="M598" i="13" s="1"/>
  <c r="AI163" i="1"/>
  <c r="M659" i="13" s="1"/>
  <c r="AI41" i="1"/>
  <c r="M544" i="13" s="1"/>
  <c r="AI9" i="1"/>
  <c r="M674" i="13" s="1"/>
  <c r="AI88" i="1"/>
  <c r="M677" i="13" s="1"/>
  <c r="AI87" i="1"/>
  <c r="M689" i="13" s="1"/>
  <c r="AI167" i="1"/>
  <c r="M626" i="13" s="1"/>
  <c r="AI40" i="1"/>
  <c r="M533" i="13" s="1"/>
  <c r="K607" i="13"/>
  <c r="AG43" i="1"/>
  <c r="AB47" i="1"/>
  <c r="M423" i="13" s="1"/>
  <c r="AB122" i="1"/>
  <c r="M403" i="13" s="1"/>
  <c r="AB130" i="1"/>
  <c r="M307" i="13" s="1"/>
  <c r="AB82" i="1"/>
  <c r="M332" i="13" s="1"/>
  <c r="AB56" i="1"/>
  <c r="M401" i="13" s="1"/>
  <c r="AB121" i="1"/>
  <c r="M409" i="13" s="1"/>
  <c r="AB180" i="1"/>
  <c r="M361" i="13" s="1"/>
  <c r="M346" i="13"/>
  <c r="AB96" i="1"/>
  <c r="AB157" i="1"/>
  <c r="M372" i="13" s="1"/>
  <c r="AB151" i="1"/>
  <c r="M343" i="13" s="1"/>
  <c r="AB95" i="1"/>
  <c r="M334" i="13" s="1"/>
  <c r="AB153" i="1"/>
  <c r="M309" i="13" s="1"/>
  <c r="AB71" i="1"/>
  <c r="M350" i="13" s="1"/>
  <c r="M484" i="13"/>
  <c r="AB132" i="1"/>
  <c r="AB189" i="1"/>
  <c r="M389" i="13" s="1"/>
  <c r="M301" i="13"/>
  <c r="AB159" i="1"/>
  <c r="AB191" i="1"/>
  <c r="M415" i="13" s="1"/>
  <c r="AB174" i="1"/>
  <c r="M412" i="13" s="1"/>
  <c r="AB21" i="1"/>
  <c r="M441" i="13" s="1"/>
  <c r="AB85" i="1"/>
  <c r="M339" i="13" s="1"/>
  <c r="AB154" i="1"/>
  <c r="M359" i="13" s="1"/>
  <c r="M458" i="13"/>
  <c r="AB97" i="1"/>
  <c r="AB156" i="1"/>
  <c r="M322" i="13" s="1"/>
  <c r="M440" i="13"/>
  <c r="AB73" i="1"/>
  <c r="AB194" i="1"/>
  <c r="M344" i="13" s="1"/>
  <c r="AB8" i="1"/>
  <c r="M420" i="13" s="1"/>
  <c r="AB6" i="1"/>
  <c r="M308" i="13" s="1"/>
  <c r="AB23" i="1"/>
  <c r="M417" i="13" s="1"/>
  <c r="AB102" i="1"/>
  <c r="M312" i="13" s="1"/>
  <c r="AB78" i="1"/>
  <c r="M424" i="13" s="1"/>
  <c r="AB137" i="1"/>
  <c r="M428" i="13" s="1"/>
  <c r="AA172" i="1"/>
  <c r="L432" i="13" s="1"/>
  <c r="AA6" i="1"/>
  <c r="L308" i="13" s="1"/>
  <c r="AA153" i="1"/>
  <c r="L309" i="13" s="1"/>
  <c r="AA49" i="1"/>
  <c r="L480" i="13" s="1"/>
  <c r="AA151" i="1"/>
  <c r="L343" i="13" s="1"/>
  <c r="AA94" i="1"/>
  <c r="L418" i="13" s="1"/>
  <c r="AA188" i="1"/>
  <c r="L323" i="13" s="1"/>
  <c r="AA43" i="1"/>
  <c r="L379" i="13" s="1"/>
  <c r="AA155" i="1"/>
  <c r="L487" i="13" s="1"/>
  <c r="AA79" i="1"/>
  <c r="L327" i="13" s="1"/>
  <c r="AA71" i="1"/>
  <c r="L350" i="13" s="1"/>
  <c r="AA57" i="1"/>
  <c r="L318" i="13" s="1"/>
  <c r="AA156" i="1"/>
  <c r="L322" i="13" s="1"/>
  <c r="AA183" i="1"/>
  <c r="L419" i="13" s="1"/>
  <c r="AA99" i="1"/>
  <c r="L469" i="13" s="1"/>
  <c r="AA190" i="1"/>
  <c r="L354" i="13" s="1"/>
  <c r="AA28" i="1"/>
  <c r="L397" i="13" s="1"/>
  <c r="AA96" i="1"/>
  <c r="L346" i="13" s="1"/>
  <c r="AA189" i="1"/>
  <c r="L389" i="13" s="1"/>
  <c r="AA185" i="1"/>
  <c r="L457" i="13" s="1"/>
  <c r="AA97" i="1"/>
  <c r="L458" i="13" s="1"/>
  <c r="AA54" i="1"/>
  <c r="L394" i="13" s="1"/>
  <c r="AA134" i="1"/>
  <c r="L336" i="13" s="1"/>
  <c r="AA33" i="1"/>
  <c r="L314" i="13" s="1"/>
  <c r="AA115" i="1"/>
  <c r="L384" i="13" s="1"/>
  <c r="AA184" i="1"/>
  <c r="L456" i="13" s="1"/>
  <c r="AA105" i="1"/>
  <c r="L459" i="13" s="1"/>
  <c r="AA141" i="1"/>
  <c r="L353" i="13" s="1"/>
  <c r="AA18" i="1"/>
  <c r="L341" i="13" s="1"/>
  <c r="AA34" i="1"/>
  <c r="L475" i="13" s="1"/>
  <c r="AA56" i="1"/>
  <c r="L401" i="13" s="1"/>
  <c r="AA120" i="1"/>
  <c r="L300" i="13" s="1"/>
  <c r="AA192" i="1"/>
  <c r="L302" i="13" s="1"/>
  <c r="AK56" i="1"/>
  <c r="O629" i="13" s="1"/>
  <c r="AK141" i="1"/>
  <c r="O581" i="13" s="1"/>
  <c r="AK100" i="1"/>
  <c r="O539" i="13" s="1"/>
  <c r="AK55" i="1"/>
  <c r="O591" i="13" s="1"/>
  <c r="AK35" i="1"/>
  <c r="O707" i="13" s="1"/>
  <c r="AK155" i="1"/>
  <c r="O715" i="13" s="1"/>
  <c r="AK101" i="1"/>
  <c r="O548" i="13" s="1"/>
  <c r="AK144" i="1"/>
  <c r="O700" i="13" s="1"/>
  <c r="AK185" i="1"/>
  <c r="O685" i="13" s="1"/>
  <c r="AK151" i="1"/>
  <c r="O571" i="13" s="1"/>
  <c r="AK193" i="1"/>
  <c r="O593" i="13" s="1"/>
  <c r="AK72" i="1"/>
  <c r="O630" i="13" s="1"/>
  <c r="AK147" i="1"/>
  <c r="O632" i="13" s="1"/>
  <c r="AK88" i="1"/>
  <c r="O677" i="13" s="1"/>
  <c r="AK158" i="1"/>
  <c r="O590" i="13" s="1"/>
  <c r="AK195" i="1"/>
  <c r="O547" i="13" s="1"/>
  <c r="AK74" i="1"/>
  <c r="O711" i="13" s="1"/>
  <c r="AK57" i="1"/>
  <c r="O546" i="13" s="1"/>
  <c r="AK30" i="1"/>
  <c r="O675" i="13" s="1"/>
  <c r="O535" i="13"/>
  <c r="AK130" i="1"/>
  <c r="AK154" i="1"/>
  <c r="O587" i="13" s="1"/>
  <c r="AK112" i="1"/>
  <c r="O615" i="13" s="1"/>
  <c r="AK96" i="1"/>
  <c r="O574" i="13" s="1"/>
  <c r="AK189" i="1"/>
  <c r="O617" i="13" s="1"/>
  <c r="AG59" i="1"/>
  <c r="K693" i="13" s="1"/>
  <c r="AG52" i="1"/>
  <c r="K709" i="13" s="1"/>
  <c r="AG6" i="1"/>
  <c r="K536" i="13" s="1"/>
  <c r="AG51" i="1"/>
  <c r="K633" i="13" s="1"/>
  <c r="AG74" i="1"/>
  <c r="K711" i="13" s="1"/>
  <c r="K700" i="13"/>
  <c r="AG144" i="1"/>
  <c r="AG65" i="1"/>
  <c r="K609" i="13" s="1"/>
  <c r="AG116" i="1"/>
  <c r="K599" i="13" s="1"/>
  <c r="AG180" i="1"/>
  <c r="K589" i="13" s="1"/>
  <c r="AG113" i="1"/>
  <c r="K579" i="13" s="1"/>
  <c r="AG177" i="1"/>
  <c r="K661" i="13" s="1"/>
  <c r="AG47" i="1"/>
  <c r="K651" i="13" s="1"/>
  <c r="AH73" i="1"/>
  <c r="L668" i="13" s="1"/>
  <c r="AH6" i="1"/>
  <c r="L536" i="13" s="1"/>
  <c r="AB11" i="1"/>
  <c r="M434" i="13" s="1"/>
  <c r="K456" i="13"/>
  <c r="Z184" i="1"/>
  <c r="Z159" i="1"/>
  <c r="K301" i="13" s="1"/>
  <c r="Z75" i="1"/>
  <c r="K386" i="13" s="1"/>
  <c r="Z147" i="1"/>
  <c r="K404" i="13" s="1"/>
  <c r="AD140" i="1"/>
  <c r="O358" i="13" s="1"/>
  <c r="AD175" i="1"/>
  <c r="O330" i="13" s="1"/>
  <c r="AD160" i="1"/>
  <c r="O455" i="13" s="1"/>
  <c r="AD71" i="1"/>
  <c r="O350" i="13" s="1"/>
  <c r="O411" i="13"/>
  <c r="AD135" i="1"/>
  <c r="AG174" i="1"/>
  <c r="K640" i="13" s="1"/>
  <c r="AG89" i="1"/>
  <c r="K603" i="13" s="1"/>
  <c r="AG141" i="1"/>
  <c r="K581" i="13" s="1"/>
  <c r="AG63" i="1"/>
  <c r="K694" i="13" s="1"/>
  <c r="AG119" i="1"/>
  <c r="K671" i="13" s="1"/>
  <c r="AG61" i="1"/>
  <c r="K704" i="13" s="1"/>
  <c r="AG48" i="1"/>
  <c r="K692" i="13" s="1"/>
  <c r="K642" i="13"/>
  <c r="AG46" i="1"/>
  <c r="AH184" i="1"/>
  <c r="L684" i="13" s="1"/>
  <c r="AI170" i="1"/>
  <c r="M545" i="13" s="1"/>
  <c r="AJ166" i="1"/>
  <c r="N717" i="13" s="1"/>
  <c r="AJ136" i="1"/>
  <c r="N681" i="13" s="1"/>
  <c r="AC23" i="1"/>
  <c r="N417" i="13" s="1"/>
  <c r="AJ22" i="1"/>
  <c r="N644" i="13" s="1"/>
  <c r="AJ24" i="1"/>
  <c r="N618" i="13" s="1"/>
  <c r="N570" i="13"/>
  <c r="AJ19" i="1"/>
  <c r="AJ88" i="1"/>
  <c r="N677" i="13" s="1"/>
  <c r="AJ10" i="1"/>
  <c r="N667" i="13" s="1"/>
  <c r="AJ120" i="1"/>
  <c r="N528" i="13" s="1"/>
  <c r="AJ156" i="1"/>
  <c r="N550" i="13" s="1"/>
  <c r="AJ41" i="1"/>
  <c r="N544" i="13" s="1"/>
  <c r="AJ59" i="1"/>
  <c r="N693" i="13" s="1"/>
  <c r="AJ75" i="1"/>
  <c r="N614" i="13" s="1"/>
  <c r="N697" i="13"/>
  <c r="AJ99" i="1"/>
  <c r="AJ123" i="1"/>
  <c r="N541" i="13" s="1"/>
  <c r="AJ147" i="1"/>
  <c r="N632" i="13" s="1"/>
  <c r="AJ187" i="1"/>
  <c r="N690" i="13" s="1"/>
  <c r="AC6" i="1"/>
  <c r="N308" i="13" s="1"/>
  <c r="AC53" i="1"/>
  <c r="N393" i="13" s="1"/>
  <c r="AC104" i="1"/>
  <c r="N452" i="13" s="1"/>
  <c r="AC75" i="1"/>
  <c r="N386" i="13" s="1"/>
  <c r="N486" i="13"/>
  <c r="AC146" i="1"/>
  <c r="AC87" i="1"/>
  <c r="N461" i="13" s="1"/>
  <c r="AC27" i="1"/>
  <c r="N357" i="13" s="1"/>
  <c r="AC73" i="1"/>
  <c r="N440" i="13" s="1"/>
  <c r="AC148" i="1"/>
  <c r="N444" i="13" s="1"/>
  <c r="AC177" i="1"/>
  <c r="N433" i="13" s="1"/>
  <c r="AC171" i="1"/>
  <c r="N364" i="13" s="1"/>
  <c r="Z96" i="1"/>
  <c r="K346" i="13" s="1"/>
  <c r="K638" i="13"/>
  <c r="AG125" i="1"/>
  <c r="E29" i="14"/>
  <c r="AJ28" i="1"/>
  <c r="N625" i="13" s="1"/>
  <c r="AJ50" i="1"/>
  <c r="N559" i="13" s="1"/>
  <c r="AJ82" i="1"/>
  <c r="N560" i="13" s="1"/>
  <c r="AJ173" i="1"/>
  <c r="N588" i="13" s="1"/>
  <c r="AJ21" i="1"/>
  <c r="N669" i="13" s="1"/>
  <c r="AJ64" i="1"/>
  <c r="N577" i="13" s="1"/>
  <c r="AJ11" i="1"/>
  <c r="N662" i="13" s="1"/>
  <c r="AJ86" i="1"/>
  <c r="N696" i="13" s="1"/>
  <c r="AJ98" i="1"/>
  <c r="M98" i="1" s="1" a="1"/>
  <c r="M98" i="1" s="1"/>
  <c r="AJ130" i="1"/>
  <c r="N535" i="13" s="1"/>
  <c r="AJ146" i="1"/>
  <c r="N714" i="13" s="1"/>
  <c r="AJ154" i="1"/>
  <c r="N587" i="13" s="1"/>
  <c r="AJ186" i="1"/>
  <c r="N616" i="13" s="1"/>
  <c r="AJ158" i="1"/>
  <c r="N590" i="13" s="1"/>
  <c r="AJ69" i="1"/>
  <c r="N597" i="13" s="1"/>
  <c r="AJ77" i="1"/>
  <c r="N557" i="13" s="1"/>
  <c r="AJ85" i="1"/>
  <c r="N567" i="13" s="1"/>
  <c r="AJ93" i="1"/>
  <c r="N561" i="13" s="1"/>
  <c r="AJ141" i="1"/>
  <c r="N581" i="13" s="1"/>
  <c r="AJ149" i="1"/>
  <c r="N666" i="13" s="1"/>
  <c r="AJ160" i="1"/>
  <c r="N683" i="13" s="1"/>
  <c r="AJ176" i="1"/>
  <c r="N605" i="13" s="1"/>
  <c r="AJ192" i="1"/>
  <c r="N530" i="13" s="1"/>
  <c r="AC110" i="1"/>
  <c r="N471" i="13" s="1"/>
  <c r="AC8" i="1"/>
  <c r="N420" i="13" s="1"/>
  <c r="AC25" i="1"/>
  <c r="N399" i="13" s="1"/>
  <c r="AC88" i="1"/>
  <c r="N449" i="13" s="1"/>
  <c r="AC34" i="1"/>
  <c r="N475" i="13" s="1"/>
  <c r="AC58" i="1"/>
  <c r="N448" i="13" s="1"/>
  <c r="AC76" i="1"/>
  <c r="N407" i="13" s="1"/>
  <c r="AJ74" i="1"/>
  <c r="N711" i="13" s="1"/>
  <c r="AJ8" i="1"/>
  <c r="N648" i="13" s="1"/>
  <c r="AJ30" i="1"/>
  <c r="N675" i="13" s="1"/>
  <c r="AJ9" i="1"/>
  <c r="N674" i="13" s="1"/>
  <c r="AJ37" i="1"/>
  <c r="N628" i="13" s="1"/>
  <c r="AJ104" i="1"/>
  <c r="N680" i="13" s="1"/>
  <c r="AJ128" i="1"/>
  <c r="N601" i="13" s="1"/>
  <c r="AJ168" i="1"/>
  <c r="N673" i="13" s="1"/>
  <c r="AJ45" i="1"/>
  <c r="N664" i="13" s="1"/>
  <c r="AJ91" i="1"/>
  <c r="N678" i="13" s="1"/>
  <c r="AJ115" i="1"/>
  <c r="N612" i="13" s="1"/>
  <c r="AC90" i="1"/>
  <c r="N376" i="13" s="1"/>
  <c r="AC37" i="1"/>
  <c r="N400" i="13" s="1"/>
  <c r="AC55" i="1"/>
  <c r="N363" i="13" s="1"/>
  <c r="AC18" i="1"/>
  <c r="N341" i="13" s="1"/>
  <c r="AC57" i="1"/>
  <c r="N318" i="13" s="1"/>
  <c r="AC167" i="1"/>
  <c r="N398" i="13" s="1"/>
  <c r="AC155" i="1"/>
  <c r="N487" i="13" s="1"/>
  <c r="Z87" i="1"/>
  <c r="K461" i="13" s="1"/>
  <c r="AG91" i="1"/>
  <c r="K678" i="13" s="1"/>
  <c r="AJ7" i="1"/>
  <c r="N584" i="13" s="1"/>
  <c r="AJ27" i="1"/>
  <c r="N585" i="13" s="1"/>
  <c r="AJ90" i="1"/>
  <c r="N604" i="13" s="1"/>
  <c r="AJ180" i="1"/>
  <c r="N589" i="13" s="1"/>
  <c r="AJ92" i="1"/>
  <c r="N653" i="13" s="1"/>
  <c r="AJ14" i="1"/>
  <c r="N691" i="13" s="1"/>
  <c r="AJ23" i="1"/>
  <c r="N645" i="13" s="1"/>
  <c r="AJ38" i="1"/>
  <c r="N566" i="13" s="1"/>
  <c r="AJ72" i="1"/>
  <c r="N630" i="13" s="1"/>
  <c r="AJ182" i="1"/>
  <c r="N543" i="13" s="1"/>
  <c r="AJ18" i="1"/>
  <c r="N569" i="13" s="1"/>
  <c r="AJ157" i="1"/>
  <c r="N600" i="13" s="1"/>
  <c r="AJ29" i="1"/>
  <c r="N649" i="13" s="1"/>
  <c r="AJ62" i="1"/>
  <c r="N634" i="13" s="1"/>
  <c r="AJ94" i="1"/>
  <c r="N646" i="13" s="1"/>
  <c r="AJ100" i="1"/>
  <c r="N539" i="13" s="1"/>
  <c r="AJ108" i="1"/>
  <c r="N698" i="13" s="1"/>
  <c r="AJ116" i="1"/>
  <c r="N599" i="13" s="1"/>
  <c r="AJ124" i="1"/>
  <c r="N580" i="13" s="1"/>
  <c r="AJ140" i="1"/>
  <c r="N586" i="13" s="1"/>
  <c r="AJ148" i="1"/>
  <c r="N672" i="13" s="1"/>
  <c r="AJ177" i="1"/>
  <c r="N661" i="13" s="1"/>
  <c r="AJ193" i="1"/>
  <c r="N593" i="13" s="1"/>
  <c r="AJ165" i="1"/>
  <c r="N716" i="13" s="1"/>
  <c r="AJ181" i="1"/>
  <c r="N576" i="13" s="1"/>
  <c r="AJ39" i="1"/>
  <c r="N553" i="13" s="1"/>
  <c r="AJ43" i="1"/>
  <c r="N607" i="13" s="1"/>
  <c r="AJ55" i="1"/>
  <c r="N591" i="13" s="1"/>
  <c r="AJ63" i="1"/>
  <c r="N694" i="13" s="1"/>
  <c r="AJ71" i="1"/>
  <c r="N578" i="13" s="1"/>
  <c r="AJ79" i="1"/>
  <c r="N555" i="13" s="1"/>
  <c r="AJ87" i="1"/>
  <c r="N689" i="13" s="1"/>
  <c r="AJ95" i="1"/>
  <c r="N562" i="13" s="1"/>
  <c r="AJ103" i="1"/>
  <c r="N611" i="13" s="1"/>
  <c r="AJ119" i="1"/>
  <c r="N671" i="13" s="1"/>
  <c r="AJ135" i="1"/>
  <c r="N639" i="13" s="1"/>
  <c r="AJ143" i="1"/>
  <c r="N532" i="13" s="1"/>
  <c r="AJ151" i="1"/>
  <c r="N571" i="13" s="1"/>
  <c r="AJ162" i="1"/>
  <c r="M162" i="1" s="1" a="1"/>
  <c r="M162" i="1" s="1"/>
  <c r="AJ178" i="1"/>
  <c r="N620" i="13" s="1"/>
  <c r="AJ194" i="1"/>
  <c r="N572" i="13" s="1"/>
  <c r="AC142" i="1"/>
  <c r="N429" i="13" s="1"/>
  <c r="AC10" i="1"/>
  <c r="N439" i="13" s="1"/>
  <c r="AC19" i="1"/>
  <c r="N342" i="13" s="1"/>
  <c r="AC29" i="1"/>
  <c r="N421" i="13" s="1"/>
  <c r="AC45" i="1"/>
  <c r="N436" i="13" s="1"/>
  <c r="AC77" i="1"/>
  <c r="N329" i="13" s="1"/>
  <c r="AC93" i="1"/>
  <c r="N333" i="13" s="1"/>
  <c r="AC152" i="1"/>
  <c r="N454" i="13" s="1"/>
  <c r="AC118" i="1"/>
  <c r="N321" i="13" s="1"/>
  <c r="AC32" i="1"/>
  <c r="N385" i="13" s="1"/>
  <c r="AC51" i="1"/>
  <c r="N405" i="13" s="1"/>
  <c r="AC67" i="1"/>
  <c r="N391" i="13" s="1"/>
  <c r="AC83" i="1"/>
  <c r="N477" i="13" s="1"/>
  <c r="AC161" i="1"/>
  <c r="N328" i="13" s="1"/>
  <c r="AC42" i="1"/>
  <c r="N345" i="13" s="1"/>
  <c r="AC66" i="1"/>
  <c r="N482" i="13" s="1"/>
  <c r="AC102" i="1"/>
  <c r="N312" i="13" s="1"/>
  <c r="AC13" i="1"/>
  <c r="N474" i="13" s="1"/>
  <c r="AC35" i="1"/>
  <c r="N479" i="13" s="1"/>
  <c r="AC49" i="1"/>
  <c r="N480" i="13" s="1"/>
  <c r="AC65" i="1"/>
  <c r="N381" i="13" s="1"/>
  <c r="AC81" i="1"/>
  <c r="N382" i="13" s="1"/>
  <c r="AC100" i="1"/>
  <c r="N311" i="13" s="1"/>
  <c r="AC132" i="1"/>
  <c r="N484" i="13" s="1"/>
  <c r="AC163" i="1"/>
  <c r="N431" i="13" s="1"/>
  <c r="AC160" i="1"/>
  <c r="N455" i="13" s="1"/>
  <c r="AC176" i="1"/>
  <c r="N377" i="13" s="1"/>
  <c r="AC192" i="1"/>
  <c r="N302" i="13" s="1"/>
  <c r="AC103" i="1"/>
  <c r="N383" i="13" s="1"/>
  <c r="AC111" i="1"/>
  <c r="N395" i="13" s="1"/>
  <c r="AC119" i="1"/>
  <c r="N443" i="13" s="1"/>
  <c r="AC135" i="1"/>
  <c r="N411" i="13" s="1"/>
  <c r="AC151" i="1"/>
  <c r="N343" i="13" s="1"/>
  <c r="AC164" i="1"/>
  <c r="N473" i="13" s="1"/>
  <c r="AC180" i="1"/>
  <c r="N361" i="13" s="1"/>
  <c r="AC173" i="1"/>
  <c r="N360" i="13" s="1"/>
  <c r="AC189" i="1"/>
  <c r="N389" i="13" s="1"/>
  <c r="AB162" i="1"/>
  <c r="M396" i="13" s="1"/>
  <c r="Z150" i="1"/>
  <c r="K430" i="13" s="1"/>
  <c r="Z148" i="1"/>
  <c r="K444" i="13" s="1"/>
  <c r="Z48" i="1"/>
  <c r="K464" i="13" s="1"/>
  <c r="AD171" i="1"/>
  <c r="O364" i="13" s="1"/>
  <c r="AD145" i="1"/>
  <c r="O324" i="13" s="1"/>
  <c r="AD149" i="1"/>
  <c r="O438" i="13" s="1"/>
  <c r="AD81" i="1"/>
  <c r="O382" i="13" s="1"/>
  <c r="AD83" i="1"/>
  <c r="O477" i="13" s="1"/>
  <c r="AG164" i="1"/>
  <c r="K701" i="13" s="1"/>
  <c r="AG85" i="1"/>
  <c r="K567" i="13" s="1"/>
  <c r="AG131" i="1"/>
  <c r="K575" i="13" s="1"/>
  <c r="AG60" i="1"/>
  <c r="K531" i="13" s="1"/>
  <c r="AG117" i="1"/>
  <c r="K655" i="13" s="1"/>
  <c r="AG44" i="1"/>
  <c r="K650" i="13" s="1"/>
  <c r="AG45" i="1"/>
  <c r="K664" i="13" s="1"/>
  <c r="AG42" i="1"/>
  <c r="K573" i="13" s="1"/>
  <c r="AH179" i="1"/>
  <c r="L641" i="13" s="1"/>
  <c r="AH124" i="1"/>
  <c r="AH183" i="1"/>
  <c r="L647" i="13" s="1"/>
  <c r="AH89" i="1"/>
  <c r="L603" i="13" s="1"/>
  <c r="AH18" i="1"/>
  <c r="L569" i="13" s="1"/>
  <c r="AH63" i="1"/>
  <c r="L694" i="13" s="1"/>
  <c r="AH131" i="1"/>
  <c r="L575" i="13" s="1"/>
  <c r="AH126" i="1"/>
  <c r="L563" i="13" s="1"/>
  <c r="AI69" i="1"/>
  <c r="M597" i="13" s="1"/>
  <c r="AI66" i="1"/>
  <c r="M710" i="13" s="1"/>
  <c r="AI78" i="1"/>
  <c r="M652" i="13" s="1"/>
  <c r="AI21" i="1"/>
  <c r="M669" i="13" s="1"/>
  <c r="AI187" i="1"/>
  <c r="M690" i="13" s="1"/>
  <c r="AI45" i="1"/>
  <c r="M664" i="13" s="1"/>
  <c r="AI171" i="1"/>
  <c r="M592" i="13" s="1"/>
  <c r="AG27" i="1"/>
  <c r="K585" i="13" s="1"/>
  <c r="AI76" i="1"/>
  <c r="M635" i="13" s="1"/>
  <c r="AI145" i="1"/>
  <c r="M552" i="13" s="1"/>
  <c r="AI43" i="1"/>
  <c r="M607" i="13" s="1"/>
  <c r="AI32" i="1"/>
  <c r="M613" i="13" s="1"/>
  <c r="AH123" i="1"/>
  <c r="L541" i="13" s="1"/>
  <c r="AH96" i="1"/>
  <c r="L574" i="13" s="1"/>
  <c r="AH7" i="1"/>
  <c r="L584" i="13" s="1"/>
  <c r="AH144" i="1"/>
  <c r="M144" i="1" s="1" a="1"/>
  <c r="M144" i="1" s="1"/>
  <c r="AH32" i="1"/>
  <c r="L613" i="13" s="1"/>
  <c r="AH109" i="1"/>
  <c r="L670" i="13" s="1"/>
  <c r="AH138" i="1"/>
  <c r="L608" i="13" s="1"/>
  <c r="AH67" i="1"/>
  <c r="L619" i="13" s="1"/>
  <c r="AH171" i="1"/>
  <c r="L592" i="13" s="1"/>
  <c r="Z82" i="1"/>
  <c r="K332" i="13" s="1"/>
  <c r="Z62" i="1"/>
  <c r="K406" i="13" s="1"/>
  <c r="Z79" i="1"/>
  <c r="K327" i="13" s="1"/>
  <c r="Z117" i="1"/>
  <c r="K427" i="13" s="1"/>
  <c r="Z115" i="1"/>
  <c r="K384" i="13" s="1"/>
  <c r="Z181" i="1"/>
  <c r="K348" i="13" s="1"/>
  <c r="AD153" i="1"/>
  <c r="O309" i="13" s="1"/>
  <c r="AD183" i="1"/>
  <c r="O419" i="13" s="1"/>
  <c r="AD99" i="1"/>
  <c r="O469" i="13" s="1"/>
  <c r="AD105" i="1"/>
  <c r="O459" i="13" s="1"/>
  <c r="AD49" i="1"/>
  <c r="O480" i="13" s="1"/>
  <c r="AD77" i="1"/>
  <c r="O329" i="13" s="1"/>
  <c r="AD26" i="1"/>
  <c r="O374" i="13" s="1"/>
  <c r="AG120" i="1"/>
  <c r="K528" i="13" s="1"/>
  <c r="AG173" i="1"/>
  <c r="K588" i="13" s="1"/>
  <c r="AG151" i="1"/>
  <c r="K571" i="13" s="1"/>
  <c r="AG172" i="1"/>
  <c r="K660" i="13" s="1"/>
  <c r="AG123" i="1"/>
  <c r="K541" i="13" s="1"/>
  <c r="AG135" i="1"/>
  <c r="K639" i="13" s="1"/>
  <c r="AG160" i="1"/>
  <c r="K683" i="13" s="1"/>
  <c r="AH140" i="1"/>
  <c r="L586" i="13" s="1"/>
  <c r="AH54" i="1"/>
  <c r="L622" i="13" s="1"/>
  <c r="AH105" i="1"/>
  <c r="L687" i="13" s="1"/>
  <c r="AH141" i="1"/>
  <c r="L581" i="13" s="1"/>
  <c r="AH26" i="1"/>
  <c r="L602" i="13" s="1"/>
  <c r="AH95" i="1"/>
  <c r="L562" i="13" s="1"/>
  <c r="AH17" i="1"/>
  <c r="L706" i="13" s="1"/>
  <c r="AI153" i="1"/>
  <c r="M537" i="13" s="1"/>
  <c r="AI67" i="1"/>
  <c r="M619" i="13" s="1"/>
  <c r="AI124" i="1"/>
  <c r="M580" i="13" s="1"/>
  <c r="AI71" i="1"/>
  <c r="M578" i="13" s="1"/>
  <c r="AI19" i="1"/>
  <c r="M570" i="13" s="1"/>
  <c r="AI119" i="1"/>
  <c r="M119" i="1" s="1" a="1"/>
  <c r="M119" i="1" s="1"/>
  <c r="AI168" i="1"/>
  <c r="M673" i="13" s="1"/>
  <c r="AI10" i="1"/>
  <c r="M667" i="13" s="1"/>
  <c r="Z25" i="1"/>
  <c r="K399" i="13" s="1"/>
  <c r="Z60" i="1"/>
  <c r="K303" i="13" s="1"/>
  <c r="Z27" i="1"/>
  <c r="K357" i="13" s="1"/>
  <c r="Z130" i="1"/>
  <c r="K307" i="13" s="1"/>
  <c r="Z81" i="1"/>
  <c r="K382" i="13" s="1"/>
  <c r="Z143" i="1"/>
  <c r="K304" i="13" s="1"/>
  <c r="Z70" i="1"/>
  <c r="K326" i="13" s="1"/>
  <c r="Z156" i="1"/>
  <c r="K322" i="13" s="1"/>
  <c r="Z41" i="1"/>
  <c r="K316" i="13" s="1"/>
  <c r="Z31" i="1"/>
  <c r="K367" i="13" s="1"/>
  <c r="Z137" i="1"/>
  <c r="K428" i="13" s="1"/>
  <c r="Z52" i="1"/>
  <c r="K481" i="13" s="1"/>
  <c r="Z84" i="1"/>
  <c r="K408" i="13" s="1"/>
  <c r="Z146" i="1"/>
  <c r="K486" i="13" s="1"/>
  <c r="Z145" i="1"/>
  <c r="K324" i="13" s="1"/>
  <c r="Z92" i="1"/>
  <c r="K425" i="13" s="1"/>
  <c r="Z161" i="1"/>
  <c r="K328" i="13" s="1"/>
  <c r="Z45" i="1"/>
  <c r="K436" i="13" s="1"/>
  <c r="AH135" i="1"/>
  <c r="L639" i="13" s="1"/>
  <c r="AH42" i="1"/>
  <c r="L573" i="13" s="1"/>
  <c r="AH23" i="1"/>
  <c r="L645" i="13" s="1"/>
  <c r="AI190" i="1"/>
  <c r="M582" i="13" s="1"/>
  <c r="AI154" i="1"/>
  <c r="M587" i="13" s="1"/>
  <c r="AI127" i="1"/>
  <c r="M665" i="13" s="1"/>
  <c r="AI23" i="1"/>
  <c r="M645" i="13" s="1"/>
  <c r="AI81" i="1"/>
  <c r="M610" i="13" s="1"/>
  <c r="AI193" i="1"/>
  <c r="M593" i="13" s="1"/>
  <c r="AD42" i="1"/>
  <c r="O345" i="13" s="1"/>
  <c r="AD64" i="1"/>
  <c r="O349" i="13" s="1"/>
  <c r="AD31" i="1"/>
  <c r="O367" i="13" s="1"/>
  <c r="AD29" i="1"/>
  <c r="O421" i="13" s="1"/>
  <c r="AD167" i="1"/>
  <c r="O398" i="13" s="1"/>
  <c r="AD108" i="1"/>
  <c r="O470" i="13" s="1"/>
  <c r="AD187" i="1"/>
  <c r="O462" i="13" s="1"/>
  <c r="AB90" i="1"/>
  <c r="M376" i="13" s="1"/>
  <c r="Z167" i="1"/>
  <c r="K398" i="13" s="1"/>
  <c r="Z72" i="1"/>
  <c r="K402" i="13" s="1"/>
  <c r="Z50" i="1"/>
  <c r="K331" i="13" s="1"/>
  <c r="Z56" i="1"/>
  <c r="K401" i="13" s="1"/>
  <c r="AD162" i="1"/>
  <c r="O396" i="13" s="1"/>
  <c r="AD101" i="1"/>
  <c r="O320" i="13" s="1"/>
  <c r="AD139" i="1"/>
  <c r="O378" i="13" s="1"/>
  <c r="AD136" i="1"/>
  <c r="O453" i="13" s="1"/>
  <c r="AD73" i="1"/>
  <c r="O440" i="13" s="1"/>
  <c r="AD172" i="1"/>
  <c r="O432" i="13" s="1"/>
  <c r="AD48" i="1"/>
  <c r="O464" i="13" s="1"/>
  <c r="AD34" i="1"/>
  <c r="O475" i="13" s="1"/>
  <c r="AG157" i="1"/>
  <c r="M157" i="1" s="1" a="1"/>
  <c r="M157" i="1" s="1"/>
  <c r="AG77" i="1"/>
  <c r="K557" i="13" s="1"/>
  <c r="AG126" i="1"/>
  <c r="K563" i="13" s="1"/>
  <c r="AG104" i="1"/>
  <c r="K680" i="13" s="1"/>
  <c r="AG36" i="1"/>
  <c r="K663" i="13" s="1"/>
  <c r="AG33" i="1"/>
  <c r="K542" i="13" s="1"/>
  <c r="AG30" i="1"/>
  <c r="M30" i="1" s="1" a="1"/>
  <c r="M30" i="1" s="1"/>
  <c r="AH174" i="1"/>
  <c r="L640" i="13" s="1"/>
  <c r="AH113" i="1"/>
  <c r="M113" i="1" s="1" a="1"/>
  <c r="M113" i="1" s="1"/>
  <c r="AH166" i="1"/>
  <c r="L717" i="13" s="1"/>
  <c r="AH81" i="1"/>
  <c r="L610" i="13" s="1"/>
  <c r="AH8" i="1"/>
  <c r="L648" i="13" s="1"/>
  <c r="AH88" i="1"/>
  <c r="L677" i="13" s="1"/>
  <c r="AI150" i="1"/>
  <c r="M658" i="13" s="1"/>
  <c r="AI58" i="1"/>
  <c r="M676" i="13" s="1"/>
  <c r="AI64" i="1"/>
  <c r="M577" i="13" s="1"/>
  <c r="AI17" i="1"/>
  <c r="M706" i="13" s="1"/>
  <c r="AI112" i="1"/>
  <c r="M615" i="13" s="1"/>
  <c r="AI155" i="1"/>
  <c r="M715" i="13" s="1"/>
  <c r="AI6" i="1"/>
  <c r="M536" i="13" s="1"/>
  <c r="AI118" i="1"/>
  <c r="M118" i="1" s="1" a="1"/>
  <c r="M118" i="1" s="1"/>
  <c r="AG11" i="1"/>
  <c r="K662" i="13" s="1"/>
  <c r="AB16" i="1"/>
  <c r="M340" i="13" s="1"/>
  <c r="AB10" i="1"/>
  <c r="M439" i="13" s="1"/>
  <c r="AB53" i="1"/>
  <c r="M393" i="13" s="1"/>
  <c r="AB99" i="1"/>
  <c r="M469" i="13" s="1"/>
  <c r="AB170" i="1"/>
  <c r="M317" i="13" s="1"/>
  <c r="AB104" i="1"/>
  <c r="M452" i="13" s="1"/>
  <c r="AB164" i="1"/>
  <c r="M473" i="13" s="1"/>
  <c r="AB80" i="1"/>
  <c r="M467" i="13" s="1"/>
  <c r="AB142" i="1"/>
  <c r="M429" i="13" s="1"/>
  <c r="AB166" i="1"/>
  <c r="M489" i="13" s="1"/>
  <c r="AB118" i="1"/>
  <c r="M321" i="13" s="1"/>
  <c r="AB176" i="1"/>
  <c r="M377" i="13" s="1"/>
  <c r="AB84" i="1"/>
  <c r="M408" i="13" s="1"/>
  <c r="AB60" i="1"/>
  <c r="M303" i="13" s="1"/>
  <c r="AB182" i="1"/>
  <c r="M315" i="13" s="1"/>
  <c r="AB86" i="1"/>
  <c r="M468" i="13" s="1"/>
  <c r="AB145" i="1"/>
  <c r="M324" i="13" s="1"/>
  <c r="AB184" i="1"/>
  <c r="M456" i="13" s="1"/>
  <c r="AA95" i="1"/>
  <c r="L334" i="13" s="1"/>
  <c r="AA102" i="1"/>
  <c r="L312" i="13" s="1"/>
  <c r="E59" i="14"/>
  <c r="E113" i="14"/>
  <c r="E10" i="19"/>
  <c r="J647" i="13"/>
  <c r="M183" i="1" a="1"/>
  <c r="M183" i="1" s="1"/>
  <c r="J658" i="13"/>
  <c r="M150" i="1" a="1"/>
  <c r="M150" i="1" s="1"/>
  <c r="J371" i="13"/>
  <c r="J116" i="1" a="1"/>
  <c r="J116" i="1" s="1"/>
  <c r="J359" i="13"/>
  <c r="J388" i="13"/>
  <c r="J186" i="1" a="1"/>
  <c r="J186" i="1" s="1"/>
  <c r="J409" i="13"/>
  <c r="J121" i="1" a="1"/>
  <c r="J121" i="1" s="1"/>
  <c r="J549" i="13"/>
  <c r="J581" i="13"/>
  <c r="M141" i="1" a="1"/>
  <c r="M141" i="1" s="1"/>
  <c r="J592" i="13"/>
  <c r="J696" i="13"/>
  <c r="M86" i="1" a="1"/>
  <c r="M86" i="1" s="1"/>
  <c r="J591" i="13"/>
  <c r="M55" i="1" a="1"/>
  <c r="M55" i="1" s="1"/>
  <c r="J530" i="13"/>
  <c r="J605" i="13"/>
  <c r="J683" i="13"/>
  <c r="J714" i="13"/>
  <c r="J535" i="13"/>
  <c r="M130" i="1" a="1"/>
  <c r="M130" i="1" s="1"/>
  <c r="J611" i="13"/>
  <c r="J567" i="13"/>
  <c r="M85" i="1" a="1"/>
  <c r="M85" i="1" s="1"/>
  <c r="J614" i="13"/>
  <c r="M75" i="1" a="1"/>
  <c r="M75" i="1" s="1"/>
  <c r="J573" i="13"/>
  <c r="M42" i="1" a="1"/>
  <c r="M42" i="1" s="1"/>
  <c r="J617" i="13"/>
  <c r="M189" i="1" a="1"/>
  <c r="M189" i="1" s="1"/>
  <c r="J588" i="13"/>
  <c r="M173" i="1" a="1"/>
  <c r="M173" i="1" s="1"/>
  <c r="J600" i="13"/>
  <c r="J586" i="13"/>
  <c r="M140" i="1" a="1"/>
  <c r="M140" i="1" s="1"/>
  <c r="J580" i="13"/>
  <c r="J699" i="13"/>
  <c r="M110" i="1" a="1"/>
  <c r="M110" i="1" s="1"/>
  <c r="J679" i="13"/>
  <c r="J597" i="13"/>
  <c r="M69" i="1" a="1"/>
  <c r="M69" i="1" s="1"/>
  <c r="J594" i="13"/>
  <c r="J543" i="13"/>
  <c r="M182" i="1" a="1"/>
  <c r="M182" i="1" s="1"/>
  <c r="J717" i="13"/>
  <c r="M166" i="1" a="1"/>
  <c r="M166" i="1" s="1"/>
  <c r="J682" i="13"/>
  <c r="J681" i="13"/>
  <c r="M136" i="1" a="1"/>
  <c r="M136" i="1" s="1"/>
  <c r="J637" i="13"/>
  <c r="J540" i="13"/>
  <c r="M102" i="1" a="1"/>
  <c r="M102" i="1" s="1"/>
  <c r="J636" i="13"/>
  <c r="J609" i="13"/>
  <c r="M65" i="1" a="1"/>
  <c r="M65" i="1" s="1"/>
  <c r="J602" i="13"/>
  <c r="M26" i="1" a="1"/>
  <c r="M26" i="1" s="1"/>
  <c r="J629" i="13"/>
  <c r="M56" i="1" a="1"/>
  <c r="M56" i="1" s="1"/>
  <c r="J533" i="13"/>
  <c r="M40" i="1" a="1"/>
  <c r="M40" i="1" s="1"/>
  <c r="J618" i="13"/>
  <c r="M24" i="1" a="1"/>
  <c r="M24" i="1" s="1"/>
  <c r="J648" i="13"/>
  <c r="J707" i="13"/>
  <c r="M35" i="1" a="1"/>
  <c r="M35" i="1" s="1"/>
  <c r="J570" i="13"/>
  <c r="J528" i="13"/>
  <c r="M120" i="1" a="1"/>
  <c r="M120" i="1" s="1"/>
  <c r="J680" i="13"/>
  <c r="M104" i="1" a="1"/>
  <c r="M104" i="1" s="1"/>
  <c r="J603" i="13"/>
  <c r="M89" i="1" a="1"/>
  <c r="M89" i="1" s="1"/>
  <c r="J668" i="13"/>
  <c r="M73" i="1" a="1"/>
  <c r="M73" i="1" s="1"/>
  <c r="J546" i="13"/>
  <c r="J544" i="13"/>
  <c r="M41" i="1" a="1"/>
  <c r="M41" i="1" s="1"/>
  <c r="J627" i="13"/>
  <c r="M25" i="1" a="1"/>
  <c r="M25" i="1" s="1"/>
  <c r="J674" i="13"/>
  <c r="J483" i="13"/>
  <c r="J399" i="13"/>
  <c r="J419" i="13"/>
  <c r="J398" i="13"/>
  <c r="J430" i="13"/>
  <c r="J336" i="13"/>
  <c r="J321" i="13"/>
  <c r="J449" i="13"/>
  <c r="J476" i="13"/>
  <c r="J61" i="1" a="1"/>
  <c r="J61" i="1" s="1"/>
  <c r="J302" i="13"/>
  <c r="J192" i="1" a="1"/>
  <c r="J192" i="1" s="1"/>
  <c r="J377" i="13"/>
  <c r="J176" i="1" a="1"/>
  <c r="J176" i="1" s="1"/>
  <c r="J455" i="13"/>
  <c r="J160" i="1" a="1"/>
  <c r="J160" i="1" s="1"/>
  <c r="J486" i="13"/>
  <c r="J307" i="13"/>
  <c r="J346" i="13"/>
  <c r="J96" i="1" a="1"/>
  <c r="J96" i="1" s="1"/>
  <c r="J477" i="13"/>
  <c r="J303" i="13"/>
  <c r="J60" i="1" a="1"/>
  <c r="J60" i="1" s="1"/>
  <c r="J446" i="13"/>
  <c r="J348" i="13"/>
  <c r="J488" i="13"/>
  <c r="J165" i="1" a="1"/>
  <c r="J165" i="1" s="1"/>
  <c r="J404" i="13"/>
  <c r="J347" i="13"/>
  <c r="J131" i="1" a="1"/>
  <c r="J131" i="1" s="1"/>
  <c r="J370" i="13"/>
  <c r="J375" i="13"/>
  <c r="J407" i="13"/>
  <c r="J76" i="1" a="1"/>
  <c r="J76" i="1" s="1"/>
  <c r="J314" i="13"/>
  <c r="J349" i="13"/>
  <c r="J423" i="13"/>
  <c r="J47" i="1" a="1"/>
  <c r="J47" i="1" s="1"/>
  <c r="J367" i="13"/>
  <c r="J366" i="13"/>
  <c r="J305" i="13"/>
  <c r="J390" i="13"/>
  <c r="J420" i="13"/>
  <c r="J471" i="13"/>
  <c r="J450" i="13"/>
  <c r="J424" i="13"/>
  <c r="J78" i="1" a="1"/>
  <c r="J78" i="1" s="1"/>
  <c r="J381" i="13"/>
  <c r="J65" i="1" a="1"/>
  <c r="J65" i="1" s="1"/>
  <c r="J405" i="13"/>
  <c r="J479" i="13"/>
  <c r="J35" i="1" a="1"/>
  <c r="J35" i="1" s="1"/>
  <c r="J342" i="13"/>
  <c r="J362" i="13"/>
  <c r="J380" i="13"/>
  <c r="J638" i="13"/>
  <c r="J529" i="13"/>
  <c r="M159" i="1" a="1"/>
  <c r="M159" i="1" s="1"/>
  <c r="J643" i="13"/>
  <c r="M191" i="1" a="1"/>
  <c r="M191" i="1" s="1"/>
  <c r="J578" i="13"/>
  <c r="J595" i="13"/>
  <c r="M31" i="1" a="1"/>
  <c r="M31" i="1" s="1"/>
  <c r="J551" i="13"/>
  <c r="J660" i="13"/>
  <c r="J550" i="13"/>
  <c r="J700" i="13"/>
  <c r="J601" i="13"/>
  <c r="M128" i="1" a="1"/>
  <c r="M128" i="1" s="1"/>
  <c r="J548" i="13"/>
  <c r="M101" i="1" a="1"/>
  <c r="M101" i="1" s="1"/>
  <c r="J705" i="13"/>
  <c r="M83" i="1" a="1"/>
  <c r="M83" i="1" s="1"/>
  <c r="J554" i="13"/>
  <c r="M70" i="1" a="1"/>
  <c r="M70" i="1" s="1"/>
  <c r="J645" i="13"/>
  <c r="M23" i="1" a="1"/>
  <c r="M23" i="1" s="1"/>
  <c r="J685" i="13"/>
  <c r="J538" i="13"/>
  <c r="J666" i="13"/>
  <c r="J713" i="13"/>
  <c r="J671" i="13"/>
  <c r="J598" i="13"/>
  <c r="M107" i="1" a="1"/>
  <c r="M107" i="1" s="1"/>
  <c r="J689" i="13"/>
  <c r="M87" i="1" a="1"/>
  <c r="M87" i="1" s="1"/>
  <c r="J559" i="13"/>
  <c r="M50" i="1" a="1"/>
  <c r="M50" i="1" s="1"/>
  <c r="J572" i="13"/>
  <c r="M194" i="1" a="1"/>
  <c r="M194" i="1" s="1"/>
  <c r="J620" i="13"/>
  <c r="J624" i="13"/>
  <c r="J552" i="13"/>
  <c r="J534" i="13"/>
  <c r="M129" i="1" a="1"/>
  <c r="M129" i="1" s="1"/>
  <c r="J599" i="13"/>
  <c r="M116" i="1" a="1"/>
  <c r="M116" i="1" s="1"/>
  <c r="J562" i="13"/>
  <c r="J652" i="13"/>
  <c r="M78" i="1" a="1"/>
  <c r="M78" i="1" s="1"/>
  <c r="J634" i="13"/>
  <c r="M62" i="1" a="1"/>
  <c r="M62" i="1" s="1"/>
  <c r="M7" i="1" a="1"/>
  <c r="M7" i="1" s="1"/>
  <c r="J621" i="13"/>
  <c r="M53" i="1" a="1"/>
  <c r="M53" i="1" s="1"/>
  <c r="J628" i="13"/>
  <c r="M37" i="1" a="1"/>
  <c r="M37" i="1" s="1"/>
  <c r="J669" i="13"/>
  <c r="M21" i="1" a="1"/>
  <c r="M21" i="1" s="1"/>
  <c r="J642" i="13"/>
  <c r="J675" i="13"/>
  <c r="J691" i="13"/>
  <c r="J579" i="13"/>
  <c r="J686" i="13"/>
  <c r="J560" i="13"/>
  <c r="J710" i="13"/>
  <c r="M66" i="1" a="1"/>
  <c r="M66" i="1" s="1"/>
  <c r="J709" i="13"/>
  <c r="M52" i="1" a="1"/>
  <c r="M52" i="1" s="1"/>
  <c r="J663" i="13"/>
  <c r="J565" i="13"/>
  <c r="J458" i="13"/>
  <c r="J97" i="1" a="1"/>
  <c r="J97" i="1" s="1"/>
  <c r="J481" i="13"/>
  <c r="J460" i="13"/>
  <c r="J413" i="13"/>
  <c r="J179" i="1" a="1"/>
  <c r="J179" i="1" s="1"/>
  <c r="J431" i="13"/>
  <c r="J163" i="1" a="1"/>
  <c r="J163" i="1" s="1"/>
  <c r="J444" i="13"/>
  <c r="J148" i="1" a="1"/>
  <c r="J148" i="1" s="1"/>
  <c r="J484" i="13"/>
  <c r="J351" i="13"/>
  <c r="J113" i="1" a="1"/>
  <c r="J113" i="1" s="1"/>
  <c r="J327" i="13"/>
  <c r="J464" i="13"/>
  <c r="J323" i="13"/>
  <c r="J188" i="1" a="1"/>
  <c r="J188" i="1" s="1"/>
  <c r="J432" i="13"/>
  <c r="J172" i="1" a="1"/>
  <c r="J172" i="1" s="1"/>
  <c r="J322" i="13"/>
  <c r="J156" i="1" a="1"/>
  <c r="J156" i="1" s="1"/>
  <c r="J472" i="13"/>
  <c r="J144" i="1" a="1"/>
  <c r="J144" i="1" s="1"/>
  <c r="J373" i="13"/>
  <c r="J418" i="13"/>
  <c r="J94" i="1" a="1"/>
  <c r="J94" i="1" s="1"/>
  <c r="J329" i="13"/>
  <c r="J77" i="1" a="1"/>
  <c r="J77" i="1" s="1"/>
  <c r="J318" i="13"/>
  <c r="J365" i="13"/>
  <c r="J433" i="13"/>
  <c r="J328" i="13"/>
  <c r="J429" i="13"/>
  <c r="J142" i="1" a="1"/>
  <c r="J142" i="1" s="1"/>
  <c r="J335" i="13"/>
  <c r="J126" i="1" a="1"/>
  <c r="J126" i="1" s="1"/>
  <c r="J459" i="13"/>
  <c r="J461" i="13"/>
  <c r="J87" i="1" a="1"/>
  <c r="J87" i="1" s="1"/>
  <c r="J402" i="13"/>
  <c r="J337" i="13"/>
  <c r="J448" i="13"/>
  <c r="J345" i="13"/>
  <c r="J374" i="13"/>
  <c r="J439" i="13"/>
  <c r="J10" i="1" a="1"/>
  <c r="J10" i="1" s="1"/>
  <c r="AP10" i="1" a="1"/>
  <c r="AP10" i="1" s="1"/>
  <c r="J400" i="13"/>
  <c r="J441" i="13"/>
  <c r="J352" i="13"/>
  <c r="J470" i="13"/>
  <c r="J108" i="1" a="1"/>
  <c r="J108" i="1" s="1"/>
  <c r="J468" i="13"/>
  <c r="J86" i="1" a="1"/>
  <c r="J86" i="1" s="1"/>
  <c r="J386" i="13"/>
  <c r="J75" i="1" a="1"/>
  <c r="J75" i="1" s="1"/>
  <c r="J406" i="13"/>
  <c r="J62" i="1" a="1"/>
  <c r="J62" i="1" s="1"/>
  <c r="J414" i="13"/>
  <c r="J447" i="13"/>
  <c r="J463" i="13"/>
  <c r="J672" i="13"/>
  <c r="M148" i="1" a="1"/>
  <c r="M148" i="1" s="1"/>
  <c r="J315" i="13"/>
  <c r="J306" i="13"/>
  <c r="J129" i="1" a="1"/>
  <c r="J129" i="1" s="1"/>
  <c r="J396" i="13"/>
  <c r="J162" i="1" a="1"/>
  <c r="J162" i="1" s="1"/>
  <c r="J344" i="13"/>
  <c r="J194" i="1" a="1"/>
  <c r="J194" i="1" s="1"/>
  <c r="J354" i="13"/>
  <c r="J190" i="1" a="1"/>
  <c r="J190" i="1" s="1"/>
  <c r="J454" i="13"/>
  <c r="J152" i="1" a="1"/>
  <c r="J152" i="1" s="1"/>
  <c r="J452" i="13"/>
  <c r="J104" i="1" a="1"/>
  <c r="J104" i="1" s="1"/>
  <c r="J426" i="13"/>
  <c r="E116" i="18"/>
  <c r="J712" i="13"/>
  <c r="J317" i="13"/>
  <c r="J697" i="13"/>
  <c r="J577" i="13"/>
  <c r="M64" i="1" a="1"/>
  <c r="M64" i="1" s="1"/>
  <c r="J569" i="13"/>
  <c r="J684" i="13"/>
  <c r="J673" i="13"/>
  <c r="M168" i="1" a="1"/>
  <c r="M168" i="1" s="1"/>
  <c r="J537" i="13"/>
  <c r="J656" i="13"/>
  <c r="M137" i="1" a="1"/>
  <c r="M137" i="1" s="1"/>
  <c r="J612" i="13"/>
  <c r="J574" i="13"/>
  <c r="J610" i="13"/>
  <c r="M81" i="1" a="1"/>
  <c r="M81" i="1" s="1"/>
  <c r="J622" i="13"/>
  <c r="M54" i="1" a="1"/>
  <c r="M54" i="1" s="1"/>
  <c r="J667" i="13"/>
  <c r="M10" i="1" a="1"/>
  <c r="M10" i="1" s="1"/>
  <c r="J576" i="13"/>
  <c r="M181" i="1" a="1"/>
  <c r="M181" i="1" s="1"/>
  <c r="J716" i="13"/>
  <c r="M165" i="1" a="1"/>
  <c r="M165" i="1" s="1"/>
  <c r="J632" i="13"/>
  <c r="M147" i="1" a="1"/>
  <c r="M147" i="1" s="1"/>
  <c r="J575" i="13"/>
  <c r="M131" i="1" a="1"/>
  <c r="M131" i="1" s="1"/>
  <c r="J655" i="13"/>
  <c r="J687" i="13"/>
  <c r="M105" i="1" a="1"/>
  <c r="M105" i="1" s="1"/>
  <c r="J695" i="13"/>
  <c r="M80" i="1" a="1"/>
  <c r="M80" i="1" s="1"/>
  <c r="J651" i="13"/>
  <c r="J582" i="13"/>
  <c r="M190" i="1" a="1"/>
  <c r="M190" i="1" s="1"/>
  <c r="J640" i="13"/>
  <c r="J590" i="13"/>
  <c r="J532" i="13"/>
  <c r="M143" i="1" a="1"/>
  <c r="M143" i="1" s="1"/>
  <c r="J665" i="13"/>
  <c r="J654" i="13"/>
  <c r="J561" i="13"/>
  <c r="J711" i="13"/>
  <c r="M74" i="1" a="1"/>
  <c r="M74" i="1" s="1"/>
  <c r="J693" i="13"/>
  <c r="M59" i="1" a="1"/>
  <c r="M59" i="1" s="1"/>
  <c r="J619" i="13"/>
  <c r="J692" i="13"/>
  <c r="J613" i="13"/>
  <c r="J568" i="13"/>
  <c r="J607" i="13"/>
  <c r="M43" i="1" a="1"/>
  <c r="M43" i="1" s="1"/>
  <c r="J585" i="13"/>
  <c r="M27" i="1" a="1"/>
  <c r="M27" i="1" s="1"/>
  <c r="J662" i="13"/>
  <c r="M11" i="1" a="1"/>
  <c r="M11" i="1" s="1"/>
  <c r="J623" i="13"/>
  <c r="J646" i="13"/>
  <c r="M94" i="1" a="1"/>
  <c r="M94" i="1" s="1"/>
  <c r="J555" i="13"/>
  <c r="M79" i="1" a="1"/>
  <c r="M79" i="1" s="1"/>
  <c r="J694" i="13"/>
  <c r="M63" i="1" a="1"/>
  <c r="M63" i="1" s="1"/>
  <c r="J708" i="13"/>
  <c r="M49" i="1" a="1"/>
  <c r="M49" i="1" s="1"/>
  <c r="J542" i="13"/>
  <c r="M33" i="1" a="1"/>
  <c r="M33" i="1" s="1"/>
  <c r="J706" i="13"/>
  <c r="J334" i="13"/>
  <c r="J95" i="1" a="1"/>
  <c r="J95" i="1" s="1"/>
  <c r="J480" i="13"/>
  <c r="J415" i="13"/>
  <c r="J191" i="1" a="1"/>
  <c r="J191" i="1" s="1"/>
  <c r="J330" i="13"/>
  <c r="J175" i="1" a="1"/>
  <c r="J175" i="1" s="1"/>
  <c r="J301" i="13"/>
  <c r="J159" i="1" a="1"/>
  <c r="J159" i="1" s="1"/>
  <c r="J353" i="13"/>
  <c r="J410" i="13"/>
  <c r="J355" i="13"/>
  <c r="J106" i="1" a="1"/>
  <c r="J106" i="1" s="1"/>
  <c r="J440" i="13"/>
  <c r="J73" i="1" a="1"/>
  <c r="J73" i="1" s="1"/>
  <c r="J435" i="13"/>
  <c r="J456" i="13"/>
  <c r="J184" i="1" a="1"/>
  <c r="J184" i="1" s="1"/>
  <c r="J445" i="13"/>
  <c r="J309" i="13"/>
  <c r="J153" i="1" a="1"/>
  <c r="J153" i="1" s="1"/>
  <c r="J428" i="13"/>
  <c r="J403" i="13"/>
  <c r="J122" i="1" a="1"/>
  <c r="J122" i="1" s="1"/>
  <c r="J376" i="13"/>
  <c r="J482" i="13"/>
  <c r="J66" i="1" a="1"/>
  <c r="J66" i="1" s="1"/>
  <c r="J316" i="13"/>
  <c r="J389" i="13"/>
  <c r="J189" i="1" a="1"/>
  <c r="J189" i="1" s="1"/>
  <c r="J360" i="13"/>
  <c r="J372" i="13"/>
  <c r="J358" i="13"/>
  <c r="J140" i="1" a="1"/>
  <c r="J140" i="1" s="1"/>
  <c r="J443" i="13"/>
  <c r="J119" i="1" a="1"/>
  <c r="J119" i="1" s="1"/>
  <c r="J311" i="13"/>
  <c r="J100" i="1" a="1"/>
  <c r="J100" i="1" s="1"/>
  <c r="J332" i="13"/>
  <c r="J82" i="1" a="1"/>
  <c r="J82" i="1" s="1"/>
  <c r="J401" i="13"/>
  <c r="J56" i="1" a="1"/>
  <c r="J56" i="1" s="1"/>
  <c r="J350" i="13"/>
  <c r="J363" i="13"/>
  <c r="J325" i="13"/>
  <c r="J417" i="13"/>
  <c r="J23" i="1" a="1"/>
  <c r="J23" i="1" s="1"/>
  <c r="AP23" i="1" a="1"/>
  <c r="AP23" i="1" s="1"/>
  <c r="J385" i="13"/>
  <c r="J32" i="1" a="1"/>
  <c r="J32" i="1" s="1"/>
  <c r="J340" i="13"/>
  <c r="J427" i="13"/>
  <c r="J320" i="13"/>
  <c r="J408" i="13"/>
  <c r="J84" i="1" a="1"/>
  <c r="J84" i="1" s="1"/>
  <c r="J326" i="13"/>
  <c r="J465" i="13"/>
  <c r="J379" i="13"/>
  <c r="J357" i="13"/>
  <c r="J434" i="13"/>
  <c r="J11" i="1" a="1"/>
  <c r="J11" i="1" s="1"/>
  <c r="AP11" i="1" a="1"/>
  <c r="AP11" i="1" s="1"/>
  <c r="J437" i="13"/>
  <c r="J715" i="13"/>
  <c r="J690" i="13"/>
  <c r="M187" i="1" a="1"/>
  <c r="M187" i="1" s="1"/>
  <c r="J312" i="13"/>
  <c r="J102" i="1" a="1"/>
  <c r="J102" i="1" s="1"/>
  <c r="J453" i="13"/>
  <c r="J626" i="13"/>
  <c r="J324" i="13"/>
  <c r="J145" i="1" a="1"/>
  <c r="J145" i="1" s="1"/>
  <c r="J319" i="13"/>
  <c r="J195" i="1" a="1"/>
  <c r="J195" i="1" s="1"/>
  <c r="J641" i="13"/>
  <c r="M179" i="1" a="1"/>
  <c r="M179" i="1" s="1"/>
  <c r="J606" i="13"/>
  <c r="M139" i="1" a="1"/>
  <c r="M139" i="1" s="1"/>
  <c r="J558" i="13"/>
  <c r="M175" i="1" a="1"/>
  <c r="M175" i="1" s="1"/>
  <c r="J677" i="13"/>
  <c r="M88" i="1" a="1"/>
  <c r="M88" i="1" s="1"/>
  <c r="J676" i="13"/>
  <c r="J547" i="13"/>
  <c r="M195" i="1" a="1"/>
  <c r="M195" i="1" s="1"/>
  <c r="J589" i="13"/>
  <c r="J701" i="13"/>
  <c r="J571" i="13"/>
  <c r="M151" i="1" a="1"/>
  <c r="M151" i="1" s="1"/>
  <c r="J639" i="13"/>
  <c r="M135" i="1" a="1"/>
  <c r="M135" i="1" s="1"/>
  <c r="J698" i="13"/>
  <c r="M108" i="1" a="1"/>
  <c r="M108" i="1" s="1"/>
  <c r="J604" i="13"/>
  <c r="J557" i="13"/>
  <c r="M77" i="1" a="1"/>
  <c r="M77" i="1" s="1"/>
  <c r="J633" i="13"/>
  <c r="M51" i="1" a="1"/>
  <c r="M51" i="1" s="1"/>
  <c r="J593" i="13"/>
  <c r="M193" i="1" a="1"/>
  <c r="M193" i="1" s="1"/>
  <c r="J661" i="13"/>
  <c r="M177" i="1" a="1"/>
  <c r="M177" i="1" s="1"/>
  <c r="J556" i="13"/>
  <c r="J657" i="13"/>
  <c r="J563" i="13"/>
  <c r="J615" i="13"/>
  <c r="M112" i="1" a="1"/>
  <c r="M112" i="1" s="1"/>
  <c r="J539" i="13"/>
  <c r="J630" i="13"/>
  <c r="M72" i="1" a="1"/>
  <c r="M72" i="1" s="1"/>
  <c r="J703" i="13"/>
  <c r="J616" i="13"/>
  <c r="M186" i="1" a="1"/>
  <c r="M186" i="1" s="1"/>
  <c r="J545" i="13"/>
  <c r="M170" i="1" a="1"/>
  <c r="M170" i="1" s="1"/>
  <c r="J587" i="13"/>
  <c r="M154" i="1" a="1"/>
  <c r="M154" i="1" s="1"/>
  <c r="J608" i="13"/>
  <c r="M138" i="1" a="1"/>
  <c r="M138" i="1" s="1"/>
  <c r="J541" i="13"/>
  <c r="M123" i="1" a="1"/>
  <c r="M123" i="1" s="1"/>
  <c r="J670" i="13"/>
  <c r="M109" i="1" a="1"/>
  <c r="M109" i="1" s="1"/>
  <c r="J678" i="13"/>
  <c r="M91" i="1" a="1"/>
  <c r="M91" i="1" s="1"/>
  <c r="J596" i="13"/>
  <c r="J553" i="13"/>
  <c r="M39" i="1" a="1"/>
  <c r="M39" i="1" s="1"/>
  <c r="J704" i="13"/>
  <c r="M61" i="1" a="1"/>
  <c r="M61" i="1" s="1"/>
  <c r="J664" i="13"/>
  <c r="J649" i="13"/>
  <c r="M29" i="1" a="1"/>
  <c r="M29" i="1" s="1"/>
  <c r="J702" i="13"/>
  <c r="J566" i="13"/>
  <c r="M38" i="1" a="1"/>
  <c r="M38" i="1" s="1"/>
  <c r="J644" i="13"/>
  <c r="M22" i="1" a="1"/>
  <c r="M22" i="1" s="1"/>
  <c r="J631" i="13"/>
  <c r="J583" i="13"/>
  <c r="J653" i="13"/>
  <c r="M92" i="1" a="1"/>
  <c r="M92" i="1" s="1"/>
  <c r="J635" i="13"/>
  <c r="M76" i="1" a="1"/>
  <c r="M76" i="1" s="1"/>
  <c r="J531" i="13"/>
  <c r="M60" i="1" a="1"/>
  <c r="M60" i="1" s="1"/>
  <c r="J650" i="13"/>
  <c r="J625" i="13"/>
  <c r="M28" i="1" a="1"/>
  <c r="M28" i="1" s="1"/>
  <c r="J688" i="13"/>
  <c r="J333" i="13"/>
  <c r="J422" i="13"/>
  <c r="J462" i="13"/>
  <c r="J364" i="13"/>
  <c r="J487" i="13"/>
  <c r="J155" i="1" a="1"/>
  <c r="J155" i="1" s="1"/>
  <c r="J378" i="13"/>
  <c r="J300" i="13"/>
  <c r="J425" i="13"/>
  <c r="J391" i="13"/>
  <c r="J478" i="13"/>
  <c r="J361" i="13"/>
  <c r="J180" i="1" a="1"/>
  <c r="J180" i="1" s="1"/>
  <c r="J473" i="13"/>
  <c r="J164" i="1" a="1"/>
  <c r="J164" i="1" s="1"/>
  <c r="J343" i="13"/>
  <c r="J151" i="1" a="1"/>
  <c r="J151" i="1" s="1"/>
  <c r="J411" i="13"/>
  <c r="J383" i="13"/>
  <c r="J339" i="13"/>
  <c r="J466" i="13"/>
  <c r="J397" i="13"/>
  <c r="J457" i="13"/>
  <c r="J185" i="1" a="1"/>
  <c r="J185" i="1" s="1"/>
  <c r="J310" i="13"/>
  <c r="J169" i="1" a="1"/>
  <c r="J169" i="1" s="1"/>
  <c r="J438" i="13"/>
  <c r="J149" i="1" a="1"/>
  <c r="J149" i="1" s="1"/>
  <c r="J485" i="13"/>
  <c r="J387" i="13"/>
  <c r="J112" i="1" a="1"/>
  <c r="J112" i="1" s="1"/>
  <c r="J451" i="13"/>
  <c r="J98" i="1" a="1"/>
  <c r="J98" i="1" s="1"/>
  <c r="J467" i="13"/>
  <c r="J80" i="1" a="1"/>
  <c r="J80" i="1" s="1"/>
  <c r="J393" i="13"/>
  <c r="J369" i="13"/>
  <c r="J69" i="1" a="1"/>
  <c r="J69" i="1" s="1"/>
  <c r="J331" i="13"/>
  <c r="J475" i="13"/>
  <c r="J341" i="13"/>
  <c r="J436" i="13"/>
  <c r="J421" i="13"/>
  <c r="J29" i="1" a="1"/>
  <c r="J29" i="1" s="1"/>
  <c r="J474" i="13"/>
  <c r="J384" i="13"/>
  <c r="J469" i="13"/>
  <c r="J382" i="13"/>
  <c r="J81" i="1" a="1"/>
  <c r="J81" i="1" s="1"/>
  <c r="J368" i="13"/>
  <c r="J394" i="13"/>
  <c r="J54" i="1" a="1"/>
  <c r="J54" i="1" s="1"/>
  <c r="J338" i="13"/>
  <c r="J38" i="1" a="1"/>
  <c r="J38" i="1" s="1"/>
  <c r="J416" i="13"/>
  <c r="J564" i="13"/>
  <c r="J489" i="13"/>
  <c r="J166" i="1" a="1"/>
  <c r="J166" i="1" s="1"/>
  <c r="J395" i="13"/>
  <c r="J304" i="13"/>
  <c r="J392" i="13"/>
  <c r="J178" i="1" a="1"/>
  <c r="J178" i="1" s="1"/>
  <c r="J313" i="13"/>
  <c r="J123" i="1" a="1"/>
  <c r="J123" i="1" s="1"/>
  <c r="J442" i="13"/>
  <c r="J659" i="13"/>
  <c r="M163" i="1" a="1"/>
  <c r="M163" i="1" s="1"/>
  <c r="J412" i="13"/>
  <c r="J174" i="1" a="1"/>
  <c r="J174" i="1" s="1"/>
  <c r="J356" i="13"/>
  <c r="J584" i="13"/>
  <c r="Y1" i="1" a="1"/>
  <c r="Y1" i="1" s="1"/>
  <c r="R1" i="1" a="1"/>
  <c r="R1" i="1" s="1"/>
  <c r="O570" i="13"/>
  <c r="O342" i="13"/>
  <c r="O569" i="13"/>
  <c r="O341" i="13"/>
  <c r="O420" i="13"/>
  <c r="O648" i="13"/>
  <c r="O706" i="13"/>
  <c r="O478" i="13"/>
  <c r="O702" i="13"/>
  <c r="O474" i="13"/>
  <c r="O691" i="13"/>
  <c r="O463" i="13"/>
  <c r="O568" i="13"/>
  <c r="O340" i="13"/>
  <c r="O688" i="13"/>
  <c r="O460" i="13"/>
  <c r="O674" i="13"/>
  <c r="O446" i="13"/>
  <c r="O594" i="13"/>
  <c r="E25" i="18"/>
  <c r="E71" i="19"/>
  <c r="E75" i="19"/>
  <c r="E143" i="18"/>
  <c r="E37" i="18"/>
  <c r="E81" i="19"/>
  <c r="E18" i="18"/>
  <c r="E38" i="17"/>
  <c r="E87" i="18"/>
  <c r="E86" i="19"/>
  <c r="E62" i="19"/>
  <c r="E144" i="17"/>
  <c r="E129" i="17"/>
  <c r="E194" i="14"/>
  <c r="E7" i="14"/>
  <c r="E179" i="18"/>
  <c r="E104" i="18"/>
  <c r="E149" i="18"/>
  <c r="E64" i="18"/>
  <c r="E38" i="18"/>
  <c r="E71" i="14"/>
  <c r="E140" i="18"/>
  <c r="E85" i="17"/>
  <c r="E175" i="2"/>
  <c r="E157" i="2"/>
  <c r="E177" i="2"/>
  <c r="E166" i="17"/>
  <c r="E62" i="17"/>
  <c r="E175" i="16"/>
  <c r="E164" i="16"/>
  <c r="E161" i="2"/>
  <c r="E12" i="2"/>
  <c r="E20" i="14"/>
  <c r="E129" i="18"/>
  <c r="E170" i="18"/>
  <c r="E132" i="14"/>
  <c r="E138" i="18"/>
  <c r="E113" i="2"/>
  <c r="E187" i="18"/>
  <c r="E110" i="18"/>
  <c r="E182" i="19"/>
  <c r="E6" i="18"/>
  <c r="E22" i="17"/>
  <c r="E179" i="2"/>
  <c r="E43" i="14"/>
  <c r="E147" i="17"/>
  <c r="E148" i="19"/>
  <c r="E40" i="18"/>
  <c r="E79" i="18"/>
  <c r="E154" i="18"/>
  <c r="E10" i="18"/>
  <c r="E6" i="17"/>
  <c r="E56" i="17"/>
  <c r="E26" i="16"/>
  <c r="E132" i="16"/>
  <c r="E51" i="16"/>
  <c r="E78" i="17"/>
  <c r="E80" i="18"/>
  <c r="E137" i="18"/>
  <c r="E158" i="16"/>
  <c r="E16" i="17"/>
  <c r="E165" i="17"/>
  <c r="E179" i="17"/>
  <c r="E120" i="17"/>
  <c r="E18" i="17"/>
  <c r="E150" i="2"/>
  <c r="E190" i="19"/>
  <c r="E165" i="18"/>
  <c r="E130" i="2"/>
  <c r="E101" i="14"/>
  <c r="E33" i="18"/>
  <c r="E162" i="17"/>
  <c r="E83" i="17"/>
  <c r="E114" i="16"/>
  <c r="E59" i="18"/>
  <c r="E169" i="17"/>
  <c r="E7" i="2"/>
  <c r="E181" i="2"/>
  <c r="E75" i="14"/>
  <c r="E31" i="14"/>
  <c r="E13" i="14"/>
  <c r="E163" i="17"/>
  <c r="E88" i="17"/>
  <c r="E144" i="18"/>
  <c r="E35" i="18"/>
  <c r="E61" i="19"/>
  <c r="E75" i="18"/>
  <c r="E51" i="18"/>
  <c r="E183" i="2"/>
  <c r="E104" i="2"/>
  <c r="E152" i="2"/>
  <c r="E112" i="14"/>
  <c r="E165" i="14"/>
  <c r="E162" i="14"/>
  <c r="E18" i="14"/>
  <c r="E65" i="16"/>
  <c r="E44" i="17"/>
  <c r="E23" i="18"/>
  <c r="E83" i="18"/>
  <c r="E11" i="18"/>
  <c r="E19" i="17"/>
  <c r="E98" i="17"/>
  <c r="E51" i="17"/>
  <c r="E26" i="17"/>
  <c r="E173" i="16"/>
  <c r="E187" i="16"/>
  <c r="E124" i="16"/>
  <c r="E133" i="2"/>
  <c r="E8" i="2"/>
  <c r="E121" i="14"/>
  <c r="E92" i="14"/>
  <c r="E73" i="14"/>
  <c r="E15" i="14"/>
  <c r="E34" i="16"/>
  <c r="E101" i="17"/>
  <c r="E64" i="17"/>
  <c r="E145" i="18"/>
  <c r="E66" i="18"/>
  <c r="E123" i="18"/>
  <c r="E19" i="18"/>
  <c r="E28" i="18"/>
  <c r="E52" i="18"/>
  <c r="E69" i="18"/>
  <c r="E112" i="18"/>
  <c r="E135" i="18"/>
  <c r="E145" i="17"/>
  <c r="E7" i="17"/>
  <c r="E25" i="17"/>
  <c r="E91" i="16"/>
  <c r="E131" i="16"/>
  <c r="E140" i="16"/>
  <c r="E191" i="16"/>
  <c r="E126" i="17"/>
  <c r="E76" i="17"/>
  <c r="E32" i="17"/>
  <c r="E181" i="18"/>
  <c r="E114" i="18"/>
  <c r="E50" i="18"/>
  <c r="E56" i="18"/>
  <c r="E91" i="18"/>
  <c r="E109" i="18"/>
  <c r="E30" i="18"/>
  <c r="E160" i="17"/>
  <c r="E110" i="17"/>
  <c r="E178" i="17"/>
  <c r="E108" i="17"/>
  <c r="E29" i="17"/>
  <c r="E82" i="16"/>
  <c r="E170" i="16"/>
  <c r="E46" i="16"/>
  <c r="E183" i="16"/>
  <c r="E38" i="16"/>
  <c r="E104" i="16"/>
  <c r="E126" i="16"/>
  <c r="E94" i="17"/>
  <c r="E66" i="17"/>
  <c r="E50" i="17"/>
  <c r="E28" i="17"/>
  <c r="E177" i="18"/>
  <c r="E184" i="18"/>
  <c r="E9" i="18"/>
  <c r="E49" i="18"/>
  <c r="E168" i="18"/>
  <c r="E12" i="18"/>
  <c r="E65" i="18"/>
  <c r="E92" i="18"/>
  <c r="E7" i="18"/>
  <c r="E43" i="18"/>
  <c r="E70" i="18"/>
  <c r="E22" i="18"/>
  <c r="E155" i="17"/>
  <c r="E31" i="17"/>
  <c r="E96" i="17"/>
  <c r="E174" i="17"/>
  <c r="E112" i="17"/>
  <c r="E50" i="16"/>
  <c r="E39" i="16"/>
  <c r="E59" i="16"/>
  <c r="E84" i="17"/>
  <c r="L636" i="13"/>
  <c r="E149" i="17"/>
  <c r="L666" i="13"/>
  <c r="E107" i="17"/>
  <c r="L370" i="13"/>
  <c r="E161" i="17"/>
  <c r="L328" i="13"/>
  <c r="E36" i="18"/>
  <c r="N663" i="13"/>
  <c r="E155" i="18"/>
  <c r="N715" i="13"/>
  <c r="E122" i="18"/>
  <c r="N631" i="13"/>
  <c r="E15" i="18"/>
  <c r="N366" i="13"/>
  <c r="E67" i="18"/>
  <c r="N619" i="13"/>
  <c r="E21" i="18"/>
  <c r="N441" i="13"/>
  <c r="E85" i="18"/>
  <c r="N339" i="13"/>
  <c r="E182" i="18"/>
  <c r="N315" i="13"/>
  <c r="E99" i="18"/>
  <c r="N469" i="13"/>
  <c r="E114" i="19"/>
  <c r="M426" i="13"/>
  <c r="E15" i="17"/>
  <c r="L594" i="13"/>
  <c r="E115" i="17"/>
  <c r="L612" i="13"/>
  <c r="E170" i="17"/>
  <c r="L317" i="13"/>
  <c r="E176" i="17"/>
  <c r="L605" i="13"/>
  <c r="E59" i="17"/>
  <c r="L465" i="13"/>
  <c r="E17" i="17"/>
  <c r="L478" i="13"/>
  <c r="E90" i="17"/>
  <c r="L376" i="13"/>
  <c r="E161" i="18"/>
  <c r="N556" i="13"/>
  <c r="E174" i="18"/>
  <c r="N640" i="13"/>
  <c r="E106" i="18"/>
  <c r="N583" i="13"/>
  <c r="E127" i="18"/>
  <c r="N665" i="13"/>
  <c r="E84" i="18"/>
  <c r="N636" i="13"/>
  <c r="E20" i="18"/>
  <c r="N565" i="13"/>
  <c r="E47" i="18"/>
  <c r="N651" i="13"/>
  <c r="E153" i="18"/>
  <c r="N537" i="13"/>
  <c r="E134" i="18"/>
  <c r="N336" i="13"/>
  <c r="E41" i="18"/>
  <c r="N316" i="13"/>
  <c r="E71" i="18"/>
  <c r="N350" i="13"/>
  <c r="E44" i="18"/>
  <c r="N422" i="13"/>
  <c r="E183" i="19"/>
  <c r="M419" i="13"/>
  <c r="E55" i="19"/>
  <c r="M363" i="13"/>
  <c r="E103" i="19"/>
  <c r="M383" i="13"/>
  <c r="E13" i="19"/>
  <c r="M474" i="13"/>
  <c r="E39" i="19"/>
  <c r="M325" i="13"/>
  <c r="E110" i="19"/>
  <c r="M471" i="13"/>
  <c r="E25" i="16"/>
  <c r="E39" i="18"/>
  <c r="E23" i="17"/>
  <c r="E21" i="17"/>
  <c r="E10" i="16"/>
  <c r="E190" i="16"/>
  <c r="E48" i="18"/>
  <c r="N692" i="13"/>
  <c r="E173" i="19"/>
  <c r="M360" i="13"/>
  <c r="E187" i="19"/>
  <c r="M462" i="13"/>
  <c r="E64" i="19"/>
  <c r="M349" i="13"/>
  <c r="E52" i="19"/>
  <c r="M481" i="13"/>
  <c r="E40" i="19"/>
  <c r="M305" i="13"/>
  <c r="E91" i="19"/>
  <c r="M450" i="13"/>
  <c r="E70" i="19"/>
  <c r="M326" i="13"/>
  <c r="E25" i="19"/>
  <c r="M399" i="13"/>
  <c r="E68" i="19"/>
  <c r="M368" i="13"/>
  <c r="E50" i="19"/>
  <c r="M331" i="13"/>
  <c r="E20" i="19"/>
  <c r="M337" i="13"/>
  <c r="E72" i="19"/>
  <c r="M402" i="13"/>
  <c r="E51" i="19"/>
  <c r="M405" i="13"/>
  <c r="E36" i="19"/>
  <c r="M435" i="13"/>
  <c r="E24" i="19"/>
  <c r="M390" i="13"/>
  <c r="E101" i="19"/>
  <c r="M320" i="13"/>
  <c r="E128" i="19"/>
  <c r="M373" i="13"/>
  <c r="E133" i="19"/>
  <c r="M485" i="13"/>
  <c r="E169" i="19"/>
  <c r="M538" i="13"/>
  <c r="E160" i="19"/>
  <c r="M683" i="13"/>
  <c r="E142" i="19"/>
  <c r="M657" i="13"/>
  <c r="E126" i="19"/>
  <c r="M563" i="13"/>
  <c r="E97" i="19"/>
  <c r="M686" i="13"/>
  <c r="E125" i="19"/>
  <c r="M638" i="13"/>
  <c r="E93" i="19"/>
  <c r="M561" i="13"/>
  <c r="E18" i="19"/>
  <c r="M569" i="13"/>
  <c r="E180" i="17"/>
  <c r="L589" i="13"/>
  <c r="E27" i="17"/>
  <c r="L357" i="13"/>
  <c r="E124" i="17"/>
  <c r="L352" i="13"/>
  <c r="E53" i="17"/>
  <c r="L393" i="13"/>
  <c r="E120" i="18"/>
  <c r="N300" i="13"/>
  <c r="E57" i="18"/>
  <c r="N546" i="13"/>
  <c r="E97" i="18"/>
  <c r="N686" i="13"/>
  <c r="E68" i="18"/>
  <c r="N596" i="13"/>
  <c r="E58" i="18"/>
  <c r="N676" i="13"/>
  <c r="E96" i="18"/>
  <c r="N574" i="13"/>
  <c r="E139" i="18"/>
  <c r="N378" i="13"/>
  <c r="E115" i="18"/>
  <c r="N384" i="13"/>
  <c r="E157" i="18"/>
  <c r="N372" i="13"/>
  <c r="E141" i="18"/>
  <c r="N353" i="13"/>
  <c r="E16" i="18"/>
  <c r="N340" i="13"/>
  <c r="E43" i="19"/>
  <c r="M379" i="13"/>
  <c r="E34" i="19"/>
  <c r="M475" i="13"/>
  <c r="E89" i="19"/>
  <c r="M375" i="13"/>
  <c r="E27" i="19"/>
  <c r="M357" i="13"/>
  <c r="E172" i="19"/>
  <c r="M660" i="13"/>
  <c r="E191" i="17"/>
  <c r="E54" i="17"/>
  <c r="E136" i="18"/>
  <c r="E82" i="18"/>
  <c r="E188" i="19"/>
  <c r="E60" i="18"/>
  <c r="E164" i="17"/>
  <c r="E49" i="17"/>
  <c r="E22" i="16"/>
  <c r="E159" i="17"/>
  <c r="E74" i="17"/>
  <c r="E128" i="18"/>
  <c r="E11" i="19"/>
  <c r="E54" i="19"/>
  <c r="E76" i="18"/>
  <c r="E77" i="18"/>
  <c r="E173" i="17"/>
  <c r="E130" i="17"/>
  <c r="E37" i="17"/>
  <c r="E118" i="16"/>
  <c r="E182" i="16"/>
  <c r="E166" i="16"/>
  <c r="E136" i="17"/>
  <c r="L453" i="13"/>
  <c r="E132" i="17"/>
  <c r="L484" i="13"/>
  <c r="E177" i="19"/>
  <c r="M433" i="13"/>
  <c r="E136" i="19"/>
  <c r="M453" i="13"/>
  <c r="E147" i="19"/>
  <c r="M404" i="13"/>
  <c r="E49" i="19"/>
  <c r="M480" i="13"/>
  <c r="E31" i="19"/>
  <c r="M367" i="13"/>
  <c r="E135" i="19"/>
  <c r="M411" i="13"/>
  <c r="E88" i="19"/>
  <c r="M449" i="13"/>
  <c r="E67" i="19"/>
  <c r="M391" i="13"/>
  <c r="E22" i="19"/>
  <c r="M416" i="13"/>
  <c r="E7" i="19"/>
  <c r="M356" i="13"/>
  <c r="E48" i="19"/>
  <c r="M464" i="13"/>
  <c r="E17" i="19"/>
  <c r="M478" i="13"/>
  <c r="E83" i="19"/>
  <c r="M477" i="13"/>
  <c r="E63" i="19"/>
  <c r="M466" i="13"/>
  <c r="E45" i="19"/>
  <c r="M436" i="13"/>
  <c r="E33" i="19"/>
  <c r="M314" i="13"/>
  <c r="E15" i="19"/>
  <c r="M366" i="13"/>
  <c r="E178" i="19"/>
  <c r="M620" i="13"/>
  <c r="E158" i="19"/>
  <c r="M590" i="13"/>
  <c r="E95" i="19"/>
  <c r="M562" i="13"/>
  <c r="E122" i="19"/>
  <c r="M631" i="13"/>
  <c r="E90" i="19"/>
  <c r="M604" i="13"/>
  <c r="E47" i="17"/>
  <c r="L651" i="13"/>
  <c r="E150" i="17"/>
  <c r="L430" i="13"/>
  <c r="E39" i="17"/>
  <c r="L325" i="13"/>
  <c r="E67" i="17"/>
  <c r="L391" i="13"/>
  <c r="E134" i="17"/>
  <c r="L564" i="13"/>
  <c r="E99" i="17"/>
  <c r="L697" i="13"/>
  <c r="E36" i="17"/>
  <c r="L663" i="13"/>
  <c r="E132" i="18"/>
  <c r="N712" i="13"/>
  <c r="E171" i="18"/>
  <c r="N592" i="13"/>
  <c r="E13" i="18"/>
  <c r="N702" i="13"/>
  <c r="E32" i="18"/>
  <c r="N613" i="13"/>
  <c r="E105" i="18"/>
  <c r="N459" i="13"/>
  <c r="E107" i="18"/>
  <c r="N370" i="13"/>
  <c r="E31" i="18"/>
  <c r="N367" i="13"/>
  <c r="E72" i="18"/>
  <c r="N402" i="13"/>
  <c r="E17" i="18"/>
  <c r="N478" i="13"/>
  <c r="E191" i="2"/>
  <c r="E40" i="17"/>
  <c r="E84" i="19"/>
  <c r="E8" i="18"/>
  <c r="E6" i="19"/>
  <c r="E100" i="17"/>
  <c r="E86" i="16"/>
  <c r="E13" i="16"/>
  <c r="E136" i="16"/>
  <c r="E187" i="17"/>
  <c r="E133" i="17"/>
  <c r="E86" i="17"/>
  <c r="E173" i="18"/>
  <c r="E146" i="19"/>
  <c r="E125" i="18"/>
  <c r="E55" i="18"/>
  <c r="E101" i="18"/>
  <c r="E122" i="17"/>
  <c r="E143" i="17"/>
  <c r="E184" i="17"/>
  <c r="E43" i="17"/>
  <c r="E177" i="16"/>
  <c r="E43" i="16"/>
  <c r="E77" i="16"/>
  <c r="E47" i="16"/>
  <c r="E152" i="17"/>
  <c r="L682" i="13"/>
  <c r="E118" i="17"/>
  <c r="L321" i="13"/>
  <c r="E154" i="2"/>
  <c r="E173" i="2"/>
  <c r="E55" i="14"/>
  <c r="E91" i="14"/>
  <c r="E86" i="14"/>
  <c r="E10" i="14"/>
  <c r="E70" i="16"/>
  <c r="E28" i="16"/>
  <c r="E143" i="16"/>
  <c r="E159" i="16"/>
  <c r="E107" i="16"/>
  <c r="E183" i="17"/>
  <c r="E151" i="17"/>
  <c r="E117" i="17"/>
  <c r="E104" i="17"/>
  <c r="E80" i="17"/>
  <c r="E72" i="17"/>
  <c r="E60" i="17"/>
  <c r="E48" i="17"/>
  <c r="E34" i="17"/>
  <c r="E169" i="18"/>
  <c r="E191" i="18"/>
  <c r="E130" i="18"/>
  <c r="E98" i="18"/>
  <c r="E29" i="18"/>
  <c r="E89" i="18"/>
  <c r="E168" i="19"/>
  <c r="E130" i="19"/>
  <c r="E147" i="18"/>
  <c r="E121" i="18"/>
  <c r="E24" i="18"/>
  <c r="E102" i="18"/>
  <c r="E100" i="18"/>
  <c r="E27" i="18"/>
  <c r="E88" i="18"/>
  <c r="E158" i="18"/>
  <c r="E95" i="18"/>
  <c r="E14" i="18"/>
  <c r="E26" i="18"/>
  <c r="E153" i="17"/>
  <c r="E113" i="17"/>
  <c r="E175" i="17"/>
  <c r="E148" i="17"/>
  <c r="E140" i="17"/>
  <c r="E11" i="17"/>
  <c r="E128" i="17"/>
  <c r="E186" i="17"/>
  <c r="E93" i="18"/>
  <c r="E91" i="17"/>
  <c r="E33" i="17"/>
  <c r="E102" i="17"/>
  <c r="E69" i="17"/>
  <c r="E35" i="17"/>
  <c r="E10" i="17"/>
  <c r="E149" i="16"/>
  <c r="E181" i="16"/>
  <c r="E93" i="16"/>
  <c r="E55" i="16"/>
  <c r="E42" i="16"/>
  <c r="E97" i="16"/>
  <c r="E9" i="17"/>
  <c r="L446" i="13"/>
  <c r="E41" i="17"/>
  <c r="L316" i="13"/>
  <c r="E127" i="17"/>
  <c r="L437" i="13"/>
  <c r="E157" i="17"/>
  <c r="L372" i="13"/>
  <c r="E167" i="17"/>
  <c r="L626" i="13"/>
  <c r="E188" i="17"/>
  <c r="L551" i="13"/>
  <c r="E139" i="17"/>
  <c r="L378" i="13"/>
  <c r="E154" i="17"/>
  <c r="L359" i="13"/>
  <c r="E171" i="17"/>
  <c r="L364" i="13"/>
  <c r="E111" i="17"/>
  <c r="L395" i="13"/>
  <c r="E68" i="17"/>
  <c r="L368" i="13"/>
  <c r="E30" i="17"/>
  <c r="L447" i="13"/>
  <c r="E168" i="17"/>
  <c r="L445" i="13"/>
  <c r="E137" i="17"/>
  <c r="L428" i="13"/>
  <c r="E92" i="17"/>
  <c r="L425" i="13"/>
  <c r="E52" i="17"/>
  <c r="L481" i="13"/>
  <c r="E20" i="17"/>
  <c r="L337" i="13"/>
  <c r="E125" i="17"/>
  <c r="L410" i="13"/>
  <c r="E109" i="17"/>
  <c r="L442" i="13"/>
  <c r="E93" i="17"/>
  <c r="L333" i="13"/>
  <c r="E58" i="17"/>
  <c r="L448" i="13"/>
  <c r="E42" i="17"/>
  <c r="L345" i="13"/>
  <c r="E70" i="17"/>
  <c r="L326" i="13"/>
  <c r="E24" i="17"/>
  <c r="L390" i="13"/>
  <c r="E8" i="17"/>
  <c r="L420" i="13"/>
  <c r="E138" i="17"/>
  <c r="L380" i="13"/>
  <c r="E146" i="17"/>
  <c r="L486" i="13"/>
  <c r="E158" i="17"/>
  <c r="L362" i="13"/>
  <c r="E182" i="17"/>
  <c r="L315" i="13"/>
  <c r="E114" i="17"/>
  <c r="L654" i="13"/>
  <c r="E185" i="17"/>
  <c r="L685" i="13"/>
  <c r="E103" i="17"/>
  <c r="L611" i="13"/>
  <c r="E45" i="17"/>
  <c r="L664" i="13"/>
  <c r="E13" i="17"/>
  <c r="L702" i="13"/>
  <c r="E82" i="17"/>
  <c r="L560" i="13"/>
  <c r="E46" i="17"/>
  <c r="L642" i="13"/>
  <c r="E14" i="17"/>
  <c r="L691" i="13"/>
  <c r="E111" i="18"/>
  <c r="N623" i="13"/>
  <c r="E183" i="18"/>
  <c r="N419" i="13"/>
  <c r="E117" i="18"/>
  <c r="N655" i="13"/>
  <c r="E152" i="18"/>
  <c r="N682" i="13"/>
  <c r="E133" i="18"/>
  <c r="N713" i="13"/>
  <c r="E34" i="18"/>
  <c r="N703" i="13"/>
  <c r="E44" i="19"/>
  <c r="M650" i="13"/>
  <c r="E100" i="19"/>
  <c r="M539" i="13"/>
  <c r="E143" i="19"/>
  <c r="M304" i="13"/>
  <c r="E167" i="19"/>
  <c r="M398" i="13"/>
  <c r="E181" i="19"/>
  <c r="M348" i="13"/>
  <c r="E193" i="19"/>
  <c r="M365" i="13"/>
  <c r="E58" i="19"/>
  <c r="M448" i="13"/>
  <c r="E46" i="19"/>
  <c r="M414" i="13"/>
  <c r="E28" i="19"/>
  <c r="M397" i="13"/>
  <c r="E117" i="19"/>
  <c r="M427" i="13"/>
  <c r="E79" i="19"/>
  <c r="M327" i="13"/>
  <c r="E37" i="19"/>
  <c r="M400" i="13"/>
  <c r="E19" i="19"/>
  <c r="M342" i="13"/>
  <c r="E74" i="19"/>
  <c r="M483" i="13"/>
  <c r="E26" i="19"/>
  <c r="M374" i="13"/>
  <c r="E14" i="19"/>
  <c r="M463" i="13"/>
  <c r="E124" i="19"/>
  <c r="M352" i="13"/>
  <c r="E92" i="19"/>
  <c r="M425" i="13"/>
  <c r="E57" i="19"/>
  <c r="M318" i="13"/>
  <c r="E42" i="19"/>
  <c r="M345" i="13"/>
  <c r="E30" i="19"/>
  <c r="M447" i="13"/>
  <c r="E12" i="19"/>
  <c r="M460" i="13"/>
  <c r="E161" i="19"/>
  <c r="M328" i="13"/>
  <c r="E184" i="19"/>
  <c r="M684" i="13"/>
  <c r="E164" i="19"/>
  <c r="M701" i="13"/>
  <c r="E121" i="19"/>
  <c r="M637" i="13"/>
  <c r="E156" i="19"/>
  <c r="M550" i="13"/>
  <c r="E80" i="19"/>
  <c r="E152" i="19"/>
  <c r="E109" i="19"/>
  <c r="E115" i="19"/>
  <c r="E144" i="19"/>
  <c r="E141" i="19"/>
  <c r="E23" i="19"/>
  <c r="E127" i="19"/>
  <c r="E163" i="19"/>
  <c r="E119" i="19"/>
  <c r="E96" i="19"/>
  <c r="E153" i="19"/>
  <c r="E77" i="19"/>
  <c r="E29" i="19"/>
  <c r="E99" i="19"/>
  <c r="E87" i="19"/>
  <c r="E155" i="19"/>
  <c r="E175" i="19"/>
  <c r="E195" i="19"/>
  <c r="E157" i="19"/>
  <c r="E113" i="19"/>
  <c r="E53" i="19"/>
  <c r="E185" i="19"/>
  <c r="E165" i="19"/>
  <c r="E21" i="19"/>
  <c r="E69" i="19"/>
  <c r="E137" i="19"/>
  <c r="E134" i="19"/>
  <c r="E111" i="19"/>
  <c r="E102" i="19"/>
  <c r="E8" i="19"/>
  <c r="E76" i="19"/>
  <c r="E16" i="19"/>
  <c r="E94" i="19"/>
  <c r="E60" i="19"/>
  <c r="E41" i="19"/>
  <c r="E120" i="19"/>
  <c r="E179" i="19"/>
  <c r="E35" i="19"/>
  <c r="E38" i="19"/>
  <c r="E9" i="19"/>
  <c r="E32" i="19"/>
  <c r="E129" i="19"/>
  <c r="E106" i="19"/>
  <c r="E140" i="19"/>
  <c r="E150" i="19"/>
  <c r="E149" i="19"/>
  <c r="E98" i="19"/>
  <c r="E42" i="18"/>
  <c r="E176" i="16"/>
  <c r="E160" i="16"/>
  <c r="E180" i="16"/>
  <c r="E35" i="16"/>
  <c r="E54" i="16"/>
  <c r="E133" i="16"/>
  <c r="E117" i="16"/>
  <c r="E102" i="16"/>
  <c r="E192" i="16"/>
  <c r="E20" i="16"/>
  <c r="E168" i="16"/>
  <c r="E64" i="16"/>
  <c r="E61" i="16"/>
  <c r="E156" i="16"/>
  <c r="E21" i="16"/>
  <c r="E98" i="16"/>
  <c r="E120" i="16"/>
  <c r="E11" i="16"/>
  <c r="E30" i="16"/>
  <c r="E174" i="16"/>
  <c r="E193" i="16"/>
  <c r="E137" i="16"/>
  <c r="E165" i="16"/>
  <c r="E157" i="16"/>
  <c r="E88" i="16"/>
  <c r="E161" i="16"/>
  <c r="E144" i="16"/>
  <c r="E23" i="16"/>
  <c r="E7" i="16"/>
  <c r="E72" i="16"/>
  <c r="E172" i="16"/>
  <c r="E184" i="16"/>
  <c r="E66" i="16"/>
  <c r="E75" i="16"/>
  <c r="E141" i="16"/>
  <c r="E112" i="16"/>
  <c r="E125" i="16"/>
  <c r="E115" i="16"/>
  <c r="E145" i="16"/>
  <c r="E189" i="16"/>
  <c r="E155" i="16"/>
  <c r="E96" i="16"/>
  <c r="E73" i="16"/>
  <c r="E167" i="16"/>
  <c r="E89" i="16"/>
  <c r="E171" i="16"/>
  <c r="E109" i="16"/>
  <c r="E138" i="16"/>
  <c r="E152" i="16"/>
  <c r="E169" i="16"/>
  <c r="E80" i="16"/>
  <c r="E110" i="16"/>
  <c r="E81" i="16"/>
  <c r="E151" i="16"/>
  <c r="E105" i="16"/>
  <c r="E194" i="16"/>
  <c r="E150" i="16"/>
  <c r="E128" i="16"/>
  <c r="E60" i="14"/>
  <c r="E56" i="14"/>
  <c r="E84" i="14"/>
  <c r="E178" i="14"/>
  <c r="E80" i="14"/>
  <c r="E17" i="14"/>
  <c r="E9" i="14"/>
  <c r="E85" i="14"/>
  <c r="E108" i="14"/>
  <c r="E30" i="14"/>
  <c r="E14" i="14"/>
  <c r="E6" i="14"/>
  <c r="E170" i="14"/>
  <c r="E57" i="14"/>
  <c r="E191" i="14"/>
  <c r="E153" i="14"/>
  <c r="E33" i="14"/>
  <c r="E35" i="14"/>
  <c r="E21" i="14"/>
  <c r="E39" i="14"/>
  <c r="E158" i="14"/>
  <c r="E195" i="2"/>
  <c r="E177" i="14"/>
  <c r="E78" i="14"/>
  <c r="E22" i="14"/>
  <c r="E92" i="16"/>
  <c r="E76" i="16"/>
  <c r="E60" i="16"/>
  <c r="E24" i="16"/>
  <c r="E121" i="16"/>
  <c r="E185" i="18"/>
  <c r="E189" i="19"/>
  <c r="E116" i="19"/>
  <c r="E108" i="19"/>
  <c r="E85" i="19"/>
  <c r="E66" i="19"/>
  <c r="E162" i="19"/>
  <c r="E47" i="19"/>
  <c r="E145" i="19"/>
  <c r="E151" i="18"/>
  <c r="E118" i="18"/>
  <c r="E103" i="18"/>
  <c r="E135" i="17"/>
  <c r="E119" i="17"/>
  <c r="E156" i="17"/>
  <c r="E172" i="17"/>
  <c r="E138" i="19"/>
  <c r="E97" i="17"/>
  <c r="E55" i="17"/>
  <c r="E71" i="17"/>
  <c r="E87" i="17"/>
  <c r="E78" i="18"/>
  <c r="E139" i="19"/>
  <c r="E57" i="17"/>
  <c r="E73" i="17"/>
  <c r="E89" i="17"/>
  <c r="E173" i="14"/>
  <c r="E54" i="14"/>
  <c r="E83" i="14"/>
  <c r="E87" i="14"/>
  <c r="E99" i="14"/>
  <c r="E103" i="14"/>
  <c r="E32" i="14"/>
  <c r="E63" i="16"/>
  <c r="E79" i="16"/>
  <c r="E95" i="16"/>
  <c r="E111" i="16"/>
  <c r="E153" i="16"/>
  <c r="E147" i="16"/>
  <c r="E142" i="16"/>
  <c r="E195" i="17"/>
  <c r="E189" i="18"/>
  <c r="E104" i="19"/>
  <c r="E56" i="19"/>
  <c r="E118" i="19"/>
  <c r="E159" i="18"/>
  <c r="E175" i="18"/>
  <c r="E172" i="18"/>
  <c r="E164" i="18"/>
  <c r="E156" i="18"/>
  <c r="E148" i="18"/>
  <c r="E131" i="18"/>
  <c r="E81" i="18"/>
  <c r="E45" i="18"/>
  <c r="E54" i="18"/>
  <c r="E113" i="18"/>
  <c r="E160" i="18"/>
  <c r="E178" i="18"/>
  <c r="E86" i="18"/>
  <c r="E59" i="19"/>
  <c r="E78" i="19"/>
  <c r="E63" i="17"/>
  <c r="E79" i="17"/>
  <c r="E75" i="17"/>
  <c r="E117" i="14"/>
  <c r="E94" i="14"/>
  <c r="E189" i="17"/>
  <c r="E82" i="19"/>
  <c r="E123" i="19"/>
  <c r="E105" i="19"/>
  <c r="E171" i="19"/>
  <c r="E163" i="18"/>
  <c r="E180" i="18"/>
  <c r="E46" i="18"/>
  <c r="E90" i="18"/>
  <c r="E105" i="17"/>
  <c r="E131" i="19"/>
  <c r="E65" i="19"/>
  <c r="E94" i="18"/>
  <c r="E132" i="19"/>
  <c r="E65" i="17"/>
  <c r="E81" i="17"/>
  <c r="E61" i="17"/>
  <c r="E77" i="17"/>
  <c r="E95" i="17"/>
  <c r="E63" i="18"/>
  <c r="E181" i="17"/>
  <c r="E79" i="14"/>
  <c r="E63" i="14"/>
  <c r="E23" i="14"/>
  <c r="E71" i="16"/>
  <c r="E87" i="16"/>
  <c r="E103" i="16"/>
  <c r="E119" i="16"/>
  <c r="E57" i="16"/>
  <c r="E127" i="16"/>
  <c r="E180" i="19"/>
  <c r="E107" i="19"/>
  <c r="E166" i="19"/>
  <c r="E119" i="18"/>
  <c r="E150" i="18"/>
  <c r="E162" i="18"/>
  <c r="E146" i="18"/>
  <c r="E131" i="17"/>
  <c r="E192" i="14"/>
  <c r="E128" i="14"/>
  <c r="E127" i="14"/>
  <c r="E164" i="14"/>
  <c r="E102" i="14"/>
  <c r="E154" i="14"/>
  <c r="E186" i="14"/>
  <c r="E90" i="14"/>
  <c r="E41" i="14"/>
  <c r="E25" i="14"/>
  <c r="E111" i="14"/>
  <c r="E19" i="14"/>
  <c r="E51" i="14"/>
  <c r="E27" i="16"/>
  <c r="E74" i="16"/>
  <c r="E90" i="16"/>
  <c r="E106" i="16"/>
  <c r="E122" i="16"/>
  <c r="E129" i="16"/>
  <c r="E146" i="16"/>
  <c r="E162" i="16"/>
  <c r="E178" i="16"/>
  <c r="E194" i="17"/>
  <c r="E188" i="18"/>
  <c r="E176" i="19"/>
  <c r="E154" i="19"/>
  <c r="E170" i="19"/>
  <c r="E186" i="19"/>
  <c r="E159" i="19"/>
  <c r="E151" i="19"/>
  <c r="E167" i="18"/>
  <c r="E61" i="18"/>
  <c r="E73" i="18"/>
  <c r="E176" i="18"/>
  <c r="E142" i="18"/>
  <c r="E126" i="18"/>
  <c r="E123" i="17"/>
  <c r="E142" i="17"/>
  <c r="E121" i="17"/>
  <c r="E177" i="17"/>
  <c r="E116" i="17"/>
  <c r="E106" i="17"/>
  <c r="E141" i="17"/>
  <c r="E123" i="14"/>
  <c r="E100" i="14"/>
  <c r="E143" i="14"/>
  <c r="E157" i="14"/>
  <c r="E189" i="14"/>
  <c r="E114" i="14"/>
  <c r="E130" i="14"/>
  <c r="E160" i="14"/>
  <c r="E176" i="14"/>
  <c r="E40" i="14"/>
  <c r="E24" i="14"/>
  <c r="E37" i="14"/>
  <c r="E130" i="16"/>
  <c r="E139" i="16"/>
  <c r="E185" i="16"/>
  <c r="E163" i="16"/>
  <c r="E179" i="16"/>
  <c r="E195" i="16"/>
  <c r="E195" i="18"/>
  <c r="E191" i="19"/>
  <c r="E174" i="19"/>
  <c r="E73" i="19"/>
  <c r="E112" i="19"/>
  <c r="E53" i="18"/>
  <c r="E62" i="18"/>
  <c r="E74" i="18"/>
  <c r="E108" i="18"/>
  <c r="E166" i="18"/>
  <c r="E124" i="18"/>
  <c r="E166" i="14"/>
  <c r="E150" i="14"/>
  <c r="E8" i="14"/>
  <c r="E36" i="14"/>
  <c r="E28" i="14"/>
  <c r="E190" i="14"/>
  <c r="E174" i="14"/>
  <c r="E110" i="14"/>
  <c r="E126" i="14"/>
  <c r="E156" i="14"/>
  <c r="E172" i="14"/>
  <c r="E188" i="14"/>
  <c r="E64" i="14"/>
  <c r="E12" i="14"/>
  <c r="E192" i="19"/>
  <c r="E194" i="19"/>
  <c r="E193" i="18"/>
  <c r="E186" i="18"/>
  <c r="E190" i="18"/>
  <c r="E194" i="18"/>
  <c r="E192" i="18"/>
  <c r="E190" i="17"/>
  <c r="E193" i="17"/>
  <c r="E192" i="17"/>
  <c r="E99" i="16"/>
  <c r="E83" i="16"/>
  <c r="E67" i="16"/>
  <c r="E116" i="16"/>
  <c r="E94" i="16"/>
  <c r="E78" i="16"/>
  <c r="E62" i="16"/>
  <c r="E29" i="16"/>
  <c r="E37" i="16"/>
  <c r="E45" i="16"/>
  <c r="E53" i="16"/>
  <c r="E113" i="16"/>
  <c r="E108" i="16"/>
  <c r="E52" i="16"/>
  <c r="E44" i="16"/>
  <c r="E36" i="16"/>
  <c r="E31" i="16"/>
  <c r="E154" i="16"/>
  <c r="E186" i="16"/>
  <c r="E188" i="16"/>
  <c r="E101" i="16"/>
  <c r="E85" i="16"/>
  <c r="E69" i="16"/>
  <c r="E58" i="16"/>
  <c r="E33" i="16"/>
  <c r="E41" i="16"/>
  <c r="E49" i="16"/>
  <c r="E148" i="16"/>
  <c r="E135" i="16"/>
  <c r="E123" i="16"/>
  <c r="E134" i="16"/>
  <c r="E100" i="16"/>
  <c r="E84" i="16"/>
  <c r="E68" i="16"/>
  <c r="E56" i="16"/>
  <c r="E48" i="16"/>
  <c r="E40" i="16"/>
  <c r="E32" i="16"/>
  <c r="E47" i="14"/>
  <c r="E27" i="14"/>
  <c r="E16" i="14"/>
  <c r="E67" i="14"/>
  <c r="E181" i="14"/>
  <c r="E46" i="14"/>
  <c r="E62" i="14"/>
  <c r="E104" i="14"/>
  <c r="E119" i="14"/>
  <c r="E70" i="14"/>
  <c r="E124" i="14"/>
  <c r="E48" i="14"/>
  <c r="E118" i="14"/>
  <c r="E148" i="14"/>
  <c r="E180" i="14"/>
  <c r="E120" i="14"/>
  <c r="E122" i="14"/>
  <c r="E152" i="14"/>
  <c r="E168" i="14"/>
  <c r="E161" i="14"/>
  <c r="E95" i="14"/>
  <c r="E72" i="14"/>
  <c r="E11" i="14"/>
  <c r="E116" i="14"/>
  <c r="E195" i="14"/>
  <c r="E76" i="14"/>
  <c r="E44" i="14"/>
  <c r="E93" i="14"/>
  <c r="E169" i="14"/>
  <c r="E145" i="14"/>
  <c r="E68" i="14"/>
  <c r="E52" i="14"/>
  <c r="E97" i="14"/>
  <c r="E81" i="14"/>
  <c r="E65" i="14"/>
  <c r="E49" i="14"/>
  <c r="E34" i="14"/>
  <c r="E26" i="14"/>
  <c r="E185" i="14"/>
  <c r="E193" i="14"/>
  <c r="E131" i="14"/>
  <c r="E115" i="14"/>
  <c r="E149" i="14"/>
  <c r="E98" i="14"/>
  <c r="E89" i="14"/>
  <c r="E69" i="14"/>
  <c r="E53" i="14"/>
  <c r="E139" i="14"/>
  <c r="E58" i="14"/>
  <c r="E74" i="14"/>
  <c r="E146" i="14"/>
  <c r="E88" i="14"/>
  <c r="E38" i="14"/>
  <c r="E77" i="14"/>
  <c r="E61" i="14"/>
  <c r="E45" i="14"/>
  <c r="E96" i="14"/>
  <c r="E50" i="14"/>
  <c r="E66" i="14"/>
  <c r="E82" i="14"/>
  <c r="E42" i="14"/>
  <c r="E172" i="2"/>
  <c r="E153" i="2"/>
  <c r="E138" i="2"/>
  <c r="E137" i="2"/>
  <c r="E128" i="2"/>
  <c r="E144" i="2"/>
  <c r="E67" i="2"/>
  <c r="E164" i="2"/>
  <c r="E105" i="2"/>
  <c r="E135" i="14"/>
  <c r="E140" i="14"/>
  <c r="E184" i="14"/>
  <c r="E106" i="14"/>
  <c r="E129" i="14"/>
  <c r="E151" i="14"/>
  <c r="E167" i="14"/>
  <c r="E183" i="14"/>
  <c r="E136" i="14"/>
  <c r="E141" i="14"/>
  <c r="E107" i="14"/>
  <c r="E133" i="14"/>
  <c r="E155" i="14"/>
  <c r="E171" i="14"/>
  <c r="E187" i="14"/>
  <c r="E137" i="14"/>
  <c r="E142" i="14"/>
  <c r="E159" i="14"/>
  <c r="E175" i="14"/>
  <c r="E134" i="14"/>
  <c r="E138" i="14"/>
  <c r="E105" i="14"/>
  <c r="E109" i="14"/>
  <c r="E125" i="14"/>
  <c r="E147" i="14"/>
  <c r="E163" i="14"/>
  <c r="E179" i="14"/>
  <c r="E144" i="14"/>
  <c r="E193" i="2"/>
  <c r="E146" i="2"/>
  <c r="E124" i="2"/>
  <c r="E155" i="2"/>
  <c r="E142" i="2"/>
  <c r="E126" i="2"/>
  <c r="E187" i="2"/>
  <c r="E11" i="2"/>
  <c r="E170" i="2"/>
  <c r="E101" i="2"/>
  <c r="E76" i="2"/>
  <c r="E35" i="2"/>
  <c r="E14" i="2"/>
  <c r="E107" i="2"/>
  <c r="E78" i="2"/>
  <c r="E169" i="2"/>
  <c r="E122" i="2"/>
  <c r="E92" i="2"/>
  <c r="E71" i="2"/>
  <c r="E42" i="2"/>
  <c r="E15" i="2"/>
  <c r="E6" i="2"/>
  <c r="E188" i="2"/>
  <c r="E180" i="2"/>
  <c r="E167" i="2"/>
  <c r="E151" i="2"/>
  <c r="E135" i="2"/>
  <c r="E119" i="2"/>
  <c r="E68" i="2"/>
  <c r="E27" i="2"/>
  <c r="E96" i="2"/>
  <c r="E85" i="2"/>
  <c r="E64" i="2"/>
  <c r="E43" i="2"/>
  <c r="E17" i="2"/>
  <c r="E57" i="2"/>
  <c r="E46" i="2"/>
  <c r="E36" i="2"/>
  <c r="E140" i="2"/>
  <c r="E121" i="2"/>
  <c r="E37" i="2"/>
  <c r="E86" i="2"/>
  <c r="E59" i="2"/>
  <c r="E39" i="2"/>
  <c r="E61" i="2"/>
  <c r="E20" i="2"/>
  <c r="E58" i="2"/>
  <c r="E33" i="2"/>
  <c r="E185" i="2"/>
  <c r="E168" i="2"/>
  <c r="E16" i="2"/>
  <c r="E51" i="2"/>
  <c r="E171" i="2"/>
  <c r="E189" i="2"/>
  <c r="E48" i="2"/>
  <c r="E26" i="2"/>
  <c r="E108" i="2"/>
  <c r="E91" i="2"/>
  <c r="E70" i="2"/>
  <c r="E29" i="2"/>
  <c r="E99" i="2"/>
  <c r="E19" i="2"/>
  <c r="E148" i="2"/>
  <c r="E134" i="2"/>
  <c r="E118" i="2"/>
  <c r="E125" i="2"/>
  <c r="E194" i="2"/>
  <c r="E186" i="2"/>
  <c r="E178" i="2"/>
  <c r="E165" i="2"/>
  <c r="E149" i="2"/>
  <c r="E131" i="2"/>
  <c r="E115" i="2"/>
  <c r="E83" i="2"/>
  <c r="E93" i="2"/>
  <c r="E82" i="2"/>
  <c r="E72" i="2"/>
  <c r="E32" i="2"/>
  <c r="E13" i="2"/>
  <c r="E54" i="2"/>
  <c r="E44" i="2"/>
  <c r="E116" i="2"/>
  <c r="E163" i="2"/>
  <c r="E109" i="2"/>
  <c r="E147" i="2"/>
  <c r="E89" i="2"/>
  <c r="E63" i="2"/>
  <c r="E23" i="2"/>
  <c r="E117" i="2"/>
  <c r="E95" i="2"/>
  <c r="E65" i="2"/>
  <c r="E34" i="2"/>
  <c r="E162" i="2"/>
  <c r="E114" i="2"/>
  <c r="E102" i="2"/>
  <c r="E75" i="2"/>
  <c r="E56" i="2"/>
  <c r="E24" i="2"/>
  <c r="E97" i="2"/>
  <c r="E192" i="2"/>
  <c r="E184" i="2"/>
  <c r="E176" i="2"/>
  <c r="E160" i="2"/>
  <c r="E143" i="2"/>
  <c r="E127" i="2"/>
  <c r="E111" i="2"/>
  <c r="E81" i="2"/>
  <c r="E55" i="2"/>
  <c r="E18" i="2"/>
  <c r="E90" i="2"/>
  <c r="E80" i="2"/>
  <c r="E69" i="2"/>
  <c r="E47" i="2"/>
  <c r="E25" i="2"/>
  <c r="E62" i="2"/>
  <c r="E52" i="2"/>
  <c r="E41" i="2"/>
  <c r="E30" i="2"/>
  <c r="E106" i="2"/>
  <c r="E132" i="2"/>
  <c r="E94" i="2"/>
  <c r="E74" i="2"/>
  <c r="E120" i="2"/>
  <c r="E136" i="2"/>
  <c r="E87" i="2"/>
  <c r="E40" i="2"/>
  <c r="E84" i="2"/>
  <c r="E31" i="2"/>
  <c r="E110" i="2"/>
  <c r="E100" i="2"/>
  <c r="E73" i="2"/>
  <c r="E53" i="2"/>
  <c r="E22" i="2"/>
  <c r="E10" i="2"/>
  <c r="E190" i="2"/>
  <c r="E182" i="2"/>
  <c r="E174" i="2"/>
  <c r="E158" i="2"/>
  <c r="E139" i="2"/>
  <c r="E123" i="2"/>
  <c r="E103" i="2"/>
  <c r="E79" i="2"/>
  <c r="E50" i="2"/>
  <c r="E98" i="2"/>
  <c r="E88" i="2"/>
  <c r="E77" i="2"/>
  <c r="E66" i="2"/>
  <c r="E45" i="2"/>
  <c r="E21" i="2"/>
  <c r="E60" i="2"/>
  <c r="E49" i="2"/>
  <c r="E38" i="2"/>
  <c r="E28" i="2"/>
  <c r="E129" i="2"/>
  <c r="E145" i="2"/>
  <c r="E159" i="2"/>
  <c r="E112" i="2"/>
  <c r="E156" i="2"/>
  <c r="M124" i="1" l="1" a="1"/>
  <c r="M124" i="1" s="1"/>
  <c r="M145" i="1" a="1"/>
  <c r="M145" i="1" s="1"/>
  <c r="M71" i="1" a="1"/>
  <c r="M71" i="1" s="1"/>
  <c r="J130" i="1" a="1"/>
  <c r="J130" i="1" s="1"/>
  <c r="M146" i="1" a="1"/>
  <c r="M146" i="1" s="1"/>
  <c r="M192" i="1" a="1"/>
  <c r="M192" i="1" s="1"/>
  <c r="M549" i="13"/>
  <c r="L579" i="13"/>
  <c r="K675" i="13"/>
  <c r="K600" i="13"/>
  <c r="M671" i="13"/>
  <c r="L700" i="13"/>
  <c r="L580" i="13"/>
  <c r="N624" i="13"/>
  <c r="N679" i="13"/>
  <c r="J18" i="1" a="1"/>
  <c r="J18" i="1" s="1"/>
  <c r="J22" i="1" a="1"/>
  <c r="J22" i="1" s="1"/>
  <c r="J68" i="1" a="1"/>
  <c r="J68" i="1" s="1"/>
  <c r="J99" i="1" a="1"/>
  <c r="J99" i="1" s="1"/>
  <c r="AP13" i="1" a="1"/>
  <c r="AP13" i="1" s="1"/>
  <c r="J50" i="1" a="1"/>
  <c r="J50" i="1" s="1"/>
  <c r="J53" i="1" a="1"/>
  <c r="J53" i="1" s="1"/>
  <c r="J133" i="1" a="1"/>
  <c r="J133" i="1" s="1"/>
  <c r="J28" i="1" a="1"/>
  <c r="J28" i="1" s="1"/>
  <c r="J85" i="1" a="1"/>
  <c r="J85" i="1" s="1"/>
  <c r="J135" i="1" a="1"/>
  <c r="J135" i="1" s="1"/>
  <c r="AP17" i="1" a="1"/>
  <c r="AP17" i="1" s="1"/>
  <c r="J27" i="1" a="1"/>
  <c r="J27" i="1" s="1"/>
  <c r="J59" i="1" a="1"/>
  <c r="J59" i="1" s="1"/>
  <c r="J117" i="1" a="1"/>
  <c r="J117" i="1" s="1"/>
  <c r="J7" i="1" a="1"/>
  <c r="J7" i="1" s="1"/>
  <c r="J39" i="1" a="1"/>
  <c r="J39" i="1" s="1"/>
  <c r="J71" i="1" a="1"/>
  <c r="J71" i="1" s="1"/>
  <c r="J157" i="1" a="1"/>
  <c r="J157" i="1" s="1"/>
  <c r="J125" i="1" a="1"/>
  <c r="J125" i="1" s="1"/>
  <c r="M32" i="1" a="1"/>
  <c r="M32" i="1" s="1"/>
  <c r="M67" i="1" a="1"/>
  <c r="M67" i="1" s="1"/>
  <c r="M114" i="1" a="1"/>
  <c r="M114" i="1" s="1"/>
  <c r="M174" i="1" a="1"/>
  <c r="M174" i="1" s="1"/>
  <c r="M47" i="1" a="1"/>
  <c r="M47" i="1" s="1"/>
  <c r="M115" i="1" a="1"/>
  <c r="M115" i="1" s="1"/>
  <c r="M153" i="1" a="1"/>
  <c r="M153" i="1" s="1"/>
  <c r="M184" i="1" a="1"/>
  <c r="M184" i="1" s="1"/>
  <c r="J170" i="1" a="1"/>
  <c r="J170" i="1" s="1"/>
  <c r="J14" i="1" a="1"/>
  <c r="J14" i="1" s="1"/>
  <c r="J46" i="1" a="1"/>
  <c r="J46" i="1" s="1"/>
  <c r="AP21" i="1" a="1"/>
  <c r="AP21" i="1" s="1"/>
  <c r="J26" i="1" a="1"/>
  <c r="J26" i="1" s="1"/>
  <c r="J58" i="1" a="1"/>
  <c r="J58" i="1" s="1"/>
  <c r="M36" i="1" a="1"/>
  <c r="M36" i="1" s="1"/>
  <c r="M97" i="1" a="1"/>
  <c r="M97" i="1" s="1"/>
  <c r="M14" i="1" a="1"/>
  <c r="M14" i="1" s="1"/>
  <c r="M46" i="1" a="1"/>
  <c r="M46" i="1" s="1"/>
  <c r="J19" i="1" a="1"/>
  <c r="J19" i="1" s="1"/>
  <c r="J51" i="1" a="1"/>
  <c r="J51" i="1" s="1"/>
  <c r="J110" i="1" a="1"/>
  <c r="J110" i="1" s="1"/>
  <c r="J40" i="1" a="1"/>
  <c r="J40" i="1" s="1"/>
  <c r="J9" i="1" a="1"/>
  <c r="J9" i="1" s="1"/>
  <c r="J83" i="1" a="1"/>
  <c r="J83" i="1" s="1"/>
  <c r="J88" i="1" a="1"/>
  <c r="J88" i="1" s="1"/>
  <c r="J134" i="1" a="1"/>
  <c r="J134" i="1" s="1"/>
  <c r="J167" i="1" a="1"/>
  <c r="J167" i="1" s="1"/>
  <c r="AS25" i="1" a="1"/>
  <c r="AS25" i="1" s="1"/>
  <c r="AP25" i="1" a="1"/>
  <c r="AP25" i="1" s="1"/>
  <c r="M9" i="1" a="1"/>
  <c r="M9" i="1" s="1"/>
  <c r="M19" i="1" a="1"/>
  <c r="M19" i="1" s="1"/>
  <c r="M8" i="1" a="1"/>
  <c r="M8" i="1" s="1"/>
  <c r="M84" i="1" a="1"/>
  <c r="M84" i="1" s="1"/>
  <c r="M121" i="1" a="1"/>
  <c r="M121" i="1" s="1"/>
  <c r="M152" i="1" a="1"/>
  <c r="M152" i="1" s="1"/>
  <c r="M160" i="1" a="1"/>
  <c r="M160" i="1" s="1"/>
  <c r="J154" i="1" a="1"/>
  <c r="J154" i="1" s="1"/>
  <c r="J143" i="1" a="1"/>
  <c r="J143" i="1" s="1"/>
  <c r="AP22" i="1" a="1"/>
  <c r="AP22" i="1" s="1"/>
  <c r="J13" i="1" a="1"/>
  <c r="J13" i="1" s="1"/>
  <c r="J45" i="1" a="1"/>
  <c r="J45" i="1" s="1"/>
  <c r="J17" i="1" a="1"/>
  <c r="J17" i="1" s="1"/>
  <c r="J92" i="1" a="1"/>
  <c r="J92" i="1" s="1"/>
  <c r="J139" i="1" a="1"/>
  <c r="J139" i="1" s="1"/>
  <c r="J171" i="1" a="1"/>
  <c r="J171" i="1" s="1"/>
  <c r="J44" i="1" a="1"/>
  <c r="J44" i="1" s="1"/>
  <c r="M44" i="1" a="1"/>
  <c r="M44" i="1" s="1"/>
  <c r="M106" i="1" a="1"/>
  <c r="M106" i="1" s="1"/>
  <c r="M13" i="1" a="1"/>
  <c r="M13" i="1" s="1"/>
  <c r="M45" i="1" a="1"/>
  <c r="M45" i="1" s="1"/>
  <c r="M142" i="1" a="1"/>
  <c r="M142" i="1" s="1"/>
  <c r="M90" i="1" a="1"/>
  <c r="M90" i="1" s="1"/>
  <c r="M164" i="1" a="1"/>
  <c r="M164" i="1" s="1"/>
  <c r="M167" i="1" a="1"/>
  <c r="M167" i="1" s="1"/>
  <c r="M155" i="1" a="1"/>
  <c r="M155" i="1" s="1"/>
  <c r="J114" i="1" a="1"/>
  <c r="J114" i="1" s="1"/>
  <c r="J21" i="1" a="1"/>
  <c r="J21" i="1" s="1"/>
  <c r="J72" i="1" a="1"/>
  <c r="J72" i="1" s="1"/>
  <c r="J105" i="1" a="1"/>
  <c r="J105" i="1" s="1"/>
  <c r="J177" i="1" a="1"/>
  <c r="J177" i="1" s="1"/>
  <c r="J57" i="1" a="1"/>
  <c r="J57" i="1" s="1"/>
  <c r="J48" i="1" a="1"/>
  <c r="J48" i="1" s="1"/>
  <c r="M95" i="1" a="1"/>
  <c r="M95" i="1" s="1"/>
  <c r="M149" i="1" a="1"/>
  <c r="M149" i="1" s="1"/>
  <c r="M185" i="1" a="1"/>
  <c r="M185" i="1" s="1"/>
  <c r="M172" i="1" a="1"/>
  <c r="M172" i="1" s="1"/>
  <c r="M125" i="1" a="1"/>
  <c r="M125" i="1" s="1"/>
  <c r="J158" i="1" a="1"/>
  <c r="J158" i="1" s="1"/>
  <c r="AP24" i="1" a="1"/>
  <c r="AP24" i="1" s="1"/>
  <c r="J31" i="1" a="1"/>
  <c r="J31" i="1" s="1"/>
  <c r="J64" i="1" a="1"/>
  <c r="J64" i="1" s="1"/>
  <c r="J107" i="1" a="1"/>
  <c r="J107" i="1" s="1"/>
  <c r="J147" i="1" a="1"/>
  <c r="J147" i="1" s="1"/>
  <c r="J181" i="1" a="1"/>
  <c r="J181" i="1" s="1"/>
  <c r="AQ25" i="1" a="1"/>
  <c r="AQ25" i="1" s="1"/>
  <c r="J115" i="1" a="1"/>
  <c r="J115" i="1" s="1"/>
  <c r="J34" i="1" a="1"/>
  <c r="J34" i="1" s="1"/>
  <c r="J63" i="1" a="1"/>
  <c r="J63" i="1" s="1"/>
  <c r="J103" i="1" a="1"/>
  <c r="J103" i="1" s="1"/>
  <c r="J43" i="1" a="1"/>
  <c r="J43" i="1" s="1"/>
  <c r="J70" i="1" a="1"/>
  <c r="J70" i="1" s="1"/>
  <c r="J101" i="1" a="1"/>
  <c r="J101" i="1" s="1"/>
  <c r="AP16" i="1" a="1"/>
  <c r="AP16" i="1" s="1"/>
  <c r="J55" i="1" a="1"/>
  <c r="J55" i="1" s="1"/>
  <c r="J173" i="1" a="1"/>
  <c r="J173" i="1" s="1"/>
  <c r="J41" i="1" a="1"/>
  <c r="J41" i="1" s="1"/>
  <c r="J90" i="1" a="1"/>
  <c r="J90" i="1" s="1"/>
  <c r="J137" i="1" a="1"/>
  <c r="J137" i="1" s="1"/>
  <c r="J168" i="1" a="1"/>
  <c r="J168" i="1" s="1"/>
  <c r="J36" i="1" a="1"/>
  <c r="J36" i="1" s="1"/>
  <c r="J141" i="1" a="1"/>
  <c r="J141" i="1" s="1"/>
  <c r="J49" i="1" a="1"/>
  <c r="J49" i="1" s="1"/>
  <c r="M17" i="1" a="1"/>
  <c r="M17" i="1" s="1"/>
  <c r="M111" i="1" a="1"/>
  <c r="M111" i="1" s="1"/>
  <c r="M16" i="1" a="1"/>
  <c r="M16" i="1" s="1"/>
  <c r="M48" i="1" a="1"/>
  <c r="M48" i="1" s="1"/>
  <c r="M93" i="1" a="1"/>
  <c r="M93" i="1" s="1"/>
  <c r="M127" i="1" a="1"/>
  <c r="M127" i="1" s="1"/>
  <c r="M158" i="1" a="1"/>
  <c r="M158" i="1" s="1"/>
  <c r="M117" i="1" a="1"/>
  <c r="M117" i="1" s="1"/>
  <c r="M96" i="1" a="1"/>
  <c r="M96" i="1" s="1"/>
  <c r="M18" i="1" a="1"/>
  <c r="M18" i="1" s="1"/>
  <c r="M99" i="1" a="1"/>
  <c r="M99" i="1" s="1"/>
  <c r="M132" i="1" a="1"/>
  <c r="M132" i="1" s="1"/>
  <c r="J30" i="1" a="1"/>
  <c r="J30" i="1" s="1"/>
  <c r="J124" i="1" a="1"/>
  <c r="J124" i="1" s="1"/>
  <c r="J42" i="1" a="1"/>
  <c r="J42" i="1" s="1"/>
  <c r="AP20" i="1" a="1"/>
  <c r="AP20" i="1" s="1"/>
  <c r="J52" i="1" a="1"/>
  <c r="J52" i="1" s="1"/>
  <c r="M20" i="1" a="1"/>
  <c r="M20" i="1" s="1"/>
  <c r="M82" i="1" a="1"/>
  <c r="M82" i="1" s="1"/>
  <c r="J91" i="1" a="1"/>
  <c r="J91" i="1" s="1"/>
  <c r="AP8" i="1" a="1"/>
  <c r="AP8" i="1" s="1"/>
  <c r="J24" i="1" a="1"/>
  <c r="J24" i="1" s="1"/>
  <c r="AP15" i="1" a="1"/>
  <c r="AP15" i="1" s="1"/>
  <c r="J146" i="1" a="1"/>
  <c r="J146" i="1" s="1"/>
  <c r="J118" i="1" a="1"/>
  <c r="J118" i="1" s="1"/>
  <c r="J150" i="1" a="1"/>
  <c r="J150" i="1" s="1"/>
  <c r="J183" i="1" a="1"/>
  <c r="J183" i="1" s="1"/>
  <c r="AR25" i="1" a="1"/>
  <c r="AR25" i="1" s="1"/>
  <c r="J74" i="1" a="1"/>
  <c r="J74" i="1" s="1"/>
  <c r="M57" i="1" a="1"/>
  <c r="M57" i="1" s="1"/>
  <c r="M15" i="1" a="1"/>
  <c r="M15" i="1" s="1"/>
  <c r="M103" i="1" a="1"/>
  <c r="M103" i="1" s="1"/>
  <c r="M176" i="1" a="1"/>
  <c r="M176" i="1" s="1"/>
  <c r="M171" i="1" a="1"/>
  <c r="M171" i="1" s="1"/>
  <c r="J109" i="1" a="1"/>
  <c r="J109" i="1" s="1"/>
  <c r="J111" i="1" a="1"/>
  <c r="J111" i="1" s="1"/>
  <c r="M134" i="1" a="1"/>
  <c r="M134" i="1" s="1"/>
  <c r="AP18" i="1" a="1"/>
  <c r="AP18" i="1" s="1"/>
  <c r="J67" i="1" a="1"/>
  <c r="J67" i="1" s="1"/>
  <c r="J120" i="1" a="1"/>
  <c r="J120" i="1" s="1"/>
  <c r="J187" i="1" a="1"/>
  <c r="J187" i="1" s="1"/>
  <c r="J93" i="1" a="1"/>
  <c r="J93" i="1" s="1"/>
  <c r="M122" i="1" a="1"/>
  <c r="M122" i="1" s="1"/>
  <c r="M68" i="1" a="1"/>
  <c r="M68" i="1" s="1"/>
  <c r="M34" i="1" a="1"/>
  <c r="M34" i="1" s="1"/>
  <c r="M100" i="1" a="1"/>
  <c r="M100" i="1" s="1"/>
  <c r="M126" i="1" a="1"/>
  <c r="M126" i="1" s="1"/>
  <c r="M161" i="1" a="1"/>
  <c r="M161" i="1" s="1"/>
  <c r="M180" i="1" a="1"/>
  <c r="M180" i="1" s="1"/>
  <c r="M58" i="1" a="1"/>
  <c r="M58" i="1" s="1"/>
  <c r="J136" i="1" a="1"/>
  <c r="J136" i="1" s="1"/>
  <c r="J127" i="1" a="1"/>
  <c r="J127" i="1" s="1"/>
  <c r="J16" i="1" a="1"/>
  <c r="J16" i="1" s="1"/>
  <c r="AP7" i="1" a="1"/>
  <c r="AP7" i="1" s="1"/>
  <c r="J182" i="1" a="1"/>
  <c r="J182" i="1" s="1"/>
  <c r="AP14" i="1" a="1"/>
  <c r="AP14" i="1" s="1"/>
  <c r="J37" i="1" a="1"/>
  <c r="J37" i="1" s="1"/>
  <c r="J20" i="1" a="1"/>
  <c r="J20" i="1" s="1"/>
  <c r="J161" i="1" a="1"/>
  <c r="J161" i="1" s="1"/>
  <c r="J193" i="1" a="1"/>
  <c r="J193" i="1" s="1"/>
  <c r="J128" i="1" a="1"/>
  <c r="J128" i="1" s="1"/>
  <c r="J79" i="1" a="1"/>
  <c r="J79" i="1" s="1"/>
  <c r="J132" i="1" a="1"/>
  <c r="J132" i="1" s="1"/>
  <c r="M178" i="1" a="1"/>
  <c r="M178" i="1" s="1"/>
  <c r="M133" i="1" a="1"/>
  <c r="M133" i="1" s="1"/>
  <c r="M169" i="1" a="1"/>
  <c r="M169" i="1" s="1"/>
  <c r="M156" i="1" a="1"/>
  <c r="M156" i="1" s="1"/>
  <c r="M188" i="1" a="1"/>
  <c r="M188" i="1" s="1"/>
  <c r="J138" i="1" a="1"/>
  <c r="J138" i="1" s="1"/>
  <c r="AP19" i="1" a="1"/>
  <c r="AP19" i="1" s="1"/>
  <c r="J8" i="1" a="1"/>
  <c r="J8" i="1" s="1"/>
  <c r="J15" i="1" a="1"/>
  <c r="J15" i="1" s="1"/>
  <c r="J33" i="1" a="1"/>
  <c r="J33" i="1" s="1"/>
  <c r="J89" i="1" a="1"/>
  <c r="J89" i="1" s="1"/>
  <c r="AP9" i="1" a="1"/>
  <c r="AP9" i="1" s="1"/>
  <c r="J25" i="1" a="1"/>
  <c r="J25" i="1" s="1"/>
  <c r="E19" i="16"/>
  <c r="E16" i="16"/>
  <c r="E17" i="16"/>
  <c r="E18" i="16"/>
  <c r="E12" i="16"/>
  <c r="E8" i="16"/>
  <c r="E14" i="16"/>
  <c r="E9" i="16"/>
  <c r="E15" i="16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6" i="2"/>
  <c r="C79" i="13" l="1"/>
  <c r="F79" i="13"/>
  <c r="I79" i="13"/>
  <c r="B79" i="13"/>
  <c r="J536" i="13" l="1"/>
  <c r="V6" i="1"/>
  <c r="W195" i="1"/>
  <c r="O92" i="13" s="1"/>
  <c r="S195" i="1"/>
  <c r="K92" i="13" s="1"/>
  <c r="W194" i="1"/>
  <c r="O120" i="13" s="1"/>
  <c r="S194" i="1"/>
  <c r="K120" i="13" s="1"/>
  <c r="V193" i="1"/>
  <c r="N151" i="13" s="1"/>
  <c r="V192" i="1"/>
  <c r="N73" i="13" s="1"/>
  <c r="V191" i="1"/>
  <c r="N172" i="13" s="1"/>
  <c r="V190" i="1"/>
  <c r="N119" i="13" s="1"/>
  <c r="U189" i="1"/>
  <c r="M168" i="13" s="1"/>
  <c r="U188" i="1"/>
  <c r="M96" i="13" s="1"/>
  <c r="U187" i="1"/>
  <c r="M248" i="13" s="1"/>
  <c r="U186" i="1"/>
  <c r="M167" i="13" s="1"/>
  <c r="T185" i="1"/>
  <c r="L222" i="13" s="1"/>
  <c r="T184" i="1"/>
  <c r="L221" i="13" s="1"/>
  <c r="T183" i="1"/>
  <c r="L204" i="13" s="1"/>
  <c r="T182" i="1"/>
  <c r="L95" i="13" s="1"/>
  <c r="W181" i="1"/>
  <c r="O126" i="13" s="1"/>
  <c r="S181" i="1"/>
  <c r="K126" i="13" s="1"/>
  <c r="W180" i="1"/>
  <c r="O128" i="13" s="1"/>
  <c r="S180" i="1"/>
  <c r="K128" i="13" s="1"/>
  <c r="W179" i="1"/>
  <c r="O186" i="13" s="1"/>
  <c r="S179" i="1"/>
  <c r="K186" i="13" s="1"/>
  <c r="W178" i="1"/>
  <c r="O166" i="13" s="1"/>
  <c r="S178" i="1"/>
  <c r="K166" i="13" s="1"/>
  <c r="V177" i="1"/>
  <c r="N203" i="13" s="1"/>
  <c r="V176" i="1"/>
  <c r="N142" i="13" s="1"/>
  <c r="V175" i="1"/>
  <c r="N104" i="13" s="1"/>
  <c r="V174" i="1"/>
  <c r="N174" i="13" s="1"/>
  <c r="U173" i="1"/>
  <c r="M131" i="13" s="1"/>
  <c r="U172" i="1"/>
  <c r="M202" i="13" s="1"/>
  <c r="U171" i="1"/>
  <c r="M149" i="13" s="1"/>
  <c r="U170" i="1"/>
  <c r="M90" i="13" s="1"/>
  <c r="T169" i="1"/>
  <c r="L85" i="13" s="1"/>
  <c r="T168" i="1"/>
  <c r="L220" i="13" s="1"/>
  <c r="T167" i="1"/>
  <c r="L185" i="13" s="1"/>
  <c r="T166" i="1"/>
  <c r="L262" i="13" s="1"/>
  <c r="W165" i="1"/>
  <c r="O261" i="13" s="1"/>
  <c r="S165" i="1"/>
  <c r="K261" i="13" s="1"/>
  <c r="W164" i="1"/>
  <c r="O247" i="13" s="1"/>
  <c r="S164" i="1"/>
  <c r="K247" i="13" s="1"/>
  <c r="W163" i="1"/>
  <c r="O213" i="13" s="1"/>
  <c r="S163" i="1"/>
  <c r="K213" i="13" s="1"/>
  <c r="W162" i="1"/>
  <c r="O171" i="13" s="1"/>
  <c r="S162" i="1"/>
  <c r="K171" i="13" s="1"/>
  <c r="V161" i="1"/>
  <c r="N98" i="13" s="1"/>
  <c r="V160" i="1"/>
  <c r="N231" i="13" s="1"/>
  <c r="V159" i="1"/>
  <c r="N76" i="13" s="1"/>
  <c r="V158" i="1"/>
  <c r="N130" i="13" s="1"/>
  <c r="U157" i="1"/>
  <c r="M140" i="13" s="1"/>
  <c r="U156" i="1"/>
  <c r="M89" i="13" s="1"/>
  <c r="U155" i="1"/>
  <c r="M260" i="13" s="1"/>
  <c r="U154" i="1"/>
  <c r="M129" i="13" s="1"/>
  <c r="T153" i="1"/>
  <c r="L82" i="13" s="1"/>
  <c r="T152" i="1"/>
  <c r="L230" i="13" s="1"/>
  <c r="T151" i="1"/>
  <c r="L118" i="13" s="1"/>
  <c r="T150" i="1"/>
  <c r="L201" i="13" s="1"/>
  <c r="W149" i="1"/>
  <c r="O212" i="13" s="1"/>
  <c r="S149" i="1"/>
  <c r="K212" i="13" s="1"/>
  <c r="W148" i="1"/>
  <c r="O219" i="13" s="1"/>
  <c r="S148" i="1"/>
  <c r="K219" i="13" s="1"/>
  <c r="W147" i="1"/>
  <c r="O184" i="13" s="1"/>
  <c r="S147" i="1"/>
  <c r="K184" i="13" s="1"/>
  <c r="W146" i="1"/>
  <c r="O259" i="13" s="1"/>
  <c r="S146" i="1"/>
  <c r="K259" i="13" s="1"/>
  <c r="V145" i="1"/>
  <c r="N94" i="13" s="1"/>
  <c r="V144" i="1"/>
  <c r="N246" i="13" s="1"/>
  <c r="V143" i="1"/>
  <c r="N75" i="13" s="1"/>
  <c r="V142" i="1"/>
  <c r="N200" i="13" s="1"/>
  <c r="U141" i="1"/>
  <c r="M115" i="13" s="1"/>
  <c r="U140" i="1"/>
  <c r="M133" i="13" s="1"/>
  <c r="U139" i="1"/>
  <c r="M150" i="13" s="1"/>
  <c r="U138" i="1"/>
  <c r="M154" i="13" s="1"/>
  <c r="T137" i="1"/>
  <c r="L211" i="13" s="1"/>
  <c r="T136" i="1"/>
  <c r="L229" i="13" s="1"/>
  <c r="T135" i="1"/>
  <c r="L183" i="13" s="1"/>
  <c r="T134" i="1"/>
  <c r="L108" i="13" s="1"/>
  <c r="W133" i="1"/>
  <c r="O258" i="13" s="1"/>
  <c r="S133" i="1"/>
  <c r="K258" i="13" s="1"/>
  <c r="W132" i="1"/>
  <c r="O257" i="13" s="1"/>
  <c r="S132" i="1"/>
  <c r="K257" i="13" s="1"/>
  <c r="W131" i="1"/>
  <c r="O125" i="13" s="1"/>
  <c r="S131" i="1"/>
  <c r="K125" i="13" s="1"/>
  <c r="W130" i="1"/>
  <c r="O86" i="13" s="1"/>
  <c r="S130" i="1"/>
  <c r="K86" i="13" s="1"/>
  <c r="V129" i="1"/>
  <c r="N81" i="13" s="1"/>
  <c r="V128" i="1"/>
  <c r="N148" i="13" s="1"/>
  <c r="V127" i="1"/>
  <c r="N199" i="13" s="1"/>
  <c r="V126" i="1"/>
  <c r="N110" i="13" s="1"/>
  <c r="U125" i="1"/>
  <c r="M182" i="13" s="1"/>
  <c r="U124" i="1"/>
  <c r="M117" i="13" s="1"/>
  <c r="U123" i="1"/>
  <c r="M80" i="13" s="1"/>
  <c r="U122" i="1"/>
  <c r="M181" i="13" s="1"/>
  <c r="T121" i="1"/>
  <c r="L180" i="13" s="1"/>
  <c r="T120" i="1"/>
  <c r="L77" i="13" s="1"/>
  <c r="T119" i="1"/>
  <c r="L218" i="13" s="1"/>
  <c r="T118" i="1"/>
  <c r="L93" i="13" s="1"/>
  <c r="W117" i="1"/>
  <c r="O198" i="13" s="1"/>
  <c r="S117" i="1"/>
  <c r="K198" i="13" s="1"/>
  <c r="W116" i="1"/>
  <c r="O137" i="13" s="1"/>
  <c r="S116" i="1"/>
  <c r="K137" i="13" s="1"/>
  <c r="W115" i="1"/>
  <c r="O165" i="13" s="1"/>
  <c r="S115" i="1"/>
  <c r="K165" i="13" s="1"/>
  <c r="W114" i="1"/>
  <c r="O197" i="13" s="1"/>
  <c r="S114" i="1"/>
  <c r="K197" i="13" s="1"/>
  <c r="V113" i="1"/>
  <c r="N114" i="13" s="1"/>
  <c r="V112" i="1"/>
  <c r="N164" i="13" s="1"/>
  <c r="V111" i="1"/>
  <c r="N163" i="13" s="1"/>
  <c r="V110" i="1"/>
  <c r="N245" i="13" s="1"/>
  <c r="U109" i="1"/>
  <c r="M217" i="13" s="1"/>
  <c r="U108" i="1"/>
  <c r="M244" i="13" s="1"/>
  <c r="U107" i="1"/>
  <c r="M139" i="13" s="1"/>
  <c r="U106" i="1"/>
  <c r="M136" i="13" s="1"/>
  <c r="T105" i="1"/>
  <c r="L243" i="13" s="1"/>
  <c r="T104" i="1"/>
  <c r="L228" i="13" s="1"/>
  <c r="T103" i="1"/>
  <c r="L157" i="13" s="1"/>
  <c r="T102" i="1"/>
  <c r="L84" i="13" s="1"/>
  <c r="W101" i="1"/>
  <c r="O97" i="13" s="1"/>
  <c r="S101" i="1"/>
  <c r="K97" i="13" s="1"/>
  <c r="W100" i="1"/>
  <c r="O83" i="13" s="1"/>
  <c r="S100" i="1"/>
  <c r="K83" i="13" s="1"/>
  <c r="W99" i="1"/>
  <c r="O242" i="13" s="1"/>
  <c r="S99" i="1"/>
  <c r="K242" i="13" s="1"/>
  <c r="W98" i="1"/>
  <c r="O216" i="13" s="1"/>
  <c r="S98" i="1"/>
  <c r="K216" i="13" s="1"/>
  <c r="V97" i="1"/>
  <c r="N215" i="13" s="1"/>
  <c r="V96" i="1"/>
  <c r="N121" i="13" s="1"/>
  <c r="V95" i="1"/>
  <c r="N107" i="13" s="1"/>
  <c r="V94" i="1"/>
  <c r="N210" i="13" s="1"/>
  <c r="U93" i="1"/>
  <c r="M106" i="13" s="1"/>
  <c r="U92" i="1"/>
  <c r="M209" i="13" s="1"/>
  <c r="U91" i="1"/>
  <c r="M214" i="13" s="1"/>
  <c r="U90" i="1"/>
  <c r="M147" i="13" s="1"/>
  <c r="T89" i="1"/>
  <c r="L146" i="13" s="1"/>
  <c r="T88" i="1"/>
  <c r="L227" i="13" s="1"/>
  <c r="T87" i="1"/>
  <c r="L241" i="13" s="1"/>
  <c r="T86" i="1"/>
  <c r="L240" i="13" s="1"/>
  <c r="W85" i="1"/>
  <c r="O127" i="13" s="1"/>
  <c r="S85" i="1"/>
  <c r="K127" i="13" s="1"/>
  <c r="V84" i="1"/>
  <c r="N169" i="13" s="1"/>
  <c r="V83" i="1"/>
  <c r="N256" i="13" s="1"/>
  <c r="V82" i="1"/>
  <c r="N103" i="13" s="1"/>
  <c r="U81" i="1"/>
  <c r="M160" i="13" s="1"/>
  <c r="T80" i="1"/>
  <c r="L239" i="13" s="1"/>
  <c r="T79" i="1"/>
  <c r="L99" i="13" s="1"/>
  <c r="T78" i="1"/>
  <c r="L208" i="13" s="1"/>
  <c r="W77" i="1"/>
  <c r="O109" i="13" s="1"/>
  <c r="S77" i="1"/>
  <c r="K109" i="13" s="1"/>
  <c r="V76" i="1"/>
  <c r="N179" i="13" s="1"/>
  <c r="V75" i="1"/>
  <c r="N162" i="13" s="1"/>
  <c r="V74" i="1"/>
  <c r="N255" i="13" s="1"/>
  <c r="U73" i="1"/>
  <c r="M196" i="13" s="1"/>
  <c r="T72" i="1"/>
  <c r="L178" i="13" s="1"/>
  <c r="T71" i="1"/>
  <c r="L116" i="13" s="1"/>
  <c r="T70" i="1"/>
  <c r="L102" i="13" s="1"/>
  <c r="W69" i="1"/>
  <c r="O138" i="13" s="1"/>
  <c r="S69" i="1"/>
  <c r="K138" i="13" s="1"/>
  <c r="V68" i="1"/>
  <c r="N145" i="13" s="1"/>
  <c r="V67" i="1"/>
  <c r="N159" i="13" s="1"/>
  <c r="V66" i="1"/>
  <c r="N254" i="13" s="1"/>
  <c r="U65" i="1"/>
  <c r="M153" i="13" s="1"/>
  <c r="T64" i="1"/>
  <c r="L113" i="13" s="1"/>
  <c r="T63" i="1"/>
  <c r="L238" i="13" s="1"/>
  <c r="T62" i="1"/>
  <c r="L177" i="13" s="1"/>
  <c r="U18" i="1"/>
  <c r="M122" i="13" s="1"/>
  <c r="V16" i="1"/>
  <c r="N111" i="13" s="1"/>
  <c r="U14" i="1"/>
  <c r="M234" i="13" s="1"/>
  <c r="U8" i="1"/>
  <c r="M189" i="13" s="1"/>
  <c r="T6" i="1"/>
  <c r="V195" i="1"/>
  <c r="N92" i="13" s="1"/>
  <c r="V194" i="1"/>
  <c r="N120" i="13" s="1"/>
  <c r="U193" i="1"/>
  <c r="M151" i="13" s="1"/>
  <c r="U192" i="1"/>
  <c r="M73" i="13" s="1"/>
  <c r="U191" i="1"/>
  <c r="M172" i="13" s="1"/>
  <c r="U190" i="1"/>
  <c r="M119" i="13" s="1"/>
  <c r="T189" i="1"/>
  <c r="L168" i="13" s="1"/>
  <c r="T188" i="1"/>
  <c r="L96" i="13" s="1"/>
  <c r="T187" i="1"/>
  <c r="L248" i="13" s="1"/>
  <c r="T186" i="1"/>
  <c r="L167" i="13" s="1"/>
  <c r="W185" i="1"/>
  <c r="O222" i="13" s="1"/>
  <c r="S185" i="1"/>
  <c r="K222" i="13" s="1"/>
  <c r="W184" i="1"/>
  <c r="O221" i="13" s="1"/>
  <c r="S184" i="1"/>
  <c r="K221" i="13" s="1"/>
  <c r="W183" i="1"/>
  <c r="O204" i="13" s="1"/>
  <c r="S183" i="1"/>
  <c r="K204" i="13" s="1"/>
  <c r="W182" i="1"/>
  <c r="O95" i="13" s="1"/>
  <c r="S182" i="1"/>
  <c r="K95" i="13" s="1"/>
  <c r="V181" i="1"/>
  <c r="N126" i="13" s="1"/>
  <c r="V180" i="1"/>
  <c r="N128" i="13" s="1"/>
  <c r="V179" i="1"/>
  <c r="N186" i="13" s="1"/>
  <c r="V178" i="1"/>
  <c r="N166" i="13" s="1"/>
  <c r="U177" i="1"/>
  <c r="M203" i="13" s="1"/>
  <c r="U176" i="1"/>
  <c r="M142" i="13" s="1"/>
  <c r="U175" i="1"/>
  <c r="M104" i="13" s="1"/>
  <c r="U174" i="1"/>
  <c r="M174" i="13" s="1"/>
  <c r="T173" i="1"/>
  <c r="L131" i="13" s="1"/>
  <c r="T172" i="1"/>
  <c r="L202" i="13" s="1"/>
  <c r="T171" i="1"/>
  <c r="L149" i="13" s="1"/>
  <c r="T170" i="1"/>
  <c r="L90" i="13" s="1"/>
  <c r="W169" i="1"/>
  <c r="O85" i="13" s="1"/>
  <c r="S169" i="1"/>
  <c r="K85" i="13" s="1"/>
  <c r="W168" i="1"/>
  <c r="O220" i="13" s="1"/>
  <c r="S168" i="1"/>
  <c r="K220" i="13" s="1"/>
  <c r="W167" i="1"/>
  <c r="O185" i="13" s="1"/>
  <c r="S167" i="1"/>
  <c r="K185" i="13" s="1"/>
  <c r="W166" i="1"/>
  <c r="O262" i="13" s="1"/>
  <c r="S166" i="1"/>
  <c r="K262" i="13" s="1"/>
  <c r="V165" i="1"/>
  <c r="N261" i="13" s="1"/>
  <c r="V164" i="1"/>
  <c r="N247" i="13" s="1"/>
  <c r="V163" i="1"/>
  <c r="N213" i="13" s="1"/>
  <c r="V162" i="1"/>
  <c r="N171" i="13" s="1"/>
  <c r="U161" i="1"/>
  <c r="M98" i="13" s="1"/>
  <c r="U160" i="1"/>
  <c r="M231" i="13" s="1"/>
  <c r="U159" i="1"/>
  <c r="M76" i="13" s="1"/>
  <c r="U158" i="1"/>
  <c r="M130" i="13" s="1"/>
  <c r="T157" i="1"/>
  <c r="L140" i="13" s="1"/>
  <c r="T156" i="1"/>
  <c r="L89" i="13" s="1"/>
  <c r="T155" i="1"/>
  <c r="L260" i="13" s="1"/>
  <c r="T154" i="1"/>
  <c r="L129" i="13" s="1"/>
  <c r="W153" i="1"/>
  <c r="O82" i="13" s="1"/>
  <c r="S153" i="1"/>
  <c r="K82" i="13" s="1"/>
  <c r="W152" i="1"/>
  <c r="O230" i="13" s="1"/>
  <c r="S152" i="1"/>
  <c r="K230" i="13" s="1"/>
  <c r="W151" i="1"/>
  <c r="O118" i="13" s="1"/>
  <c r="S151" i="1"/>
  <c r="K118" i="13" s="1"/>
  <c r="W150" i="1"/>
  <c r="O201" i="13" s="1"/>
  <c r="S150" i="1"/>
  <c r="K201" i="13" s="1"/>
  <c r="V149" i="1"/>
  <c r="N212" i="13" s="1"/>
  <c r="V148" i="1"/>
  <c r="N219" i="13" s="1"/>
  <c r="V147" i="1"/>
  <c r="N184" i="13" s="1"/>
  <c r="V146" i="1"/>
  <c r="N259" i="13" s="1"/>
  <c r="U145" i="1"/>
  <c r="M94" i="13" s="1"/>
  <c r="U144" i="1"/>
  <c r="M246" i="13" s="1"/>
  <c r="U143" i="1"/>
  <c r="M75" i="13" s="1"/>
  <c r="U142" i="1"/>
  <c r="M200" i="13" s="1"/>
  <c r="T141" i="1"/>
  <c r="L115" i="13" s="1"/>
  <c r="T140" i="1"/>
  <c r="L133" i="13" s="1"/>
  <c r="T139" i="1"/>
  <c r="L150" i="13" s="1"/>
  <c r="T138" i="1"/>
  <c r="L154" i="13" s="1"/>
  <c r="W137" i="1"/>
  <c r="O211" i="13" s="1"/>
  <c r="S137" i="1"/>
  <c r="K211" i="13" s="1"/>
  <c r="W136" i="1"/>
  <c r="O229" i="13" s="1"/>
  <c r="S136" i="1"/>
  <c r="K229" i="13" s="1"/>
  <c r="W135" i="1"/>
  <c r="O183" i="13" s="1"/>
  <c r="S135" i="1"/>
  <c r="K183" i="13" s="1"/>
  <c r="W134" i="1"/>
  <c r="O108" i="13" s="1"/>
  <c r="S134" i="1"/>
  <c r="K108" i="13" s="1"/>
  <c r="V133" i="1"/>
  <c r="N258" i="13" s="1"/>
  <c r="V132" i="1"/>
  <c r="N257" i="13" s="1"/>
  <c r="V131" i="1"/>
  <c r="N125" i="13" s="1"/>
  <c r="V130" i="1"/>
  <c r="N86" i="13" s="1"/>
  <c r="U129" i="1"/>
  <c r="M81" i="13" s="1"/>
  <c r="U128" i="1"/>
  <c r="M148" i="13" s="1"/>
  <c r="U127" i="1"/>
  <c r="M199" i="13" s="1"/>
  <c r="U126" i="1"/>
  <c r="M110" i="13" s="1"/>
  <c r="T125" i="1"/>
  <c r="L182" i="13" s="1"/>
  <c r="T124" i="1"/>
  <c r="L117" i="13" s="1"/>
  <c r="T123" i="1"/>
  <c r="L80" i="13" s="1"/>
  <c r="T122" i="1"/>
  <c r="L181" i="13" s="1"/>
  <c r="W121" i="1"/>
  <c r="O180" i="13" s="1"/>
  <c r="S121" i="1"/>
  <c r="K180" i="13" s="1"/>
  <c r="W120" i="1"/>
  <c r="O77" i="13" s="1"/>
  <c r="S120" i="1"/>
  <c r="K77" i="13" s="1"/>
  <c r="W119" i="1"/>
  <c r="O218" i="13" s="1"/>
  <c r="S119" i="1"/>
  <c r="K218" i="13" s="1"/>
  <c r="W118" i="1"/>
  <c r="O93" i="13" s="1"/>
  <c r="S118" i="1"/>
  <c r="K93" i="13" s="1"/>
  <c r="V117" i="1"/>
  <c r="N198" i="13" s="1"/>
  <c r="V116" i="1"/>
  <c r="N137" i="13" s="1"/>
  <c r="V115" i="1"/>
  <c r="N165" i="13" s="1"/>
  <c r="V114" i="1"/>
  <c r="N197" i="13" s="1"/>
  <c r="U113" i="1"/>
  <c r="M114" i="13" s="1"/>
  <c r="U112" i="1"/>
  <c r="M164" i="13" s="1"/>
  <c r="U111" i="1"/>
  <c r="M163" i="13" s="1"/>
  <c r="U110" i="1"/>
  <c r="M245" i="13" s="1"/>
  <c r="T109" i="1"/>
  <c r="L217" i="13" s="1"/>
  <c r="T108" i="1"/>
  <c r="L244" i="13" s="1"/>
  <c r="T107" i="1"/>
  <c r="L139" i="13" s="1"/>
  <c r="T106" i="1"/>
  <c r="L136" i="13" s="1"/>
  <c r="W105" i="1"/>
  <c r="O243" i="13" s="1"/>
  <c r="S105" i="1"/>
  <c r="K243" i="13" s="1"/>
  <c r="W104" i="1"/>
  <c r="O228" i="13" s="1"/>
  <c r="S104" i="1"/>
  <c r="K228" i="13" s="1"/>
  <c r="W103" i="1"/>
  <c r="O157" i="13" s="1"/>
  <c r="S103" i="1"/>
  <c r="K157" i="13" s="1"/>
  <c r="W102" i="1"/>
  <c r="O84" i="13" s="1"/>
  <c r="S102" i="1"/>
  <c r="K84" i="13" s="1"/>
  <c r="V101" i="1"/>
  <c r="N97" i="13" s="1"/>
  <c r="R101" i="1"/>
  <c r="V100" i="1"/>
  <c r="N83" i="13" s="1"/>
  <c r="V99" i="1"/>
  <c r="N242" i="13" s="1"/>
  <c r="V98" i="1"/>
  <c r="N216" i="13" s="1"/>
  <c r="U97" i="1"/>
  <c r="M215" i="13" s="1"/>
  <c r="U96" i="1"/>
  <c r="M121" i="13" s="1"/>
  <c r="U95" i="1"/>
  <c r="M107" i="13" s="1"/>
  <c r="U94" i="1"/>
  <c r="M210" i="13" s="1"/>
  <c r="T93" i="1"/>
  <c r="L106" i="13" s="1"/>
  <c r="T92" i="1"/>
  <c r="L209" i="13" s="1"/>
  <c r="T91" i="1"/>
  <c r="L214" i="13" s="1"/>
  <c r="T90" i="1"/>
  <c r="L147" i="13" s="1"/>
  <c r="W89" i="1"/>
  <c r="O146" i="13" s="1"/>
  <c r="S89" i="1"/>
  <c r="K146" i="13" s="1"/>
  <c r="W88" i="1"/>
  <c r="O227" i="13" s="1"/>
  <c r="S88" i="1"/>
  <c r="K227" i="13" s="1"/>
  <c r="W87" i="1"/>
  <c r="O241" i="13" s="1"/>
  <c r="S87" i="1"/>
  <c r="K241" i="13" s="1"/>
  <c r="W86" i="1"/>
  <c r="O240" i="13" s="1"/>
  <c r="S86" i="1"/>
  <c r="K240" i="13" s="1"/>
  <c r="V85" i="1"/>
  <c r="N127" i="13" s="1"/>
  <c r="U84" i="1"/>
  <c r="M169" i="13" s="1"/>
  <c r="U83" i="1"/>
  <c r="M256" i="13" s="1"/>
  <c r="U82" i="1"/>
  <c r="M103" i="13" s="1"/>
  <c r="T81" i="1"/>
  <c r="L160" i="13" s="1"/>
  <c r="W80" i="1"/>
  <c r="O239" i="13" s="1"/>
  <c r="S80" i="1"/>
  <c r="K239" i="13" s="1"/>
  <c r="W79" i="1"/>
  <c r="O99" i="13" s="1"/>
  <c r="S79" i="1"/>
  <c r="K99" i="13" s="1"/>
  <c r="W78" i="1"/>
  <c r="O208" i="13" s="1"/>
  <c r="S78" i="1"/>
  <c r="K208" i="13" s="1"/>
  <c r="V77" i="1"/>
  <c r="N109" i="13" s="1"/>
  <c r="U76" i="1"/>
  <c r="M179" i="13" s="1"/>
  <c r="U75" i="1"/>
  <c r="M162" i="13" s="1"/>
  <c r="U74" i="1"/>
  <c r="M255" i="13" s="1"/>
  <c r="T73" i="1"/>
  <c r="L196" i="13" s="1"/>
  <c r="W72" i="1"/>
  <c r="O178" i="13" s="1"/>
  <c r="S72" i="1"/>
  <c r="K178" i="13" s="1"/>
  <c r="W71" i="1"/>
  <c r="O116" i="13" s="1"/>
  <c r="S71" i="1"/>
  <c r="K116" i="13" s="1"/>
  <c r="W70" i="1"/>
  <c r="O102" i="13" s="1"/>
  <c r="S70" i="1"/>
  <c r="K102" i="13" s="1"/>
  <c r="V69" i="1"/>
  <c r="N138" i="13" s="1"/>
  <c r="U68" i="1"/>
  <c r="M145" i="13" s="1"/>
  <c r="U67" i="1"/>
  <c r="M159" i="13" s="1"/>
  <c r="U66" i="1"/>
  <c r="M254" i="13" s="1"/>
  <c r="T65" i="1"/>
  <c r="L153" i="13" s="1"/>
  <c r="W64" i="1"/>
  <c r="O113" i="13" s="1"/>
  <c r="S64" i="1"/>
  <c r="K113" i="13" s="1"/>
  <c r="W63" i="1"/>
  <c r="O238" i="13" s="1"/>
  <c r="S63" i="1"/>
  <c r="K238" i="13" s="1"/>
  <c r="W62" i="1"/>
  <c r="O177" i="13" s="1"/>
  <c r="S62" i="1"/>
  <c r="K177" i="13" s="1"/>
  <c r="V61" i="1"/>
  <c r="N253" i="13" s="1"/>
  <c r="U60" i="1"/>
  <c r="M74" i="13" s="1"/>
  <c r="U59" i="1"/>
  <c r="M237" i="13" s="1"/>
  <c r="U58" i="1"/>
  <c r="M226" i="13" s="1"/>
  <c r="T57" i="1"/>
  <c r="L91" i="13" s="1"/>
  <c r="W56" i="1"/>
  <c r="O188" i="13" s="1"/>
  <c r="S56" i="1"/>
  <c r="K188" i="13" s="1"/>
  <c r="W55" i="1"/>
  <c r="O132" i="13" s="1"/>
  <c r="S55" i="1"/>
  <c r="K132" i="13" s="1"/>
  <c r="W54" i="1"/>
  <c r="O158" i="13" s="1"/>
  <c r="S54" i="1"/>
  <c r="K158" i="13" s="1"/>
  <c r="V53" i="1"/>
  <c r="N156" i="13" s="1"/>
  <c r="U52" i="1"/>
  <c r="M252" i="13" s="1"/>
  <c r="U51" i="1"/>
  <c r="M176" i="13" s="1"/>
  <c r="U50" i="1"/>
  <c r="M105" i="13" s="1"/>
  <c r="T49" i="1"/>
  <c r="L251" i="13" s="1"/>
  <c r="W48" i="1"/>
  <c r="O236" i="13" s="1"/>
  <c r="S48" i="1"/>
  <c r="K236" i="13" s="1"/>
  <c r="W47" i="1"/>
  <c r="O195" i="13" s="1"/>
  <c r="S47" i="1"/>
  <c r="K195" i="13" s="1"/>
  <c r="W46" i="1"/>
  <c r="O175" i="13" s="1"/>
  <c r="S46" i="1"/>
  <c r="K175" i="13" s="1"/>
  <c r="V45" i="1"/>
  <c r="N194" i="13" s="1"/>
  <c r="U44" i="1"/>
  <c r="M193" i="13" s="1"/>
  <c r="U43" i="1"/>
  <c r="M152" i="13" s="1"/>
  <c r="U42" i="1"/>
  <c r="M124" i="13" s="1"/>
  <c r="T41" i="1"/>
  <c r="L88" i="13" s="1"/>
  <c r="T40" i="1"/>
  <c r="L78" i="13" s="1"/>
  <c r="T39" i="1"/>
  <c r="L101" i="13" s="1"/>
  <c r="T38" i="1"/>
  <c r="L123" i="13" s="1"/>
  <c r="W37" i="1"/>
  <c r="O173" i="13" s="1"/>
  <c r="S37" i="1"/>
  <c r="K173" i="13" s="1"/>
  <c r="W36" i="1"/>
  <c r="O192" i="13" s="1"/>
  <c r="S36" i="1"/>
  <c r="K192" i="13" s="1"/>
  <c r="W35" i="1"/>
  <c r="O250" i="13" s="1"/>
  <c r="S35" i="1"/>
  <c r="K250" i="13" s="1"/>
  <c r="U6" i="1"/>
  <c r="W34" i="1"/>
  <c r="O235" i="13" s="1"/>
  <c r="S34" i="1"/>
  <c r="K235" i="13" s="1"/>
  <c r="V33" i="1"/>
  <c r="N87" i="13" s="1"/>
  <c r="U32" i="1"/>
  <c r="M155" i="13" s="1"/>
  <c r="U31" i="1"/>
  <c r="M144" i="13" s="1"/>
  <c r="U30" i="1"/>
  <c r="M225" i="13" s="1"/>
  <c r="T29" i="1"/>
  <c r="L191" i="13" s="1"/>
  <c r="W61" i="1"/>
  <c r="O253" i="13" s="1"/>
  <c r="S61" i="1"/>
  <c r="K253" i="13" s="1"/>
  <c r="V60" i="1"/>
  <c r="N74" i="13" s="1"/>
  <c r="V59" i="1"/>
  <c r="N237" i="13" s="1"/>
  <c r="V58" i="1"/>
  <c r="N226" i="13" s="1"/>
  <c r="U57" i="1"/>
  <c r="M91" i="13" s="1"/>
  <c r="T56" i="1"/>
  <c r="L188" i="13" s="1"/>
  <c r="T55" i="1"/>
  <c r="L132" i="13" s="1"/>
  <c r="T54" i="1"/>
  <c r="L158" i="13" s="1"/>
  <c r="W53" i="1"/>
  <c r="O156" i="13" s="1"/>
  <c r="S53" i="1"/>
  <c r="K156" i="13" s="1"/>
  <c r="V52" i="1"/>
  <c r="N252" i="13" s="1"/>
  <c r="V51" i="1"/>
  <c r="N176" i="13" s="1"/>
  <c r="V50" i="1"/>
  <c r="N105" i="13" s="1"/>
  <c r="U49" i="1"/>
  <c r="M251" i="13" s="1"/>
  <c r="T48" i="1"/>
  <c r="L236" i="13" s="1"/>
  <c r="T47" i="1"/>
  <c r="L195" i="13" s="1"/>
  <c r="T46" i="1"/>
  <c r="L175" i="13" s="1"/>
  <c r="W45" i="1"/>
  <c r="O194" i="13" s="1"/>
  <c r="S45" i="1"/>
  <c r="K194" i="13" s="1"/>
  <c r="V44" i="1"/>
  <c r="N193" i="13" s="1"/>
  <c r="V43" i="1"/>
  <c r="N152" i="13" s="1"/>
  <c r="V42" i="1"/>
  <c r="N124" i="13" s="1"/>
  <c r="U41" i="1"/>
  <c r="M88" i="13" s="1"/>
  <c r="U40" i="1"/>
  <c r="M78" i="13" s="1"/>
  <c r="U39" i="1"/>
  <c r="M101" i="13" s="1"/>
  <c r="V18" i="1"/>
  <c r="N122" i="13" s="1"/>
  <c r="W16" i="1"/>
  <c r="O111" i="13" s="1"/>
  <c r="S16" i="1"/>
  <c r="K111" i="13" s="1"/>
  <c r="V14" i="1"/>
  <c r="N234" i="13" s="1"/>
  <c r="V8" i="1"/>
  <c r="N189" i="13" s="1"/>
  <c r="U38" i="1"/>
  <c r="M123" i="13" s="1"/>
  <c r="T37" i="1"/>
  <c r="L173" i="13" s="1"/>
  <c r="T36" i="1"/>
  <c r="L192" i="13" s="1"/>
  <c r="T35" i="1"/>
  <c r="L250" i="13" s="1"/>
  <c r="T34" i="1"/>
  <c r="L235" i="13" s="1"/>
  <c r="W33" i="1"/>
  <c r="O87" i="13" s="1"/>
  <c r="S33" i="1"/>
  <c r="K87" i="13" s="1"/>
  <c r="V32" i="1"/>
  <c r="N155" i="13" s="1"/>
  <c r="V31" i="1"/>
  <c r="N144" i="13" s="1"/>
  <c r="V30" i="1"/>
  <c r="N225" i="13" s="1"/>
  <c r="U29" i="1"/>
  <c r="M191" i="13" s="1"/>
  <c r="T28" i="1"/>
  <c r="L187" i="13" s="1"/>
  <c r="T27" i="1"/>
  <c r="L135" i="13" s="1"/>
  <c r="T26" i="1"/>
  <c r="L141" i="13" s="1"/>
  <c r="W25" i="1"/>
  <c r="O170" i="13" s="1"/>
  <c r="S25" i="1"/>
  <c r="K170" i="13" s="1"/>
  <c r="W24" i="1"/>
  <c r="O161" i="13" s="1"/>
  <c r="S24" i="1"/>
  <c r="K161" i="13" s="1"/>
  <c r="W23" i="1"/>
  <c r="O207" i="13" s="1"/>
  <c r="S23" i="1"/>
  <c r="K207" i="13" s="1"/>
  <c r="W22" i="1"/>
  <c r="O190" i="13" s="1"/>
  <c r="S22" i="1"/>
  <c r="K190" i="13" s="1"/>
  <c r="V21" i="1"/>
  <c r="N224" i="13" s="1"/>
  <c r="V20" i="1"/>
  <c r="N100" i="13" s="1"/>
  <c r="V19" i="1"/>
  <c r="N112" i="13" s="1"/>
  <c r="T17" i="1"/>
  <c r="L249" i="13" s="1"/>
  <c r="V15" i="1"/>
  <c r="N143" i="13" s="1"/>
  <c r="T13" i="1"/>
  <c r="L233" i="13" s="1"/>
  <c r="T11" i="1"/>
  <c r="L206" i="13" s="1"/>
  <c r="T10" i="1"/>
  <c r="L205" i="13" s="1"/>
  <c r="W9" i="1"/>
  <c r="O223" i="13" s="1"/>
  <c r="S9" i="1"/>
  <c r="K223" i="13" s="1"/>
  <c r="U7" i="1"/>
  <c r="M134" i="13" s="1"/>
  <c r="W28" i="1"/>
  <c r="O187" i="13" s="1"/>
  <c r="S28" i="1"/>
  <c r="K187" i="13" s="1"/>
  <c r="W27" i="1"/>
  <c r="O135" i="13" s="1"/>
  <c r="S27" i="1"/>
  <c r="K135" i="13" s="1"/>
  <c r="W26" i="1"/>
  <c r="O141" i="13" s="1"/>
  <c r="S26" i="1"/>
  <c r="K141" i="13" s="1"/>
  <c r="V25" i="1"/>
  <c r="N170" i="13" s="1"/>
  <c r="V24" i="1"/>
  <c r="N161" i="13" s="1"/>
  <c r="V23" i="1"/>
  <c r="N207" i="13" s="1"/>
  <c r="V22" i="1"/>
  <c r="N190" i="13" s="1"/>
  <c r="U21" i="1"/>
  <c r="M224" i="13" s="1"/>
  <c r="U20" i="1"/>
  <c r="M100" i="13" s="1"/>
  <c r="U19" i="1"/>
  <c r="M112" i="13" s="1"/>
  <c r="W17" i="1"/>
  <c r="O249" i="13" s="1"/>
  <c r="S17" i="1"/>
  <c r="K249" i="13" s="1"/>
  <c r="U15" i="1"/>
  <c r="M143" i="13" s="1"/>
  <c r="W13" i="1"/>
  <c r="O233" i="13" s="1"/>
  <c r="S13" i="1"/>
  <c r="K233" i="13" s="1"/>
  <c r="W12" i="1"/>
  <c r="O232" i="13" s="1"/>
  <c r="S12" i="1"/>
  <c r="K232" i="13" s="1"/>
  <c r="W11" i="1"/>
  <c r="O206" i="13" s="1"/>
  <c r="S11" i="1"/>
  <c r="K206" i="13" s="1"/>
  <c r="W10" i="1"/>
  <c r="O205" i="13" s="1"/>
  <c r="S10" i="1"/>
  <c r="K205" i="13" s="1"/>
  <c r="T7" i="1"/>
  <c r="L134" i="13" s="1"/>
  <c r="V9" i="1"/>
  <c r="N223" i="13" s="1"/>
  <c r="N101" i="1"/>
  <c r="K101" i="1"/>
  <c r="T8" i="1"/>
  <c r="L189" i="13" s="1"/>
  <c r="U195" i="1"/>
  <c r="M92" i="13" s="1"/>
  <c r="U194" i="1"/>
  <c r="M120" i="13" s="1"/>
  <c r="N193" i="1"/>
  <c r="T193" i="1"/>
  <c r="L151" i="13" s="1"/>
  <c r="N192" i="1"/>
  <c r="T192" i="1"/>
  <c r="L73" i="13" s="1"/>
  <c r="N191" i="1"/>
  <c r="T191" i="1"/>
  <c r="L172" i="13" s="1"/>
  <c r="N190" i="1"/>
  <c r="T190" i="1"/>
  <c r="L119" i="13" s="1"/>
  <c r="W189" i="1"/>
  <c r="O168" i="13" s="1"/>
  <c r="S189" i="1"/>
  <c r="K168" i="13" s="1"/>
  <c r="W188" i="1"/>
  <c r="O96" i="13" s="1"/>
  <c r="S188" i="1"/>
  <c r="K96" i="13" s="1"/>
  <c r="W187" i="1"/>
  <c r="O248" i="13" s="1"/>
  <c r="S187" i="1"/>
  <c r="K248" i="13" s="1"/>
  <c r="W186" i="1"/>
  <c r="O167" i="13" s="1"/>
  <c r="S186" i="1"/>
  <c r="K167" i="13" s="1"/>
  <c r="V185" i="1"/>
  <c r="N222" i="13" s="1"/>
  <c r="K185" i="1"/>
  <c r="V184" i="1"/>
  <c r="N221" i="13" s="1"/>
  <c r="K184" i="1"/>
  <c r="V183" i="1"/>
  <c r="N204" i="13" s="1"/>
  <c r="K183" i="1"/>
  <c r="V182" i="1"/>
  <c r="N95" i="13" s="1"/>
  <c r="U181" i="1"/>
  <c r="M126" i="13" s="1"/>
  <c r="U180" i="1"/>
  <c r="M128" i="13" s="1"/>
  <c r="U179" i="1"/>
  <c r="M186" i="13" s="1"/>
  <c r="U178" i="1"/>
  <c r="M166" i="13" s="1"/>
  <c r="N177" i="1"/>
  <c r="T177" i="1"/>
  <c r="L203" i="13" s="1"/>
  <c r="N176" i="1"/>
  <c r="T176" i="1"/>
  <c r="L142" i="13" s="1"/>
  <c r="N175" i="1"/>
  <c r="T175" i="1"/>
  <c r="L104" i="13" s="1"/>
  <c r="N174" i="1"/>
  <c r="T174" i="1"/>
  <c r="L174" i="13" s="1"/>
  <c r="W173" i="1"/>
  <c r="O131" i="13" s="1"/>
  <c r="S173" i="1"/>
  <c r="K131" i="13" s="1"/>
  <c r="W172" i="1"/>
  <c r="O202" i="13" s="1"/>
  <c r="S172" i="1"/>
  <c r="K202" i="13" s="1"/>
  <c r="W171" i="1"/>
  <c r="O149" i="13" s="1"/>
  <c r="S171" i="1"/>
  <c r="K149" i="13" s="1"/>
  <c r="W170" i="1"/>
  <c r="O90" i="13" s="1"/>
  <c r="S170" i="1"/>
  <c r="K90" i="13" s="1"/>
  <c r="V169" i="1"/>
  <c r="N85" i="13" s="1"/>
  <c r="K169" i="1"/>
  <c r="V168" i="1"/>
  <c r="N220" i="13" s="1"/>
  <c r="K168" i="1"/>
  <c r="V167" i="1"/>
  <c r="N185" i="13" s="1"/>
  <c r="K167" i="1"/>
  <c r="V166" i="1"/>
  <c r="N262" i="13" s="1"/>
  <c r="U165" i="1"/>
  <c r="M261" i="13" s="1"/>
  <c r="U164" i="1"/>
  <c r="M247" i="13" s="1"/>
  <c r="U163" i="1"/>
  <c r="M213" i="13" s="1"/>
  <c r="U162" i="1"/>
  <c r="M171" i="13" s="1"/>
  <c r="N161" i="1"/>
  <c r="T161" i="1"/>
  <c r="L98" i="13" s="1"/>
  <c r="N160" i="1"/>
  <c r="T160" i="1"/>
  <c r="L231" i="13" s="1"/>
  <c r="N159" i="1"/>
  <c r="T159" i="1"/>
  <c r="L76" i="13" s="1"/>
  <c r="N158" i="1"/>
  <c r="T158" i="1"/>
  <c r="L130" i="13" s="1"/>
  <c r="W157" i="1"/>
  <c r="O140" i="13" s="1"/>
  <c r="S157" i="1"/>
  <c r="K140" i="13" s="1"/>
  <c r="W156" i="1"/>
  <c r="O89" i="13" s="1"/>
  <c r="S156" i="1"/>
  <c r="K89" i="13" s="1"/>
  <c r="W155" i="1"/>
  <c r="O260" i="13" s="1"/>
  <c r="S155" i="1"/>
  <c r="K260" i="13" s="1"/>
  <c r="W154" i="1"/>
  <c r="O129" i="13" s="1"/>
  <c r="S154" i="1"/>
  <c r="K129" i="13" s="1"/>
  <c r="V153" i="1"/>
  <c r="N82" i="13" s="1"/>
  <c r="K153" i="1"/>
  <c r="V152" i="1"/>
  <c r="N230" i="13" s="1"/>
  <c r="K152" i="1"/>
  <c r="V151" i="1"/>
  <c r="N118" i="13" s="1"/>
  <c r="K151" i="1"/>
  <c r="V150" i="1"/>
  <c r="N201" i="13" s="1"/>
  <c r="U149" i="1"/>
  <c r="M212" i="13" s="1"/>
  <c r="U148" i="1"/>
  <c r="M219" i="13" s="1"/>
  <c r="U147" i="1"/>
  <c r="M184" i="13" s="1"/>
  <c r="U146" i="1"/>
  <c r="M259" i="13" s="1"/>
  <c r="N145" i="1"/>
  <c r="T145" i="1"/>
  <c r="L94" i="13" s="1"/>
  <c r="N144" i="1"/>
  <c r="T144" i="1"/>
  <c r="L246" i="13" s="1"/>
  <c r="N195" i="1"/>
  <c r="T195" i="1"/>
  <c r="L92" i="13" s="1"/>
  <c r="N194" i="1"/>
  <c r="T194" i="1"/>
  <c r="L120" i="13" s="1"/>
  <c r="W193" i="1"/>
  <c r="O151" i="13" s="1"/>
  <c r="S193" i="1"/>
  <c r="K151" i="13" s="1"/>
  <c r="W192" i="1"/>
  <c r="O73" i="13" s="1"/>
  <c r="S192" i="1"/>
  <c r="K73" i="13" s="1"/>
  <c r="W191" i="1"/>
  <c r="O172" i="13" s="1"/>
  <c r="S191" i="1"/>
  <c r="K172" i="13" s="1"/>
  <c r="W190" i="1"/>
  <c r="O119" i="13" s="1"/>
  <c r="S190" i="1"/>
  <c r="K119" i="13" s="1"/>
  <c r="V189" i="1"/>
  <c r="N168" i="13" s="1"/>
  <c r="K189" i="1"/>
  <c r="V188" i="1"/>
  <c r="N96" i="13" s="1"/>
  <c r="K188" i="1"/>
  <c r="V187" i="1"/>
  <c r="N248" i="13" s="1"/>
  <c r="K187" i="1"/>
  <c r="V186" i="1"/>
  <c r="N167" i="13" s="1"/>
  <c r="U185" i="1"/>
  <c r="M222" i="13" s="1"/>
  <c r="U184" i="1"/>
  <c r="M221" i="13" s="1"/>
  <c r="U183" i="1"/>
  <c r="M204" i="13" s="1"/>
  <c r="U182" i="1"/>
  <c r="M95" i="13" s="1"/>
  <c r="N181" i="1"/>
  <c r="T181" i="1"/>
  <c r="L126" i="13" s="1"/>
  <c r="N180" i="1"/>
  <c r="T180" i="1"/>
  <c r="L128" i="13" s="1"/>
  <c r="N179" i="1"/>
  <c r="T179" i="1"/>
  <c r="L186" i="13" s="1"/>
  <c r="N178" i="1"/>
  <c r="T178" i="1"/>
  <c r="L166" i="13" s="1"/>
  <c r="W177" i="1"/>
  <c r="O203" i="13" s="1"/>
  <c r="S177" i="1"/>
  <c r="K203" i="13" s="1"/>
  <c r="W176" i="1"/>
  <c r="O142" i="13" s="1"/>
  <c r="S176" i="1"/>
  <c r="K142" i="13" s="1"/>
  <c r="W175" i="1"/>
  <c r="O104" i="13" s="1"/>
  <c r="S175" i="1"/>
  <c r="K104" i="13" s="1"/>
  <c r="W174" i="1"/>
  <c r="O174" i="13" s="1"/>
  <c r="S174" i="1"/>
  <c r="K174" i="13" s="1"/>
  <c r="V173" i="1"/>
  <c r="N131" i="13" s="1"/>
  <c r="R173" i="1"/>
  <c r="K173" i="1"/>
  <c r="V172" i="1"/>
  <c r="N202" i="13" s="1"/>
  <c r="R172" i="1"/>
  <c r="K172" i="1"/>
  <c r="V171" i="1"/>
  <c r="N149" i="13" s="1"/>
  <c r="R171" i="1"/>
  <c r="K171" i="1"/>
  <c r="V170" i="1"/>
  <c r="N90" i="13" s="1"/>
  <c r="U169" i="1"/>
  <c r="M85" i="13" s="1"/>
  <c r="U168" i="1"/>
  <c r="M220" i="13" s="1"/>
  <c r="U167" i="1"/>
  <c r="M185" i="13" s="1"/>
  <c r="U166" i="1"/>
  <c r="M262" i="13" s="1"/>
  <c r="N165" i="1"/>
  <c r="T165" i="1"/>
  <c r="L261" i="13" s="1"/>
  <c r="N164" i="1"/>
  <c r="T164" i="1"/>
  <c r="L247" i="13" s="1"/>
  <c r="N163" i="1"/>
  <c r="T163" i="1"/>
  <c r="L213" i="13" s="1"/>
  <c r="N162" i="1"/>
  <c r="T162" i="1"/>
  <c r="L171" i="13" s="1"/>
  <c r="W161" i="1"/>
  <c r="O98" i="13" s="1"/>
  <c r="S161" i="1"/>
  <c r="K98" i="13" s="1"/>
  <c r="W160" i="1"/>
  <c r="O231" i="13" s="1"/>
  <c r="S160" i="1"/>
  <c r="K231" i="13" s="1"/>
  <c r="W159" i="1"/>
  <c r="O76" i="13" s="1"/>
  <c r="S159" i="1"/>
  <c r="K76" i="13" s="1"/>
  <c r="K193" i="1"/>
  <c r="K192" i="1"/>
  <c r="K191" i="1"/>
  <c r="N185" i="1"/>
  <c r="N184" i="1"/>
  <c r="N183" i="1"/>
  <c r="N182" i="1"/>
  <c r="R177" i="1"/>
  <c r="K177" i="1"/>
  <c r="R176" i="1"/>
  <c r="K176" i="1"/>
  <c r="R175" i="1"/>
  <c r="K175" i="1"/>
  <c r="N169" i="1"/>
  <c r="N168" i="1"/>
  <c r="N167" i="1"/>
  <c r="N166" i="1"/>
  <c r="R161" i="1"/>
  <c r="K161" i="1"/>
  <c r="R160" i="1"/>
  <c r="K160" i="1"/>
  <c r="K159" i="1"/>
  <c r="N153" i="1"/>
  <c r="N152" i="1"/>
  <c r="N151" i="1"/>
  <c r="N150" i="1"/>
  <c r="R145" i="1"/>
  <c r="K145" i="1"/>
  <c r="R144" i="1"/>
  <c r="K144" i="1"/>
  <c r="R143" i="1"/>
  <c r="K143" i="1"/>
  <c r="N137" i="1"/>
  <c r="N136" i="1"/>
  <c r="N135" i="1"/>
  <c r="N134" i="1"/>
  <c r="K129" i="1"/>
  <c r="K128" i="1"/>
  <c r="K195" i="1"/>
  <c r="N189" i="1"/>
  <c r="N188" i="1"/>
  <c r="N187" i="1"/>
  <c r="N186" i="1"/>
  <c r="R181" i="1"/>
  <c r="K181" i="1"/>
  <c r="R180" i="1"/>
  <c r="K180" i="1"/>
  <c r="R179" i="1"/>
  <c r="K179" i="1"/>
  <c r="N173" i="1"/>
  <c r="N172" i="1"/>
  <c r="N171" i="1"/>
  <c r="N170" i="1"/>
  <c r="K165" i="1"/>
  <c r="K164" i="1"/>
  <c r="K163" i="1"/>
  <c r="N157" i="1"/>
  <c r="N156" i="1"/>
  <c r="N155" i="1"/>
  <c r="N154" i="1"/>
  <c r="K149" i="1"/>
  <c r="K148" i="1"/>
  <c r="K147" i="1"/>
  <c r="N141" i="1"/>
  <c r="N140" i="1"/>
  <c r="N139" i="1"/>
  <c r="N138" i="1"/>
  <c r="N143" i="1"/>
  <c r="T143" i="1"/>
  <c r="L75" i="13" s="1"/>
  <c r="N142" i="1"/>
  <c r="T142" i="1"/>
  <c r="L200" i="13" s="1"/>
  <c r="W141" i="1"/>
  <c r="O115" i="13" s="1"/>
  <c r="S141" i="1"/>
  <c r="K115" i="13" s="1"/>
  <c r="W140" i="1"/>
  <c r="O133" i="13" s="1"/>
  <c r="S140" i="1"/>
  <c r="K133" i="13" s="1"/>
  <c r="W139" i="1"/>
  <c r="O150" i="13" s="1"/>
  <c r="S139" i="1"/>
  <c r="K150" i="13" s="1"/>
  <c r="W138" i="1"/>
  <c r="O154" i="13" s="1"/>
  <c r="S138" i="1"/>
  <c r="K154" i="13" s="1"/>
  <c r="V137" i="1"/>
  <c r="N211" i="13" s="1"/>
  <c r="K137" i="1"/>
  <c r="V136" i="1"/>
  <c r="N229" i="13" s="1"/>
  <c r="K136" i="1"/>
  <c r="V135" i="1"/>
  <c r="N183" i="13" s="1"/>
  <c r="K135" i="1"/>
  <c r="V134" i="1"/>
  <c r="N108" i="13" s="1"/>
  <c r="U133" i="1"/>
  <c r="M258" i="13" s="1"/>
  <c r="U132" i="1"/>
  <c r="M257" i="13" s="1"/>
  <c r="U131" i="1"/>
  <c r="M125" i="13" s="1"/>
  <c r="U130" i="1"/>
  <c r="M86" i="13" s="1"/>
  <c r="N129" i="1"/>
  <c r="T129" i="1"/>
  <c r="L81" i="13" s="1"/>
  <c r="N128" i="1"/>
  <c r="T128" i="1"/>
  <c r="L148" i="13" s="1"/>
  <c r="N127" i="1"/>
  <c r="T127" i="1"/>
  <c r="L199" i="13" s="1"/>
  <c r="N126" i="1"/>
  <c r="T126" i="1"/>
  <c r="L110" i="13" s="1"/>
  <c r="W125" i="1"/>
  <c r="O182" i="13" s="1"/>
  <c r="S125" i="1"/>
  <c r="K182" i="13" s="1"/>
  <c r="W124" i="1"/>
  <c r="O117" i="13" s="1"/>
  <c r="S124" i="1"/>
  <c r="K117" i="13" s="1"/>
  <c r="W123" i="1"/>
  <c r="O80" i="13" s="1"/>
  <c r="S123" i="1"/>
  <c r="K80" i="13" s="1"/>
  <c r="W122" i="1"/>
  <c r="O181" i="13" s="1"/>
  <c r="S122" i="1"/>
  <c r="K181" i="13" s="1"/>
  <c r="V121" i="1"/>
  <c r="N180" i="13" s="1"/>
  <c r="K121" i="1"/>
  <c r="V120" i="1"/>
  <c r="N77" i="13" s="1"/>
  <c r="R120" i="1"/>
  <c r="K120" i="1"/>
  <c r="V119" i="1"/>
  <c r="N218" i="13" s="1"/>
  <c r="K119" i="1"/>
  <c r="V118" i="1"/>
  <c r="N93" i="13" s="1"/>
  <c r="U117" i="1"/>
  <c r="M198" i="13" s="1"/>
  <c r="U116" i="1"/>
  <c r="M137" i="13" s="1"/>
  <c r="U115" i="1"/>
  <c r="M165" i="13" s="1"/>
  <c r="U114" i="1"/>
  <c r="M197" i="13" s="1"/>
  <c r="N113" i="1"/>
  <c r="T113" i="1"/>
  <c r="L114" i="13" s="1"/>
  <c r="N112" i="1"/>
  <c r="T112" i="1"/>
  <c r="L164" i="13" s="1"/>
  <c r="N111" i="1"/>
  <c r="T111" i="1"/>
  <c r="L163" i="13" s="1"/>
  <c r="N110" i="1"/>
  <c r="T110" i="1"/>
  <c r="L245" i="13" s="1"/>
  <c r="W109" i="1"/>
  <c r="O217" i="13" s="1"/>
  <c r="S109" i="1"/>
  <c r="K217" i="13" s="1"/>
  <c r="W108" i="1"/>
  <c r="O244" i="13" s="1"/>
  <c r="S108" i="1"/>
  <c r="K244" i="13" s="1"/>
  <c r="W107" i="1"/>
  <c r="O139" i="13" s="1"/>
  <c r="S107" i="1"/>
  <c r="K139" i="13" s="1"/>
  <c r="W106" i="1"/>
  <c r="O136" i="13" s="1"/>
  <c r="S106" i="1"/>
  <c r="K136" i="13" s="1"/>
  <c r="V105" i="1"/>
  <c r="N243" i="13" s="1"/>
  <c r="K105" i="1"/>
  <c r="V104" i="1"/>
  <c r="N228" i="13" s="1"/>
  <c r="K104" i="1"/>
  <c r="V103" i="1"/>
  <c r="N157" i="13" s="1"/>
  <c r="R103" i="1"/>
  <c r="K103" i="1"/>
  <c r="V102" i="1"/>
  <c r="N84" i="13" s="1"/>
  <c r="U101" i="1"/>
  <c r="M97" i="13" s="1"/>
  <c r="U100" i="1"/>
  <c r="M83" i="13" s="1"/>
  <c r="U99" i="1"/>
  <c r="M242" i="13" s="1"/>
  <c r="U98" i="1"/>
  <c r="M216" i="13" s="1"/>
  <c r="N97" i="1"/>
  <c r="T97" i="1"/>
  <c r="L215" i="13" s="1"/>
  <c r="N96" i="1"/>
  <c r="T96" i="1"/>
  <c r="L121" i="13" s="1"/>
  <c r="N95" i="1"/>
  <c r="T95" i="1"/>
  <c r="L107" i="13" s="1"/>
  <c r="N94" i="1"/>
  <c r="T94" i="1"/>
  <c r="L210" i="13" s="1"/>
  <c r="W93" i="1"/>
  <c r="O106" i="13" s="1"/>
  <c r="S93" i="1"/>
  <c r="K106" i="13" s="1"/>
  <c r="W92" i="1"/>
  <c r="O209" i="13" s="1"/>
  <c r="S92" i="1"/>
  <c r="K209" i="13" s="1"/>
  <c r="W91" i="1"/>
  <c r="O214" i="13" s="1"/>
  <c r="S91" i="1"/>
  <c r="K214" i="13" s="1"/>
  <c r="W90" i="1"/>
  <c r="O147" i="13" s="1"/>
  <c r="S90" i="1"/>
  <c r="K147" i="13" s="1"/>
  <c r="V89" i="1"/>
  <c r="N146" i="13" s="1"/>
  <c r="R89" i="1"/>
  <c r="K89" i="1"/>
  <c r="V88" i="1"/>
  <c r="N227" i="13" s="1"/>
  <c r="R88" i="1"/>
  <c r="K88" i="1"/>
  <c r="V87" i="1"/>
  <c r="N241" i="13" s="1"/>
  <c r="R87" i="1"/>
  <c r="K87" i="1"/>
  <c r="V86" i="1"/>
  <c r="N240" i="13" s="1"/>
  <c r="U85" i="1"/>
  <c r="M127" i="13" s="1"/>
  <c r="N84" i="1"/>
  <c r="T84" i="1"/>
  <c r="L169" i="13" s="1"/>
  <c r="N83" i="1"/>
  <c r="T83" i="1"/>
  <c r="L256" i="13" s="1"/>
  <c r="N82" i="1"/>
  <c r="T82" i="1"/>
  <c r="L103" i="13" s="1"/>
  <c r="W81" i="1"/>
  <c r="O160" i="13" s="1"/>
  <c r="S81" i="1"/>
  <c r="K160" i="13" s="1"/>
  <c r="V80" i="1"/>
  <c r="N239" i="13" s="1"/>
  <c r="K80" i="1"/>
  <c r="V79" i="1"/>
  <c r="N99" i="13" s="1"/>
  <c r="R79" i="1"/>
  <c r="K79" i="1"/>
  <c r="V78" i="1"/>
  <c r="N208" i="13" s="1"/>
  <c r="U77" i="1"/>
  <c r="M109" i="13" s="1"/>
  <c r="N76" i="1"/>
  <c r="T76" i="1"/>
  <c r="L179" i="13" s="1"/>
  <c r="N75" i="1"/>
  <c r="T75" i="1"/>
  <c r="L162" i="13" s="1"/>
  <c r="N74" i="1"/>
  <c r="T74" i="1"/>
  <c r="L255" i="13" s="1"/>
  <c r="W73" i="1"/>
  <c r="O196" i="13" s="1"/>
  <c r="S73" i="1"/>
  <c r="K196" i="13" s="1"/>
  <c r="V72" i="1"/>
  <c r="N178" i="13" s="1"/>
  <c r="R72" i="1"/>
  <c r="K72" i="1"/>
  <c r="V71" i="1"/>
  <c r="N116" i="13" s="1"/>
  <c r="R71" i="1"/>
  <c r="K71" i="1"/>
  <c r="V70" i="1"/>
  <c r="N102" i="13" s="1"/>
  <c r="U69" i="1"/>
  <c r="M138" i="13" s="1"/>
  <c r="N68" i="1"/>
  <c r="T68" i="1"/>
  <c r="L145" i="13" s="1"/>
  <c r="N67" i="1"/>
  <c r="T67" i="1"/>
  <c r="L159" i="13" s="1"/>
  <c r="N66" i="1"/>
  <c r="T66" i="1"/>
  <c r="L254" i="13" s="1"/>
  <c r="W65" i="1"/>
  <c r="O153" i="13" s="1"/>
  <c r="S65" i="1"/>
  <c r="K153" i="13" s="1"/>
  <c r="V64" i="1"/>
  <c r="N113" i="13" s="1"/>
  <c r="R64" i="1"/>
  <c r="K64" i="1"/>
  <c r="V63" i="1"/>
  <c r="N238" i="13" s="1"/>
  <c r="R63" i="1"/>
  <c r="K63" i="1"/>
  <c r="V62" i="1"/>
  <c r="N177" i="13" s="1"/>
  <c r="U61" i="1"/>
  <c r="M253" i="13" s="1"/>
  <c r="N60" i="1"/>
  <c r="T60" i="1"/>
  <c r="L74" i="13" s="1"/>
  <c r="N59" i="1"/>
  <c r="T59" i="1"/>
  <c r="L237" i="13" s="1"/>
  <c r="N58" i="1"/>
  <c r="T58" i="1"/>
  <c r="L226" i="13" s="1"/>
  <c r="W57" i="1"/>
  <c r="O91" i="13" s="1"/>
  <c r="S57" i="1"/>
  <c r="K91" i="13" s="1"/>
  <c r="V56" i="1"/>
  <c r="N188" i="13" s="1"/>
  <c r="R56" i="1"/>
  <c r="K56" i="1"/>
  <c r="V55" i="1"/>
  <c r="N132" i="13" s="1"/>
  <c r="R55" i="1"/>
  <c r="K55" i="1"/>
  <c r="V54" i="1"/>
  <c r="N158" i="13" s="1"/>
  <c r="U53" i="1"/>
  <c r="M156" i="13" s="1"/>
  <c r="N52" i="1"/>
  <c r="T52" i="1"/>
  <c r="L252" i="13" s="1"/>
  <c r="N51" i="1"/>
  <c r="T51" i="1"/>
  <c r="L176" i="13" s="1"/>
  <c r="N50" i="1"/>
  <c r="T50" i="1"/>
  <c r="L105" i="13" s="1"/>
  <c r="W49" i="1"/>
  <c r="O251" i="13" s="1"/>
  <c r="S49" i="1"/>
  <c r="K251" i="13" s="1"/>
  <c r="V48" i="1"/>
  <c r="N236" i="13" s="1"/>
  <c r="W158" i="1"/>
  <c r="O130" i="13" s="1"/>
  <c r="S158" i="1"/>
  <c r="K130" i="13" s="1"/>
  <c r="V157" i="1"/>
  <c r="N140" i="13" s="1"/>
  <c r="K157" i="1"/>
  <c r="V156" i="1"/>
  <c r="N89" i="13" s="1"/>
  <c r="K156" i="1"/>
  <c r="V155" i="1"/>
  <c r="N260" i="13" s="1"/>
  <c r="K155" i="1"/>
  <c r="V154" i="1"/>
  <c r="N129" i="13" s="1"/>
  <c r="U153" i="1"/>
  <c r="M82" i="13" s="1"/>
  <c r="U152" i="1"/>
  <c r="M230" i="13" s="1"/>
  <c r="U151" i="1"/>
  <c r="M118" i="13" s="1"/>
  <c r="U150" i="1"/>
  <c r="M201" i="13" s="1"/>
  <c r="N149" i="1"/>
  <c r="T149" i="1"/>
  <c r="L212" i="13" s="1"/>
  <c r="N148" i="1"/>
  <c r="T148" i="1"/>
  <c r="L219" i="13" s="1"/>
  <c r="N147" i="1"/>
  <c r="T147" i="1"/>
  <c r="L184" i="13" s="1"/>
  <c r="N146" i="1"/>
  <c r="T146" i="1"/>
  <c r="L259" i="13" s="1"/>
  <c r="W145" i="1"/>
  <c r="O94" i="13" s="1"/>
  <c r="S145" i="1"/>
  <c r="K94" i="13" s="1"/>
  <c r="W144" i="1"/>
  <c r="O246" i="13" s="1"/>
  <c r="S144" i="1"/>
  <c r="K246" i="13" s="1"/>
  <c r="W143" i="1"/>
  <c r="O75" i="13" s="1"/>
  <c r="S143" i="1"/>
  <c r="K75" i="13" s="1"/>
  <c r="W142" i="1"/>
  <c r="O200" i="13" s="1"/>
  <c r="S142" i="1"/>
  <c r="K200" i="13" s="1"/>
  <c r="V141" i="1"/>
  <c r="N115" i="13" s="1"/>
  <c r="R141" i="1"/>
  <c r="K141" i="1"/>
  <c r="V140" i="1"/>
  <c r="N133" i="13" s="1"/>
  <c r="R140" i="1"/>
  <c r="K140" i="1"/>
  <c r="V139" i="1"/>
  <c r="N150" i="13" s="1"/>
  <c r="R139" i="1"/>
  <c r="K139" i="1"/>
  <c r="V138" i="1"/>
  <c r="N154" i="13" s="1"/>
  <c r="U137" i="1"/>
  <c r="M211" i="13" s="1"/>
  <c r="U136" i="1"/>
  <c r="M229" i="13" s="1"/>
  <c r="U135" i="1"/>
  <c r="M183" i="13" s="1"/>
  <c r="U134" i="1"/>
  <c r="M108" i="13" s="1"/>
  <c r="N133" i="1"/>
  <c r="T133" i="1"/>
  <c r="L258" i="13" s="1"/>
  <c r="N132" i="1"/>
  <c r="T132" i="1"/>
  <c r="L257" i="13" s="1"/>
  <c r="N131" i="1"/>
  <c r="T131" i="1"/>
  <c r="L125" i="13" s="1"/>
  <c r="N130" i="1"/>
  <c r="T130" i="1"/>
  <c r="L86" i="13" s="1"/>
  <c r="W129" i="1"/>
  <c r="O81" i="13" s="1"/>
  <c r="S129" i="1"/>
  <c r="K81" i="13" s="1"/>
  <c r="W128" i="1"/>
  <c r="O148" i="13" s="1"/>
  <c r="S128" i="1"/>
  <c r="K148" i="13" s="1"/>
  <c r="W127" i="1"/>
  <c r="O199" i="13" s="1"/>
  <c r="S127" i="1"/>
  <c r="K199" i="13" s="1"/>
  <c r="W126" i="1"/>
  <c r="O110" i="13" s="1"/>
  <c r="S126" i="1"/>
  <c r="K110" i="13" s="1"/>
  <c r="V125" i="1"/>
  <c r="N182" i="13" s="1"/>
  <c r="K125" i="1"/>
  <c r="V124" i="1"/>
  <c r="N117" i="13" s="1"/>
  <c r="R124" i="1"/>
  <c r="K124" i="1"/>
  <c r="V123" i="1"/>
  <c r="N80" i="13" s="1"/>
  <c r="K123" i="1"/>
  <c r="V122" i="1"/>
  <c r="N181" i="13" s="1"/>
  <c r="U121" i="1"/>
  <c r="M180" i="13" s="1"/>
  <c r="U120" i="1"/>
  <c r="M77" i="13" s="1"/>
  <c r="U119" i="1"/>
  <c r="M218" i="13" s="1"/>
  <c r="U118" i="1"/>
  <c r="M93" i="13" s="1"/>
  <c r="N117" i="1"/>
  <c r="T117" i="1"/>
  <c r="L198" i="13" s="1"/>
  <c r="N116" i="1"/>
  <c r="T116" i="1"/>
  <c r="L137" i="13" s="1"/>
  <c r="N115" i="1"/>
  <c r="T115" i="1"/>
  <c r="L165" i="13" s="1"/>
  <c r="N114" i="1"/>
  <c r="T114" i="1"/>
  <c r="L197" i="13" s="1"/>
  <c r="W113" i="1"/>
  <c r="O114" i="13" s="1"/>
  <c r="S113" i="1"/>
  <c r="K114" i="13" s="1"/>
  <c r="W112" i="1"/>
  <c r="O164" i="13" s="1"/>
  <c r="S112" i="1"/>
  <c r="K164" i="13" s="1"/>
  <c r="W111" i="1"/>
  <c r="O163" i="13" s="1"/>
  <c r="S111" i="1"/>
  <c r="K163" i="13" s="1"/>
  <c r="W110" i="1"/>
  <c r="O245" i="13" s="1"/>
  <c r="S110" i="1"/>
  <c r="K245" i="13" s="1"/>
  <c r="V109" i="1"/>
  <c r="N217" i="13" s="1"/>
  <c r="K109" i="1"/>
  <c r="V108" i="1"/>
  <c r="N244" i="13" s="1"/>
  <c r="K108" i="1"/>
  <c r="V107" i="1"/>
  <c r="N139" i="13" s="1"/>
  <c r="R107" i="1"/>
  <c r="K107" i="1"/>
  <c r="V106" i="1"/>
  <c r="N136" i="13" s="1"/>
  <c r="U105" i="1"/>
  <c r="M243" i="13" s="1"/>
  <c r="U104" i="1"/>
  <c r="M228" i="13" s="1"/>
  <c r="U103" i="1"/>
  <c r="M157" i="13" s="1"/>
  <c r="U102" i="1"/>
  <c r="M84" i="13" s="1"/>
  <c r="T101" i="1"/>
  <c r="L97" i="13" s="1"/>
  <c r="N100" i="1"/>
  <c r="T100" i="1"/>
  <c r="L83" i="13" s="1"/>
  <c r="N99" i="1"/>
  <c r="T99" i="1"/>
  <c r="L242" i="13" s="1"/>
  <c r="N98" i="1"/>
  <c r="T98" i="1"/>
  <c r="L216" i="13" s="1"/>
  <c r="W97" i="1"/>
  <c r="O215" i="13" s="1"/>
  <c r="S97" i="1"/>
  <c r="K215" i="13" s="1"/>
  <c r="W96" i="1"/>
  <c r="O121" i="13" s="1"/>
  <c r="S96" i="1"/>
  <c r="K121" i="13" s="1"/>
  <c r="W95" i="1"/>
  <c r="O107" i="13" s="1"/>
  <c r="S95" i="1"/>
  <c r="K107" i="13" s="1"/>
  <c r="W94" i="1"/>
  <c r="O210" i="13" s="1"/>
  <c r="S94" i="1"/>
  <c r="K210" i="13" s="1"/>
  <c r="V93" i="1"/>
  <c r="N106" i="13" s="1"/>
  <c r="R93" i="1"/>
  <c r="K93" i="1"/>
  <c r="V92" i="1"/>
  <c r="N209" i="13" s="1"/>
  <c r="R92" i="1"/>
  <c r="K92" i="1"/>
  <c r="V91" i="1"/>
  <c r="N214" i="13" s="1"/>
  <c r="R91" i="1"/>
  <c r="K91" i="1"/>
  <c r="V90" i="1"/>
  <c r="N147" i="13" s="1"/>
  <c r="U89" i="1"/>
  <c r="M146" i="13" s="1"/>
  <c r="U88" i="1"/>
  <c r="M227" i="13" s="1"/>
  <c r="U87" i="1"/>
  <c r="M241" i="13" s="1"/>
  <c r="U86" i="1"/>
  <c r="M240" i="13" s="1"/>
  <c r="N85" i="1"/>
  <c r="T85" i="1"/>
  <c r="L127" i="13" s="1"/>
  <c r="W84" i="1"/>
  <c r="O169" i="13" s="1"/>
  <c r="S84" i="1"/>
  <c r="K169" i="13" s="1"/>
  <c r="W83" i="1"/>
  <c r="O256" i="13" s="1"/>
  <c r="S83" i="1"/>
  <c r="K256" i="13" s="1"/>
  <c r="W82" i="1"/>
  <c r="O103" i="13" s="1"/>
  <c r="S82" i="1"/>
  <c r="K103" i="13" s="1"/>
  <c r="V81" i="1"/>
  <c r="N160" i="13" s="1"/>
  <c r="U80" i="1"/>
  <c r="M239" i="13" s="1"/>
  <c r="U79" i="1"/>
  <c r="M99" i="13" s="1"/>
  <c r="U78" i="1"/>
  <c r="M208" i="13" s="1"/>
  <c r="N77" i="1"/>
  <c r="T77" i="1"/>
  <c r="L109" i="13" s="1"/>
  <c r="W76" i="1"/>
  <c r="O179" i="13" s="1"/>
  <c r="S76" i="1"/>
  <c r="K179" i="13" s="1"/>
  <c r="W75" i="1"/>
  <c r="O162" i="13" s="1"/>
  <c r="S75" i="1"/>
  <c r="K162" i="13" s="1"/>
  <c r="W74" i="1"/>
  <c r="O255" i="13" s="1"/>
  <c r="S74" i="1"/>
  <c r="K255" i="13" s="1"/>
  <c r="V73" i="1"/>
  <c r="N196" i="13" s="1"/>
  <c r="U72" i="1"/>
  <c r="M178" i="13" s="1"/>
  <c r="U71" i="1"/>
  <c r="M116" i="13" s="1"/>
  <c r="U70" i="1"/>
  <c r="M102" i="13" s="1"/>
  <c r="N69" i="1"/>
  <c r="T69" i="1"/>
  <c r="L138" i="13" s="1"/>
  <c r="W68" i="1"/>
  <c r="O145" i="13" s="1"/>
  <c r="S68" i="1"/>
  <c r="K145" i="13" s="1"/>
  <c r="W67" i="1"/>
  <c r="O159" i="13" s="1"/>
  <c r="S67" i="1"/>
  <c r="K159" i="13" s="1"/>
  <c r="W66" i="1"/>
  <c r="O254" i="13" s="1"/>
  <c r="S66" i="1"/>
  <c r="K254" i="13" s="1"/>
  <c r="V65" i="1"/>
  <c r="N153" i="13" s="1"/>
  <c r="U64" i="1"/>
  <c r="M113" i="13" s="1"/>
  <c r="U63" i="1"/>
  <c r="M238" i="13" s="1"/>
  <c r="U62" i="1"/>
  <c r="M177" i="13" s="1"/>
  <c r="N61" i="1"/>
  <c r="T61" i="1"/>
  <c r="L253" i="13" s="1"/>
  <c r="W60" i="1"/>
  <c r="S60" i="1"/>
  <c r="K74" i="13" s="1"/>
  <c r="W59" i="1"/>
  <c r="O237" i="13" s="1"/>
  <c r="S59" i="1"/>
  <c r="K237" i="13" s="1"/>
  <c r="W58" i="1"/>
  <c r="O226" i="13" s="1"/>
  <c r="S58" i="1"/>
  <c r="K226" i="13" s="1"/>
  <c r="V57" i="1"/>
  <c r="N91" i="13" s="1"/>
  <c r="U56" i="1"/>
  <c r="M188" i="13" s="1"/>
  <c r="U55" i="1"/>
  <c r="M132" i="13" s="1"/>
  <c r="U54" i="1"/>
  <c r="M158" i="13" s="1"/>
  <c r="N53" i="1"/>
  <c r="T53" i="1"/>
  <c r="L156" i="13" s="1"/>
  <c r="W52" i="1"/>
  <c r="O252" i="13" s="1"/>
  <c r="S52" i="1"/>
  <c r="K252" i="13" s="1"/>
  <c r="W51" i="1"/>
  <c r="O176" i="13" s="1"/>
  <c r="S51" i="1"/>
  <c r="K176" i="13" s="1"/>
  <c r="W50" i="1"/>
  <c r="O105" i="13" s="1"/>
  <c r="S50" i="1"/>
  <c r="K105" i="13" s="1"/>
  <c r="V49" i="1"/>
  <c r="N251" i="13" s="1"/>
  <c r="K127" i="1"/>
  <c r="N121" i="1"/>
  <c r="N120" i="1"/>
  <c r="N119" i="1"/>
  <c r="N118" i="1"/>
  <c r="R113" i="1"/>
  <c r="K113" i="1"/>
  <c r="K112" i="1"/>
  <c r="R111" i="1"/>
  <c r="K111" i="1"/>
  <c r="N105" i="1"/>
  <c r="N104" i="1"/>
  <c r="N103" i="1"/>
  <c r="N102" i="1"/>
  <c r="R97" i="1"/>
  <c r="K97" i="1"/>
  <c r="R96" i="1"/>
  <c r="K96" i="1"/>
  <c r="R95" i="1"/>
  <c r="K95" i="1"/>
  <c r="N89" i="1"/>
  <c r="N88" i="1"/>
  <c r="N87" i="1"/>
  <c r="N86" i="1"/>
  <c r="R84" i="1"/>
  <c r="K84" i="1"/>
  <c r="R83" i="1"/>
  <c r="K83" i="1"/>
  <c r="N80" i="1"/>
  <c r="N79" i="1"/>
  <c r="N78" i="1"/>
  <c r="R76" i="1"/>
  <c r="K76" i="1"/>
  <c r="R75" i="1"/>
  <c r="K75" i="1"/>
  <c r="N72" i="1"/>
  <c r="N71" i="1"/>
  <c r="N70" i="1"/>
  <c r="R68" i="1"/>
  <c r="K68" i="1"/>
  <c r="R67" i="1"/>
  <c r="K67" i="1"/>
  <c r="N64" i="1"/>
  <c r="N63" i="1"/>
  <c r="N62" i="1"/>
  <c r="R60" i="1"/>
  <c r="K60" i="1"/>
  <c r="R59" i="1"/>
  <c r="K59" i="1"/>
  <c r="N56" i="1"/>
  <c r="N55" i="1"/>
  <c r="N54" i="1"/>
  <c r="R52" i="1"/>
  <c r="K52" i="1"/>
  <c r="R51" i="1"/>
  <c r="K51" i="1"/>
  <c r="N48" i="1"/>
  <c r="N47" i="1"/>
  <c r="N46" i="1"/>
  <c r="R44" i="1"/>
  <c r="K44" i="1"/>
  <c r="R43" i="1"/>
  <c r="K43" i="1"/>
  <c r="N37" i="1"/>
  <c r="N36" i="1"/>
  <c r="N35" i="1"/>
  <c r="K133" i="1"/>
  <c r="K132" i="1"/>
  <c r="R131" i="1"/>
  <c r="K131" i="1"/>
  <c r="N125" i="1"/>
  <c r="N124" i="1"/>
  <c r="N123" i="1"/>
  <c r="N122" i="1"/>
  <c r="K117" i="1"/>
  <c r="K116" i="1"/>
  <c r="K115" i="1"/>
  <c r="N109" i="1"/>
  <c r="N108" i="1"/>
  <c r="N107" i="1"/>
  <c r="N106" i="1"/>
  <c r="R100" i="1"/>
  <c r="K100" i="1"/>
  <c r="R99" i="1"/>
  <c r="K99" i="1"/>
  <c r="N93" i="1"/>
  <c r="N92" i="1"/>
  <c r="N91" i="1"/>
  <c r="N90" i="1"/>
  <c r="N81" i="1"/>
  <c r="N73" i="1"/>
  <c r="N65" i="1"/>
  <c r="N57" i="1"/>
  <c r="N49" i="1"/>
  <c r="N41" i="1"/>
  <c r="N40" i="1"/>
  <c r="N34" i="1"/>
  <c r="R32" i="1"/>
  <c r="K32" i="1"/>
  <c r="K31" i="1"/>
  <c r="N28" i="1"/>
  <c r="N27" i="1"/>
  <c r="N26" i="1"/>
  <c r="K21" i="1"/>
  <c r="R20" i="1"/>
  <c r="K20" i="1"/>
  <c r="K19" i="1"/>
  <c r="N17" i="1"/>
  <c r="K16" i="1"/>
  <c r="K15" i="1"/>
  <c r="N13" i="1"/>
  <c r="N11" i="1"/>
  <c r="N10" i="1"/>
  <c r="N39" i="1"/>
  <c r="N38" i="1"/>
  <c r="N29" i="1"/>
  <c r="K25" i="1"/>
  <c r="R24" i="1"/>
  <c r="K24" i="1"/>
  <c r="K23" i="1"/>
  <c r="T18" i="1"/>
  <c r="L122" i="13" s="1"/>
  <c r="U16" i="1"/>
  <c r="M111" i="13" s="1"/>
  <c r="T14" i="1"/>
  <c r="L234" i="13" s="1"/>
  <c r="N7" i="1"/>
  <c r="R48" i="1"/>
  <c r="K48" i="1"/>
  <c r="V47" i="1"/>
  <c r="N195" i="13" s="1"/>
  <c r="R47" i="1"/>
  <c r="K47" i="1"/>
  <c r="V46" i="1"/>
  <c r="N175" i="13" s="1"/>
  <c r="U45" i="1"/>
  <c r="M194" i="13" s="1"/>
  <c r="N44" i="1"/>
  <c r="T44" i="1"/>
  <c r="L193" i="13" s="1"/>
  <c r="N43" i="1"/>
  <c r="T43" i="1"/>
  <c r="L152" i="13" s="1"/>
  <c r="N42" i="1"/>
  <c r="T42" i="1"/>
  <c r="L124" i="13" s="1"/>
  <c r="W41" i="1"/>
  <c r="O88" i="13" s="1"/>
  <c r="S41" i="1"/>
  <c r="K88" i="13" s="1"/>
  <c r="W40" i="1"/>
  <c r="O78" i="13" s="1"/>
  <c r="S40" i="1"/>
  <c r="K78" i="13" s="1"/>
  <c r="W39" i="1"/>
  <c r="O101" i="13" s="1"/>
  <c r="S39" i="1"/>
  <c r="K101" i="13" s="1"/>
  <c r="W38" i="1"/>
  <c r="O123" i="13" s="1"/>
  <c r="S38" i="1"/>
  <c r="K123" i="13" s="1"/>
  <c r="V37" i="1"/>
  <c r="N173" i="13" s="1"/>
  <c r="R37" i="1"/>
  <c r="K37" i="1"/>
  <c r="V36" i="1"/>
  <c r="N192" i="13" s="1"/>
  <c r="R36" i="1"/>
  <c r="K36" i="1"/>
  <c r="V35" i="1"/>
  <c r="N250" i="13" s="1"/>
  <c r="R35" i="1"/>
  <c r="K35" i="1"/>
  <c r="V34" i="1"/>
  <c r="N235" i="13" s="1"/>
  <c r="U33" i="1"/>
  <c r="M87" i="13" s="1"/>
  <c r="N32" i="1"/>
  <c r="T32" i="1"/>
  <c r="L155" i="13" s="1"/>
  <c r="N31" i="1"/>
  <c r="T31" i="1"/>
  <c r="L144" i="13" s="1"/>
  <c r="N30" i="1"/>
  <c r="T30" i="1"/>
  <c r="L225" i="13" s="1"/>
  <c r="W29" i="1"/>
  <c r="O191" i="13" s="1"/>
  <c r="S29" i="1"/>
  <c r="K191" i="13" s="1"/>
  <c r="V28" i="1"/>
  <c r="N187" i="13" s="1"/>
  <c r="R28" i="1"/>
  <c r="K28" i="1"/>
  <c r="V27" i="1"/>
  <c r="N135" i="13" s="1"/>
  <c r="K27" i="1"/>
  <c r="V26" i="1"/>
  <c r="N141" i="13" s="1"/>
  <c r="U25" i="1"/>
  <c r="M170" i="13" s="1"/>
  <c r="U24" i="1"/>
  <c r="M161" i="13" s="1"/>
  <c r="U23" i="1"/>
  <c r="M207" i="13" s="1"/>
  <c r="U22" i="1"/>
  <c r="M190" i="13" s="1"/>
  <c r="N21" i="1"/>
  <c r="T21" i="1"/>
  <c r="L224" i="13" s="1"/>
  <c r="N20" i="1"/>
  <c r="T20" i="1"/>
  <c r="L100" i="13" s="1"/>
  <c r="N19" i="1"/>
  <c r="T19" i="1"/>
  <c r="L112" i="13" s="1"/>
  <c r="W18" i="1"/>
  <c r="O122" i="13" s="1"/>
  <c r="S18" i="1"/>
  <c r="K122" i="13" s="1"/>
  <c r="V17" i="1"/>
  <c r="N249" i="13" s="1"/>
  <c r="T16" i="1"/>
  <c r="L111" i="13" s="1"/>
  <c r="N15" i="1"/>
  <c r="T15" i="1"/>
  <c r="L143" i="13" s="1"/>
  <c r="W14" i="1"/>
  <c r="O234" i="13" s="1"/>
  <c r="S14" i="1"/>
  <c r="K234" i="13" s="1"/>
  <c r="V13" i="1"/>
  <c r="N233" i="13" s="1"/>
  <c r="R13" i="1"/>
  <c r="K13" i="1"/>
  <c r="V12" i="1"/>
  <c r="N232" i="13" s="1"/>
  <c r="R12" i="1"/>
  <c r="V11" i="1"/>
  <c r="N206" i="13" s="1"/>
  <c r="K11" i="1"/>
  <c r="V10" i="1"/>
  <c r="N205" i="13" s="1"/>
  <c r="U9" i="1"/>
  <c r="M223" i="13" s="1"/>
  <c r="W8" i="1"/>
  <c r="O189" i="13" s="1"/>
  <c r="S8" i="1"/>
  <c r="K189" i="13" s="1"/>
  <c r="W7" i="1"/>
  <c r="O134" i="13" s="1"/>
  <c r="S7" i="1"/>
  <c r="K134" i="13" s="1"/>
  <c r="U48" i="1"/>
  <c r="M236" i="13" s="1"/>
  <c r="U47" i="1"/>
  <c r="M195" i="13" s="1"/>
  <c r="U46" i="1"/>
  <c r="M175" i="13" s="1"/>
  <c r="N45" i="1"/>
  <c r="T45" i="1"/>
  <c r="L194" i="13" s="1"/>
  <c r="W44" i="1"/>
  <c r="O193" i="13" s="1"/>
  <c r="S44" i="1"/>
  <c r="K193" i="13" s="1"/>
  <c r="W43" i="1"/>
  <c r="O152" i="13" s="1"/>
  <c r="S43" i="1"/>
  <c r="K152" i="13" s="1"/>
  <c r="W42" i="1"/>
  <c r="O124" i="13" s="1"/>
  <c r="S42" i="1"/>
  <c r="K124" i="13" s="1"/>
  <c r="V41" i="1"/>
  <c r="N88" i="13" s="1"/>
  <c r="R41" i="1"/>
  <c r="K41" i="1"/>
  <c r="V40" i="1"/>
  <c r="N78" i="13" s="1"/>
  <c r="R40" i="1"/>
  <c r="K40" i="1"/>
  <c r="V39" i="1"/>
  <c r="N101" i="13" s="1"/>
  <c r="R39" i="1"/>
  <c r="K39" i="1"/>
  <c r="V38" i="1"/>
  <c r="N123" i="13" s="1"/>
  <c r="U37" i="1"/>
  <c r="M173" i="13" s="1"/>
  <c r="U36" i="1"/>
  <c r="M192" i="13" s="1"/>
  <c r="U35" i="1"/>
  <c r="M250" i="13" s="1"/>
  <c r="U34" i="1"/>
  <c r="M235" i="13" s="1"/>
  <c r="N33" i="1"/>
  <c r="T33" i="1"/>
  <c r="L87" i="13" s="1"/>
  <c r="W32" i="1"/>
  <c r="O155" i="13" s="1"/>
  <c r="S32" i="1"/>
  <c r="K155" i="13" s="1"/>
  <c r="W31" i="1"/>
  <c r="O144" i="13" s="1"/>
  <c r="S31" i="1"/>
  <c r="K144" i="13" s="1"/>
  <c r="W30" i="1"/>
  <c r="O225" i="13" s="1"/>
  <c r="S30" i="1"/>
  <c r="K225" i="13" s="1"/>
  <c r="V29" i="1"/>
  <c r="N191" i="13" s="1"/>
  <c r="U28" i="1"/>
  <c r="M187" i="13" s="1"/>
  <c r="U27" i="1"/>
  <c r="M135" i="13" s="1"/>
  <c r="U26" i="1"/>
  <c r="M141" i="13" s="1"/>
  <c r="N25" i="1"/>
  <c r="T25" i="1"/>
  <c r="L170" i="13" s="1"/>
  <c r="N24" i="1"/>
  <c r="T24" i="1"/>
  <c r="L161" i="13" s="1"/>
  <c r="N23" i="1"/>
  <c r="T23" i="1"/>
  <c r="L207" i="13" s="1"/>
  <c r="N22" i="1"/>
  <c r="T22" i="1"/>
  <c r="L190" i="13" s="1"/>
  <c r="W21" i="1"/>
  <c r="O224" i="13" s="1"/>
  <c r="S21" i="1"/>
  <c r="K224" i="13" s="1"/>
  <c r="W20" i="1"/>
  <c r="O100" i="13" s="1"/>
  <c r="S20" i="1"/>
  <c r="K100" i="13" s="1"/>
  <c r="W19" i="1"/>
  <c r="O112" i="13" s="1"/>
  <c r="S19" i="1"/>
  <c r="K112" i="13" s="1"/>
  <c r="U17" i="1"/>
  <c r="M249" i="13" s="1"/>
  <c r="W15" i="1"/>
  <c r="O143" i="13" s="1"/>
  <c r="S15" i="1"/>
  <c r="K143" i="13" s="1"/>
  <c r="U13" i="1"/>
  <c r="M233" i="13" s="1"/>
  <c r="U12" i="1"/>
  <c r="M232" i="13" s="1"/>
  <c r="U11" i="1"/>
  <c r="M206" i="13" s="1"/>
  <c r="U10" i="1"/>
  <c r="M205" i="13" s="1"/>
  <c r="N9" i="1"/>
  <c r="T9" i="1"/>
  <c r="L223" i="13" s="1"/>
  <c r="K8" i="1"/>
  <c r="V7" i="1"/>
  <c r="N134" i="13" s="1"/>
  <c r="K7" i="1"/>
  <c r="N16" i="1"/>
  <c r="N8" i="1"/>
  <c r="K194" i="1"/>
  <c r="K190" i="1"/>
  <c r="K186" i="1"/>
  <c r="R182" i="1"/>
  <c r="K182" i="1"/>
  <c r="R178" i="1"/>
  <c r="K178" i="1"/>
  <c r="R174" i="1"/>
  <c r="K174" i="1"/>
  <c r="K170" i="1"/>
  <c r="K166" i="1"/>
  <c r="K162" i="1"/>
  <c r="K158" i="1"/>
  <c r="R154" i="1"/>
  <c r="K154" i="1"/>
  <c r="K150" i="1"/>
  <c r="R146" i="1"/>
  <c r="K146" i="1"/>
  <c r="R142" i="1"/>
  <c r="K142" i="1"/>
  <c r="R138" i="1"/>
  <c r="K138" i="1"/>
  <c r="R134" i="1"/>
  <c r="K134" i="1"/>
  <c r="K130" i="1"/>
  <c r="K126" i="1"/>
  <c r="K122" i="1"/>
  <c r="K118" i="1"/>
  <c r="K114" i="1"/>
  <c r="R110" i="1"/>
  <c r="K110" i="1"/>
  <c r="R106" i="1"/>
  <c r="K106" i="1"/>
  <c r="K102" i="1"/>
  <c r="K98" i="1"/>
  <c r="K94" i="1"/>
  <c r="R90" i="1"/>
  <c r="K90" i="1"/>
  <c r="R86" i="1"/>
  <c r="K86" i="1"/>
  <c r="R82" i="1"/>
  <c r="K82" i="1"/>
  <c r="R78" i="1"/>
  <c r="K78" i="1"/>
  <c r="R74" i="1"/>
  <c r="K74" i="1"/>
  <c r="R70" i="1"/>
  <c r="K70" i="1"/>
  <c r="K66" i="1"/>
  <c r="R62" i="1"/>
  <c r="K62" i="1"/>
  <c r="R58" i="1"/>
  <c r="K58" i="1"/>
  <c r="R54" i="1"/>
  <c r="K54" i="1"/>
  <c r="R50" i="1"/>
  <c r="K50" i="1"/>
  <c r="R46" i="1"/>
  <c r="K46" i="1"/>
  <c r="K42" i="1"/>
  <c r="K38" i="1"/>
  <c r="K34" i="1"/>
  <c r="R85" i="1"/>
  <c r="K85" i="1"/>
  <c r="R81" i="1"/>
  <c r="K81" i="1"/>
  <c r="R77" i="1"/>
  <c r="K77" i="1"/>
  <c r="R73" i="1"/>
  <c r="K73" i="1"/>
  <c r="R69" i="1"/>
  <c r="K69" i="1"/>
  <c r="R65" i="1"/>
  <c r="K65" i="1"/>
  <c r="R61" i="1"/>
  <c r="K61" i="1"/>
  <c r="R57" i="1"/>
  <c r="K57" i="1"/>
  <c r="R53" i="1"/>
  <c r="K53" i="1"/>
  <c r="R49" i="1"/>
  <c r="K49" i="1"/>
  <c r="K45" i="1"/>
  <c r="K33" i="1"/>
  <c r="K29" i="1"/>
  <c r="K17" i="1"/>
  <c r="K9" i="1"/>
  <c r="N18" i="1"/>
  <c r="N14" i="1"/>
  <c r="K30" i="1"/>
  <c r="K26" i="1"/>
  <c r="K22" i="1"/>
  <c r="K18" i="1"/>
  <c r="K14" i="1"/>
  <c r="K10" i="1"/>
  <c r="R45" i="1"/>
  <c r="R42" i="1"/>
  <c r="R38" i="1"/>
  <c r="R34" i="1"/>
  <c r="R30" i="1"/>
  <c r="R26" i="1"/>
  <c r="R22" i="1"/>
  <c r="R10" i="1"/>
  <c r="R18" i="1"/>
  <c r="R16" i="1"/>
  <c r="R14" i="1"/>
  <c r="R8" i="1"/>
  <c r="R194" i="1"/>
  <c r="R192" i="1"/>
  <c r="R190" i="1"/>
  <c r="R188" i="1"/>
  <c r="R185" i="1"/>
  <c r="R184" i="1"/>
  <c r="R170" i="1"/>
  <c r="R169" i="1"/>
  <c r="R168" i="1"/>
  <c r="R167" i="1"/>
  <c r="R166" i="1"/>
  <c r="R165" i="1"/>
  <c r="R164" i="1"/>
  <c r="R163" i="1"/>
  <c r="R162" i="1"/>
  <c r="R159" i="1"/>
  <c r="R158" i="1"/>
  <c r="R157" i="1"/>
  <c r="R156" i="1"/>
  <c r="R155" i="1"/>
  <c r="R153" i="1"/>
  <c r="R152" i="1"/>
  <c r="R151" i="1"/>
  <c r="R150" i="1"/>
  <c r="R149" i="1"/>
  <c r="R148" i="1"/>
  <c r="R147" i="1"/>
  <c r="R137" i="1"/>
  <c r="R136" i="1"/>
  <c r="R135" i="1"/>
  <c r="R133" i="1"/>
  <c r="R132" i="1"/>
  <c r="R130" i="1"/>
  <c r="R129" i="1"/>
  <c r="R128" i="1"/>
  <c r="R127" i="1"/>
  <c r="R126" i="1"/>
  <c r="R125" i="1"/>
  <c r="R123" i="1"/>
  <c r="R122" i="1"/>
  <c r="R121" i="1"/>
  <c r="R119" i="1"/>
  <c r="R118" i="1"/>
  <c r="R117" i="1"/>
  <c r="R116" i="1"/>
  <c r="R115" i="1"/>
  <c r="R114" i="1"/>
  <c r="R112" i="1"/>
  <c r="R109" i="1"/>
  <c r="R108" i="1"/>
  <c r="R105" i="1"/>
  <c r="R104" i="1"/>
  <c r="R102" i="1"/>
  <c r="R98" i="1"/>
  <c r="R195" i="1"/>
  <c r="R193" i="1"/>
  <c r="R191" i="1"/>
  <c r="R189" i="1"/>
  <c r="R187" i="1"/>
  <c r="R186" i="1"/>
  <c r="R183" i="1"/>
  <c r="R66" i="1"/>
  <c r="R33" i="1"/>
  <c r="R31" i="1"/>
  <c r="R29" i="1"/>
  <c r="R27" i="1"/>
  <c r="R25" i="1"/>
  <c r="R23" i="1"/>
  <c r="R21" i="1"/>
  <c r="R19" i="1"/>
  <c r="R17" i="1"/>
  <c r="R15" i="1"/>
  <c r="R11" i="1"/>
  <c r="R9" i="1"/>
  <c r="R7" i="1"/>
  <c r="R94" i="1"/>
  <c r="R80" i="1"/>
  <c r="S6" i="1"/>
  <c r="J239" i="13" l="1"/>
  <c r="J204" i="13"/>
  <c r="J217" i="13"/>
  <c r="J143" i="13"/>
  <c r="J249" i="13"/>
  <c r="J87" i="13"/>
  <c r="J92" i="13"/>
  <c r="J197" i="13"/>
  <c r="J93" i="13"/>
  <c r="J80" i="13"/>
  <c r="J148" i="13"/>
  <c r="J258" i="13"/>
  <c r="J184" i="13"/>
  <c r="J118" i="13"/>
  <c r="J89" i="13"/>
  <c r="J171" i="13"/>
  <c r="J262" i="13"/>
  <c r="J90" i="13"/>
  <c r="J119" i="13"/>
  <c r="J234" i="13"/>
  <c r="J190" i="13"/>
  <c r="J123" i="13"/>
  <c r="J175" i="13"/>
  <c r="J158" i="13"/>
  <c r="J177" i="13"/>
  <c r="J245" i="13"/>
  <c r="J129" i="13"/>
  <c r="J166" i="13"/>
  <c r="J101" i="13"/>
  <c r="J195" i="13"/>
  <c r="J242" i="13"/>
  <c r="J193" i="13"/>
  <c r="J237" i="13"/>
  <c r="J179" i="13"/>
  <c r="J139" i="13"/>
  <c r="J150" i="13"/>
  <c r="J188" i="13"/>
  <c r="J113" i="13"/>
  <c r="J178" i="13"/>
  <c r="J241" i="13"/>
  <c r="J77" i="13"/>
  <c r="J128" i="13"/>
  <c r="J98" i="13"/>
  <c r="J142" i="13"/>
  <c r="J131" i="13"/>
  <c r="J206" i="13"/>
  <c r="J172" i="13"/>
  <c r="J210" i="13"/>
  <c r="J144" i="13"/>
  <c r="AM1" i="1" a="1"/>
  <c r="AM1" i="1" s="1"/>
  <c r="AF1" i="1" a="1"/>
  <c r="AF1" i="1" s="1"/>
  <c r="J170" i="13"/>
  <c r="J248" i="13"/>
  <c r="J243" i="13"/>
  <c r="J308" i="13"/>
  <c r="J223" i="13"/>
  <c r="J112" i="13"/>
  <c r="J135" i="13"/>
  <c r="J254" i="13"/>
  <c r="J168" i="13"/>
  <c r="J216" i="13"/>
  <c r="J244" i="13"/>
  <c r="J165" i="13"/>
  <c r="J218" i="13"/>
  <c r="J182" i="13"/>
  <c r="J81" i="13"/>
  <c r="J183" i="13"/>
  <c r="J219" i="13"/>
  <c r="J230" i="13"/>
  <c r="J140" i="13"/>
  <c r="J213" i="13"/>
  <c r="J185" i="13"/>
  <c r="J221" i="13"/>
  <c r="J73" i="13"/>
  <c r="J111" i="13"/>
  <c r="J141" i="13"/>
  <c r="J124" i="13"/>
  <c r="J251" i="13"/>
  <c r="J91" i="13"/>
  <c r="J153" i="13"/>
  <c r="J196" i="13"/>
  <c r="J160" i="13"/>
  <c r="J255" i="13"/>
  <c r="J103" i="13"/>
  <c r="J147" i="13"/>
  <c r="J154" i="13"/>
  <c r="J259" i="13"/>
  <c r="J173" i="13"/>
  <c r="J176" i="13"/>
  <c r="J145" i="13"/>
  <c r="J256" i="13"/>
  <c r="J107" i="13"/>
  <c r="J215" i="13"/>
  <c r="J106" i="13"/>
  <c r="J132" i="13"/>
  <c r="J238" i="13"/>
  <c r="J116" i="13"/>
  <c r="J99" i="13"/>
  <c r="J246" i="13"/>
  <c r="J202" i="13"/>
  <c r="J97" i="13"/>
  <c r="J224" i="13"/>
  <c r="J84" i="13"/>
  <c r="J180" i="13"/>
  <c r="J110" i="13"/>
  <c r="J86" i="13"/>
  <c r="J229" i="13"/>
  <c r="J212" i="13"/>
  <c r="J82" i="13"/>
  <c r="J130" i="13"/>
  <c r="J247" i="13"/>
  <c r="J220" i="13"/>
  <c r="J222" i="13"/>
  <c r="J120" i="13"/>
  <c r="J122" i="13"/>
  <c r="J225" i="13"/>
  <c r="J194" i="13"/>
  <c r="J105" i="13"/>
  <c r="J226" i="13"/>
  <c r="J136" i="13"/>
  <c r="J174" i="13"/>
  <c r="J95" i="13"/>
  <c r="J88" i="13"/>
  <c r="J233" i="13"/>
  <c r="J187" i="13"/>
  <c r="J192" i="13"/>
  <c r="J161" i="13"/>
  <c r="J155" i="13"/>
  <c r="J83" i="13"/>
  <c r="J152" i="13"/>
  <c r="J74" i="13"/>
  <c r="G303" i="13"/>
  <c r="J162" i="13"/>
  <c r="J114" i="13"/>
  <c r="J209" i="13"/>
  <c r="J117" i="13"/>
  <c r="J115" i="13"/>
  <c r="J146" i="13"/>
  <c r="J157" i="13"/>
  <c r="J186" i="13"/>
  <c r="J126" i="13"/>
  <c r="J231" i="13"/>
  <c r="J104" i="13"/>
  <c r="J203" i="13"/>
  <c r="J149" i="13"/>
  <c r="J191" i="13"/>
  <c r="J137" i="13"/>
  <c r="J207" i="13"/>
  <c r="J167" i="13"/>
  <c r="J151" i="13"/>
  <c r="J228" i="13"/>
  <c r="J164" i="13"/>
  <c r="J198" i="13"/>
  <c r="J181" i="13"/>
  <c r="J199" i="13"/>
  <c r="J257" i="13"/>
  <c r="J211" i="13"/>
  <c r="J201" i="13"/>
  <c r="J260" i="13"/>
  <c r="J76" i="13"/>
  <c r="J261" i="13"/>
  <c r="J85" i="13"/>
  <c r="J96" i="13"/>
  <c r="J189" i="13"/>
  <c r="J205" i="13"/>
  <c r="J235" i="13"/>
  <c r="J156" i="13"/>
  <c r="J253" i="13"/>
  <c r="J138" i="13"/>
  <c r="J109" i="13"/>
  <c r="J127" i="13"/>
  <c r="J102" i="13"/>
  <c r="J208" i="13"/>
  <c r="J240" i="13"/>
  <c r="J108" i="13"/>
  <c r="J200" i="13"/>
  <c r="J78" i="13"/>
  <c r="J232" i="13"/>
  <c r="J250" i="13"/>
  <c r="J236" i="13"/>
  <c r="J100" i="13"/>
  <c r="J125" i="13"/>
  <c r="J252" i="13"/>
  <c r="J159" i="13"/>
  <c r="J169" i="13"/>
  <c r="J121" i="13"/>
  <c r="J163" i="13"/>
  <c r="J214" i="13"/>
  <c r="J133" i="13"/>
  <c r="J227" i="13"/>
  <c r="J75" i="13"/>
  <c r="J94" i="13"/>
  <c r="J134" i="13"/>
  <c r="O74" i="13"/>
  <c r="I679" i="13"/>
  <c r="I451" i="13"/>
  <c r="I663" i="13"/>
  <c r="I435" i="13"/>
  <c r="I633" i="13"/>
  <c r="I405" i="13"/>
  <c r="I601" i="13"/>
  <c r="I373" i="13"/>
  <c r="I700" i="13"/>
  <c r="I472" i="13"/>
  <c r="I529" i="13"/>
  <c r="I301" i="13"/>
  <c r="I530" i="13"/>
  <c r="I302" i="13"/>
  <c r="I660" i="13"/>
  <c r="I432" i="13"/>
  <c r="I454" i="13"/>
  <c r="I682" i="13"/>
  <c r="I647" i="13"/>
  <c r="I419" i="13"/>
  <c r="I685" i="13"/>
  <c r="I457" i="13"/>
  <c r="I664" i="13"/>
  <c r="I436" i="13"/>
  <c r="I634" i="13"/>
  <c r="I406" i="13"/>
  <c r="I587" i="13"/>
  <c r="I359" i="13"/>
  <c r="I616" i="13"/>
  <c r="I388" i="13"/>
  <c r="I533" i="13"/>
  <c r="I305" i="13"/>
  <c r="I390" i="13"/>
  <c r="I618" i="13"/>
  <c r="I458" i="13"/>
  <c r="I686" i="13"/>
  <c r="I615" i="13"/>
  <c r="I387" i="13"/>
  <c r="I333" i="13"/>
  <c r="I561" i="13"/>
  <c r="I638" i="13"/>
  <c r="I410" i="13"/>
  <c r="I694" i="13"/>
  <c r="I466" i="13"/>
  <c r="I555" i="13"/>
  <c r="I327" i="13"/>
  <c r="I680" i="13"/>
  <c r="I452" i="13"/>
  <c r="I672" i="13"/>
  <c r="I444" i="13"/>
  <c r="I691" i="13"/>
  <c r="I463" i="13"/>
  <c r="I478" i="13"/>
  <c r="I706" i="13"/>
  <c r="I546" i="13"/>
  <c r="I318" i="13"/>
  <c r="I382" i="13"/>
  <c r="I610" i="13"/>
  <c r="I711" i="13"/>
  <c r="I483" i="13"/>
  <c r="I604" i="13"/>
  <c r="I376" i="13"/>
  <c r="I563" i="13"/>
  <c r="I335" i="13"/>
  <c r="I714" i="13"/>
  <c r="I486" i="13"/>
  <c r="I582" i="13"/>
  <c r="I354" i="13"/>
  <c r="I342" i="13"/>
  <c r="I570" i="13"/>
  <c r="I311" i="13"/>
  <c r="I539" i="13"/>
  <c r="I427" i="13"/>
  <c r="I655" i="13"/>
  <c r="I713" i="13"/>
  <c r="I485" i="13"/>
  <c r="I607" i="13"/>
  <c r="I379" i="13"/>
  <c r="I531" i="13"/>
  <c r="I303" i="13"/>
  <c r="I614" i="13"/>
  <c r="I386" i="13"/>
  <c r="I579" i="13"/>
  <c r="I351" i="13"/>
  <c r="I653" i="13"/>
  <c r="I425" i="13"/>
  <c r="I580" i="13"/>
  <c r="I352" i="13"/>
  <c r="I581" i="13"/>
  <c r="I353" i="13"/>
  <c r="I715" i="13"/>
  <c r="I487" i="13"/>
  <c r="I372" i="13"/>
  <c r="I600" i="13"/>
  <c r="I375" i="13"/>
  <c r="I603" i="13"/>
  <c r="I611" i="13"/>
  <c r="I383" i="13"/>
  <c r="I671" i="13"/>
  <c r="I443" i="13"/>
  <c r="I639" i="13"/>
  <c r="I411" i="13"/>
  <c r="I656" i="13"/>
  <c r="I428" i="13"/>
  <c r="I666" i="13"/>
  <c r="I438" i="13"/>
  <c r="I641" i="13"/>
  <c r="I413" i="13"/>
  <c r="I576" i="13"/>
  <c r="I348" i="13"/>
  <c r="I534" i="13"/>
  <c r="I306" i="13"/>
  <c r="I683" i="13"/>
  <c r="I455" i="13"/>
  <c r="I558" i="13"/>
  <c r="I330" i="13"/>
  <c r="I661" i="13"/>
  <c r="I433" i="13"/>
  <c r="I593" i="13"/>
  <c r="I365" i="13"/>
  <c r="I592" i="13"/>
  <c r="I364" i="13"/>
  <c r="I551" i="13"/>
  <c r="I323" i="13"/>
  <c r="I626" i="13"/>
  <c r="I398" i="13"/>
  <c r="I538" i="13"/>
  <c r="I310" i="13"/>
  <c r="I548" i="13"/>
  <c r="I320" i="13"/>
  <c r="I667" i="13"/>
  <c r="I439" i="13"/>
  <c r="I674" i="13"/>
  <c r="I446" i="13"/>
  <c r="I622" i="13"/>
  <c r="I394" i="13"/>
  <c r="I631" i="13"/>
  <c r="I403" i="13"/>
  <c r="I620" i="13"/>
  <c r="I392" i="13"/>
  <c r="I648" i="13"/>
  <c r="I420" i="13"/>
  <c r="I595" i="13"/>
  <c r="I367" i="13"/>
  <c r="I599" i="13"/>
  <c r="I371" i="13"/>
  <c r="I712" i="13"/>
  <c r="I484" i="13"/>
  <c r="I596" i="13"/>
  <c r="I368" i="13"/>
  <c r="I705" i="13"/>
  <c r="I477" i="13"/>
  <c r="I562" i="13"/>
  <c r="I334" i="13"/>
  <c r="I442" i="13"/>
  <c r="I670" i="13"/>
  <c r="I363" i="13"/>
  <c r="I591" i="13"/>
  <c r="I578" i="13"/>
  <c r="I350" i="13"/>
  <c r="I716" i="13"/>
  <c r="I488" i="13"/>
  <c r="I675" i="13"/>
  <c r="I447" i="13"/>
  <c r="I708" i="13"/>
  <c r="I480" i="13"/>
  <c r="I609" i="13"/>
  <c r="I381" i="13"/>
  <c r="I440" i="13"/>
  <c r="I668" i="13"/>
  <c r="I703" i="13"/>
  <c r="I475" i="13"/>
  <c r="I560" i="13"/>
  <c r="I332" i="13"/>
  <c r="I540" i="13"/>
  <c r="I312" i="13"/>
  <c r="I608" i="13"/>
  <c r="I380" i="13"/>
  <c r="I545" i="13"/>
  <c r="I317" i="13"/>
  <c r="I553" i="13"/>
  <c r="I325" i="13"/>
  <c r="I707" i="13"/>
  <c r="I479" i="13"/>
  <c r="I692" i="13"/>
  <c r="I464" i="13"/>
  <c r="I613" i="13"/>
  <c r="I385" i="13"/>
  <c r="I569" i="13"/>
  <c r="I341" i="13"/>
  <c r="I649" i="13"/>
  <c r="I421" i="13"/>
  <c r="I566" i="13"/>
  <c r="I338" i="13"/>
  <c r="I559" i="13"/>
  <c r="I331" i="13"/>
  <c r="I676" i="13"/>
  <c r="I448" i="13"/>
  <c r="I710" i="13"/>
  <c r="I482" i="13"/>
  <c r="I583" i="13"/>
  <c r="I355" i="13"/>
  <c r="I654" i="13"/>
  <c r="I426" i="13"/>
  <c r="I535" i="13"/>
  <c r="I307" i="13"/>
  <c r="I590" i="13"/>
  <c r="I362" i="13"/>
  <c r="I640" i="13"/>
  <c r="I412" i="13"/>
  <c r="I543" i="13"/>
  <c r="I315" i="13"/>
  <c r="I572" i="13"/>
  <c r="I344" i="13"/>
  <c r="I356" i="13"/>
  <c r="I584" i="13"/>
  <c r="I585" i="13"/>
  <c r="I357" i="13"/>
  <c r="I651" i="13"/>
  <c r="I423" i="13"/>
  <c r="I627" i="13"/>
  <c r="I399" i="13"/>
  <c r="I366" i="13"/>
  <c r="I594" i="13"/>
  <c r="I565" i="13"/>
  <c r="I337" i="13"/>
  <c r="I575" i="13"/>
  <c r="I347" i="13"/>
  <c r="I709" i="13"/>
  <c r="I481" i="13"/>
  <c r="I619" i="13"/>
  <c r="I391" i="13"/>
  <c r="I408" i="13"/>
  <c r="I636" i="13"/>
  <c r="I574" i="13"/>
  <c r="I346" i="13"/>
  <c r="I623" i="13"/>
  <c r="I395" i="13"/>
  <c r="I678" i="13"/>
  <c r="I450" i="13"/>
  <c r="I698" i="13"/>
  <c r="I470" i="13"/>
  <c r="I358" i="13"/>
  <c r="I586" i="13"/>
  <c r="I449" i="13"/>
  <c r="I677" i="13"/>
  <c r="I459" i="13"/>
  <c r="I687" i="13"/>
  <c r="I637" i="13"/>
  <c r="I409" i="13"/>
  <c r="I659" i="13"/>
  <c r="I431" i="13"/>
  <c r="I532" i="13"/>
  <c r="I304" i="13"/>
  <c r="I552" i="13"/>
  <c r="I324" i="13"/>
  <c r="I571" i="13"/>
  <c r="I343" i="13"/>
  <c r="I537" i="13"/>
  <c r="I309" i="13"/>
  <c r="I684" i="13"/>
  <c r="I456" i="13"/>
  <c r="I602" i="13"/>
  <c r="I374" i="13"/>
  <c r="I642" i="13"/>
  <c r="I414" i="13"/>
  <c r="I699" i="13"/>
  <c r="I471" i="13"/>
  <c r="I717" i="13"/>
  <c r="I489" i="13"/>
  <c r="I702" i="13"/>
  <c r="I474" i="13"/>
  <c r="I625" i="13"/>
  <c r="I397" i="13"/>
  <c r="I669" i="13"/>
  <c r="I441" i="13"/>
  <c r="I644" i="13"/>
  <c r="I416" i="13"/>
  <c r="I542" i="13"/>
  <c r="I314" i="13"/>
  <c r="I621" i="13"/>
  <c r="I393" i="13"/>
  <c r="I704" i="13"/>
  <c r="I476" i="13"/>
  <c r="I369" i="13"/>
  <c r="I597" i="13"/>
  <c r="I329" i="13"/>
  <c r="I557" i="13"/>
  <c r="I567" i="13"/>
  <c r="I339" i="13"/>
  <c r="I573" i="13"/>
  <c r="I345" i="13"/>
  <c r="I554" i="13"/>
  <c r="I326" i="13"/>
  <c r="I652" i="13"/>
  <c r="I424" i="13"/>
  <c r="I696" i="13"/>
  <c r="I468" i="13"/>
  <c r="I646" i="13"/>
  <c r="I418" i="13"/>
  <c r="I549" i="13"/>
  <c r="I321" i="13"/>
  <c r="I564" i="13"/>
  <c r="I336" i="13"/>
  <c r="I657" i="13"/>
  <c r="I429" i="13"/>
  <c r="I658" i="13"/>
  <c r="I430" i="13"/>
  <c r="I396" i="13"/>
  <c r="I624" i="13"/>
  <c r="I544" i="13"/>
  <c r="I316" i="13"/>
  <c r="I434" i="13"/>
  <c r="I662" i="13"/>
  <c r="I400" i="13"/>
  <c r="I628" i="13"/>
  <c r="I645" i="13"/>
  <c r="I417" i="13"/>
  <c r="I568" i="13"/>
  <c r="I340" i="13"/>
  <c r="I697" i="13"/>
  <c r="I469" i="13"/>
  <c r="I612" i="13"/>
  <c r="I384" i="13"/>
  <c r="I650" i="13"/>
  <c r="I422" i="13"/>
  <c r="I693" i="13"/>
  <c r="I465" i="13"/>
  <c r="I635" i="13"/>
  <c r="I407" i="13"/>
  <c r="I665" i="13"/>
  <c r="I437" i="13"/>
  <c r="I598" i="13"/>
  <c r="I370" i="13"/>
  <c r="I541" i="13"/>
  <c r="I313" i="13"/>
  <c r="I606" i="13"/>
  <c r="I378" i="13"/>
  <c r="I550" i="13"/>
  <c r="I322" i="13"/>
  <c r="I629" i="13"/>
  <c r="I401" i="13"/>
  <c r="I577" i="13"/>
  <c r="I349" i="13"/>
  <c r="I402" i="13"/>
  <c r="I630" i="13"/>
  <c r="I467" i="13"/>
  <c r="I695" i="13"/>
  <c r="I689" i="13"/>
  <c r="I461" i="13"/>
  <c r="I528" i="13"/>
  <c r="I300" i="13"/>
  <c r="I453" i="13"/>
  <c r="I681" i="13"/>
  <c r="I632" i="13"/>
  <c r="I404" i="13"/>
  <c r="I701" i="13"/>
  <c r="I473" i="13"/>
  <c r="I589" i="13"/>
  <c r="I361" i="13"/>
  <c r="I547" i="13"/>
  <c r="I319" i="13"/>
  <c r="I556" i="13"/>
  <c r="I328" i="13"/>
  <c r="I605" i="13"/>
  <c r="I377" i="13"/>
  <c r="I643" i="13"/>
  <c r="I415" i="13"/>
  <c r="I588" i="13"/>
  <c r="I360" i="13"/>
  <c r="I690" i="13"/>
  <c r="I462" i="13"/>
  <c r="I617" i="13"/>
  <c r="I389" i="13"/>
  <c r="I673" i="13"/>
  <c r="I445" i="13"/>
  <c r="L79" i="13"/>
  <c r="K79" i="13"/>
  <c r="M79" i="13"/>
  <c r="N79" i="13"/>
  <c r="R6" i="1"/>
  <c r="J79" i="13" l="1"/>
  <c r="G224" i="13"/>
  <c r="G669" i="13"/>
  <c r="G441" i="13"/>
  <c r="G147" i="13"/>
  <c r="G376" i="13"/>
  <c r="G604" i="13"/>
  <c r="G190" i="13"/>
  <c r="G644" i="13"/>
  <c r="G416" i="13"/>
  <c r="G262" i="13"/>
  <c r="G717" i="13"/>
  <c r="G489" i="13"/>
  <c r="G184" i="13"/>
  <c r="G632" i="13"/>
  <c r="G404" i="13"/>
  <c r="G93" i="13"/>
  <c r="G549" i="13"/>
  <c r="G321" i="13"/>
  <c r="G542" i="13"/>
  <c r="G87" i="13"/>
  <c r="G314" i="13"/>
  <c r="G235" i="13"/>
  <c r="G703" i="13"/>
  <c r="G475" i="13"/>
  <c r="G260" i="13"/>
  <c r="G715" i="13"/>
  <c r="G487" i="13"/>
  <c r="G181" i="13"/>
  <c r="G631" i="13"/>
  <c r="G403" i="13"/>
  <c r="G109" i="13"/>
  <c r="G557" i="13"/>
  <c r="G329" i="13"/>
  <c r="G220" i="13"/>
  <c r="G673" i="13"/>
  <c r="G445" i="13"/>
  <c r="G206" i="13"/>
  <c r="G662" i="13"/>
  <c r="G434" i="13"/>
  <c r="G175" i="13"/>
  <c r="G642" i="13"/>
  <c r="G414" i="13"/>
  <c r="G198" i="13"/>
  <c r="G655" i="13"/>
  <c r="G427" i="13"/>
  <c r="G210" i="13"/>
  <c r="G418" i="13"/>
  <c r="G646" i="13"/>
  <c r="G194" i="13"/>
  <c r="G436" i="13"/>
  <c r="G664" i="13"/>
  <c r="G84" i="13"/>
  <c r="G540" i="13"/>
  <c r="G312" i="13"/>
  <c r="G173" i="13"/>
  <c r="G628" i="13"/>
  <c r="G400" i="13"/>
  <c r="G163" i="13"/>
  <c r="G395" i="13"/>
  <c r="G623" i="13"/>
  <c r="G113" i="13"/>
  <c r="G577" i="13"/>
  <c r="G349" i="13"/>
  <c r="G215" i="13"/>
  <c r="G686" i="13"/>
  <c r="G458" i="13"/>
  <c r="G200" i="13"/>
  <c r="G657" i="13"/>
  <c r="G429" i="13"/>
  <c r="G114" i="13"/>
  <c r="G579" i="13"/>
  <c r="G351" i="13"/>
  <c r="G225" i="13"/>
  <c r="G447" i="13"/>
  <c r="G675" i="13"/>
  <c r="G105" i="13"/>
  <c r="G559" i="13"/>
  <c r="G331" i="13"/>
  <c r="G534" i="13"/>
  <c r="G81" i="13"/>
  <c r="G306" i="13"/>
  <c r="G120" i="13"/>
  <c r="G572" i="13"/>
  <c r="G344" i="13"/>
  <c r="G196" i="13"/>
  <c r="G668" i="13"/>
  <c r="G440" i="13"/>
  <c r="G241" i="13"/>
  <c r="G461" i="13"/>
  <c r="G689" i="13"/>
  <c r="G195" i="13"/>
  <c r="G651" i="13"/>
  <c r="G423" i="13"/>
  <c r="G152" i="13"/>
  <c r="G607" i="13"/>
  <c r="G379" i="13"/>
  <c r="G107" i="13"/>
  <c r="G334" i="13"/>
  <c r="G562" i="13"/>
  <c r="G179" i="13"/>
  <c r="G635" i="13"/>
  <c r="G407" i="13"/>
  <c r="G162" i="13"/>
  <c r="G386" i="13"/>
  <c r="G614" i="13"/>
  <c r="G247" i="13"/>
  <c r="G473" i="13"/>
  <c r="G701" i="13"/>
  <c r="G230" i="13"/>
  <c r="G682" i="13"/>
  <c r="G454" i="13"/>
  <c r="G223" i="13"/>
  <c r="G674" i="13"/>
  <c r="G446" i="13"/>
  <c r="G239" i="13"/>
  <c r="G695" i="13"/>
  <c r="G467" i="13"/>
  <c r="G103" i="13"/>
  <c r="G560" i="13"/>
  <c r="G332" i="13"/>
  <c r="G234" i="13"/>
  <c r="G691" i="13"/>
  <c r="G463" i="13"/>
  <c r="G258" i="13"/>
  <c r="G713" i="13"/>
  <c r="G485" i="13"/>
  <c r="G170" i="13"/>
  <c r="G627" i="13"/>
  <c r="G399" i="13"/>
  <c r="G212" i="13"/>
  <c r="G666" i="13"/>
  <c r="G438" i="13"/>
  <c r="G129" i="13"/>
  <c r="G587" i="13"/>
  <c r="G359" i="13"/>
  <c r="G245" i="13"/>
  <c r="G699" i="13"/>
  <c r="G471" i="13"/>
  <c r="G228" i="13"/>
  <c r="G680" i="13"/>
  <c r="G452" i="13"/>
  <c r="G208" i="13"/>
  <c r="G424" i="13"/>
  <c r="G652" i="13"/>
  <c r="G222" i="13"/>
  <c r="G685" i="13"/>
  <c r="G457" i="13"/>
  <c r="G191" i="13"/>
  <c r="G649" i="13"/>
  <c r="G421" i="13"/>
  <c r="G246" i="13"/>
  <c r="G700" i="13"/>
  <c r="G472" i="13"/>
  <c r="G238" i="13"/>
  <c r="G694" i="13"/>
  <c r="G466" i="13"/>
  <c r="G94" i="13"/>
  <c r="G552" i="13"/>
  <c r="G324" i="13"/>
  <c r="G157" i="13"/>
  <c r="G383" i="13"/>
  <c r="G611" i="13"/>
  <c r="G553" i="13"/>
  <c r="G101" i="13"/>
  <c r="G325" i="13"/>
  <c r="G205" i="13"/>
  <c r="G667" i="13"/>
  <c r="G439" i="13"/>
  <c r="G236" i="13"/>
  <c r="G692" i="13"/>
  <c r="G464" i="13"/>
  <c r="G125" i="13"/>
  <c r="G575" i="13"/>
  <c r="G347" i="13"/>
  <c r="G530" i="13"/>
  <c r="G73" i="13"/>
  <c r="G302" i="13"/>
  <c r="G244" i="13"/>
  <c r="G698" i="13"/>
  <c r="G470" i="13"/>
  <c r="G204" i="13"/>
  <c r="G647" i="13"/>
  <c r="G419" i="13"/>
  <c r="G154" i="13"/>
  <c r="G608" i="13"/>
  <c r="G380" i="13"/>
  <c r="G131" i="13"/>
  <c r="G588" i="13"/>
  <c r="G360" i="13"/>
  <c r="G121" i="13"/>
  <c r="G574" i="13"/>
  <c r="G346" i="13"/>
  <c r="G189" i="13"/>
  <c r="G648" i="13"/>
  <c r="G420" i="13"/>
  <c r="G216" i="13"/>
  <c r="G679" i="13"/>
  <c r="G451" i="13"/>
  <c r="G201" i="13"/>
  <c r="G658" i="13"/>
  <c r="G430" i="13"/>
  <c r="G164" i="13"/>
  <c r="G615" i="13"/>
  <c r="G387" i="13"/>
  <c r="G253" i="13"/>
  <c r="G704" i="13"/>
  <c r="G476" i="13"/>
  <c r="G155" i="13"/>
  <c r="G613" i="13"/>
  <c r="G385" i="13"/>
  <c r="G142" i="13"/>
  <c r="G605" i="13"/>
  <c r="G377" i="13"/>
  <c r="G99" i="13"/>
  <c r="G327" i="13"/>
  <c r="G555" i="13"/>
  <c r="G115" i="13"/>
  <c r="G581" i="13"/>
  <c r="G353" i="13"/>
  <c r="G169" i="13"/>
  <c r="G636" i="13"/>
  <c r="G408" i="13"/>
  <c r="G88" i="13"/>
  <c r="G544" i="13"/>
  <c r="G316" i="13"/>
  <c r="G227" i="13"/>
  <c r="G677" i="13"/>
  <c r="G449" i="13"/>
  <c r="G250" i="13"/>
  <c r="G479" i="13"/>
  <c r="G707" i="13"/>
  <c r="G104" i="13"/>
  <c r="G558" i="13"/>
  <c r="G330" i="13"/>
  <c r="G150" i="13"/>
  <c r="G606" i="13"/>
  <c r="G378" i="13"/>
  <c r="G256" i="13"/>
  <c r="G477" i="13"/>
  <c r="G705" i="13"/>
  <c r="G187" i="13"/>
  <c r="G625" i="13"/>
  <c r="G397" i="13"/>
  <c r="G143" i="13"/>
  <c r="G594" i="13"/>
  <c r="G366" i="13"/>
  <c r="G533" i="13"/>
  <c r="G78" i="13"/>
  <c r="G305" i="13"/>
  <c r="G112" i="13"/>
  <c r="G342" i="13"/>
  <c r="G570" i="13"/>
  <c r="G117" i="13"/>
  <c r="G580" i="13"/>
  <c r="G352" i="13"/>
  <c r="G531" i="13"/>
  <c r="G74" i="13"/>
  <c r="G128" i="13"/>
  <c r="G589" i="13"/>
  <c r="G361" i="13"/>
  <c r="G108" i="13"/>
  <c r="G564" i="13"/>
  <c r="G336" i="13"/>
  <c r="G102" i="13"/>
  <c r="G326" i="13"/>
  <c r="G554" i="13"/>
  <c r="G156" i="13"/>
  <c r="G621" i="13"/>
  <c r="G393" i="13"/>
  <c r="G229" i="13"/>
  <c r="G681" i="13"/>
  <c r="G453" i="13"/>
  <c r="G136" i="13"/>
  <c r="G583" i="13"/>
  <c r="G355" i="13"/>
  <c r="G141" i="13"/>
  <c r="G374" i="13"/>
  <c r="G602" i="13"/>
  <c r="G185" i="13"/>
  <c r="G626" i="13"/>
  <c r="G398" i="13"/>
  <c r="G219" i="13"/>
  <c r="G672" i="13"/>
  <c r="G444" i="13"/>
  <c r="G218" i="13"/>
  <c r="G671" i="13"/>
  <c r="G443" i="13"/>
  <c r="G168" i="13"/>
  <c r="G617" i="13"/>
  <c r="G389" i="13"/>
  <c r="G535" i="13"/>
  <c r="G86" i="13"/>
  <c r="G307" i="13"/>
  <c r="G255" i="13"/>
  <c r="G711" i="13"/>
  <c r="G483" i="13"/>
  <c r="G91" i="13"/>
  <c r="G546" i="13"/>
  <c r="G318" i="13"/>
  <c r="G119" i="13"/>
  <c r="G582" i="13"/>
  <c r="G354" i="13"/>
  <c r="G89" i="13"/>
  <c r="G550" i="13"/>
  <c r="G322" i="13"/>
  <c r="G148" i="13"/>
  <c r="G373" i="13"/>
  <c r="G601" i="13"/>
  <c r="G243" i="13"/>
  <c r="G687" i="13"/>
  <c r="G459" i="13"/>
  <c r="G249" i="13"/>
  <c r="G478" i="13"/>
  <c r="G706" i="13"/>
  <c r="G538" i="13"/>
  <c r="G85" i="13"/>
  <c r="G310" i="13"/>
  <c r="G211" i="13"/>
  <c r="G656" i="13"/>
  <c r="G428" i="13"/>
  <c r="G151" i="13"/>
  <c r="G593" i="13"/>
  <c r="G365" i="13"/>
  <c r="G180" i="13"/>
  <c r="G637" i="13"/>
  <c r="G409" i="13"/>
  <c r="G177" i="13"/>
  <c r="G406" i="13"/>
  <c r="G634" i="13"/>
  <c r="G529" i="13"/>
  <c r="G76" i="13"/>
  <c r="G301" i="13"/>
  <c r="G167" i="13"/>
  <c r="G616" i="13"/>
  <c r="G388" i="13"/>
  <c r="G537" i="13"/>
  <c r="G82" i="13"/>
  <c r="G309" i="13"/>
  <c r="G528" i="13"/>
  <c r="G77" i="13"/>
  <c r="G300" i="13"/>
  <c r="G252" i="13"/>
  <c r="G709" i="13"/>
  <c r="G481" i="13"/>
  <c r="G149" i="13"/>
  <c r="G592" i="13"/>
  <c r="G364" i="13"/>
  <c r="G176" i="13"/>
  <c r="G633" i="13"/>
  <c r="G405" i="13"/>
  <c r="G139" i="13"/>
  <c r="G370" i="13"/>
  <c r="G598" i="13"/>
  <c r="G188" i="13"/>
  <c r="G629" i="13"/>
  <c r="G401" i="13"/>
  <c r="G127" i="13"/>
  <c r="G567" i="13"/>
  <c r="G339" i="13"/>
  <c r="G174" i="13"/>
  <c r="G640" i="13"/>
  <c r="G412" i="13"/>
  <c r="G140" i="13"/>
  <c r="G600" i="13"/>
  <c r="G372" i="13"/>
  <c r="G135" i="13"/>
  <c r="G585" i="13"/>
  <c r="G357" i="13"/>
  <c r="G126" i="13"/>
  <c r="G576" i="13"/>
  <c r="G348" i="13"/>
  <c r="G193" i="13"/>
  <c r="G650" i="13"/>
  <c r="G422" i="13"/>
  <c r="G132" i="13"/>
  <c r="G591" i="13"/>
  <c r="G363" i="13"/>
  <c r="G75" i="13"/>
  <c r="G532" i="13"/>
  <c r="G304" i="13"/>
  <c r="G203" i="13"/>
  <c r="G661" i="13"/>
  <c r="G433" i="13"/>
  <c r="G146" i="13"/>
  <c r="G603" i="13"/>
  <c r="G375" i="13"/>
  <c r="G192" i="13"/>
  <c r="G663" i="13"/>
  <c r="G435" i="13"/>
  <c r="G144" i="13"/>
  <c r="G595" i="13"/>
  <c r="G367" i="13"/>
  <c r="G237" i="13"/>
  <c r="G693" i="13"/>
  <c r="G465" i="13"/>
  <c r="G240" i="13"/>
  <c r="G696" i="13"/>
  <c r="G468" i="13"/>
  <c r="G138" i="13"/>
  <c r="G597" i="13"/>
  <c r="G369" i="13"/>
  <c r="G221" i="13"/>
  <c r="G684" i="13"/>
  <c r="G456" i="13"/>
  <c r="G182" i="13"/>
  <c r="G638" i="13"/>
  <c r="G410" i="13"/>
  <c r="G130" i="13"/>
  <c r="G590" i="13"/>
  <c r="G362" i="13"/>
  <c r="G186" i="13"/>
  <c r="G641" i="13"/>
  <c r="G413" i="13"/>
  <c r="G153" i="13"/>
  <c r="G609" i="13"/>
  <c r="G381" i="13"/>
  <c r="G171" i="13"/>
  <c r="G624" i="13"/>
  <c r="G396" i="13"/>
  <c r="G197" i="13"/>
  <c r="G654" i="13"/>
  <c r="G426" i="13"/>
  <c r="G96" i="13"/>
  <c r="G551" i="13"/>
  <c r="G323" i="13"/>
  <c r="G100" i="13"/>
  <c r="G565" i="13"/>
  <c r="G337" i="13"/>
  <c r="G98" i="13"/>
  <c r="G556" i="13"/>
  <c r="G328" i="13"/>
  <c r="G116" i="13"/>
  <c r="G350" i="13"/>
  <c r="G578" i="13"/>
  <c r="G214" i="13"/>
  <c r="G678" i="13"/>
  <c r="G450" i="13"/>
  <c r="G159" i="13"/>
  <c r="G619" i="13"/>
  <c r="G391" i="13"/>
  <c r="G92" i="13"/>
  <c r="G547" i="13"/>
  <c r="G319" i="13"/>
  <c r="G178" i="13"/>
  <c r="G630" i="13"/>
  <c r="G402" i="13"/>
  <c r="G231" i="13"/>
  <c r="G683" i="13"/>
  <c r="G455" i="13"/>
  <c r="G106" i="13"/>
  <c r="G561" i="13"/>
  <c r="G333" i="13"/>
  <c r="G145" i="13"/>
  <c r="G596" i="13"/>
  <c r="G368" i="13"/>
  <c r="G233" i="13"/>
  <c r="G474" i="13"/>
  <c r="G702" i="13"/>
  <c r="G97" i="13"/>
  <c r="G548" i="13"/>
  <c r="G320" i="13"/>
  <c r="G133" i="13"/>
  <c r="G586" i="13"/>
  <c r="G358" i="13"/>
  <c r="G124" i="13"/>
  <c r="G573" i="13"/>
  <c r="G345" i="13"/>
  <c r="G161" i="13"/>
  <c r="G618" i="13"/>
  <c r="G390" i="13"/>
  <c r="G209" i="13"/>
  <c r="G653" i="13"/>
  <c r="G425" i="13"/>
  <c r="G83" i="13"/>
  <c r="G539" i="13"/>
  <c r="G311" i="13"/>
  <c r="G242" i="13"/>
  <c r="G469" i="13"/>
  <c r="G697" i="13"/>
  <c r="G137" i="13"/>
  <c r="G599" i="13"/>
  <c r="G371" i="13"/>
  <c r="G95" i="13"/>
  <c r="G543" i="13"/>
  <c r="G315" i="13"/>
  <c r="G226" i="13"/>
  <c r="G676" i="13"/>
  <c r="G448" i="13"/>
  <c r="G111" i="13"/>
  <c r="G568" i="13"/>
  <c r="G340" i="13"/>
  <c r="G213" i="13"/>
  <c r="G659" i="13"/>
  <c r="G431" i="13"/>
  <c r="G183" i="13"/>
  <c r="G639" i="13"/>
  <c r="G411" i="13"/>
  <c r="G165" i="13"/>
  <c r="G384" i="13"/>
  <c r="G612" i="13"/>
  <c r="G254" i="13"/>
  <c r="G482" i="13"/>
  <c r="G710" i="13"/>
  <c r="G217" i="13"/>
  <c r="G670" i="13"/>
  <c r="G442" i="13"/>
  <c r="G259" i="13"/>
  <c r="G486" i="13"/>
  <c r="G714" i="13"/>
  <c r="G160" i="13"/>
  <c r="G610" i="13"/>
  <c r="G382" i="13"/>
  <c r="G251" i="13"/>
  <c r="G708" i="13"/>
  <c r="G480" i="13"/>
  <c r="G123" i="13"/>
  <c r="G566" i="13"/>
  <c r="G338" i="13"/>
  <c r="G90" i="13"/>
  <c r="G545" i="13"/>
  <c r="G317" i="13"/>
  <c r="G118" i="13"/>
  <c r="G571" i="13"/>
  <c r="G343" i="13"/>
  <c r="G80" i="13"/>
  <c r="G541" i="13"/>
  <c r="G313" i="13"/>
  <c r="G248" i="13"/>
  <c r="G690" i="13"/>
  <c r="G462" i="13"/>
  <c r="G134" i="13"/>
  <c r="G584" i="13"/>
  <c r="G356" i="13"/>
  <c r="G261" i="13"/>
  <c r="G716" i="13"/>
  <c r="G488" i="13"/>
  <c r="G199" i="13"/>
  <c r="G665" i="13"/>
  <c r="G437" i="13"/>
  <c r="G122" i="13"/>
  <c r="G569" i="13"/>
  <c r="G341" i="13"/>
  <c r="G172" i="13"/>
  <c r="G643" i="13"/>
  <c r="G415" i="13"/>
  <c r="G202" i="13"/>
  <c r="G660" i="13"/>
  <c r="G432" i="13"/>
  <c r="G166" i="13"/>
  <c r="G620" i="13"/>
  <c r="G392" i="13"/>
  <c r="G158" i="13"/>
  <c r="G622" i="13"/>
  <c r="G394" i="13"/>
  <c r="G257" i="13"/>
  <c r="G712" i="13"/>
  <c r="G484" i="13"/>
  <c r="G207" i="13"/>
  <c r="G645" i="13"/>
  <c r="G417" i="13"/>
  <c r="G110" i="13"/>
  <c r="G563" i="13"/>
  <c r="G335" i="13"/>
  <c r="H173" i="1"/>
  <c r="H96" i="1"/>
  <c r="H161" i="1"/>
  <c r="H144" i="1"/>
  <c r="H37" i="1"/>
  <c r="H120" i="1"/>
  <c r="H63" i="1"/>
  <c r="H111" i="1"/>
  <c r="H52" i="1"/>
  <c r="H145" i="1"/>
  <c r="H64" i="1"/>
  <c r="H171" i="1"/>
  <c r="H103" i="1"/>
  <c r="H97" i="1"/>
  <c r="H51" i="1"/>
  <c r="H39" i="1"/>
  <c r="H142" i="1"/>
  <c r="H107" i="1"/>
  <c r="H10" i="1"/>
  <c r="H56" i="1"/>
  <c r="H113" i="1"/>
  <c r="H48" i="1"/>
  <c r="H69" i="1"/>
  <c r="H174" i="1"/>
  <c r="H16" i="1"/>
  <c r="H184" i="1"/>
  <c r="H163" i="1"/>
  <c r="H152" i="1"/>
  <c r="H135" i="1"/>
  <c r="H125" i="1"/>
  <c r="H115" i="1"/>
  <c r="H98" i="1"/>
  <c r="H66" i="1"/>
  <c r="H9" i="1"/>
  <c r="H194" i="1"/>
  <c r="H130" i="1"/>
  <c r="H183" i="1"/>
  <c r="H179" i="1"/>
  <c r="H82" i="1"/>
  <c r="H81" i="1"/>
  <c r="H65" i="1"/>
  <c r="H49" i="1"/>
  <c r="H61" i="1"/>
  <c r="H62" i="1"/>
  <c r="H46" i="1"/>
  <c r="H44" i="1"/>
  <c r="H47" i="1"/>
  <c r="H43" i="1"/>
  <c r="H89" i="1"/>
  <c r="H95" i="1"/>
  <c r="H36" i="1"/>
  <c r="H31" i="1"/>
  <c r="H76" i="1"/>
  <c r="H8" i="1"/>
  <c r="H59" i="1"/>
  <c r="H75" i="1"/>
  <c r="H99" i="1"/>
  <c r="H134" i="1"/>
  <c r="H86" i="1"/>
  <c r="H30" i="1"/>
  <c r="H136" i="1"/>
  <c r="H21" i="1"/>
  <c r="H58" i="1"/>
  <c r="H138" i="1"/>
  <c r="H38" i="1"/>
  <c r="H14" i="1"/>
  <c r="H170" i="1"/>
  <c r="H162" i="1"/>
  <c r="H151" i="1"/>
  <c r="H133" i="1"/>
  <c r="H123" i="1"/>
  <c r="H114" i="1"/>
  <c r="H187" i="1"/>
  <c r="H25" i="1"/>
  <c r="H7" i="1"/>
  <c r="H188" i="1"/>
  <c r="H165" i="1"/>
  <c r="H150" i="1"/>
  <c r="H127" i="1"/>
  <c r="H112" i="1"/>
  <c r="H168" i="1"/>
  <c r="H121" i="1"/>
  <c r="H11" i="1"/>
  <c r="H172" i="1"/>
  <c r="H154" i="1"/>
  <c r="H132" i="1"/>
  <c r="H104" i="1"/>
  <c r="H23" i="1"/>
  <c r="H78" i="1"/>
  <c r="H45" i="1"/>
  <c r="H153" i="1"/>
  <c r="H102" i="1"/>
  <c r="H87" i="1"/>
  <c r="H143" i="1"/>
  <c r="H177" i="1"/>
  <c r="H32" i="1"/>
  <c r="H176" i="1"/>
  <c r="H79" i="1"/>
  <c r="H141" i="1"/>
  <c r="H84" i="1"/>
  <c r="H41" i="1"/>
  <c r="H88" i="1"/>
  <c r="H35" i="1"/>
  <c r="H175" i="1"/>
  <c r="H139" i="1"/>
  <c r="H83" i="1"/>
  <c r="H28" i="1"/>
  <c r="H15" i="1"/>
  <c r="H40" i="1"/>
  <c r="H19" i="1"/>
  <c r="H124" i="1"/>
  <c r="H60" i="1"/>
  <c r="H74" i="13" s="1"/>
  <c r="H85" i="1"/>
  <c r="H53" i="1"/>
  <c r="H131" i="1"/>
  <c r="H182" i="1"/>
  <c r="H26" i="1"/>
  <c r="H192" i="1"/>
  <c r="H167" i="1"/>
  <c r="H157" i="1"/>
  <c r="H148" i="1"/>
  <c r="H129" i="1"/>
  <c r="H119" i="1"/>
  <c r="H108" i="1"/>
  <c r="H189" i="1"/>
  <c r="H27" i="1"/>
  <c r="H158" i="1"/>
  <c r="H109" i="1"/>
  <c r="H80" i="1"/>
  <c r="H181" i="1"/>
  <c r="H90" i="1"/>
  <c r="H74" i="1"/>
  <c r="H73" i="1"/>
  <c r="H57" i="1"/>
  <c r="H77" i="1"/>
  <c r="H178" i="1"/>
  <c r="H110" i="1"/>
  <c r="H54" i="1"/>
  <c r="H55" i="1"/>
  <c r="H20" i="1"/>
  <c r="H71" i="1"/>
  <c r="H91" i="1"/>
  <c r="H67" i="1"/>
  <c r="H195" i="1"/>
  <c r="H72" i="1"/>
  <c r="H160" i="1"/>
  <c r="H93" i="1"/>
  <c r="H68" i="1"/>
  <c r="H13" i="1"/>
  <c r="H101" i="1"/>
  <c r="H140" i="1"/>
  <c r="H42" i="1"/>
  <c r="H24" i="1"/>
  <c r="H92" i="1"/>
  <c r="H100" i="1"/>
  <c r="H180" i="1"/>
  <c r="H70" i="1"/>
  <c r="H164" i="1"/>
  <c r="H116" i="1"/>
  <c r="H106" i="1"/>
  <c r="H50" i="1"/>
  <c r="H146" i="1"/>
  <c r="H22" i="1"/>
  <c r="H190" i="1"/>
  <c r="H166" i="1"/>
  <c r="H156" i="1"/>
  <c r="H147" i="1"/>
  <c r="H128" i="1"/>
  <c r="H118" i="1"/>
  <c r="H105" i="1"/>
  <c r="H33" i="1"/>
  <c r="H17" i="1"/>
  <c r="H34" i="1"/>
  <c r="H169" i="1"/>
  <c r="H155" i="1"/>
  <c r="H137" i="1"/>
  <c r="H122" i="1"/>
  <c r="H193" i="1"/>
  <c r="H18" i="1"/>
  <c r="H149" i="1"/>
  <c r="H191" i="1"/>
  <c r="H159" i="1"/>
  <c r="H117" i="1"/>
  <c r="H186" i="1"/>
  <c r="H94" i="1"/>
  <c r="H185" i="1"/>
  <c r="H126" i="1"/>
  <c r="H29" i="1"/>
  <c r="H169" i="13" l="1"/>
  <c r="H408" i="13"/>
  <c r="H636" i="13"/>
  <c r="H84" i="13"/>
  <c r="H540" i="13"/>
  <c r="H312" i="13"/>
  <c r="H202" i="13"/>
  <c r="H660" i="13"/>
  <c r="H432" i="13"/>
  <c r="H96" i="13"/>
  <c r="H551" i="13"/>
  <c r="H323" i="13"/>
  <c r="H171" i="13"/>
  <c r="H624" i="13"/>
  <c r="H396" i="13"/>
  <c r="H225" i="13"/>
  <c r="H675" i="13"/>
  <c r="H447" i="13"/>
  <c r="H144" i="13"/>
  <c r="H367" i="13"/>
  <c r="H595" i="13"/>
  <c r="H175" i="13"/>
  <c r="H642" i="13"/>
  <c r="H414" i="13"/>
  <c r="H204" i="13"/>
  <c r="H647" i="13"/>
  <c r="H419" i="13"/>
  <c r="H183" i="13"/>
  <c r="H411" i="13"/>
  <c r="H639" i="13"/>
  <c r="H114" i="13"/>
  <c r="H579" i="13"/>
  <c r="H351" i="13"/>
  <c r="H157" i="13"/>
  <c r="H611" i="13"/>
  <c r="H383" i="13"/>
  <c r="H173" i="13"/>
  <c r="H628" i="13"/>
  <c r="H400" i="13"/>
  <c r="H191" i="13"/>
  <c r="H649" i="13"/>
  <c r="H421" i="13"/>
  <c r="H167" i="13"/>
  <c r="H616" i="13"/>
  <c r="H388" i="13"/>
  <c r="H212" i="13"/>
  <c r="H666" i="13"/>
  <c r="H438" i="13"/>
  <c r="H211" i="13"/>
  <c r="H656" i="13"/>
  <c r="H428" i="13"/>
  <c r="H249" i="13"/>
  <c r="H706" i="13"/>
  <c r="H478" i="13"/>
  <c r="H148" i="13"/>
  <c r="H601" i="13"/>
  <c r="H373" i="13"/>
  <c r="H119" i="13"/>
  <c r="H582" i="13"/>
  <c r="H354" i="13"/>
  <c r="H136" i="13"/>
  <c r="H583" i="13"/>
  <c r="H355" i="13"/>
  <c r="H128" i="13"/>
  <c r="H589" i="13"/>
  <c r="H361" i="13"/>
  <c r="H124" i="13"/>
  <c r="H573" i="13"/>
  <c r="H345" i="13"/>
  <c r="H145" i="13"/>
  <c r="H596" i="13"/>
  <c r="H368" i="13"/>
  <c r="H178" i="13"/>
  <c r="H402" i="13"/>
  <c r="H630" i="13"/>
  <c r="H116" i="13"/>
  <c r="H578" i="13"/>
  <c r="H350" i="13"/>
  <c r="H245" i="13"/>
  <c r="H699" i="13"/>
  <c r="H471" i="13"/>
  <c r="H196" i="13"/>
  <c r="H668" i="13"/>
  <c r="H440" i="13"/>
  <c r="H239" i="13"/>
  <c r="H467" i="13"/>
  <c r="H695" i="13"/>
  <c r="H168" i="13"/>
  <c r="H617" i="13"/>
  <c r="H389" i="13"/>
  <c r="H219" i="13"/>
  <c r="H672" i="13"/>
  <c r="H444" i="13"/>
  <c r="H141" i="13"/>
  <c r="H602" i="13"/>
  <c r="H374" i="13"/>
  <c r="H127" i="13"/>
  <c r="H339" i="13"/>
  <c r="H567" i="13"/>
  <c r="H78" i="13"/>
  <c r="H533" i="13"/>
  <c r="H305" i="13"/>
  <c r="H256" i="13"/>
  <c r="H477" i="13"/>
  <c r="H705" i="13"/>
  <c r="H227" i="13"/>
  <c r="H449" i="13"/>
  <c r="H677" i="13"/>
  <c r="H99" i="13"/>
  <c r="H555" i="13"/>
  <c r="H327" i="13"/>
  <c r="H75" i="13"/>
  <c r="H532" i="13"/>
  <c r="H304" i="13"/>
  <c r="H194" i="13"/>
  <c r="H664" i="13"/>
  <c r="H436" i="13"/>
  <c r="H257" i="13"/>
  <c r="H712" i="13"/>
  <c r="H484" i="13"/>
  <c r="H180" i="13"/>
  <c r="H409" i="13"/>
  <c r="H637" i="13"/>
  <c r="H201" i="13"/>
  <c r="H658" i="13"/>
  <c r="H430" i="13"/>
  <c r="H170" i="13"/>
  <c r="H627" i="13"/>
  <c r="H399" i="13"/>
  <c r="H258" i="13"/>
  <c r="H713" i="13"/>
  <c r="H485" i="13"/>
  <c r="H234" i="13"/>
  <c r="H691" i="13"/>
  <c r="H463" i="13"/>
  <c r="H224" i="13"/>
  <c r="H669" i="13"/>
  <c r="H441" i="13"/>
  <c r="H108" i="13"/>
  <c r="H564" i="13"/>
  <c r="H336" i="13"/>
  <c r="H189" i="13"/>
  <c r="H648" i="13"/>
  <c r="H420" i="13"/>
  <c r="H192" i="13"/>
  <c r="H435" i="13"/>
  <c r="H663" i="13"/>
  <c r="H195" i="13"/>
  <c r="H651" i="13"/>
  <c r="H423" i="13"/>
  <c r="H253" i="13"/>
  <c r="H704" i="13"/>
  <c r="H476" i="13"/>
  <c r="H103" i="13"/>
  <c r="H560" i="13"/>
  <c r="H332" i="13"/>
  <c r="H120" i="13"/>
  <c r="H572" i="13"/>
  <c r="H344" i="13"/>
  <c r="H165" i="13"/>
  <c r="H612" i="13"/>
  <c r="H384" i="13"/>
  <c r="H213" i="13"/>
  <c r="H659" i="13"/>
  <c r="H431" i="13"/>
  <c r="H138" i="13"/>
  <c r="H597" i="13"/>
  <c r="H369" i="13"/>
  <c r="H205" i="13"/>
  <c r="H439" i="13"/>
  <c r="H667" i="13"/>
  <c r="H176" i="13"/>
  <c r="H633" i="13"/>
  <c r="H405" i="13"/>
  <c r="H113" i="13"/>
  <c r="H577" i="13"/>
  <c r="H349" i="13"/>
  <c r="H238" i="13"/>
  <c r="H694" i="13"/>
  <c r="H466" i="13"/>
  <c r="H98" i="13"/>
  <c r="H556" i="13"/>
  <c r="H328" i="13"/>
  <c r="H110" i="13"/>
  <c r="H563" i="13"/>
  <c r="H335" i="13"/>
  <c r="H198" i="13"/>
  <c r="H655" i="13"/>
  <c r="H427" i="13"/>
  <c r="H122" i="13"/>
  <c r="H341" i="13"/>
  <c r="H569" i="13"/>
  <c r="H260" i="13"/>
  <c r="H715" i="13"/>
  <c r="H487" i="13"/>
  <c r="H87" i="13"/>
  <c r="H542" i="13"/>
  <c r="H314" i="13"/>
  <c r="H184" i="13"/>
  <c r="H632" i="13"/>
  <c r="H404" i="13"/>
  <c r="H190" i="13"/>
  <c r="H644" i="13"/>
  <c r="H416" i="13"/>
  <c r="H137" i="13"/>
  <c r="H371" i="13"/>
  <c r="H599" i="13"/>
  <c r="H83" i="13"/>
  <c r="H311" i="13"/>
  <c r="H539" i="13"/>
  <c r="H133" i="13"/>
  <c r="H586" i="13"/>
  <c r="H358" i="13"/>
  <c r="H106" i="13"/>
  <c r="H561" i="13"/>
  <c r="H333" i="13"/>
  <c r="H92" i="13"/>
  <c r="H547" i="13"/>
  <c r="H319" i="13"/>
  <c r="H100" i="13"/>
  <c r="H337" i="13"/>
  <c r="H565" i="13"/>
  <c r="H166" i="13"/>
  <c r="H620" i="13"/>
  <c r="H392" i="13"/>
  <c r="H255" i="13"/>
  <c r="H711" i="13"/>
  <c r="H483" i="13"/>
  <c r="H217" i="13"/>
  <c r="H670" i="13"/>
  <c r="H442" i="13"/>
  <c r="H244" i="13"/>
  <c r="H470" i="13"/>
  <c r="H698" i="13"/>
  <c r="H140" i="13"/>
  <c r="H600" i="13"/>
  <c r="H372" i="13"/>
  <c r="H95" i="13"/>
  <c r="H543" i="13"/>
  <c r="H315" i="13"/>
  <c r="H531" i="13"/>
  <c r="H303" i="13"/>
  <c r="H143" i="13"/>
  <c r="H594" i="13"/>
  <c r="H366" i="13"/>
  <c r="H150" i="13"/>
  <c r="H606" i="13"/>
  <c r="H378" i="13"/>
  <c r="H88" i="13"/>
  <c r="H544" i="13"/>
  <c r="H316" i="13"/>
  <c r="H142" i="13"/>
  <c r="H605" i="13"/>
  <c r="H377" i="13"/>
  <c r="H241" i="13"/>
  <c r="H689" i="13"/>
  <c r="H461" i="13"/>
  <c r="H208" i="13"/>
  <c r="H652" i="13"/>
  <c r="H424" i="13"/>
  <c r="H129" i="13"/>
  <c r="H587" i="13"/>
  <c r="H359" i="13"/>
  <c r="H220" i="13"/>
  <c r="H673" i="13"/>
  <c r="H445" i="13"/>
  <c r="H261" i="13"/>
  <c r="H716" i="13"/>
  <c r="H488" i="13"/>
  <c r="H248" i="13"/>
  <c r="H690" i="13"/>
  <c r="H462" i="13"/>
  <c r="H118" i="13"/>
  <c r="H343" i="13"/>
  <c r="H571" i="13"/>
  <c r="H123" i="13"/>
  <c r="H566" i="13"/>
  <c r="H338" i="13"/>
  <c r="H229" i="13"/>
  <c r="H681" i="13"/>
  <c r="H453" i="13"/>
  <c r="H242" i="13"/>
  <c r="H469" i="13"/>
  <c r="H697" i="13"/>
  <c r="H179" i="13"/>
  <c r="H407" i="13"/>
  <c r="H635" i="13"/>
  <c r="H107" i="13"/>
  <c r="H334" i="13"/>
  <c r="H562" i="13"/>
  <c r="H193" i="13"/>
  <c r="H650" i="13"/>
  <c r="H422" i="13"/>
  <c r="H251" i="13"/>
  <c r="H708" i="13"/>
  <c r="H480" i="13"/>
  <c r="H186" i="13"/>
  <c r="H641" i="13"/>
  <c r="H413" i="13"/>
  <c r="H223" i="13"/>
  <c r="H674" i="13"/>
  <c r="H446" i="13"/>
  <c r="H182" i="13"/>
  <c r="H638" i="13"/>
  <c r="H410" i="13"/>
  <c r="H221" i="13"/>
  <c r="H684" i="13"/>
  <c r="H456" i="13"/>
  <c r="H236" i="13"/>
  <c r="H692" i="13"/>
  <c r="H464" i="13"/>
  <c r="H139" i="13"/>
  <c r="H598" i="13"/>
  <c r="H370" i="13"/>
  <c r="H215" i="13"/>
  <c r="H686" i="13"/>
  <c r="H458" i="13"/>
  <c r="H94" i="13"/>
  <c r="H552" i="13"/>
  <c r="H324" i="13"/>
  <c r="H528" i="13"/>
  <c r="H77" i="13"/>
  <c r="H300" i="13"/>
  <c r="H121" i="13"/>
  <c r="H574" i="13"/>
  <c r="H346" i="13"/>
  <c r="H125" i="13"/>
  <c r="H347" i="13"/>
  <c r="H575" i="13"/>
  <c r="H222" i="13"/>
  <c r="H685" i="13"/>
  <c r="H457" i="13"/>
  <c r="H529" i="13"/>
  <c r="H76" i="13"/>
  <c r="H301" i="13"/>
  <c r="H151" i="13"/>
  <c r="H593" i="13"/>
  <c r="H365" i="13"/>
  <c r="H538" i="13"/>
  <c r="H85" i="13"/>
  <c r="H310" i="13"/>
  <c r="H243" i="13"/>
  <c r="H687" i="13"/>
  <c r="H459" i="13"/>
  <c r="H89" i="13"/>
  <c r="H322" i="13"/>
  <c r="H550" i="13"/>
  <c r="H259" i="13"/>
  <c r="H714" i="13"/>
  <c r="H486" i="13"/>
  <c r="H247" i="13"/>
  <c r="H701" i="13"/>
  <c r="H473" i="13"/>
  <c r="H209" i="13"/>
  <c r="H425" i="13"/>
  <c r="H653" i="13"/>
  <c r="H97" i="13"/>
  <c r="H320" i="13"/>
  <c r="H548" i="13"/>
  <c r="H231" i="13"/>
  <c r="H683" i="13"/>
  <c r="H455" i="13"/>
  <c r="H159" i="13"/>
  <c r="H391" i="13"/>
  <c r="H619" i="13"/>
  <c r="H132" i="13"/>
  <c r="H591" i="13"/>
  <c r="H363" i="13"/>
  <c r="H109" i="13"/>
  <c r="H557" i="13"/>
  <c r="H329" i="13"/>
  <c r="H147" i="13"/>
  <c r="H604" i="13"/>
  <c r="H376" i="13"/>
  <c r="H130" i="13"/>
  <c r="H590" i="13"/>
  <c r="H362" i="13"/>
  <c r="H218" i="13"/>
  <c r="H671" i="13"/>
  <c r="H443" i="13"/>
  <c r="H185" i="13"/>
  <c r="H626" i="13"/>
  <c r="H398" i="13"/>
  <c r="H117" i="13"/>
  <c r="H580" i="13"/>
  <c r="H352" i="13"/>
  <c r="H104" i="13"/>
  <c r="H558" i="13"/>
  <c r="H330" i="13"/>
  <c r="H155" i="13"/>
  <c r="H613" i="13"/>
  <c r="H385" i="13"/>
  <c r="H207" i="13"/>
  <c r="H645" i="13"/>
  <c r="H417" i="13"/>
  <c r="H164" i="13"/>
  <c r="H387" i="13"/>
  <c r="H615" i="13"/>
  <c r="H197" i="13"/>
  <c r="H654" i="13"/>
  <c r="H426" i="13"/>
  <c r="H154" i="13"/>
  <c r="H608" i="13"/>
  <c r="H380" i="13"/>
  <c r="H162" i="13"/>
  <c r="H386" i="13"/>
  <c r="H614" i="13"/>
  <c r="H146" i="13"/>
  <c r="H603" i="13"/>
  <c r="H375" i="13"/>
  <c r="H153" i="13"/>
  <c r="H609" i="13"/>
  <c r="H381" i="13"/>
  <c r="H254" i="13"/>
  <c r="H710" i="13"/>
  <c r="H482" i="13"/>
  <c r="H111" i="13"/>
  <c r="H568" i="13"/>
  <c r="H340" i="13"/>
  <c r="H200" i="13"/>
  <c r="H657" i="13"/>
  <c r="H429" i="13"/>
  <c r="H252" i="13"/>
  <c r="H709" i="13"/>
  <c r="H481" i="13"/>
  <c r="H131" i="13"/>
  <c r="H588" i="13"/>
  <c r="H360" i="13"/>
  <c r="H210" i="13"/>
  <c r="H646" i="13"/>
  <c r="H418" i="13"/>
  <c r="H172" i="13"/>
  <c r="H643" i="13"/>
  <c r="H415" i="13"/>
  <c r="H181" i="13"/>
  <c r="H631" i="13"/>
  <c r="H403" i="13"/>
  <c r="H235" i="13"/>
  <c r="H703" i="13"/>
  <c r="H475" i="13"/>
  <c r="H93" i="13"/>
  <c r="H549" i="13"/>
  <c r="H321" i="13"/>
  <c r="H262" i="13"/>
  <c r="H717" i="13"/>
  <c r="H489" i="13"/>
  <c r="H105" i="13"/>
  <c r="H331" i="13"/>
  <c r="H559" i="13"/>
  <c r="H102" i="13"/>
  <c r="H554" i="13"/>
  <c r="H326" i="13"/>
  <c r="H161" i="13"/>
  <c r="H618" i="13"/>
  <c r="H390" i="13"/>
  <c r="H233" i="13"/>
  <c r="H702" i="13"/>
  <c r="H474" i="13"/>
  <c r="H214" i="13"/>
  <c r="H678" i="13"/>
  <c r="H450" i="13"/>
  <c r="H158" i="13"/>
  <c r="H622" i="13"/>
  <c r="H394" i="13"/>
  <c r="H91" i="13"/>
  <c r="H546" i="13"/>
  <c r="H318" i="13"/>
  <c r="H126" i="13"/>
  <c r="H576" i="13"/>
  <c r="H348" i="13"/>
  <c r="H135" i="13"/>
  <c r="H585" i="13"/>
  <c r="H357" i="13"/>
  <c r="H534" i="13"/>
  <c r="H81" i="13"/>
  <c r="H306" i="13"/>
  <c r="H530" i="13"/>
  <c r="H73" i="13"/>
  <c r="H302" i="13"/>
  <c r="H156" i="13"/>
  <c r="H621" i="13"/>
  <c r="H393" i="13"/>
  <c r="H112" i="13"/>
  <c r="H570" i="13"/>
  <c r="H342" i="13"/>
  <c r="H187" i="13"/>
  <c r="H625" i="13"/>
  <c r="H397" i="13"/>
  <c r="H250" i="13"/>
  <c r="H707" i="13"/>
  <c r="H479" i="13"/>
  <c r="H115" i="13"/>
  <c r="H581" i="13"/>
  <c r="H353" i="13"/>
  <c r="H203" i="13"/>
  <c r="H661" i="13"/>
  <c r="H433" i="13"/>
  <c r="H537" i="13"/>
  <c r="H82" i="13"/>
  <c r="H309" i="13"/>
  <c r="H228" i="13"/>
  <c r="H452" i="13"/>
  <c r="H680" i="13"/>
  <c r="H206" i="13"/>
  <c r="H662" i="13"/>
  <c r="H434" i="13"/>
  <c r="H199" i="13"/>
  <c r="H665" i="13"/>
  <c r="H437" i="13"/>
  <c r="H134" i="13"/>
  <c r="H584" i="13"/>
  <c r="H356" i="13"/>
  <c r="H80" i="13"/>
  <c r="H541" i="13"/>
  <c r="H313" i="13"/>
  <c r="H90" i="13"/>
  <c r="H545" i="13"/>
  <c r="H317" i="13"/>
  <c r="H226" i="13"/>
  <c r="H676" i="13"/>
  <c r="H448" i="13"/>
  <c r="H240" i="13"/>
  <c r="H696" i="13"/>
  <c r="H468" i="13"/>
  <c r="H237" i="13"/>
  <c r="H693" i="13"/>
  <c r="H465" i="13"/>
  <c r="H152" i="13"/>
  <c r="H607" i="13"/>
  <c r="H379" i="13"/>
  <c r="H177" i="13"/>
  <c r="H634" i="13"/>
  <c r="H406" i="13"/>
  <c r="H160" i="13"/>
  <c r="H610" i="13"/>
  <c r="H382" i="13"/>
  <c r="H535" i="13"/>
  <c r="H86" i="13"/>
  <c r="H307" i="13"/>
  <c r="H216" i="13"/>
  <c r="H679" i="13"/>
  <c r="H451" i="13"/>
  <c r="H230" i="13"/>
  <c r="H682" i="13"/>
  <c r="H454" i="13"/>
  <c r="H174" i="13"/>
  <c r="H640" i="13"/>
  <c r="H412" i="13"/>
  <c r="H188" i="13"/>
  <c r="H629" i="13"/>
  <c r="H401" i="13"/>
  <c r="H101" i="13"/>
  <c r="H553" i="13"/>
  <c r="H325" i="13"/>
  <c r="H149" i="13"/>
  <c r="H592" i="13"/>
  <c r="H364" i="13"/>
  <c r="H163" i="13"/>
  <c r="H623" i="13"/>
  <c r="H395" i="13"/>
  <c r="H246" i="13"/>
  <c r="H700" i="13"/>
  <c r="H472" i="13"/>
  <c r="M12" i="1" l="1" a="1"/>
  <c r="M12" i="1" s="1"/>
  <c r="N12" i="1" l="1"/>
  <c r="L688" i="13"/>
  <c r="E12" i="17"/>
  <c r="AP12" i="1" l="1" a="1"/>
  <c r="AP12" i="1" s="1"/>
  <c r="J12" i="1" a="1"/>
  <c r="J12" i="1" s="1"/>
  <c r="T12" i="1"/>
  <c r="L460" i="13"/>
  <c r="L232" i="13" l="1"/>
  <c r="I688" i="13"/>
  <c r="K12" i="1"/>
  <c r="I460" i="13"/>
  <c r="G232" i="13" l="1"/>
  <c r="G460" i="13"/>
  <c r="G688" i="13"/>
  <c r="H12" i="1"/>
  <c r="H232" i="13" l="1"/>
  <c r="H688" i="13"/>
  <c r="H460" i="13"/>
  <c r="M6" i="1" a="1"/>
  <c r="M6" i="1" s="1"/>
  <c r="N6" i="1" l="1"/>
  <c r="O536" i="13"/>
  <c r="E6" i="16"/>
  <c r="AP6" i="1" l="1" a="1"/>
  <c r="AP6" i="1" s="1"/>
  <c r="J6" i="1" a="1"/>
  <c r="J6" i="1" s="1"/>
  <c r="O308" i="13"/>
  <c r="W6" i="1"/>
  <c r="O79" i="13" l="1"/>
  <c r="I536" i="13"/>
  <c r="I308" i="13"/>
  <c r="K6" i="1"/>
  <c r="D1" i="1" s="1" a="1"/>
  <c r="D1" i="1" s="1"/>
  <c r="G79" i="13" l="1"/>
  <c r="G308" i="13"/>
  <c r="G536" i="13"/>
  <c r="H6" i="1"/>
  <c r="H79" i="13" l="1"/>
  <c r="H536" i="13"/>
  <c r="H308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236451-4D62-2B47-A87E-82605FD4BA96}" name="Conflict and Fragility" type="6" refreshedVersion="7" background="1" saveData="1">
    <textPr sourceFile="/Users/bennotkin/Documents/world-bank/compoundriskdata/crm-excel/Conflict and Fragility.csv" comma="1">
      <textFields count="4">
        <textField/>
        <textField/>
        <textField/>
        <textField/>
      </textFields>
    </textPr>
  </connection>
  <connection id="2" xr16:uid="{2619B091-0FAE-2443-B8C4-374A958651A7}" name="Food Security" type="6" refreshedVersion="7" background="1" saveData="1">
    <textPr sourceFile="/Users/bennotkin/Documents/world-bank/compoundriskdata/crm-excel/Food Security.csv" comma="1">
      <textFields count="4">
        <textField/>
        <textField/>
        <textField/>
        <textField/>
      </textFields>
    </textPr>
  </connection>
  <connection id="3" xr16:uid="{E56E632C-8F73-9C49-9E6B-30DB199AAF14}" name="Food Security1" type="6" refreshedVersion="7" deleted="1" background="1" saveData="1">
    <textPr sourceFile="/Users/bennotkin/Documents/world-bank/compoundriskdata/crm-excel/Food Security.csv" comma="1">
      <textFields count="4">
        <textField/>
        <textField/>
        <textField/>
        <textField/>
      </textFields>
    </textPr>
  </connection>
  <connection id="4" xr16:uid="{846C5A75-1EEB-8B48-834E-6EA86FE9B27A}" name="Health" type="6" refreshedVersion="7" background="1" saveData="1">
    <textPr sourceFile="/Users/bennotkin/Documents/world-bank/compoundriskdata/crm-excel/Health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D61DAE0C-08CB-4C45-A53A-40CC48FDEC6F}" name="Macro Fiscal" type="6" refreshedVersion="7" background="1" saveData="1">
    <textPr sourceFile="/Users/bennotkin/Documents/world-bank/compoundriskdata/crm-excel/Macro Fiscal.csv" comma="1">
      <textFields count="3">
        <textField/>
        <textField/>
        <textField/>
      </textFields>
    </textPr>
  </connection>
  <connection id="6" xr16:uid="{91D79B06-CB56-2844-82D4-A87C3A87138E}" name="Natural Hazard" type="6" refreshedVersion="7" background="1" saveData="1">
    <textPr sourceFile="/Users/bennotkin/Documents/world-bank/compoundriskdata/crm-excel/Natural Hazard.csv" comma="1">
      <textFields count="4">
        <textField/>
        <textField/>
        <textField/>
        <textField/>
      </textFields>
    </textPr>
  </connection>
  <connection id="7" xr16:uid="{1E1FE76D-2F08-4040-828A-AC8590C5F59B}" name="reliabilitysheet1" type="6" refreshedVersion="7" background="1" saveData="1">
    <textPr sourceFile="/Users/bennotkin/Documents/world-bank/compoundriskdata/Risk_sheets/reliabilitysheet.csv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8214A9C-9A15-D440-B1E4-FA52C4B87289}" name="Socioeconomic Vulnerability" type="6" refreshedVersion="7" background="1" saveData="1">
    <textPr sourceFile="/Users/bennotkin/Documents/world-bank/compoundriskdata/crm-excel/Socioeconomic Vulnerability.csv" comma="1">
      <textFields count="4"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<sst xmlns="http://schemas.openxmlformats.org/spreadsheetml/2006/main" count="6463" uniqueCount="620">
  <si>
    <t>X</t>
  </si>
  <si>
    <t>Countryname</t>
  </si>
  <si>
    <t>Country</t>
  </si>
  <si>
    <t xml:space="preserve"> </t>
  </si>
  <si>
    <t>Overall Alert</t>
  </si>
  <si>
    <t>Underlying Vulnerability</t>
  </si>
  <si>
    <t xml:space="preserve">  </t>
  </si>
  <si>
    <t>Afghanistan</t>
  </si>
  <si>
    <t>AFG</t>
  </si>
  <si>
    <t>Angola</t>
  </si>
  <si>
    <t>AGO</t>
  </si>
  <si>
    <t>Albania</t>
  </si>
  <si>
    <t>ALB</t>
  </si>
  <si>
    <t>United Arab Emirates</t>
  </si>
  <si>
    <t>ARE</t>
  </si>
  <si>
    <t>Argentina</t>
  </si>
  <si>
    <t>ARG</t>
  </si>
  <si>
    <t>Armenia</t>
  </si>
  <si>
    <t>ARM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</si>
  <si>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</si>
  <si>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</si>
  <si>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</si>
  <si>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</si>
  <si>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</si>
  <si>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</si>
  <si>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</si>
  <si>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</si>
  <si>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</si>
  <si>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</si>
  <si>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</si>
  <si>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</si>
  <si>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</si>
  <si>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</si>
  <si>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</si>
  <si>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</si>
  <si>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</si>
  <si>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</si>
  <si>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</si>
  <si>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</si>
  <si>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</si>
  <si>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</si>
  <si>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</t>
  </si>
  <si>
    <t>BHS</t>
  </si>
  <si>
    <t>Bosnia and Herzegovina</t>
  </si>
  <si>
    <t>BIH</t>
  </si>
  <si>
    <t>Belarus</t>
  </si>
  <si>
    <t>BLR</t>
  </si>
  <si>
    <t>Belize</t>
  </si>
  <si>
    <t>BLZ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</si>
  <si>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</si>
  <si>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</si>
  <si>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</si>
  <si>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</si>
  <si>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</si>
  <si>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</si>
  <si>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</si>
  <si>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</si>
  <si>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</si>
  <si>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</si>
  <si>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</si>
  <si>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</si>
  <si>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</si>
  <si>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</si>
  <si>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</si>
  <si>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</si>
  <si>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Switzerland</t>
  </si>
  <si>
    <t>CHE</t>
  </si>
  <si>
    <t>Chile</t>
  </si>
  <si>
    <t>CHL</t>
  </si>
  <si>
    <t>China</t>
  </si>
  <si>
    <t>CHN</t>
  </si>
  <si>
    <t>Côte d'Ivoire</t>
  </si>
  <si>
    <t>CIV</t>
  </si>
  <si>
    <t>Cameroon</t>
  </si>
  <si>
    <t>CMR</t>
  </si>
  <si>
    <t>Congo DR</t>
  </si>
  <si>
    <t>COD</t>
  </si>
  <si>
    <t>Congo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</si>
  <si>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</si>
  <si>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</si>
  <si>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</si>
  <si>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</si>
  <si>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</si>
  <si>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</si>
  <si>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</si>
  <si>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</si>
  <si>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</si>
  <si>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Cuba</t>
  </si>
  <si>
    <t>CUB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</si>
  <si>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</si>
  <si>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</si>
  <si>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</si>
  <si>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</si>
  <si>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</si>
  <si>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</si>
  <si>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</si>
  <si>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</si>
  <si>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</si>
  <si>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</si>
  <si>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</si>
  <si>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</si>
  <si>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</si>
  <si>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</si>
  <si>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</si>
  <si>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</si>
  <si>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</si>
  <si>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</si>
  <si>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</si>
  <si>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</si>
  <si>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</si>
  <si>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</si>
  <si>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</si>
  <si>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</si>
  <si>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</si>
  <si>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</si>
  <si>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</si>
  <si>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</si>
  <si>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</si>
  <si>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</si>
  <si>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</si>
  <si>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</si>
  <si>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</si>
  <si>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</si>
  <si>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Micronesia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</si>
  <si>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</si>
  <si>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</si>
  <si>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</si>
  <si>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</si>
  <si>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</si>
  <si>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</si>
  <si>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</si>
  <si>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</si>
  <si>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</si>
  <si>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</si>
  <si>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</si>
  <si>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Gambia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</si>
  <si>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</si>
  <si>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</si>
  <si>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</si>
  <si>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</si>
  <si>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</si>
  <si>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</si>
  <si>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</si>
  <si>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</si>
  <si>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</si>
  <si>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Guatemala</t>
  </si>
  <si>
    <t>GTM</t>
  </si>
  <si>
    <t>Guyana</t>
  </si>
  <si>
    <t>GUY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</si>
  <si>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</si>
  <si>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</si>
  <si>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</si>
  <si>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</si>
  <si>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</si>
  <si>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</si>
  <si>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</si>
  <si>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</si>
  <si>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</si>
  <si>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</si>
  <si>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</si>
  <si>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</si>
  <si>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</si>
  <si>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</si>
  <si>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</si>
  <si>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</si>
  <si>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</si>
  <si>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</si>
  <si>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</si>
  <si>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</si>
  <si>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</si>
  <si>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</si>
  <si>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</si>
  <si>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</si>
  <si>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</si>
  <si>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</si>
  <si>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</si>
  <si>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</si>
  <si>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</si>
  <si>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</si>
  <si>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</si>
  <si>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</si>
  <si>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</si>
  <si>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</si>
  <si>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Kyrgyzstan</t>
  </si>
  <si>
    <t>KGZ</t>
  </si>
  <si>
    <t>Cambodia</t>
  </si>
  <si>
    <t>KHM</t>
  </si>
  <si>
    <t>Kiribati</t>
  </si>
  <si>
    <t>KIR</t>
  </si>
  <si>
    <t>Saint Kitts and Nevis</t>
  </si>
  <si>
    <t>KNA</t>
  </si>
  <si>
    <t>Korea Republic of</t>
  </si>
  <si>
    <t>KOR</t>
  </si>
  <si>
    <t>Kuwait</t>
  </si>
  <si>
    <t>KWT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</si>
  <si>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</si>
  <si>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</si>
  <si>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</si>
  <si>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</si>
  <si>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</si>
  <si>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</si>
  <si>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</si>
  <si>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</si>
  <si>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Saint Lucia</t>
  </si>
  <si>
    <t>LCA</t>
  </si>
  <si>
    <t>Liechtenstein</t>
  </si>
  <si>
    <t>LIE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</si>
  <si>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</si>
  <si>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</si>
  <si>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</si>
  <si>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</si>
  <si>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</si>
  <si>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</si>
  <si>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</si>
  <si>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</si>
  <si>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</si>
  <si>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</si>
  <si>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Morocco</t>
  </si>
  <si>
    <t>MAR</t>
  </si>
  <si>
    <t>Moldova Republic of</t>
  </si>
  <si>
    <t>MDA</t>
  </si>
  <si>
    <t>Madagascar</t>
  </si>
  <si>
    <t>MDG</t>
  </si>
  <si>
    <t>Maldives</t>
  </si>
  <si>
    <t>MDV</t>
  </si>
  <si>
    <t>Mexico</t>
  </si>
  <si>
    <t>MEX</t>
  </si>
  <si>
    <t>Marshall Islands</t>
  </si>
  <si>
    <t>MHL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</si>
  <si>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</si>
  <si>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</si>
  <si>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</si>
  <si>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</si>
  <si>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</si>
  <si>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</si>
  <si>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</si>
  <si>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</si>
  <si>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</si>
  <si>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</si>
  <si>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</si>
  <si>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</si>
  <si>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</si>
  <si>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</si>
  <si>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</si>
  <si>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</si>
  <si>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</si>
  <si>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</si>
  <si>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</si>
  <si>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</si>
  <si>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</si>
  <si>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</si>
  <si>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</si>
  <si>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</si>
  <si>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</si>
  <si>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</si>
  <si>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</si>
  <si>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</si>
  <si>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</si>
  <si>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</si>
  <si>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</si>
  <si>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</si>
  <si>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</si>
  <si>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</si>
  <si>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</si>
  <si>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</si>
  <si>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</si>
  <si>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</si>
  <si>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</si>
  <si>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</si>
  <si>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</si>
  <si>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</si>
  <si>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</si>
  <si>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</si>
  <si>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</si>
  <si>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</si>
  <si>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</si>
  <si>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</si>
  <si>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</si>
  <si>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</si>
  <si>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</si>
  <si>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</si>
  <si>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</si>
  <si>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</si>
  <si>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</si>
  <si>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</si>
  <si>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Korea DPR</t>
  </si>
  <si>
    <t>PRK</t>
  </si>
  <si>
    <t>Portugal</t>
  </si>
  <si>
    <t>PRT</t>
  </si>
  <si>
    <t>Paraguay</t>
  </si>
  <si>
    <t>PRY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</si>
  <si>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</si>
  <si>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</si>
  <si>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</si>
  <si>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</si>
  <si>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</si>
  <si>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</si>
  <si>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</si>
  <si>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</si>
  <si>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</si>
  <si>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</si>
  <si>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</si>
  <si>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</si>
  <si>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</si>
  <si>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</si>
  <si>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</si>
  <si>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</si>
  <si>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</si>
  <si>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</si>
  <si>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</si>
  <si>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</si>
  <si>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</si>
  <si>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</si>
  <si>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Somalia</t>
  </si>
  <si>
    <t>SOM</t>
  </si>
  <si>
    <t>Serbia</t>
  </si>
  <si>
    <t>SRB</t>
  </si>
  <si>
    <t>South Sudan</t>
  </si>
  <si>
    <t>SSD</t>
  </si>
  <si>
    <t>Sao Tome and Principe</t>
  </si>
  <si>
    <t>STP</t>
  </si>
  <si>
    <t>Suriname</t>
  </si>
  <si>
    <t>SUR</t>
  </si>
  <si>
    <t>Slovakia</t>
  </si>
  <si>
    <t>SVK</t>
  </si>
  <si>
    <t>Slovenia</t>
  </si>
  <si>
    <t>SVN</t>
  </si>
  <si>
    <t>Sweden</t>
  </si>
  <si>
    <t>SWE</t>
  </si>
  <si>
    <t>Eswatini</t>
  </si>
  <si>
    <t>SWZ</t>
  </si>
  <si>
    <t>Seychelles</t>
  </si>
  <si>
    <t>SYC</t>
  </si>
  <si>
    <t>Syria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</si>
  <si>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</si>
  <si>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</si>
  <si>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</si>
  <si>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</si>
  <si>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</si>
  <si>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</si>
  <si>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</si>
  <si>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</si>
  <si>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</si>
  <si>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</si>
  <si>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</si>
  <si>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Timor-Leste</t>
  </si>
  <si>
    <t>TLS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</si>
  <si>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</si>
  <si>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</si>
  <si>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</si>
  <si>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</si>
  <si>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</si>
  <si>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</si>
  <si>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</si>
  <si>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</si>
  <si>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</si>
  <si>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</si>
  <si>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</si>
  <si>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</si>
  <si>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</si>
  <si>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</si>
  <si>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</si>
  <si>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</si>
  <si>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</si>
  <si>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</si>
  <si>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 of America</t>
  </si>
  <si>
    <t>USA</t>
  </si>
  <si>
    <t>Uzbekistan</t>
  </si>
  <si>
    <t>UZB</t>
  </si>
  <si>
    <t>Saint Vincent and the Grenadines</t>
  </si>
  <si>
    <t>VCT</t>
  </si>
  <si>
    <t>Venezuela</t>
  </si>
  <si>
    <t>VEN</t>
  </si>
  <si>
    <t>Viet Nam</t>
  </si>
  <si>
    <t>VNM</t>
  </si>
  <si>
    <t>Vanuatu</t>
  </si>
  <si>
    <t>VUT</t>
  </si>
  <si>
    <t>Samoa</t>
  </si>
  <si>
    <t>WSM</t>
  </si>
  <si>
    <t>Yemen</t>
  </si>
  <si>
    <t>YEM</t>
  </si>
  <si>
    <t>South Africa</t>
  </si>
  <si>
    <t>ZAF</t>
  </si>
  <si>
    <t>Zambia</t>
  </si>
  <si>
    <t>ZMB</t>
  </si>
  <si>
    <t>Zimbabwe</t>
  </si>
  <si>
    <t>ZWE</t>
  </si>
  <si>
    <t>Overall Alert Dimensions</t>
  </si>
  <si>
    <t>Underlying Vulnerability Dimensions</t>
  </si>
  <si>
    <t>Upcoming Threat Dimensions</t>
  </si>
  <si>
    <t>Reliability Score</t>
  </si>
  <si>
    <t>Change methods in Options Sheet</t>
  </si>
  <si>
    <t>Overall alerts are the geometric mean of the dimensional scores of underlying vulnerability and upcoming threats.</t>
  </si>
  <si>
    <t>Dimension scores are the maximum score of the constitutive indicators.</t>
  </si>
  <si>
    <t>Country
Name</t>
  </si>
  <si>
    <t>Country Code</t>
  </si>
  <si>
    <t>Upcoming Threats</t>
  </si>
  <si>
    <t>Health</t>
  </si>
  <si>
    <t>Food Security</t>
  </si>
  <si>
    <t>Macro Fiscal</t>
  </si>
  <si>
    <t>Socio-Econ Vulnerability</t>
  </si>
  <si>
    <t>Natural Hazards</t>
  </si>
  <si>
    <t>Conflict Fragility</t>
  </si>
  <si>
    <t>Institutional Fragility</t>
  </si>
  <si>
    <t>Options</t>
  </si>
  <si>
    <t>Conflict and Fragility</t>
  </si>
  <si>
    <t>Indicators</t>
  </si>
  <si>
    <t>High Risk Threshold</t>
  </si>
  <si>
    <t>Medium Risk Threshold</t>
  </si>
  <si>
    <t>≥</t>
  </si>
  <si>
    <t>Geometric mean</t>
  </si>
  <si>
    <t>Arithmetic mean</t>
  </si>
  <si>
    <t>F_Proteus_Score_norm</t>
  </si>
  <si>
    <t>H_HIS_Score_norm</t>
  </si>
  <si>
    <t>HIS Score</t>
  </si>
  <si>
    <t>H_INFORM_rating.Value_norm</t>
  </si>
  <si>
    <t>INFORM Rating</t>
  </si>
  <si>
    <t>M_EIU_Score_12m_norm</t>
  </si>
  <si>
    <t>Natural Hazard</t>
  </si>
  <si>
    <t>NH_Hazard_Score_norm</t>
  </si>
  <si>
    <t>Socioeconomic Vulnerability</t>
  </si>
  <si>
    <t>S_INFORM_vul_norm</t>
  </si>
  <si>
    <t>F_fao_wfp_warning</t>
  </si>
  <si>
    <t>F_fpv_rating</t>
  </si>
  <si>
    <t>Fr_REIGN_Normalised</t>
  </si>
  <si>
    <t>Fr_Displaced_UNHCR_Normalised</t>
  </si>
  <si>
    <t>H_Oxrollback_score_norm</t>
  </si>
  <si>
    <t>Oxford Lockdown Rollback Index</t>
  </si>
  <si>
    <t>H_Covidgrowth_casesnorm</t>
  </si>
  <si>
    <t>Covid Growth, Cases (biweekly)</t>
  </si>
  <si>
    <t>H_Covidgrowth_deathsnorm</t>
  </si>
  <si>
    <t>Covid Growth, Deaths (biweekly)</t>
  </si>
  <si>
    <t>H_new_cases_smoothed_per_million_norm</t>
  </si>
  <si>
    <t>H_new_deaths_smoothed_per_million_norm</t>
  </si>
  <si>
    <t>H_GovernmentResponseIndexForDisplay_norm</t>
  </si>
  <si>
    <t>Oxford Gov Response Index</t>
  </si>
  <si>
    <t>H_health_acaps</t>
  </si>
  <si>
    <t>ACAPS</t>
  </si>
  <si>
    <t>H_wmo_don_alert</t>
  </si>
  <si>
    <t>M_EIU_12m_change_norm</t>
  </si>
  <si>
    <t>NH_seasonal_risk_norm</t>
  </si>
  <si>
    <t>NH_GDAC_Hazard_Score_Norm</t>
  </si>
  <si>
    <t>NH_locust_norm</t>
  </si>
  <si>
    <t>S_phone_average_index_norm</t>
  </si>
  <si>
    <t>Aggregation</t>
  </si>
  <si>
    <t>Method</t>
  </si>
  <si>
    <t>Max value</t>
  </si>
  <si>
    <t>Geometric mean (default)</t>
  </si>
  <si>
    <t>Count only high risks</t>
  </si>
  <si>
    <t>Blank1</t>
  </si>
  <si>
    <t>Blank2</t>
  </si>
  <si>
    <t>Blank3</t>
  </si>
  <si>
    <t>Blank4</t>
  </si>
  <si>
    <t>Blank6</t>
  </si>
  <si>
    <t>Blank7</t>
  </si>
  <si>
    <t>B2</t>
  </si>
  <si>
    <t>B1</t>
  </si>
  <si>
    <t>B3</t>
  </si>
  <si>
    <t>Indicator</t>
  </si>
  <si>
    <t>Dimension</t>
  </si>
  <si>
    <t>Timeframe</t>
  </si>
  <si>
    <t>Description</t>
  </si>
  <si>
    <t>Health2</t>
  </si>
  <si>
    <t>Food Security3</t>
  </si>
  <si>
    <t>Macro Fiscal4</t>
  </si>
  <si>
    <t>Socio-Econ Vulnerability5</t>
  </si>
  <si>
    <t>Natural Hazards6</t>
  </si>
  <si>
    <t>Health7</t>
  </si>
  <si>
    <t>Food Security8</t>
  </si>
  <si>
    <t>Socio-Econ Vulnerability9</t>
  </si>
  <si>
    <t>Macro Fiscal10</t>
  </si>
  <si>
    <t>Natural Hazards11</t>
  </si>
  <si>
    <t>Underlying Vulnerability12</t>
  </si>
  <si>
    <t>NA</t>
  </si>
  <si>
    <t>indicator_slug</t>
  </si>
  <si>
    <t>Fr_FCS_Normalised</t>
  </si>
  <si>
    <t>New Covid Cases per 1M</t>
  </si>
  <si>
    <t>New Covid Deaths per 1M</t>
  </si>
  <si>
    <t>INFORM Natural Multi-hazard Rating</t>
  </si>
  <si>
    <t>FEWS NET Score</t>
  </si>
  <si>
    <t>FAO WFP Warning</t>
  </si>
  <si>
    <t>FCS</t>
  </si>
  <si>
    <t>REIGN</t>
  </si>
  <si>
    <t>Upcoming</t>
  </si>
  <si>
    <t>Underlying</t>
  </si>
  <si>
    <t>Updates</t>
  </si>
  <si>
    <t>Ad hoc</t>
  </si>
  <si>
    <t>Annual</t>
  </si>
  <si>
    <t>Proteus Composite Index</t>
  </si>
  <si>
    <t>Source</t>
  </si>
  <si>
    <t>WB</t>
  </si>
  <si>
    <t>World Food Programme</t>
  </si>
  <si>
    <t>INFORM</t>
  </si>
  <si>
    <t>Seasonal Forecast Index</t>
  </si>
  <si>
    <t>WB, Columbia University</t>
  </si>
  <si>
    <t>INFORM Severity</t>
  </si>
  <si>
    <t>Daily</t>
  </si>
  <si>
    <t>GDACS Live Hazard Tracker</t>
  </si>
  <si>
    <t>Global Disaster Alert and Coordination System</t>
  </si>
  <si>
    <t>Locust Threat Level</t>
  </si>
  <si>
    <t>FAO</t>
  </si>
  <si>
    <t>Weekly</t>
  </si>
  <si>
    <t>Quarterly</t>
  </si>
  <si>
    <t>FEWS NET</t>
  </si>
  <si>
    <t>Monthly</t>
  </si>
  <si>
    <t>Political Disturbance</t>
  </si>
  <si>
    <t>Political Fatalities</t>
  </si>
  <si>
    <t>ACLED</t>
  </si>
  <si>
    <t>Forcibly Displaced People</t>
  </si>
  <si>
    <t>UNHCR</t>
  </si>
  <si>
    <t>Operational Risk Score</t>
  </si>
  <si>
    <t>Economist Intelligence Unit</t>
  </si>
  <si>
    <t>Point difference between latest EIU and 12-month mean</t>
  </si>
  <si>
    <t>12-month running mean</t>
  </si>
  <si>
    <t>INFORM Socio-economic Vulnerability Index</t>
  </si>
  <si>
    <t>People Below $1.90 Poverty Line, % Change</t>
  </si>
  <si>
    <t>Unemployment Rate, % Change</t>
  </si>
  <si>
    <t>COVID Phone Survey Index</t>
  </si>
  <si>
    <t>Socioecon. Vulnerability</t>
  </si>
  <si>
    <t>Include</t>
  </si>
  <si>
    <t>Include in upcoming</t>
  </si>
  <si>
    <t>Include in underlying</t>
  </si>
  <si>
    <t>WMO Disease Outbreak News</t>
  </si>
  <si>
    <t>Normalized Scores</t>
  </si>
  <si>
    <t xml:space="preserve"> ← Renamed F_fews_crm_norm?</t>
  </si>
  <si>
    <t>Fr_BRD_Normalised</t>
  </si>
  <si>
    <t>DATA DICTIONARY</t>
  </si>
  <si>
    <t>Indicators used in the Compound Risk Monitor</t>
  </si>
  <si>
    <t>↓</t>
  </si>
  <si>
    <t>World Meteorological Organization</t>
  </si>
  <si>
    <t>ACAPS Health Crisis Tracker</t>
  </si>
  <si>
    <t>Oxford</t>
  </si>
  <si>
    <t>DASHBOARD</t>
  </si>
  <si>
    <t>Socioecon Vulnerability</t>
  </si>
  <si>
    <t>COMPOUND ALERT</t>
  </si>
  <si>
    <t>HEALTH</t>
  </si>
  <si>
    <t>Alert Flags</t>
  </si>
  <si>
    <r>
      <t xml:space="preserve">Select indicators to include in the monitor. Enter </t>
    </r>
    <r>
      <rPr>
        <i/>
        <sz val="12"/>
        <color rgb="FF000000"/>
        <rFont val="Arial"/>
        <family val="2"/>
      </rPr>
      <t>1</t>
    </r>
    <r>
      <rPr>
        <sz val="12"/>
        <color rgb="FF000000"/>
        <rFont val="Arial"/>
        <family val="2"/>
      </rPr>
      <t xml:space="preserve"> for primary indicators. Enter </t>
    </r>
    <r>
      <rPr>
        <i/>
        <sz val="12"/>
        <color rgb="FF000000"/>
        <rFont val="Arial"/>
        <family val="2"/>
      </rPr>
      <t>2</t>
    </r>
    <r>
      <rPr>
        <sz val="12"/>
        <color rgb="FF000000"/>
        <rFont val="Arial"/>
        <family val="2"/>
      </rPr>
      <t xml:space="preserve"> to use the indicator as a secondary indicator if primary indicators are missing.</t>
    </r>
  </si>
  <si>
    <t>FOOD</t>
  </si>
  <si>
    <t>CONFLCIT AND FRAGILITY</t>
  </si>
  <si>
    <t>MACRO FISCAL</t>
  </si>
  <si>
    <t>SOCIOECONOMIC VULNERABILITY</t>
  </si>
  <si>
    <t>NATURAL HAZARD</t>
  </si>
  <si>
    <t>— OVERALL ALERT</t>
  </si>
  <si>
    <t>Radar charts for first four countries in list below.</t>
  </si>
  <si>
    <t>Region</t>
  </si>
  <si>
    <t>Europe &amp; Central Asia</t>
  </si>
  <si>
    <t>Middle East &amp; North Africa</t>
  </si>
  <si>
    <t>East Asia &amp; Pacific</t>
  </si>
  <si>
    <t>North America</t>
  </si>
  <si>
    <t>Lending Group</t>
  </si>
  <si>
    <t>IDA</t>
  </si>
  <si>
    <t>IBRD</t>
  </si>
  <si>
    <t>SAS           South Asia</t>
  </si>
  <si>
    <t>SSF           Sub-Saharan Africa</t>
  </si>
  <si>
    <t>ECS           Europe &amp; Central Asia</t>
  </si>
  <si>
    <t>MEA           Middle East &amp; North Africa</t>
  </si>
  <si>
    <t>LCN           Latin America &amp; Caribbean</t>
  </si>
  <si>
    <t>EAS           East Asia &amp; Pacific</t>
  </si>
  <si>
    <t>NAC           North America</t>
  </si>
  <si>
    <t>Blend</t>
  </si>
  <si>
    <t>Column1</t>
  </si>
  <si>
    <t>Column2</t>
  </si>
  <si>
    <t>— UNDERLYING VULNERABILITY</t>
  </si>
  <si>
    <t>3. UNDERLYING VULNERABILITY</t>
  </si>
  <si>
    <t>2. OVERALL ALERT</t>
  </si>
  <si>
    <t>1. HEATMAPS</t>
  </si>
  <si>
    <t>OWID</t>
  </si>
  <si>
    <t>Johns Hopkins</t>
  </si>
  <si>
    <t>Emerging</t>
  </si>
  <si>
    <t>F_fews_crm_norm</t>
  </si>
  <si>
    <t>Food Price Volatility (Secondary Indicator)</t>
  </si>
  <si>
    <t>NH_natural_acaps</t>
  </si>
  <si>
    <t>IMF</t>
  </si>
  <si>
    <t>S_change_unemp_20_norm</t>
  </si>
  <si>
    <t>MFRI Household Level Risk</t>
  </si>
  <si>
    <t>S_Household.risks</t>
  </si>
  <si>
    <t>Income Support</t>
  </si>
  <si>
    <t>S_income_support.Rating_crm_norm</t>
  </si>
  <si>
    <t>S_pov_comb_norm</t>
  </si>
  <si>
    <t>5+ Overall Alert Flags</t>
  </si>
  <si>
    <t>5+ Underlying Vulnerability Flags</t>
  </si>
  <si>
    <t>5+ Emerging Threat Flags</t>
  </si>
  <si>
    <t>Emerging Threat Flags</t>
  </si>
  <si>
    <t>Underlying Vulnerability Flags</t>
  </si>
  <si>
    <t>— EMERGING THREAT</t>
  </si>
  <si>
    <t>4. EMERGING THREATS</t>
  </si>
  <si>
    <t>Emerging Threat</t>
  </si>
  <si>
    <t>RELIABILITY_SCORE_EXISTING_RISK</t>
  </si>
  <si>
    <t>RELIABILITY_SCORE_EMERGING_RISK</t>
  </si>
  <si>
    <t>RELIABILITY_EXISTING_HEALTH</t>
  </si>
  <si>
    <t>RELIABILITY_EXISTING_FOOD_SECURITY</t>
  </si>
  <si>
    <t>RELIABILITY_EXISTING_MACRO_FISCAL</t>
  </si>
  <si>
    <t>RELIABILITY_EXISTING_SOCIOECONOMIC_VULNERABILITY</t>
  </si>
  <si>
    <t>RELIABILITY_EXISTING_NATURAL_HAZARDS</t>
  </si>
  <si>
    <t>RELIABILITY_EXISTING_FRAGILITY_INSTITUTIONS</t>
  </si>
  <si>
    <t>RELIABILITY_EMERGING_HEALTH</t>
  </si>
  <si>
    <t>RELIABILITY_EMERGING_FOOD_SECURITY</t>
  </si>
  <si>
    <t>EMERGING_RISK_SOCIOECONOMIC_VULNERABILITY</t>
  </si>
  <si>
    <t>RELIABILITY_EMERGING_MACRO_FISCAL</t>
  </si>
  <si>
    <t>RELIABILITY_EMERGING_NATURAL_HAZARDS</t>
  </si>
  <si>
    <t>RELIABILITY_EMERGING_FRAGILITY_INSTITUTIONS</t>
  </si>
  <si>
    <t>C√¥te d'Ivoire</t>
  </si>
  <si>
    <t>Reliability of Data</t>
  </si>
  <si>
    <t>Underlying Alert</t>
  </si>
  <si>
    <t>Emerging Alert</t>
  </si>
  <si>
    <t>Number of dimensions with high alert values (1 flag) and medium alert values (0.5 flags). Exclamation marks indicate incomplete data: ! signifies &gt;1/3 indicators are absent; !! signifies &gt;2/3 indicators are absent.</t>
  </si>
  <si>
    <t>Column3</t>
  </si>
  <si>
    <t>Column4</t>
  </si>
  <si>
    <t>1. Indicator Selection</t>
  </si>
  <si>
    <r>
      <t xml:space="preserve">The </t>
    </r>
    <r>
      <rPr>
        <b/>
        <sz val="12"/>
        <color theme="1"/>
        <rFont val="Arial"/>
        <family val="2"/>
      </rPr>
      <t>Compound Risk Monitor</t>
    </r>
    <r>
      <rPr>
        <sz val="12"/>
        <color theme="1"/>
        <rFont val="Arial"/>
        <family val="2"/>
      </rPr>
      <t xml:space="preserve"> consists of 31 indicators, grouped into 6 dimensions and 2 timeframes. These two timeframes are aggregated into a count of Overall Alert Flags.
Use this sheet the aggregation methods. To adjust indicator selection, use the Data Dictionary sheet.</t>
    </r>
  </si>
  <si>
    <r>
      <rPr>
        <i/>
        <sz val="12"/>
        <rFont val="Arial"/>
        <family val="2"/>
      </rPr>
      <t xml:space="preserve">To select which indicators are included, use the </t>
    </r>
    <r>
      <rPr>
        <i/>
        <u/>
        <sz val="12"/>
        <rFont val="Arial"/>
        <family val="2"/>
      </rPr>
      <t>Data Dictionary sheet</t>
    </r>
    <r>
      <rPr>
        <i/>
        <sz val="12"/>
        <rFont val="Arial"/>
        <family val="2"/>
      </rPr>
      <t xml:space="preserve">. </t>
    </r>
  </si>
  <si>
    <t>2. Indicators → Dimensions</t>
  </si>
  <si>
    <t>3. Dimensions → Overall Dimensions</t>
  </si>
  <si>
    <r>
      <t xml:space="preserve">Max value (default)
</t>
    </r>
    <r>
      <rPr>
        <i/>
        <sz val="12"/>
        <color theme="1"/>
        <rFont val="Arial"/>
        <family val="2"/>
      </rPr>
      <t>Select the maximum value across the suite of grouped indicators.</t>
    </r>
  </si>
  <si>
    <r>
      <t xml:space="preserve">Count high and medium risks
</t>
    </r>
    <r>
      <rPr>
        <i/>
        <sz val="12"/>
        <color theme="1"/>
        <rFont val="Arial"/>
        <family val="2"/>
      </rPr>
      <t>Count all dimensions above high risk threshold as 1 flag and all dimensions above medium risk threshold as 0.5 flags. Set thresholds below.</t>
    </r>
  </si>
  <si>
    <t>Overall Dimension Risk Thresholds</t>
  </si>
  <si>
    <t>4. Dimensions →  Flags</t>
  </si>
  <si>
    <t>Underlying &amp; Emerging Risk Thresholds</t>
  </si>
  <si>
    <t>Include in emerging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</si>
</sst>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2" x14ac:knownFonts="1">
    <font>
      <sz val="12"/>
      <color rgb="FF000000"/>
      <name val="Arial"/>
    </font>
    <font>
      <sz val="10"/>
      <color rgb="FF000000"/>
      <name val="Arial"/>
      <family val="2"/>
    </font>
    <font>
      <sz val="12"/>
      <color rgb="FF000000"/>
      <name val="Arial"/>
      <family val="2"/>
    </font>
    <font>
      <sz val="12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i/>
      <sz val="12"/>
      <color theme="1"/>
      <name val="Arial"/>
      <family val="2"/>
    </font>
    <font>
      <b/>
      <sz val="12"/>
      <color theme="1"/>
      <name val="Arial"/>
      <family val="2"/>
    </font>
    <font>
      <i/>
      <sz val="12"/>
      <color rgb="FF000000"/>
      <name val="Arial"/>
      <family val="2"/>
    </font>
    <font>
      <b/>
      <sz val="12"/>
      <color rgb="FF000000"/>
      <name val="Arial"/>
      <family val="2"/>
    </font>
    <font>
      <sz val="12"/>
      <color theme="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sz val="12"/>
      <name val="Arial"/>
      <family val="2"/>
    </font>
    <font>
      <i/>
      <sz val="12"/>
      <color theme="0"/>
      <name val="Arial"/>
      <family val="2"/>
    </font>
    <font>
      <b/>
      <i/>
      <sz val="12"/>
      <color theme="0"/>
      <name val="Arial"/>
      <family val="2"/>
    </font>
    <font>
      <b/>
      <sz val="12"/>
      <color theme="0"/>
      <name val="Arial"/>
      <family val="2"/>
    </font>
    <font>
      <sz val="16"/>
      <color theme="1"/>
      <name val="Arial"/>
      <family val="2"/>
    </font>
    <font>
      <sz val="10"/>
      <color theme="0" tint="-0.249977111117893"/>
      <name val="Arial"/>
      <family val="2"/>
    </font>
    <font>
      <sz val="12"/>
      <color theme="0" tint="-0.249977111117893"/>
      <name val="Arial"/>
      <family val="2"/>
    </font>
    <font>
      <sz val="12"/>
      <color theme="0" tint="-0.499984740745262"/>
      <name val="Arial"/>
      <family val="2"/>
    </font>
    <font>
      <sz val="12"/>
      <color rgb="FF656565"/>
      <name val="Arial"/>
      <family val="2"/>
    </font>
    <font>
      <sz val="20"/>
      <color rgb="FF000000"/>
      <name val="Arial"/>
      <family val="2"/>
    </font>
    <font>
      <u/>
      <sz val="12"/>
      <color theme="10"/>
      <name val="Arial"/>
      <family val="2"/>
    </font>
    <font>
      <b/>
      <sz val="11"/>
      <color theme="1"/>
      <name val="Arial"/>
      <family val="2"/>
    </font>
    <font>
      <i/>
      <sz val="11"/>
      <color rgb="FF000000"/>
      <name val="Arial"/>
      <family val="2"/>
    </font>
    <font>
      <u/>
      <sz val="12"/>
      <color theme="1"/>
      <name val="Arial"/>
      <family val="2"/>
    </font>
    <font>
      <sz val="8"/>
      <name val="Arial"/>
      <family val="2"/>
    </font>
    <font>
      <b/>
      <sz val="10"/>
      <color rgb="FF000000"/>
      <name val="Arial"/>
      <family val="2"/>
    </font>
    <font>
      <i/>
      <u/>
      <sz val="12"/>
      <name val="Arial"/>
      <family val="2"/>
    </font>
    <font>
      <i/>
      <sz val="12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</fills>
  <borders count="39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ck">
        <color rgb="FFFFFFFF"/>
      </left>
      <right style="thick">
        <color rgb="FFFFFFFF"/>
      </right>
      <top style="thin">
        <color rgb="FFFFFFFF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ck">
        <color theme="0"/>
      </right>
      <top/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ck">
        <color theme="0"/>
      </left>
      <right style="thick">
        <color theme="0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ck">
        <color rgb="FFFFFFFF"/>
      </left>
      <right/>
      <top style="thin">
        <color rgb="FFFFFFFF"/>
      </top>
      <bottom style="thin">
        <color rgb="FF000000"/>
      </bottom>
      <diagonal/>
    </border>
    <border>
      <left/>
      <right style="thick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 style="thin">
        <color rgb="FFFFFFFF"/>
      </left>
      <right/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ck">
        <color theme="0"/>
      </left>
      <right/>
      <top style="thin">
        <color theme="0"/>
      </top>
      <bottom style="thin">
        <color indexed="64"/>
      </bottom>
      <diagonal/>
    </border>
    <border>
      <left/>
      <right style="thick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rgb="FFFFFFFF"/>
      </bottom>
      <diagonal/>
    </border>
    <border>
      <left/>
      <right style="thick">
        <color rgb="FFFFFFFF"/>
      </right>
      <top/>
      <bottom style="thin">
        <color indexed="64"/>
      </bottom>
      <diagonal/>
    </border>
    <border>
      <left style="thick">
        <color theme="0"/>
      </left>
      <right/>
      <top/>
      <bottom style="thin">
        <color indexed="64"/>
      </bottom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275">
    <xf numFmtId="0" fontId="0" fillId="0" borderId="0" xfId="0"/>
    <xf numFmtId="0" fontId="3" fillId="3" borderId="0" xfId="0" applyFont="1" applyFill="1"/>
    <xf numFmtId="0" fontId="3" fillId="3" borderId="0" xfId="0" applyFont="1" applyFill="1" applyAlignment="1">
      <alignment horizontal="left"/>
    </xf>
    <xf numFmtId="164" fontId="3" fillId="3" borderId="0" xfId="0" applyNumberFormat="1" applyFont="1" applyFill="1"/>
    <xf numFmtId="1" fontId="3" fillId="3" borderId="0" xfId="0" applyNumberFormat="1" applyFont="1" applyFill="1"/>
    <xf numFmtId="0" fontId="4" fillId="3" borderId="0" xfId="0" applyFont="1" applyFill="1" applyAlignment="1">
      <alignment vertical="top"/>
    </xf>
    <xf numFmtId="0" fontId="4" fillId="3" borderId="0" xfId="0" applyFont="1" applyFill="1" applyAlignment="1">
      <alignment horizontal="left" vertical="top"/>
    </xf>
    <xf numFmtId="0" fontId="5" fillId="3" borderId="0" xfId="0" applyFont="1" applyFill="1" applyAlignment="1">
      <alignment vertical="top" wrapText="1"/>
    </xf>
    <xf numFmtId="0" fontId="6" fillId="3" borderId="0" xfId="0" applyFont="1" applyFill="1" applyAlignment="1">
      <alignment horizontal="left" vertical="top" wrapText="1"/>
    </xf>
    <xf numFmtId="1" fontId="5" fillId="3" borderId="0" xfId="0" applyNumberFormat="1" applyFont="1" applyFill="1" applyAlignment="1">
      <alignment horizontal="left" vertical="top" wrapText="1"/>
    </xf>
    <xf numFmtId="0" fontId="5" fillId="3" borderId="7" xfId="0" applyFont="1" applyFill="1" applyBorder="1" applyAlignment="1">
      <alignment horizontal="center" vertical="top" wrapText="1"/>
    </xf>
    <xf numFmtId="0" fontId="4" fillId="3" borderId="4" xfId="0" applyFont="1" applyFill="1" applyBorder="1" applyAlignment="1">
      <alignment horizontal="left" wrapText="1"/>
    </xf>
    <xf numFmtId="0" fontId="4" fillId="3" borderId="3" xfId="0" applyFont="1" applyFill="1" applyBorder="1" applyAlignment="1">
      <alignment horizontal="left" wrapText="1"/>
    </xf>
    <xf numFmtId="0" fontId="5" fillId="3" borderId="12" xfId="0" applyFont="1" applyFill="1" applyBorder="1" applyAlignment="1">
      <alignment horizontal="center" wrapText="1"/>
    </xf>
    <xf numFmtId="164" fontId="5" fillId="3" borderId="4" xfId="0" applyNumberFormat="1" applyFont="1" applyFill="1" applyBorder="1" applyAlignment="1">
      <alignment horizontal="center" wrapText="1"/>
    </xf>
    <xf numFmtId="164" fontId="5" fillId="3" borderId="3" xfId="0" applyNumberFormat="1" applyFont="1" applyFill="1" applyBorder="1" applyAlignment="1">
      <alignment horizontal="center" wrapText="1"/>
    </xf>
    <xf numFmtId="0" fontId="5" fillId="3" borderId="4" xfId="0" applyFont="1" applyFill="1" applyBorder="1" applyAlignment="1">
      <alignment horizontal="center" wrapText="1"/>
    </xf>
    <xf numFmtId="0" fontId="5" fillId="3" borderId="3" xfId="0" applyFont="1" applyFill="1" applyBorder="1" applyAlignment="1">
      <alignment horizontal="center" wrapText="1"/>
    </xf>
    <xf numFmtId="0" fontId="3" fillId="2" borderId="13" xfId="0" applyFont="1" applyFill="1" applyBorder="1" applyAlignment="1">
      <alignment horizontal="center"/>
    </xf>
    <xf numFmtId="0" fontId="3" fillId="0" borderId="0" xfId="0" applyFont="1"/>
    <xf numFmtId="0" fontId="3" fillId="2" borderId="14" xfId="0" applyFont="1" applyFill="1" applyBorder="1" applyAlignment="1">
      <alignment horizontal="left"/>
    </xf>
    <xf numFmtId="0" fontId="3" fillId="2" borderId="14" xfId="0" applyFont="1" applyFill="1" applyBorder="1" applyAlignment="1">
      <alignment horizontal="center"/>
    </xf>
    <xf numFmtId="1" fontId="3" fillId="2" borderId="14" xfId="0" applyNumberFormat="1" applyFont="1" applyFill="1" applyBorder="1" applyAlignment="1">
      <alignment horizontal="center"/>
    </xf>
    <xf numFmtId="164" fontId="3" fillId="2" borderId="14" xfId="0" applyNumberFormat="1" applyFont="1" applyFill="1" applyBorder="1" applyAlignment="1">
      <alignment horizontal="left"/>
    </xf>
    <xf numFmtId="1" fontId="3" fillId="2" borderId="14" xfId="0" applyNumberFormat="1" applyFont="1" applyFill="1" applyBorder="1" applyAlignment="1">
      <alignment horizontal="left"/>
    </xf>
    <xf numFmtId="164" fontId="3" fillId="2" borderId="14" xfId="0" applyNumberFormat="1" applyFont="1" applyFill="1" applyBorder="1" applyAlignment="1">
      <alignment horizontal="right" indent="2"/>
    </xf>
    <xf numFmtId="164" fontId="3" fillId="2" borderId="15" xfId="0" applyNumberFormat="1" applyFont="1" applyFill="1" applyBorder="1" applyAlignment="1">
      <alignment horizontal="right" indent="2"/>
    </xf>
    <xf numFmtId="0" fontId="3" fillId="2" borderId="14" xfId="0" applyFont="1" applyFill="1" applyBorder="1" applyAlignment="1">
      <alignment horizontal="right" indent="2"/>
    </xf>
    <xf numFmtId="0" fontId="3" fillId="0" borderId="14" xfId="0" applyFont="1" applyBorder="1"/>
    <xf numFmtId="0" fontId="3" fillId="0" borderId="14" xfId="0" applyFont="1" applyBorder="1" applyAlignment="1">
      <alignment horizontal="left"/>
    </xf>
    <xf numFmtId="1" fontId="3" fillId="0" borderId="14" xfId="0" applyNumberFormat="1" applyFont="1" applyBorder="1"/>
    <xf numFmtId="164" fontId="3" fillId="0" borderId="14" xfId="0" applyNumberFormat="1" applyFont="1" applyBorder="1"/>
    <xf numFmtId="0" fontId="2" fillId="3" borderId="0" xfId="0" applyFont="1" applyFill="1" applyAlignment="1">
      <alignment vertical="top"/>
    </xf>
    <xf numFmtId="0" fontId="2" fillId="3" borderId="0" xfId="0" applyFont="1" applyFill="1" applyAlignment="1">
      <alignment vertical="top" wrapText="1"/>
    </xf>
    <xf numFmtId="0" fontId="2" fillId="3" borderId="0" xfId="0" applyFont="1" applyFill="1" applyAlignment="1">
      <alignment horizontal="left" vertical="top"/>
    </xf>
    <xf numFmtId="0" fontId="0" fillId="3" borderId="0" xfId="0" applyFill="1"/>
    <xf numFmtId="0" fontId="2" fillId="3" borderId="0" xfId="0" applyFont="1" applyFill="1"/>
    <xf numFmtId="0" fontId="8" fillId="3" borderId="0" xfId="0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/>
    </xf>
    <xf numFmtId="0" fontId="7" fillId="3" borderId="0" xfId="0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 indent="1"/>
    </xf>
    <xf numFmtId="1" fontId="3" fillId="3" borderId="0" xfId="0" applyNumberFormat="1" applyFont="1" applyFill="1" applyBorder="1" applyAlignment="1">
      <alignment horizontal="right" vertical="top" wrapText="1"/>
    </xf>
    <xf numFmtId="1" fontId="0" fillId="3" borderId="0" xfId="0" applyNumberFormat="1" applyFill="1" applyAlignment="1">
      <alignment horizontal="right"/>
    </xf>
    <xf numFmtId="0" fontId="3" fillId="3" borderId="0" xfId="0" applyFont="1" applyFill="1" applyBorder="1" applyAlignment="1">
      <alignment horizontal="right" vertical="top" wrapText="1"/>
    </xf>
    <xf numFmtId="164" fontId="3" fillId="3" borderId="0" xfId="0" applyNumberFormat="1" applyFont="1" applyFill="1" applyAlignment="1">
      <alignment horizontal="left"/>
    </xf>
    <xf numFmtId="0" fontId="11" fillId="3" borderId="0" xfId="0" applyFont="1" applyFill="1"/>
    <xf numFmtId="0" fontId="12" fillId="3" borderId="7" xfId="0" applyFont="1" applyFill="1" applyBorder="1" applyAlignment="1">
      <alignment vertical="top"/>
    </xf>
    <xf numFmtId="0" fontId="13" fillId="3" borderId="7" xfId="0" applyFont="1" applyFill="1" applyBorder="1" applyAlignment="1">
      <alignment vertical="top" wrapText="1"/>
    </xf>
    <xf numFmtId="0" fontId="13" fillId="3" borderId="0" xfId="0" applyFont="1" applyFill="1" applyAlignment="1">
      <alignment horizontal="center" wrapText="1"/>
    </xf>
    <xf numFmtId="0" fontId="11" fillId="2" borderId="0" xfId="0" applyFont="1" applyFill="1" applyAlignment="1">
      <alignment horizontal="center"/>
    </xf>
    <xf numFmtId="0" fontId="11" fillId="2" borderId="14" xfId="0" applyFont="1" applyFill="1" applyBorder="1" applyAlignment="1">
      <alignment horizontal="center"/>
    </xf>
    <xf numFmtId="1" fontId="11" fillId="2" borderId="14" xfId="0" applyNumberFormat="1" applyFont="1" applyFill="1" applyBorder="1" applyAlignment="1">
      <alignment horizontal="center"/>
    </xf>
    <xf numFmtId="0" fontId="11" fillId="0" borderId="14" xfId="0" applyFont="1" applyBorder="1"/>
    <xf numFmtId="1" fontId="11" fillId="3" borderId="0" xfId="0" applyNumberFormat="1" applyFont="1" applyFill="1"/>
    <xf numFmtId="0" fontId="12" fillId="3" borderId="7" xfId="0" applyFont="1" applyFill="1" applyBorder="1" applyAlignment="1">
      <alignment horizontal="center" vertical="top"/>
    </xf>
    <xf numFmtId="0" fontId="13" fillId="3" borderId="7" xfId="0" applyFont="1" applyFill="1" applyBorder="1" applyAlignment="1">
      <alignment horizontal="center" vertical="top" wrapText="1"/>
    </xf>
    <xf numFmtId="1" fontId="11" fillId="0" borderId="14" xfId="0" applyNumberFormat="1" applyFont="1" applyBorder="1"/>
    <xf numFmtId="0" fontId="12" fillId="3" borderId="5" xfId="0" applyFont="1" applyFill="1" applyBorder="1" applyAlignment="1">
      <alignment vertical="top"/>
    </xf>
    <xf numFmtId="0" fontId="13" fillId="3" borderId="5" xfId="0" applyFont="1" applyFill="1" applyBorder="1" applyAlignment="1">
      <alignment vertical="top" wrapText="1"/>
    </xf>
    <xf numFmtId="0" fontId="12" fillId="3" borderId="0" xfId="0" applyFont="1" applyFill="1" applyAlignment="1">
      <alignment vertical="top"/>
    </xf>
    <xf numFmtId="0" fontId="13" fillId="3" borderId="0" xfId="0" applyFont="1" applyFill="1" applyAlignment="1">
      <alignment vertical="top" wrapText="1"/>
    </xf>
    <xf numFmtId="0" fontId="13" fillId="3" borderId="12" xfId="0" applyFont="1" applyFill="1" applyBorder="1" applyAlignment="1">
      <alignment horizontal="center" wrapText="1"/>
    </xf>
    <xf numFmtId="0" fontId="11" fillId="3" borderId="13" xfId="0" applyFont="1" applyFill="1" applyBorder="1" applyAlignment="1">
      <alignment horizontal="center"/>
    </xf>
    <xf numFmtId="0" fontId="11" fillId="3" borderId="14" xfId="0" applyFont="1" applyFill="1" applyBorder="1"/>
    <xf numFmtId="0" fontId="14" fillId="3" borderId="14" xfId="0" applyFont="1" applyFill="1" applyBorder="1"/>
    <xf numFmtId="0" fontId="15" fillId="2" borderId="13" xfId="0" applyFont="1" applyFill="1" applyBorder="1" applyAlignment="1">
      <alignment horizontal="left"/>
    </xf>
    <xf numFmtId="0" fontId="11" fillId="2" borderId="13" xfId="0" applyFont="1" applyFill="1" applyBorder="1" applyAlignment="1">
      <alignment horizontal="left"/>
    </xf>
    <xf numFmtId="0" fontId="11" fillId="3" borderId="0" xfId="0" applyFont="1" applyFill="1" applyAlignment="1">
      <alignment horizontal="center"/>
    </xf>
    <xf numFmtId="0" fontId="11" fillId="3" borderId="5" xfId="0" applyFont="1" applyFill="1" applyBorder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64" fontId="3" fillId="2" borderId="20" xfId="0" applyNumberFormat="1" applyFont="1" applyFill="1" applyBorder="1" applyAlignment="1">
      <alignment horizontal="right" indent="2"/>
    </xf>
    <xf numFmtId="0" fontId="14" fillId="3" borderId="15" xfId="0" applyFont="1" applyFill="1" applyBorder="1"/>
    <xf numFmtId="0" fontId="17" fillId="2" borderId="13" xfId="0" applyFont="1" applyFill="1" applyBorder="1" applyAlignment="1">
      <alignment horizontal="left"/>
    </xf>
    <xf numFmtId="0" fontId="17" fillId="3" borderId="13" xfId="0" applyFont="1" applyFill="1" applyBorder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17" fillId="2" borderId="16" xfId="0" applyFont="1" applyFill="1" applyBorder="1" applyAlignment="1">
      <alignment horizontal="center"/>
    </xf>
    <xf numFmtId="164" fontId="17" fillId="2" borderId="16" xfId="0" applyNumberFormat="1" applyFont="1" applyFill="1" applyBorder="1" applyAlignment="1">
      <alignment horizontal="center"/>
    </xf>
    <xf numFmtId="0" fontId="3" fillId="2" borderId="20" xfId="0" applyFont="1" applyFill="1" applyBorder="1" applyAlignment="1">
      <alignment horizontal="left"/>
    </xf>
    <xf numFmtId="0" fontId="11" fillId="2" borderId="20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1" fontId="3" fillId="2" borderId="20" xfId="0" applyNumberFormat="1" applyFont="1" applyFill="1" applyBorder="1" applyAlignment="1">
      <alignment horizontal="left"/>
    </xf>
    <xf numFmtId="1" fontId="3" fillId="2" borderId="20" xfId="0" applyNumberFormat="1" applyFont="1" applyFill="1" applyBorder="1" applyAlignment="1">
      <alignment horizontal="center"/>
    </xf>
    <xf numFmtId="0" fontId="16" fillId="2" borderId="13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left"/>
    </xf>
    <xf numFmtId="0" fontId="18" fillId="0" borderId="14" xfId="0" applyFont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right"/>
    </xf>
    <xf numFmtId="0" fontId="2" fillId="0" borderId="0" xfId="0" applyFont="1"/>
    <xf numFmtId="0" fontId="1" fillId="4" borderId="2" xfId="0" applyFont="1" applyFill="1" applyBorder="1" applyAlignment="1">
      <alignment horizontal="left" wrapText="1"/>
    </xf>
    <xf numFmtId="2" fontId="2" fillId="4" borderId="1" xfId="0" applyNumberFormat="1" applyFont="1" applyFill="1" applyBorder="1" applyAlignment="1">
      <alignment horizontal="right"/>
    </xf>
    <xf numFmtId="2" fontId="1" fillId="4" borderId="2" xfId="0" applyNumberFormat="1" applyFont="1" applyFill="1" applyBorder="1" applyAlignment="1">
      <alignment horizontal="right" wrapText="1"/>
    </xf>
    <xf numFmtId="2" fontId="2" fillId="0" borderId="0" xfId="0" applyNumberFormat="1" applyFont="1"/>
    <xf numFmtId="0" fontId="19" fillId="4" borderId="13" xfId="0" applyFont="1" applyFill="1" applyBorder="1" applyAlignment="1">
      <alignment horizontal="left" wrapText="1"/>
    </xf>
    <xf numFmtId="2" fontId="19" fillId="4" borderId="13" xfId="0" applyNumberFormat="1" applyFont="1" applyFill="1" applyBorder="1" applyAlignment="1">
      <alignment horizontal="right" wrapText="1"/>
    </xf>
    <xf numFmtId="0" fontId="20" fillId="0" borderId="0" xfId="0" applyFont="1"/>
    <xf numFmtId="2" fontId="1" fillId="4" borderId="22" xfId="0" applyNumberFormat="1" applyFont="1" applyFill="1" applyBorder="1" applyAlignment="1">
      <alignment horizontal="right" wrapText="1"/>
    </xf>
    <xf numFmtId="0" fontId="1" fillId="4" borderId="22" xfId="0" applyFont="1" applyFill="1" applyBorder="1" applyAlignment="1">
      <alignment horizontal="left" wrapText="1"/>
    </xf>
    <xf numFmtId="2" fontId="1" fillId="4" borderId="23" xfId="0" applyNumberFormat="1" applyFont="1" applyFill="1" applyBorder="1" applyAlignment="1">
      <alignment horizontal="right" wrapText="1"/>
    </xf>
    <xf numFmtId="0" fontId="2" fillId="4" borderId="18" xfId="0" applyFont="1" applyFill="1" applyBorder="1" applyAlignment="1">
      <alignment horizontal="right"/>
    </xf>
    <xf numFmtId="0" fontId="1" fillId="4" borderId="0" xfId="0" applyFont="1" applyFill="1" applyBorder="1" applyAlignment="1">
      <alignment horizontal="right" wrapText="1"/>
    </xf>
    <xf numFmtId="0" fontId="19" fillId="4" borderId="0" xfId="0" applyFont="1" applyFill="1" applyBorder="1" applyAlignment="1">
      <alignment horizontal="right" wrapText="1"/>
    </xf>
    <xf numFmtId="0" fontId="13" fillId="4" borderId="0" xfId="0" applyFont="1" applyFill="1" applyBorder="1" applyAlignment="1">
      <alignment horizontal="right" wrapText="1"/>
    </xf>
    <xf numFmtId="0" fontId="11" fillId="4" borderId="18" xfId="0" applyFont="1" applyFill="1" applyBorder="1" applyAlignment="1">
      <alignment horizontal="right"/>
    </xf>
    <xf numFmtId="0" fontId="11" fillId="4" borderId="1" xfId="0" applyFont="1" applyFill="1" applyBorder="1" applyAlignment="1">
      <alignment horizontal="right"/>
    </xf>
    <xf numFmtId="0" fontId="11" fillId="0" borderId="0" xfId="0" applyFont="1"/>
    <xf numFmtId="0" fontId="0" fillId="3" borderId="0" xfId="0" applyFill="1" applyBorder="1" applyAlignment="1">
      <alignment vertical="top"/>
    </xf>
    <xf numFmtId="164" fontId="3" fillId="3" borderId="25" xfId="0" applyNumberFormat="1" applyFont="1" applyFill="1" applyBorder="1" applyAlignment="1">
      <alignment horizontal="left" vertical="top" wrapText="1"/>
    </xf>
    <xf numFmtId="0" fontId="0" fillId="3" borderId="0" xfId="0" applyFill="1" applyAlignment="1">
      <alignment vertical="top"/>
    </xf>
    <xf numFmtId="0" fontId="2" fillId="3" borderId="0" xfId="0" applyFont="1" applyFill="1" applyBorder="1" applyAlignment="1">
      <alignment vertical="top"/>
    </xf>
    <xf numFmtId="0" fontId="2" fillId="3" borderId="3" xfId="0" applyFont="1" applyFill="1" applyBorder="1" applyAlignment="1">
      <alignment vertical="top"/>
    </xf>
    <xf numFmtId="0" fontId="2" fillId="3" borderId="3" xfId="0" applyFont="1" applyFill="1" applyBorder="1" applyAlignment="1">
      <alignment vertical="top" wrapText="1"/>
    </xf>
    <xf numFmtId="0" fontId="11" fillId="3" borderId="0" xfId="0" applyFont="1" applyFill="1" applyBorder="1" applyAlignment="1">
      <alignment vertical="top"/>
    </xf>
    <xf numFmtId="0" fontId="2" fillId="3" borderId="9" xfId="0" applyFont="1" applyFill="1" applyBorder="1" applyAlignment="1">
      <alignment vertical="top"/>
    </xf>
    <xf numFmtId="0" fontId="2" fillId="3" borderId="26" xfId="0" applyFont="1" applyFill="1" applyBorder="1" applyAlignment="1">
      <alignment vertical="top"/>
    </xf>
    <xf numFmtId="0" fontId="2" fillId="3" borderId="26" xfId="0" applyFont="1" applyFill="1" applyBorder="1" applyAlignment="1">
      <alignment vertical="top" wrapText="1"/>
    </xf>
    <xf numFmtId="0" fontId="11" fillId="3" borderId="3" xfId="0" applyFont="1" applyFill="1" applyBorder="1" applyAlignment="1">
      <alignment vertical="top"/>
    </xf>
    <xf numFmtId="0" fontId="11" fillId="3" borderId="25" xfId="0" applyFont="1" applyFill="1" applyBorder="1" applyAlignment="1">
      <alignment vertical="top"/>
    </xf>
    <xf numFmtId="0" fontId="2" fillId="3" borderId="25" xfId="0" applyFont="1" applyFill="1" applyBorder="1" applyAlignment="1">
      <alignment vertical="top"/>
    </xf>
    <xf numFmtId="0" fontId="2" fillId="3" borderId="25" xfId="0" applyFont="1" applyFill="1" applyBorder="1" applyAlignment="1">
      <alignment vertical="top" wrapText="1"/>
    </xf>
    <xf numFmtId="0" fontId="2" fillId="3" borderId="27" xfId="0" applyFont="1" applyFill="1" applyBorder="1" applyAlignment="1">
      <alignment vertical="top"/>
    </xf>
    <xf numFmtId="0" fontId="2" fillId="3" borderId="27" xfId="0" applyFont="1" applyFill="1" applyBorder="1" applyAlignment="1">
      <alignment vertical="top" wrapText="1"/>
    </xf>
    <xf numFmtId="0" fontId="2" fillId="3" borderId="28" xfId="0" applyFont="1" applyFill="1" applyBorder="1" applyAlignment="1">
      <alignment vertical="top"/>
    </xf>
    <xf numFmtId="0" fontId="2" fillId="3" borderId="28" xfId="0" applyFont="1" applyFill="1" applyBorder="1" applyAlignment="1">
      <alignment vertical="top" wrapText="1"/>
    </xf>
    <xf numFmtId="0" fontId="2" fillId="3" borderId="9" xfId="0" applyFont="1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3" borderId="0" xfId="0" applyFill="1" applyAlignment="1">
      <alignment vertical="top" wrapText="1"/>
    </xf>
    <xf numFmtId="0" fontId="21" fillId="3" borderId="0" xfId="0" applyFont="1" applyFill="1" applyBorder="1" applyAlignment="1">
      <alignment vertical="top"/>
    </xf>
    <xf numFmtId="0" fontId="21" fillId="3" borderId="0" xfId="0" applyFont="1" applyFill="1" applyAlignment="1">
      <alignment vertical="top"/>
    </xf>
    <xf numFmtId="0" fontId="2" fillId="3" borderId="29" xfId="0" applyFont="1" applyFill="1" applyBorder="1" applyAlignment="1">
      <alignment vertical="top"/>
    </xf>
    <xf numFmtId="0" fontId="2" fillId="3" borderId="29" xfId="0" applyFont="1" applyFill="1" applyBorder="1" applyAlignment="1">
      <alignment vertical="top" wrapText="1"/>
    </xf>
    <xf numFmtId="164" fontId="22" fillId="3" borderId="25" xfId="0" applyNumberFormat="1" applyFont="1" applyFill="1" applyBorder="1" applyAlignment="1">
      <alignment horizontal="left" vertical="top" wrapText="1"/>
    </xf>
    <xf numFmtId="0" fontId="22" fillId="3" borderId="3" xfId="0" applyFont="1" applyFill="1" applyBorder="1" applyAlignment="1">
      <alignment vertical="top"/>
    </xf>
    <xf numFmtId="0" fontId="22" fillId="3" borderId="26" xfId="0" applyFont="1" applyFill="1" applyBorder="1" applyAlignment="1">
      <alignment vertical="top"/>
    </xf>
    <xf numFmtId="0" fontId="22" fillId="3" borderId="25" xfId="0" applyFont="1" applyFill="1" applyBorder="1" applyAlignment="1">
      <alignment vertical="top"/>
    </xf>
    <xf numFmtId="0" fontId="22" fillId="3" borderId="29" xfId="0" applyFont="1" applyFill="1" applyBorder="1" applyAlignment="1">
      <alignment vertical="top"/>
    </xf>
    <xf numFmtId="0" fontId="22" fillId="3" borderId="27" xfId="0" applyFont="1" applyFill="1" applyBorder="1" applyAlignment="1">
      <alignment vertical="top"/>
    </xf>
    <xf numFmtId="0" fontId="22" fillId="3" borderId="28" xfId="0" applyFont="1" applyFill="1" applyBorder="1" applyAlignment="1">
      <alignment vertical="top"/>
    </xf>
    <xf numFmtId="0" fontId="22" fillId="3" borderId="9" xfId="0" applyFont="1" applyFill="1" applyBorder="1" applyAlignment="1">
      <alignment vertical="top"/>
    </xf>
    <xf numFmtId="0" fontId="0" fillId="3" borderId="0" xfId="0" applyFill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1" fillId="6" borderId="1" xfId="0" applyFont="1" applyFill="1" applyBorder="1" applyAlignment="1">
      <alignment horizontal="right"/>
    </xf>
    <xf numFmtId="2" fontId="2" fillId="6" borderId="1" xfId="0" applyNumberFormat="1" applyFont="1" applyFill="1" applyBorder="1" applyAlignment="1">
      <alignment horizontal="right"/>
    </xf>
    <xf numFmtId="2" fontId="11" fillId="6" borderId="1" xfId="0" applyNumberFormat="1" applyFont="1" applyFill="1" applyBorder="1" applyAlignment="1">
      <alignment horizontal="right"/>
    </xf>
    <xf numFmtId="1" fontId="2" fillId="4" borderId="1" xfId="0" applyNumberFormat="1" applyFont="1" applyFill="1" applyBorder="1" applyAlignment="1">
      <alignment horizontal="right"/>
    </xf>
    <xf numFmtId="0" fontId="2" fillId="6" borderId="1" xfId="0" applyFont="1" applyFill="1" applyBorder="1" applyAlignment="1">
      <alignment horizontal="right"/>
    </xf>
    <xf numFmtId="0" fontId="3" fillId="5" borderId="0" xfId="0" applyFont="1" applyFill="1" applyBorder="1" applyAlignment="1">
      <alignment horizontal="right" vertical="top" wrapText="1"/>
    </xf>
    <xf numFmtId="1" fontId="3" fillId="5" borderId="0" xfId="0" applyNumberFormat="1" applyFont="1" applyFill="1" applyBorder="1" applyAlignment="1">
      <alignment horizontal="right" vertical="top" wrapText="1"/>
    </xf>
    <xf numFmtId="0" fontId="2" fillId="4" borderId="13" xfId="0" applyFont="1" applyFill="1" applyBorder="1" applyAlignment="1">
      <alignment horizontal="left"/>
    </xf>
    <xf numFmtId="0" fontId="2" fillId="4" borderId="13" xfId="0" applyFont="1" applyFill="1" applyBorder="1" applyAlignment="1">
      <alignment horizontal="right"/>
    </xf>
    <xf numFmtId="0" fontId="2" fillId="4" borderId="17" xfId="0" applyFont="1" applyFill="1" applyBorder="1" applyAlignment="1">
      <alignment horizontal="right"/>
    </xf>
    <xf numFmtId="0" fontId="2" fillId="6" borderId="1" xfId="0" applyFont="1" applyFill="1" applyBorder="1" applyAlignment="1">
      <alignment horizontal="left"/>
    </xf>
    <xf numFmtId="0" fontId="2" fillId="6" borderId="24" xfId="0" applyFont="1" applyFill="1" applyBorder="1" applyAlignment="1">
      <alignment horizontal="right"/>
    </xf>
    <xf numFmtId="0" fontId="11" fillId="6" borderId="30" xfId="0" applyFont="1" applyFill="1" applyBorder="1" applyAlignment="1">
      <alignment horizontal="right"/>
    </xf>
    <xf numFmtId="2" fontId="2" fillId="3" borderId="0" xfId="0" applyNumberFormat="1" applyFont="1" applyFill="1" applyBorder="1"/>
    <xf numFmtId="2" fontId="2" fillId="6" borderId="0" xfId="0" applyNumberFormat="1" applyFont="1" applyFill="1" applyBorder="1" applyAlignment="1">
      <alignment horizontal="right"/>
    </xf>
    <xf numFmtId="0" fontId="2" fillId="6" borderId="13" xfId="0" applyFont="1" applyFill="1" applyBorder="1" applyAlignment="1">
      <alignment horizontal="left"/>
    </xf>
    <xf numFmtId="0" fontId="2" fillId="6" borderId="0" xfId="0" applyFont="1" applyFill="1" applyBorder="1" applyAlignment="1">
      <alignment horizontal="right"/>
    </xf>
    <xf numFmtId="2" fontId="2" fillId="6" borderId="13" xfId="0" applyNumberFormat="1" applyFont="1" applyFill="1" applyBorder="1" applyAlignment="1">
      <alignment horizontal="right"/>
    </xf>
    <xf numFmtId="0" fontId="11" fillId="6" borderId="0" xfId="0" applyFont="1" applyFill="1" applyBorder="1" applyAlignment="1">
      <alignment horizontal="right"/>
    </xf>
    <xf numFmtId="2" fontId="2" fillId="3" borderId="0" xfId="0" applyNumberFormat="1" applyFont="1" applyFill="1" applyBorder="1" applyAlignment="1">
      <alignment horizontal="center"/>
    </xf>
    <xf numFmtId="0" fontId="2" fillId="6" borderId="13" xfId="0" applyFont="1" applyFill="1" applyBorder="1" applyAlignment="1">
      <alignment horizontal="right"/>
    </xf>
    <xf numFmtId="0" fontId="20" fillId="3" borderId="0" xfId="0" applyFont="1" applyFill="1"/>
    <xf numFmtId="2" fontId="2" fillId="3" borderId="0" xfId="0" applyNumberFormat="1" applyFont="1" applyFill="1"/>
    <xf numFmtId="2" fontId="11" fillId="6" borderId="30" xfId="0" applyNumberFormat="1" applyFont="1" applyFill="1" applyBorder="1" applyAlignment="1">
      <alignment horizontal="right"/>
    </xf>
    <xf numFmtId="2" fontId="11" fillId="6" borderId="0" xfId="0" applyNumberFormat="1" applyFont="1" applyFill="1" applyBorder="1" applyAlignment="1">
      <alignment horizontal="right"/>
    </xf>
    <xf numFmtId="2" fontId="13" fillId="6" borderId="0" xfId="0" applyNumberFormat="1" applyFont="1" applyFill="1" applyBorder="1" applyAlignment="1">
      <alignment horizontal="right" wrapText="1"/>
    </xf>
    <xf numFmtId="2" fontId="11" fillId="3" borderId="0" xfId="0" applyNumberFormat="1" applyFont="1" applyFill="1"/>
    <xf numFmtId="0" fontId="2" fillId="5" borderId="3" xfId="0" applyFont="1" applyFill="1" applyBorder="1" applyAlignment="1">
      <alignment horizontal="center" vertical="top"/>
    </xf>
    <xf numFmtId="0" fontId="2" fillId="5" borderId="26" xfId="0" applyFont="1" applyFill="1" applyBorder="1" applyAlignment="1">
      <alignment horizontal="center" vertical="top"/>
    </xf>
    <xf numFmtId="0" fontId="2" fillId="5" borderId="25" xfId="0" applyFont="1" applyFill="1" applyBorder="1" applyAlignment="1">
      <alignment horizontal="center" vertical="top"/>
    </xf>
    <xf numFmtId="0" fontId="2" fillId="5" borderId="29" xfId="0" applyFont="1" applyFill="1" applyBorder="1" applyAlignment="1">
      <alignment horizontal="center" vertical="top" wrapText="1"/>
    </xf>
    <xf numFmtId="0" fontId="2" fillId="5" borderId="29" xfId="0" applyFont="1" applyFill="1" applyBorder="1" applyAlignment="1">
      <alignment horizontal="center" vertical="top"/>
    </xf>
    <xf numFmtId="0" fontId="2" fillId="5" borderId="27" xfId="0" applyFont="1" applyFill="1" applyBorder="1" applyAlignment="1">
      <alignment horizontal="center" vertical="top" wrapText="1"/>
    </xf>
    <xf numFmtId="0" fontId="2" fillId="5" borderId="27" xfId="0" applyFont="1" applyFill="1" applyBorder="1" applyAlignment="1">
      <alignment horizontal="center" vertical="top"/>
    </xf>
    <xf numFmtId="0" fontId="2" fillId="5" borderId="28" xfId="0" applyFont="1" applyFill="1" applyBorder="1" applyAlignment="1">
      <alignment horizontal="center" vertical="top" wrapText="1"/>
    </xf>
    <xf numFmtId="0" fontId="2" fillId="5" borderId="28" xfId="0" applyFont="1" applyFill="1" applyBorder="1" applyAlignment="1">
      <alignment horizontal="center" vertical="top"/>
    </xf>
    <xf numFmtId="0" fontId="2" fillId="5" borderId="26" xfId="0" applyFont="1" applyFill="1" applyBorder="1" applyAlignment="1">
      <alignment horizontal="center" vertical="top" wrapText="1"/>
    </xf>
    <xf numFmtId="0" fontId="2" fillId="5" borderId="9" xfId="0" applyFont="1" applyFill="1" applyBorder="1" applyAlignment="1">
      <alignment horizontal="center" vertical="top" wrapText="1"/>
    </xf>
    <xf numFmtId="0" fontId="2" fillId="5" borderId="9" xfId="0" applyFont="1" applyFill="1" applyBorder="1" applyAlignment="1">
      <alignment horizontal="center" vertical="top"/>
    </xf>
    <xf numFmtId="0" fontId="8" fillId="3" borderId="0" xfId="0" applyFont="1" applyFill="1" applyAlignment="1">
      <alignment horizontal="left" vertical="top"/>
    </xf>
    <xf numFmtId="0" fontId="7" fillId="3" borderId="0" xfId="0" applyFont="1" applyFill="1" applyAlignment="1">
      <alignment horizontal="left" vertical="top"/>
    </xf>
    <xf numFmtId="0" fontId="8" fillId="0" borderId="14" xfId="0" applyFont="1" applyBorder="1" applyAlignment="1">
      <alignment horizontal="left"/>
    </xf>
    <xf numFmtId="0" fontId="7" fillId="0" borderId="14" xfId="0" applyFont="1" applyBorder="1" applyAlignment="1">
      <alignment horizontal="left"/>
    </xf>
    <xf numFmtId="0" fontId="10" fillId="6" borderId="13" xfId="0" applyFont="1" applyFill="1" applyBorder="1" applyAlignment="1">
      <alignment horizontal="left"/>
    </xf>
    <xf numFmtId="2" fontId="2" fillId="4" borderId="31" xfId="0" applyNumberFormat="1" applyFont="1" applyFill="1" applyBorder="1" applyAlignment="1">
      <alignment horizontal="right"/>
    </xf>
    <xf numFmtId="0" fontId="2" fillId="4" borderId="0" xfId="0" applyFont="1" applyFill="1" applyBorder="1" applyAlignment="1">
      <alignment horizontal="right"/>
    </xf>
    <xf numFmtId="2" fontId="2" fillId="4" borderId="0" xfId="0" applyNumberFormat="1" applyFont="1" applyFill="1" applyBorder="1" applyAlignment="1">
      <alignment horizontal="right"/>
    </xf>
    <xf numFmtId="0" fontId="2" fillId="0" borderId="0" xfId="0" applyFont="1" applyBorder="1"/>
    <xf numFmtId="2" fontId="1" fillId="4" borderId="0" xfId="0" applyNumberFormat="1" applyFont="1" applyFill="1" applyBorder="1" applyAlignment="1">
      <alignment horizontal="right" wrapText="1"/>
    </xf>
    <xf numFmtId="2" fontId="1" fillId="6" borderId="0" xfId="0" applyNumberFormat="1" applyFont="1" applyFill="1" applyBorder="1" applyAlignment="1">
      <alignment horizontal="right" wrapText="1"/>
    </xf>
    <xf numFmtId="0" fontId="2" fillId="3" borderId="0" xfId="0" applyFont="1" applyFill="1" applyBorder="1"/>
    <xf numFmtId="2" fontId="19" fillId="4" borderId="0" xfId="0" applyNumberFormat="1" applyFont="1" applyFill="1" applyBorder="1" applyAlignment="1">
      <alignment horizontal="right" wrapText="1"/>
    </xf>
    <xf numFmtId="2" fontId="19" fillId="6" borderId="0" xfId="0" applyNumberFormat="1" applyFont="1" applyFill="1" applyBorder="1" applyAlignment="1">
      <alignment horizontal="right" wrapText="1"/>
    </xf>
    <xf numFmtId="0" fontId="20" fillId="3" borderId="0" xfId="0" applyFont="1" applyFill="1" applyBorder="1"/>
    <xf numFmtId="2" fontId="2" fillId="0" borderId="0" xfId="0" applyNumberFormat="1" applyFont="1" applyBorder="1"/>
    <xf numFmtId="0" fontId="2" fillId="4" borderId="32" xfId="0" applyFont="1" applyFill="1" applyBorder="1" applyAlignment="1">
      <alignment horizontal="right"/>
    </xf>
    <xf numFmtId="0" fontId="2" fillId="4" borderId="24" xfId="0" applyFont="1" applyFill="1" applyBorder="1" applyAlignment="1">
      <alignment horizontal="right"/>
    </xf>
    <xf numFmtId="0" fontId="2" fillId="6" borderId="18" xfId="0" applyFont="1" applyFill="1" applyBorder="1" applyAlignment="1">
      <alignment horizontal="right"/>
    </xf>
    <xf numFmtId="0" fontId="1" fillId="6" borderId="0" xfId="0" applyFont="1" applyFill="1" applyBorder="1" applyAlignment="1">
      <alignment horizontal="right" wrapText="1"/>
    </xf>
    <xf numFmtId="0" fontId="19" fillId="6" borderId="0" xfId="0" applyFont="1" applyFill="1" applyBorder="1" applyAlignment="1">
      <alignment horizontal="right" wrapText="1"/>
    </xf>
    <xf numFmtId="2" fontId="2" fillId="4" borderId="32" xfId="0" applyNumberFormat="1" applyFont="1" applyFill="1" applyBorder="1" applyAlignment="1">
      <alignment horizontal="right"/>
    </xf>
    <xf numFmtId="2" fontId="2" fillId="4" borderId="18" xfId="0" applyNumberFormat="1" applyFont="1" applyFill="1" applyBorder="1" applyAlignment="1">
      <alignment horizontal="right"/>
    </xf>
    <xf numFmtId="2" fontId="2" fillId="6" borderId="18" xfId="0" applyNumberFormat="1" applyFont="1" applyFill="1" applyBorder="1" applyAlignment="1">
      <alignment horizontal="right"/>
    </xf>
    <xf numFmtId="2" fontId="2" fillId="3" borderId="0" xfId="0" applyNumberFormat="1" applyFont="1" applyFill="1" applyBorder="1" applyAlignment="1"/>
    <xf numFmtId="2" fontId="11" fillId="0" borderId="0" xfId="0" applyNumberFormat="1" applyFont="1" applyFill="1"/>
    <xf numFmtId="2" fontId="11" fillId="3" borderId="30" xfId="0" applyNumberFormat="1" applyFont="1" applyFill="1" applyBorder="1" applyAlignment="1">
      <alignment horizontal="right"/>
    </xf>
    <xf numFmtId="2" fontId="11" fillId="3" borderId="0" xfId="0" applyNumberFormat="1" applyFont="1" applyFill="1" applyBorder="1" applyAlignment="1">
      <alignment horizontal="right"/>
    </xf>
    <xf numFmtId="2" fontId="13" fillId="3" borderId="0" xfId="0" applyNumberFormat="1" applyFont="1" applyFill="1" applyBorder="1" applyAlignment="1">
      <alignment horizontal="right" wrapText="1"/>
    </xf>
    <xf numFmtId="2" fontId="11" fillId="3" borderId="1" xfId="0" applyNumberFormat="1" applyFont="1" applyFill="1" applyBorder="1" applyAlignment="1">
      <alignment horizontal="right"/>
    </xf>
    <xf numFmtId="0" fontId="25" fillId="3" borderId="0" xfId="0" applyFont="1" applyFill="1" applyAlignment="1">
      <alignment horizontal="left" vertical="top"/>
    </xf>
    <xf numFmtId="0" fontId="26" fillId="6" borderId="13" xfId="0" applyFont="1" applyFill="1" applyBorder="1" applyAlignment="1">
      <alignment horizontal="left"/>
    </xf>
    <xf numFmtId="0" fontId="7" fillId="0" borderId="14" xfId="0" applyFont="1" applyBorder="1" applyAlignment="1">
      <alignment horizontal="right"/>
    </xf>
    <xf numFmtId="0" fontId="17" fillId="7" borderId="19" xfId="0" applyFont="1" applyFill="1" applyBorder="1" applyAlignment="1">
      <alignment horizontal="center"/>
    </xf>
    <xf numFmtId="0" fontId="17" fillId="7" borderId="14" xfId="0" applyFont="1" applyFill="1" applyBorder="1" applyAlignment="1">
      <alignment horizontal="center"/>
    </xf>
    <xf numFmtId="164" fontId="3" fillId="0" borderId="35" xfId="0" applyNumberFormat="1" applyFont="1" applyBorder="1"/>
    <xf numFmtId="0" fontId="17" fillId="2" borderId="0" xfId="0" applyFont="1" applyFill="1" applyBorder="1" applyAlignment="1">
      <alignment horizontal="center"/>
    </xf>
    <xf numFmtId="164" fontId="4" fillId="3" borderId="4" xfId="0" applyNumberFormat="1" applyFont="1" applyFill="1" applyBorder="1" applyAlignment="1">
      <alignment horizontal="center" wrapText="1"/>
    </xf>
    <xf numFmtId="164" fontId="4" fillId="3" borderId="3" xfId="0" applyNumberFormat="1" applyFont="1" applyFill="1" applyBorder="1" applyAlignment="1">
      <alignment horizontal="center" wrapText="1"/>
    </xf>
    <xf numFmtId="164" fontId="4" fillId="3" borderId="0" xfId="0" applyNumberFormat="1" applyFont="1" applyFill="1" applyBorder="1" applyAlignment="1">
      <alignment horizontal="center" wrapText="1"/>
    </xf>
    <xf numFmtId="0" fontId="4" fillId="3" borderId="4" xfId="0" applyFont="1" applyFill="1" applyBorder="1" applyAlignment="1">
      <alignment horizontal="center" wrapText="1"/>
    </xf>
    <xf numFmtId="164" fontId="3" fillId="2" borderId="21" xfId="0" applyNumberFormat="1" applyFont="1" applyFill="1" applyBorder="1" applyAlignment="1">
      <alignment horizontal="right" indent="2"/>
    </xf>
    <xf numFmtId="0" fontId="27" fillId="0" borderId="14" xfId="1" applyFont="1" applyBorder="1" applyAlignment="1">
      <alignment horizontal="left"/>
    </xf>
    <xf numFmtId="2" fontId="2" fillId="4" borderId="36" xfId="0" applyNumberFormat="1" applyFont="1" applyFill="1" applyBorder="1" applyAlignment="1">
      <alignment horizontal="right"/>
    </xf>
    <xf numFmtId="0" fontId="1" fillId="4" borderId="2" xfId="0" applyFont="1" applyFill="1" applyBorder="1" applyAlignment="1">
      <alignment horizontal="right" wrapText="1"/>
    </xf>
    <xf numFmtId="0" fontId="19" fillId="4" borderId="13" xfId="0" applyFont="1" applyFill="1" applyBorder="1" applyAlignment="1">
      <alignment horizontal="right" wrapText="1"/>
    </xf>
    <xf numFmtId="0" fontId="2" fillId="0" borderId="0" xfId="0" applyFont="1" applyAlignment="1">
      <alignment horizontal="right"/>
    </xf>
    <xf numFmtId="164" fontId="0" fillId="0" borderId="0" xfId="0" applyNumberFormat="1"/>
    <xf numFmtId="164" fontId="2" fillId="6" borderId="0" xfId="0" applyNumberFormat="1" applyFont="1" applyFill="1" applyBorder="1" applyAlignment="1">
      <alignment horizontal="left"/>
    </xf>
    <xf numFmtId="164" fontId="2" fillId="6" borderId="0" xfId="0" applyNumberFormat="1" applyFont="1" applyFill="1" applyBorder="1" applyAlignment="1">
      <alignment horizontal="right"/>
    </xf>
    <xf numFmtId="164" fontId="11" fillId="6" borderId="0" xfId="0" applyNumberFormat="1" applyFont="1" applyFill="1" applyBorder="1" applyAlignment="1">
      <alignment horizontal="right"/>
    </xf>
    <xf numFmtId="164" fontId="2" fillId="3" borderId="0" xfId="0" applyNumberFormat="1" applyFont="1" applyFill="1" applyBorder="1" applyAlignment="1">
      <alignment horizontal="center"/>
    </xf>
    <xf numFmtId="164" fontId="19" fillId="4" borderId="0" xfId="0" applyNumberFormat="1" applyFont="1" applyFill="1" applyBorder="1" applyAlignment="1">
      <alignment horizontal="left" wrapText="1"/>
    </xf>
    <xf numFmtId="164" fontId="19" fillId="4" borderId="0" xfId="0" applyNumberFormat="1" applyFont="1" applyFill="1" applyBorder="1" applyAlignment="1">
      <alignment horizontal="right" wrapText="1"/>
    </xf>
    <xf numFmtId="164" fontId="19" fillId="4" borderId="13" xfId="0" applyNumberFormat="1" applyFont="1" applyFill="1" applyBorder="1" applyAlignment="1">
      <alignment horizontal="right" wrapText="1"/>
    </xf>
    <xf numFmtId="164" fontId="19" fillId="6" borderId="0" xfId="0" applyNumberFormat="1" applyFont="1" applyFill="1" applyBorder="1" applyAlignment="1">
      <alignment horizontal="right" wrapText="1"/>
    </xf>
    <xf numFmtId="164" fontId="3" fillId="2" borderId="14" xfId="0" applyNumberFormat="1" applyFont="1" applyFill="1" applyBorder="1" applyAlignment="1">
      <alignment horizontal="right"/>
    </xf>
    <xf numFmtId="164" fontId="1" fillId="4" borderId="22" xfId="0" applyNumberFormat="1" applyFont="1" applyFill="1" applyBorder="1" applyAlignment="1">
      <alignment horizontal="right" wrapText="1"/>
    </xf>
    <xf numFmtId="164" fontId="0" fillId="3" borderId="0" xfId="0" applyNumberFormat="1" applyFill="1"/>
    <xf numFmtId="0" fontId="11" fillId="3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 vertical="top" wrapText="1"/>
    </xf>
    <xf numFmtId="0" fontId="5" fillId="3" borderId="0" xfId="0" applyFont="1" applyFill="1" applyBorder="1" applyAlignment="1">
      <alignment horizontal="center" wrapText="1"/>
    </xf>
    <xf numFmtId="1" fontId="8" fillId="2" borderId="14" xfId="0" applyNumberFormat="1" applyFont="1" applyFill="1" applyBorder="1" applyAlignment="1">
      <alignment horizontal="left"/>
    </xf>
    <xf numFmtId="1" fontId="2" fillId="4" borderId="17" xfId="0" applyNumberFormat="1" applyFont="1" applyFill="1" applyBorder="1" applyAlignment="1">
      <alignment horizontal="right"/>
    </xf>
    <xf numFmtId="0" fontId="4" fillId="3" borderId="33" xfId="0" applyFont="1" applyFill="1" applyBorder="1" applyAlignment="1">
      <alignment horizontal="center" wrapText="1"/>
    </xf>
    <xf numFmtId="0" fontId="4" fillId="3" borderId="34" xfId="0" applyFont="1" applyFill="1" applyBorder="1" applyAlignment="1">
      <alignment horizontal="center" wrapText="1"/>
    </xf>
    <xf numFmtId="0" fontId="8" fillId="3" borderId="3" xfId="0" applyFont="1" applyFill="1" applyBorder="1" applyAlignment="1">
      <alignment horizontal="left" vertical="top" wrapText="1"/>
    </xf>
    <xf numFmtId="0" fontId="3" fillId="3" borderId="3" xfId="0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/>
    </xf>
    <xf numFmtId="0" fontId="30" fillId="3" borderId="0" xfId="1" applyFont="1" applyFill="1" applyBorder="1" applyAlignment="1">
      <alignment horizontal="left" vertical="top" wrapText="1"/>
    </xf>
    <xf numFmtId="164" fontId="3" fillId="3" borderId="25" xfId="0" applyNumberFormat="1" applyFont="1" applyFill="1" applyBorder="1" applyAlignment="1">
      <alignment horizontal="center" vertical="top" wrapText="1"/>
    </xf>
    <xf numFmtId="0" fontId="2" fillId="5" borderId="0" xfId="0" applyFont="1" applyFill="1" applyAlignment="1">
      <alignment horizontal="left" vertical="top" wrapText="1"/>
    </xf>
    <xf numFmtId="0" fontId="23" fillId="5" borderId="0" xfId="0" applyFont="1" applyFill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top" wrapText="1"/>
    </xf>
    <xf numFmtId="0" fontId="4" fillId="3" borderId="4" xfId="0" applyFont="1" applyFill="1" applyBorder="1" applyAlignment="1">
      <alignment horizontal="center" vertical="top" wrapText="1"/>
    </xf>
    <xf numFmtId="164" fontId="4" fillId="3" borderId="6" xfId="0" applyNumberFormat="1" applyFont="1" applyFill="1" applyBorder="1" applyAlignment="1">
      <alignment horizontal="center" vertical="top" wrapText="1"/>
    </xf>
    <xf numFmtId="164" fontId="4" fillId="3" borderId="3" xfId="0" applyNumberFormat="1" applyFont="1" applyFill="1" applyBorder="1" applyAlignment="1">
      <alignment horizontal="center" vertical="top" wrapText="1"/>
    </xf>
    <xf numFmtId="164" fontId="4" fillId="3" borderId="4" xfId="0" applyNumberFormat="1" applyFont="1" applyFill="1" applyBorder="1" applyAlignment="1">
      <alignment horizontal="center" vertical="top" wrapText="1"/>
    </xf>
    <xf numFmtId="0" fontId="4" fillId="3" borderId="6" xfId="0" applyFont="1" applyFill="1" applyBorder="1" applyAlignment="1">
      <alignment horizontal="center" vertical="top" wrapText="1"/>
    </xf>
    <xf numFmtId="0" fontId="4" fillId="3" borderId="8" xfId="0" applyFont="1" applyFill="1" applyBorder="1" applyAlignment="1">
      <alignment horizontal="center" vertical="top" wrapText="1"/>
    </xf>
    <xf numFmtId="164" fontId="6" fillId="3" borderId="10" xfId="0" applyNumberFormat="1" applyFont="1" applyFill="1" applyBorder="1" applyAlignment="1">
      <alignment horizontal="left" vertical="top" wrapText="1"/>
    </xf>
    <xf numFmtId="164" fontId="6" fillId="3" borderId="9" xfId="0" applyNumberFormat="1" applyFont="1" applyFill="1" applyBorder="1" applyAlignment="1">
      <alignment horizontal="left" vertical="top" wrapText="1"/>
    </xf>
    <xf numFmtId="164" fontId="6" fillId="3" borderId="11" xfId="0" applyNumberFormat="1" applyFont="1" applyFill="1" applyBorder="1" applyAlignment="1">
      <alignment horizontal="left" vertical="top" wrapText="1"/>
    </xf>
    <xf numFmtId="0" fontId="5" fillId="3" borderId="8" xfId="0" applyFont="1" applyFill="1" applyBorder="1" applyAlignment="1">
      <alignment horizontal="center" wrapText="1"/>
    </xf>
    <xf numFmtId="0" fontId="4" fillId="3" borderId="38" xfId="0" applyFont="1" applyFill="1" applyBorder="1" applyAlignment="1">
      <alignment horizontal="center" wrapText="1"/>
    </xf>
    <xf numFmtId="0" fontId="4" fillId="3" borderId="3" xfId="0" applyFont="1" applyFill="1" applyBorder="1" applyAlignment="1">
      <alignment horizontal="center" wrapText="1"/>
    </xf>
    <xf numFmtId="0" fontId="4" fillId="3" borderId="4" xfId="0" applyFont="1" applyFill="1" applyBorder="1" applyAlignment="1">
      <alignment horizontal="center" wrapText="1"/>
    </xf>
    <xf numFmtId="0" fontId="5" fillId="3" borderId="38" xfId="0" applyFont="1" applyFill="1" applyBorder="1" applyAlignment="1">
      <alignment horizontal="center" wrapText="1"/>
    </xf>
    <xf numFmtId="0" fontId="5" fillId="3" borderId="3" xfId="0" applyFont="1" applyFill="1" applyBorder="1" applyAlignment="1">
      <alignment horizontal="center" wrapText="1"/>
    </xf>
    <xf numFmtId="0" fontId="5" fillId="3" borderId="4" xfId="0" applyFont="1" applyFill="1" applyBorder="1" applyAlignment="1">
      <alignment horizontal="center" wrapText="1"/>
    </xf>
    <xf numFmtId="0" fontId="6" fillId="3" borderId="9" xfId="0" applyFont="1" applyFill="1" applyBorder="1" applyAlignment="1">
      <alignment horizontal="left" vertical="top" wrapText="1"/>
    </xf>
    <xf numFmtId="2" fontId="29" fillId="3" borderId="3" xfId="0" applyNumberFormat="1" applyFont="1" applyFill="1" applyBorder="1" applyAlignment="1">
      <alignment horizontal="center"/>
    </xf>
    <xf numFmtId="0" fontId="29" fillId="8" borderId="38" xfId="0" applyFont="1" applyFill="1" applyBorder="1" applyAlignment="1">
      <alignment horizontal="center" vertical="top" wrapText="1"/>
    </xf>
    <xf numFmtId="0" fontId="29" fillId="8" borderId="3" xfId="0" applyFont="1" applyFill="1" applyBorder="1" applyAlignment="1">
      <alignment horizontal="center" vertical="top" wrapText="1"/>
    </xf>
    <xf numFmtId="0" fontId="29" fillId="8" borderId="37" xfId="0" applyFont="1" applyFill="1" applyBorder="1" applyAlignment="1">
      <alignment horizontal="center" vertical="top" wrapText="1"/>
    </xf>
    <xf numFmtId="164" fontId="3" fillId="2" borderId="20" xfId="0" applyNumberFormat="1" applyFont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3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ill>
        <patternFill>
          <bgColor rgb="FFFFFF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E3593A"/>
        </patternFill>
      </fill>
    </dxf>
    <dxf>
      <font>
        <sz val="12"/>
        <color theme="1"/>
        <name val="Arial (Body)"/>
      </font>
      <fill>
        <patternFill patternType="solid">
          <bgColor rgb="FFEE9F8F"/>
        </patternFill>
      </fill>
    </dxf>
    <dxf>
      <font>
        <sz val="12"/>
        <color theme="1"/>
        <name val="Arial (Body)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rgb="FF9C0006"/>
        <name val="Arial"/>
      </font>
      <fill>
        <patternFill patternType="solid">
          <bgColor theme="9" tint="-0.24994659260841701"/>
        </patternFill>
      </fill>
    </dxf>
    <dxf>
      <font>
        <sz val="12"/>
        <color theme="1"/>
        <name val="Arial (Body)"/>
      </font>
      <fill>
        <patternFill patternType="solid">
          <bgColor theme="9" tint="0.39994506668294322"/>
        </patternFill>
      </fill>
    </dxf>
    <dxf>
      <font>
        <sz val="12"/>
        <color theme="1"/>
        <name val="Arial (Body)"/>
      </font>
      <fill>
        <patternFill patternType="solid">
          <bgColor theme="9" tint="0.59996337778862885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F9696B"/>
        </patternFill>
      </fill>
    </dxf>
    <dxf>
      <font>
        <sz val="12"/>
        <color theme="1"/>
        <name val="Arial (Body)"/>
      </font>
      <fill>
        <patternFill patternType="solid">
          <bgColor rgb="FFF9AAAC"/>
        </patternFill>
      </fill>
    </dxf>
    <dxf>
      <font>
        <sz val="12"/>
        <color theme="1"/>
        <name val="Arial (Body)"/>
      </font>
      <fill>
        <patternFill patternType="solid">
          <bgColor rgb="FFFBDBDE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theme="9" tint="-0.24994659260841701"/>
        </patternFill>
      </fill>
    </dxf>
    <dxf>
      <font>
        <sz val="12"/>
        <color theme="1"/>
        <name val="Arial (Body)"/>
      </font>
      <fill>
        <patternFill patternType="solid">
          <bgColor theme="9" tint="0.39994506668294322"/>
        </patternFill>
      </fill>
    </dxf>
    <dxf>
      <font>
        <sz val="12"/>
        <color theme="1"/>
        <name val="Arial (Body)"/>
      </font>
      <fill>
        <patternFill patternType="solid">
          <bgColor theme="9" tint="0.59996337778862885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F9696B"/>
        </patternFill>
      </fill>
    </dxf>
    <dxf>
      <font>
        <sz val="12"/>
        <color theme="1"/>
        <name val="Arial (Body)"/>
      </font>
      <fill>
        <patternFill patternType="solid">
          <bgColor rgb="FFF9AAAC"/>
        </patternFill>
      </fill>
    </dxf>
    <dxf>
      <font>
        <sz val="12"/>
        <color theme="1"/>
        <name val="Arial (Body)"/>
      </font>
      <fill>
        <patternFill patternType="solid">
          <bgColor rgb="FFFBDBDE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F9696B"/>
        </patternFill>
      </fill>
    </dxf>
    <dxf>
      <font>
        <sz val="12"/>
        <color theme="1"/>
        <name val="Arial (Body)"/>
      </font>
      <fill>
        <patternFill patternType="solid">
          <bgColor rgb="FFF9AAAC"/>
        </patternFill>
      </fill>
    </dxf>
    <dxf>
      <font>
        <sz val="12"/>
        <color theme="1"/>
        <name val="Arial (Body)"/>
      </font>
      <fill>
        <patternFill patternType="solid">
          <bgColor rgb="FFFBDBDE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E3593A"/>
        </patternFill>
      </fill>
    </dxf>
    <dxf>
      <font>
        <sz val="12"/>
        <color theme="1"/>
        <name val="Arial (Body)"/>
      </font>
      <fill>
        <patternFill patternType="solid">
          <bgColor rgb="FFEE9F8F"/>
        </patternFill>
      </fill>
    </dxf>
    <dxf>
      <font>
        <sz val="12"/>
        <color theme="1"/>
        <name val="Arial (Body)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/>
        <vertical/>
        <horizontal/>
      </border>
    </dxf>
    <dxf>
      <border outline="0">
        <left style="thin">
          <color theme="0"/>
        </left>
        <right style="thin">
          <color theme="0"/>
        </right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/>
        <vertical/>
        <horizontal/>
      </border>
    </dxf>
    <dxf>
      <border outline="0">
        <left style="thin">
          <color theme="0"/>
        </left>
        <right style="thin">
          <color theme="0"/>
        </right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0000"/>
      <color rgb="FFFCD5B4"/>
      <color rgb="FFE06C25"/>
      <color rgb="FFF2676B"/>
      <color rgb="FFFCDCDF"/>
      <color rgb="FF656565"/>
      <color rgb="FFE35A3A"/>
      <color rgb="FFF2CAC4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Dashboard!$B$74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rgbClr val="E35A3A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Dashboard!$J$74:$O$74</c:f>
              <c:numCache>
                <c:formatCode>0.0</c:formatCode>
                <c:ptCount val="6"/>
                <c:pt idx="0">
                  <c:v>9.8742088290657488</c:v>
                </c:pt>
                <c:pt idx="1">
                  <c:v>10</c:v>
                </c:pt>
                <c:pt idx="2">
                  <c:v>8.1742389136959925</c:v>
                </c:pt>
                <c:pt idx="3">
                  <c:v>9.4868329805051381</c:v>
                </c:pt>
                <c:pt idx="4">
                  <c:v>7.5277265270908122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D-9441-9EE5-7CB9AE7D9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Dashboard!$B$75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rgbClr val="E35A3A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Dashboard!$J$75:$O$75</c:f>
              <c:numCache>
                <c:formatCode>0.0</c:formatCode>
                <c:ptCount val="6"/>
                <c:pt idx="0">
                  <c:v>9.6176920308356717</c:v>
                </c:pt>
                <c:pt idx="1">
                  <c:v>10</c:v>
                </c:pt>
                <c:pt idx="2">
                  <c:v>7.4603887600304617</c:v>
                </c:pt>
                <c:pt idx="3">
                  <c:v>7.9372539331937713</c:v>
                </c:pt>
                <c:pt idx="4">
                  <c:v>9.5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4B-574D-9529-75D3AB5B7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Dashboard!$B$73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rgbClr val="E35A3A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Dashboard!$J$73:$O$73</c:f>
              <c:numCache>
                <c:formatCode>0.0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8.3937205966451671</c:v>
                </c:pt>
                <c:pt idx="3">
                  <c:v>8.7633939202202544</c:v>
                </c:pt>
                <c:pt idx="4">
                  <c:v>7.416198487095663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D-9441-9EE5-7CB9AE7D9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Dashboard!$B$76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rgbClr val="E35A3A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Dashboard!$J$76:$O$76</c:f>
              <c:numCache>
                <c:formatCode>0.0</c:formatCode>
                <c:ptCount val="6"/>
                <c:pt idx="0">
                  <c:v>9.7590007294853081</c:v>
                </c:pt>
                <c:pt idx="1">
                  <c:v>10</c:v>
                </c:pt>
                <c:pt idx="2">
                  <c:v>8.3937205966451671</c:v>
                </c:pt>
                <c:pt idx="3">
                  <c:v>8.3666002653407556</c:v>
                </c:pt>
                <c:pt idx="4">
                  <c:v>9.9163165204290102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D-9441-9EE5-7CB9AE7D9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Dashboard!$B$301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rgbClr val="F2676B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Dashboard!$J$301:$O$301</c:f>
              <c:numCache>
                <c:formatCode>0.0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9.8333333333333304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40-B542-BD8F-A64A69150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Dashboard!$B$302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rgbClr val="F2676B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Dashboard!$J$302:$O$302</c:f>
              <c:numCache>
                <c:formatCode>0.0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5.5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1-ED4D-8926-8A1B30114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Dashboard!$B$300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rgbClr val="F2676B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Dashboard!$J$300:$O$300</c:f>
              <c:numCache>
                <c:formatCode>0.0</c:formatCode>
                <c:ptCount val="6"/>
                <c:pt idx="0">
                  <c:v>7</c:v>
                </c:pt>
                <c:pt idx="1">
                  <c:v>7.0813397129186599</c:v>
                </c:pt>
                <c:pt idx="2">
                  <c:v>8.8429752066115697</c:v>
                </c:pt>
                <c:pt idx="3">
                  <c:v>7.1428571428571397</c:v>
                </c:pt>
                <c:pt idx="4">
                  <c:v>10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2F-AB44-9568-947DD53C6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Dashboard!$B$303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rgbClr val="F2676B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Dashboard!$J$303:$O$303</c:f>
              <c:numCache>
                <c:formatCode>0.0</c:formatCode>
                <c:ptCount val="6"/>
                <c:pt idx="0">
                  <c:v>9.75</c:v>
                </c:pt>
                <c:pt idx="1">
                  <c:v>10</c:v>
                </c:pt>
                <c:pt idx="2">
                  <c:v>8.9090909090909101</c:v>
                </c:pt>
                <c:pt idx="3">
                  <c:v>9</c:v>
                </c:pt>
                <c:pt idx="4">
                  <c:v>5.6666666666666696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1-3B41-BD06-A5D914798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Dashboard!$B$529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rgbClr val="E06C25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Dashboard!$J$529:$O$529</c:f>
              <c:numCache>
                <c:formatCode>0.0</c:formatCode>
                <c:ptCount val="6"/>
                <c:pt idx="0">
                  <c:v>9.5238095238094793</c:v>
                </c:pt>
                <c:pt idx="1">
                  <c:v>10</c:v>
                </c:pt>
                <c:pt idx="2">
                  <c:v>7.0454545454545299</c:v>
                </c:pt>
                <c:pt idx="3">
                  <c:v>7</c:v>
                </c:pt>
                <c:pt idx="4">
                  <c:v>10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D-A649-A01C-7CB880F44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Dashboard!$B$530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rgbClr val="E06C25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Dashboard!$J$530:$O$530</c:f>
              <c:numCache>
                <c:formatCode>0.0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7.0454545454545299</c:v>
                </c:pt>
                <c:pt idx="3">
                  <c:v>7.6797073000953304</c:v>
                </c:pt>
                <c:pt idx="4">
                  <c:v>10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B1-3248-A8A6-420D82CDD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Dashboard!$B$528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rgbClr val="E06C25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Dashboard!$J$528:$O$528</c:f>
              <c:numCache>
                <c:formatCode>0.0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5.9090909090909198</c:v>
                </c:pt>
                <c:pt idx="3">
                  <c:v>9.8841076805477996</c:v>
                </c:pt>
                <c:pt idx="4">
                  <c:v>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4-A440-ADE0-EBDB9AB2C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Dashboard!$B$531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rgbClr val="E06C25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Dashboard!$J$531:$O$531</c:f>
              <c:numCache>
                <c:formatCode>0.0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7.5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3-2343-87F5-48273A54B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Health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Health!$G$4</c:f>
              <c:strCache>
                <c:ptCount val="1"/>
                <c:pt idx="0">
                  <c:v>Emerging Threat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Health!$F$6:$F$195</c:f>
              <c:numCache>
                <c:formatCode>0.00</c:formatCode>
                <c:ptCount val="190"/>
                <c:pt idx="0">
                  <c:v>10</c:v>
                </c:pt>
                <c:pt idx="1">
                  <c:v>9</c:v>
                </c:pt>
                <c:pt idx="2">
                  <c:v>5.5</c:v>
                </c:pt>
                <c:pt idx="3">
                  <c:v>4.66</c:v>
                </c:pt>
                <c:pt idx="4">
                  <c:v>3.5</c:v>
                </c:pt>
                <c:pt idx="5">
                  <c:v>4</c:v>
                </c:pt>
                <c:pt idx="6">
                  <c:v>8.1999999999999993</c:v>
                </c:pt>
                <c:pt idx="7">
                  <c:v>0.25</c:v>
                </c:pt>
                <c:pt idx="8">
                  <c:v>2.5</c:v>
                </c:pt>
                <c:pt idx="9">
                  <c:v>7.16</c:v>
                </c:pt>
                <c:pt idx="10">
                  <c:v>10</c:v>
                </c:pt>
                <c:pt idx="11">
                  <c:v>2</c:v>
                </c:pt>
                <c:pt idx="12">
                  <c:v>9.5</c:v>
                </c:pt>
                <c:pt idx="13">
                  <c:v>10</c:v>
                </c:pt>
                <c:pt idx="14">
                  <c:v>8</c:v>
                </c:pt>
                <c:pt idx="15">
                  <c:v>4.88</c:v>
                </c:pt>
                <c:pt idx="16">
                  <c:v>6.12</c:v>
                </c:pt>
                <c:pt idx="17">
                  <c:v>7.88</c:v>
                </c:pt>
                <c:pt idx="18">
                  <c:v>5.44</c:v>
                </c:pt>
                <c:pt idx="19">
                  <c:v>6.94</c:v>
                </c:pt>
                <c:pt idx="20">
                  <c:v>7.64</c:v>
                </c:pt>
                <c:pt idx="21">
                  <c:v>7.25</c:v>
                </c:pt>
                <c:pt idx="22">
                  <c:v>3.75</c:v>
                </c:pt>
                <c:pt idx="23">
                  <c:v>7.62</c:v>
                </c:pt>
                <c:pt idx="24">
                  <c:v>7.48</c:v>
                </c:pt>
                <c:pt idx="25">
                  <c:v>5.94</c:v>
                </c:pt>
                <c:pt idx="26">
                  <c:v>7.78</c:v>
                </c:pt>
                <c:pt idx="27">
                  <c:v>10</c:v>
                </c:pt>
                <c:pt idx="28">
                  <c:v>0</c:v>
                </c:pt>
                <c:pt idx="29">
                  <c:v>0.60000000000000098</c:v>
                </c:pt>
                <c:pt idx="30">
                  <c:v>2.5</c:v>
                </c:pt>
                <c:pt idx="31">
                  <c:v>4.3600000000000003</c:v>
                </c:pt>
                <c:pt idx="32">
                  <c:v>9</c:v>
                </c:pt>
                <c:pt idx="33">
                  <c:v>9.25</c:v>
                </c:pt>
                <c:pt idx="34">
                  <c:v>10</c:v>
                </c:pt>
                <c:pt idx="35">
                  <c:v>9.2799999999999994</c:v>
                </c:pt>
                <c:pt idx="36">
                  <c:v>5.75</c:v>
                </c:pt>
                <c:pt idx="37">
                  <c:v>10</c:v>
                </c:pt>
                <c:pt idx="38">
                  <c:v>8.14</c:v>
                </c:pt>
                <c:pt idx="39">
                  <c:v>4.9800000000000004</c:v>
                </c:pt>
                <c:pt idx="40">
                  <c:v>6.96</c:v>
                </c:pt>
                <c:pt idx="41">
                  <c:v>5.4</c:v>
                </c:pt>
                <c:pt idx="42">
                  <c:v>3.6</c:v>
                </c:pt>
                <c:pt idx="43">
                  <c:v>0.79999999999999905</c:v>
                </c:pt>
                <c:pt idx="44">
                  <c:v>9.36</c:v>
                </c:pt>
                <c:pt idx="45">
                  <c:v>9.1999999999999993</c:v>
                </c:pt>
                <c:pt idx="46">
                  <c:v>0.25</c:v>
                </c:pt>
                <c:pt idx="47">
                  <c:v>6.34</c:v>
                </c:pt>
                <c:pt idx="48">
                  <c:v>9.2799999999999994</c:v>
                </c:pt>
                <c:pt idx="49">
                  <c:v>4.75</c:v>
                </c:pt>
                <c:pt idx="50">
                  <c:v>6.02</c:v>
                </c:pt>
                <c:pt idx="51">
                  <c:v>9.75</c:v>
                </c:pt>
                <c:pt idx="52">
                  <c:v>2</c:v>
                </c:pt>
                <c:pt idx="53">
                  <c:v>2.6</c:v>
                </c:pt>
                <c:pt idx="54">
                  <c:v>9.75</c:v>
                </c:pt>
                <c:pt idx="55">
                  <c:v>0.26</c:v>
                </c:pt>
                <c:pt idx="56">
                  <c:v>8.86</c:v>
                </c:pt>
                <c:pt idx="57">
                  <c:v>2.5</c:v>
                </c:pt>
                <c:pt idx="58">
                  <c:v>7.44</c:v>
                </c:pt>
                <c:pt idx="59">
                  <c:v>10</c:v>
                </c:pt>
                <c:pt idx="60">
                  <c:v>1.5</c:v>
                </c:pt>
                <c:pt idx="61">
                  <c:v>5</c:v>
                </c:pt>
                <c:pt idx="62">
                  <c:v>6.9</c:v>
                </c:pt>
                <c:pt idx="63">
                  <c:v>10</c:v>
                </c:pt>
                <c:pt idx="64">
                  <c:v>9.25</c:v>
                </c:pt>
                <c:pt idx="65">
                  <c:v>10</c:v>
                </c:pt>
                <c:pt idx="66">
                  <c:v>10</c:v>
                </c:pt>
                <c:pt idx="67">
                  <c:v>3.25</c:v>
                </c:pt>
                <c:pt idx="68">
                  <c:v>8.5</c:v>
                </c:pt>
                <c:pt idx="69">
                  <c:v>7.46</c:v>
                </c:pt>
                <c:pt idx="70">
                  <c:v>7.66</c:v>
                </c:pt>
                <c:pt idx="71">
                  <c:v>8.48</c:v>
                </c:pt>
                <c:pt idx="72">
                  <c:v>3.75</c:v>
                </c:pt>
                <c:pt idx="73">
                  <c:v>10</c:v>
                </c:pt>
                <c:pt idx="74">
                  <c:v>3.5</c:v>
                </c:pt>
                <c:pt idx="75">
                  <c:v>6</c:v>
                </c:pt>
                <c:pt idx="76">
                  <c:v>6.5</c:v>
                </c:pt>
                <c:pt idx="77">
                  <c:v>2.5</c:v>
                </c:pt>
                <c:pt idx="78">
                  <c:v>6.46</c:v>
                </c:pt>
                <c:pt idx="79">
                  <c:v>8.84</c:v>
                </c:pt>
                <c:pt idx="80">
                  <c:v>4.74</c:v>
                </c:pt>
                <c:pt idx="81">
                  <c:v>4.54</c:v>
                </c:pt>
                <c:pt idx="82">
                  <c:v>3</c:v>
                </c:pt>
                <c:pt idx="83">
                  <c:v>8.1999999999999993</c:v>
                </c:pt>
                <c:pt idx="84">
                  <c:v>5.75</c:v>
                </c:pt>
                <c:pt idx="85">
                  <c:v>2.04</c:v>
                </c:pt>
                <c:pt idx="86">
                  <c:v>5.86</c:v>
                </c:pt>
                <c:pt idx="87">
                  <c:v>9</c:v>
                </c:pt>
                <c:pt idx="88">
                  <c:v>4.5</c:v>
                </c:pt>
                <c:pt idx="89">
                  <c:v>7.25</c:v>
                </c:pt>
                <c:pt idx="90">
                  <c:v>10</c:v>
                </c:pt>
                <c:pt idx="91">
                  <c:v>8.76</c:v>
                </c:pt>
                <c:pt idx="92">
                  <c:v>10</c:v>
                </c:pt>
                <c:pt idx="93">
                  <c:v>4.78</c:v>
                </c:pt>
                <c:pt idx="94">
                  <c:v>6.5</c:v>
                </c:pt>
                <c:pt idx="95">
                  <c:v>7.5</c:v>
                </c:pt>
                <c:pt idx="96">
                  <c:v>10</c:v>
                </c:pt>
                <c:pt idx="97">
                  <c:v>8.86</c:v>
                </c:pt>
                <c:pt idx="98">
                  <c:v>6.94</c:v>
                </c:pt>
                <c:pt idx="99">
                  <c:v>5.3</c:v>
                </c:pt>
                <c:pt idx="100">
                  <c:v>7.22</c:v>
                </c:pt>
                <c:pt idx="101">
                  <c:v>10</c:v>
                </c:pt>
                <c:pt idx="102">
                  <c:v>3</c:v>
                </c:pt>
                <c:pt idx="103">
                  <c:v>5.24</c:v>
                </c:pt>
                <c:pt idx="104">
                  <c:v>3.5</c:v>
                </c:pt>
                <c:pt idx="105">
                  <c:v>5.75</c:v>
                </c:pt>
                <c:pt idx="106">
                  <c:v>6</c:v>
                </c:pt>
                <c:pt idx="107">
                  <c:v>10</c:v>
                </c:pt>
                <c:pt idx="108">
                  <c:v>7.24</c:v>
                </c:pt>
                <c:pt idx="109">
                  <c:v>4.25</c:v>
                </c:pt>
                <c:pt idx="110">
                  <c:v>10</c:v>
                </c:pt>
                <c:pt idx="111">
                  <c:v>6.18</c:v>
                </c:pt>
                <c:pt idx="112">
                  <c:v>9.25</c:v>
                </c:pt>
                <c:pt idx="113">
                  <c:v>6.54</c:v>
                </c:pt>
                <c:pt idx="114">
                  <c:v>7</c:v>
                </c:pt>
                <c:pt idx="115">
                  <c:v>5.26</c:v>
                </c:pt>
                <c:pt idx="116">
                  <c:v>4.25</c:v>
                </c:pt>
                <c:pt idx="117">
                  <c:v>10</c:v>
                </c:pt>
                <c:pt idx="118">
                  <c:v>9.5</c:v>
                </c:pt>
                <c:pt idx="119">
                  <c:v>7.02</c:v>
                </c:pt>
                <c:pt idx="120">
                  <c:v>9.25</c:v>
                </c:pt>
                <c:pt idx="121">
                  <c:v>3</c:v>
                </c:pt>
                <c:pt idx="122">
                  <c:v>7.75</c:v>
                </c:pt>
                <c:pt idx="123">
                  <c:v>10</c:v>
                </c:pt>
                <c:pt idx="124">
                  <c:v>9.75</c:v>
                </c:pt>
                <c:pt idx="125">
                  <c:v>6.5</c:v>
                </c:pt>
                <c:pt idx="126">
                  <c:v>1.25</c:v>
                </c:pt>
                <c:pt idx="127">
                  <c:v>1.08</c:v>
                </c:pt>
                <c:pt idx="128">
                  <c:v>7.75</c:v>
                </c:pt>
                <c:pt idx="129">
                  <c:v>9.84</c:v>
                </c:pt>
                <c:pt idx="130">
                  <c:v>3.2</c:v>
                </c:pt>
                <c:pt idx="131">
                  <c:v>5.38</c:v>
                </c:pt>
                <c:pt idx="132">
                  <c:v>8.25</c:v>
                </c:pt>
                <c:pt idx="133">
                  <c:v>5.26</c:v>
                </c:pt>
                <c:pt idx="134">
                  <c:v>5.75</c:v>
                </c:pt>
                <c:pt idx="135">
                  <c:v>6.75</c:v>
                </c:pt>
                <c:pt idx="136">
                  <c:v>9.6199999999999992</c:v>
                </c:pt>
                <c:pt idx="137">
                  <c:v>9.25</c:v>
                </c:pt>
                <c:pt idx="138">
                  <c:v>2.92</c:v>
                </c:pt>
                <c:pt idx="139">
                  <c:v>6.75</c:v>
                </c:pt>
                <c:pt idx="140">
                  <c:v>2</c:v>
                </c:pt>
                <c:pt idx="141">
                  <c:v>6.86</c:v>
                </c:pt>
                <c:pt idx="142">
                  <c:v>5.76</c:v>
                </c:pt>
                <c:pt idx="143">
                  <c:v>4.84</c:v>
                </c:pt>
                <c:pt idx="144">
                  <c:v>5.14</c:v>
                </c:pt>
                <c:pt idx="145">
                  <c:v>7.5</c:v>
                </c:pt>
                <c:pt idx="146">
                  <c:v>4.1399999999999997</c:v>
                </c:pt>
                <c:pt idx="147">
                  <c:v>9.5</c:v>
                </c:pt>
                <c:pt idx="148">
                  <c:v>7.75</c:v>
                </c:pt>
                <c:pt idx="149">
                  <c:v>2.2599999999999998</c:v>
                </c:pt>
                <c:pt idx="150">
                  <c:v>9.86</c:v>
                </c:pt>
                <c:pt idx="151">
                  <c:v>10</c:v>
                </c:pt>
                <c:pt idx="152">
                  <c:v>5.5</c:v>
                </c:pt>
                <c:pt idx="153">
                  <c:v>10</c:v>
                </c:pt>
                <c:pt idx="154">
                  <c:v>4.25</c:v>
                </c:pt>
                <c:pt idx="155">
                  <c:v>10</c:v>
                </c:pt>
                <c:pt idx="156">
                  <c:v>10</c:v>
                </c:pt>
                <c:pt idx="157">
                  <c:v>6.7</c:v>
                </c:pt>
                <c:pt idx="158">
                  <c:v>4.42</c:v>
                </c:pt>
                <c:pt idx="159">
                  <c:v>1.75</c:v>
                </c:pt>
                <c:pt idx="160">
                  <c:v>0.5</c:v>
                </c:pt>
                <c:pt idx="161">
                  <c:v>8.25</c:v>
                </c:pt>
                <c:pt idx="162">
                  <c:v>7.62</c:v>
                </c:pt>
                <c:pt idx="163">
                  <c:v>10</c:v>
                </c:pt>
                <c:pt idx="164">
                  <c:v>10</c:v>
                </c:pt>
                <c:pt idx="165">
                  <c:v>9.75</c:v>
                </c:pt>
                <c:pt idx="166">
                  <c:v>4.5</c:v>
                </c:pt>
                <c:pt idx="167">
                  <c:v>7.54</c:v>
                </c:pt>
                <c:pt idx="168">
                  <c:v>7.64</c:v>
                </c:pt>
                <c:pt idx="169">
                  <c:v>8.8000000000000007</c:v>
                </c:pt>
                <c:pt idx="170">
                  <c:v>8.98</c:v>
                </c:pt>
                <c:pt idx="171">
                  <c:v>6.68</c:v>
                </c:pt>
                <c:pt idx="172">
                  <c:v>7.26</c:v>
                </c:pt>
                <c:pt idx="173">
                  <c:v>4.75</c:v>
                </c:pt>
                <c:pt idx="174">
                  <c:v>9.68</c:v>
                </c:pt>
                <c:pt idx="175">
                  <c:v>9</c:v>
                </c:pt>
                <c:pt idx="176">
                  <c:v>10</c:v>
                </c:pt>
                <c:pt idx="177">
                  <c:v>6.4</c:v>
                </c:pt>
                <c:pt idx="178">
                  <c:v>5.74</c:v>
                </c:pt>
                <c:pt idx="179">
                  <c:v>1.25</c:v>
                </c:pt>
                <c:pt idx="180">
                  <c:v>7.14</c:v>
                </c:pt>
                <c:pt idx="181">
                  <c:v>7.4</c:v>
                </c:pt>
                <c:pt idx="182">
                  <c:v>9.4</c:v>
                </c:pt>
                <c:pt idx="183">
                  <c:v>4.5</c:v>
                </c:pt>
                <c:pt idx="184">
                  <c:v>8.7799999999999994</c:v>
                </c:pt>
                <c:pt idx="185">
                  <c:v>8.7200000000000006</c:v>
                </c:pt>
                <c:pt idx="186">
                  <c:v>10</c:v>
                </c:pt>
                <c:pt idx="187">
                  <c:v>6.75</c:v>
                </c:pt>
                <c:pt idx="188">
                  <c:v>10</c:v>
                </c:pt>
                <c:pt idx="189">
                  <c:v>8.25</c:v>
                </c:pt>
              </c:numCache>
            </c:numRef>
          </c:xVal>
          <c:yVal>
            <c:numRef>
              <c:f>Health!$G$6:$G$195</c:f>
              <c:numCache>
                <c:formatCode>0.00</c:formatCode>
                <c:ptCount val="190"/>
                <c:pt idx="0">
                  <c:v>9.5830769230769199</c:v>
                </c:pt>
                <c:pt idx="1">
                  <c:v>4.84</c:v>
                </c:pt>
                <c:pt idx="2">
                  <c:v>7.2480000000000002</c:v>
                </c:pt>
                <c:pt idx="3">
                  <c:v>10</c:v>
                </c:pt>
                <c:pt idx="4">
                  <c:v>7.9433600000000002</c:v>
                </c:pt>
                <c:pt idx="5">
                  <c:v>10</c:v>
                </c:pt>
                <c:pt idx="6">
                  <c:v>5.5434400000000004</c:v>
                </c:pt>
                <c:pt idx="7">
                  <c:v>7.1428571428571104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7.26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3.2769230769230799</c:v>
                </c:pt>
                <c:pt idx="18">
                  <c:v>10</c:v>
                </c:pt>
                <c:pt idx="19">
                  <c:v>7.18769230769231</c:v>
                </c:pt>
                <c:pt idx="20">
                  <c:v>10</c:v>
                </c:pt>
                <c:pt idx="21">
                  <c:v>6.5538461538461501</c:v>
                </c:pt>
                <c:pt idx="22">
                  <c:v>10</c:v>
                </c:pt>
                <c:pt idx="23">
                  <c:v>9.5238095238094793</c:v>
                </c:pt>
                <c:pt idx="24">
                  <c:v>5.0969230769230798</c:v>
                </c:pt>
                <c:pt idx="25">
                  <c:v>10</c:v>
                </c:pt>
                <c:pt idx="26">
                  <c:v>9.5238095238094793</c:v>
                </c:pt>
                <c:pt idx="27">
                  <c:v>10</c:v>
                </c:pt>
                <c:pt idx="28">
                  <c:v>4.7619047619047397</c:v>
                </c:pt>
                <c:pt idx="29">
                  <c:v>7.6642799999999998</c:v>
                </c:pt>
                <c:pt idx="30">
                  <c:v>10</c:v>
                </c:pt>
                <c:pt idx="31">
                  <c:v>10</c:v>
                </c:pt>
                <c:pt idx="32">
                  <c:v>6.3461538461538503</c:v>
                </c:pt>
                <c:pt idx="33">
                  <c:v>10</c:v>
                </c:pt>
                <c:pt idx="34">
                  <c:v>10</c:v>
                </c:pt>
                <c:pt idx="35">
                  <c:v>6.8584615384615404</c:v>
                </c:pt>
                <c:pt idx="36">
                  <c:v>7.1428571428571104</c:v>
                </c:pt>
                <c:pt idx="37">
                  <c:v>0.157719999999999</c:v>
                </c:pt>
                <c:pt idx="38">
                  <c:v>6.5160799999999997</c:v>
                </c:pt>
                <c:pt idx="39">
                  <c:v>4.7619047619047397</c:v>
                </c:pt>
                <c:pt idx="40">
                  <c:v>4.7619047619047397</c:v>
                </c:pt>
                <c:pt idx="41">
                  <c:v>10</c:v>
                </c:pt>
                <c:pt idx="42">
                  <c:v>10</c:v>
                </c:pt>
                <c:pt idx="43">
                  <c:v>7.8195199999999998</c:v>
                </c:pt>
                <c:pt idx="44">
                  <c:v>6.7153846153846199</c:v>
                </c:pt>
                <c:pt idx="45">
                  <c:v>9.5238095238094793</c:v>
                </c:pt>
                <c:pt idx="46">
                  <c:v>10</c:v>
                </c:pt>
                <c:pt idx="47">
                  <c:v>2.9323076923076901</c:v>
                </c:pt>
                <c:pt idx="48">
                  <c:v>2.3809523809523698</c:v>
                </c:pt>
                <c:pt idx="49">
                  <c:v>4.7619047619047397</c:v>
                </c:pt>
                <c:pt idx="50">
                  <c:v>4.2784615384615403</c:v>
                </c:pt>
                <c:pt idx="51">
                  <c:v>9.5238095238094793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9.5238095238094793</c:v>
                </c:pt>
                <c:pt idx="56">
                  <c:v>10</c:v>
                </c:pt>
                <c:pt idx="57">
                  <c:v>10</c:v>
                </c:pt>
                <c:pt idx="58">
                  <c:v>0</c:v>
                </c:pt>
                <c:pt idx="59">
                  <c:v>10</c:v>
                </c:pt>
                <c:pt idx="60">
                  <c:v>10</c:v>
                </c:pt>
                <c:pt idx="61">
                  <c:v>9.5238095238094793</c:v>
                </c:pt>
                <c:pt idx="62">
                  <c:v>5.4323076923076901</c:v>
                </c:pt>
                <c:pt idx="63">
                  <c:v>10</c:v>
                </c:pt>
                <c:pt idx="64">
                  <c:v>10</c:v>
                </c:pt>
                <c:pt idx="65">
                  <c:v>9.4907126993741109</c:v>
                </c:pt>
                <c:pt idx="66">
                  <c:v>0.67612000000000105</c:v>
                </c:pt>
                <c:pt idx="67">
                  <c:v>10</c:v>
                </c:pt>
                <c:pt idx="68">
                  <c:v>5.0800000000000602E-2</c:v>
                </c:pt>
                <c:pt idx="69">
                  <c:v>4.7619047619047397</c:v>
                </c:pt>
                <c:pt idx="70">
                  <c:v>10</c:v>
                </c:pt>
                <c:pt idx="71">
                  <c:v>7.1428571428571104</c:v>
                </c:pt>
                <c:pt idx="72">
                  <c:v>10</c:v>
                </c:pt>
                <c:pt idx="73">
                  <c:v>5.8969230769230796</c:v>
                </c:pt>
                <c:pt idx="74">
                  <c:v>10</c:v>
                </c:pt>
                <c:pt idx="75">
                  <c:v>4.7619047619047397</c:v>
                </c:pt>
                <c:pt idx="76">
                  <c:v>9.1821986111943108</c:v>
                </c:pt>
                <c:pt idx="77">
                  <c:v>4.7619047619047397</c:v>
                </c:pt>
                <c:pt idx="78">
                  <c:v>3.7151999999999998</c:v>
                </c:pt>
                <c:pt idx="79">
                  <c:v>5.4746800000000002</c:v>
                </c:pt>
                <c:pt idx="80">
                  <c:v>7.1428571428571104</c:v>
                </c:pt>
                <c:pt idx="81">
                  <c:v>4.7619047619047397</c:v>
                </c:pt>
                <c:pt idx="82">
                  <c:v>10</c:v>
                </c:pt>
                <c:pt idx="83">
                  <c:v>7.1428571428571104</c:v>
                </c:pt>
                <c:pt idx="84">
                  <c:v>10</c:v>
                </c:pt>
                <c:pt idx="85">
                  <c:v>4.1830769230769196</c:v>
                </c:pt>
                <c:pt idx="86">
                  <c:v>7.1428571428571104</c:v>
                </c:pt>
                <c:pt idx="87">
                  <c:v>10</c:v>
                </c:pt>
                <c:pt idx="88">
                  <c:v>7.1853656285435497</c:v>
                </c:pt>
                <c:pt idx="89">
                  <c:v>10</c:v>
                </c:pt>
                <c:pt idx="90">
                  <c:v>10</c:v>
                </c:pt>
                <c:pt idx="91">
                  <c:v>0</c:v>
                </c:pt>
                <c:pt idx="92">
                  <c:v>2.4353846153846201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5.8969230769230796</c:v>
                </c:pt>
                <c:pt idx="97">
                  <c:v>5.9769230769230797</c:v>
                </c:pt>
                <c:pt idx="98">
                  <c:v>4.6680000000000001</c:v>
                </c:pt>
                <c:pt idx="99">
                  <c:v>4.4950799999999997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7.1428571428571104</c:v>
                </c:pt>
                <c:pt idx="106">
                  <c:v>10</c:v>
                </c:pt>
                <c:pt idx="107">
                  <c:v>7.9</c:v>
                </c:pt>
                <c:pt idx="108">
                  <c:v>10</c:v>
                </c:pt>
                <c:pt idx="109">
                  <c:v>10</c:v>
                </c:pt>
                <c:pt idx="110">
                  <c:v>0</c:v>
                </c:pt>
                <c:pt idx="111">
                  <c:v>10</c:v>
                </c:pt>
                <c:pt idx="112">
                  <c:v>10</c:v>
                </c:pt>
                <c:pt idx="113">
                  <c:v>9.7059999999999995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4.92</c:v>
                </c:pt>
                <c:pt idx="118">
                  <c:v>10</c:v>
                </c:pt>
                <c:pt idx="119">
                  <c:v>10</c:v>
                </c:pt>
                <c:pt idx="120">
                  <c:v>4.7619047619047397</c:v>
                </c:pt>
                <c:pt idx="121">
                  <c:v>9.5238095238094793</c:v>
                </c:pt>
                <c:pt idx="122">
                  <c:v>5.2076923076923096</c:v>
                </c:pt>
                <c:pt idx="123">
                  <c:v>9.5238095238094793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9.5238095238094793</c:v>
                </c:pt>
                <c:pt idx="128">
                  <c:v>7.18</c:v>
                </c:pt>
                <c:pt idx="129">
                  <c:v>0</c:v>
                </c:pt>
                <c:pt idx="130">
                  <c:v>10</c:v>
                </c:pt>
                <c:pt idx="131">
                  <c:v>5.9161200000000003</c:v>
                </c:pt>
                <c:pt idx="132">
                  <c:v>6.1955431415598099</c:v>
                </c:pt>
                <c:pt idx="133">
                  <c:v>7.1428571428571104</c:v>
                </c:pt>
                <c:pt idx="134">
                  <c:v>10</c:v>
                </c:pt>
                <c:pt idx="135">
                  <c:v>7.3926272205031802</c:v>
                </c:pt>
                <c:pt idx="136">
                  <c:v>0</c:v>
                </c:pt>
                <c:pt idx="137">
                  <c:v>10</c:v>
                </c:pt>
                <c:pt idx="138">
                  <c:v>10</c:v>
                </c:pt>
                <c:pt idx="139">
                  <c:v>0</c:v>
                </c:pt>
                <c:pt idx="140">
                  <c:v>4.7619047619047397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6.08153846153846</c:v>
                </c:pt>
                <c:pt idx="145">
                  <c:v>9.5238095238094793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2.3809523809523698</c:v>
                </c:pt>
                <c:pt idx="150">
                  <c:v>8.1415384615384596</c:v>
                </c:pt>
                <c:pt idx="151">
                  <c:v>10</c:v>
                </c:pt>
                <c:pt idx="152">
                  <c:v>7.1428571428571104</c:v>
                </c:pt>
                <c:pt idx="153">
                  <c:v>9.5238095238094793</c:v>
                </c:pt>
                <c:pt idx="154">
                  <c:v>10</c:v>
                </c:pt>
                <c:pt idx="155">
                  <c:v>10</c:v>
                </c:pt>
                <c:pt idx="156">
                  <c:v>1.74692</c:v>
                </c:pt>
                <c:pt idx="157">
                  <c:v>2.5969230769230802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4.7619047619047397</c:v>
                </c:pt>
                <c:pt idx="162">
                  <c:v>10</c:v>
                </c:pt>
                <c:pt idx="163">
                  <c:v>8.58718336556319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7.18</c:v>
                </c:pt>
                <c:pt idx="168">
                  <c:v>6.1384615384615397</c:v>
                </c:pt>
                <c:pt idx="169">
                  <c:v>9.5238095238094793</c:v>
                </c:pt>
                <c:pt idx="170">
                  <c:v>7.42</c:v>
                </c:pt>
                <c:pt idx="171">
                  <c:v>10</c:v>
                </c:pt>
                <c:pt idx="172">
                  <c:v>9.5238095238094793</c:v>
                </c:pt>
                <c:pt idx="173">
                  <c:v>10</c:v>
                </c:pt>
                <c:pt idx="174">
                  <c:v>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7.6421599999999996</c:v>
                </c:pt>
                <c:pt idx="180">
                  <c:v>5.8169230769230804</c:v>
                </c:pt>
                <c:pt idx="181">
                  <c:v>2.5760000000000001</c:v>
                </c:pt>
                <c:pt idx="182">
                  <c:v>4.7619047619047397</c:v>
                </c:pt>
                <c:pt idx="183">
                  <c:v>3.02153846153846</c:v>
                </c:pt>
                <c:pt idx="184">
                  <c:v>9.5238095238094793</c:v>
                </c:pt>
                <c:pt idx="185">
                  <c:v>0</c:v>
                </c:pt>
                <c:pt idx="186">
                  <c:v>10</c:v>
                </c:pt>
                <c:pt idx="187">
                  <c:v>7.1428571428571104</c:v>
                </c:pt>
                <c:pt idx="188">
                  <c:v>6.7630769230769197</c:v>
                </c:pt>
                <c:pt idx="189">
                  <c:v>5.4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All Dimensions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'Compound Alert'!$K$6:$K$195</c:f>
              <c:numCache>
                <c:formatCode>0.0</c:formatCode>
                <c:ptCount val="190"/>
                <c:pt idx="0">
                  <c:v>5</c:v>
                </c:pt>
                <c:pt idx="1">
                  <c:v>2</c:v>
                </c:pt>
                <c:pt idx="2">
                  <c:v>0.5</c:v>
                </c:pt>
                <c:pt idx="3">
                  <c:v>0</c:v>
                </c:pt>
                <c:pt idx="4">
                  <c:v>0.5</c:v>
                </c:pt>
                <c:pt idx="5">
                  <c:v>0</c:v>
                </c:pt>
                <c:pt idx="6">
                  <c:v>0.5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4.5</c:v>
                </c:pt>
                <c:pt idx="11">
                  <c:v>0</c:v>
                </c:pt>
                <c:pt idx="12">
                  <c:v>2</c:v>
                </c:pt>
                <c:pt idx="13">
                  <c:v>3.5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0.5</c:v>
                </c:pt>
                <c:pt idx="18">
                  <c:v>0</c:v>
                </c:pt>
                <c:pt idx="19">
                  <c:v>0.5</c:v>
                </c:pt>
                <c:pt idx="20">
                  <c:v>1.5</c:v>
                </c:pt>
                <c:pt idx="21">
                  <c:v>1.5</c:v>
                </c:pt>
                <c:pt idx="22">
                  <c:v>0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5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1</c:v>
                </c:pt>
                <c:pt idx="32">
                  <c:v>1.5</c:v>
                </c:pt>
                <c:pt idx="33">
                  <c:v>3</c:v>
                </c:pt>
                <c:pt idx="34">
                  <c:v>4.5</c:v>
                </c:pt>
                <c:pt idx="35">
                  <c:v>3.5</c:v>
                </c:pt>
                <c:pt idx="36">
                  <c:v>0.5</c:v>
                </c:pt>
                <c:pt idx="37">
                  <c:v>3</c:v>
                </c:pt>
                <c:pt idx="38">
                  <c:v>0.5</c:v>
                </c:pt>
                <c:pt idx="39">
                  <c:v>0.5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2.5</c:v>
                </c:pt>
                <c:pt idx="45">
                  <c:v>0.5</c:v>
                </c:pt>
                <c:pt idx="46">
                  <c:v>0</c:v>
                </c:pt>
                <c:pt idx="47">
                  <c:v>0.5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2.5</c:v>
                </c:pt>
                <c:pt idx="55">
                  <c:v>0</c:v>
                </c:pt>
                <c:pt idx="56">
                  <c:v>0.5</c:v>
                </c:pt>
                <c:pt idx="57">
                  <c:v>0</c:v>
                </c:pt>
                <c:pt idx="58">
                  <c:v>2</c:v>
                </c:pt>
                <c:pt idx="59">
                  <c:v>1.5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3</c:v>
                </c:pt>
                <c:pt idx="64">
                  <c:v>3.5</c:v>
                </c:pt>
                <c:pt idx="65">
                  <c:v>3.5</c:v>
                </c:pt>
                <c:pt idx="66">
                  <c:v>1.5</c:v>
                </c:pt>
                <c:pt idx="67">
                  <c:v>0.5</c:v>
                </c:pt>
                <c:pt idx="68">
                  <c:v>0.5</c:v>
                </c:pt>
                <c:pt idx="69">
                  <c:v>2</c:v>
                </c:pt>
                <c:pt idx="70">
                  <c:v>0.5</c:v>
                </c:pt>
                <c:pt idx="71">
                  <c:v>2</c:v>
                </c:pt>
                <c:pt idx="72">
                  <c:v>0</c:v>
                </c:pt>
                <c:pt idx="73">
                  <c:v>5.5</c:v>
                </c:pt>
                <c:pt idx="74">
                  <c:v>0</c:v>
                </c:pt>
                <c:pt idx="75">
                  <c:v>1</c:v>
                </c:pt>
                <c:pt idx="76">
                  <c:v>1.5</c:v>
                </c:pt>
                <c:pt idx="77">
                  <c:v>0</c:v>
                </c:pt>
                <c:pt idx="78">
                  <c:v>1.5</c:v>
                </c:pt>
                <c:pt idx="79">
                  <c:v>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2.5</c:v>
                </c:pt>
                <c:pt idx="88">
                  <c:v>0.5</c:v>
                </c:pt>
                <c:pt idx="89">
                  <c:v>2.5</c:v>
                </c:pt>
                <c:pt idx="90">
                  <c:v>2.5</c:v>
                </c:pt>
                <c:pt idx="91">
                  <c:v>0.5</c:v>
                </c:pt>
                <c:pt idx="92">
                  <c:v>1.5</c:v>
                </c:pt>
                <c:pt idx="93">
                  <c:v>0</c:v>
                </c:pt>
                <c:pt idx="94">
                  <c:v>2.5</c:v>
                </c:pt>
                <c:pt idx="95">
                  <c:v>2.5</c:v>
                </c:pt>
                <c:pt idx="96">
                  <c:v>4</c:v>
                </c:pt>
                <c:pt idx="97">
                  <c:v>2.5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0.5</c:v>
                </c:pt>
                <c:pt idx="107">
                  <c:v>3.5</c:v>
                </c:pt>
                <c:pt idx="108">
                  <c:v>0.5</c:v>
                </c:pt>
                <c:pt idx="109">
                  <c:v>0.5</c:v>
                </c:pt>
                <c:pt idx="110">
                  <c:v>2.5</c:v>
                </c:pt>
                <c:pt idx="111">
                  <c:v>0</c:v>
                </c:pt>
                <c:pt idx="112">
                  <c:v>3.5</c:v>
                </c:pt>
                <c:pt idx="113">
                  <c:v>0</c:v>
                </c:pt>
                <c:pt idx="114">
                  <c:v>4</c:v>
                </c:pt>
                <c:pt idx="115">
                  <c:v>0</c:v>
                </c:pt>
                <c:pt idx="116">
                  <c:v>0.5</c:v>
                </c:pt>
                <c:pt idx="117">
                  <c:v>5</c:v>
                </c:pt>
                <c:pt idx="118">
                  <c:v>2.5</c:v>
                </c:pt>
                <c:pt idx="119">
                  <c:v>0.5</c:v>
                </c:pt>
                <c:pt idx="120">
                  <c:v>3</c:v>
                </c:pt>
                <c:pt idx="121">
                  <c:v>0</c:v>
                </c:pt>
                <c:pt idx="122">
                  <c:v>1.5</c:v>
                </c:pt>
                <c:pt idx="123">
                  <c:v>4.5</c:v>
                </c:pt>
                <c:pt idx="124">
                  <c:v>3</c:v>
                </c:pt>
                <c:pt idx="125">
                  <c:v>1.5</c:v>
                </c:pt>
                <c:pt idx="126">
                  <c:v>0</c:v>
                </c:pt>
                <c:pt idx="127">
                  <c:v>0</c:v>
                </c:pt>
                <c:pt idx="128">
                  <c:v>2.5</c:v>
                </c:pt>
                <c:pt idx="129">
                  <c:v>0.5</c:v>
                </c:pt>
                <c:pt idx="130">
                  <c:v>0</c:v>
                </c:pt>
                <c:pt idx="131">
                  <c:v>0</c:v>
                </c:pt>
                <c:pt idx="132">
                  <c:v>2.5</c:v>
                </c:pt>
                <c:pt idx="133">
                  <c:v>0.5</c:v>
                </c:pt>
                <c:pt idx="134">
                  <c:v>1</c:v>
                </c:pt>
                <c:pt idx="135">
                  <c:v>1.5</c:v>
                </c:pt>
                <c:pt idx="136">
                  <c:v>0.5</c:v>
                </c:pt>
                <c:pt idx="137">
                  <c:v>4</c:v>
                </c:pt>
                <c:pt idx="138">
                  <c:v>0</c:v>
                </c:pt>
                <c:pt idx="139">
                  <c:v>2.5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1.5</c:v>
                </c:pt>
                <c:pt idx="146">
                  <c:v>0</c:v>
                </c:pt>
                <c:pt idx="147">
                  <c:v>4</c:v>
                </c:pt>
                <c:pt idx="148">
                  <c:v>1.5</c:v>
                </c:pt>
                <c:pt idx="149">
                  <c:v>0</c:v>
                </c:pt>
                <c:pt idx="150">
                  <c:v>3</c:v>
                </c:pt>
                <c:pt idx="151">
                  <c:v>2.5</c:v>
                </c:pt>
                <c:pt idx="152">
                  <c:v>0.5</c:v>
                </c:pt>
                <c:pt idx="153">
                  <c:v>5.5</c:v>
                </c:pt>
                <c:pt idx="154">
                  <c:v>0</c:v>
                </c:pt>
                <c:pt idx="155">
                  <c:v>4</c:v>
                </c:pt>
                <c:pt idx="156">
                  <c:v>2.5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2</c:v>
                </c:pt>
                <c:pt idx="162">
                  <c:v>0.5</c:v>
                </c:pt>
                <c:pt idx="163">
                  <c:v>4.5</c:v>
                </c:pt>
                <c:pt idx="164">
                  <c:v>4.5</c:v>
                </c:pt>
                <c:pt idx="165">
                  <c:v>2</c:v>
                </c:pt>
                <c:pt idx="166">
                  <c:v>0.5</c:v>
                </c:pt>
                <c:pt idx="167">
                  <c:v>2</c:v>
                </c:pt>
                <c:pt idx="168">
                  <c:v>1.5</c:v>
                </c:pt>
                <c:pt idx="169">
                  <c:v>2.5</c:v>
                </c:pt>
                <c:pt idx="170">
                  <c:v>1.5</c:v>
                </c:pt>
                <c:pt idx="171">
                  <c:v>0</c:v>
                </c:pt>
                <c:pt idx="172">
                  <c:v>0.5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3</c:v>
                </c:pt>
                <c:pt idx="177">
                  <c:v>0.5</c:v>
                </c:pt>
                <c:pt idx="178">
                  <c:v>0</c:v>
                </c:pt>
                <c:pt idx="179">
                  <c:v>0.5</c:v>
                </c:pt>
                <c:pt idx="180">
                  <c:v>1.5</c:v>
                </c:pt>
                <c:pt idx="181">
                  <c:v>0.5</c:v>
                </c:pt>
                <c:pt idx="182">
                  <c:v>3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5</c:v>
                </c:pt>
                <c:pt idx="187">
                  <c:v>0</c:v>
                </c:pt>
                <c:pt idx="188">
                  <c:v>2.5</c:v>
                </c:pt>
                <c:pt idx="189">
                  <c:v>4</c:v>
                </c:pt>
              </c:numCache>
            </c:numRef>
          </c:xVal>
          <c:yVal>
            <c:numRef>
              <c:f>'Compound Alert'!$M$6:$M$195</c:f>
              <c:numCache>
                <c:formatCode>General</c:formatCode>
                <c:ptCount val="190"/>
                <c:pt idx="0">
                  <c:v>3.5</c:v>
                </c:pt>
                <c:pt idx="1">
                  <c:v>0.5</c:v>
                </c:pt>
                <c:pt idx="2">
                  <c:v>0.5</c:v>
                </c:pt>
                <c:pt idx="3">
                  <c:v>1.5</c:v>
                </c:pt>
                <c:pt idx="4">
                  <c:v>1.5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2.5</c:v>
                </c:pt>
                <c:pt idx="10">
                  <c:v>1</c:v>
                </c:pt>
                <c:pt idx="11">
                  <c:v>1</c:v>
                </c:pt>
                <c:pt idx="12">
                  <c:v>0.5</c:v>
                </c:pt>
                <c:pt idx="13">
                  <c:v>3.5</c:v>
                </c:pt>
                <c:pt idx="14">
                  <c:v>2</c:v>
                </c:pt>
                <c:pt idx="15">
                  <c:v>2</c:v>
                </c:pt>
                <c:pt idx="16">
                  <c:v>1.5</c:v>
                </c:pt>
                <c:pt idx="17">
                  <c:v>2</c:v>
                </c:pt>
                <c:pt idx="18">
                  <c:v>2.5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2.5</c:v>
                </c:pt>
                <c:pt idx="23">
                  <c:v>1.5</c:v>
                </c:pt>
                <c:pt idx="24">
                  <c:v>1.5</c:v>
                </c:pt>
                <c:pt idx="25">
                  <c:v>1</c:v>
                </c:pt>
                <c:pt idx="26">
                  <c:v>1.5</c:v>
                </c:pt>
                <c:pt idx="27">
                  <c:v>3.5</c:v>
                </c:pt>
                <c:pt idx="28">
                  <c:v>1</c:v>
                </c:pt>
                <c:pt idx="29">
                  <c:v>0.5</c:v>
                </c:pt>
                <c:pt idx="30">
                  <c:v>2</c:v>
                </c:pt>
                <c:pt idx="31">
                  <c:v>1</c:v>
                </c:pt>
                <c:pt idx="32">
                  <c:v>0.5</c:v>
                </c:pt>
                <c:pt idx="33">
                  <c:v>3.5</c:v>
                </c:pt>
                <c:pt idx="34">
                  <c:v>3.5</c:v>
                </c:pt>
                <c:pt idx="35">
                  <c:v>1.5</c:v>
                </c:pt>
                <c:pt idx="36">
                  <c:v>2.5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1.5</c:v>
                </c:pt>
                <c:pt idx="41">
                  <c:v>1</c:v>
                </c:pt>
                <c:pt idx="42">
                  <c:v>1</c:v>
                </c:pt>
                <c:pt idx="43">
                  <c:v>0.5</c:v>
                </c:pt>
                <c:pt idx="44">
                  <c:v>1</c:v>
                </c:pt>
                <c:pt idx="45">
                  <c:v>0.5</c:v>
                </c:pt>
                <c:pt idx="46">
                  <c:v>1</c:v>
                </c:pt>
                <c:pt idx="47">
                  <c:v>1</c:v>
                </c:pt>
                <c:pt idx="48">
                  <c:v>1.5</c:v>
                </c:pt>
                <c:pt idx="49">
                  <c:v>2</c:v>
                </c:pt>
                <c:pt idx="50">
                  <c:v>0.5</c:v>
                </c:pt>
                <c:pt idx="51">
                  <c:v>2</c:v>
                </c:pt>
                <c:pt idx="52">
                  <c:v>2.5</c:v>
                </c:pt>
                <c:pt idx="53">
                  <c:v>2</c:v>
                </c:pt>
                <c:pt idx="54">
                  <c:v>5.5</c:v>
                </c:pt>
                <c:pt idx="55">
                  <c:v>1</c:v>
                </c:pt>
                <c:pt idx="56">
                  <c:v>3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2.5</c:v>
                </c:pt>
                <c:pt idx="62">
                  <c:v>1.5</c:v>
                </c:pt>
                <c:pt idx="63">
                  <c:v>1.5</c:v>
                </c:pt>
                <c:pt idx="64">
                  <c:v>2.5</c:v>
                </c:pt>
                <c:pt idx="65">
                  <c:v>1</c:v>
                </c:pt>
                <c:pt idx="66">
                  <c:v>0.5</c:v>
                </c:pt>
                <c:pt idx="67">
                  <c:v>1.5</c:v>
                </c:pt>
                <c:pt idx="68">
                  <c:v>1</c:v>
                </c:pt>
                <c:pt idx="69">
                  <c:v>0.5</c:v>
                </c:pt>
                <c:pt idx="70">
                  <c:v>2</c:v>
                </c:pt>
                <c:pt idx="71">
                  <c:v>1.5</c:v>
                </c:pt>
                <c:pt idx="72">
                  <c:v>2.5</c:v>
                </c:pt>
                <c:pt idx="73">
                  <c:v>2</c:v>
                </c:pt>
                <c:pt idx="74">
                  <c:v>1.5</c:v>
                </c:pt>
                <c:pt idx="75">
                  <c:v>0.5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1.5</c:v>
                </c:pt>
                <c:pt idx="81">
                  <c:v>0.5</c:v>
                </c:pt>
                <c:pt idx="82">
                  <c:v>1</c:v>
                </c:pt>
                <c:pt idx="83">
                  <c:v>0.5</c:v>
                </c:pt>
                <c:pt idx="84">
                  <c:v>2</c:v>
                </c:pt>
                <c:pt idx="85">
                  <c:v>0.5</c:v>
                </c:pt>
                <c:pt idx="86">
                  <c:v>1.5</c:v>
                </c:pt>
                <c:pt idx="87">
                  <c:v>3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2.5</c:v>
                </c:pt>
                <c:pt idx="95">
                  <c:v>4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</c:v>
                </c:pt>
                <c:pt idx="100">
                  <c:v>3</c:v>
                </c:pt>
                <c:pt idx="101">
                  <c:v>1.5</c:v>
                </c:pt>
                <c:pt idx="102">
                  <c:v>1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2</c:v>
                </c:pt>
                <c:pt idx="108">
                  <c:v>1.5</c:v>
                </c:pt>
                <c:pt idx="109">
                  <c:v>2.5</c:v>
                </c:pt>
                <c:pt idx="110">
                  <c:v>0</c:v>
                </c:pt>
                <c:pt idx="111">
                  <c:v>1.5</c:v>
                </c:pt>
                <c:pt idx="112">
                  <c:v>3.5</c:v>
                </c:pt>
                <c:pt idx="113">
                  <c:v>0.5</c:v>
                </c:pt>
                <c:pt idx="114">
                  <c:v>2</c:v>
                </c:pt>
                <c:pt idx="115">
                  <c:v>1.5</c:v>
                </c:pt>
                <c:pt idx="116">
                  <c:v>1</c:v>
                </c:pt>
                <c:pt idx="117">
                  <c:v>2.5</c:v>
                </c:pt>
                <c:pt idx="118">
                  <c:v>1.5</c:v>
                </c:pt>
                <c:pt idx="119">
                  <c:v>2.5</c:v>
                </c:pt>
                <c:pt idx="120">
                  <c:v>2</c:v>
                </c:pt>
                <c:pt idx="121">
                  <c:v>1.5</c:v>
                </c:pt>
                <c:pt idx="122">
                  <c:v>1</c:v>
                </c:pt>
                <c:pt idx="123">
                  <c:v>3</c:v>
                </c:pt>
                <c:pt idx="124">
                  <c:v>3</c:v>
                </c:pt>
                <c:pt idx="125">
                  <c:v>2</c:v>
                </c:pt>
                <c:pt idx="126">
                  <c:v>1.5</c:v>
                </c:pt>
                <c:pt idx="127">
                  <c:v>0.5</c:v>
                </c:pt>
                <c:pt idx="128">
                  <c:v>0.5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2.5</c:v>
                </c:pt>
                <c:pt idx="134">
                  <c:v>2</c:v>
                </c:pt>
                <c:pt idx="135">
                  <c:v>2.5</c:v>
                </c:pt>
                <c:pt idx="136">
                  <c:v>1</c:v>
                </c:pt>
                <c:pt idx="137">
                  <c:v>2</c:v>
                </c:pt>
                <c:pt idx="138">
                  <c:v>1.5</c:v>
                </c:pt>
                <c:pt idx="139">
                  <c:v>1</c:v>
                </c:pt>
                <c:pt idx="140">
                  <c:v>0.5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0</c:v>
                </c:pt>
                <c:pt idx="145">
                  <c:v>1</c:v>
                </c:pt>
                <c:pt idx="146">
                  <c:v>2.5</c:v>
                </c:pt>
                <c:pt idx="147">
                  <c:v>4.5</c:v>
                </c:pt>
                <c:pt idx="148">
                  <c:v>2</c:v>
                </c:pt>
                <c:pt idx="149">
                  <c:v>0</c:v>
                </c:pt>
                <c:pt idx="150">
                  <c:v>2</c:v>
                </c:pt>
                <c:pt idx="151">
                  <c:v>3</c:v>
                </c:pt>
                <c:pt idx="152">
                  <c:v>1.5</c:v>
                </c:pt>
                <c:pt idx="153">
                  <c:v>4.5</c:v>
                </c:pt>
                <c:pt idx="154">
                  <c:v>2</c:v>
                </c:pt>
                <c:pt idx="155">
                  <c:v>4.5</c:v>
                </c:pt>
                <c:pt idx="156">
                  <c:v>1</c:v>
                </c:pt>
                <c:pt idx="157">
                  <c:v>1.5</c:v>
                </c:pt>
                <c:pt idx="158">
                  <c:v>1.5</c:v>
                </c:pt>
                <c:pt idx="159">
                  <c:v>2</c:v>
                </c:pt>
                <c:pt idx="160">
                  <c:v>1</c:v>
                </c:pt>
                <c:pt idx="161">
                  <c:v>0</c:v>
                </c:pt>
                <c:pt idx="162">
                  <c:v>1.5</c:v>
                </c:pt>
                <c:pt idx="163">
                  <c:v>3</c:v>
                </c:pt>
                <c:pt idx="164">
                  <c:v>3.5</c:v>
                </c:pt>
                <c:pt idx="165">
                  <c:v>1</c:v>
                </c:pt>
                <c:pt idx="166">
                  <c:v>2</c:v>
                </c:pt>
                <c:pt idx="167">
                  <c:v>1.5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2">
                  <c:v>1.5</c:v>
                </c:pt>
                <c:pt idx="173">
                  <c:v>1.5</c:v>
                </c:pt>
                <c:pt idx="174">
                  <c:v>1</c:v>
                </c:pt>
                <c:pt idx="175">
                  <c:v>2</c:v>
                </c:pt>
                <c:pt idx="176">
                  <c:v>3.5</c:v>
                </c:pt>
                <c:pt idx="177">
                  <c:v>1.5</c:v>
                </c:pt>
                <c:pt idx="178">
                  <c:v>1</c:v>
                </c:pt>
                <c:pt idx="179">
                  <c:v>2</c:v>
                </c:pt>
                <c:pt idx="180">
                  <c:v>1.5</c:v>
                </c:pt>
                <c:pt idx="181">
                  <c:v>1</c:v>
                </c:pt>
                <c:pt idx="182">
                  <c:v>2</c:v>
                </c:pt>
                <c:pt idx="183">
                  <c:v>0.5</c:v>
                </c:pt>
                <c:pt idx="184">
                  <c:v>2</c:v>
                </c:pt>
                <c:pt idx="185">
                  <c:v>0</c:v>
                </c:pt>
                <c:pt idx="186">
                  <c:v>5</c:v>
                </c:pt>
                <c:pt idx="187">
                  <c:v>1.5</c:v>
                </c:pt>
                <c:pt idx="188">
                  <c:v>1.5</c:v>
                </c:pt>
                <c:pt idx="1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</a:t>
                </a:r>
                <a:r>
                  <a:rPr lang="en-US" baseline="0"/>
                  <a:t> Vulnerability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</c:valAx>
      <c:valAx>
        <c:axId val="1983448591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Socioecon.</a:t>
            </a:r>
            <a:r>
              <a:rPr lang="en-US" baseline="0"/>
              <a:t> Vulnerability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Socioeconomic!$F$6:$F$195</c:f>
              <c:numCache>
                <c:formatCode>0.00</c:formatCode>
                <c:ptCount val="190"/>
                <c:pt idx="0">
                  <c:v>10</c:v>
                </c:pt>
                <c:pt idx="1">
                  <c:v>8.4285714285714306</c:v>
                </c:pt>
                <c:pt idx="2">
                  <c:v>3.1428571428571401</c:v>
                </c:pt>
                <c:pt idx="3">
                  <c:v>1.1428571428571399</c:v>
                </c:pt>
                <c:pt idx="4">
                  <c:v>2.5714285714285698</c:v>
                </c:pt>
                <c:pt idx="5">
                  <c:v>2.8571428571428599</c:v>
                </c:pt>
                <c:pt idx="6">
                  <c:v>2.8571428571428599</c:v>
                </c:pt>
                <c:pt idx="7">
                  <c:v>0.71428571428571397</c:v>
                </c:pt>
                <c:pt idx="8">
                  <c:v>0.42857142857142899</c:v>
                </c:pt>
                <c:pt idx="9">
                  <c:v>3.71428571428571</c:v>
                </c:pt>
                <c:pt idx="10">
                  <c:v>10</c:v>
                </c:pt>
                <c:pt idx="11">
                  <c:v>0.42857142857142899</c:v>
                </c:pt>
                <c:pt idx="12">
                  <c:v>9.28571428571429</c:v>
                </c:pt>
                <c:pt idx="13">
                  <c:v>9.71428571428571</c:v>
                </c:pt>
                <c:pt idx="14">
                  <c:v>6.8571428571428603</c:v>
                </c:pt>
                <c:pt idx="15">
                  <c:v>2.71428571428571</c:v>
                </c:pt>
                <c:pt idx="16">
                  <c:v>1.8571428571428601</c:v>
                </c:pt>
                <c:pt idx="17">
                  <c:v>3.71428571428571</c:v>
                </c:pt>
                <c:pt idx="18">
                  <c:v>3.8571428571428599</c:v>
                </c:pt>
                <c:pt idx="19">
                  <c:v>1.71428571428572</c:v>
                </c:pt>
                <c:pt idx="20">
                  <c:v>5.28571428571429</c:v>
                </c:pt>
                <c:pt idx="21">
                  <c:v>6.4285714285714297</c:v>
                </c:pt>
                <c:pt idx="22">
                  <c:v>4.8571428571428603</c:v>
                </c:pt>
                <c:pt idx="23">
                  <c:v>3.2857142857142798</c:v>
                </c:pt>
                <c:pt idx="24">
                  <c:v>1.8571428571428601</c:v>
                </c:pt>
                <c:pt idx="25">
                  <c:v>7.4285714285714297</c:v>
                </c:pt>
                <c:pt idx="26">
                  <c:v>6.4285714285714297</c:v>
                </c:pt>
                <c:pt idx="27">
                  <c:v>10</c:v>
                </c:pt>
                <c:pt idx="28">
                  <c:v>0.57142857142857095</c:v>
                </c:pt>
                <c:pt idx="29">
                  <c:v>0.42857142857142899</c:v>
                </c:pt>
                <c:pt idx="30">
                  <c:v>2.4285714285714302</c:v>
                </c:pt>
                <c:pt idx="31">
                  <c:v>3.71428571428571</c:v>
                </c:pt>
                <c:pt idx="32">
                  <c:v>8.5714285714285694</c:v>
                </c:pt>
                <c:pt idx="33">
                  <c:v>8.4285714285714306</c:v>
                </c:pt>
                <c:pt idx="34">
                  <c:v>9.5714285714285694</c:v>
                </c:pt>
                <c:pt idx="35">
                  <c:v>7.5714285714285703</c:v>
                </c:pt>
                <c:pt idx="36">
                  <c:v>5.28571428571429</c:v>
                </c:pt>
                <c:pt idx="37">
                  <c:v>8.71428571428571</c:v>
                </c:pt>
                <c:pt idx="38">
                  <c:v>6.71428571428571</c:v>
                </c:pt>
                <c:pt idx="39">
                  <c:v>3.2857142857142798</c:v>
                </c:pt>
                <c:pt idx="40">
                  <c:v>3.1428571428571401</c:v>
                </c:pt>
                <c:pt idx="41">
                  <c:v>1</c:v>
                </c:pt>
                <c:pt idx="42">
                  <c:v>0.57142857142857095</c:v>
                </c:pt>
                <c:pt idx="43">
                  <c:v>0.57142857142857095</c:v>
                </c:pt>
                <c:pt idx="44">
                  <c:v>8.2857142857142794</c:v>
                </c:pt>
                <c:pt idx="45">
                  <c:v>4.71428571428571</c:v>
                </c:pt>
                <c:pt idx="46">
                  <c:v>0.28571428571428598</c:v>
                </c:pt>
                <c:pt idx="47">
                  <c:v>5</c:v>
                </c:pt>
                <c:pt idx="48">
                  <c:v>3.4285714285714302</c:v>
                </c:pt>
                <c:pt idx="49">
                  <c:v>4.8571428571428603</c:v>
                </c:pt>
                <c:pt idx="50">
                  <c:v>5</c:v>
                </c:pt>
                <c:pt idx="51">
                  <c:v>9</c:v>
                </c:pt>
                <c:pt idx="52">
                  <c:v>0.71428571428571397</c:v>
                </c:pt>
                <c:pt idx="53">
                  <c:v>0.85714285714285599</c:v>
                </c:pt>
                <c:pt idx="54">
                  <c:v>9</c:v>
                </c:pt>
                <c:pt idx="55">
                  <c:v>0.28571428571428598</c:v>
                </c:pt>
                <c:pt idx="56">
                  <c:v>4.8571428571428603</c:v>
                </c:pt>
                <c:pt idx="57">
                  <c:v>0.71428571428571397</c:v>
                </c:pt>
                <c:pt idx="58">
                  <c:v>8</c:v>
                </c:pt>
                <c:pt idx="59">
                  <c:v>6.1428571428571397</c:v>
                </c:pt>
                <c:pt idx="60">
                  <c:v>0.71428571428571397</c:v>
                </c:pt>
                <c:pt idx="61">
                  <c:v>3.4285714285714302</c:v>
                </c:pt>
                <c:pt idx="62">
                  <c:v>7.5714285714285703</c:v>
                </c:pt>
                <c:pt idx="63">
                  <c:v>7.8571428571428603</c:v>
                </c:pt>
                <c:pt idx="64">
                  <c:v>10</c:v>
                </c:pt>
                <c:pt idx="65">
                  <c:v>10</c:v>
                </c:pt>
                <c:pt idx="66">
                  <c:v>6</c:v>
                </c:pt>
                <c:pt idx="67">
                  <c:v>1.28571428571429</c:v>
                </c:pt>
                <c:pt idx="68">
                  <c:v>3.1428571428571401</c:v>
                </c:pt>
                <c:pt idx="69">
                  <c:v>7.7142857142857197</c:v>
                </c:pt>
                <c:pt idx="70">
                  <c:v>6.28571428571429</c:v>
                </c:pt>
                <c:pt idx="71">
                  <c:v>8.1428571428571406</c:v>
                </c:pt>
                <c:pt idx="72">
                  <c:v>1.8571428571428601</c:v>
                </c:pt>
                <c:pt idx="73">
                  <c:v>10</c:v>
                </c:pt>
                <c:pt idx="74">
                  <c:v>1.8571428571428601</c:v>
                </c:pt>
                <c:pt idx="75">
                  <c:v>4.71428571428571</c:v>
                </c:pt>
                <c:pt idx="76">
                  <c:v>6.71428571428571</c:v>
                </c:pt>
                <c:pt idx="77">
                  <c:v>0.57142857142857095</c:v>
                </c:pt>
                <c:pt idx="78">
                  <c:v>3.4285714285714302</c:v>
                </c:pt>
                <c:pt idx="79">
                  <c:v>5.5714285714285703</c:v>
                </c:pt>
                <c:pt idx="80">
                  <c:v>0.28571428571428598</c:v>
                </c:pt>
                <c:pt idx="81">
                  <c:v>0.85714285714285599</c:v>
                </c:pt>
                <c:pt idx="82">
                  <c:v>0.85714285714285599</c:v>
                </c:pt>
                <c:pt idx="83">
                  <c:v>5.5714285714285703</c:v>
                </c:pt>
                <c:pt idx="84">
                  <c:v>5.1428571428571397</c:v>
                </c:pt>
                <c:pt idx="85">
                  <c:v>0.57142857142857095</c:v>
                </c:pt>
                <c:pt idx="86">
                  <c:v>1.5714285714285701</c:v>
                </c:pt>
                <c:pt idx="87">
                  <c:v>7.8571428571428603</c:v>
                </c:pt>
                <c:pt idx="88">
                  <c:v>4.71428571428571</c:v>
                </c:pt>
                <c:pt idx="89">
                  <c:v>8.2857142857142794</c:v>
                </c:pt>
                <c:pt idx="90">
                  <c:v>8.4285714285714306</c:v>
                </c:pt>
                <c:pt idx="91">
                  <c:v>2.5714285714285698</c:v>
                </c:pt>
                <c:pt idx="92">
                  <c:v>0.57142857142857095</c:v>
                </c:pt>
                <c:pt idx="93">
                  <c:v>2.4285714285714302</c:v>
                </c:pt>
                <c:pt idx="94">
                  <c:v>7.1428571428571397</c:v>
                </c:pt>
                <c:pt idx="95">
                  <c:v>5.5714285714285703</c:v>
                </c:pt>
                <c:pt idx="96">
                  <c:v>10</c:v>
                </c:pt>
                <c:pt idx="97">
                  <c:v>3.8571428571428599</c:v>
                </c:pt>
                <c:pt idx="98">
                  <c:v>4.4285714285714297</c:v>
                </c:pt>
                <c:pt idx="99">
                  <c:v>0</c:v>
                </c:pt>
                <c:pt idx="100">
                  <c:v>4.28571428571429</c:v>
                </c:pt>
                <c:pt idx="101">
                  <c:v>9.1428571428571406</c:v>
                </c:pt>
                <c:pt idx="102">
                  <c:v>1.4285714285714299</c:v>
                </c:pt>
                <c:pt idx="103">
                  <c:v>0.85714285714285599</c:v>
                </c:pt>
                <c:pt idx="104">
                  <c:v>1.71428571428572</c:v>
                </c:pt>
                <c:pt idx="105">
                  <c:v>6.4285714285714297</c:v>
                </c:pt>
                <c:pt idx="106">
                  <c:v>3.5714285714285698</c:v>
                </c:pt>
                <c:pt idx="107">
                  <c:v>8.4285714285714306</c:v>
                </c:pt>
                <c:pt idx="108">
                  <c:v>3.4285714285714302</c:v>
                </c:pt>
                <c:pt idx="109">
                  <c:v>4.8571428571428603</c:v>
                </c:pt>
                <c:pt idx="110">
                  <c:v>7.7142857142857197</c:v>
                </c:pt>
                <c:pt idx="111">
                  <c:v>3.4285714285714302</c:v>
                </c:pt>
                <c:pt idx="112">
                  <c:v>10</c:v>
                </c:pt>
                <c:pt idx="113">
                  <c:v>1</c:v>
                </c:pt>
                <c:pt idx="114">
                  <c:v>7.1428571428571397</c:v>
                </c:pt>
                <c:pt idx="115">
                  <c:v>3.1428571428571401</c:v>
                </c:pt>
                <c:pt idx="116">
                  <c:v>5.28571428571429</c:v>
                </c:pt>
                <c:pt idx="117">
                  <c:v>10</c:v>
                </c:pt>
                <c:pt idx="118">
                  <c:v>8.71428571428571</c:v>
                </c:pt>
                <c:pt idx="119">
                  <c:v>3.1428571428571401</c:v>
                </c:pt>
                <c:pt idx="120">
                  <c:v>10</c:v>
                </c:pt>
                <c:pt idx="121">
                  <c:v>2.8571428571428599</c:v>
                </c:pt>
                <c:pt idx="122">
                  <c:v>8</c:v>
                </c:pt>
                <c:pt idx="123">
                  <c:v>10</c:v>
                </c:pt>
                <c:pt idx="124">
                  <c:v>7.8571428571428603</c:v>
                </c:pt>
                <c:pt idx="125">
                  <c:v>7.1428571428571397</c:v>
                </c:pt>
                <c:pt idx="126">
                  <c:v>0.28571428571428598</c:v>
                </c:pt>
                <c:pt idx="127">
                  <c:v>0.28571428571428598</c:v>
                </c:pt>
                <c:pt idx="128">
                  <c:v>8.2857142857142794</c:v>
                </c:pt>
                <c:pt idx="129">
                  <c:v>6</c:v>
                </c:pt>
                <c:pt idx="130">
                  <c:v>0.71428571428571397</c:v>
                </c:pt>
                <c:pt idx="131">
                  <c:v>2.4285714285714302</c:v>
                </c:pt>
                <c:pt idx="132">
                  <c:v>7.7142857142857197</c:v>
                </c:pt>
                <c:pt idx="133">
                  <c:v>3.71428571428571</c:v>
                </c:pt>
                <c:pt idx="134">
                  <c:v>4.8571428571428603</c:v>
                </c:pt>
                <c:pt idx="135">
                  <c:v>5.5714285714285703</c:v>
                </c:pt>
                <c:pt idx="136">
                  <c:v>4.8571428571428603</c:v>
                </c:pt>
                <c:pt idx="137">
                  <c:v>9</c:v>
                </c:pt>
                <c:pt idx="138">
                  <c:v>1</c:v>
                </c:pt>
                <c:pt idx="139">
                  <c:v>9</c:v>
                </c:pt>
                <c:pt idx="140">
                  <c:v>1.4285714285714299</c:v>
                </c:pt>
                <c:pt idx="141">
                  <c:v>5.1428571428571397</c:v>
                </c:pt>
                <c:pt idx="142">
                  <c:v>1.71428571428572</c:v>
                </c:pt>
                <c:pt idx="143">
                  <c:v>2.71428571428571</c:v>
                </c:pt>
                <c:pt idx="144">
                  <c:v>2.28571428571429</c:v>
                </c:pt>
                <c:pt idx="145">
                  <c:v>9</c:v>
                </c:pt>
                <c:pt idx="146">
                  <c:v>1.71428571428572</c:v>
                </c:pt>
                <c:pt idx="147">
                  <c:v>8.4285714285714306</c:v>
                </c:pt>
                <c:pt idx="148">
                  <c:v>9</c:v>
                </c:pt>
                <c:pt idx="149">
                  <c:v>0.28571428571428598</c:v>
                </c:pt>
                <c:pt idx="150">
                  <c:v>8.4285714285714306</c:v>
                </c:pt>
                <c:pt idx="151">
                  <c:v>9.8571428571428594</c:v>
                </c:pt>
                <c:pt idx="152">
                  <c:v>6.28571428571429</c:v>
                </c:pt>
                <c:pt idx="153">
                  <c:v>10</c:v>
                </c:pt>
                <c:pt idx="154">
                  <c:v>2.4285714285714302</c:v>
                </c:pt>
                <c:pt idx="155">
                  <c:v>10</c:v>
                </c:pt>
                <c:pt idx="156">
                  <c:v>8.71428571428571</c:v>
                </c:pt>
                <c:pt idx="157">
                  <c:v>5</c:v>
                </c:pt>
                <c:pt idx="158">
                  <c:v>1.28571428571429</c:v>
                </c:pt>
                <c:pt idx="159">
                  <c:v>0.28571428571428598</c:v>
                </c:pt>
                <c:pt idx="160">
                  <c:v>0.28571428571428598</c:v>
                </c:pt>
                <c:pt idx="161">
                  <c:v>8</c:v>
                </c:pt>
                <c:pt idx="162">
                  <c:v>3.71428571428571</c:v>
                </c:pt>
                <c:pt idx="163">
                  <c:v>10</c:v>
                </c:pt>
                <c:pt idx="164">
                  <c:v>10</c:v>
                </c:pt>
                <c:pt idx="165">
                  <c:v>8.71428571428571</c:v>
                </c:pt>
                <c:pt idx="166">
                  <c:v>3.1428571428571401</c:v>
                </c:pt>
                <c:pt idx="167">
                  <c:v>6.5714285714285703</c:v>
                </c:pt>
                <c:pt idx="168">
                  <c:v>2.1428571428571401</c:v>
                </c:pt>
                <c:pt idx="169">
                  <c:v>7.1428571428571397</c:v>
                </c:pt>
                <c:pt idx="170">
                  <c:v>7.8571428571428603</c:v>
                </c:pt>
                <c:pt idx="171">
                  <c:v>2.8571428571428599</c:v>
                </c:pt>
                <c:pt idx="172">
                  <c:v>3.4285714285714302</c:v>
                </c:pt>
                <c:pt idx="173">
                  <c:v>3</c:v>
                </c:pt>
                <c:pt idx="174">
                  <c:v>7.1428571428571397</c:v>
                </c:pt>
                <c:pt idx="175">
                  <c:v>8.4285714285714306</c:v>
                </c:pt>
                <c:pt idx="176">
                  <c:v>9</c:v>
                </c:pt>
                <c:pt idx="177">
                  <c:v>2.5714285714285698</c:v>
                </c:pt>
                <c:pt idx="178">
                  <c:v>2.71428571428571</c:v>
                </c:pt>
                <c:pt idx="179">
                  <c:v>1.1428571428571399</c:v>
                </c:pt>
                <c:pt idx="180">
                  <c:v>4.8571428571428603</c:v>
                </c:pt>
                <c:pt idx="181">
                  <c:v>3.8571428571428599</c:v>
                </c:pt>
                <c:pt idx="182">
                  <c:v>4.71428571428571</c:v>
                </c:pt>
                <c:pt idx="183">
                  <c:v>4.8571428571428603</c:v>
                </c:pt>
                <c:pt idx="184">
                  <c:v>7.8571428571428603</c:v>
                </c:pt>
                <c:pt idx="185">
                  <c:v>7.28571428571429</c:v>
                </c:pt>
                <c:pt idx="186">
                  <c:v>10</c:v>
                </c:pt>
                <c:pt idx="187">
                  <c:v>6.1428571428571397</c:v>
                </c:pt>
                <c:pt idx="188">
                  <c:v>8.71428571428571</c:v>
                </c:pt>
                <c:pt idx="189">
                  <c:v>8</c:v>
                </c:pt>
              </c:numCache>
            </c:numRef>
          </c:xVal>
          <c:yVal>
            <c:numRef>
              <c:f>Socioeconomic!$G$6:$G$195</c:f>
              <c:numCache>
                <c:formatCode>0.00</c:formatCode>
                <c:ptCount val="190"/>
                <c:pt idx="0">
                  <c:v>7</c:v>
                </c:pt>
                <c:pt idx="1">
                  <c:v>9.4694335544459793</c:v>
                </c:pt>
                <c:pt idx="2">
                  <c:v>1</c:v>
                </c:pt>
                <c:pt idx="3">
                  <c:v>7</c:v>
                </c:pt>
                <c:pt idx="4">
                  <c:v>10</c:v>
                </c:pt>
                <c:pt idx="5">
                  <c:v>10</c:v>
                </c:pt>
                <c:pt idx="6">
                  <c:v>0</c:v>
                </c:pt>
                <c:pt idx="7">
                  <c:v>5.8333333333333304</c:v>
                </c:pt>
                <c:pt idx="8">
                  <c:v>4.3333333333333304</c:v>
                </c:pt>
                <c:pt idx="9">
                  <c:v>5.6433333333333398</c:v>
                </c:pt>
                <c:pt idx="10">
                  <c:v>5.8820202058210196</c:v>
                </c:pt>
                <c:pt idx="11">
                  <c:v>3</c:v>
                </c:pt>
                <c:pt idx="12">
                  <c:v>3</c:v>
                </c:pt>
                <c:pt idx="13">
                  <c:v>8.1976931435721294</c:v>
                </c:pt>
                <c:pt idx="14">
                  <c:v>10</c:v>
                </c:pt>
                <c:pt idx="15">
                  <c:v>10</c:v>
                </c:pt>
                <c:pt idx="16">
                  <c:v>3</c:v>
                </c:pt>
                <c:pt idx="17">
                  <c:v>10</c:v>
                </c:pt>
                <c:pt idx="18">
                  <c:v>10</c:v>
                </c:pt>
                <c:pt idx="19">
                  <c:v>7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7</c:v>
                </c:pt>
                <c:pt idx="25">
                  <c:v>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3.0166666666666702</c:v>
                </c:pt>
                <c:pt idx="30">
                  <c:v>10</c:v>
                </c:pt>
                <c:pt idx="31">
                  <c:v>0.6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9.8347492894880197</c:v>
                </c:pt>
                <c:pt idx="36">
                  <c:v>10</c:v>
                </c:pt>
                <c:pt idx="37">
                  <c:v>3.5918884781953402</c:v>
                </c:pt>
                <c:pt idx="38">
                  <c:v>2.35285928427226</c:v>
                </c:pt>
                <c:pt idx="39">
                  <c:v>10</c:v>
                </c:pt>
                <c:pt idx="40">
                  <c:v>7</c:v>
                </c:pt>
                <c:pt idx="41">
                  <c:v>3.0933333333333302</c:v>
                </c:pt>
                <c:pt idx="42">
                  <c:v>3.66333333333333</c:v>
                </c:pt>
                <c:pt idx="43">
                  <c:v>3.78</c:v>
                </c:pt>
                <c:pt idx="44">
                  <c:v>8.8847092522515201</c:v>
                </c:pt>
                <c:pt idx="45">
                  <c:v>0</c:v>
                </c:pt>
                <c:pt idx="46">
                  <c:v>3.86</c:v>
                </c:pt>
                <c:pt idx="47">
                  <c:v>10</c:v>
                </c:pt>
                <c:pt idx="48">
                  <c:v>9.06666666666667</c:v>
                </c:pt>
                <c:pt idx="49">
                  <c:v>10</c:v>
                </c:pt>
                <c:pt idx="50">
                  <c:v>9.1046643938336995</c:v>
                </c:pt>
                <c:pt idx="51">
                  <c:v>7</c:v>
                </c:pt>
                <c:pt idx="52">
                  <c:v>9</c:v>
                </c:pt>
                <c:pt idx="53">
                  <c:v>10</c:v>
                </c:pt>
                <c:pt idx="54">
                  <c:v>10</c:v>
                </c:pt>
                <c:pt idx="55">
                  <c:v>5.2833333333333297</c:v>
                </c:pt>
                <c:pt idx="56">
                  <c:v>10</c:v>
                </c:pt>
                <c:pt idx="57">
                  <c:v>3</c:v>
                </c:pt>
                <c:pt idx="58">
                  <c:v>0</c:v>
                </c:pt>
                <c:pt idx="59">
                  <c:v>10</c:v>
                </c:pt>
                <c:pt idx="60">
                  <c:v>5.1666666666666696</c:v>
                </c:pt>
                <c:pt idx="61">
                  <c:v>10</c:v>
                </c:pt>
                <c:pt idx="62">
                  <c:v>10</c:v>
                </c:pt>
                <c:pt idx="63">
                  <c:v>7</c:v>
                </c:pt>
                <c:pt idx="64">
                  <c:v>7</c:v>
                </c:pt>
                <c:pt idx="65">
                  <c:v>8.8311811733393402</c:v>
                </c:pt>
                <c:pt idx="66">
                  <c:v>0</c:v>
                </c:pt>
                <c:pt idx="67">
                  <c:v>8.5033333333333392</c:v>
                </c:pt>
                <c:pt idx="68">
                  <c:v>0</c:v>
                </c:pt>
                <c:pt idx="69">
                  <c:v>3.21345038641067</c:v>
                </c:pt>
                <c:pt idx="70">
                  <c:v>0</c:v>
                </c:pt>
                <c:pt idx="71">
                  <c:v>5.3466666666666702</c:v>
                </c:pt>
                <c:pt idx="72">
                  <c:v>10</c:v>
                </c:pt>
                <c:pt idx="73">
                  <c:v>10</c:v>
                </c:pt>
                <c:pt idx="74">
                  <c:v>8.94</c:v>
                </c:pt>
                <c:pt idx="75">
                  <c:v>9.06666666666667</c:v>
                </c:pt>
                <c:pt idx="76">
                  <c:v>9.1999999999999993</c:v>
                </c:pt>
                <c:pt idx="77">
                  <c:v>3</c:v>
                </c:pt>
                <c:pt idx="78">
                  <c:v>5.0866666666666598</c:v>
                </c:pt>
                <c:pt idx="79">
                  <c:v>0</c:v>
                </c:pt>
                <c:pt idx="80">
                  <c:v>10</c:v>
                </c:pt>
                <c:pt idx="81">
                  <c:v>7.2966666666666704</c:v>
                </c:pt>
                <c:pt idx="82">
                  <c:v>3.6666666666666701</c:v>
                </c:pt>
                <c:pt idx="83">
                  <c:v>0</c:v>
                </c:pt>
                <c:pt idx="84">
                  <c:v>10</c:v>
                </c:pt>
                <c:pt idx="85">
                  <c:v>3.1566666666666698</c:v>
                </c:pt>
                <c:pt idx="86">
                  <c:v>10</c:v>
                </c:pt>
                <c:pt idx="87">
                  <c:v>10</c:v>
                </c:pt>
                <c:pt idx="88">
                  <c:v>2.9548273325455399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0.97333333333333405</c:v>
                </c:pt>
                <c:pt idx="93">
                  <c:v>0</c:v>
                </c:pt>
                <c:pt idx="94">
                  <c:v>7.1725602831159296</c:v>
                </c:pt>
                <c:pt idx="95">
                  <c:v>7</c:v>
                </c:pt>
                <c:pt idx="96">
                  <c:v>9.2420064025106807</c:v>
                </c:pt>
                <c:pt idx="97">
                  <c:v>7</c:v>
                </c:pt>
                <c:pt idx="98">
                  <c:v>8.6596330006917306</c:v>
                </c:pt>
                <c:pt idx="99">
                  <c:v>0</c:v>
                </c:pt>
                <c:pt idx="100">
                  <c:v>10</c:v>
                </c:pt>
                <c:pt idx="101">
                  <c:v>9.3285717424686698</c:v>
                </c:pt>
                <c:pt idx="102">
                  <c:v>6.4866666666666699</c:v>
                </c:pt>
                <c:pt idx="103">
                  <c:v>3.5633333333333299</c:v>
                </c:pt>
                <c:pt idx="104">
                  <c:v>8.9633333333333294</c:v>
                </c:pt>
                <c:pt idx="105">
                  <c:v>10</c:v>
                </c:pt>
                <c:pt idx="106">
                  <c:v>9.6</c:v>
                </c:pt>
                <c:pt idx="107">
                  <c:v>9.3784793104444208</c:v>
                </c:pt>
                <c:pt idx="108">
                  <c:v>0</c:v>
                </c:pt>
                <c:pt idx="109">
                  <c:v>7</c:v>
                </c:pt>
                <c:pt idx="110">
                  <c:v>0</c:v>
                </c:pt>
                <c:pt idx="111">
                  <c:v>9.9933333333333394</c:v>
                </c:pt>
                <c:pt idx="112">
                  <c:v>9.9336629949600095</c:v>
                </c:pt>
                <c:pt idx="113">
                  <c:v>3</c:v>
                </c:pt>
                <c:pt idx="114">
                  <c:v>9.8841076805477996</c:v>
                </c:pt>
                <c:pt idx="115">
                  <c:v>0</c:v>
                </c:pt>
                <c:pt idx="116">
                  <c:v>6.6666666666666696</c:v>
                </c:pt>
                <c:pt idx="117">
                  <c:v>8.5555049351283508</c:v>
                </c:pt>
                <c:pt idx="118">
                  <c:v>7</c:v>
                </c:pt>
                <c:pt idx="119">
                  <c:v>10</c:v>
                </c:pt>
                <c:pt idx="120">
                  <c:v>10</c:v>
                </c:pt>
                <c:pt idx="121">
                  <c:v>5.4166666666666696</c:v>
                </c:pt>
                <c:pt idx="122">
                  <c:v>10</c:v>
                </c:pt>
                <c:pt idx="123">
                  <c:v>7</c:v>
                </c:pt>
                <c:pt idx="124">
                  <c:v>10</c:v>
                </c:pt>
                <c:pt idx="125">
                  <c:v>10</c:v>
                </c:pt>
                <c:pt idx="126">
                  <c:v>7.0333333333333297</c:v>
                </c:pt>
                <c:pt idx="127">
                  <c:v>3</c:v>
                </c:pt>
                <c:pt idx="128">
                  <c:v>0</c:v>
                </c:pt>
                <c:pt idx="129">
                  <c:v>0</c:v>
                </c:pt>
                <c:pt idx="130">
                  <c:v>6.5066666666666704</c:v>
                </c:pt>
                <c:pt idx="131">
                  <c:v>7</c:v>
                </c:pt>
                <c:pt idx="132">
                  <c:v>1.4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0</c:v>
                </c:pt>
                <c:pt idx="137">
                  <c:v>7</c:v>
                </c:pt>
                <c:pt idx="138">
                  <c:v>9.7687693096342496</c:v>
                </c:pt>
                <c:pt idx="139">
                  <c:v>0</c:v>
                </c:pt>
                <c:pt idx="140">
                  <c:v>5.54</c:v>
                </c:pt>
                <c:pt idx="141">
                  <c:v>2.9733333333333301</c:v>
                </c:pt>
                <c:pt idx="142">
                  <c:v>10</c:v>
                </c:pt>
                <c:pt idx="143">
                  <c:v>10</c:v>
                </c:pt>
                <c:pt idx="144">
                  <c:v>3.3333333333333299</c:v>
                </c:pt>
                <c:pt idx="145">
                  <c:v>0</c:v>
                </c:pt>
                <c:pt idx="146">
                  <c:v>7</c:v>
                </c:pt>
                <c:pt idx="147">
                  <c:v>10</c:v>
                </c:pt>
                <c:pt idx="148">
                  <c:v>10</c:v>
                </c:pt>
                <c:pt idx="149">
                  <c:v>3</c:v>
                </c:pt>
                <c:pt idx="150">
                  <c:v>7.2393699827648303</c:v>
                </c:pt>
                <c:pt idx="151">
                  <c:v>10</c:v>
                </c:pt>
                <c:pt idx="152">
                  <c:v>8.8566666666666691</c:v>
                </c:pt>
                <c:pt idx="153">
                  <c:v>7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7.5733333333333297</c:v>
                </c:pt>
                <c:pt idx="158">
                  <c:v>6.75</c:v>
                </c:pt>
                <c:pt idx="159">
                  <c:v>10</c:v>
                </c:pt>
                <c:pt idx="160">
                  <c:v>6.34</c:v>
                </c:pt>
                <c:pt idx="161">
                  <c:v>4.8561620664763296</c:v>
                </c:pt>
                <c:pt idx="162">
                  <c:v>3</c:v>
                </c:pt>
                <c:pt idx="163">
                  <c:v>7</c:v>
                </c:pt>
                <c:pt idx="164">
                  <c:v>10</c:v>
                </c:pt>
                <c:pt idx="165">
                  <c:v>3.13700420251199</c:v>
                </c:pt>
                <c:pt idx="166">
                  <c:v>0</c:v>
                </c:pt>
                <c:pt idx="167">
                  <c:v>7.5524877820696101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0</c:v>
                </c:pt>
                <c:pt idx="172">
                  <c:v>10</c:v>
                </c:pt>
                <c:pt idx="173">
                  <c:v>7</c:v>
                </c:pt>
                <c:pt idx="174">
                  <c:v>0</c:v>
                </c:pt>
                <c:pt idx="175">
                  <c:v>7</c:v>
                </c:pt>
                <c:pt idx="176">
                  <c:v>10</c:v>
                </c:pt>
                <c:pt idx="177">
                  <c:v>8.4566666666666706</c:v>
                </c:pt>
                <c:pt idx="178">
                  <c:v>3</c:v>
                </c:pt>
                <c:pt idx="179">
                  <c:v>10</c:v>
                </c:pt>
                <c:pt idx="180">
                  <c:v>10</c:v>
                </c:pt>
                <c:pt idx="181">
                  <c:v>0</c:v>
                </c:pt>
                <c:pt idx="182">
                  <c:v>7</c:v>
                </c:pt>
                <c:pt idx="183">
                  <c:v>6.4178180921645396</c:v>
                </c:pt>
                <c:pt idx="184">
                  <c:v>7</c:v>
                </c:pt>
                <c:pt idx="185">
                  <c:v>0</c:v>
                </c:pt>
                <c:pt idx="186">
                  <c:v>7.6797073000953304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Food Security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Food!$F$6:$F$195</c:f>
              <c:numCache>
                <c:formatCode>0.00</c:formatCode>
                <c:ptCount val="190"/>
                <c:pt idx="0">
                  <c:v>10</c:v>
                </c:pt>
                <c:pt idx="1">
                  <c:v>9.8325358851674594</c:v>
                </c:pt>
                <c:pt idx="2">
                  <c:v>3.3971291866028701</c:v>
                </c:pt>
                <c:pt idx="3">
                  <c:v>1.07655502392344</c:v>
                </c:pt>
                <c:pt idx="4">
                  <c:v>2.2727272727272698</c:v>
                </c:pt>
                <c:pt idx="5">
                  <c:v>2.7033492822966498</c:v>
                </c:pt>
                <c:pt idx="6">
                  <c:v>0</c:v>
                </c:pt>
                <c:pt idx="7">
                  <c:v>0.88516746411483305</c:v>
                </c:pt>
                <c:pt idx="8">
                  <c:v>0</c:v>
                </c:pt>
                <c:pt idx="9">
                  <c:v>4.2344497607655498</c:v>
                </c:pt>
                <c:pt idx="10">
                  <c:v>9.9282296650717701</c:v>
                </c:pt>
                <c:pt idx="11">
                  <c:v>0</c:v>
                </c:pt>
                <c:pt idx="12">
                  <c:v>8.6124401913875595</c:v>
                </c:pt>
                <c:pt idx="13">
                  <c:v>8.7559808612440193</c:v>
                </c:pt>
                <c:pt idx="14">
                  <c:v>8.03827751196172</c:v>
                </c:pt>
                <c:pt idx="15">
                  <c:v>2.4162679425837301</c:v>
                </c:pt>
                <c:pt idx="16">
                  <c:v>0.52631578947368296</c:v>
                </c:pt>
                <c:pt idx="17">
                  <c:v>3.58851674641148</c:v>
                </c:pt>
                <c:pt idx="18">
                  <c:v>3.2296650717703299</c:v>
                </c:pt>
                <c:pt idx="19">
                  <c:v>1.02870813397129</c:v>
                </c:pt>
                <c:pt idx="20">
                  <c:v>4.6650717703349303</c:v>
                </c:pt>
                <c:pt idx="21">
                  <c:v>8.0861244019138798</c:v>
                </c:pt>
                <c:pt idx="22">
                  <c:v>3.7320574162679399</c:v>
                </c:pt>
                <c:pt idx="23">
                  <c:v>1.8181818181818199</c:v>
                </c:pt>
                <c:pt idx="24">
                  <c:v>1.8181818181818199</c:v>
                </c:pt>
                <c:pt idx="25">
                  <c:v>6.9856459330143599</c:v>
                </c:pt>
                <c:pt idx="26">
                  <c:v>6.9377990430622001</c:v>
                </c:pt>
                <c:pt idx="27">
                  <c:v>10</c:v>
                </c:pt>
                <c:pt idx="28">
                  <c:v>0.83732057416267802</c:v>
                </c:pt>
                <c:pt idx="29">
                  <c:v>0</c:v>
                </c:pt>
                <c:pt idx="30">
                  <c:v>3.42105263157895</c:v>
                </c:pt>
                <c:pt idx="31">
                  <c:v>2.9186602870813401</c:v>
                </c:pt>
                <c:pt idx="32">
                  <c:v>7.2966507177033497</c:v>
                </c:pt>
                <c:pt idx="33">
                  <c:v>8.1339712918660307</c:v>
                </c:pt>
                <c:pt idx="34">
                  <c:v>10</c:v>
                </c:pt>
                <c:pt idx="35">
                  <c:v>10</c:v>
                </c:pt>
                <c:pt idx="36">
                  <c:v>5.0717703349282299</c:v>
                </c:pt>
                <c:pt idx="37">
                  <c:v>8.2296650717703397</c:v>
                </c:pt>
                <c:pt idx="38">
                  <c:v>6.3636363636363598</c:v>
                </c:pt>
                <c:pt idx="39">
                  <c:v>3.3971291866028701</c:v>
                </c:pt>
                <c:pt idx="40">
                  <c:v>4.3301435406698596</c:v>
                </c:pt>
                <c:pt idx="41">
                  <c:v>2.12918660287081</c:v>
                </c:pt>
                <c:pt idx="42">
                  <c:v>0</c:v>
                </c:pt>
                <c:pt idx="43">
                  <c:v>0</c:v>
                </c:pt>
                <c:pt idx="44">
                  <c:v>8.2535885167464098</c:v>
                </c:pt>
                <c:pt idx="45">
                  <c:v>5.5023923444976104</c:v>
                </c:pt>
                <c:pt idx="46">
                  <c:v>0</c:v>
                </c:pt>
                <c:pt idx="47">
                  <c:v>4.5933014354067003</c:v>
                </c:pt>
                <c:pt idx="48">
                  <c:v>2.9665071770334901</c:v>
                </c:pt>
                <c:pt idx="49">
                  <c:v>5.1435406698564599</c:v>
                </c:pt>
                <c:pt idx="50">
                  <c:v>1.79425837320574</c:v>
                </c:pt>
                <c:pt idx="51">
                  <c:v>10</c:v>
                </c:pt>
                <c:pt idx="52">
                  <c:v>0</c:v>
                </c:pt>
                <c:pt idx="53">
                  <c:v>2.2488038277512001</c:v>
                </c:pt>
                <c:pt idx="54">
                  <c:v>10</c:v>
                </c:pt>
                <c:pt idx="55">
                  <c:v>0.88516746411483305</c:v>
                </c:pt>
                <c:pt idx="56">
                  <c:v>4.9043062200956902</c:v>
                </c:pt>
                <c:pt idx="57">
                  <c:v>0</c:v>
                </c:pt>
                <c:pt idx="58">
                  <c:v>0</c:v>
                </c:pt>
                <c:pt idx="59">
                  <c:v>6.6028708133971303</c:v>
                </c:pt>
                <c:pt idx="60">
                  <c:v>0</c:v>
                </c:pt>
                <c:pt idx="61">
                  <c:v>4.9282296650717701</c:v>
                </c:pt>
                <c:pt idx="62">
                  <c:v>7.1770334928229698</c:v>
                </c:pt>
                <c:pt idx="63">
                  <c:v>8.8277511961722492</c:v>
                </c:pt>
                <c:pt idx="64">
                  <c:v>7.5119617224880404</c:v>
                </c:pt>
                <c:pt idx="65">
                  <c:v>8.6602870813397104</c:v>
                </c:pt>
                <c:pt idx="66">
                  <c:v>5.4066985645932997</c:v>
                </c:pt>
                <c:pt idx="67">
                  <c:v>0.119617224880383</c:v>
                </c:pt>
                <c:pt idx="68">
                  <c:v>0</c:v>
                </c:pt>
                <c:pt idx="69">
                  <c:v>6.5071770334928196</c:v>
                </c:pt>
                <c:pt idx="70">
                  <c:v>4.6650717703349303</c:v>
                </c:pt>
                <c:pt idx="71">
                  <c:v>6.14832535885167</c:v>
                </c:pt>
                <c:pt idx="72">
                  <c:v>1.2200956937798999</c:v>
                </c:pt>
                <c:pt idx="73">
                  <c:v>10</c:v>
                </c:pt>
                <c:pt idx="74">
                  <c:v>0.93301435406698596</c:v>
                </c:pt>
                <c:pt idx="75">
                  <c:v>5.2392344497607697</c:v>
                </c:pt>
                <c:pt idx="76">
                  <c:v>7.1770334928229698</c:v>
                </c:pt>
                <c:pt idx="77">
                  <c:v>0</c:v>
                </c:pt>
                <c:pt idx="78">
                  <c:v>2.9665071770334901</c:v>
                </c:pt>
                <c:pt idx="79">
                  <c:v>5.9090909090909101</c:v>
                </c:pt>
                <c:pt idx="80">
                  <c:v>0.55023923444975997</c:v>
                </c:pt>
                <c:pt idx="81">
                  <c:v>0</c:v>
                </c:pt>
                <c:pt idx="82">
                  <c:v>0</c:v>
                </c:pt>
                <c:pt idx="83">
                  <c:v>4.2105263157894699</c:v>
                </c:pt>
                <c:pt idx="84">
                  <c:v>2.5358851674641101</c:v>
                </c:pt>
                <c:pt idx="85">
                  <c:v>2.1770334928229702</c:v>
                </c:pt>
                <c:pt idx="86">
                  <c:v>1.2679425837320599</c:v>
                </c:pt>
                <c:pt idx="87">
                  <c:v>10</c:v>
                </c:pt>
                <c:pt idx="88">
                  <c:v>3.7320574162679399</c:v>
                </c:pt>
                <c:pt idx="89">
                  <c:v>9.3301435406698605</c:v>
                </c:pt>
                <c:pt idx="90">
                  <c:v>5.7655502392344502</c:v>
                </c:pt>
                <c:pt idx="91">
                  <c:v>4.01913875598086</c:v>
                </c:pt>
                <c:pt idx="92">
                  <c:v>0.47846889952152999</c:v>
                </c:pt>
                <c:pt idx="93">
                  <c:v>0.64593301435406603</c:v>
                </c:pt>
                <c:pt idx="94">
                  <c:v>8.6602870813397104</c:v>
                </c:pt>
                <c:pt idx="95">
                  <c:v>3.3732057416267902</c:v>
                </c:pt>
                <c:pt idx="96">
                  <c:v>9.7368421052631593</c:v>
                </c:pt>
                <c:pt idx="97">
                  <c:v>3.42105263157895</c:v>
                </c:pt>
                <c:pt idx="98">
                  <c:v>0</c:v>
                </c:pt>
                <c:pt idx="99">
                  <c:v>0</c:v>
                </c:pt>
                <c:pt idx="100">
                  <c:v>5.6698564593301404</c:v>
                </c:pt>
                <c:pt idx="101">
                  <c:v>8.7559808612440193</c:v>
                </c:pt>
                <c:pt idx="102">
                  <c:v>2.2727272727272698</c:v>
                </c:pt>
                <c:pt idx="103">
                  <c:v>0</c:v>
                </c:pt>
                <c:pt idx="104">
                  <c:v>0.93301435406698596</c:v>
                </c:pt>
                <c:pt idx="105">
                  <c:v>3.4928229665071799</c:v>
                </c:pt>
                <c:pt idx="106">
                  <c:v>4.5933014354067003</c:v>
                </c:pt>
                <c:pt idx="107">
                  <c:v>10</c:v>
                </c:pt>
                <c:pt idx="108">
                  <c:v>2.9186602870813401</c:v>
                </c:pt>
                <c:pt idx="109">
                  <c:v>3.2296650717703299</c:v>
                </c:pt>
                <c:pt idx="110">
                  <c:v>0</c:v>
                </c:pt>
                <c:pt idx="111">
                  <c:v>3.6124401913875599</c:v>
                </c:pt>
                <c:pt idx="112">
                  <c:v>8.2296650717703397</c:v>
                </c:pt>
                <c:pt idx="113">
                  <c:v>0</c:v>
                </c:pt>
                <c:pt idx="114">
                  <c:v>7.0813397129186599</c:v>
                </c:pt>
                <c:pt idx="115">
                  <c:v>1.1722488038277501</c:v>
                </c:pt>
                <c:pt idx="116">
                  <c:v>7.2009569377990399</c:v>
                </c:pt>
                <c:pt idx="117">
                  <c:v>10</c:v>
                </c:pt>
                <c:pt idx="118">
                  <c:v>8.1339712918660307</c:v>
                </c:pt>
                <c:pt idx="119">
                  <c:v>1.79425837320574</c:v>
                </c:pt>
                <c:pt idx="120">
                  <c:v>10</c:v>
                </c:pt>
                <c:pt idx="121">
                  <c:v>2.3444976076555002</c:v>
                </c:pt>
                <c:pt idx="122">
                  <c:v>9.2822966507177096</c:v>
                </c:pt>
                <c:pt idx="123">
                  <c:v>10</c:v>
                </c:pt>
                <c:pt idx="124">
                  <c:v>8.4928229665071804</c:v>
                </c:pt>
                <c:pt idx="125">
                  <c:v>6.7942583732057402</c:v>
                </c:pt>
                <c:pt idx="126">
                  <c:v>0</c:v>
                </c:pt>
                <c:pt idx="127">
                  <c:v>0</c:v>
                </c:pt>
                <c:pt idx="128">
                  <c:v>9.0430622009569408</c:v>
                </c:pt>
                <c:pt idx="129">
                  <c:v>0</c:v>
                </c:pt>
                <c:pt idx="130">
                  <c:v>1.84210526315789</c:v>
                </c:pt>
                <c:pt idx="131">
                  <c:v>3.2296650717703299</c:v>
                </c:pt>
                <c:pt idx="132">
                  <c:v>6.6267942583732102</c:v>
                </c:pt>
                <c:pt idx="133">
                  <c:v>5.0956937799043098</c:v>
                </c:pt>
                <c:pt idx="134">
                  <c:v>6.6507177033492804</c:v>
                </c:pt>
                <c:pt idx="135">
                  <c:v>7.2009569377990399</c:v>
                </c:pt>
                <c:pt idx="136">
                  <c:v>0</c:v>
                </c:pt>
                <c:pt idx="137">
                  <c:v>10</c:v>
                </c:pt>
                <c:pt idx="138">
                  <c:v>0.78947368421052599</c:v>
                </c:pt>
                <c:pt idx="139">
                  <c:v>8.6363636363636402</c:v>
                </c:pt>
                <c:pt idx="140">
                  <c:v>0</c:v>
                </c:pt>
                <c:pt idx="141">
                  <c:v>5.2870813397129197</c:v>
                </c:pt>
                <c:pt idx="142">
                  <c:v>0</c:v>
                </c:pt>
                <c:pt idx="143">
                  <c:v>2.4641148325358899</c:v>
                </c:pt>
                <c:pt idx="144">
                  <c:v>2.5837320574162699</c:v>
                </c:pt>
                <c:pt idx="145">
                  <c:v>9.0669856459330198</c:v>
                </c:pt>
                <c:pt idx="146">
                  <c:v>2.39234449760766</c:v>
                </c:pt>
                <c:pt idx="147">
                  <c:v>10</c:v>
                </c:pt>
                <c:pt idx="148">
                  <c:v>7.3923444976076604</c:v>
                </c:pt>
                <c:pt idx="149">
                  <c:v>0</c:v>
                </c:pt>
                <c:pt idx="150">
                  <c:v>9.1387559808612497</c:v>
                </c:pt>
                <c:pt idx="151">
                  <c:v>9.6411483253588504</c:v>
                </c:pt>
                <c:pt idx="152">
                  <c:v>4.9760765550239201</c:v>
                </c:pt>
                <c:pt idx="153">
                  <c:v>10</c:v>
                </c:pt>
                <c:pt idx="154">
                  <c:v>3.8995215311004801</c:v>
                </c:pt>
                <c:pt idx="155">
                  <c:v>10</c:v>
                </c:pt>
                <c:pt idx="156">
                  <c:v>8.2057416267942607</c:v>
                </c:pt>
                <c:pt idx="157">
                  <c:v>5.5263157894736796</c:v>
                </c:pt>
                <c:pt idx="158">
                  <c:v>0.86124401913875603</c:v>
                </c:pt>
                <c:pt idx="159">
                  <c:v>0.21531100478469001</c:v>
                </c:pt>
                <c:pt idx="160">
                  <c:v>1.5550239234449701</c:v>
                </c:pt>
                <c:pt idx="161">
                  <c:v>7.9186602870813401</c:v>
                </c:pt>
                <c:pt idx="162">
                  <c:v>2.2009569377990399</c:v>
                </c:pt>
                <c:pt idx="163">
                  <c:v>6.1722488038277499</c:v>
                </c:pt>
                <c:pt idx="164">
                  <c:v>10</c:v>
                </c:pt>
                <c:pt idx="165">
                  <c:v>8.6842105263157894</c:v>
                </c:pt>
                <c:pt idx="166">
                  <c:v>3.5645933014354099</c:v>
                </c:pt>
                <c:pt idx="167">
                  <c:v>5.9090909090909101</c:v>
                </c:pt>
                <c:pt idx="168">
                  <c:v>3.2775119617224902</c:v>
                </c:pt>
                <c:pt idx="169">
                  <c:v>9.3062200956937797</c:v>
                </c:pt>
                <c:pt idx="170">
                  <c:v>4.5215311004784704</c:v>
                </c:pt>
                <c:pt idx="171">
                  <c:v>2.8947368421052602</c:v>
                </c:pt>
                <c:pt idx="172">
                  <c:v>2.05741626794258</c:v>
                </c:pt>
                <c:pt idx="173">
                  <c:v>0.45454545454545298</c:v>
                </c:pt>
                <c:pt idx="174">
                  <c:v>0</c:v>
                </c:pt>
                <c:pt idx="175">
                  <c:v>9.7129186602870803</c:v>
                </c:pt>
                <c:pt idx="176">
                  <c:v>10</c:v>
                </c:pt>
                <c:pt idx="177">
                  <c:v>2.2966507177033502</c:v>
                </c:pt>
                <c:pt idx="178">
                  <c:v>3.1339712918660299</c:v>
                </c:pt>
                <c:pt idx="179">
                  <c:v>0.19138755980861299</c:v>
                </c:pt>
                <c:pt idx="180">
                  <c:v>3.2535885167464098</c:v>
                </c:pt>
                <c:pt idx="181">
                  <c:v>4.4736842105263204</c:v>
                </c:pt>
                <c:pt idx="182">
                  <c:v>5.0717703349282299</c:v>
                </c:pt>
                <c:pt idx="183">
                  <c:v>5.5263157894736796</c:v>
                </c:pt>
                <c:pt idx="184">
                  <c:v>8.2296650717703397</c:v>
                </c:pt>
                <c:pt idx="185">
                  <c:v>3.2057416267942598</c:v>
                </c:pt>
                <c:pt idx="186">
                  <c:v>10</c:v>
                </c:pt>
                <c:pt idx="187">
                  <c:v>5.4306220095693796</c:v>
                </c:pt>
                <c:pt idx="188">
                  <c:v>8.7081339712918702</c:v>
                </c:pt>
                <c:pt idx="189">
                  <c:v>10</c:v>
                </c:pt>
              </c:numCache>
            </c:numRef>
          </c:xVal>
          <c:yVal>
            <c:numRef>
              <c:f>Food!$G$6:$G$195</c:f>
              <c:numCache>
                <c:formatCode>0.00</c:formatCode>
                <c:ptCount val="190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10</c:v>
                </c:pt>
                <c:pt idx="34">
                  <c:v>10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10</c:v>
                </c:pt>
                <c:pt idx="118">
                  <c:v>0</c:v>
                </c:pt>
                <c:pt idx="119">
                  <c:v>0</c:v>
                </c:pt>
                <c:pt idx="120">
                  <c:v>7</c:v>
                </c:pt>
                <c:pt idx="121">
                  <c:v>0</c:v>
                </c:pt>
                <c:pt idx="122">
                  <c:v>0</c:v>
                </c:pt>
                <c:pt idx="123">
                  <c:v>10</c:v>
                </c:pt>
                <c:pt idx="124">
                  <c:v>10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10</c:v>
                </c:pt>
                <c:pt idx="152">
                  <c:v>0</c:v>
                </c:pt>
                <c:pt idx="153">
                  <c:v>10</c:v>
                </c:pt>
                <c:pt idx="154">
                  <c:v>0</c:v>
                </c:pt>
                <c:pt idx="155">
                  <c:v>10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10</c:v>
                </c:pt>
                <c:pt idx="164">
                  <c:v>7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10</c:v>
                </c:pt>
                <c:pt idx="187">
                  <c:v>0</c:v>
                </c:pt>
                <c:pt idx="188">
                  <c:v>0</c:v>
                </c:pt>
                <c:pt idx="18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Natural Hazard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'Natural Hazard'!$F$6:$F$195</c:f>
              <c:numCache>
                <c:formatCode>0.00</c:formatCode>
                <c:ptCount val="190"/>
                <c:pt idx="0">
                  <c:v>9.5</c:v>
                </c:pt>
                <c:pt idx="1">
                  <c:v>3.5</c:v>
                </c:pt>
                <c:pt idx="2">
                  <c:v>9</c:v>
                </c:pt>
                <c:pt idx="3">
                  <c:v>5.3333333333333304</c:v>
                </c:pt>
                <c:pt idx="4">
                  <c:v>5</c:v>
                </c:pt>
                <c:pt idx="5">
                  <c:v>5.8333333333333304</c:v>
                </c:pt>
                <c:pt idx="6">
                  <c:v>4.5</c:v>
                </c:pt>
                <c:pt idx="7">
                  <c:v>6.3333333333333304</c:v>
                </c:pt>
                <c:pt idx="8">
                  <c:v>2.5</c:v>
                </c:pt>
                <c:pt idx="9">
                  <c:v>6.5</c:v>
                </c:pt>
                <c:pt idx="10">
                  <c:v>4.3333333333333304</c:v>
                </c:pt>
                <c:pt idx="11">
                  <c:v>1.3333333333333299</c:v>
                </c:pt>
                <c:pt idx="12">
                  <c:v>3.1666666666666701</c:v>
                </c:pt>
                <c:pt idx="13">
                  <c:v>4.5</c:v>
                </c:pt>
                <c:pt idx="14">
                  <c:v>10</c:v>
                </c:pt>
                <c:pt idx="15">
                  <c:v>4.3333333333333304</c:v>
                </c:pt>
                <c:pt idx="16">
                  <c:v>0</c:v>
                </c:pt>
                <c:pt idx="17">
                  <c:v>4</c:v>
                </c:pt>
                <c:pt idx="18">
                  <c:v>5.1666666666666696</c:v>
                </c:pt>
                <c:pt idx="19">
                  <c:v>2</c:v>
                </c:pt>
                <c:pt idx="20">
                  <c:v>7.5</c:v>
                </c:pt>
                <c:pt idx="21">
                  <c:v>6.1666666666666696</c:v>
                </c:pt>
                <c:pt idx="22">
                  <c:v>5</c:v>
                </c:pt>
                <c:pt idx="23">
                  <c:v>4.6666666666666696</c:v>
                </c:pt>
                <c:pt idx="24">
                  <c:v>3</c:v>
                </c:pt>
                <c:pt idx="25">
                  <c:v>4.1666666666666696</c:v>
                </c:pt>
                <c:pt idx="26">
                  <c:v>2.8333333333333299</c:v>
                </c:pt>
                <c:pt idx="27">
                  <c:v>3.5</c:v>
                </c:pt>
                <c:pt idx="28">
                  <c:v>5.6666666666666696</c:v>
                </c:pt>
                <c:pt idx="29">
                  <c:v>2.1666666666666701</c:v>
                </c:pt>
                <c:pt idx="30">
                  <c:v>8.6666666666666696</c:v>
                </c:pt>
                <c:pt idx="31">
                  <c:v>10</c:v>
                </c:pt>
                <c:pt idx="32">
                  <c:v>4.6666666666666696</c:v>
                </c:pt>
                <c:pt idx="33">
                  <c:v>4.3333333333333304</c:v>
                </c:pt>
                <c:pt idx="34">
                  <c:v>5.8333333333333304</c:v>
                </c:pt>
                <c:pt idx="35">
                  <c:v>4.8333333333333304</c:v>
                </c:pt>
                <c:pt idx="36">
                  <c:v>9.5</c:v>
                </c:pt>
                <c:pt idx="37">
                  <c:v>2.8333333333333299</c:v>
                </c:pt>
                <c:pt idx="38">
                  <c:v>0.83333333333333404</c:v>
                </c:pt>
                <c:pt idx="39">
                  <c:v>8.3333333333333304</c:v>
                </c:pt>
                <c:pt idx="40">
                  <c:v>7.6666666666666696</c:v>
                </c:pt>
                <c:pt idx="41">
                  <c:v>5.5</c:v>
                </c:pt>
                <c:pt idx="42">
                  <c:v>1.1666666666666701</c:v>
                </c:pt>
                <c:pt idx="43">
                  <c:v>2.5</c:v>
                </c:pt>
                <c:pt idx="44">
                  <c:v>7.3333333333333304</c:v>
                </c:pt>
                <c:pt idx="45">
                  <c:v>6.5</c:v>
                </c:pt>
                <c:pt idx="46">
                  <c:v>0.66666666666666796</c:v>
                </c:pt>
                <c:pt idx="47">
                  <c:v>9.5</c:v>
                </c:pt>
                <c:pt idx="48">
                  <c:v>6.1666666666666696</c:v>
                </c:pt>
                <c:pt idx="49">
                  <c:v>9.8333333333333304</c:v>
                </c:pt>
                <c:pt idx="50">
                  <c:v>6.5</c:v>
                </c:pt>
                <c:pt idx="51">
                  <c:v>4.5</c:v>
                </c:pt>
                <c:pt idx="52">
                  <c:v>5.1666666666666696</c:v>
                </c:pt>
                <c:pt idx="53">
                  <c:v>0</c:v>
                </c:pt>
                <c:pt idx="54">
                  <c:v>5.6666666666666696</c:v>
                </c:pt>
                <c:pt idx="55">
                  <c:v>0</c:v>
                </c:pt>
                <c:pt idx="56">
                  <c:v>4.8333333333333304</c:v>
                </c:pt>
                <c:pt idx="57">
                  <c:v>4</c:v>
                </c:pt>
                <c:pt idx="58">
                  <c:v>5.3333333333333304</c:v>
                </c:pt>
                <c:pt idx="59">
                  <c:v>2.5</c:v>
                </c:pt>
                <c:pt idx="60">
                  <c:v>2.3333333333333299</c:v>
                </c:pt>
                <c:pt idx="61">
                  <c:v>5.8333333333333304</c:v>
                </c:pt>
                <c:pt idx="62">
                  <c:v>4.5</c:v>
                </c:pt>
                <c:pt idx="63">
                  <c:v>4.8333333333333304</c:v>
                </c:pt>
                <c:pt idx="64">
                  <c:v>3.5</c:v>
                </c:pt>
                <c:pt idx="65">
                  <c:v>2.8333333333333299</c:v>
                </c:pt>
                <c:pt idx="66">
                  <c:v>3.1666666666666701</c:v>
                </c:pt>
                <c:pt idx="67">
                  <c:v>8.1666666666666696</c:v>
                </c:pt>
                <c:pt idx="68">
                  <c:v>1.1666666666666701</c:v>
                </c:pt>
                <c:pt idx="69">
                  <c:v>9.5</c:v>
                </c:pt>
                <c:pt idx="70">
                  <c:v>4.6666666666666696</c:v>
                </c:pt>
                <c:pt idx="71">
                  <c:v>9.1666666666666696</c:v>
                </c:pt>
                <c:pt idx="72">
                  <c:v>6.3333333333333304</c:v>
                </c:pt>
                <c:pt idx="73">
                  <c:v>10</c:v>
                </c:pt>
                <c:pt idx="74">
                  <c:v>4.3333333333333304</c:v>
                </c:pt>
                <c:pt idx="75">
                  <c:v>10</c:v>
                </c:pt>
                <c:pt idx="76">
                  <c:v>10</c:v>
                </c:pt>
                <c:pt idx="77">
                  <c:v>2</c:v>
                </c:pt>
                <c:pt idx="78">
                  <c:v>9.6666666666666696</c:v>
                </c:pt>
                <c:pt idx="79">
                  <c:v>7.6666666666666696</c:v>
                </c:pt>
                <c:pt idx="80">
                  <c:v>2</c:v>
                </c:pt>
                <c:pt idx="81">
                  <c:v>6</c:v>
                </c:pt>
                <c:pt idx="82">
                  <c:v>6.8333333333333304</c:v>
                </c:pt>
                <c:pt idx="83">
                  <c:v>7.3333333333333304</c:v>
                </c:pt>
                <c:pt idx="84">
                  <c:v>5.3333333333333304</c:v>
                </c:pt>
                <c:pt idx="85">
                  <c:v>10</c:v>
                </c:pt>
                <c:pt idx="86">
                  <c:v>5</c:v>
                </c:pt>
                <c:pt idx="87">
                  <c:v>6.8333333333333304</c:v>
                </c:pt>
                <c:pt idx="88">
                  <c:v>6.8333333333333304</c:v>
                </c:pt>
                <c:pt idx="89">
                  <c:v>8</c:v>
                </c:pt>
                <c:pt idx="90">
                  <c:v>4.6666666666666696</c:v>
                </c:pt>
                <c:pt idx="91">
                  <c:v>3</c:v>
                </c:pt>
                <c:pt idx="92">
                  <c:v>8.1666666666666696</c:v>
                </c:pt>
                <c:pt idx="93">
                  <c:v>1</c:v>
                </c:pt>
                <c:pt idx="94">
                  <c:v>6.5</c:v>
                </c:pt>
                <c:pt idx="95">
                  <c:v>7</c:v>
                </c:pt>
                <c:pt idx="96">
                  <c:v>5</c:v>
                </c:pt>
                <c:pt idx="97">
                  <c:v>4.5</c:v>
                </c:pt>
                <c:pt idx="98">
                  <c:v>2.6666666666666701</c:v>
                </c:pt>
                <c:pt idx="99">
                  <c:v>0.5</c:v>
                </c:pt>
                <c:pt idx="100">
                  <c:v>7</c:v>
                </c:pt>
                <c:pt idx="101">
                  <c:v>2.5</c:v>
                </c:pt>
                <c:pt idx="102">
                  <c:v>1.1666666666666701</c:v>
                </c:pt>
                <c:pt idx="103">
                  <c:v>0</c:v>
                </c:pt>
                <c:pt idx="104">
                  <c:v>1.8333333333333299</c:v>
                </c:pt>
                <c:pt idx="105">
                  <c:v>6.1666666666666696</c:v>
                </c:pt>
                <c:pt idx="106">
                  <c:v>5.1666666666666696</c:v>
                </c:pt>
                <c:pt idx="107">
                  <c:v>8.5</c:v>
                </c:pt>
                <c:pt idx="108">
                  <c:v>3.6666666666666701</c:v>
                </c:pt>
                <c:pt idx="109">
                  <c:v>9.5</c:v>
                </c:pt>
                <c:pt idx="110">
                  <c:v>4.3333333333333304</c:v>
                </c:pt>
                <c:pt idx="111">
                  <c:v>4.6666666666666696</c:v>
                </c:pt>
                <c:pt idx="112">
                  <c:v>5.6666666666666696</c:v>
                </c:pt>
                <c:pt idx="113">
                  <c:v>2.5</c:v>
                </c:pt>
                <c:pt idx="114">
                  <c:v>10</c:v>
                </c:pt>
                <c:pt idx="115">
                  <c:v>5.5</c:v>
                </c:pt>
                <c:pt idx="116">
                  <c:v>3.1666666666666701</c:v>
                </c:pt>
                <c:pt idx="117">
                  <c:v>8</c:v>
                </c:pt>
                <c:pt idx="118">
                  <c:v>7.6666666666666696</c:v>
                </c:pt>
                <c:pt idx="119">
                  <c:v>4.5</c:v>
                </c:pt>
                <c:pt idx="120">
                  <c:v>5.8333333333333304</c:v>
                </c:pt>
                <c:pt idx="121">
                  <c:v>6.5</c:v>
                </c:pt>
                <c:pt idx="122">
                  <c:v>5.5</c:v>
                </c:pt>
                <c:pt idx="123">
                  <c:v>5.8333333333333304</c:v>
                </c:pt>
                <c:pt idx="124">
                  <c:v>5</c:v>
                </c:pt>
                <c:pt idx="125">
                  <c:v>9.3333333333333304</c:v>
                </c:pt>
                <c:pt idx="126">
                  <c:v>1.6666666666666701</c:v>
                </c:pt>
                <c:pt idx="127">
                  <c:v>0</c:v>
                </c:pt>
                <c:pt idx="128">
                  <c:v>8</c:v>
                </c:pt>
                <c:pt idx="129">
                  <c:v>3</c:v>
                </c:pt>
                <c:pt idx="130">
                  <c:v>5.8333333333333304</c:v>
                </c:pt>
                <c:pt idx="131">
                  <c:v>6.6666666666666696</c:v>
                </c:pt>
                <c:pt idx="132">
                  <c:v>10</c:v>
                </c:pt>
                <c:pt idx="133">
                  <c:v>8.6666666666666696</c:v>
                </c:pt>
                <c:pt idx="134">
                  <c:v>10</c:v>
                </c:pt>
                <c:pt idx="135">
                  <c:v>10</c:v>
                </c:pt>
                <c:pt idx="136">
                  <c:v>3.6666666666666701</c:v>
                </c:pt>
                <c:pt idx="137">
                  <c:v>9.5</c:v>
                </c:pt>
                <c:pt idx="138">
                  <c:v>2.1666666666666701</c:v>
                </c:pt>
                <c:pt idx="139">
                  <c:v>7</c:v>
                </c:pt>
                <c:pt idx="140">
                  <c:v>4</c:v>
                </c:pt>
                <c:pt idx="141">
                  <c:v>2.6666666666666701</c:v>
                </c:pt>
                <c:pt idx="142">
                  <c:v>0.83333333333333404</c:v>
                </c:pt>
                <c:pt idx="143">
                  <c:v>5.1666666666666696</c:v>
                </c:pt>
                <c:pt idx="144">
                  <c:v>7.8333333333333304</c:v>
                </c:pt>
                <c:pt idx="145">
                  <c:v>4.1666666666666696</c:v>
                </c:pt>
                <c:pt idx="146">
                  <c:v>3.5</c:v>
                </c:pt>
                <c:pt idx="147">
                  <c:v>5.3333333333333304</c:v>
                </c:pt>
                <c:pt idx="148">
                  <c:v>5.8333333333333304</c:v>
                </c:pt>
                <c:pt idx="149">
                  <c:v>0</c:v>
                </c:pt>
                <c:pt idx="150">
                  <c:v>8</c:v>
                </c:pt>
                <c:pt idx="151">
                  <c:v>4.8333333333333304</c:v>
                </c:pt>
                <c:pt idx="152">
                  <c:v>9.1666666666666696</c:v>
                </c:pt>
                <c:pt idx="153">
                  <c:v>9.8333333333333304</c:v>
                </c:pt>
                <c:pt idx="154">
                  <c:v>5.8333333333333304</c:v>
                </c:pt>
                <c:pt idx="155">
                  <c:v>5</c:v>
                </c:pt>
                <c:pt idx="156">
                  <c:v>0.5</c:v>
                </c:pt>
                <c:pt idx="157">
                  <c:v>4.8333333333333304</c:v>
                </c:pt>
                <c:pt idx="158">
                  <c:v>3</c:v>
                </c:pt>
                <c:pt idx="159">
                  <c:v>4</c:v>
                </c:pt>
                <c:pt idx="160">
                  <c:v>0.16666666666666599</c:v>
                </c:pt>
                <c:pt idx="161">
                  <c:v>2.5</c:v>
                </c:pt>
                <c:pt idx="162">
                  <c:v>3</c:v>
                </c:pt>
                <c:pt idx="163">
                  <c:v>7.8333333333333304</c:v>
                </c:pt>
                <c:pt idx="164">
                  <c:v>5.3333333333333304</c:v>
                </c:pt>
                <c:pt idx="165">
                  <c:v>3.3333333333333299</c:v>
                </c:pt>
                <c:pt idx="166">
                  <c:v>8.6666666666666696</c:v>
                </c:pt>
                <c:pt idx="167">
                  <c:v>8</c:v>
                </c:pt>
                <c:pt idx="168">
                  <c:v>4.5</c:v>
                </c:pt>
                <c:pt idx="169">
                  <c:v>6</c:v>
                </c:pt>
                <c:pt idx="170">
                  <c:v>7</c:v>
                </c:pt>
                <c:pt idx="171">
                  <c:v>3.6666666666666701</c:v>
                </c:pt>
                <c:pt idx="172">
                  <c:v>5.6666666666666696</c:v>
                </c:pt>
                <c:pt idx="173">
                  <c:v>8.6666666666666696</c:v>
                </c:pt>
                <c:pt idx="174">
                  <c:v>3.3333333333333299</c:v>
                </c:pt>
                <c:pt idx="175">
                  <c:v>6.8333333333333304</c:v>
                </c:pt>
                <c:pt idx="176">
                  <c:v>5.6666666666666696</c:v>
                </c:pt>
                <c:pt idx="177">
                  <c:v>3.6666666666666701</c:v>
                </c:pt>
                <c:pt idx="178">
                  <c:v>1.1666666666666701</c:v>
                </c:pt>
                <c:pt idx="179">
                  <c:v>9.3333333333333304</c:v>
                </c:pt>
                <c:pt idx="180">
                  <c:v>7</c:v>
                </c:pt>
                <c:pt idx="181">
                  <c:v>2.6666666666666701</c:v>
                </c:pt>
                <c:pt idx="182">
                  <c:v>8.5</c:v>
                </c:pt>
                <c:pt idx="183">
                  <c:v>10</c:v>
                </c:pt>
                <c:pt idx="184">
                  <c:v>7.6666666666666696</c:v>
                </c:pt>
                <c:pt idx="185">
                  <c:v>4.1666666666666696</c:v>
                </c:pt>
                <c:pt idx="186">
                  <c:v>5.5</c:v>
                </c:pt>
                <c:pt idx="187">
                  <c:v>6.5</c:v>
                </c:pt>
                <c:pt idx="188">
                  <c:v>4.1666666666666696</c:v>
                </c:pt>
                <c:pt idx="189">
                  <c:v>6.1666666666666696</c:v>
                </c:pt>
              </c:numCache>
            </c:numRef>
          </c:xVal>
          <c:yVal>
            <c:numRef>
              <c:f>'Natural Hazard'!$G$6:$G$195</c:f>
              <c:numCache>
                <c:formatCode>0.00</c:formatCode>
                <c:ptCount val="190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7</c:v>
                </c:pt>
                <c:pt idx="23">
                  <c:v>0</c:v>
                </c:pt>
                <c:pt idx="24">
                  <c:v>10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</c:v>
                </c:pt>
                <c:pt idx="52">
                  <c:v>0</c:v>
                </c:pt>
                <c:pt idx="53">
                  <c:v>0</c:v>
                </c:pt>
                <c:pt idx="54">
                  <c:v>10</c:v>
                </c:pt>
                <c:pt idx="55">
                  <c:v>0</c:v>
                </c:pt>
                <c:pt idx="56">
                  <c:v>10</c:v>
                </c:pt>
                <c:pt idx="57">
                  <c:v>0</c:v>
                </c:pt>
                <c:pt idx="58">
                  <c:v>10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10</c:v>
                </c:pt>
                <c:pt idx="69">
                  <c:v>0</c:v>
                </c:pt>
                <c:pt idx="70">
                  <c:v>10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</c:v>
                </c:pt>
                <c:pt idx="86">
                  <c:v>0</c:v>
                </c:pt>
                <c:pt idx="87">
                  <c:v>10</c:v>
                </c:pt>
                <c:pt idx="88">
                  <c:v>7</c:v>
                </c:pt>
                <c:pt idx="89">
                  <c:v>10</c:v>
                </c:pt>
                <c:pt idx="90">
                  <c:v>10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7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10</c:v>
                </c:pt>
                <c:pt idx="108">
                  <c:v>7</c:v>
                </c:pt>
                <c:pt idx="109">
                  <c:v>10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7</c:v>
                </c:pt>
                <c:pt idx="120">
                  <c:v>0</c:v>
                </c:pt>
                <c:pt idx="121">
                  <c:v>10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10</c:v>
                </c:pt>
                <c:pt idx="134">
                  <c:v>0</c:v>
                </c:pt>
                <c:pt idx="135">
                  <c:v>10</c:v>
                </c:pt>
                <c:pt idx="136">
                  <c:v>10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10</c:v>
                </c:pt>
                <c:pt idx="151">
                  <c:v>0</c:v>
                </c:pt>
                <c:pt idx="152">
                  <c:v>0</c:v>
                </c:pt>
                <c:pt idx="153">
                  <c:v>10</c:v>
                </c:pt>
                <c:pt idx="154">
                  <c:v>0</c:v>
                </c:pt>
                <c:pt idx="155">
                  <c:v>7</c:v>
                </c:pt>
                <c:pt idx="156">
                  <c:v>0</c:v>
                </c:pt>
                <c:pt idx="157">
                  <c:v>10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10</c:v>
                </c:pt>
                <c:pt idx="167">
                  <c:v>7</c:v>
                </c:pt>
                <c:pt idx="168">
                  <c:v>7</c:v>
                </c:pt>
                <c:pt idx="169">
                  <c:v>0</c:v>
                </c:pt>
                <c:pt idx="170">
                  <c:v>10</c:v>
                </c:pt>
                <c:pt idx="171">
                  <c:v>10</c:v>
                </c:pt>
                <c:pt idx="172">
                  <c:v>0</c:v>
                </c:pt>
                <c:pt idx="173">
                  <c:v>0</c:v>
                </c:pt>
                <c:pt idx="174">
                  <c:v>10</c:v>
                </c:pt>
                <c:pt idx="175">
                  <c:v>7</c:v>
                </c:pt>
                <c:pt idx="176">
                  <c:v>7</c:v>
                </c:pt>
                <c:pt idx="177">
                  <c:v>0</c:v>
                </c:pt>
                <c:pt idx="178">
                  <c:v>0</c:v>
                </c:pt>
                <c:pt idx="179">
                  <c:v>7</c:v>
                </c:pt>
                <c:pt idx="180">
                  <c:v>7</c:v>
                </c:pt>
                <c:pt idx="181">
                  <c:v>10</c:v>
                </c:pt>
                <c:pt idx="182">
                  <c:v>7</c:v>
                </c:pt>
                <c:pt idx="183">
                  <c:v>7</c:v>
                </c:pt>
                <c:pt idx="184">
                  <c:v>10</c:v>
                </c:pt>
                <c:pt idx="185">
                  <c:v>0</c:v>
                </c:pt>
                <c:pt idx="186">
                  <c:v>10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Macro Fiscal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Macro!$F$6:$F$195</c:f>
              <c:numCache>
                <c:formatCode>0.00</c:formatCode>
                <c:ptCount val="190"/>
                <c:pt idx="0">
                  <c:v>9.9338842975206596</c:v>
                </c:pt>
                <c:pt idx="1">
                  <c:v>8.7272727272727302</c:v>
                </c:pt>
                <c:pt idx="2">
                  <c:v>6.3636363636363598</c:v>
                </c:pt>
                <c:pt idx="3">
                  <c:v>3.2727272727272698</c:v>
                </c:pt>
                <c:pt idx="4">
                  <c:v>7.8677685950413201</c:v>
                </c:pt>
                <c:pt idx="5">
                  <c:v>6.1487603305785097</c:v>
                </c:pt>
                <c:pt idx="6">
                  <c:v>0</c:v>
                </c:pt>
                <c:pt idx="7">
                  <c:v>0.34710743801652899</c:v>
                </c:pt>
                <c:pt idx="8">
                  <c:v>1.00826446280992</c:v>
                </c:pt>
                <c:pt idx="9">
                  <c:v>7.1404958677685997</c:v>
                </c:pt>
                <c:pt idx="10">
                  <c:v>10</c:v>
                </c:pt>
                <c:pt idx="11">
                  <c:v>2.1487603305785101</c:v>
                </c:pt>
                <c:pt idx="12">
                  <c:v>8.2148760330578501</c:v>
                </c:pt>
                <c:pt idx="13">
                  <c:v>7.7851239669421499</c:v>
                </c:pt>
                <c:pt idx="14">
                  <c:v>6.4297520661157002</c:v>
                </c:pt>
                <c:pt idx="15">
                  <c:v>3.93388429752066</c:v>
                </c:pt>
                <c:pt idx="16">
                  <c:v>5.5867768595041296</c:v>
                </c:pt>
                <c:pt idx="17">
                  <c:v>4.8429752066115697</c:v>
                </c:pt>
                <c:pt idx="18">
                  <c:v>6.7603305785124004</c:v>
                </c:pt>
                <c:pt idx="19">
                  <c:v>8.7768595041322293</c:v>
                </c:pt>
                <c:pt idx="20">
                  <c:v>7.1239669421487601</c:v>
                </c:pt>
                <c:pt idx="21">
                  <c:v>8.6611570247933898</c:v>
                </c:pt>
                <c:pt idx="22">
                  <c:v>6.4462809917355397</c:v>
                </c:pt>
                <c:pt idx="23">
                  <c:v>3.7851239669421499</c:v>
                </c:pt>
                <c:pt idx="24">
                  <c:v>2.4297520661157002</c:v>
                </c:pt>
                <c:pt idx="25">
                  <c:v>4.0495867768595</c:v>
                </c:pt>
                <c:pt idx="26">
                  <c:v>3.1735537190082601</c:v>
                </c:pt>
                <c:pt idx="27">
                  <c:v>10</c:v>
                </c:pt>
                <c:pt idx="28">
                  <c:v>0.34710743801652899</c:v>
                </c:pt>
                <c:pt idx="29">
                  <c:v>0</c:v>
                </c:pt>
                <c:pt idx="30">
                  <c:v>1.8181818181818199</c:v>
                </c:pt>
                <c:pt idx="31">
                  <c:v>5.4214876033057902</c:v>
                </c:pt>
                <c:pt idx="32">
                  <c:v>6.9090909090909101</c:v>
                </c:pt>
                <c:pt idx="33">
                  <c:v>8.7603305785124004</c:v>
                </c:pt>
                <c:pt idx="34">
                  <c:v>10</c:v>
                </c:pt>
                <c:pt idx="35">
                  <c:v>9.1735537190082592</c:v>
                </c:pt>
                <c:pt idx="36">
                  <c:v>5.2066115702479303</c:v>
                </c:pt>
                <c:pt idx="37">
                  <c:v>0</c:v>
                </c:pt>
                <c:pt idx="38">
                  <c:v>4.4628099173553704</c:v>
                </c:pt>
                <c:pt idx="39">
                  <c:v>3.2066115702479299</c:v>
                </c:pt>
                <c:pt idx="40">
                  <c:v>8.0661157024793404</c:v>
                </c:pt>
                <c:pt idx="41">
                  <c:v>3.3553719008264502</c:v>
                </c:pt>
                <c:pt idx="42">
                  <c:v>3.0578512396694202</c:v>
                </c:pt>
                <c:pt idx="43">
                  <c:v>1.2066115702479301</c:v>
                </c:pt>
                <c:pt idx="44">
                  <c:v>7.0082644628099198</c:v>
                </c:pt>
                <c:pt idx="45">
                  <c:v>0</c:v>
                </c:pt>
                <c:pt idx="46">
                  <c:v>8.2644628099172807E-2</c:v>
                </c:pt>
                <c:pt idx="47">
                  <c:v>5.7190082644628104</c:v>
                </c:pt>
                <c:pt idx="48">
                  <c:v>9.0743801652892593</c:v>
                </c:pt>
                <c:pt idx="49">
                  <c:v>7.1900826446280997</c:v>
                </c:pt>
                <c:pt idx="50">
                  <c:v>6.6280991735537196</c:v>
                </c:pt>
                <c:pt idx="51">
                  <c:v>10</c:v>
                </c:pt>
                <c:pt idx="52">
                  <c:v>2.7272727272727302</c:v>
                </c:pt>
                <c:pt idx="53">
                  <c:v>1.8842975206611601</c:v>
                </c:pt>
                <c:pt idx="54">
                  <c:v>8.9090909090909101</c:v>
                </c:pt>
                <c:pt idx="55">
                  <c:v>0.34710743801652899</c:v>
                </c:pt>
                <c:pt idx="56">
                  <c:v>0</c:v>
                </c:pt>
                <c:pt idx="57">
                  <c:v>1.8842975206611601</c:v>
                </c:pt>
                <c:pt idx="58">
                  <c:v>0</c:v>
                </c:pt>
                <c:pt idx="59">
                  <c:v>7.8347107438016499</c:v>
                </c:pt>
                <c:pt idx="60">
                  <c:v>1.5041322314049601</c:v>
                </c:pt>
                <c:pt idx="61">
                  <c:v>4.1157024793388404</c:v>
                </c:pt>
                <c:pt idx="62">
                  <c:v>5.9834710743801596</c:v>
                </c:pt>
                <c:pt idx="63">
                  <c:v>10</c:v>
                </c:pt>
                <c:pt idx="64">
                  <c:v>7.0247933884297504</c:v>
                </c:pt>
                <c:pt idx="65">
                  <c:v>0</c:v>
                </c:pt>
                <c:pt idx="66">
                  <c:v>9.1239669421487601</c:v>
                </c:pt>
                <c:pt idx="67">
                  <c:v>4.9752066115702496</c:v>
                </c:pt>
                <c:pt idx="68">
                  <c:v>0</c:v>
                </c:pt>
                <c:pt idx="69">
                  <c:v>7.1570247933884303</c:v>
                </c:pt>
                <c:pt idx="70">
                  <c:v>6.2975206611570202</c:v>
                </c:pt>
                <c:pt idx="71">
                  <c:v>7.5702479338842998</c:v>
                </c:pt>
                <c:pt idx="72">
                  <c:v>3.7520661157024802</c:v>
                </c:pt>
                <c:pt idx="73">
                  <c:v>8.8099173553718995</c:v>
                </c:pt>
                <c:pt idx="74">
                  <c:v>3.4876033057851199</c:v>
                </c:pt>
                <c:pt idx="75">
                  <c:v>6.0991735537190097</c:v>
                </c:pt>
                <c:pt idx="76">
                  <c:v>6.0991735537190097</c:v>
                </c:pt>
                <c:pt idx="77">
                  <c:v>1.60330578512397</c:v>
                </c:pt>
                <c:pt idx="78">
                  <c:v>10</c:v>
                </c:pt>
                <c:pt idx="79">
                  <c:v>10</c:v>
                </c:pt>
                <c:pt idx="80">
                  <c:v>1.8347107438016499</c:v>
                </c:pt>
                <c:pt idx="81">
                  <c:v>3.1074380165289299</c:v>
                </c:pt>
                <c:pt idx="82">
                  <c:v>3.7520661157024802</c:v>
                </c:pt>
                <c:pt idx="83">
                  <c:v>5.1239669421487601</c:v>
                </c:pt>
                <c:pt idx="84">
                  <c:v>5.1570247933884303</c:v>
                </c:pt>
                <c:pt idx="85">
                  <c:v>1.27272727272727</c:v>
                </c:pt>
                <c:pt idx="86">
                  <c:v>6.6776859504132204</c:v>
                </c:pt>
                <c:pt idx="87">
                  <c:v>8.4132231404958695</c:v>
                </c:pt>
                <c:pt idx="88">
                  <c:v>7.7190082644628104</c:v>
                </c:pt>
                <c:pt idx="89">
                  <c:v>7.5537190082644603</c:v>
                </c:pt>
                <c:pt idx="90">
                  <c:v>0</c:v>
                </c:pt>
                <c:pt idx="91">
                  <c:v>0</c:v>
                </c:pt>
                <c:pt idx="92">
                  <c:v>2.9256198347107398</c:v>
                </c:pt>
                <c:pt idx="93">
                  <c:v>4.2644628099173598</c:v>
                </c:pt>
                <c:pt idx="94">
                  <c:v>7.8181818181818201</c:v>
                </c:pt>
                <c:pt idx="95">
                  <c:v>9.3388429752066102</c:v>
                </c:pt>
                <c:pt idx="96">
                  <c:v>9.1900826446281005</c:v>
                </c:pt>
                <c:pt idx="97">
                  <c:v>10</c:v>
                </c:pt>
                <c:pt idx="98">
                  <c:v>0</c:v>
                </c:pt>
                <c:pt idx="99">
                  <c:v>0</c:v>
                </c:pt>
                <c:pt idx="100">
                  <c:v>5.8677685950413201</c:v>
                </c:pt>
                <c:pt idx="101">
                  <c:v>6.7107438016528898</c:v>
                </c:pt>
                <c:pt idx="102">
                  <c:v>2.5454545454545401</c:v>
                </c:pt>
                <c:pt idx="103">
                  <c:v>0.214876033057852</c:v>
                </c:pt>
                <c:pt idx="104">
                  <c:v>3.1735537190082601</c:v>
                </c:pt>
                <c:pt idx="105">
                  <c:v>6.4793388429752099</c:v>
                </c:pt>
                <c:pt idx="106">
                  <c:v>7.5702479338842998</c:v>
                </c:pt>
                <c:pt idx="107">
                  <c:v>7.9834710743801596</c:v>
                </c:pt>
                <c:pt idx="108">
                  <c:v>0</c:v>
                </c:pt>
                <c:pt idx="109">
                  <c:v>5.25619834710744</c:v>
                </c:pt>
                <c:pt idx="110">
                  <c:v>0</c:v>
                </c:pt>
                <c:pt idx="111">
                  <c:v>5.1074380165289304</c:v>
                </c:pt>
                <c:pt idx="112">
                  <c:v>8.4958677685950406</c:v>
                </c:pt>
                <c:pt idx="113">
                  <c:v>1.8677685950413201</c:v>
                </c:pt>
                <c:pt idx="114">
                  <c:v>8.8429752066115697</c:v>
                </c:pt>
                <c:pt idx="115">
                  <c:v>6.2148760330578501</c:v>
                </c:pt>
                <c:pt idx="116">
                  <c:v>5.9173553719008298</c:v>
                </c:pt>
                <c:pt idx="117">
                  <c:v>8.1818181818181799</c:v>
                </c:pt>
                <c:pt idx="118">
                  <c:v>8.3305785123966896</c:v>
                </c:pt>
                <c:pt idx="119">
                  <c:v>2.8760330578512399</c:v>
                </c:pt>
                <c:pt idx="120">
                  <c:v>8.0330578512396702</c:v>
                </c:pt>
                <c:pt idx="121">
                  <c:v>2.7933884297520701</c:v>
                </c:pt>
                <c:pt idx="122">
                  <c:v>4.9421487603305803</c:v>
                </c:pt>
                <c:pt idx="123">
                  <c:v>9.0909090909090899</c:v>
                </c:pt>
                <c:pt idx="124">
                  <c:v>9.60330578512397</c:v>
                </c:pt>
                <c:pt idx="125">
                  <c:v>9.0743801652892593</c:v>
                </c:pt>
                <c:pt idx="126">
                  <c:v>0.87603305785123797</c:v>
                </c:pt>
                <c:pt idx="127">
                  <c:v>0.26446280991735399</c:v>
                </c:pt>
                <c:pt idx="128">
                  <c:v>7.0743801652892602</c:v>
                </c:pt>
                <c:pt idx="129">
                  <c:v>0</c:v>
                </c:pt>
                <c:pt idx="130">
                  <c:v>0.36363636363636298</c:v>
                </c:pt>
                <c:pt idx="131">
                  <c:v>4.2809917355371896</c:v>
                </c:pt>
                <c:pt idx="132">
                  <c:v>9.0578512396694197</c:v>
                </c:pt>
                <c:pt idx="133">
                  <c:v>4.1652892561983501</c:v>
                </c:pt>
                <c:pt idx="134">
                  <c:v>4.2975206611570202</c:v>
                </c:pt>
                <c:pt idx="135">
                  <c:v>6.5123966942148801</c:v>
                </c:pt>
                <c:pt idx="136">
                  <c:v>0</c:v>
                </c:pt>
                <c:pt idx="137">
                  <c:v>7.65289256198347</c:v>
                </c:pt>
                <c:pt idx="138">
                  <c:v>3.30578512396694</c:v>
                </c:pt>
                <c:pt idx="139">
                  <c:v>10</c:v>
                </c:pt>
                <c:pt idx="140">
                  <c:v>2.5289256198347099</c:v>
                </c:pt>
                <c:pt idx="141">
                  <c:v>5.7024793388429798</c:v>
                </c:pt>
                <c:pt idx="142">
                  <c:v>3.5041322314049599</c:v>
                </c:pt>
                <c:pt idx="143">
                  <c:v>4.69421487603306</c:v>
                </c:pt>
                <c:pt idx="144">
                  <c:v>7.1239669421487601</c:v>
                </c:pt>
                <c:pt idx="145">
                  <c:v>6.6611570247933898</c:v>
                </c:pt>
                <c:pt idx="146">
                  <c:v>4.9917355371900802</c:v>
                </c:pt>
                <c:pt idx="147">
                  <c:v>10</c:v>
                </c:pt>
                <c:pt idx="148">
                  <c:v>6.2975206611570202</c:v>
                </c:pt>
                <c:pt idx="149">
                  <c:v>0</c:v>
                </c:pt>
                <c:pt idx="150">
                  <c:v>0</c:v>
                </c:pt>
                <c:pt idx="151">
                  <c:v>8.2479338842975203</c:v>
                </c:pt>
                <c:pt idx="152">
                  <c:v>5.4049586776859497</c:v>
                </c:pt>
                <c:pt idx="153">
                  <c:v>10</c:v>
                </c:pt>
                <c:pt idx="154">
                  <c:v>5.8347107438016499</c:v>
                </c:pt>
                <c:pt idx="155">
                  <c:v>0</c:v>
                </c:pt>
                <c:pt idx="156">
                  <c:v>7.5206611570247901</c:v>
                </c:pt>
                <c:pt idx="157">
                  <c:v>6.9421487603305803</c:v>
                </c:pt>
                <c:pt idx="158">
                  <c:v>3.0743801652892602</c:v>
                </c:pt>
                <c:pt idx="159">
                  <c:v>2.2314049586776901</c:v>
                </c:pt>
                <c:pt idx="160">
                  <c:v>0.413223140495868</c:v>
                </c:pt>
                <c:pt idx="161">
                  <c:v>7.2396694214875996</c:v>
                </c:pt>
                <c:pt idx="162">
                  <c:v>4.0661157024793404</c:v>
                </c:pt>
                <c:pt idx="163">
                  <c:v>10</c:v>
                </c:pt>
                <c:pt idx="164">
                  <c:v>9.8677685950413192</c:v>
                </c:pt>
                <c:pt idx="165">
                  <c:v>7.8016528925619797</c:v>
                </c:pt>
                <c:pt idx="166">
                  <c:v>4.8925619834710696</c:v>
                </c:pt>
                <c:pt idx="167">
                  <c:v>10</c:v>
                </c:pt>
                <c:pt idx="168">
                  <c:v>10</c:v>
                </c:pt>
                <c:pt idx="169">
                  <c:v>6.5785123966942098</c:v>
                </c:pt>
                <c:pt idx="170">
                  <c:v>0</c:v>
                </c:pt>
                <c:pt idx="171">
                  <c:v>5.3553719008264498</c:v>
                </c:pt>
                <c:pt idx="172">
                  <c:v>6.74380165289256</c:v>
                </c:pt>
                <c:pt idx="173">
                  <c:v>7.1735537190082601</c:v>
                </c:pt>
                <c:pt idx="174">
                  <c:v>0</c:v>
                </c:pt>
                <c:pt idx="175">
                  <c:v>8.0330578512396702</c:v>
                </c:pt>
                <c:pt idx="176">
                  <c:v>7.8512396694214903</c:v>
                </c:pt>
                <c:pt idx="177">
                  <c:v>8.4297520661157002</c:v>
                </c:pt>
                <c:pt idx="178">
                  <c:v>4.6115702479338898</c:v>
                </c:pt>
                <c:pt idx="179">
                  <c:v>2.06611570247934</c:v>
                </c:pt>
                <c:pt idx="180">
                  <c:v>9.7024793388429806</c:v>
                </c:pt>
                <c:pt idx="181">
                  <c:v>0</c:v>
                </c:pt>
                <c:pt idx="182">
                  <c:v>10</c:v>
                </c:pt>
                <c:pt idx="183">
                  <c:v>5.9834710743801596</c:v>
                </c:pt>
                <c:pt idx="184">
                  <c:v>0</c:v>
                </c:pt>
                <c:pt idx="185">
                  <c:v>0</c:v>
                </c:pt>
                <c:pt idx="186">
                  <c:v>10</c:v>
                </c:pt>
                <c:pt idx="187">
                  <c:v>5.0743801652892602</c:v>
                </c:pt>
                <c:pt idx="188">
                  <c:v>8.0826446280991693</c:v>
                </c:pt>
                <c:pt idx="189">
                  <c:v>10</c:v>
                </c:pt>
              </c:numCache>
            </c:numRef>
          </c:xVal>
          <c:yVal>
            <c:numRef>
              <c:f>Macro!$G$6:$G$195</c:f>
              <c:numCache>
                <c:formatCode>0.00</c:formatCode>
                <c:ptCount val="190"/>
                <c:pt idx="0">
                  <c:v>3.4090909090908998</c:v>
                </c:pt>
                <c:pt idx="1">
                  <c:v>5</c:v>
                </c:pt>
                <c:pt idx="2">
                  <c:v>2.5</c:v>
                </c:pt>
                <c:pt idx="3">
                  <c:v>5</c:v>
                </c:pt>
                <c:pt idx="4">
                  <c:v>1.8181818181818199</c:v>
                </c:pt>
                <c:pt idx="5">
                  <c:v>2.9545454545454501</c:v>
                </c:pt>
                <c:pt idx="6">
                  <c:v>0</c:v>
                </c:pt>
                <c:pt idx="7">
                  <c:v>7.7272727272727204</c:v>
                </c:pt>
                <c:pt idx="8">
                  <c:v>6.1363636363636296</c:v>
                </c:pt>
                <c:pt idx="9">
                  <c:v>6.8181818181818201</c:v>
                </c:pt>
                <c:pt idx="10">
                  <c:v>1.13636363636363</c:v>
                </c:pt>
                <c:pt idx="11">
                  <c:v>5.4545454545454604</c:v>
                </c:pt>
                <c:pt idx="12">
                  <c:v>0</c:v>
                </c:pt>
                <c:pt idx="13">
                  <c:v>0.45454545454544998</c:v>
                </c:pt>
                <c:pt idx="14">
                  <c:v>6.5909090909090802</c:v>
                </c:pt>
                <c:pt idx="15">
                  <c:v>3.4090909090909198</c:v>
                </c:pt>
                <c:pt idx="16">
                  <c:v>8.1818181818181799</c:v>
                </c:pt>
                <c:pt idx="17">
                  <c:v>0.90909090909091705</c:v>
                </c:pt>
                <c:pt idx="18">
                  <c:v>7.0454545454545503</c:v>
                </c:pt>
                <c:pt idx="19">
                  <c:v>10</c:v>
                </c:pt>
                <c:pt idx="20">
                  <c:v>2.0454545454545499</c:v>
                </c:pt>
                <c:pt idx="21">
                  <c:v>3.4090909090909198</c:v>
                </c:pt>
                <c:pt idx="22">
                  <c:v>0</c:v>
                </c:pt>
                <c:pt idx="23">
                  <c:v>5.4545454545454497</c:v>
                </c:pt>
                <c:pt idx="24">
                  <c:v>0</c:v>
                </c:pt>
                <c:pt idx="25">
                  <c:v>6.8181818181818201</c:v>
                </c:pt>
                <c:pt idx="26">
                  <c:v>3.86363636363637</c:v>
                </c:pt>
                <c:pt idx="27">
                  <c:v>5.9090909090909003</c:v>
                </c:pt>
                <c:pt idx="28">
                  <c:v>5.2272727272727204</c:v>
                </c:pt>
                <c:pt idx="29">
                  <c:v>0</c:v>
                </c:pt>
                <c:pt idx="30">
                  <c:v>5</c:v>
                </c:pt>
                <c:pt idx="31">
                  <c:v>0</c:v>
                </c:pt>
                <c:pt idx="32">
                  <c:v>5</c:v>
                </c:pt>
                <c:pt idx="33">
                  <c:v>4.5454545454545503</c:v>
                </c:pt>
                <c:pt idx="34">
                  <c:v>5.9090909090909003</c:v>
                </c:pt>
                <c:pt idx="35">
                  <c:v>6.3636363636363704</c:v>
                </c:pt>
                <c:pt idx="36">
                  <c:v>0.90909090909091705</c:v>
                </c:pt>
                <c:pt idx="37">
                  <c:v>0</c:v>
                </c:pt>
                <c:pt idx="38">
                  <c:v>3.63636363636363</c:v>
                </c:pt>
                <c:pt idx="39">
                  <c:v>5.9090909090909198</c:v>
                </c:pt>
                <c:pt idx="40">
                  <c:v>4.0909090909090802</c:v>
                </c:pt>
                <c:pt idx="41">
                  <c:v>6.3636363636363704</c:v>
                </c:pt>
                <c:pt idx="42">
                  <c:v>0</c:v>
                </c:pt>
                <c:pt idx="43">
                  <c:v>0</c:v>
                </c:pt>
                <c:pt idx="44">
                  <c:v>3.63636363636363</c:v>
                </c:pt>
                <c:pt idx="45">
                  <c:v>0</c:v>
                </c:pt>
                <c:pt idx="46">
                  <c:v>6.3636363636363598</c:v>
                </c:pt>
                <c:pt idx="47">
                  <c:v>6.3636363636363704</c:v>
                </c:pt>
                <c:pt idx="48">
                  <c:v>5.2272727272727302</c:v>
                </c:pt>
                <c:pt idx="49">
                  <c:v>3.63636363636363</c:v>
                </c:pt>
                <c:pt idx="50">
                  <c:v>3.86363636363637</c:v>
                </c:pt>
                <c:pt idx="51">
                  <c:v>3.63636363636363</c:v>
                </c:pt>
                <c:pt idx="52">
                  <c:v>10</c:v>
                </c:pt>
                <c:pt idx="53">
                  <c:v>1.5909090909090899</c:v>
                </c:pt>
                <c:pt idx="54">
                  <c:v>7.5</c:v>
                </c:pt>
                <c:pt idx="55">
                  <c:v>7.7272727272727204</c:v>
                </c:pt>
                <c:pt idx="56">
                  <c:v>0</c:v>
                </c:pt>
                <c:pt idx="57">
                  <c:v>1.5909090909090899</c:v>
                </c:pt>
                <c:pt idx="58">
                  <c:v>0</c:v>
                </c:pt>
                <c:pt idx="59">
                  <c:v>2.2727272727272698</c:v>
                </c:pt>
                <c:pt idx="60">
                  <c:v>6.8181818181818201</c:v>
                </c:pt>
                <c:pt idx="61">
                  <c:v>0.90909090909091705</c:v>
                </c:pt>
                <c:pt idx="62">
                  <c:v>7.7272727272727302</c:v>
                </c:pt>
                <c:pt idx="63">
                  <c:v>1.5909090909090999</c:v>
                </c:pt>
                <c:pt idx="64">
                  <c:v>5.9090909090909198</c:v>
                </c:pt>
                <c:pt idx="65">
                  <c:v>0</c:v>
                </c:pt>
                <c:pt idx="66">
                  <c:v>7.0454545454545299</c:v>
                </c:pt>
                <c:pt idx="67">
                  <c:v>1.5909090909090799</c:v>
                </c:pt>
                <c:pt idx="68">
                  <c:v>0</c:v>
                </c:pt>
                <c:pt idx="69">
                  <c:v>4.0909090909090802</c:v>
                </c:pt>
                <c:pt idx="70">
                  <c:v>3.4090909090909198</c:v>
                </c:pt>
                <c:pt idx="71">
                  <c:v>5.9090909090909198</c:v>
                </c:pt>
                <c:pt idx="72">
                  <c:v>8.4090909090909207</c:v>
                </c:pt>
                <c:pt idx="73">
                  <c:v>3.86363636363637</c:v>
                </c:pt>
                <c:pt idx="74">
                  <c:v>2.0454545454545499</c:v>
                </c:pt>
                <c:pt idx="75">
                  <c:v>1.13636363636363</c:v>
                </c:pt>
                <c:pt idx="76">
                  <c:v>0</c:v>
                </c:pt>
                <c:pt idx="77">
                  <c:v>2.9545454545454599</c:v>
                </c:pt>
                <c:pt idx="78">
                  <c:v>10</c:v>
                </c:pt>
                <c:pt idx="79">
                  <c:v>3.86363636363637</c:v>
                </c:pt>
                <c:pt idx="80">
                  <c:v>2.27272727272728</c:v>
                </c:pt>
                <c:pt idx="81">
                  <c:v>2.2727272727272698</c:v>
                </c:pt>
                <c:pt idx="82">
                  <c:v>3.4090909090909198</c:v>
                </c:pt>
                <c:pt idx="83">
                  <c:v>0</c:v>
                </c:pt>
                <c:pt idx="84">
                  <c:v>6.5909090909090802</c:v>
                </c:pt>
                <c:pt idx="85">
                  <c:v>0</c:v>
                </c:pt>
                <c:pt idx="86">
                  <c:v>5.6818181818181799</c:v>
                </c:pt>
                <c:pt idx="87">
                  <c:v>4.3181818181818201</c:v>
                </c:pt>
                <c:pt idx="88">
                  <c:v>3.86363636363637</c:v>
                </c:pt>
                <c:pt idx="89">
                  <c:v>3.63636363636363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1.36363636363637</c:v>
                </c:pt>
                <c:pt idx="94">
                  <c:v>7.5</c:v>
                </c:pt>
                <c:pt idx="95">
                  <c:v>10</c:v>
                </c:pt>
                <c:pt idx="96">
                  <c:v>6.1363636363636296</c:v>
                </c:pt>
                <c:pt idx="97">
                  <c:v>2.2727272727272698</c:v>
                </c:pt>
                <c:pt idx="98">
                  <c:v>0</c:v>
                </c:pt>
                <c:pt idx="99">
                  <c:v>5.2272727272727302</c:v>
                </c:pt>
                <c:pt idx="100">
                  <c:v>0</c:v>
                </c:pt>
                <c:pt idx="101">
                  <c:v>2.7272727272727302</c:v>
                </c:pt>
                <c:pt idx="102">
                  <c:v>0</c:v>
                </c:pt>
                <c:pt idx="103">
                  <c:v>7.0454545454545396</c:v>
                </c:pt>
                <c:pt idx="104">
                  <c:v>6.3636363636363704</c:v>
                </c:pt>
                <c:pt idx="105">
                  <c:v>0.90909090909091705</c:v>
                </c:pt>
                <c:pt idx="106">
                  <c:v>3.4090909090909198</c:v>
                </c:pt>
                <c:pt idx="107">
                  <c:v>2.7272727272727302</c:v>
                </c:pt>
                <c:pt idx="108">
                  <c:v>0</c:v>
                </c:pt>
                <c:pt idx="109">
                  <c:v>5.2272727272727302</c:v>
                </c:pt>
                <c:pt idx="110">
                  <c:v>0</c:v>
                </c:pt>
                <c:pt idx="111">
                  <c:v>4.7727272727272698</c:v>
                </c:pt>
                <c:pt idx="112">
                  <c:v>5.6818181818181799</c:v>
                </c:pt>
                <c:pt idx="113">
                  <c:v>6.8181818181818201</c:v>
                </c:pt>
                <c:pt idx="114">
                  <c:v>5.9090909090909198</c:v>
                </c:pt>
                <c:pt idx="115">
                  <c:v>7.0454545454545503</c:v>
                </c:pt>
                <c:pt idx="116">
                  <c:v>1.13636363636363</c:v>
                </c:pt>
                <c:pt idx="117">
                  <c:v>5</c:v>
                </c:pt>
                <c:pt idx="118">
                  <c:v>0.45454545454544998</c:v>
                </c:pt>
                <c:pt idx="119">
                  <c:v>5.4545454545454604</c:v>
                </c:pt>
                <c:pt idx="120">
                  <c:v>4.5454545454545503</c:v>
                </c:pt>
                <c:pt idx="121">
                  <c:v>1.5909090909090899</c:v>
                </c:pt>
                <c:pt idx="122">
                  <c:v>4.5454545454545503</c:v>
                </c:pt>
                <c:pt idx="123">
                  <c:v>0</c:v>
                </c:pt>
                <c:pt idx="124">
                  <c:v>5.4545454545454701</c:v>
                </c:pt>
                <c:pt idx="125">
                  <c:v>5.2272727272727302</c:v>
                </c:pt>
                <c:pt idx="126">
                  <c:v>5.4545454545454604</c:v>
                </c:pt>
                <c:pt idx="127">
                  <c:v>6.3636363636363704</c:v>
                </c:pt>
                <c:pt idx="128">
                  <c:v>5.2272727272727302</c:v>
                </c:pt>
                <c:pt idx="129">
                  <c:v>0</c:v>
                </c:pt>
                <c:pt idx="130">
                  <c:v>0</c:v>
                </c:pt>
                <c:pt idx="131">
                  <c:v>8.6363636363636296</c:v>
                </c:pt>
                <c:pt idx="132">
                  <c:v>0.45454545454546702</c:v>
                </c:pt>
                <c:pt idx="133">
                  <c:v>0</c:v>
                </c:pt>
                <c:pt idx="134">
                  <c:v>0.90909090909091705</c:v>
                </c:pt>
                <c:pt idx="135">
                  <c:v>2.9545454545454501</c:v>
                </c:pt>
                <c:pt idx="136">
                  <c:v>0</c:v>
                </c:pt>
                <c:pt idx="137">
                  <c:v>7.2727272727272698</c:v>
                </c:pt>
                <c:pt idx="138">
                  <c:v>0</c:v>
                </c:pt>
                <c:pt idx="139">
                  <c:v>4.5454545454545299</c:v>
                </c:pt>
                <c:pt idx="140">
                  <c:v>7.7272727272727204</c:v>
                </c:pt>
                <c:pt idx="141">
                  <c:v>6.5909090909090802</c:v>
                </c:pt>
                <c:pt idx="142">
                  <c:v>0</c:v>
                </c:pt>
                <c:pt idx="143">
                  <c:v>2.9545454545454501</c:v>
                </c:pt>
                <c:pt idx="144">
                  <c:v>2.0454545454545499</c:v>
                </c:pt>
                <c:pt idx="145">
                  <c:v>8.4090909090909207</c:v>
                </c:pt>
                <c:pt idx="146">
                  <c:v>3.86363636363637</c:v>
                </c:pt>
                <c:pt idx="147">
                  <c:v>7.5</c:v>
                </c:pt>
                <c:pt idx="148">
                  <c:v>3.4090909090909198</c:v>
                </c:pt>
                <c:pt idx="149">
                  <c:v>1.36363636363636</c:v>
                </c:pt>
                <c:pt idx="150">
                  <c:v>0</c:v>
                </c:pt>
                <c:pt idx="151">
                  <c:v>1.5909090909090799</c:v>
                </c:pt>
                <c:pt idx="152">
                  <c:v>0.68181818181818299</c:v>
                </c:pt>
                <c:pt idx="153">
                  <c:v>7.0454545454545299</c:v>
                </c:pt>
                <c:pt idx="154">
                  <c:v>2.2727272727272698</c:v>
                </c:pt>
                <c:pt idx="155">
                  <c:v>0</c:v>
                </c:pt>
                <c:pt idx="156">
                  <c:v>1.5909090909090799</c:v>
                </c:pt>
                <c:pt idx="157">
                  <c:v>2.0454545454545499</c:v>
                </c:pt>
                <c:pt idx="158">
                  <c:v>7.7272727272727204</c:v>
                </c:pt>
                <c:pt idx="159">
                  <c:v>0</c:v>
                </c:pt>
                <c:pt idx="160">
                  <c:v>1.8181818181818199</c:v>
                </c:pt>
                <c:pt idx="161">
                  <c:v>0.45454545454544998</c:v>
                </c:pt>
                <c:pt idx="162">
                  <c:v>1.5909090909090799</c:v>
                </c:pt>
                <c:pt idx="163">
                  <c:v>4.5454545454545299</c:v>
                </c:pt>
                <c:pt idx="164">
                  <c:v>4.3181818181818299</c:v>
                </c:pt>
                <c:pt idx="165">
                  <c:v>5.2272727272727302</c:v>
                </c:pt>
                <c:pt idx="166">
                  <c:v>2.7272727272727302</c:v>
                </c:pt>
                <c:pt idx="167">
                  <c:v>2.2727272727272698</c:v>
                </c:pt>
                <c:pt idx="168">
                  <c:v>0</c:v>
                </c:pt>
                <c:pt idx="169">
                  <c:v>2.0454545454545499</c:v>
                </c:pt>
                <c:pt idx="170">
                  <c:v>0</c:v>
                </c:pt>
                <c:pt idx="171">
                  <c:v>1.36363636363637</c:v>
                </c:pt>
                <c:pt idx="172">
                  <c:v>4.7727272727272698</c:v>
                </c:pt>
                <c:pt idx="173">
                  <c:v>6.3636363636363704</c:v>
                </c:pt>
                <c:pt idx="174">
                  <c:v>0</c:v>
                </c:pt>
                <c:pt idx="175">
                  <c:v>4.5454545454545503</c:v>
                </c:pt>
                <c:pt idx="176">
                  <c:v>7.0454545454545503</c:v>
                </c:pt>
                <c:pt idx="177">
                  <c:v>4.0909090909090802</c:v>
                </c:pt>
                <c:pt idx="178">
                  <c:v>1.5909090909090799</c:v>
                </c:pt>
                <c:pt idx="179">
                  <c:v>1.5909090909090899</c:v>
                </c:pt>
                <c:pt idx="180">
                  <c:v>4.0909090909090997</c:v>
                </c:pt>
                <c:pt idx="181">
                  <c:v>0</c:v>
                </c:pt>
                <c:pt idx="182">
                  <c:v>5</c:v>
                </c:pt>
                <c:pt idx="183">
                  <c:v>5.2272727272727302</c:v>
                </c:pt>
                <c:pt idx="184">
                  <c:v>0</c:v>
                </c:pt>
                <c:pt idx="185">
                  <c:v>0</c:v>
                </c:pt>
                <c:pt idx="186">
                  <c:v>7.0454545454545299</c:v>
                </c:pt>
                <c:pt idx="187">
                  <c:v>5.2272727272727302</c:v>
                </c:pt>
                <c:pt idx="188">
                  <c:v>8.8636363636363704</c:v>
                </c:pt>
                <c:pt idx="18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Conflict and</a:t>
            </a:r>
            <a:r>
              <a:rPr lang="en-US" baseline="0"/>
              <a:t> Fragility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Conflict!$F$6:$F$195</c:f>
              <c:numCache>
                <c:formatCode>0.00</c:formatCode>
                <c:ptCount val="190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0</c:v>
                </c:pt>
                <c:pt idx="37">
                  <c:v>10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10</c:v>
                </c:pt>
                <c:pt idx="65">
                  <c:v>10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10</c:v>
                </c:pt>
                <c:pt idx="111">
                  <c:v>0</c:v>
                </c:pt>
                <c:pt idx="112">
                  <c:v>10</c:v>
                </c:pt>
                <c:pt idx="113">
                  <c:v>0</c:v>
                </c:pt>
                <c:pt idx="114">
                  <c:v>10</c:v>
                </c:pt>
                <c:pt idx="115">
                  <c:v>0</c:v>
                </c:pt>
                <c:pt idx="116">
                  <c:v>0</c:v>
                </c:pt>
                <c:pt idx="117">
                  <c:v>10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10</c:v>
                </c:pt>
                <c:pt idx="124">
                  <c:v>10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</c:v>
                </c:pt>
                <c:pt idx="148">
                  <c:v>0</c:v>
                </c:pt>
                <c:pt idx="149">
                  <c:v>0</c:v>
                </c:pt>
                <c:pt idx="150">
                  <c:v>10</c:v>
                </c:pt>
                <c:pt idx="151">
                  <c:v>0</c:v>
                </c:pt>
                <c:pt idx="152">
                  <c:v>0</c:v>
                </c:pt>
                <c:pt idx="153">
                  <c:v>10</c:v>
                </c:pt>
                <c:pt idx="154">
                  <c:v>0</c:v>
                </c:pt>
                <c:pt idx="155">
                  <c:v>10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10</c:v>
                </c:pt>
                <c:pt idx="164">
                  <c:v>10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10</c:v>
                </c:pt>
                <c:pt idx="187">
                  <c:v>0</c:v>
                </c:pt>
                <c:pt idx="188">
                  <c:v>0</c:v>
                </c:pt>
                <c:pt idx="189">
                  <c:v>10</c:v>
                </c:pt>
              </c:numCache>
            </c:numRef>
          </c:xVal>
          <c:yVal>
            <c:numRef>
              <c:f>Conflict!$G$6:$G$195</c:f>
              <c:numCache>
                <c:formatCode>0.00</c:formatCode>
                <c:ptCount val="190"/>
                <c:pt idx="0">
                  <c:v>10</c:v>
                </c:pt>
                <c:pt idx="1">
                  <c:v>6.4782358105029596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0</c:v>
                </c:pt>
                <c:pt idx="12">
                  <c:v>5.3451474175301401</c:v>
                </c:pt>
                <c:pt idx="13">
                  <c:v>10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1.6952912574300001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8.4765583773797992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5.62148318798417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9.2561716553139295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</c:v>
                </c:pt>
                <c:pt idx="49">
                  <c:v>10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10</c:v>
                </c:pt>
                <c:pt idx="62">
                  <c:v>0</c:v>
                </c:pt>
                <c:pt idx="63">
                  <c:v>0</c:v>
                </c:pt>
                <c:pt idx="64">
                  <c:v>10</c:v>
                </c:pt>
                <c:pt idx="65">
                  <c:v>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10</c:v>
                </c:pt>
                <c:pt idx="72">
                  <c:v>0</c:v>
                </c:pt>
                <c:pt idx="73">
                  <c:v>1.45699906353043</c:v>
                </c:pt>
                <c:pt idx="74">
                  <c:v>0</c:v>
                </c:pt>
                <c:pt idx="75">
                  <c:v>4.1482658430484003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7.4961965644717701</c:v>
                </c:pt>
                <c:pt idx="96">
                  <c:v>0</c:v>
                </c:pt>
                <c:pt idx="97">
                  <c:v>6.4227731903056302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10</c:v>
                </c:pt>
                <c:pt idx="118">
                  <c:v>0</c:v>
                </c:pt>
                <c:pt idx="119">
                  <c:v>0</c:v>
                </c:pt>
                <c:pt idx="120">
                  <c:v>7.26645425456989</c:v>
                </c:pt>
                <c:pt idx="121">
                  <c:v>0</c:v>
                </c:pt>
                <c:pt idx="122">
                  <c:v>0</c:v>
                </c:pt>
                <c:pt idx="123">
                  <c:v>10</c:v>
                </c:pt>
                <c:pt idx="124">
                  <c:v>6.0994717079986902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5</c:v>
                </c:pt>
                <c:pt idx="134">
                  <c:v>6.0614240207599899</c:v>
                </c:pt>
                <c:pt idx="135">
                  <c:v>3.7831541634821599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9.1286241755822193</c:v>
                </c:pt>
                <c:pt idx="153">
                  <c:v>10</c:v>
                </c:pt>
                <c:pt idx="154">
                  <c:v>0</c:v>
                </c:pt>
                <c:pt idx="155">
                  <c:v>10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10</c:v>
                </c:pt>
                <c:pt idx="164">
                  <c:v>10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5.4844401626640202</c:v>
                </c:pt>
                <c:pt idx="177">
                  <c:v>0</c:v>
                </c:pt>
                <c:pt idx="178">
                  <c:v>0</c:v>
                </c:pt>
                <c:pt idx="179">
                  <c:v>0.82501563010134904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10</c:v>
                </c:pt>
                <c:pt idx="187">
                  <c:v>3.2269234971540799</c:v>
                </c:pt>
                <c:pt idx="188">
                  <c:v>0</c:v>
                </c:pt>
                <c:pt idx="18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plotArea>
      <cx:plotAreaRegion>
        <cx:series layoutId="regionMap" uniqueId="{4D8F2A46-714B-ED4D-8734-A9FDEAA014B2}" formatIdx="0">
          <cx:tx>
            <cx:txData>
              <cx:f/>
              <cx:v>Overall Alert Flags</cx:v>
            </cx:txData>
          </cx:tx>
          <cx:dataPt idx="26"/>
          <cx:dataPt idx="188"/>
          <cx:dataId val="0"/>
          <cx:layoutPr>
            <cx:geography cultureLanguage="en-US" cultureRegion="US" attribution="Powered by Bing">
              <cx:geoCache provider="{E9337A44-BEBE-4D9F-B70C-5C5E7DAFC167}">
                <cx:binary>7J3LcuNIdvdfRdGbz474yMb9MjHjCJG6lkpqdUlVPd0bBUtikxDvICmJWvk1vPbKC+/8Bv0mfhL/
kiBI4DBVRI0wQSza45iKSSilg/8feTLzXP96//KX+367FR+8DPrD6V/uX/72Q3c2G//lxx+n9932
oDWtD6L7eDQd/T6r348GP45+/z26b//4ELeeo2HnR8swnR/vu6141n754d/+ym/rtEcfR/etWTQa
/jxvx4tP7em8P5t+45n20cH9aD6cqekdftPffrjttg9OW4OvUeuHg/ZwFs0Wt4tx+28/5H7sh4Mf
5S/b+sMHfWSbzR+Ya9p1xwlMMzQ92zVtM3B+OOiPhp3V45rp1h2L/wRe6Nq+7dpu+revWgPmF5Np
KVHr4SFuT6cHq3/zc3PvkH8UTUfNBIjmSIl8erl8xx/zQP/bX8UAby1GMlxIiHY90lHRaHVbfBwp
Hu/nwnLqXuC5fuC7hmcatmvlufCDuuEahus5ru+a8GGmf3vDRQGh3iZjPVnDxvqZpKNxs386bkbz
WffgYhS3S1watld37MCyAs/wTd/37fzSMC2/HthW4BtOYNth4PA4WZUJGwVl0rORmyzYyD2TbFx8
2j8bzT/+Z9Y+ePjff/+P86dRFLdTXN6/Qvy6Z/kenBghSjcILS+/Qty667pWYFhG4Aa+53hCW32P
ZHpitn+DYGf7ByRFzfMKUNQatw++tOOHEslhqzACm83EDwI2E8vNr5eaZcOe45iB5Qae54Uh6i27
YJqFZHqDlsxcSUjm0RYVX/ZPxUn7oR23Zu2Hg5sZ/0wPRr8fXKrzxrA9LXOn9+pB4LjwY7uB6TpW
6OfWjukGdcs21E+EpmUaoVBn/7iYesZ2/T7B4q4fl8yeVOCQ8LE1KvF0YAZ1J3Qcwwxt0/cszmN5
/gy77nuhzY4UuL5jmWF+de0SRs9SMktwkQxKxD8e7n8t3czjaMi5NH319+84Tt20A8P1LdsMDdsA
+BzqNdeth6bphoFluK7nOQY7UlapFZFID/1mpoB/80BScFOBzf9L1J5BQYrC+xlQNxTLDPjiDcuy
7SAQestAb7m+H/qWo9NbBeTR47+eKOBfj0v0v1ztfwEczqezuNUvc9+oWW7dtwLuI56NguHWkV8C
pu2gmAwTtROy7/OTKffJObiQSHoKMlMFCZknkobDz/un4eaP/xwd3I4Gf/zXQWv4cHAd//Hfw/to
XKJeMtisQ9O1w5CbIv9lOfmjsFf3OCEbDlrL8GzH96Re+gck1JP09rsKzt7+QUnhzW0FKJwdfImG
9+jyJYUzZXuJ28PWQ8S5LP3CS9FulstVxjANCzYNub94Zt0MQpNjs+24Fj8ojmU3/6iYb5D57V8n
Gf32T0tavzT3T2sjng/bUXn8Kd3nmVYYBmoNGpY0EpjYdKwQi44Z2KbhOmxe2ePBbnH0PKXzBCHp
sES+UYGt6WZpozn8PY7uSzTS1KygjvpDwzmWb3uB6eVvnWxeRuBj3AxZZr4RhEGegKJS6WnIzxZk
5B9KSn6rwHH5ehTP5p1WP4Xk/erMDjFhWhZLwTK87Utmza+HXmAbLIjQNriCBlxisuuhiER6KjYz
BQ2bB5KC6wpsM7+2B+1hisH78ccGE9qOwWnN9zESe8Kc7/h118bEHJjww1qQNsud0uixX00TwK9G
Jeq/Hu9/F/jSGs5bs3l5uCs/ibp/gC72R8exbPRMxo9iephffK4wju0bpunL23kBgfTQrycK8Nfj
Ev4vn/cP/+dhtLF3lUcCysfFa6KOU7bGwlULwzrXFKV3TJ8Tl+MJE0lhsfRUiOmCEPFU0vK5Al6U
L+1h+3Xe7pe4Pft10zIs0zQx/OInVbeQzKqosSpMjFU+DhS2522PViGJ9GxkpgomMk8kC18qoJs+
v35t96LprFXituCYdc/0LFRTiKMXy3v+Cu/ZddvmjmH7GOY1tt9iIul5yM4VRGQfSSY+/7Z/NXXF
STVudeYlrgfTqrM74BzxLcv0/FCpoOyCCDiuYmlkLRhY6D3uDal6TIwphUTSE5GZKnjIPJE0XJ3v
n4bb1vC1NSzVpOXVLWy1bNh+yEEpuVVnaMCipexdbNX4qdhSQjPPQhGJ9CRsZgoONg8kBbcVWAm3
86dWv8zjkl93fGXvwG7o20vveW4d4EKsez6WRg9Xr8+KQF9lrwm75XkD/tV7SPBXw1vQf9n/13/Z
fonuR+nrv/+GgBcWB5KHocLFTYvHDw2T+fRr2KE4ReHnCO0QZyBH2vRvJxpotzx66NN5Avp0WEJ/
+ff9Q387H0alumDRK5yEuPYa3MAwBgntz/GVxRAEyp5LVAlM5KEvII8e+/VEAf56XKJ/WwF7UWPU
j55K1fqmV0fXuxjp+PhDFFDek1TzsNW5WMpNDkJhEGx5MgpIpMd/PVHgvx6X+Dd+2v/XfxK3MH+n
X+D7FY+DS8JSJ0yidpT3WkWvZRSPVXeI3XEDIt/cMET3C0P3bnH02KfzBPTpsET+5NP+kb9pRXgd
Ps7vy/z6caNi8OHQo3ZdnxAp+fEbmOZ8x7AdE2eruzRkZ7fcgkLpSchNFkzknkk6PlbAZXAbDUZx
7WN7OitxNdSCOjrGIkjKsIgiTI44meXAvlsPVYQb92fbM3Grpisx2YYLCqWnIzdZ0JF7Jum4/bj/
1fG5F7M+SqTCUWYhwyC0JuQ6kJz2M0zYZt3mnubZBEkTlxvYwpNaQB49C+uJgoH1uET/8+H+0VfR
Dwd8gunX+P594c/4jiQ9YPmRyMyBrbjzedzDYVCyeQjDqRniP8NRtjx3mnkznctj4muwDQWoowAn
dcr+ShcVFEq/DG5zs8VayD+UC+K2AkF+l6PhDLtpJy7xjuZYddAmgNnzA4f/kqGaIRFPmPH89eaR
56OYSHo2snMFF9lHkonL4/2rpuPpM2ktwxKd+zXLq7tcCXyTu1hoYLWzc2dWtgYnxNFmWrZLFABh
Gnkiikikp2EzU5CweSApuKmAnegq6rTjMk+tXIkDy1NH1pAjEOegPAEkxIQOvn3fD0zbx1SUx7+A
OHr41xMF+utxCf7V6f6//5v+6KnVKxN9h0OqgXsGR3LIzczwhVMzrBOPhLkCM7WjuS8XEUiP/2am
IGDzQDJwc1EBBlqDUYnOghpHI4+PGoTJ0SOkQnmNMyfTmulza8aK5KT+Ap7n72w75HkD/eQ1JPTJ
qMT9lwo4Lm/acalJkY6TT4UQznzL4O5GRB4BeYbl2Z4v7HS7xXkD99VrSOBXwxL5TxVA/rb1GJXt
rLSDOslDeAUIX3WxgorTqG+q65rNPcxwQ1c5B/IffTGR9Axk5woWso8kE7cf9q97jvsHN63+U+th
FKd4lHI3821cZVx/Q2Ic8RvkFVAQ1AM+fxfnMtY7NJXgoqBQejJykwUbuWeSjpsv+6fjJmrHcevg
Y5s0rvL4YGUobY8Tn/O/mViFchuCycUBM4VFClDIqVU6LotKpSckP1swkn+4RUkFDEeH/a/lupGJ
qjA5mcJHgNfGWwZ1ZdhgmyAGElcangSD+wNH1+zmXEAcPQ3riYKB9bgE/7AC4Cex8yUejoikME2i
4jHa2eQzhmb+bFojcB5bHSZtl7ytpYE1D38BgfTwrycK+NfjEv7Toyqoo2GnNSY/PgWhhL2hblOJ
wDBCtgeCu7Ad5fYGtuh6QCAq1m10ls0FOf3TidHohtIZOyXSM5CZKjjIPJEs3FThhqYMRWWGW5Nd
ALBoIHzKy/S3PAc1njvc4HAw2LZy/agLXFYH3ewW6A0K0omSgHR8C/4KeJRv5g+tEoPqcCerQgPo
Fo+EXMKt8xrICuvq0ozTjYBglVItzkY7pXkD+eQlJO7J6BbqVVA9i1ItQjYRcsoSRDJo6OAeC/Ko
q8sD5yLuZZxLyViUfrObXdK8gXoyTaKejG6h/uv+FX6TGj6jg385+tT813TJv1/l14hexBjqcidb
JXjkzXGqwgOWIG5lWCvQO4Y48hQUSk9BbrIgIveM+kei8M/WwD+1NtCnZ3I+Szzp1EwynELPCHBN
Bq668+Y2WqVnqKiBR4CgUZMfcFPCk412tzh6vNN5Aup0WH70n37Z/0f/aTQo+YTvUuInRLk7LtYG
xxPKhoJN5NAoDwFlNTSpzwXkeQP79EUk+On4FvoVCBi6ToKlF+nnV4a+sVVWDT4wA5g1EVvULLFD
W2VX6uNEi4ikZ2AzU1CweSA5uK6A2r9ovbZ63ZKTBwJSkD2H5A3LZS24IkXZ8+s2vki8Ywa1SZLy
ANkzZjGR9Cxk5woeso8kExcVcIXdtOYP0cFh3CrVMo3GUUHRGD9RO+QVB/kNGMM1+y9LwnLIIdhO
MysqlJ6N/GzBR/6hZOTmcP+7w7I83MHRNRF+yff5fgXlGHVsEGr3ZZdAS6miSRkLkCoRZ1LSj+MQ
jOEeFleAK/JvC5St07ORmyzIyD2TXFxc75+L69Z43jq4aj8fnM4J5irztKQqX1jKY+mT7k1mvtiz
SXMieoIMQMO1LTKVXRHM8j2S6YnZ/g2Cne0fkBRdV8BYcd2O5+WtlJqKIQJuZSfl2sZ1OX9vq/nK
lOFRYQljqqqmqHxu2W1klzhvcLF8CYn/cnAL8+P9LwuqeVxEsxk1Uqkac9V+iqYpCO/XVSb7NOWp
XCrFoK+2Ak5rHkFHXJoJA6MIyTL8Pf3bK4Pdd8mmp0P3foIc3Y9Iqi4qYEz6HM/JDCzzsGtDABYj
EhQo8EbhUeVMy2wmNRd7k0nGFAF45DDgj+MemF0hBSTSs7KeKKhYj0v8P1fgpHtNqEu551wu0nhz
cOO4rrrTOfmjlYer03QIdaF+Jfa+pd0pi34RefTwb2YK/DcPJAHXFQh2OSc/JP0A36+d+Pjx5QM+
e7aqGyJSo1x2B0K0VVoO1ZAobSV27V3C6JFPZgnUk0GJ+HkF8kKOp7NRqXmwXJ9VPDvVWohlWbnv
MxqHFITAVpX18O4naeMp38mOUEAePe7riQL69bhE/7gCe/My9i8F4P0fPNsxqJMGaJLypOpGEkSU
wZ7QOuLtCHzktLQkRxyHdkqjR341TeC+GpWoX1UA9Zv2ghr8/X6ZNddq5Plhxvbw22PKXtVKzWBP
TU8HTYTbzCFJMDF4ZFV9MZn0BGTnChayjyQVN839H05/wrha3vdPdAQWDJP9lDSn7dhGddihSBTe
M4qva3IOdgmjRz+ZJXBPBiXiP1Ugt+C6NaTDQHmYK9+YchRzxtTmfgdErKjqwWTGcsQkkgidlP3w
d8ujhz2dJ4BPhyX014f7/9ixoDyXebrndqWiVZaVmZdVPTL6hpppHGhs7r6UegzZFTj4Z2HfLYse
9nSegD0dlrBfVcCHcDnqPxDFnr7/+7dZKp7hDLY4sOOr1xxxKKpNjBaeNdzF7AbSGlRAHj3264kC
/PW4RP+yAq76n1uzVlwe9pwfFaakcrtEqasOGrkjjkv4HGFbXGUpAwjystLETmn0yK+mCdxXoxL1
nyugai5b/dai3DoTygSKjjfwyCzLjro54ImbI6/DoWgztQ6W9Z5SzpNzfRGB9NhvZgr4Nw8kA5cV
sCV8mk9LxV/FHlLBg1T61b1JnO1JOMaQQH1mTNQrnZTV97vF0aOfzhPYp8MS+U+f97/Nqu/iOUo/
v/ere5UyY6FxlCGNL19ltOY+fSqw2OrGRQ+MZcSucg5kod8tjx76dJ6APh2W0F9WIFii0e53onmJ
idyuUcdLTGce/I/JlTYHPZcuorYI1+WEqRqNyTz6AvLosV9PFOCvxyX6jQrcay9btKqYlRutwpWK
wir0ByP+TRWQy2+3VHaq28qw7zl4j5fFquW3X0QkPQfZ1xE0ZB9JJi4/VUAFjV5VT73JvJ3CUYYa
4tgJzriyMFZiybHD3FogiBEjM8Ydl3KkmovWZSGZ3qAiM1dSkXm0RUUFYiauWBTzElnAxMABlJA5
1SmMMyjXqxwNqirvslzy0h3mpn85OQXtFEYP/2qaQH41KkG/qsD3fzOmnEr66u//9AmJoI0B4c4q
TYmICJE7WbOTL3/paAnJ4ZMNJXeKo4d9NU3AvhqVsB/f7F/t0ETp4PoI/pPjx/uB/7M/1HbjVVk+
hRIWHcrKlWlfoK43HdMINycADte6ITQMWTB4tXCuYG3mVKrcWrnzZgGB9B/85lXEN795ID/7ywq4
zZNqX392VpH9ZASJO9q6SGar0Fnllk+5xIVVszAPUVci5/LNGE0pfuBiPyLUy1f1MpONJru0dsqj
X1eraYKP1ajE/bYCJtPbUafE0kO4CChBqjLGVMSvsTSIZlCnSCClYVVNdxUMv11xZZcwb2GuXmEL
cjW4hXgFIuNulp1sduZvfV8jbi4MGEPpS7A8sBpB3mRkq7ubanBDhUZKyC6r9mY/9oIi6eHPTRYs
5J5JMm4qcI66XLSGg1Kt1krvkM3nqeRt1ViIMKvMCggpCUXtLe5tq/BRiMoyUUAePQvriYKB9bhE
/7ICHsqP0ddyCz7Rc5tUGiLgVHQujjLVrymDPmGklKSmfDI/5VMFYXmxzsJfQCA9/OuJAv71uIT/
YwXubiqA+rc2NtThQ/oVvv8iUXMoEU7/bGLW2ViXsaI5Dgidpu4ThjwyMJVlQ5YDLCiUnobcZEFF
7pmk46oS9otBVGq6R83CbYwViRAgsp9cMM8rI4KIiGEn/5guKstYdqGMsGTsEugNGtKJkoJ0fAv+
CjjSmoRLlJl4ic9eNf7lwJPml+XWQU1tBcQJkdgRkIK/XSp/tzx68NN5Avt0WELfrAD058OHsvuV
18itUVaipROTChMU8RB3a9yY+BNUeKK2YnUhmfQMZKYKEjJPJA/nFfDg43CKytsJVMqAqrlIy3Es
F4TCifJP2PLYpKGAQtb8F/G56d9eO5K/KY0e/OQdBO7JoIT8sgKVbQinIYnrsnXfZgmUalrCi2zQ
VZwaaHRs4m6AgTpzFOJ+jAsZzAMq4CzrD+XB/w659Dxs/QJBydbzLXYqEKX+uVNuMr5Zp0wybUYp
hkYYHdVfzRwphLFzIHIcYtlpsoWjU8Sp7xZHz0U6T1CQDkvkP1fglsyKfYieSo3bxcGs4nV9lgP/
v7wJ59D3MbaGKqLaS+qxyPjFIiLp8d/MFAxsHkgOLr/s38lwyXmo05rSxizVDSVcD0zuYCgdjpwq
lw8HZz7pVfX5oCgvu7Jt0BLeli3Misn0Fg2b99kiYvNoi4oqLIcksvHgU3s8/9qP7g9Gv5fHyZ9R
jt9RQ/9yFI/uy2ypRRlw8lXROy4hXZ7aFnJaqUa3OeKRVNfd1T1NbAoFBHpjOaRvItdCOr61ECpw
VfjYmpXa1olMgYBC+PTxs8i/3zqkqhothLOTfKzKYSZ5NjmD0U5x9NinryGgT4cl8h8rsBt8jGbd
ebkhR6TKUFmOoiCkaCyDvvLHIdVsznDYA3xVLpkcJxFjUUiiN/DfvIykYPNki4Xb/e/JNBIazbol
umxqJK4SR0S3SqrR4R9Ytm7KXhQCiujgnybwkR9waFSQbjzJLa2AQG9QkL6JJCAd34K/Av6Cmzg6
+Nga9lopCO8/EflUaadIkUOlV7LrVX/dnP4nqwZqVsppO8y9kEB6AjJTBQWZJ1skVOBWhlF9USIB
lFkh2hGDdUiRy2U70RwBRMbgJubMileNyiBb7Vx3SqNHfzVNIL8a3UL91/1rHu4qsxJRJ4iRIGq6
xXEJUMgH+WOPqj2KMsI2SpMzvGk+j7Mb705p9KivpgnUV6MS9ctK6HvKTo9KjLCz2VSJerDpUpm3
CEEIXzlWBzpYGuZ2X4KP7Z2S6DFfTxSor8cl7h8b+//aL+bPrWiWfnPv1/KqPITyPVIegtYEW91D
uYKROEm1fIPipAGXYrHL7hZHj306T0CfDkvkL36pAPLtYZnanShezGnUE1W9fkgHBt+cerd91VOd
p6oWu+aEf7FLnDeAT6ZJ3JPRLdiP9w/74Xw6K7XUrvqkSVMCeyIhiAlS3QQy50oUPGiTUED847JG
gfjiC8ijR349UWC/HpfoH1ZAzR/fz8vtvUHZVxXk4BCbTsADdVGEna1Gj3R8kxQ5U9WypJWtgDh6
8NcTBfjrcQn+cXP/n35S2u+fYlqziUjhaEnJadKzlYLnGJNdBJw9CZZjmVB3UdUt43H2lHOzjBVb
ypc+0G1Fei5ykwUfuWeSk4sKxKZcRHH0lYZ833rt7wuRU2Y25RFWtjRVIkhU9qthkaaGnEPoyrKA
nFwSRQTS87CZKUjYPNhi4Hz/qyLJvIrm0/IoqKkcMxQ+dRVVgyYVd5tbDjDgUsWAEk6hkUSkpH87
9QirHLMdIulJyLyNYCHzRNJw+Xn/NDRJLxs9lOkZpvcJzX3wCxMDHTjKz5gjAadwnWQDunPYIcdR
lFKehCIC6TnYzBQUbB5IBi7O9s/AB6qoRPetFAWdAv5OTYRJjdwl/g+HpJ2UjchsCjVfBU5wHA1U
gxrlBBNpxgUE0hOwnijwX49L+D9UIEj05jmavbbjcqMUcTMGGDRdesT5/qoJX4YCRRAlP7A7UH5C
U1OloEx6FnKTBRO5Z5KNZgUWw/ms1V+UtxQIFqVbHwlOiSKSCQOqTRMLhVWC/c0KZRegncLoCVhN
E9CvRiXo5xW4HZzH7XI/f9dWUeocSi2lhkjKwKeY+fxr1GxXqQTU97DJ1SBNxk4pTzbiAgK9AX36
JhL8dHwL/gpcjc/vS4bfU50fyN8OLB+ctyxxNUzOhEdQrJUUV5y/W7VaCwj0Bvzpm0j40/Et+Cvg
czmbkxoWl6l0VF11fI7Kr8vdTAYmEqHCCZVeKHSsTyJz8x9/AXn06K8nCvTX4xL9swqcPyloOknf
//1HH6zP1KyhpyFprVRXkSXv2Q7YjbmCcUsjvV5XqPWbwuhxT15BgJ4MSsTPf97/efOYO05cZlF7
Ezc73iv87Jz5MfqE+QM/Ta9YBaZjEyvqLeNEsyaIAtLoUV9PFMCvxyX2xxUwOyQJxn9WUd8uJC/Z
qkIV9TNcNFF5yoltl94nqv8tq2UVe5g9FdEvXQUmclpaVWIU97Kd4ugXymqaWCarUQn7WQWOo79F
g6+tr8/t8pCvsedyEHWpq0UmzPLGlTuQ4j0jXRj3TVLrGP2VVVFF5NFDv5kp0N88kAT8VgEX2dlo
+DCPWyVa5vDGsAfQQoMqFIbKG8gb5moByUqhv0rYk3FYRcTR47+ZKfDfPJD4n1WgDMXpvDVrD0ic
TL/D9x+M2KPZlzF7uivvPLolq3tCUrjxY7ocSjWRcIUE0lOQmSo4yDyRJJxWQAtdtcdlNsO1sPlg
j6YH2Sr5wsoREBA2Qa17dJO6DW97zHZKo0d/NU0gvxqVqF9VoPVSo9WNS634ZFGqm/aI3LRUW1DV
diyHO2UB8daYGKWJkTbdZXRiVvcXkEeP/HqiwH49LtFvVMD6Vna7K4r6qTpyFErxVnmoOfBV0b8Q
4AlLxwxhUl4iVXiJGWi3OHrs03kC+nRYIn9aAZV/O4977RJtEFy6qCuHgYe4Qhdvi2j/TDCWSllV
sK/KG+eR3y2OHvl0nkA+HZbI31bgStZoD8usMEe5dBeLD22G6QC9TL3OffJk4OEEpqq0t+njk9M3
u6TR4756CQH7alSi3viwfyNE87V9312nG6Uf3/vPOU5IlGFoUSRI1flLogwz5xxlqqC6K8162BLw
UQq781Kqb/tC9fivJwoG1uOSg2YFCkKctr6WGflJSjwFUejiRtCVua4nlwWfnGAsc6rOnMfnT9Bz
yvtK3e+SR4/96jUE8qtRifvp4f6//eMJ5/sRwXD90vtLmtR8QPdQSJezDMtA9DFU+zHWBcJwqYzi
qw71eQa+SzI9G5pfIZjR/MQWSxUwkx4OZ1GHNqCq2WGjFX+dl1m8g9oFKiWMC5mnyFj2os+slBo1
2lV7GU6lafWOPFHfKZyeKu0vEWRpf0bSdViFDNboPi67yAdOfJrRkErPOlr2fcvfHUw6lFHsTP1E
iENn6WzI7uUn7Yd2zE3+4eBmxj9TkmoPLguJqedr1+8T1O36ccniSSWCMcCsxGwEiuQENmGPRKAm
sTB5R7Tp1UkPMfAJWfQAIUPHzC+zm+dd4uiZSucJRtJhifzN8f43pds4GkYPrYelvrsdfW2VWbdR
7TuWSSQSN72lVzrvIVLqjtMyzyzM34ROyuDI7xROT4r2lwiGtD8j6bqtgHUqaZsxPFgt8qjMg9yf
DULm/dnyG+q0Rx9H94QJj4Y/z9vxQlYBvRn1R4PR8OB8quJnSrSXU0kQUzl1c1QYx3JRiK3Ho/6U
G7pkNVP8KEnqz2493yGYfrFs/QKxULaey0Vy09i/Tjufxq12P1Xp779cUudUpfHT+5iKRzb1RfI2
XNq3LOujcv+n5pGK8k7/9Cqqaac4ei7S1xAUpMMS+fMKlJ06iR5LdJxSTZltnFYVqY1WlO0n1qzO
KiCcmETbZUhNHvhd0uhhT2YJ0JNBCflJBSwqn4eROmoexq2vB8eDSB08S1RIy1oJ9AeEBt82cGLk
rFqqATIBxcqrTW1OQo5FDZHvlU1PiP63CIL0PyQJO6zAiet0TnHgEl18tE3Dv0fQk+rM6xPcLVx8
3FYwxXPV5KKybGoqLv+75dHTks4TRKTDEvrTX/e/MRzPutFo/G1D3/fF3NOrmjwrTq60VguwseSx
t9nOuWIQC471UWUHsXyy23URefTgb2YK+DcPJAHHFTi+foww/87aw+msXabxnZxQ+pNaababTEGn
EgnBN5TDQIclaVh5GgpLpedCTBeEiKeSlY/n+18WTQywB1/a8UM7xeX9ZyYs7gZG4YBQ2IC4Jqot
5HaOGhsL3b5QVpYbeHgJpUmy2Rq3d8ukJyQ7V7CRfSSpaFagGlKDXlPDhzLPUDZJP8TkE3fGnQEf
lBPmiFAhUMTfYJUPCeNMWitkVVQBgfQkrCcKBtbjEv5GBVbCoerEU+LeXCPTRJWi8pdtFGiSIK4O
HHDZHFQmu0uRDGyKYoPYLY8e/HSewD4dltAf/rR/JZQUbt2Zk/x92zN9v9TGQLl47tOqD1JeC5nk
SZseFzpVVp5IBVkeo6BMeg5ykwURuWeSjYsKxOOsHZiJLnj/fvCng7Y9LWpeanZbD6XuxATnUwWS
/dheVmLLbQBEJ3NsZYEQFZKUc86q/12i6D/9ZJb45pNB+bHfHu1f9azujhfRsPMwKrP3rAruU01b
yEtPM36y3j4q+dMriqx1ypWrDrW2uJkVl0tPg5wvCJGPJTWnFTDlJbFbtUY0nbbmJa4Ji9psDg4g
FZi5DH7NrYkacctUyja5NHB1o7C2qnKSXRaFxdITI6YLXsTTLVp+2f+KuaFP5O1o0F56ja5xId1H
4xIvD5RzoB4eNfEoC6n6qFEpMscPxZwpamtQgp5cd5ohqTzTLD03f/znUr4//msl4B//vVNCPVNv
/yZB2ts/KPm7ud0/fx/nL23qP8zjTgpcOTs8xSYJqqWT8/KwJTjDgg6rijgqM/Fj6Z9OrOTFRNKz
lJ0reMk+kkx8/Lx/JprdqF/iyqkR4WmSeK1ametSjXC4mmRArls3ZFfNTlH04K+mCdxXoxLyZgWc
FB9a41aJsQbUYlKVf4jx5wqxCibI7PJkRqr2hGC+CjQXW8lOafSor6YJ1FejEvUPFbhRHI0GRBqU
Wu9EBTNjz8D6imOCb57LcwZ4FV1gc+yl9lJakCyvcYpIpAd/M1Pgv3kgKTiqQJTNadxu35eobDBv
o+hN20r8DsSU5wigTRgX72Vt2+0i27tl0UOfzhPAp8MS9tNP+1fxDco8xGXWu6LMhmq/oypdUeGN
HTV/OiLliPLmDp6HVfF5aMnq+QLy6LFfTxTgr8cl+o1f949+czEuFXw2WEoNcIhRue/bWyyVCKj8
QC9Isu50DYB3i6PHPp0noE+HJfLNCiDPZxG9lqhuMJaaBMcShME266meFjl1UwsCSpqj66mHS+0f
uBE77W559NCn8wT06bCEvlGBEP90Hxr+E1ItMBip6m2EkVPHR50ksVpkt13ViJM4dOL9l+4EmdX7
faLpGdH9DsGO7kckU0cVMHs34tZrVGKsksqt82mAR6A/O7PjEn6Zp4fNgxQYcmHoIql6d8q7826B
9Jyk8wQP6bDEvlGBjfkwHrTLbY6H4SJ06E5omg57BHF6OewdrEpUbSWyj6Ktmj5sBeTRY7+eKMBf
j0v0DytwGuWGWGYYDNcwV23HZrgMcjFFHVZqvbEuVHVQvGyqdSFaK3so2imNHvnVNIH7alSi3qxA
wunRY4Tdp9TyJuSsKFipr6SrseGofrXwsioAwbacB76IQHrsNzMF/JsHkoGjCgTs/Ubl1TJDkGqm
XVetHUl1p88LAagGlrXMhoyPU5W9wvdP1hFNUR3x5e+WRw9/Ok+Anw5L6H+rgsppDdrxqMyYeVVe
g4ht1XjTU+mnVv5MqmriEuPikQLBbcGkzkb+46dC7U6B9OhvZgr8Nw8kA80KMNAgvKUdHRypC/GU
SieDFI8S7M8cOz2caVwRcBhsNZxiSybiKCTHBNMoTMhQi0Syb4mjJyKdJ2hIhyUJjQrsAafteNAa
Lr71rt8XZuGatDglDpIzP9kLKiIyp4E4knJZVm5O+qNSlEOuggLy6LFfTxTgr8cl+kfH+zdINOZ9
6k6WuQOwxVJym6Kq6rivCn/m4bdc3GlEGNGReZmgzdPsyaeIPHr4NzMF/psHkoDG6f4JOGoPB624
l6Lwfs1Ds0eDUEc8AIQaUeBWfP606MFRSe8dbEYYMLY24ALy6PFfTxTwr8cl+kcV6LLWHE1nrYNP
pXoCQjwsxE8o0xBHe5rD5NRPLaAnDCcgwrv0BfaKiaTnIDtX0JB9JJloVuD62xwR7XhwhCSJOnhr
Ifx4//IXmRH3jc6233gk8+goikQR/DLTVdjjOW1RA5ZqsKoIPmfdzFFYdafBeEthKA7MxN5wYUlf
PnFC33bbJP3vFEr/KeQmi28h90x+DI2b/SvF5vxriXGvlqkiNLiKs+P4y5S5LR6ItiQnZRl1ue0d
2iWNnoBklkA+GZSQNz/vH/JzAr3LxJxQY862mF65i287Jny2IbzTOKHpSIOLwhUxMzul0WO+miZA
X41K1M8rcPht/vE/s/bBw/87fxpFcTtd/m/pvrzqmy4xyOjCgz5JwrP5Q/tvP6h+qyr8hUAAvEOc
dPNOuZqLeYosFNUOlzrUuC/kVTCR63///T92S6anYvVmmd8gWNn+AUlQ83z/y4IEgR6WwYOT1rTE
fsTcxFUPSspcsj0si2HmNRJGLKpY47Hj+kL+NSop/TSSnaGoVHpq8rMFLfmHkpLGyf4p+TCKH0oN
mSEMCQ+1bbJH4yiiWVCODEy5qp8iygxrIdlD6jydvbHsFkfPQjpP4J8OS+Q/VMA9dNjvtEu9KxIc
oPQ/EXokQ/Cv2gYyJyRKUQcuebwsBYMWf1utUQrIo8d+PVGAvx6X6B9VwI160x89lewh8urqWPRW
gF5SL1mls5MYpxKCxCZRRCA9/puZgoDNA8nATQU2gybrPqZg2uHvMTfGf4Y7G7cR6T/45fjeqdDI
LTK/IPBmKxVERI2yXGHlzeuif0RAPUNv/ybB2Ns/KBlsVmDvuGzF026r3y+/WMqylpoq4ku1FJXX
KHYRLh51to43bhjfI5aer+3fIHja/gHJz+XZ/vf205LdUcobRdqvGWKPxOtkigbs9MOkJhT/CahL
joajakR+Qamb8m6Z9JRk5woyso8kDacVcIzcjCj8XuZ1kBhBbiNYJbkMYv51w/xG77iUTtEW3Sog
iR799UQB/Xpc4n5TgQPWxSLuLF4xSZYYEe7QJJk2lz5qiahv7uIEomXOWL5D+KaihqRglXAtI6SK
iaTnIDtX0JB9JJm4qIBZXhXbpFl1idZAVBGbgGo+RI6Q6r2Vd4zXXFUYAt+sQ9HgpP5+XhUVkUhP
w2amIGHzQFLQaOx/L1hlBG7KVh7ini7VUk/IuMs5C8yxRK0qomSWRi2kYQv+WZyFqiw85ZrFcSsn
YcqWznij50VMF+SIp5KhzxUw016TLhSNx9GwzCJPbMlcSRxi0jCMqN6M+SMwC0eVcdw0KBKcFJRJ
z0husuAj90yycV2Bs9M1EQzzb32F3+dG94lgUATgRqeTclKOILM4COdkT1dZkWaSwCXMIjuleYOB
5CUk9snoFuq/7F9LNeMRVtcSLeechfDN0rFa3zeTarEOtf9UtV+yG7erxRaQR4/8eqLAfj0u0T/7
tH/0D3/vdFvDqNwTE1kTFCcgohwS6I9MVlfuxOThYCfJCJeSMhZuVykoKJOehdxkwUTumWTjsAK3
65NoWG4LX3rI4hjl1uxY2EWIZ8gRQVcdVgkFg1aBDKbYCgqIoydhPVEQsB6X4J+c738pHHcW41l5
6h9widKxcFLgJ8LipJzTGfW/bFZHpyjyW5IfSP9y4qDYKYwe+NU0AftqVIJ+XIFrwjUFmoYP6bvr
jn7ft+m69ALnLsYtjT6A2x1z6CC4vBwQVkJ0MzXfISXri9gtjh73dJ4APh2WyF9XIG+60Rp2+q2H
9rSbQvB+9FV9UYcTD7lEK4WT++ZpT0cNDrJI2RqoYbncF7LoFxNJz0B2rmAh+0gy0Tjav+JZRu6U
R0KNavkUEHWxRmCZM8hmt3MsqFp9WCxIssZqQXSVweMsC0kg0b8cfWr+a/pA92XoachNFjzknv34
b38VkUjLX6j3xtOUJsDIiBOLe6SqOMGVMvdO3HksU3WexGmPjdIIeJx9p0/t8fxrP7pXzRtmmCR3
Qq5/uzd+jXjPN35KfnrNCqjfJoXP4zKNNDWTWCECtkkRISUNL4uZJ4re3Vj3SV/A+6KaKEoFXEAg
PTXriYKM9biE/6ICZuLbbisqd/9jIWClp3gtJbQNjPJm/uiNTlhaZFAP9HAitXbLXL9bID3+m1cR
BGweSAZuK3Dnb6ra/6Um8LAF0raeWlSEJhLvQOpgTlPVfJWxSUwK53IrbW6fVVVFJNJTsJkpKNg8
kBQ0K2CzP4w76v3LzB5M6ubQ1cdCwwToIeFMrHnKRuDhunfI5DHUzSi/XxSSSc9CZqqgIfNE8nD4
af/HkFMMASWaYZbF/H36X7nkURmgjH0rc/+pETTE+uCAgjWfPgy+WifZdbBTHD38q2kC+tWohP20
Ahqo0Z2X6q4iQZAjOEV0lG2RKsGq2F0Gd87glNnhlER12mVuj7gB7RZHj3s6TwCfDkvkG7f7/+AP
X9v4qKLHUp2Fyw7cwaqVmCxdTmVzWiayP6gawqsCttlvvphEegKycwUJ2UeSiMMKBGY1RlMS95fF
/c7a8Wu7M3oqdTsgU58VoWwx4Urd55YElUgIUERBqQrn7Myen9dE3y+enqG3fo9g660fk8w1Dve/
hE7bo7hTqvEe+w3huqSYL23zy8DdjPbi+qBSQTBocrX1kobI2QVUQB49N+uJgoz1uET/9Hj/6F+1
ucvGJTetwoJmcXglEdpXzsNlhn+GAVKkSb0i7p1NhBvcsiBJloGCMulZyE0WTOSeSTauqmBQG82m
z6UeoWrUXMM9osyYruGrks75yzSWHO4XHlERaDaViShOsY0CEumJ2MwULGweSAoapfgShU1o2a8t
SUFbZ2sctWatYy4Ms0Xhp8uX7LRHYurqvKmzbq0enT+QCoJXBGtVkjuifkPumHrS6vfUCpQBkenM
dms6+9sPNZc9RmUsGg713aipqoLgn9vLRxQ2JI2aJDeK4y4PDMNRPOuqOUadomOYSjkxUE16aSuZ
Uu1j+cyqc7cnqJiSP0svWvhDKiJG50VnNFzjtfrfB8P54HoUDWfTv/2gPpRx8mNKzhp5xsRnsD9i
Chzftz5ROpufMv+/546C+fOsMzhbPPZve93Lp8dJw7NPxpah/hm6wVHs9x4bzuT5qNu/N4JLM5r+
PPF+9u0T/2nYfLYfj6IwOr6bXQSDK9c+6Q6Si04CpkYym7g2rWRK4oxko3je6dh3s/7Z+OXKfZ40
rH6nEb2cBB3z1Fk8NpWg/M+FNzxdTE7uzEnjeXIy6Ayar878xOtZR6N+9+Tx5cS7ixpT0272nMfG
ZN4YvlxZL19sBseLS3/22Bx5s4YbtuPxoHE3//BiPrxMTojjPn3tLRo7X0bV5tC+DGfu7MvMXufu
Sy3q9c/MO+czJrOTwFpc2F3zqtY1TubW9FPfH5xaz+Ozl8idNOehczztPDW77rwZT4Nu8/V5cT8J
X6/vnNczSgieElFy4txZ/cZQkdOZv94dj6ya0Xjuj64enbF7fNebN/vT3ldn8Go2uovHj+PFS9g0
Z0Pr6G7smY277mvcdOLny/nruNOcv7xGvOy8ZS9qv8bT6Ovg0XxuBC+9DzU+tMRz9yahLB4tBEYe
gru+Z0Z2J+qfPfaG1zMnPFn07BvDhgHfshu9+fPlMHo9Ch/DxGz35t974/tRdWqykN8F7nM/XJi9
s+jx+dT1XpsKXvfVPsZYkHiC3/wTPjcq3TupNt3ZvxEPJ9GT/2T1zjqB8/WuE/ebhhOf9NzxtPH6
PHpuLuzar2Y0HjSf3ejitRMfG6POb+5k9nQ8fnEun4ywMbD6X4Nx9HU2sK7vJoOf1JcbTszG5G5x
GgXhbzXDPppZs8nHoeX/VJuHv8Zu53PMQ3PWaUU950T9Vus1POqY8/O72lPrefh43TeeTsznwU1n
Ets/GfNfLHcUNZ6f4rNRGJwN1Zc9HccXljePGotF9KHTffwcTMf3vZl5tuj7l6G1+NLtTM/N8ct5
8Ng5iaavx68vo5Pe4JGJ/q3z2jsyXwfB8WTq/dQNn6cN4L2OHNc5Hjx1f3Gt4dVT321ak+CoNnJO
zM60WYtGV7Xh7Ddz4lxPXsYPGYV7naiprPbieK6FX41nVEQ8daPnwXDSOwt65inRaRedweCn4evw
aDoZ/tyfPX7+9p/BHqH9M+oLy/yZ6WA4mk6dce9s7k5O7ef4hGzBhhUMdiwMlZmg/f3q72Z+fzeo
zeeTu8feWa0THsfTyfn4ufZ1Hj3+RJXcccMeLn4O47tBg0opp+bz7KVpDv2L7uvz5WQxOHt87Xzx
er5C+G7cWMw756+vvV9rkdO0Q+vEfxlMjvtefDUe9S5nzuK4h0I3F8/98+midhrPgn6jb07OusGi
FXqPH+bhS7P3GhyP/NnHvhX8VOs9Nudm50utN76duMZz49t4vvW+ajVl3vdp5NyF/ZnL+97Zn1DR
Rs1s8E8t8pqD0eNVd/oJxf7tP6VKqGqxFfubY9uPr6bLCsUj6f2dKjKjE+91wDbQDT7248ejyWLS
O358fJ02umHPaAxHi8mn8XMvPn3xut3mLBw9NnqmO2mMDWt63Ol1nOa3BVM9IbSCie0tHt7NPafD
tzueeM3HqdltRj33g1+bf3yZvh49xu5R9+X5fPgcTU5eHu2fZ93F5cybXoy6nfNRbXzcf/Ka9otP
ufTXo+lwOm6E0/CXrvF0VOs+X7y+BCfWYnIxG7zevsb9q/FL8NPC9z6M3M5JsOieRS+LZvTUvWu6
z571D5IqdrhgGg/GRue1d3bn3DU71rjBZ/bY8MPpjTWZ3NT6g5+soTdtTF4eE4v0m8r3LWbFftLv
PT77Lx3/8WwxnwdHL+a81+jPp/d9d3g1GJuPO3gy39Axqt1W9mMNov5ocvdsPZ71e8OgUZsPTweT
/qeJ/dhlx7Q/Dmezo8d+9Jtai9589Fs0G3wePtX+zjbOxvz8crRYPB7NZvNG3HM/ffvTUZuL5sim
yqZmJXI6L727GAHO5vh3Ueuj86hrNLr+3dF40G/GLGxr6u14/bfeXmhYnEgj87H2DKv+6Es0Nz+H
/uQsGnVOJ/G8GXUmO5bpG1yq9hDZVzIX5uLuKeaVlCpwJ/H1y2BkNO/c8MRd+JMdX6iq2qgFTujZ
2tAKX8be8+OZ05le+JPe/3F2Lc2R8kDyFxHBW3AV0E13u9tve2YuxDwFSEICISHx67eYvfjzTtsR
e5nD2AYkpKqszCzxaJz32jm/xVrSHwFh/FW1HnuMkBzKeVlJMU6ZrlJjSBGEbq0S1BncTcF8yPKl
Hjp7iGK/nBvvdRa8spkR2Mb2Fj4gdkxsUi3ZTHAYP8P+rJWlv7hLjxFHuNP6tIxzs1cyV4c+De/d
MN7nqd0TxGhBA0AOwbgezMovfc5f02Z4dJGNd7EFcCjVtBOe2sXaUryyXzqCfea3ap8t7Hvam73L
ok9eS3jt9b+L1KxPFgfE2lD7kuBlYhvinsYSKoMkf0iaF9RlOF2m0k7pibR+JdtXxC/joAvbB5UZ
dwC3R3GGf+EPFzQd19TfmSbZm0hhwZ8Wlz19vCk2+fifL3d76W+SClqavg9EOtTr3FdJas9y8EoX
ox3JE5ws7SvPCc7XAcMHoSHJ3TnzNLFHNd4omRTShSXv0kfmVXz4TulUy/A3UB+FcwGePHaM5X3S
U4yCAXf+XK6eXwyUQBRGn0z1FYzxt3B48/hNYttoXrmo+2TY9WF730xetSbt14+n59rl30VnO+Vi
No0QdSpJNWl034z9N5Xx/ceX/6tt/nP630djZPs09Yyou6iHwMfCb6G/TFi1r5OFXSCn8E4bfjOL
7Fb1ikEghYXeewgPc+bjsRs4RLJU4y6aAP6YFzI5guMpfOIqOw6BZ3EMrWhV781VztYvyLe7MKJN
0faxxRFZfhiP/Q4ZO49Tb7Bd0uOa9LVs0HlIc4UV4NEWMV4ubSSLBlA15ih6kqwpmnw6BovFc09O
E0vvpsZ8T23Gyih398uQzMWc6r5YR3g6Lw8fnTRPxk4WQ5h/HaU7xoF8DRL2EjtA43EEK4wGf9pJ
zZhMJt3ZLPmO1rgEFybHU58fM0TPCSInH3C485oDGuMdH3sfI7ZAEbq4gjFd0TUtvHmpwqF9HpJk
13tBwSK/pD7/gyjb+RHCIpwPyMgG1mRTG5fvRzFi1YVp2ULm4UG/a2OmsLe2tpgI1NA009+6pt+P
ffjVZ+K2tx3FntFVl3s3xlO3lLK7BkpSl8tD3pOXnuQHNwR1roKKT/kpn2AgEcPJ2rZ4hWKmo8NF
et4j0InPSc5rKjigmb5yaI6LldqHJJlvDGI3HMY0Z+SsB+8whu6uS9rXGBgESendMiy/Ndw1btsS
LWgfj2sRqbwaYaGmMNbB06dxFlXUmhOBvfHxor0CQ/9GkjdbbrKLhG8WraLWwhuLPtQ16/k3yexl
0uLHGtPSs/3NDFHr4/tdw/nRuz2ip0gAORGLugX8NUpSS4H2UgUvUMaUXjituDVCYT+kf4YZyYsV
3dEs7dHcRRTdaSR+t4v/EE1rg8PE3KgonTCXESnQlBuIw2jfD+sxbvvahpCopPB+p4m7ka0o88b7
k1H/xbgME3g9TeAO0iy1D6OUrU8LPnX3ebgUiPqHj4d7JXf8nYU30+usgzYtCiGnabMeFv7AsFX6
iedAXwy0ktqLy4/vdA2jbeflvY39vqXALIypqNeQfGWyPSG4bZiKKuTd71aOP7QMzjGPTy2s/yyz
F0L1HnDUPlmCItty2Bw/zTStP36eK2hm+47J28chMbIDlRJGHqwUc+2O0whwAQKZlNNnRdS16X0H
maBY6N2qYZzjnO1lyH+3CSvygLli0YGPvfizZXsldWz9vW9HE8YshDQ9itoLV6gEgwI+gHqaY+//
uUzeQYy2n13XaUgcYeadRtZKbNR8zLR/imL92DTu+eOXAmfawwP/AzdH7xCCZn4bexS2XxiLpsxS
7y5y2U0U28qEhlZzaG+axr+PFr+D3ZkCmzbwO6bjM/SE9tgGcm+IvwtDU+Wd3o1Z9qtdk7jkDH6q
hqQvmrk/5zGvpMfhtadBwRdrcQ/xVufZmQcUQdVlYUF6z3nUnZrZhpBR0p+6WW6y2TIcpabqIXIr
mZ1G6nY0cvU2AyQIz9QjCfbUBPE6NiUB+1HhiHcPXPMtmYK4cBb9WSELrVPUYkHkjnRpjsfFv0G6
rTOdRZCE/SMnaQGc6dc5NroA4yhczvZfhOYdZk2b4mEM7z030WKm68swdB3uwvaUzXkRUfEIzr4i
QfO5tW1BIkRw5qsz8+aj9ZtzHI+Q6B1kh1abc9tFX4HLvsu74LTYtjR0KJ2MjtqDCYrpPnXDMRPJ
tM9EdysQ/KnKVwnJaIa0zwtIpk+oJV9YZytBBMFUeedGE4PjjKoqm3x1AJH9GIj4oCG9yEzfDi1/
HtnGc0I6h6asLfVeBGRo+JjjadW7VqGuWNYueZ6FfFgMLRglv5mbSx5SXmQp+5HPY2U6QBt61sfR
k3UvukszZ3U7ocPIZEHG6IS69NBp+jANU5kPwU7q/HFLXZA+ntoFXUZAEXMjKNC0qhIbdRP3Wha5
XGcg0bN7j6x/Uzzxf/YyK7NghqA8I5wk/ljkbDqGfnjyGzrgVoVlNjdV48ty9tJ7YKHycqKD/qSG
vrK3/XcZKZ+DsclHJeqspSUT3iOAnBtk5k8CYbBd5/9uOeiG+2/saKBWAgo/hMAMNFLBHT8Y5VPg
4TXDI0IFD+ciNf1RRPkeThioPt7qVxPtO26ld8i2M7Oijnu5m4Fl1Un32NjpD21gV6+WFNGI9rSj
h5zOX2Q2/e7HdddmbG/CqRJtswu43KNw/LLq13niVZbDRgh0sk/7/lcU8Ac3iW+MiucI0E025C9z
oFvsVHJjhbrZkmoIYHDMvDrqsiODuwoXnqblR+zID+VHLx8PNNyC5P+d3yR8N7/LGKWz831A3WG0
J0178fypHsZ5wrleCGwm8wwjCotIkAHHjV9T1Y6FGtgNs9LDG1jb0MHcGqhWU70WviG2kr0N8MrR
hSXZa9xy4MYYkAup+v3xY19TQzYp7G1KidwMqgv3WE0sBwgc4xh5LQbu+LyacO+rl4S4am2DMmcN
FkJj325S00VbdJy87E8ObyptHOg2d0Bx7Vz/LdFrxS19cGIpIw5Fstij+bn3ujpvn7Q7dfSu9cMi
4KA0NLoIGlRKlteI6QPx8vt06c52/KKJPbVNXrap9wk0uTrUd1iANX0oSZCxepgCwD8LRqZawvY8
U7UP8yfb3jGjL4Iy7HNTKMQqBnKaWmThNXvkxoK62tq4Srs/LvcL0R4zSmumUAFGlkIigTlwiGsi
H9Z+OcJegkgC0SuDHKAXPGUJVu51GB765BcNHpy668XeA8YDCt68/d/jZa8zcdty+9cyfIdFkqkl
uaeBJRqW6FbzaC6SLPrdAHFWrr6BkNuUqEV4tbz0ArYDauVAO7JTIgINATirtvNWHKyoCKBmLFrg
trCk7mzlsNd90hV08hoctLRwY1KkfXSzbsyKUBzEo9nUUzPWVqX7SRjgWZo77kyRyabK++mp92cs
ljjC2odka4ayC16Iz0sZJwUn8RnqzdrS8VuQLkC320Pf+VkhAvMDMFylBglYVdUZ12c+oC/JBNwm
fJt5h2TzYMxSKs+cTGceeTSVo2xO0dDupmnZ/f2jnBXzRKqN0lLDZ0zZ5k/911z77/BSL2TArYuG
Oon1pTX8pY2mFzgstxTpUnSjifBWkm2SXwaJurMpDrj+8/HGvZYu3iGofATAOXl8qFORPoy+OIRr
fEbh8tlmuTK0d2GbDJPvicgNIJK2UDJnd8HiPrn0Fey3fVLhbcRh/dKYFU0QKB2C5TYrPHB7E/VT
OfWQ+j+enmt02eatf3sXzeHs1EDntB4TfRgtqpJOLliZAYQZR8qoWdrKDeGTTOTzRKanEPgdmoX7
yXGLaYS+MOrfN11QenFQrEwUQvKbxuQQoPtnjrxC2ORR9hnOnN6ZPKsQqFGfJM0r7/ZvinlTrhk3
dZCz4NmT9nn0b4FhPoz5pxXalfkP362cIZ4zNSaqr8nyLVLCqxaVSuznlGOB8pKp9cBa9tKlDRAf
4S6Y+z1X4oYO5lcuAqjngn0DOOrj93RtqO/WmbBRB9zpRGu6snOA9EMfB7dMxu6T62/nkfxrj4bv
VluYOigFOAiGfRaKfTMHu0TqvXJin67enx6UGjSjHs+0uQUnxzdD3K+PR7Y1efzjzvH2Bce3KxDc
jQyt0PBTR5YDyvUyHLl1zyQIAn3Q7uisXwedVUGfhAWK6XO6mKe07w6BbR+Bg5SfzMC/Xzd8x+G/
j6F9Pvki9oE3BlazEIk4TJE+SBY9ZQP7BLteKYDDd9iVms5mKoFkqAnkm7R9XolJK1/7HR597/vY
xOaT0VwTDrYu6bez6pJZK71YsKIApZbF7oEDomNbJeB5pUFZ1SzpTip71LE3lkmmf3CX7VdDjhzk
OmNNUvrClHamf2a/WwHp9LzsR5ByB7+PcAaiLvamcCw8M278D2eYJKJMKT9sWW8kwKJ3HHeQT+d2
KDYBMx3nS6c4UNreegAsN0CpBwUVWwDGvmbwC3lHOxwSVvFAHimohSOQiFEHuMGbXxVcjQENFPAY
CDZ+YPqzQPvX+vAPLBC8w3bz6ie85T6rvcXumOaFj5Yb3bWy4pnPShXNP1QAZWGY3htfvmSNhgoI
DA8mQfeRyJ4t8kLsLJgK9KAcnlKS4iiWu9wCgeRIspPx2GLK1c2wgvZiE7AvgHtlWOZ9DOIHGv0C
tfKhcw3giwwEEvUMi+NOimxPEamjuHkJ4eAuwsN6suhl+30XN39o1j+aZAE+Mre17u1+mdrKVxwM
KcNu7sVp7cLjmMD7z0nw0I6ocJDXPZ9dcrScuqE9fLyD/0bEf83f+x3cGAXOkZnWqZoKLUG8aDz6
ygLwaiRCPZkg3TXIVjRXJXH6pHMw+LCALZiGqOwyczsJ8tTn5g6sOwe2urveB24jne4zm5+MS4vG
mf9XyoBWv/9uC38a9TBscCCCAhkqo30yiGJokk8MPP+OZXCI6X8v76BtYgwGmIlZfpHJWbrP8vSV
yLF9Ue8/23mNrUdiuLAaX1A2FapdcTOfyVjn4evHr/HaLbYxvcmmTTzloOBpWtv+oWH3pv1G9K3g
t8vCy4/vcG123mVUSjP4kqzY7pDElynjBRDI/3tc93U8Dw/5ryX4Lj+GK5zo0TQwP7FlRQQlRZYf
pP2S6emTgPo3cP7rDu8SZKKhhTztiKiFTstAQdjORgS6yfxnFE2VRKxmQIwkfXf2ZPgNefndgNi3
GeoIz63fKeJJkYEWirs0WPcu0nVDevvZw/2btEj+khlv3p1UY8jUCAi7MVDURzp+cE18sstyApnw
lDLDsfbG54zNA+YLGOU+fqHXWOzt1Ka3ayam4AOdI2/YVKt9otivQfT3Q8Sf/Y7dZcArmjzkOOqm
29C62454p00/8Wb/W+fRRybdzqw2xiNwKZ880ZWZ2Bq43j5Rkw/LBIr5UIs2vwvQeKcCcxpMM+9D
zUB8pvmEw2G6XTP1Y4HS9OPbXtk729c/3t6VacljgjpRB1O7U326J2T4ucYEhHi7XzsUfAbXr8A0
/12AgbOUwx4Ih6EeYeIxB7LVE8Nple1Xf4BK3Ru8Kl64rnLQKrkXHBJYE2wMDqZXU9lYfh9zetcF
46kFTSpX6XnNQPtchHuySnwGpa7U1tsJwm9ng3gCWv39ZKjzSO9zkD11Ft+t3nSTuJAXlHXH1Hk7
zaI/H88+fGcIrvx/Nyd8+/W/d4xmM4sAPG9gcGhOCsh4uXrl2Hnf+2DkxRjY2wy4TdoycJFJCJ0b
peyt7L7pvX0PNqu9x4hfi2RIQYLKvGIa1kc4v7pgZiJ3G3ahfmqwR1sQSUVcr2n3nHNT2VHgGWwf
YKvJfwnwPBa6MX+oQi1mSccwDRYwZFEyAs/WT5j2k8Gzs+es98Jqbua0FKN1lezW2mbx13Bi+242
XyFOPIUbJ276ADKlyxwOu+C5SwjwY3TazQ06BGlcyVHKYmRjg2fR/pybHDL8Mh06M3elm+RNCzSa
jglYLSQqadwcO8BPG5bOElPH0j9MQfC1jdQAbmN7axOge7YtmqLp7PWuDAlszSkQba28GUgeoY9B
YI9bmKPIxIVxZMJeMv5aOn7nUb/S7RDtGiCibMofQKYEfzOjL5Mi5yhdKwn6NB0TIH3GM4m6A/iB
sr0zydm16Ocg0nuAmX4RSJnsvYTsPQHse8vJoeHuBt74TdYAWFQaLuo6BYaUUBdroociF81Dlrb3
7erK3EuATeLtkaasXtqkTKS7RcOSlz3IkHFmvmxuWgtOjmRiQLg7dVil+ipn+QKf1nuVZhjAENJ1
BYn7S9xMt7pVr8nkGRyNLC82prRZ8296sjvRLy8SdrohdOcp8TKNMcO5m57G3lGQ9+OffmIVMBk+
wYlp75wKLzSNKTYg0VAeVvC9rBanDIhPSIsKZwkHawd4CtwCjo9hcyCkAnhGBQL0apuHJFvzXQAK
szIsKki67ptg5tj32mPM87sVRAWwJH2nabMfQ2CZmB11iab+1nVgRxoQb/Gohko0/pPl0c+BrF0V
0XjFa4AumtN9xvQFpAkQ/GlTtdRfyxH83JE1X0yU/0SgMkAvx4HQdQUbQVrMyIz7zV0qlqYafXMe
enClgI5eS44e3Nr/zhzoN5EIMaNL1a8zKWAmwf6gQUNK/XwfTqQQFMKPIqxWoTqDU9TDnVt/ZF5U
DMLc5YIPmASyXGWiS56Qe5aRaDMdwKShgJTA+wsca+9mBCdEopzEdlU1X4AaBnfThu2ykZTKxPWQ
hIcZbEjaGAs8ox7KzGWnIfNfXTfE8L4MMBTAtAIPp9m8S2xXzAMt04b4BYvJ9z4M7oBZjyb0FOWz
V2x7SxD2p1EeGEFnXsZL/n1JwN+U8e5xjfRSonnddww4bT0v2S4P4WWukXsemohBEUV/yBi1ZaLG
oASt8pW68CDz1kB24qpgWQ8Uoi1bGp0NtwQH6QoingCnMwTtiGtVQsERFcjvX2YJVCGY0wOoknQe
1r5gE54H+URD/R2spL/ihn1l/vyQBcONgEMYqizN9m3AStTzP1B0fRfDtIcvYugi6tROBu6Upv1h
adqvIJ7tZ5IwDLazb9kw70Q4PC6yHcG/3dyBC6QQI3gegjGswiUHe6FNfkvj7F+bQL6ZUPMYbB6I
R8Us8z++s09D3h9W6G3HHk/3iLPXLU1BrXX0enT2QJoCLev7CFe1Su1azcai8zoYj7+2GFxmS6Eh
Lmx3Jut434bLTTfqKpi6Kln8O6Ojg2e6OztFz/AtlKd2I+kn2vZA0yowtiXj79AmXzuTXRR4TyJw
12x6eqLmRxCx7sHYcd5SQ4IUbP9kxbqht0Eo/VLB/ApJuppnE9SoIxCloey+2J5XxJIDfJPlGHv8
Nw0g6iODIFhCqE9n/x7y4I/GByuZBRtdMfVJgxef3mQCHomDxsjBuyHBAtOwWOGICViCMX/QWm2O
1Oyb6oIY9+kIyaeh95smFHF6DptMFKC8Yg3jlW17lovMb6AE3EWt7SA6T9gHhDobXgGpootxzX6P
sbkd4D2ncXfmoDzO/gImT3QCgu/QgTgBJpLTDOrt32t21gNiIL2MvD85vlbbLxCvIRiO7zhFKyiv
2/o3cfdVb6tDdghwJagy2zYa9Ur26RBfdAARuc9ex9F/kcHWdWOaCIfKAGFm5eMImlJO3GX+G+d7
kH+iozD2GzhXH8HFfZG5KqAX5AUo8iJQ0eN2ycUltXQ5L+BySeGBNwgTT+5zAhyy2yKgfo0bEHzb
2H3fJCNJ5v3AokeQt19nlT+gJH0CwvN7s3hnNqvPjMQb+voX/HhXOi0EaI6xH4DgNv2ug7RGk+Wr
a+0xB7HmY4xz7RbvaifwQ8UwfWaooUyTOHHpAcxiX9GoD+Br+KQ+u0ICwnH2/4VRXQPouNcAY9dZ
3Eo3/RqIu41Yes/98dDQZm8WVjShOrYLu8mJt/t4bNfQ27vSKmO9FksO5pOFRUDygKMppZ+O6drE
vePc+pbLAdR48ILMTGJwr0OCW0kF3WWvGvWy2DBRDA7XERBjoiElQw9fRcGODcJiuONJCtT2FB6F
zD6hILJ/w2M41Oq/s7xlgxhEg6HW3JxYszx1IhMQU5rLovovs6HPHPz1BtyBsP7z+6hdXjagCVng
K2Lhs7/GP0ceH9fNy5Cxi79mj9CR9y2Sy5M/TQfUsScbkZsG/G+eWn45xveLyQhehzUHin7zk0LG
7GJVreFyu4bDocuFLWJIqNA0Z2qTuKYIiDz4BtqAjIaKaRXeUy7nXTyYOz7O53zITn2TXAbadtgm
9J4ktFBT9JMMDeTzAAJQEPOD3VBvACQ1g4CTCn4S6ZSAhKsDTFtuC7QCGzj5SUFTCIFhNu1pPN8F
BqDvloztCtgJuEELvghuvRuKwq8kJTfRQCBLtEdoNpQ4k8EjilgLrxZasexwr7T8HYTm8venFNDu
6CGQFYf5cRlXhvsw/t/TBa5yDsG29/6x7bfPvb+tc8a5Y6k3h6zuIBjKydbOeLgN2mrObzc+k04Z
WKl0bcCFzMhjAkyny+dPSs5rRoXsXc0JaUepTMDdeSwLBXb9CPBUljVFHO0ieHseeuX2stF+H+/S
f9e4YG3472glAw6yZcCSWv83dFhX8CXk3ZYFkE8qhNRnMejKfs3eFY/WcJZTFLPaLc0OlPxyWQAn
hD12GcQftge0OpKl2rTRvwDSXiDooxzckNFJA/Hz8WCvhcK/leYbRqUR/hjIFGY3zqdT6/9skm5P
VLoT9gKhfheOCUbTM/L+pNAC9PE9/9rT/rWe3sX4OWtE0E0rq5NmfJF598rXcMV0CGXh1jDGUI/V
qa8uLIhrOKbsmC2LwaTxi2QYcBIue+3BPMhFPw+8sVDigId2WSewKdkZbEpT/6SVOUOTFYf/Ubux
Xb0C2P9zq4AZmRYJqEQ/k9YNWDK6I2m+A/rqi1jFYwydcx8P8prck73LMYBLzExCzevB/9OPT9DZ
CX2usgBLdI/aCiBM7qD3cU12sH4dFGoKTNXhZ5b7q3d/l2p4lCMO3ca8loQdYTXDyn3g/p+R3I9N
AybXXQKob4VtDH3Bnl82UH90in2S564Q5XC4/H+3UB9Tq7Jk7GrBoS0qaUBCGGxUel3/A0rRH/OY
DyUEuK8ij75kgh17F0wV1OZA6QX0R+ivO+hZehmgmcesMehkPYIuNJBtkjYfQbsZ94vSv1cv6D7Z
BX+FqX+syK2r/G2Ea9pWGFDjSB2Oc4kCc+CNPAag9k6CvtA4qFcO3QZioTiF0hw3sFxnnT1OybwX
Yo7BuKSgVEfhSeYOin8GTnhotiDO+4yWvQId0LsQzBVkdmopgRnNzz7Pai/gPz9eqVfiHXoXX5fE
WMuBc6mZT2+XJJXgt+6LJevqKaM7337WiBD/m7KEY47+O8mkNa0EJzWp3axvgYLoMQgqF0UoeBWi
Si/gKcoFxS5anl02lP4Q9dB4GL8w4BppA1wPkYDFh/wHtI9LONhbPTKU7OgqFgxr4Qn46kpCowZe
OrvvM7VPBVjb2+4p3fp1En5BIq1YNEE/nhfd5Yx/6RWYGZE8JvPwYprhmeXtcQ4RcMiT/SQMRNde
3Lswj5q4FWsLhnIRnYmC5tvnOHT7LJRPPjhdKdot4UVnYpc3CRQdtlygmZelD/C/nhedJldO7SVd
D94qCjbkewlabZDewY9Hk1UMPEkZNKNMU1T5WytzeFH+Dj7JC17xFx/JT3LVtsj+tTu2sb3JEdA/
0MBOhcUHj2vCy4p+QrV74avFDO3SFn0iKl3LRehdXojXIQiWnPY19P38HntwdSbJmaSLw0MrZpx6
zp6SFWzyJoKAbwdz08aR98nd4VOVV4b5LmIPHcji+Rh3tWupLM3YhUU/8udw9IC1MvlPEgA1AtIj
AajBhTmJRYNxqgcSNqL3FNjWMbTPlCBRmAjId5CY+6C/d7wtRRN+8Q3zCzBH1cukLhS6AjuAbNpC
n8AwM1ASwxnU+IXI/coyKEoTv+CzWgsyqxfoEf0z1cjsWbzuGiKP5EatKcMLmMmHnp6nFV5FTtcE
L0tCijxij/CnJZwACoUAyvYi+jLP7JkZfywDKnYmCu48boFG74BG4MGEYzE6HM/qB03mH9aDpgA3
pzE2tnlyOqiA54QWMVN73XgRqf0V+foYeWBkC7pwrnOTn0B+PTKK4OiGsP8GBrLjSskZDhl+gTxz
G/jrQx9Cu3PGKWzPFcgjELEIdsgAx9sUnpd95QrMAdHq7YiaX9Z8PqRjJPAQuj8RyABlZKcHFNsj
d96C86ZP4K5gBQ6StivVDM7rZgA7FXFu3kN87Fd9MrCGpNd2RSKzXZ/l39MhII9rAGSTlP65t3A6
w+g26T5WYdUx5V/6jgCE100E9d+sS5Xzo8uzQ+CtexGkQxWZ+cLycB9y9XMBXEY7doDG/B+eQy9z
JATuGRtLGrY/F6p34NkZ8DzFvycDVkAKZsgkMHUAka2l5Glh3UHGSw90sX2CztvhMQ5APG8W1BZg
mtYX09KgjMb8MIT25wpuzNLToivsrL+oKCj1zJ9yq15SNNaN8GA/pOS7ikdvz9L/4ezMmhvVuS78
i6hiEAhuwXh2nHm6oZJ0giRADAIE/Ppv0d9Njt84ruqbU9XnnLaN0LC191rP5m8jEUZIBn4nuH1w
mPpg2dsMmPBrnFNWikPUtt59pHiW3DMiLkqFpEWxmAJzzl5Ut1ZtbJos/Wjx9sOpym6QUr0XiV+H
AxVdpHxM21xyJFpwkQy6Jkd2iK4av977yFFEVcqe/I6VMWqAa23iPicRszNEcK1v3erqmYyzul01
h0FiqXBct8LcSD+9msa4McIkNk07pI9WuXCwDNJNx9oHdOqARFMhETpnQfqif0ftoYoKpDj7pj7U
OrjFpLqG2xAR86Cuk1YfmNBvrm1GTiU3cOAui4TpLVOFAdmFhjLBEfvCqhcIR7csMGNVBwvV9Nfz
X0k0fDoQg8R0HFWoDepGZd8sBVUx3Gr1RhtGlAqGkseIpSgIUrVTwYYwyawrHzopPrQ8mgWGWQW1
Iqq26xqCm5CR4JDLGoas8RZOn2rBKb12iLUBD+MoTawKWbp6qRrrs8MaVkO+AxQtCwM/e05r/TkG
iJRQW12jgh0qo17BDrZMYVBIe5yHubFx+/yI62HsTfhbPOg22tbr3yOFMxd6ehJU+hN+me4nBAaF
cYNaye3YW3uV8G0mWdzhHTjgnHgev/B1547OkygyKRQVQSX5WmO757X7Yo3i5vcnOfPRc+uj7yda
Qsk0DAZMzVlh3ZjQ8mL6ORc++8zFzjsJ1Rwv0ak9V/+LZgypTG54DsFwvZBNeym+PvcVJyEb3ByQ
jw9QyU1QwSCPvsi8NOKWvdce7SN4VwSyOzQ0WufWLFUVddJ8nQS/Trzu2nC8A5bkO+ViCk2rLFAk
TLZJBh+HsO2FadViBZszcrjWhKXNS5wsHzarkwvDc2YS/bUAfQsmLLi4xxYJ6LVsKy8kzvRuzodP
b+o7t59UpAi8/DXUlGGQk/ZCgH9uwE6isLRmrDFtQ6wNs3+s7fTWHLodwi1kwazu8d/m1GmUZJIO
ZySgB4NUxxSwjMK8RKQ4E5mckqASLy1SlFj5WuGdwA+BPVy294nMLuRYzg3PSeQTEDUSYuV8zWr/
Kq2sBzfv1/OBAGHiBUnguUc42TsSJNDICNXI2uurLZFZiJrffVPS+PfB/5uL+iFG9U42C4fBWUHa
hiFt7oodTmak1ZS9Uqk4ZiWy9jYHGMYcyjziLCUhAoMbqxI7MIiXqHOhPgdfhTsy3Ek8p42dNFsx
bt2MIr0WlTw4ffA4tq99ALNwVQnIPvwwUenaH9TG74Y1p92+7xpEjapky2o+SlCUgK15OpKy3biT
sfVsVEOm5E53uGHBCnULctwTmiGhHj1scJZeJ6775MH4UHXjfBqW3mwJ3rglve/z5GYk3uP8q/ws
R6zpTaErm9c0p4umsURYjMGjid+KE/HVM9IKVdHgIG0LqI8CfqUCXADiHNyiQuljsmMLTual9soA
BlT3Ff4sWJP9vIDjrYzNQeU7IuDsVYBYZUrsBmXtgomWR6MNnmlRD3dBkDyi1ntn2CVgRt0m0P/m
tSenZCjDQyLTh494PfVsz518Q1HbxK1x8/s0OTMLT6FQKFm2Tt2YDCrwattOHKb23HhStZH/20bj
nuzM3DVFH4iJrQOzuxl9cyEZuVetsTCKdvX7M5y7Js1txb8fXjDlpHabaYwRsd/yoYmT2l8W0s6g
w5gOYnIeTLPDzb2s15aCUixgFxLB50Zv/vfftu7ElrUwKqR10LzrxsYalo333Irqwi50RnoGJtV/
Px88vdwoQNxatwMS4gMtE5SeYRmk4xftcDwkQ7lgNft0LHOD8Efg5gRhBk8O0pyumsrtsS1mfRjY
2IHD1O8e8rZFtVhfmDzzO/xhi/krQf72+EZQJaOoscXQzH3sB72e0mzRFSx2+zouW+sfv+ZkM+4g
dLG6BmqUUQcbYgA3gJSsROppRNpHJ9mFHfPMOeyebMgBczqoWSVbtxn7zEj3Pn8VHa1NJV1vYTjF
Fka9VeoXF77vXB7fPdmhx4Z4sq+CdN1bgMqRmoQu7B3QFi9EQFeWY9z7ot8alUMWqYOX+/tqORPp
nTKCukEh4clStrabkUdMVbeu4V//22efRHpgEyQaXm/sJop8uF0FfZG4ZJQ8V3QhJztJ2rcUIDG8
HwXjhzbUlSao8ZPJfR5MtugyQNu85ENreV+WAA6U5S3ya7h+aH6ppDg/xg/z/ZT8E0w52hp7mIi4
fe6yrDompR3ldY1cg5LLiY86NEV2SUx3ZnXNxPnvm0vXJyxoaM7gqpZTWPbFK1QUXmgHs1/OEMgg
q3+7V8wN8L5/k7Aw51RfsTVr3R7MxYIsOshaf58T51LJc3+f758udecbI84wFMkSJ5pgH8gSepNC
ooDtLap6WCThP5njc29dKfuWDgEM2xlkSwMbYU3XS9OfPhlSCmM1LfqSHjPkPx2aXDg+zi2Ik+3F
oaMKLEHSdWGYKwRER2hPLuxc5zK85GRPMRxtiVYa6ZorkuDeEOC+K+mqYM2q77uvGnFRkJCnzLPu
s4TzVWWYR1kNr56fv3NIMlLibzpRPEtkB7Bd7EFKCJNKkUj25c5OknjKk7ULZL878k3Xqit7sh5q
ARlXM9KQGurNp/miKqdbJelVAGe8bMpN7qXbAHynAFn7xvTiekCo8/vbnifnT0vkZE8rh9HuHB+7
S5lXZVy75aM1OmLrmdWFrOSZVfE/pA5leUBNYjbZ3rXZsD+N48GnFY6MX+cVvfv9Kc7tNaeQjgI1
NR8Cl3SdFt4hsWsVJaVCECwPfwPgHmNLIWfGmZC19tPU9HZkNDTG4v+328EpliNpBCXM9uABCbKt
FnYUQPwHRagn/+1F/SXZfju7297J2Bi42dqUqJ3Cy3tX4tY7wAH7+xCeuUGdkjh0EiQq8DpUcwe1
HdrpoeDNuwtNHrSEF8Kjc19xsm056agmZ5LZuu+qWAm9L2okFeCrrQZ+6Yw+szmccjio63MAGXA5
7+3uKpdkWiRd4YYjd97hjI5p5r0m9ex+UguUGFdcqlvpd19dDd3GMIj8wmiem/UnexRs4JbbkUZA
5o8s3QCRN1QhxpJB9+mUty20tL+/tXOh9ClnaPadkgZitrXw1LJlzmrwwb0CQWqEMhQ4h7LdJyjD
jJ5572XQcXhMLH//6jOH6ylwyC6GQHSzD7Ebu7AiJHbo1RzOiuQpcTZlZ184j86Yksn/cAj6MUB+
axBr1LdjE4W2tF2YzZWhFthSBjJhmyw2KTv6zkPjiwsT6czTnVIEFHDpvWvjBYLqF7fsKh0UvOMW
MCfLkhdRW4wX/O3nvmieQd/WtdOlo0S0D15TxY5lLmFzv6qmDnDLdDuXMB2INn5/YWeWhn1y69LU
sibV2em6c7o3u5H3xnjJXH0uZjg1J1spwFDCstL1lLXpawXObOzL5m70KntbcbZEBX3RVOwT8sQM
IgFyqEgO+ks7Ae/HzE+XFUWc+y6LHcf9bOjYIrGXwSpP7FlscGGPPqcpOLUhVy3aEtQ2fqVgCvhQ
w4/btP8wi2Dfm9A31f0uERXgyv4nxB0r0QDaxXis8+RlPnl/fwvWuUTPqV2ZJeCiVwGqyDBk35ZT
v5zDKncogY6rrbXsvGWTYB35Fkh2hZMtqC9jy/EiM8sedCpo2FPDATWjfSIcOOJpzOvrogUPwLc3
xOfIFKEIEo2UXOMxFxWvhlhKyL8No2aLwEdJTvjeynP8aWHBABIVvtNFBvKLYTsB6kWpXiS+A7C5
8jb11I5R6dsHiKf2Fi/v07beubBqQBQMTqPpxyoTCxzxJKRmeU+1hzwNuU8Kl8dGP2ylsEIZvBke
8HG+3tSjfDAc8BjGut7JJliTovjidhBqxh58Pj5XU/mUIj8IZQdCTbwQTJ4qzIYetaqqW/otXbPK
v/Gr8XpETA3ASL3UZnJfjMMSuDy4V9PVYBMkFIxF5crIlxoeVW8BfrEH2BDE9hXeZN5N7+ANrBNQ
vUhaLHtktEKdmgttG6gnQgpHTR/6xnoujkBk2IvxVneotI2VvJ3S6pGn7a7gwcrEa6Gevy4bM3So
uUs9GvPSWuBgw3FSIIR0e7L0TBZbKY0My9urDtDCejjMeTIzwyc0xW4GH0nDuAJV/Fix4iv12KPZ
drHu3SGcPGBYLSjS5yg3ARbS8etlCZHGnDeBeWEJAvmu08Wxsv0/8zQNZPIyYYhbIZ9nvcfkZ7te
2H/vQDmUzb3QmyZxv2purvx+io2s3Wp33HWd8UdABdvRRC9rR23MugvCDBxc4F/t3eRqcC1ozORD
Bx2TeauSYTs/fwLWS5JrOJEpjgBzN48y6bMXj+7KDM5gsN/8zN24D9znyyyADDrnPJaoxAuhXrya
vBqVBzJe+/b7AjuTFvi7+L9tqEmTaSijUqQ2IU0KRLv0ZY8hzsPEdK6VNK9UMt40JmcXFvTfEO+H
EPpvTPrtC3lXmtkga0S4UqOjgVtGhEwb0c+oJaNbu44Zl7r5Ass8Qv0aF9C+UXvqp6Cy5MaaGTCh
FGljQCbuLixoIKhfbrGW+aJP06ih2AWSqv2Y/5AUkONkOVk6iXQg367dZxfyzCe0LF6zElmnDmwT
O3sOClmt7db7Q5N+1w3wEwzdBfvmuYDjb6+Hb0+bjC33zR63L5/rK6jkaSjghELE0T2qWsVzmsct
sIJ6UV5XMPMlBpwyv7/ZcwfYyeWshzlbpG6PyxmWmcQ9VGvjwqQ599En1yC8Pz3UooNAxCXXGlIb
kIsuhIJnPvrU3590hikq3ELWFLj7sJyznLBfXTjT3Z+vb6eG+GkywWOA2XXtJ+kqN7JV4dQf//7x
J8FJ7Xk1z5IcwQnMIcQgqxkwUHrJhej1TOxzasIWsB14eYGPH1EJCtMqvS7dCSwmfgNiyKF0vbiE
Rur3yePNs+SnZToP4beJ67R6MAMNDRAtmwcktZ9NMBxxvt8rmT5MHb0rcbkvcn9rtdN9BqWS6JyF
5XQvjPZ3RlOu6tT9BOv3moBlFlOzjz2V3qLTVLKA7/BhxF8JfcN9h+9kD30W0JdtvnRU8dKC3jcK
SP1q0r1mXQIonAAVRN1Pgf5AsZmHInC3k43zt68Oow1Bf1I+wItRrnoLnIXJwSWyM8nw5GBfaQM4
YZTPAbAmxzmx2rZZpJMB/vw8eEqd9trEATVKyL17PV0xq4Y8wUM+tE8WQOL+U+LQOXXna6eUFCcC
X8sRxU5Rw7JpFfzCijkXTf69CXx7VabJsyBPsRq7zqRhA08Nb8mCmHQ7WtNHPUAiZPbMgDvS3ECf
9iQsRy07dGpxcCiHXeHX0TzoLEuWppltlZCLxILFUPYXbrLn1vTJTlSovml4j4k71M2j3+k/5Sgv
XKvOreiTnQgdfmzPoIBJdBlM6pJtmyRfyIS9/74M/iarf1gG5nxsfhtbwcWIwAy3gCzp1ziB/0hN
24hre9fbEKmOSf7cOeYmG7P16I0PJTJfaB8CAkRdxEx4OpwFomUzhYPP99wlf+awdF4ulehepF+8
4RCMYF21Qzj+5gILIpIg2aPN0LYkyJIDjEzqIYIkj4LeYT7MB7/XZ/u5FFE19AA+40oGrQ7LAFVi
wIr/KOBKQgsSXGbIVZa4+E/wfKDMAqUJYOdIP74ZQXL/+/icubifutLVgEYivYk8DqRULJQSx/Fg
PYPaty0C91G75JJi91w14dSJ7tMxI1np4BrQ1EuIxl/mJydsuPZHyISa1OxgS2BLdCOPzYtCyL8Y
ip9e/8klcHD8AhWqIV3LCtBESG5uHAVvy1je0a6LzMr4khz2RdNeky6NcmivOQFY0uRLN5/+uLy9
cBc7M83Nk92YmZP0ATdJ12bB477yVmA4/Q0ff3+NZ3gH5JRk1hulUWro19e1hpgUkP09KDtH9Kt4
SJ0OnkvvzsI1rwEtVeWmxi1mRGminrlJPdkNuDuNiHeRDQZLiqx+/01/L9o/jb3z36WHWxNLZCpx
WBfV22SqIxQwIp7Kcovc3pJPyX1g54/dqF+81DrottwGiM8Tt1lWXLzUOByoLlfCbILN2PeLSQno
C1W9VmA0EmM0wy5oBRS5sAqnjUpWrjV8XPjpZ7cN+7+/naBnwmCOjbFClwI4pNXGGdMvNAn/k6h6
2IMfu82Y86KceuFrPyxrzBfq97GPCwtn3jqnXYvcCUXPJ8mhmYERU6aLvKjXbdC+dlO9T4setUgb
x5ac/CHUfv3GAvfWCr7KFtnuuihu2rp860WzsTBirZfsWpbCGS5RteKdOnCRfHboz6ETBeTX7EBX
63nsCMJqQA7eO8LBgg/KN6qCKxdqoCAt/wggUywpj7wyr60J1tDWu88cWyywu62dtN2kyXC0gXWD
tw5wI/+6LAtw2MlVgSvGosFlrsx8iCeQuoF0dEIPFSlEHRojaeD0bcdQe+6LtMur3FTTg2qDx7rF
UTH1aAyGA24zDYDUD8V+jvvTFqjJdCxCH/43yLr1Vef5Vwmc6BE6JaLdQc7VfjJ0HRI7GbEBys95
EpldP0Yiy18ydzgy3M/h47LvysQ6wNn0Dno3PCT98FT6fFPL5iufo/W0pXtJbAQRiNSnKX0r8hyr
nduf8y7Q43WgQr+052APzwtVyntW02EBhDyeWR/Klj852MSB60MVzYObwSqfG2AHIocQWLQRQPW2
AcOXeshJYS4HXEe7Qq68+Xqpn+uUHWrJ9qhh4QI/XCmnA8QGgr9ab+Zr+ZzySnj5pHJQik1y13Px
iizGJ7MDD1UVkIsocMl0epIJv6qbGgdUd9C4b4wAjYc9pL5+Yi9bI4MEFZQAv34FSNmOptesYvtc
VA9kQB8iauB/Blq5Dufvy8BMi+u54JJy5yhLeHNb85gT/sGgbGG6Wnqo2AS1/+4ZUBW5dlwG+jB7
GOYNujLSOqQEDnLh2fVbY9MlopAnwVqMe5/GLWwWyAf7YRvol5b3TpxULgejjWw8Af+iXT21cBEw
lk+hU1pH29foH5IBzWvFAmcrF+gIU2t7A9dYCp8Vopwazmo8q8zQDUNvUscIItNBFg1dBqDDh7MX
REw8ZcqNZDE41bhBgzjMxG6vZBPPTj6w0mGcz3fzHpPb9MnzB5CKKvyjquRL4eg7H9VhBoRztrc6
AB/sQm5B2LpBN+4rC0FmxKdgQ0HWh/lQbWcdEnftdIPUwXQhEDwTZp0ShEWAunoBofUKFckMyAg/
7lVmx7/vaWeygc4pP5ipLjCCHPukbAq0P0C2z+1h0Gd+smv6PiodaPV9yhd1nXz1bvlAMCUTIZ/Q
SMMAK+QSvvDnh3ROiShNEIxVU8EyV4jq0cVsoExeCFPPpM5hmfrvrt0IQyKqK4xVL5PVmHobYaB1
gzM8YXmtEAUe0Rrnxm3aNehpD5k1IPJK/Qsv7+z4noQaqi67ogBddZVmcLk3ZNNa5FAbwcYtNIWc
vFnaEzpd8Jw8i4o+mApmPWCbq8lbFWZ/oaJ7Ll9hnoTqkmhuQ5mNqnxm387bbNbm5SJ3YXD3DdKF
zPavs9zBn2R5pL2/bDLjQr7iTBDiBPMr/xZrJxxbq2yNWUvVNjGmGosCm6H02LJmO1ZpE41lty4G
Ym4UWrOEVAs/4g2rV0XdbPtU73Omo8FpYCREYhWbwe9T/68e6X8jETRy/+8Pa4tamY1J2XqgoHAR
QevYqIZ1kGe3uWHelyPIA7ObuBBiiYL/oen9N20X94kJ2IlvjffwOq10hwfAnvyS5igT1p1bLTpj
eJgTX8ZQbYOyiq0A7TXhtm8LttMupeACugCjGtaqLyx3nVkwehe0f4HM6dFgyQdCjJ1osysNvMOc
40w7AGQSLnYoTKInSlPnCzsAoYKMi1Y/D5l6LUi/Cnz81Lrqy7g3g5vCk8htsscatbEIrQL9S29z
HpyfBu0kBOLg8RY+bmTr3tCRN7g0snvu4izA+LT6T5W473ltPFe98Yrb6QtWHpQTTYd+Gn3xdOHF
nfkJJ5MZByGaLcKXAK4RPdqWPKRZvrItdWGxnNuKTu6e4PNYgxqgK+kbeQ3p591A6IUy17zofxi8
Uyu9LAreiQbSs9KAO0IRcuwq41rn/oGi09Xvo3Nuxzm1ecPYqOzJ7MD+EGCD6I7dNrZxA2Zp1DXj
igGu4vrtk4VgKspAaAkNOj55CEKKXMGcNQ0XKpbnnvVk1x2Z0UztnI9tBLm1QTKusvroApiCqsql
zXV+JT+N58nmiksM0Ch6thbYxspHFFApCHD80d1KB+YnPTP7aggF+slGd87J/f8O12ed9Geg8M6p
6ZuXecnAbeFor2h1kZYGagftx0gKNLptQYRtU6deKs9bikKDzSRx4UeZacSaDazrPKcbdwiW3Bpf
xxQ7cGdOK7fN7/1CxCkaQyxsXm+8BO6Yphzffp8VP980nVN/OOilfpHIngO82QKqo2HOhoY6V1Bk
/f4F5173yWY6JKLue6uFV5gHA4T/7R4dYKCkw5HrDebD719yJifmnLqxM6/SvkXwLUUhkG4vdNy2
SQZOTbcuSzg+FUK6WrSLFAx2hPgPiVcsHOm/z0PsNfSoG3kF79K9O6q9Mnv0lc4iocvb33/euRPF
P9mZUK2ucwG6PPBoaD5lghVlDyih8cAyFlBP8QhXNKiz3SvDsXaGCr7SzN4IWCYo3J+9hiKo7oZ3
mhmvo/T2fqqOXmfsxtK5T72quMp70Klcw4ol+pRyTd5Y6iwyo7h2mQ0wDl4oklVoUeqAjFGqr6ou
XrWsnn1/fAADJy55I0IvyS1wgprjXKIJKmOb4+wYSrjWWe3RME3zA5DnnyoldwxEpdl4Vlb6yLW6
a6t+41v8JtflhZ38XGh26jDntrIq4GD5GvU4e4H4Eo9D3RAk4CDyOMCxYsoeBSNlhKsPPMZNXGi2
S03nwqw9I5mCNBk7y7fgJB8JsmYA4K8n1qN3w6Cgvk7MneeY94GEkc/zvaXRush7dR9pDeAco+96
RuljMf8+ac7+hLku8O0nOFaeZ9PcRwHONrTCY1oAgJTvy8587I30ycD1zgfLBpBysagM/shNvq0M
9aXHS+7mM5vDqXXc7R1zLAWmrVu793N0mJuTxlFwqfhz7vNPtumhM6BtDbD5qCx7nPUjKcxMshkf
L4zgHHv8cAzQ+Xu/jSAtkTT0K2RzjfaZw4+OVnG43C9wbCNbvixbECOulPc155CZl1+6VpyJE+hJ
XFuP2p46LDVcmPQcT0c6T1G+eafshbEjKrugbG2KIgE9+Qg7d4Y765hfYhCdnTUn+20G94MtCtcA
so3D7EFBeneiwUJHdXZEFS/Elwr0sFbCgB0fSA1zWV4CUP+tq/003vN7+Dbe1VjRAKxuYwVvYoTv
o4W9mgcBw0yyPCpH+GbM2RE/4QyzvUeFqq1Malh4YZkH47ugS6u6+GvmJ/7p15xsuug6j96+IxTH
lfVUqK8JcU0LZqeR34jCX+KHECCZ5xQTfmltPbX+5+/T7gweA1X9/w6DT5ga4VxHdjV95gaGnKJt
gC5xhsPW47zjDTCN1OQX46tyJgzhJHDlonIODQ92br+ZGgsAIRI1sCs1Fbp7HnV2CXV7BhLunFoj
GW4xqddaaF42Hhx0ewIMkA9H/LPMvmYoR5tvUglnckNicLy90oGbaOmJuxSaFY4u5IlO7mtrib+g
xukojXtgKkPtqkXjg++INtLij4IdKdtKwJ8abKAuriNNRxYzFRxYA/+gHQV77xXQujCgw7VurBz7
0LnvMwYH6vOVRW4C42usWFTBpMC7rU3MmWOCn5mpJye4BVyFDLfA2F2ISM8UG5xTS+fUEvh6AvRa
7QJ+11nNpu2QJXYCa5Oh2J20yDGaE79nTnmPIbiUvzn7tSeRMEdaQxATmLKqCK58aq7gCDDQVEYh
JTU8VnMWCkxK3N8gNBno6++z88yV3zk1aJpFPvXUZOhTULTPdaa3jg83RiG8qxJWa/CN1+7Ub50E
CSvfgzMaUciFbz6zHXsn23EFf3nDKcGFl+E4IWg1B8yVD3StizJ95EztFiHXQVf8Bt2RZhgt8NcN
bS6cp/Oo/rAdeCfbshboa9r2foFsTglGa73uJf2svODQ+8jPUbQc/v0xz33PvB192wRTgBcswiy5
Hpv6mJtNspihYk5bXxUFuLDGJWwX8c9Fvd7JfssGJ8naEQNqO+pmkCYYlzmUVROFeAqaq4QPt6kN
cCwUdOhGcy08B8BScxm0ZAeeRYwWdNdFX714wHKg6JMtuMIBkU0wHXbVoUmTpaHJmibuo1kXB0vS
XTsz+xlLVr6Dhsupdo8j+HOO5b4AVT1hvRoryE3fLcNGucX0sJQlQm29qEEsNYyGAOOEOjvAi6GQ
9Bpu5pcWiJFBN5/g4Ppgfnj7wbLbUFfGW2IWcZ2WcTOy9wY97sAQ8kIxI+ZaAEMnhEML9OXbAih/
7MAMYXhQRLpXGgmVCjEvarXmAc0PIsgBozJRV3RCG3eO+56tAF2A8kmJHlwJ3LzhZBD3ZIQASZgL
b5ibukoNLO10l1jOsmqyVekXUH8VN532+n1A2CZInV2gzEdWmSvtVc/ocHwzjCUMvIEfWSDZ5f64
VCBCGpRgz6TlfeH3aOaVOI+FATQTs5I9BJebJhg/zER8ArgLv1SlOVAGQb0oGoJiPnY96n2VhX4m
yBAsyrI+DJl+6F1x5Ga14pV91cI3v0RDlYg6A/p1GQSdR4oYUJpNObeptwyKlFmBjg6ubN8k+n5G
xoh2uQLikbxz92jKCNcsba69EaOd2g2Az4EVq4D8mXlhtMpEzDQ1l0gBlGEC4QX67LwCXLyj1D/K
sU5RokCPHSOACR6I5jiXFLxQB/iTDtjTHgy/qKtNlAlRViQeeNJoeLrhwtkWRLaQMTKxgObwaZzI
vYuDpW3tBB6ZAmnYZsY82L6KDAmaT20ueVa0iypFIN4IYIhL/ULs/LNFUs70UAtH69wnTJc/rA9i
8FXBCpTutZXXDy3rVh4q77DdfJn/73nlx04Zn6QXaITsik9hjBBHt/pj6Kx9VXYb06QL18PQuJ6J
Tg518Iby/aaCV9HMpjVItyIkgfORU3mw8vTJsTlE0OkBGsG3wMDlfn7VgeksZAqLbWe/alfHgZuk
0TRqRDtF/TmO5Bmmrz4USl5XI9mgMccnT5prbtYl4EwUCsWyWg9YXY1RN+guaj2zRLxapaviAj/I
UNYXLbIPF607Td3HJB/WAzishEGW6qfjchrNDU95zFJ08RjK9LZsQAoz+Z3nBxhCG7tFnSdLX1Pc
Dt1qZbXGrS3UsJkXk2NAFGLjhIUSIZ1Cf/Kf6GTWS5SAcY3ElQgoDQxC0hRjyJPhFt8KvO0oo4JY
uzxvrms17AJXANky1dcDchlo5gglLOKNuXqX0HavIbaPmqCDBiVAfyY4DlSvl75LtqktbhRkgBGr
sChkkd6RumiiHFzWBipTg+ZN5NkDVkiAnk1F18eZkd0oZKq7oLtlNuKMIb8h1QCJC9kZGkyaTiHq
Jt1eCD+WtdKQFCKnzZX1yEB0IYG5m59aWEY4wiUzI0c6Im6gNbmu2gbd10G0Eb2Nfl6S7x1cVhDO
AeOCKx+c0SycieABQ0uU2p/bVqfI2rZuGuKSdmxqdQ2PNdrXmysX/UI7UoGcTewPdGXcd0UQo8fr
Td5PCAxz/sQGcTf58jGZeZLG0EciHRfjiFYIqf9kU74maEkjXMySPnuch8ysq3sLNR/bq8G7JQsa
BMvKqO5KVFkntOsLsTVsLQlaup1c9ylgECxBYkG7j3nlhqQ3FxYrsKFWUItAZJwvWuzClOUfwh7W
TgUfW+cXd1mSHGDtTyJhlQ14zaiZAnWa36Dc5q+Kxv4bNA4ldMqF2HQuVLQgE60V898T5txYLvCR
eY5LY3WLauxtizvCEo1k8p3lpd1iKPWraLGhwKKPakcX9xL/qw9PYmhyGCBz9B6tnSV42CBuVvmK
tDnUB0G6Fx0w8ZkEAGjGY1tgTIy540NSjGEZUcQQpXON5t9oXieumiK5BzcVzcBkVYTUYje5VT/6
eQMCT7n3Wh2BWfinbskGPPEhtB0LyOg8dkcwiAw5ZlFvoQKN/ipzIh1rvflop3zp5/3RV96CDLhx
p5O7xem48PpghXe5UaAdKjbYseBfMwd8hjRR5EuC7K1AW1j05wH+OQBapk7/j6jzWG5dSYLoFyEC
voEtQG8lylDSBiEL7z2+fk7fmYhZvKsnkQSBNtVlsjI/RocewWhxjuaCzwOhoB5VH+CfFa+DxDqf
9E1lKD29OuMxUCK48gA3j6BD6no5lHaCMLpBV4s5II9qkOuf9GqDg52YdN1N4z4l3wo1Qoc/t5Aq
6qivc+VIV49FKL6nqHo0UwEruQahtjWaXtA3aLQ53Xas57eUg8ZUqDijaeu1gCo8k4FB5ZM2jBL2
9ag8w2A+7+WRo9gJWkhWfKvTalo1QDlH1dmkmfBTeIRe5GKG1e2ks4hTS/20FneVUlAzVWWrZuGx
BoqrhO46HRLo4u3qOQiHa1sOkByY+iVrS8ixhoCCtGv7Bqe1xbatq3SfQtujtj+x43Rru+hWiHBu
oPPeqbpYay3nvJNfg2h+z3LjLbbhFjebSxeMVHK7wk9Q4m60tkQC136J0mk7YyqNivOLwrQo+rc+
gGRrUGYfob91rOv+1KvQgRfuZRTprbOczVhkqEB2p9bMiGh61gVst7ggHHbB8pcUypcz5Hs9JVpS
9ae4ROu+iR5pBhq9KY7xvCCIngz1z4U9YmLlDDmjXBQgE4cKuqvFfaJKdqhdZaWZ04uj2OuIWKpK
0q84bK4qtQN0igzfROcU+qgS3jAuklb1Q2yO+6yVwVOsf2pFtnfllVsXBwnYswd3d+XbwtnM1nRG
52lnWAh7qrODOmO7kVw/+qCTcyNIh0M79/uu1Pxam4GfGLRqksSQaziuED4OshN0dj7v8tyxfJ4j
SWwafeoZhziNJIjpQuhHNcONzTuogBVFPZD0AvCEqDhlnenFHtOjG4RHUP7HvkzWamqfS6X6SYGT
QOKioVE6tdW6sRNY7yMPTHnzgcTzbEKGnkEqHh4rB1sQWxAEGGq9LfL5NRb51oZ9uGFMzNHYu+Yk
caEPPYJggYjXsN75pTrsGIdH5O442SDvqpDP1HTnJpulwja6CdjNpULYOs3yA+CYTVGq13Kwex+o
IAT3OadRGjYumb/p6ATmQ+QUyC2Y2dWIYvvNQFEMPVX3RN+2uqpceknqvF0thUrVVyi/svwCg6D+
s5Thta2resupmdD8E8bZxq5/rMEtyYtUw6rs51uL7pCnRuOXglXbxHHzExY2qhpnGFaVVbIsDwOp
79bsdiVwiL4JkQmB6LyebYQLxHEKh8QvRE+uAT0wlDS3MvGkRMN2aKwdDpN2NqhxQ5xGZfUos2XV
ZIDZMXwqtBtOVHjy8YxN+MCC6E8dum2GMqBOGBClwy6ir+GhNaMbct+tX0A9tAKn9KLY+lU3zccO
ZThrmL/Tcqw3YY2oVrm43yW2Sk9n2OT7+Xls7StK1vrKrjpftkiXlfGgQO4suglJRGcb9k6wcXPm
sQUzkpn9uajmFzI3cYXkXJXXtuzGuDZjgThM+mkwnLlt7SwLkbaKNnpkhXaOBieCBfuIGN7ALZ1q
PDYNSVihY7Dy+oZq8rMymdsC7QxkFxJY26fy5vboSJFeDoBZnmAs3tZltjXs5pSH6ucC46sLmCrK
kgezXu591OBPpj6tAOy3gMpuPfXXVEOVshwuuoWMUe00LbRhFmSf41eQlybCCvV8HIVZcmpqGX4P
wms0rCxmfUBu7dXKnbd4GCjUY2Sx977uuPQ725+WEvwGlfFa5pyzsjQ5OMXsOdh7U2nPSZI9RUty
jJR2Uw7mz5gO+ywfyo0JcUzvtu+9o/3FoFf7Qr+h65LB1rYc7LR7Byn3aBnmWUeBQRbXaVW4Dq0T
rAvVOVedoXqLqyB7ByoQfNgtiaOHtCKYS5Y9mr7Zv1e1gjWWoDywr+oKjZJIg/+p20WAbL9TY6gJ
FarFt6PwNDuR4qmBBql3Kr61ZXrilYrWEKF6bqOkx85ebsMofmoeInMMyhJz5i8NcUFr3yPJSNg6
zILb/5a0c64RvD6LJnoGha48TBm5pMB4gEGoPEB0LNXaDHObFLQR9bqhwIVjdysAPb+0Ud37urqL
hlZ2WsN0gLUycTiYzT0kpEuKsvYD4L/bxeyilYJ9A6UBZ5DJ5u3as2720cmoA2Ad2qBiXQtfaO0W
+O4WLolbStlv1ivgnCZcQktne7U8gxL1BKZmHYcQuicgP6iG7tUwPJtjJPZzMGFrcluFFMJWvKXr
EVYOXtWSfiEO59DV1xXCWD5ky1ursnpPU4p3c+xBHv0zm8F4lJ0vOi1WM2lXesBWSkFs49YB+mvA
0kUZbtHD3DpW9bXM0UEvmCmU2aEtP8z8roK5l4sCybPnIIpRg1PXSevColc/2vMCJghBVc8mU4mw
xH4ZloeS/kWPmhyCimL6kWy66jL/UsY6RTXmnrQrrDJrCXALlPlFrZ19OgX7eC5fir7FCam+9FZg
8IdDSvpUwLbHgnqf0Kf16th9qKl+CDOMfDq/Ar9Ax3Ddp8D9lfpWJxG4snidF2D/82zkRHSBlOTx
zCHGw64aW/wMFGAjET6N+TjRwcbHEdt6gXvgOHTjapSESzMTRnHY09V54y72gwQ5NoQD0Vge6KQV
nctJSeo4m61tCy3ANJTFAffHb7plH05WQx60es1d5psz97CQb/JmkuKWqJ5NrdT2mW7BKUMzssMo
xCXtbGazVkyGImug9tcHJGRQ/qCOGV2MPqUQ3+7MGIBAUR2CSlyMst5k8KqEimJ5RqRc9WT05TKT
d10Gy8mCImGtmfabHG41iVZx3H6oorprJmDezJapb2xwDx50BtccxSrhadlsS7v+smQLqspRFny3
YEY7euEQHKTzJ1tZ423KBk76/nvUWYE8VxdOz8tY7ZqifGha8enM1V9TlW9KEjSrvkV1BH6zlXxH
HZSvfTYcHZriBjBrREMPbl6eiKK2FVNgVToUGUhFe3akVn6qa8xA6/xkKr2nikLmzngom+LeBvpT
Z1s+2C3S5xxTpdVvMxevVdi/QwuxKAw7NEbm4mpMf73e7ILCvcV15Xj2lF51N8f5yxlmuST7HuGo
qHAPbeOunMVGqN00vFyl/68x/2D6e7OpXTCcG6PMz3aTvJpLT0kjfZl78WSU7rUu0nU1MZ869Ugt
XM5qnT6oC8RNhvOpJvpZ1edLNE0rlwZNyM5bJAyKqwLpuezD0Dvy3ayc1HTXwRTtLFVZSXzplFtI
ZKu70LA9tD9uWq491X22HmznKEh8ydeG9rsH6tto4b7Q9L8xNtbLBPd2Aty2kOtO0VY0izyEQ3Cd
YhvYJedx+WUVylsCaFPJ57OIjH0exiHKUO4+Arkph8HM6aqYla/OGVW/Qt5OL4MX0GrjRo52twgc
dvExz/rJlVMgryWxeT1oSM9sp2EljTM6YreMhwL68zdUIsX3Eh8FVL/0t7ak+nWd6k+RvLc2a2Ug
dWh0/YbezGxV58XdNWOGYD6UE4ypymwPEIPj3FuVYd/MD70m7gv1Z1aWpIIaIo4bBNdx2k/S2JWU
vLXKWmdd8mIKfGyzR+Y5L7srwspbbbHWAlynrP3QwnUnAFlJBPNYoV81l2tZeOCBgGEX5ewiGlEn
awf1L4EkNPht8KbTsehcVk2SfqZl86rQgWgv3dMs7x2VU4n/mqPqNMPek8hujQUmUbxwA6sbdTul
GHeKi/41Qqe+XhY/2PzrJJHahQUNuVKnLkOa/6laSBxikrLu7fbD7hJtjRf/IT/x71pgeY9G07F1
SMNYjuUXuNWCNSYbW7FKL5bh3qd61LCa0KH1NaStzuCZJqlgep/Rx0JcY7oisQteuhsDCKrb2a+L
8U2xQf9KDyetCChdpN9lr0cFtXwRZKRZYd1DtqmCrmgct/pSXQqGFoaXI80o33MbXfDYy81Yq6Qv
aieHwFU8NoDwt5B4K149198S1l2oBsAE3WOb7KPYuuSQPyxT8jj19j2eswfhmrsgCoaNmqiDV8QL
hkRD2Cg7lEbzkHTVc0Gz6LqItH2nGKqv4INsmhbZwNx1l62mKDn4hLqD3QRKpaLvSA7qlDv0V5KW
T3AhHlSiH2ouWN/WhVBwyP6spT31znQMpjYGMFQqXtuRyNZpKw6z7kAbwr1PlYPE70BzvjYpk3Wu
81Bx1F7rOVjPHbeg9D8z2PO4hdQckBAgWc5Vwk298LJpKrwhxGkXeQ8NUAHGksDAKoJ9OxUnlVpl
kcpkqSrFBJTkwbLmU9+4pEWdnK6hPn+QG7RTiOmjvH9uCQ8oZUZBc9TT+NRZse8Y5YNrWP7QfSTR
teiN9zxOfFnv7Mn5wVRKa0dtfyrda093mlD7vQmwGvrDylRexfSNUamNu0JOIOZzzfhGWufvH8dd
tP3X/B+spNvQKYTgAB6Tjs6n4Dhny1ba9UwiWaJtY9y5IkPlqeAWrBG6Atn7yg4f+FIzughB2uM3
rLYG9F2eJBufBcbsJKy/USXRDwUil7EsdDZ1ZYDj1EbzszTIEM6Z18gsa0kDdpgsZ4vHopRKJLRl
E944MGfKpYPzyx/JSyOo8s3D9woND8aLdChkRFvr1obyLO/iW+z2F3d4xWihyOynPDVVennPnPgC
u5aQPdToRMyX1JfcRZGdnKhb9DGJS0u5yH6vAp9b3jPeGuRE+Sl2qHpEFNhpQfWS5iW3KyKBZ9SZ
oWzYZKp4wI3Q5Wudc8qsbi3vlFsBkHvlvjROPhfW5EJHGobnYDjloFK94EXZ2y5j2gEu+TyY9yZN
J8wYD6ktxtae76L9LeaX0LzySdlgrbgaqTLyRl1HE/8lmoEeYQDU+gDdewc7PT+csn6WYAUiCjmF
jRP5WgqGXr+UMmCM9S9e4beaczcSVA9JDbbroQ8v+Zjs21JyLebxNe5U4lF1gtgxeZVTPRggU1jh
Ogh4KHoObl3fqvnXEpgnIPPRqJBNpIrlIQP4AYnPAdKFR4m6l8QE1AX3qT48ycB8MFhd0ThfHWH6
Rt9eKJMDS4Z13/ZUJqV0adbj+KELtNTuCkNft88A2XyF4IXZqumGqwd6bKKtCiGRRD60WDj+g9qm
2YEh9rmfUtPoz/lM2gvvkwsxhtokDW9U5wP3JjeKbDU3oOeg+cHqNgkx4UxzKkOOAgDSwOTs9SMM
/63bSqyHsZQXwLjNeEesbie/LMEFZmuEaG0HyEOJkjxg6a767MXR1eeaKZbfzLDT7CsZBJL6NsF/
qJdHvsOK3/rpMUxJ3CrzCo5OT8Pnw3XqOHk7lRZPBZ+6W6GV0OfXwjhPGS2fVJLkddPmxSEgwTyL
JXliY+vJRPzCKajRQjcOFAjtFduH3Um9pYz0VTEM55FPD9ofnDLMPk8UFNh9cazgFA9guSisZdWx
EdQxP5jxmyQ04/6HqH0d4cxw3RvjPGjZ14zahgRCNEn11E5h7zWus55gjGCNOtVdbit5c3yBHJl/
E65fuKDcCVp9kNujGtJrIRy8ommfqPQacmn5XMuEMw7ljYZYt9go6Vs7vjFWkiMlitJX3hVAElIH
A8e9xqayoMIlN9cceSU1wmuYPxpN/4v9qVvjwKG+MuwHOZWmFrkr0umS8yKlIUTaS2ZG9rjwo4I5
34EA3cQI/m/FpU25MhFCieSy2kruBwl9AW6UDmfp68k2ZkZR9NaeH6wL/nU0+2wSlA12SEUCUaC3
rgiBZr9IriyGQwKX+GPcVG9SlpFrS3KR3v0CtsIDoJq4qUyEM7I79pRn4M4k+2mJC/P/T2PhRpnD
5FYZb2nTeE0u75zyjrRjQ96t+dN/p1jOJ8i/9TwsMFxPdF03AAAtDzpqr8CQYY1q+y9Inm3WUcqw
mr3FUTj6hOMZ1lMXbw4HkDSrln6mTPhtq2fuTk5ymig7dpKof3oXSpJl+RMUd4OooiQdr+QKJOsl
116gZRsZ3rMadH2bhFCfa0hFoN6Exs8bhFwANTeQ4WCHVB1xxBnm33/oqvQN4LKMekjVyCGoLKoj
XEkP3A3FbDmCQfitwkJoBYMfusU6yU4D+8Ri80RW+LrQqCZHqf2VBxrjOce3f7OjvmU8/dg8Vt05
DjT/X7L1nyaHPOhYKCnFEkRHwDExkNgDzAgXkodx137LUUftw4nCG7cgBz0UXxmi29L7T6DHS+1b
p7zztfU0okB6YaPKnSFPDk746Kq5vWep1C+6YsNXyI+x7Hl/qF+ariQr/w1QkXb3R2n9jPgf+EjO
nVwLUj+E5cWVJNebXIh8Q8053oNO435izJK+oLFL/leyEXJlsBeeE8R+3d9ob/UqXAcei8GYtBpH
WXzz1TyX3K8jnaN6s+ZEackONMp7BaoNeyO5dDB22tJsw3irE9ZUABOqynqS6y8qJQyLrN+/VRXh
U2EnuSKn8sCptLQIvhpnqPFX0hAG3ashjlanbVD3IyvwNdEUzQ+HkBhipEMbkWwhTBvLac1NWnj0
VJmukpSBQBr5CzTa6pBwNd23xUec9CsZKjhmvZI3gbtQiSOGLqTyyJzztwQUrRCJL+1q48jjUp6c
vCbI9bHYVDJxOa1kkkRVUlhSHfO4e97Aw808HDf/T2enB2nPbjQCYIDWNhu+KyAATUgFs2pO9FR7
pvbK8EjHg68NeN7/3lHNOKJSLN0O/iAtEEuCy7MqGIkl++OvzAh/lJ5BnJ/RZt0iH9OOd6sftqgp
eT1tjH2ANN/k0f24kkao1B2KUuNJ3m6kQ2XH5RO9e7BL6ya9QU08RBNqs+qmqAXNCONtCTZ1St1Z
uKsa1YEpINP5C9ALWRFG5q0JlVXk/C5UpBKgLg64alNcRpBTQfrgxAcnv0zzT6pU4DkelbnZuqJb
pbG560tzi8rboHboB0oyK/u3Tf+0hGed6E7RL9KCpqRuRqJrFmQ0DRwb7bUiITEg1OzM9KWW8TZm
yiImgQUnH0oOnn6BXma14IggHb6Rjyi3aF5d5EEij+EgME8MnFwl2FoRfNj2vDKiOVplSL1oCDuE
MAwQb4/ZtlRvlfrXRjQDiQtPrwUIoSTxq4nfkJKYceGroPXyXUl/LVNdTbCG8ylRw0uTbTNJNpHW
0Yka/rFBSsYK2yPlOQfPNksIFPBQTNpKcxLDCYrN06aQbUGx79rWppvbW0aTabR8Umj1SqrRyVKd
NI12cIPS+S//TnBGFia6gx0YJn4XXBjNuYpwQA1IIAO346/ceZ9/cIc99C3JnQtCoeDpPImZvjCd
ofotpSU0JImszriPoMlLLdtRn9jME26njdzwdDHn41TRq4ysL4tiqgxqvhcpH8OodIg48pvNJlej
4itHIpbJVbrxzIsCHRN+SwmT5mwrP8hv2ZRc+QGY6JG31DFrqCh+xu4P9ueNIz57cYjKP3r0tm1c
bSeL0OtPSuepv8KJnsAIbKfUfez06TEin+pAgleZ73OZP0cpgXUarUUyrVMkhCykUioK9DwkeLaH
Ga5D8DKEHdyjjaq9GujEZ7xhKmixK5xr5y57Bo0n7sP6GC4pzT7lVoPzaUNznBzPpSNFQmW/IyfF
zbe0RxMR2fKlKjMPYwF3m2ptgzQnuRkhX9KBinV2/2aiuzI/+qB4kz0dE/YFj9ao0PUpykOSBdtu
NiB90fG646sNSbS4UPCbUV+MsRXuQKGqrbYVtsyEjkwu91xm/PGZG0w0cFFCgGoJb05keo57Z5XL
k3CeT5KNLIjAfUxQVPV7TI7Bdknw+oOkPdXo+XItEzRWU6Vfk2PMO82yXI9lfitLiIqy+YxXKSuQ
jQ4ZRvqZoZsox49xCkt3vcxXVkXvxJ9ti4JK0R7QFNm4Fe2iXbVvwkejuk/VW5LRlhvIwe20HNkn
+1gjOBJZDijsANYu99CkfzOznkX3erqwM6Qajz1ehESNFo8VY1kHzr8LWIOvjvdF/Z2R7NX0/MRV
pX4OPxhq3ZqeQqWBYteVK1TebsMn5Nbj1w6UBG+KwTyA7WpCe41S2KFre5KVxqEYkUakoEmofY76
YwJQjEchQRJ1zkOmmFR6OPPRwtQj8zEg31lp/U2h/4zEidrtczX5G+EJpsRBsQJYlEFgGR4stf5U
qRbEUQkKlo1jBeRnoqoXUrHZ9aWdbagJaK5KWJaq34j3hCs7klLhKWSjj1bZUPzpmuJAlWAXOT3R
VR5eB236G4xyB+LoUIAztFCX8iwTa+1UywXow4c1Ds9Nqp5dVTmaYTGiBkSPdKNqtEOhHE657jlD
skqdI4KKafh06RYjKbjsVbsioYr6KTVGkD7ZvDPN5l13i73TGvu+AKlc0zbT0FUGAo2+7ERFmCoP
VM90Fj+fnRbwDCLP0GHl/gyNXQt+T96FW7aFb+d1AFVe1QAId61/UCQXWyEyl00v6wptk/hBNq0E
59MFAnN3Fehqfs6B3x2gAtonU3Ftde1Ht7rAb/X6suTabxDQsgI5OLTSPYVe26bdyhjw7UMB6Wj6
nWk6gn5hdjW74YVCaOt3I/k3pRu+yMqRVCaEr4T6Ey4gGYsFanGrrg7FrG/p0vqHOBEdSpZRah3g
3QJ7k33W5rzvgnwlRs1ngK4jk5sp0ZtOWDK36WsTlp+kMZ/JyRI79h8FHTTScpYIKhVQvdIxsIoi
dd3H2KIxIWsSO9HB0fJ33ObHfCAdQ6VpQCtHMWH/w1hVQ6V5eZN8UIXIV+E0Y2l0utXLZ7sLcCXz
m75McO1quKSlHl0So6CUXeMSIVMG268fDBWZJkQy/bltSJVb6wCSJZgd2mMXLr4eK1fK+XdzdP4c
FyNhVo8VO1bRsiNFNK/RYLujCEH8PH8AQgPtZU/vU5Pce2ga9TR910V2lzDeulKh/SM11jbh2i0s
cOUapXkMNjioAuaE3qZQo6CQaetnN3E09L6CeRVZ2iU2ch37CNeLFlK2H+1NPLRAK2bjoVOtM3wg
iReqMHto9nhrZvsPDn+YDcPh1TWSYh1P+ZcTtWsh4r3QGuM4pgaSVTqcrMHL2FsXjeCALcjySGts
KJ54PyMoj8Os14cYqk5SOuVhNHFPGvBrt14sCDNQpGtkNlzAZJHV5D6UEXQLI1hv4sY9llRbi1Hd
94tz69TE8JRQ5GtlLvEsnPrJkPpTufpdRw3aqLZfuMj9zhxHLIPQbVsvNQg8+xk+9jJ0Gt9a+nXS
JZ1vSV2taSbd24X5uz1T5zfdXwfW17oBMY3sxx6IymrK7FWdkBkvzSQkt0mELoJwjy/poy+Ve2G5
PMM1TNK8t4HxcvL36WqKKWDby+Nox8ExcJ2jZUOFSKRqKdHBVhQcQj1HEU4bgHQsez0Y3g2zftTU
j6CjEKw19s6axMVxHFmubA5Ov6zCWv2BM2Ntsv2teqJUqITDU1X3w2qE19XrWc0h+BwIKMZTQAlt
GZytm3efnTFBwKp9JClHTqM82eOyHh3lnHbjTRC5GSYUf21Rf40CxhTNsqczzVrxq2YpO4WUu2eX
uOoZgD4n0ye/N2r0FUwDJknRbR1T+5ka46aoaecrjXO3RU8yD4Wk1FgWkh7ZsdWth7yxtTV4r2e9
y++ZO4TbOoTACSGpMp3JmAsLC4g3m4HoGfVu08zJqiAeWNmu8poutB9qRrmXuR0xDDM5FvuSQaZq
KWKiWhqvGxmUDOOh7/I/RQH1KWzgF+TeIhEdIT5Y9dFbt5SHSvRvcV1DN7SmZL5p8xGWa/vshMm5
zp8590DFvmdNtU7EeBa0+IER2wmE3SrFZvGCc+7W0KXgReBrkVYmQzI+SqVhTeJG/znqeUUuxrrn
JFI4bflbxhhkbDyd2hRXREF0hWdeNAkx63DAy2vy6wxJZEY3bWaloB/svTxyAQ3NBpWW6TJWbyAU
PXkWF8QwCeGpQ/y72OBD+f8EENUoEPLO2/xhEs7a6JtHAxxR2Dj7IFm2ShhAbJYW29IJz5o1nca+
2wdIZUqk5gxIRzpHaZiekUb4bqz+o82iNwOivMklKDH6L4Lou9no1Pb79xGmZ38qo1OT6+9mWpBC
GoTv4rF6Wa7t5eNL0JTSQi1cRuETSgUwizng39VDN4bu2gzHS47zPZBdRB7kpMdgY7Mi+WwD89ZA
YQPEuFK2PbQoq9boKhhrq2eopFxYLOOnWE3udbak58QsH11jIB2wRIHXBTPdx6GxhzgVNHd3nZLy
p0uH54RzeHGtaRMH4uC62Se0tFgOd+zI26rgtBk8oVUBQNpqQAxppqQvbTLx3piItW3ax7lv410G
RDJeUJ+sG4eYIDGXc2YBAvKmwipp2dRIPAH5XlLg4vlgoapKNakIjXNm5ynfBxK+r50TcaSxQnuv
2DqZsRPkA5tE2wo0/GAZw9IsWv1eV2DduQc3msCAxc4BAbYPI0rpVZ4Wyfi6Cji1Ui29dpG9mUto
dqA1XkUFLkIXJRQl0iZeKcKmPRfShSpPfhfQJrdl5ip97xGLn9VWO8bwzKQT0ItkrE9asiQ+DmXY
Zu/DnP+N5nA10v45sZK/nLO6acJrPKvbkry33VLtFn34V2o9RLdtMXrBRG0odIMDpnVtKzEHGSU2
C/l2uWK7mDK8k2TwTtgb2jdOyIC2fm+1d6nibTn2bx2bEcmR4LDQo6oW2ilm8yBEtrHD4L1ylb2p
1uewbPc2NsBxVYfHil6aEXMLPBLUXzpOzwZ6WVqcnLuqfVMW5wExvOeGGEWX+KAhf0np6lRi9QJc
5pYO8etE9DP1cHSARlli9UPaF3SWjnoGvIh28rP0L1rR+5mTbdU6Phh5sxdw+AwsMqFrMKniaOgt
6nBFBm4TAyZdNT1uN/Kk1lFcn+f6JD+xFEAUOYAuUVVM0C4HO5fkyarKZkpTjk1yVz1GHDeochIO
TgKic3I9qVCfoFqnqTNIyY9gl/QIcUxNhNhZ66uY7canrKFKQB/Ax2bcUx2oddqq7EACT5brbKX3
pLTOdju/0+LBCRzjdSwMUpWLZ6M3U08NY0ENZ3zJA+2pKILCC2qTxgsVlfrO2etTcIut8T0YlQeq
rStEhG8Rinnt+IWW0IPJy0ssC5H5YVzGj3SYPugUNUkPkylk3gHG+iC1OZTdLe1yN/n70LaHUZ6e
7eBw85ryrEPSp1VF5Y8ktTdq3Fybybq5eVXBuwXlEXVMan1kiUllHiXIeGqt57xD29GkmOTG6oMc
5axyzN1QZi4zZgWrsh5pYh8vOmdqUju/EGbVvuzgAa7zCkXnS9AbZ8P6C5zxLezsZGP0DM5AhwV3
H1krPXeoLVphSnizPCZzfyJk2o3YLSefjm1QPkmJU7Wut3WRHPpCO7SpSS2lHPyx7v/oOnvKVPOr
YwnKNI1ele+5CyyLqT/XlrUpkQUVSfNUE1pDpf0Q5QWxtkYVGkUETVPXKDDvtWgm7Zrm2zq1N9ky
HYfCeLQ7kOrwPbXrvrORIdKvY0rc2lta4uMRTV6oG4fBIDUWujHalmhguMJh1Cao0nRDN9YKWMJ9
bgHEz6fSWbVNq2yamqQluahRA4oSmca4p5VrIh/cnRrwf567zEh2ayYs1Om2Q2skIQgMsnmNrZfy
ug3HJ+TyK1Wpf7q2ncmfkfabOGCt0N0EEzkyuzb8unS2WrPM+yauv1y7ehFGsVuAXaOZdXIr2taK
7ilMDKyq+RIO7Scd2SeJj1ULGoD0mZpfPN7iwf1sxv4uzxY37d9RDAWLmeGeuuYmWNpH2usv2qj3
qK9C9DhZv0MZs52N8OxU4gW349kC3y69sbgnLx8Zp9Bu/8oAkE1MS7qnDA6erQOLPN8INHx5A3GE
K27+BT0A7j6lM6QmUZ1ogv6l+Tl0HMV3bPO9CNo7lmPdh/NVq5yPSSrWiHDYjQPhCOqRR22OQl96
y9SYH/veKLxxtnns5trOxQ474JduQeOAvlJKuF3UMurAilPv/AdqlyB2TjOaKfIl9+Fvht+ZfANN
SuS0UxV7xlhNA1GujHAs5HipJC8EYm2+DabhbWiAHM+SssMEF6vanwZOPU98xFu8RYHY62bypoyA
wyobyhK3+ZAiFiqMW/JnqC0ImZZPQ289yujJELAooPUnGwoUFnYVwzeWZRZSGMv8lC7h90SJcCVm
c7NM1a8KkLbQ6l1Vuo+uCnF6pLrXzmofHb3HapJkC83wowOMZlok1IYSIxlagEXJXa4k8h6d6VPF
dkO5jI0vsr2iULrjnF47xnLU6T7Emc13WVgfzAXWHwisEWBOFsA4HKfU1L4c/LWBfpG+hhvPgcu2
mgookfr8UY/zJ0XRaRppjjZAc60ZfnQcJ/jyTd+MtaNsl7PixS+TnFWToZuOR1oA8gzmk0S6N1P5
VUbD0eJpy3b4LFr2aURtxBNNRYyUbepmfK5FcyDTv4ua6l7q47M15Qc9D+8mHIYiH9ahSs8YbUBG
x1KfO/I6dBqGnNYONk4T+YPRd73f4EB5Vk/Yq4YKaMKc0oHVvdtxd5oW6xlY8Brw+FauJocNFhrg
M8gJwY7/OjOXA3nDym5eA3sCxaWN4IzIBHTONoHOTu//w9mZ7EaOZNv2X974ESBpJI0cvIn3jVzu
kqufEJIixL7v+fV3WY7uE1IRQA6qgKpMuJx00uzYOXuvXfzuo+xC4u8uiyhOLZ/w6dIO7irgTC2c
JJ0saNKQGzyJdDzKedo5ZofPmeMSfsItt7lr0IIM+G1ro10XlIVVH/ySsDGWta8dXfwdZCM8MHTf
Jd7YwaOAt4iPbInQ/RAnDdzX3nyC5sV4xDNSEC/4pUbOBghrXgPde0/a7GQRJ6dCe1VdnjsWwUd9
s1W3rs1QyBucVNT7nZU20/fGIo1LPXGBh6QpnNOnoqYfXra84mykL1KfH7uBg8dMCJIq91Qdhk95
KwuJ7CzYTyxrKVvOJMvjEAGfzKfu3cmmFRGwF62cN5k+68x/Gop8vqekn5UxB7Hq4i23vX0xzcic
2vGUkXKcKSuL1Wy9xnhvZkmHnKhMHr9qmc/hPgDkz8kwkNgdufmhnrPnyY0+k0GQSXnN8opJO5WS
5YhmR2m49HAiL2N/fh4RS5R1eiIBehewTUcOfWXF/ABwC+UqXM0p6tfJPOtedJor7dYqNazn86mP
7Tt4l8ykkpcsMi/p0D/GMTjnMrvKvN2kyUTLhFsQB8nvyNRvdZdGA/8be+FBnW8cp/1Si8FE/1Nk
RXwYjebAVm2uKLQXY2Wf8rxj9m4+Kt+am2SXaiQyFz3eVd1tBMR7F01xZIPX0g3rBoBwz1c3dz2n
aVTOZ3tqMbdTl6rJSBtbV3+oD/4c3ek5ehYbbuOkY24o3eKItuHeaNQrTusnlXdZCWPWsTpOFUys
6CzZc3DH4OZK8iNyFv+Q2y52sRhTF13SuB5uiI58kgFRf7zh+WhcRSZvNcmiSeNwj99kqffFxfc5
zvDD5FaKxBkI8cSZ26qY83GDoGfm46uWIrwasIjQ8Xus/bkjhyg4OnQhatwNi0E37vEPzogK7Huc
NmsmrI9MHh+MCCOUm86viCvZwrLxoUWdXPPZ9JBZ+RwyB3Qwk4sasTIFtk8rTTNoFRjtRzskJ4Ro
b7ahXehHPiWt/QFak0ILqW08pugWVMt3RhvXYALd+XF7mfzuXI3NhpVu73Reyh2HpZCN4526SPVa
d7ib1C7WRsOnad5buo3QJG7ehSVU4wYFiyRUe5UUQPiCGQ2ZbxW3tg+KXloWKzRmLsxdp86fXnNs
jU464zMZkBSopPd5g1gxXJkBhEkrJSi99V/aMqakaXLGzv2gTgbzL/XOV5X9GI71Q5Aah7wP5yXR
VJjOEuPW6gOVWUvzJs63IQ+J0/NTuJPyHiCtSDqiMstoXHfMCIeuqZdaZD2pw0OJe5OW6RNts/VU
jO9iGvEcjsW2C7VtM8U204Xyoha02DMO5dgeWr41TTd4D9OyoVyJYv3BLwS/cHQmcBRJRjIje0cz
Wc8No8Bgbc+jjrAGpV8w+Z+cYBZGOw4LJs8bt6J/4+N0WEa49xJqyp7HFF81IBfzQYuLdqW55nPC
SxdWQbMsuvg+Uva+oPlqA/M+40wW8Qbqvuqrhgd/wkBIPA6h6hLHjdkkxYK4gaVZshwXrIzg3c5z
OT0P5DcsyAH9NLqe12HeeROrhEV7mI6vbBcx8K+lsrorT1aVUTibIbpxRAiuFt/llNd9q8qH+clP
ZgrfaIOQbNUN89OET9UT7SvUqH0c21dkh4x7p2Kn3C+e2jI0gnwWWYhvsKnFHZcAnb7prwPnsByO
hT35R6wkTNSCdZOKZUOECer0TVlWlzLxf+lzfFO33LeAFVWEGZNIa/qyqP2URVYM5Zeei+uEJbEI
GHGUOu1x9pRZi/fVWCN0sXwszN2DCQRqxodiFvNHLu1pOTLzHxL92bK6ctN7aP+7KHkuudY4zQUO
8OI9LjBLM5SK5u4QNLmDJ4+kevAESJfBErKYGTQ8a/yGoU0HcqqnZWqHtIcH6ybzyQRDZBZm1j6U
HDdo/eD2xMufJ+NvUzJp84bgN0L/l8xhdFxnHcVyhJKn3JqVf5t1zdFCJW+40T9Pp6kx/Oia6aZs
8MbUwwBYiEUvpwQMC5uSLkI31tj3fV0na+rlL9bzG3W21UtyiwebZShHzJBuxsoipLJCV6siCBRn
Yc4bhB6jtuR0uY0INCFWlf52GHR4WcPRwdItn5ISf1GOk6BJGH/HzoeO32BvCEQRJhCSoMG5UPlC
2+dD1im77jpi0iechGA2Pz3hnQ1W6m41o3k7ePLqgO0UZvIKnPKUON0dLrQlW4+5HAqfsWT6YBbx
1nPGZxuLXyrbdTNpD85kvFKT3oL52kHWerJse50xIeqgBvDAoJQxbc7lk/6bJdnDoyvQ9dsny4km
VMszAh6Bn0BY11ygyMp0UIq9h0ikwBNqDicn086+Sae8Kavf+ty9OsAPaATxCPhZay3Un6VheBcX
GXtwmNENiy8cPnkb9dk7RuNM7HzsnLQheqm6AIp0bOxNafX4g4ezliKTDWomFlm8UVdIUfMicRkv
DHW7NQ6nakMqWcBd2bmcmZGXaCQzMs43t4Ydv8ZTidgk6N+h7YPH4SNqbaRoDTkuUVKVKCobiBAs
X5U9YKcIkmXgaqh9EawvK87oqTCPkSXOIec5j45MUOvjoXT06+jiywiqL9KSYe2zcRXZxC8dX3CA
7YyJJrYwy3uaByc2Mmg0wc0AuUAPm+2oMyTAUsr5Q7zPQfPgjcMbhN2HpELTTu7CfYDEftVRZOrt
dPGpg2A9nduxxnox3BZOvU3G6BaJE1h+sgLpUeNUUp9wbRzzYUBkumTkWXH+0VAeQSVYmNI8GGXF
Ywo9ABOWsR57Hffi+MSk7TA68QfA7ePsIN4KDRol/pjfqQusZ4yOCd1U5EEPGUUpvi17N0dNBGRA
vzQhP3HSGjcotDa2WzD/GM+hcLf02xYengWtbCBPRQ+ZSTesZyY61oQyhdAQ5sJND3VfHUxvOjTE
aGQ6Qj66+uvU6J7yLPEXBGrTvYwpHOuyfMxoTnB+pY8YdYdOBId2Ks8z7EOFFNG1mQZDsBs6SByY
KpB5Vo9Esh6GJNzFsBo4x9DJT6OnoRRfaY2f0MAP7CYedorh5M35aXTZcvyhihcEZdVsiwjx7Aas
1pAus2x+FHldg/vE0DvNKBXmjocnKPOHkX/eUjMYbbmaI0YvFZO2sm21pSNqVEmYb0zgDJGI13Xf
msgkNcRdrv3URxVi8JCWODtaarZLfeo3HFyOYa4zpyeZV6MgC+mCKYQHbGzCUPDjxQF7thVfBlbm
MpnWToAclfdjEXF3tm1fTzewvbeJHHcFtX3cOfpWxHLcxBO4EkMvH+K5puPgHQZ2A8cuUbo2TPB7
eNZmwTIwccB3rWzdjO7R6I1z1vDg4RamyVxTlDLxvWNNRh0da592ER+pD5+dKt23UQeXluCrvrX2
qd8iIpyTTUTjc1KVZI1Pn9rD7VgmVVerCzkyykOgWkihtY/S6TPP5x1a+DtryJjMVi9FbuOmJauV
fhnRF1fdmu8CI11F9DgrUcn1OGTYxRHMTAyPsBYouS2CwMzZNVnwmdfy3pPzbT5o94BPjqYMLnaT
X+nJIcrG2OkMw0JDgHMePFqt5Fk4YmIxhVXSgQrXo4vt+K+OE+8NbWTOMaJLLAMdTbqMTzqhn0FF
USU0+te4v5jtlvjRCwHhXpP2bhTNPnMcugO9+cFM+nZUkgCrufAo0ssrrH1h00gLZXxnlGa6n4IR
W16jjesw7J4ciFgEhRMsw4LcJ9q9ZHQTAuBZh2MKOSbSf/t6eRe2mDwVZEFwbV0COYQBuhbklzFu
8Kx5dkmh4r2yhh5SfXxTP0Q8wPg3kJaz622djGNQj1LX104NlXuKpdDiOWSmXm8t0b9PNjas3nIO
HBX2wsXRNJu2udQBVS1q5o5rqdMgGMb3Js5OQaYjj8TnJ4OgR4JHwybxq3JRdmB8zMHwFhEmXgsB
l2UOl4qHFxfFVpJrXzqSueQwn9NJXpoRX2LePedlPK50MDqTQQMrdG3aPbp51EMM0U4W7FKveNbn
AZdrbnwVnMsEITOcL8nvm50S1AUS7J5NuzXEMxznayTtbtl1iiBQY5NATe2GH2piq1U0EkovPLpt
ttZzvEf4fSHCeDft0JabUkuP4ejyAwdnr39rhPWFa+krrKyXLOBLFRl1QomIeWEP+hm2WLjrUve1
NFEx6qm7kq6910JMEUl1ceryvm1buXTdbBP3DLoC8dlrM70LBLhaJ67VULP5jca7NfVPeurcJrhS
egHUDQQcHvwYPWaRaFcFHLKt6BRU/g0GFUaQXfKUpe3WbGwBScK7Rl0LZpMIBUHPspDeW+iXLCr1
xzDMZBJO5KHaSJdAcPfhEsj6PsVhtPI4lXnMtTlBPjcuHqsWIRIH4sImPY6lPc6SkM6J4S58j1hq
dIxvSeZ+JYqgUA7uh4it+4FHPZX20YlgyuT5drLNo5DD3sfzmfjEKXkjFVXher8YcHzw8xHLR9gh
jtaTXQwsaeKsmc5rAltIevaNAxxyEWS5zqAwRE/ZGp80QICGsdqnTc0Pq9/24/hEwOVD5RJF4BF9
aTNrWojAeVWEJZgklElzemtTZ5Jlsfc8czFC6F/S0HsWZn6nHnjTiGuaKdazoTPFadA3M6oFTtZM
IoKsoL13Oo+TPaP6m1kp6gn9K3HAnNWmO/R/LDr2asJQvGjr4i6c3MdJw2KEvUHT5f2kvnGdctSI
moOOemSFeHhvBBo9V+9eyTNM4F0JHbOeck6wTisZniiSj7azX4LcXiYu9QeU3706xyX01ZDLdRdN
RMewxsxYgKipneFYpd1J8TfC3n1L6umSN8aHqM3ncaCs6eRDWJrosc1tODmv6sciio8MQuZAM+NX
o5Tn1DSuWjLdVq3xUEixnpxxFfIsiVE7YoJ75ajMvpxBOQ6nB6kegsjqbGZV2bvhGqS1sqsy4ysA
XoVnreecZPi2s0rbnjTz7LNSkNiSVsYCr44aEUDSHjUyjToMnVXercwUt41ITknoMnuKT3UBk2KC
k0K/ymmsX1jpd+6UHltvPFXgy5eTYZ/1xsJLMdsLY8AqXjI+mA2Bhtwob+ZI4OoNHnqYXermZDQU
8UBONwk+oSKFii7rrwGMhwqrDDAQVGG7n+lOTlm4qsO+WzYdG4U1nDsOj3Zv/tZMtnihMbvGhqLm
SVYLcWmCV6EPPiERqb9MOMwoLljRTr9biVghKpzbdnLeXY/DXeN4t2L07gJa1YmrHUyQRaod5abZ
b07cpwIGfzYwKjX9ElENbCHSp34Zvr6Uc7kj6nMTpQUCZtTNEbwKy0AbAkAXE8aA1yLyxFHrg/uI
jQ+DATKFwX0QiCN0t3ziyHm2DMqcSJ/3oVU7aoC/0xrYOPN0gpQSgWSyPqXhbAY2FIdnrm5wmxdo
+ID9tIs/8+t+gLI637CZNmZcM0XavGu16MGb3H3Y2b+ztvsLI/sHOqrzDY4ZeGECf4MkXz9Nd+yD
h0Zaf0tf/AH7bX+D9vptbuWB5mc8TCum3YR8GMMpNOnP1TTvnPw5AWXhJBhV6aT/+W6Z6rb8C1bw
H87m5/t9lAfN//s/xv/VaW1X8cD1eFF8YQ4F9OOhZc5HRCJK5OxNjRlGWV/GKX/gAHJHveI2KJFT
7Vyn4gGM3bGz43WSozBXDDwCg7aGmJO//Jrip3vyDTLZIuUmXMfLdmoI3o7Vq1MHG5uwax/RQs/L
gfX5ZGXyK+GQ7ot2o3hr/ozjmWYGs1RUh2SkqNegjC16AtholqE3PtVjyWOb/oqs5DoHJo1/KtIe
5tpQVY/BCEgQDNmHQcjpX67k3+MQhf0NFuyEbZKMHPR2nlFfXF8wUGlqxFDNmmNQj8YmIXuQ6cKf
f1fjp/v2DVaJLsKls5YlO6l1T6JvryreR6vDexQWyEY7Vl/IHE3uPma99/wf/+g3RmWZVhCrJvLZ
NRF8lGZ0sGxOyYMXfuotcuHADumbDBbimPLUxMlfXskf3nj7G7GycTTdyQgj2QkE9E0l3UVU4/aa
RfsXJOZPf8D8/5GY9HTklM8y3hm9gOg6Ytcsf3dMJP5829Tr/W+v4LcVq25aXMMq1V5303tyeTfK
3awqqa7lP1Fy+gf8M4x/Iaj+dDXfVrAW24pOTzHe0TB+xi1NJUQDzc5Xf74aoe7Kv1yO9W0Vq2eo
iyLr4x3O2UMosYWZE9OhpnDeYp2ehJatyddgM7MtTmWeGgxG40cZMIGqp3Ms9QvwI8LcQgTUQXTU
sR4YnrhNIhRvQBT0QX9S7s+2MvCYQs7zhvqUd7g5dP0TvStaG7KkZdIdJln/5Zp+uGXWN5R52SUd
Es6JByAPPhMA0Zgh19po/+UBMH5YhK1vixzj9NHxGTPsBFIBJ4qhBnBxJIL9bjNl4FHdfUd/IlSG
Ut411x75on/+tX6IN7C+rUqMuzjQ+iLeOemw1WN/FQblpYfDQI/tv709lrqp/2uHqQMoIo3QYwAb
2ll6/btOaESdJ5s/X8GPN+/boiMwPxSI5OJd4hRPAZPX0hFrRQ1XUyKELJ/KJjU0wyGhA27W/l+o
yz9wcq1vq04WZ8Tzzn68mybtrWxD4rtp7PtGfZe6YbikqWb87QrlT8/HtwXIonmfhUGdoLxhVope
nt3JKUCgBM6zcjoXgfVboX6gEIGEFcy4RB+UHF+rj043D+mYcR5pKhx/QunlU44Xiprl9MUp9HB/
ywoDcUUjpm+nm2DCsGzi4yrolAf07JxYe+vqjEl4TkmipgxmMiFG0qcT0rv7MCxPVtetelQQWovH
b/AHEFPlEn5BvtCzGWeGi4SFs66WIB9FpJHLR0vrrmbsvjrCxD+QJ+gz3GXvWxAsm8e86J+rWO69
OX0fPezAnlx5Au6RO6NaHxjJw/RM9oOMtgqB0tjmvtDMF4ZYOzdEgZom8hiX+aE2rZUG2GkiNYg3
7DOw4DLZaKAqT34Ndv5bS0junUR37DKIwfQkILPFsApqRm51OHK1DRTAuX4kdw3dgm18tub8Acl2
q4XDP6JykcQ3SRJcO617kHL6Cgv5TmrthWM9J7os20p7PGZDexIYmgB8UBnRvR/hW9Dc6l11YuLE
Wzfyse70N1upD3r7linETWDU55mGxwKt0MUih86wyI6EMxc10y7rGQw7ROba7dVHudWPw8qmpQ4u
suAsZ+drqQxOlcX0KsF6NP5WAcgAHfd9JM+1A0UxI5YzcQH5IYgNoWOmIXt1OTiPwi4Ohls82LDn
ug5yMJo2b0z3ZlydCj+4YvMCyd9zPMVy4lh1y99z6CZ7X2M4DQszE7/HETEpER14wBZwdB77KD+H
gWcrRezJJRA2LgoMNQHZPfzkf14Iflqkv22jjpvivMNjvZMifFcoGdz4PG7TX973HwI+hfVt3zTZ
MoXXsa9VFrJQh+hIkLw3jVvli3iSK+FD3BiM7EWwxNC1u6h0gCDnRB3q4RZ36S3TyB0KIbg8xm7M
E9BBcFksIh37gonVbHS8bsTPMbCMywWm4G2flv+tRBLf9uQxisNkDmv2fDt4sMr2Eszhe1GHf9nA
frj14tv+yBwR2FZbsOVzes5ZC41MMtgt/uO3/7Y9iqCcY6vXycEAuOo3iB5hMQYy+tu564flVXzb
BHUv90e6M3x+nOASh/AT6fnJitP7OhQPWmc+Bdr05gGFhcD+7GfJ6396YsW3nbEIJlboGKGzhb7K
xofmGP51KIu/VC0/7FDi28Y4ma3eVCEfP1YZOWVNfzsjH/F6sj1ng7e2sNrLf7uQb3uhmJq2t90q
oj0ZXkJPux907yEJqrs/f7x6jP6lovyn0vxfFQTq1VlrsNfjwIzLlRDuI+r6YeUAuVPrSCW6nVH+
LXfjpz/2bRlpGgwDlBMEP6CXZG+IBNuj/ZL7cmOa8wrz3kabyr8sKj+9ON/WFN2v5robk3hHV/Kq
3kmLpwCjyl+yXNQD/C83zvz22rdwELu5jeNdM6T3rhzXyr2e+1DqtXD9599Gmv/ETPzbX/n29qdl
F6bByIFCbzQDSDbdxcQoP2ysjg3teCv117YIv+ygAlwAmN6jP2wCUGGmQ3pViOBEgVZQ0T8M0r6v
wulMbPjGyZjee3xn4YXoGivrjpBP1Oy59yqS6VjDcKoiqIJeGX32jDEXVmYdG5fBp2PtE218jYL2
0A0cBOv0Xoh5OXOyCqpxZ7LHCiNvl0GqkrXQhi8KNVzytBFTKhOrGhQtIjAJjNSLbrxu3KW+cQft
opJ+o4yBN3g8+dJNdJP009FJpVyNcQxuLsB66BaPAa20dvAOTue/u1YxL6dufJZsGHOHfmcM6AZq
Bf9O1xvPIvFffB1QsRecZqs/WOHA8Rw6qlPFIABDOn2igTeBUSVuc8UZLQvyABwIPd3Jq+rbwcGf
qay6Tqo4VmhYJB5CPb9LNcji0fzUNpRhbU5qDXbKDX15hvtRhY8yeyAldu2NpbYoHJdBmbMtbOxs
tGWxPUQtc8263muZ9lJL5zw4497k+yz0gjphKtXImlPjMuuSD7f0351wKg7kgTyVTKTtjmlsIg0S
nrpDpNlfAY4yIwCtTZDdUXEBK71mp7CWPjAxXwY7YsuHBSDGtdMA855GCNOFcQgjuWs0GEKDHZ+C
Mf3l+bBpEhsbRlR/Tfr8jHKn2WaFvVb1Y2JHR3VwgZe1Rod7pshUEBCC6q3hUeGAqmA8B9qMipIi
UMwQSIXVfYxxehBDcGtCiKWCL27NCD5u0WPAlfracvuLi+1q1HxmZC0+wPmGkIkMrhMDs86UF0Wj
8Mv0Mze1Q+R4v7Rp/jWrG+To7lvgQyZpvQed7h6mdnTyreEcfYbPyAEuSKInpPTZq20wg1Gi4MBG
EuExGgR44TjGQ+8m5xrPJ/PkBulPjzQEkpi6dZobYFnoEgijhUZZaVev+twcZjaQpolD2sbu1RwF
HstY3iS2fmdKqFZTd195iJrEJihdb1FZ4HYQkJ+rsOjgeNUNMRrV1jKyKymilUKhv0wNQjMjTT4V
CEmb9VtFFKwcpKA05GfXPxkcA4iATtdBCMy8MzFd60PyhJAAiJV9WxJhtxR8UKDb1qpt5C+dyF+G
mczrqvJ2NMkUznR8H90UnqNKu3OHEvQKuYduwagsCm5RRiFVj8tdZmJzqV2m505xk5btySzjG9uH
7uviXaQGw9Nl+rekFYQEiZjDGh3rLQL8jSdzn7cO6qaNYdFJr3WQ3+WT9ajuksUwpAmDc8WOqFHE
43xAVxikb15mPiIFOOkTBPQwPuRmFa/UQwD7ktEdJ5Ns/u1BVU4aRGajjK9xP2/qXtNw5wTnThBu
DkT4EAn/FEZM5XQN7k+P0EDm3BdZ3ThFBF85PBhszzVWHXwSWFNhcr94ofeIaGgVed2RYh3LFDKs
afJ2lRcYC8cz0amko1z5bfClgrTHsd80kIOzJP3oxurWZ+GSU5WQJV7faKY8ViZezGxCSY1IydEt
HTubf9Vz/TRPRB1gseyOiizc0XqKpbFBiPDaoFZbxaZG2piFv5gRy5bB6xZe3iqyO6SCrNw1+oiW
JwS9/6Vkt8GRmf3GR4X4KpzvMma5NraJZV01H3lEbqxjhbSVSWfxUqQC1h3t+pdQ2SD0Mag2Xmo/
mOaAlEZrSJ+wEZLZHnrguOAJd54YUJ/MGeMwi2XEWqrviSe/MS1DjTM/LFTXvNLBamQertIZVGy5
juhy5Yh+3dnOr5kBSanjjLDJXmk6JnmyfNN0hMCWfpOO9l0/wxgswaHIxgZihVjbqG89S6SLKYzv
OdQUiz5koZ/lp4Jzz26zsTiteVP3bIeI3Noel7JT+Di86Ttgj38ubYFKizO3xMIE6eQry6yL52V3
jeUrjf5BkPmqFoQuiz90iguY/TMN4WDt4oxPXBmuglLe+9hZqhRbaDDAc/IGc1c16amFVmBr0V1Q
G4wD646o3/yrKUMiOnpccf7BaxKgoxBd2xS1qzSfjKl8ITP+OOvmLeyNYm00zZp4xyfNl2vBmoba
BDNu0QQ3joHAPXN1+C09eWCyEee44UTTjd52Ht1tTyZII7eNNvwynG6fp8VSs8N1JASK9gGTdbmp
Y+TvdQ7Grica1tSw+nri1Zq8VxDvhP1MqKrbqN91tbln2nyaRLxVcPCqbW+MJsSSYFpnsxQQ+q03
zSESnkxvO8iyBYRDQHcGTZ0CXk3VF6BhZoTOIdryaOg2mmGv+PiCHqSB0nW4iMG593mphBPzUpAQ
oUTrkr1oIMNp1uClhLy8bRYfS564wXOhX4XTAj0ZHoYELeUIyBVPiAPhLn+rLf+q6SMSQt7KdsKN
HsTb0qmOURxt2gkVhx7Z+7AqLzl4dxTSyGRrpr+pW1zAVKD+BwAOESchGprUDv7LdW/NjLndNGAA
tgGrEyJyIIzmnBHGtuDGrgrfW8xuVi4DxE0Li6Qt8IiPAZrYfnBvRp+Pat326Fv92yC7dmkK7Ym4
D7oDJTNddLTLUU43RgnbXxjiUWrhGyTOs13hKVO7ep0kDEgnDDNwB6A65Bod1mzl5/K5r8eXvjGv
yK45mCI8a5Jh77Hm5lr66cMu7IxpPbftL22AqBpicGhSp1l6iXOITSb4etnOKIl6HIuDdTewAhaD
hliPXh2szKV6laa5TJdqe1GY6SxKjoOWBqqLB4Ah97Zi8O8T7sA+Ybf3jOKtaMa9+qDSkG8qn8/t
IB/jwX0HOYrENujzjd+kVyMqfiW4Y9XyZAR4TDMzv3U6eRmL/r5H9QAtJ+C1x1PfG/mmFzqCnhHk
rkABw7/aavbBoJ+hSgYYyo+9qCG/RFcJcKfGVkBejFhK3O6UsJYCcNZLRIRbFObLvmoLSMojVso2
vnalZYD65ZsyGIVUQ0qALu6IuNhVSfDBPAGopP2sNfqjHfImOU5CsQj+BWkgNhI9P+Cy3s5muO9w
pnUd+hQ0sNs2RZMZ6xJRlH7ru+aLnM0z6JT3IYgfC4dWmaf7qySUH21W3WSjdjJGeaOnVrtEM3JG
YHfBe/msVc2LM4SfspNbxCf7MaOZZBs+4H7eLr31GH4UK/VThTTiZdV8aUy0Fpbm7iv6+IEDAkE9
r6rCH5NqNRoMmVN7z2zrLirLYp2bOO8nW2wbtIyowoA+1eFnBrJ3WQfRR0mLrtfUyS7E/UJC1Rjd
2Jy3Gk1bT6BBwWKRp8W775aAcmOruo8z52Ni/c8tIDJDq91Go/vhzMat6eKn/Oca+IHJb9w5RBUr
gCQ5qOkmrEPUQQBMc54w1pF0YbOvynR8y6Dgudp4HYaEijoEaNTYr65DuAYiuo9glidEdPiKg/5A
s2vjavU6KLwNRGeWdiaNuhOxSiFv8CLSLOxiwVHmRYbmEf0p5QWWpnjIkS+FrdhkaQS6BzGceoB9
n1fOYwdBw6fvqhZa6gxsuy9wvTKk2Qh+MKd1r0g08pXhTjfqn5Izuiwj1dIWFqB5P723vfZGnfAT
4i9UdW/5OnI53MsJlA+X0axFREEqePdBirm8cJU4Oa6NYnGAcWTlRynTjbrfdhWOy7KrHkuX21ti
5Z8B0EoGNzg1dhPq5nIe1xAgntQlm3b/NNj1xURLY/GLzY6xL/ThMYJqRYDvrkWs0bGO+kTs9s0n
Ab5DZu7Vd5jt6dlIGwz96cmep1t1Lzyb5toQRAcnrSGMhx+hr29m+CfGON21VBpFaq3NPj7Z2Xyo
DJZbWW10Grc10EBtxrTmT29zoK/iZN6o+t/n/6NsBk4YmQkxN8kLXgFw40Rb9f7cr+CH/BIeuosq
ZFud0vwF1vNe49ySVe5TNhvkt+g0XutE7nLdp69sbXJYbFWfvtsJQj83Hb9Ep19nM7sjLGTdY4Ve
zIOSaqAATWaF8LJ3tsZlme2q5071SbX20+yB7XNHI+O2KqNLzotJT/ncZl6Lo5wwQ//ec7BvB6SB
rVKFmjFM7zaxCKvgCQ5dWNJsEWoBYoU/QaR+VB0eGsiwkTRCZNwntSZGWnBUj48qJB2n2GjSO5D1
tbPYiAvOepYnHzEtcAQi54+vEkUjlO3uFJfNUzi4b4ArWrhE4R4PlI4eALKgg59JYdRmB6KTmZkX
L5kO+LbWndf/dvow3IwKHWiFJxbZbQgeyuymXR/gF3Jt9DE5OyMqFDoGDU9euxsx6fQd+OwexQEB
OEfXIDTU1J9RBe7SNLs6Y0S5iguPHk9HTaVKZsgmm6iYOPCMHyFvpq9XL3ZFFzunWZ1p0bhoNYTo
kodE/cEGl/uICz10g93s4YLLt2lUo8cRD9L1n2pHXEQKjhtzHIoX8uPl1pYIXjSTeBQC1N4MSzuV
VXV0eaI0uz16It/OgH+JR7lv2mDdRt4KVO526KiYcNTsMksZSlnFhXVS36JDaj+bd7nl20tDR0lk
WOmN9MVKlGO94mV+Qah2SOKQShuZZJPIJ10GLYuAAe7A470f6hQoWH1jlt1VqbbCAfpS6t361Uhd
GMPIEHvL9I6q8FN8/D5D8jxS/wuLPc4NdUwBRX22JX7PjJOHloUPswm0PTBWbp08VRXhSQOTAduY
fpsjOW5+2R6EXp8aFUruJsOVROk3GOw3/8R9z/nBmqxfdRG9e65E41ccetkDOJTLzpUnh61ClWC6
Wd7VrQkGmO87We5i7sk68ZkLIePSO/op/8PSeSw3jixR9IsQAY/Clp4UnSiJMhuELLx3BXz9O9Xz
Vj3ThiLBMpk3r3HXE9oRCufkhfQ+OOVO+Fn45ZbYk1VhVJdC6o/JYJ0th6thVk3m8N2Fzianh5Wa
eS2qhrCvslrWuJLYxbTJk7BbZY2r4A8eV3TzjQpD+SpZG5DhCYnCZEh+elG6sUPtnJVYEWV+sLbn
4RDHCKGoA95RA/7OTjJRg6cEYeAtR6aU+eGDOUa58+wI/MRKYEgo5PN7U6aXEFeSuEUYMqJCqwpU
wNLAiULGayt3D6MscU6KT/NYftYeTbzpBqSrFXdTrQXNCbYI0erDFAwYSg93LTGcBY7w+SIIM8h6
xDCi5KlvUSYWrmVs8yL9t3jmwN4YrU1LzPpTi7wdzJOXeNuSM18LrJO6tJux3BCfka0pnx9jlwQM
fi4oxk5XB0NjvocyvhXucKP9OtUhfXhQ4NcxD3RIJDHD4KwOZuJ+ZEqsIvVlqPeUMFM/bbIqxABn
SK6eIq0z8bzGbDAt1Z+ssPz1GqwGLXOTYa9vYmJcqrJbZBgvtP5ZDva+MeVGYMgDsz5bZVN0h6bz
N5fDNu/iq0fyyUp0NhK6JocSQPXlVsUl7ftXQzTfM2obEu/GNRZGB4iwSy8uaVBDuRrj8sGowoyp
YvRcEoOUYxDnqPuZ9x7n81vVVcfMFHv1KyP1n1LOUIPlprXMtcHyadz80lYEVGJ6KS3xEU/OYcrj
XSwy3FpgFg71p2Gmz25j/hSZuA4Jzll5/yf9aFN15kPBz0yM7k3YAgdoZd3I1RRaiCR0R8npauyr
y5mMyGT+nQRk8w4qM5ypZTOKp4ZwyYx+O+P8sPL54kFoUyvhG1UTwuqh/yPn5zlMyXOc/JcwH54I
a6YdNGq6+AF6sypohuGpb5ELYiLr+jn+KVb3nQlEiXH9kuYO/hMoKuEHir3Rud9Zz/XpOxCvsdP/
pgjE4Y0ojAAZMo1PXu9iJepFRYtw9Fra6wETA3s6OVHxYek4IOT1ZwV0HcJSsC303kLXfyzVIvd9
wcLXDpY5XvKsV/LXTYsdEjfNfCKGB/pTaD01EpJ3a/xJopE1i3oVyxCiHcQFlf3FnJX7h7gbBelG
JK/BSIzu1QjRDBXiLm+AxOTwnMKiXpiVuEZhuRob2qDIg7xoJq+obC7M/Xe6Fd5JvnqxE5X4lHcQ
V3ngntP4GEEOW6d0dyS/IHcQrw6Fh9lMSukJlqB5W+ScTE7AC53+iC/GlTnaxmgk7pT1Oscu1vJx
qPP6B53sxaIytmaVvUSRSpBrD+qMMikMaG1Zh9FbQRs9a9M909qPhHt87u7CEwejx7ZMstfSon2O
Nes3yTwf55bk0JVShVZHV/W2PE4oX2VTs0BS31jEnUOwl+JwcdPUYbzXPfHWEokHxY0gy8m9Uyuc
UeskC7IlN1ldcsgBH5elYGHg7ko5Z6P5XRAsni/H3r1rXvzKflDGSzCdI7i0rWd+BSWCpY4gbEgH
Z/T/K1MSwZhhQdeOuLNDcEayp3mo1ZFNGHzLOXGenZ8ccdZf9JXYNc2fOQYXLsPdFIaEWvkfUz5s
iiT+INvmXFPBFHn7iEQXRW3y3GvNKnKdLXcyqpzspJ6+Q8C6+n0s3lZZXjDU+jPT4oj+9CmCgz+a
58Rz1r34nV38t2N35VOL9Ql2y6pOUteo+jUoXhm6P+OG8GlQRIfRZWqLLwrhvFXpc/i8cGAWXDJt
96kelV8h+UWxNWGkZrJiRkrliKMotTj9GhMKvGI2taQ5WK/qg+O1KyvcPxKT0Ej0ONhIrH1aq5H7
qqrHc8K0AZUJjp7VWU+6LzNyNk3vN1hjqtyQmDxabBEqfJxcMfzaJm5csVjVnCi6069qiWO+V7yo
OjeiBBABu1g5jldrXchV5vqnGATUid2lyPQrqSRb9QZNPILVp9WVZ17xarTxifcZIemKM0H2JBkY
pFeVMniWgAD8UUB1wzdqox+fUv0+CgZUMlvNQ3IJLZ3dj3MkbwH41ZnSCz51mFj/Cvu5pz6sp+av
7k6ahW0ImT4OWxV/D3ycyn2f481M4aleV2m/8J9XdxafAOLHAyA5LnEoKpxoOxsax4dd7bSoevex
KYk8YIhZHCKzWYG8eQibJ63axN69wthUNTNjNJyQEyyMIVpF2XxT/z3j/RWC/qh/rWfaEVeLvWO8
paVcqSWlarSOuYLw1y55egLwnHceIHtdeGAleBYuUmxMkajt3KlY8XYLl2TBKn4DTd4Il3ANtnhk
W0v1BnqWWFdJfdEROocB2bEhJabEwK5BPoymcxkb4C64uN9irTqqR6zeIitQgqGqYmRsgj2runW8
lXqtxNeuIViP4K0k9a0y/d+CCF+fH5Ua9aoKtJ0R+B8h2jlBRaz+CSU0VnT2s+EOYM8BnV93d+xs
n85MnMzpYNWUkNZXZur4c1n+wu2iZah0jii13fRNgEHiy8X3MpDJRepq3334Qw/M12+U9YxWiQur
g7+pDC3twd0HnWMQuax99+Nny4WM9ZK9dme0qljb9z4AIrMbYDYAWm2j67pDF5hdQhshAZMqWJUr
tZwdJzmqg5IgPAWT1SnBoRw2uusc+XGpbb6p7ev69l52+Y3Nmo7uu48vUmeec4oSqwh2uveNtv+J
v6+WFG0bvUTX6qhF6iMn1sac/RuGaU9pnd1r6g746PTnFoJCezfzqrM7f6vJlXqcfUEOETYms41F
4lQz1Evim6peLKd7VKlVBru6NT4c60vBC9KMb7bEhJ/zQb0V3sO/T4T3faB9SSIK07neGonzRuQK
jQGuCt7HkOJLxdI0hLznUXSWBDHy/RFKgNpdbZzYzFe8UqyeFQdJHWCnRm5fFmanOAZbR5F51CcG
H7goMvI7anW45puxhnin1xMQqEt1zMryG/WJMNsV2vRkAUoRuHf1gEl0kFZlnq7eRdoNAJ5falMX
DLgtT1znOl5zPzzoU47pMBZHuB0fBd8YXy1slpUPHZ33ErX5pnP/1KPCiAm7IPHF//Zj8KlOG3dy
lkyqAcIuvl1sa6JuCLg4J1FOckTDA8VTHjB0LqKDZGzlccb7BIqxKRTaxnrgCcwOZVWIA1XSL5Tc
o5rmfQcQVKX2g0qEq7j74ik4NJZ7UKdcA/xiCuvK2yD+50hL9Voibh+0CIL6ufYgTPEq4/QwhUAf
GK57xXQhE2Gtqkhs0Pbs86lrjqrcTTQMtYxX9elIyuC4LPYzIvqF2vt2T9eO91TClxsifNXzmhAY
ioi8RUmonVOuAC1zNgrpKLgPHQgmse3vkjBugf27HR0VPt5CxVqFT3ZWL1u3/i1Ga6taKGlrO94r
rtgAePazOvc8DImrudjZ1lfAgIGadpPX1pnnV7E4BiqQpmEG9O8oSYyHqu7W6qvAddXGSqDsgktt
ALZQIg9GedP95FvtliZ/5oUw0dn4fvpWiOJa9JgaTRFOLBW/m1reMSyR1ru8of428Sgqb/qNMvmt
blih281KbwCO2uc5EDtT/qnVoc5Ky77DYl5IpzjlSX+1LfQuMSAxJy80NhwVikUa+W9EAVhN+jXQ
RdveRzAgPma3+xTPvD21qvWeRDRmeQmJ2qA2k7RO0KYODsUCXlmrKcphMVqPqgWa/oWLJVtmoPsm
YCDAg5n4eXg3wnajw1WSWSJwSaOPID53KfhnvxSOczNZrZUwd2hZ733ZnafQIPcDEY4C2g3zG20X
g82zOnXU4lALu26Ugwr3dd536zCjNeP2mDLnrH6ieuOIcGgo4vmETNbA44wiqi9xgOPYt+zgQe/9
ciVbaIGDBgyOHn5bGf2hkR4hlZV+wwgBBxiL2Ntu1xjD0XV/E8AwkPiVRvaYDoqGZPPces5PjZC3
JXcTxqFjqMr1UGYpUIYbLToiXPiE7Tmbm18ioiFFyo2BlrLRMC6OyxglETdKaTvoDZstZHdMJbKN
zQCtrVJEfyobSTvOYNtZ2O8S30dQFJ/8VH6nhfGos4MdH1vXwgUbHabgTnF3wv8dFzG8GdFBoPOd
FmUMKdVP55s9IAenoBrsXAPozetDGaL7mxBeL0wJPBE47VL9pYiHp4Er5FRaORMNZQS/tjkgGgcb
EGAX1faoysaPPMiM4fTg48yVUNRMnvFo5bjf8xGquHtIx+boo64tsbd86i38tlruHmeE2ONyPVU8
2nDQDggS0ncsbenZx2TT66656gYCQYzsK9E5P4lGVvYA5j5l4lNP5k9vQfFNQ+Zhk1JVmd6qBQkP
aNPCyHngONW5DGCcfFbx8OxjRMFI2XoauqbhIAxp6JWTTYrq12/eSqwPtB6TnD5L2r2pAE0rqvmA
AedgL9zPaMLuywdpLi1atzHBu1VJ36riZnTztCzafFjleuIsYTjDdSEWAj0gElNKWT/GrAgZ4yZz
8dCYnWbHWQg2FjbZpZmRfIkWE+QchKVv3U1Hh6uJ+uxA34vQVeDKEFwJdbw5fbcKtPm7NYdDhtFc
PEBmoej/MgOEX26nL4xMPoALcPPG1bMXxFcNgoXmjERKg8+splHsBkYiC1mPBzfMjr2egf+EPgxT
mFySKcIc7hmCH+ap3+EG+N4n8boAwTRaZsmsCcOFksuJrVZsO2s3F49z2M5rJFnTU4FZICni46ZU
Ak3Ph8uOkVmpsmB05xYnAsIRj8zr0x0pqCfZfuduiZdP4m9c1SFlnUmtERhEiMQfKbevzQWlI1Mc
AEYXjWusZsNTOj8Cw1zrnhXmawikNXJuxRKlBoKjV92OVh3rM9RD7JfYNmGuRsOgd/XwxxSUgTZg
vay8Q95nKKl0H238nMObtD50a16HlfbSMpkxE/+ha9DHKtikcA9ZnrLDHGSJVXabSYNvHGxQG03b
E/qHFL7C85E/jZLyE0nPVy+Gs8jJmvYsphcTpAkIO9NnmhB/ABN/Ofe2C7fZ+iDgtiHdh7bDavOV
S8igKBvoW1zUODznawYeOzfqv8IOGwFDUJM7GmJ/YcrXNva3Uc9QwiUBAjPztzwbVpr0X0kR2Kqn
XuX+yqJ588FRezj6qzIhDnQ27q2eP8oWz3IiG6NNZ45H0nt4ab9+cXr7iWn6L4Yjb+o5xqnDPMQ+
F4X5YpdokWfLXP4LcuyC7EPU/aPUWpqQCl7ogKkBa8KjvkitEVsy+CB1RPrDtFLHhEOfKbqGzBjs
FykIFhKN11BIyQqSq17r+gWWxPVSkxanyPzpJcOOK2XbO9ZPnxivFYmnA/tDrb06x9JYl0y5qBxj
y8TCSsODO5KqRbZeHAa/el5RW2M+Xik9ucGkTO108ZviuVNnTAhMqVKgsSSqCwzqjJJhG1hzB3xt
JYCAlOCmmli12UPQ1JeZ7AX1Lyz7E8fVhZYbRNS0JGdyodfYE1jufSTFOQEQhKhiv9RmgeNGqG+l
Z25h5b8GdrfFfnOhYLPZZnEHBXkcCqRHhm1aycqd82PtaGcY3ysMSVcg+/t8wMVc4LWLqca9KIZL
E1bNahI1eFl8HimR1YIde22pyxRPj+naY3JKfASRwMQMx+E+wpdTY4AUKvknU5uqruplIvSby/50
EW4QotrvuwL/eIne0MOFpKu2vhiGLZOv86BVexG6u6HAxccccCKo16prMO1PeruNIQfGr/3BTluu
sr5Z2pr9GAfuDnjmlAr0jOE1M+bncBrfg5LQYDtWfhbErxpdAz/cXGV0kIQEYw+jYSXo4TpVdJJI
TjZ2JhgvlyrGkG8uxuJZnewI28D0OXbwiHyyDTohzS3WqLeXATIu3FjB4BNS70MHWTVzewKAClj8
hGhg/9RTgroGYYAi8L6tBk3wPGzgtFSR89yNEgV8e7GM72SyGKgRxYHLj+NjBmqiplgMAKb22LF4
IIywOmIiQzw6Y0MbPgDt9fgWVfGtUdoADmtVZMUEr6jl1rCBapooDeBR/bk/WpuRBEKbICUrdu5O
DfmvF6AmmJoshHHLAKZYlZgdPNSUSX0YHCeoDLpx7ghlUZ8ecOYF5mSL/QWHe0mAIb+h1oHj1Sbb
w3mrpY3JdoWFOhYbRCvh4LpjjHBxgHQCEHg+p4I6NJdE2OQ0hxG3vecuBpXkljHtpY1xGAerw6MY
QuaawO3swJE/d+xPj1ZtmWACYI/FXygOJESGK96ynjdPZSbXGXeKR3HVuCvHV5xNUq9HHOo12+aG
zMSj3mbHmCu1Izg7qz/BQN5K3QZIsBX+odw0YuAIMNBHHdm9pbJJuhP2uujOQMpaz1Y/bbL7tSoR
1NINbfaROiOMLj21XBZa4HxoXffOq1d+/iMJnrfQc5WSuBVC3GKn3NnCP2EJtrInqQyRxwuXouDa
Dt7cgJxVj28V5duyztp6o36cOqNwvLynMJGoID//2xnlX5jiwCvtm0Xs3DJ3vbWpvtlEbIVR7GId
iMJqV37zM9Xjc9H8Wo78Mf3A/3ege3a8xWRl2XK0udPwWxG9awMLNIjByK018YljNm0FyLtHkoH0
JTKC8LEvvtweSqqmVY9cCU/5FK8cJEob3XNfIhM4im3eBekx4ilyRC+ripRi1v85CKfHmQPEwish
gGuE1TkPbzTWeTrgwxPm4wpbPnyqKjQyrk4OLmfD5ECnAc1+40P7pqtcmKpXrxtJIDZM0h0lREgc
QE5TaEYPAHpkxEx+urESYDORT2vQ2XkdBVCdjO4gRmiwuqN1jJ3wpQJdwVT82hiQSmSx82qCMf/x
lwiSEvZ+lF77lvTOPREuTSmectx9IH3BarSr+qvG+qFj+47YCzSsiiBxryK0g1MizM8c6hSwGr6z
yYwrBX5ENfN94SQHDvxxgYMNFgFW8ag1WJrTR62Ry2K0b0abeejAGGOMw2vq67JJXgYeZpWPAmBm
JBxNF8fYnX+zIn6m9glU8SK4nNu9QZIXp1V3RabYLWcn2/R2iAVjvpdULyJG1CSwmhMeudu+aZ2a
Qr+b3X1Oy3WKWml0w+HdyWATcmaZdnAV7YhWf9a3X4M/VqtGtoi8xlPs07a2xSkzjKthJ/u4Rudp
6flW5stwoql/b8im7YW1bzushCgdCWz4BUkFHgvnHbgZvhJtv51sgvDyEO64WePJMOD24BKSVswS
ocIwfVuGKq0FTEN/zHBCrdt+aTd6/a971NB/v3X9+JXkxrTNnTj8zBOWstDdNRxJch+H+JEJ+W2w
iY5MjUebkJiSWecS9RiTI7NbjzlZyo35hG8IhFx22MI15itn7dGri6s5UliUjILM1tsYHeblqAFQ
tw4r2t5XDXvm1hhOcwNAR+5m2hRknNCnz/plYIISTLAQ8Mct9PGnj7tf0cnHqXbJlRnilRDmDVHO
pe9hw9i4DPazPIoE2acxkJ8YtsPeGeYVW/FMC8CcvwWbwFMBM5Zd0WrzYiTUpRzLkxGwD2EWPWCm
gL1SvPUtyEe2wBRqZPwQHgOSniqv/K1p+ofQTxc1ZWPblbfR6I4kuRyKWIM0kmYI+UPg8iEBscUG
Y+mVyNFFIb+71v/WHMKeh7r6tixv7Rq0siEjq3VX48CZxN2uagErDH1A/EZckuNdTRbgAhALTMQf
kJ5J42AkOIxiFr/UQvMx0PtjQzKmwCCGLxdOj1HtI2sAFsF9xYGWsYoLfHqY/AC6uTGugyQCa2ZF
evCEAVbb2ldzyj/GkAXCLaf2JnMBctwjnwbC5KqI1oLXdXErbf1ia8fpcxFWOI2G6xrbsmauHkzN
XkYREadsXaP/0qbsIum6FVbU6OLTV5ZbsFJh9kbY9vtXCwse7KFXfO3NZSBKtsAFTwoSDpP4iHIE
aMHdslAmDkruIHV2tvDi3JZ7GoalHURX9XsmfI5VZdVrVXG7nIRuRB2NLKdiQjmZZ3XX9PAZ0yFf
T2JiYurgelKTt7AjsmDDyHnbEtilaSruoTvqScnFG74MkfZlVvaDUfb3drIA6XvjDdudGWqSAzAM
X2kOlp36us2gIH09qBdY4sDkKTZgIr+Z0VibBkN0EuZgwvejIaEjEwNTdifcb396PrD6ZMRW7EFt
am144ECWEYYkpncfSzQVEhARGxhljgex+tN3OyYa7UWNCCMcJ/0fdZFjNLoY8O51eSagZdE1F9pr
76ILD8wtgbVHByuihgmpYyaPuTGTROqeTOqlFhwvJdVEpNU7VUPGP4tGHDcLa8e3B7rKNzcswha8
SDOLE0Up0fTloeLbD1rzLjlrC4THgoMe7pRWbiwDcDxIyu3oPDZeuC6t9lU1nf0M57rWwLRvve78
VXgWOJ53a3R5sift3crNN4dLX609g3NblN03dsYPTV3/Us+FbU5TTyybKA+qzMtAEdVzi8jBbaxg
/+8rgZr9rP5tDV9oSfkOl+lQkovXjyOTk5r07kg79Xgz9Jn+PbVQlkT1olrS0tAPjbCwSQaL/pHw
bfQxPIxm+uVH0D4MaZwzHLGaitEgREHN076qomGM3znw09Jq55iBtszs/o2oqHILG+hZrVxHapRN
RYOpIcQYvtqMCx8zYsIVOc9n1Am+RDpiJHjXiEg0r2ZbvRdufU11chKEngDTgPCTt+shZlB6M/Fc
u5x00L5sPqtjEttWM1IJGuy20m7HZOEjpTipObdagwx3lG9Xnf0T9vpj1UC4AKooGdAwvBqT9HlO
opcJlpQfhS/m0AHltdZDbWXfZqg9WkbrPSYRDzl052hTJ9iX5RZmgeiFyHOhPBmm/psEeBzBnfDA
gPsnM8qnMsGkvJzGx4LNgc3Ck1emZyhE1nJO5BV2fb3uQvImpNk86CHlKMpkbFqzamOFKds+a+b1
AAaL1ymmiCXT0k47ljOR6VWV4/Q0EVUPjJzrw1vb69MKzmi+Nei2Aopc4rqsnRDDn5zMDyNTehsH
zYk69kWaXkE9124JPRo68H6YtM/RHzB6mu190BRkdvHH0VzZGAr2Z9xZoScLeMaa6F/yuVqptVdE
2dW0uE1sLPrQNea7KJBnRta/+gj6UnpLYriXUop1SVQ7Pyd8zmRwyavuXUQ4LvfwKAez/JWafsWu
53GklaZ9PrvFsKsHi5lSUt4STuVGd4GdgaEaC5tkYUzLmubJdrBittpL0vnjGiM7jiEOqmyujzi0
nQoTWnsmmFOVa8uUVySeTI5m3LOGZpck7QZ66AbS6NpycGiygic6htgcN138Vff2CbL6sfcJ76Di
g9B7G/OWDrh890ctuqUFHHiuuy4TuAbLU9b5D73ObU+V1tbmkYWybKdpE7jDZtaz11Drz2pntN24
0i1nNZvTrbO1F/XiasP2NHtaUxyqYXibQ3jsljY0jIZMFNVGQ7JrtHOq9uwVYoMCjR/RfdbwPgRb
Sh3/TZD9uLXxXaLTh3WBbsHu9HuSsihAZpw0fk4hRUhORPrXpWr78LxnAj2u1CFYl4xJ0+o0+mRL
0Q61ZtAt8gJbCFJpdbKFKX8ftexxLuxl1od7dcI2s/Pb9NnZ5GREybfSBty/klOXOKt+fI3hI+YU
LCSBLJMKotKU/qqfpF7QiG/j7G0nXkz94DwujyjB/h376r8VmsLSh+XkpEc1e+tIXfMhGoUARFEK
S9jCG4tVZdE0p2WJTZeihtWLGbSF82NlsWvq1r5MvU0BzP/zaWt8wPBAWbV8RVwglcvM0P7UcecC
jNqTVGPALyF3voJ33EeA+Uq2l3AJM0zAE9r3woOrfChbWOiB/JoEUhWuUPXh+dCFMJjdA7JNqffT
8+23BSIl6ZHWPOFWBUYTW8VJ4aBR5p5ouLbqadFk0vUteZnYIRiq0lF6m48xpAs3gP8c9GAiTO0r
5+jH/vv/37V6IAGOQvANNdh/7elfa0wIvFs4C7tNbIhk+q3DRC7gO/QzKM5Z9TU2ciuxvW165b3s
3qUmPkt/Bi+r1gEJCVbbf5ru9JGbaHMKhVUJ+vdo1SoIwqnXcElAwat0lWrN7+jRMunJgTIaf/bc
2g6d9lNintaYmDoHcJgjErjn/A12zFvGuagucwGXz4rlvtFwW9VTTmH5NQBUmhwiOH0r+GVTokwo
ifCN6avj1nkPclBREclfp/azZUYFBhthO5ITKdyZW6Svv4eZe3hQ+SZg4xgxvkAZX2YgqyNHD3T1
C2Mz+NjBkmwFJC4pvgxDt7JtyGA8SBm0m7qcH2SZb1tysqXbvGl6/ZdzgHQUC3HO1sOO4lvq2XPX
FVgLpWA4Wla8dxXzumJ4HdwAoY9PvkEdbm0fdQ5OoG9RIXG8NE7/1g3W2IhwgX4ycetd7VAY/rVU
ibF22OPtZR7UykHbQKvLg+X8CoCf4m4+eaE4NaO/qloZAcrIte45L2Hc4aYn3xWbK2zPtq+tR96D
dLIVV7xbNkdp9Hx5kILqjgkSRhMLu873eG4c0jHA8Wda1waQs5rx8AM96lebIe/Qcj4rRzuudQna
OE+fdZt/D21+BLvGHjyLvpiHIaXA8TAW68KPL+osSHrjNoz6sfDkg8lyzpkk2+R0iyLcYCtM2+l/
xdLaE5F1pjhLOIaCOINv7QDW1Su3oncdGLzRVyx0Q81zyvRezva66r111IwfdU9WKTIGpqRKVodR
q5M3D35QnIbQeKkxwuD+fFGdVqscVYlsAchoDeK3VGXY+tq/3ZzWhNKqKvTf7yTA1H6AxUYY7BPN
2qlvIDfkro3zTTC1G73Kf8XQPiGHXc+9tef2QaLWry2Kps50NkGYXhvelxfKv07IWw+gHg/GF1tr
aJK/gcYp9JNrYMCuJaAjiE22W/4415ArAvsZetYx4ETLXEZ01vDcYxyiUJ7aTcmXhBJk3FSJa7O3
NJFcdQgxgmPZGHNQWgfzcHC5KngpCUv4hwNFAc/U/AQuWAfm4GGnyOlEMnU+N6humH31LAl99EtF
4iRzxmTI4xicIVm1TU3L2VLajkYPxZuF1peMpSyt+zHl1CwZfdPSObd+zjZl7WkLJzEuPZ1B4seH
pGx/nLl5r6lrcyTmLFRa3Lh98xPoAeojNNbIWDfFJp8zPEpOST+eRCx3EdsyB1xjBUNHX+O6dmiq
5IGwvH0uyrfAqfV9THU4FsE+VjdXY+8HB0OBXGxyK54Wqv6ce+2z6FnfTkGa2tSCfsm/gP4Uf+HH
1NQYLLHIJc0mqHg11qs+rpCp4C4TQ1WN8+FQJ82+6Mpd1kTPdoVHMoiWTlGOru7CuQ7lqIzdux7e
LfyOfTOAqDp9YBO3NLX+QlIq4FyCz1TPrKs0AQIgCBn6dEgd/+rxKdNeu6i2vR+CfUTTVWjyjQ0J
qScl/J0BdqJW5UiaN3eBaqwbrYVyZdwYpeytUeDDk2I3Ay+8N97VxkJkvDTaDJ7iDIMnNJ9SHxke
s07dLvaesN6GKjgn4fxQkxuOLJKYD+VYypKzKmdbZsFFYpaZEG6SJg1AimDSgb1QCTuUTTMyWwgi
qHcekiK288T/k6F3k8JU8ajkTJP43iFTjBjYExq0BccMB/kaVuXZE9mfkh9Tqu+rtlsBwJPazVoe
M2oOAFKMImB6yucm93ho8Vr1im7e3jyoUKyCjHlKM2P2mlbQW6JhDUVwq7o4u8J1HHivro1VJeKd
qiJ00Gj6Wd9Of0tOCV8pTuj/cqc4K/g+NcNHNYQoYmepvj9CrqgJwzsBJVv1jQ8Feg4r4X2TGsBR
yKjyilIBGWb6pq7fKNEeFSNMocUpu57tyAm4ZJKzyodmj+/dRi2qtKY5mPJ7K9ODK7oTn6JUGEqS
bdTcQkJ8Ubt20BlkwhSPqlklrCuH1QBfcsyTGs4riPNL1RvB/QApn1+dITgY+XdD6eiTYSAK8zOW
2s6u0JbGsEVjK3sF75Up7p0g7fgZIJtBuRxzx/H7kSjvlqs6VBWd4Ja7wHTXjvwWNuRAUDX8DeeN
auD1RjwhojwqPKCy7E0bNAfMRcFwx2/VsJukFEsTvq02G18Bh61CA1Q9X0C/Vh2nemGoa0+Gl30h
7N6qORGKY6yHyh1HvnpdPRxPRUZzpJjhlDmdP31Vhr8tDESXAeNyAZDTtNYngtyNutc6XkN9OcYM
DTJHo6TG+cKNcQQt1gKeZGWYD2pu2vIIFVsVIexOs5MnRSewJgiXPHuct7eClrxpqo2a16sSGXYE
uVjYsfJYUZmvVWlqNPovesUF7t27sCAnFtaXYr61YX/rwunsWkDnORH27S/vXX1Pg9fsaHFR/KLG
VpF0/CRA0XU/yT8YG3+AyUu3kjcFtySWDbwK7U+dBU2uXSsZ95CigWbGYWYciYk/GgYIWUV2yCiQ
MjZOj3rnvwWnyLBc1OqhKOhdz78dSRxpGb5LEBjJqdgG2jEAOzQZMwiVfivZN6HcVQ7DYykftDg/
xwVEWnVSSsoBP8r2kV1+iTm6N9S1U15uMkyRXTljChUhxTCJ6qCQ4dmY+XfhJcc2Dja2Ga91YrCr
JIIyEuzwDQczGA/qsjVK8WKVRBYEnf2bhc5OHfVGRy41Gt6FwRIos/rHStGqjMPdTVHmmu53WvaE
OMkXX78osKEzItxZGW+pk0F9YcYc4t/LLJEKR1UoLRdEk5gLl2u/TORDMdufWp+fYCEcXQlhohhW
hY7zM0OnIoOblroXpFT/0JYGADhXLv0dT4L85LvDvvBLNmDuPokaKEFF+LxzkFWV9RLxuKcQRSwO
xFT6M2jPHFXMLr01h7V6MNDq/v2iNkDfLyOi5ZSx+VinABkD1gf2QvKSkKTBUTm91KDVMcunTrNX
pjoVgk5uVY0qmmytMgLqwVn5aXd29PymVjVjcyyFa2oauWNBcqZIz1822rydvQFe6vhqTuNf5M5n
6GtfKHaeOjhCtiX2XCH1gNMhh3DAk1A92mAD3DrsC66F48QFaUIoU+Mxi+yB1v6tESmBO671oXuI
kvHMDnFZ56r7KViaKTW1M82flq24egSgg+gJ+3+cncdu7Uqypl/l4o4v0fTmorsHWt5IWvJmQkja
Er1Lej59f6HqSR/UqQJ6cCCcvbeWIZOZEX/8Jj7K38FDkh8JHEs1DCe5VBGAvQwVKyM5ovFeLV6G
l2zjHMOx/S0LpZvymvyeY2TEYnjqAAmRQv0iBBkCS3YXOev5FCZ4HoRaE/MQL3AxbGZjoXiDVVYe
9JaFl4kZAMlfMwJGxuGCzAKgxwSW2zuL0RRPrOxAv7zeChd4Ks0BANaqOETc5i6bMU2gvzHwKW9V
8yAnhNaKCwn5FBTJZvCTGoDlMLdsgNUIVG2CEiErCZfV4+8SiBHmcTKEZJ+kPoExaIrxaIaHXFsv
8hpjwwic6xyP3kG2X32w9nKH8a7cR5F3HvPhY1SAXhyfcu3uIoxvzWFcITd40L2R+BLmJ8F0Izsl
NFT5wbskJU8O21vIk7Lk2VFqmpEuSD6b77dr2dpYv36k7aU5goDMf84Z6YP8tixUfsgi4YdOh+zk
3e9ebMBpzwz9YIUECsjnB0pHAmHQGdEzx8E8X6EkMNlgIYlZXntn+9mO6eV7qHu3MS9JcYdxRsY5
xNSGhJr4XY59p/2WNaHyaq+z9/EPtfLF0Ru2bhunGARdEFB7UuhT4zFeinvXqD+kcB8s8+iS+dKk
2daZUrJeuGXS2MmtNKmf86B7ASHuJOs66IhTkw6I2Q3xczc4fR/4YVCt5zyVk1ldY1uxk92mDdSj
XCJ71JhIA3ZlJXN97UPVAcrMiMwdG0aOviGl6hTRh0qZImRBDfdxt34xrY60A29VDQgcGdlCc7kK
aBj4FvSHz1pnX7RmhDGNTT/IGjiwOo+MOQPG/lIB8dCS1wUuAnMwYAORu8i9FX7TFEybQXoKJDVy
Bdoa3zrXwERlLFYySPeqemtXsGq461Q7AfWizN5bN187ofdZ0mBU0e9dVkzyyIOgV+xfVODdp5Z1
rS0Q3XjnmPERbvzwGHlaJ1oDxtO+ZcHAG3j6Qv4D+sAkpB6mjSdTWlt0yM6eYvcsZXNjHuxouMnH
mNvH7k1JSDadX/LlWHaYfl/Ythrgmd9mE0DJYrhRM8ObJUhBlg8z5xGfQv4qS9Ot9EjyOXihUvV7
BTxOD4P39Z1plI/Kn3Y6zziaghKQX6HoqNDrWVBWoUncpgvSR9nfGJ54CW4jNn1iqULIsdrW6Z58
e9rLZKTLiWce42uGVhfZycP+iCE9tHh50xrsD7dq1J5OuIdFf1lgkcWyEalq21gvVodlCEUEq00+
tMz0pzJeT73OuPtHGlrh+ZRlfCmZtxhlvjWoyOuqv5E/B0D3rKcCPNGib3ApZnS9Pko3gjHtfmoV
3UN17OkBdK87zVV6LWxVGmnwNsynjqQ0ILlFXwA0x4JhfHfdclFke8eyDIOJbCMMinIKL3qQvZhw
VvjnU9g8Dzx3LRMoWUx8CnciCBuYrGCbkreeO+MoABiPM0qu7KriIynHvtQcpQgo/8SGcdAgK5gj
OFKawhxN4oubPdPE99WIC2R9ILFMHrdQ79BlTjeibOtaxPmNepAHHlqzwsO+5ZbiZPWRQkK+QhSw
m3nXBZ4dv9qzq/bgfHIgFQiX+Jxl85GSJ9HE+n7k6Bv5JnIQ+aW+FoZhoxGyNKQbKMomex5l9ktp
cj51z2nS3JpUU/LbgfXkOsZj4WcXE9wbCiDWia5VnylNM6d5rRr/aArSpw2afAXf6m5hEJ4zmiw5
ep1O/dELDfoM5v6ccyMAULvEImoB7CFlnhyEEAygu5ZLKrQR+XytSZkpy6VikMc72Yl5L49oCqyp
U242dA4tRwzQ4knaObZg0VjJ6pV9h0L/XlZpOZc3Nchcz32Ws1eYpTUqODeqPsoxuM3D4SYlTGPt
MiuEJ5msSlAQcwQ8geKxlqeXxcMqIP37jxZYXwKbqQKutg1s1hPcyz6J89n8kpbsUwaT/hytAlsw
rOflYWy/tAlj43YqIOVQNrGK27H/0GMxtkho5ZiVTySfwAI7t9xgeXQZFckJYvrlk8IbRJcehnec
Ue8XSflZkbCsbIRunKiqpg5KkbSUC7aHqMHlOI04JW1SXBKTAQDEIAcwhpdmLyGrhzli994SZmqw
yzAdIjsp3OXszB27OhdxdoYJD1V4iOzgqpwBp/70i7uTbej//pOgY0BHVy/vwZVpKZo8r/oZDfib
rOJOD18xvhVhRYI1ft8+ovYSWJC1URLxM0bqIvUlxxlYCS2BNOkp+QY6TkV+erTc5DbW5l9yb2mN
T1Da9xPF4DJ1X+443egxti+0Xzk9o6yAgfqHsetjg0A0iwlm0ui7cyJoZN/R00gaNfXi9vkHiPmN
Ewd/fhdBPIDjaTB0425Z1YqwqHRs9mbkPiQm0JaFJRWe7HgKMrIzgh95ohaF+E4WmhGcBHz10vJj
dsncUCC1rNEQu6GN2WEwIus+5QTg8gt2KQtUrr0y1R08Ic9a7lxKR9TEW1nisY+FRYMBqZyQUjFK
MxfG/o38OthXthS3LtAn1khP1FBbG9S+BIUXfEY2r5ImSo4swbtIcdr1lGcCRwvKIi2zgMkix4ZO
sgooIHMNnqecmJxVjAuRzpLrovDuY57hQXZLxLG39y7kdUKgAE2Icv261sisneqXQcsfmkxhAZgY
n87sfmYe7mCdq/+Ray6bZemkp3ao8ZDqijVt4skpkgsNLLG3y9anz0pi4xop7Rdul2Bf5n3hdk9l
vexHOz0atveAHfhNkIfFNurwQxvw/VoPZU1mFLPIygT+1cb42DXl9zJAPkAB1glV7Dw1urnRkiQR
wTwIlQqAvlEVqAA3DbBfk0sAx4WVb39hK7xpwDu4hSvq7wmPLiEMSv3MopT6ZxaBjcN5fVMhMBLk
PlFzQMNjnMCL8djY4luDuWS7HRtCT2vd/yr6EIcQnyZP5Vid5bslXe6SMZtXUWhc27AHNB4bOUNU
jvI/q7A/gs+lzRvT8Nf1MD5FBtxgSo7NVDonwbGluIeSfYPc76InPtJht16LhL7mfskXaJYCi4hk
JxURTxzuJnt/7K6DYYaV52OuwNiTTbxyzC0mLysqBvlW9WKDNEp/0KxJ1+O/cCUTK2nEGLHIGqcA
FTzbNZ7Dwjz6JJ91QD8ygzEbc+vVL8IslOETfZxMGvBkXhu5+6tzCf7Ubv7sf6CA+2l88yIvJkxe
u2330hfI14W3ffhV/aczZGWOMGxVbmXxOxY3PeGwmChlsmZAQxqsh2X8XeoyhKrxNOK8oQKmvpK3
bvkmcjbI3QuDeKWPw6r0/sxVuEMav5Wby+miT+4FJb6PIr77ljtMFwNBj2xGVH+uS3w1KoSBoVrl
5XsZBTUzz4HsanlnU+knx2iwE5ALXKq18a5msCHlEadlkDC4ZOrKjpbweRN81CKIL3Y83aaoj/N6
ZoAiAjhuzuAuCLvxjMsYicfVtiRgWFf9aWrd7vdy8no9e4t8H7vtHuQ7drXzHVoV8aaEbEVNco5w
T7vyx/IJb+pLHYffk8/1IiQGDrga2j2IVYzIIGtI47FOsV9/RblJ55MWx8nXdLJoKyg+9r10qF4T
nevEJKcxmddRiZi5n081UJ5rDx9FCNBd4RaSLZiEqPQeZ/PvPNYI9RlwTmoDYk/aQh+vnCo7zRDk
yKm+ThawTg+qDO6EgR9vEJrfje7yYCV/kgiHxuFkus8O562IIPE5hasFsxCJDtusjbTVD5e9aro7
ufSa3q6hPJCgzEXv3/2xODmYNMiYSzANjpQoLDF4Gn9ndIUzPDr4pviNAxqrPcpSl3VHKVSrAZNS
6mc1+ZeOlqHwScIRJXZaR09yQeRtQ2DKgDOG17VHNHJOzbiYKdJi4xPPDcy7O82Z7qdmuZYj7Hf2
6b1TxrGHFEF5lvO9A8GXuyb7DwOAw0AU1WBiLQheyOSDHok1J2sSlEFBmeRcll1oMpN7HMsOYEvQ
LAPRthpk+ylkevMYHSy6WcNQxwS2StjgGi4DzXKezpY1kXbGy7HhPDS5RuQ8alx+2wTkqKjOKQJZ
mJ2BxTvmpoOTyiOaJiFeqUiyIB8pGrAqXg4ELl3xYeAmy+qNTB+nHaQIBTmQw3mIIkgJWFsxM7y1
YJ4byYfl5deqcj863b4Q+03h5b1lKXeLK8Hhu211+nwqAqNrb9KZcUQ5HA3OAJlGVJOCFA3Olcls
vJtPfaqla1KMi00/dWghBtQouFDeoWDYVWP/Pvv57ejQhFFTx0n/p6GsCcLUWruMP8Vuauljmvwx
f5J6WO5QGHowILMXUXoyBwW8x/y0wb6KwOMRg4l8vAMmv8Wskvops5/iBmBMS98In/qxBwH752VH
ONvtRI4xHT/ZF0mRv/d1SXu9PCbQl1k8zsMw+DfuGL64kGomhmV2ON0Nil2fO8MGEkEub5kZgAjO
CXfJaIGsx2ejT14hY3RL1HBxrA+nb988KULZsZea4msGJY4nXNm8CJGnHxnjqkkx2ZitJ0vF70Xv
QST1UPXa9VOfszh9oTrVF1eLLr7FQtRFfsVKnzhDIk/7o0EKCRIDHZ+W3+CvdsJeif0gCq5Sxbaa
adHWQlSxl+sQZNCrq9Qk1GzkVMcIKsT1tOWgw+58G2cAc5ieBBDDErRWICGBoOhIml7TrP6k4AKL
Ces9DJHjjFmRxRDGC+YVkaNkV7FBAvGF6aZe6o/SSJFCu9VuKotzS5tot1oCyzN5qMLhnmk5NXuz
x7LqRzy/08JcdqK3gho5XYnvjK5XT8phxSyU0kUe3qmS3EjdN0gZiIuMKjh+mUps3+NCLEeG8isa
zK8k5RFyMmXxuHYXt54h3SI5GlIQAGzkeLKRgOMr+ceF3ItBK9Y/TObKjfJpamFQTFfE5+wyjnWx
Ny3T9M2bfQiHP/rARC1Q2Ce5eplwx4q1PJxk1B6TEX/kRCteIIKiWZ03Od60fI/1whVq2S1EwDtP
at/yQLZR9oqn+bZd1K3h2RcdbDGy/LPDEYpoiMXld5/F7OzkIAks57vuC6zJVM8BgRMSstEqdTdj
mx8T7jKTxtUMOaxmwNq4gHua0XPiJ91TL9wuQPY+MKCmFGciwF+mBcFNqJCnWwKS6CnUMXx/whAW
sjsHJ3PxIR0k9307PBQZ+d5L2XDtC/1l7JbHIetp4dmRxxajQaY6+Uq5tDo+NQYE00eAC0XS9Bzi
kUtBZ4stJTh1JJDUmYnCMUgh32cW+qji6ORZso6q8V6ukx81J6sd3qB6P2SqudPrDFMj0LAe4kmb
Y1+Fp8SwzN9h7r0yNDzgKXNxoNrZqnrtezIUuV5B3V6wuHyZRqKdrSreWTrqXILf16pjSzVq5raQ
CfezzvPlUbjhcEKmcICRvZbMt/ZQgpdBgm1BuVyv2TfGi13Co+LuHsImePM56MMhijc5EBz+N6d8
BAnE3KuDDA154TBzJ8UGIXKS7WTq10p3Lj6eUzly5d7PTj4C0rghK8shYIwo9P6mDZnnZLiZ+y22
0Gj4HTDQqWkePcSiYgFoYH1JtzKvurKDp6/dqxIl2dSNGuZOM8dDW9zgyg9ZrTzTXu4LuGN6F+wX
JIBEfL+6Dv3oHLVA5dqPnVQ3dekD4ymEb3F1ZyMZgPeVnc26ecscHykQ71nF5l1FVe3mRLmGWGvW
qf7eKCbFch852ivkHsV31JfOWv66wuHwKmyS7B+rVDlYkIo7XBKkMRQTavSMJ5SZ+PDhJNlL4NmY
J2FSnDsd/GuvgEbavUUZpYWyHkZYwxm9sQrGgIta74DcH/GW/tRs2G5GbWCkWhx7BBGxP5+0aD5O
fbtDBf1Rk4NSg8IO5qQx1fQwCsKNMWBs6GMWNVnIDvTGP/i9fatKc+UMRgLIgtjZ6LBlKt+NIHyY
QrRGloNbDsS+rKcC1s6ybc/MkrKFg7XwL21PWnqV73wqCsK/X1WgowDxTnENV3Bogvupj75dWgHM
ROFiwACIK6ZaSOow3ik8JjQRT16GF00pQ9sYHv/87SgsPXLE9CpDYsQhjNMLvVcx9lcaSZD3hOlx
uBgZD3xVfdh+dMZn7z2lPWTJotBghkrlMb9U+OsMQXJIW/BQutmjLn4jTg2lGyl6CRbZM0BSs1ob
1fRksnlIqVahGpJDM0EHJWcqI31tdB5SitJC3XdD/FUO0MMWzBzCtHud0dFETX6s7W6fWPNh0srT
FKhjnCebgREpXh4+JxRRnoy0GnREA1Tl/jACTyBkFy8NJ4flzqi/+QixTolN5+Rp1sswpbdkf2/m
PPz9qLEGAQHoQ1zWCgWjvvqUZ1+Po08R/lPRBPy2+BD4ebTXQoiGRBCIq4CD9UU3a2vVp9tkJiUE
WdOQuVwELM+WYiMevqoZHw29uvi5vzPnZd8jIHUoIYyOmBBwcSQgFXrYzEYZlRu3st/76j4L6sPC
v5hGqJwtFiEJCiiHElfA54bjXFXjGbA6MAxqLn5HpqUory9u0KEobM+FzJFFz2/b4q/ggPXE8a1V
9bjXZqcySV79rieb5N4w8k3RqBUXaXDjo0weo3H44qNJ5AY/LHHj5U+pCGPmojOjFNSYYlyxkmXl
A9p5y3KD1eCD5oPSdS1dqP5LIDMp/woFPoHFUzc42wD3g9jWISHLvvJdOXjBdem3EThoR77zsV/3
7o8ADC770q/tP75o9aj/VCMNUN48YKEGlxk9yFx497LMmO9Qm9ZcAH7MRHn4dnFKsbeIuV5iFWF7
J7EfFEcRrM5eMZ9x2QqQ/f8ZSyj0vKvuPNo21rXMdK68BJvIqcakwt2UjI/gDr6PyL4aOrwEpRWs
uT1n5cqNxOwk+hYPDEZdBxMCjyyxBd1u1+FZw0EAkrEZgJd/Lz3MBXqWGJsmaIp3Gn3mrIUky0OI
xxNB0/WtWA5xieVVZDFOHhGhTB9wDoPmtXCszIyTaAjMGwMQeFm6p5Q2ictmtQwL6Uahna65iZrr
X6pRPQUeQ9Ns2QTYSFTD+LgYxsnDYx1ThyFwvxHyn7k9WxmaRHy6NoXE0ljjlWQ84yOhd/pqKoxv
x22uxW9fbJbkMRCz3oT9YHLmE6fvp7xOwQ5jMKeRb4qVz2mhkFom56cN0OKG6cFm0ikbb5rEj57q
AS1uUL1QyvaYD1T69QRFLaunR3HbM4r5zkSOLO9lMRKXweeNF7yVwLXAE6iC4MT5r3o/HCpj3Iv7
RZTfl2W5lme1M6ajuACl+EW6+Elyu8X5pYZWFNrqro27DRcQBLOl9AsuKQ4rDQ4cXjY/tC0iZnka
sym5cwhDLe10K/4evw8r3w4f9jvQ4DsS1HaJNx94NOaYSmiMW3gQI6FYyVfKFEuO4aZiu8LYCAIj
xLtyj4HB2oRjLcoKu75r4uwFFPN3aYxod3zTPEgsFQAifjbGZuS8wFlDw1QpzecbceuorWsH6TvS
ad6AOEwag57yBkzo0oAx4wS8kUtkcyCIy4psr81kfFJLgQ8Rhd7B10JOIb+jI52CyuNeo2F8T7BQ
Eys3o2527jie4E4Log5kEdNuYcPMluVE8TMqok2LmMLro5Ws7pTjSjiiYkUpzipymcvS3fzeO9yV
MBskxjq+Xtgu5LJnqPXFPlYecm3qbxpAX/EqyTpyG139w8zebdTvcVnciDe6FCbiTySewDqulQ1L
qTezm4JHG0/9LRvZleezXxvRddJ4oDbChdfoTtsH0OJUm9ZuGN6Y3Dc5ieTTyvWncZWrpZj0JHhQ
LlW7afTnXOL9BpRsAbKJrGdsBInH1c2XGnjeQhkn1qo2kuyciONy9rBNc3cMVAog1NJ2afFCJH/h
WSNg2eUmyb5mkPRpB8ivEoC3usifl8i+lgWOPuuQ8PHyUW2rqN3rJLBqPncliq69zL2OnHZNwN3L
6JM0MCCLM4m/fnXb8bHNtKvebD/AGNhBb+JCyUQs4eDwYcQLYiDLbyyyB8/1d4p0eXoTnNFCFqFj
E8eYpE98rHMQej95Fm/ldmJUfRDrIc/sn+KxAKAdJXhsG1ILyhOT2uQY29i3NBkaafG9wrSFkNY7
QDdwPTit1svUa1wNhwBD8zZg8mJmtbCuBoZpLG2OvdgrztDon+r2B1bihwrNdF+06VEuSWewiBzl
P/ewCNQI7Tkc4M0Ay8Z0nGOsmNV2IzhQgkNpH0R4gxn1Nhs6vm2b72dkh4FJOJBWslv3w61ptL/F
cpI2IdjedFeO9WEIaI275FYqtHQg9Dghfzy0czJW4iPpx5ueASxTeZhr+DTboOoTVkqEdkGlk3wD
+K40aSlrc7Gy744IPmZbWC5YO9eN7nw8zywv+DNO+l7rvDvuzZRCCLayjRWa19YIq7ZjAMM5nZ0N
U3sfK4KYbQOfeXLW4KyTJ6OcvTXY93jL3fZ9hINSmXyaJRFhU2Cfda7TWGsXZzBLNk0k/9b1YGaH
yZ/fy8w4Eri9dTHZTDGPkn9r+f2xEWm6YJOkh5hTdVtVZswUPD2MM+78fcIj3NGANGW7t7xh72B1
JYdVb5MdZadmzBGsQbNHONWVkAjGVqKyVwQIsBN5ZybCkK3wTJv6dFMlcXvFzsaGe1mqBCcgH5uV
9kdON0trxeP/UCHJTiNO1kbTNyrD4YD9QaX5RUuhtWFx6pTxYTHGarP0ParMBiI/hzro6pP43rtD
81So7tXEXGmGVg2j4ZG9+pNEraOrUDElEVwKm+yBJMPPgHqqwrvZa4lgQf0q3rTymzI8VBhl4g/O
tJ7Um3Bx981io4Zq4bMQv3AVshXUWXQ24+aupMrX8dObOg+fEx/NsU7QTDnk57iJ36cx20sVGmHN
3GG2ZGmMo9Nxn7ML61wFRjDXSSRIkiKOUZugTKRd9xxHwduiyptliM+OO+5HK9tKluPioxQtLN5S
JLCR519FkbVGtwpgL30GmRgL+svMxlZgeiL2D/m+ht6Zd2qxCyxdZ58UNHVYYbcRDG+eZaYm12Ks
lrJrdYR8rsSLvkHka47hDZyODdjdJWkJtogz2itLRdeVs7REjkdrW6eqtcwGFHSGGgh7ip5+rS/M
TWuENNR+fW1sHA73EKFPQ5prbE3hrquN+pJ4UbLG+hcRfmJsfWx9aYTu/WR8bPwRfZu1JgEP0jPe
ynlevcTcnZnihNMGqxQCPFIsN6wlug6xE0bOi6kSBs2Pfp7uHfJQAF2gocEDL7GQL3D7Z/ROJUW2
w6znfNag2kgCKKjUnfykdwn+cfP17m7Bn6pm0WVmiCdPEm0hslxXGbrIQuUI9nJk7Ujb9lrjb3M3
OtnN8CmO1hF1Ai73HIDhDtoB1pLxnUsKvMeblIR0EyKEXVQY6ASq5OuY8KOWDUWCe5zaZ/RDspg2
Tj9MCl9bp9s5RnSnaGqWSPyDczjQEz7ulZV+m4H/mS3EIHBLkAr5CxEyKJiv9GRhf+3nJ8PxaNX4
eLo9vgIllOgPhufZjdGNGVhO1IDzmZu+u3Z10eP6CknrpobHMGOVEmTWl9vmD9hl8zykegx0QhVm
wCAkc6De6fjJrPRWkCetybZG8z1BqQ9M4TpxREhWWVAAzbjsopGjjsi0r52gx0Z1WN7MwHjQjRRH
XO1U1cuzyQFDBMh1UAYEP8ETDrFhqIkgNN3hzvJwSs9YwwzEYzqr9NvHAoG5iuNd1aWzl6LB8B19
ZerGEWutD5jSjAisHuht2AOoHbF62btqOjvEpijW/9Rqd2nOyRrGbyMZoTyVABLgLUwZ8dbJtKPH
2aVVn1jgAW6PLjsr4/UoMDfRiI5FQc0Kkokoi9m5d/X2Y8YgLOA6M5091zXhRnbRsF/Mt1NGjFPG
xxnqYc+1wVMA0maamNf53J3HhlYaWd97UisTt8Pqgk72bLcWBo7DJXer6SqoLUQu46orjB4Ya0L9
HVtHw2OE2xM3emX4zH99t0MdHdFsc4FCwqDjODqVNIWzOIxSGM20XvBkdobuIcYSI6nooLUGwgRD
RWstik5W1B1KMpQ8dEIby7LhEDptz+TD/LHxWN8VenldtSneZR7FpB1kh054DuJSpXlQI0ooQhZW
RsvwOo7zt2b22GFRfhcs+DFk9KV5zQOUZxJmC+SI3YK4zZ1jAmTd8kz3+63qGXOt8ief+9eJQXjG
zjiEBE6ZenflUV5FrBtL8g04C1zszGWzNQ1Y+IIR6r3xOkUvcu1LX3/XFGQ+AnDaCku4kRpOnjuj
xhxHYowbKzwteN5bxAvUeOGXMe4fEgzsNsGHjw5l5Y/RRRYaniczGzE8WTXzBJR+QyvAS7Vw7BvC
a1i396aOf6OKjz5aVh1qvRXor7bSnyubgVhu4CYY5eVV7ja7wAZk4jv9+GMYwur9kboVEuNF5fBU
VWADjVvjfWjaKwfi/hWWmLsmS4+t4a/Et3BuQGBw2+fqlGhEDFe9osclFKlfe2AJeBtfFUxlkiI+
EqW0x7r0QVbZgM+SLdkDWXaXKT1aKy34NGb2z8C/rqjcZfVKKtpoBg9ObL2qlCDdqjefJE560Lud
y4HHc7RrB+KE7e53q+wn64bwzWM/aXccF5tWi27lJ5YYyJJC89Go8EPITfslTPxrDBMybPvwKGEk
sM297rbwtYfB03atra3T0rh1fRQ1br/TVHbKrX5bDQBlQE0/FY6p3kA/p5lv7qQ/RZN3mRp/Ac5n
wgeeS5eptt5IFZI3w30yRF/QcmjgSRluWZ8mPlIeqbJVm+/0eaxXSpzv6i75TnFKdvgKuIvBPRsa
2L9TvzWd9gNnvZFG2teulNJnoBZGLET/SKBV4AWbAo0ztUF0zuFvmUbDho1+jyom/CDul7la+4hV
FsOYuH6Wz1QPCQ/YnF/5ygVjrUBLi5pULZeHu+zCu9DFc3AAnyH0Fa3hHxj0jM6Wad5H+nDGajha
mRUeLNbkQ+gpzcfFGR+ciDUGzdZOXttGfwpJQ+un+rZhTHYooggxKZCXjhUTIjvS0KCDFbhoWAXw
FUYnVg7zZISoS8s089I8q18kiJNeRDveA1S4itnJYLjPbYcUaTAi6PjIV2ZJtmoIKiFt6tRnww4O
HBYIFk2VGLrNVnVqHMy1uKxzFEM6SYaXOOqO8+A+yCulEkaMo+9jwvmGVq3ew/q4RAEDSyR3e3T3
z2TqRFfG7L4hXe9Rqwa3Rk1rOBRfGRkv4AqhvrIQ2TWZNDBGel+V9veQjZiEQw0aAjDGqf6jYiZf
QT1hNxKwB4/ceN1UjzAWoqsgimCjYe9nsbDZso6B5z3E8/yDO9JXPuFW4uXqUFO7jEP9RvLWKVGY
FlTJglCqP86kFoOHRpRtjY2T4zweo6h4T5by1PFeVuevYg1Vqx1C7+AIP8hTWFNnkaQGydrB6dYi
tiK13Hfb8d9Dzzq2YdbCyGwKvJB/rwu1+8xAOsxsZJ8+TJVFj+7DhP48jc+Brd7CGqkxNDEEyUxO
PKVtoPAHtMEAUeOE+FGczg3bIrYk6O+nzmRCTgWZurAB7Kp/mivYZ05hvc0+wB152FJAdRrKZFnl
teqEDl6eg6r9DIfujz6AEqNe1a/U4D0MGZPjaNwpi33IMuPXcCoPKnBHWoT+2Duev0qQjlw5gfll
aiDxphu3m6XwD5BZXyWHnRi4o0qyR1IiH5vQPOUTjFWBr6zO28bMcpjGxjRq9W7AMTV2U3NbENCT
0kFgZJggJyPMLRRGHrrYiBpqGaM3TBx5zAl9GtS1OTiPmVkfjMGC5hc2n7D7M8lQhs+DCWKkQJq4
DFVWfCRFcm/XVbgJHOKk4LkfiPKBv0BskKXYNQRN9ZoYvRsXc0QfEJnta8XGd6VN8XMVDU96sdwp
XduYRXj5r0yvOzWPbrizB7RMTgwma2Laja0SEUvLa7K09wnRnXNRYuow7i0EkAPdYGS5NH31RuYF
jTWf2ftwk/l3Oca65Lr+syTWvwQlmz2LxXDsbK95xXVhze7OtC3EjP5NWMOLpULw6ulYUn3mJtkS
mjWiasGWF0gCh/N6LZsT3dyblhjpSvUwzgh1vEogjWHyl60HlJhXozdgUuJH7zSgOatvOgZlaTGQ
+3By51XSxpE5sSyakb0qSYiLIhnKmNB0+5ULGdIZgpXmQKlaJjY24JiU1AP0ZCnjxeW1NFDiW+Fx
aYgXT1NM1GP/Devk/NSUJqYWZcYNSO9jjOIsnxjNNNmP1cAktdi7Yf2iz85PXku3CfuM3aw8GEBM
ZRYADnXRa9DVL01Z3g1DC9y+d53lQ1VIUCUu3TJxE6Zq5n98BhPVmvjS62QguV75X3bMH8pDE0bJ
ja3ac14BQrrz3m9A3he9Xw+O82qNmPjaZvfuOdo7zTP+xjPzyDJJH5Qz3tI9sULy6EmSRIucAbOj
+sdAx87XqU/wsaCVJMGfrBo2zCq2EfXfbHxoWvlvonr/JmxY/8vqyGpvshmiaTsH+BXF8ryO8UHC
5tJ6+s//+B//+39+Tf8dfVeXfyy0/wBruEAM7dr/9Z9/9wZ/ydGOTGbgfs0buNVAAxtqCMiW5LNy
c/ffRVpLdvU/W+F/eQt6hmTRtSnbG0knuFr35pHSsSh3ZYvk2co/dQWBwcvqVW8nD5DWzp3jVwcW
9Kee0Utp5XU86BkmWNqPYy9wGhKNHAMe/8ApvxZ4VZiQfvZVQMcUKMxWfIqr9lg66iU2qtvYyUHl
jeZZ7zlCsry7LXWQRtqs+qronKekmAlXXjgti5XWA6N0nr9O82bdjcPTErUvkRNfrILxR+kEsAOd
6s5rLUSZWMDbPlnChDx4uCh0wMeInObRebcn/8PPmXqp+jkGsfWy8TiY0WNVEfHrPYRLeqtI21j5
rvUYF+6hzuF2aIg1Zc3RRTCpimfU4+R8/uvbbP9drLTc/68PWPgRi8H4rxHhkkOGabJncqJvitB6
Ca3xfbG765QnQc+Bm/OiIqLMQ62SMiO9SpvK4ezzYS8AyXQEQDfWBPTeJDdaZSHWxFLW784qH7+t
3kUHi3Ks8UZuLr5+UdtHcOYr/E7gp155Xvdsq+DJS5yH3ivutL7/Msn1WfCPM0ZUmK4b/KCTeTYL
q6NwbM8ZgAIund8MdEjXae9Lw/+j6C3JEOHp/9cX5W9iw/W/XBO6QtIXxkJjhJdelXqRwr1oaKMx
V8dj+aYkVHflD8HuX7/b39wB/S/R7qpwlKpg6u9cLydBQ61HBygrnvtT0DWb/7/3+Guo++SWgfL4
RpLqMMAclSkPfsFIDaJ/8zgbf7NjmH/5HraL5jIFstp3xvCUuP5Di9GyF7wICDjPrzAhTHVLaFxW
xkAz+EwxHzfULZbn//o7mhK0/s/2k798ydIK9dHR9Wwf1u01Y7WVb81/pgBqlx6a+DDz5FfdKrV6
fHqrHLP5UAoGHi6XHroaaB1HUmHtqXjM8gWaewiRGlL3evK9f5PhbvzNyjLN//dpcxjYFjPk5l3N
BFe0C7lT79IEvZYohhiBVRgVIMGBYRh2/XHJ6qOncEGGxtqBrwpnH/+Uq/9D3Zktx41k2fZXyvId
eTE5BrOufog5OM+k9AIjpSDmecbX3+VMVTcVxYjoLrtm3dcsH1IiFUDAHceP+zl7bQmYP/7QNPlw
vnpo2u93FKfeYGrwL9aj31+Z0pWLpkCZ2oxae+kY1HnobEAERBs+NTH+IIVCx6+tH5oxciA/xZ6p
G9o+Vnp7HQKdc4F2YGtGpZcuZNs3H2SDL1ZMnCbQ3C6VYTwU/Arko6EXO0fzIOUM8kFWSM25M9u9
qwXnvkhppAIO78/j93lo1DSZon26T2ztgZe7jb32qjsd6Y3ZfdPRPA7juUbfJXdMUsXB9Udbcm6Q
lXASkktxhYdE2SC4JScC06HR+rjDT3dS1o2PDSoWtwZc+JksgIVZjGY94YgHZg8HOLLaXGT+TUeB
IjWLbeie5UpzcfxJHMhJtb2sI9fKPje0UFnTbLfoXQUAEQVmnLMZHZbPEOIp2+Lj1zr4XffSg6hw
8Zehm3it0irBn85ERz5aX9XWe5R6q6qzLpiR7BopCSb2Sopkj1/5QED+CHCfHnIR0+ZjhTE+wpgD
yN7RAJGmihNZhU3H8UvIB/bFW6ftxUoFQ9o6DYnHlYqnJwaxatpcd9BHpIMeL+SJ1f3AC/bxaD99
Ew1zFq0qCwUvgnqF1LyvxV0fmyc+/dCX2AtmxTCpvVU2PCc8D6hosG8sJvaiKocm1WhdOcI7sbYc
mnd7QSrMClHRL65Qn40ubbxj+iY+8/XuPQ3GjVl7NAFa7llPTf748By63l5govs1g3Ukl2RahUJn
XMWgQSNOfkad0qR0kBn74Lml+POvTbmPTeCngQpw6Ql8hwuWTLHWh5AlazsD+50Yic6JixyYDapc
lD5dxNAVLLwmZgOFGLaHQ7RKoWWkEtF7/LEdeHHUvQmRWV5l+TI8QG2l1a1ct1D9CjGucy15PX4J
+YJ88eKoezPBVjBumCyCQsNZAnVNKRp0xYnF8NCH7w17nPQR6ADPW0vTDYvadpMSUf+VG9fdvTWk
DSatrEsbzUmlnjsVXrptKpQT8/XrkaWO9PvIUmRTdAuPxbXj07+FGxFonY2OUczxe/96XHVXBoBP
E0cpjDauRp5LBoIC3xdLFt3GKzFRWtAUdOPHL/N1PNFdeflPl7Hr3mF1mbz1WMHtaKwXL++3nKxf
DtTbELecynn0r7Mw3ZWP8dOFvGzEOSSkTNin/ZnW08+NDYbp2yVNL92L7idPqpas7Uj7nofqrfRW
k90qg+U5H7LyUNqETBOsXw2cl4bXbDL4qyzM4SEjc6KG2M970SC8Bk2au+UD5JEfReNedHV3YjYd
GvC99YM28UD3I81b1xZawFgFVxOMt5Zor48PhS7fp39+z3R3P5ce6BNuzZGxUOhSTbVHKZvt+zJY
JJPhYZFg7KR5goOxSB/QuJ7nyOxoCX0H7DUfCvtMhVAdaRW9Fq49iyb0WNJP0BjYVBkcjhy/zUMz
Zi/gJEWijKVCaVqkiI7o1OGEpy9WTVbuegd+QOraJ1agr0MD9c7fp0ypGo4ZJJ23DjWKgkYQvXWh
+S++vXthhw6eajIAdCJkiS66wrrTA4Xm5uhE+npgtjt7kcehARj5NiZbkMsgPahka0Wy9LDGYMF5
jFkCRtV4Oj4gB+alsxeIPCsRat0yIGUOfbiq53Uf3qaiP5Fx6F8vzLqzF4lCLaCo0VvuGjwUMm0d
BWo72siVp34uXaZaFIt2mHLEjP0C+/gnJxnuKokcKHTlsgH2nUqNYF2lsMySpp5nqXiRUukc7ruj
25eG4qYrQd//IPvg+tiALyDVbtLFq++uFKc+8YYdmFDOXrALVLXLQZq568n1Vx4WbjnGQv/aIOyF
t6zFeFWMiru2gJb7ebu15eFrjIXTiXXywGvnyO/0KX5arVVRXvOJnxRO6aoZaQihaIspRzhPOMuH
I/p+/Ksc2Hph9fb7pcZoDINiYMBNJ/tmxuN1FteozYILkJP93NaS5zCsjZX94YGLcAFSeEhlvr6R
TloRbTlpZAO/C4KlwCmgaYz74zd26BHsRZ7GBx8UlDzjcaA0TLe4pLla+JdK3aE0mT1+mUOzZC/s
+HYjRJLa7pqQ8F0ztBsXQ57jHy0n2hcR3tmLOkNpKjnGXSQ7U31rh9FVqdovURf8RGB7YvQORAN7
L/LEipr2kCXwFnLSpz7WKM8CJqoH2u6OfwfzQDyw9+KNFmp5EQ68RXoA8NGwtz2ef6Ym+VuwWCVE
jZqxQ0PTNDjLqEKM75Tq86SU17ZKPXxsNmqlvGeQSaIizvGMGauZzXmsUlm3hd9eA5xGREzGBp2K
3Q3SYo6TcL1DKYoSN+yRBSQZ8o9JPxc1FTErTnFviV9zRO5pjC0wRnJxqC+n2l93SRQSoITUtypk
C/gBFGQN1PfxRpU0QOl+dfy5HHose2GyH83Ka0ODCEDcMsrhPkM8D/KouNZT+3ZkaVY6jV537/vx
6x0a6L1g5g2R35Lzu2tpqKLq5jUt68+NrfgnAs6BuWrvRTSUeIUGhxMcP33VBZrRUri7Qmse/bI5
8aYdOG7Q7b2gZgN50H09sHHZbbZFZl9Laa+Oni7HFkTKuqX6nBoEZz7Jg0zvRrSqilmfyLEPPcK9
QKf69YAkRLNRGqKSgZEY5cZ2SrQTJ4+HPn4vXrWDX+GVMtrryEl+NDBGJAdOQvaPT4CDT28vUDWu
C3a20NH7B/oVzDgXc1jeGClokSZcAx0k6EolvIdXLtJAwxXJuRvgEEHZ+8Q9yO/yRUSz9yJaWDl2
AUMHwVsEZSfjFJ8Oc/Wb5OjVA+SCHneaOijAQXQaSnjnWu9S2SSkb4/fwIFEy9oLdwldYYNSUqiV
Vla1hYhYN91NRi+gpYuBBdjEx8keTqWkB15yay/20a9UVU00WOuaTYdEwHJ8LL0v7GkboLGq7gat
eDn+zQ4sQ9ZePIlbPTBbnFhoK3sBrEJp3Fwc/+QDh/a6tRc69CKjA7dgVQuieEOb2ZlknGJilKFW
pMFXI6bESXY90P2QUPENRzypqsJ+lgDQlEebwMfX7dressHWZlnbMugYwAPd0k/M7QOvjrUXfFo7
0M3aDMUaQ3qUEOp7hL2K704nctpDz3Yv7uC8XidKrgnoiQxbOXj3ios2//jjPfReWnthhV4zlnOk
ZesK0PMYaGfyS9DbuaEbDQwqtkIBvZnRYGxdeqvHHtcBasgLE2zDidfyQKZk7UWeKdBzFXSMWFtt
laBZMBcFQ1fg1TYhII+M4cQ259Aw7UWgLBZK2hS6WIcdZrd51jIZELPXdnPiixwaqL3wotNHFXFu
C0wNkpRLkiANNI8P04F7F3uRI6t0s9GgQ62hMV1KKzsjwhEuitPhxDw4MAhiL1aEeUS3bK3Y66n1
35C9wY3ATgN3RZ/RDwbl5vj30A4s1GIvUBSTMkUxWvm1qVnxRlS0TVBDujJTQMg0nVJhowHSwCrN
83DCCQTYB3Wov3d+D3eQU3bJINLK8dKdAJUfv6cDwyb2AozTF5Hji4ZbUuNnt6BcnXbTiTl36LP3
QgOwvc7DXNxZq/i8AWJ+LVBaH7/tQ09SXvLTHstt6OINcw/3BjLGsqnoctDzh85w7wI3uT9+jUPT
bi84JErqt25GNTJDmpYmQBzl/tnIrRM51aHHs/fqp3Zsj6pFTuNwXqI7uMDQN3ViWD9Kpl+s9mLv
fS8wUPdhKCPrp5mL3kJpWwhAZUTIDH0ptizgvaJjVo3vmAINdGQjSyggEIxsBRJHPMd2ue0T9JC2
eh4M7pU7aXedZZ050ldQwWv+xEgeegp7cUMgde2bhJe7YYPVAShX3er5+AAemCQf26JPk6TKbGdK
Iz6a/fijZH2N8hmgQzURtBy/xIGyPtzG3ydi4McZZHuuMcUqcvt8k3KOvQyi8H2qymHeZ823Qau6
OfJXkCh4gAJYNGhx1CH3Qu/oFjSElIvjN3Ngwpp74cXrUGFQHeFdZjtMrFgkgX0lwC0e/3hNDskX
c+qjSebT8xycogHRPvD5Gb2Rcn+GCTlL5TDTSsjstlBvJlixmdrF89gcT6T+h0ZxL4qUtGH3U1c7
a780lr5joOWmYa4311mS/Tz+zcwDk/Dj7z99s1BV9LzUR3ctwBdQuVsj06fNKGoo1wFqFtKLCt8L
M0T7UNTZMpuqM0NBwSIdtAw3ufFcsPZt9YK17CusZ1qlFDzK4h+ldEFUUFzA9KLvaXQwCM6Cs6jF
rTIub1JDfw9q7Y51oYcY5nwbEhD4EDBoNRpWequ/IKe/yjoUKex+Ua3v7EItkQFiea0Vt30E2bVL
18efgpyyXw3vXryzE6NAcgE+JRqoVQJAQEyYXTglDdxljFdR9s2gdfH4tQ4theZe8LPa1sFHAygN
Dxg5nqhu2ra+0lE/t1O9oDp27apAaqahppBPvQkURjfHT+GZ44FMSpyzLNlYYX4qfTk0y/bipRFZ
QarZrr9B7r6y+vCbxsN2k2EBeOj1+Hc+dIm9SJe3itv6WoB4x3Vx/FLCS7whVn4uyVPR8vg1Dkxk
Yy9VGtNUFHTG+ht8jWv8e8qbomg2xz/7wPww9kJdCb6YBQuTZ2wQqplO/6DGUYkWYUEXo5K3jA4F
jR6fWMEOPC1jL5gNYhrpX4/8jVdpy9JTGBgAcrRpnocGvt7Hv9Khi8i///Teu67Dh9k1CC8NA8u0
e0pcycsA4xTn5oklQt7wF6+VsRe/MnoTmz6JeWwaHbKuAUPRs/25Crp5NnrIuJDQHv82Hx03X11K
zopPXwf3zYHed4pIuu0/FF2w8mHq+CHYQaXXNx5s2Q6yP3WhOzQgV9TIsCSKoFIp2rjowgIVGZbK
6DSCHAwJmxI4lZrYnrg5S75KX93dXnypITvnZRoHG88brouxf1ILAm6OuDs1lqMdPUnbAdy/M3Sl
vCCUy24leCbKy3VR+j90u50Lw9+O+niWwy7HlG8xDv1VggRNSaHfmAqnkeWkP3qFtx1s+0UVWJqW
0o9K/kQnm9YH/6K3+BtMrp8rgg4dz4/AKt7Usd1pSbuJB3FTqDGUdyV9GUw4gr3OVrkr/Ut/0BPU
ngh7PZrPifx5uwCkC1WSs6mZ6MOH0XWeNQPJ2wi0SgrYo1G5qanyz3S1uw+AuddKDtJq1G+hU+A6
ib6rznGBUcKn0hY7Ux9pe8VDydHetUBAv9WuHb29akNx4UfJtW8Ul/lonPXAefHjYsmAjlAC+m13
QjfPlC76KbJ8I8FzQWJvc9v8Vjnxi0ZXYauIb0mUgz71tZtRHe5dXCycfjpzcu+Z9WlTEGjnIu/O
LaEsse0zad5HGo99tey5MZPghzsWGxmwDHwr8HNoZp2Wn2co1msQe1CfBmS5ZboaUFJF4fTUjZDL
GLJWVpWQqJGoG6g3u63ae8C74Fp547dIRdIp9UIoCb532DahL/DxZc3jdeTj49G6Zz6dUwUKdFGQ
eyeorKvkrnW8SzP01hROzaUQ5UbR6CoGT0nBt157XneJwLaZOcjELFt/k7x/ui+g/CVolbTMwYNN
Uc6lZ4CLVqp1cQvVzRy3BDWZKYKqrCcuTOAfx2c+goOvZ/5Hh9+n9zIKO1X3HAS06NWudb++DQS6
ATmBc9wspj74oYfFqgi0Rzafriif0w6P46LElAD/GwNFCMSTzrx0bHR02tjgCh1Mz3pr0PA1btNc
2RimOE9981UbxotcpizSGgVwHHr2Zp1X+JzaY/YyIGfJaw8SAqlLEk7oEkFuxkjGG2gMA9OsLT08
MUTyUS2YOu16Mm0kyw74THuh0emdJ/61X1dPQYhLh9WCfUnDjRc74QwLyouIj6tLDmqkJREcvmuD
fKrWgBzlJsLeDlLWlLT5ma3Sq40v0Lph15EDGS9lTZqCBLrrJQxVz2gvc0xAmDkVJ3ctSneqkLJw
ZPW4b4H73CFjvbRx3QFxa8LzEldBOF3kwsMCHazaXKkUsTbjgo1z49y1vrq19YanAFoF3CcdUQ1k
RE5AQgL+5PkbzMa+I0haWVNxUWFHYUAnyBL9Iof1ENlpz1GJsdWkmiGrl3rmXce9/9pixBJBJMmC
0JtrlTbHXuM1NsCo6+q1Cqc1nvCVH0d9QQ/KkxybRtb7RWi919V43/NcNQaxquIrWUYVEisErNmk
twYq26OjteuowlfK1porDy7vXJ/0VQ7/BA4QYEG+tJwDaVj/iBI3WhnojWu6lofKSFc6mwx+c5M0
8dJPxtvaJc8Sk/WA5Rtv/32ocN6a2ChbW4r2C4gZ903V7uQxvu44V5MvbkJGs8WbqZS0tky5beFb
BdKZBQVACZepH7ttFBgr1dZ+SntZC/Vd3GYXKLLR07K42ABQ09bngEO9EzgIoP2bI32BShAUMP9S
7DdiPAfokxF9/dh2ugBDi+jeC+yzQFPGWWmJB3iNL3qLHMf0IL9OCBpQOWH24bw10hyUhj3AEGXz
aKUAhN3hSS/Ny4BeolmtwANGiUZTqnetYoBSKYgieQ/u2yy8y0xnl4r8vG+at6BP1m4ZolFVsCKu
Sue8aLVd2qNIruvmG/37sNXS8Tlj5UxIzC03Yh+dRVcS2R23yO4r0W00UV6LyMQIplO+mb1CrWzQ
bzjAXNv18KPzhqXi+CdiyqFcbC99To2+QWVIh8sYGWwunGBta8Y2DgZr1rvTc+lhlJCaJ5buQxfb
y43LRPgpdqq01fpiPQw2RwfNpTJY4yw4B//jnchdDyVje/lxM6ZdK4KR5rUwfPJt+6yj1Tnx2x/e
dKpz0TgUiffyY7+pXC3zE1rBQFDOwyK4CiPrzoOlweJVXvZjem/FPhYcvdXOmqjiSKxCyYRIe0jS
Sz0yLvFqeGtL89amn4Kml7PMtTaGxbMwI84PBU55gb+xXRAGtEVfTWq9CSuxs0RzVaPdR+WyjVT1
JTaK+9qmR+r4EiNzyS9Sq49Wrk8LjDMEnaZp9OT6cXTfmv03TXPO/UE5sXM59PF7uXiTORmV5J4O
t1Z51k3trYKBbzLtj9/9gU2LvpeFO21dUxUNqLXn9iZ0sw4ou9meSooP3fxeUownwoCLuisdCqKr
SQf3hL8e+8ygLy7rQKbGzaIPvHP2lp5xXYEFn+zwzDDu6Jk//v3k5PpqdPYS33YYtVykdgAYO55N
Ko5DdGGAU3sfSHgc8sSwCy8BU22OX+5QG9C+jCJpMsPCnzXYBEoHDvnN86+VHpc8/QoinJUEM9Bg
/CFR4nWe38hnIcXOno+COVxH5EAIVWYtKW9vBa9RYlwEHjV/Cd6o0Kty3JOjcqdz3w1JsOu++uv8
4f/8JqqrP0R2P/JirGgIbPb++O8Pecp//yb/zX/8zu//4t/Xu/zqNd3V+7/027/hc39dd/HavP72
h2XWhM142+6q8W5Xt0nzD9mf/M3/6g//tvv4lIex2P39jx8kDGhh73Z+mGd//PrR9uff/zAgwDGp
/0NYKK/w68fyK/z9j/vmb5evVRN+9a92r3Xz9z8US//TtVXbsE1h67YwZI9dv/vrR8afGmB3jg1U
Q1icvzLBsrxqAiRqzp+aztLq6oZlChWa4B9/q/P2149UoUPDFsLAWEel4fkfT+Dmr1n716D8V4SQ
QjgWMmhTM/g/zXKtfVGYporBjkvbWDTgfRNIMOSaM+NUw+XH+cV/vkK/LuPAHzNMQF6UQnjFPgW6
sDDqqtdU9tAN+QcVkxhcvIfDiAa5forlMduqA1Xc5NnaCd15EbTzON1MzbZky2EaSAqyABPe+2BA
r5dt8+4HPAELEFGMKwZbjyyHCitg2rOhLNJ8Ppa3QddyaG4ufa3a6IayokY9712ZdHC217kz1bRO
xKrfQ9XHt3Q0U9UdIQBuWR/V4E/fUqlswMCjbiycOp71IM4Nc+YNu08z7NcIfpau6h9HKHsP09HQ
57uGaem6vb8t8TUvAOIieJh6iKFVw0YZk2kAqQDiKahEIarNBO8GFpenchBvJXrFsDQzilZYHHl3
7XiHD/ujk9pUo2kA3rX5e+Q89sJfGB2bRwfz4U7nqT+X+EFxHkF8Wek5xoV0Vbo9vYOVd942b1P5
0Nkx+ncwU+bb1N82lonFkbEdeLq0JSwaCB5p5cydNkHKAMK3ZrRjfQGlYyaVKG2YwhzQr1QVnwxo
QWnxo8OdOTOnuTW2c7e41NN2bnj2fGz7RaHeqwnLwOAijU0hiw6zBnVb7oKLq7R1GtOcj4RTB83X
0K6Dp3z4HkPTsf1kZpMKG2m7qVEFKOltif3C2BXIempAJnhldQkoQhfLWYBj6g6Qyjyjx8g3EsRq
KQAANqXm0hvHeVboCzW97WnFqAFEBOkCLLgksQAY56cBPnHt41QD8VCyde3u6ireVK2Op7SxiiTw
ocNAIr9MgnBWlspy6i7NaWcNyiLMc8zGmlsjKM5Fky41iIv10qjhAVBcgQBB2UFdFLa/aBibDrRI
HOlro03mfcnTBhA6RPYt3Nk1uuFV7ya4oyDZ1ndxxA6swepDeZs657zzp7lt1suONQwtuQKuUkPK
CPFxaY1PzlsOMysvl2NUbQw6uwaOa+FLbWlKmFtDeRmELxPbVLv6bjPA2mQtstpYTvm6hvsS1AoI
fxv7OwSm06yznJnj+OdTmF0Y450xaCsBjSaauq2pQJgJxvNu1IHSSPkiXWZ9y67jR8hEAZ/AOHxP
2ZHGGrOLfWx7K7RhLrj8CMyGrzhliGnNaiW4SjsZZ5IaP6mPYkC5O+lIILMX0pGLKLdWdTli5q1d
G4a/GAAxFCNNcRmc0dBbNjk4zEjB1LaGxER5nT6basvmHQjTZVfTfCHtwR3fwUIm5KyDPbGDQzam
rsN5K+Hgx9/uL0OIY7rC0FXVMvdls1NaFYVGA94HHLcO3wuCY243JwLVh6Ttn0KI7agQ4QWSBHtv
axD5Og3fOZFKrcF2hvdqvYpgJSZYpJvmDLO72RC9hD65dNNx6HJeQYqocxc93kPULwNrOHFDv6dY
vyLnp/vZ2xd1JfxYPWN9iMfLoXfmff6ewsCikUlJ3XVBEc5v/4qj/6/TlcvwRwUK573Zz1d+S3H+
f0pqVMb706T856QGZAJpDXnN7ve85q9/+I+8xvhT1VRVhckraPT6Lakh1YFVQ7uUq2uyWf4/kxqO
4kgzIEw5QicX+i2pUYXmuqbBemeo1ED/G0nN10ukbgphqQ6rpLmf1ngBuCdz7AyOMt9CM2XVAw/k
xbMX4Tw6+DTo2jc1aFeI4JZ1hUePDcwYFBI+JDPM1JnqIAm6G927T2m29pJd6nNihgAmpwFWiFkZ
vuc6xeHscWIBVOFPBiDPu95cViZQet4pX0SLqh7WWvpYsT5GKYciI4dNQiwSIn2JvUPIp79W9rTq
1N04bN22n+UzsEDJbexfs95lOC4lPjQjAM16wUEifX6s13pGi0kRzcMmnMNK2dSKi5uTIHVCkF7S
CQw1Bf1uHFgLPjgM+e1moXasg6y6la3NUhsf8uq5V5+TYKejanSRDTgfJqG41XcuzvZQpse72rtz
IECNoYofKilERSqBSf1TLXOL2vXy2Q9tqrtNToxYR4SNQHMxGJIx0SM4ujJK9jJeBuo3VTVqTC+J
pAw+Wxb91mVPY6rYmRa7Mn202hsR0taAN4oYW1ykMZIs47OJtSBqxNzQnnCymbylRSdHbr1x5jAH
UYh0B5d768GFXS5gvkD9L/zn2rrrgZfJv7TVHTzQmc6vTkCg1YAvGmJ2OFkzGzUKi9wsjHYFq3+Z
rl3Fw3JwWpXNbkTj6WJWYUCp1IJNZCS43Gyd5qwaYCPVTI4knCv9G1BeqDTlzIzTeWc9Z8lz4dzA
+sUZSVl4BjZ3Cqr8dJdhpRgLchY3PhsbdgfBrM5BcE8u3u7avIureSrO6j5d6h3/i7GE0gNL8Fj+
dCyvmm5ZJrfQBRcqTORQu6zbcjOpAe5NycrNH8fpLeRJlMUioR4LgCAcboyAUbM53kj6TVU/q+GZ
mbFRVGCfZfV8iDA6hT2c5SHdWdZqDOpVAxlU76fzdthN4Kuiypwvt1nrIwCY+zChfOMuy5+jEr8n
8wK+Bk+/fg6zXeP/T0bmg/H7f+F+0z662VxVu+xH8Dey4teMA6C/drBymyr/2a+oLLQ/8RV38Ydm
W8lWRPYl/tptCvNPYeqCQ11bswzVke14vwKz+NNGcGi7jqqabCw+9qi/dps6+1CbICrjOVtUldrI
fyMwfyjAP+Ud2M1ybXatwrB0hwqcPKr8tEPy7NyIHWcCEonIFayXSedEPkqLlhu/DfBmpQOlql+D
PohJTZWbNDUvWoX8uc3JmPHB0f46tPjtzOLzbkoTzl7KRaeWwZNi4RHswB1Wjd/vKYLgaVvJQFRX
qnMzSd4zLYsXWWMEaxARK9Q/VpBRWYgoaeSB4647tZCe169V215NsBIJOsD4Uy8qZznMdKVUcQ3A
LUV3kxdQxzTmZWslb6gkGyk+aOM3yx/pJiDd1TDvois1p3Whzn9mHHPOy3JqVm4/NbzcxhXWRAoY
RvKgqO2vLcNcuMFr7/pYzlk6rSeR2+CiPmzLoqHJpjwzo/qlDMbH0fA6AHMd3poaUAHDoc0l0PBs
XtVJhZ35qF6EqdWfBRQmRmXCisdSsLofgdcUlPvygSUjcB5A8ygzvemvIIL2c8sq3HlQn8Hiv01K
s6cS5E1Lry/PstTbRUvJbbvr8bWPYFI5FhDwwRCglGuXck2/CrX0vO4V7bouB4RFg2QHV+68M7sb
E4Ilp9XjJuwkn6Yq74xE1pPtKZxzZh5SCcFhkOaedEkz7FJVyUyrZIQ6Z/fnkHjCOU0A7WIypmvq
BONt0ofPecyeqHX6m7RIL+wEtzElgSUVqy6EN9wOOKmEaQ+lu2rjtSxqWL4DEQ6/w7N+eCr0DJe0
kJIjdjZwmovpXDdgn2r4FkeivQkS/PbgzcWrKUrqpe8r7aIZr1Jbr5fjOP4IMyiMuAFMkM4GjOoD
h8vZak9t6xYwM71Jilst/DF+y5thKWo4yI5BVcww47sxN5+yIZ9u+qJCjWtgd+vG4xmQKHyxtDha
piGsNguz7nyiZqz76U1kTN/jwnJneV5q8xgvg1AFM+qSPoB37EBya/cAu6N58NfJh4+zDCJAK7bO
8lTPoPojqnO/BW5erK3A+ukXwdwdkCAKubVVrX5VJnq0TAYNRLpR3lUlNgkO3sG9ZUDr7RmBUO05
AA6dnV67W69l/tVpac39GPMtYYGEzZv63nQ4gLGHkeYgX4MAa686K7tBTvXkiPzHYMXBoiAB2E6L
3nmxW2PnjzTfcaaUz9MJsnX8GobttEJB9pbGoDnbprpPuwAzxv5CtUSGC9F0OQVolsVQ3nL1rLjD
NvHBbMDji6550TApLXL72izTdtk1pEVR3240s+dwyX619BTyuhFfKHTg9Fhb03rof28s9WFyqp05
ter1UFbnvVilTo9LpwY4blLHC22ozkaDrT2Ns5tYBQg9sjzPypZ+55Dolepqg60fbqUuRwPUU7Hc
8JpzkLQ2CI6N10F0VVG44/AVMsYZADpjSnajYb7hQYJF18jpbeRaK7brP5WCqlw27OpkpOBhw2js
LONOUV+HMVgnufHe6tPlqE7GKunohlM511DBYC3LwpsBruvgkXJaVMUXZhVMMzTh5UPvGuTH7nBZ
qwioGipzLZ7vpXreuc0Z+mPISrgKNfVzifOQl6fgzEZ/oZbgjjWTDFMtOTgpa76ArZkPxVA+uWP8
sy6yn0DQonlvcIAylR2mae3CkLYLrRXfxEY2rvvcXEy4JdUBsF/FSHf4IY1079EojT/CoouDnSOs
S5Cl6u1kVxfR1Bir0NbjhYq7qOuVF2mVfh8t7kn3X2wv09eZKmBqEj1nqamlq6I7I5ThwEgDfS7s
Zpkb0083DSlXNm6IxUkeA/z+MHgTtC/E3ploSgQEo9M8g5l+Lznc4Hgi5LDD34XwoulwEY+GkeCB
N1ziSsZpmwPJHzfjcDbY0QaB+SUuczdhUl84unYVJt0mNPOtiNye7azVLgWes9h2YQjnKatu4AEa
ZhtgmNzW16nmUd4XTrlUlGmVxvamxJd5wGNlzrEArggwdUOFJJ9WgxCcfvS9qXvAt6NizHVMK7TU
pzDh9+HW6ZaaZmI/pjzgdf69qqZyXorq3q8UsPD5tiAXrIbyoz6/qEesBcrOvS5a96GwMZPugpu0
Vd/NHtmgeRE6hTSvoZe9zThGTThbLbx4XJYAzWuwruUI4E4M4sI2vS0Iwhxkqg+1rtULWm4C3pIw
e/LwLZgVccl9lEFxDdr23MyibeXfZXEIVhdvBlWnRhzbHaT/YtY7I0R36YSq6PGFrWW0Ag/tuHW1
AIohaisvzpeKid1fjGw9yuwbiMO3rjTyxtmkWsC7fPB1mO2q8EGOuLd207RXQeXA/s/xVNV9/0Ir
A/fZY5eXxOm3Ni7pzqRJcUBQHmDavS4ES3vdvk0OTguUGbOt50lrQ1GgucYGxQ0fHb0yZhpZvtnj
7uVTK7dc8UKJKn9MnE69CfE5s9REnQVD86LYtYVDYPOSC+jGAPefRwKAOYzxGqXAMCsESMbACi4y
YzEEhr7WASbPKzU0zkIXpQnlgPNJ7wwO1kDeF6qVzAqdEz7EhOPKVZQLkYz3wt3QjwN2foK/3+PA
Ww3FcsSnWcT90vb6h7giFMR2tggrnF+SvMWnooJJCTy7WupASdO0De8xi6Ar2I6RA08mBXN7kSru
ZT8o392oaZcQCdsVaJGHjowDF0L4/yKt3Q3Qy4LT3RUijCs60+kaUCAPaxon+9GIvxBJ2MzA9suy
zWrbhep109q3OgdMatUZyNX5lqUT3+YJvlZp6v20i0Z2kM1F5NO0y8YFJ7Fy1WZAZc1kcjagmdk1
NyrKv2p8IpnDXwyzTS/pHAgKj05RseZo2hgvAo9T4WmgWyqPhospU1kLsBdVHac6qxLlW51glMC/
1xZhlNr8en6dBPDJq9SiF0yAArQK3MS6wFzxxjdgbTp4y4NhQdQJ76MRU7hItUjYbAsq98hBdesM
xSrVxhKVfgBwPBrONTxhIE92PiYIi8bPyTnEXTrkL6aLUY8ZqGtbXJoOh8SKSF45rCAAGgonCG26
xa54VlnlFmDAChGucq6ZLFFqkd/XCn7P9OXOheIky77z0jmnvdRDirC65PzTnUetki5Z333cmacL
Cc6nra55pQOCY1gcC2e1NsWIgO3xgmrMpiJHXZoYgZwh2mDPWSNQ0/RhoVh0crQ+wEC7T4IzwP31
NYZx06L0unHx8Ue8sf8ve2e2HDeSbdlfuT+ANIdjfo0AIhATZ1ISX2ASJWKeZ3x9L7BudkpUpmTZ
L93XrMtKVcoUFQMAdz9nnz3sBqSohUs0KxIse4ndrI9j6sHlHPTjfCVs/aOU2X7iFPWCZk62pCgH
N4sjzocWLdepmCaFstsgBa/Oo0uBcSfRA0LZRISzwF1KDwtPw1XPxAwiUbo3eJi3TVlFd7miHPAj
3wZWFV/lo36q29AmBVyang0PBoeF4L6oG1Ivo0cj6JSLgr1G0CMvnKbhAYOB2iujo6m32JsqJMQN
gaXsyjm8mfLKhgMYvoYmbt9iSJzr2pG+apuxGy9a7M0GIj46l2MpROs5NcFQmiEOWNcWsL5nFElN
0hFclKW7Usdod5xtN06j4hDl1V5O5oJtA8V3ORNhlHWMMCK/6MlpL9t82SU61smlZZzTXFKi2bav
UIskuNLXS/SqLMNpjjQS2uS0LddXMepspzRASgnGCds8E9UpWtbobv1hjC1x1zniSxlMJFFFJGTH
iImwCl0WFkw3fhIlgocmwKybR/0Q2sp6bi2PAxz2x1Rx3FK3F3fKCqiNY/kZX0L8Ta1b0ddiIxur
vagmeqQozyUW4MoJ/0JcfRmLnWgLaYqS11iSCmxXqdgxlVq9+Ad9fTy5vEqFeHxxI6tZqJTbaM8h
iunvFBPJrsvbOnkyigFb8DSH3RHmuRuLwfFTOI6UenO7TTCBRDlS3B+4HPhlWJGzWwIGJQoBKnDY
ulOTF+gfHOte7fAsT8RLqWWHqh/rG2UqlFNO8gQ5W8uxwzXpYdTwxISISymRtsWp1YddlpGLa+Qk
qWQWXlNTzCRyadWrvG2gAiZjtdeWmVzvyvTIikGZnBfNrlAbeH6WMDZlSNainASiROpCFZthN1Sz
T6MA5i5U0O92ASTrAuKniwa7UEyKFdA3sZzsT/UIflUv03B2RHzBr3S6srQaFrdQn4oRfYxlQ8nK
0OqemlH5mkj7NSBtcp+qhkMyH97eU7HAEsh6DF+7QXwJKuummZIXtUATkkz16Be5UpOyWhAbN6n6
9QB4NmVyvGvS0hVGdM+zo+5lxolaBeFxqMdtM0+EsavDZ7Mg5zOrlxBfSmGceuZrfiasczoYl0Tt
UCRRxnsacPJuqNIXTu32MDSkRNRm9IDrxeJUXwgPMQ/LTAYMLLybBbmsw4Xx2BuYZjZ1xAHVBEer
18neFSywSVRErmgZHAk73pe5ZXnKsgbtwp+uq9J4ImflJYl3YbdYV6hGK2SI9ksWEzRq20nhttWw
6yYafCHliR1L7qthMMkrcshrN2aca8ven5i1KaNWbfBEEsduMq9TR8k5uehDKED3amxaV72iv6bW
nSbikQIrfiICur/OA7BGLKbZY8xLvnBVUs1BORSShV3AnZY3GJJD/JXFSzPn0mtCfHkNg6xUBT74
Nsinr3VNB56XYBEWxS12H4U/Vjmj8FnV7k0BQBhYOeHSrXZhVZGfXOBWnaM/UXIcQ4BXxRxeYXdr
+g1bQztMyo4gtCkKdnY+LltNCZGQm9BK8yr+jM7hQxlsiA+rD0o1s2r7qsYlrrufzQrKNxV8bGFT
XvcUDDi73DhNYRCAo+c+YMI2kNpzGqvTITS1505NFERVD3NPVowMmg+hNW7x3KpvOQ/Y1OJF2epU
w56mqQNbFYsGBiYxwp2gBDGbyJ/amG/9WpQ1uK9lYcBE+7BPC3lvWgFe+rilYGrlCoxwiD8z2k1g
m+Z+cLKV6b3FUSc9hAOKmHjCebuwONR7o/eQclC14Ae+q9PmE/qhl7QUywVO+2qmf6in5WBmzN96
mavgxxl+PMsEPkxAyJjHkzfm+SdCSwHZIwgHTnYcoCgCfcO5DHIix3sKvVhNIVwuxwHtyIEgICwt
59FLg5zqQ6TDdh4hn2bkap8qRsLlhOVmPSRUBZ3WukMIC34W1AAirzZt2MYERzBIl8K+IQL0A9/3
DnfwR4Noer9lZ1wm52IE8jFOGUfAeNNy2zn0cw+8Fl0SnbHBMMm7IEk/to3is2zsI28LrpBAdFVl
t4PXDxtdwOTsu8If5svCzkpliyVr1jK0reHJsEQyz6j4qm3XfFHm0NrJvp024Wo2EEVWe6zx9/Om
cBHM8NTYVwjLQXTtPLWCbio1GBeMnVMxYBBykzqkI1pNtjWVHgQmFXRA2NkDo5zrjmohSfEK1KLw
IyxU0KhFdfu4xnZfCY5dE96aWvYtDgW5M/SQm5gxEPmOE93M2HtLV+bXjQi2jyY5GqeeDW6MPGjI
x9KihE/I6dn3Xba2L+MrZ1DrWvm0xY7W8CKnuFJ17H1jsKtJJ5o9TNKIKPFkxYXkM1sobWxqCO4K
owZKbirq5dkSlXVrO49Joj2qZSvP1YgLbzOYLoV5cWiBBUzFecBu4B7qNlEdU3CbF5x6802vczgI
UoUAqmxXzfVvFkTcTSCxWVvaGmfWlKK2Z3rOwKcHeoyHlDkBsjfIyKF5zAuqB6XysZJzvLI2iGoQ
xXORR/khmwaeJwqRWLMfnKVvdv2gpKR0AWt5fUxasGkp+o4cnY+tjpahKpdrLb8b8PfeViOiWXqu
dgNm5IlWfgvD3vCTrnODaYg3TKUsIh3ZKtqw8upWJedWIRhZky56VDZMwtFSu/WD0KGNH6xDoevX
Y6swAkrq4sChJa6VdHhlb/KtfMguZSz3XUKM/egwxuDhoh8FbW3icaeoEqp5nVunztS2c1RrxJWF
DzFUEJcFTy5FCxPGEONTL9Qb3NEFeTvJV9skq7HFZLLRFcrhkHoZTcwOQ5ddai0enjmTz7P/IXYW
j+Og2lnW2sU2+Mjopkc+A2k94dot6QQPpH0SbJvIulO7JCKFi3poDCDWl8FSbGBQ5fuhGr7l6BFw
iiSt3tJXs7/RozCAa0sVYxIFeKrUkt1dVmQyORPcHdAbIUuy7OJbFdsvgxADrN4xAKcw3GplsSua
vCIQQ0SXPh49vYphH1aO481xfCiTeNyY2IFVevMxd/QnvHlvgr7trpNxRRGhpKN6jAE76JXkMO3B
KbpNEHwOu1rd5cJW3HAAurb18cUoyYyKi0sX6DPxVcqtaapXKBonRCALOi7luuvIC11W9s7Ecu/H
UXWp1Q1Cxlh6Ztl8SaIBqND+1BY1iaWNl4UYy1Majihxcr3HxWiAXwQI2BUTjO92p+f6w0wwe9IH
zbbDDr0LxU3RjegRZuejAn1/I8oq8MvgFpk1YVla3biMpNzGyKkQnWsm07YntfQ6Hpvj2A1nxoMb
zYR8rqvCdotkZcgUWIIOtN4edrHnRQPPK4K8cEXAQVNYiVvge+xmphIiSXQ+Nf0lARyfpXGfWtPF
qZO9M+o3FuKKzdJa2OenwUPflLs6IG3GiJCzKWJd3fdLnD7BGZKLcl3mwB6Z/aHq2WNH/QxCe2q1
qDsrxXhJquGQp8PIZq58bVklqlGe29Lmy2JelxkrbCtwE6DB4Bz9LBrfIr6cLrLbaIF9S/7uvZyN
JzZlGu7ZgBmT3vWC+1Koy3lGeOkW1szlkXfEnmD1FhCSFn0LpfOYZs6zbLvD2NrXohnvmNHcLfYy
bfEn0RfeqrQvRXZfRVZ2shRGsSpD7GwOvsJA24OuBZuuxlvDCBpWdEcrahgIMXDFabVs9uIcTA/2
CFCtLD+qJJ4QcYWgqMJtyjXs7ZwJVkR4jb09d/sCQ+1pqKzHZobSpDhAakFYNifSQJ5V20EVVH4Z
9dzZhMVwHiEmktCr3zL8MU5hx1ltyuRupUyZtvEpMPTm1ApHQSJyY4KplnV5XHLAxCUPKLxH+q5A
1hc8+7lkqqke4oi6NI71jWF9msoOt2cCMTd6mCOPGvUPgy7NY1/N3zgaLa8bSD+YDXnuShKQA05i
87WOnW99NwxuYQL0lprplXa/F1kK3TC0mArEw65RypPMgpDpRTST+1GShsOoAtSZIX1O2vn8HNtJ
6wqzeE6cwrd7+VKJAb4V2GVk5oA9HO5z/Kp0Ncoi22AMPlzRAzGwVgmt6JmlpM2H0ZdKdlg9LeEz
MSZg0L1P6xatSRfskeSl19pNkXfpHkqkA8ky+tLRG+/pIJGRaL7tJE9Ji+s0N/khHHG9VpS2OFZq
SPtmxudFecJz6IKpouNr6QpnWAZiFk4n2RAomnWD5Y82oEFG3I3WFU8YaJPjO5k36eLrQjVuejWi
jsHvYQzErYY6A+r2uMfE6M5mrXuNGDkykRMFyW0x4E1Qxeq4gr247jH6UPRG39V4OQCNiqtVfumq
MUINfFyYD2Df/kZz+f+MoN/QnKEl/5IP9HklBHmcHZ+7uG+/nzy//c0/CUEQnZGWWpCdIfIYmvrX
6NmEKyQw2HUk+cZMkb8nOlt/GAyWNaHCZBbwgrS/OEHWHzrkZwOiM2RXzVLVfzN6tldK23ejZ5jO
pu4IHd6RajJ+fi9MVqFD5pLQTlckWLeMppuE2m3UMxYM7UM8e3p/JxWyOYb+Qx/kBP329ws5xdlS
+k3CFDTMAakgL7cwQG4H6Wx7qk4z89SwPshmZjBpuH2gE1VkrlG4D5Xs73ocJIpAdzOxbKd+OltD
8TxPhJ9Y2YMannr4qloKnMOusaTKN5OXi/m9kw13S27tnCp2nZnGijNgwsFzjSgqlxz70cybGaXo
JE6lg3JfBBnpkTH01ZZdGGpMBflIK/e9RqSiUn1cuuEizO4Y98ou0NWdCIk6SpbHYklek5IAidF8
DE2djLbeNePlmso916jCs+GoIMzUycYu5Pgfi9B/tdr+kZzB/P4v/cA//tT/gxQOafEA/7NgABj9
88vn8sc1xN/4cw3ZK31DwNxwoMnBnoOj8adYwPmD08mUqsDwkfX6J6dO/qE5mtDQGKxKAlXnsf9v
6oaqojywbBW6HdCFA/f+36yf/3h5f7+ATFODlGryi48BteQdd6OYzCkxA0tCQeg+ZrSxkbncKZHC
7IAKoIOTkAR3WjhmnNvWA8pWkhPrfTrgMY9oMN43FWHIox1vZ3ylLVwB7qAAZBoqd3qdbaRrJiSr
BVJXWsFNCj9XlIYXdMDMebIEuXHWb5eOgn9OQbMDfRzWQanthjbKGBTbgB9gEKlt3ky2/SAS86oz
15+Z0q+yHZ9tegrQOyZaZfNBN6Yn8q5ZVSLZNWrl7CzWodd9GNpTptIWxWYbM7RDHOY4O3sKHrNm
TDaGJiaP0Hs66mY55YumrH4fezJYsbVSMwKdlvSZ6fM9nGtnGwKacFqbBEjXARjNdOxF5Sf9MF1N
VSQZ3Q4hlLXWK2Fx7OI2ZIa+zt8N81jEWeWJIZAusHLVfgojrmSe1h+rWkErn8PTHTK73gVGOG16
h+GrrsFKSwvKZvUEMDjspaCRRFNImtuYvBokdipThwSW2EAXIBEGn1U9V0pyH3Zg6MhIW3eiUz+V
oXww5OdGvTRdMxwgcw7ElJTunCUmgxC9dJNhfJ4JoM4asorVIgD/XLjOc+O2CTLMRYkq2IfiyUy0
27wZBfP+huxyakJ96WB7F1etTJadNgawsnXjkrewLiuzv+jj8tTKVN91Bjd9yvb4O14Thn3og+Rr
bem+bVf31RAcyW6FZTmjsK3Wp07aRyNTjG1VzMchMZ7LNDtrxMYOMeCPZuwuCBbAOsI319MA5CWK
TooFD9CWt4penDHAjretod40ghI8rtuPQx9bXpwgU62y8qYfd04nHxB4Q9vQ15i6Duw2NMptbIVn
Oy5eHYdJgeKOhaXAw1QeLFVeBQNsc9kFfuEUz8LxAtX5PHLjN2NBaWPo/WW28J0vrZeco4CwwI91
yygQRA2Whg6NtINhz/+YRxH3X5I2eJhSXh7PQhLgzPGpbMqbWsDHjvqPVWs+gGlh+yiNK7vLviw6
GU91ZrWbgTg9tcx9do+dGgtktsNlbq1dCY0U5uat1iqkHKb2Q04CXTIwqB9a3W/G9KulBFD6JavL
tsgjQTf7aszmASeFc9LQYS0XKPLAIGp+jsvlFkbPuJnD+MHplubQd/FzHDAvCvTl6HDCNopaeUzW
7X3e1cKNETkSzbolkaRzVYcl07RkTybhiYKUoC7tlvig+zmWK6eEPrW1tz2KdnTDk/VNMcvnWjWR
UlfypYyyHYHep5hmK0qH26GnjcIdoyiC3ZxaHw3cKu0+8soqfZ6rQrg5fEe8Nfj69bJvIsiWmj0e
yt78mCj1PROvamvF9X3cwSCoEhi9xbIdP8xZqv6n3uTs+nvt1TtDJmApdlQId+za/FY33lj637Hh
tEHXx7wrQE1qbSvU8LjMNsyzJPwGlQOoNXho1fRME0tqOYza/4vV7v+sI5rK9J+P6E1ZfI6bbz8e
0fyNv45oTlRbg5+8qvnEdwxL0/5DlzDcKYGlqSGq+IthqXJMq9iAOpax6sM0Xu/PU1r+gUiWh0CH
hWhYhvxXh/T7Ind9omDWGTYfkTJ8rQa+51dOk+xBsDXVLTv5ZJrd11kZjnIxLxn7R9a0r6mzOjgY
+YtUsy8F/b+hDvfQkzKgXqKBFYek12DOdhUwIGOwu64S5E6BbSw2e+N31/VvlGxQS9/V5HxcSn+H
CyP41M5bzf7dAujHMNAMK1eBzMg3a8ggUOjytv0AMWeO4kuYf3CKjq2biXVJ4GdgrGHe5BRsQ7XU
odfBw0yxEOkMghICY97b5EhtK9G3m8hZrhtZc8zm+nbSK8ULMoKFJWHEHBV2sEjXLIIaRj4jVPLq
QU0SZ5sngN6pTD9jw4cN27Q31PmctbZfWNqz0MkBUntYUBkUlOWpJj4RQwUbTJyRGDOMbQ1+6ZJb
XG6z/htxC/Gm0dAomlzIqMtBGSwLvZY2YwlmIKDqZqQ28kPkaA/LaGU4aKQ3YQmnAOjBT5ESbJuk
ndw5wtpEqY0DniqbIJosv+VnUg2VfQqeslYZXdkRHkCobMdoqyn1+1xAkaki9t/I8fS5IbCcgRDN
hUY1BdC4To1Nkdyg8XhRZHWj9wnVAIR9IlZGc4K0k8O9zyYYBQTBO2J56bPwW54r4HkjcuhmBBsG
mZ25sfQdeNo4zRqRk9pUOZ+KOum91HyeCf+el/C2Mm7CsIPoPgqQW9P2qrbFO0XEnIodcbhJcwYw
9/Fp3WHE+yKM8l5ESw5JMfyWkhVtNz3Cb4KJN7lCBjS577NIqIE062GYo7thsR7HUes3+viaFZzL
kGaW3ZQi3GP4rbREbU56dhVVg+u0M55o0TAQn4vkwUo22UgyJa6J02aAKkKG+fjf/t7/qtNBFc1/
f6kh+sc99Idm6H+Q0giy+Xcbwk86I+D7Lm6j/3qKmzAu/uvQZp+Lrz/CC+sL/Lnv6n9ARNcsMAK0
z7a+2pj92Rrpf9iGkAiZLRgEhmrAh/+zPbL/oPXRbIGNAqUqRc5fG6/9h8buLQkdtSBkrXjFv2G2
v995bQAG++2FNLoj7eecyKGD450E7pyrz21WfptG65Ca+jGJNaod9UUrifwpCl8ZqieiNu++u3R/
s5euVg7fN2dvb28LlNV8R2k6HDDfb/xOYDjY1MHP09PwMSBjtZXasbApOxv7MJbBb/I9fkZT+LqO
pjqSkwbS/Jsz83c7d9SZXWKNpuMamX7Xqsc+yRiiOceibe6kyN1CL77VjbobjcJPcvXcFtipzIFv
L8ZlGbSTUOU5ypyrSgYPsd3dZWi1QvIG8O2AU6xeMuQx3Yc5NVHdGFdNc24b3YtN1m6NFzguWTY4
/hLEPvnuMIDwm1IbMBCQXdxkpOIz4nPj+Oik15O1vBD7g6vUgQHvbXs2tOQ4ysRPIuuw/jgdx5Ej
fVflHXh/7dkyOxrFsR0SJkThIcm6fS/qO0sFiw4PhH7dduD8RpL7MGp9WTZegGo6VXmlHk6YpR/T
6GObTp6jiNP6oq0lT/qiX4nZfmUv9/79nXcIAtFMtPwMy9cn47s7gSqob4tId1xZXFX6BGVWw/zw
HCjaxmzU7f/Jmxl03VRAqmm/M+VQ4FqV5mBAYoDJ58CSKBcNpdAJU0zG35H763eTf7eoHDzNbdYW
UsL3T7WVMNvtR9VxMRzbL/Zw4PtvR7N8rIKjokGnnQGvB4IowksWmD4Mm1MXZz7R6h/CboKSbKpn
w5lfxkW7zMgAB8d57cXvFgN7yE9rb5VB8kkFGMz7hC+sxkujcGbHnRmkkZq9zxrroTAiosTyT7+5
Im+e1u8X+irU0djvKEDf+7brWoefEsxvxlb5jTnN+6o1fGdEPI/TlkxnF1IivJTRK5L4mIYj4aJ7
LW2vNRblPI8kJQw70S2uWpRoxPjr1eiZY3Js23MNIRGNjJ8O8z4YhlPIrwFNrl5+g7Oym5CyOyXj
LghjcBa2DnQGmzfqIZ8NLdz3piR2ID6Cx+wtzdxCOt4s/eJKNPwhugEniPY2vfQMSakcB3oaejso
nWpLzPcUIXMLPaWhNsOCqpP1RqQfe5JhjVE7avO0a+r42NDHielzrX8KWvp909imyrSveDGgD4hX
EfjGDI/K8Ac18+cCpq7M3GwlAFTjCZb3dpK533CFMmvYrZDCKu/Xqg6WxqpTNLZWGHotfW8Yf3CU
26l6NtTRS7rnIKSDtNEuEHkSQAPttrGewM6KPFw7970EbWinXSryDc6yygK9Dcv+Mm5QSwQYWUX7
oAzOptUfEonFE+z29etAFPI6PMTHimmzxmBXC3eM3t188aV6Ip7AJxn1Yzg7dyavGiXKbl4SipuI
r5z7CiP5kGuVTDj/mVTD6eCRcH2KLXiY42fZq2IzZ4zoVB25YAxTl5DR8RzIZF8yBaZYLU84a1l4
LmYMztGzTiSh4VMnyq1hYFiXK9EJrUSznfJ82Ct2QoK5eMgAS6q6PckctnaEaUHPP3M9FNxv9Snx
py53l1zZ5bEBumVsE/49RRkS+piRdH+IC6r3vj8N0CzhD51VBS/IdLrC2cnF6nDroGtxICSpW3Zf
so2b6y4Lzl2rH8Oah6aa941DPKvegTFkpH7xAJrxMSuGLw33jRSnbWxLP+Fyp8aEs+muChe3HOzH
qiMBJeq3ZKtzamg+6Lsf2q9OmPlVOHhRRfAb1bOjh15fjXBckZz201UdnjCYOzH9I8LU2NbrYI57
h0Xc/VKMV3lc3Ng4E6nxsa2s+3HkW3MTWhS5c9yt+klv/WZ2JrC9mNywDvbWOhdEIhLNV9aseBFE
TzW+KQvsi0PjKK3MTarZDflbca8dm1j3VaxSdJZT1IS/0b+BHP+4d1GsmNjT2CC7lEdrY/r96VEq
EzPJJXPcQALqDTsNNhxrxv/1tvVm9f/DrrW+DQ0u3amtqiDcP76N6vTJqDBjd/GW9xTkBaOh+31k
bhWTK48AwMgRzfK+MCvpiSBFoUuw7A40sbjBLXS3XhWnwNslEe7Y69uQP8MAHwM6w1dCxhfIXav5
1VoZr1Hud1V0rKCP6Sq+L9EnHZNSPXia4wncS+ExTc8rjDWlASm48z4c9eMssvOMxVTCh+nzwWvj
YavyppUR7IhrPsD52k4i8NafzaxwX49E3PKIrw/nhB0TniGegreJAoHy1xfvp9JuvXYrOsR/OOHf
R1pJqzKtVuHaiWo4NSGsasm4J2V0BDi2rodfv50K5PDTM6FZkneTeNioOET8eLPGSElyFGkOHODh
ZOFSUi/jTlTJEURN1vOui/XLvDjnYlz23JdzxN4IW/AoSftNJvtRI4smyW/bqrvG646gcZhZVEhS
708JJqLrpmBEBs1lDlGTtWlZ9/AhvIHN3g7n/frvJuh4Yb2z1tSg9duy62apCaMn9W0ZHyUS6xpT
maYPPN34kumCrbi+loZ2zPBN7mw05sWEpZtyzrHpdYA35kY/ylTZLNKflX7XpNXBU/LhtG4gRrAN
2vQydcs+0qNbcxq2edocIL7umx4/Sdawk+l+lY34z0UeGpRTj5+iAWyvo7Ixu3CvQVjuSw4vEq8i
ouMinGEc2DRIp0SNPkWnKmlGDxnPsQxCTxgt2h3EBnAfQ63Z48FMBhp0vuhIUNe9IvVLH+mcYPzz
RIbWW0WNSQkrZ3GgRgch/rqRN2IPs750Ab1wPZop/vFFgSGlWO4iE7fPLoaV3MZcBzuNjrDN75xy
2oXGyBfFSQe1vRVB81hcq0z9hNDt9VXV2bgo7DR6lOz0DtFrw8QiMf1OJre65nwow+YzRss3QEdb
5aAN/ckaPpWF6obrR8inq0QMO9xNgYmHqzD7ncvSKm/+ec8ypNAdS+o8oO8qXiQKnGoCunhliJek
lS9O03zux+yWsPddHKHt5xBo8DdcRH0dsZ2bk3O2GE20DGwmCHQFwndNv3LM+nOpMlEqagPIneIA
xwIDB1QlXlycaY6RnZLOB8dKjbeQViHXvcYNR3sK/yt+7Mrloqhg5aI9KDY7AUjZmEZewdaltbkf
8GdrcTBYGiLL07qnD5wrYaD7k1LAZkU8Vzx3CH6SaDpNymsESMXdPmP7xIka7tuyA0eiNkGMmXY3
toAlL4BcIgOf64bADx5sYxuMw5dp0Y+Brb4IO8MOFnMbnpl1B1Vr5zdu/m8mdD/t5OCLUgXgxMaD
4eX3BwbGtVGWxVz89UJXCQcjtvs5G3bQPToWRz8+TrKa9p2S3ajgM5qdXcI96ZWIQd5qR2wxGMus
Bq84QTSNfhHtskfC85uGeD1R3n9OpO7rkSahDryPhS7TMJzmxLHdsQ6+qtQpEl9kOzT99fZU5rDJ
aB8SPftNy/KmFn//vpJxrPYGLDjvs2IGfTYXNUSzVtXl2Vpy357zcyqT44TPlLAQQ+YxuFa/bSt+
Tf1W2Q44UK5V0Rp2L7VhBx54WY+dNpmvwGufgwgBM1mPhBbsluEK5erBQpMdI3Sy2AzxevLLnCjI
eCGNT/NkhT0aFW/IA53M+1ad9ybYo2BU2KXLVarTqApOXSQMHHr++sz8+gR5mwT/dA0M6Bz4EDAT
Nd85giIYF2NRVOj2oviAcovtewPrG9fkcWcJjKTWpwHVXiyoxjDtzpxov27xqcboi1ZmLRcHy/Cb
Yd523cf1CEoFZ11oXKbZ8BeLUhkJZR8nx9XdCisrt8QvbEjKTQckPKNPsIpvMVyPIB12sqesx74J
Er1XTaOnjJk7DsquIos8DFN/vfRr6dgiPOkeJeM1haaiU6GWyw4zMpRurDqRIXHC2iQiHb3STkha
BDOpAuvhcKb7b8dNQFU/NhOhjd1BD7tDTl5aRrny64sr/64c4CBDLAG9XNXf3CO/6/czK0hEbZWO
qyTFTYW6toUla3AEdapJBIXr2D0XeXGdGto7OjprXvbJlJ/xvGW/kJfMvl/zsAyJP3VfhZuQZ3G9
+HZLJR3i6sH+AStt3ULW7/3rT/935aa2EhwMRqCm+j52pVqwcTDsBLAiDsloHz2Jwn7qnN8s/hWG
eP8AsgYBBGnJQQ/WP//uGjVw0adWpapVJyqCzPADJ/lNKOS7BIzVskrih0H8I79Vift8N2pRnLpJ
0f87bt5EdwmPoVCoCmcNJIIWOo2P8LFxVFC8hrXJZP2wVp5YA1EbMQjQ9UsHDP/rq/t3j8b3H0n+
+LWLig/bB3ykPugPjTD8MSxvFtM8yyUDeRt+gzy9gXzvLzNQp6pbILImzK4f388wazwcRei4Yxnd
6cO4S0MEcx07VRp662FaV8WNRpUkhmFX9CY4RbLNZ/03BfI/fA4Hm0yOxtUS88fPAVKlDvkak+0A
IwwKVv1t5K0FQFxz9CxsChyLOmiDlrmpQjE3VptOOfz64r+5O/50NfTVdeqNImO9u/ql0gxROHDi
dPBshzz38V6+KgE4HGe8Wh+GuVgfEv6fdkHHNVAk6IVZleuJpBBoXLTP7TB4a4Gwbt465P9ff8S/
OxMhA/3vT/ju7G7aqrLxfUPvmHuJnl7PQ7gv248zUuuSqXmeFRTdv31K1u/9/roAG7FlAc6D4b/r
/SKyzC0mSrSYeEAhcdyseI1en/q1VbbS83pHAnb9oJtAd8EfjN+Ybct3ttH/WasWo1lwcXjhTNl+
fEBGQw76UvPF30AaVECDGnmtSI5r1zbjBBIl4d26fvtqBLIeNiaUgzLclqHm9ZFfd5HLCBSiaylv
1iLTWUVAPExmz62y8nPjcMd57nqkzSOkvbDDz2Stqm2OmfHUheG+sLNPqhKR9mBc7PmgzwKx3Lhm
A7H79phK9dsVPFsLPIU6EKnJIeRpTqkalZmEFnrlNBowetnRAGy0BuqRZSAnQnPDw56Am405VSsF
5jT4jixRjFJurVUDTdyKn+kAox0n5FqG5Wp7WGsSjaewQqPCfFCjkQloQZpu2nXI4iJOF+Sxj5OR
PteYU73hhxKCF+X+2qwrVB86JIq1MafJGVMT9sjaJqNABP6kd9gG4bC/aiJ9m8OZHOOroH9eN4Iy
cZVYdaGKHCXvz9RVGsnOUNTjELdoxya35pRecTKFF2y67Ri1SPL4ssSdrNhKinungA0ytt5atae0
oSLJ3KI/z+0hUMEAk41W6ce1dDcfIkhHZpXit2OfbfYfaYLrK5o/DzR+PZWWnPcDpajdeGoMTNU9
oK/jek+gQABtcJEhXG8ig8a1nvYQvL21JEgdPj3ApZl+zZAqlyQMoLbft/+LvTPZblvJtu2v5A8g
B+qiy1KkKIqUZFlWB0O0LFSBIlADX39n6GS+Z8vnyiPv7bzG6+Q4adkiCQIRO/Zea664V3gYunrc
DHT2aGGA/NTo7L3prrZS/8plHUaaD1HzVpXqHXMDq7Cv1Mkhgq3Yh906slNlu9jURbLGPkkEisZY
acAfSOKCCrjt11SVKws8gtpUCnqZjhpA696DX2tn/OxXmaFMy1scNCiA7KssRZPuMaTlGBsy2FBf
U8ThQaJ/Z2BhcW90c/DQddW3qL7v3e4aQ/5aoAQaS+smbQfC3KmFjG9oz1buzIfjRpuwscTTtEpO
Avu4Khgc9oC457DEuxP6jVcA5p0JxsLw8flK9t6D+LiogM91kA0HKAc+ZsQZoRVZeeCx2Pb5VeED
HUqcK0HGRDSG6xQjQmxzQ1JS6tZVO0R72Vh7d2CM1Ix7ixBHgGc/qD7Dl8Tof6inKOZ8F+jRVq28
qhWnGk+fv2elj/z9LXu8VzQiBiCsXxehxpcagcK85cR8nkeXFtiDnLiz6D+qziDh639Y7q2/K4PI
r3UxQthMhz4ue41RyiCOWPbqBswbzo0xLlATiGebnnpD6Sh860bd5Z1uQ0Gg/8BGqXqxWao94gJe
ZLT8hZVdlTwFeegfyOM5qCNHVHILNcsJqg10w2sXo5SlS44ZZ+HdDbAHLClWbRgjW/gR1flfF/L/
z9P/pNNXtf5/L1zCepQ1/2CG/o/lS/K9bP52oq5+xb8m6p7xT/ivPnBMg8foL7nSvybqnvlPGzyb
A6nbNaFxqtDnf03UTVTFrhEw/PUcF2K36h7+S8rEjwwwckDLGcWrtuF/Mk//eFJwlFSK2pqBP11I
+pG/Pi2jjnu+byaUwo7iZXTFNhIEiZmWvO9c9p2Jfcmbx0fXHndzgPMmAi8QkRVkhrdjaJ2zytv9
dDVPfz2pP6PiPrad1DtCZqAKKA74v3UUoNdOrYlmdwM/nwh6xTjT+kdvwiMvreEPNct7kN7Pq8Vf
r4afgkGr53ENfv38MtD6uh0MPn9ktOu0AwIUReZCBw6RNg3UZSAP7diyfvjznV0mqziyz0nP6dUH
X4au0EUVZX+RcfwwacEuacLVXNtvOgMzRlUo/McpfwNcQO7PtAFNume0VmnW18ZJr6SrQXLSa6B2
DCBxVnVrv6i/a13HomXlKwBm41Y46d7scQ+SVTAmt1Fcm2Ccyz8smn9/0VEa2BhAHODDv14Gsxd9
0gMV2JQ57vM0QgFLjNxb3d6GdMc+/4I/Hp/eLznSKgiINqhEZWD5+dQo47CV/cgth9G+beocjhrg
lTyOqmXbSHx54/fPX/C3XYxXdHX8MpZiDFKbqi3j53NqRpC1gwt2oyfVTdBoV6rqavop2yi9np7H
y9KPmAYBLIo158q25+k6icVtlcOaYt53E5vNTa7LU+ok11023Mn6BnzKZoRyBgaGDBPNlkv1bHz+
xo2PO8vHN8768PMbH5pg6rOEr8XpSHDyh0eEYa/p3OF+C5UMuU2ugbzusARfpRIwUNxXQLTzEW6d
dDbGUC7+J29ILUq+obuB/xtYUual3tci2vRR+cBCMSxmYAVS27dF/loU1AaeDztnImdoHBnoTAet
A7Mitbu60x4+fzPvM/gPzy6EzcCnMmHJcBQC+eerQ1JTEtmdo61dWX3xTO0WKMUhKIybSeJF9ez+
6wgQbCFDRZKNk2DbtZssQ3/dpoCh3OGm88K7sD1g1Wk7WS/7XFzotj21mCfMlgc/FHLdimHYWUF+
X3pTufLcFBn30oCuksrpkdk7KOAQ2XZX8Bhj0APOVL+OjXtMyvhiDDgktPbJMMue6ix79i3Uh51/
7LzsTYT1lvzbu7Izn7XCfTQxV2r6UbQGSAqG/hsnYMo9AXGLYmrXFGOEnIqvFWPGRZTGb53XP7q1
s21j58nv3DUZd4BpQvEndcjHekrdg5bx3uBF4hUo1dfPV1mGXTLrgpZ+MuXPndbYqzadH03TQcln
cruNsX1udaj8n3+7v6m2319X5XLoxIMgAP7Q+PG6zqIzy+timUjn+ksH5AmMnnW2EuyQgbunB7yM
kSdNXJnPX1vJ1X6pIXltj3XQpJHj2dzqH14b5kglCzuJN9PoiOsG7XyX+hwvoE848N3I0utuOAqI
neF0V17zQBhHeQjHl6kLGjwzRkaOAwb0OS0PVQNoq6oz5O92dcxTc5UORLSPt4SnjjP5enXKHiJS
ykANkuPSz/TbBOEarIuhRfRxTdJftp7aulwFPdwto+dPi/ZPHxkm0m+fGbkLo0jo4EpA/VHxEpMc
YjIzjDbEmIAGa/IHnemY3dubHC58ZXk7t62fPIO90KqYLSDwufTaVvrKLTE7O5spi+ZiyEnq+t6g
frC8SxXWwaYbq16hm0+17WylLp6nLOTDJu5m5v8B0sEgTlKcZUUXmXnApNpxZ5Er3rbjVRsH6RZG
KAOvISF40z0GbTYyRoOnWmt7zdYfsdK2C4cjotfd6DMwBbwOZ02XezkkrzU97EyE4QKXDXPmbhUy
xQJOmLWIcCyNTAO38jBGJN8cQhDi3hNbp/DehO2EnLUxTgVO1i8I+rmuBr7QPo1czEzwnkdh3fWt
dRQRnyXpgTiJyn5o5mkd2s64o2xjpFqU2Xr0Z7oN2ovFaG8tycoM4JPPHhK7eOKf5qaFuXj26dvF
e92APe5gBMn7k9eI5y4P93oUnkwCLZlE36SduQffGFblxgIS0fZww4u7uLEyJrkiIFySTSEOVolf
BDAHeV5q13uo0eOCWiGGOmaD0xKaUpjFYuklUMzsK9ALYmH3TPRR7K1y1nAGIGh6Getbrvu9zbLr
yYnY5TL9krnhKiNObRnp+R2G5wvrxpWT2dcZo3xKNbFMXev8+cOo9rhfV3mKXJNTFYpUl97jh/XH
1u1QCMMKyahMgTdGdEBcsIagG7ILS8STCIloJ2JU1Sv/6Suz7Fge50iDYgWz4K8rn8/0ickOs1+H
JveiLs5W1x1AHMgFtNYVDoRdB4LCGNgpPn/h33qcDn1uQ0UPBSQGGZh9f31l/nRo4YIEDFEcuOqa
rq/6LnzL0uroITvfOOT5DAMRbY2On8uR566VSMmxa7kxU3UE9Hi+mi9maa9BAwL6lKchi15Nc378
/J3aquf767eDEpYBCVJhvMOu/qFwDOFX9Tw23ropWZiCDM5CFZIY4taSDtkyCp2CRdq11l61imId
A1uEESrstKNwnAeqNUKLfUr7UHevvN7diaa4V3usZ3BX6jmrnoscpfW1H+Ygz60VQt8cb3ScTH2J
27bH42V20TJzwbca85JEoBBtSPOlgcfoTRDFhjzYaylkMQLnQfCLP8wnfi9m/1ICW8r9ybbxoZht
uAOkHjreGsfa/VyVi4aQE9JWQqoGzRZ/GAv//ixwX7jqrIaJxQei/et9USWRXwb9HKzr0bywkF17
pbOFB3Ffaxkhi/ZZhbOMQ/iH+/H3reHXl1U//6l+1iGEcaGnAHRPqP3lYLFicfINrIGf309w0n+/
oZAacPBjfMXN/7HcMIx2bOraCNYRrcGhbr9pzp0zwZ8ppk3dYSEHoN3hOxvj2WDhTb8FGeyLYdzM
JoiE2GCJCyVJVRLD66ghootopyUi36Cb/BoTaDdM9f0sNLEUPexO3WH3dWvuFoRKPWGbmP7o4liR
8Rh1Wb6ILefbrDUwdasR+F0A12dOdbBN9XxrymSG9IPx1gWu3tfGPb3vkYoRSNYY0Q3clkM7L6QZ
v0WVfY7iDuSTv4G3vBvjUiCsK05RLwlhkmecLf6q1AAJB4m39bq3DPvR9UxO+SKAueo0HUVQ8E2X
gQ4QA1imjx2vViVjdgqnzF6kDf3PwGNPdAZyaMENLno7f23TC74Ad8mRelgCOwlwIi0taEOxva2i
YNP79riQBUxDhD4xF7K41SdJllRMtpbu1NoynBvShxK5E/pwnbSiWGfdBHyLUwnO3bjpH0bltKzr
4hnbar+YrATOSPFVZNNjMfItyAiqkojImuMRyUK9WTCfugBnfgUBpLWuse4G6pnkRthBtY1NjlIz
s4JMY/cLOO2W6QT9SMAezCOsobK2cawEw10fh6cpZMvsK5zFs6MOrg2+qmCurusSw+5QnNwhxIOf
E/6qXVXzOOJKjC5gpQisBbUaS+26nwQXpiPDyl/riXhKOldyQVKxcNPy1AYa0G7KhHAgNrXlo9WC
vaAZp6tQ6MS4+fo+aKyTyIqDXw03g5k/4/Bc+UlzTx4YSt3ZvK0qVEN3WogfwSH71wlP6WADZgwe
4pwrV7kAaTGlZhutxPeDVAlzGXbegWjaVMgTRAV7Z+eXZiinbRBj0bH8Z1MzcpBrfBENtqLEzmmX
jNugHRm7OeZ9Vmp3UVWdfH7tagi6S+dGay/Lti0aFsiqLfjrfDcJFko9ewaL2qzskStjHbM2cI9N
gKxdGx0qO7uj5xyQIY1UiZSOrlv0c37bxuyCweAdpRKBUk5gySCz2iHxOCn024YhTWF4e9uIhmXF
QwHSpPviAjLratb1pEXUEsesHmBHe5h42a7K4ptqNM6NAJ0YG/lzqtmPwgn2YUbJ1bvyiebNA3Xx
jTkBAxfavtcCSprWf4gcqh5Af6iQi+w1cklzAtgPi2XaRwOGWt8+B7ERUUMrjBWxyQu3/1EY4/eI
xBYK76tEecpHhyZEHbc/pOkhPybfzGuoN2z8YMwF4FXE7sav/PU0oHpzUCAWuTKOzRqtiwgftRjk
i9vexIN8SlX53s3UxdqAWbectDuzRTbu2FwI0kYA53bfYAQvht6EnjRrGREp4U2YDjehlr42Fn5U
KMFTlF5KRNx9PDUbdFfTGr7oNTGCt+MIWTJyXtsmbK84sR17oSWg+KizSbLEvNvBMQ+H11RklHaV
TisPcQqYeWH1j5VdPQHQueaQk6/aIVzxXCyaRgwLYAQbXTYBdjgQAnN70wUn15rv8w53OZQZz8VJ
72qEwtm3UKD9he0AqTWsmsahCZYz9qJTPNkU4GQc1g+64zwZgu/Gi2FihMVOc4p7rfEe0K89tl55
Y5mCTpt3M5fojkGoaS5fUASjvdbcGQ67dS7KOdkSN3dNGjNNGmkvOS5CVq+Hm9x3AP/Hw1r0UMEF
JGImbCe4mrgTs9lC44uQ178Fd/bGaQedc2I+tmb4EnqkpAn8gckLHRPetI4eng7tCcDSnut4JTP/
W2lAvdGNLyhogs0QteCT2uTekeXa7Xh0nDk9ehWzSxtE8r5TQLihkAhHg8cqj256b/iak6fotjwT
fqswHzmmz8ZhMWeRvdgzOBNStVcRcvdVYzoO3K41Qd3naUbr17mCGBsAkIhgbh3wVl5dRSvg7SRM
+qRPs1C4U3I/BuGVS/ToahjFcYKzPUzieiyh63czX1cSX/ualPjkBaiw7Si0iA/BIYqOirNU5uwJ
XydGv/wFHvPC8NKlC24IMSqPpW3wFDJC53AH2s2K7MXYrfTsHkVgtgns764GscyLQ5/4cGPbkFch
q/mqLPETEvpgO+qUlNAS4GF/xki5qYJ8X+XVUa9GjUiGchkN+DUjRz6NRnHfRKQj6aL7Bqvtvhvs
t6DSfkCk5XkCaW45zdbMCA13DLKjx+RS1MMlggzQzN1VPwKZF8krMjGOcg7IJEerdxnI5EXeiTWW
WI7c4YMTc49UAUuPGwwA9r5IZPEL1dcO0vQuiM2XLuOiKUu/U+HdbHQSJ+jmo1n06YJOBjA5mKGf
1zqu9TelDgYfHx+zg57ifZz+U1lVhNbMOLYO1kM0rqPK3xCefCcy/bHMOITN4qUdls53YSaEEcXe
1jVesikcd+BXv9Jyzk3xxtl7Ur1L6JQIlt+L7tTn2xSx/0Iv9DGWcY72m8dqGGlSDb2/zLKe/2ji
i8i9XafHux4CbM+DWVrbUuOM4NRPsM6eZun+EAApq4Aiund52vWCZS6v+hvX5o8ciwsmrPlgF/23
JI6DhadudyMt7sl85jdLoh+ZeibtcZzqpe+Nzw4U02mGIBL6NqVReR/7BfSp8M6bqj+U5e+hyB/O
JUwPMGth4mGAEnw4QdmllRNHWwZrksXcRfNWjpyhCosbRCAa1Af2DmKrjzm1A0nxgiF6ffIQa6zs
lMWur3D46d4T7CLcF9bwOMLPTxoyCAbDPtazdYJqcg79GKD6bMMySryFNunrz28Q628OVxBgPOT8
HnoKujK/1t3pnPrMXXEWS93dxX15qHMWtZx8eSK+Tk1aP1W1PInWm5ZIDa7N+mRG7lZE1MCcmiiH
MnwixfAS6qw8c6uUovKeOf7OjBE2M0TwJF9Zp3k7Uy/vAc/eA0bfJznpmpa2zyvK3s8/kbLm/35c
xDxH95jWLYDDXz8RIQBWEtLOXc9TMK3dQr+XVnMsnbpZZXRJrjqIlk38NPsqXXI08QJFCfrA+PGd
+l0bLCwZmN5lHT2kaWZsXSt5s5L6T+q/v32b4AOYQ3l0Hj96AbyBFyG3EThJVJ3kzJ0+09FzATOa
+QvLFkmptZKd86x8foH+7oX5xi2dIQUFzUdZKzLwOoGVCRGPgpkIscxe2Tn0uD7b20j+I+IK5hy4
hjnAyfr8pf/m4IWpF2srs34mix+fmNlJtbRPW2/dj+DvOVCf6w5KdEfPcUTVSSzEH25vwGK/3wwM
Pw0TYR9TzvcuyE/rXxmn0hZW462FZL0uAv6r76OrRJQa7b7422xri0gJx9+Xn04ED276Pxly/+8c
4b/Yxv/ef/7/IkBLN3+6PX4zjZ/I/W7Lf9wx4P6F0KH+1b+d4s4/TQzJYN7M/2MH/7dT3INRZ6NU
ZJ6MCOOdUfd/neLMwal0ea50JZdg3PBvRIf3TySkCmrn/Yvs8R9Ntn8bnvHc2p4SKhrssTxNH9aa
IumjXoC5WfvSY5Ayksjo4h3V8Gu72ByJd8j8HTkv91lXrr3aWDTxdGsQIQi9fw2YYlOYcmeJ6oqp
8a5J0HQhGPrhduFBdnf5NF2bYUdErr2YiZwwKzRRPjlLfbefSndlgLByVNivRxPM7laGrLY265QY
Nl1THWLdZp2OV9JbT1g8mMpuYkttivlS2hN0ZTzTWLqrFPavrPfBXOChazaREHvTITvaLU+umR3c
Ad4GyJpwgmxHp3BwjMXUEpEV+0evs5kvlafYDE72AMk7GW5bqJ6tfxi7/DDE6YMWiVPvu7sCg1bR
hIu8bRgarnPbWUk/PZoCBFE8X6vtuus4XZ5dxpBNPl6b6UZvyZCbWY6LU03FkWn9thRvnL2vhr68
xxPwopnexiJlssC7lEOJyMx2z5d/KIiE8i3Ufdpwa98N8XjsZA4U1LoqInopZb+Hm7z96e49/bXx
/ywq+G0rBYiItdlV00IwMNZHRfRQ2UYSGvS+J6TyfJUmteDsIDbsrM0IWzSkxHaIeWj4K3CUlnGZ
YR3AY98se9476pyNThXIIHkjFEgUuqkmX03/HELWGIlESJCRNv7MgXleVPiCCqK72rlZff45Pg7j
4A/APIBQB14Ru9pHcdOMaQwnaxGp+S5xaURV9qE4ml7xPEbuYSBDfM6o0j5/0Y/TsI8v+qGW6oJx
TvxQRGvZVned/YTVfyEZf9JYCf4w0zU+ljzqtfiEDOvVWoA++9cCoe2spIhbVOuFLolkjvJVOOwC
cqg6QUng0BcRWvomqyfX1C6ff0xAfb/uR7w2DXda2czBXGT/Hz6nG1ecXqocsnSoAbcFnKDvST5q
9Xijul08fNcz5SIxhFhVnW0WWnuHpK6+7r7UDV2sIL2tOa6VmnzIzQvGoEOcnBOtPuT++Ae9hvGx
Jfv+XqEZUXjTLaU8/PU6uWVvBFWaqMi68jAyPETks01T8zw7/kM8zsCR63sWJcAr/rXXBE/G5H+H
O9fWwYM+Zn+4dH//dnw2gwDUEE6gD5cucWaroVkZ4t3QN5gqSH6SySUmkqWcqFJBqy1wA4bCuw1B
FQuRvzVKfRvlB6dL32jv3H/+XRq697GU4goxyaS8YAPgx776+U/VhVWMGjSIkDxD0iUj+Vg58ihy
qgkrcr625hfbTd84IzyUzma23QxHFc1iVfZEMee+hPM9jeTqqWQoNthf5+qmTLNH20qpN8WhMulY
Rqp7p8/+g2oxxTn467JfOg0W98EWP4bUgn9kE9ohLnHqACL1zj6cbr9yLqW1NtL8IBPnTCN8E0QX
X3OPdfdc9Nqj3thHi/Nq289nGpY9b3ESBNbE8uIQXDBaxo3ZkvEeF8cO00HtQZjS4jeYSuCS5DdR
EROVGBxwqlox5+4N03h11O5gasNKNvWTQ8NlQrs1W5lFgzK5D/isWeIes9B9/yxl7Zy7kqkMh/Gz
7UVfOvc84piLKBAXzRSuuq65rgskKcI9lnq3yDpxJC3kTb31oeWwoT5ZA2+PlPg2YPm38iWW8Z2e
m6/NgGmLTp+C3BkF+1zM11PKC93ZhVt6R69hpDHll74sVb5Owf+I8NswmzdaQDpS0lggMUNn1/Le
fJltIdRlULoJeOp9eCW1/Or7I5pJRDIJySYECVA2Buc2ji/a1D6FMVx6rsQCL0mA+L9EKNpwV1R9
fphq1L4Wmu6GB2oaOKmaqX1jMDkroe8NRvaWcFQsTG9rS/oNAwDMYcbYn9nnLneuYc7fZpOia7Fh
ZvRaSEa7avv2uQoyMk6ig9dWyr6y9LuJfvucgO8euhaTVfSsV3KGdcCclVHCOPQZ6ck5vfe0Wk3t
C8gbk76ue0QBR+KU437jRNcuvIwRpKrW39+rT4ZxX0rm5koz2tLHAwV8yL1vke3stRylOLNsa9F1
RBnKQd5G48qOoy9mqKJ4ZH5xhXcce/9Y4qSzpHfbiLecnsliMmtoVri8Sg06txfvJhnc5ik/ITSI
SAP6mcpW4XEHmzwamUKNVmPQLLI4x/wkA2sxAxWLOT07QEgWtuZqa5qsRVL0K+rHo+HwJQ/5eAi8
gYgDb1zMnnWusvz9qRiG72Ndv/IbSZPjefGapyrgcFRZwUM/dFQn011SqW+wZLoxRs7zkAUEhWtX
6plS7T4ONejsbPBUHPfoPmjJWxeEmMY8A185FIeez6JZ8aUb74KweeorwgzsmE9tNzO/Ut2IOg3h
Chf9YlTIR98rh5UV7N0+e2ktSVJJJFZTo/2Yx/tIM7K117AEqrV2opIbInGZ7OgtDxgMdX53Z3ja
ST1jsqCFk4BJthl8DvllcBhfVFa8bLHdATZ6DUseOIKGfG5PsYOCv9HC4qDe46QmQ0Rhgvwonu1C
bGpj+uGAAmW7eOjj4Nj4E2sNtRxLhy75vRpXQqbGttDCHQWbVacnRZil7uNOhvdGS+QbgDZg6epv
t2XyxY7w4Zcpb4slLhZviHVuNM8nFdOhO926gF/UW6tDcbF663Y2WtRozDKCCaKm33mHWXRPak0J
wbcSmt6vvNbIFo04KvCklOJNr8VB1bwmjKD3C/7eyMbBvfPycq+zOmgRgLyONr42nMtxfrFyAnDp
dQ1TtXFD7QFh3LZ3vJ1OOJCvFRctgL8ipy/6zNenSuqwcndjyHdm5d5JuhviYRSvxXxf6vU0ewvc
8aarXQSPPQrQ1iezYE7vIo8xI9LMlU+Y3pXHQ24g/zOH73rQodBvLZPHllb0QCkN+YKwGZP8D76Y
0vIOY3rM1E5TmQFPLE3/wEvOVVnvRyLVVlm9MRrekLqBdSchlI28i0VZrbMJ4RngI55R5h1JyS+I
SaInvOrNcJr7oG5vSsw8sT4/ql3VYrdJRXGUGgKsCMu1Txt10JhleDl7UBKY+zQFyplEtw0pM0sR
GGdJuEWTGrcIVo5Jz1XQUnp5kujeos0vQN8fZi96m9nTqnpPdMO13smnsOLvqJ0xJZzGog9QOul2
6omZyEwJivkhMMVDYddPsGtp4Nf4RTzyqaY8e3N6ngMx86tr9xgPxo0OFJJlDKBq1fXfq4LMqmPQ
ZBHFOGtTH+ffpTx2rX1W104RhtUn9XvtIe+cs/qioZ1yM3SkG3TXfvxUdeN16+jXRtpujF5dVbVs
+O6RVt9TRAII+k3GvG0RHI3JOr+/Q9ONLkHEJZoY8ZAFkl/COVuix3tyzPJgQ/LWtMFcmz1Pk3nw
4xDLq4UXZsAUQk7Cq2SyFLp04ryCXWAK7LWXO/d90z2WTdNy7OPRnGB8d25wWwcS1DEjLS3ZlGo/
buna6VF8KSzjHOXzosfBsFQftE7kKRAtqUokiXYoceaRkwU/QGT4NqZwEb+ktCUb37hXozDwgE9z
9+KNybXaulW5FTExXERVghHP36mNPs1N4mKco/r7Er6X48MI7HFADdXd6BrXnMyoK9x7tvQfRo2h
o2ieBsYQ2RnTJTsk/1yWvGfpcIOKYDzJFBCLt6ihoIN/VIPa5qjOqpO69TIbT0dMXBK1n3EXUQnn
zAkWg2wA0VAIzrwRXIXLZqPDw1n7NulASZPVcJHIMGQMs/UqpVxd2BxyFkZlPtsR3w9H/JU9aPdO
wymgj2BD4GiiT3kh2nltDmwdWqzUj8bTIHjU+kpcVHWeptqPbPauzYBblL/9vvQHSyoLcD2z+80o
2N5VWZ/33FDIf0jXiLNl1dgZqpuDcMjMzud4l3ARlMQxUIl1vre0cZCphkDtxZfe6p7KQTun0Zlw
z5QrQBXiuVyBWJWPfsybs3L7OGekWNxYHn0Ig6rzfT/SKtZpzX8YkwBWo/4W+MNWFMVhSthtlJdJ
G81zWJHVTjyT+uVkPFwKtevGFV+Lxjei+HNDGj3LrcZkVT0k5Ju+ea51bKMQwdIwL4aatr/Tc69n
k/qYdfZ9LrwfTTMki/c69z3FMB9JQImZAEojD5Z+DelThxwSpmx6tduee7N+04cwW+N53FVMoz3S
V2U3LXXGP4s8Sd5EEP4YybAqBv8Rzc+ucqytL9I3+tOsvAVr0hQUCPB8mEfcR40/XoW6eSYMFgGk
Do/fpGshh21ZWy0ztuhCtPhFEKo3jsGWZ+4lDCjJdJNHGf5otm6q8xzF5bbIiSETTYD+KJwYozFQ
7G3n1kiME1xfts0ILBIgLzxd3LJGyxsRmiKaMs1xoX1vnPRskrA+peNaVkOzinsSOnuUtFhrqqUd
O3eR798MtUdsid+9erXNTKMoGOEyUNwmCbDmqm1W9TSQ54SzUdTaS96E3OPJwc44UVh+bi7bwnky
jQ5bGxWsCDWSjxDfBfFVnddPcZJeWp3peH00R/SuxPoREllatA+gakUlRrVc5e2E5D9aoXN2asEi
U1LkJDJYk3Zk7WIGgwAaaxLquN2DqWRuE7Vc2gBvmksGVROQPRSF1+ZoWqCzKgaaPLGJYTjXrmaQ
LTTb27kiS9ugPdKyqoF8h5Nu0DZK670xcC1KdcsRHI8IF5WzLLGzOTNpWi7kqrRNr+3cOpcTqmBc
4SqdBRZMB5RdH0ll0ZwIeWDKvWLONplMDXdnqFvkBTVHkhT0ld8Xd1opeLBNRr9wnO+d2nlBJcdA
xsibFbrmhz7y6M/0aD3SMNwDOB9Wvt7DdRc9fz5i2RwJIV2YrU2SL4aMraHhnzDqTaSTSp9ClFuh
Fv+mj8a0G/oJbQbKxwONrRsxBJepCWByD+FL0LDbGTEDRhJBT32NLq2jsrXE8v0nMyWDUZLcUmY2
zj0+6vsf0w8lmKjeTuYMmQRAj8ECIBqeuaQXX6g0HzLXOFuSGxjsArci/Kykvqt7NFshIjikTTzC
Y7b3ShKYUEs0q6q3X0bHoYR26eSB+0oSHKDIIdhj+/A8Fe66iDgwmPj+VocQsfkmMhjcu/4Pp8Tl
lsfQ/HuUAEMqLur4JikeF27FjiznDEWhT51ncaBta0k9Ht5Wff30fnqjB3XmRj7yB0yXWUHCMfzG
AYXcchYnkfdvgyPelzJAaQujC54y9C/qJZjKo9BNLzJ1dllNJdJGB3D0Tw11f9/7xGw1T+9zcLUb
qDtGWsnXVid/Kb2o0lYjBonEs72vDprNcKsOF6pdMeURsHRW85l7c1bLQFfEb2OTvfUan0LtgEPE
XNkKRyrZKFw6rZsstSK9EEzwaNlyTVCbu4qvqnNeMnOX8tWN/a0Vn5My/55o2nJI9c2UkgRYV9uW
Dm1fzTSOwYbhgvV7Yv/m8LuO2qQg23gYi30UMPhraMIVOkvi8NxV5slwsQg3fOoQ314rr/TEW9W1
tSPcGTetRnNOTT+hD3GUafItkfa0CwihT3tSleH6IgcG0xsEVNdKIt0lHHMaVd0xoZMNOjUN8b1E
XBDTdHSBZfbdsOp08YWeMIvj9DWpIH7oHcmro8cOwjcd5vd5ER26on/pSKd0jE0D7ZmNdWdm/X1v
G1/pKzwQVLm3rMPA8guSCc3MSBRL2OmvcU/HrcZUbw4UqjahKmsAP11VfS8qbn3AUU9Rpj34PS0T
k2Yp0WdYnIbyVIdMmHuegSzKT17t7aOKMLaB41fHhjdV8SWJ2CezOnlLUVksRDheebK7rzr96v0e
1ENeqzDqp8nNLtEU4u9FSC8aagyzCs9hb+zq4EcyRX9QtP42NqAHiNoYvCsGF9v2PNUl/LlvhFjV
LUYYh9WQrvVOH1CWaw+qASAxhoct1C3H3kYl9Pr6akgQqM0JUup05IyjASb8QyPrveP58yTbR1Tr
2TqcFyAYzDI+9LHGqWg6WilsO15/m5bGKgfWwpS2rzda7Kyv0oiUP0ipgS/BtFQwkKg8aTzkPHIG
fYZ577uXGsv14BKUkHHD+qxvpcFKINcahzKbUj+1463T6HdDA1x6ZqHPG+9rNmR36qSGwPYA1PEW
tDYsmXw5yUPRyY1eb9301nARjmf+aoZt0gowKfhgi3Beou9fxc++0FbsTQYroqqKhxRFZViswFl8
15LpSJz9vR6kO4AouEqypadFqGYRrD38F3tnthu5lXXpV2n0PRMkD0egu4GOYMyTxpRSN4SUyuQ8
z3z6/o5s/85UuqxyA33RQAEFu+y0FBEM8px99l7rW01Qs7oRB1ioZNwGXmdi4q5Gcx8qtCzKjC4M
jn6XxGZodnZXcBi0jmoCOQ3AYgdrxVdgdcn3A0FVpNFLF1Qsq5E3EElkWpwTTFK1O+UQNrLIpXNQ
yPzlwbAPcfaYGNy5bKVseFgO+rEBD4ZMgiMeIb87dNA7kdP7YZagQcAmrZezOIjbks6JGRtwFjlq
h9FLr5m3CBfXiJ/QOcQdjRB/WAele2ra5FLziBK7qy5ag4luW7AB8IH2SA5uA3OTTRa0NfJGFpXr
btzJ+OYSa1IZ5a6sp1PPZDSuzoJkC02fF5xh8ZrDlbBGA7xecMRZTPwermNF3//9DfnLBMJSsezB
c2aiZqLK139+PIoSTl4TOcTC6bRx+jQrKYWsHfS/wIwf8NCR9sKy/PcvyoSQX/vuKYAvhXuWmSOP
5ftYKb0TeYtYQfFyWWIU/oRIJ1tFZz3kZPbWcCZFD/NVt3A4QS8n3kI7YuakZcehpqMzKHuTU8Vd
lFFWQjE5KxyOJ18nTpA9xRzaR3kg7+L+oeK3oM+iRSdbFAONBPkUZHpP4vbLJJIXpKlL2eGsR/cu
s+vHPnd2U9R7Sdg8uuydCc4Qpo3Zkf4ZKAmO6kSi+iEwgEFUj91sXMtOzejIbYxGVFBylpTtGSFP
M/IMSswxHXS/f+w5CVs1HSKzWSXEMcqWljKTucMJT35GhSncTFEtG7WdWz0aoL/pjtFjYesgf2AJ
6eQxp0C3CdBJgWNOY/U4VfZOCsd5vu6KvHiU6kp5b2fCuYYCXyXRix5Vj62iXvf8zrQwuP/su4Hh
HCkjlo5+kN4vEgSXDc25kz/+tmYENVGqEWc34FNsIXq+FGXw/e3IzS68GG2SHBNZF5F7Cw0yJD6r
XREZg0Ybix7dSg0/QxsgI0UJF7CzKeodWx8TuNS9uJqebUqh7gKV0k1pKWHdhjNalFDhqBMHxclS
HhSrPfZucO3nxZ5QGErYuP6cTpyR+7TxaHi/1Ezypp7SLVC+yY6I4JPK1mVQlI/khsEypmFX0FPN
0yyHpDrRbuWDuk4fesVL7DYPIQXJb6v8f6z2H1jt357zf221PxV523yDKtj+KEJ4+6E/RAj6J80g
aVRlX0QygwvlT1y9/olJqQ4GAjuzjcueseYfIgTrk4PXnSB4XWDuAa7+pwjB+mThNJKkevtN1mD9
IxHCLxo/TELgknSUELiF8DG+Wy4bKw3LOcey1vvQa8PEq8ZqVRYR0EzOhmULBAZ8A4D3ikRnv/vc
aspSjg9Q8NHGWeblJfcXRaqtIS5jkKEqmR4M16UYbi5ZMZwNKFdNWh7ospByPXmCkbypv8wphgS7
Ib+2OPWIhpS0OktwtMK6YRv1ygBiHDnDIp+cVbx28umVhsemiQWtyfFhasx9Wvfruc22kfWldcJF
7TS7SK934ZwffR8coRrum5ljKW2JrZS/QTxJzGqhjuZJz4arMNBX4DEXjk6DPrghbOe2pLNY2qcQ
kuFCn4LHUlnip/Zi/itFOehmf5gwKkgYTUtSqBkckA1q5GlOUBetcj5LEqmIL5MBewdTVqjP+6Yq
dpBGWaMPoXGy8sYDSrM0U6x0SrjTBob11UEWHSZU5l4rVoItoe8LUnZfMyXxJKCwBhA4gwPEsLvS
VKa+zXAeG/s+yZSHaFAPeUcbLk+vLde6dUflbiDmNXSCTTnPi8iwLxGXk+gLkrjFKcGoj3j6uiVB
V4KE7cE9GvZ3MuBXVsCnqICEpsmTmVEo61a9EPojZxOuITlcke5RTl+U0b2plfgaZAzZ8fWznmfX
UzGeJbXIaug7kJzSUBFYPcFudR0syiz6oigmCpPmsx0qd0ZFxkY2HXVn+G2o+p9V6sNViun6v16l
1vW3/GuonJ7rNsIH0337ebHiZ/9YrNRPEmCHnNDAZAton9rqD8WUhpiKVE6XqorTB2CPPxcrYjdQ
JHAqYbBuAHqkNPpDMWV8QtmkcyyAT2haVIP/aLGSmoEfayySBqDPuOTcuqyLmNl+Lu1cs02VLqU8
16Nx8WRvEcwsdGQX/fhUTOHKJTO56KcPDjjy7f/yqlgsbcRgUE4sQ6pPfjhvJSW5FYri5J7lPnQT
Pv4bjUA4I0H+njyFpNV0ay1IlyK/L2EgE45cKK+nOCuBUa1EtfJJn2Nd5VH81mT3jJdc5tn9s0Gm
NSYwezs1d1R/DJLvq5HJTv3NCb9YgGZ/+Mb/Ql/0yylNXju+Wlxr8u/qGzvvh09RC3UKB9fOvZxl
JC8fJ5fWgaMBizrKDAfixdF9BVcO3YFycIBYfW7egtWWE05jhm1ehTWtdL/YODowk68VmE49A2rd
KFdhtg+THFY3xcmLHj+bUbQiJ3hX2eYhFRGNS2WtwE4LWeDN9HkKoZX4N8lLXOCA8B8Kp0VEaqxE
N6z+/lO/l1i8fWiAR9yCmEC198i5qEnNIKus3Ouod6OIHr8bXwcBRhX7u+RbZoRMKYG5/vtX/QXN
yctyhVWEQuTRyDyOn++Y0BwjUPEi98yJbloEo0ZFpr41/GLnjvUqaKO10u2zzN62VbzOq2DnVtpK
0TEIuYpX4ilw3Nehu8u7aGtI5OsSzU9Ojw9dE64DupoLl4Tav3/Xf3Wf8655usFmGDqlx8/vuqbl
OPO5ck/B+UDqd6sVnp+Cp/YXo/WdJX1BH7m3w2vQWVmeLSzf4BD9IIpHAz1srT73VAKadRv12L22
dYc8uLlvAwQLuB45BcB4A97CVlpRCWdeU9/Z4i6C2aOUZH7X/gd3/C9S7rdvgYY/pAT+QkjJz58H
/uRIooEGAizS14FVr6eq9YKc0/s0L6RjH1sFVpwEnrW1i+L+2Bleo7yO+YNG5H2rr2tT3c7lSMjF
sP37a639xUqmgRD6r/f2rmcyAPfAwzBzY+p3M6w4F47frMJqyxw0FeEqq08tPQsVvdwHr/xe0/zu
qtjynf2wDjS8LTw5fMuC7wDajlfPzONolQAjdcjz4tqIjEjMQCx95KgfvLq8h96t4D9+bvud5FWN
6ZFhpcox6cPDbFwyTK/0/FatBdbsZzJisScbBEb5K7uKVpn2ESvkF9vF28eHImRIcpVMSfr547dN
gw6KgtcTLc0UDnWK02NzqhZWVS8SItIKIL51u8gbkP8+ahtFJzqNK2Q/FQrBFFCK+4vG08H7k94R
T0SPesQYR1mCbcBwSs7J8BEt9xf12m/vmlRs9Cc2rIF3X1rfKS7A0D4nipkjaeyuq7jYnGBIeDlh
tnFLMy3TGWpP2wzq79w82Ym9mPxhr7CefPAVyiv0/ivE74G+E/SJYxlyu/zhBup6hunO1OZeVIm1
xVXohvu8X9g1HgRa2mOzTuNHJW89wCKef/HH8KMHW27z798BEeMG3AEiwOBt/fwOAMnmQzDl3EQ8
sX5ibXrELpFfn8M+3JXzEVvKVR0mt65ZnHI/O0LbnGtF8kpoOTF1yeo1iIivH1yXv7q1ca7qbLAO
yeJvy9EP16VS8qQcRJrj4G1WbTjs6jbc6WW9Rkp6supqXWrFAW/owueBw413DTXzIxzTXz3cP7wH
/d2VCfqhqekRUCARmVKSHatzVZIkeWiCfNtP3UVYRI5kMFeTOyXvP1rV9Dca2buvhgpJp3akFsTt
9+7m8Ct7Ctwe+QtqKLqs9aqe1gbQ8QnxmjKKgxVq+NyxfxvkFE4MDxOmRlK6OopjNbWbLhMn106/
RIOGe/w2GjEWy6OKLrtg/aK4DqBLdgHTd4ony/3mEzlt2e1GJ5dIdOAo+SMzpu8bYR2dGFPO2jGP
+w2WYOikBoEy5kLDag0rbQT/bSbBrtQUlNLZtkPKa1PmLWsj81S7WnV9stWAovc29MqBiJHK2eWY
m2tH7I05vKLltCtsUoBTfS1fi/6/V6tI5oOarixpIF22JaV4C99+HZWsOADXJYxYDRAgNAxzNOau
arZtJBXDQX8HWXTQmM1oyzJSthrJMVnKuEQzPFVtN32zcVVqLmBQrlvdRJbBAA6Jqq0fzAiNgpN4
k/KtN0if1Iy9pmUQt9SFoe00B2raRNPLFEwK2k0YHrX2QU1eSyvdZkN8bQUYZvn19O12waAS8YH4
yEH0RBfRJwiNSJixFSgT8H7PfC/6k6bWmOyLVaYcOQlrAyMPLn5PmrQT5HDGHqbxVIdPhCotMgik
8ZRtbf2+Qyqlurbnx6T2atwD8zoi74OkLDSYDIorMr2YXgQT1kn0mErIto36Ih7zVaNmh2AOPCcE
LOoQR43Ax2ErR3iwmKbsiz+c6FMrTJfG3l668cM07LSgOicFA6khX7qs0X7OgIqRAhnOa4srpk/d
QjIqa/leWNvRNJEsZzB25AswybdEXDCaOtozOVUGUJ8vK14OjhhTjG20sz+jBiEYuTglMBiGornT
EA2OOglZyXg4lYV59BlGdFrD2H9ejmq596lE5tSGUs+1sx5HIL/dbOEoq5fiq3nTpfYqDB+1LuJD
3/gRQUmwI3xRLXMVlZlOMRmPRJEGZEr0+6zT1gGhSz2lIGfpleOctRo018TtrRHFYW8RhDA+WtsM
XEqgXbUyrqviyk2uLOvO0Sv6urduIDwdLG+WsxUigm6Yv2S9F8Xtguipgr6/wvSeWb/cDFFuYBa/
ymksDGXDhburqgxtENeQGjuUY2lM+44eboMKeq67VDo6KSOjf+umHh5NW18CIl0BZEfygbWh5syQ
+ouc6LGwib3R1ZeGPqzavFwJqsQ2jFcmQuKWRkVMQmeF1qwXM6qmx2q6JuXAVTogRejSpCXc1FdK
+Gyr+XKEg1YKZ2k79w0pZ04L+33013MxLNT+uQYeZTHlXBalvjJqZ9kKKg6DLxZFSZ0+c/5d9oSC
FzZleIVxZLoyUzQPGU1gnod0j1ic3Ip0IegNVXw/egNBpsIJSzsW3clKjWkVu7TWR6687bmdsUpC
sfZJM9JIyQMsuTCqYFEpuyZ5rSsIdfxAqodLzXktTQQ58yvl8sRVxdeyaMUT94OXavetqBcFmtuq
N8j3DhYCssRY215HlGAXXNTWeLvW/qbtEcIA+s1baoGygAL/VVP4FdSXoSY2JuWCK0O0eWOjNewZ
1pJ/wD8nxWaMY89sCmaZ3drt41XsMCDubS+yuH7jnumTBMcsTQFeqNM8FRCxmIBJ6ou2S5Y+cpCe
FU1pZ1p2ydZsn1O12QtHbMh0XFHaMbGGUYfTNSIQYTI7MnJoD+JYb+d6SS4xQy7yHahDpwhQFDlH
jjYsMaijDAYY1ZDvliWoL2h+O6ewsHe5qxKNImFd575TPaSlTdBwiL6JjM+mf2vrdOjI/PBN8FcM
fsJR9WxfILzoVmmR7YravZ91ezmIF9f0AlhgUUbGr2Yfi3hDf1Gpo6txVtbmiJtiRNg8ZJuig7eF
sqfjqXHq4hTZZOyNBIfXTL46xCXIsiZtO846UV35zig1r6Sr6kQ4mIgg4oJaZY19kEnfBF7ZULdm
Va6MOYITh4abQ6pbpRupl4xTdZumAiFbve0IQpIpayGAN597pHOW1Xgf+A9rIMZDyadfVWiwgHgu
rPmeMMylJTIk6IXXt0SmxyFooQZo9J2qb/ooW096B0MbzVBUrpo62lSuj/XfXBek13E0IVr3mtkI
G5IPGWVDLrmXK9pD1lQr0HIbX/G3Qa4Qepl6c1TDMnB2dazvdd/favjrAWLHvb4u9WPFUtQobNA0
KVEw3JYab5Kb2EKIjCwOMNtVie5BpKT0EJXkpNohVP1dJA5mjf2bbdJNxEEx/W0Pq7gmJqZhGIZ/
fiNXrplBUTOpa7kN03zap6SHGsoDjI6VYEOTuzLyhIOWI1HioieJeXBccn8K7dDTZsl9E5yAsau1
ZFtFxn6w642i8aYk2kAVe5BMGxG1cGiqFU+dl+m8cSoLjYpA/rtAzl/ZMVTeuVwjC0d4Cfe9Ad2K
y0DtCTzB2r39eBfsVFUcCXLfxrq2lhtRruoHq1PXNZRsueFgYT2orBKMwZbOd53Td+WsZLVEEQX+
0ROh5+SbqnrIRL0c5C5Vzre9o2wN5mg9YaeyuhkA01bKsYXonKfasXpqS2VLFu26Q/qniHoztvWK
yIklLtul2qprGU1RQvyzerZAGIKOe6JBsy5Kcxe6KhRz94Ij/dL19qVrlYuUYQYRdgAKIgqtoI82
gxdi/2YuepQt66Ijm6vkohvJ9RRzuh7QjiekaQ3iIP850gQzbvUwGO6droXHyN2ZVbqNJ0bnNfJz
XT0EIWkZJGjgeVzyWO3JUI07ZWVONNXN8SkB+K4pxjkLgAOQ4jmOrxJfVOWI7IKtA+G7DsVBxNrR
71skcLR9eE+ySNKcaqN2uKPS6aHtcZUTmZg3xGzNOBoh2BWfjdTwLMXE9JFday7CMxNsgdZsHK3d
WNy34cy8wC1XUrXaN6h/nQK+C5FxrTjVPrNGO4U3F6z1ytjLWwLvzzJ065XMvCWKZB1L5jgddeLO
SSTlG3HVY2/0t0GtPdDEQN+m2BAt8pqycD4bdCcq6lPV9+8qkrlk4UfHImWMLKAcsIqyDRfAOOUG
bNHhAnyMR5JrXj3oMWsBQL5F2n+LqHy1uNtXxrzRaJXuRBltQQFBFBRpv6F/dmqHWNmO2WB7qYnv
JXj0rR6kgiMOjlPfWL12ygNefG3MxT5S/e+ipAZV1AdOgzvcDaAnEQa6/sWJ02+cvw+dpX5tNfeo
ByPJlCWb/XhuovFJs5obQnFvGdp6euYTDToaj0oBkDK8xLMKxFP9mivz0xDWN4ahPAJjXgwsB7rs
lGXDsSinW1iubL/U5WwZyyCzAYfMpHU3k3GkE/hV+Pg2LMv53NbFgd3uWNoCZ8X4NPHiYH36p0rV
bn2u5WhX3tR9j0VwZTf+mUwB25mf9Fh9ACF/7qPyRq2q+wDulFOKY+Hoezt+icF6zv50Kwhji2zS
wezplmBG1rXQ+GzUylJkyTUiks+qyjdpd49kwt1aNULSIU++TOoXoxw0DEhM0BUgWE1qnAqT4wbP
ZziQSdDfQpNbcV0ZuUnECqePWl1bZnI9J9yuGt6UmJMUN1Sri32b2SAYtXVVR08pBZd7F/PtaA6B
t0W0K7lNXX9iPEYGcxjMD6NqHCaHnq/FfSzEIVPUkxMJ5trqqVLQt/ojtXy7kB+uiAWHWf/i9vWq
6K1dzxPbydoPfKhBC8TkZnF5SzR0QIR5MmRiQIs3ZkTVW/c2F7LaNwzPbY3QV+XBIpQoSNZa9WTA
uUoR+4SiPvhxutl2aXZttdmXsVZ3ZC7NUb7VGpp0UCvraWkorQcPJCJe0Gi/9ygHh1GhZRZ5JOjR
p+ISsdUwWgzRlZnR9UDKg1xC/AmNpwycfnv8CXlyQq8fdZrBXNpMsvd3cgHEG7SRr2SBMdE5G8pF
Kpy/FhLGSxCVRtBkSRLtY0fCxSywVJL0LLBWyqWbQNRlyCMT6gcnQ1WMjlMqC3uyl+WxQp6g5CYk
i+cJP9TbIY2/66wsCRohPrwHvHQt99Fa0U9z1m06+HxyOyT+kHWr2QhWIDKGNghTT4RLIzigKCQ+
sdeQIiX1xvTVpd6XKzqpa1DDkZjXpepexsLd2dT4jcIpi+0ZWBGj5nOhm2cByd+iaHWIl6jaZpNY
+Tpk0ms2rFdltsUav86xJ/kqPr9G9/Z9pe+HrlylM6Wxqa4Dev4OGbXsrSinkq0yn4cCBQfnN3bQ
oOWMTNw1SYBHpBcrp+aLNlcDwdnyh2tOp8zEj/KIPxecOjnmRWSjpyPR26Vyp0vV6XiNRm8b2v4d
zvLrdGKqU2TtVnFurMrcy2w5o2g3ec//qfJsp9s9tC+/AOEoU1cSInaxQBtoucp7+ZZMbiibDAOD
HQT47ZcstlCF0/Vlbxh1jfEqf+cY35Ws+Ih4U1oTc4EmM2QD4pQ821wlA5NmtK6a3zK+I59kA75a
2ZBQefhLvFroS1YRSGZ5wjS5m+SRviiR9sq1rva3rvHbfxNE1oKw+p3uQFjW4dba4qSQSQn1hZyx
miRYsQ9aGtV0CORwJmAj0TgkFAHh6VxlLdEOU84Jtms3U3YwSscziCmE7X5JUoH3k63bglWSKQi7
EYYGO0Qthxq4q/R7DqY4VSa9TORdrauf8wCV/gt3GCXSKkBmo1rilJWUMjWVAs+K0AVUL2cnJr4l
2dPhF1m+dmA77FTH43G3Y+VqStLr2Jye5F2kEcYR2ubONHVPviObWJQxZC+ucByGi/Z7SYhwrkIn
MHYyhi1sEBhrd/4sPDcjyjK5tEyR5SWMON7Jp4koj2VHBV4o0LfyehPSOFIUVd5oi5amj9xOVJiJ
8gnMTJ6GSl3LqtV2Aw779HN5wDVQCDLgTT55eAv2E5JlQGlvv+OtkqXv0XPGS/1zibvaCHEK8yDW
RbjJsSRmvbmbtOlJ/jsejxWk6T247WthX8VRzQplcoozV27WcSzjnfFK8h3K69AgFlRl5KfsuNBC
mn131fJpDKv8nIOPSmRLTvEqCsGWtJa3zuQ/mor/ewSRv4aD/MQP+Ze/SL6dr2y+Nctw2/yv//H7
25Pgjp/+YQXzvZ2uu2/1dPOt6dL2j3AI+V/+u3/43769/ZYPxuIuc7cPp+Kb7vn1G+aX8tuPU3H5
o38MxbVP2FAZO4PYldRpi8bvn0NxB3yILvNHNZ3xIuKePxU8piaFO6TBE15hyXDShi0j/J//XTM/
oU9HbyMM/gtII84/GYq/jZ9/brnShmWQZOAgYjL+vh+fzENvqZGPxQOxX99WJ+jLbJ2IV8c8v1JV
6ge4u+FSUbnZ6xecaSGki8xe2rq4AINQtqZIDRT0T1Ns4PlA9GxpYbpqa5STYgIIabL8SE9qXGc7
N+hA1DN/bHEyVCzCiGAZGSeuw/yyTPZl9TmcnRLhiHnpS5ZSpCSnUbbpyig/DlV6MSr1gGzztU6J
G5vwkhpZQ2eX40YXmucfvtG/mnq/TXjfXR3XwvRPfomjMix4N++ZhUYUpks+jdKp7QqbMj0TvBm0
om0y2pZ+h45fuqeEpr0kjVjBkc/Zaqhacp3unFtGD3SXsCj47Y0zg1Iczes393mEjDd7tnRfLCM+
K7DI4dDE2WaCobjJhmg9pDEB50754OT0Pd3cuCDR3kkZp+5bMNIK/O8wxAl0XqbDY57KxoeeH2sB
KVHY9FUi61brxXVY8o1EgsN9a6IyAM4fUxbDL6EXoF/3CXuPL2BUWgya40ny3Andzb4Gw3SK1PDS
hxdTIOyMaweBRKR6GSJHo+kK9ktK0jf2mt6ae7umDR7rvGUFkLtLWtcbSpa2A+BIZLvMnENYVqNh
nGl3XvumuYhV40sxp9/9UjqX++JLk9abvnePoWtfSW+xUnYQeYcvdlsc36Snb84Vogkkj0D2VERX
oSkLb6RoKw5BTUbVbdMP153ZHPsZPbYz8v1oBcKIxHYfIpf6vaEbaEq+tmmjPZ4n3PpTL42JeIv6
h4yU5YVfYlh5c7iJhV/UBSo1RJ2i6TdaYFBJNJTaUa48RWG7fVPlqn3wvbOiVwZ9XdHQxkTT76Gz
B7mjWPdZC8531rJ7eaNIE0irGSszzOiqS3ui2utLbdC3VpzcK1WJm7TmjQeYATNDFWh0YSnYIdbL
uMY3i5Gzy88QYxHSTjb8PpVJRqRFX99eE3XLa1H6xzjFQ2ZCGoTHkChWsdTMHuMlpeoCAd7tNPkv
fijoh1sx6eXSnTgmvEcjXJuoX+lkgyVBZWC15jWZXT3K1q2dc5eMlQgWDsysdTFrny0Ea8Buejir
BT00OLpLZSyCRVL0EclzBMhZJSmn9pMmZyZmXrkSCqvsbDaBRR/U26xVaVmY9VVYGex2FZpX22Jl
GTPlTN7UVtcLZMEOkdC1MIAVTLW/zommYTALnrHPQVmkyXIUsO4NBlUw7pYBTxNJiPmqznIc1HqV
0HKhN9IWNA2b5NxYSbRuaWEq0Ex6bKcMsvWDWjuXPJixaWT9pXfUa1ho3qgAyiQDNqkUnvHwu5VU
N0qdgBpQHsMBy33OUMLmEtHJMxzQkmGUpLsY2iXAoJA+7LzwLSQucy5DS3KN6sGeDmYAYrlo+mUe
Tv0pQJ1vmucyy32PLPHOs9JLmmUj3nAVzub4EBWAm4xeekVyLEkds2XLVWiJh8F3PxDPRhVerFES
fHpU1MiVl5XiYgj9muJfpwOcQJXJwm+xGX+WaI/KzddWb3XerDkHTVUWdhx8VxzcwBg0Ig/H2MVw
aGbXKQZLppUJZN9s14DvHMLkbObtAasmoCize4wIShhECAQzi7YlyV5z39/IeBlBEwpOStltuB5Q
qOdDGVb3kxZ+R7TpdDptgQnXzYTHYuGTTrkg2mRclpOpLJvs2UlyflVmgxqg3x/cO3WvHkxfu7am
mmSITADcLWjQmxBMwxrq+kxm/Kb0D+PAZZZeTR4Audg0+9KiYIy7DG+RPA1aovJE00J9Btx+DisO
Siy7Lhiknp6Z+Vr1LWEOgbNJoQQsYoc7BmooM6PW96RFfJ1qBMEZrO3ObL0yhq3p1w9roTOz6hvc
MUZOf296dRNr54KlGEMkQviiX0LezAJvEljplT+yHMtKMtZG7lZg3FwIVqpKuqPCmbvKtBmE5AGb
hpgJh0prlm4tup2F/00KxzmJwyqpHkP3iMTNADuRIjvJayJenGsl1WAGJ3j7Iq0xUa8vxhRnvNI2
LKBRsqqmtIZEqkDfcHNEN3QjJfJpWNp9e9eg7OFm0VkVqUehylxgK6RLUw0/mDP/EkqFll2WQ7op
062pOt4J8dpy7AvTSFsvKV51qzinHL96N13r5XSZMnGniW4bhdgAA0R66YwxJ8dMFgOHeJGbTlX1
WyAst1V5XyIgaPwQj+ToxZyGm3hYzqGnDAw+R+uLQnc2gkGssj6FprErmys11+4KX1wa8xu2yVNk
qHcBG5OpMqshkPWSqeqr4Stn4egfjfilYuh9McGMi3A++ickQ71T7Whjh/Ug5GNTyyzggK0b645E
RW9QfZAG1tIW0zqOm7Xe2F5V2isbZDqyfNRcPB6Oy4FKDr3oHjCh//tC562O+eWtOYZF1xZZEWru
nzUR1hjXQUpsEIN3gjJda+t0w9ocHrvqKqlfnTldtk3utWj5JlOsEnfgTWMYFdHapkVb1SSbjBeR
6edMMAmz0i9Z3QN0N1ZxPB74n56WJxTiK0Knt5DW+3bbA0Q2kCWnoXoZqRLrCkeDSklnDMsEeYoI
Pjt6s2nEdATLcFVH5S6MxR6cGwkkDVzreK2F2BSZpaI2r7AaTmm8tscBv5eBb169qQiRMJ0zh12V
yWV7aHg27I4kc0LmreuaRnw+pzeh7WyqUN04SrQaqOBy6VNl6GJMymvX9B9d6F8lFmBBVahNKEIR
+jvv7oG0910MiuDIq9hKOY3Py7qZhi2z1W5R5Ogdqy5aZ/S6EJz3XxrVZFA+RitNKh18LXxsO+QF
cfZkqBPCSDaS/Ktddi1RvIwOtWpmaASiITMexlaHGBGmBfOufmnlbMmzJgii6K9RcZCrOaesNejN
iyY5VT7l45slGrn7SwF+P+6jSg4pwMO40AETYsTwj/MWewgMlFCd0Fg/FONZNJ+NTPuixMBCIhJd
l+ViHvxHuyi/DWqPF0ZMj5UtKfUt5YFvnoYhVNY9E3SW74LxZ9kdVdbUNPXXiYR7pIB/F4ZeU+0Q
KJQPNfE53DYrnDUfrENvepZf7nqCNFEYG8RKvScoxkYLLkELqO5780h4JhMeogvqeSOBAhX9a8Xt
cBmdc7Ev6mgfhtmmNQ0vD6j7xvqcoR/qM2sryEGv9HTZaO1HkphfFagCDJ6BaosjIMLpd8+lTutK
M2HfetJ2lWVsCqXIvycqPDT2EV3PsR2l/kOlwhRKEFrC/QonJpWJj4ssmcfXdJgW0xiu0z5lq9CP
oiye/9Mf+Lf6A4Jn+1/3B87P/XPTPP+envljc0D+3O/NAduUzQHTQsmJ4ssUMivw9+aA/CPdljJD
i3RMsJz80R/NAecT/QKZxuKoaOrf0G9/NAccFPOuzf385gj6h+GZf0Gw5b5TObwaDNl5IzQofhTr
cdCpTG0gWlgZSG5qX0prW5Rnt7jOy0VuYiW5ZBRdvbLvJhbM1dybG6qPBZZtr2cyr6bnpH+xtK2b
HOGECn8RIqJwmWuk1O5kO6jhazucieZa8JMgv5aoe7HqP+MPgUBGZ+6UIEY09v3kOck6p3VbL2ux
Tb+X2amKnlpjXRuXNDiV6kZgGReC8Rxils+24NzBv2vPM200G/d4MR5IFFGLS2Bth/GgQFMxtw1S
y7y+twyqgZ2IV0523bcXVeO4CEhcjh7qJ2f+GuDrj9isKcuGbWPtjPQk6vtaPwwjaqynITth1SzG
byJ/abqzrbG3PYryfrauKnrIrtdYe9u8qjjikWfSc5w0PTVam/3tHIlF6e7N33GF/w9adv8/9eM0
1ID/+nn73zlipTRl8frt4d29ylbZfz1plv4Jg4mghNV0VQPQzUr7RxtOfKIWoxR1AeoSFCufzz+f
NJOUKqxPGsW0/LM/23DOJ82Ene3yF8CQ9Nv/SRvulwhP2WCS+crSdsyx/n3WI5pi1QiNyvJ8VW7U
FZoElT5vsnH1G/VkBs+BIpApsh0xXauMW4WD+OAihydEpQE1aWTSjfXkksA9RPOCxySp0dmgDHKy
Sx/Zyx+u7V90xuS+8+PO6VhE+uJTBj5PPSNsqWb9Qa0KGayqbN1HvWi99s6XQBsWmn8u4MPOoEP+
b17LRsRsqjgdjXeqVKWQqS+dw7iagSQCo7rAeDsqlAcrU939/Wu932/l53IdgcgcSqurvxegjq07
AOxm3i0ldmS+EMlzmxB7KyL87Q856vbI/giBIO0c764lt5Yh3Z3chOZ7PbKagtkK48Dw2K4FVCIb
pmROs+jq7z/ar18ZL0IVwc2s05t9f4eFdWZWcQZ9IDaObsURiRbFdLL7Y0bIyQcvJb/+nz+SfC3y
JU0LI8svpFngYGlWtXxlgiYtr5eYV3Hx5OIIGfTyaEVnkdy3NaMU404fjll3yAhvyYkUbOoXu35w
AizwxoYNpx3uwhB3D4H1FWegFxJwOL9LhcMhm68EBKhIZzaK4svRPCtmxOiNz5X/UgV7GKympUjp
8JIDfIwSswuuW9tegh3xlOY7LXGvpcpsdQ70Y7wOB8nHefk/7J3Hct1Im6avCBXwZjMRc7yjOySP
JG4QlIP3QCKBq58HoEqkWPVL0d2bWfSCCGTC8cCk+b7X5NlREY8CUSXIJ/02C48FwZyqfQCLvRB1
AEr2i4b4abFS8o1j63uAY4hx5Tur+RyBR/j9nZx5Ve/vJPoCU3ieJMILYvrNh1Z1Se9YDRheEnj3
KATsoKZvJpcRw8HJUgkYfPorTz4H3nBjih6L9XSRd+Yf/o1/8B5cUgT8B8xbNdg9fIjvvvfQK5Nc
goC2CvJ7qEFn45bE1kaLrI0qyrMbFl+IxR3pNw3UyKah/Ue/8fCsM7+bTdMRTpGXTrDFVUjhh+dM
Dk+9l92OmrYmBrVR3e4QuZ8Ffrb/nTv45l+ndX/bVJWxMqIViixTWORbN/NXhV8vHKEskBu3GgKe
xlXgnBm27HO8fbK237XtH2Z9/2xVfr170+fy5iEaleKS6+BfqCVWWXa1qupntQTHqY6rIOr2paIQ
ucj/y200V4XhoGNCh4qy9o5GlgpzROAR3Nk0hVigOYG7SfYBNUUm2RFm6Fl28/tbPaHz//GuIkMO
cB8GG1TQX3/moAZqZUUVPzMJQNFeVDjeSib+INDxb+3YJHb+chWYo79eJexNK/QjUP1ggFfBNxOJ
f/8mM05otfz+5/zbhWx4f3Tv0B7/IbBsD7Y94EFJg+k+ZhrJ5rDCSM1jGv6Z8Ojm9xebRtLv7x39
KPbLdDueZr27d62X9WknyEL39ReAjoTgLr+/gDG7gP/mEva7G1f1WYaTKr8nweEqKIulCYJda8ON
3ylAQpCSycJtCF3f7cxlHGJHmNgrgGHLCS41KQo3wyLoa3A9oEd8e5MjylIa5iHVugMh+F0cD/e9
OmwGJzo5unNQEpCzgAJxT3LRbu60rdmlD05LE18UT2MIpj6JH9LkO7ZAexxe4+wo4m4Zhg5R2Gyr
B8k2gNfYtC5coB4fHbjgCAKNxrfCvzfB1IS6u+xB9QfPdlss4RKBoXavTEfdO2CQO7u5zoAZNCAC
KiB/oZMvSz3ZdX5zp7sDkmtEbFv0y8ynwAwOcedsVC/ZqXF8AiC2jGNmEkj7JHm+UWN3U+JWagwI
6ib9TunzY6pLpt7doRjcTZTxb1dyl2RQhbLu4HOJOG1uWmNc1ZaEg3HnZdluJK4XWGKjp9nWVkKE
Ti+FejBLQGXGtwxUclQUS693dyqQZGsAW0Ziowx5UDDeu9a5koY4KyO+48OT78TAe0ASFA24N3nC
vmRf12Dp1PiUwRAZif5DVdvAI0aI5FiqOjFld8t7vJRZvXZbZju9ezN6zq62ics19jYaE9CbKhkM
cdaVZJeDlSgQGev09VVnZDeV6+0UYuh2Xa+43EYBxpqAgEuwfusgEsSyfszRS/P0B6s9a9FDIm6c
8GYo1HWf3YF9TeVNM9wPBH2y/hoZpaFhGOKsEueLSpKjzselVWs7sOkrMVyBd+d+CKaIj8L55Ns7
gY+Oed+iXTM0iDt5XxMTYTSlO+Uy3nZYq5B+xoQJg7KFAoJdTdIDUqIYmMGItVa9u1IWpWkvLeUm
7TbtZIkU3U7XdWx/2VT93srSqxJzLc9tSOfKvVpFnwzErK2+IwJbfxv8YKfb3Ql3bugUK2zNt6GC
Ck9hn2UT3lriKRLAtzz1AaVHE83oPNoR2VnUbUaGlcxHtEW0oMEfYkQ0B2uGLtNWIho2eW7vGuDO
LtNg3wZBBL7XILJagXI1tOjYFHKXcgO80DrEefzJtD/zqE5RGd+GBS8rCoBa+FVRe8D+4SLPEHhM
03ViDqfeyM8CzOog5edYBoe+6K5dtQVQ5B7skIzEpGmbYNmoAVrGS0qaAXPg+qBjydG4kCIK4rS4
8yEp3+5yV90gVbKkT7lpwrUzDg+2699a3n01fhxbHVVU5N78D3ieYs+J8EflHgqQASPG06rTbNwK
7ok1YeI26CAW3dcYyNLv2zhtasL+0cTR+TC9swievHc0xngIr8lqCstV+TmHvFWTUgwqvqrp3ird
rqIDbofyoXLPv7/0PwfxoDRer/x+gCSMWAXKhnn8UJpEZVvGFkjEKqssDP7Qrf9bL/v2Su/GM45e
BO2YcqUCqBgWd0SSBfjd8L/TIb35Qe/GLIMSmaTJQZEF1bMvj577h/7o324Yj8M2GaNAxdSnZMmb
MZESdLZZIia2spybEhSluu78A/m6PzyWf+vESTXht0vHylz1Xacnu7LoK7RJVuo4bGycxZgTbFK+
E81snzoi47GDAaEtV10D7BRibyMdSBj9diCw5VkhYHVt7fL1OTmMhxbwmfJFQPdzx3rT41/tawcy
ZngHTtGnEY6Kutaxl9ULfYU15Abn9GVnfRpEfRIor8YdGfsa70eSly5cTyVXF7Z5Lf1h7XkPQXSn
om3VR/IoHCixfbuRprWpGatq9UkpPzTMpoIElVwdCOSmc5n5NPI66LuTh8CTL1ej6xENwN8NakQp
1E0FpGa+of+l0NL/BOf1Fub1f7bfiuvn7Fszo71+or9e8F4/i/9/gMFMXqz/HHxaPg/Zc/4j1tu8
DUFNx/0d7PX+cnRSuwQyZnUUhy/7RwjK1YjoTioohmWygAP8GoLiKBBgDqKN6Ic4UFVfQ1DeXzqu
YnhN6ZqB5w/Zgb/RcLcvrSL3jhsefCt+lN9aCL3MJd+2nkx1PNQ9iEJbOhGv936NfS9A0EvX2Hgd
4zC4O3Id9n2y6Gi1UR+s2vGrgZjiroJvv2hAaVVJqqLVWmwrk+Splz136nBUCwknT5NIdbfDcSzU
C8Hqref5922YP6dV60++Dke7B1jmJYKTYFxuWAJill7edVq9bA25G4pwmZKYNsL6oMb48Iryq1ne
twkSFlTrQ3OYrWBTr0BQ6sYkrXs0rOoqTUGrJwMgHAZk/Ot8bEoVEA0exkvV2tdDOqAnLs8jlE0Y
fphA273w6aThodaQxLR0uJRJzfBwaM/QInEgL0mExeMxz5ksamIl8q8QTuBRcGfasmMeJcXJAyvb
t167FAbnRTIcfVTYWYa4RHb4PMm3qgkSls59YGQD2hVwQ1s136Bmf1CgpbmpPHcgjNGrwo4Kp6pQ
ps8GHIlFN+WDbVJQXL1JGTmxQ2/Vp8F/HOKnppWbMB/htqK053Rn3ShPlnbJIvMDOv+POk7pdjVe
VO/T0HpHtHIvSoOvVxM9K5W5E5o4F9wXa1QvCAKvxpRRkls1m0oQIdeT56zqNm5qMIwpYR+E0XM9
ud3q+W66Me1g7jrT2MVFf664P0lhXQdGfy70vodjqV8Sxrc9rlkyf47dmvgKN6zqxKrg7G5OTliX
0DxI1Lv7qWhjAR5IVPSTdjWp51YN+5tJAdCp/xqF4zVeiM+OYuwCfuF0wMhrIUnCIH3fmfb12I2X
XOnOodqd65zPdezPdkOSOY0PTW87RExwlIYLSEDxKYnSZ9HFEFdT9Um3IqhipCPqptzCS/YB2Mff
h1KejcC6HtHTSJj6TO92PTkVd+PRTCZ5xZTJwfgJuPvatvUT+M5PoRovLBWJmkBeHG789BgHM7+2
XWJRKYIckxNIzixoCM+5L19+hjIcHYwDsGmYHs6gmddxqMLkGg8DtN3pcrK0ry18hIBD+Qsf3rjE
GMOvvYNSlicSmJCd3fg5z/hkOqTSzOg7+ufPKb9RzZCOafqtNMDny5iyOE9qgNiZXdJ6gO5FPkaO
V9PDnR6SMgzcdMl7YXweFW8xXTmPb+mrLVRXAD2WylJizJMq9qYDJqCOxvX8HYYW37WpyrNW87OU
9FmWGDWr0Si2ShxfNLFHOB8zEHEOmOQEQKwknBgIh+YfMJtzuPTXVox4GUpLJHWBs2rGu4FL2KcW
QtsIBUz/TVIkz0HTPYaATHUDMwzcZ8EXX2xdv1RKsRceNAEwS0MGDlGRZ7tOnpXevi4T93OQ2ktI
Ydyr5HvmgdJrGj7IGD2bNOTV9NLho+W3i06M/SLqvRs10g9qOqIn5Yffp4uPtoWGb33w3fR73aiX
kj8XdrQQ/dmps+8GsC3hQSOdGsupjZCw912oBZp2ahtRIGZZrJpxIIA52ZFrXftVKRDWmRoda2q6
isq+d3MX7e/2PDUDU+NVp8q3WkDYrAfcAEG+pdFznmCcMEGjpu+2t8abSr+0grqpgWoVUGcd36zG
zKnB56VJ+nMWGcxy+fIt8w8pbdd4N0a3kP5wXc90gZoQZben8e2bgZ+DTGjRKODrp+4BkFoGqVWc
fVu9c+1674bcwJ6GqtAOSuo9woncuwMUWw2M0KQOOnUovTJ8Tgn/x1Pjb0UGHOiCJyLrj1XkP6cm
Ogn1h96UZ8sZwN6CZEylxGiblyHGF8BWHqbnbwsnW6ua96Uj1l/um9RDr2XkPE5BP4VH6qJNiCEr
9SYFeJMO2rfpGRW9uMScSO/jzagmH4pc7rLEukztZTkmz7YXPoOyo//JvmP5ygR2+ubNAE7gKK6U
9nHsBLNS6sDApsQviMRhc35UHA/P7gYABRGG7ctZ8LRtMZJXYk4w+brrfOlqGX130+i7z9/8XAso
uUFOpNVh3lmJl3nN/473/gD+Z1b1n4d7/7fuPj+/HeWx999wf+8vYuXM64GNGqo5+3/+ndFX/yJV
RkyWDB/Zvl8GefpfvHEY85GZREjTncSz/s7o6wwNNQZkFjKgEwzA+q8M8t5Hom2bED5CfPgTM3S0
jHdhRr8fZJaVpbPC/xN+pEt+y35sEF5GT3frhF99y/uAAOSHN3fnX4aW74Ob7676PoNX9VaDeGju
rELH2WnxrsQD8392hXeT4qwHQxDbhQMIsAPefRTwen5/hffT7vk3GCgU2jaQDW/KBL9ttoY+GdSm
5TeMPc7fmDtLWW9dAny/v8z7afH7y0y38k3raA59K5B+c2j7GY/IR215KeiSf3+R95Pil4tMQXRA
7kws3s29PVfaXtpzkbLbTUIv45ch6xcJyipXv7+QMQOU3vbGL5eaRCEt5if2+0dPNFViY4hmiR7H
W5wwFsxnFlkOGyvP8X+uTwV44NhHL9QEYaEyHluIoVqmyhcl+KImFWR61D77K+LNBLtWLaPTXv+o
kPQiJAmbuH0gOXysHGK2VylE2khuFfnNAcLBzDt1uoWHwmqiAZhOhnWeOR9zpTopNZF8JULsNd3k
cbVCbiG1VnVprXzv+1BD9cKeQgFx3nX9rekWzz1MeQv/GGLJmzCxIJx1G5XMN7qmyYgvD2YCTI8g
fNrhzhrEWgXYaJQfyyZc9ridOEO4UjNrnRGbiyATt96tzO5M97vIsiUJE7gFsL9V/E2JN+P+Lbgf
BbqzGXJCpb+UQN5ln2wTJDqsPj/ko7nsgcfUbrEyJ8ZpaOOvcW80PY6A8SFGGN9vvhb5xbCukLwF
W4x4AmGp2HL4RQhBDDV8ji+EGfP6qrNv2+EpSI6Ty68iQLSQjNInwDIh2e6eKKqIFmOJQP09qWU0
hLAoN+xoFSUu4XOL2ySIq2rHFu+gQbtvvXBZqB+FkSwNUPh8ir31xSolQivxIs7RfrCWg1nupPNk
Fnep9Sjjj6ppbcvGYQi061Ge8NG1yICfu+3NBHJLqnqvIfneYqrS9h/tpFmn9ZdyZ4hxnWBWESlf
bORmJlUIcKNLRfPIFRNyhXqAnMWqTvM1ivdCc3a94tySvLi20vq5l+gWpcskpdlzjMec+Z8jVB5X
bK/gRZ+NxD6gbEwCm0RvN/JSaYT5sbMCtIRjphQmiFje1axlJtucRt9G3uFbrT02+KZnwUECAoqu
g0QcmgA1S+Whjkm71fAvFKxrSGnjBYIpQJnBllGBLzPgr41vRihXdZitYwMFYp5c7kIqFeW2q6ZR
6lYLq50m4feQA04gtNc5kzmZYvJTwyJKDgxFVziXMOJvGYfrx1btHspCP2YoWNUXPXMXqS3u1aA7
RjHGOb15a4N9R7fnnHTNjdSKLW/nQSGZkkMh10V1MF18jBuBIhCMYhEvJR+Hie3z0H6IrHqVJ18D
4JJWTwj5sxXLGxWepJ5dJWa8MKMNTl8M7vCa8pdB2mREyCYPqZS5MTnCwiV90Ct4yJJsJ9gfdOHe
4YXXuqvSmlQdXZ5Ms7JKizeJUDwyMqoWXddoWnWdcjJ7FEQV31wjlIO4fIg2FbBHrz/YiBhNEknB
s0pCo8oxspC8oqNzNEc/A5wKzhpfAywQJ4MChl3w6oc7qXx3wg67AyvElMw/4n92wZ2PJw6r6apy
5ZMuu/ZUJArCWySlOv2px80qYj7rZhq60/dFfER4uQxtWDXHMblDtXthiCMoiRvm4/zEcGsaKMza
JTJYIxHqlBh6s0LTEvR9ifAdvHSBkikfeI+gq1rx0WZ3ScRn5m9Kb1xOZwnd9GDI++kx5PE1wLEO
FlpSjsskRHygDc4eNOii0hZxYi8YYvc6Bq4+jkigr40/dFX/2qsTWP27aX/X5/ZoPAYqroOQKnZC
34fuae48/nfo+Yeh5yQq+Z/Hntv627c8fc6/vh1/Tof8GIBqUyhRJ9iNm8oMZmMo+fcAVP/LIQKu
wblAK+sXxXjX+IuhgANUB0QXQfkpAPljAGoRgJxgH65nQ/0xiFq+Cyr+Lsg4YwDejAf0CX+kErI0
DVOF82q/G98Udjt4qhX3V+74CbOb6giTrTyOeizWHfprGLVWYEvnynkBzB0prnk1zAluvB4z1/XT
0a97z2ulbUOhaPtTLgTkABXHJGJQA0HG1lWPL6uoo6jHOB8K/HuqYf1SVEr16CgkXunn2fxm9eWg
FKOcZW/5FdqVtL52igesqw7OaV5YVijES5m4GSpPpHmRryPemCaFWhy0xnVOSuR2UJ3qydqLA6vW
GIpDzpB9r5OPe38ehCotLgaRBe2YYYuZEDEB/t+lULr6FNnEb9zIO8yleaG3QoBimreW0AIwzjXJ
HKQ/dlSnUlm7bJj3sRAk6FocJq1yGK5H3YZqIa7UQLeXHc68T76JHD2UlQcZ0KY5ThGs2kYrnuxO
PjlFHJ9bV6AIpPj9kp4O4FQfu4cUm7ooQ29vqkmsMf/DUJ+X+dcIAu8QcCgH8jMTIsAZ8/Y3Y2TC
5XFDTFm7shOdZLjht4dkWtAog3FBTKM9lG2OQvJUORfnNbrvgc4WgS++ghJILgs9RVYvTYIifal8
szpv94rShkUaQakIpEqDu4nyIL2ZF12vpTeFXvAQSnff65Z7cJExs5ZxdMr6gJi3pZxSaIUQmQYV
EFu3d6VqPcU1HK1IUz9iqpfsmlS1Np1v54+2jttP3z0PbWJuw9iDS5u5PpZGmXuyXOEiB2i5p9fi
XJfnpbU1S/3DXHrd+LqvYumDWPiA3vq4xqorGzaW2g0H3U2Hg2pN46TXstb12PnN5ZdN814+LJyD
KNu/dzWm418Pmtfe7AOYJd23kYkX9AStbkR2lYJk4Ks3b9o8iRmF2km7jUdXXyAWLvf4g4WLVCLh
M4z9N7vW6ru2NBlPYlJDvW0fXxeZEztvio5TusuINBjoAvbrRwMqWVhma9tE3WOJk+FT3iEbY8O8
ObSx6R/ACfgHXUHoEqQl0pmxW66Zm6K5A4FoDdJ0uLPMiXkV/TE//Z74hiQ+SvaTwClTawP2z7uJ
l5AqPjXw5a80ne/W7hHksBL/iEseMqSJieFY/BT0SBTRpSu7EmPlpYHJ60K3FUSvjOcq1YtrhHwj
mMXTKgIowEr87utLnVduMe3S7jWsV4eovlcZKK4GFXoZuAIvZewTisPYJqzC5NXWuS4AsdTWuUJW
+coIZHgJk+Bjk2bXudmLjcR1NthmjhlcRZmR7JMuuppLvKBv+rB/iRDMlL9f+gXujKM59Avq1EW9
7xeMoSoG6abplRjqne8p4WmEhWokqN208zJxNEzraqU8vZTn1UAYH9CnRXvEKJN1XKC76Ez4NnOI
uusq7j7DCJ+gaOpXCaP3QSrNkUlAcxOMhnebCOaZ3qAcMqVUDrU9GXjNq5JproVmOrWNr0IFmvd6
WX2zg5GLKRElmaaPkgh8W2MtHtfXQu9bDSHP2MI5zTp2TYVAt+t0N5qV29bC9YLHPBDeLvS+JRXW
zQsZMxsIywS8zbwagf85aaWKyWYBpbysg2L/+9vtvQNK6KaqA4UnAOQyueKOv3sRcT6NATf13kHt
e3OJlZp+eF2UKq5acxFrcJImr+W5EuN6Kt/t/rLnXAmibhNJLZ8c2v79tPOGoSuMl6s0/LNvr1LW
ENvVFuF3O1XaU9MCUYmZ76zNDtbgou+sBLP6knZVQ0Dp0CBxZylNk6zmLfHgssVyo/THTlLJ871j
R7uXuvnoaWFWZfvjmNctbcAsVCntG2hUnMaZTzPtrcTY8ZoIOixMrxjpzXUmNHUajKTiKdvTYi7y
SaJIpE1au+3YPuq4PfoWs8RqUPSFgQP5wkkja+9qk3y7Fugf5rW5ritHSI+gt4AF3XS2sa4Q6z7V
RW9iARPfzCVl6gTmtSaKx+Uf3ov3XSvvhUvnqhEUIjb/Dzsf6VmB38eGc+gnVUFSaPotqtDagulb
snOC3EC9lTp0fCE+G924VHOU77oAHvgi9CSvhVWV1x0R+1OoMLiaSq1vJejKTauFWYSnhjFNLoLy
uk/0cjsWGMczoTt0VRAc5zXmi57FJNbg0/x1C1J3fKQxGDBcDcY9GYseT7gCg9VQd8hkAWkzl3Xd
uAeyHw4SW4xHBkWykyiQmiNjlmSjd1Ts0js2jUaiD7E2rGIpvi5qIlZvivMGxg7esY72Y7dXBeYz
VtmXh8p2VyBv5Qkz25x/aVpth0QxN6XPdHosOppwIwgP2KHIU642ybbUzKda+vHWbKoPVun5xwSV
J8IdAW45r2U5VD+2vNbFoUTdmZmxlbrjSh20rFi6zH091MHuLKML74X0xaZUzR49Wn1fCp2Gp6r6
cvX7l2Qmd7xtqy2CyFBpdNcAK6AykP81RpkaQ9RL30Bf027SYlilk4TsAJV+WzR9hiWS0RlMopWT
LAECN8V43SJncxm1zjpCdsUPZCrGTtttW9ce1i9bEW1ACVOt9tIDsxx5Ixi72q3PYxUeaFHz67mk
dIK20Ssvc0kmRXMeLJRG9TLU13PdvGBusx6KYrh2KrODQR2s6jrzbjOmBP+p1CCddVdNC/buVend
qr0BEnH0LlmwDTsHCbkmD9YagtBHN0i0O82F4F8YaMu5ag/TslXOmZ4/hHl0svu2vMpi6DujJW/n
hW8iBexmIxYoZXt4rbdzVJ/A+kQIR2rx+vfPCieud4Nl5oCQzT3IRQ4YEThQvz6s1lDGGnT8uC8T
tLB8T89OReDSwM6rSliySi+fT3p/ODzCe1mEU3Gue7+7G+s2ho1umZ90DxJ7EYTAh9+dcz5yPocw
K4dBYENHOM08wKMbuxHoojZPU+a6eYHeDeSLedUOo+YUmo2xw+v19LrLXG+8HjeXX46Yzio561zK
x7o5ATqPD35prAksN9doUw/aIq09mlvBtzYX5y227SVXQ/p9LlSl0Vw302Iuknw094nV3xpq2L5U
vW5MOsffZLLHb+LnAa/HM3nUoJbE+PBOW+cN8znn4oC968JyGJPOG1BGRGY9iMWhEDqyf07t4hrS
iw9DhPyIKL2butWcxyD/Ptc6eldfOVFJynPaKco8xC/GLtvMxdpslYWHhiyaNqZ7yFCHu9VlryBp
XKlbweBWAbIrnHVEjnxVTJvnfcrGBHGchwfbLJwrNxWT8Haidair6TcvxXlLi2j9VT0txhYueRRE
S9vvurWPkPJpXrjTmtNrToHCM3nqPnPtTQyoJ/eT/pjpfnWFZE19NTKyQfkgw4lcMNVcz1vmRVsw
msdImz0liptbq3CeXuoGw6l3mk6oNkWa6E4fnM2ohTigDIX2IJDTdumAz3OpxIoMSQG1O83FFIV+
5HDDYDcXfRqurYbu5Gou6t0nv+qRlsILFduKHi/jEpXgsiYubY6dhphvmN8KVZkqW/NlH0jZ+e28
4c1+XXStZB56Npnigz3tekzYXeXCfCnFLBnU7Fz0REj8j4HZbi4CxGLgaZkYvE07M79faaro914P
4j2duod5Uc3teZMV0VEJHzptpMeI9P5soKk2XiKEaobUSrt9VGnWEadNbKCjjog/SQUkpCP1cxyO
BOpyp74h2/9joaHWo6XJzbtqZNhVWelIgP2ytyw/6BXTjvn4tO8xq23bw6DHzpWuGM5VrGG0yyeV
mn3LCzRVzRuDHH5wXVgOqkrA2F82F2HKW8Yh5pinL/v9qJr2GWLlLqxppaxEXo2W3b8sApuiadX9
1uG71UEpVLwP+2jU+OVQ+6xjTJcUoneOFa5ejrc1wB5U6TUV1VgWqkQJpqz7EUkDin5vVjcd3WRT
tSi0+76GxEw14LluecAuZGAjjKrLvekIG0P0h6g1/W8Y5n2zTOZKGqzotSPr6MqPtfwY1+6w0a1i
vC9c+2OH3r/hQwKYF6Jl1gFsBZ6Aif7fXMfDYyYyLV43zHXz1nmDWRAuej2iABt/8Dzkbp91rymW
VWMHGLGmobWxTUK9jhPFyNeo2qHPw+dIJeAUDmFxrTp1cQ3VfNWo0j6ahYE6YznNH6e6sSrsYxFp
tbGad57qumm/uTRMh87Hh0nv/SEPCWH2197JwIEFJRRgh7qFHgw6eL/2TooVe1kd9f5Gpowgma2U
H4qgPBLNLs6obzj3fjSSvrGLD9Cxh5NT+2CGZF5+yPFQ3LpOnmxCfCO2hNiitTndbsbbH6IgMPcA
/NDX/Fnn1YW5D6e7PVfF0xpCJYiCpcoGEbyXbXP1z2Pm8/TTo5urftZzT8z9664/620DQcq5ZBjN
sEuVvsRMe2gPSFGmC1XNCmCDIj8DJgJsnMlkMxfnDZYjbwUd+AnibX4uddleJ6O6m0vzXk3WJts4
B13/eiKw9aieZQGuCdN5/Tx5mMK/W4gs1XFeIHdbHdtp0SUC85bewp1k2kpisDq6aOdE+7mchfZI
c1+sQ1MN71E50hdVY2n7wSgojhCs2nC4IDzGsFMOGd7bjEf3885q6ysb6IsopzWtsXCjSLljkO/f
WV3irUptHNZzHWrS/p0TI/tkJpW1n4vzhp4sSpdkNTR8jspCmTBTMHeOU6WbXmQl5qJefdfVXXUq
JTEkzWYU97M4b2ynPVLXeNkDq2b2iP8uFv1Q3827zVXuqN+YTdncSUZqtaMlzIKLZEDZz6tXOHK6
S0uoMa9jnsmrl02Naf7YNFfWeSmL7VzZ9OODUMenNB5spBHwOz5a3V2AFVp+EF3d/CFQosELJoJf
vhl/mxjwoe4A10KDlT6F03/9aHy9lgbcyXiLwC355zI8KqP2OcAD/e5lofXaNjDrchmbRhIvXV9T
VolJENP1OizDzd5SGLqZZP7n7WrlXJqefOHrKWrSTrgEOzdzlRnjxJIjRbHTyuImho56MEK9ubGm
RVNBCMEU6CaTKJoWVtC+VP2sjxBPpT6ViFX/ve9cNxhi14lI20da6N/oVo1MvJo7S9NE824uvm4Y
cJVTFaEgcKh7Nzpg031QkssUBvI+00IYgX5seoxYV/OqSdyzWsihu1UaF0WXaXOiEsWMbxXhB5+G
0BjWiZ+ru7lYTHYjRpNe+NXYv+tYqoy5HX7ydNAIg9CbU2DK6CLAIOh1E37SZTnsShmq6/lwWdE4
2V8xSWyRg2/beyJ9KwHC9TY0KLm2ItcEYtT1vAc4rvY2RGZ23jhX5YJUdim7fD/XOamkFawHWo3p
lC+LLESNL3Ou5gtYg5JtDQ9Vpnmjb5vVPWwzX6jlMk8yzInwuN7OJ4sQTroaeutu3tPT8zUWEuat
aylPI5MPQhuqda/mMdbtzIlXfRPY97Y06xvUxA51UaKSTif3/G/7zocaev15dDUHb0iRbdBN1i9m
2J3VsYu/uqb+aHpDdAmsCEUpwmeH2kni23RQiuW8B79RaL35BcVwku6ISmUZVvSpHHfoQ2M1MhUj
oyBcmw/pZxt2WNO77Tdfiz9L5BAvhQ0QINdsMhvTgn9kxJeEDUYUfo6h7u37KFDhpEbtPtdSkAgK
cfdlZVcYmo8i3cDYS86+iJJz7UUfcr8g+zuVNGUUt91EjwpQpk4yZK/c8U7trOyekeReaU3jQ+Di
xCjzER/Iqagmg1zZWlztMRe4JklRHU2hjP6tKxT1EBtNFX+X/JPaqIv71O4KfFpSezcX26TB4jgC
VQy+2y+XTV5ey8CprwcGKPfIAA+b0sGzaC7qSZUv1Aycw/xJzR+iGyra1pGo98mBae76fTkkMLXt
GNUvXr/bRCmMdQ2Oliy2dWz9yrrVhK0/TiWbIPmtlasGPiHgO6Ztep0b8zbIJT+2tYPxXzhuPqc6
neV3x01Xn6/w83rz1RkPlzeq3T2P1tnt8vIzEVyEthlYXkXkTAihZgYuKBA6WwfmgKFqX4KIVLqI
XReQixIh46KJjQ9K74KW7e28RyOLr45R1Q8SZvR2qKxhF2phdK93cQ5ggXMUnjg4QqQfTXO01kZZ
P45RX21jc0LJ17GyUWnI7qwEL5lyqMyPgJIuuizw6PnouwU6t6qlPNpS2B8R+FCXCr6Sd7FieRvF
y8bjfBq7c/2X01QmmuE/T0Mwh9NcvZ4GNUgBpKj2jnh7qUvIp785l1dnP87lKsVl+oY4V6Mo/iqL
sZC2U8O4Sj37Pkz4/ucvmQH0zajYNSO+3LrX42gkSWL5cPsApS4idF1PVRQbj7Wb9wi7qj+K89a5
2DgSXFKlCqx1mmA/jAha6NaAVtyYCUS6w0zsyqpoz/PCRKa2zz6bHqFdfIHvLdq6gz0wdwBnbt7X
pCbuVSZBauUX597zo3tU2z7FQh//H2XftRw3znX7RKwiwXzbOXcrS75h2fIYTAAzGJ7+LOzWqGV/
nr/q3KCwAyC53SKBHdb6rho0LwciMy9hHbND3WSx5oyZvmd9slEGM54nlYhN4Q3ZGpex8LUL8TrU
Do6RuIuqB8a7K9Pj9cBtAX3Ur8wjHbpvh3OcXRHtBbXB2Pd4e5GhqkFA3o9q3hoAfUBAGE9yI8VF
D0mA74Zp/CqVLO6NELi6MVglAFOR9A8ZindDswfAqx5SFFtXgS0fvCiFhK4VEBaDJ0HbOgm0iQZw
IEcyFmOFgigR1DsSDQA9AkIDlczIFDXsgvcXLvTc9N5BgD5zYtv6LuVQLgwYEQWswPGRl279LW0H
EMBm3rvL0XEmCgVcYCCsbSMHZ8oykMUTS+UbeXgx2h5Ee8QdRj1NE5Baiy5h34bPGXeNX6T6nJBX
7Pbs26fqOjmjRdc7TyKInwZQPzG0D7wAS7c/thJhJEeL7sjtdTHZoPBCev+l7QD66YIEaZuhinty
7VMnQTgTVsE0N1SlbzfoPZKZSo6lZNU2y1N0KJgll9MzbkACsZC2Pgor/RjKtMAh1Wr3N31u4wMn
j5uu8aaDZ5Zqq0Sggw+f65NeGOsyM3/hsRJdaBjswlr2ZlcvDPQ8XHUGWug30u9qJNzhR4YQb/mj
mcfbm4pmZfajF6V1lhI5KPKUXvRc5RXfx9J/UX0a7sKIvQZu7O2cDi+PMi+iS4Jz81yaRrIegg7n
txphNSDUcEChajM55sxHkq5S5YyVjgO06cBojkkEQh2gG1y3MQADsElzVBJGwckMVXeRFBOFxLSU
/yaxFJW1QJE9hW7WXUwrbe5GPajxFEw4ZGYG89W9lwXhubKVvGSyc2cdyvfXKcvkhYbGDb096ooP
5gRU+9IGerRvPfLUa+7dQc49LZV+Z+EBDJq/eGAXknicAm+4rvBO1EbpF94iD/N8TSLz82JjIj22
kFb1BiDcflG5AoABWTM8lsz4hVbP+meR1ZuBqeYNZE/eAqF/4xA2wj1kBsczkINOBditW3KtQ/lP
Zwj3MVA+GkSTzNsGSdVeQiOX80Fy+VNqXNh0oTtOVizM+p3foAPcSmp3R2LF7PUg4+EIyN7hSLN4
GHGt+HSubLNxd5YI1M7Au4ZcrGpYOdXo72vGwBugh0ihwK4wS28uMrDKkI5msuoCFK0k6z/0JLpO
/Dxk5rAFFK2LoIBeetsJ7XTGiXRXAxCobjuNHXdWVeyyVaOi7wL9e/+MForpksh9n/DR4ekv0odp
sPyVLONgV0pfHdGZmi7VgCanz0UtuhBafDnfIxHqVwYWBSh6WXVxki/xRPpp1yZD80SBfvJ6fEWt
arEzM1UucNkbX8NSF3PmaJD/ixvTbuJ3t36I7edCMytovT94cic6/uJaAGmPJ6d5nmwhZ7WI+vcK
kBUFQvho8qsacL7K4ucAoC1kFQf+god2ApQK272UU5CufdOd9gHz8v0AsMvInRIAUIwgxr2kVX5J
gNj7yyyB38lb78fEAC+ngjx9GJgxrpCJVHvHFN2BlVW4TGu7fjQHAOLFgC//GRdgUWNV88vjzQvI
2NhLD3hpIEgmoC4CKPvKQytJ6mZABKjY+C1w383cDF5BYVhsxjQCsRovxm9p+ZPUUYzWpd/Uw4Dm
4WmY2vsqDJul4fXNxopM+Vrn5ikyeH3fjJ4ABWryVDJXvIZNimsiA+EXicholTOFi8pJCVU9eYDR
pdWK09vHAtBuJeVrKMxpDm6/Yg9eDXnfJGCjcqzB2Q1pab8UTr8G24n5gCILcdca/b2bZM5LgngU
aJ46EHH48gmtrO6u51O6FNI25ugQByUhs6z0nBToNpQO+4ekplZAMpIqV0cbkA+kuw3I+mRnI3aR
2kXBMOl9rSK9AqwsapxWoDD1x6rdJV0yvpbxT44H9bPdDOOhAtwt4Fyg7jj411gxtTsFtMzXbHz/
T68p8j/2SsZ324qNZ8liMDbVIA5jueHfcT+I1x7ui3OEYvEDSp6DCDp20X1HsqWZz3nFkp0xTP5d
FUn/LhnrVch664RGPP9O2Z117ttuTjZgGCxKf5oOhj+VawvXZ7RMqXYve7tY4wU6XtoY1KkV/kqf
I8vN0PVahO/orQU/YYSvO26Qy7Kv/Xfh57hnNRvk7sRTnQ7GIjGL4lQIbm6V35SbCee1izd1IHAE
FM1rbpnPCPk7v9LyDBi5EAwoqTnvZcj3klnt1ijM/5mNn9b/9DOU84pyieYhqboXoNlX90qgvjYu
ohhMOqPxJlPUTrQid07VVIJEcAz+yZBSfRsZauiNHD2YUZdyoImHW/L3AGq8BPqMh78cp3hr8xX3
Of9W+hVYRCWunLkyg4eu6E9InS0Hd8yexykxdk6iOVemyX8rzPY9zZP6Dsw+Ll6JIRjMWRy89R2I
X/0+yI95NIgHnIXvKu2PN55Y4ledti3L5Sur3p3YcN7EbCiS4DTkYIWpIgAOdGDBRoGO1ukhshNn
D6ZwJLwhkdFzm49ZA8aBWdK4ORruoLtmUPNkAstxC8Ry2uC2jhajdQ+V1sW8zFu2ccqxAY/PvwOe
Oe1/ixYCmnu0KH+sKNLc3U69XIoweQ/63gRCr5k/AaiO6fR4th+1WEtgp4APM9iQlQ+jBGXUGK7I
6iK1vgK7IgrDtTNz0mATGIE3jz2ZP+GTT5F2y2ycjvTO+me0BX+/SlXfIV+S7cl1dJ3+gaMRmmxA
UBBPGYAYOCvdVcSzcuEMXf2Au4QFXBqfb0ismiI+di7Y97QRddr1Q+7W8Ux1obknXRg3+RbMATjL
TMjMAhixWdVjzS/XFVUXg5wJpCUonmIzF02i58T07p0oCV8F0LBB3ZqaF1/IYJ0aXbLreMeOzdiW
YP8ryic/E4BDzQq0x+POSH81lh18WY7D2HRBMupjOagHGDoBp3LpWkm3tmv8eRlJ7B58F5d33zKH
Z6bqfsuTDO2NWhRjB/qozOIrstoaVCh1+bQhq3IMH6UoFtuTFdX/r4WM6zMb5PA8IBdZOk3/EFV2
+IhD6aw3cQOs2rHaTF4hT7zGL03ZQ6tyrLWIAMXh4Sz4klY+AKb9qtqTdYrLDUdN6wMCtfU90wRO
lIFMLGsHOiWNW4NFnEu5nAwDZWnaCs4SvHMDteT5kN9nKRC7e8NAvbwOOdEwTS+drIZ7EgYhB7QA
Bf2GLqC8HD/8E/Bl1PNCvAwJQ1tnFj/0MavQah/78TYMOYj/ZImTCgqunFOPesKDHD2QdHzqDLyG
TonJ2jl5A/rKOYHB2TmRoQYm56GxXQ2J5ZzQamrumwl4OVUsH4fWPXVdG5xqu5WPvBSgSYjGcE3G
ypzSbT4gWkjWMQOLm/KCeOZ0fbpPgOi8yo3iYercdE8qo5MfM9LdxCgMWmB162Wk/NuSvmDmpq9L
fLVrEJ311ludtSWaM8B/6GiRWwoYWl75GANT61DmUwuaicR667hpzqrRHJGMjqK7vDBeaLkVDugW
ybwGd6gajH0lB7tCm+b7bGI6muUt+5Llj0Pd2pcxm57oZe4DPW5jZQViytqLFgXg1QCPOF71/7uI
vARYHRJds9PGrrPrRI8hAKDRTaRZra00YzEHzZxlgdMdvm5V4Ft6c/6/1/6xFe3whw7tYNmyBCHt
DHzz4d6Vyqyv02AAtsusQk3JJEq29fA2BFMgKa+mLwuEPYKIrELbBilpQBnCVByvG3ZW1K9lEdyX
pbFASoHzcemifG7WJCjPmY1hb55EHEynIKzWeFQOCHuJDxXpG6cYNx4v3m/669K4w9987+M5Zrdi
8tDJV/anfmeRQEt9Oy5WakSREzIf+GH1587IDHzvrMzZ0KbX/WyGityRs/sE7KN13eL7koVGdkIe
YjLRUbmQY2QfrxIZaKjbamtJbu8S7XvT+6aVnYRyfsa5SDcAOMceNxcPH+68SsBO++VH0LTpQPLo
OEjl37yvq3GnaYAdBZipq0w/QeVVfmqkd9+jj2nWIcu2VGbe3otuaO/Bu3ROIx8VpVpl+xU/Og6/
IxupYgsFMbSojXMrRwudf0YAWvyxoNXLaYHXg7iwBWjI8rbJ50/xUhxmUjxWx2KbWqazSsuwPVZ5
9JoMUbK5SoXsjjZL0FlIcuLj61Nk2LXRFtLRIFAUD0R3U+RLbgI5zZbDVzN5V3oJSluDdZIa3667
ko52IJckDqp9nKcL0n9xIWvjjPYMwAX+sgWunWP73T7WvzPYmc0B/XNTewz04I7jr3LE1yNEweTR
Rm+HAh8KDNME7IG2CCoQTMJCOs8XAMYjGeW47mrsUCN1VZL9Y/MEOeoJV19y7Hn2jIYVZJz5WD4k
RXSYkOI4ATYBgC8S2V3LGFNgJQmwA6jycZpqxOvJOPhAP45MvgKIcwFsONnr0sQFGWmzCJBnc+71
qCnWC4Is1qXM2TMZaVFkoBraqF9bpJw3lNUKpY9gH5pn38bGU9s/MlqqAZyT1pPvLfr+6f9lj/Zf
35sbzT71t0A86UXgX/cm6fp7sBKcOeKcVCI94BBW31EUpveau7+opiBIkM5RzR25tn53RyqSKHKD
6+vfFtJetPPnQqGmv+5F23x63banH+u61XX73/ca9O/1u4oW0l6f/yA12d+CSp8pdYzpU02eJH3+
C/6y3399Gn/Z6//jA1KDKfYhIHw8oBy5re+cjRaF9VEoxQqoYnxJB0jQR4R3mfyHbKRxC8OZe2CJ
WpOosro4FuP4SNKEPNUDejfB+snj7npCrRD2W4oWRHt4GwPbBYE7tMQOaG0020EtmAT3d4ZvHVlG
5JWPV0Pbok4Fx1a8zMg9b61/V6LTZVohbVTNSCm1JRiKYzZZ6mAVnnkES/EuYW14B1AODB1O94ao
GMqK/tUNOc70ZWmJJbmQAZCgNnosGmCi0TI9oAZ6X4Yl8KS1FAeIFlboz2QtC+5oEWtxk0Blyo+b
akCRzQr1+d6cdLSya8AsaGZlsLrpJuc+4tGxC7g8UzrKAfQgSZSq+pTIZjT91UapIy1VIN88/+55
TXGp/L41QTecPDa5Gr8lgZ2AtmoCL1Zh6TtG8pir8Ks+SzNUTU7ZEdxA6akRppyHRtsvudWkJxrM
DCxZV7EFtyFvnXL+p0E7l3WC07frfP+yQOtJLEPUH09xtvjrvtotbABGo/AnRb/I1Y3nam8gpVkg
YQG6gyk0d1Mj8JSVwegtOW5MH1PSpkACByGs9kpaY/KWNL1qyYHbdcSAe9lt8C8M1oPeKiGdD/Ce
md8AuU95fgBQKQwAnAz3IzO7Dswu/yqlMBBvKbpVpFqz3yYSD+5ZJxIcp4BXVSyla6JvmLRXG+1y
neYRavZjjcWM28KpLj3cMwXbV3ad+gtRT+A5jn2gY7WN760zX/wscV3fXM1Di4obIzaPCtgC3nrg
hUABMA+XV3NbZdFxqvclys8Z2rH1/lXoLB178PEH2WeAJAD/YuSDMa/Tlf+kE6P4mBkOwMdA25e9
Zik4JMDHFW+YWSCsw4VAd7TVx2cZ9+HRa9++qFBoG5+renjs5OhuyWsQPhYoc4xQkgFs2I4v49Jr
l+gda+dmWncn3uA96Nq8uw5OLoNZw7oCifrfDOQcWMYx85J8x1CGZM1IF7LCORrjlvYgzW23xvXi
rRk4z71fJVugdT0ZjWkDhAoDL4xoBHXf+IMlRrT+oqNpPaKQNhuyOUnh5zISjQLAhF4DaJ6uwQHa
R0y6jCZ+7DMcwTInBF2HFm8DubEUJcq/6/0WmAl4ynZzrw1qpAzXFlW9CzTeLU0c15YoqIsfyNgP
H0Z8AuPM5833vBnn1/wFQx/VWYvXVAeJrjF9FYP8N/GPtRGsFjomAQgUg/8vbKcHJIvZvBJdujHt
eHpgTFh7H+9oUAbBSro+b/YZ+lXPpEJFkLM0Ww+Jrgge4ITrzqqvtjd/0ZcSeG9msb8ud8J2E6W4
IrXqzUUAH6C3CPicROUXJy8K8wV3QBio+ADxZtAzsuZcAdhpQr5sQWbFUzBHkVL7/Lnu9w0z5KPm
MRumbpElhr2ynBzkcMPYqgVozLLlVeZuNZ6ncpMAYPxyVXX++OFCyR9XBnxpDzZIp30wEOD52rzH
fRCsqjRuDulo19eB2wXgIQijo+pjxOpcIH94lfMySemvMuBWrSofzV4RMOpmTsNHsM735jYI0noG
6lNrnjLuIH2bu6cCwYd52tTJD65r3YsSqe8pyDYJN5p1z5zsMYzeVZCNexqcpPuY/afu5tLZQ78K
CkALgFmgQ5WS2+Dy8+cJkU1oEC3ta40UHeVoQPL5ix5ZBbGY0HO2k0V4TL2g/M5TJGdDZmVPFirW
FyhC8fDdAWwuG2t0PucNUKdbNq7bBtS7lojYQkRIrSrFLQAd2uI7stGnOGWPwEkwUC5njSshW3dF
kXkPVIuzuFPR0fKH/sW/XG/r6Lg49h5gGOmWTmta/NmtEn21v60pSqN/CU6IiE0zS5XRKc3FdHAT
9Fa3QqnHrlDNg4mIvxaug109GAlvdDYB9oqz+chqBmzrNt3VfAKzd1je8cBu71AN2SJFXmzoF00R
6t5ZLuiw6VdyBpRpN8rJtySCYPi6KBnz9qG0yw2p0bD9scjCnfvQpRkqL0GnvY/t4SVuA34/JkV8
X7lqWlVoml6QjoYkt1LUoIPU/qYrfcAshENwpFVp4HNk583lbSOwpxobxmOGZglsTgMLYhCVlnjR
3HRtbv6aVIgUIS81yyIXy0o0HCCNJvgNgSfODyQj8O4tUVBQzMZOJmix0E4+qI0n0Kb/62SXiUC3
kxMtvziZMS/wx6H9yTMWeBUXOFyECzF8a+yyAyCg6uNlmGR7EtHsivuN0z2hixeUoqKSFxoiacmL
sMUSwZz+SKqpdtsdH/q7Erj+7tGThbuKUecW2FmwyBprk7joCxNxzQA6gZyVHzwVjZ2/lTLPNghS
fqhl+gR0Sjz9wKCR+CYio8K6R/9Zh2+dGW09LarOAKbimG3Io1XntkaTccusEowdg8Lv/seQRsHG
zdSyl3zdqRWwQux/vP65xbMfMc5JniNZy2+eBGYaoroH0xjkcrD+MQe7PtJg4Ax7ncUhTxauJeoF
gsDtvs9RCYfGiq8P3DpEvByd26sU4HoH2UTz0VfhMegPOKjmx9gdnW4tpdHPK9TZLslYOnZlgurJ
6nahP21JZ3AvxKsvYdMsiHxx8EEogHOQ860LanseqRC/Kav5PbIxPwtuON+GEGdIFMaj211IFAwk
PohZ9YLUBJSP7+Yo6u0cVGvx1kTbeXjM+xK1r5/i2HCk8HMAE5M1JSuJbmkcr+Knc4LU5B3vU763
OFBlzSREP1nPl0NQWY9d5MT7MZWgtW1t6zFo/OISmgCj1EYOQsBHIC3OQCAJQHStElnys7JldiQp
aNFhgiV7mYNo1seTFMkxj5uruMsLsIM1Ml/QVDXg+szt/dWKxhj0gScmwJsyvLLBnuod3DyTqLCp
vtP5nKHYb660vlZovcjt4imXdo/PIUINr6QxbhEaSqMSNIPaJEHN2OP4Oh3yCIUl+Nvrti1P6ksf
iWbuKRH+QMp/Zlmd9zNs0JaLbrgCKasKyc1PX1nVDXiI7IB8K7tznkowis5k0x6kzqGjkGmLAIr6
huQBSrUi0EybZdZvEhlEYHuOvHMDKB2UUUl1F3kNkpyoyppRfZXtMXVkMgHcdKTsJxLJ2grGrmJk
AIt1aOzqmChUSlQsA3pn4hnbCLgEdxPCgWhtTyTIMZqda0f2y988ROyGp2JSYG/W8fG8f8EHgNyE
FmigeLjLBEdnGKiM/zBQAH2wnmkRDkkxCMH1UhbHHwvcBPnO1kvBw0Pp4RpvX9eNLk08hQ9KTqtc
v2ccHoFU3UQ7a6pFYxj9RZT0PvLbOqf87yLbFuFD05pfFg3omDXy+lzqCm9X13SHHiqHshAwmzEV
gVe8/l/ZyMHsSWt6XTeOIKm9JF2nRdLd9kF/EgcIB1yyDpig+BY7J0B5Rru4kgMwfStA7VS8Qylb
0R+NErqrwSjtUz4crouiPujPve3HhyGfQG4L6t3lODQWuJXjt7apfYBEWcawrjPQUJLzdZ2HBsYl
2NuR79I7o0oNPy1Apm2Bjo14KdJxOJM7DbyzngcxbVAhIEBIhI+D/pGmmfhYhHo1EukfaSvhzyzH
F1cdOZMf6egjIGfr0+/6eZJs63W3z+q2jpbQXuDCwyN9k2TJwWG1d4g7yzvwcUSg9ibTjBVeMUuC
sVqROHABKl6aJuCqQB8EjnVqixoPHKsr5I5AT6ROnh5yIwbCPvgT5iNZSElDg6IbNFuH9rqWWX+q
O6VO19W2/1aGTTMHvAU64kyWvNbdpTGbEAWStYm+Nnz+pJ6QhF42ZRVcvRDFf+qy3EAacDLuTZ7v
yUulpdxODJSGdR2Ui1jlzXwCkvcFwKbORTWhdQhGXL21ytEq0tehWPeAcz6SnobSCOJ5OAztGhlg
Ns+SDlyuhd/h0V1nwFgZ8NVOfGSpP3XZIJo7oQfSNc2IdlPtQkOWZ2oeZBHIVwJeeSeNX/IIJDgT
vVGNeSz6ge0BN+YuQwA4P4+581wVtvezzJsdihLE23+6lr33bADJ4CeuoIjhth+uHOTJX3YV3FfP
2rXQu9b/u2vZ9iEAb4q5i6qHC0sdtvBrJZdVWeBsqnXFmLSbMjdGJGP+1Xlh3xxHYKvY2oPcaEiq
AUh0RnmqvMi/2GBd2A9Fdj9Mtr9KMyAK5XZkHoVbWMemqqYR/XaYhmMfzm1Ttou6i/5VCstEZEy7
jymqHxELGNbkTbovq7scOc80BMPMiMwaCrH1vjnrvJ2y2ApZHWsPyGoUJPe6dtR3D4U/mduBqx2Y
vuR91qby3u4r0N6Cf2hOIhksZk6zzi7LLelwxpH3ubXH9bC587VQlH6/S9G2NyMbeeU8tBasy40l
uZBBmMa9ZYZ4BOkfFRYyOgmvX91+OkCkxjXAh8G4rD1oUQSUNDSHtOPmpjMbNuutOt2ZYfwY92w6
0lA7ml22QnFvNeh+MW1g+BDwX+Hr/vUEwCUkjgM3r0vSxgCRyRQ/AJXJPDYe4G1CyQ9hZwMkQYHf
M56GEw1eFw6npECeAHg+CIf9pvcqvjSTzAf2CWKRFM6TqaMAno3qUIr8JVGn9sCf09wlaX4YjNg7
MP0c6grH/SJGUoULPwHYDrn8ze+mq5FuYFOIin+9HQ1KzwJwBwHswTuhC7GfuQhS7WrHix/iPikO
bTV8u8YpdLBi0h4cB4Ud6T49anQrPIQ8bLdJDCzOAs1VF0eCxjSMxfStalEGzCyWn/K2MTaVMlrA
UEeIjM9QoQkUIpDEHv3wHxKaIc/PNAs8Lz9PJtKAQ1QcbiqaTUX6S1UxANz1DuR6nfVVB6Jm+45V
MWq30ZSDvGSJ52Xfr0pUAp0ZSsOAz69JjEIAadbEqOFm7sXjvXsJUyNaOSKs5h0iAMYsQK/XIapC
oADChQYUEqboAu7XLOdoxrHtLYAgcIcldJtENyzaaYLOC2Vvu5xV9sJCw93JhDPpyC1GpSR6xkC1
QaE01dbeNomaxz8jbkn1bTLxLU/90b5HsUY5q5uJPQP5Kpr3wEG7Cy1VrNLCkcc47YptHTV8bQJ3
fVQTLujCcX+OeJ7qI0d7uA0i590BlX4hW6XNOYhsc09GnE/NVcLGH20TWDulBw5kJIHSK0y9cfpQ
CpGzq4hfGuaRxeXKz8Wz39s4VSL8v2/qSoIWHYnzj2lYvyHr6wG4CW2uAFTi6wS8VrMIn5elmuw5
6Li3DhI7RFtQED4FVn72a65+hCWuqaLJhksF2Kl9FKApzw/K+gdfkp2Htbfwp9bdF0g4INvExxWq
FPqDMl11KNo3qUa1D3vEuvFmhEp5zYfx5gbw9HYRx1kzJ5ebIXWO4DbtdrmRpPsgqtM9qgrT/U0k
nacNNKNBRBOKIVBCjPBoYoMPgOQ/nPqpvosEmCARSuH3wMP+xxxDcMhoadK3fXRSWFJNd6TplTIB
exm+kunqlOKil45NvritSWwJENCaI6il96EhtZotcubJiSQTBJunyCpWt43QIwPCB8VehN+sW2Qy
z7UeaObqAx3yWc7VEAxR5YOr+xW1bwyButo7J07sn4EV0W7RrPT+x/IRnfkLX44AtNK+1+Xgar7E
DtB7PnbzgRKTpKgBsTkgpCrQiI2LokHzJLXkG+P00ZxvAKrycBORUHocYqBTSrSeB9yZFtL86YDI
6CCQTDpOiHFOiyIorIWLF9mSSnLCxo1Ocho/msZ0m0gQBS9THOXHDFfwNZ57us9jRCy6K3BIbIof
JNGQ+1YEclptHSOF6jAWH0ZgjR5vLjRLGWDhfWPql8wCjFI1Na+O0boP+RjMxjqw7zwtqTgHMDwa
bTZkrFvDBZYTrndqaOZlKaqVwBEiRf06MJzw5gu3tetCboSBQmZPnRKn9e8GnvjnCs/Xq3OIS9g+
yLL3jIxZ4t/hEpIDhqB6UFHynPnoLZ+ZWYfqAmt4CcF6uRu1FMs0PAeNtA4S3wL0U0iBtEvYL/FV
5iA508vIR8TmX5c5Y732ZYSbr8u2VcRCXHRblM1HNVMAfcGUOQaq9KW7+aojM7n7Fh7HoQzZgrxp
iDgK4a9yKU3EY7oCxwa9GQ0+WmVQOYH8BeAbdonfZccA7SYbf0QJnJZsI8uONONaHJHBwPsLMFWL
GP2ec1LeHBXCq1dvWpcqVPJ1PPVRlInFNz+ayRjIPLMCT7/Kj9y9UWjMgAmwZGhRQmORszJiZzgA
SnE4MCvGN+5TlLE0JIpevXSG8kgg2GpLqAeaubkUIO/7XONGjrvMxwHxexO4gCAhwZbo+q6iqji3
0xSeW2Y+eu6kdh7af880jE1agsYw26IiEf9zpFOOAFKF5l36omxC9hgjKrRTeqe/rUXt7cKweyAp
nlJgrS8m9GY8+bF8sgXgByK3Np7QU3tUnTtdylLi3DImEcq1BLBb0ULp9cKbeV3e3FXKqbfV0Bfr
zk+tx7pkP8kDrYd7JNfEawyeiqVhFfbeE3GDSAOIZTd1FDYbszUBFNkDAYnZEWrmSb5OSVsjpyhn
PirHr15/9fd80KjlcYj3x++OoGKpllWoYZiRx1mnrfvDAA7DkYagVB+zm041HboVAF53U/3hG0bV
tAaU3g9aniDGjly43vO2HWM9Sj6zj01k1J+aoQPCW1NalxY9wYumiLIliWhBsy4gGS7RhFl9v6lo
Vg8j8BFxOo4BAAFMqGLC543ilXUpIvNCLlzoRwBud3MSyWAKvBICw17Q5vYo1gJIZijzk8Y2SdOL
q0E10RA+nKpAovJOD3iwZQuAllkL4PuWbEZmcrTHcicHEPPFPv82xhkwDQgZyg+qjRmOiFQBCGTU
uFAVAYEIESl0JunSvSF2h0NXxq8NskpHF9Wxj1EZc01mITag5lGPyTB660L4ckFWCYT5I8uj72QE
ryMglYzku1UDZIwZIFJ19NDjUobHv1cubgaaDfUoN+mIv20SwwkAIjSLB8M7THif0iZA70P5Pm3V
TfHa8IH9heoC99ilr6Uc+T7Ifb739ECzv+n+5gLWTXQWptPi/146dOAvkYwt8w7oYq1GF0Ns2tjd
RJp1BClGZpLJhwawpRq725KrzqwVYNEsa3Yz0NrUBOx7F3To+htst5ihc6PYxuBwcRzh+fPBnATO
bG5qbLqpEnsgbIk9zSZtAYDAyvFRvh1aXgP0F+AhVD7AWxZS5uyETjMdVRN15h/KLgZ6SCnvR2t8
NJBAfMt8y172me5b7SEiGD/r8rBCo53ie0ckYFZthhBsiO66zYJpX+shFXIstyS7vamQSWf9KulZ
svVJJCcr9qJyRU7Xad0AU97Lxq1lVUgH5mWEPHyf+Sg3MHEVmcCVeqkaASgpN9oPWiLVzY9EtwNE
ueEpsJKKYNuUbveMgkW1MRLdYNQ46g3ovbg3pOb3HlWgy9asjV3SRPY9Pvf3MLem76It8K6Ih/yC
XNPMlE18mfwIjfYmA7VAzzWvMk8P16xpqzOklO5MCxz/ARN6IIn0HFe0GXqWinlj+9bcBij8hmfR
+FCYzbRHv246E2b4miZDdkZJh7sfAcA3U7xunxFcSJC+5QI5WIjZFNqrGl0gqIHPnbkbjPYqpy4s
00QTpRTtRoxxdCIdzYSwXrgTAsopRlGxr189rh4qJwzOLuihcgEw8JseeDr9wYgC0K3BoQRm0VYx
oG44tRHegf5vhi6irEagkPezoPl/lJ3XktzGskW/CBHw5rXtdPcYUiJFii8IidSB9x5ffxcSQ2LU
ok6c+1JRlZlV3RzOwGTu3HuAWWdpqm2jMHkITOV3GspfzFgxkbAoI/tRg5SJKoM/n7hhhAd9afsu
CwOxzpAGJmtu9Y+TD2JDlpu37932UZbilaXa0m3TFXYS/4ceCvjMh9x/sBR9PkhTp+tmwwEgUQyP
Di2fRWT8OUZu/aLlXfKpfxiHufhkaxCyqzwmc2v9Ojvgh4R5AnAq/UjmfNqoKVqKAVd9AFc+TAHs
FqU3lfCiqJTXvNZaGTDSYNAPeRDDACYMF2GN2HwdDvODnGOlXP+C0Hw3xl5IOy7d4oFVRh/Baw37
ebEFQTDuN6/MxFb4Ch0QDq2PiY5QmNvow34a0eR1+zL3d+QFu0sdzlDTWwpr91tvFhmEZnP9SOVT
v7SddvJ9E5ZmsWX0LrW7rPTqNUaMmgUfdE/gnX2onRjMMn/0cNxCaXU2FhqBspnfj3bYHTM/Ux/U
zAmfAA8lxwCuyr0SpNGT3ShUzVW0ZK9tEpFgzOv+lGdq+uucF9DEU5/401Oio9+G4388x3hqRy8G
Z2Ca3EL4hMql6ZzaZPsQU0R8ivUi3feI+R0gvYTXqUygIJ6o7Jg8KF+nNAJBZi/3PpffCFDePvR/
7vQ8uFn+AJt3Mg87engG3rJM5SVuW+VldMLPUR4nV1mJPcwRYIh5c4VgqYCtyLPiXwAzJL/MyJTt
tBEMzQyxarKP3A9G6ijv6rx/DlRLewgX/qvEqnl5lumbISw+5R7vzZsJhmELMr/cWVobblD4zWjb
cm1xY2U4W2rUxVDuT+8buCCu8eKVEN6tSPCpIZiEDpwz0heXJCBPbeiIyPFTVGndmD+YHanZoD1x
sVTem4Hiv/cKKB4SXfsiK7FnVWSepsLx92Ez+2uY1Y/9Xq3y/ixxfdX4Lz29zVzM3V9NC7afOMzQ
N5v88nM8daeCCvufoeJTuorM+VnxvPqJ7mFlL6/3ySIqwm/j703hOEcjmLNrl2bdjd6Tz4Gio8Zi
jsYfRaxeGimdpqiLtIMWf2ujlOqUXwW/abGpHSZgPS9JZ3UPc1+a8AIhd6aMxsfGNMMdyf2FWDGM
42sL0mO31gq8iUzY/bpf/Iq5EPQkCXkw2Q822T6W6DPA6Uk9OtLSZ5e3kluuJdxY7M7Xz3VNealz
oD52XbSM13IT/Km/2nQiX9qqs52Drfakhis72k3VAHRPGxCLyCzlqeOBjCxjWwDY1I3PZmxcBiWL
v/UGSa42yJIPtYICUgAg85LFaIqXFi8XjhIuF9Fx5kk8s9SrrGWWU099NcpaBgjm4iN4npeKhvOp
MN16BU6ZpYqIiBbHh3wM9OkwuS8qL8IX1e7RgZzGZL4OyyAzGTwDOjc7DvvdymJVaSQtOydcKa4G
erdWRqq24UKeO8FRyKhGyTT/sG1hQkkl9uUMoAIuUMHutDGsqmqo5DtZy7CuQ7txj0rSfrXmyb5W
8ELkO7137Kuskct0rjo/wFcjP3r76lc9Pzt0y/egXWAGdUrtYE7h8NLXzfAis5g0/x70k3IUW1At
ijK5Ok27ln49hEq+B0q0FxZf8ybJL3d2Mk1Pldmb58Cb36Gp8aXR8paX48D46JT5l2JMop2rdf4J
bF9zC+JgPKdTqr9QHUOzJoyMD+AJQEFk8XAeeg2pjA7NPJf6wheZ5TSSr7PNVm42A7kafq9gvOpK
xN0TVHjtuvnk+dT6eycwwZyzhIwFPq0kjh/qzGo+AaJAXBEo5rMsDR9QVOL+5rVZ+UIC75vsqQ2b
a1jt2gcJslQ7PgQ+lztZNlr3awbgPtRL5bmFY/pdPKkZMInms6xkyJvcBwlomA+B0nvIC5jeNV0G
j5oiN5b+TJMCBXzSXCcvLhfgiaZ9MKfWubhGmuzFm4cqqqOB+l5W64bn1G36D6GXFUc3B8lmIlj2
rgOSc8rodp788AWQEcDk2DvXIPtfymXQ5yh8gASu2I027Pg7cqDli6HG46Xp1c9ZDqeLmKrc8y6p
ZnyxqxSZAzNKzlZWVcD71OE51bTHhgL+r2Lq/QkWP9cNr16bRsBJHukbSfSjq1bNVQbLMu0z79LQ
pOTx1a3LT0Ot9idQQg2668r4DmaB6R0cxx/zUvPoR8IkAzeu7hhYQcN147utrGE/KxP9IpvmZac4
S7YPmf+P7ZRL6gO5SF6T43jatzFMazKg71CjmhtCLJ3xHw59Ax5Qb025c7oA1xogZofsZq+Dn5R+
gs5KuLPAeMFL6HfOrTtHH9Ar7RrKZciaSKF1ijeMuYmq/lFePuQ9YzYqlyuR3e+mlrxamSW7yMqn
d5VT0/SX6yS8bRqHdxDjhU9WmT+0kxPBhuj3n+qZJ6K1lFjMNA1bqWJ8snl4Cc3S+pjTBv4y6cpf
YlZnEoHAJYzjbI7TUcvD+KAuOfwctq8HmkV/hyoReE34g5xQHHba/S5hYheCQpmJ08UpqzeMhMt2
cUKDsg+m9qEziuFKa/RwbYPgdaZ149ul1w9k6OPoF7eeHe9B4RfnFtn157Ceqkvq99O7sv9ADat/
ceSJzo6Ah83VzO13crmb2c2Hpswj9ULisb7EVUApsjCGUwcohzuTGV9pU72APwhugxaVSFb5w7ui
8z+7NFp+Bik5nWlK4Q+v9aLPoaO3uyTJQloTk/a3CkgHddPos1t4020MwxbgMrs8eAoOvQuQdorC
D4afIPytj/1tHgtqXstMXYbNti3TOvfK3bZmv2vm+m7mYb/J25cECVlu91X2tRnjvW5O4xeSWTEE
mC5gGzXhwY4/+bSD1Nr3ARzETdB/SFqQdV2mglYTbwMLc2Z7O3GKSRui5yS1smcfEBPSzlZcV2ea
3PP6PUT57U43guroDpRIZXDAFe7V0eEzp+o/MUjVrwDXPjRqO3wsCmA3I2zRZ0c3EFNdeLbK+Nvs
2gkc0l7wwvvDgpOpjE/G3A3nzMi9Y6vF0RHpN0jYZid4V6OjCm3ti914yJbF9qSdEqVFhG7KwndO
l2NU+/hTNSoFaTw2yKClpnK17f798h+ZH/OYe1ld51dvD55OQcG3nYrzkLV/BICMblptnht3+bWW
EpYMPxyz/PaX/vcqV8wD1m1mh5S25lStH3rX+rbe7cum/MrnJJdBA6NGY8ffl1VONsNsUM/N6Wp2
lNp6QqTUepJZ4oYWdW0Y0aGfsfbpMKfzToxbYO9mD3UIylLsb0KQrHTOYCe/qbFuPYn3TUivIUlV
27Dbb57ApIIyzlxi23RGbG9h/7VG5N0K2CRlZfQTMnWrw4BNlyep4qEB0XXhgh8/Tuq5raviKZvB
U2cagGafLuFxJ0aYp5jC9DQ+jtHjuhJHZE6fIMkAugV9F4/5SfdXkdwcu6q/hc4iURY74y+wEA9n
34+sy4SG34vPxevQVmn4xXCai+xJ4+p9Ulb8vQ3DMfWTv6pu6imU+/0vieF+y8ml3MRkkV19dm33
IqsprgYEa6EBamAdPlZjE7/X7T/B4arv9br3jxr12YMsbZ4qd4qBdka0kF9GTzygW++TZT4OuXLT
WhNpOf+YGXX0aYhn52o1A3/1Zd/tvUCzrtSMkR2HbRZOO4UnVYg8V15Prab+mrgvPpQSV6/oczRv
6pNlaebFzyJ0YjW/vGiQD+7R257JCkbxk5rQEOo9NHb022Q69TFbiprgZ1v061znULtwnYCs8aFf
X16iZJiXN6RtudmC5mUqk3D1aUvUv4bebUf91kYobcmnhDdPcZ4dT3G5gpMAS47TIoYRz2HxKLO8
MKjhyxp8WfHIu/V8c/KrOP3WAzW4Ode9lsFbhKX8MdBB3wfJVw05DrD+U/ISVG50q0OV60Nm558A
W77IWwA0e58dftU+RvCrnsIg9i8QEbRwg8KkjagyZNwBV3eY5qonf1L6T7kV7Lp+sD/2UPW9dP30
u0QZZuM9xA4sdLK0eKk+uLTzXGTZJ4CHHK18PzktXYyTt0ZRbq1Pdhu+ywMIy2Kyjhe7NePnvEI4
UJkL6yMPZWA+yzH/a6w+cM+z/uPG08eqduvPNYLmB3Sz0nW3OqrGhfRN/Mxj5uvuWo9SrtNBsezO
Uig9IntnzuWnJM/iDzQrhxcri61TbXFDymZYReld/rPsaP53qt561uCcfEo0NwRQh6PhL1LNg+LL
bKkmLJ1lfXXc2nsYx4TuqFTXD9Vk9i9p1yvnInBGEgBJ+WgjgXXyAIi8zzzf2FuW7n9ykvorKKzq
rxDY+8rOgzwSAHEjuhrBtNCqFDwj28gk3frRGVBEjA8UgueLrCywWxVNN2Vc7baYdb36kKxBVn7Z
3mga1DMhBAGyXIPkFL+EH6EZ0F72eyuEMYmBv6bw2QZs50b5kyw2cwg04TmcYZdoMlc/3zkkeDR6
/TB6UN+7y2mOVS2yp1oUXuok7pFJ19vI2HM3eUpj1/otKOLmMQro2JnIQ/6WGlX1YBuoHYrXg9Lr
WMazdxZv1NbuLuA6cRNv47jv9M7V3zUe1ONRWCQPicMvTVlZ16TRw6c+PLUWpDxAg0Ln6LV0k+ZJ
3j8GZf3kQXAV7Duj1F+QPe2rKnrfaVpEsoMhgSUjht3yeY3KrfI9yUHnFuUNzduzAi2m0hjxRYJl
Ly9B0x6CbPO0nWJQxDoOvW4f7AlWNy5FYX7u+fXfUwFsn6i1gj9aUkzzkLrHGErzow+Rwa9OPLbv
pqA/Ur6Ht2+yqIClg6tfJFjhVe9qqLDoldAXPvolDdTwZXxrnSq8bP0W8qS82E2bn73Yt4fnH/Zs
6OqbF7sPZoKKqQxzE1LG+ckyMGOdlx43261xVova1P30zcbNj8iUfgRth/7kcrhawN5SITOMdsb3
4gSvVfY+HuNsL6UFGWZ5L9/qEj9fS6hUK9ZihqzVDLrrlAR7EQWUfV1LhHOMJ6trvPo8jU670wbA
Khq13Cc/0Wj3kikaOsYTWupBroMsrtObzYse3d6vhHrBbzr4on/w51UFtHm6bbW0XiXNaSPQ23aK
jYb9+VSM/OGKo1bRQhu9QrsUPO2+dJHzUdBbddJwe7DMdSW+HyvxLZEC+4I1dY2U7s8fkXWU2UcQ
Ft5RenJDqOWmJhpfpP/WSIfq5BmhdxCnjSzvL5BiiW8d+OPaGzp0qdKqa/t9jwBx9Ks4ZU/ioDSX
e2Z+Q2LpCxfXX7vEUAD2N68Dj3YkyZsnMecK8vbkozUVqeO2WeRhlCe9MKAaEj9sw8OpBUjAo9Mq
gfMmISMSOG/WbxI04pJ1vtSqVnWcN36Z0u7h76Ygs3mOaKEYIxVVwVfZVDzsIQnM60yk2ZDLoNbn
FA7ZFJl6ERJ+nTot0FzK305rt7CtUHFPuA3qExqmPwiEhEpoW5oLDdHGQKRogKnSJHT2EiLBoNl8
MIP+dJC2biMzwneG+TUX7kFZqeXXrUtb6jtB8W3lJrReo6UF/W/77yycsfb/yYmUFTrNhQZD7d1T
5LQO0AbDAZPArENlFeEx+4q2X3bd7ENlIVEw6B1iR2oyot38PXg7QFtOWfaSP8lAUHw/OPc6lFtV
spyZk/nPw2yXe6pZNHkvy7wdAWMus8yb1IfaTv6i022kZ2expXm7ByscXnM/iIZkV/ph8Bx0pvpL
ms/pjpd4/VpWifZLvThCtXqsl5VEuOakH9Lchwhr2SADJY1d2VHL7sfU3ddpP65JELvRPyYBak9F
GSJKUmV6f1Qrozq4qkrxAqwOXIlefaFIQYq3QGyx9yuAWcJNs0752cQrs41Q19yz2IjxjulG6G1s
mpn2RUejWrsPSvqx4IVsubAUxsKR+H01u7M9HNCdynjI99z1upI25pFXS+sql5Cf0Xl68dTuWwCZ
B7no3F2DxDZTYnrwC+eDrAgtHxAFWdSMnFBPdm94QGX3PL0zQCw9SvTPDoXpFib+qffWa2UjF0QJ
TBYyUbD7VxiOnopapSfPSZ43gP1iKhbTmkNflqEyJM9qBqGkH8Ut7fFJ+zi1zbe1vqfl80On6daL
lPdM7iUHWAl5F0cLckcZxXuZFzxSNoFTy7WPYtnMttl5iyBLCDsSoTJk7fTHjLzJWVD3yfJ/rwb0
2MpSgPsyk2GF56dBRfZfqw9vbHUFTZhiajwPIu4FcxgPAktVQJZhkZ7WpP+P5VojcGiHPQfqCBlj
y//aZCrxLzJYqADBLqLp5xQY0WqzadQxvTp5lojQMKNneo8vNFL4PLWNMX8rNJTzCCzEm9z21Zth
0JIlv1Q/lk7a+YceMqh9o2jhiwzGFEQvSUBKuHB063TnyNMwO4UGda87xwD7CSkMqhg/TlLoXtp5
owk56I/0lt20Vwru81XSW5nkASSP5eKIKcBciuFrukjeyEBmpV5nsgzU7muhAIe5s8syM9XqyfR5
VhoGkNs/219PRbyfEjI6wIaC/fIY8tXxUZQc0+n3DF37o6bD+UTzdfpOc/L/OcL1/YNdIJFUBu6T
MpvgU7KS0mLftMPV19Vdmbf0esVjSom9hmPUXHgTZLBqy7jVyMerdDesJrFDFovCeklnea0h9bgu
t212aX32O4MGl79v0xbeBYjiEwCflnrcNmxxhRmUx4Fqxl684mg0950LcPKyUbYWg02VOouvK7Pr
skSTIrquVyKhbA0WfldeW1dHJg1mYhOv75nQ/pZ7b8jR9M2qq+KH+lNtt9pTnSH3u5sr2MXgwN2r
roFtcehwr047WWu9Fp6zUQcU15M8PohfjjBV1djXLnp1EijDWKTRtNDdfA7nouY2wmHiWE9c1+Ve
4wHmaFSjd9HaMfjFdv0Pbjmkvxem5R31cSyAYUXp71ORHzSKLeQhoxhRu4kaLUIBp0wt03NVBM2+
aEflhrSj/WmGAH0hz4QZV4Gu2PitM/P3owMwVY9itAXSar64eRXtxCaDH6rtOxNq2hZKgdWu2f5X
b6BIKAHa1B5cy7VoQCGNJEpSVhHSqMXzEuz/320yI/FPLkkArbKWQN+1XgPvkK53m7dTdZKFaMFr
Z0nX5VuCbsr+GPoxplmatLU4JYUny+++Ndu3RaTaH2MFtF3CN7NsxCfnbb5/njeoObUEIz9rpvua
GJXsqCwT1UHCV6Z+65x8lFsuI5jS6rSlUX+2b/Naqvt2mzUmvL2Iu60NWtxk6pvReHSpf+xWnWg6
TetHUZEWxehoU5U2E/IK4DCLk8SIewuU5TrYym9THxqnkZwpSW0GPUDESmZQi//D9r/GhSC6YMqw
z3Jc0LrfZsdyTyBasqeu4cFhJ1MZTICEhYaGdml72dNml5nY5trn+TsLHsR0v19C2siGvp/yJQU5
PmPbK7NBPpLHqV0am+rN4p2DUhjcde40Hyoj5VUBaCAUJswArnjFTqYyUFWAYwXy4GLxbvafBssx
3lLeEfd26r/adPQ5d2oEFm4Llr2yozC07Gr1X3kIVZU9lDfzLWzpLY3RVkWVHAhYt0DGUoR8yotM
JUbnLn+wKhA49YC4Ai24qYrIEJE92lc7GmiL49KUfXUG37hWuvZ2KP6+FO+dbdsmp0jInS1FR5rS
QgY70fIZqk8nOSJY//zM7WjFrYsj3AXDzllYMCzFeAgyGNer1s2fQXksVAoLXqya9dXx1rbEdI31
0DSjCwnoEraY5CSZLU4tHJH6qHd2n5ACGnqPxHRit9HCRJvcqlhvXqdpgEToziiXWqMR0kPaxLAp
qNCLq8oEfX9YKBqwnRwKu2wcp7NtpH/CMo3HqHlStpbhNbIJFZqKUOFc94jfMXOYnRfGPPl+SjTb
tPW0NjQz//zi4oV80YYYlH+RDOa0cI6YACvA8+NZ19u/eDvx3pMqcbaLwQOfYKxub3XjQEc7JN06
i0tFR6J5Wa9T8c92jHDzFq9Y3bfWitOTeMW+hsi6HhCj2K/T5XT6Fdrb6MaXaRqja+c5wSFw/eow
LtmMfvRoIlQkx1Fr+tXIKeSJp6t7SA2XDIgsYWucLm7Ko/hiLyK6SWDOPFbaYN22wfIt0Op98gkw
THC+s//rEoi7dZOtEuKxPwTAtu7f7IrnwB+h0yU7zAm02JHZ8zvgWPW5rnvgtHpYxy/0vXuHiJ/g
4Y1Ro/TwkCKwu8YgHhW/GMugU1t8CsaK10/2it1WXPUWJPl5vZ67lUW9iIrTfrtsQ8fVPG7L9W4g
a4/eyMMUK/H+7uYwF7zMaUVfoTlejo8GHwAfQGXvPKrCV3ihFqXceaTmg9fieTE/yBpUgbsruiRG
wRu32N64JXxUg/KcxuMX8eYN6JUSNlHhZsoX0iaZgescG8BFC0PTPE31Hq5FPgQ1yoSnJlp9dhIm
gzA60UuW711TRzFQ0UCC0hGCZIemBDeZzboe3KhvLeSli+fNtHDzGJiv7JINSmA2u0alXTt2aHYw
l8aJhW5mnYltziL/OtJ6fmcPlw3brnI0MprIUnjj/+6QkG3vRG2EukBfHrcPG6wyfqAJ+Ytgfhp1
KcPZw2fBB9HoMqDBtdjUYv4sEbNghn7E/atNDhD5PHK6b86UDVMKu8ekxWhcQYfGY9/8oVWnAdJC
9T/SJY1Cin/qk2E+qWEZffZhcNiVGtllEg854AGUUvMk/qwEgXkNu8YmFxArH3s0m9NFiYCXh2UM
eTzyl4E+hL/UJjWOslpjHOqK1l4M22DLRllT6H/dvbnFth6+xSiJ764fs9li+BjOCs38YrJQZPWP
68d6I5Jlu3UuzhSF4ofJtk9K6SBAFniddjOWXLLMZEDt5wsKPPNJ7INdfI97s+Uf0x+b1njZav39
3O1j3sTIJ7ae9YVSFTDa5eu8OfunW9bdYxcEtCj+qjuArxRl/JDXevAUUqPbu5le/g5vDgV0W7Me
zTG3P9Bk/SD23FfoV3dH94BgD1igLwOyJnQNA6x2eGFfmFXK3/3YfVe5EONC59A8q5WG5M9it5vO
2fvlMNys5tfUMZKDksfqVQY3aGCrQ3U3292vxbVFbu4Eko/XPVvMesa2lnDHiJAv3864cwfb574J
r5LA3Yd0MOwDfXRQa0FvPPCN/BDYjQVrOTYZykWNfHCrLl+NshaP6JTLLNTQtLrfsx1htihf37t/
eqTsQZkFNJFKumTbt33qduybT5Wvchezumfb6y8U3nZZ0OnX1Nb1q8mrlrGXaavqdoZaYOEg/74E
yJAvUeLfljKrVOU1RJbrPon2tfFgdo3xINvE1EC4wavwjy1idBqrBmWHriFKmDtvAWkKMlNmgsSU
WWFV2nVbrtGlADe3Pb6csfruY7fz5KhtuW13ZuNc9XUA7hp86BYW6DZVfMfs9xNwmgIRXsChp3Zo
opsfKyVE370W3exlEKMWjVWxg/UWln0x6GSTT7nZf3mzc9sDTsd4DVzPf3NySZfiDWiKAcRl/NwG
lLYap3rHn3PxRE8xUIua2+RuW+f8kZI3jJTTZnsTIyeg1rOeICGeQDRkKsPsA5blquKjgMIHpE33
V9ZN1dltm/SJqh6NQksToCx7bZ7bA0XH9MmouduP2UUW2mKZHJfHW4mj3TujF9FQYEAu0eJc3Cqw
Ktg2dXfXFmrxNEakqgdrtPbbF5fZ+u3luyzpCzc1Hrcv++bL+zlQyjhqrf0b49RUVXfIs/M0TPqj
jshPk49DVZ5onPUPVD+nW1Z3RbWTqQwAoqdbsRllLZ5dGRvjbQu62yPLdSOc2NMaKEbDCMpq92b7
G+vdIev+QOtIyaj9Zx3qxrOx9PQkMxgNGcwFNGhBA7Q6ShHjrCEwemOUwHax3Tk2m4Rs54epdmxn
ugpKx80BSzDY9fw60IsctJTbWZPqn2laUrudX2XFGjNlPdCNLRyiyvHQ2lqy1+U57adPa/TzBVzN
Jxpuluc8eYzrur9RdG5LmuGsC8l723wYciQuako4jxMoH34XbHbLNBhaHg37EprTvE7XGHKYCTKj
36Nltm4xofdudkt0k8av0fcnRllVTieblkuJcZOsouNvORKi6ZEmvPajZ3c0huUakNiohkg46J0Z
edHSC5/nrpv3ekqHaYhoOPxoWTE/9lNgWScyLS2JWpPmisA2YPVDce4x60Ki1LqlVDn0v62HiKfN
re6aG+PCEsnB8hniKLPfTdh2IAxbTokWlb4prS6xPUJwsAy9ZyQg40BuN4gstDsxvplqTadh9emc
0VSy88ueoihedye8iUEM2KMzLEZjfOZxT7tJmDhf9y/btg810U17aIPkJpvW/RJ9d3zfwhGNusEJ
oCDV9Gwu9SsSuNxR/j5QTNCvtRW8OqrM/R7937eIFwSUyV1H9qxzOU58b61jYt5sp9fOxnIhL9KW
C3uzXONlLbNt2GyO3AHEs+7ZXNZy0OSVLhigbLfZf3aM2P6HkDcf97Nj3BSW1aFL/iPON8E/n/7s
iPudqtzNxFoPqb/zhi7ll+n7D+bff1BvPnKo6ZTN3dLZ5SmMK3Q+d8hoI8sFcyF0EvaPgT4UjNta
IicE7dE7WjbJdnFHOvT+63GyFrfMto/Yznlz7t0nSsyd7e6jtK50TlYNw8PyPbev8K8fKSHrF5Qt
bz59+7j133/3UQ2VejgG1MYMop2hmNUDIsX2zV7yDbM69hfbGiCPYLUNRqTRHiVrCW5/7FD7CM/f
963R6kwa/rT6V4tEOUa/nh7oeVHveEkAA+Jr0XH9VQ40nn5kKkOxPJxUy6DL74isZ3lE2vzg7MKj
ng71unHazijaqAlPEllrhWUj1L384S3nyWw9SdZvzu8BwNioYO2NygFLGFOdkqGytdfZf7dpVQjx
psQYo/8/bflfj76Lu1v+v77l3d675XaUiobfPopU9WDHwYlEN03Oag85VmZxt4CcuoCmLd+BAIZB
24vpjZepxCRwUz3Mg/dhTiC92vVTSkl72SyDbSEm3DTQPm229VRq0T1KVbp7kLOUwNERMJJPaPL/
kJLKD3mE2MPy9ChDszzfrUhgHsNqcDj6X2LrFkcV88xzsKw/eWy2brER0ZBLTnNr9LWX3G499z5V
JDgiFqdEqJLgbeAwebRxSJg4ZCbMyrLr70eubcQ/HEOXz2djyL7Cj0JCdxm0RG1OTWN/hvYfHRwl
J7ErjjIf+ugkTQar1VDCdN0jfr+6+RUiR11lhL+Sb1Uuo9JPC7Uw7FGh5ZwTWC3OECZljx0Jq8dA
qchJptkOsB2/y2ITL111ryFiW92D4yVHf7D1ncR4k4Ls6naY7NmWsnGeyz+bJHVPYk9UklCdAch7
iB0QioaXds8W5bKunMubCun6swuS7FnsQTP0jwps3Xd2caqWiyBbhPzUtqF2ektbqFr1Q0PDyWEN
XA51LOuqBiGMwH+vGW3lInFsdSRZuiYst2C+IOYtotsWexe2bbWy/AUtwvYc9mUFO0BQob30fTba
AWxRiCF9sKvMP4lX4raQN7aWx2AXuWBj1Ez6WRvlpOu9vy7VNrBexGEXTQaTeD6dZLk5jMq8DKke
PG4m1YnnRxdJR8qiu6TQ3KskwGQmgySqvCVbJbPNcRcXmO4MwecSKDF3W7ZjtlN5QAkpAIYlTQbS
Tm64SnkSPeYB6qyn0tYgMBoQhtd9CCmA3b10lZ6ScciHk9J55jWpAOjoBe1XO5nKgEYHuNQfgwSC
Rnq1bfuKGmGZuh7DvdhyharYbnNvZ9Fb/d0j54A/KK5ldKm5Bdxk8BdYgu2mr0ux6YZen4ph+o82
GVYNjRoh4tjifmb7se2/x66fSNqbG+zyuUjXdQevidyT0LoHWdk+lnnwVVbC/k5XyosNnx8MlVDJ
Z7w98iauhitRfEITwju63dfdEh9ooEdVxRqvsqGq4uhSxS3cJIk9/5rO6No5aXlGwi5579NP+xL5
OvlwOpR+h6/W2DdBw9dCT+ejW0MNMOTa70niTqfehKVKwngz2BXFWH8ym7YDZ3XQrB657R/9OlJo
LqKJxKUYh9D4Xkt+U1YGLxwc1Eyt9hL0xvOPKe85F7+xg4uF0MqjDMaPma41UbsDMI2GawDsYnFo
g96m8FL9mDpZi+BA6ar7Fi6TdhfUvGq+8cs0pB/iiqj7PtStsN2JrQpmnk4lXK24+YlxpkN9p3da
CfEA56wxapfOF2uoK3DuKBM+eZUHEiXS+V1dGK3y3o5OoHzsleBKbCvhVWKl/iNtA2KS4Y70ii6R
GL1d2l/fMGT9fw51KSCrh1YL/+i9DPiWOQwf8zYtbpXvhYgTLlMZapu/6jfrpO+KGzWzdo/mMaj0
H4HikGXpQ9GU0q+w9ovY6eDRJ7h0jQA4iml/q/5QrMryLuVCitdWo0F/1+yjFlrG0RqYL57J0h3a
sWnsepTdMrh0nlag88+z8O1JoJwTwzV50owp2q1SJLOImSzDqnAypw3JP9E1KR26x2Abz2kHwi9a
Jatb1qv2iYS/bpVTfiikSDyUGt9lU/5LvO3A85dacPNo9XiVwbR6j/aSBqw1wMwk40e1+OxGfQ3Y
QsWGQAKRW8y6XkQmtQFmr/U48Hmvuz1LN8zjGvSvZ959xLZcvxAEhuMVQkwVpZThkssr8/J6LDMZ
BnmZ3tbJD3ezvELX8ia8uWWWLufIDFYiXq6n9A8otoz1fNkmzu2ou12y3ELiGWkFpehQGvVakmsL
kEDVS9AECyBBZk4UkdWyTc0722r3dBeSTHb/Cl8wMn1Q9utB7bJ97iZz18Qwo8VGaPFHrfUdHBqL
622sfMrwuzsupWr5GhIiR2xfY5oyG1qcZbMYpxgK0ciMAHfL4WK8+3KGlenHuoL5oLby0DiWUQwp
vImWxkvW2O3V9+Jo+CZW2oTAlhsWXZKmnY4HJMRbPXgRH7is7qqZvXeZlCbsM2BUsN5c/bIyniIg
EE9tCVVOSWP0KuCigI6EhIsB0jK4Z3X9ScRaIpF3WWO60AiRVeWyNQQWGtRRfIUfeWeRQi6hrdWb
GxoNzU1bZtvy3i0xkZaOKDoZETBalcre/XUmjvtPSeAgcL1cZrYrzJsrUybXI90Kyt3m94zyI7z1
2Rmu9OARJu3gUWZ3yyjlnhu33XxMIx95hS1GZv5AjfGw7fEAuJrTBOsHh647Op552LftHniUu5XT
Q9sO6pVKnwpJQ6ucG888y0rs/Q/nZpPZz5bkaSF229w/i7mzyfnbN9j2/nfb+rW0Dk0HQwVgCgwF
pUnJ5koiV9K8wI1gBFGfxSKD5Irj/Ean7LyatwQwh7iIwjz3RQ1eQKuv8pbgpBGtkMhs7xR5w9je
RbaXi7t3jZZK4C7Neah88yLz5s1le7Gp3dC4uepJLDLoSQpfGXxuTsSL2F0yPIyz+pJXCd26/5J4
lw2SoefqsjCvQh8k//DUKj7+H2PXtt2ormy/iDEQAgSvxnc7cZLOSvfqF0avXmsLEPc7fP2ZKtIh
27v3OedFQ6oqyc7FRirNmjMcQd5GP69dDbgsr6J6sa2/H/J+xJJ9/Z1+2FcT1ETrg9VBIApk+ubF
SiHXGyzdypTVibpDm14j0NkcR1GPqCnSkaOoHCMAxz6gGlX4yxqWuguqDDfgUzEsK0UuCGhHDcCi
mdAojqsTMpNa4X4OjzjtJy/QKzbAjZx2x1FjrMnW8Xanijq90Ug1TvyQGuEjjSC9XT5EPWrn/Uk8
oHpaPFDPNvh0hjwzVvXFA9SO3+1e2qNYgqUFFJTNQDz73MTVjpYgzjqgWwdjaq9MD/GN+2JbIn2y
oIb0xhxzk9Zu98qsMfwiIxOaCghK2xQaN8b4B01JByGvTM0cByo4ge8B3+ow1lvy2uF89DrU+xdg
duw3rPHEFUwK4uomOJHGCcoZMCCz47rt5wjydECBgVkm7HfrVHKs86hnOUZxzJTzQiNXL7qG3cUy
JSDqY3nHuyXtmJ2VDZGuiraMIjce5hhMME6FyqwI5Ki5NlEzMIjec4AD9hQLKlPUC1EXVMO4nmob
MK+Me86T9ubFAnQRflQ9Q8U2CrsoaA3oZjtm9UPJmUFa4jmDephz8CKv3WcpGA5RWTA9UpOCSQlK
aAo5785q2MGYuukyFOwM3nXnzS3qkzTD4gVcM/gwdJBij903L42cWzezN4oxAAO8GFMEwfSeOW+j
55eH1rYAndIrQP8UwN7WCI+mY95GOatTri9EqAFflQKfGLuaeI4eyTTQ/cxdCDD87zPIETnztRSi
g+bbh92Ke3A6u0hAOmZfo46xyJ0Hz8VHrAYBRZ/azXYhAKDq/tZqj25oDVciAWg0E0Ba5d5xQu0S
eBk1JwAZMw8k57aHyviVGYDns3goGIfOVGEeAAeEYHlcANON+gd1oabUvTCtKwsSLpBgdTNDBu0I
IFT1cxIOGF5xB+R5s4UNpW9dUDXVyS11Ez2mHrkbEXmQcKSgAkdJlTJj88lIQescp+ohjHc/zm35
2vC8OKzr3r1WVyf+qcp4MLWqmPZ2Mky7SfnYhKQjqqDxvYj7oOUidDDYiUMPLAOWCHf5OCeiO3cF
P9+PFxdZP0341CUXTXXYVO/AgRBtPq33aX4DQvj3F+TpzoFUAEDj4fypafTjeRRWnwFcDs/7+Hcx
v2z/e4gNlZ5l/f89zg8dYFKW1wT9wNa3oJHzu7dACxYMzLM8Db/wRqT7NM740UW+a+fFjhOYOAgD
mOc9lrHzTikc6TKdPs0ZipnAhdX20TFN7QxRqNijMj3qQVwaNUDUVYqjlC05OJpwPvba5wrlIQ80
YlUfn/BEAm5MOz8ieGH/M9rDvEUVd3RZmTipRzYLaB5Q+Hy4+6r7kpQ2zo19O128Anpqc2s7QRce
ZYPMFYqT2m5DXdbGD57dO0dQMsv4DFWaFrXdebGttWrVFDcdSGn9DY3Wxta6V/91SA78D4IiM+2B
MIx1TRR4KEByOEKpteGooh/Exc2z8cHqW3lGxTME3wZ5M8tM3tJqtA72YOIQ8GGjnuHEOUSvr3fm
3PKiHUtBjkQ1lUulZdEObpCNqNhdxlSOCaUzIAh1VS9FjrLZRz726CCm7k6hA0w47qQfLAATwWer
u8sYL/vgfP9kVlqKOdYNBaTY2IvMck6riSLISTarNEoIVhYMyLNfy5KjrdroWqfyzU1+IN+FyjBP
+jc+s3BrhDh5+90kwGM7mIEa0nYn0rbjqKv3xaNZosprLP0rjSgu7uPkCBItfwtaOv/Qjv18ruwU
L3DMjBaXBc1cmXjyYe+UMsfbMa3zkGpJDXIMrA0Dxw6h2BJFDPjfil2o56K0BN+ydrxbbeSI0wJ/
JUUtGTIxHtrSPtv26EJ/quFP4JaVvvskZ2gjbLwifQsjT17IBkUFF0AzVLAigbUVrsl2PZGqCBcJ
Cit0GcqmBuhzuLgvAi+gcPAhQo0jPokTqBceau+Ay2ZodM/z9BVabv/1oujTHRHFfBqrEWrXwd1M
cHaqbVpwCZU70FoAgpxfDUsVe5QpKyA3ftnIUYMLogUgHzHUOHFdXDmTQNqM6XEYwrDa8BAk0BN1
me7aJQf7+ghSQw3JapoZR3Tqro3SEC1kUIHT0jE05BPIAjofACGvH+zN4EUpvhNkEmDPyIMilfhz
fzQc1FW4J/8YU4/7xXwGNwA2iY31y11CcScuuXOMGG/OholGAdMOYgqja84Tfrwz9RYj+SmSjJEX
o+p16d5Np6CYVlrjaTl8yrH8+nIy2psFkvRhrYYzXY5Rj/4s1Is+7gVXx3+1UUjh9dH7veDdlHX4
28D15X/rlo3nB5VdeQD3+uxoCCBUJHQ8A/oz2XZViB11K0LerX/QT1H0xyRPTRC6345x+Yf/CnJl
BNfT/wbI5lQ8WMduBHAJ9k2nJZocS8zdxFztmzARl8HNGqh9QHdBcnkERnnkXz+GhpJx+2Iw+7sV
1ijWccwESUcPiDDBfeQX0PQmqiWWscyjcDFOsQVq2lEhhRM2eAyu4Tn4LeplbNQJgmjSEm/1ib33
hupHXodBO3WQu0aFe7/hmgB/6VYtxBNccBKl4DM80cjAZdV18hTrob6NLhmTvlSB8IdwO4ZGtQdN
Y9rhDnMIjYCKOqmck3o5/nx7Z4QW3upYS0FX70pwBnmW8tgLUYJ/GPKp49hVu8j0xqeM+SHy+CgJ
zEMLbGPu9JWYg4cmdFBIp+mEGUh9GEpYrnVR/rLhmxm1rR3qQYhsmEf2T6+tUcejSdFGTY/W64Z6
ZLsbriGGhbVREYN5luZRW1dYbbJJr309v0EIubuCbQZyklpxpBnG+K84a1+n3h5fXbD77bs+EQEY
2wvw3Rh/DnjWXkDMCEBAUgD9mGiFEBqvDcVMH4E2ZHZBrZKMQVUV0fPBxOPlmbrCnKNnVBycUPmO
C2Lt9bUprpu/8eTP2ro4YBPP/ZfW9SD9hjxaU3ALYKekFnuw2atdFSFrjUcNqDaX83YSym3UZCgn
puM1ncyxSYKg+vv5XB/VF59/QQF+fV53APTwX7cBdmMeuJVWxzv7wuuwxt3tHojW4W4K2br4kLcc
dHSC51bAi2o6g3ekxC5SzhNoJPIK2WhtpbGrjYufjGuTxWCnWSIXP4UKmi8mezyq2tmSjRaaUJkC
CVK9HI1poU/vgTymU9vBZEK+GMn7tpmBNtC3l64GR7d1895bbaGddVuPGSauhnGeB/UXYsDkadgB
zflkpfHioihmJ5gQZth0Ynth7LjHvruenxysyquvwB4EloHCYFx8A4NTyVMO2AGNaiEMMDZUYD2l
bmvke4PJ8eJBxkYBMHDFqccDez+2RtQknGl1t9Hc0jDM455vktr2L7ECrF7vlpaNE66qgFEtJhEo
YG8yFxBX3JhUT9Sknh/vxxz04KstL4DOzUfAiE3rRmar/NpHfncdGxCIuLP0djH0PQCLHZoHZEGb
B3JQj2y4yRiBM/fwqULEXZjVjuMIYYf+MBjpIxQU3YO0huYW64aHKVi8muwFG78aS/zenhvphJtt
HQtGe3yA8J9OI2poIb0G2aFb1wdZ09nbxgjlFRz0bEaBrY+7B2d6IRuAYEbzQN2wcKF5rvJz00Hx
yM6QZ6aGhnUOqhRswv5abgpyASyfvpeo3BaY8HZB9GkDXTF8GkMy2jov4yWWptEqQz7hOQq+xnnb
G+HP1Ha/ZZ1ib2BwLy+VacdBVHLzrTdH7zCLKtkpr/tug8f6mndg/BvZH3xA0TgNSpC74b4+/ING
DYi0XlRSznvRDkgz63CyydEwQBWTNEdpFq8uUC+Qnp8gOqlYtgkhEHiiIakpgp0r2+Qxe7cRSQS0
qd5tK2fEVDgvhRI9mA0YwC+ZrC+d5hLtNT+cS1Si65jc5PmdzS+6qlyWUMbAUHdv9YFPRKXrnGXJ
/z4mTwmtZ2HJk20NUCFoDAW2YlPu+ipptsu4EiKGwDV3IRms/Z6BqrZB3SzHQ9Y1CW8RikBQShAp
fk6o6+hiThpTswxrzcD0aazDafhpOjMs94gS1O0aByFbVOXU4Uto2OaOdbhLWu7q/x0d8DubTdf5
eWKYuyZrqg0hAO4D3WLezjVoQHzHhvokbt5z7DahhxJQ19ccfSifgUIJjWOP52fP8Pi8+xQ6eYO9
9cEWE7QJg3aLModtVeb2m4s01G7C8W1fgxjrSSLt9wyJC7lJfYCied0kz9Rkw2xsqtC1D6vNqKJy
yyEztcunSGyBL/Uh7OGENyc2KpS4R7vWVcaNTNSAI6rdgSIAfGuD9KDvoIMnmz0VHij7KNjx8/5o
u77YjH1lbkBe019Lne1rUuPKMrd7ZqUo3mZkX3VKsJ0H8O1G5rNLI5GnZz8P/8iku7O5M13bQm+Y
PnWlDGvgn7twU3teeIYi4XxlvIINu7z56uuGwmlYD8afo+hAuP1h/7TislbSgYIHEsSARNPad+ss
8QL8E7tkiJHyW9/WEk8Get3ZMPCnSVHat8as7+XTC1uP4CbDnTj9cOtbS12VHRR4NpFvHB7qSUzb
zhwtFIwo0N2QcfVA5ccKHMpjDNj4Dq3F92CabJ+QjWhPjcuiDTjSmQ8MHIzuMJzzjLfX2C/aJxy+
26cmwxMJmPJiSzZqeBbPj2Uklkklw0ZzMw4gg5dAfx/WuHYyIWIsh2gTgzD1aXWsr/NhF1n+b6+j
HUYOTFMNYgwUXA/I6ufhPzkUjb8kBpuObqTGw8yj/o+ptV/BwZP9zDrx24AEvM2OB1ZLMw/SsXf/
ljGu68FaKV9de4oP0SxBfFwN7CZCyL41Izc3UQruCCfWuWwP2amujtp9nDV/0Wi105CaKCxRc0Fd
JNeLbemGIErSvF7hJIZtHWVGYJg1kvQrz5cPefuzZzsojEfcaqce2WZrullWMZ3sIi8C7DGSPSWS
KbmM6hxAdByILs1gnSVTEcXV2UrcNzKtyWlUI+cB8ziuwnSumryyCM1bMwRLunoUYDzQebh/p+yk
YTXXf+pSblzP/mL2JBrOdUi9u6mrTc+vUxCFraYxFuEhMnA1q0WTM2t2tM7udiH9GbPQeRyG7n64
kP6E0PylYHr02cncXljMX+g2otaivqXCBur+hiJO+Jch5cMptlEOtFxgtGmKC1oDm5oJ/CAuGGCW
DGCeR2qXjl4BGAA+YwqMUNu8TyfoKgDjY+km5OBSwRYetMd6uIJ/aEgwIKdJDr1bJVcgAM1b5IC4
sKlAs0rDSczsRr28h4SNg9SmkCW7+brJy8YHBqmeGj+IoxhkxEC/lsAgoC6ZF5emARwSpdKvZs7k
q5GP6jFi1Qu+dqPFNNTFSRVQpkOCqw7ivnB3EJofrqML7UVSV4xUCgmtFFhMrdVIdmoUUAhQP8N+
FizpZ54N3YbH9nAZ++Ltf78wpovlSReyVWUbBWZRNNtPPCurcOAkIAjqZdm8JZIWYlehRoF5+IDd
6TdZVDkKIpCmnrMIV8z/PvxkM0BPLI2cb8lGjRoGtfe9AaToeuM8JKnePdfDzkGNL4pKsF0mB27i
/JtvBr0bgcjfbxRopKBEtTZtXO/8yAXb5YfdMSBsVXEtDj1CwvrOUTdau6oDnIMcIo3aQ26IYePX
Q3WzQQe9cwWgUqGlKhDZx6K6JWXK9nGfG0sMBXqiqXaoRp7w6JvMlzlP26Dq6nlX64dYXUrzyuIa
dTvrmHrdCExy00N+cya3a1oI/5hjldHPYeL5no6LXmEzSChkcYeiXtyxYcvgBErnnW3Lxk0CHROn
uvOPkTltHWRLzzIaxjP/6NGQHGQb4hbgpXVM7nXKusJqo16roENkmv/cmdf4u1c0h2ha3grNWKet
M8CI/Out3MXQ8HfvkWyW17kns75x5eMH1Y3Zd/UGSsxuiEPoaAaMmW0AdUtcGEPb4EuUF/jqHVm9
KSNz/kK22rZAVGUo1Ds25pdhBvVyI6ZyT05T5umm7j1wahtm+kWx5jtrk+mHhw3XpgHp0Q3cfCZg
OFc7s0wAOsu/ZrszjpwNEdgYfjVDaHWoOkMl22qjXsR792jZ4c/VLksR3ezS8x+RPYC42FELLWwm
1Es9GU4bPrVDb4AlxGS4EbY4urUod3jGsm0pW9tASUg2HN0iAwOGDqeJkBKdrnUeX3MKIZtWnMvw
URsS7488ydIjpZrXTHT8kZN2PHwF9xb4h3RGmuwUlpQKXM00zgpN2+xIz8H2DlyxY5uGqBUEnFia
Uf5ETQtm3jNPmzd/srLFRHZbH0hs5OqPIR5yIFEEbQGUZvK3lDX5U+om43nI8RtGhQ8KDMVYn/GN
Crg8qs0v6eT/lUxlVgR2DxDo6i0mSJJ1wtuJsMK2FeLN4HUi6eC18e0wxpUmcnGrLdK//UF/JRS5
kWzvHE2Op1Fjh29kH0Ye7e1KAQDxsetYdxeQkVHgNG5Sd5tWwL1TTGmJcdmeTC6b93MY/9lNUXaZ
KshlQVWjTjZjZE07SaJy5BpJ3qHVKnK9bvBxuoKiEqj3RH9hgxr+UWjgQS5sCd7mOHqAGlwnD9pR
OSEuuFnSysPq9lLo2TbprbRAOwEa9sndcrccL3NUHhxZ+9CN67CT8m2n2rq4EgWromvNj8VcHvMJ
582p46O7NXFdcBQDQIA0zIvIfGQDqEchLJvv22HuIUKs51Fjnzrh9I+fzAmSm4B7DwFnRXrCX2G6
4bMbbUHNCboA03mYWBH+I4cG7390v4deMQZJ7+DBAXWxzSc6cOoSV3jagng5dKA08Fs3GYk8vO+R
5Aul2vM824rpu2eX85uqQg9XaVl5cgrDfHGsEhQUM/jgpigtAtHEup61mzrAqkAG3trmdURN2LWN
Y4a0hwXufT/F37uvvHYDBZz+2rq23IzgxNj7XdZfK88DJlY7lhihjeTp3LY4ez5Hqgmm1U4zfmeD
Vhzo5CpwEfw/gukl8XWwncaoOt+9lfUlqGd0wLp6Vv0Pa3oID0au8Rqb44aDsfCSjEX2ysHltvOb
3NxZwM++zr6Mr2POsMuxShf0jdPGRX7ti3uzzU0cC+toGFJ9SyoDgGIINLm4P9pDYveTHWrEA0BS
fg7kuJ2WX+eshWhtE4FGEEIbByTc6yPOyG/LkHltfmlmqKYnc/YTKjMbqSVkbMCydO7bv4i4B+NR
yWdopoEfcj82ort0o+ovAG30S2+11b5ZhLiPANOCZUF9ePXMYhLHhDdV8q90BPu7aUBCi7dO+MVJ
3Cdomk3fB4tVW7I72o5052KHYu67PeSpAQUb6xjW1aE2mu7B1bfwXWvEp8YCKR6pxpMtCcdniiCT
pa/tcfYxNuSkRvr9s43nyP0aE/SXbRc6oZNOHxZCDmDQE2mzcaOw35tJC4bOqkvy3eyj2hrJqubB
1w1fEoW628egeOnc8BLxELPdoW4OfVr9K+OAKVGjdC+P43KPUql+g7ot8D+vbur5cx49FP69OdV8
qE2nmZ8hM1ZsfNNjezKWTl89fFoq1eunen1aj2Kot8yW3Rg9tM79+qOKIsAqoLGzFCjckeI5o0Kp
QjJGBzAOSLBj6yKG+3qGJeiu3oGG0CU6VCVklGhKnilAdyPv5FXg6wIh1xUHNPYgjch66IjtsZm7
+oRs1y2tIxsU29r93g2lRIYMPBGxDv80h4JiDe+CNrA80BAFalDGyADf/oDOToSSdcu52bEWjGsr
XnaNoR41BKy9C7mLWxZcY363NC1zN4+Gsi+/Q2643PuZYhA8He30snSTqMuQzSp9nKVLUwS9di3d
Rj/rPlndiodIkOsAe+jTS1nM/SE3i8fV9B/Lk6uhlZeuXnOECjbQKnqh5eUgsJrMjEGm4NfaWSyc
QMqmDqbQaC8pSvfKTZSU3YV5Is33ZMVlggwDvy/PJYoUj8U4OuWGPNR8Gi+RZE30IgmtB3HKOcBm
fg6W8eq/n/9pKdGB/ss2QABSmokB9k6IF6iwaR4NYGUeLTzw2SaMVLdxLBkdVk+sY2ioBn6rZ0ec
aEZd8ve55GTmn2WHKkryrbP92XAvyO/vVtPyUkaTsSPOo99XB71S6KDYKsI9f2wBRa0JjS6p/S0r
AZqaPYE0hG7Gj14FPbxqs4QBelxtyE9j6sUjyASiMb6tU9ZlPoXpFxvTHlnY1b2+A97Waqu8MgvI
uwSSm8a0zvJO1jmdM6QBIFh4wM2oEvYZEOSk1rwIM0PB00LaLdq6Yd1cybaIN5soqTi2WfJXwp3y
EKqKPdiDLfeTCMXJrb38C5f8J7iN8r+MetCYfhe4W+6wcx8mIMxCguwHT8AAhwCoPmNfqBi7FGUO
RnsfmPzM/Dk7k/OaApH4MjjxtmkM55VMpdVszQhcrjRSs4lUIk8faCTmcQy416tTbdQunsm1sTOM
xt91ejo2TvlJVkbQYut/poe4Unm6M6MOzL1VlL/2Seyi+tIFHkc/0x0wa744zjcaUHycDT8tO3ev
9Mwf6yjdzQzqahSBjDIEAntr3NBieJ5Cy1b4G9yAl1+5lyMjZEDvDhePzjFGneapL4vw0S44kgnm
4L41jvl3MY3Dv/ynQg32v7re/eGC6XiZC7mW8pYY0v00l3njvBXCX+binzLcABGCjKVGPce4fN4N
YSZ3K+rZdoF6wOE6Qxm4BQnRqtnZfjY904R2RN15Ujs/WJ/MQM8V30FUFv0FZZx2Y/pj/IwDuYXv
l4iDwQOOWn5Lmtp4BbUiD9hs1l9A+eFfZGn/kw1aRWNMmm/5VNhXD6j5LyaHdnaExOd7rLZZrbfJ
uqF6Thuv+mLIGdkD8GDtaALD7uEpUfXOCVsVFGYY7pxy7q5CN4Mupir0RpJ6ZAvdnAWTLr0iR+L5
UGWw5ei2m6VPUbj3Pk3ZWJ7Wdai3rm1GznSKcW+Id1xe4xKXoz2+feIQqbI0xtGLun3aqxbq6WN5
pbGjg7mVy03SNQAn6yHZ/mMOuVBNil2WgxTLp9l6Tjf2UGlrrSPx7hEPH6pX5IV6ZFtZ+pjdlZD2
E9/u7BT7u6l3Njv9U+9SLy2IvAck022kjYB+3wyqwgnK9iW0GvwYaiNgyF7GawzZWJTiyA+81f/F
rEb0a13nv+G+NNxDUz4GdNAE4bttAqmZTeosEwFxPn2epcYojO/AR2bXlHsScE1XncEQ+h4hjPRg
ukWlfpjQy9kUwI1COLFMsLuq3eN6GrFSjsQvjT+8dEyBdjUkICLu4f8fn3TIte4tXII+0SdXGi2S
pyMrwLgOZzJw+yBVmgL4hy8JKxzYI1A0tx4o7Cb4mEqxOf7fA9W2xWn5DsDn+GCoKt0WzIXoodGe
i9jKnAfsGXZJ3YtD4c0HX3j+EzUmr0Hc1YZ/mtP4buJAvN1Su99QAGTBkNgw+vbg2wa4uPVMih0h
DQNNZr84FZAxXFabQpWCRtvycPkFaoLMi7sdFTNRyRJVNPmOU2EnaG5XE/UoTFAhFI1NfI0u1VBm
gq+w3pXgnpENFOjCZIcccoLTN/iTyEbVNfOHYyknodoa17aTXe1CuToa8qByq/zmK5nfwGCR34YB
MgetBA89F4lvbwrt5iU4yvM8+YvikKGFw8hq62K08rTOpV6m63OUd1jNy0LQJt5mzuxcacX1VQ0j
+xJD/A7ioHgPq32a82bDmQN86Icj6kN1MDKoGjJuGpdMlf5OqjZDWUltgGkfNnLQcG3IRl6y0bAz
yimwZecHZEMJllEvy9C4hk7S+3idWKFku26rZv+7pcGu1O3KjLknRwFEbpdu+83yzDgI53R6bWO/
Q65fxs8cG8C9W/veA6Syc2i9z+AiQRHLMWT1rWCh2JS8z58i5mRP4GPJn9zGvXAc3a9kd/Blu4Ma
EgS5SM3O17TkkpsoOIbi524xqtZpdrUJwBiBIzoUyjyqX8hTPO29RxRMTSBTBaZYj0qxA75TLBor
UG/dxcP8g3RUVs2UT8M7/RXyNDPyMfipob2CCvMCyJnZ28ZxPoEuSiET2ZdjE3AHl829VZuPZKPG
1l68nV64ajFTQA4m5EdQA4CIFAwhm9W2rKbXqCIkChVUMykWoMU4ELj1QCYIbGjUzJWvyn1zTiY6
attJue8LnAA8t0xBJ9zZj6huQlZKhj9YAupkI1b242qfQ6AfFY9/komcFE+9dpZ/cT1pNVFYUfK9
EC5kFXTqK9NJsDrq5dIjG/44h0KBApic1KyxNPRL66tV9H/jQZSf5i4rIM3Ht4WZqC+g2jqDPsC9
StxzXZGp7Y8NY09kWu3UM8YJ+3iKmzMoeyYuOIHIM8isAghRL7POEZL3R2Hy/2utplKoIgXD7dYw
8suCp5wdFC+5U/KttnHFJccQadM+8bKnEXzPVgiWlknl+VMHissnJUSxp7hyNnGhTHFF5yxxoEVw
tqEx6VzcLyaMlR0D33jgxLhjwaiGstqFYQghRk2jsc4jegzQ+r6oELVbb1IBPCmt5mbJseLbyCwc
yImy7uTiK+XkQXgC5UzMvlEza86MmuPatcJV4PbOYXDvh2XK6UR2wSr7VmSope3w6Z34j0EZxqGy
sYNlg9e8AA3Yvpi2qoE8d8ID2aiRxh+TkuoZ/IIKRGgH+lXQbyqSPcheRXQiE/3eyF4NYQwY7vwf
seAXXGIHFLQBV698yGCIbFd3sjm6dcy/CmZ+g8p68VRbgr1CFRVZmZ5/zevcOKCYHtIn01M3QPTC
IWJvZLcfFjZvEDSkD4AMyMPcQiZlMS7E3xRKTRaFuPEeof62+I156M513lwsh0fXTEERMkI94Lci
9J1tJJU6FUUcf6tmDRovxYtpDfFz26s/KApIoPCQMEgq05BXxQyqum546NWIZ5KRhifBchvAllId
ln223mwDOvQQYSP7QHttz+beY9ZWe2WFHVSly7Y4VjJ/zP3hEezRoD53K9BarHvJuq5mc08bQQVh
1z0z/Xyz7iBbZcTly8aZTMhAUiigdptcus7pvzK8ENcLMcGsIRM0E4yhMhdymdX+u1iy9dCmC0vQ
nYN5vWT2RbRI8fIRFONOAxQgEj3isedcPDoQotlAprQ7TEXsPZKDmqpV6ohUU7IErzNaPQ3cmyjC
cLWkLlaihuaH0n/E8WlurMAE5BKNFe9QM4ACxlJBQs0mBUShBQ7jamSQEydzN0IrkazLGHKQe9FN
8YlsVVa+e5c5FE1GE4q6O6TlkKfX2T3fjZNTXWc3sNHN5plsfZ6chDVH509ZuqVraRrOAbc5WwoU
RYysq+l9sXCI2yph1Cew/fCvfuffxqJnz33P1BeRlIu5EmZzHuwRTBo6Kp3Kz5OyUdz8OrOew7Zc
JkmjiDcQIMhS/wAepYAhrf4nCte6jdvYHsgOh/IlSaLXZjbLPyGs5exc5JuPsw5zpm4D+VzzWeKS
ccLuduTtoxLzfgBq83sIBuLdIBwGKfJ2eMvZ9G4XIK9CEa+5bSLHPne66TOoOyw9L3I+D7Wjv7Pd
DT9C7pb6fyxPIbitbfCSBycZ7Bs1puHat7bF7kzhWHW8c0j+d9lV/eNqhlBSdR5r8UqmDtnQm1sd
7yQ8VKrKQ50731Y++IUzfo2raw8y4DmwQQeehN+II74kG3Wpsdq+bzfUpcCBiSWw1Z+qxui7w2y0
0TN++86jPbMgxtP7edQm6sXgVpdIetxWk8fjZzynIEn5EapMG3cyykNmQduomWLbD3CUKfY0pFep
psHbFR3PcKnQpzJAdWt97FyU29rNuendS590xcEbPPmwNqLKImTKOxwR59j+W2asOJCtcF0cDimw
LtRXur6kq0q610wagErNWkVAJ+DmkxyjASSHaFPU1cLUmQYew02JvWpS1RE0RfWtpzsBhAzClBM+
DHCHMyLXtXA3VT+00toylXlXX1cp2F7vXaO47CACPLx0RXHMXTe7IY2a36g3jWl6+3s1ynTIFo85
+4e5AZZ5NVEYUCA/hRMCN61XooYixhZXzqATApGDdqyzYhmNW+haTNvVRm9ApdOwr9teButSqZ5r
ulZ4DBvn55A5uEKnYACL3AvERo53iyw/gN11qGQbp1OjK/dmXc3nWcJ47CuFcvfCr45c9d6xtJvX
PgIylBoZ+zM22YQp7Qk/amtk6RowWafRjYrURGKIoRbALtTzAPW5I9QacOpMTPVMNtdKtepM9c1n
aXtWyv5Z6FCUoIwPKlRHp/GT5yaakudeiu6prY8QXe0kcIewZyIEKjxRQdb0yJkBsdbbEyjVo+Jx
LQahohHF330hf87i+s2tPPe5dGLxVM1Pdtq1CaAM+N8HnuWPZTiElXuoeZ4HFFuHuXiua8m3Ydnz
HQ3JgcrZEdelXnriIFsG+DottkXXsRt3QQ/cdk0LKQYMjcJht6hE4w3dvG1YyrdODlEd1oDYo9a1
E1koOa4xXQ9IFj3GHio7Rnx4AXbXO8XeXEGiSaWZtali2VyAbRqPbKyPRlo2F/CbAOFj6QMLjamh
uNYbx3KZ8jv3asvM5zJDKUIKKZAuRF4/xI3Zg9To8rxl7z0ZpyMcXWBkoJhBQSq8wOWhSzE1hPlw
2hYnqwHEEBpZf6I0NPpSxuqrnH1x9vWWy5kVqgNQJzePvH5wBO/GDXWZHg8Vk4HHVbNDURI8ZMSd
JG65dANWJ2MPDTCF0shftsbWfwUaRyZuyfIooAGAlkDGf4TRMLEjXKLHU4pTIRIHJYTvNzOL+mtW
1P2Vemuz2kCrl+9jlaEgEpDA3Er/BfwBNiaycS6DbqhnuJ1W8i2BCcx57KBqUNk7Bwke7KvMFHSe
2rg0NF6mtxFc1CXX/xD2XU1u60q3v4hVADNfReWsCZ4Zv7ActpkABjDz19+Flrc1x+d8dV9Y7AbI
7a2RSKB7hRafDfQdumpF/MDYyDZFoeX+6gHkEspxJwJxhFiBgaYG0pnNummf4XdqSvDuH4gXP0/n
NUwPAaDT6Asa0Lj5FSy3syWvZxFmVWpuscJPnrG5i07AIp+Jy9xw+GuicwLtrmjaQncrA+w0dQ9B
Af3TanTa1exacMLVOVsawKUXJ3rvByYo3H3Q86vpmdgIJ5BQgGL69JUGPDiTwm0p3bSND5m7XEv2
JCiugzKrT8vU6b1nBVz0Yra6GJv5xID6LAoG+8dhSjsf8piaSkVJbBvTRcF5j4ZLVR4qP/58aO0U
Ol2P5F9zpL5k7j0f+HbgXMBGm/fC8aZ9UrczNGoQPnLw7sAnQnGZl5c2AVXkf8175HJVW7vS/1YV
Xndqy6I7sXHCdopilaHA7ipIHxcjus/6gDdzcYL8LDD12QSKegyEjkpwSMZTQQZ5AkiZU2R5zmZ0
y1uT9ms/mGDxkBrNc4/VAgwns2FHOaDEjT261CUIbtVKwOj0lLcGDJKsFL7ZQQcQfpA7LF1FOVbf
I9walRzVGQgsgP+6XixayxNbxiOUFaenR7mDyhRgzqm9O1unvyogFNYaADSObDv5qOXUkENBd1kO
5QVcm2HZ1AlbDpOHP3AwZs4K7/0hVKULnp9hFzshDefJKfx4GZWpQIVBuU9OFpu3uX+hgCZkAHav
ckAvVqqv8YIPoPqn4bqZdCR+U/o00QhdH2uEjW2110dKOgrSvAI+vDvsxdakH0qHJIcu7j1uKv+l
COJ8n5kyA4AAnCc4iDdaNuT3aykvfAAXfPVCLynK8yKZtmkAzyYWD9jE1BF8hFD1zic8muisFeY3
x2rsHUAHwcoKoNdq9kZ+g6Up3oulNEMzHr6iblsBhpKPN+7aw81zCgvij+Lc8sDaghc4hAVz5dpv
mAQaIR74Birv0S4wor1UEwtdO3gJPNlrEPt33/bYe1FDIqE3Db6Buad4itL8AD9hviygh7PUpiyX
RB+mpOkvMHYAE44rDpgKcplhVYfcAH+gz/hOGpF8n2ZAjLzEzU8sleLWxF6+SEysmSFoAtZKYR/L
mlmfDi28PI4RPnTH9tThMUhzecyjbiEHr4bvQ7yiZ2rgz7+YiNA81k9YejjSs3WiJ+bjMfv3sJ6t
cvds9/kSXqV8Y8Z+dp5LmZ/pjA7Y6YJKkvfxiulRa1BAsbpOsUEzajyVgxywzgU6q6UfYa5/cGRL
qRSocBbvoktVSN3enaMDHfwRwKEdncKjGXrz7J5P9YzoMQgWcnSoY6xPuzF7b1n1QrTSBsttmN3l
8F6dymiTdz0/ECWVDpSvIysIfXBCV5Qr9FwaADfV2tmueqH82FhDsBxwE6lvQjMed3rcpPb7Zc2C
9skpOUieAwwI4Q9rvCZAWB/TopwWUodgIQf7woB8aONkM9oakNgBNGPUBzqzgdyGUFgmV49cygpx
LMHCgFLmn4mUlKMrjrU93bDG8TY0+MjTmc3wuDQUqMyoy3UhmPP9EiIczjHPQHhlEEgsqkBB7wYH
YkfTGX77v3zf4Ou/8vg2D+0CKwEcaUhm3Yefm8Xmce3jktS1ViMHs5kYI/HUYwdTlFsg2cYTpT4d
IJl0ohmVL7f3PDBVS3Ts1fLxqsUXCw3jeKpgzIzXr2EIaS+YDeJPx8zDAIdqG42B4feL2fCy1aBB
1o/UIMevzpiqnTPC5yniQ7d9MAWJZAi7398DVCCnURqgK3D2+4o785CSQVT+121owPekABSgD+DC
pNV2rIf6Mj0dRxLm8WvUGIHRh4iH6+HZa+XYK/Cu2cEH3Tokc2Ad6Ax7LVetK1RWocaltpRzoSeh
1g6+svc5fZHiQ0NhIyQiJiDlbIXyh7e4cy3/YmdWRQVf8Bz6JFGVRuexDlaoBzp7uAbha0JsTeJt
ytSeF6IBhBSrpqfYNKut1U/o6AHGDzfUpAHeMPWstQKzdkdth8iX/HgfJTdUimnkP+d96lTQ6LLX
C5vaG3fgzzD8eqTcF289uLfrzi9KuWoBWqnQoT9xbSRNbtKZb4kd/MsAdaQpkRX3IcsB7aQ5woPJ
2mKyUXzGa/N/XlerIF8OCmqWxBcRnt2eRMt3d0YIhXgU7e70EQqxQN/dPaMBVv2vyfpauhOwtwvo
4i5mXeJ2xVRcGZpr9eyVZ0rRQZa1v2Kt44UUApwnr3Q2VOLTXMpnpQVjKyg1ebq5Qx/Z/fPWfwj6
kDOFbnhl/KAP//GxU3ifqv80bgOFHs9BnyuIvifwVTxNU8lfphrw/Njw5i2FHjyq4FEzpysKeaQi
gI1GVHOBBnlxDJZfh6GFezgimjHXBbwiowt3FOrnKv0uRBWWeEN9zH01rGMhxA5/3Pkl4uKFJkAA
BXswsw4udnF2emjkPpos1EyhQwyMpi2w2np0VMZCAomUR8bKt8fkmDVlAiqMDTDhI04iSJI33U8a
NIwa73Y6/Tsu6bqsFEU4MmcBHCd0mp15uIKNWIVJJsSP2fzgeJT99PBAW5RRDcFJx4gBqQ6S55nb
QApggbKiDVomYn4MAqPM8WwVoIVoIHVPPC8sqRJhOBuK6BATsesR2xqeTWHCBmjegysUUuOH91id
t4GNTcR/940o95g24MH76BuNaRBvIKANsk1vNMcump+nP1bmYB700HySULkf2iEPQR80UTBTsF7R
c8jfHPUIGBHmN85KcRx0i92fRR2yJpe7ToeWWXobHgcZdNLRj09LxzknsrlQZPIPJzX9TZbn08WK
7WRZWbz6GFv/5Bmx8U/hq+3sF97XUqVjiCKpsQ7gTo37Qe+ygrzxdgRVD4/QNB23Psqji3pywB+k
pDeDfMSwnJhkhDlwcHKXKRf+0um69goUaXetTewRClDbJG9WjYFugW6dfjp0+WZkkXGszB7VLP+t
4tkbDCez96xNezReVLbG2yV9T2f0gWdAaM6ObOWXBE1N4NDTd60Nf5CAc4U0TYipW3If5GkazYJx
28fGwRG+veRzesO+nB+hgsiPAACjCuESXJsSsUjrrZ4DbQs8Uu/jND+CMLTAZgmONwFcuOb8GOQC
FqhiMNMzRJMM+6dt8Utjm/HVLQFy9llbnOCbab1WFWr7FDoF+xzS6GMy05MfYRJZ+QYrx3lZjap9
qtg4gLMwsx2zjOYpGEDqjeyvNAZtwOYpH+IIonFx7Z5diTpUmpQrKJT2L05kdYe4B+iVwqQzgtsg
3ZCiVDn9S1pDqmAGMw2Nrv5ltFIRdnjobH93nR3u4sv2p3NLZ7yGlF4KMYkVOEvTAY5OoEeCuIly
AjBfBozv/GlVBFG7SODoeqJD5db1CaWAPkwg17ikHMM/+DTpwyN0Cu7tCsvYUZ5m0OBfIag5H3DQ
jeDbjPvSjMc9aG4LLbX13OCD+2uAwkhWEPGEOdsIHGlbZWFcOMU5TjtzafBsfpNJgr6kE/3juTDy
w27te5DGqNYVZXeZ8vTrYNcvk34Jkgob02dlXhWwJJ/KFeUeA1C23uEpVRzvecZWuRj4Droa/DA7
LVDHdHqPm8Q8WMwFBHoWWpoDU3QqrrVp5N+X/H31UIOSHdViT9fYPBYrTfEOywbSEwA5fG2AyVnn
QGZsKYzRxO+jj7gx663BjHItzC79mrvxOhuS8gukLqY9hH+xr9L50plf4smoz+k8bZST8WsdAXxY
e2guMqPjV0O4/OpAN2A3FU6O3e+/OTrDTrmDgdWVrmSujb1hyUDmyKtlq2JYHGct32vBlW9YN6Fw
Bg24Zwuyd2sOuOIRwo3xoYI17MbK8+omY4+FBS/6JQMNMKQPBsvDa64kOrweHMdqs8N6ZfLxytMR
7GbEMtA2YzM5jMm4lytowoGTQ4ZkNIvGW/yZwAdO5NLP7HbZSSs+d4Kpg4qieI0OSvyl7mw4Upru
T7eesaL2rY9RBb+nilQp+LUJLNf0VCfiHyqvmqVft82q1SJwQpPxOEugMSIbCy4r+tDZffQ5nmmc
ppqmIzcAIF9o4uMSGrzPc0a4rcsseQ2M4B9h9MXTOKf8MHbYGPlB3nwbm3Y9Bl71BkmQchsHo7Zd
te2PWX2l8d4CjxL3gg5W2rcvsYpuXjc332b4B4S5mjdZ4bQg3sw/XGhc7sUomxuJaaa5+WOKXNTg
lGIb2xl8FM9T+EpkQeHvKU4q9m6aWb+EpOcub1Rymb2+i5bBtJ0bIJDv0dQCmjkVssVXE48PvJ3U
qZzmLybLo6d2LIpjCT/u0DAtfm78+QdVQ+jg5BJfUxOVrEfBJBVWu6zQQMUHD8C/NgKOyP2XTlvt
DUdneNKXh6l6pqCqerEbHOu1Lbn9OgkDGvO9mf4a3lonbX5lHftVw8niCxq2CZ5vk3/qO0fs23ae
NwpOerekw6fF89T8OvQA5OmLwADZzrCj+IbPowzrPnZvVpSAt1eYaN9WBsxqbb8BZckHC31uR3Wl
g9+n1qGA43YZRF2woByIRimqpnW9awb/9zxIvytop0Ei4ZGjyVkkYfc7e8dHvqgGBq1xDuWFWqor
DQwl+z6rCrAw6AfsnB645QyCq89BA+KC40gt1Mfaeoku6WunHHNRAdCLnUciL1mdazLZbGwB00gu
UuXo7jAv+tK39g/LLtmvOSz80viSdBzq7FCFRkWoaW5zKwAGn+TBcOLmRnnTLT6lwDmr0GiBNjW1
GZqJL4NewPQxy81LpA95YkxHjgJf4JS2u6BpkDlEYc9FN5HmUe5+EGgaJ8Jx8XvGtffJwknwfzr0
m3IAky6wc+yJ8+Fcdz0Kxi4YaFBh4LuySJ9QSfmdegwqBk9qD1Ii4WzVBsR4/8zhPUrkDGXCTedI
CCxH+T/0lnY6/LdqCaYpvcHpkMP7E+gwN91T2EM28spMa0ERXVXD0GMDHsfnqyoJGVcDBQRoLaf+
BjRwb1PxvNiNaCgtPNdpnugwozMTljWwFR0T7T03qG3mCfNGE9BVlztzxhPQBcVQhHJyRNia4vcF
Ysr+ySqYzpt2osXgtATcp9NKywPeY1cxcF+tD+j3zk+ytbHf9Zj4kQxpCKIAuHmsfU+wjsCrSVzN
BM5F0IOrTBTKW1iP6zBFGy7E69wO7z9KcnqU+kdb+3IlCgiwwZweGAr64XIarjLIg46FFVZjFIHK
VfxkHdaa+GPz8+QKfsbXnZ9RQejWkTtjD6pz97lFyl49v776DYfHIR4UoGCigVaV3rVKqgndVxMS
yX9yTl6JjQrim+nP7WZAUfnNbiEK2XnJdwv8vtBOmH2CgrR1jqsGopBWk3yvfONQQ0o3TNo22Bs1
w3aCNeklMg38xuZd1ot0hQeOnYdwQ4H7kTtCBQs77idZonYaVTelA8rAPktBMTsHU7dmVQhHAfZk
/ZpNe/onsyAekCfu8ALl7HQd4McVRvYkhzP3CqgDl1a3bo1B7hpjGrA3sF/mlAGcXpkcVYl+AH8j
fb9XU1IHiiGxA3rtXQkTFdBkwaPpv2P8jzxFDoAybubZR1cXSOemAh2raEf7aEIdTQaRta905GHb
Wy1pDs3OfCwLvfmbg58uyjNmVe8nsy92rQBPzDOwDa1VuWLmCLUoHdYdWD50RgcmRqyvyrYPrbwu
zzyyoPU9KxBwXX/aoqJULHkQW6+wnfwctglkRR6jCejfq6ybvnW96heDZ1lXnmb2VeZjfBmhPPBI
WTpf184zCl3jthW+e+KulbzWcl0z33xNhzx9LeW60QHsU+ensX9tmuLgGrl/debWfJ2N8h6ZvWu+
Fo74FP0ZM3Irf5nAgiiBnlKW8aWaKu/iDqi/sDx+6/uk2/u8R6FXDw5lVkLsJbXXYBV/NzvfXQJm
adzA6f7BvHj66tiGrkIN8Ynybp3/yPvgc34OwPobxmDAgwzNM/2hFXFhPAFsvjQTZr5OsRdRBPIm
di567M9MGtORifXrK0MJ7DhP/qYfPR62PhZAMXBo72yrVNu+z10xHSqoAWNonN7tNueQPXAa4OoR
ouGR5/37bKbjIS/yOYxFPr2bBrYsPo/jjdUY2ODBdQP8KiCEDhTP+H4cKphQw4lCj3+KWzN5EXj7
wblHfVhpXp4eBwa8x6cQhIiPNk7wEP3PPHZUKV4W8CqkFxYKcD3YxLOF+ty/L7FH7vEWm0cIG3vF
GNrQA/lQgfacMNW3AfqNqy7t1B4W9cZz4pQvtORK6qEMmeuKMwSsFQDesbugATMxvsNRlj25+FwP
LAJjP9JrOPilr7LIurYzMIUtSpWnoXN+Hzgo96dMYUcLOsi0Fqoy4M9HR5pUHsopZvcL6FJlYQlk
NP39kUqP3d6cs+OBTh8LpE/P3U+ndR5gqpjk72XUY74DPRiP2XBmif0PmQ79qczQ6JKJnYGYxOJt
rcNgbGKwXVCzoFE39Tu0W5OvNJjxrDjZE8PiKCzmDF5iHtyvdIuADj1pXM4KVd9ixu5zQOd2QSNR
C6snO82SFYVl33rAGBpgVNlsDAe7z7ax2Yvn0i+Ss12wM2h04jlAV/A5yltvkeJ1uaOcMyftcY7z
r2gGLJ0m8Z+GAPDFoodhgVEH1psrI7X28H+xoRBUfBBW4wl4DTt7h2ZxChcTvz6mLNi6vAwuLHCZ
h8dKX6+AY4TBsU4+DmC0vsaGaS/TDOr8lmF5p9RrPQASUv9+JoqZQfgm95ZD7cBPgYZpohiydwmN
4zCTszg2ENo7dLFpr8Gsb54cyICGwnGyb45r7Ty7tH9Fsl8rsy6/T9pKtqhHBgq01UN1mQAndMgt
xne9018f6qUPNEqXlc52MPpfblwWWb4YGdyy+8ZX7hlgkAw0TZTbQFnub9GsQTxzVTv72Z1vHceS
qIwDsa3nGfoAms0S4UGWc2FfiMhiBEGzmSaIsj6oLryE7Rn+9ZdEk2FoRmHJKLzLOfy5/n4322w2
f416mQsCH5pk4QPGa3A0xUppqTVBeO8Ds9Of4rFaPaC9dFZDYuY+l0Ij6dotsBd9CH8w0GewWlyk
Q8qeXZTxrwPvd36XHQa7rL503txso1gkm8GP7Hc/8MJ6dJ1vbtx2S6w74uMMCdlb7Cm1gARRvHZR
oVs2ujpFFSk6+DLbJXXS7x6lq1aLCtAg5R6hnitQ0tg9UjSNbjko/ktJbP/Qyta8jiqF9Ry8XLxF
5IHi4IAI5iySIK43jZMzrH90HORKXWDlam/gw9neQ19Pp4HSkMW2hYfRgnIeXZJO3MTGzo0/38LP
mdzhcfadJtJ/kO7QNq65Q9n17XFTyheWXeydOX6+35Ny/ZRBy2K4oCgivyYVihcADf3sbKwjeidy
np22GzdYB4jd2E/lDf2fYMHrVP1k7Z53Tv0DlboOtLvCuVjQK90bUNABl4z1r55UX2N9M2zsjoOc
6/foYqxJu4RUS2bfr7ctauQP1ZNP0ts0Bc/fAsgblOcWCVDVi8GCSOU9piFA+epwmgNnW4vpucX/
w5PXJtGpHLFe9oyZfUBRSYRG4cmT40/jcwKFUcpPJuAhSSPtLRTA+AeWACUvsARV7kU1KJrT873T
b4L7U59iCNN8TRP80h6viPvboMwDfui5f7/snnNLd105LDpWSq8JDKMPSTOOVN146UFXaelMrl2j
mhS0YWKU+NxIWm6elbMH5uSVBOVoflSI9GgkYG1qfNHj8LADoNxf4SM3qiwBXlS8+tEGIoihdNqG
Xd2qFGcsJeEH50GgBX8nLP7+nA1THLrg6B3/ytfCLM+lgDqCHqT5oopivqBTx4M4U+D09wFlj8ZK
2i4PgWXPz2nkHHtLmEWY160J7FxtbkanDp6Ux7GLEWx5H60gK7csnaLBMwqjArq5T5MH6iKCe6Ya
7VXpq2RlfCNpl0E3I+hwD0eI5d7F5f4apjme5TSgPwTlqjdgx433/yHRorJQGPHOhuEDJc6hDmV4
wBhSTmp9WjpLY9HBBinAN1JfQZNpgMKiNEIP4jLHvLYAl6GBzsiKZeanFigkuLPdicvUuv6xqiUD
qqj6YcuBP8WdzZ5yBpVRP/O8DYVxotxbAo6RHqODBXT2Gg4yYgmgDn9iAbS8+wQ6u4k9q2ObQCMV
jVKpW9+UoUMU2djAJ970GqPFxqGDyaBrFWVVfzAirPPoDN6OejFowkQygCJxSElfz7lrqT1il5vf
uVkBdkZtGxO+P+DHldsBltU7+KQBygI8MFx10NR5HCj3Z1qSAd9gj7xeQYlvDlmHJgd5pT081OiM
cgqGVCwDyoBS5LxGHmwU+q3nbufef37kWdUCTw4IjsFkDK3MeToPsKn8MgKywNkQvfiQ2HkaUS+c
dFqaYHxijQSNMR1WoHVv/NHvV0YFaFQaGcNOaX4xPGeOYIjaz5PZ+GtbWGxZj8p5HorBuLiJt6EI
rC/n+T/nJx4cfmk+DcbKjbBKCe7z6SI9P9f3p+gx35vzdC37ElY3uiJfBF01LgAY/IG5bEM5aTPI
eOhR2wbHYNGZAFNBPIgvemYipqHHwR1ApPq9DCydfVsUNhpA2fS7nEfr1E/xvSoAPjNES/VUGr8v
WWdAfnI05qGH2kJXBqCacufaEIePnaxPsKP6z7gdkmqHp7RatNzF+GN+1KdYYFuGu7V0daDhcXqK
bQgB6WgU+DstdLFGBODIUTmhdiPvKjJw/GcJUU7K0eSgleOSjWO7otzo81MJmN61bfF6K/1XfEDF
bQTKAos940vHamBVR3wRKWQTZL6FO0XglmI0EaMLWbch2U/SBoB2aqvfCvMKYohY9h8fevOSHn99
DHxcABG5v9DFtMbTg46s2bGPTLEBchWV+TGDGPvQQJZdn9EhAiz6nhsLNm7SITk9Bv/Puf9rih+U
4zrpcgmATIC1e1eB7JKyZlulHFUuCEAeB1aodV5VyVNnA6slg0K9Jwq2JWNr/mNrNlAt4YgMBPJu
bny+sZPG3AeDDxEZNn3UvQ8Xbig5QznRal5SVb+yOE+/Zy08xqwiqK9l1NdHkRlqSQMRVg4lk9OH
BaOHdWO5JdgtWfu40rc5g8UiqmaqYfXecLR9M4vl16JqL60XNzGMQ17BlIV7TlH8bEzWvjWBmy2T
qGyuym75ZhwNtsd+AEpyibGPZYCGYlaY0BFO2CEbwIa0GxiAx2k77KoYVlOVZqulOcPBsWq8pcBl
oxwdRPPSFniOgO+DNlzX3iAqHa9UOimoYaVYgBcQp1mhyPtv/BifHReIMDcfT2wAWsbjeKrU5jDC
DdMtNjZaWu+ZWT1N5RjdKmgk4wvtf1D6MauF9OO7aasnYxbRzU2nc5LV7IeCVt7FtVhwdcLnKFLx
Fwgl1SczwF6Xdv8ctYElmjPOjg3WsBRsmA/twP5JwP98tqMJJZcmGDeZwdpX1wjA183lj/8xQbq2
NkplqKGjznechA/27YBSRtFHUD3QIQ1Yw8SOQgZvBstgiheN04phBQ+2MnOeZS+9E/Tln5rZs59n
r3Ce3bq/Wgzfx4qUohiMurYwxU3gfOPnzQJacgnwYzjYPEuOpop8COKO9vKvAQppCk3unQ5QCYqh
71HuYwuA0dqFWjJINaOXJ+tgKIqXFn30Q2yijpfnnnypXWk/ZzykMcrIzITKd5CJI+UMlkwrU6oE
LT7Mf1x+v9vkWs8z7C6sTr7wrOuf02yFdWN+7JNmDWmxaSf1hh5ftvxIeQoBScAjV45gCIN/0y9q
XdUbG7Nf4jnZhbDnsY/cAO78PuLpkuA9bnzrBpBYvaUcXTdRmdDTFUOKRVCmeweobroNpZJRC+HB
tmFZzQXAYLURQcKvAkLdjEp0BBJxm1qgNztsE39aBeTr+uGHx7o2LCYAWWIboKU5jfg6Trh6na38
mwGM1M+qaQ4of/bv7ljLFSSz1BH9xhZSA9k1crHhnG0OMGqdtx/QehPQYPlwWJBtpwqdMwrTJlln
qOp96ZvWBjAV/LVMT4M65vuQegLgw8k5+U4bhzQfNFNT+63NZwN0shuQ/j8pryq4jWZmwdacZ9js
FyNgMs3c7+B18fvM0TnII/Y7qAL+/0YdPY/uwhz7JGoTIi26ntUU8MTIshHKeX+qYGDJJ5Bpe8TD
9xYczCNlugxAn8Kt4qNsS2sRVKK9ll5rH7CrcZdZ7nbfPzwvar63TPpL7HRMLEVLoHIFyOQ0bDcB
wKnKeIXIpb8RZguY9tyiUJn5h2JqLxNq5Fc6OIm0r35eL7nXVqjX/5vHr8zCcnVIto8cSsg1dF97
O+yVearE9EG0PiHit6x0nZuJnuIlMDhUdDWtLxi6CiTy3tzLfnbehPlBaVs23laY7rCiUF8tPeHe
sAtTlxrM/U9Xe/j374N6UMfcnD+cijevwuvXQGvXH2OVwTIh7821IYLqYyjaA8QRYshU28C7qxj6
EzqfNbwNPQuda7oc1GaUanF5nfndp8uBoz9AeCF+mXmDVTEKB6XhQbOE5Zt8suIPXwUHWzjsuZFm
dS7SGoxkne87q1w2VjTuDW+w35vvlJXeJPcBCgBLCtPIAwUgqK3zjO81lFSgKUYVTThq+qesmiDJ
i486xJrFP8lp3jxqmTRDeWzjzBMYD9xe1KVfQSfSvLpQCjoA2/Pm1bYmQ2R9dfBt9dYUtroVTqNu
lIqQqnVq9qpoAcYPYEwdyAneMJWHwEnAYqBTMUd4aPPm41OOJn6K76eUdWSu/NCfvPLgNPOitEGo
CGbX/JF0SzZM6Y/Mqv0wRcf9HEMe6RhJEAJYI52PhkNQv1PmjzLypkWApt/NlW0LoFCTbEC+Ml5a
N4TNlwJY2MluQMvF2AECTiRE63yTEFGc0th5zxnqORkaeQBoJJsu4PLVZOkTFPGq74EPxfsoCaZr
UdbuIXchQ0kD+LYkAN5+80ahwDbT/CGsUW9Zi0+BJojc/PBsz3/GP0TtUvwo11nTG+8t7+53kFHj
hlEvpxMcoCEgG9UKnFh19vDk3QCGD+K8A4uzzVShqejKSsBXRsdOjHbhPZ7QRd1YOr6vAuFvBkD6
CGZeV/vgb0XzfBmYFBdwpzhWkGgjPAYAlRCXLOr4Qon+94CdV/NF6IG/rqCBOPIwUCkOATp0HuhW
ftrypYLmxE6Y/HUyDPeDA0O/hOoNClJo2rzZQNlYaed9dEOlNtlQpptU+t5HP6EmCOu2LwoCyXvV
BmxJebse36s2ip+auhBnkA/chaom8NIMY9gyyza2ILxN4eDX/MXwAvNkR/kHRVHrjM8McCg9RIfK
Co74+NnFaC3+UkB0f1FmAVzB8JLcdaY/6afjeOK9FxxcHxB3Hd31JkEZgCEVeA338D/n2Y4xnGBx
+tZMc3seh9TeppqnwkDmeef4Ci+k6oejqUO0waI2gMwEvFpB7o+AsNZpQCyaFUpV9ZbCcfBvieup
NVza+o0kJg1h+qG4GmLrPhx6yYdyk5agH7rQHAX6DFuNqDoUDHgghvLc0wDuFeT/vfKErTnfYStt
b7s6as54BlcroDfFi+PCD9a15uhrkxknLwA0eaGmjaiq5iomlEBBAQQxso/UVQZ+dRyqvFnO1pR+
j1wP65t0/jB8/nvtHTeZddWfwhSDL1UmHOgQfC6PQ5zV07FygL8rR3y+4whCvSvw7dWnruXjqzcI
haZz0S642Rm31hztXRSAQRoAWPBmukCh+8r6nkHlVwJNA9V0+6WDOv/KhMfCURmxPHbmHKyyRHov
gSiLxajFY3+NkFH+J1BJuTANF8boCQBYY2V8EXFkfAH3r9+XAl8iCuFcAy3DIbPWFOZWB+33tKvX
qJuI0GRiWBmBn35khv9N1ll0zfpgvnpZ8dMy7ewja9t65aHGtsVbAyG6RF4vszcTX2S42c92SFcH
Q+UvoBI2nDqv6F5G7/f8VlntZqxytqbLOROXGi+d52JQJkRT0DRznyYUHJ+SvrefehjLGH3jHimq
4xI0mRki0RQaHWaMvu3jhdUnO7pqHDzomds+Hgv/3gPr9WBptJA4nxrPvt98hFuDkvXaTBJIxdnz
ezYP01eWFk7oumV/hIIgexL/5ied9//k9fzIj6avI9Du4dhOv+d3+CULeCPtsVhXy7Fv4Utm+9Dc
tgbjS4a3SJg4dnIo9N8E7nxPaPvP107V05cKKy6dLSGSdJki//53G6f+zAv8hh2ox7x1PstBQDOB
AWB8+lJk0GA1rTeTq+iYdSkISTpMqwjYL2jmwPkboQpAB/g/LuqsSOs549Z0kdO5Jd4i1f+6CC0P
9zni3rbwJ2PTOwn0rzJpXPo6tsIBL8CvlWeu0zHr/oHy6WvVjfLt/3F2XktyG1u6fhWFrgczABIu
J2bvCxTKV7UnKfIGQbZIeO/x9OcDWhLJpoI6MwpFEq6qCy5z5Vq/6eII0YUkSa9ZEc3nODXiXZPo
0Rs5VpErKPR/TkTqdqWibM08pESi2Cbq1TRm21sXwF2Q0qCYbCY9tS4yqKvKW3ery7qi2kD5AdxF
hm7tJPmth7ke4JMC8PxkTONWBXaCom1yU4NEfF8rWFN12TDelWaeHoQwRzD2jXYzFIPuSj++d9K8
vs1sERxRtNcOBZnUW5SxQy8sLf23RMNKSp2aL4NGgdfOiucp5oO+rnePlLjoIUgiu1qHFtHUBE64
sdNxM9M3YUK1rCY2GnhVh7nF0N+bel3co/unmt19lKT9vcCE9S73A6Zey9qyPVax0xFVS5BmHQzV
qZ9g6tVPjdEeEI+p7l42zeC7FSBdx3Vn6ODPB8jK9ta9hp0zkVSDL+tOC97L0+/rDsxaa74gO/ut
f0RFtH0bavlwaJTYXrRdMDkaGtgQ7fwxx9cWhRDNPzGxMB4MZsTrdjlnuBuMQQpe0UiOgCxQ7mnH
p5d8k6oa6jlT5z9Wy7Z/WX3JVoUOlbrlYNNB3WYcBk+Yvn9K1Um7xHort4k+Ko+tRSRiVBo8/Uz3
LIFgYil50Yy6/iAdnCO0sPiM/XThNg4z59AQSFxo2julV8TDQnW5rNuLrpw+TJ31TuaGubObIfOm
VDL5ia0PHd4N2JX5CXP+Xu4GXEzOhL81wu+8REJ1pkfZBoZrKKr+MMYqdu+5RMFbb/uzhtYXpJJl
sV3klqcMenmbKp3bF/77tWb1tYT1DUZ73ZOoautBWO026+rXo19VyNbVbDlY6PG3B39TYdObCt3J
uNmsbLeV0Fb2qCovFXSS4kqjeCO8xxf+27o7KIYOT/aF+pYvxzjLMYOWYThsjcmGrIyY3TC05HVt
qhZvYCWxxy1za/8aqzW718VOs5sjgtl332x7WWyN4YGsfHJ8/WUEtAY0hzzYrN+dltNw7eOtsuj3
C4R2cFatPq+i/Wsztzi5104IkUHIF4H/dXvlRNsiivObr4cOIVY+ZR5bx/XL1g9kgmyunZrlbt2m
NwZJ1Awpefj9FtzH5RLwUvnEQcw0bVHJP0iD6x4jVebI+7r/mw+hxGxuCqcx4AZ2gvi68c+lGmZ3
hjRMF2pJ/8nSyqtA9eKtYlF4mZDJOhh1J96YZXK3HtBC63QdOu47P88QrnF8xWv6L4HW6FtdJM5u
rHXKfLGKwbM1n1RAaqd11QwNZ6PJ+EtZTYlbRrF4M6p5cl1XfV6ZJ228J+0DVRZrLU+L8vD9HPiN
iyKUdWOLAQXGSLvx4Yy9H+rS2rW6mu3X1aQfqJIQ+ag+9qQvFxcvlCApmpdLvV5WI4csRXbMP0Zz
bC56GY6xmeViQrSu89tNDa2+cdLgLedBim2Fb2+sRAPTv2xbG82u0tsgTqZdOErf/bpj/QShbXJi
Bvqwbvfb3HS7Op92PTOeG8s0TxBHtNO4rK2b1qU5w6koK7x1JcrG9iYicXqzrg5ZrBxL6kHr9pcj
/trJldF3+Cgi5f7XtnVpPZi+LvFkjrD8123rUtpg56rwQzysAXLXQpx1vyIpVR9pY5e0HDBMO3el
JaPrCr582QFjVT9SfrxfSJWmt+7ha5KtacRAaiWaJ7/+8l///p/n8b+Dz8VdQWW9yH/Ju+yuwGG8
+devwvn1F+qJy+bj7//61RS24Zg20EvLsDVdMzSd/c8fH6I84GjtP0pTRFNX6P2uQylxZzqzzgP3
ZxPOyrWTUXjKAiFRaRpIsdnBbQMqeJOlqfWAAmm+CzC1QrRRkCdux8+iT6K3/GYXs4IBfYk2I/7v
IMt5+iIlKcsEMJ0jjItEodNTMmc3+ChvUa3U3qH29Hsy2rfoykYHx+rH+7UJgo+Utco7smadm6tU
uX5+EaT6w0WQ0lZVU9c1XejUR76/CCa/wKaPr3cCdLvi1c6cb6Yh7E+hZXRAWKOQAhYGjHFhzCdr
wL4+LNStPardtS8x8qmtcW+nEFL1EBv60XautZ2JFzaWpPdygUz0+y4Lj6Y5O1ult1BGHv0BMd52
QP8UWTFy5P7GKpI3ySin46wHnwPLH4iHC3nh8XuPe2u6DUK7f4idpnSLCVNgu3EeNM2Lxj4k4VCK
CzBR49CEBDs6lfCgFreIcT8YuaLfmrriHNH4/o3XU9zquUa01Ywn4t7iTsPHEcpuesH8p/WasdRv
y7DIjiC6P1T9OF/twZ6v5tL4VdkSkbaJqxcU8vLGV96hRsHNJct/qkiD/2Y0477vEIcQUwiUO6FI
sWweakPDDxZK4vqhWgCkURt9JDuj5O+Q6cisQSE2xIFCkK7sSzN4bKvZVbrCTYWiv09TGzM/A0Dk
z+++br26+46FzI6GRZAuhCFQWPv+7ttO2hSNP7W7KVaz3bCod09/NVbeOJs5lt0m1YPUjfUm3hTR
UG+t1Z5utHNo6G5lKTa5sj8bPbS5daN8LiujxPqwTNxc+G/bBEcuHHPCm9lXghtHaMFNbcSp+/MT
spbH9dt32rF4ox008nVbSEuYywl/8063qSAaJoO9q+cRcahMj69rE0YBOgBgmV0eNGu3bhuTLjhL
1dpCYMofKyusvSrs/F1djdkj0KkOPH90UBuZLe4Ow2XKEdl2kLzYUCWTyG1K+2oZhX1t5WRf66Wx
sviLqaGsoykoahIuGtE17X+fowkRUNVxbtalDu8aUjoO9cNlx9qgcYA9wyRthIKWj4YxppAIg9JP
DGZ4Mzw3RoyzaGdNdzhMOWduSXA/yK7YofiTuFWfVY9gWQEn8tD0Wg+NUBTZpfAnK/HWxbXppYEB
GmLo32wjkwAaQeSIXPz8btj2D3fDUTGFNOjALJNE16u74YPrQZs+xdfVUuUtyfR4KUVkC8xwbQhe
620xG/mmpLh237eOROl6PGXLyakToHV7VoutpRhor/hNIw6GM6EWZnl5CCVBHwzn7LRRg02bxQvt
R8M2LP2zii/rQc2Q/4UztumFidRG7CkwZTxnTLN9bI72UxwH0z5sgbSQ39MOQSMVt1z6+qK07UOo
tZ/aQBHiZdu6w6wdr5ddRy2FwxRyDF5C9WbjBIgBBQDXt0Wi69dUKfutrWI0F1GNhpgEA3ZWQNAS
KbokEqJNraEDlWdAfrJkeBixwHFR0BBeh90EZNC+e2hLZGftECclNckOc9bq23opf7eaD0J4shhi
omaAQB7qgSuZSpBX7pzZi5dnMp2U9z+/kX/zWjmaDtZZx8xUtUy53OhvXisNg6KBbEy9C5xqDyJR
nrXA0mu3GR2JmAnrbVbXe/qZp6qPy8OQxAhADXVK8RbFDGxH/lwM9bg+rRtLB6kNZDonT4mxpikM
QOPr0to0irR3qCFeg9ACCvayow3NvSwPxWSU+9Aq9UNQM9ROBm5TgLnG2xoUJCWoadtR5LqszajZ
2WUo8LqEyQy2VT1GuvVpnFoA68UiqaRYan8JbZp11aq3LZ5IJ6k52flrM/sCEGkAipuernB90bdH
SdXOHnxxqnRtwcX7IEG54YMOHQ2fuPkAqd/8h/Hafj1eOxbyZjoDtkM/55jaqzthABJUqjmoSCzo
EQbtMyZOpg9FsUOuxlSc4N4XTu/GmomYurQafB/QojNR+zXgQd0ojc/bEoTVFlUcldF52Qi9M70p
sppy0NCbG8K2eWOaSn9QEyfCnKBpmE9qzptU1UyMuPIyInnKFdWc3Nr1iy4bWurBrZ1p5Y1aHRFH
La6kcIprNkMkzXWyTwSZHrZsw5OOGt+TsKMTcRoBc2flL/S5b+hyL+S3lQe3bq1SHiZhReeVaWlM
9d5pmMSXkfkHUVOGKXG9Nr5btFZtdz1sbIvA61NBj5DH8vbrwX993iZicHEomPZwn4u7LFavP39r
foituFem6qgm94t0txCvAsxQGl2sS2uZacGlwTzX32mTMTx1xRwcIX0Mm3lZjYPginj/YR1B6Cr0
rTIhEG3VhbuqRY6LlqQuqPaDA8hOo6Sm4EjYHu0W8Trl0UJW6dDHhn9aG0iuymkUGQQci+wJfEX5
IEzk/nDR+BSq0bFBUvWIJBrgU5yBG8pSQPSRUTZk/dbkthDQtF6qKPPB6oV9ckKlQayg60/STr9t
8qSVlGn+2rge47eI+0Kp2UdL/DgukeS8NOvq121429gpulJ/HvN1d9omX8Km7I7hGDsk3hnTqGJT
rZVYMTYZzAbdwMmoa7W+2MnI0xZfSDtKcq9oKZQ7TA6hnbSh2y8+pXVh+DsnKqZNZRHpaSpzYVvN
/Ru0c35LTYCWBCb2US0d7cFKsIgu8g8/fwo0629eWSYYhrQtw7EtXb56DLp6Sie7dbpdFuf+xo46
cWhtaEbbSjhn/DfB16VlgQ2AZWxibQ4Bi2BJEvfV8xojF05UL2noJ8x/h5NWhCPdHimerJkewNkj
YjlVJwTPw1OIIs3Si65NpBfdzq6S96HdjjdtySVMEFoAwzVfnXTO6LuWOzeo0QnDys5oAaLrY+D2
1jhfIOj+0ayrmRhI0s3I/TVDc5msrLkwqN6FShTtrTFH9m1I04dRQ6gelaDInRShnVJN4sk665+o
6oxbrd5UCxMBirdHAlweA6LSA812poLLjbAODj1YWqXWyVrmE+RMg1Mwk8scKQ0WSd+fRKb2V8jJ
e70r51NARtkLfC0jOy277dhHeMHk0DDCsCAhjr5PLdTk8rJ91rq9ZvjBxs/i2uuiJThbng8tUi6O
WmfHNmnHzMP3tsGVDdZpjjDT3ioqsWlVvWaKLfJz2zZKgUgPxaI80C89qo5Vgdzu5KPjyfN4zALp
n/IANnYfqiFMl8UTfGlCqCsnTU4gBYlIIka9s5EEILpqu63PybLe25M41i05HNNunsJK+aD4Rbng
x5qnetZrD5WaeR+QgwBODNhP4S6fh9pJ3KExmnITNzU6hmp7VTWrfpwbVLTQw3M2SENjS+IMjyrw
73oMqsfAQh66DZv5KJGc2YFP8CBjV7iK00TMU07rqhyye9Ik/XUS6UfyLnDvErt9asO3+WJayoMK
QPUv/23CepsyFDaCoYXDVpDphAg0RYycyM/fKPE3YaW0TUtSWjFgMTrLC/dNNILUSEnqaGh2lJAC
RL/D6WQYOJ6qRfXH0rqNrPJCqxuwwklOFlIajx1AS7pp6d3OwfKeJfN8yEHqnh0r3fqMBafV4AOo
LUAg5STUSif107aHITVOJYCXc4kd4N4o8icq6NZJM5lB2kPkpjWJ91kpD7oj59sa33ToiTjEtJh4
/UMEIMwfg2rHNG3+oyGqXtIa35x9UE0K1F4TcE8zNc+lMT+QdWeqvjR1yzmsq8F4Cx1bwMwOLs1Y
bVXsQvdz0INAhTm/xw1ocAuM967hMmcf7V5e11VtRvlJQXioRwPknI+6p1vVtCvsmjC2zettFZvx
1lDj+SmywbN3szxEsxldEiYa7lyS7ChVX904m3+46drfnbZj6lTXCYG4+d+fdusUASlEiI/Q8Pqd
NRsDxZc5usR2/dnAKsTMq01m2ck+NiZrIxUqkWtjL0uzYtDJ62iQ4A5tLNPXMFU/URtHnw6t7RMu
5dqxHXXnzQzbG1wUryxBwald4kgtSSEBBNZHuGPxXqdaj24BTYDr9z+cpfHjhNxxbJugwcaFxCAZ
9v1Z2rne+ihuo/c3aspepEZ0Yy5NNfX2fqgY9f2ku0xJSO6pp5taV7UAR6HCETdlUasbnm+0QmDq
bbp8uB9Q17qJA6EcMhucl2nM6lHO0KOLpnXQHqAJRHg2qZWe17Wym5B7R7DFjdIqezdAE48ozN+I
TlLaqc3ODZEPeDMwEbuZ1dsm2jHp+Njm+vQ2bJx4m/Ydg2oEFFAr+dMIeRc3YeWaDln1//0jIRns
eSAEcvrydT9QiDQwFGdo0ezWoarnAS4tS4MFAgk5Ek+7HKmEU4m4mgtxz9qzGVkde1vCGzqrI8Ao
3FCRrMti3xtF79wZHfROdlK2aC6Ajv19JLTqbsYY9S6ucbkaa+6KYRabUu1+c+LfDGFOly5piq1A
eRkayj+co7EEB98nNHBsUpl2kaFRefJf5ee0aiwHxynpT8jj7XXq0iZ1nWrYNB0AgLZLwRctDWIm
FDU7zvnrNhyNtI1qpvomGLL0LEapbXn8CDW6urkuxOC8Ih3XRz4k9pspjU2oahbwYhSioysqGrwA
oPhWuyc7R6B1wIABSXp0xfVgqjw/yIEoL8DC2ipyb7S7dptYEINl1XYHfeHFhkF6KJLqJjD8baz4
5v/hfZEWF9kwyV6pXKDv35ciSbp8nCQ8DUAEF9io+sUoUHRuKq3fDLZ2OyvVcMYbutikthXcmECL
D62fvcMXIwQmnHWjZ4qsQmNyvjVMAxNGjcGFqlVvniInAXHiGPdZCfDSHJ+LuLQfx/YNBPiJSIzR
ZsYPC7aZ9qZJ0AgDk9geHE05+mGzrabU9/B7AREV9tpdPozv48rcApZJnw0tp7TmGJ/7pLipdOpu
pV2clPY95UPHdlPjnxJ9Pw6ZYKKlSpZXqo5NGPr9dZrLXC1rk0xMH6DpBMXTpu43gSDRk9vFNPQR
gNF9mCSEQIZeHOusCE+KwJutAirVadiQrTBOo3GQsS7GvV/04U0YpeENEMwbNei+DHpsXvKm6w8h
5wDNu2B6k6JNYY2ZcuPAIN39/PVf+8LvXw3IIoJUHz2lbjId/v6colmLan0umx2KE8amNZwtcMHs
VKemuDRF4ZwKeMcjubZLix4OiXjzj0amWA8IMzyqtgnULVPGuxnEwV3dRPpViS50B9jJTfLytXE6
cztb6ErrKFaqEgO2BNPHENF2cOdp566LkFtHQO00GAuCJovGvSqZBC0sLogbwWUwM2pncXrqy67a
REF3NclOHVYSTJM2ttfpBWCL2igemgShyDq5LEStrSTT5Ra5oMTa2JvQb4flVJGUVhX9pPh2hmA3
4kphJsKbRNGQysWYyg21IbjTuzl+aeoufNaoNf5DDyWWgff1bdDJ7OiG4zj88+o2dGj/I9IB2Djh
co1ekqEPi0EU+qMpqp/9sz73v4V2rcCB0ZUbaTBPVTrnQv4K0lM3UuqcnePMcHdEPO/TTKrmsjbj
X0sdySVknSp7a+oiPsHgpbrbxRdEqONLXE9PVODiK8j+DlZtHbptTrodPAZi2NX9Pzx0f3O2muVo
KuGXpGiyTva+ib6MLLQ7XD7r3SBmbVMHIEw7aQ9AL5xkF5yn3Ec+XmZfpiC8n/K9mYnqEldUHCee
BAXOyjGG4xzWaLjW9nFQiuxmtqyeemNXHBsErf2+yDdBZnV79MVJrg3jOztO8erEtWNDoabezH0v
91JksRfh4sREUU2Y29NQ6moRNccTaEJw8DQsDXAgubMLgFERs4m1KQA9XJ0Ska55Wry9Soz7hhYh
uWmC61MnDwGuP/bg9HdIvFsHTOMTr1jmDJYcWs/K57eajjdxNBclU029P1qhgg66VURL7tTa5hWJ
6gS+1j88acaPISAJN7FcdOpUqmEuY+U3174MmYMaKN/v5gFT5YWpos7mcAgtazcVMt3IRqMYZSE6
pY3lc2s7/W0kkBKxnB2iYtm7HIk9ryo08pal/bEUhVgCPMpqvXpVZnA3aDtSkwOTKM2qcW0fJ3ZF
nY69vFMj38B/TR4FfupHeAxYSnZqdxKAoKq+EAdTGcWmQgRDmHI7FRYJ9TTj0iiGV9VWfujH8Pl/
/yjS69m2ZgmNi/I6r4Bkel+WZVbvoDfyA/CdrLPuY2JUMMd0zAVT1bkEfhDfan6qbVAicfaOdOJH
C3fvS411V6Dmh9XmoC2r8GBna/nfsi6NZD49z3m5GaDSVKVVvDFndJxwugy8EaWgIJ8+tRRiDutA
CDY3PQEqnqJJnGxR3MsU9gXz5Lh2C4mMtEhScAqdxkwSbjh4x2ZfNWjbNynEPV+nUrbEV8MkPvjI
JezWfNfqp1KNSbaHwXmNylGcYLQoWyQ/EldWCopuujbti4FMeYbi3bazJ+cBZpvzMMfbhnwbIbN+
7uETXBHoLv8h8DB/LDRR1DA0DbDp0u+9DjxkGU8k1pQFLQdTzByzBzuof89GdECirqS3DgF/GQAX
rwAm1aPw1XOdGt2hsU3DJb8T3Zl1/wSU8BJlEsZPlOF9LfWDOljDAf1YSm1O9RvW4onHeDZT6Xwf
64Z4zHlJ+9z4lBVmdE0C9c4EluhNDqRQxqB3NeXmU5/aMZjHEiPmoIJ1Uhr4Y8wB6UOHQmtQMfZn
n4wxGQFwk++wE625OFMgz3PeP4YwLC6SJIkdG2iS+1kCoYZGR/mElJEA1aCTnvn5s7xerleDiE0R
R1CRJwKlo/r+1abk2lVU4Xm1W4sJJSWvbYdmQtdVMzgb5iFRpXwenep9MWgxEXjMFe7tdkduGNw+
91gf5BOwPbrkotJJA70N0piy89yDJ8iTncbnYR7V5cEwtg0Rn+fXtf9bxsTCLeaKuTtCN0IbQ0br
xUy2Ha3bKmmurYBOWgcadxWibFTH55+fuLmMjt+dOMV3qQlTUCVD4/x1YMbbVJRjz3NkzeZOy6fu
jAOsAG6Hx2gVRbsWnNUmGWS/aaYBA7mS9zOGkEqRPkq8akQZCF0S8ZhMTzOwzz1SQtmhDcRdmwyq
O4AOx6smRQhaH3A3kUmyQ994N9qYw1QgnW4mZdzFlAfwjI3M3dRVOM/Tn7bUOipwg0hgSzk98wf1
d+OsY6qob0yuznNT2/foqitIl03pDrmcfhsqQ/6Yma6+GD3kjpmdDPBTQyx3uEsiH1WFW38smHSN
tcALIcZvypE9uafiqQYEegJkYZzayq4PP7/Gzg8ZE2aHlr2+rpZJ1/NqDrUAaGMg5OkukMz3jUpe
S1+VV6sjtPJB+2zWVSITjWxqrMgrYGfjqkOL4ygVuZcZM1gW18Y3mxSyfD5sX7ahSrotiR43kRnn
97kOxc9XzG4n0j6/X7dBJwK0yaxpS3LIv3YaaAhPMfC5iwuYClaXz3eJhJNO3Kk+G8EJsUVSdVVv
3MlU9B78hBDVBXxB1FaVp36o5Wld6sb5NnGseP91uw5+Famy5bjJar7ovTHcTgwhLkLP2SOAQHPX
Zoo8ga1vr6GJl3Nuzv3bPOg+FW2THOshBnXJFILxKwIUXmpTt1VEbL+d+h4NVrQODnXm22+R4IbA
1uvNtQ/H4gJJ6q1Tq4JSUx5vUsUeTzn8DRfVt+LqGOaplI5GWqEvrohTJMmeu1Tu4kVN1KIICzye
6tE/dCraj4lCmxqZpdmmCnBfF86r0BQ5vlIRVhbtpskI4fSC5Gyr9B1UuRoFXCg5E+P6e6t6I2A0
fJRWNlPoqP1jCcr5SYn8u0aI+qMBjWsjHF296tmM2BhFPT8OMUYoGtQAKjvfaPg5vyfd+DTVQRK4
acWdXlD1TjLjTqaZH6wwgkKo6sFT0MIVsRVZnjWz9UhVlY8hIj9GFlV4YbIGoqnYS61F13Io6luC
zR2QEmikSmZEW8xZ1U25qGfhRo2Gl2IF2xiPEg3H5icSP+LNssZ0KblqTf9uqpToqdeST84I4f9l
bdA6Mp8+F2XZqYy9PGPlkLjr6uCQM6qyfiPzSdxJEfg+UdFHswv72yATrMEIqF1Rywi+iQIpjSz8
CzHTTAemJWGMcN5Kx5SkSNx+dp2503dI/Dr36P5XTMPN/oMSKeeW5/pLp/ielSjOJ8EcGfIo8+u4
aZRtwnB+aX0yU4YPLdpG1u7VxymdYxfOx8O4k5+MBkaKk/npIWssBTByBHwzyYO7OoosUtyNf7Fk
Hhz1LslPwyzHM326vUdJuLup7N7amuj83vOup55ouvJNaiK6mnVT8R4Yy3OoxtMzUNwjjwPWnh0/
XgHmxolS1cT547NvVQ8oGtYXS3SfsiZMM5jY0XiKtHqkYMdS8tfSGEAm/3kPp1k/zO8dDUoN4SC5
Ik1K41VKPLfCubcN1d/C9Rg8MzQhQURoCK6SSS9iSk0ErNAiSuJhIRXkpaCP8Pt4WA8ZrCk8VpXz
1CwC+V+balmVUjQnUELu1+2rhL4Z/qmRv67qaCBVL8es61+PHso43EAZab1XO9RS2i66RpPXLvoZ
/V/NV83uV9tSJdBPZffUrwIbGX5PHqXuj6mvx4caH6ddH09ECWV75+i6/6DYaX1jGY2KLwjbTfJ9
G5FBphZDMN6UE4NckGtIshf19PvQi9Oo5TqwUJ6p51AExX6dhK/N0FloFa6L2RI7lY3e4FfDHB0P
mfIUNcRWS2a5TfJ2g/o56BDdrs1TgtYzvG6knOcB8RRk85k8TMzwml2OVqHrB9PbQpf5pV8UHf22
UDDUbM9kplqoHmxqNfzrphaRqLjU9H0/GRIWtDhMeE9+8CMU2BK10u6YATaHhvTCUdSVdtvHSeAp
Kh1NFXcf4ak1hypS36q9bTEzVMvcReMAxJ7F+Jy2yISHQQRIZWFiZ/WT0xXGR0gtqucPbXDowxh+
jSjI5xGe2mTjBl6vNt5Sm0PfW7R/GmUvOMcisEcU3Gy9OWtLs+6283aZbC7rfRqeBrSsD+sOrZ6h
/WY5kE8uOi7ZQtnAdxLlTehEEIq9nvS73LWCYdeynIo0cpai8aLa2lC75QI8e1nU8Nc+xp29m7OY
PVZCRnvd/c0x62KaRH7oiZF0+GgE1XbdaI6gTH/+Vv44/DiaAFhKxk3YlkVg+31Qy1gZ6U2g4hNt
qvNWQ9rgVkO+y3At3ETVXHco2pF/fG1R4G+F7uu7tBLdAeVd/7w2iTLBHlUUAoaoJFc4+4TG6yJK
x2HqlvpIuhavh9O6cV0aVbBgs2l7qZHumZVR21wahG0uXOHgUY0XTxzf1N+qdZ15QHPHOw15wf16
If7rO6hts0Jvn4tyqvH9a1+t/vupyPj/f5bP/HXM95/49/5zcfMx+9z89KBr9FwXTfGlfX3Ud9/M
X//j13kf24/frWzzllfivvtcTw+fmy5t/4QML0f+/+785fP6LU9T+flfvz4XXd4u3xZERf7rH7sW
iLFmagvi8i9Q8vIX/ti9nOi/foXo/fmX4ssv149/97nPH5v2X78qxn/CqrAcID+2qaOIthT8hs9/
7HJQWdCkzYC+pt6IfEkBtSHwZuM/DY08lXRQupMOkItff2mK7o9dWPXwpXyIaBgA6K9/XoO7l6nJ
y837exj1MjP7ZgLDnIUJDOAWkmIMPnzr9w95LTr0nIDKuWmQe4P5zlESLwgK14RB9821+eMvfwvY
fo1WXf6URtqHJB+XgsniMgh+k//pdIVOsOFPDQrVjIFAA1cQqNDGHRp9ez3K0AKI9/XQnuQYvI0r
4zFtU4p5ynZOTfqi6jAwR5eV+jnRJgw3pnczTNJKzEfEKs92Gd+VSuwBib21FOXh5z/eUMWPF0rD
+kpHJ5FJCGHp979+LiFaRakKG6vq2y1OQLcd4u2ugc2KF8p9Sv0SxNrFAKsUPxvwuqLC2dBX3Yk5
ehj0c1Wm71SQzspQ38SISTgfjG5UXD8KjqJLEldplXijOuUhtOejCRnaGqYDtiaGKB9ICHSAX3pi
RYXyJppv9QIvUqd82ljqdKYH+TDkaPagWGR4dhmeBy3aAUeFohbfUXEGKGV9mHx941Thw5ThHdo7
5zCBdTya+tYuMx9RNityE6W/lnDBKaDUpwkbB+YCWLRpQPh0WW3A534O8d8gcx2e7VB5lLX2uTHs
81QM13oKScZ1xa1eNbWXFCFoGL3waml/tMFTu77RbXjQ7sE7NRtbY05bTDsfK+FEVfYK9Hlrnrw6
5KfAkzqXiX3ng7NqcwQeGGYlXiII5OUkKhOMAHHT7f178q9e7huBO864hoGbMyCsdbZ+YcpzF4bx
vZYrB5mnDOXhTTqk2+XhyKfyoFG8QWho8rjPhYt7317WyblnVjg1/sdELQ9ttIjehE8+5gtoJOvb
ovnQq6HNFVQ/O4XuFrYXtvFDnaZ7TY6oJY/bITT2WRAex0x/zJCYwCXF60zlSdexmcvau1mvbkjh
e2Wa7Kmt8GusM2DA7VBaH50xvC+D4oHEpalomC1QCdejuxIrQWwHwJP5RfDgywrOwnCLgxY8KGBj
ORZK/igviQOb2tCoeYLr0wu4SMM84bn1fhDmNUsjHCLr0UNfBKvagLpz2LcLejV3y46Sc29o76Y+
Q7XE8gWGovMnlADAmVgPiTEsMou1JEuaCgL86I0z4d4H1dDNch5Y3vlgpwe5yzA67hHGSt1wILMO
diRCwqDdm7DTd93UoD0fl9Rj0UBBG6xPPVTgip0JilbJEr6ZvvNoITtZ+8iFosD4Ho7hc2H+HsTz
l7qUpOqHx0aJjL0xv6smP+RRGvRNX03vrdY5aLIZXFQD9x1CLzvkW/EYnZkcL2+ojCB3VbDudnUs
sLUcxf9j7zyW5EbT7nwrugFMfPDANoH0vjy5QVSxSXiPD+7q9SDZrZ4ZaeKPP0ILLbRBJLuaxcos
mNec85yTlhXv2G/QuKrf874WnhtWhJ/DER3BGNUXh4xvkXBCjDRAolPumVNe4LJ9J+SbPVLJLFWO
eFg1h+zKLPEkHt5qCD7KiE9CDNWHZeAJ19yXkt90l2dnQ5A6Wmpc5oXjPLdW9NYEEN81epNpq8zt
t9LBk2znVzklRzQv69Lu15M6+mNeXUzSyCtzz7jXM1PzE6PxWxO5dyeK30I19XtJfDS8gNBpP1xy
K/JyAuFGUHLZBbtcKISSBL8yTfnV1/Pa6bODrOK3aXaeTDvFAg350ihoKroTQAhIznS9zmdnyDVa
5OOsG5+KFv+YigznkvOzGeodDfSnvZBMQR9E2inJ05voqj8mtmuVTew3zbkaEoqS2sfMkevKzN7r
6g7qfZf16Rs++MRzuvRqKN9lVj0zf9k3U7cNZ2MDafkM+9y3A3Xfcv3Nfe05to61ncmOGaTHsich
sc2uaVrvrKC9yenaDV2J04LzTtGiTd2F+zIMN10bvxoluOE52k4D+tNBudlD98GN/VOyD6H2Ukcb
D0/Dvrc9FGl6a2e0VHN6M9roybKavWIppzxmM1J37SXPk2MxV9siTy6VPn9XF+d1wBQCg1tth699
GR4Ywa4GIhy7KrorbvLefmX6ovkeJTmQAYlYqjzYTboNdZPyRPGLmV3X7HZrPcAAAB3cq11ry1rG
c2cCUpzYujfSgdcWV5emri4A1QE2hxv6GIkR3v6cNPHbU/V/u9L7j0Xcv1SH/6ke/H+w0tNMnvb/
uc57++ziH5/F//CoPP+5QHz8td9lnqr9w6CGc126BcOwNYs663eVt3zFQEPssue20I9S9fxZ4xnq
P1yxaH1t2gvMtf9U4z2+xEqc/99RbYZTzn+nxnuMD/4u8mxNNV1I8ya2HKQ2MI3/bTzfVQqJnxgV
IK/hacagbdyD7jOg3bex9RS7SWwRg8FXSNzddZNXT2581XRc0pGGvILaJK82OpIgxWWo3LwU9Zte
oTV+jYZXMSMPuklkRsnWJessGbcWUBDnbpU/oFWyYQdYbqrPj8///5+o/0VLomlMhv7zifrcf2Zf
n80f/3KSLn/l90mqi39gm3R0+gmW35a+jKH+PEkFJ6mxdBrYQ1THNP/uRJzlS8JZ9JrsPsn8/V+N
iE1rY6Pesojeenzhv9GGOP+6HOab0xiwRXF0LqJlK/dvEzARmBhyGLJvhm6Gy2iKw+OgAmZckm7z
Yj050PZjdaeC9UsMf8J3yX2ZvN80JxXEcmv8QqVhbDNdthcZZu9anu4qwkfPMnA+oqgqd0xAxZmd
ophWaJTNvZzEfW710euLcRXrROOp5PsSMR7pG67NxXU7vKSGDVSsd+ObOSgukuiBnGE0XYs5tlH2
KH1tLWegW5DwrjT6BpeFew/wPCJviNYqoUik+ljFS5HCyyxvhe10u5KExFAWFRidXj1EYap7pKHX
vk6Syg20HS4Il7FTjo14HxhM31Lwr+msavsIg/+xzG1AQ5o5e32U6gfLbv88lKHqK4WMoBe4yVEL
RHKUGlQ7dL5oYvTKhknbhZt6kS0ni2zZZjxDWpNO8I/mhP9F06Qvp9o/dZdYx1gKOsh7WEzoqmo9
vv5PLZ/TsBTsQSOtY2cMsBup5d6x8Z9KR30l3h1kWxlYzsds4TI2IYp5oyvKLWumYzDDrsMe+tpW
80BegtaunpIyF/fSHMXdTJWYmVpfYBhQj0FthM+4ZRioFKwAe26D3hQFBPSa45OTtMp+LkZ+Xa3b
+h1JmLFwxhvw+VzX+68ApEkjcISWqXFwqmgwPBa2qySXzh5EGlqKRg72phP6WzpOLFaC1mLFYOtr
pWDUBejvN6o4t3tznSpoZ4dC6vegvSZSGrd0WOh/Mrj1IxxJl6HtemiLatXrcXEzVfnqoBe6uiNh
Ukt+6wxUe1dMWUg+mGZ8ryl2ZAEmeZQM5sNe155lulbVgFLEKeVakCqy1VoTTRhq+RP2FN6mFaIu
xp8hj7XIqYaH1w7VywFrcrEjaHAR+hmMlDr7rtZs1l1SiZ/rMP5ibcIuKi8RG0xlt+W81w9yhlRg
6UNwXOxiShdfaAarDRvexnPzgbXDMOLhL6Laa5HE+mrFhvnxQaOgL25tbaO0MAjm6VSH3ygbCOvc
j2N0a0oUeKE8SQdYBuPCDz0HdxWN6TcdM5IfBzKBlDLRRJpDdDmD/0pINYPZt0GPIVcDBf9v6vSY
TLYXotnxG7v+RmrzSIkY5n5nts4hiuLUXDVYfP2xhepGvhxujvZiywT+dBhpa6yEmR3oFyQJ3WnS
Jk+4aX2E7gQn2ew/myV7aDQoq2FXVexP+3OMm/fI4C0nmvNIQuKvOVecrRQjMcAjqG6CPNOV6cbB
Jl1+O6Jzfs5ppkPGtnYqsNQRJ/K3JehjNXRFeRdEjHPzQ0+xcLGHrifXiY5gTUs3XaO0WUFY7F+y
JjjHaSTXOo3lqSLis0tyP+W5/hTWckTJgVImlvH0YZfGRCsU3ImDsGk1+aaaUFuvx8q0TdVO7kU8
aQjr+juJweChBhZlxFl8kKDwZtHX0Eyxh7I1DFgBT3Krdo4GMdnnUYWPUvfBuh9LcX0cLDnkgM8B
HI1zUK5BciXf4dt5bpdebKR9L4Ah800AnX9HkjnQ3iZTt33lxhekQMomCuxm5UTNGp3v8K2l8Ysr
9/g7mikfk63lxPElsuDdhXpw0obhJ/2ptRrsRkL1Ae1uFkPIVVHHTOnnjN7KMt91HY1KskXfFd0b
RVG5wQeUN72hS6IaEkBmSpQdncpC5lxK2BXRGj8CcHRjPLnLIS2T1FMDYcJHcMXJ6u2QaX6wqpR9
b0CxeSRBNT2fpmZqXj5j0nqsSR/b0ZH9sjePxCw/sL0Pxq+yiAjz0B8M3bo2tZE/ucrwNGc9PktQ
O7wllcB1U/Fjg3VIifdw88hYLioAJa6Nb4rkClNpTHavkXm2l1c1CZqALcahANQ8Dtaz5nKi6wtD
UnTkkCi/FJzcJjJx4j2NkY+dz3omkEcL/IemsC9n7eCAmuhY6B6b5RA0YtoYbfYZ1UumvawTnpJp
uEEena5k3cJ7XD6Qke2YxFJ07PSh3/xTufJ/mBEaGL7//ZGBal5nWkAtYpru/yYlIXfVCSdQ4Gsj
AH+3hG70kEZRcsWVZ9pYfYZRYUuaJ3e9dZN7YgXvPCrzhancMlQwxdmtq+kcwbQpuf1ms7kuAh5y
sZ7+qovE2VUsli6mmQx+PzuJPy557EHH2Mwi/jwpkU1NhaOcm4j9GibVeQXtQawHq5Obqk3bgzTN
jyEhk5VIif4AnGDcNihZ12aEfC0wqpONBu4cVBlnZR9ZXoVqxkOy/eGwOOzS0ryj9MyaXbYwlJBS
RM9cT+lWSeZ4JYzmoKSBc0hL1TmMmb3XAhAIIAkFEkU41w3x4qDXU2uboP/w9R9KlZJUXAQuJhi0
p+R9bgwnhK4TzokPBTX2QsAXL1ZotU/xkK8y84esSG2pFT2+8dh5JXOGaOZEJ+rAjT9YOUBKcROT
gYsuVqI2MoJaUOBodp+9aNO1TaOEvLc2XrUTIWHRbCW3UAm8wBx+Qe2M2FuPna86htjbLlMfWRDq
gL809Th3k7OZD29KVydHcuK1jUCjA1omQ1cVWK+a03YXozbavZnxHRMr/OJnwBucgrdWQnlhikcb
rhTjqTSQfTAqWillrB3ZK90e0a2xZF6jlIO96vFYbLKlaMP6hTZLI3YaAPLkm65805Jqj3jEPAVx
TOKWBllLVY2Wbr7MNgo1XSGH5BDnXN6kBGZnpF76qmVy4wuciltxAF+kv4TOoG4jQw5+nloBdrLh
jz5AVp0pPT4GOBODURk3IwfLGkyJcozzCe5NqJ/p+ZlMtGXxCrj2XpNJZqc1dD5d34+YvCxtNLH5
hRAy7DhY4wyfPEfYazstlH04lgGxk+mLrqTp2e0SL5qm7pgwGEy1YdoT6BySoguLBT8P5YGjwvac
1SO0ki3nW72bH9qSEC+E2hW8W1ONr6EqVJ9g0tZ3cJNuazfJV7oxp2fsJul5rvdJN7vbMBFi25mR
/tLJrQEyYiVndCLI5TBrmgPLVEr361RV6YF7TYY347kpg/G5ZXLO8FcZ/bzpVDb1PYYrxQ69KlfM
yzTqtpea1njTHNZ+czSN2AbJ8VEm9T0qM3dvzwk3gxzssIH73k+7zHwWc/XEPq49gPK9uLozvzQl
DqeElGbaT4BlxGyEVxACSMxs6NlGVe6zuXFe3MTLZTNC6EyOOQSRi5XEXj/379akDd+lS1YTyXbw
sai8bgz6N1C6N3aT3EaTJJJFmIdD3O5ARSxCo4lmgB3mwFJP9NUm6APUNioNS1GkhImXmb5lWedc
JnVhp5CU41vLarVwkkusFTze48LdBcEYMbxF9maqtbbuAC5AJxpLYBCy/pbnJkTxPm/PaQu0qilK
y68WY+TDHZlzBxGQsLB8O+vWQrOLFCg+AcqIibGBUV0Zo7VGbxudhKm20wqi27TGk5cfZzHnR+IJ
Ax/xAGPhpYfRgt5TVKWCM2a9jgHhgg+UQ9bXe/AYil+CrvSEmrT3XozuzVYOc5eDqNIb+yu1nHel
tPWjmQKm7ZuKn7Oc53OZjet0JJlUS+Izk9t51YZSgfxGhWu53Jk6ckJqhGtYHaP2ykjurUOz5rE1
7bxJNCB6Cwe9mbbYe2vRvgbxfGn76hcREiWma1d4+Tg1oPaK1AtcYBQySH/JPBO/bTOYJe4l3M47
Dv+tqVbYdVkYNQChQT3m0AKz2N2mOVrWaVGsu5wH6CqnH0lHfmdRfYdhDhh2IusjdRJyIJWJYfQQ
lKwOZnNnzfPFIR+XDwLN1lC8aSVBQVrEJaxNDvTzbrDAj8XctzLs27GwN6P+V9p1n/QrHCQZNJlK
+rUToscJo2GTJu33UKvu4yTZby2et6RjIlg5sVzXrQ3beDm0dAU8SG5B0GN4oUHfqoNZrGeVlCxV
yd/UcEC0NGr6OQhTOCRlIL64h6wQ3kRQAb5KWy7lj1jXgO/NrF9E+ubobh4nVrepImRfKr8FIi0z
gKOPD4vw9l2gh4KBqj4DiLPOCdPlQy5lf6x78zpW0j6Vbv+Mht89tu0In4r36GbTASqOdmiWQw+M
gX9KL9fGVFQnC5r+TicOmExV4+DOYuF41+26lIaDbNIt5QqzKlimPGPvTzIPG6Ik4ppjvuGeWEJg
Xehp/uum164yV9e91fzUIzJrk3FCsBEuuNV6spxVgXJm3UTxAF8wcv1eSBA3luNbiNvOc4ulUk6W
6fNIW6fljDdkOTRqvZKEaV+K2jDwgNua7ybD93jgwVDRWJz73P1wyTt0xXaIlOgoO5jYNF40ChK+
c5qBgVxoda1Qbw0+Ay8bIhVigP2kZNG8zvKuvZWKMPB3L4SiFVcOt3Btik8OMQUbzTUybaUM7bSP
iOM6Pg4IhunzouFajPGxH+r0nBDsWyG/ZhMzy3o7WosLAATYHn1nF3sE0++QRxWcKVZLneDI0asS
Rzs9DkPhkjBi1Tel0cggWoQyas7SpS6tysvGiY2RiBvM0PY2a9Ck+mxCL5Xdq1sCdxVcZugLmTth
bDdXos/6s+jVnEXbtA166C0tBtOVG1WKj/Cs2RZIG8+afLO6oT1XPMumlhTHiDxP8piQmyvuolqP
u3VflLDPI2btYMSDvoXktPB6FEd5r1oEKBIo0riaa9F52JjYgKXgdMsBDY8xtb5K7Kv/dxUOznFb
lCVhMXNJVIii589F1cKfBRLbdWT62km761AFPYUjj9gIk2ReDtemSckMbYbKf3QciHZQzvCknvvJ
OdZTdZmlE+2c/gekF3mJtk4ZW9/q6FsWkASioVJaA1oPX63pAqPzYld2cScysD7rZfktUwTaHR5n
ugRSBPckVFkTKTkOzHnpwaJULolq02eqOZhHHGtTJFPEKZtyGmjWulQN5w0xx42YTf0mto9SVi1Z
rWrEGkckyR+sapYnYTCYVSkddo2qxncmJilos/2g4yOthr54LhWVfRXzNa80wo0Iw2lvP0RB0M52
hp2C+RszpLTk/WJE/krB8m2BwmILhY2LcLgSR5R1xrpuXOZopakYiCgn9sVJRPyp1rw7aRdsHje4
Bq38vuf26bKLOZklsS1mxMMqHDO/pQpc4c60D53dRquEGM9VQ1u4UjHdXLKkzvHE4tp/ZJaOMRI/
OZYkVSw3zsehLFhY6xHPOfpypIu45FdQgcFXTNgPvQxhlTcLU78guGFRG14VzToxGjIw1FPtYntN
oUFV6Zmy/A+9lQO+nq6n9kTZiC7aPWCNkzu3/moXPMoDlFJQ0fm/v31r5fTguaXeBE4+xlPI1CtW
5rssJQalFLjrGCtBZgiE3R4z9q1WE/V7JeHKZdV9LmqMSGayM3vKwsfBYGNqhlB0xpJlFkpjSBIu
0gL+h+6UV4PpN4XVbuFcPfUwyI5Gl7RYDVLz9y0N18ngdV3arAOLt6hzE9hEk4guLfExUjXEc6aM
0u8m+Ad5on4CTGu5q/4VrawEBd0Dt1fWb7QaANpJJU41cVH6uPQJJkjR7rnfOzVZkrYXof3Ulr6l
kO3RlDq3luXweNW7ADHjEtmXYQbGJpNMSJLfIU+htpYtX0BxkV4VloZ7JKwR4574rDtco04/xlc8
v+nYcrGWiX2p02m8FFZ8FR8ZMfMf3SwEegZ3YMTxEtZ8/IinxJ2+SSCqmFx/iq3330GElRZf094k
+xs0WiXqfo/FoDq3TWytdLe8JFRlV9E2xZWy9Ngi/mwAHZ8f/Hy9R5nZRWQLTra4YcRRt+2Uf8mo
6H9qdKgHx6p/xHW+05zM3Spt9ELwrnoL1eCG9LfC74Kypl506EZFvUgHe8gKvnmTdc62ybTXPKTe
qhdLIPGP2j40v6Y+oIMqTe7fesZVmpc1Q65ef4fIbKDQ0cF9xKP02P6aZ7XKrPMMPW1TZchCoqkB
eZbgOi/n5t43anrLh/pQZaN6l0o87TgTVT9zIB6P+ko2aXdmYcCEq3R5QrmD2Dgl37/mR9E8kVql
h0RfeBY+j3KFAjw61tHUr8Kg0nxsHjyeKxEjqWVnu9HEFG5Do/8FFcs+6YMFnVRNSAGdpAEPm4Nl
l8Qc8mRCOO6uY2WJW9EqGjKtIpW2rFZjkliXxyFDLbAjdOlXXSq1V9SMi36j1Xm0WyVXTDS1xulR
u82ZvMR5ru5mgjyUQ5bJ9YMgm2nvctJ5Tk0AAMRQvmUBmQePgwIsy+vjmPVxA2BhWIhfyyEI2I1H
MLGUVpZoToU8oWNs9/VcEukKNerMNcGKf74oQycIPWyLczQbywhTmzeDYs9kQZbAttTQJqVBVza4
iOHSil6ZfAusmw/nMq18UyjeGHcfY+fCK3W1/LQU/CtVCow/QZzcyhmyX8oWY2X3CjqOqAVUNelT
vVYR+1/F4PwaAlUcZKs160yfgWctTir8HfummkHLz8l4IPLzKCv7qRun8M7QrGfyk5mUhFH8zdE/
l9823mHnzRXyu8U15dth0PhOmyLqzuG8FFVAO6Hq54LdtbYYw6ei0dnV35y6HU1PbeIFAQfFVETd
JaudGQF67WwAGqjkI7SUoMnUkKMKF//xm4os7WMp/naqM5abqGLno1Vadg56xtyay+giIDLTM5VZ
24/K9DIJraTXJmrUbPST3QXzXg71xYixXFHlRXvU0N/sUabfZXcITTI0RSZx0xQ1ooHqPQCFcK6N
cxm0ytkYXXeLc/W9WrhfxXJIoGMTqa69KLMRHJXJAfWYdP3SIhcHGqJzHCn9RTBBPqv6ExCB6kQz
VZ9iHKqnQkM6RBz0qisT6zin2PBsve/XVmCaR/xNqwhXwVmvwEAEhFUqZnoL0oZLQrFyFgb8sWs7
EgPdd5qx/hTAMj4hjDO8gqkr6OViW3UyfcWsHd7HjTkn56hrhj+UeFzqurHbKlS0K1zzNUFMzvCk
NR12E/1oZ4ayf1igSYhgahuh7QlFZ0Ey5KBQCNTuHAGLqbFf8hE+IAPYCXgzY9PQ61XlhoFutNbK
pMcn7d5dMIrHYQ6Ho6PgdiVf6KolLj59AFHFaGU8SjmEYUoe3ogfsxkiGE/LmxoGBWpjLX+mrvup
kqq91dRoOplBlfMWqnrTyFK/a8aAPXYeYd+TFzS5QDidvMbB0BbzqxkOVzvMnjsGvDddS9sNpI3B
D5E274BD/zA6rJI1Vtn9nIjXIQ9DLHrhvC2tTltRd7fsv7gtMXaR57LgN0mejzzP6qkOUAIB3QI6
0LTXNIrYPjSDvaX/IE5GcC71Uae/KXJYtWZ4qFNr/EPP4s/UysH6V+o6Co2cbtDS3/QO+Y0m9tQs
4xO6DYZ8KucyT6yriOvkyab0B58au2wZFq8HIZF7PCqfc+5or6IHL6WmBqf2pJlQs9wvO87rc7sw
OJGIYbbUa3cHsD31xuqKbsXdOlPm+ppp/LTrsTgJN9qYBW2uXYXRB7vL51RhdQi2eeuY0JySuplW
2GbbfWJ2m6bsg+MMx35dO5xorZmot3o5kKpwyHL5XnZ2vOckLp9nQ4X/MDW9R7awDnCtvtU0m8fH
oZC0VhZYvt8hknFl6HR8Y75GzlKvUEvhV8FjenwsVn4fhm2fQ1R6POwej73C0ugLBXmClTw+NPpj
0bMDlGI3BMqX0pb6Zsj70NPyUfjsjeLTaKQDt/fRBuBr5dcRfsd1qJPwZBBNFqrFKw9z+3NvsUo7
OQxbtpAIfaOUyodhY1RMoPVvHIv+uirNNzUdL+z10vtE6hSGiexXL8z+hOGzygjL1DnF4dy62ZGp
roYxvRfxtmzsZ7hvEphAJU+kICi+odGxKoPSXuK48V0r5tcoU2TgBaseslzCjzwkEXCOy+jJAFRP
9qzVbMwuCa8mni3f1GD49kxTYJpU8xkO1+7hd3scsh4kXGxHx9xImnOPA+zJEFPl6W40+E3FfUIJ
zeGC8UD4pN1SnFVIsGrF5ZxwnDt4WtbiXb/lqnHubo7/Jeqk/juF8xG7aQfZr6RE2ogJDHj18oFG
2ZBfGXbKIwubQ51QbDalRXVvZ6q9Glnmey3zIrLpDQJ+HE6fVdsilg8LWmvAO9Wx5R55tAsd7gjn
XV71XbOK4b7stQSXkmVWhtc43bs55WLjhtxa7OUQlF0IhgpJpeSZ2RjHB+GRT+xP1qO73CQJ1R79
AZD/b8Pcw1jnyJkhohkN616RDayzkXXaVLP+Wv6oWc1n6BTl9tH1CpB+JEf2jGmCmu1i0yU4M1Ta
EiPr/nwVxVa9r630GCf+xHJmqdMzww3PfHTfOyD/8ObJNpYKrv0RrOWc1sqO/W5TMP5ljAoCrj1p
STF4TtxCa4r1n6JlFAof332GQXoNlT79rpOtEmByXI2jJdAVNxmQExkfKtj850Lpjs2kP0WKfYqU
ZgTOX+JVgWl7aCZmU6QP1h5kx2dSM7I9ZouXBLEdHRWVBw9wa50WWfhksRlsK5MRH1LFNOueGyO2
GDtKaxuyL34WwwrjduRnc2l+DTi+2ok5v0E+rJaO6B+4tNaPlW5hQTgsMwgCWlgyly9de59Fwypb
dlNz4cLCdxi5MpONzyYx0pMUR96QOD5eRZbOK7X81WpkyKpzYB7n5RAvK6emx2GBl3gbL37xMbH0
QxCBdxqfIHIp4LisJPWBZ7q4oye2vrg3avzltqCZaYxbEjHen11GKqpdpgy0KS3GiJAWaVATugOZ
4LSa7p0aedrVLjYhpgD2uezNn+Cjze3jTzYz1zZKbJLWMHfGWVrsXByoN7gJJ9euk33qGDmLOA4u
Qusd2uEPntbtuVgOXUsyjlsxy5zsai3MyXzpUvxziQFiiKdzcgbjIk6Mu58xeXHXINpRH7v0mwat
MaWZIQmaHU2evYUmzM9Mp/KPBOWowZ8e/4mC/AUdhWmhDwDrEpQkROd2oZwKF8W31TaHKA6Ck2FU
yU6ExpPO6IrldQXJ83EwZRMzWFbdDTeKllz2JL5ZEJR31S5MxupkJGl9erxaItiqaI537P+ik5PZ
0enxKpthqE2W9jUqyCSloZKHm4yXx82HOTTgkmgMNg8amdJACpwT4/SbTcYswrM7M/az5XYPmA8w
ORHFDrGwRuE37KZh/2oGguflpZFGDtRX7mbTMj7LgvnPg/XIOICFCIvkDexAtBlUpY/WQzPw5FZf
tXYOj2qTu8/a2DdbQd/g53YFdDLuyxWUoxwuuWug5DBza0+Q4jpDQ3wsloM5o2xO4+SLKJhleRUb
Rz0w9OPi4GbOpu+hafID2pg4vKyTvZ90IZPLpXAnYc70g4rFxmNN+jgE0yxAq31NDZO7x33jcaiI
w9unsnmOXEmtV0z3cWyzN5VZytTXEOC6ZuOSdDUsKqcLZzlMlLTcPj4C17Gqtc5225st1bHIh8AQ
ir5eYXKPTFzgZEI5PrRXs6rsUxqGo7qJRSiQ/oII+HuEyDTDbkEs8ICvmC2MNUktDkVCMCa+rVbV
8XGg2uMeXkHojfr0V9mGNZixvw5tv0C6rf6pFmzBHjTkx0F3lBeJqQq/2KDeTWWN560nKwbSXsca
2XMHt/oqgnEX17Hqt1mlb0yuyRcAMl7GHPAJ7rbnKPnKiKyh8KWd9OtA6YhRKjobzmFqH2xX0Tf5
WH0I/sWLY4zJ70Mz5lupKt9FE303lKD57KCuswAdXwsMrmtNS9j9a+TmjJpjoZ+Y+3WHjfBe2zQ8
VtQr957HWWgh5pilKb6ZOVoJTCvRKVP0NfjRSQWfEfOj6QBdFyF7AQQyX1cShfa0aBIeB5RhhD2z
Imt1c88dUrC1RjSBq2IpaHCu8XbzdSyQi7QyqF6mwGgPBrLMuLM3LL3Bb86Vdni8ehyGGhaiQnMS
uBA1udOEaptcGo3doNsDgG8Vdt7zBNQpGoYnAHUBzFG2uJUNN7DEA+i5tR3fM9WIt2PZ6GhPYG09
HoNk9KhelDs5egdR7Kcqw9P+18OlRmG3y8h/jV8fhVII6fNWp+UN5Ed1JJB03D1WREb+s3Bqa6sg
c92GJBCwZOrCA98HVGYk98xCgktvr+ypV1FIOY24xAvYN22UZB8kYLCLirwKICbF9rFgKs0y39kJ
q1zR18qV8L9VvPR/eWywDo0KlmJFE+xqpQFPnmT+Qgr5I5ZfnZkFBzdj4V8wj/NyNFNHveQKLusU
CgWKsamf4ttjNVwROB4Wn7ikAR9YM/N18xmmvmj4N5nuatL5w6xn5wITScJ6j6e75iIhk+TTSfDd
h8RE7m+1VE2jfu5xEB4BdFJ/NBMu74Sy3P+95bOSZzKrW2hjSHpEAKGtFPArJwLKDsAUEsadq9aZ
MIk7wdJBcKGubJuZbTxF5WW2m/KSphYb9K6q4Ir/lYuuu8zwqZaYgM+O70QajP5GJXLemILnOBdp
jPszgvsTRWJdTqG977Xuq08cMl36ZW3tKjFGREqgBUnNM7Te522b3QEEfFltx4hjYBdVSpenP/1k
VS9DJzbZn0lfM+UqrKvs+NvaMoeAxW+dHfX97zOHD34C6Ym2bmUOSf7B1IGKdDxGYqayy6b+XRK8
4EcWJ0bGPm+LcubJZpC2MvUg50FoaeuCTA02h0YQA+cOMP9YYZsfixxqUxqV7Z6oboRe2tTvGyvS
PKNr27NdMzXGYYrXhCnPmk57eBFV6dWzZXCt81GM6mg+t1P5BT5A2Tms3LZRChn28fyHShPsVJYu
fi7Kb80w9mtTqVgtRzbU3CxvIcqX45WAxgv6vvSuGvLHGKdgO+MkvbuyZjxVqCoOeBL9YsWBD98V
r26FWElD2JNOYsZGA27b1Wzlkos4O47o2dolI4qCtPLQCXYrIxe/VLVr/YpcIYNlvBbuC7f/OUjt
XY+d8CiXQb6Z1UiTLDbgC8ZcMIEnXptXSHegKYWK67naPlg0O49DSB10TGJEeqGb3VugySuQBeY7
ow5wQelApin4z0ZxEi80u+FYSruHa0v/ZvQJ9hpFq86zE9ZndTnA395ETlHs6wWdpwbaAM4peHP7
wbK8nns9uZ48aR8Hq2kK34C8nq5RAAfb0mmaG9imbh0bVe2FmvHUkSt9yKMCuNZDs1cj/z0EDBsJ
fxzgPszWBXN+9NxKHPzCSOtt14jqXinoK9WsxB2d9lx0RbCIk+Is9gdIOTzhU9qZVBEelLfstcmi
/ghQd1rNJI30iBjwnlBCP87aCo6yA+N3Xhcp58UsEfN64f9k67yW21badH1FqEIOp8xZpJLDCcq2
bOTQyI2r309DnuXaU3PSReqf8ZJIoNHfG8kQrIAYTjhtyAkKwyM2svrckeD4qQblHN9u2gy+BfEW
ocT1fHbV9NCEZnAJBPdIIoO97ArSWPPcQYmKUFGJNFxDh52oGjGuUDV6ewY19hcN6Reenpxsh0OE
afq9fB/YHcrEkI/WmGC16iz5lIfNYYtHTGKo7k3msKTr/G0eDvKO5ImiZYFSjk62g1XLntNkDC7m
WdO2GaCSYs/wsWjBheuNia87SNHeVZk2rmsCAy6dOWhrGdZMdFlGt2PNoLT1w2o+dSrjZbnQ0hnm
mA4VeuhNtlhTHZLEmJgQP/Fz7znEDjpe/4IWsn7u57tWkbcrlZAnjQBu6Y/zr9gLsycLUVRODo0M
Jvp5K1+7CGM+9UT9vJTkdWymPCzWOd3pz3T1HQNCClZdQxqIm9n6vpE150ukKjfJVYi/7VfQ28Hd
pj5vP3BEOOoqvKKjkwa6AR1L16fOPu/9/rlxcNB1jXvQtapjH0u65xEzFxIbivRCCj5dvexe6oF6
6dwy8207NwbSJuBekyrSsnLSHTqjXqkqcR0u5HkhYCqcUHvpI8d/yitSUw2Tp+dCQXodPZQ8m6xP
XWDQv45yNL6GNvCFye7ok1RE8EzwBa6uI8xeo7QMpe3LmIcVnop1PjTRR8gzcd24un6fC1sF2JhH
M9bNt6iJDrhvjcdSPgEfuXeSZt13+vgaz/6epgfj0A+dD5oVuvemL4qNM3EOq0t73s5qSMmgDWyG
4c+/hBFc3Bx1t6GKfDiYBa8BmcJrS6Tltu9MwSXcl78ds/sAHlkt9EibeP69RXyhusuXtnKyd/++
IhEkXU1wO/sxtz6snoanwQzJOFBL5vIvF+XQr4Uef8yyMl6T2nKfa4MU18YuVt3cOi+uaXd8DrX/
Rip+s9Ebg7BkYR4QmLdfDDHx9Jrbt65iE/Jm56ZZ9VkTNHwJrfee8w5kWkyEG4qejmz1kVGClRK/
2n6Xrl4cyDWr33QjeB7DfP45Btq90v2PqaDEdPkdG6vnHzGqix6aCKOpZl5HfDHPAKMHKwB3RAmq
bLQZvQxjWl6HrHmyw7x96smHuoqIAiwNTmYuRvKYm9J6Q7pUQjtITLaj+TaUWNcy3e5vntMdJoka
kPZL+TU0+hdkovbGmlC0V2AMTLBlznn6YJGPu21V6S8Fh3svthN00Tz/66aIHjkBjccASZU7IfaR
RffFoiHyaATxsBEWEfqTVlVskJzMSYkNNrThuVuREzSgjaP3MPWMVNlU7HQftZ7wy2s+muNzB4d2
8jXq9Ehxnrlt7gTWRY9q2DJgUfZR+91p6lK0qVFMOD6p1Y/arD8GwOnGduMXy9PyNfF/sBumRTlH
2XFoQZJ2FCCxx94tvhkoe9dOoYU7JFL+AwF5cc477Ued2O4pLBgfgrEsX7Wi+GMSRsM+ZcenkhPP
2tVwSySDa9Nx1QbvYATvuZ2FT2mD3t7JWChu/uKFHkyRUVYvISPIOvVUO6XuYv+Qcfw6GSJ5aH64
kT0Vl2VgHCbqiKg8Cxt7X49+uso8Pdp6Zs/DNUlgvyvfRA61zARclQjae5oC1rExfqU/rToiuO7v
jsCZGou5Psi+e9GtTtsve6WDD/foa/HRzlAD6Dil1yJ28u9WmAgqM1ONWFSPBzRi6WcZzw+gkhoD
LPnZ/1HPAafoVZkT0+cgPPy8DSvTcfe6RGKHiA4bqO98kUjXBkzBsX8pZQZKaCYfZSILnNMukqUs
JwG/yI5JP7ab5Vauau0pnRzvGCuhWxz3X9TNc3BkmHDYl3/KTg+fhIoIhZbK10OfW7vlZzUEIcIN
82rWvvtUExWWoi6ATsiDV1oMJIfaqniDAJrXo5t75Om+++Ih+zsPpflHbPXlRk/q+lJP2bMhte9B
H7horQrzHS3yJunm/LQEZUap9uT7ZXagoIgwb7UMcVscZGK98B+T+kpmfk+UKbMf/uFiD7TGjq42
NDfzvH3Ps3c9TZ5D+l61GpWFZlnI6qcNxpGYjJvmUoKqXJcFppOonTh7D3jMV5Os96n6ZCYSlJT0
KFp5pEWdVWQUIPd0CtA9nSxw9l1Es8gKlEi/VbGVvRZRVewsKIEtp0BadmZK5nAGO/dBz79BHOkn
PEDOfVlSaV/LXO8PtH4a3TB0K8LWENbnyZfeKiL+wj45u31t7vvEjM+BJ8tNOhMyVrINcDxW5p6+
mPZtljTHBdRJS6/oqGzxDnneuBimJnGM/e5iKyVpBwUvQtke/zXiAASVB5t/Is8DkyABluWVNlLe
2eagaWmxdxq96eHOdXlZFp6a0XrKkcssYyuEyd8p1prAxyO/YxJvfQDdgUPLdRrK+Qqcp88ROqrQ
fpAwZe0XnGoeYIKBgV9k0JnHFifFpZfJscN6+RQblNAJjl2cqK9KCr4afetXHnTTeVmy1Pr7qlCv
SuGBi1oDuV0o/Naofe0exRTt7ru+LoJ7x4127wzieZmjXgJa/swO9mhAyfHwyB3aNzMYM+KRjSYi
h0ZwNvyFbQLssjlf6d9sV0LkVNpp+D/aN/TqVzvK9ky7g9+tclVaZNnyoU+M58DmH24jaQafvPFs
9PF08Ib6IPJo5lpggJKt2Rar5X1tvCAxaE+1T1v4aoqGFF4Xu31VUvCD2CS5uFNZKMKDR4hHlW0y
VaQQRwHBXHnnkdvDgsrJO6cWI2gxj82utgQ9Ceb8FKSZ+RSi+HyKAI83rosgkR4zc58HgulEMWO6
lVk3yz10li+h2VsTgcaTW0tJkPRqEqX9PqddAKlsdgfHGd4xGjoH/LDOQ7NBeejUdtyE8pAu+1p4
ergv2upH3hjp2vai+ktJHdOqq337Utp4VJIxQtrskAti09m4WniIhedp7ebB/Gnt3V5AOcQjyUcw
QacWzU2H/CDsYS5JAE8EtKZi8nW1LOh/Qun8Xk4J5rwyRTHyP0szhIjoZE6YB6Wju4VqGB0ktuRl
LG/MFzQh2pnKXYRxbll9zUqi5cul4L0zo3pr11G+7svpJLDnUG2l6/QvslSIAk+9We5RSsMqduU2
j0ZIGFu/LMtk9/qlQ4R+MSfAHKu5is4vb7ZhxGvTTX2kmbzNaxsb+YgwNLA62yTq0cHzxeUaDMI/
+ik4scJGF1h0eYVlRNJTbpPm///fuj2qzTUcLSpqxWEsqqNlSWX2JyIzErF1nj2TdEn7lcUNNo8B
s7rf/xhzlAKAyi/or94jDaA4KYtVTXjas9ZSNVUP6vsVnQT+1ZmSzMDaLAfAf+dBKvEOTO3GcXkU
5RZ2xzCp523T2D/D2Elui7CArvefvm5fhzHITn3pzZsmKE3yFzkU+eSk4EdmGx+YwlZWo7JbCYDc
JEZRbLvCifeTnsanaAysA/Ws1FuWBGxabmfvorFEweaHDEqTo29sosePQCIPMKXupvVuukOEQL9M
L70bZXjRSvNx4u1RdvUfOdhxjaniWUsrF+8naXsFH+C9nfrgIsM/hGIiQ9S8+M2MnIl7BISfJ/Dy
wElqzEjoPaJN7Flvs96bP5cXWUJbThmWHLJSPjS41nEzDTSUmRqhKUZN3tg0jpOzyqcLkLM7XdvY
Dgg44VRpQ0nqVoAvOyM/UJQywrtD7ubkyhNscbbtpIN31Wefzn2ZfSpC/KiJN6Sb5PuZmOTnrvC2
wLDVQXoy2ZC2Fe0/R3eC+rvVAvSX4VyeKlRfKIz68ZIq2cCy4IUEzZ7kzoJNMUp3OBbhyJfUcbzF
t6p0OQHDb84TSqu5hzI0dNiomCnVfyaf6KTN/VSjhkcbX6242cl0vbi+FmuV3WGUrIGCO3zHa9/R
ICPbwvLOjzSds+Ny4yz3TNnAXbtNQtRzVUdnRy3LK1IYqNCgi2jXzmjgg7GJ1nrhJYdZBDr+rbS+
GqmHG8+iB6Cqfi0CxonNOTX4xIZAfs8ACtYSXfkqsAnCT2I3QAPCMkVWtLHrLNhUU9nuKn+gmaCg
BXI0Qv/Vn7K361EETvq8LERtoTX26FEKm2FjVnDOYNozXT2zfWiUiHtZCMLpzpkX3OqQSWOdtXZ5
HnV9uMn/lpwI2zHqN1oX/0JfUTA28vs8hW07r6nO09iCGueJyAvtFAygFxlIKnXzhX7EnHOIuyxf
pygx0BqBUi0LwcfhujdQJ+eqbkvXyd3uY32698IIrqLKPsCv3UPriPCBD0974K0+PISoUWfih7mO
KhY/i+ziWKBBOy54dHIJjSC8miLgsvQpEQQpd0gytOntnFsfoFZgfAsJJrbGaVIyevDvBbxQhEUm
fHmIdFHuHIwicFtxGZxaiw7VHI+vUuYkdKEqJxqfPrlaWw8D8Cf8gNGAKYa/21aC9WXRwSinDw5q
+kszi3qLDNK+SfryDlVYEqrrexd+rl8pR8FbVb4JrvFj2IsLZEJ8oaTo7xKqtwmTEPbCZEBCTKb2
WGnjYSSPfMu5Tm0Dzi8rcu61Tawm+STitdbohbDG+tnzUno3kC8g37VoLYhdY9uAymmu9E4V09Aq
XVA/zY55LMfWodatH6PQnIeP8PyaBcTkq3cZv9mZEJk/pUHPX58PFu7DznoTWcFbL7D2noVdBv6h
UPjwIq7ssnnV0EUjkWXyIcrp50RgMP+JulGzoE/2CsZ5r2eviKp4Z8sKBDoZeZzpzX6CHHotdfqw
Utt7Wt4J0SqvTIN5zqXnVH2XHcq0ezcPoN2keVslLoUpqSg5aNKIYjI7RUKlzq7j3MojWyjJ+aBh
YVP9nLNWEreD33Xn16iGqfCWhIG5OVsz+qFQ/UxK098tJ4zlzFElDVQhevModaazz3PmkHsBu41k
G54b8mA1e3BX5Ch7xJQGwOqjQ6mQn3hbfD3wJyAZqz63wwdTAMZW2T1NxmitjcrysXcNyYcfXadQ
3QfFkByc3M34F2trrZEiVDIzJCv1SvYxenwjcl40p3r2+jD8ZqG+4KPuVgauzPuyAMsGWJGit95P
Ds0C7mvBs6CO5OrVNhFgCvQQf+iVKA6LuqzTvhdmpz2jKIlXLVWYL+SJfy09JFTTgDHAbrBc45Ef
6cqcYQaJxqUFiBzNje6LiMi0Or7OiJu2cfV7Tnv3XHVW9DwSmUNL59D8aCvvMeTZO6HB9iGT8/Rc
Ms4yJKnHpJIC0S9NLULNKTfnmnWY+x/M0s7B0CiRdMryQAtasHFqS37V3WJTWX/wT7jfBryPOzcf
jENqERndGvMDWzM5yF15ZJKZz1qvkxCkXHhF4cp1hXj5vvzM87PzxKHjUJUBtEfsWPlpIupTaJG+
6TNZbYjnDF/yKmwuVeL91ucOPhSYsIf0hlXKBxA1JnKzEe7VhG+5dhP9GH5nTjtPtPWF2bu+zLNE
NRkMtCTEsAWVH0VM+E17LfyXjGyfe6/UwokFllUTgM9FWm6dMNHX/8xzwqQUr6p4tG65fsVxFvIa
2pm8xyVpvdbAZYnkNTsJ8oxRU8/awcwMuL//SHc/9u0NDXPjOiBtyKgSSofUVkulZnbBnndBdN5v
krZrtsvPs36NrUa/9pmljKiFtg4l5wOOx+G6SKSGfyMPz8iyc2ztpkBuzfdnFPgPHQc2TZGSZWbw
ZOjlb/S8RA8pQUTeKhahJLwA9LXbaC5ARlYB+VeQCpmLnBsvlLFtAbdXC8uUfUq02U90m0ACqiLR
sim95DIkFvr4DIdt7LQxuEM/Vnt3qAJCQslzX39GGJAVVu8WaiBRhAKddaRQaJTX0OWS7WOuYDxi
hIRNwIsHwjtQujII7eakJAjY5cH7WTBv6cXGlgSYLW/7oRH7sW8aSpY7ibcukThDcyhcMjJKumiR
D7gDteABv4cpYJZiQWtwETfY+vzBvzD+uBeqYDzCTHW1LF6HqoPlmc30ERX8H4IDA7ZZCdKXHNM5
5t7u1dAEbXr01uy8Lk03pIEIb51oWU7KbPde9CAvgYbmp5lxGAyj7nBgZXsqRyer+EAqUsNT0z7i
rDkWFRjZqg3eopZijqSzqBD23PwtQzIP+VOhWgXl2iJ0SDdLgu4SqOvF3bi2LPJKpNLGxEolk4eJ
fWra/BsVGfpumfHCMEdkReE7Y/F+ROcwkYr7ktD3/oJmXFubRc5ZrTPNF5mRT+6nerJte/Fbo2yE
yNpUP1B9kzInp/az1OG4TOt7YpjJkbr0U2V1yT4K+g/MUW6yN3i0iBrXk9A7mlJk8NswuCQcpSJZ
lsJ95OSpnHzdRL2MLcjYjJ42IATgjLaUxJpF+eQsCDrZ2dE+zcvd1Ej9vUmDO8qW/FhxQT08O/jd
oGPe6SqhxecmO5YhOWyRBtukum8/YXaDmR6dnCaT9mYujxSEAgiyRh5RdY5rYcYLvta0SzMY5sbC
XLATWp6/F22IUIXg0YI97x6pctW8fe99WFtr9BGcqsXO7YHq3P6tNjlVh4aJEQpF7T0JAENdU/xg
40pPlMS/aTYuYvlXQYeMzjOP3ZDL8xjKNzTLwz5Ia/SNodafOW6X6zLF1bF4dQYlJizC9Jcb9y8V
0wephN7F4Xi9NgnVrdXZEmETG3et2TsUtr8KmUCSdaI5G7imcbvZXyG80TUO08Yq8ZuNrRHSP8Mz
z2vbam/MyB+rmJhtYgrao0mexrXBo9OJ3qVhGwuoaQ4BjdgcZqyCUB4CPPry3I+VtZ06+SesZOhs
7aQI1zzwGb/nhBpTYRt7l2AsWrdiB2wlRZNmt/QluUh9Gh1XQ62WkjqSVQEITcJHSxpfqkwP2Ihz
iCkGGhqi7ZMjKpXzqA8IjgNnh+3HOQF1OyfmLGtb1Fm8MpahifA68vT938h5TVpQpXlaXhkMyEe5
pN5M7vPQWs0OslPfdE02bOB8ddAWFPdz4D7A4n8bDRZWoYXyWLnhvI47cnBqVAFOa91NIkJWIZk0
9Lch8VkWuFGxdlI93gK1rdNczpc2qQcTwZ9GxQZZHhtsgOa12xWz19G0+nOxUXNiza4D3ryTqdl3
Jh10rCj9uJ7b6Ba61NIjs8wPTHqH1O68RzhK5wiK3HDK2A21sHZt7b4FPQ4xSyTCRTmlF2eBurJx
1m3r/DSNqN6PUSEGwpXlm0565R4+FSKkYPl8Fe46S1gXXRG4Ui1BkGIxQxK6JvmjdrdWPu1rstUP
ykXIMRkFD3UtmBES9BmoRiq2E23w38EJDkYH5UQsivEA3Mu2ruv8gWUVNPdC3gX2mD0J3zn6dXQX
2tjfCvUw12MceHajc4cWwRYWju2v99u914Ccf0LpVt1MRwDSgpijae/llf1GyjgNu0XtpBetr756
njc+k6o2PrcpNW8zuS4UAgrTS56GcbbxvsBDFoxXl39L7JJ9mTQDEi2PJvF/S45iaiUi5DhaMBfX
ZRkw7V/iRExP5GK9RqMW4QxMrYftc0lo+PBaMsOx4oBFDoDhJzRQ9ylGIB6YuvaMchAUJISrw4Vy
7Ra0R2E8rVq0Nv/QELUf0R+Vz407wEN77rSNcGGdLY7mMO62PPZoxJdfvlaFkUtNZDrLeacXxu94
DjAnQdSeqyl2VqGyxBnYNy4CMQOgBY78527IEOa3RclVj1UtwFS1HQW5rC0RvI++sy4Z3TSrie7d
w+fRW584i3RkYap+rPOSChLH0FGSuG9oL57e6hHulDh/KtPlZkk67VgVlku5lK4K7XmL47g7zUbv
sXG0zqEyk/lpSQUw7OEZA442pu01tex3V9IM/G/p6Cc/FamiEr3yqiH/R/NgjG/EldGPMAzEnoMG
V0L/ihR3RPDu55eEWIBbY7QD3Gj9GyrIP6OiauDy/HBHI0v1TTIsUuDmnfBb5hsuP/BZssOR97ni
zaCsCAvzsri99I9YutdTnMwl8kskCsjyV3pug74Ng3gXorzEKO92eVLBstt9snURtb+MzKgcUlL5
FQxyZc7kDuUdSninDTJ/paV1chvreA0Suo9p+zpnpO0ApOYIZtQruMMVdGbosZ3SF5opM22u1drJ
KCYf+WFEBZCRwsssqkGjCuDSMlnGV9vdFInfohTkHNDH8bOFwnBXRxiWdMO/O1YwcuCsMCByebcc
nojWDWB/MeM48c1Xy/LKqF7blspNPwiu7J8MDdLp7hW/x4HDItk6JXkVvTkgWgNjXd6VmWle4ZBw
NVFU7i4+ZbXgxkfFxMF+LbLwY8QR9qpsYa8kHrkRyiEtjq2TpXXl60DkvaSR7z1Pmruoe+7ssrpJ
N4mwfjl0JekGJaD7BXSOkr65VeVdqBMuSNQRBiQ7uJYA1SpHrI8VnOYitfSWsJ4MeMKGlmngglYJ
rPIDc3eyAfIhuc1F4JkNaX1gDrr5yn28LFMmXrKBVBuz0setJ+webeWIRo4vQeK8m8naJRzpS9Ci
pPWTWbv+JcpceuDYqex+BfrdPNp4JCLHKiasn8FbpdnVs26T3yoSutI17J50PIJl0el1GFquwyZC
4++0pTh1KkQmNG0gkdKRB4rGf7hUTv+wm6Mc62yvyhlXDHwJDyQvODSujZcZyB7xFd/0obHlLZea
c+h761ZlrbfqATN2eCzYst1C5Ae6QAtGXM8PVjCVPweJW5qzA5IyheykvUlcFDwZNzyKrwgxGHID
JOxS87pjbnDWVaCrMIjnky7VDKL+9TnSwsQMx9kw74sgerCTkniivrh2FA1RkpDxgNecGddoVD75
aql03bq2xcfcoT+l1AatXo31ncil4tF4RnUmikBRCoWqwKAAZN4zh8obTOB0m5o24liCrxjxAs8h
crhi0ldxsvvtBPogsy8E/lJGkSWxXHMEszd1MVuoPpLzrCa+lF1Gy/zpOGbiL/rtRIZ9lsHH0myw
dB6Qht6SiyFUBkgdbTttrIkbYye4/I+6YfxWE9/PM4fm1AXjXvQNn0Bp66K77irZko9shoI6Shrq
KKt/JfWLe6Bz7LOmnj/LAlnVAXkw326pFQUmBpq/EAZYXBJtfiv6od9bNTkWlQNh82R2zqAESu1L
P5vJmW265HljaGdnql8JNvor51w0nbSJzBeCBZFy2UaUvM4J6GQ6/CClYKKJki84J0aByGPEd93M
YXZIXeS6xczRqouNn31Xfv8zu/OlUIFKy5IWNGp6JIfTunz9tzStOW9cZqMM6doiDYlHBik/xptR
IKO9NHZJ3AMxvy8AA6huuKILl0SjyUUjg13EmJpTMpTPvWLhloXrNL+0TXrjmOLeHUWQarGb3Sd7
Z+V0DbkhnYhLjW1J248BWO3xlMvFcSGHJ1t7tzgnkilGRDun9duAkN1fVM5eWgJaR9XHp38Ag7lx
jJjebRUJ1mh2dnZpaa/IKsjf3YjTR6xMqZWm2Rc3dZGzelRrlURCCbTVGx36GcN3NX4Zy1T/nHP5
fvo9F909MXt7Fchqwug+vQkiWHb2OOQUQlLli06FLqCwpIkHkyclD7m/jSbXPxAU99c3M4IoHAmi
Ul3MGUp3gniiJhkxoHLsxyQGTJw30QvT9FH6Nro6a8JoPgzyWgjtI8rS8mS4pFrUnLzcqESDEFv1
iWDAwR7wGhMlFcTFrdIGuEPU6JyNVN0oadWeQRpcDvaMBA3h5IRddQhashpJf+thUF8cZ+puhRdd
7URsMcql10wrxid+gfFpxqC96zT8H8vPJnQwn3I+gCC0/v/lVyxadBQ01LconyVXf7NaZrYMRPvG
aNDemvmag++eNCvnIJpVwzejpZeLg+J4FnjfzyMqgGlAQGSQPRRjj7yFTVbvdaqYrv3sPlV2kL3y
1AfTnBMojZRj/hzUxa23mnDNSSTaaSmpDaukL7otZ4Bu3QhTvAzF/GHrBEqDJiG1U+SkPyU3nIv6
o2c625aFkW9nD9e76YzVinZi7WLUGEQXWaNV07XS+OPWry2+s2TIzkaU78wETSaN8PAL6Lc5lxQk
/4zBl9Gc5m3PWLr6N/4RW4R1J8WgNgQY52oe8OscLRlTB6FDgWpAIyFlJyrhbma9G2441q0Ne5S/
npOJxMVlFhIDprXCT6NtpgIO7SLfNTHuNgtccN2bhdhG9txcliWvA8qP9PAX2VPWXnRJenNUb3ko
EqShEcGWDiFFAcb/x7LQNX1Mh346b5b6Ibaq4er50QqFMyJoWMczsySN5BzN6CzAe5lOSP/E2KL/
U6+WxVcpVLM1zhtDiekttQRcJ4csyzyEaWW+x17OM9dBhH78/OFgTZ+HoeUYlET5dB4UXKVYdWnE
2GdJYvp8BeETbzW+ftdTjUCK8PznwJgptlz5qZfP734Jlb38GXrbr+VAzfASEYcDiwowlAeH5cmV
+7lYmWOIMTSbUr4U69yV4XhbFrse9CMKguckKJu1NCIb+m2MLsuiT4DfQ8aFo5g69CLR2VVcla2W
xm/6U2YeIsUXB1Grn3yPyKKVh3RkA36E/22I5vPUOR6cdiM3Fiwrv8ggUU2g1XRrPyWWoWFjY+fD
fUQwEwYagLhjKrxNIKf47KmFaDKc+63WeuQuJq9WR3ql2beIsR31EiWPoQhlc+2ib1vnai5Hgm2S
WAbxXDX+S+Lq5obILDQM//2PyyuvcwtqCdUxNp7MA/9f3TlKMXKSjt6dgzZ7yrqm24N4AHONk52f
QTS9FVWwxcbCIXBy1DJWGdlcAkjarlFLdPV05YKcjwO5JbfMwulSNDFxOJHqzbEo/9YERlgX/OwN
2sFbu0iKXrQmMjeUQVNE6VGC+kn7F6F2NpgulRAgJtAeOVKzM7E28/ezGHQGnJMholqxjH+lozGF
mJCRQ6fE3GEgEBXMHeIpl5TkSxcXiKnmKfsyDglTsvIQlxyIKQ9sj93iLU6j+Pz5UJ+S+C6VWXxZ
cgw1l1g5xgV5Z/tKJo+ZGogBy5hW9/O5SvP5nGPQ97Q62S9uRk8lSy2vdHVe0kY3O2BaOkAUuSc6
Q/8uNpZlLFMhWgD+VMvS/y5oEwjTnY1XZTL8fL4tD7nlcafNzRprvXsyPHqaprRpTxV36/IuUZEK
c2SS18oBMFPIyqLkIQLfPLkoi5xajIdFnU1Djbq7NPfPRODGYdBMejBNMGnJ+fxOFMAASk47cRQ8
IRQTa5P0mq1tpPFlcHowGoe8rBOJHqv/JYgQ0uISgdja/ONJRUVoaBC73wdCD4+BI7/ECyrRgDvu
cBvbe5M85K1wiYcePcu6W0lq30kCpjFzqEA0PdKjYQCPHcc2MHdj3tV85bZyO1WTVX0ug7I8oQWo
Sdu32EE5y27IN5aXZWmaeT5MXXNj30rBtDoegZV3LqoEzgR0ZrO8HUWvbXUm75Vv44O0jpnBQ6Ki
uBC1t8jpf0IJpoI/axor6+6MOpQ7haClk5kSqRURuIS8nJVc25+c5zXLQQkzjhmgJouhTE+VESu0
so2e26RVIWnjNfIT+gpQRe9micBRBCLbpVDBr4PduJyT4uI0OAD+iOitlVR3Z86YUgOkc7eyV/cb
2v7s1T+Mf3mlNwjKZomn6FuRUxJDN8l05uE2nUelWnKd0jhijsZ+QW1vprVPKWEHyCwKbP6YER8t
BpG9Q5oKTJpQ2VHECzXkCOKWwX7G53VY3kWe9Zii2oK2pVGxVxxzXFvtmYTCzWJDq2z515WWluUT
u22HRtr6HkXPUVITzByABx4yEaPcI7dsQ6YpbWvtgPvYP6G9d59FCh6Y59UvHtk0Sdfp96zig99U
Ag7M8tlcOcj1z6JClCFfyAwYrnliTS/VkOrrEsjooPdgp5qBvA0rv7gbhtfBtMwt6VVhcS3ATxei
Y6E8ZgWaBClGCVwvdOtVxE2im5Hee9lDgNizsQm7NRLWcTUWxljtiSu0j4Q/HSuF6c9qtFdDzAnr
Dg0lPTtoERI9rpKt84wIz9CLJA6OROwWDU9nk6jgN9vIY+KiaqbdRa3Z3dqOPCiyB7Vd2UsaYsYy
PsgvfTd1W4+h9ylQiwFSh2nboXrZC+88L9MvZSOmQ+WTqlMn8S4OnPlpDNuG+ETIN5KD4ycQGpaa
KLLaLHSSNdunSs1EjeFh+qqIiPB4RN0CiN3NXLRvNcU2/Nu9E67mfFpXpIDmbo2JngTjbU3F8SWx
O4qezC9jBhdsqMtgURkseoOp7f/ESSKOmu4aKHZnggE78pzJhHSv2YgwxzN2A7ZbmJDutZVe+RzE
CUGfsY43o+1ObUoBR8JZkMA+P4HN0pxPbuWzorDS0E660GSwAOQeqp1uSatbjlUFUz/TML68eAls
V0tnUfBGp/EOIoQ8kBryKixtDui8E0brHUstwApjhAxaDNjGk0NbUa6nb9XQ2N/Q0nurkWnxhq61
O3QDWpMkzwd4Rsv96JNvhKO/zobyoaODvtMiXkPWIfeRyi7N5aZhskH0HAuM06k0f6H91Cmijiry
6Wb9KWjsiiTEtqV9GKQJ2V/yiTnlTlSvEsoidtHUUDpt56d5DhIUMS6bk42fldhnFRG3iLk83SlR
6s2vuvrjlw+kVprOkkChk5THdqaTfG1npLVVpoHpfcmdI65UnPus3mVeR1mLOs0RYJHuyEUBnfYi
JEpwckhjVTTpsti9ZOCOphJCS9Bng4x5B/VARzHjOi4EwviivD4iJ/wew5s/AeTS0lq2+sGwgbWa
bOacSMKJsZ5g3tcLzxdVAqWN8PdGp/1JEtTrQxg0D0fG3mYo6GFySNWNXKP/EnIcWZLscoXALa8K
BcMJj4jLGk6UaXU4LCEVZhxQYBaOhCSp0xE3x04kY35eBpdlhIH6dI6NmT3y0QOJjDWDQ66vWSsK
lldBpjNygjaVK8IDjHXdQaPIpEMYNA32iOTRQxVvAEi30aMgW+HuuRz8wVk9TpSxc4rn2TkB5HpK
mkam2RziaSZrxSoc+credvaJQFkzL/svMrbTh9aOG0IM/JcI+ADvo/f/CDuvJbeRbdt+ESJgEu6V
3rOspOoXhEwL3nt8/RmZpdulrXNu75cMAmSxqkiYzLXmHNNd29I/rcBIaojdtziM6eylw2c4wN4B
yvVIB5SD8ebkx7KUhfxUvNUergLVuA9Z4RPH0Gar0EkA3zbRtteWeBsDpvtUOc6bnbXLNnEN/o8i
HW8QnwfZufIusptkNUjFWm9BzEb1+DAxX3fEoN3VIKrWX/lNnexwb5I+bQkOcQHND+4i0vrRhIpB
z+2qHpVpDfNvtNe6ZnA3WQhOw/oE/a3Xi5FieosnGh7fvreh0ba0ufQur+7k4T10SYnJU7f09/tm
U5GY5YfLsnOEZ251FwuWT2Xt4dM4ypSUcqxOkwJPVlbzJlset2U0jNvQDf6mGlc2dLK1KwuQ+LBb
rquIVxWeSQ3e1I8H1k/RSuujH5UeOrv3+33k5P8lM9mRcX0lk0IsMyQWErjAZ2mbAvuHbRosGf7I
yk4s9L7jbPhbEpsiLLZhdsel/5IHy9xja0bap5DkqllKqgb6E/QlLFq8E9Npe+ub9Y8cFs7J17OO
u130ZCIGuU0GzMxROBzDDop5n0v4tW3N29x7Nmqwojr1PQa8DKS6PxprZRCbG+yIdEdoGrkQoRFi
lmc1aEDYN27ZRGsVfrG0JEerR8ZtLILhqkI66A61zOFIuFAsgpZpC82omdSkEnSBVepfWtlOXMAG
nVzYk/tpQfWfNe6DLo6do+knqM44LadYo/3PJdIc668mq14qakSw1/hvT3xV3Rqe14YvnawwfciP
6oQwjPe0GtKO/u+MRft/Mc3RdrkWq3th2MLl++Fb+y0Gg7BtoZlAordWhVg9I9sLxX9Hr52hqEd7
FwZ0RD8iYw3IoJw6Y3BSL/HbqL/Ln8oyQHV5GsbrrtXsl6xr4ZkOU7Yb5GbHZeaQDBoxsHLTckfv
EhIEttKlxUvMmn6Fbf8UW/RfN0pZHAYJShv0StDR5U4VZKJ2Ipn/ZyfWtJVpg2a0goYTjrU2ouyq
fVR9+Y996uLaySus2mc1Q4PznNa9evHH69Q+9WK1L9KdavXvFHmTE/KP88D2bd+wDKqTvkFSpoxW
+v0TF2bcMz+0wr0GsHef2iCN1ODVMv3O1sKtupEn04RgBmBW5OEJtrDqKHuWHnyO23F8kjuIEYav
4JlkfQRmA/4qRnAXt+kGtdDyYCAZgikMxLLXEWm7WX11ZgzFRR59X+QZ0KBSOI7e9Ksywzz172Vh
0vDBDxupU6wahwJhy7JyagAsOfaSHwuRfacWPT+ZOoGJHm7DC993BM1gePLDoANSKbSnCHcINEm1
Zg41gP+1WZ7UHKGQjU0rzoG3RDrkIkIyTz0sKZP2PfHHlZKrWF9Kso7bVdsD/+xtk6a0ZKTBuPA3
+kxBaQy66ZaXJ0owwGrIPd4glPHIdJg/x+TW3pvehRgKbnPLLGGhGlrWILdodKbAtRXrTw8L7Od4
pVa6PFuZ0hbH2DHXaioG3MbdemNMNEhsLidDDiEueOhoNlcI4kOKgzeW/b7x4UGQ8O6cEgdWSpg6
/QZbagXTbTssuov9FvedoTnibnhGehuYzExRO9wpOpB17mXmgV863BfshkdPN34uODT3eN40JMvx
fDe5tyr/QwxBBmoVaYZ5TX2KcuK4J5iaBgxqdXB4aM2ItAs3fg7ntpYgMbeItR08q3RlSSIxwYPQ
8nrdP4I/3iPFC89dF20SWdS0pNo8To29B8JlP9XBtFuKobkafrM1DWO+1W6d74voW6HVhIiUdnsH
P5KsAkoJ9za6krKztpK2/xuK4XerqGIAz8w5LTvu76CJaPmi92yFAYnWMuqHgCguFraf50pP9p6s
GwLRogRZGbW/HlLza1mWHVQXOuVVDdm2Somp6Btaj5YosS9Unf0UlovqEwdQFbVrxPeFJrwu76DJ
7jZU6KNjtdqlR9F1SfwxY4HPdDeaELIn+UjkxxiB9x4Rhc9dSxUWgT19kIAlyqgXy340GuBkKTX4
Noxpb9n9sQu78bmPpCIhcD/R/9/VbhFeKMQsAN45AXwWECqiQfPFvGGOZGx0ySRv2qDf91X5Y8mp
IXr/D9OT/ny/dYM0BCcdzQRHFFODkC2mJUU7xMM4caYHPh3mqT01klelBiWbwIX+5i/C2TlTllxq
y+eMNp1VIC1w1t3gu3kYuawTbPSpqYOftEsfnMZZ6DdUVCMcPoZoil8cH7etVnjm2u5Ca+/xr6+4
7ucQsrO3VOpbcgRB+8Xw6++Udsa1gil1DgEeMR7LLaLEkgwSaNDImxMSaCtxc1i478iQ0tDq0Spu
rfqi7pxqcJ1hOpb0M0BhBaePoQYvEpXlfFCVr8xNh72BKNiUugMiSrCMJRScNedNkux6lu1dZtZ3
gAvES8bNvDcomK4DJPdrFPnRbpBF3qCHs+xG0uBqtwTNmHkMh17gdDlF448xLc0nMbyUA4JjwGLm
1YiMZ0FozwrNUs3RQ2cRFGS28UfSTxBL3NwyGJ4GA3oNUrwrdzGGEn/amFsdQQ2JIABD+9k15Pt8
DHVkvJa6Ne+cwcAY98+A7NsC/+cV2JmCytounveW6Bi7D77QfCI4AX7gryKiJW0IZdfpsi40ORGh
T16Gchl+66ckavudiZrspIbF5mYwJqwDpgqfcSw1NrHnRqwwdZq6LWbjhssKa1jYZnJzWAi/Etgt
N7jyC/JmpwkHajkjqIu9+1xbB7wS9aVsS3/VssY+9E7gPS0A7+eErF5CJ89clag3S80HTWfrLLl+
BTTbYwv/g0WINZx6+aj2EA7hXz/oiCW4BMPExq9+i5Locy78fj9IoJGQXv2eLiTrMfNt7P1PIge1
RHQ7ub9WmV8Syo57MB36Sx9Xj1Yyb+1Z+wY5uN4G80voh/0+JMKKBnp8tu3ZOppcvxup0NIkwt2J
ViPH+dk3iBlIokpQjViCjYFbDVzQ1MXc6LJyRVJETD10iXeNDJgxXBkIj5bEwZ6XgVuumvnico2A
EdpePyBhmS7QpBjFnmjPKhhfmljgUmm5rQ+61hy9xjQuZIQgJEzx8xSj8SUzgu8znSyk8eQNaYWV
IE+nEqRl3tVL83kddCO0hUZ057KEx6dzAd8WWuutOriZyzICnOfCSxBYA6q0cO9dk3QPTt/TCSfU
NI5gbcMg3sV0ax4gIqONR3G1AWU40pbLPGyDsf3YCzykjjDOogZN3xnYfMPiDVHYnK6JFfmkOsWN
GJOdahzbff25itDBEC/fXDo+rA3Fxl8tGLOLuQjTOKzKuxh74y0sjb/qAho+BflLl1Ng89Nlj9t3
A7E/OqqV41R1cLBDTlg99B+ChTogBCmobg1uks7IseGMXESIm1qr640ahrT7FFh+FWzK8kX56TTX
cXdlaXxHieUenbzdY/md73WRW5c4E8xPjRQ23Ii1wItx6M/BBPFvJPuiBr62xjhLwCvl9jUNMefE
nCre2JqT7ceW+F2WntlZQHD3yfS7j7EA107nbBdK2tFoyJKwjtGga8GMJaaVvNMLKxkhFSbZ0ZZC
xYWe/nqUt2jFV6beNdEG9T7HBdJt5Z/KXLNfYaASzLE6b79wOVkPYd1AUy6zY0Dzxg7b/GGeMZ/p
JpCyccm+1R1+PMWe8qkU1xMKPGuO7AdvdH+0HS2o2pz/8nXrlmBMBlsznMjj4EQY0ge42sGhGEJQ
qtmyo0RTHUoq4OsEcvZjmUfLKe2Kez4t03EhK/o8ySFi3WnqS3FRXmO99p4c3zH2BoGIR/xumw9u
ZjvU3yFCY891sQ80aXRFlolnqic8g7l/sHI1k3NUJgKWEAt25ej95TjpdAlkXaU2C7rtxsbFTup3
xpUaVnNbUM1vygy9vBIz54DoDtTzJbh9L3xAIFWfJsAN0Sj3BfNKKxk1TKBwM9SS0MsgXqVJuVI9
DUuPfzRUQXdhR9e8r3ELNnZCyp9tPw5E3m9sINM71K3RWtOw5XlLGV48fd7n4Pg/axZZ6EVcpq9t
VPyAUUkoECEfTeEGmGXaYov/jJq/FMdUDo5J5FKfc+qjK68PT5o9j0eTFj8GAhzvTNvdjTNZ+uMc
GNqGMvI+biNJ6SLPauVhTMjdLn/UMiBBeTihJCrTg+JUIUKAjWiaK8yIMdLyUb8J/Q3jAY0As7RR
yN0SkApSvNuiZcHqMEF6XWivaIMFjp1m6boKDHp4lMEPKXWMnQ33k5C9eKAsRf+jtYkWgvEgoQj0
krMq/K4h21k3zMyZIaGdSR0I4qLWscgQ+5Elnv0pNoInEtOPrWy5xsWyNHRaratfhOnBD4svaGqt
XUIg5J7U4meIIHDvk8heT7Rvspq6dCvhPYVj7WafxYrC9Omlp0tMj4xczlPILhw3Alwyfnl7V8m6
PU07IO6F9tWCb4PYcT7oTmpfcqd5sHPbPOiynjiirT65mO6EaQzTatK+WJyxO7+xv6lEQ71DSRjD
vCT6XeeGRoYAitaQVUebrHSDhHAvah4XqkuXLskT9H4kmU31ZO+HWd/79uRdk9ICAUvdYYteW6XW
tXBMRjMFhUa40SYjXqYfip/gz1LYsI+RO8Rf2ro/0TCLt1oqhkPfatO6yBdYI5Ojc0srYgDv5qZ0
e4MlM3pCu+23QWUY+7zPz1zB3Kso679pMLBkQXCwzhucH/kgfiaFJS71kLJMN4dnfMoUoqg2b+ux
sl499Fgzq8OLyH19m1j993jSwrUBdo27FZxMs6RqiE9s15Z6eQ1tbpimBm4lDv1DKdlFpR4idJ+A
k/rAmBDAxeucVtW5IN96Y2V9cbHgxiOG1FNaOQwY8DZ9ZAhOAhqcWUp4kGQdwebB5jP07Qoj3gL6
prxbDiKjwCaMkJ7avqNf8QQLfjdYTb+rEa1sNa+tt33FL/IXY17ncHroTefDpZL828RCqa0H4ZH4
pBiUxSuOXVBdVIz5ZbDIF1hcRjIsh0Yv9BNF0eVEXlY2fLWQEh5GBxRZXU7JM1Ku4W96d4RSkEt0
wL5BXpG05dv+9Dogc33OR3T8+Nbywv4SiRd8gQ8gODZK30DMH5YdK0F3QRduKKqvNgoI1MjxctUo
hW7E4IEaD4blbLo9Ou/QeolBrVzJHpqB5aTDocudniZwkG0pYCIywaCQO8OzPVOLKoGoAXnuvzUg
XdZeA6xhjKPsOalxRulzMazXdNWSay+HtCUsL0naFjW8Hq64eWmHzB/AEE21/S1ZBH8XRfrL0Jr9
XpWV3QHktqOBAxXSOtHJxI4oseJd4C0oOfVy2aaLsG+D5OK7k0OsBllXO9YPm6Zy2ktrc8WVh4nq
S5G0luAH9+6W+1YPZsTxBD/UlkYiDBgYJkLchJ0cQjxne0u3v9HSpj4/Yb1dhrRdh3OcuquZAEIU
JCYNgzRMuUtRvE9pdW88tPRQO3OaLoldnPSWtCo7r+tn4cbfTbLvDvkwWBe7H15TjfQg/saOH/J9
utDOt7H0zcc4LHZNhppXBzn7GOA8ILP2wbb9ZDdaNGt1mzAJrtDli7WE3iauzCdNYquSjgS0thNX
TCjGuYsSV+a27fsIikcuWzfM3T/xAfu7VjZmaSwkm6VbpvW7JdaVvtgIJd2U1d2m5wcu1DmaC2FT
AoffpjRqLo/mQXOYCGte3l4GBIXSDaoGokfmXR2FSImkolANoUW8VmitOYS1oaODtJjjQ9hhMFZz
D+5WIa0/VF5LncNRZqgo/XP3JJvC809Q3hFox2V1rT0EHIMb+1vKSuTmxKkZHHOZECDXGXjhmRY7
ovk6OZ0kHmoGEboAEE66XJqoR5n/wD9YPWhFjtEZK0GopeO6YGJAwxbzXc6EfoUvxdr1Jj16guIo
R3oxGrcie9Sh5B9Y3MEeaMh0Azvwo5ZFVjXT0CR/t16WsxBRfepz/WxDGbhnvQ+Y3zdfFhdTlmwH
q8awIUj9SioLDoNUjQ8xHnPN8l50DzFpjZRmMzhk/rhpoh8BZKM0xZu8ONJQ7aZvqVv9FZVTeimt
Jv4svPj0NwLs7lZ5NYuFBty1J5hoWVq8W/IA6oLdflb3lEKDLszMynsSNAYXrz1Ds0xP8BSqJyRN
Lv5WAh2L89Ck3dVzP2EvsY9RszQ5p+P0QMI0OQ0ZLiducMHJMIdiPRqYvD6Qp2aZduj7nIdI2CwO
7WV8FzOkCZoyTWaDqUknNEnaamo5L5JgpZrZQSKmI1THu1qgdWX1li4RsMhm6veEJl07Jha51GHp
cvXpkf47g51UMDm7hyU5t3gFUmMYmLCGr4rF3KSIAQe4z8RzkfIytqwQKEsV24ak3p3Rp95DWZLg
6JDjuUGikG1QNlEq8zH2x9wQAhk1aRtOD9CZJcYe+mS7XWQ9EXqZz7/XTkffeyX6kn5MRnlfTQbA
M6Imaaprj8AH94BXQmZu9I3ph6hykfFjXGsLO95WSIFJBeTwjy1HSj/A3A2WaK6BRjmtq0Y+7G56
8EA2biP+ML6tv+Jx+lYb3cyiEHs8bpqvXUvCDodwQqoeP9s6pn6bPAx+oZdq26hr8dZBQq606YsT
58cqmtxj/JOiTXC24XVCx4STCUXre+ITouN5FLb6UecfAlaCxGK5uv7wvbb6YyRVL4XhrLD2V6ck
tbJdKH5CPWguU1kU2rbOteix09NvzchFdOSOtFpcI7zZGHtq4FGp58RnsSRc26wB9P98Lyz6wHh9
DIA9xcy51oDe0O3osS2kB49G8C7N0qMTaOSGgIytKzJ7u3woN53Dx1aTy9gUS7Nn5T9sFi059bNN
AGU8feNPMXesTbe+mMhAGaP2qjelR2BzvidBtATX1WFy1jtyKeJOrKKjI89XofvtnhwLpliqGEt1
8JQC+0J61JL9eE5qqhRxOsOd1gFmJO3dA4fG7KjPLhNznoveUJaIgzxmKczPjhHkwFHQVWS1PZyL
UrCkOygbh2A5fGTyvKxrG4Id1oph671rEWlTXWErv9ptOF8tc/wS+BFVmnoxt55Mty37/lkzu+xg
Ln18rMPgrBZBpDL/8MtROxqNrm/oeZBaTnB3NqfaW4QEDKQ8n5RAGanzdkuEoCxuqZe1He6swqsW
pKmttyeZ66EOhmBfp+hFYZO9tia1EdycP2dPaz/bZf+ZiirFENtedossLQbWci8RjRzNlLmAJeG9
GK2Wk18a+JUjeve0RP19jHbgpoaCb3CB7kFqRL6Oktq6T61ugssBSZXpdJRHY/4bxk1y0rLaurEu
X+MMKq9gbIxtOXGq5YgHVmE1DpS+mVLotb6bJbl21PDE+HSF100kteUOHEZbypNSM7x6mj4dAHSX
lywS1nacBfpUiYJqUAHsPd3/lFrdeNWW4hCbzKwIgCGMvhly+ApG+pTngoViGBFZo+NxznDQ7Ki0
Oqykn9wWWJlmzWRATI39fCDh7ykMMEvy8RPHlFPhnsEn43kh/tIxpFU+QSvEo8I8T24/3lTuMJ3u
I95/A7HcoO9ZKNB7MPmi0yF/wfJHJx+bZJIUztqNKulIRgFRG9WRaOMXKG/httlRTouQ7knVXnEL
/Bz9WZFXD5lTXj3yaKSkiPhR04XvpBvWJkhNVnhlMj6GXv7qYYjfFQtf7CSlnU3Xf1XKM3RQ+0Cn
MSNDd4CmkySkwSum5NGdTJSTaz+BiiCF/VvP9F/0IRL7GEoFJhFE+8hucSQFmOdKcOcEiSPcPCmI
cKdKpMRj7fWZFYiNnmcGs4oErVy7vhBiHWoualEHwARqZO5YI+oZNaCIaQ4pyJOPcox6pDsNEUwB
GvfGJTZxpIl1yJqFpMPkKfN1+8vMkZOwvNwM4y89GkBtYq5zGnlISsUp8TwaD4T96IRlnGgqH3tc
FuuxZBrrdzC51FAnxJFWA+JjpWsw/Yy8mdClZ6onzNEbLcUH1Iy7bDqpSoa9GNMBo3q3wh89gfMZ
WOQ6BS4DujSKK4oYmgiINtnPBS0oLqzXKc7bO1VJey+E8YATED6w590qa/JvrhdrfKNvugfe2KaE
hBxfiKutmd+0FKNKkecBuClNPBMvti4APG+QXeA1qCWgUi5sU7nEHabgxRr02V6LzKt2sz6GN5+Y
gV1RQJjuw2fkKUysbO0xtZHW5OHySZIE91aY8o9IoWCSvGI5gFbha+mlZf6/8+eguHjBCIxBDI9p
AqZyyDk1Fp/weL7Fepfl5V+V9LeA1AxO6tE0nHUlT5AtEuhfE9d2bEOwJ48tM5I74akZmMylPpNg
MzxTlOdTLmjTIQUayXklsXoKYrTmPd6+NoMFYHXmeBk5905V4m5tBLCD8PV975pBQ+5l4NKZ0780
c5Sfu3+GBY8n53BW4cJK8Ua9W0atAgmENms+BTvrEylT1gPhq85Tk2SrFm3jYpXNzWuD+qYedYa9
6kvc0T78xRoRlohWiCHsXeCICnLHlLrbxqcALsBasZIP2j1RMwEnFQ2UfyyNC/ZxIlzzBx8M8MEk
wGwyBXQW6On9sbTInvQMByHRTG0ujsZ0P8Xjy4j976SGdmz8UyqmTwWgkl0o3QVqiBzqtnWWoU+R
+3wJvk+YmkZJQl1bXjjU1cOQ6l/fzm9eQU0ZTYWN/kmEyU4EEPdxqbMQYIK3VtJoJZKe4TOxosWU
i1/cRvExeKh/xLMGVZBPWO8pIfZ5uklZjhNvEyTxQfk0a1m4R5JGzq+VlhuYvb8MuV2XeXumqDcm
nILfHtX5Ncq6r002tpiOahvEbuHfZh89XG+Pp063bA5orESoVaI1B8K4VpjJUJTGzhnhhKjNniOw
aZfhVFQeAaxq6TOscdnbp9S4iCHNT3EVWAJ9DL3WLkbZYcpp38dgTClMojkDH0OPapKf+aDckQZu
w9E23b0m3LnnS6fyLnxmkXZ2GP0uehJYQmjiLR7Lu+6rIGNhP7UkfgIcdDe0VyDwSWM8Jar81vRv
fNVbg+jne1J09RPN859Fm4p9w33kRMNgW4YdNqSJ/zYjwWaT+FkB3qXzCEthkbPBqTGf/BZUXl+P
EP1jjSaCCulpjBhneYZvK42mzURFc8vdazgZUZvtlY0kwtHOZDs9TsyIqDLQMS5jnYiHwT9NqnGW
JRqnoNES4eTFl1IOTl9tHUiOR1sKd0OJbuoNYm6Z3uPXodasJwJdlwWRKJIWyiBEl1cSf1ihbWmh
/V+pUq/1pB/P7w6x3DKogKfcV2WMB4t8fnfbHycdxXBfeD6WQtGQCDctD+4YW+fY1O+tF3sb8KXE
yOlAlBup0VpgYmwQy3prxUpSiBBytumkZGiSIjO3PQJ33OoMgFI7TuY45AfZxlEr0l5eHljcct+O
eBvqfeNJDUnujCdnGZ9qME+/NcGYOPprLGGoeOT8QpOKv8SiMmeU0ZcxbzqyLUx7jQpkwcqridvg
59MuQO69rWxAZrAO6aZw5O3CCjNSK3HZSC1oIsshM91hI7CFcNpXe1fOCZcCwrxjUatbVdb4CdNt
sIOgeXKMLHzw5ACnDvhGuOiHYqGEl+F/3ZCi492T1GnX9LZxZ06We++h+Vou5QLw6dE27lA+KLuz
B2KWrqeyP4fuuE+d+ckxC3FJ8sXe8RdFK3fCvJlr5lPIiuzspyODO7n0hD+rqA/lRLUBUpP0Wftb
GyHrgbXDKnLD5EL4lLXPIut5hi8/rGb5BY9yCCbENbAY8i3JDFSM6ZgpV44hqyzNaI60i8C9IxI4
pUuiHYMMzLFk4g40Hu5tHfh01N1iV1ici3Q/iifEftGhyMdiHUTO58FsHqHZN2QUXEz6ZWflLCfB
HX5GT6qlVwZfYs0zdkuNENINcaVjVQw8AJ+g8mzZS1WDIfhbi9KjvbKgHzX/AajEFhKS91tKY5Ih
UtW4/riCet12DmvCg4cYr9u4BMY+MMYHxVv7iJEW3vwjk90VCmY9wDew2nbIaaAGBDNcv6YRZ27P
nWJLawHnTEYUeuqiOcdTQRKyZlkYFyz/PNLNPFukTNHD3qrU5Q+xY+gllNiCJV4HSnjPHMvZBCV1
3IgThBu4s4A5ENkXIEJ0ZGwkQ6yBpM6yg54dIKtKg+avgHvDrpL+M0BCI0WZ8jC1FpFvXDWojnk4
HgkK0frM2ZomMkq3rrpriO2GdA4Scp1BEE3hcamBTEMV0PWIZqSq/EpipLvLK6gba9EjxO/gFRUk
K2bR9wwZC+iN2LmNZWy+y9miGk1b2mJarkcrPBjS6KBp+9iKnzJ3Ge6jsClIjearyZLyMjgcGGVg
hncO29cuqL80oTCeHNssIOboDuhhvPId2oi1F8bW3l6KH/PM0TokSNpWRo2WeK6ll6sJ94bGtUEZ
p7NeJ4VP5yxVE5E4CqdLGHkYp0dTbBa/x9pNa3q7VLiRFnBlSHTdCoP4MEFC0gvKQ6JslkPgxrtK
IO5XgyOvUXZTfDJ6FA55G8l/MudlS9xu6cL5lxaAzTGIo6Pa4kt6TAS4MSuAjRibkiRHpaRbsDx0
GSc9OOzqwdD64O4R+YRKEUk15fKK6MU1E6iJsi6WFDOhLiCLt+BQ8wNJmo+KNNOZM5naerl1QVfc
6h6hbFglwMWhjDcDgHtoihEwFjoXi5xPCFQTZ7e2ziH1/4NC4FiyojsZ0/nfVW7C/l8aN8t0hGVB
itDhaRrOf2rckIDx5zZ1tq8wA470Ag4uEUTrnqyFfq7ah0zoP4qweWGePZDzHPJ/LICSNpGXkVhd
12fUT/OpLQl+7wcqyvUA8CzTU05s3BRRKtbjRL2dFUywY4XJRypYlgURdhUOdceYjtbIvMvlFF05
aJgxo4MiR5C00TwYzNRu8KeHQ3ZKk0Mp7SKpr9N3jRySvcnXPU0uawDpswFj0W59ej6gGrks/5eP
yf/jY3IgHlDBtn0AZp7h/ym+TDodVLXN0kwngWgFC3QzSJmeGnJ7+PVIbTLNnMnlO3FZJYtQdivU
4JRmxyVpeEw6Wa9uo+puD0IcKOxwdddjvE70BLhBVLLbV2TwuEXF4YjohL49+QwJopo6h3LegvkJ
C4RjuTY2kKW4WdPI7K+zjkjNJ5Fjq1aIrTSAXBJDS9465kyDdmrb5Eyvyn6B84z7ljI3h69PAY8J
SqdK35obrP/9kzP1P1WUjm4Zui0/PNPhav6nmliwvjTtJB/2Aj0qEsP55sihYrF4WxwuGdgK9J16
onTdN79luuhobntSQ2ek3fsjtSn+eSLzFuob1Kg3Blbv91xxVKVYKkhnUbvEP3njH5vqEWIzezOV
ebtWm2pY5Ju0yUGnNX6yyUtx1nE4xWc1ZIL+CZBXbqnSEz9JQPPH8LHPuLcm9lH1lJFkGAMMpCeW
3j5xVmh3SBbuxpDUF7UZw6B0EUNnp9wC0aj2qcHvcu84GdVf0HdWTkK9PGs1jnq6dMalb1HDULfC
+UBaQb3V/DikrXAJWqAIdoN5yML5qCKG1S6VM6yGpoEE7qbG5z/2R8S9vMcRmwYhh5A80XP8s0/9
qPqJJWmYR1JB3iokcYRy/CT8DBFej7Z+khJstU89+7GJHQvbttp+f/jH82pTDfkC6Vg9en+feiyP
mZ6tWQcmV48MUFndaJaNjh9gTYORRpkcZpMC1EY9DE2pDsronQ/yZz5eY0o++ccmrszjYFNWDRuZ
ViP5CD0trgtgL3q6gQ4gVG66XO5apr4Z6sMAK21WLtOFWsx0MZDBr+HZAcST+z6e+NhM5BORbQ4w
I83slGhedDOz5maWBTfdJroXiIK4t2dMbo2OdaktBtkl0Ov3bNJQTve0eDkQnxkfF8nmfs8slY/U
JouHAnChR+qe84OLfP0wUzBDx8jqsfChBiAeblGbzgn4EznMXcZSJOiiHaDKM0h5cQgBYJxVk8v2
mbRLQqGINsHBudWoCbdBmFibjPzDh1zmNJASCWFGyrjVPmphw/3frxfOnzckx/DJZLdd23CZwtuu
+Z83JAN+k2HnLN6MrHnIATf91O4LYMFnJrjhu0YAa3PAip+TXioG1ACbE3Bkjt2c7CMz2BAq9+uZ
aqgxRJGRmOzohVPTSp3iwIIWZcKsGw9jWxkPIPmXu24+qw0Tf/51LKOtIYvbamhlByuUper/7+aI
c3gVW5zgdfoyeU72d2QhCsSZLwV4dFmjznduBHT9GqoIpW8HC1Dtgnn+a7+FrI2qLz2dvHLuTtzP
Z2UtozxkYv6g6BayprDPGVSWvLTRfCxyXezXGQ+Zu0z/5c5n/R/fhxAIlDxXWB5ThD++j1l0Cd0Z
297HTDZvueeZj+GIcTCFo5KhuXlUuyLgQOfCbj5/7ErKwDjEE8rJVP5Qq7uAJ5j5c3enTTlIhYLq
WgYcccdpaU9mkacTWdU8Uedi6jcJ3OtVK5gu/vYUd+h2RxTDtLfzMdnW4Jro3QOnXEUyC85v/O2/
H5FCGit+t8NwRDqgW0zD8h3L94w/PgE/5cale43YF8A6m+yHPsCRUkMtslRGJs6/ttVON40Ii0Cb
tfJYXezoAUSI4vTsFZGju0eXDj9ObcaldgSHTiwY82k9oNkukwnLMKaVmavRUzucacSsHe7kihBR
dUNyoXrit9eonb89H+R+APyu8LadVcT7GsXaXuTd+JblKcaXyHrNhGmf3Yf/8lHJj+KPjwpemSEM
9Hu6KZSz6DePSmDPqeEPjr3nDpkcWfllz6AkSIjWsx9h1BglCG0+mN7GwpoUDRKJgvYkfBXm/AAA
uMW5GhNeF84rfpqvzAOZ1BW0aP3MwvjrVMQoT+Fmmsrlwrlh3zw5WHNiM6lIbubEerOdEPJ3dilF
UPJZ4zGKveW3V8p38EnUtpmy34sseY2ixDlG+ZgRoMwuNRjIFlb//ul4ci79+6fjmoZOvcF0fZ1U
WeJV//PSVnXolIcwQAfeFcn248asbrYz2+tIo+DO9xYu5JVzP1eviaIop9swvOmJjezcxfAbzn8R
HofaJVmGF0JpIcvGSXtRmzbCsI2IqnyvNiuj8YBhoOJVm0Y1Lzf5RpgUhxe1qwu/qjfDL/J/v1mW
jL+/GQi5X29GLNhyo6v6qN5nIiNYtmuD7mjSw429uH2JgeXvR5/VxFQP7Yuu94gDa+NzWjsjYon5
VtpO86xe2rdeukqbmlRu+dIwwUg8myGSWPlGOZYtRH1SLy2fFQPk23o09+9vVJj+wTH94kG91qtQ
50bZZBzV5jLN5MbrfbBRm4Y2gHDA//T+Tpbmms90wNVzOj3n/b9/6/6flw+uHK5rWEJ3Lax0uvXH
ty5/nTtNYU0cUwEX2UNwooZEiqdbLX7rWBpQo0JzjFgzRdxLOvxThQz2VrbYJjiY4Cs5Xfk6RAFL
6yb54hEudvof6s6rt3EszftfZdD37GUOwM5ekIq2ZMu2ZLt8QziUmHPmp9/fYfXudPU0enZfvDcL
NIx2yZIYDp/zhH+A/Gp6uTTvHHSBTRVhd8DL+I0vIIbl/3qzYaqLQ4Uag8ZL/PQJvER/v/xA82e4
Z5ype7mSooAvXiDt7O9r8aNtys/IqlYRrNR9JeyvapbV3VDpNw7tPySo+adSLSKSbz3eWuLfsEnK
j5HkoGhiDYdEZqKsC4DoP36tgA2uurgsvUrQf3/w9SQowcuvivg/ufnWztWWKxZTg1bl89QbwKOV
ply15fyEYUtx6ItKvwN3RDXR+vULBWENeIqeYDpi+VXp/Qug4q2QYv9Gs8fedIyHtk2Nm1mfA1u0
hNuxI37YeUiTyq4QOY4GfBIjMDxupOI6Pzt5S8MAWZ0b3H1++5FHANyXxfFvP7H6mv/4d37/LMoJ
qX6gBD//+h/H6LMGlX9t/1287b//7P/pr85Fxn9//KCfPpev/+3wVu/t+0+/rHOm+NND972eHr83
XdouxwA9Ufzl//TFv31fPuU8ld///stn0eWt+LQgKvJffntJkEwxQP/dYyQ+/7cX794z3ncs8vfP
4p/e8P29af/+i/Wrbiia7SA0Z7AbOzYfNXz/7RVZF1kjKopkkSAGfvkbNV8b/v0XXfvVMjXNcGS0
+lTgolT4TQEw+MdLKjQ/zDLZsmTe+Mt/nfjpR/j+ccv+nKepGj9vglS41LOYaRq0ChzivSOInL/b
BEfJnuK4nHoX2guSxjkSjjZWuf6qNsdV/4TAzARcFP/lapsN+K/dATNxERRG1qKztmbwospXNUB1
ugDKs9a6h758D9KjVb+CENebp8R8UEykM/dy5UHoH6uStPCC4ZTxmdOAs/dqvE8/nfE2NtZx4jXK
LpnKVfjEjPeBGSBTXMC1OZqQnqrQW7hY1k3M3Jf8VZv3cb1p7bsC5Jtsrzu6uWJusq6nAE+C205n
EomvIr4MIN47N5mPZrlKeGe1vpVUdpjvEdocaKqblqdgVkhrInuTUuq2c6B9S4eN8ZpLN9EDzHXE
x+TJNV7goaIWoqAAHeAeySQcmrVW4QxwCWNy4G36zTZuYWcN78U2OsDYuPpPA6EO9QzbzcOtU++R
So93+ls3HeAuhhvg/ivy7cIdOxhGq2L7CO3erT0L9l1xMK/ABBXQUvmdMtC9d0tokW5AG2KNxuWO
VOMJy05Ejt4BR+wDcs378lbeQU6xpR1Dyn5b4lLl0pYy8LiGti2XLkAWHZwhAxHn2HM8sBTri/Vh
pmQk3wwYE+mT75+G9jFSz7pxC9sQezpo8S30w8TTP3ANMiQ3XaNrEMXA8VwF794O6iHYoi38C6l3
M9GmXuEbolCbvtN0n6D2JQfsHfL5TvXXnbnRMg87lekmrfdAnxoVEahVKzyakPDGbs8znsov/Yoi
ufKZHRF7PDE0PvT6PSBSGk968N1umlwo2z74BePpuNENyHza89TdhN3KmOOrUzYDhvTZjybk/yoK
/nnk+ikg/s8C5fZ7IWJI838gCDryX8XAbfRRv4sx7e/DoHjLjygoGb9qGgobjkVmAXPIImz9FgbF
S6apUbYYJnKTsiVr/x0HNfNXxTDoZVJkk49YNu263+KgeAlcBG0borPJXF3538RBesc/pbuGaWmM
u2VxgKahq7SXf46DUEnD2CiLq6IAHJv35Tl7VF5bmP9Y5MIdXpnrL0DvN+ikHrAWrdxiy7hsZ906
t9N349B/tfvy1Nzl53Qv3adf8RcTzl16xvPa+hyeW9+t3ps1kjp7ktG1s8Mec4+D6dq5nff9F3o4
luriCnyTrqqH6sZ8R3n9Gu2Ko3FQ37GMRiWbVrH6TGf70NxIG3rH9/j2bPIVM+J98qw+lIdh7T/E
e21TPKKbvk5P07p6qEO3QOHojPH6TkfvYYMc6cNwwUGMV5qH+YCKwKF7bvfVo3Svfao3kDc3w7Y9
mFvA05tq66/aXbKWb+BQeuY1PhU3HOWddmvt/OfsUUK44tO+YiQNXBn7oAAaHzRIF6JQ2qzsm+rG
50tbt753NsZOvgTjfXVTOqeP7hjdZHxscIdc2I1zPz1zCQ+cwxUH7A269G50Y3qgvG7ze8ZzLo49
T/5Z3UPF8UKv8c6ZZ63BXB7kG+0QrnpP3oR39hnrlk2yRvtm1brZdvie+5sad5BXdJlvlI2zkdbM
tY7+Qw1PR7r136xdstXxG12NDyHih0TcDYYnDE5x1mSwLpNl7LrwWIGq+EArTgMbewtwyCOT3Yy3
ULNg2E1YTnr2N1z78hWD/sF0jVd2oV30UN5WW7QW4z3iLivTizkvhOS4LPE+3DP52hXb4BZdmXPz
hi320T7xDS8OopquvA73bDc2lz3ZRltzZT1quwr+1xd8Z+kluWXatbWv07Fu3f7FeQRk/6Ldtk+I
fpquEm5nDHrlncOBGq60w3d+o6zlVbntPGXTvds30w0C/CvHXGe3yr30xPrsMXzKITjvrI3iFkfe
v4o8fKQ35i2zKHmDuV60BUv7rXFROHnoT3D5MH/R7rhoWe6Zq3EXdi6IWAXZ1w2idVK2YUpAxN7Q
/Mzc7IMe9qrawuXHavt4yjxX94rHeDO76QZ7xq9NewY5YD4zngvi40A1fPNW4EHh2ms8m7xmra5h
rEEm2lZv2XG+zTct0ktugGoYH/EVs4wwuNyP0OWUexODyiQ/JN4YuBA6FPO1gwbptFdJBd/mXHES
MaDWA3bRdqN2bN3TZ7Ox8Mdc57tqpa/8Bv6Bp136h+nJuKBfAT28BFAkewiIpxi6pF7z2a1Cd7yk
a2bDu7pYA7efUBLsPcjvBiBFfGs1Nr44PynvUvOFawBEjSgFjK5pK0lyo5P8Opi7BMHbeO+rKzIw
+ZutPHVYPMjoEr4H3wp/1YD3bu4lqnu72yCaEK/xlgepc59OKx+R5nYVXWIcWVQFKWd0MrxW+h6s
8sAt57dIl9eZcFtaBej2v3TApR4jHSWHW2dtH6T1fIuFBMzi8QQQLv8YOCZzZwHnFkLNcKPd5tvo
Ieq7Bgnh2atAWZnhrabsnHmNLxAXlEENFQkt+ikzUGp6o0mooIeCf4j/6UfpRttoCPfusvCE/Gfb
36jr5Nnkb77pt5Z6zC8VRlov3Us0o/SM7uSuHNBRcYetfKxt03uzTJpvbvOchBvTfG6TjSO/NIFb
7AauUOsJCw9M4WA5v3aY9MxoMHjJfnLeYdxNTxquOLvhaXiynrknyNJ74137CNqyKQGQuvVN+5Cs
nqy9wvTQJb8sbNpeXyHyIc5DIK2Gl+ZFfsDKtN/IKlI/m9htt53k7bRulV+kk/3Y7L6cFZQVADnA
xUr0xt6toywhKfFa3XcJKdnG8IejEjzmG+2+wyLUcPM3q7t0wB6jyoIqHwtnIG/8RKYPky0XBcx9
tMIzexU9DmtsjP3Js46QBxI3PPM5r6kXQuhC8GLYkG4pKym8wT2nPKrO0fyAsulGq3jdOxhk7nns
0K/1cvNFi/C02FZmv1aqtYAOR66NJoK+IjywOgCdSM/QVbJvDn6xDDSzY/Qq56/Kfd2+KcEe7GMX
HJqr1iKzV34a9cW5N5LbDvr+QZe3K0hSLh7gHT1s79Kv18Nn1qxNWOGKhwF25eovwfzVH5W0dctS
XcGBDdf0U22P2MjwxhUAqW3CCw/dpkXWc+oT040i+UTAh1H1CSV5tmG3RPrGTLIXpCuGY47R7ZMf
exI27v0ae18y9ptuP6wo1T/sR/sO4Dy2m8eKciJ31Q9+tMf0Zjr494aXraoP8uA9X8VNLT1znR5o
5TTQpHeobRGc9bdw330grjXcdh/aadjpt4buApoYERQ8FQcbIb3XwTgpO2RRViBuXQWPGixyxi3/
w9hN3gFi8XEslUBcUr60Xhl5IH4sNJHstZVAH97HEVamq67YtcbLoHrBV4coC5Atz5JQ270hICTj
hsbATXjDImM190cQlwbdyF20erd3iEIrxca0NwM+0e1JLm7SwUN06EvGn1n/0RX6/53y/h9KZkUi
+W//VTf/U0G/ea+L73/bN+l7/tX8PqEVb/stoTV/VQ0SVtJPE0wCpTNZ64+6XrJ+NR1oFhBGqfpV
S9HJdX8r7E31V81RLF5UTQthM9Ge/y2hNRXxkm3aQsZH5qf+v0loTb7+d+1bg6YDgzpT5xhtR7Mc
W2AEflfXC9SNaWLf46FDLbsh1vLNjExcErQvUmEgIKYGjtuhZ61Z7QPaQTYEQiCXOqTmolTJNXwc
F6SB9rUxMd7P8Mqy82JjGxHlIprtwM9LCGsuwifv8VitF1fYQIduW001qLFy3Oh6F3u9LW9mE78X
CB9V933Sy4epSa4hSk3WyD5C0+soabxNs6oTzX4bSRm2lto5O/UoMw6ECx1BdoUE/DYymcxk/QUG
1h7HHgS8iWxwmFeWMZAuxSDcrfBbK7P9+0H+prAnKZOZrMSnRdOn1tTH3y2L39opf8OD6VREedv8
/Rd1Gaf8o0u+XGZatbZlI8puc0v/0C/FkFNLAQdoHtoRKUi69KDZQ4I1PFuNbwpRNb+kWkdpWwuZ
0lszUlVVftV9DSFY3TmLaxE7XNwIaJnrFPmNXKkvucOVlSLoa7GyVgb7bFUSTHzs3qaw3QQOWBOA
U5cmyw6heF8XYYtcO4k3Z4zbZ9xyVrV9X1fwTAeEGlwDoWpEGTOYQRxlKaWf6fxi+ta5r8Jr3Puo
XlgXxd6C/SfBo36ei/ZVbYOLX9mpV89JuY6kFEns/JIYpw63da+JZ5pAIyHY0RjgTowo0XLeKEYw
rJRZpjcSKpmrwUXd5L50VyOrzk6CForxVhfZKUMciKrBfkfkaB0koQMalxPR4aPSCcluYeBMW7Vd
GYBOwtF+TkqyHMmxz3XHjZ3x0BH/o+c0rIYKlDh54F4bzWHX2OQUXRe5acy50MRCoNXotkqORoem
p2+qLbS5h/nGr2AMGRw74pnfBsN+64rgWKjFfTfkJ4NrEzbSdy23zznEYXXENmRgPbIioBFDWvdk
gEUItHB9kK9e65qxF3/cSPkdOGW2dS78pi8s8mGKjTA6LU+VEmZvlR1uY2n8DBpyQzO+ypV/LkpH
98xawooG/esAErxtR6Y36cHV7Lm3jsmX5Q4uAxL+Skj4lJgNbcS6zuviBI6g95SWB9rs4Y0NH8YE
QGmKHOZLtrKb9eJqNiDtEzm4TnkhTDMutTibLiESOBOdr/ql0UBLWQE9vZK5dOI/Zk3yFiEcurIh
+lGcz66ESpsnFdHrZChHh9kv+pXRtVKSQ2dIqzGJ0HcLXyX/CSVD3Fcz+SpOQIocSPzxANc8kK99
LcOeYlgv+zL6dU1wrcpZYrrcPaUoWVso2tHe0YsNdgi3oJrV9WSMpyQDYGxwxIkERr3rhyOaEk/L
2u9VLo1WCaZxsZmAmduh8r6c3Wgkb3/9vNs0MP4QVQ1G/bKO7CBQQUf7Q5dAl6S2ibpC9Zok3lvD
yAwwyN8d6Nm4IWuXsVAPVmSekpDWlizv1AFwRjzSAYxyQUyEmoaJzzu4TQ/XYMnFmRIfIZ/mZDF3
t4wFHo1HWeU5wNJ4P4ECDy35UANXWsW9JqYsay1RUH1Vvrc6XynX9kn8FeiRPSRMFVinQn4ffTMc
/zNzwvWAfjg8LSZgTp/do0qizea2g56AxPgha8HnlNl7KHUdkgTmKrZxt0my9xyqCQDU75akXOZU
PathBRkFSM/UUnKBQ5dcaczp+/U7n1XnIlnzXDH7mTHjdEPOb+a4JGAEDEijvfgaRORRgmy+cLCk
t2lBqFfM8QvqElVkI87e7Dv3r28VqK0/uVeaRWMJBJzCXide/90OyGXDjCmiPAtK9eJwXuIytZJy
KH3wEpZ9GcJ01yEjk+otQJM421TNrOK7MB2RzjmLv3ZmbtKoJdiOpOHeQUvSqlUIm0hQoahymeFT
G4r8Hb/jd4A2a0Df70HOJe8jkGJjwtWCt7dGrfGhSap3POouqsPLwKzRgsk/RqTF3EIilhfvigGp
BJGjJ9Sq3y2TJqdiZe+tBpmytr6lJmsI2EQuFN4kKoDMC0YHpgAlosp2Z/lcQBINnM30PTa9wBD9
SXWRJUdDpHULqz8ppKyqzZkur8xR8WDkzWnW1EOBT8S6jQNqSEHrM2tg7g7nHCSo8mfYZQSsQlQo
MfySvMBBcQRTDUPHsU4K+bNuME8qwri4OeAbYG3nhhTeFGcgQx33/JgyMWiSTVhdmgB0SzpHKJEm
JQgxFkJuqB/WwJKP8WSDxojIiur4yW4OVYJ/162TMvkGa/7ur5eHRQ72T08yBCtHAShh6/Kyen63
OuROigIJtqmnWWzQeXSoDPuUDfZpnrlGZld82DBafRl+cxtg/N5X42Z56FAhotHudjhXu6aqXFIC
QJHICBjwRCoRT2Ebc7PM4oKt3tqQrYOcFO/iL7ucdvg4Ze9SyldoMmtE1bdBTD2bdOl72eqXaFIv
EeaiWm2dCgMIjRw2p1iBbywnXKxO4l6LA8Am8dKr8kFDfdW1Gh7gEVy2V2jSZh6q9TjwTS1KBBUu
Iy32KGhA2TeZ+sz7Jq9ERRfayLjLYcfJbbS3VDoGBZ5/K/DQ+2FAyBkgGCrFfIjCjx4XSjdHFSSq
pc0SBCStXE1mtwsJayYBD6Hoi9Iql7++Sc6f3SSwVQoULl2zlD8CWSckqTiTWvVis7cZQ2BPoSl3
rZKfeit/b6zivVRZZ+2kg9mNERfRWY+RCtofDVDuH4+1lr6LyCz+XpnxNQLeukGPvtpqKdtjNNgf
fi5DNCZjMVDHXeW8AQzgIYikGzl4ARrz6PgdL/JYmhmGnss9kPzkW1GNj+JeiYAfhCkPpPFY+sYp
hm9korbm58ZGXN0i4l2FOVwSx7jgrwl8VdFPrZ/PLpOsftpOVXuMzHoHGpUQJPaULtlJPa5vBAx4
zrxbLA0+Nq94cYgvNtFMMXjKc2wx8yRV3TIlZk8NPc9GQvQg1TG5GLyqINL4SIOxwPs3SXcESbXH
q6oJ0TWzC4zHkm/YUHiUELfi/jW5eRIB2ypm2qhd6Xa2fKnZ68aCcA5KBZKv2h9S27jUwVB4D1XP
Avzru64vqLmfk2qa/g6plAMd1GZs+nPk5gIGg4PIIZVscZrb4k2usrdmLk96VpwoXC414uxeLxVk
c9kBsPDaLC/Iy98ART74QN+nsDwBRj4Kz1qZrGGEOOxVVXvxoz2kzmupMqu0Itwmu/aJnAXfQhTE
toU8rYPwppDbd0RODmh0ndjnycCcx1h2Z3KZAl1DNyWNqnC7ZxQXX/M6uOpjTBZNuxSjjCABfKvb
KHMroVfE8AgtvcYsTIy3wgHaSijBh8b+zRNsS6dDYwzj8K2PZ7Zs+zTml7xMLZ+T0dmqTUnzL31o
Az1hadxrLdWQvi9w8Vnnim0vOwlwKUzv8iHZyQH9Ab0s19XUvalGcUBef71krJBeZQDxoOLRR1qb
UPtWhUELDwCAi4EEXvEkFZgnC9ssRpE6erdJcJHa4LOTXkbT2IH12emw7Xnq2bOmDn/iwswz1I85
sSxO8YPOx0PuY9CBuZLhVlawHkaRLlo5NjvSBUmn2shP5BmE+io6I2d6WDJqv6ea0HK8pMvxU8rp
8spBsZ5kzdNHTsUOtdprQNX5Vpx5ktbKrk7SzFZWkvaFfForip8Kxzwp9NdY5Z4thcy0sMOrlpFn
LnVFmRU7o7cOycROM0n80NLiSWqYfc70aSJ1J5aNWEmVyDJRoYIoXJzsMn8zR3Jku4tpYWqQfQ3E
NQGIgX1RMNhtzn3AQLoLjiDXd0g6HTCrJq1Fd8xO3gI/eVOy7IqtEsl3ipp8Er4o4pjHoHnNTGYJ
cb5tp+hTatHj0CmJnIhECp1zENLxW4QWMgmS9H2ptOcEMscEOzc0re10BRKF3yI6oqvMJLef1lEz
fUPNeQ8x9T6us6uJCR/ltwJUMX6kDqPZJkp5OVSOSctKmTVkZTXJtKn4OKQiNM5j82HGUoHisdDQ
xZKYDWrA4xAKPwq3rjaYb2mWvdWmddYlRAl5ImBhHQZ2sCmSjnn0VVHbmVw1SU8h5AcwLKR13MWQ
ybsr3JUromQy/e3XuM1eQhzalvUQzcHGKBXqZzyorGA+dXb2Noi8PrIoasSt0YbsuVKZdRshHoC1
M6Awa4FnlniQI+M20IO3nDseFYHJvMF4HLr4pa0550Hc7BZn6HRSXkVJs6w3UXqPcfE0TkhbiD8T
tdukVbAlaBHaBZCr6C1tcJBT7LOacmUM9GNy+ucQOyR7bYvehOFzW+sqfARj4o0RPu65xdWcRRHd
ls+WjN/ykAVs4uZH3yhXzW92aHsjn5BRv4rogo8QlDPq7xAqeD4h/T2Jk3Zqt4zMWw3aBSOojaQl
z4XjnAvsSmtK/iVEzFYyo1CSv2FCw3oyUZe0TBJ+NrVR654iC6oRupXos9IQTqfoYCgU2UsxmUTJ
UwvYhPvqnPH0ebMzroAU87pWMCubPsumeVb64iQVMj0g66UIEB5oXsXXwS44DRbkLHvu0Ry0z0Gu
uEEwVS76xYZXc48HPhq2oOIWKvIWsAV3sU/FKgHYRt8NxETQ8YjJ0ik2BvQhxC8t/5zyDPNgXO1J
OteQmxR8hBi7AJL0QYz0lvQkekAVZX9lV7vMnC7L6ePR7lkje5Gsob2ZAEnoWnz9WGYju7FXibtb
z+FVdIQSmU5LF907es48c3pMMhZ+qtAzyeZVUxEH0WV9K6PiBJzrZEw3OqKIjQN2WMO6AcRe09N2
qoyVWLFiWUp1frKj9Ip1gu3S3YOPBGarKfkmPoNVjEbICQnZi2jitEoYgfuVX/rKSFaKBJ+CPtAp
VNP3scRBNsHAb6X20tUwkRkSh6pqbP5Bz/jIbcXRNaLzYkfWLmSuJBWtuv4a9Yg6HgGIlZ3ad+bM
bcdIPfU0LRtXobVOWzK+WeYi2bX8CeH+OCDLsY5WmoPHL6LkK0ev89sWTwFT0JombilsQTQqWByF
iWh4eYyxuVhiR6Qkb0OnsGeU+s5Ruby49p7FmpzYI8SKaXLcFwzEJxlHSE7ypn4YQ8mAg0ix3GQV
Gojrm8Hmr3MG9c+KPccgS1yIO9TnP6cMORbK/iy3qtc7Pnu4DCO9grKF7UZSMHpzys2ydU+0BOQh
ecuyKgJElG+NAaWF5aFcYHh+91wHSeY5RgtrF/iRaPcY2hxTvtK/gEzmgo2cQlqN/+IE5J9JW6KT
aMB6INO1bGAQcAp+PgMkdvXcqSlXZRW4cMykC4DLBoepi96S5wqHNCltNmNSn6vxYVaoMYyZWjBA
LdhFDZalJRoNIhtFUnZdSdVKZKKAq0++/B53MuB7fFXcbmyTtTaPZ5FQpoxqvD5m/kG1zGPMaIwH
DnE68sZZgQPJIj1pIwoy3d0sT0fBRWfcgdOSbpIQLoVMTr4o+jOV0T4YcL6gj+vYrCIPHVBzK2Sp
SyUs6ulI5bRQBQ/cOGLQqvHUj6p2SVrl2U9Gz4FFvZlLMvaITNyIOQihnlX0OqahbfUk2+ETcH5E
RRvI6CPGKC0g7YQCoGLo06L6mkR0AamR0CDf96l8DUrlKUelXgrqDeY113Sbjp25nU36xZNUvzJu
yl3DVGPPspyYNhKHP+AFyOlBobJPkDfpK0n6RbQHJr9/krRn0XVZejaKEUee0n3xZHJWYui8lByL
0ohhOW4trmLR8u9jAUoNQQjfVosVdiVoSAA7w8QKiZIqvuTGUW0fETS9FRfJats1EgKnPvF6FOEJ
AtnXUrG0CEH2FjTQdkJ5rbPXek9aGiIvTGyi4xsYO1FmtvR0JiXbiBpSrAZp1C5RoFyi7hhM+QWR
DIxN7htyHK/EBcTNlXKlhhItZbNFTl0Zjuk4nuE8d+vBlL7M5FxxIw21eI/aZNtY6LZyx9GwxCiF
MSfeUeL3YbRRlaCNC6GcLg+FrqgY+uSuNF6KzHhJDdYemWHhzblxcrT6CRuEVdVzwZs4PSRF/bD0
LSRRrfg4nJNmc2+qEthIUBwS6niyXVFYaw5Rh9p5KU3H/tyPDA0QgKGXADYvKNLv9EYLpLOKk07R
ViwVoihjI0PBDkbfjllxO7DsUpPg27PpLM9FjCaMXg3eXz/Xmnhs/1DLmDLzAUvHug21vj8EJlkb
AtrnseqJZu2SZKbgBGw4xkvvmH7QV418F9NgcDRsoL0+HO3evAvQPLA79UeOPAyQpMz+tmzI+dUI
YSqxYRYvEZhRsInWTaIau1jktnoPFXBMrjp/pA2j4mUIdItdQwRozG/xo7F1z9ba3ejob2ID/Rfn
a4uJxx9PGCip4QBqBZ8qixbq7xorhdZj1xFiWJWJ9C+Jv/rQ2ugiWzbYTC2x3S/N/zr0zz2H3Uz6
Dtm8t7iLriK7FlurKKrmQME8aD2oT71N0i8S+4qNWVyoSUFkxsFyKK1OVAUn/CUvFe1yMQ9xIgfN
q5UKUy5QtlJsoZV2IzLRZQgkEk1jbVTd0QnIN9MMoZyYlK9HX2iY+RpHtp+NUv4MjPQgqknNEFc8
tFHhqB5TMzuFhr9O0Ese0ShLkezAKMPHi5hqjqkyYqKeg2oWZpX6MW6NexOixIpSylmKRtwvHTf+
CHSJKhQptWWqlsKP6mP1bXkRV+yM+Eklx946ySgsccTitNg0Qm+sU1AOtGYqo2cLH9n0iTF3YVAg
Rk6Ko0fm4NZJvu2C0QbFQhwztMcRMeBVVpdAxkES5CSIahSDZ5+2YjtfEvKg4+saRHIwlKMnXGAX
Qc8eUQ1Aqw7G68gwLLVaRtXu6bBchgm9U1+Krg3NOoTcmvVoQWFp1J7sdrYQeMHnXeTUDJEct9KY
hhUBS8Aqyyf4BUfEBm23g5foSVngGSAZojbYBxMDM7OBuW+rCir75UnkxqJscPBjm0A6kGEEYX8s
sg+xk4v621DBr1AmjQ6JxVLIZPAql2OboeOuxJgIhy+G9FDBH0xsctnKu2gb1SlCf9UOvVManAnj
OEXc6sLKwX6BX81yHV6qcY3NB7+NsB4V4x6o1jtRJCKP9baM0kydg5Xj9lumZwc6EJRrFMqTEz/Q
eNrRERxWcyW+QKT9IgeU8dlcZSNSeuGnL4Y6Zh/g+SqtglA6L1X6UoA6j6VR3uqdthMLwE6l2ykq
Ln7DYRZqfGXR3+HUKZ6Fxjd3YvWG8Cdc/PcuWb/7x+comX4wzfqbb9u7wBEVM/dEm1lPPDaWZXwP
Mk/txhul7M/GeLAV66zxXP6okPlTi1KOVfJK12MW46RliNVX5QmbpZP4LFGdhsQb5K28HG1kLG3R
7TEh0dd+6YPrGTxzMPalCaE7ID6JXLGlk9Ol4T0Kg0eU296YT51SSfRZuH4i7cScMdks2ahtkWwi
YIj4sqPdpSkjI1kbj2pufcYtkOo4wOV5IOWf8hbzkGorI1HhTuKSL1UShoYbPIK+RDkqvlqKuYJo
XdG/xTaR/u0orcWYWEabDH0X9lXCpIgUJbRrtwn7k0lfJBAPzVQ3r7ncAbvi3RkBaqmalgpCEmaB
K7WiA9nXxNplaSzh2BzreUPA5/JNXeRVSbjNRN9GNBeQfDvpVXvnRwpGSPFHb3049OrhzCAPkR9y
7rMv2h0PtH55ByIOYn6XUJSKazRMA0h59U1k1m1B6VYQQ6MqvFfm9JhSfQRadE0IWPmUf+Rl9oRZ
new28mMdGREPox/tltm4qKl0FgRbophGLIWTkqnf9I50SuwyULJu5xSF9Zr9lAiOvxhUN5y9xKXs
fDtcG22/Xc52rilgAvGcasMTicB33a95PDhXeW6enPwR5SgecNFQgcdzP6s4ndR2cMxbQ1iVlhtn
eRqkssYGBw0ulsNyK42QWjOO5dseHUMR6ApGDSNWPSWh4a/3r6Wl/NP2paMbDKqDOZ9NSv7HlnNX
i3/VSGflnDJehF7Tmh6bEY8a+gvzoBF9deUihzuEfJy0hl+q7bSp29gS6Y445KVlIMKeuE11Ft/7
EORGa51X9TEskquTpf9i0zX+bM/FT96GTgoXGVDKz3tuxjBDDrJJ8cKM5zxMT8pMfI0UzsBQJAaF
1acFei3HXCCqr6aTHcazQHHUlr4zRYPUXDqY/rmW5sBNu3bdIdugIn8i9qClRyP21yWYi38JbGkf
ScgiYBwB1LS7RW51X+XWzqyyg4hKy/7VohOAuj1KxqoNMTwBk5Ur9+JxkxLk6qzqPlWZ5ga2cRYh
YCnOLXE0GfA4KdP2S/W1PGaxZmGtYj84jvQ9c/jSv77r+s+0t6X4sgDt6BbQb4Uy8g+zQjRwhrlr
eNRbVb8Y9RrNlgi1NwoVMRLy/fTVyaB2mBREMTkZDXFTTNzQStoVYb9aZj8Co1EG7UYWVdakPk2m
9ISR9QVDbngNA6rYMUjYpR6QxNhUTBpM5mJLzSTGC2JORAI6p8mXmBtEHXPbZmwKsDj9rlKE9Fii
XphAqm4BRxLttAmSGJmy3ZD8/vUV0f6pHNUNUPmgkBR4SxSnYsn9Lo2bh66OLKlXPN+fUuyWtqjR
E2LV4gDRnP4WQndsS2c/mUC7oApTWuPDj36uaI0pU76jQ4hAOy2+oEbjyMfFSLdQ2Td3stgHp4jQ
YkMGmoGQQKNkuHnHZrTgBIbAgBqjP9VtfzdHgIA7kQGGKUnK4CK+l3qYRghQBvNjpkf/YjEo/9RL
ECGAM+Z4YFnJy2L53alHcm0oxeTInj3EH4pUnZmB0tjByrTTcYkkKeotRi+Gc2q6cZv24WMSsCcg
nxah6BxuAnC4f303FMGc+Dmr5piElovMEMqxaB3+fDvijk3T7lLFi/rszUmKw7LHiI66rY1e31Al
i86qACBlbKVLmrf0qUczuHeCx75sX5FSci3RZi0m86xN1SkCG9oP+kF0RESzc1bN+8I+zDbBI9do
BlVSulWRcVv/yJbT6KrgfBTk2FLNQNSRw+H++uKGi7dPNnQ982NJwpYsZgE29agR0Ild+aV0FrlT
S83hiIajCD7iH2xEhBhKt7kLiYetVaRvJlimtGCHjnT/3KJK6wlLHEey7rKBVhbk3bcxyw9jh3VB
TR0r6iKIv+9MLmhZEKPFKYl8a4lQUYTHFnNCnd7l0nJd0pguF6FGa9T18pXLPEVkYU2B+YoOt4j0
Vlb0t7mPmebQOe//k7wzW1Idydb0q9QLkCYkkNCtu0bmKZhuZEEAkhiEEAgJnr4/Z2eeyqw6XdVl
1mZtdrqi9s7YDJLLffnyNf3/UlHphknRbEf7/pQOnRuP8ftqr1WyIaZxCZU5uFvt4wQTaZSpXFHT
rtZHqlmgnWZOr81e3OCYo/D7qCersoBF7xnJzK6D9unO8Uq/lTSirpm0g1qoT/Ayw7RUpSzH13kM
JX8YZyDpVBgNghVWvDY2phmQAg2a8BYBMkudT0xVp+SvhG9A5CqjQTpRhXjhEcQkuFbngxFfD20w
WQk+wAOu37IB7xGVXx+hSVTi4Wwki1dy76lw/ulEHOV+GsTa5ZDp1VQHxau2sa7irC3t7GfnG/1O
7blK93wsnJdx2lO1+ytYXSl238imoPdxYaKASSR4K9BwyoZ2/IaCn+r8j22rzpNbFNEGu6KFXQzv
2Jvo1seBvbz1DR0H6VSnfKOmqha7vc4UJIbP5PcyOAt/AN45HA76C1ON9m/S0UCV/nkXKpBkUzfM
FqjM5j/E6IiUnlstguJS6cHjsf3Lqef2ykpXzolyA1TuBZ6tdqPqtkmS6A2T3435Ocn6r/NpnCAn
dZZRI5QBOT4eysf3jaLzNoHnWkXv1Za6NUn/wdBaqMSRSlqocLLaKyoxpZzknGZsb6HSoSrH1GoC
u6GfvayhOQC6MEmiQvtc6OGej/leSU5Fnqp8z1Tg1jSSg0qcqhF07vqcik6lTj/7NmOjsrfV5Q6/
/G4z2ZYF3V0TU2epVd1iQps7J3qenFdC1PoOKa0LVPcb0g+yXKSHIqjQhU2Bev4A702JWpvkuKpZ
fBLI+fwSv0YQhK9fabFpEQOQea0iA9lGSfGlRYFejBPbfN27H9dZ+SpReiI9ZDU+gp5/fGAMkhOV
DXZ0g50TxfFZecgLoebKZzYpagEhasdZ7IkAY76rPIHy99UW7xiAtdCdrzMlVi9o1lWtYHU9bpRy
iiHKbVN3+VFSatXKjEBoagGBHdxu5bxppsH5fZ48rZfuKm+pgQB+JALEboBQz5rl08FvmGtV/mtW
P67lRyW+0pw6qxOYTfu8sfIK2+g4O92VxlJJOLD23Wd2SumDRK5VmbfJaXiCS+5edIZHtqoypj/K
+EJG02jRgkaZUETO8FxOYXwmLD8jXUemhcyE8pH1y/G7AxBF+co2Sa1PKrGpUolWcp6x8WAuJ2Wh
XC/18HoHHEBBOJRHiawnZ7Qq8jW11qhloMWU22514g1Vz7zVg+Rv1LBRjb+S0TeiK2yMLKaY9FFK
NXfHhkpIoNaYJ3XsfMqOm6/mKL2S8vy9JpIH/6QXlCN5PDb2zWebEO9NRDeVD0Qu1J54atG0sGfK
bFWDez9In2UoVZglegSFFx3SM2qLGJQkmrBWQWL6k9NPV6riAUhas/zVL1rx7FMwfLpfAMwSXQUi
yyOd1XMBXIQPuvfLxdUJHdzic2OqBl09rK+igCj62l63OtoGrmsSLIoyrp2Sbru2pirKoNE59aL9
/N0Isjpg76LGz68YSDu2hA1j/bl/tpXIq3ltn90mVRbex+uiIqxfx2wAWtdSav0ps4b8cvBoNfxf
GUPyKSrfcuqcJ63i6ab0YSQRj9GObaW1ZZvy1nen0bvR30gFWz4S1SSZ/sbzUIlZlcF6qFPvk7l8
0HUIAqMwpxvfJw2snGRVHRGVRkkQ6uaq4uSPT2caj0mH8BO0n8ohYkVUmkh9XsuxCbDo35y31XFe
ROCgVUHokaiYTi/ITzL0cyAoYVbpRfDuQZZF7ieYVhHhIsOam/lGRSU+Pnv8OG7UUZup2PwrpZ8o
9D3QQ8GLCs4Jh1btnHs2a11gkXu+QYTTXujyGDULUqUPyoW5qPLb1IWPBTcFxZmiq9XZpTLXZp09
qIoHQKF0hZq4SInwx9P8hCBKQ+8aOt/6VHHXer4yb7NOa0cU6Tu7nrz4afd27fYN0JNK0mVvI3ha
tqNf6CbYVJX01fG5hTiN46FFbQR7u87Mec4Fry82ILSs0jQJlCEbgM4ZZZrRvqcCmk0UQz7sKJOP
ChWrYhFHK2HvdCaXT0W4StFCT76rQa7kXFKd7HeMIzWXJ3YfTFTzZqMTfKzP/9vwj/9xiOemhpK2
7H8JFZmX2fa/Q4r8/bu/8CJtUM66CZuDAZuOroN1/gMuwjvwQ+jcSKGO22BA/gstogMy6WBrwOiE
wQEymbd+R4uotwz4HzTNhK4F5IH+n6BFOG/+GkKwAGeb8FRQYgZfkQHthMKT/MnpubdoonKMypbT
azo0vRLefOWJgTPabO5iSoJJ1M7Lv7k7Q1jwFVRyYjnNsSEaHqhZSf95PkEtK9BVaqMXN6zHVJib
IPPJ2ojaazsHKFLkSy4qt3Lnpr9atZ3KNX0aLASU5jiWYwCyhinBW7QdQLPz3Ck8zAZnB6JQXMQD
BG3tlQGtjx2g1YJaWdCpi9VNzN8OyEWx5TQRdNAVsTNZTCzG743wjF2Iy8TkKGdfvZLLbE5icajd
7lDoYjEcvsTKEpoka+xwJcpPZUsORjqECpbYPECsNp2msLls6Q5K7my6dMsRdnCWXG3RFhNYJUTP
dlavQBNH37mLzWTFryentxrYPAyXGVBWK+ej0b4pftaMVtTCn4ZheBPbTre9Mlbm5P0DIDlfgcYN
YwlujpZ24iUCsrJiNZiHG0tMZs5kNXBeQg7F7CJWC8JqjDSRq5UtnBFMmmLFBDmjniabvOVBzCQ2
o3G4scWI5YOwgp/N1oOKVn12QIEtL2jSZsVghxVjzW2ILdfQ5SAFil663oqqUTFHhQu+vtri9vAN
LxZTW3DV2ruI0Xaw8kaj3mhO9Qc/wcgL5xuWZHMVgxG0EyIDsj3C1BDA3kVMX5QzdfLiQtKKAlhD
2PNm2OglfW3CeH8039wUgLXvgCtGWlO8RnlAQBRyndY4or/uOgfuHDx6ERdNgX9DtQ+k/Sp4/HDz
Dq+ilL1V78aoEzmPxX76FvOt5mouoYK3rNynd+u15+7Q7YgltqDUJONyry6GNtzJoPGkTqkZoJXS
bdROBPLdEN+7Ui7AM0PL/iTFum6F2o4uOjnSTkw3IPUsYv/uabtOSMNQSeUVC6vmxhZz/+fpGv5b
PNzce/s3B3SuOEl3T1W483Z07n6T4x8Cz6BsmcE7KzWm4kUMxwQRRSa7w+X8JkOOD5kPK68VFkHq
n3wz7IxtFzccpDs8H33T0db03cy8Kxjz2CUi7lHmJ9RV04HtNlxb2u5cvTD3w4u8+OC7gyhM+Pz+
KolKOXNilWJ6RHwRCv8S2rLt0hNH6qPGIvL0cTow16ptFqnaL7wFrFExN2UYCwHQX9xlmIuOkFiB
4oGuAA8/nT7E/uhQcSD2sRs5fPQtWCBLDFapmIYj/ylQHGz0BdEt6Wy2c9yZmp9YqCEyVtAmInH2
d2f5FGFLckuWmSiHTOUPqGBEcaBEbjBCINlUfkMu+6nYqCnBfXCnpvwxGdCPP2a+51NaJjk35v/m
j3oDxHo6pWpJDFBuDTJDMXj36YlBrSHqleM9NUrq5tM9/wCrTrG96Dg/PycZu2NA52IKDEKMM7G8
MlOPniUjVoOma3xprGb/16PXYvoU/jcpOUn3Ttlf/kyVvGSfb075irjIZSy/mrIQ4/iz7zvcePgQ
kejfgRW3XUCyJ5n6a/Jb8juVUXiD7IDMWwCH6HF7ebp1Rg0PEgRMWDINoxWgYsGc1GLE/yvHLbhY
IYZPBkwlO4T34tlLZvVSd5nPLX230eTMAXt6NWL2iGHLyjHF+PR1HRC0HaUBzghaQe1mNALZE2ZX
LQ9LQ1tzlvoiIx8VReRGIr5nsbf8JSUXApog2ezSFMPNxBc08GLPn2Uh/FTOxxBVMxG6WA6Z4g5y
lDIz64ZzOPRfniHXyyX1L0pbqilUa4BwyKbEoBaxvHi5uHoaIN9cVtJyunDvyLXb36OdoC4QYnbo
7SS7PBLLjBFtm7y8fMs++GbRAGJNJz8U90POTN74odSRXYfnLX/WfX/Po41dNVK3kEe5kL2ZFMQd
h0tffMcyGC+X3UTUbkt8c3mxBjTFA76l4SYu2Nyz3N3dXa/wnE1vl3OnUuyoMvUScehRo8cLJ9Su
JjmJrhxNRxbAALCt+y1/8Vq83FY3GqAS/bbDYScPizNlCrIKZrlYD79eYjf8IawD7vi7ezj0lFYu
OZ4ssdtVYhZMKmepeYU0ODhvrtMI1aOmzNQO6gCxnk2IooqzT1mnc2a4X/lX5mduE3D6xnANN0Xa
O+ILDL5Dt3Z+INKRfPmNEPKwD1m7HG250ITsi+Gw13X7Yu+6gVwOH/KbE9H4PNOs8oxu1+jGwL2P
8vAtn3CnsMRHEYBt80DXe8vKGQYV796DDgv1VfZgVZJqkIsJPWiYocI5QNLtgGFhYxzQFJboDQ6Z
nBx6i0lv0PNWm82k2xWunAS53I1OYrBj7icRT7xaLSIO0IMuDt3umVq3GAsllqXpQjLwRXXhj0Yd
IzUC4rg/Ec2FJGGSdZ/s5HxU9Gz/PLiOCv/43ZD3QTsA6URHrbdf+/BMvRDa/s27jN7ru3s56IPj
pt5Xo9P6tXqtgfK0N61VPUhHOmmUo7tblAxnV7JIkcyxm4JXEHGIgZWCymlTTKx97ReD2u/AM8LU
6mKYiy+T3bsn0MyPkvO3SykAj/CWYNaFjKWpJO8bIwz52bGyuYNhMDyxeLlL2FR8BQtKAHg5cDK5
rETvUIpB7Dz8l1OJ7rLfd9/i5yn63Yn0p2531k9EL3DW0nV9dkhfjrvDwOkxbtTzbgKyErGtBIQi
IUKGTcWy5Y7adzc3dzZPx0IPM/XKGKTeSVxddo0aW4/VCnb/OhJuaM2/hsJ/WapwFGISd0yM39Y/
hMKjzvmclO0Y+1EbUGF7mjbj3qsxPJuLa7K0ckyTI5wLtveel+6ZswSLyIGbpa9v2g95pCzL6Uze
vU54rUAgBSDzOZoLtr9SASBohRf5NdKKsYKoP9CGa3VwJ8510AwKdnvvuas9bNWuISr32s1/6lHu
cY4s+D2IPGrpReU9Jboehoqvy9m1etBw2zeX9teezjkEu6H7DNMgn49qT50a6bQFyDlQNkHpbpVR
o1Qs9Cq9cnocGyu9+/Kf/cxLHAgQw9ph9v3KhVHFo6uIox1qR3Gl9DYF22QQi9W85jSAvwBTm8MA
NcpZtk8FFtlAHfGj/WjrjTYhlUJo8/lcmVDQR6CUMOZGG8/rDbzBYDAKR4Or8NRfA05bNI375oY9
j/OTJb9AuJLwNKPRdrQx+SomDHYiFuZd+EKMBt5N8F4svHCkjJsbn55vvdWF8/Yqti93tBmN5qs5
57E390fch5t6U/7iYAzD6XbLMXYVDufSfRCONu9gvpl7qPJG7w6/W0CnEtfuR98ZMik7zIZyT0p+
Njp2YeZhIfqR1xLtCYHvRUqNjyZzDrOQA4yf/XI84pZTbhIOBvgLIbZs6M1D8SNc7I++GHl9nt5b
Od4oDNVhNOW/bogpj+GjPoiN+TFURgbG9qO/WA1WK8Qf00QfPDEq2kKjMaEsJ81NFLxDbEIPIXEg
wcGaoc/Yupo2HRaFIIRY1OOZc7kIHUNsO9huaGnzDROdidVygW0TeCL7KpKz2eHm1eNq4nF6U/AW
GvxNRFHegka/sYskwcDzIJmk5HEgxegs4Rb3E/H9El9rTpBuKu2FeScoIYJFKSY4ZQfgtsL9Grpd
dzrsXtHghjhPbyHhJJlArnGI2OgGh//DyUJ69crXJjcImIp83VkU61PvPbc8/cuUzX4aoJS9u6yG
beaZNjmwHYUjKH7mlc+Me2cvTLsh7aHZZEdvNK0DjEnMhwRpxaY6ejX2BAdyzaxGjt9wi+0TQ0TS
ccNTW3CvzOeWYxi+HqpXsbsb343vh/ixoINquz8JZTohK81Hw/10TnMZOUJ4V6ORtw0xA3FNGqwP
fTT5s9lQEYT034W3YTKn+Gdz5fhiCbEJcCJ7HqfrCLojgUyGW28wwoJuigF7YIHzttlO/flNctnB
fNu7iB2umoerFbKn2Gh4Udx6zmy4C4SW58Oq9Kdij4uE89d9fZ3cu5wziKfDIDfsnsGdTYsUpkIZ
D8FqM+BQY6son2uqnmk64t6e53EU9pRQYlPjcY6mXFUZPtNEbtnlW9zclbdaeWz2cD4V3cAdh543
325GC0c5ZvPRfLNg0w/YgbyOm8APasLDqN8aDp4zoCWuq+R7itXjD3kqj8m7SVbGH80hHXPUVKZs
ZWU+b1rSwHnwwnA/8DwHNxqHkiHdeGy18euA2yRsGU/5wnexneJsTEOfNQq3G76G3mGLracICQhp
YThz/k1fZhYIpREyN7j/atk4Fvs8KSpTbGAa5PoMbZ6sDYjQEm/cWdsuLWnkMuWz6j3cW4mHvK3g
bWKTqgum/CHZAVMVMurtn5yyyq28DR5h6fZesqHWHD9INntXpcRrfIMfiNASJ/GOq+IkcyrXakn/
9C0UXvI6gPCZbq5V6dzxgjfphhbW1KGmm7sJK4ykbQ9ld81leSNz7Vzaw5iPQHRJxYuOHj1KEvmX
L8zyaGfuqnHjG1XBgZTKepoH5qz0StxSYGO5bE/KFfXf06LXnsKlIVbhdr5l2dTqqaf1+7GMMN3W
fohEzJXqHRNp+Im746WfifW3r/zMH5fzPxddV0x9Zj7kM/7Y7+eiz06YTqfL5fJn7ff7Pr9j0CuP
bBrux/7RUZ8Nx1Mf52rc/+EX/BQPewGzoYFrKbjGzxgBUc7VlOGo3cr+9Wfu8I2h4QsuNp2zwCh3
S4ZM7Z7FtCQCtvSHcoa/6+PuzvehcgT5Zn/Y5394ZU1MHl8yxLUIfT/0Q+UmuX6KePLCdNp3fX89
xP73+1353V93+3MGMO77/r7vMi/u8ms2c/vLtdvtT8W6z6/DdXe8BmImmA5eaUifSREc/Ji47pR7
4LAlLhYpcRj5jb07RU767jDoOUN+Ocj+cIjB1O9PM9E9uEPcj/XXmbMjEy4mqeNM1nxALpdusF67
313Z/+4IX/Dr8MuVQz6DPh67viu4P12MxsPWqjFZLvs4bMM+Po8/FEN3/S2XvtsfQ6/kum933e+6
w7UQQxlAh8C0fL3dZd8fu4DmhOgP3zfIu+RpTICD+elw6e/hsHZxUfg/f62PjJ1X5BifWn1niedC
j3dh/mTs8jFu25sp8cu+Mn9wM7mm+pqSK7LXgk8Po590XAyXtWvyoO5aBQAwlqb4TeMbLquL99Bd
c0WPt9bdyuNbS/Qz649vAjudHPN6n/utff7JsppOFlgS3xrspMD58pX128+E4Otu31eWKmfAD6J7
kWxZ9rzrD3/2PAJhEvEDRRnS0cI7pO4OY610EJg9wQfiBOwjbt//6mbygIHamwSToXqib9wPhgEC
nak8i/Eaec6JCeFpfrO44589dwuVDTYnpMPO/5m2WLohaWfpPlxWMmM+vrs4sUxD6d2cWi7Hlace
bQpUBstRCy0eCL/1p4FiUjx3NYcFyE+0UOItx+Nx20VLubPu5MvlQZjxNdc3JP9i23UZL3akjRnS
xxVdfykltXTx5GezoOuOl0LgKa+R/fFYads3e+3k3vxlHwlNva47i+QE3jrBZPZVYIo5TbwfV34h
qz5bUJmdrnoTT7cpwuERA8HtjsNwNA+niI3LCrg/U46AWIyYiqnH5nLHU8Rk3UTYGfG6YApYAiYR
aftibv3u+mt4crrI5my59vq6QO8s1Qcj3K9CXvFi+DaLz/zj+i/PvSmbPVx+r5lHf+kuL3K/P0lL
9n+gWpANNx64GD6OdNnD669+Fxtmvda9iPtFovt1dZq4Rgg6trtXhblN/Y2nXyQse9rbM9tuvEYj
MreIW4lJw8hz8b1+CJf/Dr+BNztvv7GYsnwsPhIbCWYa2JBk4MRpOFN93+fM879iHuq7S5ZHqMVD
QK6SiIsKhEw5hplRGNoDJcIniYrkGr6/7A5fvWCWerH8bssusNAg+/i4XYNoQX0XcB0Y8EUuyhTy
f0ovuxVl+RDuI+WH5iChD82wTWQkFyRoa1HOH9MO3uDbBe6NJPAI9bchv9FnRP/4gaJXuFRw0I0j
FeOIh1FzYzBDX/cxHdJFOep41MrOcYf7jUMSkLOfZ4usl/eyHsWpMB/S7OWzj958+qvhNPACEyKR
lNQKfO+DHrxUXPLIHPLTYEu/HIZBFRcfULryOoqdQA3P8jssFQFDdmAfOee5Jy/RjWX3e62uAWyd
l/DAJF77gryAJZwdB+kIXoNNi0sVXSvtlqNs0hc/HZ722y8QVt9H1ahoTenMJk7P4ZJPtGT3MGkN
CK8oEj2C/ZMEpX04OYlYQUMje2fib0dp94lYKw/F22LL4BpxTwvHFft2QgbCECsorfFcJZbxwSJ0
QqdsIdfoQRXWyMJoQr8foXWfRC5XV7cSD2/z9ghgVsr3LRySIh25W9CfNJ5dcieFLkI8vo5dWoyL
xE2IAh5o77rJ/Ybj8s/FcDxEMT0cp+G8gh4wlJd4fhX+fXSE9A2kkkYpve0VX4WpRrK/4KH6GkGS
7q3w6V1WxOGzdKjZp3bei70DfR0dFUFg4So+GVxHYOBmVGa5+QQSGu54OLtHX302cWOvOSbaMgi0
gFumo2Jw5cupc58VG40NlyM86Bq17gWC38cE9Ag+GeE1WN2I4lTE3dSswALBH+Vm0ktaFh61TDKw
wl1wSHln1iCytlscgi8UwiR32iw6c4Fa4t6kg1bwzvT56dGED1eD0ikEaUZYfMgd+DHCe1CR0DnM
YDbsgb/z9eAxeFHhKuwQ9kV0xJHflBRhHjkQ1OD5qdjrMzgNEq8x7YwJdo6wv04nWEtbBAIqaHgh
EQxvg/bouYJD15APzw5nBALUxHCzigRX8JDdF3EPSv6Cx7QYPoYq9LIoXW2Rz48GUkYvYCU3L5ng
gi2oXuaRyL3AVtvbrXpgOUWXDY8BDycZgW/loqHSLYH3Q3gKw7whNtjpowaCiOgfeojWQOs62tSa
OzMyHn5Hriox2dEO1lXxI5UEg11Q7J7OYsHdxT04EGw0RNnNnVtA/LVrfsGtSuFyJPED+ySrOmwz
Zo+RF4j3lZwV06kuNtv1drsDFwMFJw6kt8SuR/4N6R0s2mHiTw62w75UH465CSusYntAYBnEr8Gw
4C5dKQfvNY1AtKNsrmE2dKxRFj76pP6SsLmDyKJNMZ1z2cZLu3/s48LSnj5btWfx8pbI0wuaCvjd
mKH7N60W2vPLojWAocIOtKk9f66eV3zOaKAXoj1r4X9iBD/kM6bTES1PwaQ4ORmCI1wfPTuACtEr
PLYWKcKylzqExfrQgPbOfkAi0YmQDmRRNhwmC8E0xm3n4TEhQeI/vJYPZaWv+/GwREdagM5eYSP+
OTfC/zyP/n+WJP/v+cVVwv7nT40Zfk/gK/rC/2edEQjPmbAL/imI909sin2Ya5Lv8595FJv/9bVf
2fGOBpuiyorbxPs+vIh/ZMct+zea/ZLfhgYEtm+rSZ3y71yKhvYbrBmtFnlzRXVomFTj/UEOrv3W
tixaISk0MNV6Wvs/y47/NTne0Jsk30FsNlXZ+J+T4orb7nm7NXxqAW/SuOfksjunLgVaYZZXqNk6
WVd3tNixLVqv5pqaYuKjjSkcr3248cLHHUMkPf5EdOKVpXFdN4lV3i/1umh0UtmBSqo1M56gkY7l
RKcgXjybl0N0ec8b+muVvCsg48dMPu2389butA595KaMgY3Ku5EAKI1DGDbEtTgmnv2wh2V1JzAG
v+g5z2jxamXE6l94jMmTLrqF2X/nVHs1y5wK84PNiONr2ocNYQNEPMhbCc5xc67fIYk0mtFJmh0t
MB8EU47PaVY8p3GzWCV386d+tNYvLd2XdtJ76bi1cLQtj893UEL/XD462/OtUQu6HGGA1BbNx63R
sXPGOQYClpN5ujGKOzzV9ydRwYtFH1KrmF7PTfifKzo8tIv93aim+evWvVvnU7eKKbHSa8X5eqPI
8mU/iYclDxRTZtGwLDE92rQONTD8onNp4t6n8S5NE4LTeUpEuoFl/H43nOgG8RUktDRTvnTbZwgr
niY1TRTvgiod0uW+GZonw6epcwJPz1sCI1wXURtSdb0J11cxzFJaTNyyE0dsB0bi14seuVfzEcQv
gMu19phb7wd5D1t/QvcaXyGmtN53Py1T1VbvkULfffK156V0Xnb5HL3jor2rO0CDj8ZPUt86gW63
CCPGFjRC9Ni0o8hw0ifpuVwb2/eiIXP9kRJmjwvZed0y96jmhv62t6BFOVgCMsCkVPDqPo8v+xdV
1n9U/vM/U22hMP73JLCz7yz+b3QW3/mls9BMLa3dbkEGCA3sh6/1j8Yund8grQL7Sgc6XfVoQW38
obOav6HMqNqhtEgzQBKhaf7QWc3fwAmbNlStGrkNpen+IKgd/wIo/avGLlT0oJv+DmT6u876ByhL
FcUtgNxp5MfFSQ+e8ePmPwraUAPKpfTjeGvDl5yc/VPVIZNc1EB94rTweYgSuT2f+8fn+QhLYWPx
6NDT6mQmG7oWb3Ldus4BVB6XVwgXZWq3yR40oguEn++HW2stSxTAUEBlQXV9bJxtgHrJ6+rf2Dse
xI75ENLGixNH96jbbNfGwdCuF/mqI/og3046xSWFWW1f1YOWxPRnhpGyo7n26Z34Bc0tJWQwdvdm
VWAMjs9hcm7dnEfnbE87l1YHSpvrMXNMGFoVxRGRSOty7dfW1VzcUr2k0/mrCGqrtgMAPLaX2xfq
77J3Hdp0IxUadYfob/sxuyYtBWW9vRapXWOWpMlrbxl26dmFhcfUySoJ0NSUFiX34GrtS1AVcQOi
rhtKnsODSmSNXgTH1/UA357/bMEN/9KI/4Mm8U6vhgX9dknlRfK4wFbWzGqR394RNH+pKjyJp+dW
GzfByAZAkWwqYm/NS1DG1Tlo6AXIXPoG0zM8v2zOx9iadrLo5ZvX6j3IDFtzarsNYjC9V97Juja8
Tud5h4cpDTJTX3XqE+0h74CF2q1SNTeg0NCOWmfvBc1m99woap3WtK/EK2tr1azqeXI7+p36hRt5
pQz7aOI4PS5v2S5iSFNaLfCmxnnActZh/sJVy7TTIGrmOCTXQdmK3l6rvBAXTttQDhcXqnLeZ8wq
mjnLdvv8ml3SquiXjwwwbsHx0oDlgoc725u78aAsOi9JHMPcIlrva4vaBi1fPK0qnz2fl6eTxKXV
u506JjkKg6YazTdYoDM9m51jnRaLsryXvvWu7m6rYV4C+6Kfl//fm3C6hg76V2oQ6uO/jdN9Uez/
Bh/23wYpNM3n618aZH2u8UstNtomeqxF+01DB6mk1N8ftpx6q6WRtf2l+XQ00+9qsWX91qRvJ4WO
VvOXMv0vtdgyUaaa1YI5SYPEUzP/o0JHTMq/qEVYTHSMQo0O2WjZJk259L+adK1GaSRp9oSC90pX
K/1aDa0qXXJf+NWARacPOOuNt0LxkCq9JlCxJuXg8gJKnz9TEzWlUd5T36AIvSPp5rlnNl/zdwOO
oEb+ANJf8aFSu7mtrAMJZ3rpvVN9+G7eibtcz5uLQjBfoeCr64qad8OJa9gHnxwlkFwfd+VRDyu7
tegkIPoNdGqpU0MeGamAe21kJ++F3STIdW29Zs2Xc4yhEVINlmFKi7ePPPftRLPd9nt31iCGMVs0
rnka1pa77y8nm2ja+zyMjnUGey2hrrYOTcIpbQAaKylDb06YmqHRAuxTX51I3xWQz4JbvQ6OURQ7
93YKxAIuturV+amN++ycva+QQxka2v8UgW9+v4Pj+TQoanSCqUeweFiPcQqT3aXcXTtwIZbvQetU
GCRGb6szisyuwwZsvxlsDo/SuIvqGHVfT8trJo3avTxOW7pN7yIrnrSjeH+JjNitTvRmSCFdoTbb
5EPvsj5YRvhs7zuRJqlgzaHci7/sxqjODZg8OyTaO9dNRR/byiJSEjcO90e6U8RjNwMeGBPqjM7j
jHXNI4PXIjBZ6bBgZy795nSpwD7O80xV6A18QKNFuXZddcjdWqWTN9v9umU5UQ025gqL2AU0k/4g
TheZ4Oye5wucHvEWv2LSedLM/AKW7WTW4nVJttXbCt+dI+0KIgNiT/qEps1LW1TQKUR01n1fXDCe
rvF4RNAQnMcN+71EqdkSSj+yWzmZJEhrynKiYH/gAF0aHd/l8cXTRxVNOC73avgs30xIftnn9QOB
uT2u4fWJ0wt/tNfITol4dyoYY+iRkGRupcEBrZ1OiVMkdCCogIs0z5S9GNd0+4iSxAVpWuPXnHP3
bUwwBTjxE5tGa/fbJrkCwkTPM/MtuAnf+7YFqFsDtZU2G0YXSfwyHtnucU7B93UaxTAyn2HraDy8
rDZ0CYhIN5/dc/QaPO6nq2Pdi5ZzSszafb0vuCs1TLuX46wJb/HrfefzGUMt02LcNnhLL2x6KDzB
z9/K2snoNhS9mOPsZtzdfnxqpLJ4nafgnSd3s0UlSC9rRd1zfNrq+tmN65afqGbTde7RNYOQ1Dmf
gWjyaAs5sZN4XGh5B+o42qhVqlXbu9HNa7RCnIOi2BtHO2wiB61mtnnnkHVmbZqa6VEX6CUgJeJu
x2JsKTTz7VQt6hdJ8tvp3+C+/+qWoss6NrZkC9egDcPxP2F0zUy7tjgRY79zRiisa9t/Hc2gnZ5w
fMBm/Ent/25h/pnrvqnqav5uUP5+N0rNP+2x0J9qNH9yhp9ls9mAYjH2rc71ITR7rEj0DKa1dTOH
ZfrzrugPrZ1GR+s6SU/31b+5vVLM/3R729JM+ECB5bf/QXFnl6Zxvbb12Af7vM0Ki+DWox/VbQlU
/IVK+KzF5S7tiIYeGVQPb8v710PA1P+nEUCNix3JuaF19H9A2cM91rrc2k1aWj/pxqH/L/LObLlt
ZEvXr9IvgDpIzLglwVkDqYGWdYOwLBvzlJjx9OeDylUla1ulrh3RJ7r7XFSFTZkCCWSuXMM/ZBfI
3OyqijSWVG8W5/v7yzk/A51ebvhsx8r1NLhH/yJFkOtqLTvi30afOFRCO9vI5JoMkFZy38QLNZeo
IU47I6mQEzf7s12LU45BTaWF+9Z5HGtMFpv8UJzbimaDYz5m7aGKu7OD2U2rJVu9rK4UxUDqMyUU
pY1nj+XqRTkgb/VTPkKumtACroz4qRYRluKPxRQ8mTZifkKN+iXGliuMOR+HFPG7UhcXY1XIZTS7
7JbZ/UxFRh0CjdGw/1Lp7t0LyxZnU5ChPMIVRBlzGdHLyDREHbCMqORDXDt0OSa93pStOEGE8qRM
Lw0xLFJXYkAVzDCYcTprFbqDjnZORueOSOM25t2IOBBAGedKMx3kxRN7V5OKKhxhacvkidCOeFz6
Oy/7H5XGv+7VvW7V/SdNU/8H2af86N/9beJ4/KKkkfI1jL6Qwre/qKR595+VtKVhU4I8FgIWDjT3
PzJGamw6hQ49PP4/63S/qqR1HAXNWVNLtwiEYs4m/6iktd9MCIgvclu/txP/WSX9877/q5J+E/Bc
bSzjMkfXVaCwfNVHoY4Kaq7tE5pDt5BSHdIjVPAubdUO4l3RalhgTAirxmrcn2xEefZSHYKzaRTm
ntTrIe7rx6Gt6itoicrBzLM7S2KbJLpsk/Y9gKuQbrjmlzToHPAeWtjk+zBM7ZuQs44zrhisW6PL
8XWadJFDxYOX6nUjzkK9HL+hf+h7mlXfVXn66ActuFo20qJGhmcdOlgWGNmYLOLSYTAtRrlMTLsj
I4ovc62vPVHX8SXkpeIy98NxW5RIEZeqy1Qo6dVvYxjVW7NW+q9mlPsIcvX5Kcw0U12QWlmPAVn7
Pkgme1VWduVlivMsWgVjNifLbEZnespkqVe6s9Iz3jScLLkqFFseSlSkvmYqPlfwaT9JbGLu3Iw0
L3WLYiuNslhltjNcKIi4b/Mg0k9VMeqr2tLQ1EkTjD5FDgvJHnXanip/TPwATiWraWnZuXtrSWfq
8UirJsSJa+ytDDe4kraNlVwkw5Pel+3XWlcgB8f0pJFuclSge6rs91VXFPsiU62VCS99g+19E3uo
cGT70nQH1M6t/OimWbEu7VaQHyQNAG8rwctNFvml0VjatmQVXFmOxN856kiOFN++seDvXY+ESxRE
fP/elZa1k4XZLsOwAruZZWjilEVy5Q6VjnuMgYCznUXLWJai8foiDC/b0gUoH3eMoCwFTpTmotZs
aoiwOBMef2o1oWAsEA8Jpqn81s3CQzb+28vadcYzVPB8r+u6hkCmLC+HIsCKgF+7aAqNLjOZ7CmS
dbFq7BjV8EYPtjgolJ4/1t/MzE+uWiPMl3ao9f8Gv/B/Z4ORcPV+ZX34Qp4aJb+IjLztR2Skk+gg
wwVt3xBz7UuQ+2Ee7eArDe0aoRIH64sXwdM/eozab3QdZ88nRiou4xEypT8io/htbjEySuGNBhrr
/8g8WmjvRcb59VepIFLcdl/UIz3GtL+sLbBwqlITTbr0KenSTaBZtL9wNO1aTnhc7ahXWivbC0Zq
oRNib9k14R6XG4GsihZ5uZMAhTAFfskp1VWfaYchJWLxh5Ve5w+W3t5KvPlsITdQ/u8GTWaXwonD
pZ1c90o+rlDJR1NxXOrOjWbCj7V8KiQbXLBR3ydx/rVCTShw0RIdwhgHN1O7skR90UAPXmSORCk1
Q0lMhtU6QAg/bhlgTK6G60pgxZ46ke+4o7MM03TlNlW8qIP6myLLGzftN34D2KpMKjpX0aHvm09I
/lxThWyr8BlVzqWSo7aLe87t5MMEix/88HtbZ5spdx760IQENkSfInFd6Sbiw233xfQbRrjFvTS0
ZzPGqZU88STUaTU26GcWdXyXZI52icO9uoc0fz0GUlnhq4HCdl4aC2fEtg/d8F3UFKhdav05K82r
ydb7vWWZ5YM9Yuc9ZHG3aTIpHzsUTDtcP7ykkdJGEr9gYgV5NV/6gWXETLu0VezLcKPZlSHot9UY
ZPSCAb1F15N7eJclPTINsbGOqr46tFNRfBv9qLzPFC26t4qJ07NQL9I+tb2mb4vNy475RwnY/7LQ
4dqMM02aZu9HDq9Inov/+D//cfcl+VaHUfbldQz58/2/hxChz3seFxwci6gX5/7ZjxDy8hPLoLgw
cFf+ObmyCSFQgl1k0LTZGZnhwh8hhB/pfESHxGxmK9M9/Cdjip+rOlQrDdOA8W866qx5rL7UQK8i
iaa6mGmZaXEKsu+xcT+oqL0ktWfb9nJI8xUaskuMv5c2LeQQ2EeO6cqrO/ersnYmNv9VV/7rJ3hD
Jwn9JtFdySeoaDqn7PU6D7zCib3+ctyZEtu76hS1j8xU5q79wlWe/98u4f9cpTHvqK//vbADjLps
5ievHte/QAduwygpmi/5D4b962X+57t/LHP6xERkQSEAJGA+K/9c5vzEdOZBHaQhw3lZy3+0nXUQ
BC46zkII5LXg5/+5zA39N1tl9XFSosrNu+1/ssxZ1T+vMpdSBcUgFYk5U+fc1t+cmPRDU9KtaLof
y+ra1b4Zo7bHnOsUS/E1VtRPvQ0J3NQPwgnWtqsfLO4dAhHjpzot+MfjrRaHm4KQ3urmpcjobMW1
dtEpl9EU3vhTtw4auJB5vzHT6JwUk7V0ZgUZEeJJ7Md4X8TDqitad1kXwa51x9tRJie3z88qWjFu
knpA/qsRRVUst5HuoN8NntBSRioasPVO/al1LI+0/FuXkDXGcQk7taH9E4vbTKlWkaUwaqQ1WlQS
Lkz3WXG0T+hvXbeNfjFo9m5WFi1s5U513Gs/Qz0NvxPUXbato2zlkH3Osvgpp0pflunXvJZIqWio
qWUJp8nc0jSZVjVXlSuzRWnJuwSTaSPn8DYjQBOqr+37Lm3Q+r9pbHFb5DgYoyXzOevjVRkPpyEK
d6Mf6osG790Oae1ADLeGzVulMGddYt3ruy5eWL1yj/Zsr4aLsnWuDV6vsU1YJKhzK7WyjUW97jP7
XETTE2pH2xozSyZ0sEGraqOE2tow/K1b8ntrWcMOM/rbqpYbLW7PyqTt3dH/rvXFTSq4heXg32Z0
zKx0pHlekpl0Y7bKAFQgna6itBM/Gmq1VDFUAL1W8yqWysu2gEHfxdmJHiwiCPSehrE6d6kPq8qx
t6Nlc5VCX/dKuW+0Zmc2/IRk8AoVki0iT+3SjwZ36dQQInpl2sQhqUdlYQ+HuXAIt2HIdu30ZKWo
waNqhF6sXR8dZJuGQIM5yoh3MdXVOQ6mT73uow6pXFupekhjH1qNIratCUqrV7+aBZ0aZ6B3KjSB
DEAtb0Rr3alue6WYd4wxL4up9josKErnGAXR51wkYsko8FtQ8Q1dcKpoKS98J/tGGxgMmjF9kUa3
sBjQILhzqF08uLW0TJdm32z6xhjXQzx+cmP9osmMfaJgHtYGR27uoq3jTWor8Jd15Xsb1pu0mG4D
w0S6fKxLL60VMHnOl1wbPUPJkaytEI0yfeqotPdQB19XQsHaQP3EIOCcCHNHg/ucqs0J277LEU8Q
UYDl6YvsnCINIYYTEjoBDt/TbUhhz5T6CBoE9ZqGSeUMirHL26Iru6UVdgw0jXifpcD7HYmljO9v
1UTB9dy4cDXwOAhpge1TAO+J7ioRrCCpHfBcO80mBw6mV7YebvHm2reV/NY5yTZxxCpCKVm7EBEP
z/adE+KySjk/jA5Vy9pfKU5nLmLZbDq72tw3eX8RNqj1tq1/TUu7XrLzPytxs+HzzqJM3zVRbzpN
2apxulVLJv91/BldHGwg8ObptYu2T0+CmnbZ9ykYQxQu0Tm9qHrja9np+zpCeBul7rLJXj5oUOTL
kZ4iCcH3JDT2dmqj4t1e4Gb6YPTiwnDDp1E178hdDnlnPHXReO+Hs70miiJqsnX18qZOhlu1UrZm
nG1HhyWmGOGT0jv7ygxQMhsei9753uXKdV/pexAaB0O/RD7xLi6sXWJCXwsAFYzZfii1g+kAvhXh
xmYm/+qg+lVeQdH2Oq/4PeKTPjkGGRStrTcRXzfUCC/UYcLyCyIfVsLXflU+xIJeq5PHHt/4az8g
kGVb68nHtqoP91gAUol0XtFb6w8+zXy1V1nOy6fBTgsFcvB1DD7nPOxVnpW5ZOeVlOq9Cj6BAoD1
Z2Jxj/I0XpPmtkI4C93FC7QPw9q/jpnOZUDVytHfF1I/ZX577MEeN3m2+q/Kft5N8/8bpjaAGebx
yfsZ/G0pvzTp+CvloB/v/ZHWCEbmtu6AFyIZt9HU/zOtEeI3jKJtg9fmDHqu8n+kNfyEXJ9cGhlj
R6c78Fdr1EKFyAawabH8XINmq/5P0po3I6HfO6O2/ZJsvV5NiS9jR0/0CggNoj/6XUaBr48gcg3X
mwLXC/RlpbRrEev3Kn99dad+sbP4yq+W8l8XnVOsV0s4Vtumbk3E6XvL2YQ6DVHRHFuMECuuKiYk
+ePkqZfR8e8vJ34ew/x1vXmDv7peS1stlQla/YE1HvrM2hSRhTymvgn5uybVhW/oC6NGjcj0fy9r
ycGDb8U/+IpvRJgyeO1Dr7jKLhu7QzCZh7g3Nq1ler4/bZzcPqhuvxGp88Hl3n2Ob6JCbQaBqTjS
3ZmJv4kM1dPM0tP7Bz9wPET9jz0TGKd8QI5ZVYLzv3lf3xRclZ4pkhMQ3L4WPzkJ9gKW3FczGb87
4HKw0iLTK/C2iKoPSr33Fs6buV1a6VHLuNzdlan2xQdBXhvmIVLNTeLDWMnUg1TGg/DNj+7qrxB4
c4Uzf45XC8dFd5uqV3V3Q9vCZI62dX52QGMxGEB+xLTpm2zB2HXsDJzj9rljnIbgofebx1aPj0Gn
LXSG4IFvfLBx3nnMlPo/f6A07YTsjdHZ1W65SOwHp8R5xT/Xmr0O8+lAnu5ZOQbOZXKsCuOj2/Dz
QfjH/uEI/PmqWjeN4YSW/q4ar0WvI3uZIZvuHtJU95RW2cjvdeUsBxHH7CLdy9ldtB2w/dE/eO7v
fm/Ku9cPIs8b2ej65OySWGwyzfDiUWc02KwtRfEqk45UIzZa6uDGkK8TPtYHK3z+/X8dun998zeR
qqD/SQ0XQ8ypLM9hcrko6xPOnxR03WFsrgeFl9nFJSIWVe3eg23B85shJwGtGl0CzEea1u8txTcx
rKty4eqpZu4snvEcw6b2CicYL+4xDmbPa9WHj/vX4VJ/KyCX5sICqBjYuzizr2XpH3R80nBOPfox
IRHH5TmGdZgQT0X8USj5uYfz141+E7+SqRJYl+OJpPdYIiIGUuUOAp7ul8xoD2GlvcQUfWSixJ11
4/QgudMKZJIPHvR7138TytRIbUC7ufoutqp7qzeoG9J1aT5rLHMEMjOmJ9hsekYoj4o5HuxwOpgs
vb+/+q/DGp24n1e3TBQgbsNo7kThermqe45znPfW7Gec8nz7kNm3+YFvsnjnq771MbJLCBJNnwJ4
8I2DP4YPOrAT4gjdasMA9Wod8iY4a6p+KIaDpSve1MAN+Ptv+t5Gdt4EMGtShhDHs2ZnpGLTqceG
xw0cdTt7LpoJfMP6CHr3UNGj+HjvvHN/nTfxy3EHlJ5B9e8SbfZOdT1dHTYK/lFgnz1j8DdUXhgI
f7iB3rvDb6KVGghw2Wow7pL2piedYejo9VwqCIJVNzyBpcBfQjtIHaJGJJcN8wDDtz5YTO+ELOdN
yMqKvEu1Wht2Ewup6rCeBcS4cKboHI3l0weP8b1v+CYaRSNAs6ofhpcMbhrdRURM1H1tYQbRMTV1
4uO0uci6Q5vfmToyJZlc/f2l34mDpL0/nQSjgqVyXVrxvnPcQ2Vonhp1NBFgApLLlfy9ZQ/9/aXe
3SlvgpKhYxegmzLe5xCS3X1aS4x0w+0Qtce4CFaJctnJ9GgK1qylHaZg7+4+uPI7IXjGUbw+7yZ9
0LIhUPwdo+NjntBlA8A2h4SwdDw3xlBoOnTmKS9uPrjgew/0TQgypDNElpohS5dviDqmD6neJH3h
kS6K4ibsRlxcbsIKNH0cbGnq/5v32H6TYsWG7sIBKH3M8LZx9eC6wZOjAIPnHs/hL5xWjVXejM6l
M8Fg9c3F7GT691/6nbDwYiz/Krtrw0DtzCT3dxhRPM1lSO5A1dG7Y+/bXhTYh4Isr5H6B2nUOyvX
fhOFFDq4TT0V/i7v9Jf6CkeBzSivA3d4WbQhftN//8XeKXgY8vy8fGSIuc1otJym2H2Z+VdfIzfX
/PtcYKQmsU8oMS7sr9sPKzoxb4lfJEr2m6iDbLEYsQRSdiBmNgUed6mvLAs5LUSdcY4dVQPb0imC
3RQulSG7yLPtB9913hK/urLx83ftTHV0qsZxduVDeRt9w7uHUWsKKvqTvKRlOsWLf/NCbyIPLquR
m1dKvVMcOL0FXJxoZ3YIAgXjoVVZNRXyYBRBUqmWPrrOH1z2vTs7v/5qlYrRlUahtbjyjLupHrZO
1WGWLFcRVnYm9fP0HRO+ZeMrlJfTnsnav3ndNyFomGqZM2wUu85vDkpED7O/cdzRy8Jk1QhxiEht
/dG+xoVwg8HnIhlxNP/g2u+EP/tNNCrUPgXMHWm7YlSPoa/uMRYyuEaLE4Rj5Zw6JOINYCAaiv/e
Jef2zOvbnBhVUJlOVezGYeVet1fpdfMpRBXtTMr70T3V3jmbrTfZzxR2E4jTINnNbsBafvDTfard
5epnbioesHOjvV05pkJFyWx/xLDYhL/YeqqlLFQsWYadmgNcRyTCQquhiTxQeBcExqusslanMAk+
CiDztv3FppoJua/vhqLTY0zwoNi1c05GGATw50kOBF97xBxnUSBVWksM5VgDczHQlMcsAm9PfJ5H
qx88k3e29jzUe/0pRJ+5QaqM2g6v3YWNWG9vRFu78auF1cVHe56KQa7MKLMBwnqR+mP9/f+MSRDw
eAhc7/czyci+gESQvxjU/njvX2NaE+y0a1kqVDFT56H9DmgSBgrpros6uonpEpgDIvIfY1rjN7rW
OoYK/PxfxrQWv4Sx7wwGfcE6/QM0AgDln1YuEuyuDqQexjlUTBtDvDfhqyocS1NELO8ZmN7ocqe6
5kOj5fQbAxv4S5x+tcz4SXGH2nMd8gwjCr0xsUMctnNJkWAUGzU8pfRrcbLCiSMkIzIUnDb1Nt/n
frMXY1dsNRMDSBB7q3Q2k5r68bap8mkdxMB/IMJxGThBDNIm0S5zJUfrHJaH53bqAQ7nhVZnOKMx
ELGq6WyQ861wYML2SFQMdtVlK5t2q2Des+jF+DXLgnEz1s29kEnnuTV6DKKx1ymTJfjnoBv0dqEH
Y3CRW+1JgcIywZxbpnni8pkfafRio1obJ2iXjJdF8mX+r7TyQ5+D2Ir1umNeJmCcRNMyY2S/CoOr
rOPfZlYZegPt2mUMKdJJP+UCVHdmq8lahWfV+cEIarXscF2Foh1jry7i6iaKi7vcfQbXGS0hXx2Y
NSKlVH6CjLBWE/dLPn11sXGvangwrSOZhVnFnmHaorSndGs76ZMYdVjdnwOGfkMHLT7099kUPUU2
vKOZFQBH82yEVbdQ6mztFNPnapqeIvgDdVLdzpB1RWXGacpIXbVhhlchVLBOKR7tCRG2FjB6V8Dy
6n3jWRaJudBaBxgUjg5Q2o2TnkHzqitjWlhZs/KdBJsdf99Suy7VBoBnzASzzotnJasKLzKTJ/zA
8yWIL5wmi9vAhhZWIiL3QkJztOg6M5QDtov1khnmk58Fnoj6L1zsKcoEfLKSNmJJWi3tG7uzmOEl
9javT6JI9JVmlMZGZeYoe1i8MGchmvZRt5NgZY1ArMOoE9tsmsQyx94cfE38PQ1RN0EnxpFHa4Rz
q1JEdEZ3LqbiKdBiw8OP7pMm8gztDVYfGNmQsVZmgC6ONp2LQFFSsdas4VhWj2rDC7OP1aA5j4kW
XmZNsDDV7KsisyVKAjG9uZef13i9OHWw60d5m4/BwZ8aaHk4Yi3CRnsOupvx3CqtttQ75auIROGZ
g7zpUsGCai7VZnJwjnK2Uxk+twK5onERw4TIAgMJ79DCvSF6Vix1thVNHxWtRACgnoAG9jFatVp9
1SsK8vBq4I2Nidpz0z+bVjqtc8U44zw2ee6oo75TAe6GKN3RJ8YLFKvxWt8mqd/i9lFbC0vi18ey
M6oM9/QOIaUAAYEAj9NJyRAsKS7AUZw19Pxk5y5lgq2noewhJaOoopi3inXtulCviJiLSY4PGVZP
iQvDDRPOVMvbtZWGkI7TcNtrxtPAYenB+62BW2wKyZMR+wo4+IWfavG2PIuhK7zJ1LuFOthgIzWw
SxhAQti7ZDqoLCY7qL2q7DCPLV1KI40nGcDzWrhGUG/Mmg+hYf22skd1p2Aow/dcNoFd7aVpD4e6
L9EuzOKNlffjVq30wyAgDxq1DBdFXHvYdj+UvYlnHC4ok6tvAzPaFcm4LoWF6E+AWr9de4MToF6f
lIZXDvlj7fPgixJxGfVej/NbzBW/x9XstZodI2O8msxglefdyrFm1ynIPW0RxstYy55gbt8kQDXL
zP+E7sKzYaShFxk6WY+t7XCkg3ulDSqWaIsir6Z1QrdIDeGLW2n0ZOfBIQuVPUjo28zqPyug+92B
ymNs7oOoO0FQftYKJtG2OPlF8Dypp6JI8SqGFL1OnOqYSMAlJR60OsnOWGftepT9zsi020LNaq/Q
cL1q9XZb47bmKfk0rtNp0YKrucjTEeVH6SNOLIGdx1pU7NW1nyh42U/ZVkHgRpPY0A5K4OlBfitH
AqqSrRzYoXYdrc1RnEYj+Rzo0wr1kGvR8fsMqa6cKP9ulmR9E0cS37LbwFJC+L8eALko8ZMeqReG
jmiszT7xZxBRHQ+J52b9JdXVNaiQxWSVqqcEebG1rea6mrqbqILznhY0ygcDGnrrP7QZn9QvEv7h
FG/CMiYgSi+IeNVtegzuK/ywbeli4zEat9Zk0nB30xEtgew4VPHF5BJUB3Ne/46EVxmDAwkyMDFp
6F9GBmbyceahw4PcfioJP9zICvGAzWciAhyfPD+5CTevNOsAggAhN4qxMi2Y5SRdzCkFr8ivrcbL
LgRUv9oPnmMss0D258QBvb6mGbTOw+rBH2YXNvXcB/15Mq2dbpwC4jHeavXGrxH2dhlBgQbZVY2N
ApsscZtUi6tWv/GhRJjgk1IW6HL2CZzLGdc3d3ZYXsxMtLycPulDvFuVehBfTwqiUuQNeiK7XQC1
3ahauEr5TUow2iSguBfhDTCB2tMwQ13OJ5CmTspSVaZzGjIXsJmtks1eqhn0Eg1VFR4bPGKHR5D7
w9mAGwWWeFqodfjcRf1l1/XHELBGgv+zRycEPwiewBICALOWYFz5NdH3hdSqZVjd6oArARG72Jj1
cYPzWmrSui8/51Zz5mSACKrJh8QJnnAofUzuHLVLPdtXT9ypAApxE69EFm1lyQ1PLFqwOicV44+F
kZAfJNShpAOSx9uonszszzRIgKdFI84xiQuYylFghtKfKUez2hul/6lR8sHrhizbOCpwssFoDnrU
mKuqvUdBoFomjpt6Zg4nNyGYW0BUvEQvBs+QRKtUdpmX2qYn4J/u1OiuLCx8ZaIKzYBtU9kXuiVr
WKfgMIjF+Bhr7LcAtUB0K7qAxzntzUr0+BjbX9WZt52YZr5ylf5CQc4BEglAJdFb3xFTuHxJmf8L
Cof/SVgIyJoqheD7tcOuaWVb/qpy+P2df1QOzm+w9W2BWa9BYv6XgZIA4OlgVAt+/U+w8h+Vg/mb
aaIE5eCaavyAT/zAMRvGb4aGqZJLNwJgzCxT8A8qB/GWC8HvMemYcTFQF4BG2bM/l53lmJGqKal1
L03xDA7+0ozNO0uV9TK12YU+1JoliKRmaTjh5eyRHFY0EVVlXAcqRP90L4YiXfsh/ugqGtzREECp
2hukOOuicyEwQ9cfBWJwSjFdyunK9kuxCQbNiximL4ZGO1m1TXSYm1pK6IIwwjBYmgXxxGxD2NPK
BrEUZ9HJrFoX+bT164zcdhSMJVV1p204K8NtHdpXuV5uhqAeL/i+F2WS3BlYs9UdpHE7pfCp4/Ya
DC5CV/4xcF1E1hTqAVNfpap+skuk3MbeOKnlTYa36FqDG2/6+gF6+kb30ZGN3OMoomA5KOxf1+H0
HYNdHTufRaefRGvcJBCNPYhs5SoU7VZmCRnrGB7bvjyamX4K0vhpllKA07Dviuk4OmgzIIG002tc
I8gvFmz8fBHE/lcTMoOfctjkUXjZJzHeC8FKnTQPgZqFZaFtMiKmWQX3SksJEj8UNFXB5zk7LVO+
hAKYWpt+j+sHy+1XrZ/fxqpx9eL0qVAaKj2putjpWv1plCXscVUPadBae18rLosCEENWJU+zvVs9
u1qG6lUcjreqxqcdautqzgFFgLwnQM7Peo6mOq55Wi02lWJiCFo/KoYGCAMTd3cIv6t5+JhF47Vd
XEeCMwMSFkP0SVKk8PVigezAMKjMajDPENPj7HPZWrQzxcTBYdnfAXR8DiP9AW7gd1/jiI+c9A5H
Q9QjHosYAOjY1TBxreZrhvCoRdTLSrX33FaAYo2fg8iAHpPcp+qLmXhUXguW7eBeNxQjvs1seXYi
rieSrbEh25bxcBUalbpuCmwru9l6ty3IMxG/aIJqUwQ6Na3l4P1TctbFFmqfNf36yodH3vm7MVQm
z8mVeqEmecIiGdE5sJBw9FH9a6vBX6h99DXv6XO1WnrCb7tfONBk3ME4FQOwTXrGj3XnXFW6rW5L
JYS2M8mdG6jFQklzDyGkqGmSFXJt5jKOeI5jU2Cu0OufiowkOMZuwVgptaQvpeKOotTIlHVatM9k
v41sfKx8C0PqEsi1roe31cSBYqlUGqlxcm1lH4w3DCiwioC7sVSK8HuuhN9lhWbaNip7jcwl8VoK
tmIcHO/3ojHQbtIh3wW2UbOv5icXdogPDCg6h/kRGtkIAWh66k0OK3YOJEAhuD1RdeFE6XcaGydz
bSc5gqsq1Wagute9CHbjRJLVSkwvqnMh3HQ/+HGyUMJhmwlzTcgC29x1lzRN0a/Mc8MTcX2tAjuK
VeCA47lzQmPTFdC77RJBujsU8MKVzBV1GzhsOpR/ODZzHALCG6hJ3tDzz9OZdIgH/WPWAflWua+T
2p99JR3ROlUnUn+lyk+AYgzafoiR3NVdsSnM6DmNbEKhddWZjr4L56IuxhugDK2j7XyxAlbDSy+k
dMB9B6VxAgaGmlGp7VRS9KSInztjh2TGKa4CddvX1g3DW3urqGNGePCKyj5r3Hx0JdQL7F43TeOi
kWInUN8FDPv8zrI6bSXH6pDHQ72yLS5TRsUxHA9+W19G5oh9Q4rfdgwyF0Zmvh56lnoloyu7GVfl
KM6ugWFqHvh3fhU/JX3k2V29yef6q4h5ELQeJQjZnIKNBaMi1RJL48xRd1IEgn2VA9Q7rsJDnzD5
ABrOibPUE3v5UvY2g/nZb6xLP57p9z1ytK4mF0lO5KkbYoA5mBs3p2k1ChSq2r0BCWthCqJx0bTf
aqsmgc1KTG2dneoUR7PgUylFfuyGol/Rw16MI2ViWFxURvcwxdaVxsJdyLF82OrM/TGQRlhj9u8s
muJ2GI1i0TU58J2poB0znWEdrmn9Xo2qdoZRg4Bvn+MJ2Lg0XaW7jJr8wsTieOFYIer6BSUZBxUk
Bmx/YsEmCWAXzL36cpamyZyljIoKdHR2r2R9gJervgQ6woCPpswy+FSb7bhv8nrpKFa7RAkGXcYU
cwrHXM1Djlq91KaW009tLwMnRfiQrJoc+q7WyqNATYC2xX0WtM+qa1/RAKIs7HEANRtlGQAzXKAB
liy1QhMLfQCB3WJPqDXdMulw/JTFUSnbyyplvesaDbNq0DqaXABpG0lFFdjFVThSKBbdDPvV1MLT
U7JtiTm1V9S0CLRMonVDgTwaAvoeNsZSZYcJSrjirFgjGGtwI2NoISYmp/uoFjdWBQcqiZO1GQxX
VQqCH3iZuSSjQBrrs8ycC9FfGXW4qofmMaODQ6vdvq36pQ+53Mshii/9tY8qJXNvk4zZlMdCKJIC
Q4UgrMvvcPB3mUKVI6R9V/WgOsuI4YLajv020DDgqGY4W3zbIEW2K8twr9slEYV3w0/x1ypSC0lD
g5Mlk7lYCc9iDjltHjAbX6Fre3bLZ6UJyqbNx8Uw5rcv5VQ4oRUbGN21TQ8JEgJu1zmtwmzE1WC0
cUuw1qZKg1OJMserO7Qs1WZtd8at07ke0ME7vyNVUieOPzuXD1WDSiRLNyz9L4YVfvdNvJ0Lw5Fe
LE5hVzzZZdesQnhv/5e6M9uNW8nS9ROxwHm4OcDJWZmaZ/mGkGWbMxlBBsenPx+9q/toZykllBsN
dKOADZQNZyaDMaz41z9w1XQOA/Jrc57W+kSIeOvdh9kUrUenvGpArrhbZN9n3MRIObYKm8Exg9cm
Ano0A2/rEky+insmsuqtbRmPj2GSkpYbf+uq8cHxnsUQDgC842PQ9ReDnJZGqnFRjthzeySci6jf
VHF+zlQ7lwUfSoV5STF7yEhGDPmnU82NTQvNRwhEpV0/t4HZbAPlHyJR7FSWPc63Q9G4CcZUDLsO
pLtMJmQC+j33qBAnvk1oRM2V2/rnnMDeGYnbhFK5ZrsNMcxb+WC6K6kD/fgpN7hmajbUyQMzpMLm
FxsvIunJKEp74wy96xJLOnEmHUDdwc93tui2OYYDhzGIybXgSomckH3J1i+DeGOOYJalO8DljJ01
HRZ8Ajg+lwNHsiUoElNnh5PTXo/EXVCU31AJQo9bpxJIrQI/5eKIP7AMIuaNapaRHf60zX5l9Jx7
zkTDO8vdSz00MPX11I5DdJGA64DB8yYgnXFVGNemAjQxNW2tm9RWpencyQgJsIk3sWv9yvLsFwqG
s6iut8JAuCBb/J4CpybSLiHtyjWtvQgx6/5lYai4ikx7WCeCqNJkrFeuTFcOSA3WAwQ5u8GDEWPL
qSb7JnN+NHYVbxMztHYWyqq8uW3ZI6KOvarU+IreIlY0dO+BaLu6vbI514ec+7lpUBXKbEnxuFN2
dTZ15d0EADsQ4S0MizSwZDdG0DhSJ/kejXxcnVZLHZQjxbBQUy5lVneBMRm2YLuhG2gwWJ6CYJPP
RmJmttK977X7HOY5eHjOhjxLn3GD+qnLGicXST4K1L05Wtnp6+cuvUHf/R1XNgwZgrdQi39w6fkR
WQZHTo5dxNjkb72pDlXS826xNQCTxKA2SMBIZlglz8bH0Ry2rZ9uFBEoStcpcDGlWjej5RFNDwKP
7Aqlj6v9dKr0zO/RR1wVuflD07GokkXJdZ0seRbvsnfI4rKAdqr7Po5+aBEbLm/3PtS8b46IZ0iI
KJV+aJ6HHoAjK55VEX7DrGg9OUwCPXJZSN74OGRocfgK2MXtvjJAxnwzfXaa6oef6sNZ2dxqWURW
AMIHDV+she3Ubx2zZOs63bUJALFgF5wN4RaOk/3Ih+jXOCBvUYCDdcHjoU0LjRtzds6ShF0XMZmZ
et3uVMyoSFd3lmdP8Mau53UVctMIXehP2IoQSebhZd2Uk1zsKi/83k24w8FPZSeQTN583Iu+/K5H
EAy7n2FAzynXSHOfB1vLu7PGj2pKAspSkSzL1ntoq2rh6vYLvLU0WGZJflbMIe9Bod23zlye681j
oqeHyZlfg0vZ0aZsS4ZIgNyQyEU9h8Rv/x/drQnxEcN9P5YPgi10VUt39s51Qiwd9XSjjwrFz2Nu
2tNOtOBQJpq7VN91JcQmO+64dBrpN3neT1m/qqC2U+GAmTYDkBPl9jAqLNLZvhJPZLjlxsUuS7UQ
B9Fy2oZxgsVyENyF/TJoDp3CU5kmiNLyawoCmwqK5Eyr7nA1pdi2tOExS+AcTmZyaD3jUpRQauvA
u4/y8uDH31SCeRdr7QJYd8eg/MiV/WbLC6+1SEj3sPkIKddTvVggZPRXkaLAduzsRhltvBZ6i8wv
st8a2Y9Iw343ZYZHJ2F+j1yGKj+skW2L87oD6cbG4Lko5bMXUxj76WOUshSdmpJRyl+jgbyYK10b
VkuKAkba2LbRqzA54yiX4URUwX3fgvkngGJ6sknTnmFLOnj480TWozXKhPO5++e0cB0y6Lxd9S0d
kG0GabME79hmGT5QOrU2djE/ZjMujNTm4gu7EEtD3SiHW2niiyIjLuFlYnJMOo6xdFCFrs3mJolc
d8GZYW2cRDyO4QCJwqV6SzoKG83CpCnt+I/UXTxeFp7NuZ3aOV2DThRbLbgTQKeLXtJugWhzo6fe
JnS958Hp+23iERRfjc8O+jIXE9PlfK/vIGAvRh0Ptry+6wP/FeLIlNBKKRpOlQQ7OHxak++Tlz9H
WnmeF5jhDYp2RoxNDWRIfA8U6HNkuLxhL77D0+FXkXhbw9ZexpqNQNn4P0/ND3Ou2Fwr+lGJ7Fvb
GBejsn7WAcxh3c26NVJDaNK5d+NFzBcrwbelsIntQ+gxEatW4ucQDlRRs4Hg5CmC20TwGLklbviJ
dVYCVy+dbjt9p2isk4YcTZMCxHFhuPeBICuGo4ZGoVpN3thApypYv71ijjcz88mmsppP8jKqsJut
4ocIXWsRO79cY9inndEt6xajXLsZtqkaH+3SAjuvKCj7gcogb7OV7UcafCnNXhaYa9tRTSKlp5bc
5LDxHqOnIA64YpUUm6MwzgWtL6/liI/zG/yo77gPIR717o3cuFJTtrMNCrksXMnEtVeJiUMi+uMl
tuIPwouGA0D64CwLo11LhN7bRL/BbmTfaVD4/7tg0f+KFdf/QBWZMfOcT+Om16/169vP/CMN2e9/
+R8KMvMfmDTAbNANRGlYZf0n4wKdmIF1IEwHHU1g4MDw+A8FGX6soLYWb8wCcKWe/U9hvOH8A1RE
n61d8cPHSvXfs5CZeXb/QhXC+uuIFqeFUVJlIS7FEGUvaSkukeG/ual/6FOH00DrwPq8M7OGxlCW
Nb6G8Ws8RtcV7GGy0Kzdu4G7/uv73nsbuh9yhfgZRzS5waGj1LMY96mALqbJaBVXgnBnqlKODMLX
KhpUYV2sNWtU+Mak/kLatBGLqf0hU/Mxt5PLsE0VJl7Gq+3h525oPjkYDYVhUnjYY5c5ezmNM8C/
x1zN2suJ9De3Sm9NL6puDZuKJSz0fd4mLw1bujUkZ1ORXuZafBbnhU27B9CpzJtoV9Sas578SlEp
8yPb2WzTD8+iolqlU3Qt8fq33God6/m9LNpLr8i8RdzQPyp9vDK5Pr9IzXgrafEioz0fwkzhf6vO
yly/G52KsM2O/2DBHX3BxPptbvDRSz5i0xjEFWhKDt0e6QXsNNQ+rcHDj4l5G/oI6IIex+7AWtHh
XrWJsUhCcY7n2ktVemdVlHEPGKIVwCRa5f7VFFy/JSceZlj4SdeXLv+/74dq52d5tMGeuzjrI0Ho
jc0ZKprzIDU78JwCaudEUk7GKbWcJPf83HbvPaMkedHrbqT0zj6fTOaH9Dcm0xH/0B2U3iHK6PZj
2KPEiA+pg52IdLJL1ZVA7aBD+DSG3lNo0ZEavf7FTggJ7qZIgT3IXe+mm0REd2mfbyFJvbW+CreY
nkYLL8qfrcoEI7IzvOTivxZDG3GCf/Hb5wn/was6lndQcnRjqun0+cNoh4Jtb6X9lWeZW90ObynO
lq0/PHpB/tK5+qObKYrJeJXV/Up4DT23jFlsoNxf9cxdIADjPLCw4vSqW5IbIEVM+89/p/EhF5Lt
aSZwveO1xuBdDs3tet+2cKMCYkd90Ik2vrVjDkg1RG8QFc4qv7rPrfQOnK1bhjC2d3YHzFKJc46w
fqG51RdenSde+bFGRAmjH5Rb1PuuIJOKoCGnfZuB28+f1jz1Vo6ojGUcuGmk1/XeHsW5zOV5o0Zu
BhhurZzODJadV6plTOmyqG0DpJG5HseYX+RmcRcVDQ14Pb4KI3VoG6qRKM+2lhOntHGSFz3P7gyz
2VWp9/PzXzu/go+m0DxG717N2FelmpKq3jvGz6HMV3b0M8DCF/st7kvRMrO+1PV9SPRlEsyHyrtv
ctgNk4JSf29UPS7LXHZkwRBFGBX4i7p1Dj2eW61Nfp4zLj9/uJOv4ujACsuoKXEkkvs+mO7QUh7S
jNtbYMdUdHSDM3wRV/U4aA9ZhOnZmO5S18EH2b1tM5cyr1bEtifctIYOX/w80p9T2UIWq7vvQdUn
i8LHktHx/K9sCE5tRv48pd6NketgUhiOPjYgffciktHEjBz1p7TbaX4dr11Sz1DufZEHDzH7FFZp
xVNtgs76Eaw9zps1tbJC39XD90JNZgN+xu6hH5I3YhVu+1FAc5tN0oQBd6DQ/2qGn5RAmzNZ+KNp
dHRoTD43rNi25N4T2LE51WVml6umBDe13Ps6jq6mbNpM+l7OQBaM7tkoLunUfg5uah3tqvYJKNPp
L6byRRu4rsOckaJfa1Wys/Xhta1IuayT89FJ76xI6l+s1dka68PffbT7lyUdjiIMJFE71rosLH0B
bc0/h84GqyZLusugn9x1ROTFMh5ast76AepgVP2EmZxiUouPCd7CgN+5Py006S58j2ShLLIX5BgA
5YeKUigsrLXV5Ns8y4tNjjZD69NHKzQeMH35Fhg02fos37ZN8qo3BjFvQX1bxvprMgBDY5R58AvI
KX3ZPQhVffHgH+ud/OBYixPKTPmVbYg9FkUEayQH14V06QY/O8fYVWV7mdXPvM+DM1kbu1YHvXQ3
ZY7e+POVeaqGOxbklL7iXsSc3WdVjuf5RL+H3Tia3eliqIj+MrDBHoQ1cSmr9NvMwppEk2qZtHiT
grqSpociVPdHbGZGhzXd/hiKQcJQotemmjTCOdUg1UTUvCeyeoqVmNSNN5bRJgEC8wp3ZYn6UOTd
AQMZmtVljBt4TC8i8AnwK1vz3Bd9tg20aJeH5utkaj5lXEeAZIFxvqHhhBMV2CVajYXvYN3kC+D2
26o2iZGP629OmIJPOuBGY2zTgtEuu1I9ZLn3FFvZC77q575f7ey8Oi8ii9tctB56t97I2H75fITN
E/vtsQbJ05vepznW7vWBAriJJD07ElhEZ3PoWTrsA0RKG6u2aK9i+IT6tDTXWDBGK47qbONTqJDC
Yr8GsYhWibCLDTbiCIKV2tecn4t6oHD+/LfaJwqEYxET9NxIdlbb7XWrxwvoduiAnMtr+NKHqmiv
sjFbB259bhYwqm06w6aTbVtvuvZ9CW+SusY8k1Z6OQDoVfH0qx6dNzSgt6QsENHY7OQcY+WTce/Z
uxoviNyOeNJwn5r2Hl/bLQQpHHERybrjciTYKnM9vCKa67Ao15Axc5fok3rBBzoCaiy3cZfd60s9
ysk3dXQGh9OYJ3HfcQZrgb0FPXTvZMqMUAayI8OvvWXok6dV6cO0rFx/yXycWXzBtiXH5zXR0NTa
KTBkQu4AbTRJ9Lv0i7Vhkrpl2TGWV+MwrT9/VeaJy5d3dIxrI86mEWfMPi0ynDCrACJI4qbjBUEA
3mOUSxDDec3pVust7YpbVhRU57ZrRLdNmRTEUThxcg39o73rC19bTpNdXwRdadKZrtSy6q1io4si
X7rNFyWOO5+eHxxO3lEVAN5bJZoTVOjjdGAcu00WGdFbu6xJjE0XCAiZMUBPTfVMe6/CQKooCUNu
HVIZInmeTsmtJ8MrZ5pesdqKUEtSSgsoduuhde1lp9MTT2ybCLYiVes89/KN6wHjmubcG/Ug7MjM
G5bYsb+0QXStqiJamnQndqWWYehuSkxXNbjbecxfECCEQFkfiehUoLTQSG+dkDpwLiRD+narOING
POYvfh1fJ72xFXZeXIQ26ZhhdOlr5Rr6e0XgsoV+yHLt5iwcMW6vu7nO18th23Tuk8rojIYewtaO
PhKeXDmBlr1vbb6YJKf2nvlNvKtjDJm5LTdasQ81xVAJrhcNNGQOugLsr1NZtIwiGidQVhF9aoI+
2wB1KChbUkmtBtJgZTxBtn5MbOexp6VmTdA/UFO5ZzRM4SqVSDg//62/rZ0+mh1HpUvVi9L2sMbb
Z5n/hMftNzUw7o6O5KB2XiszvsaZ5wnL/6fCjK+GvFGYkeFuhnteuZhKnOakmVw3hfE6psntFz/q
1IZ4VJdY7K3x4JVAHJglwNvBhIR6yVR3oVXuYs3tHx0zkCsT9iWEK9tYQVHud4T47VEQxh4q99ER
8MYd4yIKp4Q8LtJYvvhtJ2q9Y/mc2Y2AqEoXXGlx6tYtObu0NQQe5GQ3Uz4NZxl9IA+KvIq4QU8B
rBtogOCWBbe9IR/sq7jFLU/rUQi0BjwjwST84igxTuxPx7o7eFaJL1qj25d2diazemEKD6M3snCa
9rnuqrXLKm9Le2OpGQiNb/5wVObRejflC7PQDTMf+32YGFuFS4dezJhY4h/AnVehrW+bgPRb+sLZ
0C0ghDw0DVYeyShprMHkGILhMFkcabE6fPGTThS3x5o6Xr7TS5gTe6/rYOnDCLcU4u4qG7D3oJeT
NTN/Iit/QiIgZKVBqljdQRuEqG9PDlE2WroejeitSuANanX66vraF84U5nxcfLDq3H8983TRakO7
b6FMzJhO9C2kWP5ljEaw5zU1OzOSxgKVxCZB9U+P/xpL+MeMqzEgfbfsDIt+ld+JzUgUJ3Y8qr9R
kZvgupffOh3NITd98Tzud6U+rkuprj4f1FOHtXt0/oU5XkA09Nu9IbsH3DRJ00jh8SnweVEXLxjV
fOsjzgd7tPe2rbCGxv7SxYUdlCG+xJ3zAns9Wg8tfZpoYt4zCOayHACXEt/9ao3O/NWPhvfoyHOF
NsVa77R7E2UlPvvphSGHbJno5Q9LthEFaXTVBP2DyKdHH8t6o+Kw8+AYLeyCX4ex9f3kc1zJ8Mmr
KcbaHkNCU21/D+J/A3f64ybB/0D4n4E+Df7/319R/EqgH+a4711x+Td/wf6ePbs+z8G1JANxqsxA
2V9CS1fHOd4mbkMnCWUOsuGg+Cfsb2EqH+j8z8HgmQDLGXX7J13aDP6B/hLXeP4Q0jRKy3+HLo1b
9Aez6bdB3d/3tsyoLZk5Ybgu/N7/qbelaa4M2RPrA7PICEkDc5sE5ZvU48JY6RImLuHaOZWMfoM6
qW0FVZ9yjR9pM2T1a6BE2z1UhtF2CReToqY7YLbIr+xQ05OVQQYO8GCQTCn6Sa0Crif4StnqMW1B
kc+dsJ1qepSzyqu3XRmetWmZuxdEMUZkrMYJ7MXQaAUtQD8U2llb2HZ24eAdppEgr0tirEghquJg
GRLyOG6wxNdf9H5AbB9I3E4uyNMiyMbPHOi2k5F75XrQinI4d/vKH/cJjdAywag+kNdTE6t6o0f0
0FdhMBXhoZbmmN+Dd/pqEXnROF3n0jOQbWrSms59M3euNdei3Y4KHanaKP3EWKdNWmbfjNHUnpAr
SAqhijN9UXpTG6yJ5NCCW3xd+/gKojRlHI2kiVY1rNRwNebKan9O+tDAxiEmYlr2Hu7hII0V7Gqw
H2e4JdQirfapFabzbUkrtBV1YADPTfSxuS09ObjrlOUenAdB7MynY0R8ZO65hTykTZm3Z8g8JwTi
gSvNp5irsrvLBz/tN3mFWldBgrYwHLabyEDXzj/28QuFokp+eu0RijE4ZQo3juuLfAwqXcev1Gxm
1rNhhdTKcoxzyME0pL2NFht99WQHQzmcpeE496stLc+CC0P5dfLQZVOTrb08cOTKqk1KnN43nfqx
xT9RPKMpkQGtB72wznkDaX9AGyYAFvtm8rA37BDYMcWIkJtsyw0v0qS04wvhKavYSoarP4trr4SL
Locy/Zk6ughXrqGKZJ3mYwJN34UXf1FL+OJ3rj/GD5UtfPOnFfITMdHVFRR9I5IFTyFp7AIFlR6S
/ShpNoXIKq7doayHizguR5eOUoLngEydLr4JoPIGa9eCNI6JhR+JFkSBi+o6bluyUFuspL0HKs9E
XzQ17e5l4RvVdNkGFE5vEc0ruSw8c3iiu67cRZpJut1Zm7jDKnJxCtiItC6Tx1TjoRGpaaa+F1Om
AU+VHpmnQRgFuKx5Zs9yVIYhy/soECVskqovp3yr7KQWa0Q4LdJatNbIHExpxc+aSpvwLM9F05zH
Gsa4L20Ome8iU2g3V43eSgEfL601iOrseiPMar0114Mx4iMHCCk8bjVt5/RbrxmMBq3giDrba3T7
V2PaTbFkmWDBI+KpgjBVS2WdFd6cp+zOMYJL2jZyuNFKQ/ew1bU6iEwq1OvzRPPMdNkUk0ov3N4J
ojtb6SUWyNBChosgcrtX1/D0M5R7aC2MojcPueNKtbaRcsDjJlSBSazAUtEet6T5oYIKEbZOIAzr
OBTz7hJUPG1u4Ke29wOjns66OgzEt8Y38D3JTdM0qGmD1L8cKWyKZTIo9MemJrXsaTDqNt5LNNrp
ReF7Rr52ur5xL8B9PUjusegRp2YaLsQB9hHlpa4sm5CsiR5UCW+jHAmYJHG6cM5KR1MDfTnHiZdm
6oj6RTQe3mZLSA4EJ84K0ak5ZIMdJbvAR2N9r/e11mR8fA83BcvYsN5WYega13kCXntTdI4IdkkR
ByGgka6HvHSNnW1C5Qi1GOZ8vAqINSs3MCjyYq8XZRuT4+jmEEKrrinouLZuNiwIMg7JlhBAR+fV
7x2aN1vMzGKk/ASv4b+7kGkePhkwaau9igs3vSq9Dr9s35XUdvz5chpqXB6saDaIi3tXv0rtJIBh
2BXwKeCg6m/AB1iWaaQFqGUr/KrZ5J6axKKe0MehjGnY73UM5oNtlaceHCRJNMuS256Ph2NJjtEu
mcLcYOO10nHd+Dkwq2O5uHSAdGULUXE/3xYqltomK5xEHXxypcfD2EVasikDffgREuhBA8s1/Keo
0dSTG9q1sWhk5T2VVtW4v6pqlmVMuowxrtDJTVgCRPTtKgg9s1iWWE4N8KSNMXs2orSFumLZWqS+
JdFok+Tbs2DXoz8aitBnd9Rfp6BoWZd9mEf5Y5bHqbWqzXRAhktoTbos7MB6ss16NPZOVs8eI+2s
dx+6Lnnu8pyoqcDSPXGGwGiChilg5xi6opu+DNMAOMOKqlbOmVlYr+uahp5Fkb/SXhECajmLltMR
0T522/EFgg1t2CayEP1LlEMKXAdR4gy7qbQyZ9MP2qAuYikHQt1GO2LJBgl686qyaFKmTgglUsaQ
Ws+xcjbkuPShbaqzodEcZKlaB+1Jwed2xmylkqR0YS45JUwpBP6xjo4vbqDMl0abb/Wxqtvv+PWw
aXKfqVGMhnKIpLfoQKkGWOu1PaSvEe9Ce+uY2hDMfZpQPhGlE4Ee7EnmWF6GU9liomziLc6t1vHx
tq4LQz8DqOiw2swwrXqoMjJrIJe3zhSss9JlqtHQ5gZ+ldHAR/bRRSAuKTHW18gXAuNRdcjH7jDV
gGBuDEMzrUz8AIPLgT0xWavYL8+FTMpbeF2dQYBqNBBnY3Uh10ZX2v54EdsgQKwURYTosraJvL30
B71s79GWi/6SmrBPuSZlwtkWvaGigwpFOmtGYlHDVogshXVOEJPAVbjd01DZabqnMcmc6gkhk5dQ
5xGxyijKbbzqrKBYAprOW3AsIIHh5m3yuJWeYKLngXQtHUs6xtoHluzI3MikvqXrgQR3tJxWrjoN
1A7TAhFV13UTWuMmyTITof7YCnNX4E6QXhmaDPoX0Jv6lzmAieEslGrea+2gFftRo2VtIS/FiVuw
hVCKoT733QkY0St7457HMkDYG8vsvzu5NJplTMJXth4yRwu3gzVYKVXYmLniUtVZ2F9OMcE/Kw9d
fU8KrZX5c+QYtDzu38oXqZktVJ6O2veO4JDme2qZsbikFLPGAXdVw57eQkHu9VqRbZTuKWBlrwjm
yrvmugV4Jn5dc/oJBlykXSNGzyYsFl340wV0s5hg5H2c5D4escQUWeNDoLK2R4w/joXs3hKoG2W1
IcC07f8C3f6tS9WpVML3eSL/53/NnWruMp6+VF2Mr2XxWr+/UM3/4J9EKh26lAfxGyKVRU71/79R
BSZ/gc87Z/Tstm3PMNY/b1Sm/w+iQ3zX5+9dCxEM4MQ/b1TBP7DAQWHGlco1Tcfx/60gnY/AD58j
7wgrmqZy4EbVil3t0gCaKsjPwirtZPluHK7/uua/J0jNGMrx5X/++BlUfAdFUWyDrZJQvLOjVJxr
fdD3pBiQzwexNDC+QtrmH/vRtxwhOLFZQRxtPLFzTIloBecG9RwX4AhL0Zhmu2ulMznXKtGi7Ivn
OjVsR9CLOaROBYG2AgANQnvZm4Y4xHlbTqvPx+1D7HAeOC7m7wcO/ncd2/lY7bilBt1OtVBTd449
iRet01Q4Sz/7n2yL0b2W9+rZmlwasr6IU3Gmc+w+fv4zTj3mEXiOHlEjlqaVuw5udrx0UuJD1qT7
UUB9/gWn5scR4g3G7dS58qqdxZ3orux941eaS9/myNCq4Q+/5AjBHkRaukB7YscR59jw73P/CupR
jq1A3U9/7XkneQcnhupYvq0UBCcnriQaYaO78mEMXDtTaX4BoJ4Yp5mE+X46VIlQHfIwuGp1Yj9k
YzEV27T0PRsa2GSY28/fxqlnONoMsNqPyVkNq12uqW4zSadY6Xn5VSfh1Kcf7QUpnHyDq6vYVWw4
N9IQ9Odir3a/8mg1Tg3S0TZglGKwR60SOzcbh/6KKhATmlqLQmutikKS4UPf51DXKVZb7MMI50wt
jt29HXiJfnCKxk7WYa6HiGWmQnB30JQPYVnP3Gj9+QB/hIWyqn9D0O+2wzGpwG08NqqQhFZuChWG
G8AvER1t0sYDer+xHXXrLETPfU5Zlw1rYSfm9EVnYB7pD/ZJ82hTcey4J+UlkjsXWuq+H0P7hhj5
aiFGVxxwNQm+f/6Yp9700bbR5pPI0j6VO5jo5S1xrgVEUqMS/p/tvr8bwu+GMUrADDCtFrvcIcJn
EeIp9eAhW/xi1zs1j472C9W7LQVcDKGybrVZtZneaXGdvvUjgMrnI3TiK4x5grx7gtaI6lz3MrnT
AiDGRa7xyXo99SiaY8/7s+VsHG0a+VR7ATwSsUsTM/EQkNAaQ92EycQX7+HUUxztFxy2UxiHHA92
pYGaTH0hUbsWDVlEWaKnT382Vkf7hkmC/Ygfi9jF0ml8Yqdawz80TOX8cmhabCE//5qPWlSszd+7
yvtXEozKC4FndtxukL85hp2pO4/bkndRjgHOXaE5lPVGq2C+33T5OFV/OBfmVfTui7tYl4YlQrat
LinvPdIfrKWHcj+ABxvBtvz88ebR+mDt/2ZfvfsWqx56NVh9teOSVkbDYjRhAq1R6hZiVeTG3Pwz
XDV++/zbTuwAxtEO0JE/bYaIlXZtI/xyHQrU+uupjcuHP/v8o7phEJ5u4QtE2ZpRWK9SgQjPxvz8
K+bsqd9/tAVo6QC4IBOxSwKUSAFQ0KoHW1p//utPHANYx/ztjVdDg4ZbT6tdjzQMtV8cGcmwNv1S
eQ/5ZE/wQZLGQbhKOecfuPL7ZLyF8P++OAdOrFskGH/7/tKMOhtwld1HdMEznEDzR09KLWAuis4v
vuPECM4WPu9ntatpniuR/++cuuqxRpp6e4/Dtffrz4bwaFMo8y5Df1LIHT5QGVqotrGDNbatTbiA
YoMQzGoSiXtL6BsoHWBtvXiha719/uUn1pI+j+u7tRQP2GlIm0IDDbFZYJACEWSXZsSY3SDy7bU7
L1bYl3/+ZacGcv7zd18mNDMKvTJnKtrF9J3kxOhBr4cp/GIPn9/HB/uCbv3942mjaIkcUA8QN6Wt
ukF/Kka4TzFGn6WsHnI32X7+HKcm3dGWUAQibsf50PadDuWINaCYR8ciKzhG5BOr1Z99zdHOMDqY
Ett1x3DpTbJoPfmAoRERlSL/wy842hqsPEwbKXn5KpgVnnRB8ZOxgq6It1Ovsu+fP8bHrwUxyN9f
C9pKp0oq7uW9kxclCnGrg45bFb61VFoRepupDy2Ik6Wtf0WE/XiiQYv/+1cWfmJWlkF9rqdGeQtJ
w0AC2mEv88VM+3gCQPT9++cjYEzpqHCHEWNUZ4suM7x+7QtTR8HbDLZz/fnInXqMo50hyi3YAaEh
dhZgGrpfsqgt+j9/+BBHS78CjBXBvBrLsLQOpVdXsHlLdV+NcfJHdz3yZf8+TlgDJZnuc111SwwX
tJR4VEf1d1qTqM2fDdHRmoel5UvNVGInBvSlNQFtm1pi6vr5p596z0cLvWNFF11U8wIayzqY7Cbg
/fHSqqCcf/4Np17x0RqPNVOiRWemJlksXwtd63A71ZLy8c8+/miFY8eOfUcyUDcXY3VVORqCbfI0
v6rETiztY6kUYTSGMLlg7sgz+TWRbrSUZbPKMWxDxRVe4PX0BUHow0AG3/SPxU5jmeVIqErec5le
I2t/JhB4Y+LP22T9ueiKvYjNXxyi2dIz4njxR6N3LGlKdTyiSoTiuyFNEO5p3+nZ3X7+0SdmFojn
345CZTcqpNsD6ubZLeKECrKm0IwFvjnaF+t7/qh/PQ59/2h9twNZuBg6VrumJQs5UdNKWQ02Lybh
hK4tXz5/kBMT+FiApCqtyxOdMfJjXS0mlAKLpCrk6vNPP/UMR8vbC9DmWIJSv5LJIdXcFHdiM13x
sotFEkzh2edfc+ptHK3z0o26bgBv2UEtkTEdv15cSW4Y+GwZepv94XQ6Wuta5+SNgbx0B/t8bfZt
uXSp/v/wbR+tdGkJ34sbLFP86EoY06EcseEwBJa6zRfv4sSbPha30Bayu8DtxQ5LAcNC9xsO3aHE
zrTfff4WTiDFMLL+vih8R6ail3W104pJw/cKmUU9ZycUEluBITfzW8v0Ysx5aa0ZYnLvaotMA6dt
hqfPf8GpRzw61x0ixIy6rFgySoxs+hWeNaMef6GQPLFbHusxcCZs4Q8xmU1yH6/+H2dX0iS3ymx/
kSI0IEDbmlTV7al9u9v23RC2r43mWULi178jx1uU+ZpSRG1rIQrITCDz5DmoTIM1IQVWG0T1UwTy
tXSoybdGz2gwuG86RgRYEsC/gsTFgPlaD9ZznzWgh4C3nm4PYPEbs20h7EAACMBZfY7oAF4OEdbH
OgVpMZrDVXx7CNuWGBEgqXr0hAiUJwIO7oWlKyOQvFVyw/FtW2I4/hA24K4OkSmJqM5Avwl2jgGU
Ml47xtVS/cg7oGluz8MSyZjh/E0zM1c5PfYiWRCOlVb7lK19OZLIF2Bk/l9N2Jq8X33ljaj/P8ov
BLqSxdoKHvjCPw9dhwbxpf4KTNYDcLVPul2Gc94O4Zfb07JYgAlbL/spSCbAd85J2mRsv0DDctlV
M1cv6CsDefTtUSxGYMLPtTOBzlpi8QCB4Hu3keTCUWzciDu2r6/GcfUsHXqSuGUOE4Pvs1PT1OMF
oKf8Ph8x8eJuJyYQYCIwyxF9JmPVQehShwkkGuatS6RtEww/Bz1hOAaA+J0XknrvADBMPkH50UUr
ZVVvdXTYFmn9/WqRfDZkHnSNi3O/tuZJPHOPayvFxiJ57npOvWG31PBzQP5oH+R9dfaLqHqaQomR
sjE/ly7X7/x87ONxVWeI9AiWygr68rzqxz2Y/dPvs5MMHjJbFUsPLetSMHl2AUR0eBmQz33SQp6j
zjjLDnhMqedJd0DL8JzEwMXkD0w340uRauhduROgEwUB3zVIK36Oqu9epk7JcLeQwKfoVMO9fD9F
mbvnmRCoyBbO9D4FrxvEJRt0hRxKOQFixXEheqhG4nqgL0qbhzEo9IMveP3RIyAIKJd0/KorBvog
FzDIr205Bx8TBdhqX1Dnd6FaAcRWU9InIFdDdSRNDpEjyfTrNLfD66jn2j+G0FX9mCtdvMgl/Bcc
s+6POk+XB4yd/VsuCf/iDyVY0yFrfE5q5CWA9AH91zTjEhhGIuaTcs9J3g0xCkzuY03d/MJpAW7I
wVmqU6C1/5klhP/XebR5oRnaYsBEMivkqCKwDQiKUu5OlyuvG4GW3TMQJyHaUQAkHXeCD7JBV+BA
f4umYw9+mQGgWDggKtwFmaCfIA3DT0VYJ09SJGCpWtKAv5Y0gD4X2JprMM1OpfhVD2mylQ+wOEho
XCwA4yVcg2ToPKDufHAqBgWPJpLHwOmHjfuX7fISGlGkinJHq94tzjINnPCBDTyHcgt4mtrYBWYK
xbGBgM3VH0knYmCo0exUa0fN52SpZ9hsILgONv7Mmlp5y5mMY63pZygxlGV1bqQenofKTz8ggfld
KOjJZakLGulGleiII00bfRBdQ4uNU86y0H8ak6+ixILUQZWiE+NMs9KNGQp0pxptd/syK/qNaG0b
wrjohpVShcrT+qx7oGf3DJROkCMV5BvvE3Co3j5wLIOE68JezaPvXA6kVw4sI/dAA1YEw39yJcLR
wMRtVWksEXVlcb8eo/CAsJp86IpoOqIRbQjY6IKvljffbs/B9v11bldzGGrQhkHhAAyVLs9BXsKH
/ZCgc/721y0mFhrnwSImBbYgPz9D6+GL8JN6Pyj0zg0cyFx/5YRDDWM8gY8PEkpZSTYM2zYn45QA
U3g6qD4vzo07yVM2LV0cgvpk4xRaXfUNtwkNtxkhwERbbwQ6pWSggRiBlP4vRbPXU9IGJO6gakyB
rQYqbWMNbVZm3AkdgCqLwNf9mUDDItsXTQu+FJJC0wH19LJ4vb1TtjUzHMYLUwXhiaQ/53UZQjGP
FZ88kM3/uP311VrfWDNieEpSkDnkUTKcm1ACxA55dQ3SlTzwd/mYsWpfAyY/buy+LQtEjDhehRTi
9SBQit0M8iegbkI5DrJiuki+z0Xy0g/zaU7r5oLGsAdFhqfbU7QsIDEiO6THMohSQeW4Woo5rqXj
xC20tjcmZTGCP937V26ah32Uisrvzi7aTdBVVoJ05MhB7w7qulKAGPH2JKxrZ4aDpkGHR9p0ZxLR
8VFNZdt+Vzl6tB850NziQa0ZYBBpRHmFDB5oRy5g6k2yT2Myd3rjT6z79IaxrJJ31yEJamnliMJc
fa4Amf831cCb71iLpvxWI8tdBkMLZRw6nDLkdecNp7bt3vr71fqin8JzU5S1zrJtybMHubGsiLZ8
y2b9wd8fF3Ua4DnXJmd0+7B9XovhsPAgPY4ouKdO9OX23tlMxIhLYZ+OIVTb5DnX8Df0mybDtwLt
KORQi5Js8EnZBjH2hg9jiE6fJYrRGIEx2iIAl9VMdlDsqA+352HbCjMSqRIw3YFE8Syq6ZUGgfNe
zBHbOO8sexEYkWguhc+Igx5hAeWUr1MN0BHu/f6QH1Rdt9MpQIK12ZiJZbH+MN9cGVXU0imHyjKP
2yqloADG7ddxdLCTUTBt2K3lMDLhrF4AKAMIc+R5BhNC+ouhMacBy1NTqdhxKzArtMjkj5dZ4W5y
e3tsI64LezWpvpR51kaTiFOnhRheD/kZkMdNQA1M4FKM9uDJ4jnqg3TaApFZDCIwYtI08wTs45kT
9zkAPfuBT9CRAF9Qv6WAahtg/f1qSkk3C3fOEbC7yuUB3ipgCz+A0abcYouzGYIRADJf+10Dml70
e5HhlEd5dJbJOD/ybLozgAWG97ehX2fzUmKR2rra95CpOWRoeTze3nTbChk+GZKUQRDIqc58Lr5M
U4YDjqpqI+Np+biJJNXTnCqfoCUIvRvjx3BR0akvI7ZxfbJ93bgN5Kj20FwgZeCwrHuc0AVyHtBp
t7EwFgwmX+Hv17YD5dwydEXpx6Ok4NFm4JL1GyB5oxxo7KTFXXBhM7CN4JGD7qXnP9ZgE39g2ZSd
oefQndM55ycSTV86uWzEBEuI8w0PRaeICxU8Xp6RPozgnEyoH4OfyqccamO/JpnmdOOkttj1Hy61
K8fh4Fzoow5JmIa0/j4BN/J75nrk4opU3FccNhGklQQFNmA0SPEQ6OOh+D+8K8BW9yyl7n/fNm7b
LAzvRFIGYANEzjNRSMQMjFaAAhfueRmjcWNLbEZoeKfwlYt6Jc3OqgIMBGxeMwFrNiQV/Q0rt+25
cS6XIPFrmxkDuD0bX8OJBmcH1yVwcOXhxwLqSvHttbJNxAgEWap9BBkxx0PeJRBRqX3VQspn1Gxj
pSybYQJFa18sI0WT2XnSlP4HtUHybiyYh0xuCUq725OwjWGEBOS3GkoLAVL5JatOo0vQM+uoBdyH
6Bmk3+8bxAgMrJMMKT2BHfFqaC1EtEKLlM8WUKYHkgfscHsYy4asDATX8Ye0gJj4oBk7B2NDjkSN
EHR0Gb9zN9YVvHLwnJJC1nOXnUOe8XfDpCGnpXLvqcha+vW+CawTuxrChxBurioMMXf+9xayJjvZ
kg1uRNviGJ5dSDVQn5XZuer75hOfOVReSd3fF5pMzKeagVzsO5riLG+Z3ic16RgUPB2oGESZ125l
y2yTMFw7k0S3TeOkZ+om4IDPOZcS2hgB3yrZWmLHn7fg1Q4gYcuSLOTJWUhQzkHXBMpl2Tsyzx/U
NPsbR4UlE2RCQBsI1qBtnyaYRfBBe+oX+iCh1CTGQ8u9L73jMyjQ/UMc/XzbrCw+bkI+m3zC4xVq
cOdxooDMJ6MXPLoE/b0umA025mTZGRPyydzQL0AxnZxnHVV7LTQI9DuuL7dnYPu64dmzn/kzRCrS
sw/pobNX4WWHwnOwsT62/TA8WzoM3JmFRIVJt1FxrGc6kIc0GcmPwQPE+ANo/NOndk6ifxd044JU
buFI1p9vT822OeuUryxuyB3VTBSvlskDZZXfTc7TgEbpx0pm7OX2EGssfyOJYMI8PchcgF7JSQCd
Ab0cZ7+qGcyzchm+RyC+3S0ZstlkmauNI8W2WcYBD21EgFqQlDmjEgLqVE+NX6Il38Tq2z5vxIC6
cNA8XsACHJJFjyGEjA9oca43cFOWJ92fatvVdsyiDWXb1CBMz71P3Vx+Cnt0m0s3+JpodNP3ZGOc
t7edmRjPBoTfBC39ybkGofQBkrrDzhXIg0AGr93YB9sQxtFejsuQotkfz/sKCA30vpfiA0gEoG4u
6rHfIlS2jWKc7R0h/tR0YJjPXbc9M6g35ccsKqEIOS5Fv3GBeHvPQUn0t5MoEOFOAV2cOAyGBYjR
9l2glvtQw2xts732QLDI4UkHpb0YVagSffvpR1DnZ4dsES+3/c/279ffr2yqnRB3M44B/H5VivTc
7tLPc3vXNRScs39/vSsaNUEeLIqTtE3fBbN2L60Djaf7/rvhzOUsC43mLZB8DiU9sXChAHx05eG+
rxu+nJY0RKWokudgqH/zuqj3nHpbuVPbshv3cz+b0GDl9E5cQSMgbkQKUU13Sjde6ha7N5GcQdt5
1SjAftr1gQPEFRvn9uBAcgWibgkrtwqTlkmYME4UB7VCFw1yGTTwz9Dmlse6V/+vHm3Fvti+bjjv
iJ7eIMrqKGZZloFTN5KxKv3qrgQpOtn/tkyPz4MehEAA6lpcCsIpA1EM4+3kQzAUx8KGidp2wvBf
qX1/SgbEObqw33Iqc3Ateu/BLL5VubOt0vr7lf9iZ3vUZVN57rIcbFFQtDwywe9rpANLzN9fT6ts
ah0I/qFc5qmvORmzYxeCbV0nwfDpLjfjhhOvdBpFCuKtWDUK+emp+dIvg3fn8hs+XDchWuM0Pt56
8sXjzSMpxSsB9vf2f7ftruHFYqwBZIoKeW6AJb70wDQ+4g6mz/O0bGGlLUOYOM1oqQfNKl/Ewaif
kqV6cJf2UjT1FujbYj8mShOUYTkN0jSKI5Xl7+qmBN9l0DmQvbi9RLbvG17cBnJCWwpOxzafw9ce
WmWfh7ZXx/u+bnhxRYgCIRjF+dJp+Y6VS3tORkCKb399/cr/3k0ZM5wX0gVqmWecjU6lwHVUOCgK
NWApzpqHSnr1RiSyrdD6+5UH+5VPlJc2sFHQGAD5Dn6anUyXeYvA3/Z9w4f9PKmAHulwwld5ehFp
/l7pND3dt0SG96Yg5sx8gSPASwO1q1QPfJWgTxMi0h7UGhu5B5sTGG7sg8PNydCfACNyh2811Mb6
932ZQIUgxNNnq+PMtlCGN2dFAxacMRUxiHMkxBnHEKlSNm9s82rwbxiTia2k0KEh6PnBSoUDuYRV
B86h1Kn2Lc+gqsDzl9bjYuMC//ajipkIyxCk+xA8AzIpydL00Dh59xABx3SB3E55pF6lLiD2WEDZ
VwUbjmhxFWq4+QJuqIlAnTImIf0cBqg1DdAuAt3fpzQCTddtY7NskAm+BAuNm0eQFoh9nrbHdPTS
QwHB5A1Ttn3d8PYAJFpFRhInnoYlOGR9BI54MEduXMlsX19/v/LyWgkofQJ0GE9dA+5pisavqQiK
Da5g29cNHwfApWt4i9JbUMlwjpFRrtQebeMs20hyWAAHoAv6+/9DdIckTMCkAgESwzr6MkS6PUaO
fizUciYQhTxAhPx5WbIHV8y/b2+4zWcMv29VW0c6EdDanGTdAaKKtp2HQeayP0DXE3zBS8gCF6o0
4exvTNQSaqgRBKAVGA5Vqpw48afhUwSN47NLnPazV3Zb/SkWXzHhaKAcC0DoD8q9dCkaEIMPfqn2
pejpNx/T+QBCyW5j/SxVL2ZCJVsuEJ81bg+1C3nTz+3iQwcTGP9y+dS4bflJOKTxLjXU1jVIkFhT
7nqftjP439D4H8tVUfe45JU7fZZjSoZDQZPUPQBnsomasliuCccRwzKomoVRXMkBdH7eqp/a6a2G
QstumnAcqLB2IYqKeAgF4ztnSB7ddHwAOeFdeWtmokS7fkGyVBLYJ4D//3ZDjo41lw31623zfzv3
x0xMYeTV0vPqOYoH6R6JJj865qBAkT1noNHdhZ54Gqql+eCA/Pv2gJblCo0QSJoCrxWQ7sZ9AJXm
ZP5AI3AdtnlzXwA3YYYB6uhlUw5RDP0edfZDMKc6DpSH7/v3RhBsAS7vJVDtMUh0oQTAn2jhPOFl
vZXgt62OEQLB2BUqkJVGsWiLz6NXXpypOoWi3XBW2+eNYKfSARB3nuOeJkaIJE2QMneLsdvN0EQ8
3l4hi7OFRnCjYK+dhxoz4F7/E+K4zxntNq43ln9vIgeHKQhdMPGK2BE8OLK2FueJVNURrL1ywzot
cdPEC9YTXvHCrfAYVQl7DpWbngPmRJ9YN/+gIJjceDNaDh2yzvDqpA5qAcX5Bmgg6UrvCMprcB21
EDUKoJR99DN0dPpy3DpXLTtC1t+vBuNJIlrSNUgeNon3zQ9Y+aNNBdu4dNg2xfCITPSo0/noEAjR
Sg0NZojjIJdYx5oWWxc/2wQMp4iYrIDhFhwaK7R5JoL6H11kheLbBmvbC8MnfEoqVTmwqk63IOto
xio6z7LrkcWV0wHiOnmxaxfoid8ezjYZwz9KUKznJaQuY8hEL3E3N4iABak3vO8Pv9EbTwAT05ZO
KAIrWSCeu3X/K1RzEV6Im86/dI6awSmTyyffbY508dJPUdAyefETsTj7OVr8JEZT2082Rnn3Lmvq
8F3keBDkLikZodeju/A57XtONv6qxXBMRFxWzOEIHR8eo0yaflFtFv0DKGuPRH0/V+fbi20bY93z
K9OfZ2cs85SJuIR2xikiI1h4STUdW2cTU2QbYo0kV0MUQSszaKTClVWaQmRJfugU++3LbOPabYlI
JuIt56TR4eLh1dNBJgjs6DskUPQOvO5PIwgZDrcXymKVwfr71SzyydOCZ0hyMM9huzyc66Obhu1G
uLN93YgR08AyzytDESPVgbtEKd1/hMvaz7f/u8WBTbgb6usVE80YxTnJ9qHTofFIUrabmV52KR5C
vSdfb49km4cRKhiXQVrOCNsMFKff3VQOJ79JxD/3fd2IDCMkrxyQoWIekr+GYTN/HAVPnm9/3GJG
JrCumUjulh6OZZr4j0ul3gWB/zii70wJsgVttCyPSdQIbucaugm4ejno8zgx0F+9n/UYvtyege3r
hi+DA8b33QxXrygg4AOHqNyuaUR0vP11ixubQLlZT05ImhFQVjENXwLwTX739eg8tp3TbuXRbWOs
v185mZPWmvYq4vFcdMWlLkEkP4f1eKyx2RueZhtiXbyrIfJSLFUNHSPkyoqHkFRH4hXfWNkeb6+S
bQ8MR1bEg1jF0ERxoaHNJ4uhuIgmdzfexTYbNc55jlaQlua4fLEsJw8zGFHfKzA0XUpvAdgFiaQo
vj0N2yoZfgyZ9ADozBIpXdl/L1X51XHdd2h22QIRWx5Vf0SLrnZhLADDol6OaNo0Vb3XIeDruxSi
U1VcNXkU7dFul4YX7I/bnQS6DKB1UTXINdyenmWXzBo+FZqE3gz5sdrH7TIqF+dd2Yju0z1fp2bl
vhVRkGcJYfGKwjy00gkO2sm9jRPbYgMm5i+CHuTodwrHqSOh7NszPFPmASrIdH6ekV68Zw4I1n+7
CeQROk84msfIaXXf1bDos6unZeOdYpuDEanK2ZtTxuGExCkuMpuh7Mqcc1SgA0kSKBDcnoNtlPX3
KyNbJscvSY6qii+rj52KXqKy/dAI/3ksAPy7PYbFkkxeSCehU+R3SFeTMmqPNZQ54y7quo2rje3r
6+9XM9A11V4negSrVs4ogZf+MaHp631/3QhVaOBRtPQHFk+q7PP9UkIuHsAPEHRurL/t3xvRSqpp
KScy8jiZZnFM0r6NkzIfnu/7+0aIapyim7Tf8nhcev9dmGsISkKeYCMA2v67cdVAdnOWOfQ3YpXU
6SlLp+Ko+nlLP9vydRPfp0XXQ6MI+xp2XR7TvvHjld91o/BgsXsTzddXYB/vuORxzfinoPAmiPFE
7wnLx/1Co293Lb8J5yshb+n7kIyKW9FnX7wG6g1qbJqNIGc5f1YVsWvD7wLkLpqMUvTSO/MT85MO
OrKeegR1VHffDps0jb47uqpxE0S4ngf9rqzn5JVCq2orUWXb4/X3K991e7wde8g3xVzNI1STuy5V
O+Afu+fbG2BbIsN9A5F4jEikCSs+ht80qcl5ybm8NLOWT/cNYTjwIIeWoBcCRw3O3n9Gkooj2r6y
QzI1W8hT2yoZXlwzAsGVAA8G4dftLlN9v5NTs5V5fvvr1CQtnCpEtn49AQIJ7SUW/euHkOq5vThv
exmUFv7eXwL1jSKb8XJW5QChwi7yk0vqTWNczwNkVKIi3Dhi3t5oakLbJjnm2m0wCSS5z8vMjkvT
fovK4MftedjWaB32yk5zMZfFkGs8PUEc+gpB4Sw7QVylKzbO+vXG8L/5Fhqt4159v9dVoZwMuSlI
DR8ch7xTfP7Z6uIbatbngi9xG3l3XrwMl/Ay2QFWShmShkEOSWmnK4rdAol6986tMByCOQIdCTXe
J+3sQeY3KePF48dZ0LuCKo0MbyBzUKlxYfCGGfmYA2RhgIoCwS+5T5kCpdq/N2PMO14MHcfFi0GH
rG1ctk+icYscy2KpJuItD4CS4RLOjGJ3sh95/nVxwy8MreMb62/xORPr1gdjBhEi3H0DRj7PVT+d
IPH3UA80uDiLu3H2WBzCpChs8wE8EgPyVYN20ETVoUnNFRCduO1uf3pN3vAHE/Mm1EKLUigUHvMo
kaDHg2p2PEu2NDvqgbHnkXvQWgFoGfINBeRik13VFvS1aSKn+432Bv+rVA2oXwXhzSUDEuYnIV0E
uaNIlff1yUCO5m8zQd+vGjgUHmLuKP0QlYTPOzUrtdXfYFlik1FryQnVUDEPkSbKkVzh7hJCk88r
3ePtRbYZohHT2nIMplLPPK5q9KUeGPZv3A1hRcddy6AosnEEWKZhEjWGIAWc0dKFdEU19S8i8Kdv
pVb09b5JGNGMd6uGu/Thq23yASaDhF2QPibp8Pn2923/3ghmEHhyaNNXPHaLhYLzg5avPYi1NsK+
7euGCXGIz3gu8EJxErRQnI+iTKp9o5iONhzJNoARytKR+kUDsp0Y6afoFy6GyzOvgunl9uJYLMhE
/EGGT0GZHLjXZuHNQ6Ba9zhlJeCFgtO7ntjUBP0J0OygPyFBuk7kEiKsGYDZuzZPobF9ew6WFWLG
DWXxUZOL0LMf12BEidkMZYeqTLfYL2wrZFzRIV0X5WIEqLaGiHQuAzwyIFeWbJFvrn/yjTBpwv4i
t/BH5lZhDAHRC4Vo5T4p/Jh17UNS9vIA+cmn26tkm8e6elf3kyCpZjkJJ4zRNq/i0kHxIyfE/diH
ur3TmAxPLlXm6LTocKyrAlrck+PluyJtIwjN6Nn5ensekWXBDHcuIB0bJIlisQ9J1ItaAvLLH7re
3TcTOzrRgF5q9Q86u8RO1WV2uj2oxcRMPB00HIBF4RjUZTOKs0E77AOn2SpnW6ZkIuha0pLZX6Fm
g/cqCg2qqOEcJUhtT+QIavMDw9O28zYxmhZLMOFzxeJnS19jOEKg8LCbBgVKUadjJdhSGdmI6rYV
M9xGjx00dmY0Y5C6mE4p77tz2Pjq39v78aed8g23MeXqOcrAZII4abxqxkLq97Soct8X3yG/vJsE
VGNH8jj4zUV3/a6W3TuUte6DqVNTcL7UeMapjK1DLx6qBEG0g4IFSKz6TtxpboYj0SUtmo4TCsnZ
skGqMPhP5NF9rEHUBNelQ9DWweCReCyL9ghWzH7fTaLY4VDZeJ/Y7Nk4ExsoWy4DGJfiIBSQsyxO
InCbXR1m58x3ob0zf4g0P6TBVgrCag3GGYmL49AlHXKSyF/lNC5yt6qPq3xrswu0M2f71M8dscub
LNIg2+9qyPQKjX456pb1i8r9DE1nyhXLXVAtaoLuCjz2S3TaI+VIAe7LMhBD4+m5xdlpcS0TZxei
5QIouYTGrepOOOhec9JvpNRsnzaOUrQVR5MOkSst6LwcQXY07ftebeG3/0hTveG1JsaMulW7EI2r
GHrY+AiV6LyU38D5BwIXDvbfdjemjveJyrRzdoIRIS4QA2Jq5yady3YOdVxnD60uLzykuve9U5dE
4KfLUz8cHjq9zD/cgLOD49NPoRi03GncUuu9AsUkPd4OPJbYaYLWuhSAMiflYVx37dkTxWs6QyO8
9sMtW7btwPr71TGd1sylUUbWAcafHrZ5h5zIfQ1CNDTiSr6m6qSmIXiOevAT8p+llv9EHv95e3Fs
/908miHc7kYdnvUTD3v07Xbq4BTuVmP1enK8ZTxGVEEW0PdY19EYshDDRySH8mQ3g1L2UINi7biU
Mrov+prAtTDtM6ZDhpvSRPwfLaqP7j4PJGzy9jL9KWG9MRMTvoY+UWBiQWURSx8Sl0cnrMZi7wHR
+eyBLeVDORcLeSzKoRq+QO47k8dC+9WHjCJyHaAaAmqVECCdBYpJC3f2gxy7age9yCmDrSQQKA4y
XIkP0FbqKQRGFrXV4GTZARMT5yS+TIkIw3gY0tfV+FfzYXKC/Hc23feeMiG6sxQaguY+i3M0Bmno
PUGVek98Z9jSNrAYqYnSrYMpAnAT+ep+ICDyxY3nUiR+sHH02b6+xo0r943ySULExQ1jjdQiaOmi
6gF8u9l9BV1qIvgWcPvhqFtfm24mf6qmQ04LuWR3i/XBEt6IESAYTGmY1BzizCJsp9oVP1CwaOcJ
976aECVGkAC5NPqN6EBjkeAeslNgJfqWNCK/q5RIiRElFgblvbwfsAGlbC9BEg57RodqAxVq217j
otFAU8mdhz5EA1swPOh5KM7Y8PuwV9SE7EF5rqiAKyZx45HkIJwoPHDt3vmQNWF2vIcmzVDBdqCY
7idgqs5KufPrKpUPeTjS37eDm8WCTO45gOA1Ou5QLxv9dvqHSOZ+Zv6S/gTRnayOt8ewpNr/R0+5
hOR7kSNAdx20ymvIO+xytwZXsC5zgptdEv4aI5l+HZnypo0xLTtvou8AhkOZHWdzrKIkafelBwZw
XJk78uv2nCyx1cTdOVNb4a2PSiA0D1u+68Y+DPZE6+g/ymryvACk8Hp7JNsOGT6Otlq8lZIOSck8
HT6kuNH8S4Gk/SxyWt3nhCYQLw8pE23joybo0PESIqeH0pqXx/dNwHDxijf9Uro+JqCqsNsnkxIf
QG7G/+W462+c0TYTMxwd7ScphWpoiO3OGBrZqdS/k9onZBfqZmEXqWUh3qsOf2SnAU3akoK2mIGJ
zit4FsCwFoQvST7Spv4wFOygcSjiPpzJ/e0FtNiyCc+DPCCP0koh50S96GNQjuTUFOEWnNf2deMN
ERFSwpJxg9Wjl7zjRHrnMQnzDT+05MtMeF7Sl/NUVV4QLxUb9yN4Rh8oibwT5LPHYzdE4hRxkd3n
KiaVXUBotlQgZQd0pCmWfZKk9XwAD2kKgl3AMrakiiweadLZgWVsBHm9DGIOZ1x5N/4J8qLYpzO/
zx9NyeOCyFBncgriLkyXS5OlDURwyBY7m23DjRNdFGL2Rq8isVvnzSmfACJnym1P9xmr4e0NePeh
1VuQeG2ZbHd+OnnPM8SOtxp5bP/e8PS8AdmrI/H9JPhMNCs/EM3r+/IAJoYNKIjeS2SGa2Y3USCP
yK9+FTq+a2FM6BoS3mAA6nDTUanOHr08TdFLX9ONv27xM8/w4qmeZ6+akJd2+7rU+0zkmgO9Vms4
AyFLeGLuEH1JJn/4cXs6loYFapLWCUHTUXs8iPMxrTlw7SOYGZBkdabdmq96P9a8hPyAD4nG/tAE
IyQwwMoKuaBDnY5k2hGoEfRHP8FbaRcpny77jIKwHBeDDlKyInPB9ISu0eCBl0OycWpbjMddf7+6
7jtpVyGVAel5NAkNx0W44aEo2/soT6gJuksyMC1BrzWIFUOhbzc3VT7saJ0tdz4nPOPv9wXKVKWr
EHiGrDu0Xk/2TlXNh9s7alkcU2zZz4hT6xAGo5U/ndEUWT6FZX6fOA7W+O+lLxRn4I1y/RjcNu0B
4hzDQ6VRPsmLbItszXIJ+KPXcbW7qsGjv62JjzRe/nEZCUBmfvqedv2zqIAhLMnkn5rNerzlFPjT
DH01WjAChkRZFcQg1AkuanT8/SxIeeaYVXx7Ryy3CxOPN2WonHRgjAf4OCrZnlR58yVyRd3ugyoD
gSBxab91qNnGWhf1ajo9KHT6sQy8uAqL8cDdMty7pb+8DyCD8INPwbJhZZZlMwF6VA4imwXz417r
ASUMMIsMOx71SbBvhqKf7ou2JlIPgvHD1K/mplDiPUN7QxwSYEs2JmFxFROkV44uGrD6wI2dkvN9
Qig7YG+2wLu2rTBu/EU/y56ihB9D/qoCocjy1LuTOkAtAoXSLRJ42xRMf3QK1kPWx8fDeyYv6N6v
90wE9ctty7V93bgFLDzJSVm7Xky7bHppSJG9z+dySynOctiZOPmp4vms696LedSlO90MyDIOvSPG
ndNL99lN2mlCg7ojNlol355NaCLn08APl2xSGE8pQBLIWO5RZh42Cu5vb3doogFVSKBCmQ1enA9p
cSSUPLZFeFJhsuwYAwT0nh0JTVzgMkjOi7nx4taR7T8LdI0/hr3aypG+7dWhCQbsauZHrMQclmJJ
38+pwx/d2lvKHbqK7kP/hCbdnUbXxQxVGx/Xbkk+y24o3jfU97/ftz7r3l/Fv2TkU4N7ixtDor04
lch1Hbwk39JDsK2P4dIBDm0PVCxuPPeVPhVRVPS7qVvEA8RG0CRx3xRMl144uMm80Y1V4YkDhX7a
oybTfdp5oQkCZGEne6ADPHQakuaLdHT1gna9zVSpbYWMez1XdVhPtYCPhaqDNlnYHxTE4NAEmLkb
z6q365zQqvl7i1mY4WFbKWyx07CXGnfS/Ty1ckcdNT06aVBBcs3NH/pmyl/GYNlCmlpmZqIDmVPI
Ji0RC1PoePi7rm3DH9HiDcl+hnjdfLy9+ZYoYsIDE9I7EvRfOJKWYLl4nkqPDrpXTkrL7lhNw7iR
8H879oYmTlCnmYfnhOPGXg6JxrMuIXSLxvFqzI9iZFV7BC9B5oMQeL2i3p6aJfya8sY5mPGmpqrc
OIWiJlJHYPMaxqQ73fd1w/E1YxN35Ur+P/fy/zj7st26cW3bLyIgkaKaV3WrcW/HjpMXIbEdSRRF
SqSohl9/h+/jPjjYwHkqoFKurGWJnHOOOZoHbUn4Jo9j+y/v3P/22f/j4Lt+bOED19NTmDhTzbz7
i1hO/19+Mf/bM/+PA8/nmVrof3FmdDKd9oBk51ENHrrEJL2HidT/zTCep/9RzWcFJQIdW3oyYwT8
bD70txX6fwO6Gf//loH/c8PG0/84/CRVwQgfX3raWdv+C6KNA1NNl0NIB7MLaYeHfgaccOH7sO75
bo4DI+5Mev/SKCvX8ugaEzzwLclocRg1rhU8XHfQ+zARNwUcUZAaISyf7c8Mus0gjw8RrWVAnMh3
WCssXRcUUQotwSZ+WXPcNEkz3mwZa55S5o4nZCnZQplkLfTa7blJ5wGFbQpzkk5bDknOde/tr3AO
9lxl7VAM3ToXMT8+poEgQtFE2zX2mQYlX98B19nLDGusshma8xa5LicDmfN41A3i1BJaqQwpjvqQ
hQYbd7Xqp+YBqYdh+lzZtsPqfoAmkbRP/ea/1Nx8B+OFb/wwX0i5/MmX4HWhW1wM1Pl8DZatCIMo
LvSy3SpLYcMWRmNNIIDmFPm3oPmqohX8umryGHfMlGqNH5G4uuRGmHs3h89DyF/lBK8RTtGEyinm
hUlmhDHHwVa0+vjr232+kmB/TyGRrJIMYZ1LqF5TObx12fCw4s8rxK2acqf7epoWlRWzPJjKh8Mh
qI4MOmf9dry1i6WnNkJFEa272xv+0vQ7uXTwMgaGz3IaB08iczKHSferQhRqoX3aYqs6z2WacJLb
1ZBat8eHdnCH7qNA5y6IFzBY2qvL9j7vExjEWfZX8GaDvTv90k30FEQjvyfaXdEh9XAmYyB/9Owr
oGSGx4qUp2XNbpppv0qXXZHs/cGl/yQ2uphhZKc9WtK8jyUSvhtPyx2NaQ5tk8ZX1GthuuGPEWlY
ujU68rmBSx1yi8RlTOCbDmCfnxHIMl673XZl2Pd7xdjwK+m7W6tsmsdLyHPOEcMR0e7f1kVDLqhs
n1w7PcMcSoCDyMd8WJI511hC54mYP+HQdJTLJNcqkcHrlKx7gce2I2hzcPmR6f28W9dgQWjTkjkp
yxCjXb6I5Y1y9zI35oGTEJTeBRgtzlGKXS4IEy7tXlpkPGI9bYeSe3hiBzAHPrV+eQlhK5ZrA7c6
3fk5n5JwuY0Oc4dD9ZVMwTlpk7Qw3xL/FbFNecAyWhGr1pyq5YeMRsxP4fThOP8D7RZgIcd1ATNU
+A1TPEXXpr9WNdpKBUNYTYAoij7qdB5tw++ZZsiLJQ5Iy+xzG44LDp36ijTmPLCI700UPq0yReDm
6i9Hu6oiS4ZbHmU1zGKGG29oW3AGZLJZyc3RSX823j4Mtnv2JHr2MY4NFv/qpAkuvGBWn2HrGCjD
ytTapuhtNS94smQ1iTtXhkT4YpNgL01TS4pY+o+FrkMOLSZc+ZPhcZmD1z7JniZ6LNWI3Mm8w/VU
uACkkc2C/W3bJarjRn9aswlwVg24MVPPkZsWrYWEy0nunWoLekC5m9KDntnUd6U+oq5eDncUISIG
LnMYGyR/HkFBxuh+jLsul3HyoY/4bZkbqE9g1I03xbl8hbnMKYxgCpule/8COIlfJ0dsn5sA0pGJ
ZcHPEOzZn6YRSC0NmxD+I2Y2/VOG1Meo4JOl7z2XwoIttcR3h03NtXdM1BZUkmcz47ZxwTKuRRIB
wy4SOD53+Uritsbxb4+CBSt5EyviuJOWmRaPgZqTDPfoPMFZ9hrMOjhbRJXUKxMRKk6MT9F456/D
/p0V34S4QHdQKC5YvC8v/BiMKbIGWjMKiiSQt+nQt8FkgDX2Le+jnG3gKOVwp83uA6eGf77r+M0y
gbORW53ok0bAZBnhr+1zF7Puhjvan9eFJi4PMZI/EhaFv8ZutTfg7Y//sm5un0w68ZewTYVHFnYY
PrWZPe4VQzdbpHwan6K0JZ/Rsa0/WrUleLopeeC+H04bYlha1DgubuwBCneuJnXcJWaw+m5CIBei
eHg8knyhjN1mybKdLet3WbfEsnPml+NMnfU/1jRzrwvij2/JAVF8jtBHEedjuzelod9ZFtPB/VgZ
ms5fCZzOXd71+wTv/AMmg7trXsi3/hU3xH238Y95AQVlnO1YhDIT+bRMH0czb8/DtEMSwqzLaRCY
xwlZblf4BN1BaXnkjO6nNKY/G8leUrxAOcz/DIoXvhOS0lQ5ufmN0J6WsLgB5m3x/vFUvfuOfHi8
SDdRa5+cUGBOwdT5xxA0eEnipL8ig6PJEYVDqykIg3w8IJbANf7Mh+TacPoG5aWr0xFuyf2hjmtv
kymfNy4KOyNeV87YyUPMvePa7c0j+NNRycFxLVDy/ljRPwwEqHVskqkAUTi8OSKDyM809gXj+klo
BFqOegYJXmFZ1c7BPY+pRi3HYZ2Rc3nRibxfEEsKLUfzY1/4iMBqWkWA+MvFTRwFfDUF9f2RU6s+
bJtB7nrEonDHuuJSHxfUfwwhktjTyHRf6HgmOYJU76Vf2qIZJCmwMie5z6BPGzV77eVhCx+gvdBu
Hy+6m/9gM4xAqhYLzxHdSX6w5bTFaPzn1Pqi5zwtNgSgleAr/5gOaMuF9PANC+SftF8RGa2XtppE
+AYT2CHvwlCCW6yicuObAliarcVIzO+lCT9hHdDmdjiOMjPkHPMpRdL8IMpFgAkIX8K3Ed5IuZb0
OQiZvkJYAfrowo+7eJQpKi0TB8yC1M82WUZ8NZPU3c62etLT8BKB35r7ZT+NrQrqFfUNHJPmbgUr
9WvfvMlR5IMziAldTegU17OR/Nx0lADDh6Yli9NRFqmdkroNFmQyIkmnLZGx3Qvc8oeYnvRAcC7m
fsOKbkSWwHDHNVPmnEK3Xvf++7hgLvxOOj9a/sj2YJ6gGYCbZMEHmzzjJVtLSm16YVn4Pbr36nP1
s7jEnfJnMFGP6tha8yeIu6lIdOoe0zViV9r06fnovb7MGfcvAaPRg6W7fm6Q0ytyunDyt+mtft7D
qLmHL2dck2zu3hW0smekZTbPSN1dygV4x0OTdeoLXgddNXazv0szttzAcrGFo9CMdbNqxqloApHJ
3NANN8SU+hfNIji5pWq8WY91syjLiBHffJDdBG0TnGDss1UbzJefjqPfSpdJH+FmnN0d3nX6btvB
/mgn9DeTFOjEBdsgzTsmHOG4exOhES+Ll7Qa1yOFOpbJAk8FfZ9QQMWM1ewmJZ7Xy8BDvLLHftfa
qSkdi9XrGvbpVWre9XnKO2hYUMlvddtPfe2ZHspWtGnBkoYWEGiKEh5ibQ0zKI6VN3UV9QO7jBmd
qr5b/kwNaT6U2/cPubX4PbWMVjHCaf9m8ZY9ZEAE8Wa44XVBXs2zGQdTp1mjqyFT3alfhqn8fs53
ChFe6CwSBYJoQ8527+aznB1UbJGBzQ6LtysUzBLNjgeFFUvyqkO8aYGWZy/NNEZvLPDxzYqzW6aW
6ftpXeayJ8uGPcQYPi5g6hf225DODVsCnmBMS5fE5ClLeHyWC7ZQuVcZrsy2aeib7ZdsPsOQB6nv
S7xsFUJ9ZY8k02Qa8qyzwc94gZtR7iEgvRMiIdcxEBKqwynYctqs7aPwG3/CBtl9RvsSvG0hZzdy
D5s/O23Cn7QPsvCt560G4HtIigQAe/TkdzLgl1nP4dGoghC70N8iC+VR9nvW/e1CvU53fThNU6UP
qAThTAxXv6LvOHlHzGsjMZ+0w8+eDQQ6iBagzTVcOZFV3zrV5GjWWVSyoXX7Fa+5nK8sRfhoQY3q
eJBPrBH/IpBzcJWTAYpD2SX9cUb8ZBDlNuOmK+0BxT36VDrN1RZmUEAMumsLF7mZnpFeAJ8Oh0xn
9UUHZJ/f2PUQzVk2a0jyfu3X3wnyTh+GZOHQis+riG/a6Ih9bXYSirxH39fl5oim9Wn1EXW/FmDj
ewFGCfokrewiLqnSWZhvJBktqJoUNUshRA1Bk/23cG9OkwFaxLbFiIS8+Skoj73Z8foNeATPBGUI
DrWdQboCZPGZOoW2Sz4lDNW3AmLKUN8eFDyIsom6bLxGbkjVVZMlnXI1knApssnP/j5qQjZA/qmz
Wx3OaAz73bjoKZIMSlak/GBk8BlfUDWTpQ/GihgrsIyVxL9ksxqRk8AZ9topi7yre8LCqF7jfX+G
ZJ+wv2ClYiVN+Yw8bMTzRqIa0b7reop2MjwJMmOPonbRNKU2Ydwj6n4Wc7HSNTYnHU5M/w2EWwJ0
mIyFGD18H7hnmOYxcR3M1GO9M8Mh5pq6MEQbt8HY9uUY5J5eDWnD8TQfdsZDEGMv9ovKZBReGjkt
6T1ggKQPc2k3mhVbthGbO4bHloNHFCOo8RC6w/g5ms9uSg51d3C++HsaK0SI5z7ouuMvU0x0RUNS
XAhEmTC9Dq1yaZ5xh9hbbP3FDD8cXO8V3RdMBgFsMIZ8IJ08z7RpQUxHm4CYx210uLvgPNxUkhKw
RlEJcSrbfkUdXjds/l58ywLy/h2TzWpHQzTTwSAYxt5jih5d4xj8kbG+yPlG0uaOHRGVZadwb5y1
9duaYyk+DnjbxYaXqm+zuDqMsARoB1f6koKKHPxtEPNyx4cxsDlDKjAap5QvHb7TBD8iL8PsqAOk
QlEM/aHq8Xr7bF7zeHbZhtM7wWsDN/861TZcln+25+vfxcBJudxgWduchQIt/D7WhKZXSuHuV4DN
v6852ji23yL/y4clsVOn7vp15AscJFI5XtTSjGHl9pUphKiZyb0l4gjZK7UMdxiq+XYUq23TAFGa
MmmvILvD3jgi+EfVwPyc3rZdoJ/skGGviXGzsTWqMuY+xtwg7gQ5SHJ1aLgELA0GJIHjCCbrBSo5
96OxMv5J+nbtgNRQy4s1aLCMKJDh0doak/R0fPi1Y9E9lqfd9IWgkNB9wXQdH08jN62iKcn6D+ql
+hNyzIclhFALy/l++PV+DqAfexh3sP0KG6cpeUT8r7Fl2vSuR0sVKCzLoUw+UAxohLoA9jcQpl0L
aIw2q9ryQC+Dq8D1Xf8If4zBvLcBTFyuvWqnv7vI+v4pUnRGiiE3y1hppeRSpEejj6tPlyHEgzKD
hNCzP1h+0I35e99M23FaR3WQq4yP4efc9kv7tG5mZblz2zZd8O6wKT98n3Ul8kz4XoV+09uJzkP4
j01d8GXXFP/dGKJJPGG2s8mtSWwoMX1vuIv86By/m1foNC6OLzq4Tszv/hKZwax1EDVE3eGNCfkz
Vg4O2BW04lHheLxFVUzn3pXDFmCWZzjqv5E0a4+vIADd90cHUpPPAR8P0SllcQZPxMTBqX2VMg5A
dAos/IuHbjQ30aJSX4bhkvRVvO2TveWx833B4oikF0nHOIAtnk7paQpXDAMZwBtMHsRuvu4Q6/cZ
W7npMpq0iVCDXCdvseNe2NXu04Iz7FGvSkfkwKsm8V1WLYvW7gRgzuGqb/iAtx52r13eTXaPqlSY
bK8g+ZgxJMDUgeTYKAQmdxIw7A06g6i7bQeMFIUw2+rLwJEoqkBCJPfrLPv+lLWQo+S69x02laAh
2tyqIBY36Jqn5YyxMLKnlenuKCVufExiyd72N72K/FCSfqceaJlq/gWMkK2KxUxV2etB/pJctG8Q
6+qw6A5N/yUdGGr5uDqxlHOXsLns3MaeoGGYv77/Jfpe5Eu2Fe86MpRxpNv3BM6yYe7jmP9aomAw
l5128VSaY15x93aShFPBpWX/oOrfeLViB2cwxjdA1Sjr0B0BF2zVzQ6bgrFOFifEyVo+9Vd4LMV4
KIgbdbRwjV76WidZF/tc4Bh11Wph1PP8ndPRXUwL9yRcuXFrnlyG8KYCS6EwvvO7hqqoPexOQHrY
AwYBxTLKlV4xCPOkNAm+b21hZ4sWPB0N5qcezkt4ARGPAivp2b9Nq+gQ1o6JP85JH+38txmgdHxk
sCLc6wg2NcMLOKph0gIqg/dBYfrFPSdCg4bEObyLfkjBhTnLFlKoas2kFBczw8HyM+RtGl4zmAxD
+BSOg3hH1LUca9zPMSBHoyis6HEgdUVaEUSl2JxuH1DAEBstCEm1ymGnCl95NCBY+N82oK1uxYFY
CxyMTGTzh9Is1me/J/0OYYv2+gYmijv7vgmPbixilC+To6hPfZ6h20ThFlpsTxg3Kf6gEVjO1CPA
xAd0dLqtDSCmJXfLro9yjsGPv3ToFsNrRFQyXzWQ1eg60j48I3/a3kpY0aqLlgp3j6PMY/ycoeSs
mAoRLDRPnGHpoHmjzouxQwI+tOYv2+En9OlSDzEAFr4A7hjWpsmFoMNSxmHEAbVu0pjPhbuAlPht
9s0TkusAFSod8RcNSb5GCQHKWYFn0YY1FqcLbkVox0QJ/7HeXrd0at57lNPubkCibYThtJ+THA7J
PrvnWT+D/H2Ek8unLF1L1tLtBnka25gvetPn2WbhJxDx4BHgdvJOx0PHKJ7bXO3DvMLNXs7+6bvJ
1fnRKRCV+hiodKKW7Kmbj03nzZQAPO6jAcGkvHvOeMxg8BIcH4lK23eUlfVGIBPvR0PCAC1ur+bT
5P2MflJY32CAho2hGMO2pqRLqhg+WHfBppslx62E0xvhzkdi2UJuTLiJ4Bt/HLrKyEb8FfMGjGQ4
luS203B8KXpHOODDZg+qsQmcRY3NggoCaPc2hlQ5DEWGv0kL7KJZQfqshBGkShZrrgOeK5YPqQnw
8jQZNvZWIIMWRrJJPfN9w2yNkB5onqx7OBidX5th9DUHRqGuQ9PCqD10DshSROh71jqvajuPEpuH
zqYUQ8EOXJim1B3oeNLjHHuMYk9TNM5XHjaYi3UgfhDdIHmE9OKxUQu57ITiNcxSddcOG0dYSJxC
0mi3ZMWdp+h91GOD0K5h8AepUO60rZBcf1/Zr0LsvPRYft9wr8Utxd+Lu2bqXpJ5Z0/IGml+B0b/
U1PaFesW7S7P4At/no81YDkK4Ab8d8twSZAEDsoMRQo7tNfBR9gRd0HsYPM1r7de0OSviQ0unGHi
ddZG9q9clP3tZtVel6hbPmWSAonfU7pAyYoJKN9Ttd8lGFL+wEiX4s7cNyPrw47QIcNStGUFTZbp
KFsPmRaa1tlF+bFy6vP5CLvu4vpUppUyzb5dNHLutxrj/Ifw/avoI1NBZ8fuw9jLtAihxaomEOvR
CWJeq5NJL0HlIYFMcpw3Cnz42F5S3w7vO2OyzBZYULXp2r3AM1r9m7CD+Uj9Qj+V9GhedxkMKEnc
lMFsJWYkuZpLtwXPS0qw5O3ZB0WhvgN5DDvnPjp+sqE3RWAyC1+EyJWSsQmpS2NWhBtpXlnSf6ff
DoevzOHgGtjBjgpbozX3BMhSIuPpLCXLACwgehcfN6p3DGpVpprfU3A0WAZuab0Hvgd41Msa9Xd5
hxgJ/Qs4/fetb87JzoMq2BFLwIkf8nV0EOfLZP0dDC25XfFrG5Zgu5HBsZ2dU8ZVUAwQbIqQhvf1
TRH8S2EqXllICitrkWm2pJrXMSHBnHOVJh9QC8cZskeNrnHHRJUhkbt1CM+5zInO6qWfwRxRSVRg
D4mfbuRwHfqYXGOX2gu2b+H5GGHFtaPTgsvOHpdUps1rPGXukgVhjGPJMZRDpPyBDG2V5Ki9/n0g
zCMZDtEc+GH/yRQuq1BheEmw4MgzWFjnWEF6dAwLKT26iVPQYThd2GQf4yASF+u8RQDMjtNIhuhB
IVhKYs+WTicEiO35CGfNEUQI7Z/RwvNS4RNXblu7DlM7IY9qntebNGvZu+ucu+kwZBX7SES+DQsG
aCrU/uFTv50VcmtuCSV/x1Akb+va7D+UbZ/SKHAQ9WP1pfu9xwyELKgen+klkLy9HHyai9SMcz3N
8/QOdD99PHin37H0sVGZrhx1BQGaZWyWeKxmvtrghxYj3qVgNfKUJiytYL/RlaBwK7h28tRUaKai
aiUze14kz0pIN9W1E86j58z6XKgkhMPMN57R2BmrnGgvJ0/Z/TK1rhzlNtwDlFSnLlRhGWb7nxZd
wR2S67tHP6yshM7AnTtD92pUGG1USLIimbu/zcHuOztjhgkHVgx6HwqJ4KhvU+72FNFmLM0iBofU
8gRIsWoALAJTP7DZCGiGgY5seIxlFHX8Y5tJd5fJgV6XJt4oYOdv0H+jTU1BLS57LOTw0fomLlZn
xKeJO5/HbBneNkNxL2HDdGHJ0nx1IrQ3MHOYrnP3vYGD4iN6S46dYU+0YpQvkqmFJ3Ozhf5u/07w
5bsEbwRj53OgWPTOeTI5zJKQ7BcJQ/LE3tMfodAvI0fTXKRAiwBy9/OK4CiBvUuy43rJJwW72bxl
MPPKw2l2sMSQsH8+XGs+EdXgb+gqhnLedeyw6bOIoQfwcjEpa5Bc7WndrfKSBm55IXGQvYVHa//2
Aru2Ge1pmcIy6bT5kUDY15s77XAYoVJUN2NEksvoRIeXZMGCYwAk8xJlTOITEuRcSvyvwfEwc9XI
GOu9VNuqpe0LfJmyeiN7dGARmCZX1WUZwAgiWJXC/vW3jkL4niGcq+BAKmFRkZB7HHSTJ4DyP3xE
gpdZsfgcEVyEZtuy64ociHrBIH/jGUnuAPvZO31YLJnocEZga1vAts3/ATrXVYFbxWPA5Os4hvK6
i3nArtxuv80sn6CTx5ZrMgjLAtfmpBVZL+jIDpG3oY9r4aNXjXshF2xuzsbhwnLZSn91cgxfj2Ej
MGyfhvc4EvKkZBiiM8ZWAwS0408TBOxfEKdfC6ybsbmY56T89lbAVifDbj0TY+1UYO9kyLeaI6Oq
yPjI7h1ueFQn3QZnIawsQZiB3Elm8XRKv5N0VCD0jYef2wUUkfZ3BpDrae1j+DTPbvi9s2U9qZUf
L+kWT1cfLqQSqp8essmS8tABhMpDVg6291Wie9CMMvGOrKEmB9GjL1OCw0r7HcBwh76aMpE8gGK4
1023tXeyyf4mMVNPif4GmTI6bzekTeKbwQ1Y/AG3eYr6aatXsQLj7wM2Fhotd9W1E55sLDm8WiPc
g8DogKhBdGUrWBvYT2ii6D3JMlK7uJelyHZQltERXzMexggmSPxbiO0cpjmR3nawbH+bulQjjZdU
DOln5Uiz8ZaGcDvAX8LaD5WmHlJx9mcVk7rXm3wagyN6EBTZNAZY0y3WBbwy49adI97wN2QsZb+5
t839MWA5OfazvkBF6e8QWd1dwbwMqyBQFSgmyaNAL1gRotdTqFAdc2ogBQ4U1iraNb9GBDrf6nXX
n9oAaNkjAcxFDQZQ4tpVPlJhtRms/1S3uBpzcXOLiTM5WyCMNc4Faj+AqMvcbcfXPjuYJxrPb7YR
a2yhUM+DNgIpYHbxhctDYWPS1+t8yNqMhtURSFvvvV0APIn0LYqH7AzZ0X4PJn1W+sGIfHbg3YCl
gK0NXDHTegXjEH3jsd4BiNT3AxP2TNJ2uAFO0eXWyQlj9CRxHuCmpsFmLmy2YuMQ+7YcEXn2azZY
jZhey5I2aIBgSBAW2wFMoUN1uY3D7FXC2xsEHGtuCRYJL+2K0M4cUKC7pV0mbvfJ/0lMR2Do0vxL
jrDShsnnkIUellvYdRAa8Hz04ViD/QGU3qMP6zpb732zn028/pmnbAacZ2mBndV28n6K76GyIMDB
hlWevY5IZXz8gUMj4EW8T7eZDdwZ89eGVmKQJ6DL0QvBOuoCJTzWBzJ5HzhiPhto1zE6IEpxpdAc
H8FhLqH8XmwcWJvs+6aAaXCXNxj1f4wjtXmM1vSSYYwtHLCDv8COsC5GFsJ7MqTD2/GtTe8C2LE0
gyU3GDnSC0dP/LStbXgxuJhqZHOCTUMwaN6tSyaeJOSu78nu+kfZIwPTfDOumnZWF6zD5V1v5ocw
W6F3mv3PGY1ABYSzLUbDyXlpsnsbH1kNqsyH65OtDFrZvRF0HQ8D7M3qwWCXuSdyve5YEZz7Lnpv
Qxz9xrqVwgZmGEssvacyTRnqULfILxCvzKnj2FGRdFnOB9lQJiBobBs0uCAM+E+nZcxgfSCSa59m
Kt+8EF9+wg4s1J2qtghGZDFdZB1inYlORAjc7pgMoPdrLwEDA0oCiBEYYjv1sMUM0HQbrwXYWxY4
HUuKPlTTrWq4uTVCNpdjX/dTsKbwjlcdNHZQCN9CaDflaYQU+zCme7G2JDxhEgkefYoAoY3H8ZQn
ABHeN4F1dCIVKfdO/fQHHT6SYIcpTrZG7U0wbymwEfsEVkuSx7Lpy6ThX2yHlVJME3+ybb+XYsE1
J1OJplQttvbBbuqoyX5NKRhJRmRbQTBrAcqa3IP7/qZ7r36mvQ7qFAZQz+nYZHfWx6aIlwULt97z
a3YEvzhGJWCjFgBDM14C6J8LS/p7+EeiwwynpWTjBmAUDq7oztT7mKKddd78MMAcy30DigXyvi8b
1Y9/4CGoH9KpbXKfrvubGGB+HzLWX4eD6ItMhy8ary0a7/hVZJxWCdsZOCjpXLIJSI6lOqjoBCae
gu3N7d64M4H79pNCCl0JT2aBkoWjtgXtAQoHLpN1hcFM3GUMXwdjBrarQxFPa3fOBhqiutDhlpEd
MEuIOh4EIWzLuPiyIVkLLtL2OQxwf8KwCty6Zk9c7aEjK6022JEi5q30oCZdRvAYCkCtca7kqK/2
23HKTjv4fNi55ECa1UVt0p2UQHqENROENgr+Ll3QPcOPjYA3oszNzqPgdtnX9jelGX50nQG3GZiJ
q6ht6m2Imzc3Qi3TNN3/4+zMluNGsi37K2X5jrqOGbh2q8waQEwMRgRninyBkRSJeQYcw9f3iqzs
LomZkrrLqiwtlRRjBNyPn732PiRhmn1/PbCNX0RK8dy4aLt9v+C7SHLurEXkQd2YFgKMk+9zRXu1
JvNRt1B7pshUPVWDTAU4WLluCLIG/sxeodTkMpWqvBCGbp1wz9sHaWbagYHwsZ/04rpLLbkzoAyD
xHWrYG6Nct8LGhXGMKUeptKBcfeSPkcEi25khcY+mVuei4wGICHKHb1dSCGViEFd5Yga2Z1cCQOq
oGRSqDWWz2EKhwDrJrwI9MSLICQ8iT3CV/C/U0gW0aFLBvcyZRM8pVZmbuMpHL+Iipgi1A61Op2n
wHpDW0iLxamgkVmbw3Jvi4QTWiS1FV0Q0V4C3rlXwGNAGKrWEhgYjtuF2/sCAW++IkkjhpwUa1iG
9lBG4YdM1egOFMcM7IHNUGpquo8Zu4TQSM5c1E/tTULso9/VJGv3sTKt6W2Gl4iWqmeY6GqJqrxG
HQ0/OVac6qeorIgkKqcCXIp0VUCM14E3e4OM1uziIUp8M+6vk5YvLBXFfTb2xiZNoORZCvJzrt4L
+kXqW5aydwpOU8j/WO0NXFXTc3JGNwZL9pu4iXOfTy1H9jUNoM/09ay4+oya19nqrWdnbF4NtNaj
Y6UFBWi9J4H1OLSkM5n15OVZfT/ry/VCFlmgjSAuutOubaV/7Gxx3whJJtdEmTEvylU9LxiX8hIh
2y2HI5eUjjKg675ZWe9l2ySb1lFU39BphDMXsfdKsMhN2sWHYkoe7ZGj0SLrxrMNq3oXDDK8pPZl
DiYcxlF3moLDL1DvFweT61055b2AdHU5nmUY+yV72qPa9d3GaWSzNfPEXaGomNupdR0/U4AwADZB
yv0lW5KvVVKTmbzEo+Ib6I0bpadFurTRoB5Fj1racuL5QFavD01BVVAK3cq8UBnrwP0dF9Ohq+Je
tgwWzFokJ8MKwMY0+h9mRE+1tvtnVzjowf3A8WAu5Y2AInwh3y5/aaP2vNVLa99GdN0AAEPlYq4K
neJmhs2Uame8u0we+aiiitlfFVQwG5glH9QCAwaLjMIweqUbNBGw1lfr0A0NZH1JzIKulNOLZKTV
1mFmGLlx9rwzYgmnYy3ddN3XVoNQPzbr0ciyTbhEwqeuzC9pdWqHdBqT7Ty2BSV21kE1M4qkXKt6
aH1AOCS7PkPoSq26vZduMmxTxQZDKVla28zVrytK+Yupw+E5dtUYGEsh76xRzLQoea7AMblVFaj+
h9ac46+oi0SBpIUraGQSEv+IZFPeM2SyfhCx6a70wUiDoVLGvRCi7r1qzBavjuruq3SXuvWsXszq
Wp8TkDEGwi7LqoNSJXgsS5rCi8rQ3uLt6N6YukHXlq8z4xDNYYxKIj5wNFP2CnMgL+lJ5gBraa+B
dS+u9jK7RA2Dq6YjIU5ZcgotJEV2nRrMgoLzGDu9tinI8b2Jmk7YgUk0Mh2llD4Hp13Nc+Iyf4BG
akq0ebvnMD4Td3c5L5VwfVo8lQuukZXjFiGtepkikT9UrhgOCaQBh7sFNJZUSbqpPjIkPLbVFPa4
KszZRQox7WZvFD2nFsQ7NfJE08eoOrFw81Wc5lHvN0VjzA9ipOb13EmNbH+mabPK5oKiMOZW632j
znSaumZqrFVtlAOHk6x6g2y1m3Nss8YxoLaH2BfjODCQKOqtKsjKPlkt1IG0fvKekwJF8bBtjKG6
CjvTXqE06seqQMPahYvt2n4NmGAdBkFjmtKUkL91ZZXC9drOzS7cMuICnnRUgZVVSpphOiMJUwrm
Ed2aG1Z5SmkAFjdZGNM1bUu+FL+j7yODJq/NKsC2KJ31yPDQYX2u9K46tTLcVdPq7RWgu7vru8iu
gnJql8KHfFHcIFUVJGJNJrlOOdknLwaDUUyvpgAvV3PuTCNwyzJjIUitzt3ZSWLZZEFjXOUDyeuw
CVneWld/Ay3ts+uE9tjsgfFoxn52KkvzQcwMuWIqW1j40k7pb/VVnw6ofG0B/kbrdzkmQ1a1WxD7
fPJoqPE5hazjU2BZlR7e95XWhbdT6czVU5wWUi+AFMY8XVslquEXNNZp2NgJxVDP5Pm5STflkmlO
EMoyeUijvLmqiPW5S8rYzj2Frv2xVRJeJesqpZLpxHYRFGpFW1tvpvYBnUhPArqe7bKTTBOp/WLu
4y9dqmqh3zDjRV40Y9zOgSgmG2nbHbv0DZnXMK5t1Rb1SQ9FmG9GODAi6DslRz+wLJBNhkqehZJR
c9hMw+mMc89U7UzLrJd7Y5rF61hlySZWGiNQtUYjfba/yYqYdxKJdBu6ZREQs9Pf2eChQa821xy4
p71FxMuqNaaOgqO7TrMqBEx3ogljgFmupyEVXgnrGjDdmC4sL9Snf1wdl0mloMiKmWl/DB49TWat
zh4VGz1ndOMVivb0ZM7ymg0x2yaa1O86w5wuDBk5p45hCpj3GoimJWw2UW2y5A56f7/QYkOQnp4H
AQAWZYDJZTzGgYP8CpY5KV7saOkmI7jpXCOS+ZZV1S06FOWmIbPrSVXqAB5Brh07XoIpr5TDaNSQ
GiZm7FFip1QmsBOqiWot0jRk6KttULvarTYfe84Xp8jtx3HlNrb6hFQpWGErZCwtrJsvfTrLXQ0N
QjCk0jSXcJJK65eQ1ZpPgV4F6dA5K8XhRIAThsXOy5swegbxbC+TjFMfRJE6Hl1jbgDvp6F9TwQt
cxWyUvUH10lUzC45hoI8aScgHnVim3C7ca13pnZyUTPoU3JBoc/K28js+pWsmFmDb8aA/c/TO21o
ol1rzcWunWvza1ZpFIVaWZ/KOa4vQ1isW8sU1l6LJbvGqOUdmxoHFk+VRh2vq8SoSdTT5Jpp3xzY
wOgYVk2IO+U/OtzzZGsZxyqnWvbtJJdno6Wl5Znz7E4ewZxhkCLj7dgMuxVnlQdTs8ImaK2BEXXM
3HttM5Ccuu7VW4PKk/PRYAfqZJJXa0NSm5FwHmy68hstYQDd3Cc3oas8E3+SIcll8Zos3WNRUX8s
82LvDEJt16yMOxvsLSDOMVwJOpec8iq+vOpkt+mlLkuxSgUAYVqOAGwi6fecJLBFqLbJiVV/qZIE
rL/S8k0lu9pLje7KNaohWOo0DSw5EHgzOIelpGJu3Ci/SB3b8pvemgOl72xMPPXRGbQD4NCqzvVy
u/TZto3HILUB/6q204/klFyVJTA1g7we8rgwCOqt1EfGrb3MaP2eIWvHV2QMIWWbd+ic40ohUHPF
7PUXwKKD1S0bcyjtnanUl71p3TuAraQuTS1ST3zgep/pQZd4idpI8+ZQbbc6PaZwGKLA0dOVOeZ3
g5K9trGgOkMQYVoZ/dJ4p5nxZdgBXOFFO6A/217UqGLn1DOzxljqeg+N0A7IJTEQroxVqCc9pZ5y
deZQ4d65xfAl602zG+o4vkus6qgv/eAzCDfzVT1KqU+q63DC7FVFMXoo37w30WtFHuniwksbI1kZ
DVhfww6HrBXp6647rz5mJpIDFc5LYST0zdhVVqh3Egqts+lEc07Ts1pht6L9boTyomyNQ12NL46a
1EHkzk8ulGCMcIo2Hem7xF3o8o22uS7jFgNHU9O3MJLGn1GFd4jw+mpx4mI19Jix9LG2v7olwpY9
4f0htlffk3ZVXzNooL+zopRul5ySgPyXIYhHY4ZSdQ9pNS/c7EbkPgyu+VDrOUMlODQNa+iZSynU
+l6x84MzF5EPY+Uyq9kST7M11q+xE41UZaV6QL7O00u8E6yFSNKXdmXSGVYoFedwTtdaCNzfYwOY
u/yxc5vpCt8P4jHsgj9ZkXkx6VLd6q4+P4+s/neIaFGQNvTt3UQ7DbiqkMFG4fWG3SBLJxqAZY2D
qIlfKLAxgkVdnNy0ilBxpIH8d6UdT/5YgjXvaSmgFrbDaw+zeGFg5+ul4azDVAOwaofrFPSCbc65
p3YFF1EA0fOEe91G6Y+sedgaY9N9LVtt2dZatMPndjA4t2xVLc6PKUAJPNhTWmX3IqyfsiralyBC
Gxeq+EA68xDQj5aBM1TzEx+eulkoqAOl6M9+nbpXLppsqAZPzKZ2qDRMi3HGXWoXMwAfzEN8iV+c
W7JvsDb2BlC2rWvBnLvmNlNG87Jx7OoSZZsqPx76N7sW0U7prOpjMbk+LM2xjjYrko9lSl2DXsd+
JhWDfuRQX+bjsLwndpe2xGDTzkOktEAc3DC+cIw0eZYlmRPlwNimotSrL0XKgmjZGaqZ+YF3IdrP
9qR9IP1PF1Uc5tuS0yLYJJndOmGI236KM99kTMyxQ57kKR1zlyjYFjFmRLnXMazz0pYhhx2RFMaz
1BZqjpixr5uw75z0UOBiyX1mkYuPYrHpthnF2Aw3U9aqgCOp6z5MRWfe2wzvTbymqudDpRRy66I0
JpusoR+EfC6SK81wy1cunCjf25Vu30R2NFmQhiZGupCctsEasWyc81P24dRYl4SQqdcCcr/yy2Ka
CCZKxBiYbtlgILCU18pivO6EgWLmvBWZGdlNenGV5EX83HOm3kopl/duGZvLzM3SIeDE7jzKZKnF
Jo3nmSZDChMrhX2lcdF23pgO9Mck1gTqYdW4gwBzTb8qFxUsDfmPWi1uTPoFbXPUoOzuMoXGi97V
+SU+hW5HrwZ6DO/UoQk15bBkTJ9p46QJMbu15bRWw9gKaqF0LZ+5rd1QdFoTE03c5MmEnN7nhuh2
SWnOG42ka8ic3tEPQLzFtT44ZeA0I+aGvtIPSmurl5SocAkJIQnQK8AxI15J7Plud1dS4Aaxeu7q
CeHUVzW8YuaPtbSCbuhzf9E0xIU+QbA35ydD4/zXTU3/kMSOsjbn9OybGp3rlJMvRxwdsWTELr8u
8+kjtZrkOncx7yIphvV7qtZUEx00PdU82RiRaA6qZiQXZpxPF2bTmsQKGbjqwmo66NqirLlGspVp
OWDKy6IHPYEzD2k+M82R/f+EEH1rql2yheRdwHKSTt1mwpC4V2nDQ2W/CaOkyRJzHFvMfPQdSU+v
wYjhqbl1KzDve7Vs8PuNdF8aXYvuAHvMXRYt2i2BLXLVNRDw6ih7X+Yq4lFs4E+gHMKdXM8rWDmd
wxqfQ0t74Uwq0M5reGecyjk/sFzfSV0UQVwxhLSPINmpzStKHivaqUisLBo0VHVN03aMAqaRYM29
HwKrXrWqOc0eoIn6lW1oWnc50yPMoaWJqXBIZ7r2xLkiv6Ln66w5mJG5jwYEOzgCXbjWZdLRdGvi
2H1j7ty5KxZOl24bS8/WQpRZJimvyVmhSreQvuNlOBbLnADzWhQPRPsETPxJOZe7CKyJGp7gNUaf
bz7eDLG4jNL2hOCc0g6FwEq7jpLfcvRb4yzo5UXyITneeOWUEWguY5XbsUs2syx0T2Ba8XsB2gQp
ra4iDIj8I7SOdaUVIJOufRwz9d51pe1XUFZXIx/fM+zHh362qJQRRzs1EVfSLOO1bYP60Rei9cmJ
xVMbUqM7KaNVCrTJgcFR6JTY88kiEbNKFxhajJnN2azRqePiMSnZ9FrBZW/k9ObyVB6oJwqvjUYi
eMetNYGiRSZ4ntq423bK+DWdg6hhnofUT8aBaU6JX0uMnkZDdGho1Gwftf3BQsBgp2Iq3gvTkRtj
sb5SD7enRk/4OBcaLbgt+r2McDe3mbhiVIuz7Sun2SVJmHlOXTUcd7WOrR7cy9FBb7A7URCh4pRK
HnJ5mZ16zGEANyk8r59NMwreeT55MpJjNC31l2wozjOWKCGL0rjrOQJygVjpZnQTFwEHDnfhiHzB
NLkvJBS6Ppvbnhb0wDuPygA4oVjZKhNksP8VFPw6Ij7To44p0ONLPCh2QpXSm3vdHpsbIhqVE1vz
vE3aoeWE2/RQjJHJYjCCb5WAwT1n9Q3evWsHXmivmE5Opz43KH4Tjn90XnfFKMubCbxqiITJKYk1
wu3pyA6LofsWXgiP+ighn8sET8BHt7GdWOHudYX+aIm58NE6uNPLakKtxzZQ16KkBbfYz9Kds+3I
JKLjArB8M+VyCBRGQh2tyS7XJMwym5SDGq2EvONfJ0vitSpgu8N49hnYkR0nMUUUbmkZaM60kJnS
61sSjG6HpVMDMbnnfILKPBgY5nyIZvrGGj42jvXxRZMUB9ipk5nV+TrpomiTh+opK5qDAs3m6yrO
OGeq2Bhpzuw6Ad41J07/qGGNQ2goOnCwIt1ORmJ70g7nUxpWKa7PkrJwHLwEgpOVTcgVq/ZhLM/N
f8jargWcKYvM3veLrd31MceGXDLUt09qpKH5bJjOKlrbbUlDOVWGDV2qftNCZV2VBEhzJumll6rD
Cbr4URkVseryUPFA0bqDzuce2EZxUenxI9R754sJ+ro2KUfauT/SdFtuO8euLzsyHmute54st1ln
mHtpuzHCZerofkYGs+JDjeojZNEwFzgxfCE3E0uoL9LpntGWr2bCLm7FU70Ge5GrMivkRs/jQ2gY
+mpwzFszGiQnD3drZUa+WjJXrEVURXwdzb1h8/OaGcZuUT62GVTmaGrzqqVXYNoY5hrGCqx0qJSt
PWcJjG1W7MIu7u5tqX9Z2iWDZ0B7KI0e+FK6X1XmI1PKqaVv2Fx485Lhb8ffizs8Z4lwo3pbGy79
sCS51aepfUmN8sLSkvkFo1a2DzMtulC11AlwE5JjW7UvtZppHNzMFrV11k/MlZCv7VRl64Uj5lOa
63Jf4nlYVxgTb/MWx5zZAmVHioCS0U0NN4ZxIicAidtF+UOE93TOaexUuAWNQfU1Sz9xtijIXaBL
KBl4jTdpa4XGFbGn1DvTphbadaT0a1bGC7Dwh7aLL9WUPQ52LvG7GuzY5lMHretX+NvfoqnM2ESL
804lPUfNuoB99Yg1F+pUpEeNsAsOciysdSgwyU7KIVxkUEf9yo0lTpNBOTK53FwNsqMp22uYJ6ON
taSQePnwYbEDE8RhT6uZWjOYuO89xsNrgeukX3FOcbDPiaPFdkg+SJ6p1Urt5+wqSfrLvHC4Agyu
qkjhg8Cr+tws2j1r4bOJkroOBxcPX6wYQWcNkFgcb0FOi2TNPr6gd2bRKopcL+1q/ejqMUKgGt1j
tuAmyYdl72TWrV7P4yaa52sV0o5AhwqqZ0FzXLIs58iO/bxu1HJP7dac7TV5RcsxlA/JwOCATgMi
ULUFantqnpyk+yBOBJ8sCKajDBAOeRhdLiEGUOikxcf8iPenYeqtzSzcrVFakz9EhUAKpIApcowp
6lKBNwEKeXolErSt7j6OlpRO3nLkGHYunWTqh7DoKxPntCc6/TLvo9aLMzRMa1Zqv8QI4dG1vqsq
XfX6ULtiEDvoSU7PMTMNXDi06PyoiJ8i1PeEjnY2wao3ip9w7lo5meOsAdRL3yyK97BaHhbXytcM
EzkLPvnJSLQGILQGtcvgWBMTE6kbNsi42rJWjWU6udls+TFl00OrL4NfKzLk7pqjQG+Qe+02c9Zk
oNR7lDXNw4dvresWAz0iLxZCV9vPUWvvIQtGhLI4WQu4QFal8bUZxxCj2ZRvdKN/kFl+1dBO9CRN
sbMbP9lqWvNSOeI+jgcsiWO8+IRy5lzVSNmzOOdmdPdOb7cr25BYfc6gfq1xri4KiqRieXBGAiA4
4TEFIlRQ6E3RbhZIK0ZqprSYDVlQo7X1YmzyooMBxh/o6oEyUy14U7ZwkyhqnpxiW/AlxrqVv+G6
7J7pZJUtkrsZEZw623s8Q6yA+CPVt4Q1XQatbrTFRhkaRQ1m+lPVRmsE2E8kFRJnnNbt0a7MMg13
YxQPRMlmiR3D6EwN36Oit+7GNIfKPRpjZE57VW3lwxhy+d5llgQ30fKwt7zK0sNhjU6edCgO7sKt
Rv/cot8sgL6gP5JfZX7/IFrp8yy8cDBVXbM5XFtKAybuumJ+dfBRffw8F+oHsV2f5+DNyjJNkzDx
SqtLAR81yUv6dkwliqv5F8He6jmo6S9yjz6PwotyTeLbhXJLhCHULUV1qnLV0eTyZwA+YnuqpGUG
X2klLxT79VvbN7NFTy/UisOiDkW9Ia5luv75O/5BnJR9/u/fROAx2oFbmt7TJqwq6i+3YWMzx7fC
kk+LPv8iZ+8H+WGfB+gplBSZgwy/aUqjoHwMwweNZk3i5ZGBN7dOM+5xtYE9//mb+tFVcv7v37yp
KG7sDBR12WBzo3mh5EswGK12+589+qd4L1XoI/Jsu2zKobECjjzGVogq+UW+148uwU/5XlQDItJS
i89KIpDBnAr8RDQ7bTv8VT77jz6eT9FeeetWwgEs2VSqWzC7DB+KRk2Yxr/Ipf7RNfU52atUSwxx
eBXj5jrWhm1m1MFMOTYqv5ro+YML6vOsP0SUnHyuYiG/TX9rQjRB9ag86Nq6SdrqP7uIPk/8A18e
4CAYCt1mFj2I2VRWGqrA9ucX0Y/ewfm/f3OJTmRzmLVIF4qzs9RtdtVmJqhiAzExB2arhkSLNPUv
cgJ/9GSfbvIMXjIxe76QTppMMBR4XQaSES7mKErWTl2UtK5k9K/0u/96m/47eq+u/rWUdf/8H/78
Rs+tTaK4//THfx6St7bqqo/+f86/9n//2ve/9M+7quD/n//Kd7/BA//xxMFL//LdH1aoz/18Pby3
8807HeD+90fnJZ7/5v/rD//2/vuj3M31+z9+Iyus7M+PxtpX/vbHj3Zf//Gbeg4P/69vH/+PHx5f
Cn5vW5XR3/bnf9z+r5s//d77S9fzEKrxd8OwCONzbddwtXPe/Pj+r5/of8cSoRJppttktVp8S2XV
9vE/ftO0v5umKzCZCApaYkNYFLpq+ONHKsAxCK+rWTYPq/72f17fd1/Rv7+yv5VDcVUl0H+8mu9X
HdsxNEMlGwJ7M/8mbPvT6iNtjPdZ1ol99DIwmOorDe3hebhvXwFtEo/WbG37ue2Lx1+tFX/5xLbQ
2L5dXftTjno5pmbsLKnYZ8u9Vd4v4WWbPHzzZfzxZr99c3/1FLYhTMdwTSg+8TntWpIPGKtS7PWo
A+lfSVwjkfWL+/n7Ne9fH6BtGEITLh+gsM4v4pv7mtAqanBlFHtm5fFJLXckPm2Nin5o2/yigvh+
+f7jqSxVw0Ht6qqrflpmiVaG4WXsLd2Rh2G4I5D6Fyvf98vFn5/g8z5BEKjawO3tnQlpGe1FVRhy
85bq9UXc/2pEgnreNv9dD/352T5deks6h7298GzjdfGgfDHuMTmRmhkyi/zUkdGD4yVoHn9+Sfzq
I/y8ledS7UPCIfdx/GwsjxCK/8njG5Zu2RYXt/3p8aOSOA7yzcWeuAIvlh9T94tr+q+/on8/wfkN
fnO5RVM1EXTDGxgGfZ3ChOv9Y0U6Vu6KTZz+YqLW9xm6f3xDtmoKx1YN3s6nCw5PVzMwzkzspaxX
rrwo6H1aZ/ACV0HVflkWJkIwkuznH+HvFeifrgvbwKFE0ALO4k93FA53DXV6EXtTf3dwxPW95ol+
xudzcGCavMG2z+Twyh5Gn5FfvlrlFxUdwUgd7osMvCfDOep0q3EWiBalz2FqN5T1WrGXk90QBDVW
q4FcQ+g6/GPlIQ1HEHNyD8mU2U5wW+RTrVxxAx2KqzX3pjq9bB1ISEmKR/swzY+Okqz6fLxAGey6
Z1K2A1PGx1mUpwGTIVxd0Id2kA3TccQalpXg14O+mkLsGrQ57IwslR6dN9yPurLp+BIHtcKBszfs
00KkgtI8VaRLTG0CAfpWpJiZmaBp29we2uviPmJA8Hq9/cWB4C+vrG8+9vNC982VVdV0ou1KCKjk
9Mu5BQ7LCFe0eAamnzly/pN103Z0R1iQRzD2n55u0PBSsKLu+4EQaKX1XPOaJB9PKaZf3ZN/eRk7
qqNa3Jea+vtC9M0745acFlXp2Qec8BGmZU3wCBDgcwgNv7jKbs7f8THumWB2mtvxKAG4psLcoVfu
gQvAlCCPiGvLB/GoVDSN3K9DdJ9GMJhMLFxCuSY+9kmjV4sU6Fea46fphaufwdYng4hAqx92GddR
eG7Vws62EoXCom+Y3EWZAQnNEZ0WPQ5oPxK3I+Om8a6kWAYrld482a4/v7+0v9yxHFODc8GUblBA
fPdFp/gBiyHni7ZIuC049roy/lA7bZXa7yYyVjNU3tS4novHPIEdHrR4zVjvFdFruyQzN1rxQs3q
pTYJzeC7ZKlsy0zbD3YKmazfhJP2HKkMxRx+Nebt9/Xm88rgOioHLlV1wII/ra4K+QGkJ9Tq3hqK
y2yxNjJxL8gQ2BLicRrIZjKh+nVSDLm2nqKOt2DWlxoWx5JprZpj7NKuuMXYQeYh0lfUvE5j/YvL
WjvvWt++RtQEkxRhajRqG9NyPy3QOdY0GuzatNfaHIAGXo3mC4E8QB+N16j4jelbseCudPGozQCD
LYkSEdlk0HmjQTAF8IOpIYqoyREfYJCfo+sUC6xXD35+IfxeL/zspX5aaG0yaZo5EhMxWcWFZd9G
ZG3FJmjL8FaFzbqIc9a15wgXzc+f+PNK8/tHRPmCqcGiaNI/XYCWUZcWGCLdJb4KA353boU/tne5
+mGG7i+e7PPN//nJzt/XNzc/i0xjzgVPJjPDy1TIRryBRX2o6P/NZI7FdUHIxP/fYZ5a/3wVfPMW
P12poZ5V8xjO074sn4r0YBb0Ksenn3+Mn2uZ83NQCOpMVLfYKT/PJ9ErkhLBzHlnfXGIgQUdENaf
P4V2fp2fLxFH2BTpJF9q2ufeFa2JXpGgHXsbhRdKeajUjYItdRobz9HcDSibv6i1B2+/qisI/T7e
CZPWq0YXExSkMm/cMUO/Tk5GpBA9DGfWMgAcD5VR3P/8xVrivGf86dU6rsn/dC6rz6O94miiXwmn
sI+tlNr1bVneQApiC1toTJSk1HG/oAeT6lvPfCHYEMHWV7Pbr7tQvUCWocd70cfEHNGJIdPKK4nL
AdGC5J6Cyb1WSI1U2Y6r5VnVr1q792BRmK0ifUkKjNMd+/YiHZGponyFGdIr5I2Rar5W2b4V1fvG
2C+YxkGImCOz7XXrQokgGdz8orC4NnsimEsI7oHZul3n5WRk29PkJeaWcRtrrC3rJcQRqAUxWLc9
PNngO4YIV/V8b85jIIuXSnsN8ZahM6FUa9mNOt0SPebFzdU4Mo5zBAdVnIBOMDWTuc668rTU5mUE
c1ZIxISSeEyV8oc8AlnXHj6doFUJOSb3bCapzO3SYzl/IRV5X+shvi3MFEAuEJ1rQjpPMIRb0cz+
mOm3c3o9Ol9UyNuByGpR6Wsrlu9ioRmePFQLLsF2b+Nrbp5lXG8HdgtnMgLbfXYhOKrBCsbaCVyL
JJ6xvSTLREUW1A8EWHjDTJt/PsniFXM+rMS2aN4mkvXah5ih1o2GFuYcCS9IRkR+Ahz1UX0Uiuk5
vPluVm7IVHjQEiWgIXYZieRDwalc1ckdd+imiLsb2PWVUO51s7uZYWDm1A4MbHij02ym5IopFYR9
BbWybLGQBmMid6kyrTp6+S0GF+HuiurKxXgunRhT44FwZmOy/REk2VGVTdWMPrKKp7Z3CaiD2pab
DJIKiq6PN3o/8KqKC1K716b1XIvbenCDIT45/boRYpsPeFDsfjtgjjr79XQbEajqNo310ctwzYTd
7eRiwOKynYzmpiKOB1qaBCu0PdMTQCXSTIIifTZV4qDajzAkIp5Gf659beobYvj2cBXoX5NXxahc
KJaOPewYHBsscwTgcC1N3ZPdU58Xx1a82zO8PuVaTH61cnDTnuQK02+ISjC+WFBVjXzpnFM5bAVm
2KKUWKiIYRCoQ9j062SbL2t3uibjAXLB3toNX0Nmsn68iXG8yMYP2Tb7IRyRdF+t8iB10lmg/wQJ
29Wb0hzGGl8YloilWpkg/aDpd4I1J4sfCUNbaVj5yBrcFvGdG72I7gKahhmFPNidCo4ay2rbjoTP
qXjBsw8byc8i99GpHoh9Rqjxasd6WtgvBJsTU1MDo1thgyr1Pkgn1CTu4ZSIQM6q4UUmb6rqJIaT
Je+hMdaa+bgkG1tRtiY03jmsZGjvCvA5XOyr3Em9inBTIhKlM0CYyoDMTdxZ7PvdzeDgDiXMEfO0
Ka45sUQmMwKid6k7bJEQotyMI4cJdGnSV+pAg1oZ+AytOyzETvlODFYLjy4oPZf8VVPSdVSRHghq
uRQNUl5KwGiByr/XukvbLdcL11dKzEkXDnd9Op7+N2nntSM5kqzpJyJALW5JBkOm1nlDZGZVUWvN
p9+PNWeno6ICGWd70Y0eDLpRFu50YW72iyHdgpPHp8/Y4eSGuqj10Bv7RrrKIotPtoMupJQQ3Wqo
HjqHU/MKCBqCGCR8ZFUtmkO05KmwRIc5CH7GKlSG7jkeaXMkL1Jb2yiAbLKG4fyc4sTJ8haOBcem
/CMb78acVICuUZznzkDnWXqgkJ8EoM1pmGeTI0ZoT+mSY4zStpweevVDrF6hA0HqQghW3ZSlTtsN
8hVyPGhX2UJRrIKu4rF461sbmc+T3aHBgzL17JgtgIQp30PRy9EZ6Jy+feoh1dm1UayKJPyZ4vVW
Nw9Z8Kpqwrr1a6RqZEdqX6Y82xQzCI1i/tJU3gWy8dOULFvQWq8tfHtoeDfJhYCWsO7M6vsiBZan
qC1n4dKJ/Mos3ZuybCNC+7ARsPgEoQFDSJliOr/RTQo3Rm9HSL/MaYukeV6nt3UP0d66i9W9r0hf
saYCj0v2eu4pEXDXz1q8lqsXUXozuvA+jLMbtAoPhf6FSDFFgWpdB28Vv0Cpnq1ExQ0xvwJ446jJ
gr986spHraRPmBurYdZXAeK5Ic3UUWoQE7/q60+534FBBuBXoCjKlRAnXjBfFws/oXuKik9dT9y8
Ta/r+bEW3nIYvwq34qCNUPt+tPmVUZIrkHSpvN9TCyky65ErdyPCSoewxsmk76YuAhGt91yPkhcb
06KmtPbFn2o4rQvQ/oMMyRTRwUa3Hquk/gzV0hukeqVznmSIVOcLTjAuzV02/0LaypMpI2X09/UW
wiVhJXWnNoOdlZ7o56+F9i6P41VUVldKED7CRXHypt+IZv+p9P4hKO98XbIRrnSTVtk2xd4vrsjz
rwyAyZW8/GngJv32FfTdaoyR70zeZpPt60ufRtNsQGC6eVzBKq0crR+3dE63o/4yFYInDaiqaZKn
5g36HEAj4A4IlrAPNEwdwq/vc6Eldf8zE1JVwwT1b0oGJHP5JLUXpSAYqEZPkMhbW4IJ1E3VPjK9
76P8NiU+DWOq8H/QJ9dNnj1/JtdDC1tyrqxx/7wH0rQanOdnsiP7PVvR6vNCD4TWKnJaO7U79+2J
YrKT3k32dCFL/Z3X/fUzdFVZEj+K6b9fvEc5fr8QRMDnTntkGqSdEL0rKDDO5kfrsmttlu9az95S
KnIT6Ilc2uGtacv2pZz/xCR1SfpBnhqSrEiaqmA7fvLUsDA57JPKJyEnbrOWUVQT2QyZYHd+Ahnt
TnVBzrsorsBuwq9JLjy5vdUuPOvOvED5GdS8DX6FJWrKyc+I0nKUxjib9tWqW6m7cltv/bW5K2/h
O60AFx30V/PV2nG3r3z7Az0L5/tVsZTV//oa/AA6H5LMpCz//uhrSEmqTOGyKMSovJZUdYPTiqM1
mCgnEOAVcHLILX4f8u8XJUO2JJaiYuqGfNrUzsuylvI6mPYx5bMRKolekbuhiZKP9/EEIuP7cNLy
Qj0dorU8h+idSLJ26sNVASWS1KqY9t3KXyMJ4xgrbe3b16jjrL4PdVqsWdbUcaSTyazFuIFpxcfk
8uTd8ZhnPzK0olXAiN8Hks7N4XGk5SF99NlS+N9hJOaMyaGi5Y0H1UlWIGId1FTcevVyUJx63V2o
MJ87p3jC0tAQl892eoAUetIJeUzQLF8b3ezCzfGyyb9Q2pT+fiozi4oFcZAiNpTFk+Owi3FYCQcw
sNN69EZXcVHh9spVv9p9oA1rXzKKP1NZ+TPeSS0Vuz80P4olnpO7vK7WhlPbUPIuLo/ftcu/VuLR
yJavevTV+gnuOQ+3/3y1G8GO3YTjjucG4fChuLRIzu3t44k8WY7osGY18nxLOPrkXuuCp7Yh26x9
l5PFTbamzV53aie9cKic3Qc0BJaaERVA/WScC4dq7osO1y6SxKBA9qV4nOiw6WCr/81GOAp1MkZu
yiJXw2bakzeuua+d1Os32nW+KTfBQVnLHhrr18mL8vh9XOXsIj2Ke7IBeYHRPmoZohF/pBHKRepO
QYfenx5N/QkNoUXtzZXrDkhf60x48VQw2ipN30awxwot2SpZxxs22SMnCRUNSDWEMCAGd9C+3az+
QrAWhPfPcdxo+TWGKxKdtjnX3b4VcVBAjw6l9++HdHZ3/zMi46TGL2SxNCGMN+1zCQo/zibK8h5J
LnWMzqwNDdleEybD7wr/ye4uYShlKsqY+4xLZhgSr+/7vVR+iqn+/z4gTUR9hJaFaClo6P+524Yx
lIDlyPNeb6Cv5IYrA6CW1afvp+3MQlhabrpFSoEHkHay1inQd1WjiNNe4ik6th/CcAGnc+7+0nCA
QGTHpAKrn+4mzqZ04jZdUoTZFV6aO+rPq3k1P81Plvv9YC7GOtlOSBnBWku1Jdboik/yE92Eleg2
D5A4LsQ6s97+GNbJDhpEAZCQyrDy8HbU5PdK//D75vX7AWnnPg+ge5WSANmNdNqf9JscZrM0jvsB
aZ8gXp4yUgzLs3Nq3XqGyNdEd34YrCBoO0W5aNpN4KwhKpq3JXAQGw7fmgJZiCauSQczu7LC93H6
ABKcVdNep1UAtY6qHprpgyGsSknHP6XfaVnhjsXcRrYUhYWTDJJtFQ+Wrm8oym70WENsbPYQYr/p
UZ1FECNAfZWXk2JDCdxSf9wGML0hXwFMV9ZhIntjqD2SVmmYJ+X6poA98/1MnUuINQlErQhgRTax
Ivpzu6DSqaDuoY77xfuwDo29OhhYhJVYEuI1UJk/jQKoKo80u6tRHl8qpuCkjRjYSS0Ut20JczgQ
3rtGgzRFkfD7n7eshpOrU5NVzaAPZkmWLJ5c0sv7CP2NmDeSAyTc/vl2/XRxBv6uSKt/xDjZyhFi
/+KsE+P5XbBvRvsAn8X+9f04zmU3fwQ5mWapgzIWDwR5ff98DFY/Xw670H4ISGwuBFIuzNjJ/kLT
RFRCK2I0r++Rfb9erw9Pv358H0S+8Fl+51ZHGU3mV81ArWraY0Tkyetwyz+dkDQDGxAHFrpNF54k
R3XbXb1KtvTdPcWJ7Y/EK9ewry+t4TOp/vHk/j7ejn7OZJRToxj8HB649mNgC6uc1OoJ17v/z9n9
jR8+ihSRxaljTKQ9LVkbaWdmmGKVvcudC3O8LIhvVv7vpPIoktqgV4gwDpnGbLlY5hjpK9ofqzD9
VPMf87z+/osua/zvaByW9KnYberJ8tRaX8FNhdc57GnU0XOvwI9AiXkP6vfp9Pp9MO3s8sGWlL8k
MG2nT8EaRVvEpU1KEpDIHcNO7OfEftXsbtW65P5eum0PVAVciLW82z5vRFbUp2H/0FzBq1aG/fk4
2njKOqrd2ngKOr0DEGmFa7TbubkNH0/5pe2ENRh8+5fgPj1c2MxnP42+QOI0nUb37yP16NMYchwi
0wPyvszfELdwBgVGJtJEb3Inf0YLgyqEUvz9nCnn7k2yAEwNNIV30ql5dR2PY2aVrIcy99cwpuB1
PYdKfK3kr6L1EwsBJ6FkqkqhA7VxVYILSNFqHdMbgQK1qe4Q1kJjnOqiSfovPasmWtPSVhi+8vg+
Gfs3lNFwOdD3vtR/Dv1H0jxQCRBnZKLRsJuhkXXmzfdDOvcu4lz/Z0gnRxVeCsPQRBxVrfv6efN4
f/tm2k8PF/aRcvZAhJavAqMATfF7Yo++lhTJgqHBld8nUJJVJQbijxQOJcJ6hAxT9N1NpRZbLREO
1RRvusD80mhu4QKwN/07SFWzQAPoE7QTFJp8K/OWaST9sJCXxcXbYxivocM4kth7Uvs+Y7hn5cNt
UMurqorcLiig0kr3F2ZOPbNdGQ3J7X82rMy/PxpTaKl1jg72tC9WojO6aJy5mfMFj9K+bp3NpZRN
Pnc6sOYkVTZFEDrGCRigMrOuaURyNoV69Zbn1k7xoE27lFZX4TY9jO60auxkvZz3zWv7Czlw6868
EV34gp6++jeDP/o1J4OHc1cY9cyvee5dynbrmVM4sG9BbziYZDn/YrPDXzHAVWoLouVkkaLhYuFX
QHEnmRB+jMF/jVhAwClDvrD2KrN1Lwzv3EY/Cnhqwd0IMgLLaJ3sE3tPmfZTYnCwm+yvt9iGIuR9
H+7ci1bDTUWyVF3mhXZ68qtkoc1Q85IO/Be0X50BZfg8paKPHkCje1Y3bhrowKpJG25CsbmMPfwV
sOPZhsnWKjdiu0b2dKWjCVkEdFHE6pr+xwuExXtLFJBE1e9MNKMs4adZg6lCqEw3hFcLRkDnxwdD
iSDYX6wlnVuwADv/u+f1P/dHkFUocmXCuMe9b5OryGAK/UqiNYVWJQz+biOhlATpx8usn6Y/PsDl
QcBzsjHtsROOzgQ28Yw0xvdz/Reqi0Khdvyzlp99tG0NmreqYOnjng+LQfP2XXZuYNTZofezt79e
VBulUorPu2tE6D8t94dxYW2dW1oKyGT8NgwKeqeP1kQWp9DErWDvxw969RPlbro7F071c0cTtUKA
HzLvb8RI/hxjg3zH2LbmACzvfulyTu3Fq3D5eqfJynGIk6+LxGfk+6U17GPlWUGhcqJIgtvwKjN/
9IbgqdiHgBSVRsRo6V1ase6007iS6bFiHF4mut1lH7GsZnYfN56RDTuplF3Vjzdx0eGMdA1qyK7y
2ZnoQ7aoAUDFsUuFg91/sODL0m5MB4EmoISIQXthjZzLLUDFUCVhR3LWnh61CXRPRfIZG3UF5DqQ
+UBaLr8VTDwFgsWha95dWJXn3j/HIU/O0zAGY5Esso5Y926wg9n0t8qLeqtcz3fWXXpf3U5bnB23
aMnfyPfFheLy2eVyNN7l9j7aEmS5uWyBIdhDW04xuWgACnw/vrOLnhaGIQPY1FHr/TMCQi6iMRn6
sNe5m7GgsjtwQCHao9+HObu5uSL/G+fky8V+W6uJphAnCTwD9TDkaXcGqk0IzT9IkeX1uJZmmbpG
8eZWUmp4num6G5amvwIGuna7snP5+FtUzLE8lH82CGS2deSYeuOZiJBil2zI4iafugvHwtn9dPTL
TxaAbinFkC8zhAANmvaIDuNq1OihE+bihVDnP/c/k3TyuY0AbxoF+cz92FwhRpo19YXPcLaUdfwZ
ll9wtKBEtTasRtQQKaVRD7LG0RcnzHqnxgBIcEkGn4rZNGCbGmiUeOElemkmTw4/UO1hwF0y7KUU
Hwz6931VepN8m4Y/v19t59qpGpVBTVYsija08f4cZqIHjQAwhxtuBe5lje0oLyFeQaQKsUuh5KUm
HUq8/8Vje1kNf52+R5FPxihzy4dCBnhWsw27JgNbIqvu2/La+vH9KM+ulqNQJwd9r+MEoEE4R8+z
B0vVhk47l9aFb/YXvWq5lY+n8uRWxhCx8IeOqXx+xi3cvqEEdP/1QopjA2W7tDwvzd7JQ1sEWZFB
DRn3rTc4Knn70pLJ7Y//TbHiXBakMLYFaokEySkwFDvBAp9PAK7PGHw6BiL/4tcwOhYuIcXyWqjt
Hm05nHA71DgvVmXMZS//tVCOwp8MVW0HzUqsgR5zUzuTNLkxfoBjcIgDhAOjnynOTAnqEgrpWcvx
hm/FKg5udcWD0Ymk48OcFtdj8m71UDcaJKViCwvmxqk7HSvRt9HwUdYRdrNcI65yZSW/Gq24l6QR
Zd3UVmN/5UvGymyQWNBBcKnw0oelyZ87knSdIDaIdZNX+T3lTCwhmnwPNh2HIAsMGnbe/J4uPIQK
WjxoICVzjaHTx9wp6CzcChlwwCS3QyRagganxzRfowXs9UK4afPrNu/dUcCvbxGu9/NtZ9aYarlm
+4T/uJ1ZP4oCbRTxgKQveLMX33+ckKpBhAZ+/rWvRlSqP7/fRuduwIVjB4tPVlVZPFngiQRztUeY
b69r+ww54PFWyv9NCBoiKn9rFg/TP4+jtgH3j6rWvG8VnG1wnszS+whLg+8Hcu48gIXy3ygnhx6Y
jrnG3XPek3s6sak5pnwp/1LP1aaOY5wcb7Wu/E8Mn6VTmW9ClRyi4E4aEL7HP6uooLxWTlAjL5LY
Ha6IoflzSLDwEkekhkUbV4FVgCKj/xinABwx55Ufy/Futp6MFBUS6XHC16TmjYH6/X6MRyxiAjsz
cXb055sg2urmBuRhGk6IEAiIvvneZOCliFMeylRw73ZTj/B+85SRH/pG6zTiXS2+fj/P0rl7DAk6
6Cc0OyTtlHGaTGaX6QneUPodoOpDtTM+y5t+80WBbdvcTg/jFd7k3vdBz028CdEWpxAYTpQi/1xC
lJRNbZAFYvq3MTTN8oWHCkOfJq/pd3F8+3248zfo0fF08rAnq9KzCRfAvcIjW9kom9QrnPvRNhzQ
tBSraweyx96/v4QWOTu5R8fy6QM/TtVBRz1kuUBFJ02fTOVOEa9DB5Fq+wU/GQXRtewFzNulkvK5
7XMc+CRDVbSpgmXLiGMkzygCqi4ozEvTevaCoywF+VVc6Ign06rGQmEOqTLu6XNgEOpQl5ns3EGZ
+8JhcP7exvMMbTyNRt9p5aKcYi0PJmSo8SjwcBj38sfQEVbqtl6JHq54a4x3LsVcpuivO+0o5sno
5EqFsNwQ8xm4qxNRecK9wPl4GOx/szqpyFB3EmWKviffapB65LLlatybXfuEFg9S7rIriQHuSuQl
kr/O2xyxNDot5s/Kt8AODLZlvulDkthDZdyS09+jo+7EVnBt+b8u/LrfB8Bf82BBpQbPp4CiOzkl
51YMu9kCNVBL1BAo5gT1fTK8Z9IN3hZKElA+KT7z2uuCjeRj7Pp+p2FxtFPMpynfddF1WqId9q5A
RejkmB9p9/yPMYtrigo2pIVg+oU+KvvgAyNY0J+BbSRvmDWK6EBqybqp1nGQo5NV2C0WaZHZuWi0
dLUT/Cr6fVQjq0YbFXULAZOfJr0ap5++cDCtXVjfSRo4LVcqIfxQS78S56tU27fTz7ZG+cuThDc9
eYhmFHKbyKuH18qMtkFSPFtSdSsEyc2ghiuNDEDXLQq+ByRPDSO502hEgDefKk9+rPW3abiJ45ep
W0HGteIHzXxv8SLSoXW8iI8p7gFxXTuUdhFxA+GE0m3nb81QXVn1h9HeRxSNFcoQ49VMvRFlqNEL
AUc3bqZjCEE1QzFdegSojvK49J2GVn3wWWpkJFDmovZxaPcqttnVKipvmcSpPFTD/dxxeAe3Yv4w
54fK34rCdZJvguxQVjdT9RBV2zQ96KHgDvByRtMb460MJipexRVq3sMNwmf2XD8lKsSSHzloFgSH
5/xh6Cu3KqmewM9tfoTmKsGSWzVRnjWujVh6naT8PdRfEOFF9/yO8avdj+8X47nsBlK/Agcau2Jo
/n/eG1U31KOYAslJ/AdzpMSv0fqA+Pl9lHO5NNoLMOGok8r67xL50bMy7JVYaiUFEBwbLK24w/EF
QfoUY2l1AYKHF0Z19nRbtMQpBXMhQlL8c1hBV8xIGFIGlpWdPHB8IvhtCE+CYDhzwDM9q+2KxFMr
azeORoQDURXDNSiPnxPf/X7sS6jTzU7aaJkGZDb2+0n+KEyYZwo+JWLf9NmZohspd+MY2JRCVkM9
sRWQiqfS9n3U5bv9FVVZ2g3Mt2GcQjgMqikVnpLTXp1kfECzDfiUCx9VVs7FAHYEHpmzTDptRE6J
lulpRYze1bzG6TcAofe4XqyjO3Pb7uQb/2ZyExdtX5TI94KHZd+F+teS1fw1SkDZBosXMp66/MKj
dTWLiZUJsj/tTQPpWoOy2wuWdlhWrtDT3CYP38/ppWgne2Uy01LoBKIpX5P2guexZqKF9yhVmmdA
ef0+2Nkto6GBIUkyEiKnJQrubRzeCvo0rbcwM3K7cgHDSZfKwedAsajY/RPn5C5KJF9XkwVRVGii
E8CY0qMttiRgEISVFG802HYiq3QE3zI6PlUKbsVLC+nsYgVjbHIZWmTOJ58xGJQJZlA47/MvE9MG
kJ00sJNV5ty/KOsKxwLk3J/jfAOb/Yt7y8GbwvEdWouY2Hw/678hCH+tKF3TtUVPRWXj/LmigPMh
N9wJoJSkNQZK5NDFTfgQPcrztT55vzA7Fy6cD2dbrMjn/N+QpxmtQL1NV0VCPuOv60TprnpG1f9a
v2tf4ZfOD/nXtLY2z60rkRBG69/cRafxvpLDiJQnzabCzoVVeB/bD/mFL/P72fD3dFjAXnhTKBxi
f06HOY9of4rJvA+35UF7HQ+Sm7uxB2hgJXvNlhoI2SLiFXyQ7z/E2XtJ/yfwyXfA/A8F9TGY97Hx
PubzJtak9TTCZ/0+zNl3jAYyin6ORcrw+yI5OkEwK/aLLAOSIuzFtb6ut9YNqTBDTNYK7r971Za9
YavtCg8+3Pr74Od4DNpx8JMKXaAhHtqZ/wMEwrvJrfbNpnT9tbrCIvfJWunbwUOg+E4BJsMxfnPp
NQXB+cwJqsFiAPKpgl9RTur7hp5jMdbBK9DrLwUdyLS+m2XdG43svsvQS0wruEWR20OQrJCOD9Qa
sEapw/GPHimdkR8iWUmtx7gz0vdGpyeoZhDF2n0thmtzilaYc9yo2VdScjEMrUelfLVkOLm2aZpD
Yr4Dc4HD8ENPtn02bKHMAeZDxKg5SOJB9l9wCKiyX706O2iSjvq2ql5qWo0yStTWzJnf+NtO0Rxk
WVsRmKKQbFJKTmNXbBor2I9Z5gbBL0m3EJ8Q6BmYjl9b2OqIrpp+yMH7qJAskvsNY4NvWOJhQX7d
6uM21Q6NfIsQKKoEnjqbm7C6xhMRL4C3PlE2NJnsoYM/2gG/vDZJE6Fqo6deoCSv9i6gO683Bs/P
3ww8LtDu7F8A6blFKyEfvLdwgO8mw4tICLvDWIVbVCntLrHsZNoq+c7C07xGkL2FQRoLj4Ul3GYd
VJcxQtt88TuIt9OMegqq3briqivMvGwfKiUeiAMFB3jBHZYxeulUdboyW83mJeSl5uTmfWRPSrxJ
G8Fuq+ohGUYbL4FNVkIGLxWnhFvS4dKk1B99Ar36Kpv3RfHkx541fSqZtBrD8E41f1nhlyqHbold
eyKXiOXMADXJG3P0o8XK6ap1a2Bqqhk/S4UnjDmuxFi1817ctgLMhFxZpQY+v4lmtz1+40v6r2e3
JmiAPoBH0GOzUPj3MfbZPYxXvNht3t48EYRnq0KpfCw2lnhTBfe4J+ArCiNYeAinFF1YyUvbp0C9
R6jfrqfgqVN/5eW0nZHBtvA4LUgMlDj3MnzAEgtFaYyh+BWruNEfO0Ol8MiHEd8wUtv5MN7ErljV
2kiu+isurhrpzq9/4I6yFhv5LjbEC63fc9kFiCiTBBlqEy3MP4/aToxDRUDKdz/Q9UhU7HHv8NFw
6YHB3aPBPvrb74+fs0kytgEGIDLAWBBU/ozYqumA4Za0YCU0+xVvEgf2/dZYfUHGtRF42V7qoP9O
Wk6vk+OIJ+/yrI74FQXIGxg4rmWHTuoW69H+Gp3Jld3EazYXhnguszgOuBx/R8d7j69Ngl4Cd+vC
2vuMVtFd6H69BTR3wGxcuMnP3Vmk+Asuj7IDzaU/g+l+4NfSgiuKkk0yoTusP0tVt/p+SCwF/pi/
JtFimcjUNpBmP8nYijbskjLsgZuTGIbICEfJY634D4izr3HHciMJnfha8FLjpirnQ1N9GclHAAta
TtEsL3r40Y9hBMYT+1yjFtxg1pw0t+xOuQ+Lu1kio5ivkQWwg/ZN6DJXQQV7zPeWkK0t7Lk7/QVj
xDtF123NQrhJqiCj+m4NJcPEfC8yHqweyaN6a4SUyMTasawP0Z/cpup/pfmwN5utLr3U8dvIPVPM
Wy3aomPFy/u2T2HlV9wv0bM/g1Es8lsNe6a4etbKfqeIsx0V1DqQI6iEeGt2xlWcuIZsZyq+a6MI
I/ra999kCX0qA1D56DS+CQF1wNarRoZyuo6Nl+WlNVilW4ur34YY9fvMpYu2ViHOjlXwLtP9Jz9A
zJzDjI602wmHSJxs3cywevXXgiwdsI+xSwDqhvlrGn+kykGnVylMD0G91xKkNIRig4a3o0+Yi4RU
n0eUrwx+HcosxX3cUglIA29IP4PotcCzRPAPOaMWK2haOB6qVY5S/0usv6vd/WD9VLBvRPjLjbV6
HUMaZmEJJWdZzZ+cABQx14sZhqyIhyi9TjvMpTMwD+bgKqg7lP39FMv4TiHGc9X6nlhcDW6IrJ4Z
cDPKa2G0h3ujuapGABJz5lWuZjwofFY9Fewqrm0VZ79JvRWHJ4wWjH6Hpr3bUKUarXdxRDEj+uQI
xxuTSnN8Z8roknylPVj24VkU78LgU1Gv6uHFrxIvTWMH0Qi7g3ePAVWb3Rd1BBFgoFG+4RnnhmNl
x3PLPdwClDNws0hhCfRWAgiwDlyDSooQB2ClqGANO3QoPaTFlz7JKkI5o7ky4Xbz/N72ApbDEIXm
3trLgu61/fyR483eT0iMlc9F827p94L1IGXWrjZLr1XUl7TM31U13UUaLNpnPGbuRDKRrOPxk5Os
sOyaAAX44lFtcztCNzIIi53fdhuMHvc+PYhICB7yHOvPtLvrFP02EpV9bkku/nuOL933MjYXZO6W
4Tut+qT0FEBn/msxOfjKA6IKTXrfVrhTgsIWWvp82R4jb1eQlKvEatZz6Wbls1I+lOFHCp6mWupQ
iNg/VfFVTu09f8DEuQvvBOFFzg/acN3MD7W/V9KbOn/A4khq3Np60QFl8iyvPnDtXZum5cKqKKND
LCGSNd53gUwp8M7HQKsX7rt2UzVY8ll20Bf3hho8YZHD6DAUctv2WtNcyL02ZmCF4s7FM0K+LWol
WYK2tjuVdxFmB0qEQkW4zqQvv51W5thPCKxQhrGuUVtUwzU2mLaOMy0ggxqjuA5CE77qCcuT1lTz
gq7+fkCzy8KDUyvjdd83T6bQ7BGeBzan3zXTL1KWNGzsGpBPWMEZberGaTVqyuich6a/kwuU1c3F
QrtzZfJRFc9RpAUc8n27b1WvyjDyMyaaqNdJgOZI3G/0ztqWdXLdRrs+7lDfcwV1VYxo21v4R2EH
MIk4xmIcF02OhekKCnITuigl3UxVv03a2wBQRuhfZ9aqHiKPA6gdYWrTKW05T8ytmez6bAZFQxFq
Dj1OIz/8aHLFGSrMxpG+6B46vfT6ISGtGl1TTFCh2AXpTdQ/pYsMUbSVQ4wLha0sie6sT6/gdu5L
QC8j6ynpqHTSYSXbmZwap4cc03UmuFwE82N6CWX4hGOz22bmVoy72zj9wiwz6jIsRHdS/Fzl8sE0
+1UQKbsxeBRa6qxG5fl41WeSG2DkKDJNan1X+BGms3SCtWskSFfUs1fTAIxCx1hyCG9nRqri5pVJ
G4skccbfJI8dqfTXg/Ym6GCzpN6Nhq94bB8jELAKzL6X3niIhJq8PX9pW3WTFsEWx4uDjJDRhSv0
7AVqAdXHS0cSzZO3pTXjg62xHPdauAYwhn6IeSHC+WeV9d8Qp6mVqKM65peQVjW5xnoA2ZfqsY26
7YTkRTffD+VrMLZrxQ/exLbd1EG0bvJqlY6WM3DuCQMCenUcuQD91yZeJzoKCl37a8Yk9vupWJLK
01yCfEWTgeEip/AblnWUH6HQEGZzx1QEmmj75T7ETa9OE3exsPg+0tlSAqRCsJN0oKHNn+R+VTvP
lOoScS9fqet2a2yyd4Xz2dbu0/3oZFvZlvFqw4PE6XgFfx/8nIwD8l7/BD/JA3UoLviOZ2gxuuY6
vc3uLW/eJvuMxuW4Rx5uFfDijr3Q7Z3Bkz35MOBLgCSQnd+hS7S+1K09l5YumpAUVCQF8ZaTFegL
ZsfzEdlRuTO4dwEoJxdqC+dyUV1hog3KztRHTwo35YBpmDUg09oKN1H0Q/Vv9Isqd5dinIxCT9EV
kRpG0Y4vqvBT6O4RSPz+w52rgh4NQz95opTcy3EpESIROHeFxu61FEwaJ2ADcH24+z7a2RfRcbiT
NZqUGZ7bE+GQQtr2Wx76N9SU7yt3XsWrfI1RyktzYYRnlwI9e21ZDYokn4RUF8OkKAYskAZfaDMt
Bs/fD+p3C+evPa6qC9+GRoj5m090tMcVTcMONSJC6caFTVmAXA1KkOHpDpY8O2p6XvRhPPCObg+8
PFfRLnPqza1qZ9S9eIKvgm36jC3nLl/RF14pu+pg3Rm76pHUChb8pWrw2VX1z889/eRYD/sFdf0Z
gWEgIhXqrFhgahQ5v5+W303Wv6aFrYeQJY7r4ikto5DSecwESdwDfXWAbDhK3GHo+kOI3wpUo8rS
6YcHtbpvp+sgfpWa3dAFK4sKgdxxtyIgFplfi/8RZshUPIZtHN3FWe0UMyVSGaW773/uWboPQqPY
fyiKQTZ/8urTI13DfZuecUXFDStEdJ5AfWXiKmp4EwgrMq0hfMrnbF0GCEUJo2sF4SVW9bnrApKr
ilcSqGPs7P584cZ9oIsRvi8spc55fQeQdYVu55b94TyItuGGV+aF1XtuNRxHXLbP0eKVhCzyi5KI
w1JoROqvpWInDRfuh7Mb/zjMyexGzdDVlbTM7qr6KLeaV62zK2rtm8FTPfUQ3/mr+MIJffZoYwoN
2gxcib/bAkcjsyKsM8tcRqQ225lFt8qNqwT8WmHuFD26gFJf1PT/vucNBIIVrnkdvcs/p7GyKqye
+5GjWkYWSBXWuY9VPTWzmhoFalE1qEYlea+LV9rlPWW1KLWu/OQ5SniMRL4TCY0rqanT9ZT3fJR/
KhlbQ22v6b6TLlKvyGb5uYx0mGUPvuFEhbIL2luoTxR/H8UYO7bsoxHpYWUHfUYiQTBWEdtJhG8A
8YpGxoXtcnZ2jwZ8cv8V+qDPBd1W6vrDbvZmt/TmfcInxa1wNXjjinemRzHiPw4ROD2cdxs42xMF
hGUtmFEA8+rJcS70xoi6iyHu44N/ZXnRLn5g8Blcy5o78peW2eKt+jAc9A3Ccql5MIRNRa0acRGy
vMxOPi/Mw7n9s0jQAl5cEEWngKIyrstBzlCGLt1mlVwHG92JXcGpXMzI1pJDIcy9RIo6N/VoQ0kG
qFn9b/XlLoti7m3UlxMUxRTe9dqrSglXRhlwLi7pt55t2HEeKhpHIiW301QqKtK6mzqkMWqXV9u2
u6r4xP0uvTf5vJcu67MFzKNo2kk+Es591poZ0VpapIv0lnV9v6wohC2ZR+Fwia73Gx1weksdBzxZ
T6NVB2OdErBjFSsuXo0r66Z4rp6FTbMavXq7VFBNV3WD2841+LbDetyw/w7qDf9/rR4yT9lWm3qd
bqrHfHWphXVxQpaD5+gUK1uU4jHzm9ll+h0WYzvLGzfBOiJFmFfNTft06dg8S1EwFDCqXNvy/yHt
vXbkRrZo2y8iQG9eaZLps4zK6YWQqkr03vPrz0hd3L2rs/NUAvtAjQZaLVWQQXLFihVzjcnx+EUo
S3MM4vATWna0Wzq/f9PUQ/9yTUXs3OD3P1Wsv452EUfCHIe6ruL+ZL/bDz+sVe5RBnXEVXeMdlDP
V//Lgvd1wIukOq/xQe8qtMAJpypLoHjyua1cu7HvuxYWvozyl0P+5bE1Sp8n1Gc5ccdDmUZcocDl
95a24G/u+q+X97+P6jK3TTBlqQpDOQth62fV+Z16tb+su5eXAOGf5ZiPWFW6nZ/xS/ih3wjFfzEK
341+8WqaUYGdbMnoi/ULd3R7KJdVRxfllLGxDl+F2FdFqhDd3Y2Qey2j/zq3F0mSDEVYSM4xQr7X
ffHQ+tpu2HG4tE1/COTQxdP09v2Itx7mRY4kyFWl9ecYEYYn+vHC9lDlD/9vQ5wv4ev7ooatYqXM
pTl1tkxb1hBjKH7r0P+qGOXr1J3zzy/DZGG0BBmHvTtIhjh1jw/Bs7Wrn8xNsZ7+FEdKI/m7dGgO
yaG7MYfXA9mXd/UirPRClfS1yh2O22k1H5LHhpPoXbqXtvTAPpkPmZO/fD+nt96Ti9CS1mzQm5bQ
kof3k/KzHj+///lXc5Gvs3kRSlD1xRSSGED3daf2Sz86ZStkkqtg0+wkPzniHuJlB3w8Vp2frqID
3Xfe99dwVV/x5Rou9QWwztqmrrmGaWWsxoPuzN6wavaB3/uxX0E3Ufz0bnhYnqLtzbHPH9o3AeCS
wp9Hcco/PFJw3QhpNuWWjNMzvPZVfx0eqif5VsS5+kT/0yoiXaplEECOIbQhnmiA5l6j+GxxMJSv
ew40pFTyLO3Jwl/VAOIVAuZt43LTxpUfx+H/sGv6b8+KZF08+S6lx1e32EOP2Ra4ty1WJxpq7BvP
9ur8/ud20QD+82sVp7FWMxovYA6O3rKvHtun8KC6+V5dFfdVbQv77wc8X/W/nueX8S5yobiPS4QS
TG9v3fXln4A6dxXJ6xlB5whUuRRfOuWWIOxqJfe/U0kJ8Z83qSxSLSgpwbX2mk1xp+xP9HOsAT/f
aQ8tWbSxtfzEa/z4MQH8Wj31N7am379TsnixmnSFXhfBZC47FfRIw2Fk9PP7Wb01wPn/f4m5IW4A
cVLyrujiaZie8QW98Z7cemwXa0cUj9CXOwYo6wwBS+KJCwcgLSbzWouXeetkdIpP+AJ8f19XCzxf
n9zFYjIr8EzI1lmzfuqUnPOjtvpNF5+LCABaJanHCjt5G4rYvbgJ77pj+Gq+jLv8Rn3vfHf/emkB
3cDN1Q2guRcv7TQ0WlRlvLRxvg048+1fG+Hj+zu9VpUxdJW6jIGSC8e8fz5BdSmDtk+50XI+6fOP
BDMAHYNv6NDfj3N9jfwy0MWKFU1iFxQ13wK9Vg/DY467gy2/BWtc4DfmusD95UW9EVOvvp1fhryI
ZIsu0Wg0cm+RiBFPsplgTHx/V1f5LF+m77LgyCn3XOjn92Qk64jVe4wr3alZJ5yqCybH81Hr0632
G4qrPUiLl2t/CuOHNK4k7HhijgW78Zc5qJs0PMbpgQ5VWAmdm3LAWevdphaNQwTDXL2RPFxfWP87
MZeog2kx6kxszg/dq9zOLY+q1zwa6/aQ+pntR2txLxGbcrc6xDf2DlT6rr3TBv0CZ1eWs/PgxQs3
SIPJlvyMo9TdJRw9Q0vduBLdIfuZBFgs1B+9HPrynDnGnK1kYOpRhrrI2s/zYs99uSnRsVnK75Tj
zOjsnlI1q7IEnyj9aptjmPbO1Hkyiozc0DzA/TbKv17AjqJI/KjpHM4cnXr4UYt3Vpp5Wv0o6gNE
kg8FgVszig/TLK0kSOchJ6ZpJq3E3LCjkM8COUAdyJxV0kQa13dK2tgZBPs2fRvjnRz2XmzSXfKR
TgjXi5Ky86kKXoQMaUpmt2fcupWAXddts3iThMmpun1RbNsMzjsqhWHY02/thd1DllXIaZDrGaFj
yfDUY6oF2dOi3RklVQMzPJ7PHascKWJ0CmbTyUPVS0UOU83nODzSO2hLS+q1OM4r/UZtCzrdsG4x
u7UJj2PSBW/htL6qE/Q8EMil5yEy7ygCOQhNbsQv+eoX+OVhXyyAoyJj4KqTk/NQIBWFu/ohXqPQ
tN8NR94g3XPAngcOgFYXPY8L7OImb/vmC3exCDZCP6h8YxxhdK8jZ6b1XTCC3Kf/Wa01u5EM5geP
+T/fR4ard44oWEGaTeX0stIQz+Bmjamhdja8jsgi8H24sUadI/O/FocvI1wEVLzLENTiDbXTwLYb
6Y9JvNPi0VZQOcrjjVXiL6rjX4NZCNvByNIXp108yGpAgbW0FQcedufm9geN2vwC1mL/lmzYIfYn
ZodUkOjYdgr7BcUCv0xXJ8mpaOeHbO9HXrtu1x+ZgymGfSvVurZScln0rAC1U6R/HVlqVdg1HX6p
A8FXeBuKzjOb5UY6dbV/9OsoFwtKGo9ioVo0yiIqdRTaVpQdAKwtzosuhwuOusuphmzuv3+Trh5+
f2kJvuxHsrJOwSmNVLn2ZqSPqnNORNJ164ReZ9PjsME80U92lfO/lJO+DGxc5OhLpEtxfV4/zXY/
GIe4e23VW1N6fnEuX6yvY1wsB7HeVYmcM4Zim+edppOdcNtwRTfxcHXy/5ep/NLpfPEADWtKw0Dj
AZbeeTJlhxJg6RsP4luw2u85nrPHdXSof98Y9loW+6XB+rJiNqSRkstwhADid5vWQdh+Sr10W/qf
KiiIzm8fn9DBrOkpc78f+VoU+jrwxewqIb4POMvTtk/63ImqHYc39lVXP7z/zujfLdCXHUBtiO3Q
qMyotNwZHM6IteJYiPi+v4+r1cCvN3IRxOHjof/NuJHRSTbBITjogFckO3CrnXZs1si2tuUmhKx+
Bq8k/q0v4Wr2+nX880R/uU0tQrC4nD+FxtXvz1T3glM+WPJOcqw3qEfdWwHteqz5MrEXOx+pFict
qLjjBjAnxjEuyORN6peOjumAzOl5tA1Pt3bJVxfsr/d5se9pjT4d54j9FoIzp95Krn5G9Puhl3qj
z5mxi43Xaj5LGmy8ZHZ0Ifvqy60T1atZ9deruNiUGGVdBvq5OJBoH0CrbcyjbcF8HMiqR0Nzy+wj
6f8U1rvY4GEh/BLilwSRnFVj3D43G727K3Fn1pEjKYM/4vTTNVjbbbVwpQZ3TfqQ57fKRbe+s4u1
eFRxtDVjpq3CAm28F8vX799/5fwD/hUmv7wNF4Er18slls87eWV6lCyU0vVzujwo3T0m6HaOAEk8
YYZhV9bvwdqWLb0VynoWaGuIj0lZQsqu7RQi04DZh4QDmDhanmymrtV3ro4Z08xBKlnktGx17Wcy
kaNxwigMaGopcme87TWiaJqUlcbpmqfv7+1qleTL074s8yn5EnLUTQhp3NFTeMfqA7ZuG/Uu5xxd
8Gjy8ENH8fJVdjAfok8VStaNVeh6EMM7nB5jEyHbRXazSGUazhUKL2PArHD4iLrnoJ9uxOK/Uf7i
GepnFAySOcx4UBD+M4bEtZL2TdstO8zPaJrABMf+fbYAIknaxWRNDcsPflHOaH/cjF9X7hCpnkKr
K92ComFeRJNEziACViPF8W3rIRT18212ml5SR/FR5Xidr661m1YRV9b2fwx6EUzCMUjpHmXQhqqt
supOzSn2cYXc6Kv+lN9ogbnyCf5jsIvZrZeYplesjNFAY8c2o0q9qf28pvT4xxgXn3mp5HotlNxQ
7XV7Y3U+Lx7WKUd6qi058hqnSjSI3vefxzXxzj8Gvfj0Q1OOK6Vh0GJPSWB7TvuAEJD2sWNaCZvo
Ro50Lfh+He9SflpjAx2FERMJNc+10v0YJ3ahLm6N25/S0wEx/xjpqawfpcU+KMteMN4E7V1ayPdF
HPKeQ0xqRbE5RgUCOONnJqGJF2pHaEy7Ln2VEPL9BF1JrrhenVKCquBydMkHQP9mwnUATVRVP0pz
P4meGTvxspqkdZlugnLz/XDXwtU/xrt4CYZQGetSZLxoP8Feb6G+BWx0LOez2VkPkLI8OAx0XAKB
c00vfkEgfeMKrn/M/73jizciyJq4GYXzHbuij8kMQTPddjvpOD1Uub0chy3FDzc601989Sjwx5RT
szI968ZUXCPYfp2Ky8gd0oTx/12IIfzUAWjQKYdVeWP9zMqNUd7LZ+dY6F/Guxk8zzIyf7TKZTJs
C7y/pzg/FkN7jCRgP0Z0Fsajfe9fVeFX0GIPmLVeEgSOZWanMl9pAQL1gg9N3kbJc6LhicB69f28
3pjWyyMfiHehOLYzMdIEboKN71K8DDgxfD/KteLbPybtYrGxyrI15A4NAiusrbjwj3Y1+56Yr7pa
t6uCWshj7MY0u6CqvnGL1+ra/xj8Io/GA9LKy+nM8fKjvXWKPjhZrzlOn++Wo3ZI93jg7EPwS7Wn
H7J9b/+SEDvd7Fq/UgP8x1VcZNMdJOdgFsSzEoZOIQJasOkoGPyeIEG1DspAv1vnDp0RbKoTr+J6
jtFa8s4WUfB1fiyKfcte6OqzN0QMX/5WwcWL1UMLilFYlAElrfosqbSiBqdE0249+vNP+VcG8GWU
i9CxCE1j1XJ/7ogHeuFbEJOouO4GbAwi+w/Vw0PgmTd1KLfu7SJcSIMqLaHFvaXTr573OU57itG3
Sn1Xn+l/7+1vGe7LDmkO2nwWLZYpaTX6xkv03t3hyOueLQLEFWf+B/UlX0GypsQ3rm/qfs8fzTcz
+1f482V0IxACORoZvfVmb+FopuGsttkN69r5qQDAqtnxj5wfq9SoYntwpVW10X18D9az3zuBD8nd
pm//IG6CVbyPN9ZhXNEF53DKfTxvLH+V5+NuPzoYd/LDjYBwfurfXftFQBBNE2/t87snnf5mwKtu
I3u5B4DKlfzoGD1Mz2ckGRKxG8X4a7tqHWHf///W/009vsxaLOTtADD6vKueEDlqa9UzVuV97Que
cc6639ofCuJ1w61cYdPffGpXUzb0q7LMFWBQdfHRFWEsJEtCppEurZPUpdMa8Y2Ad614xi3+d4yL
Tw5m0IIomluMNqof+DScMa25Yxz7VbpRV40zrsPVvcVKfeOpXv/WDYy3FISMuF7+M9tvwYLNmhye
wzyQAqAQy9o872j897enyBM2bN7vboX3q1+6CQcFRTA668tDdSvs46pQzsQN7SFRnpLpSa/97+/r
+i4G+0r0VyKFu8uzozSQyyEJLLqi/xYjt2f/gdhLVoATUIQuzp3gvIRO50fbW2YI14owOgjK/wx9
8aEUEzazlQns5FwEWmhByLetH1GSwMF+Z3J+cKOGf60G848BL1ZLUGtalpwHxGvX61avJ2j6gGMt
RJutexTt+1tkvWv2PoxIHziOUJL1L0WqUqh9IanxObWbqL3glnWItzX7jGnNauF+DuvcV7Ev7Bz9
pUPMNO8yyr5w3JDBWe4tBeP/5WH/53IuJatIv+Vi6aNzvTQnWxnPG/M31AvHbhtukqPsiiSZ/c7Y
pC/D263T7+s7H0s68+wB/xmXVqkzxhAdViXnT4gimLvYn5/vWEQ9Pd6qsJ+f478i8JeBLlbIJFfm
QtEaqivSnSY/JvWbHND1Sn/mOCeHJvoUMKuHN9sMfq9s4psrwPnnfzP+5dpZhktsBOPfGz37KGF3
zdHKwoLEh+XiTOBl9rFxIo9WuxtLwPVvCis9A8wY+v7LTgJz0a0hznMkIgfR75Gp1A5qDl7xdtW6
gj/42Y0+EDxury7WX8a8SP/UUS3yrCyWncV9Ql/PfcpPfeoJe6m0gbNMb+A5ulWtHdXAKQa7IlPG
GG6y29HWB69sV6F5pySujEdRtBYih4qW2ruZ8qus/Wwfr8vxUKdb3XQNDkgsv4fcAhEl9NN4ZbH6
q/wmpBgbjqH0roVOUK6TxOsjx9AdIfpopF0XfGAsJPw2k12buD0gn6dEtiMZlsk+t37gVd/+qQEj
GyhsPbYmkAbAenw06hPUj9GbTqP0WrWeyOk0Jh1/6uzI8Z9Gu4O2UZJTEq9USna5abdCbHcwmvvj
2O0z0xkE7s6moZ9+W1qkh7tE8+m5Nz0JlcnU3xWBXfVHY7GbapvpXq80/lL2vrCs6kRGpK00rnUf
KuJanVC0S+V+eJ7/GMqwMv4Umie/dsCShXc28dW8z/QHPSw2tQxYztGWeSM174YFFbrcg8bi38af
gY4WIkuyTe5G+O2505rusjEekFfW9Z2mv4v8tVz2mg4fTqf5UYd2Rn+A8GAWil9ov6o7+b73E6xq
6GD/kZTrMyIB7k+BZboNhaaCPdP+VEi8YIbh8lB7NOnU+mPffpjDCTAEfy+BB4lpsQ0yMX/gwsYj
YrSI7TWI9x809k2c/Fee1e6KYkMhFOZLDmEg/xxHy7WM12lU7FTeh8DPFs2X/qQVkSsA3FOvtA+p
RIvqyL/blbhXU8eAzOLAE9jTu2kV3khXp3xYDCcc7sf6Zzoic97P0f3Q+k23ptuYhoRMdqk6x4vX
COuRtnI7fwhXQ/e6hF5G+zqt5G8hh+9wqCNa3d3xARbGS22eEsk5X0HtF7mnvk4/h8hpBG+807oj
7dngK2O55l1fZ6NrFBuJ0K6eLP6O5tWqq70EUeGk9VEl181XhmWXv2PkJ4tHg3mYrscHK7JlCfUw
FofysDGnVRfQIA6Y0hWOGafttApzHlRu9Gk9WeuwfS54g9Jty00/YMHUNu8Bpui0gmeOte8Cuyw/
0nILaaPfxjvMUOfiOQWgBCxceA6CwzS5ZXEw1VNVb5YgBP5w3+KbaNKY78i5naR+Ue4jOoMlezCf
MX/UXtBCRK86jQ+1P+du8t7y8oeOgPPl4smRM0KlgB6CO3twCu+b3olaF1P6uYb36ILrqLQHCyJC
5wPB5D+F8EFbQc+MYG8kfkW7ebjqB0//lb2m9H0amxG0RrCW/5yb+u/yIcJfntmwwxfrN6VCKuOG
5uC8GliP+uJNA58TD2GvtT9aKEiFI3PI/VGOm4BnjcPS60JfRA3j59CcL9hhgOh1kD6qdr1MfvDc
xCthZvpbaZt/Zhsj9kXDoXiXfpxZ1jMN7ZhKfvK1aJ3fcc6i7MrwEUwV8SKw/oz8AJg9azP6REPj
lNHHRHdPS6OUZgNRGOKVXPbgExy6/vEMkqOVIB7V9mfBYkwE1w6wOdAboVo3W7/OnRotigVv8FgP
DgooXqCxP1WtI6B+4c9IHAo6wYoWOcuD6toLcAIQt6WbZdm0g20MLqQxp032k3yPvkDDjyS/V0zk
oad23JUJbhub9D58T0yQVoeWgyOFEOBre2NYcRlVv01CV2k2GpE+2wzUuXem4pgVmCrII3ZRoKKx
tXk9J0c19RP9I6hmAJe7gUIQYhn2w/VLQ/spUaB9zRS3f5pywo8Dhb6f0VasFcMp5ZWIkNK09V+m
ZhNlxE99dqQdEJLz33sZPvrnHN3JAlzE47qsk3iwskMteTBDivnZ4LSE9fa3sQt9SHXDqlOg59pE
PKF4Eul1/aMabnPqC0eFR79WBXt4Hw0votMeh/hym/6KTiWvdbq2QieanLHzinSrGn6e+JLxqCt2
V647awW/HAbIIrvLOpCd+amGiz8+Gs1DPm1jwU7VTz3F5gYXL3O+q62nAb2KsksfhH33Uv5Aw+rw
B1OuR1pROptIFubXQLlrVbeKHD3ZidG2VSewGJ72YN4PL9HHLO/qad18LL3Dx46S0h1T3RVCeA6z
5hQddqoVLzoMMTVK0T3RgtP0LjsqZ9RKeyEAdBYle1gepah58Xl9AFIhKbT8hQXkER4qV5v1hEKd
RiEYtH1M0JAnW5Z3TZPaQ/pp1PFRpbkvtmjG1e8XvE7UIXAwqGIh/pVNvtqBleixv5mkUz67LfZl
ZLteoj7WOjSN9zh9HpI9xgRB+Bh2+zi4D2DyoGoyAm/uj2DGqvQom34ODYCDYFptSGWWejWIoEs8
p9eOg3DI594JgSJmxInW2qtL5y7Wsc5QHrIw8mQmiqdT8ceU3xbptxy8maY/BG9z8Cb1fzL+nyH5
Z6pXXA7bObtLAy83YNe9q1hfV9tSpvgZfpCYRGLvBlybbNItbXl5eCrpnp9i5DJ8XvDGAyySsjJ3
JfMJQuIqFOp1yipsBJ9tFdsTfdw9dGHzxxIcIKQdohlRTUqpOS02S4+zk8qVjv4ylb5FExEZGmb0
hd9VmVOq40ZVWUx+zyUULjgqS189NnwgRUFaOf0ehXYDptLrmGdWfQFwRy2uRXASnIBtoHvAN8qd
0dT8CfjSnOmbpv8MuHfO52wjPmWKtZOGsbOpYILZwdWLIqWgao6Crq0RfyhBaoNpswNB31vxnaae
DPEupz/aqDvHEEwEkLkTxeqBbdwpaoW12Rl2Mv8IAAhnCQtRt9d4D8ZMcoVp0whYPCTcCM3cefXR
TCm5QOaDlHTMxXQ12AczRoIZy24Y0MWGiLQARaELoy2BSW6yYiX1p2HkPAgvKWwS1lX6nkmqoyb6
tm5wTa1Ne8TnRw5yp1R+xujqlay0jR5vCrmHc8Raq9WO0uxT7tnKf6nFn6Ic3aGXfcPkjVkA9cR/
IcFGJnstfhky2Yne/1DaeG31P6PuZBW7BByQmktOMj2Gifmrziv0hmeaX+JmZuLJjbmq0udULt24
vxfV+iU2hl+zRQnGEg5TFcpQoE0UZMQ5FoKgoRIjZk4cSm9ygS5ACJ9DxQB4xO33BwWBXxSCN82D
FcS9ZUntMExXKcaiJTuYhf4l7hwjOaeeom3JX5Qhtah15OtN4AnhS5nX+yHx0vS4UP4RfhbR/Qhe
MEYG2eQ50CUWT2lbi82ptTaTbJ7wR/aQrPIcnyte4Kx5kqOXiHsexie9Nfw5oLYdtq6mv0Z8pHJU
eBYqEX0Q7ECp3KWQQImnfsQPD1RWVdEXYVa2R1mYnfn8G9KT8XcrJq1T03QqJI+hhTVmWD7Fys+i
oQM6tlsRHavwB/msXdb3knAypp999dFp26hb93lDgfm+Ct8rnWpB8lga4UqXNkvzU5A+J8PYRecA
OBwqDKraocAg+tmIdpJxaDCO1pRnQaZ4qIy22nxYwdZcHtBlJhCoVWFfGdtsuBc41KhSp2xVW0yg
pM3j+6KiTxnp1ACPJeiSO9LPm26V6m1O7lSZ3YSEjUT+u++JEbVqC9OfaTnKyfMg3Q04t43C6MZ0
KWbhtKkU0sOI0GUdDC1x84SGxbl9GobMVoh5wfCRhccG+ag24+6OAZt5aFPqTiWSPAlbbapc5RmG
muDB0qaPXal6tUbKfc4DeQLzFO+7/nlKHnLc4bO9BKNp2kVTzCd/fhY98SuAJS88VzRhS7+Wlkx7
Xyywru7U6SkV3srmPRJ+l7EvhbusedGlt1qXSAQOjSStmvptpE3wbN0915jDAFCRP8WGA45e/WzD
aJ1H4aZm1uSOEoNGsk7KrCfCrul+hQOUqEa12wwFvGitTWZFi6hF6MYGq6l9jnvXAvuqXuqTZSIT
gfu6mbNo0yloZbSNlZ8spbdFXsEwnvhmWJ5hYgmj5shANmPCZEroGEmUF+OhnjlAg1HW/CyjjZXM
Xi8Nq3NknzO+4LE5liAlejlalwZl9OhPGuyiflfPP2fxNYl32vycQcAUyG3bMPHD6jNP7sfpMLFR
SaBLTYqjYOmREM9H5gNtRT9vR3IguUuxcKxcg8g1Bx+JytYRImel/q7SQx8i6CzLbQcvwlLRL48H
2KaTeooxKyk3ychpZ35Se8meJZlWoVPG2Y4+byWQdrPSHzBjXJdY9slj5M7IkI0kcqVyQWcwU5zv
auwWMTsv24eKpKpvO3z5KFYu6e9uqtdT7xlST14MnCKo9/k42rL6bpXkLxJFMACXjfEWYe8WxzFG
O7AvFMGTg1/z9EcsMCuX32VpY0mkmeqBZpijwsZFRVqBR/y2a1E7VGQrVemYqj9ayWrsOkyCJifJ
dijkESnPLCUcX+ovtRKthhpqVfChUwnISFdLlS+qetbrbVE+90a0XtiQiLXqNG15Gs9K7Q42ZHCs
gsgf2EcMHXbxsuXEFeV1vXs0jci2KAZEkuzUbGmXblzLWb3Ss84TyR4PLfjTRpE8k6JD0mE5Ta6w
RD4VIitibZ/jp2hYXMHapv1Bm/loQKJO6aGbnqzxaOXrrqV/E2OlDPMzSXqmaRYGApv9RFmx30uV
YR8vgasmiEZbYc9eOrQREm+EiWJ/bXoTKH29MNl1KqtUmN1aVV97dlQ5tQ5BBX4Wz7hHJWelOLAn
406YQW0lq6C9U+t0oxvdqzqWbpkou5AEPhhbx+r3yox6LH+fK5/kqJo7OhAMJxpP0wDZheWwZ6Ns
FDWbreGuLfOdcUbAWoonJBhG6Biwosdfpocpj3zAegwvbQfVWKv1sl3m5lRqd1Ej3ala4Qu1Yotd
v00LlT0Pm12OY8hCOPtDmkGVKZrcGpTYpNP1lZMcLQiyYeyWcuKqw1Yg2ibnc1hFpJIgukqwzmLJ
6YT2rjfJfGr9EGMAnZvR2lqYp15yzMF02n6irGOy5aRfmGQkkQo3rTP6lIutKhXe1AnbMQ6epzF6
NcbRbYfMUVN4fzx/jRVdKg1IffImHMBtzUQjBQtI3c2wZ23p5Uir4VQqGIeS/iTkd0tP/IARqSgT
3TPisyXUryPJwWCUFGUWu8sJRq+tQpoa57YkjZ4+t2vjrMnvn6OywThzV6UCBDrYu8JLxu8oQ8eL
+yYToerMD7rnroy3WTa8KdZ2mjeZ9CIIiqcJWwuUpYw3oa4QWZ7aIN1aveGM0XtCTQNIm8fKAr3f
WpfzqjNOhsL2cKH3TDU9OVXYgxaOlVb2EorrgU11HiJ/taA3x7Qej/VxJtQoY7vutcGNZNXmMGO9
KPhuAa+sZ+B0vVPzrmj5pxmSFC+Gfw4DmkgprEwT9q/p9NLD+wxb+orpIgwetVpyjKw75Gp0N0aN
a+qvRe2b1TkUQhmYC79vFb8sG3Ib7R6DsQDKc9aSxeWyvKqW4aCEJx6eHS7EEyYHZJ89KOEqYE8l
VcemnVxR/FkiEBOSqWSvfHbi/jBiAIwTDS2YfpRyvBqKgTpDth3NkbvHGE0cxn0jk+bJ5noICCFz
6hU8xGp5KkpStXZZaeNjZspeWL53xfJIavYo0pLZglybUpo6BGZ1lZy70lJDtMVBWhXTJgAcOGST
o42b3GhtydgPwUBEtBxZfqut1OstGtmN0Smk6K9tuTn9MSI0RVS0hCF8b2VlP1Bfi8IF9eKw7WRh
W8PAXJrl0HXxqhUiTy/0HwnJQixap2BcHMk6JPleCrSdCDFU6z5rNmOBABtZz5ylY38zqWQAsSsZ
ys4Q3lQE84XodOmwr87tLRQfreC+oc6asmHNlMwNUgWvotEZp3kdd7Lda9rJiJ4ja7Y1STi0i+pU
1bEu7zoF681jSMszxVyL1DR+1tT7JXuLOa+ZH8pKtzlNkfdJhauDpG3HUX2cBwXqKrj+MrujwQ9j
k85Oz8n+Iv1sgvTvXqBLw4OSyhtdH141LMDlvm+B3OHMzAsqVaRt1V2d4Emfg4xkWVYbvuC+WiWq
sNK04X7AeYGRKaGq0F5Jd43gUEZs6BIPYPJeHhtHlDJHq8WtKlMCKgf9pygUqwlrGXU/6KanY3wY
T7PdLIYrjez/08CZJ52lYDxpTQnsm0V13rbLSUxmCKKoEywBt4XaETvtPqPCYGUkk0Vb2VNV7kXA
0XUpbU2lPoqqDltgEUiajGPDFI3hp8UuTEpTp2eNqaL70KRZddlMFE4UErmoyA5tQJ2R8oSQbg0V
KEzR0xbEHiKobaX4OVZPBQvDPLNtkDUvLX8nRWSP1U6U9hnhccmgkA7s1+liFDxNSV3ViLw8eqii
Fzi5TtKZjgiMCoOMs/WeUh67gWqt/quVGkicsS2AdU01mK/We5QJ+3balK3g9qay0bEzhBhNk/Kf
iY0YeSqKuMbWz6zvpfT7ap8hQK2EN1lOnUosnT4dHK069iR8EkVSoDs+4dBRcoxvhHi1qJ84JTum
sM8ypAMaRwEyXK8K2q5KL1jeur1W+mJJ3fpeDWJCMhvY4T2lsbfHY2jqD1FQ+aHOdpr8vpfSVdMk
jhxnfyD22ur0o0q2cc5S3j5IVecg432kjJ41p1qnoB9+mgZFaWS10ImguxbraPiUJQozUe4Z2R9h
8RMLLWeVb5Sy3kaisaY97aQb+34ky8kMOtD+2ieZLG4FBGDEngLOSlQfS7S3Rd2fUupxhUQFQ6RG
x1rTDykfo/JDIV+21F+jiVwzh4FkCa5Y74MgvK/kiJLKW5Jj4Sg9Z7KxVlJigsLiPnLwwTvesF3C
CtBsAtuoU7se2cxGJArUAzua4wo+1Fr8ExVHnAPP/sb54otUQ5UE/8OiXWXxcBKE+Xeix+65hKG3
BRk4gdbKTn0ieQOVXZ4PTnsGZT5qICeF/jpy7EIS/g9p57UcOZOe6VuZmHOMYBIuQqODKpS3ZNE1
TxAkm4T3SLir11MtraZ/Bre5sZoD9l9DkzBpPvOaeQPxrJiKZWGQeTiXKmpXfsDS04JljTyxLgCb
otzPOdhRSsSyda/2HPd5zxmhYFCk7kJRbnNkpJ2uX1TsnlGWbkLCwNQFFoT0bHuV/O8GL9MMgiST
f7H2q9R9hstUgcRl2jzKKV24w3PWyp3qn0rk3Iv8VOQYeEUX17EoXmHyTS21auO90yE9Rk4YqMht
qN2mFclJIeUfKBq4bTLvNKaiH9cLfJA2SZJTk/rpT/7adVZOC9R84ArtdJeU9coYI8LHaFuolB8o
dziTuWssf1uF47alOBo5oPZFuosrGk3YZmWJuSwHSTGeFRI2i6IY0GbT1ib6nQb55QB0TuBg2cds
20h/MrnXQybW0ro3m8yrp8BrFfaXskW2XxzVijaNeFEm9jJFemgbrQi4l4167Vv1+x4DmJzqXmNU
s9DQ7/UmvVjBm0Opt3OjZZE0a4Xzu8ayxQnA0eeElc5HbT+3zVMcXrOk9EeOZXxeGHtscWch47SN
DZY+9tQGl4u23yaNc8hIKNRaZTY6uwrrxSTvSdTiQ6mGx9EfVq1rH9IIfCRlZGHsDIUecm9cjZU8
e4AkS5aM3jHtC6ruWdAdphxkShCu2rb9gaGqPrOS+1B1F4ZLKiMwkzDb+rm18dtQZOlp1EWyeHhg
jZFKXjNOu4vWmZhIYCGRZjowVhXhQR0Vr/ium4J9U3bBqs+eez1f9XqzHM13LU4WgcKq0pQQHzLM
B8SNoUTMZkkRBoD68C6VF6s7mOk6TVlVGqqSG51ZJVv/VDj3RXAWVk8Qsw7QPdb8PeVALAUwXcOb
gbpS3dk8H2OvjKoXsL8lgjAcXytHW1rGVrPvrircBvrE5iqvzxztkXLf1bpnO5csfESqt9Vf63DZ
xveRGpM+nZxpixzs0rZ+KqCE8F3VbnLkm42UQALXbfVHqf6IonJei9RL2hQQbkUZ+E0ZNxHNE4gA
c1zj/WHrgusV60ZHWFjBtrYr32XaLwrEt1L5JsWtm+w6CpYThmN3iXjoKO9r7pPoUOPvQHGG+UsR
DLhma5RVw/WY0ntTB+1Rl+Giq+pLpKp3A8xWPVLOZnPW2F1yC0Z9W3nBcFS0fm8iFJ5bN/601zJn
6Sf6z7Dfp90Bp9h9VcmDqzrNvEea2RNmfQ4cY6Kze28jQt+H00eWoZjeaA/l4P9Mcsmq7vR5V4+e
z1HmUkPB1G3IimNJVd5N9G3ejDyGaomLCQRKhK/SS4ZmfUzh21QpztSPgdUei3BAR9lQPZeNO+b8
6v27UEl32XC2OC1Co1kobU/6UNNNqWnyNSkLl76MWVPKF/0yqIu1rt9MdEPdcumQdXSuWs1E7oaL
oLs1g2Qfd/mLg7XdkMhl6OqbkX+vn+uuXxr+tKn4tw2jX59VRXiiDK93cDaU7DBY1nZS8e9QFeJZ
a1pBUp5r9muWdehqw0WmZZGUVN6V6GUobc9SKcXlcEjctoJ4vneSnZ2DdjWtbqlb1gVm8VoaHBp0
QUm18AQebwdkpLVug8PftZHqOiO9pGHvhxIrsjqfy+wZAzRr+Iicp2B8zeniNo22bM1ylU0YQpEz
iuCl0G4qWOVutxh5ZnV/AHmwhDnjGQhPO8rS5sfL6d2gP+hOIxx6e2my/yl1MUO4a5bz32MtqVSt
B/WQmfbc0CYvJ0DGW5cuY5bvs/Znl75EslobaA22uHjRsHaoDHak+JF9Y6THPHwJOHqQdpkhN1+b
I7mCpFmWXbTA95SeYHrwo7vOppVY5soaoe1jaG9kuaHmXtBz6mHwZe9x0J9qhdhadR6VCHGNYDOV
61i3V5Ij3g9ajnd7YdE61eK3PqMtP1wGZueAl18iHkdxI1J5cvRurbmml2Z4GID49XGjyaP4Qedk
nF2DYzuWCy2J9ZlSitlEN1oLjKWcNirRipJuu37Xof+uDvUWrdsVW60isdtKug+LvbRoyvWk3QWk
WhyHsclWNUbyjlRHUEuI3pwEXbJYvBndNcsVeBZkqrubEIfPO4ftGG77MN3grquhVh4vBoQWOQH2
RZvcIHa775tk71jTOoyYr123bvudUpNRm9Ehs4yNJlFeYs+NB2oPU7WSwlxNaD6o7UYYPxWab8Z9
MhJxvjbaa9y/BLRNNGOfJPsWHEcvyZBPlXm0rBtTHitiYj0YTgp9JYW+ZTK9xc2jOz6m/jsRwiwf
j6Jby3CpBifINxhtb6xkn+Pii1FerZHjaWfwDhpK63V1dhT8YtBrVTdKux36m6Q+BOVRpActPETa
QR3feE2eWl8aGXmFG6C0HmNv8Yzn6X5ix039kTxpjH/0pYrw4htC6pWRzpKhOxcm9Z0qW6T0WqlV
Ure0bqua7d66RM6mDLdqRcOa/HzZO8gJhRerxtSSHmuV3JaDMrv2NqZBzNLMIba/6ylASWPLvPVd
BGuCWxHflpTa3eq+tK0bKfXbQMtOgVir/brkR9rO4Clanp99FFpEnruX6luliBeregztA767FIeZ
GohNIE8/GIT4kViFuUlE3WyU8pA615e7k7ZxVLA+Bfgh75PkZ4nk5xRQjt31CVloXW80W2EhA3Ko
sm4bakBxJns7BTfXQxfB96sJBjYZsfsiC3kaRE1U3zwP9ZtbPZW2udSsaRm4tP2qB8u55G5OYPra
hNkNUOW1L/tdiKyp0WvHzGw9cr51KO41TBCu/hNVMFAq2NTOhgVHhHN03GMXj6vExlmpCxZqBnFt
kHfYMMzt3Fz2frUO4kcXvbogXovyxW5AYJrGNsFVUSmyV8IKDZdMZy6iTZTM1VWVzwAhkGYZ/iv9
VD+kh7KUmKz+IAX1XJ81+BGV+Bngi3HK1NELDW/saQmsLYXmb+Lhw9BrK1bg2XA3kiOmwPpHW0t7
l+7t5K0wDyosLAzIrQ+/evQfE4N6vZ/uTTWb6ye1XAcPgJE6fSnUVwMEh0pZwgh2lj7t9dKnMcRh
/sg5Hd9PLpAmTp4gvjX7Wd28VTZit+lad9fp+KLZnvIRimWmnNpk3d7E9NydWRfPpw8NLA/Sos3c
OnGiKNRGU6AY87hcwhXmh/STs27UGTn/AFljjpPI9Ty7H1cO07yZ59M8sA/4SbALpriP9Jsh9mJa
Oh+TT614ofTrxDRWIo/Z2PHunEmxsF4rQ8caZu5fOspIpfuQQR0qU8QXieamct8U/CdHL2XFvQJN
sdjR6CV+JtZNEBzFL6F6VJLllF6RBZRpm+fmxU92errFetNM9tQOJQ1M3d+ND8l9c8TgWQL96vVt
gcBwtJP9fepugZqloO/jeandKup5aAgiMRy/CYqt5KU2VIPnWoJ/bInM1mOnbOzklQOdoSuvQdlt
O5Q/g5NFdymfgHAxPdCjvXeg5atPpCMJ7nv9jUkJoVtoci0L7le/H8hDyApU4gN3yVacAAgo90Qe
PmCQZB76s+g0PBfdarp3yoWw71JzHpHGfzSIdQTrP6N4v0S2aiqaPxberZqufoLgOVaeC7u8ypuh
5+A+abiubMFHADGVy2pvb51lc8q3kffNsF8BLX8f9gpg/g1wPgk/KCoTEaBioW//a8R6F+2lBwVx
Xs6/FQD6Clr/+3ifGIhJSv38l4xjQDEWVtui6J9rcxW5cNEybOHy11Kco2vek5zgZ6KqUnmFfy6Q
o7FoZWbhh68eRuI/lR54O9E8Gt/K8TjEyyzsSRzDWdlcyvKgNEeXDWMk9Y10IDq4IIzptJ/qbKNi
dmY7x2RQ5kLVV714lepr2GBzsURS2ea8Mo5hhBNyNfvzwxZfocFxqNAcHWIr2h2foO+VqIVqXeXz
hM3iGvDftI+6eRdSwjHELfV9jK1niYP5SH8osnZumpGXgYDB1MwhiiRPV5+aoMYBLvfaMvTKvj3a
6XPQPxTJsbPXkSv2mtksylpZhXKphvs8ppZf35QTlid0eU3z1QZdNQ3HzrhrtV1DA8SNj3V3b13b
qjS8/nzHX4L9f7/jTzjeoeuLLAi5Y+wwYNh0l+qmdKhxzMLllc+gbNvb7I2K+729Me++GfsrDO9v
Y1ufxDKyprSs4CqYiDKIJ1f5iaJb8Ty8uoh0JJtqAxrlXn/tH6vH+PAdkeO6Wj/jh38f+zPXANuV
1uxtALXWupY4nLLXfHN715XypyE+Ye8ViqAlYjRQtpb0LBeaR23thGsvamgp7qGMOx/X2ubPo34z
g61P+PsQb0E3uIqD9C7h2a51L1X+DRz5Fw/jTzd2fba/bUkuauQT9NIrB8ZchnNzjdzhJUdvAWvD
m+pg42DQbYVn3YnTsCDF5+SrZiQE89qLTvkh3NJJ2H3HHvnuhX7aJ83AGPDz4cajfDuSo4TYaf7v
Hu2nnTEsrT4wyBZR7tu20Y/EP/TxN4zsL9kDv0/LT/werUPQUiXQ241b0ie0nc1b47YAoPvUbTnu
PJ7ewboFFbyEnXr8bvL8Iv7+6c1+2v8iewyS4CptCy7GI3rxRghfoB6WRCTHkurAe/dYrHzvLZiX
h/gmPUSnelWvlLNc/3/osFi/P4lPG1MbDrVSNbzPmD5jZo7zijr2n1/ol2yJ38awP21AYWMqmjly
u7V3FSgh8/LwV/Awf5ups2Bpnv883lf8Js2AumXgguFo4tPLjUMTQagreSsLgSgQgrbburyk7u4q
uPHnob7k3f8+1qc3WUdp3ZpJh3JCpKBdQerOGjTUhxp8+EQ7r6atYVDfsiOxdLSfLhiALC+2eicP
hTZ9s3K+XJu/3findxk7gdbGFiRO1XlSioesufz5br/c9NCHQGNVw7zZ/bTpVaph40EIDTmiqKTm
L8NwX3wn7/vdGJ82vTob67LTGKPFGzG+a1NoAPf/u9v4tIU1ZaLGmNAiLK2d9El6jn1bU4P/8yD/
l5kBdcdETFA41qeZoUaRWpgjM6PfRkdn251BiHev5eN4JsV46W6oJFfqTPv5zbBfz4F/DftpDogw
aGrZM+y47e6SHbkb3ZV0Z13CW2envtLUs47uN0pL34z5eX13SW85ScGYanYMxaqxv9MV+Dp8Mv7n
rj7LjWJNqLmU+a4iIcYFDPSTXDQPV82J6ZUEU92UHziGO0+AELbuj2+e6Nfbyb/G/hRfxNRlKXRe
7+6m3Ac7osub8jV+NW4ptG5ofC/jm/g+oLn+jUbol3HNb/f8abVFRu1AaUSUpesAvqAWaTjHyI9n
Vfndmf71cfjbUNcX/FukkXZQUcOAjSMGlK+17qIEF6X79g6jGsC6LTnsYfRvQnnuzEsPXholSerm
ABrHaOaUkC9igG7iVnMXqtZ6f34B+pfTy3QxLLJxe0Kj5q9XB5ahUHr2HZiHaGud3VPrmbN0A3Zi
VszrHSLq2wariHwtZj1+u9lyXJO7fHMVX+5Lv13Ep6iklihXZhkXAYLBnn76jr+26uGbhWR/OQou
RFdOIY5dv0QSfnsRZtI2mmGG087Ev3HQbyGnqOJOgsOqYoqggpZYfJ7iH2BWcmwo8tcwfAXZwTug
+H9FEEoa0cOjDyJWNK+OdXTwd69c8ijgBxbNM8Wao9pCq/SSaPQCrLNivxnI0VidV1w7vsW96RNA
SnAE7asAWxjSxk+LpzYC6rl31dcovokcNuezMt3gsAdD5GhNW1dbV/Rz1PAc1fXWj18M86DERyu8
bRwxN3GVtPxnR6t2SmMiDFVtS9uZJREN63StjeHPtHh0Ugm2fp0ZIAnGzZ+n0NeP1TJdA5MgXIw/
ZSG6lTgB9eRxp1pPE1VwY7yC2m//PMiX69X61yCf9gnF6StdS66D6D8shzpffp4oVCvC/Sbo+HI9
uCoqucK9UuQ/bfFVUOe9ajBQDEAgg4WYld88ry9v5V8jfBba6QoQQg5IzV3lNotJu63825LChJZ9
mxd/ubn+NtKnN2NmVp714Nl2rpOsupZMOHLBClPZC6xtTpHbFphyWS4NZQlv7YrLgGLjY057ssxd
cQWMVO03G6/5lWCE5goKFAJqr218CiCr0Ck1KbCPRG5uLQdj39TFwm37Dbi8jYMJWm9ieCEu0Ri9
maEDxOZiSvHg5vbKcdMd6O/Mgttj4LAlgaovE5iFlf6BdyHVnEsYwraZLKAH+czpcReN6KTXIBFB
4agt2ChfXdZGvbRSahTPiVlSGoIfMCYPQkcOwh3nAexOTQ1APt9ZfbqI6eGW0/CKc9NjYt5/K8T9
lRkRLpOqaxrE06ZwPp1EmolnHTvHdTqA+O7co9aDwAR1KhJPAhPzrcNQ6DsOhH1kt8AC7v68sr4U
pvn9Aq4r4rdtkQqRCHyHC6DZEsP5O7ozus8HdAu8lr2/0WfAa8y5v0P7z/teDeKr5SBQhLZNXVcd
4/Ny0M2gVnpdp6VlyLUbMSeq03BlvQEO+nWn//YXp63mP/6dz29FOdZRELafPv7HIXqri6b4aP/9
+mv/82N//aX/OL50Uf5RfP6Zv/wKf/m/R/Ze2pe/fFjkbdSON/K9Hm/fG5m2v/48bmDXn/x//ebf
3n/9lbuxfP/n398KmbfXvxZERf73//7W5uc//y6YLv/2+5//7+8dXzJ+7fa9lK9p9Pa34uNvbfj+
tzlwl+Lzr7+/NO0//645/yDp4Pnj/6kjz6axLvv3X9/R/qG5Fi+GkrFr26bBlpgXdRv+8+/GP9gi
VSxxDYf/sWMShzeFvH5LMf+h6o6BW+n1ter8qvn3/3Od5/9K1//r3XxtksaM+OvO7FxVJ2zNRYWH
Tp6lEqz8dZ5qvOw4Csulokf9PKDtfeN3ONRrfWO9DfF9Ltr63cI8aFaURn0nJ1zpolHGS7X3nwzF
VE8lJB/82kcbIrCjLKrOWOb04Cu3PNog1Xg4R3qoyrGPe+eoLpIxUY50WfS572QGDL9VI88l2LbR
MYCHhmN1Bo5mbpzQVueqOnyEyYQgaSQ+/MHCIsmBMFeLJPWctF27NAA6PbS4EnFPf3Ed5wI+WASv
oYnzZUjVdukmarmqE0CEeCYSjbNr31dGsMnqwYFYocIJNoCnOvQZJ3sCDBAZT7aB63OQiWHp1HYx
N2Qqtq6dbPqh+FkOgUQCPf/RdFc0jKMue7OmeWtr9clqE8pLA0AKzR8uen5usQzbNHZwF0k1PYa9
OCRa0801lYWJHAQYYlVdyNydqGFAgNaLyl/VpVsssxy9Sa1oHrG6pwki63I16bAqhUzDRd2oK2pa
wxZHh26lWQAHKh3MSNTEr0OnPhpKO84q6XSeOYCuGlMT5KnlWZHQL5PzHI70bMwwD+dFcBfrSrHJ
zBwPvGGi+2JHCLaDYNOaUIXG5aZLEyBNkDU7V1ebBRjFhzaM2w/dvVOG6qKUVbCJrHpaFlH8KsbQ
9LQKZ9i6r5Qth+Ci0PqbykpxjC8ldO3rFyxYQ0C2Vn+MZL5XUtsAXgESL+gh94jYFjvqgm6sGvDg
++lGCdaF3vi4tjfTnd1dab21CgIj95GECwDkOM5hTCwS+yj0ArGReRh6vhVm2yBX7VVbTNNKyYKn
BvkWF2n6Oh8vSn5ToYYB/bB+rvLgeWhpoFqyxap7AHVZm+VMaekbgkZ0OigbbiK3Vo26gRYXIAGN
dK+EskDUU6U/W6jAbyRdKJVmgKnwXOngtiCEQTQr8U4EmKCLdkJEVYugCaRQR1QVOHwCk8GIfuoG
Q/qIbM/Fld1kTOGl6N+qQHmDQlHbQ3Xj61fWTXd0rXzEWsKwZmlfPI6p6xmG9S6U8Wzk/VOQaXtb
AhoFt3Wyq3FbtOGmAmztViOaDym04ibHyqnMmlkPAhS9optk7J7GLvtQuh9hk54CBLt8M7rN6/ie
6juUbeshMq8wpxdVjV9HYzhrnTN5qVrQZiwcKJXDebT8N7uOX9ywuXELWjvxdkqth8L0Id24RuFl
gmH1iQ57vIQfqA3tjy4DZGgKSEU6Pttihts7ohV+PY/JGyybmtTErLQRZEjbEmx7crI7E+PkQ9+B
hA6Ne3pRP6vWurEqA5x69MNpmkuUt+gjGBinW3m9VIsQ+X/zmGLJQXuk3krGjNW8AXRSvJdDz1Ns
gOJQ6cOFwHoQaa7PdHPm25SIi0KNAVvimigna1NxWid2NKzUST3Xk/qQDsNShFduvmsdLUXvoCj1
Ezpg9bhkyQAf0vV1HpbTwkoA4OADC8BWMQsawz3oy3DYTEEMewMFHuQM2vsoHiEjg3Gaq4gS5GGR
LkLEdoMJSQzfpWUeZfkmaop604sMIYC8eWwKnpQJ4JPW+HB2A5NNWBkeg7qCURhCmirsiE6g4bz0
sRqCfY4RBdHWDdujzBedjD5KdQKQK6G15TBdqV/dDG03XSHlG0xMwI9rMAEoz70N41LC3ThIs3+y
/CKeBRGoSzC+4D/sj7QyP4o0viJDML1ok7vYGgVUoHIrMemYmW6QzHv4LAReitG9ZtUV6cXDGmUF
9bnUfwZ6zCZWkBWCq7SGbZ4WJdZwzaNo3gYZjfeaNRzavunniQR/OcGEMgFO0s+vXpMrpqkM5Nru
An9hoaa0EKK6sAyAg+rpZZpGuXKG8uw3/UrI/tkp2nMnsns7UPxViL/FrA2ada8ibNCom9jsiqV0
gAcBdYnWuSVhisaFPjdC4UUVWAEeXLlrlGAx1eawAmINUdkEjhGFMVQNp7olC+48S0SoNgq5tIuy
8RJXOyu8u9GAH+GOA3TcBNxkATtoEZVFvZJZLmf91H00vhotq6oQcx8/i8TUPlKzeMqFg4TAkLqr
qfTlRUvqHw6QnrYwh4UII5dju3wZQ7eaNXpybwDkbixzwuwjU1ZNxO7VDduydgJPC8V7CyVmBtD9
Ba2wYVtMZnjb0TuGdZFWGSTIEgwgyhbSFjeRaz7njYaShtn+zPGXnDc+CQIQW2M2KNmNbaMYnTTi
MknFP4sRXLPWScABIbj3XIm2Tud7ulAy0LuwNp32YvZXKWlE0oDGQo5RonNvA8W3JaeoosmbodYq
ON4m0IgRQQMfEVpuHFR4VwCfstl0MtiydtYiSUODPYSedCUiqhWlNCuCTog/I3g4ePKQyPFcA2aF
t62iiFdUicj1adF4TQQhHGzj2cqsR013h1mehUfF7MD9V/5Rb8biNVcqe6blULIi9O3nVuB+1E06
HOGePQ1XJNLgt+lBvuJa3d9mWrjyR/Se2xqMOvDbvulmvfMuqyc1++GUDjru2A7Nu7HZmSEzv1Gr
jS0RaSjD8jy22mwA/eNNGlL9qbMudYCthI7PzVDBker4lPvjgtm0UwMVvQWMfn3kS9hTmxDSduQ4
L4E1CG8cW8RLHQPsdAfEF87nuh2zDTCB5YgxildMqFP4KsSaKSseQPymntCDbj2V0Xvqw7eNo87d
CJckqUv0tRuOr42eLwOkwSM3d7a1143ySffD3nMMo/em1l0puWYuSPtBivJGz6Kwz3FKsa3MYV0O
q9xowt2Ep8wmaDRvYFGOnSzn0p62epTfxnEMhtwAUq7BNwmhDi0G230yqshe28BMLKe1tlbHWY1y
6DrzwZdFWrWqRm0jqmCnKjZMKwmTMlg7dVeg0pK4S2vwn2yJKHliT0h7peLZGEU5N93uVEVR6vUK
0kC6r63aoVu1cip3yO6zzKPU8aghNrOQtwGpxdoOGkddBYd/XWXFhXs+9DAm5ph1AvmDJph3iTWr
lDzZDT3AStNdDGO653ygYD2cpjBFDrz2By92snRBQNIwTcLAq1I4z7VyDhVAabqG3giaEMA4AGdm
YTVvmsreoH5+SePnOAXYlFSI++hBjOi4BjrJH2sEPxLWYJXx6Fp26AUq3AjzaBJzO2Ost/oo7+LI
eQnDFuqHLwi+1JBDH1KJXfdcQWgUC8ku02HLPEw5eLAcnnsiEIeaUrRDoNgVeqUcWM2liA8d6FGi
PdL2TNaLYFSAfVjG0lWCk6NUoDMBZM2M3ocnn5ub3onZ8RciacMfcGcguTcxicNYLysNgx8DSoof
wz42a6Cjcmi0Rahybub+qSEkYIZWkNJc5HF0O3ZmyAG2u8qq0Roc5LqVWXSbjhoc7NZKd+C8cnBH
QMMbdr+iiZHRyfLIc3MzP5gxB1Qam/dqiKiIBMEsCtr51Asep+76ONrMArFRDDxIFcb/qIGFq7NZ
5I/JqsFdcxBcoK83/To3ZbxQorjbpL2JYir6RuBboUhas6wub2vdAttqiRfhdk+cKfAxUQmYF6Py
DpMXY5EQeS6nxsVKxqA3wPTVllQ9hBmQcagpO5YIQuCSqi8G3+8Walgj9Zn66W5M41c3sWG3sbt5
YWjcTJFlrfQSKFk+wIw0qvbQm0Kdl6CcbXKEpvCXolGyHcoMi/r61qsgQJ0AybKFbSvsG/pPjT3A
S3Nt35UQT+uROW+62saRurrTZXBfa224jQhe4qFZBV2qX0otnzaMM3NqqLMD+gIKsM1joU/9jIsF
rZ7DyQic6ZiEmnEIEA+9lbWxzxrVXLdmdwvj1l+HQ/jSuQgHsQoW0G3FHIoahAAEGlY6tMGmGdHB
a4N8b2NkvISnA2sgrpHoivSlgkzEVlhpNh8dsg5MCApH9ssaEiLZYfA2NipPNKZdGooaSS87/8BX
CuEjv7wzDTMnqkxw1KH6Vgy+3NFCvgwTCilT7JZrhyvUS2S1yny4MC8foBHHO6sYbtIBvHBRokuh
qEG9KSq4ZEKAp7an+E5XEvsY1tphmobVlKX25deX2HkzzGpjCsu5VWqlXESGCgyumx7HADL94HZs
Nxmw/DHXS4pDPkjiCqGBkAOZgsClJOY9Xb1Adn6klfMW9oydo8nD/3UOXF6kkwOKDK/ZS4hIuItO
OhWI4uibUNYrVc6yTo73fSxvU9tOUIoo/G3XkQp3Vtkv0zI/dAZ+WhjPX0ZHDw4Tqkaw97adb5+6
wIxOzP9W0yDlltAvmqK/6fHJMjMkPguIaH05GeskhmZeDu3WH2IYgZ1SrcI2H+aihYOSmjxmxxII
oZTacBprBS3xsVtxXHFk+NWhTHV9b8bIioStDNZCiPQURpUyT9hNZ5liPXQGcmLB5B4MYixmAVyL
2InGRaJxbFFIRnWnr7tVM8aXirvd/vpipM3aLzqxbaLo2JchWVrHodxr8aaNcthWdbE08tHaaBAx
Goi1oNjgfoL5whUVG/rONXdKiBiGHZSH3Gg/pkbBFMLCEo3a8rIdIRsaFu9TFuUmcCI4QwJQdhpT
jugCFAjaRsjzry/9kF1S1bnvi+I9dZtiPpHhemWMjBdKPdPx15ceqUBkZ4DkGzk3E2hg56ep7/cK
7HkPsrs7Sx3EMFDNpLNscXzH5qB7o4ijvSYz6ZVSgS0CbH4ro6lepkl8JV7Dv/BldyInL6cwfpRW
iea84ZRH2l7R4zUWE3EMISYds4u+DajH1KNsblUBtbXudATnJTFG6/jRQ1SYW9V01xoY+ZdeRtFc
tZGf5xwoNsL0U6/W4/qi+G0GwrsqSF3UaZl2EAxChfZJblIzptpvJH7yURYmCHkle3HrhIZJNMiV
YXDuF2wOG6Me9eVo6Qn9Dvh+UZceK6URN63JAZJHDQ5nKbRAWT/4qR08qc2yFpH1lKpNtBnrh6iH
nN/Zvn+vtI21cmyypF8faUgoy0ydhsWvj3Vb5jBheqhoxKYidJp7PWuiFbeNvnLZNffNaGbrEisw
79fH2IjkZpiAN0ZdRjbdjScth3daJcahFAKtPa5G+ES8ZHvtPPAzeIlR7d77Fsf4lPToLigoOaTY
Gm9sIlHCdqdbhkoDjobSwsEnbPXyVMnX8ipLoALxmaWG1t45zhh6OgzosHLlZXA2DufhnLxlvGmm
MForxjswuWxVKBbep42aoq9knTOZiH0ypoVXhhSO1Jx6lEnlSoZoC/jGQP7fh8VqJK1qOpJOjQ4Q
SW7BpM9RrPAHk0IQHKWNLhFE05oCqWJLfxhCaDwQeZtNYWY9bIlJ7iJfvAxiOkXmEGyrRZfLEhkz
Y5/XE0pj9cThZvoQpP+TpfNajlvHougXsQogwPTaOUpqJct6YVm2BOacv35W35qHUc31TF1LahI4
Ye+1Ha9m8+DRHMwYO9owfimHPv1UnfU4FzxCy+LXsDisK1s1vU9b5mOzwRNQNyQjCzG8xS1Ms04V
2Ofy5VYF8sHvBNi8nI9WhD03ggbwFJHIsSqT9hhmMGkYP6IgL/KvuqHUgAHL2AExgwh2vkOvF6kF
q6XTPGtpTt3i3RT+tzRLv/E/j2M9/HhL9+H+WGqWD2LC91Q38SW10CsPQd/ixXXl1VImgb4YvbJ+
KH4MbmlGVu3ed2H/dd74T7pO9Tpn01NszfNOT3WwLqEr7e1eiH0WJTflZNamQNZ1GMyw52NkslnE
w0PP3iRMLPsC4VysmYmv9Ews/H+nZCjU1jdReLIn/AWk4fYY+7tDmBsyHyPonWEYHNM+jK4Zf1Jm
o962PuiGKC4S9sA9ACE/uESl4c4O8DMZb+1Lz2ZQ42THsBPWZrITDpbUtNdaw6nUuXI2hUZfnfv1
wa6fMymji9Jhe5ycaYcXCGpuKE55mFUXPRblIa2rHh8yC7HG64YLl6TLjDIkaSgtUGrzWF4wKNWv
Bhrwi+OgpZ8CF14nFV6LG2MkgWJnHIgjkYHQGeoJygu21+KfwNh7G5xswC679Nu+X7DFlcxJy+bf
JPvhOVLFdq5zBybE/CAEduGcIdzfyonWmjRQN1fvc5NGJxZpPc6X6I+gTvvKbOpvVbR/BpwSV6Gr
eRNkWUvkBVd/RU4faiz/mpiyOLva2MRROg7gHsAtwjYsiUvArlbzrw8HwtIHpngLgy+dtPEZvAIq
eTd9akLJC5s+tiHjCsYPP5PwmCrNEuXCHVhRTQy54ijaylZfbC7CryjR79XCbmpiFqYq5zZouBwz
oBxcGk8TlKfQSqpjazHoYoZ80lEiTmzobLJNjnSuPfXOxu6yh6ohRk952ABUj8FG1O6RIrE80ZPk
a5MPL6x8TqVb/vULWTyFEV7tQjICWrxGbJ1asyoUcC0nRrKhCNc6xFxtpfU5bGZuPreIDorh42qp
R3sVLt4v1dydMkE43LrW7i92j7Uk9cbNrMDzRZ4d7gqfs0RagKdK6Qgc8ozE8giFSAlhBooR7LFF
J5shNyA/3WpjZBytaxcYjDjUbhX+TnhbulJQqZvs1iU8Y7KJln2LnXDrmUhhW1kwhhTDxQwlxrWI
2EhfvfLb9KOPuFjGPQOGqZqTCxfLQRnKECUhNUISuWOTklXnNQQfQnosR13v+nk2a3+m+BL2kDFW
8vBst6+yu4MDiJPBXxfsjNcst7AzuxTUziNv8V51wCjZqvzCyggJ9E8Yj3oX1OjtYkgscsa550ze
rYj4k6w2V75H4tCayNvpBQUgi+R9zOL2SadxtuuN/RjfC9gQo0kso8/UT4p9MEVr5aX5OUjmTY5v
8liVcMQX4C99QonoLQW4HJCWnt8ysMNxxQia3s41At8156zqMfcEfXGLcpu2PzL5TnoeIDUoD42J
c3BijnhQiuyTViBdicPmEDniL5KPEgRccQbcQd3fwkyw63qrm07vwsnsotLuz6nMwePZ+74w/WbJ
Mk0j2Gcbd1A+Dq4h3w2hUxH+2jEDndt2E3Zyj5LkYbKoVyE0XOF3/ExT++NUWEgKG2tHEGGrjHF3
JI11DUsqg2UUrxYUsoVNANP+Yq+sELIkLvDUrgdcpuafbVXrNGAHb9nYbngDrY3MvV0lZL9bIsIY
GWvvpyk6k/RVnP77UpcJr3Ag2TIN2U1wi++dxSqOAcctoASz6SNao0jb+3TyVkJKmMd2UqyjhjK+
jyfoXjBuOvZke755cADA0iJwckMZ13s7bqgWfIZZ16mp4oOM6RVlzTDWnoAr9KMNxsE0dD3ZxT5N
C72xl9Hnzg5gqzbPfjFRqg+0nnGcPEZROt58dj+l6JoNUAlv5YberhGxgIlcgyMdlbXpgPjofOLM
p5a1u8r6TLNfwtcObtH4LU+p3KCTfzglxRYEaof8mDTmgysmyJvLkxiadmt67z0tGDojsGo3bpl5
oGNCf5+y5Ia31gO8yYJok0T5Lh7xqLpz7a7LkZZ8mnuxxTbu7pw4DR+0c59iLNg9rLT5a2Z+5kir
b8YYsxzxcVUhCVeQQIoAflyjaJa8+z2C+XQUVHl95gUgxMw7y7c7fqf27/atCHaf4wG0YzO3EWle
XR37ubGKijdz+aqL6kowBMEMXHYQGb2fmev2OGX9Z1kQ8XtHnbghWOzZyKeZesXPHWs3TSFCjry7
qQZIWjgn4omVOpehOucq+Lsk+VeUyvm8ZNHvgZpvaxdgM4R9bYfW3o1EhIPHhLzEG0oWZwCZV9yJ
HVnPJMfJm7c4wuvG3hhQUvgnVNWfdkYtEoi03Oo5ARYroEtYCr5Ri8u14a7HgWn+DdVUn4ai/Ln/
Zwkr6yj9vw1LRn4BHjDo8ObboX21fOQvGZ/Vtmj8BjSyQa0NTW3TeiUfx/KWe4kD1DkLVlOJyqm0
5V4vw0PHcvK16yhKu5clkf06WepN7MTyPmt98BcOYzuiJKLapevXR5eRSdgOznXMZupVg7aH52dR
XJSwwlh2uLcsAbcnRg0Ypce7VjUl51h8rxZ60lA1VugQCkw0edeAAU00mnpXeoHYErPy9t/3ZWX1
Mbn3gNFiXcJWsTxuEsBGfr0c0ykst1MMDq8K2scE99ci8eFJfo0ryohXyrenbmleamt4z9CvwPwQ
J98McF8HsnZT5yidfssPuuxGYE9Em9tnq2Pw3Fr8UxPbBygD7+CMBNJB0B8ONvF1BZncY+Q03y+J
XuJyT97TueaVLF/dKHvMJ+vqDNaE53v6FTm44+KrLpgZN0FFsDA43TCJBg41wI4LFsOsZYKdNMzq
vX0qdLCBkTIoN0A7E/8rs+XDCtx92VX9rtfBZ59hh7GCmjq2zj+zxPyUmmK5rcLXNPRBXbkuY8QR
31DqRk+5hsDh8nBPlvNNsvbLGGCPko39jNr33bU0P1NHtRx6xw4q2KX06qcs77FwEgG3mjUXvui7
X37QPISW4+2mdnjuhQ5BehApPpZUMboKP4nVhUArvWxr282D1VZsTWf/tR17GKy0IwAKQNNS1HaL
vaW1K9j15UdvYBak2V2saQo2/ujN0PMMzA/DTaOsd0fADRmX0D1k7vwumvjNfirnjFepntJd39Z7
qWE1aLzw5QykXNH1Rkm25QbAqJT6DhhA+2fGWmhZXAqOatU6zXfKTcmEEHGzyTxrOUZzJfne9/2w
uJxgjFq9AdRnbNzi3NnQlb143OUsE8d4+Ohl0GwFAbSbSNiEz/pN/LtUoMOXsjtL/uPhtzQOQN8k
M+RsufZlrFNscN52Eoz/p76BZZ1SLg1ApqZEYo1dGNrQ5XXxUmzsPM8OqvU+jV0NrODL4zTqPVGL
/yJn/IhBE6bKwrdruV/UuMVeKFAFvugvqcaQ6kUQEfGkt8xgzjrsQKENEdpTppfnDOzMTtc+0G3I
e6Z23+oZGkw/zuDqEuCpBIpFCXBfyn6axDZosl0dROmaJhwnrv/uy7Q/0wcHXvRaS1gcDEYp2GeQ
6KnkjRl5sEhSgaG9WCe7jX9ArmBpSiEpN0vqXX6bYHmEPSU3WnPKjZI9O6RWymncf4fBL6ozPwT4
g+I1n9VjZ+WfQ14GO501bI8Hqki6vHXTwqn1VPh3KXlh5gkR6Jwm7Ul7ib1TPU+6azFj1Tpa+8w5
HCgzcYYhn4nkEzP7VeiIVxFRFhsRh9s28o9zIOajOwTvVlO4R1PT2A0a1mHuu9tqHk8io4aPcV53
oFHiCkx1FzM8Do0XHgbNxqX5ir38kA5tuWH9ccyqd9WNoOe5gRiOgdktlMQFqekokpTOSRTJxbJ+
0b3c0oCXkFD7dMx3yWTiZ6fS7sqjfbLq6SMYIMbM4d8kBtWmWT1jljimoTn3dvA9Wz6vaj09tG1z
ppY0BeyXllxXZxCM1sQdEce9wmaWFburVb715csSsMAJTMJCarXNB+9RQEjsrRbdwBxe7SZSWzO5
LBwU8QiTXR7rEEgt1vtmFbNJyCLH2iwz/46ayabGTM5hGI7Xwp6PRQFlo1YIIAZLCGZXbgYotBAb
dt8bP+fpTEo0FKPqtn3OBMHvm2erVMOqrqZ2p5tU0sNm9bqZ45disZuN/ZdTjv1ex9yk0G79YLTL
1bWoL6n50LP4jwjhoSLiOXKXAgxR8jOvwUj1rMJ076uzA36dnUMywhlQd9COGTepiPttmlM+4qiQ
ZEjMx8mnWMwm1Aigm3149ojJp+4+U6rxFyVhrbY2nGNQQtwvqacShJ1QyQxyhjquRsgjyxEZAIuW
NAPv4y3NaYYeyWPVn1Ah4s72HO+SJ7Q6hbSfmcbwGcglAoMdITWhwNrZzT5xlvSZN3Cbg8HFDfSu
3fxZSnj5QZY/JvcPww0ZHFVZCl2+ZozQswc7ybZ/DO61lyhyQMhlx3BsGePzf1+yDoi3CAH0djPK
BwQxbJEI6WBWOSXMvfL7kAnNgJUkp9wrN4AGfLDEAN34l8HAzeFEMkAI39oYEmKlOBZGuksP+AGc
0eAN5Vf21LfO0WZ7yO7E/KN74Vhj8XWsgvhRZtaweihzP/nVmdx5sMO3oa7e5t6dH6POuZXoj4BP
N9O6zStqadsv3rue4szoLFj/9492b4M6EmO+/e8ffbkgAzfTvyLr5Lb3XNo0iDeuP37dlwBc/6mC
N6mtt8kGUOaW7riBpfGhKeKU7ZEu4AV/J9H/mu37v0gW4dGKOCqEeBfkq+5Dyc9n+VQA4eh6V9sq
hve+T4mzEfOtSOTwDsMwjDHaU/iP23QakZxXafxUzJDMOjQWvHyDZ0A4IijyWCfsTdS8j6xB6mp8
rVr9t4ojqDdwvNx5/OpUDu1zpevytX1jL7CbiipgCbd8SymffDj8rQsqqEx4c9L72DBInyamruGQ
bSdFVTkWbJdrB3F9g00+0vpoiX7dNnYHHphdSNoCQjMG7iCQSnv+E9Yn4ElgzCfJNpPPd6HvsYze
y4Kbz2Vma6bJ3tnzgIqs+yjkcmnKjuvckYjne1CyPVF7OatW1rNUbass9NND23CY0xsVwBLQ11a+
2Y1cU+yuKVMSON/1wgmZpx9LEh+yCfq/66N26ttu2+EQp7vP99YAnqtM69/MJz+tNIehBJZhESzi
R5gD/pCAXbDK18T6LuhnWJwHmKDn5tlU+uiPACOS4DKXPgDyzvyO010ge2JQVKbWTAurhxTce2b7
yNPMy0R44xpVirceovrDGlS85xjdFl6wnLImeWkTSQ/Y3rczhuuZ+Sle1QjGQxlb6wzlXKX0d7pg
ydZhlm7dGE+7nRwpkuv1aNx8Q6EDW8IGuFGXZ9v4X3Ynv4TdIZ/OiF+s1Ba6zc74zSunDVn229wC
1B/aSA9bTZ2eT6DXkgz4YuFek2mEJ9z059Zvv6s5gIFfe98mCdS6t2NI6T6/5qCHMFOBlbYigxCw
RRlSvNeF88iYHfa1wq4gGo+RrIVyovbp5QIQ9o6jf/OLoU9pmxjYJPzFoViuNG7BGKpTGeclsmHW
9kuhsmsrx8dxActYTv0HA7k/FAtoE6qVTAle9v8DC8Zc+f3MW7UmwEJ68ELQvTUDHYMzgyYKTK3P
DFjviMFmQz39oJxp3FU5JZuf3TUr7rgjBU7zcqp1kSqWtnmsdqKvur1qcU95mYZawwAqsFNWDU0n
76j4cTUwS6/rGRWng4Bj8eMFxlj1uVTF54Txnj2E1UO8frTd4qGbSmIILZVDVqrDm5sXm1GVDZwN
fG+jd9/3Rr/MVL6Wyownu0gfeqdp97ZduOvJ4gy1VaAQBorvpsttUBT9h6epfq0+PIrBfbAHvgWS
OVNWOuW/gUojsbpnqomXwAqvi5Wx+Sf57bXJgRBFy7HwjNqwUS42aEjqUzOFz0lJFRYx5qtGTeJA
q3ZlZQ8PjBuIo1U8+l3IkxtTKfSRXM/UGe8BkEVRWO4mVvkGPQSL2tuco5nU1fDZ0A6uKtH+MYdU
MzBBo+lubPgkIiMuI3EfFpKUxkR9RXfADBpyHn3VbjLLeXX8f31RAabsQncfOt6L0+lL5t0DjVB5
ARjHRafebOU8j/DkgHSFK7ZtQA+zjkR5l6VxNj5n/j9oqg+VMJcmztWK6qiDiOWdohl1GP2tXu2X
psJB7IG78S3KECb7K3ZlGWQg8wxoHGPgYK1ZxboPI6RX3QqW0qp7kcF9YMxYN2Gfu0osyGbMQtaj
cM+j5BOL3OyDMxmy6TB+0og2k0TBMo6ATESQbYJSfIQh5BUb1OXKSc0XXRkvqlOcCg2CaTzEsbtp
pHofynE/5Hb2BmgsbKuX2JYoOsxzWa6TcXQ2bu/orRkPNZlcAM4YWpk0ik/jQCHlO0hMlNdegi4+
zCkZKknS/x1mdMZoXph1F/JXmomR0ysjoad4d5hf5Ck78kqMCE295cmbn71Ev3r9mILSyBF8VBUE
L2ozbzF7tGwc8hquuG9qVA7lDz8F1X5SVqe65PNV4gLL22ZaV3Dvd/Kjn8W0nR1krMvEkKCdttPo
gGh20resM/Whw08VF3RtTv44NFYApjc+lhOcPfLIy20Z3Ymkg1wtafPB5CJgT588qgQgha8MwOSY
WYDOWbiiYnRahuA1ohzT9i/IsBASoh22673XTXo/+POH66IIKWIksfKdmcxfjv+rxrC3T0ixicvw
raKR1gPEnvYYmfI5/GkMPw0grR/h9+eFZ3fTKevDyoP80mVgX5R7XYLhnGjm6CjsNvefRdqoeimX
lEEYSbPNqk8ye0NBSdG1i3wtdiWiKvuePtHUrrmAcWRM8tv3YqYN2F+GqWeX26KVtZandGjOTMoI
LWc/wjitvAXqDZAmx/EI4zZlK5Jx49QpU0N3fE675T6YjU7dwMTcn7JHASixqljr83L/UiCYStHv
pzFmMW9tARSxncgMfqmujdesbNRT6JcwckoTrVL8liujjPVchZ6mCWtfEqDZqsihx9p/fZONzJNQ
RtZccYJR0CC1c4jC6LUf4JW21q23E4JqSlDU0ywMBG/vrBoHo7tooPgsk32IIuqVKT9pK1Z7GQFY
RnrkBPkH6qxkW84BoMbgoQ3UYxrw0UgbsF+jK06w+xe0gGbNVrhajw7TltkPT03f9ke/CVau0c4p
QgixyW1I0c4ArfS/L/wCJgRvcDcQHFK6JA6ZR2NFrkTyOCoJ+sci6o3+tTyFFV9cuRAkpUuQv340
Ucj3xa7jwdq5d3ZR25Un0WQkS/33XxOH8K2+AFnrosTZtMKyT12KIVFgFiGrB6UhlfwLm5znEfjd
Keuz/3+B91af8oVvC3gHVUtiTXvPZA8pwhpI64SAqblmGoYurTgibtgwlN46At2EtJTEcDgxsPbp
xxJ//ocpyt6G0X2RXdCfj/18iZlmdor+tuh3SVWe3eXZzN+IDeptF48vJohOqlvA6jAxnWKgN654
TBizLLo8xla2QyZzdlCNNKnTr5nX5fKvVThXP6qv6LJxdS2XzmX26s3lsQrtdwPLcEy8U8XdtwZR
j1C0cC/e+Dty3auZghVQ1q8+jH8sl9V3yYVhuaQQxAAYl6jcArzW3QeyJZ5nxUGa+hmdptlBCmeU
jcVinU3BDf4oZzptbxke8yDr9jkd7Z3s7ir1wSON5obv2E0PRUUoFttUHjz46Dp+q+sUrnJi3pFn
7bUN+KmpLP5a43AkJeWRcqTejcDWA2DsdohNfFquSuDpdOmT1XjfGmmei3uH2JBSxXBYkquQIAef
+OAZ+F2LrABCOzp/fRrpKVuACj14mIX4m8RTW3fnzsL5MlI6royv4SAGaKo4cFRaYjaV7O1BmWfi
SXVZszalPGYhdRRuik9VjgdVsdqg6jqiZaGdQbQ2qddiQiHfU64ySvtFhOQbXhhoxmDW/6Bnejch
3zFEbwPe1/8rBrFv9J6J9HlyGcaJKnq07mT4vOEFkDaBKJFKn5LltQOg2Vb84pmaI0+1Ktwjjbsn
3BYcIythIIio26PsyB7mb5AWHJoSva6Irfv9WjygC/1IEww7CQMRm65JH9Is45PzLrZDmgyOjSb3
DvWMuiQc7395xKxbj9l34GMpC9PmxVTmi0fzcQqLQ9iENwRs7C8VDSlDL4Zmr13lfjeBfBfGOxXx
WK5G9iZLUH1gkrmv4d5K8Ld22py0Cl9HBpX3/zN8j8cc0HgQm1N+J9RG90lp25LQR9w7LF7PabnI
fTRUx1SVb1kxvNi99y2c6X1J/U0xsYugo+OR7GkDZJs+LXNwAUvKpiQv0DcGmzQcXlqOuKwCeTZU
l3nA28hhbXPsP1lpt1t6/++SccN5jASi4Z5r01Yo5/Jji6S7KpFxparfVVH9ErTIsRLs56UBWa71
Hzzxf4uRYmAh8AGhCLcfO4Hcni6eCF/pgzb9FJNxcbeyFO1at9OBYe4lL+DJzThIE9kdm8SQSFYx
dqid43wX3hNse6k6iN5l9mn7/q3gz/I4++qZ1aiggc4b8t/npx7JLCxdrqJLPDf/YstyWf/FMEx0
cUpIBmmtc1VgRTT0V5Y7NquaaIaV3S5PUWe9u7+GrPg3YR6os+A2W9UFBNq2bMYLzTMa0TUH4UNb
gp6uBLkaBWeB38plO4aS890lFiRrLm04fHl2fI45TmrociH2eHRENKXs/3TM696r/iXgCczz6qVO
fLZWdvzGrG8/T/qd2VEcU9xR4jY5inmwrqBL5xfTp4bcEBK2pHVLBlzjisOw43Oc3CWgxWNte2dN
5q16qxvny5ozNnQ2/LEKTXsoAPBN8d1NhPma4AeP1D5BRt4SfnoVy8pokLyNlEJBCeFUIVN32LNA
4Tj68IiRi6bU+xsAZW8ViqEoppT2XKCRsb9W7CvwyYL5xINwQpeJ+nCu3mRLr5wSohhhQA24I7yB
nyJCLeBMzt63sMDU1TIj1O4epClvmY/yuHavo7ZJe6yJfzOa8ZXJxKWWDbGqHkVRMpOVUBxxOmLf
8yHRi77Z0YuRPDU9OJlE25SXJ8fnQ63kd9vIn2FhvqFHZJOWujFVf2GWcbTxZrX2vPLG4T3O0sdi
ArjWindrHi4seVc9xyKYSKDNiHTjlWtnENzC12TBKGKLNfNeRAmEXmTS3uWBf2L5+znPf1y7e6ob
5u6FTnb9lBENy///jqdmzDylycH2SCL9SfnQWpJseWQsZ6udceBS4zBCU4ZYTbdPQ42odCAySPCW
NpS1iFI6ba19rzVbDm7+Ei5Rp/a/w6b65Q3q5E+8qrGQw3ase7CGxYcOary/9XMasT5rvD+zy19j
zerECo5Ld5bsrmkZbE0/YN//4inyb1YzcM/Wx7HnDxByYfIIl++ON9ZCuN+5Y3eU+tK0qBHU2L0E
IRmMyFwdi+++d5ZtwUe2avaAKvCqtTxIVXgbqj8mgb5pwnveJIejpdJH45VsaKKEgUy45lRGdVpz
rHBD8BvIzWchscAxAke/6qdswhd9FZxIrQW3GvaqHiH1NthG+N98j0u+/O/I8eIfL+XMAYB1LMv6
z5xOLL/ZN8d6RCvmXQuXk6lrSTq1Jli3qM0G5yBl8+zWLK0WmPF1DihBOrvQsc51gdS4D+b3JEOf
rcvglEBGr5Hg2j0idcd1z71Be9Z79u/RhDcCBaAWBOG7lU79g5Un1zpA8liU/UOaz+5ugf5sdQ0Z
DP2ztvhNQYuPt119S424GMVQELvRS+e7f1OoyHJ2Eriiv7ucdsWM+ncovkqXoYH2matXIPWX+8Yq
MaTyaPT7+JA4zsSAajs3G0NozZQHH+wrIU0IuPLt/BUaYR0dX7+xingkmYc8hjAV1DjT9xhZD7Gf
0NgT3FuO/o83S7HOJcjaMdOHIsxvszSQbfP2ow0Rl80i+D33GeMNg7rUnrpt0F/9fJQ0Y2Rtdh2O
ge+k+sxs+twl8P9gtR6Z0MELn7XasmwP1ikkKxJ0wKAPlsW+uyJPOOoW8vHoGjSiV3Y3KN8patE/
y3JYp0yCw8h7JFLj5on8ZZDk9w1Zs/LDjBIAZGo58HFnmvldGtsfBEJggpRnT8rfWcCtkigSR6Na
7YFr3y0Ev2GpdCedaAKicMY1RQhcf3KJr+nQFowi3AZJcRiVMj9AEMio3NSu3X7OxOFxpL3FS/0t
xvbD74o3vG7EVijxy+WR3cz9/OSRBj3NrnjWQ7vj4TB0nTc3HCTFdPoDq3ohGkUHh2Y6WnWGladE
m66l80K+VlBjr1EUHWMUk0rqxvHWqWisXK40TlwK/clqOP28eyadQ7BIlP0j342mGNh7g7fPSu3H
qJTEz1D05WaECCvNZqzbR7dHnWhNcFareDjr3OL61AihrNjjt5bssim95zUN2F+DrcsyiEE6d3g/
cNXrFET8QriZqK0bwino0LDZR4Ve3AkvyzCcJ7LO0Huj4Fh03DyxSntjNnQLkD6OTgBGMUE96iIr
9rO31nlOnP4PIgr5mIAhXBdBtwuljs/hwqcdBd5yjMWzW3r7wkj5q0tPZWKJgy3VZ491+ZDGxRUD
BXR2H9GSZJM0F5N7ze4Z3Mt24fzYNDXKHybsYltV01PvLm9eSlOAN+syZj1tcoEg2cKN1qQ/YVxa
l8ZT27btnVvg+k/p7PrrpOl8XNbfoUOIA5mzBs/vuvLLB0EWVUfft3Nbfc3uxkMu/WuM4meEPHFq
SBSI7j6HFv0ti8NsWS1x6R6J3dLERjV9+lNP3Y91lzv3PVFgWiY7OMZvQyPrTUGAEsN4GPKwKVx8
b203vQhq42rkN4i/tst+xYvoz9w2vPh3gzPhZcNucdNfNcdx6uytSLAwBa6yKUS6S6KOuXXgOpzs
zuMyOXAaPMjS092JWafDZYjlsLELos0RbaLcs1FuFdaLUhbOLAqAHNE6Y/RN43Rfyov/llGF3pLv
qiY1hWXThxWFLWuVaAGEioKuCXOa1fUUyUePjQ4xCby90gdymZOYofMHKR75/VowzONol6C4UQ1m
m4A8Wke610iANW9t9PoyO/NeP2rS19ZOr/ODXSbcEzU1I3uy/Kw4K2xBTdgOwW+UZX9DPDyo/J/B
m2Yvo7kEeIBQhMlp01ao3lwnZD6VRruodY9BZBXkTI7fUajPuZW2m6IBQe2QdxVO9luAihyuiqHe
8ScKifBAA/pssiJdu3U2bNL2NlgUiHIYUCuE4tBnwXaZ4zsWjb4pmbNqE4VldQ4ZoomdH9b0TYV6
R7kInjxQSLeQ9/KavgX+iB5JVNlFFHWFvT3+k2fzt3OH8FNAnEpRzSw8KamJSdmkk1viWrMg9lW8
/71pf3K3CZ7l1N4Vwn8GO1SbrGWPicCE7nigfhiQcLmWH3OGGnctGFhgCuLWSRYic3ECPqunpIcy
byKufywRoBXj5S2V9AdyaD3SciwiDiK3O+RJNF0SYpQoWhQQPWwIVPzFgNTBjx99xB+MCO4i64iW
eOcPfK9TwPxOD4ncdOWtHPObGMInP5Dd6b8vS+K9Oo0UB/kdO5xqLTIApDoRuiTSfTI16L1Cj7RN
/QlSd92mW8V6iCQ8/ydj/b04uj25S461xU/vG/aGRxmGs12fyr56zR1CybHQc+n7tyRl+wcgi0Tx
zEcUDHOB6jAkVSyqH2p0/oeEJczRuhfu7Tx9KlnMbzS+x2XE9s6A7TKBbLqFsWMOCwHF0GaGV1VD
lFe5fcmiF+lMioOrQxqlCoahKNx69pLIPpgJyFvQ5O6u1Yb4CkZmEZu2s0FvxZXaD/tqUNOqFLK6
YpoU9PDTZtBICt1E2EjfUigubvI11qxsBe0QxuyBgG6kIvssjO7jMd7cyiYQes6XcIfCcQna6zxC
jy7S5jzfv7hVZkAkoG8dW+k/jEMdcJRFZL233fm/Pwo6f1EMFmI0TtgENkM3M5/DBMMwcXpo1Dm8
S151WP3u0ng3J6YnVa8hiCDrvG1636XPEjfZECxUFA6SrirgvK1yssfvIw7CX5ad118CjwBG33jb
2WJqR5ToytgpC/x5/h91Z7YbN7Ju6VfpF+AGyWAEyducB6VSsy3dEJItc56CQ5B8+v7SddBnABro
A/RF98aGUC7YZTtFRvzDWt+6pHAMjpGauouXERzu9TWrDgIMcWSdw2L8JEIXWaEbdiS4dtfOYWwY
KJge2gGnLop0p3PxA0wQEI4eaa8V12/j2BMgrPIXdGnjphuqT1ySxKI/KAYSG8O89yAXw5jbD9b+
QDQV5tjlPhTixzTLa96F871HZignP9EgLGl3wkI1Y6KKkMkaoVdcJm8yVDnjpx1ylHcTEEaNHyTc
jWalNIqq1kmLfVDZP6LKZlCls71bK7mmz2wgoqx0jQJxGfFU8Iydooidhm36alsI07IAc9WhHZNr
Y/r2rFvmbJNH2JwNeFkMLJWa5q13IhffN0JEZKebFsHSOsZ6GTbxq2xGbHM1czIyFW/XR7Zgi/fz
d+zF742ymsfEZ24z6fodiaOkiNurZmZtRH1r0irYp5NFhEIqfilRPWnmaWFTNcfEjbd1RNu3qHSX
tplPToqYkcppgr7Q82H3mA/WjPoxSNAcl1OMmbrG9RQ2pL+jOPyhtCnpKLJbVtG7p/2vNAauMszV
0XGX+SLSZevVQBJnR2CtikAhVywHapXex51NmGMf0YkzzLY5F35yY8xcrAWxVJ01//QnFOT9unN6
sdUtv0y39rPbOhfV+L+a1urfqhYRA/qHKyobmm1v3VZKb/Ok7g9Nob0LzmnaP6tt39D1FuTaYsQm
v6whd6GQSHjagpGqjxci5m0XPUHpJrCPIqj8jZC8L3bpbuqWTpGP4JWWiWVnYu/nOBKHoid5dVmY
ij90OO83OpLB1SLihhsi21SpB0puSs+BNl+hZ4aHZGJHT06YJhySpVn6q6P84CrHVp8lPrMvQxjL
bamYJQSQRrTBjWWAyCHhoH3BJRVOFxP1r9xwGIIy19ulU7wt8uSbS8/+0UXPzsA7W2Hc3lUhSxXf
hSBVTXgmwpLwDRfJbqjtX0iZ9CONEFasOTx3axfp8YlEdPIMgmrXLnVLrsDwFpZR+yyhQGBbTZcN
ie4OjerriHDiNjtdDmix7bFsH6wuY0gzGLShhJDElkU4XYoKaoiiQ5fVq0543bpuSDH3NbKDPDWv
KYiEQAm0ts6Y3nfet44Z29eBe+iEWltBXaG4mO/aAtW9YU+IjzSJdgZCeYYnG/5du4AYL3ybmrT/
q0OX43upsQks0YTRl3UcyY2MMfSETwmHlYX4eMcyMN6OyeBehjEIDk4+IrQgunvRXf8hUwZioSTF
eGCE0ZGTCwgFKQ24sDRY4nOu5Xq0u4F5hqFdxc60SOexScaa9sv56IJ94fbhY95l98Po3r4NDB/g
qtx36QSGfGHWE8zSUN0tL3WUQZXg0sN6crQqF9tmgjWxeHLm3r1bbl+6HuEcETHV3s9eHLdeT4w3
Npavyx13u8+2cF95SYnrK0YmbNB5jQNxXoNiJODpTVZODpgi5tVOhkN6nPbu4tOwD0yM8lb8NpIk
VlGyow/Ri+k2UJtQuppoBP/JnZhuoXM+pzPogCoiMt4ltTxop/oY2YZsiv6uy6gXLL+5laLaWdVu
frHqPly5LpIMwB3Ouuwx9FRDR5xq35zcgtgr32QWQkgA9C2P/DxHO9uGUrCQ7oZLroELIWkGWtLa
0TdegQzeG4u7o1ZD9ADHIj+IoIdxY/ReMS7ZhJbyVtzaZsueWJK40pXrtCWHup9JbV3MzadoY2SB
p4GYPnsPDa7xCh3Ayi2dluuL5oHHjtTRQKwn36tPZQHnLR2dcyuhyRi8+9a4ZLR3aEjGJsJZswzv
ZiycZwAEj/yu5jnCy75BvcFQjDt7c7Mtiog5GZbtG1UASzHuMjeK2HNSQObj1hEZy+qRgBDPa894
Ld9Tk3SYyfI/lQZr4UF1Wk1VP25Z9u+U0ATV2AsnL7Ljvh3uOss7doZkCNSRa2+eWT476tR7nNBp
K/eexbTXyUhXhgSDsbtXxy6fPewlqjqEoE69nPWnQU+0Jwhl2URucjR4iTfQut88rcVhjqfhcQDh
i7jJjo6+oULt85o5X21R5ibWbxWTWzPkmixfawxOVn0zAyYRGTH5HxoY7gapJBFBoCj6OH2eo1K+
l/1zJEnXCEXOoCFqvhUL0YNWlbgWZvnl4+ZBaohcdzGwiIbA+u2zW9pEEYVnHpHDh/P11A7I9j2K
mjPz//G09PIzAZjMY41O3ZrG2ySqQ23PKkrVR1ES/9JPkUtuR/rCvIBzKYhPVHIRkWd8eqHLhzak
MIFkWP8e8uUjngmajkNoRshe7LlJjmPbP/KGIsCHI9a+d5Zy9jP67E02OEz5206fgHuzA4gXZvx/
f6xbYtbwMFXP3RIEW3wnlFCyxJjKl9jv2YFKG3WxO7f3DJGSq7H1AfLueAooL059X95RC3DYgQtn
NHucCB6qOXTrKoxYB93iJfrYwh7SqF2IAJpxbS6Y1iCfsLezTxlcpmSzBTL7QLaAEB+fTo6Kk31/
ua6a7YCiiTAZxkLCexTTTddapwdVsh+3p9w7UQeedUVl5C7F7yXAPrJM7Y9Ro/hjZBLz3bXoVoNv
8tCPY+Ugjl1QyQpvIqc5SXaxdZpQ0a8zS+oLnHkkhOFUbTAtFzjBSYmzouzRs9sLs+A7zB23J7Uc
aCm5aZKBIdtIMlubkLxpUoeACZIm3nLL3RUQkJwMwbp01myOmDM0mj/AWLw1YUI2OGAgNyjLc5tA
8CJ1jqzE3uzR8W4YQLKbmINvkESnnGWFe0sfjAMG+EGab7uBUWWKjH296FumW+G/j/6Aucwu/+gm
+sb8SohLxR6OWu61r7TPm9jY7KFm7BwAIz27jy9agv3ogEbUGQu7PB5PGqXJilqUdXmSU4QlS3gZ
CQpiWUeufd9ffITiW5Pby6l3rXmd21BVIAbsZrtnBe4ub5blwOWaUCS25CavxhHm2uKGBAlSfmAf
GBBDPfYCyeeMDxCV18C6jRD6hhtznBP7aDtcootBsaKbVxV01inokEB7wylFhcIOM/09z7+LPMaL
E4KdqkgH1kUpd2hojlXWr6rKVPvqVgITOt4weR3mnVQxKocfgxnCM9m+VWQ/RNoJHtrM/lWUmrz1
yNsKYCTnTHsnlObpCyg3hSMTZo2pVfIyJfQB3dzd40JzV/Z0l49VeIh1XL/kvkaGJUfk5olkpc+5
9tyKNHlOPcTWs4sVJIvVKm785KrqcZt2U7CHP5hi799ygHy0dvmQF+Jao05dsw3aTYV7to2YnyeK
twRP57OL6f4FCeRGmS69a91qG3qEb8/S2TRLhk0wwcoUCoh8Hmcwqltubi89sB7l7gpB+S7BkOzZ
1Z5sVN+10c6pc/V3zFFJ4F7SryeEnssEeYo5u7MTAYPYHgEHJrF0PwWTjau/DrF+xc2hR6m2Gsu0
3IZkyb72IwFwcQJczPaD3dx2/hvAOWJhCfHSocbyijZitLf0lySwgjga+6b5If+kQ5qzUKIk71uN
4TQh0RhXpGnD5ctzg+lXpPGERwm+xIB54c4RWELgG1AuhzzETImJaLfmnVMi7Ry47zZ2cMiTOUIx
oNZ9ZS13dZb9QAnHRh3FKe0FRYhoonuVS/uczckvb44/2yErLgEDu01uGnzXDNk150FXvoRJ7D1h
s7HOiUJ6P9lx/jJ3hoTBGddSzs3VFcJ/dQOD87lOd+4w/+zULS2qaTRZVWbn9655Ur04VLaadoMj
6Jt0JV4iktHKzgO6clP+D9ByIFIxtUBFCQkm33PgEjvDyIMtRbRZEsmBQ2z6NLoUITEfkid/iNh7
U84kD9OcPrRJ86KGMP8Ru+V8mG7ld0QCZG3n1YGDliW/1z0nsnya/iaxkm08eypcCzFQu4XlsUhG
Em0zdSxUcktSDixCBG34ACAbvPqPoDugj6GF8jzoS+lk2OYUNL3eX8uu8DFF5POrVw3TNUrBDCRu
eRVOa22429ByQBzclOG0y5C0ot4zl8ayTpy+1VovMIFQv0+XinZEzNgYJB3IVsbDb9NM5HtOiY8p
2Hc3yG4nhLut3EEXIasmH8VPWJWnbAwfjVf4l9FmQVdm+U87/Ip0bx0mwXonHJpx2wh6Ze1JCBON
cM7O/I5K3mVmBQetWFL+BPIYmax+zkueQtgKjkLK7nmo6vyGMV5eU5g4c0p/WWRXHGkEiEX07Ygp
EO7k5+IAL2W8H2NnTUPC7WI3F3vEHuX7UG7cxjhfIrMfKeaX126KboiOZOu2Q7dNw3D+majuqR5Y
6DtDL5G/AuCwjB2f2QTXO+3b5jWIJOhHq90ObrVsA1bZ7HnG34JLFOXWdO1iIpSdsNBP5MoB18CY
zeLwaRbEsqYw106RM6ptpLXLK9eLhzLymEIE/XKJM0BTVvOaZ6n5Dlrkf6IsnDejO7BK7tRcsd3N
B0gBjKM7iaE56v1rFmMQYwxQf2YQpUp0nt+RIQ2MwehbUZMSGzI7npyJHOPeG/fzGKuzVy/laXRj
n4SxerwTwV1BcXQypRtussXMHzhXTk6e6tceSfEqaIw8d8JXe+nX2CcG0+5kq8R+SFyypGU3vaAV
SNcTq/VzFeGDY9TG0MVDZ2JlPrtk46pjo56NIiQL2Vu6b3RPpW0NAJ+Mf+ly4GjI9gTXxzC+dGUA
dpL76N3Pu/d2Kd58W8Svrde8d1Tbz06Cr/D2vrkLlhVXx8Mnkbu8tt6nnmq2E9wap0h503MUWj+x
OCT/8I7/WxTgl7rk//8V7/ufgMD/Z6Dg/Xd9I+12//U/9f8gKVgKyMv/e1TwKtX/4+XTpMV/xAP/
/TX/8IGF9y9Av47nA2IMlO8EoH7/4QML8S9HBirwQS9J6foCcO+/8YFd9182/3OJ/kVsFHoh2Ham
YTc+sOv8y2dBjRkMSDDrVs/57+CBnRsl+z+E/gjw21LZnhAesGEP++h/hgPDtcG2y53MVthvgi9N
wX1rws3ivWMI6m+q0Tp5F2F7s8hPgy/AFZnS5r5ZDXXK2s0GDOrD8YNwt0UOPAf/AOz/bz92P9I8
bb5/p5//HzxR7i2Y63//RH18ll/p5398nP7+gn97nAToaEnWDSxeJT03/F+4aR4M/i2MIKV8ZbtS
/Dtu2gr+5bqekNg3XOESGuLwSP/b82QBsOYB5bolhcDngRPiv/NAydC9kf7//ZEKHDfkvyVtyOyE
HXnQ2f/zI1UsPgWfMxCuaqBaUhuvo7BqTxVgvTEBAxnHySOjx5FSm+keknuxFgs7G5ta9ahYRsJl
IKeYikl75gmqHhEMJdHsikjSmkT7pmmY6jCd80bzx2I/zy64ZM/DbBUmV7BXyvkjc58Vd420fMnz
i5qdervYCKdAK/arpi6xpVjMnZ08uWPt/JFb2tsEQYOz2R6+g56oz3YsL2/AvKaNVYO0bDBx+GLZ
9Z0SMOXdTwmZi8badY+BjKztVPbTVtnysSJeXMqr1xsD0AjHGnysGVsomg+MMHeIUIpTNoGi1hHT
pYXO1pOUE2IBwotlp9+jTx2fZ6hosBCSb/b1EY1EhwiP/nBUgm0THFK3aCjfe3aXhY8sMvFmZxu1
xNrP+FT3Uw0FjPn8l+0FyTk3yYMtFI5GD531NC4Sv0r2O6HQJom6We61sV8rBPdPvpvtmgxOUsnF
1gX82rLo06sVUnQFrvTvGTUCms2eYqLIXdYnBxYZ5hDkDbMuxwQP6YARDmoGm7BPZSPlcqHuJI6e
Ppp4D8HD/dXk7rCGKxzf94iMfEZlJ8OCerf0MaCALLgMtvzZZe246llirFrJXzionsiSDDZzZt1X
dt+9JmXgH4I9ztMbuA+A4hgRERNahYsu5bl3AB5VzMn2RYC/oG7Teg8zCc9MdhvHh1jvREAsu4c5
3oos5td1RaKxwF4At2RYVSrgXOOGX7MMOsB6GO6cKD8Ky9o1aRRs/cYHgVoj0dVjn1whOuKnDdWA
RoDKrVC+e2WhtEc3ZV+DKPzFMK/d0y05CCywpJowgvSTRMd2zCrkmeqb8Okjw5zhcxELZA6YjneR
5NWoJ08fkwEVkts2CKSUeUEZnSbjdzHTMgWyJP003Dtp6+NyV8NLAijuPATqEEXdQxMq+KFsb852
WpE/PKHh8aqzFVvmPsz0mwjt8qXrUc+z474OLNNf/CumS2JUC006sj/a6Iy68CSrq3ZrayuHqNnG
cfCetWY5NG1IzeZ2d7Ouf7vSnbeUmtXRniaqI3w5jwia230epYQROWF7FwOf2qG1l0+DYUOGcTD9
KfLpkLBVCXEJ/v2S1oDMWmGXO0Rni2wfRRdmj10yZ49zbNz7Cfno3x+VANBhvOanMhWa9oOf8Pff
+wlIVFjql39+Qugln+5k02zefobd1xBgNUObsQfXDPwVR2xWelek+dxqTP3PLWaKn2N08dLkw42X
7IY3MSsWBwxQfCR/LmESNS2AvQzTvvDiZ9U3E/Lw8Eid/h26nY9syC/XH21MRjmHGPZxk+/T0obH
qJE99gwH5lxWa0gleLVg5jDwux99YCnLQhM7FlCrGicBWE284mDR1lbVr9TvfmVhEnDu2fO6TGtv
1VVzv8mERkKUv7QRQjxtt4dCvvmjjyFNYYoDqAWRMawPKeE8hVNCW//TmJv1myT4Va6x/ZfOjYYs
BipSbFNOfy8Qp21iw8wqw0cRDLM+lFV/mp2etbfql+1XNXYSqGbiHE04b5wJYZbXDOFxtu1vWFnL
Vo+0fiWTkDk7A4vDHd4HILmd6xgzZ5Fpto2W8HFMys/cZZZBa4jdOdlVRfLGYGdeuYH8ziB7YsC1
D8alqx7SaGIxMbAMa1Dr8n4EzBhpDgb6ZRZQLrx7UBH5jsdVHbKBSVMpmT9P889IoIKnD10z/PU3
U5zv4pytZNZZ7+Wcf+cxDqYMoNdayuGhnZno0Evzx3RwGFP3b6IwxbYXrKuBqr9BaK690sPi2qxH
+MdICQmLToMBV1JFh9zQTK96BNrXJTVX24l2wVBbH+nA1HSq5NsC1fqcWzdL6dweTO48zllPjHZP
lG7NO8nJBWVN/cBJ0e2XKgcSmobptvCmgnamw0LYNM+6ZOTnNnrdu2V8D8pzbTtEoVN8qRv6zcNh
zfFqhfm0woF81yRYqy2H/N1qMC+jlbwJGDt09SzNcRIjkYWMs/LLEYvXKLFsOofbPACEg1NPt8ib
Dfv4cxxG4AQT85aF13hE/hMukrYeFydeMbNBHbSCUAHMIA5uT3qGGDJM9GYK2l9ocJzTIDn18GO6
64mpB9Oj6IcTyztKlQEIZDxBBkM8Y0AT97O9b6QVn8IHRtnDvm14k9C+IPWVndwgEEbxRBoA2h6R
PGD2CtAisy+dYu7H2GexkgHSkJ17yaX7VvrMEIgxOFo56k/g8EdoxN7ZKUZmVm50rBp9pyUI8W5A
POUP4sj0iltgRyITidaFqvcyJFPMQ+fRK4Am/p3x0Iw5oAzWejf19ZOTORCxbTgS6Vifkij88Pr0
PCf4duN0aDajJNXB4rza+aNzl4Z5sLZKVIC9cLx1UoxMk+13OAH2MRYEFrQpQzdJQtUGjTEKAOcF
UYPejmPLPT8HuNlxZvSSvQXM4lNi6mVtD8SR250LMiJbNBM7tjeVA5c5DO91IzOuYVSLZc44otC+
+4pd/bed1M8D2QO7UKsDoxv2rCPqkDrg5vLgnfQJ0OvJyh58awKhIJdotSBqV3G+JVYHbCUA3lXq
yOIMZGiNXgc8StNdBqJGWAGS+Fws7UnV4NyxL35b/lg/APl78LDuB+ZR0mP/xET2o3TPbUsuFVur
jYxnBoy90utwmjLcRaE8RMpGwFRE27zHgMLZi2O3rF9r32d7T+/soxANjRpPBFheYqzoh847WVoy
ro+PS8rDXAEPZQ7cqL2XwFMpS+9BLET2sLXmddERSJTwVFQeLf8EdK1qlrchyhsinr+SAaiWYJrV
lcSY2UPMg5X6LOrKMH0X3cBJDh5qdF65VPZajYbz94p0B13ETd8p1h36zw18Ab4Yf2tmQHYR8fRO
W3w1oKpXlNXjDgEyUJeYyqc+st4/TuhATsPywhaW/OhOXDmOebn6H73CaOujk2+9aFMRPY3Wm3Mo
+5QYUTeLS5LTKN0FFJZQG8SmA4lO9mqMWITg0RKnvhqJLx/cbj9oOGpRNN/Bfm0uJoMTXWIjsdtq
2ZfZsZyH5Riq7pvGcSva/gh6tNlPHYDisWFHMxksULjVj4JxbKIX76Ueb9cw2gS/CxD82Oupy80T
RUkFtRFk00A5K+PM2kGKvmS11z1U3JM3KI5c6Q4Yh72U9lO5coYYQEEEAwyzwhR15CxIJzvwW++U
cZCXBmOwG5kMox63LkBXVlAIYzy3fKkrq6Qe6N8XRM5LYDKSUPhiuQMWJD3pjRPbrAU4Cq/d7Qtu
Po7tuRvR5XWPHsXZCd8Ke4+ao5ibMU0OhpL9n39qqfuv2MCWC/vktapgDPSx3HY6aAg6uTQs8jcC
e1ifRRuZjjuJDmxld3AEEpghj4pZF9jM+mpm1T36KVAXkoIUNMgJT0qKmz3mjnK64GmA/wtAZQ6u
rAzH6ww6LVfBKQIrO3pIP8cO1cniADuR2Sju24U8dNF3waWorn9/0FUWAJTAm/eZyNJ75a9jwWaV
METkXbX3lJcbx09oCXgSnnCcsDAFHRZ7BypN76inHru7FVd0METN9I71Rmn4ECZ85EKVHVoXD3F1
EMZvMbiGwsad5Qx+cpSxZT9XOUwrYEanoFEwZkR4Dwje5zKOMFM7MUz3t6CcK4y9qX+fem0HPIdT
xdE8AXnRTBukUOXeL9PpEg9UwDRKCcpyA8evBVXw94dC0xdUi1a7xLLuFv/YUKg9WNL9pj12Dih4
5nswnTbxPznUVABYYVKeZxdKlvS7F5RM5aX+M9Xh69CFuB1lE1k7Nh+PXNAvBbgg9oXsMEN4DVHW
HCgAkLrkfvAQhhf6xBFDTJzx0rr9/d8v82TwC0cjseWUAhbRrbamUHNYmiMmkDslcbNJxi930OQI
5Ky5PCfbHu+zMLDPBd975sSr9la/R0UyvFTauuZjH9z7fqYZcpbZem5Yo3RlKfdNakVrK6/FM7Yc
5Hj8Jsav75Ml46NQnnnUjnOP3s7bJcLDyZEsX8B9qy37/G8HLf5jK/tp70kXhZDhm2wwVwRzKJ4q
Sbnvp8B3LZlsmXInj6ateyb9TnPLsWF3xxL0WN7SJJqyEg9j/ULv/XtK7xT8uZ1VlQfAMWZD+ATs
JNPVT6VUd2PUzBeHMf1TE7YsF/rk7u+PKjALPr6gY5qjBr19vOvEauddz1OCbQUj+rrJOaRIZoeu
kpjHRIV6rW4ATQVzq87YFGW5F8NgaQ+89/UqDItkL4PmDIEOadnab+Lk5xBSy2WS52xByXcW4CUD
vEWQgRBXuS40zlhvu/iWR9va6tTUgOY62b4P0s3vnLR8qpIWxZ3Dwj9z7zGeDejZIrkLPURQaXRL
FBqLTYQywAGFtkafzv6vUUB2/eCOrdOwjvjrVLSE63hKoLMl5DvIMb6oMit2DAOhbVAN1S0+CEPi
3rRgqgr6jzAoz33mvRaERMEHrCFmtwpkCQOOTeIWJM5BUAa4+op24KPsnHMaTukBdNVnNLtYR1IP
sibfQwD3saHF+vKN5Pxzhl8Mbc7+xPU3cJHDFAAJE8sbwnf5GbMP2GdxsNZIvnWMNKXTanpCOV6M
7K+XZHwtS0QvbvBT6wGDffEHn7F9B3K3WlVYqTcKfuHRjbu3F743glMy+0TF5W7bdQERBifA1YMM
sRYx4TVDAAwBiaSzcYq4ocwM0DW3PmtZNz83MCs4iJObKsRFxs6JzErdGg7GEPmBAxdyecwWORE7
TED6Z3adDIuDaKk+7RzelR9RBzqRvXWBfG3trJQr3vVLOnnVJgRPu7Gne9tWA4EVVPz5ZFmAJejI
e4UpJ/X1LoLk1et5o8OCysopruGirmrq080o2KXOXfvhCZNiNgIB2MxKHnQL20GN8abo3W+vTF4E
yut8SlI6i4U+xmlIZZwOyHSQhwbxS1T6RyWxBtWZj1cvQS09QzJ3MuZEbcd+y2mrXeBCZivA1dZd
hK7eD/k2TPm6dAPUPYPZGriZK4oM2PQBhv2JnjjGjrvK0owlvT/eT7H5PZqOT1B072O//GEN9tSd
DEhEEC9ojkZhnkKFrXqI3GAtzS0J4yZAK4fkYUH6BEP+VRb5zxyV62oe5hQyL4qs0CaDwg/eQw9Q
TMxVCSTCewtYmS8+J5on1EfkzWZlC9hOevnBeQAu3662lHghJRldkEetoNUqYxGTW7x3zuBcoEiB
qWhZzLVe8uD28dbOc7nuFoCVCaFabHPc3RKNrzImgmOUBjmi/TuMoGBE+OqnsX4WQ5LuyQdL93zC
CA3jAxYZ67Akk9jnYcxmhI2gTtAcljV4CaZzm5wK9xC7cqvMq8KXdJQaER238iGldCM8HQhezCXu
ZcAafQlk2lHWkf790gMfzesQZ9gCbDwfc/Z7Mag40JKD2M9NgSdcxOes6D/w1eandCZTBnhu534J
Skabgg5diP2zGDDV4onnbhluNeZ0nOguVyornecYQWd4Q3LZ2RtBgv1OUljzth0shQEEVSodqxee
/vlSoFGDMhJRfVYXhrP1uq7Bf5Q5c4bEgvnKVJlBIBXiMalHcId5dl8P/AVok7ZCTZ+gdfiDV9G0
Vn3L89+723nxvkZtUMWwwwwzc71xidd+Z/pN2CfjruTgAoWFpjcs3huqLYrJGwWdY2fMsk/q83xp
jpQ73bpf1K9+0ltmY/relelvjdi9Jcd659lo/II23TUtOkll39mmxVwm5mNSKbwqyHPisdynSJMa
lwh7x/R/WniomssdifIPuvGD5y84IFDHb6OseClIcIpttWkidSpyuP6FN9obdGWU5bEtHuK2/6pS
eT+4w3do+59Tl8AZtwvMRRGMIlzgKdltRORFcflTo5AGYETtn3j5y5RDFlxuH6t1J1LR7zOuVEYm
pASiOfJx//jh12iRDjMJ+HGQNR5V7j6FjUcSV1sLrPLluB0jsH8Q2dsU1PjgqKdu0B0sZNzPRs+v
fTYFWwf7HOGSX02aHpMMSeGUmNcYKdA+XiDxzC6DUsagr7Z4h9T5h2/2E1ipLReZxTOJLbhS+byR
9nRJyupeMITGEcZbOCGcqZOpOqnK7FkNU4dZ4cZDDIRbBAtKbPXMOKn5miI54d1N4Sn0x2JIea2B
vC2wLfd5heJjQvh843xETsc+uxOMhycHsUkGW+WWNLpzJgYCC7YK1QTZpiFOa11Z0V3gVsluaCAh
WU7F6VzkFxuR2LloyduyjN/usd+eHDQm5EzFNEpGHLkRYf3hjSqoHlLsSiv0k59pM73S3lWAq3W2
mfN06+SAsADsBIvE9OXrdmtS7x5aC6bqBk6e7OmyhYRh1EocEu301eXOhONYE4aClt/t9KGDcLua
wzf5pdOg2WgCAGDe3GV1i74cvC2eDInuwmMebDfnWtv9Y1rl3ywA54v6A7di5eM028XlglRGZodG
AJo00JUGpu1r9CTMb43Bcqk+5vFWC7B78ItGXQ2cJItQvRuZm+bNi0FRZQroSatIh1LBplTWH9Fx
O6O1wQLIkgToE2ZUpF4k8WkViR8EdMx6aKmm3euIpgwI1IYgHeCGkECDKalRZQY9Ulv+Zo6mD164
TPu4ya5WqwDWT8ZZx+6Hqur8xDjROqn17GNCgLMMS2kK/+R1xJLdrlHdT6y6yxbLEON8aPf5YeTc
5Mp6jKjpPOp6E+jHvK4+ySn/1TJz2d7YNeB1/kIaF9+2dzynFxIuxMHwrq5GoGonawmOWnoTtRPP
7yTERyei3VCL92TqwAo0Wb137BBiTAd4xbKyTTCJ3ymUy6UpsGJ5fIf8M0IhDqNE/ap7Afy609dM
MmpzWGmS85LRAbp7i2iEdToUP/LKuFAhxGOllo/MOaOywe6a/Jpz/zMDjn2x4umdtZzhkAYB0tTm
d+fzrvorYvYWxvJ0RI5JDmgONUUER4hjD0SF1QEAImaLN908paPIaLTDMeUxCpkjlS6HrEUrnIUf
zTA/9L7b76qbRLEI3yIgEbO9fPVEBgkTqkeCpbCp314CG2KgdG7azypbZwXBKg2DitXMdMfpxKPX
F+W2D/BH8izdeQiT+8Faq8mBzzs8idROLmko7rvCSvaUjUe/RveeppKtUPAzhhnI9XdLlYMTMbqS
Rrr5qgRm9EbWYps39mPZjrRG7o4ggnKNbD3clPIZ4+QEI897dzNyBawqeHUGDAGmTe29b/nrvGCW
4kEDCBykMDGA1sWJBSbFxkW5iJxBIkpWg9b3xGPhx+B4PETz/IQoPz95MGuypdbnCNPbkquv4n8S
dmbLcSNtkn0imAEBIADcZgK5k0wuIinewERSwr4FAuvTz0n901bdZW0zN7KSRKmUyUQs/rkfd6hb
AJ+/dY3R4XP8lg/SOS5lX+9g9b20awGzxQg+5hUrJl1928Gc39ocrReRakN13uscZ29kvKiz12Ma
NZyKqylNtm6Z32vYopDFinQ7Sb1Toyx2NF2N21Yd8WGlB2sVzwCQztnqjI/gfVQGh7irgkNLQS2J
zJWOXBEGXWye654rnOk5j73Ik0jJ5bmfrPJKQMbLoXJNI9gDPwUqOQsWIZ23t9B0RT8VqclcTdvc
tT5TixNEQsQ1V+JY9jBH6YqdD6Y7HgSmGJ97YLpCoyciTTgu6AEj9g9jO306Ax/4gfg3+aokYyxG
BKH2JFUSpUOv+SDfUP5frKTK7glA3aG8IOCvKWc9aAklHOkNqi/JLe2EdR78qLR4inO5ksgZTq5N
hKW3cBPTjOLifxlFKDJYMWYnjkFGwKgTj21fNZzmHOaTA6nUtOnSyJX9u/Jn924lGOj1A1gGQIHY
jpnJFA1hXJTMuX8e4/W1TArJIIBCU8vtXpJkfmB7ycPCG7n7Ga9eCgi44rvESLEgSm7DP5z74NAD
HdB6BPkzTnpXTP0UZd6l60vn0WG4cePsRQGI4j1jKBJYaqxD7Xa8/Zn5gfX0nos1AAd+JWoqujVo
0Dk7cn1n4/CNAu8Y0C9fivZVFtMJlpixdTr8qi0xNuG1b5SBldEyelmYVB0ai+FThey9gONjapoF
z7Pr7JDIcYup9k/slMxzbTovJ4/KOU54D6wDLTTHHU57ccQbjeMtpTKlxsafEYmBAcDcZKwQvqF+
cH9yny1/kq/j3APW7S+VVTdvNW67ZfqJlJXuXN7WXUvZ6W4R5aWLDXLW06nTNZ0pvOE8duShk8hb
yLiXNYBi0+ifuAJQYuA4DeW0/bYG/MfZhb3CNNyHZqmzx3k1rFPHBtbA+mjs9Lms4lccZHI/4WW2
WopxoOcQZBuMB5m69L4VkoIIFvQoYQQzKveVbRC+DQhCHMuwVBMCtM3c/iEV4u39wbzmSLKoQ3B4
8q6q6OE1zkkrEX0YJ6+gKqiQqB9MSqYrGqTtmsZASWOIKhyNbk4sZiULMZfyO6CyYeseXD7K912z
yC3IMcqB1vyHX3dRYojujfBFBmTeuDPrVtwljn7owZGfxwV4Y0t0RDqsqHyrxbaHV5sPJNtd3/Mj
0l7PipzrqriqG2ltorTlbkTrB8Ma5TxW8UE2wZPiw4Qw2P0pnXc8Pxo1/jqt5gOdW0gmNrVXGUIx
odgZMrppdJtGFV8qo3hkIEywTpELlGJK6PEqfB2S0IIlRwsRoKmcKk2XuMiKpbUQd6Vp4SDFOBLS
93pIhkZeu3458W+29eLt2Mg+/YCy5nqkDQ10gY7Kxrg3cTRtR6M/0/NcwtTr4l2yKMAPCzWkWQOf
TL+kza18Zq2Othjx5i3DNVmqd6NPfzc4S/d1F9pd2ry58onxPTFjFnzteAvXAo4Glszuutz7yVyv
i6gWCzaObdwq7rrf1FhvctoswOFxPDZu4EuC53NWQwcAR8XYiij66A/+DiVkOjeDMfJt3gdy9nfA
fodweF1W/A7Esahr7V+DBoWIWW9FkTLOcG94L+zpJWsILo8NH7zZvGUNPk1Kzfvem3bJTZNYZa4g
dY5P5AoZPQe2zyHm1Hu30kx8CYQNbihC6VzBYGD+jN19PFH8Kk08f15TZNvMOzLazDdQfRh5QJ4R
xXxZMqM+ec6vIV0OgXSQhXteS2673wEFTPYwzcyN1zObvtwgQ1lhOZrFuV9tcipBbW2l6V3xZjEb
6u65PTOSG4AVWPw7yLu230ttsl+2H/AP2AOcfCYy0O4rmkPDcVRQ1btj14sX02qKSDRLc0glD85U
z+UxlY4EKZzTj5H+Sb2GlzvSAtAq+F+JmQ+PRfvD4Dmt/CNt8fgUmuUXr4pf56GLw6aqDmPdLXvb
MvYak4flij/aqJn42zQcr06kPVR4WDBXvw3qQ9+Z8z7x7cdxbQNg0QZLfbAYp3YxziJGhzcCxAgr
qZkNtxSd1gH5yIxGUxD32kzhGtv0PgGt/aoS0vi2dHKqcm/GUJHmIXDo0R6xWgNvWEuocJnDAqpp
t3ZxXCt6VgYzWxAjFNFPk5NMMW670k8PeSf3ifIeGCWLo6AJygpc71gL9xecsg0NoRUIEZcYfSxe
DCsHIHAhF0mHtZD+rqZDe0O0yM+QuDIintIgwEoUHVLzZs0T+u68db/gJIIltbAJoQ4QgLyr1+yl
GJcYgBR3Rgri5CUOKv7O7kpRiX6iMoRm7LRS27LqgrCr52xnB5nYU8VFJW6A3W4wVz/iPKaoIvrV
9w5bvLk85xXYnbpsDfR551Y6j/2qKiCGkduAcXbzPCgXohrqZTQXqEqFMTKTjTddXd93tGo3KEkb
fdajA+2vTQ9rsYZZxTvhB4MDAzbBzBPAy6ptCprzwNz0iCDIjl7B4mJmFPFAR3VUEkRoAvlOmAQG
erd5WkGNR0PJfJ5NEpi72rvuzDNKGQM+B+sJhkYRonVGWii1I12+cF6Kd9r1YqJSUA6HutkVNhkA
ja9k2jUOMSXgZQU+DDEfavqYjdkotx6+223R9d+zTW3QrArMsuKaBwlpOZNxrl2qXzOTPCxU5n3b
id8uZU7KpGJgbIQEqDWAC6qgkw5TfvDQ9A/2SoIWKClAMiJsC0xNUmUvfHUduVPOU+ogNfteEYSm
R7uW17+uZnVVAGJCWaWkx6w9qEG16amPYGRVH8zSOdvZAteB8VhVPi/06QSetjlA+HvVA6WAHAUY
peGCwb2XrOE2HQBfzFYL67d7nPAMBdizfoi2fnIav49UX1fRZADJy8bXGBsN7NpwGhqykAYAZasX
H1Nt7kpZkciu8ywSOezpUt5TCtOFShikkbyjsj2PqTNkfb5hbujo5Z2dZuO73X2c1s2jsUwkjziN
rgvzgVyjLEAdoUvRhuguYOXOfV/tfX9EOk6LZwwpuNYDmCFZtZzS1Z6fa+5TY7+iVDbZdak79Gj8
DUkXF189BtoNu//tacAdnVbS2vDUUiFc9zJkw945nlVtGFBV16Y4B1rA0QnUcF2xSVsTaUpTmv7Z
pIcY2dsfkPQzhmGNDrOWJSGvbg0omVKf01LcOa7fvNLgJfc0ykC6JaP2uNbVL6R7vCb5098f6oRK
JUmexLcBklb0sZ2mufVCXpt3iR3tXf7+198fkg7Yswc+gSaz//Eb//rp3y927C/bR/7854///a9/
fSm1BNQR8iaF//qNf30xnih9Umsf/fNlsBP/7z/un1/7+6fGW4U2qtqy+9dv/OvvjMdC7y0NUet/
vpq/X2ZP9n9/6bjlT6Qk9fF/+9p/fo18cxwSfObk+r/8nf/6tcu8TKyI/88vbAIuplgK4v/P+6Os
ZjhORnH65zX+8/7882u16B8DgVVAa0KYIneBF4/VuPn78yXW9hEO8H9+tyhs9/L316lysv3dVNJi
zr3fDHGk0UjtjOvW8+30h5ZUj2htJYe/P124SQnylMRPOuwyYxOEoI2gAJhNVMR2DIfnidIT9Hiz
fhdMlQ/eYBW7cfrh9XN5Hayp2qfSc892O66EFm7e08KPwDik74ZJnRLFAp+qod6AAgbrLvVL+17H
bbMtFoxUSWf88DQNKDPn6Hv6b+rnPMb4SX4ZB1dFWfmy9meUE58MGQd1W8jXlDtU2C7IpYUibyOH
nOFp059JGIAYTb5zhiFm3VwmTxQPjYOSh/JHGqg6tkJ9eHHBiyFIGC/TNrM+KYFwz17S0NPXuLRQ
tuu+M+3sCP1dvh5cjR6EJnRwRvZ6lrWbslMOr6i2+Ds78MZabLW8Yfoy8TSDQYU8wQgMyiW7Yqfp
PtLfnH3sY95xJsB6s51JeZPZMQi3NF+rZeYAobOEMy4ANhttcUObF6xfnE8UG3OPAPm+MEShbGTd
iWn8NDp1LulpcAxBIhIz8u0QTCNpSJnaBqMvLDoOfxG+z/jEmGDZqkyguIHVHghtc0I5wnX7rUcB
/8c03zOugDMPtZIZ7EVv2HH7ojuLonoICkB5zMd0LZkn5baIcCnhw3kh82R2KaaEFXkDuRRf3hcM
Ak4KDiRGNViRObMHe3Q+AhEk091hLmBP51AyThIoleSvY/SDFW0lTz3B/oU6xdy3f7clcH7QwshL
FCoAN0rw8w4leAz49MEUvLcx63DSl/glSLKUn5kt8jNdOVyuSEgZ2VHYVJgzM/BvQeMR1fXEsYz+
DQ7vDuVKfnlItXMwhPWB68M8+w2Nky4aTLrSQDEYj10+M/KR8qjZb3cFkxpzkm9LpZs7z8Bgmbnj
FA5a0dWFE2RYPGYPYHLhxRQGWGE43jD7N3nA2Yqdjk1mq8tk2lnx+p6VYj+1Wu0Np3yhQeuOi+IB
P3i5wQT0e2lv/g0wEHAAjD5MAwhHAcF3mJl6OgfTQ2F09cm2xEt96yofoQrs+sDZlRVuIQdsaplY
B87im6AeSRZ2XrkZejyQReb+8RxqTPEoJZu6gYNVzyYFSYa5ZQCC10pzZGzrr9YBzpuaydPa8noa
ssfFKpwHThB0PlHIDX8q5mXRVQZoKqusUEIwwgsNn2wGENYxk40yy36EXkXAukgxDI5/NMwe4JBk
pkB9kCaHqHQSBo8MEPA5L90tzG0Tbi9Yocp4ocidIlvIlbsMkjEVAvWL1ZImzxrrvs9trhFq7SIc
NnloGehgeTEFu6XnCUgaf6P6Sl9b8Ct8tutdmYIQn3om6HbzZq5MwWlruy9dOAhKcuih+IDU2EC/
H0UyF7NyIodZFBiEJKrt/JOweQhLSqGWzQzZubreepu6BLBWjlzipZy/fKmeWqh9GzPl7mibXTgl
IHr3ncXxZ8RQtZmX/HMY1JdXlQhFNk93s/QEO3N6ShxW3iZgTL8sur/U3ruHLYMaE/LAK1NzYiz4
88ds/RoGbe6HI5U/3t0NaEU6koXB9zLI9Jqm7uJJzuVyGtBqQqQ+2sWSK4CEeMuNZT2MjvM9av1T
Iwz4E0cweBJghMs5HALlEoDPjuVYAhgqiY+72Z2JPfqI+/SVYr23YmanV4O9Gy3jdbLHLy6LX+Uo
Z5xPtPUCi9oKsD3+hAXdn0CuGQlCcu3v5DzQqikfOH4zIFyrlgt0HRZuMR4daXExKs2wsEdjj9eh
cT2bs7/0NoNAMfv7KWumZdjEkoKWpel/3/4pg6zfqFf/oEuSQsKZQd5gMVamZGQuuqesmGC8ldOC
loytbm3try6jcsDP4ud4QulTqR8Rlg/t9in11yYSyfBcGzfRtEXv1KXJ/9f9GNzPufydmNOnYeKj
t0qWR2xJGVWTtBqgD9eMukTBZ97TeEM704mMOkuieOx2usupm7Ctt6UEyckcoz/UCTafsVVIaDk+
6pQscSXzlzFIn0YpMa92LJONxFRg9tfRml+XokJgMh0msNkdo5f0vegw3BBW9MSo79ymd5giRbEn
3a2ZzsO+lVDQCeU92w3BbxCob33GjcHAZKXtL29SH71B0XXVEBpI5njPLIHo95i8tDXTFo/mJ5Dl
/hfzNfQlVx7opoNkKXctnWA3m8NDsSjvnPo24Dd7aKNtfqvdDNz5rKogiZI6PyoWvQNRwajr7R9A
OmjcZI8LBSbSEo2en7kcMcz+j1CtiJh9lxf4HHCwUTM8BgCYvjas2Jci6ayDNZ8QgecNlD4UstHf
d35LlZ3FnVDwXvoG8HYnaKJOu88+wQomLsR+1cpNq7sJk3nzm9sFN2+FZcynZc9Lg7sy7VPw5jyk
c2yElOuVSIp5Th60/mFNI+no3LkETbfP+klt7QFLHkZUVEfstD7Fd7Pj8f4OR6qkyUnT7NGY6UT2
FTqW6Xt7IC/VtmjVW8UTHpo293BznQ4JgpFOneCay2bHxD3mFjIXl5mbGXc1cHmKkRwZCb6/Azwa
6Txgb+RKX8T1mUbeH0b2qpe4YLlLWZcndZNm6zU0bLzIZVsYdwADyfnTf+cTOYY5ZDBPa5Gfk9G5
2D326z73cM/Exnfjmp9dCZGe43u/UcItMNUNG6IoYISTH43KHu3S/bit8Svqyc5rElLCmHULV99X
0n1mqgJYzvYxS/ZMvP9GX2MGbHNBA2LQ10zTDOfUCNM+gI16NSYGAe0I1NfoxCUT2Iy64T7BBb+1
cxmODNa2sPCXjWaPcdqoqzjNabfYwyMwOXMMAQNRgFA0MIdAyTN1dlRVbpcYgMVczsicI/oXx2zY
A4M+dvV0X8QuawWJfC6ssN+44M+UtIx5RY5gHW5LC/+IsVlgokxH9ncKdMvuZ1UR3+1G94tg8ruf
tFhyEiq5vGOVMChpVBfgSz00Lqb2KbV+8ZHATec9WrKf3zi9MP8NcBaWyfKdM6FDtguWlxyne+sQ
aVedBp8PumHmYgg9nO+7MKpnhO/IyF1UAcZ9e2Uyiqxldz8X2XDO+Qu2yNAzvqvBTpGfjBimADI7
MgnfD9BLV4IS72Yz4bMu6KnpZlSFEoJnX6rIG2hzJo6DgOhhezmWzySo+chAGEMZFr/F6Fwx2nj7
WZSRrUZ3T+zup0biN1Y5bqHDBei69EeBiMTv0oNnHeDmBPcYAY2kKq9dEzxmcnxvKNk8AUfLN1Kj
PgdldZopTGA8j09mMap42wXO9ay70qavGmhmNfwR3nw11OpdTJtOb0/rlknr8EDPb7IX5XjmG2Mc
fYBcNNBekRqxwItIeqkTZaS3YeVB2y7NfTpnDNSoLwf1RIpdwstGX9fAi2lqF1x6aJICwDH+aule
Q7mTr6KQV5sQBHXPcEEqWKt1XvxkaDGfRkqse6aKh5jdoNLjEdy8RXiZhcNRlDcUoHR2iSoebPy/
pyxrG+ig/Jdoqe4Dlvn3J7Yh7xPt2zsvAR0LNDbXN60dNbBPx5PN8DPg5OaWPneJoUnRa5n40tqU
TQd2kkg7DdpEnXFSmYR3oNZkyzpO8cPtB9Ea3alY3eTEwYJjLFHqcQOd4E+th3Z3Q1PCL7vJJlD0
XECqnAvpjIBR2J2sZaFTSqy/DSoMI7jkH8DGTMSv5THPsA+XGWKwv2Dwuf2RtjDb//yQlzVYJcm0
WuPbPVmu94NeVlghg88HMKGeKLczwPf82zlTe0hQel3MqMB2nibxA58MfZNpuIfc3qkgbuYDuO9t
y4Vk2da3omN0IkzJDQupe+sObz185JkvvuhTtMI4GzgyI60sWZPdZownVUCxHSZFWYFVoc9SB7rR
vgudAHQQQiKezLyh0in2ggILFJMZqks5PQTryILvGTjZkIVw6nzOdAJz8h0kTuNp3uQT97nU9RgB
CnBeccw65nLaCamkwmHS07ZEsp/xJwm7AvNJLrkC0+sSAhX5yiuGtdqSX2agH2QG/ry0A4s6vvE5
sEZ8nhJ2W0OleIaR6ijmmakER29/OBAT1QyZjtDqLyYbfxWwJlJJf8ntPjlkyQCZSX0JO31CkfrC
gGhw0FVvNbwF4pq0C2Ju4SpVvlbkCpcpf6+O2jb22UA5cmfWzo4cKez44Vt2XIgc43u4EYsniW8y
62xOJoGHqJ83Ya7Z5AefeFNAloFMF35GOo8Lpu4RGcCMoNQKdqlyObai35vB3dJl3TmgTXZLjol8
VWw/xGBEtyaflG1PgpM5cbChdyCcCudpWmoYyvPch45RwWJBRG8Wtp1MkwQEOrWFFvRaTzLsVyjI
fgPB9zZlNDWd4u5QvsAZ+erFxUk9OEm8ztEjZbEq5z5rODtL6bLbDuWz4XuvVrtytOA8WPfiFYt/
QzPPdGqmAvEMzghz4FdID5CWfEHDapLd4UVKKC8ht4IagIWwThOWlBGjlkuv09Lx6loFqbDBzchi
OkFbpkHETLHnUzS7c73h94DBOLSmfJ9TORutQRtHSZVwTaSWx6BqmZ6O5W48lAvlCZ4wv5IyxlQa
NzTcc8JrSvECoR0iHEJtOwOSbsw76UqPpZy5Rt1Pp3yhqjZreZmE9d+15VMj1n5zb+13Ux/s8rn0
MNytCNa1lYXgYLrbCW8un/TEx3HMaO5y4EJvByBPZRrc1AqIhlNiRK3vqkgIKBcddUa4ujdi8d1N
W5HclBeQr2+zmJgyAcqzO/ourQEdMsAGOt7GnU7b3Bs5H0uq5MUJp1FryTGqlAbxgkSWc1E9Ami0
Oqh7pu01e448uIU4c+38ouODRIsY8FxnAI7tvWN6lhxo0tfRVNWlMZ7KZqY1tsjp3Va/cRs9e5Je
lHX5w4AMxrridtk2VyXKD3zwzJky96N16JFMHPCvSSXfmdCRUTSZguixcsPeL7CgyhzK+kg2078J
QH6FFUUBNs+AAkoVbPMejYU3ichBpUH7ug0O3+RgGuRzsyHuOfiIw5DW8R76yr632oc0IOuU+3o5
JE18z13LPxiocKFLbqMW9jbouPXkZUWEjmkvH3yYWiw6VtP8JHwOiGTU3tGYL2ONTnyzurJ/8J7O
mj083y3FEETwZZiAcrBnwa12s/zwbMa3ScO83ZFcgm2//e4pqlskBypZ2MOuaDA9NrJuN33BzKQs
ezhjPidRuK8Y95gedPj5audpEFZ1HgKOujTdsTrOBu2kaX9wfTVfqXbf4ipisL6MZyBHhJ7t/JRS
5LtpKpJTtp4J9zUSCZFbwsMg02DXIoAcW2xUgwoOxpoeAQS1+4nOdAoQMaJwTwLvOzvlbnY5hIop
+53Aa907o7Owo60K1amDPlLjoG99Bv5SKW8HfD7fGxZUeS/AfOEpK4SIyrYmni0mHIHysf2si9xz
YJ+pWD9p3sw5dxiakPcqMPdz5mrMXdHT+QllZwv1KovUtZyCP5zoHgabpSKuR2ebsB+fHFFAjrb6
z5jR9W7t/B/G0JjXQBhPqT63nNG2Ri7xvdr0SovZgjwp5vdb4jobRsKTbNLQbeUhCEBfKVW/u459
lycj3ubMPhpT/9Gxb1O5otKQRlRYa9PEmFaXIVPSEA+if3SN9tWnA4M1FfrmtM7PpUkYxzTKyOQI
FZH1ufpFQ2fcemhmkK2OefSYOXHk4KLN+ZQ9J8CRjzPFbNhBFZU4fOfv3ZlYLkvldgzsNZzW5k9x
w9etY/mEdDHxGHH3IxVK5Yk+2g5t6M54DXznoWixZRjVSLtfmrrR6seXskJEJD7VlJk8YMg6ENAk
Wlo86C7F2Vflh3HpeAwShWm1IV8w5Wu11x0uuASTezCzjjfa+ulmqqHwzIl8/mKNtnfsB++ZaP/9
MLMVmr7JyNtccFY7YFIz9iH+AH5Eirm9LL2IaX1ecmePJcoOc/Ntwo28HTjJbPNORZ1bMLzuRH6Z
hpyjStui6s7GZyxv9EDJLB7F5gnJkn9VV51T3vPIGbuvoXUPw4AL1BbWVdhkkOOEDVdhdYJYZOR7
t0flDrATD4X4brvkA2uCIITocNJYCK9CEe/nPYFlTpLSwaTFuQ0XT5yEyAyXYQZvoOb1OzBQtNPg
1sw1Ju29bJa7TrwtOWQrCcrA9u/zrCuiAswlqCI4n3zLhsxjjS25WMEHIDOusycZUIArHGplWjb3
zMZpVFD6fLPV4u19VXioaRSp4GNN6y7X7d1QiXrresoM90tGzXZiLeLAhYWeig8542pTfES3JcbV
JVXZPVUw9LfUOiB+4fywnJ5GgX61TrNdvQEPBmyhcpSMwimIQeXnglq5pLG/xVDxOjqIdJL3rfAn
HvnA5xJpTb9W7e2tdvF3A7ZPBxt1UWLuJpz5S5tOs29WdDK38/0dJr5iIz2k4r67uUXgK84wOLPG
i4KR+1zagg8jVOQwlCAL7Sfw9PyJDx26vb0TFqUdGnOlBe3yVq5CzbEyP6dx8nB0QukzDAqeOiCl
Be/oVuDw5gLNej0Gmb+vs4e1j6u7yQt2fkAAlBCnwtC2Lwaa38sZ4isuy13VlHW42pjQuvEkbgf+
vz/E7vJfP10QMLFcHxE6KFto1l9rNZMaSK1Pvu35g86sHqAzR3eq2NuNDaieEC+7Mg3tTknR9SiH
37XF4+fM3i/XiO/dpIgPDY/VFo8ffgs2FZ8rBZYbqLfK3yX1LRO3T0ZdMbKoK25lKKRSuYe1TP5G
aprNyA0BUVmcg2HCSyBTDCm5cdVyulhe/Y3E/OAVNvbxyflQprprHH+ijQy8drzEcAl+9QKBz4z7
ZusMwFcH/DC+NqJmXNKNNYmnrjXeRiED3BBGHZlSXZaEKbZZpSzG83CSWHFWNzci6GTiVhkBiDHJ
wpJcEp/tux6An9fadgicLWMJt37PDoNQEh9UW63TL6OzrhBG7tLZ+bLU8jML1h+zm8Q7Jy8vuU92
KxtbYqeCp250brtUjJvYsOQByQvcCpuAiHPQjKkvL92AT0OgDq2aJvG0TYlGEwjPcAs2JvgUKJcA
Rr3X1eMEZjG894sj+Bkay4asJwTSPTqm+0fjpzyUk/jR1z3ytChehuBXXZQZKBCMOgWiO5N7GdG1
W1KN2L5Cp0y2hXbpjIU66omT75GVGWcgL+R8L5XsdyKdwch+eQ5WzG6g7qO1X4wYuanyJ47zNKky
LQgZsjMfq438aPac9GWqjU0PJnGnUjzW6FFA8WcUCqPdCSrRk3o4Bg43pApeSG4Il/kwatzcBo8z
NvdIJyNzFeT1dMB56Fc2WDZeOLhYI1pXwkdT/RSnjJ/NjpETMdYZr6fX33445+NC1wyMYQ7wmSSR
nZVhynqxNZz2mqq2OCUq2CGWlfdp3x3cm7U1VRTmCIIBzTgchAT97tXJm9YkWAfmYzs5Tm+tM3zn
5q/aZoUnY+az1z6mjcCZWzwm5i0DX7KgV+3HIvAtKcP+mVXaPPXj5B78bKFrgAYuC88kx6T6Lh8F
tHa04mmZ2Sr/usKeemMajoQuLomRLJxWezwCjk7ObOrJ2aDYkpMdnFi1SO80E0yy+nw4tWv5WFh1
v6+oe138ZOSZBXeKWhVaJinKToh9JxemiySLsuqBRnsGFXOXnVJz4dIbv9h55+6nseVpBmW1T2qi
N6XhefQ4TO0+byhR5QnCiDnRMue6T7YL4rRvuZAPM17kbJxu18P5nf34Rx5bj5XA8LgmpwlnDudf
QHC23V6IhbjRJRHeryYdsh3IvGttf7hGRTWGF/B55xYGsw1VWbg/VI1AE5R+BscQsQ3iDEstB5Db
E04wEAYLXR70ERHKmIkkhWkp8XTfDBeD/M7pkqGOs8EXFm8qd7If+2QbZ0yzMjHBnUk+TTxNUz4R
Luumt2rmuWjob2QGCEx5amHrtNPR1u0b3qg/1RjXRwUOPZ7irZ6LjRX3RghIsqV7EVI26bngDsad
6YlHvMrEihyCv+aMqEZnMyXJtJRHWdRX0P+IQmLurGO6GhAUsOzsJ2FsvL5rd2MmW/hArAwd/P3I
ptFaLcQoa9s65j4CQTLbBzfR7NzLdDe0dCzz/WOUGDSksjkJuSNeszqAYG/OTPpcGmeKmqxSNecP
PR29etLQdhOH4nDpYpoHZcuMmOqjABGmrAUZddaYKsc0WDsUq8Q3q5bPcdOsy2Tnzl/LLSM6xbcZ
ODPJrCkYjLY4Z4wk/fYcKBdko6CXK7UtMoPCGpc8S4WubEFV6lRCv5j6mCu3O2SQbGhpznYDZMpx
Ee9LnNETk0j2xOBd290AD6Arz45T3ul4rs4wfchWYFKEa21sNPEpEILrTwJzh7Ip9KEZgzsCLcmu
4XHZwqIKTTcvyPMYkWG1e44YFVmyinq7kYRBXo8Xt/dcGkr2OQNGzp2crcoAd9dMw3JKznSUginQ
tC7wuYJfaJJ83sl8d7P/hgFUguVgNJjal6y9aHzMVCLIUGd8hBZ2LiPuO2ymSDcuS2cnxg9AXcAf
BbhwuiYtrgnoUPeFeZBxQQd9zbJBEpqhRX5nFfKuF0t9cKz5QC0EgweXbJAW6R2wJnHuU1tTVLr3
WFRjJKwKG+/BposgdFyd85xzPqVXvTPgZmc6VRGZpoTl2CLFyWfR0HjTgdqhDOd4ucRy38UMCmdf
WVFdELOfrIuHoy3qhfzslVJ7GzBsGg+nwXomIU+wZI1PvcUtpshwZBlBdqm6MgqKVIXCT4/Z4D8t
g+bZzdLrQoiQVbUmRsHD4MywPkqXjbdciYWhdtzuYmyEcfvKzc3e+n1eR15wvzC3pKWG33KGztqN
RsPHDzRWadjIIshdk/VbELpjUduQP4Zu5Y4ViK8gxNpB4iIf54jJG8aAYZjpEwRgtMzeEt6mi8uo
LnYKHCdo/KtZwWnpyenirSdFaeHuzqzsse77jyIoAW9JmyxMfDa9wdzFy3CzRbe43oMezjIXwybG
NIGb+YBY/qOlWWUHdmc5TiAlqoegjr9dpEpkBIz4eVo/6xbRamjXbpvXy4PPhy0yTJqE1+d4tihM
rn+vefpR3j6ssWm1KCRoF1XBdDhxHpXvNXBsbhgFyklE6h2XmFg6NcQb2SMXeWnM3QE/CKhrUuKw
lMJuoYpPAJ1Q9hpsLWufrpC4lsG/wAz6ztvuVRvOoazN5ThygOvGZI9llKiAJo2cOiWza/+1ABBK
4MmysF7cctK6UGGcWD8Kb6IJG2hW3LzQbtSdnbV+7LVF5sA2gSzoB+HjwI3xAIViQbnsxiemx6+x
R++gyhdu2OAuCuUAyalssh/cHW6P1EtVKdrcVfLGEWq+6wl+zi6sojn/EmrGPVmz4vwf7s6sJ5Im
vcJ/xZprp5VL5CZ5LLn2hWKHBm5SQEPua+T+6/1E8c3Q05qxR7KvfNGoNqroosiMeM85zwmm3LoS
ItgEW4uzCqtC3d/YRvNopU669fWaRX01ccpIuv6NLUS9gqo0YfQHOAVa3+Mgm1so3ameSOTfcicB
zUpKpJd52wTr3EiHBeabLdkQ5B0/QwjDlQu/Z9r0Y9bsNEkWyyeeZOpauGM4GWNfCG5aao5m07EZ
eO6Ntqbjif6V2qmTFR1Jb65G1VAQg9ynycKIJbA/pEbGJsfBceZ9Iii4nqerwYBLnNCgksP0TTqd
9t9Y39lxdum19H+nmrYzWRGyz3PylUMycWrIGNaNzHahVi2oz+x3dTv7i7TjAJ0K8t0cAqBg135z
xEx6SFgbEyGxtz0LxAW8lQN4lFPYugFTCGthAgKrAtq2O9IhIsAHObKn5cQCI7zGCOk0hDpnfV6y
n9aWxSztDZvbZURfI7GSjwruET1TMbE46MS+GdO25vIXBl12H9lMPvOa064tEWQ8kiZL8w1t8j7Q
NRWLQGB0BSV/kh/MnIO9rIOSA3dEYG2Kdz6kqxLf+sJvVx4f269n0dNhWhBDYDKas7oPC0DdES1W
eaPzvodXBVSRPTtP3O7EXonr8zYDG8tdn4GeMPhjRX7Cbm3X+ZNB1wq5FIfodSyAwc93Me1qbKED
OlfILHV1h7kMRyutLQFpLVhAokfiLwwasQsO1Jx7JrY3TC3XOv1LCx+mDWGSgLMh+GcwOVREmrS9
lyb1jVLfuQ5nATeeqyXbPKas+N304arxvasugc9DgcfV4A7ltTnNfNKZY4E9o+l21cwV2BI40ouS
8/SaiuV1oE0VDO4rgBTLWqJGEfz84aG4ck1y3G5xsPvadqxsm8BjdMkQknkXFUSLqmL9BroAqY/F
XTEE0BxiOh5LG93mJ/+PZGlqBApTn2a98TWsTwNjOhatIrsRzEIKiO7boRwYr2sk0lujIkcFA5q5
bUXGaXbYvKJGNDpknnmkJyz1rzVcI0XavVHb8UyfsYMRlcpHGPg3eQRiC/meXKvkjy+jqAWCziGJ
2wcna+6R+KoF85Vpw6kvoA8r/TEhJFUMVCK6kJnpG6xia4jIZvqTLRSfgRo2tI9zctGEeClGL67J
pXKSp/46pGsbmgUrYRoSAv7OdBXLNPHQ7MYULbvRym3bTuTcLRhIiNbbXnJSG3QsLuQzKVUPM2sN
p4Idbpvh8LIGJJIaYNlS781d7MUkxmV9SaCa+WDMfrKxj/ms20cvz67qsNHVZ6E9pnm3i/Q0odmE
4Qb8qJzFqGi2M5M/0KRiX9CqJkrQU4bEIdRyZNV1jsRCJ584A6szOlccbPrflknUv1RxgpzA/JDP
E6OTSMd/a7fk5gTTaxX9TyNb/QdYkDdWylhEBseGT5SMgmvTh4Th+x+F9H0YHvo7m7YjhfEX0jU+
csGKMmwCOtocvo3aVHbS8irzo3oVCmdcDFlWroEgQvOrH/WcURTQvIFja/syNObP0rjmYImprqP0
55047HEmgWhLOj8qDPqmi42xDLayMDFBaMDGDZ/235pikm0CoRMgOP4Y+mhr9vodkHFsZ59GULBF
nBj0WjlTR4nIkQbrxm9Jl1UZsTWJNRlzzUyqYjXCF8ARMJIdUH3S2G+WLQigTTpbdHVLPFEYQxcV
fauulyb7wKZuMCHesIjdoTpSNrGY+MRHuIB4+0KA977BSQU9wMgU0zS8rKxWHvy0+Uz4/S2iZsoW
tQyaZUxVtnQ4HfjDfSQHbHhFNm7qrH/Gt4j2aVBiqtVbC0YS8UK5ZAiEc9NUFWiMg1KSyRvHZBQ2
G3TvvsQu3AV9xjlQOOSpx3laa+b41ufu2inThNlaSG79kwrPfiGY1yNQLKJSMI6OKtQd7Zjit1rm
oWedTFvtquiWMUvOXiLjbGpXBfno5taAx42ayxuol4g/jClh9+d3w2Tsa3/jW2yHars5jGHZsD4c
/rgk1aXvq98P+X7cbw853/FPPO63bzu/xvk2rQywMP6vn+b8BF/P9Q9f6vs/8f1yKrKOBP0/vxd/
9yf+7aW+n8aGVk8pyJ64IzNIreyRrW2BwEzbRnEIM9RKjFSC8iFwQhsaUgvKnCl1F0Wmpurqujlg
Vzqeb+1bZkaL80Vm8RNEP/WAr8f+fisROry16rmikFgsZ6i/XP96KrunfPn7xop4MrCYbH+W1gc4
2YfzpSakSw0ZEb399+sJ/IP5S4o/m0oZ83L9fFHD0PTHd52vT44SCX5/gvP16q9Pfb56fvj5kpnQ
KPH19F9P933X19N9X//+zu8f/Pu286WvL7Perb1weDO8uDoAh6NGMCid8pDkrl1QJMVFw6kxFZ9v
bWFl/nH9l7vOt6Il0wOeDfIwGk1AA2dbHjHMP2NbfgpjjWDu4NIKwNSohbkYTTO/BvWlpWrt65Jv
ewdgIijmXsreggbKCoQDy+ASvATF3juzEhda4L2WA+uqtJvG08g2sYEGl1SfeJY4DSIYcIglKTwV
jNPLAGG6x1egOfLnNFtMuBWfuM67VqlEBQXSQb4usuLn3M13uBOPeIyA6DVo7UgjE73E5QBjiqwp
Qa43gk7UG7bLIaSEze2zmxDKKy+H58MykfDgncVVR1CJXfuqSMO1cEEXxJLkXxZckig2MP8vvKho
F3VN851jXuWF+wLJYZU1RXnVZNkLL3jtj/200VorxZuCkSuilc3P9QdGQ5B/Elhd+qpTY3l9kqwI
67RQomalmkSKxRTQiIyfe7QNe9OM4S1mLgvBLX5ODBqZymJoiXdSPkJJBYjHh0KkDtLYgCNkisn5
SnKzgoqxGbvhOCfZUgbo4KUc9aVlTB+5LQ0KqgkfORaDkCTU7ofM3fa5bJ8Dmsd0kbNuDQf3IVLL
WjqeGxbCrRWzBB9/yrYJj9gdo11tzOu6C/YTESOywPknFuNyQecCAW9WkUFXnaKJBBAmamM5BHSa
+gFIETkPoKVOeKgJDbDBOkCvGuEMElyuO0zz1USm1y7RmTG4F8+5r93qjUEbI+bKTeGOqqKyGxZZ
kJoL39PKjYOBAlcKJPsE1oMp8+eofrCbwLhDquBfRug5hf2A4LlglPWWdiZmaTu2Vnj4Z3ROYb1N
I71e1qA2bo22joR76ffWm6EpEllh1CvdzHDp1sJd0VcYvgSy58NNBNzRbE66OZ5ZSxdPbU7sN3Dj
E2PoBw+SV+XPoAhFcpp6E0KDzDlJH9g10CZiV0+xoBm+lwuGLdO12bpYYqpZLKlOT/eRlj/7+Mzc
ipShGQX5RRhlBWjtbRIhAuPQYYAwsLMeHObJUM/uUsMY175VYiorkOtpscX1lN/aQvuce0/VdbDB
YDERwLk0b6YsuI7drWwwMLD/eisMhtSgqMdFA+g5h2l3rceCt5Q5Zq8PmNNJMLZM51n55eM1pgGw
To9unMFWlCw3klFqBGkUpLHdYDJs6FM26u5zLJqLTCtufCvKVmnSP4jmBz2LycpnVa5nstyIDLk4
F3u9pBISJBp5LS1QziAh0WTzHaVNrwXJ2GVpjNm2RRdZosqj4Qftzssh4QiBcNMaRzLXqiEsvscv
wcTeYhAeyPStMuCL53i7FLkjre0njfI+JFLTYBZQEjgojVs+09ay65EA7Z3eggibhXPQmwqTuslv
WhsJAhcGxUb8oUkwAjbfCf2yIHyMu8t7iD1vm9qnwvBZ0hm0SBGS/BjQfuCbsw+fcx8zCalFqgWZ
gKB5GUbOzzy6KMR9rl+ytZgviaHnR0JkO6n4+CF1KSva+hxzRdVSfExJvc7nq5Jf7eVkufNF0M0U
v8yEg4Tj4PBTF89fGsbOABF+ufn8TS3HxDI1+gvVSUIQVD3R+fHa3Oyw5AeHmnLJeWuIDrRmPezP
j3DYzEmW9xcTXXmVCZ8hGLUn4D74X8zuKHWL4H4KDdboLvo5v/EgP++kaZ1CKfZMbDhShhSXweOd
g8LHBwesMhuhwBL8g0wSkwq8THvvaBXEkeaSESUTQxRmPwV4YVKQNTr7vGqGFSmcFzw7N9iv462m
PJJWRMVvloNgtWpMEQZR287LyKn4h55hN6Vq6bU5iGxZshlmUQ2NJ/LxdkV31aTzizVdxq98fhYW
63Qclo7L52ocWRkP4SEN4xewZYHKu793Dsz7EEwfm1n8TPyBg3CycFyFmLaMjW7gNDEZJWsuhIgJ
fYHtBXeApVukjbNlgDBSKW5cU58wAjgRNzV+3BV8B7yP4Jz5q9nXjvNha/NOd0o8J9SZIWk0T7WZ
47tz2h1PSimxZWM/9NmrPJL/Nldhmp94D1663r3n59mElv1hGskdBXYnuxfDuovBGE3zUz5luzrh
BzSEv/Kr7Mqezdc2tjnlTCU8nIhuY38+QQyyDn1379VQ2ByoRs7U47caqvVUtg86RVBxi+04Goy1
ITD1iuBoNbNGBP7kd8w27MZkHKBBL40ZCrLebyV9XE3kX7pM+pVESRjIuh3qXq51AV7Q63gTRZTd
BKh+Syje4crtHLpKeaQIpnFbtMwAOhq/9pTYLYnLAmvGI8zOw7dA7aWfzmG2MPCUlkbJdoO/s2WT
0lq0RdDyfluH+HNGJ7/o7fvG9d78gGVqZkd7l+nIJDD86xY/CtUTuIXDC6Pr9vzlfA4ldJtuSN91
k2IzcHOtLt8p6Awh53ePSd7ciEK/8LLgFWso3KoKl5weeBdsjJZsmbEgJmWwzPuE+V7T7/uwvGlD
WjFr33zEOlWunCB/mhw+IiZLxXUz3RuZQxxZnmDj35esCzrnNAXRCw6GQ0MKcBG5giRPD4wUA+ZL
SwHgGNPi6U1GcHSa8bJtHZ/GCvcHrTfsGm3psUZSUym6HeL2tRmKB2uK965lfxZ58opoaW2zlqJt
yS83MZyj4wJ9bZ6cjAG9pkOMgUibz90jsMH+0M+c/Qtd/qQhK3OoAtV8lsJDCwm+j3A4xDUMF7Mo
MZVv3RSeYu+9TOkd5fPdwurr/VxAaR68au9S1rRgEkiB8eievJHPtMG4Yj0zHlkFRSGWoko+xhrU
liFCaLwRoTRiN3jQkpCPKZtkAECsvTqxmmNiWkH9g8OVuY96r6cBkZRi5D1MkTdsuk7cacK40KJb
/LTgSuCAoI5hXa+SPZIIdrnIG9nyM8GaTI8NS16rbMdlBxFk03fiJDJBCM8+AOLE7u9NzVYltixB
crtw9umgzSs/5OxVlp9E5xcdbNxN1d3oUzrQ+MGqAi5nLzri85JEUD3gu7V66twG95adA3w64ySp
4iR6Xqz5T0JHgMawdDzvszOIuAT82os4oaqxDFda1MMu9y+qkrl7mQTMqnPEn9EJ0G6b8FqDP1hk
UGsNLSRaraklko2pqNGhOkl7OEzz+zxbyxn/J9gPcJFdRB+Qb8AHieJqJSsWlay1kRrpF+Qt1oru
Vjfp6pg4s/TkGTwsjBEdgO4gTI61jqCe7YfQgg87CEL+OqvHueyQjLvq00qbUz4rVDKLz7kiRpiP
zKQp3aW/AenFMrY+KYK1Iz9DSEI6ugtqRN+vktE4YWSEH+JW2wj1n9V9v+hcmF8t+wgrji9oWI/X
pVu8yz5c85anVM1Ol5NddetmWMCqO6RjjoWa2T8FCZKCFpPcrh2SlqREvl4nTXlBedO288/q2EXk
sJwORQzz0uMoIMLTKHVsFe2r4HQPQ7LdIi+z9geUBP60PvQWWix0yC0HDeCDkgF9ERU0YmN3roIR
qn1+w9m7wjxYfyDBsrcljlZg4nBYvrHmjleDrD/7jqSNbyswKKuCDgjUEpAECPIAo7ckLA+XDEtQ
Od7PBuNzs6x+DDMmmal7lKEqegr9Zd9wyAnTo4FdjqlrQC1eUTq4xqwZvf+R//5llYDuGafop0fa
RhF0NgUJOU2B1LVS+6RHsLpqrGiX6+J67s13F6FiOUbvsWm+zD3OJORkDhANg+A29PdNhn0STfBg
1I27ze1K2xauvC1n7RWEIyKj4hVweOUUDmKbdzaPnZuwgnQ2h4i4hDnWcYc/MnbSVSxwuRfBRzOM
6caqkZD01jAQDV+rgbyv5o6M7oKcQU/hs0cqLvg1ZJs/qZam/+umqv93BWn0P/3jMqv/LMIy+5sy
Kx7+VWVl0oyGgcHwfM9jrAau7y/NaIbxbw52Mxeanm3/cQ8wZFV/pol/Q3i3fei8QO5MIQxa036t
soKh/ev3/ce/004XfpTXXw1V8rfr/1J0ICPiopV//pNw/7YczdOhpPAarqcLIVzbUl1b1fvrbUye
8M9/Mv51KoToMApuXJv+DTkJucGIzYpTY4LrdNQbJcLTl04F/3rysxfKgbHMNswrK2s62rlk39lZ
NDpPAMixL7Ek71p7XzUMjtVN5y84RvKjK2c2TwFZc0ofUj7JKYdQgtrpAW4vLUxh/TEO1IZ4GnaB
hTMH7QEfbcUwF7Jj7dw7pDkO31/yLoxwB/nWQldzHAFYKVuEdoV79etyPzR/ublWVhC/GRm7Fxac
KNoSDoONjq+p8AWlYgdsXfYh8t1TGevXtsbyZCDiRxrBpRrVBD4ZJST6ezegM6aHNufo+FuMZt5G
XtPww9KaFa+DGGu6BJibMD9Pc4poR2PjY4cn8egDFiSjipzQ5FcEvKGJWv41XHWw+BbIbc6db3Dl
Hln2lCR4sM6WlMF7kf46dFh9BsemWhpxDxdmAolRRhAWiJHutYoQkG+UL6mN7kN+J8TW0hMFddIL
3R6HZTaULz79kxsL4iTefaxKVqkC0SK77EW9CRGYQcU8WXQQw0KSK5Z1reveyopU/NvkkpKp/OiB
sd4t210s7TatZ5qJ/6EirpOq1T9r3nlbTc5b4RHto7GSZmtn1hnPozjr1B63Gftpj61LQNZhWXVp
say08C3PwaWY+PfrlBS6JzjQmZxM2PdkTEEjAE9GfROETrlijZqw4C+hBc9rPSaUzpz/MoqKB82p
D2XKdtSYWCgJY+Ma8WcvDBfCk+ci9fJOewF9TbOXPwqpv1Krfj9r+UNt908dyu06ZGLgo1A7lJP4
U3JNo8616RDuCaFFLdAiyNTL7Aru0FWQpx/JWLy6NRTBUb8YHfGou7rSkbqF488XU0AWve6UskUg
LJKABmgA1jztwmXDT5KjPJTYaji3FOsyhWtdWwryI0892LZlx/AZG4y5aajmJiZoNfrSw+EbMNhr
k7NMiqjpXppNhwTJ/iBny9UGLdZuUSdg9L0XR3eLG/BWVWmu/Xp4Q1+5AdToA0DjNElIFuNF5lN8
7C/nIau2oar7NXmzZmYyWr8lj84OzJufZgysKVpMWIRPXTnzQS90d2uWdnagTjFaRWIPQ5fklgOZ
Vve8Ex88h3bQlYY8uPBAfHGal/N9hSSFbr2DrTPfBIkOQFwu7cQVxwj/7YINAGGL3LXekq64SHRn
uKRqJVoEVVcQaeYLsC6SAnoHoc9b4wjVDlFmZEsRUx4T9uEbEvu8cas43IdTfWf5912UtJ9xpj0G
BIXXbphLOl43leVnm8iBTgEyidg1HX223mnAWgDjW6NV7kP9zgiJ47NDTdeT92LHwrzzU2flTRmw
IPDZuhUN/BXCXh96/YcjwjeqrWKkqCaE2TH0WzEm40FKfUviKFpbCZ+ftElpFbEcENt+9cPM+N30
tllucidmYszPjkVEID8OnQ7pkG2kzki2EEnP/sA8TVmdXVKxdGfToLw3vSvb7vGvTXyDF04LlN/m
ijBbepGb80YPinhnDtlzW4t2H7rZz6qj3Ev3rIPfuExS3HrEhUbzDmhk80mpaEz78nXfGdsJJzP8
jcR7jmttByY2fZhxZjFkENrSjtpq24qx2cDi3bCb5QDO39wC1iNVLeaDC4T4KQI7L51mx3IvXdkQ
KDB3jNGxLw2QfUyTDX389Ck85h2f7X0UTfX1DHiINp/+0HbX8De7SEOtrQJIoZodXFKtPGXeJRgT
0H3tZF1qn5isq0uV867MjRkYNBLSU7eHa0omH6rclYy9pykrk01OOmYTunVzP2G/WMxZwNLSvLdr
337PJ5p9WN5qNzTz9aQC01vD0LQlHZ+ct6rwvm/cke3cMS9z+eqTHl1DZxOUy/kUO0QmYqBNo3Mh
ycMLm2pvLS0Ojalnj3GrbSw8rABadI/tsDNsPQsLdulX8jJoypqEce28tkl/SjG+ED8bsTOPFgkE
MT7PE3OMPqokGA5rP4P5vGmgFFEeYV7RBCmXZmk2u7RrkzuvjVAQzfTSZ1m5yiE0r6Cq5adRfZk6
zoneHEyA9HADMUjTMKbIRTr0iIRElERtYN6NXUipijxhDCXDQLO77ISq3qnabVXbAeFW29x0EvRH
zL53WXHiXMYdJru+B5uCCXPZgRmi62fGKJ0bnDn1+CVjSbwW0/xspxlw4XF6jfHF2fzwpRm3218W
WX+sZf527cLS5GuJs//55z951Ldj8ACDJ2j7ZGPgUiD769IFKp6dkFS6wvlF6LEaw73ems/MFZad
KZOVi0F0XXjvqLRXHa8uCE9sYl9iWSorZiYgaDYopI+UVSXHgI35YjAbAMzm/O4ZWr8YAhPyio3X
0Qq2KQ3sveO++13JPj+MP4ildqfB68JNFfUrOYVEnZyRCTVDiqIAk1CHPimcMLmOq3ncMhaIcFq7
1b5PEhqK3Hm6DS1tug0EVpSBTt2FgrNujZieY6ZjzfK/f7Mc3aCE99e3y9Cp2BWG7Ri8VULYxm8r
PS3oykJ4/ZsfMqG054Jgun8jywHbC+mYZdApeBrvNXs5kNvVqN3MZXmvotqalr/OsgD1Lti+q1hI
3UBCxwhj1m2yEp3RrgpIkZ1PfZIwqIsjB7hB0QnzlniskV4ZcXbwBlhWOR03Syr0YJYzUaHVFI9C
e7TskK6fzFGY2rojniPXVmbe9W1yO2FdJor6ysEG90fdPLBLgz86x3fWPnfZftJQbbGYmt5Lq4m3
7thdDmF0PaacpNpufKN6LaO6k4wAc2gXxMcQabCO9SvXjNoNtu+TN1iXs1NbbNaWlm42G7NFNqMS
7GeXW/qhq+uH0mOH3xOJZPKO7tARymyVK8ir2br2P6qeNUSQDB+MqFaklNMVstl11DP9pwRgLRIk
HPrUT+CHlNcbFbRMquey+9StrlnxTterPr0uXP/Ww0ywdDB/GOM7ubGfdteAza6Mh5FKzYM089uk
iy+i1Ho3yyf26ZM90GTjD0crE/El+I9smXQerJegMAHKqnIkORT5JpQA6PNorJhNB2Sizl+GjmCm
qwV7hL36jzu+HlPN2I6CgviDeoaprAyWzh29f402tdsOeWfcUl/GjCJld+9OtW6savW8TpmVOyg6
b+cXOP9QXz+EujMzTfzyBW2if/05vi7COoKBJCfEAh729XJVrpMa0gwMzuq/9vUa7HerTd001tf/
4vupz48hREmxvFbuof7zHz3/QF8XfTKxNRSWr//P+VUcMvGrnsLgZUL7yKUV4KI0HG1X1nQN9eFY
UrDE7V9XZXuXkXLBRMqd59vPjzhfzU1xHfssHr8f//2wFslgcsPwcL7p/GXGS8rfmKEdJxO/BWix
Z/KTQm3miVYqySNC+9DRQAIlhoxKFknRR6QSSkolmWT2CQr8Vr8LbVRq3K4bGn9LJiFooUpyCZT4
kqLCzFm/1n0AV0RXD7j0aHahA6snlqgEnLAybpGsm62nxB24J8ky9cynfKBUyaQiZOODnEQRmpQ0
lCuRKEMtAnNAxYBxtJWMRBfrsGUFurOVxNQpsalSslOpBKgMJSpFkUqUNIVZErS5kqsMJVwVYk9/
LzVoStIKBrkUSuSymx8ZmpctiDzkqGBEtS5MVLG8QR5rfrRKLMvEFU4ljWQzMpqnBLUKZQ0NXFdC
W6ckt0CJbwMqXJY1OZwX/NpKoJModeiuiLRKvIvH7q1Vcl4CdQV1L0Ll089yX43wpysJEKX004Ew
raRBX4mEgZILMyUcmiiIjMmrFX61eQ0LiYYVJTRCQYqU8GgpCRIqLIcFVEnoQc+ukikrJVhaSrqE
HTdda6iZuIuWplI3lcw5lwe8jxB/0D/toji1uJD4TFDmUgwP9B8QuEMyFWinsRJRXSWn4nBmQ4bC
SkNU+FIq0dVQ8muqhFhTSbKB0mZn/9Lsww0hrGAzK/nWBg+Mmotnqm58ZnWC+VGC3lsr4bc1yXqB
eb/hRH/nKHE4rh9gZOfPEtVYoB7Xblrw8bBZyipp2VUic6nk5iYkbSdZ1mA11W4dJUo7Sp7GXEeC
VEnWjhKv07OMrQTtSknb+alVQnegJO9Rid+9ksFjJYhz4qpOVP88m2J6hDvBrwz1nM6k5tCgpzfo
6qYS2FsltVsctZX0PioRvmInimcQaJpL2hCZXkOvH5RwT9x9C9L83lWSvpM50YpuawOldPqolPCf
9hagdGUGMJQtwLZPlbIJpMow4CjrQKlMBAwpHmp0sbO5QNkMUmU40HEecKqzNhIvwqRMCTHuhBmX
QqhjV5iVcaFQFgZDmRl6ZWso8Te0yuhggRBQxofYpzlE75jnYokIlDkixiVhGcVLT3T/ysM/USgf
hXlVKVsF1H0CpcpqkWlHu7wqGKvsLWXFYJ2+Tp1ArjAJ2Ru8u0LZNuZmaBcDxclkI4obsBAmvhd0
NjaZHa4Ptkk9Q02MILqyhMzKHJIqm0jE5kTHN0JQ8WekjCSjspQ0ylySKJtJaBOpdMf+ZzhgQYH8
FS4dVuELt48ZqPNHSi4XVyjeFYGHZaJLUllasK2SxNA8Vex1YY6i343KAFMrK0yKJ8ZJNDhVOBZX
lQwOWeZBQGkgqpwvnb9I2yQSbe8MZbiJlPWm8KynrHaencgqj4ybgm2OTweKL46dTll6TDU10pTv
x59nwEDkP6GynO8/XzzfdX7k+dL54V+PPF//fszXjef7vx+enp/o+zm+vh3TEZGvDoUciMv5SwfR
Zl6Wyv70dTFVBqFf7jpftM4uqH/uVmz1jNB//7Z/7nt/eR2KDbM91aBKei8OoM/wkSmfWXd2n52v
Vxgx8Z2r+1G2WNScL34//uv+3x/6/VT/+OHne84v9/uz/d3rv7z6+dn/3rd/3zZKSrQqr96QS8CQ
pb7EWerO2L34//1y0ZBStUyqW+cAbigcasejqgDvrrJIapE8nC91yi8oz1/suNQx6HP9fOP5biOD
Urf+7XtYiPPI7wedvwfsw1++/fuJz5d+v/uX5/zlNf7uC59vdCfkk4UYDdtYf/+450u/3/j11PQe
oJ5tgOjsO5yiHbNtIo9wBcGwrGxS3gs0q9tRGUx1ZTW18JzGo3nReTHbCWVHVSBA7BzHTBlVY2VZ
dfGuli2MUh2aoXzPKoYxYOWT5YDbNWp0OIlUUSgbrKEMsYmyxobdS45T1sUx6wA62IQtwfRS2Wlr
fLWzMtjOibYi2kqZUnidKgsuo4DnAfTEhuC2yf55ppRCbJ0IrAXsC5q6jYzzJU6DMWg/DWnKAwrm
ZaQNy5H8wKbBCawrS3BGBTyN2xhvCV1Nvl0dLYqhFl3IYbNXA0n4Ky8BaR4rQLTXa5ctTGxi750S
CHkWcA1yLqtJGZV1NWyRyrwchu2qbXsUu3C4LUFGErV+J+7DAZY+qKhvRvbn7mePJ7osLcyouKTj
4dXCM4xH3Zm2VQDBRm99VHBlribdE9QSwxENVIQjit3kZT+oTj3ytHjNVw4u7SG8EdTepP3wknH6
XsmBTPNoPRbabDAhhQsaIsQtcmX+xqp4BaR22vjKGD742qHDCbds8YyXeMdTPOQRXvJSmcqJ1H1Y
uMxb3OYWQzszCslklSQKIrgauu1DzmBv1iqzuqZs6zH+9UwZ2RMkOqJdictppUe0x+5uKuO7pyzw
Nl54Q5niPWWPh6BBcTmOecbkRJ2x0Ot46anJara5stdbymifJF588MZ+NygTfqPs+CkbDdPz7WOh
XPpTQdZKxxKEh5/HWlDJLPYpEnOUMvqPfhYcQhfMbaMiAHUGrofBLt7wdHAoTCLCJq0w2xq9U1NP
Bmyqy6ttxttoNqW5gw5GKUJPzoMI/Kq6AJ90katQAvAGfzGpoAK0bkXHJbzACJCYoAo0JCQb9Kn2
iChVhB1cRjkq/oC4ixLwo+uwRNQqIAFTAxmEzERKdgI+qnWgLBoMoIpVqIAFCuXSJXGRquiFNk3O
mpzWSyKGtznqjhpZfDd3x4sCfKZX6SpVQpQDbNfNbJac59m0L2hasFkyc+fcdv225FOf0BB3Iyho
XoT6KfuZajFdcSo+YqggSZj/LMmVVI0DEUmGV6Fj344p7hESt/T9lEK1DzHDFiRUMlo8VwZcXdue
auokFPuIkFLiNgxR03ZZ+tBX/CvTBd/nmhWZ0TRfm5OLd6PnDIQ6HXfw/lVsxiI/M34FadqrLkDs
NzTnKlNhm5rUjZafPBXC8VQcR1PBHD4Qzz1JHYPETqmiO/x1UtlOgREntShe6FUEX7WzBOVUIYM4
VnuUl2J2sVUoCOJeAF2QULMKDLEEwV2WeW8AzRgWkSrqRzJiYeAsmDEZK9yETxjJjrH13LE7WbGh
BwijMkoqrDSr2BI+0c0MKIh67KugtmHPEk0dbH9eevoI0qDz2q0054k3maOqr8JRAaUhKixF7QJZ
tWTnWHm8blWgyiJZNRXIEyZKjKlCV5qKX6WsfK03X4Wyzs+SB7O+MCI+uXKEwscBFHGPGKcu4Z7S
Y9BEOsSoRuBCtFHzBHUuCWSIkUFxSgyZopyhX7J4wwfHL6qtsSzn/kRMiny/4xJNbZIoRPduL4Yh
BJVBeDujrGvR1TEkiIFYE4t2dKPZoeFCZCtZEuRswGSsOKluE9cDpAiGdtE6ib5Po+Fm7un+6EOt
2CRUb646VEFAnZID8UxbmnHQ9V7fsZPlBDocAydItpXmcGAu4h+axQTEB0W0MG7xVSdb1tj9KtCw
cZ7bG0A3MSyaWvcQN+zNIsqI6jCwKavbcRp7GQFLXHtZ/IwPM19VrTYuR3h4ahi0pKY2u9NTZBes
cvUumQhohxDAt6D6RnJSJvj3gp2QZeOD9Guwv5DJy5CIYpdHJQgMBt12Wl0HKe7iHr7IHfn4Z6nT
cppJHEjAz53WOsziaZ7FnaE79AZzqB90ARi3ItTmlmAL8NPYQ3bfmni1HNgMNtjzTUFOe2E4Ubzr
2zQ5+WAUw6Ha4F08gcSA8gZTY+wW5UjHfNjqnDTmZh/klEUAqbVcAlLwtqBqddRbTObDHObWhpKP
cJtXc7XtU36Kms9AoIUowZAClrkcVq5Zp5sQsYZOJ5kcc8f7GcTGtPM8aS+6mHKIWpN7aGzKpZhV
CtCyhYdFGDgbwl34oIelOGRTeBGoZPGoDvjE7+4LKZwdxS0F+huUDt1H/AKqnaw4ge/MhANWpZmP
sc3Eciy1Q+hzDjM1RDXgj2IRGuJWi/Mj7TuYOgGprAgcUpwsqkUKs5Hlq2BVE1m3QDptDEDepWE3
4IvzhvIsU7/SGuNuluOFYZfhlo3/c5Q1CV1Mi5yy6wO8w3CV58P01P/QGs5jMpfBHYOVEzJstaXI
8u2/iDqz5UaVres+ERH0CbdqUG/LkrvyDVG2y/Rd0iTw9N/A+//jXByFyqdc20aQuXKtOcfUTfMw
2Hl0GkAmaEDZtk00sjxn4CJawrDXjpY99aDfMudfPAqw3xnSktZw3ioDs6tehu4hrhuwvDTwyyL8
Qn4dWLVT7LFQi01lz9RXGndYgyLtXLqGuSoOdOGaR80ejqS3jcS3oY2jAVuc7DwfDiMN1QQoEhmm
1vvQxLuwd85W76ZHTdf5xQzEgLlm7LnkYZCZ2KprxzvlvncnOQkAh8vhnLVwVdAkakNmsTFns8mX
88lt/G+XR38sTBhqlgGmW9NRqhnLKuuAn5q8F6RujEJ0mDh47nPUY8DVDDWDSaiynauBVRxCFTDo
HXYM3xJ0LyAeSMVGbe7+UYyzzyhcn+eM0GHNIUVDlX8GhjmybNAsNeEVA6DHQFvgOs8LxFYgv9Y2
rJ11Lv0jg+J2N+U5OTHj0wgiYG16BZZxClj28y7Q0uYb3JW20xjb2slAzdsREIQCf6+6ChmtwziZ
5PTcH14jGbew08LxHhFAKuZqU/YNiP4ZUFHVomMMCdZadUhFk8HsN0IRezfgGtdn8SpCnh6nU+6B
u/mlX7jJhgarHggp0axySXDLCQsmy0PU2OBjWyHYLfVnP58WsbrV7FubkZOivjLEt0e2I0J49G2O
MfYnJ0tJJHfBIBikVhs6b6weSWWf5eOWqtSHTantZTNdbfpC9MBpX8WIMdY0cKv1WNDtiCext3wC
xkEv7dM4v0twvmgcPjyH36CcG6hCIuijFNO83xJ5V26T3CJXx4Vwzu6Xot8KLHjNmyVtUNceICVr
+9jWvnKBr30IOdYsTRJO5ZO309WYrFXJh517YEmm8cl2gYuhqIPn6Bq4Wv0I1pcsN2Vn3HVN9KhP
ZzT8gKoLGWPQDVDaFvnwUVmZOoNhHCmNQcwfk4JqIo4gWJTtxAAnirJV51sXMpMWMD7Vz8mKTbQP
rn2C2KitzH44SlpLuBamK8txc+oXHUFpzQveA/zQmEwkmX5w+/V8WqgAwX2kzIsJUJh9/M95M34r
EDR0hrBmo/IDh8nsDdNwcfSjj6Qa7hZoHu4C75jMkPMnUw/cvsV5YJHLNqKIIDOKQ2fgmgPbBqJV
2vebsgIQntJJZPZvwCgEEcimU2H8pxAokej7HCZWeY1bH23wqmqGd2K0r6PR0RRcFlAIv49EYDxl
GYM4Wxd3zW/POKjPjJZrjktq188GhvIGkgNbxMYkQ4ATl3iJouQn1CtQzkYaZAtQwy0AtbiYIg1U
xKHeAWMdSYagc/I36au/ML0IUjR8fevyu619o7iRIPE4mfLWjjWmcb/Kj43aFmYUosGc8yCPEJlY
+PcpEH/q1n6tBPMm8xWYib0FOVGvpHTXyhJvYVx8gsgBR1rfpY/JVavzv5Enrj35z2Th4XelLprG
P9HoQwm3kn/VPDxYLWgUkUCIHPJ+50btvM3VA9y178Zc8u2E9p65BsGj7RvlOEFYCP5E7qEjasje
YIK2gRCXjn1GL3uxSljRa+WXDXe5uM+kJAye9qT5JoGRSJak8cZQQtDQG8A1tvol6agNpx4ASYOd
aWOcU0og7h1kLuPkSPBdlyqeo6cEP8BQ9mNg/wrTwyFwaU4f1dQ9lXn/3s9k3nlOU7GufY++deuJ
Z8YsMTEO8v03nxFBWSrnB1XTapqwZNUcg8rO/kDu/CbcJbWBmkBeOxJEt3ZSEqpnzBdQUuMuHYZH
cHrJSjVWffRqjikC8L5L7FnoUKfBZ+odJFgVIF5PYOYtf797r0BXBImZHnq75chUFgO+duQpmSbb
wEVKAEhtN4RYbJWY9kZ9QCeyRUCuwHrmxEDDDzJslWNsVU9lBxxJ+zRMTV3SLCBUmsAXmDaA3/sv
DqtfKgFDa2YGGuAI7HkKA6mao0cLxi953DrOXcYYTX4gQeVfO8omkBqpn4S3jduSXF1gwPFpFGng
FFCXe18lwOHQWOpu+9KRw8csTBxGLw1UqL+38cjYjpBcZoMuSCUN9VXYtZc0p/tuOk9T0YwbjSBi
tmfudRX1i9am3ptDgcacnvA+Npwebb4hKEtPUdg3W+GxS6ZWKDjLMfYsRXlm4uAgZibkPnJkQNjD
CtMOiCyNnFubHWwFPsLcOd2+1BmI5G0GJSo2njtb6ADYqj9ljHZWOHtt0C52lHwjD/p0BIrwQStv
9dLDHIYx8NzAQE0fGCMYWxFRPfW6b6JTRjBLWe3M83RI3Pk7jptd2/g4FDScBCEDyZXNfQO6C+Gf
0aHama1w69ZYPNwCSL6XLrT8/o32NXc2+Ob+YmpLk1vE8bbHfLztY2MMps5+r1JazLQOfooZ1oTQ
XBZUclsdEBIoTzhZdyEnaHaWfh6gJBvWsaoTm2oph484kWgH8TOdem0zpDjqTR9MGzQJ1ujDlDHT
UIoxE9E5JiA21EPdovOzKu+cunAzx9ZnvF+RWtNHDFuXfkXpQRjSU2s/OsaakQzrtzm8zFl5Lav5
w3Spa+ABcg74oREsz1NGr4qoc0bURH7FPXesSYT8rq2ZDCcUoRWJEysi2A9kY8Im04lZyB1mWq1S
4d7Kn+0qP/UzHXRLSP8W6e9RdZOphpSDJg51m/UtUHBxtKeV2IRyNRfDV1JwiJnM+Ik1E4yP1j9Q
CHic7MYPINI5mEv9LYvqv2N2Q5/2kEzk/Zg9oo5BZBTR+ivU3CzQCnGXjYvLAEMBeR9D9RChTfJQ
j2yHrJhx6+HKHw/261hn7204eJtxouc5D7ssgb7g2ljE54ahtvzrGMrcWJKoJ4C9MYqJ7qlgDkbF
y31khX+Z92Bvqs27aA/DKJ4KVR/GIg83s/4QcnRE+BndUH0EnoMqYnCg5cgie5Qljv8kxGuBfgLp
YJOxgwhMgcM7AniuGdy8jV16fBxL8Z7yBJYuDqjBEt90M6Dd65wKF5MBbLexmq+F6r5Svd9rojlM
BuocPxHHuCrIbzd3w7KKO72f7KDRYEwJHz2XePEuN7+Y44MTqn4mmC3BMFTnkGAeNB9VFqR5c2nH
Lbx3Y1Xb9atsE7Qd4hJz4PWG8D1pjIFuJoO5rlsJlGhb3SNYU2ewUT2JcH4zIw7Zkp6OUlp/nImA
HoftTI6TNJxnZaO4sHuQssKs9miGVuUSk6sjQgJHN99JEQmorpEZNSap8uOPPU9JsFDzihn7ZjS2
X30yvVnS0FdEFWNGylNsF6WLApAuFOjDVUoSy8qLjJdq9vXj78vYUh3/vqN9px/j3idP16oCK/Lh
rGCLUfuUZIxy1Lx13caoNAEE7WkC7EmCbjBhMtlfjSWH3IoxEaseX+Ta0G11lYAhU5j+PqycpV+Z
lfsqVQePhwJFHDER21+fe/Lrfs8xuAXMwe/NMHvrKfUfmBCCM9Ni49gnJUO5Ja4SqefR8hnQSN3h
DoRQx0RPQ12b+ssA5/f/wr7GkjeW3kmGIt5VjtZjncIccAyXUU6hzVuZwcEZyQrbhC5Bf4Sh8bnC
kHeXKbsbh3XQthOzEq/clw0zaAxf56YCC5/wMw6M45MEUE5JSiT6XrzyZkDgU0qxmSz2FLPa1mHp
LaRnUojIltWSJtlrNP9Qm0AijeGprHQJtUbvp5fI7eerOyMv7M7dVLtQSqZ4P9nRUSdDhyYcTdEK
e1mDPMksNawME11ie9QZNmt2u41dy2PHNhjTKYATvsiHYwOZ/YgS2KWpNkEn1vszpS1Dv7GjdSjp
IGkpO6iR1H8ic+SxMEiZXE0OgcRGLhoEYsgWqqZeW9joKfjbiaiADvRYp6colXNkO56/5iT6nHvD
e5KyzUQpMfQLkSdJuyUUSx9hSiBC8IyXuTE3ogQKjP3dU80G4+gGLna5c0bz+Ptv/754LNj/77/1
+2cqCnnUlNpFCpbRL1nh9yUKG0nbrv4PS4GxbplgeAYtisr+5kT28D+Cwy95AYhmsnNrJrWmGE8x
dx7iXcPflgCEmamhDChJivn/736/VhjOATo7MTl2TWcjgetIg5OfpgGiGRI599+73685NQGWANQF
XNwEDA9cIS9X6HJH2GLofjd+av9tE/028lSsDH9W+HCaCtdVQ3S0Tbpc13+CRaxwxRD5Cf/Phn/k
kOSilFoVofMw1Kq8jJ7P0pgjDSbW7C5w+a0iH91GSo4WrYoTewqr/lhkazNpAoCrn7ok43MENCrr
Ez1a5LQDUQ5dBtEwij+4gC9tPN2jWC5jiIg+iPjnRMhqyKh7jUR1X1exdrfnh0JaV9XP9FjiV3Ou
Hg1/uHfSPRPW942Cj29OkGT64Ngnzh5kLG8Mz2RESIpfVM302MZ7ZpanWCr0rtx1foW9fMZlN+ht
TwVnPOJCO+fJnPHAMnTW2n4lfEmIbfIwZDEnV/Rnc+/c+ih5jsFYjwKKPo3pbUc3YWcwi2cksXXI
+GBptG6tPlxTh3FvO5xU2JCdx2XbwgHHoPUgFYQqum32TpTNj9FbD16bQMIAOusX8SUzSDEhZ2FY
JVP0rXqgKkNZbmdDvieMmkYtPeq1tgcuzbTfR1syu1Tu5DLZ4k/bh0hWolY//r7EQ2rAuDZuba4/
4guSi7o0dL8qfcD9aKp/We2BvKzM51iLv5Tl3Ev0HwDUOyOIxTVyMkgMFEW1Ze21gnNqVL4b+BaZ
ncH3MVCgQVHyLnHaxGwn3pocsU2LAg9z+R0LHqTsWNs4QM3xMJb0r/s+kG5EmxowsOUVj4453DVl
Xpb/zVb2Im3zdbJ/CubOe4KbdjWaaxrNOKAGok8wK8TULYQTMUBnWerVU6txzyoLpuqI9gv/Ezl7
3YA5vS1pXjkXLhZFGDoCFnF9Gy84/ZjTmZ3ZwVR2J18bfSy14g/drVBiJUxlqV3bzDR2VMbM3cko
0Yt5Utkug+mc9MnjoI/jwQXCQz0eRfhi7W1lc7cAPDpDZDj7Q3nrRLzOTSLJavpsWdu0qyFnPxmx
TPLoUA2SY1jip0PgboqBAnGweSlLQsSXP/73NRR2+vb3iwke143RuP+ihsBAs73rUDNxKlBHimb4
sXVz3vpJdiyRFu3G3jqnTbFrwnnTVyJNzvq+mKrooKFswOkBRK2LjnNZXytZd9supphuMJHOMuGN
17ym9YKMaGeiV3PjaMvkLo3mViwp9S4QYIwDeE7irzgGHGhHktbRCLyY/kmW62AI4ks9YA+dKKLi
cviu0fGjM9VXDHdmjvQw4IT/Aw002wx2chdsoEOqfaPL54dz7DdPbzfKHao1sj935fZi489oSOY5
SvaekZ0dyG/rzKL/Mnu2cfIxGRLUS/mPmkqcsRAicPVEwnON6SCpeDJMAuKKSug4CGZ/Uw7THy0X
w4sWoZekkb7NC6ZY00Sz5X/bltcVya5rsIgzzFpy8rhsPWewdZkwI5uHTe/E5tMggN8XvvNC47Bn
hNINazWMn+iXyoDMXv+YwvGOYuYlaEUJK2mSHevUzsryB7eYBmAboHVkGQWDTvuOAazB4sCq6cOc
o/p0XCBXIakZEAqusZ1qB2VpBwfZ8cUUMxgcnFDkkmE0YiB77gVjs9lzCdNITg4dfo1a52BkRw49
xLLUZrWm9zRv8tonw9Bq3CA0hif695CrDePf5IHfFKlXg3hjEhc5jEbLHpefQdrWqBszWzZnMh1W
aN4ReokRdKmSibbKHe9fXXtMPjFBqowBIWxFsBOz9ccVQ1CREr+KVeGRr2nvpBW5K9zdzSFVzmfn
1y+aZ+8ZDFG1Wc7aUwdqtTNm0a3e+ktiYP1iJNQLSax/jw5aB7av7i4z84r+ZqETAyLgoYdehqVj
6t8HnbOyOqIIWVPq82SUwJ2zhQWA7JqmwjxvYjH/Kx11ly4LdhMSW2So72L4ExXhP1dpr7E10eyH
+jyUxXfoRAcfMDSp6MVHsZ1m/Qmv5it4wZB1qQ3s8q9Z4HauFD0bD7dTlvxzLXHUMax2vqRBED5M
stJ2noTwF5cg9nHjtC7h7cV4bmwaJISYxzA3wbx21aF0cQuAB6wQBZiMPooWXGrkpJ+kCj6yNFTp
fNdScWFYAnNsOfqITxsBnB5puzR2T6Hfn2bXPqdDQUtHYrqW7cZFg49vJv62I+uTXIvNUMGQ1IaJ
aDYIkU3vIo9MhMtoPKgbh6TwaHprXZ6YUN1TX71X0qXLNAT0fzjC+0/MY8gQTdS9crrHAaWExbO1
Ebn/6tvj1fXbgB11C5bwSXezGwcoSX+F5lLOGF4QiSfMjpta89dTEd0kcxVI9pFvnqX3ETbjEwtX
bvJj4ytZ0ZvCubckaUoHyEj0pJiibQXcm83Qca6F/oTtyD525LPZAOutuYEhEOEPUiXQx/zFbfyz
bcZ3RkNc1gv16eOcO6dBwXxnqNkN7qpYYkTAhkoiUea7VeZUM16Oyg964NgHiWP9LZZYJPIpu+3g
+XwjQ20N1QA/ELVyw5G7qFHBLS4sqG9bCVl8xXCDxM+s8g++4QZZZ3RrvyeLV8ho77kzM057YELQ
zfjGUABnTtowYBi5YZ3yXTn3dh4+gAr6ZBUlK4c4+pWVyk+R6WLdVtG20LV/g2Uw8Mu5ozAbXUsv
+6x24fIv9jYnAdKPrMlCH1i6i5BDMRuoHqd8vvLI0XdR9HelwyffQ3pTKftp1O9ss3/vMverHEt3
azWTRwAhz9IoE+zlkq5WLmJgTuAG0q4hIKKmlCLPjb3wVkY6+5qB8mLyvuqMAbHC14BE8COpUV7G
+NFLklug5rgIV2sY3WkXZDbRbswb1zXdC0xJiG4i8ZP5HKz1PvC74TGhC0XgIvREhmNTgqPPr/pw
p9njh42M9ojRb18ReVvSNl1heUr3VoTWOBzHL2wEj6E6mKG4L8Tk3swZZnTFezcyDOLpXkmTAD6A
POC1saZRZl39nnyWCDuz9OaNoREFD6Zpb1DFxnPNd6fs5Tq0pQzbGSaoF9+kSToN7j6i37ZKRrSa
7CczT92fRJfvy4dUgWtYeybjB9/eFpNTbWfPPCMLCskFafmwUqw9mvEqbONLMaJVCaY+DmTjCtsH
Tv38ZBUawoZREXUWhswMWFZkyuy/y8I3uoD9RtObT5Ck/2bzK9WiH/buv65zTn06yMaUPnJXn+OC
hxtb/s3Lr64JpGnK4IsLEw+OGx3dyPzRnSdnRA8gJWlG4dWfxS1lxosmRnvSK6ijfjkGYdbsNTO9
FsTM2CZIREsiiaC70zClYqZB3wsVS7qth4jEGCPotOLZw1eet9pf4Y0hdk2Gs717G+FLQAOFjxWz
9HMv1aDdqzn7mPz4m5k6LQL/3Na4jj7x53Zr93VYDhxgT92HyUeIw0GCQj+leskpPm2/aag8GcJq
+9BoIugZkx3oUEZTh7ulWOAgGI5ww9KLDoaOlajsiNADCAz5wprPXrRUdaA5i/RVs2r7BCN1h7OP
j6dh4RFVeM/i4rFL0JIxfUDA7/Hf9wz0JLNhzxtvIA05r1NjYxrOxU0A4o65ds4sh4bkYxezS3O8
cUesaPWzhiNuPbfUgKqbgKU2JzdOyWqpvShIZPycmjphcPLB6YYnrBk72bucHYgi4RmJJF4d37Oi
/aCK51mxPYuh+KGP8Kq09IeS5x/hRNwm9vh30sQWXBuxo5Rmbm4xJ8kYAo0xtJ2ZlaGY+DF9j4pO
ZuMpnD6m1P1I3OZdFfJjUC2RsxMXKAuxk8SW2KcyfGro8sWp+JfHcNCApHMeND8AQjFX6KqXseX4
Pvg7jal6QNdnH7v864gYbqN6iEXztkSJ9BoTrJT2KSFox7ziOyy9p8b7ToYxDEQhT7VMb53Mjzb0
auKniZCK2Fv7ur41NOVo8RkcFcoAyrPckmb3aZfdjhKPaJDGvDY91RNuu+eK83jjCHIVw+wFzMfe
yKcPHtFhj5NqmvQnwggb6jr/y08Yl4kep8v8kFv8xOTAhHst6oJFzS1ixH7EM9j1Y+nJbaXVa5v4
FrezsdEEGJX2RgsPpDLooMDP+DJY/Frd+5JziGUNF15LW8gE7LwmLPEn6dOXPON6tWb9OBXJJ3OH
a5H3x6ic3rE1buky0joSycvAQsdkWz3oNGyWa7XA4FGE/CtJ0drUpxjDKfnuXLoCHvXkgZMGyEHo
wgvpTjTC+2nXIwjcOHP+bTKcRidQ7y1szXbrv1sAabyo+HQM41ERRFDEuJxHmkIzuvTOjXfLpSRx
5D5FbUvKuH8YYX909jKImKIX22fzpAit/HAnCV1b0eg+QQva0HF7ZdreouFDjh1VL7PKmNmgxuOT
C1o6nRWKvYYRrhFRruA+twbxVLvWsbM6WmhqXTcmFJHhEI7dGfwzSFqvuf8+hcPM3W6mdP118w2s
VJT17UlV/bZzjPfGz7VHiWiy0RQrnfs0x/FLm/oXPWf+Jwc6R05YnRYQEbrZLsPFTaOsLXO4ewwZ
Jmf6wfxxmtJpYEwbcdyHNXSqMJqPZY9zvPmQrUNkoq+0te48zCMyk3bU/rj2iDTLSc9jlOmYxsRE
w7+ZjrAhp2ObAr6XpfEzl1A3ODcRAVNb9en3JSl7uiI9XSxURDEtgpJp98Ky7kYPFT55Uet8MnGB
NmQU2dJ8QAJa7sj6Tk7uYCSnegiTU1NU+FrdBgchCZrUXNw8v29/O1C4r4iO4OPxXRtocpseLZqM
OdtgecjNRt+HThKdnc7RCJfn3ZBSiRhRfaCI1HbONB6sUmed8hvfP1JwAh8e6JpA5i4O9NCxOgm0
LL9dso7Hm/EXL79/NCOPmY8KiWnpUw/poiuOGG7Yo1VabqYWiXxKNO4xHUKIc0jb1mr5mkli3Pzf
29+/Y6eW2KQOBR01yFofCVocrb7Y/oJKf1/qArvKKlyU3r9/TkjK04E75OSon7xF6RIDPFu3RIpN
g5+dkjhl+/h92xX5je0ZNyABPTCqFvH+bxcuCvdDXhTXNMRo5JnehXpSjvZmMoWFrW2ob75ZwaaO
ta3oor+FKMKH35eaOHXIBU6zCyf1WkeKBCydS7UkWXmZfQOwNfBQHkiWrMDj9hS30itPv3+knjzH
bW4e2k5pJ6lFGyvy0gdfgmGYSdbZ+qnvnEfDRX/YyDNwsmvddZ8To3mw2nBAK5ne4zoP4OvjTWin
KkDNTL56Jr+LXn/VbUSDPjwWdMkWQ3Eklf1O73T/KJZPN9c1GPssEnCnHyb7uy/75S4nlEya5Z/U
KnZIb8SHH9fm2uu8LwtaMOpIQVPKLvDxV0EzEKJOgM2qZtoG0N2MOJOIV8OYdVSCnOJFRPxxEnfO
NilbwIetePAaSNZRBm6GMJagr/l8zXGZmeV6fVSzTy30+9Z1vAWYkW97PSz2//srJOXWjFsAjykK
cp7O+Yuc0igQ40cE8n8dtd4SsKT2XV8bl6pFwxD30oKiQ7M1nEE3JxWLplVl/kpw89tJEx2mkYlv
6iIOq0OULESjLfnTVyhHks4JnWN6YUQ5kvvRcA0E1p5AtQ3K/UQu9VN2lFYS3014ELik352hV/s6
zr5gNa7jSYJy9NB+YI1Zjh4Ze2xLKsxYqwdjerQIV30O5YCaQUC+iygvE9JQdjJNbng8t3HuTzs3
yQhmL8t1HuOfG2kSrxyL45Repj+zl+wtEF77THgXPnJ9X/LgxDXoccvMu8AcHYLpqHOPuECFb3NR
FoyTQI6I/+lEr0wh3eGgp/SkveZ1SOnohmcVzTz6opcPlQlRiYhcezOY9NQMVvA6nKPLzDjsRMQf
PK+5PcLCOksOzQctMldTwRRlnl2BkzR6E1kVvqmpetdNBllRN3VYm2DlMRpvEMLgn4xSMHvK20V5
Zd2zDglbQQFAPBBBjFztJ6dALaA3zVULxz91+qaKpjqqxvGfsKR9+y3pS6QXflQ1h00EvfUwVk9G
RC+g0SXJQ6iXjg7dBt2lMVsQB7V1NBp9jGJloPsZxj2rfaRdfPGQG7COj3upDETOto5QDE/GDrrs
25iUTxlJlYtJOxkZAlopJHGUozdKcm0NQsEJ9LGDWU9228pAUO5HB6PIPkkOIU7I1bEtdovrvnbq
S6JNLIx0AfdzxJQwlBzlmjn5sIrxNoeOfelJyTgYNt80FYU42cIoNv30TWh089Yn+nxoCQLMM7RL
WNe6F84q5sn0kJrQg+tefDZocA3Pk2d+yAV8gXixuxU+f9u25+dieUGXdzDdKqRZSDo60QPpK3qz
c1VhuoSUdbE8pR0ZNcMHLGFzMT1OHmn5XKG3hDffvdrox0+jhis9V3kSOBA8kMQicp46V9sxmmGp
sabPbEaPWhehu2tt3JWqHt89N8Rpzl2DDr/ej/iHI+4vWr6FXn+18wgqZieL2Pix2xZ0ccV3aK6+
zmkCnOkibEez7QjiRI/p1khuFDfuc2HZD0BIvAOH1uMSC1rrlv3VpdbXxBgJn8F4Tau5PUMtvjd5
5p96Tuyoad1DnpmvnEPgrJUmPFI/nZ7wh7w12QBUZKoc1l6SG6wpyraOwohh6F568ymRfgkF7JXv
foE3NXM5JYrWeg5n7alqmBRHU9axPDL0CTv7DLuShObW15+ZJ36TtLLhPsFLmfhkNEXqj57EZ+xx
7WUktGjKLBqfmjw1qL1l4YRPoWbMp9ZllZiH584bp/e59S+qLtITKwWodq/c+i78hVFv2qvhcmZw
pG1vCSdldqtL/bXSATPWuoezfaY6NZCScf6gSzOj9KNsTB4QA5BGYFnnvFokRHF87OVwQ8X1r29T
ea483HFaOYFEgxuJQXbwinQLrxZ+jt2WuIEn7Z6U82MoeLZI6blxtgayGdq4THWc5+ylgOtISjjY
i03CA0J21lseiSrjkNVU3OdqcL+cyc0uAw5LayTeLMdyfPXagWNThytdhh9abWbXOUJMmZnMTCyd
FkHsowdpaGZq0+KbL5B5ojVgvl4N5ym1HuUI+qE09Wbn1/6eKX32arriI5UclMfEvShml/zMPSO3
wc72ZfKdRnBAhvaL00a0dZAjBjHhMZWEfNQlDG/yIntu5vSE25wOhRDDQ8PHs+d8qO+YdMzs/rg7
MucwE+jzCk+fPTZC+Gt3tftW9QzJG4uMQTSymB76bLzZSSS3HIDTjYYYDH6m9jb1dKjQMzMdI8sz
7/IEizIy/ZhfZ1P3NrK0uj+PiLnKog8D0E6YZjlSPfqVey5i7JuaKUw8VqN59iRe/s7DukKa2Ljr
nMhe1RLlveYx0HEEo/uu5VfHZAAVJ/9OHKGfTMe2Aqn6bxBgyYPsxuTBoSESK0mNGk0PKBwJ9+Vo
GdAWORY85sjLLUE3YGQEAqACLXi3TWeXPUW/ZBVg8MiJ/FVNYN0+czSIF4AuBq3zzi6SRSKoVLGt
9eLc4o+hfW0l+65O/a1YOncS/dA6SymNLZVujcQhT2pQxlWV5OiWcvP7IifzUderONBRXKsKnA6L
r/fV173x5kYlByUPrIjTf7XpdMxnRoVd28XbqbzgjqgOs0HQ2+BWl1CmG+wRxfn38zV1H8gi2Fjq
AJt+raLPJSB2TXTMN9zkPErOK6KeFxn9cYQXb0lHI6Us1d6KMtR25N7skspCdR4R3ShCfSCusMw2
1CDWVuThZ9M+R0Bq9oiO+aXg+Wwaw/7R6eMcLbPJN4hwremjHq0Ao9+lHZz4bDZTuy36msdQL/f9
DL5M9ig/2zyjbqxJonAYvKIF1lDwEfyVmVC1agYokmaAskxxx/5yj0sDKpCjfECAacrCi3ejN4e3
0qjMF0GzHH+IraARbX63Edu32fdsTSM9qQRhPlr1DQEU6kKZOUe9R7sJec7cqkY3yHqvrV1FXNg6
IbFqreWKOIFkQolbqucsxCwuLeW8+2n+VIjUCVJVWtuqqUhyk0xGUwwfqeP+ZYYJHDLxNi4kitoy
tY3F4X/ChrsRVSJBPuO18Mu7mWNC6VPXfe55cunhoywtjGmbzMyg/B4B3WjNO42KgBGu8ehDTjtq
mdpNy8dnpi0cgp7wQCw+qodTD7HkL9OiO4DOKZr/2kxatg0543ubX4gGenzLQiJcbCYNG9zc1tEG
4QYEcmzJx+uB/LIY9J7bnmJ9+FBZ8jR0XgvPQRbnucNqRpoytnOiLYOhhWHsMGQNrPCtS/sRZxon
zHTyr/oUHpheN6sQKcHeDklWzJQh9x4CWczlaFkBnWB7wZAkQG3mTbb8Uwo9/uiJIxPBdtd65qnr
idNGv3Ob1Zji7UHmESobxbckbUBiJ0+7MLqNMwF6wEnX+FFpdNCdICpxiYUYqT3DJoIKbzIONIm7
Jc8RzFxzFB0tbdH6gInS+hDTV6O61vcGzdaNCdCDuyZD4AQYamOT2bVxABAfmFlrT5kNqQdUNqlv
n1Wt1z+mWf/J4MEi+NbuqrGfY4Ri/yxVBIXddZuCdv7FVtmXH6bua6Zj3HeKqX/I0wQkFBdthX/c
2Bn0dG7wuCnW2yr5dvOnqMn6f8OMc18te3Lb+jetpV5RjfROeko4uaRFtea7f3ho5dm3UoAQpcBe
PuIVn6s0PmRlesUtFli9EFer8/64NJmwVzoW3JEou8InXaX5FG4k1dOJEsK5gJRSmwI1ANWxsq+W
e03ZlP6opsyYNNOhpHplIOHbKG2pHv+PvTNZblzJsu2/1Bxp6OEYvAlbsBfVSxOYQiHB0Tv65utr
UXntRea1qjR78xcDmkINRZGgu59z9l67N3zFRBZRbZJmy54nf9MPvAqcAu07h6Evc6TG4Hoxv1yG
f6u2R3hB5WwtW4WKxzTmfanJl5mwxl1Zt37QtPnvnA45fAlAt5WVR8u4Il8PLcXIIaqDSzGEziuB
9aRz+wTWa145HWqhvtO0cdYlKdQrwfSPWZR5J0W70fF2bZqpNtc/u64a07UmjG83aVl9xJ4mxRtK
HnLAtBgVS6vtOcBDDDCLlzxCm0OO3bQoqlwnnXS4q6fC25PO7m0YThJrPo33CZak1c+C7Jb6RTRO
vJkHaBQ9LMQVMkpOSgVLmyq/5qzWViV0rJgFt2/Hfj/rOHJU1V3CkMVHRWwWck6eKYj6Y+1juyow
jUIBgck+t4+mgviHWo5uTopIh7YBilcH6a85zhAaJGnjbb+hbYb5tYhR3tnIsvTQM3aObh0pqcRz
6L+nHUUFZ1u5Q6lPm4xrpSHMkako20TsZ/EWvE5xkvdiYFSHTafelf5T4+Thji7CQKJ5aRA268SH
6SbtNwyzPLUf+QAAI0z8peOQSohdAmCQMzw2ucPBUyvrp1LJgyA3BxksmmFNjDbdKqO4i5Zk3tIa
J/dybftbNx28u7CcL9rECK1ETZLUXfYQT71g+invY79uT6CLnoqxB3ZpdvfMrga8EUhlolSbt7jA
XkSqFXc8M8vIu6EiJ1DnnpfxX5PxBOOEXdc4JOGKHRrwEp+ewvbVIi0ixht3HD+nRa5zNiKjW7Fr
J0dhMIdqXXXrVbj2gzsQLotSeJsY+BmU44/LTobuPgWSDK3B1XYmfcpFP8JXG5robdLg30bteJik
Nd4V3EOK6ROhkTR2UantZnvq1r4ym7fKuQ9hEV3jgvFGM9a/vaGIDk1BcUZzQFbsy8o0USeIWgVG
MWzMTOcg2aWfUM/DQxhLOjgJB+ciR3bYIPtbwn2DXtPlhNqb+neV6Pp92g4MJfDS2Zo45uXEa4Lv
F4ZEjvm3vJ+76itpuSLwcORfhYroURKG5dqTxcVOcyRPZ+TnuoFwHa/jBvnvXrfMcmvqNaOe8qw0
e7q34TOtzWQMEpqTkDcfylumSuTV8bEgLg33u7oX5k1j3uaY/ZnUY09mqtWkZyJev7tqdtehBZyZ
wQcOk4L3kRrRcwH+1ndOon9hF+xOoz9cB5RnYaPCjZVPQeJFMD99tmHljV6gIwYmucOor61Aj1wa
EMPnaFZL8MxhMOiY61E12czDGo6bST6vNPhcVLp7nWzCewhgD0q3xdpOUWLOPTiYlAxTWJHbprUh
jxWcaUPGjgMeCahACvc4grfV1LnZksou5Ifo1+deXLBELAq8PxfGDHhOEaejeY4PJXvqzlXXtFLG
lrcH6oqy4p0yN18ZTbmVbRntOkyPfRTbxLmm6boy7VOZOICKohxHCTMzAhUFutSl1MmQGFhoSwJH
rZTnysLngjMLxEpnfvrjqFBKzs+WliE49+kSdhqKAFwNFSNQ21kxHkTrLU3If8V7VgJzx7a1c8v8
Ts8bgrA0b6uMXQt3yRo8tY40tITlfOzy2b72TU2YjKT2J1oUNp88Rk740I5mtSMK6TymUEyHGeN/
2ZKLSr8FxwMO80U3VeFlVpGD0jeG+NUh8+JgtiyF/CbNJULjy+Dm7Lq2sVJaxzQs1Y90DkzyjQ13
AUF7r/pObZyCCdjkCnNjWJZYZirFgabRB0HsSF9szDeyfqeaqdb+GAzDdBwUPtS8pjVVIeynAMg5
JuzHWx3Htj00YUaUa6+vWxSQRtcYeAmt92rUykM48lpaAH13tlF82E7Zn/Bmd6dUldaSMReeNt3u
jzESnOOYxmdrrKfg538+EHSEb4fQo+CHGYfLiYYWyZt+hwZ4bJvdMCeCVwtPut+E06ZNq/r2o+Ha
c0NjEYEOXE3KpsPqS3iloFuPBBTcmQCoNraYGb+DQz1bMVEeMprqAOzbRZriJfZFdupM/4xdSR1d
cGr0lAx7bbo21VeVnUz5MfBmubaD/YBe5zKO0xPAteRcgi8L2+TWMXlW+Zw+Fqkm77RiXLtmlh6V
bB7mLBuv/W03TeUhnX4shQlINJf6dpz8dVP49r3dDwdRo+WeknlXFaAFQkbKAWBcChESLS3ic/sU
F5bW1vhShuq9hPZPyIDXwqD1bFY/Pz2miYdfvTJ2SapIqzckaGE9W82WSIPUQuPTtdp6mqhOTIJx
a53eNx6uZGOxQS9Dxo+bzELj6buTdXAn45TqozhY3bGQBhwwpDSSFKnCkDoiNJeiPCOX0+gbqtB0
Qmam6i/mnyCDy8ZbG33c4La0mHqGzsYfSsyj9S1g2lmoVtHVov7vK9AUSmH4jgdhXKXGgJlX8+T3
aoO3HyRofZ9lwzYNGwtD2zq3CrUlnLxbFx5qodaA4tdl0zEnSXKhBldtRkfdtwQKbkzXD9cdSzE6
UH0X+7TeSGWliZXMKxK/771yXsse65+ThL/krDdnq+6gHBCakfTUY0kcnWKrfI3oVvB743rdWwmZ
VZ2JLxWcVeyYA4FURkPCCztsAenyTrdL/aR5jEVmHa4sox4HCF8rsw0kqGbZhcN0oEqvKGxs9E09
U92MceY6K7wjc2d9q6XYpb1ixEeFTvma6Tg+x3BgmgRaDGIiw2RAZeCVP2RlbK28rQ6WywEsdVxt
ZZOOtIIyDxILt9y6ZSa6KK1WHWi5n+EC6FtDw4orwyZahALLfQbvfdFSoBzKCRxrX5FqMaDcc2fo
oFOcIEAi8tqru10NFOtYxf10nDn9Mdu6DeBN1MtmTnJrLfINm5v9mtzHdVesNZtCK299GwAq50py
527bADtj4zIxKHjW9xOdkLQc0ps2nzoaLSlnK7yAjYFRs4EwuTTYllZUxE8q1bJbUKq/iZOnUbTN
pTHqhXLIgsn6jsE59G6aozQ86vSpqFARui2+c7TTq3q0kJAXWbOeHW/AKVzo23nKnrvQ/gSPxywW
h44wGK/kDmNrPc+PRctqJ4m22nUIkFEOkVTV6fXzbLRvmUXRw3REJPl+TAgdEkP45g+OYOBQx2df
kTWrIuNiogRDdOfY726Oz9gr+QL4FPKwosm6AaYvkkHExUbVL2KvvpqCxMcwr+J1YU8tm43Rzgfv
dpPGVbJzTIHpu3lL2cQDMaf6GYblfPYYUJl9FG5jVFIk5MxsBuM8s5DHmjy6ef7U498DKVrGR8u3
skPvXH8CZn9umIfYtyGjtWcmGqFfuLEqBt3rVi4nRlRQIdwD0QXCY8+TPfrg3EWrLCuvC8hvvpIU
wV/Wqm896iXpZ+YA0AIQrHQ0PJMNJJTQSccTxuYVU9vyUVeMUMrsOye0GLJuLXDD5FxmnB95A1UA
t+CwoofSyHWrOaeO9bjz08a4Mz2IeLe7CvMNbd/swL7/7sbVZz3F4aYi2ImWWijWztIxNe3Ud14M
O9SqtlTrqz7Umv1PgGraiGjrGPMLiJTomM/FOafdGMwNZgzjduMhfV4xeSqXjXSSw8+Np/u/hyrS
mW2Ew54B/RzUPEOR6Mc9D2NXTGRh2BzqZI5qIFUvKg7BPWrxFqiTvVFj7IE1YQ422JSepOj4c32f
ThcSVpjxhPSYwgaERdThS0PkfMhi/GeG22zdrvyV6Mk7qhB6HzTz+tgZV2MZDgsxiNXs0vmMmWHJ
oqqW7kgua++sstaqN9oM4AV2dBLj3awiDdsuyofF7RDn2vaHBLlJ6OqzGkgc0gVqTXvAmF6hdNJd
PLsjWVupw/IDSd/CANkOQ7VxyFaZu8+kqbEvldsqwi/qdPkzzXdUIyUygBxe+aL2UVDpM0Id7Rhm
pGuM4AOXKtqqEUwKtUVgGh4jx8jdN5JDvkp5dkr9MyMsJU4GAjm8lnqyO5J7lK4UPpiZ8ackURgR
mPde2xDsHE3DZ/qmpXq+7XR3U1miZg1B1BZb/i3Z1DyruD8R+wspOHu2rZr3tTm8VQJ3rCI4xkOm
wiE2aRasyL8mgcw9zegj8JvIkH+r0I4TSueoxewbDzUaGSiu3r6djLdZd5w1D2/rpOIrbmoGoG71
HvaId1kH4EoT4M3NOrM/nSh+yhIxrr1d6dI0z3teEOk+2gMh3bkNnCl0XA4fYVCW3nvo27iUlXzU
PP2RvhMW6QZ6RoQSpau8ew0+J7t4iLdnBGR9mREZUa6APbnpP521pKeBROlc3MxFrVfDmqgIKq4H
TpgscXEGMMjuBEVMwUBXk/s4xlAGMGpZIcwXoYNeCUZGKJg75tFwaOVdCl61818mHwNThI140bmc
OkftPoGGfm9T196iX4tlNKdgg7xnf9YAQ8TPyNXnhT3Zd4DM7rCQbIHdvPpTcWhSpLF61j5VynsH
Sb+sWk0shceg2hLUZR36W4KStQb3bhJjdAZBwpgOxzHK6g+CZVkG5mE1pNWMCAb/fGxcI71GyQO8
ahQ6ikOfhBzzN4Yx1IAxJCAmEUfWp0tGQqSiBl4WBgnWrt1ubdt8qnNOmcVhNmMbe57FDn8DuEf1
tprU1XEQVpS52mkdSip4BIsZZjDIH3J8ZjrPZoPCnnPOY+EGEDc+RmPEr9PSqRbVW1caqIoQwVvd
EK7LGr2abmaPrRa+uJl6McP4rS6S+1DHpo8tj6lkBAqgZaKaONkqA0ZBXQLoQHsdMvP7pkYxsk8v
a/XNMHhLlUSnCeBk0CJJt0Yb4GwTrcvGPZluWgZJqe/HIfrMUuujyTEHpVFy1NrkXAzuA4ZYFCn5
8IJoJmBg/NxH00MKn1bg+Rcp5ylPeZRUFVwPIZ/ECExkqDH6mbfZqQtVKHkbW5GsCCxfTCNlZ12E
Ojm6zIQptl+a1osAMBj7KhVPeQkSSscvYszNktMOWeQI3jfjXL0xPb8nQWebpj5mQoEoL/IcwgI4
yNo3ebqP6aIBiMQAG41p9V2r8mPyh61bURFMhv7i0WFBW6bPbQBVKgwilsVMoh2RRrRsZ9hIOWQe
2//2WuKpEgMUfzeigxoZE8RJc7QquXEcUDWRLe6wuUVLI4eJ3cJNCWUdoWlJn9K6EUSkMT2ZM0L2
HKoc3zJ1JL6XIjFPMmZwn8ZmIBLwZ2WEuA6Jhr32I/wkMUYjxITqvXXHoGoItiyz+pIDhPOJvNpw
uJDr8D5y2ynIVfxYwHai8kdJ6FcTLwQIZex4Dh11LwXZ4NUDeYgOeoecvvO6dcoPTzp00shPf1ae
x9wigXM1OxR/3lXkiEqzDutzDsiEipLqzCHaVKH8i0xWUW36GkZiQtxuAwmvJy6qybeiIlAyRnbX
C4bWNAk4l/rrsUy8K5bc9diaxED0aXa0wxuWbi4fm4xdYpRfzaSNe7th49cl3kB8tVjpeTIiv+UP
zS5RWGNb6VmbiSHYIIRdqzx/MC1RXRs9phdSt2shGZprxUfr3OmlNrwYXDyZQ78Ru+FXB3suGehU
dNbtSPHVV7wTKjCwVlSyAqNjaRgKA/2sWHG3jVFVC71yUU1a3cGKzMfM8O+hhfGC0BoEneYcQ70R
G0NN2YonZoQxrI/l7mdeaRjGc9JITHTMsBkYmAbIUbc1SNsIjS+g7kyhy+k2El7Qep0F5Xj6OOho
p4daPCnnTij7jXZduM5nnsvI5PQ/E1RgTOmFWEmsIBr++NmAOZ3QSKRsbWau+LRAyKOzxBr2GQlz
1Y3jgp3iM614neiXndOCJEe7KxJwxuve5cBFP+JJ9zngJ3n4XJLtgbCyvorQvMc5g7jbhcfiDBfG
kW9pnU1w4kGDVdHvPqLhKCYu1hZPQtV9zf6iriAyaQ15bw5TUIIl1JKAN2+h+vwXUiTeFKNxTQhx
KXu1i2YcTrTL7H1zu/n5aEbxg6NTe0tsz1l7N0djcrNbcuat92WVImT7+RAQIB/++dLPR+LHBflz
wylsVDddRwIHNLzBQH8+Kgbjr49+Pve3//5P3/Lncz/fjMaCSOn/ey9/+xzpPzB05sJYEtuLp+Em
XvtzE0fmv/735ws/nyO37l+/8Of70ri+OYZvd5P/fPjnS//5bv/26//2Y/+Pd/vz8P7lZ/488MRz
5F+P789v/Ocn//Yr//zMnz/2f/2Wf97Dzzf+r9/zt7//z73+fEHETrPOZPMbe9rX6I/henLi9YAk
NKhzAku7HP47KSDLxKpfBAG1m26a6mVrksZK4OvPJfZz49TACeZbw3/Kf9MTG4M2b4LBKod9m33w
9iqxZ4JaMVN/3Icd3uPKqNbVaD1nVKiEj0trM3TaPUSOLyVmuWlKDkndTNdoZB6+jBtkiH5dsPj5
cPxiVe7/3MRZPyxnITEc6OlWodkKGtoznHZLhLeQTzo/22ZWthE69BbwhyFHLO9cm+mDNlrTxhlq
9pq8cLddXdvb7HW0PTtwpL6SvZlt0e6f+rir9sOQXn3c6CA4UNnZNxu7XuRFEOeAAkbjlS0g3xSJ
huSziQBY/qx17q2ZCgKkzhloYMTc21iPdvSBKFxxs2u3G0eGHUNKN6dDG7ZI666RJi1Abujz9Pef
N8/sOH+9QeE00XPRNXxLNXApjgp4H+eb9xFlByFZPx9aBhQDBxe06NpfsQqxCHs6qkHpsw0lZk+W
ETbHibQixvnPjINpdqbILsCx+MSkroRCU6ZDqR9yYC7jW2y1SJzSZBMWTr2I6V4pYy0rjRBP4I00
6++6DvZWq3BHEH0J14ZXr8tvVCaOssBZ2BL7Y24Me8mqS31A+Io2Jx8VyppbFXKMqeXWhkYoZn0a
uq7b9lmbY+zZpXoYhEQbLdp4to/DwVUxlhA/oj7KDwPA1X16O/p5IFdWqIAZmxjUZ+zBRY5UFVAY
41M5PrZ5iXZQM8kodaKT8Rb20YeDDxl5vvj0omyZ2aqB/skVrEJHrJQpc5SW/YWLsV/Z4HLTenCO
ttE9R+PN5Emfeies8XvETcWT8y0QKTNGTIiFTygeNPkr6+0nY0zeafm+42Oh6GbSkA4tzXhoouS/
Vqy4cGcYMMTLqEUx1BjGnUV2ieHGgdL7e9eYXmZ3/C318iUB65n0bK63YwmI0OcKSreZzUFuC0Sd
Rf+S5skxSYtzOVeP9N2tIxCDU9T1K1RXySo3me7rSYFKCU0xABkgIzSukl1zyIpIrl3cqsuCjJ7E
8RlwFs6nOQDn6gWlMRXcwSs2qLom8AAjsylnEPshTamxoonMb+GfQ0CZi6qk9ErMF1cLSblGErLU
rBENd3+lsMCqYqqdnppPg2agVGmKOwdfZCW9r5DmY6qyaaHwR63jYQjmBDosckvwLbnzUJPnsFUm
q8qgrTM3v9YDZ9e+w+vECD7A7YabM2zXWm19aMD16Ljdu0l9MYZePiRfBOm8mFqCG7BvHoQN6jRM
0dJgWks5AvTiyZnilhff/yotKFfVE2KefaobL6XJ+RfXyQc4VhIQqv4t0Xl7uwg+wT0gSvcxAxID
gxgf8pcHIoku0znh2HKbD7lrF2zFUhfR89Sa+rrR5bZxUMaCJHI5PcqN2TQM0TIecBTaexo5x7Qt
f1ucNiQdXsdemZxF8MzsW92hS9mxOGN83TqKVxyb6gxtfhkTFlf2RIH60Z2btoBmpkOkPnMWINLn
JnVguLbPR1TuUTye3ZiWvOBMtaaPsbLrUdIkH4n5HC2SF8CETfMpUZyoPVBFauSRRFa5zHCBQEVJ
3yZekmWG3EIY+tlQ/lHV+aYk62TyqVB4U0RbU2vQfKaXxp3cJTXO2XcKDYgCUbchojsmNANjl/6X
LuxsZ/TeSzrJq5QfrhtfaMAsmptFCwryQMKPIQvgOuOu7OxdGJvXJJQWBwdxyQrSBmRtL8dGXTht
7W+57JTaxRN50u8jHFx03fY+RYQPWYvIQiN+ibRwabc0gPWmObd1si719rOWTE5aLhBOfYCkGyOD
NiPaozWNL02Vu/vWB2fCjDcDmEjnFXwRls3c/JgJ8Q5y1IEL8+b+tjPjSy+gZnPenq9l7r/Nt+Nu
Tym/Iobo6EsUHBkQVl0ca/N3aPsvCpTdxdTVKUU8QsAvWbCkxfGSZ0vsJwEs1HQ3T/K5jQFmjepN
OLiuBnK52Dnyzeyk7+gaNUA/04kVO+84sGJKOnS+9RbPJKSCum36NxURRMg2jgQp+uxMEHNUVy9d
7CII2fYtsQY2FO2FKGamOucpRUIMpo9N0b7zZPvR3Prp9ZR/Mkr5JUrrW3cV9t1b/1Km3h4DZCAL
96Xqp2e/cY7uTVmtGowDpanI2SUAp8Y3gEchMMqi2/RTBYkjMxaZe1suSwIXCjoHSRQTbuF6Of6H
eY0AgiKvKq4jgQrozA+5Y724IUI9w66Y5FcvRtmOC0evQNqE4cERz11iP1qTLYEOdvcOw1jg2e5v
377BgjHw+kNK9WIkH+BF84CJHjN//USe0WqsUGQbs23hf+RwoKI9cpBj2vBmYtu8xrV/CJpeFVcp
qLHakY5xPzO9KTKSTObkggM3wszg7a0+OhNmvI26eNUqpvqEGW9td7rkuiQMorJjZDzfqZT4vLjk
xiKEoHALKqJNVuUhACSnyG4yq/vIaU3gcZQlZi33FTphrNXZtm5CsKwdVEfM9TAjh1tGr/dVSgIh
TKwqU1xP26b6bGKKIzbLcym8DA+w3Mh8fMKAD241A9GRhN/daDsB48mgquOD3YtvqLIi6Ix+V4dy
MzEPYl7004228sVPXNX/z5l9nNTX//mvz7Ir2nq6/0JLXZAVW5ApPt1Czcjk+g85szWqhfjfgmb5
/n8GzdruP1xL103Po/Xtu7pPZOzw1bREvlr/sG3ksFBNdRvCrM3P/BU0axv/sHQwT55vGgbQLI/I
sL9yZi3xD2HpDkx0k+haUxjmf/0tVvY/xcya/5495lmOYfqO55qWbtNM0k3936PaxOg2nSXtfJ1W
Bp05zhRGUT7r5fxbtTLdDBIYl8pdeXXkllju+BDNYtvqOeYfAdd21mxystz26pQNrT7PX3PBcnLU
OWn26bQi+WSbGh6TRicfTj83WTMg+K1tEJpMhf/laf8fkudMU7j/FqbGH2Tzz3MtV3cdW9jC+fc/
SA5j4xrkKxJt4LymZf6KyCbZhm0n1/VrlyA7abTa39YjAyAGrKgaRCAJCdyXBIyRc3spMjVsNBLT
1iDVDojakD0Z7pqQZ+yA/W999HkD10RPj6iOXQOeGJ2Lh1GizyEECJeRzxCYSe2hx9GLPPArHeSI
Qm9gVhJp1sG0y7s2jU5NiconKnQYhCp5l6Z7MI322lUscEz5VoMNLJjcVmspBXLlEL8jLtP4NCBx
lm375VDzrJqs2mDKI+W3jn4zPX6pafFSOPhwbufqCU4/5++9O49QLZs7MuKetLl4j+W31uTnGx2m
vM0CGvi/7JUs/Lq3QwFAOyV5dpis554ezGjHnVq/jHNyZ5U0Ho13kib0Ljs5Uf1pyvZqxgNy2nin
yNmRmb1uk/jaPCV5EqRuE7CfrvQoORQWDrCUgPnW2XdzFcw6U1d41rixe/nemUhHyuTBNmKo0bV5
j73iwjjx3tKHnUZuU5jKJYXNdujsm0rsJNHu8X47KwJM1VGl9YWUOawnWr8xyHry7GRTIQ8mBSth
pW5T/b4q5pNo5KNlkgi1M61o62vMHxg+wjx9y0V0lo2xw4wKPorzSGw/uuZDVgqSx6urPmcrWoiB
z6i/zLNAV2g/54/OogvV/Jhi4Iv6nFnbl2rOLk546Ox4l+Nxgy4O8rPeTvIUKbVr4IT6TgR+OFXn
2x9jetquxIUO+dyjzC3DKJg07ahEeRWNOML5PjHYW4WGqikEqp3Q87caNQJtn4XBCKgwgNpaHqjx
ix6D9W+tT8KT3xxnfgvz/qEruUBLplHFtGtReYheO7NRHFrXPqmk3+D944TYB9jXhJxPY0L7VlXW
B4OQV68l/qF1xt/Ea9GW0xnsICsS2qGS1gkzy94x4xf4EXgSUnSbozhKwmayiOs/DY8NMcpmqv1K
LWAfAEdL6X2YMeMvE2M8VgjGzHH4VmkeDuogz/NTHmeAlrRAqfEQWVOgDHl0WEiyXNu1FZt3KnZj
1N/1HVyi6UkLvY+k0G7EYr9aDAiHEAz9KoT+2A7yKMb2M+WcvIhnYS563UX8Tl3UxP617IcjA+YH
w3z2ugTZLFd//ZQMAFUhTiAAXeLLCEpHvtnC+wyz5CxhTkgkvK41nuO8ATmN99tpre9x5kAjydjc
+HL85/XUkgHHtwiTidJY5/d+jwQp1U96ZNybXvc6FDbHYOvJLwMqo/dqSgNR6xyG54/GTj6k7zx0
Jzrgj3BUAxH2D6o0Tn6NzqYrTuSDoctgXh/VR4RnQADy6mluaBGCj7jouR8AODqgpAoKkK2NVd5H
JSd/Kx++FJWEmodjNcAJHbppiV55XHT9+MVQmQZ0/Svuulfl7n17a3fNb3otn2jwb5xgJp29Nt7B
adFXkGi/HVedpd7izbk5JXLjJ2DI2FbOSxRVr52PP5njHVjvSyPsr67S7xo4OAOkrcwnsXeIq1eh
iCURxa8pmw5GVwfZmAdRmb+PKnnMOI9SDD4gjl+HDrMWzT1NvFvAUp7iUa3QuW4du7oao3lXmtlV
+fGjaXrYYKM0yGIaFom37ow6x+w/ISXzEcnMwe0pDFX+bs7vfUZGbqXna6oRM8CkDmkCltAi/vDb
9sGynCNmmh3d6r0VyZM2pmeXxI0W1clgXdxaPFeteJSheI2ICVVhvEVzv/Xm6aGJuos2zoAU/MBJ
0wcs6SfWgJdGu1cN1mmNP85JLhgSo4ABTB8zUUzQoGLQIc+A8Uhi2zsKt81UTRf84dvcN0964z1m
IbZlR7ngyqhR3eRFNtolG+VRekkQuRtRwhQmofLQ5NkpsonIVf0BgQfDUlYf+jhjjXydBv7xtoC1
Qwfcbjfp6amI/W97zHwg6/OZYp4x3kaP/JPfFhcHuG5jmefCCasbtPIiQi3An9716T3n9VfNmV96
Mf1Cv4TaEisATDzy2Isz4rQJSTjB01WpXbNK7BMwRFl0Er55N5ag3+wIQYn2QKf/5tAMuCwIrAz3
GDH3o/HYxPHROE9TuC/67o2srqvh5IcwfAYMR+Byd0d37MnZAPF54KGdamAE6PFg8M9PcagHPgd9
I7SeNce4mhUDJhYuNdAvNMJX1FvC9T7KI5mnryEJm0kCyUF4x7zvbxuiY2VP0CdozKQnvXtEOR/4
c3tOM39HukkwwIVmsh5ta0te3ah9bdzqWSSsejQsWaGmadu2ZrXBl+4t2/UwwhkcBHGcShrXoZx3
A5TbZR57TGnH4cWdsPRDilkMGj8NK+85Imgi1jZmXZ+tIn0Lk/hLd+WvXu8wRXkUiE5/KXhtpxA9
JjipPu0udSXvkyZ/dzz1UrlsGUX27ffy0RnhklvvA33QARINoQzIw3CwYK076vjJU3vru8kpL8dL
b3v3fQbwOxMHZi17NEe3/T4ypn2UTp+hKiNCKAYEDu3C4ilC+5TF3J0oi1+5xIStHDQnrd6umOs/
yYpEIBFK+JjznSzoHHlMzQhwIdeme+oL78v3qJjduXiuihzJ70pHkGYbgK1iSZh982BPkHnNDK9P
9fKFWwAcxM+DB06jxOb2drZQb8Q6giYAZsiRtowKgTITNBfbqPW2M1SIThTAR41Htyuw3iWkMKN8
Ht3uHns/HLT5qTYb9h4neLT0BvRHE9ias4UihAxhodfWQ93SFm2aAG/Ne9JHyGOjC+1TnC3M5wr9
vcuwjI8erj3N5PxRkooXOh6yEH2I7nQN0ZIdH1I320Ommk6tU4XXwnA0lgv3q/Qk8mlPO0fCLdDp
a/PSTfu99IcHiJ/JglkQp7x6l7fDdTKUvBubIjxl8Ghj69YXKeytZH3FeLNsC8PYTR7WyqYOCKS+
syEjbiBbPlvIBmbSlpdMulvegRxd9TBOtg7MsQuAugGVTVB5xR2AJkZ/JSJIPU64DybYVL1PqZHC
GGvwpo1gihwHk5501EM6TE+UO5z25tHCzQJ4tUk/0gi5HDrJIBPavEHS+Y4E+0WbUAhERgjep6k2
iLXUwZvwhTdMmMWMOdWs6f3PJk66crQWqkyLNS+HdfAjDrq0OdZlxwVcARFkNUEx1iPoMM3nOoQM
JXS46IZEuTzKe3s2yrWWImwvbBQevCdDlyFfHTv3+pBffH8O5j76jFV1VD0yogrpE8kX6Xrs5m8O
J49z4+7LmCSisudxJS6BKDmZA1Y7vcr65I52s5gru1vPk/dhUUjAHRSL0FTzCivYs/DZKrrWul2N
6yYjDDOKc3OdI8WNW+jNrubCLywemhtsvCcDuCZec1mM4Xec6edcpt/aLEuQNWx4EgKdPhb/zd6Z
LTeOZFv2hwplcMf8Kk7iTFFzvMCkUAjzPDiAr+8FZtqtirxtmdbv/UIjGZkREgm4Hz9n77U/KV8N
yALpYSKFBfdK3t+3EqJI5WAcXGONwnRFVUTsdfJSanMmYCSXxK759+lE7uwM0uAUhtQoflQ5vGnQ
kOVSzxnUDoPxYYXM42sCUvVZqAWkTGnRxfRKjN7BhH6yskNU2/1773Fwoc3vsKontW+StuoS3WN6
10JN1aZ1kVlWNrxy2uN2yEQ8CWtrMbVOjNxCrJswGXbhyCVF7pODkMtwzr6Lz4Pe4icDZvoqHXx/
/Db1agR0TQaGyFcgKMTaRE7Yofc6GgrtI+mzKy8lSKGzc1QTyEROCespSQwZKhUfunFIMiewkpKw
rNr4LoSrL0k126JSQOBJg6wH8L/NrACcYxGJlTag5RKTelbopCiQ60tpa0TQWfpXU4bHNtZxkE1G
tHDduCeMdBdmP0jqsBcltISV1KFZlMioZberuFeYJD+QdeeXzikd8aOYRoU+MqfZDwNtETlDgg0a
kXIXY1mpxj5fFZP9JC1/Ry5tc+dU1am3OES6VnKq5ylN3KAQ81jdQbKDje788Coygh3B4T64bSBe
R3NcV+UpL239XJNntBim4ZgaFtVU85E6Vr9PA4vRn/hpadMVHco1aFp73/JPp5YCrtAgAXVVX/Dh
9LTHpaXT2/TLlWHwN2ccg606Ml71wnuwqwnmbxRlBPD68ZNHOe635IQS7B0MNtkzvU0sreyRjLns
BkooJA/gzsvc2TiWuiecmKiFOeOPWlVhCUms4VVmGqE0ZrvXWoeZUOSRYy5cvpMLUl1oDTZflKsz
2bLae4PgddBz9j0TqQeXUFmSlzg4w0ouPKA9XsfoKK2yE/QHlP4FYt8SdPd8qK2HX2WaFsjYwnoW
HbCOu+kDyQdoNL7zyduMRrIB+mjt+gZcicA/afGdG355sZr8h2b3n6b1jm9EHOzAXrAXEj0Rod+1
KjQcxIXsolwdSqUBA0HtMsIRIqYQvnXuJ3Nqq2uwqnrZNXK3Mgfdro2YrMi1OBVGdRETbcLQJWB3
aHxnOUcD3/UCo0Wkccyxorq6S031hoSp1FAxtmqCURPymQTFDwwQOw9x4USe3Wj6r0leN/flPmAP
WWgClRdZXx8jhwllcoIf3uzqOZwi/VDNXnKB5jH2UUd5MsYyzizE1Mlgd2tvZuad46QAPNVS2pN5
0S4t/qPOtsm0se67bnixoTXhVKfLaEjUfrhpJEAPabk/0rq9EAlAfbqJGOnREICFwGq4j9DCkpuE
aDiJPAT6erovxHccEuBlCvFEXNTVQzmfh8DeY4HAePTNp9YGFlJrDFmqcga6GfxU5mA+kuRgPNVJ
85ql2SbmhAOj8DhMgPlDHB2Loi7eVTxejcL5gl+3abSck6DvotTlVjrYfmAutTCKVymbQh3CBJli
fzUkzS+zK1+hdkDunH4ZoXqJGsiZvfUjzfovd9C+VTlXTSZS7FJzv1PLMOCrUi5YFEYRIR4/yKvK
V21Qrf1qGBbSrL4ap7s0qFURTaJVqbN7fS6RNbrwQUnvmo9F4cfEvN4Y6a4fdOM+d0iM8TIH/p1c
+kpdYBVeTMI91i565lUYseEx0EKBV9HOYjj4YrjmFobRr0GSEwEO4A6ZOvhR/MKbXH3HsY0RmnBI
AAgFwm9kQRkl9hjXxyjgxnc8kCc+7GEl9Hfa/Q81vhMY2Lg/PWQ2zry56litXIMAuYCyrIVMDRAl
WzkEBjDW0sh+jxkFxGzQYcogSS+OyocxUxIflJqcNMJ600lt1YXJpYvjq1aRERNn9TmEF7QZOxAN
eUkgETwUsfBM4xkb3iGIrYMw22kt8Ng3IaPLwkUOdhgUR7yyltgGSBAjJSQRR6fpf6mO9YIYxWoR
MbYj3gsYsiXQExcOd06A7bWsWobdGveL5SPbc2H7mp61qwRWb7ukUgwI89RTxhuBeyYTPaep4TFo
zEw6iG7zJOR4dsoNngyaDfErxmuLU2fU3I106PCbtoexPidFU3DiJ1kPKx1Ld81YnWNcrQdgOxtz
m4XDlogiyR6QXLVkeuklmOtIzMs3w5c47l8DOXyZGtlr0Zo7NriDyEAd1mlfA0rzRc9E7L6oiUGf
WcFyIAOz1cNTWfjHGPZTEZFe1HI3lgEhZm6PgRKJUWFqREHiGRh144xm8cFNp21KYhdWGfBNAAwL
Wz6YOimkLJFPHEghABIu6aMUCXP65MlzTKrbOKD6LU2F64PZ84Z8mp/iRxoQGUKsFugUvOYLp8kG
HDqcqlWr35d+sekS+iWTmCuXnsvENGFiToWWLVHk1kjfZ/qqMT2lqltXDakimub322kQ3crt8G7w
g3kIuomw+mKSBM8rtD4Hhx9GJVv21V+JyJ6BovNPeMti8JxjDXFyVMNrCLoN6ZZ/EUEv1hhBQtba
4NkpjSuAd9B41lE4GO66jBkTFr/4LnnudM4uWXTg2HTvuClWSXDaiL3P+ElJHEg+vZJrPse1uwws
yoZQ2yurghcT3ceJRMPhnQzXug4NmAxLZGwFHGP8LnoslAcmr300jV9dhmQ1kJQXZKtybERp5tvc
mkrPsPXmjiR3pbhCp2JqBAnDyQx46AkUYwvV4pCB1msnirHMIY5FwXp20fOCO9B3h5yNlqxyY1hr
shyxjvrv7IjaHTOAhVmRUlFDkQcHfILAiKQ4ApXQt0rf6ZSJ8WgwyQvneoPq4M51vBkv6x0GzMd3
JTXUYtBj4jR8jvot+jLKtOLFMvTt0CuctmWCy+XaNmSZtNizhQw3IcAewhesHUH0Wze3sBgVGFKU
SUtM5sWS7s0h73xv09jOJUhDXIwk50bgjTh18AtGRsbyoxEVMOKUdQt8Lwr35WRbUNi7EJNl3NCW
df1NgALEzQq+RQVIhrMpKro84TRI4eS12BQMG4QkQRQgRkN9gVDuo/UyxOmIjEG44UKcul9gnlD7
9sZr3L2g/N15dnmZ6vIoYLftfQ2xQt1HS+S56YoTBdU8tGXUFm91ihrIgga4LLH8TsqeExAe8MOC
SPfoRS0qrcuWwZT+GjPWt2AwN03X7kQ5vdkts/d+4jCECObipM3PgFWAVJnurclRa+PX+ZrMIrvT
0YH4rsN9k1OPo6v95IDGdRgGb5qnrlnPi0CfWPnr/susu2bJPKZO4BaBmmEokTUrPQYa1VGaK4NM
xIRAXiRbCdUnHM92djj1zCqhPw7nWrJY5pJ+A6ifHxUur7uMrMTCwSABGfNitg4hjyWWdLSNIeuQ
voectpIeI+zaqvn1451DMAspMvwgkyblwsnap8oBXaSXpoHDAR5fluHLjX6lkUhfHIdzhRSJ3MiC
IyV0Jj78X7bmnFMpizX4AnJwFqjOW2Cg1quWvuRJ/yji6RfHH9EU+942tk0onvx8+pFXKZ0a+QWB
Ht/6pL7w5O0aLi8iUn44WY3N0VOfQK5ItR2wF+ieKIheg4eluT+6JPzlNP7X0FbmBhMDtix3YCL8
VQkAhk4LQgD3KXjhPjvUKr1aobcJbCqGVOzDSdswI5kBvBuBy3gBiT1ZxkS0oupiDg+xhkQVI2bm
AZw9NPHriSY+YPVN1wp+PvHIgmPW2bJ3nYG/J0sfy7aDzlmTu1uP5CVU3oOPcrTRu2jtddbKcwnW
i7qmvMe7BhbAJ+paFEejnP0KJrmR1CTHoWh32BIKOzppMoUXFK2B8+KJkYyPQu0njLMGKYy/BJM6
LgeTT3DjxciwmAkSKNhmR2EB3gBIsxY931PmGkAYaTRhhU8nFhYDYTSxE4Cwg2Weo1OKjXEfKsT/
tvlNTh5qmr6HSgQqZOW8SAl+eT4Usd5xUtfk2qUUK0U7JxRyBRldliEoB6CcqmMtCv5O37uOYx4v
ChO/S9DsERh/WOa77bRvbqG/Dqp+txPje0zUj6SR/NzuvsJbdU/XBsgx5s+4P3beJi3KbRy82QGA
Hkjfh4BsByLh9FcFL6CoJWea+h38boTaeOpdjolxu3FaZ62FYOXZxyUdRMLEtromV4zpGff32www
bVPb85IHoXNRO+5nFsUdPTwYL0UaryydhY1JHQythDwYgYvIS4GjVjgo1IvO3Xg3OsNJw7d6BDYD
dKXVnTXV6qYLo4+8d76dOisgzCA14w4g1gW9ti2STY6HZ5Ql4csNCEYTqiFdqxz30kIMOfFQUcK+
T5K2mhui7oDTQ7jckg7EvaT/IlBiY6VsUnqULUOYagU8rTX613OCQNFGZo97Kh/xZNubofd+YRcG
ywLQR0+8HVF7zMLETlgQH7Kgeu7i5CMwKRyoGnfOvN8TdeAbUbcElAc/Q2v2JeSiZT0QPegbbyhA
nJ18yJoKl3lH89Z09I8OTfHSvtoPXhXqnNXQdFUUY02vqU3YqKdQauMG8ya/kglRo0HAtASPibRH
s7nPFD7a1O3IC0pdQhe8gj0ny1dZbYk7t82RdnocnEb9FJIauLRxHEihEOwNMCE7REa2+tW2o740
h9HeJKSsyMJ9b1GrBRnmkiFea7QtUfqhpCSGh5+4hVjddN2dLWJr0dDlD9s5lXwKgfaX3hlVDGrE
ZCxYPVmwNmHLREdN97ZX3dtTFJMUg0LPth4aMXUHP+Kk6xrVu4h0VHaOyQAZ1dpdOMxH377auTli
NK8T6d4r9W9dxeC+Xei64C+5PoXLRA2ZyltnWVBAR6c/9En+sykhgdUtN7cW6QxC6gdbgjTDMMLp
we6fxkYgzp3Nl2awsHtUpRawm0RP8bcgfiJquUDlnZTLdDTfmnE2BZRlslINf6uMX8ZxYtTobrsg
O0ZN1O/6qT37BFf12eNEFwFaTryqOG/bQ0W56LLIRlqyCmKazgzB30jYgtoLrZv2DpuCkiTZ6E8g
4V6w/2KrCF+aqa7Xbkv/0ZNQsX0CQofYvWMH31p1eSZcIcB0EoGK1/AQxWc+Bx2rvwEnia+yN9Ns
TWyHRvb0yxACOm/KWLsrGpAtETlpNfX9MSRn3aqn/DBRXtJYEiY1CNHkk5tdiG638XUnD4IeF6HZ
Yb8z+7G8x8C+6Rp+uSgJg2VjSReOFbCEqKcf6DedvaTCusb4O98rJRca6N2jKzk2Fd6pwdS6skbS
ugiI3JBrpJYU8NWKAc6Id1+fGNuE7axt9NZlCU6uCm0LxyFko9u3VMbGA3oh0z6zvkwbF4AZzUDx
4RlWuuH3B92Z5Go3dwprLtJ71/S/Q4cuiZWBoeKfTbDbLDE80WUeyRe2tBc2nq+6qp+lZkfLrPA2
YYrbWes0eyldPUBzlr0oop1QkPiEKhLx4fXn1q10fh+Q+yTW/hx0PDkUr4uyt/GsUnR0XeEuzeaE
1oYM0FTf0++l+s8NsHAQSnZ1xnEzd/wVgTqwpcIv3ybfd9DaRymfCzrhYZEQ0IfedjCLbUsevKvM
aOM2Bj3C6AFF7ZsF/+KVgHnQxrZaJT2KsD7UaOLY3SUySWPOULtOOTcd+/J4gCt8raOq2AfFpYGh
ch9RJXklZN+5WltTHJX7Ibc2NO3pWgRZBh2eYIBSe/M5Ae+iuDTWUU+URU7estFKdegRcje6rFdi
miAWqW1t+89aRIBfMPnOiZGtgd63MxU2EYiVlIJLk/n6vps3QWUg7sulTQOVpDSyaMl19IqCqduU
LVyovMJwvvs58TLM5N7zZH+Q7hxsVr/Qq00fIYfcwyMn2YtUe7xN5Q++4eS+NyisrO9S1xlNomc7
GK5PEEuSjxuh8/WH0CwU2ZH7jBsTLkJ3KMvnxO8tCnzL2wb+5N+JKhJ7nD4UDMmdo7v1PlCgXjNc
4QhNwktVcNg2Bu3JcDsLCXf1aWU1U/LBdtY9xEr4VvJpiJ0F9VlhYo116mMQE3U/yGOpm4RG9Pjn
Q4xl4zpkaFfRQBll82h7LrYbFKIGA8mSWtIPsGJBMWoqee/p8KXp/AzteHXTdhvX6T1ExULV9yXW
bhe0mNDSs+tGbwrieNBp5Hv/NMmsqSCO5FGPHKAZvjOCYw0nXNuFc0xS8WHXzOHqlM6gmunl/YAi
AtAvllGw9BZRYk7y5DC3ZqDdZ8EPOHFvMspeK5G8cy0w2XgKE42KiUqyZMA5eF+u73/HvbhU75oc
n/OAZlww+uzfnXYA1X6fJckEEDU8Nlr6TNIBJiNjRaA5UxDPf0Zrfq9xqW3oaqH8yB6Ivfuszdks
puvhAlPel87wZy5EcO8y/GBr5vM5m57M9m6hXcZEdOs0tq5FoBIi0013+a8pT7WkLkREnAubudG9
mwOxQ5U4EALxM0vpJA1Z9oLv9bFx7Q/CQU9pRlJ6r+iyW+//ivGill7CeGaw01dy7TeB7mJNstoH
p8bkWuqEa9vQQ1GiL6nG70y65isZuq+J7X+hTME0SG4fdanycTEPM36pzMwSSrF9Nxn0Zklf+9Qw
OM0NyO+cii2Ab1gPKtyBDXJWie1tIhPxp0VEZ8oE18keiCB/j/3g7V/gIUlWaXpE08GA9sC2dlpK
50QkVcSZXIsvPeKg0e1WnWWHy9hw7wGmkv3o1FfHiLC6kkEDMCXQEqL+OIev/DEi6UyRcVLUVbmV
zO2DRu3Ra/mclu0Z0pkMECOJ3g0Yu9xNM8mejFfEwv3y/2sub8LKf9Bc4h38L/nf8qP9+FOQefrI
0Gpu868Cw9Dvusvb//OH8lKgotTxx7ueZekOQkmkgH8oLz3r31I3pY7AkhgkwzRQRf6pvLT+bdPJ
8CAnmI4wDWql/1FeakL/t6dbpk7KlPSghZr2/4v08vbvl0U6BkV+U5TO+EfpeLZA3ukIR7je71JF
6MQIFZHKrAsSODdAxdINQF33WAxa8uezLAQ80mjTPmY3v5gsuDtmANfbq6yeGLZStxCB7LvLGBcw
z5LxElo8aN5g72NDR76v5WQGi48qplYP5Dhekw5dD9FJ9Rvmzk9Y8doXtg74QO4crht4yyFoqq/O
675hRVmvwk8YReoPbCD9g5EEGvLIetj3eoRxwuk9kg2M4UESAbCYKYJvVhC+pE6bMM4rfLQUvj7s
U5sTRm00Yj8amXhsk/6aTGr8kZjorgJNiD19E/1RD9urNWJx8FsCXal+0tfcUKSeY0vmpNJj2Iyc
+uH2XlnIb88I9b03hqfQ1MPH0SjCx0Ck2l3JzkrsCHJtgmkNY5OTHXy8PUOwGv3x7D/v/fFszv2q
yhYljtWN66T3xh95/DM2pfdmTUNBSjFvNzI4TBwk7F3A9CdKzPSoFXBug/nZqFHa3J7d3hvTRJB6
23mH1LpgoEgeG862TzXhY9QbFRi2+WWT0eeJWrNYMXpaMCftX/IIsjDpT+w18zNN2dr7fz1Lhhen
fY+kas7B/GD4aXNuK42BFzGfq9t7qVsc/uvm+r9oa4Xzu7TWtV1bCtu1ECQL2/K4vX6/XmvPIVXc
9Owt9hcGgSRfZvABUSUBw3BmAHuyqD14rMAPzVOkaq6TAak8TATzlOI2OklxDI1S0epLX/E+GK9I
+of7xi4oo4O0OTlM/ldOQxmEA8B7zKcAo8HY+J9T6C4tML3fhX71SmXtOcQu3clQR9Ki88vtAdVF
vTar9oXdluzdwVM/s/IS0sH+UgaNIHeMmsWQFj5ree2de+riOi7PpSG98+2dwBsieMj0wPrSuTAD
P6lUjW+BrrNvlXlwhp9kUJrH9A97DAfSJ0crnL+AeH4g29skbcvYQytN3woFOoog5z+fla61FuBp
LiLRAckyotkZSZSeSTecFr53RugTnI1kMOdkIYSa7TLupucMPdoDfcrqwQ2Kl9EexM4uwPVAre8Z
4jtQSuC3ppt58zvaesrSUTfjKvEFYwXiRsozSU/+IY/iQ47iAu3mCGaMttNhDOyDX2CuqlHenh1m
4neav9ft4Vjprnz22gTBIZ6Q26ssTLfMSxrGk033MhWAXDsn/BxQuCzA606nqO+StTmBJE/65HCj
eBEbPOLHm19je3kioYUkTM0U1UkrRlyW0q3Oo/c0VhUReGMEhI7U7ffQaz47U6Ct0tEiBC2iHzkB
Ew+iCH99jxfCqtr+UEotoTGfBbgMTcKsrRj/eegEnFpmuBlmjATq2hc2tW9t8P0nR1dPfkcWot/B
gZg1Cq/IBYBqts2H2UCg9MhaBh80lFfLHH6Zml9/AHmT9OhTcTYmVCNTdtRbryfohGFvKqph68vg
XsfGccjiNAAgUJo83v6brmHmbTTvVYSCbYyKZ6c2yeUDZYdqgrLHTHtoC/9wd7p/UfKzmzgwEaVl
OqRyGIb9F+G7Xkd167iBWiNd5joW9Xpg0Pk+JfNZ2Bjsu64MjH3QUurrzbjPhqx50At8UXaGu7fu
6NCoSjb7dn5WTjTiWeecxe0PXIQ7zJEQsulMlIgHbLJPitP6rZwB+twj5Dht9D6DrGQl2jH3CFhi
/RLvqrbvqxRmfuUHuHFGdByN10RXHycTMylS2JNebifGubjnsj+f3d4b5vfi+b1goBttJNwTdlVF
2GIqSJdcLq9001+VlYBBd6rDthv85GeZW8myqwN1HLpsPILfZLoz2dnP61/+WO/bbNUVQIjqEp5w
zngPdmeEB6jSqhUkWQUGAfiNyKv6syoMmjfRRTPT8b1zrM0weeaHHTM1cm3Du2Y609aGYNf7jkAe
YWgNgz1aXznU2/Xt5e0B/v2micfdH99/Ygv3YE2tfKZ6jCAO46Lq/S0Y+3430tCgv/TZOsxKjgmb
Oo08wrP8+IeBgpM44VBejPinjCP1KzLFry5PstdhQIVTu2F2KcFFb4Kau1rJRr9vNJ07dd5uwQlA
r0RE9ZCTUL6yGuMrBd5/xkjx3c+rXd2kwZrLi4Rt5W4VpFiiOgXXsTJ6NC0Nz2TE2me1LgOZ1uLA
pr3pQRJ96hl5HIwrvctgm/29Pd/wE6RiJvvNOZofMB03HM4YI87v317d3qcrmwNbWzr4tJiKw3Xc
i2Z4CuYyhj2mPWsaQKuUfpfTKwtpED+nHrI2RNwT+K4w0frwtVq/Ml6lWWZbw8315e2lyzHQ76uc
fA+UBP1MtVjRO+9RMZBBcPvRYq9Rq1br5CJuHcj0FvNZ3CAWOZ5yrLOf4EqX5ZjoT7XHKTrq6IAq
5duQUKb6cHsgVrQ+WAOtv7+/p2cD0O8FohBSl67hEedqmGytv2+4Lbx8IZBer1UmtPvMd5NdlrEv
jhxEzBDPstZslJ/ZX34efYop158B7GaIXRXpS83qVg4J4d0PvQzPtwopbarvaVIYVhM7f6hNO3z0
S06YrjcQD9eFj4aGaRV0OMRHKIhujAfotnVQbaC2NsfhIpmuE57iNZdW3/tuJtAUZwXIOoK6HMOc
CI/OPeIQccD4g0X913ayOAWoHi7OV2nazKFvz1PPWP/95yXnz+O3gtp2XXM2TmEMtPgR/mJmcjqG
xwHKgA3mKSY/snxNSr/5TLrujyfzO7rqGGJV1XD6nz+vo+Z1qEkqgeKCM6Ptkv7OzrPhOEHNx9MM
SosTY4OFPaVDrKrsZy/SZxnrzfMYDi+1EnZ/hcL3VDMj/pHYdbBAIWJu/v63m41iv/92joGh+3Zo
MRzbtIzfr4a6GMJaFiLeZHmXnLrKCB+9OjDWqZ4SKyInFcNPiH4EOG3ubrV17ZU/u/6pVGP9ACSp
fqjo/y0SA1aj0SYUkKZ5NJtQ7XyTyFYN3ztgf2mxERYS9Vkd4UAR7dYnqRdiC15LNRWviVdg/2Eg
u0VIAr6tHX6outTPlmKwMZSduY4iPb7SwR9gdAft9vby9jAC6uuLrL84WdouCkrM1S095/Ywctsf
N4UL07OFcErCg/U4CZLrqxAWpmZ16VXhWto4TiXRnDnotNvmhUlbfkeyQ3auoompxdRFG4uq/FWm
BKR2ZtGcbJkVpz4YilNl6Jc6R+V6e3V7Pzb8YkECVQdFlSAX2w2AWtTWI/W7+agKvFI58QzUch5C
RtJ+0JpM16SyP3RSDU7CC4xnZkgf3sTFHgZAxD/HPDQ/aOl2KyoXhI+VM1Cyav+w3f/vpcGmAMf/
x6BH6hYOwt8vhtYpG7gJBnrl1qFLwxTiGDQYlo1hin4GK3J8MzZDtA0ktE3HpjG7IxCfagFOZ4jj
2YNjHG+bT4hh3RzDkX6IDTZOmeR5QcPsD3lF/1yjE3a9PSMRpLpqioX19owp38cfxztgl8hXZG4R
e9zbJC3Fv0KZoSpl+XkwsFJxyjWXCA6zLQj8+A0o4t7Ie/+amo6GgcN4nsIyYrYQ0N/h9l51uoze
IgWkIaWZsvr7u8j+X2uEw8mdfcG0OHZzWPlLmRTjArIcgW5RyA5fdp0bz1ZPT9XUlbjDD04r+bZN
FaJeMuVhMDW/1CYYtBpbw6pojfJSNk/efA6tsm7Y/nHrmYPlrOuOba4fpk1GONajrzn7zq3IW+QM
8VzSWR/nratlUhnXGqTh0lfkkxhqOURj85JGJae+YBi/dBkgqQ4ZydvEAsjtbTGqc5dx6PwQK/st
n8xuncVdBwnEqVBd2uMJKsV4cnofb1qhQ1Ul4ntHSjVOBjhKsJrn8CvZqnU+jXg1dScGbmuAVSfU
CPL59BMdo/ctEnUZpZF9FJIcwAjL50tRMgvMk1I9mGhw10bc9EcDXBWwLVQvf//9uPMq9tsa7jAB
dYRhS+nZNrbZv1zYGhRVIRJu41uVnNOsvmOf655Fqe9jcF+X0rI67FPlI3dqdq47LF30A9j0UcAi
uZoTEZU6hjYAzNuz2lNIIbhhd6gqRt2sn/qGq85FORFo1YZoEgsdQ2ETv5tMa71N3/RpKra0uosT
K056MKQ69r6P2/K2vEO42IbOIDcGFrBnzpY2lQsOUL8q3/U4xPnXhJwGLXsb9yRYEPVUXQNNc2jR
mtPPBrlWHqfpAl9qD6cFtuLt7+0n+1yaXvKkkLwxsvDlXo2kehUStY3VRE92YkVIKKqfHdvAgrOk
1aytkVgSarFuo2EhWN1KntJMbEAhSh7AmLp30PeqrQPxax1LxpH2TC4HcChXs+IIwp/T7pyKiu7W
i9AGt2ZoRR2XONlTGIjmH7bom/32969XWjQS2L1oeEkp/rKJiV4wuCQoYhOJpjpk+TgcHNsZ/niW
Z9geRrAZ/3mrhAzLgJA5SQIZ91iEiLtvn9dkBt9oa+0z3eVwLiisjlxYJaNx5qrl9Fs67PBm/2Gb
tPlJLrKPpKx4o3Ns54fbuyRF1RsZwJlRrdOcqaM8OzkTz/Hnkd6yH7SotLZNUMLftT2QrrenGZ48
Er58sTR0eUhxQXwUaGlVOnlffkJhCsdnfGJGhRuApW5Xebl2IqJTW3SaRsos3rxWxt7XFBJjJisH
jDuI5dQVNkYtfdgQzHnN5sHjbfpYm4SGoE801aIMCxokSTreo4sWiJ3Y2ft5Z0e3O/zxnt5eQkSQ
H+gpycdWbvgG+wPKJcilx3CqgPTkXnAmytdkkYrqfZg75m4aGfn9/Y3szAvp79+0wVJreZ5h2lDt
/3ojswlr0uf8vylKgIlYYJtzEYtiG3f4NqeAj3h+uL0fN2jxX1yXPBIgdK/dEATbwe2xBM8lfcFl
dFch4L1971EPatU2tFdsXtZ9QDzMWjjB+GN+fyrdU8SMAvFRLU4V7aOTQ9jPiYg8D8NtUK9vf3B7
7/anVs44Kh2vdT/pW0cvn5ogYGRpIg9QVlqeHCbuHAIgPCnpX4tKfuXCDT8NwKB36aDEQxeLJ5wD
iAx8ejPp+Gcv6taQUlN+75eOfEoI3MT0M7nrW4Foib0yOxze9eBu9PmwCANOW7i55q9vL2Pyc7aE
jESzVnfbWVH0WXbIwSuNmgNraHlCXtoumi4Y/+FLM35v8TlMK0zyWrwZSDCTAf66O8oAvZCl5ykD
2lPKSf3H1HsILuNaneJbVynVcfDipSkuWgHxDzF2eTSBmu+rFq8KXrLqkRwAHY0eU1qjEshJHZs2
XqbnWKKMu8T0gqMsCB0mppiEBz9nuaRPGDSnaG5xIxut1qVeDosGitKhdbE4m1NaQSOSxmuLEQIJ
ScxSznzsFTL5PvLe//7Cha4gf7t0aXSSIe06ri5sflnbsf6yBzV9gS8WqPq2KMhTXCWoMe/8aIof
2j5r8QhF4dps0LwOeWpsmBInF8N2vm6dEB369VonyXBze5nh7WFBT05egUDOG2V2uZ1+lBOTdjAh
/iv14ZMxmNrdbuZSOGqTNUyYaSC6nMT8fsmBBTj1rIy5VbIiehjsPjsmGMceJoP8KTFYjzDSssca
ZgHwWeAoVb/tGdhd2z5E8dFcby+EIYHDgODcNYQJLRojbHctBIVV7xeY4l3E/fkA5wQYXXcgLD5e
enqNxzCk+R1YBDDgjOpBubclrNuGK1jz6ZajVg+3Ik2KWVdoEW6RVY/wC9KekKNOdLThAZzip4iH
7Clhs1zFno83GefOk6Tm3ofM2e8cN0RCJzJzkZhWKBjTmh8QM97kFMt7RewSgiFEmm0+Xnva9MKY
pi3inZJxYB7M/V+Sauj7viE6e6kwRl59LXwTlTvbpHnwHYikt2esSWTIKZevtVAx6/AQK0btDmEm
FSBhlEQYbDOYILpTF6eJ8eGdF0RzM6XEpoeQwp8jZmCmY8gBy0m6rZZdbOjcKxt0wYLTW3HsHVVt
G5keyWUkPo0cvm4pKi0gPjHCknWrklEhMMyXb50kLWmm2t4VVUcLhd5zQjAE+URnJE7+riuTh9ur
/zzYRk9vThhVAdys2Med8O5Sg2AfonfMJ6w+3LrKPQqbuJEJ/9JVCqz6c7u9+T+Encdy3My2pd+l
xxcRMAk36AnLe3pSmiBEGXifsE/fH7L+0zp94kbfSQWAoiiSBaTZe61vmWwXbHkbJG1Yk13kXhW+
VQm8qJP85llMcyK53Ze0fTLWpDBbz34aZCzlZ+NFIIgz/Ux8IJ4Nt1QJXfQhNK/vRX5ESyTRVzz0
WowP0ikKudUMyjgPoSEQoKraIRsw/aZxdzzEttu/yExvd+3Q0A9H2qfVYqsCZAuNObwIQGAU4pzU
onjMK5Yk9vizszXYdOrG8jwqjnpbyatZ1N9ljmykENh1l7N6iURS72XizbDOhea/9hrNACchSEEW
uLeZudYgLiCCuLlxjY1ga1fV9IlXxNuD73EftKa7qh3C5Ov6Nhl7QiCWDUPQxMb9dIytT1bh9rPm
aReTuPY3PpZ2n5GEuDNkEX0Ojo0W7KraEIHd/XazHiX90PVbOpZ4tifhr/x+QLHRaTEop8z67jku
z4jUN1Diwt1kJO0TmRpagb7emqZhD2VkfFQv0mqaXUrWN343FsbdWPkrA9USj9yC4fWXOox6URWZ
3MtbxpFFHwjZIfgI0YmfIuIaqVYQ+udIvG9qcCJQNoNze8sMEG9ZD+CIxQY6/TRDsljF3SnvS+fm
FtPb1GESxjj3ZVBEL8ox+I1c/rU2Mu8D7sfjBJr2UqFePOIPg8ruEo1MSYFN1LJw0Z0JJola5Tfo
AUL2joYtv5XtYNVfrYlhKxx3LK7qSymLcZcsR/5yDeQSolPAUms9EMNSDKgvf79Y6xMS4Y1/+/q/
X2A75ReYf00eRmK+crdC4OHXN5mnLhEKHlhYmhCNTMfNXETuvu9mBOGl6x8t396paqBINPhdnqc9
hpbdH2lLsuwGpHg2B4Tz4zBBgqUifg2GDLtuKKeVmr9xCu/N2URWWOXNvpTtZ5jawe8J5HvXyOwn
czw2zgBMRuqV/U4NPrAOfk2kFu5JmHODWf429S8QlemvICp0nviofZnSNlrVY/Ak6jb5lrcfGISn
7xYC/G0TltkegsrR7ivkuZSoohXqkV2u19FV/f1loklirrJxXwnzp9v01uHvBFUnxjoAs/EALlC/
mWmZHJoaL3Si18ajDzRpJTv2L4OF/ttK6/KKFueJFfJ0aMuc+b6mWXqm6v1ASIN9YT5Cate1t7Ge
N2HqnMexsRhds4THSNiPpV5WV9NJUAKzq1Z9XtuttUsqWQXsGnCjlfhQ3wAS+WA/THlrHnLT+chM
9CbqA/WmwVuxRsGwpvUnX3YsHPCfAwqPe2cnYqc6RsgO13EXT59B5pFdPQjznBqG/Z5FCQBoK3kp
lo6EbmEJMOh3q6OCLISnqUoJbexMwkTmCo17FU4nva9IiVPneV4kG9eG0KK++5+xtIfPAO7x6r6J
jXziKCFv4gdYtpB978MJFAa7ecFjgFn4yG7pV5gNxQpt6PTCvdP89u0egd6UNdf7dIUUBQH0ELMz
xZoBdTCdPtMBVTK946cpzJ12O0NPaYp5RE+j6S+SwuV2RAZ70jToM5pBqAfR7d+9OoufQju69GyC
nm1sxM/ZbJEN7wxvmlqODXHfM0Ziha1968PlszwnVo6S2qnFh5ysdeO4zYkU6IU/Ywof9E/z1egi
OouwLc4BggtwzsJ/DTMAZAFEpb3Zx0SKZESRulaWHselEFLjHCaGlzB5kVevQ5Z/xETKfWlD+QEI
ndactbcM7Q+hJ9PLRGwFnTt2utIv3jBMxNca/ik1lHTJ2fYpxulxvzakiD9pSSM9IFkznLXp5oM7
UpcnlOjbeXRHqp98lTG7h24p+wMifY0EbtVotCntdt6usuP+M/IFwT8l7l4YWBAO5+SPTbvIc1MG
KlEVt65CK00MFMhNMugfvbgBXV6lwd6LAA3cP5EMZXMOBWXjJ0J/sBDyY/A1Coq2FVblHLbDGlMN
gCJHVi8Jecai6sYPB62hNM2budQXmzpnhcOGQ1cjuyCdcHHzRc0KD8ranRzjLe/c8WJkOf55fFRr
4UhnYy4PpZgKEzZD32/DwdjMof8nZ4X56PhxudcipzjEwu9uXkZhIIlnd+27JDeEYLqphInkQoJs
+U7e0sMY26QBW7qzs8aGnnwr+0fPsIZ9XA7BXus69+ageyO9h2iPuDRz1kDwQs1S/6yNRu4dve62
jSy1fWhE6crSu4ltYR6s1W+oThO/YZ5ZfmHPXpHUUW1bI3K22bLsbwQb4DAX2qUT83yj53wcSuun
Pk3eU0VZ41I44bBSNe88FY+YlfVTZaUNhPYe7u/9+dEDxoHA7ca3OI63GJuqbzKLJtx8wUzcaKU/
upQZztXYyOdJRyQMBcjYqw2Zutbue2JVn9UFvK/EscdQbbTZ8UmCbplyl+0L41HxCLAGy5KUuL4L
aqPQAfWzDAIQ3wskVioNSFpXz3Gv38/w+m7vPyREkK1azzs6ybi5jVwUFrj90sRDQqQGaSHAnFYT
uIabHsrs6JaOv7XBxJ2nkl8PUaRLMdHJfjAKP8RUIldzPGq3CgLkg18H/qvZkKNu1ENxJpOrO85k
jZd5nmOgIvpZHUUkEt6PEgOOR1Pk5aoqo29ZpU1X/rX5JrP8W9hbGkpsax+OXbBK8jB4gdoZoLye
/Rd1LRztepMSDkVeYm/hB0c0QjZGB0okHMrmiRdix6tk+kwAQD+MLWgfJ6HBi/3WsiiTaE1Gj15U
lAxcPX9r/ejW9t78w7ER7APWGwmjGkmxVgtMjIT6uu1ispPCAMg/aXn4zIh2Z9Z6Jp/ywE+ovTv6
1J+DFj9OD5MBfKvB7EphCbiJlT1OODJPtLoH1ife8M2Kknsd/T++AtUYWm2sxjS8v8fI1OspNr4k
rUmyvgyXoANeZIAKX73h2OTcOX7+XWQZEbMOaQ9dRy3VKjG8ZmV37tVaVoBiw5E4t6zZ0+ACNfWk
msZygncsoybCccyjF9uRs1N3mbrf+DVKHFHtfkicZB/XJFEO+ljdppheQEB58JNQj1tXJz/GUYwv
hhYvgSaV8Vp13bRolotLyyB47DIMn0PwnmlXJfnoJdKZ2vCYsIML9C6KJFr6SsWJUbNdDYR6YtXL
3RNe85qf044p0GTaRSD/rs3e8wjGpb18X4ta2jxudXsEmGGl815t5DNteM9dd3rs+agXgRN+mi7H
3NXY1mPRtnITL0fhck0dqWthMw+3cEyBlGOIlUvhS1W//LlPD+qaWthENaHYlgnfNQJLjTpp6h99
9FYEspKJZmtSf+vQLqSGTH51VfY4wBR8WKidJ1XUlwipkpTdUEwaw7q1bKoNwnumpDm/s64utnJy
9aNF2+9mj7JbMTqR7v0q0eOuci+YAa1QB5L5LHeB7rpUYJEoIVNHUh+8uQbThZ7O31MdwTndJOjY
IFmQr+D5oQWDhsQndORs3OQomjO6n+EcLC9EpPFeIjEnREngbd00PiZkVDyz7/Wemty/1i7WRS2Z
GXF0g/yvemw3ztAZ3/yUhE6KPc/hkDskBzOgV31ofIMngpTD7ZqL6RNSHqRGv4bArL1f1GtjGOWj
lVHgonT20QKrO4Lr6lZV5jq7AebJ3suICGHT+YdQx23blPafmYNsubK8lXrwEuDvDuckZs6MHBYI
dTAgi9Zoz4LniL7yYnzKtRdrcNH8BJ333PkTyJw2+USZkoFZn7GkAnn7nDsk8TH6lrMvhvoodZNE
Bqqh2KKL8tU3jAJMammdtACZv4l2baOjg66wuXuwEJ6acHibx/CFTZexlU1dgl/EpK6O/r40IIMw
RdMVjXGXqJ0JEoP83TbdG2Ad7XcrAnqMUfOD1gPoruqGb5FM0hK/MIv38hKlcHB1eAaPVVkdDcEe
QtfQI8cD4e6wbiN06lQUXDwK3+ktrSiNJr96H1panw4FWUGR2Lss9OAXuf11YctDkfA+tQU5WC+t
H9txnJMZzQiqgMNWdSmf1YsFF5nyZ5PiUw/mK5ar7YwJ6jw5mXF/8caEUTOoB6x13XM+mwHxKo5B
B3+k6JKliK8oQHOz1sV1GFixsbLRNhouExRo3ruI7fpbu+yM9GVnxB7Tfonzfo9yexeTk/xuBLY4
JLKjBLWscesh/LfrRpL9HjLnVXdymlD3tvqS8pMl1aUq698FGYQEAwcCSoD7+bcp7JGrhrG2/qC8
tTYzI/0o8rw6GKw9yJUnociljLLVlAhBZkgPpNX/RjC3aPaNU6gJkGG+9agV0z8vIx3xPIKZZZbi
fjnEvY1uwZQrp5PdwV5EEJB6xQaqd7lBqJKVK5ms6b5Pz1SIwJHbAVr95U1NkpcWhuA24FVRtAr1
XuzqseMDXip1UGKMS+CQO4SPiCkovYz5sO2XM6KDUfpE87tYZAaqvaeNbXRJ3Y26otp86rKj5z8N
YBw7TZgI6gBEp6TdusGuNubHMbLSbakRgAg8hDxhO6k3nRT62YGU1uFsBBozm6em7INTtbyoI/UC
2a48QfyPgpdwkUhOBegZV2T+Mwsxa4dVPv9Hp8aKydzYFCJX8HuC741D13SIgt+xX1/T0ut3QcY6
LVClTZcUUHZv8zZfSgcs128ONKj9qBnl3kbGdejzbrgNThPjyJiCp0in54ua9qZefBY3W4E1YTWn
3T/XGqeSp/uad560X1FUv09L6ZebFSS1ZMOsTiW6k5UZTduCRGkiUfqS8jXZc9BAAnlgl8r/Ghqv
qZ/7X2Nh3Q/6fx0sby0UKS2zne///ddF0KS/GQRW6XpypRLk/Job+2lsq+5D1F0DIz9tz1qmY1Hr
AuKlnLz4NEipHSIeKjHGWEekBgY2Scg4Icv1M8v22fLUGT4A2jzH74nXKhLQApO8r9aydeRBdlX1
MaT5N3jUNjUzHTFNA4BiEO9mnlof8RATadBjWlGnCcs6kvF0ltYIkvo07E+O8ZIvJ+xvlheAAsQ/
p+NTyM35XHbrMRpwSdCoe1AqH/XSQY44BpL8rnrZn05zt2BZuFdk7LLcokH90rvYzavSchD07HuP
ODfReo+q6V30PfAxM3xk4TWte3Z8WOdbdHXw31igDeIZd9TOcRqYH24RvNfh2JzSRYw4ols6on/h
Pkx765vfmxCsDHSmPdI/ryuKs9/V5QHgFRU7nSanEjlIyyC+EaTnBGxwLaLwNV62cdhw/1ipJGF1
SIu1oQfZaZ7afi37DhuOTehXMUV4CtOZVtOC56FaWLKyu1GdwEv4/x5FMiSXbLmWqCNKnmtS3Ns9
D9tJ3X+ib7UD7HOWJsvdaYTJXk7Fd6cmy57/AlYb1Z7WEbfYSV3mNmdfdCRFF5Edgo0Y+JSbrlza
df5llkb5YdFlQeETvhbdS+lU48VeUtnnMYOloEsExB5qGIIiwwo5wMS+8iHPZkjqgxeckNpqRNKR
T+dgF4gW5V0qwp0uo+qcKB1eKad1XvjJZk6bkix2r3mY2pAP5O95ssDeBLGkO2N+kX1cP6rPKDL0
anff2rZ4OcGGHUPHHn4vB21sj+pgwMlzrs2kfDDxZpyavGDOWo7Uyzz7lAOq8Kyuk897oJfQXtQ0
lhLyB5vK8tZxqstn8GsZfWqEaL0GKgfhQfc7IH+BEan9mSOZXsV65T71E7HyAuvbwaqa4DYUrbVC
sBfuBrrNxPOKP7OuW9/b0YXfk/9zEBcWd2LzSOcf+3NJX0cVf53i92DL4L1P5vksQzzn6jLRyXB0
C/cXxLhwTbq6uMo8oO6tDr3xFvr6FjAIy9CMbO3G0tMzWnRG7EgT/TqhPU+KK+pJ1naY65ZtLrE9
/5wSj9I/TR0c36XnYE/efCpmfQOirIHU02Hplt3cHDTsAfT6rTdDC9sXdRbp5lta+IxwIiQxeegB
zAWVD4SiMMZHvbLqQ0V1n/xHEgtnAbJ+eVFH4F+5axJjGg6ZqrJ5fv9HujAasc+dzSTndjB3qUXs
czLnPwluxLqZxuEjWbsnkLdGfoqRm5FT3pLn6xJ70qt6kLbwaRs7MA4VKfWrCYr5xffFfMWqQW10
UYqauTz1ecW6JCyP9TIv0UAsFv85iRwaQBX1A6o3/PIJbCILtUW/pWRbQ4Vj3IFMu4kcH+JgYjmn
tomm7jdO0RIrSX91obHvRCqM09+XmT8c2QNLE90ngGKVYnI8sd0KTupIveD5TfaBn0EKHdNVkRb9
RpkslL9CuSpM2b0BHRs39z8Z9hbALIVmb6jB6w9QGdkoLQ1O3yLYPQbw0h0yQJJFgRM/b1qHWz1t
Xgure+k8Of9g0wVBYTKsa2D67VVzsMHGPcpa2dfi2trpl6N1yfMcut4ZWNy06gl82tG7G9b6MkOK
Kjl5ovJO03IWLROptEL3mEfOkxGH9XrC6V7eajOEEF4mzoner70xEkngIwr/dlt93m8cLDNk4i2j
fQKveNPUxEPqS+NBXSPWhm6ZDkFdNSOQma+l1oiDHNP+1JmyP7XLizpS17DicS32qD2H+b525a2D
G3hUPYtx6VTMfoS3UjNb8OKc8hdktSjMetXN/DFZ1XRr9T8bXiUvTDg7tUZHZV3RDF5CzJcV/N8X
tZb3XYIq8rE9mYFzsOgqX+6TDM69nY7SiWTzn3oV/CIO3WVEA5+naqZyls6XZZAtM1v+z25wIJx2
sfVK9WHaSMKw94u4yJ/xF687B5OOXmymCBFR4DjZ3vBn8B+mY7/ajfWpnhRavj9EOwXU7DP93NXL
akoDnhNPyGRXjZ7sGwpjtygexC4xYBz7QfDi0+95C8hyInopMJa44OnF8IliDMwu/c7mYTthWFDf
X+ahB+K9Hh+JGHKPfpBYG62y4m/LV+jT/KtAIAINMwCGZEzd0Yzi9o04lKMVpdYG16O5FqzfjG1h
QIyMw+EFuquxz4VefDrMqn6Uz99L3Su2PPyHDlncdmKX/Wy5ZLS5S0TeP0Vt2tQPbEBwIDM+RGlu
UECVEwTBGjPQUhwfJnQdpV8dYmJRkqTZyybCFQGBYV3TnTg6NWXyhF5yH6zSsda+5nr43bdZ9D4R
2AJUA89WN3sWVXQZH9TePBnNgP23Pq1Q2HibhOTTnKccrZ7QdbKI6qBehU7YPpld25xqAGlb7GPF
KjNH6wNqR72hWcfGFUkGEBmyV5qtUkkrcbTHs0vWrv0Of2rcjCzuXplaf7SQf56yTv+0l1V9a2df
WtS3e4PUpBWiuPpU5f6PclkMJTBLuikcPwaPdMFFoItkBNpX5VqwqTLghSxx7yv0dlmm2z05LWYQ
HLIhjHYClcWun0A9N0NlvdU1WGPDHp7Ufwtyurji5uXBMAhJq8XQvMadc+2FeetcyOaRllmsOdzx
E3HSjt1qds2yOV5VtoROvJTtcFKlF3U61Xl86lD/rJghwo0d6DWSfFNfzf5YfYvMMtnJ0DLXQ07U
Wu5qxdUhx1IVnucobS4gZvxbTabFrYjLemcRAfMgxGBAxSF5qMUiy10UdLSmaqvG0EXRoJitLQZB
G08/Sz2roTDpFvaLnyTh8f6dR6EvsaD+9yT2zB/LAZCk+4E+2Mmnk5VHAlu3Zu+Yb3OX58/LmdKw
JvCT9DKKHgOmbmR2bbhvl8FMLWfVtaYjoSrBHqw+6EGWwWOMsM6btGB33yNQEnevZf8KXsS9Gst4
qjYhgdE2+3Qk+m60AuOWDRJQlEDdvAMD4UEU0vpmkzuaDwSkeArnsETw7P+jL/urNDNKkW4SzzNW
ZEe00DoNa5/bU4ZPHuaZbzPIG3CuFoMkyQ1Z+qyu4ZkDoZN2eGDEFD9Sd3nOrZ4A20CnnOBWM5RO
kUKss8dNmoruNvjo9aUX9/ejZjlKA8GEKXvxTo7ANadj/cbQ1u2nakoIR8Apdv/70y/44c4kwi6y
bseuEM11RUVLE9F3Pk7ajkpLvTGFmR6DiXxl3S68K/2Nh9G1LFwBiXhUR8kMB6WY6Q8t1wE9lHt3
zM36i2hSqif0KNiTPqsmfyKqU1uDI9U1pEFKtgcEFylfKbVLY6B4cYBtrVhz+quMBcjOdez2WWYw
m0ph6wiyWDXUxfCz6AWOqsawtw0rPezh3bguhgCBK0gNoAdVdwqTFPwivaStL/GfR9g6rIeP+2dg
Yd3b/a06MFK762mSJUTz12SGzJCQkbQbDK1n1VEB2dJgBUVLMRJOprmJsqR4VEf4iYrH0ZN7WDRL
LBWCBNoa086qiDvxyGZydljljIsaczJ6FtKPjTNSr4MqEqjagHShXSU2gXW9P+/aDgBOs9wzQgj7
aCTaT7c1nV+e9tA2dvOL5T1uV7yYq0BLk01YoVu3DJpDntO7oD0s+2WyCfO7/6KUUmiuFPPO1HPv
DK/Jhc6AJvHBrX3QCnopSWGSOzWMNLBY7ndGoVRQjbCaB4tmyX2zGeRWtSUyIqYazdhaRHVBFgXV
ZeW8HTS6OGTPjpdw0eFawhugay+dq9Hg2+gMG9DggaQrPV3qOJCsYuQ7DlktbEn3TRsT07WI1dYL
SfBgx/WHnw46nF802KoTTFoCj39MUuDfkknrGiGyV5wcklVzk5Faey82+ZF3nZrIPsRTVF47GTeH
USs3fm5+kuy0GKa0CTpucC31tr8w8hLepHQtPFoPeP7x9i4uVkdawYb5tdiGCTSNKivzlXJWmDa9
ItRMBvVij71iMlo3dUTy0wQuSKDx9Os/vejNN31KzQu7oz80S+Pz/e/V1q8Unfp9Qs/laUI4vnTt
7F9Eusk/97+bXn6bjc75JfKe7YA+UMagJOO7YE8c4ed7pZ5jN5LvRxcBrzrFhLa9t9D1jgFsUaCr
j9ZmkbsyOrM9j6VcjhZP3zBPHoydjkVK62srvZ3/pLWOus8pmvPA3n9VdtX0nVHnwx9dWLVN0q1T
QKIPjNwkiclYPpNTPt7KLNtEtTSv946hA46bO18/R2Fk0G+HOFH22nhKqq8ksJ9BlvUfRcruVwtL
aP89/eAioHrV0VukLm7X/lGQHT2gwBuaI5qRXVW0I4nPPJf39tIY4N1qaxzaQF7O6iispvYcLdfm
5VpIyuE/76Z+sLp3XIzZQdG2/E5+amzLPqFVOmE1FKWo9h1Wy+tAy3KTVbXLPAUeKWg151tmja+i
GPU/pv8qq0x7yeiir6RG87Qzsw8rDxl/1DMQhePZUDcRPpQe64jDviHwLCA6U7CLYpDeYnFK22Uu
ztQsSdpwEJfUWcuQovYOR1Ip2nM8Wc25+r9HZW/qhy4YdkX1XC0ipzlyMMsZz+0y3LSjVCfqHa8H
M+rMpBxpRZHvhMXpX9sdqSYDUsVFLkQsQPrkZCBHo6keN6LWu/e6B9RkG5G1S7qof4/1ul9Frk87
dXlXQkd9qMK5vQAt7d4TIa9jFnmPENRspIS+ubLp+K+Il2kuWuaNuPPSP3oY2+/csdxt+IO3hjTZ
6/X9vAGn6L9XdfdaZJNz1pnLt4K4V1MixuNg0CF4QIjaAHf0aRJKf2+wxHoeTMq0rqzJieSsHfRh
X4bezhzzr79CEi2gcRE30RcZI+1TVaUoUHSzomIZf7SCLL0w9QkjNOz4CrKvOWIvhEjfBD/MpG9B
JYDqzHTL+6qghEAjCX5Hqb8bTaQLi/SP9BO6XXNeny2rz7ZWKH6VgU2kZtgQnbLUIceU3Zdm1dam
SmbjgD/xl/qX4/LPQd78uOtX4qlEk1eVnrHVMjCTZJ2LlTZb4UW9eDKKLlMN7ssZg4SQu9h8NAFq
UoaiIefl880ZInHVaueN9QKmm0VtQ5yh1fTBVY2XcU5KvR10+srKMRfAIAX+DVT9RVmtMuS62UxF
rEtFfivHkcjHgU1CWFs53ul0Orq0DR+kX6PibNcTqSiPTtDPK8905DZtCOR+qA3kPyJ3wZo6DBeQ
xIf7DX+/sY1Nqs/kejDIPyTsiNKLl+bQTwuJUcNFuxpjZ30T3Vyj7yTTGIUEuSxheB602l3Dy5vX
fZrToFnmmzbVHutY9k++BA9BHk+5TBfVCeKfXA9hSQdicm953qSv6nq2XM+1qT8UoeECfo5nVv59
dLANKV4txPHtMMZfOOuhigr3BOB0ozqhcVDSQy2Rky9r6LzQXka1qb5vgkoenLNhWB129OLdwy4I
gOdfL1kv//1UvTGVVvpg5+gkCwxjaxmn+c+2fygjlMRTNaOKvCvinMH0V32SUOtDNrifCpCYMepI
ZsaSQqjJLb1IDe7D/GivehCGRzW4qmF2eHHtGQJcGQUY/tto2+vBPwbcRTq5p9JEACR0nn2WBHiy
g56yUhFDxHPM/qIGj7+n6l10qv+8a04ED5l9RH/XAD5pxuFHF1T5talEQvBKH37EAYEvfZW3oFV5
t88gbWrD6a6m1srO2Mu6U2LbkDAYa+JH8UMeXWmf7dJub0ZV/oGbBT090cSWAjYSgmVF/rfMYTNZ
PFitOey92rG3FIH8FbIT/Qk8HptyymvqbODMXIpk6oxy3t6ncWEk3dnX0vLKuiY61E1ePiTpZJ1M
v8/WakIQNvXVUBtf1HVabdm6KnX3ZNqTSQ2rqJ/Y/d8sEVcfAKWm4xBNOtmgnCYtTf7EbddCOmid
ClN3ST4a+dn5gWfSoa88QfQ2QpxbvRGEu8z3H9ylzI3St0W/xEhS12Xz6AlDfxgzAXa70RqHMBnM
Y4wKrKZSK9W2dd3lDzXCnIEtBBNIVbxEUdsTUxMCOayb6CWfuuJQUkzlMQ9e42oKzoxvEdRU8LnC
Kp5JJ4yOUP6aozoC31Y41XRDHE2jeRESallJ2gMj4NVwE/cmgZGCo5fOq3DqEzRC64NQgW8tkMvH
ysw9VFThOuT+PFVRLldd4jZny8gdcie88iOuR28blyzaVJdDKzFshHlPF9MsjH2RxO3Oiyx+O+QG
2O6JJlB7NaTHPV20mha3YGZRpcrOi+WB3W3AB1IFJ2epeqtT9YKJ58F9J9YMoxhJfP96SuyhzbbN
xEKDffOPstJ01uyVOPolE4smR+vhPjMFqZddC8+uT2lR2zyZKBdzFse2H1/0WB6JHfyZL1OJ1ZKZ
gXe4Wotk/GwXXzAb/R82wOPd/Vb/ZwnTUDAMln2NUtcKty72Whr1D2ln//z/exf+G+cC8HmbAqcJ
7I8t0H8gWlBYadTtqK20xQsBPeXub4s4bpdpyE0eVWldaIDVBdrhVaA3FGHY0Kq+geog/EcvwfKL
eXv3RjcR8Q6xCGivDW20J1H+T9Xp5VWpzdT1u+5sTM4EehjHCl+du55nWDcjC7meYvwV7GJm5+kr
lH5Ysm6GSdaKUb5NpbepXAbnjjCm1yoOp6Od+OwLl3elBF482sfZdoZLbc7jkW3WTu0wvMLyaLsW
0YwaMW5I1EV1CPSUOaAVtA0qrDN0GIx94jO4wwZnhWuV41sB9d5tvXZ3t0Yi9r2OQT8E2zqY0eEH
LBlru4RNblNPUr45N+yH/8FxI/T/NJv4OteE4VqG7vi2UKb2nz+e4yJs//f/Mv5Lb8rUsRyrOWrU
SHboDTFHBIkgkrqcL/FQkxRTzDNB3X18Dmuyr4FPGAflUvYg2R2aqShXuXOsW+OpXgpHoo+za1p1
X+qsL0R61bzhq0iCVxSO5bdWP8x9zFjNQVo308+ycz/aZKgeQ1Qbp5hVHU1+Ea0QiMdbYrgfosz0
XmykPse5Hn9oOMMBMoX6sY4siBEj9W0gvgigvO3Yp+MhDptp4/bJ84T96ayTU6xG5NZw2aq2rb3X
PaO6TfmM8Bx9TOuZ9kGJ3qRs/H3hVzUpG5Z7HG2bAsccLIKB8omww+I16Qn8M51QPwgzKV6N1E5X
vWnJp554nU3TVz2rVVTLKXaIi+1DC0Zw1V5zImBejXJmofsjIDr0mTYM7oAEh80wGc+L6ojGKbof
xrrmibntJ27S6gW9tI4S0m1ekNwTdIHX9FR5fgK9VRjn3g6cY2GYL0ZeF4/tZFmXGRqhx/h1IW90
MS4VpbZFubfkzTCtNW7iw22I0CzOtIOGMTgnptOc6aoshdIWVrewAKQadv6o1F2AWVj24uCmphQB
/vchrxOHVF5YPzCM+f70mdup/zDjvLnAlm7ohKYEtGmzBt/D38JTGg8mYuJN3LsQp82c5krXdzRc
HCs4DYTmsLnlrwBgI78U5qDv7kf6IhwsTPTqflKmex/33S4XpCINMp0uTe5994u2uZCKCQTLQQd7
uZ8TG3fKTZAyyyX1Yt6/ZLxoVSPOqovZxONurPvxmOTTn6WhdXLnUocQm+7Vx1KUnb0tHahL4UBo
akhI30ups0sZPfvrXunJY58tdNthKRnh/pchhZ5OaL+DKnmPvFpAvUm1hzQNo4ND8+IC9uTdReL7
SyM+DMFTCleIrIiOOIWHFiRIZjr978Bk0vemGnFPizEAYNdHo2n1qsA+vQcp/X1Kk/hkJ21Mv4Uj
My5ocgTufl5ENtYwIbdZNDde6YKsVjWTuvL7HYlB3+zYmfdROlXWOupsQSLW0kArbEQwvajD1ViO
+Yb+Fra40LAhg84SuBGD4x4/2bBWa091KnqnX/eQsa6xLb6J2qfG3HnTw2BN/kHX82EDvy7cjOWg
X+IuuaiKmXoxiwDegh77tL/ztyRM8p+TPFZkWXyR7u0HVnJirx29VLjqjiNe8geyTxgqzVb/7maO
tZ4D3T7pcN2gvObfAP9LuhvUuKdGirXRd/vOthq0XfFP1TJtwblsHehQulZDWw3T1TRqPmOMnf8f
ws5jyW0ki6JfhAi4hNnSe7KMym0QKhl47/H1c5DUjLo1Ed0bBEDKVJFAmvfuPffUkAqGdBvtU2eX
XzzLqzYimpxDa0flDp2TxoNKR4ZG13lQ02JL5MeE3Cpyl0rl1wfpQErrdk9aavTUw99f624VkNyq
53tksRFK2+pZGvc169oFiHUlBEMeUiV4r0LHBfbZ3ViAoDpuGsT+85nfwqhslca+BFbzaFpGf9Wk
4cfpHvtc7bA5IadPcdNtqcW7sPMH40QJ1lnzPwfPha0TlWkibruX25R4qEAWs64iS/4zJCh4SXlZ
XLsc1YQ2xY+aRbXAG5GoyCV3g5n8ftn3kb667839cSrAV7P9o2LAoJJMdBOotAHOxMnUU3LcQfJM
Tk7b7zPcuIj0uAmLTJlOF5Bg6gnQG0ASqWbT/WRaye6ClbN40ZqxvAO/bFrti9ZMkPhBzLYwG888
ix/JjDFQa8J8nPuufaznj5JYGmZmEHjctG0C0Tj2SroRGCsK3HvbQUBHqychjk7df5CtVUPd+E4+
hL9Mhxblb5Kauzm1574+Mpo+eWdREizHWaHB14J1bG61yAOqQeoycLvQZ/X9os0T9dpETXylxYfZ
Q3atCBMrjC67BfPIWdCXOxBE+u6rbbMPFOcT8R01v/kgV/2tS2gzXfF6E3mwfYSfudsopfWqmCF+
NYVSQ+ajBP7npZmm/j/ZAFM24AlcpY4Jn+sP67tNQ2Ts26DcBkgw193s2hyMzDqZqfUhp7+o8vD1
kOa3MBES4qFpVHXh9fq4k8qaFtg2eKep3+gUo4BqU/JWHbPfCYvcLzm01tXMMgCsgngdePcUglMk
lnBCE87ZNL8maVpZM4LkDSr7QhzGopw/O8PJq2uZuONarpyM8puogzcJNQAveYYNDzMo9Hzc1ogU
zAimx7zXQdQ4+Wd54NHo2YmXw1Ilqm52BBbvhoGwD5HUuEK9WqyqSRgXKg+U3ilUP7CaIQO5Qzon
sBUAGyGBc3Lds2PF5mJC6rRAfzduCrt0Ltl8wKaWxfrXqCw3dlkXpyQq1eO92jaELUb9uVCewqJf
Go7lb9SanrXQEm1557/o4+q+bTfYhC6F5+GBjeboG9pcEV3ZFaUFE5e6t5wc/OELlwwmxDn0WoLe
1C4otVZa4DxFZJM8+8y8qxLgx8WLKvswwfxfRSb0AX3Kw5WUJUsxMmL19F8YJvhy/2ZQnm3aDjx8
ysk6Aeg2JIW/QzIinWIFGN2cuSVoiZrS/U012HyCoMkf5aFqpp/EnTB7wc5bNIr6XQECDXoga+8G
jUjYxsNE09b3g4N/tAG3XeRSvsPOvZZjvV53zaZumq9TGZC1RzJ2iTz0JPkINO+SRa405Y4iqANu
scxIxm7GbjP02DxMG3JLO/t2W5TUv+hEhBMs5VpJemjlmZ4TsmQ6xGPlcKrzssM10vvGuzyLxtZ4
D0r2KUPVncQ8JAwa0aNDFb5J5CK5ZSZZyc4crFbdB7K0KcKF4iDGkM4DApO9DdWINzmDxmUdIomm
gza/pPWgGDMUspuEFv+5zwK6FZp1c+wkhMrtZxdW0uGKEAN1LYt1BkXU0+ARb+ZR51sOhE49V0aT
XTy7fJZX8qBS9lXK4clPrJqAZs3bKjQcVxn75KespxB/bwQZOMwYJLtZpuWSGe3Z2B+d+LXMB5iT
rXPAxOWtsW9c3dZ23ijTEtEwDvl1dGDVdTryDnA8n6FTpWeofirwHM7kIq7PdyHVSJZT4BOcQH1W
J8O52YizmazrTR7iuIbBkV+MqQ9PoUHenKxleJmKr9WHLCMv8WDtcI6esaTZnzVBORHM43+hilp/
v5Xx2ttYAYTQ7HloZDH2h9de62qbBLQsO1hen5+KEsgJHvSFYzT1TW/R2S46N6W4mA+afcS3GpxZ
Bc+r3TYFSomvN/HL9SiRZm2C28ZSkBeMUs2WBsVIUbPBGJIje0ld+2TN8t4hJsh6DGD2DSmgQp0h
a1s1hKh21TAShDKbrubLZr4MTJppqiKqtVo6rN6qMXyUZwSKhY91mNVLTQtuReEnW1lecRAP3dQp
WBMxOK7vO0raz+ayDYv61Du+ecktrIF6LFzcRhhGk6kmYl1xnxK7aBnrU/r3PTsJHwoYnm49IICc
3OFmfpxokCn8emP/L2OKmCsDv3Ed8/dggBcDnabDkJzLB38fUixBL8xAhkVWM7oO+qkvvZ6bP039
ADKVkq7l5GfITPFXKuh8yg4zvmMTAVd3oNQ8QQmHaOqlG5YgqApnJZ/91CdrtILKcR4jN4XUkq+k
qNkZ4o8sSQPMimjaTZjte6wP0Kf0Sij7kdGg0dr8DX+buvPbLt/Yuhg+5tc93A7EoY1IHSoElfMu
zrMz40xqz0/Z//jflQJlfIkJsD5U/USqcceaX26a5aErmw0DUPevk/z/ATQcUzVn/iZ5etRhJMTt
L7t5M/T9vJkqUIVp663msvaJSX8R2o19Nii/nLX5IM/kawM1OBZn7ELYuSueeO/o8F/kzr1GBFvl
ZXRM2HH2tW89EWIMk6/qhi2gX/FUouA5uuRFLXp6MqsCJZO5CwAsrqbGwRXkE0BFgQ7JC6LfhU+4
fV77/z1zUiJ6qo6EgBQSxUDrrWMBt7arad7e1A+TcMxjLsR07jObojQQrH6uIcszIJHTInYg06vA
VosmFVvFqvNXUJvsMluyLqohI42aADyrCVLim22wckmFhqBxlqPn+JfMJGIVcBv5UAm5KKah0Zdx
0i9q14nP+aSni7SbvAJJfdFf66ntHovJL25RMX1Lm0Q5oRClLow4b2clAnv+XLF01bd87MP3KDHY
OkHBrxO2RB7UpyfWZJSM9RQNpxDE9wmHgWaGnblReqwVO9v2VV8vraEwjlVvf5H6HUEm2kJoaLHl
s021cTGSEfzqTeYew+TwJdCj8hAQOr+mMegs/m3N+Mft5OqGbYBjEVioDLxCzjx6/uV26kdr0gT2
sgPwv+AaFxZcf7dw+ZqIX55lZfE5N5Qvjasg90FFuURwNH4EBduYqGrV2xiTnEMdECZk2t5aI6+W
uN+Db171LaXTvVQbzdmNaYgRa3LzQ1a5H1rVjDcs5OMNjZKGdmOe2SlH0P5sTlGeZq9+R+0Qlam2
xxB7jhnbDh5uYQw5DsUqq/oekWHhakVxCIcmf6idkum49MmqqLR+G6HfJDLWvXgF69l8NJ6Q7laP
Q67YF3swWoyeWDPjMQ5XQJf7feeapOhQ7t4O6hgsCcV6NZuCUJTJI1uqEjwB3IPqQOlIc8p6WTgO
mV2jkt41QOM4Fucpaa9Ux/fFZKlfnFFkByxN4X2lO78+osOqFPNbxTqHBWnzHcvWpTYa98mx+SjR
l4IGjw0dqABz8aIvsKMYGmX82dcUUw/7dCrsLIGqvLP+T1HOqf3eUbp66SdA0psKj2QLNeAcFoBL
7i1/EcTF/u5Td1QCeIh8IS1Q/dbIXTcuuu95TfzDP99R4v9uKIYmmDZCNZCLMD79Md36FSgNO8X5
abCsbp4iRevY4DniKOa9PrwD4jwrsYY/0ZJmMi995XWnzPUAA72ZcXdx2ms96p1rXMebSqudoxsn
LOM7Mi49L/sM8iB/zgbGbC33ftAsRHygDt9s3TIXXeWMt2aM1zzSDONq0T2BN/XJ8kNGSCsMr3r6
QVYd6h+RqcdBpfwzGPGjYnnKF6urV7If6jXkbK56YAnYUspkK/fP1QiXoIsVbkyexb4y3J0c7QM7
cWgoM+vLy4S2/bV8/edPVn5yvydQm3nTcvCVwVO1oTKS/Pr3R1VMRuGa6DsO961yXAl9WaKZfPW9
7s3NZ/cYfSxUBu3HfQEYF9PSL1BSONFozY6MX2dmIR4CL3wtpMqrTIx45aj0lhXx0+mq5CACvb62
wAMXQYpFa36ecquD6+ujj7mfYd1c+oEarwI1t+JzS5osye15uAYYo36IwVs0c7uCSDzkkqVTXpsu
sY8agX4No+5CsVC5Lqd8wsAIuWAQBtZ70yDdmwMLIvPk6T5oaMP1V0k0wrzv51W3lTynVjbM/avm
0RhG9QzS4Sx78/iGV7jkEspD7Ks06nzHwcePQFupWEwOoaDVaMcPYJedna5nwa4mem2X41Cjmk+f
XB6KLvlJlkm3BwQ659imxS62ovo6NMRi8su/VErun4JEA9hLq2qj+hjf8yamhiga5WjHxYtKYWyd
urXxksbKrhdZiY/C7ReWTRlVVNw1QgNmqoA8PrVVFaywiLtf//lOgdP5x1rLpYtqWS4eZYOYCVf9
g+tr+Co1a5yKB22UOi9jfBzbeK3Nysaqi9jRi+x4H1LxOb5Ejah3ZZyuPCulrFGE735cvw9j7n/O
Jz7z77pK9Gol9zFZk4KqTPNglQ6GtqX3j05mRq3lvTmcFBeKp5fWx4Fv+qprCNDxoSnrrlRthJxk
kKmt6z/icSt2pUYUVUO4Exp3U1kmhAH6psEmUqcGmA1UY3L+r62givlatL266GzHYk9Osy8QGjt+
pANTj3QZ/d1ucoX7kis/orlMNDnilsdAvrzS9J+QtpAZPgtoa/HK0qKnAdIb+wqeKdm/Fh5ztQzf
YnZlWJeLk7AIc+3GoL20Q/SB82nYG0bpbNid0XTMSxsZMDegvO/c4avQTEGhcBLPA451H4zXIteP
uWqQu9cqjzFGeRzb6htE+mZHuvnSHb9EGnQN/tgIB1f0ynqo2kclQmNjFJi4WhXqX1tTL7xX1San
VtaT5U03VfG/+qoyvgUDqAgWxY+5XvovduE8yP7g0D+rWCEjb1JvobCSC9kcwVJCQUaW3BSliT8u
2vBKUMF/7/o6i9pjZNUnh73D+S6FqtRgWtObmhYK9uSbMop3ieroXCffeUFTMB9O5AdbTr+0pA1F
2lJSDKIntfzEzSL2sj6jdP0681JlQ7csvoQB2R6/z/qpS5ajTeCANKaMc+HHppv1L6sc6+9gY2CQ
PAc6FQHL0CybwswfixwLgUPhW+5ArcEc7+CKgtADwnvabNsiKNpQ04XvkIRP4+SWNz0vxYvV77Dc
+S8C3zbWMeuYdYZ4yft0/mocgMjzpa6n485PJyojRbzPa7d97WcR4RwlgQ7kYtA2erdHG8M3RrUH
3PTNdlLnNCgPVXY5a67tuexAMahZmp9jKayrleq3atZd/e9Kbjz+dzWU9Xvn+80tjeg5AnSo1v7M
ajF0tv6xlv7kseiPA85nxibDOqGcnWApBymtCr0El15hBiwpzohBdZb49CwEurR7dPRjnyLt0ICO
47/swmXt8ffkJb8CQG+6aemMSvQe/lgWeH1mtV2Knphq7g+5y5YHJ6uCszwDCbtxWSuGmWVTvCah
29OgUMZq90h6abfolTT6nmrgaKl4fIw2DrmgsZpz1oWwwGE4r3wcwswpcbRAzNWRUy7GCg6Q5R97
FD/uTGiLM50doh60d+mNGXsvaHTsi5Svg+kje8KyMZ26VLt7QWwU5CszGK1g4dBD6Sm3WBB+8jLW
Hsv5oOsd4EDIKxsfu2i6HMKXRoj2AcokLcCqjHZYlMgWz/pm+c9j/P8N8Y5wiI0F9aRapmmpkoP6
l4V7W9JRCy3kRqIzrcvdTlU5WyM1gpvZ6rV+NbUx3t4LvaERIpAZojc5tcO6ZjOnmMMq6RH238ub
ZRExN0mbcUoA4vEOQLun5AisCotWK79pBGHsZJ3M1xXMfug85MhfwVc8jMRtiM51V73c9YhWy9c9
xMs4mh6lBGyw0SDi8hl3UZOIp4wub9zb6YZ2er2OUyt/LQYM/RQU80M4X2rE39p179wId7Se/vkD
pJL5fxUJSkM26yrD0YEwOeYfpOYZJmcZg6busduGh3CK68dhitZWSDi1kVXFJjfq4CgP+pAQwi7T
hrwQR0PfZiP1MwiGcrrJqGwsmyrSgfESKuqIut8kVlq950SgGbMlzUrDYmWDvzmRTBHf3LI5V3ni
W2+Odk0De+AeZRdQwqIdPB6Ku7FR2hn5wSnDGt53N7SBOWFDhoGeXgdlYA89pGRQlw6tkvtW89cW
3RoJDx/cE+wE78dQBntm/unD8FBoyNVxrpn2JiEQuplihLlSd97iNdvIaxdL4car63Zh9BnTfFhq
4tg2UUHMaoyWO8zZzShEM9SAdumuU+KTlxjt/e2k1AOrI9da0Y8t4VkVe6LzhmcN7d95qtR4WU9q
8W6lNQtAICYntLjR/n6fOV6eLFStDb8GHrq9WbpGo6Rdgh454EkUjAuDmLayqJPaQ76JWxUM/2xx
l6+5Ep0EIBc6qDbeEsPxnwJTeAuzq6K91MRXgdqcbUV9iKRbqhTa396t8uAssjlrV6mcW24JdDmK
5azrSCuOeOP0GJSFpq1TM8j2E/rjLWVE91EmkBRIkl/uvwgouQ+8SumO+jcpwAzKuzw2zfVUIRgv
4p7WCP6FvrEpd8wwYHmQr+dJTdTkf1/ysvpUFiWR64kDgz8zMDz5+KSWdyZNk3mgjHFubJ3J/lkV
CSosja0misPpECMGYDc1nO9PstmU22hu6DcsiQF7u+5G3rok3j6Z5ujsw2FkSSJXeJTVft3sqoYP
o8jFozMzJHI7sb8L8zpGCZjEJAcZNRLFjeYiPzRJTMSPo7UPZu+25xzG3lI6veQbqhYHB6M0h5ut
K/bJLXs8C1Hec7frSK2la7hzYAiltUqnoRJPUWuxpVJSRqr5coiBVIWm2FbRYK3uNwNhqmjfLMjG
FHn9dTh4bJ1N0eNktzE++M/sl0X3GNDzQdrpxyS5LgjpXDGHR99dv91VxW4otPBJckUbFFlL9HrO
Tt7MKADGFab8I+AM+JEBW0nape1TZxv+QngE+PpO4w9f6sTbdNaYwRVwvVdDH/fUqLCrqfTgu+pc
JGSfuQYjHk9ihyd9YSCM+qLG+bhWi9HfoM1+k23jCvciZY7iQ16pUFR3URkLMskrZTeVZLfFgYhe
RqVkK6fkWJ/S6ai2sbsfoZYthaLED2NICtS8ipIuBC/r/LPq/iD5enf/YY2KzBWv4/9mXmzeZ78N
EZ/VyacTP3zR1UGFiIxARf4IoWoVjPpqs9fjiqBLVtEbURf1g3zDaGtcwfMfBtYFdrebkq0oxvFS
Otl4wf6GGjYcKkTr7oA3v0utFa39M8it6uCDllpq2JDOki3ghZ15kqLbpnopefJYe1nWpRU/irw/
y26zPMhmszyTWghismC8VpeI359Sgt+t7n4OQijY3FA2h050FzbomFge56tqLoLKK3VUVtIsoblE
fs3v9YwFS2Qw3pZaBHSD+YDrlIVE7DbOMfLWTLeLzqLsqEGt32V+HtPY2dZ6JI6ja37I0n81Ezy0
ieUU8IM8jZrnCbPxcqAb/Jzr1Nyn+WyYX5Pv+kXxM0b5fe1GvXwCRrGU9jOvLcsnfSyXAg+PonTO
TY5eLfh3ABFgjS2Wn4tSFmT90TYw7iIGXqhWW23R1ZKBMAIw6tUEm8MQl1tJzyj0WtDPj8/SCEVt
tz2b9CTl0CkPCv7uRVN6yro023CPIvbx91ikjkl5rEf7L8MTAgbKWC3F3Uvi+vVW2BrqBrdC2a7X
94/x/gnKD3Ps4Q3ZfFfTPSKCW6skEmmqrzV70uN9dm2o8yyrGTRUuTyYCH0fGmpNT6qIt/Jl29MK
9J6eckoMXzmhgqGjN6nDdUzAEUkxhZ2oP/SG/Am3mM5REiVnrQi6dQ3SbdVKTiVdq8T0dEaftsR6
opevto0zmdHRmGqEG55B5zaEnSfzFCyAL8sUGc3JpTvADEeRKUX/vwZMkuyJCgvOtV5/QtNi9g6t
/LnqAYv1lUIaVlkNp9EO9LUj4unhrnHE/Xmr3VC59I3fbgTcjgtmbTQXmXqVws/QEf7RD9CMDfgz
b3k480LnM5qN/f1MvgYG7de7Q2v7cC9VY/X7D8uzIUwdKHEdCbVGsBwcNXhrEP3uQjScG9mIR3O2
ZDNpbxp6QvE5xSNyrYq1HALkYGCkg3/t4LN67U7VS/UsRxiCTfNLkNrn3KqCDfRm+jOt6hx/nw0T
RMUo78atXQ7NWlePTjn297+t6bWyuc+VSZAiybFN/1wHjFd6RZizJwxzSYkj3GEk/SExZaE9+A+5
8h0fGI49o8AvV4+dj5ECcl9v9pR/yMhtFH8lx77fP6PPHIrIscRc3Sm7sGgsSC02xE+kQ+/VMNwX
SSVYdtc6S6hvi7blatjW1XM9aysshdDVub4B4SbfRhEuBXkpDwO9j3Vnj/VZECg/GclbRPPm6NUO
hhyKW9BzgQHIXy/WwuDcQPbcW4yB8iXNIxlArpbzCRWZXxXKWq1t/UqJUVmDqEVFGf7aIc57xbBq
2W3W29QCT9nCgn1iwjlaRTG+sQxTNuY8w6qx8dQAsMdK3jovKo/5oQAM+Ct86C4cogbULOUwIA+p
y6CsD8XpPjJ4CGuAbjwkSU96wUjVdGS0YeYJdlmhfJUfcAj3ZGMr9bxpENQZPnWTqkcx4EC0sBks
hyJVQZiOX+W3R1m0eayIAloBnC2Y19vmrEbVN/l79nrCbmUK/U0N93r7S9pkhMlZ/k9OWp2D0okO
+PaQhoET3ZmRbSOLOtzZz04dbC3gD6twAqvJJL0ImsElDMYwlvI2zryEGcqq3rtKW5eZl+3VEqyh
2fTjS+JH1xKt0Q6LNPDgeY3tAYBVyxo/GnqpS6aKNylmS/P660Do76HUQcLgvQSDhmMjyhvtqeJK
biLDINCechJzZm35HhyQxnrXNp/GqH70AHKcpSvZL4uZUE7f39fNR0Nu10JPEZu73t5qMIFogsJJ
5D8XaYn1AFUm95NS7+93YmmdI9VFWTyGH6k7LnPmhA/WpylcYW06Kkadb7LYRdg0H5x2VLHAzZd+
or6iXAHTjsSA8W+WIwO8I1WnSOfSdqW/Z1p6TTPT+FknNYTBwfgWFFG36MhweNComy+yZlr2ThM6
26mxUXtkKZGQnXAxfmJ3b5QpOXlaBRupCAA5QI1binmJLvliCfsrMrYA9tror/Jk6et2c5LqGanG
YkmFasAz+9WvbC96tKSyV2SxqTi6ckis+Yq2dbXuCgTqu1IpPlnkCahtDAZSIpZDMFo5RBkcSLqH
WRaQMy7JIWz4qG8Z3jlOPcR/hinOXUZi01xrASjhH1LT35SQUI4h6d0LCeOSuC5WjpdRflQRm7a5
f0QrwvDgcOB6ntM48Pgs4sQfl8NdF2C0CkZhG5mlpr6mSlZh47bjlbxDRG3ouzycPvBjtEtPp60k
PZMzOrAlru7Z4G5c+k1IQvuQJlvHEDZMPTO+n/VhC7hb+v8G4vyW6OzZiLFFOFdG/WJgSKmWUJLP
wKLvdMSEAsKtRbe7bvvcPJo4FK6uUj3c3/W6qD04QY0VyhunXzRv/HjBwsSYtTHDdjx20AyOgdF1
s2/3Jq9+v/770hkb1GWT6q8bnI+zW3o+SvCJ7xjqscqWsCYJEKxZ5SDR+u+bonC944B3+05KGbsy
3YQdwzqK5/HiEOxNE/UiD7WFvmtBEbEBLKM32/s11YS9BxLx3OTlU9ko4ijVURLfiAjlyfJH66iM
qXWL8x1qT3M/5hYVhzmANwi9TUGG24t8HZ5etkQi8lE6QkHnqIzP9LLOlSoe0TvV+9/3sTHf0dDq
WMURtJQVTgwSc84ypN68g1GaPjjVVLHI7ZuvVY/eS0b6Tpl/C0ZyYtc0iaGd3zySF2/uJIYbag/s
OMqeMtm0CWYTcZHozLDzmayOWhFpkfLdlmrXXi3qwHoDwLEZdEDlk1H2xzTLnaeRRaoUtNReflTx
Pl28zDuhDKb9pmjcekFslZ8yaa/q1Z18KkdWheMi9VOW+WVVrIaBrxw6F+KJv7yVdn1B+Y0X1Wpi
uizcdtnZdn5W6oRUu1krUYwmZdUq8w4h499TEos9lCLnYpYZY12tudAeeAjvJJ+pRMYZjsO0DrAd
RkXfnazENputaPeW66ZnPOP2OVXEg1JFxUPIpnaosvJL2CNNkE8ALuhkEw1VT2XXIQJi3jj/Jur8
fuP3a3VpP7bkTe2DGaKguRBqyVo5QM1vKcDM/5+Y43x0x+4X41g++lHTEKr6v2/J8VVMEvFBfmeJ
1423kM3oyYiaK31RsGN9eZVjBsJhfWubLSt+ifgbA3vbAZK/MgGGsA2EvqvGUUPbTQtU1gtlWXHE
z41cUGgH+ZpuAlNX3QjlGuVGWqjuMR7FN4rd1dIGV0VjOYefmVHSDTVdXctLx65g+aoZGV/zuzjE
oiths9cg1jTWpuhU0p69JiqFn52hE4La6t6DPCB5IbF8uAXzK1RA/XMYDhejd6xoqSmWhcC/VDcr
0amQD+7jeeF9qXQiMjfuHAbgWWq0dLSIpINZCJW0qDhVT5T3y7hwuod8iBa/PqGpvt2fizSFo25O
/tfGVct76p3Z2x9FbT2j85h9N17qlS/EKOCt0tW3GnrZ/W92QeOuJbTKwRaxFs4EUGwWWMlLpvN2
K7CDHaeo9Xe+2R0DWF5n6VAyKj07WcP4Ii1MZLb0G9hq7eIvN78WvFTjVK2CckAjP2/tSqGLc5hV
V7rFKLMBdN/vZXlby4OiFGscdW+aZnQ7+Xeouk/A4dqfquKMW31sewLyyLxrV8hQo33hIWkOI7d8
KRkRAOMYi19zHzwO4pOALvm+Z0ORU94R7ANBka+RzGgv237S1+zvi4WA4LtPTr+hSuFkZQ/JSWKO
5KtF2mUP40EiljKjWXtGEp681PkiPy9La5xDXvf2UqG2+xIOyTOVOOs7fKdTBCb1i6n6qwnTFE5P
29sZU2i8NqVx14NI1iwJdnAJ5eiSuWSVSnWqORcM5FkZKMWywnVQD159MfM0XsrAg9ANV47Z4ovu
Kr7AeVzNnNRZh9No3u+xwAUkZrM+wRxQt1vXbsgzn7t88+RfiHRctTUaOtr+s0KAdsfB8tPXqmMv
ofSvaHrSkx+4+X114FVAt7ysOHQTqo+/D7FysA1qhKJZnaw0z67WBa4xxJnA5Nv6WA3h9BpXAxHU
uXPxrAbKfcTj2yVDt3F7l4V+B8vJY4uyCHolZO/PLDzfjb5I0LfItNKs7pSD4wwPlWcHp/s/QImN
Na3vPlMzNs9FY/ww6U3sfD6kbeZM4gEnpLyVBuqvO8UvTRw1ZAqXmKzmF0y62Yus3ymA/34EfrmU
bWt5aAVWoPsyRclEs5P3qFwJEe+YrgaQObNSUNneC8hsuLMDyt/oX3pwKC7/6EmjKQanoSNOpwdk
Gfof1XbfFYUT9qaxn5LI/YwfOyX/ANyDrZ9sx1MH/WJjAL5YWLT7U+IUCOrtsLmz1D/7PU0bumQ6
QIpCbyIKUrDnw6piIM2scZe73LaxnaR71S/Oepd3N/kStcBio4nyvR6hjyh94ty6TtVo4ozup4FQ
S/6rWj74JxvUjyLylmQvFl6yUW7NbeBMNdeAi1qqHg2tnr6scCBzd2Z2Q2J8GQiYdXYBrpUldGXv
ZHpLoyX+0i5UjPCZmG6xV3ztSkeDmGZA++sTlNJWsI9U354X1ektz8yd2rbRTyYVTqxhR1XaWfOX
m0OmKMNWmftHsrwU5CZUZavcy/0tJsOF7dCZoNMd458zGKCNoNpY4DEXNPzGZ69qnrFJBp8KCUyL
xswsHjPsa3rqQ9uz/TnAFplqUkwaumpAPNhnIfn1yGF9e0ZQzeFhWVfcxibFGjMqp6xPn40AxzMJ
Y4+t4o5X/MYB6ep0FCKDYNtZvHigQmk+NU3TEds7/nDG+EP+wL1S2BulLAmay+2P0QsFaeAhTUt2
xgZ17S2yaQCvfsCmAnelgnB73adAzUncXAuKUjOUCJ6IDYRIdgdAoSnhYG8dK2MMzc12PaXgFiXn
JqXRsMzknYR2y3okNWFBUlR+hnP+ZrEDu5Rj7c5BLBmeOi5tfArbEvryQr6b2J5xMb1sHetKArAQ
a0KnaMNS1kBpFDobUDHTsjb7d6tllmCH6avrpnftdd6p5r2Urm2DSP8h7RU5S+UHVYTb3AreO1GZ
VJUpeFRDkB1F4n0LkScbWaxcNGHzryUiMw6yJZ/jWJx/TJSEarUn/KZ/taOe/IA8zx+bpq+23UQn
N0dxCTioaR6dmWCqz22nBK8C3nPwKTr8pgU7HYzmUAM/UNVsUgrYJ00dBdtCUmFWiqosPQrFV3X+
2oveQc6UDtGm7yDmu02tLru5YxFDdT55ebeWyy0zr5iuWKO5cTnBz4KuKjVQYxxv0WaVO6tWso2C
2+45Dhpwla2h35xpzJZ15y+KSGQfvhNHmzZKtD31gunmAyaIaEtQyjdmvj5B7poBtn8ap3JvWjlP
WTl6oM21H2IQTOF6SCpRlktc5JPvlnjrcrN8zxAa5b3SaeRu1jEkqbkbVFS41YnZ9oVuf3FJ+/IZ
Cy9x3Me7trL3tgKcy+/tehMTP7SUS5z7MphKEMC3f+5BGnOI7l+74g59Gpp4GnKuGdFj/uGmJjKg
tTKrE/vMFu8ugYqzcTZ8aoGgUWOaFsKibiMLjDmVqZUbOdqOfeZBU33rkuSWR76xEU1ExCX6Blrm
dEYO9HNG/wBA/5SrrG6MncN8hbDkHkCiOMOnogfmzrSZlJBLOKfCypRFUmbhvzVZ3Vla8cdv6AoG
e8PU1Vn6/cdv6JCvFo8EAe7vQ3qhW08OKTm4jbX+3a2BQCNi9y5WpP36rqg30LDTIAsBbjgNqlY8
FDoJw/g4ThGBo9u6IfvOK3rgsIg5L11VWguc99ODUmpPYdiEr2o210tBMhaoabb0zHptOY1JeOxr
g5VoasRX3ylwhMxvY0sxIAMp2gGiyvjGxrgdGOSrRIkeiM+kgZHUlLeG2gKU0b2HoRArKVJqhEFd
IQ6/tCjYxhh5B7nkwXSqxmMlLHQ4yWuOb/PqsBujOACJWXfLdoVOuz2IUlfWbWwUa6l2HpLq0Rdo
1PIeEGc0oJSSZ8H/znLW/wBDjUdZoJPV/DrCoBEXUbksNf0iTQW9XdW7kRFGOO336j+Endlu21q2
Rb+IAPvmlaR6yZZ7Oy+E7eSw73t+/R3cSlVOnQJuAYEg0U4iyyT32mvNOSbaOMx88iRtoKMCapFo
2KRDAyzJ+WsWGzynIRIFd01LQi8GlahspouUBGf0I9ZOTo3KFcMICuLlLDuf0FB/yauErLAybStL
y73cS+YmjGDiimdSoAT3UwFiV1sVW/GQH4f1VQRJ+F7vx9RTYnsLxHS6iP+Qxnvo0/mEdjVO+EJw
jKo5mPA63tSr6V+QAZNGPd3uiEZeZccskgoQxZRzaWr52lLQwF+dd3Yafjm8uatEzJhfm1lBHjWX
HoqskBO/d5yXhPm6FzWr5lO17C8FgQKNFSs8YPZFuYhufnNbLhI915DQU1Ny+sbfc/KtktrhjvXy
F6NV40Aog+UNqtPe0wpK0HzP2cPtLaYGYqZbt6mGPIy5nUpDGhkCQKKWxiRHEq6CbiTe3Jtp3++l
pJzvaR+t3tzfhkQjIgCDW/gpbbbiaFKon9XUpifwUxEzEX2P+Fx37WXZCb9htgYJs+ly9bDfiX7M
nwfRqClVBAZo4JQjWZUsLdNQrg2RUfof9zND/8/wa24Vjuo4ism9TNFRlv9T5gNoM5TQUhEKNluD
4xlm+rsLJWdFv7FxuW/CuRiurb2YXtK3nii5HS2s3Dwaqh0D7Wq7yGT7JWtNcPskm8hMvcxIO1/L
Szrmpt4XJ/F64GKGKb3GX4Qk5lkazn56DrR2jWXyFD2Mn2rkgh5pB7aX99XbsGZWigfD/KqyMX4w
2r4F/DwqJ2TkE1VWqh8mFQMxnTi6VXj0VmWtUV+A8WtnZch0GkRRfGyyEGPOWttrVlcykXLsl3QA
VihFaeQaw8ZcKXpWpH1bCOFfzFn9gRt7OQqes0R47V0V683ewALjBI43c4FfbMtkN17A9oS1iHC2
7KbPpCCmZw2+c8i7K0ypsPbofRnZBo6BsD2u3QiZDOnaI+swlgfA3Km2axd0G+JbFgXWG9in3q3X
4Wcy5/uArZ5nDgkix1bVQA5hcHC0g02A0VvZyb+ArA3vwXotVRaelvWvzV2jns00qVBvT/pOSa14
A8tluuiGNF6q/HVmE3sV3XNbhte0GECsBzJybo4l4mQvXT1cCJ5li4Y4nk7oXZHHOPBX5dqo6B/i
SmGZNDxzNnHVKi23oqF9qJvupdL76fTvwzetUypLuzZz61DRXyPDMLeyM08bYyRyar2NhesDeJV1
ArCWALpRBn9rQ2tGu5NQvZE6DgNWSjRtN379XnqY/4GufBKlfGqAwi2acY/rxrwmmISnJp3vEj1N
oQVQ7drSnNwFdcuaNQ3ATupBXS97nFhMJWN/NHtuqSumsBy/ysC0AK4m9tEWWRLwPRX/dkVGARe0
sFYkDo24DK9WxLT4gn4WwUcMKLE2BsY72OeXFg1IUL5gUXkW+xS7Vqv7rEggCncD0DB2V0O5Qm1H
qWSjivZQgfo3+PKkEwOVZNh5AFR+aU2xIkrscgvhMT7midLvxPir7tsEZ29t7B3gGYBqvAl63mOe
9hL7Bln7Gtn1OOosE3czrAkewFDmXqoOgAvM3/EShlxfGO86X4qzXZaWPJW1O7j+e7oStl9lOByQ
Demb2+Kcp+RPmuaCVIihtW0xA4p0eHcYvs7BbDhftpOXB8EC6Mrovo+gKSNxP4gKXdTqcEu2dstd
jf4RIHN4LmKgLaRBBTnDLok49bYu0rt+MQj3WuvYBKrIqaQgyRqTBhsiwz3WBRDEUh9R7jrY3hcs
KKVkb6z11Z9vA93A2Esth6NkJtp1cMIzImAvGYfoV9kWLkS2MUaDhAmy7VNPrDZOWdiXeu03mFZz
Hau0OxfIa1VaC1exzUoXiTAX9hAIp0AmgE7Qm9zccL4kByckNI5+LkWD3hJygX3IV4rku2LM8dzQ
g0URM2+EnFRM43vizCW6KyerX1biA67ZPApL72ZbhJSMJoTbLy2UkOsXNn8Q36EYf0EjgzhPMett
WU/5YUyCfYMkJffJCtZ21UzkVAuv49xKvGsLdz+gTTn6gry+u22BBoiVe/E+MmayDM2nfFuYQX23
7rSEWsQkTMTCxkuULVpFX2kz6/X2d5Mk+FzMcSSdXG9on1uw2/v6I62c7tJmXqrA8L5hC4v1zRVy
GXtSYnSvhd5+4bc+hEXevwK8+9dh8Q2jRleELIrbt49T/VS1ztlM8jtRHosHuQCz2UB2tlut3NlN
ZxA5F2E6Jh7V6mmVZUPzs08IvcugOwENHB7l8ENsc6SSjS73J8XlqtD8oWM7JNqRKD5Ur7TKYjfE
K2dSTGDGjHCupEE6MC1q9YjxcduUDlkPVahsBQshpMG6S638IDZXZdSaKLWtftNq94uyzhIS44cy
d8OzKtUs+Kazqg1xsw4dICJdJ7gC49l2TMdmc2sRSAWnQhsrmzUa6wbinLP5rKnZ7CnRYmzEQDF6
nZJaeknifBdn2NVIJYr4feX4iyBdXOti7lFJTjAho6bzhWk/jH6KNL2O/bxLFsV8hnV8Ms3QaLe1
TNqXrqBAnmUCmcNCmwgZZVplVCATSgP2jxBZCeFVtm31yOZNRs3Z6PTyhGvkKSRasgapdxIj4Axg
hC8ng/7LUUsNxwcxLMO9hUbsAJWWKYnVTierXl57uSA9cB3sWNCpqBTCef8HIGAiqT/fPoObsN5E
L+M6aOQDFx/gKdRxn6epSgvEKsO9SUumV8ARi+LawGPMzSny9ZkblJgriwddI7tTHBNqCauP77Kq
yU/ic7XqjMtrBRU0YTAfULsit5z6+iDAiOYsNQccmDF7YQOriRp/6Em0V5qm+Wt9oinULpM9aqeE
aLedVto2ZxgSVXkBINwPNV14yqloVyYvGapNmsqY85R8TROXln3upPIr3JWdHYfmz8qqPme6O6cb
XlAiBx02j5n7UhJVT+JZUYfvZS4/cl9fTjo+sw3kq/KHFI2eoT5XS01QbONUbjaZOzkqhr1dmt1R
QQgPOHmFbjL9OVtG5GztIKL21+z2HiMeUo4hUE6Sohh+xUy+7CzjhXFnfxl0ympraXMG3GsQ+qDb
IG/IGkv/h1xaMVeB+d83ooYsaxYOR0tRiZFU7H94APqKijMPawDO5X3BtvQNgLhnCaee4BDNbSnt
qNaxF5N+cWj7qnrTnOAjYpd5X0Ipfc1tf7bznKKWTbnuyEwQV0doTg5I0GXt62CY+uHP8aiTtnPf
HKLGlJ+QZ7HJUbX0GA/F6I/oiQ8t5OTerJ76lUZG9jGs/MIYz5FqDc/piHWxzvN6Z2ZQKsywLi4x
TUYsC1bAjGCxaZJjmQyZ3+8dTVf8SE+yXWOQZFMiW31i9tVd1aLZopZn7tc1TLxWzNlQm6v7Vr0X
/yvxK6kHm1o93F6aaDEVuEGT3E+P1sLAUUg+G/0QQSo7jQ5LwZ+oc5F3DsygPec12RdMypxrRDif
VwLLeZyqCZ1nfWxFW77TLcZcY7nsR5AEfhQYgBPXvSQ0Y7RJoMJdcsoxB3ap4RdEnFCJE7nkTmoa
nzUDklHbPKAFiFxpqtD3it9ZSjs4VolBjoNvIeYbMuca9FN7yFvrW6gzxNf//SrJdBv4DJdEa4bq
PfkgAF+qeP4RNJBrR2WO79uRXFSjcWhkOugIaBSs7YUi3Y0znl0pirdOVCkfJhmKW72R2x1iIvlj
ikBy9OH7isa4HzktTmZIPKeEl/bDCbCnRq3KIjjjNUrZqXlW1V61NfHMGDJUhNgz9+J7Y8qI2JjD
xyYxD4S7z8cgJzZVWI8RA5ymuspfABw9tks2oNzP0492fBX+ntKhSxdMNLKkRRaHc72IDw54NCQX
lcYsika1mJsoA6uUjF3xjsK3fg5sCi61Gv6HYdH6p+3GgBKowxZRVMux2f9qXJJ/tyhUnYSVnFkg
+Ty23zSKxy5lhpmH7FUfw2BvKgS919NqIuB4kZD4Lo4XaZhsUB2vMU6qQnpUqB1ECzXHG3NOtOjt
Ro4SX+31uNmB2T0amrm8c7ek49Pk31ximlsS9eOWTcu61Cey22hz/N2Wsp/n+HMmUlPpGJPk3rOV
I4dSg5U5FX5s4ClcZwjiBKJff9H+49UUhMXxppwpZvQs6Imw/0hFCWqaZ6G+lI/xFONPowB/BLml
ALProTCQKOqLemFZKC4SdTZulL24L5y9njIem1ptHy1MATuqVDopynFaGSDiIW8mArMd+WFYDxG3
NbgtdAgwmdzI//++JL+gf94tFX53WExMGWuJrsj/aNsNkj30c2cmu3xIpmDLAjacwzX2Iq3mXRBl
43uhq2TzzDR2yqwB1ulADBVKdbS27mqff9JDRCXlkDo/jerYt1Xwi8uarTGD23s2gt+TNLJxMALn
s2JOIIy8Yzw90vkvGbY5HQxg5pXIve7DZP4Sv9SqMN4iIoCfe4MwWsM2yPbQbdKVh2HdXS2eAWVi
H6wAVAXy4M4JaW4PKx1VilsGp/lo4CnEZ7ub8wn/YlQVlzIL7lKbywAnPBleqUbIsxXOP5IovC9j
YzO3dnGZ188cIA+06yhWj+Jl1E7QoUEtb8TLSY468IWh6YYFQMgbW0uKWKHHsT6DfvpVrDfmQYtQ
LyzlPouwN3NDkDe1Q0TRtouU5K7KwUWqtHTdTiqkrakG6U2h0fSZwdrbWejX7PHCLeAA4KB5khLn
s5AzoIn/elLU8ZeEZ3aLkY49idhxN3E2AdJIn1JweYxSGQgt+Xjlfly/KOmi7jGrwFaMu+Udybmv
5GEKCXVmzskOarP0cXwk4cl5UQOSB9ZrdVRhTjiG89hGQEYCIzRBspJUDzK/fRlGQjo0Ve6I8FuY
4mnh99BVZIsbzfRAq5nY+KaMD22OmPX/P3Fx7vzzpmPr6CwclnhVwy72X76otpvmru+l8NCaJP0o
QEGfi8Cxt31Tpxvuec5zbLWIAxWDOdL6VSgd8yXMg0/xRVBI5kO9emXF19YH9gTugmd8aygQN8Tx
pawIDDc1+Gf8g5ZTaJSarXMUXyQ4Hc++Yas78dU//7v4alcpzkEfyE/tbdbAZewdL8L68ZhZ+3lS
iifx0BDK4Q9Sbm3FS1Jp2K+G1T6TqY3FIbW3U4ah1u+/Vanzck6b4P3PvzHim3NjlVIUp2/5ZIUk
PDf4DlzxLRPsvgbq2Z3Vm0+xSvdJKHZwXDBikgmwKADKYtiv9CfFXExfbNeHXFL2kNms0xgV6h6l
moXRkGNln9snudGUvT4kB7NTAvOoaE52BfFj7iASKp7YviMskSCf2hVFrkzvv5ZV9A8yM3SoRGwM
yb04CAl0rTgPA9q0Q792UBzem2vGCbOo9SW6Wm+gXnvXx0/DCsZPO2k1P0RSi9+9mY9lbb3WQdie
/qghEGgTi3gvOvcq93pXXpkE1Fr72uSmnXPxv7GrfRG3IVlLqK7L+Qu/KkAI2uRuGUSaJzHmQClJ
4jFSR4bTcJMh51UOcvx1PJ13Ldg+euDn2VE3Yo1ZMufYS7LxQx76wrO4AT7izXa2mNHJsQX2vRno
BllxYu8Ivoj9NohMX7fa18IcGeHKPcyyIvj7Mwy1/3Xsb99H96Fvy+557oriJaa4D8eiYx++3sVN
Mz61Zpv6JYaf9ywEbUoDc0RbZDh3rVB/hzIgI0TR+5tvECQqp3LJFTsREerKqJ0fMFwPl2wZMcus
OaxqxcXO/uy9tOzcF2DGLrMPkkwzxCvm+nBTPRAC4gWakXsV8/hzqdX1mxZCsKL7t3qaE3AODfoA
xoAqy+WazSdUOaUdvPP5kqS2HtIXb4brf2jtvvNEX3IMZ4mZWd1xPtC/KKgNDwUmOC+Zm58lAcwq
rnRsoeC5gw09YuP+zzN87qs8VR6OYqhh9FLq5vKsHWtEgMGqZpJWRWTZ1tkWrnDl/jlmYYVpc/mz
HVr8ALLlfNTLZjCQFqzGqoMQsd5a96HVQVSFWm2XzIXieT6JZ38eZODNB8nubt/x57jpcYFIZ7WJ
VL9rjdYTLlnxwCog+8hXQt+mzX7XOZUvZtJiOxoNkeyHaH8w5mNVYfWRijc4fdV9V5bfwmXp9EmE
/k2e/HomfJZxqM1JTe6iUdN6npK5/oBKAqlcn4Lj0trdW6rS1FqPVyXChAkRp+g8ysEbsIr21obM
prfQIBSqD6ur6NwmEtE4ZcyO6c9lqA3hcjuWdtawlyDOI7ugPToiCMVuWFNPr1c4I7iPm4oxgVju
AtNOd3QXs1fLiR8Wpco+YGGsq72xNRoux2VNeRPxb32E3LBZJvf2ionDtZpLw5McViGBApQC4C59
iLrods6nhj7sWPGVR5QVYOHn+Cudu8ydg0R6yAAunfKIxBGVsfTtXE7YW9dD3Z9EIDZtbn9w6vmZ
9JP2qgTBG12N/s7gmE+I1E6M/hDgNxjeUHgP4mNU5eNYJMXz1BKAkkoASmitE8ecN6gsnqMSv5KU
EGZFI4efBOo5l418EAynMiK5RlwG4gpgL/6WQj4sjYzNm/D3kkByZ7HROwpaoaFL266srEuRo7wv
wLH7qR7//lHmggyIrjkKp57E+MZfjM7xDcUp9mNmwq1IK2MrxNqhXvX4P2uLPS6Jc7Ct/lqfRLF5
eyJFv5+ILyF/8lWlJmnsWx/IhxWdWMHmSvvUIgO7Ut2gyZsNH1/irRLF2W17h7srQuytgbwGjm06
HoxM0t6SnKYvZHCg+GqArxoJfjJtutq074Qpdibm4ThPUYjR0wJ8UHbbRgszd7HwqIgGklMHCMyE
LFaPy6uQpxQOsxRqV27mq8OQ2UMIhnnf1BIeZG0aDz2RBEAaQtM+TANNYzn36sa4Kham29v9cVAI
CFdqidBYrm9XYaB8SJpkNS7p7TlYug9HUdd85/WrbJekjZabev0l6Up5u8uZTWbvB534nj8gdUxJ
mM0R0/iTNX1Wmurcq+xI75mDqycTfv/t1b+PO6Ph+AQ+Nx6Sxq34xGQUIFtqlmYnXhLnkLhBkBl3
RBSYGycqsl2/bESTIw3JHSozAon6teeRliXLeZGavvhqbi+0dRSK7RIHlvjZJrXIrtPKn5vCheFB
px8GlSEa0IPyl9Vu0EoGv8YFjWOtmO1LUWjvWdJoh5jGrDgjTX3JDkMHF7Nag8nMO22Vm4rnRVfq
sIHBwclGxLyY8I1mUzYSW8dqOSKS+qkXWXTQVtq16bCmTMRLnJLCLeUZZki4/mmsbQwGlrc3GZxP
tgs3i75oPWGwDhAXG3G8UVcFE5mR3Q7vB5lbA8CeZLBxov3rkBjtMef+/RfMuF/OCAnM4bHo1GxD
t0rCBlo3d6i9FuIzFizItK27edL9fiRO4Ta9yuXo2JRsYkNJXZ7zUqboSqtLI0p+lSJ5L0qHWtWa
SxhcB2bg/k2tl6qmdaD3XTECIZggKwFHZzR4dbuiz2dlHn63kvtwPZhUpsZLR3PjbomY7lQ44+4h
HjlPKe7rHPHqVrUb4ywVbBmVSvphpCnOyGnuj7ct281xw+z1rS2bg66M9YNoea6vtAn6ZqbVxqEx
yuQC5g87R2c0dPKycPObyuQozRbsA9zmxNwMq5LHjibzSW/193ac4i/UToM7mZKFzL0YD4oUb9Ku
zsCeyM5bHRPptDqLrTK/KrLj3FlB8xcugXqrLE1z6Mu8ep7sELRCHH+hMF/o2TT9dUL+4UNoqHYd
Lhs+iOguX1PBhUSiK5pwWy20bCujPYh/HoadG1qJ/FWX0aojrNPrYDlvEYnnu5jBgjeuMs80IVS2
QNQFHx/7ytiWLPWxnrpmKQ8/5TDzWuREoYsf8IjOv/0M+hlF7lKrT3CLEVeQ9OAa1SLdfOmKUNbL
SZX646RmzAsZC0Sxbn5aPeny64xYHEfLFR2LKLZYmJmf6mlrH5DAmxj+8TPV3Gb6dnoWP5p4EDF2
ceRcBmQvp0gPTLdhgnSOM5UmmpwQ8mXXAdVzQCJaM191Z2SIgMoLMlMXOUdjql8KEg9xv6OTO6YS
BqYyjdLHoZ003+iU5NFuG+ySpNn7+rIRRXmUJuU9iksSC1iyEfx08CW6EA/2WpTrsQInh1DZC6mw
T+mor9mOcWe5N3imHTuXZpVQm6syfO6YkJaz1R2lSVknkP1BTATWGSZWxTTZidlANFfSKarUPUJG
/HcQfPD1bMxMkn60iiJ5LWNdltr4utQ9pubCCZnoKd0hROR2e7YYSM3qxix3xEJ/idO6cLLsrg4m
t5FwbMaxk943FmoWsNI5huf1J67YVVySsAufmjW9Kq6kOyxWWH/SttiW9lQR4/0fz5gPe7kJinUd
/pzMYE0QLFpW5Dx0yDSpVIUeFYhDQG3JhRybe/ryr+KEk1XS7XsE+dtUHZyXMgz8UoV4FcbjX+uT
Uo+mv8J05kgYHsbebja1gXFA0dAoi5+n18I7W0WYoER9f9D7tnsk1axi7hC01xv3kuw3h31FOaFV
hpPWKV5VKcnPeMbZGjhJeQWMmXE3sGeGpKr9gpDrtUXi4OJCsIdHCxGXP8jK8mAW/bNIZWBpjaDM
Y21RQh1fIGHbYHLt2tUIcFqUeL6Lk+73wzJi5Enq7g7aRHEUxxkr/f4iAzuy0pVPIO+3qYpead1Z
bweUtmF9J/o+WjexB1e18bFPY9sFARge0zUipW9XxkmJC00UAh198TDhPYnxP84BKsn1AUFJ6vVJ
j+I7bT+hvmkvmMnLu1ntP9kkpTRC3BL/0lGIrIsenmdkqd+DUxT4oEobcIW1HFQELz7pXfO7UdNc
VBqLzLulVbbYoPUXdhM3hTm7QvlQV9qjqvXfIpFFPEQN1gYrQ2e33qRGheiImx1YbyQ6oBab7SAr
x3to/upJigyuWwheXh8GmVchCNxaum3sh0CLzk1GRp+j4gaU4+xO6B3Ej5lXZKGMBQQIU5ZQMav9
cp/IjXxKJZJJQRW93nBtGFiuSvPUrYg2o1cVyEfWcMeMfd7KVdJvevWpI2/hbswr5dqjz3qY8bqJ
szWvaybRCTyqSW9CUOAxo/NZ+xmmfPTNrDjQQtyKBK73SRnVU22kI2zsAN5GZv4tQ0PjKnkJ5EDy
b59BEA7HnhrNFzcH8VAVCkV7GyCXtYn8WO1Edpa+5uhecDkgzV4xJZ62suoGMo3JqAxIpqi0s5rr
lkeyKQ6CUsZBIDn7qehZtShoEcmb93r65fTMrkniVTex80hed/loj6RuUAp0RfkUK86Z3vvDZFWq
16jrDLZdHic8N+ZQOn6TY4QviY9Ab3UYlXUMPZjzRhtZk/ppcZWRLFtH8qsYa9hISM2EXSXrgt5t
es2BFq37hpYyMAHjBujW2SoB7zhlCu2pHZe3HvRPwGRgGmrkXc7d/aI65JMlTbqVo/YhSdU9xE5j
qzqp6nX9TFTXgHx1sieSBoL+jEnAdO083Tr28iTPCkxxLKTTgn8jkBGPjb3hpZ30RsjuQ0rWqT9M
qbUxRyYdRE/9LA3Z2Pa4U+rI2bPxSty8ISg6jDV6MDNpsEXH1imaEZx39s7JuzOQSnXLFuM46tp0
MBqTVjDplRhwM092tIcoHXO3K9GJRIwQvQnVmsvF/IzrZ+RSRQ/SozhPf/TqD/ihRZWkW7WYvEq3
zlBZY5/WfOKGNuoqRYdCB+ZXokf7Y4JGi7jqbf28ZK56JO9O7EYyfhBiUj247KxbBkVSSx/jYGG1
9BHrPxgN3Am5R/VuzM+zJVcbp6SR2nTfNZQSX+tXOez3qojVFzujbJ5cjFsFrr7mGKnxD7sx79pW
dxPOAGXMz4Ym5UCNJdKPlvGTthmqZtrObW6R/Wxghc5mdWKlCsGVztaVbsD32BVvZWxd0Q0trs1S
pSmZis68QTJhDSOdVfnqNNIR5Yp0qYb5APMtpHhWSFAmWBqTCarPxTrKVf7LqLjURw0phal/Eaj7
FEcFLdxe2ZJs8ywtOfFR9vqmNHPL2E2F00tnWYd1ViACmbnRSwpWYKS1NR907TM9viaGSgLQpa1Z
y5KFqe+UILmh0CwmB+d8MHcuYAgmM7oSeJLdYPSbMKRzS2tj9k3EcPuDbTfg7wLsmvElaGd2Q6TE
ovR6KYZG8+wG9xI4ghSaED53i90FuZjRhyHp+hnxEkkylktubc4vFdeHocTf4IX2TZpPp6CK802m
RCSPt0+22pIzQUAZJoH6DRTzR56Pmas19AdgXm/0GKg+XemGMRJLeSz3P7TMAV5Ji2CIjXCvNcO9
YlAIdF38CGGnuNht8h4gWpdne/bMuMZeXa9B9d/BgAFhiYlex5AMqlV5n2L9jGH4F5XMsGus8EE3
B34Qi94XTozvtqozt7c1yQ3KfPHHCi9+VxByYs8ViN3u2M80H1XiVJn6kBJjSQ7hQ+dupKgiEfmX
Ui+VRw10NTpSFmOzv7MdOnyQNok2sJCbDEntZuPyk4CRnx3gEz52JIt2uxzCWv2UMIaG09hdZ1OK
/TyI5G3Zg+qR01duzPeEt8+eFdPqwNBi4w72kFf+cPK2PSQZopIsbBbO5Sz0u7QgH07GLgYv2Bsp
tUAjvyV0L/ywI1IkMnZJ1dxbVvaAxfRDMpeA7WD8CjXb8kvEty4J6/hDcsh3w4zbmkS3UxonO7O3
KblaCYudZNKFLV7gJ6Z7ED8lQ2TXVhxjtzTVa1GxN8GY5iEv/ZlHY8JGdhsDsxlznd6RfukbCM2B
WryDEUFqLCWeybUxaKQ+RilMY7Wqd1iRd1XXpmctfO8Ca7Mw5fJAtWCvHyjUHBpNVs/uiridE54c
FsOJqA4j5n1YE3j2Ir7HBfGeKXXrN1IK6YazP30edWV5sW3i5OpfWr8MOyVGgZxGLWlP5fTLRr/n
43SMIuOTTxYgVvm6LMEZ1J9n6WO+kYkw9czuCeLsE7/L/mhGYJ2aEAWrOeSfnaLyOWFM6eitZ9HD
yH/QT8oDAebKQxBnBwjV86btoo+ikkd3krUP3ViTdoPgvQutalcRJO1JJDX5bZr5GubNS92QcqrL
3HsY/kDq74nQq1CeqWx3UPzRRZAsO/SlWBu9mQHhDtn7fsHamZbot5VFRnCE/IiJGyLlHna7Mz6l
+qUZE3xwgfKqVcSX5lRKPpnmMDNnaSubcbqto34g+wT+ZFpEJ7Jj3BHrqK8zlQJxdK1gsmzmEPJC
JrVM67SJ06/5CwvBAylPD80wIJLBaU/gjm+Y5sVs+wfC9VCszfRHS/M9MKyBFuynIhXFphr7EkZg
zKRGj9Zh7DNYmne5ioChw+hs0ZO5ToPUJAks8GQ1jEGsCRQE47EfqMZnBERDPQ9ni8/N1frxAyrZ
ZjbkkHrMwE4IquRYBtVTgHrInjFg0DsEuEB8uaMjMRuzX5MaPuIgGzdMJDAEyQMKolZD2WEuJOZo
9WM6DvgAzKvNfoUbEL8tyOhSp8i+3ZXZBfDjgf0r4XZtpfogSfFwEdBtGstjvqjXUUZ6xIzstUfl
dbyjpfpdFtqVtIj5gpnEh0P7WWgK545ebVo8/FiVX2NwVupMoo0BZWFjLgR9hzQRL4nxEcJoaeo+
25gGe+VJhZc11GckT0xHLC8p2MuNhswiOFVbmVgKWam32JtmQOgG91cuIqdNiKfieq+CtHWNOox8
y7A/iiSx/BzuP3dF+9lMgwdLpnOtlAyDNDaC+PVzrw2vac8cLEWYnDY0yMg3CDYDmzV3LTVZT/aU
T8ifY5hTyhpb108BzoX0L6vFM4OpE9Bi0UJhkcA9xji1ohJfff1BgDvmvjhVjuZExFIF0tvKIsLh
QkhuTVhxncJS2YRJ5mdxzsqaOZILTwIRurpc8ir/yHsQ+gZdpry1H4zu3CgfYZA36HgoEmvEg3E3
whO4MBal4rHZySckzWjIH/YJLgM3lFPqj/FdGxPCWdPYuqRTe62n3vYdtX+leTX4y8TUty9CcOkt
EdVYErK7cAhtd26IhaDnDtFtmBnLhbGrmaOzoR2YkgsdZ1t1bTeNaHFtkF+ebAG7RqlDIPzCwLIu
yu0YdJGPjlN3ceayEijZV0dLjinHlPomRsyQD1iRqmc9xr0sd0bvmmuJEwT5TtbxgcxapG3SCF3Z
4thMkrX3GIWNnnPqa0stP0O6aGdzYyF+584VnlMVJW9baX/hWEdB3RiscHQkJyYK/oiPP6NTSS1O
X97AWNiWfIS1hvd61IIHGRxtyRrM6dOOB8LTINldkbK0hwE7Z9XgHjKJLb+fdHLg1g+80o33CKSM
b1XUamoRM5qaZ3LTl9epbs+hla3hplztg2r+GOzwKNF1PydO/IttDTznpaoQ+/DJOb3+hGTk2YnW
0JivCSG8h+Q+8XXHudp5RzRiS2Ae8zxQEwUrc5f5sW2OIF40ct4GIt+aUEI/3vZvA9V4psoAhgEO
e5b9q2A9zIo4cRvVKPxJRxRUdznlUQQsR8KwOaZkr4T6gegMMtGZN6VsvdAS2wnN+trvehZaBfsr
t92i9uSckjiznhsdAS/xzIPboI7lwmwTLSbKjABgwI/XOKvzN3T4RWJhVCKMADK+sS+Hy3q1DPx4
3QDFD2tfJYUvYV6+J3O6Lfm1JuA1IjUgKSSyyYIdK88hknmndNGVmI83nL6UCyjEPHkwZjz+9R3b
B/T25G3HJfulmdBqAh5S0qjthAmVmrU/aWDYp177aUhl6VphRJh9rJ8oqEZv1Iu7MPFhOWmAeak8
jG1FruRYKPjcRgIo5FbZjYy8Rs1E7tqni+cw+MFzyy0+dNFmnVrdbDnoSHfhFP004Uesjp7BiOUH
cENu10jVRcp77CXzSKIhvwQm8F+9JcdePnOWBvNPMBWHlkshc4hYM0hm1Uz1wlzvqcgeWQoYBlAW
Ohp80oFhurxms5R59qSt3KsBI2tjAVCbnfE1o3dRltve3PeV8vV/hJ1Zc6PKloX/S78TAQkk8NAv
ktAsWXZ5fiFcrjLzPPPr+wOfvtXndMS9Lw5JrsGSIXPn3mt9a2GdKDTVtwQRWZfJeRT1JDal4GZl
7kY/Q721UtsMNYVD45qh9YSFF6K/5OxiTc5OkEOJrNjcsH5xNc43smr3v8Y+3aPlcPZ9g8BbhuJs
tUwtyddcE36ZrZP7EWUmoJH3Wg+OVjSRNkXN4xqOX616/1rmpXrrKubkZkaMYzy6lXQ46eWNPMSc
0B9k7rtj1+JF5GA1Zew2mNe1lRhJ2+AY+Nl4+qYgTPTUc+YbsYERscz/PTHOiMvshUiGH04JzcZQ
GBuOfZWuJfiZORhv4lDSnNpAeRmZbq5inbafrlZEWmLAXqVprs/NJOsIyCjFThG8yZ4WlHTEzfFx
ryDxKdxGO+Jmz1fw/kiZ9b0nxyAsOGtelbpdi6LIQUmFT15SKusOkvwqM/13WdgPCAmwCRVwSoFU
FVvC8s6NSr+MRLtLAY6DooTCN8isCKgFk8/GY/3vPXuLtewUxKR9Fj7XqLqPR6iAjY7zRg30flWQ
KcTEInDcKiMRO/Y4hqcZ0LTEQ+6llp7rUHJldFn5PRJV1cVmu9Y8sEzxoHMsZfFyTLKRkqZ8rQNU
XSH0mA003GbfZQMYOI/c0bEbXq3yFwspm2zKglVzMrPsATswMO5zLwP0/l1J2ypgltvFyaEHLs6K
2T82bXODO0I03mS9aQy7k852m0S9xYGSUg/9qqaOubqDi0TBUbpSU26KKCWkumkfxiwiQVayfbbh
Jtesch1qIZ214NkeIJwTTsBg2G43RtrgbyS1cuV1MRDmiXSKeKyfmwKUgcr5ME7hgpaqaxjCbW2O
texUnC0t50eJE/9AfCORpKn9OcRIjPQhaO5tGPKGp7wNPlIGw5ipoY1/SAvV1S5xOHZr+ubDasIt
wZQne0k4a6xizN7tvI+no/eGFpyLVjXVjRq2UHLgMdEYXzmsFxPb4IaA6GhHxAsTyAbzeC4NCtD4
3snZac0YxyhpBwQbEx+kUllIpVvpOElxhuKq6vzWOdCDaY6moX1pqXks2vZjaH3Gphx711kCDELB
Xq9WGZY3P+AzUbPgMHObVnYQWbMsAWVX9ZWN3ifMCUpVzbihCE2OjA1A14EhjLvSch3wtuSKKcaO
aAFgOtN4LHyLUbZTfwHo5YBpHwKveUHA/1ApQe1GBom7/JwyGMQtLEux0nIzW4cp3LWE0wfoY+S0
pJvrZRNt2Wx/1gzTuiqHVxcFLhxmuJLJVwYUZEMZ75MtWX46QnOtgDiJlp1oPgZjZPdd2WovaUg/
zsR0tkGrdgbj8DT11irS7XvpWzGloUcJnCqPVdI+DWFurYkeeBVlzS1h1ldLyZOTk5aSPu10n43h
qTMp6woz/iposp6k5a1sx0ypBdX62HohWp/AH1xndCqW6SRHwqBchQYm15bj+yj6FBNtv7IEEV7I
e7ZDEa1gU6iuUvpoGAVC+KG4T5TAQCOhPnawFFc2V/rKVIaE8SvjQj8u1jAKfhMfdkza59CJnI09
xN66IcYAv6i3Ru6XbSKdIzS6FT6PHql3Xepbq4ByI6JNo/bH+V/HqF5iijuy3Mc0oWD3x91A/LzD
Dqwwtq/ZbM1m6w+d7pZl826rX0NEYZr2UD3b0Y4ZpFOxxkEFtpfKumyH33kHQplACjhnAcmXemBV
BznTC+Zu96bWKSLRGxmEecG2r/M5cRdLGnCo8SGOTAqFqSMEMQIDjtr7SRHxZ0jTNO4i2KwNemF2
i5pAMS+lAwk958gxyHLTCpuyM/gfYMXEWrQVl3M37aCRrzynv+NOgdflFAAcTO2xCTnvZMpOavWT
IAYQ/hQ3kaEYT8GI6zqN1Icsmn4G3UQsUkpSVNSwVIvBXwOBpWFIjJLaKfz+YSIp+ApWY6AE7qjQ
BnM4dVqq/DAaML2FVR6tnvATkmXZeRyJqlsOjz1tXI4hn05XmKvBIfrTrGw4fbTSHeeziI2GA/g9
/R2m2L62I0h+2FcSnIanE5HZy5Jg8YALkj9B9wq5q8aWl/b0BJhOOAznJwfmw5njuw9yTWM+reUn
RtkT5Qg3htfrZ2JVhlOqlS7hyQQbQl5YgfLJVyPtdzKjNkWEe1CQnxlN2P0NnI9pY7466UR0PDCJ
wtHvSpPW2FBhyROqoPdGYLkYggc0AKDJ7Ts97SWdQ+dDWu2P2ipvieNtFI8hHXxldW30ELIHSoiA
2BG3y9XPViCrp1lbYMbhUyYf4n1QLJdOAF3hKUf5NhOi8OBsSoVUjbzKVokVKK7WdT8sZnoAYlt9
k1BLo3ySME7qaGc30Wsvx5TjiDnOVNWPqG6re6PdGRUZRQSJrLErzF0TgTHWZiYgU/QJCawcle+v
pUPXTKFK7MviTp/dWDZN3TP9961nV+jXZjCuEjv3kz5hXOu9cOXEnOPRFgfgn4eBrVUHDklf5bOz
iw5bGl6myVUgCaGNCtBfZeFTOhYBOcTmqqwousyszFzPGaaNtfYQnK8ryW8HGtGjphFEGc5IH3W4
Z45OhWFT1QdZ+9QVOoMK3+/RGJr4MuKY6Ea84FFBSxG+9GaWJ03snU4qph3n4D7MmicCdXdaUZZn
vxMWLUiiUobqp6mExWoARLkiYKpYW2zhmhUYbh4l712tfKiDA12a3BvRlyTah4WHBKrC7uFFv0bF
DE+ks+/LGeofJyNkxOQNU9HOnGRw9YkI3GjFNcSNsSLYC61uV9Hm6o9d3ibbPIqytS44s3bM6dca
lenKzqKNKJsMS6ZDba0Z942VsGOYuNDTPnxPKu+ttBoouRwcwly4VvQ8xlq/CmOKpXEKtoXd+ncd
fvyBT0ThxnXpqWRrh2pHYJwtVQinyF3Xah0+ORUXtW1ylkyJYlnTTtmFhrGt/LbcaLbyO53SW1D0
4hDqrH3CjA+2h3Gd5JiA2742tsWs3yaui4Irl78xyxX7KuzJN0DHovvqrKnN9kHImlNW9VdqWxil
6Ks76qbXGuUYeeBPxgqASMvx06vuPACEJy0m2LVX7JhG2E6JkmaLChAPim2NhPusatNJ3D7GrTQE
0Bi9kVpCwINCmU06lNww3FsTcFjs9RLNa+W7YpRUDy1vtVF5Y9Cfq0R/rp3sYMb2c2hykqm1IF1b
GTP+2ERK5Hiv2aS/lXxYq6615z71U5xgwVXx9xCFq5n7qtFu/TRcs0GyoXWmtkvK32oYHrK+3Jtt
ozx4hP3uMEW6U+zRboMCQR6nqyfNcKQKePPHwVxjhUpcuyGdoOJ3mOEAXhUKjHT08VktP/hxTzIf
Zp4RGU+OcmKbQPMwYjcswkMj/Pdmajl9OfaXWsh9haYza8WvZrD3IvaBNOhrYxz644QAU0Jw2diR
EW2Fdg7AO3Kt6TUfEpqKPvmshMPF33IbVCnrvJGMGytmXhWHkCAakZH42/5uN4WZdLvOMr2dnWtz
wSTPOWiy1u4/VCRdG2dMTm3mvXmFBxS4R8A+ZcbN0JCGBkY+rTxrcIuagRSNjZ+BFMUaZSMnvcLY
xvYAlzXuWBEN7JQEjDPRvXkNpvCp8IlIBboNIIfWdYCsY1K9i2n7L2zHwVB+dVlibbKQFkKRTesk
JzM60nO6HN70UMZ0Mdq6ldtBUqULE82UdGJM6+xlVdUZt0p6n/juFSQhHe0TTrJaPRSrWgYlsQmx
hXqQ6Uivq+XaoG6i0Aw+7T7tNn7kK6xyNTItY/yIg6LZNbytviBsGQGHFRdPdOQFPbRdqPbtDqGn
idITwfHAFHsVolmjFj+DnXuyulSgfWFqVim4EIVkEttT+fVeti1OWUJHu0WUCOjYe0wZRkE255rl
7LsjGeXQ1lzFbevl6FWbn6pN8istorfZwEG56e+BYvrrvGaxnLz4ZqHXOtNa4HTUUX1bri6LilvO
0l2v1HDKh9k2ilrOkhPwET14aiRFCtDaHRftfE86jhuG3T061A73CQZiOUavBZVliB7i2Gnabspz
iPVZfIqj4TQiiFF3Vc6xXG8NVN95/ENG2xRcVkWyylphG5QTQU2F35xlORiHqSf3B4/+jnY/zVXg
EhAQyi2ZbM9m4T8BnY9wQOyMCEZbyo5XjPuugV0m+4AJgCfQRWliYyBJM4QoCcnEelwgPABYeUdq
zcg2Fu4Luuck7whCawBTmHWWcHHAoPdMaYFQ1Wgr6OVJT0VEBA3B5Bq/Hb3h3NHRhx3qvt57dsdQ
ZUDkKPquPMJBWYUjq7rI7b1hl8+jNv4uXsqg8/adHnHIigUYiNLJkKpn2cW3quNUqZbbzCWhmp21
mg7u5CcgsgSiKbLVgTOVqFA59haj57aOiSohGdptYx21YnhN6cLPOADuPvvTaq5mFRLoZ5cfxiA+
kYVscxwJq6EodlBsoSsLeG72YLrSSokZ9uVOSO9Rq8e916jGFn8jkJzyAvko3ZIqbKy0zjtUqnhX
HI7+tn0GUz7RqALlo5bmU5xWE9Cs5nNAoVmECVyBsW8OtZFuopgfnXMjn0xC2lMgv0TofEYtK5wh
KO/jVLmS5qVvMtBTZeNzrEB7vA2L9jC1V4haXow0WPW3M8m08e8GQmmhmA32ymnMF8Ufv9qSoRUB
hmT8yu5sOJQzZtETpx4hwUyLp8rxiKou1fcyZ1CKHpomqRlPWCg+FFP8kHPMeqQ2A79JZC1O/aPi
RqJyEFRKegKTr/1t2ttksoMnvCnrJo99UAzji1Gismw6rkh9oF2h0f/sAvJ2fLKnQJ4ZTzGClKAS
r8wYPvKqBAQXKi5CB4Ps0WnljJjQOLBcqiR7kjW6bKc3XDTUyFPD9zwLP2fLFCVNs0auOiFmof8/
DPm4ERLyCO72IL3v8djTH9GDrUbCu55PBmI89GHQJk/wdjixRAxpKnuHpD2FU67uoIBAJqkYmtOq
YnbPMmQwsGsgvJcZzUfHSWKXcnMVBtwUBtR68l54e06KIF0Xp66heSwSFuOGuXVIC5/GZlXMCv+t
ooTTnaNPKw4twSkkSC3txbQN8+BXzZSY5NV5iQ/5kCdaqTMf31UR5+ihFsAAUk++YLIDSfiiJUW7
TonRafI5sIxRnRLLj7THtUQ3CyoUl5Nmc9GgPLTYzSl44mzjC/EJXMSet+qnfJ5hoK2DSSIIfuK4
e8DO5+/Ik2dwV9DC75030sWzbQpF9WaTXLrJ5z0HJD3kGuVDWPkHYUVfmfGhx/Q3RQ+akcPFD3Ip
N0rGL6/wWobianWqGOSsGsY/u1ZWPzxHLQ+logJkS7t95Z/aIokPaIRocyqVSQffzvlr3q85R0Dp
a/9SqVfyg1rSF61ZOtvx++GDMGVbb8e0eWxUAoBCpeXW8kAbyg+PO9IdY+NhiopyRUFzsAXJMEFt
P1rTz7y0fzKtlsDHPrzGIFGqbx8AY6TbAlU+kAEG9OmqVCXEre4u8QDtg9fm+lxFqS04Lur5mgMm
+aa2GHcA+3aWUL2rXdTQFSkG46mB8mvmRxrP9yX5NSgq1GeIU7+LeVJaxvDaOYoAm8EwjcsMLpSi
KOcKpXs1NmSv0KY+iKF6F7renXPLgBJ9DTCDnCoLRoep1dKVDX0Vs/HNW2R4+loFyvdme+F9hujw
K49wqQfSvH5nVNQsSGQ/tgiI0v6nVdobI8i1QzDoh5jW6qUni/ayUAccm5tJLyOGIpb0NZrC7PA2
IeebeLRfhT+UaC05qc2cyjZCmV3NsJ28iodtVoKbQOycPGg14KMZeIlslEzeUS/d1FKy6wzGauuk
3VvSrB9aHz2eo1Ayfj+dQUdFiia6z+KWFUBR93nhwcwpyBb888j2kjep1mghyIf4kXWTf6V3dFXp
KM/SUxQTvpNVJ60W4yXBsotrfoYwWmCnAZO6XTPfLlhtX8Yhw9ZMNtZ3kouNOV2adoj8eLaiEOm9
L3GsUA0JcVEUlIzhEv46CH1vjJF6SVEdtkUXXDIbtyEDM4JcdaySi2kylnc0xXT0RRYjjLhpsl1Z
9MRUOAPnTrSR8CGzbacbMGFY5TaWcAaueGJVOLcTaG8gBFvCLpZvCIn3L8YzcBvSER28Vz1asTld
YwLjON0mqvv9/yhYGi5k7Cpur1X63Tgh7/0mrzN5EwC1ULhzyeIZC8PHckYlzc9oc/EG578ZMbBR
Ijvctx5OR89Wki2MimLtO1N9l9RPf32+odIdskbj9snD3ws7BBPb97NFhL5o0r0ueQ5LiOIBk8DP
LCLPoE7N9yJQnr//mZ5Ago9Un1yhadNPuIog/tmifrRILXC72PV5aOvshJDQHYliBR4IS6OFCS4K
Si2Jw26nt/UlMYg70NGNxHPocGxpeNKC3jpXItXvUEVz5lVszy0jH2G25v8CB2HdZ4MRsaAT95y3
xfg+vw7c7laTOoBR0yFtE/iP2fXNVkkzz2Wqje+/ogbu9fgtazXtTjGSeQvGk8+dG7HPT+PejLt4
1r7H56noBqbJ8/PUKzhpLvDvzuzODW27a1eP1c3yZgiyEx4h2gduaBe5+01wYgK1C5X+voxI4hrE
uzqbeydj0NZe0JvrtozIUhowgPhOmrpFV0GrnKEuk6GmnFfFSyH7t3rh/KsDIVSxE0zkuiizlBYp
qC74l6zaOGaqFp2VDrl4FpuK+63wrxxnuk1UEqSCMq/RmeoJ3UqeKgS6yLFD9aJHKTTxhDDq2LMx
FuNYSTnCgEO0bD76ctvYA3mmkHFdxqhyz1yRDK8o2gVp7taEANIVrXKGroy+N5GctSITpYWSm1iK
FV0/0jxVyZoLAncaC/PZFtRUKQGPemg4DKaD7EaAe+dFNxLRbBvNlTL3+tkKcfWOh8g3Ngu+mWbN
SVWd5iTi3tnFWT7fwYNyy8lEg92C+pOhnL+BGkgV3GSMulV1X43IwwZ/rnT8Hk5yiRaLIrhwIwsP
hd5Z2aZ3BtBsGYHtZkBgO4qXemOWk71i8gKcsCj6fZwHHwvjzxJy2HHgQJswp5eaOOZ7K0iveLD/
SvBNR/03DOZ0NdJv2tghaR5tEz4rQsd5hZfpWFSJ3GrO1D3mKsllpifbR2fhMjd9UO1KNIVMu4T+
gucrwJPtVbtwfoqaPlppgxXv4n6aD+oz1FmP7kSoRrfJzmHBlcjpgtkjr41JtyUTzVl/r3H6v56j
muEdq2qLNSF2l+VLkyI/SABTDNKq8vz90feVM5xEzrhtluhGSsEphRH+pY0TdnLCzO0lDTsmE2bv
9/XXsqJYMSJny+EuwwNNEgPEo+13mquNsOXS9F177OtuG5AFgFqwNfamFvGJT23z6HXPHc6Mu++P
goCCL+aZzHt81mJsAjyKiMypbL/ZN6wjd4T+1neFQadI79HsfL8G43LDT+ns8oGZR1o71R2aLd21
8pI++kAB08Bg+UT/sGaNH9919dXixN9EJPvmZkMmm/FrMQ/JYPrsdVE+x86YuT3wG4ZNDGUW4bY+
mG8irLrrcnuDaXozBZyixpGcpJb8SumF0UExWUeWO1Sxs/uhLpKHlCL6ZpU5lPnn2te125LpjRp7
gzRROXwv+n0fjvf01XswoSsAbrmQ+BcbVAaVll7HIJBrWo7p55gcYRPMIpJmPCy2piaz5bGQ0421
HP1foNjKoZGcCnHaTCC8LMQ7MDF/cN3tl0vMLrABQvY06LtyiSUqWqzvmBHFBmaZaNOHXhU/oF7X
j+gbTGyipukur4fXqCiajwhjgqskYjzkI8MaOCDVwZyP9o7hz/DgsWYGqKkJfaKebIUxuy2wxOUL
kji5anV4W3GiARcz0NpoEczbeS3kdNc+qPabburmD4JNikPnjwkl7GPWDfqHTUdikzXecO59m44w
hdB+8bsuZqYK0S76t2EVBVqwjUCvvSuIJCyki+63vcJuNB15e1RdFTrLgQH1pE+6T7KGnEM5FuoO
QZe8z6pyJiuZyc88cBiEd+19H7b6KoLruC7YRc6N58lnjH+rqGuHl+9twQzZxrwkiui1FPWuSjFb
DIFJLkSc3WjfZre66z6NQOJIW14aOXGgqGrFnYPUxa0NUN0dNnXNyswfS1yPV+voB8rMOtYds+eB
fj+hhM3DwklunejcwEy7LM/AnVTniF5RVj5OhnaGihz+HMH7rVtE3lc96bRL63U08udvxFO0K3RI
+uSKlUAbjXQfkuP3PP/N5Q8sfzNzkIIFTb/qhyF86CzlshhPldpQD1HKMHOJZq7Q6Gw6fBcKrrtN
w5kWru3MmRQt0sswJLaK6AHjqokQvS01234KxKWdPVU6GFlqt1nfOFbdBb+7SVy6I58zmHiVlpxz
1o4HPJfVQ5FM52VBtKrEOpBxlm5s2gHwWvnZgwr5IDM078r6rvyA0LA3i2LkPApBUaolNPBAH18d
hVXMrCr/Yhv2qi+D7LFsmM8nbVqdK73JHpOxbt2MC3erO2r6mPEJnEJGAJFhvy9USzqc5o+CfLx8
iof7bn5G1iNCGnqixuTUKK3b/HX0L+oQQoKO65iftS/dABbHm6aqb1mZJBtAPf1VyZzj4iwqDe9J
dJX6PLSmDj+43Xqm9xGUBeK/2W9Yz2teDnqAYLdqi7KouDPzpN2ILC9eHMP6SOn+fZXg6Mzuy9Sz
R8Gs+yXlXL9Rdae/kI4qT6aa6q6GkPgvJv938TYG8uYranit6JXOcvTp0YvscdVaXvczNavdVAd4
zsYEgI8Iqk/LFltiNZizx8YLVjdjOzXFREoZy0g3SAKwpKJemLHkzPchH+iCyGMdkcB28Qyb89NS
KRX62/S+UDr4R4cOBj4RoH2OEU+vaWKKdWyYDNCdyDL2stD+ygen6V3H1feTZWMBS6ytvt+HsDgc
LLEDht9Frg/AcfMnikA1oSx3jtaTCucPJ7yyCd67c+73lHh2NKIDbJ1w+x3soas9FWnEvsWs81WM
oM+moEguVVEkZxp/b14k34d/2b4teON7PQtUdAAcOv98A1diXDPnLtrhs8RIjGpkXp37wQA31viB
O9RgWLw5B0tPSpTm+RRd/VoaG8mx6qVsgpd4zu6s8E6ZA5p7aAgmveUSKrmXOwejSpPn1tF2C4Rp
eR0a0iEhcMRlymP+INuQqZ5P++0PMFAacOaZ6U5h/jGyWq4N4YW3OMM4qRHkscu9xIapOSvwJrP1
d3oBUIoT5aNjMcnu1Vw9OInR3TuN/Gp1SRUvsRWgYMr604IRrDrFPNqTx+yuHDDOFAZehXEJHqGn
ReewmxNclhAjB0zU5t9jWJz/l/VgWKYuVUuqOlZxbOB/Jz9VWpErbVGmh++Ynt40atrjYXjn49bf
Zv96ZNN6/X6t4UYCU109BVQEjh95T2oQZHcMcNAyBmZ6P/qprLd5ii6rt73TxEnKNaYB2qKMrer7
RdSSGjG/Pi1ve7gpXXlTmUqevn2OLWJcVyUhb0P/qV2phZ9Nz1p/G2Y8ULd8SeKJghe91gwQWl6P
x1G/yMB5t/mff1i5Fm+NTsWBDYf4VEnd3kZalj5g8n7I4/DZMB3vyR6tFN4sj5hCZOseBP+lQXIJ
UWfvl3r6uHwJa1SafmVB8p1fE54qN6aRuiDzG4wkuk9KJ1+WRyLQnktsn5dObV9itTevndGJJ4ZK
Lz2KbHTLgDVS4EKFNln12laxUBpmc1/1TvrY9AzBZP2SYyrZalqNSXj+4iWhcZW2yju24se2Fa9Z
XoPgs/Ako1XBgR2qMaOjakq8/b+/PGz5D7qUYxi6bhsIYnRDE7acKdL/BwyWpFVDG8BzmBMltlsg
C7KiIf9dmVTkpVejxk4qyHWGEp8AK8pLrmoagAN7eEU9dnXmPyub+pIOnFUDJhKbMMyCq2XhivNB
Gh11nTHe3M/QOZ3dIgYQCzdDkoa8Gv0KEsj80fqxme7+snuGXY6bq+/EITIjTitxwrdxzOZ2qd18
ZMZdMfsqqvIgWgvzuvK/CbHLI02rDOyR9rA2AD7e5aQB4odAptERx3bn18Bh+VX7wYl08PPyGseT
9GDrZGNW1ljdIWn4TdebY4aGC3LSWuFq3OAvTolCOo9Q649F4qxorukv9uwjU2396e9/MytTY+fB
GHAndvIdjeOYPps+Bx8SCuqQk0saH8NTgjxXi9VelP1wSDUYxnJK4ofltaAnTCcz6e6asjf+w69d
s/8RuG6RjG3C+NVVLgCLPeofv/caZ1JYtoqgc9+lSD1Vsl5ly0F3Bb2yuRqwszIaJrmbgvndGD0t
zSYc0puekY0Xp0SSdX6GorYNiQMsHfBUTRmfLeQuTB9XLJ8gKNuhHa/U1P1B2qOyE1ad3zdIxmfW
o4rue2iptv36rmEufNdwLkbvUAC6HAW+XOrWBVKLNZvwn8k1E8u/ZHl7WwB1lYft3U77+mSiIHDH
VhCI3CUwlwGfHKxKg1obzgmdZgr2KsjvyZYQn7kf/3mQ15jC6pzIlSByoiMkFyrBTjOfo6IZthbK
NKxzufks09ha+z6W2lGE8rnE3rlSRkZBqAgBiTSaeaRd0GzBaadPo2f/wrxqrkDVYCdB7oxX2Ooo
OLB0GDMEmiLPtWeWwTexdUYeNDPpQMzH2FLXP4Dt5vsmLX9rQ2Rsu9QhRCWwFFwhPfegqOT5zxdY
ESFnoEbBt/G3bzTaeFfHTCV0YRHVaNP2oIDoL0JxvF0/UjpnNpoXOanNS6nbz8u+6gXjWg/pgZC6
AVvK6Fe6IJknQnkzj0HVH0lavxWKRdINw5NXbBibakYKtBnThL7GaJGzNpMX18mT36c9KbJYFMmL
o1qeapwJDL+m+W2iZ4eIMj/9PrzXhtik2STvaq/9vRDWk/hJM7vmVxswVCqb5o0cJDD78+F5+eLN
jzIDMYs1asoW6AJIwXGID5pqRw95lccPhNvhrK6i2/JSaxJTUJo15DGv0D4SBmDPnWy/ZKIlX4lc
ExpkfPVt+D5RN+2rgJDVxce7OHrJ+VjhXhwPHJH2GQm+kKjYwRnG2MyjguJg+nXgVuDtN8sbwnSk
7QSM2M3ydtHzlP+BrqYZ9t8Xbm5gnQ6pKk3em2WY+j/29XIwm4a4Y+vUpgSg56TOYE9A8L0x2Ugg
gUf7TLZhQKA7NrhbYFoMrmYRdsYBGZ8UPpN7Rx9+R0zs98LXQOxKzANhqT8C7YdZS5RmPdTrDpzv
9g/LISw1sk/i8J1QDqIc5pbV8k0LO+N1/kvBrEWoywBJEuqf4kAyRPpY5oh8JLa2U6O36WPUA4QY
g3pyq1T9zDvfOvikcm1iNCWunVlY9WWCv0cfHCQHxBPNs3nrhpS0oMF8W16R1H83bSxfBCio45+X
olB9GVGPrf0MT2gajbK4ft8bUPP1AgYqWPrMifPNHxbx8ggnwdZQrDx2oxHgDfarO39I8rvq5KP9
Rf1miZ/fscylGbylBSCdgCLp+wtKs3w7DUQstPBhEdJw4S9x3ZxqeDcU0D/oBxIpozaQZesCiWDF
WaQxgxZRjLwXYRu/Bon3e6wq5WMcwlVv0O3KhumLDIedPz8YeQVzfHNNR2tkgijounH4TmvERcns
Y4/zpNyIZgL6rMr27k9Bn+AqpSdKAsm/anzIj/ehLvX7LodzlHpWe62EFlwzXBzr5SDqXY2pfMg0
Bw/ujIYpjZDiHCPdNw2Gobu3ty1400L7+E5OayfG6TJVndlDVN1bTskOuwC3fU2AMouoIFheh6nr
r8SxMGSez0iyoeb+90WN9Y97Q5rSnAte1ZQI8YWtz0jN/1PUNFVV64qq5ruBAJd9UebNA412Okhq
YDEI42mdCHMvLQUkbClaEMN0fhC4tHdVnidHSjBnSw7RL70qA3fBGYRFjnBX26eOmh+zOmYcqwz1
fT0y5nJGiiU27uwilVl81lowHZ3OLeukfLUm6TMaDC6BrZv4DbDlB14t7v3BcjbR/CgP63tZ5Xg/
VLX+iIbfOKDk+zcbW0yZfLTGdLU0KFujwjLaNmc/SftHbTDqzaBTOuDnM16CZLiqki6iktN01Ufv
Q8wpOj1X0jaiq7kL8pBYXi3IvvuGDEIxkWfqrlDrNbpq+T0MUBR12C5PiRsoTyPG8U1vibtQdez7
uknvw1GvzssXu1VavOZIs5enbagq/2GZs+dVLE9GP88Ov/77v+z5NymEsIRmUUZRsPxjlasY5Kke
JvPdN5Q6t/1ptXAGYnVSjjldClwfdn3xi6HbUSY2l9wO//dR3nN8e/rz/T+Plj/pD+aDbifiuRuY
sSh0L7UWz3vRJt4FcnGHoIl0hXom6yWe9qphZdggFKzOtR+etDnSqzBoeyteN1y1qFMueU7MsMAz
gQ9HfSB3zN/qwg/OWhHl5yFqbS4lhR56qqebP8k7mm/bO1D8SnMARTDCb7eQdCQRCl0YC03XArJp
tI8ho02f0Y2/JGwWBxXh+t7OvOrGYubh0QaSQmP8NZzhDHEcdet2KpM9LhqgpsuMJpjA0i/fztP0
kAjh3ymRBqRC5HKvFEz9J7PQ7pksZqee2AS3nvtRBr2wyu5XipGNT5BTD1nOROHf36/m/0PcWgZy
b8HpVAVNhHHw7/drmiaeVDBk7PCaIRquUvaRubHrh+1DTb7qMesMitRpsC6N2uCBaiJi9wjbfZAO
q7yEQu1kkXIg1IVOG4oFAuR6H3pT2PwPYee13DiybdsvQgQ8Eq/0XhJlyrwgysLbhP/6O5Dss6tv
74jeD80AKHVJIsFErrXmHBP9T4jgEP/kHY+w+Vpqh2EByE7LQzNm715VJjd1loenpO+ZTjW69xRZ
hHdFjXcvJvetcKVzKsIetsqiGoJieCoEFJJ/HDGf1I9FvvCqRYO/cgFrLKCAleEWFk6B/KbaDk4S
xHxsinqrWrouTq0DFiNG8lDs3OIpcHp5+vdX2LL/Gf4F3Mz3fVPoluvqsPj+8RJ3dWPlgIOsk1Ya
9nYYigJ4/rsnq2T3QPEZ7u/MSaaNQmfZUHloGWZEtFrF18nAhR5H085ZcEHVLJOXko2FPd0d7+4Z
EYSFttMOs5yMbV8Q1mOkxpXI0N+erIlbwPqP4MOFTOxYvtwC8Qg++zahPMYhK6KSeJsOmGhZ1Ke0
ST8KSdGhWmPCSjGk14y2aYXisMNSd+7JWVMxAyQg1Ox83fY61/lzmHbBj5GDhAAfdRCm+w5JAt4a
ADuxw10N5RdidjVYSwfIWX6KxIIupr2eBuqIBLHBZkqYasFDb7YRs1uwjbLE1CuNc7dUhBrxqEg2
xBsvJrlAOln3dew7q9Do+rc+qm+t7srV5ArtSYqs3hMK/qT4Kalt7nKt1J/aEEEdczSxNpO5eJKo
yxTKebSIVCPFCQ8mMs13E1fnaujn7kx+M4k/AVBbzepgFHQ+y0RpRvk2ETlSxdb0Xku70dbhqTHY
IIxGzxIi8nJGu2tXX+bA0w9h6re7UgdFqI7CNPM3JWaMVW752PgZUx1dLRXPbS1urpNDE3C8Szwy
3Ga0uion471My/TryJCNuqai0eagcaQPr0oxywsvRAGC/SKgmNRhTT+lYQfGPJ2b5yCu8T9oUn4y
LfmzncE7hkYpD0NIte1i1OcAukb1Opi2v+ZEVLUHjwPX69+/JQMyvfQNI3Svy2RUIbeGuYIoLnlr
H9A0Vql2mdHVI9kcTLzevMj5VKFyfMUSDK8knvTbgBPqGao3+uXJLrai9K3dUkEexozPqSo485gC
wMPojgKMjK8mSHUCHAeXxPFYrnMbCWmy7A5Nia2SOBHGd4JiF1NBv81EcFORK0YDGkcAXTSWKbLi
Hi4xn3MIXlsG4a8pbp4br7c+mX1QHY0YIoDbMHzINR100RLbUevJTpH21UMfa7TtNGB99YK2K2Py
auK2YKNeNdFrD0tkjbuArsNympd2/kSw9kEJSZBebGWC1kltt+ZsOvmG5twdPQvvmt7cOgMlLmit
JXsNMYTHCGHNMAe0lKedcVRrqOQFhJcC2Vp/7Iuku6t1oOgjIsqb2V3RK/tpJNyhN0btEfimbjcs
9IgKwKXvHJ8wYdV/Dcwhf0oy1jmynnYTjYlHTrgflN0hsRb9ZRkRIhdM9YHXvr7glIi2XuzsiFqw
bqGL5cGr3WbXMiRERup3+C1JBQGMgFS6azAuoJnOtRyz4IyDMurDa20u2Xt4bi7+JJC/6aHW3xFC
GYexI9iST/xP1brvIxNjdNdPV/U6Rb8CyzUOCeMqXg22swP9AYBcZGb4tMFBCoxfM4bjp6gG1OWi
OCOK1f0dm55zlJK1PRmncFNP4ORz4GxnaE/MIUPfQiznmntic3jbjJngAF/iminKX0qKobmxe13O
KjPkTjX1FrwHWioLky/q0jfcLtoHe6anAVsgkkPDfLytBiFGqwQ45FUvq/BNcj2Q4kujwshNehkA
dP3/PGTj+AljlH1JCeMhiDYprnpfUc2GtkckBFfo3GvhYy7aT/J7LU37Cb32z3wU7VFfLuiKlswK
ZyaaTkf8EFCBD2yY0v/Ru4Zk84/tH94G2taOp+ueA47AXprbf9/IW3UlYY7MpzDGaNFFw5m8jXmt
RldWE+kkzFmfyUwItkbvmu+lBSwbKhupGVqiXZC3slqaNCRPKl16LOfq3Gc4FX0j/dbkJfaEKf9h
WBGxWvbT4z5ou/W8cWUSgf+xw+ufh7YrPixDO0SGRywHUkm2yUtCturcg1Yqt6415VssEwE9/aS7
lnEcvWGLOPeTV32Zmo53wiABgrHtDkHugrCN5FkkvfOxZLCq8VjQGCUjGaK9WZZ7mEbdvHclpJwV
jTaDTFqmryVDQ9Mx63XejX8l6PU5WvAQQ9iRHM/uiRyPU2ngwtdRW9//HIWZT6QSDi2n8oMzDJbg
zGzSpWW/nBcun7flb4OTNC5Bfmo2XROURBCC3a3UqZpcd9x8nqfYvFdMuE9zYvpbnSp5T22NlWQA
zITEBJNGdUtmri41IQxF3DJnjsIdEOf8le6Y+vdSYX+jFeUf1U8MSjs59cL+UMPrcAhPPWiVk+tn
8cYVS2JJMPkQoAMor77uXNQ9Dg7OvJ/DAptk14hzwNp9U19IkZIWyO5z41KaUFDUk6U/YdUhffc9
xtm2DzVpYK90ghvRN5DnFhw38xTwDwakbaj2m2RI6F0ukFKcHYS7LKdkQd1IM0SZL026v3hv1rZe
OMd6rquXUqZkIJJRB91J31jedawIxVS7ln45GmszIftSs7c5ZpvHF5a5eZB4O1VtuBqksSIlnSMC
PmhV2V7FKPH0PJFIL3uADr2Xuge7GoqXLJ+4Vhut/+Fnqx7jrQs8+KkOFpI7RAQGl8ndwn96VNO/
PNQaphKdhiOGCXTgTJ/cQS/IaWM8rR6kg71kXnKSQlrxR3VHqT2YKq1pcEUld73QALEsQkeIn/Jc
eu4PYDLybjWpCTBtctZZMvrbrK+Dva1K0LS/xBSjq8KA9xHYfnVqFxi0h4llZeXasO8ifXyelmkh
dbaEr7NV6jXQEeNJ951x06TuKhl79ychfzA8LNd+1Wm1sLkHqU3ETbMHP6mt9XZu9+R/pDdkustu
vLWHcq91dbSALayLU5n2B0EOKLqG71URpFcbL8XpcQe3bGxqFAD5qoLuclT3XbpC3fGxvYiGX2pP
FNsW9Pgp++r40QvYCaSzY+W8lGZs0Re1PrwWr7wgRu/NARqu3tB6gPzGfA0T/JQt3XTBdKdiaX6E
uqpNntr4NSaY+d40CxSa4DCTPDi30PAGeOe9PD5+TcMsB7aPy+1W4pXHjZrTx15udWPfOxvLxsAG
fp+hSu9x72WYr5SsdQXx2ncasukWaeSc5O7OW05ZgA904f0rgp3oHIAe2Ch9ZmFGNw3R07Yk/XDN
DrtisyWqL+VEMy9Mg19lN07LzpvnTfTWeFfq09zZ7lYLJgsjXUafAQNzVbfTVu2AJtm0W7MVwTE+
KZZkgJNgw60rWjMtrDcZc/efc5ua+16RP/s44h43zmf1IpL98R5LenNoGVuMGpV8UZR1EwjwOm3a
eYXe/Kv6QSrbD3TCDtZW9ZLXgKFmr3xSLfYijd+0GjTZqMud+m61RSvwyT7af5TjhA+ysKvYQiN6
QnJiXmIs8o9ANbatxb2DeCakjs0PfX1SVP7OywQEG0ejiMBrwPzX6p7URjNJ4iXGiTcdJyPLzlQn
DAtiBHBZho/QcAaQU67BohsTmwlphNTJx2/i2g7NtzGQe8Yi+Un0U3nrHOAUboN0xahQX0uvewmi
Or6oq3VqDf86QAIa9OSt8wtob8t+0ASyuc9BRqkVT/0SXmElSJr9Q637CcZKmtliDvVdij7unHmM
cOy203d9UyGDobeLoxt1sdkMqBikP1yk2dmXgrvsthoNLJ3I+Xkw30rA4d9LSuYyJXYG8054msMw
OJZCP4XuQqq18EdTQyCKN/rokiVzvM4W0bIxzuN2HFgzpDF+ewxAm4wL5/+6TY8eU5B0h7yubzjs
q2MxJe9Q+fvvY8gEfZlVeImHZUtjngAHOcSkyU1TqPtnT5G3BRDDVj30M6Q+OriScaJaqlxCjkdd
1Jsy1/UzOLbfqk3ixg3VXCWm53T45duV9t2MBItngwC5bUl/8wgCacLl08N8oKia86P5WlCkrYTl
XtQN7tGZ5/1m0VFTXeHpNP4aMokS/NuBFWdMZT6rDYoK3y0RpJ4J8tmKOG3eagEjxnP4nHcBfkVb
/IZBmz9VqIFSwzMX6kZ49S6D34sLe4rx5A/6aaIMWvkCd2nmGFdEVS6SCK1cR5BpKh02B6oSC0r3
ujCGTxrl5F64I2E04ClgfjmHwcer3titt6mBYqlpqBuV5dlsFslNXbrr1CnNdRfjj5uCmt+CT9Wa
/gPqGHLkNvby4dRnBPZzJItTC7cWv7iZ/I/uoOH8s9HrGwS5Oa7r2YaDOtNfEmj+tj+MMqPkjmuL
Uy/R7gsYQvgrk/xH7vav3JWBExSQLpvKWiJmfdosdtm/4ljZRaF+PCi5pagG5+zHtKXHlvlT8mrT
2nBy/c6YyHzLghF5D/6Mk2lHyVMFOyUQ5fCNhLgCs8NPcpPh+My1deg6SyHQ3zIwN48AF0i/+iqN
u+/kjYYXvZjbXW+DZXvkSZLcuPV8Ah4RS6puV50y3HZ9yaCflEayAAkdaMpJboPCDHfq1KmNYt0A
rVGX1mOT1mib0oV5XqsRkEP9toPnPsFuYJPmdSix3GqEnSqY9SPWTTFFysx/CysTmKJti8dRtDw3
W+PEqJPZ7hiSUTJ64U51I6U//Y4JFoGbvAyL2ZW2GI8h7qQgNq9hpNMX6Hx3FzpGTY8B6vsMvOPx
E00SEJUmlSSmGoFaRG5iL1DDNsk3WyfnM5EQMZejIa7dLx3muMMMju4yMZp7PFgkgDKuYZciMnvY
t5PjPWpzK33VemTte9u0zkWaM1ntivbFZsi8zQLZ0jTxeizpgk95RFTontscGeH/0QA7NRgPiXrz
cR8WIWyAKH23tDZ/J+IL2lrnCg4HnCCRDwI3uvUltMUxAI7gZUAYi6W9QDb9OzawGWgwjfIqrG7k
koovhNoO68LxoMgZc0NpHhgnjBdXlDJbo+2hScz05i/qAeKxjpvW/KqujWaKu+sE4zNshEtOnBc8
QeEAT7LsNv69M+j8d2MQFQAsG19QfDAkXAQif/sIMfohwXjMtZMvItwWSPgkQ4Efy4EVmI8DJ2ny
T3ZXfRM2WsDI6G+0j+cjPiF7bRtRdnEKWtCLL6ZmGTwmUTuuLUe/CNskY3dpGk5V1R0wFv967IBY
s7eO3jcvTYj6Y1roLniM147TNa/mUslp1QL1i5vXxmNXsURZIdidPgYzGb83/3cASvkDfA0UAixn
K/XKhUtnRqbzLvMGeVFPqQe1WNc8b1eFvAg/Cf/HWsQU9b9qVdQzHvgxy6Ne/S8lDTA4lK6pl52T
ZvwrLD6UxqVJ9JUK7XgIokMgYCu/c6qSLfoc70ZM3xe79k3Cwt9VjTdFgGQaHOkYqwvtJfKkuDYx
mmgCeF6seQheirkzDqgMIBovz6mH0G7iFeT6U0NSznU2XOvM/NrZ1ozTWdsaYnZHrrq2elK9VW9K
3ubljHE+yk3b86mOFtmfY5KJHZg5sHSkgKK14kuy1hU5XxW6QV59eVSJaeXoL/mkY0MpPOcFMWF3
wHtd7wl5Bk45Jec8zOvbjO8US4SffiU2iK/B+jXN6aSw9erBjfB4JnFiA8FBO5qGhL4xY/xLSRr6
ycYj2Mkojop1Ps7VlgFb+j4L/1S3MJWyudahwpoTpJbqGwKf4t62OBdKrX1XYtGiTVNo3+jSXQ1s
C4OTVcNRayUcpWa4adTR8lUr976LMmo+L08/vmH5Vpv0hE2SWDXcexPhVt59azyiboqsKF9o52t7
rx2OTEi657pv1uoV7oMcPx819nNU57ekz7ufy8EckQ2q6Rix5r7kfe4htihhrtaVTwJdbRDE4upZ
pYfTe+q2bvHbPGkNrw4g434d2/01iSW7gapvD8Q0HRH0detAMEwcU+vszAChsGk3gIdpSWIOD7qN
kVhnCKO/5sCRm7xMfwPBPnqD9qMwGXtmIRhox/s6d0A4rKITK9fwITBa26zKv81xmvBR3WhmxQam
MT9M6R6T2rDwiGLODi+QAn6EaNl2xUCuau5GSzozfuU0WBn95J/46Grc0JAJWfEOecHeliP/YuWz
SzHjfUPiKZIzG9R2syB+9HDbB93es8nbhn3WwfMmn4doQu5JebrxgDC2uwpvDW959j60/mvM4OCQ
wjmMe1LBZAINjTxOGv20d4GWkCNgGfW+hapehcgOcnhB2szPSwcc5KmO6qApLh2ouU3DzjuBjbKv
M9A4rEBwladL5oc0+6UM79TWgQegDoftdJry6h4UebjDg3KRZIGuxrA0j45zNETjX7zGglW7uBWB
eJwi0Y+nLi3GE66rN9c1jRWmx55KEIYvlPYo7ICxJMUINBhoec5NGgbwsZLyc83ej7V1vlRkE1cp
Lcna/jnbNHVn/attPOPpg8oRrygQi0vuyVUCXWM/td5Poiy50pOuPYjAX2NRxJvrza+Zn8CAWIQs
vWEfy3AygSDg2IQ63b3NpXOaipqdCbQ9o9B+NobxDIt9BXpOPOlBd8WDevYS0HLko19qJFfsNsCE
EW3F6xdOy3j67GsxfMQmoWKyuj1iLGikjThw38WoOYJ5FSNKGY3PrajllYHJqzMglvPzF1n81pHQ
BuT8xb35ZZ5Sl8wMHJEI030Sitcde7kDc8T8zWqXflAXXYTefBqWaIGssBiCLkeLAMtqtINRdd5O
zXhlOt3oj/2IEdM/pwI5eyVmHemv3r8mxXAaYvoiVpe2W9IqyxtduQSnOVtGr29xFfrtSxSU1Us7
tB9+MSC4GMPTHwXJTIrkWZJ1lupZdYuWNX4QCyh4o2llfiv6vNi0c77nKyvuuEztv+YWGMEM4BYV
rUfWjyE3QcbnrLXXPbEqAW/ZyMuVI6xP4PQt/039KyXsKgKvTmDMvfT8G9zYNb6LpMO7g8c/Jyqs
YK0QJC/FXytE/4ZFWnh7kV61j6pftgWVLqG8fdLdgxSHEMVcD5Ax13fjeOyxaWfh57nD9Yvc1X+F
0pDFn4dO4FWnIgRfZPpXwCsilVviJDsIT2Z8It8yb04GZmwChNeGrqFi/CBfCiWE/qluou8FC8+T
SO+iTKdzh1psjb5/YFuu3X1RhOego5MX6M+JcEJcmm52Ngqx8zrrYgFeG0WzmcuRdNWR/dRg579C
xFwbP7CjJ2PuqGG+WkNbP8OuxZ50hCY2QOXumdNGBSoNO+0/NWG7nkE83PsgWEcid/ah6fentP8i
HFgknQjeCKbNt3R7kH3q61CWNeFN/XuPf/iadUBsa+Gd+fTpxzjS632zDDemueQmoRNEASLzEJhO
cu4MmAgzy8hUyew4utq5LWpgqPCjRU1ecRg15dWd7Cf4UcFLXUAkT3+Ue3/S6q3PkN+zp5bk7WRc
ZUxkdl32PEzNkUAH+5hZ+bfU/9QG+GeF3f4g2xWSz5KyrPo54CX2reA+TBAzMjYfpaCsDrCMIR3V
I+KuNLrogfdZtZnop+L6ELBGLEaoJ9fpi8Oc+mzf7NLeJoNZ3POywngyS52WouEjDQ1JErfsdF06
g3WDUME0uPSsm0Uu107a5B2p59RXw04rN8z7iJ8ZrOSNcNmL5rMx8t2C2A1VghNBy2ZbxvYK9cvw
SerA6b3a2Ks4+8f/CjG5OxhGDQ40dLgzlBWeL0g+vvRRPiykXyWusyucwkwzg4ONS9OtKg8BKt4p
U9fxnjqufq1KkD5qutZKbdr5ucBRj6V2w1uGlnVRoE74ZNfUW/MOK7x80gjpOwQBgOBiCBDnu2OI
pyWD6DTGB1h87VW95gwPKQOX0zIFlA3sBUANat2rPVTBuSnhm5kYyR+9jH/fthvGPzUTCIVIjUX/
57vCsWi3/v/7dpNdsKtzlZ1bvKEPraIQrQufsB/WZehF58ccTu3d0WofJMv9R9PqXyp6kLx2oNaG
SSPuj6Q3rMb9a6+3r8XsaQfHcWtuoAUmR9V8BKfyxZHOpkv64mOsjOujXLXKn0Z0V5sXvDzMxWRT
nv1R98+1gaMizmHFBtoUvMJOSfdVZdLklz7djLQ7MR2jJiPicjqEtvbWjnyIUEN8iwC7oEOZxJuV
6PPO08jgykmQYF0SEUYzOlaqnuBSngC2+D+G2Y2X5tT8OuoYpBH1zq9DvrGcuv6kectMN/fSa9Sh
1p7LY1TX3i2Le/k8maS+LRqTrE5gqfeC16cvXtLR0xkIdy5sKjajQ2CJmzWTvjDuvdrGURMmBD0x
+EKTV+zN0K+vqq3eZPU3bQBgpWbGFXeVne8FMwOYqF67GNSuXdjile2FfAlqyJdTTCFcGCL63jXX
ikgLP9PZSMG0ASb/lal5dOmXAh6QV/rkde/eaMnboy1qZWF7TWVTPI2gGbM2c14FA8h77vRH5eqc
agn5Jx/te5aV24cV798vP1P/r86L5aEoQZJgIyC2hPuPVOrGHCx24VS0VVUlEA6ns9qCG3FFBGNV
6SfL7bxnVrg3JPuIHyogVkswa2MZBYECi73ByjLv2ldyMyy7ldFFnpQUafZWsrdA+gh8TR+e1VHK
vHY9sxtbG/gNyYHKzI3ZwAQLItzJ7KT8KwpGNvN6IV+9CbeSSLkVSVSvxq7jZrAixdG/pNa00/Wk
PjBlAq3dz2RtzqU1bKZ5/hSY7cKvsZZ+i+nFtGRXNOC6m9MW9m1imPo4ghyAKLKBOhT0zy18v8m2
9bu1jIeWs5am8F31mZcz23b2InH2JKFbZ1XX6i22KIB9awbaZ1HSK/vTsAZGu8rn2bulGn7XROvM
y2NSIGAY7NXcdXKGzxohTwciPh4jroZslhEFPMgB852XyaZtkx5M1CaXxq5+ql+stweuWc5QeAJI
Ub11AjKjPYEyYu/TJz6GGGuevb5n8hfhImUI2kFWN+mB6E5yUP+KOk1RAdG6j+ePsq6n3WDk5Nx4
8jyIkV6g3phTtYpSNt9EjZT5QerGTV3GjHbanYRGCJ+Pq3q2TLF79IeclrXCMjtECinmWa5a44Ob
9k7NIBxAoc3sOOfH6GNMYNzUmEw/ZWFB4JIefYcfzAx9HrJbQnFxGFC07WZrEM9jnizzfKSYMAo/
SzlhybFzb03p32uvs49KtWsNOMIohVT2bd0ar1BbxC5wcdT6FZ55LRmRxmFMeA59kihdVgNiV5nU
eseWO9ivhKj7im3rVxzVFmyzoXrmsv9sEL97Cobw4f/CNilvmG4/itz+nAlE/GUTw1QLCnFw0Plt
i6EPj8oeXc7FDvLVKspb61kpydtc39iUR/cHjCIzEPQvGRYW7RTkqsOFiPsFZddPX6vS/zw5/nSf
9XS4gNiy14qvoNNdJvjafe6MbxPThadY5vWBtPN6pS+ntCyWOPYOJ61dGN0W7+rDQKeb+s8K0/T/
mOr/l6aTBgndE3IuLeGzhBj/0HTqNChqS+u9E2gqPr0prcI2dNuN6pIkBd4chC03q5nCSxsz41ML
SxqF73Ec5K/sPCg6//M8upV3MqLjYwUAC/i7Z4O5LhZtSJ+flGOYAcd4sHNGtIHMXu0q/SY5WPeg
0XaP5nzKQOzCh5rwTx90dDbnd0hpTMWnKflCdt5CQg/qN2tsMaZzJs30r+czr4IWzWZ21cYFOlKD
erx14OQvp4Wv5XszGG9x71vPWjFZz3VZg72MAK6q59LlC7VGyWBASqn0FulAjxFxVek9ZLIA3tOU
AgAJE4az0AwRN/JpsLCmQuhEmJk13new7Feb/u9PYYz/OJi7+fGMwYFnIa2cRKxtho4/tQjb8qLZ
bXPQQtq3/357QGP9z2aY4zgggBxWOJOJlL98/W9dxbppo5aBZ01erzGCSx3as5YbZn7WBzBHHiXh
ix/ERIuWDSqKZN12bkFz1DDe3aDbDs0PYdXt70WvAOR483CGAQN6bkPp3gdDUO4sUi/eJhXJO16w
YZEiWvbTuzip/gtuxQ8YggSLMyehlWECKETVeqFGjQhf8uVN70p4n1tpNuVLrLuE/j56yWo6W0LY
P6rBvY2RlBAFQilIP6PsIBzSxb/3CUEktKDE/WLKku1Am3xYYQOpWKTeU0sailumFEbRYN+lJKCm
SozDJHQQ0Es/tC53Y4SRO7PBAniaWR8yUsm23NX7c9zO4lql8bDpJb6dyqaMM0kpOZvjOG3ULNTQ
gmvi4rV5rKExQZ5KdubVQ3MIy+E7HIby5i0P6vmMPODHEkoXWQ2HUyOG77MMj4KgSA8Pw5aFhZEi
rg03DA/ZhZRy60liMXHo/452RVCJsxq5Kp0cn8EXaaMxgqzmXvBY9VsM2vqzOkqWIwJZPsOdj46J
Lo9/vCK+56AuBd3JXILwwyE2tiPevWhrm85vuwG2ng8wCrVFt+G32dyBGTWS7cN8MVfG9PAxMwWU
ez9OnXUcArmfl7AxIJuQo1PHfsWaqe3GKSD5YdkgEc3gbDsrRjhRuhHsb4ZElQtn0UdkWWld0B5h
IqInWIIhB0MvDpoW4F+PUrjJAGqqtRiC8u6FvCFaEo2X2uL3nHSXdpwZ7KAlMHQCd7fKsugrsCoM
ZGq7mOS/PdSr+8cQuCmWANfecHfDyFDfyyuIiKJ7i4kNujxKjaByyfBxQySA7Bpd0CH0NOoY2ETp
Ry5Bpll78sz+8OcNjkOn2TYBAQbZIpJT6udR02ve3QUXzFOGS5/eX4oD9a8tIud1XfskkzV1vCfH
QsLACogOHiYSZXLzryNJtCelHVispVNfMTo6jrDy2BZ5yOGq6EnDr3xUBU/vkjqKl/tLMJWXIfK6
52ZAhUVg8efH66BOx2jYk2B2VLf22CEHxQFZcsaVUr3W/fDm9c1ryCj3EGmTjMi31L/0TMcPBM5v
M0uErwgtq3uTfSoC8ao2732FJ9kEG/Qq5bqWRkBgcSCfe33wV3OMUvXhbqQK+WmUrI/K0kXNq10c
CEnFTxVcaZNZuG1FTRhL7fGBMWJ+xSj9EKP5Qd9vl2pe+969Zlyu1zF0xULqQDO0nDp5/1lkw3gT
HtIgBrv6sQqTkjsBC9TCKGiWB1UhJGVk7v166YApxbTvuJSMgyG3ihiTUu7u4kSePeV/CkDYjnWB
rc414otyoKgHZOLHvIN1z2bReOLPSXdZkwQbZ86tS+fbycalRFULIBlt3emxgQwwgWNgI69JTRHR
MLsIbrEU1qX54iDoh87X1AePy32XYA5EFVa1Fz32FsiWo92HJZiDCNXmTUtiQHiDHHbChLDYQtbZ
RK4FdXxZf/vltK0dgzkaHnItRd2UZ1t0jvbZn5xoFzSDga1puZFNVbyJjGa6KNGRUzm3SJNMCkzS
6tA5pfo6t2S+y7puJurDpM6K4nET11F0oew2n42sw4dYGdH3PugX2NNK08ChFJC41IFGflqh99aL
kWMRUOpH16CTVCfjaUDDwUuYJRrmLraJSjwYF1N2KXSNRlfPTT5Dz/g+Q2bNPMhtBAclCeMGfMer
TB3850sk3DmZfGMo0L3Vg21sI6CgGNqS8FMJbTzhT0GMkGSnoDa1Pbxd8UBvFD09pspnRoECSQkO
8rF1z6AUG/u51cR18lBaRlNU4hI34HHbYwIBDokudXYO9ktcAg3RJxMwKmFS/SxkaJSIEfOwtn4i
vjraDx0S0dVg3Co5WPX3RBTiptSsVTI4zxlRTEMBYDN3871S2GYm0kq4lqxtTNogF+fO/dFG6KbQ
3Cm/QpcJ+MCBNI7KzTBCpMZyQTioM/vMHAyHin25r6gHm0aUup86mbmvyz5YJ8tfoJZZOljyqUut
aiua8b0xaYMDu3pSD4zpBCMuoKt/nks8mV31wsRaqC2NiJDeeU84HjZbXij1aj1wXX++olQV1Dvm
OSzJoIFnti9oi/91FOvPcPDck3LGwhMMr2VA249XTDIYfg2ZUcMUwhv82Iq3JASoU9qPxSYj0Hpn
jHn3VPcf/uyMz4GNOVEdWehEACrXqGNK+R71PbRG7sV3rOmpUWIdnp1mAA019sgJw5jzoDkFWt/f
1PemWTbsGpfktzGsN2pz74ropTJolEt37s9/no9Q7/x5vm69asOnc20xgwSuy0Am0Op0p35/ezn1
YXPsVC0R6Ma4bYeXgMptD/Ou/Jr8Uj/KzK1iT8jNuC/zYnk2qwymZb1mXbLY17fp2DCRRUH/73tG
y/1nR8vxoHFg2AMxhAZGV2Lgv+0Zm1qvKkB+3p6w7/BGH4nckDgUH2qw3GeVs6n7VKybTkdRb+1L
nXTvTqcvt0bcaazw/KOktzR5b7M8wepvxuN7OujaQXqaYLKhbdmgTZ8bGxRiMbAJ9ElSksts3wYW
vJ8G6NG0Cp1pRWLo0gY0Y905mHYYEnRBYJCFo3Rdo6jwNmFVH0y96s5q8Qrlkt9F1gep15W1q3x2
NNZi/hlxtrE3qIxtp0/ltp/GcpMtqttkeVBHfx6kAKbW20QDDO4AmDMEf2aqmWyxjGL/dshKs8FN
hmq56asXpKbpNnT0bdCKPth5k71WmzbZpTeRluXnsfLCrTdgz/b9khWsjBMUfqSvyq7P4WBiZLOL
4JcWGc49ge53igHNblP6ratqbgl2nWRSHvoxmOGVEe6pBGTqlO4c7WIDCQzGvPpQL0SnLpuQB2FU
2SYL0ilwqvTS+7AGEeYb2T7IsvkpcLO7ukdl0p2eKr+445Gf1gABKFFyH6iqazKgKzP/SxDjzWug
loej3V2NOoerRnbWFXGA/8ySjeQf+vvXbIQ0HCbt/h9fzOdh+vrn/xqAXbrwcV+ysfmoClS/BJ0m
mNX1BvlaYh7AAXjnvx8RTTXPA6TLx9+Qsf/EVoaqjF8HgUOMSYcUsRKQkBY69sHoMr436V3nohV0
FkwC7o92K8PXuUk+/AfdTq9f4VZTsQ/JN1QB5Z1i0L7MI7n3TeHXT483knQAxhfRNDLNz+S+jMV4
LV0p92yw/zoq9ewYkRcFB0zuIXbQzDVRC1rL0bg8J63hMgEtY+XmciwE7O15rMezHClnHmIdMPxh
ZFX3sp44Inz7se+QeuifNdtj7NS1tg5HyxkOMa1yO3Tepn7W73mAQ8Uah+LMrJh4sJQ5DeoAb5/T
EtlfotQfvtaiNrdYnVd/yEOJ5379f4Sd13LbytZ1nwhVyOGWScwUJUqydIOSt23knPvp/4Gm/y0f
11fnXBgFgLACRaC715pzzLJr25lziRWGlX5TiFepr44NgMGea12yUu+usy71Xmb/j6OY0tS1Tpyt
RZcEkULwQt2/OUS+qy7vYiVmf0vlg5iIfJtJrz6Gbop58/E0J7EOWfZMqX5Dx938BfB9E85i9dSN
C+JskUsiEDBQdw1iR32zXd//aLUZqAje+MNLTWE9RtUmrwmAlecKnjhzCoG2yFrx0ltm/ByS7HAM
w18dTYazfJzUFhUzX34E1LBfebjL1nSgxYfPSF2RZPpqJMzC5flWJxusU5VhI4mPqkciax3oZ3kU
dC51bY8EppxbA6KmG5/yAQWuJKdZJKieUOfJqUI8+d7GzsZugQ7L1TZgscZ93I3LDosZKcYMc7oQ
axHQdr5zo/gEjfuphSA+KWmwj7po+jb3zKNy6LeDOUNf9Qxif6kEzyoBPCuRufFGvnGj59xGiW9i
OkbOKcthcqaa6qSwamJlkF+KFtcePV91I3lvcjNqCvHYbbZpbHs6Nn3C3GMup94HXTTZ58TtLtJq
UeUuiyE1cNd9rZvYtbqSTuXQLOTbIl3nWJIvIDoa2C5egF6tqrFnY5WP1c4kkxLwgPTKS9gmnDny
skusZixyX/rC+pAa0jZVGAwG/73z30f5C4e84Ts5alopQnSDtO6dS7MS6r9B6Uz09oCNVrzQaVOI
HGAxl7nPX7n3KnEbK5Qb1qqJS+0CzUz+SPJnkBuMCv9jNNX0uf/zH85pF+2eaZoO9WfM8H/runwE
QWYb1cpDmkX+ctLKz64Zuucg9b1di5d7PaAA/BDjswgKc6O1cbpN7Mne6GAfH8o+0N5H/DUO65JX
v27NvbCGZmVTO3qPZ2fnFKW8/359QO/fnQABkJIJKHpMxtFb0YLlls9EsZ1G/6yg194qtuEfSH1W
DoPViYiyefqQ029f1KYdPhdOlT5OrnIvjsgKSdRDUh8LNXkYlPoxGlQaN9OshhMjKe6MsQ93kbRR
AtewkwDabjnC0RzK6j0JfuZuqr25Jb7dLHfshZI292egZhV0/XvLXckqvR2o18CCcxFEPgNYVWmP
93ZdHJODTBGQRLI2DPdJo5zkeqYzQrKlEsU6o6WDakk0wTOAPbxaVpRiGLWSV83Pr3qK5TsscLl0
FvyWJm+KiwXKYddYXbwtRje6Tln2cccj6CnBPrSyv0nnWaHBSnGjPFvLQzqY1bKMOv6EafjWMfyo
SdS+pKltnuoTOFdottjV83U7F9ZldX2oim5/r+jcfxmBxnUWlYKl7ex2h1r3I+vj7KGSKASVh+1Y
nbXBbZ7qWGn2AgEdgS3JYgoU51GyFBEq2juC+QhZCwd7+9+nfpo504b+/LC6jmOqjmq5mqsT+GT+
3U2KNbWGRJjTIGxFTMo9ct5/vlbs5Qgfs08SbLkiTl0wLMltkqNyYZIiUwzOsxUJTLACkr7WajmP
5l67GD39WekVY/HjrsekhbYhgtcMiTx6Xet7EWn8geUSS57zIve7Uyq/NDHTtquyUmpoRBmTu7gY
jln2kJowxeVGtkd5luMs1Jwn7MHfzNHRzkZPAgS1T0rGRT2elNC6GYoybWXhIW2JzLLgQKy73PU3
Wshg2eqZS5EYCGGXqNdi9vmpUQEJUcm+ARQK1wFZSyul4alYGxHezgTCv0bcwlo3tfLJcza5RBRT
ZiC4qaXh7r96SkmGcwYIWSceSnLQpVRlKrt8e5+ndPYW4BFvpe8r321nqCmdUYKygYRUzKrWvZui
T/0CnBC5x0NeTjBDHyr8RKhXs0jLGm/iv5sQswhvbbS2S/gtC1Epn8aoAWmdRZmB7SjHdAzuNahI
9n/J5yIOzdJVQhtVq3+CE+M95v33wHHJ057HYty3rEdbBN6Fkp2TqvE2IXW7RWR56iEPml09m2i5
u5u92uAfLefDGiTDivBHFF1BGF0bd8ApPQ/Hlohf7kPYfVEL9+21L/qaUE+KDl/PYzlENF5zCJrm
GUS5QKHBGCIvGOfrqWIhmKRvc6IH9ceL4dgd4j6Mj/JSq/Pc/4E2Mf4urLsOUj7VAFVggkuw1L+4
XSQYJLYxqu3OU8x+aTslGfDolLRNj9wYplLenuluPMiH20jT80r+wAP1W/EitkYrwoeAYO1bEMZM
7gvD/uET1z00qbh23LDQtlNz1+nzWEBl+ZHySrDyg6r5xnrvJctN45cav3S+uESFv5P3jVx7yz17
EOvJ0xkJE50mh4bn0U/QuFT/4y1w/lYsu66GnRIiCO5Qjy7nX8qHwIhDE9HluCu14eT1IGUKRxv3
NcuP5Z3YVZoO0uk63Djzq6k1QUVSu34nX0VQRMWmrm3WEGB6kEanO2vSP+SiyTbCLZ1l770fAYz1
hFGj7kf/8kVAciuyI9NR8dayop1W9u/7IojIayai7S0RmvEOnnA5H6AqaL7PO0Zp8R4z8pFdPGPx
3OxShYK8Mz68nxbCzFCDIYWBkirZXPkGSOfCEtfpQ5PCuFWHnaFp4dUsSD2uummmmc4wUKiI4QOy
4+wmamLS+oAsqXA+TLwIfR58pWZGLpVYXRYd9iSmRA217sonoYTSsNyotjDvexbep//+bDdmC8Z/
PNoBITuwJ2BQGvxWf4PmHDvTUckSRGUMsyrIQ1TiK+aHmkXhsoNJ8ayGZbCBHeOBQVfKvRqSK6Xm
OKQFCiliEjeKSQC5pPbITdo1PzMkt/eqPc4l52FQDQq/ZDXe/Ql4fw95lro/IqHt0nqpdsSIka5M
8o86IuepW0rICf3dKKP5n2cguP/7Lw1W4y+uIpUMz1Qhc7meyj/uV96WP4oZBijdYKA7dKJLi+g8
jleqG+F7HOpy388befi1kefcyC6IC8YQBn1ZQQOAG3Kv5QBM+s6w/zxpkjGxx5RL6JDc/eN6eSw3
VWFdOmuYNvLrfJ0XjpHj2sUOvfx6RdTN//+O9y+Wd3YMljlb6DrYLKDC5X3TEg6zD1oD8Zo8iUuP
IW/eyEOQCIgmERDR68hh/wryOv/dY0qJmLUi6+zrnLyEvirf/evqv/7zX4fyOnnu68sEdtc+NNCx
B8Wu9ko1/d6MZA4CsDcjcExRvh8t0ttFX5MhJ3fhHkHtSpUq3993/7igVWLzQfXjh46SPe/VfJGF
ZFisk/nXEtqbVya7zNaPHuRIMgzcn3wceLj0prWik4CaHCZterGieu4akbcSwwdp0WFOroluw5pY
KzsrK7pZbrki9eeS6XDsmrijMxBERzXpfyJm3ka5ZwIpdI9Z1a1N2z80rZttpkIhmceqGjS+A5zS
pkXHNN18puw0/htCqkAnj05+rIkW6iugrqooHqpcrAOHWmsyFQSniuh9QkyTFNaGNFEGdEHbY8Zq
QOlclplGBnv75s2ZxBFIt7Ve6SsDotGoEMjpFn24Ker42GgTnsHv6HCiDdaBNTjc73mbf9Qouhdx
CnKxrwALeHu8BdfG64FABnRMUZOqPTOyMfgoGafXs0vMU0mf9PteW6h+estypgH2wWQOvSLSul7U
O+/NtuoKhFZ1aop+53s4G6kJRtZr0hY/HU/fRw4YSu4L2D+3gVwQQlJuZI22ONCA3vQDQMBCO5Z4
lBcjmUaxtlQi5acZZEvDC61Vn4UveXrVKbGFpLNbw7HLnhOzqPcwEp+bcPIhkzBNEtZPu5qeitTF
Phw8msjkHTWE3a3h1g2ch8qOS4wD+CVVfeH59bnhbVXo98Uo8+PQpmXUDLshNRDOz1r/Klg0Zv9k
hqJaFAIjK6X08r2LSPOj8uDVUA19BJGxA47Prz9aKpUrNcM80NFxq7UKoL9PfYOgdLvFQmFqzbau
FIfam3VOau+R+1Llk+nAYM6HDXHG6qoZeqJZWo0ee3zWPwGRn1kRPHYjrrVgBICYpt9N2M4rC2d6
BrK2sJ195gK/6EKkzmihF+pQ/SNm5nGfPPlx9OyGwZp+9RX0DZHe1c33ih8ma16z/tQTb5skB7Vm
Lu+39qvr0K3Jq11nDs4y9aAiC117dQp1lYV9s8mM8hXz9vdeprEaI6nisPDtWzRjEZQKH2JfbIy+
i+j7ofuLGgQ4BjLousnGZZxEu6inH+NEPyGlWXysHX98t0HdrqspeK6t8SnOAddV+jvgqEeFHPN8
UN9N4goWBsUXIGP4oP1+eoWlUy0IQUmIsCioIOgI5R1kOJ75XuRzcjjBdxPGsNSw9xkZCSwbonOI
sVfP2veCSGxq1MMx5kfE1bXAPPszV+of5uh18Namhoh2j1yNnMmqUwYEAw9ZXu4JoCv2sM62yqhM
D8zPqj1l63I/lWPBuvvfY69nHVn03UY+m+RGPhvl80nufb0gn5fyEDClNvfQwR3Mj0T5XAw0l0ei
fA7Kk3Ijn4Wa3ZL7KY//2IVUTMaTamwj25sw8PBT5Hu5oaxO+LeZOphECWRbYJfJ99o85Mg9ec3f
h/9ecn91PpR72f0rtPiiXaLfV/LH//pF8gynKko5nstycx8Xvk7CYcTrL19Ch8BvId+Xr0vlYWv2
pNyPQbAuIpX3wJi/u4vU6D5WyL2vc/LQ4UegkP7vNfLl+//+urzLre8mXUqiLju9OaCgLvYDq/nf
u3IQxmAHjg9k8hL+kb616ra4j5YEdQEGWuLN83n8A2EipylFU8d8IOzJBeOZyJeTx0GbvIUzLmDE
3b8wG2M3qzbNq6bO4bsZXXbdN6eV1IHQDoCvhj9mjthV3IWp7Tq3EtB26al0gdMS9RbxpJsCHn91
S5Cr4JnOTGDcCEgsaHWJeA9KxXz2q0F7QmxmWqRSyDN5mBk8TdKEfhrn7OpDdYv6bEXegmI9SiQ/
bS5yKUgUrk8yTdGtsxlIOTm0iFm97UC34kBzLZcGXwjqJ2FdsuqDQKySIU33hkmBQJaLIhALyE6m
aidLRVmP0py+57NtTc5ekIyCTwHMbHuIonZ8SZFwvhB8E2L0qEY+yi9FoEEr1Vh32m7qH3xhznLt
/vdGnvO0gm7z/HZVsL40RRADJPU01iyqCezGPAbDG8o5A8BRvq3KINtlmd0/k13v773OQE5URsSp
upF2mCf65zE20hP5Wr9MRcelE2f9leEBgxTRoWvepeST0dGpg/674sTNyhXjRAve6y6lQIGOUgNG
fOLdsq5Rz8S9PMsjVcmi5wE9gDy6b9AODL3iXVVyuG9uEn8WeLaOsXlRrcm6pZ6LtbKhoIka3rq1
QUb511fKDeFaFnnLJSLKhNAJeUheCzmxXU5eIwgz2ksZDkSjvdJrAL7eZhjSsLEgOzCf5Fez3fpd
Q1Z/kt9KhPaPOgxpf0/hFU8+f9xybmXJflahRB09CLKmiqj/CMbG+px3ROpYn+PYfBQUET4FO/RA
x3ec/iTUGR3N98i+VGDezqgTjIUEo5gmTRj5QjO/YHbGti2UfWs7iC1y30aNR91etjFk1wap0mEy
1PaxiB+HiIpdVIbZoy4Qng6ieOthXu4mVYlXYCAWnRj7C0GtxqPjjoIqDS1ZHbfiozzX66Wzj2z/
VR512HyQ5xa3ourPmhYpV6YbzhPCwT1qovwpqpqtNi+2aMvr+36sjr/1OZxyQAtuh5AZxAiFGAn+
+BYxrK96IGsXLJVg3Jyw2JGZE+7jvDtWaRLT31exz+imAHIgyAe0c+85mz+qZmU5F363m+eJlo5V
qNkL4fBX85m0AXljYcjTJA35SWxsKa5p3w+93grPQ2fsLcTAJwLmlHWlZeYq7Fr6rFQf38ymaxaN
7ykPQ5u6j0WegZZO+vpTGBHz0cIMrp1jqcdKaP5SvlBq0SHrUDo4Zp5va6xd9GMA6cSWddOVLjhM
saGSj8Ih8Eo+7xl82KGxbnnraLdpI19pMqKaAWB0S9jzF40p6blN7O5Wenq7JLQ22dki629e3Pko
67CXTSNSy0zPg5Vu4cag7fh743teBO+dAXo+byQiXBa5fbV6cuLoYMBCm9W0sP/JCx5VZEiCUoFt
AEkbHW69+xJzdFHjz1j7ToCyoBDuLXhIjhsvoVE88mw+yU03pO/wlryHBmrC/ZQ838Q5Ipegz9Z1
7eK/QgXhrJnv1cTVYwnv7f5DFVq7RQIF58xVWu0UDW9SBmq21a5p3O6590KyMzwMLv3Yi6fG8m5K
Y9jvqT15q9qaApbS4fTW4bHh8em8t2rTPvB5jJnctU+F52H2HdvyWXcVjGpF3u9AQ5n7u/YsaKJ0
Cy6dEgQNP1DskMLQCY0PVJiq09eeoXZ/nrPSgbJ122j2g9VACzJK7F1ZSyyA5PlohX9q7URc1Ajt
fpuAsEn8YVgUdZctTD0l9VqNuotKX2Dz115hAog2slkP7lXoE2dg0J0aZJXtyTXERiKF+gAs0hDZ
BjNK8Dqu3uW3yE/6dd2SBYjUedoxEKtb4RrKmZAYazWx1iiGOZWSW+MGt5OotyRRNvIQHSv5molL
p63T+HRRNFjcS+qeP03399WKiVh2U/taNnZ1rqBX3c+HeGGXmepPp8wAleWHDXNX/g40MLUlkhPC
jkPriPMLqFlEeyJssMqYCqAtizbqwSDrcS1G9zC1qvtcwNo4JWCJ6d+SomMHerekNddTk0+f9SnK
NvQwo285wTqLoaSab/dT8NqyxinVMfpmYBk+DCGmO5UskCdFEZ+jIM5S6+wfnq+fhlxU30Sv04Ah
20gkDbP4uKFf2Hv5P6bdDA8ShsPzcNYYcxhZxS95Sm4EIpLtXT0bN0jF+EH9a2jDGk3TazQfGFM7
HC0Uo/IlL+LRGHruRKGH6OnE1v8pXeCRRUFwxpCghM6q52GOnBx+xiZcR8dPvWOcDOWb5tUrfQiq
m5m0NivL4oT3pXgyMtusvrtuV+4Ccilsm1KlB/UCNdn4j8JKa9YVNKwDi++tMsx9G9hv0fAT9Ayy
I/olt8kaCYjPTecwCT64gUGC+OBUBPtkCbS9uNxV2SsUPzs5dUNYre5JJlAjO4T/rI1iK4depRfJ
RSvw8NX9bZgogSK4JuiW0OitIztTXo3WrqzexnHYNlbMGjfUf+CDTx5dotkea/dR8u3vYXFCV2yC
Yald/kz8xL8REE0rC6n+VXD2EHTG9w7XKVW11HxTq0hZ1kyS9hJWWotw72AuT4BZ7QfVp3M/a1tH
Q0SXWFtY2ZiuHctKIJ064HBdoa8agHkPoRH1N9JpkV+JdqJ2z6tD3ZhrPQqYO0E+WCruSHBbLVam
DnLHRuGLC25Ub/FoGMhd7AYR6ZRcgpyIZ6Q3G9uMyrc+7doVn7d8Z86HgE8+/U4dL0nSqefQ9t5j
PdybRlifJBHVmSXi8ylHq2v8W1awhbVk2A+G4pFSQIXg+EUJCRvKO1rlfqL/2ozDox1m5qPAfPxo
znv6kL/T4BT7r/MV7MgVkHxvScT8oDz7uXUNE9/+QczeLjB18e5UPeos+hKs5umZEctYL6dU9b9P
xa9WWM632aIkAQbGyH2FEN5ayUPyk3e6GeZ/IA4yRokFlcdpPdFpgWQCmo16hv4wthQv5Od6Gqj8
ZDa6Ecbr4i1jzJ3UOr3pBE9syooGYZp14BZFZBwnLZu4m8N6E+B6usVORHufHqalkwyVe2V+Aw8E
ALoIcbXNuTO1hidIMXR8nGO7qTUle6OZBCunsNUnrAYD0Xdqj9IhT1+VWiHsGzGnJURw1EaDjtCs
kcp04+gIQB1OY9FHBC+Kv3cmyY6aCJibIcIh0hN38rwn5nNfe7ToxcfXdZQ4KD/G278uKOwBwcuY
gzAytUPjIMjV1axexU7rnMJ5I/cQBTqnQvmAdq8eop46VaUaHqvzWYrDX5m3sSz6LR2mz7n9c5IJ
BIRoBuuqHyFczcXxkWxvMga6amfFg3mRG543BKgb6h+nNAp3F7hQxnyRMzLeBmjgH/wM3FmvNdlW
ys2QQbZPs402VoJd6CnekkTDeu+gZN9OSq2f7ToHDumXznNFiNIy8gf7vdLGW+UF6i8P24KnXtB9
J9c+9urHQtFOcvny75EU75DDQFPDpJCg66QRjFh4CUZx0LfH2rSRvUGwltF1flWuiuRKCfLP7yvk
OXlF3rA+V6iLA5tOdnLNUKrBUWcN/CjXDLqBGWIs2wDeJCsOolHdpVAcmhDziiKtx3hTgXtcsyRt
HvKhUT2Kn6L9COwJQ1KtakzwNOW1KWv7oTTNci0Ps5R4PHv2Ratl656sMsRBjs8WPWb+XqHkXvNn
6I6FD79E9RAb4I7xPszaXRZ25LIUYrAmpWbEk9sWT16WUWZWiL5ggqM9d4POgrzxox9eE23NKSo2
ls9UAJIwIb/2ZDxxpynrBAbDSR8cfTf1vr6NqRidOVesO1pGayWKPdwRuXIi8O9SB53YTVqv9w8e
7KAVhk0FsB6vtukv9K4Fv8I0nSs3n86Wb3lI9QtCINKoot7XeeM5F1694d5kEdJW0Y7H/0b0pIcR
//B7YxgBGd4kCI+HtiIWUc0QU3mhCxNoOP72m86HedIehTGt+irQliDw7CUeaHTRJvjn031XSc8k
oNDiidpj3VYkPhoRg6PcMNkpTo1IhxXiRXUZEcI0haZyke1/Slva2hJJuJYCAKNVMbrVTGJqUZvX
PtfQ9YKkDjLDvE461gntE27vqi0S5yC9i9LP0AKi2/R6+KTM+j4ZiaWa8VM26/sEZcOzmfivaDGv
8nUp6xq52puvjuEIV0Nn3Wzl1JiK+moqQpxZmKZMzAQCdZQzeDLNN/RaBcFyzEGEnVnDStN7bZ/K
2abe5pc0bdZSrIAhkgnuaFswBGoaL7MmFAMcgnSCuKH7/wDi7JxqOy0X5OZGq1GqpNXKeL3bBSIl
gE+FvELi+hC5sFCM1ynO6Ip896umKelzFyc7yQ2OwHrtcfq/BwJskUa9opg+6FvyAVQTYtfnn0X+
BOQxLbK0bB/tXDMOTtH+1D0fTaoNz1hqnbJy+n0Y1h+JWuZXNTena9Ac5P+Xm6oaqmVtzTE2bobQ
Roq6gmI0HloXtoQV6sjDZ+0qoGJ1FzbFt8IK2svALcUgJeIKJk06aje3dIarQvAxKmaNGrwDbm4+
RX6TdmuAlCyobXbU+wGdlYWqPNRDQ3kQ5g/iVzqzkK6bJ0Ta2RpqZ3a0cGyfuqIoVsQ7VZ9VTmpr
kMU/XFJYFh1ozm2QRfomL1iRWxPumnvc56wXtevpkWSYP0C7UjiuekG/zt2KumzVXnjSJD/+Y4eC
QHo/M8yWTTXot4QyKTSXDLAfMhK4B5CuVUhz4rSPjvDlf9nzDSs3Hf7Eg223G1Xer/Jca7jTuayB
62iFctEcM153M6bUHjQ4l5Q9Dr7VXO+n+iTfaUwDms2d+ZeCgJzXtz3MGN08hK5IvpmMTHPGZkuz
/cCC3wT66habHgjIwxiFdO9FlB/GuDTeMnpK3WAVtzysQJX5irUF2EBG5xjZy1xJIewLizxG3cu6
dUzdGf8KoZmuY6LdBbRRuEPwbuhTQEzWTGjzqmxbWrhtZTCvSjN/Jw/hURfnRmdlMCOtUe7Va6et
7Xus9Nc5VzNOnZFcTbc4SNLcHcPQ1ZUHq0en9YRmlhb8Qjb+a3dCMi+FACq87I2n6f9Euhp0u6Qb
p51Mj/Fszz47yrj5CjgTucoAGo7xMrZwkSUEuhw6EhuexnL67irWcD9KirYAK4TzVQpCTGDBe5mT
ntvEA6AJ6vdS9IQFNziEY/k0zeji30VOtK78NWM4HIQ/nAhwRKU/b5RZqk9t4LFwXfCiUb+9c8m0
USPXgIjTVdUo3S6aVxxJELzPYK8LRJPxtU/wnMXGltQpAEfzkyXsqp+kROUHedTP2nNFiTbKU++2
4rPWiaBIp7A/mHUcP8HZDhfyhaJJ2oVR9uZjbILcNuO2Xn8BbL54Np4g0rNgVb4xHEz0nVVvB8AP
7zn8qXC2N0+KOvfVYfJGfZ2eGyQLvCk0Emy6JSYsmfve17mhbDVoMTbOAid8coAdb2pRBkdfbZMD
vv7ioWkD5TFrNGfZkZ+2LxFnrUxHWRYdkfK6E/vruEvCnVZ70TVMzS0WD4R8U+w82oVQTnpBfTmf
iVxZQeKGOuULlIrpSlbgbDlPUzOSB3orJzXCrI6mSr5KlEQOc+OsOLG0iKieKsoag1myIba1vbk9
EsPcivqfirNgJMaoYRkN2mzfOkSV9nvzdVg5Xb9n5FAmUswwW8B1rj61JP5H7rh98MdO5aW3hGqR
1nbRxScaejZtIZYbuetIe7hXfIzOCxHQ4+kc+kTd2bqV7e73vhXlwZkC3QCpqBjWsDrKczsDdArq
5LSRMEtkNaLUmuUsa7SV5Q6vqU5ElZS5lkPgrWtF7+6DQD4fhlhPNnZ6cizqR5pRn0cqJz+nNthO
mfA/XFsRC0Fly0JUR1itnW8THRm4HhT9pVPcaBU1acSCnKD6QDFydHyUUOWeEpjjO0vSfCH3EHzl
KIltdYnPMdri+lQPkwW9Tzri7a7USfUdKiDE4/QNTmwdDE9eP9lrC6TsSxSW5SLpdQ0jsZqcap/l
o+plT51WMTntvQBfAPTqncw9DZvIosEhnjuVLHLWr+kS9C397CJi+hW7yjXQl/LKpJs/kLp2yaLS
2N3xFffbM4MCF3a9uOMaiRUxDyNCM0/E7kGd50xq6/XHLE6hFcnjrFXadaqwtBqD/PfLZeDcLMPs
d8a8HpYqacy4vSgvGLFheym+s0vA+NIstH8EFSrfUAgqlSB/bZubq/F740VUg7dJBxZNEtvvkqSx
GXBbrWtUWVnEaAQgEZebM2fRpD6wEd1kwewx+x1a8QN0snkBzB0SIQM2Dz7f9Ng23Kqi8qa1pXTj
Wo6C8ezSlTEGmmVRHpmxGZ1lLgTzmk/Dp8IajG1wUcFi7j3F+GAWpS8bNUzPw4TC8P/aK1L9z1eL
z9DslMWdfjFWQ7QP6cmyTIGZDjOyWI2iPelZ6pzlopAe5osKsvaSRjV3awQPONLoXYou1S9thLOG
QniDpzzVHoug++7WOt6OKHlxS+BNci/H+7QsaXGfRN+eMPI318GJePuySSzlsl8WAOQ5XaEFFf1T
zRrhChfEIZrBS0bW8/CJcQsKz24eRFiLnakH6SN1gA5RO7OSVijJunJ8ykjKEhmoRWWttZ7HdPR+
F/C2criTmvGaheDWbUugYeCWrqVZ9ae7CwJUoQ8cL/rFdxwfhtnl6upauVVLQwPISFqtGdkkzNYo
2l1iZB2IjJxU0T1M/rDPWjU/ye9e1xPuZCMg5nmucaUdrpiSxGD5U8lNSFQkT79uVymtcmwr1972
DintfJqrb/ZddIqtALRpcpTiU2odzdYKIGOmOG53KozoB9Kp7OdKxQzZDzCd3Cmrt12vEkiQxv6R
WW//iqN2oXaUzvzsxSvIXCT5ytnhX80extC0n2lDAHAxbm4U2D8EeaAsBPPvlmZOy4yMWHIjhb4g
RMjifTQq6MHsEU8Lgg3JHCoXY4Zx92Ca5nHW4/+ee3zVrqXgANKaxjrdNc98mlw4r1m7SkExfSeg
FgC+p70PwHI2Pk7BjTZBk5f+66oNbZgAxpOR0+kYK3Ryiq443wiE2JO4VoMhMv5xoyp4wWjqbNwq
UXadHeFFcvRy2XVEAjnDIignc2MYGlnFphgWoZa23+TeoNebpJ3ys5zqWEnkbloqRctJJNmxtRGM
OXxJ9FspKjIb129hDuEB48aT2jnKJjLT7rVS7UtpeERQiTDfmBZe48kFsihN4PZ8GFYxWjQEF4oL
vpzqW/3eYZOeew31mFkbRZC5IU9r1v95eugeXYpG11wtbn1aR0/AhVtpf8MtgYLApqhkZ+ZxFEp4
9fo4pnSmWsvK6pRXsoGUdcaU8kEeljmzrr6r+oMV5DP1InzsfBJp6e/ZP1IUGAnisE8ztQhk8Sl/
9m7VEno3GJvYcdXb17V6pq1kcraXkp6iUqs9jHNoDs6qZkNdSV8BCM7pN9L08bKwehBp6S68iDEO
XVq/7FunuUhAazjFgDKsg5j7H3YYNcfq3hkRU7Sr8/4sJ46hqZNkqIXhQjSYAXn6VfV6zMhqpvA5
W029iVXj4Hgl3iWFIm2X4f8Y3P4QTIyZFTqcvRyIa6Nu+PihtxjJ7lMdxf5IrOqpUFzvBbBc+ZDW
g7NN8e7RT6P9OVqjv8qwaBGeqnWPlDYWcl4rNwIj666LAbfIQwtBJDV0aOqILqFcIeMirimmBpQQ
iP0ehuWRgsT4XA6ognoHqp7TpuF7muNy61jg7b2wsL85j15spfucAKylmunDE6bTpWIrLDE8Frpa
MqlXQFn0zHQ42x7coGMzd3D7ONHRysCjcYr4l3xv5Ua+1Rb4QG9Sw/N9TQGg5aMydIXpg76fEiDA
f4xaSUw8lh2CQWmEuqX31d8oLoNwVTOkPfNhNHeHI939JY8w6C3r0RzPTWagvNZsZ32/6yujqvZ6
1nzEYyZWU4YmCiGu81jNoZ7+krhP83GOc79vWtt6KR07OnydwlN1SCwsyoaa/Kh5rs/C5Vw08NUA
W6zbMWC5FIXhysss4NfafCeUqUuXyJj72vNSR0GGeuiaDmA/A/qYiuEkF4mN6wcQX5T+JO09TPd+
v/p1nbykScvhfol8IbC9YpEYwMRcg7qM23fjRs5dhnhMrjlCCHlUlAB97rRcGmjjQ2y9jUXb0k0v
qqWY4vpXVBOkUtLyjksCIAunVt/aFDGX0Eb7eRqJtw/zsnl081iii4tTGkXm1g2z7PcwNrZqsi7m
EsuqdKZTY9n9fnQIVTfwyR1pA2oodPR0JeeamTKVG8riPDesDG39tJSzl9Qa82c9gZjYWEwuZ0R+
m7dw00NHX5dzEYQ6s7G8z4MHZLlmlfw/vs5ruW0s2rZfhCoAG/GVOVOJSi8oS7aRc8bX34FNn3bf
rlPnhQ2QUpsiEfZaa84xydadXyDuyDoQjQ3TPwVAZSv9n11PU5pnEpmW7j9PyV+QP/H39/0g4/Lq
gulyMzBPTPhxpYjyFuVpThk7P6dbbbuFJQix0IQ3x5r7VsZV+VEywl/3TaXvlMQtKNFQbg39yjSb
9gfkAdhzLu4238NN0xi9v8srWzzDgUHsY8XWd9FVx9rwg/dhrIz1AMfwqBA51llOv7V06CUTcecL
fazSb+JSCGZxlffAZw4SYlPdWDJaiNtTu5DCGikN8T3guU2H+LsfiAa1+oN8Z2UdJSu/jr1DrmvN
W6iw+J7fsYsGhAll1O0SxQZYnCzuHYXogECre/aFWj12jfEoo8YR7BFu3Ftz8ZMBJiFR+0+boyXj
JuFutJNfsT/vhp2xzenJrM2ZNdPkjK3jwD3IPfkgfBZKolDyP+0LkmC7BY6p4s02xxX8SbFK9Ikb
NKDfcybMXzKiRMSBYA7t/FL7YDyaYvySrcz/takpXzED+wIXdMmHPg+bOcXF/IDrkIVfY4BTnPf+
uRZQ3KysViuA5XB5UBsvxq4To/zrwZSFPvBN10bfUXJoQwus+/cwyvbp8NtAWv4qyqE7GHk8LeVu
qaTFpjUcfSN3WbAVS6Qb+LkdtV4o4BoJb4xPUs0TWAErJC2aQ6hbOodx8QI9gSy7Sa+fNL3SzjZB
oo2LAghv6KGaKzklKfVd3LvN0hsD7+Tb/SvrjOoxNsJxQTystQtMnCDLcN43REEQtgOnMRvHI/6M
6iixk/LBmHt2xHf+63lDV87CDAMEXkg0cjBAO6CVr3JPKjSYKiT/I+Agia9AqyGFHfInwtIxVq3N
5KQkFWIDSaheonT3KJQUTTtZtXr4S6RqWmjjsTB+JzZx7LnW5jckpi1hDsGfLflcE9V79KEF4siS
vtCAEmDi7ztYBg11v05wDGHuerEcl1RApXC+dfwPNjTR360trnahDB+oBPGExna/dvSMGDRDGS6o
vFD2pXrxYRWduwx7szpqam++1qO7MDau3qItNeI0QRxphfd0O+Go2YOvmyu3m4JVUrJM5FoxXrAQ
FDoScoKtwnw6yOfkA2TX6uKRZ62QhCsyOuCJZrEajVnkXbwmWo2BGB4CPxuXjh8MBzEa3yNYyecm
bpIDU0+x9oEZ/4DqEfGVLkJSwLfcOk2uH4JmWzoxi5X7bdOnG18pxbagcLikce0BYUKa1+X+RCAi
u39fCAmMX/BFfBOEPS5lrpZcgMqHokWJrLMiSwofOR4oztyb/HM1tMWx0ARkXZK3e+G3px4Qh9xz
G26DSdQCEZgPRL/09kboMk6Vx6FiKnsUBs1KIRxiOYSEjyz+lphyy2kz+l46rCC5GyA0b5TUO1SI
K7xJmynXNJbv3WVyyVYhFA5MU0pKlGYZfjH+YFBhZ6+09PAPRT2WdDMrIPbOWeNN0O0qhIjcezS6
fcJtyl3a4A5NcBTfH+o0TuZgjnxx76vgUN7UQdg99QxaVv/bVl56CcKhQdsxTC3SlQufYtuU2Y1G
xdznDgO0M7D7HLQ8bESiIUdUUx/qwWfwiyNtPxpK9JQM/Vugt0gt5j07Q1oSTnRN5r3B1n+5bTdu
wrA0TrC9VGDrTDhH2/6s7ap4EpVvgFpUVPT89FvuNXqZ2vj7ZMaDWyj2odIw3s8rW/Il9jCtBvhU
Ae55cKU7W4udN8xmy1x2zObnScgkiU89a4kJV3f+1Dth1auiHc2V7OcHFh3hP5OP0ir38kMEqvxV
DYr153OWn27TeWKdqVWz9PPht+/o+rWPzGgPhwOz3HwHF3xd990yIlwV44q+1ejCQb/2kq1cJMnd
ZIjDBXhBsSwir3s3+o5GVsXCJZuTm9DMnnwLt2g946RLZi8/ulb8NBtDPJm1EAcyubK1/AVTm6v4
8JbCK0+qKtn0blnuY3qGN1xK1woC+g/bbZm2F250KRi7wsWfFO7+jLhDUqYuWQ9YOLXEz3kDb/l9
Y5yf6Y3wnKmF8XNkAyIDeQJu/BG0WrPUIPIcTak9iIMzSlH7cbLa/CUaAYDOM/fS82AHm+Q1kARW
vOlpSie0YNYhfykMhob1LcSMjsdty9e6txIj2DfkrJ5LrSF1qQPHYaUNgdn0925EZY5Uyon3mYNZ
Ggmc+t1QnRQojLBeKW9uAbS/MtzpGPnD+NCq4AOytOu+4qq6upHu3AYlIUKtLM1tgurdVKf6Zprq
VddF/qh3anrDGc8lQk/e/Cr0L5YTZ/fdLrr8344mcv4wLP3bx2W6Ak+lpuO7o++jmv+J2imoLxl7
x8HOt0p9U3jERw+Ve9M6S7/9syfbgioH8wH4yhpTT7PubSyFpWuML2P+0IUpSHoW7Wf5k2UaBUji
4TXc6RpKp/+0SY86Z2Z+DQzwM0sNp32McJ47tnEJYf69JEO6kyAXDkNBTF+LVVcQkAmkJcSzzVH4
JLdiMNT3Lex0jz6otR05Alusgo9WHH7LxpPsNKlZscoUxb6QHVXsXJd1k11kn4ACm4scxJdW8Ynu
rblIDuq8Z87D+Az91Uqxx2ldAct4heZDLYYgZujdY2KYsKCzhOW2mNWp3py+CarmsQ26Ytf3XbrS
UiuiQvEQ+Flzl7AZ0SVVpRbspCg0m7CkIjxQqBb8Tl/L99s5Pbi76ObMqGUv5jYqkRemAtENA7p+
1MsypmDTUEHmAX09+VAPk/6KJWiTwuav1DFeGElqQKhLg7PTO/79ISYVYZE5rHBlkyMZZMCGtUaq
1p8jshMW5Gh8x4Q3YrOihSFajISi1Wv9imEV+XmYvMVjGdySzjC2BYoykraZ6usSicIi0rvfvw3D
pzWRoDOjCRvtutCgyViGzK47Q72AE69e6GtvY7eOnuvO4O+POuUiASKyMd8O3hHoN5qjtiEVCfFK
Vhfu/r7lIeIaEc0BxJo2oh3HbdD35YfuExsdZdONqWh2KvAakyvB81WsIL0O0g1S1njR+QNxNbO+
W+SsY+6HViPfAuFz/XOQqHtv6tpPJ4s1HMVh95C2BLojQPN2TdI/wOnN92MTextYYulF6V0XiU6/
vXuO/+8zkgvyfxNnLE1VVaK+TU0nx081/hPdM8E1QjAVo2QFQjKvjdFIw4zbuIRmHuUDOQusPv7u
G0a/Cu3mxxAnXxLjQ+xzckmH8CsMLPuK2bb4IJEzpq9ofWXME58y+lInUzASMGoDOJ5MkXJK7Tjl
5L02bWseDdIt6OqXzyiVR/oJDhcGvjUE3t6pzXztSknm3DlDIvQeJHooRasmgXa+WnrrPN2GNG6o
BE0DO21M/xJpzE3JrFeWzvm9ssnCsV3p8+59vGvV7QrFB/3LVN+jWOFIRQpxIyA2IZ7QZF7ylca8
R1Wr9ccKLLAm9OqHCUF0aURu8mjiYtqRTUx8zQj4ae78yoWToRsOJ5Po7ugVODAtAmPDYI1BjT1g
e5jm8fI/e/LdzHuWGmtPso3wz2uyJMsIhsziiCvfYOoLX9G8az4in5mcgLQWp2bi2Y89uQSGB/+r
9s+T7gc4GKqAZrDMUm5IlMO0O2dyGoVuvetIDmSvrg2IShVZd2gpxFd6lqDSnZsjZZuuErPqfvCb
7z3Y5QXjchK95h54lnXJyVeG37npOY8WNF0gQ/HybzsrVaHHTFpHRI1ssqk0FS3S1xd0+u2zaUbm
Prca3J95XT/aFHN/OgO62xorK+nrwzj7HGWhmSKIXNw7vq2nrX3Mz4t7H8DXGNeCPQgZcp2lwswW
Ee0Uh3hPHWdcrqflCzQXJtqKeDPHOj8GAoBDXFYsPhwGIQpxIWVKtoBjXKK+oNgaLOMD6Yv2MCpe
tm7FwJo3TcNXOwngPRBUcP9FnyTwrSOvfpOi7FGt7egREphZfN3PeW5BoBLdptsOnT3eNBtFXQMM
c2D5vwLW4VIH2VZ3rPQM1oSPnoczYf6KnG2OVwx89SJHyYa1gP9mTva7thDKpTg2F2Pt9wFIGtfb
gtpS7ihc3Xq7/8MmQlxk22Q4+GnB/WoGNVpZER0SpJWLKm9XdaX1B8xV/cYOst9KlkFJGVNHW97/
BzqTpcU4JsNDXChUpKV4g+c97PSwC9fgPKotQW8IPzsPAyZn4sqcD4nRa6NHJSpXEVXuQk0YcsfG
XJ4Y04HluX+JHEr/RVN6r/gUy32WGPFpCP2tfIOOrXXLyhhmfVhmPk8kkO5V/AS6WjGqKbMH7Z8H
bm8vGSg+CD95te8cdWRuF1ebyQ3Cl8zloqvQXn28D1/67iOHdPgITpvEYgrrTV/Q+p+83AICoVjE
QgzpW97SpmGm4lI/6x9S46oEjb8xRa8vTAlS1SIlWOKagoQ4c9z/wtwl273Qsdany74FvoninRDA
efwrHxyzO3ZFRme7q8qjWwbqRm0c7ZLBlIkXjY0XL3D9X1JkkcABWWl2OkM+yaRVBL4T08swcKio
juSDmkyEWJflkVtntRy8sNlaBq5bnq9xmXbdSwmTZwVYK93KXRu5zQ7RzLhszMJeVq2RbeWSpfy8
f0TOwFqgVNNTnPThycpNJG5mLl5KOwPkNeXO7u6Sz1u/ulVvUkiYTvaz2/b+Gi9O8Wb43Nbi8V2j
K7yU1/+K5Zg8HbTanBZVOFhruVtghqCunfqI+nm2PQ0FCT9R0xZculpxy2G/z96whRf3OG6rqF5b
zO228j4DRAFzmF21x8TJnWWTDmLtZFVA9IEjTjAOfJUguLYpjvc/bBzFtZ6T7meAU0Cm130PWPiK
hj30+bbcxsTPHeoSX/JWoItcyjWWfHDm1VaTauqhuy8P4fnLpVn07CXD+NNgWLCwRMOkHeJK/YED
NUENEVSnPDJnFoG3tW2kUuSz4qWJY4uUwHlCL6B7yjVgYDMJoID8lcQc9iaH5B6RpHaB0Wtwnrf9
a9d4v0unD8+jn1rMQoiOkJ8zoeAbU5/sF3/042NBTuNQR+2GuPpm55eZ+p64GW1tpkJW1fy6mzHI
aScMzufiLu1OEPueKyLgEz8wrlbkdke7jYt1ErM27BIVJJMv9pIkoxTqm5qXFSDsKwLaGuU2paun
ZK9aVd7IkKqXGXqI9zir3zqXxg4Xblxv3DCXbsD+umtTkhAmwoJUKy+3uIftW0gxrWcecu+6Mi+V
1aE8rz96GiunfE61j8PxO47nsA3d2MpYArugap4UEoZ63iLUweyBwZV1DAv/s5sVP/Kh1CaBZhlD
O8HTI3JnLV9KD4BehsUzla+8VKkYZpgety3CpSA4C7uKycuMzXNNLMBeHqjKfC1vFb8+Deljo9fp
OchZGtVztVtaYXr2Oc0XY0WPIEmEufQR9EHDQrZH7OlSSSztrY85DoRuwR6cJ/CSky0f3Cb+Mtqs
PjQ6CfGF2wx3DbDU/jjFohiYsSUVggrZDTQzu7jC3YRyzfLCnGNR9dCZVvfDrmPkTVx9uRqTfnzH
Ftjtc001VkYyr3SAYeyYYsO4Fqx03D7LXnBwhJcm1J6liBnHLVRfxxgPLreDIGuLt8rKC0LAQnth
2H7xpnqORaQvQ5FI2CdAj+6Db9LGzH38AnLL7wlLcQsusF6daaukoK5BsmhC5SBBAkr/rwzqUjy0
6atm1ATFpLF1itOW9KakdDfy87airlzYAVNUeU8F4rnytZZUQWSVjyrGp/XfLbUS2u5+q5ro9S9I
MX+RIgfZcpIPvlu9q1FSnSmId20QZN+Ohqi7tdofmPb1Yz4CKAujNDzYnMKXKO2mlReWzJ0yEtIC
7tAaRpeHEC/Zs9ESF28hW/ozh6RMXpGy3D/IHBE6/+Q2jwAie017ILTS3atZWazl6eelYqtMrNBs
RXRbXJ3GRWfts0gmXbwNWH22FFkBthsGn3ONcAj8ND+MmEe4x7fi0Q9+un5Vvljthywi5U5YfZqT
+jOnaD5JPGbvttbJ0pytRT/5fF/tTdpvzn/ICbMmSSo6S+qY+5W3nOaILZw/99a+2yjlORDad6nV
w3c5XWWUSi90MiQGgtjv3ShNq4vj7Mp2SiN8TOeTNLVpadmaGGBes9t2g727X6l6Y/E3N0cuIKx+
30CposOet6Q8wdtyGAYNSXlSrMp6Mo3yTX5iYyu4RwVOceoErse0ye/Pu5lj856Hd/Ljx438/EqF
uFfdym55HphX3A1fI1qwhWfn9UPrY36rIwABquavvVrVzpXaxoew3w8D83Yb1ftThbB7gUJ4+CbC
CK0YBh4rtNLFaIb9laVgvjTT0fm0yLkirGjd4+J/Ie1CfRB5/FrNkCiPTiNKOuPmsYqDtsvqp5p9
DiESyx1Tf4bHIDt430q4k6E+FeWJ0uhPxaivTH1IzrJ7nzEKZEXbGvcgqRAD4tJrxoo1Gkw4wojf
AjXUtgahGNsh8cVrW1SHocPHpg5U4zK2m7oJJnQ+VCtT6gUq21tWY+Pt2yHujgOxKQuWXfVqQGR9
BCLHdabRm/kV9o1ROftp++YSMnPkCuMv5LEtD39fJ0tiLHrzIKfyukiGo5h/RL5a+En7wFWUhXR1
w9NdPzQRKtZieKuHrHizGi25jDkiyyQI0iv2zF9taidbZIXTRgpbbcf/8ILMpXfu4uxKs2cZBsU9
6L8/ZYwqgQVTWIFNtZw15Zl9nf7Zynv1z3N/t/wg4O6ctX9+Lvfi4kyexApdc7a1Cyi1XVwHkLGp
ewqiAN5MrcPrmMYgKQRtjbJpD4pVM3hr6uz97k3LlOJRo+toEDH4pjocjLTz9P0wfvNse5aDPCam
bz58cDwEOQvghD9mSYlKzOPcVA8T1jg1nrWt3JVXdSCBqF+LW0RS2dGJi+p5GNMXeUaUXkPKmGfB
Hy8K44h5gOHjXCT7ZpstYyKxOOVLHwWDPrF0apAJqGnyOHQomOSWfC6Yn5vm5+RW5PjkyHnagqhA
CiMyLWDjEjgjdxu9RA4bCzDwPs6ZmbAtMdvMK2GzJAGgw3ioj7TgD94woKFXU2fljISWwq9Esl66
XAwSrk73a/SI5gBhSPcsre2M2D4rFUhngAjvWTXICaTTay3li6NI6aMq9IfLntUV0aPRT4uYcSIZ
vgpjtJdTruuXhv7wsWs7bV3lLtmjhaZtW2OCVlOp9UOalBCCs9HgQB6NA15aeFXekFw7O0ba7Oj1
C1AwCOwJ2ZqqHj4Ku9eJpIjEitDt8EtJ3o3EDT+sjAwH4ruaNh436PL5E2MyIUiIcY9Wor6qRrfu
lWD8V4KjHnQaRgCSUWBz04pXCaUe2IrCWCCU1+9ux7FiJsHlHEQpbefTRPxIEBrWjzIflv0snkF4
S6ZfqcINqj3KlKjGOFA2/Upe7eVDaxbXPvFoJRGJdK9bi6J3/hRw+LDoAtvhp8PN7pDoIJTvN4p0
SFfEfq7kuiLoGq4Y9lStWql2iOZ9eDVMPRzuUTIZSQ9H/n3TeQMoxSkT40YyEEkd/FibFr4PfmeK
8uo96PFX+qZj32JYJUnZ+isB1pxEpzFA02UsjNAsP0wKo90Uhc5ayVWf3O8ZISEQG+wrpX6QERuR
zNmYvCdVMchj0X5EOtg/WhnlInR9fyfRD/K5xKhISxV6dhWo35exUTfz5cVCGzcLHCckckv+mXgV
JYl5JLOqe25oL/XA/V4Tf4CPHD5JLq2p5cUWIWC/MWMH+jbE6IPZJStzQB2G5FxsegydOxUp1o30
JSbpfDuTJMg3wrjkkfICPIWlDVdtyEV5ffAmR7myMuf2pHAAl2cWZQW3zCbnECrXNXaRr8nA4tUo
UXLWR6e+Fk6lLERlQlr0TdZik1ItVBXVFGdm+MSt62b3RflB10Nb1x29IIWJ7LKfl3xtMG61wK1e
CqtRVkSdqSs4vi9yvdBPdn6d9xpT9w91DXndHAe+tKrxf3hh/Rg5vf67hVfDeWgFizI2Voo+ej9d
sEFNorcffIQeBhcrf+hVDsD5WpAElkOvXSCa8nTkehqkpo6J6IYZEzVYiipBCSk3R7sMyLyJ7Btj
9DU9onDfMhvYaB3VXlp1ymOFlAk1l4iOCu6Nk0Km4CYRQb52EBptKXxOXRGOn7ZhGaskrsEygYI8
cJwli0jjlp3jIX/HX85CRXTtG1OP2qNvEPe2erJQk57gptFlmeUXpWGetZwFSMVkFhoAwvw6sKi/
StpkzO7EqU6HHYkpK6Lz9r7Z6L/+/40gsE9eH4crRZmrSS1tzm5G74WMhvCQmOGnxT9xlLN/r/Ga
S5Fle+GU3VYXrAbBXdaHQufvQzBRv09WsmNpkXynLivpQOGiFvjBmkyIFgFl2579Xm3RpLIVzM/J
Lfkc0CsCAdErrlrCslce6vkPC2CJBA+a5rlUPP5EDEItAoGnOMnRs2rky+REGMvbjSbUi+pGIL2F
Mz2k5hsIn27t64CRnJJQWBPG0yeTwqvjJra/KEug1rgiFhSez6KtvZWDiGXvEi0KLZK4UylkIPLH
udA5pYVgQi7gwk4YZnKsKmiK4+xN0RlRcEmAnBx14skVaXiSLQe+cXdNuJ7zgiolRUEcFvtMgPvE
GjTRyOz/VRnVOVITyyi6pWDgB0a2/jYaoEGzrN1sjY+GaPjXoLB/tabGFD4j50j6FbUMN0Wp0a1L
kvtPh132NaDDJXKhidecN+3ZmK1Iig0Ff3TdVZza0z7MUfbJ06hxxmlfWdqE3KV7gU8wPiP5jhaK
WadPFL9AmxzQ/HCd/E/dfBPi1vt6/IF8K97ZY0AGw1wy8zTDyOSjJD5sl1OBYOL0wr318+6AYwJ3
EvZ0UALszVWPCl9gWqBTqCQfrlJc+iJuz3WBU7tX1d9dqPWPmCoZCfv0p7nYoAC3Ypqy89Ykt7BR
be+9i3lwQo7djN9gNvM7G5rwyAyYLKLOUvaycYrECZkrKoGDHYMTMpOCxqWfuxvDzaZ76ek0eoEA
AVqWXLVqY+ns77f4QHPE7i5UpLuG3r9sWW+QcRZRYnNZe3bDnmY0He/cRb2rxcUvaQism8rbDRXa
b30eAXrRZ+1URNl7FdS00nmSOcyBztgosJNimYd9sPeJywB2wFauW82uMac1zkpxUwPCzgzvhaQH
Z0TvYdM9zao4mHMYZHsniZqDX8PwKfWRdCK19jd174WbVCXoJ7JS/6FvAueYhlhIYq9IvkB1eYmi
fRHc0HHLBIPv1kN+dXtiY+8vqDYHpFEeg7oFhiVG/xyDJkPu1qCTmTsIUcZMLwmmA4iAEBVF++4P
9Q5+Tf47t4r/bCDn3UWuMmusU3chURRGBfs+dax45aoqcpOU28q5q6ytlflLTc+mczNP9qv5QfNE
cawiLP2Gky0dqJdbWXNMdtBv9I5Ud7krQ5B8B4GRiYRIZuVmnYEEZbTsgbY5WS7ymxKRAbt23qVW
1g5aD5NBPhe1FYHk6IVvehY0x9JASduTUzA8qqNqE276KQ+PwiRPYeF0RnasWa5TAC+kx4pcU4aS
dsiXTtjoE3Jf+lITfHv54IWk1NUFOgqKfvgd0bASNemENqqT+zKl46A53E9VETcCXyw+IZusmL9d
FtMbqoVnaO3ejpisWj3CZdn7qEKjP4ZWg+NkdnDTR/uCAm6flPWgeC7Qfs1/iTmOUeA39P3GIHjB
3p5vp7l7Il9lgB1ek1g52cLprn5QPzaeRopNPWW7HC/ewxCTSaTiYnwfs+g18HPlQhAruvcseddr
1X0mPAhLcACvPqWO/DS1mHCEokBrZzhbn6r+UNKHvdvCZEeoZN69smKcXo5nEzjlxP0bNq5jzZ3y
9R7IVmoxgr0iP8qLIWbig57EySdtJ/yCJEXtKQuu8kgptNRcCz0Z7+ew1I2B9CGE3dSJ9Ua3yFJ5
2nkBIfH3XLhCERddYaXmhUR2hfqwCbu03cjzt0MVuIh00146Sjuuhqahl1IN2ezgLD4bQs1S3XdW
92/LlqJQFy/0jHlPueGm/Rsa2jBHAntfUBXoXO/OqYpE2LWKgGxRVISP28FOpl04mZ6tB+Cve5Yp
wev8fDfVSz1X7LcCKfHa7BouaLpyf61lJLxkURhuTS4WfLDpxjPj4YztjyyEuqcUDI0HS/TGb6+F
KBjo0c8xaWqmyoo9x3nrq/u7ple9BH2kXaXzAlcBncRkFpwWxFNFiYKMmWVFrtONl7JMY7A2YR8W
N7yj7alg5kD2tPmmRL77pPjDTcGu+IXr/b8bZX7E6rYgXcT+hW4VBFPEkLpiWRax/vmpDNlX3ufi
nZzwnPHa2DyDmSjXgATbY+YpuyzFPuXHNVziRAGOz199BkD6Z8ufnwvnV//7c+DudtwsbxErr42H
Oe+hCD3UpGUf3KyMMYkIavUjxzIYYHH+mdoalOIhDBdefTQ9ZNILFFqnKFW6jUlSxG5wdYq+kprT
Dqtmx+rC3AXMpR56j0mo1bvGDyLmqTmj9her8M+yGgmbKJA3s1b2rn2VvQvZfNT7YT+NbbaSu+S0
gqwpyiXdyeGpFoyEvXKIvkMzWTZzmKqiFO/zjnCS4tzM2IrSYyxam4W105GOv9R5m2KLpVQCfYHQ
Q9N/6ApNkKBGwh3Ej6hBzY8yR1qNdKF6Ag9VbBKqmsJ/KbX21s52zMkSCtiLLLhKdZHUGUnFUe2N
167Nw6Utlb3U/Xdfwh+hfPCteBYhJ8ic7uK0Mod9wEovOJoCj3k3s16UwSBfEOIYCG6nfLw71zof
xPHsE2Uq4J4LaHByT/rCWQaek1I5tjlKJrKN61vXOfFJA4T3lIMqePBTUA+GzlzCD357DMevIg7j
pVQlo1Ra6U6tfAiBj5v5TXMUXv6SGCGDVbdUF/YcjpZp2k1tk+rFbqNy32Wjt6Klcyn7rqB45/Ze
hZl+dOYxrdwVXU18kGkspTsO6xD+jNknF9U6ZU2Wu+sxJvmkIU938feFmL4ks9LkfZi6/qLUvbWr
rdxZSXMzOU3j0qfPcdS6feGBkDB7ygC7dZSTHJ4T1wuudXqiU1EccdqmL2jHyAM2RLiRu4nT1kfb
xIswWdm5Yn2AadabjpCu8qU/Z3sLwG1rK6OeMhOwBKI6RfBB0lXnBNHeHNs9hZt11BoVNVyKbFEq
y+VDYlfWUW7x9RMil6XqWvE80nGnToDu6+r/2VQ5bRYWco6h86AFpzouMe5o6yD0lJcxqHl3iUcm
eo4/se1+9mQevNqt/zTawfSB5pyEwqhJnzQg1Juk06ITKQMdcpGyWw9ztyIVqXa0C0AW3bw7i5cX
Y9nCeJoPHzrZyyZOlKs8cpDNQ8D2mL8pln7PSwlTbpB6Ltg1G/qYdtIfB+wjC5/ZE+uY5tkKI29f
962zjsNWfIr8qQ/57BqhfMRuupcDe/lgEV2+7PTM3cpd10z9a9Ul+2o2nvhZ/gSvV32qXX8tBQ5g
VtSnwlVW8ttUVC/dVCnMEDzJ0J/C8V0MQbUt+545l8WKI6tr9ZyFGpNqAufQJ1DWZuBy3xWf6bXS
h2KnJa65BgHwKZSg+x2NWwy1nOatlj6FSGU/9IFpFvw2ba93k7J28rvJ1Jj7V7FrXRt/2EtJh3xQ
lbxfpoUfbptK7P7MMCdkLkQFiX1V+/MVdHDPcafqa5CU3pNpEfZmto35HoTl5whx6hdIkwWThPFz
oEew1qr2yoVM3JvGprBAlOsCDPNAy6nTTPSKE9gM8PpUnEX+mPGlnMaIroAUAPyzSwHl7ZJWH5eV
S4xq0GU9GtxBueVef3aGYKEMQfQiPafzHoLz6MVJsv393pbBE+voVO7zsHIJH8elW8GNpNFvaYuC
XhhpCyjaHSI2j7gkf0l/vRmDJe9ACKlQNdcAjP11KOUTNvF3uL+SZSLGcCN/Vj7wZez7KiouZkVT
EaoTnVnVGR5qU9sbNBsRtrEXzwCsurYq+L3gv+O4vFTzVZx0wfESlP1DoU02YQNZtMkdS+y4n37f
MVdSg1a1NLgav7VXQ3x/1/LfHu2pmQuxiAKn6s/3a6qfCO3B1TScl7ZbU3Hxz/g6ojGXe+sKTUT4
7KNwTLm/uZ+dEVz/qnvQHcNOHAAvIhqaiaTh3KWCPaboPt0q2vSXGKUOhmTCVBoVcINtERVZsTLU
fZF9MOCjicntCpHEDoNmeRYF61u+tgiudtXDuiQpQgZIhAEoaB2Y5qqmhF3Ik4PWAg1LHcKy3GUa
qe8LQrc09K/riDUZnWviAfyYPybhnvwAkENftjVaONeptzhlojXAvoKkBszloaqGZIJp77SD7T9O
6X4i2FMK5RjhBQcKaFwHudE9KFE/rP9ujXXUP/jwz9Yj5gTXKyBqzt1GAgguqJPUY5TkI93ScsLU
aTqoNueZNHSPhWW0+QOVeXehJdehCSsJprVDNd+UeJu3me3F6ziFOlmqbfrpAzdwZxYIGH9iq53O
fppSsnYqB/xDPdXPHY7ro8Oqc2l0IxAhEypm6rOq80GNNI7ynvTi28xZDJspgDXeYjFzQ5LenThU
okUW9t6uz1z/mOlasx/nLcXgjuLHCDvlrnxB/sjYNc2eFVRw7Oetv6/Obc37/+D+c+30CgHWpU/g
14+eGAAiRQF1K029pRnyVUQYbL0F9Wq7M/FeEACeMwvOC3chnVAGUUpqOPlP6Nn75z+NzYGRsyt9
bu3lX7dQnlKKJ72Km1+hX7KOwdpidJhchhq7S5AiGFK80tjAK3yWF2Q8uOajCqGuDsqNPOvDPvf3
mksEYdfl/U7EhB3InN6kU59d2lXYFBp6H71f/5YwAaN9MJNu+qm5BuHlTfOn99qM+Vvcj/U1n/tp
HcOTN7Mhpc7kCwFVZIy+fSZNFrazgC7fp06L9gKxNMSufhHSrz1LsTSdAMoKyLLEOU5bq1WBkc8t
u050yU132tdmstLvYHK++94asUjX+AjnVnfaVZuWedjyngMrn1Sz/0fYmWzHjWRb9l9qjrUAGBrD
oCbet2xFUuQES6EGfd/j62vDXJl6oXilGKQvAGQqSKfDcO3ec/bJt0ZjDFeyT/IHj340t30WXUmq
PRMinn0PsvHMHZ59b/z2nPBHuznV0Lhuaje0bhiPqq5ee63LHxBcx68VINvl5x7L8ZXY4QyhSPD0
08of6PBy/EemuObGYTp4iktSAE2PB0Q70ZkMIzvb2l7ifjZaRExLnzjlVqNQy85kQ5fPGvgfiHjM
2PMkxSwdoMLKr0kU5CD2esADy39Zj2lRS+ZgmheNr2Kiek7iJ7qsuKt0gOpLz9hP2SBTm8XXQOZL
uqxxNAggfOR2/zRCEoF1XLCDWvbzZRVGJzlQZKiFJYJHCQSYSZ9a2SElZdzBg3l0Fq4eetRqH4Pf
2Dz7nWe+hWbkXMm/a1ftohjLMPhuaoj8npWAnUXN8FzY4w9VdS4lZta64wsamn4/MaEBV2kivl6e
vKHWxee5QWDMuMXY2NGY78k8rx9DMlbUM0ydOTy/OnM2r67fa2BpJ0gWNp3GRCZ/LVlpP2RKSAja
MgxL4oF4Y3kHQgPXFszSje1RNspWj+7EwLw5HO3sq4PLqTabv4jgbG/fMGZVxOadwfM/vwFWGgPt
0Tr+9k2asSN5tf3//yv/+Qb1czQiC66tDJd8+fgy0CleVXBS3kfLBHRghIvcW5+frQ6153I9dox0
mwnQwjj5rLcuMW7f78ZMZxqAGXuGwu16xCO4nVwDhP6c7tUnMorm5ueDr2DgMiB7Y+u47BPHwqHv
jxdy1jXapoglLolb44OdHONsRRFlty/TC41Z9WfX7L5fARInA3P5FMw6EzObGAGnGrP7JEUAVi/z
jdGs78LcFSTigSERogc4GPi34o5gpmmfl9nP0yz1pn3dtl+myHdXhKlFaFRksIZu0r/r0nuLunD8
boliXfm0SlcZQ52kopiKpvFDdJo4N4tFf7J5SFZGQeYx/HR2w+hCczvz3nrdvpaVjcO/c9/0NPZe
vNZodsgMaZNwM94nEZPTBKr6esQZe6ogaayrTuZPtmcPu3x0k0uIUPEc+g3Bmb60H7okudQ5ITrq
41zVvPfu/GFgT/K99qJKgtuez3W4n12SBHX81XZpta+iG8lAiaFcsQtu7tqZTZYaKYlKwDv15uCM
3jDZdsssUrqroCIRdLaMctsT6g1RiX8o8Tq2+xERrEjtM7T8afiqjtjqBz+P2HFT/eOar9m9azMy
3hCJ76w2ujOZta1pNd/MHgkuztv8dSb6cZ7KD30ocJujuO6vOlgprdhic8apxDASmtEFyIV8UC+N
JzeqfpBiKO4zYz4FY96umpHunHq+YNLV2BPJv7CkYMBTX3XYLGhESTjtfK28RNw+KzNtVHgV1lsE
fnrS+JiwQSJBVmbpvTX2cp3EXfkFK9INp4K1PloB1tI/BSKxduBU1pkMCjjgi1fSGvlNUrIj1x7b
2V1WYeZUYuHW8fSjOsUBDH+0I3A8G8vnNkqyr2RjEsRIwbGZFvJ7D6Lk5NtufVsIHaeMTnMnfp7a
boW8akFkRbr2RYuT5FG3+YG1ibSotKB0JuAPwNUYOghii2u0EKDmQvNPGPixzC4rd9EwI03s6PYf
CD3zq2R8d3OH+9X8XuBiZc71SEytAfB9ytFKUTuV5PatULGSF5vP9rFkk3WMZr3e6SPd2tsP5SM2
SUY6o2oR1wnCOEd/P00LGoxaQWp8GUYfeYDgQYvn8OdR4V15CvWPpkn1kAV+f297sXHAQJcf29yk
Ubv0xSwUBHGlhQ+JWWr0CubP3uJ0VfV2QWbRmjsNsTBeAdG72z/bFuzffUQewWVCuJ5BFI7Udee3
ADPYcdJgQWxOwhTnJMwILnFC80UdSUQodzNcHGoXw/7UVjY/bIpoWRih8ylt2d5DIJ02xnLKZjo/
45kBsFB0DvnOIZLINruq/6sb49YqEqM17wn29mtIakG81xGFDHkvPlfd9HBzuSw8D2txuNCHT/eD
x3ygHFr255KRT2CM59nu/PUA8+49WzzoJHjZ9/FQGw81dvGVF5bGexqxLYp0Pje37YnP7PBtoDms
tPiaW9KUrKLmWRT59C9JU+L30GzPxAxjEZEndMYV5u/xWkNIVyQsp+JUhuIhDieY19hF8IN1WA0q
Ed8XM+JXF4oMPFa7OfwSN4vCbhAiECshgj7e1m53p/i16mVYUDdEo2Iu7kh+rAfLXpEzru1ivJAn
MCNPhTbOfJyi7Y1xEuI3PnalYMWr5Dw/kO057EPk9RtFUfx1qh5p1P3Fv8TCGc7vdhjPMh3h6aZh
uZbF//4RuRVazZj51kmT03AEe22dU1J9VPQi4cnFOquQaSkl9qwxlpG44G+nehRpp2AqMeZDLI7b
5kVJujnBSNq8ZK9mozXXWNE8umlt9/Fn10KBXLeWb+xkKHd0/qonkRQP0s30R1PU2TP43aOWjMkn
oypOmulZB4F3+053pCRYJhxedJydrAX+8NUbPESYOI7pcNIuMOUMmyT2zwV5NARvdCMWmjDaDHlj
PIvlaNQw1iK9lYhtnNdysXy0enVq0jJ/b3Kahk2FsHhJqEY87x29HCdtS4pzt7z4uv82+VqLnwAD
BxkowQMbgZReO4kBUBc0g45XbTo4hG+a187YlXYVo1hkq6z58pQyuDyrPI9hAbioI2xZJ1PgayMv
p2jeme8BWmUElAc+st6eZjiTphAszvKiQHeJX5cre8Df7GTpVo0z1PRJvQTR8guH7qORp8Pt//mL
jpcOPv8c6ZGU2YjTdmh5TrTz6+u4WHYTQoh2voFDOTH9LlkDhOhwA2cztXq6H0UwPLteAs6/mdKL
bcj0s0OEfACkcR7p704Bsok+a+1rlrf6U20VnxyvtN6DUYsYD9IwKoJS37vROK6TJcddvcy6X+w6
2+IJ/99rbGS6ta7kJnVCv051ISZvMnbWMhezOgiltYlETD2Mx8G+DqNh3qk+bOP0Nh41uRoMTK5R
hk4KkMZid90UODh21VgmLwwRvqs1Jq9dDIKks/55sf7n6mKZ2Makq+uETtp0FzCF/o8Uu4kECq7q
1qnqs4uyemKr0HaWAYZS3SKdU2o7Wic/T4MkIccwXQ+idc+FJw+DofWkGv7ntKoE/lFyV/LM/N/B
zrRKxmtvMzRu3ets9z86idvmJ/zHFxeU/o+/rErWaIqdHTJkU9e0Mtauf34LrN/TJnlKuawqhmPp
EAwM8zeTHQg8gg0dvzrBPHibpmCJehaWtckZSCFPSkjPDDDpxKb2yNwdj0MOHCLW7eeh0r9E7iOj
C3enJ6O+xvhl3ZG7O/o7zPkxcsC/TT4xqdvbGevqfnCQKTdJBBZZJ5gL1fd3x44PTRd6H0h5Ps1Y
ma+qMQEc2Dsl3vihzsLu4xZWbqMCcPGP7VXhAYrWHRgy/vmNcbzfQ3s90xUEkBLXK3EEk0b69w+H
gwjWy2Q6kLgmotMIsgt46R1U/cdgiqOvgGGUCLAXTJ+dlgESLV7viK/JRkLX+Q8F6r5g7HKycKKZ
24ujItKn21H432vqq2MDAf3X99Ha+Tpjcz27XjFdRtMGirvsg7qBXklt58V10HQJCMJvViAktpRC
2pIDOl6FllTExnPaF958cEirWQolvFKCRZgHwTcYAXTaF5pNy3aamBKzPigPS69Oe7bOBssl0mJ/
VWps0PUqzvfR0gJVL0mDI45JPTlxYhERLkA4xmnefb8cVQ090CSJ6p36gufSX8s9k5xKEyEnE6zg
IJZhlwRZc4zrAp/tcopS5d2oaTE95hVMkkrWFx/nykUdyeWo5v7dVgpmHxbjyVwUrRA2lKd1aJkU
eHB01oqebGgYPOYS2gr9lgTNO+Xi3iQBDNOF0z9XIWo4s8YUGSw6zz5o2scCeVFMMVeufTE8Ox50
j7kJkAAuNGYVy57R6FrfZmOGRHmQV1a6mywnOYezKO58vMAb10u7fZ+HJtTExt92VVrdjJfW4owI
vfTnNfgA7gqBGTs9GoxXgCn/86UNoR37JGWp63ENUyIfyTMKMcTuOyyG22DxQqQm9DPadeVpYDj0
ViEa1DNIQlFKk35B4Yekl2vIa149po5K+5aSvwlIDfBop8Epy6pBJ0GR6B8sPPE5HuQnyK5Wu0WZ
v7TT0ntdRgSJ11Wz0ZZ8867v/LM6Uknn2DTnM1qJwC6s1c3XhBAWtUeRvrZsbVEbwshTLFoj94at
dAxiIGe8SKZZGFv11bkr3YuEgQbAY+k39ol54SMMlHgdz/P4JUQLTSiRbLEINuLJ9esfxGaRa98i
Jhwb/7FyhuZzwQhvQ13m3mUEyhxNbSBKe2o+N2mT7pQxBh5axl6fJ4vbJOPeC0WzbwrMmHbr5Xea
pydvUNYqtxdvpPKNq8aD+zEVkbimROhsLBFX7yj+sKV2+o4Gq7X5RXJTR+pFN0b4Wg6hjFGDk6Md
am7DeKM82qPTBDCc3WwXNo1xQiinb9LQZbMftG91MvpMkOZ6nxoT3VEi/yTbyC9dp88bqKo6MSmC
HaxINhbrpQGb0wXRptxq05BlFxPGywp4xMx7YfgYzsHNiDR/TbxSBxYKX/gyLS+Fn2/8RjOeo6Fx
NjqLwkGZIMxifp5SKSkPFj/XTbuBPi44ybjJaTF2p18VVpZntOViT6Irs+pHTOkGxs1m3IJTC49p
bnSrX18YqwxUAtaXe0IUVuTGJvfEzdYrqGvlezTF2cbtSnnCNzC8GfgGVApMX4PR8KUXP1pJetIX
BdZk186ODiAhCISprQyDbJdtaff2t37QDJZBGDM4aWWdN+vQJ4bOzBLxVjIQBhJSkRKKaSIfB6KS
ZSo+eOYh0/edbwx5LgsKrjOtg2kF9VkhTVvFLUh7yLo6zfzb7rUh2+oshQs3xh2s5FpoM+aBsXPO
rjBN8quEcx7oNR08bdtbvflCbOp+NBP7UTkv/AlCWoJUs7ARXTG4Ctc00Creho2gKqCX6+DGy6D/
pJ1rIROu+61ppPp7w1KFNnPEPtF0u1tqUd567rabkDLUmBCf2zAr78OKD1jJMpUGQ/uJkcytcEai
sSLfWb96jbO9+V7DAcMYDNRiZYU0gWQ/3UIwQEvLs7CLCd+V6d8HTS3JhyuuqhYKPEM7+7r52mBT
NmPVtqdSuoeWvcrYA1ppUT4riqqoEUJGsniG3047wO7ita3sBhB6oN904UffmOJFWO3nweEWK7Rn
rRbaKykJO90c6ueglPMz1fW205PgzcMBfq06j6pd77xnZ0jXjp7Kq18WIyQEk/vLJTKDaLl5VeRN
eK6Vqk4WCQF2lQGFReiXpAi4ESZNrgN6saB0XJyMizeIJm17GaeRvLvkjmFT9y2ustsB+qpd6/kI
fM30QcnKosa50+M6fchzRM5MCjFFd36PQGRBVQsnQd7P9rRP/GpPDZwdtJx9uetZ4zqdHZ/moBdi
mZyKS9qE5APS0kLxay4CSfznlpg+Gm66nZ7a86HK+TbWzXaVeuZIVHF6VdvWqXPas6MRaaZEa+ql
cFz3bMj5QtAhKQ7zBHqpbKq1smmEUCyJg9C/F/hNS5d7zNUe0sChtY35+XnOpqflw/ZeoANfV7kf
PWlVO+/KRgYXT5/i8zC9mWbEsNUcxVtVZxpsHqu8qNPlZkdsCuuyF/W9ZWgFwKu2fldHBuqD25G6
Nph4c2L9g2da/9jPBlsox63IF+L31l3rh4uAclWlQX3EnyTRzC+hFws9C+UUTi5RFycm1SMorAKX
bp65kP3T8JkweXjMgXTvu4HpGdq1o1/W4XPJGOUqhnRlCvh6Vwu93P3Mfbdt+8F4GJK22w6jTRSA
1KaNjQf6sTd988FmjlNP/smyg29BQqUb6MYAlV5zt83sWs80oGLkS4uUv4o1sYq6FPSmv4TetH0T
QWCRBLUve08jnr4GaWauB92fNxpdGUalyCFvpres1y/ScQ2stdCkkDe2+rmsZ7Kb/iNKCWCXmdI8
QX9xv1WEDAAW/SrLZWiCuxACgtSBe9H0BfH33i+K+5kIBGYrzX6aRXsoAxsE4vIzo7Zun5qAT6jr
HmO/nDcI9jIEtGF1Py74qVtnZ5yzj9B3X83F0T6mWnZ7aTAUsTCR8eM86NhMLyPhlJfUd/Ot1jBQ
0fLmoQLJMFYiu/ppRABgiv/ACCgXyAbfFbXjXbxh2PbRZHHLE7yygGQYHX+yq746GChFQkCr0BBz
d/7Ln7Df27Atbi/gHZOLuibFiAbdyxG6VvNX3wexq9ZZx7OYC7VUzLuiEw9D5m3/v/9GHcESmGyC
TfD33prkQW9dard40qx8esmb+MuUZOaX5SCgG7Me+WQfFTqjKTauGXiQPe2GdJgSw692BoqC3nri
oDDhRSglYQJWdus4LMVTPfjvJe/PTcfVdvjC8vBHO8m/TA0WqlnTJCDOAKhyEGo7CT9hrU7TTHr8
mnxhQMYLjJOCGxpbeUfQL8aEzLuq7bY+4s5g8cFwZIkvqjDsR7I6A4ksVAnTEkcYGzJg3IMV25jx
yXK5Qzb8ufGHiqhoetUd4QNKyQQMWld/Cvrf1TkoTSYp4bxDszUxbummszr69ZJXubkhf/rHn7de
hil/gzF5pqSTJnQhLRt5l/7b1qtFoU9L0OtPiC6ROQxYcNd6ERs7hh3Zwe8HiEpqDaBbjFEilygn
rPREHYCVxLLqjZgwVFt1++oYAhfiIM437ieF20UjkOfc5u6b+puqdxEDdU5Mqvfm28EE/oFczCDX
MCj23lcViDHW1fQwLy9MoreNmTpQknuUx1F0XzTauNX6OgLpaxZXJ3YcgrXY1840CpabMs6BPFpa
r5/7Rjrkbtf6lsQD8L4Qk15/Hn2/SVqX/dszEu8PO2xGGjPc4T4q0yau7NcoTRavA/8gILFjV+Cq
N/QriVk/9EW/Xi5nI2dKI52kQbTWwwDAaGjgN2MDgo3Q3sQ6fig2vN6ubitkRXSyn3pfe4obN6BV
HYRLKuh4bXKimPejX+QEJGIInShWNZrxqr2lGl0WI69T3TtPDBnIinFGdxtPwt7JoK62MtX1tT2w
QRPGMF6QLj5GLaxsJ6/m4xy6dIdCE/RV1fQntjBECwhxKZnSnLHMfKHorTZGwN+xasoD7sv61C8N
W8+ZiOtxNXLDpZ0htqK5LTO/ZAPBJJgWHPfcUN27ib1jgZjvZ6eHetKNH4iKTZrEenlWq6T7zri1
2v/bp/afDVqbTor0TDTCgnaK+HvDYMBQOiSSjgXKAyYwIxLfi9a631xpueT3tt5GSwyS7qeJ4Bav
rvfKphrCrKztBhqBMwebnj7fnqdPeYsgqLzo56kqwSZCa1Y3c5oeyHk1Wi59wuWPn+qOcbA0f927
Y/TIjt1cjMGMjvsIk/mVRI3iC1gTd5X6jnnfaJpE+ru4xYtgesrGFjZ8GiRHaAP6pyYMPimLHRWL
uRJdMd7P/idKp3ir+gaFO9T73IuuvpNV7xoZTESZ0HitMyi9UelHt9asp9UoplWlbNoplhwkR100
Zg8B6em7ycdJPA92evBiFIXKKAzPqDplSfsjCMzqnryOdWe73XMtS2edGAW73+W0n6Lp0mfOx+3M
z/tnEU6vHfPeBRVf7K2ZpFQrK1HHABDaq+DUODaKQ029s1Zfhd3irxVPqBwYLRtOu2jqhHusyjHd
h3XgHxo9QSclnP6Suygz1cSq84h5BBxI6Iq641pxQFwxnZSxvxygwJb2SJxLWJkMETQgLfBpJW15
KrfpPoqcmd7K8qwzDMSJBmprupPIDhmfUX0iN8SWdXLZwf75o2nZv6+nNksptZTtwlewhP1bn1M4
GY9tVwwQiWjY5Ozkw0myVdopQ7Pu9s0hmRiUKNoElmlwnNhTLdoursdGUlkqC8bcPOFl8jzrU0GX
tkifSWf4eURcFt7MHPWqbXYrmFLeznDr4i4nk2Q1oMW6afTbygxPbteAWlzqrRrj+jaaY22j6iW2
SVjcm+TZrCztoHt+8NjDWV6ZoB3+GmNuW3cy0JE61jFo8MiUL39+n0xzuUWLdApI1v72f/+PpAlo
GjqQNF2aTFp4uv/9Fo5LIy/aWgsuk5UxqyWwbdO7SAygkQ/4Jyj0qBqgiTEt1yQfMIwdRAEs7gP4
IO2psvTv6iwZs+YxSEsk/qV+VveupTtHtiT5Y+1I5xRjsFoNPdD1FIhs7hGXYFbo+aziS6ldwdph
cOsmcdFQI30ZfJjWVu92n3osFltuKe0SSYzbRim2ZWVG762X7kQwZV9nj/wYBHT0XbTOPQWCbjWL
nbaZDNZIe5mJqRGZmo4t6LptFLUnxyQIIW4rvtkfI21Vt4NxCEWV38lSPyo0H9NAcgPiUl+7SlwB
FyYTVfiYB90BOTHQQbsxV3onsWPc1j8iBng3U4aGnfXiFs0XFUAZzzDmc7imFLbarrLjysLmZqZn
n9lKGtneEzrafmu49LFC8oUXFpe2UTJbjeQWiBoWbMglznvZQQpzzzzZeqwWtEHGzZ5mJboC8iIH
UT65Oi5rlheeR4tW/GiQE/t+8wNNsSsPypt0MwNpAwurG9JGJNOZIDA6iw1z87Rp2lsuOrsxsQ8q
h+l0TkyUsocpajQY/+OIzwBHwkh40kSGizt15j42Df/JgcWwarGdg6VfRGqamcd7pLhyL3MZHCtk
iQ+Ta0FPHmiOzLNnPsjxPCDG/zYOBAiqb0jkU2zw3F+xrRypgwrwx5H3BP9Vu3GW1WzJC/OE2ACP
st/QSSxxbRKhsn6nKMW2I45WXiRfvKZJ1mHrNk81sTrROJdbJAzWIQ3t9rlEA7jqlHNxYbEtyD94
AeV61LX6sctDb4+RZT4awazdibyuNl0fEfdGJcMUZ1V60XTnL/LQcKH35hOmRNra+vV/yzuWsn7y
EOI0OdLD3tWbp2Twu2OPgWuHAm7FjID2Ri73qosTiACzfTKB0jD6FwlPyRbpJ7u2Tmod1hr018aQ
J9gEYNRk+S7X/fTUcJe/4C4rCRjIkcAtLZncpscLDQOJfGjvfnVee013trVTm9hG/taNtequOgNy
PBqaVlxjCaqkzVMHrteyjv95/RH/qHspfHXmTQjjKHql91sFUUqnmRGgeOdRJxoFPDP2RCcQJ5Hp
LNyLal5dcwm48txjk3bJ7W5Wt3SL6u2Q6Bbr+HKbl7bNaFZ6zsmFwXdWkTeqEzLapNVI83albN3P
nd90J2d5VFX4ZIOZOo3mr7adRqwQEqP2sYz0dqXyE1Wm4lQ2hO1pARvlzMoPyLkM2/mX2Zz3j2cW
dZRteNIRjqNUE39fisH62MzbabYxVnic8p5uJVvfY2EBdDJc8MwwaV/8TLNYLYmtVtdHs3Q2ZTy1
x6zI3bXXyp4gLbygqqGiWitemJHVSrel1qzys1uzjrmBj8jCASojI3u8jyc32hnLVLrxgRWra0Fm
RLtE0mN03eYlZ9mZmjx7lkSlPi3k1aYryzdGrc551pcQyTwBpDK3jnVIsqI9K81BOJtQL1rtlNcZ
KZ2LYmGUPxQ2QE2Y6xj3Pu5amguMSWDJOvGdPUWwzZOQfhOX1IvVFuUWqOAiBP/PNfUtaWQA8J7p
GS3X9RLOL/idKyKkAf21O34kiSQYLW6T+65IiWT1F2HRwKVFZuTjwkmKLH/TG3vatUFw0WubssuJ
m3v1Yi0fqtjMUHWO+hH7bHrk7CMRlqsD3fzeN+yt2EORJzomulyVg/C3dlVrVw0qw59vFFP+QxfC
Z0M3bEGqJMNLxDZ//3T00dgnNVadS+Dn1lrhWmgv/7DtQmJORmKfY5jc5l795hIJc4kxLK8QDVlv
Fh8kCyzWKoiK5lmaOgiV5WggYGFdWGTDOH39DN725/Vf3/HrCItsydaCfnyHkhhq2qVIALJBU6O/
2g2P9X+PrNn6eY2u45dSENI8LpryuR3Ez22C3hbvszUTyTL3xlWSrraPlyO7+qSImE7KTCzy3820
PStlfpzi15+97GOerAmEro5SAHvtGPpo2lyMrarHVAuyjG8WaHA08sZc631/Yw9d8pa1U3n0nZ5F
RqEuCrgjzHGaYg+QSlxndy72hS/Na2GSCMdQBfqg/6RRPNF+X2r9RBDWV/vzbiBsZ9vQq33vpmRL
xmNxN+kT+c/ABPZW50Vb9WyeoWDsU7rYP5umRLuE27pOnjszQoI3ZS6pAtObNpTjfWXLGY5Y9VkN
rZCkd9uAHj/G9MLY3OrnYM7IDMiYg+h59KRqgZRAGj8OUgLFNQJXYZgZoec+mbPlPxZTD+oYwbJD
cOX2NqqisUhptNQNtkkrFmSTtiOrTTwVpo6UwXceeAPqbRAUP48KpjZ2iqxPddydGEFyoGsEpg3m
ZVxWRJOH06as6LSpl2i0vySsL+cUF//WAzu65yeuVr5ApU0dR6yug0uw7viVmwLWYhtFxqVFmlps
fHMdaxkzGwWyN+iRHLxGiw+WVzCZJJxhq8yiM7/9RgK62fHcyE/h2JEQqsYexLLiFNeHo1em7iqJ
xvoYMpg6QfYNb7W3yR2Cyq6UayOpSM200ToxRNTXQ2a8w+/Ud64ZY7UQXfZp7vv5kW0BhryO+a4R
Q3esCH8vjfKqayl/9ypgzKXbX9LGeFGCbYfN/Fq0HZLsZcMewaTZKV0osX3T829HOY58qCz6hff/
oa8EkB7+AKfGzL9oM+DE2KJZLY0o38plc5IQFLWZJV0E37Cpi7Smng6za74K4T8lbWG/uGXKFjVL
7UMV8maOATqb+T0P8TMqwEyOSYienVYcZgSsp7jwj/00NNcIaYbntl/Vklia7itywf7pZ78ZwfmB
gBLVQvDGPDsnZYWJOS/OQZRfDR8pVWdnL+ZSh3s1+X+AedSPTwkLhHr5ySu2jTtzYvoCVMO4qJf4
v0fOsCsSR7vcfqvZdgYkIrxg3p33wi2/O5lXg1QnwniaTQg3utYW19thUPqn3OEREMKc24QqnzTF
i+Hp9aZPWgwKioZfmFeTaEvlCgpM9E5O/KhVeC6VEDXMCDGErBBTRBHcmZXy6V8WbuMfTRKG7Saa
Gk9adEqs33dYoLoHBjVmdMKVS25CVPTlyp/0AjimuUab2tzfFjFX3nfZ2K9YMqJvpb0Nus791oc8
wcaqclaZXY+EVMKytvExH+wxPhS12II0ax7rZSipGyID2a8/VGkDWSv4xBvk3plpXGDKJBK2j1Ha
3ub5dlVlGDhn/yFqo3WwgPVKiZP3to3RHOwaU0qYSlbWaKuFvmiuCbxuff9gJSHebYvbHzTr0vSZ
RARMoPLKTYCd8qrEeaYkGplMI1i/KlseLKDUrzd2XVsd6xYW+M7x6X63RezglsU2rpZ+23dboPDk
Ahq98XoTEYsZr2jr1w9Inw1LWzegL15c9P5XBMTAd4BonEerhz6+vJdBDeNpJOxjpx4K6kV+3N56
/s15O+vxjiIj+jwWWbpPWq05gO9xXsCg3vEUcjdeOu7a0O5JFZqIPsAAVF9cy/VWnRp+CZgQdGvr
ddqRQK9ah/XSjiWbCCVR1+agE3WqoCAsN78BTA2kalgJO8poqy82yVATcYGFpb4smqgtY+OT6ORz
KwemI0NSBdfKryQTlAWZkY6+ZAS/KMItM4Wat/xHEGMoNKo7GKyhZrSvuPxgavV3dF7GOZ4gAemC
h6EnAJmo6V866tcbA0D3xEeZZNF28O2aHJMFBGslDlBREdKp6qp+l00lfAiMKUu2/BIjFVV1uE0X
QZx6mabKPzul9/MUfwg6ipqMg0TAdWhGo2NYCGZN0W7UNdhZ3bFt3Y+Wqf6ReF7r3ncNZOrT/Amg
kHWPON8GI8XRbDJ0SGz4j+rU9xk93WJDzXCA/7p0bdVbP1d9u8eJvr91lLnhHrrYdvaA24tpR2QJ
i3oUDBs13xHIILdOSQLNvIx7II/0q9ptwU4tDwXSDjPyCQiRAHKZiPwihkm/oBPQL3CCDDDbTCfj
unKoPvBPj2OQPGimMJCBIe03PHhVP0fn7TKOQxagm8yatPlfGlyGEr/+rXFDwLLORMV2TRIM7N/r
wTgX1kSFmp6DpqtedBv1Bk6b4FUdFVal3a6po8AD1yrDL0rw11Uh3uuaQHh1ij6hOWezZa3okP30
wrPgA3wI6BDENPb2v2yV3dgmp0xEz+bUWXfawgexliOP8oFOBMh9AS9tn8q5YI2b0aeCSllh6h63
7oLw9ZYXtJuG7O4o1eQpnFxg0bQbX+pJfg3ADskiWOVhZLyP0URcl+2GmO/D6ckoG8K0ua4HWo6z
MiKNmmnBC006nvYe25NxfKZErh6HJnxSuhaspvGxiwzU8z5pG2U5fY6sWqxEE9FGz4Xc3taFW9Eo
ok8UpYdgZsQVLw+KcRioLWNtiT3I72rXKC7YKLrXvMZ4jeOn1k2H5zdENXpfuxu35fb5HKRd753E
8E5VFd/9EsJOadHsjapJNhljNlGH3Mx65o87I/Evv2LH+rx3NxVr2Mpr8Oj5lSfeCp0Uyynv+h0N
FiQ7gRhWCKI2eRWiZlvWfyVA6eX0ZjNwW9/a0Knufrgu7s5CjsT9LMkuingWQVfOpjx61qL2QWgk
06DKABUkmvAvHcFiISKUJPZCCK6djyHySrjAiByZMXex3l1v9cEYsYPQp95YZ6JvH2ZwggfTd72D
mZfyHlCYsb4Nov/8SBX/cBw4nmsJVweb4NDd/f2JKpFU4knno99mcvw6A6ECzYeX2uDICgf+3s4A
8SIQr9KQyUsepoKe+EBFUEckYKsFeCgM+1Ky+5HTYjfJOSobpkHq6HZt+Wqurv39+xhKy1WvEX+T
5U1/c4fGJfmvSdPf//lXtf5RPLhYAdhksOeDxGP8rtcN9d5yCug2Z0St7jFzp500lwitrNGRO7Ha
9uyED6oVkCHyKxMpPtmxPlz0YtTuOlvCZvEAEySdd09l7d0nmKNO3dA9V3Qeb5eioHigLuBmjPv8
Oll0NsygpufQawNKZlrXOa4930AtTUPBucBuHC7VAKEa5LLOUNF9kJW8Gyx/+qzxLlPp5/+PsTNb
jtzItuyvlOkd1Y4ZuHarHoBAzCQjOGbmC4xMMjFPjhlf3wtMdZWUZVZqmYkixSkYAbgfP2fvtX/M
Tofwrkwe//sT8plK86dlzzY1ZqQmphOT/v6vyx5tFwwBszGdarIhmAQBcf1sA4f2dEDQq7xI1/nW
TuO3z4NO56R7Gkj3M0zBa2pK9WjX7o/Pfq5O9vhhwp2aGW50U69hXP9+U5RpyXLagdi3bKuBZKMj
45yZPcmxZR77L5mfQ2rPjv6V7X3+P2Dwy4kOoHmYmlp74roc9KfPd/dRKSsvdav4DE8PBsdqVY/6
+ZC0iX76rE7DGl6jESXLcTRtUt1IqyYg6EErRPpS2NMYJHh9//vT6Ri/tv9t5N6uxlDYtmj//zrB
C0PJZq+ryvHndNnoRMgoWS2CMqtIfV5XHjXVvwCwqS5ssznQRKlDvDIYY81wuTft4tRbPIn1A2M9
5S7OKhK/5vohXd+AKmBBt14UdKbnWs+OlZQGySHw+4nB7GG7rVODkIiEXCVYOVJ6RHe21nnGulbz
9eEyiZesTCLUatPx0/8sB9PcJF9rRWFOWLvTlyRu74k/C69mm74PDfoitgOTlvsUnuGFWj/fk+t7
mCzrvZlB0BtZCn+OlqWp8PoatrovQ2OBBl3KIFTdZ9edcsRFoP4NUBW3DBlBh4QRin5kbLZOQkKW
OtWLXXZWAAFE7or1w8ZASmapZH5g9S09O3RmdPVAqGRJ6GaURw/rR5/jEV6S6BZShRXgpYEtt0qz
yl51Tj8X1//+Qqv62h/6841jqZpQHY7Omm7b1tp9/IPyH72XM4K8j098UXVgIVzuB1DBws5I6tb7
duushmLmctLFyZIu5YuRhAhvh/mlHbvvNbLsQifv7rMp20ZZEbg5WRmKw34/j3S+Pw9XjSZiePna
Gluy6oUM4p4UOrybzyw0y1TvWJ+LR4qq6mQP6X0twod8vQE/30C8i29CyWjh97NCp1U7F5siyLSU
NgBqPWZSvKHBQzbwmhnCEQRhXz63vj6Dlqxd6AYuWGIZG5r3eaP3jkbS0dKyjy4Z3p76FWxjfpTV
EKKAMBDsRNphzolkbCZDPfysIUU5JtdPRBuT/IsejuOunMw3IKNhkDhd6P9U7ya6Nd1gaCFOD+Fv
b+iX3oKVOiXhey7qmHMJ9pWa1KIrKOCf5pVKtY4/tyBcQcxbSp0zb8VgY9Exn5o6Jj2EVdE2U4DY
l/kxX1OvYpRqPmkCt1VXDY927EIp0gRk/1oPX6qazW6FGkpBrECk4ZjV5iVhiluWx9CtGDf8K7Ei
JLvGd03rhJKF2kGvd0ql79QuQtgqaiCG8y3RacrzUriwImI6u1jJoxdVEeku6tG/hl0f36du/Vot
0/ZTx8YJSm46em8zORfPdHOAbY0WddcqWVPckItoraZK6eCGWKcsUVnTygqNl2UdKS9paP6Fc+w/
LR4upitXd21MwapNofDna10rEgfYjjRPcnLzR5KIkKzVuM9TtbkBIqB9mzr+MrVvsocKnyreGxZc
p00wHk2O/btkFGnbsCXg+CtS0vICmlGvocz9e9zTZgpSBJHHm9Gojp/HRI6NcMjwtoLyG0ZCo/D2
lln0qDDO/f75TtU9DnjD7yPmIST4qelF12KTU7XU9p+9Tt3qv3BSl7ufCvoZLfx/Xwms/1jyXVUz
dNdiEeC/1q9LPjUBFgVpK6dKdfdl3X0pR3wRnJlFvFVHFHs/Py7bAm95L9BhRs54tvruuSviHgtG
ApTwczljKHwiQkb/+aFcP/v5oersVNQZ3/REgP5jBH0RUFDPU7/uH6vI22RYnqWGfAnHUtkpKdrR
aByTvUrAn7FXnNKi5+FUG1dNw5/NR8eMhotxgfIM6tYyo/ADti7BrkX5pajyHomRrd+SqWNisTDh
q0DQH+DHXJWBqTY8aeU115qAsKfwI+Mb4zokUGtWs22pPHyqOh1ZW+fGgWH6KarWOy6LJS7kzq3a
n6/A//k+/U/0QSn9OV1v//m/fPy9qmeC+uLulw//+VhBNCz+d/2ef33Nn7/jnzfJd/x61Y/uv37V
7qO6fQWE8esX/ekn89t/f3Sb1+71Tx8EJXkc87X/kPP9R9vn3eej4O9Yv/L/95N/+/j8KY9z/fGP
375XfdmtP40pQvnb759axQaqo/3hUl1//u+fXP+Af/x2m3x/la9R//of3/Px2nb/+E1xtL9jzaBg
ESoTQw3c829/Gz9+fsr+u+VwOQtLYOoi2ZA5Y1nJLua3mn8XGk0/zKQoQlDGsvEBlvv8lPi7LWwk
TByfDa5IVCT/76//06v471f1b+TLX6oElMs/ftP4a/6ww5r8w6IjcKy6PABq0180J3Yu8ITmTbsV
NaUGVODBXbHMto8z24eadQqLtyhKNjGTmQHHh6pO59FB7UHlH4Tx+DWxy8OwmMcq1E45jb5ZJ5S8
oBsd9r9fg3+6BP/4YP9cDXw+Vvx/hsohzHI089cVsrL02kwJk92OdnVoiu4Kw2Knl5fGiO7GxkRR
dOlsZf+H1/P3Z+yPv1T987R3/a28dqw+Gt47l37oLzVIVguMvIkpV7tYoKgVCjsiivVzNMx+ntH+
Zmygtd86tdzU2VHrb7Jcf3AOlg7PaEmCjswaj6Tf8i+WxF9atL8/Li4oRp6o/yznl8c1yNaUc8/j
wj22nfsIe5lyC9p/bJtgGppgSQbsOoY3OsZfuBE/L4p/l2U/fzXDPstSuRJ5+8sA3KwrmZZ098kj
B6/JuJeDrYeG7a534HbNYWx4YV+AdAoDq0KxRAJBs0mMdGdOUK3cMf5w5skM2J9hWrVXZ24ws4/3
6jQ/6AJ0wQd296fBwuzsTr4eJZeizQkp07VHndhsmi6+MoVBCW/DZRxSCvVkaVzB68F+bd8m/U64
TwmgJ0y4vtWTuhjWm2GxnxyiNzsb2OiKt7eaO8NYTrqwd8Vs7WqFPgNDCb79nnFLuDSnVlI2o8Z5
N9sa4qqaI54aqbhiUJ4VP4Ej62zJOxTU9zy4ZwOWk6WFB7ObF04QqMpbptVD3Wx7FxqNMzA+A1Ba
ed23v7hGf3Gd84pYFoZVOgzrLcwlsd46fyiUUw2RVO5G6Pes+zk7sL9DEpLDyYwCNdkpkqzXTQaK
QwNU5bl0+J5ihn/PVhbAUtS7oyH8iMzsyCNnbtks2SPOLvYQ7VW63vySgNutvH6Ch+9JxlFseiFS
+41GIpBxh/eTtNDiWkyHbIEXRixLmnhQVbH+N0Fa5oFWU5N8wXeaJOssO0BMjdBOTYICxH4CqCUh
r+km1/zBvBPFdzTR3eDTi+U3Yu3paJ9rW2g9yM5iuW3sg2EfQvfodvSWzhqQCLElDlSVvpJimdzR
4QZfx6ghri69cyBY2MC+Ia4y8esYQe5dWW4WKG1TAJGBnj4buVFvjHALSIXBkeY84iCj+6LJ4zqe
B1En84CYoao51sMmRavvEKABlzrZA3Xx6mhPVATSOSW8V+1dmFwnhowthkxCx+646JKagUYwufdy
+VJMz5yYANmTMmUwm07gM3RJuFlq1Pqar9Q5dS+ThwTR8lVQcAy3szxZA6Ffnhn57XsMY9v+q6VE
/Y9dYL18XE1jKzLYosT6+T9cPhMWSw0EX7YV5ilzX+zxwW0i7AultzIxgZVay8LNNHjZfGPShW41
zYd5cwOW7D6eFbre2W5olI01s+5Mkd9QAfbdk+UIyIEPpTIgSYTb3wXOuiJiQ1HHF05+fm59NDjM
NV3s3f7SFNGmgziTVRgmWn1fTY6nhIbXwFbUuV6n/EPU0KQ79F/5h910+J86b8HtTQ6JG4+7mfPx
QM4V+Wx5u1U4aGm7AvdCeMnnjaBIK8E+Rte0e2NwLhB/l9epeFDsC7q8ydlj3cmybR0FPfiegomt
18H27/O7uEDRNjE59Q3agxWida3UOIAuG9296O7tEF6cdl+Z+zUihb5292DML0Z2J0N8/9ro2eaL
nnzvmsmf3HSDBxXZ8HKs4BN2IqCntY+ZwpvyC2ByD1HCX7y8+p+L58/FAYGqZov1XEHh8Msen0Af
pcYvim2jLK80L2RgMzQNklJXiQRmoBXWDSMAwlCVuhB3gmVvM4VcxII5i4qHhJzEK/zUG7d33zBi
4fDKRkCwGKLQIx3NNvyeD+HZ1CpJf5hDn2V/H5PBCXJjSXdd3DoBdHdjHHKfMOpo15fqm+Io8JOV
+C8SoimSft2vqanw8VEemQ5dA+Oz4vnDtZyyNAOdcpOt0+UNGwQngl5x0ewoXbxpjZHYkf4dVUFL
7D2kZHviFIhfdDvZ2B0dqz4OE27HpWLpr813h7hhaPTGmxKrN6KF4B7ab9PIKM0uFjChTIZAPYEs
U7JDHNn4aMfV9Th5eUnIQQq10QUTVCeVuo1CN2gzGuLa1zIy7J1pVR3CjtvGKgvuKGYheYpDNy/2
DSEduAjP1m2eU2qV68gyj5T94FakW0aPQJgQFMDbHepF8Sc9NXzXQJjPHcUMOScgA2aRqFizyV6L
SNQozvE483oU8jbFmqnbA0DMLCDTBfd4hmcl1qdt2fAlXakDM2xCXPAopQ9t85Q48lQtg3K0LS5N
xZRQt3RXuZWM8uDMvZG42G+UtnYQycIddNUshoM+XjVFaEeHCTVMUYW2d6VCBF2BOnOC/ZYGQXmy
tTfmleZFW1HDJv21CgDS2XEZ+RqJdgmxl+Dzcp6syMr2ePIws5XDENi0sBFA1t2mS3PDaxXC+ELD
SRFjmDytJklhQlkHvvrWWgznikajv3BIfO5V/VwuozzgUtW93Fo6YnEiN6h1cQcaOPaJt8EcJNsX
vWhTwmF6JHZ6vf0UitgLvjsNf8AO1OSOKN3sjvn9U6TnKl6o1jzzCnmRHfVHkK6VqkvsbWLw4xTT
8+d7U69BfSZ34KykLXVJl3yU4KuBaIbircvS+ZBjW/YwWCVbDQvCOXXgXOZl9DGkeDPBwkvalFbh
29rYnJtQfWZiE8LCadkwqvh1dmb9Zi6scpsjHA86E1BO5xiN77iZT2r6k3Rt52hIOhzIQotdKd33
sBnsgyurasvi39apu1ND8cAU6GgU+MmLuA2PavtAEbeTGdozU9PJM53iY2S1JJ3MK6LJfFtyJnFL
ke71Ln4yxDyD36DQK2cIaEM2bOwqsdDtSncHLU/3CI44mKU5+arKllC4FX7HkLyC3L3VzegNWQLm
+VHTPFihQE1F4e6UpFy2ayk5xHDqyZXZlOFKwwyvxsRMUGMfSIz+pQ3dA43sHBDH8IwUGkmxomO+
Na1gULoTuoTziG2XcNDST7Ow8+O5kZvQvFMqm65H1I5BvGC6gZqTQ7T6sB3YYACOwbyP+jatP/DP
NV6qE3moZXKfqEmz0XL1xywGFZRhT37qWlbkE8zJSldX9Jk8JpUp8cVrF7RhCXtUX5xUTQcL2+rc
G47BYlNn0d1kt84GSC+7mWZSyYviTfI6ndx4mY55NrQwXZTioap2IyfFW3dg+clkzC1pFKZvJfP7
BAb3UExomVkWjhVOpqxaVASqrsLEy76GlfJcaJC7SFQkc7c3fBqUaPDCodqF4XBfQ1sI1GLT2JQ9
mGpRSRwiuSw79JMkWPVsGdiJUZxr6TYP226LLzz24kalJscavwOmFtCyRuNRDI1fRM2LY8Isc3Tj
tIpIA9VxuKnaAhoPRl1Xf0wXlp+wwYgrqIwREFUfSDXMQAvDr5Jp0b4ajROpuH1kFL6y9JFvSf05
rMY1FmKKd9yljMqzPt2N3T1Icmu3oP/mzqpsn5ClaWfzFvogmUn5xCI5tjOJ0JIKkNHXRsX5sXSw
9MoBAydKwlTpE6/uatPPw3HYYEnFS5UzYRK8TGpK1CzGWIMzxSZtaApg5vHqZsbmrK0eMq5nWpML
PTAA3rGQ0p+bTlBsd9go2tMSFvVGa+YBgSyCmdnVaqpZBguJ1b5DvbyKqHt0YQN5qt2ZrONUo6kl
iVCN0JMpX2HGZpuJftw6zaFKjllK6kOafP6EZfB70qyG1TDOPs708GmqMdootAYD2x5fWLYZNcYl
hDBd1ckksOhOd/NeSScSlSUxtgVyo5nYUAgoT5QknS+mnHx6IwGT0NXABvWl9M0FkV/VkPDKyADc
rX3S9ZLurU2g1dKaWDa1q+uk6Kkqw0snluTCbQ54MVjWNJtwckN7mPrxS47xDzaMEtRjG8KnigKs
WhRWsjy0ep15KXBuH3jvI6btrQDew7X5bpIcDbp0uQqL/ixnIeKSDfl1pj+77RqDace9EsffUdvt
QpPSMbZGThQKR8gxN3jai3gvO8v20yHvg1zanByTQgDotQdwURriy+IGSymyEOptIQkY620BbClq
Q9A1klhXKC05k/MYwBWtR6+giajajNMlktLGaW7NXm5gc7R+zv3q10VmBr32RDRCd0CCLbe6U+/g
SJRo2shVjIfBuoFESLikfmOsgKopVc2NPbVYcyK931nsvxw8jTSyzhAQly0WUJuwJ4ckIiP8Jgda
DIgH3b2OIlGLP4SaKw+pwuGB+POQfFXlmHFevMvNwb6zkGac5jw5pQ6RJ0rD5DF31GMoF/VYpAvj
8BI8OUT4+NQ57+5q7o0yJDPdO73F7qzoVX/+fI86G9SfAnc7IXlKdDarfqDnrsBoRkY4OPSjOwho
k7M10ztX7kMGdqeyEo9xpolDXkn79vNNRrl6GzVMM1WVHCx0BhM9FnO9VADokS1Z3Hy+9/kG2+Dj
JMh+1pfnxmhpypbV/MNiji/8VOIK6GSunRCtLRu3QQHeZJm67URJXACeWlGHDkl3KfMF+XVc47c1
0B94KGdC+SqCLttaQ0lpMZ2NZ0wI8cThNxuW8LgwgAm0psgOrmEESCiqm1raLrgnbJ4EcIejl7Ll
3sTrm1y0OwA61ZkerIa+LBp2OB1TmKQ1qRwDJ1KX2GkCvySMb/MuJDV5D93Y9RVSuPzWACdgz0ri
D0V6zY1eBklluw9lFyk3NoOZlN79JLCH9K4V+nUb295EY2qfjmqCL7v0E2fMH8usXbzRbYavTlRf
Vb0OnKnULlUENGJ0cyDXUWR4ohm/iQhzVxSbLSKEUb0ZkgwdG/yTVc0X4KVKrxU1z2PNtctfUI4I
vey3nOcAGqobknjDUu2O5Fwh6D0W5QpngPOBhXrcu5Vc7uyidzymYZGntejtRGY3p0wPyZ2PMqql
nP3bzN1zyyQWICw27Mku0425lOPtMitnTnTL2a6NcBPnJZWyXG6L2ZDwnLTpNHXZ7nNSlpkuSWA2
5deovBWiWPb9HDk3oC7sm8wW5T5N9W/9/NVcHGSDWcVFUtcnniTjXoIUvy/Vqd2k6xbZ9pBcTUM+
9t3MNY5qmszBnsFgPTz0jf6IVgV4CaJeu6Nj0odw+1K2giQuMccl7m2py/u5WaJDSUuMsj+0/LRt
IW4YybNujxNxwS4xTAPdsTmBCNhz6p0Ea0sYQcRoxDOeNxI/YxwATXRYZAKH5g5UOQw9uGsd1zt4
KW2H/Pus5fZT5M7uppnEa5tQF4v5ZSGtKgAyp4jx4na6uxfhfItkJAqAAo0GjKDF0bdxXhwkvLKS
jCwO5yPjEz3ynFHUmE770Rt6aK+gcvEY37SRaOkjrqekVt0uWC62YzeNjEeKj8xJqqAMoma5tsQW
u7RQJDkxVKKO7VFkn2NwLbNdneem+cq4qIJdYjIiXUyPQ+rLMrSEhWsk4TFHJKz2q+MO17CGLIGv
e6aYrGlAzertlBBXNujxps8VMpGB+5DL1P2YiIlpQUUZg7NrO+dNl/NXW/sSzdmKmOipuLXk6gpO
nGpkfwwjTuZGi3wlg8EzSG+ccyIE4nnfggL3MT+D1233yxwPATmPxy4fvtTw8FtOmL6Wjc9AJ02+
vrtgcfJkPSesUf0bBaoc2BRFByN7Oq66Q28Rw3FqKWfSl7zMjqzVzNs07TuqgudIm3F91Me41N9E
jS4RpdZsRECmrObKq0nPC3G1idnXZx/iULEtKqkF2pRMGyUSqJjGaz82D4taUTZkjJNamSF0ZAvW
jSTIhuH8+atBWccbu9ih6Mathq/DU8v1EaVkt4us/EqlDEbPQCKj1T+WD6QUuS9Sl0NsYx5Hqvyl
MLfEGKudoLHMFdwq+dXSSWAr8qdomb6ks/FigSokOgsWaczaCE0yMamnUuWj1yeOG8Ur9e+toTpP
Y1ncpilZ7mH4RHb13qlnX3MgMI9TtScx5VFXwy+Jk3/vlp5aY3EC3VQ+iEBUgLFEK2DqO6RhKAnm
mxyNBzgYm16WK8xGPutmdq1N0v4KM8YbQnBOMYxvhijPfQ2suA2Lg0Lh76XJe2gn11DVL7mT7PVa
Vr7jLAOHhu+Gmqt+ki353orblyRpybfQ0nJjl8oHip5VhQo4OjIDDt37qYzeBMkco93S+jTfUp3f
YnIIVwhRsRoeyMMEzVcFPwCax/EspbxWLiZJW3TI5lJO43Qs9kuzvOVzFaLrenDd6sagJ0x0MuSz
bty6pnNqydKMDVSdRHsuy32umHS4+H31PN85zqoMl3uRzSqnJ+t7VShXs3puxoj+51DeKbNrc8Gk
W5Igzk4NNkjr3CdCrO4Uy7iYUfxINEtJxWYQFmMDLiHvBG3ebYrpkIDSpx6AqVeXTowQND7lOBgD
UWkPJbt3jHtzU6bDI2D2q0pelq9bOH8t+5YoEr5Jy59rAo80i7JZ48cPnCm8VrVOdWdsdBXpc59T
3sSG9dzk1nfD6Sa/0roe9MVdohCUvBDoLTSQ8YUYX/XO2nRw2Znpb8ZFLJ4Xou0Ikpkea1J8oasO
jq99U1tKS4fQMlzJjTeLZt5mFoMC9tMdtW1PgNfM69hP/BmEAmcVmvJaH49uAWkDGMLOzaqHPE8e
2daq7RKiAzE0jN8NrXJhY2KPX6JpeKac/9Gh5YKbOvL3Iz8Yx/FA4O4TlmMAM226zfg3VcZ4k8/Z
xdYNTvlGuRWxdWvlWE+KFnl6B0M+l+mrLZQPNdHaTaTQxBBub/kRYwn0qbsw7dZEvJ5gS8rNNC4K
wnWKc2Kqnb9aS9oFQKpbkX7VEeIXYvZVSKa0lAggRq/dAihrmJDEJWvXvGNJDKZZo08TMpvJMweV
S7zL2s6Gev1clCE0s2p5+3zSCRw6pG19cUyMLn0W3RCwpDJMOXByzn3TrqJtElku3Ob2xBnK8EWE
iQtS0q3QFuFbqX4FzY6YXMnTnYYmbnXr+ospJuIqzGMpooxVFjlK2ci7GeVYYZcfc2u8FixNAH68
GpG4ldHsIDrXQjtPNNa7IuD/uuJbaSTfzOGWq/5YLOLBqOzUH6dvzNQf0nK4ori6A7Rwhkf7apaw
xlS06pAwd+owk2jWNH4onTW7iZIbwtwtVifP0ZvvvZ6zbpFzV6XtMbPDl3LZy9a6iQhR9GjVclgt
vWyJ3zty52qTACTFrZ/7MPlIW9pkPTVjm6FTrTvah2H8wymrL9ymnm41r8PC30hs2RcNMbqI02Mt
jW9Wq/xAaX4xxxjO75CswPul29qKvnfr5gO7VIr9Xlncby3hhx5+HEmjiFtCrxPsbu70NkzdrVnQ
otB0iJrT0LoQ+w3Q/612ozf0zNYBTFRg9A4F4bSwaaUsXppdRbdAQz/V9NpMmqf2FNXte2rnT2hM
jgnZJ+GQbEiIOIfsNjZsV7+drdinf4/lSznXyiOMRzB7yCF8zl97S5QO3gTr1SI1wM+ShXNTCA3Y
Duqs/NbmNFhKaG0cSfW3sY4bnne6nC5ERQjo39awIIkX9M5o0J6MeNzNpUYW1TgcQ8IA9MMcToET
Gs8y4Q/PaMBqXUNbhkIaISc9GcDcY8Kkxkn1yzyK+7nggGgkj90YnvF04OmrEccCJtE5ehU4TdND
AYG/QnLbxC7jW4fKSzbDSZ3je/p703bAQsEC4OxD582YC9WPscUHrVwOVr/8GJ3yLrdGdHw1OtEk
8Ze5GWDNU9fQRqQwGUmrjQxO2i2ZC5p9gzU4JgaJaYNjm5c0md/cutzDnznEbY7mznXpCCqAH+uh
vRFcDnFY3U/z9G5xsmXnie5Di2lmMTWbxnjG767dGRx5NqrBPMOWL1luwSFP5if0tfhiXdc3sLtY
Q65sHE19jNjyfSUfX9teswK3y1N/1gBgmcR2KnZM27sFzWSjJUqmjzKN7w3RHdb1BKFwgge1oZdS
Khph1eW27UvXW5rbBsAzyYlBb7g44KH/iyp8DiNam0j0No49PmYhR12zhf4z2vq3iCvAj3M+ykgk
Ya4QHeukHi5m23Xc7kdugsgfBrAHVjM+V337ghsk3eShQqYryR3KWFcsbdL0FiqQoFLkPpPj3VCL
i94JMGapjPzopZYlQ0URv1Smc0NOb8aMYnjAIPmyvmDhQLOwxeXiJgqY/206qd9tQowkvYoiKu+T
cBS8TjatxDrbGtM6unRC+pOOb5bpqzvWP+bBGXapYI4MiW61E3AhL1y0XI1fw+g7YqibsZXmplGM
bqt1u25qq6CJkGwxsGXksaWHNW6IxbsvbQJ4bMVuj0NF1WaoodfVmeLbi3KyIZz2wP+DpaI31k7N
gfCIHwO4B6+RerExiwEc+PsyGC+Zuysqh16OoHE9kc6tZDEOkOpNNPskLR6skpmHlb3bYXM0o7TG
MhWzjxBanyC/9hOr3+JoqrwxZ0JlGB9Kix/UKZrQt9v5iUx0iCA01m1qAcVykitQ1vesGwbfrd2H
BqyX59bzE8yVJqsODvWIHFeAgq2t2BUue8H0mxnyRo5UAMlpaqMfUMYJ7mvXIJ8z0c8KDuz3Qp8v
mp0RN5dNXt0Dchia/k4CgsfVXJ0Nu4V81f/AOLkxpvQRs/lbPMhhfTojv7Lpg80WqRL6U2eWTNrs
eDc6klJOudiFrh51hz5f+3VugTOidNnGJrvWGo1By5L8c1M75ONAS1vR35Siu3Gn0BPCxc9It27E
QRniPF5AXKmW+iPlMHYo9LNlw0mBwD5NaL5wVKo++PI8kEutQqH4GiZSv+mWeTvmySE3uswrQaQI
2diQPdgYxmEy/dLq7h1AnpkqTnjr3wc15CChfjOnIWVUVT/GLsPmvIidIFFUDs8TCUmFsN6iSZ6H
2Hw1ZToCoKXxLhL9C8XEU+qqkvXQVFG1trshpomOK9dbBvqRDc1TNBnOsmtnecn6+aFYanpJVgI+
HF85oIdd16U/elkTMlQOEvSidWg7cQNhtccM6w6BHnHrz3TyFSiDtBbZ/KaBZyJqMy/cSIi3vRWn
rBHG+2BE16YNDFPCMQWuuKmoCj3cmNzy0RqoviQb3dCOs7BPSxnGgVFrm2RYxmOaSQs+hk1zmYvY
S2zVG8wJ+p8uRkakw8OYhV8tCkTSOab7uZXv/cQObBrdC0gglDzflqQAKm+F8YbW6Y10QmJZubxc
nX7yWDr5RpdmxH1ek1MaEhLYLIVOJE54RI8F3hxSyiWdhculVFQ3jg6eUUujq+mM/JaCo8uoBmPC
D8WBfzGrXrmN4FdYUmVLAGMca6yXuU6lEqYPhAZ9IcYFh3c1NluWLnZYEtwdBLPr1AdvCw+9j7N6
twCvq6PwZkGp6FsVDMrS6Pq9wl0TsGArVVMw/+/tbZzB24IvfQRG8GpJhKnL2LHEDLddo9yyxD7B
orxOMd2dDJ1Mkj3pSX0RWmhtXDPhUCFmx6NBcYnV6EXC6OzLzCJmY/nSCNwos6K+9x39HiJweN7U
LDmNzm4x6yNlVoAxyD1lbf0Qoh/cMsbxHMLCj5AKjxZx8Qdbi2EaCu2hJpXdB+5wSZTmEi0zKATS
nbH3nwUp3OSQ24yF2YCslg09kvkctEZIGh34BjHahGqZqfQ4rn5XSSahW+HclBHbgMZoK9GmjYjF
tW0KBjsxYCMbJXEXCbrk1PxNh3Y9y0uExF8L6P1b5uGnOUNM0bmvrU4kLaPM7eBmb+XMsKtQo+2E
tgIyz8ZmTLSxU+qEMuYmVFNObMucRv4oTWdj5W9dCfKkC3Wx4fhUBIzhdhXN1qamnqimL5YYdYoN
ArXgcJe6X6QQnEX5w1RHFNqjyhlWS96zJH2y+mjezopuc51GhFMCH24XPOrDgGCCRi0XpaXYp8Gk
heQu3GMCAAzW32xH3+LdMN0fDgmiJmOQeWFkQUjj6KEPjwLH2c+qekMNlR/YHbNgkiUvkmS7XfJb
POCoXdRL0dwBOOaUE4vi3kyMHdCoDQIQbptBvR815Qv5qIvfa/EVktZmtrTjEqmwGFI0mTgxkQy0
24xcj4uspYS5rtxX8fyaavKUkW1/UhdyvrQ48u2Ya78W9M/7NHLOiU7LaKk7bW0KCgRZK5smCSNG
PMB1ZfJgQ4ek3aHPXuoNBofFYsS5mKtofyLllVzoZGMrroX+T1Kth2ux2H5DEq8Eiz49mm4nfM2s
dLzTztkepoT9ASdyYQwJSwp1aKG6m8qYXsXwf9k7j+3IlW27fhGu4E03AaS39GQHgywW4b0LxNdr
Js97V+9J6qivxuGpZI2iSQARO/Zea676kmbDRNZuRC66t+yX+lIIO6V0paDVzM++zX7Id/xSMoWd
Ih31L5mJN8ZXedlk11EwAEzNgk6tlWYka2bvWkUolooEphz0zwWJBEyT+1ETQlNU0Y5MuyuE6/wI
1OKmZhUHdWqqWZ1IaErP4F/gc4PvpCKNPrVYlb4tBN9siQ5d3FKsfhlLDQhInaSvAMlbUhoTVqsH
i6X0fvfXywSc+CwN0ztiN0qfesUNNQO1QmUGvQZ6mzSOrPuWjvNU1SWmT3t4zjPxWN/Du+oo55Bm
O4/K4n65mf5mGO3WSRByIJmQKyRtDjABh2RqZdlrDlo/HR0fM6AnadP5jYRYu4p8TvpV1iwPHvAJ
RbppKKp+J+W00ZX0KVEzhfnlj2MOD0OcwpwgyXqlLNEDQ98pgVTGwrQ1u6netqVzU4UdmhgA6Dxh
ViNQ6eLQUDe0ZZcXFlr9SulDYWXNSrodx3AtH/aaRHQIzHE/WKp5QJYHlpgkktWkD9OhaXTult8/
gp0i1r6oL01mFxR0Oe2tPh/eG/U0ldF3PCXpBc18v6my7qcRHRgSjJo6gImVhiafRIgZh+OKEUh9
zCrnI5Ndv5v7RruCREtXaADpHdfpVUcs4bWGOHtysHfRGBOM7g56OLTlD6da8Lhkctd5M23Rq2hB
XtEsiO6GR1JGeWIT5Wlgk+MgHeOWjl6mQteCeYxzkqnTeD+UzPTNXLl4cT0fM8/7dOO52sYJagWv
V49zx1xysvIXkOj6w3NayvLgpV4VOgQSb7Jh+NvPbfkHT/izFA1u9iZvUGfE5j4iLiFo7TZ7t+dy
WXlSpOtUceHQL7lH+vUQLlXVvaW0IbAdqaSYW+UDJkBf6tUQ2KMlQ7IaYFGa5Nom+wF0UGjW5AuY
moWbe8qybWvuGDlTcMwWa176k9nI/dziwbMDhUi1uFQP0ZIMK+GoW80odsTYrYwBVcU8kJHepHYa
Emil+zbeuO1YWq9Dpott7bEqwLqYaSS02pU0E0rQdt2Wjfks+yHdeuJpFi34c7blHazehqlPdyUu
zFiJ2fi2SqoEiPn5iqGEGkJscX1DjZvt1LqSsr4oXqZSIDIph6eaMMatiIl4RxD6WHdgKvGluPuF
IqFC0fbMSJDKutbfXIyN598UXYkZyLUO9POR00U1J/mq/aqKhQKMoU9ogUFmINx+MGh9WCSXowIw
kDTOK7lS5kEbGQ2C++Rds+W5iQr8jinNLJO4oHuz/5jJPGgmcyaMAoFDxnDRV/MDVmRtZc/DhHJ1
enHvQa850PZ9ZBMKg9JHTNuF090TjbMM/XTlsD16YVYSDm2oRHc4LqT/MrYIsXGfFsyVH2ZD19rN
3OyioLKzNKqY+2Rbk17zhYCOsbx46fr8NEnCs+MBCECM2fV1UDxK/H4EwMaAN5C94T30ynDTSHx/
H9vYCDXFizc9cau6qsKRn9KH2uUUPrUJ0lNtQJE1L+hDxHxulZGqtid4PFGKbcIO9pRFGHIs3Xoo
GrcKW0drn6tx7LYJ04TAiJEKmVz1g5u2t95YqjWOmJGzZKoeC1zFEH9a3zBEdzFnpQyW2fhx7Ml8
qQSnyCzeOC1E/yWx8cYBxXvJlMqvrXH8cKhRaaOSAkZd+aykTgN/odUuv6gOyH6PquF1l/YeFke5
fcF1Tb1Vl2fUH/fj3lKvBZEqq9asyKJwGzAnDisEzY50y0HY5gYf4qPIXn7TI/PRXhvS+F5g1X+Q
xnjpF+51KQp5S+E3roTSp4Q/5aveQv4g2U0eHDH+RIpNHkLcHAewfTtZ1wMbQtFtx0l6PJhBrqb9
m52It7kdAa5nLEhJVNAN6wR3cFWpB6X8ldNaYWlNfaD1YEiWmmd1YutaxSIxjhKt2kxnw2+7Kt01
AhyjYlgXuyXIoedHU8p6YWFxqZypgVep1fxptC7a/8yDGy7pAKSw5EMaoxUV7h/y16K9OlJeTg4C
OnfsLrmpGoclUjMfSUeEBZ4do0SKd+aOQg/GL+VNxnQd1QzcygEnv3JGOtAT/2rEQTeozrmKd2ka
IVW33AjmzF0A3qKeqpgWrhVTUZEAVd+EzHwN5TQ9NfZMRALFQz7b2kqdVBhGidaHEYI4x6ITXepj
9qySaBcqIIMYlZTYMJsuelzqmQin8b1jfOiphNepXrGDJTD5etNXx2IwfLWjMlSAiwa6Fa2HfhjR
ANKw/CUFzIRSoJhzNnfKog8P8r13SVHj/PZtqOON8RpZrbI8IUsfGHV6r3oht1Ytj9CHII5nRnOm
ZbbV00ENEjp1nEIN2owwMcfECKY5zR7McswelqhGEKtx2vr9XFlUEWbS4q/S2PXe9NJmj97hFULH
sLHd9knknvIsNSc/z13+7T7ISFZPE3Hoj5yXXI3IxHx0+107/XUWRlQ4SIJohrZgY4ggr/do2dG0
mfTlb9Wn1gadRuMr0BVu7Sy9m7TVFhEUrfIhr5aNKyNi1XPFu8GjpwdfReO+tdroVnjoLhxTYJoa
WQyHiaYGgjDfRrwSGfk6UnMdza8WvQ49Dq8kwvr6+zI+a4VNHJ09XBe4ACddNK99rW3GwjXe7EyR
QTJg/7MNw3zzinol4urUZ/F0s8wS0Vs21v4kqtCojW0XZcQiGRNA0bJzX/uJuXUHWvOgdlCjQbMB
L6n04kb6iTciMUoWGEOyzU/tlEm/UBTdT3Kscvoi5FV1n2paRBjHCgckUPLHcCF+zVpjHlVNt9fL
Ian4RNl22NkR0ehF86kQHbjSCYrDFMm8G66LMH1crT9ejJ5Gy0wAQ3Q9xzGmYjdLSuYGgzLxmub9
2Ws6a42RLV1ILG8N4za380NlcYNpNo2bMilfaqLh/SxTyfRwlA38Jpu27YBu5d5poZ3dji0+C4Xu
nZ7JbZLqVNhA/pDvLZq/ON5mVNuXOgNGnIHW5yeRfZqGY/M6CxotroDX6+ZUreoYb62UXB6n8LOY
0Nl0RlBj9uMVTsWpcUAC5kiH5ktUygtGkCeICMUqUuM/bfRclD21hHhMbeezVTnJNVpdrewHdYk/
48hiBItZoF1aOHnzdlasW4EfPTejklZb/TIPXTgwXfaN3H3Drv+kFGjx4Zf/GSya3ooi1uaCT9zJ
8m1h1MfWcZ6nkgFNqcy3wvi7ZJeFn6XpP2hckYCiD42vWQMaljr6nJX8tGSENIJlqXxvIiRVVb8j
yC8+rYpdzBykQJNYCfpX9B/0lXDzR6X3HqTibjMMUKs2LbA1x2yYqtv7WZsi1UwYCHViZdAh5xyx
bQVrFD2JoEmmH0IPniyyjWvHgT6ft9hUWuNnnNSvtoW2oHI3DVp3VmiID71DR51SOSPolfJ+mP2W
DDSmwgPd9uyR/t6qN4sXa9BPktqFCA+UyGn5jyT9P/x6/82H9m+n4P93E2K/M3Bp/Y//9Ov9H27C
p7HL/y7/1Ur4+w/+sRKa5r9QShKDhw/NcFUMg//pJNStf9kOaBFKaUyEJuK9fxsJTf1fmmpZhmNq
8CdUjrv/NhIa1r9czbpbEpk9/L94CK17+Nz/soPdDbl3UpjpqvcIUFcz/jc7WNMN0+jgAUYl6Y0b
pDIrZxmcPQzzWsXKgpo35Xjx2ZNYma0Kr3Gw95icqyf4wrR9YpQl6vRoUqZdsKiw7T7X6TkxZUdm
dAZBwWLuhe9I6HsiOOgSqfkXwdkk0ZegF+hQHPAqfv9jgdd6ICrITzPW66h5vNvBehfn1kpyfnSK
QVw7J15OyUibTS21ZG1Mntgkg3X7/Uu2d2bwsgubuv2ZmczfUgXnWTuUW61OMxpJOgUzA/pwKpzQ
izv6oylWENzAxjpW1a+KmMT/cgf8X/yHuvq/8VTu769rg2Ej/U/DnYNL/L+7c/Kx14eqtSYkehOz
EGFFqzKHatCBCDqjKWxDjWZ2qIzzV2rFxfkXkZQghBiYFw+tXTzqg6bRiE+Ta+P21UZvS/eQUDMz
E9FoCvZ5UR6l/k+2YjVK8wmM169dWugvSPjh0oqoCkEHA/FJxLWic3NDBcMRTRDxyZul736/6e/L
0uPgX/fr3nTFTcoqDlH23f+kchkiHEZFnu5tzWuf8uZltsvZT4sx22pQRB5N2F67mHnmLxyXrQq5
ey+q5rU0o/yUxMjt1KgkwV6HB0FrDN/QYM33QZF4MRbaffCbDRbv0X6uyxApRnJMoNqPhuGcbat3
z6jd2D4r08bXNOX2WiUViCyE7G3ISiOorfuXHbz0jdR2vJwIspFN7CKMDoLQojnf1G1Xl+s7NiYA
2L2SzTy9WgZRATPNvf3vyzoSl26cxc1IIPmbhqgCplXKqbVk5v+CbSdcZ5bb5txrPXpq08vxgyHs
jqvN7y8rkf+cMzvfVe5woOubcF27AhVxn+z/QTZl9+SwdgGDFo/Je2Z27RabtB1aINzeFXXcVkQX
EpezKHmB0heB6WyuZ2vpD2nZrEtH402D/bjtpTWTM4JD6j5FakbTPJWj994YYjoaGo1xTVr65h8A
H+mcCGX0FOUU+AKUkVxKaYLJcNQ68FCb/p2X/DlT253TCrFNncE5GTQ5T9A3HrGT6ptfet7vB2RS
jV9iDg00RwCbQriOUqM+eURhHOcRGnBDSiVqmCN+lsBoRO/PQzGEddQrp0gFacoeZ9bbsY8/hYKs
KjHcXZJ6jFxRJW7SgX1vQfL9YJrE4s4OHc/7K/b5ZCdgHq4S4t025t2Xqs4ZRY1lMSm5gx4sOEO+
05bJqSuMc6x479Ktu/Mv+kaMDrkGSnGe1Ptc4hcWIf78IvzqQvpdYzSnvhVHkpnb06gB3fHwXfhJ
J5kTzZ5N6PhoHlFcfk9qZxxqu3hlhKiejHGEQZU1x9acHmlJe4953uwmer1640GJo0r3C3whlyVu
mRrln62wsRq5/BCCkuwjdtxHC2HHBPwKbSZoUx1k8w6pw6pa/jqyf4NtnjyakgZpxgZznCbveSKb
8yXroSjTMk0P3awn4GC8x/kO9tS75hlR6AOSiVUECveEjKg+xdK4R8xwCLsjHRtPYXqxMPRAp0C/
2UUx1zW1c7WFdK7ibj8hoxwIuwlhK4HgZCPZODEfmcNZ2tgtBhGdm6zTzvR6mvuLtMXJqavTifGN
cx21RQ80wRHr9wtmHV6FjJ7LumMB8VE1LIRGajF1EG80YCQbKaE64qMUH64ae1dk3g6ja+Hif9Xc
KxuNdx1qvcOXLMh5+vfn4mLytj2C4HtxiZ8Pcg8NIXouBNKVgW5UBjgXeiTK1La7iDYXEzOnfPKI
uriaGAZ//xJFe7Kpe1IqkDMCd5nz4kMm9HB///TP54QC0Q5iytlSqzUzyP5nMLC95o7zrtSD5nf0
kLb/rMheTzS10ukiFLM+vhM/EM62O2+8Tl+Y1mfgcPNSQ/4vUXoVuYLYvmse8tziMCLHcjNYMcPX
WMuDmuXSj233NbEbGSoOg5J/iJm4RfTAjjzl+vthnKt3NxoonVPbIHkSgl6v0Kt1z4tThLNnPitk
MIKWbZ+n/uDZTG/MRr6RznjLzPRURmRZ4ovlJLBfiuTQG3qYmMsmaV9arXqgc7TxzAzfNJ/q8Wkk
iEMJFCkqdTvBmErdnJtK2bRKvm+Lj2GSJ6EWrwT+tKvKc9cJgrzSpmsh9LUXV75LMOCSd3tFBzbg
fepZtx7IW7x/KV3LGJ6xsMxOOKkxGCwRZox43IZcPVXzIX+TOIJvR9F2SuxsbEtf6wV5yvgXZMEK
T69iZhtQZ4SyaXmL7D6cwNqV2HRr5JtY/Ty8xPkusryAYwNdzAvL6droSD65NyjGiCaDeaLOeSjQ
COMlOSX0tRtzLec4QMtBC9Nhv1xOmk4rPSOwK44YFShhRlO9RycXOSEF/2ao4y0UhTB3+9C4Q6Dp
/o7JfJwK73B/E+9vhCQkzkD0Oo4lEZHxYXRs1Mg1TvZV7YT68D56/HrizZLMFNIX1VB2laIgSY18
ZADEpsOSJu8z51hqJugRWbhAIq4L1PNdixbO8AfUsaaC8F5o4ZCZzLY4Kklm0wV/Z4iDMQPbxIvo
GPGuWYz1eA+B88yTFFAylWbXiz5U2/yF2ETUffWpl4LrIEAoS58Z8i6OsnU3mYHWzkf8b+wb4qAs
xUtXu+eJvpwCb31cbD+FbANNiPgiXOdGvYaSunKuOqdgelChIlYSfZZtJAdX1AA8v0nG3U3cLmWV
Hj2klkVjI7jptqZR3lKALCmr1YwHQJTrZRp9JiarYpabWseorLXhUMhNGzOKiPuQ6eKqQVS7wmb7
kfDdGFKGZCyzbxAv69yz6ybbJ5cjTFC6le7OGtJzD6iCvOHAABfBrh7EDuoXFc5rMh+MeLroNCoL
zMYubVh3ch9a2M/6vKZj1n4mOtpxshNtt1y7CJU8mqv4qWhpMCO6f0+P2eRoOOTBtEhqehStJs7z
gBvsZ2AmlrrRbumTY1N3Aft5GAWxnWAdVf60sxGgUFsh2AgmfGlqA03JUsKU34rI93WpKNc0tl6y
GMwyXyV96vDw4o8NreZBi6l4uHMK577qxbext9C/WbSExHaI0QhljDSUZTOiZvGmKcgzfR3FyuPU
fLe9u0W3sW7bOYjIZe2I4Lvfz2m/nKpheMEDc4hSeS30bM9PHrSFT41LA7ncpxEjOLbRaEbVUNub
++e9DnW/y8k803elTQJRrZ4SAqiysVzD4VuPDZoWtQwMOANm4a50AeOA/xM2cUyFycW7H1TIVnd3
qDTBd4l9ZCUh2RuMtYhx5lLer3FvnVUaCQ0Th8Jl9tUf7xc5Sgv8PA0bIPmq2Dlpj0C1NS7Ypn5/
uFk3EeUJ8O8QcZvy5b4W4qA71xws+rdE0wODShVp72p0yltejttRV9/hka30dRXXXAd0+w51qRYu
y7hetD/39azAQjLezJkADOntJr08WqiXdO4urutKya0nijZ/MAlBRHyqYbtUbclwu1nPunG1rNKv
c+/NINUUbc8Bkn0v3joP45Ik2Z2rMNAlIdI70G1rI1vg5tpy8jwYb6TQTRbOS/6zZv5ZbV4xQ9Nw
bpQ/bLR3VN17H0fnigZwX9jPUUvUtaZuXXRFQzpeWCTQg+sbJLM8zDw4cb8XOBE0ACK6M10sFsy4
+oQsx/tvPwjLTYPKiM4kIyP9j05jpjzViGKbFRbYI+ixDenEgUrwG35pv1sQlGEuXMbllIn5oXFc
dLFGENV6iMybrdyUL8QY7XJNOxj6vNWlAdfQerdwX5U6lt4h0Ps5ADSPOLKsk5VRqa9Zjt6yaNMP
OZoBTFiw7zPk1WV59oznHoU3fslD4SH7dXgzZ2ajjkDCapgulnj97ILstAZinmv7LesI84WOf6S9
/T5w/9pq81Yt2yU1kUI0+Kp797Ef0yN2OugEHwZwwdh7BcuFpjm5kMV2uqN7C63eJ3a7Xu4ZeDpT
/6SM30uleoajH6R9X63UbtpYSsO/Nj9xfbyZk3nKR8JvbeJGAtQRqLyeFD1hRZy2kLK3sbNdrJwB
76KrTFKd5yYpwmoxNyBe7w0oVNU61NDR0W8o1YIWuQAjNe8vtf4xKuZvz54+rDHF6QUd3KKs63We
QkV+pBnTI95lA7ywMPPbX731ji3iJRvj+8qImj+cjI4K/uxmGTZ9KW8oRBMieySIN3PnMlYsipue
IyzKjWZAR2h/zSJ67MVZmM0tTpUnc+yvUac9jPM27e2n2E2evcRE8AkdqzPBQKjTm92pSJTa5gEp
qVYiIsoceYyX6m9T6R+1fFuk9qI2g7mauu5jGGP4e+onbFxIkTOOHRenb1SflNx5GmwXsBb67rTZ
cszedL0MNUvdLrXxicro0+DyVSTxGdDe79NtWSn7TIYONxU9Q+MwOe2byk2IHLrlcTwnbfcoUu/d
trNh1SrVPiU4NDl0jbUm0Y9zWOB1HLNr4yWveN5N70GH9K3A/9fdB2MpTr96lQR0ZA4YtYt+aOCt
PJJv+jq7WoguxIxih/WwpjzrPYsJ8UiRou2F+mSpUEW15YsG5AXV6oPF+jc7cocf9f50plJ9psYN
TFUDZTZ8G794bO2FxDsQ/oPL2PCMW+619wjlpnjA+Sk0rnVtvdd4baFB6Zl4TbPmrXWnB+6ZF5JQ
3hnuXSeGo21dfDNwPptKjGUVz43Ng1+xw0+EVeOtFReOEduULCAlO+jRh7bYH7jd9p2sv+deYYYf
yXOuLZbfugvS3XQr54S8QnJ0zQtzAyaarfI9UD+szO/BACkz5priL9AmukL9U3cjLeQBWcBce4gx
72EX8klxiBxukuMQsZhp8WmMjQ2Fo9D2OcM2WkcVahHvZJKttEo9ZZsumxr8cBDnxlfqFPuUpqxp
Y8XJJ2cdDwj9xzE/FLqylzr6vBrkDBgEVloOYJuGubPhzcE9n8NvIHSuRhdooqSfrlASrFSFCZ65
be6EB9d7lRk+LpaYtLS2zVBNkGsENjd7PeBFHmoZDrn7vhhGYOHpIvZnn2vOp6f019q0AsaHIJlF
2DnurtdC/FBrOY2HmlV/0pZQa4ZNlonAm4bnmHiUSbTYeqabUiGQMK5aObD3fjix5w9RQS0Nu36q
tnaJN3Ks74Lf7pQK99QigAtGQowC2n9bWBtEywgyHCuWTqm2pO2phQjbckb1mjLAMfmU0+LIMDJ6
E6ydaztuH9nZmR/2peHPwv6Te7hPooyEz5zCBBYA2hMDmmXqM2wGzi1sHrQEXc8S2+2KH3ojc3Q/
jUOswKZeMlJAxQ3QOWV7Pn6I6tGcsHm42qVW3S22cVxkM4oOOf6RuTzUSb0jl/Y2OABhOLyj/Uh9
Z9KeJ63/csll9qIKuBATBmSpZF+m7DIP+tLsY5Bb0kKqdpqaelo5XKwWd4OmZD+9BQcNzsAH4pqV
wWnfbGffRIDFinmEFgKswrnpJZzu2jtYVUx8xXTRSNjo+u6QxDp++3TdKikVgbordbRM48s0WoEk
4sCbnU1TOq9tXIUcwtcJXO1afwbnuB9ysmPwHWvFF/NobP/NCVwCWhErQsqp7aKZqpSyeAWeY91A
+DCN5y4uw555p2y+iplU1jwNPUyrVe6EZTJtFgp6jSFWb4vHAvKG0Fl+6J6+gYdjhMCxSu0PGl6I
DVgZsc3rkbKurHYjg9rBSxCuoWeuZvMy0YyBC6W9c4h9dMdyOg4el7CtaAgo8XpZnAdgtSvN6jmP
ZEebwF4oXNRu/WY+5neEbZuQiiW0VY+HL59KtDU6AvRGZ6t5oLPGNquvaiW+aHddp2s/xkp9obm7
ztJhA8Hu5EzFRhj4EKIfk32/XOC7cMJo5Z5H956qXZ1VzQwFtkivmrdY6ANzsW+mg9qx6cKMAlBG
yk/VQHjECUzdqXafteK+CE1d92W0b+v+L7LhUJ2QznuF75Ux+5hNmJSj41yI1mkG+rW6n75UBcAH
MZhjvhMmk0M9g5E64/G2fE8/KQKWDqP1pkn/KHaN/g2vF568IkEfWuZ3EXd88ahNVbyozZhsokLd
IGtep1Hx0tz69GtuikD8dTrieZFaDZaxJVRtOzgFuivdfTfjfjurejhCJp5UCUI72s0uqhK9uTMg
OoXm/ASxI/Psh1RXGSrqksk9rb7Zib+YuDJKG42w7oefjgi9pUQvarivaGB53eysKMXHp12VHOX9
VDebWjC+BGTjL9SXee9u0Dphf/U22LV/8uZk33ejyHedZoMh/gVxGm4Y96CCUMpmfTVGycUciMEz
QNPaGz1d/sKSORtyOnRSpR9cr81EDTDQXzObHKRCX0/1cLWc/LkmoJ2O5NV1EZHMPHBqcpRk77V6
s7mbdYbpTzqmu0REaxknvtrgRxgzmjmu32X514RRvDPLcJLttgO0Ks14XzTFqdeAejJwKypWba0B
Zlbrr4peIsuigIYdnRTuRGh2/TXdj5OTGwh8EX0EdzebA+iRyzGxbSAPcQFTkH5IYSGDilU4gnkk
fbOM3iMo+13vHbIUa9Q8NhdjYtTLI1MYH6Ne/BEua6eNa0HXXiw8hHOsbmLWssX67nFFJPFyGcm6
kPV0lz2y9ts/XEXe5JLupSx2VVd9zdanI1C/oeB2zG/Ijoce8lpLNAld4XVJjNs0Z49wy2mKWgye
C3O9ELWSAruhob6C4btaWmulOMNr3XtBPHJMFh4Ni8VYeTbIuFj6tbTXuVE+Kaazb4d+LTqNJpYR
BdxkoTZtB2189JKU6bRhnZpq9L0Oo7RircEgXGe+qkNzmSd1VRR0vYGjguBaWX6J1Wn0OA4UT5H9
WWFk1Pdt6wQiNklE0BDuWhPRQCXJAGJdz97emLcVE+waucACDgyx9WbJEF4opghMrd9nlrzZ6hB0
ibdNFblPB/gHBajjIgrpF360E4623qh+IjSjK8regym9VazIFylw2hAUh017gvWCuiGGnVZ7+3G6
l9LIxqyCgy2Tc0oRwCCg3PQjce+EIiGeZ0ie0Dyd7WbH+vA4DD1Wfmvv8gzdw7TMJSElMd6mcKK1
qAMypG2cCYmMVdzMGhFQU+XrycjQmmR+tVhrrYrCJjPqXd4HVudCN6m9Mz51fIfrpYOeNjBgprS5
5nQDHK0/a4yhOyI3MS6tsAoKHFy5F+vnSjxhqL33PZbPdhRBPhoP0k0OtLGfZvm35ahsZsn7XBtM
j6OQhiuHfCbzLd3dIoMpgVVLNwFsgTZv+82oH5dObMAXPsWgcKjlPyusWlainBmObKbly9z1HCTg
wilAu+RDB5XPa5qzumRhlv8dcRHFsDYclK6Fooc41K4a3R5c4M/WSMxaZGxL5PLGhK0dhTCwFNmo
+PSMYzoB+HAy24/Q52MKgJdg+hqMMmdSPomcxKSGV8HGZdlN3gcDb1cgPBwArBfKWSG5xXAYXiJK
drFqtqe+uwCR36GFiVfEOLPyPQIiCFImRaFnlKBEoLGAQ0PVusH1uMsQ/Y0WevysRk5zMHHS4vIG
erxO6AhYNDSbbl0g1Ut1bCXpgYOFH7MAGXOztj1rK5s6dEZ8Qy5BP8XgXRUeLQ2xE50muEU20owR
OjiomB6ZwaxcM50iFclBb6F2cWrfQQ7JbghzUwZu80iKFjCWIRCQlJzxQe3CPD32Wf/HiwhOHyHd
p4OfJyQLDx/Fss/Q9wyM3Wp5KjUrdP7k9TeGuP2o+sl84wDvy5IGrwqVQsOzvCvdeKtW74r2pKKS
yj8nfnXnO9K9q/SSwGMrmJD7w0gPPS31M63cAEztlj1LsVRxewoHCSwzKZyXqvNJtuVjZjih3U5c
BpNWXL1aEuxeoO+rTRM/ZgnKMpGFHALt9NBHL2W2rKrKOU3UWzrU+6KRzGi35ZF9EbIXraRx7857
JQFL6nUrxFu+QS5p4rwxrjzoYAQN7L2YiLBL6te4+hiUV7PdERmUmea5m2TgDH/nEke8VQ1bbXHO
KhgtDWpb/pNmcYeMBV0JOUAHgY3MsYydSRpYmeNfvbMelTPdXN2x9/owvBWlCJOUvj0yMjpISBs7
uGnOVkv7nc0qUsjaT5TXzjSOnMWoAEp8S6ry5Tby6sojrbexe60gN/U45lXDOucyY+Cu4uqtN1kV
rVLgLjnAn7nqN66aX/JCuSVFtnM1BlIl3b/Sh+jqA1x5yEoOeTmXH90ZtKS7m4DaBeN6keB8QYqd
Nu695Udcd7wcUccu9LNpLtXDXiclKqJTN0+Wt116qbEtqM06nhXu7dy41kaYa+1/hKkZvbdlED34
2ahHt+T+oaPvrVvjzc4m10ct6QXVPcSqo2agMO3igltxcS4laT6M8br92BCZXkqFMpV2Zs2Y5Si6
PDnoQIcMG0ulp832KWewspsS9IGt6KxHVUsgnuYMB3tTOf8G+zhMShiLLJSBRrVr77DtfjaOtDpf
PSWGkIQa6ayaCdYgp/9hbLkcFJiInNXj5fD7srtDafMSnsXvy98PrWd9pKP1ii+ou2WzVV4d5SWe
2i+meNahEjp+Ts+9/H5I58S5K5GSoNLAv48YFbwi1l4LLW8C+GnyMuZwZu8slXv0IOJqc+NGOXP7
JY5IMe0j9QGvOn2/BtAV+mL1oensh4qcq21Kfopftfry0UtEFFJybyBatMBukR1SLGwaZHES5tvY
aBqbrjh7Q2Q9Ygo6xHMUvzvTs1jozylOQxgRZ9wOuhbLFJC/4/8k7DyWJVXSrPtEmOGAI6ah9dFy
gqV0wNHgqKf/V6T1oLp/s+7JsaxbVXnjRATun9h77Snu6eW77sESNmq+KW1/Rhp3ijUyT5xApi5I
v8OgUKd/fyoZ6+6VU1BNBewCVuN9x23VFwwHxWvdR6SYzl637sdh3DY2niowLcYx8jVUGLH9FhRa
ukRkBk/pp6Wmzf8ls/j/RCyoZ3xXhLbETB7K/4FAbYiPD/IB16EVg501bsqdK6P8Pch6a+d5+Bz7
bvpLPJ39k6EQQmx9cXEXXxYwNPcUTsmC0ckfizv3NtYxxtAeZsosEucV7lm0+z9e7n9PVr1rQogK
8CVnvyPYV7t3Tc5/UC61tfSuskcb5pgimg27jhrr5Wb1NvXBrLa2NZePEqPaTZv7ahur2IN2WY3/
i0CDfEi3PiPEvksmMr08lXOuamgFze/2njHhh3l8RpywGZGlxyt2ztvknsTz78eS9bjU3/7330j8
/yqiyLMdmxRhwl1QA9wppv/xG+EThiiTw1ilaw8vJHc3Dy1oF5AxFvkdbBPcCgKMvgtSAx9CL6xH
7HT++KaLgllE4MtnPth15c3To9vX0f7/eH13FdN/VznxZMkgkESXeb749/r/4/UNKpKD5bQ2DKEY
DUs0DWSg8G672YiWSS/MP1LB3DzwrPCSDK+LPTf7nHfv9u+HwtL+v78i579HSvEO8VbZrudJQRqe
FP+T6yoggZnoPh8FhTNujQCza8rKMIodlktZH1jsmVdcB4o+D9qs5RxVYhPjpXBHN9lYH0vv1Lr5
DbrmdJUsd1vDEENGoIhkg4oQh2nw/L+/Zl/8o7T/5/sIqjpAMeaAtg+C0LX/h5qpIvOVsp+F3JjI
4oMB9TpZxHKxVA7hBNgWwugceAEudTkhmDg4LmHmXW2OaJuALdrOsZpcwg5VA3KjsnehAPo4dO0p
YvqVxCZgulI8ykaLTWlj0QrbtcRPuO6KFoMM2pKs4XLrFOtHLZfb4olfVRINm1BUH10JsmAohL9h
ktMNMLkcxnHQKesTBmRwWC4Cb4RuaNEg4pmejWLWXZsJ6lLfo+dZoHViacvY5OXeZpwjvNNy+BoU
zNVMYFDyQ7Oa5uZ3WqvvnAzvrfZbtlVdnawWSmJ2e9yvkcd0yQV2mKOM9ZEHi7ivtu3ofrbFOJEh
aMzOrqx972KrqY06B8SUHB3qp2Jm9B7hWVu3ZiazqTn7vfxD5PNBpwbQkYGkLDOu1n4gDX5A1FSX
3p9YRC+pVYoT8+fnwK2/rXDa1WFT7vgGvniWdA5BOCL8CHfZMP1xRAvw0fJgdwvabBzuzOcvM9nj
rWM/gE9jj05zChDsaxxqWlv5PjtC7adw4ffzoQMCKl3rZfgMlMsga4nfcxyES+l/DCa6TNZADmeH
yK21m7UYdUQfxmAirobyRA+6aSpGE9WAPdAnQJ42HsSMhZMPZZh+QwvtdsYclZ5xwoxXx/GevPwU
leZayDFY+wjq+4iFWUz/MXhy5RaBgw3DME+abQZL5Qzvon4Z2vyPqIFD0XbXa/yV9Gz9mrk+QUsF
2vIpihH2ZMmbot9CNetj6JMX1hikTI/Na9EgAsFJ0G3bzM63OTa6ZBnPekDPwIyCaAWMIw49X6EF
M5wYF0jtO9+eZMaolDjcH1FE5WiXR/XN9Q1PLDJvvEygczyyK2E6Gz3ehKCkewnJIgYWGLHssHBY
V/rsNjmANUVUcN0ixHPBxc24bxEZAA1gVkJ3ixI5gNs+AwtCk3losRQdoaO9U8z8rcPaWbNjQnVO
HMpLn2Lwy4rXdkqyfd1vh0qrrwHRBMzTkC+Fo8rg5Jn+bifHbemGO2OzTfCD7g3LUIjUZmbQ65yr
Kv7TGP/NRUe+IelqnzaPjUghHrR+/k4QqSsL80Nl0WOKYUdJ5GahFf8I6k+HGFm3gEiIGyzokjet
/GwtcD2vmOhBcfAf205lx85mBZlh4b21TJm3oy2wUniPCEvF0xQW4bMEiMBiTi+Hp3IqQ/pbfozp
HN481gZxl97yLLY2Hj7JNVr7iBSWKsA1BMa/6d27wzsJX+4hFJum8S5U6yEISusHS9679J7w1L7V
h36sngcxsR5PwGN0yvqJyPE1EfLJCpHre3l7I2fnMk6RfUsCCy9hX8kVEaePS5l+OWDG9nYG/VHI
X17o43Cbh4/WpuRF94RlHXNPha6Q1JnnQgFHTXE+LaEC3I4mMSi7P10djFsW33+NjrDf+ouzbmzv
R+36X53L8DZS/mER1FTSNACjy+VqdY189LzqyfJyZ19XDDLZxIQZVSAiTgjFiwumvo/QkPMsdZq7
JQqX+cAweW9PwZ0d0+3aZFDXhBQ7OKORuxtCqaGqUWF0nr3SkY8vEB6xkfalKPSmFwWIaSPGW4ts
c2OzWjF3L6bbOQQBQ3t/dJP2sb570sU0oyfSGPOsiemjg1YwQPSKTL+oySJIXmN4k5c+4/wNLFy1
cxxJcrNqCsr3gDheCn4wtRMgjSODKiRuIGHytgIn7NR8/7tLFUh9UjR80hbzS1Oe7cU9IhaNLpJH
5xEEwNXADzpPWElRxnh6befWt1Oo4JwP/ouFR+7BeoE9GewqTM3bJnCadTeQPpXZ7QKZvsyY5NO8
1zaqISyfm57KagqKmwWUYG8KB/tFPODEzLZqemurhMtMClJG1Bg+llm3rq1Kv3h++hLlYXcey7G5
zmW96zNkPjZJfpdOPClSYFd2EvytSxwVgTPJI8Mx5hvEdzo5R32LHGFoQHZ5kzNs5Kj6M530Lm0G
fYih4Xd5c48tXbkNKr+5Sp19mZobCWwgK10mPZC30D0C3mxitQsin3gOTcse9ckrqbyM+a3qUjXZ
ubbD5dGn+058FFoSMwVkHU1wG2GvCaUStj5MIk1xS1rcVi7A/3HkxHZ4otAE3dK6Dh7jBPzq4Eyv
FZJHMHhOcvBmHHGup5pbZIH7mtR0zC3PYhAUv3aFLp9tBEFZ3Vcbwdxg7S5weCTcmKubKVRGZX+b
WpMAno52XQtrL8u7mYIX5cfEYLcvzWnySwCGlQpuC3q1HaImcYLRF689DG7rYXT6E0FNm4hR1z5u
xgPvfnL59yOJ0IUjubgVgiNHsI/ZdqUeb4kVE/UQJV/Lv4Bgs5h9XFUo0Q2qyWDRn/Fc/4zBH++Z
/frXeMiQ1YKlk1Zmb0TsllvRBeCI5yS+WSFYWsMtAhYmjM7/9eOB+NoZ094xd5BZsKZhm110yL98
+sGCIVGQDre6Fv3BW3zi74LEZ3UwRxd8kulBDfZne1eRk3sL66hDqi9yti+F65zqgjhJU0G4Zplr
zmbhjvd8ea51HF9dZgmjyeAd6p446LzE9E95jlVbjefSWTy0F5LFXLDIQxoXL1APvrqiA4uTvi01
UiDoNG+ZMxBJojw0XaJP1r12xM6t7Pe687PzQJd68jUbvOYOZUncSJyGaWnf+tp7DsiHYnQq8SRa
niCJMvqVGWkuDJ03NKDczK576tW9W3X9ZDfkqnpAs35lnm9WaRVTSAZ1uLWLjjF3lHCFjQDhVVJj
15aIZkKgjCStdecatSpTmVZfHVE/O6TTPXXxfJJOnj9GcMqC0I/fUXc6ZNzk8ggae+W0jnrMEvYj
Hvj0c0IPxbJ0oyNzrBKyAORksHh5yM+cCWobLMJ0g9153I0e3Tjce/TVqcWgZJHwT2r2dQrqD3ud
R+yc6UpwTq86oKbH0Orap4LubExmaL+dKI/ayc/AmOXDqBnuGLeZt3l2GTyG+qJpn3kWb8JWIXCx
4IeJboGuyhOIeFi1nv+rz4GRVlF3SBGqblW+IJtqa4DStm6vXnke8Dxht6jJSMUrgFHhQSRpuRoz
6xoqYbbCTU9lgshfanjQTEnFetBms1hE4midv3Z3Y35qUcuYwDbbZo4SKCj30BUfK+KYoALwGeJe
GwP+4omFVw5UjcFjQB21cQVjmrqgTvOaRN2o/qzr4kvCMovxgIw8GfzlVDvGMAhs0eX1N7L72ufZ
oWKicPwkVpmOw/5lZlRganA2luvbFCWcmVQHB6slSL3lrsA8DcRnIXChCaTH9XJ087A8jQVdE+sv
XaGeCtQGMLizSpVTnaau/68f//4j+dvFLprbjzxIgNzef2BT6FcjNe9u7twUFqXPSD+cP3zbiKcA
yeNm6QNrM4B3Wggw3S+eRU8+7oYpGM/prJ5Srw1RvXb2yS8ggXokMHaz7a47fOV8ryx9C0jRvg1Q
P24LGELGM3Je9TBIAO+2+kagh779+xNjGw1EN5xwOycZdBKmOvliQRn3vejFWAiHKiw6S49s0w9r
1pfevMsibw3D2nlyCTwxIK/ChGtJWRpXfsTT76mCUOO+PrhRAbfLL/cFgVmbsgBCx00qd0ozYUrv
WZBaPCzK+sAkTiqBRZaL3YjhJMvyutzxrPmMbI8AsV9OsLxgx6+QVTzFqbl0S0Pblj2kE/IASz+g
1h5XPnqIfZJ6H35hzlYyvWkQU6ryGViTO9CQdznV1l/ZFMjQIbClgcsdSJ2tEfWKfHqO8vxTW+iu
7eZEsG2xKrjetnAaiaoiRqiN5dFGh72SxBWvUBPna323jlsy/Rkt1TnLdL12ppHniy1eySbEussU
QgDW2B73DdKeTTWyF4xRisJiQDJEeDYUJDZFCnIC51oH4GFRr3eqehrpj2YBrklxjSUw/tsNjb0d
fXKjBpW/pJX3C7c7xKd6obnEAI9iDM+HurrMELFtA5rvcKEEI1AsMzMYofleT7za5KYH2Wz6ubml
+qWZl56Qk5JAIV+iMhKotO9PDjDvQ8tsBplFvJU0hKsefunKpOiAJ+2BObZZE8cxY9xmOliI79Zq
Hnce3rKVD+tqZX5kGECP4wgKYMxzsBDFT2Aqzda14z3lgXWWCxXfyHCYZ+mbGAWw7DiLdpV66ocW
pYKLfGpgTVVnyA4chrvCIAmD5bsOp0ZtAnfrZKz+QBruOrgUTl5xx+MH6ns2OneMFZjxjVILD2eY
f7lNs/M7FGEu/CV8ltXjELrRxm7tu9B8/i6YrRyquN+pzntJx/ncZAe/gi2kG+SHoP0hO3bDzzLt
liPZ5/t0nPBZ6kcQHNXeHn/R6T2PmgFnUHRvqvOBGHIs6Skg35li2K3YXHlpgwhF68c8iPSWr+wt
4sZM4q7cdo2odjZfgz03AX+ZfamSDLahqa1jHsX0iOEFy8/vpW3JvLTkvXzNr2HanSejGmwAAAEd
yB/UwSdA0tg+UzyteZ2029pub6p2UIaE3U8dsQKmXtlFVsut2Pm3XjMMd0dTUoSaTySjHMdg0mnZ
g+5QR+/j/VoruBg3ngPrMeFBaWXdnoshvVZt+l17o02wDyks4Qy6gH+Ib+tO2niNw0AfbB/1WW7W
c8evmjvlgmNI/XAQgwMs8nGsdx1ILP5VRR3jLLcQY8xhJM4q6p9MVlTnKiVk1MdKsC5jZ4t91uFL
Y6aDLQK1xpX7AtS4QsVHnhqXVyw5KFZJGRf7WmLWyKn0w0ThjHDUl4wKENWLQeQQGw5/eNFc1dNh
csRVzAZZdpAFOz2KYy/rzzlF4DqXzbKWUJI71khkXRTF77j1y9fSs4AWg6GBEbOpfBLgiD7+U4DX
IsueKGZQRYosEgUgNYxiGKROcAbu5a7Q3cudrz/HOgRMove2TsVbvETrsArf9DSn56Elail06z9w
614m7hm+n+0lMbQZjPTeMFhgLQemVsHeRD8HtyMwjAsqUb175WM2DW+6NTXXLCxY0zJIwi0uoASh
aPZI47Nl3EIiGDD3dO+z3cF4YMZape3E6IDg1BZewQH7+Guhl1/M/hsoZ573hOGNLc46S6LfAfc6
sxFrOybZz7wc1QFbwEa57XIIl/6JsOVuM2ew/2bpJ2ip5nXTB/UmxgOHWREJWtn6NNk8VigjaNsS
TDJzKcpt4ptrGwC3I8U33Ec+LWlQ+tVjgyju3x+spsRLkBDitSTo8BalN8Bf3ow/uAfb8X+EnMWX
uC9+VZxjMp3s4+Tfc+1q2qIEkqDvEUycZerMZYVpIW9eAmh8GpTYZZzlrZrQl6F7Kfae7el96L4X
bUuqvKyJyTZ/rYa3D4jZsU6clrAH9Mm52zMYScxT5NNi5HcIPeHxvDQpn5tXAodIeXIhv4iGuXuj
LFQPrtorro4o7bxbI6zfodZHND+novB/VAVq79ZLf/B7RqfWQ5VBa7J1HJZzOcqLERNQa+mLr/P+
vWVnCT5pnSHGiZzi5s94rhqrIPIn3XVrA58hE2XNq2q+xL2ezljwUS3cN5PMELVyDDHJ1V52eX8a
8+UqKu9vhC7sXLKbtAQjgLpyQUhgcNzIjn0Q7f0LbV68bsbsuMy8qeHEsrIA/U8oSV0i43cwJLPD
bda6K75rR2ePkEl+uWai5cx+56LxT2k9r+RslodiqMWKVqbYQdgoV0koL1VsHmINZ6/O1QYX83Rn
SrLkVe3JiRBHOUXw7GXBlcgFQbIgrCTAC1df9s8TTxfV8URRJqBdM7pha+YT3OYUbbobuu7iFDwv
PG6ralle7BaNehuSzlaFB4+JX1jMP1GU0cT5UbxfGNwytkgg/iePiiikmnkDSRxwVD2Z/emJAKJu
G/qz1QP+xvi4JU4P2JOh8I+T8BVDIv96zizZBQzuRFIQJR1v6sC9WnEhX8ds32SqPhX3737K/fou
onjj1T1JH07Qvo1Kgex6buvwFjTWwDm8YHY17h5e0aWQ4dG2mwWZ3/JuMg1ZucfYO8ILDxrcG56F
qiHFwhKkyxfzan2dfX0ufWs81v8ak+mAn+Etru9K95k4szpMS2T9ToQ8L/hhu2z+F/cXoMLoonlb
BKI1dFgtYwfZqSNvh8NlX6znpbuGaA222KgJKZpLSpP7SSXm4VBVMFN5ffesT+gohB1fq8lvd155
0a1dQCq1ip1TKqC95AS0GlVsY45zYF5713qy63NQYofoRwAf1Nv6WDEIsnzSVsZjlATDlXR2vRkl
0gAmSNsqjaiD0aXkKjPwR7N314z6YHV9tGI28tMHSbZOLf2d+NNj5FWkxUg+m5mHzGlgQCtvId8B
uo+CAEU4l4e6x3lPczKgs78J+D05yeCIouq8cO0dRNY+uIa0+FEtL661EeALU2vSzFyXdO2knwSc
PUE5vEYC7scg9LZjg+IVzKOG4Lt3x2aTMMBZOXKmSpmRk4Q0PS16lcmZUN26TyBl1VZhh667Ce8B
AsigQz4z+mW3rX1BcTMZQZEjEHXEw/zIEbbp4ubdc+iKuVZ/gkUdj659mqKmOwEO21L9t4+F+4If
nglaDzx6ERGWO58kzeRmLegQACI1UDbdq8sRy8Jb3ojH+Q3AKIecVt/ibKCLR4Cy7qtcbOyOCG0M
u0fPa8DkFslDWojiyJImoaoGMkaaNeGeDCHw2UzrkO497JEOB43Y1HnQIEZuH4U/Dlt6anypDOBK
r3qYrPDPktXlCev4l6ifCu++F7kAdyPCqdPfRO0cDYNkorbkQxjdAxzz8VkuqOSWhDMqwPoHpsvc
HeNUnMm1SwU5ikxFL0HZPuPRPI9dT7oUo8EbQmu6RiJrG2SueCcA9A4dPNMoRWyd128DJceaUCux
xyr9SmALSI2cr6sVP2RYBDeL0e7eaZffWdqKZzvFkDSj/+hwCDJ4Q+bbl4J6QmnGeXzEOiTOcyzB
WrlpQxDg6K/Q5zNZyGDzOJ7wUdoEL0vCNdkcR/G+WNWxs9hbgQDINv4UkUoapBK4Xl+x9Ym/IgiI
/IXlBs3v2Be7MidLYfacD+Dav0xAHx8ai4LcZUBtPGIrci85tf303fP1Z8kbIiZV1QBmmgsHzOhL
liLKllE6gPYsIajZf0M3/FJDf3ENb0UTcWJTH2XHNo7Mo5M5hkfOpbqaNSIANUXkZul7DDInN/S7
a5pM9oPT71wIV2c1sfSJ7nsBxVFV6qo+VEOAqm3yLkXud2vWV2+pEoxh3qsY3X03mI+wq98CHPVg
CRMLGfyoIlBQDwk59xt2exUxdOteJvCVKBbRaeYvY+lesQUjwU9wJjdCxBsuG9OU2UWg1mduh48e
FcW5jmPENR6iKQerxM6TNV5D9vojoy0UFwxa7GyiAes0QsOGpiIasThS8THvtaL4lEUBuRxDSxLf
bkhbIj0RKKPiScm4lWxew3sWGUcXoxboLsOj04idmFokd+XWK36hnjykRvFQDhVBtHrfuEzVXAMo
pu9txOl8MeY7EjVXuw73No7ghfsL9Xhb2LtI0lQtyKanOD3XgL5xxTKPbZINyW5fPl/mc0VPxKbe
Ly84TdAzEkrGST6uhZ88RfBwLlgB7E1FO5TU2KSlJH9nnud9vjCAZ7CnfFvuuxMjd2+F0GPcLoyn
dOicIq8vH5ugOqthIZqL891q2q3o+3UB3Je0z6Q+6C4g1qq0wU76BQbcAkBXbj/biynXWAOrU9YQ
rmL88OiEOLXqWdZAiXD1tYvAfJSDDEqbfm+0DS7ZJEymEcsSQHegCyH7bQDLVkP3dgDFBd54Nvlw
nBz52tT1+yLhUzZC+5tOM9+pH2x2mes8EncZUrehtLsR++Aw3nOrrRJIfPscq24cmo2PVk1lsbnk
A0EU1OFJjpo/kDi2kgYZrEts98w+Sm0dX9C623aw8yb9noPwWlW+xhGvPqo2+jX3d7JQBidQ4Amb
Y/LvrHnW21KzsMxbZvlsOqNiuLZ2uMfTXrPz63GgzOG7n7zWrsXQYJQ3UqTmnX1nipqFsNiUNzCL
mhX4737LO/nX75xiD8x92jV3wlBbkjvg+vVjcNdTtzxpdY0kGMUOw+Mk2IgSwlkXPjEjugnF2KJl
zhRR6gKZvvqxn5GtVk0bFlb9dmwCNCuam70BiYFSo9lRAHvbYHbJEvUmf0+5fucNEqWESkD7crwO
Y/tayYxtsJMzNlzUpyitr8qW2WlUjbvtL+NgXhuTYylRX3W3Z1h2nSGkHWvNvFFOd9hj+GoaQiJi
JBfcXEw2pjlwXxV9G7MY/8NxohpKS+vgK8Iz4mlyqoN5IXuJpSED1/KD/cmDP2G3cpaHmSHGCW8m
rOxAP5XCsd6SAi9FxoR0tL3u2OXjPugHeYswyqyHhSCEkcaPopZtX+X4R+GQLtBbzXpJYM4zxTzU
uf/qZixsS3jgPU/SZrLYow6Fn+HdwXjs5zEo7TrMtkL5f6Vkfd2MxE3MTrkvq6B5zK2MqEDTvbPu
iw9xnccPY1mTv6HIRprUwWTB3s1j8YkAbt438gj8rDlE3Riz0Jv/TH2bnsxVyIVOaAAiUFTe04J6
Tsn2q6taZw9qQqJ6TT/rAKwXC5XB/YqiBos+al++l5CpEp7PmPY+6WCVeDlDsXS2NzUgYSeE+A+u
+oHoSaQH4XZCvrm+C4ZgtB+tkUZ+wjuJevMS9fw3oca4aWXJ+5yTpOl4tKGvVFSb0MsVBx+jxwo6
6j0+5DPJqukhI4iZksABJQ9kEk7PUxhnW9R9M/kJL5akrlr6h1lIA6eQdsYHUzh5X52TvYPx2opk
0NuQhgYCqffpo4lr+krgL04WTpiczTdmymAAeoByDjUcT+bSMdQDKvpKpQummY1papF0BtOMCjHe
9Oy3t6MufwVzMGAs+bdA5c3nZW0UDTn8uzBjxz7CKiW59W9sRH6OSocQk4Fd5+S2awiKsB2EDoi2
TO0jQVHNl3WnQ4vFXAL55CIfh7sZYyPiG0RI2iHtqZJxMOXvfcyZz2Ij2zRt8FBC/lmn0OcI7I2e
pcgkE06qBQkKkjwdmW5gLxwzsr0YhKe7Cs0se7Wn2JNfnde/VHlLukDPRxmMf1pJorNXAktxHPM4
Y9TPmUFtkhkEacZSNOpL3JFECVGZAS68dykTy9kabfbaLWLMZRC/Ed5b9/0sCszJS8ymYc+zFj0s
hz43r7ryxj0lIigf2qvJRZLuP+DbGZZyIwPsk7jSqT2IVHIepk4Hp6L57CYA2Y03DfzV3ZmzLmH6
nhrsYn9Dzeea9Fl5qub4xZmSH/QIb450JGW5OI2hxVot4vNItmxaiKMaoj+J5e+hIc+M3mpGdV69
Ayr+ULI32/VevskXWN55Uu7gAe17PfxeGgAW0BtZZ4TT7wn+/IgoyklxSTkTAyqiS0RLHlIXjVBs
K0WaOc9mRUQAQCa975AyhEuIAbukioEwgYA3/lss+ofDWQLSJNgtU5vQHyo6L2e52T3cFTPO7wzn
tiLKD0znSWrjPc0xt5JRwc62IjjXbX06Yc5rUj9/Iv62kBi20CbLNNkKezz6rD1YnmyFETQjOvmK
4hl36VnY4a4P2r0lLMAZjAjgD4AW/qpbBsfIYBZjf4wqYCRFJN02UNPJ7T9rhygJIs6C8epSmaJm
W7VyGA+d8AEmiDWKQGB27t95bL+iyv5o6vEzKr6DXvxgiVV7AdMU0WbrKo6eBy9jqONfAfv1+JeK
YiMsaibQH+lHlCI+tu7h6GQDutInI5H2pfwiGiXZAvkkQwTWH40E383QIdu6tTHwuNSII5NbVC2M
AcyuNqTIWJy2sXVxRnl2hpiOcaSFRLOwSqFI+IwQtnFGqVXtZ2/5DnJ33rg83KUPPDK1fiHGbBCL
WuHGVumuFeUjLv7bXAHqMycJ56gRBsOPADAe9Q23IVVPQibanNr1gQv6ng1Mga5A0kfo5KbOerLa
/m+ZN8W26o29otp86YkN8PyTGz1UiukNcU6XOLH0zu4oPqXAh+sTCuRScto5OFMXHSVKwZyRps33
oSY+mHtv3i8BvW+k8BqIM2qrXdTGe1YNz2ifL01O91Ji4d74NW5i6f02qGcwtVGzepO3H3Typwiz
P85offctS6EkqDbljBjCnvBLjdMCZHjg9nO+7aqoNnYOCbJZfucL8jov9n6jvj/EnvjuKvc1qNGR
ddX5TkzIlj+L1b0ky3syyo/anfutLwpW5n9x0lX40FGDLt0fugdaL5cFHdmEYcDnVKQif6/c9I/p
iuKG1UXUnrtuA9/GeNS/2qxJAGKabhMmPtl3KmP7AGAp4ivkkGg2ZB78D1YOc+0h3esDe+214pG+
BbsdZLBG08D4Y/FdOQE6bgf9FN3MQ+u2lA4SIEtKEiQPgj7lFa3I5Cb1Xg2txC7RPMYFziTV02Kp
VJ3x3MqWF5K1w+/ERrhbYoFdARmDZ68+G4njqO7kT7scIpYKAcoWA1XBqxDh58PvvrTbXTyZz2Ti
8Avz7peM60fCt+j7e5JgHfA4velPCZ8SvFpiOdrqz91Ev6G+Z8kBFEbx61dP9ujfGvpsv+L726Fw
XOEl+XStEY8Cbx8CXty3bcbTQULQjGbpPBfjU9HSebRjfzV1w8FUZofQZw3UxdT9BR0mzowZRxUg
zjF+aKvI7NqM+UwGMrYqSCp0nNLi6fQPumiBjnghzzYyYpBb6BFIfCR7miG3dWpQw3JWmJHwcfTl
TqRBncDhe/D8It+mAg2R9GOxl2H55bYOWQX6yL1cACf9jod83onGgCOVfDMmpy6OWWb0dmxb9UVN
gDMIiJyPyY9xUY1AJoNJl0FZHz2mwnZxnDBTqLYIL6F5VT7fHNMjBFrQFDY4yNga9T9jVf8pU6RK
jfw0dj7igeXW4mt9XCDvl/h0V4EdHhyeIyJqWOT7V+O5BzfKf2TNhzvHHJskI9xBERRu7PoUIpVi
YPGf5UADSgeMVECJKbxvrM7+rgWp0YSFIXcWbWmetPRR7cj8xid/sEntxyZOzkwVh32ZL/lLSHa4
FIcwE2dEUzERRCgKoq7ZaqDDxYJ3JoBdsQWnd9eKKgKFdhSO1boMeD0qtz6ZeTSd7QLpBM7pUTrp
ePookuAbd0If2Wya+R+yt2+2FSAtyki22FxsK53MP7FQ/4qr+Dub/e7iF8hg03oBxrad25EeJE15
giKbAJFlehBz+tvRCCtQPjBHU1gzHWpJJGgEpWH6uZ+O2dh/SRH9jCf/MasOutGsjyY45F3IU1GP
9W9Dto0mskC5BCKO+Ycz8yE3Hdc8fCZUsU9MpQ0xdWSUdoaNDSluPAQcRUu5au55XFXfk6eV9Mku
DtQjCew7o+eHMWNU2DPolbzkGnfcuu/pyxWBZa3EygXw4OZ3Nimc2iPfOMAihAfz2cV8pBjwcmtV
BL2uPZ+1j4QwKYi7YKdOUUCFt3biX5FKjrbsU8A/1m9ay99jCAfLU9jsFVGNGFAtXEF35FlZ/4o7
grvuIPFVZEU/pqh/HdBVAG1wV9qj7IIhRt4WCKdMuMdx6aD/tOwa6io8xSNJl1PARLX/xBv46XTx
h6KIfmuK6E/OFAKzSfAguugzJYFyHS4eM2I97Jhr7OY6vAZxS6ZfX4FmHetDVsW/2U58l01+RY2+
YbOwrBxUCz7DILupyUqQiFjT8rPACJZ6bkUXk/D/9acTLRbZI6dqCvYjOPuWkY5N27bR91+38Ilm
91Lv3Guxb8AvQWGZsRUFL0imTvGw5mb7f0Sdx27kyBZEv4gAXZLJbXlfUsl2bwi1o0t6z69/h9QD
ZlMYjemRVMXMayJOsB+eQfEiPwV2BbfTYAZfBZwjykNLuUlQ6Z3Cf35mmtvJJoaxjObIZPEwfUGN
HN8NN7rAGwqYexx9cF+rqMmpFSSdjRT5DlMS4g9iwPxI/m491uJzc8auiaRqss7qf0ToBMCMZpgb
vCXqhmIn85IxsUR432LSOOgjIehQ3ZL9ZL6Fdnlhe/oVh9q1s4Ovmtt4wzydaZ1TflqVqOZz7Seh
kpvC6v6Vs0s+uOgAmMkp+9sOx1Sj+KgMTE6mxcQnTtXONlweUmd6HgLgjn1DRK/Vfg2mWd2jIkPg
Gv9MKCgo2/qcLKlRHBOK6pXPvOzJJmvPB9XVtH+okA9eUn31PVdx/B4hZDnaGVoux64ZfAQsHCZg
v6RoyDmBhPQ1oMAqGN8MFKZcUZ+dF2BoZlS/QbC2iVjCMWWU4JPCF9H4zcETpdrUYlsIHZyNj24r
M6ztIIZgVTcGc9s6pLjWTsVo/IswNTsGNOMydm7UHESO2MHFjZgGz/kGbZ5X2N7sH7lsoappxtpA
77UKhdxVWfihC/Ir8o65oiaAoqUEGVS1BQLbVp+8O7swJ9c2Ai1Q6v1bHE8/VDk9ZN//M7BNpz0C
2RC/1TzotVFLbAJD/WCNC9XGVyXTO+g+5jRt+pKsL3N4i1MNRmjJsWczL0dPLtgOcYR7PEDccD4L
YmjXrU0A72jC2UrlAF+gpFjlqBzouja6ji92QMLiZRGhkPokXuavbHjyKz6Bw6nO7OoZLMiLRMvW
wQJCvmep6lrU2Uuv+c6fMIRlg3pnjYm63wdQv9lm8xJqlzzurXvA4CN3W+O17yt1b/XmpYvEYBz6
IKzvi10LfrrcKg83pYc+Atjc8EPUyXsbyPxfJP5UJX7flI9Uh3TyOeOkRUYHPURDgD02hneNtVR2
IEyQX6NQ067/vZBicC0SjnLTS2+4x9Ee2kL96rws2IWUnL9qqVH+3TFc5cwYMfKnoT8bp8v4q6vl
qRzC8QOdw9Wo0aU5Zd1uXV3HVJgXBsuUKHorve5uEYZyRoci7wychi3Pcr4BRMdH00BJGzRJAi83
L7fhYDFATvyVWUQpApr+1mQJA3HLDJ4D3WGxPNvr6tlZRwX4NADPnJ0g1SnwKvXspIS9RcScByLr
fhEBdq8Lz38rsLpvGCc6mNZpGay8n1LYC+nVCJkfz9/ApDnG6+jkPi5XUtK88bOoSbZsN5xt0yNK
uIJBaQ9P0WjoOtYv5xzEmP6ixpyO374oIWALTH4Hvz8nVcAy32q/cx8qcv/6lRsdGqfj2uuAssVN
p/9SjuM/tDBugQbht7WpwCAo8d5psXoCHmHRZrp/R/yMq9hOraufNMTzNIO5n1LucnTl3l1Er3md
YZ0eEj1l2jNobwauiF3qkCGTpExrlO/DYWQ2bkNKLoaRyBrPY5zdGNr7xAG1muIqu7hWfrXMSIL1
Q36p1+WISiAYtlpBrlSP5KXkFM95qzTYGHLGrpZwr7ju/Fds5exlpvSVho+KvkqGTTDZ3joMtZRO
6pUnyr3GM+YVWF6/Un16qiAubhZv4fLi6vMQA/HfzsAld6OOa9cDx+Zio4M2icfBCU5eERmvkV5y
TeDC3TljvMtqWZOmYlcX3XqYSrYvFQjHbNBtQERr0CjVi0UMBC3CY/miAWq+YQb9JzFbUofH4F2h
W4Zn+t6rfvx0evw/0hBnGXa8xSQa4Yrggj/Vrvl3eXvY75mY4bCVHMZYzoOxPL2o8SdgPxNvefNu
1aTE6SEqKc/aW21YPrDOliXVZojQC3CBD37G8QAoBcZ5QZtmgo8UCXinWtOB3bUUSIRCDR4+R9qn
PCaXrObXrbPy1Jz4blZ9fKdFALW/ePGsgQBJghXOqe1drKmFTGq3D8fL/6kx4or0U6R6Jdr4jzTR
nxjvjM9Z5KJb1Dz5lpH5R0rszIfVbsu7GhkwWqlsXzutrS5t20lk/Qyp6jLpL9Xol6smO1J6fBVj
Nr1NDfvWJKvBGAzeZ+4RC2V0b202nHuBSjKErs1eDT15BTLM9vT0dRzEtFk+KKFBCTkarGfCDPNZ
je2pQHFTheYW74m39+k8n9CLuJvORR0SFt2vpieMyA3FR+CZ26oc4kPQ2CZBrTXVTV/fR9xeGzE0
NSRldzp0euqh2YgzPveBXl0GW314Qz0CTwUeQCvj7DrGzI+4r1F9NK/StIuX0pw4/EIJV6uz0Xfq
JWM4vCJyZShv4uixjI3FvpjICQ0BVthcLYMcI1dr1cFU4Fus3nLPVWx85co2L9WAnxiZJsCEagh2
pY081QdOvLywBwwPtdA+DNesz9JqGHvNf+Wb461OkKP7cJohZg49M2flwcqULPN53ZSSTr+vwvKi
qJ4kR84cWlgcui6lhB3djfIEtcg4vAZI3OAgAp6JNd2g2eYICWz9uVPsxaHkXZeXRmCs7ixGbjiB
vbvDkv9a9t52CpCpWH1YvLHILhAwVXtIjj02LuM0xvAqXCebyDKPpmPFloSBhYs1IqxRzljZ3x7i
GCfhgzGWOktsyKvEctHbWdXXmIDvSIXA3BFaN1wi9SVW1WspC5wFTq39UF7A2Msdnrqx+opHq7qQ
/5TvYjcIEFkIBmChmGBJ5hHa1LDIr8Q2YHGc3OygEV57dtzEBdBYCeisWrmdCPlYlRWpbNyC+jPf
/7vZjgbTujbaF7TAz3QXs+MfjC9kQbC2pgaHUNjjQXnYABQZvS8yigAEKlBwTtKhI4nRqRpxDZuR
qp2xVnmQlWcSmMQqr019EqMyvbviVCOfrezp4Ax2Kb3XYFwoUPASucshNJXpuUXuch510rcSZow7
v260nLQLfFvp7AxdXpIWr5/Vzok2VQJnYX4WVGGsBxKdWgFzYPm3CMUJryljjNL0gW8b6AkMS6sf
y0s00RlD4uaxR4Ybkp9EagQDVjYxh7SkvW3zd1FRvAVumB9jB1SSEyXlSelUbqY96js7aA1c5XMO
Umx4zyMShKwPo73mTAWscr65Dg7TiVHWS1zI8SLM7KRnZf+cVHiMZuS0nwEcMcIMMlPjcZ23/jty
RsTCUY1GKwqPgaWMX0iNwBFF75bjHgLhiW3vJy2JxfFwDJz2qWxkdmu96suYgRJOC6Sg8I/WMJ3G
IPqrSTM4FnrRn1C9Dk+hB8Ykmvg5U1d+jh36SAMwQCjs7xc5ZM+WavJ7qkf2npbwR+8icHLQG/6o
e4AGhjb+mkaHKRCaw8rtrA8rnaiN86K/pBV47E671Jp96XQwpAI45M2dX4I+fQsjGe7Zf3knt/S8
0/JXeqN7p8Io1GH020MTtOVZZ6r1/ZINFdCsRIX/pMeQWDL27N2DQa65NbQTEdPQzxXC/7NJvwxf
2rksL9XYOxcmV/dvm3Gqpunw36FCCexuHIWpjRlVZ680rb+5sKhO35cJgNQUlfMh9aeGlsmv4rMb
JCF976jFJ3Q95hYPhgVozyZdqUmt8/JlQCbWnpUes5GsuIj5BSOtIvAlQnoZpjAX2XxcQZ6xN54b
PgRR8mImTGkEJNsL4WOgPCcdLrAzyHoXZtqw7+1yoxNgStb8wClTDMToyuFCCqcingjMdIlgEJOL
OW47juutNqL5dUT9oKB1UVZuly+Y7zSPsOvqQxkQ8lDYw7Hw3AZwOsVnqU8Ydy22FzzONU92mm2X
Ujjv+OUWzSPCMvjiMX5y/Tr+QBSuANilHS2NE3/kUgEYo07eG4oVkVXfGNU3tyKom9vypUZc7LGr
03vR8E0mFmuR5V2jp8yv/718/70MFT72W7Zh+r5ktXtuQSIcpim6K7tvWKPPZdNEf3DlcKN6Lbd2
29msJmxBrI+FJF+fKw+UcKgV0ph1NqEKgmv5LR/6PwsoItfaJ6DC5b5JC+fdTWExqxlLELgOK4UW
+6zy+JFRZU9pUu0Ym0Yn2QZUwSSpGds4ynay9qM//OegVSXLu1kUvVFztEQ6O46SmrpQI499O1hA
msqqvidy5Gayw1sMog50SKCfciRALAYf5YRGTPPN6imXs4yyVPbdsHfLFz4nAUWR9rPMcpYQestn
kJ3Vj9xNCA8rdnHjpzejyqw3LBacOaZ8ZpuYnuIQRngnDHg0jUzp9V3C56zJOxSa7He1mfk73VLD
i+6wN3adODyGAdoHEUOb6wEyuSRHgmHjDpOKK9+KWcIkTvsaOS1Jv9JEzs1Sx+iqYv998hgdn7ph
I5swvCaBjqC+JDkQR7i9wa+Q7URZkT/QG9pVI6r7SBzr76amS/GoI17bsSRSzZDqYgpWIKTFcg7p
1BtJGJzsqP+d+yc3GePnpeLMLaX2THbgvhPmGQ68c8uN7VoWLLAOPV3GnhKkNT/SDLF5MAnayhL3
MVOBfp0KMOsb8gohkpW+p456HQQHQ4hzhMKbjYfKDwPQ71i5xiWbjeuxsoNd1uPUKeYvufdQrE3W
m19V575tvYOnTAnIlUQOgowcbxOC2DvjrBY5ygdzZgun6dbsBjjyse8gLJng0LExblg1kJqFS3D4
5dSzsnwk6WmaK36rmfSjb6s/ZmYFd9T33K7zGx/rze9MF3fTrrWzHoXU2GTvouZnUB6ySGlAkieI
R20n51cwjLBYv39gQQTkajlaMdX//2g1feuz030bPDglPpsHcimCWgCxkDCsQ/xhRnAjlma6LPWA
iyUEfR0Nw8JTkbhOtgTreCsHy+a4iqqq32lR9KQXLfGTDrjPeqbB04sgkvrHAjA4IFvH3GYk9j4I
UtKSw9DIL1k9bEfCGvfEo/z7rxZEM6Zdm6Z9jwmDOGRMBi8+gKFWmSVmtcZsdzkCt1U1YzdIZvLP
JuDqrQe8FvhQhzw/LBK+qYCWmg5rX/NxPg22lBthZxs3gfGxAgguRcPiO2ajENodC8u+9lcdNqt9
BD+GHrN9MhQJynnK2xBOYXB1Mc+JCEZpOIY/+6pnZ0xI7XOMh8gb8vYacQFv2oF8rNSFcVYPN9vg
4Rsy1fy0tHLTSXWixjZeOyaaz3HRbhkFN75XPbNYw8IWVNMxnsYtwS3OD200gm3VCEBGsXNsmbk8
o2UEc05Orl+Sa1U1oGAVfn2ZsCczvMAC/1KhciO0dJ/PvFfBOHaFJPF3zWxMREhbyK3FBR6lJk/E
Qv3QKLjjVPCgR1QkxMViBmbk6RzZBZ7lMrZgk8qk2rim2ElcuCHN0ZZ9ixI+NM92gpWwbXCEpUWJ
05pRz3z70zOEzdsEf1Dgdfz/f8VU4nNIsuypLvlneH4RGa/b0skOxFXq6+XbNiRr9aAVNjZzWBME
7Vx7Rpfr7/YObkN0WB74yRqCWWB/jGpOUGFHzub7Y49be2ONnTglthfQWEDsSVRN8xmnx+VOafjF
bHMiCQIbjR1OugKTyVNFfiTr7e4zTmvBheV7JxKQpufOfK6VRO/KZJBWfEBQMAci4Ufq1s7c+AMH
ERtyiWEfFrG/DYBKHaF0AuGw0cuEdfjkWhIum69uaHTym4EH3T7YtVecxiwcrg6OTOCNc4lbTclH
FFRv349z0Ef9kagRBHuFffB9033rCqg0WLm+7/jWyMV6iPVur5ma2GYQU7ad79o7g5kZuRhVfWJs
cnGEzA91S6G7tOVYHyZFTNvQPXOjVc8R3QjGDlaydVE/j6n9Q4u98JLZPc9IVYurwggF5KdlZGvz
jAdRdXT7ib2MgYcvIF5kyTySZvcC9Ik1QcdHSebJqed5I6XVt260hEh3w9o8BdFkf4iMobE3HotM
pVczx7VptLAB0B2eBfcogUoMt8aG/5iZAkNnxigdMTbnpbnQUv/yfS85PiU9YTfboezax1jo9bxj
V++1PXyMXczAwunlc+8pJDDcy8uL1zkYoEYSJDzlvv9Xfpijzf5nAjFRQxi+BD6nB7nCSKCX050U
1WLTZSErZJeTKHSMzzBsuxdHJU/fbx2p5kvV+l/9OtnYNZFE50QhFoxN7Va/tPMfvrxUBJOs3CKL
tw4cmUvVtlR14CJY0hV4sOa/59u1RVKgeko4l+9MPkCpNlWxXkYRVitJbmHowA3u8815Ov5NG1EO
bl5ypVKX+kMrXH1vR1G/A1FzJ2Q0fTbzIHkECGNremWpuuxddygvw7RpcEV1FNNO7R4ZEJ2hen9k
QPpOLlgrudIs2RzdkYUN8FpQVdklHUFL2EMQnL+L7BjpWjDyka2E9qoBrzzpeaneOfQhk82+c60k
9FCv4KL4ATvWerJ/+J2eKUhbvl6t+zQ5OknL4rVsrnHJgkGNlXVJC9fYeqyOZhDaA3n/L3Jsmntv
Gj5sXSP9WQNcAxhW8y4n02tOkFIsPO1a297PbOabyZZeaBkwUiSS1uSXxhng7GXp7FsNrOFc5LBV
6beR7QR7AwXQYWK2s+ZjynmZJhoDm4DK2xHdjQSpbC9yrcJ/y5f6HBLQxeMtEG2HMIWEjSqqrRsJ
tSRyZbW3H/KczRoxo+dGi+9axOSkDHLvmknDfDh6+VKYeJwqQfHO+AfxqdD7W90Zv6FDjBfiqR9R
pMePUPOu1QTaNtc7oDB+jUd93hTUpQlfHaMFqaWhu4rIOFq1FkV+NTVMgDZ52UNaATFCZRDXp7Ag
UW7+EFK5ki/QC51jAzoLxGJ2Gjw4Yfc3KDQbv1jQs7+MJPhpb8DSzgqQ0Ceu88lpAaHFMxJuRs1F
VNV4tn1nu3wuTeFhj3GSEwo7/1DBAlvn6UDJ4jtnB0rIXvMqRDoSorhrQ9c2aYAv2pjKjV16bP1s
Attym7IoE1NwXJ5ne6xycHo+pZVS6ijiaj8BJzjFfa9fMHFXUHeog3JRJce2xeZjFyEO4HkqbbiI
7nKjhmmgBlbxdvgzLiz1vgST4xQ0WczDLVsuCV8SSDIGHaITqV+8MEYUFivvxLJi2rUW+3VKPof4
DbNdM4MePgX14zoz3W0PpmBrjS3BrUH+2yRAk6uAX42BYnHKRLlHdVPtDfrx8y2xcWsyjOE8Cp4s
XYwPW4Rs0SsIVB0ratwjhMPbyyGa9VOy1Xq4/oyohydR/w41Kzs0o9FijcCSWnWaOOVAF7SmHO/E
cuBvWDICDZ0ALwRFyTXu0p808+lDavqPJBm0nUjd6jRVtA9u6F+dRhwRnaavIKpxRrcvbFUfmWWV
a55Ub2P1sn6QXgBFJNS6a1h1/Y1t8KODCLRvlv9X6uvNho263MM4sDBQD8OhVwCg0t6nMJziFLz8
rCaa5oFOO893lr+SZkxpYjpPwZBguFNRiaEeOg6CDxNC8oCTZpLEONCGs3RgPs29yxHnWukBbr+3
Idqg29Rze9XEw9cyJjFHZJwUhNpcEE4NP5IyL0Nv4j2d51LMKvrV8i8K5aonooIxImg/3a7imekZ
DQUxAtTvC6wqeCD6kimHnYdzHJGT64z802IdteVbYwlmljY2/7wwiYEpwztDVFJq0mh8wjtmYWUl
JM1lzrwpbADymrQ3fubpdPmmvu2sUqDfouswc2Ib4CfZiCeyHKLCiKgn1D3zEo3Yeyvj1Q7N+i6E
5e/NQHWbUruGlDL/lMx/+Q2FBQWn3A/kGGUWluYG8sXBx75y9HSHTHa+PXz7ORtHhqMEQHvVHu8j
B7UenAw9LM8FzIOjZ8Ew6W2empijB32Zplzwt3MK3YSvCIe5l4AZssSLb8InRsY1SvePRAxIfYU1
OOMh3utu2JzYiCHaDkrgep7LAm8uMGJ/TC9kt37/YvXG1/+C5sPKlhnnjnOFTsZCrAV04Kh19bvW
p9MvLU6rR5lbqC3mhgipln6qvV3eiXmNLOJna5aNaHZG2DNBXHtKlq9y7AFRlMOxY3ywSwfE5ZLx
zIZKPCe+rhXvKqGYrzz6QNcuQIUwxd86PuI/NizdXhYMHNzKn9EHcfkYI/+lG1J6gYF9hfQRyakO
VkqI28or0wPBYsOT8pzi1vpZ99ILa+/gkT0Y862H/ro91q44xYSAXhigWU9F37IIMqn6sV1tRESW
jBG9dVXp7bPeXeWVPZPY1bhKwYccLW471rPmxZZmvs6zKLq7GszinGg5MQ94KhdPBxekf5TBF0cv
gKn5j6qRO51IWB/4Z3o8R0GBAsx/mhPoMj3hf5xxY58i05JPdVR04IrcTya96q1is6KJGL1U2NMt
ENRD6ToBXsbGvaxCiJAmPiUP24OGN1TTK3CD85IX1/FWCzRxLpWZ30Yn/WNkzniwuhTP/Pwrxb9f
shF3/uGwxSPEIcRbAlw9qlp9F4qsvnoNjgO2Qx2mjbg4e3n9w9CYfMtSH0gzdThPLXrjYoqOWeEw
LxPm0crSgUdQnVCGWkcjQ8uLrW16a0cE/XDzz76wnbvheCA959jsuAbM7JQgcufvKc8aB80EHQCd
h3V1cUBvpvl2syq2L0PuWhsEy8bFSrMzJpLpLL2g2BK0cCnRZWPqwvBLtfvR5PXvPugF4cTET5AC
zo9FBvx1xAw7sw1JbW1T+Jyw0xpsLSbM4yQNDrGNtCrs8SUtO9OgsZJ9E9AomvUsfCfGbZ6OLTMx
1xf9Qe9fEqd7jG0Izr9jdHqevzTqRzzlFnrfYUCt1bZIw6sCWE5Xq6NTcK2Ivn0vGWfPAhIPaazi
XjYMUNqpQBjOZ/pU1rkHOV/3j6XGnGVubXoQvdduIjRVK4l84JE28Ws37Pw7IKyCPK0gMbWjbYYw
+EzWeMAF+Acq4DDhcbcs/VZoUbVethQFxT5shbw+gVh/ph5L16gQ/CspthJ3sLCv+QR2Gn/hxckt
GzcVN92QM6Ngs3TurMA8C5Bo26BI1SFpyDbM2wnSW5C395rq4t10OdgakdRrpw0JNUHqS/ghgFZd
hi+wwjlndpB84j8FYejrXAzxntoH+5Cs1R6rLXdXLbPVZHGMGtXEgCAc2jW5qSnxA9qpi2X61M0y
lUyzf4P0oqXUpw9pagqgiw8tUfkQKwjoPgwyeSD5R34o+ZeM2SgZN+kT6beHPinUZ9mKPXrOgMAq
7Q3l91qT0j2HyPgvnBtM0sNfNS0vhKzhQvmAnI8E9ynOkWyDVIoDvTmPWthvAruyV2NjPdzcl/ss
nfaIMNUVvhgJZtrdZ0LGwCx+yQwZ/nLlOrN1sATJpF1NliRIyv/M8pQ9oPrkgiHzBaq/fgJg+PBS
3DF6/gZGIH8ieLM+uGaXbIZs9nwF0BjBva7wMQ4MUE2ArugxAED7JXMwamINthMR7S00qZyV8fyU
lfkQHpx5ldGkwylLPZ0yQx+3YSnoUwQWPy/MNZzuB6OzunNm03M3TOCqgefHf9TzTofAee5Q3bwA
BZObcX6biFn/9x9XtTSbg92hY0iq8geOQSzRvWusJ8NmlmUONu++ae3LrKVfp0STGFSPQ8uCeRyM
n0qiBmdcPH6KMWy3jXRhkM0fq6LI9BtqCaah/Khj6b4uSGOkVqdJIAmSaemzF0qLszUvR4Ub9yeK
YtZ27q2DqUC4c88crjt1nQwvelf8cKYwPaE+c4F7MBhtmtLZxm1RX5firlNm89QC4rNl4L/kCdmm
A5UHkfOljeecK8VO4I8Ero9uojC/+BVtS2QCbTkYLwbW/mNPD4uNQfPWgCLKbT1BpIDFFV8qZwCf
7ScTk1JU51JHLk5DotaV6safndfEiEfpPmrNPbQ5QMtGd54SZhNXq0detvwCsOe5LyBw2rUMhp3P
/O0TrkQu6rvr5sZh6fRsJEYXT1UNm1PqG7N/t33of04awbkeJGNf6mpNH+UmRTawbrSmPvl1/REL
YjpNr/4ZCHaZHDJEKilLXoO0b/cCE7jQ4KtVS6U3hjhlGUNhiGbyy1zc+d6eq6hSJ27Buej+2/ON
VTzR+O6WX0rf9xytVT72p9YMn/Up3Pe6qd8m1++ucZSfv4cUU7zBcKPti5mFC7u6/tF7wbs+/q6q
+IcxwLNYegeOcv+UqnY6MJxCLjKNYm9pf3pwlLch3uiTpPjJmP3THOM3sJqYjYsqnnsF900iOGC7
gn+ymRUE8TAF53AamODOwkAtqpNXO5s+Qo1kavQTFUEWPW1/b9LfLIdrS7rchCRYkDbql9aHB2xk
/oTqFV0j694zvn4d7edBU376hYgPUWjHMN3Jv0D4bJnMuiuvLO/VHA89q0MMl9TJ5f2rMPi7lknm
NGHZe3t6wPHhdOSCpj3kCGnJvpEAoZ5qTGAPJoD8sZjg9rnAa4IqbDr3TEv3ydQDyiX4aovXTKxq
FcEznxDPQoOm4J/bL92gfmf0zFBT+SWz0OElaGBMePOhodmJRxIIagLLBdyEUc5iEjBZs+PUe3KD
lNVQrlmrrjFPLMPy7ej6xVGB+UETWLGCm+vqREL3j0cSDzTLz07O9DvQLDz8yzSwLDfYf7XXEDbg
2uzwr5du90iBHNzDyDnlxPAkq/hXlcn+ih0sWk0VmjEGPlRp6KLXQTGmOzih2GFaCausoCbD1jg8
lUjJOt0IX02Tig7R0DUUQLoQcAGkV7q3KkvOF2mnADZRbQL384ZLHXS/ihoFhs0G/xx3sXa29GNL
6N6OZZa+XU7SeQqoDY16CokrCSJgKna7iWYZQNfSjudhr/bRrPnoyTqZ2nj4JR1shaN8HYE5Im8X
98hn96TrWnUo+o73lTnCphuycIfZDr/y/LwjzjggblSEtCYzFQjdgWjl3plgCLa9Pu58mRqoQV/N
VjE+TkxgVlgLI4YA0oE5TdO9WvDwjH/wYi1NbCDJZXOM3LtnLvbz3mJuFfDpDlKPlcWsXA9xXp77
ilEYU1umoEbgdjsRVO/EPkwHre8A7bPPBwDsn6Ow3cd2fuqQDtmHWcJYm3zGu2ny7voA2qdNCAOK
AL6LALRPYKCI97DYHHItmWOHwS3MT4tddE+90Q9nGLHdTsfjuKrIFXTCeNjVjKLT9UeQYgYRjRqe
A0c1SOUAx6tSP8E2/WX0gbpHgrdMY1U0f6LbMo/Io2LHWxXZZ46K4+Dm82+t7r25cUUgMxAeDgzj
CPGof8XkEWyquvvpcgJssmR4z6JJ248mjl3VwOrUMgd06fxRXi6yAK7qrqODWC6LhCkglluGU03Z
ggGWP6ap5w2xUIm9K1bBc9Gid6ht2SdY3xqWXMbTxTLHs1FM3nvhf7hIx3bVqLebeZO5DMiYLn4s
w8bJI0cxJaWBmFRCvdgGFVsGQpy4HbG32Hd1otLhpSYJCN8i5KBdlkJZgrhJDqRWDrEXk2WBvzwO
GVnj2M93zmKfA9+rr1K8PEE+/vRmBp9X7ZbWRRvnPIWSunMZ+9CxuHfbdR+NC2kD+vE61qubi/7l
iG+yuuAX2wzzoqPsgbJmuvVGv4iQb+mCGj6UXt8O5+Xtri1TbUo+3S/an1gJJLtZzFDaYdZgR+HO
1Wv/YDoazshY5h+UvvRnXh0fG5MEPBV5Yu+KhlQ9DeDBoJyNb7beWbd+WuCtmbgDLAL7l508kD6+
bY7U3TWgsgUx745BgmRsnkfohJV4Mcr4kRhJBnDlvlSuvyvTCKQWWwrN82iu3ci7BhbhKCODQFYa
XXYmjaFatSAoszHzvttUIV3ziXEGpsSA4nsYAGdxRWsIEg8sfrVr5SFZZn486NUeRXnyVEQVbBY4
8Eeey5Fks+CF66+ci4jo3Ijpq7fy8GUCR/k8DkC5LNKCjt9jj6ytHGDRfUkASp7tSGgq3q05VhyL
0oqdb3SxcUZ/L2gSmywOLet5s+QAWByuQDFJpsbCKgHuleVLXRnzirVAr0W/asCDuCMhgqVDBuCl
88d/eZ+1W3AS5QNS85tIJ/1jIhU96RCjg7rm/FX+l6Cw6wanuxYgc69RYoF2MVDAaMK4KXJ0++61
Rd35OXUQDAfEWqtF/MI78eoNyHT6SjBHGiwqD8N4ky0jB1ZuGL481H1xJIDzzVs5JhA3LMGID3Um
bfMNzIZv76m4v/c1tq56HPxXhgco2HuM6XQb6TL5E0Zw6qPW+y4m2Ct6V4iCCIpeep6HTeYXn98Z
AUux4ZpzKWxVzQP29YoET28dk9G+amtNXAzTizfRZIl1x7R9l9jA9dToNqe8UBVpX1yZKAxBmgMU
OFa6DgcsZ1xxcqrI+qCTarkskiM/NBKGKCimQ98MxU1I7z3S+k+EzFtUAeoZSqg8+8u/VealzSVH
gTMl5Uso+7cgqIiT4lGGfaHWau5sh1Y5QAzq4TjgXre6jn05BQjiEqqnAVXcIasN9E+twAmBPz8i
2PKYT4TBM8vRjxLr+ZoQ3z0q7uRe1HF4VQTWgAzaVsMwPkajvEAiDc6iRb1VND3Jt3MVnGGKK5CG
7vij+tOUf4VBSIoKEXl6lIKLa2V3ooZRNLBHDc30OH+qG9BLnb0j6LF51LF5I0vXOZY2ky8HCzSL
Hm61RjkgZoJbxIr2zvgJwfR8U1RByJ6lt7bzRuOe4c3bIEfG2Kb9U46hwQib6nvHk1o2jn/qFHod
S7d/5aUgKKxBMW3FevBZpC0jCvIWNOG9l3Y4nXzgMsQtgHZahJMuNeaGpvKPkgg+a6bBr5ml/etZ
8kIvcP547iVXz7U55R95S9p7WNdvlQdfOplM66MtJLr9ocGpR5QNgb/cSEvZsJyPmsdCecrDdCtC
qb0ntcUk3wzJtJhnmlZe7hcINZ4SeNr+zF2fNzulRfHnBdjzuW+Tg7SR+C2tTm0UmLNSaSCn5+dT
pl+BycSlFWE3I0dqm7Vushl9nRN/bv0MM/2q+BmOGQqhjMfT+B9jZ7ZbOZIm6Vcp5D1ruDvZ6KyL
s6/S0R4RN4QiQsF9d7qTfPr5qMyZzqwGegYoCKWSQiWdxZffzD7L82lDH0n7NcQvu7oysKkfMZVj
SvJqvf3j2FAXRohgoCHkWPLYdbRnxloBTo7C3RzAQqk4me0+X2xdJx7CWOETA+j9rK22XBFrvpcA
rDHVsA/ZpGR386KO16n/8/PR8TvGywWWmUdXg0eUHofAT38sox2ocMskyF/gbNgexeZzve6z1uZW
twxq6zBFuPCk84KLHRA5BYWMXKy7PjbEETueYsBIbopM3nJnwWVHn0GdMoMKdLgzqUtc+XZB8c5Y
0dPQJ9U9duBpa2K9POfNrTMS7zFPUNGFDO4sW8IkFD+6pf0QTkyyLjviu9qniSoNlzoSkrB2KR9S
ZIfDpxKLYe3YtQ+hMd765YbXpe2rNVYXTlzNV7uh/ZDQCLbttuSmBnC38/Lohcwh8v4YnZgfksTS
Yjj1E8ycdKph95PcOcAzoWHIK79EZMZMmoVkiAunVYKYBFlK0sfN9E04NIFhoKbCc1xl5AP3elZg
njLGl/VC7vFAvjtRgOqpkt1cxsZ6sDr3pjtFXq9pkaI4RcUPzXNoR6BTOqhJyoeio9olEdM8OTC1
fjhLXR5OHoZBuuQUJsrs9PlSmIe0OfsO0rw1j8X9yLhgNdbppe1798/Xu54T48REEupPBCDY57L/
51aN07NczzytLdgdAn2fRwf27xI7jIMHqEFShmrIu8IVKA/hxHRcZ+PJjAds1WkD3NMDIfX5EmH4
WB8TcNQyUQ2ccP+LPxf5YxN62eMQjg/LDJ3aifpSdG10lEHC41BZT8p01FtsruRUJrcoezDiMr0f
ZhJ9RT6LS+rKw9w0DuBD7DRQqdUTCZEeAYqEWgFEYfX5Kv9jeUMAxsGMZYZN5HmmOZj+8fGoczej
57LbOpZO7j8/pDgqpYBeDkXPBQ09JjuJH3c3zpK+L9HUR0056SYkfYRpcrp83jPqNjpUtdFeUcu4
c5nw57wydo9uh26oepW8WECdqFLhl6D14/PE5tlGCMFMMrmYqnqTulGxJ+/o2J38krUUeSWTi4FA
GWqvDLznVFTDohMQXSu9BE/KJC/fkqq+hUOSvwVVv0stXPNNmjkvVFiDnaBNfN1b+IuIqr6RIig3
rYuCU4bBQxoi8HxOlNwwRLONcRzhzOJiAH3aiSPzOLEz8xMpra4UkU8OieBXiVnWwPIram1dMfeH
KsUSs8ZMWk4vnYptuHfejUyI+Wndx4R0Z0Rgq63eeRyxXByQXrPDEninRMai296ct1wCJHx/I3iM
C3mV4OaxeBGqhO0HqmBymeAMTkIrfOmHr70fb4fJNw+9aF78MLCuXu04C35FiJPOxwdrKNK7bui+
S4PuRi9I6sfRZswXhoDIO9RkJjTfp3QkQiPmx8+VjWRUQtk23eGTK4HsayZFSRqCnk+d5vrntU0I
+zT1wWsY6viNPryReHzAttrDL52WQixL9lw1SVQdSxZvrhMYiLsQ+Q04bdYeesxeZyu3rrUDLb2l
GzuOlDrAK/jFCM48p6QRth3JnU23qAgZt6lckOXy7ICB5xw7DPbVMyumsaBWPXUxw6ZbY6Nhwh5O
KfDe8cibjpPlmBTDxi3t6fLHe+/TRnSQBYpAODQJbDkMmRX3wTXj+fmSQ9FgDGGaj2MWJadqqN5o
c0iOUZt9569JnrASyZXKLPvc+qJ5Fcybt6Mx4mtXnAXMQRZb087oow4m78nvb8Vy4mvGcDgZQbLz
dJc+BuUMc8T/6SmTwou67x9EUnZbo0x/BiRWH9n5UQcds9hDJmFfrWoqM1MIBZWp0Wm8CQSGKunL
m3qxyfp2PmMvhLUxJ8Bh5vKHG9bf45TKM8CeOLknU42rsS+789Dm7iWT5tnSNMsS6uu+B0i9ZVL8
cvJWvIEe5q6U+R9iMl8XxWE3CsCBZdo8UC4Eiu6KEUlxr+KBqnCab6yOnYCkNYAM8Btra9EEidbk
V/jH2CZADDGUlThTzcIJn6O2tA+w2QXesNw/Y9yCn9EVwRs4MQzLbpx8MwejPIUWdCA1WOU2V8Pi
V3JBz9RpfWWOnm1KEwGf90H2OIbdc7CAVVRXWlt3tNWlIySy893oUXR+yfwQqsVQGvFFFx+mSrkS
J5oxwx8v4kBAv8UjQjYoVi8O6vnZachBzElFBli211RF6r7oU4hklTH/efToDCyin5IduSempENS
7cmzQi5l0nQs+DUPg40fdDDt9IutA0ZRRZlfKWWe3+AVMObk5Mz1fKOW9IeOh4svGw/ZnGhInqOW
Ydp5MgXxkBoj6XMQmhUUU+ZdUsUuBpZa3FUxiZTlM1WW1aXKSSNwNfVea1ykG99FZQQHlR7EjCcI
7PR3NxBUFH3OW/zEvXz2+tkpZk7QqmaRc2Gp0iczHYInNybomnAnqrr8i+Hl4zVZ4P42mQ4nQWmO
Heb8zjDUhzIJ5m1XRQaQGd4Qn9enrK9iQjA1dTAlTcqjaY9XhfIFCKnEGfI5hIiK9/zTTig9mBo6
LM7uUDqHOuuGsxPszWmg5mGZPrI+O2jFIJqWgz31pbprgKL0I8dbNRxSZzDvPTd8nZFQYUDRpWSR
PSDDDLbCGIbnHLcRjfTt/BbnIQgGvhf8DXfHMTZwfPaYb8K4wrLZOzvUfOtrnjKOHUrzMsXy67z4
ELUDnyz2DOc0il49k2B5l9gzt0CDCeN7g/E6anGKEdwf1dCssdkTr+qk/cBOD0O7LlDXyz4F1KVO
ESksXucDzQNdbW8jfqjyhxHXTnnMP4/aVpiKTd3V+aMtwuw+LDsyL1nxpf/JvG28Fhgy/pjDQAQl
1lLW3pXhAFRGWRtHC0FuAyWR2kv8xrtwSf8lwqvhgSh2pLyzt3ESx49sDN85jhHk72lvpkriUOTF
dWCWefaWKVxm57/gu7qsPNrajMX0+ClUzjIN74qi/or0oi+GFojl8xb2wXzkDOnCAlf+kR7z8UgO
fVxV84EhAaJEg3reqVLtP0fIkPi3ajBRAguAq1KOai8KMa7rOk/W6VjVP3Ta4KNJytdo6L80CLYr
T9n5LQuM9Er4zV8vLCz3e0ylSMX2VqM1UlvSOi0gr6J/zbr+lpg9vtzls8KE4OuMxcmd7HbLoliw
SVPYaNTmUzTW1gt2IMoz0PPg2pU7dHVx7KwkXjO4rF5EccoLqutpSsYf5zwsbQZ4K9Eg4+4dKuD9
ZJDIGGaTh4k4S4Mvhb+BwGPoeTUGKeYHHYOszIJ6NbQF1BDlPbrMbrYMRxbwLQyGpelWloHcE4UD
z4w/Pktwx0QPnqGLDfJaR0JjoLqkq/27ubQV7bnDk0XbDtEPyLhGJ97aEApAV1FjNHOJJq/LXiXA
NwYQWwAK5Od0lJvzZ+Pc//ox/kf8Ud/+aJbr//WffP6jbqYujRP5b5/+67ku+c9/Lv/m/37P3//F
v67pD25e9S/5P37X/qO+ey8/+n//pr/9ZP7f//ztNu/y/W+fbCuKSaaH4aObHj/6oZCfvwV/x/Kd
/79f/MfH5095npqP33/7UQ+VXH5anNbVb39+6fjz99/wPfylmm/5+X9+cfkDfv/tmSesBIvSy/f/
/s8+cM79/pvv/9MPIMhiwuCjHwjvt3/oj+Urnv1P1yX8GFpOYAXIm3Q1VqwWye+/ufY/Ba8aV1BU
53iW59Oj2ddAWX7/zfH+abmWGZpUV5q+75r+b//nz//b0/hfT+s/qqG81YRZ+99/s8Lf/tbHyFTc
CnwkHY8fRQWm828NmK0GGgDcPARl4oN+nFqEMps1huEO0nFW7axovNqVZRymwEC1GJv4YuH6YugT
DXTzGbveaaad6HDsIU9Qf2rTSlEMyc/Wto3DXx7cP3/7v/629tJq+JfWw8/fNrR5PH3hBUSE/61e
tAnmasgzgpe+h9RtQH3bhL29X+yem7K1LW6+dKp5CE4Ie8hiaVZdLLM6+yyo644D0c4OaPNhkpof
uonYPXfGrdGWcKa4Ke4mjaYXNv5L5uJL4KYwj5u2ncqDqkOywbAzTFXG1//5j3L/2x/lB45l2abp
sF+FhBz5o/9SiZkHSKADY7st8REPXp4krVDr4hunsWL/R7RzglCbOI61xprunpQ5Roy44/SN1Sfb
pQ7midUiGR1HYh6djvozfoX3zJlHOGGlfZfQ7rQmh841IR+qA0YtmmWCKbz5qfHm47s5ZSQf9TiO
Z08CqqCeZgd3BTdKrSw47Nq1D6Y37qaxVmeIDYTfMQ9vuFOHB7P0T2FGGCy1vOdunhQFF+24GRvR
nANanMDy3OF++ioKt/5/tM16wl6e8L++IHyuEQ5vFM+yPd+0nKVu9C+PXVOayiJT2gOPg/Ph9Hhc
DIYIwOJx0Zm5ONBaHN+VGmepI5rkKeqYF0+iDL4Qpfla6Hr6ICyLJa7o9onhDZfA59rriYuForvh
drvSVg0UlynD1iQsFTOfXgvbeIr72VpHW4U4uQkB1eznoT9gjnUHF8O5ZC1XGbjyMAaMZnCYBwm0
86ZppBc6PpkwCE6OpnNgGLdOGU4b/jyOfyhWvMKarylQ1cI/1AG2/aEQVO0kutxiQhfHcvnfPBKh
lZT6hIPXL+LVOFT6ZogaSajyChxbGDhCEiA+hELgqXglZatfJ2pBU/DdW8hK1a52euwGOJlwGqDo
cLUhGfNLGFmOqYxJCnk0myxP3B8MKKor7v5M/rwPP8npM2wR5r1EdBtzunooWnGbnqP20aQzD3zb
3BJkrj8agAkkNwSmhXA2Yb2rKx7p/hFD2bfWob9tCngMESXEKStRNIy03slAAXAK2mKHE3xdc2Kt
kuEX2jsbJJURYQ1SKXD3tpnehxXv4WD2sVWLx1nCC3NZgrdOAjajtgiN2Dkeateb20MNOAe0sG0C
yx6JQEX6ohNr7cDUOkVdf+K1vptJ5q5h4dw8E4NdpYJPuxleqFoABErrPdzjJy5i7ZGOVbWS+XOY
xRPj2nXfmNk6lrCvKOg8sLWuOQKwg1OTR8mfs5VMNmMaNVSSR1vHJ2Onzd7duFntQsfjkp53YnwQ
qeEx8AxPdLKdolakD3ZuWLA/Jn0IuIPd5cnMIj0zJxoHqMrQELbK9J68wKDotTBeJ6Zba8C8zdoT
8xvDOn1gVQbH4Z4zHY0Hy/VB+aXqkejVWSD+r1lBuotRHXtJ/j7XJI+4V+s9Qp6/8kzPOPVJdnK8
vT12+LqD0aGIyH7sewFGMgiqnSypZRutdBMDcygdqZA38Zyg1funIkmQwwUnxaRUDDpGg4aDYfgW
eSavzZgWJi2S7FDIlgZNQpyVGX+lr3w8kBSkRIryxHNXZLANungPh565z5S3dxLBAkmZaP2mpYVs
PUbkhYKYXszW4dAE2CTPBXe32dm5qt6LNBvYEoJiV/Lz90OaLIV2YovVyd+gIR/rIKaCqOSGwbyI
F6A7XNqGJpPO7A4yY6jYLgHAuGrIqn/6fcA8tVsb949woremc4I7jad2NStR7nI0v8X5TsQvdVKK
Y3h5WEabHm1c4DOujru+8dVx0MET9vHhgF33LdTOfLar11YMkJ6h+K+K1vfXNf3rKxue1Cpg19g4
yogPYJznXd+kN3iGWOjKnt6gMjkoGqJI+Md70/avpdXfutr5Rqfui8GMZ9slSXFIW37FzMMhUCrU
28YJvhQchC95G10NPF89WaWBdrc9fTBi01t0vtJBv0HHJCpgTMa6RF8xGg80ZA0ivgzDbSC7pTMC
dK3ZTPF6DmfNWx3ltvJDTNARnnyRg6+NjXOFBAPU1Po62YSfsekemphEKzBkQrgSPyGWXMXNdRfO
7Q8uv4DlDfAoJRQa1N7pq1Gl7+CTwecGyXQISrKsNb+P6WYYpKzIPZndUgAnGn0WxXThvNXtSI8D
AzD6X7YZyn3S9GTJK+tQRZ3GeslPt2owlm5FWVA9lynECtxdhJzp6qKLbcDG9T5CK2wTvoF7s/Vq
KIvb+cAJqbOmazPKX2TIWKmSamSr8DRe97pZmy1DmVxKTKg22iHO5QasJsaXNHrxSfgdqaFeG+Xk
rQyIfLhoYDD1BtJSpqaKtms+9EQ6TOTLgzVrfYHUYp58m0bUIP7hAy+7OrRd4e6imnPWHUlHfGGZ
oOMhFTZFON38UBejdXMKnH6zH29kickobhNBFjN2dlllpF9Sr906ASYfQii30XHqe9uiULkP6eII
url+UJ3G0e0ReRxZtO9i2SZrlypgKF4eiYI1Bmvj5vYDDCiaF/opDq5D6EJpjMeDp/mRdXX/Xx8m
TIJZ1fqkLXimI3qp1+Hg/ppCw322MDRsIVRlu6RDiZ3xMB/nTrEQ59o/ynGBlzKqudOZ9+B7XfNc
WD0VIzZ1Ky20O/xo2Mh1A8CpOqdlLCG9kvosqAWBd+ElW8/gddkHYtyPwH5W49LtFgTthBMP1wDH
w2vXB5R8Wz9iQIZL5fsrSIYKqim3vgysiqKJCRrbO6+z6pwdTYN3Uh5SXCRMHysi7gyov9+Gds9s
mhvY5P2g1NTf5UPRMiaw29Pnf/v8wDAq2bEMvnhe0JwE4ElzayeQOk0zOzCFX6MDpocxC8JDIz1W
eJgPnO2wpDshym0QywdtTOlbadkvYV1jBgmTU9E0xFiK9DV0o6+eLtUh4IDiBdI/fX5g0IeBKYGr
lM6TAHjWzkTDsDdkMsHZ0PYf1CLE91Wm+hdQVKIlvV8kFBo1Co4BDRhjw6GIqZjEPdVsx8FL0Fio
aYsTqofIbgQ7XL9IGSswFtmVbDMsnGFCW/WITnRjk1yU2mb14L20pXkVo87POnLsTQv3G9EUAE+T
FdQgbmc1Bedx+VAu+aKmhbJvFYgtfT/RXZFEZzXT3pEs78ue/1nOVX9zDOONUyuT3nJeOkTfTRfQ
RqebkLehf57RSlelRThr1oSjxjj9mqRxus7SZNp11FbRB0FdlRyneRcNPKtJl9H+67U3OolIZqOL
bT1VbOjSvthRAV7TcYJDSv8fVdmCk5G3Ll28XA3Z6Y1vEtjtczpRUhYzCxjKin4Gva0zgLNZz6Mn
EPyIlFIVrZmS1niD18aMx9sxxy3HvmfXGo7dEBMlsAKARRhGsArBMKP6p+n1d4r5nE1OJmcbVLO/
TpPo55xPv2ItMqbrihImNf2Edt9s0bhhiud+DIE+RsEjiIx3uV5FnGpwDVBvhv/mHE1pfyfoBd5P
KUaZuiiCs9BMbt0+hm8IYJOpFHQrkx3VB4shJ0PumaDuSPq1Nz+i/aHwFHjkscTGH1fVZSwaUOfw
jE8sYcYesz0pboK8U5XFsIhqnM7jsO3s6sZDuLCDJGeO2XzipqNP5YL3D7R39BofP2VEP2H20WVY
bqXbawo6Tmr0bNpyg/SaUQ0cj4SSoJ+91EnBvY6OiHUQ4GQIs2itAvFOxgi+e9p9dQEBFGPw8i2e
i/jQGvWrsD33zhbM+ibpNuexin8w3TS2C0l+RcsKoR/eT4Cs1CriIIVTFaRsEERsTUHd/5Q0INEe
nkAZvzZi5AYWvXYDbPpuZhrVwg8w8+8DzYs7LTzeqy0ZYbEs3SkVQ513xZGZHHLfHs7V6LMAjFqR
pyRratWT3GlCCGEPaixo3F95rEHIhMO97BE8E4/drErpBq38BysIcAC4d2XDczMqDH+2r19YGZVw
nS23VTreS2MlsLxuLIUohy2a6W/vIfo5sjuYMf77Se1dUXHDTwCbZx29AprEHL11tMnWJnOyyL73
g05u20zR9h7aP81Zii3LKkeTXI3bQM3BNokG5uINp5EI4yEqEgEfEJoXilV4UCm81iPkJ0ApSOnT
YhdDjw0Cl/VBX2v0RBCJ+TpptonXw5EAtxxCd2wYUZ50wvUmS9xnNJViX8XJLQDPiAfCD9eYtkli
uvY5k3rYWUtxQzZ2zj2VzAQCPUSqoXiZIucGgo5T6cDb009x+hpcGSBH9pyxWOYqdx1m3MjC8ojL
FrP4UIKEbb6EPBNe+32qAxS2NtrYGv2s6W9YCIu1zcO7+QPV4nPl6WRULcWz7nVaPuBU23BpMviL
a6Qi0Cqb0Z7TrSgZRZhl/RajWpEBMCbe37q9fX6IMBJ07ESYn1Z+OVqXzGnOMzfxh3iRVft5OC+1
jb58JiUdXydv+uCi+tjPowRFEFsvlEa/aBN9uAjIxiS1xPVquvfSNSQMQNBFcwpfOoUC5gbPg04J
bHdInb5b7+LSsL6PZrh2JzV/lTqBo9iYb7XPWzygYu+OsG/M6L4Kv7Ud7MLGEj8zWf4SMkPXNaiw
jCeHxbRYLrGqtW5mbnkr8hfZDzeFD68w5LfjXrJPrHOKTq+4W84iQP5rZEiSwg5xx6rZ3WcQAbYy
XhCsBPHpwe7OLcrqSQXqPbIBhIqw8baJBHI9l/Nr0KqUKuoGjoeronvlFu8UMqW+sY5kN1yy4Ubw
DJ9FOoZHqCfp2SJutwLGFGyUZ8d7iWj/7DA+3kcQqgpOMzhHq+hAAnbc9DNsdOnYDk0grv+cz1Cg
srj4kIH1JWZk9FZSdLNNNSs+xWw9Lbh0+hkVFvXMC960UuFO0ym8m9JpD65TPrkWNWq9TwE4nqPx
xM6drHp6kO9HkWKfEu1xkPZ4ADUIazPkKuBGSYZZa4q+OMCneVZG8rz0xhSj4PHy/PDQ6/rLNN+S
upbY2JjYtw4XyHKId5k3voiG3jHo0AeS3Ht/LLr1lEK7MLR+0moez2UCTTbJ+1cfHTatw30SwBis
SZ8dBh/VY/a+oYD4b4XCThBYtMdWi7HMcnRICjP8MPvuKjvgj1jXjFtjDa9TRjNma0ABYtzhUk18
EHDMeccH5tGPuWhLLBtQ1dUuSjWiGmuEkbNGOh0FIE0ljJ0bthgia9d8S3zqcWi1O8MpAtsuLi3j
jF00tzaZWw9PhO/Vx1j5d2nr2DfXgMUPqP49TxLncdLNvT/ocpMV+bCD7v9O2SqhbhMER5++0n1z
CgxOE/4c2d+8yGDmmTc/ysAmytc0M7OFYSlImih/LRu5yxj7PbsKUHpetPk6jHN3o5spBzFkZRuZ
tRVgCkOv56izX7Mc8B9lWfdDlr1GWuQE58zvbCgGrgf6DmG9xi/0jgDPZGc/JjllPBM2RU7og7Ou
pAqOZe7PL1CYp1EAAIh9fWdFU/1YxvjAsz1Ux/DFdwPjyWCPLgfFZ9rwHqHXbl0wu0OZVC+ylcNV
0EC6shDn34bIoZ4+xb3FSAqoRMFS3IqpRUbiq45p/kzmwLj7/OIkLn5iZK/kT+/wTciLi+vQNOLx
VQFzv+rJJLUmZv0KIz0/NYJKN/i9+nVsCeaZaDBb+cYVb3qLIotiLdsOOIuqmYOreWgto3hyzDp5
tCx9/fwuJ2rSU8vmsdEDimleUBLR95pg9/KPeqd+LgzhsaSU+jkowfot3xUObXDOF1uG8t3DEM3O
K6m37/SOHjDYNK+u7l81ELzAFOFaZ8reVtNM2SIES3qinC3guY3tNdOpIPq4apr2ZRQy2hMVhw2v
ONUCFjmQPEgpXr3nlMnQLzEorlIZnCvTHDemH9lbUVG76UQcFShQy1eMyIAZBckhqZnSZuKetl9K
h+zbbEYVxyfQ0J5NuZ5RyGgVxT6O1WAlaekiXtYau6Dwbrje0fe4da10ZO+k5wFxDvOIIqN6XgeD
e6p7k1Om6E2+iyqQwUdh9iz8bA2vaZsqXRoVFvENKbRPhXX+7Iro8vyuCYhOC/8V9168VwpWfNR0
Bl1SFykz+A8ixM5mCFomid/eps4m7u4FnPMBLEunEpjrOdDYXX4dbI4C3H+aWzH13+aQqB3m7Zek
4niY85SiwYZ0cy9PYT0787WPqVMGeWZm/dfEjdud3ZvfBsFLO6gMZyO7DrbeGDX4H6kemhw8+SDc
dw5jZtUNBt3Cw7HIZjIJJ0sb/Vp0dnT2kw+Dnj0MxApFHv06dp33uYse8sEn0zTD54ticB1DB4k0
NkllEeAzaDKuFQacZi7bTTbQTkGQlgBzHz1QYD9tdmFA7yVDnwd7PPYap0Ajfbp102sS+CTt6PYG
up4TdwWDnE2EGs2ZEkWovhwerHfYFMDRh+IsOdBsiDA5ay+jpyxIQmJwDrttlBTrpvE4783zcwbb
cQtGFhlfPnhJVx9wFn5goQWFz0Qu4JXO3mnQLwBiZ1XWC6UZVyvVDDncAIuJxNz5m8liXVp6WPP4
m2ySr32h1w0NIQYnTIali0nVadacmOdVRT3kZc7LO1Lm+1pq67FlHlTRWnQZ2lhuJz+Vz9CMboH8
alEMcKZaFwNbTRA/yZzzPHNnq2i/yEuaj2Tkf7FH1pEqypgA+Src53YH3hrC6LYKaHwyvHcGnQsi
xtoQPG/2dUlry9gtnVsSXGbspx9x0Rg0R8hrwvhnO017RAvc6DP71BI9c3KODKPDnJgVB5ZoMkM5
m7pz0dsYyWEWr7upNFeG3csjaW58ll1X7QAQdK0Pndu3LkaQZbvG5HaPCnYqwKttbOKg6cIWi6UN
RRrXpJE51y6XPF1errksmtG2ZtKEhybfgOab0YhwQRYlEfrcKumQbKznOhAUeDE9kYlevI2CpcXH
jmFOztmV4wfTqjujogDMCoM9vNW31O8eMT9162bq/bNqAsi1WPRMUXwPhXiJLYuKjXD+JjmYMdHy
SnyklvWS2VBQx0rLdR5WWMkYyG1AAYFIiHA5G+xgq1pcYtAIK1Myo60jI4R2KggX1Chx9tYhqs7w
lA0tWxps0+aia5orCofra+8wPKTuB/9ju2vT7lqk/LzATtITFYgQGY6WYZ8yV24Cg3f9tFSCNlH8
JVQwk4gxIXiIkYOLNR6cOdjNtjseKMHhVW0stWLGXRPZNdfdkRpLLJSus+lYVc+r3Byp3S44UrN9
qE1hqYN0u/LQTD5qAPF4djKozRWe18tQ9S0tgjx2zCNsoZoToC1Q/joHKJ7LExrtvReGtIu7Mj5H
4LJOTChbp6jOwpiro8eKWfSVv5sG9WK0ubn3fOO1YJB4IYbG22nKTG47wasD+mRrTsnBcO49Jg7H
2lqYcgxdnjtGu14f3YfRUN6FunxExPdugn4binWdbw3Lw1aLsT4q2qfNeXpp4uFmlPgVayvudiV1
NDatfFuq6UiDZAsxga2IzTwkwfn4eQayCJrLKNJPAw8Urw71QEktagXqwqnmmIFTongcpT+twchA
wwx9rm5cg7zGercExqTKkiVhKHmyrJomIEfukgg9LMZWuTJ957vFqHbdJQuxB4r3saV11e9mLsy2
j0OaikIgA90NUwbF24g2Iwbeo0+EbRM5gFhT2YN55Xi8CsPgo+TkolWut13IiVC/BBFkfiz89nWY
uAH6EXOgdonbNa74RuRO3BlqMW9WuB6a8ZXDU3fvk//dBILThM49UIA6ecP8dXF1qDaOhXNzzBrY
ODG5h2rqDp1bfoyGdRc79VeZp+YurZgr1zAV2oi29K5z3oNqEwndEnmO1tMI/c7R7Y+ka/FOZCT7
G6bNAcvwutUE2nvqdsKqu87+DBOaiJcvcSCWmUPhX9W+iCFcCs9/eF4M4FgM/drskSEGOTinyXOu
nondrK/0vmoLzq5FERHLZnhijI+ph1slk/M+zuen1lw2w7rxz1PJnjr6+im1kuDMmFpvFaEKb3CP
aQens2PjPbuu4hBA0DDwUHK4q81bl06kBk3KSlpxscMRjl1RPpEGFltVflG2ZdKDV5yLyiLTFFX7
cnDLLeLDvsf8tLGs3oK3hPE3xqi/z8qiJfxrNDvLYbOnUxL37bBwZXKlnmaXqV3q6tWYyEsjcPnq
jBnsHNzRA03i0PYsJpfsJDOFClamwUkPI7Mz/DUhHPAuKrPDEBMWoWQU2sl835eKY5qZcw4Z/W3Z
oVzVtXdiBsWArt9WSO6msSntKjgurruxGdUht/w7iuwT+vIIb8dRUQEaMm9FSZcM0FCWWS6JXlov
/Rb4pAmFUKExux9lW/1UfvBsKIa+tlX/kKB1GltzgvDxv07IlaGW1BWSyskdOe1L13junOQ1jnWz
60fmXIaLLakkdZ0VvrPxrJxZRm1saopW9r5753cg+wIfH0DoMSnyn/HzFxdOQBaGMuYzRKJIjzOG
O9tBy6mJTEVaTl/Dtt/R3L4pJmfh6XR3UY2dTIvqAwtxdvItrjycGECFzP3RMBjW8g4GzGIFz7hH
p214ckLXf4I0sZr8Bn3OM1bZPNZrkfffUhn6/GJqP6KVrTHgYbeejUd+/1czSF+NPPsKU8NfBb56
4ELY7L3BHE4UNWJqQ64MPaLBSfKofIqK2hHHp+l55NJJ/Ppdaxy082NwKeBV83TQnODXU2ZgTMTN
3k3yME1Ne0BYqijKrqGRY1gjtfeAWrF3e+jXTVhuJT3ZKzfU/c6b1Xteg7jWCtpemNIB0HCfP7gT
ZNZ0Bpqq9bp13GAf19W8iTJvW9b5rlMFhXtEzZnVYhUkX8LRvU8PhpE9ZQJ4sV80+WEIiMy2Q/Yy
qTF8bqEtLvi/faepTdLCcv43Uee13DgSJdEvQgRQBftKEvROlCj3gpAZAQXv3dfvYcfG7gt7pmdC
LbGJMnkzTy47ZoMbD2T40ktYAmKOcnVL830q70ZhyEXXF194RcInzrDvA8b5WyRDOpt4VFzqh0/a
iJhFPYdhnYAtKd90YJCJzNhrGqEEAEBEEOLmZEk74vo+WavIda8tRZOscXm10jx9bYmE9q2QotwC
RwdWAAjRGSwjYXe+3mVoUkxGFoAl62UExJ9DRZ0eAmXfG8rJe/j9S5F2DvIv3SGNDGJMB+imkVoi
yzO90+bPAuWFLB5nZfoUi660fQ6LOQCFTq60seBEXTqhn2DzRl8GeNk73L6tYfwczXE8dVHR+7Rr
KciZjwGxXbrJGS3aWUyaTDd6AyqE8G9D03s07eLCKa+GyfE/H7sGDjsxLjISF+pa6j+Ir+SORbTl
mEmgvvmsKs6M5GNgZw2BuTJGyCtwLxuGk5suzF9cR90wWlHuIDF0o9V1oGsoK+7Q9n8gFgiOgeRB
Ey8jmeeuagyaFBXSDl5Q+9Mw+KQdhrqzkYlKAVcA9ALm/HQGwwm2cCwQFjmpfFUMe3fT4L4XiRH5
btzrK1nDh7EogKCubpeFxbVmx9723jUM05Hq1VZsJ1YyE1L+1pL6MR0aWNk9l6FWypMXOPggUwrP
SgSHrSWG57BQTItrj3AzZYvgqLckV+MTEr3l6zb1gmkdTrvEc3ZWTz+Ta1rZAudYd/WCaoPXZb7E
ITsgqnHWqeFpBiXjy57h1pQHf8pAgBdthpaJCbYSHAhrnTxR3f2qbvA2A/jeZR0Igh1WtkTdnP0w
tX2nIEShesqDJzxanFnyG1TKMapOZjMfKN609wMfk8w8dLaDC8i8smjgKFTtxku0wm8MEpMZZ/VD
GHlrUNsc3jJ9T0YS+Z1MbEXqjnM9rAmMjUSKCzDILkQUaiM+hbVx21EcipnC4JkLh9QiEh9FtJWi
vJZyaP04cxxSbhiUshm+Z2ebPLPaQE0HRcaqsAtaEjFI1aqnW4cl3C1HziFZ4Jy6hk09S0bUJjaE
EeDAtsd+af+g037LkJTkaDw+UTBSvag2zrFi/8dJDLpdX5MDs46V8ziSZ0T/qyHGPmSM/lwKfBwk
e+AC3wrlRevUjqiHbNQzdRevnR0OTFAQO2H5UAhX1luAcyz2EqyEiqt3z6DqPBxsX6jYYjTMaT+J
7SXkQFAMk7PWIfsBr+Fw2eRgjQoHplKr5vqsy6I+Z3bxR4dnvyEqwjcl437VcrBSJByPaRPoN9sQ
WzMZftgM+WzFwZeL53sx6SglERQ/Ht0jk4bGAG7070+ye9zoGnGXMRw3Tappuy73+Dg17jeUKnTG
Bnxu03ApHbwrDY2gErvNqDXHPM9QwOrYXXYTt7j5rXbCz3AY/zN73PuZjNbGWDFOEwVkOC4mB9qt
XojyFot2SKEHTP2iaB9/EqvZUsX2sZOyWz522mUwm/cRGN2STGbUderSVs1uDq1+yzYGxFgpNN0x
XcMIbKH4iSeLTMdEOaLZdtCc+yUD4tonBgq5006uke02mwiC4mypaFO6LR52z/7N6lJfEsh+1+ZU
OwQk+0ANcIA2HvJPTCZbs/F1d8S3sO88J16osFTxblWY/+NEHulLP0zoqqu0DCg8Z69dp/lEdfKo
/gsmzN8I1gRUc287NqizDr0AjK4XpqnMZcpiTtw0ZZqi6VzzCnvelTHM2bgqVlVigwoqHGfdz/RU
E5iboC6VLyqgCLCsuEuGKdCmnuKzOBDmBvvINml0hi48DJu+zbuXyLyEbAsK2t1+QMXbc91YVwiA
B4eYyiHWQw4lBg81jevU91afEW8NdXbWzW7Qn8w0PjuOsok50rekB+rKSY7mIbvdBIIpfBaGV6vq
D4WT9njmw/rSNJGP9cbeDHDikazS/rWBjBStAI+czYgu+BKbIcL9h2DyQs5sMA7Tv9+KjwmpoTvU
Mh5dYT8bZFk3BeOPkJy3W5Ty6rAihlxwwL1P5NeMX+rL8oXbdBTEcXhld6/9cYp3QyuAzaKrBNJw
VvXMwAb291tolckzB+InO+DuNBrFjt5jXBYP2i6VBRrbMn0edtxLLqTupunzYK9NOCbcYoBG/tNP
XrhIGvc0onsDlFGAi4uGah5iOQnlskuuMMWZLmQSzphLMXGN/pjHl4T2Foq78O6AVZW4KuLfsKQm
1Ilj7HTw7oqqP1ZYtPCjLov2ZMIFoDddo8hrxt3EXRx1I5Wlj8JtdN6vHU3NvhX2azmH5nGwoo2H
ku2EDq4DlqoYFXZpN/Qu9xohdFPjs0K3xma0m7t0XFo1Zv2meRBRMkZXkBtfkzIIEGNy7vQErGgy
S60TXaDEXaDB0ZWisILM7g/yK1JfckmiHA8/R1H6Gg8JAeqXuK2eRQCeYyjkdppPugqNnZr7dy2o
zYPFbMbAWA++BDqCbKGL5CwxKCf5OCB16/F6MsdmLSHfh6S8LpYrnD3D+m+HIr60dLHENIB9uyF/
a/MH6Y30wOO7VTPo4HBWRLlTtVGU9LBAqY20uBPN06NoPOuXUy/pxazTe/IIq6UjQfiKI6+DNX5p
5NhXnSwxiac0KUEJUK/ZMI2HaqxAkMqgwrZv4Dx4vJQeUecWJqSveTFo55K/Fj1JogNQ4PBAAcCR
CpdxQ1tyeBiGst2ORDzhNeXcjAJ6pytBojRjtggCyze78pNv1X08+qLv3G1QpSs3gUCnOeyvYSHe
WnaudWxL/QAY888pJblTA0kDn9lfiXPmQCquBI3JCwVK6+nhEClV4ex6CPv/94TPdENL5BIN6SIP
VLCOS1C2AgZDY3TJjswy7sY5+50qnSlkrU6T8RvrBdPx0bv2GEAO//8yjfGT63YhMRll7zxQiRVH
VP4Wi9ckoWiBAYU6MGRQh96OxArGIv3kqYlLQcV/pZxgWAYTooaUjp+aDZRSZ8Yk9tg4zWr/KJgk
QZeSdnHMERTXmC7SvlxFMViZomZdcRg+tp6w/I7GTz8IMXBjLtoZTbiv+Gz5fRVB5s2d4cgids27
kWwzCaBlVY90ChicoEKZo1dOwUdrFb+DgfARGSpeB7puLOgtRg4N16prn/W4Q3AwkZypd+XC7KbL
GEfOUjaYiEsnAXH+oItzaCzs5q/pw5+qk5o/O+IGx5BSYL3cVxEodb3EC9NVn3z/2bIAG7jr4/lu
TXCXW8b2yyI2brVpV7tSZFjoFI332hSpk9OK8jwwFESPePQA9uyIcV5cxhlJeZ3LvvyuCh2YhvYF
NN76L3YxsodKX5Ftc3YFhuYdBS5UdPTWc1134y0B89XIZ8PgVDaBv1nmUQOOuLSzn45BFfWXkz6O
/4m0OPfqg0TmBa0VeVnKYWsyy1jXXhDTMZi9MRaoT1Vt3DQNGl8eFPYbPJRTlU6YgntdO05kzXnj
ut7vGJavDKcBFpDmBArTeD9X803TQ0qIZX6ZGUlfK4ofnHKvT4j0ZLnptYwy4H5ekuJpamkG1FNr
hfw/L1RoDfg6DXUCbUUwEEDRUhVyQ8w92qZMSEQQrRrLsE9G+5ic5aFcThimDsrjlAOsldUbf3lh
eF9Wa1OKGtm7RwxTuEm0ZYS9CQ2ZrNyMEL4uuY8C0YGkYDTDOo/c1Af7jhwdhjBM3Do7hUSt68HM
ALVkxV5rmAl0AaWa8QAzJSwge+iGSLcppHkMCJpiqMCFCmH4axSDOGiqupYe5RBmxIcTdyfStjxX
rRZRxBNjnu99w0Tom5Hbt3TX5igD6uyqOL5ZkzfdIgtPA1b6S5V476R98DWIOmS5NIaFPozJemRo
6BvqAnxjOOtW8knK175Hgxad+1z/oV91IcdMvgZpIVa88UsBTWuT5J13DGwgEbYxZpytwUCg2mOV
tWTrI1HSBhaZzmow+a8kVohZuwwtyzhnMxeMITqb/6UOLW1FAszatl7IpMUw4dE3sY4NG7BdbQ7E
gYc020zg0+YHxMwrMJo4ybtrP+NjHbnb32t9ujSAPrY9Ym49NOrgOo62N1foGOGKvGi0tJrwWAUz
REmKYFODXk5IcfQShhCFnBEDmWfliwDI0d4cYAS73jSBKBnlHhV/XnLW4gHUEIe5xzPoquQJ6t+8
iMJKW1lt8iYDo9rwiNjHOkoceDXPtYkon2+TGEN209NQDQWQEh6A2qu0c0fg8SDYs5FztZibPXUg
JWg/XqbJ2US1xSBilsbCkairfEKOdAffZx6eXSEHkIluMa1AKlAuEFX2xrX4vjMyZE1SdIQbNa7e
xmtPUeAuM+u3QMRiTXihXfak769VzXLc4Rnf5xxDMdsMbMdIu9ywzCVwjXyt0VO1LKa6XVttNZGL
gQWNK19R9HWOWncFbVLd5hKQuMCGoQS8PJdTlD+nhq8ZkQbSRpv3USJuyVgtvV6Ol38vdDmNl8HZ
jbaX+w3rM88kB1X8gR7NYviBQzgqG6d1XrMabI81mfVp6qEy42USVR19QoDul1FfZQy0OBePrJUL
oXXh52x4O1ymARY/N1ir3pbHStR+7+Y8/BSrfHtdsJJBn/n4HPbM9h9LTJGuIbHGaz0IL0471K9j
vOuJNaeMeD4kjnWseUPvzwa3lq6W9gG/0pVMiNpSXsDJVLnFvmFE5ivvDnsweklK91QUPR+Q0v5w
hjRHMlVo6EMUrkZG2gczCpbKwJhvpChIQnADa4C6ogrCxKCVIO666S3n+3yQquWZ0Ot0LVPvMcU/
TBaCPpcitWJ2mVw55niLOgNSxfpBktJ17kFeg1lG/sVk0dPEGCuqEwobKyJpzLSt73qEIyAaGsBj
eLXPRHk22L3LE0aSdcvUr5vf0jruzsp1szsaac18sVHHeC7ze2h2BVcoKGC1SR192ozIs8FdaA3S
AEkihv8stlGdrVOvAchQ2uYBqMKwYOnsfUvW5tqsCLXCdpxfWn4nth9Uv7hYOVy2VqaO0TKA8Piw
774a7vDaUerwXDvZzzzg2aq6PL1EhveecWdzGAbfmhqLPTq3dUYvD227/WBhhY4zty0umrjcmF30
St4HKbb09EVSd/JmaGa3pJ5D8z2qG5I8FMuM9r91Q0fpOaxpjeQ0X4UP0MXIWMllK9qwFSX4DIPh
ZJOrjBOmYZHB3lpTqZcUyLFtiE+imw4dU/KV1MlHNHpLtIoI74eDwNvMTn4w+kYc07YkT43ByDea
ql8NmD6PZhuUK6VCsV2CjzNvhRZbtxC/4zqfIOECiFlEIKpOCo8d1BGz3rG2YYYB+7kjuYFPIQw3
EPZI8fTh5Be14N2Q1szFknGJSeI10LEV18qy1n3jAhuxjhAHFjFcvS8mFABhq8G4AENQ+4yitXVO
Tr0s8JyIhKnT3P3kIWapdB5fLPKtmxK/qDdEcgWvqHxhPz10vGnbMjJcos4xDcBcAFel4iflctIC
G+bFMAFaRzMmAjgH5GfjzvaDupKHUJb81YwaenLMCVxvTfUODMRYDthByPrswAzduzhtTvBxNr0B
sTY0OIk3ZJ35yJUh2MHmM1Ottp+xQoBTFHtO7+kte7zgwIJEJJLPkkMolLCYp63/RhoL9oOTYjzi
9tRAuDnnrfFKpJPzM6XXqmeYD1bN8FWCak8XK0/HWIpLUc75qh+2zajKc4HAvCy80tzNxK79enI5
uYzRfTCxCfRqJN88ZrtmdLOtwp/5pCXAjERNtCQdvYNnhuK1Si6h1+iUXOJ7MVRwnqlmvwTE9p6G
bBq4wUAfiUYcg21FV+mjZD5P7PHNGppnvhhWKfUc6fobnEZi2jjprhrBzEURWixfeb4zEAa4pmnn
iHT1U9fN/VNZvBdcTLa2JFuGIwLgkR3+cQ5Vfkpf5YaqCh6qyJlWpOCo8RkD95il9N/FTNoomVOn
PJi4+Wpu+NQbIwXBLjibZG7hlXmKaN/sYrypZqc/tfIJlAgHadzLhLe52OFe2yP+NH6iOS9lEVk8
FYuAe8u+k7SED6IipMIA7vrvJTG5xgAvKRc2YNUptYqXnF7wJ62A3laCOHErELm8QOgcQveJJup+
FQTl0bTQtDx9pNCbo/dZ73XztQsGPy6HeO84pKmNVs+wz/ab0EqmKwYzdEZCkIeckZGKah06nG5v
4SBkkC2ZBTpB/lQKScF3wHEE0VYcKijMK8Pih6mxA65BXbBvUDN5KJHJmKga1io3HXHKi3VSu2f7
cfKGoLxpuUV8WSo9wPicOV8aKB8zI0asnUs6TqtX2J0Kav/dfpyLOKVSjZGL0efJFbuUEjnMnN6H
noTmpZetjcWVaayWaP2WOYW+IC0GKd8Ox4NTza8y7bRTPIFzdrudwuhwngc5nSfhfjWTIfcCoXyX
TJjIBmhnOEKIqCotGy5Mo/tLPpsuuoJmbGDoZacooBSR9OKDLGuzusjhFNdrpyqhQCSTeyUVsCmA
CPiqAL+ZYs3A+a+LXcJN9tAbTOoapeat3ahu0zlQ9OIk/6x05yT0Gdb2UDm7mFDmopsqa13Z0Ooz
N/Qu1LiPi6gtD3XJVfof8UAV429QtIE/Ci0nJEM2FQnwjQoSOHdoQMqik27SDgQ/gQwF3HFlztXq
0Vk2d0W0MdPwjfAqP6FmnGRuMQ/M5vnaRMm8DEypf6opADls919Zalk4sCqf6qmeBx02fBYAakhW
IGIZBk4EGiRG73hq+M3OerOLeOtRyzk2w0vfe9NZgLG5Tp1776YcTbzKRj8vc2tvJ+bwIGxVEI0o
0A7q0T7huuNPsgcMBY1lrhnNRluV6jqBLi4GlA40t7Hgm0UK/sGE8Cw5Bi5GWr65ahSuX6CEmbLj
5Da0DcWPdbVTiqU0mLq1WcDiZK+/luU57pK/AZTYHtTkyRTdqnoAjoa0V37dfTUh8rLIqzMZV/fc
B3FBci1oNubD22uQtnLYfxgo9qUPVTH0UfKMhS44J7kekdmU68WnS5MROYmouUit0y/CNWkRcgdc
drn3DTyD7dzWYG3B/t9F3fDwceSvkvEwoNl5vLhUWDyKjThPzlhiRGtfHtaTfHCT53ZI/rpeRMey
7aAh//vH1tWi46gKxlmcS7AXpOvcadu9IshyCh8vjeyeLAvbR2fWzSp0+1Phzvo5miQ1jNPDrgBe
Sk/nm0gsSJN8eBcQojDW1O5TLVF4zS7plyMlfAubbsxjWLR36HjaaoIfdE08GDxIE1HxEeutDUO0
nnhM6XYJSo2gcKU/A1UTy8ZOvKd/L2FPYq5egq4u3uFTFOuBQrYdq4b2ZNA5iOMt1r5b6B/Gg9kD
VPK/oRQ7riPuU+YFdF0Rt7JzW3wYWW/ywHXmlob4FxqkymMUBbfKnV8SYQbPQi+y5aiNI84caflO
07WQGHFVu+yzEBuvlGnR++0WO5I2eDEw9DTM6Uydn3HIFMaLOLmjYxu+bcW0WAe8fUCmzFPLhXLR
tsE1yUmZIJV1q8Szxg0uuXVi1w3Iqdp8Mtv7GMV1sci04NOOPJ7iUMX3TrGxidig8M8180Ut9eSI
EdFYxZZ4T6Gx/YPzpH1Nl5SWfuaJZW6Q5C4yK/zYfmMm2ZCosXOqcafihWdTX/EuGutKhDkX6F7c
OxbHLQuJ9WJzHXkso+tQ1swYAEXdi+apVzpHUfppCgtArS0RISf6St450O2wEnfPEdb5tZOmzVl2
1lftBNopy/vxYo9Migyvt/cAIJDAnIKVRa+DT827EP54tvNya+mkcy3R9Oc5rrRXHKU4/tCikYNK
TpJ5ubKamSWZ3UIFFpH3aFavMXcgINNIkWlW7URTZmc1ov5lZbXQdEllGNp2kYvsoFP3PJOcv5oe
iC3QMa67bgjBfHhYsSpp/OfNjnvkhziieqQ0BWjMcnlZSDqKz7rnWGe7svCHmhUOdC5h1CQXzyUK
TVsN+lbUc7gnFFEee82WO+wQ7RqHAGjsx4veZwIXNNCWhUkm8djoaBKdHkXkSDDGTahsJ6yh88rA
gcLVNjuXjbftJ5mdLPK966FO7K2uptcJb86msdLQr7iVclBlPS+VYDhTVXRzdtuudMxT9BCYZ5Nh
mRLcxwzQUBujQdtJ+JsCBdOq/eTMx39ILotncZ9qtPKwGq7jADwLdyo6X0T2UrrOxin7CeGWQTGM
ZQckksQKKh/CZt6cvQRSjKKlxSMbsKnFNC+roHFAEfzNvWHtpIEDZSh1UhW2EMbKAV25aAa78gvJ
tVGvHOZOnJY3QUghxVzBLZhGe/yuvHVUMa2SzSyA3Ul7m5kD7pXQ3uO8aZdGnRGAKpgmWi4988NF
JFGzYwpU3Ewn2bCGUoqiZHmZPDHRPVqRmhHYG8tQRC99+OiyNpwlo6NoTcpeHGUKRrHgs8VNlkCj
ZbbPUwEy18sogGLe6Z7rxKhuhW0/A0KMrrE+vbajbl9ySu7Qyhmk5A/pMtCZkNcWxU5NnP1MOIHZ
Q8x4W3c9KjSeE7wi9Vmrqndyb3Jbwr06oxpcXCDjqBakXXR7aF/a1oz8SFF0HgmtOmS01VHWjgLA
IGejJam2d1Wn7e3HC0x3TnKPiDiWcGrAUuMYIE62SlD1Rplk0TsPUnuina22D878t2yhm0tXjTPs
RVfC20+qrYfXtBFje/j3YnAvPMwJDhW95OFOCrUmp5Sy4WAzKplMnEZmRqeB3h+SKSifldvaHLfn
YmsVODDoK29vbdwQkB6yYtPM8EsZXoIrsZP5bDGQJGLavohG8YnXZPnITLUvGZ5o/EcTQ3zD88Pe
DBhSw5NcMRqsIMu6EnHckrtRTNd0RDgZI3YMo3CmQ23jarcq50FKTo+xMbyGgVFv0oiPVm5Yd52x
7NFR9f++iMe/QqvazlWnbQsImzXZLUKPWoS+6Ob5pWH8Dy5hmTWT++m53aYor70riTLws1AvVb7p
lrEN6HHqa4Z+qD5UHmktk01owgsvDH9TWJOLjrmqk/VyEWRoQygmiMjw5luHxo0IA4jiZ52grIHv
28wGZBdV9xZLRBkiXqi3VlBS0nXLMQn+Zr7ysm1yWibJFv77X1CpMGdW2X/JazUH76ADK2Y4ZccG
ckuk2520igkgQZthGUUWrOVHoHUsX+Ihe50YbnKbcpckIspF0eHOeBCz3Ryb7CRsygDdNd0zPw8/
GoT2Y54FH24RXuxHTEcbM1r5yF/SrPumjNknPEl+aaI/MBvnj66rjhOW8J1CMUKuhV0b8biNDP0X
PR+aM3S8RQ5JDm/Ksmmjd0KAFymqD07SHHRCTpKUx7TWVij7k16dO6RrgF1y31CpGKPfchbcTLBi
ce0af5HbPhOs+oAuy7XJfuAetJfAKW+jTqdhX2rcWINukxqYsgfD8numSdhJ7w5LBGsrgXn5agbG
KZqGF/RaJERKtKqADndLlIsyG7jrg+nmz3I638xt/qkHA+mYn13/5Az2FyVI5Fjp8F4IJv+42wix
qclegcM1kg45x7plRrprk8fgDQWEdgEtjL57KrsxR5MwrPNiOyACLKxK4FJ5b+qGOsW09weL+LUR
7HhCw0Vgqx8BIsgcy7ep9MaNZZocrCLnbkScvEY3vMhQuwwDre8iKDE6iK/YGT4itGuuRKwC7CL7
yTXfVM/gHS8Gf8BDbavRjNZFMP3koyt3DiMcYHZ0LeRjw1l/7K8DIvWapftipx3W86TU930ymeAE
4vc2JqWux4rzYT1Q6xszQrKYuZL2M25JUv7n2TFTgdy7GrYTMdDmVJNwVYl1VdBxEwGI8Scytk9c
GBlQMXf9MIASrOTYQcOb9VdmouGWCW7iw8BfqbRLH8ocHykFfo+v1MFEcI/pSFy9r5uC0XXo0374
WbZ7x+QEHYYlbw7qN3MfAxmejmyrj5iAq+5NC2EuszssSq6DBijFVeeY1ywP156R/qL1ECq2pz8Z
NV+EBtkO+F3u14yx8gdtob/EEYe/x2/Q7Ie108QaFfBgpf+u0T1uF3gE/wGLe7dgIpA6OfApXCa6
h1FWxLe0xgFVTHf6xZ4npIGKYUxX2RHtJVehwjcxIQ7VKZFhuSDWsUuq4hmgxjNwhWWIOXXQMTzh
inxjU2d+gSAx/emdPMKPuJu0yWPV2ljYS/99iajkrq3y9BZjn5/4tdKYwBC6/ousej+BnQKn+4LT
+2WS/V8qnA3TUm7gBROajnhmRkuDN9FRWkbE/Rvd8Sm45F5Hi52w2ATn36CpbsxY0qVlU+2YvxvV
9KlmjMNCOh/C0A6pqa2jfNiNVfBRVgLQSQ4MwcuugmzxArrHf8AQ3kQbbzLXILg/fducMzmaip3Z
Z5vEZsCUGaNYzq1c4YX7jlPxpXXDb6nMG6dhbqzVi8tlHjGtZwXV3K20OtqExoOsE4pYAujSlvYx
UKbqydBdCssiXxOqFxJJXLNKSDp5um5C44uv13n/cd/7D7jNTSK3o9f7XvVYouNQLdrIu0MGuLIr
++6gn6vQYdl016nLkwqOAeH+GfoT5A+TKvDkkGrWHTD5b1Dmnx2FbCCjkP2oL4EaTm0MQxDrOy/y
FwmKMzAPGEjvQWn+BlH/ZkbaOs1aMp/NOURiRwTdcWHd1ZK+rFHQct844wcsw78IWAEX3noLAHmL
vK2vomiKmbK1B2v0Xs32kXDmolnUwDBgKXKvd/NlxJFMpd6Fx/pXhYxkJ3PY9IN7cc+zJOCQk+xb
RDzBS5deaCY2pBCpi148rqemk16tsd52c3l0OTEu/n3ZKBY7XVZ4tW26kPBJ/s7lU58VDmCY6q8Y
px+q9LzUoD7BI/AcOM2pA/ACUyxcTqHD9Tnfm+5zW1uLSG+rh231j6jxhaPOjfJK6hSE/tHWqzgp
1mOWn0EJvUPdwJPQ+bE7IfhEzPXrTWc46xG4I+5mnLOcv/NdXLaHrKDSA0td3ISH2dJxhsirZu3z
ivZcSoTChyAWvdf1h0atOk5eX+dOFtv2pSa8Rh/prk7co0nrY8zcsBTM+qe7aFlBPFm8NzQldpC4
mbPENlkeJz0w4IqWbt0j0zEmKQuxK1x2JWqa2oXlph9toJ7mjOlANf+SqEMwsOLIh/rz487ijkr5
XRcBLZaPu3UKxRtTIzpBQxoAkAjmJu8a4VVfJFk04i+GimxEC1mCkIjbjcZs1p1S2FSUyjmwV0oC
mm5Dbt4uH9092d4wsy/KQFc5AN1Z6C9WbZ4QBgoDpK9XgZTAh39T2Jh4l3Jd2wIgeiVvNC1iz/2a
+61Rx+1SmnkEcJJcEQa6r9hn80pAvsrn30Qf9s4I5iSePkJdnmHNUEDI/HkcmBKaOtmvkcQcnZ0t
JsXSYCn/B3FYFhYh+1TfphYd7Xl9V3X8bU9YFiROrUaoZy3m4+81f4HjfekzzvvaWelpe2ducPWy
8lLHxZujzpPkg1Ik/Jq+SzzJrxi/LrVD/Beia6u3zyXJkbYOWAbjzwgiKTzIQ6pAuRnJDRIltjdu
L2bbPLtkZlZWebei4Wrj5iRT+DJKhyx5fxEmwdawlTeOPd8CuErWVjzY03MZr2oZYXobPwlQggZ+
9Ivkn3OW1UuFB2/p5PUuBhlQpb3LE+Y9c2aiM0Vjf5Ee24/DnTfQn1tzIk9mvDQYbQJt/rGi5JpQ
Mgeb5tOLjbswIIKhAFEUzbAXVtJC6v3TNHNNssaPWkAHddPgfXiKPfOl8qxfiZlroXr5KLjdjJX8
sa2LjOKdDPMfPcSeOTQ12N5w2mPeJyRToJFPgHwJqJtQmNpw2aF0aEL851oj8DP0NVqGxi9Y+KXe
fyCTYBB0zd+iep3D+ol16sXKjBOdJqvYyV+60Xmdg/4VqYYKF2pEjWlbonIvTBvNknLmvlF/lqSx
XUTUYLgZB5bHE1TLj7BZKIXKyIlkIefxKxLW1usByxQifIpC0CY632GiXYyu/aQdhu5grfoMtGMv
caMFAryfo8rLo3bRbrV38tM90AjesVQli9mxc+4CfJIdYR4MWNBlpn4ICHAm1H4YhT+1G+E2n2Pk
kU7ybvR7HDQ2mFkPiUTUeI5x53RO+mYgSA5UpMEBw1wa9uHFG5urXdMBPZY7R3c/BJW/DIj7l0ja
KwEo24YBxdhKvDYUIVAAMP1X2qDZWUNZ853FADgHrYdHMoRXjj7M0IJAP4iRmBiJYNjd3BFAvjSr
/aorwvtS/54xkc1V+ddpHLUpLm6WjD42GCpZreoESATgVzVmb7ln/sS59Wto9klnMRmn4UzrJ0t9
ql2r2FpKRc+ol5QnApDLui8PZEP2Zlfdh2r8Dq1q3cXk69wZWwPtmwvVcuC3mM1mJmoLToFbmvcn
BOObgq4+2CEg2RmSB9KOOVO6kZk4TcPsr65cIoISUyWXi4adPMzydx1vKeZwMpd0pR7TPt3UrcHR
dxhZmrVxiYwKPJDWgxzdP6tdDqSy/LasfFPNOuVmQ8rfeFLvoB7jTcOMzSiDvpqh/ElgNg2AlRYT
ui8YEq40rdP/GM6ma/6HuvPajRzL1vSrNOaeNZuevBnghLeKkAm5G0KW3ptN8unno6rQnamqzuqD
czODArJSCUlBs83a//oNfuSV4n4m0GtmXs7EEDb+Qu2HW6TMy0g5RTj1BpnDFMZiYSba90BAEulC
Mt08zP5yF7t1hF0ZLrYLVfNhbltkB5OINldU3rzVvqsTDx0cR8FKJL4ZMm4DITfpzKzDg9N9Bhrf
16EOwqHCWfeyweI3CoqZHHkyMrH2QfLql3BoxmmZmD4Zv3NktQp5NshFvdF8b7xPp2NtGiF4oBdH
5lW1Jj1AJIq+IXcQJO76GLVl2qO5LlL9XakTUMie+BkkG3qVP7r5kMMyo30VjWIWGbXBLw6uvba8
gVBPXHnFR0m4SaDtcSOG6W2/EjF4NXrOi2vf01N4anKXOYC/FxC4nOmTlbcRCrToxM0o4ZU5Tix0
cUrQFC0036Z7sxGTH79BHOjCVFpwfL6A+eGlyTzIaUc7WBMv4Qw5mroPG/GqZv6NN1Qw5jgplEG6
hUIQzbJAdJOf1HXOkhBY8ob82nvNYYPsextKx4OuuJCNllbk33plD3c4dbFZ1ncof3ZaPtxjUbeS
VPVZhM0DhpSG2V7KkY9Wh+6+gfkhTNKeYrUh106kTz0k9abD5qHLHgslj+acZfTZQNIZCm5mqlbs
4W+8BiYqzrT18EOjmuqa5DkJ7KNlfxRRf2jd9LPs9Rtk4o9t293FcXn2ifCB47gelU1HYh6wF+TU
zjhXYXo3SLg4WYG0b2BQDOZ9BibnNfdREVyRbNv4RCqUKPisswWvFomPAWiSGh/ZCIs17u6glXwI
C8dAomKuHIyjMxP9IXIWcnC6GZ1NFK2KBss3i2aqEu2jMbzWbLiBxSN5CAwNM0K92WCT5AYzDeLW
DGV5SLnSq3McGKG9cjyqx/vYS+7RKw/+ncLVN5p7gy0WGbg63VHfWRRwReFVL9qB5WBwGnrrLc26
9xDzFjsiDk5jQqYD1OE8P2VmgMNDuzOGLV6AMMExz0OjSQ1t39eO89Rr8S2aI9iDZru1NevsECGG
SpeZK6X7GrLsdGYD5x4/AWz7shfbaJ47csizgAQVuydCxL1q7WGjCokBmn7Nw9zHeM+ApDWPcVDe
WUlz9uNtrd8B954oEd40Nw9mKHLZRzzjECef1shpJKifTcfLZwUjwy3JD6NRm+AYg+3DyWzzlzyB
GAltcebp1Vo1mCYEAQywJtGaJ7p5rE3C220LDF6rtxgaEuLY9B5kQZS4HUHckW+Hm4p02Ch4qPIo
mxRMe0PjLdQN3kNppKwGE3Mcs6mKRaeHawg1N1pmHd0CAUIp1wmRO0OMEgaKTCvaBxwo7z3VPEUV
VuqOv6dRQSYO4YyOF39AHRWk7LhkMpoOqTrYnIZwi4agOCOJJSoUZihSxrqLDqIVt6UzrEmiCLDG
Er1+GPFL81SiKVmh48k3hY8MHQ71zXggqgSZnnbWtJUT55ceuSYVysbus22PahxH2wPo/lNcsuHV
LWuVcxMW/LVL9w7VjK1nBsy4GBPUmpwxD6Glro8K3oHWzupDpEIQbj2k+DI1b/uqf4Xcsjc1RAgN
YSLYTA0zpwivXFaowap00C0dikiwSGIoqM00hP0GDzuJFlNAd5+P00qFZzCrnn2X2GEzH3TWwp6Q
r1w6nwISFms2W5OIYHEPAs+Y2jTnpVLlGEWsLB3TpEoH7AfNpWnWBVg8PNE5V+Zf/5pLdlnLI2kH
XQ3GCo/64KJZa+gmFqhOlUlaC0kQxasVP2qi3rpwcgYrealcNtK6TD/HQb0HHsIG4FXGzlUss51p
V9d4I6xlckey0UYrp0YyriGqtyMO9cIjJH16MO5am0U8CfQtucVXzfBI3OyDnpKLUvQHQ/XvsX1a
RX5+FWXNC6nIoCFd+6x6qA+90ps7FujBNiiGg+rh2tfq0UdQKddGIp9DQQpJNzXEKr1ceCEM4Q6q
SQgcEupUBEHovBFxYGUNfIn6RkU3Zrmribo8Ki2s9OZBn/hWUlEfY4Jec81bVmn4JHLjzkmVV1Mz
PqJMnK28vG6KybWK/mmtrn1rcJb06VaKZq8ocdej0zezhpNuEKjpxglrpOb1LvyChop5EBtvOm/V
GeWroTo3QaaePYsUWSs4V/F7XvsnrJ9GcDym6GgYj1AJpQ99ARKTxNVA4gXv+6seEzcSZtdD6i6A
qlYF2WpztQQIR55CM726I+mLtQJvKeyKUf6I6NTK9lKhOeJgV5+zrl1mlO5Dc5IR8ti+3KV+QjIg
ksAR0BWdEEYBRfNgwZyespHgnUAcw1tSB4Y4qH2M4V2qrOlOBWAhyrkR9TuEkPnAWaDOkp2bOSvL
9m8jY7hbUunexW1+CH2xSnX/Bb/QWec4W895qtr6Pg7ocRY+9gWK7d1H+DQVifgsJh8MPaUzarbl
ravuEa88ZRb7fZq9GqPL5pAHO4n5BBQl/J8tmDQ+B+3+nJ9xXzkGo3qN5chDVYsrtzHObfzkKene
r5t9n+fghnSbQ7UnhqY6WxZbZkOzexjhkXMivrgA+EnWv8W0UWYevxXaiQ4ak96k0YgIV8SfvSTp
2C43sUdpK7wHt4mOXe3tU9rrSgQ0AoCm6cabGyjnAcmSliRHpi5ltH4JUSNEpnIYo+jTlhI89ZWm
xYdocPpNp8cBgs0SaZ4zhSWkjcv7UFsOCVsa1llI1Kv+M9+wrz/gO/MQ4pA6tOq6qzugYrJATbAI
6wbCzC7RPuog2JrkxLhqdK3TYe1xdTQ8gnx7dGGcmkxw1blRYISU5yx9dd5/Th0V3UnfSvxKsLyi
qEqCamVWdYNVCPpc/CQPevTWKvYlivKX1tCPgeymd/BSIgrNMbuSMBxUa0o4wZoTdlkJBprk+7rr
CBXEEtAX1adpKw8j4pWk6Fc9tkMYXdwCNNxgm/yEUbUo00NDzFDog1oqiv7oBlf4Dj/IyjppTXvB
qIkILEvgE0mMvdZa69aafNgcRr5LBM05C9+LGt0w5lDDIVSjCD0x2bdx4uGZUaJpF/on4faIwoZ+
7VZ2dYEO99F6cNcVBF2HomtWeZnnzxExUIvig/2ALl9pQDC3LDj4Yyf3Ct2hFcU6wVRZEQIcEpIZ
ZGZ0N3YIwBOJD5oa3NA9KFZK+hq0vrKJuo6utm1zDsJCKI/Tu97xyk2v+/Mih3cpKrW6UkHK5z7W
mBz7uyqo1lWIzVGStsSM6JvIYNi4KrQABuzu6480TbTf/6Y2brLMPYhTlSqrHbtBuZM+NWfDpcyF
W41zmTLbqRh7G6kSVPK+XBhKoOy16Q+4Dd6+Zi+c60NsEfc+tPuqj7v919/AN7Gp00ZUTX3CFpM3
9s54NjCr2dfFhPD5WjSsEKa8qBrLkHCVlUuOL5oLu9z7XVHuvSRBSP+vr0vciYg0wR2oVvuzNZjn
IMQIPOkOThufpOo9CKx2oHPPOtptEI9rnJ3z0Z7p8Tqv0T6MkVRm2shCZUHLEhEEK5XIH/yH3iUx
QVHYP+lG2mL8a8dzgo3gb4/NycTFHJ0MLCEXrhaQVROcPJx+TKI89gCMiJstSItJr8/zJPZWwi0P
cS8efD94QSsLEluJ+1Zz7+0GsyjXvIWDlUAdQqqriewhxdKRpjNCScI84XoH6jGqXz0MJhZuRY60
3VofhbGDKyk2MHFjIAEsU/Ezc2Lr1VSmBBVoibOo/ERPI5Yy1a8zZ7wVuKSGKj5PLT4omTo3GmMb
q1G9GCKC3BrMj22FtNuxKZF7MGmNUXmHUvfKwKkpXfIVnJGWiLIC845OBTLqprK9wLvNpveY6USS
sJVQ2b3Cgb/FZf5R6rgu4m71bKU4ygztHbprCNpSuDSY2AgTF4IU5Fuj56gWqdDnaT0CH4VbWoBv
ddmenYYWki77dr5sLGcvoCIE2K7iFHJdGjn9F+S8EZJfnM2fipp5O3nXkItOM0YA+2hASZm4gdac
oiTaarr/igN3srAUINAR/g/6co8cU3dhIdJefb1XVbRobp3koBbZbR6PwAo7PDOIUinwKGmC98AV
kzWosinh6Y96tfIUTqJ4iMJ4JaESQtbMGIYDuZc1vZmqLx9A0a+M8qh4po1CXj2UbJ7oiqhtkHvC
r5wahLazND3/rq/7bqba3k6Y/T3Gi+UsqgEJQ/c+q627QsonNfEuGLYkS03J10HD4xtbakC9x+Qb
NBegivZ0ACKieO1z5X84I66Gqhs9lHVmL6weqq2kMpyFrYU3FdZHtJzI6uF8QKTTU6IbVDC4VcdG
NvfwflgoVfWYCG6uQDTcPpFLjw1otA/yAqygbj5zRUYLtROrRispItOxQErnH4sc+Yg2s/GzW0pi
4ShUlQXYZrOwi48IH0BO2ghOipRnCWofeiR2AZxzWGNbLMtwQy4omyXqCoSIPuIjgt2Ar49eMJ6t
7BIF2M+NPVGaEM7ipEDIzlNYsMGnC4E/Dvy9btU0Ek5pgsdQ4VVvhR8vZenvMUOydnG55OD6EEmy
0MDuF5CA4i00vjsVItNchqs+orcaI9nG+2cTJQi9DHQeuUUzRXjpytCiaGGPZOthnw2kCit4mwfB
wTGiParn2zrFIx0nBfyhBec3O6EzF9o0X+EMORhaZm7+BH1z0u57Cwq0t8Jt3pyiBWAsMxyf+j0t
QSJgJ+jHsY1NpBGsiC4Lm0768ODiDR3tqQvAwo0WBioDGir9Dal9T6sP06tAIQxO9u646hqxAjAh
xsF0UWDUWQUWcFSGDA8YSJVP0C/mlq6GF719QtJdb8apgocGtY56fB6DBLctMKAl5sLxTnPHNzuP
xCrqs3FupByVDFgZ3aweSL106jPGOXSno8SY55QaCwW2DEVzihUMtAmX6JQ5RCfiIiHyzuKMUHHY
Cf4V2B6ULNsnNsHNIXf7OBvq7bjWwjHa2kpwqcfcIPNKoP0U+h6CGutnaq1JvRqWfUnwgzF5gPSA
bMuh/QIvHEwZRbxQ/eFVCeLuacg3VZ3hzEZbVs8t9gDyFzZKPPSTbuVexfmMHGVj2ON+r+7zLHse
aPHurdZ8i6ISRqzCma6zYV37m9HOyZLSNJSkjjeFMbcl/gdsqux6+qIQBs2ZsE2outVsysfJjkWk
pSCiKUTQ6UtLRurCaqzr//WP//3PdKPz79km35KXvn35H6Ys/QdxTf8/BTF9PSaip/6Iefophum/
oKT47cs/XrL3f8xeqtf2/eWnECe++MpiUiz1N8u0gF0c3YbsrQnyYn4PY1Is7TcdgrduWbquC2E7
6j/TmFT7N9sQKrFyluo4Ltaa/0xjUq3fXN1xsHBzTM3U+Y7/ThqTS+LTD3E2yEynPBtCUEyuTBiq
/i3OpmXNSy2vHBZ4cq+JdzlgUHnIDvapOLgn5YSV6Dm9wr6P/8ortqaDv++34d7ekFu6y3fmvj1S
Vy7qY3Iqj+UxOOVH5So9xsdmHx5hcu2NLemzK/7b+Nt+F27Tw7jLD8EVuqZDdNUe2kN2JQ/I62fD
QdnJrdwmm35d7KwNjdF9smuO6MJPxbE4hqfs6J+8q3YfHYOjuS33+jbfD+sf3uMfo/0fP+RT/cUD
Aag0YCESd2Vrjs0D+yHfJ+kVwmxyfHlHOUIXj1YSY6D/2UdM8Uw/fISq4yugD3yErdCXRAkcANj9
+iNUMr6+v1dCu7gJ27QcVXzlWv3wGZ6uZSBoKfVjCNM2e4+bdKephjkPsJ+35LE0w5c0xgDILVed
Js+N2y6aMN2azVvgZgx2lpDf58Z/8kzRZBqOaZsaU4ARLX6+4XzwtDpz4hEXQahzSbw1R/P3uLh/
+xF/ul8+wiLLChaD7jAvvuV0Ka1nyQqhFqGFAZyJSaGIUyAb66/vRP3T8ABkN9C4a0xcYVjGdB0/
PFetCcI2dXW5AH9cOUp5Qnj3EDT+JlHjj2ogbAOHPpQiCCnNnU2aO3Yit5z5L3qcPf3NtWg/R6kx
eVkGdIcsKuEYruN+5Xz9cDFe6VCzxUxefbTfM4u2Ld4Jpp6dDZRH4Am+pO+JSdFVHJvvFk7uIGv0
mqIQLCc9N7Z7T9F28QYSCjN9Z3p0qe0Vtky4+/gVeOvAH1lmoFj2X0tZJ6vASvdJinS7xhXVypx+
6brBuChiAELRYVKOUN8jpsP23XtrsOp5HGF3aHP0aNQeHxdo5WJ87EN+L3lJt4Mlt0zFK86wpLdf
VwYAW9TnR0tDXl95GbqamNyWBCwAiRVkAP3Tc2z6HvhOtcHwCg5LJRdwvREukAmnsRIMGw0usoMn
or9vA7u6DbOug5aOkiqipVt2NNK7W/xd3v2YB5HlGuL6Pa03PNYV/FMmc3OlehqxyJn7Q6wj0gGG
wezQHPV3HABUvAJoFRr00EiHbCFYoVnjEHpFl6SdlXR1s9ZQ5p0arqKIf5GILKEk4ELIsf2Gk/Is
GWUBtMTPKj0sS2iJSo2thkPBbSMxQ3RFEDUWdm8NxPM8QUziWcZ1qS6FQysvJjR9Cd/YwYQMv330
zHO9QkYqjVuCq27dNLzkXc6vqow9J4wr1N7oSOGG/nrw/Xm+aarKVKaw0nQ2j29rGG5BNjy1nNg1
pXwyh3gVoJWN7eJvxrj2c9zaNMR//pxpCvwwxCsfCaYDCLToM3g0afSSNi5wsHWGxrlpy2hbO9W+
boNNG4wHFK/zjmXGJbw0LrJFbz6Z+Rohyk3umeeBY4E9xC+ulZAxFW5//UCmzLx/5cL9caE2Cxy9
cpO99NsDAR9I00bE/QK23xoHkKU3CqB94kNtcfj1R/3VGkTLwVUpGlwNp6yfn0kvAqdAegUACxO3
bsp9IrW/+wj1r+4Hi3CbkkWzXNP+Vhjkow/RUTHl1waiO9WpcavJZ5Lmr3vbiwbBVnP0OUngoEgc
FTcsZbQNZbmEwXnjI2O0/ewDoGnGKnbpPZoABf2guns27XbVJChPuHpix5ZWX9MyVG7G9Nkiutck
iYAHHM+8AplUh58BCr9Fa47Y5LTjsmsgdYdoEiwjuUOFdEqx7BfjeEhVfIjy+oT31Kqp8t3Yqheb
npwmH3qDKyJzISVYLfCSj8Is0TwFmIXF6Faxi0h03DyrJVF1sCPchZfW+5xJ2tf+VpB1oUDEFD7I
8sSaJKmuwgebXMh9nN86uLxo2cRJ5Xv1NH4p8GDMBo9V72FEB5mrNLNj/ENhZvr46OK8/+ZBBdem
+C44A3EDYcoSxTysgpvcP+LLsA2taD09cXhlSBLVC8m4W0ELHyW/vzE0sgYxjQ3bG1eKS4dLAK1K
eBOVgSRzoE8aW+eeJpruqhvSHPa+GWwaC/98N1ybXnETy3QXYobqoRyYZam71pr6hOnpqiSWitCi
xzA/IR8uOqIJnPKJdgRgCi7LsLXiWQcsBgCHXY6ZPg9GsUgRpGENxDAUh3DQLqlbPifDVaFkO4lP
BMl62dM4+Fu4ee7Ik6nLE4e8haWGG5bIt2n01hCYRpA9RR7oFe1F7EKF184ABquolA81UlO/1pA7
ZrtMU99kPR5Dj6IJ5+Mwuk9Tc0XW262GWTWNzvbB68u9dDAXKp1j39Z7AkRvEpGsCD+44WitCHFw
MuXoqv42hs4fJLz3Ilm1IT6klX/HPv0yrWmidc6yDI71NQd/t3VPddvsaanvsyZ6cpAvOfkEzBTd
4qLKcJuN1Z4HuXKjZF6C1HSQ7QL88IQOIZGYklQNUYgUNwQBrfGlWUVBftfECPwU3m0HGTXjt+V0
KmCtXcX0Lk21R+Kv76yug8jj470Eibesiq18aYZgizMAaVgVbAfHJLQO+E1pwrXv2bSE9EtijLDY
H0OleB5oOLKLXiJfQwlkv8dxZi5ql6yjnEasCNh5VLOaj1yD0unLJjC6qYkPyEiDZIh3UDJNHg7K
msRajAJq/1BNSLJ8UJWRjGeISRBBl91A4oZ/O62xorafNaf7cIgWzkNkFqzOMTt+lea3uDNci6In
I6mp9hYgUeG4t6Mc1jj7Tp3CPT3CFQasZPPE/Sy244+wYN3vxaHtxCVSOwSS21J257E7BPQdSUVv
YZeQv0y4Pb4F+0qNdg29Ar/P3+360SCgI/aaG/KUqvk0lwZ6N+jqQnyPZ3227GPzDIN30zIOC66V
PsBD1cAyxrG16TiJMKvNgV64JYMtRJMn3c12jr5ppi4+qJseGOexr/dFKw+QnIEmvbyA21/Tb09q
slWH4savJxnaS2lcmuLGCY1jFujDnI4pPnZU5W5IW4vCtVOSXdt15cxL4JUE9GITN30y4mw1fYdd
iQN5UDuKogXNhbMHc3j6CUsOh0C1zoqf7ip6zgMX44bjAaRghSx1j63CXpuQD2vCJbI1+qJXtQKB
SihJlepkV8mb2zV7Wb0WebqBJfy1s/Zhiu6mOhmkCHVZA3sclNElio38h85ae4F23yjqwfLgYbaJ
e54u0QBqQTmzKl0EtFGAfXJ5IqXgo8vrPez4uVCZZXW0HiS/1/OOkoeLoURO/UIHhBnasIWbzIdi
KHEDwR3A/6Nk/iO2+Y+TyDfw4tuX/+ffQRAcNf4VMv0fQBn/Nnn6/8FQaZWy6p8Htj9lSv9XWzfV
SxL+BGFMP/I7hqFazm9CTAcMSzOgnhjUI79DGK71m4Pt93TqAufjqPlPAENxf1NZpE1+xNEQprkO
P0Tq15QnrRg66IZtCWHiLaq6LkXft8Pk7+8M4OUvDpdf5c6/Ki/LVDUuDeSC0xwnTEP7dmK3y7C0
UK6HD1K1DqQsnqQG7yLqr3up3bKPoiJBQWn0E/IpV0YafX1DTBJ7noanOnePBvQ5Gbh02bvrTGKN
3EvSh1m1Qvfog1sasKQMxb2vE+dYEyUD4fOpdognaMaXsXWPmUbEm9GaBx0lYxT3l4nk+sMb+Yu7
VMVUcP3pNsmgVoWpc8/fT7hjEDjVdCZ6iG33WNvdY57hAhyrRCEl+Tr2PGwuJ+31gFMGxgkg0Uc/
7K9zz90YibcxCGICQD6iQJw7A8RyIeUjxgKL2rBuJECBoxt7x2pR5Bh7vF/mhC+thW5u89rYMTg2
oNDLum0f4exvnYQ312VvkjORn2GZrRo7P3Y3g7D3KXq+2PfoSXcrZ7hDLH6YniOM4i3+RhtpBCeZ
y8X0LTVxPb4kT9MxtzWLgI+KIXcxZHeGz7qHWo1jK/rfvTNGxOr2iGaw1kIKyjs5VmFIAEB8h73+
neNP8SDcr0ULpIgRiOTnuM3OIjToEppLZzS3Wafcf/2bjrdbhclt0F/ga63HLtjUsbnvAoLmFcoD
ie+T+GQtRfCQn6GeIhkTEHjS4ky+8zIDre0CBloenKLRfe9Sd0N41hbfw785UajqNHJ/euUTcsMU
EsI1dYdT78+Fvg6/yJZRpV6MGp1vaO5EE25gMD5OQWlqeLC96sMJQ7xQemgWpf8Q18PFqa0tXuwX
x7a2NUJK2iyPsjIRlKFlLq2DqEgjE9Elhs2LoAYPK3czEtPD0r7yY3NHPxrtOyR13zJ2hDQxM+Q1
zasN+MpTDHffSZkBLgo1Bopw0rN0mSG9vK5VBo7gKSX0ROglO41Bl5/SQkHna5k3Dr43FHfH2OJt
utMIKM7Th/mGuaxp/k8XFjvdCquCNQYRp2nk0sVYSd6WgS1xDXOSo88RhtI5H6O76Y07k6aM6/GN
SdcteS1Ntva7gcRW2zw4Cmw0MYLtM5hy14caGsEgI+Jjpkchjk4Mj2lkm/wipsv0WpVSLmSFySie
I3HDEUGL7zIfKjnHBTnBPh5Dp/fm088Sv3uMzOahKrpdLbJzpTPsfG4yN7cGBqkz2QYnTNZgPQXJ
XafHyO/zdRRbWz59kqErf3Na1kGMfxowGDjiMEGsi4GNHsjJt0Ooog1tiD2Ycck9Jifkp+kZxuTB
Co/JiMVNrPMMa2/+9f9pguIBmWc8ggDf7JBb5719rYQ1f2eW1jXvqorIInOoA/LJwOYyxvk506fH
nK9RlJ2xZtvpXnBSkvju14vet9M/wLmuqmwSri4AM4EappPwD6d/OHyyFamlXujfbqRDHs6Y3Bkl
q5pt7OrSfc8TVhfuaRpbBnInGv872RjLaaXBgvDFac3tmHePlWreZHgaEkQBRF2S+8iS/+uLdaeH
++Ns5WJZmA2DfQ+/CtD+ny8Wl65GaJOoXNJPWkpIgY/TnI2G9nGMK7mKg7SB4MYK6ghrJrOqXjm6
azHUgmeshcuFb7rqrCb3dlGTnUyPfpKPRIW/8qMC34xOeygVala7C8DmElgrsgjdmSiJydBdtC56
xwOQfCtm/6QGTWVrbY8v2LfwrWMETbvRPkUKO0FGPEuJ1A06lqPjoKsgC1WeRJXCekymAKt+sGBR
YDluxMq4mXL/iHm1cepDBehgrTYzBD89LepCqTjauilfuUhJcjd5q9P+BXfiaSMaXowgzqBu+M/4
Ep7FYIZXIaE6a/r6wIxR9jYtqFHRXxS4VAaULMZhfNe4SBnQunz97sq7R7D0VjjtMcExeznGTGAK
lqPAZgmckCWA2evAXV4pJpesN8yuOESYZ4zElUAj8sgyURPoGR4JfiE26TBipEaWfe1Fz1HKMzKb
x7DNKraC3Jr9emD8aRmfBoYtEIC49lerZ8K4fhzFheVhCaKIi9+y0kXee43WtfasrRinAsg6TCul
zA0ayB6GUe11HgUng8OhUpAo3uVnpsF1xer36+vSJtj95wGrq5Zu2paqGRRv3wdsliK8JEDu9+sS
evfoC2wrW3OHP8anD3KGTyLrV3+pI/f4tWf3OgZ1isMIcL42YCWnuDCMJd3Ujc03Eil6+vVF/sXD
01V3wlVdQc/Ldr+BXZDUIR+Mobg48EBJZFtNlZ0RRCdSHe+musMIlXtsgI4UqtRgBjIJxgPXp2Dx
besmjqjdiryE3a+v6y8eHs03zBXRa9Pfc78/vK43FGdox/brugSuN7EgQslRLeTo5h4/kr2kMqj9
lmMs5U8s5cWweLX4sTA/zUNtcom5vNbdoJopHobPuJWTUvI3z++rgffzSzZBywwbBczUa6Rd+NPg
Q8OfE1k0VhfMOA6yoEaQFME5FSNbr8SqLh7l41RB5om7mQbiVBNMW64gES33uQWeH4ZhxGBQpJEK
j15qNxW/GVt0Br1TyOycsRxHtXusMD3UoREJXLSnf1caBq400eGaf1Mc0W350+i1DFvY1EaGxhHD
+F72+8jAotjNL3LEZ3NaGRelWdS7PM/fKgWhbBAjgwrKYWtj9wV3g/lWeO9iwBQ4VliKpS9IYXJD
zFTdIAYwlpxbnaHGNtt/INPqvmL5mKR/xzzyHyqrNJYEcV+wdM52lUoWYzcqT18rjwfhA3oMzTQo
h7VHeWL6p6DCb3DQV02Ny+SoRoQCik/224tBYg51FbV7SGxYjoJuGavQyRym+8pvmVHZJMHv2Axy
3dQxkGff8mFq0Y8gQLa2k3wlRpZAX6mzna8wfoRBTGHsDC+QHMZ17mbDUhbwVAyNbcUgk4EMOUGU
c5P4K1Y4vrevg7XTyfI2L9COOEjwZ2RDvuQFRZIfsshXTX4me2la42v8Agc0tdQBiSflXAT4VlRk
s9F2gScdK6i2USkgtqQS451kNIMIXHAGotzrCMPCSWY3OO9xML7UNv9X7KMgKxqVi3IvivxsKJm7
i4PusU7Z1YhBvUiyyGbTqLKLylmLseDZp/hm5pqerGEXc7U9m01tp+caZsciZxrhLMFd5BrPo5Z8
PpRFBDGex3KV2u95PyVhRsj//QJCcdy0UMmwozIk6xlJdgBpjUR4E1JDBhHbqioQLEx8HQM5Eyqu
EyxFtlY3utOpKGYiT7kwl60YpAz6rpud68FG4KDZAdvdVAGU/GaJZ/Usr3JMHlHnowHjRYMBYoRI
6vtcJ1/RIZdiTcOqArHl90rBnVc1B8upGviqHhVPfHaD+BTkGmJFS3iEIP4bX0Khzzs3ODUj7O88
GbV5F/rPiundx07SzJTCf86SQaxG7PoWUcjDibuqmys93SA5yVApRKDODF22Q5IQrBUTEQK694Vw
eKPIQt5pU79UgXnDhkBFrfOheRs8j+FUe4Sst7DLholV2CwNP3/rKJSPis5A4KoyotRGXF9TFkS7
wQF/tG4EoDINsaHcYAnmnfxM++x0KZbk0xykEwabsZeDOr2zmjNa9hbnPgaVIY/XCRht0muvfUxy
UUJQGf1ez9PQmbNrCOw13OOoFAwRR8WS0VM/0Qe1WMXS8ZxubLQN4gQpYXT4i6tfbwZfdfXPiywU
DU13dDrPuiEmJsePO3ymNbCD1Ta/OC1D3JqyIUETSnPnZ/YhLjiQUZ/mvnXw4c7OYn0a4JwvsH+v
OHVNR9QsMZcRhaziGctfX5zx50MB1gEalTQ7KB0d7VsRTWmuq32g5RdB8A0rPpkA/fVUbeHLs5Q1
K3jPziV8cz8dI/2sv3ZUho+jWVvZBc8GpdvvpTZ7ASdixzduyBc6T3vBF7QbZ2enMLeoI9Y5DZRp
z8g5HqSmdR7y8jiV4vVg3NQedWKcs5kM2TrimdgW/HCDW8amqwvDk+5217++9a8D8rf3wuYHMmSB
ThnmdxZEFvS4eBGzdJmGIXKYnYHhu6jEi+9NBt3x3YT+5NNZp2Lz4x2hr9k6MthMiE+s6fupkLAp
PDIOzooCIKI6x6zkVZG5WvGzY82o4jz16+u2/uqVAWtZXLkw6I99G0+K30Ekw5rywtqD1rcOIRxD
Fp9/vSmJimVh1MwKX0EKFhOllne9duXYVYmcUbxQCL8ZTY7xIbGAQlPE3Kk0ljY3vpsOCxunbIul
6OBMi5TyhGzw+7ibFux2WtK0KSEjdt6NYPwEP0A8WshrXq6zdHUSwHQ1HuDEBMOcMw2FjpWRcCpA
BhzW2IZpL1JnktWiFKxYRUjqKrAR5jptwQKUKkQ7GRFSBKNidc4m8zOOwUDH9L2nsr0zq+LKkYw/
aamfXzts4r3bIScOe5wyInle278v5754G99Hiq6aqk0tp8GX/1ajV0mclnphY2ocAYNgSBIbwCQ1
cyE1977CSRhwTeicQmX2hvPAhlMmRrPxXe4EJ1qix3wqhSzWH1FwFnGjpVCYFxjYOjFzI5DYbTSc
B9lC6i47TyiV3f1fzs6suW1kWcJ/6CIC+/KqxVos2ZYseXtheORjkAAIkACIJvDr75dN22GRCnHO
idDItCRrQKC7uiorMyu7FQxRMOpL8AKP7AIhzWUwI5somgutNyXUNpkiwcTx7ysTaG9glpw7aDRr
NtrxMnbHcNq/FXSxYYAC3bLL925FEQwudvRe9Yg52/cyIWQzKBFR2ALuRN4xWc7NSVSaeTCdBGF0
Y9Ov0kzfc8MyTVacXD7e9sG0fDLhoj9fDT5Kgg2ziRivWsHbZZhGtwCTalz4IVvaUqYPKCfW3DsT
ky+GI7Lu4a7rGL0xpOUDh9YWHwfDcu3NY9GxJMu8vN0yRIjuLiurm1GitKsPhcPZ1bjxTVC6UIjz
b5hjPXqoEam6Df6GPOILIhMpTUKpEiKM0nSAs3xR04gIndD8RwUyI2A4pGK/+WYMiUJqWoalpJl6
nF68/po6SKHcpsfsqKo2P8ON5567o+CwBZ9M6v7MSVRIG/v+OvI7jEGYjnKGozZ5VU7Sh8CCgzfm
3ZiGgyhvM/Oe2fVX3ZovddSy7kRWlvqG/e0W6JYu8YST5cXQUFDnsWseARIC8r5Z98EsOWwZSZr9
yDfFR0Y0lynnJL6MT40GdTLpsDvvsDY8C+c4HaXr5J+0YHt3YfKjI30QNZ5AzyIN11WneSekCC4P
r0QcA8YX3qBwY9wWQ1OpAh5DRnefFC3gRepSXCtDhJ/IcK+anQpIWM7TH06v5IoDrpwbUCjcb/O+
eLCxf5fj+Hy/zklLMQz46i7rDxZSyJvifTPwLQYnPjGtDZ96SgikcwMjXcje3SwAKOmIEmC5q9Ow
5lWD8zf9piezwBVYW7BUXlX2XLGKrDB3vgbN4j1xE9meR0XNlDVp7Imbppl9cL0ZNHcwR7yN4w8t
eanjKyRtqcMnEgre2k/kiLxZk/wI2+lnOyoYpjy+qUKBn1cY4vOcSqZREdmKNYlGHnIXCozAyhFQ
Jsy79Lyru5D8f/4ewPu2nHlkV8XwJRRekyKSOUmS9DbYgGOPzicGbzBD2CG7DefAOJ07mDfdplpc
p/P4nrKB6S8FauoaG15S77KXgUX5k5E6m6+5y9UkS8X0nDvXLBWgezL3sHJQkpKwlUvCsestgJN6
3kPqsAbmfL0ZeA4DP1m05KYBMNAQzD7hqsHRYpZMgqj0xioS2mmsN1/NqsLstF8y2C8Y7gQYM/Y2
JXcZv+Nxu70JFuTMzAOAIZG7HgPpeFJtTJamnog6NDZ6pCt+c8LMrfM21VLCMx9XQedrV8b3ztpZ
X9Yl0h+IEAzoLXCnJLEtn+zSA8l8xHl7OunmqJMnbn+D9RqPhLdub4wTsSS7kBMkn/ONFpTQKfh5
pRf4hWWnrabEBhnwMEmBJh2RSTcfpgIzlxpkkylLJ/ma5Jbxz9uTNuORMJ11ffZ/LWLLVvT7x9Lj
KTRLFpm7AtwuK2CoMnRI1yc6SG1bkrWuKPH9gtmiJWvp9fQg2O8LxEEM/4delxv5CVT4PZi3RRdJ
Jp1Vj1ilguoBSTfM5hCmHmacSuCypfuQeMMbLS4mnrxV3a/mRT6jCcSfjUtqunI+CepNG/L7DNyE
t+zSB0BU/DVdh8AYNMA4ltyBnQ+uUtLSFXBRljTB4FZo/2r7BCHhzuZxmLwfeaMv1PhRBrsRCCjy
aFjsp65lsEarHVePFqKXgYfxKto9uL6b+B463IdyZA+pjeV2qw8pvaLSje7VuqKKtOg2BToKC4pA
3AneGryICQHRTTjg3kJiKqStnDiPl8MXAVhdNkM7s/48pCETuI+CRoKA94/WLNHbScg043QPjBkm
hgNsTcsKAo0wzAJxjZI3wBVU5RbfBoErs/gqTMkmhNmTaQAin6szZgrArqm3odg2NEi2c5zqTMND
AZ9vmaeQrAFhSNJffw57ZDDh8FDE6ddi3ByDF6oD/Hd947SJwQ6hX+5AJPoKNKSutYhKiA6G3F0N
wbQhf8bAjrL0Ld6Vb6m/EEXk39QbGNLoCEPtpZoLDRo1Teh7GTjm3ibAdpxTagzKx02SfliX3RX3
8VrAlgWzyMa0uLWghVy6UB4MA0Ncw4YY6QaSw4/V5q7PHIZzBrdH7pf+33vPGRqgn0Sk7mHkeVrX
fyG+tUteMYZxadetu1h9ELKKgdiDasGQnC9cuT87yi93w31aFw/5crhDaPUmqTUXefFe+wnHwEs6
vkeCR/RCbUFyR+8dnnScHJCxGacAH3fRYtrscJJ3rrqE46OZ0wGm4tM20kIURC10MGQCdOcBS/sk
NhNtgjH4mK/SO3WEgTAuVCjlAXPcuhZ6i3zJawaUj2/zsjk3iKe0DTGjAwdhs3U0Zar55diDu1Ux
nbDtY6gRKLTUMZ9+a5s1E304mo4QP887l/7aHKIYWnMVW7Xk2DQPGZT0VpvTXb9J/M+vPzrxEg4f
HVVylrC6XNgFzx9dEKEzKnxuD71u6Hs0G0+ZtfGexU7UZMOm03d3Hb1tguZJWF3KPGh1z+1GaJ8m
h3oxnGO5xwBmJ77pMlAP23ujJ9o3wF/dhUvHuVmzNufc+mnzJc1BwNLFQzqwFnD7hHPzVTGpqyOa
t7v1a7C4D22yTSq8RtqXL/ACpvrYLp/KWX5JP+ycs5jOOGdoEl1pzZuBGvZ3v09uBXPQuXR4jOft
u1E85YG3s+L0xX7qfVuRCKWAOUVy0vILyoT+N0gmhdG5ksBuAAZlPlCwjW9aGr1aoMMcSakYAhEO
Ks26emCQ5fkUjd8Tj6q+4gFx9Oi17srrj+kFWDuGqkRfMJESxt2vkIfWI1f2sR4XuUNZSFrMbtXy
VqeNp8vRFcP6zS5NiVO/zxQ87o54EA2dJLWz7B3irqpcC4GsQ5N90h1qFgOcCfgdaP2cBkN0UIGh
BynwKN/i4qFeU6L8qvyLcTiGJL1wtCe0OiMOBwSXke3w/hU5gshE42raFNxwbUA63yMnAZsSaOWu
y/CGgbdgqRVLqBp0ZxEkf+1W2mR0aGkxT7yfoTnWibXRdD+iIVZSdzmG45zuRduhWjrdREvxscNz
CPsQRpyJGNFv78x4y/EA5YWFYFiVeIOT4t1ZWGJVvM/XwEfM4ypr96xjkam7byj5zcb5mo/BNTqK
i3AFRESLnrbOg7r7zN06Dx1KKmAjs5q/n8hoRcxQYFCTXhWwAsQEb0QB4fW19ULLKU7o1bk+qytF
7CEmzl/PIJmbHkeoungUESCfZxfNovio00UbHePmb2mzuYKl84HU6I14LGE+f6+qXuyCJCBdrrvy
oSXy/Q8XRocZPogLf8pL9ypzJPxRDIpSAFIARggSmAEpFtxk4Ky0Jppy1JZrWk8FZSPUCCXLiqr1
YO6EMNI6+PAvIAOlLfuLg0w0C5kKzxJJ9tKaKTEp5pDpghFQpKJKR4mWgCxM9oCHMmGJMS4uRSdB
qA6wA2RtszPlCvAPBBgJICkTjgCYOgU5BSO2z2va9GowitYhlk1AHuT8TzlmArEN7MeHdAVX7fnT
drZpSkc/2N1UrWxxDOBIwCaCS2AhgJC7TX2ZjmxDn7C2JXzMCSdwCCDKnJcduL9uOyIosrTohllp
n7o5QZL9KmSzcKKrYQmJxGHeJwQTxRAA/c2FAx32yBrJXngWFMOpL/QmClN9/+/FOzL7h2EEc9ts
Nh5YLGvEkr8A4NNpccmMlcsyhYUAdKmjKK+oY9K+/5K30Y3r1R+ESzkFCwbi13FsM3nxAqFHBKRH
cNmSvUWMRTiadSecP4YoGEIGGEylo3bMnOKU8ECFQkRxws/4kXwQ40bljNk0T03EcQoJy2yEQwkv
CERSmqLrsZi/W8wTDk0qHBQYNvzT3YRSdivyi76++91+cCYUWK1k/dqQMStgSm/UEhWRTnVEM+cC
SFxcX7UxtyDvgPDpXDUAA4Lwm5Hlu+R2zcafYU/VLS7UtKbetEk5xKS84ydUIW1YHyR14iSZXtXn
+i0d7PfNNr0MNxSKA6GcxR+UW0zeY5tLCWzIU2zN14TFit+zAhCE/TU4sDKUCDkDbBuK19eXTfTC
UyEvj0OOnYT+xT5zaAq6cUzrqnrEM+wyLSistrMfinniKKRUFe6Wr83BRleEHM5S2wqAEliEyXlf
fXRJVpWEuCsqx0HEMPYFya7+qZJdM1/WpyVnxI7jMJzZTEdFMnGTQvkcIsqlux44u3MMEWGJk6mL
UFWwVNsRpH3Gn42YL2wixVYtn3Kgc4EzLP6zELxYIOImidGn4Kh6GH1tfBJsboWbJtRSSh0ZV8DM
wPpIcI4OgyAcD8aeBLGPtAJF3vONNyFUQn/o5Y9atPr/u+X4aFkUnBqqSfKSwEhPyB1gZ46rB7fF
lceyGbCiAP770q058jna1IOMt/hDIRl0O+8R86dP+ZL8GZhdxZbur1amdq/K23LFWmsAYyhot15/
kWTBO/WVRHpKsUgtsTDSMavj1syyT6UjnC+05DWaYywom6TRxtDhroO884GC2GPyu7ptFuH1riah
PgmPEVsj7ffnhwddfMTR8KZIt5E2P79vdDriNWhn/odI0cwYw5Rk5lFPecvkaqdI/wOb6EoUmJwe
VsgQcG1jfZ/WKmbZUFcaOlUBpyDYgO2hQw0NN0SPhH1UppflwLFcQlEQz0nbOG3plhO8YfpfxG11
zpTSC/TR112e3qrihmYJh4EYKbpijv7Fps9gIGUe3WvXpg5AFO6ziB0jg51wdD/BmGhzrpMCPJnT
lX59j/rKO/bulId3bErKywARtuvzO5UkJsAawJ096E3nmbkzA09ISS8lpG1C6PwXwVZ9OVtOAGPY
lcOb7Hr6djToIQFjvJbReqDFUJBIkbzlbv4tqZyT1y/YUjD2LhjyapAAM6UuevW9LVEY43Z9PV/u
ggpHqylJYiE+KZAoGRSt0/JNIdhqJ6R0lNJU3UiHN9U+WX5Kbqh5OLiqAhduIFc4PS6kAXFVOsZb
awcomAzJfMIMAtWr84/ojErY9Z5F+gUUfqP33nS3xszQZ8BRg8ISwFpN6uyH5eAoLxKpWPxMcVbE
Y3n9frz0AGNakQQdWsVJuo/bFQFGQFMyqx4bUhvhwYIFlBulwhMrDqZf9CEXAnNHhaVnGcYES6pn
4W+m54guYJdCRhdBTG0kJRnOwNx0EpAj13sIv2VQABB4uhzXISnn8wU3RcTYdZXFD2YLxLMy4Ilo
i9l9ZRNhvEi5CUmsdHkfhDezdIhSYIFdar6r6eW2/LDmLSmpE41NpclxUO0FQCMDHoT976GABqDa
u8p2vdgs63gWP4SBUnMYlekEuhwAqteZmqYdlUrebLB1dLX/YTG4OWhx2QPUd4voKaaAPQnVybA8
mhB98ontSoQV9Jtmqp4afF3NKuvObdu1YWzuSeCmyem8NcmbZjswH5oBm8RU2il6RhihPDmF8ylw
EigaIz2sbT1n9p0IIRs0ld0CaDmJx++q1JyEtkPJIIMzx6EpvzWPLo50F8GCqrrOuZbBO8EZ/LYY
sKwuOF2O1TuHZ3/GkQWe7CPzBPXYy8iGYDnDIjaMHphvRVdnfaWtaEI1ABBJwL+9Yq4E7Yoqu/Vz
LHNyxjUSAC3NmSZLOofgSnqsYDJkohUcI3sdVmToUGPq/AQamw+dcu8RJwXuAemq3T4o/JcTaQXV
vgofq2yYRAKEB8wG+A1JqXfP4MlrHYOqIbRBVC2+vkEOMUiui2sia8LdAPuMvTsX5MWIRety+6CM
UioB0tHzjhnfqh+QA3+Yzfx3diOTUeZLCiBV7G5w7S6I4qN5P3Fza4h3Qzr79Pq1WdnLs+AbQjjF
QiRDJQwYuZ/RMaQRJ7CNGz6oo93VZG4Z98hQ32TgkGS7usawEymQBDdipKyBjMT53onwI1gPnHxH
6SUBGDAsyz1yEOWuLrIJLnwCwFKRoDNP2NyRN3AQfcR8CFxkDzHeDhTkz6NPUZu1GlDeA5RURiTx
4CvEBblhrnd8r4rXnY3fdXPLBdGyoIgQEFYD7gMnKNozWeJ7MYPjzwJRw3wK0h+vX+PhwuRs82Pk
GRxzASQTba2/qq1hqLdEEX8DsEudQURv8JbU4dUBxpculTg0ARW7NopTGnZMh3eT/guy5LM225FI
jhe14UFSxXWB2gdekkA+JoLvXZcfwmOO6w2mvBFGePA01sBjSOaNibgXzqdp2HwJR0qdhI7Q2v1e
+iSrInrk9BatHoc8CPuDf+TpYJmBaGVql/mazaewBl4byC17MkZ+rGE6djiF54KhFsxNz4burkZa
JcqV0vcJoUE4RTc6qbTYRZoRrFbl1dsoy968/kzCg3BGuoFmDQK452N8mOyB70PRb+fLWbV5sIm4
aM0r1C90vYzHewdAoHlhiwVRPFQjqtnSr/wvSYg1DWQgq3RiozqO93Y1T27EbBJpU/V+4DXv52ZN
V1i9JtQqwg+7uU8rcAOxF94TT9zKD1TQWBgDmFVgQLms/llEcA5QFikUYbF8DqDGEJfhjSq8gOJz
WAJ1sGIKYGKYr/91oOfOxGHEXgIXyCB9P18VLcmxz8PuHn6DeF3lfu8CnnwFSDHDjHqisTZ+z2Nu
kiJAGJ+jU7jT5SXAS5altcguE1Kv41Tlwy4TaBvLFrYWZi4s4L0NH+TRJp5FZbN7cAz1YRgqWSAF
foUfrDu8y/vFTd6Nt2ImlEzCXjj9x2w7XAYsSGGyx1Mg5Bvck2dhFBw2AdoiDaIPFtrV9tcOn1o4
/f6ig8PAURJOt3yU5WVTnfEZe0Q+di/43FV0e/VFXvDhfmv8W/7k8+6F4EPKZHd52X1thqdme8sH
f0PwgR2ayU9l8cX3yd2/d19TxkvoW3zGpa/7Spdq94N/PutnORLNrX7E/H4BK++vj3Bzu/tr6Vzw
wi2XULKsqNFNL/gan8PVLZ+7r3ziI8302czPdh+7r/BF/srnvz/qSj+DJTdfhMZ5Vm9v+Qs1Gi/4
TOX46zOOgZdOccbH9E1/YhRnP/gyv4Mf2v2z6Rsv7Sf95O4XbB92L3b/nH+mX7X7zLAR3s83vLGn
M1f/C8r81yPJ4fEOp9MLUzXKBBDu+xbVeTJfun5OJVnT8kx3kjRFC+no8vmc/D35qGihPd+E/mWX
TrBoaL8EEE51Qm7pVKE4+hcg9UGLUS5HWICJ00n/099LiYblwDCXlBaQpFFlu7A4n4536fwYNvg9
rCHQojzoYmBWGhtCpES/LE10JWHJ0HIKRJsv/2IjHzQxuDZ2ccjBw9bh5fM4A6txRoWDxkYnjNuQ
aiATE+zBuDpYPJwyJdyDFJAHOV9XAQBxKuYtOiDqQp3WipEFp/qR5/nSdcUcXoj6EAyzr59fV+07
LdVoiZyN9ruuK2XUYT7OvwkTtXkuYtVQzBB0TcLPmxDh75ReOiNNHzphOrX+RXv9pWfJTFCsXIjP
cRTun1irOom2Wbh4KAvuERhnM+af89XmFJnW9aopr1TXS/6oppVSSHVM10n/MY43lwWpm3RU4nuA
zx87Mw7umUQunMLY8GAmhlz7+T0LVkOLsmk1fdSpqTQSd9ovTQn8OuMUpY1ppuHC+D5T1AlH1KZo
RU67YcQtePYJSud7dXlBfI8AljazehaXdV1wFF0eJZq7/SZNW6VZWzv59FHkcVxU7o1BtYk00N3M
fuTeGkrFxIzHKrxZh8Q8uoRWoAPzEBxI2u/cQwuX/QhFLx+c6XNl1jeui14NCWHabPkTxDYA0cyT
H24CBVE3PWce+omkvy1YnYVjyaXUKmyc9myWUrChWVCbSuRNp6Iafn0JR9H+cUSdFmQ+xjwBqno/
22tPt8mqyJNgHOlHeT9F5M6ZM//YGDpUhtz4Ns+76j6tpukHdIPgKW1m9Dgzxmi7KKn7/mM3QUwz
DCDhLIOCUEpkksDTV5QoazQZCMkZj9cgdnFn3uJtGQAa5g2F69hv/TezpksuoRXigo4D/mlPSXk2
zCYH9/6B4hHBZj6ehAvXv2tTiTFWmyVu0/7yLFhP889FkQ7vAr9fvQsS6tppjFa38LygpeHedFEm
KPOCDJVsBrW8QKCRpunqdMqB1pOm3d78H6WYl2zW6/FjCpPuBFXCT/TuJbqY6efr9/lQ3pUJVHAz
MaxS6rs96MpBxtJs23DL8oIEkVAlreffSHhv07j+gWQhdcbvEkZ3EWw9t2LZJMKt6R+wOOgunk9e
QE5Cu60rR3QeYBHBMW2XjfHP94AlKsTkTFzpgclfizYJ98hx+9HG2QVxH4F/OIMTVhbQotQb6Ybs
hwt0XvogZuX03dBCUP9KxbyIAqG3AXWDuk3SeFpGKGDyfvopxKZu8286H2rM3IBj4/j0eHoVHC5n
moZuiHorwIUSUtTz6FKEDX3DvN1iDEP7LM8/uwOECUZWnWgrq6gKO6rVNdwuEEDBhvCULhZ9S3je
PnbcX9Nr9XqU/jSWO00MEjVFnTgLlLUE+2r7vfRYZWnQfzFTfTFfxLfZ0OBaNaO5UtOLy5RxBCDO
EAOmRXT/+mKyLa2/n1OCWMiNsEuLsAZT2Hr+LlH/jGNVBwuWLW0JFhPb8tYkO4pX19NZXGQ/UuK3
QfSiilZPRk0pVSzpnPWvSqM08HUqf37tJLRpaKI2lbmzir0k7yk5UIkZ4KQQ5NstIc4aifh41JTD
IF4Li38HlCHA+/Ta1Rb+DXdKiFK73IcaumxBpwT6uphHtmhusx/1nDBOlyUIy4dkjS5sTg0A20tl
zDQvHwLInwnFoBQdNQ1SS9Ap82+tw+Zse7Fjg80XNRZMwQFGuPwNB+rQEsvCaYgHUkNJDPL63T9A
XXd3PwUb5NwPkcU/v/vO4LeMwXUXH11DvQdFBf/9R91dt3Jg8ZLNQRYTga1zof5CzurAM4Zofseh
iFAO9wC4SfHQXFfDClclaOXwrdtie+804d1xYttL1+v5rJPEFU8Qhtbz652GcPJp4+xWizq4Qs1t
K86YL+IZhQtMtiN6nahfLa0lg7JCfwe7ZPAGFj7KS+DcazEeVbvuBCzmzgJ0R4GmgywZA9kgAWoQ
T5M4kO3t4aAgQoR9HN67Hv1M8aNwqaDXSTnMYagUAaL7z9yhQQUCJsKX9fGY2JHNYvk0eOSh4N2J
xxIhXz3y9PdRJK6O3IUOPj05sGHbfvqrfgv8rA6Trvfulb/IckJ5/DDOfuZBesZkvvMobW1rTnmf
+iYug/2EIqlr2wfOdTLcOz0IogvEDptKcvXXL9E7QCwkDo99j8MyhJqHn+LeE+fSYNXP3HuLIv1V
XVJOUmnm3u2fMnP3mqqSF7syk89p8MBnasjd590Pp8TL8pJydfdXXvORJf840VO+euLXMoU46C/4
on4VhjC8cv0HMVL5wu7X737xnzKWX6+sj3KT/5dqV+6W/aAk3ZWhykD4wMEAoTBf5IV54PVeGaqa
icpyV3/ygg+q0HCEiZC39p8D5/35gd+lqf3zT1nKC/1se7v7yp8Slb/uqtRdfcpn/ioGEb9v970/
/2D3b3Y/x+th1O+yu2V7y1d3dayKUh579UTd+eejNQ+8puLUx0J383j1ae1bnx8bcYr/YuJRfbK9
9rlgiQMbeYNq+D6s9ch4oDvwgc/j8ucMUM8+Uz7TKts9MF7zkGQGtIMh9L3feMSvr3Cm8sv4Bhf9
99LY/WiJmSqv+G27Z8+LP/gFL35BGL+gizk7W4sg6k6H5urXsze3u0decmDsoIfdZ9PfsgoEQPx5
sOECqekOeeDG757Pn888EB4un3df+fOU+Mnda0G++h4zFu0/BjJpHrSM7G/lBV/+vXR2v4Pf9+dF
hwHcn/8FL2gN7j4DRtBBDOonnnrhWvyBibGVhS8AJQRi8B2n0PdBHXaf+TKv/3zs/gqP5fiq2K/H
aJbDMeCzBy4By2ev7p+i+TosHEai6TRTF9z2DCloQrQu6QiM70AHR1D0u+YXFbvxUfZC6xGAJ4rE
/1An6orowYUeaDjKsX3U1XGX/gzDkuFeGo80I9Nc0c8VSAoh3+1gTEEBb3pMRpb0ziH5qU9mfQNA
yQsYDUOA8KLGZ+hIdH3hhuHQoFIJmidoxN5xWgRdY/xhtrlvquoh7oqrTbD+qeM/jeCukyPNNvG7
2eJTGlK7bqonN4Izxz1LWxiufFtJ/IA5x/9wWTH8J5/9zcF54GuxjtvRWxoua6A0paUlwiqdDg5I
zLrozcs4S89SLa10ASmyIj+E5aHcHBXktdgGxyWzBx0NUTHQlPic6NwyEM/nZ1HSpqtxKpPNvVpt
orFIO6I+ryJ/jldUl28fxaoQ+VFMJWVHaqZb7AYgVgnkcYKSxRmeBUNdF55xHg1KGezurfsh94ds
KqPNfVfIyS2CL6aehtA48H04yhxEVMJuLLX+CGEmHc6U68quQlmn9QhjORYodyfoA+2ShPjIM9VS
2rtG8DioP2RDIeX5HlZSb1Giecumh3MgJhvdaMSjjZtfNev5g8SjIvCWG+/abcczkXjduAZ/qp5S
n8ax0rbEJRECZApWxxi8BxWtbe1mWPLRPkXietDMT1dl3jCRlgUHvwZEgEYloa5FhWnC/HPildfz
OUOLGhIcmd5xn+lysPCC8f24YUZtsJyu8xTfLXUCfOdn4KxPndw9VnkLwdi7iQAclohGMME58PkC
nNSB6pu0vbeAO/xAbYyuBuCkK52jyLXabRoWJWqtEncOMifcMnA2rRGZr9kosMhEjFB1V1MiiX15
nNxyUHxzP1OyNdajFyOm2AftJh8lMNaDa4AnUnQkEztGdMILmtNCyMKInUN9oSJMO1mCjxIzBqRr
dItFCgQClZzeyqvoWLs96zXGTodQrRqq9aVAMyzU44nxQbdF109RRGbhUxGjoXl+n4uCdHRE7nCv
Npm4c2n1qywapfDkJJHtj+WNITJKO2hRcjgE0ZOoR1FRfb3/fgdl8MAIiJA0M1CuvYuCuBw2s22z
u6hfrCBTcS8xyVKl3MHMCRFFy6pRfjplQbcEkb5um0T6bY+ezymATo/Dxy898izERyGg4QsylOyB
b0PKWE0ck+p7mSVIdaylKY6SzjnJetT1le1Pw8jhrgwvjCGGs1QVy63HjwsiGMBVGOADtJCXbOAX
VdVAbMWDwGVs0+D9x2u314apoWK05Rk4q+zw6KjKlLIZwFu3w01e1xfS50nmlDshk46oYqWK2+CR
hDQrdcFCGojfZhQgAMggr7cFBwqCXDOgmx0htRU8Zty6dBvDFe6XEJPUphUDU/wJpWudO092PVFg
OWuWAL5p+6EALUJM7S/m/ygEXS5CFoVAxK5uaFogm5ArE6dXXs/f2+UdAB3AHUgMlE5qba2jAaZa
E6+vN+vrlscsKEDwqiK1dKEOA94lPVH0FvNfzo6Fzxu0UAPlmbqn/aZ/4wWN7dSJyC2W1Xa9hDje
3unAZ9vd1jUmPJA1dLI5DS6KaXS7NSS8Bs4AApzShdkLf9c6WgFnTB27T7Sn48DES0eapcyjbITd
EO0faQ4iLGYGLZt7/ri3zejKfHFz0oAKzQT7X6o/yTFV2KtFYsb0UpiNBDiKanrTaqiLhCFe+ZHN
qCN1LxKzAzGP8iU6oBDZ24yrTTNHnlnvIhxqReHNKCfvUuITadKbbhq/KwJrKYoNRMR+VK9YjBtF
3uMOhy/fM1Ac+thYHQbufqskjgH8mqS+18NFsnobbtEdyUsNKapSzRI3BS3SksGKeO/jSQIyItKf
lrhWoHJOMWOHHledDa5Kr981/4XzC+AY5krq0wI7JD2WRLceVvO9lpn2tyBNrZ7fTXdtbHFvMPFB
NcXrOV2IEF8Ys4SaCFOT0QX4juLjqs2itpOstY5nBIfATSCNEcwlJD145OwH28FZbXf3ssqb8aSY
Le7EhhAqpjwlz/NvyKadsLtSqmIlJWQDpiDwEikClJZOg30HQOTx9PiFUJti+eiBCSc0Iygonq+9
um5nkb9aNfddRLq5YpDbYnae57goMJ7voYl46CBgu5jItXK6Lr347QYSr7w3xESXTrlZ064RMi86
UOqG9zKFC2qOCUDWBKaDnIH+BaJzuHNSj8yAlhmMgRRk7PnVE5nwzcAqQAk9sy8liKGBnJPYYxAs
WpB2t3R/Zs4F2kDMGWab6CyIuoI5CKb3+sK0mfvz7SwTPSRzWC6DQu/jdEnZjNm0DHcXJY2Eto4q
jqbanjWjxBQIHU01/6YvMvvhvolo+f26zalHwyPpOmqT7popmzfi73Z4dehoyVvobbCH1BFp6HOo
m6R/bBFWBGBK1X4za8C5H/U4ZO47hdSiNf59gNGWEUXo14mQoEmX6aF8aYfFeJLgacvszPemhA+7
QVyDGpET41r2KRKEiUkldqnqDjgw1rJHnkTi3zQ1xwgSTGYeVkyUPOa5+sJ+hx6AKjrjkQPb7hfk
BXVQtpovKhsluw2qwwaSM8a7arcwvuVUG0lE8jBgbEOWnem4FGFAWkylVNaTllmFJ+qUDilVMITP
WXHk8b+02/2UCWQeBSc7/iD/Z4KG13rr0gKhzPv+JpjWXUL9YhYDjU6MyFiT+B+ZEKqTE940E5UT
cp2T30xja7H1r6rOA8wbUTwlJ1RxCf2hWuwhoO18ndA33szJk7kQ0AN1SIaxgq/FjGScChoUddo4
IW6Ptm/FjHDL98uyT2q5KRxpNShxWCWfsy64CGSjF8DbOm6deXAzdb2BDzon0UKMFcjzDT4tcWhd
xVFuKz0mmFMdxzeSm3aLBLiOrM+QVEOZs151Iap9iWhTBkHIVFgZVoIbr1W0MVv69Y1+4JrLxUnX
TYaKHZVHd/D5xTlutmCGmTMjOSY9pYFQevi8yWY59WHBtRH/cRchTIU0v7Q385igLpVEQZhk36ie
dyJ0IQtYjTPYinDYtE+PH+i2TPo7KuliMTPHJRSip6CH5xdLL7sak3rFxSY4uDAkM63f5ovkxqrl
EW9Jk1XOuX4X1bUCk/RYv7ka6plJFi1OhDI80VrLLb+n4z0lZJtSqMMGxdEQyf0MzvxOnMepfa+o
q4RKCYsejliZEhzpfdJZvVWOn3XVVeZuy2NAwf75sHvTDDdyYVZEBwSZ2p/yvurXszs1BAUSiJpZ
bhFLQpOHCU1vmxrHApw5wQKDgNIP7ye5bVivOOeTE5EwvL5uXlrUCSPaWNBkey7+Y88fxdAu8Sop
+9mdKu/mVyFrfa+2VCiYABgo/hIeKUKs4ubdvMAPEGbcikKbdIwe731brm4KJmu/fmnWo25/lfx1
adYM9K8uThEsfSx0m9mdujhpS4+Y1WA9C7zorYv2pvRZzULN6AKX6+g+K6bT2utAWkhPPRiZHfon
FTQ1DqVipVBIFI55lInWPO4uGL71+iUf1Nd6xuCOHjzNGJAg3gsRw0a2FSbI7CVLgKnOShmQ6beY
X1GTaYHK00MK4oYwprMALsJbSxyj0PsfiEYZCy5FPEybCcI/sx+fP2GsGcEjlvXsziqbowXTD1hz
BAXETG8QcpyqwOyor6SIz1Oc+Nkw8iPQYWtl/3xP1QZT4Y4AogcZn702omqItw1k+gNxTEPzviyS
DNLNTvSpR6zVp2LWkARIrbnOnIt4nr1t1rC7qcx+l6H4vyOrFAkPzwO62TpTtVVs0s/jly27U0J6
g2ArQ+4jz3of+NtdO3eU+Sjw3fYx5nY7r1KPuHtn6daC1ayL4m5pGnzTBQLYewvBQM0vSfHSEQ+a
zba0ImfxhWqs5HBcPbJ3DhciWT5rMNacT2Eqe6l0YvrtolguZySh0Fi2sCQQKAhI87bTvdNOMLpg
G9Ctkcm/auAs7J+cKHknGAr3rPfHoZTDqK9rgjNPUxXNH4r25wuRmUamWtTlbj+7CYWSuPOcoeno
BVfpsDzRbAbJ3KUQFoFdciOFeMHQrASgaE73rmUNlNMvg1aVoNrj6oEr2RdNWMowe6Kh2DUVvCWl
hLauIp5JEeoM0K5FRaRDKHpbwk6Q2tz6C9DbOrJS9rsRrJSYHJx8MUT/hS/n8zc+befzerWYZXdl
BHke8xVVBnpf6kZYaduc3aeGvsS0apUAvP2u+y3PmcrluNjiAPbXdXkRGkx60IAR+9DWtIoM6t9c
OQP3OgWyQl2jbp8ATE0OUP9egI5yGQlOLb19S/ZqU+vs1nLC02PdGysRfBb4dV1YbJMhkBfG+z4f
bd37VWPYWbquskOTDE9F4I3OqJJOgEHAoJEY+RbNEoNfslkBRnJWm6thsb2y2nLudBptr3IPJQPx
JF3SO2B414PUh0IIFOhkpGQxzkEqQLAiGDi5Jx89BQ+OPmw2rJGQS6ZQJT+2y/Jq6rc3+r7UeQKe
+6W5TZfrd7a9wL+X8EYOdEEzXNfrnkpFPq+IfTIZOx7luexzqewjRCMFj4AREDCqni+tOo5mLQU9
AXTLLYERbIVIqAulgTdBSR8ezF+YLtcsgZ7yaZduoLqF1rKv5U+ZYYmFy1kqjFdiLtsJwsRIW2Wi
2juyJQ6SIT1iOBoYFpAAMm/w+XUHw7hawPHjoISkqWklyvKsawR4ophRqu51zZb5iimOdPHiccmy
Td0mMbdev6aDZom9l5TJDD/EUJQI9fyaGIs3LebRinvJwdcn+X8KcjBR0hCC3ec5JuHYec5P+C4j
32VN6LM8fiWTcneAFXUuUXUyYftePiwWhZ2x8vpVvrhpob7S2AxIIw8iexshe8Pdm6tcgocQJOW5
0fXA+Kh5BC3lxv1pOeA9zYUOXgv+bblBQ9rDdQNYYrDrt4Js6fXrOlAf6e5FVmQCqOm7+0hDu/Jn
UTq5KXJ3hg3VMsYjv83LxW0Z5OfaBvI7VcQNExxuONdJ6647n3qUaEKzTPbb0BQw4GAExXnDVTa5
8ykzywswqzMT7FSw2nNq7WkttD0mAOR09F7wg/6lSVphMIGMxQ4CmeFYzx1JBlAA+fk4A3w5EdmO
63wPE2m9f+RX6NZsk37vxHUY+jhsog6XLCxdhVepmnUW41lWM+WDalYC83Hd/Yid+bV64cIl0654
s6lnjJOj/bfYnFbR4nrlLI4k+QeWyHo2gH0BtEv6qDDinq9sNPMu1u1Veue4N300v5Kst/XZ5BPF
K+eRJMmW3k3Jh6jr2paJFCOSwAvF6BfTbUsX3bYIaQi4m/Beh67KKCH30xbfDB2or68pFH9c2N5J
QCoNLdfl/AxAV59feGK6ofDTJrmTZXVe559NiM1xMWI4jE2mzBbUiZHCQJcv5qRxUBkAtqpOkH5Q
CaUWmjoqioeNu7xuoiXt4ZzanZRijVInz69t7YWuze1lvkXsyYJrTTtQyS5Wheyk3K0yj4zMw3oD
gGmZoD/Ne7IPWXiF/akgnrCDz/kLyBf0B1/jXPMUdoacPX77hDVL4wQLTEeWLpaGmnkk1E2Vb1jk
35QNiJjWrTH4wQ2qKQDfwJc0Z8mVgfPvdKHJhjM1boSuSeWfNv0XmfYTIi6kgC8YStE5WyvvEq9R
NZH0nFKrKDnW2VTgrqGzySbh2GqFOf8z4HVmKpGSMZIStC3BpBgq7qOaMOJDyuCv85rTtQexm8a1
Ol3S/amAUdPG/kx5DQb9oFWiroW1B+HY6Rpog+jEU58sB3Cv6UCWMRwX2050RfFDWx/LW+jBqpOt
K9ZqsWCAkey9dpiL7ZCxtyWiFYpQsxhO5YeVM8dSD1AFoIKEboCCRNJTqCLKPLJEX8jtyFRwSETi
T8Jy4Da+mjsJSo2Eqp4FCeqv0WpWLiTTIDpZKSeCRqqpX9L1JKjcfMuGZXyKPK0UlwpUzK9f1wFC
yZZHpcokpZiAFEX71UmxTbZDsR0JR9x9S+mgCGjWuDcOdB3ZKEA8nGVS+Jb1U7iiRxlCWN95TgKe
TLQlODhMv3wqsHSR1cWw9KvzqWarv36tBxOsuFZQau4e2xzN3T79ZBqnsGL+RWK533LIlA+NEhgZ
L8lMRvew3MgckGOFYUZffkPqckVRH9RmaehQ5H0lQw/RKpTRyOEO9tSlCgsRQ1QlyFxMY60sCVwr
+6gHxktnNIsXNA6vygSMcy/eJuved5t8iNmVLAaOuqoc6KLjAkQfyl3S3DBkopTb5WzzpgmBAWLc
eRVydNFOO1wOjJHHgvYYIeSlU0qjwhJBUAkw5l5ArVviRtrU8Z0UZGnI9A0copR7aUmIUe+SxCjk
lxV3Nhp/pnNu/VY8X3wBgTBllVznFNRHl+yLdw0nds4p8Yr9fdZuvaFqNZt1dCdyhR53ExHbl+47
U8aYD9BUo38svk+ogV/k30L41FFYmeZdVcwQGZYPx1lI0QtbnGatR/MxZcTaQXMv8FfVkCy7yNbS
+YbSrf9/zs61uU0sW8N/aKhCgAR8tew4cToXTztpd39RpZIKAsRFIIHg15/nXbJy2shl9fTUVNqJ
c0Gw2Xut97Y4Uw68QmsGaKjrl+lCLP5Y08OuKf4lK37C09R8mwmbg8oc+E8f5BTmo2JFWXI5e5R5
G54OL9If7yUvGKr4cR/37zDhXJNv/qeNOcLKJ7N13xHsw7J2femqWT6WDrQZ+G9K3grrfZNAnhHB
mavMByPJgMxQ/DOo44BBQBYtDYQoVsNNmvS3l5N+zmKL9W4TI4H0CG6M92Gy4LqqZxpHzc1LAqJC
uHnCedX7HhU9nOrIJDRVULVFlFGuZqu3ErzL/aB0An2vDbjhAOyICshAZ//UQU2MuBH4WKm7Ht6Z
/t3HpyzqR6KQEQGOpamy58suZiOrfBAhwI3LgSTnYKU+p9LwVAR6ZGs8r1T8dDVAXSbHRWLP/MCL
NEeaQfPgHvBECEzlgRKqjxFSTz9wqbBoQ81KX4w/VaA7OCismlJCD4HOMoYzd4FIJrQjK2xHr2+9
L/U8qK3EEMZAFBAbk8uuaM+i7Tq4NwXngiZZ0UIu2C+FEsMk5CLq2PHlr1GKF5OkPyu3VmtJ57rK
a1GYfkluX02LZP0jj+z16zxz/mkZqd1xCf/VONQJiIkoKg33nuPfk8r/oarwDNHj9nuS+6W2q8mB
wh9hcgC9Rj3gKrWdOXbphiKOWmlUoEe+apKpnLLRjIxvhTSILtBmIiDJ3i0JS5A0jjD0sgapZhBI
ILrSJ+74yhBv9JCaCqQqJ4QkvVxYnE1w4RPHnIagovMFoq2ptrZzmrpu+y68bx12ZVLypPmVf0iS
LQEfxnnwaY8xKNLaUqwji6tImVAR31NYiCfJq/CH7eIICuR4sUgSDbWlk5LPVdp3pzrS40ppsFmi
3NXj2cnLhWwpoyMTNyuZnR67hpiVCTK7gGL49UdtkMWk5keDClcNX8lZNa35s20eNZxQC5KuxnYZ
OTihrKCHvTQVBQ9e9VWAIE17ScVYVMUR9Q37CFN41NtomJcwIo1HbcntY5grVS26Ki1sRfELlnVd
1jannEkFnmbZRMPusQpgXkgVkbyQsK2HatTwBkzLKp8jjw/cDhrhF7+Vn87OSYBdaZ2CBUB0ilDV
0UgqxqkzjjRZA6Yr14/vCZMsF3/F65xjrPgsR4zsOmbOJqtOO1hGxIb65F3hfPLH+qaaMR+Eelga
aWdOkaYa2yGX+zrrCFftVjA2r9//lxp5pKIRp7CoY5I9n28JTT6vUlLXKREQtFqsIum6IhLlhJGf
y12w+DsNjKNkkPGcskC3I6ANsP6EqrdFbKOmR7u1ss3dPHzXl8lfEgtoUSox84SJq7yQ8FrDhXSf
lcarFv8oYEcLRtHk0xPpRVP6rmnFoIQdl+ler394y5eZLj7I6FAgNYT5NL1sjDd7cq4cahCmkqC4
ex/1PdIIPlxB7FpyoAtpDywonfjaXo4tIUmRbKLMA1B0EmgG+f8/sFK+3cR4RzPkgauO8Z7xBxv1
QeS+5j0qwMbYF4oaDUtT1OSuqvOr+I3K3qDEonzi3SS5tqYUHDsPV+9mXfa7xGoBEyqUZ6ZXVWOo
5W9wt6wqFqOegE2cUJZdROyqukQl0ogb1bo2xRFBjCfaRPGfKlzExuuAVAEjIF71q6RLmsOoVpQp
XksNmCiZBW2JlugfM7hXgcGaZEU1AMBNl8YuLV2ideeba7kBxy3pVwgJRdAr9Vy2fw0R0R+jCFWa
9Z2ynCXwu6x+NQBv+nDFNoPDM5zTn4aG+aPfrtByBPduk990Q/ipdh2ONABlSYKinTLoCC04ZUyJ
v6G1Q6tTgagxv87Ul+ointrLaA8DTe9c7VCUIfmG2WNlQzGr/ThS6Ycvui3aPuWrFDpY4osL2Tj0
lr++eG0a+NnnQ9+FeoozA1Lq+ZvrNEmycdcen0/pT6hS3ARgRJo5yBYFvgtpsOgXTIRuLa0ck1eU
e2AKW/oRm/MtlFjS0D57EHOqOlK5pzCLP7RWFAupQqtEcOeQk6F1oc22TFCO/YNgiRcwIMwldAQU
VVDn0/kJY1hlo1/MAwMWpa3rA8zOfR7+plGlFqxPWaikhBbEU+Ql4Eq7NHEI57iOrctikJcgtViC
ZchVWArQxef32ietoUyJIjTmEmjPxnT3CyBZ9JySK8g2EZH21tNiCu1Rdqr0dBpop0B8Mb8iHYha
QOGK6JRdU++EXEeSUrIdSJHw+hJ5gXCdIVJke3OJVmOIwgTjZjG2s2y29g0WUHz76bi0VD/NlUfR
ZZuagNhIwKnYdZsJCmAIKfPVfDzZMey4Q0JkQyNBzDN2QeGY6rVNYsf80Nev/ixuFbmVRKnkB/u0
YotpjHA3D1qnTzqPKrD6zIzQb1WdcSRyJpmJsqwSDhwKZfEX7GIS6KtkEP6nSHhzSxGkLz2RCloB
cTrp7X1Gzaa0EtWNCkbr1+y/+SzCSM+44y0Bvdn4U+OFREhYQv9TlrlNjBNIGByHXLb1CFnRkraG
jI2+ZLXYfyV58Freab2X2lIlXtKrpHzbEZsU1tSvI3uIP08+loxiff22vUAGP79t04e+whlRR+Qz
aEvXHuuiAkti1udAnQ8plvbFm/3QfNSJnNfu+2DWUvKA9P3S2AEGv35R1lk836wAp2aoEhCmuURj
TjqPrlhXYZ4P3r0ksxIs6aLkHzNVBwfDyTNfFYx6onu7k90nR76RLDikFE7YEzyoDGK1g2avYLCL
dCkGOLYQMiAtEgfIK2QjlxHaCJJTjrcN4tBRXEE5c1y6PfTmlrFJ4AmqiIXOa0aC9HnCNFUVm6iz
Yz3h5h/V0inJUZzxZaDmxRd1Tj+GnsTe1sntKZP1jqI19+4lSbLYmgbxyx6+E7++zUJSdRmwDyuh
DGCPc5rml+T6q3yDNIZlLVTByk5mcKtpsYlI1lDStJUb0irJRZNy8h8McZ8KovWmzgmO4RAC1cOB
93x7RFe8C6I68oyXtKE3PF17DwkeZF993+4YgKF2nU+hXDlrMEHDtD0KZ9bcCSUWGZeKYs1ZySl4
GRA7B3e4UCw9jPGMCNKfni7NNsqrLG24zzozMQtw5H3oFywYtQzQeGoVxIOb9Q3CGAnKo5Ql0gyU
vDtSFTcXG94X8FuE0NBoEn7FnOcTXRaSqgOhbcHMCNJ6lX3eVotb12FBzzcPoTe+3R2q31Nw06Xn
OL8zl/19n7MOkG8a7gMfodZCjEBeb9+nYfpfBY36I7ker7/IhnBPXmRgHZBvj1MFt/1kpWbeGM9W
h3p2VJDJU+QIRiDVt4XQ6DkhNDLRBp8I03CiH8d+3PkqllJKfRND4b7nEXwxrJES9jhwk1usQbta
tCSSfBgLdPHo/c0j9frHeAF9hEOX+5EDBoPU1JvZbTPiA8N+Zsgo5f2NBe3ggeR34xABUWBou3TP
RstIe6hxUjGBwmxNOgPNnEENdeG6VEhMby9aUyL8NIrpLGnBASjdlIuNe69xUa1XfHJLD/+vADGy
j+Qr3OH/3u8ftUDzLU4WAmkk1tfbo75ehYWAvoxe9/VrO0ty4S1XNCs9OgU19scJuIdgfxhD90DB
iTijGbfvNu/UsAqLiYL0rZT6qh7UGKrzELYsGI+xd+nVLtoG3FO4MjVGUF1SJ+B1XUH1YuuCiVSn
oE5AyhcVnWpQVBodA8xI9KayTaLkje//vq/Hr8jVLtQbL60Jn82B95B7v+C/z3cxJqsTST5klJ4J
rW41u3XT2IaySCDTM51ZO5j4B6mOACdv5CRStqOK/2YT/xhn7m0XB3+9ft8N+5msCX9O+g7KCWKA
oJufX1dWpGFQzFY+m1ZqBK5UH6LY5fEmNeTmBDqr/5IHVYe8NjIbkuYDroYtRG/6p3tg5xVW1Hx3
HQg/ar6eSC0RAsBTH4inph4gc4c97iTIUI+rIkvEq7p6fV9hKuKMJazRYQy3hLAqVb0INwpHqoIn
Y9xaeQDCEJ4xOiT9c6yKnVLvL9+mxYnyh4TE6dzShADNN5OrSBuZcMbF0D4Gm8V7VVeiZ6W/0H+l
+9McNI04fv1mvwDEzbhtIUokRkORdjKpnspo247zVetbpS8LrTypubf60cbsc3mW4bjTJL4CdT1t
8rra3JRRcSubxGnbEA6lWT4qriVqkJbWXQO/ObwU9AJwDv+VpkpKRYlr9QYoSHUbFtdDEYTMPNfg
TtyiJ+lDWVSM0lJoOdJWmvaS4P6ry7D2S28AmzrWTFZ/EGNseb7SnHXQz8uID68HpcS1tmEkBOYB
l61YH0fWK53d5v7g9LFUP9QmCt8IMQ2r7f1XolZ0YbosXgAE71PhaFMfXGffz717i8Xfs2Tj2U8B
TWLY8gNti4iihOkLUPVwiDSGzv6+KsWqgyARkGUD3f05ZyJX//qSeal4w12lzpCdgwJuctf8bUkX
Hu2ofmCyWj9/A0SGlRmBu4BLKlNp8DUmrF9E5Dd0+JcIZsq2V6uGaWobZqNrPCeoGjiRTQbDP+Af
aK/toiUlE+CsA0fjul6/+Jce+QKViPhjuFjOnMkj39R+sM2imenUqwXvWOozXFO7hvpDoAPRVLKH
SUMmuaIBeHn/xYzs+CfNn0lteeHCzoGA2YJtT4nvgUtWgWrOv+nBu/UmpVprn07oFF3WFsUTZVqy
yB+MJlaeE12q9Boy2vSkTSi3OqTeHKUclvvr9Yt6gffhooiDDTFNxiBLkyMCM9OujsJkBr/FY424
W+gRpa7WC6IiSOChJCDrsrud5duPOjZsO2Z9tgcEFaKt91gTesZEr7fjXTaP7sakcq+zkkAvO7kB
PV+/7BcfMrIA7iPVOc95Up93u0W9OBC0aEWbEpLMcI8TULScVGQRkV/SCSYzTMFP+LaSKMR6mG4E
fELTXV+/rhffHKxVZIlQT7rsas+fMZNo01nm9C7ZV9Cl8eHLNncZvp6BvSV/WDwcBKZpGIXeswG2
bvjGdRKoHGBP9XPoqZU6EjQb8m7QinH65AyZooG8kZCh2Y67625dfr/82p/5VCmHVK170rIDwM0m
NzVcD8M62O7Ge00uNeS8HJjmvkLFo/EXcobFb+to9jluundV0zN/eo+vFk0Ix2NImSmVjAlyQNr9
oPj++s196aGjsXcp1aDXJVyf3NyYsKV+kbnHEldENmHYasq0LfXEnuicVw44rKCNfNWJUzHcSP4l
VV7iTi8LL8/mzHHf9PIE9DnUkXiCnl+Xk7YbLx/XLEbIPUWhSkInyotTH5qKuOoRtwx4N5adN63r
fhNAbtoahs9DTaIShahLCuQrM6LmAL6jcY6nNbl2yfUL1nDgesPsk4hrSJyrsWcauNDnAkW52gtN
NWcgccyooehHVnk8h3mP+klk8SWK5QUVBih0hAAWAbukBdPzYRH3dVezUCRr0wetHLz+3uI6DVbX
LgudVl4hbzK1BJjeTg5+VT3CjcSASCn17/rhiCQ6mmHMooQNTS6N+KkujcKUS6PaEtoq+F+4sXTh
VtDnXBtn6iluSGyNtIDG0lDcCxru/vfoHNZIJP836XgLAKPpHJyRbLwxdfzDfZrvrtOWuCcXMRh2
06PWKn9YJP1nL3TIMgVEAIe3iBo/+K/JgFgSYBTYTS9KFF9ozzDWamggV3YuqGnaXQSRSuJCWzl/
Ja6Gyp+S+iSiZ9CM0A35YC3AHBF94sMnCv0VTKUQvNFZPXSr/lOIR/T1N/7cFchVoagCKl3QL6BP
eP5mhe2sDxYlZK3R+8QjiF1BZ/CmWgOqnTR0Gn+mzlaPVOyQmGEGz+O1XL/7FW8KJiZZxaYe11f1
ymP4w6UD3rxmz9saTTjiKaNUlS1h0tZ0hZ9uUVGO9+KCJABSn+HniDY1+0i45doFT2fwKj1InjHO
ZbF17xfpqiV07EA8JlV1CwNMtWfNZEYSIfJIhWAnzLnzDundotojCQZ6YHbyOGryN4rgy9aKc28r
nls1aC4vt7JDJh8Fwme23vqH4cjeQ79w6L1j1CVuZnBotnnVK8Iv9SpZcCnnmdQ74ovJ7XyU9yDx
tksI1vdt5T5si917P+diVWdk+0X9v4PEHpcL9QkIhvBgarqgl2+iebMidZKbLYSzT7haUlikqrC5
TVJ8Una6IT5vpj9U40hSgKklaOmxMl2WXp3NMyGjhpGcIWQ06hTBoc/XL08oCFZ7+j8peORO1ArQ
WAd5KIXWSRIaHYjIBLIXPtxHVFcsZ5lEEyYanAZFVTU2IGlitTCE94rN6hY0TdkB8Shic5kCO/qy
19/AF85cPkFEaMWcLHm0gJOFUHZEua82yrV9imyX1vrEiLdY2JWTaXZ6XS2FaxJotisgNICz+AHJ
LC6zavNzgNYD2CC6jWkhyESnxXRZ117c+B47wwIrPrP/kgAJyLh/lBBYzL/AbhMCH+AspNbvEN0E
NAHsIJK25xGuxr1yGvg78uJBgK7OrL6ixU881gqpPYZLKV9bGHWLNprdRRnbUhMaAVaiQHTYsMOS
kOW9xdUIw2rrFjUY8Qj5HuUN53XXgwc1nNVSc3bwsUI6lMnqZE1ylXXFm8tn4QvFqEdZT1GPIQS7
8vSVGN1h8Po12RdJXH6PQoJO6dmW2oD2UUZGz/DB3mIG2woo6Xe8nZpHZFJxWP1fiIlPKwJhVrIX
Lks/3HK9M6Tj9PikgQjZsvm2F89MM6RP9lOQTKI00CbzEk3PcoC/dQQJAOZw2j/F++Dx0niCkRgy
0S5aj/0++UMhkCcqxmLpUHwI2hQ3qTkb2oc1f05BV6JpdD+0PqTlkz5P+htXc1EoxdS7mo8NntsP
18vdLFauyZ00jpIl9SB7ki1pI7Qg3h4xluq3ag7ADqMjIkrCSFdO3gJQSgIt9h3LKUHsIHeIuhOm
eC0Lb0+gKesJjirAzx6tWTuasW4Wp22wWIrbabeI5xQ3IaRIQUR+DKqIaN3zlslhfBMixFeivjYx
HZaMav0poKobEagDatOZ/xGNWxtdedz0ACL5uKGD5h2hy2U97EvHoc5Cyh1vDvo7DZnofNjN3Uje
VcDUS916vXpqL/tyuJJn1Gmym42XvVX1KDRBmyAKp6UfZJ/m6QpJKFQs73K9pFv/ooeCd/JR3H7L
vIqk6K/DGkwOlNZSggNq3Y6XdywvmYNMMzRdibxI8r5zLp7t42E8zjZxUe/vmyS4qss/VeSrOT7B
aRnTKh2XKpxFwVwE7Md8Wox/7rj6IZJSYGPg4SvCnTo6VCcw11L9mb4EC5FkR33D7DSl+6sFdEdW
IlUyNUFw1XpEqunokkYjapB1BXv3zSkyztlJ/85CLJEqkcIjSFFf06rgRDrKHe0YEZYpuwLMFBsg
1dBxBahDV+lmHKbcfwgODO9MSDQ3tsJd3ZWL8d1/nM0elHnLbZAsSqNKBXH/7wcOVh9S1WXmfyGT
Mxo3rruLdtbZS/ihfDAx2zYUHZi1OoAF846J/dZLehIWucP8nZCSEjBXwscL13VeKHsRtTuiRkgM
hlkL3fkbejN2Oz9bFYf9fdds3+3y5mskQvOQQeM+OU4hEt53s01xNa8aQgi5MtJfFJ8RRYdvx7Gw
8EEc7v5FNvqFjgzNLsFISEsJM+VcfH51zSrt105c7AzpV8KqtjhrO8VjYO6LdrSa8nEI31YRUUE2
BxrHiEtF7ggHFpGYtz2k8EUO6JykZMI2N075nOhBpyCT0wTOOu/6HWZX3vRo/SFxXETfoLBeDRns
8fOjW9LWK/yPBuyqgJCQ1VzmKPb/XXGjRAGkqhgRWWuTZ5oNBe4ap20NHZaRzMLCADwU2q8m1jSo
7Khaa2rKAob/njSnan1EntMp/7iw1sxRPdlvuCiXEXgMvYLanWCY3dA6iyFdtMaeCzqSPUxGSTG7
CUNWgm7xIfcSAoZgMQi/snARYGSzi21Q76TJH8l2uBKzazyTtl/QHPkVlZSvqrHBt0Z4LSMkRa1J
RpbBhehskXBHvHDHLs1R5FypuNJfrbQYaXj1zyn6QwyppozrMDRRCbNeTBRI4o4ZBGhnLMuMAzrY
SlQEXQIyF5GiJxRWqBfEAi7+Ah5Npjy8JAW6Ld7zozSRekSHYp/2H9wgBb5loyskQkcLrV3v4JbM
XfIfLDeeDLxF65GGnv+ex8wQBjdriIRKZnisCNpUDJj0ETJuZdLIoIOzmFUIHMflVUAFKIOB4Akg
GhOICytUP+km6Fb5Pea6if4FtOWhZ0JvsJiFqrMn72/YMfnF3TbHlahcAdH4wKtmM5BQU+YmHQEa
/2vNIU4glGtfpPVQ+IYmIl/WW1nLerYQZblEahWHsKXP95VsPGSpc9i0MAGzn30P5AZHkftw45T+
ruL0ug9uwvNoYQvlZmrFnMX7xwqCp4cO0hQgTctV1SkDoGnaoTWUuCWkQXolnX6y61ctkftQcMO8
uUrDkShtPDI0vjqxBCEJqlHVXa7YqpqFsLOt6nLAPpyCyEN+otvyl94uft9u088L18uu2sN/k8Vu
KSmMxkHKeq1OaaRVDZjSoU6ghBjPOpUd/+6xclog+1P8pimb/n5oRF2X16uouVfqn6RqSoQw6T9y
qisxKWIw3Y5EMqobOLAHqRZHhzHOo8e+zA02ZkwSsdf3GAtqfP5kQaHgBAMPjoRaYNKaOmmwc4rN
jEsTB5vzbu+q7zIBaXsoCU3QKtSWoSHqIgHaDUQpt65VtqtcLTlaJkHV3PwvunQNLRaYqRRjdwSy
hjJXRIE2TUkjbLQiIn7LsUuQG/u8v8x2vDHlAfilKpHXP+VxDMHZx6R3RX3AWFGCxJ4v4CbaenHb
t41hs8Zxgh4lB4wX+FusLIvpC7A3EybwRlevdBYzlynQS3pTtjiRRgleHgmvpP6mO//Ss2OhaFD7
oQeK7J8xiarRoNoTyB0V1x0bhXBIxa6aLsdGXkNMwK0I5nVr52rdlo9ZuABbR7ODYUx9q1jjJhhC
ZjwdzOvd7J6oFAkHFYEnFyTB32SfecmV+bma7JMEv6fUOkk1602DmT/+w3SlSpSSskItC9yHElil
X5HzUMaAtjl8I1AHKjz5S7VDPrrfEodq2l0TGUt5q3ADTHZHjXMPc0frG7KVyzyrsAWFl9qLDuSC
vovA0mOupRFtsgkiVJPzWfdc3jCNixb56qKpttZ6ZCJxwoisG+PNYRz0crezwzcfO65UyW3N9ocC
OTuMd3G6vs4bGAmwMJmVrW9FiWjxrcTBCFU9BttyJvIkpIQUxZs0NGmSTfKRJSjQ3xdgxzO9mdjs
4aiOVLOWx4o9JilcKhllRcktU4aI9kUmK3dFBm4ZjdV3Ct2RTprn9q1b700jn+x4K0DqNI3ehosK
JPMZ0lk9TY+RSkgmWskFNG00GgHIwavGqPnYZe2dRXB2i3d115PuX6dkD/AvkwcikWE+6zCAsEKx
QIqixjT3KQh4SbEYN1VxJbOoWaU7ZjUrjlXxzXl67bjze2/jf9rMkYvTSPPv6bQTgaMTs18xqJKC
QDbnvgITwNv9RQ2ETDiix+UkshYS/kG+LmfV3Uv/ELV4SzRuR0ESY0dL7GwpLsS6a4UqiQ/Bxe12
s781jw4Lpt2tfti2rCQhLGXS/AjePFk1Xt8NXtDfwtBAWcABkShJZPPzzYCgpnmzDjbb+4RbZf0O
NY16iyQtqDmEqh01JupE9cIL3ZTBSttYxWwpQXPaA4V0aglpHir5o6RzYXOJl52TXzVr97p14iuZ
UZOEf4a2VMmEgUztT6h5hhzrFxfC4adMH+Xqye8njevR2svGCHaxzobb9Rh80hpTIIAZyDP2r664
Em+hxmJccbPlar2cxPQCBM89IxbCRW0N8XYWuJoHg1OOPffsyeCQrPhQc9wk7t7DgqbOtZCTgn2E
Yk13zXJosENS73xVR6qJOblLNqw0IuMecYNMBfJZXE4MNZJysuGDC1I74zubYyWYsOycXnFdNV1t
Zmy9pP2++q5BXAS2vu9TXhE2LLDhB3Vn0pmpgrKEOoDMEVXA62vuXGgPGA0CEvBhGZsARP18zfn7
za7var8x920EUCmFmbADhQNpww/C4bZPl5LEsenyugx3St+0HQ03kVxWgjzUSEr7IQhSPxcbKOWQ
glcve03OG0olMQZz3hLJYLG+Pr/sbn2InLSrG1ojxClKrqCAUwlv3lad4vHstq53H+Nwh/b/u6RA
/VxqqeDGwQwmMZNWpJT0F+6o7tizJ8ylmdUezSZg/1TTQ5JyXcyzamvpiz0a+WTElnugSSITNqo5
tsHCoLrI1Ux6dkEko27N4F23fyic2cfWpfpvMTtDnzgVMyilXfEL9/r1yzwvsBSoQFAiwnme/xmb
Xq7yXVFXw9Za8rxWoEyazvCxMPaEexp5hHh4w1sVD+KEhbqKDzSRCtRbtR443eu/tAUZnEhbZNRb
0uNdiDS7AkUyvan8US6Ji9qeq9Xqz4ajU+HLygnQ3n5KybDcmIsl7rkDl4+pGlIkAXqHKS7iR5ts
7q6323t+02/9nkRelQ+ST4p0OZovqHnBRsRpSN5iZ22vwAAqd+lbdIVSeZY4Lny8DZetRefSBl0l
2cYwGCJgp9mn/noR1U3VcpVgkfLcSnEoe/NJrW8a7hxFZMDrxc4u9EwaeqOrqXy1Siz/nQ/RrKIL
vpZzmkXXR3q0PC1IMKbSi8zfhWvGdB53WenNT5Z7SRRVKplSHqWXloLBNwQHRuTFCSVpOGoySin5
Rl5fxN5LF4YmGv4VIWmMqnjSmDpFk3iH4lADCfJoMVd8E3sRJYSaBQz7zsiDabdFeZ1vmMaliOVw
vWUwFtmQSzdb1csWdToiaoom9fdBSueG3Ki+4l4A6yJvqNaos2YJFWa56zbXCLZKMmpmTHMocM6C
9NNb1ggVR/QQb7JZx7+S4WKMxiJFP6B3o3uUatLd8DAdRvgwBvRKBWm45d9yMkYr5LPxW7ItIC+A
GZR2OHYgH3kHvtlGDioLC6SJHH+Z1DBqUlmFbCNdimczBHZPiFtiMAB2wIBMV+VWGY03oN7iprFz
0+6iOAkGxlEy2hN35ZzPRAcMdFvQDycgi2/7WZK/yevYXWbMqlkGKXIpFuEXhixeszjTK+aX1jf9
YlfdJ+6wus7xG1YF8KI7MP2144jtBiwEVbRiwytyjt8WB0ePJRNDPn6xfo2+rnXnCRG+WHGinvvb
KqFZXTuYDWb4BdKhtnHcZYRwjicD8yEzccsCWFYFl9zP8Sj3/D2HDu2qU+dbds5ud13B4bUtTzOa
FVsOK5zLHqPyaAFIw8o1jGXNYNcGAanH+bZx/WsFSAWZks9r7l2y4as+QkU9igFeMIs0SbcegVmL
9BiFmPtMNhb52e8FOaViPYAk3iTd3kW3uX8UKiTI0q2iH2FKf9xFoELs61fhQD8aDdGMZJW8exv0
0Lr9gNJrQQx0iJODinbvvGegJWq0OQkb4Nv+iJNeZFjpZUw6zXhS2VYAqQP8HlDbjA33KtRCDWb8
G/1mv/g8xnH6vkpjugi/3l6nafRYFC2e9oEit6yi23LOrQtTMLQZnEU+P3zrI6fgFnBF0Z6niHmN
34qeokc4zuT0Da7ZOIPglykby8lVHpSfsxXPNaO3ZrRs8qYJ8RuQwhJHlHhrPATuyIibKkP3ua6j
GwfwBVaBGbjlqtkyzgWkmXQAJ8V6Tinuvh0Hv7/5T+f4u6R3i/o+mfEv5yuWfsLzuc5DujCICqdz
f2az/gu2/S1NEM1Sm2IC3+eXHMrnZi7hwNqFObkXEaXapLAICnfr84GPrBAiLuPpwRSTsfxuI0MR
MBn/isff8tNR7cloSG8QXHVIDi4r384TG3VR5DJQMAKfI8x9flGECPeVP8aVXZQ5T5+w1hPoKZlm
hPWujRkdwlEQDQ+i8ZVfJyenUAAb6KA5BFTE7p5tJxLGIcg932G/I3TCEE7YQLEzlrgF1qOkarWH
Yfn/hGufrtZLkfw6gFTzdQR/NdDRYYDmcqscIUA45WOjlcclSMclX4caB1DCTCslPMQ/1D3YL1CW
v34sRGfsu1IsQFViqao5VafV4SGu/ZXXVsbMglzQPyuHF6KmYj8B/pMoLGewezRX+iX3Dil1jiqw
HcDBKM9MggtPx/74qJC/JGceYQ3xXlNECGDm74nmvLF5TViYwN5qM34M4vEvd44uHdOyECgBwAp/
tdKHYqJ1W7b97FbdaLZm73OQYC8b4g6aGdty5rBfSditNkCdv8BG+SOFTWjmVhuHP7KYzUUnqlTA
J4n/CZEVXJ2uoH4gTNEOyD+lOlyTm6zMoj00GwMYUbUgBU17h8hr8YOnPjcE+/6PH2yKBKyFO1hn
n9QPusxRev0pvXR2E0/JsKQ5M9vOqbRxW6DwX1XlUY8EnNfOWWQlxmM2WhGtGsQr+wfg4xfz+Mf8
lwJeJaTUhX7MiaOAndcv7KXSWLmZIddFUXEWM+30WcyeXpf31ZyDZYFvPR9oxCGEorJ/pFP+VHXs
lMk84vCt/VtR4zp1qtXwe77JU7KCnmRRhKSlQXi/m2df1Gm6GTsXMQxC7MXTSHahD6L5DHILaua0
Gm3hqZLgDIl3NyTrpX5NL9frn/Nc/hOD+qK+kIAKE8HZsJyFt0u9w764J13nZj+k3GwQT/aL3AOe
IaFhbHkIilMXeIaY1aL0qNnNuo8Q0Y1X7tLGXUcr0LLygyTCCrxXDJ6bZwwZd+mztuV3fcJ/UP+9
0GuBW2tvVDA4/5lsjBW1arpLi3vdOQrsnwHyzqTjONd2p5Ro4RwC+UXlJD45D8oQgGiR+qUd4aqh
o9WGMHA3XdpVHmCzX7/RL5X3MU0/XbYXsKym5X3Iy1dkg78x1adIY6lDtC+JpK2EltBdy3kq63TU
IOiRKlWEOfcyckr2GWA6RVDYxI1/Qx9rlCMiSyorkuIWgf/8RnajW+/jpt3cKw1Qu6Oy7ETQJqPz
VRSaq6FNESmFeFaW8wNTnGnyxYNqDTcpYCvbprfpPiVDd2mjOOO2uThiiomswUs69/3Jdj4WdQ8f
P8/t9lVMMDNrUI9e9QhLEEEomQsZsgb8n7ZMN8pdQ0xPMRry/wgNvPB0X7g8BCS00kxRRNsbTU7n
sF/UUb4YsntK4Ud5iSUYsR2DFt5ythL0OFhhqgP1fcL6k0xkvnvUvmyAJN1nXc7u5kF9MYFKBMJz
NEL+W66L/5FVPg3HLlee3zixs4ZggNd8EhfJhaCG3sy3IZsXY8EEUw9V/naxWd2eDhyqXfyZu0fz
2/EiWW2K1syLNreHRXTpOYvPnlwrb7GH6winKN36hAzxm6oOHCdyoBA4a+WNiSqsEy3hu1hjtAp1
kZahqLFOBPuZmm9xYOYQWnNOzcuA3QsAAgMcoLkZ3YkZEELq+ZvRDL3v5YU7/9z3MSgXb0RFFwLa
pDrAujldXJf5d0gY/jhN5NE2UzsEDSaP7lB1Swv1CvCCIxaWK+rCEjQX8N9uHQljEZNrTQACX4Y6
7/lVOjxkxx8Pwa3brJLr3NtFt5XvUc2HHfXJluYpmNE3aHM32nbH+L8KsQPzXW7o3VF+bjHaGVVP
cRK06oO3IKEWmwfV7ux2N+M7d6RkNIGLUFIGhj7ajHdKnZY6DACJo6GGPGXvsLDhJ7OLZq+Jgtd0
hurAma3ZYdUcBa5SANg/FCB6OgOVbSPA2TRUDOtScWnlIpiRELvGJ9wFZ0rZ5g+bqLmb9Vf7crPc
72ty6b6MVfJgFjSq3I7RGj7ZJSGqJjEZIhsUX5d5uvht98b+WvmdmblmGfUDcLqFlrM7M97Xb0mS
g43RdZu8i6l+WnHi4jQX7QS1m8dImUAAL0KP2hy5Em1BNJAhJVJOJJOQkT6voBoLfMXchGhD7CNV
juLSLI455gHlgx4DOHRFeNdSj8gCg3NachN0zYm/gk6vDjyxISwAucM7RfuhqbvL2+ZLVa6+WvoQ
VoYmB5fAIEiJWfJPUMWbexBQXkkM2rM75tZIw6L3OqzEEEpzYZXltqhIxYIfUXpBHsOew5IP1fdi
XSGFID/0SW/bEvFTHvIHaWiVpWCgKnlDmjRobPbF2e5T777WOhWLq3cSGIaRIM/XOpDHgA59Qd0V
41PBGv0LYIWsdwkwz3Nq5AABYhQy9Q1cB3kKAlr0G0wkbA/g+txXa7glQWwgSEoQhMsqYILWn+9o
XKqwaZgcZsIxKMKyL/9GsCMsyqOUquCWceN5rvHgDBpngLVYV746/pxvuN4DPx5Hh/MjE8L58dcX
jB/na36MvvGd4//5GbPDZ95Vs0LhpW/+mlV//JrfZn/i+E1+5PvHrzVz3Nc/YK87bzvKv7B6nGvw
vDKJmTDvFvpJBOv73f6r7/Crawg7DSfnR7++njlL5pO7hwf9qN/wnankfNH2+hUGkx9/zDumAkDA
fGA0PT9qAk9Q209qjQ7/9f/jjPFfP+WL4yD64xcMEj+OLm+bh+NQcX48/p9IH77oBg0bZ9I4Px5/
ZWSb1pTx44/8MvPImx1NcvOQfE7AKk8Tyt324fgnxLVoQr3+4HFaOX8fhSPfJRLu+CM/5f8OduDP
/Jq+PM2w57ke55jzC3/7DkFl/JZfc8yPX0S4jJK3xx8vnAVmf/3/s4AoQx0GvB0BXTBk4tT+VM49
f9s5Bbd6Ff8QsAPeKYBLuaT4JmbgjNS6NhUtGgjDdQda9cgFbsvD7Z40FEFBHXCq6xc7ZhYDQZrL
LtlCHab8XtwX5G0msAVgFd+osoFsGuA32N6ElD6aSrSqMYgqSYrD+i+zklQzAE40a5RsjBpKUu+n
O6N1VjRP73Dat63T3jV7sIHWo7fON+E1JHm5LEtIfo0Zr3r9BUMav8nXfLMamakXsz/rl3MfLBb3
3QAFqdp/Az7rrtrOJgowXgMIkJkgOEPaKv+ec4ou82Jbvcl3MTBI0+7f1/PV/ipYLNZsfnn/KU+E
Fs/UDS1y/vpO2Fugdn/gT5juQD7Txs2B8EZGD/WMHMyRCwNhdcsgIs3LIc1rV/OmeWuuKuD7VtcD
EwbbaMSxtPraNeV3v0ZTRHTr4Lvd27rfPnYFnWW/0aSoCsnDhh7KCcBbw56d2Z0J6QcOVfcC8L26
DlL+Zo5R/vmU3+oPgFB5hXcTUXwADLssXSBjH9yFHFI66QM0p/0Npat/x8vKJdFU2+u85U+zrtyl
Ffr5ChgWFS9NbsdvoVZkHsOMv86icJPd+NPOuViPC2o/2eEG3Y+bt1ndRsynzSpMo7S75eEbsA+B
wt2fZeW0t/QM+z8R9lJtDml5HTXp7h0WDoDhNcVoAcKYzEFFJWbTWRrV5O4mO/yFLcMJnQj7oLsG
i6zAyfM2nAHcttu3wQa1cR6hSs+zHKQ/3GyvkDxxwzk+rtr9fLHMMlQ1Trzwr+bb2aMN5x170OmU
T+6W3JLswMMdw039cOllfHYA6F2UHBerHyMC8dhY+sHfDgDfPzQlVGT+m8WMqjfQUEjJupQIpoQ1
uWx7TAS9D28mTJHm1Lw/uidCcOT4+wcDFZ6LXrmyOd2UGzOMN+TSEM9x5X+7srI8bMJ60W0+ioyQ
2KDPMSftkNbUYGMaC0jXrBBtVUBSFBlEyOGpbASb90ktfpnZjeTifbZ76boY8gnXA+AJoz+5rh2j
SHCibD5GK7onig6JOqWXUcOS7PEpgWIJYVPYqEnz5AKnnj1K+uhWcdjKm7QL8/tsVt1IX9OjdNKv
CZiJSKoPAqSWkKx53uFxaj4mZF5ZEF/Wf3KL36ROQTousVIvrYxm9GxQ+1DXuTXZYx2g/1MCVNJ0
9x3xbMqLVJKGMghlhJIdUSPwbOzfk4tLRgap/0VFilqnqrsRKCK9TkTyhUSfUq5YrAw6V40GrGbM
Ld4+jfuI1gQOKq8L0K5c+gQcS0GghSLpgoSC86R8e9h3VyUHN0oeqfTs5U+qz6+v7IkFz9bPnEQi
lNPzORlaU/dOtu6giIZwNOjFJZm/l6QbtYdMmULuTHDLjLEER6sizxUJBltsc7pUiOrOmOaOCLCR
7+vTm/0I6dflUT6T8Vh2vVrmJAksANNDE0L8bb2zV/etn+arj+rjhHAIFJduuU1T1kpx29Wm9oNZ
QBEP5ldVIJHEK1lXA8JrEYgUL/oMSF2/KHXQHCDEB0iUlCAH1T6lUEchlAJEFBil0ToS/xfN4ibf
7O9l6ydM+E5pU3J+6xmZv++i7H6SnnD8zMBNtP4zmupgqtMug92s2/genxlLSxLTgaGzZore74fN
5np9qN6EbvI2TSvkr7RH0NvqckTfKuk08DAL7QhiwqVOEtt1vE3ZTVlmGFrkWBKSUg6Xgusmgp7z
a56gKU7mNgs/7bhnATJnMABFDSYoPCx+BAmFJcDGmCalfESJwCxJzg0U+onCvmsqfdw3cjZhUKqX
mlGhHUvN4OVBS5P0mqerFWSmCCOfhLPnu1UG7uJW9WaNcQl4FK5XyF5QuytuV/8dxg2mHOYQFam4
mCRACcKkFCVAHPOuCKWMVr91Y/1fk6oiRJRJ0RKN8We1GAYl/zODeg4jS+Fskb9PgkXp0aVSSNbH
DUjCLNtkqMLVHHWYwTRZJCMM9/XXfwJpPn1whOB498g8OBOuhg1jzw7dyvko62g/m2ELFchA2sFp
9q3eD6lDJOEUCwIHAKVOmywdTuD4d5oVr2jdJsAWeTnZ64UDDkAYbQtIvovAdrKQ/PUcYn5TOR91
9CY1dz4AwFFsPDFCQQUkR+crtlOlRlBiC92Un/OGtYOecgw1LRncGsns63fupY0TaIsseyJ2MGFP
EbnMTeJmD93+qT1QOcoiGFExk/7O0Q9vXkUohVBySrEmpZpkoUpwU9ZTlfbXs273Nctnn5M100qp
Aa9EJEgsFA54dIP+dr8Z375+yROm5viwBS8xNY6uAq3d81XuN01RppsFIkNlgmG2kIUnOSBc40Ci
F3kvlBOHz9cI0Zws1vlAKHrN1wfiYfi+tAqXa4WXbiWQNUNuNRnLn09T/MY8nO8pDVYf5ah1/fGb
3kIlgOay8nEeSREmDa7NtGSJQWxzqyUXBo1pSZmTed2mg2hgj8Z3yTLWYJsRtXZZ6GOnzKS60SwW
KACgCyDtqaWnm4OZ+2nxm2YVajfGcnLnrfrfhq6H66PnVtA16AY71xqhAgr4FdFy0UdNBxDOpDwT
nZyCbsbV8I2/q1xuXefHqq7yd7vdfOkjE/JruqZ/EMurBz29fMgiGBdADXIiJu9UST0VHw6H/Dex
QgHzzqVTwi/yLsmJDVhzcnLo5dHwTRJBHSoipE2RHwQsV20F4r/MExf7dxYRsEGjooC/ckN9H+7Y
zCUrvrCCTUh/duWkZvrULLgJZhOCY/QPHfLRPv0t2QQbzuGe3rOji/o/1s50uW1ky9YvdBCBiRj+
ipItWYNdno5dfxBu1ymQAAkQADE+fX8raXZLIK/orrgRFS7Llu0khsy9115DH9hrctN3/2Ui0lLy
Uq+ngKuvLtW3y5+lDRSqT2PIhQvaIm3UzY6ZjAmWwCLcL9SDaVaLej5PLegBMID6Wr0ulKVlWdOT
ip6rN+TAmSl5VJt8etvs6WKaFZ/ZX9On+Zi5Lu2cXgTkj5ZuQ9/ZFdG7fcIgNs/sW2g5BW0LFWBU
qR2NgjV66Fr4H2swHVK4Ad30C+dvyW6aKS/f4DLwOS2nv2uP34Hz/He2zqu31mKCB5Ph9UyqXHrd
7eghDeA3lZpMyw80v8q8OrtG0gzjxKGz9YZFdJdVoJpy8ved6e8mrDeMMkXaqPljW5iPy2BPhrHP
qG3FiWXXathSGEDhxt5f1+lmeluGMahBgJZPkUddy78MKgq9BMlW6iPk2bk8weCfJmVO1JmooDcU
gtdjC4yu54v6a41OiAyUFqWqrnY+cPdmkf3sg8S9chyU/tQ6HID5hMVsyVtVNxcne65GT/PHiqEA
6g3H4O7zLipa5bsVSp0HVZUHn2rNgHg5IqYXOvplyMrUWJ1Lv+V70G+oktSroCGBNB1ir6dErqEG
YoUyDDf6FDJLJAcTuURGwZ0YVHJ/1rtX7y5Zbc0otWaTp0SkVZVfFcDN3F5p1/gUSPn6Qe1IOyVv
qsWmN3NU462Hss0nxlvsEpUkpkxRknHDgycup0YwGW3j0EQ/Yyu+dGqqkDq50LD8ZLPi0bjPVte1
JRqeZKDjAcHThTZimSlAoYX/G6UgJi1v/IiuUExOxF+Mro35KRLjg+kplSumV+qtlAJxucPg4Dm3
RpI10JIjDeZE4veftRhTvdkP6c5fm3CivKKHaByYTBRQH1UUGXKJxytdrOLsatdBOOeMn7BVEddc
/PWuXz3ALVzKiUuaJm7IZ35dLfg76ZvsnMdYw3gl3BqfDs5WWX728Up18o3RhXAWRzBJbOJFITjd
ifiW27sPMjTV1ELfK5WQaKRG/D/yGkXRXxpd2Zb30cc1q99Kj6nu92dDdSYljvGx5+cNlni9SoGW
XaWH+0Q8hdhCJmpDUwdaH2lGrIytSvM4I0RlhCS+T7eHD60ZjDYn5Xg0VIZ3kivIgkC0CM3jDV8F
uXq4YTqVObwTkj2GIz0lUxtRcpMy+VAGm+WEDr1j/aJ01w6X1uOKij0h9oK1YAJAbJyRL/DaiWHx
r85LSj/KOAhUYAGF65SUu/XrB87MtvfX2ySTPyW/E2A3m1l73mqbrVyXf2ag1lcbA8yi0kn2linm
D9Kt2l73yQ55fvtfQi5M7ZVdpsESLeKNoR9BsPdbGFn4D0sl04wUAPxf5RXD5i+abml+c/m0P78j
sCeAxhDPhcn5y+e5bnfuEPOevW9y2vsBMkXafzPjQ6YEEW7fDawOrTXF3V1t8dFIy6Q7UiqqtRUx
7P/M/DheXxoQzN5AfuYsew85Tjtug/jJiOEa740/rEArV1TQmsf6nA0aFquClmWVmlrJnSTSEmtP
nhXiTlt72sK99wnx0kMGU/31p+Bc4QyzBsKev6BVouR7eQXDvZ036yFcS2D4puxRVkD4EKXeB402
Xo+sUW+XxIjm7qLnUtEspZEUSTrALjukBS8Jcr+uHn6KHFwebHNDoHu2U1kpbkBV1wIMDOLNsIEE
PKVYXwsMERvALwkB7WmweVJNjCmOEmpRlDaSD9x5eVTC+1ZGj3S/IqwIEku9+GuvXF9AD6MY4ynV
qy1urPgZJu0ERdP/fH6AhCPx3hwpSheERKQqEbTYTIElMdGfN7Y9mtDgF6AZZRezMUBNC0eqMsmz
fJR4osKJnK6cyLCysAwATUJUKAJ/dzlC9UyTGaFCAeeVjysy2pc32OMpbPNtHT+p85DaTRQpfThj
8gjXVt5D2t/0ahyN8NVreIhr8cC7yRAlI7a9wIA8++DhpuuTt0z+mDcPrs4aGldgci4624585mQJ
okwCvb66yWZ+jZOHsM2e2Am9HMItTR/Eli4s87Lg9Qxs4KPUWvDUsTiaydkx7i2msCvTXfLkB5Dp
u+jfirxR9JbgcCO25t8u0QyZ4IEFMwSsVYxRxQLpX7t6LyxHHGYvah/raLjQJ8xmy3oxfIRF6ETk
Row90ewIL/0dBpNtYT05daUQwhupWacxvnZcD+tDtmmFU0mgGlOIlYuPzi65rr3VozLMpDDuE7z6
2PoWO+vtJvV/yE2WGu/69Y3lDLIHlYxFotliyLyYs1Kmvug6ODS8wJjpqBtvyvGLyG+wWW80XlDd
iWzynYhRekmPgRzqzkvM4CWlNJlsXFdt12b0yfdbtv23Nh1R/y6s+fRd4c6DlUUCY4RHvnxXOuir
K5j71pNdQUyQ4Zw4hUd4X7Bx6dGORAE2yFxlec6Z2AI6X7M18CbnMcyMjlzwX9pRYdw6AHXIaLuQ
4lCUwykRj+Giy8rMStM8Hm4AQ2kBm0+RqvPHt0xc2AdZBkUVUFL5xwQaieWsGTp7203e0GOJA5Os
g7fbaf9eZgQ49n8TCi4OWGrtGbHR8DVu9FePhR4xXl/yksECsDGty/emiP6qx+Q/VtDcCmoV60+T
Qgm2i4Jp4WZEk0CNBUxuOeyKtAcN40pVN6/fsDObCJOIYEGuJKRF5OmzlyFbbRKvq7arB8W/qJyU
IRVKh/cRQTrGsw52jU5YqbkFTugWyBXYECq1S8u5idPtwrpOmy6g7IDQPkfbmz0PB6qLldUHziaD
147e1diFW1eCoo6Q8FEnq/QL47xIupQ5XRk7aJPDLIvHBsghQs2RlRdbqXMLxFQ8xJGC5xzjv5dP
OtWqu6udRWaKP2hSPO0MG0Tg0QrlMaGqWoC7tl/0P9fRAmuDY6wACaJYRfEuYjjg51dF8vH1C3jm
+FfMz/+ub1ac1sF23XhYTt/Xi/xqEdYgTqDTIsTrePjfu0sNBQI97frbqd+/RUn8KDMhPEzfmKFI
CHMQ9lYPtG4GPBBpJJVXN2C8g3W2i1WkAiGtBVcqro4qyy9XDZV+8lXJa9EIqwoAW31CGOPDAHht
VXz3RHTytZpRPe7GM23N7HTC2LlwEU16IlHpqRRzTH2x6Ss0Bxuombh0qm0MOu5EtH1gzXuGFlxW
/QOvX9Bzb4q4qcSeMeOFJzB7UwpoPpsxZrgUR/vH+o1E0HISE63XptPZLdqvsFsxTqXJAWXWKFUj
IeNxhcOG6mOZpf2TVQUhxbEQx8CExz6r8mqrDrCFcncGHlWVd1TtRb9clxqATkH0wpgFRsTl6iob
128MAk5rlYbrx7FdfLqwrtM+GdI/Zyt2zvCNYRu/fD3qfuWu7VW7EvjxjjzAe5M8zmhHFGi9uyUm
/hrJHhFae6Ln0eiJA0ojQva94ur1Rc2SdM3WbtyfXEA2eP/2DMlJNuVu7Nxo/bCa0vdBnlwlgbus
gurtIpB9SHElREeHlRUCe6FwkdsEGiWgPWVaKcFExj9+Ag9Bh4AcLOSeImBQ4K3cYyTDUzWsYqFB
6w/hki4w7fGMoazR/4XTKRlKtoVZwV+jurbt4wuPxsx78fBpPSh0AJBYQ3vB7CCb2rxrs3g4NCbG
CzbBpJbBiF5+NSZ2C75o2yJ48PZGcAWW0CAhVWAn1Xt8DIKENO1UuoRuSzciY2C7l/zyoIUcmeqA
dBjhvxIIX79fRsPzEhDCexHjHxbPRgYi/fIhyurMgxG82j0Y7B9mRbTGu3SgtQq5HXAYfNy6rng3
+CiUbErtIEUv79FlymVKUnrtLfI+SdVxbK34tpqw4+jgWuYLA8lSLlsAOP6eP4jYeclz8B5PNTSC
sOKjFaQjEDuAYDZ0JBHxm2zsbwd/R8cDzu3WZBPg0BEhiOut5HuUR395Ayhvg8Jb91hvv2b38k23
Vuv4avK54Qbg3wCadgN2HhyiEYY3RklEyGSEiFrQq4w4VGmGU/LUFdsboSbCCbMJ5qOdY73AW21G
BjjQ2XXxIVphddoJE5EDYQhhAJ6kaLcqK0IYEVN0qfn1tOmd3CEqCPhErokWeHmHrCa122ZqoidR
z3XAlKUYJshLVE5M0Seesfcpl1wSHlSX15rKq8SQB0vTDV/keWpjb2oUufZdBI0mIhNSu0GaQEsy
5nULvtgj7OfQMU4+IETSUE2TXp7V71DCOcTPfTJeHcYJ8HsYQb38ZEUY5P2Y1owWUbupkFX13Y2w
+wcKWgqSzB+uNvvoLsS4EHT30RDKyJs+Jo1ZG7rVimJXw20BeqoP7A2lolpXG78pADxtMnIMlNb7
qLTwCmaSjKa8sr2NW/etYSsw0zTkYApfNNrdldh6GsaIvC3etapoPeIVItAI8jqyGNNi0ZpGLFBz
HL8rAc5RDqPn1lBd53sDLTrC7DlPGDCIAy0Gh8AUo0phDoWZBk8eqCNgSg65/QBF8YRrMqKGMo8Z
RQASqzGyLb6p5tNhOm/8LjhfooAqiJpWdHohCyZxQlgnWgNNZksCyZRdJNoOTdeNMDF58PVbJgvi
wBnhJYjuIQYFKELFMJQYuY+WAx7gwEDiVtSUMfUWZFgwkGyGZGhDZIHoAnJAQbX8Q/+IycaZMKC0
Adi0SZOLQ87aX3Xq3Hr7ChUd3Ac5z/Fn/hX6pOT5Lo9BDxLRo4rX2FGAQ7ML/3p9u5vpUg8bthya
GRsDJZ0I3YsenIt05PLBzNv1b1U7rikoaszWbGy6KGtMgVEvPtu19x9yXR5lwlB66/RqjFtjtvf6
qmaRqL9WpVNEcksBIS9fhCkfB3LX/dUDj9cj7/sPOad4jAfsCvt4WlE/pGkTsxRMTtukZAE6LyW4
NNUHFaEhmO2RxNAFqRVV9wDxa1nC9v8f6ITQonTMPqu56yAVIXW4F9VKPsWvf6YzqCdHCsNZV94i
VCmzo7F26snppy55Os440wJiE9sXVMJ7BTJrTCv2hpiPfLYvyq0VY8PkdxTbnwcEHGVf/H80bDtc
b0XPUjjpmoeztWWRjQR73cZPdoznAhWd3FpSJJMmAgOAXYYWij7Wg2DGSzI32+MNIayTF0UOsL/B
tdDcd77VR3aAcozhMPwAbZjPK00/aErPWgPrcKSqLxasU9XRG3e3u4+4Z4KbmNoYkpE8LJTmpdm7
2dfopcetj3H+dJtRNbx+P2dW3IdrRoBsoOw5ggTM7z9bW+diNF2uBnr2nooMopp2GfVhxmRPEI8i
GFZbSjYH3xM2YO3iTZffyBaqbJvN1di2d81IJBV7lOhHbHrv8hFXvAVPLKd4mmPzxRxBKK5+zQyg
AoqjApouwl1ZUqmPlwuNYSeZ058niEH+jsN44O/QlELbknQaEza7Jg0Z6pU0MhqIGOCL77l8hc5Q
rgjk4yiDdhnSFp5g6f6m3zQ9IxFtnzqNhFKnLicCEqejJ6b8oPvF9HeUDcylajQtoLPi8sNTUhSm
tmMPVo30rFPO4Rs2lIuZ/Y/eATxIGFSiaHNdb9a8FqVNSG1RhE+arKh70OGr/CTtK30NpYIJijZ1
TSRUppojKuu/1MCe8kiTHfhvQK5n3gE2C/pqCHeQIudQcLFFe5RCHTHzUxUFvYKURY4wTFV50Svv
jcemAdfU7d1W093YbfkQ1GFsepBh/wNZ9438w19/CWYqNvMScMpThcXsbHCPZhetG718bMY0g6c2
shl7dyJuHGPspJUFEnlnHmtSr3pyVzfx9a7ynvQEy2NO+7K8SvGieFuD/f8jKN0nN8dlrbCj4NLN
iqoQomKNOgFImlrdjhABcOkEn5k5ScoSqWlVAcjAMW/k/vYrbkxwNZWeoFZNUi9cujPdKusKPGyL
KUDZeV/ubVkyRSAGNV00LjTvyhzrCns7bihq8uxJzpRcWXoA0baQk+P8gmMKhJH+MY1F1oiAKtJ9
/DXq7P7GZyooWxG0Eln4VwmWhwXRtKGwSVO0B8wRl4S3Rzfh0MUPDEuRbkXUFK9/onMoJtL2CFoc
fJIQmHv2ibJot4vhZTxF7fSjRglwFUeNvzTDM9Xn5qDe0N1EAyowiUUNz3IFw1FIMrPjZs1Tooq7
h5wvSb7gY02ChWJK6e4U24c62j9I5KavDxwZzFIjt/igsWDICOq+dqL/6rrv4WHUoPmb0s4npAOv
f+Jz1dOLTzx7/K2NtdlP+2FnyL8aEfUOfEDFiMuT0mMnp/3pE4pB9gu1EeVI4Aa7mYgXoguEiLJf
X5N/Zr94vibTZDw7l+qFs0J5WRZPZVL8pBJGdNMTTtf4exewkpqp9BKYkwVaG7vj13rX/7Qv829F
YX1IGeEs87Sq3mLGg7+NN9iMNXcNc86geefv9Mwl+L7YGV82cEV6oLerKEGuTyEfv4kWg/5W+X4w
I18vuicbLcZV0+NpE62KgTqtL7/ki9X+DkpId7uJcPrJ/fi7xZreZ91QfZK3fdjBR8iofJdpAzTX
5IgXOzjP13VcbT5M5AA+ZCnDudev3Dm0jVITZi1lmoqhWdVJFEW1wDW1eFIjqXJf1YamkwquEd4m
EoiqMzE7pamQHYG0zClIoLruEGPQ38CQzPRqVga9WNhMwFznSVUl+3Vt+kLFq4nlV2bpv6E50EIx
S42IrhPq1YTdt7qG0CBbqJYmkv5PTA/VJRFeK6IKyZDEIKagR0LCejFAGdnJptTgq8xAj+id4TSO
6tNK5nieDFo0GokOO7bct1QNmiEVh43QBzEwJmqVY9zhP7hHAWM0x/dxFwQbfbnHdHnKa4/b/BOf
6kZWxiqmZA+ualBBV5Jx+NBD1FBKdKtTWr7+1tj/oUZSLd3l5KBzA0iGN0ppCzlkTrwEPIf0yh00
0AcLEePovZdxhJmNcvGlMjHUW7rHbeXdJpX9RvaaYsqIsihDa3VUkh+HhCH+RiGty/LiCQJAFqkh
cNmf42g+mM8QEoReG7iGaeuzMao4PQ7eTTY5np2GFkzpJdNwNR6mvf41CdMtFUBw4XaeHIJKtqNA
ZNLtMsGbb1Ze6TYjoaD++yLKr1du91UPbLwfbq2oMGbbcq6oYAdu6wVeYqBdlINFnt3VpX1nunMe
9tfXdIphsiYxGEjX4Qc4Fi8fMW+Lb/QiqvMPAlFEsZHu3IyBKPTsitqdSFDFWxjL9x2PHViqqCoG
UwL4yNPhh6wONE2EKPRFGWshjWldUr4qPEba6A7S5mVw7HQPY/F0SuDgsjwgl+vl4ovF1NZJ5fpm
fqf3o6/wJ0PSJJ8pW2maAoyP5P8jM0p2esaMIQCflLz6N0b0Zx7BGMc3Okx1S5CrX64s3Az+1g02
/YOcgWR4YKxAYCgp9OMIKan6Nz4bCFw0wBE3w0wqYX4p/vE3KLwn5yW9vbdgSbTlTFjmDECrKtZJ
2uYj5DWIWzJ1ctlU+xp6XEYGpCPiMQgIUjrZlNgtzNp2cN9WMaGgVCgyI7X2zkfsue4uE7uNH/nL
F5doC1xIeDtcQepa/bPTvNgNQQwrb/sAX+mRkSDjgfhWfht6UQygSe+Ix+N1GO8ee1nUERSkaZrC
Sns6EjPvoKxSrI4ws34lYiViQDWPZjqPjY6/aq5bN/oi+AMMCsYukZe/0S6cAJyMQAi2E2rr85zO
XWo9Dot0u99Fh+nyrxNW9BHZQQFCMOMWTY2hmyJjNKnHEg0nRAJXJfVQzyu3BQ9Cjsg3FiUyXEBm
egXUCfmpa5L9+nZwWtWyZpRoaCuYKXn4Sb28A5nvJqTbbXlusTjP1/SEzCvLDgxpAksdAML6Et0v
LRmTX43jJVI7UnGFR6Q+0KWhtcEmMBZv3A4JiYQz68gUWKqDGAeoz5QdXwTOTqvucYo27zSFUMGY
oWbT/qvho9B7OQv8hohEBev8cQOAXtAD086djPasys3cbVA0X8T/sHfJX3qcvGD1bhOsv8l9XY/W
AaiCSkhjZKY4iB6Ecpr8cLsHk1WQFN6zUVN8WHvVm2K3vVHFW2AvIY9rdXkGUgWJVg1xubsyT9Ls
g6DF04TSC+EZzo1LsnCopiJyR7Jq1iTLwiNEECGpl0hUXeC8WTnDg1EQGKoZg1K/BnAYcBihgFFH
3e/Z1QfruwZr0qoJ7hJf1IOtLJKEIqakf8vzxeOqHdjUra912H+RvOefjIJDh+Q3lB1oIsHCzGP6
bCNg42tXDvX7vVSeamM1JxQ8bzps1CVKchflT1OLqVu/GfL2v8Rb6fCEUATk5MYfs9C90Maewpov
17WY1aZWFJa4BbjT/TDul5m3eyvyjZ4alZz2Fl/2MP+zr4KvBnKVThYMXLkI2nuUTqvB6yQXqBDa
0+vv7ilblsUhkY7Za2TZN+eee+Nm2w9+Odyr9xeNLl0zJqKaVyuqEYZ20NSCqAz6ZibE7OZKahHW
KS2PKdF+bZaKJLVyzFEHaGJyN0HIrJA7UdsO9G9mbtXFcuT03MQbFyESqCz8MdeblSPh2KVbDhn3
UVboQtF667BuDA3o7RRsAKfO+AJCljzSZQA3jD2MoDRhQuJmGVsckwiyuDFEx4jjoIZgBFjZ98gm
OC4u87NOm2SSCp9/gNkRNnmutXfLasLnmTOUI+xIF3gOLkd9+03gsiYp6Pr5vujRGBlABbpM8z3z
1LKmgCKJY1V4xaxxz9wux+g7GuUDCMkKCBWTN+mm5a8lGkPvl//2rYIwKZolWeEvxr+hEyzteMKL
PPk64dSYRe23Lkq+XnhoVQi93LperM1gbs/edBI98WPlGL0Xx9IwAnTDJ3AgalGtUYJD4WzRnoMI
AyIT2UR9ot1KbY+PVzquggDPe4I9wFB1ZkoSLNm/hrQaqlvJpYWfqT1fLHyemhMu1lVJIz/c6/AQ
gnr0/RMA7jekvlAsG7SNG+2H+NDTZIicJGJjSHCGJOW/wTc/8wahJkWcxezFC91oNkXoyqFLk30x
3Bfb7HpRjQ/wCQkdYaLwC4JKSeYBTzNbp4aPegAlCTD2X0gWQgp86rtLfLPTyhOsgSkwZoKiWs7z
wYp8n7eJWx3OKG3pB60rRLgjFRquwWddMLN3KtyOCkFEOJF8jJE7agZtQ5cb2lNkN9TiGArRAmn/
nJU9yBkI+J4KFrdbM3qJMHzF3xwGaBnwVCLGUFWsM0cS6X2AnQT+OdsPKjF1+UQ279hrMAIjphBo
5HJc2NnbSqcNG5niLJiPF8Jm03krx+nvtTGKb2GIZsKcdVsDxr/wTfOR2r2jbPQCzJfrP0SSMMSI
RfZ34VvGJ+H19/fca+DyejK3it1FTMn4smAs9lPnDJVvPQiiSBfwXwi1Mjxk+kCDeFJl64AxRArK
JMFIgijUJwrstDrcOS4Ll09rO+6oDkQWRjiDcch4vq/A7MX3JXGAS9ALEsVol/LhYfJoegUwFJu9
AS8bELdMWkHcoo3/dCunlAC7vpYpdQCnI4vTa1k1/39Y5Oyxm3YtLFl369yr2haAArOF9NUK/JvT
LlrQIvhwFeTCZeecvRulcvNWqNKZfAYIeDF2DGus2vmYWfmfv3Egv34dKVde3t+sx7Y+WW+8R8Mh
DKjEUATrmfMZYsj6UC4ieu6EFfAMYI9mLYWxmBFezMAZxxCd08J+tG7DNuBNVqqMeFmi7IkxoDNc
YoeJKkrMgwvP6Sn2oudhwewBLRFTulnlVpMKk/edM5qKUiQmg2uQdyR7OBE1bJKFhBRoFKe1aufx
GMSGUKozVFyX47lOR4badRiqajASyZnz5bWdwsya3FWcoIQNPmrH8Un1026jgb8JdrTAV9h5ROM4
8k9Mhc4wQGNPbdmSjInF5DWknq0OAxz5pr9+/WLBwbNzGjRNs3yo5xAVZo9ql+wYzflBT8AQElGM
m7Cfz0ePjRFcfAMfpoHEF1mIYP00SxD7OtHSSHjzfQKynXnedcTIZGnXMo5Co4onS47eCSZVikJt
WQ76GXTFYL//owo6n1SmkQcBYSfDjq29d5bpflfcFR62YLXLO1m4NDptt2sxmYoRpqb8xb1FO8Jb
D5EbHhFSh6s+VpCAh926P0F19dPt50apXEoH6KsNyjwe3RpTLjuFbOFqEWLopa6DhVKV4mXQfUt3
1YjBNzQbNuhluSHDFb8bZu8umlVjVIVg8SbcZ+F1uGbovJIxYdB+D9QxyTYwxUfrxkOHGBI70K0Q
QxCarSKrtBCsemv+wh5CxtIrafGlTSvxmH1rNMSqEqJoPb2dtvjd2wV6SJ/YGPTGqbMM43F//a9u
kXXtYsXZ4HeHTDJ7e3H4c+788VFK2FTlDur7WQ3pjXHTuP5g30tyt+qrOyuOEYex1wf55301PNVt
8e7gDgSncZAxADr7idgV/ABC3q/MI1zxIoPx7PnDxBj6pYwVTsyLs5Bondx37HsRE1QzqlaUmECD
bLiNj8r7ZtTxkcriRoIo30JcBZQljyCN2Q8c8Uvvy7maG1YloiGUQw4Q/gyarOGib3oMwEwz1rQB
fkUIw0wuDApks3HC0hBOZWO+fGWMPNkdDUkBxKOjws0owpTYGaaXkOhThQ47D46JUKdJbwYnn8GT
KJtwBLV6Qlo5tbdpcjOmkwEMlFNvYnYMvQjDyir6g8yvtyJlCN4RsVLk/yZn8Qm5bRAydBVFH798
+py/u8/WOdt16vWWjjCwUtJsuasSgOKXIb8hITMagPiINqXZTbGtEWimMamwPh/vGykAalCokGL3
9d3QwKTz3XDh0k1BoKDwMbvls+qCShHtwS45dC1un94ljfsxGpGxwOJ18dKo9kwVEVpLdieiulRX
GhYZuLm6FL57SiHjfj5fz+wkCZvF0DLy4C0QAMTpJkQ3xU5CNMUevETgu+61nifRsMqUgPgBad/a
RTGMwo65tKhiCoUTuiW6pFzvt2l4Q07TRw2Tek4Ve8XJg8JY5PbjFEeM5X8inNFnAjqnlwEUDuaU
I8KfopUXFodrLCDY3kOqQRlosBam32kONgSELiqU1iysRYoskX9UWU40YBoPvn7vDZg2u/ceRQQs
CyRYyOjnzyTUsTKeaPzsCYPgxqnb+3xrB0x24RuLWNlUnEQkqWBYXK8x/IwKC+gCSiPuLowlRsjT
+QKxke1yHhZNW91OEeeZN+DjIKSTkwZSe45jZBNylEUj7Om+4gC1begEZcHur+CBvMIWwxg0Np6I
5X4dkbuLPUTv4ZwEM/5Tmi6+9VgFfypJlOXv4exIG3zSEz0ENs6T5cjh2DSkaVk6Dhu8wIN+eoLr
3erwcyjkwNgtIGfRvaJm+BI5kNk5TiEKdfL0WOwrormKn2morZW41s/pGjlQZIuvjZHO+2hfbR4i
AoPep+sueyx3SXHnO9th2YRjzNVTCIxPtEnGOQujFTF7iYliv1GcioempS52T+uVZb1LsmCbklC5
Wt9YsZBwei0cdezrAiTaivF4GpLsetxa24cKj47bnbfHeqONiYTcf4PIPC6zYmPfhlsuLp43u+Xr
j4XJyJs9FrQZZIChzUSpfoLBxotykUd++z5tdx0MfzIyoHL6HaHIyNpM2DGRiSn5zaJEai8TtJU2
wx+YLFVXqyD4IQ1Q1HNOCdk0IwwyBaMC4odcxORbMyB30GAGU5Nv+ZY5R8tcnuaT0IS7sRg/mKkA
FgRqCjzAJFFsNd8Xm7BTQJPEE+YZVZHBe2JC8aBh1hkkhN/YKM90/UTMKYNWxSOThZclLvoCL7Xt
tU3ZzRgW6AlCzU3jeJiocTyDQ+b9/o29aQwGefSc1+Yj+E76bUVuTMSBAONfyo0909osuFvMOzz4
9e5cRltPZW7b2Zg92C1vTd7id8rbUnIgV+6jvZcmIemq23S9wb20r6O369FKrkZn7dw3KfZ8IoI0
9qp849f0jFIToBOtrnG5b26ynje68evNQ0Fy1rJfxF+N9adAKazSnR9dzdteL8ZpfRUWV9V4AQw+
MxKA1we3nukuWyjy+ZcX3lt5+y5g/v4oK3C51vkr3MrRYCgXxZCCmXGbPu3Xzq/ZhoQe6oUECosk
cfT/iNZw7fDsVt0kAuCkIl4lSpG2S9H3gWxxt+FvmiR2KaLh6jfmaWdaECaWDAYQ7bLzzhVPVuSV
wZjEAw5wHPrAgiYsfUuIAh0nwRlLaVQMd1fGlvCffIWKJ2QWdurplb0kj5Wa4F0VpCE0rInkHs+n
XH99MzhXt9BlLmAJwjZ1MEx8efXx30vbaPT6+76BVAM4aBixv6SLyr9RR6fzNEKPkm5BkUQxBoTr
cKQSP77DXySjq76wrjNdMFNf9ZqQP8nOnL2Ok79qx33VOPeatMlKoSFXVtRy/ALvZJLek72kekro
tIZaTdmwXfKb0v0JMi9Qg76+qHNtMIxA7iznKVkqc7rGBFJeDSH31Tyq3NcOOucidR+OiKUxH8UH
S+2hFGFaoJxUoj3pWzZwCMJHPIA/TAv3ScnW4iQ3AQOX4JIF1rnCmbXi1glpii58zjjo3NSZ1siz
EEEQMT2xJibTJi/9GK6gEp8xRY7TvjONd1ZZHmyKusV1v97SOIovtv3ZUZiFlqzH8C+2L2UZnF0n
G24g/b0DHXR2o+ui7YY87cZ7TR6lifE3xDGjG9AATeuVM46RBgF7qOiz0TgZaG44oOeaOOuBNPw9
/AWtjDFKdrGQ1jpmpya3npEERyYpOvZsndaKQ3LcxiBg2qa497Ix0MwKfz+izqBqI/3DAKtgcAwL
UmawKu8NOEfZKiXPJKsvKdFefyxPSU5MIOnfwA95lany9S49r/Hzqi6qvU39Sd2Muc0j7zI7+Zoi
CVCACg0mh5+7n5skvJYCeU1TvLY/GPNlrjYByCxU/ZzsGa1MNtWX6v6z+wzL41z1sWRDOjBb4zha
28Ch7tcm3Ofpv4XOMSt9Z0u5ZSwWMO1tUjH4tB8yaoJSJAhOvijTsPjY8ftFeLH9PbfRwLwKcG1G
bkMn/HJh0NbtHheEPYnKwNMxzszAW9po+h7D1wGgXypmsTSwBFYl02fJ18N5L80mFd1lqOBMLRI8
X9MMqu6oqO1qGlt8a2CW0CT5OEQpG1TvQWptf0rproGy1hNtOQ6JctZxZxpcmhyN5owVClKwf/Kw
Pbtes4etC9gLrKluad5wyduu/iy98qf2v6LMbjcOcjEgDOWD5jVOThKIq7O018nSKewne72FOGR9
tWyUWvKmw+HhwgLPvKi8D2KEQEOMgmCGn4YEcq4ICqfDRGgiwrboosZ2Yk0gL3TEaKRzpIMUfUVR
tRKmSDiuDBDZBGhy84/GXdh/QkaEs2JM12brqjdjCvUYCL2J8Ighq91kz/OQRWyuPkNvKT+1JuGm
qmHkNR2iz9UQ24jePeC+y0ftmZHSy4XNIJbC2zvjvpiYDwJMaehsu/Iyg0Ij+mpRdx/3rSPLQu4p
9Qp8ViMLPGZg+jmMH9W/JVwwDznwSrD4pbP3zAbCKmG+ILaQ8H5+W63GTtbOKhruxbgyWihM0SR9
1O5mDMzBH6W+VpMtbyLtwNIMiBxSA6TK5uQyNP7/WJf8ANndGGTOrl4dETCw6mPb8ADENdc5KwKI
8Zxl9CBj9VweZTh66VXoc/gJRPYpgiYDMj9Wpxdeg9N9jesVwuqCMg2/bz5GKPoAu6zBdbCpoUyG
12fvaIwZI2CvZQAJmb2r7tSaZNAtWYpIKepjxNu6zDU0Wp2XZyj4J5RSboG4kPM+BtfyMp04W82r
2VvWVxWcZoSg+DaAsoiDHNNgkkbQpBs17cBvlGAT4gk1G5CAleWU14XVYB/JawRw0nDWS4EtMzwV
gmm0+Zm53sPe/2zIaWv4QLxa16q9NN1uiJhYRmuSdHU2m+B75muhB8USMcZb73Iotd7s2cdGJAeN
NnAjxsnRbMskAnVDG5Y5h4ko9Dq5W4jRoJpWkxQhwGUnt1DAEo6UkiRh7ZxRKNMA9M9HrwtYA8WV
BIeibXkgipeRzFOX3RCJvY+OFH8EYs5OIuLtTdgkK49GGK50ypjgkF8wcVTz5Ah+Sxl9+4RdarAm
17XIgVdGf2K0YSLLMfAxSdUsUmWFKjTp3QgiQfXeXHIaOoNg42ggXTbjspB2YX6E104ZRE1s3xuX
XSa7Pqryo5+7JB9qtSRHPJozHLcuLVTYgonp4t6bfOUL7+HpWc7ioihkai857+k4POz3fStcQdYm
+45AMc711FqaAQ/gn0DPyAGkpraNVigMESkLLSnD/dLoX+HY8sm/oI27BA6fHpWw8Mixc2JR5Onm
X9Y+sJcaq+2qyXAoDccWT5jexkASj4Keka2J5IRCTSru52NKnC5aAc+yQ7OgfPTfCFI6xTuwMEOA
RYoShCLsl16uq1jZPJtt7dzbjI6FCEn3Lu2rYdaiS5NTpvorJT4Rrfo4DPsvSpvX/iVAVfuXoqmG
93SoF27o6eJAYgJlxIGdwfydbfgFExFrscngTfVsH2z4MoWS2EM+Ew0te1kxqrfxrUm5cliJEA7R
/mGIP6qzD9LcgyhFbeo/OpLY9m1eYg83R3bc2UTHKiN6qTBjgswbLH8CneW0gOYFhkjzTi+sMjGk
6zI9/cTEyUaphdRZk1llFkyM8S9cudPHDXwNUZtLY+o40QkeHU1Bk3jrkdnHITW43K3+pOIB3aE1
hUkrzorKC81wxDgzEdvg94ejkiOT1+Qyu/bMEU5HAq7GeIBzkhf15eOWKRd7HNJUfdNbM5mrwe5Z
l5EjKnMAN8GjbaOENToufaygzdQdty9h4b+xr525XugccJKEnQ8daZ5rXDBXGOpkO3yW6aXWJSaA
cU3GkDNfMBtmXdqMjWm8132RcWje08tBiQzz6UdYAYVcdkE8LS3o4Rbs6FqXIkRn18saKmjKhW3o
4nI/Vm7LkfMqOEFSpp5/V+VFvmMr49UUmUxzJS+xvv/GDObcmhYqKoQjkg87a5kKxvNDaqXDveRW
/oZYWBHue7YwC5wvx3ZRlMFmj9EDw5cUaaIgQi2qZhbATF487ougwenmb6a96FbwiYLAPd/Ixspr
0m0mwCi+HfLmc7iF6wTwYoitYJf+Dl49LblErhLflj6Aspd97ur4trWz+2ZVXZuMvcU/KKh9IL8Y
WV20IAx7ziQrkjxdt2tvMAJm+Z83C4Eth3l0ijWtND7irx69q4/CYPPUS7KFudZlDugs/Rw9MA5W
AWxphqmaS8/X1S1seIo5NHAFZfUtoup8IVce3NllV+ITetGTlKMMFsOwbMg6YVYhVo9iy8OA9rdH
nsrK85ArXJU/xZAvF5pmt9A5CAC3t4AQGWFA6w20UjZBbBIziNur0n2Xp5zDSACihCEd4KfRisrh
BymAWkU5mxhBbBLjAkAOlRoMacSUIyCTCu1QMipVUkNhM96g/DnkI8a3WtXru+osC/TX9YKGzEUD
kUTDMXsb8Up3nLoe3st3p+yY3WNcIY1Mioe3GiPjP3hsODWSlKObPAxsRZ5DEUTha+fJXwK0fBIU
VOZJ42F3EGb44HJti+viE6jQMozihwAA3XKppw/WkpEN2gV9QoZu2S97UxHIcxc2f321c533xkzA
ZxYvG1lJiRAiqMuV2kLQhaA7Yx7M7xfY5FkZJ6h6SJm4aFOWkc42q8muqz4KCX/9Ep5SoZGO4Xns
IF1kAkEr9/ISFguMq+yuLp/0b6m3RMHyabdpPwkfjQjakEMZtN5l3nj3MsyOFjgzr/z7cfA/I6H+
z+VN9tTyk1YhcMBDwTEURjs/lJI1GGS0LZ/8tdSUwcfVKq0IhyuvZa7S15iBoBDKLUAWeR6WNoM3
sEd1marU8v4ZsYX7LRPVTGYEu/A6IQxSmtjJvuS+cXqUYghGcQRMims7QtDZNjwtqoSUs7jhYYTQ
soaAxzasCVracgV5NRm/fpchwpFop5LoiPJpjR3yjt8waz8p2kCs8Gekt1QbhhD05R3uOps4xBDd
iVA+TfcU2iz0QIMkVeAi3zQ4iI65e0O4s/HukOe2rLZUVerxFDGoD72bxNteKo3Orw9tI4A9b/Kc
c2w1WRQ3VjDe23F1VbrpH0LstUYRVIWEy/ZdCIyxL4pWV7ld4x1+oLlormrIippACn25DN/ODzJJ
LqHMEmzHUeZ5pml8BjF78dQ6OSNuzL3kIhV8tBuKXhT1Ii6JbtyEWMpzkKnWLff6/0HiYuzgCW1Q
VsBvlkknOmyzOHRgyAVpV5FkvLy5ntPgBj5MvhGIk7Oa51iW/PqRXFS+JBr18CNP/iEplZ+Qd+rC
sdV/CkD9U9PvhsnhI1Lh6AfbFN8wHKJO+V44gESqHmJRCT41v8D38AuHGFT95Hv0w/zWr5/wc/lC
6DcISeUrMk/5BYJRD3+KL/UtyBgIIO33ikflOwmgI3nrO1/wq/xofnX6k5WZL4kx5Sf8C3AS9AMx
qSSVNt9NiimRp3xtfjr9yRf8d4g6VRAqUafkm/Ijv0QtpNDSP80Pv77g5EoVdnr4kRBTk3DKV7a+
jf/4mghb/QRfzh4MRd96+BXMzqY/n/8CP+cb+1HZqBd2a2N79BxP4X7DRqUuZntkWm8IDs8fxi0H
WJZ15We/xKa53OOBFlXDiqQMSCh9CTMyH631PdgFbMXBa9/SIlZk3rqpgpOZLzvYJ7iajuAniu85
fqJYfLyTri4aMLWq6TJc4BdxIEV4jRaFgibXTE8gIzUN/A/egKbqv0Wus7va1nm+HLOWVHC60prs
0poo0QY5+XVpw7CYFOMA5QkyatJ7D2WkZXlksorP4kcFOS95sLkx0aaG52IPxNXgIgwntPEmYiOq
5tYZau8TnxKCW1cU39OmHu/KcbQRS/CPpZbw7mxn85i33W3fpH/aO9aLz0dPZ0cIi79oCZUBsblL
Wq+4S9LKSZecPlBci2lLviusg085R9IyTardExbD8R82bAYT7dfHf5m4pwY4quG8uor0szQfbRgF
WKX0kcP6mc3YA686eQvFstkqx2UrNz++1e9hyUzE4OBP+XeOY+syLKY95A/4pLgew2JdyBDQMIlX
rv8mj1v/i22X8UPfwSRv8Kbnb0yC6xzXlmW/gYFaZFN3TVSSi0UsjhRNWvUkfqz2N2lhfS82sGjq
jg9vkk5B4H5oLGjvmBFHtOTXk0Mabb0ncEJ8Nz9Ewb4rdjfRjsYXWnfkKF90Yg7vB9CApnXdwXZd
l2/abf91n/jxFZ5EOO+FGNMxPPpbDbMkol0P1agYMHIpBm/ztlvBqCgA85TJuZzabv0QrouaD0Ck
ZL3ar97aE8Go5c5aLXlDJ1J6eCz6jUgAPDn/zdqZdbmJZln7F7EWkwTcKgY7wuEID+HxRstldzAK
JEAg+PXfs19Z2Q6kL+TK1Rdd7crKqkTwDufss4cL1AeIgmPeXezx12oPT2j9jy/LNF0gU3EoaHmX
2RJykdfwLj1mDJdBiweH17cQQioe0tvxTJal2cGYphhLybmygp9lbdgpZ/bm9B4zW5OrFvgQ9fZR
JooXWFsYX/3qLrLGq2zFCTBHwEX5fRjb+4CWEHBudh/K9l7giJQpYobrEpPS4mDYcb4bOxo16+EY
kMqKFmsDO9Il9+e5MeuWG8tbYw3GhS6XYYIf36D9oOfZp5pxnMck6tpejzzSIi907tw3K+tq77fJ
2dm2X5bpDB5ZisM63Q99xvnR/VE5StNPqi/YKyMFcIkjTek6c7px5eAnDWQoa708h59lXB7xO2QE
iNyZjnH7tnFnN8k2eii320eNwJnMfVYs6HlVguHZPj9zwyiESxDpnsVdbfLuuhk8j87y97ZqKpFt
CxaS5n6mFAU06nNCnuFfxOt9AJv67TCmN6Ct7b32QooyOZSMCc7v5Duo8lNco1G+rfbiXA9U+eUV
adyNXnpwrdg/ProCkS237FDqJwDuGo7LyHeOw+9BG9IP7APjfWtzQqkYrLBVWfgz5O7r7Mq05b8r
mj3gM/xQXIKcVAS0KOhGUUPZOvr1d3iowTv//7+BIvb5bxjHJTnJLDokF/AiSiiShoDgjz+EoEmk
r2GI5ppK+xE/SoMR6fVNeJhcloSgqsEPA8JlhQXuk85yfqjJHfuHkQShT+kewvKNGD4ilDkICXYR
TJIr9Bo6lho6VXsG8Z+TBk0SkAhBIl1D9vgw1go71Xuh/UWTK6iga5kC0Gsrck+kIc3N9XsCXEEz
MkY0zvgXY1dtJogHIS0ZtSEDscm7W637wbHmq/s8oy2u4i8CqgTBiEwsVxqBjoyKGVODveNvQXQ5
BcQWNPS3iaIGh7goOWfOyhPHUUSkAzZtLrY5VDOTXsmzwqa3Qzwk9BZyXIEUPqG0GPXo2dp9zSW0
gcaxH7KIhqAAAdFfxMGSkka85lnuPCRD9Qb6TrbQo/6rd8iTzhi9AviRAjzd/Fkazmc9lk/GMbCP
AW1JbCW6svop394QD5W8k4UJDN4FAWHwikGy4GTjXgmmDBriMtZT93QevD0aV3GOA466PBaG7LzP
SWeH3es2sJfKaNChPmcDa38TTKruJN6WP5dd/45L91qTqoO/kuaA4hCtnRTz2Pl3BeBqJisXGI3b
FTJlZNdnbZJPHO5S+cGBwZUv9IAbnq9HyA/Ltbtts7sDj0h+K+rycs4SEdt0Q8ryx2TsiKT9OyOo
C/NHc7gDGb58RpqR3vPzBWYTLEAgZkA3uG3PnynYRXbaxr77bj4Ol1AxAdbAyMjtqXBpl+VHPtIv
9YH1ZK5vBarSK0kzKbRXwiSaGLjeSAr2oncthgAKzwrxEGHxcY65SdySci9Wb7wCFc4sstwAO0XP
12HlE4csUU7v4Gq2yx9kOJKXsL+5RSTINAHcsG1lUaB+PGgo4DL+6ZrZagpqs1uJEMgXznyYQY/V
UA08C3dwjR7rEb2X7B/GGDhYhErj+lOPnD2sS2FNWbeh5I+rd6o8ymILC5s/AwlIo6bD/jzRx6DS
z148VEKytmSPz4ieWdzzF98N6FXdrM7wmgJFB+QJK5VKsC4gHpXwWuUcHVX9TRDbFyLGoX//GcZk
v2xISA7VmvCKqG7zhgOZKQQZCj+71rlpy8Qc4Vo8TUvVu/8bAI2o0o0EoSCAAqKtjAx7ONgaOyfb
eFFm7+UO4ZOWpgAnLUQAZBrk/SUeI8kmaAgCEoc3sWQCxJTXU2Vjtej98qp0EUsyxlavL6NvTvoS
kzhMQnePSouK59373salE/jP53vKKl0CJ0WC6muEjGqMdbFmREKlNV1TYIDcujSTkhJT17DcVsSO
EWPnANDIqvIvJuJa/tOvBCRjQMKAYLQJit/FOXKGmUWYaOq8sluFEDJXQGfQ58vXEumGuIOFdnFT
tQPTQNYi7tuyFhQQYriyLFhkTI8S55ZJ/N1jsb+8hQ1EefyMwIRMS5kzTzNIgtyLV7wO+y7OQYB7
CDw95M/XalhVOTYD+9QG9IZkYSbiafVTyDizBjoM3Db8HXU57EuNcsQUqWzAEMUZhjHOBd3yTnOe
plr+slfUonX2YEyr7Mb9htn5TwvN3wLNW3VhLKmjFa3USOHgNvUvCt1Po3IP2PZhhQUXjiAXKhIM
MQdoMpTTPUbvym00ZCJoGdKIaqoV4jN0WaVK9gOlh8ohk4duTncnkaJmXTqyjYkN1kiKA5Rdid12
X73uLFXVPbUOQngruNeEaKkmV03pb6N0O99yDRIxLRAxX2owAYFDtmM7yPfjrL81BjUrUMUR+hsl
mPG7Zq4ft9ljEdOtOS0rHil0h+sD94sMy88PxExdM10QoPFoiGkuw2DqrzrSwTdDQsd5qC5wXkcJ
GzKXwEi3QvSzENVbN09oV++WndNduGv3Fvj2QVMDQd4+KmO5v+tgNk5ILsx64ryNz0FkX2Wtfalr
yt550GFTiCHA5SqZmaU2dfrKgADZEuQ0x38Z5ohQymwNQskdZ62au9q6eXkfHAHQDoNlsotkDEXh
h2Xk8xOVoLs6aj2kEioHmgSQkqQL3xO1U+Upu4Azgg+M1ThlLKeaya1Gz6je09jH6NHO0rH96XxS
z4XmhuEkU1O89SZrp9vsiirCdfpBrgiKsdG1r3FUblmP/awCLHdxOrF/QHS6MsqGXMxdm1pVhj2g
rOKR9RykP5v17F6GuE1J4H2cWt9UeasLyaPlQg46IiMfJp6xRDrkiStNV2nnEn+AJ19pFNuHMEw8
TK0YI5cx2DKESX2hfrb9Nvizn3/hg3eEI+s10Hxz4XHvQfuefJ68yh2nUCfDPydOMU+ZSR0hQUtP
GQTQTbrZlcAmUegrR8Jj/k+FAv2tskDHOvpllhI383+/dlDA0ifA6rCPQ2dr5NhVRuDsXVNCg4F2
a4YXtLgG5IZWqyJFFYwOIxOzQcmo2ZVsktXimALj7HjKP3HuYEUCIStC0IwzwHTt4Afgt2jwH3qX
VGm4082c8z2XGAKqnIyxFOC6H44yxUBIKioptzE4s5mZKrwrztFzYYEmopYSiI0oC/8sw3xtqMh+
6xHlSCTdrN51SUyN2jU5IIyANoaR19CCMpzQ4SE7ur1XHSMzfr8W0ZlvcmLfIJemWjb1EZ7uzxfM
GPrIfxPuG+0b2WyLM6dAiTBH7o6ukgV+e5BjmWqHyE/dLB4DEw2Tzu/lU2dMhIUjTEaV8lwEz5+p
7Ou2daKSEh77Kt0D4pvJVVtJiyrhc8zTDPzBWShK4mGtqF6pHY5Dmaud1foaCuzkyAd2g2M2l7ET
jdHkuTb+bIexVGagDpXwok6pohSsoj/j2f8+8f1rUc9M+rxUC+nqkfBGKKHlz2qgWBMop5Q6hLny
yje6EXnraexossAglcjx/p/DHnxHjnIad4tYJ+6auBUK6Q1S2H9Qm7OGapNBr84vYUQ5pxVYMV1C
o6aNI4kZsyxhFRAg772ASb5AFlVKpTLZAxhdBEI3F2ohNaZVuIioo6qSJZKyZgybzyy+E6cVoBeg
FK6dNtzjyQvtYL+UdUaWwMGDsp/zsUXYpGrWZWLvKAR4RNk72S0TV07ZPuPiWXMC4+xUgzHU/vDj
L1LxpuQgzlAi+qCVsD0QLk6HIPWu5aBYb1Jz0SmNRB7XeQf/2CRJq49kcyimfunfyHqq2qI/glKu
76JNLZ/r8+SzI28381zApRgnAV8ecfey7WYH2sY7M3iLyGdQ8EVCiztMpXuL8QgVs66nfoX9FLet
xAwVLko2qlMTL0y1IYM3NegwWG6hCL617P5S4oYyZHxstV9V8RuXOj5Ah3/9yx/eFEfPd5JrK9hb
ahohCxO0s/YLB/mEt6/0DkG+8ppV5EtIzjsvk52iaRA0McNAN40wpRIwjSo+3blqW3SDK2kXVOJW
/XHYieFszQnCBNvl6BYEJdchttiFdkGeqlsjD2WW9q/KPiQ/u3tf2T06YmpiiWIEOkrkJrKFuh0l
1KhPVe+qK15Vcb8Zn3SVl679VBPs8/L7OXECAlzAPzC0iXB25IW2TIqKEVbOCQgJUxESBQacOgEP
xYpX39tWfavhprtyb1bF+F7f0tzg/Gp1aucR/hNVFs/FysN8CpzfnnZBVuKu99WfwBU0J2/lAaKT
T4zr1ga0KOvwq6yyLKwNzHWGOi7z57drlzmTsR2EW1dhN9gGvkZW3gcxnW2aDJmxiHNq7G228ECE
RsA5F4GSc/GT8GwycD/bu90PFcthsuf694RDGR6v9hxeqGoKN0N1W/TlZUDzqvSPGmzqvDnlkUcq
zmqEvtEC0BDiADHVJoy7Lkq90iP2LaJBZWaZw++N3fhLnXxaB8uFAEd5h/koY2SdahS3nvUtzKgT
5kBiUOXUOVYYhApdUHFprFR7cB0fwsmWohLZgOjpkn9oyB/QC+v4M/4gLHhBVqvKftWOW4jg9lMQ
axp6VpdkeNTTLQs4QEmJRFrjk+eXX7asgLg9EthlZ2hIr0wDF7pswhnYSA6pGTGhLHplTb4r43sv
vSzDu2w1XHsktaogxZziE/lGmPNU761y+KhuuSeM1S+hSFfrB61mEVdMyJu/YYbBBSqjUi7OBzOp
pCv+atfuVT93fyjCUJ2TT8JUnLCJ0RjZNboDtasqYb2oe/8vNuafb0G3xh/TjgDno6H0G5LTkO6L
NaX2RxtTP0XErjimHYIfor7gH1NHmG4lhoVSo2glnu9Gjbna8dfhvGAiPoN/M2nLgm42wJvKVw/G
HmVc+wtdpfoiZCIy52Z2FKbM0+cAPRi1CPTuxva2sD1shjnfVND6SgBVsPYyasrFvBvuqparV2GL
OVcb21BzRP21GndosLXbQEl36A30soUbqekR3BdsyVs78+a1via/EKsjQbq6jk94mnrFrlnndDbQ
8Nq+f8zy8pOazsJKv1qj9eMgUZe+UQ9qb+BgDOVPkXTPZxefOqKVa8klDCsG367JfiCfJok2eVIY
DWGc4XuF43iPmxy3E0oajuoYITUrUDCLilTSKH6GYftVQwVx+7USSkDcM+/puG6BZv3Hc006wHrO
3sSGq2Duwm2YAe6xHQ0Ti9PZ1FTS9ECTNBAjXh1VFH3WMEENup7LWJydF5yfei51V4ovnInE9nzn
dFHUFm2QrB6MTgNavwrnmKwtaSHEXNMyxM8Kvijl6kBGH+Yy6qaVvLAfWvMdz1vxn3wuanpxm5hb
m+bwjx1djm6KF2VdGH2q5pfGtjD9X+aa8CbpywzZGrAmzziQsS38pzHFNz6jwDjzHY8bM5f8KIj8
DLrFCZvs6Lor14lXhXugRY2ZUqQafOMNo47vhAmTeS4kJlRIbEyaeHFqrTUAKLXp+VPmeKLGKI1R
ELwginb0+Wqk/3xXNJLNdrQBakcuqkgQIinbDSShmFA3icoNI7ydXecJqMtofdNxIiZx3dcfC6/E
W+23HpQFN8bzD3XB5XwWaThmrPGgPoch9VMYwXGebE4v3LHcsmz1oEjrpmMkK4cIqXzjrKKLggfI
lLWMy5/yrRBnUUWoLJwPsPOemco1jSpeRuX7yoQGCoY78Oyj2vkDTC45GUlyH0yp2VFm4kqgjuWQ
GKfrWm38WLSvxsF7rbZZx6aQw2wLJ3PgetcE97yU4NTqhhkPbE17xWE1be/LpUeW13a/uk1cJoWk
JrQ6pQQFSa5iTGbUYWkIkeEth+X3/rfJ8pvVffY0OFVIyjvOZHLwpabJe2WW5el8ZOJpxygnHd47
qZuc4G9td/1OXkM6PcVjCelwcyv8FWYY98UON5RR/vT8IZ7d98sS5Q9KoJ4GPMCmpOf6N4Nm2lkj
ppXVn4xQlfYS9/QOiJDbznk1T3bAkchKLLya1KZ5Wfy9tlcbYyrbEckr8olJxlZ9IxNtIR1yAFA1
c77AOmaAsGb1oRAVOREKqMmaDWall3fxLDcNZ8UsT57RKijF2gI15qKGNN5nMJhakIiFZ22MPitP
AMvQmCol4GCrqYt45JwPAKTqXfhL/XWTZNc8wbVV/wVl8MTl/Oezaxn+cTBkXDp2sQsJa2uZpmNf
quGmpjeaYdqYC6jvFJtGB7vyQWTNbHoVpteiSgf4g4q88PIhepRCLetjUl+g+TAQZvw6fa4iSneB
XZV3jDVNkqn6FFEApDwS6qjlL2v8w2BYEanCS3Q8hCOeipJD5AMzTcP6mJfv5JkUJwxMSGqWebPU
onKgCpzhR+D3n6wM1SiGfoZ+0fGfofJQMyQQWQvOaGDPluenyhGUJsqYwIoE3GS6eopw6WRlwmCX
FWq0TKQDSzFnrnzcWeXiY+YMFRJeBj3Ce7XJjRyZHkJyZEWGvfwFjsTv+2ApRNIkecBrOjLHruKg
3SJ4f5B/PwfOrVnROpEltpJW5ADI66Q101OuDPCrTxp/aqmora0q65spLuW+e/blndp6Lg6NeKRg
hQgyMblrx03bI1jW8CDBulbZW/4I4VMwbDWIDYQ3l+gDDaiAGEBhgWcbsE++w9xMYjphUzIcpMmh
JiV9CQ26uC4Kx81n1Hwr8ql82ab/1zIjvWAf9zn0YrzlIwlUXWZ1EUYVoDp1sUA7tKSorvnwVvIa
S1tCu8GAzOo1T7yPExEOqGgoOZLIeKZenUX7teImBTtsQFRZEHAgtR3pOJty3TbzJCWjTnkm6Iw0
D5etZFNIikhlTBax3lboBL/k3qNJlnq3A9T/8lL09RWnD8Q54Ljgt3Ywnx4GdVL2XjFLOaQ4DWVQ
LXyCsciVuFubzlsMmfJEh28jeg9rg/6a7SEjeg7rD/3WfeodJE6+Qth77O/VGPnz7ft1Z11b7jbg
LwJUUB4I+ZdSEFLuk1/AF3MZ06PA9L3hSZibzj7DLmICL/MVy7VfW17yRo+lvJMMg4+Xf/oxiYdF
wuXvoc2IQFqnxbe3mfsFosHChLYKUVfxbcqhLUWcRcACnvp7lSh3DlQFFbx/skd9TChkoCVlpi4Z
u+WkQ/srF8t6BdD88gMfWe6wqpEbsLKZBiNnnU+6hZE3XTalYxGPyEWIu0LYLWE1rh79nUzU5heh
F1/4cqRwmVnLZYEd6BfWl8ZvHoxCmdFJbeE5UCOeIOLuDIJ56lzDZxZsmKkjjYNhnvxx45WYQsdO
UqfoRTkLKGD8msApKmC/JTEQHgBLRyUMlBjde4bYR5GeRvnDtu8XIjR6RrcmIhRsC/dcI3jkBKpX
CEHYlVLZhSo8KdazbVFvhjhaG0hAy508pUc9aVP0X6slOLEQKUotebypmZBI3sY9yUx7dHjJrbTC
jCcfGJRyH9KYqUQU0K2S1gNI6BiMqfPXVrI9siFY05rAyHJQeOmZZXGiKWJORw4ZBgq4WU0nQ0GS
1BHK6+wuJiNCoLxh8R9ElckufjM2qycp/dV4hIza2GzExYP+iSYHhmwtz73oU10RW0bMkMhXXtIE
zO5yuy3IM3DNWKhqdV8EnHYygbUzbNLxbIH2/KpqoME2UHAqDzALVzWMOUGilUnMhor77r06ygzZ
ce2wboMI5Vm9Ow+knGgJSORGO0ZfCbVoqubJvF3WDpsl57KcdBX8RfS5IFtBWJodaC3oextaGHMC
xRxqsGFYQJxX8sr5C1OCU0MBejY45B6aE9DvSa9Sr+Kqs52MLRWAUFBECtcPsciJy/iLT3WzqIbd
e4H8UD0e1KAV/vY2QXp2abCD2aN0qqaZ0/RAxrcaZJolr9gQsK+QASFOo2/M3w8TN8eeyngohRu4
MT1tHbd8BfNJE3LzN4KjayLMpJr622EsbNwTmZceWD+qbuWm0ieQZuCpXGhboUIYFhjoaQ2IL9lv
mWc5lJzg3BpO7G3xOUrhxir7XJShbZR8dNfDLY33jYbIDYWayBPCvfHvurIL8G7mfhpyyia/F8Mr
FmdB10n0OU/CX8Y3gjQ0ype3q/A6qqxL8pOI++EfIQqkOPlABLN1dpt4O88cjiJlCIsSqUpcbPmh
GOyFv7HzKFzBCjUCkXA0rsYnZdLutz7pJYNmjCCCAmg6zrxxDfrcwXOwWuuzV+1urLl7fZhWppCQ
3I5Kid5Z42UbLZ2BvxnRqNdT4S1LGe0JVX3ejjfJGzXSdrBVmdz7zXidVuMHww4foORvqXBk/mZv
+ZRjAJ2Qx5Dnj4aWTum9Wheza4HPYgCfH4mcughAXGAtQYuBajWFGgKn33VJsER3pHw/n1+VCRcf
WHCQ8Q0tEOjXp0MIQe7zaJ9VrXY0xwBQQ13dpV1oP8kZQgCXOIkvn5unSh84sdSIoPczGBiTu2BM
1kXnNavsbssUxu2HR4GVau017ZVAS9tNCh6ZJtbcV+A8F2HUfTXMHnaVJvA6ZvsZtxwMEdHZK5h2
yhupCGoi/Xb7tQlW73oXOgl0Bw0c+6iAM9N/iXtai3H3Se2S3NTEZhf33WSx4/aryj6AXP/v8HrO
ZH67/EJxn5i0ReVqbu3KApxha+9ulmVEzQkauoTkaW0/Vs32atb4N1mBy6AaUye77tt1ujiIPTVb
Yd5/9RcAiDglk2IUa5OAGTM2LFQRU0pwDJXWoSejYlzh+Q5xlNt5Tzmhc2a/mjE4II1OZEM5gc8g
er3+uvyXlVKgMb/SXjT2FwxIb6LAAs6EAsCevSphwbjE/oyjTWN/EWkUPKZ9oBGeYI2ALObYQZGA
Hb5ogk2A97KuJNUoiLYzzBuA9TktX16Up1pWZAOOK/ycljWc3Jte2Jd+vwmS/SxFlC1onwIODlQy
3ZrSXisGyFgK6T5nyGPCBOgTMpKmhaOdea5jVoLrK8KG6o79jC/wBMwgSjqaxWN217YIwov0kw1f
0xj2c+Vg7PtKxg0hpx4VP5UeYVNyZtahJuKXZiOW3PeWcXZhzeozW/lUKQ8ijMEjL82FSDW5JbP5
qtv0XQUvoWaLUhmLpOHBWTeEPMyv4ir5rstJU/NwThZ3A4eCGauIeSEAhcq7eFx+E4+kme9+cII+
jC7n5l/5t508HyNYRFhHwcU+6k+B7YZV3oTMSIFg5H5Hv3/b5xwnFcp1L/ph5+FHDUB7jiPRVYwl
AtFtOeHZSCA/xp11UyaJtdAxUc/Sm3pwPp/55KdqIj41eaP4GcoU9/knxzWkbrsA5qnM3PwEzQ/s
QTbRQ4iJnOoA+bWHFS9y3r71QSLFhII08sEIcNhUML7ereLs+sxznVyKfG0hJ4xcp+aZ47prB6LE
90OAvq8QXiRmoBNaCGQHzmDaHK+M3+xm62udAHKDEc/Hj61v4jF0UM9FgP2LwcmJWnxG2pPofGqB
jjgcHgaZ7hKWlkah8ZZ+AsRJegCfyDPJC1RDym/RSAuAzFXICAZHwwg6tvx8nkl+5FRGzzODLYGQ
nhkoY+oJkBNUQbaL1356Jw6u4G5NQY0gKQ0+NOSPyHBUcLcxs1M/tnMW8139y2iRkPdnQ/M6oGg4
L/IxvcnkxEc9H3mokegTQCOfr7GsKZqcMik3+ViCFeinP+bRms2wBLThz07zH/WK9kyOOoTMqBYS
XVCMp9xavRMp1QAInIEafitQRdWZKAGKCKmWFK3r2Rud7iJm6KSXcvblRXmCgeTC1mdBqoGgHZsU
ExapAW1LI3jfJ7NbFQxVAf8GaE/Ik6ER0myKLaWKFyXT19wWs4OznapWxqDq25stjVDkM0VC3OAo
YJ0AVVGnxEKK5+2FLC/VSQpXJVz+DJ//1OWD8lNZ6uCFDEYmyHC5cfIwzGaeWb17ehd8IUlydht/
4Ue0QUJ+DdFQ3PL9BCF3CShABPzdKJ4hmJ8HI0+tYaZ+YYCdEcwfIN3JOtkgQo+3Pn07YKT6s6ql
/yDBQ+xd1ZF6KKNWkykj/bgwGTOQBK7yKnJyReXzWB7Udi9/+lNvLfS4rMUsDhh860z4A/WwcrxJ
3LXtmXPS0B8w41QKi/GUxNNIIwoNl4UVCMDdL1dMQjmLVHz8ZSlx4pzEz9cmdg7Ag7nkZG+NnpOO
4ZLBZJMD1RFCpSopHrCne3NwgsJY5Zd21+G+bhparGJ1XbvZZ7VAuv7O26qe2vWI+rhZIgC4Oe4e
z99Y5rjpallnMLmwwkLCft1vya2ZYVUI3dMbqo+73c78ua9/NsPylwaoognJgkm4lnmJoMhyAVJZ
KlaUOQ+ooTGruemyASMIxgrCDjBJEmntLw4vVRWTw4ufIQskaiP+ZbJdslU8qwGbYGoC4zcdHWhq
3+fFQKoHk3yqTJ8YYAXC5xXUJbxezAL1V2/9VX0rAEGUZxO0BOPVuAdCfS433isM+S88xGaLoD/r
cX/iVv/zoU3I+B+rFVNaOy9iAF/1vdGyu6rbW4GeevUxi9WwSyPOUjE0mt0PuVJpPuhlwwLE76Fz
63s5JP3XmwhTN/LTmKEzbEA0+3xJjKkf16tBS4Ky36YaCnARcOzmYTbb3Vk7CG4AFBzhaoclAFY7
lbv6/OnrrBigD62//x881qRV8pb1rN4VdCSHQrLJKHtplxiD3MrryqZIrOL4ym5haq38282QfR8a
+4OBruBOZgTA/as2gddFo4QnMRUaCNHz11W2wNnhhtel81AkOxWP4kGKVS1jc9kKqRIXc+zgeCUc
0hibw0zSbPEv2oTj+ofnok+gEle9Ma3NgqKvM3usV3fqn/u+AH3iPUFIsgNoYGt8p2FHaaClb6iB
lr7h/rmQgxTWZympXl5aJ8bqz59psrSC0ik8G1+7Ozm19iP5fNUMkzefP4g+olOxD3HEo4npQhp0
hh8jrOCRFsEgqlZPNAsXt432DuinB0qqGio5i+KCXli+lgZcPeRZG78PiTS4elSelwXtIpLrhdiM
RgkhRQQBHPGOgRjWRboPGgxOO445OVJ0DjCRojdVw/xFooQWx/NzC+Et+RawxnwGfFOeQeb6bezW
eQFDk0vT5T3E2LnYq57ANQ4BcDsR9qTCPNCOJLvP8Xrk3vgE1nglmrnA470dK3NSWABCu1/+cidu
feH0jPCgRzE1m6bq1bgn905f/UEsHIvH9TLACiHBQmDdvA+X1muNEyRSFzaoIa5OLHsF58FMl6mc
9rX+uVb9xICUp5vL2IP95x4ZuEHTLyKrX/8enUklAqBaQsrUwFGG3CZDMw4IGEf7Rk8ih0oZ+5kZ
EoZuAi9l+NCTlm6khr+vNGHKJvs1s/6mHzi+AcDliL2hmMIimNrg+dkR5BiiRmshoDTLqrk195Jd
ipnmCggG+DRXFXi8BrYyzpC11kEym/E7zg9t5/rnTpYl+ha6JhQuktZPoI/R2zk7vHeLe8BDwhKT
KLypcU55GxdwqTzSj8M8cS6KILHRYxTDZbhFgtw2hNNa2w2mVj2saxvrojzd4EY0g+6JDWZwGeMB
sogHdmnsZAVQOEmc8bhurqugasjHXg83cY+Mo5J5DtPXzauqw2GnWzlPdpS4bwnnDG+qdVzD1EZR
7qf8S4jPxGvI6OycNSirPAvbrsHaqW8RjvI/1q0AvkfFcnQUx1XJX6qjsFh4TPoXVqtssJDmrxrm
CzvjFec2zkXBKp29zlcg1jGPnCcN0cmjzH4QbnatBiUuXlPjeuZfd9Vmc/nybjtRlTGPhrotAyaB
KJMaux7YibEdDu9FwRJ/XVZ6Gjfk9vKtanr1tAKMhcSpf9RpIfdwYbiG3sXw9x/Dyh7QHJgK9O6T
rAGNSQeJZft4z/3JIf/TzAl/vfw7js0OHH6HAzjAlgyxj5iUZZ5Fq7jKW8AgIHeBQU0l7Tr3I7pf
G9mhtOS6q3U36sDQ2ase/MD6MPSnlx/q2BFm8lCTxY3uNA5l7nwv0b0fgDLCQDWIjyySuSWERG12
/0nL+Eatod7dHHyW+TshmbzANCUBeImNvUYd8g6vK4scV/GPdUm0b4vmVpMJ6SrPD6IM22OyOSPM
vmVCLXxtaqNsdWs37Zfr6L6NbYqI9ZVMqM3BYWNbTM8tIY25SpnsKPgCVu8r4vRA2zjkUgoAgI92
uXkoSkCZHNcTFAn5xmPgPtxreiJ5b6DihetFym1BhqrdNTQ9L6dzTxQqEap6QLhwRsTDVLKb7fJZ
EINjGkawEF8z8Edks08rgMVAYyapH9nT5rf1mDGEY/hrtl49zPp8Ia2NpAqayeSB/6GrSX8CsVOv
IZZp2ADMMbj4F+kxDu35n88+OcAtvN2X3bwiVUAbFVyBuREWYz5jPSaRMkY0vtGk4vVr1Ez4tmii
Yk5vggA75CR/IcE6cXrzUIxvMEOj+Ju6Do+rejmuV9x+IoiYSCV/tBe0nosYPrMpnDb7AaUYoXqb
hte0RbsCD9wne4cwVWdBVNpDsNnelLvqRspODdnOf/5TZwR2BbKWAW+BXjg567r5Jqvg/NFuAPhj
wHatgaSWryigmiAockCKbd3VCKPe2EHwSrYhEOfeBYX71kv992eOCEHo0y2GtyCcPMHYZH09v5fH
ZOOtusAhM/k3vUNtpZ3YP/6RUoibB/xvngu5l2AiAdfk3X9sdrtXMpORFQazsndlG3xRPPSZZ1S/
c/SMYjmTOmKYHs+fMdtiobdu5uB1JSN9FTqS5DaYPOQ+FwN7QDJ+cVN1wKrnVXkcY0fHnckEjXGK
JAjq3votzNEErQ6za8uCysYB4aH9713Qmoju7+VHx5L7xLNHuImp7MUmdupw1nV5HbbRvDCog98Y
eZyh16rljJe4snnfvG1IPl9yKcQu2BIcEc8+L+3NlQZRogPk6BRkfSUhq4+peEOcuyDnXTxiAu0Y
h2OZ3GvEaexMlMUGjz9HAGIMANBuidXLNBhSDCgl9E414gL4OkwQRHUSMXKd9/jujDfKKqlW1BlG
rBABwAH0wqwjfVFS2V6TqKGOvnrr5isnZQMfCVu/uKadQeDog9Y1maKu5JxCeSwWQwOrLcb5W6i4
PNLVpgghk3ZlWfVv7HhN2yIzKDTvgKVi4ojdkkcyYuy41jmp1dd0K8oYwQI11LX9rcRomv4OvdNF
PpbvRJvOw+DX/9azwCQeRl0MYQzHHY2ghvVScwlr3rXNuyTtnrKSRxZtdGTGdWYVHBe/igMQmQLX
IeGczxewRV9cdvW4uldrJ0sEQ/QYUanU3FmYSukelt+tSGsx8h65LmNY8qjXJPFnubOfzqfUnAAR
8ZjBjwcMhL7emQ4Osnz0UycNCmPzISMh+fBKOXPQUOWwPFWU61MK4BSLUoRFvdwSiZzEjX8B1R2D
iPQ28ORIOZkTbDW1AfC8dlaVy5BDaeCewchDO0GLUcQ4rWSNZxuHOSWAJ4l6ho7il0zhcFgzdyYQ
llLMZLlobC9U0eZ++FbIZ+i1Xy0PpqVS0DXsxkvlPFDHvONo6+tXRECNWIrx9SclYUkP7GZQDvcm
KjFlLfCxkHg9qa20+RjGhOpCnxNIV76RsIljzi5rjAgTiB4Jmy6tBm7DpYY6Ae7chloDIL30vfu0
2JLjyyXCCVFtmIdCHlPjV7UMgVAaxRC//Yjv1mPhEkfOU0WMmfjIQpJkpyB2vubWvoPdd4pkC0qL
CPpGUl0wttyyGGsWAcWTbiOx0LQoLTpFjEMlPeS/BIlZ88t4Njzl9u4H0qh0Mfe3rzQqUc+ZFsVN
EYYPYmGr1FLKbbFpH9ZJR01Mjd+CJ3EfBmAW2uxSWcriWQQSndKy+TYISAqWA2qiMUbjBiklyKW2
TbOGM0dtbayZ0dPv3ysnPtXI4eSR113vha/FtRW1lSP7VzesfnqMQSRKFexhuJ/yeCuRhzbzyyzc
sPyAKHFnCrhWAoJYZAwnUxvhWdZM6I3z1LU4R3B0dAQGQ4Efz9wkJ7htkO3YqM58HiqUcVo8RJuy
oM9f3qv+0uktjUw+8mdqYQm1d0v79j/CUcRR0LcTPHEoGL1i87gZmmsRQKw1dx2o1/mC/cjKHXs/
Zeyg00dXxqGi2/APnBfa++jm8ZoRM85eB0RCmSyG5Q9qafJZQObiLcwupFNiuMr/RMic7mkRUkQ+
1tcXOG2IKcvZB+1T8T/OA1Mn8B7MvjltGKQInprShsZNPXPD3SAQGIAOJqPcx+IdKirVtVSCvm9c
M5kCcqo0xV6Zo+tD7IcucZ6MmQ738l+MUU/cHACtMxz0YJQHc3vSwXlIFOniZt69GYfTwWm0K6W9
PXJjMHGU3iYEvpQZkUozaeLkPzryn1uV9VlRDbrbz9xourGel2TUgWBQEXEf+PtNR6gBE7A0XYfR
vfTWsTJCATWlGuoDbGX35RgYMHtKCuvRS95GFA0quMVfxAwZZbSqDzb37gF67rmy9sTZSzcAQOaj
wuUKmZy9Vpc0u22Yl2bEK/hA9qEiBWt0J9hJR6yNHj2XTl00UJ6ESSAZ0zDj0vRmOWyuVTQG0A58
K7jbJvKZ2cFrYxDKLdOFyJnOY9lHSfbsIAiXxGgxd5yRHjR9cEiN2boR9RL+g/iOVeY+qZlRyRDM
6h+FXX3vXc6/gI+v3AuotPKYkFjfR90ufMT4TXD0S/xq9DOYmOgOkXQuxrmq8jnpIRjKKcdvfspH
Q/eRaNI53S+DuVujnLYwvIqppKmo8xQ6YZTO31vtSFobivr0pyQ7MndoYAApfRvQFO93JkwJdHua
P7UFmpqbcYB4kigLNFiW3YnJEGe8ojFFvHaeAvmnYHAoiwtr2V6IO7ivLsLXS66LsqyNh67M8CRX
km2KJu6CsaVNDfPm9WhVH9S6qQOWEUy4A+FQnhb6lt5fX8ZNvGAKdeUkv7R9dcuoDxB5yZotP7+8
RYxlymSLqKtidIxLnQfm+fws7PzWW6advHPo9potaifIS9BubvdDL5oWzj7lTePKn1tEGKESEfFQ
Kd3qBOTw6QfOk+HJASQpBkn1mICaZsSk1c+AA6MYHH31k5+6vrARRcHleURf9r7qynvzmeTpwLUo
JMQOV+80xaxyvg9tpkY1YjbowreX5YcwXX802n541F/3i1/3GR8MhzSdvDqRa2uDfNK+VCkrOIaX
+qWB02EiLdTlI603rj+UKTHiVDscf5Qg+erOJd9QmSK+s05a7Z/KbS/2FuOCCypSinQ5Q5Q5z0E8
/UmQm4AmYWfEGPj5J/HyHQBRyuDefBLDIcY+1TSRTLKEONqjxen1eCChmPkoci3zA0TOBLjWmEYz
EvE87K28JTlZWtQ+xPyaAFZWm8FzoDDo/zdgSrrqatLQ2+38Wty6woqzRdnGb+MNBbd2cu/hX1Rg
WkB9SlWhq0YFbAgNUChmvKWAlWmKJrvNsjSMbOVuysKSIcl1vpI1PHWQGHD9svipw0rNncjEBnPE
l8FfjU/qhUTjVS00hOPDZjk+2AnSSwljsmT8UTsUPxnHYgkFTLiKVCplgLsKdYUqsZf3yQkSiyYZ
0YyhooYu09hAq6tKzsRdeL+XfOHWiN/4gW2hVlfiLzX8YsBahDCMZcGRQ/k8L2C7KgmmQ2/Ni+oD
/IyFq+ZFc1GF8zfyiNG/z1zgSQ4U1WyiK/8FV+TERa1keXNZM92a8jG8auWmXWsx3+ij13pjB77T
/oDUIUqlrcMOOwptQgM+qdqRTkNLXvod+Bpn3u4xQsblDHeFIwjOAM3e8yUf+Hk/bJsoYnb8+xTy
uS+EpxP+3DdEQ4RrfEgBHplckA+9iOP4u2beBoPakYDgQxgTJWikWVs0O1XmDApEHatjnGn/oi09
0f6B9CC9xX0duZqRJP1RRXZjkyZu5W3upaAUll4tsdbf4GfiYtfJXEtMf9UWcjY0BgXyfuU7G90A
U8IMj/C9O3x3rrA48Z15NioBGmfu6SmN2Wr6gAS2NjSQut1xqo/LX6puhfNrMqv2Uw5HDaJle/co
rzqJFclSpKFipEUnDTr1SbRF2RfVCUoGzd3kGCMeuNamulSVRucxyBMQNEAEcnzeK+xKZvnP10OW
bm0v9qjQfS/+rkxqQ32gt8Hh7TZPgg/GuinlMh+0uxLgGmAz06By8sSYvNDsxpfNGPzSGxcTQg5N
B8A8TOYfOk9K76SgpTp7WOjxJpfqDAa5DSGYQ+NIH1qWrQulNwvv42JYBJvswywf7tX9qP7MqxWo
kwqS33WP3KaC8VO5jo2PhVku1MjNgAfIQNMBE2ZvfQ4FgBPdA0M7s/1OLGXaNYfhhdYK7mrPX7dX
ZF6ZO8XmXrqHYpvdl/PmWjeFKQKgavZI7xdhS0G6xp44wYWHlLd9RgORLOzDMILK75CRXcXM71CW
Y6NZLeRDpFLV9OqrfUy7J1J03jxRdPz3HD3AS+J8oX7QuEdTlLgboUFnSRvcN+ioyWT4JL9IXW49
rFaVh5ocNclMWN+VRCOI8u4EXgVYx40yeOASPY8MG1un58thzjIm0JWOGJHilADZpXHRF0GAeQEI
gjhdBkGh39SzSXZrth6raSHihC73LtphwEkZrHd/+A5qmhlgSEta9QPpNWAGMvGIebPGLgLgVVhE
DTtBC0/UrwbWGgOGqwOuqJrnPOeGJu9oxfMT0TbK2R9S9FQk5mUAAiuVJn6g+axLco8iVnqNZmUr
GnhbVEBR/tXfEYvSRxAr9v0h9XqzC/3rMs0GzIrb6DbPh+LOIyDlwu+Qxa1tbOnatr5HTftkxfaT
HRD+InCYiC5nUTl4W0e4HzRubl/2MyskWwVI3bOVaADA4S9H+7pKwIkzC31+6S4JMSTxx47Zho2H
OZaplsiK8Jef64K7JVgRxpJ1aOoUVLHIQujHDkKJxuevj/CuKZTgvKxX7aKyyHfpVzSNGkaUMXrf
EhT0eruswY66+H+yEns5ER9sjwF9wJAsHpi+h4MShTp+fI4alsA4BCWO/eSvo/FN78df7KV+GnCi
nbNUhfc2WYbGz1Z+KC8q33AeB7K48LeEcff56hHZOBFAfZ5fC2rJ18T5+Mo4asYSgztA65G6uwqX
kjJj/GdiOJn6DxfxgAt4TYqNcZv07d17YZlexCA4XXLxth2ihZT/it1zkTZNEZDVwskr7YhqeX9T
DqRXcGBx2vrdzLuw1xbm09vhMsD/kM/Rf2ybqrnvR/4zqUzqjrectIW9ANO/y5bE45R0BAsShS7A
gcubfFUk2NMxENkimA9D0SBpQVSGNlFO9lOcZJgbh1R+WifhJs5uKp9vBeRGX8/Toaems/JLJkGs
J+yteXtGEoJ19chUOOjA0YnfwU+7IVWoGlk3tRI1ypgQJSM8yohOGoPUvUyWEQDoNiCfignCVcM3
fehraZj4goTBhXAjxLDIlwzpfP77V/HOfUL5+fb/cXamy20jW7Z+oYOIJAFi+Ctq9DxILrv+IHzs
MkYCxEBMT9/fSll9S2SFWH37dJ1uqSwZBBKZe6+9htplnQ8ucIJHhwSFmD62+lFjI+M5YXgnpU0+
r8vbCkeYC+Yg6cUhNtsDGraLqj5M28lt/rJKa0cStSrf+qb+1pJvtKioRKCAf16/CrZjua8gfqjb
SlldqvUT4IGtCfTsnLa5lLBjJC8OciDR63TuwaUpW1zBh82IA1Xj/YL9wNmUzeWHep1N79tWqoV8
QFNqaNrqvP4R5MQa0ZxQwRfrHg2lfn4iMOsymTswimzf3NhPIuARvRJBofi+jrh0XRYFm4EXoIRP
Iq+8CTOtTt/prsKSyKci1gPOfUxwN3sy15QN4NVUyWNZVHh475obQkH322APx6PwauZDBZ9iDXvt
ep3uWZWLr5pwx03xDuw4Y0+web2v3ZtdPJVXjBUYLc27za0iGsO2TK4TJl4XRcFPdcxCrkkjJHgs
5gEU2RreSU8RSXptdNH5ARyVdiLWLEO5lsoq3WW9ehnbHKhOfBlm/P0wwz9ZF0Ma9NFRNuWKD5iz
6Qy1ChTDbw5xm75o0sNfO5CdS9dnuRZ+1TA3K/8Yk4KpVXGAdlem8Ruv5urMgSX6mBcDGoUVF1+a
kFS/CTORvv8K45/PHGhjGtvpoiDNmQ8zPghecUYCWYkn5OMka5Y4l1inebYt9nzieg3lRgh4vW78
P72dKa+cAxpQVhhDLN4GMyMlNg7vZuHRctlme6x3P/SCmw3rle2kv1tN+3TrMuji1jjhdY4xUe7w
g0vNDklWGD1lx0PrGuhmucP3korNx4aNha3zsSuHjEwfN9p2Q2S2w4i3klLC/GjKLtvC7cntGs1V
sOdXVoaXsjNgNnFv6Am40KrD18Zb8xSwp8GS3ogMxJvhrUeHUMkovEbASlbvhkEcTSYEpKjfX3UT
bADxcgRR1BBWtzSbHEXMC9qxIIyrYQc3s1NvN14LZlFtuOJh+j7mrCovJtiu2zXNDd1HcVlHetX0
Pdp1bb36y7XCO76VrFAFaCV0kOJZKFwFiBoELGT/3GQGBqRLXuxX/h/jXtPiPSb+k7ZAh409Wfi5
gM8d7rw90yL+CxsfNuBlD7mkRW7XeTyJTCzqZHM9L9iMDzjBB957s9rNl/Gm7q+yKiENLuUFanXI
BQzyq5W0r/3cbfO5CW+WFfFjCJnSm8N8CKHHNoYOlgyjsl9tm2HYk9imtQ1nsKiganV9kN2ZgDeU
Lse/DNPJvTMzC1IEMFIHim1tH0q2lOB+hXnP6eiSPkeSnDvzN/flsLrY98U7Gca6XRBtnYDM7oVb
6/TcuCp3eVfrXQekuU9vgkCr1l/4XhfnwEPLdLsKhhyMcMhu2kMcbq19Sj+aa45hgx6bTZx42/Bq
SmafEALe8zz2PRzu98Nt1cBr6zbEF3h5MLwNAyLsXJxQtnBgcDGOuumucwgYu6wXNK817dNrPpN/
UdFhXNXpsrt1h/V9ANPHPtcxHaYIL5dyv2GAtAQXWVLs7ipg8GvHn+JLN6HsCHbV8sFZK01ul25u
V+vxy7pfOZc1ZrYXbYgAuQ2pD5yy27/z2qXbBsUhwphl1dysILEQdRvut04EX6w48BY5M1vp0lGY
hIfhq/2KJU/J4dchMwfe6v8w29hlzsTZ08X8g1taMrG+uiLsPo1lXVx3QccMe83Dkuo66Vbh3bgp
QvKOps3r/1R5hzNYmQeQ00yxtV6QFsUbSYbeSsSbM8DZ1rseVmGP+qBd/RoN6X+L0g3r/fKrZv6z
hTDkn6PgrU4qTGhrCHOBKKVsO1F/Dl20Kut+jTD90XTdM3wwKSPE7U48FtATL0mRbBqJSL0IUn1v
0d2QOMFuj8IsZW6DzWNeRD/tPROx4uV+ykY8Py/4IasQurumH6ERORbruhNS1ab3sZ0AGhCM8RhM
IVdX+r4E7zuLpokXSwSYm3GMg1sqFixp1p9wcrUWJjIWpD9/qw5BY1IZH3qkbFgezkTtiIx9OzWV
1UnBI7kJcbjVKMpKVnzoyOn+x75Y3+QL537ofBPB1tKW6S6TsP56lbjLLxmNOkXypxAnRSPKJlqs
nzChgp0gSaiDUOij/IpkRWObOkalwKMP8loMOPutVlhKDQmgaWdfvp8rG3h0dEOJ0kZHhH8u9/TE
6ywlwCxrqsyi1KImqJEO4Q9bQ0GkZBq3a8wuV3xhvl0B+VVS6aGCOSIXKEK1PffR1MS+EhpK6qjU
E5FSQciTSALDAk8rqX8IW0zb8P06W7ZeSWa5zP7ogJW5InKinozGNDbTAkbzcnA/AiBeqOdU2res
I+SlJYWTHVPgVRuObNszSiccfkSgC6vopxCYA/Jc3xzeWB6JRiA2ECAn89Jy4sljkUdQfeCoqkn9
pSrB5rjmmThj8TDhgXGhHk88EwV7yJ87CVXUc3X8yY4wKTY0zFkUDMR4fNxAWYkfk26lu5+i7M3i
ujfidNQuO36Gkya6++R3DIflGuIQqdujmxuQI7mJnYTESkiVtAAvP+7wtJkMCVdQHw/D3YNf8RyO
yBeGCbi8Q0mgjxeuqom7VWfiQiCrSkE24tQLFSrW1KgyTdYDEVtUUtI8I+E4wE4Omq7tnylEbRAA
HuuFEPHfLBGdbco87DaYKzNqqg8cIWOqfo6FJEGNUtXFGRIHxmbBcZgWDi4txGPUK4YLM8DfiLFB
CdkX8UKH/kdm6YI8hPqGGZs3pDnZNOt3SlKmcbcEDgkqegKGK74zQUBishDAjHQMwSeM+of0sJWv
oMYXmrSICFJBKRDdXGpOMnKrrV5IBftZjm4fXLVD8cFOoKFWSNapjlENbIuPjOb+ougEOSfIy4/s
lKOD9RKwMtShDUp4RNHPH9ngx4VPrN/qg6B4DU1slg0CFyFIAh0lm7AcHUiDutNSk3sOpgFsP6JX
ufBg/wUSd4JsMTGHf+jTH2w8Rq1H2nzHRNm4jB7Jy2hOu0G1GHNzzoKPHlUUK6aTK/VoUHD3zFYm
amzJJTWHqsv4WwchiQ56eBCkpZ1Qpina9OwYQvbMDK6z1tykuftGVmQaxZxP+zyd/kMzos7j1iJT
9pGfPr+9jj/szWiqAgSJMwL+OQG8TDzK+6YYrrKAtasRKr4Mv1lQ4QH0TXwWOX2vxoH5GINKBqfn
na28kyE7w3UcDsgEgVNONXc0QaQ2rwKOJt5WwEN5z6swUBaafBKBhLZ6RaT3FGZrGKZa7jvz4FDO
4zqndbftVJAzzL43vCeihQimE64PXcRm5Igvad8fpfD9NhaTg42YgZqmPsFrpoGcxPBZXOPEIzZJ
rCayAUTa0ZuVz0zMmeSKgaDhk+xgNM/8P78TYO9w23EIWAP7Rapo/jYgyB13rFMUhfah1TlWHC5q
DXlsK+m0k5qED081+7EgxjNcgdN0I33dBikAUy4FaklOcj7153SYBZMWjRxeFYwHUCYeMf1ypwnL
ROZI2mA1BpIkZ/QfaZ9dyyG3z/eoPuhh2s10le5dSlGEL5bzrX1wfOhz77/u3JPIChC3jj6uIb9v
5XEpTNXGNhqYRozrNSSN6/K6a/wzM7mVVT4+Kwv4HDJ7iwJIt/zn6O2uNvncxoeofFMUC71te5k2
+YeADm98dBVFefGqy+OfcqspOubasA20ChMDnCVmu+n4F7BzmUP/EEVBhvqjuJvasrx+foTnJLgX
AVp7Wb3L3nsTzDixW2Rs49FQDwdRTvHH3XEWRPO12Ry+FjNUBZ6x2NII3y1R3p7IBz3z9o8xWr3T
lu+uOW2qlL8qA6MS0J9X3odlcX8688x5DlWeCsESedLqndev0f3nV0vLmBfDa/mqtQ0yXvGy6WK1
nSppRyQFPQV9v5s4xgLMpTgxE3/3oxBvLJylsY8wi8USRsJwpu986AedLq2DpxibmSiuTzFcssXT
/uxWXK4SLGSErN1I1ZjcEzRzQ6YE4Er+rKpQfZSqNR9dp/3oIuV6+e2yTLKTZx8hx1n5K9wRjrcd
158qH5bc44kjDoXiJfRkhpAaNUE5AgLh7UCiPEpu/Lnlc6IjsAujt2KRGo/CYVyxnBmLdy7zxtwT
4P6uCzBlkq2MVg/gsCwSpMLWEkj66rZY+e90nD9xzVVuC4u3w7I8omS4CTeX9c7clW56444xEVAA
NGOjvvIw3XR+A30WYEElmObdTvlDRiYqzZ++Vzg3msXZhQP9QAmNGLR9UTUB7nlrvbszWsJkhfGw
pSKk7wPKD7nIJvOjObslTKOCefnGn8p1OOkDUnzJY2G/p0Q72tbKMs76uoSJJgMrEiFt6hJbrOid
8h62cpGF6YbHfZWdwxr6Ac2B6J5G3Ws90arKBrUuEYzVI24OOlvF+rOGZNMcX+qwksmoaK8iYJz5
EKd1ASzFgNkthDX4V8cyezd1of8UbvdWnbSdMxDReFvsdzeqNcU9taO6/fiVr18Jg9We/SRGSnaw
zeECymhILCVbt0Pv+ik1+FjSDyv0vvVhIugVYscRC/X/Z56PGBDBQQT1juELE5ijZ5Gv5qar1/PH
egWHgjmvNm8ZxsmHRhuawjA6Yj/Zeaw2vEuXD6y9L7IGqPL+k9Nlb+DCnZnnW1Oh5y8n80/qAe4u
REtQyefXNWxoYNYLfYiS29RNWltcnckJxhQa6ot6qaF5EfAWSk/8FH+k2axnwEdsgJTmVeK8qrYQ
N0dq3GIORkZ5Ac2wXID4fQtVPnxw4m2h+dICmJwJsYSCYwPulLRC3wDex978UgyYdVdcAzvp/NWe
7FkwFscU0XJVnohzJA+PMOUYIEHZtk/WsLcF45cPCcoFDE3H7b5NP9be7nbdFTfjId0iTEeHSKNt
HaRntnRFBFmiDLEjnhl/dkOzuxIRUv6o4gtLOKC/yCa9jYIjYSm71NEauLfkTSG7gErWIpNgn1Wx
sqR4UKznzy+/FP9QxGtcTSkH95+u6zj9dsn25YxvjPtWQrywjH/KKkquRhYPF51BW55ayjHhMqUP
tDa8cEM01R1mcQNgXJf/d/dU0nJ89FMraYop6Y/W01L1oLOlYSiE7kfCjyemjQ0OB+4RMVLYiBfF
X0AQbsW3sKQ7GrxlFf0UEUQG5/I5ybHKefnO/UNBBSiBuksSExdC5HH7k06+wTjOfFB+gA6dR/tZ
pAA+yYkEH9jc14B5Hud2sofjwvamMFK1mKyvD0lPW691NTL5NU3AwmBgwNmt5rDmbF+Fb4c1+6KI
a4GqwubcS3vqFLZGsEFYnU9ECRqgY1p0Vfubstm4xdvQI8pPjCwmZjSpy+e69phyUiLBbVa9OnpR
uo1CKu9V/wDxnvka4G9GIUtOlsoTbS8LnK8BW8xV3V9nWfjKPRsAezpYJ/MVGrfuOioFvAqfbzPL
2o0nE2cTU2emylXNXKBebUhJ7kI6i4jdwGtEXFjAMsVtTDxKXHhsQtJquOVKsbFhDTqaRyj2dtnQ
6s11sp3dFZFVYP873n8Zi5O4y0AmwdFSKVMwGEEUGPXBBrVW7fSvNDeC0Qb3HE3zlLIOGVB8EvI0
orXvrY4O3WBwmZal9YQLGlOHIpoe5NluEsp0691GexWSXVWAb0BMu+oUjsm6sUiRJd7NrKEUAA+1
kuAfvRM5jHW9tzY1knNCVMGX3wsbF/H8HIgiiCURXBhWFobzzx9QuywHr2hWPeaBMOk1DknMd9IC
sWSWo1u3h2q6/8u6j4tAtWCaGhr2HbIS1SdZbG7jfR6dw1+CmhHLMmmmlvapqR1qTpBfVRbSh3ik
LKiCErNJZlijgaePY6aQsSSEaZiKm3jgWXou5AmzWv3wBgY9UBWvTC+yCgwiC85RUqvqzadgvwWo
x+s/xNeQIpK6SqReqUpy6K0qTc6T6U/BY+4VmwhoCtJbGUYf3TPep5CzL3wjhmFR4HwvMkcXwLON
GSeLASVmQLas/vRTM154dQPADziku6BIKUW+1z2zFG40H3mvmpyud4SHrAPPcqRrqncxYWqpCZPQ
gwALXhXJ3fZQ/jDYnjH3yih4wMRgLyQ1N1CEKb0tdkaoYtfEwc9HuwvQ4DXcO0tAgfEMM1tV+FMD
0pa7+rqCrrBVR/5o36CgUjjqJnjFP8TnlZetJ756/IUBwo+hZnwvknUeM9x7eVGegilajIpDZG1y
oNh//7e+HC5H7Sx9uPp/Jg+AyVbgisBWLVtScMtsPAjMvY7II31YZrAf1WkJnlv24EQCIhWk/vLV
neZEc3UbFJpAPVB/8fJ7/vgXTJrSwmmN1WOFAS/6Jrpd07F1eX/lBciMCpTTPBO1Ll7FmDmLr2zg
AN2pcKAiZXj9SIkA87eBnpgPwF9cXRjqLOsS5GCkBlQ0Ivjj1KGAVUboHgYx6/5JcAa4jc04IlQw
R2uJk0B/Wad02t1o/vsvCJUnsK8+uYcMLdKnx3j2+SfP03jE2S0cbGS6QK5wRGylmhEfAGsUArgm
jBWwj2hXDsaG3XnQPoxcCDM+7b/no9wt2fDZJqbr2oRyfkDkB5r4/LraOfTLIfYH8EoGLHVIbVo7
GoB51KMdKjUvWcEKYHBrXIZrtQ/K02V1DwmLM3Re+n4b135LDx/Bfidw68HzG4YKQ7JcjxNTeeI5
YIZoRGoyeEFjwZnl9bt52w/+blv5Q3HJmM8nvZxj1zQaC/QE18cZZmArEsPj8KLrVWkmsGWQOIie
AMVE8WzhXKc3TPbf1/iAwmziSLS+GfWMbGxH+LvSnDP+oPYAi3aGEXthZ9L6urbB8Cwg/j8+kkeS
CaWJfDgaAQh7TkMvACPdQZQxIV+167K6FLMbIZ/5PahOaFLd3RJfUtT8HAdVtxTHdSn6BJWsqglT
9V89j/m2F7IxY8Hd3Ljsu9cQH5mhw5q2FXhXikfQc6vt5K7icBO4HTSAiMECQapwsteeYYeseudb
1bGB5AmElZdfz1N1vBYD0Y20W4ojNUeLtE0CxnUxsLyyCe0C5SCrS+ZIymIc4YRDQNUuqcGjBiqC
QlQOKf1AW8b5CDf/BIHlmmxoDTUZ705wBIO1m9nx46naEYOSi+k/HT6j1HJvTEtuxsToCsSC4aj4
HyWr1Mo40CKLchFkEHPaDSwPqb4RE+Yk2Kx+haO8Y5KmY8xC52jgQLD1+4zYN+UVrpQDOw+somS1
Zmq0h7XB4rgPFxh4wmjrbm2uE5qHrfH5zd3Eihr7PMIwGYZoSvOP8wN8MyedIRZRtA0tZnALU2j6
Z4pJ9I5sRhDZIphHhcZgdSlMbg/A7TXNrWHsRVA6i3Bx+aNLycEy8FsX8Lghcr4loWZkYrIkhP7x
oqXvB6rXuhIdEDR0O6y4ZCHGxYibdMKaChYIKmeWyul+hurMg+4Jg0gd1dFO3ha9sy57zEULGiQa
4rfayaWTsUFH+MnZ5ZLwf8VXTgDnAIMMw34hZ49ke4Y4Z8n2/3D+SclAe+4yDwmBcJ7vZzDO6On2
Y0ZCMc2UD0CDaKs2QKPs/nYkSfWoekAuwEVBBdBQNYlroepHA1WhGgFqrRaOwcs3zTL9n2+20o4y
VsFWF1mcnQT/7XAeENo4i8dNs52U6kDmtCbmIGAA54FsSmshQYu6KogKH/Kw42gM7sYJXguMx1+K
IlFcgj3XIPnabEVsm7AGuZQZmTw1ND2wbENymK3yWn6dgLSaLow+1hEFlVApojYSywsZw+UG4GpI
GbmphnG1t3ZARhe6dy5ehgq1UCFt0xDJdPsXEtDT9STthtULbgKXPuD5c3OywHEyF3NfmQ09JQ92
EygnChsPS8onUFLGF0r4GmsAtXy+w+xyO+7XdjjVBuf8XU8fGT0jynEfCTxieFj7z6+ripBs7w9u
+i5Zs2FUywqRUFoveIOE9YPpdKIpjWxMQuijjOk+WI4IiHYDYsKGA2zOXS05MqzhWtjPQOpCb8K+
hGsFU+fSi5ydJSBg7Ac/jQS3uh+ZpcArI6es/8o4I7/zGn5Z5+ygu1bTd4UF1JB9YSiZbXZom6s+
22fboKUOkuR0rHmEXsV2EjoQrDq//ypiqCsZLZtIfolpiwejzay+R20YXqGJq8/G1hw/UhANyjyz
wR4XHBvGyPNb12I9ym4c4zgpHSVjU3FDniwEJHJUQyeIPhF+p3FYInoHExa2CFWigkn/RSl2cqTg
gSYzI3YJQs3XHHXPL8w9+PO4I+wCJS880gTXom2yL6PrYqbjNAtkHzkXLgNViWV8hx40ZvRjLhFH
Sr6oZhdGsyh6mN92LiSnYt2lN8WERaQD+cgYNl2Adof2RUTPik4lQ2C3PTjJu7pGTGpYMp07ge45
8UezpxczjvspbPirQ2YnSpEA03dwQutmqvFaBYFXxUw5UCTMQ3+JZduDmdPsKm+jhCZXbRBSCtgS
vNUboJRk3xj8UvnNXUFpa/3S6gGiLhXNhZOzKIucIw9xY+3hEAu6ZBz9bIIcqRhY1mYDw6zbM7cr
PCe7C/e2izSHm3BtvltrkoQz9rpOcnNj1DKYFZQ2ZlX9ZTKo2tvAoC0Kb7zy6M25E9n7ZOQA7Ji/
2DsCVgF5dM3OI41I4kFebfRrxCVXMFaxSeKPOHCYT8XMXhWbaYZBXDXXHecO/SAfIcnWMZFiu8Pr
ZF5yRMxcAWxk+hsIJzfhzLuGxia9Nc0EuNCD9a32PcI+fp134PklhxY+ZbXgrHJYdZAUOGfDwXDJ
a8Otn2BVJT16PV9FYLF/NOCwdR4US/+/SYtYYeE4lpWFN3IauyWdaeKNcO5mSjcGp5iZiOpqOfbe
royv/diLH9yOAmMgvucSZAG7u6yf3ri9drUQtumYQckdDeWkMzOQcuLCsL1R8znZEh0uql02fWFq
BPfPKQ6/cqw3IdxxIl8EeAygWtrsouu+2defN1F/eLW488wltpn7bUlxvNs6OXdIlKG6hve8xNm7
ufPxsA3SV4FY+228H7b/gTYV1uvWdV5bm+WAesL056BFVQl/PxB5E6ky4T0ZbihyqKPiLijgRs5T
c7BcMvV8qiI0oJCktUniu4NJ7sV4s07ZnALiL4RkGLNlvLIB2fKQorW/khJqnpzP0xg8OtjIDi1E
ASMbMZg8g3duSHeSq6qLB56jJMUbgGnR0aDZYbnk1T5fPlBvmTK/E1nKFc9Y6Ljgf2ltZQ+sCDXr
jhXE25rbs7UBVPi8KIZGBqny6/EYamozrPEC1uZYSzQwwteS3QFr917OOnKSlHOkIA95Nmg6Z510
FCKTQAw8sNgptuTeKJITxuLQqH/3ulY1O7Kp/YuR0z89SNKoZRMnDelxvt0wZY4btR52MeA6lpJw
SP9sluXNuvc+CtVSq+shoR4zhsEySYo4oUYeioxBqBWv7IARU9gBXxvVJC11moa7G7+9LtbOGwny
rN0Jc9qXy7LHgdjRMtz4xKIQX+ZhCnd89c56H/UN3OwPJFIBEsmnAB8FAXAJzi0a0eCr+hZXF4CK
Xfw2He83XLmccTSWUgiS5Ru42r5Yd3awaThLlGwk4KpJls87d/ojbIBalObAYEQQdOJGX5RWJE6a
vmf7wTC7L3q2XV47EF+iyTyIiomPrh8GuJE0FBTHi2F9JwdeZLv3athtKiwo6M2kRRcnz4v67c6J
LtchjchAI14Bu6ygP4CmcXNwb1k+y7ZCAsMif7zZwk+KdPgqKE0ppR5yPEGv6GHeA9TFiCs46DBr
YJG7YBRQO7yopJHlUV+IcSLY1TKeWM3OZvhI/nJxKZYE/M8H61FWo7Hl0WqWn7MOBPgoXtA6gu9B
sal8u4J7Z5s3UfedDYefU/M25N3uIjeIk6SVD35Wh+BdGqfvxgAStuZM7sQsAnGnaolwhmwCWK/c
lkqWPB2nm/qOBfqCA7di23oEptAICMzj+L+Xbu1Rgcnb27DhQ7TR6F0+WO7s8Nc7oB72r0IuzA8r
TUA5k/LewN7zduGO5FTHstVRtewSNYmbKD07rsGuwzkSw1iu6h8DYKW65YA39uWlfBIwwp7ETkTR
ZYClmf8ebai4NkEFD4P5g+bXCVlFljY0iwwgrEmWKuCYCitSGru9WWPJ6CN4K0G0SBfC/K3gjnfQ
ooBSB5y5ytPKEDk03hoM40ISiY4d6oNdDx92F8731lxKO2W2f50E5Se9coeD93H2DFIkWAvCySEg
dll0Z8buwfJOmPiGsEbVBECLYLoe3pEC+0nItRurSh5wxxLziaLm35kengAl3GasyiEYrRAhM505
2vpbhCmHdUTEr/gWBxN8Wfvha7tfoGMUG1AdpuasSt57snnW1LNMdu9X7gah23BO5ypw5mgTCzD/
FrF0zf8eO3YxY+xwg3MfI5PHFhHfb4c+GU1pJ5J4v8gC3h1uHPNOK5PmZmon0gagjspmzOO5omvN
obcp/VrhEwvQuyKxlK1zZjGoszu67hBIFAYjyDAebUf3ctk0bh/uFZ0CD9TiviEvInTneuBUlJN+
AvQPrmYjXZgMJjteWNAEysnb0UP+3mtwzLZCHywWjzz2nIHSinnuy9d6MvrfkKQSYCAXMe/hf46N
EoLMKdOx3IWvxz3qzS7HA61YDgOFdoVMx0cS1a6RBblBzZAT6uQlKVrFJSYgaL429Boh028Ad8Ro
SQmBUUl33bwG0XaLiAQRSnazS3NUkpuESFW63zHl55OB11VKkrBdwFI3lEcZPX44IH9qsay4SDs8
4rph/oPM7JSW0/miBLIi2+2/0IRRVSYdupPe6YhZg/Zc0Le9gh2GUmxhalXr2MpqtCPSsMEeQxQW
7AvwdhA2qFVjU/7oxrS/M2mOSTLY7d247prbug0WWH4r777LmvTG5LP3UIG/oEw+5O/dgVI4i/vD
9pBPLYBCvjPIT7CsLPqpv8QnPnuXt8v3sASNCB1wsGrIE4TX6Htu21Xiv6qdVXnjER99kxgJZbwS
DC1lAwYMpcw9OMtrslzDOyt3PN/6r48Xpi//AzifVGBUBavwCEpCP0POYjNnby3bIcX7AOteUeO0
SMWr0iJ9gie8GGY9C06eDV0JxRyHO4kJZH+XtPyT4nVG5JsglH+RRXJcf4FOULaEcFKA4sAqjlra
YN9mabufKtnWvpLNsOJndK0FPgzyguqARviYb9ps/jJF6Vtt8/JcpfTHbHp6c96J7IQ7K8QEX1iF
/GygMh4nTlTLEMCW2lRvVPuGMTVfIj0ZWGG3AHkx4tQOI1Kx5sq6KTJ+Q9vJCAK3CekXngjWaguk
PfBCKOLYD9n6JITsD1b91AooKES6BI9CUY5L2t5GznZRy+RCIkI6ylnrbA5p/UEJTEpi8Qq8B6uB
AB7m5GK+iOskWFXuWAFQsmhnL+8jJxNvbk1IIgOnIMUyMyEdkH8DAh2c7Jo46HhcHNPS0Kjm1CRI
dYS6AiWfFHvePwn7OUtQCTsXIaikyDZFhRuNW/7wVuJVdEwVmWRpaJtrdiFqgstqzM8mJ1tS79+3
aiT+Bmydk9u4a9Cdo+ntEgIE+lESvFOgUm/Wt7BOHnQkiAIZrrQ57ZjgW53Kgu/QCgIuWYnibI3j
+FE0Ww89UDjRYELsf+iYisomT6Nt2cR2uXMx5pxC/f00eMvFsl6T78Ij5OQSNCqLyDI+XA9pyC+G
97wBSBM10ho0sTa0sORcbimQzNGt3diB8kxMUWpa1XWPNmOwBRCHmIDOXueJmUIEK/0vnYE1gQ4y
UKhjlESK/T3QhBWgMip3dVDiFfCYmWUGpl2U75KTwO/THF0lpvKsVd/SqL9fYMgKPhU50xNfQ+Nt
mYroFkK6sInuds4MtasqOWFVOdOwKtSkUqF9vnM9MTLkORL6DcpKDo+YjkfInJv1eWPqdfBOu4VQ
gHHEhYwwmHDCygjCediDJtgKcc39oJlkXPTamzTg4A39PfSx7qM8wZYtX46IrnG+vfyenDgvHF/o
ESqcx8Fh3zDueq3YdFFVHfaui33kf9YXSJy/Ji58JBIgsdUXjA92jBXKWJtf4tjrlTcex5u3gPao
oZEHtWzrtTEUvCBGflwof8eZr6XaYNoqbM0qefN9lVyD0hBOzR61A5xzWENOU9wroTqIp+LMVOXk
yAmo3knoDAMXe8ngZEAA76l0q/2K/Hoou2GnZCH8/GBfJwssbLwTLAXSzTD8Fh+GaTEthGGQL9WJ
zBu1DFvWdBcA12lZ2Ym+Rsdni6GTXkMXqy6DyEoMVrjo55tYu4vqLO5Qd/79fJQoCe8d3g+m8eJo
YoWqRBHfH97P4/omgYCE1uuXbfPz5buT05/xYILqopk/vbx8LNH12X7FocgcCCI9ckW8TY66oSCM
lmrJKrZZb6xehRsngQoOgQBDe9TNTvcl6XaUSXRH5hD/NOj7L+Vq5Xm4uQXCEhNa3jFG+Onxlo+d
e7cMmqfNvB1uCKrrHUAMi4W9eQyZ8SYDA2cGrLchRiHbMEQqS32Rva5TYGAGwL9wgVqB5ppf4YaE
CVv6BHiMXdb1ar11ncN402Z+96qK0QTboJohB/YrBh8fgxGUz8nBDSesIi7mdZ/faia4FKxvYbnJ
mpI0d8HS2/XZbAXt7M/vJDojLLSxFUWeylU+f9Z5vUp905f7d5tV8o0JwrXFczih1fRY36VlhRJw
9doeVvhNahvXIIod9qtNrxOPO2dCLH3+y4/5H96aQO4zDBkig697cHRxi78Z4sPszaS6MrSykL0o
7RJFyFdR06NCsgDBbCpoazY18VOpHGxOkiVOCUAMU4iUuIk4gBQyKlu6zSdJAV6+3pMZZbBGQbuB
SWnIUwU5PF6WQ2qCkdLjXsYT3rJ7w2TSpyLizBfWCaj3Cnr+ldAiKRfE3bITHNErl+rNzjSvJH+T
R+PLV3bCOcSWj/IRWz4LauJi8/wxD/vZP+zGgh4LeYBwDVGSu3L8GmbmezFqDLIkf8gDrIi5oQm2
LiqC5VUt29ukYPQkOQgexxdBvUMui4pP+UiUVR0seMKjr2SyKIhI6jId6GDn+lfw1XnhWlDBPKeQ
wOeXQmLv38rw5+VPeUIF5lOSVQA9nrsPEfjYgGuJ3MNh6XfLoyE8utmE3DGZ7dtinr3eBp5TjwLp
3whmUPmocrGVGAVsVqDyv7CrVqf77CVj1+d66NRJk/S9jYr8v1WFvPptl/Q+zSE6VAmmZdxIxfVJ
9PxVV3xedmtWsop5aiWgXkbd98IND4W52fn5tYzsgmL5vtDdn9/wLUf2+PoCrg5VATAvJ9Tz6wvS
1YQUsgBh6CixKe5EBJYP+P+W6RJBsEpVgqty9TZwc3TiUrgCDF8xAPmhFV2UKi8W2MzoDGSXK2KA
5u8WZgAtlGAtB4sUcg5t415MxQE0X8CUbRr4pUHCxhcQBH1mdZxsdepXSHFdIclnndhj729Pwel2
WIoAFH8SdCYRbkhMUrJrvneb/t7SmykCbFY9fHp9AJwBgGHRJ0Hvvh0D97IipTrnMZ33orK+e88f
AbhTCMhjsGDjKo8YOsTUu4eojwyR8XQulMDWkw9ynC4MN5YfxYxb+AZyYzaJ4XxvYfUaPz6WxuAW
9y1SJy2NYo1B0RB8fvnmnXjboWzGYj8kW0P/5dvG5283rx2r1M/2rqFYZNOlsVFFriUyYufT7XAh
kWBS1jl2AIwMfXQhriDiZnuWaKbmjYsZWXv4FHvp7F468/jRRp9G40NA89MVm9cws4ELAswYzo8y
TncHPkK0Zn8ASVurdjha5dkhIixz4iOobc2xhaOVFlmczYuIkPm7ZlB2f3a8O7UDisnS7iBf4mqN
f9EEBnweJ9Mp9vzRQxpBD7YBjjAsz6Na2I2DOoNUyaNHRy2jNS8k/vS30L9z5wdb6VbB/lvUmD8s
AxLpmzRXmMv8ZfritfoS1V0t2p02w24IuPTbeWdqC4wcX2lAxDxJK1iKnvikF8OhWbnzYfPxQEc9
GOvoXff1D4FzFuQjaY/S7Lv4AEW7hVlx63WR9QiWuUDnxj+FVEty5U14TLRaPog1EC/ZJmUDhUJK
RZpcknavzIgJAUc7OrpPwjexGfn5ZD9oBxd+8CE0XyNydDfdATQtuCroHdi+aAQetyeui6UlI94E
3Qcqyiu3j6/ddnovn3yBoBqiWT2bR2ZbTDMEkhA23qcaSgY9Kye0QB8mE1LEyJJRK0JKV/1h9RA6
8qyel6LYGt5Y3IFh+ONgC2UJTZ+yfW0AEn+oAvYEur0884aeHjJUSBFBgB5mgkQXH/Xww+TxijpT
/lGqo1r0k5HOSep/e4prdK9jXLJlteNSeEpJYJhrGWY1WvhKKRgbrEc69hESHSzpueAHZSshIZiU
t6qbrHBftRRb+r/geum8OV5njBDwdkQ2wCTBPXpTm4LpNSXWa/XS/pDfzHN99b/GIoBtEFXfhav6
WpwhdbEqSNXpaTNUY6QghPMGnzby6OS6oEGIGydL3aNzMj+sVnPYedPrYT9eTN7CDgFWEdMWhFRW
M7dbjieS545Q+C50esKIIKYhegvovJ275k0Cg07x3DWmjTYgV0BVlAnxeh3qk0liQ9ukgZ/8NLoR
uJGvIQ1txZMOfZYzJsZPFQ12Wcg/eawAY8KVZNwh4Ew1ph7lCO1GozKXuHJc595rxUpFrgmQ7lTA
7mu3DmaPgkFEtpay1u6FO/ZFthlTci0K+8FzJjHzL6nbCwbTKv/zDVsO5sUKoDKl/0luJXkNRj2R
+KUEE0+EJc6MMcB+m9w76ZlciTzk+6yYIC/1Xx/Kt86S/KkqQSw9WDLvnQ26qIb54qb/mrcQHn8P
KgKYMi+/OQwjTtcbrFgeAXcOuceJOHRqmtaps+6tOI+GYf44AjXJthqVtWpInW26Xn2qx1IG4Sqc
UYYCd3rVCMjBe4i9AQGpFVIhvRxd7hY/i5vOKyud13g2ZYLEy2Y8EcIYfUS9c0vuJJKF6UHFqWze
pQSDzINlPBfD2yrAw3LDih0YF20PJpHWoAMiOcQCEldpJxj1GJLexRvo8uRtVpmLnde8tsM/dWuI
8yTzpKi/F5wwYtORQODUzz+R7cf1/EuKYAmExsx3t3CYvgnJd9mDJUGTQBAOzEfNQ7UTyEJf277p
8KGri/TPwmWjVqmqI123J0TBFG8QsOAVhFb4iS9WzPAnOOhkIM9UAj4NXMCFxABtjbIylRbjX/QH
pxVgqNGexGLWquXo/W2ngfvXrgxDGrQpXICeGxR6bFcx5YGygpyKJoGZeBhUH8yCjYbkjdautKNw
nRhrb+gkeSiWS3lmHf7DtudxsiLKQ0nD8PFoB3ejEa+xzAR4R8OpAOv/fVC+UiCVPddIiffgLIsJ
0vVgxcx8xKnL92AamuIJkGyZ/J25sH+4bzAlaVxQtdDBHE/Hcjo4J588LswRo5mJidgSmqk/hRnV
niGppbSjUbnq9stMjMDqhvsJADw+2FwUBgLnWX92JHu0KW820DtWOEdDqjrGPLHxiJ0BY6l3U5Z/
yCv3q7Sf2h7lmaAJiQg4Ki9EFMYUcTv7+WW2DO88tsBkDQSMKMOabdGrNEOyjWb/1q0xaOVlVdZe
saBiBAFeBOROEPQ5DAd39+Plm2wPtWefAxkjTHgfTnzE0z+W0DAmqdGSHowlXjd91V7FYYtgjPon
4vHvkVRJYSaKkYwvQvI6R7zDMZsL3o0d5oCQLpIdG6vSekKZiLUcjBQvy/7zflX8lcToFLqcyoZU
ADgR96Ia288dSOcPPu6VOL4GD8XBQQ+BHkOuClIryIpHJsOSyOoVdkrhXLwLOda0L9+FU8iHhaYD
FhxFHiTHnllt1EaHJmh6rHZoN9fsdswZrFgwANSV4TfyYpu964c/NV54ZMzjLjBu+LgpBwiPiV/y
1e4h9PqaHuMWu23+e+ZST94K1G4gjciymK0CVB2hU3m+C0w4Jj3yXknXAOnkb6NjQJCDnpHeFFg3
KRImAafQeBoKU95RvsbSgzvOCEuTCONghsjWLK8rEV5ktSXUWkQXTexbfC2cnH6p3ZyBUl0NEJ8v
O4b0oGzQ3JCW8SId1VpO5Ca7dRXiVMzrIOdmdO6d0bn3Q4MAm+UEm2jfNm+XcLiyTdPvCZ7G3LXr
vQ/j6UasJBujwRxUcnVL54bEJ4hFJ924i7+pqRJpgvHrvWoB6y9gDWN4TDyqlx+Qd7KfQvna4PgA
H4V9C4jz+Uer9lHYpG2j14PdAOWpnk1BQI2TJYTx0S0EvFiKPMSHTdvnI2uIfoBZtM4sHeXCvHV8
F2z+1iFl8TyOZPMrR27eO4dLq8AU0yKCiCTijayJNWLS3ienK1uk0v4KIZeXX7iwf8CWk5GuDSWJ
wT8o90a6J823lAqiqff5FvhEpsfhInASN0S5S5FKd3RHIGOxie78d6K9yW9GLViRB7f/Q9q5drdp
bWv4Dx3GQFwEfHXiXJzYuTROk37RSJtdJJBAAgESv/487yRKbaRjsnvGyHbVxLvBsFhrzne+l3Sz
fAat5UbOB1oEeLwCjnklpRvNChCvUvQEAYs4pke9gMgOLRMTp1784QIXag4pN355ysWWuawGcKes
4Ay913oVX6sA9YkJyVBli4CneqFcUPnwk/9iO3HWGY1+6jH8lh99sviKxV1Hj2wSPS95jcUQM32a
UiJE6tB7yzANwc7xRu4Yi3D1AeEaLuVqKvQCnnRQOvqfXqXnyI+uLgZVQycRuuEYgUc0Vmycw9a7
s+KTwSGt70239tGugU2of7CiBKsAecDJpc0Ub4OvXt1+UOCICAi2gLmhmi8+fYkWnjreI3iHiHWB
fcbbNCpMen+xmGVRHFg+mm6g9Toa9JszAAlKZfuXOvdyvn3leu1blZbuHHc6GnF1PDLQknGA0/q3
YcjwCO5KXBfvnb74rUmKF/IHqERXEc0uwZF5GVcf9E6YBg3+l1oMNaATP9hZ4c+9p9AiqwF6HfXN
GHoJwhqtsru4E0tRP5gq00jcSRpP6bYNogAmSjEAEZTBeO5NuuV/6FCVviWdrdIy8lxuhfRpWj6o
ye7TRf6SrD6yExAd0bfpRZcvllnAywkBC9qnf5hzfIsfhv4fMR3HJiOd8cvtdsd2u/HCu7Tn2OTo
FK4i7ESGjx2binGteX87fHmkkVbXbPhWz8zBcb5GHQzK9ZQ2+IxTp02Hsga3qySiQhsryvwG7/G8
Cxw70mVN5CYM5tKa9qqG+wDpW1r/ksmr+YlgyCDNOi5JRBaBntC0al9++mZdqDNI+ptBhgduldZt
dLMgoTp7vGz3dzmJeFIRWvgbx7Sadluy4CN5QceljoCuS9pzWV0EiK+EbIuMKGCQavlaaasa8asy
jCZ9ac6n+syO2X68IKFC5MGNr9VfRdul1zLVd4UFYxIFR0kMSkVWaoNwF5C/lbaW4xHHssWgnOWr
NhLu57xvXu285m6IEzlCYMgiReK+k2/qxF0VMDPaKERV5BqFss/GS9DfRU25rZr4DqUIhmNcHcWE
xnXyr5AYWlBI2bR3XVlBq+eEQMIWegxGZX2BXl3no558v8AdEh9STRYlXTPqH+SKp6/XJtnj6wVw
ZV4EqBnNzQniAard7g+L/fwQzu1ksEYe9FJeDlqd5snDKlColECegaMEfcdn8i2HrR8IuPweggBI
50B5zP7V0RtIAaXA5JhOuGO+oZOw3uGYI7csjDSNKE4Xp+JBtAusQJ/p5zWNvhrwel69z9ezNzTo
L8QDsGJdSxAammYTA59FMCxnmvgoKnPVY0fz5ovmAPqP6OUeZrSH+yLF+IT1fKqrj6EP6XNtcIdL
eIeqDxNphBw0HjiHi2Gk+EeqO7NCaA6+tDgH/I8TZMW+jPAT0x0R61xlrQFHYDx9DklhDihQwgun
ftR1abN5+smdedewqUAv/ufJjd6JArOfCCP86I0BEVHhvtLxsK3rzwd/fSMCtqjfQtIDDNAkbbKX
GpSsJHvUJhLsyFJXLhclzi/EA/CuSKyVrnH2Qp8BT5ITKk+5rdxei1adPvwvlKiPfoxRaVJUXoMt
fRRaBqX1epCbeHFu8hAOiNwL5yIiYIXQlew7mBlrnC1AT9isjIuFs2h8MnF/9RefvRl4thCuw8zH
PVNnr2ao6ROH2jnCJha/AOs38ZFD6IhSHL80oHC5mAh4NNcJQVpi8p42SCGHnYtcBcKk1lLabF82
1XJ/JfWfj45BO69SmaZpeJeOQvgMw3EDEj4WAvbdtgq3Pd2J1VQ/nJeJEfgC5QbpBx30Dyc82UIJ
QNZUSn2+3paBJCBH1Cma8aVCil0mQSwMQT48GwRnpIq4/gHQWNelN07dR+BjyyCcXhtJ4R+ulrv0
zsQcS01j6cRk2HxEjdgtEUsYGZU2w93jSCBHjV7jdbaXA80wi0Mdu8Uvst32B1IfhigsIDpNuLWh
ahv4d4VsNMc2NEQpRATWWbvl7I7FfhPGlsdEmAjTv2WHm+T2ve2k4L7KaOuOzFnEdwRhk2RGCigB
DacyVpp3C1Zl1396TV9cFULtI43gSbkaNey9v/O9bNEvBhLED4dmDC1+l1ue2KdKjXQd3jFWheX6
MTPSqhA8WUE/i9aUqL8w77jQoAAfRFhcQ9vj06gMhefclAtKS4uAYr5uuPH8sHrGnOcOqOpqx4uG
V/w3ScSsxcQLvSwdqK+7FzZeB/OI2C0sNHmS1XrxxjFaAo2g9ocvPbq+Kjluo3QW7+7UItouJZN3
TBM1kTDjHvEZdd7paNKkrcvotJaQ65AnaJcSEXi6MjpT6ukU4J7BXcDSMQQGfNzP9nHi1dXaCe4k
LueF+DPYz8hDhnKzAwNUaDkjVdX1OtnMFw7DPRudQB3SHqCWVkWTJIciFbIa31k2MXuUXD5MSIPq
yERcjEXUzaqPdxvI7XLUkiTJrailKVxEy9MbWJGUIa2QRhlCbJTXpmNwl/f3abF5/wveuJcKL2bb
xKHCMJyF46WdrevZLJ+jNaCANJq4YLOcSKUSyoIGCRoskDP00nVJMI/YLWpmPdQVemASGkpkfKIV
VsyQNLRss/xTCxj+C1yMS+ceWKdFCGNyPc5ezmYrdMNz4kq1EQZr6LNyu2UwL6csjgyqJ1xJhGLm
SJhsh55R7MhQVi7ip9Jweou2OzU++IBhwyiGyg2HdrRJVP46T4JF3pu4XcW2Ee6RjMmGTfnwYo9o
RjT4y4PN4XVB60NEGzOfJKSke6EBW0bybd+SXyTsqaUUQUyo4C4h0mYrjhLdpcrVIa/GrIzCtyv3
+P7oze5UFWpuLSaz3QfOeD00hZTa27UIjLwrLE0Ik+ZkcYKXjVafZqA2o2qZBXBtT2+iZ+R/Xjmq
pTDS+8aPNYYr2uPqQCGbE4yFdrF7L7DCSNozoLLj5ioOEBk6FLi0J3WLbRpTsO6oeSdJDqCeCIMP
V6IPqRKWAEgFbgzJ8nnNtep1izfR9xi/JL2WxoWi8NEPKCqR+WxvefV8FIGEFbI8cdtRgyBox1/9
ZRbzlGsFqbqqK5Qg3yuWTJ5+4m5IkihaK5GQkzHyF9AE6EPqdREQ0VZqm3/QTWS7FTSZyK0sW1Pd
D2qA9+LxuBB7UwSnLvG2AYNYs/IELJBxR3ocdkzNcqQrKTrop9GcNY5CYRoCvLSXx8LWqes4pWdm
5PbgIqMMZ6gEQ+Y3mn9JCsmw/dW8WhOVrGhYBZJU6fvYS+nT4HDVwceOEbLiBgoEzDAq33j+rrp2
Nu4UECYUafTmcWXiKOKlAs1oNPVvmVek8b4nCBHOeXzi56QLECWSByja2GtvTqoClQ6BA58flPzE
xNBdU3HZ0nBNrHodJGfXBuPFrAwxBxyh5E7SO0dnV9Iodszm5frHgWLrXunRwBjiqyjnEOWYtB03
In/0eNtLp1iRKZwmPHZoMZLu6E4jY0UdBeCiJW8oEhNgDfMFk9Fim2xTAQvq4YyeiNJBnGpzaSK9
mO3mmSTGqp1sfApxXPrb6S3R15Y3/uGRRMm0EjIGRNzH67ooo2iHXpmgTYfXkmAHTf80kxGYlQeE
EDJJ66mb5HOqblnhFbIYzw9KHcHwAg5bzQFo7GnyTdznrt9ip5Fy8Pps6yIcCPsJli1E2eJusd01
V2UJZZeDCMEfUrEvTz/Qc4472xgdJKxMklmoHkYPtPDWB5+AJkoaNg6bRaM70ChYokpJ9WP66Jy2
t0RHsmcWJmAfs/gSC/aN7Hbw7ADH77nrdkRyJ56+wvDCkU4ypQitFIW4Ho12k4pXwa8o+++Ys14r
3FBlhK7U7vB8AT2kNvTHhBHAw6i334lWohViUhd1jbwKUoeJWNp5iBJ5ckbDIpRQbCCtQKVhSRJy
zOqXTTf/TbPBwMFeDwKqkqxTRt/G7UXdnIF9SFEWrJgRSFZBGEaftV/EPsyy/3T76mpVVK/aAHUh
b4rOSVU7WiTqyQXpPn2bLu5nqF0IKiA1GKOC0W3qk1W1PHop5zXzGMWn1kSUmkBuOWhGZCYt8C6v
6e+14jRvw5hWwTMDV4iOiMZk4rou7GZYSCM0TMTqhFz7+KWJOHr36aZZcLhzQmaw+DaIWigvxa0W
VifgU42z5oBCjLH2Js4wQO5MTjtsHNJUcRuJ4u/Ssf+Li5u5Ch+QIAXLqscX1y9XZDz0we7Dvizf
FfP8pUJhNLW0xAvyyKmrf+ubHdMQ4CeIvVbzwpZzZ0iwYZsanM0EZxqTv1Rg0JsxCiFCmT1nPJDs
jyV1Z+Id3uoYwJ/4XmnfqumDtfd36YuljqSjxerFGBui1NRHfDjIeBb9RroFt2cGCeFen4VRlDAP
OuZOwqlUWgixV/1hlGWw3BxSsDSTTsmIFVwjwndZk3+xZtSXtiTx6mBR0xyEhytQ7jcQJeBZYkQb
FzuIJC7YJWZMBrIyLlPCdEYB8/RzOydqw2mHpI2dFisYhc7oiKzWK4DiDItflc3aiSUvLI9Er0bs
zLT3NSeASi/NZTreV6VwyeYl7Sh7qEJUfUgHpnCgPOMnMK6X3NK2Mv7jzUAjTpQX5DXCiCpMGA6r
/s18ExDmU7xrl97ahqQ2r+GGVCFed9lsypzrAuKdUAew8dGkc+wYjvKgSAFJ2B/2TpZaX1dybfiq
U4SgfZdzmQSkJ+KJDFPwGfwusgNWj+/Z/O4DGMlJ+pusQY0QyBThWCzvu6y6fvp5XNh8uE5md5wf
8HcRTD1+j8DeoHRsyG42VjSbzwknlhRfYRVS52o/toQEkA6pc80oD/QuYgOwvnjy7DgXooB9Kd6G
LE9YJd74uiqsdxCEBDFnBxUFVHd1V+URPSB9sZxarCSHiKAKVLesc4m/qDgnCLMVuVMjqx6q07TW
9ALPhb+Zl4OoOU862dE9a8vGxX7HC+5MFAybxVLRIMyJ8aT1HC8d7LiZS8um4EiRyr3sQJYlkRNR
q1hF75zo746XUloEWUfIAV/UN1WE4uyqqJZtYx+zgLf+rdiPNhthlcgDWyFDCiExPwyj9SDkpDOm
aiOE2aY5EHt/CbMw5PRxNZUwcoRlSO3tzhipPl4zrdMs3aZNsQU4ES40XyTqYxfs73fB4m2HMkxz
kxK7fcbr8EPZZeRDIxhN6IvmenrJjXrP1qeHqRLLiGuMnzYYZzYrB2hffNLDvUiEIiHobsl8Q7WM
tsAou9331bNg/VXThc5HRo3TS9AoURqGaAanyMWrNibvS7oUSMNcxZA4xmhcm2MEvNI3ePpQ3AnS
lb7FAg9Eftkf7zWQgKSOMAEUgmR47S6Mcm4i8k6vMmZBCtAyMaxEIb+QwXeOM1BAIchiAI6OEYXF
45vtxG0zO8zy+E6cf/k42b370ZIp6E6tuH467R9CrtVeC2WwBBnV8AyA5Ln59MZhEvnRIohdmBio
xDx1Y6NFUEUw6SFuhbbBmZyC8lOc/7KE7pTBTkyg0PB3qyvWJK9bNB/sDrIG1EbWXJPlPjBl196t
7hjlNapWpHhYaauicVMoYjBZVdbqifZM4afv8fy8PeAe0x8w75MUc2wH4GxSiMH1jBkGFZjRbDis
ZS4r6pBJQNng5m5wRepHRy7Z/GO1bZ4fgiNYNmFFOqr00+qQFjAslECnUrWcfTjUGBDDahYb2fVQ
64g9jRYJO6cvAkhEhDTr3nwIk69W7RcJdOTob0QUShSl00vvJRBJhviGIQHmwt26N0Yz+wHhvNB1
2g9ylnEW7YdmV7ym7L2XXKlnwKEuTnWssB8xnOUAJHX006vCHFHGqwJIjB6YFhynl1Etm80WqzQF
wLYu8wQgqHNUnx50yz8kti8Z0GmuZXJ4xhkFBpVaoSoJ4nZzFVHgSMMmjiuehHgTk3Zjyx7m08lH
oe4QaknRl8O8UN+q9RQwQbNRU4UeHBNg6LlEB0AM1ElqM3rKaIGeCmzOZ/R+S5iTsllNq/ZDz3MU
985pFajR4I0JngBcygD9Wu6kGpoLShBEI3plxoh0uny8+GYhUALZgJsnvPrxG+8Xu3XlRFX8RsPy
boulSjCnkENhHi5ebrrwnQTmwvQ0xHIzlI9xDkNPh5DR9tCVimKoIa/Qdvl0iljtHWltFvG6eQXG
x/4MUU9KkQCPCW1oZiLPhGMacLtUC8Vw12J26zkv13g40B428zbuospGhNoqxElJFzjHHPC2IiZK
ExaNiyRhUgyMMnT1Yoj+33pZdrVE52YjFkpcUtrxEF6/acNmouM5S+LAooTRgFhlSMRAckYHO2lg
bHY0np+08swDHsqd/tltKdqRitmgXBXzKvmuNx2k60brTTAnk4VrhRpY41mxH/eDmiPCAqDF9yaC
lPP023apeKNik8kffscxsrDHK6V3w0MbEur+Vm4Nje/cHxekKXeMq2R4qapZuKyoTEHuu8BiJZ4V
m79MLbFvtldeFkIi39xNU2YuPvM5Jg7Y7mG2Ctz9+NJaONzUSeCYrpN813OuCdB5rnZmG3c3fbzi
3AJWBkK0KJa9/0bUymWMStr3eeJyexLdX8CQkCgpMaSHmeaGnQ/ipRclWQvzpIiB69gsIDu66wr+
TMy7tEL/gN3KfuE/k01aW+V3/eZbHlGh5Hgk2UtHh6YZrAybXQncZXwaHKKXMeCDRtzyobBwqg5a
oUoOYd6KLxFnVChEBn4uduTEYtC28Gjr5cegUoACxv2eMeka3fG+S6PV6hjfrfP6eZZuX1lyrlI9
SN9zPZhebJIqmpab19skfan7/RN+E0P3hwx+Gkmwhvfs0miCqOcJPsSd5fGlVU66TBZovmgy0Kwu
uAxoxjrTEWqS3Jr+XrqwNZgfi6Za4u3k5nhKsLd3PtUcDGPBiJLUqN1VWp4qN2uMSB+I0BNlSEuf
vp3n9CrVNlh+IRiAYYcP6ONrZj/LItZvgitujnCfEwtLVAFQFoTyIyJajEEN4bQXaAygOqeq2jdb
r6AHXXyVPE/8OQHPUtmJ0V3spnDns7gXlIwzvEphLdG3A4uPr3XVrArSz5hFpWykLTx73Vx1HgqX
3K+yD9Xi8B/9AFJ2iQmoqUJQM10USC26NJCTmlJtcML5VcoIURN6IsKmcWSR5VHHMCGRVyT9iTSF
mtcIA5JnuXY/0YaVSBQ0yA4YfBEa9j0Lgr8GjiQAsMhwVPPSHXUFu2zSfhFA3Pew8eXVK5/+//Eb
t1xwfZxxDYlGh086gicesHag0aKchS5ctJBsCZlwjB6w76yj/ZayX4tSTYncbCzXGh6vcd614+PM
QTAE9FBaSojibzTM0kukn1dyI9Vuxcy5WTu8UcCq+Zy3XuQFMf80PlWaytNXfs63ndNfgmb7kNQg
fo450Fi+rLMaMYRhKOJx2ZteuN/clIcVvziUWBwsqufm9se1li6cfKal4rLUcPNFT5PQVmNtn4f8
9OV54xsreSGmZMCZIPXc39FIOzo0Yb3DqtqGSJo0SPeoBacjX/RU8ZmIJX1Nxf1R2GYHHKt6WZNc
wpXf13guQFp/FpDcJtWeal5NdyV0Vd2lSdgvQIrjTisGsGM+ApjOJgoXeNTRREC83tott3fxUrNS
3mpcCnNKzpKqQ7Q/e9M5xTEuN593ydakqRXlRsJ6MaymJ81nTkPSkXJH8aCH847J1bgebFp2b7oR
Y5+mB1QawhNdF8tXjedcIjOl8tNdFZXS4EJzO8CIHbFPySBRvGsdQ7zW1yqu5P0Y1/wenjwqj3Xa
GtuJOy2/HvFqNc7THdfepbmUjA6qBuIgujmB+VEFZfPppXNGtLUfNSC1N0A9BCylpfUANeu7RZQt
HTKNzXN1gRiUFBRJT0QgYg9gT9qQXUI5TjMpclt5hJVB5qLlLMOwnpbMnqmzdE049eDfApjLkTA6
vLIZI8WYCDKLsdcAzPc2r/ah+1FnqoTeYlK7UjZmPkV49UasapEqUrLgxcBXi2bR5Iv2/pD3iFOX
z08KCUkyZRvQ0+LJVEns8agvPrTl1CFxViwy6EYfyiGBuxsyuLEuyd9swZG2zMA0PA6WaB3rdQjb
m2keIoLTIF9EYUtyCLnB7G35DndFaQh6KNbC06bv8JmAhysDEgZGgL8in2O9mA+euuMfPR9zy8qg
BNG+Idq1WETNPypfXm9hEBG5HTffjiQ/ggd1xPm0r0skDcreqXByYJNTwDmbhRgFipfXSFWAUNkk
n03NQ9en4Yk2E7eZ/04C12ts2OdXUY7L0aDngO+ZQnpBHPr0uj6b1WHmTzsHXy7gf3ITf/wT+l7V
Ed7UMn9MSkaHCWA//a+MijSsEwfJpfUyW8AjU/1gjTbFzGlQGWjHVg0hQrGWufhvatKmyc9nB4td
powRISQxrxtjTVm2OmDRvKmMxVXitW6ZNakHiqeXkBb8RoiTHFp/RvjRF8c+YUcKhFJZZtxn3gxN
G6ax16lLHLdoVbmFg+Ys0Epuwt2VP2/edwSL0NoALYAM653s9iiQ/fR2k+G27yxeI9Wrr8zskoqs
o38XfK25h8Rb08v58iXid8lCxqIDN8XHD7s6uKtqG2x52NgYmNYkoX+HFSuzwZyZnuJUJOnMMyK2
FnCEsutdG77aZcv/CNoxtY6qB3XjgBpPr8UzZN0e8oPLG+1nTuqFWbwLdwPRCigoOMKKYF9LUcEI
ytLldbBaNXW1IxnwoA4I2WVOr6Jbt05UvV+4Nv3dD2syXRsBmIjdhCBBjXt861TcLrLc3xlSwGQX
U/P5eiOxzQf3wCmwBUgS/etIwdkjy88XxMLWbsX3hchXIP18j6v2xaLUMbf5JLjQCfm+iVs4rnDG
lzl6wtQyuwYJyO4u3kNK3SybPzm5P6l2TtbtRxqAT+Z2TxpK50IOUBcg/nCEXbk0TtNIwFm3Mrqi
ZNQBFOmCHmsPv1E0QolBVBIGiUvaRqssCzi4NlATx4MX8zQ+FAfFpf69yklsLJVAliOtF2FUs2X1
3a7TfGyCKasPtAmXnjQzUhWyqGvG1spFsXRZ+3F11x0ZfOID+ynPAUaZij1/+KEmJ6MmIDrXr+ED
X/kmfqWz25iUUH0/v1d+K78Nf8TXnx8CMAf+rP2L73M34NHQrG5VvhfP+Tr6hR982t3WnBPsumCE
X/knvzH8Nh+CRn/Ir+EDWeF8xhA02N5yh/gal5/40C2foyLk/x1jZK+PfP35IU70r8NXPlhZW93y
7xHnQPIyJZ9c/0K3wZlWrNmjiFB5zmc+DL9Tpfz+X06LskS/w78On/nw8xc3ks/cWr4+vfbPYsi1
0gL1TYFwJwC9x69o0czhzjWHzV1/PPYvtvMeOX3IJKdljDtn9tSRKdZs6ve4TeVXm6hihL240lyC
7yJLBnGZgqDybPbJPR7MmEOmloJ67DVZAfBDRmpXeGlgM5Fhqk3O2ERzf8Zitx8CKAKBNhMVrItG
P0S6Cub7WY8FCzfaJWL3OR7Y+2u8lpNn3ZbjTrpZMyV34b5xptjgqYcLSY8oGgYOFt/LTfG13uas
MIddKMi9nMAlHyAW4y9hzAJdifx952/IgRLm1iqOqVpjjMh/0cmKv6IIwW1dHN4evdWzp5/TxW0e
7cOcmiMQL3u8IwCkH7bzLS/Y3PksIaBafUm6JXpUcJdmcqJuypE0Zr4hhLtb4xdGWjGG8XjnAAip
RZweuJxBbnb//7m48XblF3603i4O/Z3b6byJXxA8Dq+UC2QefE3MuwiGZKiqsmbsp7pNlbRykJU7
wjgQU3EaQloUG3NxYvUMQ1o8l4M9nAFABfG2pb3sZbJakCowjWudd2Z6Fx78GON2JUpDBMDVduh0
ub9lRrpuCQ7jc3QxwoGBSJ3NGqImxxwHKYONLZy0fhsFxRf5N0hZLtciGxAVfJfHaWb6RtuF6MUQ
Xal9KLbub+tDDM2s/lgmAOOd8zk5bN/N2vhlv5O3JtbozwhwCK5aKqAMmcLziTWl12J8PGPx5iKk
xdGSpTV6bWife/wl+HkDJtfYqUoY59IYBIVSm9BAKkOwToXeqyKnrScFuGXkY6C9XR+r7emrOoOa
h8X0z1WNnkKxDzb97lgVNo4vPO/VugEAw/9PTl0xZ263JMCJWVsZUQro1qoY1HrSAF0+24MSCVsh
CKsyh9pnh3eJt/j09IVefiUJ5Jl7lDhkFI7LhnILOSlc7u6WgffFKTwysBkzsmQ0IjcVGnyLTVjc
7xwAe5pGzLQVRF4W0PhXyHnEyKcoFAt44tIuPVmk20RHeHC+KAweP9mod7oQGp9/J0MBCdkDj9EM
rt/qCzWdh9+F7J95IxiNkbvBPSTiUv6ribig4f2/rgldwONrqtwOVv0qpVAFnTbS5tr9JmqFgZRb
+XlC//PYQm2KlySfBTrK50SFC4pdsq3w+Zi4qjFKpNWGrTAAEeI9cIHRVfXO1t3Ps5I2esc7rm41
95RhIoxQ4CkshlTodcxakyZDphhuTS4etanMPU644HRg7sWa6sGljUUurRMHq3zBdoR/4HcVgaka
jzqZG5edP6TxhVIG5CnDJLUdTDLvO5+UHHhn3Ea4EjJNc0puIXNkkf+fvnsX39WHlzjeQfbRPptz
CplVgCYB8Y4BBXNhioAXmuQKb5UVeh0wL2a9W18MPhivMQtSinjaAVHNlcmAGY7QQFGKpfueuFKt
+PFe9/BKR7uKs2qixWbpeHfyiSld4ukgnu7i6PMmL+h4w4+CfoyUelxgegW6iajGMkpKMH8AiNUy
f7X2ZjciiQj3nz5/zuEyrcUQaEQkQ8Zss8dvSLY+dPudG1aQpLg+It7F56YKe6kBlRly8ffKbEvY
XozRbUfUH8wpWmAYSdpKIvQpT9+4i7vc3KfzneFHhnBxdFEVYcKwM4vaDkVRadyl+23WVTgn7V6b
MokFqBpJiI1qQbtxbvAR5sDzZUFuIHEBSjmdZh+eY3ncMKxTjZhH4Td2KGqTbVpGR/HAqQzyKqPo
cc2wUrIwsbeEw4ltpsQl9cPiXIqVqJNaxH0TL1PM6jgxLUtSQETC+laBpxVGd3t+ptNwSj08BJhf
cIy6tAk9+DnC0SaUJcxzVvvmOPibMwGwwo4tKNXwnwoTKhmDaepWZr9q8jpCfaQJ1DDtZ/6UXiB2
SvPHYXvXFFjWvsLAYARcy0lFQsto7Uw10BevH8Ihw0pmlURwPF64/n67cwoElncKKQI5gqy5db9J
jD3gSwwrM7Zvy8iYUxu1+MQxaLLBNYMLh7gxHynFNPniAkrKCnlwZaPV22+bMqtyn1eq0iGYmHtT
2pBcwiBaNjKnAdDJE0eCHimY0hmJfmjy5AAzPVS5fF2MqZhH+iGD3hFqk2XEX/h5rledVxvzZYNF
5QmG2szY/iv57zGXZmXKLbTsQR60D9Vx8NGvWdoEs07rSi5eWKSIdjEnCDceFTUVQRdhsaoF3jJu
hK0iuZBOQun2LAcAxZnl/3YxVITg9gQjnYouOb5NB0lcPAwj9mFoXQj5ETU9XmLO7Eh6T5wDJQFZ
iR/RzWZ/dzOQEXwo9ZpopaGOg7MB99Ajlh3ltzGsItmmwhfqcVCR/t/GktO798UmCLYBNs68B7j6
jc/CKsPQuccH1OqbGXnQ0KHFdpNhU74IP8KKk//3teovBgo3JvWEZYgt/8tYdxUCk1DigHrQzKvY
5TV1llxaRXcf0BAY2wBbaKlb/GDS4f7idv/wpxidkz6BYyWPmbm4DGjkWLBOfzep4K77AtT8Udun
ZMmaKogrA9PilnTi/YB98NZIgWJjYX/yLLq0zzy8uNE+2QbrMqkOK5hHLALR3tQWmJ36emHJKy4T
2hqMVb4o4FFfNboWDmGuPajzMmh70aQfysWXhjGABP5Mnz378wcTD6LVF/7SI5+i2c5erYS/7pt3
asr3zZKXlBEkb7Ees0a26sfjFEykXr1rj93zpMlvw2j3XLOj//7s5pRjj4nnc49hzPh+xbPK71uX
CnKb/SdeeR9dfFqsqGBEJNGXiJslCp26al+Wcfc6dzbvNYtTCIskKeq6Zd38Cxb02khGBdnDaxu3
KG3q75N1Fh+MWiiLd0Hq8RHCw4zR/E4ZvZST1A15wgi5hDBC/yk0WIoGxaT0BwRryrD5BV/OCwvt
0cWNdkF/nUImCMH88x2IMMlmf+jM0DZ4glnkLgIj495t/DfYeL/z9hrroM5guJzF3l3Wti+nXTAu
rTTgHxA7Uh1iKAOjJ1p1btVBsufc4PU06s0P5x1pKUTHNiXvj6AjwQwaB2uL/rn7SQKeTYmLLgHW
TPtoKcESubBx3ny/5pxdHWnukra6rtrZn67HjQt2cIEWAz6li9P+HDBV1wBPHbGbrm7KqEdMg2ns
niZA3vbK7vRRygszFHV0uiq41LZwtZHoS6gReHNHh8mx3s6Cvu3uyg5GG6evKfEB0swWV36O8GX2
c7+4KmapoWliBDab2a239z9IZmegJgNsXaAxmbmt013LxcdNoqTqbxW5Z6fxNt3hD5EfjZovnmia
cJEe6Ty8BB2bhxjZSgjIV3DZASi1uYgFoMGOmfDAtp++gf/HdcH9kmoXbdSYE+JXDtNFhMU66zQT
o7e70Skh6EMYQ7qK3we7CvMquqdtQz7S9tqE4VgLF/iAiD0lXvPEhnfpvaVH+XldIxJQtpjh8b/0
uzsxzeH0AEh2d11PWbWO38dHQgk1MQB+kY5d8/wSA2qgXCteeOaiavvIBv7NZcFIBKEGbwN3ebze
+rCKt+tFOPg+KmhJvC0pSuTxocZTPiQWMv1D2SYkVGeWrktTrzZefJYN8dPXdZahAPgBXP7PdY1K
FmdJbVwsm27AzentxMrWCyuNrBCsAMlF2gEX4RolNafOVhf83siGTN5lMgFgbVEgQJWgNGD8qMyU
jTr7JM8tUWWn62crpsanB4YuWCJQqrLljOvnQ731FnWQ3+XVASqHe3Svi5B6Cf/L9PeKiulFnJDu
HiyL47MayvHrOKi31202JwrZDdb4kSkpYlVRGlYkqocoG8tNs/6aduT1BomzIe2OmCWct4gzbirE
wtDT0263e57XqIW7/Wx9XQOdMlnIY1qr+Zyo7YwIGrcjx6nL6xfppvDf2reQ6BaQKUjCBI50HzUe
IaH0wxGL3Gd9TknnrKLFN4eY1Zf4O69fTTxjvYpndwoSNCwuImRhZjxee+SKx8t0t3PvxLpfZLP3
XrH+EFAvpXP372CFf0/qYHCH2f4xTe4XYYNqbUCpcRS4kQOHuFARvonG83MOv0vUHXlb/+oXzrcL
c0QRWmAaz+TrOKZAO3myiPOk9OiEh8GndmZ3xYAwWeCCh45OPRsUTSvxlRoArxx+DLrC+FrT9mQ1
v12vXQaz0bPpTv1SeQzOMIvxxuT0hV/++G4yJ8/y1lsfDXGwdE6I/Fbg6202wwIcJLBYqaMNLkOU
xpYbDAEOA10T0nL9Wctikp/JxKNWbX72qH9eHPzhxxfXb1Eh7JvdEYyLNpzOQ5osgHbmDZsrYwah
gcm3/B7NZVpBwQIWiAk4lnW3+a1Qz+d7gE2lM28Wn2WSLahf6hJBKXk5/zjdOV0+TRgaQ8LlkEOT
//i6HYTYIMP+wZp0zbU0gQxa0H7GLENIIBAT9kzC5eS8URIHYT6W0K9F9ZG49RdOuYuLUZoNgvKo
oceSfGdNgAfKOJg9COOQ3xPY7qze7ZPuz9Vmfb9v9/jMUaMSfuAy6TlJfyRdc6viPdvux75Lvmtf
HHwQ/tVxB7liRq1KTxxGo2ow2zjpvt4EHHEbHrZDHYNfzckvUkLUtIKGCdYl4UjnJp/lEiA2K9OM
v+UPaaHV4EpPL0TL/h4vxIfXNXpL/HXo51uyeK1K1Vui4VK5Q3YOtmWsex5yvCPbi5maZHkaT9Sd
w8iHAMYfwLbecrXIoo6qRxF6ZJ5YDiGQWMqaVrrE+82pPyk4WEmr6vPNv4S2WWWQ+VSAP1Z+8bna
EfOFdEqW/ij83mnimBPxaR7QMn0Q+TDDAk68DtNYxbTXv2DLcgnnhXsK6IOYGJHabPSeRuEqLzIi
nQfvji2VHARQjacF/pxAKVV1op3IMF2W1RpuWetDTvUvELH0SM4emYdfAeeBZsyjis7ZLNd1m+SU
AjBO4jVt9QP7CVHItdRNn7UGK2fAKV6p2kSLxihJ2MXtXXajOiWeXk4X9wcs6hgZwSTFgn10bVVc
NAVlwMzcvvKeJeTwPqKW0lIxo0v0hbLwYWl9susCxOvc7JMUYGoVBYk6s6nM0MvPEbYLth2ylzPm
9IO2v3CKudvsk5nRm8xanZhQlU7Ks86VA6i94bRWJc7QREsXJTv4quIbfqGxvlADY82KtDThnoHG
jhCcCMe7qGm2e3uScn6RwPGkdhqmCCjUNabGNVugd43NKb7979UznHzdf2GX1y4+WmEIRohp0mVh
CDa+rhV8VZ+4PjvaNUhQ2EZK8lKZbT7JHCEmwFMkNbGZ84z5LnNSpaSqv2pXjP+jfwMoMSSNPZY9
tYZvx/3DJ0iNSzjEAdIcfYwApbJl1idUkfJQqKLIc8Zp3+InJ9J9juOlECWRDgc3UaJmqN7/+yUP
1z5mvk70BifjqL5tu8Mu7YMATR8XtV03t/6sgMXBA2o2t8vt7DcTQDOZVz6KHqDJ6cAEzIgMUYYm
LtPM10tL/uF1jZH+bL8ouiNGnHjpsqsr+YHJiho/PUTp/eQWpCmFjmpegS+Bg47/hKVDdf133RWF
DfUxpQxZJWflw8apSwpwtgcMXor1+uaQHa+D1PvbaHLQGeR7ILxGsLUxt7HHU+dXHjArR/LTr3fX
fRO/m3iGF7ZUOmMOZ3HiAEVGpzOEqu28nNeHwUSRE1C54vERMBgBsRr3fEedqC2eSZPMMrWujC3q
YpQmvi0OSypt/oXpFp3fHNM0GF+RR6E9H5VcHD9gu2yJJo4QQSDfIzuAsZNj87oq/jyWNe8jzbIO
XUbeeh837vp6noW3zp6mwae6UMTSxD27sHkhM6ZdieZRgGnZeF6Do1UZrTZUAgnTKyUhIIOVi4pG
oPIVyjn9dVHmX5wDNCDP6yABn1i2EhZW1VRFc+kI4npsAAqPmhHg4xI16mczp6rgKYft/JmDEwEa
MkaJ7BKH3L2BLgMPE0tjUsSzriQVmgtkftzE82ukfTcVyhgZy/5CjXphkUnhgm8DEh1wwdEN8wN4
Xl21hylqWX3cqATmG2OGGx7bO43hFUrbsYrc3fFbvCex2e3g1mrC2TVYlrXkwHEaqRL8hcu70JLE
vqmEmR7zPEfdp+OXcdDMZM6nEppwI11V7LLZU06II1Xi+Z1uF19Fi1LDWeFIaC0HqEi1pE/6rxeY
ECt8hMH/8FI8m7ETI10s19neRq1SM6U/qNIBZvpiLEhWqfGqu6S+YZytF1OKtpPlKlq2v0Vj/FfX
NafLQGEVU9A/XmDF3s282qldiwbRoFKthrH0Owy+l0QYAsNIDy8talCt7tPd8k+l/uXJ9rbJv7YM
laa1aRdwXbTIbGA4M3E64hAxuqy8qLPDbuWYlYJkQha0IItaeHJoe3NAkg77JW1nJvVGB3g6v+uw
y5/Jkb46OHd7rBeHygdAYSk/RK23KUTL9ofHRUaA+k+JpcDkuKiN9tyoyRqvKaM5kQOsNxQ4eUzb
djKSMuonOmV7vqHXXXdh5r4ybEc2JBLBXRkpvebAIJ252/AcELsOec48gP0sIjRy018xIUPREbzV
QIde525ZLT+0UGWL2v27ymb9le9S3WHHYxZ52pDaWC2XTFwAx/w+6d+0WV3cODuyRSfW0nnf+ugm
jA9pH7Oi+WKzTgykUMtls1x8MbVnySYvbbg5cEVF8VMEuc3xftAd0pXz1db6TKRW9CmTOMWFIgKy
HPKZOVsCEqwzuug+2OPfnuTmtap63iQpcuQPsMUJABs0DlUVoeFiigGKOBjDDI+5D/mQ/2rkw0VR
CaJnxlOQeuLxSs883MUoMnJEychE2RhkWGv+XUgbA4hJui7BZGIKaIOPW2ZS5HdqNKsdVMSlbDWl
77igNQoAOUNmK7C0lZMzuq6saPNZsm+tbF56uzv87H/H1R9Qp3y/9ObviiB94W7RpWMcYxsELpnK
D1VOoWJABZD4K+YpG0CShtkKm8jTC+7MaEGdBt5oMeoYDkckUaNrbHfU58v14i7PyGOsb2AaXtv5
yGXGW4CxFNyJs1JmbphbfJFDc86tCvzqJu2K1+KTdxlxG1IOB+V7aRT9mvdOrJDphtKe5WiXkDUM
3Egsy2h4R7saR2lYxodiw/3C4gVDCPMFP8Da5Fmj3UTGil0/2IlSDLvF+s88OfyGlI4EQlJLjHEH
qUZuN1qgqo1M43pgIo5x26nr9BM2Rw2Fah9KLQnKamJEj2iehW75YuIZ6KA/+5mwv8V0kOoJJPnx
M+iDPg+jRTsYLrsx9AMZ3uYO9sB8xmFN5gxy1xpCYaicxCPCkuoE84rFPmxQjGhEKAQI8MOppjm5
sDlRqXPKUbbQ3LijioBsyWbh1Nn8DttNuGukM0sn8vMrH1zvE1oQPvB1kIYM+g8+x9KElN7t8JUP
5R6R0/JVebjlF8oOhCDSd+QMxrDT/vFZH0wIMog+fuo+BsWHZc/GL9nQ0XYMX3/KOx5qPvo/+LfU
xB11xUTkZf/HIP3455/8ZnsEJXle8bMx40QEwtdB8FEcbhF28K9s/3xGyaHP9jt85gNfH/4aNB9P
L5IL0kxaEZU9c/RYsGlGAx8gueVif0hDI+rDTnrdNf5btW9kPv0lNpEMU2XvIfVxiiG07PpqTgJV
Rfmm/wbI9kLAnE4OOSSkNS7KKRQleQes+J/KODy7ZFKorA6kXq8sPQT0yjgsxznjoPj1tN4bS7YL
b4DsCI32jMHWqBQuGm8fBuudbw6qLB8jBaI0cj+hSOKX/Al+Li/W1vAr9j89XFBCT1k7uccE6AAR
XgtpWFqD3ojPw9KKv/Hx5y+WmL7rp7qIFXeVHp7pN+wXa44P9VcURnwrq4wPLD8+y5KBFbTH/gnH
OK1sfvH3str5gLxJ/yrLD00ufyxx/qphoQ/XN3zlG4YrGz7oc6cL5G8afl+vQa6/+OEHLmX4Tbu2
R2/EcE0/Xwo+5DuAI70DfOCr68DpO0mi+AOWP195Ofiz4UXhK68NvikoECWaGn7xfQ8/2Kt0+sL7
U9a3en94SX6+QoM2aniFeFWc7tnferE8zDD1ng0vEN80vEB84O0Z/nX4EK/0Pe4f+kb7ruHtGr76
zS1/zldWSv+HLgSmGP/gF68uV8NrzPXqd39eEB/6P/jCf+3h1+Ff+Vv4Tf1d9lbzm8Nf+vPD6Vr4
53AJ/P38IZ+5Cn49/dZfGFpBmvOYWIkJhNPhqLTx51W9ni3r/F3Z9/UzS+HWaVym4FzL9osbckQx
2JXbidDmIBJ4DmEU1wDeoXt/TwEB6izgvHemgnMuHcZ45YLfokBhZjWeslTeuil2dcgUN+DQiZrX
XbJ+I5+QACfrDEipB7qRT698e6QiVzBWiukJw2qokhQ9MEos61Atm/AwMYXEJBHDKu3SjzUqfhlS
dOsM36KBIFHN+Y/iii+cZVrAeemW08vxl0AwkUHq6JY7XrIi7SXYwEKTJoj2DaCzC9Lf0136hznE
4qN7AjtV+ugUNusGSiDJBU9BRw7GjBM9sNFbRqWCilycdqHrkO8xOoKrI5RxP1+v7eLSIv09bnAd
S3tqb2pFl+ZHngdmf6J8yhnLn0YzndGpKyMN9MqcXblzhkKKhyx/BCEx+LqI5iHVuCwWxYjS8pFv
dpFyxKC360iZCXblX9iYkAa/02ssAgYvFMMZZzelhTmzqKU4nVNBI3DCv44fd1QYZV1w7BL+uxTz
/Tflo+dYloluK5ta49KQjpFjxYg7eP8l3u5fpDOeR7CAWY3zA36QYoqnscsOXlyb7zAHXrXxbsJo
9rf8qKPl/KOelypspVppsaar/de6qX5T9EBB1MDgzY0nNfjVNOh/gclBN0VLhb8c/wv+l7MzbZLi
uNbwH1JFVHftX7tngQGEQIDAXyowmOzau/bl19/nzZF8Nc3cGftG2JbF0lNdmXnyLO/yU7+487xq
mBs8hLF+zdvdH3X3eVyxOQSFZXKcEGJILX6K6JWayDI+M2eckyUm0o/gOeLTR5LxP9ydaNcQncn3
7yz9emEuQBOpRsgFg4ntX4hAI5j5nJz9I88P6Bi0Oq0/lLMRYX2YvXpz2O6XtOP5acRLU9xsOODh
56yF+suKSJL7UgPQrqNcemnl2UAnuutEwGY+bADiEd4+yOilnrnX9LadHc5ydlVIQTAPeb5Gu+wO
cs7JunlyRi4MY2n1Pnz6+oS/k39KyQ3JmfsRg0NOe089YXEWnHgpm4v9aDkSU/TdoGyLjI7tjqDu
WjOYZEs9C8uzqOi/nXQ9WELRSroNKJBp3OVrHVMSuDHu3whOYbVmVP1JYT5u2RBNjg4ezPJCc6uQ
zI/+gFQN1KQWldNGW8a2Eri24Mc9nQ2d/RhmnQn/FGTUcmjAbCpClTkxvEEkSvh+Cen4VJ4FiCBx
uuysAtFVafqqmpd2hxBEWq4OHoDHsMX1MdOQ2G8Url+fb+ReNrTu34hcVPANgvBloYF/m/g4lKmt
2/QpFs4o78TMoQtinFui3i1JAvWypIWORvq1GFWawqrO+7dSGXMycf+LyHulLonGB04+AuSBx/ds
OytQIXq5fiJmEqMZ70Ouf7ixnHPc7rsgzd5JxzZmUiypRSsGxrMKiqqBv+7CYqHEhCor95N5ZoYl
8sifhi5aMFMgAsEgXqgQ/Z1/G4AAG0WB7WauWFkXhrYF7HEvauil+4mZxQcBC/0YGL0ANjIGnPBQ
sdv2r8E0Sg93zUIXHqFYhXKVE9wX3AXwVORIWtJo4oaTNZQohjL3VA9Hp/15zpLtNzx8bWjJE/Ux
Loew9FNTvO64+abUY5F3JzLstMyupwEhliKkFN5vXHwRoPbe+WQV/4oTijEYkHhX0vPOsWWkV8Lr
iLb4u+uBIpsN/YstZA6f99OxiLjsnGwbb/PtFF2ZTCLWogWjbeA06fBq8dYDxhne0eyK4qaJk9PR
zehk+wuA9EV07aE+vZuDETUHdyuv5+i0Htuhzw/refCRxmrKL36M598ULu711Pjxy8Jty9eqn6IQ
ZjAjuPQqYvD+TGJgla6fem8XiUEUhiBekjxF1I/+xw65CV9WcEVn0wMpXdDH3O3/Fcwg4sDoFFk7
vDx3qXcYEambl/ptjWmQwC6ixSueaSQXidMp0VPHELtxYlRbUawkBipHXcqCDXQVWQd5jzapQlI8
wB5PuAO8ARurM1bm+fZVXeZY3xuVhgK8QdwZVgd8zeys7k3f9Kdbie6I/t4b1KR2on6Q+Fl9rGH5
ahocDWglyqpEql/9GH13G2QyxCBGVfL7Luh/OwcGg7vqm/CYsmBEIR1CpcT5ZwmT6FdAjgheYHNI
pLQkrnEvt4ikFqoC1osA1YNoGf95Og3mgLPBeyn6Sg3N9fh5ZnDiQ+wtXxUi83PyXQiFjov4v8v8
iXY6CGjicTmB/79EdWwjPNAuyQrrHVXUoDpYNXXD+xOJQTPJva8mD5AZF+Le1vdFU1tFZmEVnIFv
VKBxVJf8USXiTz/gpbfC/QPaiTLKpzFtiYcBbvPzcpdXuFvHHX16P8uptgue5tD6vbmG/P5HvGu2
27giPouJ4k3M4buO09THrD/S5QcPYsWxWDAIRcCZVv0CdcAE/k2fgYea9j/6IQx+L5wY45fAO/bp
qb4qBv98LBqEPtPBvY7PrEgT6VNQOOxTVrnB6RrsNxdz7Gu5uKC8daV2Asxx2GYw1dIi77gnPE53
Py9fm776toN0fUjDABcKCWPGkGLqqJmgtj6rWXOpymdfHIqBECP28MfInS5eXN06Q9k72Tvd03MZ
4Vc2hLd2Gk/rRuw2O8zSuA/gvTwx5TMxZ1REEThe8FNyU7JfVls5P0EOBP+xjdRYPhqI3vomL4c/
PFD6Ty/5//HkARQGoWYYRF8++ckd2yDeUD4nVY7oF0U01pvTPzTtcqd7Cr2MhFEVet+g9KDDqFNs
L5Ih/t4E6B8y+pXcsU6zCvM+vG925xQnIqz896Pp+zeOmB1pamTtQB4+d56mXt4PbfFGfSUJTCrJ
8xfwNaQu6gurcBKrYUrNccjW9+qDCVyubEZUwqzF/qA8vXz6fT6SfKLM+Lfnukg+t74v3X0bV290
mQqSUdTYPoRsACE9CU82ZaZXJ7CbCjUNLvTe7kfmEOIkq5Q+m9JrHS8vEyAZdB3oNKIWfdFk39Jl
3S3In72TIGcTEYUDMbt5HgpAt1g/zqNAgcLYEFt6X2oszheNouQ6ZRnFLLRq46InJ1QBJfy0pPam
EzFLyqJPv8rLWYtdYtokJMo00VF4uwDmeetWli2ch9ciiUucn8ris9lnWCyhc2mgAFmaDQS3eLd+
/QvY5cpo1o06VAOYBs4BoUPS7U6DfCRzhOclyS6rpZ+e82LJo37nZPk2bwik45ghTCUpn+TglSaK
7/zXTeqK7wX98B7KdI9MjitwADNYSR62wdzVVlJ/Qq5EMLXSFKSWkoF4viSxs5XLbUFORinB+G9H
0vfwGNXBaSpO9TC/KdCsu3PPyEj7LT46MHGKtSCfaquVMcta30loBQGe8yHu58/ujEFD4xMlDNdR
01T5776zc6GoVsVNvTfZ0ekE0UpTc4U9mPkowu8meaI2fE8PxFzNwdS9LprkTHLMrTCR5vWuauEy
uXHriKFZtXivbSm0Y3v1FMvXRYf+Sa0EISZHM9M+fmkTYaG//IHsIm7Zmm5GmO3PCkPKOortR59C
DdDgBXJHTd1dTsiaMQ33pp1H0sdnuWdkuuZ2+7G55DCSBZmlboib0Fybf8QbhAKRu/2VPLA/M5cu
whi5GdpxTsqV4ubx97piKOmhe1i3SPs1mM0ctyz0b5ZVDfpx+b1rIF2buYyvm5obyN9DS4grNTfD
Gu/eNkiO3kKi643wGp45Srp/LpaZDj1VMVwcFfQXI0H8JKqxWAB+9Qv+i7hNCfjRxNRcfoeuH/0g
cXE0r1QiJiTUDEDGyU8vT+ff/YgIv9drZ4tItFSpr5ivNWo8B4e7w5tj8IDPwo8um5E6WX9/7Eto
Lp2aYaoQy3rdjMgQxg05vZun56PfauGKBuli47ogtVDo74Pke9O0vPo2KW9Nm4av/ARiZxPTZin2
4AlK2B3wkXCSTxHLQh8SPa0EOSqzy4orpyOvBC3qHf3cQ9pw5EYp6VnMp92POKE72PL75CEfCiCm
h2ZzTvBxaZnFMYnsjg1veve3yo3Lm3xAurXpoLWwSXycAqIZWL/UibRxRNpt+pZvE5Afj8F+e7Ev
9gMgWnLmou0G0vgkezWfexgUlVsQfvPiqtjI6Ptp/lyMHLx+4ye4J3T4EO3guICLwaCrvbL7Cld4
fp5LEOQTeUsbOVIe8dWLJTRXZsGdIMHbPXer6AptH8qwFp1OaphPpif9Qpy/Z8hac5hCJjFuyLlD
TI7n8Nm0LhPVo99E5uD1fDhqjCGgWZ7GP1ff8pyz08FEu47G4PymW7DyLGBee9Iv4ipEHONcle9n
1C2vNlMOaB+wGLSRihvjqp4V38ElmXRLXpTbFO4V+DcAXjG2Ut5GRuiMWXKzxfF3L+Jtdbu1ONap
BtNZ16K6DSsLrVPGBFP7Ytv583WdsEzC4hRodx+6jKfdN02JKJkLXxMQMSYzHMpot3gvt2TXv++S
fEOPd/1qQMhgZeXN10+fxEuzxPstDeks2TNt/RnjGrXLzA+ntRJ105eTqXnDXBhn+gP4x4qvN3so
hgFUXoPTTXqer+Gfu7g+ErjEDFITQAIEKJsibjYQ7gTR6sDrqmxToksq+kmEb51HGTLqApIBYwcN
Rv983k79sRwSOU7kCaSUAuLzomyYsr2zVkACIVhZVqlFtrhlzkmTWyJJhdVR0D9PiB7S15h3CJnX
VDlltDuE2enV6Dg3yoKiihpCEjl1ucJfG+1o0gmdL/WCBHTyXFr0WLoGkCMIkIoDfQbl5eH958xt
VJj5tH+tC0oIx9lB7EVOd0UkMXwOF1xAyDkyUpA8k7+/lznVvawus8x0nlcbupyeaptQgYEjZGBB
unapJ7z58+r1Re3e27bAFYtpqpqWroiTA3ABwaTmprieyuMEF1W+3jNGkYmdbD9khSXytlBTPig5
CZb4BTk6ebHAPH4NzA+UUUGRRxv1sAzd71YDiL71O0gJ79U9EvPRW1BvJ80TQbTep5+ePhCX7BT7
TWn8uSxDCPoouLya+uWUtGtPlgdkUvCjogFjmhPqTYAoCLtbUwGVUGK1usY5zph0N0wpZhy+mgAF
h4qOG2ZgJqsx9Y6YfjM0htIpT6wmIPb4jMuEOJa2dYyPqJV6EPpYkg6DofFoEy3xS3wMfhy6YYDc
k8q/bU4nvDKhLoDGkPaViMZNRGZQI+2NKcARMSj3qJb8BHFRegbPd+Mf3aP43CFiETFOQHPj4R71
vHY5lfvz+Y1VTUFHR3hS2zaAdmx9DDX7YcapACq+jSWMaeUoQZyGo/+nvcfTK/fYsUepS+M02qES
T3n4XLlPFzmc4/1rlTpC98l5VF4HOvVmxwLBNg0W/9hN3h4Dby6+4V4JRG0bDadS53w7+umtFb3N
EEQEjpOj6CRugedw19JGeB5wZLkNF9kQypT8B9tDwutlvKI9WuzI2+iw8+Dqqrsh16vBfNPqCYCF
FWdwLstvVtM6Lb91YIa0wjp8/wEET2/q8oEYFZEessKY41y8SajmS1cELrgIKgi3AfkkH1aikAA1
MrWyNmQceqkMaawiqo80uEVBEi5d0XGDnfX0ChNyfnowiKqSC9bglJnQxeGMgsltg2o/vPHn2Xsd
n+SqudEB8gfHO045V7KGFnGzG65ImJO7/sT/8zZNHmjE2kxKp9DespVnPkVe3NBSRQg0qpRGOTZn
hgVc7Ppjv1EN9Ot4vi5yRNuHxKA8wNVflBIvGJyZlC/dv+tmUgSn5FJf1aSq/PHWdblrClRSb2WI
KiNc0xTBschJkwIe111pmTYR901CGFUscaumBTpB4ldOAzUNhiRHO5DbSjRH5UeL7E+NpgPpQZ3D
R+5RS3hhouZbH5FB9yOoJw/G3KKcPurXu6aNPQCTUUKaR/owzuNtsdG78sPymz/Sd49d7vLW+dKw
sa+aMww5uCtOQhLK5V5gFkMcOsVmO9R9+WthMnKvZfmab8DhMukw78gg58hpEV8kj2s2MjT/TDHh
dhoSrqTnhV+6V3FAJcNv8LF7EgcZTOqy9Z2qsVF9Ks/xtfoOTdVCsgOic9tXfLS/UccgUnw62nLE
FDPf2RDc/IJ+T9G1mHJM7/K6O8Ke3127e6aS54WKjwQMTrbSzYE6TS6J9zV3T6pW9GZ/YFpN5nzm
4/uQUaIfUpFHZRwe8yiLuM4kbhl6Ph0x9RFP9JNl1Nn0U3pVD0F5m49x9orMgr0R893iTLKujQbE
EdzvZgfPe87JTbc9f7/x8w9Wl6nlrcTV+XQ7nX3vthtIgEXbf/qAXBLfubz28uFIQNVzW/8steUt
WTPV1FUq8ZvU+SQHJXV9Yjy1+oJdGZsICIWcGnHhqXf+myDYriwTmKkeKMEPjE3vRKr0Rf7u9/F3
VRvFAPkKtKXMO/yMnFZWU35KOh/q25JpgQbR/Ecd6y7Ajypn5BRBJK7hZhqS3sw7TJ3KMxSzSJFf
75boixcxwVAI89zngISXilD2TUCjxMmBCkaw04eXAcSYuhp2hWTEmdqo1b/L97i7oFxsx66yt1/I
PBi7Ctlis3tqzw8mZjv42KT95RUp3fhpmK82SLxPr9b95PdhnGXsKlAmfl54IlzyWbpx6YZ9NW74
1fftlR+e3FfxSsTqA2/7Xuy2hNyaDgjC5+cjNfqKCgFlXLNuzTtIjvNHq1MQdUzomzKD2pvnv7Jh
S+qlvENiwO2P8R6b0WYoZma8FG9zkjtfYe3X/7K5W5Gn/V3j1IVFz9iGwHRekCg448PnOyERxCPq
zBE/1d2dB+YuZgY8T9Trx2XBp24OPhWD19ITbykL52xlsReesPnmZE5/jSFhfcCI9pbdutxMHpB2
+cK4LpOyKKEe20JOz7xM/HrYUmEyZaXPntVgR+hx9D534bZHsZySC2NYDjQDmR7fGIrFokELt+h5
P6tXvAv347/8Jjj9Ib+FPODo1REzvanlKYqIe7tv+Jw5WFuIaXwnK7m1UCfPM7ty7rGwN87cvOoz
2jIZUd4Nz0zzSrhX3YlI2/FhdeifrxOk14H9Uc2ZmXBtWsJWvM7ey3khwhCNmTI5QKf2RGKcRMYf
s2FHmaL+JuUTd1SL1fAoMbDoF2535n/qMP7cF+vXoafD1bkuF4tHjqdBwp660tRE6ZBIK2OXeCJy
GJfLBwPuFF1PhH+LmT7UKXg7p4t7aDKvvI2N/95UXfPKoLtzdFbkUxEMtTU+VH9uuiLrXFrmXGSU
G8sBEYoz2OuBbzwS4PPK3CDokdxYke9CggSzl35yN3UsEoo8E0oqw4MdqrqP8EEPpKZ/5IKUOTDx
51+x6L3ufTpJvEO2xxT315Rge8CB3B7dSAXPsoQMT0hzWaofgI/Px2iu2lsfA1SsK0m5DL1VJ6ew
x6QHCQ1U6Zia8uddQP5x1LpXEEYZkwo01bOUfW+/ANGnZzpB24gKo9bkGjW0GJEoViz8Qj+ZMZCX
xkDidVUETnilkkKq0e7G44OJaG/jpsLROzTtbT+a7LovCd++0/JCFR+8E4NjYOjrXT/SMGsi3nSM
2fUVhbz31ve5W4ZhPR1Offh9Nmi09qFbboc5ZmlERp/TZn1JK6I4Aur3b5ouBHKx5qd3TcE1aooi
uYuzoft8ngv329RNEU3JZbxtgKX/7s+aDCcpGiojc6rGBY5n0v46T/S9UTs8en0yX4V+vx2WsviD
ERRdtZUzni9LcYz96fNWtNNxcqB6OC3aimedE8M3upeTJtAdMGOgxUZu4p6508g62tvCp2VBUzsE
sKEmocOJdEfHMBvHnTg2fKT6m8VpoK8S1h/7bSBvDGv+uuZthpqKtIre/ph+l3nHfDr3iMCSMgG8
e2smfrsvAZrM9bci0/lIyJHcMx/LhJ79N7Q8Vphur3pXIsDk08d4ZSttkVpZ1UbFuceZpDmfWywu
6VmUWcN4nfYSNRciLCuVvYEuAfBWbaWODVx4MZkLxqS3anR4GeFFvt3FiCGxn3Ou+zb5jqnIJ1Py
L1O+sRGFEpOJeQ4r2RNIpua5mqxH27ZNecDSfUEnj/7SxqM28H3MWnMu6r331i1bULAzi8ZezGRA
yPfALOam2JL411PlbG+7alu/Ne0ykCyMUfvPeR+eRtIgBtOm2h33Fa1YN+Orm0B7Nx/b382wa80x
asuMBltZ3HRKRRyX9teumV5ES/Ld25f5Z+k6+BkNQr/beCY28XZ2h6sm5mW4I9seE8fkmHu0zx2k
8KaUkYxamJtDg4+0cL1zE/K8uuU88fgI/W2I+hWM7NUqLwZ2w1wNHnCYrnwfRaf2JqgSXCizYP+O
UQ5rbyKGoWZ2thegknqEGRasHk6p/8JpzuSOG104HKGS7H787Tre+yYklyoMQqseGWnjKxls+Lc1
6WUoXP421ztaq00qSXnsN1pCXFfW5iZqOYudhPrdjkqKr/CFZBrBnhG/XZctGeV0wv0TsXFa6APy
cmjAGsnh22Q2I31bvOA71O3+OM1qghcclAbTPRE1be8wStmataHM3JXIux/sB3kEiyOH8GQ4Qvu0
wrMkr8muY1LsPdUJWBk0e/fKU72YghTGO05SjmYXTOjU/TT9lL9xFvwmcV6jvRPTR90M46WlZhMD
Dbnt66n5SP7MjlzMP+pdE1/PLfuaIOK9nBpipL3+ALY1VOE6OvIz3SEiyhT6Nlz229W8cKETVzGx
8GtCnEn6jP5j6n9gmk/5UdTOkF/5HTVWNE3eS88bm1dbmmTQi3iz3nZeX/J988+ncd1d7bytvSsM
eQtZzGaOXcEFY86gH9OND5u8ycG/qEH0aCnXY5Y243VHrn1D6y59yxekrKFLwWEpvG8OGjAAiPbe
bbkO86Hi6+ONwWXbrWxryv4OBAB9OTdcPjoTGdGU9qzwyZTbP5Mq9H9zen1AWickCfzG5vXl66ia
+5WjjVF4yknLz/q8kYfczj5huYu4Q7uY4PhLdw67dqW4fA2LPbqaHCKHwF2/1EPUBrv0NL82yDmy
UUfC1YmmUN4RJW2/95cu86lJsm587SfpJ7+mlGkyAtE+IzdDfsWbiKwd/liHaT4N11az35+3H790
gbcvxm6bkEwlFjcbX4FZfSNgT3tbB0n6NfJIQn6px5aA5jXTa5DN9aFck/RFzpAGIA2IqtkM103E
OxHYsY2z/kfrpnTh97p11mKFo0R0KoADXBlaO/wxXpDO+LypHtiR0DXB7oetDhqcwK5Nza/beYWY
YW63hH9EGhx0AamRA3nnqjnh4+2BqfDSsDlsW1W87cZ6fIXMA5d8iF4VNKfs/i9MmpvFSbF/4yPx
hKkX98nJLK/rZJle/TKRiTd+eZ5fJ21THac2Tg7lDleRkwnqZ8ZPjzRcYLdTHXmx8F/ss4fFwZY0
uQN6AuALoAaJYBSF+1V7hI7cnVTNxPe00CDUepoMqaNRuo2AMKWt+mxfw3ZPL+sATOdoOyYY//3E
a6/biuEGWxpJIyRTVZTGGSAGyjXhLTvYNU6afsoBSgrPIWUMeXwICOUjCoxOxCtVbmLkizsChFc9
mmZxf9guI6q29tfQYrBDdehzcctp6plLCgYihLyEGeR6aKngGUiFkNyuxq0Tv1WrAMbYW12yZsR9
nAbUjNWDyLuFoREJKlKQIKsJFdAxg04mSK0Qj0IONBkZiDW5ScHYIksIyfVLZH386IMaEFE8oXib
z/fTrVLBT2/WZ/gpcgPMsosysNsVQ7rb5+47MwJ/YKX9khc2ACUR2RD6EpDI65lQbOEatN9cZ7F6
Q4J7WujjyovlWZ0UzDrwDVms64v9ZdMtKoKdKtB7FwBN5bMFnwlP49G5RkBLQsPaReqQqYutlrci
gwRzpBLaD7QfcTNRpHET9RQQ1JuBUacmP+515f/JoZIOiypsiehKjFA4loLJ86kkqIUvo5VEXYTO
ziTfa1ZUK7Sl0PcTyjDPfw4RccljUJEdIiXjU7vi5Le7RDZHhIp+Xdfda2GGe396UeT5d6tjQT4l
8oWIYUgH3Wyr9/EvI02RwaBX/mbhGiCOrPoV8jxPF9ePdKn3RBmOeShhINrCD894HZxPwzyNxWsZ
q9tJinw0K0wl6ICs4C/HysceQdNP0KmAeM1afitBDUDOLn/r2uWjbVM/rwv0c3OVah+yPIZnALNo
Vz98MG9Y83JbeLA5nN+FS/QpS/bkkcg/+z0R0hhz5/YQIJGIE8lCJ2tGwgKLiZKRIR43gLAmeb4Q
Dp5+Z48gYx8+2kVcdPwyJvLgyCmin5T8RfSLMzqtwUTRyXAnJa4AHpKPiXa9hEZj4YE5SdJTUSvT
kgABw0jh2GrOzpwIukEy8HCRf7KqWhMhhum+ZVey60Uo6Cc0qz16cwJLdjNSm9C9TVV9E01ZzqtC
JsmtTIMP/ZksTn7HEPJW3hBi12ua+P8adzx8KZcbqXCjZna35oM2uQCo8oSezzBFIAMaaC9i/OqL
WRRoBclI8EgcbAUD6WBHikT0H8B8hM5/GNo8kFP7BOFmXRw/eVYj6noavZUxTK7rmyHTvfET3G9E
2VXRiKuMZjNyHuiL9yE3d9h3b7Kxe+PvACgL4iiShCvDkv3wWXQcGX/itFnTEQWbNJAldBN1pZCe
wt/XyKcLpPXfS1wQS3wQiwi7eK6LyNhla39Lgt5MQ+a8EyjYjADRIZ4KUNVwO4gTFRs6Kj7iQpo3
a8P8XZ41l6CCeo1Ur8+06S4FCfRkXMlMYQgkIsZezLscp3DWLMlDFElKMq3w1kLs9+C/OIlNNTEh
yVBRRlO8AhG/5h+ULWhiV6MZq4tQdshPn9RHoptPAgM9HfIS/d6fRBxObZuM6RhgV8xtLj0C7jW3
wxTE3v6cXu5TzYlj7Lux8/nINOmDLmhFEM3gIq4YDS2efi5r9/xwU/JcTI6AQHrRDjGVh8GtDlfA
hr2T/zuTUeIrbT9pJYioKsc4d6tQy+Lf8fEUjAsk/Adps8/4WPR/TpXcIWeoOhwth0BIcJjy/uR8
sco+QAks5HObPqLFfC9SCbU4NmQ1Mbh8JcBNC57+zJfGQkZkmppxS4cKj+Rmt4GkneYcYxy0VATI
jlAX0+sQRM7aYkDKyml6c4v6VA7Ug0+/qMc2VRABJwp1B8TcoA9flNf7XZ0ATnltXHTFGFQisnJt
J8lIhAuIW9Df9Tvtcq4m1IKs3RERiNP5Nid8/vdSWdroD57pIvzXznQuedYM5h9HUKKMf4b5GPcE
LZC8BwR819BavlDNBjaYFLpGqNhaYUDnEQvg6Xd1KSDx03NdROB8rvOKVkD9fu7p2jOOnGkLHQCK
3vmocFiDcU2ek/QOfP9HdUkF6U+r+GW7MPlj8qzuh71Icxpt2OtKZFqShMKs1/Hy3OL+fMX7rCu+
uuTzFDOWuPM3GlFeJG4znPvlDRpK9bGfGEU7JEPCE2qAyuyBAWqNiPB8ZVXHmPtrxlQsAKfG7Yfg
1gL9PH+ZPfYqebJw70ZxzGD3UmbPW7p6m+mmv5FCm7sv4TUFYKpBLxg8tgDT3Vk5tGn8fFqz37vY
B8TFOrPWojL2LvmnlR9bPloZJkRPZKEmuXlnmq+e35MWVHsRUEIA1cQ6njlh5vvwnDgr+JE5yvx3
un0Fx1D3TQIUuzF/0UkZhLROznQKfArIcbajtYxFul6zUDONM/4+D93LZut+dYcvArsr8W4ivhfB
eV5JsOcVQAoHTtGJ2S/DD5eMWTm5el2iPAvKpKPnltF3nx9LM/+j8nldmGdnfYE04G+eZpZTo/9R
wi2kgNDgupYnfRQW5wJzbLxdSWnI/lsWQtI1iajhcjAjU8Wb/I9MZR5d+kSIa49KE+j1xSny1mGI
l2imA6+iN4HaCe4yph0seVVRd31k9fsdiRnF/gw5WsywGUpkwwrrGpEaZBHTvrQy8pAeIkRZ6d3D
TUnWryqMnj73j6SjCOsCuMZAj7gEVeXh2kf7FJBs1G/Y3qAIY2c46Xdi+Zu4BvKrAg4tVgGiNFWW
ZmV8Or81QwzKD+4FXimaY/aIttBm/qwq1oWlZSKyJTNq4clLKaIkVCGBfBpYRzmCKNmW2Z1SN91C
UutltHYt7wadys2lYkWXLGqoHfhzEo6QOCxt9xc5rywHuSrNR3FtJwTnnwsu2vEXJyJygZ+TImED
tPcuWJt5EBtUh9P1jcGXsQnZkhQ1Wzy+GOg8mZlCDLa+NQZK1eKePpZ99Q+v2+626r6XgKDyb0+v
1GN7C5P50N3tEaME0HuxUl1EGy4KnPWdu6ICAmDK8r+4+jVZ1mG0zEnk30WWFpXImrcjoSPKq6Rm
lDpJS00pimiASp8ihBmlkZWjKfv08z6WPmFoCzPG94JwhyTOw53llWUCRq2iOAzmdz7jEskO9zsw
WqAVCw/qDwWpdhEuPUeV72KT6Ab+i41uz3EL0PSZB/s5qfcjdjwNix2NwOhSGcArz97kec7uzVaf
D0HrXElot19TusHFtc3tyJWUJ2m7b+nnyS1fSZUh7qXJTXZA/0WatjbTedaq4NF13gECxMmLpgpj
9Yv3hqLb5I1hBvQmfC/x0aICWoWek/AFSvF0KiU9JQycLAJcfKg0Y59z2iisu645C5uQNpbsB9Wi
8PAls3wCUE7PvM9HbmLe5/8+8MXGnErPmfqlyF+rqogK52XS768FApCeWOxxwpG3sA8IKCWuIeCt
4Co3KlM8cXXVhfGApND+mdD2COyWdUbxEOc8ki4o2A9fZBcWk4lGxqE6xH1FLQGQsIhY5xMTMbi6
oASzBbQ029OngyrCLXDzL2oVNSnElw0yDHy0OZ2u5obWUYI1CnVypPHwVH3rIVgrIEmZQ+xjZMGA
sd5b1OWivdPOevpVX+pGkKVx9lHVoyAF1fDTmaq9cBqmLYFNfm7MjeszmDdlAdygJ3L7DrCoAo7W
VQ+O7ZDPZ+c4+PE//EAt5gHgfwH5AXc+qoWKHkA8CAM0J5+2U7owR23ggUc1GAnmMM2eGxZG4Gcp
dsQZmCB3c1aDlzNzIZMzGKGpfbojWPV3tUtLxRJAork0N17IDKkGdnJTIzF40NuJnnWTfASlRgEk
mxGye+wHL2/aejNjT3bovVG+2sz89wT1UC0Dk1XwpVXHbkwGhZ8+k5COb5HMRl8Vd2ouM6q1m2Ll
+xrIbfI04Eq+r335s1JbVQPNYm4kVlLM77pddxts251KUNujTZJPppveWeIpl9hC3EWAANJKW70a
Wgc5J1Hq9CaYVhzU5tKVoKMsMJk0FZySV6yCX71niQV7MPif3i+PNA8fvqWL1izUnZEIvPfe7KC+
dAljQehIwsnao8nN3tNszzl6u+E39YxE8JMuqS2EaAFFHkUQmKQJTNLTj2aTyodXrB4NrlfMBYHP
8UXSGYxhvgtjU/+aDaR9lnzK6B6HWbqB8UkcIXG++yzdHVxJK9OqwNRwLxGNnIlkB+ThILOTbSd0
ywaJwwyUuh1IvQw2uQ4y+GlDPsuYT614C3RTyV60OdMZ4AF3cNR9oMRq7wbDejeTJl1Zn9k+DZha
S5qjQCoCRM+V79Bk7rCIFg3ohNEx83kIYJS4FcEtZyo6TwAOgOBABFnY97zZPe4nfn+LNQFUIkHg
GCNtB2fiaJgc6k/cZjVguN2P3AGmUzfkszW2W/kKPQz5xqOEYQDGvPdbsEXSp7DQDyaM36KMkTP6
KNMZUozHbCFamLct2HQcfnHQYKmnbqt+9WuwX54Be+hnQPueXkBP99BTC3iBE/V2Tdl08VZbsS8/
InsUBV1wIt2hM0k2Vt5WAkw4YfUo1DNzfQBi1gNUenhMTfYcNPzOihA0oxiGglsXO+BwlJgCawsw
Jn6sioONZputgegvPP1t/o/tyCWGaAGp8KVmezdlsWt6Tko84lVjTAECBiwSLtLj9KIbUvcY7wBU
+dsZ3GbHEH6e4L7Rmf+oos7CJ/IVZQBlrBoEG5aIcLTuf/VXylDFolgsfH1Xs1/IhKQHI6bRPDC2
LVL4cQ1eF7d+MHSvXY8NYVnR/ipxsA2AaoxP7lW6jteVV3VHxuzgrUKNlwC0WHApkj45DijcVbRS
UC3KjlPBHLVfuRuA1SSA1wwjewOoICc9YjcCfGIIlV5BOihfRIBtblQWzxM8NrNs3m0cnGF+CQOt
7oxmkO7EvpcdDfGesh8zLGCHfL85AQTiV8Q7MwB+9UTMc9ndtcuO7zouGocB7mGr+BliqTy9eo/k
mgom/169S9qo4yQLj+j7yL/QuUBM2/LS5W9he7TMxBT1JXipBEnaoZCcgL4MtMU3Mk6rIQIBJXoO
LfrI2PHhk11kwVN+Crq0TO6TEPYyrwpx+35G6EQ1TYD1EbqUUshhn7yVwAh45c+yVrCSc4RqtcD7
mvUS47VxaSnswpf7FvhD6pprlV5KqDUX02XX7EnyieLMeb/h7XHsneFzHq3Xqzscz2WLIkJ9IypI
DLgQWiQQpJSETEMxanYdSNcLXmpMI7i5MJrNGH7L+vH1xu9LKCRiDGFO6SdLRJIAizK4DUihyoho
/aAhpLjhc0DM5t1GDnUrsvPP85t3jzBmeLl4ZUhAnXP7EwC1Pp3CanMDHEwIl/e24eVco+NA1UC5
AX/KQOzzA2SmRrbfHGFop4K62wjaAAkA5TEAphvxY+64BYQpMEj+K00AazRIwwJMGiAuDYMcl1xi
exOVdFZn+pomhqDonjnGbgzus/eDV/MJZDMsHbV84PeOFvbEcIDtCIuZ+O6noPkt4TVamdy7DX8x
R4IB1CTCcHEGOEteaS3gyHkRmmthcyTVr0lRf3VHOjCCaBgHwWCj+aYuJnTDiUg8vQVCxJCgQRig
G9KwnaA1mJMyuaE9X8e1KJABUCmzCCbkDxz/AYzTvDKcVT+XhjFPXgDstogvEJA8ndhy8jqd9uSM
M5otr057ZzqMvrMcoc+C59HUrN4Txeyh6qvhs1szJYX9zs/b8WRDocYNuVrLJUg/wuNCAhHq08I5
FlOcvfTXyb2JaIVe9eHytS5AXUZVD/g1wJIwDfbrYTVVQ5+hOV/nQfCelnF8PdWIsHgjOBnIBzs+
jYjrNsyKcwCWB0mdiKhAewO84cKi+xRspMt8CzT3gN1p0aIcvD758cCNjox3HOlexSFk4VEs4sda
0Zzn6L2zkgUKUk7kbT6aWDcSDEQAG+FzN+vPBSrbWkMHFDkQvI8uug/1UnbhkHbhGyCZrxTNGhd8
NeQlLYO6XWDiX0LOQ0+o/PAXM0pyLbGDz8jEP3Flgb/JhmYaoAm77ihhzPuYi4yk+s+VMBi2wPyq
1frBciyWQIu7eFcy8ukNq2pmcgzUXRjcwHoDpC2Vkpy9ryzt/xPD//dbX/YLorVLT1EBjEANH3Uh
43L9qIGn6lwaV680A5RuuGaANjPQ49NIktqvqMmiYv0HTEdF6J/ynL891/5hGcm1mCTODDlH8Ab3
DLJyz4owoNVJhW30yo5b7PXCALZAqQokgRrhgKdv+oX0hkgoB2H1NZym/sYIDaQAk9mnX+D+5zpc
28aPWIyY53X1+3/viA/nbabmC/Fbp/agYQCg9V2d+LiVYJkpIJLcQMmQYVtwzRd5BpZ4+1VjVZfS
tXfDuzob3iX59FWPLxVBVz4dUgm0NfCEEBVNfs2BxTxFF+kZZRL/0a8QBa5qdsQHbNX3t6+AC5jj
7U5xaW2r/D0BWpednbut3Ixsb7XRNa0UzVHSGpIKU2OpkZ8uvy43cSulyVhHhRq0Iu47Kn3RXyY8
GBbipodiHdecnEhkZmYXSrxakedE+5sZYYjup0aF6enOgshRX16/Z42VSWznPcBAAUesLBVG0zCG
mHn0r59e1cdTm7+9kovtt+3dOkM/pLLO7vJvUI0regXjZEDi+rqM88zCU/rYadLrNthuSfLRWmpC
vp0QZIrG+PszD/ZolKJnHok07TO0fbjdvHpp0jnbyLkUpWQ5r3XQxMjlQPr0myRT7KNfzc33ljnp
9f16MOJa4Ker/atuScQdBUOO0/FcTv8IP4UDEcdQaVEboy1/0QCqq1NicAZO0Hwh5UKkQx1TEFfc
BzuwkC1EQJzJpMatKYRV40brRK+vmFFi6tlZXmwf0opD8ZqfeYV6RT+FlgQVHjoVdDJsK/Bv232C
DHE+n+LY+tPEKOH13X1prgqpL+U/T2kc0oUh7Gkqa1WySMzER7U4FfU5qCABlz9LdAoePYx/e7qL
5kGdD3GzhcUZC1mEvwQQzyFBMDwjUSFPrdrqZTbuXizIK+XzJ7Xja0DUtpI3G4zqHfdEHypR8pSJ
QWD10b2TwbS1aYQLIDSdmqygDKjtwdpI1LpB9USYOuMMCDas5Bc+R1X3Qvg/lJ1rU9tYtob/0FGV
rLu+codwCXRIp/uLKk0G2ZIs2bpLv/487/YkE2wKz1RlaMIQkK2tvdd6bys6lZBIXiJ1GSY6SVGZ
NmyB5v+Jyk1zdis9u7mPkw40INdUYwKLypMMTsZUf4qOIqLoel7Wp4oGmpnBbaJ1m+TIUf7+Evzt
Pdw7ysNuHW6seIjMfFevjGBDyDShD86X4ZNc8rq7v1L/oHwV362VJ9GfwEVp+bT6mmx9F0z99ZEV
+N49RtgSMi86CH1yd94+xMBabYquY8F5wd6JtVwal9zFEoQqRFSf7ARSagqoZ9DNg9ibXya0fwtv
jitV3m2beGAjB+qAuL/9gFy3cLYVpxmYMpSkrktGcGlC5MQ1SjgUnKL0pZZC30yrChsUWJ+G0L4e
lkJ1+X4o9TTn7zFGyTm8l1qqi+MnZ/3PtLjZupublNEzRnKUEtBa4e0klNnQcpQTVUpVBAihmWPZ
Jn5sY/dS09lVHBFnYYYPqGoyoYJ0WwOTD8seKHhkX9aOpuFf6kdVn0hiIVANxoRbz+3tR0YBAUaS
PS6mX7C4eBlxlILqdcocl2qaynF/wyHe1fd8nAS+vd8n10Vlzb3fgaz4pARsxNKhOFMMhc5PxQsI
Sk17AoB01vXIySw7+dqmlP9Q/ZLODqSU/szu3ZElhBKz0UcDNbiiP0JUmQqXr9P8XBC47oyZI0Vz
k07Lv6OeEDyHpuhXghcp0+PSe7bWSSdj07UUa15Nq6BqqkrdfzVpeNH0VK2EF5cJnYO/DdAO48cH
Tak8BBwkXyp2Vk9N2VNiGVUQeyiWybSGGqEEs41X1NVOw1q2Awp/u6LXbQVm8326fzKo71wsUfEi
+kQHgDi9EI2uIikaW+lmXEV4LJbi3e02CvGVAoYSJ7Zf+zCDta2WJHY9iq7o3IQWK1u4FwTarE4N
dqkxUnkO845OdMB4T9OKxwfvpc0kYaExvVAXCElvg+61BJUhag+kcwmbhcX6LK3X8V9Nh/sEIdeK
0bN0bHDP+rYB0NIiE0kOOfgQaAQFx+Rr4jdl0asKAjBW82OT9Iu7Ml2CLMnBRJLmKUlYJio4vgAb
/WpEsQ58rJcQChViMDydE4I0abGn5cUE5HvihktMIqutgyMkGU76fmN/y6y6+NyvytXlEAJw9TUd
Yp3Qf3y8272TLcRcZ02TpTyOSC7aKwisrF8Ma9cOH9O4fFFKcNP5n4w/SknUjQV0B7ksVMQETmuc
C/yeEakThBZV+J/B6JNNd5V0HYuKM4gwXWn6NAeq5sB2CU7Tot/my5NV45zqcZJZXwlv0iIcn7pg
ZGh7zzT5gwx/IVCD4Tn7A76yvosTC7rSpM9VC5RNdIzeFndpVaV/qh5rmPw0LCgSmANBkvD6xMiG
Qf5xmX0zX0PrpN3Im5OvVVaxqc4PAo+ksFTWrtQJOlylU6HoftYBlS6iq54yRZHbPVqPvqTiBIxy
S+BCNumMrVOQ0OaMWMQj5MF7x+qb17x3bGX1KmJHDTyjsxjQi9oJlJ4Z1gVrEeHs8eBflPmB0e/e
XiPV4z6tQaUCCgGNxujJ+DJn/sq/qNv1xZGV9k7T6GMzIPwzZDIPDPjbc9UNKnfG4FPdNVsESSwC
DUzVPtvl03XnA9LS1KJ7O2vcxnTmStubOveS8IHVybDCJ8nFS0vRGFd7B2MKPa6T11kN12CG5sbo
BoQ52OCsZiBs+WBtdwWDoeE+flXvpPMxNZR63+MJYnpbtNeLuMRHB+sotYH6KaT1/FBQKyN2dhZ/
ZMOJyN5qRGgIGyqQ0XTpqEi1/a57/3aVoGWDuTbKHEq9kBf98SW+1y6RHIgoknoakeRBtuXKYjPj
eL4VTqIZp0ZSbUbe0Z1TTJHpcK51r6daDJ/iDTF+XZpyWv0dxdbxk/fgung2bQSuoccoPt6/A9Fm
uch7q4rWD3rrftlhSLWhQ6HU5+1EJq9WXIE1/PdZekQdSXqmJJNRRfBfKJz3lS5QWtR/fqgdBLzJ
5Jf/1oJkqySK3Slf3eZx/KOZADMVxEEgFayAysAefLQSiD8QB4TK6jwHflMsf1oDBQ3sITU9MrIe
eyRXqCBWTOaJoQWJZgYEGmh2nQ2+GtTR9YLlWSOc+R9vuV6CQ2A9fSh9FBv822eNBAT47sziIY8R
RbD5NQ01LKKYimHrWpJRxVkWbr5J2OyR5xQE2/tgUZ01NkJ3d4dsHQe0AKH32jtzYTD2RgBDCufe
JmANizaMNnNghoPbMe9t5APf2iUZZjhiv6Q5AEdeK986hp2fQ3yMjU18IsGGnMURvR08PHCtHGsN
MxIUrpN6nPsBj9ykyIjgacgcm20NdNtTXNrAQKkzIdXGLGhS55oVGwTztjnoO5q4YSRQOnKASI3E
004AVeR0w8/kYrbEk2aRcAT5SHUoWVACMoLYL3g0KnVCJTEFb6GUbIR/ZxE1I7ldAKFzjLnP/IJ0
yeWKUilL+Cw1j8YEPzj8kmhF6WI2a7PWwgqjqN1A+w4r6Pu8ImwmrzHPgesN/6pU6s0r3i0vH0kv
kEO4Sblwae2joCUuZcvyzElvxhTBdAQFyWUxnrcMz+FlY43fewHjJgAhdTBGziv9vjzDek8uela7
xZWJMDAzAL3UsT6lXRffFKR8MRlg0Zw0Jfxz5IKep0vqMNX/ZkZhxFZ7qd5N66yfRPyX3Md0QoIR
TXgW46TAlhkRbaD8zEo1kbIJUtcvEAZS30QOgFzhT9/WRfktIxEAyIYiCttW2VJbDRtFGNrkBuSZ
wgQzPhsKDOTVGtQ7Kins8sJa4pzk7U35UWHqL07bsHw12czIIYfF+VjVt6RbNthtxn+iNvoTHgmx
XQU92VQv0YJkiiwRUh8O0a2z6j7bbfO9qhEDtnV1kgz9eT+PT2HPQgxryvvKQzgbwa1kA0E9NfF5
1Bgw73axqYi3WG6+NpjkTj0LYsTYYhseAcjGLSE9S/I1TFyLm7O6qpa74WWsxCZUZkZeYAfvYsZg
4N+2c9icPoFMVD/hlv32qlmzRipL3z+tMnozlmkD9n/uZbwdtpXhsCWnEFNfZxMeBI6t4RqNasjU
hkGtCtaBPfYwODHuzSZQ3sSycZl2UG6JgIKS97vVEun+NDxEDdxgmsGCeu706i1SrHURK24JkmCX
5doFlVTSQcb/QQRkcZkvvfgR+RUG6kWGm7UrRmJMN6QbDMv5cz4jJiAA8LGZUp9Zl7pr9Sq9SAsi
CZjtwgvzx3AF3zC/8lZj3+2zhJqrn09XG9B41+ExqAZy6i0Xs4jZZHO/knSplO+rrIkFoAogKp7v
qf0+viVKu7qwcggkeyT8gKEi6UUe2AQ01nyzVVGC12wQpzbwyW241K4ge/O8pmAfNlwCIzeZGcC8
2tzP/BMvLn4oULfhEDr3VvPmh40Z/rZM2s29y0CU09pVGNCABV1yhlDCoiOb/D5Upr2UUz3C0UXl
5+/nd5VVMERWMm8ewJDOvZEiL5CIC216PqHeQ5uuQlaluw5RdZCag2EX3DITYYqUVhGDCoY8rqLd
n3BDy4Y/BB8DKChK9NAUTr+don1YkM8St5XI/gczZDdzXgXSNi3KWRwRRpMJbyEYOt0iLjCyWoR8
Jm8QbHuXlSLdIeLSkdgZ/CQAJERegEsXVvtS9guexuS+jkNCWAljpY6SVLYGllSEmN4TRUq4HrFg
dBvHAwoPlIl6lejoqKsRXEGP7R201rok+d8ZJ2M8Mfk1+cDDq1xZaRJtHJNVhNqkkZ1JbI3MMRrW
KSWqkRUpTBYFZdjgXgXmS7ENqO5yW3hZNtPjdddByWqu2XFsG4ZIUZV7MqMy93OLwI+Jtcv1QIrk
DfpmYjO0bOTqFchVDsnDmJMpBhrjLYubqt9+alqccEtuhIOAkp27J1OxRBEk2c3Ha/tAe7J/jXtI
epll3nYTB9OjcrrlC5HzntV2ZRgwn2CChI6OwDF7QDmE5F5wCu7yK7kdJHAQnmpSfejFTUIifGG+
mp5loxYKla80PYZQ218GIVTNS34OfZ+EmdVEYaRsSAgToxb0gGTIEiM7bXgWW2JScRBAidX2vJa8
M+AQ/GpWDpLKHHIzrAypXG6h4jGgOSNGmhgZPwoA8RAyHvYqUjSAQWWkYF9FtRu8QrMfgGKm2X7e
bjsjsO1pgdRGal6V7DsU/IAwmsaODAgpwnG8+8AupNuAcYMNRqJgTH9v68ieOqJvGT5yb7qbCpSK
3G4tbBJOmDy1eNZzKddLYDuXU0IwOh2ECAIEENLwCQH/eGXsD1NmX+FnuQG9jMTKBwxGxpf9duvu
5gjLNm2nFDxNCzHqs/0pPjPyEFb5qqAsDEUq2lQCS8HPjgBUivEW75WBcYyBXXODkoJYX3oM80wW
MEfo68R96U4ZmgEKvOrir9qtUJYym0EmJEcbDqH17LHy9YRbFHDJDq7UGjhOvRo85ndow7x8sGl8
WQQJHHTRVt2WzSrezo+aCDzkoBkwTJmzeva7ZlAGyCeJPTUarcmpO4zGR66UgJVLLpomkYAJmEEj
mrM6ZOsXhuY87MRKoLF51n0LbTSE7AFSc5tw18A+L1fLOxcYoxoeBegct9wcDEHSK8PRzWtjayKF
fW+t1fEYJYMzz495qJx7prK3AFBbLBep8haRkthr+jFkKiQ2IAVSmh/CsSUrDsZbe5MwGHnuTN8a
0l3RQ5LIhh1i/fLxKjQekP3bgG80kpgfG6S/d7EWnf6M9x8SGTRbugMz5yhEma7BTbIkazomKKmZ
4daA+2pok9JzFXlgEwGvpyZvXJTgOtW8J/WISiRwO6JUSofyOeO7P75sA5geXnZAkiagGCHFe3y4
1a5bjCoTYw1xiZiEzXT4VrUohBtUk9LHDIBAu+Qt1hVVB8HJbFGRAJXGAyKgWEhryn4TTt34CRrS
Du8K9FOIRTZj+Ql3Hdl1R7dDigUZMPPE0FbKzWUrswn7kqmvGkICvRmvZcOx0iKiGxLOPpJus5H+
oFZXMzd0OtIPipGoA4sf6uByGsl1oJ4KZbwkFW44n5nA4UKZHCmx3l+TaHEJJGVo2WJ/LoBVx0O6
Yk++/+nmN1OHUBW+eL28gIrgRf5OdOTlUFQk+oi5A63QLHGESiGmYfSfG7YQKPN+QNgs2ALZTEg8
sYut8eP7exDEqGeIoot8EcJokffvtddI1bNmReG8s1LGLEvczF5IXy1IBeOVjlBJZMRtSC+gGcxG
2al8UpM0zA4iZabGXRgbNEde0xFYZYapwVjLhRY1xNYFunM0uHM7f58lJ5TZscNnA/Y79PQBkgfQ
gDz9GtyOwQz5+5UmLOmkVLJJ5hITQeTEx+/Dgc9B74NP8oaD9IP/HghnCOJu/PWQ36ZJcl/N6wdD
cytJNqFMRnkmIfMyKS+QQ1+QYEMeH+YWYTci9poO6gNBZMScYOkd7C1otUSeRJhou1cGhnS5/Wo6
cUlA0fYvP6LcORl2vuMRCYFgxP0HlzqThxZdn4+6/+1BnCXEXVSk9d6baFwOfmF4CgGJi/TSiqxH
1WxKiRZaT7jHRV7C2zV0P7fVRNvs9QQHrNmqJg4GEH6JdSKfJtauQR9EVhnOn1Z7kMUDAMs4oWE2
qy06aVWnM+Pcm466Je6f5dvXTitJpWcVLxqHMNeMT5BhDTmKsGWEgp+VdCwfU7qmU8La4sLXyB+w
s94sXiWoIRfSGGOnNaMKtqHxjIgfCPFGq9SRjlo808dL5J3KnSXCzD2QUegPREJv31GO6nZVLFpo
aCg+Td/01thzOFBFeqrYky9ROTSCzc2JQxotzzQGrUzPM9O20ImRivZJejglD5eoJ3pyXWST1tyT
jy/4HbgUQC/UiEASuLjsPRPUbPlpPLohc+IwiyutB9j2huPpyWR4zByDOAuZB09wDhuuNJUzDCzs
nSS9plLh/Ff9+L9fFzGaOE7U6LnxYk/OmwE8FOmsMwVvr45ChjBcCkKz2RQUu65nzTxaBXQlDOVP
CkWyWSnpFLpxvFA0SSt7jww7IG+ZMUUfvF8Z8nrk91NAcCg7tJB5L3iSygXR5/VQc6ppE5RrTIoh
1fzybRobDAkVRr2TjkyEpZWTwsrMe6kJRKZ0FA8+IPVCtUCFhVMXnpUwh/NqI9ODMorI4JCSZ1dB
gghvvwzR+kVHw6JJzupu+6BTgeTLC8WN+Fb52DrJjWTgJWC8yKOa3VmcrZWsX2oEyWa3ZGCYSYw+
cgtVrRy8VaGaWGBjJTu8fRaybbfctHEH4o0ehJL/jFyi8VEZ5nqLzExCtNS/EmswTv6UgkUpMWQI
q1QXqg8Jocw+vrgDRTMDCfAO+1EAFh9H2GPeXlwZ1nkedkV5bwKw9aRq7pHdA3GgQASWZwIaj2vq
5ujHx69CuD2a54GVpUNM4LxCBKSfwdFog+Iib0PMZFf956FvzlSfSIso4mjIrb9WbXaRr53LmZfc
LL1PyVxdVeHfamsU0F4uUcvqpR73sh0+4rxUoBd2o9D1JPR4+1KtrCLHPraAXGnvJO9QEoI80vKx
2vLpwBANCAmwKDwaNmSipoKNnFmY5mTC/XO86Xj3uqCJfYZPRcg394PZ64ZHlbSP9b3Wh7hFTSwO
SmL9VgmsJ1IczFw2CkBGOF1IOe+ldFDV8mGxia/HtXut4YpKwPh4abx3XSg2ForYYu4QmUtv3y+3
9seVM8fxpzzEp8g1SfErabuBgFusDbR2atQ1sUZkoaTU0p5EqatZGz90ch9nkN69LqWQ2EzfpZuJ
3LfX1XeIRj3S1u+1VWu+pynDBCBAAbCBSNmFxokuwGSk6CzhRsqArEJKT71UA8frwwOxi6bLwlNG
OvcIljHW999AudrGzJIRtAkvhAIlbp+8KX5UP48UDZMs/SH5gSfs89fmcQk60IlwixUMBQwhDRqo
YZRFtiqHEZg8XedfCEX9JF2RpyRTqZLBUXAByOk04SucqNTTGbYc7A9ChQqLcASSOzw0I6w5hG31
/bBqOG/rG3mxdTyozjAKU/ykKpdVbPa0AG7JxgiwCZWCtlIbrYTOBMipWKhz+n/1qz2zY2rmfZIL
yMAcvZmIpFAgqPLIkDfKKh/i29DhY4ZVcEgZx2FKCz+OX9wp+FRv7gxowFiaEGoPffJ5sgDQDTx+
R0N3dmQpa6m+2YKpVTlGiZxQSeLshw60bQF8baXr+2njMqd7fFxulp9cZ77WXpYzcD6L/M+EQH+W
+YtK7jklbn1TrW+g3B/kR2Rk5ZHH67BE4pocYjsW1JtkmgV7INyc1vaGrP+NWcZSnCnSU/MYJLbH
/HqiAYkkYV9EYhq58cKaJQ8x6SJYrqNp/N40gCVetbiz16trdeZ9PTwqdk934OM38fDIXzg+PXkc
oubyePr2uvLZpewfnB5hMBN4mhBORwO7kcNpdrTqOYUTSmzl2bwQ1pGWvMY7sYrogIltngHQZw5q
mvOwix/jlXepVkXThFTuqfFRjat92Dw2JfszSKRki6q8CRP9nE7xk/HXIjuKiuiaM+UPJapVCXEe
oXSpK85LEpBzrImamWKCx0AIFGczk9Enut0EGEr0z+Zh+ceXmxmyurfeMPaxFxB6yaSNffIdftvP
XWfk3m4KEj9DbNPRGvpDEROQ28SHl7BDThddDjkAmpCt3EyhEplRyi9UiyXThNN0vfVO0mS2zweK
ljNkzuVpWZCnDDNIWjh5rON3Q5i5Hu8s4ae4qEF0FGu4+5tnlG+AmOTh3snAiiesYifp4aOTnkI3
GrZXXoUvuYY9TcPhwXPG6DSKWVnwLzi2LQS4qcf2wwwyOFP8Pae7kXwOMLbqF3ncbY/o3IpBRVGi
iQk2ScmeV9eEvDFQbCmAg/S9qG95yQ5BtQxMgw2aGQkJJCJtHF9m16mcLEN8liBLJa+5aR1sVUvM
jygxGS42w64ZZCdRKPQCC4/d4ltcu93qxmnjexnWyPlui/JmnZEjFW1JAFGocj9w9RIXZrEC4Fcw
49V2dO7DBtp2BwdZOHSyCniuBBmpxvVL5PeksHc2YCdUnPGywDnhQS0ZYchLxNPUnLt4iE7CAYYy
3DKTrGfCBpoZOKAmo0croa4bnpIrtA72aZWWLwK+zRwyy0u/bLpYPl2mCnOYijSyFxpEu4EHrGdW
S68y2gwPHiqDWG14mNY4kqwNHCQByNlZP0Azup0yc3nww0InR4mzc9Yop5BWPENRLT3Fa9Yjhugt
ru/jbcE5KG/ZFkj79+hRbE8VzNvj2GqYANc5dXyvNAY9UQMuEEWYGlQEREZHkVFZcmhIkK3uGBfc
UzqnT34yPtaee667WozdnwRCoT7wjOfK7hihzLbQLwvcnwAB1JsiGHqfFPY5++fj13EQdUBxuCDd
Cf1vqAox2N/e2jUJzX7v3cozzzmAfluKIWnBK1QPJk43wJGrqgOR23nksE1jl5Q0vSHQQy8NShbJ
AQdhnvM/IkekEjfBny5+1somLz8SqUv/Q+IqBC0nsr1EP6BOt58oGpKdx1avW+2N2hwBxdmWu3fc
wnMI5chIEeBlxBcPsrXYq6XccayseiuBFS86Gmjh8FaI7dHEL93En4rbvMbnDlofuVyIhwFcBKMQ
1kGB1hT5hmOxQK7C8URNgO6eAAgRMoyIeBFyrznxkmJpgEs98IPkL/v4Nh5kS/E6mCKBS8QFgFjE
5hX/VoRl67qdohTtF9sllgB4imJZfy59jMu6a0pQ1S6sKqUOGdsMGmfcIHxNfissJljTbM422n9Y
uEhb8yb9FiXJs/SamkfazHRIFnffYRTWhmaVPCVZTpR7YwA8uQwoPznHyEmhJWcvXs7RHxi4vxkf
Adku1GHYAjkgNQdTQxcUCSf3U14o4XxAh0eVpq5JB1pJ5rwGswoEwM31YA3+aemvbsMNahEBYz1+
jY/fyHfqEy+ivUdLqB6RaLG3z3Voh+62T3v7s1ROkm8osSYdHYa8EdYkIpO2SPCNpoJVw/SqYxgq
+rRZ0aJY/ZnGn+vui0BwQ7YykTh1bRYyTzje6I+v+J1eliuOcWUzupAppAccB1lbVjZ5BGbk2BJx
SCm0yGnX107inw7kqqtgUbPQbCC1dPc85sKxpXMLGQaHoVbZmUgktuDiETSIxk7nmwjoDwdMZv2l
JzIi2CuXoJ3QUlWJEm0rKgBKmfERcMxV7n3BeH+h3UNPrNG0Ux9//GIPzHes899frLPXuFt2u17W
xeQBDOHL1H6EjVvVWBpjoABnjjT5Q+1tY1FLxFX/4AYtynlYe2gqJaUZ1R/tkRVlN5tqNIparwCg
pARHxADaItDNgA9Al8cryvdeA8PAMQYQ5sOTuq+xqHvK3eU2ZMulw9REI3Xl2nWGga6EJacOXXPB
iY+53EEO8NXMBo802GuYeeRGhlDJpGQgwzFwcQijKxHdY8EIKwVSxK2C60V6zbIJf3wj3qn1pA8h
2MkGQPbjcO/8mz1W8pgt2juZFaQfisr2tqrSmphLXLEJr0onA7JoeUy1dzSZFAH8f8hzOWigMTj+
M1U/YHlKLvsZpiV8UZKFiHCYPGbTYLSiTHcDc4OjOvwh0ke03DCXl6bwH2GIrH8ijefSFqIcJuGn
c7q6yLrmtnaONQVmmb2tdH2bkwOdqbPw2Xb3Tk2iXDg3nXxrIi+NtDDX8Au2CEFFZiwn90BBAYK+
7WL67njWXeIsbtMV0hku0pAVHJezP31XKk3yr80Y/PXxTTrUyyy4zFjlODJiipQ9PLoMJ2iFfm7v
1LukvWRdzPquRob9KGcQWOZT6vHsZNlDUBen62VPBjdAPoSGUIXYSs+ZuHElmmaYWlp2NGhW/kmY
5pB4t2xK52EeX5L8j30M1E4iWvKFGXy7AB8pUbmT32Mn4Q/RNeqa1VT+F+f5AZNBi0vUrkmp5MHY
X4xWYW+LNvDmW3maleWlYkxQo5euv4imDkaUlhEVSwSjIfWtXdEfcPLdiAPONxS/JrWVh8ZesvMt
k1N3sv722+5Pu6dyiZzys1j7QdmHnGMysnhLHjnt9HrkNFrreOCGI5B0b50xPBVxu0NAMmClXvhv
x/pcNcm2nv218WcNiXSJK7DJqoJ52RBioGgylSeaq8hBaedr5hmhgcxD9jIZnky2LLmPuwQBKGGx
ptaE30hIcsLmzr3VTEhNV/t49R24BxbcFaCqiDUIyIo39O3F96XrMsgjzG+joQW8nxUojDiW8TbK
LFSyvJ0b0SaEEIWwMUFzrBhB8xZqE72BQgjDtfdYWtuLkibi4ysMdVrsv700rIQAwO3FJNW9vULc
QYyZ6dLhLvKRNJNaQfyxqWpnSjqxYuW6/qdYD0juocV6bj5xmzc6X1XCCbiMZnY+jiBpWJoG/yYx
/SbL0Qx7Dq35kypgniWj04IP0A3RjRHkQjwJk+2Av4CApfUWgoUH+YvQxaD8a7v2ZerEYM1mpwNY
mR86m7bb/Lpxi2cl+ik9ms0TwQxa5ND9JPel0mX0tHkFLYjM2TZCTQpUBYAKbaiYZUVqMYLygQo2
33lx5daQVkCVqsntoOCvm6OpC2bo7MF77nN0hEhN4Hj29iTLTdoMfex8p9NP4A/DQi48D/sh9clJ
46OxFUcs/ZWfdedFviUmi4Qxhp4C2ROvEXCUCJUzUxaxGX/Ttzfwjwax558Z6wEc8E/jn9gUI+lg
C1P7wdw1MpCAkbSniXgzB43D6SHNlVBTE3dO1a6nWqaFaGq/CULMtqhraxUWrme/WmlxsWjaK5GT
BsUHY52ZwCynekYXpLAEE+R+NNXrYLKvHi2MhUg1QdEUJvt24YYO5rjNCG8H1kYpRDwFXkwraVHS
EqlMbS1bhnh5MwSKA7ib/56S1niWogV1PGyugslXy+4CZ8K1ANiBACKP3HnlRe7qpOXV2rPOAy8j
Som2h97BVqsDXam59QoaVQJNynRqlYRNkiA7o0ScwFl5nvOBt3lb1C+T7fzoa62s4DYLiLReB08w
HjuY9Oh78962EzIdw8PeB+1BVfz2vckGK2dfbOc7taymvJJ6FebadObin2y2/ZYdE45QypmUgSD5
onzyqgFnKcdhjWadR6iOrdc5n4/oCN4B8mk7A8/HEuGhOds39JeWV6yoPefPMoeqXhflBB6CNQA4
fMD/oShXnbnRCnKTRlM1g6RhxstvAwmQajuXxwImzS9++2QGhMRhWUWEpJpmj/kow7W7XNSTb9xe
ejq1gJSJojdPcGYYeNuTsVv/6XFw/NT/Vovp1Srmr8ty+y8P14cZo+eTTtzH2Y14eDlclaomXkST
0rFIPKyL5Dof3DvJcD7e033tH/uvQoEuqq5Dtpm9/SXrlstF2U72Z+EXDVKksEaawfxQdBBErmSg
hESZ/5O3q/TELmC6ce/ldOl2BIaD4cNeUAykbbc9Sye7otHnxuAsA42kAs87xVkhGbO7TfXPsGln
BIGxtBAZ31FJYQW4wRxEb7V8zGtQOlRz27McjlWyBWqY4XJY2g9sKJo7l7AP1Y17Paw2r2mY9ecV
33mSdwB+uWnds+Sr69BDKtkpnMhJU7monGZj8lGNLyV0mIKYZmrfPn4v31mqIeuT5Md44YLV7Q8X
0mTWpTU2/Z0eWQ3y8Wwa4pj3lei5tGNzhOXO0WNqIIoS6k0uxgp9BuF5JvcWtXGNcvrIdS0ObzI6
cCoiooOBKUjq3HvGW5jrrOqZRkjPS4UGBuv6mdgV4IVMLglZXKqxsbkBeYZzYVhexk1RnbvLJLga
UsLUPQZ/nzUNd4ZxbqcwW80pGwdxn37UPJGUkJE3KLh96+ML6TDL6BGIYgZsGXu11Gt2DvLoLThS
NsCgXoQpgXGGf9UqBMItFHBMCBzSyvSsWWMswZ7yapcgAY3NGhsiRoN50XZzb0Y42g0IiEzVjEgl
QobZlOfZQMKiQTfzYf4+VFyhyVyaWwHLPd4IkDdae3RRVQDei8aKqWv29Bolm+I29yrOBxpbyS7d
mDpEk0fCnH6ZeQLNCFSaJoziNHVXTNFuskXnyh3Os8xH0qCMRRM6FbnlcBLYdYJRiQMwrAFX0xEr
FRO60KV3ekImpGtK4hb5MIxcjDWnf2dwTJZP44qwaa4B+MOQpZ0xDo3BDUDI+NZewy0IuhVSkYSD
39zMffctyfvsBJdmc15bBbOkbZSpczCfZR4/YiZZJvMdXHspv5fsU3SDGtE8FEj1sg2aIvKVTj5e
cEbj9mZTISQYrR9FyyJEN2ACQH+rw8PJKqIyZv6faal/RpzAWqkCV5uuhJO0Z4alM35RaoFSNYQc
5R08ABNjsPOSoaNRSIiTlvS1YrLkO4jxpZiajMpXcf4WI1NVu/WRd0IeAKpudlBUAxK56b+MuHyd
MYx8/AIPtadvX+C+FgywuWElzoudu5mBicIkjB5C/RHKKZXsHimqRr9X07WnORlsjcN7LZRbJL3K
S0G8TYuCz2rLl5k670xrwOiZKeL6o6f9QZQRdmw/YLMPBEJ4i/180zJYAFNtNtNnqTlNd2thDUGA
L+BDSiapcybfPXfr8UKTOirSyWTisIf8vAbD078zLSPO4cpXCkd47WPN6f3VN+lPlZwpzUeVAjZJ
ipAyE77vTuMig9coL4Po+7R8VqMruY8kxLJuy0GcRpJ2+7cqydVuIWo4F+Itbk7B+MdjEA83bN4N
hGcRGmLsr5SHb/fFsrA3+TxG23sB29LiSqAuxbqmBzQsJU2xEpv6c8aLxLPYge5MGDishShupY99
vLwOWQYkQAg9OJPZtpFX7KGqc7cN4rUTUlpgyxVAhO39Tj2T9tSenZzARHYGe4XUIu7OvWbBHFPu
FZX1mCzO3aLmyAkZdgBAhjSEpxCnJvSmihC7oR4fuGaBz2qF1BKpFdKsSeFAvTRsCpdO4q8QtRLC
XEpflM3swjJA/Bd+mIPOEl/DIgxDN3ajgGykvVrK3Sz6BT7HwjTuSgvQcpSeW3jLUIOM2bwJ+FAD
anUjdNlZkodC0X3R9Eq47FVAshnr/ypu7MeW0b3H1S6H7LbL3Q1kgIiRluAhe7tgXG9w1kyTdI1K
KwrH5ybsvymuRY+K51PZKK09JSG3wmqlIAwvbL42wZ9NEf9QKJjJ/NXGkOvdhBM/NZiLZxBmPTWs
+4Fjb6WbRDB5vsWrOYzfq45KRzug2ocmQqsOimLiG+heJOW0Z3jHtJpfB4+zcirJ2S8fdRvVrekk
Eyxd+zjpJAAV5KleS1oxl1GuLhELVo1R7uOFbBbqm4OA94tUcJgyaRf45O37lSXwjJt0JErKBbvN
UHdSMmKQdE6W+fbRdBM5wDTq47zkXENOchNRA0kRGG1VLOjZKzocrhD+Kpw4F2Tjj1a8EIPxapAf
WhMmg15VDWp3qicvBvgEM8AnxZhhumWNZs19FRiIBfMtnSxkg9Bfs7VQK7qbDjMnZiDXsb6qq+8Z
gsG76p1kDpBLj2pc8XLqyGRgk1y1buOzgrHARgZjIQY7AZu9mvvpu8BDE0fDd8meaIw4HgU9Aebq
Oe2BY4kd8vi4nMP9DNQoYDwECgwXmZHZV347d11rVY/UGOWT9g2vKb6oVzKScoQW6uEiZnuR3Pqc
oiI3qkkJsnBNCQMWeCQr2XEx1mGrxNWgb2BaGdyv7+z33zP26qHzu/TeeOENSdqDpyJ60vg4WSTt
iMPeoIX0cAK0IQ7BYJrTReJ/it3gysQXasyvOrsU3yQwrklFUFXPSNynRTbh+oRqYSyW1OFWar9+
vJrZK1iub5cz9C9hE17sQnlhy9pbzrW7nOztmOEiaSDYE+pHpRo2dM+k31BBB+4Ex9lc13iymoIx
5YjMSACZcW25Yt3R6aMQTy/yDYqBjvKscquXeQtPoY3E6Eo1K6YhruRscFzyDRZ0DRtyVxt+ESJx
iPxIdJ5YqF2KWb2xr6KaZHI7a7tPZqa9FxinM8g0wU+NZtzSVjErmIi+KJE+nVGIeLQM70nOp3cR
BZSoYkoam4atWuMArkKaM00sT3MqzzSi4IQr5RjZdN+8Bmd9DjQx1Mlfy3AdnW2s5WfsvC3XBfxr
AlcxR4ByJ4wttn0243yKPUq5CHIQTtMb2LfrYgDxqPL0VPO38mD+HhKRUnek9ZvS1W1oNBCDPecB
VV9e8iQKe/BUm6eVNn4YZjlYog6b8YDvXLU2eGLBVlhH7Cd5SF6QXeSkO1fKSK0IgnAhuehESIEe
bAaGWz6q8ZSXOBf4jeuMXzKsAYgmuocSLYagzrQg+CBPYIkFxpPj8LwzMXMQ497A5O326z+scmhO
/q8mgSgaoXpuPU8txAqBiiJK4WmPKK0OcxxcFmOAzApu3qU021uMLmaP0VrGDKADiiS8l0k+1Utu
L5/yxv5Dw9XyHA4dfaMGdnCUWgXnOhSgsc5AEUu7rql+EvjTwDwpykOYvGGowFl+jlcy+A+oOZJC
A2qpJpd+26azMFYNXM0FAxrcRfKYoxwykT2Q2bo72ECfBXJVBFNp4KBRtZhxB+l05ZUNOzKcSksB
Ai1sFwLg+8etHz4GC+tP+Vt1ms2Dngj3U+NSMEMXa1NV/Lc0hcf9xAcjglE6U3Qhs2XIDgTx/vua
TUPfFparUZiIljBsGB+j0Z4DzZhE64BbK4FdtCIfTRPaNv1jDe+fRfTvEAsf7zuoVQ/3Hd9lEBbX
gx2Ui3q77/S17YzM/NuJw5WEAjfD3SX2mY/8SRf6hI+7P01xFblf+Mgfe62PHo1x/8fINvo331gV
BP0QPvCfj/yVr/Px90/0PTVp4AX6bP383Ud+BZ/8+kV8Ez//94/R990XwKv00wh2yh2kwSMM1xnL
kQvSR/MHKkHuBP7D3/nY4OWlKE31x+v0V32yOuNzo/NfU+Iibrrih0UYJLPsorjgp8Kp8892P57P
l9ZZ+bD7Gv989wP5K5/z0UvowIYv+rndnWYmC07vjCBFyIRHrqSFPuPOji5xDPBJWv/nT1PTrV5W
DUa6u90nmf3Fi//hc/6UxdliPg1f5VOyreSEf8n38VU+hlTnfD7qrzVgFn+nmeIvyLP45NcfNpaT
LLzvy5whHC+7L//6rno85eu7f2H1d3yiP+YTt/v3Bams2f2zYXkmkoK/7H4AH/mcf/Hr55kfoF/C
J3ysGSWR6vO9T1gAfOXYmn5nSWtsFPAQQ2MW4R7bNfcgtRGnAMIDdgDFAtNQDjlCBGFlMKyUKbjG
YfIHWhX6liGD1sZOQwRLeNqPmwvROzXhCSVvJVsRmvkfH1/jO+WUw4weInLQCtGe7LdhGZBO3wXW
6lZGX6UjGb2Tw+mQE3SLs9SGSpdOwlQu/27nxTz9bGE1A+O/8AIcbgf0ZPLUOYRJScf0djtwu5Bs
86kp79s0uqun4FzWGqbY8x6yrcOQiQ2SVVQlczWSig95JbtI1fjMyYWnQyinlvq4IOhgtouxAcge
h404gNDcv6/U++0ibqg0uD0SLCvZwMO+d7IT+/KmAcuINFEEw2Djj+r/TYfv5skBF4hSE8cKb/7x
HT1IpeNtczUCUWgotqT9PjOrXJyrmbu6RW1hXBRqrCWp1+QZcWa2Q+PltdNJukJWjLxLkmVDMqyo
34YIWxelfLvMr8tm/ip+RxtTqqQp1qgCPoYeaANpmxK81GcMUXuqWlUZH6BvTN2ZwKNbfpqKbanM
lDU8U//2fXfWzePDcQPPYeGKVx3ua4HYDUUWOpS3K6a3G3eAAFqTkSmsla4TvEq9mNEuoNeXMd0o
mnSsmbtDHLsCMnYEKLHyjWokeIlVFsJ9LW9ksSvLY9DHIbLGlSJ2h6SDlfAdE4fwWwtDhl6Sbfsa
lJc7JH7ZzuUFJNMcSGbpeJeh7yLLQuFpvMsQaxEarJ3Xzr0pa/evIkyvzQAkMZLUNJIkqSkQjmJl
LK3jALvUO2/6AnPRCMoWmJRxwewv+qIb+zgNLGMNjWoAfw3+1Oxb5s0Lz1QGwI4oBLZkiLF8/6Kp
1ciI8NmNojgm/zIW+P3rQhAB4IexAf5sb6Po062fOwGzK1UimtK/QM+CGkI1XVQS3MB1pd2Lifxl
Fe4S8uiWM/pt1bq5FxMsj6Ueu5ckMEAx5zme4chGFMIcPToMnh2yV+3l8E0mZyOxYPpb449f0mK8
VrGoYV5L3pTZda8NkyMaVOnmct5oWzKYBjavfINKQGO+wRg1qVhevQETMJqNZxmANd4gzOl+tFOo
XZ368sYb2jupH2fhWsczEQ75USleobjYzojnJB7h7aNT4xMZV+FIyeBjVBjYJrD9EgWkaQ8XpAsa
tBe9nCCKiqd58FVF8KoX2VPkl59kJ5rxWvRE6EhL+r/uaIHPRE+uC42AWMh9ahvz8WiTn0WMMKwW
EyIuxNV0SJaM7Bg01x5AmnaOJ0YR0PnfmCeHoSK2Gk9NV5k220tm0V+naxANYZ0y0TdLMPo1awDK
X0n8du7h4mN+iE/rlQ79Y2iGgI60U71Hp56l3IC5gcQXr5K3tFM9d9/x6lPg/c9ZEdzjIb7++PUf
hKfSAUmLzW7B68c+uVca17W7IaaLjCOTYMh5I94tbRitommf1B/ftUw9YqkGUBy2vXMzzpi/KzVg
ILpO83cwjHwV3ik1g1l9PDMUe4YcoubAiP1FaSTKSfbdcHuyWP4QABdqgpcYm49f1OGaCwLENFJa
y4eIVuvtmuMry7xfbgYcq0AjoLxKGMl78F8wWhUeimWU70vxOHkb/oj+n7MzbW7a3Nv4F3o0I1vb
7bdxEggBAjS0wBsPhVPtkq1d+vTP77rdcIjNJD2dZlwnOI6se/sv1zKAowZAJpgc3af38h5Xii8D
QDnDPHN9Z/udro9Da42DIQHI5gTNiNsfHd6GMFq8XslZ2joTBLMR8wkhrDA5BvDAnocous3/MkAQ
2PZkZAJqdGpBPM+DPj/muC6FHdiQEe7Renp834YWlNda+VGYoIox44ZAc2NDL1CVjxaokWIQWxHH
PK9F81HSSuotWadXpNkj7pmwKUpDbdWPQ7tZxW+fuX9nAZyuU3VkAqXQA0B9cp3NmKFosiGPa7uP
ELPel017s+7aGxln5rv6Pg7MVpAGud9p/ckPIh7NyzJe/1GgRWxrdRiVR8glPHNtp2O7XofwEsX1
JU4QpvvxtWVojcxhWIS3biyNAsCB4eZlO+ICoHu3F9yClqytz4FyUZ1VzRxV5UQE9Chte2n17fke
wRlxco27bLCGfkHhHajkKYh0kNMZB936FuA+NaaFMlokFhHNYTanCnXDfAGSL1V/ylirbb6Rt4jg
APmAoV68p8ZuEozznAacgkiW4wanH3PINm/5OIhUHnDqQwA/XyjagFSjcDfm2c24onNnbZKMwTZg
WYkc1BFws0RhaxAWtZlqe9mOCpPHHujDsjUTJB1xOxRPubsKjzYD7thqHLFwYU6WXJheeWxhrNhT
3RXgXRXGuCT2zobql7eHSzXQKbwQB10KKBaWOswA0akJlP+pD1yc/KvrfU43PUZnsK6BKSJ3LPw5
Pkct2DkIYCmVML+kREbaBRk06jHChPF/QZXbXDlrq2pITbMJ+HTcPbr2VbjcNsg8IfQy/fE/TzJg
ttrfmPuo051hHTvdz/W+x5gDZiBaUT6gIzlaqYUl3Vk7ydQXeKBLqAAkILBSqyPPB/p3+Jw15Zkw
G5Ms8nRFrFDCZSOE6c/hZ+Lu1qyA7s7C7ZCiyCMm2+jX38YVUMaeo1RJn49ujMEYexzwM6Oh0MIp
BzHrvdIG3GwgiIFRRgL2o2QEqvVzB8SvL5Ma/8qHVUVyerJIB3cmNd2bFsmr6DJpPj2AyFXrVwgm
KRIrGI4OBY0ZYlAk1MIO95DaSt1le86QqWY/cS7rdXtzcLvn9pHTPU4QXClJkaSiyYeb5uM7CZY6
nZ1p7O90MCtBxfWPKjirlDNARE0JEI6ggi/k8SUJI6HzRQbSJtzQ6KsmIqaapRWN/af/dQJ6kH8w
Z8Ow3FO97+Sk8KBVN+u9093pBIMrBBb/GBXnQCJamN/qxNUebBv612J3QGn6RBH3WoCDY7gpZhI5
39MXduZfyW2LuCpquuCxQGifVHXJfNJVsw8622RSidan3mDxhhVxDXGmiVihgr0KmEj4/aovwhcw
BNUDJLO2uGZONWtqpkWTTd5FN/p/iKEh8wP1Ai2anjDeajstDq1kx8HqM3qOHnRWQeHTUEYlXiEw
owNySg9yKI7v8yGcqfBQ5oNSLYyEXMGVcRwNmEEyc7nKmEVUyGlEC9cxoLagCoW02sWue/oun4nq
2esCmRKohEI39yRh85rCrfBDZQGTasSy3BtDCLeUT8ZQ7Q448iNEUDk7oM1+V0NdB2cmMCc4BJcb
iai+s3vudp1pXa3pf3scjVzXhv9OjzgvR7Zgdqr5VgAmtcAF+JVkogpjIjkLk0DB6T/g2d5VQ7RN
3M2LbvZfhm4MkGu47vvxZud0X6Q1IwyFePMa9Oe1XX4xtDTBwMtih4XOApvQ4/U97Jt1v+k27i1d
lDv5m0iY+0jyht5bQwkeOfasWYa7ULzHKEMyAhb5Sx91MMhfV8a5cYLn0t5fXlrA+eKCotgYczq6
1HeWQ+auZ6tA6uaoTAJyeaiNSUBSNRwlQjqcVRszaINdSDhLelmSL1B8+nwh31OZ5ed8XOOLuADO
VAyvS+Xu8T3LvHGsdut4RhkWrMkMtExgMD/pX+yDAhwYRYpq/ggk9KUFScXxTTBT7RjWJeqI8l3c
MzlHsA3bo1q3wUh19Ha/iwokaqASaFOyrn2kzcQfERkWFT65XXspkYKWk7eQsU0bP7lIMuhH7G1C
IaH1aCPzCFU0IaL/5wVHk1YyfQA8iMujk3OVGszKCfbhdCtyokXagDUSPVKEbx+dRmWc2giULVji
K8oSQhVLLCLCu0UGAk9f0xlbRKOBCxeCOxB+InK3x6MRAbdat72/utUJpa1WslOqjGi1qfxsM2e3
pDIG+WJMSHVaiIvU+MBsfxS2QluCIt/cR0cUgIB2UdX6jlJUaGaxgz2f5pzVWHXhxuOSCYUDj7Le
4wv3xn7Vj1GxHOvS4NLprm9zHBYFD4IjdiekSRwijQW03kbo7Kya3jHuGGJEaPsSQzQDCvD0Tf3V
2mNDBb/k+lxfeMbWC00+47M7vY7hyapmbhrS7yJ6LfaULaSCi1fJjvV3JUtY4SkfFHdV9Bk42rLw
uR3/rK7IPSMzh9WFHr9PjnMSjiyLuxlXVTrAJguBIVLLpzyn67KmdQqXgMNIRkU4qapxvxXt8jmW
W4QHPG2i9EEBSv0U65atzrCIqlpgkpvLL4bQeW5+ahhPdotHl3y6WyRmHS/Q8yHGUQXwhk/WPthC
81WYRlFZpQz0LuBskWaH8AlakELwi1tkvmJqFipnKGix2GKiUTDr357nBZ2fphwDCuK9yIVKgRj2
4/k4HKJ1OhyaFtef1V9a3LZENtOjTKMbq7/MNY6elLr76zGgzEJ6bdmXHFH/0MROG8qjmwcjmYCD
FgSYE8gNJ+ONyMfBC5HHRTaGNBvKUT6xuMFDaIwFg4lL9n/CYnufXDAlCArYrZ/w3qr1/68LgwsK
gshs1obwjnLs45tUuc1QxW3owr0EkUcoJPqj0JPKqeMcpAF7c7sztEKPWFfhkR4aSRbKKtyDIJhP
X9h5xKkLw6ATgxKCD3PKY/D2U+x7S8RpCatIxRwynat6Bq+slpyYXO2KChTbG2j7736BsW+Yvign
UfhTsmg3jr43gSkvuooAYAIEgnaHBOFha2FnoHuaSTStmb9WKXlrVgKlJsz57Mf8DbUQGjCjT3+o
8wSJDyUrMbgj0H1w4Xh8t7OszlfUJ493W9LncRB/kQCDFOhshmR7+RSqoVj4oBUkxTEO5kPt158e
UKiiMEoLrs7zmz7cXz99jWelS6S/VyF1S7YmmovgbB5fo4oXlePFa3wDgldQZ1/u8wSB7/njOjt4
l6WfU/jeAaMoPvmU4uU6JgKaQfC6rdCymdGQ3wDSka6fgAgC+olnvnYOb4KxvtWckcmm8H4NmEkl
KxUZTQTeWtowlmSvCu3TH+useKmPBZMk9KgMgpO0jmI/pdBe2RUFcSy3XkoJ0BwQ+WO2y7bF5SiA
2kq2jCc16rdyRxQHBolatSZtLCJbWp9YEflqj7hAdLenL/DM0owLBDgDRxTUDANwKmfBfKmmGVWF
e3eeQJwmgskhslNT9UJC1lUFRTZVhtkJUxtiKKgkF1EgtMwt8zFe888yWjVYAUNKBDGQfnMRwycR
+mAybF7cNZOqERvC6nuaGopLid1CHOCF5u+94kUbJPV1LdyRasyCfLaedSpBDKKiNnPEUW2gFFj1
BmBNgCdYwVSq5E4NzGZThf5FIfnfVdXOgGAPr9o8CLeVS2Fp6FAwXhbfvfCCMX2No3XFCRVvrj1h
IZsJGHrkUPz/Bw1gnUonGy/NJsoo4D3hLK5PTq1o30VTvRhymJS6nHpD2k8UnYivdST+pESgKg2r
FRYnxCkZkCqx8WnnZ8hd6Eh9etDPYyYICYayZhDS/+VQOImZmOdtX7XBcospzW8gQq9MzaaAj7mP
+OOYL7+1cYoUN+d95X+gp/NRBEZeg+YZ7AIg0WrRVS3dWiBNz1zbWckV0U7YK5gdQfEEBn1yNDRN
5SGa1MFz4qxSbEKbDR02Nl5KrhKJiSlXK19Ry1xpnvJ6ne0W7MFGJvGX50+GX5zr0CbhtnEmQBBz
V6dZ8tJRcM298RiAcK6n6f7t4VC8N+V8W6NGriOLWvJrxR4ax7wHD6VzlOxeZNDnuevn8SUVr5+v
6WTT9AruiRO6I3YoVAn/pgOq7GVcgEa21YpOguAFD1UFGoyqedTVeKnYfKHl+XxMblO3x9OeyyIj
ZkNnoqHw93gz90xvutafRhCYVDoUk1M2t4cnhw6CVS/q9YwsFme+RG5rlK10Qr6xqEIpAktxBE9F
NHymF35Mu2KnqjbMHzbQOyptH6TYYQ4lol8opE5I7tG2GsPqm7uWBw3VK/1BN2WLWqPX9aAQKdKA
LWWPKD9hNnSDC82NzjwLWQkoUsu3HHvab+5sPrRoQFxJLFgMXiwUu0vjRN8FDla01IbDFbvlK0Se
fjcOG9UB3pLtBo5zuX5rwO+99Dt+JouFxtl9rYe02Tq755wpfjUHQuWQiPBys7E3eXyvnVWQlL5X
LrfCmCAphCQWFXuVlqSVisfknYh2mgSij6u05Peb7PJB1VAmUMIOPp/mniklrUFjUlE06CuAAwAD
8/jKljztyiAYjlc2yslUxADrnywuACpoiVe+G1bIMHKFQjHEe8rKbI4CYlgBaRgnYggd4U5AC0Fo
q+790PKuAyC3ZQoCvrSdvtbpPsl0pQHuAzPh92e2prOKBR+IHqSH7jUlPO7j4w/kbJKh7ffFhOIy
cZOjbilwjCb5IolPFfFa2afVIFnGGZxRzPonRqkR+7ygJ0iyJCkWhCNHdMcAGAwo8D59hWcKRNxy
Sjxq+4HHxp39ZENoqnpxFtT1bCtBNTP1IgPHfHACEswUegbZhpXCVJYky2qrDg9wRPVmEY8s65Yu
vTH9dbreAZfDx4bVpVKFc3gW4aLQ82SnYEclygiJkijgn8xeykpTOc7ryXJdBBbJY3pX8Wp3zZwq
tlqx0Yqwza1lbAKJh30kcy9NiAioJLOwJOE1iOsBoIg4/bvibeN4b9ty+irnDOXS4nool9Ysl5aV
KB7P3Pbz/Cp0kQYlwA5kYHMKSY2CIqAL3LtIH8ErokXd7PoXgFjf+lCF1KI+6nYDN/ZxtyJNtli0
lNobwk+xh0cpuqLSEVWdSjAdIQeahGIPdA+0HglhKMNRFHrmujUdHt99XTc6PNx7jwV2mhhMRVIG
h4GzFvt1wBvA832Ud+IUHWqaIiO+oXVMRNATMWmiyMBG7kfwMV9OLg0UqoUVfboQnjngHZFFZPyi
fk8w7e+C3bq9+BfMjrUfriOkbKkeUsHABuHxOvRStukRjvM9F3sl03hLOASFwjW+ekhpBbZRim13
cGxFBVmQxaHVrYYS8fzt/MVWjJMFOp8UM4ld+NSPrys7bKZ258Tja3FidG49hC6yP1HZTGcN8A9Z
pF9Z7S+uSxgfDxdxdbHFoMsAgT89zFYW42SYPThlSBKvNlzcaYy/5G61mpdlvhMbh5bKq3QsKeMD
B5iVy47vgUFeCR6g/ZdE5ZXlOCK3pOXXAkG1IiOUDeLN+Do3O6CUSOYOkn2jHEhdUrjlluUl+Vwx
a9SaUZLQimiwrA4foAhvpQthYFJSm6duTwHOAA5V0DaENKMtchz/FGlr6B9EVJd4/TLkb5bmS5QD
1Rui76qcqzWs4MUuFrRJhe8QmEiBVgRhygucz//n9T1Yl8M039Xwog+r1VUTMm+L90/f218UDKSP
TVCIdhBB/vqkbgo1O5r5h+F1FE1Xum+CxUpRY2CrEtzVussGlEsPnMiHjNB6daX+lDwOFMaKF6rQ
X9gvlQlycEldP9wk0+G/Givr5DIOkbHhEwreq0ZqOC7bpz+LvdaTeUJxiHJqoD6Qdxp6Z21bwPve
pO8s0kaWj4rKLPtQJBqTwItX5Wh00AYDBBEf2N0SDDsgr1p4WsZHQH/G1LgxEJ0jafp5+BpUQAHR
5LGaHuZAc0GeKuIsDDO0Xna2f9C61rlx9lEQSFtvJGBOQeFkKWbNeinnYmMbrhoWk7pfJRV81HpD
lTChhdACrJU8ifi5IsqBf6e8jeLLTA8A3rlqHlZ1UQOpwniFXq90KJ6+8eetEOIJe2ijlYDo8ikz
0FtjJblPRswIwX8fJfiS/gLmcQwvntMiw+AKtCZCl6wpfQg06iShoHSopn+kPqftiHUc1Dh3WVY1
oaxlVeOFowVVgfCSRbqeDyAXnY58W7u1PwALheqq8hohM5E4GgJYkd6tDcaQUAabkd0S5sAzH1q4
rdMhAlwQoQGHZjp16MdDVPX7KY0P+/G1ZChysJhwifCxQAUVALwA3L3b/zGPzaWoi7FfUdfxfre2
MGLxos8Wx5iyUgciGsdcFkxa8S1baKCgbadtol6Tv7qH29qZv9gtA4inNCyf71P/auOnPy2ALrVM
4t2TAymq03w/V37yjmP03rJgwewf9cUFEaIQssAPI5+OZyRrqfErBxO0Tg1AtSWjAtSz9y9yaTBV
3srDLs2Hc3p6UGaAm5qix3PlgVfgVgTXtMk5mK4E/ztOHg6mnokBwLk9VO/kmfYw+RdW9/PSZL+o
P8B2AKsZ4R0Ctuq0/uBsDqM7tXlp+YnrSpKTaOQjxSSLjl0Zvi7Z5BRoSA/Imr/IlCpQh9qAKOGQ
FLeIafk8fNmWZE6mJRDhCNk04dLOxtIbsmCVDNXhXT5y4IGhlASm7TOw6CzPQX0Gt9+2CNZJy1TJ
i4nJPwdxnxAEoIgnMU/R48lX792RI8v3EZ4g+CCasWXraIXQ8LMn/XljByDiBrUVCr3ojyJldLKm
duui7iJ3uRM6Svlvi7ZVPaZMxvgPZdWyIuSUv3K5gUhLE+9RTRVqXz7g2vrKsr8MG+el67F9dHR6
4O6I5G/9Fan8iIvw9Ebwi6QFTASYVXJFnDnPomfPOKOXoMB3N664mztERwEVqzjgrtEKJttXqV3c
OJH0XSJjm7Ng1CW/NSm+2WCC7drqV1KiVjdPQM8GXug/AEGfV6iUbVNPZ8aRb1lR1Z9rulW0yvqu
Wu6k8iawkXweTcnhKJUoKfxIhCnfSKTYlO9ELW5nH/yz/0FRjQJQDb9HoP/MCX5GMcdfigWPZiPD
BmngFADteIDWp9RbvaybwHsBpxPpocHxtpZwG3dVufUR9kerZrd/4x9870UegOIT7xaGDKlrKqPq
1Otf4MNA1yImBDAFMZy7LgOsLuMM91SIuFaWhowRC+EdpVtWCsXNGV1R5BHya5psatuDAkyQIDdr
+fAmPoWzJlw+IGWE++hKNtoRv4Uk9H47jnTjAZ9gC4zTTQw388LPyva6CNPsoiDPvbDi3Ip+3BTW
qgnh1dJx5a6vqNEghyAxb+KJzv0rC3hrU4PZazsnvoxqmO6Ny1DA7DSITGPd3WxwaLPCEd5CZdij
AXsBugzWireKLzyDx3OzocS8dM8r2J0feo8H6OSk8PJiLtEebd4ZJ3wLc+RD3CVf5JDYCDZZlsvv
dZmggwX/GQqXmBoS0sp3lHaAPuWosZkDUqgQDASQePA/EHlcSGN5AcUlGb7cRk1KBkdjwUg3xxAX
2zANAtSq7D5WCyYgDc16/NCoDdjKijDJTg38RyeB6gFxQzU6Yl+Aj+oLlGkWymMkeraFKsc4Z/ny
9GZwdjRwGsi+kDyKJAo/yZMbNLglEjpBJRssWgcP7VNyO/WpVM1SDlqzwEUvkLWL4mYdDXlHRwc1
HS0v9UqQOHrGWSo4TfPp36jaipwP+xVfJ0FlU4JymiZ3on0LJ9wl55HQBdNQBUYd41bAWCoN7Lg1
QjgqXwtxr5hNY6TjQ3rsUpcbqxkdJmhqPq0Vu01zLudAlQTJFnhNBTEZNFpBCAzQagNzgb2dAhPm
JQ2dIYrfMg4STEyFZo/ivTS+rLMygYYfAsrgNQo41CAb9+RcgGMepB9dTNOEdBE2Sgf9v8BFUYZC
9AKsMjKeIKNOY7wm6KEVt+v5tYqTukvqolqgARmvoK1Sw5aAtLZ0ASDkx6WijfiM0v1T3+750qTF
jv18yOu6gIsAvvF9jszo9JyMKeUnvTPeq9so/0YXg6w6o4qHfDIUETJ3ur2HXkKRVxI8hFB0q8aD
MOlxRL1aUqS2RsKZqAhPIbdeYB1kQFAoaJWZqyXoqxYhZWwVS6zGt+Mh0oSMOs00qxcpVZ8BqMew
22azOKo9rRYAn8Tz6FV+kpBTsS5fYyvxRtKm1rauA139D0KI80muAucK4y0iM5In/ftPp1s1ZB7S
Rd14r1siirxg7xa3ElDBpcd6iy8CMqVsV3Eh1xsSuByIio/SMqniViU5rUexMNQ7Ltjvg1X2UWW4
B7yb1sm/0HPSqEJQwhmYaAKR7JP67LIrEwd6eHFnw10EVmpf2g+EQBrCsfkWF6w5JCVsd4C9hTPv
E3BdNhTWnrJZsl+Sd7A6w4wERP0tlp8KPzdsduI0aS2qRyDXXcV2eUPMPAV7zNjJSbB+FS9I4DM6
W9+lAKXsUiiuOEFSG6FL7ZxZ7r7boRGzHUx+H6F648moSJQoqRI8vZ+eoSiBzVKoFjslAnNGV+Zk
OHceTWM3KYBDkd5h1KgsS/A/7UfWbE7CkSlhLmGsJvEcLR8Oo6EgSz6saguqU8KYqzaleRfOPoK8
5c0/YFtob/95VXKtGzgghK7BOlwDRj251qnY7csoYs4b2CiKXlFBU8SqtqTKv3J8U+HaHlBAetQq
FaRHTjW0de9kevnM/VPN7vSaIpCxIHZhXKAM+viaGi8o9uxr9bt+KF/NU41JN/dOEqjUylTnUbHU
1veE4oaJpHtYj81FOezuNfIqQ+s6jwUtSK7k4cqqJWn5L1JR3UMsOYAaA/kgATgZ7wwSSzgdHGlh
cQ6xownHl7ukfTR6hII3MEAtm40TQuKgap0ed1uxpahZAdNrSjKDp2/kGRJCF8ZFSVwM55PoFP3s
lWHbp11dvIt9UhN4rEr1xWOtXZX/YhAEYDF04MlvXCHHGBTflCg3q/nV4OZvhdPXKeuE2DkEz3m0
2iT98Uiz4dGkR5kHsQs0RB6PdOSneU7n92DV4GoqduJ56uRWVVnyi3FMY5W6hN0siPQl1aOfybAi
bhQRxHeQ43BmoflbEKeqXCNtZriyNy7ZvUp9olO7I0RStMN24bw9+ONnodT6YLluwk/ePrBSzGOA
ZCuzWkZ1i0lfDbX3GxvNjaDgDYBdTo8FxyIhycjW6YAqHNQuraUtq0bdKCH0BkIm6wkL+97zn2uJ
WRHxk5uGmqYbyRwQfNnpQZol/dT6SzF+VCne4tqlxCwCi+x0RgOBZaJyu0GuGUx5PUMd4QIte2rF
xTeE8EDxahoHqoeO++g1VKOXamPq/zZiiJi38fovEWKsYvNu/mrk2mOLp6KdQIodi+Uv2dYr15ZK
uWpZQwkOlMxWXHTl5bz+aBbMIaw/KnUshR3SG44N1BV8tLQQ8MTYHh1EqEyCx9ZUqHfHRav6keTu
4orNhrsLr/We5MdcKIZBoulCbzpmnIjIa2vvV8HHhtLENLooq6eplY82lk4jq0VDcVG37x+UQc/K
09EaH9QNXGwgidJIOA1ZNwdvKlZJ+27EKgdRE/uIhgXP+bICKPqxVTxBqeT4/FTD5EE+RT/33uhl
wgMzTFZt5IfUyA/xkR9yIzyJ8357FDPhke/3U3aB/AGwrfFe4iI9Fqwcm/Tv2s/maz1J/IQ3Oj75
oYWiN+LXrSjKUa1E7xCTkuIBHN7zajPfl+/7AO3JvxVQeJ/jdehxXyIvp5cdv47vSyCvdxylf8Kr
j1/H5zzq71mdlOML+MnfGikKUqnykECnlwijHL/4tp5okBmSpr8lUpAcqdcUKR5UU9qEns8WaRRe
weMP1RSeaGYghwKc8edHxExQ9kiu+H9TOxfSNuGZ1SWxTKofeilf+EWiLL5eVqE0To7f8HiUMDk+
acb74y8fJUxc/ZY8lI8KKMdf4Uc/foWf8Mrjz/mh+8U+qG3GE/7F29A0Yvex84gZxCsl5DLd6315
/OJ++aGyoh/Zy+JX9Tf4OPofAisPn+jv9+xh6KqWoM/59AHknZ3k5PCUHAOPLZ6n0UlvHDh6nrWo
mLyTgIm4634By2mO/5AyoU5wya8JfzpujgrV8g8Rv8118cZMAbFJqRCwmc+2q6JkvInvBD5SZ1EV
9WZFge/vzqLVdafLM6CRxlGPuoiPFzcUSKGOn/5gZzKmZDHoi6ATibogzdCztk2R7pv40HGs097L
VDFFf1uGzO4O2rnY0or9/JrYF6aF/kG0cBXY1Osrouw2Cio4UvgKkz+bGXAfu5NKVxaSDnRI0GDr
y0WZ0w9FZEH93nIsxvFjVFwGux6FY7Ze2thiD0M7vSuj4UbqHgNNZKfut4p5Vtl0l2QtSlvgGcGZ
WqIVkt5P35DNaZGFGwLmPiIHII0xVOoen+RNQpybkivRoKKQyPZGqq1Zur4/Pv7Qa/p5o2MGs3cc
H/m5FW6yOTuV8a/sDf99+LGt/PxE28XD9sRe8fMXmgx8azpoHS+Oe4aycX3DHmJ3B8SVjjtHazWV
jo/sC1JJsopJOmtYMDNp1u1xUbFRsHa0qOzjo6VkF/px7R6X1bOLCWXY07hY9xj2gICNhMer03sM
2grvQKCJf28B/Dluru6vRLX4Op4p5itPuXVfuOf85PjFc/2Iu3z8qb7h3rtfEPVDDt2OgvuF/USn
Ir//4715fpTb4gm/enwD+2688YPU1o9R1BUcD6rqDhks/YXjLg/YlZVudbYYmJ9HjueMEON6fNQo
fn54qONvnABHQazjI4N3HEXGj93+xxc/ZIPn2+XL8Wc2DMHGsXvD9+3n4+8dB53H44nhvOpWN+1n
vlm+cBQ+HBM8+XFY8AQdLN5imKV3xSPjz3Q4Hho/5gIz4rhr6yc/yWJpR+bffpwDyGT90+lx1krW
EgTGSQ2WfQlx5ZPpkTVt0GXDQDfufQxr3IYdDB1fjMpxPDU8dprw5Lg0j6PKeP48vAzy8Qu1M55o
dDVLED7T8JOnaxWWOAVcrX61RjXSikL+jgp4ovHkzK+xu+EbZBseL9t8wJlZw8zrbGiC9pmjU16r
NdUg85zHOvrzx3OeMG48MkI/Px4HjxE6jtxxOTNax5Fb7AlsHx4G6ri2OUYZN0bPvuK/Y/mw3n9e
7Pwr3/59OPOs7cqLOX+T//n0ngqQ7MwRyo4p/AGjUaWsedKwbWqEAOHTT/f+OqEAhhXFq2aB3R1A
0AcVs7tzdiDwuzh/F64NJujZAdxbSCYp9y4hjIHvFS/yNQCCCQ1J6YbVBzQ82xRRTr+mTeGPuBSZ
PXr5zg7xlWbZpG/jFLksf+Ahj53vee+jqF/Sq7Dtg5zqzTYsuu/l3P0HnTBz45ZiBKPoTGiOrfUo
WYKdsEpzGqF60m9I2aKMcLBYgf9cY66KXyEa+1Yhc5T/20p4bGQbsFFFtFP+W7VkXcYNlxBvpuY1
dXPQi6h+orWL7v8sVER76G5Q6IzxxlK7BIMNXxpRccgdqTO8r/IIdYZc2DU/oV0RCQtPiftjvgMR
A4/kLs5Q/nITx38ZudLddErYJKsCLc+S1hxJzEdAZIcXNRUU0hqhUf0hR2MkIAJLgDHgNbH186b4
7OcVfqtcgRtx79VbYPsGETrt3+US8B1HH8i9Fwcv5W6F09XufVsCumtdzAl3oPkRZbUJkr8PAe3r
r7iTLCdKCTegxG5rf4YkFusW/G+zdFldT7H7Od4j0lBDCOZFOxR3wGyPBV4YVJliitBjghbf5nu2
MECLR91sDwkCWvxF3SG9EHXeHo/Eqv/LcQskJip+ZpGsuhoB0caUOYNxIxtaAuvGSZfdpVUlRj4q
u8xkRivIp+ugSuDpysc9n8VPApxz96ieIFf7R7s44aWbpsuLYcXEcxJRRv20u1qwhr2IciwTYC62
uwtvxpP3wlnRMop6+AH1HkPfej9j+5tX+TfT9CWY9KS5zJKivm4bd/k+Hoy5iSe0dha6WXXFlDG7
ES0HSiy583n01B6jatCqtRSHiDlsDOYSeYQtH50ZpgqMphbxrIuu7T9GbWeujM/CyFuZ6tLgB/xY
cQJxc6xnqsVecf76c07/IMHrQKY6dc8sysrh00JmTumT3S9kxIAXIHlGMh7xYUxJbbJBV7tM06vW
VHyAHsncJdxPr2toHEjD7t+JNG2NQqISCdpmZvbK+ivzEMetMjp/trbqVapcYtTzwXRDebWUzoZp
7TrD22VhHWS857Zumvaazo2Hi/VqR7OWdTTCAmH6szgJRcEWtgPerVBGYwoGwlDsQtzG+2jlXA7T
2lAbZzfwUSCN95lawHP8lsajnwJZNFNyU0xx/GEJExcpu6Fs56u1KVfJi3WxqzeCiqbBPW4t8ELc
LPKz7/L3iMkn+32IY9MmqVAwHsKIimgRLddRv1l2V0WWmwPNcWhJYE/aw5pO6S695Y4V/2HBh3im
TFBU/GIuEMtOnCjaAhNv3au+cLrwar3i7fGh8ooVvcv+8Fs8h/HHLGg3r6EzIatZzxvsEJboA3rm
m9dDbPpLD1uMrXpxUcrQLbP57k7qv9JzQkBK3dkBIP0kGFAXkInvuuJDnbUYpJp++nM4VO07LJ8Q
m0IEmarL4UCL7BCl17s+KeuLdDO08dbbtVxRs6IpOo6F+6HBd+x7RU/rup0BZkXzYc+Ep+3JSlxe
tIY/bQI272T80sZJdp0PeHjU2KKgQLnPPmVjC7YkdfNtRTvuol3RTO4D7z4u2x1lMlqJrtHFSI3L
n3BUNlN36fX8udygTQwNun1Zj1NLKsYiNDvXu0FmAmZ2T++zRbYrDiaWHJ4Vr6iXM7Fxm7aEIxNg
K5QD/aaEWbUxQsyRD/kipXZwQCRgXkvlWX3vXbHkMJSb+s+iru/BTrDk5mS1rYPi3lRsSeHq4NyV
QcjBufs+cnjgIJZlN/FO/fPD0KAvX2J4feAfqgny3oZmKmJE1baIhvhiX5Rf3UOavR1avFiWXf+J
XjZC6TQ3t1I8AfYsGUVuGl11dqOYXS0O2z0eC2V61Zg6u+02Rf1+qN2/au4oUqno9ORzO7wEHkON
Sy5weSkxnRacHUXSPEfNZ1wlHYA1wqDRiPTm9lC3cCVGm/bAMKAKin0MPt3ugB1NnHNm1b7nXY7Q
A3EZ4SUU+zGCN+wlZmKysQvtt2SX7S2eKACtKvfrGEcF2Ssn4OAubPIOk8I7gAPeHWJ03rrpaphW
b1dmuFsfstt4GN/gBuhfaOSywzrZ7tMJzR+2rY91vG/RTItQT+SSzAoah+tz+rlz2WErw59HIY4D
ci0bnJ1YAm6TvDcgJOIOEwz/wMdCNM8teSULFcI5cs4gBgBN77F0m2mDGUDMKODjGTlyCtYFmxKa
XJS/5+KqXkEzq1PpTxfsta5pindWZsjaGo5ABuqRoQFn5yF/hOsK1k8ajhYkymU8qdW3CdGMBhXg
NoiYOwMX5Lr76rJ3h69W+49GD6FMqY0sZloJJglrn+9qqPN7Thbbgm8CZ9qGTvRtCOut4g1YykxA
v8KjPt4QUbFcAVlKNGl0YKe1GR/KFO54pYt0Dw0i64dpv02GlSIDjvRsgwn8svbabcApwwn7Ke6V
HyhsKZkmfo3SQ6Kb0W3MTdZRxjiE2NnxZ/IdsYGJueVsoYQ/9RpYRYMXkih88Z7fiWdsm0OogKoq
OwOCS54a1Rzafr8ckIOhtdBWqFw3ZqSuSiQ0drwxTHjinwG51Rq0rovi3Mgw19PISgr38bXmsTCj
7UbG4D1T0/TsHzX3A3gBiwJlRl6F09LW3eWEbAv/AL9lpuWtZp4jvEq9/ssk1DbCXd1chVVOKI/t
hJyW/TpOYHkzd4h7bHSB4NMO4WVAEy538CjgvtE9Cer8Wvw1zgECtZlApS0b9J4ygsDc6E+7SGBF
+jgBH2efRJeuzJPGlLgW3GnwMnVqbuLAnAFSwaVxS8XsHDe7+PdyyqOXoD5j1AY5oGOPAALHG5zb
OpyUabhxqzrijdqRs2qx724IVb+wHX/1e87GvJFFlBuhWZ2wl/gJv743ToGmIEbW/gEo2prKlF1C
PS+tXWYR0CqPI56V6mYwldkuvPdtgtyXLLjzGBepuO/2b9m++fgHJuhIp+ASPWLOwVZroJ9lKOUX
V26JKn5AsOi6VNvRTQQwhERYXlJD5eoQxicAn20Rfs9ZMDbmqvVpsyZM9nyNgKLpkuwGzGqH1Rc3
23cUfPAK9OXSVzXaODfDbvkrTuM/vJ6NvZb0xy7tv/VujI4fEvEBUaJpFbc6PDQTzlLqCLhDwb6Z
cEzFPRo1eyaHwOgtRrWXttslrywK68xG1ElBFhGEu4V20niVkaGxNMDyfQR5w0bsYMoG2yjvOIti
XxgkmjJ2NzjuKkbHb0yrN/NYI4SImIYDfpFcrYCHPtEIymQybyWqUs/ZmhBonalngKtW+yd6GwEb
COGVvBGE14FIQ6KDbcoWAY03scPttJZ4mIK66fTVrYlVe9CQDQeBendRwTDIkiTeMTBRhLnoAWl7
hxknwcaRuqIt2dGStOjTkYwoA4QtlakYu+S8pP+SclfMVDLdSkWL/JNWhAcbpSKx6ADdbNtctgn+
7ntcEGKw36HFoo6/cet3EXT1umP5m44VkleclIiAtYmCAcQfxHpsR1IEtcingrA2Ghu0WTLl6Wiu
gubSu801cT0wJpDUIuUhuGumzfeo1HvrDwlBNzYKnt1ig7FmnN3KKtV0LHm7Ede9nPXAPbPCxsvC
GSa4VLULe5Z8o5aA25ixD9U7Ynvrc9K26KMeZbX2KEaAgRqJAiUznCfzZzq5q62RF5sAHLnykpgU
F21YZUkQrW7qycveZDLHyw+aCwlLNyaJYVZIdY8mpoXDg+rmkOcF1KteGXf3n9rL19t8AXWms6ou
WB5mT7CblsmynUu/uYncw7xdmSS+ruQtAXX8u1Xa8ysCjSMRxy+8z3VOBBLtWdF+zFJZIEtXDRp1
7gAC7uju53KTBcpkq/kyxhC2x9Qh5giZPrGsGlSRrjLSpjFfO7fjnlFEm3ZznaCNs3XADPF5MdhA
QpCFwBQwpZzeDzWJJ3XweNTV0Vnz56W4stoAWONgash3BF3f/QPvrEI4qCVFFMjvbEogxjqCgjn6
4PYk17TPWYWSpI3XELbHHcBHd+TsM2W82rp7bjf1eCaHy16ItTf7/0DEGG2Qvd6z9cKouliR5mH0
lBJ7lLL8oIo9bkr3pefI/U39wIiJWjfoCjoZ0RF2Vh4VMiKcrGVixmDacaeAHNrjeIcpxf5q2IyH
l14qO5GGsbPBrlpwdsFlDXvzUiHc5B+Iqd2x219Nh831ks7r69FlN44znzJAvuKGV8zu4yxrNIXl
6Ti2fB6ilU/CVvoTUP0Ee0BRA/OS0eTQ/N7mjGG7FEQ1lblp1yDEDWmO2wTBby1B/BVWs7xHTtgz
Ym1x0eacibXHxtGi8Uogwy8EPacKwAyz0zFV4l7SmqzAaLsn0ol2IQcfR3y8W9Zv+fAbCPNlfbMH
93u3mBBG/9Qe7twwD162gGCyhBtbp86fpUtlDYkIf8BPfsdQ2ntTG+BR+vPyazE470ElMD5S8HP1
ykwoHhs23HZFQm9LL1gi4xTOHdBOE/fMADOyi9aoxFwcD38tpFrs93rmjnU74ukg6Q8YwBL5ZwAj
iaJ0oxWDiQzHXeDGpkqAZsmXEMwSm7O7tLvP7o7Mom4JQOJC6yNSmECIwkGO2wNbDGc4p/OBfZBp
TRLgor5wyCcs2vgMozmYq8GhjiCBLInCDB3iHBYc66/AER00ge1s8FkP1gMRupMxZQfoi0jUFdC1
wgG9mg3nDQMVr9mkySj5cNrz+X0buyK7881kXEUeEvWMDqs9jpghARuazUdQzkSo08GPMJZrsUeU
pHoT3E1uB0ZMliNtXPgeYnKakSN19g6/tQMhu9PT53XY8jf14UWbKjhT/Suu/f5FPrGi4kjDV/KX
EV9ANHPPwq9D4L4U8wjSQpbfGHKTfX/av3XSsHmxyTv1jZqQGZGy5Xss53qnJDxhDzeFNvdy7d8Q
O6IcVXYYFXIw5QvH8TyG933W/tkOG6BQ9TcEez4l6Sq7XvYdS3Dm8MhmevLWi3GoqdjksWC7ab9+
QxpPANyzCTWF71/b8CBeM5zB4qFNtuO4KsGGa08F8PxRUC2Y5NQOQ0lD7HWRHUC+lIWpHk5dMwaq
k4gjb0VRCb0pPJUssHZRMdHnPrup872OuKvtHtqu6+2XF3XX1++XiHTZH1RNCob2nQ2da/RmcXMg
Q7Ao6IHtQdx0W+6MfdBKCZHvEFPtV5RkA5ncvbcpnvR34gbV09ghk2h3sIRzbZeFrkP3V06Efk08
li9s4sQs1G/YIn3Ay7RCQFE45N+mZcVVrCC/07KLdNcTHtyNxpRX+S2dR2pgPIEXj8gPsoLR6wgI
il0K9YL/WKPQLECu2o1V22u0NeoOtvXw/zSdWXOkuBKFfxERYivg1Wvb7tW990tFL2MBKhAgQMCv
v1/KcV8mZqZn7CqQcjl5zsn0QbcLhXMjy+BLBPA0ZVcsijF3dXYyVwKpreJaQuIqc3EF9fGLiaSz
FtU5fiBH3q+IIDlwR0rTljlxQ5JPOfH1ZY0SK5ZokVpKyprvWqa8Twe5spEyg18oij94Z+pN4Rdi
C4Y1Dlw4U4SP7Mxf+jM9EpuJzjdR4tUdpTk4ZUF5YiN29Zbn8795Oi2kgOa3nLzAAUeJzYFQ8q5n
jg5EnoS1cL5/tHGIKiyIcCBQnv7vjT/46LaTj9bKsWxL6tsxu3a6K97okUJR+iF1oqjysufXVIV7
tPBrCbyCbrZlzCDBJ2iRiUWhbyl7Slm5CgE7Kxc5vYriQrOr9Vr0odB7X3jf7jqECLdAGsF5ZfwH
n8zxxvF4cCRHU8v/ONEpFByNiXQdzrBYiloVfbMbdpil4Kojx8Ms8jt36gLdOExxqbilKnT98RsW
tXxsOWPyGF/rLIkVwAtE5jT66WoKUoyR+SmkFp+fR4rzxvIM7VrfO/bnlnr/CmE+uzOXacaOgxub
nYlloSOCG5y/2beY57g1G2pTeY6Sa/Uq0UdCsOIhh8IvUIBOtAJZo8mmCErlBruMiiRLiUvG6/yL
jp2ntplL16EPx3H9zlS7JcZ2pwt+KQCIsZypM8f62OXQKYCalTImUijdR65OR0cSEhV94oxWM36Z
qhagxBAdZYszGhkck2VRXMN9tz1XTtaXQRsAXqYBIBbzC5CYX+uDuD9R0zg7gUWJNw5rvQYgJ9op
czboEvAHu7no5Pswj9/Cul+brbyHM4mRxbtCHSTK2fWcfHIYqeFysLhf+gSIFSngijaNlqvLuH70
7qDISKSXQl0MBsrkAoL/wa9eN8322v28k/M50fd2Z3hAuTCZF32hXQAXBmgBAcR5j1PB+q6Mn8jr
9D9CyC9mjh/tMklCEQu9PigRxYZWEBfmPd9kjuCHHWVGDQila7q9cIn8QkAHLOI1SLCVpC4ChSbl
0evWvct26dgbcolZpVm7AMLoQxCqhr+olQyJm4a/VdNyfFT7cfpPRdU/t0i6k0cTzrjEBLVQ2ZQF
QIdOI4ckiXqmZCkZm5hoPA6JoLGhslr5scRMdWdPJQbQCmDBJ/Ppo8Sd0khgzPl1YQeckDSlIzNJ
TvmC642Pk/MHzV7gmzJhYrkBsx4kjEy9XM76D2jptWkNH2w8mu/ACdsfA2pl2AmqJxj2uYAGMsdw
vkg/2Ljfvg11+V+U5byUhQQpJpsgccyG4HhfwzQR+IX/XpkLepqtS+gA032hdKmm/RHRLI8wXyc4
1nz1jN0QpK0KEUFBIqK2oi8JUIjnS1zHHcOk9qIVcQVNRNRwR/gfFDqFtyEfCJaXJf1fPVx4dbPf
v9t8zuFDnIqEX1Hr+bOGGMOFPX6bksfPvyKICyRGLQcwk3Hg9QJlE2VBWPFyltKKu8m3ia5mtb6p
XYZpFOfEERQTNvAZhFp30KSzPzbOLj+935L3/kSpg4KbdyAeLkTkspLBSsOkjnd6fSn6DiO07gz8
h1JXC5AAferGVABZTlrusHVaVCBmiRjFJvKGpX4iJXDKBgztAwQnUku3zImmSZuWF2NKvqeNJYDW
OAQYqjlKcqFgug24iddB47GfqSVZMsC7kikMVSkINYkQd9Dytq+WFvHSoJ5dXJ2+6zP7NUJ0iQUT
6UGDMiFwm5x8gHNaKVRHYsfEI7Sj/IFsy3Ejy5wFdPM1HW42iOt5SuuGiwWypKh45wbagaLmKtoL
+1BYn8p1b76UK3PLsHHQdsQNHp7iQTfoyHeOlhr4S9Zz9su2A3DhzKHr5KH4ifYnwI5ZQTBXUT5+
LhNaLjzUY3PVL/2L0mQOcwAaZlQKWWRQjXUsKMtmolvIj4ZLTx7Yz0/eTPtneb/CIJaKhIIDtNYU
MlMDXIf6yKkFKuAm1sNf39GBm0LI2xRz9iIoHxDhjQAb9izfv3PMhGKqAL3Ru8L8BUIHEPITW3h6
maquksAKLg4jQx13oYfK8NIP2ABxir5HU2QSEf2Njhv11G3dr6XFea/EjYPWRHqZgkbC08N/CK9e
Ef+H+lcZ1iJKKw/fl9wocOgrdofy3u4JBmSESjbX+hNyREuZREkdBnNih2CsRA4pq0vxDCspTnRY
roGyz5fBiR4ABj75bxcReymLuEgCg7LKGliD/yPDxqrntemUKsOMPQMKftTwLpTwtTV/WzHiTamp
dO7dRykXE8xpr3ZkAtd0g1+1ib4RHjY9YCTAwy5MxxcwFMZZ9p85zf56dLO7iw8x67JquA+e8h2J
3aky+xJEfsEXKTRrquXih3WSbFTH6I3gXzJkfsItRHqLMv0gxcjbclrhNq5gDJ2cp4qZv4iVODr2
k5vi9CHADv5MtHiNA9TzWU1Jnl1IcsqSPWiSaJcKCHcymilrHuTU2JdqS4nOicDeO8FDH5wd6WtC
0SzTJ386ew5dYp+YkFFyDRjNMaumuv/gRy6uRZSvTwDUAg+VM49fjl4IBmFNj9hLUNdd7l/ZBjko
gBq4VWJVIEvURFmAo3D0hK8HhczU+PcMvTfEIKeJ7Lp07We/GIGVeRjmlJjf1lYdOGLO+cWvGEwK
rYnu2XGMpiegXrhDgRou87v44uy1igV4kI6h1hba4Bx/JsOfPg26mH+hjD39UdW8OHqv+ZzeUxK3
n8VZyOYUc1JkmlVAzVaujO55OLUkTg3QjH+Cj4HRzIwuc2+u1EKkCTnHT3TH2UCAceUyIPli1MTU
lXKGOgp8t4SqwBsDiRSgzyZsVgiNEtoUXCr2FPL7jRkdcMTIa6JwZdaZyHMEweDGUxS7jpTfMbim
1FYwHiYSTnFsv9SQnr6DBup/JTPC1wKXLSSn75A7ELil8yYQScGThXQd/UYyAPljpmd/zYlnfl14
dYTILyMN4ueTKxqSqERSu8XEty2H5uG69r0sKBeZg+z6tDMX90JqtTuA6BBZUTb7G2sBedjtSj+s
5CWId7nsirExf6NG0ANlSvtNG3BxUZkEKHYTk5JugvjTzxeEE4fEAmSG3lYNXJ5T6p5VnRdw+3nL
4lPFmO6nu2DWmEE1vO5x+/93GQR/vkjsQCW5YUUDlmRL6b9D8KholVgHyWjxtLtPNaSQ9lrVy5n3
l0bx5V63MSYq2i6nj/qIQcph1NPTBMmVGy+MvtXg2P8LUGAHpJnZAjbIIcCMsUVIax3/qH3JC87M
/hmthQMSzQ5eLvNJN/IsTD9kt8eEES4Qrl/8B05BzHmRjYzi3MHVZgSas0mjH6nj0lb/CqoDEaXy
Rh4wNGFukKDTPYDZKPsv7uNRcI2LiIGfHSbL5pju74F+F/In5Q/QFCXrxquhYfry6khWpOjrOZou
AeB3Zv/NAOdXGapSEHa1cZlf0wRVHRwrShvBINUF2a92MYijqc1dWJuFfCAsYO3wHjHiYH4WPk1Q
IdQkRGl6skIKWpprQzAoejCbbOV6BWDaJTJwqQVsW5hjso2bWHLh5/A8GP4IWpDQnXgMRemROTdu
oNcRcadpCNWhTMKD4cWw8++6P5LippgKQ1X22kVtabyw7C7deVsckXBSzUwZGyYX7gxUzC3ml2tC
JkpP3hYVeDljYRyvTOeHCwS0mbFGJvukXCPFuBIT9Ij37HK+Cpn8JLHDU0xSeSCvo5FBR2Ud6bRM
Fn/tp51y9ZzlhFtmhUHSMu3ME8DPMn2pHn0GmShj59yNzUnSMm7OVj6KQQRMDSLsqgk0xqCpvCtj
noHoijSb5sFP5IkgTwaak3pFphpq6piYUVV9ymZKa9HjRq3UBfio+J7LweGmFYDewmrENmJiTT43
CYP9MqVOAhR5CRhixgonX8r8lmndrR7Zxyy2yapJMEtNDvec7dxlkSEG8GZq0uoq1h0QHEIjvVHr
KeKQHochpxWCtKYQyeK1u4IfUBV/sZGia+gAAFL65NtonvvHgAW6BA6FiravZU0himcPYNFEJAa+
yq7TaagfVX5ewbP1AcValyygybC1vClpC0eu13h85LFcfgZgPxAe1JkCm9aYHr7hmIRhCNdtLa6i
5ZzA36bWFY1w6SkU/AzUCGWdyQ3R4VHv0pvtVERwE56mAoYEKmMJfVI4KFQxhiXUTOZ+qAXDATZj
kEUvPel+z9634/kzaPn8qOZ9e6tbVRDP1V6hYGH3oY5kQ9okZx/1PDWLhNqUF98tcX8zqooqsAZY
zzJwCncyBaNZ3zzoRVroeLWfgE9dQdO+LwmbxHIdP7pLpfUjp8e39+I7kXlqZeANd30x+ifEC3vL
lhOAJ1X8w/aBvymJC2YGhlITp1nX1YEH8yn5C5aEegN3m/2R3qsgi2Xr6QuPk7NWE22MlVGtoMJm
bQtPPK99zei73z/DZlnvkvRMh6fCEAlXmxljJYg6n/JxODOsIWWln0fVH4qVTkMR35QeykSZ8/TM
zOgTSQBIGezvvm9u88p9XufC8/Wzh7DhuzxhJcAMBBYpWOSXClABe6MqXr6qBsgBD8GDh7rFXXqX
5KRcUFwuOsp+NW7IaCBh5mhPk7yAKLkmVi4saIkeibxhZ3dUMCoJ4EMatV/a7bI8TWeZaU6pL577
NCmIvmB/D0MbbUgyGeemofxn1RFTmFbSQXw2y41b9u4/Hs1xnwH4XqtjWmMcXZli8zsrTzWalMdz
lvAmwhggwmAHhqb9uyomtwEUNiuZOsq5iKyrIMD33d92wAwYNy7tWI+0agbtheiC3cS0JfwYU/jk
alFV943WHqKHJrSW/bz9KhFQ/HaL7EJ3LfOeA5/NbCQG2X22T0XsqDgvMf8OdPm9i8rmIRsEebfY
AYNdE11w5LwtDrs8sfvsSe/7SeCG+VbJApdMfB0EeBfeAtQp+JbjSShBnJKSReFXR0vvSqz9ZSKm
jJ5FbTJ0tjNVXhhWMRinFhaxvbRmCPpAQuHaibu3igDXPSpHoF2gVmOIclpLKJ7JxSGSJ5FmTXNs
NfNUIAYBYaXPoptiJtcwLBSCD9QOnUAEgJskFQnjb3iv182SHvcaXsa1PdR8NY9tA5xz+VIn6Ums
MDgiNcpCGKLQRxpKCoaQB+W/HeHueTgqWUVDPdDSlGv1Th0cGDIKO3OqEpoi/2efEJrtLoG+ah3c
tjJ9MWJCbrNxQsYoVcTYnz568BUWqS+XBbQOTgVW1bhyHP6Mjxeli+pN9T6gzlL/oPMDoZrObHxQ
x3p+9pdYzOAAbz2x/z2VCvANRUcPBp3prztSnIfTpjAch4cJYiygqSYZmkOwM2nlcdCDliqby8pl
ie8tfMEblUlqGUjmZVM2T5BPuKRsKIJcYp/KE4K6Hj6nVY5uk8b9TeYo6kDav2DFR4CBAcDcvd6A
4pDHTIBGsOXcI0gVRcWswUTUkpOt3aj/Eajnv5QqQl5F0d7YP7ZKKKj6Wj2bKgEJNln3US/LBClo
0rjT+PTBVTAl7aVOf5q5XN9njQDwdASlldq4HvbmHuaYecmKaVaseoDJzGBDPddJ7L/0g0rYqyRd
EDX4G19YsKsFppzsXQonB30fVzhqSAU0gOKUQvEFNjRQO8z58NxX2fTOrPK9psJ+U0oI89tYY5bM
XSbYk8PnpvuV2WP8pFOCmhuZOp8EN+9lrJ9znHQktwyTEEvbA1bBjQqmpiS/X0ye/xCC4YnMMsCl
pmQMS81iHI+tnNP4txPCtitgrbJg4ncm69vMzkMxh3jrIolXGH5ATjlnb/qVmlJ36ydd03sc0v6J
H6ruAY/bCC+FmvOHRhqr7oG/9LgNphXS0R6IfKq7hZl2Z+5SWrJreRSsJRWaE2cbSQDdiTDEzcJp
ygxfnkYIbkBHYvc5rBNDCSzDbRF4acvQA+8QkryMXBO+fuCJaWz6r1InwzDC/i2j8SbMaNHwfrXz
RFOBFgt/POk2hf2T4bB+r5LTAq/t/BirEyYp2+++p2FRMS6JYRRYSXYFPVEwD8iwBMNhw/adb1+z
z3U9f4CHFf+2eQnQ2RTNE9gi2R+szBGONeGT0+t0a/8Y+O6M1fmVl9NWPRSxZ2NYO8jSO66pNAqB
7lMKk1wBC3CKGLzrne8aCGFcEgVQJAi2zCJzslbZpfnnMAzKFEUxBZSXJ0EWCMidMI1cyo8LnEBx
D8YkpXwXfGxb2HIlUdUW1NWupamRhlj2FPuTMJKEUiaTx3XmNbRMr69W/heBT6+AhJN3lGyMF5HU
phvnrZzIqbg7VEIj4y0y1lBsLnXkktvJwCnAm56h0sJnaXfudJsmlzeyOcGj1AeUEGYGWLJAPTJd
orAnxIBXZucy+evinglFslngVAMbMQLksxkpLnBoCm4AW+EWVhLJbREnHUc/YawcdQ4D0U04eRnB
JVAcYOwRKfGxufcnmlKeHnxygRuo0pd7m3FN9My37IvpZsjm8Q8cYeYmdIXcC+GUMTxbG+iTUi9j
NxW9bwgInxj2juDR5BQHESKcmLKhOKZ/qq98sQNjcThhifBjIAPeuaNbfvqc38YxJYBUlb+eIm6U
dRznDCw35fVSWsEgZnKIdTAV9/5iTpRcaucG64uwglg+hCsiNLKxVz8MdhJ0jPBlXS3MfKjsbmZt
4irYZlZuvNaDEiYgALIwNhSIgWFR0MhcFRPXvmfDyIQHFzyg4QpGHx+jFoSiKsr9/tgVtNTl8jcv
D3U1sczrOXR6e+GWJ+UWfsuZsO3zrX1nZxQUxG4+/JyY92UdRaxVgeqpsLm+ZBCb47opbwJF1IMx
01VwrEMbkbUAhFIKlDFdgC1EGABLiBVclC51e6zXfkliioHzThnSw3chh/N+nAe9C45pnYzGL0JL
ktnrRsAho2KQuw/B+Qqny/Y/xhW/xet8OgGZB1l+ckrpGBewGZI+u2tgFGmwKh3hsGVHAFuTChYu
pFHMxv+x1I4FBhqL8Bl+IQEJoQLMs8v9ptsOfg+QvOCmGjszWn1J78ESvWVBpzDyZc+6mQTy7DU1
0PlMLV1jS2I2ClnmgDMQs9BOLiG/9B7+LA/hGhgLh17dQWKxVh5IBnQaSnXmbBy8hcRsDWNtoTbi
eONwCEnnvzF19bcevfyXtpDxMDNAijiKma4SM4KJgbdPWP7QSGI9metoOIbnZuob7CR7EFkiYEDy
LK5/oYsVYFVHNM+lZRanpbHe86cVfiQdF+/BWVBAoV2W0E6oCLCDS9ev7gxji5Yku2r24vty7v54
1iWpisDA5hVY0h6sSgQV+JFyb4Qr46cwXMSD6FR75GTjce8LQFaDKy68IXKIznkj/uCLa8sXH0kh
QidFsECxVPL0IR1QyWHgmx3EdpkClp43YBSwiZ6BsHeCHAZw8rSxIgvhroDnBn4Cnz2OyjsM8PmN
EZfPnkB6EPsl7IkRixnxRXADoxubCa4Zcxlfx0XSLSK9EqoVgVvFHFBoue4RExJYahBvb7TN4WmM
/d0R81Qi0NWrnmt9d2QoNwqGfte9o5wdMQi8UT5JH86ZqW8tPdt1wQIgmeO3Vr7HASbuK/sXppC6
aWf+FX4c7wKlx8Z8hdCbwvL4GNZ5ZAORi/oRxiM1iYyGvKAtQk4yHRZwOpE7fG6/uAqqh4p5G/lR
N1dT7SBigL1mxBTRq9iFWbf0nELPpNAj+rdZ+sF5INkMZhNcE76Di6FrtiTqkKjE8hTATVAQ2Y3a
fWkOX90kYA5ESSGCt1QOR8LLl1WFauPwK0qEN7oEroW2w1IOGh8lo8mar+HLiOkBaD5xMvCvRblo
ke2UDYMT6bLDujw6b4jKGk8JWNkV5z/QJC0FigwOXglxdJ9Q8/mZlVnMdRFdSAlkDR5lMXwHr6a5
0FxnD2sQEhxynPStL7qetm5or9l8Q3pA2ZgJ63OQE9sevOaDTBK+ksk4L3xLenhz/tbKVKkooCe7
hkfnvf4aVbyocPL6XHZz8ZUO6ozywkRmBNZn9Qcl2np6DrtQRImtM2Kb8M9NwzxXNL1RSZDSdUeJ
UM90X/xNzwstgUDBNlAaHVSCybjkd67aMYzF+jmQM4yG9RKmzOUGtjg7FoRP5ilqeaVUteNNKlNh
a46Xve4eT4N7a/CFATwCTQxJK626v2rrF3gXw1NRUlhPJBI4Y/T5znH55JSBqb6wWMKyOBUejO6+
ZEmMcuz8je4BsDgSsuIkFSyiBjCjHVJDzfdREa2u/G6WKTCQgG9rTnyf3nPpC80BC6igK+hw2oR/
5ISNN+1R/SsuzJ2LHgul1q7Xqx72V7QspMNoHyrKvbV6G0DHg11OGNXgs8RGcriwA3G5SJLT9xVE
/aOs3tADm8oDJNoxHMeh3AgrhTlr0fNzW8pccwIPZVJFq4dHCUEN6NSe9hdppShLsUqRWnew439T
kzkI5AJQzhs41LxRUzsOvtEtD4zLLTNu+p+DuHiudXp9Xnf+NKU9KBOaZeXEd9fDhcYdnXhAgz0z
aX9l78IHdpXEAAX2fMC8DZqRdvudnS5/MZQrsaUTpFQQW+D4042dzgnqZWmvI+ptPVGBQFV3j6+z
CaFio+gj1QpVMkw3JoENaXmZQEiRaSdQx0oiP7wLpqbwE/C9KTP5HuI3ZpHd8aD4RnrDzUgYaOjI
UOwMYIt6kiNMOEG1Tocovo8mhY7N0mHrCRRi32BOA3FJYS2pcmJSmBCYRbDHnhxGoc3vgCYNsVEw
ADiEZSpFAfMEoQRi/glviMZSjPGzgc8pgTvLgEXMmWYAZA1MqqfKyVQNH4xHAjmAmyohLesxC2RF
AzOIaoqesp3VYGQXnlUqHxCrxUi7HwU7o+hl6ALVQi39iqi2nDixw1Kgble2OkCCRV+Lhx+pjbR4
E5SB5WDUDf7JGNudiRvrRlXBtEDdrHH0LZhlrh08LaiDYntJu9CiJg2tnpkYEJ+WlhJjHIFLkp8r
yVRsliBtiQKH257Fw3gzlXThUEqiq6khClJG8JQivgif7EcvGeIAwcSjicKmpbaclm68Pzoa9lRa
sVK+XMmQhrfNiu0y5R/tAJqylsn5rj33A4JXzlkzY/qEnz6jYuradZMonxomx8ulvBVnKDi4lB7o
Fh7KhowH1LlCxie0uJa7Utjz/Jj2MbWTzH1cX/4LTL3Q7cv44ehoPI5jgT3UCger1dpcrilxtrdA
JMBbEQkk6hxfOL3MD4xj3XVIiWnFn6Y9IIMbpFFBWnQVNaD26whAC10RoYLfvmLXTd1Z5FgGSwkh
CL0aFPwnPDqhJiQ0cRC12h9QXJnLwsbSsTDPov64dpeURfeJUPAUU0lmuTClWUz9nJExb0NJZ1pO
QYb5yL3tpwkqBsUdcxna2k7aULym+KIUGQWnNWPsAJd7QBTMqNcdQE8CeIWT0019fTVWjkS1de56
Qq0dqHN6oHIfmFijJWaCLiMZSZ4XOtGcYH2cyONHOXya8V+9x0GM6lxkHPihUZ0AQfuUUZND7nZr
0IYAaOlf6sIIqOupkhbwes4NeD06xvtQYpUV/aw3gzXgUMa8lJEA5YKXUZ2/4MIMOQZaH98Ws7ou
92jcMqqswul/diWRhpkaeeg3XYEICclzPRFRHgQQU3dvzqVh4SfXRFoBIX8oQ3inXRq+q4rL+lpG
jEsCIeeC0VQhqAivMTSCslUyqGH0wPerp7J7s9ZJBc2Sd+xzkBQvJ9U4Y/+oBdhfFUhdEPXy7ara
v2+DPy6cSKABWF89C6JEGqYHwSsHfjtlDTqrou5vwHqhCJWUkG6TKhecIDQP/BzMDtxPnFxWQpGF
2XScSPmRJaxI8wsRQSoRKAKAXVzsQWQZRMpm3/ubRlnY0Q3Fcb/9DlW68+PI5E36ENjgYLL+hyiz
NKPHWx3TD6gLbZg1XExTwQ/3hRBoerBOTwCBA0EbArPkO/QqUmvK51WKBtOwKUYQEncA68Pq4PKA
Qm4Uw8GzVyAgp2TOIMzcEhD8LdBjcj0Wer+aLt14Q356AQngD5fIPYoeT6MAQ0nL8CXokNJQRXHD
dQ6sC0W44vSXtO0M75kmCHl1lTc/8EFq+SeN0aJveRIwMXAfMCl5AeGCxY363s1kosDTED5rJkuB
573t7tr9xPgbC3NyKrhFunDlJ0cwC10Xk7Udjcqcvn2tQsf1Z3me/hM5EW73GP4BhQRFvfLSfBx8
EZoCgBRhdrqsPz6KHqtkYPuGuRw0ek2SFbJIaLNC0tczozGjcpm/ERDkV1u87vHzpa7Xi2hoFKh/
GIvpMgNdJKLjq8pQ6FRjUTlH3+UJBKIitUP1HiajxOM0w0UAuES16w93mfFcPcO/4+4SXcW4LV15
9Jo2BF2ow+YCV2JobsjelRuYQ0ffijZ/Di+j9slH+jooZLzuo2r/q8rifRfH8CJIl29Vz8cLhS5j
ZsSpftxZfjosP90OWxLHOKmqIW7XiKGMHXkLMdiLbX3K8JA8W6I4ksXCZSdjAwzyQCxAt8tMqhu4
HuejVx/Gos9hCkpBWsDYygz/IwpQIDsmTrrhWwRJosHQ9xHwG6ItLZ1gQy0J8A10LfNwuGQhJ9Hs
huFhlNWfYrOiIC6IIMwpRbULVVR+khw8hAThvrgTrZ2dJH2jwkVETy5y7J0LVU2Gkj3Ij4KBAt09
p1M8QoGS5L+S49/xtf2l/qVSKh6Ppx9ng7HuSGyFEJhBIY5q7iEXyFQyDWuoYlUN7iwWs/pg48NA
gFQx+K0owympK1oqwW8b3mK/SfmEz2no2vSBbe3En2WKMUcl+ICw10xD51ViBilCzbBQW/wFgkME
svdv2c4zZzEbUf+8Xa7TPS5B0UBgoDMzRILqdJNtzI1Jk3xkGOa1/yEWUrQmgO6oMRF3f4Npjoh3
IvPgTYocBs6xgYnspuFju++/j0FcBS482KBOCNo0ei0qWeHOvRIZY0FOgDcJ4ZTKoQZTuQYDp4TO
kjMCJeokqNT4mEERuV3P1AhsOxfIT6LIwOEIXDg0G/4Luyn9e98xP5OK8JUjs4IfhBNvZtSWqPPe
BAKarNhweWdhyzMGPBNwVAyIDRFa0aCN14zhBMul/cZAgqJDwg/v6gFKLgMJXqiInAL4DXPqqxC+
wY7m6nFLuu7ncYmTv3qDmhKte/su0/YvNcmZrCLRPGF3mF/Imgf9TWDjrSmOkikvGkYsjafMNRK4
2GuBTTbgi/f+fLPK15o60nSo89oW2KpVoJ0WzdL1NPJY0WmpN5E4fMtWr/SQoJjB3NUL/6rIqesw
Sc+uojPhrmBICXOQYhc5Dn03A4Jj7ZenYNGAWBeQVZR9Qo7WDrw4lW64pzND8y29JcCs6wcmEAPh
JutlLA5sQ5OjAOfQxK34WjLruyGJNLih1PvVfNGQD0W1YE78gYWJzfwM+TNafXOnmhpWX8oZEIN9
UddIDAsMF6R0v1VG25rt+hd71Tt6N7fdMGzkBCfsfTWM9aeBdSFYkyb3bSXlokNDEa7HVJ8+V3S3
2cYdakUutXYr32ePv1GrEb/xtqZ+o7kLnURFwcx0AW55QnuDuYS8J5buCQFY6g6bC9gWptNSeKqp
0fRT1KbRzH1IAX1SPiU6cWgrTIdpawFK8avhG6L3gstJDqJ/nK4iRVLVCX+3g4UZIg7WxfxEygpA
NqEvhpyFHwvgFSHIUkfgS/LDrJYyYgIjwf2M9myj6FET+1adCPfUgrYrMFn0CbTDX7guB5LTRjf5
fTP65CYo4sXJ9CS+/YvE5w4ljI8l0VsqPbWS6F/rIlFHqGT46HqkGWr9/1ATiSTP4CRJy63URRGX
MN2lr8qqbzSXYNdn6kDPog9cHjwEUVopoXJ7tXyisnvGwAFUOyDYQroBtt4fmGXQC/Vod4EyAPjg
rQZNdQcHi5KRu75z9p2jcDscgdYU+MZUkPgBFqB5D7xdqU7MwaOA6JyyEIeTl57h9Nf0NogY/pkL
fq3AeyA7fOqFG+NYQKxZXwc9gW8ja5ED6VF0N3LyJcay3o7qZgAQtFj7QeTGTwBQDWEgBIWNDonx
+tfg2gOPi6jG4lmYb9lbW4NR6JmOCoIC7fmJTtcn0kfJBFuA8aDk1jnkllfKNFMuLpkEvpIMDU5A
4PTiikNx314NjE2uVufy+yABIv3xhc8EQrdwwhjRNe+pUsi9iCJvtQLAVw20nqhjHj01Qn5aGsbZ
ihlxWywXPl93l+npvZwOOjfmgLINRITfYTTGZLm+osmhlPBfGaUUz5HBnaJl40ZG+IgmKSTIIVet
1JdBun1I1TYyu4mHNr7apvYPnsuQaAz//jVcamyNtGeWDBBC/SPnWnccuSjJz9dxc0JXfkhR5rgC
lmVV0mMThUHt34kkrhypvGQNDquKxaCZ9xb4WgFFkKYPXwX1LGrMbKWsO5L8+Ygkv+S00y4hFQei
ud8JjOBzdFNCA1CYf9x6NJooaxv7wFoaPh/QQ0Z7wycbbutZDQCznj2J0vbH/LCp48FnBWF1uYwX
vvBi8e9E3el71Ha57v61A6QPj3m82zhZRsnZRQrmIgEM6M1utKKVzlqqmRJdLPpcmaFHAjMIWdzT
YykukqIY4CLJlA3F/BtWvenrbZijO+xaihspsZQVhyJZbhpcplhhyQ/kTQOlkWhrmpLJzA/lxcBq
CGYigt1kjhPu2kN2KTueQTnzEsuaoqjhjZlEzlGi2YMp2EV1wt2w2qlmh7q5Tczl8VzOljTKCwpb
ULKOkQx7r+llz1C4mNfzBBGUYX7A+JWfCxTlJ8IpAnaFm47i17pGxnADD6IswObDfBfKDcwDlcLC
HSXPoTRGZwvCQduOhGuxT3g4O6RI/KG6FCDQfHVEjuhiLrxNWW2ZbuROBPTTW3gcXNkVgC4t+IaF
lMVHyv+wJjz4aSGBmVEug0BDYmqJMs5iIs9sFko80hruvxnRRzk2G1zg5ga5hnBL/UljvSOUkSJl
YnIwPaCVhZ0ouWXfxqthmapnMw5od1RCYYYMvoS1BUqbnWLIfuhv3yqFKUHbl/l1XZ8YXAmw4nRy
+pNVPD01EoN1xK3MZonBMgx1sFMhTcMzMRncolQoNM0y/4WcYZ88arwrg8LvH4NojlrGsckS5kum
51xJ4ONBPoegpSNIHoG3ni2N+Uv+z17UfLQ5VVqcA3I7wOqu0xwIhoJhFLkKk5/W4S+V2qdel+D7
ed/ct3H5b78s51vTjDm7CthnKbPBY+FXptUyvulhO91Mu3BkLlIu2Z5FoEOzPwocOW7F+GFstvx7
GKkEM60aDqItuEd9ovrbosJ31JLvHsEFwBtGcq2Pefh8uDdh8QLjUyrBnHdmfAY/D0CHuAC82vDA
wrvEf1EKk1KMpIEkdHOig+mKpzAzKlkZJiRrFCoE0wXOeaqQWrEtbfqxsSjqqytoLYKGL3BVDgnd
OmMSMuAUow6Sh/RqRwVDOkzIpVRAh0bap7tHUvoSPAlENc8QwAo1R2pvMaWwLUZcPpJqSGIDMlzg
Wnl6AW2xMzkwg7jLdL//2GakqrakWGsT9ojNBOye32EKDXC/XqCNY2dF0zXUCJvoJGAT8O0jeSrZ
cdyVHs5IuRN4ggKUKRd4H+p0/GM58cTBBO0cCLeZ6afNRTjPjWVA7UXtUEhRkcPswFIDowDQL0lS
gjV4J13bIbbdu69w5kKc5Ym3aFgp20tCAuRFTpoWH3/aV3USkoh49ED6+qtH2vsMAv4ntXIzjYWd
YPs65exOfr0PWHNgNcO9OtPz84tZ9kaHcHA9LIp3tIU8IzoRxwCUXkH+KTsz2cbsDP+AC2VA2SO1
L0F0T1B9ORAG0gXOCZJ+sQWjijyNN/G6DJ9L4OkHk/I0ghL81WDCVcO/8FMda+wcjR36TxMRzKUw
tUVdf9P6xOy6vrQbBUKbo9HyPZ7TnV0yQrPbqKJAuALrEzyaRFaIrnAHc2GWDLIkniuvToTkD/gd
2BTLRcMghiAn9mMqldxB/6ZO3fjBRLhxaUv6iZRE2Ir/1izTyOJn+J0Za7ZwgKKK07lg7YgChZLD
+5r4Na8uPR2sXNZrUAswO6UJFVQq6I+AAy0lIpVGCV4cCXkXMMBhIPTA3NijjgVNs0b4PiOZwhEL
mLUQOMGSIMCMBFNVaWwGFoR/gz7VH9eo2PDGmfhRQb0tFhFlRDUNU/G3XWCdu1Gt712KxxM2g5Q9
wPsQt+mbE8GCg+ZmY2x84Z9cLw0DqnNAZYG2qbAL1KEELPryMOADv35ZJ4lSKcn92ORDeliK/Zm0
w+wUbN5xm6Du8lQUv/N17noR4YAWurMUlwFQ8xNRsxTPS7ekmLtvUoEcMgOh4wSlSTKSl1g7HCOB
tq8z/bZFpHq7qGiEcqPcPXU47Rr12d0hzyTamLYcrDu+Skd7oUlBhlCOMmbYmQZBhAPeEBV2uGrw
2atP2Sa5shZseKPuhCWX0QNSA+jL0kChTj2Mp2F/cHPsnmXvuBBiqIFTyGblAbEOMjwEhoR8wZ3B
OBAPlP9MDgKFY53vGBVhC6EnmAo4/1Pl5k31Yyo5bw5Uh4/FRQ50O3KduMMgIflwPnT/PtkP9wXW
BqkBP0zem9BKQhkGBQ0CFqizPoiH/oz1khOZX5Oje2qBCMX2TKkZsZhotqQ2/kmIRBKQVztd6nhs
f7LcYDImpXf/ytIiqBbR/luUrUHE++p+N/gfbgVjMTzLOxIgaAvdc7hfzVwkV8zlGvoq1qBLUxqU
WJ42CAoqmq51VdXtsKYnSDogxn4fnQOA5ShllaQ93BscpBrqCaYozfmfaF5LKvJPmeNseeHcy0j4
3gLuvLFQj+7G03i8PzUVxV5KujZ0uXc0CWSAnbECMybuIxwwzj6zqIEThvC3NFFOa3b4/4JvknAM
/HlJYH22/UOZ0kKTpqAbZQDMCF3JmavMm4cJjO0STz9g3hOpcgBKL0vPlm6wn8/59qU8tmdfgeuy
HttiQE+XI90bSe3FzsiCAwQm5loIcpGaqoNymrPxO5hjZRq4Qvtlf8hqAoYu/kfTeSzHjSxr+IkQ
UQAKbttk01OUKEqiZoOQI7w3BeDp75fV524mZjQUyQbKZP4upb8Aw7ipGtagrd/RHaIscujY4lUO
zBwOEwrjQ0TeihmC/kWkx7iFBhJH9zunwhhiXeKigE7+cGb2uMxghTAEzD3k7rbXILTqI8G/1cb5
HEdcXrELxsyLoGaWczyNUKOHVFwc8GzEVO4QqO0rNc3vWQq/T8PwCwcZsKnAInrFhriE0AkyVNXK
LLqMZqEi4uS6mlqSE2mFgRHyxbnONXymvBwx2GYE0d5ZsYC9fHHRcbGlPHdoCmpIyeu0orWpJo7D
tRtPrloxY3H1/UQCFN9kiQB8CmSMJgJqFue9U+D7ITJUJCaocKuMOCJibxlwCFO9U2IQdY6pys9a
9O3JntKXAxMAbf+dMkDcbEMZQgjlX/bwcEvcFYfW8f9IuPWoE6fq8WUzA602jnFEqoCkk0LFGHPv
6Vaeu4ALqkcRgQD1zRZZXN7AErtwS/QJKDiC793REJEtcWygsww/EFEtYv4SdAyNhKp7guDTISSB
l4Qg2jDsn0DMAAFpXX61zVYX0nKsuLz0Jo2FFaNZ52EP5I1AQPMrCtQagXte8GfHwt00VBbuZknf
bs44wtfHPg2gUEi04Vjpvld1Q2Uq1RdifZJvkndyWynDU9JLjAuUvWHVuS4D4gkvdqxdzm7BzXQX
eV+MZPVbXD2r+JHY3PTZ0j72DkRvzlEyTt6nTvFi7TaMXZ5yPIEnQc2CxXFw4FVmX9OJkuynue0n
hlb90AUm9JVzwZTUTKTr0TrvE41LyK0yBXn5GENiIu4Qq2QoTU6DZHQDX5sSNdx3cOJc5/xoQHBc
PZLwhkPreFQ9SY9Ir8p7K3PNenCUiGwn1hobpv5/FIkM33d6Ktq9hscrLYoEAFim2oII3chpZWYO
OBSc4D2z9JQbQAa1Phgw06s0C9i+FptSaxiOJnvI+LDtNqCPco6jSDI1bColaQicmONOcz8uyFxc
3rTJWWQXnU1LaVcFGnuXPNKdp0S4CBmtG+9JhcDWsP0QUEBcWGso7joC5UzO+9OebKlWLuVd1m1U
v5FfQZetGkFISYJZqaV1ygVF9h2EdQB7LzbdakfMhK+RP280UCRtKTwDlYD2HfxcigNjYujgrQi1
yFnjw9pwXu20v6teUitLvhoPIveERcgnf+lB/TmOiCJI7zLE4efebPX7eLTrdwQtdKxDxrtGU8DB
eokh1T4cWguXqDSCqpKjBy0nQJNETWFaiW9n4o3PPgpXkwrKOAJSaRb/bRxq2IMEmD7hhZiZd8Su
pLU0UvBKvMvQ9G/w6RwFIdB/VjFTXreSM3dU/h9JKFQzlaaVJdi+XwxUdhR3Fm7+bZCrH0G4YAXJ
AWCQkXAvoDM/47EALMxFHzVRt8clmXfBZv5d5A2llPfy5yABqCWGYsdhzlbnLi/urVQVn9hDyVU0
N+2zNfnHLrcfCpGYO1X5dBCicVg5CcNBvXMeoN631eTUHZ9l1Fp2iBJaxIeqhiMSb6DywIFR1hEF
gyHRavC4dWlOaMWzRBKcosJ5Cs32d+JK48gg+EOQIiWkqycUeyG3TTuhBTfCv5J4fBePhJJCI6Ka
nt91QHdfGSEsBKWEc8cX0cVYJ/EKcwmIPIQnpDvGoF/gvCnh3mACECkZLUsic6X6dmQnyQBVqnrM
FjVZZWTRDJ+TYTS3Nocr80DWbfQdKBWaVYuZM0PE1v0SmJrBrgMOSPDkCnEawt1u4HbW82jj1KSy
sWWhFFLImbg2Uqlsw4N5b1Lj2mADYGwBi6EhIZehArm1ueWA+Gz+J/nQlNPk2XBsf09H93ccwMpM
E4uJly2XE/wH4KitoKaA5gAMH4QNLJWbE3CWqwGdAYf1Lg8ApgPNruA96fEtZV5IWvqNpCQiFEqe
ktRnSIiQunIL9Qxd8qO/vicXwUQfy/Rum0hiDFfkauMRcgfWc9lQUzsUXXIe7hUKonojkAJPZLZA
DYFmEKk8KQ2GLo3koLrvXQLgwaNnd7PBPrO7yTQHYq1sSd9rZPZSXttgEhwO7+jsaFQVR3nX2GfM
IgC9Tq/bEvZgbeTI3xDSyPg2anfATZjrx8nDykDYy+ThK4JPI5lof+A7eeej7rH/OFQnicnqpzHH
yItqkt94LmTdRHHx3pkU0OMAEkP0KTGOK4dYC8wNgmP+52RywUXMGhyvoK4jWJkfHgBTOyQyn3d+
SkJveSgjZt0TDSfyCezMoUuzBwKCvTpl5xDE/sTtiA3Hh/0iFozTc4V2BnsOiVziItBsFEwqqFym
pr8KKp8LsZZIW4KQMG/KGeVLZYQs8Ay/B+2xLAm5zxxBCtaNasmBPWcoH8M6Av9FeUPw3SQ5WOmI
E9hCILANjPqqKPcJqiAqf0bYxHakmwu5WmLsJdcTLe1T05j8Jq1VClabTr9Yl/4XXznq0V2r+B7Y
L/mkPE+s11xnNmBLd/L7DfBTFryVfAEQz+2toxUkWcES7DUZ59YML4dlV1I7M20M/MFgzhnQ2bjw
01foxh2UG1P4bzr86ZUWDtFnJMdsnBzZVR60oOXprq8zTQ/Ckd/h3c9KqPWt5dTLVw+lA+dS1tNX
oJLADHeU+PV8j+O0tVGZ8vck80cPSDTIraGZElEvzz95wAIX3prKxe2T5PgYxTVmpGO9xGeUQlGP
l0mUOPGD+wKbN5E6M01aiSWWYhJGya2Jlh45ukxOtbCz1G7CpE5lsSIlploAVEAGneFKznw2SDyx
QBXYIG40QeEzJKZQzHIg0LpR7LOjKz4Y8bzJgz4C9to2U6tmDgFxflN292NGc9Sl0v2IaNrycFaC
jXlTmmrp2kO0mk3wVMUSISE5Q5YqqhRI0lQQiUtTCz1F9C3KAooiSUSLJRt/p54YHHLmingHK510
QS6fkJYbirTR8PgoOd4rLb1jR4kTg4bY+Mkk+T75LGrx7Ik5oXGT+WqZCOQRbl41Am5IcspFHZ7S
R5DtQzsglHFmwLvialu/2KT+LuqHO10gFtGuy5fk4LBkLqg7CwZ0itVr6zEoqDemyta3+Vwf1ziE
R3aZ5DGKkL5zpazNWaiEL2wMm5LzQ7D8tE1fvTBqMPIjA7O6pEDUkG763ewg9aIhxFUO6dVLiS8s
PjgbYmJGFVAR8KUpsu4rMjn0bXcwmbIaiRTVCVKpLEMvEpSxh0StV4/lMaqrNHtzhohYAbsIx5Su
JBOFT83uIe+LnxCS5EGWEmkMoh41FTE/qCmVoBPVAaY5BdJaS4yiXb4C1tgML9yB4jX1qHBg8igy
NaOehB4AaUJUAqoj5DoIwG9KfBjOlLUSF1xfODHfsVr9Pbi8HJd7FawSHbTc+WMjgoYNxAmUlFut
E3mmwgeMh/3RygqZVamJcxVsQeKMlcPtJKExlOl0UchZreZbcj6APeiwiDTDzvBGieU+1WE1AnNS
uqBgKQm/a5+dZeg+HLNjN8buSMLnlcX0bduB/ZsiArMMg1GFxylYB+KTYw4BPSlNKcdjw35mi6ID
u1CxWvMKLavTIDSOuemgnsbINKe6bqsMlO0A94eO/hIx5uBqzub0VoXxs9z2cTBjqSY+NSHCGTEI
5EVK2h7dJAlQ7I1WiHSb0nrQ4hP3hr5jouLDAgBphgEVwBnTRCuVfbNCnxJNh/5Uiug9JEQsQzzK
VXH8tbrgDkn8j8mj09QYzgUq3m9p3gYqCJoVOpN25OiS5a1iOV1GhGM4ioI7ZeR0GA9wKyJL6s9E
0kmpLy2VZkMknIJZL4cDierNMudnL1qH/4hkgszquH/8dS5OQe/+y2DdCYIXLYjY9jAqBs+jCkqc
VZImIbkkVSR+21SSTMhQk7k+7GUbsNWwsywRomuPfmER8luJhETqcmaz0EkTzZDJzAtoIauFslhH
VSN9rmCsOLwQFIyYVsWlEbO20arT8ooqS3JPbTFVdaJm4YS0QSHiPKRhcW9KnS60PSyKyyRTfooV
NyqaBTDMXxJy3EVk/vNWQBs8kWfx8vCz8ceoroFvbQuJ4euDH0HjRGFrkV1kLWBu9P4nQCjIRFRY
Ia7FCKoOgwUvXAO12LCqJN2/bdvyC3/ZO8YCXu0BF0IEV3wzLhIWUnXHX6RnPAhZAvHEkWkS+kM4
xOOcwWfRwFOpE/ZFB4p/+HakgkfXS67eVEl8wg7mY3tIO39h8pmp4Yzsvkv92gpN6XFSS9QYFye2
3V52Qz7Sm8kICFL3uV4WCl7rdb4cvBKAaPO34oPuxIoLjM/j8biUABq4+qRfnQxsSCB4h5CqUyg1
+Yhc+iCeUhuhtRom7sb8LkJjdaNcXI2sQjHidI0w6jm5ktZTTRLbVFKrEi77nw1lNbNs5lqAa3HD
VU38tx1oqGQHIkHD1ENaiUeZNgXkemUgzFJza4ctmCjAjiju+nsoBCQAjZRIhMDiD8TMDqGKoE88
I0xxRUHGryIWxSQDqGtAmi2uP2GOw1D1pc2FxR+5d3VMghu+GBCRj2hmU19AOCaWnPaxf20KY678
aBtvPO6LnnEe1xVqEcxejtBM7FQz1H8sdx0vtARO6X5EA7+J+CUgfN1T4azcL56I7yXyArkK/yDU
Rzn+qyFcjRYNZlXhA7PjZ1NkUhVnNQsZDV2JIx+gbDpbx1IHAvScmwmDV0BOdtxyEtrCvmrkqaX1
n7VGFz2KxwEm/cNGzxAmkT8Q3oMtOaF0Z6gITfKCwiwumRSK8gcnaNzCph4scOtVVVh5rtVMrA/d
5s+krYu73ksWBhoKQ1Qm1NGE36NlyXmsXZr+9NnrE0zkGZydjiGko8opyZTh8Jx6jHV2lx3R6F4v
TJ26XRmvMEoqFCGptKeGx7IKrRxBqtw6Tuz9qfrFvy+3g5rA46PZVYdnJLmJRqGJhQXXIy07JigU
mHtHrZ0PhsBMfJErrUycidGo598isQNaE49P+MFVupDcRyvsx6cmXPfl1EqEIVPXZTpZEyIRWF1p
4w0rIuaABED0E+KmKi5BsG0oy4BPXgxVek4q85CkU5hfiefmGj5ypjyUlRYp74s2RV9AlI8wRI0u
ZfcQFFlxbnDFzgR1Arxo7xxRAt0e0vvTpD9PbtfdEOPM8kmxlpQNThQnJjNVAX3ALLLldAVZnPkK
UB+hLafmithMpbTTTpMF93OqRuYZy1ZAHdkVUKkTO1lGf2UJlKJQpFVL5AtqLwQHO4AzdojgtOsM
81GBGjRuKD3wQDJyAZPlzTLMvs/xH/gfHRcOAIcIjFYcSrDO+48q2txf+dLPyWefXf+zQjT0mXOD
Ui93OTpXJ3/Athd9jvbd/xFit2lIo0ehJ+lX9vgiNwNDCwdZlyiWkzjI4Jo/nBQrfknyzY1TQ6dX
Gmm4DE1iQjF3Lh6k2GEwxi5OCVdCz/w64HZwd946Ycn2MgKp4tVXAFrdDiakNAOWZtd/GUcuId+T
NFt1fIzi5ClrJEtj0yyP0QYMCubKnw2kEKO2/BOlPM61QYluE/MUODbzkZkGvVBwW9Vr3PKTrJFR
JTxRX3MQVgsLHJ44xjwiU1UQf2XwuUhl5eyj1WaLArZkBLhxlPHMrWgGIo5q3eTmFM7rQr78lDwc
RII6Ds/lEukxzsGpmQ8AZI8gP7dnYze85mRdbvVKWoeiOP3SNe1+j9qjhq/HWE4l29CADsnx2jH+
4wYbNhNfwvWbbpA9ofY/mx6/ggnpbsws15l2M2AtP8Z1LCfszu6mp2IRGk6kkKvYkihZpcgo4vjY
0SYwNgv9C+Dr1HVfBFroF+b3bckaX49CV1YrkCv5eB9OSZVwCJI99VC8ToPLIptIs3J2xCL+QLvI
HGjDWc/mKDf+6liBY7kt3E3dcVy24udF3DVfQxGLuJLTBkk0/2Mi6KJM4xWLI5Uj5zK0R2WihyyJ
u4dKN+houtbl5kqDHih6RxZKQqW08bAcb4qQJV6ToXfD4Vi09LB++ou4xym+WiKNoLHwwzm8ao3W
v+Z2mVHTUjhhVGm7/o2wExdZ51R2v1cs3PV504v7L9l75x8O5aM8HRSHZ5d18ZKt3HAR8ZijyFhl
Stu6gCAfddP9BvXwAFeYZnDVRSlbnKlxh3MVwvV8KlquW6xKVAynMmsd3DbloXDvlgEoje8eboys
3+l/rAcPMRqH8cvRbAUnK/kYpcd5OmYh8G0LBvIvivn8zDTfiqcRWvLewXv1bR3yioE5PNCR2FYz
NjQQG78svlIkwTOQqCMHQFh5zy3Zx7z7/pzm/nIml7Z+VI3sZEVrRwRUA1sAEX6TyQwCCxRNKuh5
eWX0EM/cMUjeD64gHstns67dfxnj6h+PQQZVtfWC56RsSUeJSaD8R5I1kI+aiZ647ko9dhAKrEYT
IJ2YppbE0dbxYqaXuUf3NJTsbZrsmVM3BMPpWla08UrEmcjI6TygpotKl1clIXbBibYsxgPGpBZe
Ht1WCaRLPGuBdh7XM7EiWzedd2eof+5b0f7M4CxvJt8NvgI2cTm5ahsYsWmwA1EHAYjae3FyYNQo
RdAGhCA7Ldk3d/So+uyLpyj2mIdQcSQC5YwD1XBSxk8KERjaLHpM620mUw0cvEP8XSXwF1Pfc1OI
own0onzGPga7kW/df+iF1Hu2c6pMIYWTuBbbBBA3LWEU9wUXkzi2qU9hPlYpKrwsupZUj2Ab9WfC
qsbXnvRFcismnTZXC4P0OGCQalybI4Rb103cbKc1pLpm8Fxa8HXw+Egg/SfmjHXfukZOlYPbuAo6
fqeW4+bwBbFM/eoF52vEQTThaEC0QhoT2HZJDbn2tJnY+eJzaXO8S0khwr+KpVW9r3n9Rh96vJqI
/+T24l+Brbn05aOYfu4QPirUH4IH0bw75rMNA4o8tZ9w2FFZBPgTMoTVBdkJh/cHrQD6PcjAJF/a
56B03YddqfUrIqX8rU3c/tSbPJahpU2yiDoeNWFD52ELWy9w3VNTKuKIKGbiYtSKMjrZvgrz9lsZ
xp3RdIf1B8t/f8W05f6qXLo2Knpwj3myOVORvjNrTS5vNIMMNTtmmC3lN8VjuX+lRUTbchzTr8lI
dg0VwafYpauCqqWhz/g3xN3TW4AujKiJMC5/T4Web8d9a085L5PhBch5p6j5nLVSLpLJW1Vi5ZxB
26aEeAI7qUtmO9qspouOEwcRT4+yiIghYtrEW616/WrIhakixunQhQwYtFJJ2XCa8LNxwSLxkoDn
e/wtOwSD24Y4Gb267wl9yMVxHiOy/0WsH2qKBWJKhtj9SMZyuSlNud12vZd9j7cVUNHv8i9FW5QP
ZMhPHBc93roumQfkRzlJEdlkShziRX18WfFuPvSBh7InQeVuQ4cS7UbPxxjMr5NPWXPkqIJMEy/c
ygn4EfnrNM2MUfksSUj/xFVnPW3EQC9EwGzq90yO6iNAA9hgT4HOoAZEegVnXwfX/fmi1EPBdH2h
dvyEbxxQp1rEgtSFdMBBhGQHKzpJcdLTgKFGd12fFldhpOpHuAGKVztBsgAcuuS/zwLYE4azIb3H
fro7TxMw5q/YoODAGZCWfypRlgHdcM7WSUx5EJLyE/cgZFXJ4WjDYzuexZ+swxPsYm1O2ZF03RvN
XkKvSs36RWVskA0hxJOPkwm1JnCRNPA6lNQsFop2+ctYTgVUsRLoaucy1qrOrzxluoH6YiNdtMnZ
SITU4w5s9LWd4Yau5U0bfj4kbvYNaIwoYpXnDr0aQeMvcYRvBmKbAWkqpolMM3rKkdDra61hLJBB
gGrGhIBekjQWEfqOVFeoMHIm/HlH9+qnJR5rMps5TFly1SRU7iZi4FyUI27YaiRQLLLdFNv3hUeP
BkOCmhzcHVkztM9mKNIf0yoz+XLuZjOiI6i8YfyO+iqG0RU+UjJICeCjFHfK4VbyYiUg7SHeqDqn
gA9ROfXwEmdtNZzWetHPW9omrEoE4UD7UmIj5J126h7sOYawQ7P6/CmSmVs1iCykNjtt5nokFU0B
n5BsrP1rFbAb4kq4Qy+DLSWY26GI6zbuumoPi0ckKW+VImwx81OdM5Kx5v6dmb/G7TZkX/+XWySK
cUln7dYW4n8iZuJGAhwozgQGNsl3mktkqJ3d3dhTNZwcNzEV586dSdjKn4QhFC9thIgaVSzHY8+4
rWoen5wUcwRm+TsdiHjQiHZmEyYC1xX5GwDMmDzEXUthpqxdSK7W+MAAbqAsaElL6EGyEWWagYU1
s1wKRvpfsEPTnOfgaD9lVUACqhHq18BPWpNBlbMBec+0AK35FQCkQNcJvSAB8QjIY7JDYLxkWEgr
uT42kFqgt0viloYLTOrmmeTXrzYFXx0ohmZgpVAO1U60A1l0b31bo0OPgvS1II5GCAJAVVRQYvAe
iJnhfAY+CiAJI0mGRGIAFrTiPrYxPmJJWkNK0FEAUzET2UEb9r8MA8sYGzeDAKHPQKII2B5911v4
FC18OBvzZ8dp2OEnMoiDsCOyQoiNcFaRo67DdAMmJtyAUhSvGC1gihDnM4xZaEEbos7YXkvkc+KA
hxJrgaRz4FzJNMHzFW/IUJFHFiSNaEiMj8aL1E1YP8IkacyJqJdBspqMOBLOL7lNBiUfn1Rc0LOM
wRAqUpKGIZaolKk5KeT4s3HK4jNQOokGCu72EEQMG/gpKvf8Lokx8BwFyOdaUsAfFltXRDqsi2jY
aHaxpCCNBVQS5QJQUOZKt0FyVzXQgk2bLONkvldK/VQMTGWXc2OlNcyJFqVnJPlcYdz+jkPaErVy
xl0ykbt8eUTlBGhVy7XHgQJqSDM+lWA0WAipHQL5HHTyX7lynf5GOTOq75SjFSqSAGiRrxHuVBDj
srPrNmd9xgKnz5XfiB2Bjw5fFZ5yp4R/mfjYNk2UDcY4VLja7TuSJDb6RIYxCTGZeWaGgHOOm9ol
q0UI11AchK3Eq4gUu9rUxobsCblzSDEp5Cs22FC+FZJ8DzAGoIkLwbB19EEznLBJbxzkbbBZ7EtT
r2xvBrMAMwKExQc7dHA67zpcTckhy6OIj30ClmYJXZKaKpdHmFE5MoOo2IChNogObA8I1VwE/VkN
FKv2grQzt/Jd9jthiVfzGhMH4Iec6+gt7jolCC/hrtz09F+BVPkjE9Ue1SHDQWVIpKVJ6BBwLUIh
v8qWUToTgUGt3uNWwFk+DvaE8D9UbNNZILiLYY15HB4IB7Is0l05oBFdYMhFBnBKQzdDS1axQTyR
g5ZR868S1fZMNU1gKImlCGhQHs/bF471mAm1rFgCwjjPJE6nDQA/jnX/NUUMaoRe6Z+Z3Lz9Viko
gl+8oCkr8TeZ9uGQyT2RkgSXRKrAiDBcLYAcpZMNe8sKsJQ+eBC7vgihULQQ3rJyszEMYCfBRDCJ
HEzCuiKttmdaVoTp4DDVAXpvcoTtVQGgG4PykXbCYRqDVQuZzVGW8H4wzzqn1TbiDsNx1xzbY9Qj
djNxQYAUWm6sUtJNqN18U37LKh1FmVy1RBDwnazei5KNNWA4zqzrdSKH8FYQjHiUyG/cGECG/JoR
ocu3xAT8pHpV13sy+OcChg4onf80IdQUaTiX+aN55BVXrerHP5VMbrfsMEKL7t5Ow1Sg6met8Vxi
ZqH5KdAZNWmznYs1am9G0bNm5AcjfWYCmNNxSl2iIjLSdDmRMmRaVonOvpeIfvtE4EafZTDRKDFy
UYOzo+dd2GElOLW/WMua8oisuSSVMy0b9GXFOhma7hvj3QZENEyGoYxGCgo1eDMEbnZXrAGFWcU0
kQvvap2vEs9crelzvILGU0AnHK6AqNi+Kb4Fkhe2UPu8XT5eIEoE9xeBi7BS9MG6ssosOj3t86Ps
CG5NIukj4a9INmaW4cSWRKNdoeDeYaPtNAibyoWJEFhenHOIdfkbIF/nsgN6cYnUnYcJ0CSOunMV
yX0bhBS7oKYj1vOs5Vl0gQYKNvx+ljGTiEVBL6GXC9IVQZ2cuTdX9RgSCYz8Q3zrEzmCwJU8lkQC
mByknROT/0ThFblEOgRYxsZdUHvSiTmyhPcVLy50Io9XlrYJ/Aebx2uJSjDBLzbTZK/ISlhU+0lK
51MBGvzAcDEXr/nG1xdSKicYSuhs9LmI/eQ2JLwTXGgNvpeHgNkbGleZC60bqFIbJ2cofqkQsByI
v140nVqFnMxiQs+gy2+qaWSZDiRC40Xa0ZEdH5IpT3tPQb/zWOxoP0pqNpkMoqDuePAhZSSnRorK
hL41rYFdJo4zqcthnH1UfRxz9p1YzRwCYs4WkUl2BZMeTB3s2IvCGdPo+qXsQLL8Y/Q+jTkcrh3R
DmaIzNsQ/xECeukKYbLBBQbrz0NWYcga4H23Lt/2wO88Lsu7brD9W+UvtT2AGEm0APWcFD6/umW1
bb0sUcjZwKVfKbLKC7nxrIVtw05i7Q02UEwG9qGZR1ImovgMO4Gd/gVdZS/CF8uzEgzOQSA0tPd3
ULN/a4C7GKjDI7GZdF0gUGrDyiZf41GiFNkzTXCHmr27h+5Org7fO4qTzbuyBkSbs4s3BP+I4gjA
3vFqRsYVduCunF0y9MolENxiddQjH4eD7mZMuKAOqkms0tyCCMT+lnsR0EeBhXZJ+Tb6aD07KqSq
GHlH+bBdW1MVDm7WaAjR6IHvxgP7dgr4hjZ6wKotp5UzbAxbD0Uls9OsgEzC9yqPM088i6ZmSscl
hniGSkeOzy5M6GhtGU1MOoI1kTws4tFA3ErEPx/C91h4Oo/N2zoCR1+YrJ2CxFq/ubrG08gPO2EA
Au8CaQbWobeKcvgNbHdAnjOcqsPTupJZAHaW+2pQNoB8I6IUHaldNxkTU0FVZP/VmhsLxo7UduLK
5QRfd8R8ziB2D4+DrOLae4t34tpSvj6LxSC3FDjckefWrMEyp+UpEZEBpNDm1xj9bLAb8mCU80zo
sVNQyP2zUY5WimGjKq1aUgVijqOdJfkAbfwIijOWHBAyJveIKIIh2b+Nnk9tE7CuD6HNL5lJqZTt
ovS34ZKw9dSNTNd44jAEAae2fELz6V03B6BTgSQG3WKnP9io7bUz8DBaD77qcHmr0Nr9p0i2sFUh
2MkSNufWBjhYyH5khIHF3dtMyqlav9roWTuM3D78iE1Fohico0iKReFponQ6r5pibxSlxRHwg9Hb
Axw4OT0hdwRpT1CkGNN0ghQGNhPxS0pJKFdvFwkYGtB9t4Pz3Wao+hGrR5fkDFrPIDhKRp+wuw8r
4cLkJ5G65st0XjREkgSBE29x87fDgAPb8D/DW8G1y+YyG9iPnVl0CUwVgo4OenxSDBPQYhSJI6kf
1mp6qNc2fSAGgQ6ZQWFGohvLkDLQixGBceRbwJFExP+cgDcmGVZjLstENvFUUjEQ+4cOoiVKjmgP
hCgUyvwDNQHEECDREjyYXm63jDktZqadsLyleJXbnEriqKmehaTBYvZHD96HTNabpoaVm/BTTY3q
Rc9ETKnIQ+Rgp3LWLCCEdeRGAwZzwulH+Hzuzl6+lr1PgyEadCGoDdQ9aPFV75b6tHn5v1gG2Vrr
U7aJszjiK0uJcNMNvDmM4J9Y7d8mb31fEeAxzpk92MK6lrm5yQ0nmt+mzfVBiL+dZ0vQFlRhyUKG
0OBMVPWb5d7deKQXNaDq1MJoOiHQb3WIbj472AI65G+NB7M5R9a7s0v9gu1J+GwHHteVLDeqDVSf
JEMwFdpPuHamCELSD/IX1UAakZ3NyyF1R+Y71/mQnDeqTQQ/GWncTOewkUzIrmkJ8Hid7KArnGTv
0v8CcvohaITI1KHB+RX5/acezYTVPbRcnBetvWTMaA0+GGeAe0qQYrwPoDo86I4THI0ET0SXEkXb
s+esl1ZrivRLmlzOxsiYDoHEFpkpT5GDcGHiOM+cGEMOTCYs+v6cnrZyQtPMQmedg6fZgoTKiMcl
8ydlMLYOpHyTbOYRbP/Ol7mrtrZjhjBDZ3vxo81kXZBQDOGUc+oCCBdoTVhjdvYszkBaBDH/SCLB
NIv8V7FPbDywzQuVGk6vfCpV6MdWBsmWhso5iuWYEkGXs3JpRpIyq4AWkfew2zkBzEuEJuoevbGL
FJaHN8rouwO1tGbSc+wJxYcxSDXoQowrpCqoxq2d3XMJVQsFql1Y1LJMMCXynmMxqOT0fExac8iT
7qkDCKMFb8Qo+2RL4pa0DI5PBFkblAhzijVhZzxU9EYfeg/4CSEl50Ue6IthRYSdVStFj0QzgfSQ
/jg31T9NHi3gfIe+T4/CUUZMrYJp772AEQxE40litFXaVBzxN1kvhzhjGk6B5y7naaFPaPZY0Nr2
/WgpmlvGPDk1AGEKzxOJWU30SHSb/oMd/9B5zJicAo4gtdQaIj8KkKpnRc9Xk5pCkSQkNUBBPEu4
So8gYeH3Mg5jIwNege/AGcj8XxYHZZosm04fCNJaFCUqWSAl5XYV5053gAl3CMaRVYNsS9KuPYhZ
xuupQRANWR+hrethd1x+IuTz9EkN829+KviEQe0qoT/saRxONDbYT/WrBQ660SppqOxlMwMCIMZI
ZFwEOjtkDZVDh1yJKF5Stm1o0Oqaf303gv02asT7Da9iSgrgDTTDnmR28JQoPvF5AYmuxJUxBoVI
CLEgS0S7bdgwhP/sdP0y0UZqH2WF6TAiL6CtEDgfttRuRVkn3g3jwCNVPRquqRWlhwxnUTnn9cac
WBI6bIynDUNgc8NVi2m1lcFiihkblx0kcaHsWAJkRMSYISWFVlg4HalBTCSOg5FkUzlwVzlwS6ne
xFOlsx9TJreMZMP5LtvVCpDUzDg65xBSq+L7qUTsk8XKw1qFYQNfRUdFD1CRNwvCljNmzInvbAkM
ts5PQ1liGDbK8c4zsg+RJH2wA56RPbRUwVVkA1sqjNKili0wqILY0BAAPPcoYTPmV7wCATI7q2QB
8XJI6+Qqq4qYvyBMnqmpn9QavlaYFNUgKjVpMrENMnsJPNRS3bqQw2QBOu3YzD+siwHNBcSWWCNs
YDRMK0BoKTkeCckoSJkJnT4MaU6kP44x8gDL93TQDth5w3udcgnuYpMmEQFxD1WgRKZ2IFew5QAQ
dr4yw6eG12giX7s66DErcnJQPUmhOdCpyxxJcxCLGUdi74j4OLYSRPunZFu92HxqWAJqao51NLbC
DIiDLxNZTi97hXuDqBEiUUoSxjlD0NnTVHEKuPLOKjQylksQCZPaoFMReYc2dcLaG8QhyCRPLMk7
nZsaUGj5fBuzU5F1A3tCx7zrrstf4NnI20mRVc7lvYvJ9uR7wddcgBuSxGgfVs7Zop/HqwYd+lUc
06sYD2qYEoeSgHpM5AKE8rwJZGwTD+Ui7XJpc8hVQH/iDBQNMB05KUk+qzQu2s8dk1GxESnIrXp+
E3eDjZ3IHAna2WU71sX2G4fx8oiTs5YhJNRNlLaUhgCbSI4l9QhqUhxaJkBiZjZaXzWbb5H4WDXH
JwUFT7LisKRWAfCphUYdcGgJlC7lDxain3GZEpZHFJAb3E+MDBIYCiEqJAtJ/5yoO2CWjSVTAyRm
VQqLSNdtwzCcnb0SCZ7LoF+6GIXDzBxSA3qyWpiG1DUATMfGty3l1xgtLZIia1EAqvc25nrFhOd7
FE9OysEKGUc8SemX4hEYTzNCsduDSax0qzwUHL701xiCLQQO2d3d+BFeDIeT6AEInTwuabzGjX4B
nR19uBJeegUCx/QG11cX3e0eBsEpquX2FfXjFPN/pxrpOzw7kQ/+Ub2JMywiwHcK8TihFP9F5w2R
DH4oaSNuAyIP9MVK9Q3RLnIKpC3QHFoIEWEL3D2R9Qb3xvZUq5SXaQa3Ba4HGakNMleIukmS+qya
QrvcJrEv+LB4xYmVfaH+uLWNPxzJn6nBxwSPRVbMfDTXdePnHFbkFKuZb2HtqAYml7fMLzXJWKEp
ZLWTYIHSpuYEBOcDiZWZo1UO+JVEVX41QhTg5hyGO946SgeJAbYxWDrEn2fhLbx4H4bBnnc2BQDR
rPMYV1zyMj/PD9fittfmwTbP0wJA3JUHOhyXIXZyLCFVoB9MSU+p9DcvJafaITSIScWc3GJFUsuv
smiqO4CHV1wTzxbO0EtE1aDISSeNZpJQrCXEr7vHvJxiRdliKBu4ORGUUYzFE4rZAzaKSE/WZt2D
wDiYogW27Xw2AMf6xOpmCVsemeGQP5XHhDobmRQv8NxoJWCgOo6TOATZseNegfDo+2CVCc8nD6uW
iPkAH0mngnMk6W7oQxFJzRzcwPEvxKtGSFC5gjPumNtqo8oj+YNGJKUikALzomWteQehv2/nAfck
xknkdWWKv4Wrzf3VBhzujPx9A2nmGyl6sINo3BZ8FPCOY7lDCU/UFbveY6vB3HFFeLzfqiSf/QKq
OoSpYW0DGRBkKNgR8dW8RxxrIdIpXr5cMwiultvKQZtjNWmZDNTD9sxCcaWFYJyodRBKMGsX8Lg4
4MwKI5eBTUmBbb0j+CT1XXkAE9hgoVIizMhipTYkY+ma8bAArxLIbxN07eQt7XNh2hmz0zjDLnKW
oDmn5pcYQyb/Qk+3HEYLkpx4oiMxKVPbRjnIphVBuozCsoL2biT42Oq/u1BE4AN3sYa4Ux7pOqXg
yKH8o9CvNg1SShmbgRRxF0ye1F6C5WpQHOY3w4VNR4eqOy8IOC0pECwe1iV0zohXYHgiFpEFnrjq
wn+SBsVM+e57EXnJbbF2GzfWBDy6w2gaEi3elc+2J5oGsfsog87xEFMXHBi/ZzkITRCc+86NvphE
4HKxKxhxwmhFo6rxBiMwQWwsmaHRxuLXE5EBXKbWWWxC5s91zNa1KIh1EKgKONWuLiWhCLqhRr2Q
bDPFk62aIeVW9IPy/BRhGUNwQbAEQURyJi9UcO1VCLSoC171XP3A08H9I9PWhYRExkNV3HCjbylH
YMxW1AfXKAbV6qlmJs11sM7ZKZiO40rlcsWoPGPN7KTvpJ6UDwDaZDTDpKGlfbdLVQOgnQFZcMy1
8EnTBvreTW76olzGvk71jmjLOY7/JGX7F6uWaqSnwtAhRz8ZTcKFxoj1EsafM+ioeLC8qgVtIBlo
/h0W9RQiSNUj4alo6rUHh27RobiiWsL9hUuYbgjJhHypBLzohbPC3oDIe9rT7EdYKiT3SbsocyN0
dWuv/VufeSt39kZSRYr4BKkV3B0rf/aBGakYNb4xaFRkKzZ0gFZZ39EppNsNMdsv1uExyZkjbpjo
f7FYHfoIk2jvpx0WV4hnuSPMcF/dExY+zKhFh/41xcNImBKIBeYDB/fkqYiX6mZoGmnZ4KxhCcW4
JaQbF1tXRk9sNMBsxKH0f9uj59Y/XVi901r9Lw1L5tatk26eAjjD61WmxeEM5HyR8V9ZPaP7zRBe
3fpinTfhEj+vG0zbGrMARmA0RIxwfGZiZmOnGVFs0WkC2aitCjGAFZTa3c4yR/KGdCSiHbQMs1Wj
Yoy+FSaKUHRyD4cNYnHX/fWo6+UqcVRzE3khktuxp+OLsYVxEn+xKjg7FMomBRORUX8G4ex/mNUv
/8S9EPmM0ZoMBXklYjjBjzN/RPsjw0JT2fwyxKvy9GtkgZhKdGVJozwOREtDz9k3m7ef9Ywix8Hy
aphlbePOJgCBFxvmcDkiHCo7MYnF4Ey4rAHFZDoBA2sd/Cbjz5W/J0JVJnUxGbaQgFYZIGDnq5kZ
r+qRgw0S/3w/RZx7lzwKCQgAxm7vET/rU1lNjzO5s6+EPnKmetLsHPy51dv/H0tntty2uWzhJ0IV
SMy3lKjRtiQPiuwblrcTgwCIecbTn281z8VO7SSORAL/0L16DS2PvsMQBdsmcMYc72ywGW7YBEYI
XjkgNLEmbCCbDCdwhMcc/ViUlP2GwCgw3GI9HTg0BavNMEKyBABCVRyb41+85+PMleb0uTAVZCcx
Rhe44HnbcyqnWWvHilpz5gguhLtBjpmHUhqfEZFIsmboYJ1tT3KowJ7am6iGB7WxCVw+4mibL9Lu
3ccYBIC0bmzftGLBMDfJX7CiBLnyQcJglt86m1j0IV8szdL5Jqj2ZKauSijWoICzjFrN5oPqi+cL
Z4VGHHUuECbEK40odBr6FiPp62Sm1VSTg/hYBFRvqdvATl+R0NroyMpsZ6Wqiko8pdwGLJTnAEwS
4YDFuBUUXckDNnk2BoiMy9NUN6mwQ+g4CFs80IoZv34/4Rv3DsovIxyM4W65z7aWSb7AU5Ek7+uR
WJ6ZdSD2e5owSHMLujMGyZRRK/Ajo5q/5n5JuInZGfj7nl7kFA1PaQmUDlkLftdGgQgNxX04V01J
KcUJ04mYQMuttUjmIJfgkoXbS4Q1zgSagDyawS/4GTxWfNv8PvzHjTHnE46A7RHmFtHovcyLLPN2
zLwllKQ3oIgC/3f96vxWOCq/zpRT6d7wOk4rI2nA96mf9cOeotO0fDlX7kjUIiVN4W71e9xRmBXE
qaUxBUZO/K8D5wkK81vUYjc0OzSD+ld9AnulOFEeI6YfOYao87GvoPkvq+7TBP+PA4+bbO65YzkI
0egH3LtF6LfflMISJwr4G7IXCt3vfdcwZDxxIg16umfOClnBXcOV4BejEsleiBD8w2fhUBu4nVOm
l+wlhEoIcLkU6gYLHOoOHGi++QtRnm7AcMTcvlKHJWGhwNbJ4bCJrmaY38DG/rV45IIEXMzfiUSR
K5sb6MSRTwdDWlBNCe3cgYJW/SQF/5sZ0/UK2xLTpcHUq5MWOaKnd5lk3CiWbfY4jHEwwavmwobE
xgFrnx79f8cjck+MApCRM9z3Tz+XqOjodml16ajZ1DhPi+1PmaUQHkyswY9RAELJQppS6rAZKUux
aIUnYuqn9MwlSWXgvcTMrOj7Kft7XEEfc66pu3MAAY+L6w1PUAZFPcr+wo0wvevxHZYdUgi25i4g
an7Lc81FmepQAlxybkenLXeH4BxQjFTk4BCH8nMG0f4cY7GM6hSSV115oDt8MdlypVjSYPhp656K
Nsb39ZPRO8kypBUbNHDgI36BStgDh3FDT1X6qzoHr4mzrC4jnhXdzHqKJgl7eDy4CKY5LUvZlGfO
Fthwk5kUDA2d2NLW5Nuc3mlhXnINtUzqO4dSJe2mNzTpzOSQPTzUynmHrJveLhVBfd1cRV+oeKHd
IKUB8TxVmA/xmwqJbcRRMe2xBY9hpcc+hSrPKI7yKK2L4Sjipxn1xMhRwBm5XuIcAQtkIu+xyCOg
P6rWNKdgxVQDclIuRwAlimBHxVggDr4FgUupWaLy7TfRN0uc7c1J0ptlF+CrXV+gI4SU/zS43E9u
+s+8+cAC0OUPNrswkItyAKrojq9BH/vB+gFbkITNDPOtla8XWjFKb3/PyUqALDXnisQYVbBoR6wc
PLCPPEt2wAWQ1oIb0gsnZi580F9RrCvhHc18xplIQYsfEX9s0SNR2Fy604GLvIKPPdIjim9OExF/
zBtFjzmVAoCsD/vWdaDKn8KMMgRicl3yH0+R89KV0Uef4I7oVtQuZN4GK5QOEO+4htsU4uZ0V2a6
hcBbV0BDZlz7t35ug3ebrs4dHIc44PPTiIJksbax1YMslG7qAmTx4u458d3d+QzmryRmf8d0Q57E
D+jlv7oJ9pXxGXWuP2lpBzKPc/PlPU6YGUhE2FdNgp0utd0aOd9CuuXn2UXnslAEFQFFmTO5f2k8
EBjpCKbdUBQ1RCKU1OfDej7vGRhxypGG+XSNtNIFUwXLeNM47S94ZacHnLHpdC+qfuWQxskIuUwx
EvWITJJN8LcP1+Yz1SkDpJBHV9TIxxxO1ptzXJdYF2EJa5mbAo/Vt1lYcJ2xLQtU1ldwjSCpmfUo
n+ASXziF2/iTrAQ6bnyMyLhpWM2pxzO06zjlri8PNrKlKQO9KJEjp/v18hMP2Pp56rL9/c6ZCElJ
IM/2McYjddePf2q/4vKZKHhnWZCb5sdtqIpo1rgg/pjAiWOPCVTHfaU71a+BliyLfMZ4PmU0f6hd
9QHYPHO8g7Th7wMhTMtL0SBG3Xc3fibNrbJt7afYsBFyA+03LB/L1cEnAf4XcaY6f/0xwPeCh0Dd
nH82JRalRHDrJZlz0/vMZphAg6P9NFkKFS7D50hHy57Dal70ayYVcYPoShtvEU9oGqGV8ZcOVFwG
YcFwOiJzBV9jzC3sh00c40rdr2DOcQ+ZQSTda/qPGb3JN6zG4fNWZnx4FKO757/j+7KrYZpC92DG
aqagVD6bw2/tU5DYdJHFCRbPB8IaKXFP49u8MswxAIrhFs58gp3mCVRTYk5kjtgboewziRr5SXxm
icrMtS2HX+uMfL8sKmhTxuba1TD4/kt614foFNir8bFc5Z0kWfy16hNgxwlgxcx8jf1EtjEwTaQu
2z19JuCSU0DfQlMGjOoBCQBpYp4SzipUkYikHowBfv2gZ12jCjABqWExA9FjdAbp2EZ2pIJ8WD5k
R6F52JUXFKfQKQBD6cBIoOAvM2priGSsYg8lmh4aPVkkq22MF85P40DahV+3+THSRAYg+GkLeJmd
UqaqUi2Uwncah8jkYNdC3NR2PDu73S3uH0//nwHJRiSLKJIpVRdxhjpiiDAg/deJmt3h3EM5h/kE
rElFjpyE4rboIdrLQr0gJuU2LxBnUUng+Fndnoqyvdlz0z5OCc+p2rNjjDeFUgYBoUwUvApuSN0J
R0a/hHE8GzBmuyK74CbXQknm4KPL0h4vDqp3Aoic50pxl+s9Aox//TObOWoF0k93p3X4D/ukjYqM
N0JSKsNiGFpxMFLi9gD7dQPMYUSpmPwA3I9wobG6TY5YZqkJWZ90YyWhYGoGBd/iFy5MAsCBud4V
Tt4jJ6UYBE41SCUuWXOGpiDtocaDAnntDuYZUpS/cfNeACL4dtXtSDTDLdqj+oleg1/hYs6FNByl
lbxJDaCn1/m4touJrPlnH48y2H4tpWTJ/vArkQyCGmqazgxKX6QKf69fYqdbxXoVc9nSEMDHGBxK
GnxhvSG+DWRLyY93TGyQvzd/0lGwMLUOXQoO5QkMfuCNV4ulibFWM5W69Z+oA9zbLRM3pueanVaO
3sgBaPb3KvoS7hUaRs5AQhxMQlaJ+5rLbxXN2qshsR7S89toFHxKY4QlKY5dMiowsrsb89K0i63a
QazCxGhH+cCjArzXhpplc9RjicOUE2ApgOceYxbXasO5E97KPCDkXXSgaEDltEIyk9i7lJ3RDMI6
zdUfo6yYYSlzLUZ+gqms0553iIxmIoceigQhRpwG7XPRnrCNhS0OZnPXgTbgzgc3vtvGjyjgXt0P
mOf45/4jrwE9pk4Gbkn6MkSxfzMl6UcR08cZnR8TI1iXDadZTHg8rEuWN8JxnAd432RHor4sVR1L
AYsqlplIqCZMr2+DCv00ldyiNgGnijx/L+JlYGbGAbpCxdOsvSE0lsHn29bM7beoojHtUOPeooRN
kOpyxnvGVcB664iFHzVx4n91BoAlRu3kICGnvnJFifSC6E/3MVmpEW+/Yx/kNkZ9Obd8fFhYaP4k
AE5bqvXamdC0hKzezqWmz5HV3EzK3ZtwIQK1ByYoppBOf6GIS9boJ1Yz6IRnjoPtNIT3BIkG2IAy
gZnO4afNuBNl+aey4NkhQLJIJeLp4m20Q6DsYkg3/yAXYX7Z5LVWIdt9iATWWrhhvgcX3UZ0y5GL
GwBssuwml+E6r5GSo0OoMI/0+njHDbfJzgmPuZu9G3WCY6e+C6Y6PIZJr+CePeFrcUJN1pc4/5Fw
Ed1CvoCRrCDnaWXWky58P0MM6tGFi1q1usP5MQT5kS9cQDffkLXhtxijLhqa7H3ZE6bo7RnFevTb
dxApfor3mJbsJjgFnH7TFn/x1PT6CfBNvgPd7VKa1PO6a47DqfsREWN+2yQppO0d053qwhi1AjED
LHQf1xwNH+Sb6NitLCpnGjjuZw9ek2Y9IOnMMTBmfaRaIygGswLGCwByDF1hOy+YoMJrGe/tsVUN
nXRFHfkNagOwWdym9HFnfKHhw6t8O7cEg677N4uR9Idl/xbjvA0LZnqbAPcOAxzWIxy98d5pOO26
jRZlcilXeh+gQvRylIsgJh4z6dzXSG/iZgFuHu/zkW9sE2/3QrI51dDyv22p9jcAwnvKc4KfIchg
X+Vk7QayeRH+dBLt7dIT4+z2dIpWz/gZWJkJBWZhreHwIWoRkD5uVJ27Pvvl3Ln/X0J2G2YFTDN+
a9H5aG4ZtIUrzbjqpGjpgUJJsXmLV354f+IGc2F7wvDgDKw3n9izDfVzloBaOgwpXZGs3Iq/oF1g
SJkYcsX69Vpsq5ycF1YsjBrTc4loMOfpQXKn2FtO8wuhFVz4iZ7BwCoxfYORgtIQtgGRVcd+GsCZ
AkZpJLhOD6jN6AGZy5pX5Jzyd37HbvXdEp9l+IXfSWjBmbkLsm8Ii2BoyfQWzgkXlnbX3MIYmaXa
IB3A/SpM6R+UFYiy3GD/TkUT386x+rlZdlHanP2eSgSohmFACtQZVdla3lz6lm4nWuMPDBOICkWO
+VSfsgFsqtihIO9LnJ6RyCAjYajMBKwXHaKIyvNwWIcpeFij0DvWuxZrYAk2MJct/wPWheMFADFL
l3b+jszYe/EnLMfjkfbXpzmigtY2VYaW2H61OEDxKHXUWVdCynXuu7T/lrcFNsptx3qlcGNzuRh0
3hidxtgEGBs5gAz1f1DUn+dRBOdmd9dn++UV2WSAyyKvcDo14ashqL3PcQh/hpUXcLTaNVPJOE7o
eB30dBGnNXvfTfN2BN6HJiWYWF3rPBI4ETvsCYyjoErMOGLjJM6kLEO1LE3rVYk6z5gGdH5Y3U7e
2IFU4tTY1xyzMzI/ngjIFLaOxH2JmcwspwC5UEM4cGpPFvZcgUy5p356ELJcK0uWlBeiGaD5f4Y+
6R/dCDDSxvcWpjv3YMFxS/Xp1GzIaeCTVXglPsap1FGbhaARJoe+wK+C7bkgR8FcKeuE28tpsAea
EWxH+tORqiOAeAJoKRvu842KPBIvYtux4Yum2F5DNE7e4YS1w6OxL6KckiGasQWsN5C4QOK5Qjyx
gCMrZg6CF2xIH7AXhXsPAlhTQtEQ8S8wvmQcrNUfI/N7UKdD9A2DjnR0ntMBtBPzuicEtlS3iuEz
nwg3gkQBvFAQAGFMhEKa07Sl1Jv21ICecvdwdQWdMfqPp9GLtHqjCrSSsb2bfO6UxJ2rEjFovJOn
pYxeTD1X81oelNXDSBMGe1ptr86eJt2pGsRhdNbHzuPKt4FTB2vhOIVIrCpQLd4z9m4Flk17moki
5efPEaCxBcXSRTLCQgcZk6uCyIBTijr/17QxM2ISTo9FVQBzcPttYIp5w6TKGp6q7AWzvI8OK7sa
HvKtR17b3VTyPcUbdy78TEsqis5YyFcpTUracd35irOxCAQNbalNOKOElifOeu+OzD9j0RaSB3kD
uicKMlk4XU1xqdfw9fyd4mEGr4mZ86r6fhXfR9sRgTSdE2beeN+yMeeQQs8SjmYcM2mGWXKM2bfX
MvGfTwIIzboUhvVrud+xrx2q4vky7qmPy+JAJvVbFYzFswnnqtIBsU3BP7AgnPeirJ9xJjcnplgG
Of3A6upL3ElbddbjHDzH0Czg00EGV9YX1PfgmQQEmtIQoIM+GptqUEyMH7Fq5QPOBEOBhsgTBlTI
dAVmUgJYyZfBNsVQCyPaLOwtDSX9XHQu2dFsA6dQBGvkfhNSMHVz/iIvDw4vjnfjlNb7ikRfuP22
ArmhPyJmtGTTcVzEAMOwkPhFGOmyuJFcPE5gDDExMozWhIsVPXvZA9e+YT5U3FYedBvYz8ldTuPP
rB4Ptj3jl3lWP6d5Vcpp/nRFzZRkA3/qu1KpafE5OTtav0g5R9tcB0h54u4mOTX/IbP5ZVTzaZ7f
OocnaRt5PsOUVk5vRbohQBEtoCf0p4IJc0PJiP8LyxuTBBRk6r2dqfzTIR7rSEudW5xzTYoLDKYj
UrPjiedmmUxdiy4E6QzMXFb+3LEqDL1ASiqSAH2hH/BFYxjCELDEcHcUJ7HQBFteUHGZRXRwmgc3
4mmnNIc3fsKy3BNwdBgJGD8WO4aJ2DbwgBla8MJPNES0Tzj5wa+l5C9iaiesda4IHSQac+UqKaY7
6l3BaDqw2DhgGS4Fz+wxMIEP/HcjGxFiOwHhBfTkfgueHa/64xHAzBh++eFJ4OgtPKKtjfMjcbNf
ihFNEW6vrxd/8f9BiQlOI9tOuiwGywx8zBHHrRmmmZjDeJkhiF8G1Q23eGyG9hqU42S6Q4k6EuqS
+899HDaYrgbLjYfEH1ZL8Og3PAPZiF0LqEu4u4vJL2E22/2vJ+KER611sobxFyMD68BPc4BdOwfx
Jf3krkv3YbrW3GW+7zbepy5jka8smPLQTjjQHKYZo1qeZepDjatXrD+LOAclnbrlV1/P3kvasPrh
BjDBk0Ybc9f6mSQ/gHn5DkCSlKEij8QSKHsM9EnL9R/qVQ3cWehvTcEFcYri6MLjjXPQiUkav05T
mKrijt72/vOKu9eRVEpNYDDVAF5GbRHQ6np8OgB8RoIsACwqmPkco1x094bAYmdAd+jVp+jzCksX
i1t2Rtf2l1dO51Nxlyt0wC/b7j67lNE929PPHmL2F6VKkXNtZDNDSWK9Kf8zqgoN4etUL0CsuTT+
vBIdux7GoujeKdpfjKLTp2H2BbVT9g2tdUsFppZeKYnxZLNUZn4Nf3cNvDrJJbmTQXZLCeQOAMMU
iYqcICTX0HL0qecHf+Hfwp8nV1nJlnMrOBYj1hc2EdRZl2JnjnRSRdi4GP0GHilPeAfI7s5c5lci
smQnl6FMD9HJwwW45abOCQW5j/wZmwbu5mWEQJuO8d0u2p0RWwfReFNd2NTU9wmH3hksygEHhb7V
O89uh54PHCgDgHFPv/et0zxlZbtDEMfdjlqbYw/bmrse9vqhwlqMU5M3W6GsPUibCcZxF9X1123k
VXd0ZOBMVDIWdFhNHBR1MblHQ/14uu7DmG/lN1C5EM8BbvdrUuuehsHsENcdCLo/+D+KSM95z4K1
2QjD/vrOxtX9hdu/LhmlXWW1EUODOkhfCLD5122Ai4qdACln+LCQF/Msg00RvhJUDBAXRNu3uWP4
hLXRndIVDH7pJ1437nbNl8pDSwKNGxUZ42hIOShLxLExtk1KjDDzMkSVPkVdDA/y0O45wMrTKWBQ
Qq8nxTDzpr9xPICkTR/zImc6ycndhDAAjCBlYKfp1YltOMlQICTS7rgjO/AejSio6Ek6ooAyRA5C
dTjy8AZ2ISlo0w0E/aa/5WrwISQwc8yDT9MY9I+BI2nnqUieNFFF2AKa2fEYUincK6o+2gGmCxuj
60cvBPirs5A3VUzLb0W5zVX1GxLWgJqB9WeZUOl8eu98KmbxX81UiduKTxdqu678QOCB9ZG8vcbI
qxFTaxp9JCOzYgjzM1c5tHnn2cEd/JH5CVDFDnn0JDPiqQCSyDxnBMHxxttuk7siUrYA8KLPGMQ6
Af2PXbtTzUOtWpVtCwwIBECYUvHN3Y5rwfEIO9WVFvGGboyr4pVd/bYNp+wx2uOLRf3LUYRjC3yk
Cvkv0QFcwJPvvvot8XVQqvBOOjtBdJuTmfLkn2nS6vGUfXB2v5IMSO8EGwpZZQ85xeJr4wESkOvi
eBQF8O65iQu0a/w/GLfN40SczYMHi/B2ovDqSKp6jsSxbsp6vYd540NeZaA0z8B4dmhXLmfbfl73
cFmL9Jgz5XraHMrwdIjnFzO767HxuYGR9m93Ae9tFlyAqq2Fd7nsyIEbou2aj2DAoiKA38yv06wa
oTROxguod8Cq+aqV5fJAvYaqs0aX/4IzwPBEGTNhdjhS6zoYq8QFL6+v4c3Dw+bptSAo/rbD2Shy
/R89vuMM+Cjrr+oybwQ849Tuv5qy1BMpVheOOWSmCzUaij7E/hi47oFRvC78b24Q2FvZp8GvjU6N
cXNVB6Q6nhpcC7qRzMoDXD7qgh2/bxt5nB64anOzpgO+CCXuJAenZSvitvieVtqmmKgc6wFOSJRT
TXl7BgHwsL2nqQA+om0DU51K8ACHmdITuT0EB51YPITULO8ESc+fpzx0fxcUUgaU+o6pgiUFy5P4
zqwU+4J5WR8Ag/SN134zweJpwfcP+ycGL4wJuSSk0ZY2HndgMi3wARjYO7RhNTaLd+goEcTEDtYG
OQ4YPy4QqY9Y8JJHXvbir87jBeo2kJv5PSHu34DitqmU9w6s+kC0ZznH1huGRXARqkc3IP68Jkwc
IYnkxZQsacmxI1IEFD2WtQsz2V+l2VhotzaXarxbBHf64f5titWlClukZ778BC3Fwe7EdM71xGjA
e5CKjHcQNcxTOigsOSXSvXdiI7sDf8Ju677kT7gpWRVxwn3pZLRcoCCY3wgQ8isWvRe44U3pta9E
IPJETrJ/cuXUB3UWzLmikGwSqIVKGm5g8B4uu9PwHLcE8bgVhwhNJYCHA9c2IQ7wrtoCfkAVMr1S
ZozfwEpDKT197rdz/b+405LzTylHMJZCvuRxPgXRg+8zJ4sHirl4WZdffsO411jCpt8BJcIAmDif
YN17dziszj8hkfNq0+SzK9TUQK4aU4GjCj+bAZMIR7EH/gjrXx496jFp0YPXnjH1o7uVGEPJ+VWp
EhYcYUXzdTJa8nYKJ46/cKFtABysW4azUCHVosw7mS74/HRSTCTr1M7NOB4Taju0WwRjFS5Aac+9
em8coWIvujP3z0RP1Z9PXD9QwFJSI5QLPOd0ACWQtRu0VFC034cgTn/ru3V4Rd6fgz0mgOL5kGPD
NXVuoU3JJMduNqYo9wbR4XaHbl6WuEZl33E7M26E6ALAWWegbMYVhdLyHdpi+1INFHhRrR4OqsJt
1A7BwD7EQImOHH59w8Anx8o737N7ih3nj6WZGjvKbem3PHLczExxcpjFx76WXB/734uBK4pmjIcH
qPMPIQHz52sy+KDeduSS7WH0HDsXnSnHPee7vybJQyQFekRQBzQv1mbOMODg5RwJzJaz5/i0Y78y
YvR++oomKk+g7OuZkkkEFeOBzlzKR3jpMXUcamur0+3XQXcDwh9wtfXiKTkG0G/u52aKP0Mo9Uow
pYYLKg2/bhtfNUuCHW2ks3v2C+opujWONcg2v6uaiK2oDKsY3I4mEK8g9xBW2Es7ZLNLJfKv6PGb
1AemqIFG89cKiz7X2VO3g2wKLRXmwl7ChIIrMJhBVJVRvG3tt3gagSqZ1x9jNbhzGJJBCnLJK4EW
QbAc6qUBqrOdaDQqkNobUeFjsC95OUALY40H9Cf1KIBlRALuehfuH4HDfoFdMMDQkcxsQLyAKsnq
eAjqDMJLdhFB8xtMw/MvDXct+S0D6MnYQhtcFCaY/EHiFsAymFyRpTyrFCg6SiHMvdw7SBTjbdUG
GRnhsPHTXYYteFjSNJ/FWhJJT3H3KJ8YBYsD0J8JGZi5mXAH4uYXeNw3Ac6WFF3pAkuayBvOZwQZ
BliiCnc/eBd06BZFsK14WsZh3rzPDbZMHJNfydPleAk4XuZMSsha/GUNYye83o5uM8T3qlVMVNr7
MJzN9+Rqpo5Qu70P9o33PCUjBvMJn5AZJ3yNfrxxQLG+RWxJDLcgErlAO27At/IWtzwg/sQHUPnC
6YAyDAU3xSRXHx5ifG8pbeMKh7B41RACWIgawXsuqKE+9fhmavhdu2pESHM8jqn/3ykZ6JrUkRCf
QHhaKWzlHIOvF/6TmWfMDRZJBXpx9BTaVTOFXL9z8VcoUu4olwMENzt4k/xwfopgnLnWiY+bMBRW
rhK3Bm4KPPjGVVXzWn1iDIwjTxVOFQrUBjmDzr+lVqrX5Q0+OVSgSTwOMHoYrbwZ4DT6pRCM3hS1
FowCpkL13xJQWqsfiVvvGdUpAryK7WO2URiVvqM8ZTpdMVRQgg1fi/tm40A3n5A4pG/QPNyCkXts
uN0Lf0g8kNTjhXZbNh4TPhkjV4YEJlOQLA1BwHfXZajTD1L2wYllXTIBm2PsNkjlZiHmQNU+o04m
mXxD84vvo+DRzZmKnMirEusDSjrML3nIXHmIAtc5xRZGrfiI+Y2TfdNnir3mtSiWH7God1Kz9wmQ
CFJ4zulWThxsIRdwXZNYc4DTN4WNnmO5R9VpTyclahzWIK4SjMUpu1A7bHbEM6h3FQqVOlwu8yBO
6Jk6ScGOs2ZIBgr4e6aiuyTf3TRtilyRSYtN3O1uip1qfLb7Cn4RDaMU7lSr8Qz4NtOQSHGMrRLj
9Jx3uptO0eHixe8lN7GsR3C4vUbYJsPcHqJ9DSm1+IBFCAYlz7A+4qiZ95wm9gwk0rnC8iF3cL9X
shzIK/mf/AIGPU99xIlgQnxDbGxnINvS7cMdxTANtYiDXYjRf1xOZ+hklD54lgA3d4IDpWeGz4g4
ONQ7XYHl5z0HnIVqmVYLRuv+i81UYjwAsNL760lbGiNTOXQ+ld0UgNNQyL7wXYRmsj7TeEQtOzHT
MuOJdEdtllBsFOC5ooH0Gh4br92yidwcZON0wRCo3Z1CxlqS7ilPlV5tuxdmnWKycd+HlF2+k7xL
DlMn/qd+RMY3Y68hh4KiupC/mOFhYpQZmc65ZxinGSJupQZbY2j4bzo2/Ss9Oi0ul3vKsO+4MTkB
yKIB2cRcjErqEHCrhiEoG9fIOGlgjNKBgLIzt+FmZO0KaEsRFP7ImGxU2cL1YQ8L6quWLNxxkAsW
CCorF9yCHBIgU2ma9cd94WN9R2iHgp0Y2DG/m7VAOwKqLP8bEJUY+qmViSJnjitqrznv2C6Wg91V
qwu8cpzPvJce8yNm/CIFiDIl8E8u/No8Fhts/j1l/j0O4anUOm6QAt35Ie8QjgAFVSt60sL5FGcq
8HasEqJwwKPPultIcCg8uLgiS8wnAA/0VufjafC6m1AmTzyj+Nor8zX6/JIf2nBf3LRV/AJhmi2g
1+9WWqJ7kkQAZF0Pyu7EKWUeuzKz90eWkHEVlJ6EWvz0PuHHg9Vqmj9aW2Yze5oFWgT9PFA63DpD
NpCI5Yaj9zE/8erMN3CuMgi8MY1MvZ5f4oR1SgrRz65VkRugeGH/ysmTLwN7FOJbHYInuAk/Q/+4
WHV0svgqMWy6hPFWJ9qWVfo2ZcbRcvqCORZDppL7Loca82WiZX4kuAIu0ZTT7QpdNf5QLnP4Ta+T
Pu078zCaxo7CsBLpthv4khGfh/dNfbVjWIJzDTPcXDxmdItQHsFlmDLBImEvFz5NtFnxVd34vywv
3+UxUgSUbzJ+hagSA68nzT9GRTNDFjlfS9zrDJQAU0bVWtDAUHmeH6Jk/lE5SEDiGi5DP0XDEc3l
LV7pySGSYSa+sgEjTGYnBJETF7osr17lvFsT6iYYBQbcm4jejDih6ZeOxXoQbCrqVE+khD7fhqdD
B25CRcwFUoTSy6WsOUQvLPwaylvNmvrEUUbRTA1WJ+ObefxYWEm66QBasP40BXUtVI1OoqIfd943
Of5MIdWsJZhhjJhd3eQvVfDv1FEVFlzaPGw29tULRl4POMXR+UlFWaQgKQRPYwhIBxvPIgUpY09x
dBsVer6vX7GX57DUcAzEnmwOmFRFII0EgtsCtBm2BOevi/LRTaBomQuHTsJ7fA1/XaOHJm6ZcCSn
6tQP32yd+82kGwW2Q93y2SyrEc46dQMlK85Zuni1/uz/FTtINDhAX9t/+UPEpxE/U6hvmHawtIzI
iRqdmg/GPCRPprkzA5lrUU/8Ffub57qnbmJsg8ZdZCafD3Vh8/+OqsWBXsaQwoJGPfFclO06dzJ/
ZXSA6QngKGcYRn2gwny5D9Q5GY61TDfcAHO/NCrzb72HIlbVXtzu/vYpqpio1DbwJCjcYR4o66P5
zJc8rx64hXdJCenl4aZ99AlNyi9TEGidQ0jCqAcAn8Ic9zHETIjmWKh9x6T1gue5tV41qRdEyVG+
W4dbVByGmGJ8spGfHWPojqi4tK6U0eXWOzys96A/8b56nXAO9VtikjNoW2kVfYoVwmTp5DYguBLG
puQ9Hk8FwdaBPC1AyDcGMEXHGibDDuQp50LYRNLQpej1PDbiO1fm7QDLW9F/MfStGLAhwvkZfyHt
JrMRczO1xCuo6goRf8Kd6mbFHxmFbPZZFJO4ga3YXdg2aci7FvneODe+i727eQsw9v6e+3S9S5RG
dw6pWLCEQVaF0nGh/qlcvr1pyNOFoUafwctUPEcu70JmWcx5dgCO1Pr/uCsZNgh/3hBV9ncbFiCy
UAU8ZRouRwxk0t79tRTyxrd6oGOGuXpvDaJfko6h2fjc8R20K9JJ3ERZYurO7SMa6k0wEeJwXLk7
Dj50vAzA5NtKotFffyG1bqERNb7ySu3vzvOHuT9iXgzBN9EbzFHK1JnSTYG9OMnFQ080153hLTPu
v4kyrGL0SvuCn24XbAJL9sCB+Erq1ne/B3UAM7g87M75/lBFgJ69S0EX0ixlN+XKOtpUhGGR0uE9
ViDbv2M8qR4ROyoy/Cjq4HkWC7/fSL19ON3igUBB5eNg5Aje5hi2J0b8Bf6mAx+8zJrttjzPCVsl
9l6IJccdjWYDdXR8LKf8IQt9ohR7qmVNuK8X8wk+tq/U1kzHgVYmGAcPdZTR5Vny+EjTUEBVesro
gs8EMDN3P4Wgvo2Pi7HEHbrx96/9MP/P3WCzIXRfH+XHbxLmWIEmfsd2Fzc7rRB9t4g43IUy2VVW
bVoxhlduhLvoDpfyNmbCDZJCiQAPf+AbCdyHLGmYp4Il64FSi5fGP+7YqB5SQ9E7zMjbzEc0vLcJ
OIE39Y4Ly98jsIo5NpQYwnf+m/YLIiI6/0k/fEKMmPBFihla5olRbO/5X5mAsiIasnDxb7gyF3oo
LlQ/5R+nDsFSWHP0Wysx8s2fOOGtYFYEUCbnl15exFfNUMc9P6nzM8DVmZEF4ADx/4lCHJtRwP2S
kyNyyzDvr1NBKQprj0/Y5p+9TAf3Ut3D2LzeRha6QFob65TbE5wH6nun6YGWfEFgzJ05X4Kt0drB
uvUwzz0O3vzqjqOCMimC/f3pp908EyqaatHh6CXv/sz8PPOfNNM2RZ5bg3HGimAqQn5VkfExa4/N
4E/sdKUiQXZjR6MiQw/l7t/yM4OGyWNLhmPaHhZ/ro5mZpefuMq2SlEsjfAu+gZAMm4XLOIRk7sk
FUP8/Avr56VSoGgRgReWKJ6vnnE1wFUEl/BWBPyq5fibEqCUaRBPV7ap3sb+SXf8vILJoLtQqnD4
bpGYl9P81m+kxkHjPUQDx6Hdsr4yRmx66GJSdTTer86uqi7/TjwsY2Dg0kjzJaVgzTWtaA8zP6Yq
+2BKBrQUGZCpvpSVgGyD0LhNXjLC+A2N1I1oeRku/iNG0fEmOKG5FKAO0R6H6sy1ngP9dYy8io4y
wlprTAIgp4YULNZ/FqW6wJTAaDHo2E1o4ETBdacfoAlgeZq69wnr1jjAvkOxbpCqy5BfPjlEvf1K
zwifakUjiZVt7ZjcTEyAjiYcf3MIn58m5Gi5vvcWCVSkdExa4qd27rep4glWhK1xFp9eJg/Y29n4
R/QS8505HdpidTzVnBQvT2kf8lWbZnt1L8I5FrUuSHmMJHu9mRbV5nxVXIeQtyrbqV4YzCFIi8kp
MqDezA5MOTj7nAhXUthEQ9xLyUul9ialQY8gk1qYagu7SbI4ZMnZn6FK+VwZgW77QW5GKk68PR8Q
PSK/i41sDQZPjV2R4SbZopaQ+7ZaRHineD42WMDsKS4gQ3s3iIyoAn2w+yq9fJeMIB/j7Nkq9n6H
mEOGNe6o2c+OjYlhHgE+TK/wZqQvQUBTxHTQ6bC/3JPBez+lPTzYLqAIlvfXwJ++6jswE0V9xZBK
HA6MCBAXc40RGAqEg+c5iDFTXMv4M+5/jCnI3LGc4kjAiBiGflJ8d3Eh7TP49o5L1FucUXp3wwnO
ZxWY7R0lEPtyD8HjsF86Rvt8X/Hq6wV0m5YRq1vzfKsX9aCS0Fj/boVQ7zFJ4ZoD43CGG5hrlKnU
5j6EDChAiCJAgqS7TSEFSMFGYaFWqF6g1qRZ+d1nSd3JA4RE2P/y/tTc87/lk48tKBdLnD4yO76S
pSsFE9Zb/l3WWZpV28QL/RUlOrfMTDAM+SDBV5BEZvIQGk0ABnjzo9ixbcxs8QphnfCQ0i0kBZTN
FGJuwH7AP2/HKduTn37vTuB/Z27CehUrTEkdlfwtLabPNIFuwoG4bNHXzZn/+uEcHXKK1sM5ycAW
RzIPORrO9AG6IBGJ66j6ObXIBMzQAnoRNjgSE+51O/fy6FsnNpHvhbeWo1SwEyKXuiNaeV7eyIKj
dwAqDqh3B+bm8whfzm+XN9x/0GjRcSVYz+heg6TxwwRdscerkDFhzDjiFnAdqGNfUnXAWD9a3KoP
gxoVSA79QlLcbRVbhdQS2mkBFSNwpsKzEWLy7EMHjQZ0O8INwFEgxTGZFDHSRL1hlazM8hOauxNQ
wtVRaxWvSRiJTz+qPYhv+vbshnyaemXNYOD4EgGSOegNaccYioHQOS74aTGQotVRMBGuxdcUMIKm
+gOJOyvoApUj73ipXkXVSYQ3LpDiIEURQ0dUqKa3RitMDdUxZ7Y1Ckt8OOagOPhH85+ziCC+EGaK
pJVBu6IUgMKPOQUTndG/qb+meGOfhgPqiGcSGsEM1b4Z36DAJu6IoSdD5YSrUe5ZtcxWzKPG3N3A
q1DuFhr+6yW7A4AuADGE3wx2T3oWr0ydb6qYSk0aoQSLM8q7izhj4maFT3qhF2Xz8bgJA8XZlIsP
Lcur8UamnPeWq0OvHW7NOWKe5wa09FwIZ2o4+rdCJPV6YqZDgARvP6PnYXR1HeZVOTxp5zWeeXwD
8DchUxyzwVfRd9IACoPd5h0Ako/VYCfOoRPwqel5ARq5eGQpt43JZweE9LARXQiSnstijjBjriwP
VhapHQwoZcMI5YJdMF9eLFqarD3K7Eat4Q6jLAzdH/Brp+FSlI2REKl4iMkTCcbxOIv8FNOvNS2H
I9S34CES2ImpC628EuXSAsHuDJp5K7u8SimXXXkmSloSFfiGuOjhTamhui/ytZAhGKYoqEZW8lyq
LOCwR7p2rEfuSyhLPPYGJeR4+jdF+FsE7D9I7f+K0RBDxbqPG0oFUpUun+Q1DBLCuxcFDaY/704z
OqBthFl4/0KaVEB8tf6AK/BDK1zOey7TKwgQQuqhVCkBykdYwlC2BUxEJeFih10Uyk2lfk0LkKc9
jLlA1PkYVKBPQCeNl8joAt40BNk4YfdKHKi7CCnxWz+y+ExYnG6nn/XIli4W7zlFGSCN0l/zOqAN
YpKlmgV2NrNkFmLfwLpGS08oJXJ+9Uk4k8jsUiYjpAkj/8dUFzaiJhS8+qnUdNWkHX7/RoX+ldFn
QSfDeTWfmUvHBeAl7KLZ1cMVde4aF+Ysv63htNPGGUGWxBe+ImPl9LbpeN2okqDBIyuXmcvcQIWY
2QywRxakJIF+s3q7MGBCQKrB/tlNPKXTAE1o1Ji6vBj3hLddBQg2Qw05ZklH9JocL6KChyUheJ6y
pHOyJmWSbKVgf+YGd87483WN9marcZjHjIIk4xxwvb/btf19xD6523ph3fhugO7Q+HlcgeJYixBr
gAtkCj4kuQuIk5ffIG0fIDyw1OEEAJOwjiumZZsPsamL6Ds8BkaAzFRUAQeSHVRpi3e1K1/nmRsQ
AyZIsNUJ3MiGWuDvcBf5bd2FVgJwr85Q9Xgj2y8fEKfBaaH7oBIyMgmPhooAVa3hjh2bTP4ONgMx
11OD6q0T8mlvRdxZkZOvf62rHsLp/3g6r+a2sWUL/yJUgch8tbIcFJxkv6A8nhEIgABIbORff7/V
PHVfTs2ZsSUS2KF79QrTh6VPuY6V4aoJTpFBGYU1d3OJh5VgrK54NWjgfjCrZ3BW8DtSQplIXNSD
2umn7qDpuYVV5+vhuYmnUDiCC4tAI6eMheNidhpdIf+xJeBpSW5K3zvDYwPYVhXl+US77bNd8MHO
Y8w5XvA4JqoDQh88SZoRr+CkO3Z/2yn5VPlU+6T0fRPi5Hb0Y0bnxZgUFUrNnEVGjjMA37zngqxO
NfEXbMmM3wR9khtsS/kBE8FZrhvS225pSgBMgRkEMWKpSYStowiUvWiKgpvZbH0j5kBf8b3NJ86P
eX3TwH1JdfbuBTIJOYuiWyOWpCTHnAN8fM+d0fYsdC2VwzDGH47+9CWU9NjzyTCvu7/FHuFcTwYO
Zz9njZlSzyfJ1kKBHzLYhNBW78CetG1gU7y5MxZN1oS4I0xf7UJXnT+XWGPxnDU2kvSGqdqJtcWV
ljdxTR7Bwr87MFjDa2BAp8RnxABjykFffJ8v44/V/suUsAyrlHOMWRkN/4Epot/SQWTh8keGjGe/
oPgtDkxPgMsENIV7BmRRRnFnsDfTAXeD4wxtaycER2zNLGDNcGyyluSONUOO4aDneC4wU+A9MbM5
BMxMjwOHi2hr3UZVpRc577u/l2D4nh/G6kLdw4ppKCAKj5qCwo57MNHgQkhgRIyv0mmAAByeHVwC
6NuKFMRLwTQyeMsgN/sBwK6wIl7im3M8YdAurgKmkwPvIYriT2Gcr9dDHKdXBf65ZtgKx54Rgli8
2NFRG6808/OeNylPimIAUOjJmIAVyzYwS/KNAArdBubt4xbAEghaT5YFZCNaV9tESrfYDuiSepqS
UV+4bwW84LINSsTQhS5PWmeOc7whgCgZZumrGdKPVeBbEJwbun/WN8JKvgMmGlac2TsRVGKhPfPx
8JsBEcVwyaK0iZZl76j8Nl6teV/C6AbRwMQp3TG4kG7WT2CKeASUMrnmjHADtNeppJIl5BNCwlHg
x54V3upiMetmxgEokHUU+Uea664BfUU+xCuPsPxUuKPxYGwiKxfdrsJHe/K6f8cjhmGwY9pleVvO
NV3cETc+/Nguq4b6XswYQO2Bp8L8jQGPY1bjB/7+K3UHIZOr7oml+FlEqjFkie1DESBJjOrZsQA0
S4JhiyJBWemzSL8yAu1C2d7H+b8dXuD2/HC3xUygh0giowPOw+/+KBg65MMsAHBLh216+ily1pmx
5Tr5Qss1FnSIFy0DbS3GqJE04AzfXjmZ3sR5Me1g2lXw8v6HLNfwrAymn3uqo07uh0SriQKGJsYa
PuvjZeSYVcq4zfkL/pE7vSt+Vjl8LStSQzSKV5XoDpqBpULxqGLYvQkLAy+3F9MtX9QiGnMw4qQY
Qb2FbRRHPlQFfBslBoW8xcjPjvmlOB2vsQ7OPlQp18xWsXIswpWzgjrwTD0vg2dTQ+i+x9te65PN
WZ94JmoD0hNrORsYEDHq8GVSzfNAkEK2KnemzNeUqUzNARU7hdNPeci/a/GIJqaPjgRuMCA5n9fO
YZdzRJqvWuZTq7XwsngeTADnRZ2BHe8p69A/wSNyCycFFLfCc7jTiQWBIy06NPCeNX71VkR5ceG7
jz78WACD6BG+GRM9Wc9KC1FQetMzAO4fYWwUWN7MKYQbIQ5Ern1rdd74cpJ3B/aMtwKurDRY4hNR
xEe0L+yZTdsWLtKBV8NHEhRWyIqWbCQE3dpBVjdUAuCQ/n/bzmi8N4+P4HpuEzuJ5UlpVjUzPgjQ
JIN35EY8xUyYgnUaJWiILAngEb0blGLGTNkiyqwKpjnk4og5RDaGNEUZYG8iJxVq8L9KxyvVis3N
8CfrIBspFdQGxjTsWKbSr/XwJa88khbvWc7vNQ0PsaGqFyQngL7DZXaih8tK0CIDrtDXYOvM+dpz
cmUKLJqlVnYzi9UfgAmZZTCpdmDTaCM3ZrLAPCEojn6+8D3O1TscvTgAW11F5BuBwXHSS9rLxJg6
0PEQTSKYwunwaPJvNdc3gXs9UK9YrMtEFMScspQ8ZisnKp9txwdC2QhBJdZRqcVZePwHeTJLgyeC
QEbLiUAHt3r92oZbNAw54LycKg8BHphLROusMAIj72FfA5wuOpI5XXQD/7SV0BnwJXjxkxx4jKAM
hhdypWqpdzMPNM80fvg5wd4aqP+FzW20CIrYvIsaKhQE+5SoGM2jAQLZRGF5iZ5D88vBipNxxPgO
TqUGakdQKfNiwDGM/Z9jmtZltDwKFnAR4UdSnMCy1FKsvsnMTL69LqMFvPQDDf+pPnDokDyfUutx
yGKES9Um3oddLdKFFI5Pb2FOgGk0OLL69+Uc6xae4wzJCyWHaiD5e0cR0RcVRrEfNl8Vt+ITuoz6
LMvoScE2EPM98TEAjqr8HgU+0ud9/D3K6JguE5qI5WGCkqxE6GhtGtIViAMH+gUq3G8G/GU+Zm6d
x5zG1qRbo1cTXFxQ8Ba+Qu+gwYhpgkyVWZ9GrsXGjE1YlVrHCCHr7SVBhQLnmNT/VEHIYAarN/E7
LYNJFBuXyg4tK34SOfS7YBYC1YdD4cwJX4WoTI2Y4CtNz2Rblrnq8DVAUf2rplO5jrBXu3OyQzEz
WBWyqVIZ7NnIjzssIUcbBAAEt0c4wrrJIl61eJDILnCF3ahGs4W12+3ZfNmoE0u3bEa3Xfc05kgO
ga+nDF/oXDM/gaNUAswHOpYdtRDT9Vy1Ak2UkRDM+TA78BwOfBNDajV5tyiG7cirmxpWAlkLr51j
JtsR2YZJJV9SsRAX7EnUCM1/MLHHzmp4m2Zt6lHvti8QXA2nhCN+7ftPpH29IAPi4+OnXC/0xAoT
wPkcB3Vpm/yRVU9g6KukbofQg49abo7znKVatMXPCOcRn1FBpcxVvG9oD0H+OKj4pkRlc1Vwe1yg
pwEaWjTQX2G6+68JZLTynHxuFuo//Ja4zNB4XXudEg4oS9KV60ufsHDC4egpgSGpmorjFyC2r6zT
lJ9NbzDLf4GaMQ2BXOEpFfLnD1PWPxvG+7B2ZXpVVvGP7MxpYQ4KU4VGqCcV73K1tfGnJJ9DRH6p
A43lzQcULNOesDhvPz0z/WWGwInALoV5ziWRc4OQUoe2lhFTeXpmgsTbl+sR2zv1Dv9u5L5fp0Dw
FysJWWaYMEdcS/4sI28Ngy6ZDKVKM7nlDXx7Uo7/Kk+0Z/qOdzQlLpTia3zgkSHlGaKPhNfYi9nT
76g+KJfY+ZKEZBiOXqVe/X3VJLXkjty1Q/B5w4b71hCFCQTmylLxQhhPuAH55a90bW6Wbn9n3YuR
sqXtFAmkrlSoss5NTuCX7Ita3JfuTLlkm8bc4kPcVh7DivM4HIVVYOfU7pmHIeBiKIZ+iFOBChWT
2vMdgtunvtz+kFjOvaMjyz/l/84bj85YEzOxxFfpml/ZjMJIIa3YijWgCOUKvxfNvm4JknlmKl7i
IkqZX/6GIg2Z6dg+FzEjS4MVsgXyr85I+dLNSnxg8ntfI+6D8siy05Yj5JabZoO+nB1P/ofmkNCX
oie9tg7WnrFeV9axPFHEc19HHOzyAMCD8GWOuaXTjvdtuHjaKHOr5qawWLJpZqIUrkLO4aMRMUp+
SeBHzTuN7vLJHHNgXn4HSmQaowSWViMBreZQuIAsm7qRRZYqNmxjIjsX+tGeIqwSgKI23413pqvs
d+wSzs8/LoxxoFhz/BMAUipj3ijgmLKtTo8cU/vstSdODH5BEN6A5r5Xh6W8Ck/FMzxb2sCO+UGR
KvolVlCs7orOAxoJR0q4DUJoKIJ1MeLITkwFLRAjcVZW8T1sMlT/E2bHhtvPPkSZCj6C2QVwKIOH
DWgpXXWCfFXBp8p6jki5kGx76gluchrgAGHbzJu6L+sy+eKNenSC5B2yptsLUTjCPmFe+XGaH6Li
42qG2HRboKDnCoHdAhtm/dpN6NPNj6P2YGZn4GUEz1g3xx/y7y8EXqjoBY5BBINPb75VIHLtYjWj
QBPirsJJ4MsMBa0u04eM98IMHAVNqDu4aKFT4vEAuOzx9/xNx3rPNmxPaUFOEm5sOSvPOjPMChB/
5kxykaQzlLBsPSukFlYhpQ0bgWkY1oJqNdbjlTe6XyjqE7jY+S+jkngJDXQPigs1ADOA69rx+wCc
3uscBxP9NhFP+1BwiHwV5CGTnTjX046NmwYsXiWlmDlaviY/ScdOBDJlYMbcMi1ppFh7UZ60QfRo
vj4G+XskRVMlgH4UmVr8E8TcugGa3WSTZICTXzDGgSyI6x2T/YrSO+93P0vipAWpvSXIla9GsgW5
SnLcKgaIeqJqZiaiFMq7qTfoiJ25aEotVEp5Uy7nj2H5ys420rDyu4qG4wBqE3Qvk6OOzKYjgBHg
XywfyaG+9t0J0kF8E6K4wxToV+okB/Co1qKpgyN4ejZWpL8Trn+qdnCjQJdUdswylC4wFabcUfUf
gAWhopwPE7Jjm5UZ4OrxCKLz4amCk3/Xrsx4Nw6vFw5jNF0eagFYcNTX6sgxNOTGksyejhEoQWYP
qOPBivYMD3xmY7SXao7VKhCcRBlCSSBhvTiNHPTYIGsU6o9YhfuOXlkgNaZOCNNWXut26vfPQzOP
t4xRCFFFH6j62U/me8AKXpxPK4CjgLsMFhBU/DGJq3fQTHdCAyBuTLQy2Og06sdVAH6xUkNs+oQ6
4S1SssQla2D0/8jJ1iGExAWQekKGmZZGDvMFhdVKsTMfojeGMBQ3MvEf2RiXO41GzbqXouNqMFsb
w0CMJwp3rXuZZ1pBbj0Pp1MDE32U6jDOg89ZihVxSY8FeogMluZ2JACjphCA3GWQj6Al/WmPq15e
UMZNtFg16xOwmstuth1V3nTAFjbkPYX6ViGQ8QNez+wRnM4sBRKvTRANnXEzUEXkj6wOPwqlZMm+
1PF+oyZezuNHhCZMFCkX3UCLsFBJM7L912dWA/ifX6fV/tPRd7z2kAfqTum/GLDXV0mEVxNBeDIQ
Y/BJVdhBjNZ02yLONHNVGgp6ZSC/EDp9ylF+4PAjaQiMXm5vHVMEHLCViSqyhaQSJyGrElEJpgf4
pg075RGpaQ1dCSWVBTrNuxg3ZFhZCA3ogHD23A/VR4utxy/wHmscQOuJCrDiEiuA4G5qcjVo6Hr8
MwVMmJm8nR5mvbyy1WkjQZuLp66kjuwSLHrqUMvX66vPJofS+W7zhw2s985bJTdpOV6rHPTY9EDz
CuCrm9jtEYahLHsvRuBJ0qjI1gq7Z7cyawhY91p0rqOuqUHimfVJbN4wuMxY22b5ombTWkjYFX+b
YOFEjchUqWQNMMSoZrdjM1xNM74zhnjJKtG2HKwelk/DXgZ0/tttnHJYNQCuSTlvdWRLPm1aqPkL
OFOP63ebUouCHDqsdnQORUde2w5V15ZDxjDSnpnOzIy2PzNSfoKz+F67OX1F68xTgI+XzUf6rzDi
UA1Rb9bbxo07awtp+lKIlbenCNPQSOhG5aHItdxPWCXvaYxQBq/y/D4lYobTBS0+n+rJigVD+lRD
s6+ex3z/J5kbloEPCevIEMV4DilS2wcvoZDZ01SRgg1KCYbndtxxWaR2wD9+4/BPnrce0kXLqAT4
6Ax5VrPpMRkpxaIeXIctSyb8ibqcL+F6fgZWqMw+AF7ckakvtAzWquj+J258nyrFdq7DA4qhBbPN
imeNkJLP1fJrCQf/4YfVpZHz0Mv70esmtUkIY8RLoSDIK1hIn3fmtI46yr1eAVIpzmqobjPsxZiL
MIImjvAAF1vDAiK6f3eNtE8CdF0rgpU3vXlnjkweU5uySdsdNwQCDmaiI8qbNsBYtO9F4Su5OVfA
Nj+BUQ98DeGipxE2YZlkOeBW9JtyWEImgACjoeGpSfW6c+Hxf3SceuGfXI7eaU67u8vt0p8I3yIk
E8iP2SpGy2BTCbc0+mcgU798sqYIiT2PL6UusLeaivjm94IwZjAVHjpsTOBySnYF/vibtzInqDHK
xmgEVjQ9R+D9Isf9mQqHpxvysO2Wt66h5/ASQ17XtJyVxOMQ2NPLTEoEsX72+zfKQ6qClUfbE2/1
Tyq6j6pi6BUwSxCURPW3TT7L8OFhy8S0YsUWP+Jw9DuVz1o4cglu0EyurUe0KEljPXkLM4WWHGOy
wIhi9YnUZhgFG4IikJ7YMlI0V6DBBWJGviJ/KaOHSd9ol8XKooDqw/OKd0xRtRCEZBhncS65x6Ji
mf/LWnLPihQHGysUqUzut5jPM8f45+DHq8Fkj1PAdY8G2UrwKcRlcwrjr4bBGHAAZal68k/0lh0o
MrqJKxnQ+jn4R4FxL1C/uyPA/COnzoiFkSS9dZF/6KBpYsc07smv5m4WPU6diShoKUM64p/yH+LN
yVLZS6nwQwcIIX7ksdqhenWn+n7ymeDgwANbtkKbVoiKcvxWxKzoUJnNGysZ7JKfRtlAf7u223O7
8tAM7LQOilwEoMMTnaudiObkOs0Y31hdWYSaA3D6aR7QUw2A/XGQHxn+QvEHU87JP/IyKoT9MOBW
WOxmeJxLAOdlrgGN55dKurs0SzLc9LiwLHrWQrkijPk0R3+i2vhL3vb61YUJQvfOf0euDPLL4UGI
SsRgDTBH0Z/GH+kFo1EJs2ZXTt8zL3bbsf/SKGL6s2NhM5KpIPchgA5LQOdJkvMux4l+5uAaOPw0
Wtg3p+zTvh+aG2/gGYd4Yl8RpbTeHJGdf6FNgMcQo/agf6WJPWEo0y50kiCd2LD28CWzgdbPUHSe
P8OARoKeCDREuF4xZIjAHcPgJa6OjxXlvwzwBC2qtU0GSJIlCI3P30BwcO4+jmu8XHP0hbdd6y1f
/eR8/jqny5wjO2L2FKE8gT+IsZdzlDFihFx6ggneFIOZlCnefVrPDrKzPLH7M2rBKcZ6bhNBlZRp
vYR9T0k9eS8buOa7DTfShlvJeBRVBfvXyyFzVkdIvnsunYyPfD+rSJxrvjVFDfFUcJV2/GsGgGiP
+x4xB3xJgP50+kIXSeulPCod8mJxcAp4H5lR+K8RHjU/EZGi6kmPlEnbQQ4C1uScgaAF8Jlla5Sy
liwxPEOzQpmKMGbHy4j8kKDa6iykAQ+jTe609LEPRUcrZUOqaCfWKR5g+LpSq8Fo/kIViGy7OXg8
cwZIEoeEvyjOyXsrMOTvq4UTeQrwaqC0u/crjtCIKHf4DW/1SmFV9HX4LcNJ4q2Iwh6V67E9vroS
8aeKdgkQ/Ji6BkCywN6SDm/bWI5dk8zXQjJxqHgkUIgm68CzTRMddDshpTNtSR/qYMzxX7OioUjY
De2RxlvDB8uOSx07pxuIKFONgISYiSQ5aOggOLDrCVe1dDl8K06iukf2e3lTWNcDQdfNt4KgBYBE
XoSfcX0iqGayMpyY7DNc61XUINBloEtrXLDYrrF/ebyQ/Kcs+Av/FQDVF65C4SerGwBj1TOmnnd7
vgoT1N/deAb7WVnTVC9AagcgD5vuCvOV2KY702ekFVsCIxUmIlxL/sh3AFGmL88wNABwSm5OhCp+
hDi+Pk7pcboajst075fc0mQVTF98L46/Epm8O6LEgbiEUQyocqCfpwaFwl7GQVkQPmXiJ/sZhmxE
2uUv9bk7Q32pFrheUZGkDFS4rJCRvJKMpolFzrkx+vRE69bgMkqjTWt5jQsY2LdibHlG2EqIA6BH
Gm3cV35MylmR81EL6jHwdC7ZUJ2YSKs54tE5HgE1Kgz0XQxYEOX8MBeRO5lCQpKT4ut+d/CZYlFx
XCLT9kQTQc4A2c4gtZBj9h4xSOdp0jHXaHeu+iOlhj+x1GrH6nczu3BeoDQZm7NIIGjZLU7VX36U
EtCtwgDUYpjWuPWC5frIf/xACQLN9DTMhA2mb3tU5CAKEa/P7X7P3vEbvQdQa+R/YljIZFiprnNe
fVuX8D5PzxERQUw5RtZft1fiT4L7E0/2yRz8RLiCYjY8oNSjuW1o5ydAUTSReOjAPkZlKrANttyZ
6jCnAGm6h6nmNiLoh62LuuhKh0ymM31OgYO7TOFfg9bpSHEHoerwYX+If4VT8xPOxZ8ISiaZl6fs
zo0xfly8sWyUz2eyOdpmHrzCkYjYmIF/hFdqeSJGuomooK/6BHTFaMRFxCBw4eKcgCi1uGwOQmrD
C5FKbPuz3JqYzEC15694E/VlVtAegzi3GcRSfUJM/Gjc0RyhV9l/njKwZ9mRmI+0jDD6cvfztCub
qwjtjRFTF8Tg14ephlh4ZLf58vZzS3kvGq1APrswsgmAKJRqZgRTRGT+IxWpVa1vthvAcIXCq+gi
0fXdO1CDouX6llUau6PbY07LhRhp/pCSfwrQjwYG0xcj5ephW/iED1J6i7M0R+cA1cMopAXeOVw2
8o+N2O1dWX9jqErHP1LUhrvsnfx4mczrkGZoIttA44mJ9WKTCVlaEnpGBSyOp3HB1UddnALAgm3O
CNLBp8IhYT5QgFIHAT2d+bQiVF3MkjGjKnB5xpFAtB3R83L0VnOEhgdVFMCIjj5L84AA/N28DnAz
/AubhmJ5YhGhG4F4a65bkp4YsWKAo/gBP0dqftEEmGySNd+TXtotxys2t8wQ0IdiLQP8EeGiZDwp
+eACDO6Z1kXwaOHTYy3Gac1Xpt8l34EhHFenxHmW5UhKNhX3b3cGYCCgmfw0RzhKlgTR7WVaPJOQ
SnKEhpC8JrOhINyNJ74xgMwa0kss+JZr6Ft2ogEsNqIaxPRIfQqAFA0jzo3gZfPwDLF8xf9JRXGa
3V/IQzDW1dnDpQGVTBQ324CLcgb2HYNaBJ/W2pgJDuVahzf3cqSebrEbspZR+7DFmf4qSvy/bUkN
lCqUEvcfcPMUFxLPZ6N7MeWhciJSjsmLRjqm/I1Hcn43AmU6DxNSrQoTrw+40xARWn+PkG49cjU9
D+E63uC4VD8WJ95xQf7M4tLnU16ixVu59Eo3vgc9BtuWSo/HAwcDZmLgR5V7xhb629Tw6Cn0g1+2
8IxIRUObPM8LyKeJe9sJ8V5fqIsSramSspjDiO4QY6pJl6DBzYaI2fhhzrwMz0uKGU5D1jhGFuTD
sPQjUdl61ngEstzR6kBoYFsQQgC/bOCaZNjPQ5x4QU6/T2tel0cnHQOgLU2ieI91DcpQYSOpIYW0
0lIJRSHc3yzA6FatU6XcKvsy1sXDRIUM4MKPSN5Y2r2s3I4I5aQ9dQlwT8UX0wMlLAlmlCfjmxzP
J90Hl+TiRsgsARAeBICM4bXsXtVWw/8lvm5YkSM1/ie3YFYQhZhMR1jHvuACxRl/0LRpCk4/M1iU
9y0RqH3XLtcVgV73Ll6+J8lx/sDl+vOSMTeCNZ37cbsak6pnu2A1kCqZQxYOMBsScBqGPhxk28dz
7OVfGRxxdMvrTBNYdI90eQpRQKwIyhQfg89RzJ/NJpIqfMcncFh3P048/bcsj179UEgLIySEF0xI
pg0qozm9kZPMycGUo2qQtE6tl//Z+pazzvK6Q/buGftwnKbGgvcM7wH/YyrGFM+nPphgnRgzBEuc
t2pG09W2dOTYuyTDUw5dGFAXkIGh2+G5G4dsvNqO7fBAlOYex5hq5v5c6+ACePkTEXTsSiYIMocJ
ozUjc4U10hc0GX0s+b8HOQGADsREsVn/Hyvp+jR8rOGIP3gQ3NDEFN1DCvfghS7E+1WJVbIHGMTa
CrnIdAiL7xiPdT/QMA4PBt4bWm7Kadg8gLPzGYUFCo227PcfdjV+bMUElI5xFZphOEMYMoXbQ4al
7F10YAPXqTgRdO0vZRIDEh7W+Mm8JAtfblwJvlyGvVkDjmQV7Ftx3WLrFYtchjRwtHQWN3OgosME
tSM5pC1c8GtYZ4JgM1Qnv/1dhA2S0rOyCVQlO6ncxCFESQfVO3x2RHVTIks7QZl+oJZmm96GJMex
1HZk6lPUNZL+EmhWMMfHJ3BEwRKtsr/D8ryPyu12t2Yk2h9gVmK19StLIblGKq3kBMp5DqgqZl0x
xoQmkNb1fQJBojQTi3jRtCb0VpQjqy6JGsS/GDkI5pJHAbxORusM3X+CifBQOTrVFJua66pHgeB1
ELhan/XFJOR4va7jelFQWCBtlhLyadWyWdeaRzbqoeNr2ufTh2EtqeeUYNgFFHvO4CcYxsyjqZ4m
auxsI5mpOHEcFYkmngfO/MzH6GB/bj5j17zdiMSBUwliVwnj8MoM/pqKrzduD/1xNAf723Offalm
KpGmWrKP52U+Es2SAvbPj0O9v0vHwsOcgcdFMhYFK4NjWg7sXf0ufugkS/OiTzZu7jbqFYsvJzWw
/4TVNeaOlOr/XaKAZNW9jtXbmvkcmcrS8wZU6lNCN4ORw/xQkGL+6KeQnVGctNkdg5pvkkziTwI2
IPJn1nEQFDu65foYJ/jRFMHkYSg7nb3bLlHk3ui54elcjAkjnmHmbqt3p5lSvciDhVUFpNFgbIcp
yxh9d7FL/iGChaSsJS6/7II5uOnH8/o3O+4bhLktRW/JZf2AfCbO4eoB1QSn5XZHPtJ1vg1J8GF1
za6HkTYGa/jhNC0oFLALovrPivHj3HKD7Fg6x08pf/ptPOOvfJOUyxm/ziQ8gADluz1qDaqoW1ek
esQKvcY3j0eAXKjEqz6dn2iE95zuq8c4py+S59M4+r8BVAa8v7H5xxYFTj8+KGmXPzFWYiiHAQE5
vlSGMOxwMNwPQFI2TTqV34vZ/VdMcgbEJOrGLSo+0HGIQB2WyScb3PczBEvH/JRGl1PMUkJ9L3wt
9rp2d3Qra3dHbw76Cppj/uuIkmf8ByJG/PRHprFwR6qgVLYeGx4jWQ4ETypIg8r0YLz9kI1de7xb
uiyqaUheRixwckfXw4aOVd/Ccd596Q7kdpigDD3TTRZNb90Kx5PfLerPhb56EA9woSDpzuw69R8a
WVm8izludAs0OzQIOgHkHWKtuqKBJPfKeg3ivAYcJ+alOZ6g2ZW6E7LBDN97TkPOXzqc/hOFGN0H
FqhfJeBhfoPjPsIGiFEn9jxSyPNTzpDhNkHS89DnFATYCpD8kULV7WSeaUKuLOlg9nfcTY91LK/6
OCzBTYASTfVfI89/cBuS+miVt3vAuzB+lbHiYGYdHiOMne7z0+DflSOx5YwED4/I2Wiek6T8kq0q
PAdEqlDoKLvy5Xgf7agQGNFyehpzzo3UpRajhFYbF5KEr560Tf8lafYePRBGuhpPafBdVzwRDV6Q
PMYfzWSGcTfzTalZskb/sYLz2fX75Ss1R4JLM/83CxpcEBEh0CvL9ALtxSzlFyI8nB3HDbNJPyOX
wKdoL0KCpp2GLZj/mU/PHG7BSxZVrE8GNz6xM7DnqKbmxCcpEcNC/qWMr9IBdw/I4VTcVOriyNaH
er6G6cztWB/bG0em1cH/7OMzAt+DTtpvobz6jVowBkdm29MIYckpkTaIRnQQ4r8fOFaLM1ulA62+
B+0H0gbIwU9Q1EqGlE72ka4SNDfarh/ZLLL5V2mHCIknNVILiptOhrX3EYcp6rSTEPwu4HWHjLYU
tez3kBpP+Cn6qPTu6wGX7GghE20OqTwDCnDXsERknUJkkFJpz2vwl1E1N4Gnqq3n4EUik4IHV9Mn
v9J9GJSHl44R38ciSjCKn1xFj7Kf+dMjzSxqErygDqA0tfKa8LD/Pp817tpwf/AZkjEeQ1EhSjvI
G8WNHLVVOVeFcgUAVVEV8mXUp4akqICKlV+Kgc/BjU/FFuAlFBUoDpc4YhWdAEjmgWoDA2L6qIGh
zqAIkPC8r2lR9Z26WSIFP6D5LoqYGVID0FhiEMJI1REtKRpdQzfWaCpLL1CfpOuismJNFPfRDB9Y
cxPjLkGgr28dZJcbM9Orszq99kdo5vTZps+cKWkeKTXT17oUQ1FZmPp29iSjmCzVkrGqkVxdBw9O
vGvklBexkexxbVQM3RCEU9qZmIcN/A8oxdLCD5qBM+YqqDwRdtDtKtN3DtYv86l7qFfv9GT6G1w6
/oXDxEnLpANCDnV8TgOI/yYX5WHxr4MUg0PHGYGrn+TLrU43FsGcMUnsMB//POcL7eHE4tCowyop
mV7M7BUeKxHpmpNjxuYCKsDihJA9ZKtlSCzNa7/YUztHZFfeUQ/t/phLKOme1DqSuWoK5oesvo7D
4wapNvCq8GgmOhB8jlS2JunGNoMyXyHQ+FnidyYvzDlLIVPS0WeIgkjaA9b0z7TnxiOOz1PwYYC3
zHBo5K/B+CkJ0BS+q/FSNLMOXRgCkwfsvezIQcLlA8w1CN06wsqNclYWcnjyNOuBH0uBTBrlrpHb
0IGOkGMJFkbdD5znZNDeIu7m+BQlEv0WpfDM0gnE4NkkMlvBJOsDc8XoSB0MyxaYX4QPKNNwh4Me
/DCgf+Oipcs74dNG8Ff/1skpnKnxk4Qr8yLlGwiXQ6R3jW0PUhYYElNUfXYatDDq42BTZVBIAOYj
zEXygCUvhykqKADIjVJtOg8PxcYfimIkDy2XlHANr2C1S7UUncAPDcY0WPKSHR4wc2/ZWHA9WSFs
DhEPpv3cfB78UwPDj2fbRioKmodz4aW37ZFfMAHx/W0rKoStBcbf+pj/OfJBQxl/eyf4KjY0mhly
0WcDueKMtL/NHFtECZ9uJ56uYudkCBE1YfByHE/Tzyo6rC/4UNK2TrIFxuDO+2h3caAWEx2rFdSM
odDESxNBnsVLFDH4p5qPd1H/0HJrg4GwLDAcPEOYXf6bEj7xJmCywLMW2xlaGh9fB0PFzQzVDJFN
6GBkvS0XEpQPmDemMF9vScJ4h3v1u4XmhUCQhYq7o0iJvLOUL+KDUD3IZsIIqsbRrUv2rdW6fok7
g3FxfWCBG2KDKW2lkTazqm5Wp6OgUbs3Mo4TLgQOiBKu4vW5WL9mij0RddIcD6T4kYQJvHn/OJc0
k7gPALFpphHJc6RutOF6ruNNga9TzKvLcmaz+x0UJg4AmUCRsvFmUBW0Q/g5DF+NOnRCqoXJJf71
PCEYMG8m6Q35dRp2QLcFE9y4HX2+80WGSvWkf4NylonCkcPnf4UbMAkNB08g4TSrT/q/bGZJ8gDC
yHHVSH1P+T9AYzOhxAFhyes0g3/V0mlEQ4qz01kfjrgV7HqIAkZOqnWuRk4Z0BG1vOIOBqa0XOCO
aAjYfdH+xQXxQ33gl+tbQgbg0ui4b0GCD88rru3g6OLjzBhMeAKU9jF0nLUD4c/FMxfgnOXIG5SP
zYp7EgfBJGs2fjTTl9qHQxoFjAoFlZhlX7ajTq0D0PjCkRlXzDTetFRvF6dZWGHSl3SRwM2FQsQ7
simJ9x6uoZTiSIfEXFuzvk0D0a3RxEen5q8hfcoL8z26pmqkFjSQojKBR09KkoikKqtMNGeDWcCn
d1D4RFMqrlx5Ztc1pCKmuU9Y8AM5yYnJlIQz0jqwGH40VzyVHaZa8PMwivFXLSJbBfD8/CNzaWRf
xY96409kB6aLJs0z7eBI+sAH2HjABHqIuLxu/9qTimoefXZmrECJAINBYVzmtBTQAtMbY/Q2xZy9
Q5hxrnZUQhpm1Xhmv4qing0L05kFZNGSY8ybnMwQyt8zEl0sS0rsUlnm7kQkjclT8f8AWZXMyGhn
lG97UAPie7MzpkABC9v6YWNLOWk9iS67n/Gduu/XpAJ0rlBWHLB5wDIKMA3rxXeBkO6MZAVKIFcH
95ZIJMaAxKKB2pTrTK4UmLudKf96lBFiT3Mk46MAGgvlldFFVmqVaERYsxMyaIesG0GqzimTqCRM
ak45kKIduxhPtQW3A45dhySLuwLeHGF51F7ot0hvgKNJR0DAih+wetKwOn8ou+qWGgESjEuIfJFT
/4m975/lqEX81119EkGRtBKwSO4A58EAbvAOhObOkJkOrTgMSBliLiN0ajB22clRj3DMUaLprQiU
5jZSw1VwnM1+QxA5oqkLmsAojsqLGj7v4/QzRJ/jK2w3ykfQJmydWI5AC8xk0XiSoXttFZRtNpN+
Y3VL27PHQ12DajN0NFJmAff0WXv4kt/Z0WjOTOzfzaCXIy27s4ikOWIcZK5a9JrbwrG6QN/wd3rS
GYXNHKOBlZ8PADuNkDafkYwo9nBEnzim56r8UXRhgLk1X6s70VG4gLbSKqphi7/uil3zgBkiwao5
a5eThpMtl2wllBXd2tKD0S3vNesCqFKtDRCDmdbCb2SrRtf9QOQcT4krB0gKXfgDbMV3mQioJp0b
mO1kZLO2U0ChacSMAP1O+cU7jaQexIfx4z5O8rcp3bmPpH9gPHakQPWdHpwUiVCbMYsGjFTOh4vp
y/uAGb6drKF8feWVylxQWC44tM+1gaBCiWs42tMuKamcsfFf1bjsU2odC2bS8MaNLEcR3NrlMyZ6
0k1y0M37puGCreiNGk08En6ilc9G7EijXfJP78NQ83fnHtui7N+t51irVsBxUFHKQtlqtD4VEKAp
h1pL5aO9oPGfOajCqjcCW5EByZklozFAjO27nNNv6ea+ZC2rGuIM9FNf6bFotsIzLlS4RZU3Roov
Cg6IaMNua9Ysz66Itls+TZjNX3cjbWkLJc5oni0WWGHAoTLUGVJMDAWKDMVewMo1zn2KHGMekfgk
fZW9lk0EXV82mMWkW7Hj0DHGoI9NxF1WSDRxhE8t5Z9gBJhQ2Z19g22PAbF3cECButlqbAgupAbT
7MtwwMyuvBBoi20G/StT5zKy+i96BYMoOR3qVANbMVU4BjM5KP+WqIkRKWq5HTCBcYUB7ZFeN6IF
oIE0q6ks4HAtIVFGPiUz03EqbYI2ODg416EPQynccZYYuzKlhdBQn5IZVqJhcyaG9l0x/uoqoNra
g3VNzjzghqaUvQb7McSWosGdvOvi6rN5JOE4S7O5aJgrmyarTWricYnzWWmzvAFF0zEOXuS0oeA4
2b1zdFAw45krJywTK+HLRuspIvRF73ZgaWvYbPUOMncaUZ937y0UDr6jXPdjBN7U7WimMYC/j2i7
OGpIDMlyJMKoo6kt4P9xhxA8gQkcI+CaML2EtrUrqIb6/fzNYG0xmups+u6fAg6MjVF9dOIH8lUp
uWL+eFQOHc4kOV2H41NhF9X9yOAifHFT6h4liHKoLFgpGx+eUN3v9ULvQG9Gt+EGPgzzDMbQ6Bl4
s4IBSkyMOwqrB1Krk69QZunJz2dGIGXh453fn+IPbuEnFjLbzDYIG0V8WnHrCtuvUSE19UCVdZl1
TlB2unL9x3flim84sARy74z5RyTjyz65XYIjviTp7mXbuRvsxHuGm0v8lQMGIQGDHKpkeryqh2GE
Tdfd3IziKkA4In/iE6Ac3RRbAk4A3XnXUdTVcMQe65xQPVev3OMtRQZg93xtJpMKm4O4wPEg1CQa
lt9pRyb5jqXxuQ4Lnqn5CeDUxNlQc9Kf92NffQiKYNgYtu63VyuyZZkAoM4iGavxoxkM1QlsHldQ
NdRnMGambbwVyTpdkhF5mTMvcA1Doyyi0DZhIY63n12lomNACkG/8MeWeTdk5dcTuPIvrG9P3y6w
gEKv7W/KgC+Fk3pnRHS3A/cxYbzBXNFySJ5tqkGkDJlaPOTDeX6Ou255sBS68EwicZ2x3WDeJ7gg
MTxKQygHrYRIZv7rSuXrpR2CTYpXXsslDMfbqTU6lfsvSvOB6NAHXyb5OrXQuZhHIViBko7dQBsz
eGxjtCthQP5Qm0+8k7YqALTGH+QwxF+xs4ayeir9V28hHom9XP2ZtxRwK4WZru1unL5Jwk/J/hC1
b8+1ElHcwowK2qQj0JI+monu9nxJsDqA+8h4dAJ3CiN9IkIsmMBIF8/nMXn1VOvsI0zj2sLa2wK0
dUroXIYqf5jgNTx4kMAhm+yY7+yjV0vUihJGuGZTuCnefsKCGiEhR62pdecDc845SEEV0vAjIiLa
hlAtzAlgPJTYUqKW8CjlSQWFsh7bZ6yiVOio1moc17H06AS5UD/I8DmKURhFxwXoKVGJ12pxt9y5
RSbfZYngu5GjAXLbZyxGm//cye9+1I0Wn8eFOJOSemt2rqYMNo1wu4hptA85ICEI0PQB6nJmQmNR
nIy/sBLMROfiyyupClxaxMPwUbIi5DQhrQxDqRmodNGdKYmErlaDLn3HKZrFQOTG7TWRbB3q5gik
2z7ToLoc0Pfir9U3y6eZxv0z8DTIVt+8ZLB8buF4kaRWN5EmKBjiMwCiOL4gxjuGTbPjmgf/RV/J
MR3uacL7Ji+h0VAv/h9L57EcN5ZE0S9CBLzZFoveO5HSBiHTRMF7975+TiZnM9E9UpNVwDOZN6+J
J5ZG0RKuUdDFrgeeOxag0fRp5vH0vE579oNoFUJ+KmQAWgSowju34+3PWnUF/rjIqVCeg+DgF3A5
ujwVy9inD4UFy4QZt+0iYXey6Bg5zCutNN/evMAyt8wbhIxKzVZgbfDgpcRwaeIgXExY3OAXHpsh
wQlgr7vuKl7KAJlhDr2Lj1X+wOCwPG8ytog1dq592XgBqitq+BvqWzTA4LZUEvSdSj0hFPpS58Wj
L6sH708SE7ATwCAeHyASzHEZ8+nm8q48RJSvfmzbZOqwgcUaHOWyd52B7d+vdS1UqqV9Hrbdu1Z2
31LBv4SgsL8uJpZpW1a8UsqvlOl+QLh2N5IAsgGxeEm//VlaTvLBwZ6T88s/bwa8OIoJ13FaXZmz
BAQjev47FSDdMptQ6msr5bSIRPCzILdGUgthr5yifyqQXDF5ecuN7VICsEWg8HGmwEMfXNppddUZ
eaCXEYK7O4ZO8bm4hCujXOdxiGmKO/h11X0koUleY4p74SMrF6BFw8pey4HNSAX2bryqT27UKy8y
ITqHMv3xrbARQXKzD/u1EQc142NlqUwLnMU2qsrk33d8O00li7t56iK3OkzTSkL2SJtkLQhI1Ny4
ycfuQY0f1e6HyBWNy7VazsMBcOmZqRfFthgRqD94k3GoFOiJbizKk2MUEPOukfENh8Gz5fDnqGQt
FtoUmjM6nfCsYY0ymRc7U5c6Tnkj5oTWZdgXIqFmDh0ZTUGFIiL9ZIAJXZvpEUDcsVAGUciB2eDK
iriXqtsQsaOiNjVvbUdw9mwRHFkIP5DvQco8biB0qcw1BDW1ASsPzczxHc08qwIK0tHqm3+ybJeS
SyZCMXe5wI/WLE3MmotHango+JHAD9x12U5KFJynawyPb0BAYQNznv3OEoFUxOxmdZEV5ZGHu4c3
I7cR96AoxxE0YlbHZJtlZdVYjQ/rsN2ZXT4FJLdLvCjIGathSfktx3FboGkZsl/Ku8F+v33WYREW
YqDbxY45LAsWRs8dO6m/dJwWjgizuHP4VuaWGTV+qoHgQExfgC4CQB7D7Sk9VDnl820WgoYR+8DE
CobTmEhuOJ72N9AqoPQUsHFsl13imqg5d2Fj/msJQiKOgeCjlcX8ZC8O0S4k6zLT95FTi8N0WUc+
ts20GGO7Jt/BQHYYyQMqif4AdvtaEe/atVQ2jhS2otID/2LwHOZ4NjMZsjGQ+0WASXOsnCw9x1u7
4FEEAF9JyChpiij2TmmHMTpGSA4E0TiRO4KwCqaez8mUQfcPWOfq/7FiML5W3DxqAPXdUcBEv/Ai
trBax0YiNVzw2F6wL1dDQBnwyniqRQ6mg0sxYI4T0J24on3wdy4iRbTCIqivSyyaqMd6LECwBfha
dwAcrUaIFGY6tnMn2jNXDOlTEG3ki1PRlQj0OYKReHBKVh4h99kpY6tgAvgTdSv/Xc8I3sLP1pWW
EQ+ErMRWSPRZ7QyeW8qsuREUdBcnJ4fIorgFErNnNj6NWM8HNu72q3WEuGswF858IPXVoT4ioqK4
ziBbMNZAfZvOVvdaJz3zB5iJeF7t72Lwo808NL9LYaCdiaN5O4wE/CXSEVAlH9XO015gY669ukUk
7XtJ43nUVOa1TklX2zhg13l7Tgd7PqTpEt7WZBVe52mYQPflq/YNHdWMb4QNOPLWdyi20w6WmO8s
FT15xAU+SFrJyfCvfvXgN8NXOcjrBnLDkE1A+oQHA3Obsai8dW3/rEH8OyWhyIcKSpMZhxcZ3kdk
c3OQ4xzymOar97TjxYANB0QlWJ3U6/zhJZG9ENIrmKjo+gBMxXFT5gTlLkAtQZg64UK1KXgru3z1
eN+21TJ3TezuvgRAe1spuvB+pFTRKSRVBvwQikaOaHcpLjSIGGEd2S9E2Z35uxwHGEwTOhj8INU9
vWoiStRB1Aee8PT5Q7igC2iajUeBbuoVu+GjnvVLDKJvaozarX5sbjjnCZF2qHUKG7qnMD7U+MWD
lHmhzDx4Cs+FBNozILRuB8CDYUMdM+wo2oqFgnpkIH5jlUH2bhue6FIVNziTRdfJOj716dZgesv3
w8gmfhh2wI0hpzYZoQAuFocyUqK3YRZhAkII9CQ1E8fu9NhwWmAat0QvkHbSKy/fTx96E6jHW7N5
2Q/did8pzTtHsbhr8vp2Yq7AXiO63TtvhJQ1WJgueCcYAFyrFF2NjzoCq2KUJQPhhefWKpdOI40x
pmIAdxHkNuXSCGZhmaU5YrrZvHsCEIrLDDdQ8ajnsRzsim4wUBL7Cs6Ihci7g8FfA/Uk7ypdaHzm
MGW1DYbX7bKAAYrbH6uhgcN7AW7NRisr/spjQTIXiHnZv6kIj4FlhF8PL8kugG3smeyQNQC9VCl5
XDPnF+8T+O5Uc/gXwsrk12C7E2POZPeQJcSEVZzLrZWbXsPhV7ot5QmKm7qKwIUArtwRDN+ZSjjs
3nHmSqlj/0/u5H++E4a6ACNQhjJ02/98jzNYXJXbGME1YUN2DOX9xO/U8Q+882ySTxlQqw5o9cNk
Wg79BM3nxKlfN0AZBfAa4ZW/FE6wa5IxxagCw7NPglo4WTJOFjVG0cAsxf9Frg8nsTzropoCmXEq
shieutWzuOIAZVLGjXxQv04RzYpjMbOC/V2F0vIPQukkkpbp7uYx0cOzC7+WLz/mTMWMEjMzjwfw
rVIv+MFmZj+1aIi1EM9WChDgJhoeu3nyIhoqYeR4FZxGH5knf8bfjBLJZx4o3m0j+oyT5D3ZMw2D
sOgleEBd7MYdgCPbxeq/xtA01nGEJHzoMNtP5DgQIZ2/UfeSHwDuJwpf3+INjCJQwV2FKYLc5xnu
G49KDxhtiiWlreBK99mOk80Pqb7srLwnruAXxU94sDfwms3ZP82yXNjyBYVUwPO4Ve4HMZisheAa
OkN1k0VTf67m1Oh4HIhlnHFtwUE5JvykdtVV2/wlOfNea3bMKFYOc0F1SDQ4S73FnJ3K/B+gLRgR
TUV74iIUG0fgL/BGgPxzGWEjdwZ/8cAiF8enhqBtjht8/xrReBTd37FCM2VvoDJtRTctjoMiY1E6
rTpPYWsFYCUyU/AAno04LWsKvNp3gUFwZ25Nw3cBBirEyiEOQdDWjcwwe8NKSQoLcWzL9uIt6qjC
Zdip3ZOYWSk/ekxCjLA5kvRFomD8hC/LtRtU7FVo4CCXALTAPaWHTtdxFu/dWibQDxHox7MTHf0h
+qMN+rfGX8Ji1SRIqltFpLU7/lZfJwzc1NlNuR2CTYwnDrGFKcitZu8Vsl1UyBDhCMVxzntj/36X
GW2DNyw+hRfK9xSqJNJM+VIcbor8Mw3yqWg4JbVAFMsKf1740eLK8Z2UkgKcE7WIMCH+LGOR1vSi
YlK8rMBBAfUONOtVkvR6TgPbgKbFU07NQ1WAYrvjlYxMCs/Hjo1aTrxrVgWVmMsbojZlxl7gAbzB
STwCh2Qd15Zsc/ThX36BYGCPmz/SlS9C7lZxeukAKpuMN6cCVTy9pytralvchAH91bcPNV73tuYk
SGf0b5cCCqHpZBlBZ+W04kJsTnZ6W2HGHNMr2ljA+74MeWTR+mg20aiCHIidmaSoyGhxJDOHmx5G
k0lFKCYphGpXYJhyXhaOE35MjN5vT43v5iK12G+G1K49yCeoWrQUtxyv/bUMbDSdoDETgTmKjzXk
PetPWY909BIBqLk2fsJRUsDHuRjmPP3/gHeIiH6n6aXfNtDQDs2IgyKBLjbhyPti/kVMO1/NCTXW
EAT1f/g9MbNS1a9hhzduXyxnDDTci2lpp4elhEbFN43DYz73671naOFOeV9ebS0kf3br/mo6knFB
sOr/rBRvUlOWZjkrsKu5FcaRNbGlaHjl2rRaGxJ21o8H+LgtmdqsqoaMy/MBk+vbAOEX2SLJ4s83
fu078XGZ2YFnRdiaJ/SoJ+c8ws7gxnOd0r3agqx/cww64kMTS5RxY5FYGMV98GNZOCSsCk4H1Q33
MFYQCWY1Ama4NlTpZRk5SDEM92FmIbS2J9oqxf0p0BBLdUtxr+6bDBGp6LZSfDJRIZJ2BXfQk8lC
BoYDIkhb5W22fRyyyQ/OGm8a7pjlRi/expEfeb3bXxQNPY1XCAjh0oYN3VYmxyF1w48Fkfl9QkN0
llR5dy3WSVEFNYn87G/hbGSg2jDyKX4jFJ8vl2E5vSFdz18bOU8xreZbpqAOTZ39svDtotDDq5yl
BkwzcfppCWel/AeezXIuEPvewCsHTPS2PQDRw0Az45+lCtxxaFtWqZukRpRiJkIeeh1JZBpJhqyM
gOslyhc4IGbrh2evWMNLNaZEQoehtIR0VXVU/nB8qwGQKJeXKpvh/dFQjy73hqhRNS1nlVzOzOPW
LyRWQLT9kc8hMyQUdiblhcT58rLPzf5zGbaXdcP+wEPcf0XpBQ5twxiJyBiFhb9P5nbh7ujZqrnh
FrbIHStCt2Kmf5qmvyqGNynVv25FvlqbnQ8o01+iLGQDDByHxRxtZ4Yy+t6q+R1DJ3m3SE2E+yp0
PDFIZwGhcuu4PItuQsSCc5jEiEqg8Lgw6LJYHoeB+caTe09NVD405sT1MVi8OryUyostrRPSdu3m
g4grXJUiaCSQi+ZXn+iSuzYRiY1HM1fgtYrJ4EJ6rpXl6302sf2jSDJONs5os0it1YwyNZ7JJY93
GsO8swlKSVPrr07CJehOKNIXipJFeXQ6T3opHmByfJ97PWi7kD/yfvvMtvppWPLzTThiNhTsMxW9
CgeGdKH/C2+Wll7VIWBqwBDjBNinYAWr+WM1C6yOBi2LWJtEppy/JO9DM73N7hOfJO5JIiFfeyH6
CClmTSlWvI22095kUokhrjqxF6J6HRKGPRE4ah+P2Izn6YfXwZjcMOUjIQ2UhNN2mSh5CkSMnisS
dzLR3nROr8BRhuI+DhC0a/rb6FPYYluOLphl6PtwZsQ5WS/DYSS7RTQxZY1BQCW0jQBlXcBNDfTL
v4U8Et2MVKANAOfE0lfv3cKRdB6WwEdGH/FWjGOGoJJSYdiA0fRjcKdRXgoOL5MVkHk8gyJwLbUx
bVJOByhMM64p8g1mZr0zxWLZ2NWV55b5EZf+7mjq7V3g5MbmBsTPiw5PCHyAkdiqz+xLQmNCLDtA
lTyPqUHT2sW9FpVDzO/TfoxjoXg0krW9zH72HkmqCTR6qjD1XSVl0EopZBea0G8HZOy0/DE4xxEC
8XzEFe3tcnRHNZeyZzPriMgHuDA5olyIb3ykOn+0UprsnrLpLl6H5LiIDHCA5fgUScsBnWa/tkTU
X9T+a+JmSNyYBqI6ZhKcVjuqyuWzQVt36HBL+rY7ExvXZeApDQy77xRsVKf5ZQ4dYEV7Cs9C09d3
S1psP0i0SC4ii4EhSTq0tr3Z/3/wDxlj5rOGKOJjA6vovKA6Bm4T53HTybVJMXtd9y1iOz9cfhcd
t9Di0rAVGWMezRbSiY26nSOnw1DohOxfL/ch5YWbE0eqyevpmhOePm+HgFSAn8hbZDxSJe0PbxMg
rQZHUPlO387ppVPu//jm7aOi8xqDGOViyHOaP80kUOyGkrgJOO+tBvW9/P+LxQlt5fjJraA9x1Gg
bt4d8xBiOcWKn1yF9chh8xaJvSN2YFz46VQ9QS3sWb6ltV1vlBOMsBgQQAMAQRMDy297z4BOUgbf
yw4ELQkog5k/vTb7NRjc8slhwUhO8tigObCIe65s2kCKbErlG7W7NG7wog4t5DaAm3rBtZL8+C8Z
xyrdALbZRHllefyYkhn91ZhSwymIMJ5maiDShw5DO3owV0R3GAv1VByvIEVIQcoH05h7Lc0gOdy2
pKGoLbo+2MKVSypj6WmSu1bEsVgv6kBqARwcoKHhU4NnCSwPINHyiNSfsixlIF/BNj8nqa06Uwvk
2IPtrNalamxTyCC6SMAXPJ8mbREr4KhK/LcRfu8frCAgfHsjyo0dXQdjY2ZWUBnsWLJMCYZ+Ipl7
+h2yJu4yBtBMOWEojJGwK0aORx8+zGUUUKQTdwKdA8YpxCMaRPiglBpQoZDV8bwGiCUXURUPBNVV
BZwFqeQ9r/C/sObnYltA7qzDdmpRhk8syvOkbUgoDDBPaMSRornOLMP2AUirG/LOAJh63LCOMID/
IsdnPAZ9BM0DdzJbnoA3stDjhCVi28BT0CqqGXZlb8cweCCwn5jmwqTwbViVEU6beLUnIPicY367
rnCEu8nZz/wyrJ+zAJcHO4ac3TIr/wSmA27eGGCvxQTluYv9K7vjFOG/HE/QvKB6BS7mG0ENWJxO
ONpHGMsjKsZdrMITQPvJjCdzbZ+Q3ukcX62721nMlogUuVxJcDnjQCUmlzWI1kDYZY0ZXzTUJtu5
iGLDIm0ozLSK8Qy9laQ6jLAoDsbl6jaWID6eHLfE2z6oM62+DqtD7zkF1/bK+hKypsKx0pJkkwwi
8/pvUVRQEKzqb3TiH5hR/kN8cNRMKh7aZxzQKYi6eskp5QpD9ATTsmvsYn0mVoyycXj43leS4rEw
lbkdECgd/ZV1UXiwdvycNsNDWAQ1Ch2lYEHqH9BM/fjEcdo96BdRY4oVKxyyyTsmBrRjviQQK4VL
b2f+g+RGrwgRFKrYPHI5CNGScCJhgeQxPLyPZ+59HTCSSSlRlK45t5DEUXxzUwDyNIz6RDZXWty0
FowD0K3lOZrR1qOzt3EYBP4Svb+/PMcEoAER0Ykpcu4PFJCDvCb1rJKMprUBW44hz61l9mGlwR0C
KqpSPoNP4u5ZU7iwvkSDq0G7SjovuvBavVzsIr/SjkYOQ9H4o9b4t7CANEXKgD95Tbo+wh3GhaX0
uBFaa30zATMKD6+cc3AjQOJQsBzqTArw4QGo8BX6DTQ/F43dButeIjgKG5G/Lx2z/6KudnprZgZF
/lK9+bDiWXe0sBlTQpHZfbYVSHDG7O6C/vsL9gZcw3GafxKyS5UdFXBJnMp+OQ1DZR8m164+6Gp5
sF65NA72f3R2w8Zpjq0NxMomhRlkYBOS58O/Di3Qe7EL4AGM8M1BQHV3Zi9Y8vPecYDM3Oy9CM2M
q49PUtjROnmxRU0iPi6DZ61QHVBHJkfo595OaqtV4Kgn1vZFRE+hmDESLbBRiSkaXM65paZb8Cbu
vrTyZOJSR5dKnh5zGRZjUm8tgqPXrH2ZabIhBBRWc2+fGTNyM0iISDP244l7DU8ARgeDgDLNWIVP
cmHfYFkC8UK6mqGGJunjLrELQIb347M106xHxqf3LOv9o1jsEOPfpJ5/WoF/A634q0G7bS1yebjW
jwIjCypBBqZdM//UK1yEwT3n9lXMhXbPFQU3wZena6+0igYkGtSQqhOywPq4xC2zKUCSoYc91xTU
Q2pspbiuxy/QubcFrIuYQZZxgC2ICgBQQwCoAP3y3OCVZlCEWISIk5uMxoX8UhxmZAYsxj0kWTGY
FYghq2RSvargjuZIjhF9FQYkyhP7FRsZD1gIPy1LoI/ifzHsbLbRkXKetDLq9Tq/QWfCtVihgvA6
/6bAQMKqmcnQxuCkX1CpYCNzr1+E3Jn1QKeDbgCHzXECKV1HBp54VHLS4fB0sEOhLjtiyoS9HxxJ
gGsH1+aVHR8PJYdEncLfhd7yarCuZYqe3Kt/FBcuB6GLLaW3ya9seZeYxUeVMLTz9q8SYdUvQtOA
vJG2FDUHZDxmF8QLcXbP2TwhpPGRDyfN9kY3EZ8zbJrOCRgdz7rW6c4Tk2SX6j1GTctbGJmaZchh
mq7hWISGdNyT8L9msPi5vZT1Qp4U63geJ+UdIkXPEfS/w1IAy+kWb1JiRfmIUcpzVVgbre5n3Fc5
QBRanIrmp9xSIkkwEBMIhb3fctmxo4kItKk+wYJx6gYs45RfTtJsZxww2Qj5xW+K0xXD9/o/s0ut
LfkWUSAv0O7mY5mJZczG/O0bampwUiH6hpmchJjNMDEw8cBlzSu26rkxUXrt5RkUCguNDowDftMi
XgX+5vAmOQanERA1APpU03wh9XkkcXxF3VA9wTf8p7oUKrDTpegqlP9SEJt8XpAI2+KmeiiW4EVa
hdWSBcrFR5wCcOPCI2gLwZyF2RpLwISQmdeZGar6jUkq8JjI6Fl2O/bDxZWfZfSvrhgo7P0VOSPc
YzNr2aJuVTsKAuVQpXC0XtgMSMxWzT9JO45erSQu/GOUZgHHkIy0Rf6HMytWudtv1aYWDgdTGQtp
NmUbSH6jpEJ5SXxFvvkJEIh2hZkqoDiaU/HOjDEWl/XejJTQ2cKe07o1qSv/bI560AocShEVsJOQ
Pytb2w94GZkPvpVJxVzzCCQ8vSCQEn4OQgVNHxOdPqolzm28xdgoevOuiGMkvGkt+BwAWmws/Dzg
nFJMlB7R2RJKgekfx4cRl44GLB1IaztMo/VCh4V8nRxqUR5/+xL1CB5ThE22kEozBBWXpcFD0GuS
q2iAZ+j1wlPoouxd6RAD4oR1Ta7Q7OdnK2AXF4AktzjB+CKvLEO2yXdlr0ay08kAxDp62j/0FLTp
7Y4InUn9k3bd5MyFRS3Y0vU3YjXFgMw/SOrsNyR94kjzvaa8wEAkfGQmGGG3iD98yauOc85WmeB+
T3jy0P07zmRNCp1exwYr+SaIiiiuEWIf4HvALZXPK98gM/yDX59+ISp6o8gWeLq9zBaGx2gsgbPF
mXJdKI9sMSFnnB+tIX0P3fX5eEIs6hN8dPAGKSmjWeFyIOuZb9dsvBZqUPBJ2PKtG1/p7DBKoRDb
FQcchCLw+939WlPBhkW7PECQVMHod5woQaCYRDEhjhHrH+Vt+WbFjXfAAyP0i8eZi+zBDdt/6I9g
5qcT7D3k1m+ju2UPcGPq19VQ4LQzoiYYotKWocov8OrOAlaKbXP9xQQ3HiMhV4BarFj7oOzY371O
yl6PpyvGRmjZBdzlgxuCXY74xd6pZV17Eizex1amx9MKYzgmJW7ov1PEZBe6DSVv/D2Gj4NTrAyd
JM7eH1aKyn7iEEFXrPzmkgMB9x3G1TZPU8WYYiYugnHFeiR9zMYVFBQNULFx6eMQcGDvXmQfpesN
H7pNCSrD2heRzrEpI+bla4Q1nWw2e0ANZIL1vKlk4l/w15iPvmiuhcRYQYvjcyzC+E0hu5Q9X7ct
V+/OX0/bI8ymgFsQRuR7lPo0awOh25aLl7mRFs2P2LwLfC2BtszIarYq/s2qOAPUSlNsoSKr7B+V
uIyS+yEDzFMvdrid210ztsnNMvHXxxbm7EnA4YXewcs5eVHVwv/FfhWfAAZ88hILTQSZ2NIaJVsO
DI/WIbiJTlCC5CosR66RDbqz73JrLaxtTF9jcYiXRR7jLbxijcd9KDkMPC1+GzKgTuJf8RS787d2
vi6B5C/CyACk87YHNesTxyWukp/0rV9mkXKu40AeEBINEjiypFA/R0acEI0oEcpdxoWiKYxj/r8Y
1JTCH8gtw5ZytCXboPLnQ2f3/8Ud3y2WznXMwKrK9VN8aOXv8aAY+ejWXJ+xoHlqMW4VlSQr4RFQ
7TOG9nnNKBCZ7Mrvs4lyP0IFFd33IBNQTu9h5AENNWe8VbP1iYfCTTym65KaZ2jBKBxAAIkWzywM
NdSdRCpOD+uVwps/6XjoMhbnK/KlIz9xrEuWg0yQvcJNDkFDMzwGnNxZzksRZWYJTeMSpir6lVRU
hY5c8JyCscWv9HJgD4tR+o0u2HjqniQYc4zgQyjjXIOiv6OuNW2SmXI2INUT2lg8DbAMB+CSeJYT
v6OAgnD2tfRDc3BM+seO+THxRr3DkBmBa4H1i707GfhAYbfQ46vxucSgduIj7xieOmHgMmAMX4RQ
07pse/t0Km4zKA+XxWStD10dNj9UNyzOjzolzSgR0wq1duJitTz0j20W3CyMRHl4wCGadIEcBz4V
KCAIFoXNSabcmNpYpF5A4+ZZQGJdrvyVo8kvCE6VAvNcsSE9qb3lc1w75togUriHs4yhAXFP/Wfv
J8R5DtpduSvw4xsJ50AQSyADzvaoaWBMM0M0K/MuQmaQSPC7vAwpkTj5DntyP6wsVqwIGH3s1AaZ
j7qh7uAGxFSAGYHKlwBadDosVUKTqO8iKc0s+XgnQ5rChI6Ggh7l9rJTgK2WbFMHPz+DiulCpiPn
njhOy74XiaWGDBV0GVS/VIp+yGnvR+v2BwIkpSk3EdbM9Zwdhn4NLqHb7cCKJYct6g9zi7sP5Bds
ZX9bXTDYVETsClVxy+lM8B/GNuJbjysVVhkdcezi8IblFZRH2/mXbAm1LUIP8CC+xkj6wp8IUgny
iw5fMQEVbLGkw+4OFt7O1J/QmvV67KMU8is3XYES7miYf4tlcmzx9yVKhrR7Ibei55YozEWUWFZV
4r7FLknYJXHPTSuZV0XNXwLWEGfv5i+/nd5sRsP8PfrfOJMJA+jul6x3HyySySCeIRQq0YesXXQn
XTf5Wnw7R7jSPD2lGSy0bhmXLXQ8AmRQfZDkA8iwZBi9RwUHptDUv8O5UipJ9H7jWR/k/1ITP4F+
tbAylu6BfEQKe3lQmuLM4DY9ao1DzcxF7s7VT22+7IDFwQ2E59NAl1hUFIoxlgBEDrPYpHkWBEhA
NK1l7JqbTQ4HkZi2gTkh7E+eUcSgYSGeDjOpNL9W07Gx5lwU6ay3Un0zUABTT1kSGWInDqw9PC+9
8IWUJqgFU+BdDpJB1OB59gprgRvKoaHyxxkCCHgGQUQwrde2eokcoUpwXq3IUI/GlTa14hXXLlbB
9eb/scYS+0LiJghBZn3bO0grjI0Ipj1lT8PxdAE/mT9pnHnvMJnnXhkllnLfk/bM3zzOloCuY52z
jxW9hE0+GtVJAtJIPQ22i0P8zDkuPltR6DAHKzBzYV5ag6q2M/LcDh5SOGfLwXGdd4jeP0WnFrvs
VEQvTJlFU2Y2aj7p7rBdZHPOrILSkNIZSRUqDY6Ih4AcGLHili3REk1G+TYnTCSJlKvPbC7k7xtP
ozgksWj1BERw+RWqq9HGyguk/5XqgEEEy24m2x2NUhPRb8WZLGOHrwebwX3wN/kCiflSV9CSqxXa
CY8ML1ja84GImyay1h9itgiJD2udXjiOwWCO4U6CjmfW6qeJSBaQjDsURnBvoH6qhFGCXNWNltEy
bzXLPuKYN4Db6Z1eqeSecJGyvS3EOUfaTnZ7s8/knDcc+EhCHSbOJeXhub3TE8DP/FRpepFiPGhz
fn47bTIok6TvIh8xaHZ60FbDl1vB8ygheKakVC9U4+Yt3U/vdCyoX0T4NQb8Cg3rFTP71SW1WHz9
FWyWhfSxIhY70yPIN+JFgOfEKEHNIY1ZI5UKYCWzPZ50PC+fg0fXhTUJHXPAu1CWj5eA5/Fnq0th
B3uJ5w5nFrQcnm6ZpFzbYNqAOUSbQ6s+WDbHM6cZ4WwF2Ei5sJU8zMAAD9d3Bg9kCWnTtkFSX/EN
ZyAKWavk/dFK/UIByFUWcpjhJxZjNyWhTVQOmk0rbSh181dLvnvp0u8K/QPPYu6ziYOBwHuILA11
zTAmd2He/msa8EHyvsqcwnSFi8q0l1NFHditpE5u9nJ2/gQD13dOzNFZnABRD/P8WQxwGtVXSb3l
qEw4XSHeMKT7Mhu3lJh5ipxqGfh1+pXVq0KgHz309Ty2J9ahL7BznNAwyiKRUnQQYsxSi9ehVBb6
MznGzSRlxom/CD/0n22HL5q62YLmkxAtR03OzFqtdmii7FpabivljJFmWGPiguZzHsLfUp75Y/84
5t69WIu0FXAmHCYm+KzEE+9bL3y97hpxXDWCYQ6sfKJJnlHVQxzd6/FpW04BU4HdwuxUqsiCL2Kf
OEMX0F0uVkb+IclhAhXKFaS7WqOLFA/TpEGIpkw+Es5VK6bA1/mQEi/kS2vEgi7XuPbbQx7MjL5m
um6/oHsxDnehArp+xn3jcEggLoZ0REWpxac+qsjmOkaoEqAqlyZHcqh5xyzdAInRsLrBKyIRRBdi
WOJBq2xyRt0zW3YcgF0GLBnFPn494Ss70hqP27MUNlqGrx4UKS2W7Zh10VBuqqVrGwqB2RVVt2Qe
fBfWvf27sdP+PqL0YpTsBa9RXMNqmZz21/d2FcHqIGS5hfRI32F1U5tjS2M1TxYJged6FdjO9k60
GaiQQzzjKHIAcbBOTusv8ustBub+jRHVpeKYMljVUzJeFxLE05+asLzEfNBIYn9FmyV2P8aWXyvG
E3pv+jX2KdrpatLCai8kCzI5PMYBQwlJXqSo4ovJtxOJr7Tj/oljXgloEkOjo+Q47WcMVlkuA0Em
0cw6HJkoUoOzo+OIPkKS4ogABwSZ5aY+iUsLbtTHmY94DAsLv/V2pqkSGmlBhTP4VfhYzml9XCSa
E7y0fe+dhrC71mqiK29jz1DLreeKmGYRV91QszQzN07AXugL1eQBJEuYa7JidmqO1ZqTm5Hy9JiF
e8RckwrWcFQs6NrwDQtfypnPKvDQt923OEmrLWB74kVr/2CvG06+AImK5pSGhnwSLarkPLhSK0gg
6EDjeuK8LtPgJa7r+smvk/ZhDLh5bUDCS2CzR2iR4vtKh4bs2OrlaDixZBVVGHMqWcjxHGcg6PiS
EjIiRzxmSce1BI0QWZoDMjIxFq2ZI1WOU79YOHWQ1ovoFiFVDG81COgbcC2ji5FOCyzyDeUip55w
HpS+KPM3CYmE6UR94eVXemtqFac4F5MtCjcGDd8Avo2hzYKNCBl25F3SOkkslzrbaECBQLtqL1J6
nJKxRw8eVwYDoG47PWezvYHyTcjo4f2RSnaa4EBHzSRTxBOZJZfrAtsLQ8bAn+g0C5qDuo5A0nrM
V+ntrX076+elCo4p6jmKSlTaMURcP/zle2NHYdZ703RINteFckGr85PDnjN5xX7pPO5c7AliKG3n
7UYRME5r+B/2z/w5djXGwpaAJcywgTA9VHDPVUFNPq4uIlsnhDG4g8/AT9zxpXSlNLaQQowmKH77
YelC/97N9kBOLFhNR6VGHkN8307L+LT6cor1njRwFSuN46W9zscsDs5w4OJtRnCfpUrBIIqfC34d
/lrD2iPOxcE/3vDDygKK6SAvcaQZ9PsxxBCehVBukF1IHf4zpsBDtsvcWhCTEu7kTTuUHVOsrHqE
8SKYO/8RI7Xidlkqcztl8w5zhouStMzTM41VWR7cxIoCsRY1tPie7V0jsmGC5bfxq7+Y/gWfSrwW
A34Vnx5Tq4zyNq5ERr3xfMuUJzcuafCabZy+8Sxg7s4tl9HWjAg0jwikaS1Pi3fOqKDYhZUNxnXa
IBUYQDwbLPmaRCg4PLiYzQcvhKO50O0JgHJZDGH7wxh89NYxgk3UzQF0+LC6yrQiVWTe6sM6p57r
gstlpz5mMeDyQYXFO2bYWt0tC6kcUdcu2IyevN997JEF2XIZRRmqyGbuxUvS/F6ckbdVMTxLD0lR
1nzIHOQ+LGB+nIImE7KAMBp8/x0LHQeOBMnz/aGI6+CH3bLArM7O3qfCNTez04X3WUVfUA4gJCxi
WYWEYRlKonEkrI8TAzsEhoE2TXnj0SPnsgwCnHJHlyoM3TL/mZwZanvXWqI/d/wPY9z0GpCJyMGd
Ljnb1/bZZlBxbofcgBne+z9Hqj4EbaBjcbBiV7gatL9tNyY3FErUApBfr5kW01IOgn+IZ5rskuws
t8L2V5rzJ7i3AQJEE6oq00FDQDnMgD4E3cdFy4VIuXnF72yDlTSGzUw1VtPp28sOe6o0/j4cgtoP
XgwmeO/xNgWoaJPgFYmH2nfn4AHUBHEVji9lR8+LiFv4xFX5lwMc8MTtEJfJb7STqLsHtUSpMxro
KDDij5sbW2fWypGV+XIXlNPX5AZc+QGGMHIQl0Owthg3woBmUHhu2w7g8sSyJCA6OsYh/+M3wfhb
nXsBKNnKhUe+0yYbtnEsRGbgwlpGiJ8YDmcRk7eeRavN2JhKJxQ4eN5ypl5S86UgHbw7FLrVZWXh
EEipuD1Cdu7e4kTMRdMITWvBU/dD/gcG34ZnIkMhbqvThy/2F+TNomGO5W3hIEz93UxQ44PUGe9h
wxevcUlNaDsK+eFmg9dWPcF8zZrR/iwHxlA67aEpmW8JAyRmULCWsS8I1Fj4SxfrtpFcGNvFo5v4
9X2NFmKGpDfuHwxeYGxgjYyBtiELj1GKbWF34kJZZFOSEuO67Y59A1BVTArxw+ja/rUkaWTMuCr7
U6Qo9aHpShhkVbgEj3NUno9AV4eB3OsfI+SmSzsf3ftlpybB3BfDXWz1Ef7R47xilOFdYize3pqW
4Z/IP2+sAUCojmtnOfebxLD6Tpb7V9HikXSK8yXZ218U7OGfJUuDCGFTXrpnJseFEBVcfe3DFcdY
xQL544hi9RKPKEKYzIleVi/OfhDpRX2DPpnBZyqNLRcUjyunwAZuTR5sv84zMdD/8issHRY7PpsR
EV6Q2khFMothHVr4eXmAKCuUiBlUKXDAlZtiJejEzpGuA87upHrcFidypCLn1P4pak+idgJGwd3g
heNtwgP375s9n+yrgZPrFwUyTEOLqACCpMLxMrKgKxh06lcml8S3pQ18qkVXPNqojuIc7ekUbti7
S/jSfgre57VC2qSyoxolZpFyuwf4ml5UESJMmLbUmBkFXoMZu9TyxgVS12YPj4/6MJuI6ZwgPWUs
8ykx6ZZxKf7xNG8h/F2LRfpIKO1n0Q8AnkBAtEm0n0BAMCwQvYDsXBnmdbTnXBG2DJIFa1F4fYkw
CwBRp82HP4FMlIH1iB5nIdS76Z5KjzVmLJnLY5Nw8HqWQdEwljVJRPKq9LoFr++oU+VSGldPOtEE
YAADEpD4OqM7NRS9WSMfhahAgj6+ADAbKWWE+1kWD1w/yb96KtbobObl/Idwon+MtjmC4SIIuLqv
yTTUcJpdZilzLSRCFGS4p4trz4BLKFl6lksiCk2j3Lw6Kml7fMUjDDgO/d5YATBIbmC/03Aa3J0u
o5DHBHYUPrUWTU4++TC0pS/00AThn4dpv04sFPYoUnnFgwcKNA4i8BevE6LGcL8RuCRKmUAQ5AiC
3FPQyVQa1wQYN2w6q6LbAPXsHgyGidXR2I7tYtjHXUiXxgBx5Odp4Bnn5PUoVqhYst4VMTY+NIg6
pHc5m+KEC82uFm6Ant6Ry5ODlUMIe87nyDjw/knXePVKVr3H27qoTnV5szm2dWFvFCTfyqREemap
Zr+DreXktA2Spy58af5H0nktR5EtUfSHVBHlzataLYsQEgIELxUMgvL2lP/6WZl6uXFnGKTuqmMy
d27jOe7zSoOHUIPZkkzYGFQjp2RdA4wBop40c9qHE3DSJCghP8QV/QgjDsCQun6FaU45a+T9S9Ct
KdN3D9nbQn9xCwECg+xDyF0Bb9Uf6PeyAy5BvJFWDevWNCtg/QxEX5E1dyI5lClmK/EIkJmYvsTY
l/FUAZ3gTXYTpj1M4787eFSzaGUaElF+x4Z6DHpPf44kArYkMlOv6zHkp1HdPAqbRUvoD5QG3udN
17n/1D5GE6gkj1pNHEhFpNxhioJ7wHpmeAoRCcFNmQJJLR6PWWfW5QA1jiUDTzyihVgDbnDfk+GY
jIPthA2BAD75BFrDVdzz9WFp8eolLz5OKbKYpBUnBxMiiUOGTNmyhiHL2ieJH8Yg9rtMVY6Rxtue
qEGR3tunEof2K4EUqNUYBe8dba/LgGPNkQfZkwxeoEIyfeCoxe9OWyhNqKJlgVbScWtE7lR/SrZo
OkcuPR/zz/oFryrc8IX4AiOIgSGpjifpzLA7oZ+UMDThbCiOZWHmzfplECPcThFbHx7COnWcpGrm
aHTYaCquUfbqGPKxx4hPxhEKy7ECTyf2hmoHz346YOYV0rgJuatMQCcXSQaSuVOHrZhyR7XDPoz8
GDGpYuaMMrVjcnDYopYgR1GVCmPOa/cw7D63NgduW5cefd0xPWEVIVAg+9as7DHUPgczbawRhWxi
WeVwYlV2I4FCBHXH/fpNo1ZlglcFe/+YhfC7FPrG8wlwR7RCY/qoLkwx7DgG1GLxLZ/9I6aSHOG1
xLvQR9/Q4RZ0znbIbVkACzVLwS9LOlJKA2jgrsSO0Q2Ay8LQs0dh37R469f8LGsXQokMAvQIlsAX
s8koa+fsUbJv6xJxmjZ/DtB28Ps/c9Tz7SYgfZH9iQQOVjgXFtJzzE1IK2VoDfRPpTrhFN3QUgn3
wG9Rt1b0gupl69W8mcUKp9NwDC3THYr4Es7GwzowgaKVf7IJ7AAJBXOsaMtobd36J3MmUgsp4LEP
2f7D7wD6V0ct2zGBgFBav3jorG7aAmEwvJ+nBcnN61gPlFhp3jFtKQb/zktM9+y1tvldrnDZrRFu
ebkj7sE2wX7gamivLI5RRkIihMOJSt1gY4BvFGA/0fju4J+MAPWUlpgOvd3amZIr8ivC6I8UaiDe
LniGH/9MiLt3F4rokanrF9yU3sShxAByX5mDDT+KvYVo9GVRCAUtPnj4GlQjCN6aZT7e7mwYm2C9
L5IXqXEmEu7DbYseP2JGCjkT3zA2XoT3zDN6jwcC0wAhhaMO7kC7L4cBuhq8iQ5ups4wsDQSRM8s
trjztvh13NIZXgPgVUYUBRAKbA1x/MKJGtODlAFBi5k5oOeaPh3Yl7wo077FeOFdZQltiOrNW8Sg
oIb/5lusHnEJBzt0LVm1IMOiCBau2wo/4YFhKwToUOju0ITOajCqCWmk/XC6ALuWoxCEmO5EEuKj
uocISPTy4NdgnsNllc3l9rTsfF7VFxg/elevOwodc412wruS0ocsC76QwPdVh7m5mo7hAe2cypFj
V+9hFVpQgW+f4pzJlZqf+vGMqtbGY9CIn51Mt9VkshvkCBSdRZnyaTTK0vNZVFbnU+w1MbOSSRBl
db4caU8yRs/IfXCDE4ibeJQAQBZVRY413wTXsDHxv26ZOAGJddF4upLHymv4p55MiH3gkInyfJS4
6uiQM67CZUEiQyKSuq7HjnEJ3g4MVEdh7gTUQhZZayfCV3AcEXlpW8f7NUSQAsMn1oJ6URz4X5Qo
J2EKSVUCmWqlKQR6EoxBhkhd6f77+BrC4VoT/hDZLXDMyMNcEg5opjgcWgcntD8DjVYTbSlDZM44
aEOoN0T1hSkuKKQ5R0jScZrh7NEMSZcnGBGVcxVtzBSI90GEooJ9+FaMSFD+S8S4lXPxjSQ1YpAC
7EZsedThMGKRbGR1YJwetXbpiRSs4XZYcGDRCTOFKeER8McwXZpux2P5CBESGx1V/zId3b8KEcjb
IDgqmj4K4SVeMDnAHQBDG3Hs4nphbhtDOCjFGjyyiQ05uBFvAYG8q5xgmeScFynmOUMOHRDPQex7
cnv42nYykEvEyCpcIIYOOFyNkjlHwg7c9VLWfsXNWrrdF7UyQjWY3XoW/syUPwT6zFQ9ZFuiQQs/
2Y0sneid38LLDaXQE977AjFdwWTKZj4CWxYFF9vG4+NGrku9ljJ+tLLIYeXETPUWRtSvZRq7/mkc
qBN05gg/mVHdwF11UPufoomnu6ScZmWJaE0JRtYiS2liuDsuC64PcH0uPxQX5OFRsWIJ0/Gi5RGR
EUot5802dvHIyciPOZCL3y4Wnk9tiJITJsl88/HvwN2uy5G3Bosxv4fPhUv9WNDn5ENyY6ATSNAQ
f0DDwiicC21NxUdIdFLKBvAKpIvWTo5psJH3WbTovjNU6iVfhDSXpaDEddzrxeEDHnm5VVeLjesT
gVgw7FP0uB7ixw99CmF2zLBywA0VcMcL0zQcUNL7xXURJo0LtZiHmZB6Mi4hc02rxAQCDMfi5oVq
A8hudRTcUlDDSvMgdGIRhI4egUnAAYztFxQ0lzZLTXb9eraZoUI2V7M0JmVUSZC+VI8lqbJR3SD2
ScQociCJzAS8GiJD5Byb3sadt4/BADYqRNCRwYI1BqvYw37vdcUE+vLAgYJTK3rvDo5cyNSIIUps
x6vRvIM4AMnQ7KgCG3Yusp1OnGlDzgCYtwCe6YIROzc1kpW3tZEUlrjwrm3MMQSINjIorKR+7Fqg
dPV1p8eG11/1JNgg5ASq4MBrZ8v9Fu+gtytBbZer9CMuvoAYRO8phwZlsuLSOPRiUuJCa7D3FkuU
UEC8KmRaBq/9BxQdkkDoJ1TAQtXIXNPKXghoIGSOyRWyKbY8sSWVFWHvw5G0wl21O74tLgnHjQtL
4zpdF/CSFn2VyBjxEvFhb2NJTbjCH5BwsYyXNhAHRfwusS8UtaHlIWWMK3Evx1Knp9AdYVEwroTO
kRWAdz323hXv166AKoVu0LpCy084QA714aVdsbhMzzCJcKzpQxxrxHoB8sUvzWkjJIdCvPff7Fag
QRQHXQxsB6cOwokYJkjjRbQI3OOANS/+BdDVqcMyNri3tmyu0UHkpB7EVgljH/HNs0yXRdmpN9yx
zG8WpLnv+t3ErWiMevdx5bTFhYElqZOJDlOR8qAy51FAoBH/XAmuFYNr1VcsUkDbcvhjCQk7gx5V
J53xjNPQiHYOaHVd//LCJ5KqF6ovVJAk1RhODIZiIGENj3dxRHGTc59bqevdFJCuOSHTgkAH3Oqj
zKGmwM7r2Ut4Zgtuxlqmj2iI7wkiffUOSl284b0JOi7DOzXp0DpXpmPaV1tOUN9oC6BXCgQiRAfQ
4QRdVdqK/Iyy4/rjB3EasFDWHlBBxTRCU1pDJqFkxRsHFhsbfr+3bWk+ovEeo3N4cRzKNBFcgAdz
WoIdYF8ASMo1CRKFWzAQIgMvIGP06cNXL8dlZuxHYN0utIrLNBigC8IA0HAnIefYieiFJohhLdQy
pTfZ/f7NKoPz2nBMcWxwu+c0RwpU6KdFeQpaK40dfRiCCp+zp+yh5C/iqK4PgldAZehLAe9QtKH1
Qw83sUfwYxwzmDN0BAjXcVgh/5YhYdyAkCo+LPTLdWRaTUC5ch3XMMR3lCpcdTI6L7QtcFaZ5uMc
QaOViba54SMKOZwk2UekWGxSMSYxPQW9qM+qDBUUcUF/sp5/nYn3va2beiOEmyDuEtYw7Qletusj
4AOWO6TG+zkbxeMe90PlSwEljGX30u7NlW6kTFJEYUcy9uGnXvs+qEDXwxfDLh0wSvKMUAvn+NVQ
R+AMx6iCtJ5LBCDvVUgNZTvC5AtRg8NHZz1xDqjUSokasqGl6UHMQ+OgBm3IAY8EbEocY6Rro2pn
7CcDRx/13CPujvyamu8nRjymxvRHFM/RxIUv50jsiHkjJv5+bOFuGi7faMbIlpHgmYFXFXfYoyQp
eU+IjCUhCQRfUnTIOIZBiHz1yuC1zGWE4GqcQXBbnqLQxROTXFFx8rh3K/gqaqr1Q9OhAqutFDIS
K0OOvpIcAdViFJQ4aHUjpgYbBBsLHyEZxy7smK7cntcAey7S+Z67hNWF7gAAXezucajHzY0iKJuI
kMWraE097pwDjMNO0/BHhX/srQFWh14GcGocwZra8JO2j6L+bR36Qm20rRpTCcWw/QXWcIwguCop
z9UKBkkUcO1IacqMm5sHy3Nb6ArCoydn+HW1Pfx/CrEws2Lk6D2jXN+tX3VuHyvh6oBAYVKAdT8G
b2byi1uDnEfiH6iT8diCjGoffGuZfZMpB92RtRRl/B7BlASfyiQ6ucrpCXUlVR2HsU5tSa5wH4ow
re4P4Veo0ahmC4iVlXKGqMkZxg0YeTIkSE8OhnsALmy2DIHYRy0dLyvpt7j1aUwzXSLcUdfhwnC5
Q00Izgf4DSdGkDj7YMYe+xxAJoMZY+KKDzg+fBxJHTYqcSqsYQmOxsKmhbNFeYDWlgfawatgygHO
P3PZ2zvYRuaCctmhzZWR2pgxTzysveX/ucWC5KzueRm5zE98fBW5zgtvOUPS4eCzkPfUsjhCNG82
beh1FUS8gT1lJihTKNWCVB1zzBB9ingUVQ3UgRb+s5DTwOCo5uBocwz9sMuBSD8EGCBB5NikNGyx
UONcr3UvU2v5hNyGLmRDWZeZ7EfE0Ds4OV5cQTE2FsVQlC6f/YKRSkW6+LU9MqmNPb/8vXZe+YiE
iHKrZYq0Gkb6oubxRzmzxT9brFEwafptY0wG3SN8sRc+qp3xP5DxsQTHcfbWrBAETUQnRPeNHZx9
jGf5MesGRAz6Tg63JcZMYQ/Cn+AR/mWtbeeOxCsgWtpr5uILk7B8TzCtgbxpFjqreAow2dtm4sq5
s2OATG/4av+KBwcAOKPSYEG6RLOnDVTcjhmU4hw6kzQ+lfHCQBl5wjA8kckFoBp5MGQT8Mh1NuGX
2N3gW/H7/c3HO5sb8fzxj9nIZ+xYmrja7RD+Q1o44SXRPDnnHpfLR2W4xOsAl6PHE5sJF2YZe/ZD
+MyQue1b35sYLYvCxrgOEUpCT/iINwdYYYlxFWpcslmhdzj4HY1Hz1EUZT9QGe8UShkUBaAa1GWg
I6x7385+GHHr7UyAarhlf2YlJQazcPYJ8ORX/Tumkm1nRGNkiSBmJHCzGykxVwvYWmy97B0SBVk1
yzV7/8c6i4NHCmpkhhQNbcN6DcL92as4joQqqjsEeAYzY4cZ/cpJRgoTaKo+7wp2yYfQyA8BrwQ9
lqk9rGQ56i0oFEJ1xCBku6tHi8F2jCRDSD0Upr/IDIVxPfH5/Qmtq0+Sp5SuWE8Gc/gtK4933Hd/
L1wk12G2t/8djVh8zvRuh4PmOfIxrUiAIKAVCZOYWIKs/6OunVq42BCxVcCTuXn5tYKieJNx7/3W
4CS8ECTSan1TUi0Ewn9Vw8mN6EPQAb6jmjVhPsobNlkAjovkrilMcTl0WPSscI1oMpgzI5XOb3jF
66U7B79kDWBgJnw9+TLkJdkHm5RcYsraknDvDRUDpA62NYdMVfJyq4luXuOFYspaKdGJAmOaSpiu
6qEyHH7uOFxZBg2vdbFxUClCXD1druqPU0G85Cv4Rw9Q0inqZXjdMc144J94gT0G/AErwBCDil6E
E9UKOdIOn9aUFBb/dhRreXwAqN6wXDwj6bRP4TCJG4V7TsM9vRlqSPgmlOZSbBftlaHXwSfSUrlg
IUOQyYWwC+aiSFFpK97Pz12tCNW9aMKznUo6wrjMSilxP9JEcv9BHQkreCz8tKy4rEeSX2OemSe5
eazhfwuHJkNKZsh4xQLOxtyp5UYjoddPZDi8x5WqjXP7H3XKQBnhQBHM0eWMhCVOtExmhD1qg/ve
LvLO/Ir2JoOmxXSF3xTBwIL8Xs0PqDuTa1ohRrwZlOZjx241WgXRluII92MGs+pMfjgwW0AtaXDQ
QnJNtxR1Vkp62UIlq9MwCiueVIisPQCFHXtkaHnRO6fNI+1LAE9EG+PYPVSu/6KhGCWuLh+iGWA9
qs2MS8pOJGDSJdMAcRRFmUW5I3FLAheL/iqWgZdmlyhOAibWf6bJghfk0dUR2QY6FWLKy99mg438
TnunD9OfEw/4ks80o/KocC0VngllxzoLilnbuF1DSqJ8lxDvWZq3en5TuDtmWo8mFuYABkQ8l8bM
n110XJB8YHNrRnXSHe4t4ubh3oJPospCKxFhQS6GXyJoUWNkaSQOh24K2SFXPhivVHbqx1HF4/7X
aqLTsiLlRBWf3Zb0Qk+I7WPWGHyUXgT3vCzGoGJZygLx7slE4+Qr0HCpwc2C+5Za+kCBF4IIHb4v
Ur2NcpDAdVo1fDVvfEdWJ7fErQHcw1h+Gd8YsuAOkk1v6E5BdwWdksIUqUZyKsJzUUXtjclcKEXi
0rdCqRGfd4mOiIboJUYGcFUNOFYAjNJASyZQXJEWzC0n4VMTftsalbse4fLo+5iY+Qnp0khQyEjo
d/eZGe3Pg1Fs621w40GR8bagY1MfdlJ7eFChlMgeW1KtJeKCfMxq4dA2PS+M6xd1shDcGTE8CFVb
7Th0ujlRuSlSWU0MMsGnadhEixlD5sRP/qnZiDXwk4m6KoYzVe7QgfriSXE05bOJ5lBLNnzUODME
4omnOfxPOJZMs5H9d+On3l3GhwMeACo5ydys2SUyFTBJyWyFeuNu23wSbMYQByaerh9juDTCXLlb
qKR44cFwbkmDx50L/Az7CfYoLlCM3V386jwjgfB823Ll+rAX+BxlSLG22iLkkllN18vLlkEax7GE
wvNk+UGA01n5ylwSLvNIqawjBISmDFrFiQtIOwZDkc0C5ZvIb3kmBgSDGeuJLMQ7H69sjYlmWvSv
HRgICkqr+l8eUnK9MK1BK8iugPli7mOHnnh2S/KQ6t2lOwODGsbicRqDn+VEhxDZHEBd6u6gYM50
slx82+yehIaKoR9jy/hR0WyNex/FQ9rJG4IGoeJfWhhngUayOw6Dn9eR06yKzuuTsSTJGAMFhhSE
QFATQxzr8mh9hbGWfdNdOhdteE7h4t0XxfYf2NtXP7Ty8Ip8QQ8rLbz4zTFSex2E8BL2IRnavFiR
0ep8hJQcRqBkmCI1pV+ixSETCD0qCiysf+A18AVmZpoIshjG1Zy+JoLcnqbw+wvwoQw63c0WDt5L
bcq/5tghZ6a7/xr2Lq5hA0X1124GvLUtdEldQfuDbAcRct39hdYE5VD6QiMSYjwMGczFOBvb9Odf
jMOOsH2Wlx+AnrYDo4AuxsRVuhp1TodVAHuZRlI828y4wcWT7e/yzrmF3iIydXwCCKH0gGC1MiCU
2IZD2ORUxLhI4etwx9AEU6ZtQYUGwELfwDzBTv27DzMPD+K8aYAj5GQlmjZmssQ/IYBj+Xmyb8OR
Ka9fvmigu8QtaVSWnuHGZxdRqZ58bL9gU1AmbP6LyfmgjL2yFSOQiENfx/zCTdB5p25eCEzYhzn8
oSgSNFoLWMxQWMl4zvCH8IMw/aC750ts3zW2QiYNHiJ8TOppnY6YhIUWPdqNrmul35FCxdgwETIc
SmUrB0BfHVj+LSyADGglmtHG2zQwFGtSvuEtSjleZcxjJ4EZwHgoVfnrKkOuURaF3ATrBG8S92ka
Pwb011xX65OqIKhDM9oqFo+bhv5DPrQAtYCaR8GtIRWpjCJWl06wZG+NPOHOYz4+wbm6bKaF2pl0
02utjT94Dxslqhm2bzgngGHHGRxOLWrtKvQ4Wq2d0y6FHj3uNV5lpSvSJ9pj6MfjPD5hC/fcRf49
LovYerfl8E5KWPWHK4TJQ8ytH8RV8ivBVQz8fhFn+56Cw2/g5y2iw4KNsH0XG5YyxMrQAtk7j0Pb
ncEwbcoKgBcdvtFHTn/U5kOJP9BszF09t59Vzm06HjM/By6jqAu08yKxBG5573L6pdzLMd7+SqKg
caWX4uleA+DQ0bu8S+UdRzIX7wIcaHshmkCRgxohZXdp9e9V4HM9SgO0U39XYTkgjxKdv00TYXDm
RCxEPwOtW3PKtBytvAiiKYsF/K3GG2iCYa16dVWdCZkViynoymsUUXTP3PIQ5Kj8M7akP5AI1RXt
+ijA3K2NsxJzC8pbLkT6NHHzMCSQ0QbTaNtu1TAKp4le8di9qoS2hSgfZUxJvSkmvDEsSPx8fHiK
R8JOVCI3TIwHlNnvWQi/e6IAjkHsP4KXqI6oYArKfJHF2wtFf2VBRDXR+NAdIGh2wfAYiH2SNiqB
BL+4NHHwgzH9346Nv0fGJ9w+lyTyxiZ8LpNnRyzNFaFrEL72g7MrE5QnQeejnWECblBB7gYU4Xuq
iLNMYHMR/4Sot6LYOyLoZuqTge/ZcHsMLI4S+dmlRzkhIyGosA1b57AZyIKrK9n8n9kXGRxKzVfy
30YDbcHoIfrIi+y9CKzkyh8EuMXjGR+w8JdVcqmMM8k6iNG3p307XohzL9/aARDfIsPgY7Df+tv0
iFglOlnkM4P3CFVL52bHkj5ZYWu/WRCbnzqvzn81REIouaWcAVyWGOwEoPhJhzjlgGMG7tleiFLQ
SqlkFExVFw/NuKgi/wWnBm7/UtBy0a157pK/Mn15h7FPuRRw0Y8OPyaXg2nisUSTlIIyrJVRkBJh
aHXU7HIhnvzJqi3Cu9Lauebu/dbZR8Diu4kHCloNxCHyRhigBN91gQT/Ys8WLcxec0FI8fc9Stn9
IFBFQkpLvgQ4RR/uswF2uS8t6TdR6YJBmIH+KRp5H95cVH+qqOiuVy+kwdX3w4Yhv1y+A7MoJCv0
TeJTp9FsrQcXhWSY+jJlQgQhbnnJPG4iRKHUwzkRLKT7gbdulKTHSu4L+lHQMwqea9gFNrIEySSN
qfMQtJOcYnEFWiNDEeSU/ZWDxf8NQqtX41PlZJEBJckDEfiR6pwhOpAQ8BajsJ6Ac6LWfhqUgPmV
mVhHVeHs3OQWec96iVC32ic3NS1JNU3xaMbWfTysprqcWucXFRYQZyOO3gNYL3PYv2YpQcJsSElX
PoCOGn+PNt9AeV8QJdG7dnBDGMAT2bIAw0UjB+dYw0ljqTn5Zj8bgwKzimRAhPwHwyfqbw4jnrjN
/kI+wIy48CbDIJlllRnwlzFHDKP2NFnLfZFlMjJiwMmupkbUuWO8gPZ4sJpv/IVLrT1QKUeztbC8
rX+mEChRjC45iSBsQxYFLfJxO2w3hpFkCzxnBRBPzG7CNvbViKHjmEDvJXT7pSaG8bLd/ZzTJ32k
Vee+I/XquowhjO2gsyLWzhiEsOyQgs4cH0jayAFRYwxR9n2QuFtxLGppPnF7HG5kfiDJy3LyMlD/
vVb83kjI9EmPz2O0QqQ9umFybqx69p4X3i5aXy8XI7W65V16KaYSBO1u2XiTjtWQX3kcW9VD2+CG
+BlCzIoAChfX9JwACQ13k9UE+WcmQcFNVMQHMD6FF2t+bsP2eiH3OTs5Qdlk5ylsR3MZlQsTG682
4q8YetinlMKS7uKw/OOTB/+5SpkR+gEBuRkuQBT+JTPsiN6086TIDgy37eGQ8LH21XHF+K86zU6y
X6bHkcCtXJlQ2DPdWPMFo9JnseqG0A0XZ8eCXXSjXUyVp7lZDHIYDGdE3LWbcJlSISF4xfwvA5PG
GkVUqmLd0qZTTxoTI/4ZFET5MpUP1F/SYLSRkU1krU8+A25YOOJKi6DkMR7Y0gLJ+A0jBbHIqwCe
jggTf3FOnhLr15pbDRGXHMEJioJT7uWo/hbMTctV2Bbomx9GxHRKmlMXOc8FIgrDHK63Y8N/5sTx
mUUvY/tHbUejbfvWxnzGUUL6qHrw1BafTZxWHtuBjSJaShOhqxX/0iinN1o8Pj88Yb7gvOU/Rlmh
sDXtzy7PXRyCUWW4+CSoPykY/5MGc3mECSuJt0v5PwsUAAaJ7FHxXPdAHD44euWGixW2ASetFkWe
KHN9nRmiZB5nDC2YAogDi8/YUYYF6s4fkzd6VUbANR5oNFrzDmOyHKJvlHB7EFthXsqJ89NOo/cs
yQj+Zq91LkwtrGv4WmILEIjvJwOmEftKPsFrGYXLZ+/gCGklkU6PkHK0vHPJ3r4sB8CgaOL4htjj
I0HB7xx3Iyt3zV/jwM1mqiikIQ96+iVk3fA/6n1MZYktGYFWRA7W1uuz0kvFBHXBOLON4luALfGm
BUGspz57mgifu8bEm54PO/cbAgxwAhx4ZKXmlAq3QM22omP9BuxBUSY327gJIStJ3pMRZyUyuZjz
cDN7hr/IlQjzh6AI9QkrjymAyVW6v0aXyvHj+uQ8uLVcft04yWQppscdKW1xbAE+cVldlaxTYhzZ
gsynSpf/aswpnA+0/7BO6FVXD6ga7qGmULUDtl++mLhIVIoMVrNFBOHilgb7jRFFL+mUIlSKclmc
kjm84PSqSe5d1/2RWSmUKljPMoHaBSl3oRqojNI6BtBz8FbGjDLorb3+EQEmTSwhAHcEC+INlgjr
Chv4u71PUXbb2ZIh9JzNDhSGzhDLPwAMYd+qeQHx7ly9JFNwXbTVXtyEfm68e6ALKktKDn69k9XW
YzI5A8IwsTIfSJFGAg/I3NDwgUPEMP2FDgs6e63OQJBgp3Ob0HIJrY1unAK16gnZAGXCYN96sAsU
OBidLoTGgOUtOMCia+CE4QDl2zA0oPiS9x8Z6GfjimXiwVrFaokuGbus+Ly6cvAfrHMzCEOzYLbA
hfG8lDzKcqbJtezmj7BHy4TxtKqVmyz8mzpAB8ausOymBlom+rQYGgwDaxyqUrgNWQXr6oPy0kgi
C3gAowoGq3Ycv5uVhvNjFw5+eR0W0d0aMTnzs9D8Vo1NZViTa8EL68LsVzKP0QnAafrZEZ9JLmMS
VJRSDDwwSkeeAPiMsR0piABZkS3vyPcj6pomEpZnBBXqRkSipTsf7+Vuhz9GokPPB64bHDv4jSg2
SijT0yLyC2gYzBM4/zgZpDQM86cjBciBG0S5WlBDMhOFK5/4MKX4qbnQXETVBezAe534plnFtrFb
TmFHqgL0rjc2Tg1Xbc1BJoprx2CUBv9T/a5aj8WL5gECWMLL8mtKfzG7cATGz5EnhdFyYJdRr8Up
WnExOwaWPNby1ZVXsMJjYEU1AoDSLwi7zHzS8FM1o2z22pux8vtHa2Mpl8ZKeLVV+WZRf9+2BUea
FZj2Xh30yhAeHsDS/YK/+31kx0sOU02YCYbSPQK5ZyNS2baSTKv6EQNXrrwkmm/4jqYDCByTFkwQ
pKDOmOJD0eB4UQFRO7S4fFEgi6WJ6uzHLHnXTsLyWPReCtVXHPG8RC7Fg28uhqN+xnmQYY1U8Qmg
A3NNoDSh0aB6Kgl/OlGngJij/45c23sSPYuxBKP2enzzBHGIMEzEZi+5xelsZ7ZA/3GkfA4VqatC
0ZmD5mFyivtw9im7vQoMg7Z4bNgtpdMDaOnpuYBVYr35+0N7E7H5y40zTVnPJDD1n/md8Y1l8SrV
VcC2AGbKms9Y+pxuGIxBTINkUk3hyzLjXiZDEyULaWdWZnX/auCyf6VvAXagg8MOkwujhHtBTA7A
XdSzXmGcHJd9nzhX+f6G6zfO1jXPRwbYXJX7DzSX02XD26b4WweMQfmMrSvKCkQOZuUc0i/t051e
t+J+pEaSPmT5s5I20EqztCdu4IBBcIzi58lkjccUnHWoKCsWLzDUCTt4qCqAFRnz+b28BS1uGePz
j5z6FSX52YUMeZ92jfOghmWq/CAcEnNgj8FrNjDVp2Q+Lvc0mC4HOmoxtztWnleFzu+01sgkP076
BakxORvLZ8k4Jl3tU2fF0AsgQV8ZKD9nAXk6j9tBBpq+gXBJktVttdNZx8wByMULzsDGIV0u3bWq
BrudqzCuuZMqB3YXYikakg5Sgopgs6j74ydsEMj70DKMNOYZf5iNE1xJtw5ujcOUOgt4jdmIgx+7
ZvuPsGLAWnHng3BMr4JYCltcZiIV88t6jp6isKoxN8Erp9uhl6rsXLzEpOjODFejmRBgVQOWb3Yx
5c80cvwsKvM1pKLooBldrpM4yrmUL8iNPOZf6EXPah6pRP54ZiDfkXHzN8MK9xwXMn6vyifj0rno
fyHMJ92DvoPwnjc+ByfK8fokRKGu5wR3WLtk7N2oHp+PNXFYosjFSxpP9XDIG7UwU9+FlRsDe4cC
ZRFncFXKnNLCiTfGOb+BRLTiOXJi0jsjXOCTkOxI6Sf8jCyvXrOIGLt5KX+72fTDhAvOSbmJoa6A
XSryuNrzM+bjjB/FOqbzDSaFrQAziLO/iYeswXrqap2owRRfhCGrb7SLNtjx5AJf22DJkPM9rNph
ZzCNR1ej4lkb4LUSYVrVhObeLqQk3cFtyMf2/rEM8CWwRjK7rJXOc5YbGwwBJskm0xR1B49LnHSa
bHhCPv0Oo4MGmP0CYL+8cc1Dp2kAC7sCGh2uSsRVIVvBJQyZEpmRhvYAalV4iiKetYG8ZFw5qSBw
YxuUQB3JGG8d/CtGs+UdDgMo9BvQKNJ52B2FCLnhWt6v4ogxdsw7joVjDfcW3J1Xagnp7zyfmV/l
HL/tUR49crsT+Q8hLTq0GMgYSqNeg8M/uWE+M3PhlIkHfrRpNsg42BQSBQnY1YliXPAjs1FwQeD6
oCgsMC62EbSviJmmtH5wHc+yrfODMBTxN4YZzpTwcP6hFIZ4qxQLFBM44DRWQn7jwYLx+CEDTBNZ
1Bga0hXn1BGVy1btbAb7YH7BrTocsEJBwhoqX4OO80Yb7hj5EdtAXCBCDLPq1Pp0ONFyzRsGZM9J
XR2hSUNF5KRTZybIMPh2iU6/y+pXxoyUhLI/4a5EACgcH0B8Y9YF38tcDL8bIOO2BvVSw/rWw5Db
TkXwYDHuk1nL2HIAYu5afsWQ8BtK4S+LYZYYdTJyzpn/LRNLF+uiL5y231THXGbiXZ1oFgrGqby/
fgr/Qm9mDL5l+9el8P2ruq76D/gMA8nXj2mfI6qFlgXfFRDSV8rs27gm8QzfTj75xkxgRXV9NZgA
SKTwnzDt47Md7DNRFXWuvz7FI34jNnq5g7kXc2OC6iUhxQP1RbbLvysqE1435Tr8RAJAQGW8CIzn
1Q0E2biarpMDgW83c8V3sOg5O2G/xyFNFlS+E9oTXiDdZGZRI9hRz2ikb3JMMHRAQ0VesCyqZGde
jTz4uI19VridrL9xl+MGY3yDPHToXwavQS4uhkTQhfAGamYnpumAnN6SIIbIAN3jkNsvmp2oOqEF
D24gmtK7zqfa+YVzFDRULGvvUdyx7EVUpmrWbuGqw9QZXDbNfknXhm0uj7X0+6tx73eo2Cx0dwr3
y72KE0xOOf7Vao4Kjb48pt6NR6t4UB1Cw48dMVhUA0n1ZOFYg+rQSAyDMMNkPBH3HEF2Nnb/KdZS
c3+CXoDGBhy3vAO5jv4B/KBhb7ll6ROYqOPbxGOlC5vb5N6q6QlikdJ6FUC92zrtGfTZ3GBWR81U
y+ijFmrX2H9RB5g43H/bNnQtjxtMJTnqtS82lprcyl+m0PTpz2PmSuqo6JeiOJS4O0E2Oo9zpVsz
ubnCyyTmzGNmdR2sb97iuIhSgPuUBYfLO3xPwroufXH9Up29yBhvKpxBvivES5jSW2lQVYo1OgJS
0jNTYniJ9pWeQAqGCUjM3+C6yLkWb3pP8GU1hskEGD+WM5KnsWCxDLQfp3Ra+2so6N/bCrh9nIQs
IfVp5EFBL/G+v9LCRznLKNyKByum9VADYwUbShIicRyWD23XGCwczWPghs0tcyhBIlh2MTXNlUBr
ZSdH+iacFtn3nSWy3YqA7phb/HZ1fGrdmJpUBV6QAN9Wu+CMiNAcVVL9rZaBvIaXwAlt+09Rpe4J
9h151X3XLqSEDn+P+Rx0oR3Kk7JXFbuRyKARogBiH3o59QdKOlqb0e44bSXYLfQOogDAfNaDeT/Q
JZRvzrMV1R2aOgAAW6xT7RlwOY+GmuGauYsddAI8+HvC0bl3UvrCj7XA/Fhc5oRx1E34KVX4vsDQ
fxdwKetBBVv5MquHX6Ih7/Lc7RICoh6BKQYtvd9Bwglr97NiJMhAv2BRCIVNUnNFE8ef/ZGwFM2o
1IlAFoDISeZklhavQKrICnsOIPoODucEjEWgdTGziRf8JHxHdt84v/kry0bsoY8lv9VUAebi9U3a
t+GN5bh/wdvQ+wi+KiIMtR/L+y96eawb15Bt8MBcQ8hH0rNZgRxIBd1m2eKg1hZQZY7BGd9A4mBA
bHwgcAim8NIc6a9XJn0NnWpyEQqZxrqUODaUzTCnJROlaxmKZAMTLIGtIrQPXoIfoculriJpu+SO
pG1mEm245KJFWDglBdGK8zPDHiS+u/gLxuI61cMdOSBUdUwBlSXdduNTU63uJx2XanNQ1DHSj8Bp
/osnDBvQCsAtP5a3tqDHA0LnNpVt9WFMOPCj1sqbOBTEvFycPCltceufVmJ+RlOPZCsadO1n4oo8
4IcB+H5EeErMg0gWwtJ+8cS4bRnrh2jfSshIQkYFYLqxOnpmHRZ5iIpE50WCVHpLacWIQdyd1ZBA
ZrRyYmP7BcVnFpdj4WmiKsZzgBWIe1D/qCbTMUjzD9/EGVcdh1uL6pvBOQYwB6qf7+gy6p9jnyWc
KQkBAKMjoiiM+wiEXbDnfhyV74Y8NeIPrvoqcE9M4l7VmU7EHQI4AWz+EhzNCgDRxcRwnOb6k5lM
CmzVA68JDJIA9EcU6xnRdxCfqbVQL/6MJ8CXqAZc8lu03jm4o1gwxAsvdcEsc5G+Ifa23xjeMRAp
uLs1aWuxOIqw+ybjYWC3QljOTu2YBidNuEB29e+Y4neRD8QFjZAgYePIPpam9KIlvG3GcWt9xZ74
zJ0BVcxOT/h1V6cLxkyO3ezb9pod1Da7/XUd3FdbDXuj8hwc5kufeWdiZ4u7C6soBovDD69+zlcI
KfyF4w4BykUEEXeui616nVm5J4J6EN/l6HvhbE/Bp4vDabs4Kj2byEz80hFmQFS+u+Cwxt57Ggr8
aVMOppaarGXRjxtFyMURWGS/O8X2WjLEuawHKLZSsXNql1duyMRpmcvLID0IKDIDCyH6hDk3DrOo
TXiKTM4JyYVMHfJ3fHEFII8NRq4l09u5Y/0P4OjKJZASGskBR2AzkyC29+LV1N5cjCYoqaK3kHwb
KqIk/GSR7nVx0Engwekt+A1SU1n1q9aB4Gv/+Ka4UEzzvrx2S3C/rgFj6AAWynx9cezEMSZTsLxm
hOYh4d3+s48Y+e0C5vZh/zdjkR4f0qzITLuqa/8q7KMK3SbrYUwIcsfKX8WXagBw5OHdh94j4TrP
8K8n5hhuYc0EUk7IeIKtIsaWeLxP58DH2Chha4clElpEzXP5eoEfBhnwWbe8Alz+Rj/8llFKtDlA
0UXr2PHGF+W7kOUlLAhFaWOouhdLvK+lF7Q8A5vVLYdH1HIzxD0clgvMcydv2Ir5tYqJgNtwD8bT
/6KM4hDvqnLmwfEZiK+49C3m2NlyfcHwZUgNXK3X1c9+MLa6wQr2uLzwMPUIa6vynmOfB5nRylDU
y6sCAhVJ1EWEtQHZfN2Ea4EYKtjwCjRPB7mTOV0gVc2TgMbqNavwlQg4NsXC2o+4/NT96OiTR89C
VQ/NEck0NzbhfXwyzglY9+wSOJbPF9YRTGHqmunVVEz4/BTACw8uOP2iJbL+J+zMeutGrn3/VYI8
b+JyZvHg5D5olr1lS7Y89QvhyBFnFuci+enPb5X6AqfTF52HAGkP8t5kDWut/7QxyJYgh7yQWV4M
yaKkSVMO9G/jiV8pFtBQUjjs8wgGdAEepzKZRLR8Ieuo5vpY02gF3JcUVHo5JPo3zXNXT+c6HX6z
Bfc8ReVjRcAiPYhaMZoX00AHBlHuQjrDt+shhDhOHwrcY7AuvjklbrW0zELm57A/RkjKjKY5QHw0
heKLgaEbC05djWiZbwWVsPMIvdJnlegzT2PS1kMX8tcVcZZ05XTFEioFM/3aguJJUOf3Xlnpi1Nn
hjKIJm96rgsuEww5he/Da3dV7GzL9JxTj1P2QJ0ypA9KZoUVLuYt5JqR88aFM3ZzYiZjot3407PL
ArdKIgZ3r3rgaHA5sOB5QIEQVkt4gDli1YL6gLpwFipkL/BtJmBCE98z4sfyCLWfXdf0F7xjygWR
pBj4ifZ58U5+Wp6xCGvFWUSVDI4s/i4gl+QhKCJjz9DIA+4FjlWxSLQ+ZgTUuJjceYaOm57KMnDD
Cu3HqcJqLRlwkXiGdw1npwfRkpbHuFR1qpCmfOGME9WehVEoAPFqD0sw/cHEN8LSmSQwXZEcZQE7
Ke5tEgB9LDEKG6I6mymjKi5rnOyftmjASWc1/ISSibDVotvwBcuftMJ8dIv3J+LQQRFLMxG4wuEU
UsZQz8PW7XE9HNClnZxsaSLKi+mZxh7JGXIfx3sVByCqM2ifwjw4JV7WV2HMH5L3IPoxcOc36K0e
WZOnIIZFXy7Z+BwyOb/k1P0hkHPoN/v9qYuw2m7g6D7ng7w5yVpmokUbwxoWsxC3gGuC8AP8YOJl
WfIfUtLuXR3KtYXTCWpyf+Yjip5cIOguKIcbH9MpWi04fqfDZya4Ttn0bKodmdYMmhyW3Ma0rOAX
0hfUG5ZEvvtKMkh9QcxIxIiMikLP7DyrYZehh7C8q4ErRIYi4lRH66GpKZjWv2lxY0QtCEcH4/wT
ouK/Dvz2eK9ywI801jCsqotTtSq1+HE/P+tdOkdh4EEz/zjhscchxh9uSAO9QMFcM2mis1llnWC4
y8gGlzliUjk9qoW/Zd3vsXv4JQCXdINuzAAk2Siv3QgGmjiPHABfCLenLyua9be5EwUVI6khfA/e
hPEqI6U6335Oo3AqOZHx7OSgyqvqGd9KOrKBh2xvxhNdUDOlK8vFKHWXbxxPlaiIh+IjSNWnE6M9
rNuWhnWwmO8w4aWAAao5jThXlm5ULk92eZFQ/owZD72I2L3YAUIYcCWMfji7cCOWJ7hNpLH3PL2q
5XzhJ495fEzdgqwXeArzpJWSkNMyWTjlrVGQWL9ZMypcNtQt50Zv4n6J56da/IpVxF7m+9xOzM3x
cOXviwU689vsl7hRuWQqYJmXf1uLhYqNVWfhTocgNKTA1f7tlMS4DBdzlD+F5QIxmK0m/rRWdhKm
nG5iRmVj0GjOIVlAeTExvOAtwm+I4k2ixEKk4Yxbv+EZwDgurUSsVULsW1uYWQFqQo6ytgqzi9YF
GNFQ+q7kokOu/sPICGrqCdqi+WJFfQ9LCV0XaABdKJUpB1sOmsgU/XLteW+WxJ+nXO0H+Ui5wzfO
EymGVgYiWIGBUekNVP1Aq7tGqFQZNLVk2PcgfYSMMrMQMDom4hbmt4jpuSKDknMS85E7Z47PNv/X
yhCsGQq6+Ndqw2oj6j5xXO1XpyANA72WR/aoMv5NDjNhKVOFdUALd1gkrpcn0G4cq0qdPWL7zFW1
CIcF3N492I7QkEMZn7gCSjA4JRqUkI8Lv3busMASDJQJo8blGS1wiK0/jtIBFn4cr4x16U5dyJGi
WxXZ43HwJaaOggTbnhf0MLCqQGkqqVdkMGIVP5Tbw0Xb40Jq46n4+SRJAstdHYj47m1+0ook4vp0
BPMyBPuYPiL/xm+ZYROeWdxVeI6rO87VMuMTQDqfDhpJIxJ9W386jojuXKJwIqoxCsTBS4cg6D+Q
PfEzxF7zDtsYTiRR94N2sPE2PrYrpk9uJLPmjrvaTYCoqkVQbJySKlcXTwIK2vFb5+JJMI3+hwkJ
CkJ2eiKTfj3B/zBl3gTtBx0x/yIghpuPAu6qRg0q96krAHvuGf/FdNR8dkIqXRjCge0iG1o0VrvG
v1WVX7sg2EEoo3f5pl+UJ5soFw3gLrsVhGscp5YOxi9vbZ7973sVOBVDIPSsC8QLBswTD3EexjAJ
Nr59isCCqKSPjTO0lKzJfFOXcKSIRgLL9nihRDzBhEJ5KOR+BkKc+4jeJscv2vZDPpQfTcmHqiDw
SyvM4cbTRb7vb0eebw92+FAHKJFtXj3PyG7UhbUlYDjDCgZZPpBpKr+CwQ6xg7wFw1q1MPO6tFfH
PTXFKwSp+uYYau/Sc9MfbpXxdg7StPPSZ4YmzBJXYh2t16Ay8KTCtX2HbXl2XTf8tBBPZoteuBHw
jk0ZAuWgTf5/NhLiB3ahsFi/dJHbXZlDxnuSNbPLpNAdYKht/AmryyYUlLlgBbE92aSPycGLG667
fISTM4nnz6TpJib8CC5FJqE3+ABYLeCGtvIsdmLfLyB9ZhfbUH+tN/a8NcsOeZSXCZbuzBbi9FqI
iHTmIgrm9JDkYmsdYBMuW+atNt0Bp8kPXG4LWn8YujZ5HiEv3gIDP4vUxedR81TEucAmDowhr1TL
nKyOWBinY2uLdMKc6KH2OM9VD8jwBl8bHo6V/eVu/ptv1LdhZ4YF2wHUTJwaSXZZkYMcvrOiaBdj
VUAg5UNapgtB2ztIBQ+nx86raUX8ePd0Pz/YsAvBOPKgeTk5XBQbNgveZ2UYemImyNXEcj6t+FOF
PQy6z0qiJTDbjd7b/M+pISb+FPh7UvdFfHwWe330uY9HwpjrNHJfpThIHZ8VlmEI3il0pcoeXQoU
J+TWDUfuB1QUXI7BWPn0T/vy2UgwmpuygOHPoCFHGil83H0ACyhG2hsGIED4eLJBTWNmdRrjMoiZ
kM2fzcz5Tu/G38cjleQyOGMMuU/Mewcvidb5s43pwb3sztogSVKLDXCwtCxhd9lJm3W8Ojlpyhxr
GmrEEsVdOAvimXLy27AUFdGpyNRXgueCjZ1j7TPcneM88dCUMbhh9TbJrxMhJL7vZLo6uxFdjJVU
QP4eL4pCaEf8oxRq1+gLZy6LrXL4UFl17pO2v5j79ctEn8IpJfTugLbKhmu8EaNw/ukMtaIFrjAy
yC+iMKCl45o9db02iI5UeVY4/ZiU+m2iC2dL8lZdh7aUNUfhxtEptnX2B04xByXCzFeMQ6C/O+H9
6XAOP2ZUXZ0VUwnouNTrffHxhNzYEEgZF2fTcgeWCFR8+XELk41gioNEj1Fzbg53ufSmAJfrih6w
Q/HKAFLYbDnTOp3ekzmlePVpRrBN0Vdnq6wWH0DXQx9z6hwnn6Z6a89WBi8SNZsIR5YU2O0oAgHY
comkE6zQSnHJoaoVRddpHeoyngOfoLGF3D5iDrh/kFIRPyn+DFl4PlU62ZsQ04HPXOVUpYJUM4YO
Kn0b5KCtvLe1x2dnbj/nnjBznG3DgAhRshiksxmYULhcq3JHT6sKadIdBkriwaXwfcCwl4eMFImR
pLiHZeLmhqaPIQTWlbu0sxtJURXrGYxbCEjCG+UksacvMTvLxVw0X8Fx8LGPkBELlx0AM7/BnOXn
JFxCU9F+GaEy2GNOhs7dBgJVLzEjKPHs1VSNZauLy8F4A1wlptF6x5lMxdzHqE/4T4ikeEU0L2bn
DcF3AmvOuacDn6xPpitHzF6dMriKaJ87nwclEaNxtn89/HCjAKTCkEmH0FgnUyXgqculU5IkVO84
Idlp3JiyeEVQIq3kpqP0k5fXP6H5UNRvQLouJ+Utd9j2TLT5DMMZqC8YwTaOUf4zgpBR0W3fi9WV
UbhUiE2KJXN3E9e4mTlBpyP5JSRDVMnkoFHHz3KQz3hqVmvyrRNVArQeptXcuzK7zF3MhERnljRS
WlQoIE/4aY1oQE35WZB+N2d9QS6m+mhipBCrQJ5Yolimmut1j3qhpTYewES4wnalFz8+nQJ3HkyY
Jdknt43vA5wuqNtkReIok7dN28yftM3K5JqCUSTWzbxzLURHKSa6qX4W01krStdVy1Rog6VbbuaO
NWAwK2Rf2PgHit+COSurAwnS/dJ6ybX0vDIp3/QYthdbE4AwxZAOdZwAcSYQvk8dctuajTtRhMvI
PqR/Wgtmo8A41yeYthlr0dGfvEMnkBhup9pMDye809xOtTp5opAVkeV2ZR0450y7F75TP8GDeimD
1HnH9BQPM2gqwXvrIyrNo5XfmBbAMB9J+Tt4gSK2tLcy8861ZX0oBCpKM0BFaGQY9hbSlhv2Ub95
+mmM6h/NtqrLFXIuX3pe6LaLGE1gu7RPNRKE2iuRmcgL2xnSsxsJrYen4Law1Gk1dWHyeRrOrjB8
DKFnjDeRwYokRSjCt24Bzb06oFqKiVWuVlp+GKxugPj5jMCcvsWN7xPgwBNBDHyAHh6H9rlnrGWL
21D21pUDf58e1c5rTcObP1UNjPVFYeZkNfDa7zkEhPcPeRH7z6hefrgDhBndMjVLNqe8P1w2tu5I
K8GQk8IKmFQIS9T3eEMrKay27edQb+llq3vQNEfWg8jAtNkZB9HMMx6cx3mtx/6c6S659P1qvdjJ
fLzoC2R0GVW3PN3RjFhfbF195qPe5fkORiUYJl11HWXiQoeKa21eSt189t2Up0jlvcaB7s/Tzt2M
WSh7XK03GGcxzxeMDEM1TjVWDA5g7Dfq+ogQ9mrXZ7eTywF9qMTWkG/PrLKH8SKZK27IpN/a7i17
//7wu+pJuFhEPJfXuMEUl36hWcIsNSTeOVZgS4VtEzaRXPsLZIzAGbhUeNh1KK0AbIswYfIiRe1I
KcNMATwwPLB5PDlIVzHrb3ES8GAPCmpDyP0Dm/35tCIaLvYyb8/w7YOzrXcnr398q+wz4VEmPJE1
gF8NKwd7hpx6QL5OklOiixMOQopflszNhkdlChKId4rJFHY1LGl8kp8TuAMU/EnZ0+3U9Vm4SZAN
9K0l9nJEeC0kqBhhJdpglcJmEa7pRi2Vj8xbj9ANS8fR7RmhwaIpHfvmk9k5stGQ+x9MwfKYpGm1
w0PSqSgZ4Pcj+6A0H1GkXFe2nUihxlWNAL2Z3z9Ie64J3kLOyKfsuflH4jfewJKMGxMtFkTqhPMX
jZ76QB9C9Q2c+ZaRDZv2jo6Nn8DY2SGUOyu8tT7nLYWY3qYPWG8z/JWZNO1nAW394DcnNlTeY9Rm
lMT6xdK+iwkGNEzaDgkHTnmsNMsHEZfXnr+oq6hFjBVsIneT+Sl91b5Wk+ZRUR7duw4cIbssJ81x
LqMMMcfhpBO4kVUgIdi2ZVBF/CnZVf/NnWTKXJIcOC6UazbdxoZFJSVb01moq+wV4wIjuSLJ1Dl8
LFYb1Ab+QLmhUzVIVGFDygXS2zEhXu6C5jVnksHQHYakafICnvCZfHGgVGKSQiHv1FK9aMTn7EUb
dW/5WcgO3I0NdOLa9XtuPnYmUcRUSON1vAYvEUkHF56XJEx1Fq/DD7Zqz3XZRwjeKU/IKhRyCuMR
05B+cBQireXtYKDGvgC9KO4E+8LS5SOqc/b21OG7MsrV1IVhtqYd68pQvjKGhTTBZIACaGjGnjgH
HJUZO6JORLU5EKUR1xrDF+Qu97rhPnBXQlka0dLulPNhozqUsiz7vJJAwQbJrz//GibSnFXERtIr
riuV4q0gtfqaR0H8m+DLuKbkX4E1IQaI4azlugob4TiEbYrXYwUCDvnOEh7erIfT6Ex+/G+CVSEX
5SenwTtrYQb7U9/L9xgPjtN18v0nU0IdtRjSWyr6wq4lO+hjbmDFT+K+sAIoTT5EtHzd45C0WcGg
qBFBxcDBmAHHw3igUjoLxJXr2IPwA+j7bJ03hQLDjZVgUbYH+hxCoasjmcylDL708cpF56Vti3j1
nGMuIKMr4QUkI8Mq4RcBpjCj3IawPSsEl9gKylfH2AGPZOmRNijYpwD/ocoLMl5UT6k7RZIxtDnT
u3ySUFU23T2uJTGzNK8IMNdn64UIHomtFtrswT6esHi+ElNha1tng6zs/ggHkFmbeWbNNjqG7SGU
zbuqbHh77rrduX34yQBuMYHiuagStw2DWu3aNOCDjNTQ+Lf8rlLEgGJRQXU6y0HbMPDF1u3jW/gz
KkcYrqy+0DQvOSj8ud5gLJySoR+xwWs6Tj5MVWpyfpkumh3g4uQ4KOb7aWzPE5Q5ZuJ8i5kusq7E
tUqcOWEwiOKnQ/2KyuyXHGi2zqPEH2N3Lx1O2oMrS3HYc9lhTLcy2E9RNFhJNrOY6UZBs8J0M94v
G3emrj1omjpeez3U4+X0YxAWkJDrbP8hF1Q9UhlKDBqVJElbCoDBqtPscBpnSPi/GcCjFOWInR5o
K2jUSJ6zHqeBkLtxGZng7MIvhi50p1uBXmd59WJ7GEW/JUA/F1u8v4yASKhN8JbBxhPVB/bbsu3C
mFYKWIQbBZqxV8wlpyFVQ74Az5j4ExIzMfdmIJii8Ds5NRBkhBDkXMfMJJKonG+3KHqhDeGJBnMF
nyh+nBIQxQg5nqtHKkugLRu9DApJlUIL4G4Yr6CWtrVBLg7bBm7glWHUCQ23fyHeEcRJOOY5QyZ0
PzL4E62xNRYwbGAmFmp8TxDeb64kPVr5oRIDeRtSq4nlubFls/XSVfsRvUdK8hvnE8NDLJ3M0oVE
U/Bo9QBry9kZEbASmJeF+7/WDGtSG+JqEQvIfLg7+ozlpgb/nHCD6kmv90UivHSD4tiZ0glThGJE
CQP5Gi3z+hDsrDAnst9nFW9SLE/RSDBPyQLcdl1cWWhXgJyKb3mY/eBG/lqjv2E9QtQ5ENGj6sXc
B04d3hbdC8IupMw++Ye2MYc0qR/rbe6uEUC9BiUHNJkn59Oama7Ao8k/GwqAW8jYxye9xEnCQKvw
fxoX0jRp0Nmd2CN/qFHWPxuH+z4PJMsMjbi7SI0CnE8Su7R+EWxQ/FFGSO40R7DQI9QtZ2+JFS7c
2QSuiI3E4TBKqyP+H+MQaqsBDgBYKcEmG/+ZHeTr5U2F9NEfuoJBT5QtOwSSgG3LfqpiNolMA5wl
GUeHEe45zxtGKw1UakFR6xkZHaYt+7tTYry5xBODSngXuEUy2kKfMMYWHpEVUJmgwcOjBvceZ3du
VhOT+MxAGP0LRx2G1qeAsYTLRuLaE18QoCumk7Cw147KTNA0Dj8Wlc+wz0rjSvfnGKQPa0ujifgM
PtHGOX+ChBQB3wXoumVyJ3bWrrgIa1ptrlEoJbaIorIU+j/bAUI3+5hpKTEs7EPnK+/02ebhyEm6
bjp+tNI5Ifbj3Mjkm9yKwsUUHxNXxcoWuVyDI6EXBzABWaIjXkHUx7QdCwcxf2qmfO4mGR0AvZ6c
sYo5DBPvjFwYrpc0AAevNwDssKaFuS9fJEBZ5xydJ18E3ZrLbXSBTBYZ8c7EHlnh78YW1iNIp3Sr
wDfNHAXu4Z1J/WI+1Xa4VLPsLkPqxKSr8SGIzlaaByeM33LxXjx1w7CotlP8pRU0pHa8+JtLrgcl
kYCH8o7yUIBozm1Yuch4XQgn5MBtP+HHStVJ/SnEjFPV9kGUIo47E0pKgQXexw0RwEiomQsAXRMY
ZIAhBeGZfGwKtMKJmIYLHjUTQXSeCI6lzT0FGRJoA+5yBnqAOcUpdGYtPXYiMHQS9qyYM0n4n4UH
EWkyFKu2A59YZJZnrKX3a1OWv5iRvRiPBbKky73foQuWOchUittMIMyvHOQbRh1HmcFRWbR91kDM
ws1W8TROjM4399sAs6CukxvCsMqLZcqqS0qn9rw0OzouZFbX1Pd0xkS5sn5jTDVwl7STUPsUT0d+
oATYIu72GXEPnT20Kko6QBZmeWpkLYEj3VqCagIIbWkYp7FrKRJbZm2mY/4rqrCO5q5itQTGP3jO
DhAlPCZhjtYVmyshenEo/ISp5gSvGojjO+4W2FsFVKwWHedfbN093UsK0JJhVZhExJJTSaupezxV
TnDMydjWZ5DD70JKlRT0amWZ10o2qWI8YOgEzm7jQJLD2zCA2KLpsTr4Yikcel7yythINysXJ6y4
yxwBwR1ThsUh2CnitqZRAIbkEnkzUqgaGQaOxJBie8nfxp/6Uk7j0FAandhMYwjTkcpqk2aDMYp1
ZD8hzW3TVBt91g1KXQlXc3YuK9vfJ/OCpNIUCWabBOFxX9Yzmr69vAsTJpoEAuEZdi3EHs7ed7kr
tzNpryenKvF8w1pUNi1sBB9UXhM/Sk8ytA0Bl4fiyfK0QkNZUUeYb0lmYY4JfL0SF2cDJqBGEHuu
B87AAvGI3qHLw93+PpW41OUxNmZvYcDTTpVqjXD0jssNVSPsAz/itYmhqkU+joWjy8C8e3B7Wr+g
ZMpejK37kuh4Zs15AV6dR+8/5D4PR9jUZtO39n1R239nVcuzNc2E4tX3H6aaKQY9ArDnjQCuTKSz
bZr20XvAiZ67vBR+M3xdLDXYqGKYRJwWKKO4M1v75rid/QdioqQNYxYDu0EmfEwUxH0BHLcXp10S
DxXghzW7tp45bgD2tSA4O/tQXEm2/X5KDpCJqvFGUlzb4WONtQNMcCGL4BR1AwuJekj6siHFZJhJ
2uhtx1XVmcccf0JCqroXZwDVTcC6GXzlRbmorZge6pXzAoZa9d0aqFdLor8mEBEwdxU8jW2ztIxy
9QNDqf4BDa6PHyRHXNhQIo+LjGd8R90EAz5WoH2McRTAhJBzT12KX1kMh/jBhfoIeoEIAmMkCxlR
4DeRb+BUPlhkZVUEsIfMwmgsAHqSOWs/mFS0kUl0pkgk4wh3Ku7CdlxopIcPkNAB1DmSrLxLTTTN
J4jaQ+Ol64w/Cy9nooWyoETt0zyvO8kAiLjhK8zXVtgjZh1wwcLrMOVn21kiPTsqEY+r64NGBa3Q
JxNB/GC9lA2Hh0xxptL3y3L+YAEp63fcbQyC+eCBJgjSNE84y9FMo1yy848T3y0dEKAlT65g6ZzI
9lYOfVaAO9I9Y1x57WQyu00VXSvqnu+65CeOJUhfPtfJE2oZfrfAzTXh80IvozGm7Z1b3VTJk0I8
L3lUdQJrTdtTsqYF0TrKP6mSW+zAEL92uDcheL5zaH0e3BIkWAurrtoHN1ULf3JGllPT3F1ZKt4R
xEPue7tDaie6T04DyYMV3wudLkxfEtr0JfOyJ9FOXa66i6/4en6HSlCOFp3r/gM33GK6bNTbs0sK
jCRTCZxhuANOnT/OsDCq7Vl5rKI8a2k7rNTDcAZSw4kHIR+5Smh4pWc6cQFxm6gedmmD4QkaXovT
rYGGPDou5plTiUMBhWUf31sO4lGua7pylMBagVm0oohAYCtwJTo7qphaKJxZpgJVhAbhWCdeox9r
Hb0/MIP++9/+z//975ftv/J/0Wg1O1Omv3VL+4iTzzz94++x+/e/YTYmv3z/6x9/VyoJQ2yNwbTC
wE19P/b4/Zefn8ou5097sOzAVAacJx/B0AAl6utwI0Zpjd7nmUbWBUiR0wTs5gbE/SpfIgSBPCpI
vwLH20yqvMdzu2bJr8XLXAxXfUCBpm9x8uK2WXGXpBnAiXe5MX2HCV10rXPEILKO5dzm1/ICv6AZ
7gjO6OPMT5cgS3NvdnW3QlwGw3g/Et4r6mTZKrqLOPppdHG4dnR0DV/tsSoFjsJLlufsduKFwHEO
Fj3W7lMXKxzH4/vDF3AMoM0C13/9GIPoT48xDlMVxipSqZsk7r89xmMD8ugxPvvS4xCxwHrhgbnM
ygGrgM3u0CASmVreqam+lqNdyKqccY+huNFJGwAB/HqacSOvIUN7DGxTDoBQwnKQBE6DZBUVH/Wm
7mpT4WGHTexB19RG3GBgKfH2syrKu2SHy00JJzlRf/39PD/9D18w+OM66WCEMzPyzGM4Rdc93Fxn
wP2YER7bn5EtqBd5lywPF4L0hKROcBEhvOSSULmRDICC3q3wATf0AZjIUZMySUSH972Lpx/9PlzL
opJHkafw+6b+8VjRn1W3ngrAtnrsfN9r4925RBq7nvuzzJpz1jhw/TjV5BwAVKJFjigHVsbFG6hb
mIvIVEATPWqEeKxpeSXCt9bMhaUvmEKTX9bvQziAeiNQhqpO4caWO+sTEtvbsOCSgln7U6oqgWDz
ZDyPbXseU6gdlM5CLpKpvzvy+xHDY+kkZJIMufhmWla8cmnjRd0xmvC9ELa0z6ruqBEJWVYTTZMK
MNjHQoYYC2u034kne4VzeMXcfmiXsw4NRjB3JqFVF3PIAGBMjFg0QWYl6bCSdyUfY4vOYkY3pvwg
FBqrWokJ56WsLDdk4/iG3snSS2a4F1R73ep8FR4nocJ3Lg83Rz/supT0E9MJT91BRL9dDb0Xs2w8
bwV/4ifv8UDmfArbOz//9RJTsoL+cBJFEUTnKOUmYwNFkazAP5xEYZuEg4+Ndk1kVkRJzCeXy8NG
OctbG+CwsbGYbFxLxoKoFYS7LNy2FgvuYTjomDMyjutnm6SESToEwU9dGr/bNHxuFgdCy2cp0WWR
SVGiFjalFhIr6kyrsxR/d/mX5KdMIc+GqZJbQwmiZ8RtmmowXZ+iqL8qYsgPIc7reAcqZoriN/VR
DdR3+K/eHVB3KxebEwpUWR2kTUJ4pm9FOfLRDifl5zm4HHKUWfcTFqBEzGE4FHxSBUeAF5BUs97I
MSlUrfDAP36JQFjxLSC8AJbF+4kFgCXTHUD/16kK7milr/VESUHgkg0w4lz869fk/ekgiCIPi5XQ
BfRRbujLhfK/XpPjd7HvVQvKi2a/wOHza7DNn92BzUUuvZXTL+w/rsKayYPw5XW6ktaAbyKGu/hv
ceG63S1usL9VXA4HzhF//QEj/8/rKPDjyINAmsB0SeI/fsDAmcI4D/T2KGRwWUOE190gq/mIs8J9
DV3YFsUyIsBC7VakSGiWcRsCTXY5RrBbryeYMBzEVlaopDNU3G5IbbPlCRbBQ11zWAtL6M32l7gm
t+CELtlwMJBk2scI6jLK0aC1/N4iJT+7qYJcLhdYf6VnAmyJUvJYMPCU3YSZhVO9yCDD3mhUR3IC
OD1TmC6HJAxp9q+fkidP4d92WxBFQYLBPLJ3ntQfnxItNgYwOw2rW9G3+ylru8DPkcYCEYDwRWQ6
Pi3FXY4xqMA59G23b0uPM4YcB9lh/+EzJX/6TMp3Y5UGLs5TURz+2yU6OvlYYCt5PIuGWDo8qY+0
G73DhQoqqyjz0JVrwDIdflI955ScWZxl8tAqNOcVyXKQWN7/9ecK5N/947NSaRKz7qHNJmkayuX/
v5Z8lXpbjMU2AiNmwMKPmBKQAQ2lxC/vpC5DNgB0yhGVlwkxTv5tYexnVpy1ecywBnIJfdYdo5xH
UehI/x+MmPB4+x3lEadR/lGqILUp3Kuhbyx4Ix3UhD2GeOo/vntX/ekLpTg9BSqKQj/yGCL+8QsF
nudOoV68x2mN7+Xly1TI8imYglMHY+KMGRp2+/kRXdcJU61k1DezFq/XDxMdcdnoqwAaaxfN74tk
/01ufuuVT3vB3JcBaPROuZwDRD0AsCEy5ZyVvp3w6Gv8QG7RUN+rDqXDTgWv4AZwVMppi1vHM9jz
ba7C88S1ObHS8Kb9Kb1a0X92JoOHdsDn439E7QjBl6HCozqwpYJWSTOIKvlZBuRWPyVCDOBVqKo4
v7UUrUMmPBKYN79fpmj3H00lX5iVBKfDzPx/BCACV1ngTeYxZlZ3U8AxnfCaDv/WrbsHPJ7hBUfI
PMD8uX67jql50AWw/82XhBgQ9nMC008sviBbnZMhfbCXqDnO3RR/wcXmY+BSGVu9NvK07rIKGANL
Ncu5JL/OVJPLY4rpUmXw53EgDObqr9e29/9ZCrGfJj7wAss7Cv6trkPYntIibjsyMQa92IhN4iEr
0ZYj1OaNfowxGMlg93KUTxP/m9GmUIiGIWYDIhFyVu6jgvETr+ivPxxOE38+EtIY69BAcZqTLemH
f1yph0a/5M3Z8cWKsRT2HDIos4QndyWJw5LI6/D3kIS8JY8kTMCAM8iodUVdvUEqsxZL7k7Kqzsz
fg1C559RGlOaQrirXfgDEr6jPSAF2FrsQlzZFeG6JmY4q7knzG6xW0BMxLCCTXR78bEqofXIFSMl
hlxj9cY+kUtQXAEsvlFNeH+Rw95h4YqRMYz5cMNIW8pm8kGzJyP5YCYB/GOawxwN1hljG7oYiQ2W
d6Db/LeJbCNxQSdrA8RgEqMlgAyNy5ASF4dE/GtNzzcBs8MGAGKgR4vvSXAVqURqY4MPzMytBNht
GZRa9KdWdLeqlQEQYRFMBYlb8pjY2VwRa56To9m8tlAkhQioLMQTxkT4dkP3ChdJwyEZTNCLDmuT
y8oAsq1gGnUKYyOPhe+QMLKut2G+ryKJS5Mcptwy0ejMcwfidwiweAPGAzcuY1g1hYxHcvQtWI4z
vxGbBsSz1KTqe9gzaXiTye2CR/V8ehv6K5G7TrXA+cAsQGquUbgFGLshKdHpTyfCOMupGB2PLtOn
cJWPJBlIyNHSD2JNS1IWM5meB5FgX2rV2oqPzxXDre2MzI9W3zmusrQmQ5L8+XcV1wHuAyJf8jnY
1oAJB4oF/IcoCA7h0Fiv31X9TtnXIdirhV2peeDoD3xJNA3POdqXy7obsXXTtAYpthFWVDeCJlhh
sxWNWLAxLJmWTuX+GYdcFmorY+dBQlcMdh6A9NgL0c+0bejcxEN2wN3Ys492YO5CzebMZuIcMYrK
bVZdwRbgr79aZYmclCqr8ZrBjfxNbirKZItk4M5GNA14qhV7CJ2EpfMqJEJJyO0pK+6rReNlpuuB
eV9Q3dTybGqBNK0SeBrie8seF64IzPJXu/0YDtVXI/FBPLw5xCl3GdmiLYvvKKX1wq7JcrExZ1sg
m6FLcYWfSQVJUnT3Lt8pI6MpKDGby37Ksdwl9bNfeDX19ZUI4bsN3ErOXkZWr+MQ1Rc9o8cfuj5e
aR++WFp3vmGFKTqXpGPyiK0EhEWNJGML01dnyaEoCIkOnIJ6HxbiVcUpCGwhlHtpFgzP0DKp0PqA
K8tgTVSfwCF0HHBEmPHLDRJ68u4XEfAlgsKulFIl68oOBi0dy0ZZmgoOUre/YrJOrp/YPVp2hakn
cikNzen7CdgWsBaTF9X6aLGXNLvsi+IVx9n6ct7NT6Eyyf1lKRbMmKFUkmryXhUO5gyC9IclCVdw
08CTFhxyXZffmDasxvOBVWmpQHbeoMW03/W3n0IwqqCROitbr64w0IVUj1GPzyz6mCpoXBNwjcxx
QkQAEEYE6BQvlHyClSiaRxjKT6qF5a8O9kcF7+4KTWmIIsC6E/FAwgS10IweZIN15skmgvl8eZCM
ZE198gLytHAJ9EEfjq2HUN+eQb7hWqNL53HvCSo8xdZXO+ItTXC5JWbA+iMGkv5DYg91ysop0/yu
c8EVOCk5aSB6XAdlmH+VMxLYBuhLDGJd0Np3TkADTgobHnYieUJdy6wCRRffQCbZvYc/yeRy6nCq
uDMlvXh/Cr2WyB9kBC7ayjfagzh8EScxEyHye40fzoDsIYCzExLIsGp+PHAS02mXUbAhNJw5ERMN
/mkpaAIYFcwEGveukimpBFqHCwh4NzEn68uegFBa0EPxwcW6cB2Z3JpIxuqQJ0dJYT7Ev9p6HaWx
+dYhi4H7wckl/rjW9awS68ihecaCjIWKxI2rRMLhOICexF7Mxq2GPjJKYdfpBL2r9MZTA5qQl1x1
0AQJPBY1BxXDgDpYhC1yKGtNG52IWffbAQVGZTXMnK1cclJpJZjya5c1hDwMjonmSBfbUntaDVDr
Rhb6NAtKXVP+4PlNbrjk5eULSUs41md36AzLz2u29MgDMausWDbWIhMiIswDegfrJJbG5bfOlORj
5dgtuLiPvQU3O8mDeDiGJH2jjhVtFRQzXTCeCheIBdMuYyQIkBr+LlI0EGs1efpLzmHL3J8yUQ6H
3IMtK2C5AEhABU/aAYaYcM239O3aE0iuh9oBmP2aN/zVmljFa6JDlvc25UxU4zbMVNLTw5Z6Gb0o
Qycc2DCJCiccGqQYUGDRZJVS/kx8Gg0HiSgAidzCrexGClYCGH/ICpKiufRgk/rABZdSjOYhxonC
l1slJ4IjmvsTxN2qj3DTx3eoiT71235VOFih2trTmuOGATiukIABz0HsHEiHhyQpJd7yHaOh/KaO
BVSFz4RXG1dZhstGh83Yvd3uehfDYbGRkMF8XZgvY6Afha1uCn5R8GH8IPg8aq0ux636KhKuPEWU
Cvh6KYl2bp39OiJBTGDBcPiV5HGy4B+YgREvGtBpUH0JeWcdGA5SXKFQ564qKCeUpFfnXK3GsJeN
xMXbA8IYlhv+yBwmBlLdFDD2smTzik9iAzzrGYpaWLOj7R9zymSBYuhzdnsI8zI48sze0F1Qr10F
kpZlIyvXg/sjb/m5YrNuayHgOXMwdYPFNBmuDAMM9AV4jK0tI6JRovLA7AFXZT6yjpW6Qg0KgWXG
12jZvmiPQ1X+tg2jlPsacOC9qjW20iJBm4xUIN0OpTTmYygo5SoCiLRm7DC0raOC7FU4ADyCnjsM
lJxNgNDW7fmDiuPpPswoO2r0u8ySOcBCfgg+k8wn/Nd1XsK7ze0OGkSejvUFELscV9wGwTbqGwM9
kbdkuCepDG8dg5kDI2vYhRDHJLyThf9Lqqpu5l9R4hbC4GC+nxw4rGGUX+x+gNCIECEYMs2LMFRF
zR2kPEexVEm39l9FGA8Akhjqyh0rCufmMRmTJxzWn5CpkP+C4IzKRLijNlHUavvk6BIzNunRpX8e
J2LccQ+5MgsiLPxLEnE5EA5/HYo3Mvk6Ha/vMnGhF9o8cvl5dlnjpE5ZJyQoMUCAkEbKoryZHAoc
SgHCGaUUBWW3k97cY1pE6BBOBbxkMugB9RpxtmbfTGnyK5kATQKWHlXMK0DazyQFoK3kSBBdZN1l
v0jNpGRbwdIcTeuhoYYxfK4QUaJ5k5WLiJrEvq/CppuUxE5D+7+1hKgq4FHyZM9WulIfYNBKqI0H
KwDu1KtLugHlGedaSZd98JLY+ZbiPzGdtrvJklz0KN2xOBRJX+ByGmDDJvL+sP1FZAdSTHuGMevK
Q+CKXTooejETi82uwdsqY21qpIuiU8P7q3kGE/8K+4NCAgmREByh80eErGx8Mpd2moROZL14A8Ki
FkqaWqnMSvO+azK0pkzJjJwDScust4EaKBoouxmrhidn3WpVQqMHkF5eNs5xfTCDrOSfsjSZAPwB
HvKj9Si1zF7M3BEajvAFAPJFg48Zcay3G5zy9nsT1XQ+CcwiWalBB/0LwwwSC1cqs7GkBMc0L71c
arj9+ZYqkulo+T0+IUUg13Mj/RCy6DfDe/y1r1IV/9MQoJsIgdHBuxdbtkW2W/HGKq/xww4y6gyg
OBKmjrb5H8rOrElqa8vCfwhFHM3Sa81QFMVQhbFfFFz7oik1pKTU9Ov7Wyf7dpvCAd0RBMY2NpnS
GfZeew3vYee9rwuUROjRP5Ol/a3GfOVSE8cdD+krH28LkjPocv2eWqdMT+9WlMTYFqqKshlOCXUb
kCtbhEIFOjEBmKpIcFmmxWVoKmQiznC4Z7aMOZPU6XOD1K7H78zzWuVYP3F+4nNU8pBlZngR1v3h
Ii3Ww103ckrnRsGSdO6MsKbHGlj/hraHg6GGFWLxuAMVU35AwaHUGDPQGiaV5M461xr6TjgEaj5x
/QJeJ8t7kAdKr8sNQzrIg1isY6X51aD2vHJKCFNQbpBa+Uz0KeyJWh544NZJCngivJslFpavkHW9
S8L0Ici5LkXxk52GAqcVGAWJ61u80lT4PRenvqLfY8ANLo0BdxFHV9CQSfvCVwMNh63t9ot1Quo3
bOxqKLfMynGEhMHAmTSzhOmhqcEI4eb6EtLEmqodHMOteAgSEBe4Mic4ON6Ni8yo9CKMh6tSPlf/
xivJ55Dl3sodOhf85q44Xol5kjvs2MAV47/mWcGzgWOMY1yOMZsNmDUHFt3ZZ8PnSXN28zsm/gMD
jnfOP/T791ZQI3rbKBf7YOOq7BDpkGJnL1fRIjOOpHqmjBMFV/4SA+Mh2kHogagn8KwAAcTs+jL0
uwNmeHKIymHJB860vU54bFenPbvBbBhjVSw1gpILg02wnrh+lKY4igYClIR/fRcpI3T2unsEplyG
KQXSqTk9Q3z5ah3SZup9kDees6GS1OcRKmXTk+FB8SQ5dpiXPFpll+6MIFRaHoQUGOKUAy4Vvw/W
OvZyK6mY2o9HRH5nBq3DAWilgbnZvjGqlA1uZR1iRg84cTQB0Q8bhWfXkiBqCbVkIGMIkPGuxpoR
Ea5b2DBBd6B/5+w6qJqSu0YSi/bKYiN0GKeXgVINZhOyvZM0hcwaeU+yJoOUeWuwie9y1k2nWFB4
7XyriJOSitph7k7l4FKOW9PeJdD4lIMTwxP+0cz+xArWijOMQtfpO9DVjcm/cKVgQzqo8vJIbLmc
/wkUa/n1QWlif4vEIE5tC1Hlcqwp15Ft3gxy8oipXWHSUyEK/jIRQE1Sx1cAuBlsufUaWwHW4MTC
9Vu6PMhK4Ek99WwWkmA7xhUmpFS2WHJ964JoBWY5cX84oKhaa8iWuBvcECYGmAQUHfgOiE5vDP5F
VmcrUHaMtMwrtYiBaqmeFSQQumtTMnsgsDnzWhDyQJLKiI8zwMn2nDci0oJC2cIPKNjnD2VvdgXG
LQbyfp2gRWWLd8B15FxRi8S3/ewwj0uPOF6wUXnWSaHXHVHi2pOsdvEHIA/4zJWChHotlxfok1+7
xPk9rzPvA+fzRHnIH26V0t2i7F2fLRJ4vGEY6Hij6H/MwBgsiAWScOtbEycYMWhPv5mSUh/sZnF5
sTbbyxpOYG1GTbrCS3YYVjboGWuIaDc05Exj4Zf+HmOpQGPPksJIVeYBJIBif8u+lUEkxvM4W2dU
uPIv09E2npo342mquSt5+UAjO6b6TBCBcLDm72F5dSdE78ymuHmMOnPDW5Bh4LIPPrfc/ps7HYbr
PltymmvG34aWwPHBXoosYtBd6xweqZROKElIq6H66DliJ5/kw4UDID7Q17YGDUodYUkD96IN1TXL
XnJvKMGCDp8FUwPgI8hhD7EheXsoz3zBJbCxbgkyYy1tcEW5FffbcwaHL4MdZC1ycpJhM92xdH/Q
i/kYmtE0AI6tzjiKud/zCZKFjfpdXC6Us8mzyMSStoArY9K7ML5UlTSuEWZWNOEMW99Yc2sd3NZN
IZIPbADHQJin6bmG8ACj2UmJgrHepwqIOb/MnmW+BGx5oFh4HrXYm9zmGJGpIM0XClEgZ76qFKXq
okbc5lEvZoiLccZBUHkBtR0HgygFXmfcesmWkAUznAQeF2ZqV0snkhlN5QUyTny8oX5cnZuygOtY
3g0WX/SZVTfe+KHMM2avIldgoDGqGvWKd8ABxPjxO2ovfRgjwGQxc0gzACCoKF8SghcusMzjSGAA
8MmycMlxQqIhi1AXHNg4W/gZYgLubxn/TxNo/TNHbFvEPilAds8/GOHeJiCp19x1wN2yHRsbdUQ9
epg8QBJuOxhtkIUrV20O/DNSP6lNPQydUeTKZGC61gZUDWgnEp1QNpZyFn0MYALTIwBAW31TrYMV
YPIKO5HqY6Jg8qBkJoUdWv0t78M31qCCcx9DI1cP0AWPNAVfB0vvvzBIu4UmwU6a+W/wvuIiGin4
a0ZynagZMAiYbyk9wiRglktEeWg6KKESjneF4txww0GRcYzeJ9wbtC48mgAbRS2c7qAtLy1Y7jR/
1uSXQl7BsGVsKIssIzDxhK0MnGNwLeqrzZmXJ2zJmTUgiIT1zraHnywSDGl4MjHB9fVhGQCUNc5Y
GiAOZ2ElN5BaVxrnBWf6S84GaqrdLZ5y4xVPHRZ5NCZpfEckZfNQHyBRlIenMDYlastmvxwXVWmg
MPshOF640UQvx7JIihzNvMXPW85AfePlBH6BegAvbE5/Wn2beuHpzXBW29qeoQoEKKE9jLK7jEsx
R9xyaUd+1uxe/y/tHlv+5BvsUYM506W9PSyYvqy8AZ9cC22Wxaf0tFvnbKKlcGWPlQFeyTyFZrR3
2quiNL/jL0elG7HRAh/I3PrXmxOhOPisXGFsRQJSwofvVXgdhcxE+PgHCXbaunVHl9+Qn7bug411
sBJ0L8zeNXVzZIaCYBDJ5kVV1Ldjia5ySfH5RAqIJ7sGTszLcxYRfuGUGAsfXM5OuQj49qoEy9Td
QCXDhCPHY/9ao+1kIwWB1QMeq7ToBacRcsU5I0yOiS8ua3zQCCrCJmugrIMJty0MsNbfYFd+Tlqt
mxkb45173aZfdcGEeRGXYJJRtwYBhkX5zvqDSkqvAk0h2DjPg4LAVuvum5w4/RI6l3/BB6V+8Qhe
qU7mz5WQnHd5JCGZRqVYIiY4+YH2U7ePYzS+STL65tzozJ44LsgCJWsIECIJESGNuqlgIvGZHSL6
at0xeBSz8TwJBRSi5498qtyBQ9rzJTrYDmZk4oVNU1DDA4o5wzXVhd50EQxUNJjJ8WSw/ZKMzG8k
pMAPzYKVWTA8kugGdTNCmJZPTgriGkWVx4lMnbgkwY6zIUzsvNOBzpwcUThnyZEm1BApgWsiAU5G
qY7cu9rMfCss+dGp67HnJaIObN8B5zbsFK1bVHDCSZdJ+RsjmjdDNb5aWjoQd4ITLF5IfFLGLAWt
pTF4EhO/IME9tvugp9x8eBVpz1v43YLqjZtt2Ir4f9bRqNNZiXZNR34BMk1ulnQfOgwrHZARtJKs
4iLADaHjOSJo4ClLcrNEKNFCoRYNb9JM3JBJoJ90z5qdAzyfWtRg89R9EArQDXzNjszK523EXy9x
afQsmRnjOtAK4foLVOUxp2+2vyipHgxpLteivay9T8YTFAkQqWZ7na1d9PaYLtt1t8JhrmNWH36C
uE/6nAKmEic9lKfyQo9kGvyuIUWlN8TF8Rlc/ZaBf1YnimlltiazGC4OTfhGh4sdoW1zhYoVqJie
1Sr/ayP4PxJyQHsgBhVQKujsxE91i+yP46V402TH4vMxC4/SLTyacuVS446lWsPszpLsa87S7oCA
uWuBgPMNyw3iNc/nHgm7fyanDZcJ8mOpubHC5WrCMKGTqIQu8g1cQw5F8KxLAAX/EskTOm00aBc7
c3Sb1m6H/YzykP4i34YMw6HDdwhW3WAbkGDn8xq5dw2R4OjKa8P3rStOXRyRSmhgfCoTgqFa3UXL
oDulY+xiLH2ZedL7TVYVXHmQHsdTGog5XdCLnuKPy1CPRDzDw94RDF/r2wCCfrFgbd96x88OScVM
Bpr2HrIFxbpmB7XHllM7y96BFZTeTW3dXB0282CI7RFOaV3Dugh/a4jCyqli8iUj7GTDCCw5nZCs
T37Ct2PY/S6wNlZwO+5soArlMC+e7X9sng4Jg/Ku4hwP2RMIrGBtPVuENWga/619TwA2Cb2hzg8A
XuPxvPS6835jEx95ZgksVN4HEKTVvaQCwHzcea07YEDDRN2kVVRQWjCmE6cWkuj2ZsFaCmIey8da
reQxe7PTtA/Q8NtpDTMcGqm8FyXtBXjx44dcX950YC1AGTD/RgiqSAk4n2vc2y+Aqrl3yTG87Ere
Gjf1CVuV7j3jNqbR4eRd1Q0nLa6/385+cUxhxhNpBQfOekAhnhZcfvpH1UZFvn6mlkCOxPbt0gD/
HQ6uejcz3oJ8GWs5tSwsoFG6B3xL6HhzzpMlXD6C+OF2w761VjSJMNPTBzWGGlWMAVBvMAOZYJbw
NM7MzJMT8wKXyxkjk+fZOXDhsllzl9Cf8aRLQwa7wbR947rDg8KDBJ9z/5qN37UsHOJGaTdJk1He
rTSkZzjRU9F4AtvjgTMGivCc4WDgkJLz4Ii90bW1giVumpO3xqbTCvKWRFWSuxJZKIn56LKRWNMc
nUqNW1KdnzrNArWjgUSa6TJife+O32yhpre8LIyPwTaDo2YlGWV0TaqYfAyWgk9rzeq14HjKiGEn
8rVPPBdtbQPYd9n5XQZt8MCsJvLV+DGBk/W/2ElICTg0GrnDuDjUQwRV9QOszY2K5t1+j4UgeWjt
RkMrho2wPNbPQcinWIsuwRJqG64IY2A2Cn5sszmMwokasUTlW0Kxjmy7g7nYS0wDKfnsPBiisqOH
AzU4cYLYqglaMRakMEJt559y08GcOVy3ndJIZfw+OywmXzEI+6JtR4L7NAzfSLLjzLFX0Z588WN/
f5xbr+KbZbwW3NPTt4jVMTLR4yqPqiAQZd6O+cRWsGCusGRCVL6Kx5q3Q4HkFVKrFX8nghzY5Jq5
yaKhXmrAqx6hxygbL4t5JD6wQqB8AjEhLYdFrBDrJiqqwbhQQWENlL7hZIRe0u/+a4bpPOQAfAFq
y1WAg90jRsOMLQoa2bMutONPGhddCq2oKllW/VmThwMOnupg31mzXbe/twO3xFfXG2jKd+QCzz0Z
2SGUubQ2vVSdNtrbajM5D1EaIr8cM0pr0rQ5pxsOuljw29zxiRKUksmKRNfp+TCBw+zZRaG8zCx1
U0HEgD41yvdIvi0WaUY3gRlcSR5ssFCJOWSoEuBT0OE2y7N1cLNJYQupXAkBuXbnEdCh1GFq9Nl8
tdNY3E5/m2jq7LpQOtll788Jryh+3ReJB788CQSCPY6Uejf2Q8tAwJlV42hoYysAsFqN+lglQTED
0fUc/zYoA2yU0L6D+Svtg+CRo5InqbEQcufHMWPaJhI01YyYo4JeziK5snli6PQ0rtMM2R0QRBXV
WAUfyX+9XzwmejPpTZRM0M5ttO7Yk2W0IGiW8tT+p0izxu3sd4tzRPL6HAAT5Y/Jtn4lnjcj7FHP
HrbaoMNhOQHL7Viz1JSnHCQsAYt05CeSguqZqrIkd3TgT7XhikMvSHzklMZdsfl3vINJVlgAX+4j
yKGPifjFjvEBvq0c6RyifyB3I+WABcBoQAQH0/Dlu7K5gaf6JBq2hOW7w5NQ4cDNDURcMoE6qjpf
ss/zQq+0Q+MiZxXlPw1v69Fgj9zzDDY51zCRw1aS0yzOhX0uO4LHldWAfIS1aafnlDcdwPS9LMFU
WgI1bMxBgfswsWjpzAFl+Ao24Af3VKBH499DB/kaFNRDYyacppPtNi+uPshrXZ4FY8zowJn4r+0s
TLZ7CMYJdWuYNxBy6r85u0gjrcELnd0fsAXosT+LdBlxVtcY+1yMkxylB/reaoNT1kCv5yInwe+P
tuRhirGNQ5ScKeG2VhljZHWeswzSBFm1mdf9sTuSLh7JjuJd5aFbXKGOWCgpkLm4fBjXdL+tx3aH
2UXnNBMPYCo+u1UtIN36XI082jZlwlZweMwsyXqb4aJTSlY772Espi8Tk+uLJkQXppch0MiMPAR/
JvaIiD68TcgwwQOVobewkHwCgdJkIabywC2R5RNTn/m7DkM4SLNuO5x1/Etn5aaoQjfQ/bl9qsJ0
Q4LWfkCfODP2A6ZetNooNMVitqZWQYGGb1w4R6wM3k5ocOxPb/7no3ksIxFAY7Tej9wWzBZznpij
SCXXq831Id6IqzrM6Vtm0UBBx+FQYLoMg22CUecg93wHKFt/CwoAP4TVPG2qR8nz+n71b6ZjVOAD
zoKTARveA4kmlJwC5GxKrkoLcZCK0vBgh5Wzu0rofmYGuIAlGGD72xGtliZpOiZaPjri+PStnD7a
jAU/KPGrSnn2gIfmY3HMq9eFdoJjOMFlGQF4pdkUzV3V4VFLCmh1CbuYLODQKT8NRG59srOfQWZ9
UG5g7YgqNA2H9/uB3s1XfCv+JPOd3c0Y0hHfKHOVvOvST6csdMzF0KREE5NQiq8vZxkKG8KoGAbh
tDJz7xOyDhkPh6p719vbdwbA4coWHEBid0nLfWsd2Msq2WBq5/Nl6bUZnS0DBCRpFoygr8eOGShD
55E9mJxNc2V44D58MEXpxhPHybKAtjqoIi/8Kv/D7nSNLKO1hE7U3thp7r6psz7RZ1Up4FRx6FmL
K+iZJc0MJfMu1+Wj9GZzr/aOg4sUXlaWF3qMnwNSQniiw4BwzlDT6JaS+YqShm1GWN7gUutjUyKS
kw4OGdLXhwkwlzIIIyxNymQZL0mjovL2UXKNqbi14R/kB/HU2Ov1QMnYca6QN8ZmJF7+0dLWqZwl
MZplfSWjQoQIEOc8bj5AWzS34mM6LZRyXPZRKYk8gd7hj6rmOdskWzIyuakZule5pJepcJWcY1KH
2bJxZq7sW1AT3SfkcPzejXz+gj1uJ0MMvnlwS+89zD0Fl45urLtY9thCaK5lL/hkZuhBO/SARTsD
kxUfHPvnDyCr4OUIq0CI63gio0bhmk5Wrk+s7u41NhjZYyzEpQWUTEJKHzHKl4gykrwbWHz0UUwj
kA7XIGcXVGwJEweAYxd41sko8a2c2Y+n9k0lpeSAQyIJmCp0jaoHds0nBu9MM3ruEVwUNFFjJodh
kXuF5W90xRAjue3r6HM2Zh9l+ukLB9UL3wvmUxZth1OgF7VHfB/LQR3A9DpXJxEEHElOqw1kFpiK
orvAEBnyaYUAWaPThDT094Q4Unm2zfF1HWwVYxrdZzYdlmzRO3pOLM1Tms3Kmj8j363EzttrSrkd
0jtPBqv75MHp9NG66S9/i9wbDPgBJgqYpRV5e1RnfLlxZbeRTc5/zFls+05phawpJKJy1orcvnbs
pjGbYueL8UbBjuvZyFvAv8W/OtNMTsLjKTSu7SnNJwBWm75Ys7tBQacBGjklWUOP4oGr+5YnnP38
dq5sWUkIYufLFh0CLokTUSx8azkYaYpBHjj9HnQm3ehwV4H+jpyUTHu+gCh8xTWcjcbd6ZPxIA+i
hYjIEbPNC8s5iRvPvzzlyUduxPoKq/mJiel+vLR1kAnU+4AH2brDmufi9Y7D2PQpoQkBMMM+EBar
jS23NBmJMW3wBZYTj/KpYuJwZ+eROa/70vKSdnUKi0e8QxtqJuOx8eqMLeXMqm5y3gAaZEreGbh0
J3AUT4uyoB48HFiLLBdIv5XLmR8LtLPhySKzjT5VWcGth5iypOXhbSKUhl6uYuo8uoatRU+SPTAg
oCn28QWDkzVe8rg+jUvPqJzpiGgssh2146AdkzLLbtKDrhyUrlTzEEg8WBgAKrjsc3JbR9SG3SaU
tcZqD8db33/UUQX4NOL3pNpnR2sMLCLKbTDwftBwOVeUOSEkjfTzeOL/JFuycVOFuypZU070ygY4
W+CbFnEuaLYUkchrW1pGvw+S13rITPfkxtSJnCHsMQFYwAyd+Vms/oEG+lY6FtMQRxDjJsqmZFM4
RzVfPg+yrhC9DHYAlGB5gaPd5Y4G9HdI4MythaztGjxWJfjdctTwyjCn0KJFqQYLjoGK3QO7Jgt+
3P5V7XlGdcoszSmYvXUQOS99X3BMqI+w4ocSUiryndqYVelyIHYhJWa+B8mDwgFtkrv1opJ5tXUh
M1O/36p+060RlzSgMe2vhli7wxUsyXpw4qV3CWOHIOY6BZ15WGY+ruS4nYNcwsN0pObuol/7ytiN
w8wHtV7Iodgo7I7MjVoyYW79lgNg2FmItGzz5RKOKbFy9IVJALIOsE8KgINNXbUJ4EDTKi65nAxg
25EK5fK+Rx/D3qoOaSrjv6oTK15vzZ4ZylUbneA+llLYp0+nt1iunZhjFRBgewN1DrBRuWHwKOnt
ZwYAMx7jmgNqlsooC4DU1PRtHiW4Qb9KECKUgmpDGWr4j32XNzh6mKAzbqyuZrx7oA6BOuTrBztu
t1vUX/jEAb6XlTAVsXmTQFwieVSin7pWjewc0SjhJcJCxBcmOPLIWukj2jlDPTYxqnRKHInw1IYp
oIgXk7D+1cghEQHiP3HhBCuXkJzIFBo79Dz5Aw/aktVwmWCOkvLxKL3M6PQf4hl79WanQWQSUbJL
wPez5P2YnQiPDi/LLv+XLS0qh7tHkj+CfoCWOsi4oo0OSF00fx4SliomC3Q82gJzAuLgoBLnD4PI
CZfOmvrZKJocL3QzadJiqGWSTnRkw15YPAzEyvyPgf4iOIhQ2jRsGio/sGNAJfHjrFe9dQydZ6ZE
7QGFf0OLsjNaA3qG0m8CCoxZllFVmT7gaDW47jHhnrPuUXA5cAZCfSY6rYAVmzVhIZ2g6bm/IXn6
I3xS2wu0QDLYROUJgP0Q7s8azvb4Pe0OSieQNXC2FWKEgivk94Z6A0BhxUTCOXGUHppuetZgyhqk
d6vOR5d45nG0rQZ4IWfYefJRxeAIWklwU9hMXa1iK57fQRahPKHcvzfHbWT5sdAF3CmxazkiLbCD
RBtACL8Wb3V8StK+hzl62J8NuUcWz7ORFzC+zzwV/fHoTjnq2EeVe6Je2de/8gRr+XZuYV2F/f6c
TIyY5dKshBpdYNJ3DYjvbrAWyonOOG3jswZ+Ck8ZXN7Aq71iTVYl6S1WOIqIrEVQPxbBPdZUeepj
/Dk9m5kLApvLP8aBTfTK37Jyz/vkSK4DOmrNWq1C6UzipmvOO04tkQzISNnndBiSla8pxGIM31gb
E/WMYs8FGy3LK3LBw/iw004YCFCBy1mk0X63cENBuOEnwm9tQK3LsqPawNZMrXbeOO1rIx94xxvn
Q9eXjOlrDiWr70bHSPcLSInC/tUcy/sbPuLzkmm6Bn53uXScG5ZKiyUbZ8zabCji0rtWWcivKg67
pAkLHis4NH8Wv/ksv5LhnO1cF+TcSz94YKNpdeeEzNAGAiTiklMmruhhca1pI4xZa/4nx+05wZ8O
WFEGocwJEx/Ne3NlWymYU1+6MXyLqIxy2ZCs/Go/9XM1OzBrx5iDh+MXtge+VhyZD+jEURpm3NNW
aCNQ65UzGTybMkAXSzOy/msEXsDoO6qhgLiI/S0yEvyqsQTbqygdq/J5PHTZB8/zP3lN80kkFosE
SxpwnqFjjJ4T4HuxTenH5pSDSaB66vb0M27Rf1lYuWud4DeBsVACDjc4uf+ZNAes9iyLSnAx5Eyo
VC2HzMh82dYZAmLt+D9H9k3Zp/nqhn8zfWr1Oql5Bhom6iInwJh2VpY6zPfuLXaVozgBoYPuSHNb
cORyP8j1YRTLyKIWnn5DQrWseQOAQYorJcgSqhgIXZB+SpU0Dh/NCvRyVhndFxe3ECnL450nhqZO
wxmGgdsCg4yDDg9TVGcxtAWVvb0HnhmBYOCEJnp1mdbNxXGt/YtYQ9sk4whQqqbEjEtJhTb0Kplx
kZiW4JM/sK9rlzsgzyCz2uIbQqg4mwgSxSefFfk4sbxaqgNCqCgKyWmwgpJ84+8o47nOTlyRMZfR
DOerviAGanw/Z1xqWGaWaCqijxQ7aNcKD6NHyFTI2/cLOyBajtAqd7o/WU9Yv1hb7A2hizXolLdX
whPmk1CEA5WJzdao0duQfcokH8UM9ubMPyGJ7zMBoEQHIjDI6AJsa6YQ3zhBGQy+bKOgRpjJltQ6
luBRM+g7dziFVxCAUVsKSyBiLJq7DzX6jGuz+ck7ImWKASl8XrIDWcLWhfuA0ELh7dJcVoLXg4Yj
MA5Dr8/xLX4m6AdGGBMZrFi04qKIUeMsGkKVLw9dCAEb4Yiut6pnVsPF2iMXYUvSNjG2dKKP5sSd
4PKftdShLYQBEZkXT4VrWqKemOK/8g7gJ2ggE2vfBu5ACHsONwrt8hdzZBW+2km3SCbndHg228qU
78jkYuFbi9W+A6m3M2V+a6Wrudzbkt7bpybl5sE9e2nC6yWkQrUmtOJh78fjn+Ep/R0qM4hhyeMP
mBdR1IsMu5XoF6pZMDj6AEvnqqFvQteSsfVQOqaMDkH9nKwYEsr+p2s5ipOaazpf8998EqMg8NEO
1wxJ0XU8y+Xco4Tr62f4CNsbpTDEMDkv22Z82/pRC2yLYyNQ0VUyhfhobd5WOWSOPCcKDtGWkLT6
1bA26EAA25+sMVU9wirLW27KISV1HT8U8UGF7UI+xaurjUhmrNbUJbVTU5QJQpK4YK+qIMCr8GDM
U3KiDLekcjS63gOeddiH4iai2ESyw+gFPMz0nmytIFZeIFHeWLLP1M9Yfz89fd+hCrGRurUpaWhm
2Re3LGHpXPQGdLgtHU14yvaB5AeJ1GW2KkohdudsfxkZQO9HSvce8+3WAdbbNmIIOWDrFXKQtQVs
QI02UKNXLdmih60pqmdyYzhJYlaeNXlk7PRbLfCgHU7Zo7xs9wLZQcJGwuuswI06PToH6ITVsx2D
2gE7lE/mMy2cxIBNoJJczdhQcJ3PsinH3C0ufHRxA5cu97MS73WtJc78DNLxyMWersj6ovZZgwnL
8g0oKhhmWbyC/DXs1tBsT1seeZjIC89ekYYh8CV4ZsK99oiw8Jkxi/pn/qecFS0b+0rYBUk33dEN
w9h9Nj4W9KUc4U7UhUkDIYx5P78dunVCEYW9Dxe9XGHa6K22pFpW7jl2WoailLAm3XcWCFFRxICK
8sc6tvjCrWqIImPGm7cohShzdntDBMNlDbM5rz1UaIDdZ+2gGYMAyRWJ78y8oIhqgwcxEn+O6K6k
PmhTr8hCrH6fLe0hwAlrHBBIFBBqhbcY3IRqp/mFdUbwo+mJdPKpFyau6wdBrH//N4sKnnfRn/LQ
e5JlgJz8LHCQY+lx7N9Li0eH8UZ/hYj0WhxXXs6NDBWXGrVmiENCmt5JC68vA1gDZSp7Y3BHw63t
kekonoMMk2QDMmCuSxTwGKkhYUPIhkG91iCx7wHbmghrhnhChMANNHBPb+3t3tSY28GBqOhl5Fvz
c5+AUJ4z3xt0YF+QGvihfhiEsffCzwL6DLaAxEi/1bfPA3wr4N9akw5Mj3BeuDrk7QNWGNey5mOs
zhAS3AT3RBY+iihoiCN1esnoKiHME1lQF/9Le58T8hYyBCbe1raLi2VdIPjSIxGCNVacC9AiEroE
yzERcOV0WP+sXP9yL5NDoJ10VctVsGPPtC9XmkZUPnojKJLzEHyIx/z9MODbBfzrOFisZOEvjJXc
Hxx7ksQ32ikmxnkxerk2qnUVq8RtiQDCLUhtxuLgrRJSdNTx2ScjOcIArdKHFDAfnPYOZ7HX9Yl2
3g+u9WKly8Ip8XE7jZ/y8ubnry/9YfHqA6Ygn57nuXGSvHh9JJNNaG6z9F2C6f8lFjDZxdQcFxJX
qU1sIFpeZqxQTCo5zM29BF82W9pH14sBFnc/9j3saSorxwhb1Zmt2lP2ULGiNkVxVOJAFzLHDo7r
h27AdqHaGHITF8SQCwpsHbGcFdxO0N9XC4boKDsbJ9ScxVYkq0dmVDMhqIBwgob3pshSOgW/+tT1
ajjEDu/w1GZsV/qAvpMHDaI7PlpLWqaCG7QvoENDSigFKU2Ooi0pazd0oABMySom6hCXUEaYD2ns
wgkMs0LOoRowgs7BZdDtQUYIJCzMhq+CVvwFMd6WI4MqvCY64g6K7mMeG8CoitpwdCmdRMqHS/0t
c7gox5A7pO4F0kWMLeTnaVG4YfCVOOF8zuaw/LKUY36zi48JFsxob0Ux5E+adv3amOYHtw8Wgut5
EHdRRPnm5Ur1Yy9DLFl33In4tkinhM0l8oCHZWGGV+MsJ4sYpq9WMnBgeskcGYn5nYT3PoSAPZxv
Bpg2P1+g7j99LjxIUs4YrJKil55Xfp4TAs406a3wMG6vZ06i12CJ9ww17mXoJVXlEuDdZWb6YniF
kOVj2rL/7BvdGgM+UT//XNEPJk5JmhriFxmaRnEYpPr3fzv1keSW5eHg729lcCeZjLws7Umv8hZ4
E2Mi1J7czRlWaAbCsFkWGGI8RFwnTcVKFVa3BMC/Z0yENHHu6PKmi8LHJUo+Bd2/FQZukXb5rNnr
AlUN1Gn5mnGXoBAUCUuNk5x1zAlQ9ggGDv3oMoiaD9ZbDn+jpWIKNbfvTyfvU+MzAoMmIg4EBPM7
6zkHq0IqHuVDaKTbtSBHg+pSJRPglGchbNntyGs8L1j/8sK2/gDxgXLR6ehrcM369XP+8f2nburH
oQlCKAY+L/f75zybIyDtGuach1CvgEDl56hKUE9AhHUlc4+8X7DQa5k5WX9KPqpcGXXxWasz7paf
v/8fzXv4XAm0XX0ow0d8YUzVHiYyQMooQSJ69nGSwaG9yTHyUsaffNhyh+EkN7bC3NfG+0h3dyv3
In8EQE29d36Ndc+vXNj+4ZF5Qcit47JrPMILXhYkUR0fXVwUHhZynmxBknG9SoEApGTlPXiS3jqz
94csJEb2cjZh1JpGn5wJwzPJekMMj0Je888f2o9uXik4WRS5iRd4wPcvXcb2JmX6ccCUvMN2Uf5w
QUtAKOWP1NLyBNRBU+MkNgokkpuorkpVDVL966bEj+VatqzStFliuzS38kYKcmilS/tetc9M7UBO
MaJBLFZUGviYTMqdU/O1n38l7weDMkwTY9eECf6jmDnFL9bBPFW5h01H/gAuhpqC+gegQAA5w9kb
g5nrQoSO8RBW8Ofrnoec/1qWV8EJar6HNEO9NxaJ3EDX8lt1KhXSv6xEXp6jODlFJggSmm3j4pb6
ws3JIdLeFNmKibL20R69XurzeaXzPXfBC7FTkSWNlQx0PGF0wMor9PleA8Hocs36df3o/epzvXh+
OzVlfhjm5p2tHwlFkO8ZQ74bq1Y1ORqTOL2LjHd5TIBlLX26AWUJQjxCo5mZBCrrEeGIqZ4gbjwO
E/JjVlAL22N4SAbucGmE9WS1qqtoef75Cvhhu718si9OqCGbSRsaovOTld8IVQKkOG6pjVuBmzHZ
ePuMZeVjqHM6wF1Sx/E+7QzXwms92V/7xkb/+GRD7vOYHy4w2fcnJybgOa7UBN/WAZLfDHR0GRWW
vqNxMlCIc0KgwSmFpYcw+BZymG83BgYPx7nJ39YjZUdgYAtZNumZdKocjzyDcJxMkLvqEnZ8MsI8
QipI+RM7R/Tl1CjA60+2ZrLk+vyU/W6U+yEzObEc6kh0Kjd8a22BcweWfkAuFjmCUI9T/p2/As85
IdWk8aYvI1MJ2+4sU/jWzjgYKnLJadylC1ftNrnwfIq0epp9OPfWmayaGMuXkJTgI1O9KRh7j73x
o7gFCTx9rJUoQ2e/fhpiBiyvYmTQBeL6w7uzArJiKWJk8Ysj8IeOQKslSgi1DhIaJkqI79/KMI4p
Hyqbn2T6HIwHIHQgZDpBKcGEGonWZ0+4/zZ9q3s6wZJ6bK/Q/xR3LYTkvaivSXy5/T/ct+aflg0X
h2vk5MnJ9mI5V00eVUN5aN8t24P5o67v+Cs/21/+7a+g3vzIXT7zf/9iJPHI/hN+cf6RwI+8C3jS
DVXylf4ZzRyervzN//zML/hBGQ60d/7FSLz18nD+EZwe+DEuT0HJmBcnJdJr7pbiT7uVGJ6XOJPd
vvjBtl+Kq/PPSXrLDx0E9hf83B6uuvEB4Ipf8zMN6Lw9aHJof+Zv+TW/h5/Pv3Zm/dvzjyHn3+IZ
f8UvzB/27/TL7vC/P2NiACPiF06B/3hIEh3MTvYwfIOV8/2i2RP3yBR5Px8xKs7hBX4o3e02xu0Q
X37SbZCK73B5JKbSRapuOQcQpATgvgT85K/qmFXyEc/3Hh3spbyvFNQJD/02XtfnKVv/POT5tUJj
f3FGvuyDWfUxEwg/5S9xQgXw/RdAfTgQxMdZZD32HOYhIbcNVZx0DFbxOAYzad5wV3yMXkm5YUDE
iFJ3ED6TKkrV3kP/+upTAVge3M8/4g8wjv2IUYDPIecvhdOLj9hm46lkzEL2eR6+WeLyUaBF54Bk
KWEe1dOdrpxk5lgcKygq+QCygLVsAPAlq0x5XaoPSWbcshlFLmD9CNFYndi8YWv4n75ed6pqkh2M
GuOJW931mv2qTd4xfdfsboBJFNPf+Lh34XyQPsh0eC608QEDRiTGfJSff/8fXGn1/QkfoQ1kjOdR
Pn7/igAv4zpL09NTHfMWUlxoDYQBmhcVBzVzF02N5ACrLwhZ/kHVljBia7WMn7CCGX7+mawD5t/B
JRA1A+YB9yZOYlbOi3cysCC6eCd+CQuiR5m5JwbgBwhhBBhRIxAQtWpNy3HSVjNoH3a7fAmw/SSc
5RGv1fsO1pBMgg0Rfyq6VGzJJloeL20CmITrttIPuhLYHtBFrY0Ay6Gj/eeQnZPk7uff64fmge8V
kePDJeCCDJFN9f2zZoA+kGmBODhYwXT78m5qoO7tGO9T6i55cr/sRPagnheNhkwCRWBJb2f3AuBY
RZm8G/YCVvU//2ip/ugXjzym/aeljRPXcFF9/9HgpAEr9wfz3hqgIuDJMdtEpElzwzuYEW+pbh/7
8F62zXLhPZjkOi6LaxD8L7qPsU9hhhRSficR8By1mN6c2mMNhHUFWHiQXHDa4uvRh3HBnKkucLSS
8TNvTN7HAP1P6luDghGNjIZFOZI5njy3icIBMcYMGb66fpOKQNn2C2PUku0wZv/PPaolKyTVKHMJ
qJusM8ALGjIdh1rHNfonZgvUHizwesA1m366XlnknJHU0/ciqZ0rc6yOcYZH6/F2i6CzURl7+3Z7
Gm5kwq0oDZ3Hsowcpatt8xPR1OCLhF1gQ651N9Esria7lEF4G2OxR1sjGqq+yP/h2P3hLnfdOIhC
ANqQN8qu/v5lDqcZykcUGqy1eSjSLjHVWwraKQz4GSG9H4knXSAYWFEepWndtu/qMkSJCR8NsQq5
U8+/BnU8daAvFxlAOV5BIZTYMHmx/v2dfZ/w2DEiOTtgM2FkGXCByZB42SAWgNMyLvldXT12ea/H
9vRGpyoT4RuT+vczXYyc1tuCOHKMBkosKoIpunGyX+0IHtk/fFrOoBRbc0Aoz26Zv0E91elQFoY5
xL2dWnqgzEbW4tBe8LnSH6jdIfBYUAB6w4codL8I8CWH3dpWjWGP9dbmQXcjakApB5KkEcVMg0oa
gOXuwLibE1pZXKHVRcpkw4Y2A993E6DPEgGXA6nnNSeEL6qQBgdA6Tg582De6JLXqLxDCcXFilUH
W0b3KfmdpkUjVMWvp5Da2o9hsyheC5Yebah2QDo2167D8NFEXFvDczfOHxgB3cbkaKn0lEXY6Ipg
ySmZUc3TyHBLQnZD/cNAI48ITj1w2tJgEXT7RtdgDWsqwC5as8GxYU/PkixgJN6N/A897kl89jW0
UL+prXjuivgCUD2Ybt0lOW0B555tH1b+J71WxLnRqwpiCgjLsoZDMcwirW+1XihBrtXmifWtt9Qt
AFgVQHRa8c/nm90wIOMMW9oNTi/u5eEvz/Z/WC1g4yG7LsVDzfX17/+2WuZ06sOlXN37+bg8FXHz
3M3+Ux6PpFzAQhjLt8l+upcCXA9AkiQ42IeL0k0v+mV9rRmFLvph/f/3qa5n3ZwDwxyIpfDiMo2P
8VR5pnfvxwSf2tS5r3cmNuv6Qd5AmFf9hmzttV7tQj5G3SOjod9S92+rEi7XFosKEe9+fuNYH+nv
DwMP/AR4KfIiH1Dt5eeacibna08tSOHxH9RZy9xe4ni2MKDmIQHxMCK1YeYRSB8Z5LoRbB8NEghJ
9U4Xti+/b64dVYnii+5cJ78ulv6hMPFczyePMKJSjF17wf/tJe/ZEqwnLzHY5GPIZE4wRewVyYEg
I7mk698ftgUKSB4+KOfNj8Lywt0NmiEQc6ZwGHyohe3QpcNc7rqTQdMqhgx/2oVIM3JHF+FYt8bi
J/C9OVuo/mK8i68tb1XLBF7sG0uJ1S9+8V703F++l9DjGwYRgyHK0O8X8uBOU04G3PQhPtWPrivR
3VTe6ZbT7REEVIVchoK1EgxvLyRvlWO75gKqceuquNN8QHs25pCKlRUEH/TXbyP8p0+K1Rk3HW7q
+E2+aFnnLPAXsphdaqSzsZBi3ILxBO1uudE29/+LsvNajhtL0vCrdPQ9ZuHNxs5ELFCOnqIoytwg
1DLw3uPp90uwe1YsdYi7EWo2JUokqnBwTuafv6lhO4u3oewVAoAJZ4Tgumq/NIsfFh7kRe7ajPXJ
CpxdT+Z1uxrhLiPYYEM+4IhAH5ugNGQJi87gJomzkczmo5r8D7Czynie8G4xmSDGXycRDjBh+jTB
AzK5P/JsCWOwa5BZK87XEViZIHktvTFj+GwIB7tg0UMm9ep0klPXzHFFS1uYY7++tT+DEJouhxld
PjeXluwMDCyRkFYaoXy321gS/1ipzqSWdiUbAPtmaWqULn4fLxRfXLbhdEE9FVtDtoGWMXUL0Jai
IKLjJHjl+n7eQ7k+3XZoSNASm+ZZ3aKYMab5aIU20F/8bSuxOVVtlpptP2Bb/t3EZ0nFvGgyqIxT
TgkgQAp5bmpI3yj4upjgCaHglUvTf2plZUoG5ot2wtDR7J8vNtcr8g5XJwD+HTYL6mWmPoKLyO8K
DIfIihFIhE+efz1//oyTgID8+xPUqw26dflHZyDJhpo8//Ffnz6jJ88fJ4OcAIFQwEM6+xHMxP38
1wf+L7+oN4FUNgzlGUx5/ihISkRBfuQTqYoj5WTeA55M/Q06wn9jKXwOfsIvvtR9BDt5/hS85BlW
6dpHPucjOAqfAKLw5yuFjmArfOQXYAp/Rjaf/298ha+dgStlFUiCAXSZk0Ap4Cx/ff4nsjI98gm/
jAFjiD8hFj7/9Q3dpiFn25xuAt4Txyab3Pk2x/zKXmxEOFcitprq6ku2QM3w2Nal5IoGanjhcRh0
Qa3UMeJpwDxFDs9sDG/GsL3Tuvmozuauashoq+mCyHGRrk4cj6RmQx5whHwE6wt/OdKcRKkLIHln
hfqDPHVbTwQPqsrpWjGzwVfjzk3oWMkskXFWN1sXsoVKHJFQHoSDKf3RprbaJn8VI5MEiQB7rpBA
1BmbV1CdrGeDlr5HdPIZx6bWIdrVIRjXPDZEE6eEszk2iRkj7EbAf0mXkUAFQdDl/04mhpcwNVJi
KEjGi1t3KW1KiIrKkjFMleJITSSmJGWgztpSsaRqzJrHV27Tz32prlsWhQItPIOM7Qz44cRNU3vW
8P1m5Wo2gj/mERTe2+xVJSiPmYu80a4uoR1UC+JvB2KD1uSDkK1FmmMutLDkNGzkC45kFdaH+BMA
MdM6ALrKFr0NlPkGLocVJ90+Gmgo6dGIxlYPXRIytKfelT/RyNL0PEzyuRrqjedQWm4vt1isvEB0
8DHgjVXLndi6V/SCEYKlbpHT0QVUBdViPCcNIJDfR7OOd9lEhE4MkYVoMIeWWEYZDnTj1AWwgG/v
tnBXkDdJ5yslAaG5OyCSw1bY0o608IraBOKt4Yl8jldTSheHIpLEJ0cixOU9k5YLR6iTLOZf36O/
gTW4R3BIOIhtYlbVM+ygjQfLaKdpgXKFcvrPHD5pErYZOLNY+MgfZCYqS1EahKiQwTNNAo0FYQBH
cc8THcb/Ic9EjrSzx5xsHZOgM0pzdCJnVeaI3qatVl0lBZnRYuRB5JRws6w1biuzYrBEBedhmwRE
odL4ytxmWxkydFy96W1dqu83YECU1mabfwmn6kOYhwNdFG6+sfCAMQvMZlwKBGmSsblktcg9kCGD
hF7BJEelUdrjraRxO+Kg8es7YG7dxcuXafCHzKW5Aa7pqGcnO1w4S19qO30o2odksJxAncXqtIRl
oMZkSiiSMGkzBKGU6UzIwLjoRu9MhEhPxdI8lov1cUwZlagDyksjE361Ua1H8Wt28xCvJkdsf6L3
rjWwmHXcNzviwDZjvkyk3y6aGrhoBFJnC/aW22RJ8kBPFSLdO7V31oT33VhoaDlE79SlX+8nHW7v
pjZxk/CzoSU+m0lo+AAXsDDrYlcr2aVttBd0teVTO17Zna4etWF6nzT2bui/j0N6sE3wpv2ymoiy
h+iCpGQOjgjPE6mMS3H7W0fxxOiZd+Gw2X6A8Jk/KOXQVr7S8+VWSjxnStcj9Os28pUOfyppH0zc
tEx6icup17CH0PIE3hlvg5j3i9P9TA9yGg1vweq7IWKmwj2SHR8K84hmSnTLYMT4x7mzeBPGsGG7
GLAJ7T1/AyKyi5+EA7xqQWoyNwcsBNlBNKBPY370PSMZgW4eSfe0gAa7q9Bn8YqRbsgVunYWVvEb
BgAqBa073ZlpXt9mLq4m2Gd0XgivSqVcdQfSe7sELQVJMFiQlyXKWgU3IlPBDCOEFho5eLjiro4v
VD7COOyz5c511+4SaP5d703hYTUVHSlGV15OIapzVccis2rF406MD7hTrBYqfNwfuKqFd9uc+XMs
RAFtZ3nc+17r8OmB9gSXK7kwUxjZMFGrN641xVC3DMxTVEIfGADzKk3qX8THiJ4kLGBzr+3Wbjyp
TsJZmxQGgIMDHdkyCaEYANzcEg/ZLdRmM4MUn7apgE2r2jIdzOM8KEWB4YgbF2PM75M14x62WNOT
ODzCzmMJoSWtVDRMcpZ3rt09TAbenlvg0ZY24WgQ0MQsX+IMAVUMMB3LPLoJZiAu6gKd+QAmzB7h
OgRrlPF6hJzyrpu4iaoNpWbqcGjq8Dwm1Ro/M7wkkb+U+IJEBkaeELqZkzZoTyoTExC3hYhuFjDV
G+gup2QBIlZDo/iWod1B1lnm1/2QrAcPwVfQeRZeu60w5jsRm4huDXY5SLKLqXZWwAyvjF6FmO89
sXUYQZ2jdxjTIiUaFg6bmajuBW7KcWCG/LUujUj/DWfrLT6dnOi4PuICx8I0sJ1gz9urDEd8nIKM
6zxdD+24XpqSN96lUJurFokKc/DHTZWP0Ra+J1aMK3PL64MDgo6tdTs87cTNzWZlTqEq/nQQtCON
Pm3zxYniAVg0q1hIVYbkipVR73EuKQ4NT2yA+7uzk4zWSKlRA8mqAqmFGAhhNdi8tTC+qoOwK40g
aQbsIz34eabGq3fQ4crVbbZlmc23RZ5BwItYMA04Wk0u1kcREkUanmi4grJP/lOOfxzvB2HnkRjG
zGgfIjzD921Y1Y9VwZ8JTB2NTLJL5BjsfbTMWSfUQWAmTFPV7rK2dIJyJl27dDSePWOAyVARTEiX
h+oWpB0VC47gmzGA48SO5HU7D4ZG0bcllKbyKjcvkE1yxMm1vN20xGWKapJU6m7vmNg6r46NtjfE
JFCCvXHHgN04atgQbe8LeAUKpREEIq0I3mAroBnoBGRsMDRNNTaXiC1eRZe5SQzQ0EYiv5n2c9vi
2MBa31xiugax+ypG2KnBh1F6sQz7RpxWDbRy4iok7O+oEFkQkdatIVtcy9zeacHhUFzhaBuONy0Z
6Id05vGT0Ayc6XlTmCicXBON3+SJNbicnOoqMIvEdbk1X6hix73YlHzSK3emuClbrNmxF+XBrBmE
OuF1Gq18Oyjs923DXUe0BoNT3MZ5vshRx4RkaWdEm2IOipEw0lNk35FtpDcbLUCSqydCt3ko8RY2
W5t1UTRQTWWX38xTTYQduw60BMYk+6HiTnhFGDyALfd1Z0RMgyWYpVz43mvIzGbleG092K8wF5lI
tNZGqnU8nhFyHOCG6sjoN+NL+Ntl0LYIAsURRTIsAU9Q4utQnMJ1EDcIyA4rGP5qchC0Og/XanBS
jHhYvVMWNl/M55FlpFbdLauSZA9dz7tM/vUH1gU+QgVv62slyE+FlsG8zjQYIsKNYzd8CRutqKDr
whrVe6GxEiRFHDgd0Cx1B9MfUGgYr1JwM9USo9+ZtmayH7a6iyGKBBV2RX0vCc1bFkdOJihJqptR
5MxhzLRU+O9uhX8e0+FJwWWMgc5fFCBzRCIFG7EFZ+MSwQGp/BU0aNAbO+J1VrBCef9K2HkpwVLy
d379BmwTsvMSjGElQxfuGXSrM4DA0SGRpK3avZFKW8Bn6TpEZyZB0yr85q25oDupFmFg0UqK6lik
2d1K54mZhXgzH6OadUi2t7x61S1Q/5oPLuZ8m8ZYBoEtxGEhwkuIiYtekC2ayRiwvYkR9AirS4Y3
wn0X1ZmwyjbGCFV/+moy7d+AIpahqaruUXkK6fDspitG05lZn09vBYgXdlmWYxxff9l0oB2KVPy6
vgp+gxPsUYachd7eJFn5kVn0ScBwbAA3g1UBxYUCYOTVlznL72UqICMH6Yc2RAfYUQbOjgZjGpTj
1/duYzm/vHcbYQoqn+E4DHvOMU9ipGD8xvWddI3S+8vaFNYp5Pknuy8+YS4A2zuskAHSFUoeE02X
xHZm0F9l+iw9gohUzIxp8ohzI7FWrnBkadjvSNbbiTZNdDFyX8Xu2iVyXAY29EnbmFCcz2T6pS7m
HV6C700HgRWKLjGnAHTdS57P5rmS4HTHhLKidtptDnCdEJ/xnOFWsxGSaHRPN4K5Fk+UK9U6j5VJ
QKOrNJ9Meyk4TynfHVJKhCe8rSiyk1oNSTndvfhnyHZFp3BPCf1BUFMnmd/JIlKs8OnXb7zxc3tm
g9vCiHJVdM4U9i93jTYbnExx0uyWCbJEMt7JRHXLXpg4nDaLd+FlSFxwRtmIICBk7IW9U6dduUiW
OpcgNtosnHAoOwErtok/QwNZXMZSXGoxUVUtmwebAFqY75nG9IeHRYILNz8w4TqP8K9asNzRjO9+
/QI3yPLlyvIcRp6mrSIDoTE7gzSJrkzDsmAuLdrfrGA4OBGHjZZaEtxlQUGF3ZvixiCE5g3kkMCb
9HnCJmSSLoIqw5LfqDwJSxNLABHMbDZoJPKaK4YmNaCPjG5CsZVLeFYsAg4LZiO8KmlmxHhDEHlh
05S5td/SQ9lX05EBNMPIX7/qvwGa4SzxKJkMnFQsDM/aUVyFmngmH+ROTlW5eS4BnKJYhO8Hzk2U
+0TuSTdZDwILiA5UZpITUg2unjpQ4tmNDnK5S9UtoNTrS+9vhtGex3jXNOBEM0X4iSepGLlj9REY
AKwct2ALzrg+jf+zZ5usCtmzZcwhqXZy9giTR/woGTgGG56vIRklP1qYeSnG0mPBXZQB1OvD6G2U
cbaMfrzY840WqUoyoGzV3ojyXIbFZt5ddTDB/qIdTw2sDJaYHKyRyeEHe1YOVVliHTMkcMorU2w7
BZ3alOcVy431rtrsLywhcWfFtu+iVNMLL8rfuGKDtRGWICetAGvNVN65c7jHK223Tbxx3Htl2cgR
+dOrZBtgP+AAduyzbViZKd/iMoQu9tcRSrjzNpuAHiBDmQrejvi4iR/kNnASEAlyZAqLpDWltnwN
+N+4Ei+uSdiaaKU8y4QopZ/XNWkDeKXX9vQoxBi3A60FBd7M3a3Q9j2rertpkzY5Akiq0LyJBqDH
ZD0jR5Bhqm6X+9Z1DpJL5UxSNjOg//Vb58o+8uIySZYGKOX6bBcx4k80riQsGV041Z0sDnnihGda
5WRCI9LsBkowKDtmxapGETm1z+hlhWbFHanWR2plZEkXE4ihiUudoNVqpvh9j+EbCwaTSlpdHoUE
G+sJvoJM8sUuUCgIGRwG14SOHS10yNADZIoPNirTMTkaBbYWXk02EdVZJDDjPFrG9FGMX/FOpax3
IQd7xkMz1EfOVJoVyB+YPApHQdDqqsA5UT4RRvdW7UD4LovkLmXLlExsmfnJ4SEiO8kEl2FlhLOY
yAyydPggvmrwf28drVixVOFUxkELDGxM7pAr3zz/ifjKyuBo5XX/+uboP4HYcnPgfaFlMbFp33ie
P4DYbeEkGA2ozzdHeiyyiAEjZ4YOoxBgdPKfDUhIGRmMOfA060jc1zetDuQXOb/g+D9sanaCsTEL
enTgnJQiwk2h6LViQv7ra3Z+vmZOZpdz2WLdwAl2X57Miq5ak6fmM608V0bcRtAZNcGiyI2ffYEJ
EwIQlZxiFWZ5pc7VVRQRtqkWdIf4uHxSxxqcaBy42yJew4oFo6HNfLQEEdsSDDrmzDsNP+SHvs9C
GD+JBU0VGERArI0XLvZkdPLmoTKod5xoWgIvKrP7DSjfEmzK1HpyxWQg0wTqwm1tc+iObMY4lS52
cOHM3oyh4rYQNfC3apW2Ukv73aD092pDP1bSJeLEuE1m6TQl6I5/QyppmqxHXFCArlyOARUUeNNa
0fjR4OMlKnN/EdmkmJCmaaXutp54g93HQflYe014AQv2GuPgLGhHcTAjXvrXN+tnBN4F3Ib/pDKx
h1BxTqxK216bVC2u7syFs5YCQrZ+ISAAbRw4sw7yTE5Y/WQ4hEqpKuDUX+Q0p+D1KxXECQQL68iJ
+8rV/TQ6ZcZmcn1w0TQ+uGfVwBpjJVqj57+TYjIcncdEgX6GXX6XOA+ZxRspVXSlCwCkRnfR8uck
CzJaK5N8RmBtT0Y7Wt2iUG+quvv06yvczvofd09Pg+Cl0XRA4aGd0c6uEHWwWpkhnuiVh3fDljmz
ZWy7Cu45kSNDaPwajxWhdGBUwAIEF5MWwW7Jy0Aiuzkj5OA2m4eGAq670+0u3+vNarHr4p08TYIk
t5i4KSJxYjrj9sXwPIVyO8nOXrgtvZJ93SLYMB3F59sAlHtOAZnxrcnwASbXCvP0rBWfTAHcUGH2
F1UnhsuSitZNgAZRCfYA1xLwLpdDH6wJowL+bsU/aDkmyJPDAiUVoN6pPHc3t4UOIbN1HranoETU
DCDMXxZ9aquBSmcWTLKi/yDmyq6O2qpBMbuZXGceISIFTksd3sFk3kH62NIY+uRTk87fWxtJjzOD
WiogU13OzEBIzkrFxRIs9PHX9/GnuhMCFkQ9VOmInpC/WGf3UeHnx/jsDo9/1Z0dN4QEJgge5O9K
75aJ86M50I9Jk4C3u2uP76S3Yq5yE5EvB4kA6hNQgQgIX6fX/PSoehj+k8zNA2HaMLO8s0ss7Saf
+9YuH6OVY7KmIdBxc5XwKhUYWWwCGJjJWLHTuSjEIFufjwEn+dvgSiAEm+UC+MZY/b+5Px5tMA29
IXuIoDlnkzwUSZOCyUp/J4NdqR6mCMoPwlXctk6etj5tzu7CqBGun0lSiBTCIcESw+zdFua8hx/3
LrbWD9J4yLhxZK7NknulYT/jZnrwWFS6RWpT3k0Z7Z29iyl2954xjCogMPPOisQ2WMmwAC+Fj2gO
yNpQD0VKHzBLOHaNsNb5D5z2uTGiU87ZUJppty3A//gy/2f0TbSbS1SV3b/+i99/wUi+TaK4P/vt
v/576Pr2c558Ln/zh/bb5+G36vtvb/vPfYIR85fuv+Sb/fsf/+vlb/lef/6s3ef+84vf7Ms+6Zc3
w7d2efjWDXm/XQVXJX/z//rF375t3+Vxqb/98/cv1VD28t0iXGd+//NLF1//+bsuxKD/+PH7//nF
288F/+5dmfTfvv723+3nP37b4+v2uf/W/fTPv33u+n/+btn/MBxRSjIe4Zm0bPr76dv2Fe0flmFo
Fk+Ci5G/q/GVsmLWxo+3/yHnmAmOplN/oLX+/beuGrYv6f+gKqEKNzyNDsb09N//uswXN+d/b9Zv
5VBgzFX23T9/34ri/932HQNuNJQBm66cVUS/wTX8yNmEiuTVTqpUQLgp3nZmc5M2Bg54nvUG10Lg
1SVyD/HQ+vNYvM/MuPC1ye0eoj7KgnyEZBHrzZu8nqLXlrfgZucXxsza5iWyxulTX15YoTPPhelb
7SwjjwM7scaTZmfhvZavd82oPTBYeC/oDYBjfG1Y2QOQ8Gtj/Zen9vObY/KeeJZueh7BKC+voal0
O7exmtyVxcGs++KqsSvi2pPxOLXJH6sSaxdakVq7Ti+zix/W05836scb83c/2vJsizaQapke4eWP
HlrSvAlv5Uc3RRwsQzTtDWtcjktrUXMtV+MA5bOqhzeO1ySvsRleFr7yukXgb1Kr8LLBbM4Qm7ZR
avIV9XoXj8GYLs3H2St2rWVFBxvnw4PmjrUfNpO267hEvx7D6dpLxmHvRfrO6arXiidZgy+Xgqfa
AktS2fFAnN8GbPCMbFrGmph7zT0NsXmLYeFy4TWddpOgCcndHn4LFt/4jqV+jzrH9zqLdsldX1mV
P98VoeQZBhpzlMTqOcdgDInVsyyr2+Wd5gT2pDp+XbTN7RqTOGhn2cXam85ONYZ3uh0Wr7wPL6GB
7a7A07J1jmFdc4GUXi6JCifmhUZl2LXmohyW1vhjsjsVpEKNDiQ1Dbe/XoEvmYjbj7NZA8hhIB/B
UT5bgWGkuzA/4mFXRaY4NxP5zjDly6CrT/q4XIeR17zCu91qzLMbDQjFD/WAPgww9ZevMCa+MS3m
cdhpxrKcVt21AnLEM2Zs5V3YuTiFGtnDaOMdMEX6NcQ08nIq/VgoihaEdRboije+gl7qf/Ouo7xg
cOpyx7mos2chr2KjXtlkdsB9zrEflO5qanQ+FKnpN4w7T2k9HzMrYpNqsjc281PsKbonqE3JQ7FU
re+xY97XU1oHCKMiHP8U9WpezMwflJhsvdRUD3nttqfxAXPTlcGyU2p7e+iGncVf//VNPaNvc1dt
lfLeoBuH9wfF9GwRtYxo7Kbp213tDXMwOZA1sZO6NIYCR1fkKrsWtUOBb/P7OF4/efVHBZThOGBT
eJH09ilXyC8Mbf0ptyCyJFrBSCeZD73jNpSUzl2D286NsmKlq3Ha4BxjtRe00U+eR+wiTvcdBqjD
4reSmDpOTbSPq9W9MULcPtqsegWDPcM35cUyFkDSaHqGxnIyz5ZwYWOgBbti2tVtphxsaLy7cca0
Bbw9J8xVj0hTjC4dr+6OuWbhFR7qdjCMDDVXRT8Q2d7j9eK4QZrEg684i3cIs6q87y0z/mLMl4it
SXzo4/F+mkfv+Os7tdlHvXgYuHg6RjSA7DY8frIr/oCYmAzztURDg7LEq3knueh1kQISmOq1NkSO
r6hue+Fa3VdF6/F6H7Es64o/DARsCamFk780a7gf+ia6nLVmH9W1dpGjcCblFmOJZWmyi3ZRC3DD
r+XiKteMEZTAngcVsj7pq7o760f0490r92R7z1++LJ5rdnObuh/riHNJ0bAsmmku+bBr1i7xa/xz
MWXHCXEtlQTfTKv8NMtna9PvrSJbr/5oraS9nPX1qWjm+C0ugBVER925XEpOIaRUj4ZuFFdZedlG
H/S50Y7eGj802YhQGfIPKHx+oVf6o7Kow207JvUhL+whSLwo3NmTeYw1OzpoURz6WgLlO0Y9dIjL
aQgWC6peXE/xwXKyIrDAy95p7fJ1TbpLJ6uqD4Oa3JIOa77yiAqqdPYGgbWir0AyTIF/vmitGjO6
AmtPzJq78VDPzrLfXo0TQvHUyNnz+4rrcb05emWvO6PQbZsD1QbHP0IZTT6eLbm8jyiHWvAoK4WW
sMTfrFW9M1SzuKpDKOnlGO97N7KP2GvPgbYoZVAQzLmLO9sFI4iGHTor76jU4bwba1w9KttZr9BD
an6xzivRYeztul60OxIET4XdxIeGQrtHEXK7wL2wrXDC8LWEgqYoIzlSdRfoTWZeJHlxMQ12dlW7
nPCpOxcHmBvLrtebV0Vv8lydvf+0pS6tFec8xYbcnx+eO2QvNuY2wmLQjPEmHd5qBGj4idmQPdnB
4lhRq/uONaa+7Q7doUwGpPlFXh8oTLLnZupFL/VjFXjW5MkdMSjNmS1biFEcdsqXF9O50PIaaNo4
YGndEeLcQ5iXzX1+KLv3hVTd+CFYQFy4xdaV8i3U6+zCwup41HWUVXYb5FOuHHQryfzRGV/rQX86
G20T7zSKRLoHGWGeCb4Wx4S3k3s4hxn5hZ3rnNnkwjCnbeMd09LytSfjp7qUn0cxgoiQHd2kHHz5
boR5Xs0ZavWdtxh3daJcePPqQCSA5UBYeBLE+JAiK0myyxQDSL8oywGbiw68XssLuMHd3oqH7DS6
zlOC2WhRQMlcDK25cXaomaqbWNHrm6YML2JS4W6S0DKO1Nofyr4KD12UmntrAobHoly5XNY0oNGf
pCzAoWng9Kzj4dYytX3MEnqDDu4iDM3syahQ1Ji9FsBvC3FitR9Ij0HtpkHH2AIVOfLXd8VcTz4O
9A2DEUbR2B9f93aVfIR9RWVCaotWRBczsd5wPC1sRpbotnGwV2oSPcVLUK0/OqMeeHG03GvzdJ2M
dfnWVNs9poCgJVid7HuNKWuov3NsxHigR8NbSrEGo291fGubGQTBNhyuVSd3g9aMiovYsI596LVv
KCf2PalQV6tjMN1wk/mV23o2G3g+pjHcYMZEqcn2I0/kD08cYFBj00LCxGKCpzVuCyLlNxmz2ll3
vs6ItX09Ny7cPmnxOVuvcyf7VhWhetc6xYVT9CrvXEayhGmvgTJlepAMe8jLzU0yep+8Qc/fx5nx
R6PHZfDrM1pDlcO1vdwt2CnE1YT9kn7g3DuhaEITA0B2vnzs0os26cFa3FS9d/Um36W1Zz1Bi87Y
Ksz1NFuLGlhL1OBGbiZ7xY+BBm8hFEH4VbrbVbNm0nqNjzZ5OyfNTW/dHkp7PXkQ+Gq9oL6czKAc
wrdl6rVCefsDsD3ZQfaMgnqJ7sqKbRjPmp3XL/coMa4mYuf8RM1qDvY8wF/8W2Qrl444yeve3myy
72QZGtCDw/ej0TyZUwNb1gq/mbn3x9pGiPdG/WtSuOkhnIxxv3gNLPEuw481otwL+2+CiWGkgi1I
2Ju+F/oz3jvwy5oo0KucNJLuLm7mEVu1TKJjLshwx0sUthdmDCdrLN9jto1bpe3ishIuj4XXMYoa
1KtMwcVumJf9QPoCb2P5ZlBW119MddrFqrWbkNz51A/fIzjz+yK3LBzGeRen/Ab/6sd8HZNDOKTX
3QD72K57bV8sSTBDq2YwWGZ+/nHBjvV2iB6bpllvjSLI+l65G73VImHOzH27ZZkzj0GmMzfrfqk9
Bb8yw/MLt4JdqDf7fmn1ILcT384KCiVvPqZLnqHPh2S97O256y5LqHwHHb08Po3LQTcabWdpIZfa
Wl9jGLhBlPWwIc1i12uESFjNmARTxE6lVMue2qwPFE2DIKl2x3Jdl1OeDghvjPpy1IfTaqXUzWSp
W5HdnuxBOzL95ZE1Y4x0LXufNEsEScqbrietKIL8kd3KPISukx9XBVW5pB+UNdbC6CkCr6ge+D63
LlNuOLSsOi376JwSq/xapK4OjzrtfFyYL73RHvZ6Od3Q/puHNFK+kz+wszrQbb0wGGIYesC/wHaA
EkUN62hvFmPh182Ey34yZ4feMw613lwbUQGBjwTPk5UGoRbZu2QqDnPYrRxZdrifrfJ6jqgU7Mw+
5gbqwAlPcJybg6l98IzZ3mf6+F1Z5rd4T17B/K52+eo+uDFiJXKyAfMJ7S7aNDzZefZUWsmbwtSX
fRy2w26u14sxXt+0qmIGWpJ4u0kvLisPd0nOft9MSbwYwvHTtHiMOUSHXyVkWaxVddLUgxFVyRVh
RFEwLday91L7ZCxpESiKkQV2B50lTt2A2A9ElFBWiVOlY8eNO6gQ6q8G2xMM7+y6HokYjktGxRb/
FhNPFpNV+Ijt32Yk7jKLxt5Tvkm5YPsAz7PZefW0nrxM4ZHXlCPTiuy6L3rntpUPRqS/xWTzgxOF
2t6Z9OGu8MvSWnbNoul+n2h/5B2c8tH+Xqu1Ewx16vjFwp5rDo0/zNmpaGkaEIpwWs5qwM6bXOZW
HmhDU+5Tx0MQQMOoFYbQNCsvGB0XWWzpYR0K5SKmCBqdy3QwvhPN+V5pFDonb19XUR3MeQHZmpD0
oJhoWPQ32D8c2q4/Eq05nIrZRpqv6e1ORoy+N9bvB6J5Dqyg1bfD5kubnXLqTZ48iH6eXV8kMewY
m8ekMcaIrZT3zxu0ixWo2seLXzmoSeX34zru+o67ZPe7UEINScXNMOIysP8OL/WO5s/slsSnJfg8
W967qcYGIK9FR4lmhARrLTrp4/B4IHay9odwGPDhLYwDJt7Xjd0/KaX+1Sm6x34BdzITd99UTePb
QxT5dJGYeJlaFcyTMQeze7kojazkW72IIiZJdecn9XDhmiTvjE0f9I7iAQ4AKJQdoJq5xjwxK8hB
SHxAe1/H0LGXEX8is7kiwSc9YBv3pAzGsM+xawlyj7fAGAYt0Iv0ssraoNcGfbekfMOJnXqMtKfe
RKqCVxj2lWHq502cEKjs3KH6+9ir8b5QssOCzz6leOEv9VyRqFT4w5jTiVnle6uqlUCvvTfpZN2m
M5lqoVHuGi4vYMyT+jFHRNPVV3kafWTeRKtada2vZ8U+tuZPkhnBYH/Z2cns+YsqLARmJ3q3vi3W
8FPbudnO7sjxDvsvUI+XXTYyZKzteZ/r/U2D3jCQeAgW3yM2bKFfZrzUHK/byq6/W2QwBAlW05gf
4CavZf6S2OWuX7WbkBA2v4/n3p9zJ4FE7V4Sd4alPNCdlTv7LOvf5OPa+EmYftPxkartrj+M7Rtj
8Za9scYd2CbXO7s7jD8DZ3JGf56tHFxmuHZKJ9u1BU+ws97bvfPUhWg/Evr5fdsyQ2t6wBuvzcbd
bCm8p3n/bopoPLP5Ux5Cfk7KT6Skk6ZitRIT0ht+01UtFOuRAowAMfYb50ZptStLFDwTunuKueo2
7fNPnZrBVV/nh2GykTxYk4mADpf0zp6PRstzbWVPVfHG6I0/6rC6cRcEE046+Zi8kwqIriBBmcXo
8jTPxfdhSIwDZObBV7t8Z9RG5Ktute4bp8VgurzFAPxpIRLIN9/bhPshjnk7z1Bg8JFL+SAJDjrr
3yHAAYcHb7CLHZnpJkoK92DqJH9F2jc3XQt/NoZHBy9qvdbv6wUwb8jM/TJ1oYxDmb67+V3a841D
L88CID4Y8BCb5tPMwtEmh7PM2NUMjgtlNf251FVGrfwcw/uW00POTkw9b1T+qFccoNi1+5gu+zq0
wGCePYsA84HnqWHvhCRMsa7csRdfFyXmBFpk+ElBjkZohXnQWk+6F35YHOtubtQn+RsEw3V+Ctob
xJ760dISkJbLkZfgzGVLlI3V8U8hxk7LEGg91ox5JaReDT6nnEft9HYavC9WZPa+PpD/M3L+aW+d
btY5NTUCz6r0Y9GtXtBnMDzapST3LiElvn+aTXiq+dztpnL90g7G5CfW8D689AblIrPMP+akKcga
1Re/y7SjPUzXs+WWQZiZGD4X4U1tfmeRfEIP3/pxqsMQiabDYpqKn7cp7zFuQo3VnZYuDHfJgBK+
N08hD19kTk4Ay9jbcSR+cZQ8ULKi4/jg3PG6d07Z0R8Jk3lSZ2gVnn2rG6l7tX3oXfddZ2rFcfsd
Ztgxm0QESlDb66UdpyqGm9oaaBmxilOUXYI1rJdszpaKVrSJDg0zAH+xMTXo1+6R6YxyXSa5SzYo
UHAvpWA1osTTrCMJkDj+lid9sKyL2dZxFzJTNj7HflR5n4KBIF5yLE/InOe7BsqBNV03UUeZE32g
GvquaV1yYRdNcTLiQTkkqPr8mEdlt0SL6zuxHu+cZs73ISU4TrHOx8SNeU7pmfap4YRofYz11lLG
I/BiuCtGip+4tIpDBnqYKOxU1WAUl7Hj7NMpbA+FPikHB5Gzknz2UOJdISBr2Iudbz0CyivUhsWl
19TWKSVIxl8pAPfZHNSzkgVaauu7UofWurq5c1BS52045OO1+zTjB3JjF8nbzlrstw1ZndiW5Tri
CfeTVbjR0elPZqoZ97ixm7ehhlC9QTLlFHV8gJV1GCYeqdUurtPCLm+UrihvvJZGr7En+zC6/W2q
VdOxIryMCNL8ylh0hD5qfZ1Nw4WZ8dNwp2arj6LyourV2R/ygoBIHmKfliE6VVMQV7DflZgyCi81
wDsnte9Lo7kzYxZ3i834IYISeFQGLToo0ZvIm7918+RcDx72UXo3REHqLAf4sDA8okq9ntB7+2bE
n6tqFR/KSk2DmCP5So/SN//D3nntxq1ta/pV+gW4wRxu+oJksaKkUrZ8Q0j2EnOYJCfT0/dHeTXs
vRrnNPZlAw0YBVmqyCLnHOMff6CNIAUAn4L7oYovDPWe2sEjMFMOaOohYpTJNL3bZYrUVQnrxnQ/
TJhDpGyo+yQu3NeFSJA5sVgnV7U5VEsa33rLATHbeJqk6+7WvIMykqZBVsXNWRNrvaNntgM9S4eL
Hi3eqJ/k0pi72SQ516CLgquqN/uZBd5K6k0r3n3XdEUNQS2fdYx8g2Kc3sg3P3t2Jvy2zd9yTa+I
OqjFlruZ+RWM72BBJ5TmAzosWephamXmzu5XTCFq159lztY3tWclGd/ivjy7mwxxKNj91BUFUZdk
fqmKz8Iio7Ute2xX2ZlzxomUsNMxlRoDTXVJXlT6BPgXoaEeq1nRDpoh4Sy3y60er9NhVdTyiA/w
Lh8aILqk6t37ETQMwhnDA6MqrHtmsJI9JH6HPOHiVW2vvtfa8ki6OW2cvolytVsszOA+SXum/myH
XTl7wwWdVXacBB1/nCYnkWolA1d2EE0oS+gQhRZUC/RoTnkylWzt2BtmsV+Gon9SUqj8ABXypyXc
SNcmvPzFQImRjqyMrFMPORVxZKf4EhUYdpynZEVtZa8q06QsvdqtQZCojO0HZzAYGhZNz1Y11Wdb
bdtQkY7val2HMtbQdpjpo8ATtIGkihZ8tEx7Ek29bx1MVTVrywCtiomUzXYJqftPrWiqiMLN+27Q
eqwkqpS4V3a6IrANKOUha4vhrYdr10FYe20gRzbVcKpk51AvacMTveeOmDzlVFnJncWUHCGlrVyE
19dchJRDOGnfLGNzV8mxvTDuMK/kCI+iQnHZNfk9uZrOrhwcX7CBP9tmvi2XxUWxOzDBWW2CbrVu
hLDQi7VrGRVzM/g2rxVJrzcOSxEp/U9Ai+5iztlJ3Wi1A8EuQS6IBbUp0i7LiLlmZlt4Wy35jSvr
cifGdY3mYtBJbGSjtWrIqIzC0NcaQ+XrVmdd17V/JMut2cPYpZHNcsiVjRO0RacwZOLbNOvioHXF
A8cvvc/TimhpfZVRqa/mjZzVn7kDxL+sJChUjpc9N5IoMK2U762NZ4MZq8uJavAwDEv8WI3zD0rm
Fs85zYsmR2u8HdF6R82qnHDRzeImX7ISl8m+2UGeVP2hHFEmGJ3cLY0tdqISvR+7fSQtNJ8DEswf
FubcIpmrfW3Ezh51+xIlKUtA37AX62pOZeG2xs6TRRflWZbfTXFPSd72R8dSvOtip5clHagUutp4
VtJ89PXUCpVuyvxpXNx3O6P0duvq2g/25pJu5NH2XLuECWioz5p5V67SpKCxq50Yshxf6+ZWVxz9
VOmxG64ZjvuF6E7CM+VOtiWz0XRrj625JFC6ssH3HGPvspvupmKQuymbHgaTdgdDQuWCV+kPGCkP
uZWPd0sYT3pxKVJzONHkfjQNMI+ceu+xtZ3paHHIWWQm032PF7261quJ0LUqysMCX6GQEmdj0skP
XtYKEjNKEegmWyC6a4310fV2BJHNB7vWHkjkdZ6LzGj3xhjTSyztXSks+ySFl15W471JVoi0S8lE
Bq+4yDBzL4AfBS941A7KrOuHtja7K9UWqRo5AA7+xcTJ1JhmNpQpF5I05gALBy7DMaUUGWpmleZI
wLWVsJ021n3qbDbR1doh0CqGQzo2AuU4UgMLx5DjwAp4FgrSRZkKK1TZYfa2o33Ql3d806kducNc
Rq1kbGFWW90fB1XVdyEJuk89pHSB6bv1bQFDjDxvfc5sfUDJNQznuiyWY2uN82VwZrZigyuVgeZB
NJwivTQgg6YAhBl1emQMgrFpY5Rvg1h/Yh2e+JrCuqQb3nRdZD1ds1Um5ynPn7zsmKyL+uAIORxK
qyuYZ8kRIEJOO89xvaunDw840rN9zWO2IwI9DdpmYr2ehbkfqQALK7+u8/d50J/1Yh7DVGs/cgyx
iCUkM5s+OlZWcWEMhX61zm9FizrZyhRGolVeSX9WxyNSKwG9fOl9Q9prVMTTHGmTsq+Zx16EoRaX
r58ac7kfbMhGSbxWN3ZtNgEJamwPRJXSfnprNHWMbnOy1M6jE4fGdg0M1tTf1K/CLQIvy8owda0a
nY8wDsmcq35G3RZYanWKcb+61guzW6vt+Iyc5Ozk2RHxeHvj4dTRzK8MSC+dXDAi7VPkzpneRW5X
bt28p5yUidU8G33KtXV1L01lqIFhaWBu2rKzsHGiSSwSYFC4pEzK1LO+VFtAu9vsGiv9aHEzvWRg
GYbi5YFn1cXbqOhw82v7Z1Eue53qZM3r9Di6MQV25+o3QqFzdIenhrJ7zmW6s8XShfri9iEhdgUm
DhleArGiXY3Mvl/I0LisWt5zCoc1lRcmZRz/2kr3yWx7d8IaWsLm2uZoLTlwiG7OQOmIwnOC5fAf
ZG1qHdE9qMQjor1Nn8zxKeHqv9q9l98v/ebu0OX5swLBwl6Nn/AR+x2jiM3Hwqzu3TWl1WSEHWbE
q0SQ78TLMp8aAutOI1K0fdNC22fPe0rhdEg56jsvo0VRC027s1QvKFvdYebcW49yMhBFiZQE75K8
8noxrmPGsG1UJh8aqBK1k64wdqSFcUw+or549Gwr1ZW3oJ2ox+cZa8RLLodnm175WREtJZSGc4Ct
kVTJ76JBT2EyVeKe4f5PmmoCPNDLwm1CpW/Gr8TDXarCRDrIbI1cjW2cNKrJuS40MwTo2Q8ZVUWT
zXIvVk/ZeyTKqYMB19YCRejr+FRuzgKl5qTncR2yc0WzyMmTRg6Wfa8dXSAWGy9OKeNjNQ3rXS3M
9c5MxghjAAQqzsJEex6vsWcOkS0zOmsUEOdxNsvznIo7NfPqUyPN+Xbt3eGg9MNDURj7tHS0nVbW
dOX1PEa5IfRQ2waDyxhrh3jI4xCoxo5atZM+1KnhOGbpi1dbRVjS0XJ2ZGmgLFK5WzbDg6mWxj2V
7Yup9xe9AAOq4riPoDRdZUJjy9MnXDZp6QOjKUcyjSjc+zG9qZVwGB4XPD6GpVJQuQxo88RcUXXY
djiLvvfHaoKBnLbu3tKU9ylei1AZremKDdOwz90iPzdlfyVai7Ny1tU7Br4nutTkbtWnH2kpyzPV
43LPRl/f6+BMo7hmmf3NzuIJ5MYEw6/V/WR58bFO1bcR/UZQmq1OY8h3if+zdWgbxqmpUg13ogap
MpvRjiRFA0gvhmR5kqS+bna7Ghj4xDxyDURVkYCc47xBX3a/sUvJ1RLAJIX/1eGmecMAhJxC7HMd
j++IoaKmg0is8qSfcUJJj+BdeeigGX9YtpzkDHjEY1kymp/TULNP5brEql27U2wjPq9d+k4Ucrkf
LLf302nsdiN2EGHPFJxRr9pdB9d+b6y5ObheKfcWReNu7AqcutkolBVgmQo0vk2tx9i5kRj+nUaL
mWlqrzdfNxv+E+WtJU61a5LuqHrHWUxo3gbjOIP9lb4w3fb0dTP2pTh5yaShSzDHPSOKay+X8RPr
zpDRSfZj6Bzdl049PdpaIiJIz945FbV3hkYqKNmc8TFmrsp0o8h+WByGTmTTZz0n147MpTe1g3JT
m9pwnaa4BHvI12M6T9PtXGNfAsHHeSGi9WNdMl6TWY7rWOA94KuSSciztRb1zlp69QZ/I4FcOgcB
G4bhPl6tIWiBYr4TZXn+ese9ne5p2sx3fXIx+pgn+TBiExuxWeXnOUtwNs5QXukWgyjSkzExNs3+
Z8fw7uvhhhE/01Ok31xjaUKK7vGuYkZ9KLXEPWRcPHdff/i6S5KmL3I7SiRO+MpgDD9BuXt/EN36
tABaoRVrTRpuXthAfEbYpzk8fL2trzdopfn+6ygtfYJorZm+O5WGwtU1h/uvj1hlvTh9fey0merd
OjX6c5LlBbB4b/6F3cTXO96Om7cdwMWURohL5HwL+2Y5lnlVESsikP1sB79wluZt+17r4oVW3gZf
T+bLrxtgLBKwjEL6tPzzZd5unGX+WbUU02m39QFfd/z6w++HfP2Eaj/GMseEJrY94dcT/Hqur3v/
fsJff2a3WBf3/PuZvn764zW+7maYs+PbKxrEX0/19ctse5tfP/26e7MqQBCd8/j7yX7f5Z8fJ4eZ
H0unx5yaD/fPd7X97tcjwDHzsISax5Dofx+K1sOWzf/93F9PUfRjedKUdveP3//xBv9416X+HQNX
lIT/OMp/3NuYVW3XChPs79+/mT/u8/uTbvyYshCUHNvX9vv3/3g3TorISe+tfvf74/xxsH8/rrcH
ihRm6L9/9fXT18N+veuv/w+wKULCTglrrZWEEnkZ01MBn/NWMIZj8d9VTpM9mdNDNTpN2DMfJygI
VGRQppyREv9NVyXolnk6TP1n0zsUyADmfqfW1oVEpsqvNFXclT12O0kKyNogrPhFRfiPxAsY1vDv
30UJ/y53+J832Y+u6ZvP4b+91/6vZlML/L8gd3Bh9vzXaoen9K//sX+vPrL3PzUO22N+SRwUzfgX
IY90DWgZbIhKm9j9l8ZB0ex/uWSDqhBo0X8yt4Dc8bfIgUchPYDYZBG2AsN/y8T6W+TAn1QsbTHV
0PBy03jy/0TkALHw31ga27uy+GczRjRQdkAx+HeGSQpN0OjG8j7bwufwWvhWMZCIGSrAWxhP3nD2
pJsEgzBf4rQ4pa4SzKPlrwVsL7X8Mbf6Rc9FCAC9cnHBBZy1nr6yxWgmm4JSmd/Fsl7c2A3wOxp9
DBe+V6lDRWG2dmDhHuev3bc5ts/DxCQiFd5Drm+89WpDL9fqEIu+O3mK2sHN4Ob3f2FEz6EVA0kl
mvf3XX7dr1SoZARpvGue7tmRnhzCQbsmU6Ih0ihBMdj0vckD3EVA0J++Hv51Y2/OdV7RgtRgzHDQ
mclX6rAN+xqGM1rnEj6uyuX0dQMMtJzSuXsTs/eRL1HWvoIlMNJVnSsNhhJNSdOdyEGNA2FnPwQV
mazxDFO+0e13gSsEU5mMTB3fWuMGs0O9OQ1ZNUEFVqjLNs2uJ0hkzqDD1ADA7AGqOh++fvy6Qb6H
RxhWL9Jb1nMPLSMADazxq/Lm26G9sZry5zi5DfuZ1O4TbQ9GqkbQfWA38VpKt37Lk9W5BSUkQaO3
zonql3rvL7rqO1SS4dJCiV3LhX1ay29pedqbseleDBnn97TNB9VqVoCR+kAwumRO1+3t7U0QT9KH
slfeU6PXjqO8x5up8bUqa/DcSfB7VeN9DzrtN70eLE7JMkecQ1Ba/YPbDgytauNJjtV+JQTaH+w1
j1y7/CYMrQXSXVx0XKq1n3uHiF9xn5kLlMvRmwMDGiXjXHVfjlPhq2oBWWCNv41e27F6Utxmahs6
0n4lpBNntlw7ZnCTsNhSahIEcTFOknEIdCNlSD23z1456ydngVqc5WmA9MHZLXn52Uth3rR6CNfD
g8dTfReQs4IlkXuHwadVVgyfeR+x099DNLYBBErN90zYKyOQW9iKCkMeYR7FjOeq5k6en2Ioaqfd
E9LTFunKaO+FMJ9c0fQXxUBTk+he/mHo6Y80a2lyFcy8Nln2iWl+7Ev92XPmj0mD8Gowy5z6Ydz1
qfqxxPIuH3Hw99If9qr1QTqWoPeqUe2y3kL5S/8f3pNEm75oXn3Tagm0X6M4OvGYAbAp74MNnisp
ff3V5jAbrot0O32uK/CPTrMe7Fxl9iSTPhgmEAZK292o881246gcaqd+rnSBh6LuOM/ZmJVYadPA
yXa4bfWkInvYQ5vOjDrAllJGxapjllVlaE31bAdFcrcuZhboHUMsL13bo8Zz5k1xcZ2NBINC36pa
+BFYKcDGYdI55PpRa3MALuHCnYiVA/wSSBWe/ompVgRXG9jB1fVbdSHiI8uW3ZjjwCg3QE2ph7t6
kDXPOTERNooRkac2H9b4Z+JIhq52+Zr3+MXMen2zUTKYYYGiZcby4CY5Z5/mYJgyqxsb0fDTOdkb
lTlc7FL9EOq929XWOQP7OFTpekj1vDsxZZvytI4STT+vbnLIS+n5cNpSiHJwfNkpgn6mLY2zPDJq
bbisjQs5BIIC1vOOn0sGBqMac7Rkm10INiUrDdsUSgAOFutJopffl83MLG2UFtqEZ0V9b/a+6k10
hZr3YqmyiuCnpPt6XmCMbWBZ1oDTO11360K6BItU+tDOndu1iDyMplTo4SwtrCMFyvB0KW+ktjzR
SokXG3LlpCahYtbxeWGWBTis3M6N80O1c+XEsKMGu00V9D8KUU2ZutOM7rmTYDWzcH3KpCjOrHWn
zXxFFbIHOevtTrQOoOTozkQidzSsrXKxU2e+2mIgsQ1gUYzSuGpLuoS1SYu2sTxghd54aACitUqP
2OZBCCw6+0GHrQld/NTGaHVSZMWBDtYYui5Ia0YpHCgyZ1BkMGESMulOupM+G32eh5pc04BQkuQE
xnOo3MuEHOzOYgrJOEC5DnZyn0L5Q4zjHZweJbFp2+3tukyXdVTae4TGe+D1EcKcYu7ttvprms9I
5oydHXP829nL/DpXFwYpuoDjnxihPfJ1xFmaXguX71erdSsoJv0vtrlxbzyssZddFc3bN8vY7Q0Q
2JDMoMDJtPjUmPZGp6ndg24AtOpx5vhOZUjwBWc9lhKDmtbFSDDhTJaLpkRVE2vhVK5JpHd9d4Yh
Nvl1bBgBXq0n0imSi2GupxHjwBCs0tipGeR2Q1hWUK9Lusf8gVF6jOyNI84c3umCXrnH54E5ETB/
QuFx1MHFw7KQT3AHoWFWiuZD8vPYehi2Q3o9LBDLeKs3+doZweBBVDUV9zDbk3vB8B4/v89JdOON
UwODKa4+hxKDOKw3s1u7KaLMdT+ScpdrQ3vOc/dB6hgqjibIzayN2T7NetM3zKNhCWtXIdnbGXrJ
Eaj7YadpQhzbkeQTrVvfhKixyukL88ax88d+Ld0Iv4rJH0GalKYADrQIiU7W6XmcV9ylHPMFFpkI
1FoVvqUkzxiHHGSi2TfwceHDT/2DZo0lXU6+3vRKdyqZJ+Vojy81p1tfO+8aKwKw6JPFldc5pnxJ
skS5K1P1sZ3dVyPuzPu0mk3fxivGsoUe2VmVQoyym4sZ9+Yxccqor6YnBjJM0jE68buspp6xbgiB
Vp97R59YHesU1tMSo9TYVSOU89KcO58pd1rm3k5t+/ak5MtLsTQTLDaAqqbfSZVJVKuW2b0Oex/5
ICui3sO9wfbxBgpVAL7XHCX1AH7TzG+NKQlnpWyRm6f1SXpsvdCAzqJZtHM2iXRnapkIvDrO0NXk
tj/oXXUwUTi0ljxK25j3g/iw8FaLDM96t6zGOengPAPSKjLTemtPLsre7BRxmrdyatxuZs2BEFVZ
K9Bhozx7TTyUvtSm7oSBKhTTHMJgvq7WaZGudWqVrgwT5kmQ3LP2lKBTPeWDCznPgCuIgGup57/G
pYYIVYrjOLgaNiR1FmiKVwSDcm9CZAi+XtxeRsn0pJ6Jo5ueFdfBg7hyYtg9zVifvm4y18AGN+sv
o2PHUbH9r2zzltlCDXu28eD+mv1DVVSznzkDDNWREedp2G60pQzM1uWTFDqVnDRuOuI7oUf3GINn
GvkfpVufwM7vhryy4PPmZ6dublM53MHHq4Kvm8Ly3hIpPhJ9bcI0gxS2jCIYE6w2YW+i5DWOTYud
U9utQarptS+lOIlR73ZcRIbfrd1tNsEFt/X5JakwcMVf9EPBXOVMDEnIcFP3y9V49IaxC7KiaSMG
OXpgw0mH2frzC8tgEw1zMzYCeGwHIM0m1No1kBP2wk6Zf06cLQEn+ovIGQYpuYBC1L72OQRFUwM4
ix3pxykwkpZJN9St75pVeKyJ4gMFOX9q5u8irmBQINkPzbQz4ACMTchcAmlXgoeo0fvKklaBAE4P
iFcKaw//WMkF77uKTcfNsZLGNj6YtSakwql9uxzgBKg5lkIen4QZEdKFeSeLiq2labw9qoY9INHC
eH89rnPh7aWeEOeV5GdtiXqY3dCFWMkZsRnMlu4EvrTWCIMWRoJ51Azlk3jj/q4c82d1HChFV4b7
1NP7ydvbtT5f9Ty5QR6/8cipaHoxX53PoR7MUF+tJ9E2baBY29BNE220brOPbE1u8QfuAI2xD2nU
FluxtQ8ceGGLIN9+hIG94Grqt7X+4MpxDlj2uGaIFdXUfT54ZZBi+00eurGr7eXj6wGFKpqQGciN
qoP0gp3Bv4qV7HNslO9ozt/xu2BwZDuHroI12Vc6c9q5CVs1nneZxomwK9gf8B4dHxs9/8wHFl/N
Q6zWdlyfDRw1LEjZPrx9BVUUMhP00CzD8WruFG+XZxKzZyxpPWgMITuWGeQDxGkAcSUqCFFraH5g
6en10EZgKU+doZm7Dg9uGKm8QCcgWbdSpxDoG36l7GOth6YwzLcCj+RgNTQWrnmjEEkXKnt/gUIp
YNVyqCydEiwpTx6BsDtwd2tcL0tfsPaml2aG/Wwvgx6s3TzvrTTSt2slVpsj49BbqtsmnKcf24GS
Dc+1fXTqxsOyZm6YVFBVhk4JrMozA5mMLraFjeHPlZr6rDz7cjt7JxtvjNovuh7LLPqt1dh+2Xzd
Twdsnj4Gw95rqN78doGHt2IgHMK0v/nSFJHsHa1CwV3DRYTLuThMzU87dbsQ/hpuzWmNm63l5+bU
0c5x2XRK8d55sDQMPJv8rlL+Ep36YgrWyJYJNTOtMhpMdGeSVcRpwby1ygqTcYLLV7nvAwVLYCSq
9E3Axa7OP2s+8ted45Whm830QM/hpeZOWEL7cKxD3G4ctbQ8aze5ilgoU2DvVu1h6EkX7pUPbJQN
Ri08L8viccE3DbyWI25JTqPRhFEzPIk1/aQhWHZl/aqXWMZ6eZMFtZ2d+vHFVPtj5Zh/y2T/P+j1
f/P4AAX6r0Ev/68yyWT1J+K1iXt+IV72v0w01PihEjKPNQFw0y+4S/8XtgmaDZ0SE1xi6DeF5d9o
l4XbB6YKhofjBiryrxCyv9Eu0/sXmxIgFxplHZtMDHH+A0uPf3gUoBZ0gNSYZCGPp1XajEz+VFOp
Zj6XorItPwaJDcChbgvsfDjdn2KjOUEyf7QANui+rOMfx+f6S/T0p1jxHxn3m06RV0Y6+WVZgnD1
H6+cwc4j0s60KA7NKdhyinIlf7LSnqv6s4VUVlYD8EEa5g1A22S8quPyLhmAzpj/+N6pggWKDtfR
gOSM6eoY0925v7oyuXH7W6mbB1NMR1CIxIhBYHouecWtr3NVv/33H4Q+/J8HEcMDE+TRQGuIDPb/
UDbKJYltNQZDW01vCTQtj2o2wAAWw2s+dlpkSu8DcpkZYDLFql6tR/h6cGMb4y2Zh49JZ/GdO4+B
OZtB4JQJIpG4+IayhCbWmT/HQXaBFbcaz1usgadkqOaxTzda95AiDA7a2HlPACORlmo70yjPmWH/
lYBehP2cg4lMrN+d14cGY7XInQGY5gFscVGn78DibCg5K2XyPtWU/3ZX0FpU+kVxxue4/jS+WfX9
pNY/kFgyU+g8f5A0i4nedX5h8oaHQcaB2WWFX6HhV7xPxEhKMKTKWcbTtbGVMwSk/CVDgULogryT
/cc8kFO/lIypsr6ELVytiW84j1DCkKR1za3Rep9cbkdBM7ZxprKwEN4r+9KbkFZ+UtzsOj2YCLEq
GKhh3Darv7ri1KtygkBZogqjeTKxn7FaFcswT2fX0SxSAyZo4/0WuzqCsWH2E6hDsp328WEdBN9f
XngnzOemW2OuT4aTsNAPrt+16Ec8yv+oxPktMQtzL4EpfOLJ1xBO1nYwjlYhAQhEdpE9gVFehsVG
gqYhULJ42ZuVuQaW0UZJO6u+yIsFRZLcEzcSR+WyRoAEBSRaOpEmL78tklSo1iRmwuoWHT7e+tRm
H5YYEHkYySMOeRJcmgkeBh9XvLgCtWck1SVY01boKyz2cAbTt3pn4F+rvk7AZEHj2V7Y2eojNQWM
xm50MSkFVIoiY57yi1bBLV3djniK1DtjbUZ2/QhbJp/Rcsi4PRBxLwmqjQH9QE9UMkQJSxJ5oLZw
4IN+Wp/qmWlS5Rb3XtlcyMf+KAr3bUmU77EFw3A0252V9w7MooVW57MlPTG0lEwCHGpHAopoK/qT
5bR7ZZYHVSmMW8NQAbtq5jxyKK9yno+SYWdkGult3yYnyE9HqrdQrogYY1s8thUBtamODKmjSRRD
snNmuoRFNSmC78q4+TavNuzdGRZ32BrN4iPrnwJrdDAskqodajNwDZVZ3Q6bdmMtDnnfwcAW9s1S
eRy1pUmQxsosWE39FIPij4pi+1mdaVFHBstgLBstSY0GiBXXGdoj0g7X0k5uJ98KN+9h5c2zv+Tp
K14N+OHN5bvVm8z3SSWaqupC6EIJAKx+S/DcSGvGh+rUHyEd6GdGyzdCr/Ud/L1vjebczY7dB/D3
xa70OKcqYjv8YrZ+oHehWxGY66hO/VYyFzft8zqgRqm9rgob7dGrOjhTA+rI3BUX5mxdkG4EXnYo
UiRozOHBgpJUUAPIvkMFuELptrvHjeE4gtVCgAWrtBozMhrqxtxT8M9XLDR/XB3QQjs/1gyEddCl
nDOECRidUHs1xp++SoiJL9WFYCznVhooXOylfoSzeUJp9LkmlOdQoX+WLXysqhSweVJrDGTWJXQS
ADwkrEazjaG7yeRkmg0rWnFwDj2z7incqdV0VkUvbkOvhFaVxdlj0piEJ1C8x3XXBkKZrjEGGI66
PPZKZRy7Ee1ODUVpRQ7cxLq72+z7EFEPx5bgi6mZ0Wy2BsVDPIR904Z4In5ARup8O9fsV63lHPvZ
lOr3VnESLr8h3jM1mgOzl3foHD8gArzFeAPcq8kCDmnFfTjbMSSOk1mur8ZA5kaXqw4UE4YC44fi
rvoDXnPvKdGtQR4/ZyZfcOXAb1OUQY/azo40u33uFLuPhrG+U2r7JpsSVGH2fK+aGBlW33THXEPX
SydwzyYCoELu3058K40zMH9KNV+uxbdphVDQqVi7OmCYS/NqOQ0xQp2LJ0Z9XJpzN4xYK6TmWTxr
LSdXg9kMUGkFCYFQx+Z9zqj50xbdzFg2UBGFdZFm2wRDRZ0dO1B/Nfe5ldWMfiopQzu133NNe5El
sEyce3iD4b8RxVa+b1exkJ/UnjrXoglS54e6pVAuhRbMBdVHNyBnbeLDWLZvnU2/gHvBpTvXaxxH
WirgltXqs5OLT3wd78RSHdcks3wnTqkTzOoBXvWxXOM3qZTGwZKttS/oQ2QNSbRwlc8p877BNqfI
z9bHelwhW7WNsfc2dSlKa9jXOnrA3oCozHXobqMpESOro6xDuCXfEHu/SZUpIGlH9O90yHLoXNQ5
NrJnASRk6LAO+yGomvF7UzUzRgTpvQ74uF8h4y2x7iDfYq7lTqeuulGYBQadzGfCWDLm6Om2Eogh
bAkWgiZHQ7ul0VTlgzrNExdUFekIV/xUMT4yBE95k5w7RwZsW6PiPrFV4uFiBlk5HusiDU1sjZk8
oTl1W0JfqmVmhZ0c+ESofHrXuOZ8g6Zw7XuzB/eypen6NI8QgosljSAmKcHS51ycPUO/xmCC13MK
NQ6OhkZzteYRGEfT6siwkTLlIn5wHeWDBOIMyHR2AxTF3wAHHjGR2RRYNWQ17LfGF+o1PgvUScxy
OF1ccI6p9Ojh+rByx9t4SpKjaAilGyrQkap5Tm0WkmH5geMOWC5ap4C97VYKEhXB40ipIqdm36QQ
N61vaIfetfzSjCr6wKT/nqjaFQIdwKeT3jKaiwNPZ0LV5vqPBJL9iWMeTIKsiZ7BHirMnIjP6ajH
hhKlJloDox6Is8b2TjKoDJFHJLtpYrNwJ5rusZE4/+bpcDMmMCH2EEVvhSu7x2zWn2M1pcnTtsJF
L8RhipnSEcU1kwjp3NlWS42bLje5gULC/V/sndlu21zapa+IDc7DqShqtGTZlqecELGdcHOe9uZ0
9f/Drwqo/ruBbvR5H1RQ8JfEjiSS737XWs9C3FhhFLGf3HHsvlBB5UPzb96a2mOt2ZHSE/LNY5+3
Iia+Rs87w2HbmZXziGWCYL/8Njzo44k5b1UijDVrtCblql/OFHgblQYljFWCN8HC0gf08HOLPOSO
xBJIVxCo1377ikVKzrp7Q9/xCoGmCI2AOSdVPqr5s+OMUTPN1X4w0+v6w5h+vBf9RBpbfxsc8xHV
9b0jI4o72WtvXWoxyiykYjIeWIwulgnbn94WRNWzxxNyTyJRp6zpJa191NsqHvaz6F97S59O/dST
ZWaFXcxiTf/7R5KH89QoWANUfO4zqwsw9XJnabog2Q0q/5jG3H3p2n2qMfg4jjaiL3TOC/6BgZVt
Zl64k7xkFIKwG4+TrWpwqEuNFJNU7zRxqF23SJ4LRnsXttkcVDNlJKfqZDvHizibwU8NMGuLxokj
dxTDKXVtddInZUUdP82m34qlY8LgIKL3Y0LodReQJAs9w2qQVip7a0nzxyTH/jrHf0lLENuvSXMW
ShUHJtRBW5LL3DrqtExkcCQpVbtL2CFM/XGURbO9M/Eadx7XR3NI+ag50/ywFDmpYGe5K9vS3j2X
YL9n9x826+VtlwX9bnZVd+AlizdZ7nZbfD1nkcUcpRwie6xjmqn0N4VWvImg+qyaBYlzepciC67p
Iq3I4LvFQfIVqGXezMStcf7Sj0BwKUoolP20yuZP3g7yVuRBe9Zy96Ll5hPPu+Wj7ZuwJqUWgiyi
wj0AHO0nrhuy07iWiCT7abWtGsHMdaWLPiJZc6jiCSVZGGfkevKhTGxbW29/66M1c8JT/rGoCZiT
v3kxJg8NuiZb4ZC4SpSPfZPVZ8xKnvMYkspavsajyRv31MYsqUJVBEx2SFLrZVH9cnHUeMoM8xf1
ezts8emm1aFmCQvoScoR/NCyZ2MfPgLCWG3AZDY2iTK/59Gm8DdDNa9z/8OyuTs1rVTM89ljWYsz
h7wCmaCU2YcTOw7+/RQ1qmdM1VGbbY2h7p9f3NkGbOuwborJOqEeujfiJfWeiCdlU84aPq8v7vRp
y36O8Mhzak4PgV6/FmzhNqUr/bPjpjmHEGr5ZuND5+CAg77g37po965BL+lsRDqsz3us0ptmFfjm
1ZE9G25CU9fUhgbfB2Azj7mMZ8GoMyb5SNqo8zALHT1+nSjsfJ7r7rWvXPQw7Rut3Dx62kNSFcsZ
Tv+3VvDYSTQcKBTBKdQVc+EuT0ngaoBMy/kHUqix6Vo0CbWkOE3HLiB9431YOHQxbC8rZat7n5r0
seQIEOrMmFNVIvA6QLuCHNgwQ161+DszG3kLlQoiLa/3TRu3HBzZcY+kVgGB3upOmDC6WJgrs6FJ
NKfGbY3t9fryqWLxtyYAEdJ6/4dznOQ2zqhQd30QFUQrEHv8jQkqk5D06IRtiYmnmFoAJ3ZzzQqv
2c4yHnZKTgYD5aLOue8Ne003G9JxXPoUvlpnJ2nOWGe1Dx0rNg2Cg7EbLLoZJaQ8qEN5CeQcZVpl
HNhsV8lzRi4vauhdClsTE29ZKQZqQulXZTS0Vvz2Xd5SqFY9AxIrcQytiOycTDqJU8OYDW8T083h
DMN7H1g3k2tyYwziNmD1BPjIZK/TX1taMwdY2V21ABRaq9Ukrr+M5AyBmZw/wthgB+/GnH7bi05X
M/CVZfbeVCabY/uNQZ4HNmi0I49BLuHK3SyxvGkBfUpEqM+ciattkCdM5q2HkNJuSmm46NLHQkcO
B8Hm7hXBxthMd1Uhv3PeeFMJJr7hbtnYVxjxiLqos5o1IlBmHQZFwZIBZ7/rV79l4AlgJTSd2NBx
X/LhSDF5z/k62KyuB8dZrsAJPhwp15HNeAja+jBKoe9LVTxQQfRjmcaaPGTywF7Mltcg4GM3+ikZ
luM0eHADxKBf88G1aE3Uix3kcGuPyeeO4JKcnbQhRSRJiFeZG0oA/3uePyTIyuJcFoRIcDJu+jRt
jjEkqc9yL0DFDYNfvWCuP0Avo2VofBnEGNmKZ7bovFMDf/FSg8bclOTgLQJQJsZRpmwquwo2Ii3Z
dQ549mFg+7vwYYCARwshWeEP/CTaZRnBTOA1vzYZq+tUoB8TUj4tnuaeEcslN9JDVhd/EsEJzxac
bVAEQq3lqOpXWbqXs80rhBtIeYySDNDdwZcVp8Lqka4KHg95zDoANAJekaI2X1rD9P9Z5juxdjem
nMPoes05Adt83orhIT3qWG0gFSXeHnoDrvA2u3Zt1z+WaDx0xuccnyGcKGNIXkVhjaeyNQMSbbUP
ML5zCXRK83lojINoazRTV9u1I4mQzHKHo7Oq5aWVMfoTk6rTIbk3k9zze7p2VDe/o/aGFysPVdk3
m4U4+Pmf31Rzpt/0WBrAUBgK209TXvuq3w8Ea6/1yqs3xp5dfql2jaa2q3PxlpNX3cYZXYeN9O5e
FwRnJWG10qxwM0sjOPYkSu2ke1PpVN7+9Utsv8mmJjREo6mpTUQYbWTK3DpX4+iTSKh5gCC374rB
2NeBPuCXscUxHto/Y27fAbqRzwqcfh/77XOWeiBw2jwJhT/dA8y8gDBxm2OsaYP0wvhiRb5WfzQW
F7+z6uIzDI1HIpkPc6YelmDi4G234dKbny695Y7AnRi4g7tdDB7jOSHsdd6pzyxETGQGh0Oyt231
oruSCa+A0xPpam+yc//WSrw6E2HojojJFm4046B1U0tLzUOiP/fVGZWiDmPP/skptAspStSt9JLo
7PTqGbeUrk3lNu7JRVNhsQUXxhuxThK/vTi1N+sVXnn6gTw6qbO+4GwpWz2aew5kcb1gCcK+4vdN
GiUpr1A5GjsDi+neDkYZJm4Dl0Zo24U9YVGy/bOLND6nNc+uofbgU+VpH46DpwEErxCMq4n7hH4I
ANqE5ZCfSuoMN3bTVZs+nj8beNuhKPFieCbYGH3+4r80Ie6FIvJQ7s15MpC2uUTSUn3h4gdLUY1g
0cq7mToznAky016bq3DsCdqBGEB5NdD/giQq5uk3e34uPGYTsmW4iMzu2RnabxtGPztVJKBpLW6Y
2++e0bczm+HcTfqh0MhDuPXYAmkKnT6uDlbHyc3TRHlOS3JylsVmwjF/quZ3xbe9ei7EmBLiIa8r
HI984fDFzuNW4GJhwanv4sizuDknsgjCdiTKejYIQG1TNkkQDqOJvBsrszbsDF0jk8ruwTL038SR
QvJKLjf/+HkpKrZcepphUoSv0ajHwIoXcuM230ulN7HMFycrEOfAHu1NZK8enAXIIuvNn4K/BJi/
qtDS3M/MahnLVPxrnAyLYmADKMLM3dBkn1PiqhX4sehg4EXuSpflblOGaYODsmYBJ2Vtn5qSDHCb
+f6FDPShmQAv4m/EkuNZQGtYv0ND46xQZEhrVnXEnYTfr+GZ4RKXBdopN5ae1Xy4zDOVUMwORsUh
xntcOFA0QYkDScNwbreEF0kliUVpp6l+JflWnryFF5o9/Lb1p21CZIN3UqN7MI43VgU1ZvI1Nsoy
2/eD3MvFVg8CLtraecKQ2OLHQoOm/fYhRSKBFwO2Je0jmb2VNWe/qW87HArjvpweFlw8rB4PVpqk
T0ovnwePYirOnafA9al5bvZywvIIQiF0sxlLKtEpiyLbg2UbB320f7nsxgrhcANL8mf6ipijIPFy
Axqgj4wpixV+3qanq92SyR3jX6o1X2LirhBkE5nMMQn9FBZRsZihnS5iv76RqNSMI5Rj5uIVOkeN
L827tkVfhAySGDIofZKRCPp9ZopqD6L8vSmD7WL3jJRWG++L4sHapWmt71w2vWHR5ZeR4PIYU1dK
a8dHQTDu6E4aF7ZVbudenF1YCVuDm05GUFQWLy1+plO/5E+26xdPdTldtU4PE+l8G626UppMKDo/
aZWHATTYpUnJCGsrYkPLpRGzdqmrH1M68953BNa6JTt1OnipQvOowDA4/1uNyQFKKHCuNXcQs7BJ
9zgA1hOMMEyMnsRgWvJSjX2f7NJYfStAJr5mchcIAtqGwXexjEt5IEL9XXpIoFZOWl8b23Vftw0m
Plt1xnoINMa6dsVP5hKNZaGGk0ZPJHbRUkMV72CIGQ6kQi4M6V8ry/pOJbkkLR57VjE4phy3OTQ9
PGgaN5ctDA24E7QosY930zAzGQYhlRib1WPsVsAjQWOFVky8m1XvbogVPm774hICD6ELMO6mJEcr
fjeXtUNuDlszgUj7IWAQzIr00lSYguuaFMCYtgSs/fegBjEfjx1ZOIE1bBgA5yWVs28x0q6O1Cce
eV8Ey+JudDfJci1bujAWvaKbkZdVE+oZVxGRV55Mnf2upxxkdavnLlDZlKIA/EhzyNI6Phf6DfEc
ZShPA9YIY+GAiqdm4xiZt5lste1btuk4yCraPucXDyKuirG6JH0KBaDHxoSbYlOVCwY+GyAh64Aq
qOnO5rMcBt4wXMqkf6+c5sQQydtXQzVzDCOkyLvTvAX3IdFXx6HvIzOM1TSacTtXj3PTXZtmEjAZ
l0/XLP9affDWgTalCi2LDI/DAaCgzUIrLtVbw3swGm8KGxqaj7Mf0+6x52hWSfk+5wiJ84oCaRbU
mmS6s0IC2ecdDUSO0IwJO5Y2IJACNw/FNC+uU7/mAAcAn//4wui38yzGPYCcG9l27mg9lUaW/mYs
5XyatCUKnGFbZXyoQVDspOCYnOQGBC+izokGbsRbrVjQCcOJlhsmHmZMe1A76c3GBXDvbo2Ob2Z6
h6PZrq8LLTdLY8xHpetHgnTjoar0z5hw/oPiC6bH2zBz5gYJjJvUlLeayrpNOhrwhMzsq5OUtBie
FWxtVsSzecEFOZ+sbDwuWVCFuJsdPkvsN90UJmPdar9mVycUYcpTGoM9lAVPD/EIL70CCeG5e8cb
v6ANDOfJBudlY/esnEQxXohXLTdEFFeRZaR/O1y/j3ZlH6yRb11OyVXLB+SW2mRPm9sHw9PvecZd
0WYRXmq4kXUNrIM/PSYSXSSOVXf2Z7vZpnTHhdbIC52yt9uoJt/yTGU/xHWLvOVtFgMHW+ubp7n2
/bNkz8PjpWAZiwkxe8M+eW0WiABNnnwQQQ4evWqyOeYgLyZZdlHgD8AyOEw+uhnBJblnc/OcdSRN
U69+rlLxnA7M+qaubYNsuZtTZ2wojEWfGNyv2DZCjb0IP0T9SsW0i/vTJFRZkal0vdscc4RLqokX
ipP9mHAAEbEr9zQGRswi6X7McxHq7fLUzFYUBxw3ptqVwPNIVPb1g8TXGo7obxunwE83l8U2CDwF
46NsseSXxgluR0RIFuabBCTbddaX2bav48og93FThos78YEq3dNSNtspiE/LnFkHhIUbmVusuRVn
Oxq7t2VS0G6Kf+3gBDWWxPSsJ/1Bp6t+AyQvJUXw0JRjF1ke67jRilLSgfuua85AE0iXTewxO+kd
4rR4YaGVe0vk6MW2zIW+rTUT4k+Md1DiBKN9fe/iqg7G6jWgln6jxdYUxeW80TN/J4scHAfO52l+
RspT2IvV01AjxMn0FX75l14za7gEfhi2MxahOJCbIs4pugZz2Vzi0tIOrbXEqDk4GwaFN1brq2c+
x1+pn4BXuwY1/wLqGU16s9gqtcCxZw50BHPqc9MW9mWmBJxiD93flk734xUdiG9MDUpavLF+/UyI
VPcloWjw20s1vuvLhNtycEKePeNmunTl2GxkML4NrROzvfaegDCRAxHdT22a9wL8nA8oEBaH+9HO
3NA6r4gWZy73c+NDRSuYGbBrEq3PszfYqeJY0Q+CYa0+5kti7mKk9l06tSdW82xKeLaHXiWLfZIZ
CGACPZsm1KM3gZtOPHxa5E6uhaE9Bh+73ETxKWIF0BPC2sbLue45Uc0hDJtiK/v+zS/VHz3jB8oV
ZgNdTr86bX4pWUCFc6Didxun8sY0GMk0/9muRXqddPvkToitnBWbDdvBfNdZYALSpvp4WhKdiWsw
0NLm6U2vR3jNabd3JpHgKmh3Tqe9Dj3keKgeQ6R3XkeBRvMsJ/moKuN3uz61/3GT/H971f/NXmX/
H0OFpB8S9Xv+b/6q9U/8O1LokADkGWH6PpPi6pYiN/gvjxXFPtilHN0mS4hLh9I6zDv/Nllplv4/
dCIuJn9kba9xbXjN/3ZZaZZDcxJnM2+tVKDXRg/+X2xWJmaY/5YqJDnNX09Rq0Gs0HY873/r0mhG
E75bY0dLZ1skblp5tcWLXTT9439+aXCbw7ukuZIvQw6eGL7WLyXtv770z9dHPe4fu/XLTfz0nz/7
z5e9olFXCMj/fLlmW4wO+j9/6Z/f9M9/dKdFXWPv9p+/8p//RyunuuKn+l++LM15uFruY08QOMVP
ACn0FSpBCeKtfLO9hoLTfPzAXppjSfWsSAXFdvLs8Y7DjBrHajTOtR6ryLJAwCDIleGMKn5AN0Vy
xTXdjdMlTnVxT4L61ZZLepyz/iJVH1xBFx2QMqtT5s00LnDFTqCud6mRdI8uQ8UYpP3VwLlbjWnB
CJMClMropiYxuPHScYo0Q5T7vjYN8gXml1mIZaXCHrTMUQdkwhTELrtEmZCngf3QrjeLMdZ1TJ+L
sfOIJ5GH6iJ99YkGTvbXTmARFXU3PHR+Uu56Om5JrbABz2LOKxzbjo3FPJ0AzsahrqgvsJvXvveh
RQ2zFdoljt2F8NDRzQIaEkoPPYgfbLc43pkjMdD2zH/D17xlJ548et7KzBAimqC0eS1W1ziXPgAo
wkdpSiYkJyVUO+Y5MDLUIZKqSxLFBQurJHA/WH/e8BXM26Kc3UhZ09Ei4gHpjBmwNaR7Xa3MmXvO
fMM9z77L2OU6aGHWcOpAj4MG4H7Kun442J1rb53snC3F0XPM18wsHxriOPw4GcV1tXls4l9Kjjpz
TsxbvyBadHhJ4G45TPRadlOO9VoUMDv5i4lrEfbfgN+uorLQeIuaR6OvcKkh/g+dA1NBebuh0YdD
0+B0SwJ0Jh7qd/Dhy711h5PCfh2JFjytzrsrfUhRgQM/F1RzfojL3kIahzxkTHvsUkUk56R6G2mE
5kSOraF0mjoqXTt46WnoOieGuHhmvgeeWNwKVQYc/WgSnKFtzG4S7KXnEkXArHnu4I5de33WXzxt
N5iat5mF3ZJEbec7UdN11ZMm/CT6ve+Ve5XuiCHEUNNWG4GrMBrjN1rVdWh8hVNmTwpnxjbGUr+b
RyVP2siu0pWG/WxIPBFuog/7FE8xPCizhSfjbwLWVoCbHOORpBJxvuJXNnfiFCvOq1lidTvLa70I
urcNLRFDFgvI5jDljQXE2aJywMIqot7KXr1ICyScqLyN1fF+MOS+gIwsDyIAcOrk5UpX7r7yZRxo
OnAOSb130vjelvR4SoKRx4V3gHHSA2sjx1evqfjYJYj+LSyUbWmX1qeUfbYJMsuMPInz37R18x7w
g6yLoXc28/Z26AMMDfpcQzoFvD2NQ3Mm0hNsWqFdRZm0N4AmgEd0tnC1lhSPqnOfU779tQsEYarR
2GMDpx96qTBIEOs+jkX7sBDt2wNQ8qPY016x/ACVSPSM7ar/d/Xpc21xchqgCcwX4Y4ASfQiDi13
Onm1MR6G+Zy1CsdX079M+WuvwwfEn0HwzfF+RgNJGk/Q2Nk2e85WnP1YOxO/ab5hznzNIxwduibm
S1kaT57jpAinHU0S341Yij9ZxawstLl50RTHWZtN1anti+poFfFfipfNjdaWw6VXfHwDuUq/0853
Cn0Poc0Ntd67yRwIb0GKW0D9lj67e7ayvF8ucpg3ajU8P2TjGHkyoO8MNdNhyk+eGsHNSKRDTYvp
sE1Y3Ye27c4HOwdk69UYIbmCcG/Gr5XtiU+0Dg8KJqoDw7E8pnPugoADZ74U/b0jMnsS5TCe9CTR
sUnl+6Gd1RHB3dyZcebd0m4h3I41Si3n2J2XvdEEnEFsqmIa34A46h4SU3+aaOw5ekVfsoPq78LP
na09B6zCBFI5ijZuOA5VerwzW+9lkOtfUaYukg2M5mUglRSAadwuaEthkIiHFv/woaznI+u0k16Z
9l7E/ius1navmTwK2BaxTgL/iRuNGAzAfFNqkIwNIyZAbFEtoMWZgocm1fmf/zd36jtxy3KXOuWO
B8UYSdP/4BJ1Tz1xyrysruOcG+eFtRbatMMHL2v2WVZuQCw9+nxETp7+4PdthmFosE/KdwGxiD1R
6HRPEtSBIA6x38kd3BkD5+CMYzoHGPNF11hwO+1fXuoc+yHdFvDC8oONcJCl9cWU9jdKf76HfWOF
w9S7B6/GJSCDikLnQQOXNi9OJIXrRE382KXpSXOHKHfN7p7D1d9PXLb5ZGJf0Iz009ZYIJj6NtXL
9sgH+AmKux66KIh7zOkkxFl1jRad7AHY5QNFebhchLWQcsFvUetRbfeXsdQbzm3VC73UgOPG8SfO
9T997qp7n8TOercsVU4yUc+fUCyxIGECnLlqk4HbRT8QAbU+bBaXu6Qzz7mEKzo3/MJr9kynOj0n
VliOLIjKanZpa2ijxmmNk1XKo2kofloA+EsD9j5lwEDJ5LA2MnjAde8i5bDRx+gkdUM74uQReuud
RLDGOMdhb+ud/95qTA720nxbFRsDU7El1wPxYkrXw97psKLGApBUcAmD7Ltjvkl1Fey8cihCL3Nb
uNwQYd1leBwMeTJrHAuxOAc5nLNm9N/dR2rsiMdprySCoRyikG+IgG2HLAZf0OIJKM2BXK9OU5Ei
pmlZ/TbXzXcKDidMB1UZ+TUnxWbNRi4my+G0mNkEBdqLxy3NGEsDg7FPcZkrHyrCv3H+luVj897q
uM5qv7tmoKoPRm7jtaJ/TVlGf5zjgL09l3nvLx9cG6zaNVYKUxK5spkJjoljQRA9HIpFJ3lCnjTJ
HwYT6tViLC9JM3CnZ4lUQWBjf1TiC3IDli86sN0frxPvnZXbjEsUVxu1ZHfa7fXWryI6n9nQxkON
/BJ1cnooKDqniGjLXhWei4t1IA7aqPOt57pGz4GOsRdJP2y91F53eJAJcv/mdpazFSUAK3NhKunK
39lCxaItc+QHcfKEYUZ+ah0hOla7yTR2fpp/LsPw1jnDq81P3I8kn+dkOI/F8NE9anZvhJk2AzhG
Rx2gmklZ7MwFMZbnfxZCF78X7fJLF86X6QpsqZKt5jj2D7VnFgfPdb6dFHBHSvPfWMM3SFuf1ShB
SNeWr0uAd6QfzROu/xS3yFM7tPs+/RO06mHsmqdFc6tDrtY1jWnj/mxsXo34XLmkfBwHY6GANJUZ
0wn/IVK3d5aoKmcXizUUORYTEJ3geNa/tCV4w4CJ22JXM+mBCPTC+h+3pmZHhZ//KSts/d7g/h4q
pHGX8OmkswGakvZrkEhVIv9Rq2yiaWxhJx4em8oXHO1nIwtZ7N9syREaLOO3qT7Hsv8UHmDNikG0
r60XHz1WV/UfRayXZIF9kjl1Dq3Kn0RvXDMoCKyWoWx7w4OhOTdhNW/xBDJcWPbBB7hhrcYoVYCf
DYb41vGJ0yQRyJGV/jE11CWrmu8E1BZpbLitS2M+s4KaqfeqXjLApFuTGmiD8oANIu7Gx3rVqbGi
w/1kq+E0twgm/tZQ3Vrb0DhR2uXJTsjmu7RRxPPlOdbsAMV1OvYqV1EZs3sXc/IAD+1D1wdQdMOI
/A5jL62aF27ePpxXtGZ23a/ejCHO7u7LxPdrDGCrwighEa2p61AN9W+XSsrQcyvJCNFpG4OYZyDh
O8L5RldnJR1LHGK9oy6jU363OYB70a/G8mEiqbHxoXDG9pxs6WTPT12KFzed4m5b9cvnDGVuk1Wa
D57WhAij0mdt1oKXQqAXt57DFkVDH6wWHi1+7UVu1t9ckc383W5wkoFE4c75yAilYUEYzOLezNXj
FLOOh9C4sdAyjk2g6w+tnrUhWLmlMl9B5+9V6nNHQgReHDYxrcnJhmicPfec7GRKKVD6GZfyaYpj
PH2OgnVbFdfOlOqOMSexaZoeY2z4Uqgn0fnXjpr3lbhAsAE7zqoFmuNIl8twFWaONYfCzNHP6ZZS
AaPa9NB746eXg23DU8MiTQRe2OWcq0dXi0wGqTCrR3WuoBdGC7eRRSOn2CceWVYv2LVF/oxmwDZT
ZwFYJHOodBPTvD3/yUqLssE6v+MOtKncKQUvswOVX2+HHQ2LNGphfZlxUCZ4QTjfwSOB6uO6ns6n
q9Q3FoyuakmxncGKgZoJe7Ng9WlOc42Amx9U/BdB1wpdraGJijUaFUzlvu4Flul2pFtnQWpYyt9N
ya2WfvWr+Jvi/9yma2EMRXNhbiSfIicY2s2LQkq4+RhauoQ3i5ZUqloIAnILN06Gjs+NtFCG6eDm
+uJFDtylSvd3aWt8qpqc1SkISboC5G4ifM+eHE73MvDSpx3cO1pLFwjypRt8OKB0MSk1h2VpoWpb
X9X8UNX07Air/Avg+GZRHwkL+W6Sf6GL69qw9+VJFsidqMVrQnafewxBHeaaaIo/AYaKDZ6xfW5N
25tI9au7aGShB8gEBp9YX7VhoaN4s1ndBCwX9IpDVRZnZWR1axjTNKOORemGKrM32i0VmrUHdr3D
juzM1aF7bwRLT8hIb7q9bq6ziMRsfrB6DC1+dvbl7LFXttiwI9MZa4kGhbFQVG0+vBUP4ZVOYOpn
kDQKZb5LdiUAUxw//AmdZ4LMDLSIiYE8IcY0jmCDW/fVXJuM5HzKCByxi+D69Q3uKVX/Enh4FQqX
Rugyhs5MekeNxk3Wv3K9+LBE92csyQVwBxJwQYJo7pKbYeE+T3nTz0RrH6Vr/DEd4w02GhpXRl5s
IFGfGho0kiGHyJFzV1nKGymFlijW+JS5BhoX10lX0shNOL/cqmy4gL795U71bxEbKkIJx/DbNo/H
GBV5k+uwcQYX3TemI81KMEZoifbtBOy+BUWuKdVXxTyGXNB//QrjcOs4z7JLHrX1H+Rn66Tk6C03
+IduoapkStwzPG140l3wIKUFDyWjNRWTWbVdKwm2jlmT4G35CFCdFLkFdQp5Mr21GnBZJT4SbEeP
tr8sBx9GCo02xZ6IbLLhn+ZvDDb4nhd8upI2M8wh3dp78eF23UVLPqdEUpm7TvYtF5M/32bSe9xX
kqO92oM4dv/0PrBDFhD+0i/UxVXc3s2/bYn/Mh07QKNPw5TkvJtgffnfMzyyVwoXcMaTiAzbZedI
p9li2OIjaKFLqQnP/QThtEPxMkSI67/eFPK6FOltMbElFO2fyZreoN/uJ0zzVHhsE6IhR4RXxDjV
HrBQ3K3O/dVQCbDSWKZtPI9fqx2TJHXwSFFLEyJ1UilCOg/LFolBSr7C7s2I+YLoaa2KZ+iWFn4X
rZifhzpNicRfh45jNsrOpcip7zIVzIM5qLgpDaDv4UBcRYaVN1moCahcBoqm/rbMmYnHSJlB89Hb
yVy+jN38TT82gpBp7UTZpyeV+2fRNMT1hvmd1+xI1QN9eg59uT5xwEyfS5Y6X1Pgv5UWk41pyTR0
ir2COYNaZC/4c8qbZ1UPcex/9xqbUPoHVzMrP/BbV07LbnXixiSjXT6QzP4R1jCapmoedamOWS8f
I/zezA+k4OmYoe0hr6HDtre5mKFNZPNvbiGPemVQiqRuue47mHXExeGoiqXQDOnJjFgY24g7wy+3
XmVZrk4+yycSFj8Wx1tK0aat1wdHWXYoPA53zJbjcpegXsWGXYAvvTWJSR9Sz/3SCp7z3vst+uci
brxjUnRn/inMJXP/7ZhrsSlXlAiyn7gjx6cXwVWa5ufoiR8jK+mCwBZBtwEZrjz4sVZXFGdhhuFs
/tJpk3Ly9sIXWJRqaLsEfSJ6anibpmFfDprOVWeRDe+HEKWZBIVSR5f+Ero8+1fRkJmdVRbhAj1W
JhfiKtULi/1HF+MzEH55TGwQtV1NpNPBcLcXef+Xpx6+hwcKIr/8gPYO373UWv2gGd5DUgjIA9OC
Qcu/VB1d69VAGe6SMassyb1q0nS7cMshiPhGKSSGsWrmn6zba14orjb1Uv00iSBNiVip89CiASDe
mFl10I0fOfm3oGOTVs75hAdLv1P6sVCtMvyYTfNmLeZLLyzMYaN7NynuKU341rLQvm03eLBtwYSa
BZdJn9/b4tdAyyiVi++1NuMTi+80kKooSXpzMzRD5KTd3ef9ASDO+EJpw2NgZtcCrVabYfdm7Rdg
Tr2HH+sW7b0cMWxPn8CpceLH5CY4R+i0atooivQf43KgGzsykglfHLxWzFcoWC914bibeMif0eE3
ft/f2M18oDb8oaalMJjegcQQQvvAgX1giNigge2HZvkv9s6juXGmu8L/xWvjLaCRF96QAINIKlBZ
G5TCDEIjA4306/1g3qrPoeyyvfdGNUocigS6+957znOIoKCmokKwd732rkZxRgTxmXHgHViGIANu
fT+jQqPBFrHc+/hu5kl7h0P1IpLpfYDEDdEMwFnnWvneZ/3G31kDrmVeSvc4G37mZW42ZYrEQKa/
GzE9Wuu1Mo86Sy3r6Zx6D3HhH0iv8Iyz3qD4FQ1tKa+r8I9VGp5P/LxTCr8usaaXej5AvG52jlxf
6aH7Vm7/gl10tyzJM3ruW1n0Ox/QcBCD0qFs/NHK/CLZmdDh1l8A/w7G4IWabl3dwVwIRa8xXT2M
iey37kyqEnMarIZOd/JSdt4lUffp3EKvcK7xCh4CHRmmSf2Dn3cVVSXl8UkykwGaoaGSsX/mris3
wk/eEa5wYqtrPRi84bn67Ifp0xTlm2BXQ8qz+kfQQsY4H1Dcz6K9p7ye8XFZd5lD/pFHpFlU+1c1
W7/0wnND0ogyzz30cM82QybuPV07jqiezcR8J8CqojeJnNHqtSisR+49JifnVCvvKykIAc7cVxGv
zTf55U8Dwh9PYyg+d79qnaMFxzy2qyYugmveF0GZK24/IjPHHC+er+a9Ni7jyiS/tSVEStLkwhl1
6SbTnDe9tOCmINBCoYZn2508gktA0q1xd1gbOBcOzefIC0VvATKqqlx7NfSyCuboDKryK7OwNXH6
l7zMNdghRjXBUug8PZsi3/X0j8LOzfNYkJ1LIocRZkl63yKnOGmpdws+6OA5pJim6ntiUV39Y+9I
JB1SbY4oByI8/+Q5npYvV8PJleC36bGCItnJP+IErZkQ/tnVJNgv8QBcB4aUjtjRd6sv9lldG7+S
0rgbEDY3vnbtRv05Ly0cJf5tLW30CK78cjKBZZUBmNH0m1yNH9DQrujU9tQJw9Zsi5uRxAHKRefs
0itLRZDSGOYAoAWtg67ErWsG8BlsoAT34GNTeW/S9rJ9aaB9QhZMTW/675puMK/XPd5snHUJda9h
jWdU20gDDR/5BW0weDYp7rbFhsMj0JvO5L5qkX/wyuTO+k5HKpy5J+9xSvomqAkVdDrwuP3I8N3T
o1dRGvA+Oc8LxcUt+vKLHIELBCj4dQCTKFofGZTgVC/vkTK/kksGAsjXL06bfFs/sWyXG/PV6RsL
rq6L7HKRGxXzv7f5mbTqKRCC+YTZECKep+m4W8x417fRgaC9FIiWojIV7qmR0bvInVc3ETepScij
HB9TRLhbz3PaMJrEEawetymVz4iANDFltzXpKkXu1G+j6b5I448mGcdwZK8fxvSaoVdOEqYfafsm
EJKSS0wXNnrBCVgca1pxFDLPiMhHiAS8cg32L54/Zs9uxP87atbO8sw3baDPjH7pSqHxipTFOmpl
+gSvWt9g9+Oy87VPWVvGubsyCyPize9/wdPvIZGh640kt+BLvWTasY/ZmECbpoe8oQQsDI+CbilO
nrmeAR2a8gt2DRem92bsD1aKhrKv5u98tMl69UIHE1tZ29NRarm7t6ziVFWRi6iO2trFbLIdTTPA
y0kOkB93YdL8qiY2F0Z9wICaxr3DD88uvzaFdS9jUMS6SmaDxmVTL2HnITUGsdijY4eHh+7hxqHK
CGfXusASqLbSlceoFQgzU1r1yyifJ2Z8G51uC1O0CjRV1xJO0adMX3JL7ZH6I1Cnc2/OvX1tHQxw
FN8Eynol0aNZBybB70DLEnZFsNYuSxQqwZlT5+hcJ8Xv+qght0ZpMNXL7v01XKwrZIPrAAROV+Z7
c0IJnFGPmR0r7eItn7Hz0fvOOzMIrDqLpAFoJpTFXr/1dYVeP7dpHWrmhZug3rkM1I6Lga+tXIwG
GZj8IXePakfo/In5uK/7+oz3Rt5S+GJugBodxs6nES/meYkpQkTU7Gi/rnbyYQupLQrZZkgJcJ6S
AZlrQycoJKu03Swwl7aFk7rbxu1/Ry7BEX2PRUczO6zgYa+DK6TnjEiwQRSFVWGuj7PovurMP4F0
90MXgR9ug5oKiReToz/4p8TgPs3pupUTFnyO2uATNszAES8vLxoTkWCe3GnXjcZyQiVzUa31ohZf
PmKnR6alNp2vFXtzsLhSFuJ5PUXBW6f6s1nP1bnU1mTIUgV0Gjm+Loxp8jXPsiu8aefMxDJVfqNz
Ec6YvCeDBDnTQ5XtjPhe7gWndrmtx2xN82aWBzvgV+ryVoBrtk8cbIwbWxOXeAVP9DDidtQVzEVR
6fpR9a1a/c5WTKyHkXINihXOBH3VA6k3N/UIOdfRN2SkXthtSz8SxKYlXIiNYhru27I7JfK1Lx3z
xYtu0sLs9jmWFRRhxn6yZ5TEJlOsSI7vjaC9qqdjzp+5XCXtVabcGOfsr56Z+UFOMhg1vIEC8dBG
9PoXbNNbL29WLLwR7VPkziozjfeqBScWNzdz6jb0VJ+TcnjMwRTvZZk9jOBnrnNRxmA9ySn27Bdt
LMcbL67fUO8ezbL4AEGD8Rf7Y8Bcy2R5MgNUgAQKR9W2bowhANNq7WymBwHyD2ikyZQGlM6KJrn1
nQ1uH9J/cjx1aFSBI2qMgNzHlK9KhyrZJwy8ebf5F66unobhbiK908vICk06c6fKsiaqAUCKXhXv
3NROQO06bfWFyOsViXVaymo+tYO+c0uU4dPgfVEhW5BTxxVR4XQ3WjKtPmvf5IrSv0l6iyhhMnVg
uEivqXPUQTYUy77bsAP5WmDaVuCY3BbT0KzeQaLiHIMZ+wCqCk0kLqOoZzJsqkW/Kab1TTKt4s50
ouWipezuul8FUR6j4m6NgLCD9KGcsRr0mX6vrF6/NsvwahJY0CwwElRnxUE9MaNo54iOCVp9GSdY
taPyJmHqoBEcsNXFCjOQE1D7WHwg0Cb+EIQlWgnfaHnVVkN4FCHdNGdJehlrWzWS8zfrdUwwBWHj
FX7NUeeo54NkjmxJIlrungRvJVmEaCjyygpIgsqodiN2yGpOL4IO6zSn4Espsmm9psxQ3cM459Gu
rcviVsd1vUMShsAgqS6ardffuk2aqGMd+4p8RSv5RSjZR+w8Uy/z4vmYuWavpxUCRzlgv85Deqr7
xs5ujcx8ziSZbe7yQnkTuo7ojxw/nryYXU6q9LMz6hTDMFOhajpFvq9tMZhiOp0uGi1MdPnFp0am
CNMtlhg13VXCqy7G/NRp+lcfI+HOaMTtpnq6zpn17Iv0K80qZGyESUq54uYYkoQIH55sc9ZJI64Q
BsRXWV6itnlxfesuNdMnald+vPY25FQQ8juN+rZW9Rk5RzAX1nMx+OlWs6DWFJaBiTTtV3/OrieG
GxtUeqsg3dlWvJ2N4tAvyRNBgnctyj76p37gIS9m9aEt0rgGd9S8FbW69Plg7UoSazW3HHYw2U+W
jgrHKWBEzRMB6YbTYt2IiVlJUUcaZvtUTwpLUAYKhE1w2tBs/tLUetAv0OkWxu8ogRjaQdkJZpyP
CKtmH2G0t2pGEjaKao3ebmxyXNfT2hxh1eDdRqqzMlmIXP4TmYWxeevXq2SkqG7M1H2eeu2Xtt77
CeOGDdQ+hPIuCQ3s02Q/HJ3FHV9q0dwNw1VBZVYS647Ry8BTaISSHIl1rdVshAsmTLG89J7x0ozt
XUzOuCrTkQuyTALdQpik6d09niEySjNxx6K0HGIYB14lp11qAk5x0vKhtE3/uyrqNXksg76YTCYe
ERz87gCfpYarwgmCYzAvaiDL/JzX/nHwYy4ABwbzoCbMAlyNE4m5NEiy7o7mE75Ikzozju5sBoLH
cUFYYfZ0Z3PpQismNhDUpcQOoFe4Mtq3pWre6LZSoaznZGCRp0VTpygrozszbmAkma4dFFXxmsDD
/CZr8GFBoNSMk38qtYhQv2L+oBWPl7KJbmZhpkTDKwbFUYkQk47NmupWkvadWOYZV6N1TntxkJrB
YQORAGdxXuE0HQhNhBdgzk796Pv0ezvP/WDoHO0iMgvfWzlctHVDliWzNK+aE5rNibi12GdgMTHu
VKrBUhSB3auqZqfNN5YbOY/rSMpcxXn4gZmB0KefOPaD5Tcv46J95k7mfdYtwyYjH3WC34tL37vZ
MwtwjOX7jrCzV83MuJgn7JguCY4PUKTf4fBgnJ2S11EY+gXFM3Yds01fW7u7+obGsa9M54+OXjXJ
rvuGkvRkG+1toYM4qCsa/jDpXzU5mcfZjj97k9vO6Uv/MRn5HkeJ4q4ACL1PfUeetCkj7BdXg1ar
8uSvHxhZltAj+FexBolnzeKGdtkmlxwI1VYWGAItdF84lFQz7oZhyoN6sAhjTBLW9rlI7r1mFd62
CC8pYrz28OeLI/5wWnwiuTg2R7rOl7BE1p/28VEEnPW94N9+Tq0/bLaECgg1X/58/c8HpMEd3XvY
I4scuaPc+fHPh4I8eWw5j5ZTLo8NsTmMQmR6cNZP7aQUzAJ5Y/58d7EsCBuahj8l6X7XNqc3t5X3
bjzov5wCQUk3onCIEf2jSadpw6DP7tMZ9lQ+AY6Jy59p6F5gdyafS59UqPXq9M1iErCNuTae04yR
lGvY+pXiJw3txCrui5wQSFDv/mWGp7UvLLacriVOp069iH6i3p8EFl6mQPJWU2V2EmrMTn/+9efD
WKfgbpqctEC++W9f/69+1pE5LVGTVDthYsfiqO6eUkd6L+kIH6gS6YOXtP2LMWKX5KuGMdT3nbIf
//zMOHAtAR8AFj6b7os36HKfG/Qv/nw3MwhjabtypL3Ld7VkbcQTanb757uNTrZVxbCxwBX6iNbj
718aDWVdJgvgHjATb6XayqM150gz1v9eMnxhS+3U/s+nhmXicV2s+e+nXLraPaGT1r3MXOsFWc36
36IeWu713CGGjccbpKVO6HhwXazfpCCDxaylTOXW77omOJACavLfz7hagdbOiDuwN0kl/H+t9hpI
Nv9PWu1VXv3fszAf82r4Vf7H+Bex/srfYm3D+WsVQztotYlUgAIJ9fJvrTY5LiaCIgeJMT5T2zL/
odS2yIVhnGPojmHphkkaxz+E2pb9l8VeT8goIm/Tt2zz/6LTNmz3P8McCX3R0Qp4PDl7zbbkWfx7
IqY/MYLsSjulpjZkQJ+fHcUAvTTH7W7l3yQ5xSDTKBpvGWehubMgWmR9ewdDlpiLnjqmYGBMV9Xc
pgz/sjaKDrkvETXdumOSna0ePUqL4CQVeAlbl6CMpPxsobGnuUFmcpz021Lzlz3NVXDMNKxTpWmH
vGWRylnH2QwqWtBZUMbsE502JIFK7PlUpvLMPOy+iEpQdQrNxmDCOSkpAVYZnQWhI+U0GPE1pwCi
0BGeMdlucyxLSqrSoz1det1WlT7Hem26oxu9nVOENikrBlZu5kwGnSXA5ejabM61jNnDiBhll/0y
tFzgU7j+YGblgH768pMjHSZE3XiFCdTRC8hJIe4PaWL/GmtGjZhjMqoSxVEd5pM2gHEzc5/uDpqH
hmzHgvU7bJaKGGCzIWvCiTjSSRsJVuLMVBTHRHReSKRMiZYqTHCbEOPqIrgom7duiG4X4lU5FAOS
I+pildE3F99vr1pV29upnBEkLOsZlFaZCcvQMXkvyMU8+G6EtAPOVt8bEQHPLRQOavCNJCpvJ2qo
ZqQYLPQLBxISxkRsMREibXSw/azyLHzXJPtxCKVTYvP7yOYCfelCM6+c0Jnstwbtpm/QSlqTDo2h
fcdFTTugbp7o0I6gzj0wa6P2S2jxq9aXv8qRPbaMkHzbdhMI0BKbkZMKqkGUmBUhxRl+cpfhI2wK
WtwGNnXc8kbgYfXj9DXcDp1d7k3onJ2GMxQ7oxnEYA+DHJ0+Q/iCXC3MNQhMIWL2CoAS/rZdbb7g
ZabMZ+xI1jdPeW5fnSmsB+BTumM229QjD9xAelqZWXtkg4FfxtIL6hTRD3FFVk5jzBm7dx8Yn4Ev
vpqcBKK1Q9pF711cuv2UnB3Fm0INkUZviJq8mzib3NOSux23FL0yCriFUNzXsgDzkzZA7TyQKbb2
rMvokhsMnaRYLnnPyYjLnE5S7d1GAu/UkLjglBb7WmKeRHlY4bN13CDr5oH0lnqH7ALF5n7KnGsh
8I9hdZZkmzEY4FrEamQs0BBMn8TLcv4AkV3d0PfZc/m/aIW8UzrUBadAnrVMKBQG2kwQ9drdPImX
PqZnNpVkW8famidLmno2rSkBWmjY5sdUIvLoveKZ4SLDsvX8VNkE5jnIKfH7HoRB07fPOiadTb4X
6PQ3Bie5PeIgWDNc8MIr35Fakcy5ELCSdMN+AIi5XWoQL0iztmlPZx3ELBnRYhIBQwsSZVqOX8L4
bmdm08LngNzpxAORT5tjPiWjpcOCSe/KGgSzYp/zAoNEaeAZQ6L7JIUga0CqGb0i8mX0pTcgyskb
SZWDphqp3VSJMLYNJm/ebTykEUWWIYJJcD1aLaVD7WZwMfFNR7KmW0LBkNPYM4zvETfOvnfaA3WQ
2gqbe1DNFHGiIRwh4661h5I/uzU5KFrc36OrEOR5D7Um28DIE1Y3A8Br4rxZiYTpXRJS33k0dke5
VxF4eIBHeqi4vDuoHNVyjKkCuJ95YbCglAh58iOOR3+l/8PLxIvB4U4gIHZYXZFakF4ELz7jxOzO
CISkhTWXECm4EsXPpIMIIcKn3ZOVwRcI78pbFCKmt8CGMlF8zN3s4r02wf4SB9BVLDNtpD0QTPza
VxfbE5SJXvfdL9pblWIFdYEnRYV2ym2hX+PS8LZauRyYuXxn/vIEJ+b4Z6ms08zm7+Zvs5hzp6EJ
N2ojveFxKaI4TA2gyDUhZaBs9W3pfanByfeW0yONmlPopK9whPpdniSHOkEcGxV0+02env1hZ6HL
JGMbAYxmc0u/zKH7iT0T/kOErg6xNLS2YRvdEDmM3C5/UAtiWSbPOU6+mTtZByxMYYOSeGEUBFXf
605S55XgTn1yvZEmAHAA/xTJ7rFHCEt1Me7iTP74rNObfgGu1rZ2jzaNHcgaCQL4RkqVbmwxnDUt
YhXzOZ1q3Ssqb6bVXcW01ILpUNfvKo8HYlJm8IgoU/ucPW9UDtzDhBuw1QHY1vQk8Oluo1r/WR9D
rBZO6+hD4d/WOmxNxgr1baFBhEhSuW/MEsW8Uz/YhcquSTynJ1sBK6x949412j0IDUZrRoyvoQUp
AQP6qVA6475p9R0bHZTKyGeuI6onSVZMX+I5WBbQYXUp99gn94z1yFmIWLUaYXvofTH419K6NL33
tdrf7yFfG0re5KrSuTPzOw+HaFAlRXNuohcOCfve9bNdNQLJhSC/KUaR7pcU9m+2aA/cpViQWuBR
3cNCWPyWYjdBZ4hnhzY/87QP2BJ1gIPxXaudE7HnhGEk7Y6KhlHP4BzQ4CW0lQc7wNX2aLEaAC6F
buEnSLcQ7BXOUIUqkPtKi+jYWNVnnk120MDzZIXFox0VNREL6ZpInnUgdePbOcfHTqNmM8n5kcSV
t6KHmsQMCBBCcWuYCMpcx8y20NvIJ8ndW1dnvFWrpOOmoxNUyQpR+9qYNiOU5wYiuECXp34GpTZD
ZusM+AkpqGZnjvj/cVArSw67Zp4vJQqcAH+vk0NViUa6+YNQQSZiqsiZ0mwBwIVAauNN0XxWRbzN
EZVZVC77LGetb7yaK8sk8s7pCLxNc510tpb5P0yS995MpkB3EAKOucuwAB4/ZScED5ZjiCZY3TJM
BPepixBA68E8VEuY1Qx5UGkciDJjRp+a38mwkggrnNyx4e0H0T+sSNDK7Z6MosZK7nLMpHtT24T0
aZg1SKHujHBEEJXrk08bv453ddZuFVDwgISCLECMx07jI4B2lnyLtg1Vt6y0a59ZQZxqoBVAbL5H
EDVoPjH/24BVl3nj4Deehu3g9+bNTI0MQ2jc0l3Jj/PUJjv4g00wLVCS7QWwRnTGfU5qlNvNhGtn
r5iYjOcyt1n9PP/DBlKwnQTcNgPK9M6y2nvkC0B7ycZh0h5Dd+vIQcpgwLQT5HdAaggEpWxC0Rvz
0Xfkr9r0khB9ORevaALpIIX0NBrUax2zqU0zPlhLdAOcGzl+ZD0AVkQyKAwV1JawtxbdcEE7wqIF
r49gc+jseknvbsvevSKBv9pu/DQny3TbYpOD6Im4Q8q6R9Sh00dPqCKxcxiLxmWECwBbCCRr7+B2
kuSuGXRINxKTYac24hsi7TfCWw78JkMw+G3o8adnN1fLsaWlzcp4U2gdw7w24WgOaJQjZoOIMMHD
Qo8lyFK4YnjIvqseJeGQECHSpJrBEs+AqZe4Y8SksPelGBxAIP+GwV+zVn83mMGCOZ7Po14YQeuO
D+i6OKUtwEWsjDNl7Xn7bCzjMxEt+lb6NF8yiPBCpeWh4CeRZtErH5LqSJbEuY2NLnBB8VE3Q85M
PM/fTqps6b+DgQWrtam7mgHHbDaBgSFgqxvqLJzBD8oo+srjBqubLPe9viyBUT2m/srcsu0dx/Fi
q9OZ2+RlBIpcTCiAG2DS8RtccBb5JXkTVhrt/UG+sGzT3aIPVC9X8i8aZFthtHabGh+7l6Fn7a6d
72JoUbnGLLkLmvg5NoDLJYzKBRnkoI6TAzh+ziQ1EKQ6BxHvS8ffVIrkuBilpWh9Mty4DWz/1mRS
dewGAnmawf8tC5pgkde+Ng6jT52xoW/STieyrE/BYqgWilxW2TwCQAXZN/b9XvYc8XytXhDPyA9z
RFWPzR69dzx+5qk6xx7wWxQ3tKst+WCb8YOCQrjVGONUab+rGA8xGGYCXosJKD3yDrVkT5bSXxRC
62AcrWuceXdInI/0jCH4YlHflgpBig/s9k8OUsXjLdRl+wXErQJNyrzRWZdXEKjKPhQJN7VR0f4D
TAHsaj4ak7517dd8SsORbj3o84KcUoREXZEUO84SrHuyA4KoV9BPLY4ycYNGhKS1YMZ+dzYnDXdK
ROvItfw9w5FTZHJIFN516Zx9lKZZCCAYQV9aXGBzVfeOmzBzdbmfIGBum5rHTloOCpP/rBRp441+
EQPLW5GT3jV4cRzg6x8uY9TCjuubW69zCl4q9oS5NGhZm4YEKUoecNJwgMHy8BOBzb4k3EbmHH0n
MC4Pgnf4nNvyUPO7A8vIQXZI+1l1xI3Qsp3jx82pacD7aC2K+W7QIeVPIOwGz99oTIPOfYYuR2WI
fEfIaIc2WbhmJ5DKpl+FkoHSGZ7PEdbptjQhkZmZ/dAhTIpK8cQEsm0I0RtMPz8of4DpaYOkVo04
TMAQPDmUV3rZaLU1IEGV9jOXJcEWthYoSGMHhE4K4lSCk3Py/BPatXcm8uAe6K4H/oI9w9PLkaFX
jLNEtjcptG9moMj0G+Q4GqJ9SLs0HzELceWmB6OBxFnpI0KTOqGOnbKrn4p608azt0ma7oYpznGq
63OS+48uNg7Q+eIzAQJynPqyYLtc97/yYuikIE3uNkmiOYDSomOzqojOEX2612Ho227Z7JnY0MCY
YDyl1mOcRd7OK2BPQsVhbXMpcoXPpKfSwKz0HKhV2x+xkCPUHHCD2nqS7GJkBRt3P4Nmvdizy7m9
weJR+3MIImM4crreomVeVTGswN3wK1oMAzbieJ7jdN+iBiS7NdFPK8SQKEnks+pqK61jjjc8I5yS
x3J0YCvZ/smeDrwELtNSXQS+G0s8tzKIu6wnCbLyDtq8jmVNncKu0O1w6OafRdVtINs0XEwOdlbd
WUExRZ+AQmIGNWUYtdpn02XrSnqlEIJHXbknNjcmrdHR0YF2OGTqDSCueBTu9qRKQ3iIzrbQ2jXA
0fse9W+VWu2e/NUHY+hgGJtX7IACbijAYYHZqmb5aUxKwUhVUSimsB8XKB3pSmfxddRftat2MPUT
+iYRtcesnJMRjWEhOfzRWso6RWBpFj9n2JQ3uhDVHtm0f+pHtMO4ySmfPCCcGm2ysDMndYkjiHUr
+alTbCt0OthgSpsDJ/Ofbdui2p8zSncgaAyzp5MA/LL1eTYTOrJA9zD3mvn4e4IGEraTtE9QcpnL
pMiv6foQDpe/FRZ280qWt03b3NTMnO2FvMRkDuvZ+wUUK9olGRbqaM7BHiveVLi01U5r77wSijHP
OWhmzieaQH0q+va78KeHNvpFbvM3KYDbqc1ocBk+AYATRv+Sldp6U237PLYmPT3iSoh5DthwQk9W
LC6FhFRYIXAoG+PgRzm5Wsa3XIE3GXl8oRlrwINa0C/+cBjL/KelAmRrz9bzSBU2Zn8zjkMHpkjd
Co1+zCIZgtrM2RdbQEHw+yAqMPytuXqpCS6p0qW5Qgp2Xa+9dUUvQ/fIBeQP7PQjAuKTogSnb/hZ
JuLd0DGnrNzSPTwFrgRkUrCp7Ye4hnBf++lnoeX3ky6WnZnkBE9jTD+MnMjOngmcFE01Duc0tERd
coaHkEOnBN7X6HM2t3DYer62mbUlDZWNXypHd8z2MboHOJOhDSKOkhKNPxbLOb+PHZ8RWaOyHTqO
QBo60tVqtu5eCe18XWKVBSoaSPTU+2lflesNzpqlMWI9FHWx83mjz23v3EmALTf2iFgUQRflqs1j
fgkPUQzpJMdsio+TqG9As722VWDXWIIIHuAg/8k5yt8WMTmeObym1B8vHHDuLeRi3BtEL+Pl0FL9
pXbMgyo5BTpVzywWdWq/9jrT8sM1CB/jHLSRZYp913urm0aj/URYno8UboJbw9QR8JMa3btE052N
vdrcbdpMy+rz8afsBo7Siw4k3K28W7ioOg4gyBjLfaOxgUQZ2V1aNwV5x8FHZyfCUDGtkTlrNLOY
rihacZGhubXGu9ktDrP3nODJtUnXo2V05NVY0TSHzsjPBUbnFQDxJhETeOTAKTodhrc+Wou2z6ow
fWYIyFslkOewBGq0U0sjDieLk785XrFPvgHluhWF+RuHOCsLdDvARR12dYTgj8hqqNGShzbH7LJ4
Em0PEvN4ABNU4WjQh9S7a06LD5nKnZZ7R6H1syPSSjA5faAwT852Yf2m6Ld3OV5f2v2gHX0Hr3ut
PnWEYa7suWq54djrWSN5nb8M1zk5DlNn38aEGH8m08IO6Kirzy2EBXRA6qBn+K9QDRm2JDNFTNHR
xeaix06z596kxnX7i24V9GhK90GZiwrrJNI2RWU+4XJCCK/GAE1t6E21jrxckKPQ9jFgcIz36O9+
t5PL5Lq+G1jdL9A3ju2cPlUy/R5Je97Kof61iA76WjyTpjw0BUV7QVpVkT4RsM7Jmynn0HgP9iqU
wF69BMgS8L5yfW+snpsyESR4JCkygT77dBxqtGh5njXsy+DUHoeGhKgZY7KJU2rAJ2h2dActJDuR
G6ubqSEmBD9My5aTHTL/ma5qHLhENoFManbJ1FJe2jWujnjeR1r9PqvixHeIYopGol5ciBBVOiU7
+kIjrwnARjn3M+zs7FprWHnHZREhhJpNMvJZH/Hok4k9cGrpwcFc3ddV9mQMvGCQLLXGhO2RQxDN
GOujOgjqkg6iV9+Xnv5e5epL9XTEICgmxLtSDOvGEmIyfaICws0xWQAf1zaXnyaHgXM601takr5f
Y/qKF9SZxsPQtT85CneyXEhq9SGrIIMZf2SOvzcDUbjUyV7mahe72RK2WnEPda+69UgUlcyXgi51
+m3WydfacJ473lbA0+hwRjk6TBSeaQySGuhTtbvVcMjwddjAffcWuqjZAFSgtCeZ5OEw+WcTLfsT
soNJO2gj3uCmd+nX0OakxuthzPvDA432m7hkq/MKd7UoyZ1mKaBaDQRNbURTO7rEVciwMNR7Esff
Nn4/KCaPkWtrWECN12KineQuqEoLrECcZ2hcJE7O5SW4rwn3uOa1jY+I7tiI4NEcOBri1uZv5p5I
9XlGjDc9RasjX3OQadWV/UGyBM3drjuWXk6cKUHrqGHeLJFPWCAyKg9V3AyNai95YtLz5f5smVxx
HRONKNkBCiEXAq4FZgDqg4DZFdcGSfaajRq18ExyVAhjAZI2BQazWOQy1puuLAjHmmmFkt0Ert4n
LWymP9D8nXlut0ZKDwEv6Z/FlW4h2hdWYxRV4m4kTyXsRAdTtsEOG0/8ZXZcMUpeeHPSXt9y2aI/
IkWndY5IcPJs1gPfKwBaQO4vRffjDySi08/FnWk2r8SbV5v/H/n+r0a+0Kz++4nvhnFv+R/YXPz4
39Ne8y/PXiMOPcH01rD/Xfqh/pfrWvb6LbYYHRmIxVAXgUif/Ms/GeIvom1Rzwo6hbag3/6Pea/z
F9I8A8cxiFKcfo4t/i/zXiSia84grRHmgseff/knV/g8C5OH1IlUtAlMW+fB35/XtIw7nsg/Z0WU
tEDUN6Ydzyc7G1b4HC7BIvGWW5KlIRQ72qHjYAb63xG3NJo573oHsBX+0XLFE7jn5VgalbsSh/Jm
W5X0Z+zJenaaOL7gqVWnlrrZ1VSBK6mzzvR1UGn6lz8fOupKk63gXEY6rqUVdMo/bkjmowESLb9w
g1X7ZendGzqAKDYXG9JWbZ+9ccAylBj7P5/9+bos0SD3nqVzPGsl1Er7nUaYsctXtpM1UjPyGryN
3ng70g/MOni3fmlElKdRJ8KlcLqQg8gz/KQ88LJV0VZRpBJR4zJsbC+pTQgXobhgK/LeBXaVqpDA
EsDMqVeddJnXJ9UDRk+W+JBMWXpyh5joK/i/USGyS6LXDNEMuffWz8aIwcqkOxn0oMUKbXi/LGBO
AV2YGrrAaE1DcHlYOPGjh1UcNKg5g15+zrWd3pgF7HysXTfDsep3aeGjkAP0dc6EzqnSuvalYPRb
qDJM7HNr1v3OApqEbLDY9nXi3yBKeCUgIjnG0Nt5ZyK4RgB8a4diY7ZRleZehh971uAI7AySxHBx
Zf/K3pnsRs5kSfeJWCCdzmkb8ygpQlJq2BApKZPz4M6ZT9+HXwE//m6gge59b4QqlEopRQRJv3bN
jlE536pTBfubptW9YfffjEI488kzSt5BHh8DJY118NVy3Fl7BtJyb8f7RKV/6yk6VL5Md4UbI68G
F+TXbGOMLP7qvnnsHWv4AHxJYDL6yRTI9Wq4TSVpmaz8JlObblMl9DovNUCGEM9q50c9C95s6eyI
6NpgBe6PMjgGLQCymdSGS6sFytTy9LBJHXfVcOpJfjYFhNI4VAVEibpj3I0/TDG9aMQZgpVNfkxU
QUY2/Anr/CnLdbMJAAetKAA9VGN2jTm77B3/RvxDnBPD2PSR9exB89rpxD1NcU1zbR5fG7ehuVlR
cdTuRxUO7Nt8+diDeuzMgwtTY+sMLZqX14ozZY1n5fBgFT2lgkPvXP/5YgTBB7B1d8lamhRHsFdp
z5JJnrNX8dhFRH0K4SMQB9+yyayd8KJ3wbGFVSBfqnm8NxXIWke31akOm2W/2yzLRLT7WZW/XGTG
XV5HP5BDMM4WxRfBX4sOQ/b9vImmmtyTF5keRTIy3tI1vU3b+NRn9l9BNcgJu3xEd/LBNjLWyiYh
uyK14ViVgARCY1qbw7Rh6NnSiPZapmnE8kPurFK9JlUJxVSZ6ghWZ0oj84ynpVylzmBu0L/XkeHE
VyDyK6VM81TykL4IknfgsmuxUaUPba/lhbXnknYhVw97x3F/ZtKmW9NRjJDRIFeMdjNxOUeArda1
/JWNOdk2+FZuhFtYjxLAgza3ZcYOMfFoi4E/zOZThBc4SNs6aUqmk4CwGTr9poPbDNXC3TY0ZK04
OrPZSkgdg13bsJJaczSnyqoAypyMfbdKpzK+UD5UEyQx6e9WRtc9SkKecIYG6AUOICwPz7ZTvgCE
OXWK87AyQxa/Hwxhpy6CFNWZ9d4NpoPZaIyfXsT+CViMCqkP6j1Ei7meS2K0vJNmPfHv1uOTAQEX
awqpk1CUH4O07ja7CTa51WcLNWSDqg+9NfTXogDVp41W7YA01RxfuRWwBF03AFTJiVdkL9Jgh1Sb
rxvLq/Zm3IG0KIiGcLA6zE1yrBomh7hkB4bqhsumZm2tpoi8v8ghBObhIbPcv6MEHu9K/sW+8t5V
DQbbn2JiJmQmcuA/G1syonVLNNE1KN1Zil0dHLxZw/WZdlgkEgLKMiaxlWfiwluUIRiqoyfDWzwg
wCUdsQdypIVvgCUFjFPAE4BDO6DB78MsHvfsUAAmdaBn8yL6YrBidJXCPe3KifbqUc3DNrOL557i
zVV3tePaw0nOCtkK+HXMhzyiFS1DQ9sGnPfh/MM7cPuU2HjARYIC1IuA1BFDSlew93fo28psD+B+
RfjGcYjRFyNqdS53ISPHxpsMPOwW9mtFIQrpHtK2GQZ5bROuI6PfL7NDbHFGn9viC18+laOYyavS
r1mv5gdWVtORDoQb2OCkB4A2owMWtDAMIV5vAAKL+T3OGJYr23728RkAHCZWTECFN6o9OeF4icvw
l9SCW6U7P7On5XEUFuUurWLrGS7g3vMJpftji6Y9s1DntTZ2fvfla2zdhpPcoTg2K9eN7lPGD3GX
+lxgF6ZZP+ICYhtpJfci4SGVed05o50BZxfWQ5JEZemjN+XRQ4qQHtkusu1UHUnaIah0KOJm/Wor
OGA8TIFeocRZjPNsjGgIK5jp7G4kis6i8dSjVw8ys3cuPCTXpmc+mzDFeNMTzUlqzSfk3I1WSUFD
f7fTaNzGIcyQji0C9TexsarB4g1DFR2bwthNg6JkKIP9XGXqMfXUDygja2MP9baV32GLHaj2cJeU
iXPxAOQtrwrv2jRenVHAAchdeuoAjY31PYuRCtMc+k3Zq3TTQ//Yoii+SN/q15FATXOh1Lw5Ub/P
G5SLuPhBCOq2U4+oHKQR8q3sg5UvFBQwpk5bkcaCalLtU4HI5LG0QZHaTRE7KVXbRzhe3t5q2U+k
UYFtIhHUDTyyOYnOUWc+RMYCXA4UIl02Z49pLrfoIv4t/i6o7tgRYXWhRfglMbkCEFyTXiIM+YdZ
hYL37JuEOGmBYWYVoqZzEQBFKBZPBL4uC1hV58fTvRiWw9h3MRY0GJhEOKPaPQLjxJFVkVr1fkOF
oti2dMszwaQ69n87dXRNawHFwKNz13FxPwXkYrE5MGQGg9yJJUEGGE6yL01vzOPTrvXUa5e1T3FL
8hW6iEeiTbzWHu9sn41vZsOjQczkJrhfYtNKgKJl6R9bsFJZqEaWQ5IfL22y0Zn+E9RRAsCmIDPa
+w94J9Ap5/wgWdpCp6+Q0S0g+CRVvmt0YtJDeb7Pe7K9fmzmx2Z65PTjXDBhPiHhp7c5JXE6z1RK
Tct2scaXFfdFtSQ4k5WNyW8Jprx785IGpT2FjjkWxqJ8abOOqzUd9j5dURkMOAkRbg3cnWWDnr+C
Wb+OhYXzInM+4jzJdnJQFrl76oFD2wcCZbB3cMxfVTE8F6EZ7YtQflWFFe0dtu2ypV7JK2yC1OR+
UwGVdPZAJo3gBOkAWzULpnxk8thSBnHmE30wALGScFc3FVs3ljVvMstJHoWfdcPzH/Z0s/KcrUv8
/QBE8zOjFYnwirHlhE0YEhsA4tKCNWp3c2aeZJs8j52jGGmjPYz4YNOrAa8ZejqyGMnKso9fYhoc
lI9NQppU3sx1Oh+DqsR7pueLEOXIOTSiNlrNYm+r8khBw5dFLViBwW/rAYIPdRrdrHSJ7gz5cPVs
WEMDJw8TJMlQkybn5r7jb7tU9NgdspxDA1Q9Flhk1XNv65k8e2zWaiNzixtNrwk331tXJE+IRk/c
e8QjcYuHKhpIKS0YLFvJPzFrkmMNQHxtpPIWakBeAzQHLxASf1T7ogKuzY4PwIZTlHuzVY8O4fMM
aeljj8mzJbAPl9PFhqT6veniawFwYq5i9+jsGssQN4DCp7Frpl0dhtwL9K/Szq0bzg5smO0NpshP
KmjDDFmPTlP3FUNEwbBybNKKhEtXV+ciQtMvlXrNk/IssuICLaaFF+RJ9NzkLrNF+Ot9vc3YQSN7
D7h77JB9nhFRdc3/GOMr2KVj4rOcKB5KsJWhiQePNq9vEFI0Toa4GgAsqrkBnhnTp8ypcsOF/gea
3NNQa81QYrPwAOzk8svsc6m/CqPNT4YDbKebTgHuA7ZuyZqV1bSRrfIRn1mTu6yDxriYHkQ44sGa
vWPiVjQY1tmxa4vgPI7fVKPjaMI0sLGKbs+p4A3+1tUQUO8MzXBQGu174yUAySr+YLO+jxUbSfYC
HuarxiN55tTbIj72WJBXY0NPU9PkFzXPT1ObVbuwvCeNaV3jZiCbw92w62v9TPf2a+sY00/kPpFd
xGxppHjRMMFFy2GhqZBfTNpPhaFwrk6QmcuUhbrn59TL+rDvA1Ff06jTr2FcF3ihyuYTiuLarUvr
CsYM/dU0qJFiaH2YGK8uQTxtojH/iz+4P3AEcB/i3nMfCFLyBX8YhXgLB9KePjpy2Q//fKEfkrCt
Iaotw+70EJez2MkiEiu5nk1DUNqBadlAR7xlRX7we3HnjaYxwCJs1gNC4ARD6nNK1aV0h7eoiPd1
3W6rZqBCiqzj4+h86ipMd0y486FY+MxeEj7hoVtajLO/I8wb+IjDV1fhwInsfa+tF0qTLjlxaAkK
p6qyFicJOp8G+Y0z2NrEDoQoD0IZB0gPGMhYH0xsMELKc17PLkjZxU3TQc/ijEAF97zHzoXrZiRS
mrxzwLh2OSt62MIvSYYgKQiyU8ZB0ZKHubZ2bongGKN9VFOHhSF/f7Z40XjMDet6KJfO1RnwV4Un
QZAYzixCHhX9IrjqLA+0cjldxwlyhCuMo6t7uW6cFGsqaT96U8LmmON69uueYWxhNhXuxZeQcrhg
gCPjkrQsuVGgQ+BgOgDNqOFrOvmu8unRc9NDLU2axwQ7t5Zj00iGxIb4g+Ij7mZJEFzkzcmnQkso
+N24QZNt3bKdalW7NbhXl9y/3gwylKvdNKlu5/sEsgFEbP22+aZgKDq3czhvDRv3ZvThl1w+poOf
wHCadzu8ucnVbeqzKrsdNdUrYDMJ9NGBNDo+4Tp2Cv7WELse2mM7NHzEU3M1tlFy7hxoPKXdfEI9
ySbApB1FZ0nEUaMxZLnzaV+IJ2rXaEXY+kGe7WJrDpkN/D1E84C5ZnHyeqyVx9K4kLEjz1+AAxkD
1ux1xCOD0lhjj42sWfeW+QVz1MLnR4mNlZP9G8gE7rMoIABJUOjYuyZegakgL6yj8+QyjxAozVb5
8NMQebgFRKuIY2L77OsDIjRtueNDb1IL5Rp0/kyNSYIYD4HKXjnHx1w5PYJ5NLrHtqeX3QoKaAJz
vm1yi7pCpCg/o4kj78APedh+5v5O/mG4EXQcmHaZtUIFw3aYmnFVSH74Q6eqk88xtKhQJeL4Uvjp
a6l4yA1Rhoo7T1sHFOeqa7PHqTI/8rpqj6xJuq3ZMNrEZbPjNwpwF0ec5IOFezCzPm+8zzpWE8YI
jrvh9BzYzWkIfjsJ36pqbrh+nW+mfiG9pLbJ+t8qNr4UO8Pi/XWyz9Qa6EurxpO/QGBsLf6mVvw5
+zyzq68mWY4WFgm09KtOWfXZwuOWm4ev9O5csrR6Adfz4VjhpSNGIIrxFBvgXYIaf0Hqy8M8fftt
d87ppYwyfjzsN3p0Okzls0NXjh3SlVJGuOOb0L/gfDpnhVSHquWdj2JcXn0wbrJu8Rk62XXKOyRu
NjxYPAwqW3llL4WcP8oRlK00I4bGeU4ArvXeLcNs6xbXzk7nXaM52M0hElBCEpCDoeaU1jj0/vrc
oUf1q7ZjfC2K03fKeqxSERhUuzsNGnv1ehLpfWjsMwdTStLC8WRzOllF/XBUmfnKJ8QQv1nrggS2
29dSmz3YHeuhzw55IgFXzSlpb99kFMdd4pjl8xQSHQd2xXH0OZB4gtjapNTwlotftZNABS0yQrSF
nqpZXjqd3sZKXZZPZ1gVv7ia/jgEUsl1cR/go+vQ8m12XDl22uOlaF/7vv0GJKdrH5uXBPUuDCxc
ISE1Xp2/nqwf08h/Iqlwn2RH72L0RuQaq1vnPPTQhwCG/QVas7wC+kuP6jnPsLSOE/lEaLi2XVO6
xR7CczosbXTZkWc8J8xxyrceOH4QR0DnE/2Cof9jY0Xc2CFOdac1/4RgmfOOSreqRELtFSWTZUNx
H+U2O4YG9hom5QY4blwWyGY/HNLye9LOLx4Je9l44WGw9X0Y3ediHM23eog52urmMZKNfqRHSe8q
mbkPlb4hKg6HNuZsbUU3nKxPiBSEv52lIspQRzl6zUYn1hPWvXxHUw4m2lLClWQBHMaSQBJde+up
tuxXlzUNEW726UVQPUyJ8SbNkIOM2dHPpvoIozEGM4KtSGb528wPZcfSk56BqXANs+4KEeI1BDmD
wAgcynan+pCjNUNPnw74Yk9B9NGJBjlC1ecJk13MUzGt5IWy2dxU9iOo4D167O+5NJODp+kY5OjS
ieSk4/yBnBBTOF19wjprUIOcstxubdr9Hbo/SQ1d7RPR30fkXCPDLjsu2lAwuMdAUn+M6SQLMYBK
YzPW1qeoua1GQfJiVKjLZfNGTuoYLjVNaP6E9CPrDI+KKJd1t1rxmYRQxsSUXb3AYYQcTwJeZUJL
bSXmrV0G7I5t/7mbOSprxDGnQo8Z4/Ay4Po/BLr9KPyjkqxpy7m9F6kkWQZgLxtGlsTBuOXjcGDF
QHV1VF4nGwvGFN2CBiosYHgODbq+5mLGi5EjC8TdweoR3pu8vXsVplLfwGfDJaH4pNEaxqyd+s4z
dCpuXcb8OY9P3oB/wpI8efpzMaaIdn+irD81IZZr+dF1GQQ4yA7bthL3qkCgIoNRt89AmHj5KSJP
NbxFr8h3TqNqIGNJuWc+/zGdOx4JwZAxPxo6wyfQAnaRE3+nZ02g9QkLJHX6mrX2N+m9wzwmD/Ng
/bWN5oRV/RlBdgsGFlOZZW54iH9ikH8tTKx3pYNNd2I50UhnA1aw347iytCuDz0e4raC/ScG9eNb
r8zFHHXd36nGiGsut0P3GcYot0LKXnFFLKktUKGUIghaR+p6pLgtIm6niFYF8p2MjvKHYp96GNxn
MHdsUv38K5Gh2riFeXad8epB93q3s19S+RBX3fg+hwELlvwfNhiHH+6QEEsKLEcJoD6CQDVmhM75
idjAgILT61QC6uftuDRabJsaDckEauspQFstuXwt1L0xw6eZbuXlXr+BZfQ69LQ56tfOGoZzKFC9
KxoqBwkhNmSbL4MfogDvEw7yJB1eQ1BHJg3DPS5rX/Gko5saL7s+R23JE2eiHjO2jWcdTp9GoTs+
VfY27sZTNnf3dPIEUxTmagsZ1ka7tnKfU7mb38vFiBllwZ64EHAQOgtWXgvhfjiRGwTPOgk4Q2Zx
dtPqzZpjDhM6fNQqOjTIFTRIcWuYkuyhx2SRzc2PNoOnPi0wndpvYFMvqRHcps6HrwgyEpeDeMnT
Q9QjiySGX+2CcXyaC7nJ8BIewrnDRU6Ow5eVx+OAtbEtPrtueu7p49r2lF4No8GHKHsUGM6Zy0x3
Pbrll+/3x5m9BlmpaGlBrBJ+THsD2bTuu+DZwhvSppTZYPMhm+EdaRdIdoYzvhKi2pqqIKLZpuQi
wNGf1DAc+8Y42RS3DBoYftYMGckyLlhZNIxdNHUiHmUYXoeMm/5CWUihakoF4xC3+TM9rhBVXOdZ
S6x3muRctxiOui76p+Y1NewltwxD1KOGLQhLMG86f0bQwhpkgXOg4spenv49cMW+N5+VH/2oFOxb
3UybCgBPKalY5QUT62jMErCr+iC73No4LFOPI4Akr7T7jRV3Jl2HtHKm5Se1mVsmaIPKsvmxAAiB
yTv+JEZBCC4eMU8F+Qk77MESv1uCG/jE2mKrXP9bEITnnWK2AC86SwII5pT1OCMJACxCe+xesDrs
W2qDGyuV1KeX1GyIdd4m6O41CwNnnH9IOJC33HQ1htcCAHCWW3AyxCs6ZDtY7BNMt32aSde7zaSZ
l1EHgiGJeIbksOrJCm+xTRhUjBTnIRkJ5EbWETtqe6MzAjrEN6bV9uiS3mMXxqUZtegyNFr0Jaq0
F5K554rPRPJXDIm5s9p57evRunZWSc4fCl7PoLnNu5T0Ok9CEUt9jy2qt8tQvQ3xlgM3gkvKL4Bl
fuBQXHzqHJg5bpVyP+TEcoBkzVyj+UdOWfGOgIC5UqwfzjTa170eT82TFSS0oEzmTHHxZG9ySzPI
sBjAoYL/sG1aSnNNdOTOZn8yLO5Iau4gyhi3ocMIL1WJq8lPL12UEajvHM6qhMLGOb3YHgetei4A
KtESis4A86yagDSkzJX8uBNvt0lQL0jhGRbztuT0jeBOoIuK8vKeRgzstsmUH7XF37SL7i4tlHVM
LqmFRI3yg/+1C9nmeGXVMKja7Z4q3F3XOOMX9SEIpZlmZe4YXMTG8iu3PnHGqUDEiB7ZnfOLSDTO
oiC3i4f4quL0wJ6y3jo9qlgTQOBwvbPVE+bUlUJf9y0+nX2rD2Y6SWygtJWARXsb/Kk4NSMrryaO
X7WJwllQuXflbBCBosKw2Llj+j432dX0AeMCza5vlsENsZGAHiepzpaLGEdMgwssJ3khhx9rCjXu
OEjlauAnd0KN56YNj3m/tB6WKMGO4HSIqehMq917I4p01wQ0jbJk+4lFcO1bp92T+033lVBPU1w4
7Ef5UhUm4zWRHxHRetoR+uEggvYvct85eXlMUi/wro3061PsV5TzcqBeCXcer42HdZw+cxPaXMV4
m/cnHyjVJuFssG6At3tezABop/B32Bj3dW/wltXlTsF62sRGgGk+s5/r2lK4g+cGDMpraSAqzVjo
sE9j2M4mTHHJWQ1Scg9lGcMT/9OvC2fjWVWwYDTja4iNFTbIyGkYChDji0GAo8jRLhIUAPxIUus1
q/l53Ub5C1mDYIuV6CqD8pG3ZXqwy0jT+YHKlBkds/Okists+l+DQ5IpwN87l868rYfEx8cIMBdR
KVj3Y/XW1epryvl4jn0UYtbATllXTMDa0WDWsoxH12APByfyEc458RCPbS61Js4biAlN2CQ3rVX9
KxoBTmf18LvI1lLn8T5f7rxe7Xjors41cR/ZbncvQz4+T73Bota5WSNzdxKihzoesNgUEmOcC6rp
W/dLKYTZYbCxrSXVXc6E03D8H31mEHZWKItENtaF9potGTXMW5nO2hMZPCrDPI8jNlRkUU1k+VL7
YlvWcAo0bNvRJekmyLZJePuMS5ikEqwW+6qSjxgd07NyvZtyTYxlc1zvXJE/O/gxTnU2EZ2STC1O
NjUHVZts5FmfxknjbCyshnF66jCoHHMCdtgC2WmXIwUJ+i0MY2rBzelLz42+VPlL00UGu41x2xk+
dZVJfyZe89HnOUenutg7szJ2tQCSXWInM4voIR4iZzUbItp6DHYGVkOua/quTe9v0ohltE5i/la5
04ELJL10l8o4ehDKcaOoY9sOSEAr26sZ4Cq3wk3r9PM6rPAOhnk6b+Bo2vRUG2vXpWZ0sGaLba3i
IkBaAMrWCuwqjj4xEoKYHN2vKGHB988XneTiYFkm9RPAwm2PHV0irPhcDAa60DxT3lYTWXYL/MRR
9tDGjX/654toexZnOYW6VvNel6id7UKpikqSJKOZwvDRtIZSR87QtPz3ojsoTOmnthjZdo4WeSHO
I6s0kc7ZGjBppDX758Eb7XUG0Z4RlseG5nJbRViVsb4on9B0vtfh6BzsDsO1z0rL5divxLZoO2OD
FwR7fTk+tfP4mjuW2hFs+kjCqzCuWQYpSdEOupssMi5gi0wS9ubYbgqaPk/KHA9VFcm91cT9yV6+
VEJ2//7imhtOAMfG7KdDaFvzKTQvY9WXJ9MqyhMV76iH5uSeS+T3Peop462LGHAy2H6cJJ+YbW75
HXMiUFP8JfvSQV2SifvL0NZzPrmXeVj+Pez52m0x+ZBcwFKgN46NNgq2i0qU2rq4XeBuyeOmzFHw
4wvzqSYLkTkMIRhaikvMNsrU05OWyW72uUe1eA7myMDXGutbjVhEMrN5GSSeldl3f3kuKQArTnjx
obEijC/9FNUJSg7OxBUeHFYqbnaPNIdxs/aYjUee84F6olj1a26jcTVgzGYbc7AoGbVsnkJkXc+z
jeqVjiTT5ZTca+3vZ4zm3Mrc3ybuTKyRtW9jkrJ/wXx4Va2x42b6B0nFZucfaRSyP5QD0zlrwFFM
qnAdWuLHr1jj0Oj2ZFbpk+UwQMfkrpMlR1lUAAccSgLBXkSF8d0k8TEnE7eqxBLfZKihYrzdRZN5
9XwqoA0WSo4JAbSjlZu9v298DU3OaSqgjZs2II6HrDwMQkfZ79ymtRVU585L0r82p94iC26cGl/N
EXBpGoUwYYHdIdFA7fVobEkUVwH7qVVRkGQK5qelua/sON3Rk37Py3if+uwRHTYnSFAYTcWWvtpD
F4HTbDNOvjk0lGSwHsdgfue0azbe95jhniElhpZIgc5a2hwJp/nJtjPsM/lrUR/iIrtBp5tXduP+
gk0SQjXhE1JyNcypPvkDnEKz6M9wFw5eN7y3lvtrCMxnJ0nYfAWbNv5blfVBc+UgwR1LrNBZEFwB
K/ym+m/aOIZ/VhecPL8aX50KEJxE/8dyKwKml9h7LxSsv8Su3IM0si/QIvU5y/BquT4LoIqH0lQ9
2gEjOZnQrRPFmMX5m4113mMlgavaHwAalDkTWulgvJ3os6/HbNxO/nIkzrFpjfkx7exftGrv2WND
QGltZzssbtf4mvhE6MNns5d/lwwEJQ8LvLdiYcor0pBRJ6iA5okE9EnomZOqEcp9OD259LqvLT96
SXt8ibqK705SOFsdGGdP2kRb6XjXiZeS/4d16kKBECmXmG1SF6kQXqoBa37Npf9/Htr/iYfWWiph
/3sT7cOf+nf+/5to//n+f7toff9fwhQ2rbFWYNtOYPOT/s1M8s1/ma7tmq5whTA907b+n4mWdluA
pKCgXb4hcIWPs7WpusVfK9x/2dCR6TxwbbE4b/9XJlqgj//JQ8uWUXryHzfvf/HOGsTdKAHXBw+P
4K0pVAfSOSwYkBc5wxSkRXjC9wieg9dbv0YY4tVG6IZFR1baqFZmRa5XF9wS4gnaj2W4O1W36sLd
xeXOP2Vfg931Bz/jqb30ofd/8jhxtmbLkZOCH3AlaqYqw/S871IF5gFjWvMQVwRuGP3Em5RFdZUW
UQXRUTDrE2p9nvNy3kazZf7JhiogjzvRegB71TvYVZLdArNAcnT87CEdKiIHUa3AoxfayZ8C17O+
S6czNymx6a/ZGdMPkWYafwB3b2wNhX82LIuNUZm4HAB9bZQnp7TlqRRBfXIzJYA0SWaW2MpflajC
mSVTkBGokFYJcCYw6RWATtrfxTxKwEVdbHyIQnNDZRPDL6OrOTnMDo4gYnOZxaam9O7+bEM8L4QT
vXaFl/N4rTTsR0lF32dfte25KGjAXeXkht9DL1Mc16TLMKaa5J70XvFmjwKNglPjdEll0f1kc2te
LLegaCBCP8NXCNIgp+z0qct666jS2X+rpKU+J6ADqG5BiuJJgip31o4F5Qc9NCGTScnguOutSXxI
b5II/lXTgr2szE+YzTy1RMV9Mkiy+t7Ho/vU52avN1NLNyUrB8EwwkGP1OeYtQzwnrIQWkUE4XmF
a5PubV/gMcB6x05T9rAtBjHkb3LIu3vWlvoWOg6VPrNFkmKNebvd0meV4N0dVEYQYxL7VPf6Uksj
YoM+1kjW/RyQwvYqtExBsvXkBZg4ICwPFclMu7J2sdPF9TpKYphQ+EZygDmWWAL1QfBeeGhOwDe8
P3A9CMNm1YQcark9aIVQuhkAXr+SSGtQe/5S+dUvEYWAlYhl249p23Sb0S8dB5XXYVlQBGG4x3Wl
z25WIxhP9eB9qbqS7wn/r2saB81XNoQ8ogO6Ka9e2Gbeuh1EQx1tIZOzLVHiVl7Y4wxIRTOd2WAa
2xqHvrVqOgjga+Ac9VFq2ztqjAs1el7JXs4hxD3GkjOJtTQaA9Kxmbpj9p27HE/HG3heo9opm7YD
QicRlkVQH9FPYnMSzQndsH2e4mqHU0OxTNCClI8/mfLN07M3YfAmDkD7Ycrg3WmbZrlAw0PdFYNJ
Vavfdx+o2fWhNGQ/n2b+462SaYTbU+n6PAjEzRsIGlqQaZd/1IPjoBkCzAgM5SfnVhfBwxhKWW8z
qQck8rHMONf4EUDovBzavx7mv63WcefhdQpIY+aD8OTe6AJAETjoCN2TCqemrjJKvtP0y+pnmFvU
IjkmTNWtN74Efez+YFkXzrFKMEFAeHODtzwB93/KNE515jQnuGEk18Ou49acrutJGKj8eKWHNbDh
gP1CFRAIi3t7WvsUzxCf6rgoKfxIaGXAyI7GN8bdH0UlLsvDzLZ/J2U2vJZZpz8qUCIsBh0Ssq7n
Tys1CvfuVHX6XBSdQyh3dOKXOlLVnygmQjT3Rl2BZh/dE4BKjZCPOsHtzKmyR5MyJOQHJrVHKuP8
bDtrAHFHzb2WuRVh79jhL5xBeQ+VtQF/oV8sYq1/ErPV7629ZBXtyD6nZeR/y7wofrVOUX4zX7Ek
CsuOktXIXrbNRtHPZ5XAl6Dii4TBjiA701tPOdTFdTyj3Es5dPgQw2S26DlzYyBuvkUNRwoOgNBs
NM/flHQxjQemJ9/YeVnnnjXSBIlMEMekeOQKIyp7142tDviGGETLmA0fv3rNncJ1anYclU9p6+QZ
4++I3Vi7McLaEmtLsIJE9U5a6Oieg32BPEsEoShQcEkqn6UYr+M876u5WWT1vkH3jKSF9BuFE810
hkdUYI5SxaI0D51jVqm6ZppK0zvLhPIDF36iDuEYGBeAd7Si92XvQK81lcedwavppo4knyVSTVaC
gcK1jb2NhQx3V1xwhGQ7W3aaEISEzACmjBspXDP13jlN9enYNRArD2DHXGA/ik0jo/VmkQ/5JG/b
Nva+zHJufkdjYH+4jNV7N7YH1hyUJimgOq3/G0JA/2xZ7H/XMdM9KX9vYWXpYArkjv44KMsC9eCj
lHSCJG3HvYLqR8Qh3K/hF45vKViIprTnzqYef3qqAPp1W0w0ivVi/mPVMiQ+WBUjUl/j7rLaLf5O
rmFe/XGoXmj/sremmbAiNAqQnpBLkJboLw4+caNOV40O/ttp5NwzoCf6eSZcgemoWVRnXhK0bc+m
VdboqbEea9f9tgINlNh3pfU0dCnodFrne3BXc1fdWXZ7b1AF3KM2W3ZiUVqtosidXudU1V+qnOG+
YF9I9+gWcmt0E3a3sjUDmMJdSR1NhgTDd+gYOPLkh/4WXvW4raxyBuziIUgCgKRxZtkA9RBGHglV
u88YfwIG48nc4ainFjIMXNpKPeYpGCvUhsF6OVdQ4vCvzNYz3k/qN/nTt3PbJReJZHwt2th4FIMJ
fCruiVI71X9Qd2bLsSPZlf0VWb+jGg44HICsux4YczCC83hfYLwT5nnG1/cCb5VERlKkpLZ+aDOl
qdIy8yIi4HD4OWfvtbXi54jtHOudK4jtqtCyNYgCcV2Exr5PaGLYdqhTjWAOX/QOsmhvymYQeV54
YFOrerb0AS5g/o9UEL5a+oSHNtmB8ys2tVMYyEDceGuFg47ZQakNEgweZDBa9IM0Ox+gc/uoUjyj
QhPu814b1kOftT8C8h8vTBuvrk6pcSmnNrsHBMtUxy9E9bs3JkQJXeaIRRrW08YETegtLMfXvulC
sx/bqOxXQymTfYo/IFpMsWvu0tLtznnBgKTSNVjwyFSYc2jMxI9wfjHTEvctDi2LeY0xmywnzye6
tXXCb2MAm3sCUzDXNIO2CeI+2hoxpodg8EITrbUXrKw4mi7wkk/rhsIzo6kQG8/MZIfrXOA7klmV
X+SWYraFEADd7Igi0A/JX8CfskJiMJFiJeKjEFq+MV0SYflN9EOc6s4uJNZsKVO0r2dgDXt0TqCP
RCLR/0qswtBbrG/22LoHB9XXJmjd/rJAPgtavagr+m0W6+3M4TDDJA5/THnTmaH5DD3IvphLu53k
CMe4WXNvcoeErYXZttZVzjr2OeGQ5HTWuEF1lJA4LnuRk47au9Wz63rVuI9rWklbOiCoSMs8z66j
StezRwVs6QFZcFnTRC7S376Gpwcev7HV8xHuSyBQu2w6hik6sMxZzihk1T0YVksOheuN3Ne4mWAU
9YyQF5YxWFe9XYzTOVJGXioQqbD7JmlTsPVxzIddRTx4tpJMhLa9NNIDAO+R2lnBzyQuWd92uqjP
x6Rx7lRAhlYYECVbJhCFOCT7u7KIh6ObD9iDRFOaNSIgp3sgA7HbDYkPWi60HJpmTRhc46cFBuDi
+4chrjR7/hQJtIfARACJ2nKDntnzD7LreSkwTCJTw+l7SuuBaLNdYnq8wkzC4pnXVaVYKAeEGvRF
u12i0PRvIp0+MC9fo9zyZsI4FKJqNpMqa75XnNDCn5b0bGipoU7aOY2qWZ6HwIl+ljF2NCPC3npo
i9p65K3eV+wAY79HuM8L0qubHSrJ+sAA3HthICT3XTWaYE4F8m+25/pXjr7mMLU1OZ5VkF6hRYfI
j9z5xu4yQv8wPZAg4LuJfHL8mvhrmoLHElXY1vYd7bJnhZ7XXksOgY/MA4PubPqPSvvZ7FQTLvNW
EM0qQxK6ZKcy/UpkWq3flJVsb9woZxnaTbfx6LlDmh+xqCHmx1MY0TrCgo+OwiVf9jYeVOFdiSRT
d5MZTPdBHZT0ykYaNyUHW+bUCtpLp3Hju6q2FlpI5gjn4Li+N3iNpWf1UCRPc0rAzdjk2mPlTfEq
zBDwF37drNBX0PI0I5fkHqQnjxVRx4deunhdAAfG57mNWz9NTFA1PBpIjF5nVVKaz3rguI9TjG8G
ssD8Sq5iIsVyXAsI1xignE12GgKhCUncjlUeo0WyJhrcrsQMH7ONc4wIdxa6MGwVDUYIzcaabZfI
KihGEXG4jnmZeSaINmjayzFOvOva6Ou7MSAkMybXi5fcqHIEYip+Goop36Uma4MxAzr9IjYS1CxZ
zsityCYUV3Fbt8dQFv3RFzoWK6CJxTYvBSsKHWV3Ps27GsSAQh7Z4j1Oy4EV0c0nXGARkoNyNOgW
1GjjBwmaB9B9NsKsiAuYtm5gcdrT7Qrxxxj/pus07mz6098JIuLsBkDqUqMoerHoDIOmZFi9NCsx
Ah8XhX2HuQ6TuGsrtpSE18OL6iebrwWebZWnNe9PvW9AUpoMsMM1TcH4cXQqerYBVeVxrLruxYqF
cR0lYoA8Ixy5VlnUP9FPtO2FyVti5TsxmVFe7uH2QAVjLIAcQnU3k2EEw6EzVdPc4MKuGeg40ZBB
YfHTdRxO9bYL3QnBKzQOA+nVQQ6mv9Mrdi3QBRTP/08aXJtf+cVL+qv+X//zx/CvP3JsdyHUxr+/
/9v6z9/7v/LlS/Py7m9Wr02n6/ZXNd78qtuE/5Q/6B//5n/2H/7Lr/9c6+qzztXZS1BRgrzvXf3T
AG7pf8PfLaWt8//EzHz+Z+uKf0JHy5GuZQPbtucm1D/933N/imkXAillCSWogf+9dWX9jbejwl+F
uVFhkfgvta5wi79zf5u2SW9Fmo5EB6psXZzQvnWAX2bcEr8g+gbsf5pdJe4Lj+MFrCPzrLPUQnkk
QBFgNNtauvXw1Edo4Cta6X72SGyCAx/rLNWzXZSkL7pekTlASrsSBIbBMyatgCSdnVFrNFgG+6Is
s23iEyw05psKGkvahzvUwyJOriLfus4QvjZpfTQM7yqtMVtoBG0Dg0GCuMpk92RK9JiTBusb3HJi
R79RDaxi30LyCYK0rh8VsEia79bmzf28+uOG/5esTa/yEFT///4f1ke/Ek++oZt0hm1Lf9/nc2mb
eF6qyiVu22syrQ4m83SEBfLPk/NnWX5wHXP+g/5c/tWM/3o7KLqlgP5uSNeFDf/WjN8NVuJ4Y8gb
MHquKGH65AoA2qo8w46yMEQINGNY29Vv2D2Q14k1K3tkkHTpS5i2ykyefe87Xs0d3o+VNyfOa9DH
iW/BqSbxCbmca5BBoM4l2YOWVXfdFV98BcF6/stXkKRa2Q4VtaWf8gSqsgvTOkclnRv5MYb6J0iL
nPwLGctfqdLArzh3saOWrYoOZR6df36n5IeXt21h8lA5Dl23979gH9nKsbOxJMTcX3sy+m273wHD
/VBjuysFoQwFpIJFxWB8tmmtsFFiO+M4QwawOK9j31lUkbFHmFvhcRbRc62KVU4zs64ZQWERvkGT
TsRb+FjwjJDNtEhMF1EocBj246y7VNXR8aptAB1p4C0CkBwlJuIptvmI/mzVXpqa3I0ktp1VAgz8
519fzU3t05/fZUeZtw2L9rZ98v3bJm/LKMMWSfsSeR6HQih7wypqyTuGcXnjRIjxIUtgBt5FGswi
t7AAKIJ/InNsSX4OKluP2jWsXxKrPJZ6/DCN4rbyM2zJyS7NIQNFl95YJTiuouuqU85ZgkSPhKp7
tAtnWUzTsCgubSvdZpzB6dMSf+heNobzEBnJ1ihwGPMqR8zmVRxbOdx1l/rEAC1QKRHAMroCI4HG
PKBJQLghw+ddI6oHy7fI300OBVy/RRtgrw/ddNWE8oh38jq8cUcHp35IGnE8O5e1PEOWgNqJQL4O
3lmmCQb3N31BvA1WoWEwLhktgX+e5DW45xtqb841ty3NJ+D4Vz2nay00ViULxmrcSwNztN3XAPsF
fmooipA+zr3GJHJEW6XloYvJoPWObJzremp3DVet0mAF++XnaG70FKsP8/3L1uPHAT/q4A+6kzG9
HVldNhXpaTK70JVc2n6/k2W6lyQfVhV5tlYDzq9EPV6ueYNcV45zEbb5hQzaPbTvZzGAuNEYkY0l
3LTsDncABoDhd4fdX3rqGZP0XVb60JznFYrvu9UoVIpV2YmVb/tYue39UGtUju4jLPwLyAR0k5Pz
INPPeV+saRQs3YbP1VEYx+PlGNJOTqLkm7Tc6UwCkaRd9oRxbygW0oVvYe8mqkYnh8M11ehAiEKN
fPN6DKJncufOJRH2dYiupyg26C9WlXdl+BKxQHpIMdoOvrUNZXecvFkriCkdxCbF39g/xn2HOVaP
L2XZLaLAwNdt8o9iwNZ2gnw0D85dWO5OBL9Hi0mfLTcaEj3D0PZFb22yWa4ny01q3XYZcpdGrXsN
MOH3srrhXHLemfpDaVokwROZWaMEwQHNn72v2ifh8UAzWdeQ3ZruitDEctl3gbUyDWQSWMGhuV7N
FaOvBeeIwK/bKvk22L/swLmc0ui3ZmIejnp3jhb7Hif5rWbM0Y7REtEdAHTMfhY315K0XbEeETmG
4fGMzKOAHjUjYfwGVwSjb0eaR27pXg3oNOG50CNj+Gu4a458V2Jio6myem8k/lr3Hdr69ZE2x5VR
jvNhe5dQRtgsN19N9NWK6aKYTBARNA9wBCKWMaotsXgHelDPyWjfAfokbB6CLLZfPEowJ77Rl6Wp
4VbnODWfGmqppeVDgYO4gTCq5KPMb2HN1lZl3u9cDS15TvbSwsxwOkjU/GAHctj0HSoQPtg6RTW3
qnQgbQR9dcvc9vY6cw8D1w/eOuvojO1RUFzid90XaQOMvmAUERIJqld7rk4LeJad81eB4p6DyQIV
LKB9ug4kksI4VTsdnZ89V35pht6B+RamQoy4tBJ4NVnWAcneIlPyRkzhQ96b93Xtr8qhP3g6CmAt
TJ9hL8RL4JyHziI6uFCXDKQb6xqk/qou800iQ9KzRgdrQgbEHv+IZZsPOpysMOfFWyQXDJNnXx2I
9RGZHOB4Cx/NSBe8BwRgVPm2C+Tr8capqh1Dnk3mql3qtkeqFzj6ZkkbKt+aMUcalIbrBB29YT/5
Edvm4C4xHjD+QCymNS3OSlJYu+hOTfT60IGd+Svdj5Db0dEpQ3mNK/Bc6xnMyVsDyTNFy74P2yPE
qk0zFkvqxhctCe86VHgh3TQe6nUcBNeQsHADto8ZxXKmx6smJQVb3thyndY66X8m7NzMLvCW5PUP
e8qLjYnCxiF10LTVDgQRt0XtcrLBEbXzuuFpUUW3rKPvdvQEKfaiVdYycmr2O2PTKW01sj/1MLO1
kH2NRi1yyq3LM6mcYWUyNlr4xciG1GMG0q7csK7OVGUfAD0urBHzVpDfFo/Sjx6ALK6osHe2lW+F
vwsx4SjzIQP4kD1CZ0TI6a3oKM9WyssC6hZzFdgGDEZQ19ONkPdUvU+JkTFQzQFfaiDzpudR7lTL
1/M48arA4pDV7JUbLR3cz3GXn3uVzspqVoV6cp3bnJlbbdHn1783yAxzDWIumt6kbGAPYEzPvL2G
7mpmLSBv2dXGY8Z8UJTfXSt/Zqx9UXnFrTkUz6BKYXdrt2TubjYmj3vgJTMWgvuEDp/tD7AMt2D+
hQF2LBs93/SCOfIIe7bNt1GJRLGnBu3uAhsKQcZeEXJSVJV1EbfRnQ9hzjZN1v0FhemCmLEzaeOl
qEjQgPA+3yHfTJ/nv4cqcqCnuyajRV9iTfkFzPFa+RlFpYsmvbsENrVWVfYswZvPxhDYv7TGdsDP
V4aleFnysFrTMaqxZtIpVxTKeC6btiVdwQt+Birf4We+79GEz9uY4Xf7yXQAnKgb3McIfqxDg9Qe
zcpLr2nfaSAuOGdgEWVrCBK5dYDABvzIbkATXI/6G20KNtkjJ+7FVOPHIoOHSDMCLH4mAxYyxFn+
BEnIGTBKNTAj1BplFh3X5JDbR+7DCyZ+0lzkfU7qsBYQBcSPaTBxrctqnzU/qklseTmw9TP4kvQi
f5MoeYn7DV82t5loRa2EKrUdfBfKyvCQR9kubY1rVJ2znWSbqHOYNau6IRUvuDHoaVpkdxrDsAoL
B/Zr+H103RUcfRI1AvKurdxb1/Q0oHCyphdlDzrWRviE8Z+2WgzeuNR0EhULnHsBg5m1kyFVMhEG
NIITlhFXL7UT/o7VTx2e1DqS9gMHJRT7pAPAE8LmI5GBRTfkVbor1TpHr8PG0rXTD5AZqxiz1JmW
NTSAyQjqZagDwdFoeRLCjIkyKDpnKZC3OWLgIajkE5zIl6w0vzMCouE+CG1nm+k1Kohtrt87NGTI
pPkW2vyPqAF0M5ruQlR+sDeKGMCPVp2VsHw4m/COQSG4QmtAHnDFjosu6Ce64bWj4QrFebTtCVH9
4iR9eo6WrrRdXTkWPkcEJnNJ+OPfsWhuEkYE2daIvMP4FwFva8O3NrIhpXJQ688vNRd174o+LuWg
30bdIhydVtn7S3mjz5HFy6plXX3nFbAARbh082IXQmj0g38g/P7jGhN23PvLWbqQyjQlvYW56kdL
8/ab1amNB3I+xejIxIhMlZCpf1IRrHlEljDVv4nQehjx0fVWeoCPs6vCcuMOEmLVuKXu1mx7G/jD
rW6kSy1J104wbAOaxECO170/blWir+ymv7UQU46VuE+E8WBhPem0AEZThyA/zK7TxHu0wcDQBlvR
7/qiXv/wKzroBwwTF4S0T25eEVaNXQgWdT5AB7GWeY3aazozsq9WyXvhjz23AgRCon+70PxB3qwS
x/ShWyouZA/psqevGPIgfr46/lLQcQnL4jaB5Zj/OinoPHjgcYizF+JVQs58deGhcx99f0/NcJaI
6Sk178fE/6KOnhfBuzVJNJ0hTQpJZ9ZXGSeNiMAeiPFpOmI5ufFOjZo1V3PE7rLOIubSG+l7//V7
9u6KJ8tSSVM3IHiVaO+si3Ew9lGdHsZYh/ySftGjMP7SJHj9drS7aLHpwn0tot/ctiBnGj4MXCsX
AtowEioH6JRRXZlIP9JYPeT6CPjaXJMNtugz59iG2C3KDZDh++4e4PEGnPJqHAmRgEbhw+2sevOL
XeGDpaUbHBmFy+e09VfN2ZvPaLu1CAmS4A60jxoTPw9w0ucr6y/7zvwrYJ+hkchfkk7iu8WLvKbC
K5rzi4f0hWcVp3BuIvOun36Et/+NS9HXmlsTOpmCJ5BJjElZa5QtDIdkneMO8ohVFQ9JFa8Gb9h+
fq2/NOvmr/Xv15InDwx9VjgPfYM9Oao2AcbsSR+3XWR+8et9dBnTnXUYisgwtu/3v97IQIvhtU6s
J74qnq113TLyQ+/++bf5YBnQn3UN3kbsA7yO3l8mJgkAbwz9nK5LmFdTGjL4+fwSr03ek4ddAAHV
MZu7ClP9yaMnuhHBT8tCsKT9UhH8DO9rWVCF4ZrRtGQb44UNzJj4P8D1dn8VecW3oBf7/9bHUGgp
WST4Hk++qu62OXIEPgYxbccSxy18pUXnIXoar3WzeUEIuIOyso+Sn7nRnLtjDe/rq4fig43v3dvx
ZOMzNGU3RoOh1Q3EHSEvF702zOmQZ+7vFo+pd/H5l/7o9ip9XpOSb80U5/3tzeF9dflQcfxqfsrh
UeAM/L+7wMmTZ4lKNwfrzwWKeYr61XNgfPEV1MnzBgfZoXfKFcguPWcKhsLHD1Ddw56zjPyg/OkO
odQxiFHde+TYK/sgER6U2nfCsi4kHHnkp+NdPY5Pw7SoMEUN9VNj6ZciENvYJuF7vP78NxHOvLWd
rnhUJDo/uqWg6J48vBBka6XJgM+Mf1VUNc7+Yjr0cdPiqsG5mzBTzSZJN0pQpunmvZbn9kqbzXDM
YjWRwL9Va1s4B2WnsK0sTITVJmsJVA9umri7gUNxkGH0Y1KQXVUfnqeBfazQ7lgxxipKztEtNvOp
qXB7/A7GZW2aF74JI59Rc4nYHjjp2UQkUW+MYK/1m6bi3yfsrXVzWhvZt0FaF26tHXBc7ZuKRiGe
ZA7smeluvD7fZTBgqP421Wxcd2bjZ7ac/zhspyvDJ0ZQGx48YV+gztmMrn5lmfmhM/S7+Vmb+GhN
bIESco+ptI9CRseqtB7wMj6g7cQpz/0twRr4yB/sA1nEl3UcHE0t2wFr2WCpJLtkvGbkui5Fupaa
uGzgwqlaX5Z2cWA93qCuu4jwpoXkJFo2lUxefUtS/c4h6tGBGSOsiODwaKXzzyv9p2minuzIWptr
3eZ6wF8/M/dtH4QR+qfSrl4qPJytSjDI5jt46jsZD1tkWLg1CViw0B1n37pkuI4880LrvadRho8I
EX+7g/dkU9+epR39Y0R7AGKz/gVX1WaoIZz7IOkLoOLmqq+0K4PECFyB5CVqsA+noGF6GzX4Vupf
ZsUYq2T751HQFojTLuLIOdAk+zk5xWPTAAeMc3KACDjTvMtWhve9ar7pBAG9/qFNzmcrNlmRnte0
nRrmZUSe6xj4kW0gKv3htj4hmN9GAB9YX5e2Dl7KL5BxqTrew+kkSgKTyWrsH0gn/YWX8TpPHO3P
ZjIPYJmbXv15Qhi58vf/NpA9+du/3+Up//d+Svv+v/j7Mfwxpw/+bj79t/4/mv8ajEX/Y+fC2Uvm
Jy8/f9XB2xHw/N/8cS+4xt8UJaTiVOKYjBAFu9E/3AvO33TDwdFg2QJ/wjzMfTMCVpz9mMsyw1K4
Higt/ule0P/GuHgGhzMDdpkr/1cI4K8DsTdbIQxT1zUNxaudFGmp5g/3toSBYQU/SXPD7agi8unL
8D6OSO+ilWuOvb9yvUiuM52WBD1IpBhO4PxZVO/W1Nvh6unxg4ONbuoMtW2HmSF+jZNPkJn49bos
87foHlnUwl3RLwiuG7p7pjLx+SDRWAj0UKvaxToe43tbmgxq4bjhKIWe9/3N3fvHIn/7gU6OAK+f
h9+cYhwRr4s94v0vYtRO33a59LdMT/J1ltjVWYF+ghMrAw0bSSmyRHRQzHg+v644OZDPF5bYXCzD
lDo3/LQyzxA2TYUywi3QzwgoXVrRS5+AhASUB+Bc0juT3hNYuJYOXrotuv6p8pREs8/8suy0WyuI
zse27e6/Or7Pt+DNInEYR+uwDAUem/nznX6yomkE04KQsGTXfOxsOwXhmeqHwpP3JnFBy46EIYZM
BBL1ftEuCPxyD5Zn0PJMvbtgqkoCdLC164XGrEsbIVCFKJsRpJCn7SuxCSFTLjsl/SWRcNqylL2x
UFN9bPUGhGhwC4U9O5cNsVmRCV6jVlBDpReqfYz+V1ja1dQMyS05EMlKaSSGBN4cKuISNQNTQREd
7S+lC78Y93GPmhX/fjsS0ZPvO1iO1z2Alk0wM3SZnTo7xIFATSpTPZgg7WKMu2dMfuwXvcrBCiAi
r8k5uiDkC2xI2csL1WjbAhss52KAQVmeXGihc1tpGrCSEOi0PzLzjAxw5cSYgRAd9C1OOLuq68Xn
C+ik7fHnLtnIQjCrwbJ3Tg6TWgcHz9GCZOtXIReICAgjARRWHSQmUhS3n1/tpDExXw3DBLWWwF4l
2UfePyaOBYhvYBXh7ZtAvEC/XGFSFrPtIl5TraLOM13tyB/iEbVFTNfnlz95WP5c3nIEgiW2VPVa
47+tj4ea7mDF5U2yXI5D+dCPcsVnHYjVdRDQl+0Xv65xsi+8XlEoiegGr434i7KBYtDVE5ga26Tv
osMk+zkXoIeyiLQA6SC8xMHvD1ZcqjNcYP4iYBlAqkLETieuvGFSt52WG9ULQJkxqdxqaA4GeM8z
FWdXDJjg0GnTzMen6Z+KyLrJXU6nhp7OIBKJQUD2X9xCcVLEvn4lSwheT3iYlXBP+ldarxBJw/EA
PZEQx8ljohoTmDGCJujQENmNpNppEe5KO+DRzX3LXZagMFdwvY51O2prvzKLhZvB3v389oqTHs2f
j6aQOLmCJaI7c9nx5v4aqYqVETjFFifwtalpB7vXDsD16O671WZS0ODPtslIgrI2ozG+uPpJUfN6
deWo+e3K6dtVJ1dHNF3WZWoU26asvGPbEheeS+bXIIIzoodTXpV6anGjGX8apbP3bUxaWV8VqwrH
6FKEDJw//0iv5e/JHiyoWRi7oyLjdzn5SOQ+JpOFJHdLSCIcS7NeR52jIadCTWB1BFq1zgG2SEuK
0xxRyPCcyThpkNc+M0xIhQWdNRO8rNiTyuntcQSGm5K4s0PcxriSCv28MaeRgGR9hR/lvoVn9Pk3
EB/9qDS05qYiAhVbnuxPE2EREI6sYisDnYk2u2U0Nv4xQ4EYJsVxHucwDmHOHFX5XmaIZpQx+ijK
yQ1DlwpnMNG/LAVP3my85x36bMw7HMH6P11mVgz5KrGcaiv67t6Z20UaulnSAkJwZkld7OIk+1H3
W3+cIZn+5F405rfBdZhw+L59EdP1DQKcCIVzLOR5Q8v9iz7ga2/s7X3nVMhv9sdiOjdHTuprlA+W
1ypRbsu++6VsmmisDgaebTrs/MLYYqMMzzWQnIM5AlyzCvPKBoaxI4K7Tx8MLX+Mx9begGZiXlwB
GtaaLYdC7jl67oPWIQx1QpsGBMyRPmqIUSzjAEWv9aTDO0UAxBBXw3bJHP5M5drWTeP6kOjAu1rQ
DxcsSF7+BrzPsiKO2tZvIzARXyz+01MqTWh8ugYbrzQYyLAfvN8NQuaqYQMnb1s6AYGPJcAXVLRj
+WKVVrduOGmA3Bpw0RXPZTLJr1pTH+2TzIIQ5XEKUvZpayodjMw365qyHwDsuQi/hYELWU7plyUH
IZz4VUTydrgJMKVtaibxi8Cr99SiMaNxu9ny4W4mfAifP1Cvr9i3S2M+lqHdVDaHVKiypyfntLXz
SiPkYFs1sKvySdkM3UkDA/n1qpzKjfNeVs0ePeV0NriQDzumTesCRfmW/A3gqpSYla6mHQkFGPQD
/EKuHh5sr74shb8GxkK5bz3HDgzybumZRHaE5rgP0Qx4zHquKom3GQ8Eth+Q5iCP1rJwp+OQFk8J
cY1uX5gH157lDoY5blKnvi8CFe/GnOxBJ/LKhR3mal+Y+fdhbJM1tKNyjXlwizuMnEZnWg9xKa86
LwpWflbUGwSUhGBP7Bxp2shzx0TToOuFXE19jZsi4tioI2EzdVugTCXB3k1KDsp4q/20i5+DHqmk
1+XeMYmieifwSH/x4piVue9OyixUx9LRPtrUZ7p8Fdy+eW1pVYM1omnrbVAU0Vo43XDZKAN5NmCU
yq83QRVBxG/BX4x2ssI7KG/UZJ/7NfxCJBdy2+vAj6deReuMFOiVCwpJ09txR6PjvujH74TeE8+R
PWFoQu8ktPophN9hNtYCAKH/PItfTdlCHwabLKN8GWQNZw+zFsvPF9+Hu7mrLIPH0mWKYM81w5tv
6nAv9LLm7FBB/EcLgmggrIle6zIECzl+CF4qCZEYukscSmHNJVxNBLM+UN+4Mrmuen0BvMn54nN9
dEpzXYOJCYhthKAnR5pCwJeNewdhRAZFJRpImiuyFHQVSyOtHrM2eSLktPxil/7gqsZcxs4DJcdw
jJP9KXXNyprSoOA9UdyPKhEHW2GBMBMSUmMV8Ti98tlQDX9xFz44Bhs6R7i5gSwQDJ/chYTNRiu0
nhNc/11zHPOgFxCVGUnKvfAxWgaQ+tesrk0hjBIFwKgvgpoup2Qn931ofUInWc6nKlnoU/mr0qIv
ngjxQZ1AecQTwTzd5T128tNUeR93wwC4rNbqK3JspmUsCg1mo+4uekxA27RrwztZ1+eujrigRcxD
B37aDV13jsDBPMQKpUounF2eUYrbGMwwVPjhstfUy+e/5rw2TvbTeejp8pAwGhSnc0GNc6/ZsJlv
k1hp4Lz0fVCIFQPYTd859hf1xGtn5fRq81YxR7kZ5MOdrNTOjIKmif1qWzlBQ/zsWG2zHsuc1tJ6
tUGba5dOft3TA4EKVgy7VDOQurTdFzfI+mAJ4TbgZMmrhILute558yDnWOHC0k0ROgW0GSapk+er
Vkbej5cJawlPk/Y0gogsWIFPXd+Xm8Kr7EUmm6dyLIaHIU8m0ht+DkmbbTqCNi6ITad94cQ+OQVB
uZbTBAt6qI2tKYO9h5yaTB+xt/MgOqa676/Je7bP0r60N5BoOOA3c75XnKFRNWKorFjmQU6g4wY0
6UAkQBisPP6FiLfrfByI69DemeXCTSZ9D86TEjDGvSuHksCCMDzGkoqlYjC5Yts/Mw4QmzZjUWoz
0ofmMEMun7gBLXLCL+qrD39ZNBbkQNDcI17v/RY59bIkLEfLtoOZEXGSacZSiIzknL5W2yjFdTdl
8RdnldPh9ly6YOpwUSDbLgP801M2mR2cgMYC5aDjwzMbHZwKHlqy0pD1uqQVEDe+4E1KUElUaB0F
RLWdIjAQU2E9to0Yd2Fh4yWqEcAPQfKgSfwIddR1c1kA8BhwxyFwDp8/eR/9Unxil7YmmygT4ve/
VKtPlHc2XfJU0ilIG09DvFZ4q1RI3Iaz+wGt4vTFyhcf7NqvAhGHigp+y2mnzyThae4ipNsyJuWo
5Zi9rF3NXuHCfIqsX5NfZhdj4KRIvNW4mxTLvymerUQPHwddkWPVesk+Kzj6YI8HrIXfLU5T+6s9
/oO6yVQWg1kbMcBfq3QX3L896LMPxmMqa6fflCwJWUpGqB/tXC/NWXTSxPkCjX1d+vldXmTDLTG+
dzrth6Pw3d3nt+ujlz9VBrNvNkoK9NPz+CQD3A2Jh8a/EY+on8XedMvrOnWtM3NkXuLo6LTNjroB
/9szL+Enx8yjrcT3K8Mccr159fknsk8PXvOyp34z55a54dIRer+CfOZ8acK4DYAb3OQqJy0GLll2
YyOlXtbCLY5dy6gx9MwOv4Oyf+C/RRXobIlXr34yd8KzjE2zag6NyYF1ZEC9L1wP6J7LcT4Kq4vG
9/xtgttuaTlg5gMsKFh3CRJHMQ9ZxrHvBencOd4Gobvehj5BtQtmHu0kbJKjCepaJeQZL5xphJIq
nOgsIktlOyWCciFoayz3sVwPBo1lZYBpScPAW5A5GJ8jtXoURk6b04uiBf3Gbq+VBWVH3O/ZQaAm
ehUcBQ/XrvAdcY6WuHYm69ICRLeGm+ZBSsXKBfLTWY9Walyied+PYnhxMjVemiLLlk1K7x0a4oWV
SUi/CWCXwSqj7Rikj6H2ZTPttOk/71ISe5BjzQ2WWUT1/nahuKsbSbAhj95grNxK7aUl95VZzSQA
vV+CdZ7BbvI59rurgIbvmTGYzd5PWnPlB4n44mX8wU4wtyXYBkhJcTm3v/84Nq1+Z4RWuDUyALtD
Nz2UPZnqkwj8pUv4iu/+gHcbf3Fq/OBoBMyKrUcwN6CXebLrjXrZZKMxJttsSmk+O9O1Gs3vI+D+
SmGZaWoihjS4KfrAe/jz5+VVWfD+9CFp5tNamL1CSEBPbkAaIl3Th9mqVI7pwmtQqJYYWEesGmuy
SkBd8soKp/hF1kAXqglajRWZ+yHp3YXlUw0GRR2vdVQby2Tt6wGmPpccClPZyYXBOYaXi15vihLO
PU4UHdAcMnDpDxkBcsA36gT4PJmr3cOk9r35wyrDhSroOPi97W+1GrlvVJoePEREQk6sHI4fkTo6
pfdoRVW6ZWZ1lrATXMUDydeTlqyhxSgCJzLnWkbJKi50jbOiVR7qsC8eacKaaBdTHRlbKKJo2xu4
94xsl+WkzhWt+fPzn/d1/Z78vJx56azqBioDoU4WFJHutTXSE9lqnXqsxraiNx3tSF8lTDcuBuC9
WXul4yZKOZ9YXXrdQRjZ5CGmSAfnHH4zG3tMVtFlKScLtElJeVs75wlfN6NBssPBpy1kYxm0nVt7
bYy03snX8temV2DHwUgROvW3wYyPU9Ze+mFKTiuu9EUq4EYlLsVjEHmU9Gl9Rlw5gXphsmt1zUE4
XNVniIprUntGd1tB8vV97bmUUjvkXn/0HNAVPQkAX61IBhU8Ze9/NIRowrAZBuomQ5f5RfjmJOpO
RuP5vkCzH9ITtEO3uIIy1eSTCzM/vXWHOYcQ//1lOKXsZmWx1/8PR+exHDmSRMEvghmQ0NeCKE2t
LzAOyYYGEiohvn699rB7GBubZrMKyMiIeO4T6buRydmrn3yyLL2zi8F9M5U9n8fMsYOlTYCcTBnh
/dkY7tL53q5N+BQO7Yh1Xj4L74QGq6JxxaDGh0JQ+vnZ1tLqnOYf3ajMh/YPAri8r7qGlehUV1Ha
V7/FzECJPfEdAiNusV5/llgrfNdwI1o20JQhq1VidqLZz3AuTRHN9GuVL+t50usvc/ZgbrVMKchy
mItKwtEvrqhdOBsqqwaKBUR2HV56nxgndI3XTocl3JoPdOye/EVnpIQn3pKdePIaYAugn+4L7xbX
9UEhw86ctPdEeuklkfO/tCFJ17OZMjYz4QULplJm0u03SrJuECl3Zbf9wf/iJ9HxYxAdRNuR4K5n
P+G/TV+AXyZNqIGuOAwFGpK5cJ4GD7AT8FEj++1JR+Cs6v+tlfaT9Am7Y8kec/w/dtD/qXTsg5mz
iRjkEDZ9DYhOI7tVFj1vDW1sWQCpLzAWgQV8y7JJI0Iuf0ViIIYn3LcAoMHthPquxWDajGgkuUsH
o24+TzZCh6qaH2oJ018NzqsJL5qXB2lZaPwslPtdxOK6u3P/SA0bEY3VNuKz9RptAak06NDK7GdC
/cek9u4sb3oDzQNO04edXFTUzJ4FtbutkirsjDzKQWQo3mDsehCS0L35I3UJdi7eX0bNcclb8Uqt
H41wdVWyaeFAzpKApGOGjmKqCcDwN1e1RwyklMx7tFBnw5qzno2fWact32sIbFcuSpE0kOT2KH9u
GM1cMwZeyxvSwESCjCohU9X9fi02+1qObR84rBQZWvczDNN2IqSNetPbAjyKyEOa3eBCFkU32J0m
iPiM0nJcSyJqb3CQzTSGB/LFfl/2BO/UeExH5zIXZKkqZ8MKtfZHr7LFA+q7y5bCwR3W1LuCPAQS
wxpBVDvo9dZMO7WtKaPGRO6Z4bdgmeEiCmzOC/7fXaXhqlnoMRxM5Z+MYjH3XtO94wJwIo+Ng90I
dz4cTIEeRBkv3ag3EZepMKNtFRrL/GO28mNCTLWzR9GGlJxbYKxeDVZM04HBoxiEGXpYgWFNYLvl
dONTzQZ3wbr7hfxxZtnc2enp47zo2qFOiwHUm+qjJUNsk3d3vvcl6iSnY0hQceXKY9OaYqSDh2jU
AT+bigW0Ck6d1/ym4CSCYuOkmZsxKmeY24DJEBY4d6bk0yQF0lA3gllBTbRaL5Vzc4Ck6OLQZ+99
s6MHO5KoUouK5MoGVNsND7g7oDD0txzN9Od63aUalrtuXD+NzL/TjB5YfZq2cTq/UafGY1e8uqa8
BWcu2gATciErszdckvlQeQCbDewG1Kzni296pvlxrtaDEB/QcMyjWhlXiYJkqkZnChr1T71O2841
RyOA2CdK8q69l9z77sY/bbIwXSfeDnI4rgNOyKHyUFDL+wyBLbUlCMDO1QLdIh8wJePZGJzAdCuG
Ts1wNqjrbAtCUlkR8tk0+9kuQW8w2brQ0M1Dx7jpaUb3oZIe3us6v5+uDuynUGTbHBqD/jIWo9xZ
WMTDxux3HLAQXQfyLbaeHDfhkixv5wchb1/vbbg4jrojDPZhLt4BQVuwKYRTFVtqQzf9GA7xGYYo
Z7loF0ouczdjjgMHzKe0qYfE3D5g3WXslRQ/bLxCPbaKY5fpj1keZ5kZjFoaw5NqAkBOsSurky20
i2H9x+pYC5uv+q8XvJHZVs9i6Nt4NmgeBW679YC7h8/VFBeh07KFnYIxz7J3Yy9UmCZLFaIK2WFF
AyhAstw9pHT3qFvaq1OXecRBmIblYPUnPVMfK05grId72+LTyo32Dz7Ez2Kg0cN+xdH0YHmiDrin
vTo3n9ora4EfhE0Dxxd3MNQNcmeQd7Ssf9n6GVs9xY/ayt8CZraw3Js/RxYBxKWjUFl9HElFOX3n
7tidRyhdPZem88JNGuUvLqWZ5jbBsm5FO91zedrRS9/pDO8ynY2zlrZGV/9set4Fs4fZIWvbF65O
Ragrmye0pAYpmLiG+uy8+qlQB2WTKfYWYrm3b550m9MmMyQX7P+rTnIkrD6R0iTEQIyBd4LVqefc
M4eSBKIy/1bH+umgilLBvhBF5Xd/e8+pW+RuW6JZ58SAxnVhrwRKSikOBUr4YVyOvtd8+CnQenpr
uyl/zHCV3TafcY5xhe91APntlL2sfRtoBqmchO/C7TfdJgb/hvkO7QPK+KZyfrfzi5zqNy4vwNvA
0+cS/WKjvbYLt2A2L34cIz/wEoC5sPQvts1nqJnNV76SsJbulS7Q1+wXe0AOb6LmJ5erjgSRb223
5GEBmygwz/06k5Ffhi8MF+/wCo8aAd7d4GefIBJDp3ggR4m0TZbPC8nbnSX1o+0Wd7baOe7tjCVb
P3RNxISRlBU5uQ6imCWXeM7Fb+c6sTLrwJUG1VTuZ+w6mS8FVp1pNvi3MOos812/bd7FRMDMt5dC
ALTnrjYodkwPjUBulofGMDIQUmXsGGwNrMV0sAZx7drlbTLmV57Djr9Ztkf9cdHKBj23/mgb22Gw
9BgrKEE1FjJxZHDIUshJg5OSNOagQ5UcN2u/bLAwUZVdUZtMoFDJY9fZFLszw7810faWKN+yG9uC
wbJDNg5ikKU9ps6498YaDEn2PrFPESU8TrvZFjOjiO7JR5YTDELAzDPmX6t0z93mh/aSvhZOWmEP
yOh4qSkLi6xh7uiscFw3rtmk65i6+5wXGQg4iNUQkWQGe3bOf/WFeVNJYjff1tPc0GcrSSSQv/dY
i56PWuWcxCgN/t0b/d0bKQYWF3xmtZ/ETWWGW3rXNRnUNBK+zTgFk9t4ZOXoA9ee92X5rxJcZeDC
4t5RTJPH2+AhJBbRx+wu8fr3zZu6oFv4GPP1nUv207YtCfl8clxqpF9qLEsalAmvYIMU/zjWfVwO
1f3gdIL0S3su3O3kYY4rgYrMkldvXaz/jZWsjhlZ6sCTaHjAQfYkLOB5ToISvOOMwMkHxVu6fxPK
gWAaCQna80J+BmJDXkLdyHIo6so3w8ZziyC1CYP6G8AF5pHAQnnDDn4OhrLNjWvqFfpltV9pEd95
znxtyw0lEedLlmEE8Zxm3ivFCDhtos1hFA1JxzzqJsUB5ncqBAR/mqHv1mwBkzWA0lqA4fMkJA9z
jceN/lF+dEiAl7fCtzMGyXtrDYUOJ75cliRM0+Khhx4WmLU0dr6nmt1CnRVQTlxlrc/nW3E1toea
cDdvIsA4JSUOxZjpdfKxF85IQ5o9brsXTzTR8GXKBFGsHKgBOn/vjAVocUrqliww56Z+ZI0XfUnf
MDqr3HMrgfEAwzzJQmdfOY0QwUC1WhMw9pINAIvbtpM+jN3m7CZe3vO6Z0ugP/cJjzqPbZOqL5vG
83lrbwszI+ekj5l4pyc3J+ZymE0BtZYLND5yOFcDcH33vcxuly5FHhSu6d1aar/dkkRbav6Xtl+t
aqFB5MlOjs3zUI1AgrXmySnqmI4aVbX9pnPHDJrpVVnz45ivbPjbGv7e6tNX3wAkS5jB8jUTi07w
v46z7VSs/GxMelr+m/Nez7P7IlmOELaiYcFDyiB+R7X8Z1Wxjgn+nNE0j9IHkX0vVu+fmcxMjNb0
Fz5TK+NgSbffBEcfd4CJlJqIbG5b/nLD3HaUzwURcGumdu03cVWEO3al533w9PCBnHuZndqpOY9T
r4VbW1B6pGs4uZKNCZ03mAaQXuov9K+pLgvza6q62OzmD2A9BKbs38mwG3bCe9jeHEys5v/m2Drq
pEGfVJ91gu361ka1Wx5wdtynrIxAiG0+U8/vgsG6WzRks7NV7pst/0mM5pVf5x0iBVohQ+iU7YhH
CPphCwXUwdwacKCjtp0GC/RXcSUcKHZborwgG4EM4oi5y0zxiM35bxzJ9Eo/WyPh0/BL0geFezqk
PbPt1jnqhuSP1izDccd4GwrrUU+1PciEbOdo07Neg6YFADtHZV4ilCl1enFA7uob3IRaBLRLwo9H
Q0PJk6dprzCdlsS97wQA1MnLmCfaIHHkvUK0hLzz11ugPKz50VeAU1SL/YCrfkxRcB1ICu8MsHZI
xKFItG3Y2+V/2Ww/b7PguuYyx/CBfuIW3VIMyI7H0aD5n4k9V8cOIXhYZr4e8pPX/OWeyIyjUPBI
K3O7mJHFF27kUOM0zRbLBe+nQ8oA3jAlbFA6/ENQjk+TV6JDy7gtjKPz57n5Fi5uebdlFgRwdzv7
YCDgLTlkoujtaLuJTWYaTEA+nOaZgT9sgOEvMVj+q4gvmdL7N6FDDxeQm949sStJF6WzQgmXrZdD
cukrswyAX9ql2V807nqlcqDj1NvFAgqPiJ5WLW9l/mxAvINvnWl6o9woCjpZ9ZKdHRLs5mC/bynP
iSw49+ZOHhsrSKrmwEarsXdH7qDaTs3DnzVZ32Zlm5G08ZkY+Yvn859u1/S9SUorRFpGuRSY/TPy
vDQaEgwfduG8G01+0kb7pRQ4XrDFAI1VKzO13vnRNvsXxI0VwhMgwu+6f4U0QnTBuMw2JBl9PlFE
Df5nk0mCozvbwdKo22KIj5o21ox5O7r0UjumK7hiSLXM/nijz4gDgVt67TUpzPXQDsX77HIo9tUn
xyWJsPbZRl45LyCrc2vaWTeVqkH0DgVFrOT2xuInMX3L4vLK2wRkQH7xJS8lI0e243GvHQv1WloT
Fihr/aavm+/Tco21pochP5WkOh00HONT3YtrbVtzVAH2DBS2wENn209+PYVGUyYhb/gRegtUVbkE
RWnjYPK/O66RYdqNRsjL6VHC6yOeD9V04ZK25umBNWZkN5pr0NGdIyNlR7SHn5SnxnuOVSR2Ls2w
ovgjFhO5ZfbjYFZlbtKzXiqp73qO59GMR09/WcH979AGsni7tmsok0bEif85d/Nlltya1G2US/Nm
iGm6oB7PiqNYPZ/ANozDwkYx2Q3F89JmC5yMpQfdyd/JBk2IzK14ctlRvdtE81Gibtr5LuGiXLfP
HLIJ7xdMx3lNComolgQuRHNJ/G2mgwKRuzO76uY95xzLNTiWPETQGNS9W6FORYANZMpUtu97wanZ
k65vKAIGLlQhg+k5ZHxkx4kmhrM33CWpPd8BMDWxTeFwQmUGQXWp3vNk+ifwMhtLs5DDFVqU5li/
/FlnUjzLXc2qQGzRc0uLzTpP0PtJM2waf+j2MPG25noO+3bcripfo2LEQ8ZeQRoYMvs1iowl5ptq
vsiRPJqsvO/L5cItSJ6k1T1Um4TCCFmdr5Jo78ysfobjMjzl7Y8aG7yMqIvCtMnDzbbrmx8Zakom
AkvbBoQ26qFuquaYKOmjw3Wem5k7j67NIeoodoRzGwtTYVXnCuBLTTjrAMvsOaN1RAcKc+wwsAll
m4oWDPdAIPlPmdtYFBay2QGyLI5JCtUk0/nO+srzntdx2oMbd8IR3eo8LzTVGjy8iac953xDCqJv
TCspY7OE8pGl+VoRuhZskzK2S3cwgH+zPP2v24zHGbx5bGAmutclqz4IM/ejN3S7L4Bbx9Xe3nvt
4LUnA3Ltq+eOa5Ry34urDIu5ncOJ4nsGwdt4XKv+y+NdFJcrhec03nJ3KUA7XlxyJnbnGutpGKh6
Mvcz6fKXLEeP0dSQhWYXVcVMDiRPOcOTHt61B7ApYjrcbH4dqGWE71w7WL75HNjq/yOAeDKA1+78
fOWY6qsDXl7rUrUdv+sMf6Fbl/2jM1gHGtHpSVDdXRaQmmpqI8TjSaD3qUVb1/y4ITXwSgFUdQf2
U6bi09fMIWg3sD4ZYk3241948Ja7uXpR/vJ/yVmCAteHIqPTUPaPdVEwqBudR3rXVcy8LSc3luX7
1Uhes7l7cxk449ul4ahNKfAg7AOxUXy1Bi9726ymoButwGXfPtLaimK3n6+i7IyDTGR+lTk253Lc
Z03xQgIC1n5PKeFJY78IbuymbwQleqM4W2nGWkO7hChQY2mBGvOt4bnKfXboXKHijJhmYDfchH3u
2C3UJFtZK7EMuGfkkB88f2VMuAzhlEH2YXcCn5nOFcFM/J7epXySUMGjSaRk9rJkRnoJZksU3Xum
x2WdWPHkLoGYKHFz0wH9e1susIvk1I+KHgZTiZSd04Fw3yVD7MHCdXVbGTScw1Lw5WDTyX/iFRwV
Oj5Hxp/acTnSM7IvZrJrF6N91URz3wIiY+nuM6FWfvYa1nmnZrxbxumcWiWXSpq3hjldWsV6ry1W
65pV+tlPlzQGzHNUDrYzNO5I7iqNV4JfeXFu3eeYQ7gCdPHClmSdDur20H1ry8jLXCQru2U+Xxwb
ro6HXdBK65n5iGT5b8rBvq1vs6juDEKou7JaXPDOBpHMdD3xxjgxVzOjpSRqvG0HlrJe9PG+zYZT
QS9oj5uAj27mPpZGKnUeqcrYUrBmqJt9ddVp6eY5t1sebxjD3N7NzgwRYJ8xSLC56yx8ifp0JdGa
DXBzFhBb4SrpMRFObXl1WyP2YecD3dP6DMIgt1BJ6V3zhrOZt7NNnb5Vb1Io62JNrOIYrREAVP6s
8Yq4o2ueXK/6EN0Sr1SvN8BvJXMnUs2236qpOowu7GPU3KwtW+79xA3XbbU40fXk4ml7JlXGruai
vLM0e5+zP4Ebr6oPqJNpldlUM0hTvnojy6Ki6VoIcSzuCLr2cNXniELwucMLECzr+IbjRUYLGX/I
vg+dcSb187VUSovdSt0nn2jmi7hnISY2pq14gOM2HZ3K+uvYv2RGU1HdeWZzUrSrNBI0gY6qkP5U
pJt8q8Ut0Lp29iGlod6pLEWvxR66r6dvsqX/MSjZx0Y3jgfpoSCehAcdcU6C0cEA6eQd6ClcV7B2
jICbWMo1xEpOwOAOXcof4W3zpwXX/1zUXuxkqHa3npHvmqKnBFN2Y7C+rRMUqXx6zFv3XWZ8MKR7
74WTqFOvSV577uuKU5tkkQkhpM3z44CLjc0DyRAGjH5HrqrXCO6ZXXZUSQKaZWijZiKtYPoF7b7y
PEGED6hZH6dkE1DopotudUSHaq08cx/f+5VGzVNXMzq27aYliHzkLnuo6NdUuPRGM4pFb5RhN7cc
fJDkIdzftYqBtoBJx948dbgSSN2H9j017Br/K9tkjCu1HptCUwoZeM0UAd7uY1wHgBu15OhQNOEG
5aJDga4/THNBRYqJe2M9AfnYaBz1RKMXwepcbC+es1tYwWGfdHGwhC7felX/Mdz2Yr3fnONthuwW
mn91jERdKqYoW09+YlPV9+SuxhUHsxV3OieLlVOzsUui7x3mYPVoDNd8zoZrXztWIEG/9Xw6TLNi
x9byPbpcunbAjVhtTTHsQEbXuFB2SEMDm2EXY41Hd+kudiXjjE4nvoT0pPzbLMyhLcnoZT7l/GVI
dtsPq9O3ezGgu3H5ItIsgQY3Ns4QqdwaQhOdx+JwNRunrbnTslv4bOIkpYh5869bhh0jWYomsud1
1/MGu0XgZDTbzcOUQAeblqWPpoZ2uqKDiIkhKNmK3Wm1+TLUzXfvbkXkiZnCKCm4DjM39dT93Hv3
9oQVz9baoyucLF5h40PZvE8zuR5NLf1gEamN84LOo1fhGV8yfQl7oia53fxLsrxBn1fQap5pA2di
vWy1e2XPKyEhx64ApmtkTNmsLpukAiOkcVmMFQHERPZ97MYHz+Q0naf6NgI2EBRAm8oxeOC0u4lb
e5c2VOM6BNKRWzG+W65NYz/rg8u10Qbg4jjN/f//b9Wr8j7dj9WSRazKd7zegXBus/GUem53303b
B5OP+mr7dNw6RLVxhWkytOjYj72p73NtbAKAqxnRCzbmWENiNJhSxnMvYMy4eS/VhIGzbTvYpIMf
6sWoMVsw1nhtmZlzb7JrzT8VWXczcWkIzTmM2Lf76TZmvtuiURGhCWHDeM/FrYrmxm2JOTGO6gVN
Q7OtjSMjS7j49R4ylHmkkAo6rFFxb5FIT/S+i/nMzV1Je06b7NecaQBjKg17cRrXbW+emBGJ1/7X
Gvo2spzFoL+qpRFZkUF4p7YaGYMjE8Btda781t3pVuZy3G3iQV+zrxoQJSWbG6/uMJ01Xnxbggld
urdB9mwPoe68813nbPL6g5g6+lUbS2DsEAS4Ss32adFx9Rg9ehmj5VBMOuJRdVfym2rQvVT+P51Q
PWX+XrXTlTVP+5KYj4rm337Jaf96vpWHq5b0e8ss6Xh1FjenZv2iVkPJTrls9v0Pf4EkhKB/mFfZ
H+dyeitotJ/wfO88lNShmtklxpCBscNaLPounXli8/hUSnmX29q4K2qAkvbNji18TjQ2LKkBu/Nk
Akwd2pJeRsEfS+sH8felYCQg8+2xqJt/grNglw6ZCOvldquuzvTUnqwuQ0Y/TBcvN8Dd6tYXc4Ig
Rd8c2jUXVm923pwFvtcEL78Z0+fUxQmQ9i0YLRQVjqVhsADXzC2UJI/7lteQ+2Zl4cShqzNuJrrY
wngBaStQ6PgfLA5GXerDjrsZzfuNv8zYFFtsa1SafVOyjCDiXI4G/3nHj5BrE/dmDqRBpD14k3lf
Z+QqjHEqaOSzeGTBImFb82ZoNn9TgLHsPrq7zOvcsG4duKg6UDdq0gDzJXgGRj9DU09B7eRHPRdM
Sjv56bov1WpRPGjNRt5WO2WZ/+hW07Iv7BJhxJaEE9xctyB7xKL0Cv6DL1dK1Y4J4RmDazQgpDQE
5F4nxyTpu3fD9Ge2/q+XMML9rHo2+grvWktKA2qHq5vXd3qb0UBpGFFUvFm4MEQY2i69tr3z4W2B
ucwfYsuf+tLmVknLcLdK+BLIHrFhcK2at5M+dk+NZK5fM8/rbxt9CA3eerM+cab4p1UVcWm2H1x3
X4pcdBS/GSjSvriyevukO6l6rCRjWQHpiNANxLRhvcW3G9jSnhsxB5uQJXGbb1qD6+DoQdni0lE1
72rT/4qluhs6weVMZGRNSzrdZhtJzHrhsPDz5KrNLwDO/Kh17/np5SZ4AKqD66boam4vaGaEF+ZR
WTRYK3bxrH93ZqJhnpVfMqY/KOEw5WrscWFSegUzvhMM6s6KAr3d6juV22eRFerZHHMMIahRljWg
f0hSSG6vqmREpDq4shxbfcbC14CLEOdIEbTFpWF2u2vcSeMPmi9rwx4xa7z0iofIcfgDzXGmJ17J
z1mK9wTNyWF2vd9+TSIlxHSyxNxHIw051XTzac31t9mcb/91+4E9ojRqreScTtQTiZu81Ox5jypx
dw1ClDjr831l/vv/j8ezL3cFLybOZf9halit2GTlvzBFIsLnCPZ4+tjX0IXJLX/u0KTEo/u4QubU
lMc3uKBbgFP1ezM3LiWNdtY1c4s702P8aEl9X5buJ5MyBkxOAiFUbTswmkStoywRzEqwTG0Cwe9t
+0Qj1ZRWP/pSfCdsFn/o1Ymit2YD3KJ7OPFUGdya2UWAmOttbh4q9v9G8cnR7gaDq/4llT+eTTii
Zuc94pL7Ns3uPM88PHWnxkDx4S5Lx/1LvqqaNRlQ/MUuse1m30vxWjKiZDCvZH1FWveZeDUZOVGc
ss0+NkArs7GjJ1J9G6o7107zJ/LSPvdzFjZkiU5VVcmdJr1v+pjbiEuksD4ahc9pqGdAJ33+RO9o
oKXAA4Km77epRhutdHVrCbDkYzUENTyi7zS7AjCKtP9mOoiTQ6OnEBS75anIlz5unOrPdK1+X6ct
G82zjguEh3czfqTH6N62rQd+x/aur5/nRN1bqqFtQ5Km2mqbGtPdO9J4b5f8dUvza9KPf1lBB87T
qz8GWsiMV+Z9HZ2ttqVQrtaEqX7zrBViw0juRCic/xYtggvQtImKLb/jptCqYyP1x6pS59RDAdam
/QsbdK/E7Qi39TaX145Wy+IENF6/66pD9CGaFzqbsDmBISdiCYWg1+pzZ2dH6yOvXxYeU4ZuH7zR
vhQ7RZw3zoYoXO3tQdxNkucVQcY/w/jSDa77A+9t3NCsEegNtbTSkJ+Yxsli5WkVMAwGaGDXXEG6
nweLQda8fGiNulb2sO+S6h+uUNb8pB7NZSuCIUnfC29rYdU6lPYZMETkIFHVkdJKe3S/Dga+2ivZ
AW1aBkp2xzOrM6EtHr16enbtPHbM744JxnmZyJF6LOD4frUb5vHDminlpVNKXgDAAZWipcQgnArW
QV9p3RrGjLC5PWzloewX8L8Gv+t5gKuvGyk/GoTpEtlVsX3mbhYmlHkPG5VspWUKV5DxAJrauLOF
ccxacVhW7uAqdbUdCy7dye7OZBf8wOtIApZqYtO5mPVwTVsYyE3yjEmSYZT1oZRWxu2z0gVfVZbR
qM5C02RVZF71fWumHU7A4ckUjKeLCvC1CWsiqDMoPxpTa8QtSbxhBwt0rnolIEumfyUjPGgDC2FX
UsrwLW+baFNXszija1dbJbFl48brNWGF5ki8YqZEJHJwqYWHZNHZnnCO8eXg0+Ri9aYs9okqv1YX
KSuPoTozl22EkW/faOdpw0KQ2E0uesmGvRfI7X7glMzwNIyBiBtZ5Eub0guHDaVDTaAHhSGmzK37
pIOw51g1IybzPE3lhi1vq7+TBKPYbY2n9d8KeXJxIh6Ml7UyAHCNpg1kPWOro80PpLG3vVuIZ4zq
Zzq0gdKXbwnLMTKH8mtcWIDIFkpxwhTMTpT2LDeW1/1pOnlt9Q3cjILDqV/tbnppeJlEXWHyswjr
r7L0Z8hkrHmP+ZdpjGEOEmVvgHlj9RPEpLXyuQ7pI+S7t146CBXSbtmVTs4KoDddUHns11Sjc8eC
V9Z7Ye+sr6hduYo4W3+07OEHnwPYGjr8EgvA4j/YCW9YPF3iLJTgF6rGUMr8Bdt9DBv3SveH77wq
IpMMbet6iKl6zCM0MerY9IqjxSlH5kPdd8V4x8EO7p262IWxPWw6D8WMvdufur/V8jEFiPo6GizD
2KM5xl0nZZAho19BBJIZ97+6jLFd7qJHyJvltZ+xs3r2nYaPZ8/qO89ElVe7ZvDJHvCaEEnZg/Q2
7Bj9Km8Dnbo+q1KEgRPKt5KlvbHA6U7jjif4vbIP0mFJYp1GjAwwdIfG+jezjles6tkaOXkgxjMx
Hl8ha0Vm7bJHSI+AFCOt49tCoRnc/seEq98J21enhldE4hs/OuSBTg1sBzrs2BQcCWxQus82oOjM
dIpTSpTCG5Nz5/j2YVj49tQXl3Kc8657UGSiQ50kcsH6zXNeGXeclWEzsn3r0sPOuFPVdXE1N+8j
m413jb0QSsGKEkH+BxM57FHT7boBQHXiOpd87vOY449q9coGTBuAlDnjU11OxnLigVWBX/Bxwi8k
BKl4sxuJ8yUStp6to7Ctu5TbcZ48CndkIcyl4Sk1jaaG+2ZpGDFQLD5WNj3lVaTUmi+yA5pfaGfC
IKEs/LtpNZ8sHF872SWxBlCUJI57yaoS0E3N6cB8vBqgvEwWZ6PQS/ZA8iQQHbJP0f9WrBPuEgAT
gWx4l0zAY2JNZly0fXeMXCcJHDP9I4lI7s0chwj86yu4NDBktFEDrx3TfU7nW/Bb4TCTPOYOuoCk
3NMXMhHOZz+slzvU8l0HI7lkq1fzfm2N9XlTc8Ml50/noc6PQvy5pUGBBZ1z952Xo3ns1N5PHcwy
yU9DoYxnnXJfR+7mN7D98bVrlo1Kt8Dgrga6fKwb60AksHttyOHokSqf1r7elOdRG/gn2sT0qoOK
SzjQIXhTPVuYAjB5GFxbaytcG13y4w1nfeznaOH7UHaM37O7Tt6O0yRukpkJsz7cWVt22/hcvpS5
3vutdcjdJq6S6SpU+ktE3mFejhB+ThkN5PSNiAl8KVd9IWvZl279WlGe3H4lM9YxmNub9bIOLWtM
bmnuEGqzVpe6D/3gsminMfxxrImXo361Cm7gTQK3WBkqRrH2261NnHaCopLdvralazRYDoOtGjSc
/ZFJcs2dTPbroJ8qcPh0w9KdrrDLs9JNcR0tvvyys/LBNbmaVqv/U8x8/fV6AHHNbjsL1XC26vU+
Fdsru7UrRLr6ZWWls5uw+bloL5iXmXAt+K41tNZlFVrWsp9s0QYDbVVX60LK5Q9FMU4TcuYzxb7k
2E482XoTNLTOY1uVhNqaPYFtVNf9tV08g0Fe+qET6Jea+WsMTP6MghGl7qdeyBBYtvOzOS0cFvgt
ASv+jkp9dTrHjTTO0BShLPkXWjHB2Pd0yJUdbkK8JQiJfa5FOAXSxypzNHyZUOAbZQ6IPXi+KpqG
G+2cxl6tQF/77VA4/J1d1jqHtLyfChoj4zi+rCXNT5vYwq1aHz0USaKFIivZZ8IN82olUekYsABr
+0cUzJqRh/+PpPNaktTYougXEUHiea2ivGlvX4hph018ksDX31W6LxOSQppRV0HmMXuvzQxzvvcq
rm1XYRgo84FbsZBo86bkwciRBqHBuaMCM7i8mtdWeUyU1fTWpfa3XQ5vbYEJwjIawnvCkDaur0hX
YQMHeIVRo5VdkiKtWVIt1z6Nc3rXmVtw6f+6ssWVEesDAg4KEpAuW98sz6709spCDpyzbD7Ht60b
HpjGKw8sfDgvuL8Os5W+VWxVV22nyBQtVq2NKB/48k8RMv0yBv6RQZJHkHbimocj5o1heu+Xc1r5
Gcq64UEvwgLM5XMqMbmbWxtPj9tchqn/yvBvrrstCfI2noWYEIHE5+wtigi/+NYljg4Zk0ekg3be
YYJsZFfkW2CTTUQ9yCeRim0VmNN2aBj0ec5OL+3b2FlVJNFcpbf5WzEG8w5mANhW9hPzK9+3v7Jj
y4tGP8VFlFTfTu6SXuKBUJuRim8DUZHpo06OF3vUUfkR7fl1ytDkxqTwNnCs7DgIti7AyRiJQJvR
tA3myQxnko7RMQ/jfGbDXfHAdU+2sG4yWUHNvMh7VRcdAHXiJMyl34iuFJspIafDXvjDORlFoab9
xPewNhY+Vsdbgqjg3baSAI5X344bMj/9iFTAbVq9Bak97eobAp+sQ8pG9HZmUX1aVehHNcUr/7Oo
VMSYbZS8KU/QFdY+XoM4HF8M+ZcHrbU1ffNN1s6mrJtwFdc5yQEzKR95YTDuNa5jbz8RMvsil/9M
Oe1ETTn+zcp5rVumnmHX/WGUXVc+3w9t9drroKDYNKQTE4X9PLd7BvJ8YAVSsoqRyGppmz+VIJ2w
8lNhLQ7Lg1vw7+wKds7dRpiZdyDFiYcwCZtI6HQ+lkv55Y3li5TWe5ma+ti91M/GiEPDyPFUV7ex
TdJMSOu6eE1vDMvMR+iXJSPy8P/SAvT0aNVdc86nj1LNS5SwuVu1i/gYrG6JaO2KtbsEX2PF3NzA
JLYt3Ji9TpzjQFlIve07a9tp625J+Y7bwfl1zJ4FLyrdLXkj9MHyiqJ8gOYwgRKolyeUmyWmroih
2m2DHiO6iG1iWdgAeQwu28z9Wwwq2mQuLCqhGkWnFRUFsSKNIk9hVH+SPc++wAKNkORtIKGRI60/
jj0HpcBivfbN/GizxHmkBP7GXJGsDBeDNZIO2CS9gYSuTJkMrjosfhsZeqdFhh9GUXwXOADUZMhD
Imx+w4yZoVbYO+fB3s8Jd05nJmpLBu4LO4ejqZ9yrcneKGknjOqdtFZjlZpLR9hVAXJL3w/WYkOU
QeTcMzfa1tjiCNaoNplK8IX29a+a/TnKG4fgSmxU2S0gtBx9zhZ5MJeQSbbuXjKZMiPNeHeAnnct
TWZmfEozyswFjovfzTujJB/cZvVkNcuhGwgnyhPz3S/Gd3pf9DltLNcGQoP9kkJc0QwCpdke4nLB
Z4MQPqKq/0zz6sNbinYFFsBdi7x8U2bjRZ5MCLMAjkctw2WgSbkxJvVm3fIPrMrj9xU7cAFU/l5K
HIH9kDnF7QNzXkm5/KJtRPjaN8GWj/xMEgFBIbbzRye39UL0cANLKe2cx052u2yoEVi5m2yYz166
/GkP10boSlILGcHiPnqBZDatFwVcxZcOszkBwS9/GkaPnROyN1g+1MQg2NwhYYYCXmWj+E0jz6yS
ddlUmiPDeq/YjTo2jS889Ze4Vu9Lmp59dypuAXg7lFTvsag/3BiarKGNdYMO0cZqul7wOG6qvtdE
vhOeYf+zLDnv08X61Mp91NNU3BSg/PmC2nLy0SVO8z5OTWLVB/fQTBNzvOGs2QuusLiY8HjSyGz6
O7OejbVo2Q+RH0K+0i3RpqMUPTbm9ExWN7zjWLz6WbfuB378ycM2xQbimenprulZWxtjG6+y0T2k
jdxls5KrYEJ6QxpGd/Tt+sUr+n3OrbWZyhDRAdlZ1gWLa7vj5ZijpfLYlNrFsRPtptfsMjwRWRkD
gxxFJw6Eg9ssP2V5e6twgtRlRp0aq2E/WPqzTJ7BFXw7QY9xZhxywujto2MyL0sRD52VKePbPZDg
FeqvRnBN0bxu2VTV26mbf3CgDwhyOaPUqbPdi5nDLk8TJkUiBe2QE++9gn+SbVqbT50dEjEbVf07
Ypl+rhboVUvLVMB3Rla6GYhkSy+71uftUzNV8dR9TqrH0VozBlSxoW88gHnduIIbL+ARBQH2UgXq
EkbKpITVsQoODpzJk2SvVcRLfLIVfs8YSDCTj1XrhOVeTHW/dtphOdtFEtVT6GzwC//4gQ72C0zl
MWFn39Whu1GMiWFGTqySDFIyF9xkOI8WTWccfGu7szdeQag8u5NVCuV17U4MCFqdcKly/e7chICV
WEmwZUOM8UwCWm39C3T5ejPkJsVbOponlGN7s0AWMIfyMBvur4gpmUqH8zmz6aSHcoWQKN0wJe3Y
TaDrLm6E5LAlCbfEMZQ2Bg1W0q1Jvm12MeF4FBvOSqGhuy9t98MlNcGO5XVo0C0T0fuOiPIvYTPN
tolTm+joc8k6ddcDRWTOjKKs88WWhON+zdzIUEu3r6dlC2vPPePRfGxvxSEqjk9dN3AuccGzTpan
5pFEoeQgb4+LW5jXYuDCKwRFoaMNuSmJkkcNLyINDgePv7zEDtdNtjBFIsXn5tet57ciMfq1Gkt2
snP2Xpd2tVumCY1Xa14ac+xWYeLzrYUPVBD4aIEDqo772J9yvB0Sr2Hd7zFDjQy34GL3WBJUP/2D
dr72c6TozB+Pce8+43hyNk4pHxJfvw+SXRajNEJWnIF7VnZRV4Xb0kAC1Js2VVvfM0x5btwrxLFX
ZTS0cEGCe5s1r11dyxmfOPpvehWDNfUEBWTF+fGeWhZkPdaQ5OCpyAy2S5F99BqTzzTxjCP/iO+K
oXtJm/BhLAhMUbbEb3Zp/eDSF19jg4vERdEw9CQPW0QMuy7m6oA4kHYswiPCAY6O/CAHPvCs9L8t
VP6MFAhNDHXawVZ3mPR6mqBIMTIwC6iVvG027QbL2aOBAgMGhqBK6LvTJfzqBWNBoAGkJBfOqk/T
p4oXggw4SzIYSva9rp0IyaWkur3VEiZOjMwnF3t+DxHCriFhlGttVRs9tBdk5RiZs5DKfyExK7Pi
EwJ8c9NXtsmynNff9LGhNkiUy/QrVsT8+bxO2LL56hDI5tHsd3eUir+VnZakLr0pCx/nZDNpoae/
bWI/ZIbtOoWanA/qe0RPWxiaCtn/KKfpO2wa+CFS7Oeq+TaJ2FohZ3IpQcrfKSQe7D+NUl0VcHEB
N1jjziIwenByCCPMfnteS6aC432/N1NDrrJWvSSthPlFn0XilkFr507+nZX0B02PeBOuP3B5PcjY
wzOdbtNhQAFPVUxr7JF16rZgVFwr2VUVdvlh+YDkycPBD0cz8qzd7Fo2Fpw7z3jzrEPdsJeNHSQv
tS0Jt1qQtqj5MvYkAQp7+h5FcejRXjFpHn6nMqcmspk7LeU31hC5KWgg15Vkie8Iecxd5YFMDceN
Uny208VAvs4fTeRRmHET0V5XMmDgacg4qvwnGg+PFSdYJG/BDxYm97kr3DXCDOZCN3MARzZJ9Xu3
ZQNVyuoubokvnlxz7/c/uGxjftxc4wQx1TtMCYQwJrcfZz/iPP4l02/Puk+fDJOaueOI8wudRYnC
FWIzuBrnJJodxejA+Cpn+W5IxgdZNj23ISgY0/3MHP+xQiPPQhF9vZx/paKFdsuTFx+lS080VhG2
bx48jPir1kw/HPaKK0t1eIwIdBlT+5TkBPXN3YcXeveKMOiVFR5mL/kheIKntojcSnbruMhPXuiv
u6l4tOt02FitR/NdEqan7z2vPcb4e1a3R4eJmd6VIdI1m+eYuWk0GYO/mXCCrHo13ZrFuEUuPf84
rWWizkJ9m2anIWm6iKVxsvamLybcq1YVryjKCtYM2Z9KiXU1F0TGbnroEoS1c3aHt5WNN2O/JAaB
KhXXDhrbGSG6E+xM6T8OKHO3tgUosL0pQBCAWskiVppIWGuUPzomErWRFetnJ+3QFWxxfQj9zr2x
GsKBOT8+hdTR7dZEMc9Y/Q//9p8wdo1tIoUlrQqYxyVGAEmwWPWJz+hh8piTx0hidP3cxp4HoOW2
l+rwrLSGX6BJxRtMNCU3Yt3/1p0WEeKWvUmZGFnQbOCME4DV5fNje8CJN4LRWxBxheLJTpqX8t/o
Ncm6rpmAuj3H2Ni5eI4ZSZGYeRWJJrzQjh/muXpvFwD/2iaJtMnkpqEJVeRtrUOLendMWlwGVb9q
LPa5ehkOhYnOgMlmznOCNGK6ST9SUR880/8tJqSOzcgJ6mk0KSrY3rggmGpbmmdFerGb/suGBT9T
MI/rSj/osEsJS1TXtjY+ptb7DbMCQEAtiGMlTnOwzIfulgHaN4ooaWfbpXwcC1acpBVMk7Ta6B5V
+GKtgp433XlAE/AQ13yEI6/qTG4Y2qf6EAzTdcKkyFcVVhdawJHVh2/4WIAnxU6a/tPx9U/stjQU
qgv4sS9GZzwTqVBs02nB/tfcm27KjsZgGJSH71lWd6cJNXres4AcOvpE89/gFb9pwMKLDCpTAOVZ
/s04rJR14az3tyNMAjpXN8WX3HET8QyGLW94aZO2mrsBqjVvBivwnTM6XM1t+oq5lfkkG/jbH+17
1mtT+Wft9v5m5jRYE9N3r6FmI706+CktQRrCCxN9eOJmSzFdpV9E6FQReJHERvjDiUBktGy2bsk2
19LDxu2q/dCb5FraWN2qFx86D/L1Hs8LQ3BWhEyxezSivjl85fScuExefBNededar/A994U1DFE5
gDLlC1lwXm67gZ+S9m6Pr3jFz603bjFe0Ni0/yeikJDZKdb/TlDAPWtfmlGQa4WHhbpyegMhyWcR
LAKJwVq21AqjHh6Cvkk3zo0YIm8zJquifQkG8vy0h/yicPD5JTjcZbhBUMTS0PEeansiRy1t7FUv
hoSCJnwnKEusAjdP8FTsWN9nO7Sp4DrwmSKMstYBwsuZRlwaKOetClNPBQnCqy9WQwZhPf8i279K
B5NPQtBdEvfXYVSPZZ/fBRUxNQ6uuZD3eWVbQq4c/NzIlW6vO8JlnW0bv6QttYd2w4+H6cRFkGbX
7OznSzuHx8CUzY6BDpSnVRyQhl4nv3PMXthPplcnS6O6w78oUQ3oOSeQqrwvHRCowXhFVR+hfbzL
jO6tcP1dUstyhz+FdZzN/39PQUv7ku1MG3DPWOxto0F63tfupvexirRFhUjY/cdWh1wTICC7Tpfd
xkeKlM35ELVzHe5Hi6IFRjo+MBGDq89wyHguqDwpDQK/LB/sClHllQ0L33LzTdr+jN7yL2Bn3VX5
r7CtbkXbg0DIhWsZtLwb4DAp9jq8HLOfrjs9pBuoIaHPlyGQ60Z072SbKNqAxnV+xVAgAc69d2/G
SIvyrtuZWBivNVp3r/RJaA4DQmpABUsDepidVOyIS2RBc7/Eh1IV1xYLbMTW7NxzdCXCkJe6sRBx
eUF61J0zPqYlVlyDVQPdYLgxWrPfwQ45NC3sgrBpw2ju4Ry5ynhdtGS02cq3QY7Li42whyNDZjZl
cGPpDbHC09bqh7csz48k88bv4SmA77ArVOwc52NQRsVTZ9vdvzIP7jMl81P8NUK7wLGMNRS5jDho
l3WzY9xN0P4aaSAmqmLi9NbjFpVWclZtuB5AGBwdIluRh6SC7O78WitZwlBgJZfitQVH85aSBHfg
g7cp040722XSLerqLrFhngZqTG8sMLljpLQUHVuvjBuoXNBIpJN5S5i14e4mqMOFaIiPnb7Q7If8
P7kv9OoQZVg1F60p+cRITc3dByHc5pxgDosUnGYonUF+cr3yeXBp0Sd0+8Tx3IFb42+m6bGrKv0M
0c5bw//zWT2Roqkyrz/5qXcx6XzOCK/WtZsYlzKk5mF0ap+6doimRn3ZwBSnGAtaIJnod6M0r51F
AYrgiUsxwZiPh6FYIzNeLpZJS2Es84vSDzeETZE7bwvw3ydGBFiUdXiWZJhns2PscJhmUQd6MTKG
YtqlbKAni8DPeZDDuRbOd6KlszfsQqDxjJ1zjQJoJQPn3u6gprylXtI/sExJN61VjhtY3DBelFk+
pUjmq8LFlJCF1eNEW9yWoC1c4YUna2KX6rcTH0Hfp6daSE5S/ZzRxdyVi+9cMTEcDRU+L7yGp4VR
WynifckmG5YwmmgVozPGXanuO/zFWMNYXGFM+pfn053jjhNhE5q0R4nE58alhz4UR37PwAT5N8sW
x756pd1ShjDbQgN0RVIRM4GKvwP16bacDkY4HGv6yFXdN+HBDEBooZ5MNkVdsnf3en2tPPc566r4
LEV2yzlKP7qc9RBQN3q2BSzW7Af8nr3DUK1Hstl3LulADCYIiWQQWczv4EkISFblKRyGtR0zyDGu
GndwXQi9EzHSS6fMv0e5PCjZLmcCXOtoyKS3jmd7kyGl7iYwT2nAI2kZ/nxIPJCMLG6Br/0B0GqP
XsVsV1Ep7kQ9SZT403tXx/mdi19tO7lVDxeBCKKNHVTDHvcsmmfLbx/pW5m7OmB/e7P6gk9CHmgQ
BtftYphfkHOqUwXJKXcqew1RqN+Rh33DSIeY+6x3uFGvsYUKZDSds+a7uI9lzLgiFVU01zf3Q8AJ
G2eJs0naM6+9qWnuinkiLLrCkGX23Wks0itVWHwt43MGTuAMI6w4ZRTbfL/eHgtsJMz0M9blU6Iw
FAG3hnDhgliUo/1nlnQimalebbMbT6l4H2YhYWpp9VbY4BUKM8bay0Tej+lJTGu4DHa7qfAbr1G4
DQfyounP6uZY1a66jIMzPbhVSj0D2iudKMe7kC4T5yy7+kZDaHBYUVamM57HxieJmtpH6KB/xIJ+
QDt1tJhx2ouoP810XvsffvANJ9+5Mw2oBJDjxH7UeXHHgDHXQb1xsy5k6z3xplbuDyEq7T60yw2m
RvkYu1V11ohuYEi0a8lo8zU0GhBwvbFEfl3MO1cv/l1g8kDCgBEAZ8jNHLv+d3TEGwv34OCWXR2J
gCl75t6E8TlCrwVFdoPEJZib5A652c8QV2JnecWlGZbkzp9/OsswH4xakD2b2nS/zBnSWolTZ5Dz
IymBV4u8ebrq+oHh4M8s7fJxMhK6tHAeMRZpxM3W1igS/FJD/tyEUFrasEcQboAN4O7kxjlWhPgu
Rb6n8CMC3jeqa7GckpujNXAHhDDUv6vKTvQ1zJtTYYyvrLPGfRY4OzOX4dG6eRhDJOJ0bKTalwuS
A+jAA0VdyyO3+yuGaVV1NhPA/KfptT55ZkZJPAT+ro4Z7aW2oe9km/6ZXjdctGubzxAe8J8sNtPw
xNrfKJsHF9LRitEl9aJH8qhly/kgDPhds7mIa0K3NLolBkH2pZEXI5d1EMCsC4b60Zg79p3XREQj
p4+zXz3ij0E4ipqZkrzYEXNAef3/oSbDvpsgVfQJNt0uXgmLnTfDKRLZbnG+AcBo4AIaOLnxkt1W
qUvQdujguMuGwTHPQ3DX+6BcIE1Bzs0eBn8M7/57VgSU8MN/Tk5XuSixjBer5y9AavzjRtpCTAnW
lWfYW9bfX5bNWSUGoQ5W5uujaaOjTFPNZL5GWTqnyGNtbqEwKQ+Ivkuq0OW2u5rmI2kJ2wStEzof
+7XG/rSYNwEKWOcnhah6HO3HZPatb0qjxmrGo9PAyjRhiYGI49kmHm75B+L4Bg5OFLt9+duHWPK7
EcCQ14nuoZzz13apVvViwiljM7/2GvWR29NbrmKckLX/pIPUPS4L0gRPf6NE/AIHZe4EO5YVCvdi
k5eiPyw63y9Cukf8ymI3aPtjym/pcH59pGJYorgxn7TC5Cdatz77AaNXoa1hEzjJmzXBcrVrBkiW
ZG0lsUr5oEOweul+TbVJZHrBGGWRXr7LUyOAs9I8p2ODIrWOB8ZRskM/Noen/37BlLrRNWEpVpjY
L51ioFeUY3aWcX1sSgvPoIEOQy5xtxkncgJMs2/4UxrvUBjs4+LcQWs6WEgbh3A6juJgoU7Zx17G
+u7GQzFDvKw1ZBY0xExoLRuJOpPiF6/M0WRO2b3qBwFLlxBzNr7vU6mDnRP8DB5XC+oVsHlWeB/q
zsVUQN5Vyxx0rgYPHBJmmZb/jgzO7GkojQZEdEEavTLu24bDM57isxqrJy9ebsLcyQFnmg1sze4z
0GlJuhQna6i+yXg3D5VIQKgwdx37cd+HwAfyESaenTCRrzoWegSF7EKmy9e5t1pUecF08gZWWM6Y
nPoU7XU7iPI4Wu0fZ7Yqx+LFUQS2VxP9yeCExykRv06I0p4Vk7uOw2bYOMPEuLW+TnEw3hfoQ3Fm
74hIZDNNDOQBRiGiFuT+xIDG+7R1P+MhkQyrTfOSIr8mtWMrSnyvgYvgBMF2WhKGhUUrnCH7deqm
HapOiKMCvvC7wgyjaUo/B+G/GT5LGKjeeBQTivohCdo7OY5vAPvoENwtOWzjlx+iw0HTUj5LrJ40
viI5emZ9zhXNRNJL78EZjmyXMdh1+Vmq8dvT+l9VAgplkqzvUXtP4zA+a+rZue0mjalSPKum8ggu
c+2z0uMp79HNA5zVQGaU/VyOx5YxNVqFHpmV0MtdHHDnYtsXG9fJQBSKzor8mAgYDJLo8ifTu6vw
Vq0n3Cb5WBBy2FoGulQvONGQfglQI7pW4aGaWnpyZdyCFIyUpHuUMujUeN/J3uyRZYHY+Uxl/FoN
Q7dzVDAeSpdVoPA9tP8BOT+lzcnjheBvJ383oQNFS9VKPHzFarAfzHkhicll0B10nrfr52ozzIMb
jQwsr7qw76XOnCeSQVjH6uVcJz1l4XKQre9H4SKm+8EN6q0FGBGBAxIuv/i0qRWuC7ByqjpXvbrA
+3FRwCXquYQJmDTvtIl0t55v5/g46mOAH4xaKjmGIt0Ch7nXOkVQks9XFsJMhTqcLUbsdWeWa8fO
M7yIsrc9Bi00UcuVcl2YtLfZTKGKZ6Q9qzyrd7bgj3UawdS1b8szWA+SPbn3dtATENFMdnMPLK29
nwrctX5iPQmFrMPJcT6oLM5O0O+4PefZRo1QmCc0jQq4prgfx1oe7eqhqOb6lJg3GxcBxizwh53p
yGllLASyF/rZT8m4Gwp0WH7pfbp1jucr749OQI/IsP3g4YFYZC5PtMI8Lmb5ZvowAtyi2JPAVSGH
ZylwKx68pTrSypsHSMr21lHynxRuefZcWxwMLXajZsMJcokFpDeRxdHgP8PZOa3KCoWMHZ6Vgi/n
DvE1C3nxEHkQt4c/7kJDFURdmCjWDWKJGpswQhopnIItzcXg/1N29sRoSG0JBV13rJ8uWFofXMes
nykrcdOKM9IYRBRNheiqUs1+GpoXAmOLtTeHnHgiTk9p3fxkmOKh8UDQGCcMFYXtPzAwSI7SMz/Y
IjBJNdNzPpfts2dhG0AWX8+m3peGPMoR3PWUNNc5FtegH7zvuTiXKFmtYmGhnFwcOfSncRnuMWZD
h9DWG7PAfcWgq8DjyfwfoG/nuYfJ13dEvpzqNj8sc9juEireNd5Dnw7iZLMN5UFR1tEU4z63hHqQ
FKmDL576cnSPYi4OtqKJEdrG8J4mZ1m44PtGqgw5yf7BQ3qAj10h04gx7zUhTAQj3CjOCLBS4Xz5
7xfbKoyIpm/YO8XekwDbJg/aEyDj9OjKhHdVMnbJU/3sxR2Yi/5Q5yC7zU7MFy8xiWTnkaUXZHXQ
tsiiYns+Yx3fWQVytcBL5mtpm+NB8AE76BbxLbm8yladXf77Je66XVx6+kAhIs95taCEyrHE47Ek
Gi33D1Lit5eznNeBSiZG7+U99ob4pHL1Ynq9fY6z8UJ27LR3GNXuiUz4M53e35UTaVaLgaVzMPP2
lcEtF6F/UkkTfirVzquE/yLz5SkebsJiNrDbG50eAjPU4oYoiqmlstS3YTOAgg0aUCbzTiDOvUtC
1Vw2R6uRHaNh+KgO9nA8WQARDYpNPNJ6nbE3TLv5HCO1GHVSR+icbTg5dbgLKxg6cRI+O7BWnwpD
bHCDvyMbAEGK8+rYBWBO/BX5dOZVGEx3dBBYq3kh5ChGEMrhQ9/u3Uzxo3Mcy7h4FJOdgJIcewZe
gA8cIIazy79ORZ4wabZJm2iNfIu3IY2mwnn2au95xpe9TmcnOWa35t/U9SnsRAaYwBRb6eCdJjA3
iYKpO4WerpMVxLUsPeaStNJVBdnHL6HbZX5vHihb2+imBHWrZbO4zvMS6vmJfGEbk+Ti3fs95vu4
U4cYpfJOBdP83pvFM5Ec4sGzTlh6+mPcwh5l+tfuC48DKm2mce10qMe4myYkaAI7sxemR4bDCVYr
YN0hvod3U6Btmbg30cMQC8Vw4n6QuJCiJsiusp3Sp14rDQIO1G9vzyiPQ2S6TEt/6PjFPjSx9PSu
qiKrzV8Y/qO4k6V6bVAbXfgt9pZb/+FwK7YA3W6Cg3q6ltUdA+Y2gsjNi5SPSxcpz0SC691cIG7Z
r2wNYwA50nFuM0yRzs0TgHl8a86sZ8YlftPlLfG1TUmTkThJLWKd16bvT280uvyG9SYdnWFn5ZN8
dlgp6ZRHqzb5cAvFtqdsfBScSQ6LRwlYrbeQixonVhIM9YUaADH7rqsHNBkAVxC4j8vnODtY1sbn
RZA7ljLfOw/zDZEzo2XJETfH7LE3REuSrDYPRVSlbrJWMCePcZmQ2jDBRsBKe1xijIdIzokwiTu8
tOHDnNrio2m2/eh1n+GiOxwMJsEldt1/doC2Ahz3voBOkwNtW6c52KLEniZ8rcL9xMQOBnEMHswF
CpO1gFGaVMaYyq0tMhC9FDFY473jP2uLrv0AhKsOrg83ZSKO1Kbl4Kr1F5qBFml5wFpCCV6/wZio
ypr41yJnw4fLzkRg8g5lCuTLLMv7uZLNHTkx5kOSOFvGKNvQjZvnRA903TfdWYvuNm/9/NHAMlFZ
cQ6Ti23t8Izgz/qAYH9i5e4/C2m8Osp8Cy2jv0fCBD0Fz0/VW/5hqFGWijjMT00PvDNxCZh1p/ay
lLbxchPBrQcn+O1m37yE4aiivHIJAxECOKFWTxKPyX8pcsmcG9csSzkk+vw86RynKWLwa2ByLYqg
Q823YCdzcMsv365libWAmfShO/zWGfdQVtRwloir23TgBtYYLVBa5PH8akEYQRXVGyK9+++XcA6J
KUcTzAbWjCyTjFEu172BopVKJohAC7LZQrpwLFgg3MWgvUnEjQ9aE5ODuylH8YAawmANvGnGQh+I
FzkEbKAeeSuYkNA8sS5i4V6HCAhZ4e8GG96hoXg/RjrBgzdDn7HGXxRK/VOTwulj33RMnMyKHN20
H6QYsLMLfLB0g0WFiM+p1So49tliAKL+Vb5bfmVpRmbEDXXkK1vvPTKGtk2d497sjXaTGc0PY47+
qIug2aDdG+8TMEUbF9PWDh0Ilv/Cql94/OHxus+zLY3N5PEyTkpNvOdpQex67TwIHESr3HLCHYIj
62IBWxqdOjyZwdF2ZvvCnrU5L9a8DzMXWVbAHZoY9iW1h38u4UPP7M9wt7TzeV6qMLJnER5oK7HV
Tt7XnPv21kz0o6/52CyvZVgoMdb6o/rybgOdrgIAEeTEArgz2DgfFsh6aOV03/sX25LtaUQljZqV
yiFlyobc54VC+lvipNl1kioR4oJgE3uXtQ4gN9BBkdWZd07LWJqigS0tKTrDv+E3czWCcpq9B19N
B4/l9GUETLQy+/s6tWApGR7aCwHvqu+zB0gS895qKrRAuIFpVK9iTqCC9S3diEtunAA0Vafhr+tU
3uPIIYxgjO0jkp6V2cWgmyg7t4s5jNfM6vVJjOl9Vec/ZQJ3fXYCKhQ6ZiyCM8KBztzkyEEj184O
sm6Y3Oc9lzCqALt12KBOwQ69pEZNWpLPt8hkW2dqT0wbCjw7L+ftfxx+/FzteYBNxB4OKyeahWMT
EMI4xzSA+CUfK5W/uOYUPofIQxnNdw7lcq/Y5lsmAgqBeA3yJfqQiclahGHspk/Dxu13qXWPEmbP
6ZpGPX/HILz5A/uSnwbkKCtPWekzsySBtx58oimKa+C7MX1XKrf43TeKPdx/NU5gARAgTI+1m7nY
J6NrUT/d/gp475vSfb7fLj4nuhbArQ2D+8osQWIoLJFHk7KdoiFmS4R3cczQs1gua4kiBnUbwq4T
XX3BUdIfQ9vi6zQPUBPko2XXxHI4w50FIhSDHb7W/3F2Xst1a1mW/ZWK+44s7A2zgYjKejgOx5CH
XqL0gqAcvPf4+h5QZXdfHirIzs7IvHkVkgi/zVpzjjkb0b7Tq3P5qy/jb+0IL1mZIQIjUZ+0fsJa
zqkcc7vfUb3dB6XWPFs9UjptNqD+W4ymZdDlxy7Lt7Lo+ttwiDQ8/jHmcdQ4kQEDU5uPs4RB44aF
Woty9o+FTz23McHRkNw7H4NOYXKdqfq2TkzNsqYaHGOnk6wRXvIaqUk7Fi+0EPIrFCrVTqMwehXx
2ZxiXbd2sq/LeyzoByervrXgWb5X2XXCkP+o6/YdyNXoZhT+Vx8l6IGgi89aUbY4l9rmEIPu3/Q9
XISorhU1CbgIVq0350641Z2Sxg8U7OJR95sD4SLFzsgrexsVrfPY/5xmy96rMI1WQsufirybn5Ad
4Bwr2utZS4qd3czBBwErf4iBUxYbLZuMJ4NsPvci64Sbp+m64+R7S2IPrMyFBVdSvE9qWW2qdvrs
zAH0aDO4x6nPqnFunmPWw+tuWaS6GAGu2DTTBS9TBTQMM2CH6qYXcFUY23+Hd/znq0j65r//i19/
L0q2FUHYXvzyv6+j73XRFL/a/1r+2v/5Y6//0n97P4vzC+XBd//QY5Hx38s/8urHcvR/nd3mpX15
9Ytt3kbtdNcx7d7/bLq0/X0Kwc9i+ZP/r7/5Hz9//5THqfz5z7++gzJtl59Ghm3+179+6/Djn39J
wgP/8+8//l+/t1ziP/96DH/+x+olfMlemsu/9POlaf/5l6bkP2zybITShW3rwrL5ecPP37/l6P8w
SZczbZeR3ECmRfRHXtRtyFHVPyRJUrorFOAURVBKU3S/f0P/hyuEzp83DElt2DL++t8nd/s/qSH/
89C4F//69X/kXXZLEH3b/PMv8TpizLJ0KU0ci0rnDZRK6hfhIiYFfeA6M3pOo/8a4xM6AnRH35WJ
5pxkDd9yyIYkIE42XOilFd0fpDSFdjDnnmTcAvsE7thV0KIgtrBLQlYkVeZvd/RPJ/k6AeV/TpIc
MsrnihhCJJSvE1BaqfSaTOvCq62yhYquK8BkEC1D6M1nW6DVQvMK1DwnFKftWABJGwAXSaJl3leb
KICQ7rfFfTZHTNyBkB/lfi1f6f9NaPl9fpZDWBHPybD4nnnCf09oKdhmcUSReyxkgZl0WYfjItvK
2DUwPKC5rFG7rAHcWluQL/2qjhEcIPOcz1FXV4co7/6t4LjfJ2RLw8HlAH3SFZeZ93lbdFNUxbkX
1tjfnHj6lqX6ra9TaHJkdQx9lDnvP6M/PCLbEGQlOmQ2GtK5eI+wemeEt/iZN+tCeco6pPTfnYZa
oVMYH9zvPx4LJZvgZRBSty9CmnIfg1qNK8LrmhR9SQgV0w1uwJBLHjPoi/evbPneL56uq5YRWlhg
HrE3XBxukNh0WplnnuPQl20MX7sGvvWkl5nuxX2v78s+3Lhxh4hLt6t1DkLohBl9NU9ptMa2Dpyk
Cdr12KjuBNBuMfZO5TbRuvY01HIJ5zH3S0/97PjadP3+yV8Exi9vAifvAuFw9d8R0Uug/N/Cg0g7
HzvLDjIvsJzbht3WfZFirmVfuyJXCFaIXV5P1EHuZPRktQX1kBQJ8fsn8TpGjHMwdGFaQklTWKaJ
rOH1OXBTC7jLA+9GiPJRDwBrT9ltCBu8UD2JpjhBW2gPHzy3N2/JclQyJkku4+BvPkrTLJOu1QrY
UBDLkXzQCG/NhqiuAi/3UsV+/yL/cDgDWbmQ0pYO2b8XH0DemgEkNkr4ioo8iICnjt70qvG9isX+
+4e6yEj9fUMV9Xc0kJZtk6m8nMvfHqphOW6e4KT2OhtITFQi9NB8kA/VrQaGlCGOWppof9LDPVPc
/Fq7kQKyAV/6g/NYrunVuEdkNN+f6zAZCSaliwdrRC0dejNNPHAhO1HFW0kn3c5ehsjYxUH4aSIG
PW3ps07RlyIKfxjVcKvN5o30o+f3T+Xt3WdytQjlkKbukFp0MUPg1K6bIeDuOwaRaW09sOPEcHA7
VrE6oiL5+f7hXkfULQ9AQl1AjqaTNK67xsWybcg7s6MCFHuVdQp9ylzZdjBOkYlaE6ZoEruPRVJ9
MOq9/Yo4psuorghfZfq/eOjmUNeumBEVxlFyUy+S+bnc0xr4nnTBlyixvxmZ8e3fv0wljN8XyWtt
XrzTHSJiOu4VSkCVfxpPeA9/VUl206r0XujAokNabcGsffAs3yxJuLmkZAvHsJWgOnJx1DmUAUX+
fGngAkLEmWViLQzQOyey+epWT//2NUJn5CGylEJqdvnmaKVhxa5LpdPVy22tpby8AWSR2DjkvaLk
Gv2MyiZjm8zm6v0j/35irz8f6SjbZLjgWhmlLl5aMcdhPFmKnpdJDdpYuEr5yZS1TQNq1Q45mTfY
1giK+hYHTopORbh3Tv3ViJBO0MWqzg0sysbvdlrVymfIxtuRKkl3ctrsGtVcc1YT+z023bonc/uH
bzbuKhoCeROn9hWJZP4xp5EEY8Hw3Gqyv7aTfe5ouIokc64W0dAHF/zmqyH9nQwb0loJq7J4j18P
WxbZKNj1wtoLnBJDA/UyjFPpjd7GmjeW+VXtjvtQS6tbfsYHh37zTr0+9OUKspSNloWaX3kZ056B
Bwx5QQXMdA1vwP9gufpmLOJYhlhGRoe6knEZ4hk1Q1Pak1N59uAcE81d19PER9sfSV7/4A1aZu9X
bxCHsi3TEMtYZIvLQ2nRNNVKGyqer/5cOPOzScVgWQQhVcp2ma+IOCsftIGtY6maB0cbAauQrRFP
GhEkc/4ty6ndNs9MzytytwiDWLgYTYq20praH1VL75qBdS806BNFjLQLXBnBjC8iC6h1hAWZbnHI
fGrNd+9fmvjTXbSX9ZYiT5f35mJuoZqOL4/WqEddFV8Mpj0sua7X46IY2+ohLkDfJAAGVog7bgAo
UbzTjtjK590UixcM1WBLnXHeBni3P3iZ3kx73HXU3cqQyjTYklyMxFMTkqyZILpo8kTfVdTCwH/I
f3c9wUGWbSGcbduQhrwYBTvHmsbZN0ov98sfimCsnZ376yaNMdaO5ZcP7vabHQwp9IxCtHxNg39Y
y/fztxXFYtto9KjkaE5D06DWVu4YnGw7g0FHYNeKbJrgZAV5utfG8Vs2BFdWhAG6JNKpiT5atP5h
nHClidrLYq3IivHi0i2jHPC/jZWHoIqmns+jt9uJZDAx36CY+ZpDX17N2BGE2z28fyN+39aLL8p1
kJUJttdLPvnFmJxZpdA1W5aevsw8fY2iwcYH5OMAR9zhoHJyrlsHDHTla19MiVwqhvhtReaXwKBr
NWMx3lg+1pA2pi7o990nuDSEmyICn2FuUJFPTXzmiMdL38EV8MFnI5fze3X+js4ilJ2KZDXkvlka
hlmYUwtSuTeSz7lVKIYGwBh2tx+DWO1ES/5EWzhPdIetY5aKE2VZivZQ1ASiAdC+0b050IWdC+gB
Us/0UxFJRaIHwgQMgB+MlG9G5eVkebXZq7qmsC+XNIbf6xpsvdyzJtdcGxnhf2CZBuTlYEivfGC9
H3y5v9/ji9ujU1ehpMojdt+sWNXcNey2E0wQU0gH2UrvhsF41As920BTfUIFDm8pSfE699KrShJV
QgfbTgleyWgiovva8nMk+m2VxWhSOkwCKbVGu3phX7/XXXLrrGYkvXQ62Fp6w4sCj8Le4Zd9VFZ7
xsiH3C/fy0FcwwFcicmm0jcgQa0tPE9ikcOSleCOxLtoBOVuGv4VdxYuld6842vEQVKiJuq0z07H
GYX+L2MyTwM1GXzB+07Tn+ZZp7lZZdNWgzZSdrqxg4+O3cTyPxigjDeTD+sWSkeMF1QalK4uhkGg
B0MDBaHwEMkgipFXbo29q4yZbBgyrlJQXRsX6sbG6hcysGg2mZqYqgYDF008P+MLjbZu7D6BtDjH
GUq7qrdvVKfBdyLuC4BNsCpQN3WZf2y6T72NeqHvoTB34zPWVLXqk+QxGywyfdNa370/ELzdOC/v
pvq9+kWQYv7+0P42Irq6EUNib3Nv8p/ToQQSVSCpJOYto2WxcoAOUdnR174y9zHBOokLOeb9U/jT
1+HKpYBjQ1HmA3k9JkO488NacAZaEZBRU/PpBoN2G+vhdzrFIMywUH6woBBv5gGu2rUN/mG4rmtf
XvWoN44wqZTSnGfY6BKwJJMWn6TNQxLPcxEeSlpcC8VrWwt1ZJBZHJX5pwKF5ftX/3aTy66SvSXj
P7U1AqUuVouKWkIHQzf36CrhHteVF0rzoMEDdPxfk6Md7KJ9yeN814ak8aU3ZuvffnAKbyai5RSY
F22dJRZbr4tZsYhoU5nGkHsl6wyz6n/KEVrCFNC3khhW06h9QB9xGowoWxV2H2xcmhK4DCYeFYwE
RQTe1BMA88sNWS6Bw2AfQd7p+2f5h9cEr5dusn8RtqQe9vo16V3EMOiuc0/65LHxHj6lIRWe0DLO
yyPSCvv8/gHfrMy4K38/4MV7GfXzOFfQAjxV3hFkvrdrA8AE8IBp9v5/joR70DKZiSmVv7601Iwr
1P8cqfMMcKKgscoH2w5+pR/sAf/4rlEIZwoycQ9RPnl9ILKu8TOAM2ciGn70tXsC/ZRu76uodbdm
pHuapt3q0hCb2nFe5orYu8L+6ByWi7mYmgwqyOxBeYYsei+eI3NWrOqWEKhgoU2F1qEipGvZ+oKq
nNc0ifxNUzWFpxEILcgd23X9zzihA1RbJJSwURQfjD9/OiG231I5jAh89hcr8LCzwPmIKPPYJaLH
n5qXpGJsf/8RLz/k1VXT4ODbWjoahs2S6+ITU2RUAh+J/F1n1HDvMM2bonYRprLjiHAarLqiJHSN
wvL7x327+ebAJgVyaS1LJUe3Xj9yLXENLLyg9EwxR6gi5xe/bB0v7yYU32CxVk1RN9smrvuzMQcP
JQTcGzbWQN7da5/Qzn3DxOi5nfag+TMJGGGyGfSp9IjCmFYmHvlV0okY57//AJqEyLRWBVf9tLXi
8rvQJmM3L4Kkzoat4ihyX1IYOWDWV6kVbGNjGLYk7NZeLFHZvn/lb8YLLpwvmMt2TbYwlx/V2JGc
ynoLgEbWHvS8fiaVb9q2TntlafHPuSV04v0DvnmPaECYlm3SyVJsZS5bTGSOEzfVmQ5QRux+U0v+
QeTUz+8fZHlcF+8RP51dMJdGK/VyzxAghouGZX3FsucBK96j0YCfmZJu8/5x/nAxrmKrbbj0Hxhv
L77SxikrcktJwPGhJWC7xQ/Rl90HF/N7bnt9NaQasItg+lMmX9/FV+Grjo5iNtDmEkSbUbFeInUV
6ZOgPQZo7is3wValkJVtrCYg3SW5R6UfX5N/ZrJiZZyiVEpRoMeFZeCsziLSoJIg+64ZqDJpV9Wf
3BF4nxUhdIvceJGShHt9RK1PdichpGJnon+7qRN3+OjDU2/WGMtMilRfCuJ6lhHv9ZcXEzWBxUOa
uxhe8yquwgdiTUKy8fzuXCdfXIIODrxOX6amPyKTIACzBMxLZvek+jviuGzkmEG6y1QN6gDhXBCG
/qob2XMVGtckHGJlSGFcTwXaWifXX7B2GSQGbnTSffZjAgJatxF9VykO6HbMipUodeMeCwBS1z59
GJsJaAlZPKxA+WBtldzHgPmB8pnIDxFRrdH2OOTUFEQUpNBhdSfFjcNoCV04IdwmKGfoU/3Pviut
YxRP+cYkTczrA7f40rOn2EjCy4l7hqSUGNeJUJMX5a7cdKhQW5g6BLaQnknCQ6anAbIdGxpNSaK4
GRBSkxm1V6UVYie0NqE5HaOIYSjVzOfKKvcYRu6H2CjOsk7OgQ25qAyqbovwjqgsk2WkSsot+agZ
ZUFVrrHF+8eoab7bcM2LMn8ciArSXEorVoB9MZlnbhxKiocMVhXlXtK7dU27l11/pYBMUCNqPZN0
zx2q+W+OU4We6EjByXHXQPIL+1sE919RNz/PMyHCM4y1rVs3xtbIRbw2Z4hhEXwUNGlKO1km8mvY
J/i6pKiWQuTXftR/BPDBTk5Ij8hgQDhE5ue4rutrvJDPnYUMbHYLbU9I08YdnOAav+28C/Aj7qNI
ueC4SUmiM0O1ouk8VYXBWVfhl6qeYeAGZG2OqPo3UF9jrIDYVYoQj2tbv7A1gLVkNbBOLZj6yOlR
/XWwVKGzHRAEOzdDlZ+7NjmZITxtDA3E8Npg0Ql4a53cQjrjZLsiFsFLrU6hg0WLFvCdXWbf7Iwh
X0MwS77O0F0laOS3aU8yo7QbhDYoEL1c01DFwqfYJ1lfPLFxv/U7IN5GC3Sd/RhQugI6gm/23Upr
5VapwrgdcwhgLF2ax2FOXgzef5yA2f0cWMRdBt7AKvpoFtqIRCR6wotVbegskYCq+j2nbgJx8wtP
+Wa89WfmQUz7xdoPyluc1/0Ri3vbK4yJeAOQvhFoCMNzxvG0cnjZH+qi6gkdIq6paItzZi81xM8z
uTKf+yytj/1QHFwLi1eWq3w/qyaDDRfflPaQfQ5qZ1sEkjziPGq2WqaFd0aHW0y4n4VexntIqeSP
m8ThOqGbnnB89LmFCdNaQxU7oQEfP/URPGsCQ+FiQegFnb1OGwEMzLY8kQzTuq3lBMwyv+404ws2
GngrvmXs4Q/EW12LZzaYCt1rEHxlh68fOz3cjbpBDkeu9NWggzzvTQUzBVHsAk4mUdOFgtNVhFnE
DZUoe8JczldgeFhdrkOUsJ5A3s0VLdiA0S83bclPiuc4eywTBH9OPe21GRJqSJ1/APV+VRakhRmZ
tPZDSdRgHETaCkHGzHJEwNpghb02O7AvPeVxTI2YguJkPuIVRiLmahFRSvsxi6ZbEn65BWwVyTzB
dC0MoALF4LINN2wAiCyhWcTiOvD1n/bogownrm/tkPe+xhdg7tt0evSH7q5I+2YbmpKgX8ffuUaJ
XDnVjNXYaM2eXaeBAFt/ykon3LuMWxNB9hgu2mej8cWBpcBELiWKr4J8xkAGMdkWsJq66jqWdyDa
4P6Z9COzOl3riRnuGHPAlgqGDPDZ6mYa8uRsYJJZXj8TOQoMbn3B6KOtH9VikHdDrwzRMtY5A7JP
zVJkE8x750Zr4/C6aCvjrJvVVWUeXOLcrmBrptuW+KjVBEzXLIz8yyh3tt58NXo92RJrtcDR2+xB
hb/GFK9Bo0wbTxF+d+z5+npEq+bgJpE49tcl0Uigh3mrg/ijVpRYFg+vpv1lZ+UgEtJZ/i97udcz
YwD4JDeBRhChKklND0N8tuBAA3me2HSS6nByexgbPh8KZL/3FzbGnw5OK4GSKwsc1vsXB0caKJO8
RDPS9p/9YEgQ37cwgl0ciFnxI6tDFJ3jj07YxyRaygK+/owQz8HLuoJLopMOMNJFGFv3sw4nnEB4
4V+B3BowrKBhewpc9YQhrVzXYn62g/lZhu6xD5xpY+fhZ21Iu9P7F/RmRcjNtFg+sbhXBpHDy0ru
bwWctggFOhGXmwnDfG+hgVxBN3lwS4BM7x/pj9tHViRUMh0pTP1yUTg7JVtVnxgqyF8zaLvrMVXk
qg/Q5rLeaveygY1ruk8dhLDFMP7sAMeb0jH/4ETeVq8JTBJCUQiwaWjKS2VMTdBlo5Hh7FUatoxW
b6hPYDaxEt9aReb32lHQovv2hFKKpBQiKybfOUY4vyw7BgM5z8+T4Kt3Crgag4SxrAP4AoLj74mU
Obqy7Y7KJdjNQvlSZR+U3P5QbYH6jBqN/T5dj8t9AqOaSY6clnqFtvBIFMreMkkOcK8/TenBxe6p
yf46FuRWf/D8/vDqI00RLEVp55ju5U5XG6YpbTU7pdJGDwy15RrJbksCrvGtivxbvVXPWfe5mO8B
F6kPdtnizQ54eWY6LFBJsXHBA75+T31LESiLXAxVu3UGSrbThLwpML4FdOEad/4x9s+2SR0fAX2m
wgc2zHIzunOyHt3QQDdf+TiZVobb3xnz/FHF/E9j0qvTu6j2+KHRO5B0Mq+17u16vv5dAwC9iAF5
uCvJa5zU9Siv4+Kj+vKfapGUXanIIPOyFpHk6xtTB9jlp1Cl1H7aB8P1b32zhb5eYDXAFYJSaa1R
INhZ2B/gUqDwDnQiLYeDFhPV9/4bYrwdTISB1Y1mJGIXHWXC63MhE0HoxCinXhNBUfQlXn2mSH/s
X/oJGCDM5W5Y4LMTcap4Kq0j5f6d1PytVhS3eXeTjy+4Tb+LDs14eB/Ww6Omxh+UcmguDPGW+TMy
KZKLjizTkuAdMKQBsN+AFJW+edHM6gH9tg+fM8T7RU2oyMKnof/1/lXKN6UBSMwoBhVvowkO1by4
4zOeImUrEhO6mBNLlcv6EvCGm9aPYyJv/Vpti6ZJd32SfoHG8ZWnsJCvsFJkVDwhmTwpyTRbGbOX
UggFSgPoWIeWX9R8zAjpQIHwl81z28gSssi20pY0cmf4YP8s3uzSuRCuwuFB8S90a18/Lpujpx1r
Ko+tLaXZCV7g7HIKQSIfRwANZVnid+9vSNTdFi3q0I66zjg+xo7JVCaJF3n/zpr22yEGFaZtKkqM
DM7EQr4+I8cismrooW+xIFne+kMBhtg2602Ta6RGCHXyq4UQz3d0tHD5ExE7TDUBv4NFijqxAaVV
EOwQJMMenPKwLeLPwgmJt03NwYtoVOx0OCKb0PHNE4CNe1GTMKTbLAz9iGoItpa4lS8t4tcTOHlq
bdbR7srNUEb6rRZtqtjtDpnveC3JEudMQelsXQvTRv1INEh31Tn616zVYS+EiuyzLthRmgXS2ysf
8Zf7nSiRZoNJA9Nsq/s3LO81+Mxy2qLKhxmAqvLQQ3RlSUkXWYvXpDk022ntahTNE3ZbdHagWnA2
MGOfZ+McSjf3/Mn9VgTDL1EEoBGhewwU847FPLq72XJeGJRQEmb3ApMt8RxjvyvIpIFDB9zLauC9
zRVkHigQ9blyBq/1hdgy6cYAzsTEgqVtPzV9dou7r4R3hTVKwVzfIab7xnhMCmBbY5ly8AMEdWTd
Kbe17uYCkySRSbnhVYPvvtjkOTfXnd49yjzMj9FodusW4wIR1/V5NIizB2HmyuF6dPovZh/VGzW0
kFiy1vd8qKlEq9/GiqE8sUbgo8hQV1lIfqfCW+Vrn/vUsD0ALAAt7OkqTwNIYhEc7nA6K1O7b0w/
ARHBHh3E0r1qkffYcXDQZV2fM7CIiAUMTCPFqqwEEEBCTvheh32LixNXx7hv+kTwloEBDOBcnyKl
fmV6J3ZKpdTpHKA+JC0d4hAaixtBiHFr/NWaDiuEeMX11H8ZJtC2Jc3vbWIhRMz66yjMym0ONBhu
KdgvUZ77ovHYo6frzALdrxekNtt7qr4lJMn8ISKl3huaKdiSzPyl10uq2dXXJsbRW5gqPsQAH8pj
Vrw0qobYTUqNXjn4+K0vQJHoj4qQqDn8Xppod0FvkRkYkCuhSSn38Y7Zvt+Likwtx0FaVTvI5Ntu
H/USIoJO/DLex6wb8FeQGM9u+tOc0qXXo72WRNdmYk87tnbsPjvNGyxEzby95zHQtK2SoadFxBtL
8wdcTkJT5wffGfdJ1f60C2JPtNj4HITimwiFhLMbTGwm6SDKlU1hyK0/qR774ADrZsuHnm2CMbT2
3Euc1jApyRJbwvSyR5RU4yYLGSqNZHyeDJUdyVdiY2ViTke9EMHMlOMxasdNbJOQW0xAyLUxU8eW
zOKphjM1Qmxp4Js4ltehzOddtL86CmRZ3Y1XBe/OLhrGaKEoYEFjdoVV9XXqkwC89JBcBchvlryF
gEhHZYvw0EXslQaVEitSZqwc8/Rr2s4bvRfcXxd7PuGk7samvnWIK/LcCztQx4hIxa6bb7Vs2MyW
D+6zchwPMrta+7FvUNYoX3IRDjuQV8YWJCQxyO095Qjr1ERwK3LMWCCKdbGJLFw/YYdILomimyEJ
T2hBdwg18IzbW0jnE1tb+E+zYT6PLYRzXRY7c+y9CCyH19ai3gMT7zYF/GPmLTLQB3qsK42Ek85R
8mYsUnrzenbfpE9hStJnmoZg8nuCkXo6z7uW0j61ArJnigSD08ToWmdGsM0o26w7lMVwzlzekWR4
CIkp2Gq4L1YYpnfgxfH0AEn0dBTg56HD5+p2Lvb+TKodyYwnTdeehighlAffHLtxSUKAo+8zRH30
4noQz2SKlnCJAsoS1339UwPwNwUvhQsOOJDkaftzRFrPVD8LpCVgSoLrfNSgdnT8vZHYjrL67pfg
Uk243MHsrLOObJiAVnaDSaotUXnM0A1XgSvhYn1zgKxsjB5ARpMQ5kRUwr1ZNpAjA+Gwn0NRbWuf
XJabfjT/qpXBKDmPEAEjt4D+3hpfgEpIPOaqO0e2OfAoLFhhblSeKKEvpjmjAiYublJnzH4UhX7n
9oCEAbBS3dB2ecWgZpDlUOmA2RJsF1jQTL5rPs669ePtCLbXKdBbxGYBIT+DYGlHdOS1mXun+YCw
s+fepptU9BrDg1LINkhf7Lr45Bp589VJ5/umaAiTyYt7rWZVb1bR42g0FRZRnRxM+t/AMBmsmtrs
PSul8I57QtuYvhns0rza2jHIxzHV4k9z56waGhPXegcVx1E9tamooNpAMNRuImVkm2G93AvDf2yG
7GS1fQ4BcKqpRxEHqKcz9J1Jbd5fcbxZyrmLbA5xMmVTfG2XKyDA1voc96SDxDLDlNtXcPSmz3ze
PZbudS67z+8f7+0+gQMiAqFTi1fCoojxeoED0gIPI0mau4EnvXKIb5XR9MUviOagNxatjSli4AR+
slqetDTM+/dP4M3ukePjPjElelqUc5dr14rYcD8BV8gdL7uD2etwW0JUML69GZvoHicyPLuiJ8la
THfvH/rNDm45tFqUntxtNF8XW6RKr+qkKLoRFkYWMTuvRYdBisvHbT4AXDDtLWG6H6xx3yxxOSj9
E1RMy3Fppby+30Egaouy8bijsgoQoSaVu7Qr8cFr9HYl/fswFv+h5+9Y9rIx+lsVBTVy0Okm75Gi
j7dhwQ29sQZ43ILDYCLCDh0EFIJLWpjWmNnXdUi6Bs5KfczkTT8Nu9a1P6q3/OHSLbm43wwDJTzW
jtfn1MiuacwmHHejpSzKc3G0pqj84/2H+tb2g/6FUQldpBKLMuDiBmt0mgjJScedXQ5XZu1/twVi
ExP8w3ok+OlBVmc4fg8i8C0PGPnNbEMvEqlh7LAopyu/HILdhH6WgjASGT+8FvO6bPPxEemdwOUZ
VLyc/sv7Z/2Hz566JC5kR1BKYX57fWvM0a+Gtga0X/OWj3TPVhEifjYC1Q9ZwMYptMz8oOj0hw8P
CTIuFGysOPwuZUphn7ANj8dhp820zZzoK0ATVG+dTZjhTs+fnRiRaL5w09+/VKkuL5YeImWBpXdv
sdqRl0OOzSpANwZWfnAliU8kPqDUIGFn8KTqZT1L6vO2kxMm8x7qMNLIl6oDPVXZ7nPK8oNojREN
L/DD6zgMIqjMYJDomeWnck4/NTOxFg5quifC2GDp1iyTM1ZOTKhmdGhit96OTXBiF+nfOjNgZ2Lr
LE3oz7wc60AATZcRMtHW6ACNZskJpYxCxSTGLQTqcROyUgd7AiU4hbPyBZTSaqTYpeViuikHKe+n
p5IG5qYJKBWyMQNb54NQmyCx7yiw4w8woRxpcFh2vq/kSoMysXM6vb7NW3I2i2a0tvBi2H/7jnz0
s2/w3OJ9GoDuSNqZpFUThIyWu0c29PJHDhmjmox9SgrHrRYA1bTxSa5q27hv8R5c6bVUV6YBw4uN
9U7UBoombI0tYV3nEi0fRf9wnydEqmsWGdWlySRJ/vE5QGF7GEG/s9j/UQqTgF3GjE3SAeXRYzHv
x4EKguhuo4l5OFeSYKJl7CxI6NRoNeUNWXCunTyZxDjDJOwMoKP9HWkJ5UHXs72b1OSYd3BwSgdQ
nr0vOzyghLUQyRK2d1Uy3XdVLs66NdyNktp24M5bpy71czoAtnV9tO0m9VIiGNnkAHD4YoWEQ8mi
hRxCfJpbYkdPG/tTC+qpCbtxWzunLIHcEcwAa3mOVdbIowpZCl+badnfB8I/BM0A6rBhWFIWTGQZ
9vcC7u+hROq6S2z+12SQOkbB9wHzc2vOdrqTOdzrCnzDPh/0XVRF8x7iLoaNSR2kBjiirA0vqjOH
HwpWWflg5dnsnwmU24qQXFJbdcWBAWudxjrY/DLu1/DSjhaArXUvw4KvY4Jn0pMrM/TJ0RlUxt9J
PC24Vm0YrUdpx2sZXjUJK+1wcv2DkQ6/YsuXJ4fEg1vHzoCmQ58k3gai4fykxfTdE6J1V3JmwxjU
4aewTec7TV73oCm3wPzZPEWV9lk+gC4cTn7ceHpC5gDw1FvYXv2GGKRqi9oBbXddPMdppXlqQGNu
DtOh49UeBrAl9oNIl7XDGPVgyQE+FwVxwaMgW4mitTSXYFIxfh+dVh6nQETXpO5sfFvQqVQOK8Se
GMEqsysP3nG9lSRU7G2/zLc+tkM99L/Q1j7IwaUa5JK2Z6WUCRyVhDu2xwB/rdTaJUPFpn8O2Ytk
DXrPKrjnG6ZYwnpiPabJNcQ+tilGeKJUcet2dnEbkbJVVATwUcfet7UOvzz3vb4dKcBHoI3rOGai
mHEWJcE032W1Tb4J9q4N5aAaNg28PTmYVyF8xWsEHGZMzES0iP99FCErWO6mV3+0pHijiRJ0nuDK
sI5zTRYXxsXsUaczecCDqnYwBvY0jEkFYrNDJlT80MXhurNqzEJO+N2fsis1R1BkB2O8RuLh6do2
gon7MOkWvnFht6s6HYqdQvi1jpJv9tAgpC8tNsFjUK9UQOthnvv56OfgiAxUVUwjLVmTNCgR4tG8
72oEUKAu6+g5ILnBjJW+RcfxUgXt1/fnkcvV23LRWL9QhaNAo254cdHA+TLIjx3sqsepY7IIM2BW
DRo9hOCUwKJBK9fRbNUfraze6Kc5MAZVi/+j5rrgAV7P1UmGRCmFaEiVoX8eahI4EbtkDDfTs3Do
06e+5rmjDbCWAlHVyIoQExprxdDj+Jqde9f3HwJmLsB4VF/1JmctmEX32NfI1LXbam8EwPiSPIfm
XxFv1JbNzrC/ur6Kj9BYoZbq05XZGUThxOQR4Zk0t3kuW2hkxCPkYapOhqgBtA+iWieaSncsMPNV
1KrwqjSeap8gGfCqPwmy+pkQ+upGpv5pgGSpevvFMdL+XNjueGUBE21rxo+ucry0Q0QZqGDaaeTU
rZvRvS8z27hWfXbf+fq4x8/rNWKJPhCEpvLNJMf/RdmZLceJdF37iohgJjktKKhJsyzLOiGkls08
k0xX/z/4P3ktOaz4Tro73N1CRUHmzr3XelbarKHagf7KJoWdN4ogdJgI8kUDBX9OON5G7lumLkg3
ZJ35rr0ip4PM6rr06iuDRPdUL2/1Lvo+2vX9YuGJaFodF35e7zu+gHtzrEkmRR+6gzAE7nVcLxFE
Z8K+TxW99pTO2lFaigzqBh642YE7GXwHd6+7glLTmS5niUn3zwzm1ajDxWDptcym9bBgTGGiEayk
LfI7zQRA4i5dls6cbqAYy6PbHVXFWwDPBqv4tZRMD/LU5WPVy5UxNndzzsfrCAu5siqyTioV/q/V
XG3Hy2Nu9ACOFfMbg1aVLjY159Q/rFEljv9+QT7OPixB9YsxEg20tpXbWzn+P0eAKkEjTQe6CYTd
RPtVIrhX2/FNyOQrq/3HV/H3lbD0w/NCLfJpAjjo7AI5nokgLtpfTC4VTo0syYTITbsfKlofqXwx
JP50vtkuuZWPJic3LOq/bWj/8+GI6RzbjEciMIai8AtgTu3A6M8B9IsuQt9RaUPqh8dlzqTluAr6
1Cahcl/aORgF9Fz9q4PHZ+eb0CFx2I6F9Byp3Ed7mSu6zGjjuQit2SK6SlZAi3SjvVkUwo1mcHWX
PLWvdTYW33AGG19OQeNNjvQr4NK7kIItlwBKpmCdp3aa/dXCtX3ff6oUdM6CRCNjmUWm8FEokKqZ
JdoGgUCKI4iAsJM+IlDOnf5eodO9ajP0QcmQ3Z2mZ8Wan22dbK08+kn63GUYiNT69+NpbqOTD78P
yyjSYWQjm6b1w2gFhA9eWWll6KbsV2eYlCtLBadfRcp4iNvm2ND+AjZc2Xu71m5Hs/+eOOXBaQn2
6DJrN6Tkk8QZtCyZzU99VM4HXWTki7XxQVcJi4bUlwfqQKFqWvOuGVgDRe7EV6aMKgi9WehUNNzM
0gqz2XyzykF47oLLS9t4wFP5QCj2adJrhhITaiG3ElWAgkOfbrcKBdXdpjReThAL32HHdk+kg341
vvz0lKPiRhNAu0D8dux/FDvr6dg3KkCwUJ8TvMMTWL6clbszrJIVkvzjFZwAWZSMkRLtyLHhaEQx
8YUVnJLUpoNGJtb4xfnN+vi2M0bFOk9fVTCi24bvf64rzLQnp180zgwiRgMXDXv4+pAP1YE5mGZr
oRIhdXfT6CRiU+ynkXKTeohcumiprwo4tVeLwUS2jH6R1XrdAa8LB+JuOatZNFV76yVDwXVIJhlY
Bck/mgkMly/EfbSHQUIeG49CLv31aNMJNTv55GxZXxaHsIUut4Nw7rbTONjhePyZZZw/IndjJ8/r
k7RH/dKNTU/nv8+Q/zW/Butaonh7Way+Duq2vaW8d3fSEVRCutw6wFOYqZt6C3nWDj9giDktu9cJ
PiUwrAnJaC6+ejE+vhdIAbfFDac109xP3JKWfzMZFiJiObosoi5+bmJ77S++xk+rAVehkOf4zQ5B
P/dD+UQ9p1ijVTro6OPnrswYJtnx/9k5vl3EMFEL66w8n6wIzIcYr2U1H0U18I65qCHUBGq+pt3E
OQTyyY03CO11oUxP/15dPvYYeELpfG1jZGtT1nzcH8SMszoqFDswa2I485bo6sk0g1rEbjio6r5Z
cQz++5Kf1rPtkixjcMGszY714Y4yNkwWOTh2MCF4nMyFI1HPUXICZAh/d//vi/1FZQG2h+7JZspH
wwRO6o/dPbfyhoYu8mTo0tiahHQPhS7Br9nr0UVmcJiq9VeTiNthNYtAknC+64gOCTtXvY8a+Cb/
/n3+orRAgQjpwrBtnqhP5ThFTaN20kjCzE7re076NQK4rsQdWnSMdRG79yCKz/ZkHswF7ht4Z8bI
XX8nm0I9TKND3lfaEALhTumx6Ubz0TFJHiizS9tG6s7s8xi5jKJ6q3C7Q+Vm4oExKlMkIlX4fsWu
m9zyMXLgJJY14j9rIQxlmznSnnmDxd9euoRKz5hQoPz7o3/uOAo+OiIgKi069u6nZ82GoExZkISl
Xr+1ljJtQmpyj9yWY1GjeHk/6EzqNea9ZX+2zaR5GmPO21KxrobVuTA1YSoi0IPm6EfzTEUmoFOY
ili7T9SkIpZbuys6kT3++xf/i/5tQ5FZwkQ4ovKSbiv9/xRRNOKsste2QI2WYSVIzzvM+163qSs4
BwSzhCoYNfNzBpOvd5ExleIb4+hv//41Ptap7Ce0hHmEUU4aOt3bP3+LIbfI5JnKPIzQzmg9XbDe
zY9iFV9c53fn98+CA+c/7gWKVGpU8VGYZK7xqJNSm4Vc8jq2ONYAfnoWtfZNsSZcPAU9GlDQO53B
UCNq4S8ueAAOoDvkypOfj3lgI3Nw8BUxPWda0lJMVhoJfM74qDCaxKCPLEhiOzc52dWZCnneVW7N
Ot1LhkqQczF7WVp93/6ejoFjMLjDSP8yIKHjodWSdGsR3P7f7y8duA15APeANfHP+1sWjlz5BjOE
aoSnazPx7K1zWjZd0r8v9BfvLTeY958VYAPdfOSpscjQwwQuHsbNMjzUM5ybeo+q9MaKjw6HvB3H
rMBY4QKkxGCRUFh3X6zBn5raPEtMO1R180pxIPkwzVJGS6aaDmzHrbtXa21pd+RvDQgtaJfI6VFp
icxFKYgL+4vP/mnD2a7MM6VjeqTG/ogWKtuol/STs3Ck/RPXiKdaB7mtZQODzzmxWll+6Rij76tI
DTWDOlvnN8rKB3eKXpLefdUUbLFxGoe28+U+rP3lHaP2t9HBoVSGPfKxZ0HiW2+qaJB7tXsoEva+
KIeonQJYFuldrS/hxhmhmS0B9MEUUEc/62FizwsJfAIXLTrsLx7LTwWIANXAcQliEG4pcDp/Ppbo
NcgbbcY0HIbplZyLS8n68+8v5S/fyR+X+LBHNm0FmbWdUiTRoXA01Jn9e2xtXlQ6MV/NUz5t/x8+
z/Z5/2cxRSCzpE5FbmQeN3ccaW45XeEDsOAAKT///bn+dinHsRma8heDxt+flwKVvCZW46Zha69X
IJdOFANP2lLSF20f/n2p3z/rw6LJnsauTjnKmNDa7vH/fKylx0kaadvHmuN9bGUoV9NfvdWbAf3c
/DZG2oCPqt0XrGs+poK+MsYL+z7p2oiXlO4wlnN2aQb312i8OSPuLBorJl5wHiqA4wAYaOMP1wMo
8B3MZ2Mnmx9sS1toOE+qGl2LEiS8kaiBPQ3kNpjtVWpk1+ZScIZtaOaY+crjuc5kuGO2Y83GohUJ
B8qt1kAipkMOI2ncf3Fbthfmw21hQUXlqrOq2vRX/rwtXdFBoRgQQbkloGRdw4xEXp3jHBQ2yV3k
sLL1SgK/wXBvbDptntqntWfYtc99JKRUka9y5MBYk5aASeDeKGfW5nITy5DiOTspetRSR6zSYwWf
48DOBqjFTntDLwmdk1h93VCfM2d4zbrsYZ7bGI0WslNDh7Gz7eZLXTz0Dt4dvNfOyEqU0eILIvgD
/74Tf1v06YVift6IBzwqH97jDaJJ6GTJwyiRutTDSG3XdD9IAu98IN2JL0dSt6RZ32SLwQcyCUJL
BDHA//49AOl9/ko2SBWGSZsijB7Mn19JW1toGLGqhSAD96OBg0AvMy2o1s1Fkr1YKx3sMoJ/DPfx
bVGz6bzydbjdrF21PMXjoln3Cfm8hoxOjg1OywHzkTXu4xjZ0xkRPchHM54Obk3fnD7tjabiD+A/
2Ihny7JnTJF7SmKe1Qxp6mBdnH6QYdlezxl00WFc9w2WeQShWC7qlnYtfR8vibbasO+CeDaG46Dk
obXqOAhN4lvovodggbvumRPHElSCD6Dn2gJgX9p+o0xnIxc5Qa1lfNYkbUlUsDN2RwxNCycfYgGT
PXX/cyWxMTTbWSTOTa8k5IZXpXI9oXLIRes48om9AbSij7fqJS/Xt9gAYj4CuZ4ysjmdPhaMNpI3
M0IJOWg6qucJBUM0vWpmhjVnUgnrIQHBWyUE+650XkjDILpnwjP5siGcd9R+6Z6sjwsO+DHohuJY
pPIhnjEt1NlUEWLNVKcmY5RoIUrlzcHUkb+Aqfoumf9TDfj+slrUwFLXlPpMbkEX76R/EZyU3BGC
+zzkzk/7BwfqH/lKUB8p1mTpOWegLoRcFUGlmxcnL8gCrfIZY5bRBF1h/zBTWKAlzhaUiL+zIV3N
j2a7D+ocL5yIWVQWIrYYgtE6bPqwIeAjHJYy9uI0Jz8UwfFaoxjtRpar+L/BVhGPn4Q5F57OjNbk
USFoFfZJJes3dzG+/265peb8zmQCDxnEnE7NjrwzyGus7gQL8V1J++PUi3touZAzBqJ1qAqHVXmH
M5MyPCLHmCjtldxw7ie5d9SzedadFiCXsPX7hzTKUl/LhyuIbOS11hPGSjP7jn8mgDgWeQVVQlCj
vaU/a424fwjVAXfBA0qlklhdQqid2e2MrTEJHCbCkwtHLN83IiJzYTHDlXqKaE5TRxeGdKxXIGkU
xXNLRoofWySEEqzESIR4tcmc0v1aqE9DXoUi6Xs/ytrVt2z+GDjCCV6ZASIMLWDZulfWwjTOhsdT
EGTqmA4qL6eXgMoE+sN5/uXg29y7Fo9xGTtXpM7jlAGu0IjsYRnah7wbXokMY25tl/eWqcwn2Tpd
kDXKZS7uoHom74qWXjsYfnaTsLP7qa7P3WL2576veXQRF6I6yJsryXzYm4d168LWRjibU+v1pWqG
rUlBa6vXZV8a+7l2l3ChuRymUV4G7fqs2ekbWTWK7O+owt/afAtIF8gIJqIlI75MOuiHKevfueMp
AzI+e2R0Domj8ht0Adw9cHd369i14WJ1rWezamEXbr41PFv0KQEnqxaZtjhrXzvZ9oDgMSqhRHR3
dEGCyoo0r5xOnM6dYzPfO5HWeK72qFgVAB4EwUaa5UfM9h4jXOR4xobpifUHDkriALmAFqfSOTvO
DycxJKwHS0iaMG9GhAbFVu9UTCxXqb2S1pYbh9HdjUYzXNlduq/zagyGjpmtVDrp265i7egHaf//
ZFM5mCAwJTNWxuQdj2zPK9pGXXKKmgXY5Ub8QOwNPEilUTE0yi5DxLCrHY15vatfi9E+q0Wq79Zi
JXmT79RjjOJhNq4PY0yeRf5utfatIobT0D8Xwj1Rq457pB06qEB6D4rLgxrlXmS11A81WDkNIUWX
IRPXjJXJsTXepu2DEo/rwcKZaZHwtF/TTt+jtcie0TK0vuPuSld90UbC7nNWDx+qkE/Cy3sOuHXX
JMW+oKuISXU/oKnint7FRK+njIBOsejXg+7+cIzkMIgS82tF/RP1g2duMFB9waRL2u/NDOPXMKZn
QiRImXb4KtSqPmjphEBYEDqb87O0TDnLUmVwjl6kJzQylQoUs7pFkb4Q8jYzbCtzOuICwZyDDynV
LDaas4mD13c2ea+h5k+N1vj5EO3JqCrxqRBwNan2bpzwLOqy6kN9sCTWzcesS+5dplooXRIvShRS
GeTWplFx6g7ymEHLOLbWUcOPOkXvbmpcVfXwk8CiAVEx/QNzdm9FlXiO3OwyxAiTWeeKMBuSoLTy
dj+ZA0LLcqeg0wd+2OArlYDIa8iLZOREWLQ9l3Vg52TFcRkUwGKEMW5wRhQ2jQfAiwMgro+p8wZC
zka9x5tSYM9oM1NgHrHQBDB5sSrjwQUUxj0lcnMkZ5A6Ez8jBbTO4Gg5tWWdXSeaM3pkSFqBjPaW
q+C1WOWdkdRasJbMEZpS/y5j+YN02p7tlZ1+bdigUrkGY1uTeterPrfNU5zh1tHcQ69H0tuWJMgN
OfLsdxgjL3Ec39mYH0998YZM4qVmSuObinXdl/qlzVR+f0EghJYJT6zX7VLsnTYj9key8afOvHKa
dL4Zek8WdGXKc+c6QLUK8rTV5qFDHuSJjgS1iI2AhxllR81bZSntqwQhbKvyzrb1y1zlVaBq6Snv
bdXHarBCp4rvoKn6MkFjTWQwYlhOZ2TJ6bY3MzxkdAyBQJEiJs7UcG9VxfxeTw5cdtQWTd8ihFUc
rPrazeqQGVTYCw9f1l5sibU9tXNgsxDVvGLqYq9Xm2fS6xFGl+7torXBgntpV1k1YnbsU7Fyq0zU
A2Q6gRVLKT4a2/xG+GFFSBC4LmVFzb1FliXy4BjdXuTD7bTCPShtp8NQbJPDNlA9LPRv6NqAnFiP
+FmoxZmYiCwma7pIe2T6FbCzJL2yUvXFcCvbSxQ93yEvofmE+zI24sNkU7bO2dj4JGLwX4MP8FoD
V3RUX41E7dBLplUFC2Hd1frAkJ3+o2cneKVYSLRgqBI9BCHXpeVOzR1URjF2EVWSapZPP82kTzy3
U39lNaUc7GOUO7rJXra+92WJK5DnjtcQj44aXxzlWjrFA5kgDDgF/moVYflA8rwnzQGlwJSsvlbF
hGWp+k3Xs08oFIGeZky3ql332LN5n6MKt59O0auwuu6HzDpHuF5YClFkgwsdr8rVnD2Qy9dUPbWf
IvDwDERwaocoimTtAbwdk6WYlpdMFMTiCEAsax0DscjEN8Szk8TFTmFQFdYiui1LJw1Ely4e8AbK
AWsFZ1CYuIhNyXrD8Q4k3klp1aDHQRLQIQwTuMFEAtc/RLOZZcRE7RuzrtrTnhSk3dzZtyaS9lgC
8Wg5M2E5MEsPHZFJWFeqH8o+OkDfTB8yo7/XVkfBQpW/Y1Cn8hSM9sk+obkSbcPhwozPg+U580xY
eaIrZKfYqAAS9Ij9MKp7SJAY5LJmNyh7NqW1heTnUmcjSzdzfxbKGOLZpbbjGdplhb4c4qKazoXG
CSvXNS+vlKt07quDTFftiwOXvnUt/jx6mpuKFi6PTYOLSdGf5xx+YoUKUI0CPc/eI20J9Gw7NkjT
9eQAY4qurb9AZNpzU44czfWgndqVuz+wEW7bSZO3HiyEjIOxPh4W5Ip0fxqm9Gl/n5D/titeYAIN
vsLD9sW5+S+HNE7M2PtowOJY/9ROSDs7TwqaBgFF/OvQ1i8b86c23XzXAHQ70rF5nqf/qtx2fOQY
M0XGZJJe0dHRd4vZt1PyhAuYprBUz3nifiW//9SUoj9GIgQqBmAg9PM+dFaiZeZV2OpstzVupo6e
7mwo/RffoPGpS+mqDKXYnWAN08H56JjeHB/SaVBdQklbdignG8KA42vGM80jhL/XWMNhpEuX+WbZ
uSdlIVM5mgewD0t2cMtWYmQZjBvsiJU3Azzdk0jyIsbJOjAsLDjcTQ22QqlSexfVnSM6EPrufIyT
xiHrkng8/IWEieFo2smBOL7dpBksfKIYHtzRvYBPTZ8sEqZpiV9DmubpjtRX3S3kNQFMXyg5Pk2T
uRfMBkEGmtyPT72slYDDKhfECg6Nm+zyPEXNQw/eRgzKPzTVboife238ytn5l8siPUCEzNCKEehH
lXg/N84oqiUJ16JO0YZIBESDLcJJb5IwGWHQtHV8Y6Rfzl0/v74kOpgExIDG2whm+odW7Oxk6zwQ
xAgltyTSo2NSVA3FfDHGhZGQmZ2XqHX2DUGNZin+i/rsieOC9GKjmHeIEXWvEykoi2g5JWA9oJis
497thU1z/a40sFyRcWgdO2TTvMBf9tc/9b34rZkXs/jolooG58MLoosWWJOK39JAdYGOOT4jAlAO
AmnGvlCxFzcuO9JIivGS2yfTiKkk2XrH5hEZfn501Gn0VEpUhJTCPhgsuLgwf5pVFB37Vh1Pfbns
0E0Vx0nP73BfcoTR02lnRN+YbKrU6rwwszafqoGYPlNJkP1MHNkTxdv0wFBcsn1etS/KjKwqMbvX
3o64+ho5flIqrxLezKVVOLyQelLtDHt1wLN3KLVnNATo/ooDjI3xYDfwwTi2yeOYPQ9xV5zzvHf8
dJwzLx6Ti6HXyhVolZtRcgKDaXSOHaGEq+WSjltO0w4lOG8Zm+GOcuq/lAO4V5fOO/HF1ygqRvTO
pJo1uk3eriqPTbRpiGX7nz21DDjz8bmG9hOiZwiLRf9eri5WeWcZT6tDH9ZO51AjV+2QFdd5+kgS
pEE4W8txvpv9fzfV7E89tW2eARRdCEB/RKl86P7OTKO0RSR2YJGb7C3LQgq53by4GR1VVonHgg3u
pAkkf0mEWbXqiRJTdGW5ZwS3X2g3EDsrda9atJxg2P2QmidVqX8M2Pl29vhYqZSEjoV92MqYTRmg
jw5AOciJm33AMu7ZmGe6dxrHx3k2jMvI3qxhmjuvrTbuRm0a/LHFo1xIsZx0LV5CZYo4yOYcmJyK
CDWTe9VvLblaZyUzYNXnlXk0WsL22lj3tBbcx6pA9JnoK5gpDieqXGcvRPqtm6yXAXfo3pBDz3E5
srCoIQlk4CeD1J5fZ6XvLhjESDATj+2UFLs2cjZf/SDP0xRFwb+/i9/k9D/2fUye20gLcDnfxSfK
zDQ0HBxNvotWWTLcPOty1Vtj6jtDoTG4HIZzskQP5TA6rGLtctIAVlXaZJ1FV1nnVbpPGIJOaBIO
S4FQE1IPY8wIWftqz845TXQC3JT+2CN7PdCDPJJQllxcY7D9cSUce8ky+7rpudv//lyfN0MiKlBp
2HhQkBR9HDAMTOnUtWntIBnMCnDj+kbrhVa4QNqaNPlOHclsBmlN+mi8qF91jT/WUpsLy4JuiJZ4
G3J8mIAbyBGKecXLuRRwIIsplLl6nIht9LW5uWzksi/eqM8vFBeEJeCiFnBUpDd/Fm9RSztkKbig
LJwqUKq0uabNA67H4mgrLO30FSP1rxd0gIuRbQOg5WPWS14Jwxwm1ERo/47CoO1bjuayM4iTaMfW
ZNZHV+Xf3yg/4fNttVD8brq+LV/rI5ilTi19KCPDDgpbT+h44zXYfB1Lm4tDn432NcbQaVM3rc56
w/l6JF4Wc7do4u8qI1CcCuI/Xjb86eSJYyEt1nNBGbFLVEzJACxgfdpZ3l6stXnTGsSdk6o3l3ww
LHqWVYU5vvk+6OZVwYHhNtfV+hQRfxY1GgriFmoAcAaQgaN7LTiUlV08+odxSyGbEF/5qo7nSakG
VDX4Sr1Jq95ZfImFNpXRF06aegWNAgLG9W5XqDNHK2wVRk6povN27vTBvKskNMBacNCyy3avK+3D
yA0HpCdVH1SUpP0ij6ldaujqAWM1sgYF5ky3xvaXOkIPUzU6E1h0i06Ny4J9g46cfez0iV88VaBD
KBVy6CK+WfIYLwhiCScru0en6V6ZzkMy1RNIcX2vh1ZLlaOa73FkaA+4fhm7ja5yyA6E6N70Wn1p
dEuGRdIXNOBd62oZXVyAC401bt7NPDcUG7mW7DbD3fl3jTSSjIptWHOC31XatBrRPqllRzsP6Yqz
jnUwMGvK48xGdV1exKwNXuZQL/R1c1kMaqoKKIs3NExmG9w/0VSrgUjudEmjUzEG01tpLnp9N93q
hvTbvDkzOSFNd6uY6j79oejMpZt+ivb0vRhJEEaLYvSizs6t0i8mWDA1O6Ux2lAaCSwmy5Yya9Dy
mnDq78dCfVSt+HmB7bpn1HgDXeK/2vjlYCy7aHlre2uJdAfqc9waDBJNmtNp7JDholdBRhwcbYGW
LOlce7QqBm/oyYyD22fhmvEDhyqndYHyN7QqO0xWOyfzPb3YXaQGCjGuXsLQ20NamV4L82peO/uA
JP9WSnO5agsej555J22gfS8ZicJvoUTKXS2YRkMJkrSYAiMysW1bVCgj7H/Odc8RqvsjDYjHLqu1
Y1Ty/bR6WOR2i0rRiM+L/CadHjdc3ox+4aRbsLB4WsDjn3FwRb6e0gzuWvoZv9O8q2UyQj2t3tQk
v9X6OXrMH+kJ9JNnR5MVri1NZEHpprc9jiXU5+dWoTsokuouBWvtFVVV3iKnRWaspIVJZuc6e2li
Tb4TJ6av4mwYa4rUuijLK2vqLqkLrgAbgn1COzqRwWCcrMT4yZ9EV4o2sVgIrwETS7pF4YbgPmhz
4W30m5GDQdnU8mowVr8wxm/pTG97rMRPKXXnHkoK8cfqeSZc+5BUjxqOrHNJX/z3iyQGwDgkEGqQ
K90hqI1VCevMoKLD5elFnfMordU+DLWC59tesCim9YxDn+5zwTnLty3QkrnJkLAcmUwUyTnnQtem
2R4S5o/8GDoVi64Qbry5yetSvaupNnzHyourtOxP6PrUJ8V2XpyVSLca/atvzLG9MzpgGG6ZaN8S
O2y25le11DZZYewPdWmiG0m5vEG20X5oB2PfDvFto472HvbXfbGAEBQKDlbu2HOazhRiZdIETFd8
oSeZvxbKJedwHbb53inJDUpWqubK0o5pz4E3SmMtjNf8oEtH2XUaOA6l8FK1uAesuV+yqDpXIznR
iYuRpJjWYb+kgEMM8xhlmunHpVoHWuHyfqQzBr+5BNSQAbWNcf3nmsTeb9qnhbYg4uRU3Rv5CpPe
NK/qbSJJzgB1PooZTK9hg2+EVNT1Gft569Ea4KAzcviVsX1vVZsRtMQoUy6s2Xpr7Dp6nY0Kimem
YTUtWPPgTpEpadJF0B3Ln/DyPaeYrjXwLcwXShDvq07IBgG5OIYf4cMJbzb7BwgINEXJDKyEqXh0
lUo6sMeOmPlwe79IDUFHNGQABc2ZJyi1lKMxa+YN4VMhQBMgT/l8u2C36O12PGPbmfk8XtNJ87Zt
6+RuqfNrK3/WMl0/rnMZ1rNV7ubeBdRYjzgHyIBiVCsDNSDfufAZv9K9aZb3qMHVhWQy84sZrOtD
hbT2iWELEb+CEWZJpzKJHmqzU14te9djeGAsNYIqajrAnVb6pGroXiKC1uLJDEqnd/aoqPwiVcd9
glKHPzb4/q34AcYk6M2iJctdtu8rZ7F9y3R7n7XZZcRUh6WrIDJCWV7ZmdSnIlq8Im/UADzQ4k2L
6TA/masN/0rIw1oku6LruEbaXgyNM2vC9xSIVftmF/2PngTlrrtd9LX1zUohu6sdQmtAbZ0DF7r0
a3IZG+sOTbrAh8fivohqTy2qslbFb6WuVoE+T7Ev7Lb0EvlSm0Z76EDo7FYV1MY6PItyJJyET5Rr
LexOnsrfJ+elZCNqRC52y0gwdwMYRjOHd721cAiWPNK2M5MuFgd57gZYS+OAeU67ixRcXQrTzQyl
5pXpVO55yoTP0J9zw8INXMiSI/mcE3kf0d9cC+1emUjTi/Kq8EWkWn5UV8UeXGRbPNps5MGSUCAV
0BE4KO0BilmHRhGrlxXqg5kXD+ZKQF2qZSSX4ETdpTQQ2N9ZcOuSnsD6q/g54YO+bh37ebHzt4Uh
5n9sK08u7u1vpFrt0GLgJcvc71laa6G9Ut+4ZYeodtHKu47nGCmfygPesG3g1/BtibWyWqKOQfp/
9UYFqav+mb5wdMdQRl6D3SKsRAQxgpW7JbFPUN9Nf6yLbl+g6dpkfh0g4A6xXTmGwl0tv4Rkytyd
gbOblPIW8C9WLJLpWdSU8ZK03QU/ZekD8/cLIH6hPWJYFWNPe3WVww2aAveczUztFas/JvTP/KFp
yb165pm2jn03L2hm7YfJBGWV1MZyO3V37vCmFaRca45zLZP4Jisb+/VunpbkpUpvuwYEL6Yz66wu
2ftouc8tHeZam0Zm8o2nzfLQwXi7MAw/oiGAVVChx+B9IPAbG/oOtuyKh8dWQmw9t7Y6WZchbr4L
cerQgfo8swNyk6rw5pH7jbXYOPetvPScij3mUXUAcuk+i5BG1fZtFY0X3SZ4Ja6s7AV0nuzMvZiI
RylhV+3yts0AjWlwlxbC6gHtogA7sY7pB6ulLW1tWUvdmN8aznQm+HeGdzJA3J1z373pZ2Q3KYPR
85LmTNI49ilJgo+WmATfIJ2lQnZ8n9ForIU9Mwmj4Kza5sAaqu/QPvlyepTSiB8kpsLf6zkD+ipo
yFPF+Ba6jeR1p5wS0rmnP/RIIrzfdU7v5SS37fTZ8BwDRyTY6JDpwbivVLFDtOT4EI9S8M8FQoto
2dE1X8r0SjGyH0ZJMcrjTFQiAF4dMfVFBVkMm9t3Wna+YZ3YS2zBXID1QpsKHQA1TKZe5JeCxwuo
AEb02dae8qmbz7ZVsWi7G2+qcux9kVXPTIcZ28QunRriivxsNshXiqLDnPbNdU+Q+SHv6zezLB7Z
7h/Wqpr8LmcT6nKWL8a935a+OcS0a4AKViyjufHA3xdv7M1dZUttV6SEmSs6ocZZO2GINIxTv3zf
Su6sosqrp+gxWmWPO5ph7JCYP+vGfTKnJpw0MloS9OS3pWR6lzOuaPQoO8e8roXXtEUVamV5xnN3
hdL0jaRzIomNFvs4zWTfNDDV52uZAlDvR//3opkY3Bqz/lFOyc95tRz8keMS5JrrucaE7ES3KMuM
R7foz4XkUS0meikTNSo1x5k+9pFQpvFIm74Q/V4r+6PTuODTJL3TeP1uZejVmNjDkJDxs1Y/TH1M
8ErB+MUwCN8yQNcEawwQXck0JCMVsmOSOKi20Ad2gzbAXmIAXiTXSwMtcykWUNEbjcS0aue0JvZj
Lq02rFe7ucTTsgGVfthVn1zbSPtOozQ4BtWUtlbf/opt+3aJpLUfOHvv5ia3Kct/bnKCcOlx9Bcy
VjmRDOMRxo6y+/09p9NA6BMqpnwr6eKS/1vKUx8hx6g6CM3dOMCv6m+NCDLd2E5fSFQ/y+doO1h0
QDAPCFPF+PNnQ8AeM05wibV1ddIHtzCe7Q7agJn1exFNyCrc+BnKuuvDHCoTUaEpaL6YyTAW+HRc
hzxCN4J6U6CO/6gn7Us9rrGSqgHHa4oaMyEzdEUxMFnGtCcebTwMOkD20SS7WdtE6tNitc8Rj1er
7tXBJT61KOiMJqXB2Fx/KvXC8CMjiQ+ZBJ7WJS+QWq8I2kn/H2Vnthw3kmXbX0nLd1RjHq511UME
AjGTwUEkpRcYJVKOeXLMX38XlNXdEplGdZtVpZmMEhED4O7nnL3Xvmmy6SaqcGUzs4qCLrmqm9K9
VUPivkPiUBQtMW6IYXvVHBGYNWlfK1vEqximV+MO+vcJa77I8uTBzscHtegQdOnGcBtXcbmnjyi2
nOn3apt1t5ZUvmWGJ/dJL5+qMExvDb37XIhT0jf9ox6i7MkA526Q4hmBqWZpUOvF7Ht4mHdAWr1P
DL1T/15EtY1XIGOLgkXiVYW6mtvUpOa3zo0b9cd0sBAbuNUOwKbnD8kgUUOJcU2iACqxEdmQsEIo
BCEUOGbvp0jWzpXuLkJkkkmdsmRzU8fK74dhOpbminaUcsqKZMbZcg/Ruj7mDMbxaYTbwUv56O3k
uyG5/2NlutKZnfi65BTQVvZDJstHDHNXklr5Jp2n/ewlN6o5y0tXRHvPiFg63O5Oj/QpaAfqGV1p
rzQrzvfkYQjmBmkSZE4oAjmideyrfN7Kpjd9i72dwwE4LKAXg00bCbPBppidQKEt/pDn49UQik2T
94VPuPa4mYCAcytHQVgpTx0lwnpkXgnHwb6HI8IJr5GfSaoz9hhbPhOAA0mvn8zNUDKF0osBKJha
IY2Md4aZhVvL7Nq1VdN/TTqGUxSQ5ojLm17LdGPrubJnsr7JPsU8qffW5Ghr/WvZiPhxRHJxHSnj
tw5yFt0qehAzWZNoPMp1ZOmPRd9lJ00fjABJRH20F/mZNXOUa9gYdiwqxXHW7GkPJS76a02NdYuS
SQw302xfFxbPgB2ynA5MgmdTSqoDdLaeolhb1JAEoHE/GS1EeUX2xZU13mjDuSn6YdvD5Ai8Vpl2
iciLte3SBa9KQ5yKST8R66td165GLkSnPGjNWB3Q9Ohrp4Cv/nGj7n3rlTknBAUGG6qzPP2/rj2l
YxYU5RHS0n6rNyMi0LkqfKdpOfiFWxsVh6mSilc8f3zZv2GO4ToC2/Cj86q/g1MJE/g4zMY5SFw1
XMfYNXCGPlvGDJsPMLGK034ayPKbteukpDz8+PLv1PNL4Bb0Bp2tDbne29Gfq3LiijP6raXq0qnP
25eUnvu6HcoCJMF0//HV3gvolxg4Oq8GYz/W0Lf66EqVibQznTgYZWR5NHo3qDh5Ici4apQSJdmA
Dqkxbm0c40dtCh9bD7YA07VxNVpVtZkbNdqkA3oYEh2SVaWh5ColXSdFJbhM9CoSb3Nk/s/+3U7x
tWGlwyFzte08Rv3GNkmGoP3CoBA1TTDG4phClkHEN9+YnFzsilo28yp4oWOH/LnbZ3PDqUCpLfoX
9jMhfhWKLe5rPp+Ym3v4/PHn8xfx7Ne5Bnptb3FmYVBB0LXcpT85DDJG2wJPH+LeMVSP7uisizJG
2UQS41XvazERZdBTvXVsKM/kAqAbI1dqPXSEPMLxs7lVO3+Y3HENdPFHeMF1nb+GIpbrIUeA3HUx
/MwmDzqD27oKb9sUqYw56S8Ydr4TFE1+AU0/dPezdqLSvW+0drwHjNQELupiv7Ossz5a5mcJmn5d
VD2/PoFYU6F+KxDurdA2f5Fl0j3KsxMDMow8q9yHZDz4UnGOTT0/AM5JLuOi1cEJQ+89V8LTRISF
P5g8fOD3ULc4Vf2oD8Cb4AVnhPfp42403eHQmM8z1FywoKn2ZFpMtxqt686ilzan9ALqRl9ehtFL
r0BU0mqp6/hAnII/gbZDhsea1vVat7fa/HaqRONXqSm22WCiD8rqZtubTOyshlQKJwRqI1vw14Nb
X+ay1dZaL79YGTyLvMjvTHvsrhDShKsap+DWpWM4OxGNY/1o1ezRQ+aQ/RjPRJrknJEp9U66jvRH
w/jNJrlGX/uk5eaw99D9bQwwPMiS/FixRKBHdnMwY+sY0/3fQkzmu+zSA9ID65JU2kExxnLfY8JP
nLA4GGjZyf6wmAa448UhXRiXhe7tpy4EJ0YEg982uQE8kySe0jAVn3MlKFm+uMRN5d6OHHeT+gVj
lx39fsX32vI5TDx3lRXqcICEpJ1iUcDPyaKHnj78MVLa8DABzaUWre+4lacHyiv6C7nxrQDeeoQQ
TKPaUA/WnF7QpF6LtnJ3bJD5arC0buPpML76bFrbZemsgZ/7k22V97PRHDm9l22bnBy3e4LagKi+
sFq/nHrG5EZr7ca6dcn8RpDeWVeFHSP8so4pWtygjlXIzCM0CaUYUP0X1rlU0juRlQYKqF4j4Fjc
DXR+rbn0Vrod3QzlRMJHbrzEYIjWTgkeZjpOZNYDGaaBqTCXyRkYbn/zgL+XDJCuAJ8Iu5fK1Ovt
yMuUIorbSmCVrKaT7NsKr1BRHFH0RGZ8TaoFwLMSc14mHtQUVKkThvlvRCZ/AfR+XWQQW7h4P3/4
pbW3VtfESmxwbjmwWjNSCB7VhR9747ZbMvpcvUDXmZsIeptyDXicJsbM0IB7qjBGuicchrSCY2u9
HQAtlNZ3WhXWLofpTdLzeCa5Rh9Rs0OqTDG8IJccU2TTEvmYO0pyMpAqZK61shXyHUek+2Chy3pT
qs54ZdBXB+pzQhoqoP/QxgtpA6zr5iJi+zoRmrrv6eI26YCpyIW8ntQVYU7mTelZNEGz29rCNI2P
1CF9zr0mA8vcm4px7meHeZSo0R1a96MzHUC03LL60zgfaCQV7Xe8F/PBQHGUCwIUUWDfQvaNdjP8
/pXeDK/0YYOpjuhfkFIwzRbiq042eBZwx8IzSoCp1Xdhr994otBPmek+kl3RoIHupj3u9xNH7OsI
SmUwiuhGXZwQDhPISFMmH/NngzTdenLHgdZIkVtrW+8ZMIBbx7Kl3w2aom4ioaLyHhCG97ic1Do6
EO6YB5HyW+f+3wiysAth3ISNgotTfcvZcB1aKhIBdpAnCEPzMCRhitEv1nEwcpbYZSmazK7mdaZt
8qoUhDjFs0+bCQUm1XX/WAsk5ZpFv7HEaQTPdtVgtVrbrB8Qy5Wt1SM4TEjH8vJPDcr9MSn9ziRR
OuxfVT21ViIUdy5q9rTSg05Kgsi62Fqpo/J1kNySy9JsZJ+QGorfnIZ06/3zibJOV8mdhupHaOsb
z6xa9LTZcn2ElFaxcLcGUskipAoH+6cTVYGkEaOJ04X1xqhxfRQsJS4txcCEKe4zboW1ZVLQ2/Qf
6rFpbyEqX3cW4K+mzNn2vK2r1RgLSKTeaV7f7/rEGTj10R9sKyBMI3rnlS7HbalED95ULlRUleBK
fV5Aji0PoGsduqEt9zOSrZVlQPSA4rtLR9ipJmPXsGiLK9sug72h2Oq6WGK/ypaEmikd8z0DtHLj
NPMn9rx+b2YlK11K9FTzPDXjLpy6p3HE2VKb2cnR9OoqCbFEJYni7JOuxKmsAzdTMlLTXFuWGDtJ
SJJ2iZquSeKNBSPQ0+abvvbaZXLJiUwhNQxojRHIHC6lg9IMm4fi3MMNOjWVg+jEnqogZUfLUPFd
w+HeqbpxQH0zoOJYkNZ0p/eF096UlieRMxf5xuPeXNPjRXSTKIy4DeM6KyPaj2pBL82lZimQ6eck
g4cHaIYQL0kb2SVwlGstzQ819h7cD+rZWGjwU2VtBVYY6nKTQYmZ7AnCpVsYNc+97F8iI8ugWZln
JWzaXXjrFi1yKz2qkFmdIlXkFwOb6VWf9uthUYhYTAB8LULl09S8Ybej3a8JwtUNhDzexPFdFCAZ
s7KWHOu1Eb6y/TVJoeolYjgNi1DLi0vdtxFfSRMha72Y2+yI4YV8ahaoIfIUc8ssVJuLeN0m/EcX
AN8wZ2Iei75EoQvWcOqDJL5gX46uPGti1Z29dsNJor0jfv5Q5Lj0OS4c24IBztil0dkrn/kiTPoD
o7VLinGPoIa7tGLWwfdongZjXsfDxFypcrrNbA8PtueHoWEe9ArGHM1mE19YoHVev67MKT4tDLI0
gdysOOk67u14r5pKMCI08hWlSulPh5dBBx6peDU1cJio4K7hz8Sd/pB2erOfyGmAX2bs9cw+R1CR
t0VoPpShxrQJZe+6jUHHO268ZVBNcJfLQKZ2woxKklysCdf3miEllGt4exxquAFC21zsgdql9PhY
5IyPyXLifQZ+J5BT+ZUBZbb2Bg/kXEHMZOOdK5hBJK3baAvJOMvz6PugqhfPHZ+ENT9Og7MfuomE
9Xx+QTfJgVcXd433POnxudWi4pNldHdOoucHM8NNkjeNfhjwLWicpChrTqPOUEwxIFoMa6l37EoU
HR8fN97rXdAh0B6luFvW8reKnky1RlWXsPOjXh8omdjtCxuaT21EMJMyuvPME36jInovJmX7sEmZ
oaKFtvZWY4NRIG3wso1YLqlekGdtOUCua08hLPIsBgdTrzqePn6ffyPNg/5C4rcGds3W3wEHGsMO
w8ZrBgh0rb7LBOAzG5aeOBIBCEjWSj8pIHFd+EQb6amrFnfKKnKmZNV4SNXoc2xNbX7kd2Qs9zyz
05wwE0CJiSjM9KUnPquS6Yqyi0J728oWsJ3Trqq8XeczihsUMbTm73I7f04Vb22LfF2OxXOdOSr4
5PBCy27GNsffRPPwyWI+iwy5OaL6fx7nKZCpA8kPVw1aP3wDFcNYou6p1gpxrSfhpUXuty3y1CWS
0YQ0NWjAkPWRcyyepSltW6YHsPwrOhgBtzohnLL06+6O878aiHhmaTCUmUyfr/gIot8InP7mHgO+
A7nAQ8iFHO5N3yQdgWgjHRyCJJe72cvO4ejFgQbLujeTwm/G/jdf9jvaz9KuUNGKc2cbKlyoN3t0
TWpb0rkQPrOknEgobpCNm6brC1XZx2ZKFGeVaGubc4dV6zSe2vUgovmQiIQdVd19fOtZ+pt+8Y9X
YwF24hmjNfJDqfhTxR7VVgOYr68Dep/1qo+Rss76qxdqL04SH5QCw5xdY+U3Ki3acqMKXPHutei9
Dk2CfO5Z5NbkgjbKUxo231JUi201IBSOrFtsYhuRNdGWFf5S5NUjezPDVU2hNw7MNUvqVzean9pI
RwDhlMe0RWPrGOiGHBOaW5M+qXH5nEaFsVYf7Toy0S0SIKTK+Mli1SSTFr1WTWBn3pF83u5zvX1R
XfMlksm9O0dyTYjGIdXQFXz8mb1tOr39yN40OfI+bGnRQisdF3MLMzHJ4pSKC3qA3zVUlnvh51Ln
x6WWNCgLCNVysPu1nwIkjqW1KOogEs43nI/rNnT4eJZdobddNk+2EVyTyqbrsY4OSGU/fqvLW3l7
fTweC9WD4z3Cw1+vLzE8e3Ms6oDpLwRx4NsLo/g5V4wbtC7cL4xj2lDc26DbPr7y8s7eXBkdA+4N
nk2Osz/u25/uS4IXazC0TRlA/QDkLtU9aSRohwjh/fhC2t+8RxPPgmp4tPZczV3O1D9diQTUBnxj
XQZ5Xl/XzfRJL5PPpYVhRY1t8lyNdl1XdbfFTausGHu0C+o8nEvMGd4VtHG/nkAYZnhYj4W0Lg7D
oYWcOv1mY9L/5hNB8oneVKXkRVjzRt9a4TThvkNpajvyopMKYqJg8b2k2bnFCNLYVJsTLJGVhtKG
Op2Ap4zRjZUDtiZM8POouNMefOVGpbXEW/nKsGBGU5EOmG8IIjf0m0agkZSJGPckv5um9pvy5N0n
TT2i8n8IE2zrruu+uZubIqtE63G6I9Zd27R29iKKBeNa2odRxLkPV4m+SpSblxk42cVNIoqsJeos
2urWc57i7hB5be90J9KvmXNqpMEzZR37394Tb3eF5ZUuEWyIbfA3aW8JQOSW1SrLf0/4N50gaZUr
dbLMQEN/vl4saOlwGdOGZN/ukXbLHkmBvQUtgW4OxjwdV7TleWFrK4JeRjs8fHzHvlXk/vXiSBQh
XIAI9LcPZYXxoQ0hcUNtIdcaVjaYhbF//Pgi74aZP74oKuklbQ/V79svC8FrkhLkDnF34RG7Y/cy
hQAoozy8yDR6bS1lW9GiFjB5B3PpEtbjb45/72YLy0vQLFZ823Zhs7w9i2kxFkXWxC6wGbveeB3g
fM/F7luFZMaaMuPU4VzilgZ64cIbH0PKid98Cm+3x+UlMFQxaTh5jvWuoZ3ktqiaYe4CZzJuzEkS
TVcugbWDODaSIf7MhJZyfo79bEqcFTM2a2vlj44x/W7U8Q5N9+OleJpBGD10NfVt1II6kJSmozwL
ipixGrnfJAyliBg5JeXbsVW+6h5ELkmsmaqhoohiozkZhca8V9wkph1vtKp8xRy2LSIircoM0cQC
8+8IBNo2db2BS9EDp3Z+G+35d5/hD24xknWLT3NZgH9aYCnC87i2Eu4koqT2ESdU0sv6TR0hBCnm
8lxrFNyDB/K7i44J0wDLOCvit7DTv3ls+CbpiliwbfBfvFk/GW0r8C/MNqArtiOXfqWC0fj4dvn7
SwDO0ewfx7vl5PDTO+0c8ugLlTSMJOu/pma4aqV5/fElllf5877IXcCtyJBFpUbRrbdy/EFxakuT
bhNYZn5240SiytFPRZjvm1Fuers/WdH4m714edlvronrENcBxj5Wg7d7ceo4gq2HU0CXYsUuy5cE
ppgRU0I76PQ+fn9/8xGyN4D8wRjr0WxebqafPsKqUVIG7WBbkrH4rtS0epz8/0r3ZJfHt8pNsJxo
bI6Ev17DGpQozjmDBjYxiDTUkiDH4r3iJC4QSU7e+eO39P4r43LsJpqr2xagzzd3RaRlkkh5heCv
1H2WI6ORBtGNYiAPJA8LGy/BfBps4o+vSjTQu69Ns6hiic6BbkU7dNnkfvooazXx8pmYi4DkQGzE
YTKdhsKs/ZGkK83O0DvMwykXdB0GB1RH77kbAx0FDRRECAQJRbtkctTtnJJOgbb4UKLfXfWdgxK+
Hm6JleLkH2fpsSEcG0U6AezIjTeS2dMOXEEwmrpyr9FxK2bVITu88Hw1bNXrxsvmfS+aF9QbzXXn
hOsG4xCjP6+8SmDmMXQ/x3RzttbQiXXOBOqmFBo4IeWTkob2zTyWKF6V8HbEGO3TVh380iacQwjg
WV0ZYWes7rAtTkGntdhymU+MXeLuFbVZ6QR5+6ZQwpvQibpDO6Ejt9T7TOibkm/QVwYjgUcURqcO
PYiXm+rZLWPt7HUE6MzRaH+dLeXFQLEF75aDYehm2yYCfCtDB8pCrRhB33KdWIuekEBQ3g7udZqr
YCS9BpWZdEGIqpFADYyMXjBWEGIgRJfXt2oGFY1QCwBBz5Taz+ZoMaVbJKovmqmFLS8XKbCOxCbv
h0PiKdoWaH4BntX3lowvd7G3l3V/BYKAjsJzb5q+zZk1zReaesN3Y0fsDrkEmWWgesyI5Qgq9INQ
senRN/MqkgTSLwRoFJm9Rt+8w77hChQtKR9wDEV7zdEN04ys20MxJJjUyQZukhqdux49jCYRLLPh
wbpI+2jX6EFaOCUfHhmZutveUMsEDc6bICzpJypIeFeY3tB123xu09DPd8ZiLFkQW0QTDLtW9fZ0
FNLdhOBj0NziSqtq5bpTTLT6tv5Ed4uPzUXabBQ97n5k+lO3jaI0W2sPWkzCz9ghFVUWEgTe+Y2j
5+VV5oZXqYDuJq3MOClshWqxxQtDrkyi+45Jf1Vt3RICN7+cnv9l7MJ2JzwTFBU+2jPem2ZnuP2u
ltb9PLfKrYFLhk5M+ojIV1uDA9N9zSpuysgygop6tMAwdFGzoEYpvwYqrF4c9l17ADwCyWncFENI
kBFFJSPApF7zNA+o6fR6L/S0u6DD/ZJ6aJ3MKN8T+KHRQFzw56LFOIhtae5APQ6zfnRi8/XjJeT9
uq/jm6c0wjmKd9R5sxZDZPZqSNJ5oLlIcb0p/FrJqw44TzOVl//zpWhCcI7jrE1v5O0WM4R5YUQh
+RYsNE/OBIyrN3YmHA9uuqePL6X/6LD8up9RPbGuWy4bAEb1NweSyrEryaIUB3IxAMVl9SkRE/pN
KxcL1YrurNasCuFUO9Ue/Mhq1WAoBhoNkCSa0P5qGgXparCF4OtnqKeqLyUC1V2kFjBShqnnrq6b
o2emX6whaw8gkgY/W5ydqWqibo3dIKsZB0R2MRO/uTTUY0ycal8rPivol4oEINeQKj67sFxM7SSK
5u13RIUv00TKY2q35PNEF/wti1IUaJvgNSHQ8TUsHehP6s96SgTeEFWzPwy049MlMLVQ1KBozZXa
WF/TqhQBWuaLIGcLYTAvyVY/Y0d+mTjoslhoQ5Cr8qCgz8ByEt5UTpnQeVlltt0G7ZjoqxSZLjrz
6LVL7Gvmjgacrco7zYa1q5kvDn0UQLiyYakgAHHT3A7UGvSRiLqgJs94E1X49bwobdaLHSzrZLpv
3YEJf1btQK9U5yEurH0tnBPgHtBS1Okbq3chznE3oiZ70FMYKqqdQRuNcpWjd+6Q1JrZDG+Hz3Vl
64GkaX8EjGrv84YAIhajR2esabClAPxcsVlE658q5p+UmNXLpAl9V0RhtrYTCuncd9xSvU0GkewQ
bmmrrkKT4qVlcmDLpF1JDwYvXbFTNPNby2JwMmsUfJ+1tlbunZKlRev1K8uuUGCr/bkwbB6h2lCu
om66dwVa7BAoiB85/qRbwkdC222sW/Ttch+Xxguzl+5Y2Q4DGMIwdwYhy5lAXJLI0T3pzYSgWXN5
WvR7vYJKLhq6sgTc11uGzwcMZSBaIiTj/ZSYTOFLpJdfYZW15B5XNy0b8lGXw14qBFPVbhizzaak
UpbXLulKPrvaRKZKbQapzoCZZmhzE09Bzih1SIVfoI3aG4VyqzXRyg3TE03U6DSYuMXkzGEtdWgf
sITChqQO4QO0N0U+82hoXb6KY9wmxuxtSzyTG7Ur7uMWniCWUHZoo6vXaAZ5CnuNXSmuvxMMwjgr
03aopupAwJXzo7jYc7zvtrLRd7MmaoQVCJ8UBfAI+DI2lgRPuNKw8fHVnOth/h522qNX1vlV2aic
+2PRYXSCr2Rlr2lez5vYrdhyBmNXsJUXem6deD6VVYvSZi3rsQY9hHvZdBVv203KNznVnzJpWNdM
tshcFFgWP16i/mow/LJEAb8kmoi6G3UdSAvj17NbaIC0QDicBi2FHtHUPMm1aiDZnW0yhuNjhFtr
NzZqx0heXDWpKSGreOAn1JL/5NatjCyIXmm0V0uZQ7ghbYHFTAm0OoKv5sarqdGMs22tAHB94Qnn
U5ZKEM/uN7q16zqTzc5UNJJ8XOcE9qpaJapd7ysjTdYKHxlnEcSQeu6dx6mvj04ZPzmt+x2o6Hc7
qTeccxC8G9g7COI6l6qJbUhvMds0mBuSScJIjx5ARzpHUbPWDpXIz1W+73Heb0dmysd5RDGR9y8W
hep+NuZ7xcVOlbsFI2fJAEx439VWrhUjK49jWJY7OcY3eeJoK2Oa5c4z9pGhRFdl95ny98GSlbwZ
HAXPrEJAtkycNamTtLpHFc2tIoJ87FAXA64atdS7GkeoV7aBHIfkxmljKhLfbBYX17H3dfSeCqP5
knBMcLxq3ttCv7UIMr9SE500BMNGapZn7o2Oe4rUUXVdAjW8DjkJznq+NSkOfbNzrrIwSq+LyZtQ
HlG3lUkjOQwwa8cttJ1s8Twwgy4daFdN3uKNdPH6dYgHbZm1BAg3kOA8S56wdXkY6SIX2VQPb0tN
ly5tf5iKbj4LbFTbQle3k9PUh1x1w63iy9Kp9yaJ1r/Rn1rvCjePso1dldwAh1iad3dsHhXW7DRk
OM61BDFX9xB+4FoNPW/NyJuvZhuNqxq98NqsEoujo41pytPWYa48GTxfW2DamZkiDiwkrCi8qMRK
VxbQKUKaG/azlvkfPcDukCEggSXTCb8by1sA3PI2ksXBGZA7aOboHUju866SRbpcxPfwKp4ibxTr
5a4vM/N67j38DrYr13OXx740oKX209ith9SEGKAUeAAJooocU1sBPCbGphyvQxnZwI1m/D7VqTU5
tTopYqFBFKwOE4XKjxXgP76N/0+8lpe/HnX5r//kz9/KampiEbVv/viv+zLnf/+5/Jv//ju//ot/
neNvTSnL7+2Hf2v7Wl4956/y7V/65Tdz9X+/Ov+5ff7lD5uijdvppnttpttX2WXtj1fB+1j+5v/2
h3+8/vgt91P1+s8/v9EHaZffJuKy+PPfP9q//PPPpev9Hz//+n//bHn9//xzhVA7fv7juXj5Y/fa
zK+i7ONFsfzXr/6vf//6LNt//ql5/0AO7VmAnxY7BD2TP/8YXn/8xPoH8z76aLTEHU0lZu/PP4qy
aaN//mla/8A+yt2rkjjCLHYJfpJl9+NH+j8sQuIMuEaQ15dpwZ//9Tp/+Tr/5+v9o+hIs4+LVvK+
NHPpdv/PEo9E1rF4Xhxoy0tf5d2Ew9Gxquu2kQAVVRSQnN/DuKtuGLZ80rirdmFRPwkDIF8Ne29f
ZRmyxWG4pWY2zmpoBbFYxrdSesduxD3XlTpld1r50Zzby1rxrY3gWsJpbk7eZK8IbZp3tWclt41n
1MiEcQl4uVCvyyF+nTHgRpNq3Q4jZ4nYMMZDpDfXEchdAX3vwbHTb41Hk9dG492X1/BcrDt8oF/r
qgeNOaXGPs0usUz7O0mtzswG5AEMm2Bp4z3w4FdIYQG/NJzyfX2gpqrL+ciQmvg6d8Q3h50IVWyL
GV/t71B1ZoGV4LwccciVrtvtwX47VB2MKtckS5PeGBRTSl2vEdVKovnrmMbT1h1L69RoAnsSCkCu
aMnrtqO8tuoiZM3zG2+Mnq3KeC1T8ThXQ/8Y5RaSnqVzkX5v+uqczlnuY6oZUCsh08tFfZBx/Zy7
TL/mSbS0MXaq0smtQruXwrrJr3OCJt2EKFGhfsrVPSDXdp+VRbJTiNlS3dK8cCbBNeF1W7cHOBGD
rmPsnsJ6y+CMNwCIC0QihJXGn0wuDW7Xu889Sfa5G3KQ1m5QmuIIphZOJrfeOSRU7k0GPqCP2LzK
9KWMw4HcijQ7qQYGvGEC3JD1YTAA6KBTQ7olpbCCXXxVOFlIiYGjxCFL0iR9D8HVYG9ikrvXY0Uq
XxK57loFf8heK+VBF8ORsu11RvCyyuW3cKDpUUBvXs9h16/dOgabyLHNt3OoGnyNTWDP0oQbOQJG
kiiq0UKnnxLtVqv74aThXqY1Hvt5b3MYGNR7ZbSjoxCVB2uiILcEv9KGgPJDkin5RpQp+3qlX5sG
cD9ED2u8fXbgSpRVVYXXWHeWeHnwHoFhZAmHZAydShUDOcPmtWfR3xhJVrIFj1HQ9462JdICB7mn
QmWN6vk6MjHbyfZ7MVb9ulBMdIClJKKpG+ljuVVxSlpRnEomVdgqSnVFvop7QeO+4cHuDktvZWaY
7zdOTxFVFs+GMCMfy9N0jEIFDWRXXUwjGq6CNvRM1Mr5BHpQAtjvOgWkcZ6tlSZntlDV8ujmSHCQ
sVa1sVNDgIul6J6jKQMAmeqfbafXNinkjhl/dgF+eqtUVKs1uin+kF7nC/RPbVJOaPRxxnq4pwpS
sAbpj1FFRh7RyXijQSMurQJrZYzWJzevMYxTTmwH1Ner2VuSWpCReGJ6NnuEZ0qKlbns7S+wtllt
5NUknD3cl1cjcdu/Si2Rjxjp6q9W2IjjOBB8rM4XuJjNaBmbasnhcrCUYhE1OfkryY0UU/KsDcVh
VhZSZI6KlJnnQxcb+0pW1QNHI8yHBi0mJbPKHXF1l0lAPQg5jLtDcSKVB0l47ig3DHw+N4gACyec
OSXOt6ZX5F+1Inu1k2Jn9HF9i+1Xbmq7eLCiojwohKmCWpPIBqFkcI6hICnyL64RfzOhabjzXRXZ
vpi66my1IeBsdFlpg4EzFQpdFmjBYHfCmn5LUa5GjAys3cBNyfzxklQFrGtQySmUwdmQlUE80iBr
h804xg4sUiE2tSFvbBnht2+0V2kYD52VT0FspeXBLmkSWAMqwieEFPXBDpHWVdqEIbwjPaH7PnZw
yBpoW+sS66tvJ7Th56RCxtfOL0N9BYKFQe9Efw+rPS6bB1r25ariW2ZiTlcxbU9qmZ3L3Gt3k9uf
kyqhAFBQ+udN+Smq8fIJk4NkmFAAdruunb5P4XTnWDEt27nYpSTa5E26Sxv3xRzj2Bdh+6QP487V
7LvE026r7moeNJVwrMKPbM6eU0d+WwTEDLLYrR3e1hVhUXpVmDgOUGs0JTYIbBn3qjEaq350tVMm
YLS2akzzbADwoY2+aPPVHMvywN5GHjSCosZ7UgskimR0hrFOwvCEc36qGcUblJauE30OJxorkz4Z
m3lnLyLAxMETTATusxtVSPhrlnZURQZrxpZJjVy7uX2VyAx0UGfsvDa+TWf8amqNHlgd0oA6kgY6
1L6DgpeLjyvbZRDVp0ZPfEVw+1JwUy6stEcT9OOqaCD3EiD+LCf3OTbsI/12JIN1q/iDkX+TgCfY
7FBlI2YTQec1IP6qKMUxJsPVDCZLdGj1hlRr/GagF+pF9aWvRgXogsNZdPgaDSMGE4zGwEq6S8XB
AiC0eRnMfk0VAC1WxvNeJPMrBeKK6ubF0HIFlDLV7GzE6z4HQJJb42NFxxXa711i4XLJ3Px73Xov
5Rh/1Uke84nd3FdFIRe09LMz12fLDeHIjlm8sZXwyoyA0thKCsOlah4V09mPqtUess9ubL7QnKrO
s31GB5r4Lms1nQT5OSkxZZgOJMp5ZMcjM+imV5E3abS/Vj3UsM2EN39slhxxNHisLjo3sO1sW8sr
/j9757XcurJl2V/pH8AJePPYBGhEL1H+BSGzBe+BBJBfXwO6p+vW7YiqqHqvF4Uo7i1DApkr15pz
zLs+GwR9OvpRdk+FJPZhx+VFePl2LOgduLscH/UeiwpmjPlLt9rXAdkKXBv0602o/OH8eQ0n45g2
TXbrXJ0iRN9XCg0sjbs10DhKHhEK0wCGSmMjsA2VJ04ktHss7zlB4tZ2rYsfcoD8kqc4MMp+l80J
umrZCdbdEbFpJONArcJjmhr4Smd+pyV7Gvj7M68Euda56mej+VUOo77SjPy5RMtCHxlQJv0GInMh
iQS5ZfyZPFookATJei7n3aQSzKC6MNptyqe+/8kbgdpXs26t2hBtMdZrzcBxj90Al0P5ioX9aqj1
OWw4aCd2/Oy6NO4qTBC3BnW32Q6vBSNiglsGBl5hNUJna/NV2NO6lLBngklAjpj67AlCdxYoddwR
twPHsWt/+hoDcFdCm6HG8rvKJ09AX812l21Fi6nRSNAt9jPgPkuFywui1syBSKUui1JfWPZCb94m
SM1ay3jp06Hfj4NxEC0dNfrpqMF1Az1ruu1ywJJeRB6y2lXvaqmv51hNNzQK/sAVHulU/hkN8lHU
eZablthjzrb0MSajOowygi/VyhbvTf9OpvK48eTw5c30Njrpm7J4CynISBT0SaKDy9/+DlDJ+tLK
0i9KVOhOq8sgLDOK0ZroSiUTn5aZfToxR+amaN4N6e4MbzqJcPzORIv/IlNDGGM0nsbpseW2s2rl
E/jYA2KAFEyB/ejGE7F9moafzMKipqr9dyiYohY94k6NBbDtmiezKUh+kAv8xdgQQmH1r5lpJdsq
Te9cd3qxjPQWHjsk/rvO6S6K1H8yV3W3CzUhZg7kGeE9rKxAksEXAFs6Q6nCE0ZJMy0E1DA6xYpL
RIqb7m2R36kMa3xkD6dyFOZpmMyDsNJrCoe7lBCh7PiE6sEGZV18ehEuKyGntVqmP2R7Rt1Aok3s
4+OHzkKBlGtu7ldaS/JtYV3b2rsYFNzx6M7bsoo+wJAOGAzkPSjgq+IpGzuTYJSYkoXDDEtHj30S
9d47SGfJ2KycHkBQHN1HzJEsFcK/2d9bXRLUhveVi25NFMYnDJZLg14ShdYZibNkOjRJGk7EMHT0
Tg2m+570PmXc+7Gw9lELctCKJrStWfycdQT2NfIUW07su4mSbEz9oOpgJhJIXhBc+ku0jLnZWwDM
D+hAV3ZRrgt1HjdzKp9Qup4y/CMVxd+qLrdGVVcLeD1bPGEjuPT64IYfi5wzBtiSUtubkmmak/Bk
khhbkTyWRFBvRi+8Sz2EuFMd4gGS7yLk2NSUH0PpfhII8uiY7dYqLNB0MNVZ2mGDA556Z5WEO0RM
oqUUDscFaqPQtrDKu+8DmYl7NXwvU2M65L1erISw2J1a79MiEztg4aZ+D1GPUNNMDflKwqxPMNto
GkIQSTjAroQZMy020p9eTsecwcd2zrbAWFAb16wEHMzw+Ldwe0Jt7zg5R0tVRVhmA/7U08/RNTMf
HTCuKSrvSZs/co3APRrAN1NkBw1NEc5N8hUGXd/NLe5GDcFy3fKdmZXgwJ7ZQCPDOcSVvWmb4Yk0
QSqvstsV2pT5YoT6ET62c3+uk047MKskhCK9RBO7aOq4D5OA6W+gLobGyPCRcAaCmUkANtg3McuG
a7XlMmCdOI+opFdtVbZrrCicJWzrHIZwyZCuEmNusLQZIs23cSefscZf47n/JBZ0gmfnPFYybg6R
7j21c4edNhqaoAkrZV0r/OE9R2KVyKIuRB5qTgNGQEBSOIYUcybfY8T40rEcnmcHZo47vsjMlrcK
NZMkU+E0T+fZjBKUx3Pr57G2GqEMrBolsne0nIFnUMEYHRJbRAew14oy3o0QTX3HaUUgPGYijef9
KfXIfB41r9wXkiDl7NRKZdq2LX3uJQJijamF4rWN6ctqFKiSBj8d98Su2p2MCEyvNWurOtznvath
tAhR6E4j8/PZ+qmUVTz0Z4xx6WZcjCFsM0E905dklL7iNwuwdp7cUsuCtOpPxYTPtbQGLBFJsauX
BujMacs1oMi1T2afUORlLlycyKFgmYiG0JG46uRv+6Wl4BEBfCyb9sHCjUDSBLLgdAde4i10hLHS
Emc3yb7HiON9x6BpqSA9eBRsrWVL09nykhXEWQUe8PStJfHL6HI6GVL2WvAxBqdq8JMilp9GywY0
UB/7RMu+67OHOY22DWfo8tpaeUflF+tr16tfFeI4hobjVk5sRq0vaZ/EKkyU/pt2htJaFC8GuEKM
uPpmWfK9rN3ltJn7JfvH1MqfMOrZq02X8dhMqVasiyxpONsJsQJs9QNIz2/smPDratxGGaJXA68v
xsb03UnxpdRT/aGVmEemat5hALoDfyhYeEHEVBEJHg1xY8hVTfIVtDVz3fgUF/2a4OEZ6zc8Jee9
NJ3Wr8yuehxtwoqEzqGkgvOBBZt0S8eV+HFUoBaxVQbQlqmDOQrxWw+EvGHXzarlMxMVKdDtw8B5
hS12WCXTwYNRvkoJ4FzljncTLFx61tOwUd27ULYnh71n1RAVrbbGvVZwem6m6pXz4c5pyL/uK4/M
jTxSVyJ/LDPAHM1kl5ywQTNMdCr6ggYR4xAsl2Z4nmT9PdjlVgrSbnpa8pjiuyOvwspolOOQomqg
nGWfdR7tccC5GDr1WqhAuDlbVfyfspmLlZFkX02h0w7WyQCV7byf0mLvCuUFQWyP2Xk+ORqLbOfl
+9qankURnrw8hTSsY4mYFONlaO9FplMyaXMcdOXEFe5yhc0JlYTZvvI7kzKRYF9JS4YKhJscXRLl
7iR5ZHUm0h3X/qYiyh6NcxZt5PQ5De54qpf6tIQ418ak7oE8shPV8pMpK4POiYPCxeraxDgqEBtE
FyG+bCiZQSm43nAvIlZ0dFIrlsIufncW3Hznjsghanujqw3C5ekH/2S9iSmeVoZK0K+qPEY5A29o
7eCU7qTSb2Nm26ve6JfBuLXva6muOy3nDNTc162qHkLLoa1FhoUeobsMxxInd5iZ+9xS9tLQ3jE1
Tb7gRWZb423URm3jhaAg6lpGd5HtYhquemup2OvgGE2YokQEtiHNC4pSqcPigIZqo2gmJcAAID8Q
iDM7oB4QhrnySxU6LL68yx6gEa5N66tRmnHbpxwCbLVgT8wIOAPQvs5E+OgaLYrIMHkz4vih8DIA
vTWmrrSAMMLo3k8ktsh+CTI1nM2i/1kNvA5AoCFqdW27Co80kjxaLQlGPRqlK36jYCwoHiO9gTTo
EQKl5x+Dh1s4BMCgKhxDUR+Q5xLDYaxyfFUa15KeP2uzZdFdJKwIjh1nGO+FIxjFd3HX5znmyQGv
mkKrSo9RDWGiJt9HyY8ZtDUnbMi7EIBEdJJemG1uyy6HfI6sy4u/GxjR53L4M4wdRZWd3mCkFqi4
9U3Mrb5OxjHGuMfb0bNciiS6MbbPsywPclOdfaoRC1aRNzL3juPxI/LI3uk5QxiJ+zR0/MWtBEIQ
m/mrOvIXY+f4YP661ixxA+1mbRtvbzGD8lXWZb9QaTZapYL0pSWbKH+QkIrWslZoz3nhuZBxslEc
9lJdXt2mZfZol29gWb8TRsxABhVOIGIpx2hZjjJbOYS0cKLoLnR+OT2NaCNKqqx5ZtAc9rZBtwYq
xjC4JOJJYt4wPrXq+GOzh3gcopCw7IzUZg5GU9HEs4DzbmkZ8sMYyxAEVoBv5goJXAOPd19AQyrZ
eNmAXZ8K/xEM56vL1RN0xfzeN8YL1y0vSOFIv5aFnxFgwYlP25dhhEzA614HijqH7pLPSDbIqOim
kouxqlkFVP1NjeKRtW2ygF4SWRM+Z4URtDJ6AQVLMfzACZSoroFzZmcETkkwCgGIFkKv/BJ6nN+Z
xMKE8CT+XvIfEgogFyRWMCKuIQgC4T9nq49ObDk+AOHSB057shFrrbVeq6h8KXE4wdlKAvT12Dgj
401XKD4op01fiPmtbZSz5zaXSieFphiORe+eOeLgCFiuU69P1VXkIgRUKcPqbt9V3o+hcBx3exQM
TjHgGE/gGVYgYRQH425sRAGBlcehJrJn1K2vMcW0pqjz2pojjvtuk/movL+SbMF2JgSFUTDAyyBl
jCNKWCr6OqYOQSi3//2Q2hXCLG7/gHGdL5PkT750YBCnfYdth/7FfFFqvjGwKH010f2JHNqe5oh0
f0i4YHTWx8lbHDO4sWtjJFohAoRhVzSkJAdgDx13X20qM2NDbkiLTOAQ9az1AM90tEnGrSfVK2Lj
W9lkcqyqwfNWsfsyW0q+HW1gQaNRUj04B6syvrJen3wjrEEIhfWhYT8Had8/Js54C2caPoVZpIGI
9qrJfJtEk2LduNia3PZHTZsr3Uj+BkFtW/Xk3oOV3ZXu9LWgSjV4QAHJZMsIpfxsVP48cGlZgGLQ
y6wmMNoUwETnXWOR3hIFBBin/dy3AAtm0T023S1zpXrlVVHn24T/rRjShvAli2rAcYqv30LeCJUU
XRKpQthbgHVuEmYZvtYS3R7p9Ix7Ee7dUolWOflOK+EqKmABv0HX6vet467W+ewA6xZqRBHj7Hrb
u9cX4TkXOPePpjx7Hne5ZDWTDm9WXSqlr6nJcY7aI7ENcuVISvgCWGzudM8ynR4ipf5OUq8l74dK
pGNuVbuGSQBYcrPL+CYhjHRRdksdXrfRArRm1ltHmH+Gath6GXd2VsFvLQrBej2flWpJ+W7FN3rx
dd9Rk856+xEbL8qkNsvBEwA3AQV69aJ1FXtYJz6YEevEIsAwcalcR5zrjKFpB/6p3XGl14rtp5x1
VmaZ3A94+YqIaF8304IIdxsm6yXAEdCzN5ZvpBmWvhOrP0vrwKRhukrvI4vWJkkbBG66nEdDa1tj
yVWLVPqizx5ClFWNlb111E5lyhTDMorhNxqEMYqzRpfGxLt3v6eiqq/zyNsbhelXCLJvxZGNFX36
U1UTncu6/whzBnwmr3oYEYlVmLgsOl60bsrIBjbMs9aA4Aof8IbQ7uy5Uns6I8h9BkyC4qdwl7Ug
XsI9betox0x6aoeN0DLidWfzHAnKj6MW7xnYv2Mx3mRDzbZngJ2cm4J1OnybPVR+TuMCWmgiXP6X
nEgUNh9WVQpK0OiG7te5++nmcmfatCmBmMVkxGXIPhLa27O5k1bKBKuzMqiETIJUwrmRHxwUoEIB
tfKDnYdXinGDiKT8KNt3QyO2ipzHgz3qKWdxneu0J2DXmaC31NbGksY38nugGFOI4XcK96OLmt9S
7Jr3zoSn59wD/xO+3nWa30pra4sJ2WxYzIErq5uiph8RdFJCk9Kgn9knNTQ8uFSiUwKCxyyfKvjf
aGeKn8Lgk7jmWT3lGK7mJyvizRhq3rRZjLtZEX96b7kpRjZUNVVOTp9+9PaVt1ZnFdagzrbZkhQT
7+hkvjAKv/7j/jEAHXH2aICbrdqm/AbMTfheR1hU5xhP08QeJULyv+CQpzFX9QSE3eiy+9T7AbX2
J5stgH+xfjWa5HOus70yOLchyt8qaCFr6i0sj+UAmHw1LA0J12GQ3ClVyJ02BbiJWCxiXmWvpJUR
LYdk5aNKowtKYcIekYsHISwoL4UYwc41UF7p58S2L2hyggzWjT/naKq4ClnAljeLSSg2l5owGuV1
RukeEDtN0qFNbZdHCJDBzfQjsGeptHsNMVCMDAqz6nJdk2+zADtOMJCOqvTeEo/VembWsEraZD85
xnnMra3Ic5WN2MjWbl8FsSBMfPJi5JJs/l49H8jyo/dk3WQD/FupGa7lvO/apL6PVZdSEhsQWper
QUN1xrAg4OZ5a0bGWKRoAgJfXIskJyPQFiTTkSRJduZDYaESjfElb5zHMO4PfcedBDwImpGifqhT
QlaGEwLdy3mdR1YrOjO3uMt2MmXFQgRtEAcS7gc1+kBXCuSlRi9ufHJo5jCfuRH0AMj2aMnJFKJE
sK0vPfSY7iLOp03Mi1OG3p98fBQAkH9vV6bW+kqQeR44HTn2jFDtGC6Bbd33sQDf7OARBFW4Y0Cv
bKRaYhegc04HCsyeB/yzYwQ2jsp3lXO/TGZFPm2r+CF8CgAz+VZqE0I5zyEKBqLbBjU2J5Mqu/Pe
LJQx4MDilwaAI6HuvJCjmNahl9/XA1Ko4VoteHCYKk9FOMEstr/VLLwlfXN19YoYv5jxRsUvn3SK
XJdxtE4q/n7T4YicKdGHbQhkgYn2peE+8mWkfKRdvXFUoo3gF905cwhd1qw5N7nms71EQFg2DEIP
aiG7J9jWJhRfw2SDQI8Euc3zywRGUQEI0TBDY5fkNJUa23RM7sPeO5jOuNFbJ4M0pO5aJX10BMNT
rV7rpfJFp2InRXoZObT0cAYCaTTHmsQi/NH4+nkbbbGZqG4DK7nogpZ8YcYH5EonHCPHxfIsa/dQ
gt/Os+ncxbWfJvpbvZBEY2WJw9EP7GHrtjD/5Dh6V7Xaj772lrsKfdzY8qlR3wj5acGaPbsNVR25
Dyvs1CS4ztzFMYdGp3xw8xbIDbxVrbXlikMe7zFn5lInJRAVnNz2YLbVedUrMeTDQkw+trgzravP
dgHgmlZ6kyIv/QrXSzBI512DmtjXF01vJecF5qFKz2IEZqQh58dotnbubsy0fxPq88j5fqUM9UW2
3IymtD+MWuxKEOYL+Po6jTo4C5V2h+mQ4ldTqaU6XF4N1AUZbVet+ESLQSHHZcp9QLXvyL3iEVBO
ziEAF26Zse/mXQtkloZl79sN9bRJ6jBz69cWEbiPnZJrv0se0BEcFaU6dkXBQtnNEUOgBUrOrr+s
uaotWHwT+7FGu1DFIMR6a0JC642vLYYIWgecHbvmc/IoViR9kACWwxoJbb/ugb8CFUaRPBkhg0p7
9iv9CZuSsQYmzYHcFTHR3DBT5tFPrB1ZCCSexgA1TXTZKyHVixUNd4pYxpvx9JBG9b6WNM2a2fTL
SH0vBzzTogT6SKQFfFNqTrNSPjo5sLKOMHdoLawwx5NIEk93nWe+pCkdfENBVoicFEth8sa18pTk
nY1eJSdklPOD6ZEcYhKlxs7r1ME4UKvrIcYN2x7vOItHCqCyrECp6hgdqZfDefYMbsfS5Q5Qmq1Z
4MsQAAHWhfhJxqXcDZlcNSbulBAZU5m25aag77LKarmbkZOuja5ESa50dHZNIrvYQbKqRcEzPSdz
ghIYPkAQo9H9X+3df0d7txjI/gvt3Uf7+fFddf9Rbbf8j3+o7RTL+8vUVawitoa2Dlkdorp/yO2W
p2xLtbGiueqvqg5R3d96O834yzAYyyz/ETHsrxTvb70dTy2PXRR8luvY9KP+J3o7vuu/yO0sMowo
PjBM6g58ZoBk/58bzqaGi6VKR1lUXpBHH6Jyd4Nh74bWOKrC4ITB2k94uFJQUnIDt3aB7UnFeZ5+
VpomKEW0r7J2Cj93CCiFqzolK8NEvjNIMOxZBQtU176m6SBkL5hdV5faeo4K+4/CD0xHgGT1TOu8
j/9klkpLU66MOIgUEqOqQf0ws+jJbeaN0k/bEF09TZD1zEgpYWxZNIshtoSVnq/Jv2GiJ7YUX9yH
rL0DTMKIoVyu3hVI3zLrxePOQT7F+oGQoWgxAjRYSUCtW4j3kjvNQVPkTVdJvCRg7s2Y5YfC1tdq
SMgkM33CgQOngTKTO4R/aOt2gvpQR82dpj6I6YEhlr1idHGEnI8RDD3LwL/TszcFWjKZ1lZVnB2z
D/oU/lO9mPrtjUm+UG16C8M8aEgLSRsNCHbIOYPRcdL4+GluPF7ZxMf3KVh3oExJfJI0hJlevmQt
I2cv/ETowduhXgDOrNtdqOeX2tD+zOAWTcILstFlFstMIs7uG/FewZXPXXrLXnpJsmxt83SaQ8hs
iu7NZLbf4bZimdYZhOUgNGvW42pgR2EE2Ts/yPHubFp3aJ0IddIe0DXuE3huAkeA56DOUq+Q7tnr
TaSSGfUGRaSobstf6ppfisxhCqoLfZCQiZjeC4g1g/gCGcIvK86Ni8tiIbF6NfErVuYQ4MII1dTe
0hHXcNM/LX/zUNovXThtvLa4GxT5YJiQxNs7G++DKsjurZyNqk4fZd0fyxHFCHh3gUfF7adDEy6C
gDLdlyVTDriWjZCXzi0IIUyfq2G+9p7LrhMySy4epAIMnmsH5cFllsmzgiaiIK6AvqCGss0FhDW1
xdZWn63m2mhsY+5SD3fU0N3asm8WF1qtnM3wqYs4HjK474bibJJ5jF151dfVieiG92ZSEB89mINL
WJB6mTQSNPRxNxUY/aL80BVkJWndBQ3uCn5psFyey88w1T5wwXEXSr+uOm6KCtyBUHw0a0HW3i0/
W48/6+iCGyKAQeMrDYIAoQUIDIIwMvfKwpIZJr8qM38sp81YPtZSbFP+6JCDcezmFySMfpziqpjv
rbg6GcvVNLnrRBOBmRY7E9FhGIW+XfI+yW7fFtVpSPKDs4BTkx71lJ5zykuYu9IXnDG3zP2Pmle3
Ck5WhLAA99RmGvR9S3ZPb73NBkEMSr9qMR3HzOGWtgf3FiN1TMQEIcwXDrI3TdZEg72GAMRsFGoK
MoFoPzsxrN/px4nFzuNV05zpQCMTKy+Irx62tWdvB9LXC03sJMIYe3COQq3fRfRtmel94uRkIA3r
OpsPLQ0J09P3TMBpaHCKLfPDvEDD/nc3/e/spvqyA/7n2+ltUZX/n//70yZf/ypgX/7bP/ZUw/1L
VSGtOsg2NPosCxHibwW7/RcYA4t4UV23wICwDf+9oSq6/heIBRswiKrrbKkePo2/d1RssX95LjQ1
h+3WwcLAN/wfSNgdNvB/2VNdgmNN0h7huUBTxGvOFv0vDnMz6di8hc7hC60lSe7jtsxDCFBFEgGx
a28VXa9LFfXW0YJOpEwXk1yxRwbJFeLvfAiqRp/fB75uj82000Id3ZAyaFepTu0+yuz330djnIY7
M0e5kJS5smvq7M8Q2zD0CTvYd+y9syZI70CAFfm5OfZ3ZVuot961uV3yjKzJ36ebaPQh/ftdpDlv
olLwvBWhPE8hrEaz5J+pbWk8Kbm+If/MPbhG/UhmWXzD6BWjiqqqrcZY/oZoULk03rgm+Pq1Z6UU
56ya21XkxSE6nSp6xJYYbrWRGNt6dpXboAPu081RPRJtgadzyJqPBYwNqBmZ4ZJZGtsPapRal8FD
b5lKLHk2yRlXmZXl1SUg4ZjnBaZ8Oe9JO6BRQQoKTPWDYF8+JIre7EN0Hj2932MVjdmxtOaGQQ7T
b5a1Gon4TFvECjnvdor12Mb9C3LE+Cyt2XpMiUGiJtedu1ZpESoxGBShKE6MvounUqKKVFSwkW1Z
Po2KPIbIms5t+9o1bXchbL27gMVhv+I12kAEQ0k3kH6RdPgUnLleW8R+bKH+AChOhLdzKw7L+VzT
X8u1rrwW0n61m7RECV1ZO5HoH9404yVbPoxwV8B0qk5ziOPIWtuauMWqeSqGiVzU5QPsiAtH0ulM
d83Ym2YnADXmV/oO5kM49Amn7PS7lt+xlbPDk/+NuKqpSXtL2jVq12QX9iLeCoiTb0N+KzxB6LET
qWsRZdAIXCw7Kz1Oxq2hGM5pqLyLkmLZchJkbUQhJDt9KqfnulKfsB08dGI9YPx9aEkuvmUDJGgz
xvbWibNcVPWZ3aWvHYbjHDU8rgIdUaA2e8wh4D4TC9M8Mzor+CPxiPKDT1oLBnWlL6kpv9EpbNLO
TinNVNnVGp2GspUdr4K95TeeX4aoKw56xLxaN4aPMU/0bYz2EAUNHwgG5APmrIPa6sxCpI4mn7Vh
7Vk5e7WmCHpdI/qRYRQMyP/5uFseG2PW7uEw3GC3tlSMfJgaBtHOmJ1dBGtXjLAR6IdTq5A022vj
wxzq40H99w+x1Y8HJtvT4fez3yf++bWhToe94v6hqgJlOca7JJTsZcuHuuGMOiNG2FhIunSO6902
p36jvW4h2FogUS1xgmT+KNlJ4BoaDC08AdX1mLtW91XSKFewM8rVyqfi2kKvWB4IMwyvaacp19ng
5FuU6pp1nD76kkDadcYTkRQTezwBNb9f+v3QqD3xpMu/4CrMt45s36SLiRE9kRdvnMzNibGbGED+
3oP4S6p5oyrxe0L9zroF9VgfdeKOOrM4hymVEfmZf39m5VGMRlyjj9UhbObgwdPu8mGw+d5lDe77
92t5T6egTWXup6ZBmz61QtX3JjCPqYL2KjCEME5mc6O7v7LMcry3jIFxSC/BDA4EeqnEg9EpjVJU
Cf/v2enfn50rxSWNsPq263k+Z6XinfSE7FzvPlfcV8+yS7jecXUGuU/3uM51PnUYrgyKWuI8aXk4
yUeZuA5k5OrYIOk6N7ZDXGqGIkJzxm1qxe6nGc0cjmLtjYCkhrn1GD3yatFdIWCCXuYcnYekBLqp
vZPFxSqhSjffxJqqIguZ6BNVotv1fTavQ8SQAcxqNMWQMwrIe+kqblL77CZxFEgnROkWGvh6nLBN
D3kokbkgmdC2dUR6lYexyOnEIw5g8ci58Y6hUnb9/VJNm25FAzfeR06W7LyC119KLzkNQ5meFEGD
RKUpTxABD//5hJs12q4KxTlkDkO2GaUkqhHm5f/h06KSJFdFCBrNvO4utN71OzCQL25IcZvkmnHW
UFVhBSivMOGHJ8NCRzdnHh21WXMOtCah/COGUGTVvZWCfJpChp+qqhQgw7v+IjDjHBuSQYK+Y7zj
1viEGRImNYccelpHeKHXIrV5OPa6tms5JdNUUkHAIeBmx2GU14se0rhIzXCPMUazyF/kU00xHpzR
7nZ1VOonG2TaKQbXtq80fR9XPaOP36/ZyaSfqtBcsgFp7/3ja8s/zkp63Y7HppSOSoGxITZNHFp4
v2JFx3JFxX3E9sfIDDeVkcLhG6b+QSAgfkhoHGx6G1MBMwX4tpTIP+NInfr7LC1TxgVaSGh83L47
Wm4/qqmQDwjTfPZT6/H3SxqdadVJsi2IP4Q8y85lLTuX2YDSM4y+wuHN19xh6NnTOctaTkcw3yDV
2wh9eGszNrxrjaS4J6JeoVMlT1k2qifNafJ7sMGLNRie9e/D3w9YRjN/0Jt5+/swkcWeHpV6FEX7
XE+59VpogOWSuh62vw9lVJ4KTKq3CHp/BDv/XJjmt46m9jVCMLgpy1rbKLHIX9OMAM5OR5+aDN34
qApUFMvXNdIT98AH6uD3f9HvHP2GeI1D0yGeyMpEOXctuPq0bp7n0Ei5yhSmKo5IXuFMxZsxH0hH
7L3ktdfEm9Sd4WrAALoh1typFqKoqC7cwHaNJqjVQj/3mZbvbSWutpXbuw9QGzRa14745oizOPP3
6AOmoFQ67zwQRpjNNWuPNkr6nIyDtr9l1dwn3nnkWWTb8c1q4CFEEemfiUVDPDcr41BEIMdVt0MW
aAh35eZ2fog8NlF+ZdSEEVG2tHCvoZmqH3C/alIQ5urcohw4o9tC2bs8kdXDoxeNKqcbVZ4NyqB1
JxJIpnbnkYMrr2D23q1SNZ5yXhTa01O30YStP0GkVdZjCeD9ty7850N9KRN///Hvs43srQfWiU3J
fMifofte6SeHu4a+ww4ib/SAls5BLAiOG4RMuDhIxKy5W90xmRVZY3hIeyN6GAwKWYdJwcecD9A1
QCJdoHYDkC7TY0bbNEhcab0qoX0dtD77mVBqxxisPzv8dH5C+PVDG4/NNq+0bo9ati3gDiIJ6e/s
0Bj3ehZ2e2PQYJ2T0X1A96eCDwDajRvT3NqNJ0/SLcNNVufWWTcwYFYFRGFHWQogPbmEIYK6pJTW
Rz2mD3KKqkBrgCotBAlO2mN3n5Bas5lwwZ9I8FR3czYPxDZb08HqSp1cVKS9KOP2RmyJg6gtslLc
Inmggs9m/BhRg9uwL3rjGQ0IZWRTvOam7RsYpZhNm/OraoM5VPNJvTOidn4tJBGn8F0YqBJoWxBE
wVJkvbn1s5WGxYfahyUD/bu2bIz7XmWOobWz8aVLJgLFGL3TxVaCuZjaI3Sx7JzA/oB8n9Ar1yu5
I9l3PAxhyfiRzI4TxWKG+rxek5YavZT49e+KQX7WNYCmKRyqp3rGi+gokfKHPkIm9OZdjNW7Znwj
vRU3vpG41fB6mNrG8+734ay1ZJEUHkO65Z8kOUAwVy8C1M0S6cidPfADMp3xk2HlzilzW+vo5vlP
ploZbZ1O3HNFiHVmVM4lM7lIifqszx7C6u3g5M4RIwNjEwaHh1JfvMLhtITWOhctbYfz7we5fKZm
3E5ciOZK2PO7oYr6D64c9CtQIlC0J+tEJu03y+CfWUmVl6hf3L5D2kE8cEMgo4ukTQBuceGnBGUK
ldrtI+WO2x/xyxBLmJiwDnRE8+upksVDVZchgzTDe/IiIgMdR0TvusGKqHrDt+FmW0jEQD6nYLLo
vyHCnjd2qGrfCULL3B7qu85gdWC3jrGAzeo5s6L0YIxVyqA0rZ89TX1mPj19d2F8EgSkvmYt1JjC
ScVRuFp2ikVoBS5r2Fs5jnet2UzfDZp1C6PgE3qmaRMj8fg3rs5jOXIkW6JfBLOARmxTISW1SHID
I4tVQEADAf31c5K9eGZvFmlDVneRTSJD+HU/fqTxbmCVAGBAfxIFlM5QfdLolnD0tOWlaofxUSuX
tFRSfVp573LprKpzNHjjs4mzFYR29TmAItyI1rWOrNACXQynyO3zDUFD7Ezjz5iw2KX0VL6OtMmB
8sm+XEmiD1uJZOkzm6fcjH/++7wmfKsQyO8cIFD3FP4w95nz/MsSxl847snT6Jf7RNvc/aL002lL
662rCsXZH7WyLDzzrV06EdLS0ACN5U+hrhLOMViKfv9UFy2nZs+wTr8fJsJ9iUxt3P9+5HU42gWy
U26254FY/56DlX1q667gMS18/J7sPolHc/JCehj7jZkfGpC+Jx97yV6Q8jr3kTLDxnLNS+X20W6Q
bCL6TS9Dv8ppED+NcBwwIjdts3bzEsl5SKsnhAxxYJyPNY0KR4BsgKFny+c+EvViN81mifs+/jNq
f/yxo+zgWlPzUUnb2VRlWdw43t15pqoPA6gor7QRXmaJ3xRfUn4mZEXtPV1OD5CLLALIHZQcLJ68
qe9HqaNPJ2vsbTTH5ZHnVj5NhMZ//9yRWJx7bybUmJgcWmcLDU0Z2yQV/SkpU+uEpwhZ1h9MRGiH
nmLPja4ut+kooOlr1QIrqljp20W9E4NZrglY+FtGpX0k8ZaQGWj6k8K5dqr4ha6tOn6nJre9m8Yg
Db04H+lp1XbYic48O0as9/7Q+KcqFcnBmGx1kq22DxFVg0dVsQAnjr0cDAcEXlBlcp8NdXx25gJc
ys0dVtiLxqHQ5c82/RHhVOEA/P3w90VDYk/owntICzd/Jlw57jhxsU1/la5kAu+XC3je8aG1u/LF
lqJ4AT+1K7kPPfQNMg+QH8pmgjXRtOieqlAad6AenSZjsI7dCNXNWAb3rtes3a2w5mdEH9BLUKE+
MJV+ZPwk/hYjETy/IotcD83GhL31g7/+G+aGeVVacsRlOvuMiAlNdGFlzJzRJ3I0GKGYuBO7deUe
FUXkezEP6o7Re7SVuvAesSHHG7eWd6oxuQH6+HA21KCk46qaeuh19LWvfVyZ4VKzpuGokiz7yXc+
2cZ9uiTjC8TS7e+n+yx2j0QLdzH67ors4/BZS/Hhaqd9MmjxOc8jB/fOSbJPTYV9RZuClqFpRToN
E2UNe+55j3IKcLnMXv/imc4SWpR/5TcsSXn+fYmZfI9emx355SZM5btmJajsuO9st8cmwP/zrCgJ
PWZi+LX53P/9Aesp9GfsdOv/9wdNK5tt0wFfFLYBCNaJH+xRFE/lTInRzDe2+/3w92Wu53ucVMml
wj76ZElUMzoXQ6jIrOi3T2UkK8KR4N0i2R8AJj3lpcVcmissrtXIOP5+rjS6/g5y+OH3o16p+cm2
2MQGY6FG6vYv/L5UaXEyRie7+/3IYDwT4Rk5CSy7Z8bKRgtjTC3Rfy9lk870oOXUanZjW5y0dgkr
EzxSIK42Lr58qgvhMZTpX7P3zK3MogCo2c3F0zkthfLEtCmZkBs9EyCG/TMdaTqmTtbOGKVL0ZFb
M3gjRy8ZiZ4db3D6M2ObIqC5H46/LxYKIva628cWBp5NR4BjNcxLeaSKpzwyV4GhyE8GW5TfHIcC
f/VgBXtmlfZhwKHfWRht3CoDebFQ6eJ5Gbgm7ZhHqkC2C/CiREjzVPFdPqoFDzwWaa5TYwrT0PvB
0lnuaemlgsTzgTXhB54dEDpUZ/Tr2cXXrdQLu5OmnrU+erGLyITJQY7GzYE7Xi3BVMyutsKm3Ihe
ThbhcciOyHMk8BNaGCZsXB13acAXgjkVcpsIcCot0VuL4nHB/J9U26jyvwKeys5wLJAX+p4ZlpAM
JGw97xzPvzhD/4hptjqkLbOYaS5PTaXRCtxHGvLgxWVDGMEqXUe3ugrA4Taui6FaO+IOQsqnMHsW
zIaNHF/8wSHaxvkLiDiE7dPCFZriORKY08VeFvtU+pZxnNSzbiiZShNi+lwoTrmuiTF26c439Ia3
KqkhPSWhnXv3DYbfk5MOHL5sH2qI7+Yh96k7M0PUw5tBXnzqH92pfvx9WngvkZQJyvQdoincdLgK
fKgcrh9DNa6HIHGP8NIImyHDroRbPhiNbo//vQjZHktKiG+YGMLCE9hM0hgTsOgD/VTrDsMzMcWb
bqLrdpeij9JcaDcZDRE5jTUL5JEjwcAbDQQoWdZ78a6R9tUV1K+AoP1GpwdMCucpyGvM/R4ZIqLo
FhUxJn1h0E//CVAEJ/inIWpFfvACNMB5GYdHu672Nu0157m/mIjjxLHHV9rFzFXS+gfDiglDdPhw
HdBWyJDxPimmszvhCLFrBnUmWdeVB6YkyoC+8BgHMyrT74syF4yVhfyDtLM1kh3qH0gtx2m2NXoW
Enji7SCYjohOmKMCfDvpnassuS4nqIWdDza67ShRxdmWD6n93GrQEnbpE5vBUIKyy7UpD8S+E72m
3lZdWxf9z+SI2N+iCEvqZPAPKhI6cixO0sKZn87JDgJK/WhWQ0tZ8Tzc133CeZCESo6mJGv6uuQM
R6VZ1NlxkY0rZwIR67GHGv2RUu5m7XNjpQYZ7xXa8TqL1LfwMnNfMsDmyqjivUVeEYUFr77Kb8Us
c7ah0KM6G9lIGgaacmTN3T1evzOEx3/S1c9ZVgfboLE+nCBTm8hMM55VH8Ztk1/dTKE1eijAhr/h
0kAT6MSORz8HZV8VLTE1m9qaLEToIQWvxo4JqCWDi28sl5F6IbSm/hm3cHr0SbRcGHYnqe2vzKCV
G/ik+6ZL7AMNiPhw7IdSNxi71TUK7JyTnrthM6Y4emxrdm5eCtT8jMKjHS42rhnkOolS8BvHxz3M
xm50gmI7EZAmUR2fazGOBLyT8RxD/Q9U81Jov2PgwGYxY/HatbWBIj+9g4XMNhN3zI3GFtto1AcX
hz2m0mXHAMW6N01QLUF5MGsYgj21AKQ6Sn6xPYdbL+V4WBbBymTtA/MICzaon8yRCATarH0imflh
d6jvvRNYz0WQ+ZvKn8OlKoL3ZFjHgqxzOp3AK2YPtNPjiE6XF3i4dJCpL0nN6Coi9ffq6WDXaRfy
Lj6Y9a6ByfimOEetLL/5J327ouiG/DUVhS3VUy0Pvf0W2FBmlVYUSZtcJ8DaH+cCkjxGY4LsioBX
S6Z/AAmx6rvXsqmaS54+NfjjNo4XL7saH+M2EKleT9EBBbFAxwOx0PsPZmPtCj9vw3Ls9xkm4T2V
D1dnEP6+sr1DO4L79Imh/rQY+IahdL7wWGUbeN7TduwW4NdOxBWOSC7JPwufKselqfEP3Lfa+xa3
SU0cgGsYZ6nU8iIMVy5UDn3qve5WAgoplKjuY17dAJ6FFWxUE7yPuNDwlTjluhfp0UVJkEB+wP50
l1our207/rTUCK9GZ3mW2j5mQ7fcVVYbWsU0fKQZe9WQPmQJpUY9zJXIiocXqB2hQZEz+yIJrYqL
kO1kJMfAatQ5YmNuVk9kEYiOlKHkVr+tsQUeqql1VqacU4Z8XnAWXAoogP2j0fsDrsqk9YonUOH1
toG0vlv0rdcepnHXjt6HE6mtk036TcnCO6o6eBUDFkliUQ3YYSAzFjIOD/tlLjMGYHRC7XxM6whB
JevLyfXq/pkdbZXc/tZqmVcIxh7KaLWV9ZjjP5FM/3HtTjoytyXqzjA9N5qBFBPP7/GGWU+gKT3W
bAgi9yHEwpcIbUAlB7VAKOp78nFQuXYUdIWJjJpnerG+ljoW2HeWatPJW6A7Kx9QcLZmx/CromJm
Zbh+ffBVz7Lp4FCeRhwkVS0s7tVNS+jOae7zgAisn70ZMv3s+d/OFFPIjT3akQ88R7xNOI7Hq9ps
+uMYB1tPVul20BMWEYT5LHfyRzN2L5Co/I0YW3NTmeWz1ZttOAr3KPrAOaZqugSQKPboXtbpFsq1
eyRgC+05cz1vVduRWo1xBNU0GU183LW5bhpiUDXhApcZEFgSApxDk3/YSJ1hTTkXZx7uh5SrNR+Z
hBeYORh8DajOK0O1H56U9z4Uvk3TxK9DUy7HqjM4W0T/vEhyBcrF1c6SM/FnRkEDfBJzybg98MNh
edhTaXvTk9UxKXcjJaNUE84Hnv6j2bibpJJvAfoTJi7aDp1Sp1iSfRU6Y/1m5RFelomIxngn+wTn
TjltnSqzDm1bU+nXM2ugrh7isz7XtX/l2qr37p5kGHoVi8xmxrYSD+2yk3GwZ0j3t+AGrwrBmSxP
t2mxUMczyHaTtiLUvR+EFeUYs4Z01t2CsHLZ+mqM+a2VOM3qeFljz3zyJ3/eLpF5iDjpNGKEuN0z
6U0NaAMwjZ7VMH8jdOidH5kUGhvegSLMEBGQs1QO8jDN8ugE4Q2c/VDsJ9zhxTxYWzuFV1S6zsHh
SLKGDCJWatTbzsVY5Gtxj/Kb7iuRnpulB1Z98+a3bXcQZZWtuMNLAFrVi4BTQVoNX/04fhNOZWxj
x8Oms/GOxf64iYOeIKCb3+F7acJUhZKK3oMzUgcsyT7zDo2QjcNMV68Ns++7SAWY1QRW/sZvT0Yx
wGhIEndT+5FzrqXfQP53Hipb7AZEr3UPc4mLn3eMuvpfNGY1qXh57urivVQ96HCcvWGaOBf8vBuG
uy1/ayWutTIKGMo+Ipof3VNasjZ7Mzl3/HwvYOFeeqJm27xytrE4psNcMks05bYUDusQOPcTyLEn
5eiIkqdXmiWNlbW4/oa7ZBqqmaTd4hGcmyJcZsMQPWAbCxGu5aEhomlGrE7BB55F59QL/Mk89Sb9
wbT9WNaBD1AP460HbSks1VLz+JofVAdzlLrdfgUIByjUTBPs/hBLt3jOC6h6vZ6zVVB5/n2awty1
XO+pQzRYmfSAbepguvmDyZ5NhhMDxkXIzqyjypvi9Puiyz+9wbvcSgketKAUMqUKYM7ea5NSrCq4
EpeWC6GwKbdGal27biLimstuRzjvWpnBciQhrfdjZqg7ZuY+wKz4arWs6klnBisDfv166T1ghCPd
3Sb0oaav5lNe5iQ4qAyqh/7cCODIPmNLHvj6ZDTmhzlU/S5NGSr3FTMq5+aCIiBbEbjl8EwHpltv
6wa3m/a9ZgtHkILKU4G4T+kdwTeWULH3WHoMaklPan6xGGoZeV/sCQEzKHsG5gtNLcaGt1he+cAD
UmPzeliaEhojn1r72jsZUU/ews96Jgv2oW9kTAjTWbgjBX+oh7XkSCCmHp6UioNL5457sZQ/yo3N
ozME/eOE1ZH3ufhcCvOMx0WdBml9UlrZcPqF8FQN/QJ9glpRlfA+73P7cZxS8y5yZvbfSZ5A11/s
pkh2NaZsmifmP/XkcT2fGuc4pvMfDoHTYyv19KgYFh2qCArO3DnTY1UU21rqeCcygrH0nA5UGOOl
q+/b+FbuuQSPCL/BY6qpFe6TTG0Ds2DyrHeOqlWY1y1JRymjjecG/VapqsG1trzRiFu7t/YNxlSa
uE1FbwHjcvZjfg4pWSGp1UApA22qWe3v5WRzGuSAoKJ2hTfn93siAyTQjFUtu4sZFLulJBnLyDDf
eNEeOxSYgqwo9lWjcKaML0UnjYPns834255WmlUzVMbawl2pEEqpOuSlapiTF4gK/D3eTZf0P3su
ZJsuNrtVXnlfGC6Cg0ndkz1XN111CX0XaMzoAbOFBzODYEi6ntyJ1udyeZrNtH8qInOdTCgPee6r
owfZzorHRyIhDJwAMhX9/NWn2bgOivTJCxZnG40GkXi4BITkyuM0smJSyQ7vmUDdb8I04VaXkl72
xgeMVhKmANsYIonD1ZtjB7FzWz0Kq38sOW+fGbl8J2kzHBQ0Q7q0zn7v8zcnMMItZ08JgrGZLN8n
f1XeIBbzCn4GY72opNoJIbZvgvTgXfuZ1oI29+9il4NdHktqNXKyMxg23O5Rum0LXruyN0wvMRFV
pJLHmrP0kN6h8njrhdqyITV+KO1oUJ2eVEqFa0cSsSualr0MM2RDtdpK13lITPrWJY1/Nag1CY6A
WDg+ireuSQ8ib0nct1G/5eE4j3kwnphN7HVqjDT+0Q46RZzG9Nj427E92BNimxVx/owkaTEHlRlu
/DYr8S+5MFjInfGEZ8uqoVpiw1RmE1uaR3XQvGMbd1tGsIFN+qqLgoKyuCNuNg4AOmz4jd3CkR8N
E1bVhz9bNGU1nEW81uJszKBl0wbzm4dn9cAzajKBW6J96+GY84l42yb2jc6oyQfz1NcDdhaMgCG0
qmEjh+kMFZnrOWG7mRHNzjIgEtjczaGe7DqwT2VeNji29bO0ljsB12ZVI4+zkTNsoL4rjEhP1Iu+
ojhGRx9ObF+pU+nRMgr8EM5k9OgHRMZ7o2IVVeKumumMHiMVZsNHlc3ggAQ5LScYv+y0hyXSD+e4
TnbwvO6ove1OOTCIXJDwIuoCi88dT9Xs8F8WJS9WOiO8AgEopJEdopbeWIevc+4qIi04gFcl7Hgc
uWghTGdAk9vyOFc1EFJCPVtRc9l3J2oh8ScQVJTpGwiqBEQMgl6aL6/CJ18EJ6Jbx9QIcYjiJcCj
t60UYyXLgYzp1g+lif7OxZKrW1QdMaXhQRwjOO/ZjxhIRrlU94qpO1UDLqxo9o4MkcPMxB6NNQKo
C4JaJkA2RaFyYQwA1gXkVHcMzvHAT4HmyhsY1T5zp58yUnvYseV6Tkj4weEnrAawLRoYLjfRhuVv
upTZkemvOhhMBDjZQpAsbSvAJEeDIMPFoMFP09bPUSAuNS5BcO0Jip7/0RpxGN9442idziZ/D5Ym
XgVG1+6b10CLf5HhhPRA3kjiNg9Gq+6qDjROG1UPtq8fqj4OCVCRHQrCIcapCHb1zfABVfJbhVYl
4ALDAQt7rmyIVjU96IqtbekTcjq3Nh1xUWlcvXeDpKiavl2Ek486XUKpOghDnFDJFcCmo5xtfmbO
oZrK27YzrIGJVVQBgt4vM5NwWj+L0kc22M5oBBv8Mfx8XUkfe8SbNM8+kyqnYkOaw85z/+YB+ciI
cCfftggnbszcA+H/DxTVFqa3yY3hGfGX02hAHA4s8cnLbom3LD4Ek6s3JWPgc52Y+9GPHmHiA7pK
WJrH+T3WtoInSuWYFgmVyeAYH27ewUa9Tm7AxuWK5kQD+Wdb8zSCQ+b61axrfE3r3ibFGJVxCye/
DlOUg6Gy/aObWU+WUVzy3hZ7bFef9BUW/amQY7OZndcxcMvVSJoEIPFJ1BQQwISNd2OzVA+9P9NC
wAIeNCaCLZXThwSKQA7veNcOrd6cA8m5NMvRgh1R/B386nsU9hhOAvXYxvc51RRTU1H3SQvRp1zK
gAx8RR+e/InSwNk0mI4YVs70RFIq2yEyImFTczMiFvUWSAtAHge3QURqzeI+9XP3gPpxB2XKZDsm
maVjkD+xz6G2pjJrPwqQPDa32m0af1hx+pWLSYJk8b0jJdG8q8TRhp60JoParDlXSw5zw8bM67+6
BpKOJLL2A0aAKKw3Bu/Gk6J/EmzDwLLnB6e613iO1rg8OON5NDsVLhVdSdc+dyPE5Klo9TYDFLw2
tFXu86CKNssNqox95ByAqIODdIvGayQRKxr1RnfXRBkUa7Tz69Abp4J6pDOOE4l6UbPwx4CabrnJ
FTfEetOhVD1hozlIImtVmpMws0mxYF8B0jinAP0motE0W+xEgu9TmNnd0tWbJTs6vfUVOJgiCgOv
QZH31574BcifvaiLP8V415n2dwfBLcxF/97FVnFoVE/rD6ch8kjFykVbPybL/AK9G8jujYPZZu5x
iAf5WM7zCxbbU2GaZw4F1npq+zcc0PuZTiNb2S+qsL5Ly5dHW9EvHhltCGPz4AMXrdPhK2VnXLPZ
ozBZiPyum+xi3zkMPWOP0e+upemxDrKvb6MhIjtNkoXDG6zQOtJgXXqCjxbGJ89r/vCjd3axhpdP
A91LnHrO3dw/OpKjtSXcPYUd8do9kv53y6LdGoG4VmCf+J07mmYXXzTBFvfhnyie9qjcLsFXsa9v
O1q+/EknmhmyHgwgJITSqZ7aasYJ0qmzhbwC20+dW4HMyOr+GlR+tptscTWVVV1iXYaRNaRrbECc
vtn4g/mEWZctub8IjbeigRO/UVl3FTe3ssUhbJx7a9sYNbn+aNpj5YXdmmdIMQLEr7vM76S3n8dJ
fEyLSZRbjFzIYnWwss8sdnzU84m9x46Z9LTATuxbFjLLEOFrh4OTmq6z2z9iz+fu0v5QTfGmCVT1
1dUzajiitr3PG7YPXVdHZ0kvNTY7fBvkNW1HHjCsEqwU+h2SOrPvtP4ctZdue5fxaOaLDw6SB6d1
q5tF4bEzD8wyF+plgvdpZHVuwEZQ9IEcpbE+1C4Oc8DIh65fOkhl7HjaEO+JjWt8VgRwb/H01unj
bY/xii+PobJuqFtwX+ypag4uI32Kt9U+WIYP4BRh46ivwGPWMwVUcssEgAiwrKSTVCo61R/XuF/y
aadvyZbZMP4EqZy5pE54Jwr+poh/lnIHczcFHE3SBh9J9hWPydaoBj+E63HJTet+EPq5aePHoT+a
dJSDBeh++gFg0jzfms2anXBw6LW+TEImTw9JhUh2m8ZvvHb5lBbvZhCrvMl/BhLIexN0M7Y6eFmH
FJ/XzontvyNrGbd1Ux1zJ3iWs/WaOfEfe+BfFW73rLFg8UgyManppNqYOv4in0zPkky+RELEyCTi
FXUw25JzGQ+fo9e8MJsZ+NkNP7Irnnsfe0Fp9F8wdInltuKtd3uCzYSpV4XXX02nCFVuveDc/lra
hQA1mpNhdB+GdP9kQ/aAK91GBxE/XeVey7j/9rv5SVncxkenJ/5E/raIkh7BYq3i5b7VxgmbxvKl
XdZAa4SomczuvdORxyZ5vECaWkPJIAIwUmpW5Ttmt9d6EBiv0/IcU3HmfQJNvGItuJ9Uyzk9rxmX
NxhW/f6+bCDXJX78AAU/9BP3tpeKgR5hu195GgOpZ37lSQaIZrBwTiYY3kVVPti1fXPqAiKqjXra
D7Se84A5/hbcxyZT9Yupo32q6E4baR1XaaIOdlq83zatLCUtrTj/AnpiSERdkr3vlrnnDJa8FPao
sBIwhpm957TJi7OXvqoZi2BjFEhFZfTIWnVJSZMwn7AvrgKcI5P8yGXjsy3cH1eZD7K/FWR16mjP
8wdXGFwiqnyqfe/NadAjzF4/pgZvmbk9lJbj35Gz2A/BlS95mtVumL0X0RuMZ5TewLerdmmNoN/O
NIZkNI/TDG23G2phPg01sPOhPAaBODJI+gZyqRiHqQqdpkSCKON3lxT1unXTb8Mbz6qRydpw1Qfg
WPJwknWly65VzQlLjme78Mn32bECpNRqfCvsxjcBzcoTypdqDTIG5pVZ/cPSifkiKfKH2C45gPs7
8PZNOI3iOQlwKmCtjpDg67ssQK5fKtSICg4nk0sEJIpiV2ncmus0SZ+rkbz9gpGYKy2j38VnUtxa
MDQXU5nQAwrYSdL+TF0HSKKOXsg7cNCQ2UVk/peegcLiteY/JRehQB09tL19V1jeQ1MA2ad6+XRb
W0vHBIXr6mpFxKffYMKPCKjzOaOGzIPNceJr8m0MFMjXXkDkD8RCLYdjk5JdyZzh0ao/wTyx+GY1
TvFg/ocnap3cnlyZ+DZDzudsYDADQOtZMBwtB8QFl9ZDG84xOzXPllEwCJ8gGTLPOpcWs0XZlc8p
l92NU3+Q59lzsWogBE2nOaadJ3b2wEdzLuwFBY68VwTdOjz+tbHu82GG/8Ha5pDj0KZ67TFMMINN
dgweXnMNlU1raPjxEPq+5PLR/m2gKnFlXFalnb0uHp4XnrvQ0qy1TLl2U6JYIjR9dfEi7X3cvPgu
7iRjGD9nYdM24aoTri7KaGCfRoFfhiJz2ycxwzcrClGs2l6fOissXEv84byIMJPBusCazNNQTwA0
oInBlZAhUcI+RIEfPMH3kLWvfmB/TKR0o1b3q75VYRQ145p9uqZ6hJaD1E7OTUHVUHXzEC3e0e9c
NEXeXKrxFwbHS4Ejqs1OtTm/M/ELgy7h6HH7+lEBsQQhqrP3uEn+1RPutnLvqwnOIZr0dPMtTlS8
3SntiztHTxciDZzB2SPXTschtPbGLYjQG+r1byayMxdskz6DzD5S9oG4CW56g9K04kDNNb6h4dM2
AS6NoTVoCCMZUxyrYPJluiPDtjRC6C/D2iSLOkxq1wuP9h8J9sGrQQ/VAfe2s48VbxPsUyOHW22A
iddEswlOyrCoh2k/T8zES31uug4VqLdeaGkfQuncNLgWkGjSVNMpy2sg4zPW8arnqWZwp9g3Vo1f
P3N4fVw0dtluxs/TFMToqAGUDxadSabArrt29fxqlEyvc8eEfP67p3WgOutUPI5D6N7aVpt4oSg1
CI6xrHAP9Prv2KUN403MOVOdp3c55zoIP4h1Tf7aBtfa9dOdbdXvlYndnOYH80KBzD7Lyr9k2MuL
rbKKpZQXMkuof/VtirlMR8MSPnfLvqc10w0zL9X3HffTeLTx1lXDgztEVKbk5J3hlVyTOCvDeWy8
nTf4ZG/jghCUTUNL0sKxwpzzGlmWFU7zIv/7EBODwmlk3uxWjA7we4YOdxR6PgHZ4INdJ2g+p87r
oreaQ7uRkIKa+vGMszUPeeN1eAkIkim8GtcOeF/PWZgpiwyNBfCLIUBcU5VwKjFZpzYfzLa37Yz4
du+knLEAtG3lxngH97ReUXbsXZbWq0OV0HVXNAyxeVviD8HhMHMdXue5123nsX1SGMdD3QblKara
G3zOyzaL95K2E2EA9+QFERHBTD3lA8kiSR+OYASvOsGDlgxHrUA6DqBlywiOVNL4fzsPww6VkOLs
T/1bMba3gNzDAihs483cj/EjKEzye8m7ajVVby5Vf0iKSbkxOBy2JszQXloPOXHAeWLuXuHuT6IJ
gAEr72opy3sniY5TLr7ifgaLsjQfVLKBis6LKwSmYrvYt0eBoaKQjx7lvas5hrHr3/yfky+hd7XA
ujlgJFp8RaX/0OrJWSkox2soVcQxOlBHzOQ+WcX/TvEyktQnNECBznCcdPDitSTOCa+vqvgJzzb/
1iS/e3YU7Dg0IC7DDSZYervJcjWDInUHjZifLy6aqqH7z0mraCVHCtamcWbWmiXZrlfJHrDhSvo4
1Me6e04n8PZVzy8uaNt9vXwXlLQaCTu6WRKrUwyyFb0/4yB3MS33YctgfZ/IjrIAmzUsMA9+nGxs
B8/AsDxaoqiewKdlR9eSECN+XAlmFbQp6BZ4JUP2M1oknvg9oyr53KjQPxAMN5PJRTqRNCV2LcsT
LYV4Nt4qxl622T2NgR96rAvcQPjOm+486ObJ8xISk8WhQB93YCeu64mLvzBSJqLMcjZpxBxcRuaD
4Rje52J+6059J+W1FNgdmkh+B4McUIxaLn/iTFOOB3vPxZcUXQfT2kQNicgxlXcYJeOV8Oe/s/tA
di3MZHKJp2CTJxiOOSn+WGaBwpa98+WfjKl/ylmlmpEeDncR5wTFde3asN1kQhWPCyFIAKwaE/WE
bzPeVjG01D4CBewAjoIhfCCMpZH5U1IDCTU2zDYZMdEbLeYDvRMcmWaNUYwH2sqynUFfgVXdN32e
nNtOvuthCZCv+7M7GgFErPjC7nRujPE1GhN/Pc72p+PSLYENeIcPl+h/cQuRFLd7+cBlICI8qzOc
gr6O5Xrozm3e3HOmxoj0BGtjOxNLWdcNkuxS1H+CgaGqN1xTl+BaEbd3EL8vs4ti46ZrL6YSd2KA
TvP81cjJs3JYbNXIZbuiYQKz8KoA7xVN82fruA9xbP6jtnVVJsFPXNb80EyTNGt+30mv3FkMEQI7
tda69d/JmAIJaox1JanX8eR3xSBpIi9OMnastibaSMr9P9WSKGcJexCnRn832uIfP641yhiRTGkj
NDM7lLP06Ybd45fArwAUy0t/RpWX+8L0nzkMQIq6Vehxbrk1R5o5JIMxnldxZe5MB+a1xwVc2zn9
ov8w+XM8syycR5NBt2e3ThenWKUZyUzVPqSN/YApMt4uVyyQ/+refM5gTGmzmkB644DBgjbiScfL
v6Izd+NU3cTPzjo1JBa48bPuufjN7NT4jhldMTAB6GVVUEQ943tu24HsNBO8oAT5gRNt9qZpA4xE
bxrt3i3lVB6jXRtoEgDSw9iZ/EkFhclFghssYrtti+Ih6OefhhLWLcO1JwvzR2s9ljbCBZnq3Rgx
E3BNcFPxOsrjZx+YYh404CIY7tfDcuxa76e6HRAjRqKbUvDT5XD9hXOUI6dHnrG8WBqfOLSY77K+
nwlP6ck8zZ28kg2mCam2eFKHp6QSci0LM8R7D0XGfSWriwAGn9+m27um5xTA4j+KQTrOungtMCzg
6Um4UWsfMORz5sKCr/xtRjyLmA9GmI6EV+Bj4EqMvzZFqTsIAoDXIga6k86OQwdOjUjN/9g6r93W
lWyL/tAlwFDF8Kocbcty2PYL4cicQ5H8+juo092ncdDAhrBly7YCWay11pxjrvqypOQiLR3JdAly
Qj2lznwly2EtBhXbAhrFP0jLzm03nCbHfIc0AFHRWrHfx2/YN8hxTDyg/sELjRMqoYi8GPbo9CcW
QYaHPigBUKB0p9nJDiwQdItatoLI0jpcjcWyQvcHu7t7gYEKpJdhhzA4qCzNtVf0MGU4yHPnYZga
8EQvCqOnSHHeBjWt6whxGfXBW+2FT5rCOCjxCI0Yo7ZQNedC1Xluze4jE95LNfiw0rTiaDYVi+V8
mlQuneURfB9Y1QDfSAnepU8zokhCBIlOvBg05DayYj7luOLbL/W3BrHAkj1LtQsYt2madaLioziS
MKBzqKzagF+2BB3UlBP5UOISCJ4Rfapo2WXExJHYdg0JSAn95CfpeQPGlJQAu8zWDEr3vh0pUthp
Gwad/2PWz7iIr9mgP2Uqeo3oI9gsmXqYv+BdZp4v3uNkbO5HLeHaACk7LfwvwASPBXqBVZOA6NQG
XkX7wu8ftyj7LgjymhHFNrv5El3vVotdHNlAoL2pQkQZMafVqnEdo3VBJRxlKByAggi3IjdBJ+Yc
YznaMf1qB51xGN2vptReLUg9qKIG+uaWpL8f03gC1hNOE6d32F+DUj0KDBO0YmO62XBlMo41OqTk
YUQ6yN2MVqRbwkfUc2ac9osFYkiv1dpLMYJ4kf/JxcvDvjsGSC/dHybC29Kd6m1S6eWqLAk2IdNr
b/fY2m2qrrxq3wZKe1MGSG+cwd/YVshHX/ZYvWIiDQvtVdxndv1D6Yo6vDa3ut89hHZwKcOg20Qj
3a8ujEG60UdSJJAtGXeTsdA7FubjZCPrZ68M3i0SvfQRSH6YPqOVvDNBARBNTaEWVvRZJE6sVjGm
LIZtOMXfnUFPD91Lsm46i7YNFJueTVSQDODuMb6sTLPL9iKXzx1lzTKukQazYvZkHq31sHmqMKPH
uL2Bt6KpA4J9GAc/WQYckUhHMigwu1ywwIhnQ0d0DbIoqdSXqJp246FItgUKT4IZSk784TFsdWox
SumVLyhGW3HV4JiTtb40q+A7d9JHNliGicBGdAQfVKBao8nYZAaAYsXlcmEiJcrmrlhii6dUxG+D
QBs0MGg282g82hiT0Rz1i6RTCeFnHdMysbVMsqyiEJk5k/WlYBJDi810NpWVzQFds2/b4vxW8hii
wFcWLMBkSP6Q6omSaTwSGcMR4Gv3pY7QiH3uHx0SCPuITKOZpPINfWEf8eXX4OcUp+QbcpAz80C8
CKfK7/uVq3PxKvTgaFbJH70xnuIxPnmIAcrEhnmr02kH58FmkM3S2HCu9e21mzrBy/X+uCtRc35Y
MKtAC60nUU9MlZ7GOBcHI3OfSsjrZyENCFbrtsRFZVadOo+9DkCRN0oO/WuTC7B2FiCRDOFCnzya
evBoxIKNGELEfBT+WWrmCmv9G4wnGsrtlyrYN2e4Delbsksp4SwWDa3qumaN7nTtnHRkBlOfLwyZ
HbJUmQc/KChO2TT5iTLWIobI7ynihyy8e12cI2/JuvUQyQtNog7AXrov6LdNQMfHIbtD7onaMkav
HPMZFiYWkAJcV08qBDJFompEScTV4HQkXplg20NifjtUNKhEEADEuMgiuWLEBSUzV+s8nVeSokd+
bmNa0ihASTSBec8ax2O6g9VGOzqVKzszzshIoIr2BiFtnbMemESu1EhiPM3Dbdwau0HUQNC7pCVA
LzyEDedgPJSbrgwr0sxmaVnyQULfNRTeBV9Hu0aCm5W8fCT5KYFfS8WOL7UlMwl2AEeqYcY+pnzK
ycQMTY6ZImrgkxRzd9o6eTDOVyZN521e1wAezOBs20ysWxgaKU2UsPHL8/yn0sldZTYbZ6m3iMsy
klI1l3pqqCdQon4FbH702Dtak7/qagLNwBisqlR9TTT6TgSyl8S51RDle8D+YfZD7jzwaWcIVsyt
+lVc8oR7w9pqTpbsnYogPZglgjGVI1ZmhdArNag6tNyLNzIPPsYMFBy2cp0rjouUK2o4Kuf49zA4
xcV1RHS6MC2frnnMKdupI9E/SG608sLKgsY1cNZlA9DbjFCXN3Yt103OGhXSSqCsPyVZ/CdvdIlP
xDi1Os0A+QEijmSdHtRqIZ/CsHzh/Ka2qrnQZgwYY/RUNfHZ18EuBaEgDz1jjTXXtmqlvROZRcaW
MV5SB0ia5nl4DlJUqL61omp6h0PAtCQB6m7LyT0GtP0XCG7vSYVOG7qDBQmWBMS1B32i16YBx3Ll
o42blLls9mNE+qc1B2AYowa7Irs6gNfpgHxOk/vrTw6cNQ7ktVxbbg4tfA4OcgfT2yJLwD/Vfzmd
3h2QYMLR84ZFJnu0CFDPObKt1SQGpH7IddzohTn+Q1gZv2FY47ouEN/TBOmYfPwZI8hdHaHhCfKA
boArGE7R2R3/OKnmPDTGb+R11Z1rY9AQvmvOAcBi0dREhrS5WS00EV01P8jvQxv1rmVM9LpmBXVa
X/lkCELFFOSKB8mpfFG+V1/qOOkOIk4eG6nQ98aA6TuHN77/KGV6tMZ72kHbfOy+yD2jzsRLd6yY
7NDcjj/wnSO8ccF+jT1Yd9OkUZkY/oue0Y+yGFetw9x5H0JzhzPpPWbjtcliHDCGX+k7Q46vVUbO
aIeynQOh/e296xBoydZwg/em1vx7jzapjo4OOxGbt56vLdr6VNjoU33Tblema3x7MN0zghToBMdH
QHu4xvSZoZBlaBdr7yXNkZuDEP3SagwWNqGWQcExaQ4PFuVpCP6JWbYAYx+g+gsRJa161Qiu5/5u
cDSxNx3nUFr19lGLQM1nZn6z8uwIZKESNssvI0HnEnq7DmrT1ktJ0011sHx6FLsrHCu27EDRUB7g
gw1XGClXVaRIdsumdKObf4QJ7nQkpo6eSPDhDMbZJEOmHX11Jk4tw9qOi7FtjScsd4R+SD5hoiNA
lhsexMhhYzDDchxKJyvHszbadP3o7KLwtb+qqnts25KkFP2bi2azBpTMa9V7+PCTRxvRNmhSt2td
OPijTWOrd0mBZ8R1Fji7Ng3WO+YvtHIj+RuK6VcJ0z4MubdmtzwdM8jjYJxDl8AmNmZk19OndJKT
YCaGM7Y2I0QMaffppkSzddg2lwyumMD1XnVhXI52QlM+F/npzB8y5iHoo69jv4UuT0Y9dc2yJOCY
ynKi82uSZUSn0oBbs2D8zURayxDEI9Qnr6M9RRCPwWjYq6Fyz3ql//gMoEBwUoMKuazppzHVTDa5
V16HUtbHWLyMOMS0vO/vHeUmG2phcyGmAzqCj9GDj5DUT50/2csw5/o/oqBtq3MeexyNBX4HNGYd
IV6riYCOwk3HDUMCwEi4huIx+zX0As+AwXnUVyziQIUQLVG4NUb7ROzynU9Kijk5L3Mk27bQaMoz
Xt2MWYxQZyBbj92DnkTfVgvOOUv3jAReW9Ol+Wzba9Tk5y6mm9E66JfwUoO5TSK1cpvwbKLI36b+
+B5Ak1qWkMYIUPyaKhv7UEicdEE4PVcLg+Y0kYO91+5Nl/MVXc3SJqVIgUsi2K/4Gdrsoks92ktt
2mgzvwzOJUpHemlZOb4WLk7XIIJ7T4LTMurL36yrmpUqUFpLpc5pD68+n4jLzaInGOJGbj6nOEkf
o/oifIn3Bv8Me2P5hVwL8Za8i9VWyhnBRgdWGbuqZOamye4O7S92bOib7pzlwcpQLsfiuW6zVTah
CTNY2rkA92yEM91iohhJpALNQxbik+1V+JzLdOdpFbOhBpAx3mIsKwGgcItDbUSrDQaPdh7ZoEiD
1zQo3eOEK8Anz6qfkUDKv+QthOfC6E7FZD546Zwjo4bv0dJ+pRZymkz93FgRu7GLqEgs98qQpt90
zqrnArecau+9qJy3zkzsBbBq81pjZo6obpeY66MTo7h603bhsCqZERnRW+vorxjCjy7DOrxbSydP
Dwir4qVLs2yVZMWwrtto7qCQaJTMUwKWeFUZWz8ZH9m379w4OpN5e2cxT5iSJEDJVD31+khHCqIb
V0Ifkxeffur6P73nLDvZE1wlAmyK1HUTjJVJdrs8IEc7b5pX0VUjUYjprqHwXGEO/tbu6grH3jjz
P8msKVGC7dVw9pPwzh9jY8cEmfllNtXrMWdVUS5hMWOFk9zfdRMWBg3JSlYj1xYlcWejJOKQPG26
lUSeNoV8SOvwzbb6O+W++EbEvIPVdyGYMmDFNd/tYnhMoh92O8hTzWGWdQLcqHJ5iWoQz4Q2/AQG
gQ1NcHAxsiF/iugjamDFJmvV1sOfyKfCME4mcERM7MNLY1EkuwGhlN4qsaZ70I1nNk7PepYxY0f4
SB7WXU74XmKaeLl4S+KORmAari0bOKvhMO2oO+CaAdLxSbd+m7DmlKc3H4JqSolJXY+D+aOU/US3
DRJfulF9o5HyjFY8UflXWicn1K5Y3OmIQJPfGI3LsSjJECX7tqzzk9nbzbJhdV+ZZE4lSOZ4U3IM
VEKkG8uzYPKw7sfNc4yAfhXmM6C9Yq9Gi9/eDi11mJlV2CA1MkmQAIYHtxhX7RB8pKbVrRBvKCBF
Acgl2R3Tvh+3inE2q7G3ttGxLeh+3ncVAtIs8Te+KA7zBM0pvuZ/1sDa6HrvqUPPqUKcbgzDLHjP
iPNI9NdUdJ8oD8nMsVtQF+zoRx+gjIOxKzemddrr4VImuP7jGdcVED2kZC0Qm5gzPUTS4R39jRvx
iTVKR7xgyMeUOMP9QIE4lIcIIe3DWOvGmkEbmjm1S3tMCjYAsgX5LqgR41/itgEu8Mats8Z4NDPm
03qEdifEHT+Vllz7dRExkOEsSDR00vlsulaSumhoqpPIUkLQBRnbxBC+hBlNtNv3QtCa2E7mh91u
vJ/I7cIDjjIWNhKQ8duNEQBAI5t/Y5BuOBeu4WzqZhuSHwipzA9/33Wq6tG0pkc0wt3y72dxe2jV
H1NgEHu/sIvDFHv3TRyQJzw/JQHj/pCkbn643W38VDH5znheAHMbukWL228ooBosRoQ6KzowOMgJ
T/jrhhzBk2XMQt9SzUZyzeYbuomp2GTluf3s7d243fz9tP7xtb9e8/96zO1V/v3o//WQ29dqlP84
Uec3/h+PuT2Hf/zl/3r0X3/6H9+//Yq///R/Pfx//YX/9TXmCjwf22jtbaWJzT8fgsc4292+iKIC
Wd3f3zdjF4/U7f7tSQmmiGRK/OeF3f6XZcr716vFOxs3IDj/fdj918//9aP/eGm3u/rtj/z1+9Uw
Zbvbz//1MokthzSySAMbkMYcAhNjEFZGDYKC8j2Lo+cA9tU2MxGkE1Lfrc0o6UHdPbja2G1xLbww
OU+pM0Gbly645eS9w0S1rFEMMaJGRWH8JnRAKeBRHU21nx5iaqtJuA3JkMQTGxG28olJJgpnSXIG
5l4XzzgmWyYsR0eXElChg1xRRxpDrbiz9IJdS0FiVOcSONaKXUH6wCxVRiYwDEjo+E3N7I+qkg81
RL8WLBha+85PSIDoHTOEVzbUd0YdscVSIUHRKljVKnlNGnYNWUvGsqkZJ0fZ+yKYWlTrsbEJvpux
JXigYapspY27NvE1b2HJr73cAhfOtZwE1vrAVcY6j47/OzSqPZDIi6Un9QpYA8YXZWrXq0/UfzTm
xuK+9kSzD/s83noYDrE4FF8982CrG8MdQElGMH1f3UlDEZFRynXA+Qtp7AFHdQkPlFlU4qpgg3OL
vUrbfNo1J22LaXdpWZ2CyNKe6xLgHPjuzkYL2eez7KIPOvTvcmc0syoiVHiCpSPWrYOD0ZA4w/jr
i9q2y00Vo6ftG3uYjfv4GB32XUmNfltN3itdNfIxPPMzSFKQpgUTBphnC8+k/W4PsVoG6btXMqDq
TCYbjGnojLKvXhp4E1d9DKcXCFoNjnXjpgSQT2IVtU5xnbr0Lg3VL/OA6DlFnkLOld2w+TO+fAtV
f6uIca30l3q8DzybpOUQK6hvqKVnlQ/VEGLIS2jHMh6Nl3700EEVW8aF05+iQV+yzwmRyDA6JtZh
MXaYP3uDSjU/9QmeYV333vEwfldC+81sYpGBzB0rB0WodAZGBJaSK8s3tgKHFm9EryHDJ/MIebje
BQzdKrbDLfyhVWcXFj0gjizD1BG4DNEXMdbxoYyB3yYknDuoLaWkIa8SJskI2g1kGMQHBzTxOK7u
Bq3sMTeKT7Bx+0n3PyHe9utSoOAOo0+jkOaujjVvaUSkXKqyo66n6zp1tHA996qFrrtSKCzXPl1J
6VAKRilA3GoC3Yl/xV2OVTLrXyviklpK7iKutR0sXerL1DOPWsJvbeO6Wcppnrx0lIlastNV9kIB
/NqCwto7/ivjTHBFKDMWvgrumhLEf+4DONE160I2TEzyeY73btBwJ+MkO8psmxFovCRJIFuVbeyd
tDJ79FQbbiC44d6BMRGQlzVQZPpWty26zriXdvQtGtnusDgCy7Vhmji+j51kZKAT8uZCC/oi2BMW
mnKeAkMUzC4niKAkjogs95aDTDH4nSab6qeiy7TOivrFGWh1Dbr5gieId77+wgULiiNCJ6LtwAag
IfQJGXXqcVeGoXboPXGY2Kss09FfFyW6eg0O2au5TzKGDyOE4nWEDqztEAIwV+p2TAwWUcIpOwTi
13DbHaqEboGZJj/ycfJ+aER+NugC0pY2CvOK2DH+dGJqVg5V+4p64zwG3YTgEmtHihctJiC3MoUi
OYUmilZnT8yhAfWn5cIYWN0QwvKzBC3wfnk057KEhMPYmk51A8u+xhi5nONhZeJG2CGDktYeqS6t
KPYEwjtLgwoZrP8xKN7MQid8s8DVPNtlETab5Ojuk0jbAkW+T7rwu6+pvGWs1+ukG09j7/EO0FTX
bfmMknxNe7pC1EWiVu1295VZvzaNx9B9BESgM/newgwnPxuRUmbqW2vo9xSAw1kOI4v5mjXCX4Yp
uGEPcI3aAJqV26nLPrQ2LU4UpM+2LR87VVIi0IReBGtEMGRqDpzwMkDi5DYJl5xEXnoC1EQ97Kww
Ybyi4/9gOuQdkU+ua/rGWylJmSs/9MA/yJL2/AwstYoJBq0WPdWl2sACketyKAKEQ3SGUtJ3ad1f
ey99Mf02XNgg7rYVacN21qIO1Z3nnhYHki7UcKrrP6LKDHaDUT/naXqyBcpXyUx0GtSHcB5imyA4
1TKPmcAx2llGCLom8Vl19I7SuT+W1sba6CzSjcvYW4d6jTRAke/EGL/R6XjnaBZkNmyqOhsOFQIb
DnVU2lJbJyQ9b/tc/TiGfY9CPBg99OkRQ2w+iJfSALckYjdecpjbyLeZ6DZ7bIzEcECJPVJ/XHxP
PHA8QEYT2rXWu53MNmPQDMSmVQVG6zaaEx8wGeobEo9mTTClcuXOQXxVwmVTaGtNc51lkr9oQfQK
rIF8b6dd5CtnFC+5qSR9GkoDgCf0/bX4MthS7vxabvJQjGDicILRyFpVBoX2Y23q+ZG0sGOWa7/M
sCQiLp5G4Vjvb2GHp8fOOuZ7Lolabi+mdYCFyDSSPfrs6o6B7gPDRrKxy7euTt2D080ca3YsrTlr
uIdnz+EChqUd1kf+h17FN/93Vu7AhTRDHELN6NOkxyfC8NbZl2Nwn9PargqToUcK4SDNNQQ4TCNM
u4OCSC4Ko1TGl96StAj6GnsfSv3CrxCEgPpCTa5C+8KAzJLWszI9xgXxJPeki7lbt6TTQXRsxOCY
SQoJUQNcJUfe54SiwN3dIdEaaQanS8eU9r6MFIOqweQppI8wEr9si3XeDr8HBvo7obJnpJHDIp4q
Yiqi5mk0zHDd7urRdY9OrwDrauAghI9IRmQ/Tlid6tF+xJpobMJxrNkPnmpMrmcxYjQmtCvZkJ6y
1OAmLZqpLBmUEO8oUcFNch0jtZEBepYSrLBFfifHFlsryzzIHAeE0mlffGVMtYN8vDJtYbAQ2Z9E
qbIWTXSBhWWEq0ofL0mUnlLxFNpIZ1xto9mWvlSMzMm6YFIBYRXjiPuhFd09B+QVNsJ8kaHKt4nM
6612Gw1YxrWhPQ1Omu47WRDvWxivmBdlHTEfIjgPiw8jVk1LDp1U90gVLHKhGAIPNbR8ywadQj8l
51EkT4JD/oUa1CyE4UMoNUiWZatPfzOlV1f21J/gPFwmC4gy2Y4kOkSpPljHMq/IhTSWHNCMl5oy
2hW2QB/CvDWQnbnzzPCPKV56O34x2ysybFppqngIRQLATzLUJyf0jVSeE1HXD1Yw0gGSA1v1qVsH
3id0wnqRepE6xh4b6QCtTzRWb6E3nbTOgpc9TiH8NQR8WbGSBKqrKqLhOOQkBCgy6ZTz3prmW1X0
b8QUlitbpuigI23H9Bv1VcUOkwN8k1Q0pkSJDVefMVnmyrRG9pASoQnYbom2BT9mrr3OZll74Cqs
pyNobC/dABBst445XGg2EcLJT2ydNHlJSbtlsgGQemLwbXUxvJeEIPWgzM92iqbYbCRmKSD2UTTl
C+/SF5BHUrIWfdMn6QG3Vf+ZB4hi6sDeZ+koDrbd07YaSA9OYBkx9+3E0wTwE9NNIw9dSLAiepCf
0Ghs5Atuve69CKG8GPKj6WfYBQMGxYot3oYD/5BU9HtJFpfzsdvKQ20E5SbvEOghGyI6JQj8S1d7
7rEvyMp2vaT5SLVm67mh9pJJtS1baaFyUf21YUxyzx5kX5puf8W4Gj24VnQ2uNwWfsQmu+gV+gy9
+SlhMjKdrd6CmYGWQZ3ZNmYqVoZFe+12QwtE3wErOei2oAceo3wmiMJ8FhGeIJKPNJaC2HouyuJf
d7vQIMi9CWm2Y3/FdBbrZ80W/WvlcqDY7ms5DMGZCGsqv4QZfaDr0x4ZcHlxQ6KFzd7RsBhzl2Zb
eQGQVGJAiYD+zF8r5xukCmSlurFFscvd202L+m+Faomm+X++BspyxK5mjEz7/v24OqsaDAD6AxlF
YDDg816bJNbRuPSfBh0NzFty3A91Nd4LrZVXy46clRmFH7XRE/yYVgrZnK7ub/8jnvqNj0rf/+Pr
XWkfSFhAMCudzQRG7wXqgliPzD02Phjjl7ozxCpHPbkz5u82kXKXpdTpNwZOtcLtQWXsWOFdgQjm
2M0Ot/neUDjMrnzt2aQHyNWcShKvu3Mp0+q9FJH/ppChA5O13AM7y+AlV4RTQj8Dj2E0m6Aekt3t
YUOyVlFdvU2MiInVqWwMg5G34W/51NlVcvJLAZiJbdyIh2PvGZVzDmhfrjWwHtdO6Gy7yCV4n2MR
aroEL8Cgn6SDWVybPxTpe+QQzDdRm4m1NbGB73B29MpprpLMyqvf/HXH1vP2WiL2wv+SkPsNWmDZ
FI44Kt9PjypA+NIlpf5gaWG8ysPmIo1I7CrHqJ6DSrw0gOXumvlelOBNq3zXON2+CYgY4EFN84xr
kNi1WRDBARoYqA+6e0zrod/mupvcV71WrZ1e2I91iho5apgEgguicoyYJiaR+eB49vCYY1+junVs
PPylTcnvokqppu8ap001TL+D7RzLFqefReUJfbd6p9PfImi1Kvw9OGlHoHNcAdlwTFXpXdqYpjIG
xp5GZeIgHsvRmlt2u2MlzI6WXaFyMJxq72tDcpoSakWtonz0lXIuWE2cC3CElZBcBfucU76qnf6l
iGDGRJ3zBg7d2TiuOW5vd3MDJTdr5SHDwIMGymweu4QxBKkG8eF2F92rt+3G/rsI69cgTYBPWxaj
kUKjdkgH4ykN05KqA4En6VxAizhejFxnBcnuTfr2TzpSU55w84tv1j9OgRiJnrceweb6x6juOhha
2KxZruo7Z77J7LC+m1wF693B5XL7hq24NqKZ4TuQKI4iZFar+mHby3JcJWA2CK+yhlPfW+TDDOsW
jMopMya2LX1+MVMXG2aZVQJkD/+NVHhfl7hyiVG4i4uqvIRh/1NIqKRgyl22lpZ2BCE5F2BuAczX
fO7ID//oqgoNOLuvMz0uuS/q+CGFqremti+PRVGOdx6hOysPXyZ7Wi9nHBX566oQ+TroIowLXCcR
20FCIe+S63dm6OFjkRFn6Suv/KRS/jAjo30wLY+VMB25KlYQJNwssR5c75LVRfJ4uxmsWO59l6Fs
EyP/9KLycLthglAeCAsqDy7DANoeGwpve84eCu+a0cppDEf92dcsihumY6eYBB8nCfz9CDLw1PCC
AOO6CxvU59l0Sx8xTbaJ4HWNuORyijvaAysNg+UzuW0ASZ+pJ8J1j+X4fkgJqKgsJpV2+2Uj8n0x
UkKF2E0xdmBbowN33hpeYD3LPjc4OqWB8lVQHgzttNWKFMZVPJgnMZR/klumh9e4L+6ArL7AkfiQ
cWynNpA5yCBIBKKR7T1QpfOkeeGO1pR5VELXabHU/t6GJ3f0hTXPWXAldc20NQLWwdxBnswHWXwa
iUCXXvo/vPhrHoHHrpmOW/4U3t9uoNK9ccZTZXa2dkHOIgmJzuxv9VqOw4CTEnFmBTDmMha4Edjo
L+k0O3vhyfaMp4/qqB7sqw5tcGENiQGQrq2O5XzDjx/bwXx1qzJ4Lsl73EhtRBAXKu0J2+edw950
0c+LshdGm9LS05faK0nVq41jPeZfTa/FdzipI3OFRZyIacG2JZiGO00v1YUF0twlVWthdQ3UW5ZW
lwF6+YoBG1CwSGuOLg3RCYv9GSO6voGxrA5TbwZ3rRdf9dwInpom3TJ17+6hDpGGrXr5MkbFnhLT
P5ohTApzwsTFfJki3nbQDmQMaWFTa4essOsTa0GxAX6iPbILwiUfIb9o+uQtHsvumkVMb9I4To8i
jxQxNDYcWK3WnnLNkDv8eZDFdKE9lShU0ia4GgPvc6CwGTscqVoWzN0vyPyyOdSeDUNn0uURhikl
fMZJ1aK8vQORKMg3MNSqudaFGO7CuEXvOd/oyhrvsNhfczMf9l75nlF+Z2i20qwEGwr1d9co24NJ
xumFlgWNKofuI+8nDYO+w0tEtJKFJWSB4tC9q4WeXdC0fas5SxnHZoAvOKMEC5xDkidY7OabAtGQ
q+vxZVQZKASaqI1mcJiNQXRPP704FhYWl/lLtxsM1nD2s8RAqq3s0+0mnVj7IsOe1re7YVB7mwy9
OMrJRD8Efvl8C5CiGZ4/3G6sEImGKrxhV0OaPkpdTuurz0lOkDD9PToA8ZYU8mBrBy2QjjjdB3XI
hhxLDdEudnu2wMvAO4kHvCQYkAQpOWuXMCeUIiQJ3P5HV4cdb4AXWrnBeag4gW3P8kjs7CgpbZxF
aytN3LVh2dOjwzhy1CgWzSnTH7Oq7PbdAMzu9s0xQSVhD4QYkpdYHU1zoiV/++80r0akUBJ5WApQ
20K375Qjkn0zVNbOrm1MX4j8GvCnHszhsF8lblyuDTgBD+lECCESFHymVqloY+cusIcTu0dO3cQ3
jkD2/VejR3gD+eHZ6RMy27EKL6agrq8xFAACwAu1j/wyOY6o6hdp5WQkbjEm5+Ix/BlaWa6Q8QJC
tP6wkMOG7F6H2NSg8KbtMhHVXTDmOxIsrXPRk2eZVGSqgIMQ52Yq/nWTNHrGxsocKQ6m/Ky1pNU3
WJf2uU85oFFIRChkdjXSo9WIR+vIZoi6uGODP/XNs+e58Y82jeuO5j8ydSa5ggIQ1WxxGpLIuQyi
ijeRFWEb7+17aBwlWFUAyRZg8QdVwX8xSyHAoYzK2Do9Zr1+blqwZ6UlWRcbLkfw3ViPRqRo0Av0
kaLcEszH82QvsFTydpXeAZmstlUoyu6CxNyxTfpUQVbBIq3oYv5fVLdjIMkhgmVIn12FbG5RzEgq
wODIcfydWQb6oineMT3+4KyqF7DdzVXd+vROMG5yNd06o13v4xGjvGrIEwP/R6GPrayzuvOkN3vL
zeqN8kZ7kffoU9lLGigm72jvMtHIbYYZ3dY1ODOLqTnVA9WphTye4diqqVlyRSCJnfPiFfYB0J7W
kNHh4gi17PG5Maf4RP36lTOE34hUHIaxKPauPjqn0cQjkkN/3s6c38YmwIpt6nUgg3upsFgu24Jd
XVPwH4ZJVpDbB0OWXxyY71kxvibaBFY+a+JT0a3s5DMpa/8qXOEdCX/vKHvrjavmXrFl6oeB5mQX
l08x3sc08ui6C1RrE/k3kbfPZesuwtA9BVkWr5nfoGbOva+wY4OXjvKryzugDsQH9HEljoXZ34WW
+9xEJUvYsVHnyXK0Iydsuu4BeloYCls/xteit8TehdVVS8JDqiNpAZnEBJwMpi7pd4kDjB/N58ao
fGtLtst3onbhaD1WaYiSGBHwsg1s8CENHa1pSrR17DjhuXVMdzMM6KFiw3qdnAwBYteCLrYBfYQm
u9/avZi52LYBhKE2c5lCtPF33qqPyDvhEwWMnDDbyqt6XUl7W5toSrHBPmDZckLnT20T5Z6ZHiuM
QBRGK/vkyoCGlUMBVAgK/iSAIJQZRNWW5Z1A900CavrNdOgxsZH6aKDsitrbOy2fHMihT8AzO6XK
Jzto9myHgEAk9N2Do2Z3z6506Yk22aLL2o9IEjc8ShuyXISjAVslbSq0RZMu9hWJX1gX79U5CeDA
ISmrl7Qw+4dq2cClvXerolhT9LXWiIXZpmU82C6HjwjHfZwPwz7n+Z9UMZ2qRucizKY11GibFAKb
C3qRwULu4DBkXHhxdwSYvWHvnT+4BRuj/6fuzHYrN9Ys/SpGXjddnCPYKB+g9rw1z0rphtCUnMfg
/PT9Mc/xceaulFRtoC8aMAynpdzcHCIY8f9rfStGB9gIYNEl5RnHyMYbW6TlqWnnz6FWnTR93x4j
gKDMpiU3UZ/2y9xF16UiUSyqAJBK703a1mq1Ey/Wy403ZP06StLpNLaRdlPmKtcxuAy7ME81YlRB
ShTQdIJzK4XNEegQYEROMjxYp0zz3ipiORfAtzHJxA7ZSKZB5hZQVSGNLSIz+2II0+cO0frUuRB3
0f+hstjkYxHszS746pEPm5z0GYuLoKmvmWXORI4WsDGpGiTnkaFGcPfaQ1E0L/gmUVtHNqFscPwr
a/47gItcJW5RZxRLs9VPyT52IQq0R4TB41pYTzpJzMP4rRvi077OHiXi172smwf0Q8TSyuhl+MqO
m+aH2U3bwKIr5btcowSNHZVs2mwGfadMfxYRxMTKIUe6rrX7Ae3MIlAgBrPw0bTHG8wTlHYNONDw
4WL5XGo2CBGbklXRUN4Vg3ndatejn4iF59W8r0uU93GIWnhSapGWwxbNUm6Yu54lU0+a1tppxgs7
MqMNGRi4YOPg1shqQbeBq9R31aKqaD8Z+nQhdNDmdjNDd3LeaJCdQr1qNpQEH1i+BYx55va5MSMa
bAMezfwNaXox9hSsMl0HR0lhcO/8BBkXLmJNv+h84yxzwsd45k4rggAIvbZW9DxZioyvpRonptvp
Mie1Le94bWu+Ha0H7yoVRbDO/AI9dakDPNfTMzPCOeWyKvu+Dab0IZ4yUtq89MRO1MOEOJj0tOGR
RcZRizuG3I21CRUyKt/yViW42YHa8UI/7mboWxb0j76RGTu3A6ARoS5zyU87Q1djLrPiWe/GV+TJ
L/FoMM/K9CncjHEJsEQyjopRHg91J4/7sH2NI+x6lK2jldM4BGhE9iK082+eTsYUs8YLgru7xkwN
jNKsjul6CqicRp4seKWho0latWzqep3WWHAqekq6BzM809nBVto90ZLfTB1HVtFcxD37xmZO3DDy
8jEoiksW8fdmjyPYikFEKP8k0MsTc64+Gnj/q8p5IznZhhzfnvr+2WDHaJDL3dSzjyMadzWGulrT
CUN8T0PXqWi/j8lLnzlPpqQSoSl9SXgYDr4YdXqlVV+bSLugbHQqZM0+TR6FIiYd4TJuPcTetXnF
esTZ1UO1geV2hHAuZCnY3CgvPpEUeVjHG2FwGlbOzegHR00IwTcmtntDGsJRRny33jaAjeGwcz70
W1R0GQnJcwKuWmwy3mQ8/zFer1H1i3DMkIJ1Z+yJoGykRGeKb1rI9FF5ubeSW2aofSRQLEc4YJHv
Oy4mYLRk+cxLOCVV4MpA69hKpPLC4VUUDtq4jszgKaj7blf2NwlsFAj9NtyjDucitZLcso9jsm+q
GIRVgigZFeet3dGsLUQxi5+xrAKm3NGtPJMMM1qgeBL1Kw+FLhEz/ZHIvEf0S9XS9UEWS9rXdOzw
T/XFiQXoDEQwtHGzeE0bMyEF2D/J7YCy+tAyEkMr3dlxdWkr7yFtq+sqxkGdNfRcckySXY7eFlD0
YtLLnZrSpzaymPeiDE1d4J4HhI3786u2jmj3CdhnwmuRExOcF0iaf+w4HXZwW6c2eJxBbOjgz+rW
/oZt21hrvJSIsF13RroOJLZ6qwGZTqTgMkfls0eGXQZuh97cYKVFHlg9hQhERPpKhPEyFOba9GHR
1c3esZC00uPd1mH2gGsXEUdd7dPosS39p7TsrfUYdE+FNsbL3NSQ2KVOTmgAwR1ttcfFAfKq8l5V
Qf4za8m2GW9GN30snaRd1SU6xTj2jw3jTkvQrTiSNZ+ug2xqGKVktE+8Y+whIc6wR7kw6fWbPer+
SplEJkZ2hwc7PqEIcKwHUHM1ur4ZeYhMplqBFYwwosLK9qYFrBI9n86rax9M5CH31EJ4rergfms6
fITuFOvSkG8IKUsADCYQ6oJlSmOSCSPNOwIeQVIGk4OmsluLPLNOUPklLmFFIqzXZkXjKXnuLLvf
JHSbscWhuRhKfa9Z8b1CK+5Dz9LQDsx6baVh8VBacTGVlk1mwE3R4xczjf4akwWsbhCDYYRhIKq0
a3M0aSGMxVfdu/YKrUQEJJfW0OLDgV25cThu5k7X0VQBgmwkKM8gXYOuaOGMOPQCB0qehsFOUbdJ
2KFoHqYvXQnfOiSaeUHmQ3DmVxVAOZXgXbiVmXZausqgIQfnlMchCNLvxcd6XmxB9g/LM/LXG+1r
ZYpFUeQepO/jKTfAQXoOdB3lPdUV02Po4qf1SvOhxi+yKkIC/bT4JUJAc6RJLaBENtJ9r/PnkSVC
D1OAa/rshWynneSZFUJ3jqKX13O/BhaAyJr6tdZQGyz2iIozQmybdtuNyWmm3GKDhEItTNO60rVQ
ERoCb3Tqrdf01K1I2XCI8VnmNjLVXkVnvCwWbsJNblg0AuTp1jJMo51FZXcJZi37WhChVJXdudHK
S9F1bzrzGT3NeX3XYH5GrmQ37Z07oEryY7HVHXZjJcibSAI+zUI6co3Cbw5l4UKUcc0qUWp0c8Zd
TflqZeHAWAVtt1KEeV8oy7ugYwW3m9oirw39FTnIhiU2+QLNtGp8OayCMMTCHVH5lXF7aRbGcCJt
0A8ikM/4LWbVb7IvsPvh88p21hQVqzox7ns5XGI5QsgzUFyaUugQQpwM88K9Ke1mizsO2ZSZLVVM
7gG5LAABkkHfQjnFW28DyCKveOVI781lz8YUVx1Nk31MhN0xy5YTFWgvftwcY4tcO2SC+UX3iqah
3Ntu9IiARz8i8IKHJAmXGHjDPem5lLW7ajfp2MNln24dOmRIhVloIi47JfjpHgEPkmIyvMqpXMTs
ZQgpoArdwIqqvYAhO3GXiQpGAQE1I3c2g3MdJNmdi/ch1a9LBA/bKs4etIjdUmXLHWD/owZI+G4g
xUbl90GGcNzwa4IVLPCLbWjhMK9BytljuYXGrIjDwLJck0+QNS85eWJsBBAUic68pZpWL8naJEkD
fGmbYwRIoM+m9UhMgQOPXomz3qgIGBlvcHhdG1aPQpMVGyXiNCBr8A5voAibI5Ga4ZGmGY9pIvap
mpmGpkDSIzsyKOkILKNmuhspd2b9dFWZVA6TCfmxAyQrn4mdfTOnmMp80boTSndzVjikRrwmx/zW
qGgNG3rzOoGLpbG/16PmfKwnd6WLYAe2cjzGif7AdLhRoGsTbZyYr2gZyFieenaLRWzEO10kxcb1
RhoRClSlWXQba7JuisR5cBsepC4a2Hf6nreqpHcUGKjdBx+46EChYWmN+hICqLE1RzorIZk+OUSC
lFARwu40KGo1A1dTZ3kAodEV4PimSbFvM4IXr6IeEPo+9xUWl2uygqkBAMRlz0a5pgkDjIXNt/5N
kEGNgMzfl537zUo0NMYIBGSKY6CgukfmyhkcxPver4kuITRLj+yEyzriAnFpgvYdyo2e0Z/MeS6R
2ayR8h/npP8sXUvSMY4UthDABZNvXVTE9fGpIZvESW9Avbd8BfKpmgyTug60MiSoAKKIPOn95nim
lSu/0OEPej4QK4Oa84swivAUCTMD/W4gLZI80+em9DyYU4glB99+skte+FSkEc/MlidushGfZbXj
H7XoGLqkrY/NETCq2WAfi4Bm465rVwDM3JWjnHXipcjo9Ving05VH1vbUDAf9DpdbtH6iF4hRI79
NUtLE2oODQZ/bbrPDhm0GyJRg2U9kK2FbqXYIbJc4IfrV3ElEWA4xa1La3Ov9BnLy7jeA8RYp80i
TMJyW7M5xe7Fns7jjq8DcxUV+X1oNO2ulvBtwjAFIm3TIhzvfUeDZYlchbboyoI52mXepecn2UkC
bjQz3IuhpjSk2OY5fZtcJphrafPt6exfdUTnlIocPMu/GLVihg/Vz2EwBUcuic9mKdoT1aVk/2CZ
7ojp2licIqlShbUwHDJrc/2RPg2YNpMwzbZDSGiU8xrBtNQqLEt2ZiKi7Tztx9KnzdDVVxlpEymc
ScotKHKNEEkna9uKhD2TZ18PYXa0Hgm9NC+wYLkblfvpDsfldWh5JMal1lLXOLqZe0daFJFtAB10
KR7oIxDckaNPNJt9ICk98ThTWVITDsUG8BB6A8UbQYOiEPULWxMWY0TPN2UuBHuAsVpWjn1aBpDG
sXVKnF7tveFBequTfRcP4KHLuQhR0CZq3fi81jqi5y3z5PuB+4wFbe3a7E8RgNDoKffsWxiJuHAl
oocSmByQBCZfWOJXYxlrm1xn0WJZ9pNZEUvZsipiQvCJNtyHTvxAWfgCFAYYRrMhAl6P6kUkTAgB
E9RTJF78ekwZ7ctv//GP/3wZ/nfwVlzM4WBF/lveZhdFlDfqjy+m8+W38p//e//6xxdpSEvXpck2
WrfxLpnC5ecvT1CnAn7b+F8oJvpEoKdYJmFVHXsAOc5igKSeQ+mfFu9wGgJU9IFxrcPOOfE1Cm/m
ZFDUtYhVs2qKmR7A36hHA9nXsKOR7lp70vCuxLgb2rg+7xIpLhrX5iTrHI+9NcskOv/8k/MQP5+H
zdc3LGHYjmXoDkx+eXAecuzjMstBvQNv2ehlp3bYuruFGWbdBezaGBitXaxMuvCXVZzcQ5BAZpyp
U88U2lklfW83WOVzlQzaWSg3Tl0EJ6kbXcdSjkfEGeRgIvRqjfEN6wkGUGn02rVwc//MGHMYiGEj
Vh+fkuP991MyPc8yLZO9l7Bc++dT6nkfYAXxojVgs5gLS6c9Y4dBDyc6DvxUv9cDe9uzfCUOKLRW
sD8ndlzqEoZk+hb11dboBFNDlpyxK7AGwz7/61+k/lIWiOLbSqTXbtp4J9//NYGhOKFcr3DppYPd
nYM8pAiM0v5m3jotq6J0IPMDa+o6Eoj6DI/ZoAa1K0q1rFXWXNT6GCxsVvDzaEpvkamyzRJiOqKV
l96VgueHAgTd6GjYN2ZbUmqOo7PWYO2UhmRNff+jyJn0JydFCJJm505myX0W2Dff/5Q6bbD/fqX/
46dRoL6PipeCs4+CsDn44z9uiox//nP+O//+nZ//xj9Oo5e6UMW35sPf2r4VZ0/Zmzr8pZ8+maP/
69utnpqnn/4AnY6X52X7Vo9Xb4puyJ+jef7N/+kPf3v7/ik3Y/n2x5cXwOnN/GkBL4wv//rRPPoN
nrh/Txbzx//rZ/P3/+PLbD7on/Knw7/x9qQaJhLvd8s1bAOsvBCWbQkmFnac/MTwfvc8tB2SZ1bo
LkaPL7/lBO+Ff3zRDPG7QD9hSuF4wnXceTpSkODnn5nu754udMtzsUFDtJD2lz9P/V8T2T/v2a8n
Nms+mZ9mNvwPwpOWZaIP1g3XMX4ePkpDQR+3EGYTlWHc19p+mi0NoqwfmLysHnv3WDGRLDwcXvKi
azo7XKWIYWF5m3Wfrtqm1ZMzy5KDsXeI6fFXBSk48pheX+8e2z36+SV5MkZyK0noscmN861uJ6qY
wO48CbNvY0rr/N7g1YKJUDQ3AKYjvJxWgs+mjQp2shrLyhuMsY5g7wVrDlGiRamm470R7XI/B9YH
Ez4boBIRdodCQ4h6Y6OWLbAW0ltcxH2GboK0cIGK0YmKy5FrjuW+Lago4/XkVcgs0gBlw1qXrF0z
QXqsFwm9ORFU3WsHVealraT2tdZtkmWNhDXZMip09huWHNvi3Eejrq+nurF9Guf2aGxxWCevWu+M
7mk8Zey3qMqwyjdkEjqrJMwhj0x9RKKUVg0p3f84gIRAYEl8bbLaArpjMoNvJbocc4b+1PwQS9Ad
Bquhv4dzpU4cM8FzR2ouQjhXebxqkrJkXkGLmyPSiVDDyViLJ2B9XMbjuGdb/CinQKRPyKZUetI7
XVA+9QQvqKPKH2X+hhjL7YelJcGv0qdPRDXeJV4/piClpnhMb3JpJ92e0jptHIu+pL/Hh4BxdWO1
VcwbBYqVzfvZ7o2HzKae89Abg8fOKA+qcJP3jhHusgnG044XUS7OEZLULGzBoDfNHU7G4oUc9Ihb
1eJVpfvEM7cUThXeRUbY7Hx6xAiuShwkCzshnx7/R93PIXETBDyj0HXjNGnyJNi2jlFtnM4Nrnu2
GMQwQFsmqMB2XzUB0WIKKiPecSMiiN5uX6TnfqcUSHZCuTrq9yYZ63aClrFHmmAs6F2TNSjNGLFh
rWbQeElh7MZ2At6M7mBQWqlEg4WjMKpGnumpAVNauDZNLYqCyJeCbvS+DpXR2dcsz5B4ex4Ql/uM
vini+0Fzse8TLNAjb4Y7bqCZHhAoCzOU5Lj6NFGOeK858g6Vu48guIIieUxOcvg1B6sgXlCUOuFR
EWR5jK0cvMUeakibHwOtH9/aniUBnU7Qd9gsRlgSPngZQie/xXSQ4jNlWwXqbk9L6YACPqPn4oyY
HUaT7LaC7u+TNhbqwbBoka6ndrRILHNQR+mvo2OUKD3Ggd6jRngXFR3BNLYbU2g6x1mvFOirFE4x
cvi2kKwjy6ZvoSAa7KdHt7OdtVcFTXeet0RdXrtgctNdNbGbP1YdKPedFLEAGkMrBjBY7PsU88PM
wZJPDTnsHu2UiWuvWyXM2F6mxFym0HZePWpN6Qsl4ExHXGfPkFlR51l82TVBVR8TTtrhtuXTpget
zjT8JQ5bKQID2z4mBNS3k34Pf8mSD3qQ5iHF6ywMIOvZgZah5DGyMD4anSi6tDGztjtcIeVjyQIx
O4qDHCZYU5U93iO9U5R+0yRDdQwK25gX2xLoLVBNme5TcxQKKBBd2Y3oO7gZFtlgs8Mp7/0j1Ohs
ClpfgyIS0zOkXuHjB7qGEBOC+LPq7pqaXAEDJilKrIDNAJNCJZRwNy7ZdB6GHWnfu8CNyRCB7uJT
7jIL7aQm893jWjFg1wPC6Y5giIIgMruhyrZL5ehnpzYF+3StTdTpdq1L3Mim9VoJCb1hp9IfOaLo
Kv8Fdkocz/hDE/SM3A1Tqcnx2uk7iN1rIiKhCiNoUX4LkcVrx/rKSAq7vc2jVKvBTfboRqMg9zkD
o66/+lqER7vqTYueuYKIuZgIdbXRpVUF/RaUBpykDmF3XWsJRTCiMTWMz2K4TgnZYw4EOhotgzGi
9JOOlhkse8Mts9MQoqlLZIcYHjrEBGQ9a1QnTkDIOveQq+wb3Q7KS632RbkkELLyjqhb1vGKlibe
I/yYHS4lxHPgSCvAlAs71Ux/ib+sIj3QzGxkkNTioOWritl9awU0ftdtL5i4lT/2xKMUtR6e9hMZ
V2u3qoh6+n+yJvv/aLVFUNRHy63/ypun+qWJXn5acH3/S/9ccRlS/3OJpX3/7z8XVa7+u2MAvfRc
C/eItOaNxJ+LKjkvxjyPPZ4hpDB07/9qUfXzJotGM2ImyYNyuBOBBVNBuqPWZN4VHn5f+7ZIyS4k
F0UfT34461/sSH9etv11DOvn5drAck6KgmMYwyaIX6zqsqKkmY3XxXgl222Qfv34OAZX74f14V8H
Mn8+kB2rHAOO3W4tCgCiw2DbC5553g4mMI89Jg7YclcWiawfH3C+SH/ttP863sE6tKZv2w4mx8v1
61jBRmv1Tz75vdsyn+EPe/e4MIF86BoIdmSyeXc2tG8B16+FEvP68Xf/uUrw7+8u5pv1wxHCsXO7
uAE9byBVpSCRkIVk+puPP/ydCyMOtux93dRCL/nwkYQhntylAcv27330fMV++N5z9ypyTa5M3xLE
4SWdfa8qvf3k0+cv+Is7Kg6ue1cF5KybkdpCEhQucrQWcz36LTGW5lKKqNbjVdy5pQ79z62mFcJJ
ImqPPj41c35ufnX0g4qNAwXCzFMuWxt+Dc1jHfJ0/uR127rd++XFLBnpsOBMJo75ZRY/y3pnxay2
L1WDPP6htq9d6qhavP3467zzDM7bwB+vtHIn3m0u30bBlaATv2zFXaRDVwPt4a/+3jHmB+iHu+nh
sLUUYTOMoMyDRtQQGQ4x/SqsXe2r0mwya1QL9vXjo733WB5MRBQX9RSJT4Xkb/xqGewTyXiXn3z4
ewPK/PlU4gZSrd82Fa3kqV/pQ3vu2FoLySzN/+aoOphupOZ3jkW0x5blfA3yxXn0J5JUPr428zP2
i2fPPZgPII6EwIdVTWOrKi91n245rQdxY5h1bu0sCqH+2cdHeucuHNbzIllZeYxefqvVVDeW8aAa
G64N6+C/91C5B1NEkjeGMtnsbp0u9LetIJvAVKxHCdpABUylbK3n5fDJdXtnlLiHY7ajC2JVWHKQ
ds+slhj0NhuNMw/7wj4JhE+HfpSfDMl3pif3YEgGGhFnVo7xaRrEcz+M9glQHCr71uCjv7QkAoBK
3BWZbX1ydu8d8GB80jkOS5UxPqmQki1H9JQI1FXg9o2/oxUuyn3a2Tl9gir2jFur8ryRRdC/K1MX
/3zyfixjv/OUOAevEBwlXWN2Hb6mogjJt5qCNLw2AkP2xd8bsO7BbODlGJepiqttRpdxga0GTls9
vUAWKz65Xe+cg3swJVhSFWWUuuNO62oa8mXug052reuPr9B79+ZgOkhRBpumWZsQEYbxLo4139TI
6nJ1N96PdOqwpUqnq24nt6nRcbsNNafdx4d+b7I4eE02YWNRvCrGHSX/ajg3JKr2nZHZMsVPmvfB
14k7ZV58fLB3ruK8Bv7xHREFCKkaM3Z3gU7tBjm8bM8ih/3+J8/Be59/MF0QD0JwrtLdHcVG/SUi
syRfZ0lpFZ+sKd77/IMZQvFkRWBT3V1MM21nmo5zZMaWOv746sxD/xfz9lyS/fHquLFN8oav4b/T
AeGCrg2PK6oFsOaF9/zxId6Z4pz5xH54STtiQpFBBWmvK3QUk9EYyyko0vtQY3XXV91ziGkr/ORu
GO8d7WBYTgoRU2N45Z6LliM7G6zG6zdN0UzuZQDsgJQIv22HyaL6gHqXvCkoj/Fj4eNkIdN3rmye
dLKBG0oSVSgz1AaDHSr0Clgo3C0NWElKQVBMyZPRD7L+e281++A+GB5iMGvsxr0tMaeDYVPIpbpp
jjj++C68d6PNn+/CpA2EcNbosBMtiV36hnbYp29obChpLVxMAyRn/L0jHUwshh3reOFbKnJodtZF
NgwrQAvN2rbDz9bZ742JgwnE7h2KSVINe+WgWJk6HQi8zNJPRtw7l8o+mDGmJp3o0dcIxy1QiIYN
5bii5LMqQ1X9zUMcvJ6KRpC9WQbDXvT5o5NBQEYQVJFvoqlPjvDOJbIPpiW9Up4zWvTSCgrbS7qY
5qamTPjJDP7eJTqYlCLLlLiYpnafRVUJy8WeCjLcDIwQMEIGVt6XHz9L753FwdzB3g82u7S6vS1g
oe+miNYSa1dq2eSsfXyI907lYMLAllUXE9VnkurxlXEryudwglOaFcK/+vgQ753FwdiDucC6h1fC
3i0baa41jFfDkSy8NP7kZhvvncTBmAPMpGmkGE1AwvC4ETJRiih4k57sZoVsM9S6taoLJ2meJxf8
z1NaVS5Ioyosrek+iLVG7cREiM/j4IQZVUSPYk99VeZNUhLmOECA/fhKvPM9rYP7aQFfDWXj+nsp
wjIF2q8c16O6CN5pTi4rAvuTt/47S4zv6oYfXjpegp4ag3ayz4xUlv2SEDkl6QUIeyaZsGn0CDnP
AII3n9yCdw5oH0xJYowIpCs9e68RLQyAl+YAURt4iAO4jmXuzan0ZRpUn7wv3jmcdTBHUWCe4eWR
SaCTn3Zrr40SfIukZ/WkJgyVfuv7gfM3FwnWwWyFSWSg9SS1fdj6/gCIDWgGzHWRx27AaIwi6T9+
/Hy8M1K+lzZ+uG2ZjA0NOCBTb+fYl3aQ9FcEXWifPBTmL68alc+DgWhAcMdWQsJPSwJvmryMPBW2
Ou7AoHvnBpOKBSu9kQYqJ1PgbNnj+HO1hvaqSw9gxealCAJWDHnhnBd6g9z5pGXU6AmJSOkwxd9i
S+/Iowf9muQsLYpWm676oqlJKUn1oq7FNqmB41661Gra4qIMvABLg9dqAdRPYicD7x40A+j/r46j
6AJ+Mse9d94H00Nva+izHKqbC3AUrIgIJQCIAwsHxL2N/hN+QjIndcLRLbcf38n52fhvC0su9cF4
UEZUNCHGJ4R0HmCDdGtXzRyn6Q2Dp2WIcSAsLlvW4e4ZDhDVnKe4QOEQfXx0453D6wfjo03BaQ2D
Gk/JW2qjr6hb+1g+TDrG9/paM7PE3lSO1ZbisrJj10Oui/uTjarA6Ej0TWB2uT2c9qGu++GR0rVe
zQkOvNoiUCBQDkS3yMjQmhFyml6L4oRATadOLoRGlxcIzcenYc5X6xdXUT8YeV1LLvZ83VAF1m3U
93eRMgb0BnKyxoh2s26F2MfGqeJ7TaXI0umMxGsDzabf53UebFSRk8yHYaNT0XRlJZlnRCeBKD2d
MMVIkpG+qyHKZc8Rllncwrnt0II7K+nT9tDoGxUFQ36n1BQAfPzkpGzzl8Ncl/rB4mQsjELL6xBv
ZVDocLFZsZfLOK1VavbXlqk5Jac16iUgjxWq3Sgi6SeepilWW9vISfqgfJsA7IFc1BNvgwa/Q21s
e6WA/LZA1eGM8Xqwaqs39iA3B7AaEdEdwAw7vZ2RMwVG7rCAKDlnDpZA9HqgnlZGlZY+lzPssKWD
t1sqmyhosnJKm37eZuyboX2mDzJVMK58oD/Mga10fNBCPr9O8kHKqlQsA0GjzdinjUP/ZdmTD1hS
xsHJdGkAuxPGzCUIu9kdgSWqx4HAO5Emat50cttljvIfbIEYANOvZ/TmwwB5EjSz47Sdvw54PQ8j
ngtG0K7MEHVDapqKtGZsF36TobFHGx0B9MLKBguWFhDpLKtBGyDE7QL6csFSl1bsfRtC1evTxhpq
ggQy0cf1utCk5ZdLlYGfBP/Mk05QMek2ju+SsBGGsdrQa/eG8wrKq+OckoJIVfS0oR2uj0czc8oe
Fk1h6hjSScYoHvFGO+K86J24muM2PCfdK9sM2osUhG1+ZJEzJRucbip0jL1Zaq0GOa6D/kPWCQ1k
OsgYQdLxMu2npjT2hAKN8gVfCnMLzHmtCe7svEIGSisf3dlZofoBL6NfRAE0RwjwRGYWFhLJa6/S
ZLC3oEK1zk7FKNH9xTARcI1pFfXkkz+WiEIXVuGKgYRfgjAgCiSDIcNT9B0jgBJZu2K80MwgIUMl
yAIeo2WfpIE4Ac3fpsesKAgQzUcIFykwFFQKOzvU48AgssofHXsBRL6Vi9zIK3GbukNrnxSqaUt3
47e1Ua0bPWIRvbRYhw2rvvGMAAsxRgs+pzAyHM6rbvTLLDvxwwTof+FhudYW5EEamDeqVE9IiVB9
a3akI/cJGWc+gHBAskapy/XciTafbZWin9VEGQWPOLWkd+NXOB4Ja4JyQfiTyPTuQvMsIdgSxoUs
z11qUMmVnXkZij+DO3slnXIQT0wKveaioyVz5qVzJBrwzdR0SHFK2BRl75qYWnmhomptQulcDtUY
6SPKQex/8aJG6gEkV2WqCBGqmPQK5D4GZwSkCJmDBjQmG8d82A0kzGQVAMfC01edVsepvdCQCnl7
Bcump9jmqEC9kBxE4DaKlyrqNmkId4ketkgnDCEZeT7E5LS9IjRqKFU5R5Lhe45OiSsuwZtb0BN7
+iGGKDEdsISWFR7tiAG1SenfxJfs/3tWz6nVaTLfCKEaWMpdA9zsjrROoUJwkQz7ZuNURH8U4N6r
0t5mzohSAiBQ4hDTE0n21+kq8WAabkaTVUW+7IVPaBvThYZqPtZaNSDGmZJ8XMmEKUusFXIhdDMo
aL3pFFgmeRIqMdFFzcKtvr5J8NSj5HBVlgYXdjZoIEQi2c/E1ti2I4g04zj2Z2UczHSULIPvFcPo
w4Vxqym/w4XgB6odt+UABPC6qRvUKIuOoUqdFhR0fmuPMhtRtw59u46RURA/12ktBbUlASWdvDFG
lVK4yWWiIV5rGMTlxmxNz3wVIbp/DECjJVomx1J0DnIqVCOD9S1o9BavWZDO1qamMfHvsTLunXYL
7MQhQqI0Q7vtcJbHtBGOKIGje5vgRtqvzUjm4AM5TC0RNOB7QQvBRB3S6YKKYikgy+cjb+alKWKj
PkpwynoxSZvAPZulUSlL3wGS0IJLLzTt6typByLP15QSgvy1hCCr4cqLohIxq1siUF74eoOKgxE6
GxxmvUXjrMK+kc79SBQ8PhSYUuU+VlNM0PYgDEf/qpxIjy7JbgHbsSh9YrtWQS60+tKL0tpDxlSA
MmEsgJkiywps70taRnp1G6OCm+NnnXCwXt04ygGLIB8y86fYEH5YYUxGM7jA3G7lOxKCTdhAUZqJ
26r2nXHj6CBBNygtC/yFru8JhCTIxOGP0Q/j3bLjRWfYZ4koRCS3kIx8+Tgh3oTt7EFs054aZCi+
vkUXJmOcC8BYEN0Im4pmyK3nBbrxmso0XtSEcg5kRhfDMWHCIvPGR+bSTgvixwkGJUdD5cmx04Ru
cpo4fmPdd9j6dbHGY8WtWijbRlaC+N/o0eFbAmwd5v7aGo/LljX0PTe1Ld4KHZLTupRjVp1aZUko
ZWFFkX5XamHnj+tCDqLfI9chQGYVmE0C07vwagNjptB4s1XFEDhfIwosPXJilvqXcUwW2TXLXKuk
GVn7ZohJ0EY2AeMdRgbhAkNXdRTbSovg32OtKJyckBcGE1xrIxpvG9xmJEWDEhBJvTL6pmQcOrjc
MHdHCY8vZCETQxfa0Z4Y57UhGbvQIIDxot8j92YSJDlWnbWf2kyz1kKpUd1i5Y8xofUB+/WCxUxj
B7e8Q836zGWSNwhhd8agD458NJ69AfLENXE74dSBzFUUBTlbOjLAy6nUOa08zYnKoPJGgpfpQ5a7
gxDAt2ZBwCaYrMppBGy2bpxMw7bBK+J7uJc91tgRita0Eu9Ycxxrjt1LWx7WDE4BmL5aCSN/jcDF
N3e8WZooxdvFpx8XE6l+z1oQpz6gaSvLqnSTY1FoI0JH4IZVNJb+D0Xn1Ru3rkbRX0RAIlVfp7s7
brHzIqT4qFGdFCX9+rPm5QIHuInjGYn8yt5rd36csvL1VPyy1aPio3Al/pz/cmThxe0aWFYnImop
z/cTqGqGbE1ja/nl81jzvAfjNNo74w9jaE+L5nY+xgP3/b+l3Jgx9XOS+dEVch3CCScaMU0O6Apb
dWw9laR3dmpLUgaHUAzfaxza6mIq2WDawFlZBe9pONnh7JZ0AJAIoi2/t3wt6Pk5p6evoQ+H/Hne
bC1gVOcVKkAipSKYLzuqbqguIy3xdMfb9p8jkSp8zny4vsNpC8K6+tNO0Ie3HPTQJXIwJ4+d6XP5
MC0Lz68fiqK9K+OKjoM0DJCe5rDadbKnBouj3/9AmkkYPelC8NEA3k6t2y4mCye8YsprlU+wYLwK
PPNgjJR5UTivFHKxbg6mr8bPq+FztIk/XU2XPqm2OxSZbacxjDWZ/0/OCz6gY1NQnwKsaVeDdN9z
K4q8PaxUIg2PEbhNCCyLP6Xz32iRcffdI8cbonOFWrde70JLunuPWlaUglSNYNal/9CEAtvJuU2X
IH/QRRFSbPTcYfM19MoDWnv2/alY5GX0RxiBT4HFhDwcqtx0oCAqNK4ob9dxRrQAvSpODhbXauz2
DrpG1B+bCSdkvrPkrjrMC47jme6SaKe2AgztdfHAdcr/qu90m4PK3jqU5Nv9sonYe9uANgAopfCF
1VfNbWncC7wyzkZm/k2SThdRZL73USzbYO/AywkaA0CCThG7MaHf7PCTdbIEh43/k3mYW0e1/HNe
vRqSaFW/aPNqR3JnzCXg3q2yfQ6aEGSEoTeLgpvEaB32L+kQjAN/eu6beaR+x7RC1HM1SIeTp/Gm
5NLgBoOhmZqFx7WsoJXNkyKigaWJ11pqtZls5eyI8LVnh7LJUf3yl84YHFXsOn0CcyPpOTD9InAA
oRszQnVJt3JY3jsgExBxYqUJWzyZAOWtOnT4TJPi0PbFjBPQVWuIbceimkijYxJFDXFLJl4xS8XQ
cU2awtJNGgWJoEqcl4j7xG1BQ9zY1IKKPTivadEcNWk7qfXUVIEAF79lmHrzG8v8A3Z80yNNvwvx
c+ALM+takpfhIK+JA3mgS9sTXkXRJgnLDBvPAN1Bppvfjx1cA/NEkIkdv9YKjhMMaMqreOQ3n2tS
AsI7qPrCXYin0dGvXCW5eUwkGshwv0hPA7ui+yXe8pM20obFG8ebpDb0RhvPP8xqexMdOjiZRj+V
vLcRTZaWhO3ddNNax9Ex3VA+2q8qnefsJMZ4tR+LIXX8tqja1P2IYu0tx2TIqfwhXAT+NXcv3/p+
oPwDS12fQ26c7Fcf+Rsa9iUr+tY74V+NW0xvhc3T7TUdLV7LQ8ZaQ9eXbiImAbOzT7UBSJwxrfxD
7FKU/xVU0NHvuuVsgkFhwim4RUvNl7wjXG8unpskLMLL0kudvtM186Tsqix0wyPp1kMAFsA0IHYl
xzumSwDFhrOatKewu1sq4kJvI3D4GHcnYGYHLJRmVd+opGKKe+SmhcGn2g3yObRFlyePWg58zXf9
LFkwvWAR9TtywiKNnI6U2XmQiFLjDL5L5PnJAK7e9q0P2zkF39o9bD1A4f96663rMWQj6B2CaJMT
+Xbt5jbv7JB/d0iQyV3mLe8jb+AflnOXRPhxoQZOe2YzgabftMHACMDPtyc1TrP9OYRxzYdvpyl0
ag9DgSgqqqDacq/g6Q2gxgpJ7EqHmc/eJ95i7EPUbnNxP8nEI4na8kjE3qXF6ujzPvWND1lHgPEs
Dw4n4/CvC9NlfOiDhcg1IL75CgLUmxaTfWubLrnekZuHoTNYCX/1H5jHjOtfHlGPnFACQri5ojUD
dGLNjMofugFuEbtnXNUl66H3wma8xccSzIakEI8StuxVQYYjXq/2mivfQIP3LiTVJmAxHBDD/k/e
I7E+yRaYwyOjB7fSf00J1TeNEOXRPvJGf4JWBMxhLeFak8EQPlWecu3w5iTDCJjeE0L6+ol7PvfQ
F0M5jdqj9f0w9mAVjq2wJ18CMyYxI5mblQhdgMQbkyOdFjOujDWcyfoDwQRyku4zNYEqz8YlODZR
WFsL+sZKC88D/pe0lIx2BPHOxrPFNEhmV9WF67/UN1lav7e9J3rA4rWGSymfOJTyrMKXVyzEQuQV
fc+d4CGQGdltS0NCeodg28eGL5slhiFYYdwtCWsR/zbPJhxkOFOJtQI/oLa3TmRrxBBAOt7SXWi9
YNH7Zezm9LEPiQLH2Av71N3B/Ysdsnl/+wjbgNGlwN8OXBtGoLTnEsCEelnz1pHXl09sxYAd+Kn3
NUhdTl+ht5KetfSibN2+NhEOHzTbBjvI/dDBjXmBLx6am9nE0fiB33Dr0+eJitF8IXmcNW0nCWBb
f0hijqAj/Aev0Wes1GzemK32YXHZLBbyDaZ9BAUJzkfYVeTM+IY21tHTeAvGm2hr1W3nEqyy8xTL
CqJHGYEsJz8mC26WoSMNKnfIQWjZRlOZ+kzyZDzoW01OVDc8R6uY49eyShr7PmLPpniebZwNX6HF
LbHuRlykMdJ1Ds3pMcFIBFQiUbyKJ+EN4fpHtQNXKXQa3+S0rVVvA4B4/Tgsh2nkzGOOByIEIWRL
Qst8Als5M+/qpVjX7yTmqUM2MGIrsntGjNG1nk4Xv4kvW+9b6H3bJmv3p6B/J7MD3owX+wflC6K+
r6W+P1U3bImDNsOK63TX0gzw0hgG8m3GeysN0yLvuEaBi1ifxbCIdv02WtngZ73yMi4R66ki3Lml
Kvovr8AH3e9528bwj0tiSp5dStIqcfAwTojLuYfDXon8lyVct61ucP0OevvtMIhtzUfaRXraLh76
fgA0KfcBJ10UN4MypzhwKi3OYw5E+ZjVPsBBeGuVI419teJpGcJJX+394Tx9lHmj1mnfaQ0H6pCu
MVnSa+Lc+hgIfF6/hayzmdpIzf1d04Pf+MQFjSZvgWnEpk3nTsuNP+eTeVAjjRon8lpau7ymqg7E
F3PYmdR4ZmAJMZmt07M9irnZgoeoS6KuO+Hj82HrZG1O0UhTMBCSLDSzvE8YgJG5GqW6oXspER3q
7ylr1ukrWVRav+kKzNa+HbsKFFeChnh7K5g/p5A4MIP1HwVxt2R493hci8OaLhDgQCuFcPgP7Zg3
441JsSm1t7Pgpp6OK3VyGp6QxRvCM/OQv90/d0AhSe7bzYS1+PodyogmQ5dzF93MGa585S9H0hhs
F7yNQ5qQ9zwuaToRytNzIGOCw6L4LqlzyUbYNqPqu8ELqwR6ViD88r9OLyr/kVFKLvsxJDtqF6Zd
2vzIdS4DUMdl7Mvf6+KNUJiHMgcHmNi2BDAQAZGEAT3RKfOXzQi6Vr6jteiD+UHN0FV+wTBkfEV/
QNDnfTvz/y8IJLEuPOeBXfoYB71fpfYcpwjVJwbdawoVi5EHBz3m2WpgWsv9A0X0+rilj4OXlRrC
l2+uIdVtORb9EbRV3LzbaaYxOCx0Q9m22wqaAgZ8aFveiBr2odN0lLLNcQPXmYMpt6WAnijot6Aj
h37Ll57MdY+MOqdUiY+OqSBXoI/UBwhahdIDsEaDWSG5NWSM9aeKTm/8SURSr+8zjb5GH1WkGYUd
JGodGb/yRLR4xueZK3hfe7bNml2SRczpT2sAi2+GmemtAeG3Uokcr3OOKdNq2ioiV22k0zNp8CnP
ZNECN6N3kqUuntZUJVA5O/yO6X6th+veJqr9eTj3Dn/WzQZ5aPvsCLRBZd4U7bpClIPVWOwECfLh
k21Rct9gJk1XdSh7PhqSL6Cwz19cmXENFWz1xzA4YtHcDGlZc5e2twEcd0O+vIfl+J8/FESXEb0a
lf522eB5lpAzMpKP3d4C7AR1xaYlbKITs0qU75eSLIduJhqUPNXmjN7PB2xTsXRYiHAbHFb5M5FK
OHf2qp5Ift9HEza36mZM5sHfnkM+7649jGZoA/9rHsueeCn2Hb0P+qr0LZgU4BC9MTmZ5yoMXgrg
fuFyNibyarD08A9BjeWkahhQ83HqkzZf8tiNwV1OYqxNbnj85cKANYzCdL5Ltb/GsDsU1YaS3Q5Z
4bjl92GRSlcFsP1xBBPLDBQ/JkmlGcS4kfQCMY7prCA8Wcv9OkuZy+OwUC3Up8DzgUh8VpyRgvGd
AT26jYzSmzndbjO3SWHOBOPWdQL7RIaxvp8HjBv90SsdO/Gdc13IAJZRyeBYdWXJBjoTJFqAfVfM
iyFCJpPOM9nn2CbrVL5he+vHAhIZME5Yb9E8hGRbFkRlJUevYMT7H6GVBJ3siiz39T+652vSV0v5
kY4QjqdOuH0EYJq/o85zAMV+JjppIfzpOCR4dCFw6W4eEcLm53weo+khHhMbZHerWEYxYba/Tjbw
1xlPnuONdGYyWmlvrwUFHr+cnj8OOuxypctFofdZAvZ3JanA53aAJlYFUF+HNGbLfEiqdTXhzUJk
rCVTpmmywVEw1gHvMju8cZ7vofhKEntnmdG98BP8mfHNmI/TlWRXMKYj9DpsUvGWjSaUL8B9yKxC
Q1Lk4iqmqBxyaIBfRCwTCADJ8C4bTDrVzOUJo6/3fdv2zV/2Lzb6aYBIhiPBnkMXPRm2Spx3MUa4
yeymNfINECkMe+4aF8hYAFYwaesak03fhqRsrHoi1Y3ObiDvveaQ8KdHJTy+TsSoaqp/IutUXU+K
wwZTFEjZQKzAIez8tH7BDqmUYUg2zuH3JnTSLQcfXhdV/TX2Je9v60pM25vXAcdQ5yIh7eZe4J6m
Z90sqtudI8XIJpdZzQupZFvpu/I1xVxlf3dIbHRGi9xCND8Gs2ij+DY2Bfa3v+AHuS8+PdsUTt5O
IDJ6/8HkmnnWS+NYBm1wb7mkvPrX6GX92D1LEZnZPUiox4l7Nin1a/2EbUJNDNAJbmXGlxSsSoGJ
E0DdMgmlh5uD/VRUlGocvCjTtns4qsmYwQZ38WS/0feNdj4lecDU5kgnisPV5m0bPW9LXvUPqwJC
nL90iEk9Ik+SAtwDx6Fv7+kYmJztLbkyXc/p6cKgePVGBk8Yu4ga1d1eBb3tzNH1srX5biHELByP
XMOLl+xQTy3ZLT73kfDfnWQRKIb3xAs6ctJGVj+pAlaTo6m4b9E7uuKgokmoR+ZtNA0H9pdqW+5K
LJzb59Q24zWqEjgZQ56BoDh9ablzvOLWAaGXwQv087gP7+YE5eQkjoT7DC1BqSJkhN7Pwzbc+kPE
r/hgAeSSRDgMS9kwJJ+UIiF5Nk1Ao5BH5bOyAKSuNnX+nepSyFpzS47tynwW8DfDJa/ww94BTN0G
eaWxWP0ntl0JNIBRezm+OwcVme1pWgXlPAMPDOoFnYihjpXzoYTQnwUvM1hA3f7iKVyX8rut06AR
H1uaWoyhe80SJRm40NhDLvWwq4PIttsNUTvTZg7lBDwj+8EMefSpTkW48giCpiMhChE15rgidm+Z
h6sdiU7CWPzqcgVx6aCDUDa7Pj060+QGYIeu8Iqzqe37gIVY3NWtNz6ZTF671d6O+KgX0RC5sJvI
gEDMp9tRte7krLBV+owsm7fHO1I15aX+Sl05OWy+ytgIayz15oDNFkgBpHGSPwJeUoXVtig2Zobn
cjNspfZXZ0Od7KVbai0hstckFn+X4YJltj/kWQf/575bRu5FNGIFYvqiW8VQn8hzywSRRaD+ssLR
kqJ+iJ5JuqdFfSHySJiYRBRfRtl739Wb+8HUNOjn58LGTpM0bWbVTZeFt62nJ3dFELNSoXQriR8l
4Dmi0CMWfbCSEb5QzJsrv5gC+zLPDGjih3iet2q4qGggn+bFZwzjV3c+s0OX/B09brn1rRAMD9Rj
QQUdpDVN+yKY58WznER10kZ4zYqZuwrpLBrXFqI5eJ4scjBo3uzF3zPaHHDkRCYAyYX4TOaiRKjE
zcIqhsX98jtjlXcFROmACs3x4KQ1NyoCpJvJzFOE+ZiaK9oNDT5h7xGkxGoIdS9JXlKXMG4Qa70D
uShGkIHFVnOxZC7s1A3r7aggXmUVarsylRssnLyFTGzbPRNFgEPQl1gj/1ZIZURxM9MjAVLO0Tjk
3UWKpe/r24L4lGA40cq3PS4I31i2iQ1g/vJ5szA94OpN4zwatt1Rq5nZmWjpa/caxkxw0YHw1m9P
rvJN/YEDyqDAAt1l2edmVNWJ2uPiqIU7DjMISfercGuh2i85FltI1ivkxhpkqE+fxhFz/S+3/Szz
jrFxs1NyM5Hbh41feoYlZLA22ZEKHJkX9mUAS/kxGsOoE7+wvLOifO8nl7cJJesU2XjYEV9eNOtN
6TUFyhuDNb3Qh3HG+P6hRsk+7OBmNi3pE4F6Q8CZ6NuWl++vb7NoipNLIsXYynvFmJG1w3G6djCW
4fqcEX5LegzN5ij/6Zj1Uf0eKFWir6iZkuZ30MlTt1cykAUyqlUlSXj2szllR9wpsjPWt8G36URi
s3TMk3ZjCA4N/vCMaonVUczl9YCdg1PtZYx1EsSXCY/ZVTAkPJveQqPu6vijgptd5/tYR0AT98VW
UPPs6qWkOj2zhmJhcjMRyIlpsAYVNr+xIjTAYlWOv/7Utqh4aoY/tSP/k38SKDImJm1WciVWrWqP
Hsfuemu4nlj0QgmJeMbc0HATqxSywc+wTTAwIw7xU/+R2mYom4O/zc306tFh9eVHRXBfSrKMGljw
lYptxANrfE+Eh45iiiaQapLQBiFt0ueImqYcec4CC6VYTjMb/PlFzh2MbCIuoSivZGYGQkJI0VuQ
eWRqI2ZGr9lwsJDoOfXt/DcOKOvUsY79gpxx6rgCr7y3jR3cx2VYGyIlMouEdjqya9sagOOMfpMf
dTaisICtXYiluRvYRejx4vK0lt5jXRoiX18z2mbKAXCzUyHmH0rJHjsKT8Y88vMkg+7+4oA9xszx
mSlJAqxS4bf0VBHD56fZMMYFkmb1RMSNCrrIfyMexPOJJ9F8Ud0tehAI5QS3RmznmOY3xCI8CoxE
hJWspvEF8Hi4t6o4dCmLtPYXmghdefeZ8hUXOFAp61HhbRkLEPkjrIF03TN1iuenrVSc5r9YZlyF
DQVkncHfjzQ1Xv5ValTa0GmYRNWvGllO0vGv61cBnn+LfD/dcczL9R0QF5NOyBvVtkj0HxT3txUg
rek32PpK/SElalj/DWM86puIHMNa34lr1ElAAptPCsJJ10jNW4Jiy7QG5c54qXyFvWtohjtmb/oj
jkQ83bOHE9MNb2U+/SK8J6w/xmWwhFP4lIem4hURpXpwTD/6M6gIj3o+hIsVMJXmupiOZEdV/WOx
jT5cNq9TafUZ+D1On12udEfswJBmaMr0EFliGWvTr/fTNV7idh40GS/EjgRWfdU8nwRnxtZ5S0pk
ctkH5D2QJRdfU3sGu4DxJdYHzy3jB3UUpqrsN/irfPiuiJonkr6GywandzZZo0+opERIfC+1fPUu
sAtSS5Ib00dPQ+gPdM2kxUjPHpZyrJo7Xy5Ve4swvEg+/T7VwesEBGMdzznz0E0e661R6oU2mpS0
Y7HM44wcbqJef9dLVKuXpdSbf2EHHCRPKVbUZWKFMMX9b7h+HrV6keZFzccGux2McQASBE5yES/5
MxgelPT7QZBze2AbJIBmYBJIw+sEe/byI4sIoRJ8c9Ro581vZfm5lUyU/jJeZjpJqBXIC7NDd2aD
u5qtWIoXrSrH5jaJM1JcOlri9Z51q0l/UEsEDXHAOWRTJGFEG/rHQhSBV9307D+K/xbBfItklGDr
i+9CZFuJRfUqLtoLukY1Q0WO1/CVEOPKES4pvLDfc5j37W2lVU2SXpXPBUkyQTzAH4rWIaUiyWSa
05rSCmqoyRbQY3zoS16rQ1BPxqZHiWJvvaHUqdqHqZmX7U1rC8IAY+mymBs0hhMxrmEVdS1M3t6U
G3j4JUo/Y62G/GXpNiXNbRNkwzyfaw5fn+s2n8wj0pe1PAp2NVSq12LH7tJ81ea+juUGDnH1DV9H
34wGbH02bytpygW77xjGbBLVf5zeXP9M9SJ4rpwuuhqzrsiiZT9di9i7qag7Nx0BLqU+aLkeIvg3
Rgg3/9KSovpANxYnhK+olME3t+AoG0bdcij4aSGLt+savwnRDpLpYd4NBpT5JDizSaWut8VbTpMo
x1KwiE1RSu8wAOaERzL9YvhBbEgyBU8xm/9mPJCEmCIy0dYjSmZOq8lcpsHUt/7WlYHb4SQIIyrF
rAKin4rhGl0xeDKiwGT2697BuQbpO5r/Niv2fNETcyK2uajld36V2fXHfFU3Id4aFJO4Ha9LblNS
7H1GoYajEvfVGiOSuyEsIi0rNsuMduzO+CuAPH6UCIH4IH68XiTJCGv00PvUKzcyY+oK+7xaDE5h
Fsg+wfdjqbm14YuzJj+1JkS9yxmknH4quMkmOpA5xJHbtVzmuGhg5z8zGR28f1B8Jj6mKBkCCuqO
EJFGQlvxiHkbWMCTY5ZQndbv/Il5ultVRBkMQZVpyYlmiuGC4mIrEeqJxkTAghLwOmSPrdYHTVjE
TSAeiclIVbGfmBe2D6nwCopPIPqMt052sOvy0ydUEqlWYQZF2k+b6o7xt46SEulGXnX2F1POpCAm
pA3K6uIFIUtHGRW9uenqhFbtKLwEZwpVEPjTQ1/XBH1cOhVK8yYly6ajENoA7iJ2QEQvXHrlSvgI
IgofpIRYgu1hSQOdvWVNVg/vhq6WMBHDW292aPeG7GKuV723y0aLoJA0DE+bHIZNBkzymMJjMLfd
tQezuwx3THVc48Fvf3ow3YvXYig6fUqlyHl5oKsv1GehdQiT1wQRwCUlFiQlBbZHKBTmkT++xkXl
Ddy9nm7r4WZI7Rj8zHvCbY9kNsYa/x5qjBt0/7mOd0nd1V5+4aBsFOj+bWrih7HsBIsWOVcyZ89S
t8UfHwd4CCuqjdV0JANSWkI7pAWsdF1t9gB+6rrm6YSUy258x7SP7cNuua7K6NqYgq0PqI5ye1Kj
XvWTnPlY79i4TcPPMJnW4jFZdbNeQtSz4jEv17Z+lM0UyZ9dmbXq97Xa2p6rOonNXZChoH7QxMqo
P7qPnXcB9DF7b7Pou+LaFYfBTweWOfqzZFXHL8W+OIvAnCUECEDqHhIWPV40VUBSB7cADpb+GoYn
FbVpCldzIy5QZBXHBlHNqs2xYTpNKMo2p42DI7skxXzLBDFM38Iiiqv0UGb1CpN5JgmjQl6AJfrN
bXB/f7htTKu3NVZVL46bApwFAF/q0X0vztj6K11UbV+zZjDrpRzou9rDoMIFxFdjGRzM+B02512v
CaHW/dZWpBPJUhXDX8hMa8aUKSplQzgInz6SKrc1dRidVLeI8RlpB9iqfRTgXGbzgYJ6tvtVCLk8
6hmSWXPoKK4mppHjWHsfmxbWfzJDKI+0H/JniOgB5G9f0g6iy5IdMQ4GXD07pJ5IJgZyM3uA5tCy
ZPuEwroqAPva3/R3Nzft9jcq4it4eF3Zby9tI8BqUEJGRMf04/K7tyRAdSXods/05rVCIi8/R7Eu
5sm66NlzOlluRcOmpt2VnP7f19bGnTY1rv4hYlmUNuBv5OyIWZcVK6kwI/XoXPVB51NdxFOIUCrF
1bYLG9qOf0O3kZu7y8isQY/nIhpmwqDHbc3gvc5dG5KWoiLSbYwKp9fWm6C0kwLtQ4YlrZWJMsvE
JHqCtmi2r9jBPgsOiChk3hH+7isScS0fSfs8QmB0mtzP0Gw56Psa1Q2SyKH5mXPIfvQ2UX9GaGkE
EzKJdOMlhxC+PU7aXrlkFHtiIjYqmKribSzXcswPFe90xhZEDckCoHRh9HryZprp8K6yI0OSgwHZ
3rwELUWb3bHhwR5wMFuJR4KgKtSeAPtJ8HJ/u4kl6V7iHXlGCUseU9me4yTR4z9Ulsi7mrCie9+D
Qi/JaYANiGEcuRBBhGddl1nzL1kL4b2baiqiz5bhTYPifm5QLbKlrX30wrpvhxvm8bb7omLWZPUw
wkeedgIDPk7Pk58LL/tIWHC75WVChYuRGX2iP/an3kN0N53q0td1fzTt0qmP2SvZyBwztbr6O3Yl
XShhIOS0dtQ1zFHIYtN+xqXTooLOUTLKJvIvJjd0Mre+THTU/wj0xvBt76P10A+ErXveE79luvn8
jHD2nueunNa7Kg6bcrs4Lbh4wUItKXLkvMacHewzM3STfkIdG8n/RKAKNAMoNkvksVNfx1XxUFMP
K7aDssnm6imLUNkTsWN02j6n8NjI2QIv6IpHzAqiPpoA3UJ/TGoPSeluYf4E1Ix1Tlydw34Lo0eP
14WEyhYpmfiQKSO7u1BMxvud1Ass/C9wZmC0b2TEeyZeVhsgUItzMoMeIosyenqf8UYk6ccsWQpg
CtCso9ghe2j89mzQKV8PNqkz+2PbYCeTRcZssB8O5SpMtt2gZBpgoGMSMvV36mpPL6fBL3tzbFaI
hdulRxMOXLxo6ebU8zqEzhxM4AlgVGlofTj9Ra22/oPO2AgI2WYsottkGxBhHQKxps0/wqmRVTVk
q3nDDmfNGH+Wcdlur3EAvFHuQ1O7efhddplmLRdCy2w2zCy56B8dcwb9qFShSrCCE+icPc7F5udU
gBb7Wss46++1IMXvm1bCTDes4Lu8O8So/ot7EqCn9m+ZcLuRARhGuXv2WenxKkTIjEcSKW2et+Iw
jjrHVB8ksgCnSOVMrCow+qUded69kN/j6ljhFqtT5hHsVPJMqiU4Y2iuEdnmZRptzWuGgoIaJyFu
s/jUvhjTbreFwJYKon2ryb0HCT+2PnhJilmgjrI66khLbF1NaBdjq4rcAbQ/PrEBtsoHJBrEdar/
ZDuiVT6kVR+q4l7EwCg/ptXAAdwzixxJ3SFbmf3iX8Ekdk4PvRnLf6rsW10QycU5iwiUAdUP5FHW
a29JjPSjdR9ObcJRq5p6ctOZMnLQX5qkeU0kQon2pr8f5IasE/UJqsdfqqPJJWJ3VGqqzq7QKRoH
QoJy5tas5/Uq3hd/gS1bFbp4GUGzqZ/CGTowCvYK+mtAhCvz++EHYDaGJwf0Luze8YCz+MQIoIaG
pKqJ1T5HWtBHUf5fSgGD/cDRVQb5PUssmO1HDwWzegg0cej2jpN3luoG/VHMWFx5y/aDwVVm05NM
tfjjpUNY/knI3sjul9Bfk1/1yIDD288Bn+gXAJNSgjlkhIeAsaD7m674e2nEzo+sWH6FYa/CQwNE
NUoOme2ur/wY+Wt/ZxJyH9ddMKXdfLeAqpD1oYQPpsFNY+WMJJNN29ifJCWtXslv5y0dkqsZZCUl
korIWZ8KF5LCEiEw6J5wQXbxw9pv2n/z/aUcQOAjdSGZq+Vm3dMZsQnDkYzUGatMagGcHyovF5KI
tKhyJOcMy/I45NfKwKKVAtNIXqOB/UrEvHnoxrxjylvMcnnnnOjQu8mcNd+7a64Gj86iqLo6gsql
vEW8ZjLiNgXvxxP/Fs+xd+D4jH4tAVXCgEeiA5N970kWyTCh0DYRmYpjzaiOhd/SY+xv6z4tv+uo
7TlUi34NCLGI6Li7mznx1DIdKBTq6hLEnHJ8HmG+6fWEq6hEM8QjkJjzvIVleBzihS44YG8TDrTZ
Pe6xB2umvKTmi4IURTlBPbzMDLNY555XtLeBAXWKf6Xa63mdcAiz+2W6SoSsn2XjVRwyT/yuUR9X
1ZtIdJLfStxXlfcEDgQa/K0ldDGvSa9FrSuLz5TXbGvJYME8gIDMYxnBSr1lKdtve6ZsBVMYwJOd
TO9WLwqvvt1VJ8hvKJySwl3KBpI0uyuYekkE58W2UXbEkLYhRxNbuHnfTEaruobDigbzjwf9mbAP
IRi0f3hdwV6ZowfzFYXcyHgS2MCq7CsK85l0x6JriLSQ6P00B80i8zcvGAV2H7zzbKhYL5Qx8QVe
pbeFYCU9hduBlmxxlw2GOzkys79Qc+64bscIrf4gKnOTuDGPj54OFPdAkudJ7k5s0zoqPzkumXsr
M3Il3gCTaLidGbpBdix8ng35qgSvFfs86nr28q6LiDcIpZt4A4pmQXS3a1ry1KDXEqnD3rYlx5bb
ZZUZE2dm/mPzhIFr6O/DEfortMOUDxblWdfifqqwf6y4TNLQ/1MTF61PkUjX8mfN/Am1t+o0upxX
ri1F6CLQ3Y7EFxbO/zUqDIP11Yv1krJVCIqSzXiRQ3m2DNEQc1MjilATNmRHXWTiOI5KNgfCmiQp
p1PBclW/IEJi/PNv8SGHVjc0NInHfd+jAm52pmHGRmZI64dk0IxJpP/n7Lx241a2LfpFBIqZfO2g
TrIk25LTC+EgM+fMr7+Dvi/adcQm0A8HBzCwmyqyarFYa84xFbpgtNT9Pw3KvOHMjWqn7GtIrnE+
HWLimSP7E3fUm8Q+chuHo+WhMLJp+ICnluBC30dbo7EZLScr/6hw2KKdW0PY4meDA1To9xwAZ/o9
cBZlmjahZnJ0W/mQn45GnifFwTOnXHuJR9oRBAqYlVL9cBPUpjQGU1eg3Z2PXAOCP3u9JkuizClP
LXKgvBYnvEMqGYJCcSedDfKEdQATdt4cQnKxJj6sRkfTfpKjmzrTxW2wgezpmCGUcrqWIC4EKpWv
O3dtiIMIC2gZW9ZwQm9r5T0Y1x5gxnZI7YED6RzzVJz8ThIO7BGoJnbgktOSKIPyvaKbljwUE1Rj
Pq58VUEcouZhWn7WzbyG3Z3jC804r4om+DC57Qwm7VjHEYVL/jL9XNW8c2nUT+6xz5QAzbSFNzO7
0BaAqLM1J1wmd0VUtqjoDTbGrLdmSMmfCjAAVS1a4CYav1ea2+TfwtQl9WCjjqxEmxY/Dv38MbAM
x77HtWnrvJ/QGSIOi0tOqmhyG3o7IGjEzdhwEjVGKKdS0xwIfkME3fJSD+uyyu0DJlbCrE543R3v
4CZ15jcHM8RneYhENCouYiIraJK913tJ3dyb7OXMFiMmp+1sDOKG5c3BZuq7FxJPqV9826AOOEZ1
kgkS3KDQDc3vvGmrbHgOKlsjCpOXkDIaCB+1DI9F23NPzQfyE/EF7Iq8w5fz4E1s2nBYF47nbXuO
HEYVATstCrLpAxTyJKU0fUpGeYveTev/GpyOpPmHokuRUOzLpggVZSQ7s2erf2fN2hlyZw2v1u6F
Nwpo3GNPorOvPLEj1ytSFGOFg3z9S1woidt/0O3ELgdyPTqTIHaj5nPPJQAMY0R7IbnDjcItE2/S
iUJXIE/zsVnEWXJWVFEN2V3KwTTA9q6qWh3zZGWWU0rI40D6JCUO5nNM4pPP5/sTWsixNF78SThO
n20VdmJwDfcBNsTEcTZN60dO8Wngs1qnn44+lh7h7ODl2B5zrq5BMTcxQSqiG+J93+M8+Bv19I9Q
PRMB1InKRJUe9yIKvwNoGu1mywFOZvxw2Uz6NiYlhA2wlcN+5MjBH5Qku6hRAR5up5o97cVIAe+u
7BtdaEpGsE/lVIVFwG5cBpm9p61LCzHDNpkRirmBeEP3+BCjY2VPsEHQrhAqsfX4gByfObQOzh66
5T44a9QK70kZVXsiL9mKaCS+Vm7p1K8tJHM+cD5f99K/C3ZQVV0y0gcKJbOd9OhUaiqfljv+lzpP
qe8ZHdh/2xn1F6SvsTrurl9vid8y/x1v+By0xTo6RHRn+OmZiNTGlbbrXGE0l7TSe7ECU1m6zPzv
by6j11UNuN5uT3EX2BpaBAE5zO45btn7hkcS5fXRqEu3T//vdVDjjMhfCvdIniidgCC4iyIS0zMX
g3t7VwDHbpTkg29wuNvOJ89jtq8aF/55w4diteOc52NraCv81iV0mS7RSYw2ACjeCfco6vyPzual
tcM7y1T2hWg/JulwHPL0b4u/tMgcThjQeSAQQrBB65uu8NbwaROOyjc3bH5evz/vYhqYXRI2ZNAi
bCua7h47TbzgHceDRRbvyjNWlx6yRAihm2Y2GD0Bw6th3zQbzgMQBe6aWsTDyL4qLN2OsxaNjC6X
VTw+wzEPh7tIN9zoI9KpyUWQm3rmNyEqocypb6FdVruypv59UHPwhisAanV+AP9D4VBVTYKJDJnL
EQaLCq3DOG3ZeH0LOGxEyJ9/GgOoA/bEWY52h9j4l6/mj4rOkb3mNN3KnVp4DJoEAckSU5/7XumJ
VM7+jyiUDL2fKWpjZVEvrAJNKiKdVSABGMvkFMTBdCwxIl2CoA+PqjWzr9vGXVluS+OQi0eLYjaB
SXCKXb1Bot4Sg2EQzbeCRFr6+fnf3xSNWNXpamiJeipoz4Wgngq1OZSeoJd0fTksTFhNqhYGwakN
b8T01AepULdMNme6a/vM4KTFK5Vc/XDbdaQ6YCpRoOkEzp+s3JoNxQkilX0RDgERyvF8oHD9Mkv3
S1p/nVWx7Wmn6lRxEH7veQFHZXy6ER1y0+//i+F58zz8nEbOIJTq5IxZdlAtJysxRHk0qG77fWlZ
hEXbxFWZVKdWjL33EHpEVH0aaIAoKwV54Qb9q9NvBtDrZVOx2apO7pylsQkqmE507/iUvG1C/Xst
vbkATIg8sljap1ofCPDEHkMckOADLdbrG2/SPJffXELnqARdgeqd+iJQn0vTSH5PvuLf3fYI5jv3
5tfJHvWTkISzE4JV80vkFsUf6p74dP3X/7Gi3qm7qrTgTJcYUry37akuodyYpRU9pXDOIhLRvfFX
plJhkz6POZUoySshhXdGsqBdvfHeaf8dHbCBWXnUwFKyzPbVySIRPymmH9Y3rXNYhv/9/TIuOXqk
a3jO5uySo4m9LL7P1azeQr9Pv1+/iUuTWHqHC63EYWJ29gkrCtEqAtHNT1AV0coMWHh3yJivWCkd
vPlNRw8nwmYQt/j0dTV5LCwOKPNiDbI7v2nfmQkyziuuhloMLUvRq1MDk43H90b7x+EMBoi+YzqY
nVpEMHuiM2kBF3mf6A+QUjq2RNdv49IfIBUbMD9q0rcpZmDLwmmBDzZM40OHtAtrbhvSICLnuiYU
9JG+gDO9jACVxWcCkpr8dP0vWHiQMjMrN01ysGb0DR/fdn3K+k5kn0bChNYgku9fQMgId50zO9zD
Vn520A9WAHTa1Ef6Q4tjZQTzfuK9hyi9/+sUUWHfB95J9Qjztms12JkubsVOBxKT20gXOZtew3O/
PxpVSIWvUFC4JHRCT8i3wk0OEAbhn7a7/izmp/7eSOaLvql7TQd7LOhr72SkCI3csMLokus2PL26
vm9cjBiGb3Dg4q5FhSxsPYRUCeH4NOQuR8G5TKLB+Q2xOMt2ZANE8dPYgylZoUEv3TSp4iH0aNHM
G8G5qCrbwYOklMeKgFZ15b4tDUMqRlnqFKjvy+CsFvgT+PudA/qGaAfUrTpcfzRLQ5B2NXQGUUsZ
kX+mOxU3p4RtTXUAd2eIlQu8PwbhzhXizbMPJgVjFf3HE2YAOg1uU2sfB7NI442hlOLrLaNAi/Lf
i0QOUuFu7IaT5yThueWhf0IOkd+0UxbuvEDfDgGJwUTLrTx5ceQ/T5Vhvmp9L56v/+1LN0ha5maf
cXKcFgOBX4GucQLNIXgBymjYFgg/fl2/yPvvHeHOF38zBM2raYb0YXieXGzD/pyAmHCY5uS/SsV9
un6NpYFIi87l41okMSFnqZl11QaE0PCZ3Z9b4vMjlvf6Rd6fr5Cx/zsQjkObOsHqf0oC2CtfNPqr
yVc6b6Wy9qG9NAxp0XEFmAfEqJ7z3MNGCSi4+mUGxvhHJ9NyZRTvgypVIadyQHCMcj7JiSFHGkEY
MaYwkXyjVw818N5y3KT8oOh5WfS7pEwQfXGIW/vaY4QCo3i0EZaJPQD2YfpcQW9T76wKx9HfaorN
5o+boXQisxl1iPXaoPpMgnMbUzy+uFheK/VAV0wNbtrzC1cqH4jUopKaEZ3zGJzSVvERDkIwjdLb
ft+RqkfaYlqzCuGfq2jAf1uYhalc7Aa1y00llkPV/84n1dZKmgwWk7bk8xoIHbbc2H7p0Zhtbpqx
jlQ9cBZGPgS19Aw3pup2qWYP/d6AWnvbN4twpAIyQGora4BoZ4SD4qHPXM7+AMjtr//5C5XDkSpH
gqoTATF/fuZMOANgP+kTSH80Vo/C0Feewr+zk//dIQg5GA18pBBZP/R4h8PJfmozM0r6Oz8OxuyD
l4u5H48nqkw/Y8sza2uXCiXtThiLYSqTZhr0PoZ1Ttk/gOxvklNUIan4jYI3mDaYLhVbuettzWo/
qUoeWj/p5AnlmXVuVRbCqGEUj9nM+f0KR2EwHovIo09A1xnP2b1NL+ejJhRbfVEtUgZWPmYW6pgj
FUtIlX4JLbZDL4tn6U6MXakfCUQZ16j8C6dwZJP/d2ZnyNvjLmIlun2peu7WDm06vjun1CLtWaOr
pL8qU985+g4xfNL97ehVdE9T7dr4rzG7qsEpQrXfkkjvNBj5rk+nherqSNV1LKoMATbxmvC2cGu0
8CBzOBBH+iXtyoxdurVSTSrK0OVUf4zOftQf44AepApjYuXDZuHH5SA3xWzbKAnK+Cyyqj9ZKTZ+
Kw/K216hcpIbRppEiK4ggIxzdjxVpoZGZ28PuVcakKrsBvDX9eewMA45joemN/0BHOmnKjXcO0AK
6l2JsuLb9V9feMq2VPMmVQNGpYHxwiykJZ+QBPXKNwuZRPQ0cKIFfuH6dRZGYUulz41Ky0WKlZzt
WDe2WQtCnixTdWUiLY1i/vc3myab72JzhJl1BofjP7P4nfAIcUU1H2iDd19uG8I8tDcXUQez1pPM
h6COQOgDymL3BxFPabJyh5bGINUZHQ8tEpUgPoOuMEsCJ7vurwJZ7YcH5WOt1iw9BqnUwCOIjAJ4
8NlFoQst3SnVZJPgZ3m+7R5JRQMTXoXQOi/O7JpIkEvy2HwmhnktMXPpHkkFA58rKRZWn50Hj/87
VPqQ1buqB8Zyz5UHY3/TKOSgNG3CkhsVY3EWU9AoW5x2aXluElusvVMWxiGHow3KjKuY0vpc11bd
nQMc7Ea9gxpih0AYuXVptTKrFh64nIxWw+4KGysn2tvSol8NIMdPoyHGx+s3amkc0pKALmIilwp1
DD1h9pwYdjUfXNrxk2rqk3pbIZfTwqrAI4oA9edJaFPy02px+26HKTOnG39fmrOuhwgI7359diyR
H4vQmHFMoE5vS1cUljRpjbwHBAao8oR6SUVmh1A1OLghoqjbpqscBKZoEQeIQd6dsYeQ9DK4BT6L
oI8wu19/zAuTSM6c03XiIF0U8SeOTaKLXRrBD9tSk9uOBEzpFdQFEZg9y7DYC9b+wDcJdAF0CRi9
drf9+dK7R4EtjptV4f6M5VRvwV4XX4VKJtXK7y+sAnP+9zcvBg/9uAmYpD+Hdqb+SrASfxn5IPwD
7t9+vT6EpUtICw1R5eBkiU4GSlnkqOdy8UXFRvioGs1abN7SQ5bePxHAgSHqg/GMslyUW9yPYA7R
LXUfrw9h6felV080GERNZNN0rjT8HmwBxuYMtAuRy/XfX7pF0jLGTF8MOC/sUxaHtXFv+5i/sp0C
qrk7otYezBs3ZKa0ntkVR5OK/hhRXpg9krsDuQDrh7c2kIUbJad0keLONr5ph/OAKuvBhprwqAT2
aoLI0s9L39EBlIoM8c5w7kFBhlsjnshLcRU/OF1/Dku/Ly1nvc6h71ahcW5iVfsIgQ4HJWQZsGW3
/b60mkMX1yZ0Ef3sWpkotnoYBGLjpD5Wp+sXmP/Qd75wDWk5C6zUHejN9CMur6x6qOLEhEBfWeOQ
BdvS7OLyo6g40O8PMZ0uMCC3XXa+n2+qCEIP1SiwmJ41fCl7K+v6vRrUGgq2etwmkV49JyJJ765f
bGGxGNJix6dJllIEXVVtOBsAIBCXrx4uv6fMKIIVdcnSNaQFz26mhPcemWcbG5B6ZyN1QzNeR83w
AuiENIvrQ1mab9K6hwUCSccIpnOtYNbfpXqouAdFMbPb4oU5T5cejAatM/EqcQ6aPlaQ2pXoCfC9
JsnuphHIkVceWoVIiEY/xzrZJ2ckK8BHfejs+fG2C0hLXteFXSR2JM75BNMEc02qvlQ2YSQrK2b+
nXdWjCzWc5uwsBss5U8usAAT5EWPFLm/c6Fd6tXGmhGe3pbv8aDIjzhRQ/B1jhKtRmMuTDRdqgiQ
aoYmx+58rvVCeQ3w74YbBw4Ojp8Gz871e7h0kfnf3yxPiwAFclBV65yYfv6o28hhN1hbirsG2eDv
264hlYC0GRQT/1H+6OijbX3WU864HKyCaZCfRrxehBJcv9DCmtGl5a+6Sd8Y9mSdIYuk/t71oWHj
RyWt+bbfl5a+atueljeK/jQNcFYfg3GIinMBuCFfqV8LCgohK/iqMXVCfUrcM8TFthLbxO5S5Wtu
WPAdN1UK4Wc/FlY+3GWDEw73juKS9UYbM8YouOOby2hXzr2X5oVUHeBGJoDUTONcW4hvt06A7/Sg
g4lx7vBAxfFtS1hW6sU5lIYo0ewzcRY1oQ5WaX1CQ5p9uemByUo8vygiaLqJfu4nHYqH2qd5Bc2k
zF+v//7CXZKVeFQdlPAq7wKckvWejFO0LWmiD4epxr9x26z+F473Zom2BUkkLWHL52kym+RM/kr0
rauTOHi6PoiFVaNJJSCIW6e0yoqdTT1En3OncQmay1RACbf9vrT8vZQPnzT37DMajAQLcQ45bE+v
3bd2t11AWvb90KIyAnf+5CtwR3d15PjJPmhre2XZLz1ladkXQ09mT4U2HkZA/qwZAuOQqilOtBU+
ooiV27SwP5OjFHt6dGWvqe5TjBFKRVoxNtspdkZv5/kZeLOemAy4uN6v226atMBxc+owxVzE51Wp
6vC8glg9DbjDbstpFbKcsO5732uICjwrQ8gndtqqf+tGB7fVADqzVm7a/C585xX9L07wzdrA0d0q
RES7T/AdeBKAne/L0a3ZU1biIKZ4vK1bIksLq0LpJh0i91OHmQh0RU52xkFgsgpX5vDC05elhUAZ
glC3x+Bp6nLTeIlAXYG8Lsmt7r/hGfDBTbkx2oWZtjn5gHxumgX/tN5v7h/dkIL9ZRCToDEjm2O0
Zw+Q6YDV3vb70tp3YpzQtpJHl2zKcfHU9mR2P9h50tK6foGlCSCt/U4la8O19PYbWsZiRwTic4yH
7M/kRZhf/TxbW50LNeBfk+vNjdItztJIDJzOqLhqXEbeOBwIcLCBqwpbe75tMNKenwjI0YQoH156
T/XJH4OZXJUPzgzrSjdjZ+bOPoHT26y0wuaH8N7ikUoAWfLVVBe5+Unkk30R2DbrTZJ2+Voa5sI9
k0WAKWkDlpIb3jm38dtvwbg5P4NmDKNtS3LI2pNZmAFy5KafVS7k1z6+2DrRA23cG9GH3hmAe4V9
MsAR79BkX38+CzdMlvQBCUTY2MKRjDIWp0Fe90XRwurbbb8+D/DNFDNSzn7FqADobV1sxq0zJJwD
WNG49iJeulPSi94pW7NIGsv4hN+SCCH4zdYFOxmCSCxp6CG7Psva3fXBLF1rvoVvBjPLutMI0cdT
muM99UDN28fcMtXmGexUBZ0HSmbarn2pLV1NqgJa7MJCn3TzU9nrwYvfW+HR1I3mFAZhsAvS1r3t
219o/x0ViIN0oLdk/ukrGrxf8kiHf7pRPLImvxldbDQ3qkKEVAlCjoljB9rNueoRL25iLQSECNo6
hVZr1IADrj+lWcXyTgUQUgXoy0oldXu0/9ASdw/pVHj7qMlyYzP0RvPqKjF+V7wf3wkr0cE21s3K
Ydq7lQFJ3vz3vJkdXafqSgbz5wEemts9gzvqq++5UKzuMgFzXjsh/3fU8D/j4zrSCUFCvCinpX70
ooVoHdSZlGK6jyQ2ueOjqcPC+41uKwuPkask1q4KAtXREC7FJvB4TnaxmNZApPYlyYMAhYiEHHcu
FQDOpluZ9UHrZxfvwaxVvJ4khfYEBAVm4UwbCA7quDdEp9KIhIsa4JfSyMDsz3kFzmKLKsrKjyFh
x+JEIldTE+vUieZcRJDJiKxSxfjZSM2uexjaQmk/g4okAwskgteF96U92mGEBRLIygn8Z5jv2xT4
RgvSLArb1+tz493TDxSN0hQ0WwvoCQr3M3LD/guQ2dcSPq5PuEtT//Im+7eWjPVTMJbejZNi3hq9
mRQi7oeCVMD6ISOwC0cZWh/gi2QwFlb4DIpi0H5fH9m71YJZMf/7mwsNdhf7aUesR2rbRMmEKui1
xxmpONSH1JgM8mKnpgTdvrLK3n1tcD2p7sIwJaPBiJJLofbqc8L8+NLA9Pp7fTRLvy5VWlJZutyr
TEIcOTmud67tteQe4vNd0Rgv3S2ptmK3TMmsj8NXcG+mdyJOMy7uWkx99e+BXM/hGd2T3X29bTBS
gZ3CwbIsbN0XUinT3wX5s/Z2LOvi1/Wff/98hUchTWqjD8IxFX1+CUbYT/am9bGhpRsAF3xtpROG
3YMNjVvZ+a4XbYFvKNnPLNMN9RHwzXCLnJc/Qqq6foZ7OlKq8oJnGRxuDYeOfDVfqdY+iJeWrlRe
LQdA+FQ5BCcoBKjuk479JLEJ7WjUmwDeamPduYrS6E+xncV5c0yE1U4rt3hhOsp6xibiI9nIdOVU
laPvfgBDPtHowXa81qdaGpxUJuIxJBckxAOsE2O81UdvzkAjbq8rTLI+GlIoY8uOn6vJDW97XrK+
UWsaECBjaR+hGga/tL4jVRCckNMcr8/KpVsm1Qfe9dBMO9M/84Yx+11WNmz5RNm7NznvKOVSiQic
NM20oCkvpdcNzqNJxMbwGE5Zka2U7qURSDXCNhyisFWzurTwHADLaDSzHhxPibSf12/R+2JChiAV
BiUFd6nNYad0jMgicwBGbDN6lLCu22L6pAQQpSHc1SZIQZ04JrcEkK9Wrffo5qkge6UkNWtz/Y9Z
Gq20fmvSXwuv9rSj7+cRqi+or/kO8s9wd9PvyxI/Yud4QEZQX9K2roovHDsT0at6dR9sb7vAvLTe
vAChNsGMTsfm4moTjZO8s/o7nXA37bYbJKvvakLp867whmPSjBXuuLjiKBtSXrCyIBdeSbLqTqSh
AkOhay6WgemCZDerPGiFaXyO6mq4Iy5zzca28KRtaWV2cTs1ah2WFzeJVL3ellEMDR+ed1C1T7c9
C2ltNhFbxJGackmINd+17Pl20GZuObbCNyKvSyU2EMwU/aX0PbpHvUsGe8dx3MrWYOn2SItyUIjB
5Dyiu4B5JPkcomUP7Qb+0so8mt9X72zfbeltDefcBCHga69l3KQQ+kbhftTQuYAwbFluPyG9uwSa
Nt6QPtKhS42HgS+L/tv1J/PukRw3T1rmRumDY3HD4UhYeaJFd56hOl8cLdFpVNhVy6wo+CwjPDT0
XMNdGfI8s94ZsmzqM+HMOywf7yyKJqu+9zqnc+qGyHJXHJWRPenr9cEtXUcqAYRaeFNR6erFsF39
Ux5N4gUOVPMpgo/x5folFmaHLDcME2io6QTZ1qUZX/xySFdO7xNfdfvd9QssjWEuD2/KWG4C9Xf8
dLiQc1Hj/cCCcwwiXVW3BhGAKy9nbZ7M7z2R+epvrsKJXD4CV5wu3khyOuFxack2flN2ejR9r7NA
aC9BU5jNB1Jjy/IrifcZuGuQrXVTHlJTFNbFrUltASZaN+rwQuVVk2pDfGlfQo1CcW2AA+TVr4Pu
bckzuKMnpjUmYYI50VgwZbuQ9I40VlvzRBCg3zn76/dvaTdsSbWn6uOiyMOkuYAHnf76AdFjw95U
o7E9h6ZZ9RvV0DMiLGzPqE4+TPDmLp0d9ikMdTLnq5XnuDRRpCqFLAtySKiXF4DgAcEfbeyWu5TI
27Vzu6WJItUphyyClsyW8aKmDWUw98v2txgIGoWgCP3pxqUrVSuDwLSJpK/pYlZVV2zMpO++ZZ5J
XkBMKVkby9LNkqpSUmVE1JZFcOlq0mrZLHpTw7lGXtxkMMCoJ388YGUno9krLx6Hkd7Rikpz+lHV
YVuvrKiFpyHLLgeC7YKwEfWliBOLw8cgTsLxwyQAW+67RNW6lRb2wp2SBZhjFoq47Jjdc4g0LCkl
BtHYNmX15/ryWfp9qfwYtlKAwYlVnnc+fhsmMw0AwQ71bS9XWX7pC99NnDlQG/CY35zSvOuLCzlL
wlrZBS49h3lcbwobGc9izr/RL6Wtus8Wh8KghCel/dhXerjyDpjvxTvF05SWNpY8gNNNF/zKZq79
Lu7LxniEB1eYh6iNCFMg2iZd+65eGpC0zMnGIWhlmMYLQVRdtClVh81tA678EyfPcbuyzJceu7TM
a7UsjKnO8vve8QP1wDuZwbiGGr/cNq2kBW5hHPNMvxOXzC35rK3c2PqdkvW85pVYeCSyDrMPSytN
bb97HPI2UL8nJLwmu4F/cF6dMDTSzy04nmblPGdhB2dI24wkTobQCzXtAIA30+lha8FLrLjVPaRD
8DgqtplPE/HMj2PgGJTnwLq7fhcX5oIhnRI4bRdXAPuGyxTY6hMnEea0icO2O4Qdka0rU2HpIvMt
frOCKpCEcIt9QetJEV/AfRL3YmlqfUbpRnD09ZEszDdZt+k1dUDSsDAuU14V4RawYuXuahus98oo
li4g1YHeDLBTTD7JfAW8cWwz1hhtFZLJysP1ESxspGVVpg2ycyyDkOcLXX4PJLkluS13SF3xaATB
i24+kkmj/bl+taWHIlWB3mLZ1KFQMQzE+iuqYALbrLawP3nt4PQ33jOpCKRzuJCXpeW92uvVZ2Ce
lbkxJhsy422DkIpApCCdINOzvi9Sh7yVus3abVEo/k/bDpr99WvMa/Cd2izrM9O+EQQ0Ds290pp9
cV+QrwKd3WpJdfngjHkwPNgmoRHBdtTLRHybABTn/sqUeJ/kRw9JKgwOEYH11NriwDbzS+0V9ivB
8MGmTTJQYJqai19hotLuznvrPhqqwiGZIY6+DoOnWpshCfWTgFPPBk446aHQ0incWY2e6ivlY6Fu
ydLPIHUIMcrQLNmeW+UfDTF5wHgaC5A6yT56UZfJBldEPbrbCttqUu6weoQGFFI9IsdwZZYtTGVZ
AeoX7MXSwrEvUxcZGRleJWoA0+X7E0K18fn6NFi6yPzvb4oYGVMx3QnbOJOpYMTGxsYAGukbzOJk
H20ikXXO2qtz6RRPl0qNYZmkKU2Gc99pjdYBu+5JJbd3UAtHsry8AY6StlF9vzcAvtZ87Dy4epjx
mZQUjVY9TtY4JQ7pPD7ImzuECl6oryyGpbsgbVSipg9tvMDdveW3BOhuaYwK9zSjT3OCHVpSG1eO
ZJYuJJUnc3IDu6BG3dua0fkbJln+CwtJ+JOkbf3GF5MsIyViqK2zsazubat2ftekNoV3ga6m30lq
87SVNbzw3tClGhUTqdqqrTXd5wY6oo0+8CKMnWxVELfw+7I2dCrsAtqxOb1GRZKyU4yKikwM13ay
lWe+dAGpBllpaHSTEvX3LRkKzoPwiYLSCEojcNDe3bS4ZIEoTCaP8yurvw+LmYPWE9P9x/Q8cyDr
i8z7lTqxNBBpH2LzlU4AgBP81Vuish6rMMzCX5WqA0K/bRjzZH5TIywUZ2AIwtgnf6akX6a049Qd
hQiHUzMNtXW67TLz+N5cBvW2FiXQFbCDVcC/yVmtfTK7AxV+HEgA2K+9v/Jgll5AMhwyyJU59VaP
P3hsQkTypVAJWyiPxBcq7s5qycvt9qXeB8SApU0HUWTrx473ag3NSD6QS+rig0f2ZPPXM7Bk3SVV
hzt7k9exaoRbx3Fswq9T31+VaizUjX/HU2/uDXBDtxYFFH7fJKo72DZ8uan2No4Mk2gkpx1K4ybn
KIQbaXMz6S34n3iw7p0IA/q2rUElPHSj5a8956X5KlWO1CWjwjRK5YmkCuNYFVUaQJOJ0/S26SpL
T52aOCy0Gh7qmdKPnjqyCIKnCvZX4256nxvV37ZNk+WnPtm7aI2r6t7KPCR66tCYTzD1Qps81mAN
w7Zwt2Ttaa/5RYKIgYvYpNUzDSvf2ZEIUa12VBd2O7L4tB9NP/PctPo4jKVjiK8dQU350Z+iwkv3
pJmW3ZFU3yz/mfWRUx5wW5PsRiBpMUUdqRQE1Rd7EZN1vElFZWnlwREjIYv33JoxDDYFX0ZKQOB8
VeRfFSMWVkzcwYhm6360yEx12Dwpuh/eq0lIXtiuGiOXbEc7VuKeUuM7bUZWcDGxKfEqawLIryUa
4LmsKBxLg7eadp6+ddwG5DhtJpoeew0Cm51vHFUlrGKj0SAwz/pQmtEHqyks/lAljKv+R+iC2zxr
Xlnae3TDgUIzzENlFWx7oqOy+7gx52Cx3hcGos903iqdI6salG3thNRE9vwkXDz7CcSk9lAYWmK0
ByfJc9EeCAhKq6Oh1UIhuddVxu/wCLLx3g3r+imHJU/32g60JvzTDtXYlFvh8er5E3RdOTxYOgqU
aivyBvniRq8BvZEuD60keSGs2HOYYEaW1fe5FZrBkZAxLTh2ZNzQhwg9y1GHrecJ3TpXMHuzD9rY
sXMl0wJylTXBz6m84jfApzm3A+9qO9JEs2qTEM0tgqQy/a6kFsq5bWvkQ0QkLPA8EqV4lgqRnhBn
u99WjVy53oRjVwfmSdQRmYufY9oT3pog+v9pze98n8jCTjd0TZwPuXqfWGDkf80oGKSqRurwKU+q
ud8pxA2aqU00Y9AVOqcXhqPs2R9n4w98Wg6fExUxOOxH8pgAkz0dwwnAJZlVoWtsB+aQ/UPXQRN8
0WADGl8bIk+cjQevRWdSMffBpBbsDEIEXBgMyDiMw274WVZFoUO/7htV+4ItYBrObWFG6U9CTjB5
70bdDArvALfBHEIClFuk9buGFFiO14rCtsmaG7oelNCmLCefaM2oFp1+svCRpd+akN12vXE9U6/i
fUUkqzXudc+MG++YplMd6ptBrWtF3Tmth7l1Ow4lCRJbgvpgNeKu07P+L6s4Gj5XRpsKwue9sS77
o1ZXIeFMZLEPwUNSiwyiI7kdhiF2Y/rv81LRyOP+WI16Z/yJlGIYyIehA2alH/rE00B1dBx2mOSr
lgBPjK3Cs+cEpydjusXW56okdW4J9uI/2OWEdI8/fd2dpvzUp0k4jFsvEqgcuKNa3j9HfmOV6ZaU
uqJwdw45PyQx1jVmB+80EEWpkMAVVmDc9mQXMsXuCKgNg4+GT5HJzilxLtEnqxyEe5+qHPXYD0mZ
DYa+1fuKLupWMwlsIHt6JPzrhcRJK+7viHbt8nsvEGX7As2pYjn66mSaW1+rQZbjzyeNlKB3i4pO
w43R+OqdGhDvDeSttQlR2FRDSItzHznxNH0hrzJLh60VJLba7ys6JG1/1/B57r8aGPd6sXOqvi7u
JzHZuUbCK+kXd702ZeLVg0ybfdaKwLSfSpdsFiZGbIFOOMZlaxjEjxIWpH21DKHGT0M9ZLHJFFSw
GG6BVgaO2Ac1UUbOTmtUHKheEzRkt/sENxnkjpeEDNTeXlW0yaDNBP/UNbHCmYMb7HGSJ2HPH8MZ
v/7tlk2bI6vb+Nxt9Uy03VM2WHMCmUWmyyaJ3PrP0Hb9Ssf//XegI6N3XdrYHOFO6pOXFP2wa8uq
o1bFTXm8ZRCuKm1w3RQemo/H84njUZtHU4kXzfeV+9Ef14RRC6dg6jy0Nxs4/AOacKfOeiLJ0XpK
qIA7S6TtS0kO653nmOkfV3jayv1a2C3KJOZpbLKRahRfcOwZ1V2aB7aCvm101F+hy9RYOSZZuoz0
MasNvR71/8fcly03jmtb/sqNemddEsRA3rjnPJDULNnybOcLw2lncgBHkASHp/6N/r3+kl7KqtvH
yU5Z3RnRER1RoUpPgkgCGxt7r4FJE5ylqLi3uGrg654JasHvF1aJ2dvnT+d0IPvFTmDNElI9AUIJ
Uoq4oa3s2vvKhj/HYnRSjV0Pe28K2fspd6mzhBVIJtWiioDZUL+ZTM6SVVjhRKUF95Abl/Zwirya
bIOMuZdwfZreacvN+MLd/PUkd+d8icEelTkW03jTuiIlGzuDvMcEjxhpwRTo8zt55oHNGQwuWm0W
aXp2BLrAhAd7m5kLWpLmEU7Hv9nfM2en0Z72ZS4azY46dBMHfpqUA3qNAjz8HgcJ7NQljsG5izl9
/8OKGq0udAZBsxts5QZdJtImGRCdoJJucug4X2gjnlm35mzdyqHK4SEjCJoIWYhaqRDvQKDQBx7X
dDkhVcVtJIO8ID10rkQ2Vw4u0OZHnT82r11HGFuHQG8IgckEA3diL6FbwkIaRcgcXt4Nq6TfllYF
bcoyv4bEbfXcNQi/F2LIuQufLW4N9L8ZlTVsLYva+pLAJnkJ0EK+gIBhdhxLWG+xClvz5xPz3Nyf
LfEOW3WG3GF8ijJ4CnsEMp4S23nEv3/+/ufmymwVZ249SMMOi5sTUf/eQMEZCNUIvsh+R4hZ/w4/
BF6VpwPWhxkZwncA/ly8O/IcpxZ4Z2rr62h0Ol4kCipPFxbxaSH97+EQQnw/j4INXTNIT+gjJxRE
+n4s9CaGy+7D4Jx8r1MR/xbhHddzmhofrkfkfIjEQIYnczAo/Ng5jL+DU3Hgt1S/McAsVmg4MSnI
KEzHUsQiDgrYf4NWQXAyuXCvfj2vHHde15UC/mGuto+1mkQfpLh57aojkjW/VQJw5nrAqDUww2aF
eaTAIj02Kdau14S0ewDVlXz5fPL+ev9z5qh1kZMqg5nseMxcnnxHfqpRGxMaADTAP/Yx5CufAHFx
rzq7JhcSojNxyJmD1GkP11kTjr7HJGF8eLWFHNvIswujZ5EHCCEATQuXwbpnY/caBVoP0sBp9zAK
M212FBswzXx4BobsDqmbevj8Rpx5mnM1Xs3TAaDf0joaCsduCxAJ23cJTLQvzJYzK2sOXudJaMMc
dxyPIaTBbiJdSxeuQR0E6fNaG9c5uheXgH7nLmW2tFBHgXnrmOZHePUltm9QlP9RDhnZJXTXryMe
pGZ/XrtNEapkkg09spQJ2PRFCaoGhZl2xYLCpS9b/d4jmW3CkCAbYCfIzGOXds09KFT8BTTZ3yuw
OXPkOg/dKncLhG3YZBO4cU7KbaGu4NpdD09YOCOy4PPL+JFL/iKozvVwzVY20wi5vOMUgtLkLgCO
iwmEkU457jcws3Ng/jKbZlYWVHaNfuAaWrxDki71GBmw6OBATqJiYltopl+YjT9OH7/6TOTnR4iQ
aAJ7mKRXMBEbYrmvihF18CFlUgdag3MmFjBeU6L3kgT6u3CTRGdp3CFdhWu5BwZmpa/rHsaXZJFo
ibTfo53s4s5HH07y3E/gxVJemtDn5ttsB6ep6Wg2lPVTY5c2vPZUVD3ZBmdvoxFVF1KSc2PMdnE3
5VXj8CY6VBWkVyKvsmxlvzIDNk9wLxksciELO7M45wj8fhI5ZWRKrgY2UpyX2RiRFesiUOQ/n25n
As1cZ9dy4OhKui68NUv0QTegX5pMeKhqGk0WdMXQAt8HV3lbXwCTnRtvFm1IZ4RljSLkQRNZlylM
gnvWCxhBFnGf+RFTo/pCYgkkwIW5e+ZJ0dnUbVKULNvczL+OroRLKiq3djN+lSXW0bFh8D++8KTO
bI1zKkAdRplOy0kdMieOs+/AMw6mFaSTzdW1w5AMMy92JKpOUP5LSHrIGrc2LrSrzs2SWegjA+C6
JZyNbk1XO1+ImYyvpl0az59PkTN3UJxG/ZB7oUaLQqNbTrcdeODbLJOi9YSwyg1Oat0lJsi5eTFL
j5K6CmnTxuZtTmt6ExZlecfjsVrEVhcvx2bkx88v5txjmk0HIMGbcYwnExVIOxmLN9hei+zOAfKA
vSROO7ZXJNdO5vo4aVP+hdJqtC+c335tdWA6cxaB1RpODuaAPkAazMqeDd3Z2Q1sWW2AnQqI7/df
UI5tWuZ1cS1Y5ofayR049unUQSsSvwxBcq9O3ZFVPrjRhVjWdiLD1uvyzLCXkJtJ+s63MuR+2CLy
lqdf06IcnWmRRAlY6U9uxlGPuBA5zoC2oYv987xoIiXqSFUQUukT9gqj2AFtju6+BR+ho2rb1cYN
QOVRwGt9q0Lj7vMHeGY2ztXiDBvCojWfkAKCQ0k1mrFxWlz3dt9D26Wwm2n5+Tjn1tQswheaKc6n
2o08MIdkuQVPMzHuHVqy7MJ8ODPl5wwLeCZqAU9X+VSBcvm17jJ2g4Jpo8DjMlzHB+XEEIvfupi5
yYZ5UgfX7WTfxm3vNBsZh+w7i23aXbhZZx7KnGEBNzfVZ21c3I1mFz44Uyq/c6X6uxj+HJeSkHNj
nG7jhzCUwx93jKOB3lZJgsIuoEL1bRkN5MaSwAx9fp/OjXH6/ocxwHBhJcqV1Z3p1pMVwC+7LLwq
i2kPXTCtf8s3EzYVs4g6dhWQlHFpw7M8nzZwImyeYB/iri2nshZV36W/ty/Mpe2pEmxq0ES/S6mB
hlxDwrjydMizC5u5fe5+zaIplEGboiI0fyLYzcMduF0lToTwhzfi2rdgdxQFSMXySgb56JjmDjbK
HKbmkyqsJEA5i9IVqjnUSuHTASMY22+NwYlf3L6JJfe1QhryMqUNFM994Gij7j7pTjaBy1AbhnjH
os8GFsSm2RGK3qIbt52nBAS5lddp4CqYNxTatb+FI+gVVwJiLOyqIroNJz+lPVrH/qhsUztBYYJh
FX+phpCoytcJ2KOth7dldQ0Lex6iZfn5BDulOb9IpOdQR9JkdY7yD/0K4rApr2DFEU+xDxBfG6ZB
OEWqbr0kHxonDXLQd6ZLp4oz4/JZrAbzlDudiu1b0+rbl76ux2DM4nCfOj2/dmQZLcI8v1SoPBM6
54Lc3QhL7ARGG7dx0g+3jTuYjp9XPLqkx30mcM6JIWmvVNzG0r1Ft2kaPMMxrSNpKHL9sST9Mm7c
4v3zx3XmSuYMEc7H0nLdUb70pZW0QV8DpvqdJaY5/eYAs3S4bkLe1ekU3toDlIO82oRLNTzL3fFC
webcJs1mUTOUpgtN6J49uEnJhLMCawMJgVeJPLFhYd6JLl67FpUZGvlyAAXvBvbqWC6roUu60PSJ
UZPeuFDLORMu5kwSkNMKM1SGcQsFM/JcMDQ0NrYNtY1rPg3lhUScnHtop+9/COJdaYVVnNX2Y0F5
TcwjelB5SxdoeTFlHysovJB2C2o7BE1F15YngkYVqa7dCVK0L+joONXgk7pGmzYYp2EUGQyLRpZW
e7g4J0V1J7LcjJXfhR01xhVUS8W4ZeD/qcJ3uZj6K5MDFBV5sFTi/RMQG6QJQg2n984TTdcbUND8
fHr+Gi7jzBH5gMGZhCF4PBccn8HPtNKD8pMG8Idb6sKRxdpQMy8nGkRNOzp3CLF0UuveQfp08/lH
ODfB6Oxux0bOmIQjxSvwau3b5DK1KmKDZmAGOMYX04iL7y5iHLhnkTXuwH2KmNe07sV6yZmnPcf0
A2stlGwMhdsdF7x8ZgaP5Vp0bvd78FJnTh0aC7scYL4lbrMmhjCZwPahvUnrSwqn58LZbBN1nUgA
AOjyBxWCxWX6RSurcqtEBpPQABZZaCABqyIvucWf2QrYbCvonIYMGeCytyoGoLuMC1RolLKd6wL+
agcw4YzGs8eKXliOZ57PXM19hMBIOmjBbimFnfDSsZhDAWqB6vqFuveZAeY0IsuIzBJMGnYLOHNW
BYNjAoYoctXcfz7Dz73/6ST5IZwAd5OlYuzZrZIJfbdLyM74VtR3+sIiPvP45wQhW5lQux9D9VIg
ZgDPwomIAMI6oXZANqiAa66W1gjK8tfPr+fsip1tCaqAg1w50ugFJWzDkZ6Y3LR4QGmCiscJKv/j
Vmd25aQ3JMr7CpxOp4cxUtW2rdhDuE1Y1e3nn+TMnZ1TL8CJ5GkfAm3mWZC6KXZcktx9HC3TVi+f
j3Bmrs/ZE6wPI3ewyuqtH2TCn4hWNN0CM2yA1+vILAL8yoyTyt5mQgJE/HuniDlbwsynkgAM27+5
5uSWh3FKpv6bHKMkQB8CHYkLE//MxPmRlH+YmBHvXXgym+MblAa1XMgKj+lbB9Mn0/VMA7vXDppw
KCgEn9/Lc8OdnuKH4dBtmWCwMvK3iNV5ugLHLDIsz8xpJK45itRinwH6NL393mj2z6MBWBY31jC1
byh8mvV9oidJo8AgKNqcVF0GqHpAg9yFldOFZXhuqpCfB4yzMQcNUan3RtjUiP04T/IT1qwHbzBd
QA+sJyPkD3IpX0loGfQSq+7cuLNw7MIuwmLJ6L4Vdih1vSoKKKjdtjAIc4Z1Losucn0d4epPTP1h
sMPfvN5ZfSNsxymeJgUEJSQd3GapitIGXhZMBIsttIVZBO0AWbfyfTDxvdXnj/XM1c6pFANPoPbT
qei9AmNpMAJ4YyTiihqJBVOg3nZORCzc8CZfggXD0kvE/jOJ51x+mwDMwM1kst/SDK2zjYZMYiRB
w2wmHQwGuouXhN/PDXS67g+LZKQ2MjwTRFkI1KG6TeFyRJcqAXbOKxQbLxEZz1Qx50rcIF+DLjIl
2fvEGwJscpsXAg1x4gJ87y4j0wbXeV+HicwONhEUsKQTsWk0Hj5/imdCwVyoO2t12KOmrr5J1+Du
HQz0uoR7jukw8wFtbY1tK83d1LkwVc/sEz8S/Q83VTRO1QpnSN7TIWoLj4oBSCd4H8AB/PPrOffU
ZsHGiXOD2igdvolkVNGSuTZpvYbFLVnK1jGSC9dx7rbNQoxs8mywINrxBv5IUgKJZFFWbiKkFPxZ
5sAyrBLRQgj3wnDnbtsssmB3jyD6UchvUwIQ7cFlsQVTkEJktLqk2nzuxs2CiJsqoyBplH3jEfrw
T7I3ptiTbtx1B17Vbbj4/PmciRpzGoVMm1rrKs3ec9cuHBOixw5cV33ThOlGH4yFk32hZWbCnUQB
8nqJenlu1FniZ2Y0B4FX6PdUKxgbeLzAru7utDUaqbFMYN9Ia4DimjYylvDAtKznz6/2zHOb0yxU
byk0Q3j2DUla39+okpcNOPhVfin0n8sA5zQLPYyA5DZ1+Oa4hYqzVRmGCUiNFjoeMoCeCm3YIeKR
FqBHpEBsPtViMts9zu7MZAGNjVDoC0vv3MWeZtaHtR2NpHDDpJHvp0wwP1JTQiTNC1PeRhc6PudG
OH3/wwiGpYyR5KJ9F5UYu1Xcm6THWdnOVGReWGnnSg5zlCuqDakoe1jZeiKWpjGd5Bxrbh7aeIzk
85ATwtghcW03Ha5A2cKWB+9PkW6p6HhnLFQN0P24hKlZ2iqoqp6yjUU84FATezoD2eoRXIGctl4P
4oeIAlQnO3BRK9421kI5UVR03lQhVRn8uB+tDCiOsu1SHrhgQtSr0kXE/Kug9O9vw39E38rjX7XK
5p//ia/fymoEkzVuZ1/+85C8qbIpv7f/efqz//VrP//RP+/LHP/Nf+Wnv8Ab/z1w8Nq+/vTFomjh
MHTTfVPj7bemy9of746PePrN/9Mf/tu3H+9yP1bf/vHHW9kV7endoqQs/vj7R5v3f/whUIm3KYL1
v38c4+9fuHrN8beH1+x1fP23XaeS7H/8t//eyNNXt8l79O2Xb/TttWn/8YdF+Z8Uex+xGXOZ+OGl
0n/76yfsT1T/LVSFBLJK+yTrVpSqjf/xB7X/5FhMRLiMWrDEOrkyNmX3949sIOjRQHSIy4C6o3/8
1wf+6bn96zn+G/oIxzIp2uYff/xcOxIucblFARAUnHAw7ObKy+iKq4xAFeoBZKQVq81dTnlQwVga
1CEkFHwp82qVlpccLbGVYd39qwT+18DQPeXEoRS0+3lOxl2L1C08kh5iY9tDbUmJ2HNGtRxqbO6u
XBjoY3qmlS/gFQaaVOH4BUw7IDmkvUTbGRiOvfJym/nUZau+kAH4X1s68CWJ8y/pNC5wsFsXRN+m
ylxkYA8NYet3JrhbQ7wQfAr68quVsxWczn0esZs8k/dl9TV2miUoIXtaTosm5/fpqA/aqvewvV6Z
9riQQ7nhBQ9MF7QRSDsCAv7SN+qLSG4Zde/N1hQeYDnKCyEvFhXpPqbVymyyKxdbI8jlrxrdZ5xg
rLe6s6+1cu6jPFugj/qSRO1ONRSHjNibMAIFvq3In7g+otz4FBehN8pyMUoagPh1C4kudI11BTtw
5Vz1mbivmOW7cAM4Ddi0aqP7OvUao99I5Vz3rg492DrEQdOWG0p4YIQ0yNO9OAmWyWbZcRYMnbFN
CQ1aGBYvhsT1XRvlKDN8yyuY1hQR2J7DtCn6Yl0Y6buJnNO3hAkqRHNN3MwGi756dsNwMU3yS+YP
I1rZTg1fazsbHgHcXJJJw8LZejApIpDli8rKPaiIGOCQ8iuWO7tK7ROj3RZKBlYoA2G7lgeZmEA9
GMWwqSoewBB4b4Fdxcvcz8Ir6a5EEXlAugYf1vXfy+TjsrBmeMMf8xOOCSZnKEhhccwBm3VT591g
GeqhP1FPncAc2C5mzdKtx0UNUB7t0eQcFjbvrwmQvJpHu9jNFhRVYFTTr8DQCQjLgkIWK6Svy6Q2
tuCnP01J8xzhfmQt7nNZrWKDrUnYBoDbe030LbZ0wBK6BtTyJnXB6yPwQgvdDarV4ASV2VUsNl3T
70Egwz+/5k3oxTEmWMr3EBnfjizGnesCuw+xBw27uih8o4fFwdDKxYTFVJZpUDJ93dTtpmiJP1jd
LTgzsR/ZbG84NraTMFBJfQQI2s8ytoJtEXb87ItwkNllbF83vfbzol3GWbnude7n0DtEqbsLurF6
yZjaTlpeCcLWLaRIsildQ6v+mBOxT7PhOrKH66qu76CEFYB7u4MYJIxGrqEcvrZd8qCRfVsQGAK6
7CiwhAeYjEmiloIOBx29QRwigGbQMarSQMWFn7kygKP7orLapZ3lG6fotlgN+3gKL5Ryfj0dAF1F
jLYJtfm8CgwVH5UDpd08KNO9B7rtPjWzhYgWLUAqY6eeJyt7h6/htregaDuwRdWmh7avvEqVt6Fe
Aa7hg21/neIMqOp0n0B1BiomyyotPVKRQ8Uyry+qIw+Ne1D1giQT+2qqNxBBCahZBA5N7gxr2Km6
3rCBrajQh3woNiOKna3oF1ndrRA0FkgcgwbYPDT3VwVWOEqXuzD+Ip1ruHWtwkxtwyENbJV+JUs6
mDsAh9YQBX824zSoi/5RofNYdTY+3wB8fb4AkyqQbbt0x3JlRwiuQ+SPJlmCc+LX0N8zhtPjqI5a
F+t07A8JlKKGiu8L84db+6ZsCx/FjENk6+vc7oK00R4kl3ZETYs0s8AmOKZWf8hdsiqqePJBJPNr
Rbywwzwt3au4fqRcX4d9tS7lO6gI3gSjUWOAH4DzpgguhRhbPJstBAvX1mAcADhJ4dXrwbFuU9nY
ukLjUiL58/ntr8gAg2XLwn7pCmt+/E0FzzlLquaBRxm8JJ67FuEqYqtoZH5Di7VtNEvbRjOoZ2sj
xbNomlUmwmMl3IWRVqvW6AJjwH09zaChXBAmN5VCPNRLKO8PxnQFY4rFaX1VE19OtloqStchp75w
6dpSTzq6qWCHCt2sp8YpNsS2H3DYR3FjuCYIBhG2MMVP0BgX5OVqI+wn5V5CV/58KvrrJqCzJWzH
pARKPLO0mgIiKLic2gecih5O8dDGyD3pghG1QJzQ0ksB+ZcDomwKJiyjTMw99bShbOjcIV+gZbtl
ebkUngjstvKhWd7W7CEU/Q7WNHulSn/AnjDIJ7dXS96xK0ujxizCS3IdP1R3P6YwNkMkcKhjgadn
UnuOAreZjITd6/6h56U3pfXGcImXIPhMnK7rgu+1w6GWhJwqoysl6DolLGiKux6imhVjyxxLccJH
bY0nJYQP/NbCMVxQ5RYtpMGi6B1RAP5hYl/G9fNQFMe0iHZATQZEFxu4lx2ILo8OgJotDHkSpp7o
FO10zfwiIQ80VdiZfd7mECYeu6e8S69y5m5P2mAKEG8cOpZRGr3neb3SEQucsTuYGQsm5qfMeW2Q
mRA+XANFvKuRDmayW5STtZCj0l4djcpzizwFwMJZ4zD+aOF3vTqsXqIcLWT8kmdk2G2Icd+YfA/z
ix2g+Zf0Vk9z7Of7D2KJY5s2MS2Lifk5trJCCnda3H+w9tcKWj129nfJ4f/BOefsaej/w6MOOYH1
zh9zHqR6TYqfzjQ//uKv8ww1/ySoBBDQ9i2bOD/i31/nGUL+hDGBxaEqQsnpRIMH9vd5hpE/T1sn
NJsIwylLcATV/zrP0D9tnI6IwDvCvsrCZ/u/OM/MgjOOTKZNoRUCIQocK+x59aTWCgISzVgEUYj9
ziBvdamOKRJ3ZV+y7Tht/6ci2ocpSJjpWEIwhs2Ao4Y8J+VRy6qRJSU64EXS3GSJsSAtcW5EnLg3
DsQK1oWbtiiNjlEXNNkkVg4zHt2JhrsC1Yjl4OjWUwVVN8p+h1Ar7IiEW6yduImP4ekls0MecLvb
9FWovWpq1cHOjGuS9OZ1UTn5sqg0WUOKIYfs3zbUbbo0e0jV9GhB7QGH+fvFdWD7wkW/tiuTPFZF
46NglyKVF1OQlpazDSG6uYplCkU/Fr62qfGiYp4eLdV+FxMd/AmqZyvOrWiNPpbl2735QEWODDDE
pm11ZnXopLA9cHDjLQQ1hyUKWDtWa+s+VjbfgT7h+vHYT2uUkoZAG1a7HkZgXHVZW7eyCc1b0a50
hXakosChm1ba3MgsO0SinPawojM9qK7165qW8sak9GjJhOwGPJ6giUS+gMwCOTac5L7LRjuAD9Ow
nZxs3Fqnl1gP/bYNZGZUNzCEsE8HFiRV2YZApA8Be+ih/lZ1WwmqQij3KHaRlSDGHScF3RdW564V
Kx6GTicbmSJ8ZrTc5GrMVlZP7otBmnc5vGkC4w5nWuOhKZV114H33pYQknzQAlrNztB3ex6CpJSy
RqwhvdD1I19qa2B3xcSZB/+XdmWY5r2lwnpjLurOjfYWdMj2jWnaPrPdGPL1UbcgebLWZTwdK6Jg
+ktJv4ascHOflnsIiug7Iwx3VceUB5hU7fHa7B6bpnhJXUD4Zed00D6EuAjgBkje+/62gfTybZ9q
vjboNgaaD7jdcPSpMKGmIcznEhpUe6gYFquxY+KqrtgWnJNqPQ7c9qDWre+rOuZHIIhWpNj1bp1f
QypJXLfpKK4rCbFTzvp42asM6D9umzu3DI21VHTTZBQI/NNL19TbLoEiyb++hRO+FTBdUK+XWepZ
pBgfqjQyPCaq5BkjBKK2YamWybehTPYwF2munEitYey+yZm0AiNloBrFzl2TlG9UOnHgZlIvuFW6
1wxOqesMGWzrybQNILolrjoGZ0s9OV+YMA6sqsbnsDa+pXWSrdNsZIEoM8Mz6rzca1mwAEss8VVJ
2V5n8gAAl7t2moHv2u4evbpk37d2sqedbS6tIX2InfDOgIjcY5Iis6V1G9DRbAMzKeMsgEKMvcT6
UF5RMmsD583SQ6ox3iRAqt/k8bQooU7n1UNLDqpGkh5NuddB12FblGj7GpHRgVmgh63W4ZH39bAN
i2Tya6GWzgQztdFOcWLI7kCwGHyW8ZcRSjEeFMZWzEFL05qgwxAzA8d1CSUtKr+rtoPBCJQo8k62
x8g15TLOAcxvajOIBmjkWRIIHuZ4hePBQ7uFVEsYBnlHdipuvtZGnixK2d/By3n0XBIZK+1My1KO
D9CIGV6A18CqB6HNgwrOdLTr5h4SEPWSoHzmT/BbuptqY53wJn2W0OOxXTQJ66jdJrA9+PDy43up
YnWAwmW0kgY1N4XZjgsTgKfbwR1uDLsdT0qr2R6g/3Rfdsk3XO8NuOxypzVLgrTuUemRU1DLMltq
102XVT+qmyqLdtCITTaDtO5SI47v2zhfIfI0K1s2aBgiN4WIk7knvFg1qCZ5MYIjEPlluxegyO97
EjZ7OpViV5mrpsf/i9zgf71Aq91vpmZYTBDfWBDNyUOOoAc085PWcboeXPYclU66k/iTBbCp4rVw
xmFRwyHdh1ZPCrhjVW+qvr516JBeic7iPsR5omUMoalbxoC3rmq9iEPt7iLR13cWTa8bqL9dTQaO
q5nq9v0oUDVqhlc6of5VgInjlbVrLoBGh+FuT9Ue5IHHzin7RRqlrsfsWu9akbCg5ij5JA1OYHEK
Ad1StxsbcMsXkOmx8U106UhRrsumeHKY1a17aufbXhdqH1Y4puKcui/1MB3Qcb2BfGa8cdtiOkQJ
ux/jrt8aDOR2V7DYlxNpVnAcJceY43vT2MtVaiNhToivJ/aWAePzyLo+38EbOvEtgO4e4cNQrslo
UhQW4hImpZm1iU3jNSMku08i1a4pFg0OsWb3QFh5n+kxeXNyFNvyHmyTEvqfi6lwt1BdHPY1aV2c
pdP8Xo3QaoWiJn0DF8pn4TB8T4Z6VUOZMpXm8Kb64Qv2NXafTXxa0Wyy1rlVJHdmVOUwNHEgoZM5
j05KI7+sMuNuHCecjLVrXKUTxW5aALxeNY21Kxoz9mlOXnKRyCcNwSNvwJq70oOVPsEi0cvYpHwK
B95d6MTFxmizdNlmY/na4yjZ5dYX3dojqj/1Pib4UcnK7gElArSqoCWy+PElRFicVZ/y1E9HZ9EZ
mbz58dLbpVz0puC+cHBkkKQaPNl19SE/vUxUTj5HWypI7MhCNSu/GcmBMKAkKzs6DFTBdUa51QEC
GF5udfKLRbISYSHiPrfGN8FScbD4Guq79AAJI3b48S9oGGUHkmxMBBhp63BHxo5e1TaQHbIk1abn
0BPK8sba5jhfBpOLIl8Ng7ujy6zAFAWDgXvuNyAcLxJYId9NfWcdoDJ1bEpxBUBdcsszU26Yq54g
pCXfq3Dahpbkj3kM87jGeO4Hg8BYLysPNC1aH7KC5joakmaBfdIfWWNvBtrCek/qZJkNBVs6Bdfb
SjSw5kPkTIZcb0vYFgTgx2UrwSoVZENTXZcs34IZ6gJ1yZQ/4m6TYVjGZRskhoRNR95sWELq2GNp
s4HReLymQzyt8E6TZ+jGuoNDQLOsGsvcwWOo3ZOegl9pTGoVOhn4QAYEnMZGsm9Az1aTDwJ0ft3F
5nD88SJS+ajRwPYTy4p9c4L3lQZq/tAOqjnIYZeE2B6VVakt57p+ytBWRFHVfsHx7EspiueksCXm
IZNLTMhyZ4RJekSLDvzrrlALSvsCW5bkS9BsgfEXdXZjt2W3jTl/+/FVTuXNlA7hfphq4pnUEl9I
MhxhuuOPRc8eu8JWAeh39VUKI+Etq60y0I3aZpXb3dFuoB7VBfmamQUw6ZX1vaP9PqQiWwHdz1Zl
LRwvj/L63oAe3KJ04+IavDp3VaNdsnUdo8DeyJOg7KPspiZk8HCL7K9NBYWUNHWQttWJPxmoN09R
8WorPa1MrXu/nkp6CBvTPgB3WS6EbV2ZPQr1DXw8H1s3GbecoYSnRtnfWo7ccEhIo5Aq7GtoXhrI
3PJ2O0lu7m3TKZdGU41XHDJakME4jMhob4scf5iOTQH3SqMNVGX7FuboPW+gpAi7S0QTHpd3jfqa
FNH/JOo8muREujX8i4iAxG9xZbuqW23U0oZoOSDxHvLXf0/NXdxNx4xCI8VUQeY5r63uVS/aw0aP
e2DyCd8fH+x965su9MyuZDict6uWW9tVDftP3uLuoFwPWF8hwsrUGBXNtsbr455apf7kWrt32pp8
e/rvx05AKlOBo+K8L4+kL58prVrvhuaolyErQTT7gkfCLj8s0rKDpV7PBM/Mia8cjdc740jb7eGp
476K06ZZnnQ/zykmEm1suNlPBJ5+KPJBEq9v3zy/xmrQ+taj5jIGoO3OfJnFqZ4PD3fwsUeKE++Z
OZwsY/q1eOZ+37LmuVC2/yqmb03DWD6MlnvYhvKC+nD/x29J/HwofhkLj663PIS5S07f5VLsAPSL
SUxnPUa60wy8HuNy9hEXndOsxrA4+3tcIwkMR9umBgUzxvdOjGaS1emQoA0qnsx8+ofcqbmzEAWp
wfXklVkDeNo39+bxowbEFZu3n///l4D9B87cLcK+ap0fQUdnBVp8ajQWJTE4jKf86ISexSR/aFGB
SuFS6xw5bVVln40z6mEl/2T5XH/La+O5bLTi03zMQ1POt0PLp5YL82mQGeROWUbUtGXJ2Igu2dvO
4ZJhPpgGFLB1nSW7yCAdLMt47R6C827v17+fCJ1+4ZmoXohpyM9Egzzkj/QFd23bhfmssisOwvHg
dPUOgqnza/pYfsv4ypKi61M8Q5UKra0nnkezwrk1qx/trtYAa604NsOx6Yr97i2A+9w1RFsi/jmu
ba8YKjN1WB8vQL6N2AC7NwZaL9AGnwNxdPVbOXdtaFrdepjHTkWZoP9h9g6bvjpP3UqKWKojdgpK
5Pixg2GS+ZdRQN/KN1LCCbig2TksRGecEPvP4bKnPm0e86/F3d+Wx+qccpAFBOE7htD/kuxyMKxq
/fVQiwT20qm45OlIGpsAOS+dtG95UxmPXBH1slZ2F2skad+zMrX04+wRO7Okori7lMoF7b5Q/uY1
6mjIYb7J3UhZ3RUBbKORH6p0ixnbXninrHtNj7UlO/dqplIdzcL67NYSnHDnTbYXo7iM0tAOlZ+f
SfqWl1kYF0xMr9A5C83xGB2dFYUqTiHuC9161tex/QYsYB20kpxm6VmhUFl+0FRP2NVCy+I4Nbdi
nsuXdkBfRBl1i6eIiLe5sM/z5HkX6QjwOD39YaPD/lIE5XG4/eGy4s/05rPKrO0k5iYRmTKYq5oq
LNsCqsrLoRyN3oz1rDgZhcmo0xXzIduG6jZk/nJ2M6d/p4ngyHYrX9Z5MKOuq/Z4znct8FFDvPdr
aWNRbdTJcOE9ranoAsfq12O7ichRX0R0KChH+2N0rVf61LaIHV0L8mq+SGUgbIUxDdMW9VTaVm44
Z9rnYk+nqtL10N1xy2rSJJNWM/ag/beZw3evd9Jwoz82aM05lLMOqdpmf7R5fmGFscps4DBob5p9
rcn9O1tPExVfQTHmbbiimwiXukijde3JeJRzYg/GU9FZZWBtD6uesL5DfJ/NB1FmwQaHhI7OkctJ
fQRKead5zr1U1l04ugqc6kNgyQ20zhAhZTlmkPEPzuS+O4WJPLAbh4M+GS+pt14Nsh8oWqqrIC3X
Q+sY95SzKmiNN2U4HBvr1TZ8mGK5MKfl+4/5ZqbrW9tXT7Vrx7Xn3zFL/hWUniR+lXWciBSJ6pN3
IgRyjYY+c8PB+ipQk4Q9WX3hBgEbyEo/o3ZPY3KIb5vTVaesLYdgL8J+h3zsEPwF5H+5LcxmPtRd
UPNVyXWDcFkfYZ6T5KIvI5NOvOM+/BrJiloppucv3/tod2rJEqN/dqp6LVQtwpHQyN7cwEbcTkTj
eJuqyr+IWdydrd0ipeariTwIoq8bAQDMPbAa3LjVmjZBxXQX0vOI0BDMI9Af34VfBt3YDclUkt3M
p+y05/9+oMHszu06+Cd7iF1F4rXAX8FvEHU8ut11G/33Xa84ghf3a+2cb0Tr/CDstQq7JU9qy7+W
KtvCSh/OdZft8WSnz8UmPsTinwySYU91s8Rlqs/nlP0WwrZfEnIjk6Lx8A91iBRpRbamP8NUfOk7
oYrKGN5lsd6JDHvzy/l1hVwILL9/RYlKNGrE2vPl2ITyNW4RMt9z4Cv7tG1aEVpSjmHdmyeZ6fJo
Tgbe6+24sx8Fg43G1C29Txc4Jciqf1MPNaTrNgjEa7X2CRDZqdvWb5j/fqoCu4eULzjsX32Gu+sw
Wdc1kxwP2qWcuijzpmtLvFLYYdy2aSvZRvfL7tY/QokPq8qCZcj/blP2t+GJCWa53oSxD0Tg5Mc5
pTeaBSUkSZAMKLNCzlWgPTCUFcPNvDktJ1b+cFGIVJcXvR23BInTe7446uyv7hAbOl+gU3lFKKzx
gXAIVrq5Q/8sL5kp7lVXuIHHqaDv1Clptd7xb/CROGVey/0XdQhDMFSkl3IX8QLvSKA2i4+2NtXr
aq+xQ6Qq/ooURnYcVFQ1I6LS/pf09DQkxORfq+VPfl+dXc9/A6PQUdPPkgxwiUS5G/aAu8iCt2GH
Mr98o6ojo8p/q31eztQQ/1s3iLqmzqeQUV9JgsLHvjfCnMTeZah+YCbmZMnz755evbiULgboha0g
3SaDrt+XJfe/ytSfk3F0h9DUrAPSw3+6KquwVZ0MqOX+VMp5RTj9lGtQQc1u/VznpF/yJaKhm/NA
Gl9dU7S3tbHeNMi7q9hcERIjDH7l7lE+2shpoJ2X3R1JknHoJLWGZzLWdB5NegzoXnh1Bfm5K7E9
gSh6L36Iw0ISb4pYVNaPxRKfVlM3kaKxJ3DcIpGNlga9o9nB0I1HYl7Qf6qgVX6VmINTBOXiBv1c
HKsGGnfWaeIcTBD6Yf6WGuNT3+xFsGhtFdrOu72qIaAmicKU7i9+varkBdw2Wnazi72LPwTX1kAJ
moeaxT7Oe3016VILxNzPL/pIX629O0QJujuHBkwVnkZO/YUcoNICjCuKOdQ8lDyggUFTadOhNsc1
gU8+NQgPORDq/Uhm2ku10YlQ5XMTyaqJQJHbe48yYt8IhiWmTVzqpR9jQWoquUx68ABCUVGIs4Ke
CNpGaodSHph02YDEuSXzoR1d9Vo0s6AIyg82re9++paKHCOlKVabc650PihXNx4pfr4DskuggbMy
kLrNQdPQBXVTOlMoyODabsPP2XwCkWKJs00+6Z4yrtSaDl7di4hUNjfQ1iWPVoC2qN08sLxUz6JC
r1ibJovvI1cBKlCKsOqPJev9JB28Fy236c6cd9IEySFOEBJS9Yi4gxKo33qlxNXbe/t5KL6b8Dgn
XqJj4a9mMBKve/HJFq7GNo02O31IwYcUtcv6IzV1VnT+r4l26bakraUXTqwF5myb4ZaPy33QlwmT
eGXEFYjZQfNVApfexJXb1PGUlTd99xKqR0a0Wy16qaSW1bkYV6aGJSH4knJdc/hHicdbOWm3DN1M
yJT/N6/Wvx7ChZDLxQnhLF5JNT53w5iFujtMQTYCAjAMJ0Y11UfDXhOCk6xo2OryYI0aUc7iCz9e
eu3Xb7uv/8X68g8q+KXb9n+iIFqNzCM76M3pOridcbW1BrxI7Wkk4e9jb6NC29/FxRnqloFsfhm1
4tTb5BasGo3ENcBX6OmbwW1ifSH0pGuRYXUV9RZsqlGHfGYFI8f2sjmakcD2VPRlb6E3dGi7HOlF
pjfWgd6QMUxc/WE2uis4uxGwCW+40zI3zlQakcFkBqSvHizyt4KlNOtYiQZzfC0bnjLZJV1FCJe0
vghFHqK8zb9IyiQ7hAhOa5z98+TXQ9ABDueSpJeJwOXDJAXxzsv6srijFeKlDWvQr6MzAWXPrHtd
KEvBab5JL2lyePHUcN94FB2Dr77NajfSlcaRU5Lg3Az1kYc6PRr5dG9StPYBXR7y2Vw7VhCCnJL/
+8WszsRNrPgUQUiUz/ghmurR4TVGOHKo1ppNwvpSzb/3lqYjucovrPLwOanIYtyV12lzgtQb6rOB
pipMCQ6IHbGio1iN595cfuheedB72/re1VKGuwC2zIx5+K6xyNwVEVsElKNs2FbjbKlpf/J3/bTN
WfvEDJtdRE4GvByHe+WJLqzF+AumJo0EIinddsrYo6xbVumLs8mdHpviY9qby56tZ2/TaVatzd+E
irknZPMFT1QXqFH4SVO+5v6en/aRFMp67PIXBx9SoRsftuzdq8VUFNvrP0P/XooiHgBmI1SMsUcK
WLRszldd7gc1gYpPU1rFbY6ac9ACdMPiVoAlBXOxfCtsQq+VMWIPGW1kxQsIJyiUftAffxcOHT/S
8mtpptMZ1ep0tipSzQsERq4OBFYJapFKLl/HrU8ZU8uFTs5LTrY9s3nqxu0siMafZMTeKoJZULzu
FeJOGcVTLkRBly4S5mzfjxNtX0cTjDdI8dZfKnfhsjG3KlzVOr6Nq2ESDv/s1hPyIunXF7vZjo84
rIPW6NVhYvWiLAoNFCPx05Tmbmi7eXNVElBFswZGMmv7QBPkBlXatRerHj32W29JGC/tx2bEwlqS
5u1JnOB1/qSMfoNm8/t4bh93otnE6HcTft8cNfbi3kdQ7rtVs1xSpRIX40BWuPFO+/cCBr5yjqbU
Dy8kdic8+68j9MeXawBTU2dqnvWdJVpUJInX/pdYLO2wurIP8qk3DoPp/qHEYEoWrBux3dj63RDu
Qdj1+Or6+/hq7lCFe7EZp//+tTXIPJBy/eEyNSEytB+jPfPb5r2wwyXurn0VkJkvo259loBBWwpk
6zbVU14FZeeIm+dADaXGwVzMJ6+anbOhr3oIjDSQ/ZXY+ryfM41zzhtRd44et6gm9Opk11PUtUas
StG8tmJXT6sLPQZ0DEEx3Gqkm1Pbrydn8Iewz4n/GFtTXH9TgTff+kJEmGpErNvmFFvZln80i3UQ
i6ddq6J+yryuPjt8j4Hre8aTDVCbV8oK4X8pvjK75sVsnNB0IGjaQerBYuc1W9+kIqvZDzS2usTO
bF0kTEOeKZHg8JtgJtUMf8oSUTeIYoqiuJFvzn699BYHYNOyWO7eRe91mqZkB0oHuX6w/fWTLO75
mxp0ZoYVwjAri4O2OfaFymV1X8q1u3lM4ZB6L7TYVxc5r2yPfqEdKCmjvakhrr1eNSgEZuJnDHz5
s5GNn/7SurHoaNGADosNc1t+uPn+TFWx4hge3DMZeaHGi5Do7nPekBc6rx/T3Hmhpol7UVc/yQ5q
A7tP3Zvdl9qp1vV4X7k+5HSbNAhpnffA+S3bzInnddjf8pF+2dnR0YM6Ut1Xt4T91j/G1jFZJvMM
ld4yHkngguA629uICBPj0zrefb77JwoGWcvNDqfL0FzU2vv0YWgsezmXVdfZCDrzLaqdHjdxmx71
soKoIYoMUhwF3XmEQ6n5q0JdB+vqSAEIFmNQDxPNW09p02U2xHriTeZU3QFjrUKclzalQMhe4sFA
z7Bl5WmypzFqPK1L0va9pJcgGAu4mg2+l+Qz+0RZT5A7dftU6HhIiq1BQDot94wogJjQ4j3paWO+
jalZJVajTUykzclXLY6MPSkN99eSabR3rJsV7VqyKWhrb53/ZX1TI+VY0mNrOlUwbX59Mz2aCQfT
KtD1kfK2DzDEFTjDStbEhac12vUBcpENPtzor7sqFykvMsCf7c7NBvLmhjqa+luLTmpi9LHBLQNN
f7i/HxRcIcuXnkiD2yIn8CDlBLZ39LeUpXL5tVMG5+zLT42i81rXvBvF2e19tnSkyLuLSN4Ipl0j
BsVr+2BCht6g/ew874CUjyW+/PI7HtEe1Uc8j+LWgAEFns0yNDy+Y+HtZSSlf6mbOaXdot6YiZsp
pnsEuvOWDa0fq8ri2XIW81xM1RLsLnrDh72am08Gy8il5A37gURdwONS+2NLwjLKxbcjpygv7u68
u10Xme4i7hRUH2gsyQ75bk0hEZfHfkWn4D6QxMXPt/sE1A0TFRYqW5JJ2Gxs1hzobfldVfcW4Dta
HYiFUmpnqiT0qM7908J18y/zRVKvcIuLFUpD35NFDJFPNcOzJXc6GGIdVzbLQlcjJUEtodcsuq2z
MIdpTohy3osG23CDOV3LxGhqN2CO7KK2zJ7x+fCxbl31tlfG+EJBSlRQYXs2oZICVezezbFJTpHd
UJNNBIysIRX50wI0qYqjaoe4uyJqaCPP3r0nSa7btVvpt1kaacQU1Dy8POJQA0eeOBR/p132mQud
nYFLKyqF00adsVswbpB0Tm9/Gd4UG6uwwqLcGGNJqEe52+RRbbgMY0tz9v2eL539sBLFH8z8KHfS
/IQ44h1USZ0eEV37ZlvPFiVt9MQ0j/3UMZL/frS1MIK9GZbLXqxasFdyDPJ5EQkM35NJwhMl4flf
h1cH4Cdvjq4/xZtee0yi249q3i/C6/awBR+NNd/YnylySmzWgXTd5ic6NWLMWHYgZx49b3ygZIXq
E/rUfz0CoRLN2SgaHQeHsROxUYawN8RQUAebLg9F508v9lqtAZxHitw80H0O3sBBXkW3gfazz8zp
bHbIH5xmO4+/8024l4zhLs5r1CtmWnjH1m+uhJkO8IBmyTCwGOf/fjT0eyTtPv/sXR+6igU3gBhH
Xv6AHcAyTj3/obKqie0I/dHuT+4zV8h/4255KvyKLpI+XURkUYAXD9vkgGFq6wEmRbunLms2Xmc7
hBdFsoLchkp18h6s59Zs/i1u92bVtf0pG850e3hxJoeduE31R/l6H9MYM8e6zIwAuKq8slgxgzlK
EE1C+127LnAp249u6mJzbJvE1OZnmXkaOqEsLhw9shUxJutKR0aelfXVtjHN/D6A5vwr3BKxp7Vf
7NRMZgDbN38qe75/q78MPJWvxK/b2n6kV+h9T+f9w2yMA7fS+k2o6adOZsnV7/MtmF18Q23uk38p
bAr/8Mn0qvsp1zxUjmM+G48fkDZDaBtLGe1C7kwWNWG3u3Ju5QgWVlftgcByJ64VyvC+BpDWfw4A
SFFTTzJcZMUB+1gHGjLAkWbRQFZB7VqPb1Fb8nNO5tULntApMjP1nvENoFV1jKvTDlpMYlwTMIBl
oewfFTaYra4tXELYGrrLoLPUCNuMV3uBRl1406N1Q10MMbpd/vunGf40oRb1l+V2JDPOx6JVI5KO
hUooUqHjtLL8cJy2RM1MyjSnhmLXflGlk+z5lD9Qtmiq3Sph9yk+KJvpYmLKqsCbMpMBxba/+VN9
LeshP2ueIvTXEcnqpgdMwtlV72GNLa14nwecUrrEQzN6seeAkqbCNn9bjhfO2vjN5JNGSOjfc96p
g5y++9ssokLurCgZ+6Q0QFhntAOsbhIBQVkkvb7Ku8YFUNS7diNaYgmWy7K25uduF6fKgAjYZWce
IJadtybLdoQ8/sVh5UiaDPWCdJs+bEhoT3DBILcYHrluAG/g8Bz85ZV0uCSrJgIrbeQQq6Ef2pYw
qr7ahrcs3fRg7v2j7vKUYKOqIuRYlFPO28XS6byiEIpry9unAA4c1nJOqnmrQ33U2sSbMWXlMkAW
jpp6bvaTseQ/9tapj0PZ6U9+ZnwsjNFJ58pXjeRwUssfzyRKKaqt6vJmie+1IcQrVWZlnfZhV+Rf
rUlAHE/eeNxW9y8ZxiZjmwNQ5SWlSyZW064fuzNV56Xgr17rtj8NNd7LyR1P8l5Jtb7Yiz7wPZKw
kxfNqaguhMBzj1mdG6RUmkWQmqT/89YFKMh/O2h8eKaZxfgw7cjWp5anz9RP7mI9Lb99FmvIqDOS
pSamuLwmmYX/XUqz5sgHCEMihklKmG4WqNLvDuhwOQBkd3bg/GyCXJb23HhZeVROGnXCr1kZHCRc
Z7uct0M1BuXUN9S6ooJMh7ss5p2ir10eBSp1olJfmnlNQ91y29iTuRuIHLspktkW+JdqMNU2863o
y+dsr7LEJW0BkSFfneiqg92ph8IxzR4ARgI3/cV1da4bSPDc1wZakfnv90Uetjr/Z3fcTTYDfz7q
w8203L/uqsq7/u5wzAd7zyXb5A9XCfx6YBvIIWV73OUhW+ikSj3QIup/MEh5gB3FNh2N+pgWhXe1
hv6psfTAXbOzZ/Iij92jwm644BuMNoU+UeFRu3JCs4005fRjx5j5xkd0aBRHWpZn6rpsGAMbZF+O
UX+1zuRdgL/XGKL3InTO6EFfM0g1mq/GdDlNhRpuUsMasAzbk57T3FYuFqBAOhtoB5jwK3j1GL91
CQJpasdq3WIUb35CyoFcqiqe0UzjzpOIdO0lauZcYTTJv3WqtZNeOc/NZMlrD+8nWg4cWtfwImHP
MkyjDH3Dy2NiibmS6nRJcOgH1bKY1zl/J3IuXjJIR7nBzzg4jSMizL95acve560f1QjOBDkzfuta
TmDbhIjCh/rkTdWPQum02nle3O1N+X2e+GTHWcZtlT3r4ntJk9ap0AYmfsRztb9+I3qtCGSLa5lY
wIj9xz1tqjQPVdtMfG0PHHoa757RDnG1aNT3WeVCicD2VbRtC6S2DrHHF6TxPgWD5C9EOzdsVQ+3
tB3q3gKgtbnIttY7ZhIvoqtvZ1PWMrIWcwindXylee6DgiPeNnNaDp2VUQGTtRGdvStD5vKRpcsn
rfZLxPI7ArCWCJ3LUgub2U+WHfMItUhu2qNS0dQd3g6Izv23jtNMgMPaR42z6WHaO/XNW5yPVpbf
tXV1Xx4kWsf1EKWdH9uW2aLKHYO6UN4FMdd3ab5nfeYfZdmz1W4It6RzqAjTuZW1+8DkyM3N+njt
LDgxe2VvtQYUjj76xEfWL8t6Ea+9NZz2ieE60/aEGauF+Mz2ABpfAqSis/rvBy+q/UTN+V+T0pSk
steBcLGTHdDEVt5wkAetKzET1o6Bzsf6cMd2ipvKvom5zA5p1t8RjJln1CTTqST6Xof+P7dyek8d
KW/dhPVKdrcuxweiLyJ2mvypkshi2Am7xuZQG3/4GNNoqs4PSqDz8fcpdspuOvjSx6oTOJwcXEKF
ABttz4Vm/yv62juN5ubfRDv+mb3h2e4FdsoGFjeTJcedRBo2EnSNqneuEcVtbOcv9k69294T1eCS
NRZWfXnfRpk4KRwz0d8q8LOKQkUBlpxLxQSb1U+yXr4vKTTSVuSAaXlxQV/ohQVjx9i+OL52Kt1h
5GASP5VvYV/F49ZPDetQ33OWeAVpzpBbxWwEi/LhRHuGNo2TIVmy7NXO5j6hmU9DULUehm0rAdlE
ei4o77abT6MS1t0z22+tbG8pzHEm5z+baYQ42JGcVzh+h5bBRk9/KYNvBVXqz51LFp90+tceh2Pr
1eadbSOx/LKOpd83j40DS2zxrJujjZ+ngX92HzIQSTceApM430ctqDCpsuKPR3dUkT5p/lEjPios
G55Vlzs9pmTHRj69BkYtzEv+qo3b90fHQNpoWnSq0pqWR00VcbExdsja25/H3cWDtz76QOoxhlFq
AmcvNPbcfgzLqQV1dqeWP6993exMMLhAs3f6C7hwcRgnYmHZIdDLKMuM+/zYmMD/qi7WCBuEPHal
OOwd+xhM3MaAp+Fsdqs8WppWANXjBnTt7LyYZhUvE3BBxrkyOJW8NuRKhFXppZyHuDGH3QHDRE3t
Z1gqUh3izerbMwzcN+XpL2K2uBTUBhU35RznCAriuUI+AU75jmblbtNyyzlc0+ln1j8EA2W4GBaV
lHZSCuNhmI0ZI7pIr0Ez7dzBdaHtNSjBeCn1RY+5QC5blvknIXWGglT7ZqEUP7Oej/Fqq43ehuKe
WxAz3qaN8ZCn1YF+vhyqE3qRSKHvhkHQj+VCBpDoKOKpPtH4uZzprD9QX5ji3TYVJ1X25SsM4oOh
w8GmS4rKp/1Tw8SHozsyjHlrpBMyzs6orWHa+PrVQ88VKmM2+Pgzn8OFPXAgnuBWWzs0/8i57clT
3YIgNZtxHwU0lu/0cK/6A6/1FyOhS+4pA3XJXe3niDAL3mziHM3zTzctn2kDfV2I44hE+lN3nBJ0
dDHIVM3Nt65RIZPRmqjHjl8XhZYgEfqt6blxmFb4XzEQG2xe+ei654KpHH2aNJ7Kgv0ZtYnub8M5
q1rz1VWNfjR5Djlp50hV2YRcewRA39WnQ4sTE2bgSuKlqob5iYgfO0TSShSA6Ubc0gfXU9+bgS4j
+K49VN2z2C4LgnlwymmLpRA/nL7qAksbyCVo1i6y7Rasd62+Jmda+BSa3xpTMpl282EpDCcohQAS
YSx2eZsiLCzPRY72zS/Hz21nyMkoCCYziY9+Grace8ZAg+9K0j86djyjaV+lD/9CL2skKIGJJuVm
z24xYOa268M4WrHBqx3Wbt3FGzDjRoZ0mAr5UqQEBuAZ/FlC5gW79IC6LUseM9G8U9QxPikqQhfM
BGdE8wgip5PSujQWOoWW3q+OKsrIKmBEq5+E3yCsdlYGR34VEUrusbVz7UzudpKr+8EjQV1pm6eH
Htc8TfI0wRJhi06wHQsOVvFPiTajthNQRTDfJm3vGCTeI0M0sg7Pa6OSffM+m2qAbq4Ozp4CwgKt
02A1HggVgKwvb+zRz0bY2s4rngPS7ue8SOoe4ZZmN3UkrU/lbHxFCMyDzXrbpiILKbG5Ck4SDBow
/AqnbC8ReG/6fOxxdgQaBHXI7VAcnUw9S3dEK6gz+Ayo1UeahHrE4od5qT+MzH1nHM2O9D9mIVFa
/7IGjLwSy8MNEylzzw5StbymUnwpiPBE+QpWpysPS149EXJjP5lY9hPsb01E2M47CLUWzEvXh5tX
mkdKzV83v7SjItXHhNGIrli887c8Hy74H19se2zus7Y+U2T6s+1KMOYKOKbezuuU5SByNHvaqYv2
EQD1MF2MkbojnEtnzD7ikLaYFFBjZhER2QRmKCi81pZlbExM1LvMrnnTJQuxF3dwovYM/vdiMCYb
/ojceIYqp3Bm4I5Gy6kk6mFmr/MIOHlFrIRFffaOIl+1C7ZAGdq2OUYImOwLEIlzqcT6aVmaHdFm
H0ul7LPd2r8oFa4jt/HeFdqVt87jcsrwroJJXBzf1fFzWd/TbSA/wLJvylXMmIZ/n+2/zczys9tx
YWdglO4eZNti3r1g1Z1XWbgWuN6wHvrBeDOAUZNlYrVqoDy9wXzZNG8L0RC1oU+BMHFzzfh4xShz
3AwqbYzQXlYZjcOOYMcp2mc7TxrdBdjPzchC3xJ2EkOHQRzr2jPgKBXVJnFrBaU4zNiVuA2U0rkC
rIm2D/Paf9oGQgE8vO4F+9XvtcQ378wFbcVzkyeWpv0aDP6QoQUjKEWq4smp6fgF92ggYTXRWQfd
XpF7Ya/1Vk5jIJLQM4YjzrL5pcM+xDqUJ3aWAkunXB7aYnN/OykpITYmocFzriObPBmXtEUVTfFm
LjmVqFb2TswZSJqH+3c6jfK30GFAPNl8NXMV7DNhH2Jn6rFS77PM7R+Yb7FKeTl9r/PHppWge/R6
0vxM0a6fe8FUt37YubAZawsVMY2HKef1q5F9XCfqueiYyqK857ice3f7H0dnseS6FUXRL1KVGKYi
y3LbbqaJquG1WFdMX5/lDJO8JN224J4N65DNxhkxs3tHRfPIFFAEOn8wqWcOwZl0Sable93WireL
Fchj+sNqaeugEHh1d8DBvjALw90v1grOminqXKecD8lZizZFr2BjcVzdIhIpoSA55/voBK175x5v
aXE5g8+eqo2nYjM4gvVdXDXOGNmW+gWbKbA02jucjWpJe162hdkEEcxl3zEHpfVZk3daLCwo5/K2
2XHRPJIifOtkutoAexQvydbR/9rWHr1adp4J+5Pz7gevYcIJ7seuXU8YvS4xAAI47G46iIkIdncH
TzMJZlYzhFV/P+N83sKA96QnrzBHak+dxj92WwUWV3EtbG+oGUiIHSx/yfyqsqMuWPaT6KZPWE9Q
P/Q8XlZ6QgYFUwwi608pkmhuxZuJZmFwX7pQFjjcsPpX91hdJeGXm/9KwRy/8/JS8OaLLcbwagP6
RvFSahUmFTYvLuKhYT85B527lms+pPr2am1buFZL3HTIeHy4pFuoYt82BKsLWZtBOHGqKcG6O4lb
rW2wE1wICtaduym/s3k7NjffNBPuW6N4MQvwm1nb+SvMj3HJg5XAJius9TU/4LepUT+I46ZjJ7QP
JWA2FXpWUONFqekn0dhrt20kuLoGqaMeOxK4xG/q3njNeApoToGfowxv1ozCUWG6mDbQQoIP2DbU
FOnaFF6jwtdMiYRwY9k1ubtRDfbVejIGITwO3ZZfCzJDC9hIDkqxVH+PWj9yt0nfTLcI5SOV+Jo0
PMEDRK6bg6LZ0IidxxLnFjDHeG/Z0tPtG4G+aZ12bX4a/6a6H0MGdeSLjUyu2XqM1eqpKjg+GkOu
HEqjPK0Ya56cc+hqFr4nNpFZ8o6uuFAiKneMt2Qlw1/a3AfGI5bkGnyY+0y0vROnMa0ct51/ENjR
HDZDRPV2SLM+CekcXBa7ZZn2mJ+SDVXFKNWgp/vDq4xShzPPZHxnH3Y3qKOd+QU36k8zh+M47bmL
ZH2HoE0SxcI6wTs8O3vDTW6c5yV9FTsHfgcRY13eamO3wyrVA0vPBvY3kGdQ8Ay6FTdc0y82Tk5q
jIdxkI7NwAtZK7I16IYZBa7M/hj8UETI0Li2Nlr4bcWX3NRP06joL/gprZscNUkynulN3pc4EyFr
NnveNvkl08b2YytOLgd/vtBV3UnMlb4Yc+tqd0TLMkxjzegTFlsbv7DEOZutJTm7fdH5WzkuNGFu
X6EH77G04kkI60oLfOWFwDXKiPndaihSkyNpbqc+URgN65728MSjWm9t3c+ynbJdoStcqNkW9SYR
YG1aipMu5ulQzNmZDGATEWIOWXI53uUWxaf0qUl2OzIxZsNMalFmuIC3mcRBR0hskmfh1dv6y/i3
RE6BBls2y3GH7M+RhcGjqgXPMG151QDmenmvbBEbOXh8cEfm7KW9ijr/aCZ7c1lwWR25ThSGw6b3
BPuZvaI+a2NiY2pNtpvKI3PdpviARe2rrK1Po8GPS+r2kx7s0RIcAGZ7CjDFkrMqswotZ1e7q9aI
fYVJgGSdEowJFH6X5FBHsTM/4J6+oLJ+aJrkxIKZXq4Jw6WEJtTByt1RHbq7keutQ3CmlJjpgKDU
1yFJkP0hy6OQT3+zYeZxP9oaBoBuRJyF7PwkZMk4DM3ym3eJSnzBOWb1SLhHHgOr1LlU++eNh/Ks
GxNhYJL1ZemovlEbnG0s+4jeq3uao6dxsj2sWHJ3TZ5+2Ptcu/vS5vdUKpmvxLGgonO/OFJBbGas
XNlMl6BMQ2cq7SM5zE/EOM+pdNSHUjtplSq73QA9Y5FIQ3WpDKbI5PcGFmgjTTz1Mm+Ahn4faexH
RB6SbeW4h6kpvXAOhe6EOCqtM0lMWfowDTLStp2cijU/ZwkgIVWYcDpIMZhItNwdw8mUU8p5tXaL
/3g76ZNzte+/Wu1D0Lg1jxrzXFVvar9+SVulfWapbSFbWFjBjaL48AiFJ02EBSgFUp0dzouCrGVa
w0Fm+r/1aoaw26xwKemRJ6gQIKOQXNaifNlsaSJVY10cLLLLLKfxphF/l1r9SQzya+aM6kFa6i6W
b7xY69bTYjKioLp+gPDs+CTeu8Rg+LF6Gtw9K+S7Vn+Rq2uZmhCBK6Z+Dpe5q9ASu+p9kC+d6llr
4hyW2sx8O887txqnwaPonweNpRyNsQESo3B6GUV2qA3lrtlJOEhVJ6G0y0sgrZ3k2xNSoZ6nAFgL
DlWclmI14RsDN3scuTMfiTPQ3bFzrubJDgoDlcE0JjcfiSZpKeW+GUWgM8HNlOsWpazL9hWHgqE6
fGutfpHLHX2gZeLI9j7lNWV6oKSqsLCLVxIctw9vGyNDVtNDJ42JV2blckcK9bGmGHYCmx/pOxlN
LXMexluVj8ON5TL7ycdaV771dhYhcn7hybc6sZ4rZ3bf3EuEzV2HV5CR12RKi8PYlkAoS/V5mRDf
8nK5H2qlu0yIA3tpHYBW1T8JXoHbO1Yb8BHqlB8IFIN8MqKqIpynZilki+6X1xB11MrCls3yzsvh
hHiL4ZiYIMTX7bbxWRDprqu+RZrNB6pSj+idjaOyolmBpfD3Heipt5D+41rty6k33jfbRGgque0T
2YFwU6osK0nQ625+GoWFN0Uz/+m2mXLcaEmZ0TKfrEILBjKwKJYcNfZL2hoq8zDOjtoMkbJvDiwr
JQ3HvfvT0v5TWwQdIWX/yuVi85Pb1eNYSOnqnH4gskixKZmSL3QyqzbNdl+3kZd7m2eXZLWXpEf/
M0QTTK2ln6dPFr0PMXozHei07bgoZ+tApYx1PjrzcN4n4rhSngogIqPxsxtz4184IHA8VA28HmPV
Y0s4b2zHOOQ5HLUl605bbUHXsRecou3qYKyg/kvl2RmhgMsFg3Btf8y5ndzp9gHE1hbehJxe0phM
H0mJJX6K+XlLHTZBSvTwktOCKABEb/aKtF2WNBKoe/ttkUVZ5eClpqYT1qvljUKe3bST53i1DFq4
jjK54A2CUWUH0VQMg0cEmpHJGAOp7VhR14mLo1CoBaNBVsyQg9bYYk7WXBNTzeFilU49QF7J6ZOg
JHXva4gJxEnwwVetcecF30dOTf1+T9Uo6T7LtdIfLGl7rIhA+2TQ4YiVflYaTxX8MnlE9B3M9qin
kO3SVoltWf/plP3X0RVvXx3bNb5JBtioiNp+sMfSSwlNHpNme9p0+/Z8P25bjfvRaaeqJpu2oqAt
xUw4HBEg2jUCOhCVtGA3Wo41KIc0oXx1LfHbdut+ajsTvVrYcVP9/Z/81Fe1OaOo/3IFWJ7GBif+
c9nGoEkm0ZmmL8sUJ+A46B6kl70+y3EJdEGBjqtOZ8alps+0XCTnHbBA45BT5NyxnrVSPhB/vVGu
zEDNmZBMef2VnAULSlJyL63kl7XnXpqB0LuiLPw0xRUuY7Q4diGRa+A81x9rdbcCs5LeK0PXY066
FKg73kSyZuReqy4Gpnsn0cSSfhO7kej8aBOZa4tMmbPnBLXn2VUIMumlguBpNhitU1TOctSzliTS
9OkX7o0JJJKdEURcjDlbvU7SHgnmoqni2PkVSeQOysqLqhjRwEoLV2AKBcOMat9T9ffppqzuUnG2
1zPSoIhNjH7P9PtknnSFGShCWt5MK7s6/0d/M+x0g1GLslERamX5OpTFM8E84jmiyDwbP92rCyon
ayWnHqvcwLekNjsQ7B9O0wRq95YBrx64kXraCr1d3RdSXpzs/LtB4vMbUpl+lzbqmQQ/Dm1xTNTu
pyA3c0X8mBA8GdotIgMswF5dS63FhYuYs1Y+kV+Zkd/yrvcUjFtCwTk4laR/68UeGjn8yE1REnIm
ZOTULtUZwQcRysQ2rCn9wv+TvV2H1MgMj/gzIdxlKSk3Vpl84WJZfnfLE9WTvEVtqp97QcGjHYO2
IgGY2dV8sFZOznZNK7l5QX/Q79J2lf1FqiYPeuuVKjo7NLvhhcK6djClLg2MvXvm8aK7rJrEwrI+
bBVLNWNYiBT9Sl4quRDt2cXKqiiVE5dDd5VVmY13Q8z7KZeSp603Ykp+nEbf4MzE4Ec8V2sI5/fV
sbXFGlSNtPsJRjsS8HIo9SwhvKOdFGqFLpWmLlyEfpqkJsAQZYsxoJBpcwIOfZWLrLr5xGkIa2vJ
a4OLHC1W47E8ODvlsrVzL5RlOJXt3SKYAyjiF9SgD/TekT1w6hGQoAKUlQhMNsW5dsKBy6FqSfIl
TnsaB2le/1uXgpLu5kRgWZvzblSfuU6Y3snaJVYxkDa5Xe8qJfmZxp3g432bbNYZJB5hTNWO9CS1
/NGg8pXv0v2sZPtxFe0HltGGvPu3ZqSRa6MiAkJvfGU68eZBHLY8748KUTAoGid5elA6ADgOzQLP
SPPes4qk8UVGSTqfB4LOJAb3sg53Ew1YpCjb4B+HZEd0Zx+Zl+WTHnCMh7Opr6CB2JhwYkhAEm+Z
0F/NZVdOJF1rWc0Q0LC18Zhyt21I/3dlase90G57mdUDl/Z03CS+34qj0P3UL8ctgXe6gQth1fpr
aSvmiQOFn1WNGdXjpgJWGrYgnwhhFmxlvGsAo+DYCV7x8wPUCCluBk2K4dpgMItE+NpE+K8Hkse1
h7aT9Junkt897oLnhCoZTrjOMHEyJNETSuj9RoslWjd2RO/qPkRDayNZZM4aDRsK2m08C2asI2+c
5JpYnkagWkx/HMH3E3VU+UTL5LtUijLsd6JErLLYSR8gRPly30sn/CYcbAfUBEScT3NsrRPBzp88
2QwGM/arbuNuHzRTKD6Ta0OWZwesVdAxVPTEuA65FX9RZi+PM6XqsWLq1pQWjp5Cz0JGDQ7aejLJ
COvrlRIm/dksSX8660Y5xm+zq+e1rrXHXO+jQs3Tt61J1btS0Jn6/y+TXrEPjtMKHAf+qcGoyYmq
rI4jjx1i1pI4Z+1suDRW5lOumXFGMi6eMvssSRmJB8FcUIskjUWi+TOl4vPeSF9Spv3Bv8jD0Thq
SrKHbSLeV4JjbrUNX7mk5z7CIC/f2dy266aklxEBJVZ7xhZ1n8ZQaQ8Qm+UXC6fTq3ctTgYepATl
6PWDCtbFqUqNwR8VElnbts1eywGK4psiu5WVO0GtE0CbcrGRIDT9eU7lh2amXC9Pma+tinRau+q5
FFggo04DarJ4VoPJnPVSOlPyAoa7nfa5Gl9tCzMfq83EAhELwaPaSepz58zqbVwqiMT0ajwwY29r
4zB85p7d3vpmRpNeVLknKPA5dv1wlYWUkCw0X8ruLbc/WC8a1vCY0SVYehxaDScEQQGPQVE3H9K+
vpst+zz0eaQrediKj1XUkTzvxHXqE+eRQ0okt7OfF3D6FPXo2zmb19GkGjgPAnXngQRO5h7n7FCv
i1fX0K0IRyyD41KMemkJAeyr7ZsZmRA1Hnn2yorzrGDxDRPUgLU7rj2NLY0qz9rT/sYjWN+UYXOn
YfRsO31NxpMxE5lKj9JukdTOY6W6KOPijxiuVkctssaxWEftNMw0CogKIEDdNXTYxJ6ycFJ8qIXp
2R2LgklHA+AgaB53hLjX1Udd0gryTu1lyb9t9ul1qgTjkhEQ+1MCaaVsH5KNzJTa2EpDtBobdT4R
oh9Hi7wjFPYfmcGduGVtADK+NlUMYnyJiRGK8JwMR2WCd9H0w13rOCdGD2oZX1JnPvLd+8ZoBbP+
Jq97LHejV7HoGKjePYY9ELvxRWEV0ain/M5X6TUt1KcpfTGM5gAXKzBrN5G+W6h7EdWDJn9Tt/cU
vI+VLuijjBES80KH189MpXV3a4dNKNogGf9qqpqknMEgsCh0IVW1+mXZkg4WhDW/Lfup6oA1UMxJ
/GGG3+VIL5ZCeqs8AzqoCqr4xaeNt6GXrZuyxo3wh8d4n5KpInvsdJMriTbckUMqm/FiivmOvXFu
GbnXU9H3PkgaDwfiDXCgOxPfluT+MGokCZp73Bwa2xfitWFJN54T0Cp/0HPzbvRgh5Oe4zy11Cfa
+qQgpcGXwE9Cemd7Eu5oYy5Bp91R+poMQt+6QAXBkB2DXFxrvT6v++e0hKQQPckg5L4qnszHCI1W
qttjYRnxihZmwaA1KKYigJ0JWB52gAw7EfS9q7xi+EmQWhxew3PzVOl8PcQCa9J+enKwyv6TBEdA
qyzM1uSFnayHGZTXuLhSwsCpmyHQsl350rGeW/TQcv+XC/OkKpWbGmccfQnU7oTtp7Jutuwz7nt+
lm15mnCA2MTI+e0m2XmlDQc2UQOtSe4yWGiFBvUDDbk09bDN4jY/0TKLTCjn+/pO6jxKOf0Dz+Cs
ox0FkY3Z/E67p1L5Go39MNaPMiJv6Tyr47/ByH81rtmm+GGLvCu3MbA3gxHNHL9a+SQtFXmiPpr4
qMwnhl8fFIZXnVcSJQLADMQuV6E4gsOIt3DsueDk5NJ0YBHucq6l0rQw74vDQrEtLQKJjqnqPEzD
9FE1TEaIBNjZ0bZsRy1/HasfEt8uDV8ZQzhvr3J9bseZJx+FCBVXP7+UNyDCzI1ufA7Nc01mRTJG
SF3Xqn8FHxaR+rjIRszqNTIe9zZgcqXasFrOYMu5QbyyvKMC4c3q6tXPeou3vvXBnAsvAeI8mEe7
ujZp1NyE0ZXNStP7zQZPyzsJh5L0pmych+SAk0zkNS7XMrZIwtcO77sBGYyfLaMs3VGxzGcipl/E
UPN8PC9EEOolnLG05132FAn6eMWGrMFVJ8KzaH3dm1pJXnWoiTk09CoVvo/IJvZZ8FiUKBpPKrX1
ISp6J+i2n5sdOM4f3Ti9jjSQnGXzFXRRa/LpPUYSGWHCmz6FzhBz0x+zPTKKN7rIHbs3NDTzdeoO
izoH68Qk1YD16P/luBEOomzqXCabZI4AQriUvmycJOrVLUy9tRypoJ2X/rYYgOWXeBYoD0jGlEHN
oFoocxJ8Li/AS2JruvbQu6UqO1vghMu7kTatul3h8tBVmFyFE+RcBD00JEjrY4WYqOaeAOQunDyc
QMSDY5hQ6CYgmrQqecCHw6wjW4C9KIPmHycgz8QNkDPZ5fWOxcP3PYSVbJ0440DeuiVsoG4lECUA
jhBZ7JbxscnEQw72jze1t+QkCTTiV+V1WnmSJEPMMddzaMSkGthflMwMY5X1wseHdSseaDMfZIYb
IggE9XuIZ9eWYCthEt8gr5Q6KHUUoRPzY1s1j/Krm+LWQ0pyRfZQ98yzcxLoxEwLotkq5ysKE/gN
o9fn/5T1+YaeKMhlY67hgIQNML2h5/RnBVxpKyZTS6S0Un7khP9P89YpRdi0lauzlqAEwd93eKD0
1otkZZx4AOrjmhpEU55bTfYAw4ChxN/TJKyGxCME4svNLQODfrGh2QsXLoo76ArcFAks1u+tm0Ax
/Cy04WiTdh5L5chOtWBR3mRaMrt6mtMnySo8qW9p4ptnx36q85G29nBgG/jtlXjfQ4R2NOkFkgSu
FC8R2yUSBhze3W+5rDirjaDQs3N/c7VuMatpiVayPkT2FqB7IicFUtcREBIXif7QA+wqS71ml8RT
Wk0xM7JXqOea2gEjMV/xVbs3xFm+WfcFmIYQJ4MR3HiYeYwD0o62Ica0neqBTlTFCj7I28nMuZUB
TSVvVuQ3F/pNlt4Ja1lUoafm0G3HqsEfAxyL/48C9pyOl6n7SYYfbXnLe/S7F3bSPBFWC7MU74Wx
fcwSfxKU4bPtW98c/jrqnT9jJkzObSrmnirV8tyb34tMxFGgfciPFb+jzp2aDejpJ3UXT4px3yzx
MqA4G/Vp0K5k5m40qqBO7vu2eLCb3BXJKQe1DfHLb7L2rkysA0f7uMmj1pDfc/M3N3Vv9BL7wR4u
JoGkxnJIr62wPhfPVru4ULhrsFjKrePH5bA/dZE2IlCXHiC7uBUv6ngiVRmldkWoHskMxqb9ozdn
pZmOFvQVs6pCZWpgKmWcAwoXlEGvX4aWCmpeQIQdg5TbrQQar/K4z2rrAjHsI1Ohc5QO9ZXvqUKH
vlFNN0I35xrBmSq6ZGdhWW4Pg67GEgKOscb9ekxQhluNbFVyGfSSoPaftGse3tKp6t/V4Z8O2idF
35wzifDGO9tgwlVbHu5r+lRAYS21RAi/9X1pCIuLURAvpyS68RofHi3H9JXZOmpGGlg2gggRAJ7q
9pIdNuMgqyXjz3vXc24ifoDANl4HHV1jJTC3vqW3tSPkwW7uJPSQM8NmoNg8hOuhDrqCMmIfirFX
eI+Joyj0gOvpx+nBMaTakfknlLc/RvFTM4kHtcuZQZwxbJZbqcThDtFPJTenkfzZ8kuO8tQVWtzv
74v5XOm/S0JIUQK2A/cO3JuAoWrtD01jPyxO465sGEkT6VdPu1O9461KL2TUnxekEIyVX0ki2GXU
aD+EgBcENcAJLybFRoc6sI4bQQWLOYd35HauJYtV8rRxzVy56zLpDBGqstdTZumfO9MYJyb4RDzX
TflOCJWm4eJCheE8zBGfcxelvzLrrzYY9nUr30lTcTqF2Klz5tetZ/1xI7K4bZx3QPsRH5GKV+4K
X7W7O0EeSjP7hz1LET8rYt0oCYniOxbzdzc8JXuJLCSeQOESC9VIFxDWUyUWhmR3tr7HndkfaGQa
MPWN7CjW7UjtZ9SoQOwS9/4dg8qBBemRBLGwuLJILKyiDrrq1hp3cEyDtOZAmNjpd17IV7Y083Br
jsBHD73+PjoXJxvY0pC6FtO+4IjhtBLvQCyc2TbCahSHiT9plJEzEuJzumjEoOwGx8/Smzs9ALiT
fvZbUKpAM54w5k5Ky1YRLTsYW7QbQ9CqqMK3g4U04LeLV9MWXiHQgJQwIYfBxaLVUTVrkDi/JVrQ
ra4+V03zBOo0kBn+ap2GJZe7DNXInEGXqfGqH2XhkPfkZynKPLK2yGZzhyVNgQPiSrOei3l+ToAC
3eZNGfrr4AnZRC6HcqITWkNNvoFAJ1bwZFeEfA6Bi78019nSQkPf3ZFg9Vi9F7cfdbwHZ4atnEHv
64C9talnTC+aTL2it5hyzes+Pd4SIcr8ZVraybh5i+nnpjF9TqvfWg/GTld7o6tGzvkdXD/P8s2z
UfBykxAI49Jwbqnasm4t1nIOpPtxHy8VmMfSvJ83SLVY+4701sLKoF4T8vjZxcmRxEG1+7cBI4o1
qMkArImqQdPWRyT3IJFZaAM9uOA5vEnnXZqflrV5zMuEOQMU+t6EOrjcrBsiYS3hlNKZQsXOk8+e
GolVT66qkp63+K6Bb/z2UIAh5PgLWO+hy+N1AB21HPa8DxXqP3b+AbDyLkXfG/bjtGAr6vfD8Nj3
Dzf8C4RhSb+3tMvOgERqoYLCvnJMzsygWCHHpTSBMPo7WbqaAsa6HTQJEzBApvIGbGW/iEoKWy72
V0cnfzMRyarAGrNq8CrrAiQRAbrCsiOe0MHKaYJjXMNJumXV1HYjxeHl5fxuqnKsN8XNuAdang2I
QaGqpv5SvAqFvSEaYfzsJTE4lCsQRh6Y1L3+UJhv7F210+ZssRLHpLVv35UcVZz2gQrrMn3xHi1u
3QIaj3Q7U3KoHU85Ps+RtE46/etbg4MStmBmUvD8laWVYhcIUGZ1BSF6WoO0DJv+pybvPE9sYS7b
YGgfiN8ebe3moZJqW0AiuECL3QpqAsGspYiZGAMHQXYS15z1Gw2AyWTzjbUmlNd4ad/fK3KEXQmV
PqbWcup4kw15HXLEAUrn4cK8c+Anr6xoZM1CCKVHM2HvE71XebkQMQAaYcecvHIjgU5BJbut/UH/
MBGHZemi0FhYU8GR0LnH2cUSVgTRrJMmyafZUjnkcU7dH1Ml1iBOyTg5OcIKMmE4ZvcYb7rbD8EA
1ljNJN/iNyO9htHchH0SLdCAU8CV2/jImKB2JmCv46aabi5vXt+Wz2p6DySi7HFbLgJMRGJ+0t0g
JgjpomrfppUEyOMk0pOJA4XV4zXdabCpHtKqr8qwy+lCvCXayLBueTrbpOrbQUYH5JuGPfHXeqy/
QMR+rvrJZKKrmiRSaf5YnR4tKWRvpM9WWF87o97cNJGDD2sJKGLoLCIWNKdatDTYO6N570BV43rL
nIxiDTfK1vDuvljyXyulkVQDCj2SgWlqJRwcjkk8c23zMR2eypomdou4bIV4kEX9z5SAofyU2adw
jksvrsBU/ATBv98RqFilaEzXWeGhH7T2V6rIR+BCbg3UsxroWvgi9Utp8pT+ZrfZHuIUyCVWkt2N
Y2TldwrHyRmsoBAriVdgcPiZUFYyM8owCbCmQmPu/X1QQMzPh26ywbg6X1W+Pe/qGE507toymc5l
M9/pEmcw0+jvBBBPb9FnIEqT/KT1v8Y8FyFkgDhR4UZpy9oFjqzMITtFO9dZjOECasHFtR/D8iaz
GHEOVIKFCc5LaegT+FnsYmh6iDNJmR6NdonmkS/Y3DSdQSYDqzjQl5i0QvbbWyWrZg3kHTwr1P3L
7AzkFDOtPKyp/lS2XX7sqETnBDCCragbNy9tPRoy9Wnth+VK7rIJyHOlaJCwrQo95YlKhpMgz0KO
g60rQmYxXf0LV2HmWV5/5Z1AGdKQWDQctAL3NiGucE274mJrxSWdV/2gTCh09WyjR2pkdBa/hQEa
TQRWjzt2k15rtu8421vFL3hGtnsdbnmCuvfrUsrjEiMGE/82C9Ko7pzuZxLEeNh0E+nplp0hYL02
C+XF0e6mk1QgGsN2PermEFo7Y59V5fZLgUp5mPQCFJAYfNNkZnBGLaBWfl1zc43AydBZv+2Ryrly
jMGh3OC84Tc8zg1QH1mRX5DzX1k4QRSKbRCQtSZBSHSsnxWTcZyvW+w2ZYaV7Bur6b7bbkF9S1o4
+dYLUwL7a3r22COBBnk+K147JOvBIkajy/NBHfPpemsztJVMCwOyOlwE85EH+WO5zsCeBfDgSeaZ
WC/6n0Io/QI0XjMT2Pg8+xNgESMbyy4Y+QrLB1367f/If08x+cXMaxJtOqwrBS2lUrQHJO7vJOsf
RtNqfyoQzhC2jsak1Me54mwzFxl+kpEFG+9w8SsA6kaLw2Bbb8W9DcxrUTTVHZKP3gBYdNg6fqp+
QeUWN7vGTNLIBBnvDv6WZ/8US8KY2qnTqtneBhApnEX6pyS0Hhp+U1C5xAHUOnaQXwWERP1aGFCT
d6lhei0g+PQT6+MmlSWJeVr4X5nG4WXRGc+tGcArG052U9zXJZnbHazFjygHJ1Jm6R9Rb+ZT3Bo2
LyXv7VLwToI7A3DdfJeNjRckRS4eDQ+mkfLQ0XLkGMJkiyovXrvjbgzl8C/LnNvBZ+a1sm5BK6uS
j8WD/7PlYWlLfIfazCXEvvZuf7LJst2ui25mTdauA6irFYd1a2byskiwuIy0iu3MPOWpBKoaWYLF
669kwq1Yp9M75ZjLe5f/WOq7snLk9xpeQlJ/VjZzPWh7pbobMaqZPCdYaqCYfXnUBRJ0cjsRr4C5
NMN81p2lvmyKda7aIVadkqcffVzRKuiGUMjdOSeVAwqRoO5YTmHRKjt9fN6ba2YqSA7l7JoNxT+S
CMuYfYED54G1LuJOHd9nCOKJtnxXWhfZOW++Tk15s0snsqeuVvbHHVHRGaxw2rWz1HUHDZiIZlTx
Nu1khCGsmURgtauWdYimD3U5+FTvYpG/jIUdK+oUlIRe07kKe0uDX/HdmxqkSYVQUxGwuDqGHWCp
Ev/bfwbA2V5tY7uhVsroVlwa+DJeJkAU8oKOqB0FnNdDHcG3SJ+QbmhJb2HLe62rNvL3vLbFC8WR
kAA5KFwWzGCLS3LzaOSPIne+mY9rMCWmLOhjfa/6D9sfUFE/m5t6wYXlFAu9mkNJTntvqS98WfZV
YWta78RseMCUqF224r6ZWXmAJEWvp/Ot+S3dt0gdQCYnP6hpz2Uioi63Tr3C4pBg6zuPIlGYDwkf
Lc4WTNCypH9laqc8kw/OUIYzSwJM594cx4OqvnT7X6l+reQ9F7BULUNkgn6cIFgr3eZReL4oH3XL
6eEiOXagKa86pZkV3PvtY2rQWVr7dZA5lE3n/mBQgtQO8vRVortAY0QGx28tWcvASj3YIPc7IoOW
MVmAHCz6IOPht1P+l7U/0BDE0Xk7rUS5mC9yBr+8J3dcDrGiP5cZIBziVAsfN7U7Gn7O44xsU5a4
g4TEp2Z1oW3GWuGq9qdVH5riaBpB5Xh58qD1r6t9Z3JRZTfs9m9j78cWkhi7bP7j6DyWHEeyJfpF
MIMWW4IEQa2SqTawFJXQGgH19X3QizdvZqx6KpMEIq5wP06zkhwzplUSjRtZgSFVQwG90Y7Ha6Yc
Z3EByeKGVeFWQ+1OGpB6cSND+zpoT9tZx/bL/1Nfy4eVwSyGFXNDsbnoKWxhuk5w7/GpGKmGogMx
6TSe0nxex2HgWubDLs9qXiOKmPd6B/UmLU4FuPtJgf/CEzVqD+EXjBjTqAYOhfBOQzhdqLsacQet
WRYM2NDYwfEayMmJRpuWBzA87yVDFDRk5A1FMUMOy60iaTc7qG+QgRHhy9OO/FzaAfO4TOXsY49h
85SvU53WhBI//0n0N6JF6AXBnHXwTzxzcJBIbHiZhNG6ffqZoFPKtDfc8luNFqNFpLxqJJnVjwZl
Hcgo88W+25ZsL+YJX6fBmJUyIKe5UY6jKFcU2ZtQP4qJiYat3OfU9pxB/Kto4gvETBnOgL2A2dsz
T4LC6Y7smlMEkuOhzT9gLMwDiiR7j+QCU92i0EMG7zKbwiTiliWCOuifjmD47ekZjs7qC1jNMjoS
d0VcStSeQwechHiXAYVXUq1tFnd5dkL1ZBv4CyLekXCtl/4cXKOYtIeEB5lE3HZgV7QlcwWKL0Oe
c2nfYpOMCFxYRAqs+LTicEsNbY0nRWLqMj/O7AfuZf1mVXcVmSUQSlfSPhrwXo2G/QmBmR0got5J
SXsEfM/m9zVhUweoasOqGmLwb8IBOrYQpGPeKMSu8pdEhZeJjovyU0Lv1GVcnMg3xx5nPssMByV7
qZxN5avOPnNeETnYIjNyVbUk+kRxayAfJLBIAz/7SWQftWJ4DvXLWIIUYSiUqKi6aqAzGRWX/SOH
eF2YSchptGF9u1oiOMuB18nACAMtokmWEAvlkdoyX05JF9Ic6qi9zJNOO+CcusQ6d/RLsxwe9fwB
98/jnmHuDMIoxi9Xyehbn73a/yp1fQUWHLXpPrbGlyZTtglsJ7qLVdMF731SuEY6ns0q+u3V6M1K
lrQZ5jt8iINDSRVp6IkmS/yN4IjjnMQisCTBwRoB8QZWzS2mKStzbNdkB90CDLbyfO1bbSMK/ROy
+a1bqJhUdNHZCm3PUjYszu+2wEEXOG7RqohUcNslK5P5fF+Px8lJqHWG4v9VUU8KMMBiqumK2hQf
QdY9BeJGQC9vKcIcRf3qlfK7h4ucddm5yOkQuVPzUCyMefZL8T7SPlXlzazCq/mldLcG81nQ/i4h
s1r0rbfyvlVjLMf2xyCNRBEvR2X6kYyE/fDJcIB/tIJhEzWtxdO82HxZh/RA5YO8QfyWXgtc3Oxv
Gfo3NDR9ZGMTKvdhHK9FiGDHYZheVQ6PsLkLHX0rgH06crWrSSQlw4JFyYesZCiMp7eBqGnRlndp
sHyZt67QvlpoFIYq6Fjswzx+KQJUjwY1qhx2MdztAjyBac9ULCt5Vf4Ox9aE0+tmG7V3RZAjvK3I
4LXZLce7OQJlXd0b7Hlqg4JfRJfcifgnul0VgYqqD9LincN7qybjC5q8vVMJtz6+DDq9I02O3EtX
U5nxy2luJW/4CCSL2LBLzsKQnRaGi0NZGS/BxI5o+qYwJKRZXncgh2yG6vDlWIHrM6U5G1a7OTdS
T1RSTMHarXiG4M5FC5mxQjnE/+mc5yZ6eIXbXsbdEur/UBEUWOlR4CnzJXJcLdiE9UlL9nL7kTn2
TY63znRHAk49GyuHuTHh6Sp+Aoy/JPuX+QrH7Fz+XHnfvCl6kju0Rkl8EKa1lfK/rlD85aXo47eo
ehg4dgqgVmGucdxfEKrCtzCmDWAjA4riKc8vTe2xAEHGZim+lUJ+XmMeN8khxxLMFIU6Idl1Mlab
NWxerEQWF4nmcTSCRGWdhZuV3AINAM0teeXwxrEuAVnHCmMwu0QByS3mWvKWypXkT5OsggeLYfPI
I0CCsvSq/jq1B9xgQxCELFyVOi99OIhAV/ERwQkbaXWHHKL5SzT1makGoC2G/ircEQcjvA2WRCjs
latrYha+yW1nNYDympwlZWvdulx3fzI2gZEt71SFbwbT7Qbfulzv7Ih0VbLushIzlRgYgnLXi2yX
p8gpIb0aSrhWGJWQdG5xozAoGCqfeL+si9cxfnSfz0M50SqgCR2fKer5NWrSrHGDYJVftb/ia0KP
fylRYwIYkfbxbtq1L+MTw+mcrm1K4WpdfzAVcJAz9+5H+F6+8LotiuOrs6uvoHdXWFomTIp35MR4
svXsJUS3MHCT8z1eMjgDfY6EqJ9IfcuYneBZYptILTmxOBuV7zgoGZ1b/Z/Ur7XPgeVtvZ5dZ49Q
QLzoR4VbSMXyTNCZ6/yj4XAgtCMxZfLBcgQIyW9+RVKHeY7Gr5DeYJ+z2lWmjV6fzAcxxJRdfG1d
uh8rbtZVs6mwiOIsRx0wn0bkwBPQ9lXxN71DJUCnjO+CMnTGDl9sHO0jX5wrPnNftMPhCjduYduI
33h2KYJW1Ao89/xo/UwwDz8gPwqeczF7NSvCbE9GXZfxM6E6xHjnBdVaKh94apAH4OEcwmMmbxzF
pyXdDP1eDw+SfcijA7dfNe0oisOOubEvVQdUQuhgBHyjfQmtji8QMjzX5nvpdSdMEmqwaq1fTL7W
P/LgUMyWUMYGn80JYxT2e5Dw6vmssE4PT7X13dhMTseDKeARrWt4ODvUropxnrQnW+Uwe5Hbh1Z5
Rv1suLtoRsNH9VnqvmEfhXFJy12YEmDOjzCiWYeZIy5By+1xehohb8KbnHg58eOoAgBjULUF/KLm
Q/DvSvUujaccWr2JDFj5CTJP+qs6T5WB8W3acBXdOYkQSDNmw8BHMRi7KNZRsbFtSX8UlIpAgOzN
E2VBqz9pBoh+HqwThR+Kk9bgwNoaUJW3bA/s/KSjx8eDDK1pdvHf6IzBkGoq2yAlEJEO1UszD/d2
rR4NtpzxkyjzJPXRdOrdts48td1BtRnqFw4KHu8AQwTPGUlBLC6YmIXfYLKDCAUPjz1pKl6hvdjC
7ZKdpWynx5C703wY3lRG8hHKlLMhbQadxKYeIfba+Uw5a/Ea4EHTXnhEiurAt9t2/MMn8sqbEo4l
yy5OWt+sTjOvSxicDBTU27zZ8RCjQmMcfsveItQJya5pll9JIwHxbSbqznaNbW1wqkZfhnwyx4NV
HtrWl6W9TSRqtudUV2w3WVP7TIu2cZlLFKSxTA9+ITmijTvP5GblQPb1bR3+zJarlFwW1W221naF
O2ttTphetirxQOmuKP8yba+pezA7ARTT+VJ3Gx1kyR8fBd8h92S9sVN3NNaaeYbbwtfT7cYz2t8K
RVK01R0qM3Cw0ZYZYqFeBvU6nl0ZrEGzpv1ijSsVW2XeVM0vk2wLgly3W7Lqi00CCoNTKGEVsOkx
eqOUO1FyspANsPUXrsb3xeagfSPwI6EMBYGCWK9kG+lW/aOlnHF+KQf1lrUbK+01sFynXslUQynO
qFV9wXgYXjL42P0J+xYLb56A4Kf/nMn/SKFguSRmiWJVodJTIaWxuECgiyvOXRhHBMAnzFX2PUJ1
wtQUD9RbQzuEmMEoiPDChn1JH/iq1PbAPxcgtqSgXzUm85Q16hvzTfqLuVHmHagICvhN1wNk2Wbc
iOWDt4ZfnVyafstcv4AbmvENvlaal3wuGL93DZKcs0euJ1OldC56u5x/A/0yWREHy9cMeJBPl5yb
Bi8sGyuUCi/dYO46RngcdqR8GTXqpsc40hfKtN1MhQDoq7dFUNJLd4tACPRD+FhgC2yt3lebU43o
CPORjIL5WahbVm6x2NucwbwgGZwCYjdJrlw3ymlilBbL545DRp8eOstMYzMyktcx3fhJuW1ajo81
4IP0Oqw/NLrCVRoeQj6s93z0OIjVYJeH6wyJ4XgFc8Y2pZbBAdxmtjJsrZo980SndpkPEF9Kwr1p
wteGchDxdh8JmuU9nJDhjmtr3tQ5DjEGE6vhuHi25o0CcJc4p1KGzsqJ7eGdy6JbRAsBEAeJzVpF
MdVv44/RcSfnNMRUeD5SzoCUTn2NUqWTXa3C/bkOLR8kTwV+hACL1FPFKnxhvlb/KETXPXnHKOD4
ZEEo1jYn6Vprjlp0aXlwGGznd+ermFxRIZHBLXchUypdzgPXbBjxk27no1aTEj9CFu+cO5DLGAIr
F6RYHX4R5WgSdKbuK9nnVyujTapvSlgE7PL/Dcqan2+CAceq5jNEJvmQmrN+NbCPgUNhUUnMpMHd
vm6+0pjVxI4WCjErLh79negZ6iXuTHBBnf5elD9yve6bO1EzPX+k2Qy/LZk31CcbXideC762dsfD
QxRJ9hWdZ+RnbCLI+muX0xauiTwcUr7q+QotYtIZQpFCuBJHKX2Y/JrCZbHCOq5sdmmwZ5Fh0kPw
6Af2RXf2QOWZ23ab3PI5qA2CC6Q3BvZjjvLWS9jgV6sOv+yKXd145jQYGboIbN134IIsQbF2HVUk
A93egCwlBW+T5SPE0yev1f7NpBXEWLov/R++POgBP2Wztrvt5HzZ1q4Fza5DeGj8tiYYaXhoxSHq
joyxEpnJJQglpGV+iqCgsR5M3rQnx8Vw4WbO8X3EfnnRXkvjJ7e+p8YfcAS3FSNu/kcF6C/kH0Bc
IKLauxJFl4X23mtg4zS+Gexre9uz4KZWR6kxn7BjsvQcuBbyzNWRj2PfWKmMMza8Q1yx2MtaaAzY
mdCFzyt6gZJ3BQWMsVSJ6nzAj8WRhj61Br7CEYn1lfpYddN3Smpxqc7WbcFA7sx3bd8Rq5QMbjYj
jITRcJcsHvgNJDA6KOoSC4DXNbSpP9D/rTP5QoEqeuY/WMJXzIqL6h9FSWz9YK3g1uHNl/I1WWep
s0ury9yCvqVh8CyTzCmwKpuBHWLwhfXWFWRyXIi6YHvO9ZUyaCdj3OPepqJH3Ng5jzR5woCKXPUd
Epw5MBU8gPdouO+UE3aFkIFJv26ytVHsG8QLxXDUydJAyEGc2tCdquiijHcpQfdbca4TI4Jr1KJG
Uo8JmpSXGRn8DLM3tDweM+qqkhYSCHM5HrD2EGPLe8Fxx0tXnXn8rIHO0gcdBqAGnRjcq23YnCKZ
jMqFJ8FDZz15svblWLAKgCa1lK88VlGxpaClAoivJtP/d91Z9fv0SHIkBwf/yriFUoaXXNVYpT2H
YU+WBguZnYlZEOe2tdGW9SHzZVfDwxNCYSJvl9PnCFMUqI+SbkoWAvGPI9bgBUhFCn/HM7dDfZ3z
xzTAnJWvUkVcArIaOLQ0t6yYZWkVk8nUBOMucuRdWMV7MQs/hE47VoQq05yiDURii26k3pisVc1O
vi9pHpPxj0t7SAakCoTCiHdSwqnKLOLCX2IbDdZwkQZkeNlOZ+zClERTfHeZaIPppJWMT9BWFlAa
gy2JkSgZeIzDkBOO5O7yzJVyvZp1CVn1S1sRj2HgCHaKtWwR2i2h0aZDEP0Vxue6vk71ZRoFfcap
KL8JpOF4R2cX3RpO9rL41Jp5U0xfGfZttJ7FZ8vJO5E/lZDyICk26hcEMsqn0XbgrCvPLvmce2Uj
Iy8YdgZDsQpUQioSvvqMOgP2Gvaj1OJY4WWpzzOnv96/d1YHmUjftcRHGTW7rEE5jdmEnQXhhnEL
iQVMZiZNGq7HxrjaGdQgHgRrZOacWatBEGA4HzMmPqx4m55JtgQQPfSEjgJurdeXWLDL+uVD7lLO
8vkZqz9FQ+pESLh1/aVDcGmr1M37gdkXND7qOL67ltlneG3lN03FivX9LLKrbgArYMH40+onJvZB
/9lXxqpzGO1dR2BTWf0ua59kY6F3v8/RK6IPj0DEe4bqGOKk6Y/9W6bXjDtDAxjIEhOu0+5EVKii
I3xsIkvBKGdjJ2oSpAybCAV9uAtlNLcs3BoFx4+tO9T7eOn7SHihTmOgJpzOil34ocPGRRrbnN3X
UJBvNlIH2pyJnUDKMuJml521lI4cM9j6EF2RVM+uZVPXbO4aBrTsHv/agt1Q16u+lXMqmTOYK2oP
VG6pxHYKzodWQwqoWVHWbqg0lHGBzVgM9TuB3LOUcF0FEs34xHKUAG03NbaRmaV7CSIqq//qOJo8
euExtsVrDNUldIwAFYhxCyb8CkbwIOEiRAgssZ034azVqLtNx0ZfpVpv7f8MnvuEJEn6F+jaqTRT
P7D5DkJ5wORICxG3byVSilLkrGRtBZaWctWLDqOhtglGxlud2W/yuHoanErEJ+Fj3olS/8D11tMN
9Z6hObtsas6V0H8aKbyRBLtxzGCrdAwM4pnuZzFYzZMWbQChYPV4LTvc6EHZHWQ7fMmVNHH1O4W2
XkPBnSVyeFuLwdgkO1fh5H9ma333ZJomheb1U3bAjL1T6u5fFxiYyWkjKlZfRWG5wxRhT1BpNdV9
myUflRxqrF6WUMHyGPQaKpvKJsh3PKoKJIHmd+TMNKpyRimUQp1Und86l76TisF9SYoX+g38PU5X
gusKUbvYJmF/ZbcPyK5lv7DEtN1HazoaOHbX2akY07scDAkL8OQAZgPPZ0vR0JEwoFYM/ECm615v
SZ6QgIcphm4yb2VgQxA02vilFho5nTNNNECk8IfX0aLx3jZpc0ghpxXUrnjtWUPi110jcZTRn0/E
memkXPX9CCSIz1FRX2Q9umWl9ZaOUAQFPgKQDweR53dNFodFHUyRXNsKCepJiMW9OTgy64ha8ccw
+kWTDqscQCAjQghrDZE3OGuObADPZJNgtuZwAStKOrKt9btoOBkM2WpiqIyAT7+0TJ7+/CAV5ll1
xD+z4f23pPcxuNfTUud2VzUBKx4y6odzPhvJnpT6fWYj3R4Fv1+2MRiDFon5NzbGoYPzK1nDrYXi
vLJHTpWiPygkbqTIiVO+PMHqtmC0O8+XiuVQomjbtrG+AQpiYSGwBlIXCqcyxU7DWD8Nsm9hBW8p
p+4qQsDFj+hBcX0BnH9SZon3xix2EAHYH5Z7rQ09Q4l3lUNKSwSSlsFgeDcEMlbxx8jzFOjjSUz2
Ax+p1nU3wOlkXUgg3gJ6S5Uen8fI32g0dJQevs12UwZ+qzFm1rI17cfsXKDZPmyF8XWjb5uOK3aZ
jsXkG1TMGbu7qPZ1yVbTyk9NZGzT/tBMvZ/m7UXTcFIazjNWglOdvGsLCnJZ+2uojTF/5V3sx9pL
o2HD7phQ5LRrPYOy5Jgim7ShxU0UYyaB5EvIbYL+TJD4SFZUSTlz6/OcmWOGQuh9TL7T4XNOenjj
x0L7gbsJJ2petax8oTz5Q0dQ0sxciw0hPi0UqQXr9Hw0NhUFSNwiGqUS77FLqdVIOJGNvyRwEwxp
9SJL4ErR668K7VjL56LE0roaIzxLbHcy1oyA0IjJRKeVMB+fW9MVcuIGUuHK014hzS3+tcKPpsX2
RKfMYeZJSM2gDrKVaQGZIK9WSldwzIZpuRmH98b+1OxP0GdEjW/s6FGlH4QeMOoZ6LNQZPb5sW1j
hIb6uhXhsYk5YLpsl4HXDruLusRa6sCJgnab5IZXgCArBbNKmSSzxoQYCxmAZAeld1gFk9JGcCuh
aJ4KxVoH2sML0FVwUKYfmFwr49mK7lxqoRcbn0WBGrl1GP3+gcEkcyfawjXcEHWChlPbqEHFq4aQ
HTTWCCConY7V+C7bzknJWC5nLs7hYzIH+1Sb9+rYE4siSHsr6OrYyal7fQi+FODSrCCOZTezOy2I
C5vQbcgg5qSRPSUg8yggTlk5sk7ZJsTIhngJB8EifhgYI4E1FJrxrlOLYSQgkUUfm4fMCcxueD2E
Ew4KsAOFtaGJZNACAsUNndZVqXdL/IFukjFdNeR1zT9N5FeVT+c+0MHkWFeVRXvXYc0eGIMMLb2G
QIYeiB2n5hURkh+m0bYqCjYSdLKgpq46w83Y5n+d2fJUjNe4PhsA5lZOLG9Dgf0jkM8NYdqc0Vd1
JofSkA416w8jt//VSIKk2b5TgAQY92XVAvIFdu2EI5qgvtJHcJxVwZ9kDm+EER2UWX2Y0bzHgnq0
UFoSdwLVnZQWCQC8pVwLGKRqCVnYHv1Q/m6jU1CH3hBI52Lr9NzCpQ+x9KaO+dnJtW06N5fZZKTN
zsZRnPsUN/BP4X335jHC7D+OQHogeT4LjCsh0pwYmbJG0g1gtZ0FTbug6R0dzP7lUZtT0C/FWQwN
GuSHM0OV6IZvrH5MMRQ+W6wNOArTLtppg81c+Vcw1TUHj/3wWY26nVToayMo/+QO2XAcvkxd5lGV
XujxOjqRTkKnz5zOtOSnZirgXXSfv5OBlPwnt/Z5iie3qzUgarJvACgxQK0lrfrWDNW7EO3ZGOoD
eZiEBL+PKRpmVT1CuyRQfeCKFC+mYRFnBTIrQlmN/KuZ+3cWRZTmW9O6t5Hmx6NE+kR6mtlAQ/YB
Q2c9cpaTdR/cG+ayRo5qycJ97FTvVf/R9dNpTutH0c/vshqfBGlM+O9hbaY/Yrx2JJyG46tEG5fU
TJHw8oNjzk/qzBOUPBI+3DGkSs/jtRVVd3hmrHHCnv1Re4R7BUSXPPku3WRAyFrlxvvqoYY6CdwO
Ga+hEWk/9hgwcqzgxcTfcteu6rj1wjC+dapDLi1Jj4Y5XDLE66yRaYYGbG/kCT9VohhQCp5HKXt0
s/NayOHDYAyuMKiD9rPLFetPFnhIrZSqqgAizAgJOneFRVmGGOQ8cqG9qKCVYAlD0ejObcmiPyEL
kb18mZlA8uNTj6w4D8SPFfPIw3Fds+Kx6Cf4W5ehEKABY7yPi5B5fkBbvg+N9eo08Vtj114Var9N
izInKcv3CMkA4eTe2DQnCJfkE5vO2XCa62SobswOXq7QVlnzoV6WCBZ3eNB8IIKQZcs3DOUj6uwL
TRgnun1syvJo6YvOogkx4XUXW/c6LMl5ZjorQ+CvQUyyi1hfEOaV4i7oyvYVuuwrl9c2w7Chj08Y
UG8VsXSlyJ7ScRyas12nz7ZS/LwceEpRkzXKT5W5UTT6aakjBunaRxXcg0D8UiChaOw3+vJ1k6KO
eXpE21Y+UDZ9T/oJUeJ1KOu9oaTvKh8SmFaEhNt66digU/nBHBzSiYdtkn/Bx/pSGKPvPw+kjtSA
ndKeHVoSH9QlJcJAKVv1Cm1B9Kgz5VwKxU0HsR2a8Ry13b9JFBc9k7zCrP+XUiIdYz4adsyes1Ej
TWltBrT/jfUFweWqLbMFhzBqY/xQrPZSKMVJnxBvwvGbJpTr5QdRcxcVpIM3p3in7PxIXRGq2ps5
V8Re2cwspX5rl0vVERzKUBzhI8GByNzOOZKu6JVMNgeJAwgiQ5gpfoPypWGfWsXpYiPizVvsTeln
nsAFUv9K7H5QeOBh/Yrea6XDQBXRVm/g5oFGvqYZkxpccSFSjBbBAK+skn0TvkBYNwSIbcctuLCW
czDkNICroWq9BnuNzDg1R8XQxmyo7NeayZSEnW7Seqw2MExglpjZOlzwLR2UxvaPYFhKhS97ZAZL
ETYFPXgwmAcdSggDtGUFQRO7I3MJCYhLOo3kiyEjkyN/ALEUEd43YjDHW+NXMCNVBT1CiUT3LU6R
LPDD2eEHVEHyZadtnlQkGYW+6H+rZloPTMsrQGQd+qzeIXa+ZhvItklzbHeeMgj6JEPq1/QSJFSN
Q3MA67Eb2pCeLIDtVmMxYd1sFejb9M2MOKZGQacgeLDIg0tLayeVN4EVK+2fY3mRoPI0CUBb6dNi
qtegjzVaA2UUXtIlJGTEsj1124TrZcL52+mIwVkrIzELNDDEMASwTfajjDyVUPgltxTClR3jNaNB
lItXvbVcieVYrXZrsirYBo4oOe2NGYaXJOl9qWaENnR7yt5NcBZoPVOOleUNCGAht3BSZYyUXCPr
2cx/tfDJnApp3obqfJzYfzPXTaqb1T+qatyTD+J1jc8ZR1/Fh9AzZVwkigQLNFj8E3Jtq5bxsNpt
zBpRGdyImL2GBctT+Tfhzp0JueJI1I0bcgnNMdmXGNuKHQ4GsoYyl/83iFet3sWqeQz1fo+uW/3A
2ebp5e/y1wzLuBRbSYOAP7+MMIFUMIgBA1wCuFcRc6gCWQ68w+aHK3E1tEf0jascW3PzPSF4kkOG
x8aPKCj0+owNyC3IeUDeUueBWmOuTqAPIDyOuwXtqqb73vxppWsntvxJLXlC/nf6N73w1f4fdpFa
+cYfm8YfAhtcmlzIy1VbQF934EyciV5ZkVPHDZe38YmwslOEqQI7Z7NzQlaRtTin9vgE4ISMpTox
PGa6GFrKgbxkVDtIFO6y1Ppgzalhv9ryt0WclO8t5mKGeLPFZbbn/8vuLPviHddF/j4hoVX0ex33
ANcdJF8WroSNJVxzvpi8kg46TxP5ARNIiukBAUURT2sZyX4zvbXsn6gVWBY9y4Xmnf2BTmcp9KyA
RCGsJVWW2Ti9KpJlCAqQTCluFGahRu0DTGH8qiDK1s7w71I4aeqiiBLOWiAlw92JqNLvM5Sy1auD
wS423iVU+9ieWb9DrOEqadAkpfMxwmEy4+QXENxaLNdtpIDG4KHBEwDXhT9qrMPI9pYDhZjVjYbO
o5aHrY24hPmqgDSgyZcocJiOsvXjQIsaPOWD5dOGk0XU0I8eA0SK/RDse9Dsggl2icVvhqYggPsY
KEKlaKLcQmmuHul8dNnctTUDBMbdLSA8exxdmUmTQIM3l2x9QqiWNe4rZJ6T6mcwYUzUOTp/X0GA
Vsm+Y6jTvQ0LzRYAL7DDhkxGQWW5ZYQZB1NyIL3WyEJHltQ3E+ZrPNFA4qLlfGQMBqgt9WaZpSii
XAUBhcNdHTEmRG6LnNOLImAKMWNBTBFEe5XwDCYwWT2uFDNBl5sClqtYD4RPPcX/G0BBb2MmbY4f
t0wNUr9tiYwaiDiJURAMysdkZydujA1N47bAWBLohaceGKCxJqMZ8SqWMXM4rwG9EyNcwcfVzxK5
tTArNHw30wStD1DNEKW7LNW2Fb9CarAbQ7zEpXUjBfRESlfNFiKIoJNlw3rRlMZVcoDW5BnO8t8t
BE84WpW2HbBNOYN+WBy7pF/vOwUzYkiURZmTGzJAQZHJzkIei6QYJiYxteza4EliatnMIKcVv0Dj
KpR+Tc75WkfbgD7CJzwFr3W94g8Zk7zpohrGqLSmndyCD71DBvGiDn0RN300xDtY2cuqN7FeW/Ev
S9kZ9DdrkQJzhurmZ8uMmTe/zF5aLF1NvuCfXeZ/iPqntZ7jf4//BJjMoRaeJP+rU7ov62VibAQY
0Ct+Ghg5vGQdaQZG8dHXN1CG/zuPUMeYgC5lnT6cWpQYcuT52GTgO+N/kQp2se8Jwzp00l37KdFj
RfNLKN3kGbEvNzCCpcOEYShMb4X9mnZXQ/oNAyCmSGAMi3yyV5Hz54CPSOzKO3Z7M25T9Za3r3F8
G6J3tflHZHjWfFjde6W9zgxsNdaujUSUUvwGCtKWP0p68h5N1chKJUf+PYirIU5KvB2pp5z4e0Kj
DbxRt/BwbOXxEgZXsOMYyFcxemgTtaG6AvQ+PBBWadlVFo9Zfc+Sf6YONTyHnQej9Cbo/MaXKCJd
1iOpeFKeCmGyA2wSC+lpBflBYWPb2/9o2vTcD/MSK1znOglPEMLYuP/XhXtOOV8nEY84Nm7h90TJ
fw2q/RwHcMfSyIb3YfUvcQ9FZqo9bVIRAADAy/JtQC7HxL5hQliQz1x5WMMiUDBWinlEq07OdSTX
xZAA+jgQpXmUwtJERJxSgg3uUw4aFwuhJzusbFM2iUw66KQFX4PDiFFNb/r8vSiEAYaDceC9Uo1V
E7/203vfArSDyZLTzVlYOIueSXf2kts0speZWZjyxDBnSwen9Mx6Uw9/sfnJQLlvWdQu9Z3F9MZG
2ItoBmQ2UkzU5YgOZ1GhOxVuXlJ99AbSV2O9mK2T9DyDLhrUDYBIe/ZSmXk7xUlOCBFXRkCk6nAC
qskPcyzCl7H65sqVzDcS3HjUP7MQCMRdiX9n7SGjiNf7f4YGGV5/8HVq80ve3vryr5ogil9se5fZ
65bxS/Ac+9BLDczEXL2tzy+STTfRHMMlPjVywMwA6mdWIb2XrNBa+SWJXstNmDzs7itHHAOgaMC8
2Q0pSCiqi71l6XxRp8r0K+XVYHHflbeCmiSjBHXEW0k9EGluKU1oV75tltgmUmwCjFamceN1HNor
UZ/oKEDiJI8UGMksv5YlpTYKJtw/4YCa27mWw+egsMfOD05zMcrbjKLNDuF/MAtvc0pOlS0uDgWw
IWG5SBl5S66pyaq6RmhjfhiIw0unJ5cWmaTxTSS9Cyyi493NMuaR0YvdfvEDYQw3g/dC2jr5V40K
rdHeRuc3BkVRshKJ4h8mUusuuerduVm6x/IoxFVYt1DfOdo5Sq78axp5YblP9Qva/FFCgCMBCkdW
qNOlY7jm4UETby22KL1isUfVmCD1TMYdRiBmfPOmlaedLoKLLWhFu8FP0JpaA67JUjovJr+53Y1W
/lz+oyTSwxzV7LhRT9KJ0qv7Q9Rw6k4nIAxA0smeiO5DxUs6Y3mFtKQk01GN7b2aoM3Qzf2YHsOR
2Lnp01SVbQ0SgmAsTwy0WopGzKhCcqJyBPEM/E8mnEABAwamBaC6oYBQTPWtHQg2xXQ7pY08M7lC
zT8DCv8J0YAGEZNuq7vHsXJj1/OlZ812XCxZ+GFFZ3rcsFUmdjGzTZmBky2AvTnlIT63jQ55Kb5Y
AykcUYtidPxQG+WOVB8XxPgmhyqZJZMH/9fv02esqawpIQqVCQPOYqsNyZ2ozv00SHttCRcNx0NK
WVXY/SZdAO1NeZyypVnjuFnyYkb7o+RSM2NMd2I6WqImVwm7xpC8t3r4QrrprSe/esBm1proxNRg
S8annzO+ytQfCSHbQBovXIRlvqbMhm8FA24rc18AzAqSfDunxi6gxDFhTgLIQI9u7QHfS5G9S5pu
pzG1tNTIDwNSXMAORpR8KlEjJUNtEDlah8NS0lk9DbOf2MHDMHHiaflTVUdppRq9hfV5F3YsSIth
eM41m8mQrT8pYrde469UC/VpLjzYqGJwF/AEIDxi38kOdxFzcTiOm8GdBoFUpEFmS2QTdZnyH0fn
tdU4EkXRL9JaUilU6RVnY7ABA25etIjKuRS/frbmoSf09DS0bVXdcM4+PxVJnK5YepT61g5QssRT
aev+fsl1zQOmKllYv9iGc/I6vbPimi2cARnFfuSbPCQoZUpWhqvehME+lw9OXn22Zr+fwaYvjst8
WRgtfK3BpR2e/K8Oot5ElNRd2BJVbHuXlFpXkvHAJTCfG5vCIoDXSAsOVH8NMv2EvfFpsAbYVH99
2j+mNmvGMTL/eih1lLwV2EzTyD/mgg+poz4NSjfjxwPnMZMfVQP6GAVJxIuVCIPjMH6p+j59y5Vx
dRHnBajXmqY642X6zLGNlDnp3eRfsQpkLYBTwm2t79GH1OX1fNN1zGKBWUQwPjaW9ejwvcP1eRzk
cGk98xKxJ+wT6CLVi+jmr7qLLhg+PqubjCdqUdb9xaKSAOnpBfoKdf80co7ZOXRROmv2PfeOmp5b
KPvSfR1UvA/0bwotrFLGe2uqi1Nnzy59IEqBjedl966PxdLbuTNz+rJ/mj37DFfy5NnJaWL518KB
bTuyQs1jzZS/iOdT0My7ss+fofJ4hOHmBJybRsiwxhpf4iS6BYq1addhshfMjAtw7TmtnCzEBjfK
phqbjU3shS93NozpDBFNlqgHjZY3NsLdSJoukcNAxgOiJyBSDyVrUVwGHOwgNi6mJgqUXPqOi4dM
LWDh+q4y/6x06zPfxKE9299FAPipYDLVsTAoLb1PQgphee3AjTTpV9xPhxmVTuKA5Yy9jV3q7dIb
RkBf1PzqMWV12ebyhdzJOplRdbEL612l82pOXr3eOCZs1xVkqylEjG/frVPzyZafCZAwMODkBsS4
nNiHgukEQbH3cv+MiEm+VL6Ds5kBOIHfGI/WbgxVxGG6AGDIyx8Ge9nH3XUwH1TLB3z4CLzpCGwX
HaS1iXS3n1tUhI7F9PDTmc8j+lFCiZBnRzBOW394coP4CU7oI1iVPRGXJmKkfg7QsCKA1jFxkBGW
jLzbKoMyikJi7G9J5iMNIfMvyTDQAPW0qbQS0OwInoucIRM8FA/SYrPn1hb7AjJoxENfKXFJ+GF7
3iVw1SXTqPdBb4nUQMDOAvnmyfAppMSFPXkEWveRkHOnq/iQs2HoOmcvjOo0QRMQC/rVKA6ZTXsm
p/kQxPJU1j8aKW9budg1smPr+3gRsJKb3oMa7ZN7iy5eWD0KfoBkeyItAXq7/aQinBKV+KxRNZfg
/sbMfZsn6z02jY9wzC5hO29AyMlbOaWPbpvusg4FJKlcrseADmN5boXHwm3eaSSdCGbRIUbuRdPf
QwSTV1Fu6Ib4Wf4BkAqAMrJmcAkhWCouszzM6jPgQCrCnaOfSQAuxQPek6+ShMH61A57qznGMcA0
Po4nZ7jOBYf2HoRpnC5VUcCRApogeA7r9yT5jgCpufzQ+TKNj5GPoXCZTtGxpEXwnYvIDw1SV9rX
fFO2z6CiZmL9nO8O+2N1tey/qYrv4uaSJJ/N+MLodbxZxXnO/7ECGSnunWct98ze6Pmq/ib9XW4d
OutgqKOhDyWontpfyeDBnD4G/JusV2Xxr2XcoPSbLd67BswhBR4+EW38gGniOPvBcIXs9Scl8mBY
vt2JyB3nN6u/dYX47J8A9FSKH+U8W3xsUaAv1rItsvUauUb+NCfArK5N948q24mvpHXjLqO4wl0o
zV8kCKxL+zbbzMvIAuVgihdxyCgrqzf+8H18gkTHbYYm6egY97J49iT+ywdNYl5xSWustZhuGrql
0g+wOf3hldjMzQGG/COBcisbSnja8uTyAzU2ZS8UPH1zoUUaxVkYJxgb7fzVtfdN/08Ox5DCr+WI
YPBnsMIe7rPgOE6PoDNqhFxsItMHjRUWT6r4GzteqvlFZO+gpmekhPFJ6odSP1p+iDU2vrPVb6zU
McPNRP0bgOAJHJfN6sJyXZFhyHqe9B5k6TVM1DF6hvSyvL18vEtxiEL0pKAjU7RYVQ79/kR9Z2Jc
db5dxb773WoOfGeDf9819xXgaQma5C0sfrT6nCET98O7ySxPF0SO3Rzj1HTsBi5IopNfegtYmnp8
kMM+97cGOfRkZneHyH4O1SMFfYaF25XAHr5l+WHR9oGzcNqvFMKwdQnqR2feYNusIpJNOMGvZcXI
W/+66s/urlX+TKZTVL4ysLeCn0y8aKpo1os8A4rJqwyeM4OlkvjM3YeQtrkJwPlNX6XzMOozs+HM
hdmygkHauJgyX3lo5gT3xtXqHloB5R5T78K+ex4mJO7HYP6I3FOu7hFeFZqpKrk5Z4+xrXqnewmt
zwRLc8MTNzJgLzIEOmcf9BVzLsY8Z6f7nNjN52O6UZgKNEgi1iZ31piunPx36beXc4JvHsgmQ4rp
4pcPE2c9VPe4B4//lbdfMaSY5XJ7NDj+gjcfFTHJQahl4k2fP2TjNvJ+xvHdF7+J+PPkS8fHa2Tk
LhT5NdizKzI3Y1rkr34A3FWtvQaRV/UugpMBbcZbx+iwcbwbiyIaK2N0UQ7olr0Ozr0+dM1jNt/L
9klbj8p79JrXPLvI9j1BkOW79p3EemL51za9AHw33HOQ7viHjIPRwplR/AUh2AF1U1BHYujDFqN0
GE6Afx4i77fOjmS0m0hIzUtqXCZxBfJMi8C2esQZ98pbb2I4gX9g8ZaI6q0WVyd8aLBZW9kW09bU
ogt68AaER29R+OfbLwxQPIyDHTlGxZdg2uRgqHSYuZnsKJkqwc39bdvLGGI/KN9yBqVcAsp/mfzH
Kvlo5wcbbo31ntUfywOGx9RcvG8W8FTrj4nigMFi8q4pw+6wuOuyl9A+OuKhrrdz/8imbcRkLl5i
TAMqePbLY55e/Alhz7rp3okCAQ+OMO7eYtHpiHtJ0W4drODM4iNgXtvhMhgf+wVcgIlSd4i/x7kC
hwKtJwtKb50aoUeMs/tGov0tVKiUETJcphlb3RTcIhqCUMRoLok2WnKXaVMJnW7lc254r0URfRlp
/T1l6aaj2LGm9ldSaa79/pbi/rurBDMMxXKxJfd3JkCOJb15GT3K47Fr3/p8QHcfmhBHQjDjSqo1
ISLkaOeEXvkeWdpVIjc5IZ21zh8sUYGisgC1WyEiWIDavCO1kbJAqJI15HsHte6CXjOG37SuEBHB
65Z25G5Kp0WQHmCjYMvyB+WDbViULagDcuNxIHlo80d7b0lGPp1TMsZ18GAkTkIrl7jGmocv33m6
PFDoB/cZE2T06jujqy+e3a2TwV7/v/AkbgMVYFOz+oy2c44AV+ooYsLh8UGb4ePhZoUsPnfbpjeP
GTEqjHa9i6kq1lEV0Jl5oreqxp121fQIx9UxIfa7CQNjPaHOzwz062jHeTHcddBFYktE83osY73V
HQeiiGmgqtn/zS0ttilUs1KwxE2Mg5qsGBxLu+7iHAqE6WGZdKKJZ/h57O373IwIaMxa5tWGcXIo
oliW5lSDdOnkZXIxsMmQ9GHkq9XnIPJ3qlDklLQkWSqGun1dL2Sf8F+HxVtP02dp4GdpFjauWxQj
1UZ5r1K0kmXIEbK831D6D4pwboRL3BdDTdK4/yMZlpsFADkXtFwNAJfXPT4MCdAlo+W7HdhfryQt
26ghL8tx4n6AXkGiiXE3WZhg2Nrfx7Uz7XXj/DVKFUQ+/Th5tlA6KmPV9WZ0mIk+32ZDheq7YcRO
Yhvg2rgRWyadhfnmWGA7Z3QInSvuI6t8roemerb4gLNWBheLu2twq28Xtg1RPu09W5L22Jdc8Q5N
Z1+msA0M0L0oWVeRxhVRe9m1QBXUNrcZQ1Bku9aObEROTcteR+hLV1Nb1jtijTZTIQn1GpIty0iF
4GSZ+i33OhnRzOFlYW5bz/qrBBOGTtb4ERkL8JVViy94wqgseuPFNfwzGJYCwyK5a4VfPKq8rknI
7HdB9a5nRJVSgRyNc6c4dORxTb0yHmKYAoEphmMSU/pEOIAh+59aG69YJhOE5BFXbdbdW830kC7a
B7MP0JtWzc4x6OD9ipT3nJE33hd2MxDpiYKqI7EJ2gQezogpe4x5Yh2mO2WNZsJugNzxG1MfRN5p
ylVy7rr5n2qzYjureGcajr3WAArxxdvZwS98bxd1BFPlKiTdBS3n3VTyS7x2pCaabVDLwOCciZpd
5PllHxMduakCE1+0DG9jjg8KmJFEVZOYT307I6Wfn0emdrusYpnsdsY/Jw3OFF7B/VgOQFg07pE8
NlhjaIsJH5izQZ4nCYBgLkFrCV9K6ip5lGRiUYOEFzhsCPPb8p5Ptbky4hQ6f7p4qz3niXwZvAFp
9tDnHruMBBtB1D9bRbLOHFZMrpeIbdxgQk+RkgsH00oVOBhmTWJdStonHdxV46DXgwUPAz3uuvEZ
dw3O3K3s0UNsLMrPxh6yu6IkVMIxGtwzqPwh54crElsQG/VkcRSMwhQRuchNGfCa7JzzzNgnNW2S
2/tQXNgapQmKeq9rwKrVwVYwrkMqzdvgZAXrBDbKXeWxI4v6cdUSxkEMYrxpehcXhX8eOyTyrZrA
5COtAqTdH/qpQEebzLc4IqPLAJO+ZbLykuTeK5+0HSXbH5NngKuzw3i0H96A79tYEMozwKubm7Ss
j1VHJWD9BBBm3BJfBhk8B7RVT2nAe5wkU8sDFB0yYQxMicK/WmDgaie2kiMSBNBT3cqh8zU7/ZTl
WIiTfIAe5z/5OUw3I8CCxdyCwx2BYkam9Kar5Vuio1NgG/fM3QzJKe2X1a0fnCtIoecOE12bButB
WAJwfk2uKC+u14HPa03/O4Ptu3O65FjaLL4MZhOohcJzm3OLWOISi/44sfoEbPGacGavPExAoWdv
Ss1GQE3hSQwRw6QJbQsh8rxkDfZGVmmZTq9Q/Ekj8eZvZZufpFR85tb3wBgpmTyi6yE7kDLcbEQz
/i3P6dBPNf9SQ2FWD60X24fYhijQEeJSkUW3UtK9yJBbXWY94dEZfHgPuG0DCRLHB+sIjpM720Ec
3Ca2uWvm4m2BzkNYRuttmuMmNYjmCHux9uNlPYXebI6YjLszm1IkGi8utGl/dCl3XfETw31G4AMl
fWHnJblzy+Ymu2ikmKPzOMzZ0U+n76jsBHEtzPf6YNmmZj65C3nobqGmcvRiFkonSRLRkeqdSo6P
ImdVwCX9ahN1VjlLJhVP/Lbxa/x19IpV/Zv3zGnDqPK2Q3vPBhcVd6vYyCN99OrgaRIy3yNkl9yQ
ZFvmm6mVmsOQtXef1fD7iotXm2whSS71Y5hSideeY1S9sLketOMCnjf1NdCwkSJoX8htu5PPCkbb
WEEWDifo52Bg+9jeeqwnLNqZdT4gYDprOi4pZ/pcni+bS2agLPSbfdDTuZNEZ6+LHLzpjNx1Sv5o
yLg774OZ7Wdg82oawn6JpRmdrGGj8bULiStJajLFKgdvGktJSJItfrn64oy8jkJr+84dgzdjtla9
zWHaRQQBdh4i67LE8+dO3FMTHmrJcxzYzj9lzk+l4Qh6Y32aRHmryf9Ixh7NSIQb13hSfhdugc3z
krHVndiDq05+h5a/LcHPHqrEzNCDXvsgO7oaK9MQ5YqHhzsB1S7vTtDADUPvYuQeZSnmrTDBnwrx
hrW/wjhANB36KZ6uwnjJC+AFTtv81O0C2embSz55w9qibEwMD5kRVLOSrK80d3eZagaGN9BnRwz7
mbzFUoA6wg6DXPbqzwluXcYMAXPWdesn1zhX5GzF1a1FN75u/0eLNLiJrbVZ5t8TNq5wSECnR2xh
BmX9doZ/Nf10J0pqTiEpDhxvl3DuAnSJPtsueXZMPpa+j767c9dadAnmqZfAGNSqlq9+AhyUnJff
SdbhYdJg5FiPL3zmAF9UymjUZQvCi2QkZy/1lxQ8QPOjJByAPUjiungw+oxgVl/45LDYp6JvP3vd
PWbJK7Pd3yjs97HRH0h/27uoapT5YtUYZkY9sDx2a3zH3a+b/PmpzeCrY6VU4tFOl6mBTypoJ7Nb
7nmvSCj4ZPBeJDZOx6wseVQT/OIp8FmRk5/VA9vq8fCAZTCPncGyNjVt2N7TFlMCgGZWRX00HUPK
37ajIa8F74atmofRRa2ShPrVJQ6eCAJGNxjr9poiD6LMYOE7YR3ADvLQLynEGTSVqYJSKA2babL/
LZf/rRhoAuaU1n5w1uXkubhosMQqFGbrPEvPbsDkMslNm/+ojVXuiofZ6dHsmIT8OSkqo4qLPElo
8ln3knpDrq4z/YKdwiIR2jHhNnScyEgCp25IcQmtHdU+eCXbJnneZzdqQ9iqW5wcJjmKwsFSr6Y3
x6mfs2rHtb8xm+FXZnC1w0c9A2LpPXSYuu/2onDv3Zmk8DrV6/9/Rbn8NnOZXIJkepNDSdekay5v
G+98juRgDMDtgxhna2Pehtn/DAX3bM1U/I457ewXXBU1xtxpaA/IX/jAuv1DBrjYIr1GVegckgAb
tWGIl7bARmNPBfXXpTPQ3oVt164ss3qNKkq7uBIklmbVtW7BBFm4c6qO8EHPSEjnETigjBR6hiT2
M88xlZU6uXq0rehwvvKJdjv68105bBsb4GFEN9mS7bQYsGDVFN7Rk/UIJapQW3LAD63RjUenirCu
96i6G49Zpo8MIx5OELqxGFTD1Zz5KMzaAwc7D0jTHSAkHu69cuqB7przluZzpqkYvgPG82GEaqnm
KIgM5H4whwucX134HHi9YoKabFuVJ2jZUzbTcY8IFqCG9F51ar75I46bgoymVubnYQm2CbLuveWM
4o+N5qUTvJHO9I5omgqHvSgAgMtgmt9OuCjYW++UmtFrEjEbHMMa4XSJmR/SDzvewdjadJ93U48Y
JwhfnNR4NwIc4nHoIIiz2BLXjvx2Q6opRBhIkTRgzTGAfcKQYtVmYbJTGDAN7d6H0B8ZQKCubJTv
303p4sgRxd5sZ9hp1ZWU5ZVpz59lSzNKZg0zHe+oim6nxgFoYdpZ6w5KNAp1lKYK5Q36xgISQGpg
i4P+fbVKYjjZRWjuopu1INKIF0OgLEhOCOSTaSS8lamPPT6MtgkkYNRe0t/05XRftV1xzKuaQ5iz
YmxPICrhK4gYP/YU5ff4UAiAbQ4OH+IpYQLRpOBZSafqMFG40b6fs5/RpiIOPewHU3GMs+G3ILZy
5deCNOn0nFbZiyUae53ab2it/um4uurX/ExVstBqYO9PEbImSeIUw8rtIJFW2z4BgnR4z4ix/tIx
CvH3N6+6ZnCbOWvRSmDTSbowoLkFmCnDt/sq3OJONHI7Je5rhX5rTowf2SCfdrtyVwiUFrPJjV8R
OZDHnNDV8M8qmbYS/g42ojGGfas9Yko6BFnmRGXhkLyuDDIvcqrpHj4to26D9Zrt15tQPHoFNNjB
ck5OO+rVMWmiK+06+NMwju5D29nKKhFwg7ERhDZbkXiLURBiFulhTDLK+tI7Fk6awVUb+GsTLw/p
MHb+5ndMyxVkCaMmyLJTIWKXfg2B9WZ6ZbcNlqDEBofhnFFz2N1rZ0cnLnkzRKrQS5aNTuNohLSg
ibJpEaq5jGa6QhHrAFd4NNt93CNz8yHXN3kg9lYWwbHSJD4FYIYXcRxeUow9+tB6CFwNKCaarmUo
Y5w6rn6ejfZcIeszbEIPqNwYbuU/ieqZ+danvgt/B21+5WQtWdrDEgD/JMnmq6WsK/BYWoYiwlJk
oflym8e6B3XmxRjjMxxV7Qhb0HBnomPF/NRlVNVElLKMivy9zeeEUtk4GARlmyMs4ZR6rqjjry6M
3unm+DPEmg6De1Sb5aF2UMcYFgHJUcrdNyw0l3IbWqScTCFfa0DRxgKCDz0jP0ONL5muHxNjvixC
vDYc+R5oBpIujQ6xca4rMvOKwj0mYXdtfJ73WnX5iaTsValstthSIpgZR/OuqJDdZmlMpeEDiXQL
RA21NfLHJGOqTuWem/HdJ+tOG87TvMS7KhG94DDEOsC1XtuNx5FQ4GETpCJIoVsqex4sylqSyTIE
Hy8ij2I0/dElXrQGWI3SyRpWcvlKPt62pCfNL1DG4Ze0MphIue43g/9ca84IXTuEOJjvMuQKcu1P
UolwPdf3Tpjc52P3xRGDYy3FlMHsYI8bco+g7jsI+lMZynAl2/7CexF1xrtPELiLcZglKSRG7JOA
bvJlcEgJHyYjXVKYocxoz2ElttMSq5FXr1NfPOkWg0ls2lhXrVsQmbReim9Gp9W2rserJMyIuTan
y8SHpSrbDwyf9ZoMzG+Ul9dGw+6dCiwOsSDabBZUOYlisp0NcmP0VbjWv1VZXmxDHVxpIN4piX2B
1vek0Nos7oB2ZQYO6jkyMYZM0m0OzbsTi/moBTbhYgDJANYVKoQZM4YenrTM9m5VYyysqci7fPHE
jliyCXVwUVyvDTv48h0GRP4YPhv2forFFSXFH8EXajMN8OplS06ggw47ItvkzmVwYoS0uIE/Qmeq
Xjs8+9d5/JYqZGdnMhpOl+CQkc1sr6Nb4sQYm6p8ZsDMqFtbI/nNxIkBPUmZyvThhbsK7EUuoXOY
yLfqSkyrovP/RZOmEoth3mam2oYbm6RgxIOUEhUxKvYEDHUAhcVEmNSNBLqAk3z3tufcCW19DX3S
ICdbjIKM3mvPfbPC8Imp1gOhwfd57HBfc8YwZF5rMEqjzbXkdvVf04sV0+eP1s0JiOCEt9h4Zw2s
rqWHRK2N0uOTJoRht3McCsL6MODEd57qD1OFTKhtWY9YHmcwFeoyQ1wBeIA0qcBOBih+VqYRQB4k
CYrgNrwFdDNZlpwjwxmOTbawb/rV7E5fRlLcXOZEynEPSiEXnPG+9qjRGZpabyLuvlJTvnlxtIIf
OKJ54gFUNVCfGE01+Q798hILwBnwoz9NYnPxFo8n5EZrZqqfGTKHFsGTxuIonJTY2dqnlKZymbuw
WAeKY9isvJfBmM8uIQI00CCpveWus3cUcj1Mk9jZFmhyWpc4hIbYAVD4x0AnH4LGHymrRcDUwHbK
94TaKMLC+hyJax6kOSln8e8o0lfZen8q4Bmka28LDP1F+dp1Cqs51bfoAc90Gi5EnflkaSx/Ic0E
fkWx7ETx/rHdhzRqeRg4XLGzqizf+JV9xQ+LJwFdWDHDPMC7lQiCnOLBPia809vRAycZYVFUycIq
JFlxijG/aRee5qKRIc3tb5xxmiF+8GfY7GaArK3yzXJLrukyeFZiI8y/Me/evCB/LkiWF714AkWc
PNoDsSeGhO9aTiBR02Z+tqOAeU+4TN/hz0bHeeKKAizrr+s8eHfG/D1IEJJOASPABbSXhymUzKi5
1QQ6ZRL4B25njl/Db/FVUGEmCZKPeUw+Ab7bQfcxz1mDzp99DMmwC4UMVI1N2PO556EkY+Q9Wd43
XwVkukBGtI95W+hXm/2MW0IF73WJiLUi+admjrRxmnRa+xX7k8Kh5qlcmO5NVzbLN/g1Td57S6gH
rq+QzQ9OC2Kum10qQWrb88yGOP3n1gwFpZKXvqzQWBihWEfWvu8gd+Z+GT7WrWrvqMLFvrTRa6UJ
bvoCWTL6SYTX5JLF+56AMd5KPp+BXduHtmBEOaGwhr3JftKbFKBLBws98lc4SCQST5SqRnFnpjCq
snGykbYeewS/DC3RLidYFRmc8tI2616BCi974d8FlW7YmKXc6PG2Ltku+70PwU6wE7Zz/nfbgVJB
GslowvSoichFG29aWwySY5R10KOmnwrBZ1FOX2LJ5hoM0H6z98Kz8tNPnomSNxPrjDVpTnjgPqmm
aylwX3YjCjU/gzlXOJIJSMUEcl8rfgenLKINGqG5+R2UeXQBrlohyxNLAvVOgNYYhZqOEpKSFKne
Brm+BV6ebTKHBUJhECA/8wFtovIfjIJbWfZgqjrmBLwqlRFRwHbh4qW7KCIKmLBhjcobUC6NwP08
s29Y5YT6hq7a+70NkFIBLOzcZ7vNvK0jWY4aQN8z7tCVleGvMx+Hxra2lSKCx6PC9JrmDRE/QTT6
aqQ4Gep5zwj5XyY9cGH4zeRYwYOzWIlaxU8QDEfbLQyKSjbi/dw9trQIQ0rrqI2RXD8JAiqDqQIp
AzNIvCZkrl4lRoeBUotls9yTzP3kdN57HTIDswzAdsHkkQFs1cemHw+dBwoYvmuxHv/yMJYrRP0B
BZ2FaYsVo/FqVLN+aMnExio67lrb2DOYuxiTblcNM0Rs9+QDElm2cgyg3Tamc55EayPk8Cx9G0pX
gB5YTtbWjmd9tHOkkyWrra1aRBtFh1tkdphbuEnDTk+RZA5yWCL8WgCYdtbCa8IE1fYkjTZ+Sb6l
V5tMuEdj3bA+vrc0o50SVUJdH9uJxMxs7Jf2lqczR/cRJwP1g5sTVj1AwvCJmsrrkikE1CzbYoky
ysfMtDHJO2SAh5F5zQse04oiMpOqxyKbPjVl4Dx5erxzQ/JHvRSlNLNQwnIkil+Cu0gkpZthv1fA
S/Kkt6nytFjbTZBuhgzPwgDIxbBFf3FxnE/xZZhcsXcFKYsuQ0ZmSZ65t4gpptb1UW1q13hKrGqv
oKANWNWP0VS8WTrvD5lXnrwA8IxtuCT1WDZRFaO5IUCDsJGJtVZYG59M8v7aHGqh8qovI/LBSNXB
qwI6w0SAFzttyMLVfBTicYJZKiSk9vinc8C7RKb33UuT8Gt0ndWAkQaJwSQDgPVdPG3cZN4PNMKE
NYlhVWBAiH0TBTW8UXsx+mRgbhF9Y/ngqF4jaTYIyMsccaMj/6iSeQTTiT59rtny5APRsp/tyD0h
bg4iOOK2mLHRIKpxvqUu0LrI/RyT0zhxTdrRcIbjy3ogPHetA8PVN3GQ9SFgq5695nxzp1oSC1W/
EcDsrVDlPZdO9jQYZMmYkfXRetUTuVVMKXjBuLKZx7KjDZg4QB4CFuyny5I7WF6eufqK3ek5apGu
a6d4nkbnxZ3mnvEXLJrBs147NztQwLO37nFU1iiL+bJJ8EBnDmEf3QgBKbi65qe681+a/t0g09Lz
5hPJJOKO0R1MCwBnnWK6q+Xc73OWrZFLhGfjYT+pIEYKazoyaQrZ0pMbzHSRbpQsns4jSSRkKrYY
6kYBhGIekQxXu36GpyfuNNs2O+i5MYncJiu3G6ddCSAtQb5N7jNvCECYBoNENhxaHsoZJKOV/4tY
HgXZb+g3h6JLHmuO4vYv9bm/Zceso2c31RhH0XeawVsGV6op1ynL8h1VW0uZhGKjNDZm6j7Fcf4R
5OE7W0C4Hz27XR+tU7ANaeh7NbMvY0qGPCzkS3gPARF6pX/xDcH5iaXOFhsPnWZDnToWp7l8HSu8
kCbM6aZ8bQfPQaUMR9UnmsQmOjpQxJawJtd2+ZHh3SmpgVw9oFccHxKY+zlyJQvlUcgcJgXQWgj+
rsARJ/Wdm3828SXregZ0mFkxwHTU7OS0rmMsP2TqMbf9trS9J7I+4gFHBjR3EKHjyFqJ5WCqFbNL
FED8/nM5rRm23Jmg+JdZoA35vKWpG2hNGzrrMHZWmFjtTcyoOPd9UAMshKt4XxBrC5OXUbnX0VYy
tmIHxe4bJipKQmeAFEld6HyRELPqWQWaNNCYndZ1aa0ctC55unJrtkTVHH1rlzFw4e/Gee7upoxR
HjkN/Yqa5jIk2L5SEsupAGFNRoTIIlbIjNolv8kFQGYsnvtd4/tc2t6+Nm4VJtm2l1g84m1FKFkG
2C7taNCr9HFJZPcRyo4mzZPKjh0+Oc62Ew2L5j0OH0LkB33xacqry3Q0WzJTVU4wUcw9h07axDFi
/YaFCe9Y1e9KdzblS+lvPbvELgrPM+gt+usAlYwfppslV3UJ9/Nw/ZqAWyYDkS484IQBJtCAnM4+
6ydcM8WJ2TPO6vqk3A8EaLmrPFJh0UaGHG0JQSR2ix/eT4mmxs27HNn4HIA+IJOc2ptV6X8i4FhM
XXkW2r6ViQ8136IzAm5SCWGuIpvRalbF7LqN7LVz7K1nFGtd6Bdt0sPYE1hAJ1iU8ztXgJrERliT
j+uvq6R0XwVhaKJpo39OiUnU60AisMw1ntsc2c6Y9fNpdlEK957XoVpy9DEnQxTcCzwe0r5pIX2u
4d42PsOk6692D2imHehxxncuG7ObXr05CZ/+/wvK8Om+p5ILpPGaZWP0aMoBGw3S/nOowFn2+Xhi
S1LfzxY0JlkExakc2HVNqk8vbI/9u1aG5k4ZjUvsABSOWeJeVsmbUzXDs6GVve7tSR7CvifJc3Qf
Y7dSqJGqioAH3gWGMdmxqtD+8KAccf9MH74UirfWHo4y7MrX5ecJqxhsxLhesPiFo/QnmGbzxLa/
P0hiPu1ElTenjZ6N1naeSp1jceNX///Tc+p5JJ3UahP3HdsvXdU0nkm0z10E5S3jg9cFldIWOfmQ
diePockTYntzevOckrylWj46jTFt2XeX79FcPNuWVBe2XfXrAM/z/59mYsOcv8L1U7SyXtkiUv/+
n+snY1DshxKD7igp0NsRgTymcB++6lKPTYW7oa+GZ9UbYluhbnopS/jirS01n/xNNEbOjxgrhrVK
q+fYR2RSjEzYdBuHZ6kBqg+d3dyZ/tCc9IzcpyEs7jUeUnelcGK8SI3iwGutj6F1kkfGbYQUOJP3
K5jR6Yvpu+aTShv/nLTNxRUg0vjK700M7NoMlD5p/FrNf6Sd2W7cSLqtX6Xg68PeZHAKHuzqC0k5
j1KmJt8QtmRznmc+/flIVZddrkZjbxzAIJIMZkpWZpIR/7/Wt+KOhZpXDi9BPr7lpl+cqf61D0Uy
nBzuuIZNe3r0VhVcEMhdg74fFQlrTGseYvKv7qRivuQFgt8kxRo35mW0kjp6HR31AgshpdpBl7kJ
QFCsB0TlF4WsRBsema/l2aYSdc9nB+5RFtX5KrS8y9TgWNuG7xwGv3m19braFVhb4TH1WyBtvukx
Ugvl2HAljyguHoYorom37LdDFQtUUQEOoUT5HI8dexb3DNhgqGe8+FQ68OXKhiiWBnjCKUoAlVfM
f0lWAPg9bxIbidAYJXLF2vdgqXzkVVd0Oytsx6U3StD4fILOvSHePGBtX3okf0ACjaMeElxIFZUm
ne3qxwCPVc+3lXpU1S4sN4/5nAhjn+U5MhBLXUqVoMK4LF57l8wA0UNFH2GADtyr/Awwbxn0hAGo
An5JNy4BYcAz1rqvlrYyUmaHN2NgL0da3AvVsOpV1/J29rYDPi1c+UOHGSqovxhBw9dfRsPOt2Ag
w0cJb0eobuqNlZfVRofzZk/Ndp8S1uhlR0dDp85UGxiOAiWgpFe+1IwpsVswVaVmtM4dH5FQ0wY2
SjZ0rp2qIZAZRblgXv5Qd6l36C2w2DJmCpyUw5a7hrW1IwBsvl0Pr6j88MvlAeTvSjggxsYvai3K
a5pjQqpqgL+WjCk5quK2o1a9Hwbu41lXFzsdbqRM3JFpocpSRSgIxDKwFdzPNkUvWHAN2s6Gs4Y3
6uTwuJUCgZ0VwVsiuanObLkFIpE+UxxjFhDVrw0YegS61KOBeiql/zA0sJ+qxs4WPn1LWsJqfRuq
GuRyZL55n2gXoSMc9Pg8vKkiPcVmeKcMyKUNU+kOIbQV2rCItatB6SlnFYhoWOQsedlwWxhLPbes
Pct7TLiKsBcFb8cmNoJNLbvqReiwN1RMFiZXCBhCZnyQE6DGmqztsAtSm/W019bMT8ygWFNUQWai
q+HKGkK5LnqDbm2rlvlx8MEnaUDOwH2UdHbnDW4KiFBjivLuM/0ahP30pk9YoLilxgOEsTpGsjVt
qpqOujKiLEf5Irf6ANCaEL9DFiPpDJp2R8+MdWQelgQ7turBUIP7Ju+MdWg30QHWZ33jF2W2nHcN
JYoON6MBEUrnS3IzApycdJoULGqqg6ktiC1UqisWwuIsTWx/mozxj/FpPduGdiaqG/+SXZe7etqo
RQwJShXroEjMrZSau0GCEr5DCsDKVcbDg0BzsOoq/b1WzbeoTIqd41g1RhJHJWUnjZiTVBufmewd
MKL6Ssh7txJ5XdPkg9JtZJZ3sFAq3FSWop0cocObiglDaZxwOCa9AHMhl1Vvym+pi2g0EoOyKB0o
qF7tklw16uNSPKFmCiiCvwmWkZ1SWTtLJNmxa1jPOr3OXLvDxQVww9zXsDGDksVOo6GTi/qU+pRT
EUJsqY9ON0kDLSjSGQvtbWkFzSLwM8w7CnLEVEEMqADna0pnl5me8ZST59SmfAJTd4AOE+LTGF2q
W74AXtV0OGOzElmTV6n3jTtpRgi7VZVlZiVUmMxQQxtHOpSvRbsaJ9QuKpxlk7rddFm7SVXbomNt
RDtPaaOd2sa8bsKyRyD3eepNYnbGRMvWfJy+1rBgjr2gumpVCYj9iBufNDLC551mE2WyuTi5lp9d
S7IQ9JnHR96WRYC/s2IaTdnKyyv1mLMsuyR5ylMJr0K1ONzIzha7Wrj9TiokydUQveYNLQRSVajW
Ssrxe49abA4kYwuNE8A1KV/ai+hr975utJ1phO1lgh41vt6g8NLddR3uGi6yh5xaCf3BNr3IgjST
NOjOXHB3I+bJg2YUArcdlRxyuWLHsnajq4CTmjb8f9Cp+OlwR7y0zk0oZCnHRUbcBTrNt6xQ9X0y
beogfBzwJa0a1Xcb+NIcm0fDLgHYFbr3rPLSyeF6peAGtB8awHHezMfnR7UYPw8Ns+9fjs+7ujqF
EImGgG2ndGn8FkVI0iNT+yQa5LGCQIu7NVxnQlv0bdfCGuYKkKUsaEjeFVhQBAoKl6+PlPl5tDws
/aPrH/tUQY4+Rlq8kPGUoFCp/lGDO3icH/EHcHZaVYH/4eIRMgXblbqjbukLm9TTA1R9Jf2oZWso
UOz89qiolMzMavr2zHCnaUNbeVxKD49E0KbNIaYeW3hMe8qmhKCahs5pjBrnlJoopkPH5hopiquB
i23ttc+lpXVbpYy6LXVzFeRTbL62qmQW2DguTI/QPtix+2Jp/J27XK3BTfj3qMaYCk/v4Pyonnbn
R6WglEO3BlQh/898skNmjbdRRT6CqmYTRxG+4RG/XoD+wjOjgtep1dO8ARmKx7YydoOqbnTPzdcY
R00g/169hTSYx6a+L6dNWJTlShW0tkwz/e6ERr+pzDwEmSO+G2Fe735sclyuaxlqpDiXslUnxilS
O+gDBJ9wWWMZQxu5qZw3R63IseCGgk30ex944smmQMZNYOovOqTVOphd/Rz/hl/JBkmOg0dIK5TH
YMR2GfiAjpOuvEwKm4aFbK+4za4dVPMwb2ivBAtjLKCqjF7yFV6xRVhCQxdbQDhMCdLlvnSHqmTA
TDZQ7UAmkY1W/T1mzVVWGIIs6aZLG9XEFhWM3NO83cqE9a8os1NetscQMwHfaa6mUY/vaegGijTm
CZUxPDYFdYUR++5lQMV5K2qqA3rMfFxVzHj6+shr5KS0gkhBhNzxpaC++uBZoIgSowJJ1HBLA7ah
ZISEjLhaj9RLCPVSTYiniv4ytoPclXHsoIBnpYbDEvyZa5G6Znv5c6jqOd8b5jklBMMECcKStv22
lvDteyzhCousOy2F9muD8LojIoiloi61jXpUnYy8XiNSr12EwqOl0OQOnwvUMLf4OoKjBSJjF5Tq
A098Dls5bMQASd+lkYMiZRHbCeSnirJUCal14cLMXKTVnt4ood0+RY8cZmUSWIAUbRXHha89UCm5
03L7PXQK1jSto5/7iNwmN6piQjc8kzA+nWqLrzv3YUbUQ9KXLKtU/UDtkwyg6UMB2SelA+phIm15
y1xNvBkhBaWOHm7Y9u5a7wtxSGN5CYNL8M0dDWXhpHW/BNMUPKn8Got0VEnnJi9tkdehw5XDRMfk
bjPzXXXklJo3md5S/+pF4qU1U7rbsbhmEvqUTzTqtp9igy2RbesGc1Ei1JMdsGozUnJEmNX5qzBi
yZCMGHAHWmoCCcuirQqAHpKMyNAxyoN0EGRXgVQhZzUshpP2qgpc9GpJXiIAyRQLGOUQ37C0o5vE
4lgIRHmj6y7D6ZIkKNo5KMIRtWIMwkMEe0mkn2Nf93GKOfKutZr+gBYlY06KnnT017gD1EXnK/mm
BwGkBPoUmFAPL7GiLhWl0C6e2050qIyFCo7kI8LCe5CYyTrTGsgwjRdcu9ZGiVEE686VlLvbuF52
mh086tqrarXikpZZ+AgGeFdAHb7Ja1KuEXQOV38wkKJ73fdRh9qPak1s6cQhsXHA9/POM8tr3Gbl
NP5wp8ewzRwno3YR+Pp1ZDUNsIm2UN6p4pr4qETTglK1mdFfV753+cHwRXWqYwXvXDxdTJidrYJA
DR9kl1G49NUYmwiUGBTu/dYPmn6FDCukGuB4T8KF/QDk2VtWnX3qaW88QLt4dTWlfRPqtKhlvW5O
5YLRFc9O1VAOZR64qJXYXLZocMDGE5Pq5EqGa78l3aXtvxEg2n7cW+dbaK5gp+s6vLextLJTlUYV
CQmusph3kyHOT8mzBhJw4RGNx8xPo2qpnMmWSEE5mN5LStqQHF28oI21qoyk2uQSGzfeKwIKmIGw
wIBhKDwZHtVpgyZkWGolSz0sjEB3DegcJd3HhzBRzIfMvpfI3Kh99zgyjIJOiSjE2klIKIQQiQgF
NSSCsiq7V8vxKe6U7sp165vagwFpTd9bp6ruXWzlZiRsmm++kX5z8kdbx9fVGbW+jXqFid806ewn
DqVzMyrwuyBKK2c381BJ9rgnbV97TjKXjm5an+0CdlSWqspayVCmlLqKHjhBw6nVubZq3eE+HBp7
L+WL7yFdFgPZP3YVkXFq9USosCCmLkiOjz58LcLuCzpE+zK2ydKB9brUbMNdxpUfPXNJ35FlaH7t
S8JEbBMwxUC3BB1LgfALaeBzZtkJLmoCir0uHR48pdogHU/vApaQq5KcwatfouTyuq5a4mjm6jxW
WK26nvVZcPNFqsAfDRjMR0q89FoDmxBOP8CRpLXqurZMjHUB0a9QQdEhYM+TkE+VqsNeDLLh1m7U
4QVMUTDo5T4N/QrEHILLIgzRsAQwbYHiCgAmwnlTq9rYyLKvFnYsi4XigSOZgPUHJ8H/kwSfyRpb
OQYwBGxArNFhiwdGeEA4Sy51L/o7M3vKkOzBDSHCoagqCEJS7xa20jprz2LVMQ74tXorKvmeQ1sy
eEAxznh5r7oieUMAmlMmCij1O9lZ5TOwceRkKyytBzVHroA+s1r7ii8OfQJ13/J844RmRNyZpoFQ
pQ4fWfoqwOKM4qBkfNtFaRJ4VGX+vnPCtzShod/n4HCp/IIRqliQ2jK+8AfOjrZRFYtPv/3XP//7
v976/+t9y84sEnEhVP/8b/bf+NuXgefXv+z+85ol/Juf8+c5f33GPw/BW5lV2ff6P561+pYdvyTf
ql9Pmn6bP1+Zn/7Hb3f3pf7yl51FSvFjuG++lcPDt6qJ6/m34P8xnfk/Hfzt2/wq1yH/9vunNxIK
6unVvCBLP/0xtHn//ZMu5r/Tx59pevk/xqbf//dPN+WXMYh/Pf/bl6r+/ZOiG//A5WVpUrdti2hY
w/70W/dtHrL1fzgc0Q3Lsh2qE+an39KMRJTfP5n/EJYhbcdWdVOQ0y0ZqrJmGlJ0/R9850xdFYZA
k+oI8elf//G/vIE/3tDf0iY54wCsq98/aar26bf8442e/meWLqVOD1M3VCYzUtWFwfjblwcqadPp
/8doZNbFoiVPS/byVtdKZa3xiy07TIWvSHpuvcb2v2pqiCe398Qepx3W4oBL0TzgttYDZTF5BX+r
01inyYn5L78VZao/jkxOtoFDWJLJ1fDR6JQEPwGjWmuJj9E06XLidv51sgv54iYPzO+YbvoVJJn2
Xhd1C+ShQ4igeeRzTsfmAXTqQHB7o9hAEITQQpeaxZM1vhMxRF8B1g+LOMve/vRQS7hi3SBrolrt
p6AtTFaJ9PYy0hG0yncXkw+zdsJvbTCS8BXW9yE6Ze9G3thNRf9OwYYf9rHyqiOWRrkYZhdzJOqp
KZThYLBGJTiyUtbUX+OjNToVmRMJs12VpmaUAYHNxF0f9mclkNabGqBadKqPB37IkZYhOlv2PJR1
2YAZrAVkVxsabS/MiCfdjVFx6pMcr223wXSo6zpqSlLPP47NZ8znzqN/njsf7xGarn76qP/xgfr5
A2T9m88Pn0FVE8KSmm4Yv3x+yEqRmAywCUaKqkcH3yVstR8o2Uwbr80LMCITrm7e59L/88gvx348
ryFr5K4CChbkxaPwKYjUST7sMzNriM7MxU2baOUOykfz2Ps52SSNSJmXMtpWKprRPo838yhgxp3n
NYcub7aqJHpAaTz1cZDNXmtyCBvIKx8HnOEDGvePMc+2zkHS6dgwOdPL80vUYMWNoEMNPn5tpmWP
CjClr81A+ERYU6EXdgoyKmfOhTja/1qRNIYEDIgz1Jsl9f4Cvqsi9//5D2/qf/3iGpZQpeHYXCD4
AhsoDP/6xY2tAftWhICVNkSI/bb0D5MJ+mOTxFoJMwjPlIQ3wHfsW9/zbclZCV0TKiRL/Oc6iyWr
J6VtnbOGusEFJw+KXxFd0JS9TdWcfck9P7DKek9dBvqk3SrloomJLnQ6bSWmb3GSTeqOXssWowcp
O7XMfDHiZL60he5f6LNQ0ZOQh/G6MROiwIrihkaLHxo3w2iIRas1xZ3BVAO/Xe0d5PRfQFaR7gpS
KMOyoEeeeihpxm4glmC8dINORXY67vr2y3/+mwphmlzaf74eGrZl645uOcKyJcXH6dL/8/XQA9uU
ofouFsgF3C9tVjRfkWLbtxgjjKMc2nKX2irhblhOnmtaZZ1exO9Jmb0WndU9YrEwgAnQ/IGzXJ1T
ByrlfIauT5ar8S1IIS3nRgMPNh3UrfBFtsyHpH0KVetSYuB576z24sVZ/xSKLKWS3rIMcOv+pIxq
d2swk3oTwMamn4qtDUoYoTfndMiUTSZqwLpdRwu4cE7CA4DYa2K4NGhBoZ/V2vOISeOmytTo65ik
x06mTEEERJWsa/EdUDa8pcGTfydr6L6B8fml00NmjWWJUjtwWM3KmM6OZaQLYVXVqRcYMIFJJXuW
Y8YG0SBVWSdRQVpKd+mnijzJMsGFJymWKw4GrgQE6NXVzYq8CD6a825gBzmBYPJgO353nQ/ZYEQV
aZQPupu115Ll1Y2RFOZuHmwyG3KY3hItOlDZLjJ174L1RnfHsrpxUhcHf+/Bl+eqiNu5OWpJgeNl
OkUNJJfq6RSpDf5Ppwwsi85uQ+B3q3X9TjMXlgyjx1JlUtiNP+1IBWE2HOKiy/VpZN6pYldcIvJu
Ip88VNq/04PS0nlQ6/tIZANxkxQP5yP/23MywAIPjjLgSSoDBHRBbaxzu9GuaUe7JLbR6VuVrV0b
hChbO4BRNY8aruqevIS23XTuvCnSb21pxheI1Tw7678ANCeNbRqfX7psohaZFoSbAmfnaxdi2ScW
5jmyO2UDhMC9mzumlsZK1YUvWRhyPAQJgY8hiuxX1ySp2fS74oh/0b7nivJaTa9T2pSXHPTR28Tz
9Kcoqe/m49ABlGUn9GalopJ89lF8tN4qMyQej95bYTPgAbi+imnV/OA/DJnzyf/56X8/J8LSP/lC
E5IhfvyYv5/391/ll3P+P5/O/1Zqq970gvfcdbBweZ72gJFUrpQMvzXvpHMuW9j8Lha6N6CMLWbq
96HzR/QwqvpxqpFDXJhPTYr4x6le09g/vaoSCrmaT82JfTvPp3rRT6/6736B+dT5F1DcUfz1F+AW
R74Jit9bpYTJJSsUXoFrPsFu0SiN46sZp13Zlv06UEuBr6kzn7qoLxYuLpLVPCpyi2VyYo27edTS
rQeqBNV5HoxbVo5J8FR5YXYAwo42geCtApf5rVYFW5ScyikyjfJqA24nECuDewRg46oUkBV9I0YC
No12JDkdej95c4qqvM6HSnIyTUO5zKdHLUlvvqrW+3lMs6RCvpzAKjq9WOMW9kandQ5FmRdz3FY9
jx0AtWkw1oP0zoijYu1Eew0DxHMbJ9SrBazzeXdIQPWEVi8X827XucTR5Jm2m3dZxy5t29MuAUCm
+9ExDtQ+2+c8DMotbhOLeg0v2XgmVgCyxNbzqOe7bxo98lOXtt0TP9etq+hQmBDcAtgcK0oo1YaQ
IO8+i3A3ukyV3+H0E7ulvwWRhdZEhsFZqFm4xZJBVzOSySN4za9j2lfvHeVuBebcC/MoyJVN3e4d
N6XRGmvE03gAMU0FusEwlO+6Seyoh2fxGk0/16Wmu4xzE7RJGxwnZcnCaaLxYbSN/jann/dM3BTI
pFrT3lQ08UpXYnv3o8c2MdzvdYLILg6Nz8lkCiwJdXr06FzcKcwgzzX63RWte4idDssKAdydah0/
pevxt3mY2iFqgc0utSbYFnkZUyVs1RP87fbOK7mfuj1MMwoW+ntFFoNLcqCHOmjYmWoUf8lHVDKZ
ZnaXssTkTIOoXAktoGeRpuekKasTkCwrHmC+TUfmTTNomLHTIV38GJhPtab1z7IppPdIbYK4kBFo
S1TK+/kQHJbnwRnSI50y/1GYEvQyRd3dvDux9cYk2FgiTK9BYBp70YbvfqEnV2M6ZJS827byMB9x
BrzLqT5KyqyMJVnTLAe9SxZK1oHBNPsSmpuVPbjbIFLrh1ngwfqDpNp2IEZx0nvMA11UoVeAA7Se
jzWx2qEY6ozoMHjyaid2uqv7DDNRVJ8qcEIfG6+I176aWUz6e+hqGLc7uUIdJ7dN9Z43anYs9ZTM
4AK7wrwroiI7zhvUF+aNcEq/2QiBAHo0mSKoeV2cqrIcLuXYb+02GV+YuaZrMksECzO0LY7TvTtY
FgjXHnlD4vyPjW2kHALjg/U2Gp8yDTQt0T7VPVqV4tjBL5r37FIr77t/HcI5Zq4bz4GMM/2uYuGh
mTjmFgu9u7ZGhqtU/X7+QeH00wLIX7cidIlSt0YdzSnS0Ce4kM4mLzqYZkH0salIV1oGrAswxg4T
CpmKzY1axWS1kuP2cY6G3NcJMjjA09OcvBn2Tdo8SHI9pEunQVUeytC0Ti61cayE/fCiJ6MCWjSU
q3m3YxphSg2WQk3Ugcl8a2cPFYxzbsp3NDImuJaMwWpMI7/uzwfpImIptvxj59vwg52Stn+uqoug
U/orVuOW7qZvvPFHuHWEYXwf9OSkUa14rXkj4AON2VyOX/14ehVm6qL1quEa2kkLSmfQ3xS9vkWg
ZXx3xuynp/dqmt33tYJFHD/B1iwrZ52Myb6h37UKvLLZKQrTXpKh8/VAxYys0pDGG564B4fCCJAV
L3zuUevBLA/Kr/7oQ6YNJnA0M+MigJNj1WCiUXS9mThR6zxJX2SqExOHA+YSxjWiLdDJpxaMxcoC
jIAyI3hK1F4s8gYuNr7chVGb/nPbdIRFtOTSOX4y/rvj8/kxKenz+RaEz838Op6h//o6H68vfX54
XsG11OTOy1SktIDtA6sYmIsH2tlpbO1zakPWhH47UoobnSl+tDh5Bp5OTWHSa+SaurNbPVvlVpae
Q0Bed4DQ1cdAcWm1KiWIP4+g9szHaRpPifWUH4EjUmnBpp0/p1RzljRkfP787KI/BP5Aa3dfTLsG
jFO19xxy6vH5NIhFwklU58G0oMaToIEhmjENpflkS2xRpRzyBQtq88n0E6hhKArX8y4eI7BYZT7u
511sG3sP78G91cXRk1Eu56MNnsGzatUP2AHNJ6MF/zO/PuvafUEH/h5B/oTATstdW5fuCStmQJjq
mLxNmmTdSOzXH2eoreeeYshvP87gjtJfOzFcc9OEoBlr4xfgW9wGxt66D3RT27GAYH46DaTkqWLX
r1/6Pq5XqscEjD8Bt15tWM4njB43enTPBfyw0L+fX1KriPGx0qRfzLcEA84xkDSPW9Of94oGcte2
q8SjphUOrOPp/qFMKIoozMZ1E8rkPJ88n1drBugMzvg4NA3+eM0fA6kzDtvyX+f+OB6M7QWBQZTW
6WRbwhDqKd+awbhkuuW9yIybaZGqw1GblK1uqY+rZMzte4+G+C2Rk9Yq6VOpfg80CvWd4cX9vSGJ
TyRp8lKlXG8aO88RarGrNxHpaLim0W0oxmU+5mIH18QlHpP+LoVMtkzdADalnZiv8yOF8tEfj0KA
xA2TkBsqcmRmgGMPXbDX2bQXD0m0r+kg7TUJdejjlHlk3siRrGl7YnFRv9b2MY2QfawV2h5X1ibS
02YzH/oYnI5XqOxXQPK4n2GIQbrOB7OgxbFv+GrTgJgu/z3H8gwlj1E7960a1w/Q0+BMd6VcJ01f
P2Qh8aDtyzw0bzAS8i73kB+A1SjrPiKYhHi3KTcHnWnh68MLto3iLugbvjTT7ohTOJGdCtShoX9C
qCWzDIS8AXo0IqroDWtZidXPasmtaUbi0U1cUqHxzafyhOaXov4wbeZHEqHh2rTLs1/YU4epAg01
mOUmz/1L25eJurJJcGFarehHpzXkKWKi5pvhjPhDjKF0k5d+KPnPKiR+9BHIn2ml3KYC03RItvu8
cP6xeq4UIMaVohzmQ7lfrT8+ICUF4TM6QP1jvfyxNAZjt6AeG+8sW93nBVa9urC5wylQsEehP5tm
hrxWiph6aK4/OzUCIRxC9G6iRl7QCixiEAO4PNMB1bfREq4076uNYS3crqjvGorZ+N+Byc6fftpR
OZEmyuKnLxmoexYJnt0ubRVq1sev2+qCiBmg5qTGo16fxZnzbmQXP+/Oo6BadeqPPjllVredtS5N
BbqQhDX4vn9KX4hz5I77Y/+HKMbkBr2T6spXisy9qXshYKtOkHA/qBaZGbwhew22kpQGSh4YxJdj
6pIHwDodLTeWw8gwfdwckECONi0i8r3ifpFjK9+0Goi3kZTKk0mT4TYheOqLLYO7nG/6uwjVEPx6
V18Lz7RBYmjp1qshZHllVW0T7F3beqCOM0u5AeCuYYTo63hwXd0HrUZbnsmyclsAxthn0x2xFIq8
mjZFDlJmUGSPBT3WugxV3InKIiA5sPcM0mpKkrO1lqn4LKak3DPNygOc3kVzhmdkP+CGP7RxN7wU
cWGuLMjqywAz0oubJ99xN7in3EwmqIKuLYKs7A996vcHb3qUtyWNdB33/DxABbhDaBYMYLyng1jE
+Flags3HTZJ0MbdHjaLm+jE/TJTBXjtUp/OpbzofmjdD7Eb7BMHzPlCze3MYekqRdpHEK6VS7uFx
cJ8rbdDZtTC2emV0J5PSH1MQob5J/zbS6vA9zkibtJNJ82qY6VaRXb/Ek6s8Wm72NJ8xvRZf7idt
gs+VZimvPuKem8yO7fc4SBdJ5Sqfqd0ptyr93mPedcO2QKm0NBXt3CmshiLVJWw4VE2YQmxUZMax
x2Jh3gMnBrQSE9VKtVPzUltUsajWQJINH3wh5XuNeNYLZf42avgfJX/tK7A0a2EEib03ldLaqg1/
TqVThntFjRriH2lXwH86pKUkANUPizvXG3xSrpRoXzD5eKaIehP41DyLEi6Co8fvTuHoz+GA6jrK
2nExn9WP2lsi7ddGK7VFZ7SdjwCmQOv0y75vApHoB77zdFcbAtOnfbNOH6jmmadBy5sN8w4UQNPP
yJwEaMLYFoiQ2PUTc+PEvXcp9di6R/tzwlRoPP/yJD+gxVxlxk9PAhHiXZKIdI8/nxTWuD3Jl17X
xYixwE1NcydQ2GRZo276PqDsPB0KUuoFH6PzPqFi5roPjYOF+GsJWjdmDRHUD/OmCD1aSEEZwBQT
1UMUjvlppBowDyYp4JDea/HjOUOwqkTavar+YZ4/jrgYlkNuuiu8n+1rW/502LZ6XD1/O9ucDieT
rT1k3r/mL2gchYp3wuprbWHQSLCpv5XjPgqV23l0sInlvNH2hdOTKsrybekxBcfQrGxAD1TXUebx
oY7ANPGCxasVaDl5uo22t7vee6QvtIqofbwWOp+f2EsJsAtdeto1dcFp3ohOqVvihgCpOc0uewQO
Nxq3kd28WxPlbrd+fLFjwiadBEvwPAdtmb8OODgq5oaUIeN8b4yZcU1rsQGsoL1WDq2VUpPeWky7
TU0mm9dZz6nAqRIPRAynfsBpo/XZ4tx7xzHcY+AhQ5+fbpmkAEjbCvdMxaavE9kaTGQUAl/9iF2B
I23D2xmCMWC3Hwv9Ynw8/nG6alLI7irP+vV0t6QgjPR9GppPN2P11EbdY6zBwG+mvohGT/gA4PAk
RTPFJBlVxNxcIMAukWP1PfWjHquDO49206hw2xqd0GJe+OtRR1PJ5KozL/y9NLbPRoLrZioDzGf0
RXuOdHc8zntDN4INtSqdG5HLUgCCEet1FL+AUuKF4k43p4lht3M9875JFFqUH8eCjDxaNd3Px6xO
G86Nhbk3JKbBNLQHvy0LOjh5tzB6bUxu48nuG0TtSZ1UbNQwuw0ECORF9NmIQotyXNCtYmzm4bEy
ohNmg9XH6DjCk8+VYOxwjtvp3pzk+D9trLE/WM1n3QjJ4JzGMivvP05I/nwUOz+dYITfTE8ftk6G
d2Jqheyith4Qk+vdMtSCL/Pej+O/7Jo5aqnb+WAQWyd1TO2t5u2MvFZOXL2MczVtChqrGD1bzBZe
4Sk3SQZmqG2t/u6P/WpstilrxxiALg5FNvOTeaUx10ipjP34nsZluJDc/5mptbiKKSauB6/Izg5A
GByhsnnptOhxXkn3cLFGLfxGxF98ow51c0qobcIbo4Oj9gFfRKbgd4UR+ttuLOwXb7ydDw9a0W6C
tA/grXTFq5pnbzVKynMPXeI8P9vEW41xVHPPoQpV38CX/6hbmUEuadrsHY2kZ0dwJxxjUV9TzyqQ
ztvNtzShkaOYFymMe82Mx/4+CiyaJmYDyRj6cMU0dmhXjeI/oI3KTArE5W4QCjYUlxvVF+LZSIfD
IBpLdV+YLgXqUGKIa5najyCcIXbH2h7TuPrHw7HU5Sou3es88LfR6WXGuoUBRg3lTicB/uPzZQQu
xMOWlL8/Po3xjSWj6mH+LA6K169SPEK35fxRLdT6Fb5pQAGo0h68xO32amc/UneJqfgZxXI25ql6
C/08T+9hWHpUWSG9nqRBHc7y/jiECXqZtbp+UAA4frj50gCNN3HMExOJY860EQFWTiag8uN154Gu
mVpPJnOxj1e3ir7Cm0aq5g9nYOGX39EilRu6lqGNxF/WEMpDb12B0zpBXZySqKDlZkbjkX0xneMM
rtgamrz/2GVWY5zK0FAXRRbbt1xuDdAnvCe+C63LrRvg63yYuu1QmGQAYgiN9ME7zI+saAR0PY+O
qbEwfRKXbn6c87H/74bnc2SR+Ac9Mx5du67WtdEUuKkGSDvTd7sRYYz9989LQJFrxdL9c3j+wv/4
/v8/2s5juXEl2rJfhAiYhJvSe9mSmyCkkgree3z9W0jeW7ou+vWge8IgEknKEsg8Z++15byIt0ph
imxjXUF54OLRorGJ56jOmzkAYn76z+PYAJ+5lKMhxrVBsQ7RpCNZCAnYwLCJyNSwHGdhVCEB9hOJ
TnLzY5s9G/nKEOvK7KtzK+eY85wgwFYs51x7inPbcZ43GlZ1RtKhH4ZmukFEWIybKmuN9RQi8AhL
KvjXQcFVeM2vFQXlfJ/Ik25fdSb64fkoNVgKCHh915MCyZhBB/v4/UHIkQ0uq95XQAzxAZInrp+i
mmXLRpRpNu+pnBNhuVDp5qY6SBsgbGZ2S5WIFBClsfxtPHIPt13XvK632qhTl3SGiQabF1aQXjbg
Xc0HU+vDO3TWD3KpV7qgUWs7oWft4UmZXaKIBESkiNcKiRPFKoYjNZ7einZbpY35mpaaucXNR+ri
OEvHKbMaTsPn0mUBJsu7pskv2rLoym9arU2DFfZLZYG5NCTVbC4nh1XuH7uw3l33vPGfh/KkX5qQ
1wcNJlrVfebj0P/yH5LUF79aTXm3ejN7tti2ryBqFjcReH7WLUoACpMluAa4YEU91X5yUkR9qAv3
eRpAY+OCDtSaskIwVx9iNhGnJPe5OAktDbZ6dm25OgKfvRtQ7JMd1ry2jUOvEv4sD6MS1XmqjUfZ
u5Ud2bz+QDaUP8jzSIvfWdh01/ZsBlKPvZhqXju/KbX7NmNfI+tggj0ZMZnJOw5ve9XmaXoiOd67
KGy3rnUwLFML35n+lxnhPKNyEXPI92iLSLnYaf7He8xf5X+fEUyQ4fUheQwzgm0QV5jLTtecF8xi
IRFNpYune26pk8jm9ZH7otHmIa2r6mC/DO5Lk0+/ksxNblNqGndweB7lrCloGlIy4nErD2M+RCVl
gAdnMuvLOK/p/IE3C9puANFPrKmcVrYnVZ+cZzguw76o2HO7pgUUhyLHUifmRnHt4M5WleEBP7m1
8gf0pX43DQ8sZMNLWDe38kjOsFLzM1Wm5ORYdCdcRdhb1J42xDHmtxMxZ2x+5reSs73QxIlRASCT
h2WBdAERTLC4frX5NUJYZzep+4scChUHgb6eYhyd36RNxHibYdX5nu+ogh1gklEqmL8DBVfkXv48
31MCtkQB1hqLPfhL4VJeHKe8eJ5aylITHAW+bTgw1mSGt3RJxAakmn/uiGLbxRTnAX6TZtPgithG
bdRccOXZaxMk4F3jk/2QlFr2I4iI3ahTkbwaCQhNB/F3K/yDAlOFaDnQ9qMG/7nW/ZViBe7X1IEt
HkXz7icQGlRBWLXBHhwMvtYdWPS6K1lTVzP9UIPahO4YU/qqKXfLmnpnGod2HjdF3R34CdyV3BP9
nu+L5kcx2tpCNQI81EEfHTwHbkOlanVJb5jYXWdwb+VZJ60FIiO4/jg4poey7tUz/3cPInNhD4Sd
+eLGhXuSc9m8kYIy6tVKccnv6esKrDyJJte5ujC9xcBGdR/Q63zw5uirVIteUyHGl048+WzTnwu6
Oacw1pOlbFtV3LBXakOf5c9ZjVelzzHuhhP2vmQph6m7Y/5DHHXwtUiZWzLGwlX7jwwDwUusWQSS
uvZ0X5mxsxZ1op3p40d7LVf7vY0d41yQNLrBiBbehzkOKkSU4tmytV+TqhafY+evkUbSbMBetewC
4X85+fTh+1gL3JTPjFnvcq8JXpOgifFyT8MaFLz96uTe2azhnsRTOc3+tx6vLuMZy+BFq4TNTVY4
WDwt6kbtfEKv2BfrttqDqdGqH14Cho9mwWsRkY0aD3hS5Os1l4KsCyus97OdRhLeoua+8zLNz2At
+S8OBg6SjRTlWT6L5rH/h/PkV+tRsy/yDmU40Sw19qz/r1+yJ75Ch6oGUp9erIP+9JA4mIyiptQI
1Co1ndrPUG+71Cb8sffBHo9RdSs7soZZZIdSY0Vznc16myJVUNZbeVo+/H5Findy2xohkn2Nlq6m
Z9Tt5+WD3FuGBUSAQRNnOeSMib0zfs+QY5AmrzPk/H+8h5yR/Tnj+z3KqX9LMYPJjqbsdFpKhznV
bprt91gTt8ckb4yzHAq9oL84hbv97ozWBsED2NXgeJRaexSq//zddVYi0uwcNzkZuVnfmPOD7EbP
436VpexRWJUs5Nnabq5jcprd26ScVSaGXE05W05IoljCSi01qGfLse8Hs7E67uFz4jVzvx++51Zd
/YzTTtt9D31PS4J27U8RVOVloCrJriu6/CILuPKZA5D70Azp+R/jwzxNnqw4KefXyGXcUnGO31N/
T5DTv8f//tby1UZYFSffJV+3gaNFtO740xuHaN+XBTW4+dBQzT8Pm767HspFVz6p0VnNxKqpFfvk
Er6DFDW6lw8BHqFNX9bK8nsscjRS9JpE3X2PzS8PCw+1cpXH92bkiVN/nias5r+79r3KaRw07IT/
HP9ut/8e/271y/WhHO9r/dy3DiTKiOYGH6qLPT9YceldRJutRm+CYvh7SI7HmFKXeke4vTyhzjbO
hakVzg6OyoccM2IcJQae2Tbtukc63yWb6seA6vIjivgPtrbxWZ6qu7BYaaND2so8M+6iOTtktpjP
hwhFzXPdNc/yKMKGc9b77oKFCXNfHH54KS7EII+tU9+G5k3SYlV3Ci34KBrrLlX64Mdo+Q4+bMPY
6PiVXuZXCoOYEwDmwxYveH2jmbqy6xzzU8yK8L6x6xv5DMy2sosT4zOaZ7GmQQUpx37PlS8H2tch
HhucLetke0NiOrqh2aKLg0RjjzihiiAymvDJ2bIrz2g+jSS/fZUHiQ3TbQEY7w0egbkTY06Xwp4d
8kXv1kApyYTSJjWmPQB1YUvLhHwsf8hJJZ4WCpebc+eRONK2wtlqFtn1IF2N64NJlvg+NhVKZH8b
b1JVAWdZXsiKcrTN2IvqFBZFCzy7CYETdsALFdKqLUWAXVZar9n7MBbzPvzKVdt/9wP3899PEPoG
74NQ/nIKlgwqIYCrJDJ8zaA0ok3tYaGSZXbR/C760ZFSMM4tDDCL6V6o+POTOcAK03t2ZKd99Asr
/fL98frk98i/n/zHHK+EZuSzi86yx8ZoU4zk9jpPW/La5yOskOBjCvgHcWynj5GTEMxMhtZKHhJ5
1F9c06U0pYF7D1p7GShk3nW0F055WHn72sn6XWmX4lIJJVzHRDs9cs+FYwaN9h3CE+AnjegNp7/D
Ftz8ig39uacQ+6K0ZsMCxG/uvVqAz4IQqasK7EAX9Uuill+gS+itV06P6HWqbwvLtU+ZUNylPOGH
7q4zUuOpjTwInDU7SDez0ldU1VCmeGU8tM7Knqz4SF5pxKWzCjd56LSkeCkq7hae+b36r2fAX7Xb
INL/e14wvzaaz/6f5/lDcSM6y903ogxBGlILGMveu1faFuu1ltqfNcltwO6/DBhKZAZ1zkMXJmJT
VqlxoIsaX6qppmaS5sNLBFNEzmXJcmwbdXyd2gA+HYEbFzXX4eqV9nmEJ/mY0nXlk++nJ7oH3SM0
G3OV9H64lWcJ8Z4t6zbUr/ksFjTzUjrTbUIAOH8KkKhJAJKjwFN60gwsxA1cxbEequdurLKd1wKG
mMwBxY76EUNnAVhjdmt+mJAULbd69IjcUty4flfNoV72lWefe0ifN2qJ7c+dT/j4GWPqxfcaqm7c
8KQeX9+IL2T5bX+LEvAjGkLQklTn73NE1uAa8j+e5b2S3/vg61fy2T/O/t/Oi+Z3plfGO8NLWucK
jVLPDrqHMcvfO6MhPHA+QnLhbhWzM2FkcUgZpnuwsmXteOHDdUJnAZ/Xc1Yj84SojpKzUiZP8iiL
Lcr9CUm9ISBmM0reXJe4Y9P0Eq5d3fj25zBMuGkrhJFsk9mk/uewnP23Yd0a8zVeoALmjzncTphF
TnpencFvjLdOV/BTWG51q6oJRWkk4riPdXC8ChF0K/mKzIm/ms6PWRxTveafUN8Yhk3lDqnJ+Tom
n1aZQ7WMs9p8Vh6NA6ygRTGTlJ3I3RRzkFc8m2B1tScVTh43ggXM9elfToXESKyoQOOmlNZZOfX7
9fKZBml/oxUN+UtGfw5l15VGxLRQ8yzZ9HO7Vp7JegI2uJBy/H36L6+RT+XD92mQ/rjcra770SZh
Z5lw7nKYzq0a3Zo+SS3yb2Eht6DJrGuXf5zgamwv7LT+44QOXPb6ChckJwEIgX7Rg4mCA1xIBBNu
VgPD7lqxmlr+VUCAjNFDCv9zHIvqmCKiKy4twMmVnte7KISSHsaa9liN7XDxw/TBn4+yqhoe4+00
5ho2eAYg893BrRQXOUTRIl7mFRZaedJRAnvdZfBm5NlAj7X9aCQZKDfTPwvLefdbod43w88uN/K7
qoy1+xTyGKW4hqiG+Zx8oNGLF43Ms2MxT4m8uj3DWr6RJ+WQrmQNhtV0wNLMDEOAxmjL8BRRosza
4jmxNf3SaWzch37Kn1viPXalQzapPFtRn4Sg2rR7eVb1s9dY1NbNAPKV3L6NqHqQmddfY9V4PSEt
3ILrCAzkOGuXKCukt7AP0lvX8d8G8qEO4eDZqFF+z/PlsZzo1N4rfpToIF8rXxZmtb9rzTVRXbT5
6hhPYjSFT4ZXH/yur97dVpkJ1VN/GqhH3CFto8Q1n7AUhBjcAfXbrlLdU1hhHZYnKNmeglgbuHvT
2oMxGUKQbep35yW2WlpBFKw2DpeLHUnxsC7ngqPqjKsmiqz3FkWpE3zExZSt+5jIXspk0b2p8uNG
dRV+2MASQAq6PTtvb4QLQKA86YrpzkgtUX5U5G8RoQteoQi1R/mgEaRDTcq4y2f7RYR/BgcybTZ5
snHDcuVj0t/KsyaKz60axz18al5fu61zTPCl0SzjcPTV4g5Y8MZI6I4PNlgtgoLEDVihjhafE2/s
vqTsLwdzDFZGTLK3PCJbTdwkCL/P1lz1S9Ab0uppm63jYSP5nuI0WU3zkLymPsVh2YRx+rO0mgc7
7vBMm0a9pSRq7Bq16B6+Z+AkfWDx+q8ZSYXQ0awzKjbpDt8PbaE+LbpFlWX9GmkXdc0WwOwmm8DK
jlqu7ey6oOchlVIBOvldp4JphY6DPOj7mItCdRcPaX1nlIQ5q9QtYoX8LFkzsg1u32GrPSfsaHZZ
ofO3mPWcWWguw8HWnp0aV72cL8c954/x7/lz8FOY5mL28lvFI8g66KMSNsglYquPmMSruXPdxBqZ
hgkqG8Wq82fN4WOstgGfZTv+4Qt9IYeNyh/P3P1rpBga2xKWtLP5m9wzhETrgFZuviTLSfWFuJd7
bHkyHny0kH87KbfoMZrEtRdijggWfTcVpyTRzHvb6J5lgd+IJ5sEEbO8jlPa/Mt41xEtaTfae2rW
YMc0vQCQYs1Zuuy1ZynR6Iv31mm1H6Id043PbvyoZgBW/Q5sqWV49qNwSaeR6+SJ4jmxlCGcZJbH
2jQCzO/M9NKY2lrlT3vfAYGvMAzea7PjN0UdJ4+uRkKOAMs691GA0BULpr/nb4NQf1KLn33vLNq6
8L5wbr8aNE2fIae4q66qrTMXoPGgpaS0CytI72FnWIrikRiX1wBsEmI59eI1C5Rq46qTtZWHBRku
XaX4T6yC3WOM8nnZz+oGlOcCWq2SHpGwbEK3M+8mkX9KDVTkUYOj85ScoZubd0rSXsfjXm+XrCCS
s6vCz/xj85+aY0K7wgZRpcN1mH+VRrgZwc5/qghJyS9Q0zs0ivaOG1UI8G6s7tHSaos0rV87K3Ef
05K/9uTVr+mkjuu8FcHRsJLiVhCSQuzAaG7VBCLB9UZrJ6Jg36t6/EPPQih5ZzVmL6eZWrf48MoN
ZkTwtIMLSGSmalpCG+5Gx4ZWWiAeu0sI6LzNDP9Jd4eCFaVS35dF6p79ShzlkXxQaRytZ5HeSh5O
YxEeriYAHCrFckDCb2i598xFF1y2sABNFtFIph1qM7fRdEI7ulsNVsrnPLX0t9et1uijTtiQuvRV
eJN/5hcRntoc3k5Jw1G4/lkOfz9UtkLBUXaEWhsrtGlV3ipDtrGR26TML/sDZDIyIeZtkpF07b1Z
sHKf91Byb5WbxZvmlulZbpxcDQawC6RSpX7J3tIAeu0kmOJZ2FYAaM2CBfz81I4BlLCLZ3dKfN28
NEzzxl1nQOb2U20Nz6MXXMcJwvhjXHj18KwyrjQoaNUxSw6W0QYPwuxfUZ+xZZ2PSGTyD1AE2GnK
P9Hvs2I+60Uu2cLzWTk5VaAFjkLbm1LghqAPUdasa1OGirqXMv3IZkXb97g89PjHIbJbXieCHgpd
2MXTSo2RxnhOxQ1cc6ydhdaUJnbXwoVLsudijD7STBi/ytNUF8MvFi6fcVI7T/K17BeB+Hr3GpoD
UFqq8YFSfW3Pin+jqo/Z2KtvPfsAtiu1D4NbsO3T9Pg4uCCGR8itKISN4kQKMf0T6Bstpaf3wbT2
IRo5HyH1hH6zTD8dXyUiRCTYwHpLXemlwfcII5JYpszcw3zqqSsB7vHcxn0YwtxcVAUmK1Rv5YUO
9lOHAPYO+lB+05Q90QfzFYHleL5yq1YczFHXn2v3Qw63VmPuXLVCj5Vg8tSN2oxh+JPi8SFwFS2v
vUctg7CihuQh4Z1M1G3txsFaYwf3x3k9JKTO7RFUc1Fulq7fpntpXw3tyd3oyFFX8rDA7Hca8Bss
pP0VXo16H3E3lCflg6eWN/RgArz/efcY1QTNmobHXicgZ4jOh75XRoFmutFgRjnJWC0Di1Ox5++T
2rVO8sYIDXC8iQcaCr9vk2FrDTcR3qPrndVUu0HOuB7689mEs/KW+h/vkZQZhq4uK2C50bZ1BhhP
jvD7razXNbhI6CtZWhltGtAduHGdhsDl8l6bBczT/BDOomZ5mIq4Jf+ABGjgQ38Zv87o4g+B6WP7
/eG3aujqK1eEzjJGKr6SFwh5qfieA44T5cI4ZsTozZEY8gxcjWDpXTVGdO3UdZBB6Ys171F+R6yn
kIP7iRLtQ8a+v0F59vqtKs4LcYr1stPgmF+rZbIiVikJQlOVhFN5WIame8NHOLixaCZ+V9ayhO29
fG1fiOP12pdMSrYv6jQbzm2LmqbWK/S3ARHvMJAVoqBJmSDFS7moGeY6WwUqLJ+58zMbxg33tT/H
/mte4tf+nsDO93/Mle8Eb+5f7ynf/R/vNMvb1zU6wrKqk0OW5eaPXLg72eW3xjJeE5mSHNjl/GXc
tOJ4XStBsGnNoGUhihlJmo/In7GrhTzOutgf93KUutJtLsSD75sUVueGhc1SmgZTsVOK6o/2xQRh
atmpwz9nyIWQfNH3DC19S+02RVAWKnV7dOfPiR/Ov9frb1d+cNQ5j9hETfnHr7yyu5xagLmTohJd
RMPRnygrDANb06vQBB/+MNa/uJpBAsuDvd5oIBYHcRlnLTsLo2Gv0RqbibrGM3mMhABgDz/IQ91N
Dk6hOPdj587U83rYxFoItWGETemEU7zKbOGf5YM8IZ8Fas9lCua83DDJfZKHJxzoo1Iiy2S31cwP
8pmAX2poenSuI77jUCWaG7UmFHwjp6FeOMMa/1N+biricgeHbN48aKO7EN3j0smd/jUd/FtkR+KX
PnK3Ql300w2wYvtEJlAjNI7J0FNvobS862n4LsM6ppwyj1nZB18xApDCAR+SAfmEYW1K3WF+ZXvn
qRgRgc8n54fRIucpyg3jWFY6erIoPFeWY+47QdHNhOX5QHRXgBfAfI5w0EDgHIKH7xmdYSGcbH3U
wBCTrmcj5Ftdrq8JYy93PpKx1zJB1jmk8+0qK9EAUqOX44NOXGQ1ROpFGVr1PhTxPbFp5WvCdvb6
8mI+bFqCrP7+cjn+/XJPC//ycpV0g3Uyf3UzygCUx8q0IQLIORMcQL0+aB6MRrfPaVGj/pzH5TM5
ZqYzgiHJ+6080bgBizctcd6I5iKVLg2Uo8Jy+4gRl6wPq1HWgc2hHPt++K+xwi2pacqdqCmWad+7
MHxrBwAv9q1w5nNhmQXYyHWvO3o9LoAfVuPuxrE8Vy0hcXj63nqrQQWgVd2lZI8LCrosSR722x95
UIG5UszPeWrhD+ATveA0ePBIaDW75pHoXGIgpx5Y7/egGLr8j/M1zDW27O6Y7tQ2pCCs5c/kl0YL
DL7NRYiwePaTix3q2VNmahEUrehZjk44R/ei8UggmV+T2pB6R3hWO2PG+3meTbKC04R0WohoivgC
L2b0yIo2f+7ivD6pGQG7cpgPJ9gSI9n7XvJAzw8Jes+2dIm3iRTr2rjBf0Inf6zSn0FpLXELxW86
6vD1AGJtn8HIPAJHrVno9mQmyKdaE3/pGWGS8qgolI7AaDupT/k8UQ7Kw2Rsbrndr3pH33KfDJHF
NEu1DpQtCT/pohPssBEf7wzzLpyqJ9Pje/OL7Ae3sObsKNqzyVL1KOxw0YoMlBlGQK3Fc1kGPYx1
Mt2EpsKbQ8O/090JFivMVRj5DeFvVrBOyDZxcrafMALyNA63oRPexRroNdUMuVZULDVq8w7tyk2o
Y4ScWBDbzuQs2ACWiPPT7Qg+CdQwnLw89i+gN72NOtDhjd1dmxtI5OC9L7qufcRzjoYnoTBC3uWb
DllGBZA8oYuoGnx2MMNZ/CVhCFsPjIEVVGsvMotFgAiW3EA33XuBDuwRsnYm2kc3BMk2R4ZUQ7Em
EElM04TBGqGeq+1cv38Ycu+UdDG+vZyYNHcAiol9yV+BryHsULGOpc1PCatGP+gVnfbEgEVgo9lV
idd0A+jvikXY5AAGnwYRgNqhe/aJ4cvS6sX2YprqEUllQaguqIofCj1Wb+NSz35YnfGCpCJf0jvb
m170RUYyki/90TPR+zujSmAy1H+/8zDwoJJZqMp70qj1kr1Gsp3iUl356SZlqXc3ICqhb7AYTERM
SWkoR7+OVmiPCB8KwJrUjX1XU80Qutmu06Z+JHeMTKfGKG7GLLvrMvNWFfrWEx4hjrGCQTVcFDVJ
a2OejqwZY3CkQxOfACO6q9wbVgWxNagJ6Qvq6Z4Fr7nM4/DVUO9wCe8hih5LVWf9bCW4lFUivIxJ
S5/02l9aWAhhhvjQAQGrsa/09i77vmqsLGYSbTgaX+SwDWwHq3ZRzsKpqfPc1Whm914lTkb/yNr9
VzgoN5pPwmlqP46DfRMD9yfLQqxKGOxLFkLgGfK9UsKkVouHLOjQcfn5m5Yqj6omCA5aB4QZ7Qdh
s0unUFKTab4cMm6apF2/RZoa7kMH/o3mEvYA1530N0tfzjnzrWHuImuk4KeDpQjIcIqtqL6xLaQs
k+GZdCy9jduSrpMQQWVnKuliEWkiAX7DIOl2OJ0vAR9ufqm3jRjRDIQ7H4H5opuiYhlpIM1svTvT
NnigFf9jpNC8CBz30xAkbZdVBmig+dXwL/CcBGmzNAbnoEUjCQwFmhmdehviMCNcU/AARu0Pn+Dm
mjX6ThBZxCVr6UEvwDjqghK1XetzxDk26nR6phCWbjyKOX6jlUB6zqNFIk5npeTaJgxYrXqn+ubZ
rr1PxfVXpUqygKZSPYj8+Es1iH4g+2LVUQOPjGzcNlZ8a+cORXZSCDODXBiDCEt4kWCpi+zTGePP
fCifLE08lv2sFUOwuTA9foG1QYGFPdUMG+d7GsWyCcrnZNy1nkPamtscCvXYCPPkENEEKk3duXGP
WZNyowPE6rHHG0Pl7OgYTbeFudstQ9wCjq+naw2IM133YGnZNf1ydzjHufGrh3jvqe+tZdxb+kRa
K8mai6Zrv+wUYKVwPjvd3EyBMSyKggCjMtI/9CkBFogysB+8Cs08P4Dbgb/CZonewF6ZZX3EoIZj
dUT7RHP7Dk49uR0ET1jFVKwsHSi5muKdqsaRJgMObtMvD+DXT5Vb8FHIGo3Y881YVsfejGZHCFSu
aXzEP/mah6Q/V35xG4URxmcvJzJFvHPfWHYxu1ybTDpW8e1aK038Z92uCasXfzRImM2VB9Sr96Si
Dfmd0kAuT43hPFlmRjWtO6WK9+rlxYOek9BFgs2HVWVgupPwPW1AO+tAZbuGGD1d/RLti7FMxrIF
Ukl53aHMKxJgLRYFfTyEvoZDtOR/2XSANBdN/eC6aoAlDWkoeEZ+QJyWYDXsfVWYX1ZCxjd3mXDp
Q50k3i9gK1CCRTbK+3SAZ1clerTWrH6DBHZY4P3tV0FB8F1gfZKgUmy9V2sa1VWRQnazwS67eAKX
mvDXodMRxl2Z0bIRSPls1qV1xb+HGqrFAhluT97cEu2Mu4iN6c3wMVCrJKD0Frl2WQh6WIsjkE4k
6Hpo7XQER6uhqKJFPuTTLSajJ0iwYAZae2HV5D4UzbAOxvjDUtxqVUJVWJhEyHGj2JoBJHV/BGs8
VfHuZ6ja7xQMf7Zs+9dsbXvDbFdZCjDNi4N4Qwe2W2ZWfWtrfUAvDznfDCJvW/avoTOsuH2Qcz48
BdXokqnj6EuHeqsHlWlbQSOnoi3aJb7gRHVZwrJPUDyP9PApxsXc3vallq6DxH/ueK877Cc3CliJ
VUeA+9LIuqOiklzFlZ6o2lRbj9Sz1n6rh+vWr7iw2BPx01gID0FV3oe+4m0L3xx2hNDeYdmjKIjh
mg3Q7OMZVuzttZtIS1nZ9ZvJqF1cHoZ5JvD02AO/Xg1YnJQpvo+RLXhfSs9HYPKmdVoK8kttcdcQ
o+En7hL3a7/0xvZCbUIhq8F8nAKuKy2CTpVrpwo4j2QosFPhBDA+xX/bjOqpbkLM9Mkmt6dNViEf
H4zW21AGO1k5/36W6H6YUf0SEIZYNMZaZy/WGSbhchXbQH5GczlMbxa5AtnQcruhAWb7OOGQJlwC
vD7L0WA/XGHVXJZ68pmHob8ZcBquRn51Y89aAATcK3blJyy6/o77LugodH19NKtESLZTMBGLcJV5
aF4TdSKTfeILo4i4xME7dGLWb5PqUnEn3y0k6GCr088uaAiS7rDlnkFWUB3+sio2K8Tf0ighIRGv
/kL3bEKSB/VSubgRaYaKDTuRiOR4ixgzDTdUZ5eL1ovu9Jz1lNr/iI0SQXGd3KtoPKcs1s65O971
mWFvPVc5+U1p3tbVjgwLMJCIQkWTPVFQnjeFMQsK8sKMCoOroZMDZpvlUsSDCwDTcHexHp9V5Sm0
wlPJrxBQb5MdALyLhdWpj12nuBu4+08I/42dUWxb1a+2pRV8lIh+F3naEEQP88GJbzAAedukrDcg
trYOxIBVqrS8S57sBxK3n7v5v4wFOeszQgLZqVw805nBo+UbLbNfVpbstDI/oOFdJJNK/HWr/8zy
YqdZ2VvkIMmxCblj48uVSqs2dujdWlH+lSR3BUviTUz241I3x4tS2+W61bq7Usc21Ok+CHV4xBTL
ZsMp+4rV4KobFAv4i0HirZwOjU839Is8n+o1qZXjxiNYRTG9s5EIYhRz+vl2PDwYiPlX0+gdhaN8
CTMPlnpDMyCl0mW1D1XsHpTE+JVlTnhI32oF2m/gq8TxKshC9OHWE81tVxNzogzx3tARHNn9eXQK
izXveDsGsbUSXjktmwpjnMYKlCWS5z4knYHuqjcqAijHWSaKGoQbnsOHmC4eEbBkr9BTe8ZDCBSE
hIbR6R1yYHahRmgirbJeJZkoctqAqG2u6+VAIlrpkE7XKz/6HMkqkQD+vEZAOtxrCCb0D9Ml2Ccr
tZ6b9703jes4j9mm2vxIU9nuCsX86fpAgoJmoKMQqLd1HEQEgdvF7RSo2YoY4m00auLS9+U2Ksx4
LcjtWsEvD5cIZLql07jTCsLna+JW614V4qUU7r4cW/KTYCSuUi//DGLnXWnaNy1MPghR/VGxXLiZ
eatGkKBkI/jY0aBE5LYDi9GkMsEtuhv1H5Cs+yVWtAvhYB75ghgZbcrk28Qi4DHp+wzugRXdwhcE
7UA/ymhvXGHhiwqLZSBof5N4G68aq7lxJkzzQAkohQK+EP2SDVKwMtsoXiuJpm2GXjyl5iUFgxUN
r2bs3UUk4awynPkZpYq14T0nkG/XZWrfaZ7vbSad/8NcY72XDh6fJmR8GGdLghZT4w4QJeICUJJQ
qPSsXLX0aFlpJu+WYUYLFQHu2oqadO1iiOADgkLGnsBfZFSasK76K7gMzTKnuDN/7AqCziCE9vrK
6GLt4NUZ0UXZbMRuCtwX6JZKhysyGcUZEXz9i9+ZLpooBcGM+6Z5dHGxOM1pe5Rjg2I/EgWQOdWq
iC30qyhrBtSBR7eOjn7mTNztcHk2ho9Dpd6YhU7ceqRtR48lv2+OxbE5gGwwd72fn3q/+mAt0uy0
ahg3YA7plc+p2Eakgasc/JWZQL1pDZoQjXXp9Vm8VMWrMmBN5sWk1A0l6wq3g0RrPZSxvgnCFKcq
VKUNkLdp16R2hGoofrBtfCkGkctklCt4nGvKLrWSr7XRUNdGPe2couL+OZUHs8tVfMMZabOde+70
8hGTMxJQ9cPULT5KOa0fF04tXK83DzguG77UW6m6j1wwRZUS1vXPrvduQrfOXmJD3Xkz/yKySHeY
dYu6gpG57qtdmqQwJKPnGjLRgg0CkQxCUCQK6xUayo3rYnSw2TZ0FFqXXvjen/rM9dbgad2tKElU
h52/5BPRs6xTF5pi4AD1sS858Y/cLLVtiuZo4VMbXSvpepxs/hssW78UafSQDasJSA4gtMmiQln0
i742omXuYjkb9WPt+WI/OGG8mENU2q7jv9Qg9rwhYiFSSNXkbvg+QZbYKqJwHgp6IHR6LmrnK9Bk
OheWqGXhEbvRpvJN19rNZI1f9F2xF8D23IYZm9Ha1YN93n6VnvdTwTH16An/qSn5af6Hp/Naapzr
uvUVqUphKZ1azgZMps2JysJYOWdd/f8s3v3tgy66abDlFWYccwxnKvexMf2zUAJhYJxKiQNZP/J0
LXJnE4z2WTEBiOqQtcyVCqlsfhf5D/iV3ikV5SsT5qK3cWBZGNrU/WyP/1bWCOJRlKdtMmNPdbbQ
TttnvW/LrXCdO3hhhhvt4hNEpbnTk/gldvNl0yXxuTCMkQ7XVHhxmu2STle3lY0Nt8m23YHOIi2n
qiKzs9VM91J2aDREsatF/AwQADn2LvUaxBLXGmDAdaao+2pMbOq9NG+5ckUFlt0RJDBJDxoiVvST
jpLVOJpUuPT0oEMkHUWUdYUovARNYE+NOoHu25QBoEgaz1CsaoNk0HvmhqiNCPVJaBopgxD7akLo
GHsyrXMpLNPq/XetReca4u6VpkbwBGrGNcub5MGPEvbQov05tggnzAnRtlOKo66PHxVNObkPpAUw
gHO3/Kclw0AuhPDrqLPfcX2vphY6G9uX/E7/Csh9IRFo9CMYSHU1Mf+67uPPrDN/BKg3z1Ez41ia
qr8ru/ghjjiNYXE2NfGc51I4WitUGg7ihr1G42aRgNkiOTFdrzC/qW39SvzT9EbdW8N8FTlPOi7C
2ua5hZ0R89pqlmWblNY3k/XbJm3zUx4SALVj0MSM4M+6Q4Ae9k+TNb1qL+pkEQSSBuh5jnsD7lsN
DvJF8GSsnMZ4GxVpEsI2X/WT6GjQGq1nd5AHxQ6xewb9YGJGCoJzFKCAg+aIaCLJXqWPmdP4G6IK
2ubqxlWsJ7/EA5u+O3i1JCWJhgezr6etlencOAiUkz7QY7vYIccpDtBTQynHQE8RQk+R0YtQwnOp
De66SHLmIl1osYWNPs6I/2ccAS0s3d0XTfUzxO5qjGGpLiAbOSo+AjuKTl6jIW+P18lWSY6AjRlG
z6ldByOKUTvQX+HRn5p9Gn3U5mB4sYuwlqOCyujsox5PiWf5BXDXQdI6Q1VHlchOVUSWCnoEZmcM
uAXg0yKlYuIe/Wh6nZCuxXI4cGHqKH/NSEIdQPoc0PF4z4GOPPg1KuwySKgZ6lpYlGnOj7kxznu9
5/v1kLymypid2nq6Qn0YH4uxRe0GHrlwQpazEC4I86lZ1RVWbsEfILKs0hFpW2vrYv2Yq413U5vz
kzOlSg2lIDIAe60ACkD0CSmO4s0g21JKO+S0xevELcq11gEy1elcO0yw7lzTRqfa8b/Q94FPyaWO
1pJ4rCpISByZdmahCYxxJvmNkvw8bfL+2FG+WadFnGy6ss7pRTVACRB6WVNf/bTV1F4DUEIWIu9v
KdKeBCFMvE6jsrNJszdGjPW3l6hftT7OeoljzVOYVdCmSDswXl9thIjQh0w3puA7bozdwZAy6JRR
xEhCHV086Ew59hAVWOaG1Fc9edoy2l4yM8zm0z7eq0zbuQZ3yyCpho7IPkLxP+/nSQX5BP16qMbK
1uamj91OIftdx8zJAzk13ww5P1CDpfE47xR3reoZZSoUbW033qJyGK/TMdoD+5L1XqSamv7mLHN9
ZI7gsTBMqBONT0Syr7ZIt2VGyCPCpSZSoUZa10w3lniSyIZfQEWzXIiw9vyBFnAWO62n+n22VhLX
c+sexW6dWnccRZcJ0RV0BpErrilF5UAc2mRcJwOWDxB25mzrWEzoF0SE/Ql4evyhtoFeazCgzcwe
mjYxUL6Gr3zSiO3VbFo7M7Y5cd/CxE+Qlsl2Tuki8KgnVMO4LMCirV3cMi6KRCYTwZyX3J22uWje
q8qIV7QqPpnKqiEPUin0N48pg3XrxlkVUw6UCqIrrxG4siwuIW8P7G5aVk1cTwxZMjBozTd1HFh7
Y7iPBZXXyD/hetv14nQJ7KwUBeC0W1VzVXhu5l4K1WVHVBSsG7/6CB0X2hobwFHZE4KhPNpMen9U
Ec/1GHp6YoD7i1Y2TYMRXa4K+GTGCN8AOdC6m03cc5ZfHKDW7vBm5upvnYqUEhVqB0M87auscSl6
pptQUTzbKi+6NTBHYyUepiDejl05Qk9QAi6zGBXvbDIEUGYKNJYZia9FL1UO3f8kZcajubIt1Orn
iIFgN7O/J6F+K2JBLWJenvWh+Yoni0C+Ni9W0nw4nGtIE5E6n+BEZaAWDqn4Xkghb/DUEPEaoCP1
Ed1qWjcgRJ0z3PnaNmFqidLEsXSaYRt2S7murfqYCaxSnPanBgVGhFxZSfKxVermXOVxQ934AR68
R53kKqeDOI5PZdNufZditdU2H1ZYVl6/YKNGJ8bGAedfdwZpxOLqjwsoI7CVGE7Q40rVX2MKYOum
GPXVMkZHVenf2laE3jKa6FKV4StD2LfhaJSh68GJBseL4RklnKluDs+P76ycSAphUkvy8SJsKMMT
enVouvGo5Bh0C4k9FOLKe2FU29IYkx0KBmdf0MxibuQQ2voBUckHB+CjF3fIYGW28qsPRyfagan7
UhEh3Sfjq2oiozzGfbET4dPcVcW27KDR9GN1V5nqOk5AgKIBZICjNncZk7OECSyAZWgB2bC2V1Od
KUvjtcqK73hpewjh/YDCk76x6nSPphU5wWj1yFx0TOoh7GWo1WMI7HDRsM91s2nYduQ0fMHFw98b
JQhjpaOQrrX/CtEA1FGH9QI2wZiam1aHNWltcwLDvKx8QpEByK5nl93iGb4DlZHFwXKMx6m0H4FV
VlIRe6uywV4BLJcakfLezTldI39+GNx8o7s1UkbLRTdcDXDSN50Ez26fQASClU+Ud5hlZb2g9kxG
nj1QexSuzeIpdJx92Lu/BbMTXi/rnOpE56TVSJ1ckJZuUj2r/aNYtGw/1fVvVa7nBgxMB+Qo6y++
o9mHqBs9pDUKLroTk36Ed4DiyNRPD3ralrvaaMaNPkCkN5XNbnLe4ddxKJRa/3IdQJQKiwHpOgS6
061SqSIXS3XQcxrBIzfCt/Lo1BrWe+Vj8orlF7moZgPWY6Ga6zz7YX6sOld71QcnlGvhJX1qrEfL
q2CRXOkt3n6Ye7qcOmlJv2wUKQZcqMeOuMQB2qBURN1wTv0I4SBboDosotiKWSIiUw4SIrR8oGzv
06rRzB6dphEhYIbDUQMFss5lzgGc8N6Kn40nvasRa0EbgVIBftFU7ln+aDZ5uRt1il8xQehi9elx
cZiGQaAIpRejosY4AolNFhikGNapafetrUSUzJN0v7Qd32wHuU0SE6nFx7XFnFINLL2htpWNSAkd
HFsJtIiMEA5eBSESy0PbKkyLfUEBbpPChuowUgleF1YDuqhrc7ApuLTD3jKogxTxm0mRgfRpXnUj
WuBqA0l3RofZy1EfZ+aXLlNVUXhSkiuC6K6nzxNyUlJI042ER+1U6pLSEFgYPYJQD67Y/NaUQj6E
DTfsQg1TjdBI0Eo0aSpYZWWKrvnDHloipM/H/J0GDxOD8U+/LQRMefiEcjypkzy2BGYxcmpY5R4W
5uK1CdtbNjnmusoqFLwm6rSJ9Yh/i9Y2eFakDlLPco0HPSyKTRpX1JXKsxgkJr7DO2aj6rWUEdSm
QZ85MyOAqO6xTbtjB89+XtUN9PbLUThQcUuf5JHNfOTa8qjOkCaUiZltBsN56B174zvZgckzz4KM
5dT2aA3qMJGtrBpQoG3GH6Yez56mFf3WTKM3hAdO5GsL+8NSNvF8JYViMN4a4GmEHSxph5diwcUX
pvpSKVxtf+q2w5gjYp/cfHppiV0caZvAZuTzcEUv5RuYnbMQsKUPrYK81Ni4fIieIyLDVVowwOhO
WZD546+GAvWm0cV7CdlVAgvwOhnnZ5wee54k8daxdBXRI8XzLeVxsMvPToqgwAkJ0QAEBNiv+6yF
T7rppS2FHAaHvM6fzvFYvlcgndDlNIdu2GSttpyQH3rM3JdQuL+oi0u0Z/ptpe5jMumeRcJdq2gz
mbGN0opyhXx09IqUJl7bEhUKMJHaZEHOSntDLOFrXY5eXOvnBXqT3HcQy3hD2nZekR18ytcw7f5j
UF02IERILfsGJLtDOSqAZdXEXjprIK2PsChBZKWmn7S0j7RXHC/R/ZFio/PjLv0209u3aYh3pU9w
L8TCIMuIMyW94yj2nuLLYRYt/gbkREufXZ/EIWloL6IYvHgWeqlraH1QOoTmKhRh4wF14raUZKJ5
9TDTKD9KJ9C5aNkYFz0uGFQQsFsbMzqfwDpypXhiN1Wvo8YEko62yjhEN80QOxVBD4cs3TEufVw/
NGnytahc+d6uz6M5AaM2hhvUsLSyNGacrbF86aqu9JyoUtYth1P15eSs6rpbYGXf/aIdmfiD8jX7
guoX09cTjVYM8agaUaMqlFVMU6jsc3GwiujJ6Kf6wVcGUvRk9AGg+Xvf5MkZCyvWrm+Wm7lPkEG0
QtDHlIJcunukT09iCCdvMgvqs/kJ5ii3KzRmOXEPVqFttYZ+fDICXRqqOFobhoFJJ5DZLCPTlRrQ
WfRt7uVnYeQfuU4pKE4BkYXiEUHuleoTUToa/jkyo4fOhV3bCCYoQb1YF/BUx1zpOas39BFWg2+D
Aeu/crGkXCdNgBni4RdYoGI5wgE8+0rMjOYg7f9t60YTVchp25dIGSh0/4FTABnnCi8HOAixGf0M
OqF7aMbkaTEZ+vi7nrH2z7dVJlNoRjRFdIhMbPrgaw8M3EhRgHYt3OUhgeHKA3e3WoblNcvfUZgU
r7DErBlwcDzI24m/tei1Nx3Y/MkQs5ZqTgL8uTPrQ90wUVnmw6Mm2/p/j2zFtrFq7OKgkdI1FdmX
hq6J10cwOCH4RuLKQcyX5tuCtGuSogmd021s2Fsq4roO6otSmMom7Yxd4XYHyr3P9P5/h8j6jML5
TVTZh6NWB0rhv7ZansfaYATNTuH5KWtj3SCe2Zpvmm2nJ9dqz034RL7YbPQJBPJiPSomg8FAGju6
hpQ+XOoS8vJSnxNNiuoZPRJIRDZzXAUdKCQTNOAAwBwmXbPZVHl+i5pqB3w1/bbLUXqV4px2NnQB
FnIysZEjbUaVLaLQ5GILrWHcNsyHrC1YhzxXxfUwi0F0m4YG9UeJhmQ4OG8Qr68rcMB2H3FyR+up
DiUNbTec/W5kd6ao9kK3+qJ2RDWSHnHrGkf01T4VGCpm6JSJjMRjQ/qE5sVEzOyoj9akov8dR9V6
iV6hDqZ+5c4VKpakMrSKzYG0ry/OFdiYTCIl2lBDdUmPvAJZKdco7jOcJ85MVSqq8UuxIa65ZCIF
Y0rood9m2IDdskQ2fgb7iw7xdrY7faUv1G+M6l1RusciRJwA2NKLa1J4hxW0XQnL/uyL+Kmt9DXA
bX3bIbO3rldhMgDrpxRDRADzjEF2moWHDkae3qG+PaVoMwIhgWUW9u9pfBiK0lprY/c2mCpMz2G5
ypf4nKR0dhOHyqHStoATUKkZYkvnuhQ7a2GkWjeqD12jwgB52eB2T3MOhiFxcMCR09xGNcR26jqI
hHlfhk7lWWoWb3P/oV5yeVF7Ykl3CQxhvsfDgzrHKBaZbr8fq+Qt7sNtTGF3Var9bRD188D49wpR
tLWkiBvR/0B1DLR6VLTeourckQkBqUpdSGYc7UER/bPqoBpIaf3dZnqHl3nvkqsVu4tXiynBCGlX
OqrHrMaJDokOhKFTa1w/3cXQOFlFde6FD4hGrY41CSe9x3Yj1xWLAeHsaGzdvLyjBp8Qqi/fne56
Ztq8k/GflNy/liLa1NGzq6c+9NYQYHeazSgQfFgFkz3JVJxdBJzgFPQmK8vWYec+y9gU2ndnFW7g
FjMmS+wnXbkuCZw5U/5vAvk4TDSqRtS+6x7isaaueRKH6nitWq9a2xzLbqy2f3zb8wKwapx6giQK
/ZVtEi77KtOx+uwVZf7qhGm1C22Bz58WSs1U2zLDeHR1qLA1eHgG4afUawiF85Z9gWJaXwtL6sRa
yXVYupKmBeXkfG7gaVWXAOj3B1YRDqEuq2hOi58Fla+VXZrB2KIa6FC1hZg6MNP+Xo8uHkIf3qCz
m/c2EEmv6jWx0txgmComl9LceW8jpMLpijv5aZxqjHxIWbdPshdn5KPD9xu0I6290W+eZVky6st9
UlQ7Z/Y/izj61sr0RiptzED1GFZqaa/ru5CKegerKCQZmQdrnWBMF3daTRQ2psn9MrMcSTiYtU92
En3Y8dn1BZAsJIuhK2SKLX3qRHUwSiCrrv+RMHux0izIIgU8rz1c3GgPwrcUq55hwVsOEbO1Bonh
c7zi98aFxTOj4AHS6C1u/V/MxJ0OxHs8GRtBBX+ui71ubFDC/oLUYk+xZKpi+GegkSzs8lRRSWWq
VawEEYvXoWIuQEiAHM2gWsyT92nR6QAV36qCpZSHbWYDE5t+dd/m9c4qhkcful0zhvVr1h8YoT3b
ovtwASsgZYnAvbZqW3RBKG0vNQ060dG2aSim1T+TA1t/pIOko/WAAuObj2YFsEgAj5Hs/MzQTyAE
EDE+HOMy0psFEgjmoPa3YvDDL0in4xRkTNF1HxEYNSi/6Fmj1rWSPsUZnEsR6w30hzgVl3b1mECe
bVBoDTtxtKhcuOgbrQwLpJ3l98+Us+mLd0+W+hW6Ga1i6ieoVKPFmEHiFpZr4BUpR6WC84VON1be
0zMMdwEp89SbWAnm3L1ZjwMI9phttMt1qyhUDPrMIF0jrK9mHXaE8g6FwsHP4te0wjx0sQPTAfnl
PIxrgIIoBTAet7ac/NiWDD46x7GpE+hFBH3TrqLbCmKhmctxE0qMIEXhnTvom7YpzcO2VzBBmgJx
rg9PmaqYqPshqzsVy4tJOw1EVGrvidN2tjY/CJLubHlwDREfUtc4hHNLEuhGxpreKsihuju02YCe
N9DHmVIe3ERfKtBOyN9CgKGdu+uF/WkupE0IwqxAhINz65SvOuqz49CFA6obrrFJ+3La9GOPTWFC
pzMc/WzUNIcdqgn50Gy6dBQPKCMVegGbZ8KxdZCbgDBjASPd7KqG2YVs8E+VGNonCwCbrycIv0Wg
c1tlPaa5ClOL8pCojYYCBu7Db5BKC+eEw2AlOb3gAbgVgwQ2nBJKAcsyg6lMPsdMHAOvWKkJZeYF
VU3kOEaCFkjFwfuUDLs5w8XO6dXbfFaP2//ZpQ4N8jRCyUAtjm3fb+IRzWnq/9l7n8ecGUp2Sa+6
TN74n8CIKWO4H7GBrJk2QqvoI3dfpd2FoSkssdISsTAwQ43Bm7Xl3JRgieDzW+kjhiUdX2obbGYe
Js9jScPRoSslLEJfTnAUkiygbCXB4VRcna57cwAMeBpXgdFd9ES7+o42K1e/Ul5coVL960uFz8gr
jckjiEIDGb+0AA0Y39UMG2Ol8RXWNceOxI4uCil2mTKsCb256KAuUY1dYrvox9DEBT0abQTA0AJR
7HRp15nhP1YD6SMur1lujqU6/zqD9r5twqspK2ujDZBisrgDoXHMXG1jzSFg0tJZLxY5Gq2SxjTg
mEFrlxlfdd8z17hC0uHuzk6+qobqmMUQ/I5dvRUV/PQElrqnaJDJ+eLAyAMT3AOpSmca3Qt8Y2eE
4N4hAQpQ+bK2RKCeXYPkygeFGkyL1VaL2avHSMId6hdFEadOdgLoNlAmgByIwb5oS0H4F/QOTGIV
Gh3I/5aW+65bxjtSD2eAUGQ1FGwMMd3ABZFGWfvCdujJqbeSlq78alrGs4S69S1k+BOaJQzdOiNt
dGu+lpkVTAnMMGNE7UPdqh2Nc8d+LWsrKEQcKH4RMGxM+jo/G1P2T6mGu2O6lyGeTyq+2ZyNYCbY
yOr5Njdfymh/WY11ahVsZTffdL+6pJ12c50UeqYO22NfWqH82M3wPVSIJHTtlhsXVNFwz8rhu247
L53iZ1W3D10JFCTPAihzA/kV5rtbDK/8bH3GunZtyvlW2UXQ1s27Et1Jtqy6f4mq+DY2WZDKaFAF
ITbeDcSKI42vIn/I8CwgrTFzy60xkgCW5vsM2NcXdCWlnEESOEt48ynYlTKS76JwVacpldAu85ZS
eTJj/0f+sr2ggOwytZNCwT/CK40HiKLhmnBTCOTGm17nAZJ1gMuMdwZjZVv9BvhwpY7qR7tM17nr
7kbfPi6zDcw2/5X/Xnz1XwxqdxaBfIlESb9EefYz/TbZ/TVpql+R0kNT4Dg2xhuU4VeYAB4zGboV
eSC/F0Ml2ifFU6S5P9BnBPU8SvKqIExlcu08F0v6pQHRLqYr0dStp7TmxDpdTp3pT/tHfl16ZlFH
d6sWykG+hFaEW9WwjlolAnvurx2cK0XtHJN8+fvZxHJ/9MgGulkS7aR7vdW+7PkMl/1F/ohhLNeW
HiHRyWtp8iTxdEW6LrAskIvmRSvdn7jrvuXn5dJ6CEWeiy6E+TY//bd8LPhkLDd0V+8NgjdOetUq
enaVfnOhye77BVrm8R7bNNXQw+VCXGM2lFbbfVYsqBIEvnW59Ul0g/k1pGjFMG5YnVFkDWiOANe3
BiTU0G7lTZh2PUW5u5ObJ89Cn7Vfi3H5337KDV8W+7OkbQyD/CpLppc2ow/NYZCHQu6A/FW1ywGb
jIel7M8mKnh/v88SKU1/TZPmWLf4CMlGwQLIRSDrDMzlkkTiTeOvbpYEVGiChykTP3INe58TaMvb
nR+avLosqQiKlMscjvlHrd2h/P0BZnUBZAlGLNy57bxXkvLSjlrQtN3HZP4DFvZm+wxOdyuD2Std
O8u9XUIWlgdoUc1xA/kOzOHS5p+nu6pQ78TPi2ZN/NcNjIwjhjjSucgE4atBsRbdKJK4OkM+Tf6q
/DP6UeBL2SyeVfN/5NfUGF+LEfx5kiJ6ylPKjxe28KxFaNip0W2M5hth6YrRnA9fQUU2NP5WRj4c
FclHE4KtJUUvCPyWq7s/wLsCiJHuQheXRZlujXiby/ojjlasCipwnfoV69MdSv5A13l/JQ0AXu/m
CfjkEh212F8jY4K0ZxZMQ3aCLGBtKJxlmJsHzYIVTQtC7od8e7RXgvB9FMa3GYNOXepHP/rvUlGA
Oum2+9notKzCLryVY/ctP1mraLJzuVO6/1ZEb/t7rmjeDA3fEPFYOVroaWU+9lAi/6022hR3uVBI
yJRT+i038e+icGHcPv9bsqZ1fwSbPJYFcz/sSG9eZj0h/kkgLneYGuGOIxS5EiJ/AYR7S5vwJjfY
5jCX6McwHn6uxp4RMZjpS/UhGsd7u+RB0jKw4vfltinpZM0zxqEMnFn56bOziIt36QIqxcCFxJd6
Ky23Ica7Tk1ilWcZmmPgrl3eisEkAgHcjZ3/DtZqnuF8wY62zCvRa1xLE2a0qDfn7dVdDtLAySdM
kuopCSkOs6jSJMmP3k1pMBQHtD2uKptrjdzbMCPWjt9EBi1IJ7BOIfebo14tN7Ufb3a2ya36M51n
cl4+j6aZgZJZG2R8Tk033ZlvDSgd4ySLBBO2n/38S2XRGXYi5587CmrRSTTRTeBEKTkFAgyVHBqR
FSgsYiP6q1x9Tam/i/KmpjFqLOZFHpBm9n+Go66BOuZfMUdnUrsfn0TJhjWW8q/ZLzdpIaV5kF8T
NQnk36dNYbxY2vj+512kcRta5/Lnb1Ttuc78zwr7I50C9dFY676ZULrK8yXfh37LVovdnR8yEz/A
QTdM179flSsjH81nQgjA6Au2OCjVLABT8traH9A//4AovKBi+FT2pPB6GMCTiiFujvKIJYV6G/Lp
XuSHRahXd/KZTeB2p/DK9YW5jXdmkv73rSZRCMmK37YaeCn6R/Ln5G32pa2ajeY5AS0XafGfj7A0
2lnOt7Rlyadp1//kGa3YPrm0c61+kkS5jxAk3iId2luo+Feo/e1DAUUcSyC9m81CSjsqP6IN13Nx
HSlo1A7oj6QzLn+fHAUy5jJwKhwSH0na+S1EcDXnpC1sHXPgN9KWj0H7M0Hyjsm1otR7toEs1P54
lR8ewsZ7GVIJi/Oncpluacwny+qJOKJf6bryvFj+z9835aWFegl8h+f4wI85PfJb8siRQDypWsIj
AI36W5o/E54V/7RoW4/93YDlQa7fUH9Vifamkytphf+CYPyNFjxiwv5PNda0NFfzNF9j+QzyKsj3
SCmiDIm2rqtuKx/2f++r+7+qw7nhV1VV3cmX8V1NWyWJ+hgt2GZ2x6kzyGyTExM0zxbv+Weg5Yv/
fSi9eel6EnpWwY1wL6293I3uw5DcE/hpuVrpwBZQ8VD1q+JmrwynrJom/JQ2Qo2lN7OfI0b9ZBAh
T2udhjfH/lDV5vV/t1W+SjbBI2n0jExDZgS6Qu6F/HF16PfFnOxKV7vZgjPeXaRd1cEeZaLeRJr1
yKsHZsEB6aMAOr3PtNRu0nDJ6BCglEbimw02DyI20aidKGd8atFBWi0fWZ22/ZJmL2uSH8X5/4GW
NFXychpZejTpfUuL7Ov/7UQXk1cnIPT6u1MVXD+40kbF/skhE8r7BCKY+CBth7w7vT4/xeAD5LGp
faI2Lf21qHeGbNL/vkXTs6mNJ7mOf59a0z/96qXPEqaDrAd5/DNeqRjTL195UUIREOP+OXIqt8x2
w+yj6BctW27yWKcq4V2u7NtS36YqAqb2icrlTy7tczRNr0U7fQ6/yNxApQPSdABTEL/TO1rJ1ZpE
cVGG6iR8lIkJkRaGW5okfDCX6pcK4D8jPcigVV46xN/IHCysT27+7W9GO6+bCafs5qZq8YdVj1SK
AWEuvDOImiDRceqTSUbpnjz5blq00HjVbq2i3ijoF1n+1hBFhHjqsrHhQzd2Q4LpX0DIYTqtbie0
v08x3xbXAYfTPNqy06tFx1x3L5MUbRVA0AezCCy/WS9ifkzt9ls6LyabA7+nI5qhg9VZAbqu1xxn
q13nxN12DEzIU6Mn9UWmCmD9UEdzjw25yd979lr8WVjvaFNd5bn573OayjGH9Eh+A7aC2zj8m5Tu
Y6QXp6vgvGSiIFdLYZESIkmGnxktSp7lQhmVjDuH7EkHLSyNv1JIUdDxIINYFf5PaepHbJxhxudZ
tQDqiJ+OYZUkGNTlCpPiTV/+9ToIZuhA/oLBPsa5zgkSuMphJFDXOQB/Lub/uRd5mlvDv3TFTnpK
o4K2l1CWV2x0maDgBKQz6FG3MUT3yrzAj4wDZczma19jW/37MznSPMx9+6pp8Z+pIMO6T5iSRq9+
4JvAWEnfugzpbVrlLR62QX5QVWhe8W3pDZIGMyLvjUV7cEYbWxpHA/8cpvMuAtHph/bFpta3YuD+
1IDMiENjkwC+TZoe3rZ61ZLmyWo2gpk3m/3WU7JKIO0gGU+QVxW18lOSQNLlv4FpvzqJ+e1WG4PA
DzWMQwIKURpCV5iIbtu/flj+Krny4xofcVustRIOLH++1p1BSBkTgmF6q+5RgWPTLbSr0zKL+V8D
nJou6XKz8KhaVgfxBJBIu8onGjOK8JIzkBPZI5WKHgUtpIFpev5vgX4BkMVv71bfCnUjfgbBjyM4
PcAHmBI0GwKF9RjLrQx35JvK55XPyGTC2sgt+H3AqCQ7iOOCv9+XazuH/u9ALzQ0v8IxfS+djfyt
zEoDg49A9exvrZhk2Q1+dchc69w5Nq3e+O/7Edn0OPY00lBa4l62ZOpO9t//ZWdDCa8MJ9yWfT6W
178lwdnLbYc5HbodGApDTp5SPjD6Gvgofcsnd1gd+dXoB6BElJDRHZSflvGfQHqev/MU4lcNvz/L
IC+PfCqdOKtRz86oIaxsgzkjltdKC+j4p7v8obahJDzYb9JlNjUObWouGUkQp0iezb8oLp8eILkH
xY25kFbYIIXqaND5ffL6d9p9FzEFeQfDorkgkvSf+2inmxpxQs3hBAJwK/8+A2/tq2gvL/gspm08
Q7bS8bJ/5tEhHcntLXDJg/y3vO0jmabjjLeC9peh+tu0Rz+BBJcDGshgBwGBryrfyRBM+oO8dF67
OrBTZkPFxEg/n1Z+jML0f3ogk/5sb92nSYHWoDZ4gv6uztB9JPq/rDs1LmvGxkbV3hbDl7wH8k7I
r5refssn4NDnXIlx+ZS7Is/f3xYszXgNHYWU0N4JeCLmChZvuTfyJMlzA77wn4H2L37f8KUhW0YY
HOmeM/cjvZH0Z5abBzN4NPlR8OAyHgBUfvCXlkEAMhash/xqNMYmQ/xMxukyi1Ir8noKD5lC3860
gjb5L8xPff9A92/Tga4Ne+Pk4ulGZ7wabURWO9J+wE0Y6W9VbRCdP6m2spbxkDwvf+eftVni9MAg
206eOrlOdkUJiz/yZyDYfqRN4UHrGjOxQHRRJwFN5rOSQQJbS27V7FF6TxkUyri+zCaERIBwq/1V
5t7Sw8rCyeCBor5K+zi3/g5M906aVhlwD8kBzc2LtLqlUv+kvhYwt7ZRBxVhIwJnyzrmzL8j20G4
8V8dRL5g20LVCuIIjqJVq6oM5f8XWCXW8jQygiWDYAUpCJPTXlYZbHuIw3ET/hIh/VrN/UfVd0e1
HXZRT76OD5XGQBo2JxXPUrFGDMmnXfyz+zooyd9ov2BT2n8huGg8c6gUWK+ZvHhGjDyGkW+5djhl
9AyCmnqagq7ujLRNm44PeYHKvQ+SKTPJcivUPah6oIsqIfnDt3wVe0LQBKDwhCPVHPfiYEpi0X5o
eiBtIZDoq6KlgEK7J2l9LNX+StKzfCwmmy4+1UWhsxJ++Da67qs09tIQme30NMcANjBmyv8xdR7L
rSPNtn4iRMCbKT0pShTlpQlCFt57PP35EvvvuHfQvSUKJGGqsrIyl1Fhclj+SYIbQgO/YJAeUIun
/k64HII/WR4bz3/x+pc+JE4xnjuAJ72qvQXFcweEMIiT+7QhePAOSeTNLFvNmvcoSfESlmaWPQUg
rJY7D7LZ9Hybm0mdFEVb0qrHZZsum3cFFQ2PFrOkaSQcXy2vQQsgOMl2H+HTnx47MX/C1x5EHFmh
ZIrLdiaPhx0ydHCdtC95tFPSfGkqfRigqQUwmcH6NXJjC5H6qLjjCzW6rqbE51YfiWpvndk4Sjz5
L64glH9VNNR1mXESbyrN5n5qNyoUNhnt+hQA++T2MzsxJD95evUhqbj8y0fLN4CF2fW1vZnB0Utd
qlXx0cxYwTOqoi6LKR8bewYO25SgKYM4A+sEY1O3Tcg1qDn23u8SLID6nKMmFL7mstNeIotifKKR
8T6P0UdVrWR4yUI9OO4XSR/t+uJWVhgkZN97vf+BLPOVY3prme/y9MvEPUNOpOk4/aCoCWlwvqH2
/NuwQmNb8mEbzXe6sVy7PFl2uO8Ut925rJ8lW0ciohwWUfwppv1ca59zqr6q414W2hkLqSXoaWq9
z+ClS6iQXZjsZmWBKyIHcZMC9EW9l62YrDMyw1AafRxSvKv/F4JkQsal8uN3W1mV5IEu96KPZ2x5
0lt9sr8ldZPn41nE0+JDKrFgVL6nlEHS/GgN4KU0/NElyQ386gjCcp/1Uqnt/uKAqnl4rwgmQfJX
SaiHTN8ruruXsjcdp+90zL/AxH5rgQ0vJbulC7fX5+nYstZ6DHTFGX/aeN/5Jp0w409+TVhUfae8
TlTxHIY3MNtHNC+W3gFt4J8K8FoeqPfyFVKUlwJ+op67qXqRPBku89dsud+AP9kOtbdyZpIjQxD+
QoIv7PP3gvI9xc97gGhfHkuQzRKEqN8mqRT8wdmCGs2HxeNRK7De5QTvNmHh7Q7yjXPR/0m3IQs9
qefLfgERzV+VcdMxTuCe3BvJ99DeqL3ybUbv7W/teg9ynlLtM7TmRQMdyAdFzvjXkRuFkF3hf2os
kEixv83KYSA2SMXQMeJX3bxEIRfEr304Lb0Sxc/eTeM4HDxF/5Zj5YM9ElSbeqiUEdsKUq5/SE1n
J1cmTYmCLY2cg+VFRz/CsZDXZ4fFl3FMp+nq2ax7059LS0WuZAptnClIWRl4KQYSmszf8HW0wpus
THd60f+EM3eee2Sr7Z3lTqDT6dLqb3ZH7QCjYB57wWOXyqbjl2+le84Y86U2oa7c3hiTt2180utc
+ZYbbg7jOVe8TULwlLeoI35dQAFk9UcFBC6UspYRE7CUyDmppKJoz8Bw9p+W39vy3Z8eJkoeaCE+
FiCCG8b+OFOyJKvPGFE9YACUpK7yurwllnKCB+AdihWyheMKaBzLP6RZ8MSf0n6CtK957o88GDOp
vrzB/Y7LzzEcn+VOqo5zRlRtIzdcLiHx3Kdq/E2yf0fWs/HTqABMYvC9JP0gAs96Vm7lOQ08eblS
+WQ1z+4GYJldw65PBbacfNEQZu/Oc1VMqjKqfcmLcZ27FGNcypSZR2mbgfC/m9tCS7Rhj7gWd41T
Uc3miDzxQUaWPEGwmyyF7Y2peu/SzapHYBv5F8JhX3ND3aGjgNOrm7ovz0hefOpl+kVJnjTwqBnG
u2wjgSF/ssI8DlFGBZkwICnostnUEvVzAoUOPxgO2I+vhYAk4l+pcUn9EDLyUq4AfLFpziVUrIg9
umwi/8tJbeH09bS/a//7v1wVhbUjZKO9fLWMTtNVvwx0jGI4KTOhc2KKd4zowJ9fnOa5j9lPzD0K
toP2U+Q7KIcfUjKX190BOnFOpkl3TSo/0Th8gjNeFU2Pi2cqJQt6HUy7vDxF0Df6btuSDBT98CmH
Uxd9Nw+No6JpVr1LGImi+A6hBdrh9A06Zg6RMbzRzegPpjCrfP8RD+PRUJSthMKepA3oVfRJ2Vbj
akauUro3sx3elyBx/svWfZ+tdVadG7BtsAKlyE8D/C/GmH3VsSxRDLku83g+A09/kwGXkmDXNNTr
XjtJLJHXlF4lGrmb2mHHSYYxlOhVacNB5pNEYJR3f1RPX2O5dEmYi1NGGlvAtg+nfcmAllEqA9vx
+/MUKhvN017GhAx5+pF4V7bOe0Q5oiSnc95M2lLyqhVxO9E7L4pr/yxRQ8Jmxtkggq7whUs48psH
uE8rGe7yu8MhYzC9Jv29jNC5KT6Hg3yz0jLwZRBLXFG1/CNNgEX3B2NK8aJOl0AvdRTptMLBgqDl
PiqD8WX62mfjNx81TJKh6B/kjpiT8eChxi9TjbVYVR+sfHyRb5FPirl/EvzdMrvzITFA2/3fX+SM
5AjNgAQ53ei+/SYTf0jinW5kN3INy6FhfGtMKEEyKmQpnGz9B3EpS1U/5EYt9ZpefxsABhMbLNt/
ZkWoOtb1GmBPmMT7JWYEZ01tXqTuVLNCyThtG3CP1s/kBj+yBOPK+/MpE06mQ2DoP8G6MmZYvskB
lMe3dDpQduiCj3iba/6H9LCXrgegywffi0FmfdmT9SLDzs7clZKG15Cf1QJ0qEKCS0Ff/iavNSFb
/7+lO1LDkVX6Z5mmuWV+RaX7VnWn/3rKbjn/TWX4NWX5NR4REqretbx8kaNlR7rEiFbdmpXyjnns
j0W9ynPVvRvgE83kldvX++F3/dygNJ5X1WNoI9+kJ18+BUia14A7Z6BMLFhDuCms8LYzx4ceAHVZ
hqtCNVCfVM9+dDU9euhkL6Ol/YSBck2tr45EVxaBPGAkVUqM+yVs6/yBqf0nEAMJ/gkLi+e+pORT
WC580muL5BN/tBqxtW46ynEJ6ffgo9MAUwTC/5lu2KaTcjMZi/x90vQbUO9g8Nm3yYfKBzhe8tYX
u0pKR9S/K7Ittp8PXkUdfM6fPRQRBrRRqQzfmE3xBZJqW/reTUCS7o3hy5y7vypWGoNNakmhOanK
V80+TDRUKg+hkqp6h8FwxVyIWDd/huxSseb7rEd723XxSd4CbJYyofMe5wH1t/ZCZCLNcN5HlYJm
t2vQJDDYI6NEy647eXJxnJETb2SDLy9mZknbAzUbonxp198wkdiDsYsyp2d5OHIOflIcpgYjWjko
Yfvbjs2DbeF4yvXKQWzO3p0Rb28jedToKsrtkXsWQgJwCNToO7+GVB/ZhdQzNoCee2oL92LHFYAU
PtMymyegHjDtqMbUPJw5ih8aTebahCX5+CdXP47R1YkgPnGGcqbWzA3rIF3HIfh64i6yWd9q3xyt
DDfYPv+12/K7IC129eAcqIDluW5Zi0VpG4XD9qiW6Iyl6qfUkVOL7hetxx7WkRqgR0TBRSL8v0no
vhHQl+gsE7ajQAMIAN43cgSYHhH4qeeeTUhV8rOsRTK3HRcCv4p5GmSRyF/AJUPiXLKMrkJJbsc3
Be7wJC16v6X20EcHFoOT9IwC0FdkQdmXzFS9vkUbB/W7D9c4lwL/oikg01caDrJsDBa3UJnwE3KQ
lVgy8/kSFXBdg/ZDljXDo8fgYaET1rdLiWkpt9LgqsDV4fPxIFsqlfsqbc6SlmX9KbtS2Tw0+XSr
aPVG9mdS2pVmKK36WxuitJuuK+zJFAoY7VB8lV4LTCFGVq09SHFF+NdNqlylV5NBxmp8/fFfiVjY
F43zUaJmSiNP+oZSuLFt/T4OqF5SC5YWghRG5N8K1GKgsdWkxSB/k5OV7Yvs/TR/24fDhzTrdOAN
0uS1zRcA4M9L91Kerv6WRM2vZCeiZe4aKDXE74JCMZCfcAtjvRSNKKpIL0c607k2IXjSnOaS7xJO
fe0uXaOlD4zwfVxY1IMpwlBqkf4wQYeeRlA+J8E+X86+zElkSIXkCBlc0lUWsU3yIUTiNgtEBhEt
fJZK6BZStlHT7EvKda0OdSwbD6PVA+h27+UTpCEj9yJBo9LWKAvzCKo0+5XHM6vNsU66vZTHl3sr
DR+vB9DdF0/LHo/nZvrzczt8yHVKK1EDo1GIwFQINyUlZzK836XgZ1fZepiMe9lDLpvGeXTvx+Rv
KTJ0VfcohYYYOSan9C7y4fKJsvkf02Bn1+2xjeiEUsCX9lEYq49JVqAP0h7MMtxJ2UqemNwxTzQL
saLhyR4rG/ChyTjlnlWTctWB2srjjLNhTx/1qNM1lU7r0GRfSkO1SvQXIrzFELTulNskU17nnsqe
0dwtjxwQ+7WLIZL+l7cKsIvwsPcn5SiL5cwUtdP41RkeZHLLSxD7v1LVeZddrqQ5MnsDBc8W0mBp
WCUugz6cP7BERuP8R1ZFN6OMNL92qvoc0rhHvg9pSvVzmX5LoAjV0+zZL5IawBCnIUi0SqXW/aor
0UME91lSzG6c78cGMmanbNGJvFm6PJId+ki6JuVHJFchfcHKkWYMZHL7Xb7e0P6t4ObQncD6oO7R
/gHmPKhufQj8Fopt+ycN/nAElRt9SqdFokZht2/IRsu6rVvaxpn8s1QJZeTJzJLyYqlMSEK0CO2Q
01CCzIJPX+2fBcbhexjv1I/ydOoIxBfzRd5Fa5ddWXGVn80q2mf5eJC/LdgxsAShg54z5yKwJfk2
/A+ABUMv87+XJyYTd6zug3B8rdNwb+busUDJTRMZhGf5UClSFrFz9SYERggycmryukycuv8E9/po
7Ed7+pZuvEwu+YNgcaSqMf91XrLChfpB5lih0aPnXLCF+JbvrTp9G5YeVBYAxgKQk8+VA2TPIqCq
VNyu+vRf2ATw26vBq5x5NHl3LYpaM7V3ufnyjDTQX1v5bvkQq0jhcPgcBPJGFjkpDg9lgbl1DRXQ
o9Fd8djyLylBOYyQpd2BdEw6Y6LCPk0qkA1jt/S7u7JMN64Rgy3Rf1Jacz5xLU3OoZ++52y9oJAd
6Fmg/6sDMYx/4M39eKCPQXhndPlGegFJZ/2EyryJLAeaoct4ar6lchUaEJVWZjYeyQYA0wKjkc14
5l7NCpoI9UMpsy8XUOvNtupUXJbJlRlQiBfRJnGMfRaGh7rD7/QzAmsYMKFHCZ2E0nb49y/K11fo
qf+a707/KI9E/i7DQv5NUAGdneIutOURUPSeGrqIDqXCXtxxxDrtJHgaGVaC9pPwLQKbTaVc5OdO
A95C1gQ/6M281G11gFSxYAQl3EjslxDizca5BdQjK26Ndp7ilg9m7nxLV1Rek56JdEdtxbhoTLA5
71FmrpbGfpkbtyim72TNlRiw7IZrtXjXQAbyXhkvcWT/dmm/m93xKMArGQaulUAu7g4ybufUuiJ2
hsQGV0xQ1wAg9tyhsg2OaKns4p6bKoueN+/TLDuGSfHum9887GdZBwpZZ2QSQVcKNyidbubcXMe5
t5eFTbbg8oUyWWQONBDjOm4b7De5w9LxkH/lEM/3tjWdEJneAtgTBABdEgEL7KQKLN2WaKBQl9tr
MXkrKETI6JWGmSaFymh+q03jNhqucLtpqLMq8CdpAUkt0+zsuzpAuUKSZFJWaVz0GjmS8dt39kOk
2N9ykhIKsDtgnFjrWelv7QwXwlG5yp2Uq/Rt99e21HfVXR6gHF7EPn0TC1Wc/71dNR8MVJ9lDbLL
AXDnbd4PKDvlv1UYPNipe5mqEqVJaXINS9LgoKwyD5iK0TeRqSnLTmC1oOhIRMo/EGLI/zzEQBXk
psp5ynAfZDi6e0uxn+XB9dMl9ZQnK0k2cJwwXSlfibsSc9mzQCofr/TUVhQsl1bcEuRkqXQbpuu0
7tn3AJf7WoAbFDuRh9jXjnWSpVtqtq4AcopuBDL7D7yBtuemCqezgMTge3wKPCkck8+mhoMKJoyx
0XUYopTGWrFpo5BxCPDUxKq+zR8lOumOpBrWReoPsseUhS+Fjeq18WNnZl+y4oy686zXS/1HKimS
/AJjXyXx+LQUa3jLoOUSptGX4kkX7HdM7067xTEc4YUfNdBe/hcg5S5oYf23RvbsW3IyubsSIelx
4Svun/xK/2lRSAGGP72bYOd43jb0MUNHj4T+nIzSJc2jfh5GCBbQNZAWlYxYwjUEVn8ld3SJS9Lq
aIJ25U/h0psSZNOCgkp8tiTB/CC1dMlpPJfc2JmD3eDnN9JNgDz2PUSk2mWWP0bGn0Q1mUeNO7w2
9oPc2OXhyZCcjVBALNI0mwtY/F2+JGdy5v8tbthzPJsthiOACVTlJLNQspQlwNHQk0NLwzvS/aSh
d7Qs50lA3svyRwQSbLDa77VW/QxTZo7S/mle+DB5mLPy2GSnIdB3vYGTWhdbKX7Jc9HnkIbKv3Qn
9OxjYZk7+Uj5L2sM4LMURxCsYHDKXW1c89bVi80y+xx4thkUO/YQ8pTkMpfxRayCKYou029gNLs4
GZa3ytsHJqxaOdcJUomMPZkgmXBKtQxrDQI+U0qJH73SeVoSxqhaySdKjTCK3SMCWUvLRmbk0hW3
sFtAMBfFYR6NPCekB76kZVo1xb1jpfACveNgK2T59EHIoTxWSjlG6ZPv+SCtmtY233sq9hru7THV
KnapZA7CmFH/6rqiTxFaX5ELdqobrwM3WjfqXRcAKgUeOvb5nYLqXCRrPxqS3Mrhx2cJxV+YvVWB
yaB4vRTIo5k/PcurTegZCGbipwKd7lKNzjpvrkrRvCZV/FO7/vvyWTYjHuoI2pwz9BLSKNZhtyjv
cgvbnnx6tJDRVPvyy+tmMH3stVR9WxjWDSTKz1nwv374WuKDRCOzJU+UCwtwUlZaZRdtpXcpPXS5
/KUx6XVvzbCVGC2/Slbx1PfqAj+Zw54YOa940J819XeJ1umcvqQ6on//VvsKui4KEzcCi1l6ZGZA
pa21HuUDJR0QCB6tmkefXZxMOwlAMh1l2UV0nRpT9iQNUDmuQEIuM8FSUMqUhUQQ5EZbbJXIPcme
Qd4nO0ZQr4ekrHAS5slL6IuG4d3Df8AFUck2VDp/HrJwGH+iLVH8ymSU3MpNd1Vaf9tjDA0erTOe
g0SMDo6ADFDB8rXJwdSx0SvR+PpfMJF8QjCwFoqucdbc/gczkqvJQuPahvbSsoxytJecGcuecQmz
Vl2vuz6+G6f4978lPQ7c95HXNVPDKKt+MIYMs2v2Z+H8J6mGnKWTPgZd+SirC4WlA0W4vUwPOQzb
uV+A96w5cqDEDjfFYsDTAeZTBZBcoklvK5Y6AWFJvCknd9MMxP+uhDNN2zbC95u8RY/SDdL3IKQJ
0xzrBuESvuSb5ET0wTokYANM20Nw4vFfUCXpCor3jLboUFS3IzDddngttOmP0vg795sd+IfsCiXt
8yKUXrr40nqUQOU5+WFzaQxUQiUO67AuGOWqD/K+7lDB5krYY4xJz35jSYrqqD+icLiTDqNECnlY
eJK9ID8sJwP5bMmDTFf7sZAc6oKHHDCGADbqor0za8zsPNZCX+zy7PFehqP8t0CdZJDLAHYUNFkC
ZdNWeHGRgcgBC+Q37wSVhAo9BTlB+0Kjei3givU6RVEG139lh9qfseWIt/LIJW/tne7YteNu6Up/
KEH2Jv1uWY0E8xicC0N/W07LTKfPtoxvbGjnqdUBuOUOIX76s9LQFaNXKAu99GlzqYBTW06npNyW
TJYVjRbUKNG4P8cdh2rmzG7QSMC5zzdKoDhH3VfuET3WN23gI45ZKKg09pW5LvXq1wqt/N7W0MCP
1WNWFv4dtlFwABQcK5zc3XYOOlLINaLlCvTGLD5VYD1Xp053eVzXW8fFCdn06njTJWq2jwYTZwl9
2jcDmLYgH+Kj4tcKotTdapzz4IqcPCNtuA9Bm1GdcZEO3plGUJ4KoPE6ENlJVYan0NB+rVJTjqWZ
omcIfG1bhOXJxIvsOPqJqA4biBs1mbsbQaGM+g3Ivbe6u9O5gBWaR9ivYGexjXv/mGWgEfWhDK/a
0KxiB911TIchiiFdGlrQ1Py0N9EG56QVxDGJz/bF9EfzRitHUFyddYlTRcTDvV1qtA+Z31s7IwPk
qNZbKy51xCJia82GD6HWlaPkQN/bBy3T643meGgGwguBg48hraIXL2lfG6s5aN/jFPb04MyHsBs0
dqnwQtj4+2gAXZrRuDQ1FR4bS51dISkSCg7pBrPI8XYCnFJo6aZvqp8UFay0nFByU7nXGDBuEO1S
V5BOe0DT/cZoEK/JhmxY1eXUIxPq0kF34pMx0ay1zSLf2kporydMajGkIa608EPtIXg2NG/TGqjL
5+kzCi9ImeXGJUv7YxJN5srDBxodaPdB84yB4+rvzk7voBJqKM1DtBw0fW2Rvqn99GW44xm3KgTy
QiPe6vWzQlM7SqKbzinHNZCjM6L+zxoqhKvOHXgzGv2KZR+GKvrJ6xB3qy57RPQ2lcp/vnEqZ58k
bk0aBw8KnSaNaDBxfZn5rAawPOdGQb0abnunvqIVQho3eu1miNRuhZj2romKF1/ILwZyIFWFTwVT
wfBQifLdLj3PPjxMRSU+4HwrhiUhDFkqyQ19cg9R5bhPIDvP8HPnXrkWELEHlVpPqgDfj4NjYjBo
UrQLwglio2Yem1kfT4jGEqVT6Nw6LDTECD7DvtXuoG1TlJmC4NgxAwKv3/TmJ2bK9q6FFChs9xPJ
2nb8Crr57LKOrSKzAxtW1gDB9PGg1hZCYkV5dh1g2741qTu/I5hmfoyOjjVjOpE3J0dL052SoPzn
E5FXMXqWW1Hed3xWKMXSUBdXi5Vi2G/TnF60YjRPSVBtEbqBFlKVmKIgMK71+ibs7WE1BsYTVsRI
NrNLjnxImyEmHEM8IlBFpyqn+UlZ8jBEjrrrVdgSQRms6xhwpoas/lzl1hZ3MuQkGqD19dDjE1wf
+iwrDqqW5Ssrj0b4vA+qbWr7iDODWULxkbPoWyTudHWa9iOp1qwNMKUKpJu7vov3vtZPK4RHvuY/
vZ7ekKXFPcIxcUhBPXpESSNthx2EbYYa2sy6gNWMYdiVBsPFyeP9EIjDYQISKVL1lwE6pBBNVWjL
p3rmqh2jcVa02y/JZDZrM8VTF4OKCr7s5NNW/FTmAnbh9Fh4OdCVuVJ2KhbfxrWoJtx/QsxeshFZ
hCqGmlgPd5kDXN8fUUjyarCMkQYNQMwG1DLPEPjUtE0+ltZuAFoZtilQcwM/GtCau1x7NymUn3yr
3/Yp+gATIqOb2QqetG6egL3r2dqMJlr5zuyuPUu/ASFSHF2/gXwbDbui17AsQnBCG1CLNXqsDFwY
aAyHJKi7x3ijWp54y47xyq5GFDexhTBLr18ZbuVtSkej1pw4BWh0OCdW3GXo/f55PvSoDjunLH0x
Uis4pEkH2GBCeKEPplOYOZshrANwYu61hHlu1ChPdjGKjlNK9bzsTB5y5K3tIced844lU1vZDt3F
FB7bSqsfQ0+9G6SQH6K6A5J3hl8cw3npVJ2eRr5BvXvYNLb2YlfwwxPWfSoCflg6THCMKPTc/PAq
FaVIq74MWf6iDaAHcIJR0mTYIunyaCu9i9x0iJCzXf0hfYx6f+l94HNobFrlzqFlzhIcPNOC9NaJ
3wJ7xDUaE6DJQ34dcPytln9birOjr6a01lWpGX+Ow1BTEExC7saC4q7/FT7OyJ2NFFfDDsG3tP3M
ih/FOh3ePsO4AYWgAjgJOf50U96VYIGebMcmwLvjASgi1pox6u2xDQLQNJHL87Lq2GvKru7MZ6qA
NaN2bBGFO1Xx+Kjdxk2xTUkqSQW8eI/Q7XfYcIYDahZmTirrGc7Ws7TbLlVodlHA20bp1bbbg2tg
zupM93p6apso2nHZEPn07r2zLezocvWj8dttPJXAxGjt2WPwhTxQua3zlyzo9FOZpfqpM41kXVkq
DbVkPJWdS7jpUSyz8HRXEB4YmXTI1BbUDRBP8VJj51puecpd42CM87CHanwtNNiUo4IEkI2kIYul
gfCras14OiHBzmZ9NYRBdyT191b6WOFKHXXVafkchLeTFUbOqDUazSseKW+5iSSjCfW56rR3TQ3m
zZwh3KtqyKpDlFLT7q0YaCTQN+uxREVLLi0gUzYRbevGq9me5gZmR0+jXSi7IalvEKOAKIQTmxVp
+9ZvnwY0Dtdhmj6kXYrop/wvNPTqhAYPVL2k+q1M0lFUFy5WAxNFz859E5vHopqbk6dWzampkwtO
iyhlsgHqYgThu4Tefg9jqlBOYx6XiPDWRwu0wgqJcRrKOkAtHRX8bbqq2CNkvnFNk3ltuuwn5qoy
9o5dHXQHOr+mIlCRYZMNeCert0ulo7YZCn5IuHLIT9Vq2PKUqSzLXUyysNgphvo4zH28JZ1mJRwH
uvpGp9FSzyH12kbRsn/zC+JVgpSOV5AragnhoSxOyG4Xp76wKCORXKUTxhnJMBorPXTWuo6+45jj
BVjkCSY02Y0zdCiekSIac/dtGYw3HCjOJqilsmYtHBL0gQuHoeObL6kLvYCy9C408E3ylDsAMkB2
x93c+Jth1p4yF3OpHAu3AmSAjJK+dNh2lZRKa6tJtmqZ0VDoZ/RJtVU76hviBAlHWKxKmLHTlPTb
BDbLWjWRVer/AlEVw78k3MF2vTMMRCYRRs/SroLgsMyl54A16NtG/2GlTignhk2KjHBDnzYwp5VJ
GrsOFcxTCqktDu7GcNtz3CN7lSs3hpGi2zs2qOrFCXwY/1wb03c8z5AYuuLNJj1xGnenxIaonbEO
hYFubJwm2k54ThAArTNAYA1B2fhDSVFF6TVustL8ajYj2zNU7pH5EWk8oc7z7mprNLdOTflOpBjN
ae0rJCYpNlBlZ+MUgD9lFp6yGGNG9aVOobmvJqbdSe8ztFHGokfUUKc+ul5eVeVP5XKU1fG8nXhg
9C0/pnHiIIYjB/x7w/LeSKvgTZbXwQaap1D3SkPSdT205HnngBnAt7Fm5MlwmL3aWdsi7WLo3pM2
jLcB/gPMf+7BiClnk9cNyTm5QdKZa4QGhnXVYpHhdc26QZk4ZGmY8njaqmp728UBNa0RaEyZth2e
khQa42bfUgnVJbJ6NiZLJPegdaxhGw/5Xx8511jP/JsgDPcY3qFe6fq/yeTdz95P28J49BPV2Qfz
BMIUsYaxNS+s4soqz89h4z2VLnipGkRTNJeHlsUeK7bw0AZ03qnNp1t9RrykcE4sBY2W7/oepEo+
tBa+UdFbqsbOagr0bVtWb+628lDxseLBI68k00l14yZI3fcGF7IVPNXm5Obe2lR8Z1+7zwHVkHVL
n3HVYxN56BRcdUIINuZADxgJfuyqZ+cw9fBNcvwxoNO8WjjrsiN22EjW6G6PFIuE2LrRZtM6zwrB
K5+0cw5AH4TnfGNX+27yyhtHs6qtxPIp0MI1tmPqOus0IvxGQfJyXVR0C2FCdWt/opscmEgppfeN
i09Fh9xPiqefoaUPTq2lqFHVv26pXAb0q2ALHaKhoYCMbHFvBQ+N8pQ0GNP1irExBAamK4WO08d8
pvB0tlxvM1Q54tRtjRZ5leG43LvrrDRfVB1priyv72xNfUAWHWevjIV/NssT1J/XbBqeq6x984cM
9dAsOiX4NxNigOP7ExgIc6wvekVqP8tuGxVEA8X8+VfR42mFNUle/GnRuHHC2NyqtY8GfrpW7SLe
aP1w1pDUXvkFlVSkwO7H0iZZq7BeS0DigkhZp2pXr6d4fi6dkHuhiihaIpuLMvS2lV3v7TFqT3oS
XBz2fyCtFLZpZTCtrcL/itT56OEntfHUdFUo3p3Rju2Wdty3MrQhnsjIsM+6dVT6aAPlAwR5iUUn
EMuNknbuepwjioVU5naBcsjJnA5t5f5hSlKm/oytqkKaCpC2ZDzUdvXWqJ23dgdtE5vajRcXj0Pj
AhBJkSHXm9vSwEpwHPv7ZjCvXj5fSrS/Vr6D/QZAGuoY20YzsQhpkKegxgJo2jqCNjjUalWiwwQQ
yd1n6XjBOftUTe1jrVtvtpec2x4JNPRWWPqrm9wy+EZXu/boiupaTPe9v51SWJ1YGCptdmOr1i2A
QFQO66reBLF7T3Vzhdddf28Y3XtA7W5dUrUsfIskAO1mKhb6tlO4934KLDSJ7PyMqH6vXiMMu/SY
x03vpvHr7zzGEgnRNn2lZVQB+rK5mdUPB7/fKC3OdZHe1bpr7gYvaFaskodXfQIgGhlJx0RFOc32
jmE5RVu77fsNTjk69ccQ6aSk58ttt7vHUQdTr59uHPRToeCv2jjFW2bba81F+rGZHpVcpUnOXI9q
rIRqDDm6JGBJovC8muPuHtz+1iwQ3YQRe+8q7hFB02zbDN2NZgNn7OsbNYHwk6f+Pc66PZft7ZTI
3iaUuVeaoymbIsAXxNErbTMb5WtuNdfGqAEjYPuRZ1NO+6HcqCm5XMX43vEhOwhAWEuE5KrOn6bF
j41Z31Wx/aebr15Lgs8W4x7BsoOXu9XWhYGPVvbZVCxv19WYRiaB9kR0vcyTjcAZ1TJJwXorvkQW
mDkaLewn62SFrj+Sif36tTz4JqWMtkSS3t/VUXNDSmXHKIIj2FLRbgdEgiXhBjhMvYpJDvWMYFXh
MrFqQwS2RpIBm5Com1yS1j6MFjKVoQkpKDjXrcFuIpp24EXB6ymoDdaOdl2elx8X5F00k7Nyr8um
MPeqt0phLdKbC25Rhzpl8WjbeoMe0DqyEDnTcNRaqclMdctIL03ufzi4qc9l+tLYwFOS4qhB+tmz
22lO/+9/CnWw/+/X5Q+lpe6KuLcO3TDk+a6N2w6nR0wC1tOgS+G9/PdaRI38Zq7TiPqm/IgNk88y
KDWisEGdbZy8+rT8z837vYGI/0GxvWulxtPB5OlT1KYIXpkFOIpT40zFe+ypF1vNniqzB9fn2qc4
QmxLg2RyD3k0JJ5MpyR3Yay1WHQpZuhhxhsjdu/42TZB09EzDOi4xWsQIRo4YKpIBuIhIkUnCy0b
atdOt8dV9DAbSop4Kgl1oX8oIeeBzOk3wzY41ba6VZoCxx8HPcw+zI/IgqYn/wGuWM6ehPQJAbho
jRPAfdy26qNh3oFqwddhKNC9Hcr32FBxGp2CPV59ybGIQxfLlRViweN+6kaE+CEiDq3ZsLNNEexz
thO6jgNmVOumz1PQiPpV9dqnPCsuuAjBeqiCgzrm7bqvFHXvtx1Cv2Z0O5txvkUtmYYTM3YVg8Ob
bS09Irb+S95wdGv0T/SyUzYBZZZV1Xbk99avr2fNFs4qul8R2mqqf0UUr96EY3khN4O8HejxBrkX
a4VfoCOp0SX2s2gT/x9XZ7YTuZKt4ScKyVM4wreZzpFMEkim4saqXZvyPM9++vOZPjotHbVUXVDA
BtIOr/WPQXlduz/WPgGly6eqJCuN9FFLBc/aEs8mRy76h6c+rA/l5JqbKZ/fYfYaCrLCq9exZc5B
U2xKbf5B8PHVyM/cZCZE/Ms32F/GPsHwzfqfFAejc3eiKVAbeOMBviLfkrkrFvLEa1v+WSRsmJ7D
v7Ytr5mg1wj/2c5Ees8wMN1F+E0C6VuhL+0IzmR5QGJuUZy8qX0gNDo7pnJHLCv1MD2/tjEBMxEj
VkWH6PW42BnWm5blQ16TQi5rUKhKLuKwfvFcdo9RS5bzii5TieZdWt3d5xomoyXZcAj1/acmLYq7
BwFNve3IkSi7qNhWAQKGtYso65gtvNa+T7Lce+RMnex11q9DsZuDcJ+OzZNMunNi5nu4WUElBCAg
qWjc+xRsimn45TpwkXFrfjcIrTc/v9+xEfjXXEqObLfzB0492inUZ36vwvBse8ZyVK5ugCHHiyGa
g+zHzxnOZm934XPYG8F2EuCkE8GYG1lV6UVapHzHqfnIWN+cqcyg8zataJXpuuWYYUveVXzlXUNk
42bog3FvLeV04cH/TCNIeejr7EKCduR3BeFFuqYK3gjkawhKvzUMNheRcw4JhM5MLsRFK6+gtN1b
QH5dal8Qokvy/vNvwObMpyLTWhz9OEfM/kmUg8jNDf1DJg13gSD3mA5Wuqx6i7pgp+dXHiS/i3KW
OzTMtJrCEZake9chJxN9ROm+9ZZpM8tBXzWPVc7tERnA+mZtpVV/YLMBCZmvPx/x8/5UZSzzVU4/
JR9s+NNarU1TOIWYBHQb3Gh+O4l4YZGo5VXNv4eaek+rsJzrzx+kKsr//C1v1/ZF6rw2P++jp3LG
d9Q8/r+PzRdGxUG3eOsKV8z+zz83cVc/zHZGZKLuW+RzfPmx976cUv+mbZRrJSE6faJW8mqtf/t5
E4Fwe3Hpd/x56+f9pF5oarQBITDXEOfKDQKsvuhk/5+36ZW7lFEoT7Mprevs4a1ZQvbNebCuvRUC
AceqNoEINS3Z/30ncTyEmqS5tft5588nxzAmijnuDM3n0i6xRiCZqTiP61cO86CZfeZ/92QUGSLI
9UN+PpcbZ9wHEc0Qee941xRodGskjvZV2fMTJgYLTLn+y8BFe26a9vTzD/YSB9dOItywpubp510/
n+95zh8RFeHx562f99cBbTD0v5j+zydV5ejsqY6k8v7/vqxjjSeCFtLHeiG0lWM8upDwS5fD2JcP
w1rM0jkzMcT8Y4xonIjibnzhBK9PTdGzg8dZ4LMl5xcRzMdUcMxRblZv+1G+0vN8iJuMrc+AGiiT
8oXkFUbuimhj2VQFTj1UuOg+9k5CtgRhG89G2zT7MMA+RbCoIOZ5QYIel4QpD6ReplF7rEkf2QSo
UbbazH4tVKGOTksvB+AVPU/bSsD+LxnNQVb0vA6SacaUMqTeLzdQTzrhYIFPaeL+Aej8VFOGRPB9
uw+nxaNmZPBbjSutLgJukvgC3z2umc6TzkE0PKCHgoGdZo9rvz6TU4rqF8uAwGGT4Z56MWBGCCkJ
d3RP0FxbnUcNCqMC9ViF/d4L4psl5GPaD/uxXsj5ycKr5VK7I+x7F1CZlda22qJD+Qwoj8IVgjG5
DQAn3JrQb4FlleZzKJ5THjLV9+Fya9OUz2o0eQdt92HlZFqZhOjEOLacHqV+qj+GmHpTU1WnvM8O
9lQcveh5zrJTP4rsqGVwdF0j3FZyxrMCFdxJ+1EV3bHvuk870o+q1iNV3O2ZIkWDY5pzELL9TSGG
zZLmkmf2R1gr5nxeTpYvtAd8v+H0BA3IaNxh3S6QF8I7wADf0okwnyVjj0LoD/adHwnBLwZwm/aH
PJrMq0fGksMWtOP1dmyab1pCCO1puEGyvAlVkRit3gl5aHfk9SBoKVnW246zTIYzmev1rXPrS1z9
tjNS8SZ6GcbY16rrjyoRVxqaGj+vw6fC+p0ENNRQMR9ROK94cE+kjK69v15LCNQEsLsJLLo2Y3N+
F2P9RlZmRi8MDFHdiwHbqOFjvmcRroo/iisyslcCNh9cIp7jb51LGiQZpShpo0OwHL6j2cKFywOw
KXmh8QmyNRjkNzt6x8P6XEZsSN4ADmfj0vErTPB8IwiSPGJTY6BRhI1o2Lp/VSXFJqxXK2fhoM5Y
DnY9+WUR16ee6LIaHrQZeWxGcgWzvQ74ed6PS38oIHYurgAJGuT77MDRO4KAiqG9dCJ61n18shR2
WNxI07xG9FrGO+U1N6vL/HKcSVHJT1Bf5Bp8lMpO0e/VtzDM99CjDwMBJBsNLrX3enpA8w6usGUl
pjDlY8prOGm6RNNXs2he6FxbgaJ3nVXxnu0XHWsrWDs1FRHpUoDQRb4xm29dI+8Uuu4bezgHRQ4V
QEhuQi9a3VgXGBTP556D1xfI42nxzJZzTtot7dkMDFVz1HWN/0XTvNF0TyqpcCWho+YwPbTV+D7V
QYv1ZPo048bXvIjoCea9SgeY8GmrtEckh0P2X999ZWT+khgbPSqaxomSFNegsq8hseLKzP/Krr6M
rlOx25ISS6pmPKT91rRxpZsu4HirK6rPAmz3AFQU0UkrhW1P04vl1MSxlEpuTPC9h9Ihur5e1KM2
uls+Wh9BNxyI0q1PBPhAC5RfOGZIFq/MV2Jxi+P4OiLZxW1AhOja/uDYCznbbvGeMmkbGvB+SkrS
bHgEl/0FW2wGcsPsKXtN5mz23ILgJu58EhnnSDRHeOjWhPmyrO9LQ5cStByGKnqHZbvwgJYKv//7
CIelSSk8UwAOjQgoXNfd3lvb/Lr6MTFCP6X3j9xtIsZrR7+42ntNYHZhdOsb6fm0gN2Wun3keQh+
Q1rlIdXuvZ5I5akWugjq8F8jSp66BqbBM6ENNfVZ69Vr5MBjOY1kMXR90oIAk9j+5uUuSgBVvwFL
oPcERyERnP/fQ0ZQNhABnWTD7Mdi/tT4aMDRnygSxb9DQeKGmEYGMqobkkD7aUfupXzhokIqQdtK
kjibRRq0fpN1DpIKoOI5H7HZUUDTRuBn9BCP5vBLNl3tUzhJS6GKm2ajTGDPAuSbeKb53aHlOsLp
1fKf6k3+kHCddNRAFi1EQFN1Vh+GaEh8acZ7T3nXElpyo8L6janwpGyoWPt9FSLNIeXErqv0jiY9
uNbmyTLKL8/lwu7dJyTa77Vd/zsvOMzEkh1b8jRcFK8H23xpe6QC+ZdOci78bvoDjnftw12pki8G
vId+VKcxTHauHHlgZ6HaEoV9VwiDliy5S5VmGJph49L5YeyIfaydFkNkzmGZjjcykr6y7GpU6etk
/uM2JRKRIT+FsqJIxySAo973CnwemewtC52DS/7Djq9A2Icz76sq/tRmges9JL0Yw67HeiPD35Cl
R6lmfgSLUqcu6T/6rrmUSYZIko5KrYoHE4WFG4pfkWe90075SyZcHmKNPaf6fUMy9oc3DS0qBF6N
KTL+VK3x2bO3ILomyyTd5KSX0JNxyWgQz60Jvmq+oK04U+aMif9epAONLV3/DshLgFT87oDRbPPE
uicy+VWj1aCiE486DHuTZM9OY7yUFo6EiJGlasnWIZa4pDY5Wb6CCpqTb+zUkzI8KuuPCODZYrie
yGEoks2ddqB5p/OvquGJ2RINX/JooaaKCergztU+UzkNKl1zNGT/SRA2xJE9f41ux2ZVZC+B1XQg
1+CyPMK2A+oN1mLIdIPLCijpZPWPS612SfqQAv2ZJgCdSch6UVPeWc+Q63RI7bvYElt3GnYkO8st
gLP5UPRv82Q+eoKntGr4zbpdT9UzfzHS/Nzb5vuYuq9ZHeDwkw+MJ7t0GW5QSuVjGF5i0EANpRnI
eyM8l+ecuIVT8sqEfLXCGgiPoOztWDlPM/euVYDSU59B4+hfikw7vzXwTBExPjbRLTVEQm/t7Ish
+5jIPtwUrrGfgvaiUImjMmOuHNmK2959syS3Vj5D3y7eWmucy/ewIJKszCCmMfl8gUOfGgLA7bRo
TvZSvi3AXVNVVsexItbcac5OZHDYy/ckSVLftIbHwSVACQ8FgxWqpmomiyCOOp+km/dqYU9vo/mz
o4ctGsrzwuNiamOOx3A3jFmyB55+wH3dbrLJE2sBO8Yo1LxgLnpMegRXve2zTRL9RTVmGd0wdQVU
kmE26MTxJ5uW2TIjsZMmpRP4P8qSz0STELxQjbBaM+xpFRqU6l3xGeAYHlYR8kaadn5AJr2SEPts
dK8kI/HoA5rjOgT4SK+LiV/d0MlXhU05cGDiuJvm8MWxlrNdlb9T4XKHwS1XBQ4Iy3vODf2dT5Nm
70TMQGAUs+uYvEG7/I2YBdYnTkdniWabFwzXnv2aEyQStOUp1iMCCdTajcHFLsJDHnd78IJnmo+X
TbHgenOGdNuFyb/LVMMozt9j99Fbg29w4eEcWNTJbU9JIp8Mxyp8smHLHfQbuWmShI4Aycp26Rhq
ytS7JS0IAv/zQ6M+2sYjlWGZX81rfVWRq50tvyfT/oxs9yOo3UvSdA990X0NToVEFpeVHJjM+vIr
kfxa7VDiA0Q74thU4DhFCrCwCpfciN6OeX5xLbZ+IzPfSO/fDUVyi1SJeizD4c0UPM3FXS05IouV
YNYT248xXDJ7FEQ8btvO7jkl2O4KNbCi5yMe4G/KLd+ldI5hSSOVRhSI5+PJaIO1CmNFe6VzcmQG
A5cRw2jnL21nXuKZ2L4xULelmW913VcXZxK/DJ7U9Ew+RgmX2TJkPIuQY3IB/kpa+2rULvUidH1M
/fAd9N67FtEuaaJTMBf/xvbMvU2Ibs+jHZP/RnFY7Iy1y0vU3aHXKQO2dwWXfJgJd0moTGBwmcjA
NyB8KNGrAm5lwkgeA3WFXfqD8pbZCVaz/heAcVuo7jLl2ZMppjfbGr54stIWfIwtC7h2wZ+KWEJF
6CcNnZ094qLXFM0A2EmUMt/qcoSjCIkENqyjavOvxk3JKkuBGaEblCD7vkyn/VBQ+ia6O4Pqc1Yv
715YP3pzcNTpRABKt8/muOMQHB7Q+e0QFF5ENdoo9JikDCv/wFX1ZQf1IUhTY5OYyy6V/PjoHwHL
G2pT4dKNygH3WHG25mR6HAtl3JxJZULmkL5kicnPG74hL0wA3ugqI8D1yewjVg0sQ0HWnVwTdNBx
J4BHekO8RO8qE6uHBHZ01Z1SwA2FD2S4tidjyP4VCZHPjeXxn4HUGBdK7nPgPKo/36j9QijGK6Jt
hXks23Vri3mDIok2oXMsotcAJQKBlA+Rsu/OmB9lFQwkXy+PYWczTjRUAYnAoVYSXi7OZvEwMJ8G
yt3Tr9UsgZ/PFsuvPd3piJDAUs5htq2DHY9UNpNpa/vF4BCEAtQ7cvT+/BJjoUgZR/rGMzKOEiwj
jvlsrNbxVXGgZtruYTbaBr9m0YhkJZTgZyRYl+CQk67q94xqIDb0UHu2eaMKbG8n6xUbxXLD3cQg
CwvPKHWVhr6DG3A7FeOn3Zd/ZNHBqbr2jSwdjuxlgaKqyD6jp0d3UMKr2bnp320XqDJPBxQRlH/C
AAQEMeZfavjyKPAiTw2CjfIv5B+Bc+v6JzCCQ+j1e+obXlwiGDm2DGBGwihZGFlTkvHREMNTjYbG
p5DzOILP2b1+lVGb0tv7kWtnF3t2tseHW260YMuKAQUdrPOb1qtOlezv8eTYO2v+wzLEvqcpkSmR
AzDBFBFyRxSqwh/MhrMyf2xNsrIjTVHzZBIQ3aKCbKDPg+SlnqHd++lWFtlunIc/9Kkx1zOXs/jQ
7erg7SEvfp7itwGk9NBa+jFMQyijkQbC2TyiqsReXT0LC0BzNvV3ERGk32K92TjhOYyXOxIZi3Cb
igGTLLAqfItn8U80kfE22N9pRp9jgIJkohuSLg65KXhmAFWC0Ue2s9EhKKtIvqbS6Q6KeAayTplP
6PvpBtRAYn6IhaMORTdFIC7L57IM3/WMgqXgjEkIYSpX7XEwpZ888/ZhE7xGERhwXvcE6A7qjyeH
Oz1D+xZOvw5f+kLk+/U6cQqukXQO6DfF4dEvkMaiDX6Hi/W0sCpmUf1kkE23IUDsmwA+n6J4nmNB
vwmG8uQsySdVQjQeoosgJhaBJPq/oS85TbLFR//Ho7mOal+N3nNbOH9zN71HHHmbYX6r1zhIOzsv
bXRa6Nh1ywKcSJE41lW7joqa9R8Ju6PdNDKP6w0iI3wY1jBl2N7/cu8TlssSXcf6+qukB/uE6/JU
GVJunG76JYi+SIPvXs3upht4pDjjocPDyRqMYKEywy9odqSJZY7hmtoOj6Q2K4LTTisCZJzmKLRF
Vyjv4Pjiml+fVX0Qv7pkyjHVyccucwn4yo/GQhp0QYbdFDq7oe7estEPOvvbWp8NoYaqDuL5aT07
B7Hc64DvJxDoM6ua1ZZauBMb/5ery6M5lyjYJ3pbg+5M0hXPN7bVjRpQ4Az16kqFKy//yWd9k+7Z
EDFt87UZINrgCjf76oMYI6OKlsM8ABPOA7NV3xJkE6b6t1Md4ZTfhtRq9xlbu4c9xiqIsauIDaGG
HdRssig1jYiBTvN2r7Lx3FLjx3EwHdqsfdXh6ONK+kOVK77R10bv5ByYJ0Plf90C/jatf2demlwV
ntRoTUFdWOkf4kLce45Fjn3Grj7Tv+d0G7bE2QfjvUeknifxk9AIh8uOkvBoaHdRcKkMgdAa0PJQ
BTPkYmkiokheCX06JlYacSLiws4GuqOyAgW5GQ4fQy7YZqv+7IZYG7v+H2Os/6k9ulDitPzrqMkm
/t43R7PaQrSdPDQcYV0dSjev9hXk9DbJ5HDUhUMTG9IKFVElgMqS/IL+oVi3la56MJP6qLPpql11
8pCUdVIXOCuSR/p/9pB/0GszTtzSnjdulV06I7mUy/w4003JBdN9KkI408ImbsjB0k09mVPRQ2hH
yW1OvhhFg42ke2G9UMbE+2urAO+686lMta3r5Nklh90YSg2JX1iwvTsnytd+oJqnRkIV7aiD/DDt
ZsCxkx16d0uPr53qrQ0xgtmJYC60cRatQXmDZKWZ0PEnkvm4ubfFc2pkPPo4sUBxuT+pNjXRDGcD
Jb0MEFDiDjrogYKSEf2dYcBNlP25qGWxlRxhI1NhOKH8pQqPMHrWWD8xyoObj75Ca2MlI81mvfrM
TO+5x8mLhfu5Wm3NXkhcdsYtKYR3EyBcu1nEyS55WSKX+sU6iP3Q6848H/FFSBVsjZLmQCPkRUIm
7FDtRbhwX5ekVurkW7efbhZgZRJTSK+XegZW23tC3QsXM2ldjFRAzcmFfITJT1xWIrInV42vTPbQ
9wcxK3UyyjXJfUcKXHclsHqX6wYWrLaeprTEPjQ7nyUxzD5D8aOVWahiGPcSSfaFLLt/ZY9Hc6pb
vaEAnaTwsZ5uC6p5lMb/dqU3I0EnjEOyDy9rvyY91+PJlu2xKhmnwmwJ9i0S1xH8DUCrtbYTeIxl
BaexMZjInOwdOfsUmTsTiJ/2dv6z5nlcxlvZAu/ZDCRd3h+5OP9xutembz6dJLsjq0B2hq/Nn+Kh
e1y7XKR2g20vOV1+WM6BTQrtI7VADy061n2dD0hQqBfUJY25Zn0g1WodKTRqrbchXh3Jti9ViMgs
P7X4KTfIol4J9SPbttmmiNaa7KPXTew3tm3uWs2LZ03eO2ygZi/lFRvTDotGEb0w31FXLAyHi5cb
p68aov9p+1j6/OY6gocOfrsODqMY0jcbn+VuwDQWsoT12OgjMH87m09TGDN/phn6Nmd4BtreIT3y
KP9CvWcMeehD8vkK5YEPLRFt+xiUzS7zQxTiT1oJI3i1HbKeDzJJj7URdSygY7AVPYhFaKZbK9Zy
G/X9Kxkm2qcSPNt5ZhVeIp35RH695FnwtqDj2NLz5+2lmG69cIxLyLMxWrX7XmJcMi3VxeMg4C5b
PmTSmu9zSp0DxQn7Gcvk0V6H+Mnh/gUIcrF3tGocN7ldMiNOAqzIFIc5Ml+9Md6NAtUTGGjiW9KF
hkpi2nE18IGSQBzeJL5xJePppGlrBQZ6j/i8IXlNAk5VEYbdUYiS9SednidUHFk1EH7kmHcqKvip
J4CYqDAo3y7qEHOKafEMw0KpGdJ2LXCAT/tiyoIavi1W4BsO5/cwfMFA4eYI8c8YaJbtAsRMNAkc
fis3SfOYGyHT+LLrG2Wcq9j6i26zP7XSA+XT7GRTjKVCJNvUwYAXlh43OReE2eEtKefizCJ10Vmg
NpIq5T1axJ2s6NCek1xvyTcxfVqlD5mdtadOWZfFbot9Sj+11MEBJSrVUli0wtH9XY2q2g5Nf4qA
DTeNAb5TOVL5SWtkoEmGP3tBdTBoGyZgvtvOhfUZ8ovmG6FRHHX6HSvP1hpoh4kTPE9NPBIKhFsk
kKQcrLL+3HX/AS3aB0vzi/Kc7WLTSIaICHgofRGhGo6mt+b+8tRebzjhKRBMfmFRYbFLmwBsHuGw
SUK4BeOmx9IylBt0n3vO+getIHfMfl6Xk/pBj8G9K2tqELT3nRv9nS6uYucpouWd8JqZeOMkwbhN
fOwXUH78HT4XzwLm0nxyIuYMo2hZOQz3+Bv47QeLeWSNeNA23cRDKvVpQqe5jZSHfFPzoEpp77M1
gXtQL0hekQ5kccX93dn7rJubY6ex8dWtONqaUAzSOzcZaaqbKjW3pKrwQncMYRS8vbXoYmd7+j3O
nDj1P0AOErcTVc22CUNHFIhdNQ9ORYce4nR3O3agze5EHGrdAGhqJ1MHFU+/aEoOeY0HUu5cAywo
Fug/0mEV7dl8I9jsgOgYQHkFk32aLjxMuCY62kjTKHGBrnMayh125tHCwJhZ846Y//C5MD6tQP8t
W4s23sVlvzAQ1k6z41zJyrrMJooFo5teAjxz6VTKozBBFZwZaYZyrfFIgPgngf/mHssNJkE33yzV
xe5QVkbxYvgB/fVoPaJH8gjkZgkEIfXGN32bjNWQ7MYk8a/UQ0bN+kuck3Cc1ekBJ2lL8Y+5s5RT
bCIF1z8QDi88BKcTRjUfLbuPO/uBeKpn1YN2anNix1PvpNvPWyPPYiY5XtJBWGTK3frMU+x2U7iT
SzFtzGq5oxrapDakRlAGz5GzoCwrkbaTlI8tqEeiSxGWzebfGr42SBQv2vqQzSiRGEN9E4LwEKjk
BWmHj3jfd5XINkR/vCo5etu2GNEumssTck8Kf2O2f9qonuzKerUH88WBOyQN8BurInVp0Xhyqu5h
iWy4a54x55wG+rGPsifwql91o2H5ppw8YofNgADVdC127A64MZFuzcWDY8TvkZkgqHK7c1xEf2ty
hAB84aXdiPD03vye4vlfQ/fbpAPu7YuFfkNGPXuoCUcu6PoeAop3dYldIcARd/bK8WLLcDwQIvxq
5J8OfoHSSe2tFSFPSjuyFaMJ2SvquhitVfRWiIaSaYLiGHUzTZxBS3WFFbyrUXpM3FQqovKd3a9I
GBPu/eSzHYPuIRTi33EuLrjtS0hz60hN+ui7RDX7MlDE/eeMMSCEPjg5E8IS0ews8SQzB2+Fmqet
Rb9ldsyN2T1JIPKWkvMdVip7qxE/Kc9BRV2RTb9ExLotk9hOJQM+fdFU4hYDYmPuh3xC7+YaYAFy
oPpxsl8Io0QYTIbOmcYYaBcjIGqmIC9Y1acpIp8BZjg3eH3twTB3qFXwUgYj41vhTTR8usiiswO9
0eVssiZF48Wp035vOTiGWtPAa7uchWHmR+gTgFE8LCCe5WkZgXHKKKBYpAD31R7JPkGCQbMZHMwe
Kj+467Wqs+i97xnIPEek+0FP4px25t3NiR4fnaMIs+k8gVXu3EejHSu/g5/ZLlgt48pTzJYEzwr6
OSvNnWxnvs2TwWiH/oqJ1DnYHNYCdX9SgU50mP2HJyaFl3buGSdiohIiuAmwL+DdqmVeMg3hE9TE
xZpFGL4w9NMs3dMREA9EF4Imtb2DnyCp6cddBE58Z7o6lLlCy6E1mEbA3taGPi7/kE5pIGue/4wN
u5/XoxRohfG+xDZ6NZuf1MJbu3HxojGRbr1q5BWEm7cMAF2yoKCP/mYTnjwaVwdWWCpwEKVv6lKX
IHZVtxaH03ybFAOFwKAb5hIfl7jny4ULM1eLs7GNWnE2XPW7AdczySG4OIV1CqKivroxJ7uOWnxR
AHZ+laCAsnCF9FUa7LTkOW8EyTEq+4q12jgalvEcyABFQygk5uOFIaNd7Tk/f+RYaKDMNUYNdxmf
IKtGtlEcPHL94+dDfv5WWlN5pgAGcSYX9/pvXuX+70ehAGMGBUveFbgn4jFiatvWk5cdk4C0eSNe
tK9blJNOl78KRVUbop4Bpsklli41z3X1MeeD40eNmvxKGy+6gNC0GzKS6UdFfT39KYTjPZTzhZOP
lUIS5Nx2nZ9LFDUENYLw1bLeqAnTEgJIREsL0zUeDslPSqdXFYfXqlXU92bNg7vWMbTF4gN71uck
CZ+0zsaHCaagLBiotHKOiHgItjNOERa+NzPPPIA75fmyoDq7C+xvB/eldtx467aYLuWoMQgMA1aQ
6a2baxhUY7W8o1WSWJdOnHzbsR4mGnkEmJ8rsW+p9uKlT2XU8TVEe8oaLAJs9zY1c+a3QOixIzIZ
N28+f0duM14sPX+6lRedGtFDgk4MsrGFIiIx6tXTVWN067GqyjXZMH4aDDXfC7xWTmEb0PWacCsj
Gvyq78CpoFy7cPkGeR+4QvS8T6vgiaDY/eLKl96lnIHEyOclHtiqRqdhYRX/yGAMD4YTdTiQEp4N
tMh6fWKiHAK6s8Gf2YXUfug4wacEkTle4OtEdBWWVwdVgDddPeEwoo3RTfTRbzL7ijNa5vz88zfd
WRpiVVXxIZHjgysdD//eajf6z18NF5Mn2yjq7vVK/fkXE4P//36Q1dhIrCQpFD+X7s9V+/OB/30z
HsPnmqCG/c+1+98r3MOulG2kumlccP+5sOv1Up97GhNWC6Fx0L04/LwPd9rFDJe/Ike9mDNCsA7z
R25Txcs8+mbVXLayNGv6wpPWr+OB4t20oF2iPKbJAhtCqmq2kElMBbvPScTz5C7SHlSkeKWQLIhh
GqXcwTi0+NCj35UAFecHLhg7ymZrVVQSDKPYxbRCl2KS59GYo62bTLtIrXXE2fK3qkQPhgXxsCzI
0bN+2xS3sJ/nx9DDlyY5CfzIKMmZBcebi4+5Q1DXEY2TiCRCMvRoj/qLy9Wmoj1lNOsK/ZIm3S81
3jMzYw9aSPorrGhD7THka2RTKFfTSS1DdY+01R9XPZ3WcIfU09CbOdfUSuKJm41zvpI2fRPB7ktu
hdQ5M6CGs7UnTejN64Mahx2i0KnZu1Ne0H/8Ygr9za1kcV0RTIIv7MHt8RPVgf1SmCqnSagvfT16
R4uuHILMGeUFU6QrIQFREDBxgVGMI9b9gTJ2+KacKQwuYAtRvgvtIHj+suBnUTFXpPyaVCkaaFb7
cYFcKRZQZ93a+9HuIBfQ225rEQUbTarYZlJiTwC4cWjmfRHH6c2bPbY06pyCokIzk71mXfF7zvr8
eUyPYFCkTKA5fnAH4zuv64HpEG+LchOcimAKA1/i0uZ8ljXnSC/ane7mAhTdJACv0ua+yiEysNjE
x3oqbBhN49T247BTjntNixaIJ9BMeoXnlwOEnDMYjAzDcBwprMCqhAhsniEFStkcFb0fYxvzIAjS
Kzf/X8xJKKKD5GNaumVTJ7/0wlELBOt6bEO9h/9Bl3OGNYKH31CwL+Hr5MxpkgpvgBHv4ILOQI32
ZjDK596zkY4ZMz1WHFGEeX0HZDPYDaLxcNCPcVgZW6c5mKb75uo/vdHerJQxhRo7velaMr17XKWO
PZ+ygqb2uCOQAxC7JZZSHEyFfWcCRXIVPumegtB9fp/69pc28vLAhUnmL0Qf3ACSe0RQSHPi/q5i
+z0xO+m7bfNPkLI95B6XrqF09QjSTB/4b21P0aYz4u4YuozRY/1YzmO6swBqjlb0m6NvzabH4MQv
AFEXLEZIsXT6QIVBeFQkF5rbUAUYB0bGHtvuLjxKbxhno7W50icsQB9TN3P81kTO14DXk87Wlec0
08X5580FaTTfe7/62iBihGudSYezzm42W+fBdcgs8xoabAjfT+d83lUOvcQilYfMjDMMRiNqmJbv
bmQWOzuMREccOqQudLdpmKLDNJcIqVBkYMxlZ+bjJuEcMZwhausWvpkUkVrseseO9Bbjb2mDNltW
sjfzFC4f53NyGMr4OnXKQ7gXM9eE8tMhdGPfVCQqep7Asmfys+sB9I5wuWFbVowEnIKYZUmP+Pkv
OI0imR+GRsxTd05dLGwsm713bBTpM1WF2j9rhO/gnyWowltLeBQXxRCKW4lVae70eIqMZNp7rYr3
BbfDIbIBCqpXKUNgZpyrRpqE1NGV26LBkNHFktm/GfXJzI2vPh9ucbuMr5kQv9I5/rK8LuBBSL5J
ZlU3yXDCJAgNLqLy8X+4OrPdxpFo2X4RASZnvoqaJVueytMLUa4qM8nknJy//iy6L+4Bzkuhu9po
2xJF5o4dsaJtvVdL+U881Nh+sDna5r7gbMqxk5mYwzWhB7nt5+IF7+Ipw0X8K0kwZiRTekAJfHOa
vDo2LvdxL5Tk0gbf35TwF1gVEqpy0i7KGnKDUoPwGQnIjTNzvvzuyWLg9GPUzJo17JdynoEhxTiU
3mUkUiC1z5+kpliwiJAERduSNq9uAF/OWRMcB8/z1uYrextQr6sCArjzl1v090At6ovb8Ou6fv8c
Vil93O34EsqKAcUZ6n1cevaBTCXzF7wcbmWjfdWAZBCGQJklvoaqOJWPEu9w4tc3M9P7YjFq2hKS
76LkeQ/U9sAR4tm2XLwDIQQayRHaCPU3pWshjMf0WQ3LebL7aZctGbKNtHBxhC1F1CSujCXYe7WG
tz6p85xxMLFbFyQkWS4Wqy8sQTJ+ivC3BUmEm1D72iQZNl2XVTQdgp52G9JOQEWMoBcXZTBV5mpI
yKhu5xxvG1gd0kp+lh5de/gQmpyMYU/svPMC8ofzEihVrkjfl1CbF1HHHaS/p9JqF2wlw2MxuGKT
Gya+grkjtMNBv1PAY2fGFhfCH49BsW9j70E6Dfo6VDpvyf4R7sO6lhJlCIadY4+PVm38trNka5G/
nrW8l4CUzVmDchCMHY7T/yL66i0ey6YKS6IavpcyfE/H7j7J9KmhJD0s20uzdPd+xgerJyhBSgh4
A9Z29nDMH+D4Hglxt5Hjq3lju9W3ZR37UJ9jS91nLiiehaXAtk+A1M/VXRF31nZetqE3yG26OjaB
8VAKtxwCu+aQWmHqcnvruZyXxxiKS1b8XlhYlrbX7u0Yv24MTTq7qTAetmhzV5WgK8iaJH1AYjeq
LH/HIxdUQ+9sVTB/LVZ1m9L4Ukor3/WDT92KeW/Gsz4WxnzDmwroTNYbYxyuPmFoTvGs42BjZBiH
koBhiipND2VxssBWpAQTndB9ZOI0esHLMTfvdjEgSEl1bcb8FYF0zSd7r5lRJzvdtxQtcU6tHIJb
syb9mvWPuRkAuyQXXma8kNIdX8ucXFKQq1+kua5Faky7uJ//gK/6EJZ1HTN2m0YmnhJW1Fsa8t7d
BlSLBcpn0uZeGq4G02uYGzFQ4aGUtZ/AyXNbQ8dQxCXZPUBqEEdFeVUUF/dl5xUgDJM7xL/XlNNF
SnUmPLT+Zla7YHZW+1ceWa36JVHeImSTa1muicqh3VZV/1ogmpOItzdkqu+VTnYhiVK7rd+xQ7O6
4Ma9Q6HcD8qTp1EI9s350apYVmCB7z3WcLFiPTh47T25hn8cKxsC02POphOpuHQFmRNYYL3N93Z7
e2DPld2w17cx5yWLL4wSTvk1ZUilY/1xW9LsFTffoe/gmiexvemgkf4YoJAqnfR+yvAtYl8CB6Wx
0Ml2FPczG2BDyFs79MSIsCPuFgjtwBDFPsvWDE5bJrtkagpyBELuiNCT2ONWwrlOENGlkgA1ShUb
Rcs1Sr/eVtp0Th7L9cxkJlwqznFYXrh9mOLBlq19SZu035cBRT2mLXzu5IvJDp9VXikF2ecyhUut
eeQEaDakW3bJiIvCwM2eB6eg6nFcujnnc2Hd83zEwhDjIjAQvlBh+DilNGpNlYGzJ32dTJyiRkvC
h9PyZvS5fYakCS3d3OrqZpZTuoudAm9fFuLCQnIW+jiHkt+hFA+JiRPTH2IWCj6bfIcTcAhzuuvn
IPImkh8gL7k0lirqZ+NfjRS0q+nkaxrpU0PBZrzg5rCFAvku/Om5z5xjtdIwGs1t2Eqs77HIv8ek
rb4Ai6ebuTLuK6OaWKacZ51lUZh/wnTgwM7GYNORZO2LHWtdFHa8lUxHUeqZ5qXWS73rs2HLshhj
pvPchYl97plqszFGRYqdyC1yL8pZhqUCf9wMhg9f+0ZPgI7M8efO4e9SX9xci1e2nNOttvzr5NsI
9PmIJ3dmPoMlwEE+DSpWvig9rJaZllvp7xojf7fz5TTUiMEkNxiwfhyEUr4tsAkOk2dcrdDKTmn3
nTmed8EqLk6yCh7jOs72QUfKRo7FPpjEidBMvFtErbZ4AMD4ztUWOwJGACOH/mg/N2FOv3Cl9raZ
fNnSem6qieMcnuxntwAFJVoD9+0PTagJFYtrhR3ZLljE8HHoKtXeT1N2lzINVbY/Udrn0O0nIAOw
65mX9OoJg8sqDHA8BTOkH+G+VrMJ1C11jEi1pF7j1EAr6u/jZMj2xWRjom8DLKpH0p5MkXzDqBjs
JgpbDN7xr2YFWmvDeKUwsdigKL+W8WrdwMWSsyYEvDGsa819mYc4SdhI42JqGfsyyTZPbz1OpduK
xz/n0pSfcP1WAIGOMx80ihOvwq55PlhtfOyU++0WL5NlsCKApNiiWSLvE8pn4guT6gVB5N0vYVgl
66QF7i9S7ruVmDQQcgBvZL1TsCkii3ltY+XCjqBfftgdbkPaFvaCN1oPHmaKtP8CPAdnUm+zDJbS
FDe4DhmCzLZ7WIr0VGjnOTXqNxFIB6+QxLqeoQRR0ecQf7Cg1y2Ns88YZzzaX4g4YNxgiO22MyaS
c5ZwMy9Z5M416+Wg/CgVL3YIl8dsrxkMhMUvPkyT5l49YIRiauPoId9MnMxnIz20UEsBsIQwe4r6
5Nrfds/OP69YOFW2x+d0aYhU1tMWJMJxLLB8OF7soHwSD6hC88Ehg4CLuHjo20Buh86+tGX2JL35
EULUU0VWc+Ma+r1ImQkmjKKdc55TK9kL09r0NmSuFKiQt5ZUdM7zelrKJlpAk5KEXmJk3S4IMVHX
sTjr8qAb0URt0Vw66nWpHn3X3Chi3yXBnoJ/av1dLyHZp3bFMgxJsU/zt7bneWZYDifkgUHaB7HN
c4d6ld+5/JG4VIhBofik2OFvEw53GNjIb3ehe4ybVy75bbWY1YUJLWB6TCChYIM2aIuJ5a86Rz5b
E4Ic5/tnKnPv1p+HFm4m3mA4M9tBrS9LgLZYmtOOgwfX7GcyGv8wFW4xi3sHw3I/JEbYYzvFPngo
VEDOyOgB41E1YRhN03OFq/LQq5G4i6rec0xzTs3pcOYYTjjWy/Z9E6ylAFSXyEJvnZnsixiyR7uu
PzGCBG39e/YJPg5QRGR9rRzMwMomAqX4WHX4yUV8mFNZ74XhWptmTJNtDQkgDO3zmIoHVmywARck
doLyBEuDtsLyDzti4ijVaUR0d/JQlX1UuSLbT8Jj1URktnGXfw4VOseOEN3gTweS9P8cy3iV0uJ0
NcScSawBJIRTvMnxWVkjyb5WFjhv2p2gMieCn/fPd1mhNqD/sbe/TlYPd2Rsv0rpXIam+JORacN0
sxftRFayiagOpGeGn7fN/LcVxkXawuL2WiwWvLJwwPC64MVlhmMz32xb9ykf4DGELQVkOTUrCDHN
qimxtQWNGA3ZmJ+QNXmexzhKW1ZqLO3kPlZoZwBhHylYwkVXxx8q1sTBy5lBmtgJcXOkhIyYA9cS
1xxmmqn9pJtEsF9P3ipE6AiI453AZLaTM6EO/BCs0CYcprMx7s2ueQoytosDiB12e2m9wYL/N8wS
0sttcoUs9t0Gyb2iVIoQOoamBWDZXg6sGNrJ3bq2ZiVoVAsBqWKblu4fDHJ6P7sBzcYHo1lIYTtd
vTeT688lPA3Dr9rur5nBbb4efKQ3dOWe5c1Y4FRb4041xy0CNM30oMk7BQbTVjOW5zKUv9pS/Ont
GMNvRWSvx5BMkpJRyW+MrW3iJjPIR7OJrR85J55LUpx0sdlbuCNfaSJXv6fDXf2r8Ml8zQPf2FaM
4W6GJ6fzSjZAaldUnbqXM2v/pPSryKOHNW3w8YXcenSe52QwSaCZRVpGefxkLHSiMybj7iXpjUvy
G/lFR4UYic4VYD1qvCVUHmOoQxIxRpfhLMRl3S3z3UIo4phPH0PhPCyxHUfJGMu92/sXVr5YcD3v
eZmYtkbOEgzf1REdYTd0jLsOu1MsbFCKp09nxGQiDZh8bvNo+MrfcSk5OxhKy1bn1bjpsup+zKf3
sVzzXPjIDLveIYk2OwEReCsDpmurtu8thqTe9MvbZBstJJ/tOHyPlffYWPOLadunNPZ/ueDuC8eE
iReclWVcEkI9e7dz7I1SUaDClKOqFbUjxFHgoNiyejvZ28P0J9ABWcBvc7JeJjt94XzOr2sn535R
v9uOm0NjdC/h0J2SHrEt9L+WAIrsWFZfLl3QRRAunOB5TXVrvRaC91YrVsia2OQRsyJxY7SvGOVz
aCGUmYbeFj3kd07EjXUSFk82b+H06NaTu9eGyztFxNEL3N/5OJiHGkAlpgPqgvwHAhJXAa55l46M
QykGkbFQAmhCdccL6V7nxkDFYY48OAVZQFymY0wyr55hsxpENM+uTP/6tv03l+ZyQIextpkPrGYy
nnrhAequGjtKLLyYfkyqz6ch3VCJefJMEhJ53n+FFhbFuOInQopG7l7+WBNpZx4gUOLceG9NsyQY
SnDOmMxjNpDjJlVdbBmG+HlC41bGmcmxblFP2ivUi0HnpT+PgDNO42h6F9QMPnTRwBn7Glf1ZzD3
3Sl1y/lB4KSKZZjvchn+8ZLPobHZmmxccranfMRXrEcQZsJ3osUbv0Nvr8sa66lRnLF7obTNdhGh
chA8ixfaaML4JV4CGkCmB1sU2bNdMR/FDaH2pch5a0BkIA6Y5S4YgMdIRb9sjY6fE6BhOn5LZIIn
xdfq5OYOq8RJFhxrGVgwM4mdGyJjJnr5Tgh/dMlMYVrEMwwvjutyStYsXdqYoT/IfoNnkCeRI0oQ
L1cAinyPuFVlXeCBwujxGor+4ubZEnzIy8K6VGVNZwXi8hI09y0ky9jjmK5fgezzyJJwYy2X0zWr
IMhePslQ+2NJixhLF8wMs0JY0lZwYV1uHktTX2JdlHdhjNNmrkx3WxpIdqPq6zMlpBGEaJw7Ngda
kCVRU5Cn9Ysc5XB486bgJXQbSFbUvBEjSr/MeCS1NJRQALiqgrbArKTt5DDVeDLD5DxOfkVpSnVQ
TbOG+exvTICMgSw7IS0n0JXWoHgyvgcFjgu6uTHl1w3Dqq9B664WEJFzl2j2EyPlVWa2OC5R65bZ
VVnma4CxbuPXRcpTxOq2XpkdB+UX284uYQ927tv8kzpKKnL4LDgXB2cOcUvQzAxWqOzmzvNDlETd
HKeCuEzlczCdSXyaORZ8f9zhRXaJm2cvxLYZm1uySU15ApXwVIewPBINIA3g3JuwR871MeI6+3hM
MkXQbb4bdDJcXBPhnzhki5MzyNkhdYN8GjZpLE/9UHtbGNZ4/pr8EsAqPWrcPti0ZQEx0rrqXhYA
XnUKONc+sNXhLDn1zP6vRQWfBKL9uSxRlVQPZ5GUNmrcii1Y4jyaZBZszDz+sI2R97MOPpKQnEVX
tJJcfrwgYJifsrKcbTCUd2nrX0DbeejxSCqcnbsXhWHw2VW7MXXQMlu2qWHF4IzZ8NsycGzywObo
nhUuwfU4/ZipYMvM4bEa7KvVLBecEh9DbtOkVrigqHky4SrmxqRxdipy7YDUnpZ+Hg+xPjmZxGk0
fMw+LhUniMedy9LKNXiJVFPTd7r4/S5J5kfXaYJoJASAAHxs2o6EiTu84qv/swAYZ2Igj+sbKHgs
/TgUpPa+6+3gTCtNzro1vQaJJlfB46ZMhcLrFp5ZgnqHkj6xOMnMXRYolgUK4pDmtHxRU/kO5Gcn
sGedMGCc/db1H4fhZRoobi9U+IDpHph2B7MvnPWhTPvyxnrwTlftexyjiFRaFbuiW16CmrDX0rrz
BnGI7fo0eSdn5hiBCfmYYr6J1n0x1mq3zwJ4phPEjwSvHuW/d4MmPGDLKqKIWV3ALnz5YTWfB8ea
I8vAl8zxjZaTUrrbuQ8slkXNUbepvLbZfEk8YzpnHihJ22Bb47rm0eoJo9SVAf88xBmWhNmlqGZN
0QRXIvZOEYVOQzqlxMNg5ge2ME/duLxzaU1HkYlz0lrlwe4YIgonE3edzUpC4mTeKJ/1PhyaP12D
M9a0OTiU5ZPAtHQm2pcfMWoCF7PWRWUCZhBJzU4sDi/pgNQ2Lxp2B/gM5VuvGm5r78BSgMum2TBy
8mgw1JXDRBgPlhcTt51uhxz2l+usDjWseCkaDMSdtQIgMIlHNqyh53TlOvVR0LLyrXFB+5Sc2rMh
WdIUzsUZv8aMlL9CvGOr6TzmrT7Kgv+jo+8Ch94m1pcZFwPGk8HHKuGjwB47fME7DOx7zj71pW5I
/YSxei+cicvYpigYEkS6T5krkVGmc5Eg1Y+Ym7gzfwTd8lG7nj4UXfBtAHCC++xU+0z4F1nwuGZ/
toXxBgu7IJPpftUpwZggBCdbNvI6OiZNv6gS4DGg4vYsznCd+uh2zlLsJ8XPCpzLvy9zaGpT1j62
aNAEECxk92FZJwmJ+wA/76McofaHnUcbaOVc8hb5Fx82k2YP8ZgwFL0caXFu/My+UP5juxlojE79
sbNZ3iwPBborkHkazlNbPXPT1rSSH8KyJmhX81riEPMu9RiuMhh9P1CYICgqBylyPtReiecVcjk3
Q2x5maaVJklPOunkn8zjJN67932cOEBcwsuSmLiI/XLl3UEdj2kMDK1ZbrKOTBurDpJjnJ9R+yxv
/zfssEoTzIOLj5HTVDyZ2HRWWfO7CwNF+znGcx8/p90f2DYgcnT2H7veg1VfUDHURyKsz3kwJcen
hjWtJBFQBkdjGR5VBpFd+9bHbPbLrom5p5Nh3bscBMkmoFqoyfkIybzRjZC8Nn0D0lj0TxxdgZ1k
K3RppAgo5vM1Dorji7JeeLc9XobwwgM2cpa4ga3OQ3UmudZbFcSlFJw2gdZtF1JikHn4AvyQU7en
YQH0PAUsssw7reyXSnJxu4MFjWkApzcDWGsckJtg8b5gWz3Mhvc9O4Vx1r7KoNzwM+X0uTMCSvfq
iuDTq9Jj2wzxTrqZFRkIyDPXyNat5KoMNcV+qPVXOptbex1+85HRQrvypdEhHYsuPibOK3sMUB1q
qSHYhIrtZEh7nxL8xdZkwFdgv12D7bjOQf9lgFYiBult/QGUjk76Yzxxd0yxL2rNKjcsje++q+8k
jPwD3tpbUtnTtp9CWItl8RAAX4OdSN8Uw3I4zdY2UQ11yLRIsKVpwoMgVJa2XcYkK/8uWGn62Rxv
Kg2iJlPNHj3jK4iDKkotZty2Q5Gy88zGarhXPWlokl39WcGs4XDUsYpqhi+f6qhL69gPc+CNEeCo
HWESnjIGHz8mhi/aes+tgKBB2sQEit1DoZQ5KfHePFjJXO4zy7tAIbtVMcDDIuzh0sFNCILuYI2u
FRUxqAh4qmDees2rmOUv9eJVO+7Dj11l3Fa7rZfwlHRGhMLJS/6hwxYdrA3h/hrLlqMoy6xyDOXZ
RQGlDpttIvlfgQWim9EIRkL7TvOQojwfS+75ixv8FXgCwbj5B3qgMOOFQNqLGPcwi2DCHD6ATZ+G
iMQcL5VLizCbX/B4CzZ/Fb7N0k2v/A4jQecg44O0zVLbP2UzFignBZvgFXcmOOEjaYOHPvbMS2EF
vzDNEuJwRj6HCGBOdlaVfSVKyXRM318zVJj5E9b4oX/tivo6CsfbDuAfCaaRtPXqEq4BKk7lFzMv
grh3Q3aYpOanmMkko+67cYdzg5MxzNaRMunN+3pJUJ6r8XcKduDVVQw7hQVBWlIcMhFR3Qa4aM2x
Ipvq6mkHf3uNa3HI58MeteT+kT28VYqC9AaNm5vgaq5s8bxIDujseM3bSmC9oJWGmybGEJDxpDuE
4bSb2uB9nNS0Y5x/TBoOkmHcPk1u+5txGeqT5XO+r+8DAwCP1NVLEPq8oRlpG/ksygrnoWHuQ0AJ
vLlo7yUNBs6AhcOnP8ARvMFF39wWnNxbLdHYsX0+l6bPJ9KZvmHmUEG40DLskvLA/L66LzCxZfW+
oRfLzlhpaRsaQ9ffiWUA2QM0TKTJSyjCO08E/nGQ/jEcl+cBBCqqfUCWVuq/Guc7YlAr9goWteqn
z4wR5C7zM6Rjznen3q1PIJJuGKTH3VgH4MvhKjQpt7Wl0FfEinEjw+XW1E62bRfnO5yql3gNLqML
FCuE56ZN96sdpkjM+dvYqw/fld5GXouYdyQw0u/emonmrB3wjnHXSuPVHJdfRGHVfprWA3qFIO9I
bBiJ9WTNMIBSt/4L7D5go9TvOqN94FQCHXcNbmo9XnuPNwC745vfMOSK4eSwLUI54WJ8m+RwtEbl
RnOOa57NM5Xw/DBD0HJCcClYpqPDTNStAYxu1OYTalfrsZv1x9OUW9RWyvlAeJ1NCjW4qJ+Xqf60
hNQH6ueciNrPYROXBEka264vA2pYzNu7A3j7JUPfjvqOCNM0DtzYebTLNsQXBO19ZwUaxiPLL9a2
v3NeSa3ct7bZmxKBwAmIlnYlAPOqJh5QKaKLS1szaAzAuYuHejC+OyM3d3NtdsfKkb86z+svmH5Q
cuOL4bs7Iw3ZhM7uSGy8eSScSUNGSxzn0K0sx3F9LTjP+1QLBYmrTovvEJAn1yQsyuTxkdABikmU
1N0p5vmyyXLoy0K56EhJu6/W9qN8BiGRsY1OEouhI7/ZYtjzSfCx1Jr0YDjmTQ4LN7FWZYdV3w20
yzTyNeWYuxfC1pv43vXt7uAgOTA6i+XYGfoJsz8Prz7GMTDTIANYOIpbH7Ic50bP4sE36f6S60TQ
Vqv/jsVyc5tZMgW8K1lXd6GF/9/IH0JX3bPooJyVxxJu1hcxBGjN5r0Ts0FQ9MHvc7pf7OqqSX0t
mXVQTDJDVmNhs+uo5OBq+GSy7d47+1I/DcBWmxjAg9fXv1Q1vOWtveyFg8/XqF9rD6OZnX8aEzAX
p37rfHToZeqPkCHNEOJc7SDcVXWIH6w6LlmH34oyb2SOaVK7YLrpfKGcFtR4J3yIpRIBfA2IZnFH
eDSVLwEOETLR2IqQL7iX/kaqYzqfpo7RnWdgGQB5DthnGde+F99e2O8ALhZIWPVL5nPBsxXeIYj9
CTzyQRi0iyp+N1YkmdLzabYGellGelCIM+OPi/nFQyd1tqSXLlhbZlF2eO/kbpyat3KGaFHkwxue
Hahk8QFf6VHxJZxoe3hQ1BSxAsXJrzyfbVpee7uw5wkQZ1xzuVALPzbLYMuz+bIq2bcay63v3qAK
bLvgIOrw2qVA2YxAXD/xnVeRFdBGkzSK/MzClV2uDgiSHdwn2s8KO3pK8iRiCYmzM+4fVBk+BpNl
HkX5EccTJfHGs8eqqs5R8ZWqv2w7mxiZ8Q6Mk8iiXrucP4bxd19OnGW8+aln+aLqkCCLmv5Zfv9k
4icahEmaPk3r+3HkXRZMPJHvu9940uAgoC6WqoGNIZI74Q3lrsz8B7oZXGQQ86yCBK4gaSHEYJsP
aFJ6c5SRQ4NNeZ6LilNk7JwdLzzkC0hyhW2Addw3TKsPHcdXtFgmGJwsCwMPBExCgwwmS4zA1sVX
arneTOUYB99svyxH7ekk2nrhc9BPVeQX5a9xDcm6bsmnzasOU0xuWOm/uceHdKC9DAzAW+k8TWl1
Njh0bKxFfJpp6pxaW1ExYaHnuoRzneaVkDCdTA1daWVYbgfKwZA6rE1qXFwb7wWayluTgaJvupIb
1pdOEMEho99M9TQs3D9SAqobo5rJ3w9gEiXmkVR+2Fn36lXNtqKaW5U8uH1Odptsop0rDRDih5uR
XvxisjjqzPmxMu/AvNxk7X5Ms6Yg023JgFYv1eR+kQP4bQiOdDlxZoBzAPX1+qZmffKSiBCm0V5W
zBoAF37nVZ4C72qJNKbFizXQGqKJLWWzELdkSI5+ifG8zcip2CsppS6JZbjEj7okeZEVIbLZ8ZHO
AeyxuX6xBOVolqIyIsNTsXjlL3J/68vzbvKBO43KRyxb1khIgy7exXdVoL67obN2vRMnfLTdffVm
ZBh8jLRnQwdxfLBgVtecOQLsTuVi/3WRgmjaJCkhio8E6rwhjb+9PZ7pMxpw56KfkynexXV6H3os
Nhd/A47a/3kPwaE9SLcbL93HMLUud2e0dBRF7EfqIZjzJ61MRANs8lajdnaHzpMXtGGJ5T7nHh3N
sjuJQfxCRkR8spdr7Q4HGaMz+gHLSBw1oli2FkuaTZMM1TYXCI8Jl0LVE4j3vTu3GTggTC3TSnOz
KCPMHTwRvHaZc9ZNvfewcPcFyyD2bZiMu4nVh/m1xP+A/nA8CruGlMBf4AUvNsVB+7atTxgWo3R0
gIR5x2LJ0QBkc08pBDFz0T7a0jutqkPqwdEvOWI2fX/PqowLreewIYt/fufczd3af1H2p4D51A4i
x2zuNK7wKrEoAOv849jfi9G7nxf70BocVkAWbCiFwzyjaRSpq/vKq26FmEmSxkDyh/hhUR6DDZ5Y
DMqwsl37LFeN0O+Og49HzxJUj6SrNalseKd9Yf2bJdZOyydYq3ZTkX54+XKD/LHTHlZXEdZ8TCBe
Nkwv7JS8zdAxX7jsRoTirAIYgkejjV2ve0tNLH+tTfKBwOTGxhdI1HN8yuGKlw5QtvVDGBvLzTDp
vkJGMeP+DIQ4xDc2HXsWdXli3TgnDTzTR5fIVXhtYj5ny+qvSBF5nQa/AjYikVhnxu0bbDjge/1z
G3JsQo3/O7Z1t1ts9pcaGX+nvG7XmfMtsDDWTRlzEhmkKLaTv4OgX2GZohS2SIp/yZrxN7EEvcFx
iXRDX8Yw9XB4HwZsodSeCCYO8BJOarLqXr7txSjYZ81qW1Q9BU5d+Zk5Lj3m1pds419xfOEcRWVw
COqQ5iLbRIgDnL4U4qIVL4AjnybT55ls4HCNTfvXHA8nUX0PvB/sbLjrGUvxmVv62NerMdpbnD0i
PcvRJB0wXCsqXPruztYW7RYeqC0lpz98J3b99DuGLCLGbLDPjUM5RV8nR2q7Igqrx91g811VrSNa
RJJj3/Pu+BUjZB1fxtUKRQgThwIN77RJHQQiLYWFd2IN7pooYVamwLwF4aM5cERrkt+y55BIfyAt
D579jcn/6NUJ9ja+gRFC4ultgO1r3QDYKAGdIdXgE1wCQzOpJ1chLQnrAMpA5DbQ2RbsvHJc0i3S
u1D6+LqmtBp5qX76u5rwFKeh3oMiYGWsKla6+PmO2H2uRktPjh2IXyQZp31GMHaOKSjKa/kwTaGI
yn7h3E5DXhSPxdeIVrVNCvQyajG3ol1dXSvA2IAzsdECn7VZ1+/kOcxzwC7FnCgV6zmq7pxelndo
/4tN2YrW1WdtjtaJ/YvEogVKAEf4zD7Cy6ncbb1zIU1911m6O9PtdfAxxd5ZMXyDUptrkGT9rzkk
w2i9aI+DTsuzNpry/N8/fXCAlueB6QM6DX/78wc/SYd+b3vb2qjBvL1yYTOLLR60v9x4rUoj/+jp
uQU3XBlPRkw2cqBR+873qaJZ6pblBrrqWHszDwCen2vM92lk/RSpXBrvptbviWEn38R1EMiXhISn
Uo+WBodlapvAMMdIJ+/Ua8lQts3Ctn8wm644JPxa6E5c4ZB0Yn7dzD1QmAiFIRWsBzpEkKXJLGxt
1nQJ6u7//ZEpNV1+/i4ZLqwhg/PPf8uq4LnCzH74P1/+8x/dvgzOsr3+7/8l4LF+IU5NXHwONRm9
jhsf9oaS5eiF0zxMsv//h+g9EDNBeXTs3L4MQ2D994e3/qvOVY5XlHkPRfatGKnI+vn7n69NxiRA
aw/CdznUFi6s/nFuSTYa9kNosEWJ6/kUwE449CWwRXChE2/pAtxKBwxuEA0lcxGP/gJObkwHgrBY
3i+Le06b3Dt3pvUVOlx5KQ6Vs2RgxegHp/NctShkOdmRbU1nsQt+ikIX7PRrhICes/L880/iv0RB
uPUBNR2BT+mzFLY+z+QLzj//WrRdfkSeBTJW6PO4fkUTcu/2F/q/Ml9PPJMl64pK8biY8K0EMTm7
nNXj7D3OMZkOLGSSPJKlL6P+pvg+vixdt36GKAGz+UHC6q6pNOy7IAXzDLsCOpHWzW4g0EoeqTfO
iykNkK7aNs7//bHu+zsrNTfQ9ONzMebGf380iUYkKHpMpwSd0PfYzPx8iVq/xFwtWwt9vKHtQuYm
BcnB6MeuFwGrkYein08LcsvZpaC9muzqUo5QGPv+apjftSnac1oYLOk8zFti8s+45Hj2dnjTY5G0
V8199lQa5b4i9n/G5YaawPK8mn+TKx72s/ypWunwtyyCdU64YfUi2ZagGRhTyJMky++EGbA5PoHD
Tsmc0HsQE+jxYotX2rugp42g+MF+ekOzdTxhb+tREaX0UUxNsbwgreFRdfVvzrnmHYVWoUZ4l5P8
5E4RROhK4SVlREpqfKtTPYNNsSmMqEEK0UiRRmp0sWLjR946jrcmROjB1dbOMUFy1DlwCTG3CBet
uZk6StG1iwjHfv/iV016MalDjiS+HBFEVVvxdGyghK70yQD7HnZSIuR9/ky3rrGsBE5v2teiZxyg
nA8pNxgjfkSKNv79D0fnsdw2EkXRL0IVctgyJ5GiKCptUBJlAegG0Mjp6+dgNq7xjMeWRaD7hXvP
VWGQ790e6HWBfsuuiFhTzZ3x0ol6BGQ3bJoQGeoqJskSzvQ0rFV4TwLnU2ThTuXlR2kdS+I5BldC
qyJ+I6exo1XXNnDKFp34F4e0cJAYc5pd2BDBV96Xu6ZwDkOBrcLKMXgNdnjKgLZHdWKeMk2wPwrC
fVHnAIfwVLavnHOdzqCr7Z9by/xlU9muqOS3LJBj3tW8XUISuXsG3HmsNHyFrByKitzJiMqzYvFU
+t7KyHNysJtbEAXfQLvl2iuTCzOSCE/LZ5b4Ifl2ybLQwFw2/TaQWTvnkW0TPnVkCM7VQe4eq+ig
muAcW+TJIiikWlCroOvhAStMdUXjrqo4vZZWc/Y76y/miGNeD7JOT5hcQeUm0l3fIfcsYIn7ys2X
UZC9jHnnbBs1bmoneandeSCd+evECp/EUJgr0z9wUZzbsr5pKugWZg3iLjOvGBzeTNe5+XPg3JwF
wIyQAhH3YIdrmWsUXaRGZEhM2vkUwfErIAhjE1v3/k9KMwlFxS6yd3dOPUck7THijHNsWWPTQYIM
/1QAQtY2WRhRFaX+R5GV74Em3oFyIUkk2peioTGsG8RXbrr0IfgcWUtZHyjBGbT1FPgmtOLFYMK+
H2z/Knp+s7xB2GR18IVgF2trOd+aQ4EB3nIYuKGFqKPsWnjdg6LbWujvhrSQkBNnGfW63EpmEaEO
ZmIUXLEd4Td2+lDskKSM//opDvaZqjeNFr5OCipvZq9bVrBP2AsUFLh9WuY7r/HeiUNjaxDRXNQh
ZcrIMNDvf1sxEfQQMJ4M1cWACYlqG59DEl7Z+JQ0KvjZlcYS3sVDowFVooAzLJISnX0ZIbevsvAc
mg1xt+gbt5bNnsBneSZgjHUxmIBBuOwUNbbSKOlYMmpV90kuFs+AuXRzG8ZYYq+zXlwQ74Mw1b/1
BpRME5iPOEH2VSGyAxcyseB07I+ACFRGNOBbCRde27n6ta1WW+vkYxcuJxNApgxWV/5p6i0kXPdQ
tQrUZUavWVkv2LdRQKbwo23qPdmMG9/HguhP3Q+69BPi9X4OE8URBXwxzSIHCCFolxoVcpk5MIin
+tFO+oMNRrSOm4BZD8s+tsxU2SPNHOvTJStx/qFjaWHGdby0suijgmHbDsQmFqaNWDAbP8fOfbGZ
0tKcZIdOoJgMwowCqA8QIg4pOuSpeShVp4feC88VbXmIU3UfZg2InylYS343FmDTVz4wus6mrGfs
519RHML064sLrtB+lQb5j8ntycfAN7QyqHscg5tC6m+uP+FW84y3uKzXehOdm6B47QzN3Uh16q0g
2rYVFB2EV+vErWktELZV7XZSinlvwf6SIXWSDOwWzb2NYcaO6hd3vOltc3RT+Yu6D9VNhtiz6e/s
CPa5gJoxGM9pOVbLZEZk2plHguRk7axOfXtQIFwn2ozWLjL7p7yZomeI+AD/TA/wEKMjePj4rgis
pYyLbftiRawSCn89ROJQ5nMc9hDupOEPGxmgDMh69rMA0UgIgxcK8fVpquFxNTnIArcvUdB49TI1
kSROYjp4IULDIgGyoWOD6uPkDZEp5KYxFAdUGDu9Nq+1vACQqu4YmIcb0A2wOf7EaQ1pRPVxjFCe
1FDwQZbu5BvgEcBfG/3JQJFKbwcBu0zLa54E2SUoaDStpoKm1q6IwCFbfQx8lp95t+8Uh7pXRCSI
47vGtRVc/v+h+mLZ4S0bnNNloIzT1MUIq0vgN1ZQ6BdhRahd/ZhxFs54FbYv4Td+42OTEkbjZA7f
uilkpsSHmUX6Ulg3JA5sZVJqwbDxTjm1RDjv+kk1QbMv8n5pkJuAkYN60NBwY4ZADIb+K0rs4VQV
BejJig0N37Zthm8b3QbqFHQDbL/SV6Bu+gn8OBtf0e+YcwJosEMS67tTT2EPp9ekELPGTUWInM+X
YCudOUDO0NI28/Y5jWvUnGHLy2WIdeeO7fP//96LSIwpzIaxX9A+48muV7GLiCmNsZREBMZvQu0C
QDt5HnM/vvbzDwyjT3FJJrpZuf55LjbyMU+uWoRbkguMWmr+aTH/QMtesX0ml3joCFU2x0Bt/v+v
rSHDVUO2NY0hv47XG2lQONRMK93o2BXpNZiQOTgE0boJTRNjPJcZ2JjwiqbMuSm3UZAI1w14UY19
FpqHMu7ubeQRfoJfaMVC48XhndiZ46DNuhsPLYdY+VPJnKQhb4Hz5R4qEJA4qWBtVtFbNevF294l
pHTFQsE/V0ohfUviQ3CvIL9TYdkfRYfdPMjmZBDHPxnFvxo61DrEo7RiE9HfTRNara29/v+TnkyW
gT3xsipkuRO6MdwrSKYB2pPb/z9Lm2jjDU64jW1Eh5X0BhT0doyOxTmLwLcu8VTk98LW/jllVj39
/7OpDUwyvop4a5nxi2136s5bwYmqMw+qYqHupjXaKK+6Yfv/f9WHcTnpvbfyNJVA4/bVnael2yqE
mejfiuKuh36yT0bXmiXWOCBdyh8HmedBGhBIIHwX98wfRp4K1iGj8GAVojJ8q6Uoj11UYxfp/Se2
U/JCewlmPJZnXVYO1gtjY/qo76XDRTvQORkWZ/tADfRwXbRoxzbN1RfAngOwVZYgWS4vTj6F6zEN
GAzY/bFsvPFUVq0FHcQniWWqPkG2YJJM3GXZk1KQE/G565xRQ6fWvGoq1Z4VL6zFry5DzX9LFRgl
SXfVYyDY0eKBNSSkftEQhcVCfrxlFjGrYf8Otxy1oC+ou3j20eRsRxwJrKSY78GUwVtjPeq0b9dY
IGjrZsVCxEp/W0SeRZYqwgoQsgh0o5QFAvKW0g7KfRP5m6ZJ1kgZTUbDYbROYupWD/DAWHfPecE6
v7b8cM1BSqruWcX5u2lKm9GIf2OTSSGYW9wmBtQMGAVqi1T+SU5DtSIm8Bp72D514hezOU/SLPtf
SWhzz0KvqwSvZRPPhSfkzJz+LvCwjXKnhtANKVq4ttRfOI0Xct3tNREYb+D/EN6ijsxDh3ornAXC
Bm70emg+pNXctIKHu4QaRsZbfOq8c2iXgHfZd9jdgP/iqBRegpCObGYXPyTnl2PzNgU9C/jRwv9a
1Yplg+WANbW1NacK90gw3mzamGboZ40LXKUOeS6djnnOht6DSMkAMnbUOu7ZI7jeEw7376jQYNMF
bP8Mx30xB/dqaAqMqOv89D6ctjjUVgL+BnQFY5+quENy0Rjb+TYkGLPaap9gYcNd7zgPNsSMobMW
DltkbP3eACQ24A0G1MZnmdhfsQ8HslAGOgpsTUZEl5wneUwERHmTFIWZDUGBtm2XKqpzLWRz5AWd
zmmDDtpi9zWlxjM6AFY+QcV6EXdon3iQOfFemKqgXJPuta5mkgX+5Ir0QkZWDO+b0FsDcQK8WgwB
NiRsso6ugStBjJYwFPKL8S+llk0t/1IBMI0tGkQvBGYZ2R27zPJRFoLHV2uIMbFpolKp8bwhDUzo
sD3gkY1ZcuwnVJRML9EnXSOZyhWj4Z94coO1iWicCgDiu8qeKeRfZQmG0woYPRWqf3aCYIHISq3H
UqfBDPCF5KCoWoA5emM8ytD8CCOv32opfi/ClVlH9NOyy7LhmCekj7ncRbFHei4hBi+NhaqdRE61
6pKGWZP9XNjtnx6EP7XUfkENxOOsnoxZW2dG9yR7/UM41E9jpBHBa57bHLYuE/UYRhtD+wEscNL3
O6uy+7WVPqZJpEvmVKvA7//iaS1g4i/T+Knn49jzBTELy76LOtkVcfURxH6/93newUqeff6oRZOR
poVEfKqSz6oL7yJw7m1dGWuRFxfU1+chHH5ZZVS7yjXZUiY/CcfQfiAlMVGo3cIUpT7fJaajTXnR
k+gOeWI9mS3r3+ADAOlmcNpjrThtfLMn9tVacbnYW44X+N5rD3fSjuHxKwl7tU6TLy2lfbTYKiJg
IYjUgTKkg7fw3qQgm52tIPNrlJFJZiRnrDhgpkda2sZ+BooGRIK6VZ8EggCXYy4zuyV2B0Zk/jIt
AMF5YuLWm9gUMAxY2VZB+FHGBRlRoChk4TSwu9LLqMwy5zmcuTVy9C5mhDXE4rMHCm8eg3ggCiRM
ELmzHE/g4a/GZnJ4cP33qcf5jU7/UthAFE0UBgzTR+owUFlrEC+o0oS+4a1ADs207Gsyeupa+0LY
03tDnkjUo+BhJoMpA809O7ZqbUGG6FWhLZ2EsZXjx4hptQLwsaRLg19cjQxopLgovAI7n/8rJyTA
R6KAhRtrsWAMDCNnm5qSG06Rrpox+Cdm7pg1CDNSht0bGtSnMcelXMSuYDaUvutR8RG7zkXK8aaS
BmpvKO7jmDkrqbwPmzthrKe7qKd5FtMTJOCxa6sS/erp3m3qFa1MMuvDkTO2E5EwjiyOldm84VTE
eUuGcJxURAWgZYc9p4q1jaOEMaWNMx9RAJUkgZY5qSBu9Mdmhfm36zIynAhFN/QfVmt5HSlwaRFy
vHLY+bEGlsF59ZIwWLm9D+sclMSYGNAPM3+fdhHSByr3zACfA8YUHTjiH8djx0htsCQdCVWEpd/C
zn9l83DOgpEEsTTYM7blyx3braGZ96yL/6V6Ga5xlU0s4Butf04D+0oZyqxNNgwj839mQ96N9YvG
8ycR0cUbambRU4bTRyOqnjqNufmXVcXuxsdfiNjfwC8I+6qZ8ptE9MNRcgpz7WI64VGkzacjybN0
O1qyKPsaXCZNhW2uOsDC1IzdhtsaaVlko6zT3CdCT5huFBiqJ1GexkgN29nAti7Onst3Jp1ZN+5o
/SOkZ46n6fmyNVK6YbMtocag4GwDYClNu4EhxKpvNo5kMLkBXH16CW8ak4YYMzH3YAs0I2jzR9rJ
f5XB4xAZ75jMVhkR5jAFqF4sRp7S94el1asv2AGMBofqJux4b7fPCdIoNj5ohVzYI03N38aoo9cx
A4vKiuVV+jg60gAPuoFslWGIT9plJp2jX8kfDt6Vq7NAJjr+YFYMieiNDtCbn2TQDLuiKW613r66
XbvESP/aWS96MQ2EUGG+D4zsTmLMITKdHy32j0PDDaHVmEjLmjxWt32qQhr9PvVWEGRPTcPox7b2
Ndf2jpXrsSNGnDvc3HouQKEeLUpXLhqKhgJBAW95c+lomrY9zL8w5+UcEv0y+U69wthHemD8Jcvm
ZBNyxg3JhNQw35vWPPl5VDFBmsf8dstBE5OA8qdyro+gIGhC2Y65qzLEdrOPoe6ZsEJu4/BkgmlY
1DCmnc6gNTB8K3bm5ySIYLfuZN9/B4QU0echK1AjeM8pBnOsge4csm0mJhbC/ZdRc+YqZBFmAGIN
06ZZP402XwJ9q8YRVpISco6dOmMOlHx67TQcXS24Iqe6SXRv6yCIiS51ieYmrCsVPuI8zkKl/5WG
3W1JwcKHljwHVvWOS4WIrYHIOz/4bpguktyiF9egfG1cQhYGwa6IgbrnPEqH7t+09BOhqj2vq2l9
RdC02MlwG/O33eUODCybiXotGTo3FRy8MhR7TiEgKeFHEIlkXSWcE6MG2cuJdVboqgD36su1XqJ/
Mt3PgXh7JhopHxm4CzVTWbTfMNEpXpVcjaGGGrRuD+PcGzkoUvye6odH5dUxKe3qzvhmejjVDlNT
+2MsuocVVXtUBJfENDa6TL5S5ht+C6FVBMxkZQ808NtokPmEHRwnj4JqSsxHy9mdCxv0q2++Kaf7
zkZObC0TdADNL7G4+F8ZicvqPdbDJ/Tub+ROU8YK452h5i9CeMNNf90BVeFUVj+jQkxmKUI6qgmU
ugVSrhzqdGXrDmI30kemMFynpbXFnYbOViu2rN/X/+9Z0pzJHOeJbk2f4FaOUYPfeCzdb6is69gN
3vyoe3V5i71KT1E0/YKzAVc4AdQRHGG6EkTvOX8XxppPAFe2fs7gtwabQOz5Aj8fWnRHnIIOqLQT
ijXqCp2Bt8fwGlsDnzpiOZLdCnEooqY91N7VSZNgVebaFyF5/Y5RTzJMx7GsJ6AjAKnNqLkW0vth
un6xbH9YTVN1HZ3iKUzlzXGByesxcYTjmz6GK8PT3RU5mm9eSrcBuTyImMKimISfg6vTLf0vg1Cg
FUPbGOYL55OFGAVP9RdeOrzijfVtRcgQNB+RmMDu3sbtUo/obSRTdNcx3ypRFzsCoBIUVgR2uSU2
XGbJ63FCOeYD1EgcwMVewTDV8vqvtK32Y0Z14of1p93EwOqtf8lk3qFnumsng/UR2y91ML7iLd0a
encHrtg+sU4gphzpW1vHd1WRrqAZ6B7Kq1MS7KqYNraBv4rNZ8I63op+2DnJrPisg2DlEwk3ZN9D
UHwgZMrAdGhHpBa/DdPzQ4OvCM07vUKT6gimQ/bkBWY7n2W5aBEFQPh7mrCnLmqT08YNM5QeVbYT
NhE/IPgYNeSIb7tPT8Y/LTKGZeekBXF7aLfG6ORJYksMdpq9fW5bhueu8EDeDiSWloSPjTEoPfUB
2BFvHU6O5fynuV70FVCeuHmCJQYy21CzrskchgxpTEZNTCuxsMrqjg9s341mvK0Mif5REpQtyn9D
hOHf6gu0eETmAggkkGJfNsi7+AZhSn1pZEz5C2e64KHP/fKzSOdsT4EnwYX+R2+YHqRM/wJwD/jt
vVeT3VQLWx37nrMxIfhTBOBeVNV1iqNDaUY7aFVLwq2eNAF1sqoqNjuO+6WP0z6R+Yuc+mIrvPhX
n5BusZmjGCnehjp2Ucylzspug2Nkw8skpOTmheErhTolqW4UMAeIXch3k+GHZOvKZIVckBIympoV
2c8Hp6pPkU5BA/HC2FoWs1XuxYRoABCCJLxVqXGxkhJkUOt9QQKNj37W8xX6SBeL/p9fFo/SVSNI
/XgFGY0FGijLVddKnnVRr2FIfepRL7dVbSAuSibEhoLDQVg5jeyUr+LCrA56RHnSQq/Q8RI4NUmf
ADHJ9iFfrJ4H/pdWQ2uTZtgwLat9cpCwZz0W34aROvY89zXRvyF2ufwv47pvQzwNHZo+DyqCUmw3
2oFEiI54Kd+b7HPKfF7HZY06fdXKitFe29xQJF0Dezj2+a6tsUf0WRPwS2L/mSK0kCymQOxFVaof
Rlf7CHrdRudH5FcYfpoVkJRBDYy+rDtzvzmTHGSwsNt67/sojYrDUBcskEU6bFVotqfOeso0dDbN
4MebGL97Nel8cwUlvW8d2qGm44Y/4rnvHZZn/EoRkbBGFuN9pk8mzVlfGa3AnoYrI+0CbOjSfhcq
Qp9VHNPWL36t3nmhdy0vNnpJtgYsdd2Ahdyoib0bBQctwjdsGCizGwHhBDq/Ofcy0crQ/sIMwUlS
HVm6qZ3ik+mr6dJ7g7tqhlc7aZEH8aL4k37sLSyHen+2cdUfwmE8aebkghayb7gLmdq3GqpSJiFO
BA9lzNHCOt4WEQT5w2+6gAisCf0cqhFeWyTe3djfKvAu6JaBJnUOCBJRuquBioepkfx1Pavasnov
mgkpBU7M2BuPlexwCicQZqzJ2gwtczbba25TwOMh4/5Nq7i0Y6tjn0dOO8fdn0nbBOHfDBi6P7JZ
SsngPNyZSUvvVf7WahZXdsCYx11/8qzg4o8B+UFBBupIlA8AOMvB0+nffLZ0momhthqfOtfwDkYj
i73eABpRrVzvgroKSYmdJ/AgpxiZlys9Z5cbOg/G4ZB4HtpgBStk6u7CrtM7DCZ5SS384+OjdtuO
rjaq1mWlbcJRqBPznG+r1fG71uApwoqwwb470rZywvbE6Pb6TZXMBNy2HRc0kOQSsfmkYRwXA1Fk
M9EC1g4OVqZwr7mHM1O7VgF4nnBK2Q6J4Lmjk9FzZBEN+Aim4m/Ae6j7Kx8uNi863zSSpTRCg0KV
vYsqi8ieIWFoxD5JNGTwiVD1eRqMo9nKvS1HZEIonKCLOcxl0U/7yIP3WoveX7i8u9PaSNhRMm+r
qLj6w+jbZDZLmJuFWucMz04G5KHVJHAbdRxuT1UfveY6/I6xtPfMb/Kt4TSwoGIHgFJUIO0PyLZE
Vl+gf1iSmIXadl59IJxL2idlYxEfuz9ZJ88l7vVlN3pIZKR8bXxqv0TupY21SnmN2pS4KHUMmWsd
4hRjPXxm5JPl5XEiLGVg3uCEMwysvhum9aiEdmQ1t4o8+1ogeN4IHx8A+Vlx9OUx367T5LuTLDKB
Tpz5RI9hJsN9VrLXjlh+9ug+VkKrkDb26SqPWJtWHID6xHNm6jkwJqf65bYwdfcX6Xe5FubG1JCK
ReFmTHk/IpgDHD027unhKUaYAMNpBB5Euqpqjo47/SR9ZlH2rYwgvaE7h03VVBshzbuL+4KZjnw4
MXbfvgSkalm8fC5Ut7U7f9pF88Ff2udUrUiQ1P2rHZpfU5Df7f4x1eN3LdL2UKTqeyAibxD4+OE2
CHN4QtXVrrmJPivPP+n9+JlYuAFRLWDoAtxJ+6b/Zqx2l0jPodpqc63Xtu8yYzcQzLv44U1GXg4y
Ti2LFqC/6JlXYvG65Z14JyUMOYW/ZWV31/hqgdGTSDxRQvG3QOyuGec61s5YUdZ0VGi4Kl9H/b5Q
0RjvCBCeFoLzwWuMT/a/A0cMcImJ5nwpGZzGrRktIYy9iHGwuHUQBLSy/PEkGuRubD80C16n3Tm8
+J23kU0/546gJuGAJT2iKncGBKb1pLsHMzP4M3lLKWuGo46MgnF7CG/e5b3IlX0K+0ehETpLGN5c
07MxtsU/Mig/YyKjFy7aVl4GjGKZshlXdtO27JHmMuNi99s0n4MDcsZEAL60HPN77GuCnBmfTlG7
0H1zXHEONeT6PBmO92wkJP/5c2isy1NuJfGmngkFev4yqIy2IRH6sqx8prjRbxoYvyWmoIU9ZFyw
tYMdralQNQBbQ6GFP6ea5S1sOYzi5gvzpSi9dwW0gVpPsn8ceJrMYB4Jq5pFVxZ+RCZnGn8vGVUj
lXrvL6rnjBE76r+QG7KjS8LnuohGTHmm5e6HejzZCoij/TQIXGYGsrKFoUt9NzYlZ1kGrFlIijrM
q/yraTo2rEj1OEb56Ltz40uSXpbifEWNgeEAUQ2l5lK35ZWN3rTWqHSWjXXuA61jE1fgbGz1xy4K
gnztCQj1hWs84Ucko1Z1bDAs90SAoNp6hXtOFI8tZB9zX7gdH4s+x1WWLH8G1vlFwmiv0CnMtCAK
d+i1AWIY+l89uP6lxhG+iK2XMaV8iphrT/jcNnlOaC8mnkazX3l8kBmbxW/A1oYF/URZPWdnJq54
Dig3kEx+y0FudYHboSR2phtWnNTdsidVkO6DTUbBG8Ws7ilPrL03Guamd+ubEWkHv9PXoIZWA8wN
J33xcKQjOhI/liDLSTjFSyRx3QxeZi5zfCtF3/B8FOQjEZluTb8t6Wqgn1CFpF287QK1HcecFMSy
+7MqTkk3FcACeGKdEgOlIJvbKjnM6t7Zd1X/IUTxDnLsy5blZ+RtxYitVtXGzU6ljcexeZIC2goA
gHMcY0CrR/qrOuw3IjadVXQb09FeO8WIUM6Ino0KrHAoP0VYUm213FJE9lDmB8iL1QSkDxnxz+Cz
lS8n61pUJhWrbEiHSNOrCij+a3xaKwwD3OUs8VcOslfMdIzjmMb/OgPW3ZJ1L2r9dBWG6a9wi+/C
3KauifFA59Lx/HEb2qRFZchO6EJGyBF1/4Lgt+ItSltIRWjrgZfHtOCCVYleq2SBCG7ZOEzLYVOz
E760tQ3CsXAoJirj3Dbus8XviXVBZxTNsCyN8NOZSlJvGls4DKSd9e0vW5OXoSiuoDnAMYubwU21
CXHZMpEG6mhJMz7QdCOBwiOQorTi3l42Iyokqx9ngJ5/KGXOl9Tl+HXRvxm07w2BSeGsIeJLB+Gd
SlaaUYZi0e1dCJylwbey6sTWqIv7VBf7vkZRFZCDQk2ZKR77lDKEMKEt5nQIMUN7MuGTszCrJ3Na
Rz4maUu3yJx0M941o9WOqSYOhp+kmx7JzFLCtVjr/FkrLZT3nsnoXon8jfFCtQuMveMyMGCvTuYD
kZZWrN2bWmfEajvMvgz7wy3LNzuydfZznLgp88GixXE25LVcIKn7ZLPxHNPTVNSQbHn0im6v+F9f
YuK0XVh5NG2m2izYriJGG0ezpYv3wWYV6V8zz3DUwIRriDkQ9CD71xumjVvNvOmnASD0mlSPdOXb
ZNlXIApz3LDreOCkNpjg2xbMKoTA0651da6K2rpmo8e4tRYDSwLgziEQPp3/SPTCrqvceGnEg7Gw
s+hpjBz2dwPPWYelJdWCBHNGNh8oiK95I/7fINHQa3NiQ7asW6TFgVliBUJC4nC8ZWjZU4tbKMiq
jwHkQUGe58iuk8BPNwmK5wHqzNrw7ZB3fDPMp3Pdug0sonbPHeEQJYJFHRoFwh4f6WRXvRbt+O7p
oD5jHV91wynPgIg8LDP7jLvXavJh30VvUdDfiKj5hUM4m6gtY+lFXCil/rDa5t13ECyEhvk3ZNjy
nd4Il+w/ICPWVJdOxDTSrWECllG25HhgSsiLdSt0D4kMpXQcE8YaMxWiE2CZGrJpUuFXVdYPwicP
wGb2dY4pmjRBpd1qDiqYHKA6MN332Tsi7kXidVubUpPZko5wmHlzM/3AZb0Lwr8aNtE8kXswUehF
NLiU3GjKuOYhSPRoStZpNLynkQD8FevlIn2UUXWz+/HuFMaTICRm8VZ7DYnXYF1sw7wor33pHVDC
VrdnNbHL/Ww31cPBjZFsjt5vIJM3vfXuKuPYjHTkoRYvgvhlRMSnHbAwKPOG9oT2A2al7DxuDcCT
UPQi6Ej//wuy1KGtGeJDSylDJmczgAQdxvSkd0hENdtGY5d7CN2YN49IjxMLBijuapZV3BXORMKS
Sq8W4rrUZmUT2R9Rh/uqTl9KLAQsD5YdG4bWECcG87ikvOGUyOYcklRXFfEOVvFeE/UliMy92TDW
x8cwiXfBmsFMgHNayROUBYqDeVzCRl6SqAaOpHyPteQtnIbn2ttMZb+XRfHsD/1GOWofJ2KVzIgL
KzpVLXxHsubos7Q4+RomivIOwSDKE9y/8gs8x2vvRs+A8rGZ7MLYeJZedBXtlnIc2UrfvFhee/Aj
/6465l4F3g5T3eNWkR1bwATjlXBHjDNeRcxjILdjBYptEsXSKYk9iFNOg5qkmdrt4eNWwzZtxLnr
KsjGE1Mr/Uunqo2Z/sACPXgQHcXA6Qu+ijdViYdy/lmpTlIvQ6Csq35tH95sacmWrF98zswPRa4o
ZwVGuCyz4t2s56UBxXUmoMLBVli2KEaaDnDlkL7xBJykhzEvfC0LedfBQ8ap9RwT9uQa2VfZgskE
ho5pxt6XLHf7Mf2onU8jzx7s68l2C8fnUXLiGryOs6xbCx9AHMBhSKZ2VqbDw663TjAvDUoeavFS
8JTyio+L3FQfgC139pidsp5TJbHHB2PjV0mQqzZWZ7iPZMONyB1AleLas1d6lWdY+wDv2bm36rzo
TCwsFMgcv0cV830Yh3M6Fda2RXS4kM6sDzaeehOY/1j888gaHnX7psngpWutFxxBTOXT9rfEzT2C
74gUBHq4LYsp169Aot6MOXW9YGhBKNYy8UhMk9s0M/Q1C7tDFVT/Klv7wxW3o3kGHZ56wPcc7ZS7
dBetoayFH7Znpoi0OET0IeDHCYNAQaTdKpD9Rz1HV0eR/ZdLDP3+iKivP6JMRPI9Ewt8frvWgdw1
hujs6oxuH6bNApafLEYY4vGF7ee4VP42N2htk4okAaYbSsvuZd+ueNjJxlXJvg2GQyQ97BADcHiD
MEpXzdCSkc1ugfOEcUJCfeDED7M2/gkbZ2Qr5BuSzo2ZBtzcFVREHWdcM1V7Vv5PtqpuFBLfWSaa
nauz64dRRaCK/LAmuOF5hvi2GD5QqVxSbVeZtEuF7J9pnr81zajpwkem+95JMDLHrmYvmIpHizCd
to60qMts4HaAKJSNYpm6fD/n/Jkx5441xlcrDbZ5732mvXN1W/2zYEG1woQcafa58+s/2RF8qJAH
5874CKS1L3gI9fYvIb6P820451/lq1HTQkes95xWvabB8N6M9o+XJC/C0W85KYMU4gR0eOUb0dNH
z8KTHkCli8gR6Bxt7dKpRHZ+EEynPeavTAthO+fTH+3di+Xb/ZKpeqC7W3YY5KxvBeDADkLFcv5b
kzObbv1CZ0seH205nVnknM2sXNPWHdDAztit36qiXsCr0hPPTifsII9eanl4zgBEpKy7rJG4yWnr
2dlp4Moa8WPzoa4HfXjQJiKApaw3cg6OFLLYsp+C58mHB6AAMNkATtR0CWrrVRjuVxJKyWE0/uLC
qRdDhSrNxAFBc3Oo+wmwOwgYUfNcDQUsYsL7cuayiLJvbqyjzcO5N7TbqG+vJLd3kFzVltHLq8+H
OZn5S8+EHrc0cYE2+n/R5SvkvA0yHJdi0AvgxCS0mVE/rAjFlGu3zX4w9azLtNvS4RKI6i24VtYs
4QJuiiy7DOob5WnSueUmKHyxTmzee9eP3gwzvUilYUtyMJ1OMEnwaJGmPl0itsRs2l6BL/ISwzdy
0+qdSLm/lphXGiUSyI1p7TU08QI92aJuqJO+UUvC201aE8lGTAiVdSe/Y9ZY/cfReSw3j6xJ9FUm
Zo/oggcmbsyC3kqkDEVpg5AFCh4Fj6e/B73raPdLJFD1mcyT9FROMxdBwcEwictmLDZkh9LWcV+n
HFjgqxdTNi1ER0CMJJqHepi+gjqJQVr0m+vCWdqqvI7wg1al4on2+O4R1K4MbvdVDsYQLquxdqLi
RdbhOZ78c9ftiSd7y7p2axTdpQ+HY1hlO7RqiuCsbYxOLW2DT/qrUreiZTAQBOGFH5om2STAMKww
TiwiIrTGRqyhSewtrSPYTmMjChUYEzOveolmhLi4rdRIWDBGfT2wQ5rirgfU2OBUipOWOUO1bVH3
KSc76Z6rL/uMaAOfJhqrMOxwZolN9esU8dlS+tlMGDBOvX4cOJ9a11wnDfguRH9au0OyjYie1OI0
Yc1UVFDNG+dDSzzECJBqizI65nUDUFNHjVC3b73i26ziHJHLGZAz7Rz1/SIxniwP520eZwezbrDp
XTvOtYl824XhRX/zOzgW7TXqmGdTzd+GpD/HSiPh24JGE370vnUInPIlyO1jCUxgJYwJuS0g/oq2
5NSz2F35TXkpPP2z1pA0VqzSWqvDElScJ5ZHlsBHKwBPZBa/fF7+9tZPnpq30nHrbaq5L5ThufKd
pUtnv5AD5vdY7QeLNbuFCVOr23LRtBkPaAeabETlT31T8qHrNoaBnMz4MSL9V2LFF2P3lnOqLcDP
8s99zPlzYhYu/HxhZNbNorrTGhbJtO+Llr6yK8Qz2+mdZHtLtsjdGhB1hySATK59l9idW+6KNUED
hCmQlmEwNsc8tuiyBqqmf5qG7sXuJ7wJabApsNpZfgydHICfy5dilf9uuVYyvPQYU2X0xSTfXPgj
9JGWKpe13R8esJdQI18Vdifh55DlpbeyKshxAvBgaCMjKFtsYtCalWVfPUEpSikAua9F3Ack24pJ
dfWRuCyjs5i4xjUjwDAEgIN5zjPOsKvAiM+c8qub/KuNAYgTqGpRtVxS+YtcKVmKWjuP7vAQkTik
y02rD+tQG/6oocp9GzIt12+EZL61tvwWytm2wt8ODatMzVxBzB5eVGhf+P9o66AAnJw64SFELS10
kzw3mxwPXTSX4FiL8l2zmERlBaa9rnkpCyTJul18qqbbNSash7Cl/KhJNYfDJPAGXGJbPQiu241t
ej95Y2Eld06kBrDiZ+SMyavYyIZCwtD2Y+Ph0faNTTOQncN4wR387ymjoHF+cgk7cVZwJjqLxDQv
T04Efk2A3g9FeYYRdvHi4CZApjX+9Gy39rhujfjJqiog6e6ORpDMwiz8ILHhTjY6wSne0kNNV3oW
bDwWOWyftBddTD941LCulTsmVUBku+6aSbkXFUVI4lPKpDg3a5YZNcD10D2xdXjALxkfsjh4NUhX
XYqRIRpcKQTj36IN/2of934jd2ChWLsQulni5Xmx4XgFEUoGtiRrGrxDCmHIdI9Va15F0bbMLQkQ
8TTSpBSJbAWj+VSvz6UZUfyx3IpBui5aViQ8yd6a8zqDSIjB23OmQ0kO4aQhc3D0ftijsMZSlKPU
invzQRvNW2vnIxtybDqBjlxVv9hTR3XuPHQBqRqIq91+/PGZH6xCEiGdOVNMuMO5BCXX458QXvWG
V+BWTOW1TGnQiRT9Ba91GXqkqg0hZ2hBMmp7DGbIstmc9mrp19q2bv0TstMlCBZyoyL2ASnXvhgP
E90kSkUc6WZbb5Tbn436IwnnLFtTv6akaja6YM46rVXwjL8ccm3LpMoecT25hCKEmmeuI7PUF8on
AThWl05GF6VM5vVUVFQm3y6edWM29dQuUdWANoj2eSG6/mKTTJ/o/s0I16TtPRsyIAcGyt0kb2Pp
v2D/xotC66bXw0ULiqvpp9sOVjSwManJ10DelJteraK+WVn7l5KQge1M6sARucn3aRLC6nju6/hS
9/G6suilIxIpSFW/AEZMsHlxD88vHBZrgCiI9Mos+NGz31KAeC56prZDxUI6S/E7xF+yizaOFt+z
kuSIjsCBjVe+O636Kstp2fSQKhIlbqHtXHglZsIOk19Z6SheXbhq/kUQm7mqyxBNQ9HewRcwL9aN
t6oKX8w03QrRb6Th/9RWxvwiGc4FAx7fCh7TzLh3CM6AOq1TX25cQKHos1n0zsZGFbc/k9avILmM
JDTgz0LvC/Df7+ieLXWr9fxT5B+ZRxJd6NLRKgptZl+zBGSNYfIP48sGfRsaq0gflnF9oVabdiGd
MsnVj4MXPHlhgjC9JLBP1O+9bu9RVXDVKIo9u85OfW8eUpiB8LD9V1Pz8afzrsoKz4PIvwtnutnj
tQSKELjDIbAsdz0LJ2Oz+pMYjtLR/85T8QVS8wsr9wZXy31Ea4BhkGcSEeOrrarXinOd3O2PoQmu
lhYxLonYGFoECDl99K3pI4kOwFfaF7dsv/h+EDc1S3iBmMsDGMxNkTFZQxgXiWyjex03fU9z2Y3O
llv9pE9gQeRfqJxyYZvhre72lI1bqdcw1VlK8FnOwQ99vi4M8RfRHBlVDNxnntyZb2UNlmMwVbic
bGtnBkcCSb5cg6QbgnCjOPj0/OCNWKkDZowlpyMGG1R9uhB3MjGZ1TnizByDSYrOLLf5kqK7DU67
rluQxeIRHv6jIyioSipIdSZr9D6Rzj43VDQC7MGk/dbllFaDeq1Ie2iEPKUJtmD9bpTj2kTgKyEc
6qhlhefQ/8YX0xi/ULGdAsZtRQ/Yx3R2MVjSOmvuBNz9We7eGV3GES4kgObqEuFX4g2I3BOn3J4O
Zi9s83H+4SrxoCtvkxXGvovTS2L5h4wqt6GUNFgQksiZXLDuaBh14rVtUTjrnWQ8kWk3aE3x8mXg
iACmcjBa69eS06l21bfb+Yyz/Gs7c3ST+kUf6YXtuR4s8mU1Jih65v6JcQOzRBIToeK/Y7dgq1Q/
yHolo5TWpZj3yCmVm1Kkb/70HtygROe5NDMSC9jbPRf3AtulSDiS3ICAMA99tZTY4cMRCStcx7p0
1w5FO35IBvWJ7OB6d1vOu4fWoQM2oBAHHYxkT5thqg3aKuYKCmq2ikdzYRoGloR+14/xhSiGn1ph
m2h6ENShffShNsiHFI7tkg1mwEK4uAAXxKbcZDCH7D8PBWQv0EPVyeeYRiPUUUrkzoeJWdXst026
D45c3Zc/ZsTdz7kA0W04FkH/Wtf6MZ6YqudoOPEhDVjGW8QolSS2Jxr/bM9DETvw62QPbiTe88q5
MEdmoq/ObJoYHgevisdjUtEdojMwqjo4hyEFQKNxFI/A1rxZpT7TG+nIIH1/xbgyjm4zvoY1g/HA
QXqmF/A5smcL/7EKo3YxeR4zQdwt376P0lXnxqdg++304uz1Mafb/PuE6atf8/ImDqJ5XbKdHVvM
MHxnuyF6y+hoViXYbwZP4tBECg8vzcwS6TiRmAYDWQbCcnbPywpZ/KDkzqm0ayKsP2d485X6iBs0
vLiooEK7NPFTN5CvIz7LDitDmfOOpwDRRvxojgXpuO2e2dHcZW2XDMxIWXLEcPaM5JG8et43dw6j
w64R5h8BLQt2sg1Jl0yTZDFuyRnA7tbfSh9JRTewzNcQnhty+CwYbXZGegynh94bkR33bbehJL40
RcHCusL6bjHQGvjRcsvneSWpPOEMw81/E4OVsWh1z6jxH1gh1UK7915f8UahEYjs7kErQMhN4auW
4BpE+/pn6GyXy/HDrzhPYnh9INR8yGFEeddRzroTw6Rhz0OuYkWc+aXOG4CHChYPFSaz5+ANQ+Fz
0Audsiv+6HR2Mq78qrPRXsRN8OVhZMNr9TZ5WLu7+kR81aubMFgh869ZCnSiVuPc5vd/gAO7qCUk
fOHiJAmb/MuiDJ/AfDDaRqA8Vd6bnj/QEvFRt0W0IfwFxTeIL+Ca5CFMkGCgBJKEnpx8if6oR2Qa
DyRwdTWL90TtzNndHkRGsa2/jd5imZUwncRdugSFbPNRm0d/ynepOa8mjJU7TYg1gUIuCOz6wBSN
kXsw51m//qY10X3kwM4cb10XhOD4MZ0OpkzpML7GIV4vbWb2zfxiETcRWmfM1TvQG2+9TwdPKhfI
ugoQFj18P+Fu49utBeUTuwgj4K0rprc4K18Lm+qgVVa9xEgD25xHMRvydQcjcsVy84kxykZI0BAZ
WWqM69C5J73ctqX2JjVFe8hi36n+Yl//a3hYGVncct25j2BiQkPMCwnikjr91bLrpzHeRoN8UOG4
JBn2FYXFhw/dwHgimOsbl1hNM62W6OteXbNYu22lYf5tgGZM6Y/wS5xBNfK0tH5UZvDU5eOTGNsH
d0xZjvsRZzVpOwO2Tb9wfkGjf5hIyi1YMboF5db3ij0pC38WUx5H4OubhfC+c0sYPPWa990U1IFQ
SKAscidQT0B61Z7cwnsAoXE1zKcYXxRnk40fpaWN0/NjSvKeI0jEYr9IKZW/2XnwRQTuBsmYE4bv
UYjTzOAjHwgQhUUcP1iuz/+bvBZkAoD5pXHQbdgESnaAZf3hldEQA9bFmIvXCcNf3rl/mj1Gqyid
vk3t0uNb56WOMTQx05zTIgdut4WbYHgZtWZZNmxA4fCeYVa/lq3/XYNqWrni3cuYNflwfZpZw4tf
h9BlZt46ki1lfcfSekNZfpI9yXGumlvMIVw4Ba/LqFBaMCMH6hHt7d5nfex9q7H+4effZjN5SYh2
3IZl9ueZ3l9Okx83KFyzDg2BU3UbG6s0Faj9xraB0fMaXfqHpzFBQt1PxLBuXnNbfaiJp74nxXW2
hK/0OFi7GOUw8+akpYKvqxxkzgGkwmo+1kudASzr15r/qC7V91iLJ9XjHNF/rSI6FUnzmJbdj00D
sMqc+gdx0B4+1AqT/Cqoqw88JKT7dAHP07PEEsz8DjuTqRCBwmYkZ/eKRR5tptliME3usfcSY+Mn
4Jx8uSYlPomfyPPca54aHwDsUEZ0n7JrjwLpRekZaFq5WLmFQ2SECCMCk6/SG71PWbfPpRU8jLq8
eoYgn5UELkUwGyigJSIINCNdM6zTuH3KDffP8prnwfX30rJf+MO/ElZ+qMfY5ZM6ZWokDkcmOym0
TN7ANqDSv8Gt7nNpP5osqaFRWJ9jnHzoyyIKHzos2wtcEc/RKB8zDRCXMINLK4cdKzt0jkuTBTJb
1v7Hr+uHSrjbHjktbHZOSB5OyY88hsEfo+xx+jT0eZxdEdZi8UpE4z1OLSSLGBNIdt7nIQaqjHRx
h668qkCJxNXb0Fd8uY757lvPrQ1tle3LwuSwXma681M9Z572GXgTj51ngCELxn1FdAUiqGrC3FSW
lJxMb6XR/KXt9CYndq3teDK7OdVRn9NviQE2Cr6MNnDvDqwEiNWsNF78awqsBDBZDyra51XKwWtU
iHp07S3MWMlBoKNdd4FXJ0VGTmUz72MCn8cLyrGXc/BRB7DNKgvE1ere6tnNK/BCzVvjE4mOw8oP
xD1p+RdTXccMl8fEM1IOpkF5iGPcFIPO8ZB7sOYy2/udyofCtv5qhWo6mM1SoNI4VsNjPWGG9Niu
9qki6gbNLaki0cCU3hEuiSoJaW/IQnjTHUp7KLAaVqU0r8+AT8Xa9pn+2y1yrjTp5yiteVtJnBba
cW5TeEMhG7Rmil7CnPYUvKPO8h6tc2p4CxxoM9h+RD2CrQiRL8/SRB5XqN3dKr0qMx/WZUD0lr9t
q+Kg18YTNRyT4J5fMTRIXpBXX2Z3D/MhW/8e8QXdAvh6d2VQidXJ/Nmb+aqQT7pVBusiM37MNrpo
MQsgtFsbNPbHCIMgY+PuTtr60RX3xtEQZtaMx2xMpQOHf6MmtEUo4/l8VNzzmVpJtmi94s6a5zAK
qqTeMnvmojpmTet5whOaN4o6w78OFkvAaiAUK3P0nyCZhVitg+XK/fEMVJlOzKwOY+N9csOXug3e
/dkFhQsH4UCA9NchmbLQgDUWPB6R0T2zxJnzmXCEODsgkmqNaPEsIJPT/VJox4Pz4RYMLuJ0V1mn
OBY9s5CY9ZnLbpYJ+mPjYk4pSrhyNilBqZCbimnqErIzlUFHTJ9bP/BxYAeaAs4/zgWOmgUfElD3
nqVl4RK168pyjUnkPLmkMMZBxx41zl9NBw/l4FV/llY9eBOmXx86qtObVy2WZ+LP0fzhIlu7Qvvo
HeuvQ79UW8zWpmz2o1UGa31su1Kwzm3yHq0lxKCM3ChXq2mYJ7E3LHApZg2Kno0Elt/gqHfOygon
nueB6kni8VxifX3RRLnKQo1EZ+dtEuDxS/MjMcglVdFVBPaL0OWr3bQNEE/5HeYGSiboNBmG+sxD
7dow5PUy7XkKUfUJ3Hler14HO4XDOspNILzfgTteZWjkxzzgvcMpgd9SZ8nAdcga7ok4b5tkVAnF
fAGSQ3GU6FDv9Kuw8j2ihovDjbBgEINTr76KwURr50EVNOv0XFIUI5pA1VgyjzYcv9q4dcy2S9DJ
9ygw1/XAW6BlDJUGZj25VCxNqLVjcOPLuipoc+rwMQwlHxaQc6JW7FvB7Sia5BEB+IejKCQsxtvz
0o2gY7/cjNI1VgUzRpsnmLsh/tKG4jth3Qc7Ln6IH9I+4QGaKu0VpWC/kMkQfcLSZtFUrJVrtTdh
jHDKGujbPlx/18rJqOcx1zBOw/63dkjrWO7X4pA7BCSUHngEFAmqrrIHO3lrJvpnwOPui0XCD8O8
aQb7ZldUqizcRutZp9VddwMhlJYo0nWYMgOINMAoguAffNIyWZDllhypLZmAC4VHmZFa4IO+snrR
bLtJaSCxOz7VoNk0DqxN3WROombYdoDCeJ0OiHWbIkxXM7sS21XPWVW7wEC66GoLycrQJ7MRlD6m
/lE4PGTtmz+xsEIVtSk9U+1LlFZNZaDWi8rjkFOcR4EbbGrDm160zMrAPz4g5GZfaVA71Q45X5XH
OVQ6Yjs51dZyGPkkLgaS7JjqnlglldmupgZ3N1g5ZiZTrO2b+AZPIAHOC5A+4Nfwm9/I7pl/Xbyp
1U+Jr322omlXtpjf3FzyR+OED4sIZq7+FHRduTY9895pFvN86jjUK8SE4ttdValpL2QUcU2l8SvD
1m/d6uH3mcFNTQJOOw2KddfJQVjJWj22vXyCOPosI7B8qQw/Mv8SFCTkGpIUKTMBzIRfxIF24dIV
ocKz9okT8lYUcliCNn4mZnaNI+CQjd4bHnNgGkyjJcpA5SUYQNE9jCzbB6PoN+6AtgO9Mpl7FHkr
cGYnPIY7gzllXyFBtpvKWhn8hmo6QP9V0XdmGGdjkNgIoumNR/6CHGGhV8OzFzCd1uZUXINMRtox
qNSYWTQEfXquH9Cn3qNRpyKuofTqQ7UEslmtqoqqQA6Msfo/j4TpGD2XJUS+ZekDpDTmk1NCMKDx
jV+tlAZHWEvCTzeepLAOeDSZIMcamStsghrTf68a0tNcyA3oKXi5RyO4p50WPBf9jI8zG7RtGie0
7MFuzNqaOpJceevG8E69Q0lmqeyQWiZzmLDYtk7xFGnjh02db03IaeAVMYNIvooE3aLwgMdHNrpp
41X52lMP1UDm+qOYpi/cZUOnvqqqAXEaTqxXZ89zkF10wz+FwCho9NMPZqM5W4+WQTCUi/GrynCj
tvADZ6VIF+wbYzFM4j01Y9Z6Zv+NcnE3+cUukN5DZfYQACP47EWhr8ORXVLWkZqF5+5jtLmgsH2S
GihA00kLyanad4ZB9RmyvqRVzpGYaSD7iDln0pxx3vUa5jTZVZ9T6E6wCSGZ+xQqBb32GFByoNLj
MMgx+lJl34eUsScc6rUFWBw6vvUwhdzWkTVtGWTOuGtZsB5oT0mTra4Wajb8DYCUChEay84pf1Gu
Eqg0MFeuveQL6CJuHPcNp2ZJlHp+GfvwxHdGBQZubS0nEB4OFvmFGuz3eejLbbfHBnQZMn5+4Prw
CQ5T5oEDH61fv/Sf6tp9MPP5+66sR9HTowR6fRnHM0/S3Bn41lK0nFTGPI028nvkt5/WPRbN6+jF
3PQeB5juR+9ywGQTBPZP0rJ3cSx39UwuEiRV0v+oPbMfA0gBblB6mMF6ivicx6i9uBJPFEivo6mj
1eNrZppBLNUyv9Y6c1Im3tN+Gown0XlrUnt2lV5+eZ2DVEHLzpP+w7Se6sJpg1VMBkcPTnucoldv
8jf4uW5pV3/bCRUVTukKovuukeKWhtjQsLA8EvVCAlONrMog723hYY3lJBcnUuVSfzdI78pEnyVU
UIsFU87Xyp3It07+VG48S4/kA+KRftLQA4JIRxiQ2c1cmcso3bLrRgpHUNOs0gQul96A3GC3gGRL
4NcVDsLC8+N9DbKhRS6fY7/RauOz6Y1Trb17VUt2Q5RhYC4nsmyqbZVj4E3LnRn1d2J0DyJlQRUv
beH/+h5+y7q+5DU3QZc8haHv0Cw/axkiwyq0TiIctnRZ+LoGPN6mGN4m0t6AOTHE1n1mYqi/+u49
qFao/l6AENEIlOssrr6CMb0mnnGIfFzGkUEo6GguXYOYRZxfL2yz15oGnyyqunZtFOFrz+tre90b
w6LdOH3ouPZ9pDSmxZjcdHzSSLRvGGfzgBKvfO+8qIgyf2pBI2jZjbb5p9XUhFLUeOGl4KMaoR6U
Q3BJ0l89znd9gsyUaTr3jtKxaUSbfMp/wn+j3gS87TEfqUR8QkmsprqNfbZywbYybgIoP8VAhDvs
Hx2lWQu/eEoFRoSIM0IHOKZBmYvtc036KGfYlzWdlN0tw6T+sypclVXBQEAzq1lRyX1EjCyOmoYR
FxzCzODl6zJzDxs6Xofl9KjzrNi93W9oI/ckU6PVnTC+uiaak06DQTB0236AFhsLUD54KLaFJBcL
0ft5QuDgx+OXCZyXVAE2HHHiI1ICuD4w4rYVeU8dFs8os99n80qr49UiUe7HihRnsjFhua2/qwgy
p5ao46BGd++bT4nmf+qm/5TW1mda9dEa5aavW+kG5C0wQwr02k6AP4yM1yAq7SMUdytyJg5Okvw0
gMc1pAISlMSM7/rwLN+CA4OvG8Wu7vMjN3l0xviD7K69TDk+5tJsH+Oh+xzSsT4FXXXJwwTEdBUh
KSrYGBFvyCAxEm6CKUHz0GLMQzOCCKOAib7lQ24xNhXmT0De1k2fSRkWzlguez/wvh0zP7WQdawU
G15TojTzAb8xY1nyX6Ak9r1boLPRIQWHgLVlYBsgW0YIk1HP6d6Nb02Hk7ZJvGPIWuJQ9MYm9Wu5
7RQGlKR5RmPqbvqOsTdQmphBx7eLl4KLXBkrn0KTVTTzUkuU9C1M73CBAhjFSQXStTu7TmatRv9h
qoAIxKV4amImiJNlQVyhi7Zt+iTzXsyjAzvF3pha/I2S2KhJYHNuWu0xNMtpFWQTQ7UAXcDIyASg
2Ufa99Bu1Q6WSAeRO9T2AomXX9sI0POtH4lbkVa/o9HsRpAI7G9LB6ywYdkIh5Bo+LjqDQfQMzn1
yp3b4jEoV7ShoWCfHIP+XSZ5eCNz4alsZis1lsrVEIALVZ8qy01WP/Zfi51AZD1f8IQytFbfqZ/+
9J2HnN+N9pXueIskuOB8Q0I04qXqw+YYhO+2UmeH/GFVcp7aFLlLRGLvwp2gOerMghmdUwZwbsZM
Ik2AAPgiH7UTHqXoXmpPcTjc7JS9ZDf6a1GRTgYP1Znr+9UyGYN8FaC5QN/Fi4j46pR2A3986Byr
KYSU554iStElRl8XyWlAq6rCx9K2n9wc5QljjD/SZJYRQ+OQ89vy5xsw1L6NkDcKZBVbHKf8ikWN
RNXxusXOrspHlSC/CwO9Xdso1yKZfjRxd9YMzpwqg1uWmaif0SIwXuuvA1MEvHqQoPSE3iOBvpea
wQNBYhw63LGQUyCY2vqtdvRfvSkfI+zoR2FCIhhUeOkw7/pA8JE9BDWAFPUbi/ReOu887Bdv/oXY
n2/oVujcAQtk9bPL6BfBDWlwUmBhzZuRzTWurcp5HRjez+0Z9h20VjGkfm0KwdH4JZ2Jz4fYqnBT
DlwmujgmgnEwjlOopBbZb9h2RNZ5S+KK/E0HQ4PV06wqOBpQChaFByPOB7xgoU33q/pWREO5qt4a
e8x3WaQsUMjurgnJFh1FeYMbSXZWj18g5lvokIisk5GEGXtQp4Lh99AzctcyBjIKvQLg4X7vTCGb
eP2B5foIbntCxscEp2dqITRz3YdVvtIq60qn8dpIoBiEbBYbGJK6U1HNpy/QRiZs7sGFSd1fVqB5
ycZTQ2jqSHgl0wMkyyljFse/mz3e1lgd+ak/meLjR7eZPQA8ZhmYNwTYupjZS07M1NJMTBjOZ93Z
39CTngn1TC+jRDoN6cNu9ENjkMDjuib+gHDGajJA0qxLNXIjUOc1hMrE7x56F4cw1CXyC3Jfmekb
xYMOz241puVn5PI2tQrtWFEQwjmM2ZZ0QUAAJe2VZpjLJviLqmSnD2Oxxj5Oc4QIEM2VA4uY5sdg
XitQTi9sh+1b1BO/x/BXEw0mshE7HvPbtZDs5gWD6wxmLo0CXkqS5qxlWSQvMqMJtK3xtyGfepmw
xegFyJM6I7yuTBMyEXzCU10iuElU2o5tv8xwAtJl9e1RxwFHFcstl1jmpiVlC+ceqBhnXq2henk3
BlJ3Z6Otl6BgZGVJMDY6SRRGfe9srYHPHv9CVICBrmotRbTs4dpsryQyZ0jOXEQGSM7zqH0x0NvX
HLrLf7lVWaaQFMt3EDy/5gheZsR/ZFC/jHbmshCdto3Edp9m5lZNufGKZHNm7Ba+ECdDowGoJN8W
0tInfAiPBpvDl7BFHVXMYlESTrx11Dn+wY7QPNuoN1wCArLJFDdHMxu2peQyJBGggWDU/GenlU+D
AcNA5tx1sM3YEdbTezSQnFSxOJ+btgQQzhiugK+s6Q46TKVhzQsM8oQX386+ld2e/Qa7SFKQTywh
/nnwfjErwq2hLGDkDrAasA1uWAC2kNAqUmxxwOLaCBnjmV6BiL95IbMCMYB4NaI5hilkaMuu4zlF
9eb6KJ4nwaODrPceQtVgUkEf0aIPnaphzxHkA6Kanuj6lmFTfpMVFm64Ku214OlcwOWrEJiwvj10
EvcqaznPHJCt4zMlEIFponXEENKupJc/Bz47Y622njRtjrozYbQAhPqO9PbcaUrsg4aKunJAwAJ0
uTTIhQ3dhPcRdbvQtHYIB3wqsPImNPvSuN2p8tAAK8b7Ya0/lG1ytV341gOdb1skwIba4tftwhdV
mM8s9NahG/vLLqvf9fbdx2NvNrwMZVpfeug4RKtF9iLVWC7HZaYWFG6ScO7kB5c6F1r11YucYBeH
zTz+XERzzmdKaDi2l+Q316x1bnJLINxzKW36vVrbJY9MXLq3URYfSQ8ZTrKnRQ3Lg1T247Fz3WMP
0MOM+0PamRxxDOIyBz5dA6bLdtDN55PxlMx58KMGCilU+ZUe4aTkb9lV2yK+KiAmSwLTDppFEzYy
LZxHNFTm3lcBn5c1OoZ6yUjXcexvbP0pZGdCQceRhZ6DDpUY7K/S7j9MkbwQdxlTsHIp1A1Cmq7T
sEnQyuKED6ya5+qxS7v7EHZH6I7oEBzMQ33z2qXNrRbRew+eCJdGvnGxljqRbqx9At8amCKaDf6V
scGnIUzQFAwYbWXaOHS9i6byFcBI7tuw7lYiKrd5wTlSeeaTAWBZ60gdaVgZgjQwZgoVg76Ba36t
+R1VC6KCJUvsfJ0ZaiuQy+McY6drkj7pqOjN/LFc2nxJYhcHGyjEbE4divHMFjgsTQcYisVRK0MW
Gzxxk42GqCScbGmELP8aPMUj/TXqUqQmDJaUN90JY4btyuS1MfV67wGeFgn7GmkHwKM89VCKugGs
1JdvfnIDH7EvnOZkZl6/osEGpul7f9D3nquOUbIWsttLZ4ksMn7WgTxLa9cHMx0L4y00wZ41cjsJ
bmEqoGGN0Efu2jgYdnDHViKT7GBLliwqkzcvcl+dq+8Fb8NokyISgNos9GOrNwcNweNjbostj221
cjBtLjHfg49Hvp358XcZwqiorV3E6mepN5RKk08uZpuIjZGb+D1NpnGllh5Mobw3u0eR41uzErXC
b4eXTujaHulFY897VAMoaVHTnxqeu5EU5vhNkVZKfJiGZFmlLGwUWqQfjKZcG7VyNgbBePiWdaKR
gOVZ1hO5Uf2qjntQ34Y4WkZab2RF5oqBRxs3oESOU2JEPJpcV11ZJleO//U8UTQH+znRm/alrYdf
+CA/9P8t9036HI4QlMJQnYmlLESOmyAyp1VXQnbwNI9XwnRY1LYRtYINHnOq1dZ2UXaGsXmVXQC1
g3/dMrNXMy7keyKH+Sl2th5379ZTlXqJ7Xadj+GhmR4jl/A7ieNgnURGQgBXTIWsSM9TImEK4SqT
s5rRMoXyd4/r6QyEyW5ZyYVFk281Dbp3ERZ/iWFsO/atz2Y93vQaC7aOImRp4yJHbOMSL+ClkvCY
TZBDUhvjnEkfIo+DI05ur6xDmLqP5oCcp45LHAajfYIJterGROcopodhux3rhnMoC+ceJgYdmZ1t
NDvLNpWhviem1McQE/vx378i6oi7zmStAEie2p4/mlErWc7MY2OQSo7aB+xQjKglzTzwiJ9FUdNm
7qG1qd2Y6e+8MDqNAsjaIJS+0pgpIA0GeIV01lm3jc/SsXKfZcjMujVsn8tPbp1oQzPMWsUDCGGX
1YuT1tmqz5Jpz8T0qgmHF8HT1yOCC0FWHNvWcdo67XREyGuT/rz93//55///88/38H/hb3Ep0jH8
L3Nnshs7km3ZX0nEOBmgkTQaCbzIgZzeyF2uvp8Q6i77vjGSX1+LkfmyKrNQD/VQk5oEcMNdkjek
mZ1z9l67Kru//Qf//qpqsj2iuP+3f/5t/1NdfxQ/3Z8/9c9n/evP/O0RV1lV/JdPOSdfbdVVv/p/
f9b6av75e/nr/3h1wUf/8S//2JZA/+a74aed739AMfR/vgbex/rM/9sH//Lz5295xCr3x29f1cBw
kN8WJVX52z8euvz+4zfLsv/8oP7+Oa2//x8Prp/EH7896KRfftr8o/z+337q56Pr//hNmL879BRc
n+a+ZZNo4P72F/2zPiJ/96VygN5arktzx1ofKau2j//4zVG/e6gabd9DeG+TRmD99pcOIMX6kPzd
syRLpSctaeP4sH77z3f/L9/i//xW/1IOxW2VlH3H23GE+dtf6r9/3ev7U6Zwbdc0eRmojiA+uuvj
Xx/3SRnxfPFXFIFRIxIoAAsFmoySnBNW9aft/89InuvF+Ox7+l29FwpSJxjlFE4MuGHNHhjN68R5
jKJquYbei1W/bGmNTNLictRnZd2nPX5UCRatlQKNkBNzPjS9by+dnheYZhdO8kAGQ3hg6hWvPdxy
ZNG1e+u1I0j+sq2HvU4RhhkTLS4UksQewKENgEthCfFAecCT9/eOR9KcKIaDdIblPGBXF9LLApk7
ai9a1pUWVdvIMrApSoP1acLfwmGXXGUXVEdp3NZJKKGAMQHxmvnQuAkR4U2xB7GIPlMQOo5hIpAz
e2PVIHvQBvJjYRVP5diRBN2lZB+SSLepFfE+DWOSOGb+dWJ0xm6YQv5couKTgSIi1nDaR+5UBojT
7nG6/YDVzrfxMEhu5EeEnqwMeCLd2sStP1EBAI74QfX5hYm+PybOGyoEgV0L9TO6Rav3jqPrJg8a
+8AWl42zDmXxLGnym60CpbmRfQ5NLQ7eqF8RONX7FqkFkwumTwyS+iLlteWUyrKlJzZ0z1PaoGOy
0SfyoXcNizrNx2DW+O77OmFGY6KPtMLrKUvbremQEzL2uKkJaePEdGFHg7qS6iNh3neal+QhYrgM
UsM/m4rqAE2EuXG7NNACwLhrTP02btfkVU8/DS0mW9QCGCg1IUkLJ2hXZx0KAgo5SUVCkMFNZo1w
Aiq6V/QqUHN5kAQ/OVnNW/y6943Mp00Th6cCCpBf2NtEcyQTZhzkqCB2cU3T1bHjp1A0yYF8X77w
RFz3ff/YkvyzLTcOk5ho3kavjUSVNdgd/p7C24FZGLGZVw9eN717FDBUqqPCU5bRHmSSAS2MAQfz
6ltjJMQrFyiDwNIyGJHYB5xp36iIOVLhn+qJtOo8nK/B/aATwMJeazsm4xoZZ0VuxN7WJdg//VIP
CtliKONtL/DSS2/lhXbWA7VAed3UJqWguxOECaK6qnkF2iFwl14EoHVixhHsBRYBtDvkfS/JvEY5
crBi9BJdd/JVOdPDAo3thATuCdnmdCcj9VXA4+yBL+5nxyLOqBDo9ZlnWXZJv2cps509OMtpUvYd
Gst3ZK7Wgu+m78xni/YMszY67/O46xidn+Kl1wRTuHR65v4g0ebBoSc1wX01EbBsRk0JVipvCeRg
zBtCbr2DvpwWjTqE6MOE1uSmGyfYhVAqzpZyDqLI0LqurGcF1T2Mo31Yooovyg6eOJgsGp0LEc4U
VZRbHJ5QJZDn59KOA/mDyNLwYN0ly1to2uneqJu3cXGxqnaYtfv6TqXdz1T0VEfNZHNkWeodsLIo
wLfi0Xrlq2znK2E45S1XGlGRXXRaurI65x7Hu1nSEpyCwXLJN5ZEcbggOsMVFuiRGlz6TiDsb/RM
8LPJ7jh1HSOchSAC3NWsIT0pKxeQJ1gUo1ZuGo3My+uGy0mFnza4Dx9Py6XvuU+pU+GVNeZDT9gp
mM944/QVp8+44DPbynXEJalDzekDAxqYbohLyiJkQrJkQTNMDv1Mgg+t2BapNRz4nnPun713MbwU
af0Z8yOXZFVTNN/EBjmzOvO9vSuLm8WEFhqL/p1yugpYemglIGaMmbkE0iMNYuBrm9t7ia4iKTN7
0yQTFOUxPZiD9dxkx2LK9dHwQjdII0ILfFD5O3eaPXQvkHxR4myZ866AetYGzdcmeis9qAHas4CC
44I4LjzsrKGOj1xhtJ4ggFeVDGYnR7I6VS/OEKJJUUg2VHcWzURyG/X5Kt+EVAAf1BO3SVKUDO5x
+nb52AY+KnPo57dtK+J97P/UKc+bBPNkSy0fvqlGitH26BWrcWmNaWrH6aUMDwxm6HOiIw/mxDuW
SiU39HhuFYedTYjb8mKBsOpqqhJlJThn8gzaIsaP2OjHvWR7RMh9kvwPn4sB8xylbtqCL1PuskUx
clHJadlUBqIbGw2x6klJzI1TX5I8NZeTZjyXkpRhjlYQKqclsgDMQ5kgDjdUD5gAigwN5y0VttoY
RSv3ZjcPm4LGYxytibAK0QHQQP/Nbb5mYz7O0Xgu/NK4D0v93hqKMFV7AMTT2owCqg5OvO9dycUH
kahk4KXdkUlkuQ/nPaI9Os2Y+oOpFi0unv7Vk/jPRtUFZsj+y8jrfhT6e73fLTaXw9iT/muHOI/X
ijhBUDgJ57Hwunw3R8lZGRkVz+w7uxRx9UVkVEyi8bjNnaB5XdnPVUhSgEkls4sE7ip3KfOgs71L
0pD72T7T08gZsyDpHAoG0KSZUcYL7uYKm56FCxcHFuM7Nxlf7RafOaFjmXqxUFcA96PMb/9EE9ke
Yk2IjNP6xoD2bZx5KC+NBfFBXsqPpdW7chXYxNr8yXJMt6To9iHVLb2WbRkK7DyeZ+2h9QfhQo8g
sTRzBSaJM3IaOP3tj4ScdNAgxcJE/krbnn7NfBj5t1+XJad79gGJQU44TNj7iXwXwirSjc8mtYmj
oWbeln6mqXNoKwj+Frro68qLTmZucx5hTBdEU3lHXngb2Io6QvT9vjawKVEkoDBYDBRNc77BJIG0
ezr29M/PFicyTzh0oZkc7Aef9BsDgjNrDai71XwFAXsPseBhjqY3MiqmpiN7GasX4wE0vkgPNrm2
+PLCBj4WVdreijkTIbrF4P6hWXvIRel2dN/VmtyIomu7eOZTNzLd73VCoLU1bI0UbdGoCZNxQdnt
C+IvFnk213wU4TQgBgR6i9o6e4V3i6pTMng/2Z3n7TUkX/5OFbJEOfYWbOEB/B0D9XWDZD6FhuNe
rnLexk8+hMHMmffLaNQ6YOH9zL0Qg8zCPpzTIdvF6oMgGfrdNaQ99v/rBP7A0fLmK9ea0IDO9cGM
5+YSUg53c7IZlb2zMKqdBMoOdG9MXxYa1Gk5TWeXyWpjHJYR9WZYo0abFkTWtLuY4Dvs9F6BFdYH
ZUPrpyag8Yq/fMu9yBJbA8TmaOXcLP20xyQVZEkHYtZivg3/AgSChWFK9ck9wNVH2lSfQ+joy34h
1wyqW7iBx8BIdOxu6wXrRZe7fPgo9gfl3ava8HbzgoizJITZGdewQG6/i5ZW8Y72dD/H2dnPrmLh
xZdoEzmK2/o7TpbbXInvWYH0nifvBUNKuTdLMnpq/dAldXdpVcTdR/mLUy8lRoHxYTW0xCAbuEsJ
jT2a47x3Q/rhtCi+mBPjO4cx4Mu3xsOGxEwlKGzrOk2kt+k8gw3chSGZMXyL0DICGWq24AYL4Ill
G7hhBXPcPVaV3pZO9CR1WQXa5adsF75sUtqHOqev37JVOuG765hswlY3gVM3GcEs+QY6MnCV2EoD
oyclSDv8v3FxNpk7ZydGPoRsTPLSpCm3WngB4KTbWjpyz2G02Fcl3V7q/I+uinExCrM8+aKkPyMc
zMCSSrymtr5yktWcTv7ZwSXOYVHtHEjfi7cLK+t9U8v7rs6HUzHwCbkjRJGpldHZ1rD6TBTpxnUv
i8u6kdnJmXHu6mrYT1LfxUyAaG6o0wSGzxgLxGH2Mh+QQX2ZHBRHVb56rvHjq3wvi7ZmKao+xNg0
2MvKm87M55MTko0Ul5+qcQekjf5tG3Uwl6bmwxtgEglH9vtpmB/xFpCoRrSlRoHWD8NybBLjUBak
QRZRdNs0DRMsp7rDt/++wCEBcTCzL2EOCuv0us7FAzKfwFHon8JIUHlpifuXI7iX0jr0J5pj9RBF
B3a0RDl4kCHaA+tATQY4Rt85cMgokgYqGhEaB1PMZ6OmDz3Y9jfs8vzaRSkGb/NW9Isi04F4HCr1
Pki05khkibeCy5y+eWVuvRGhbeFZyJwxkXkgdKf8EBu1gu1MhAAgQwocXrtOsp2Xo90bsBHiNj1U
PkPuuIKbHYppgQ62PLVcRtFo0gY3zecYx18QMiBLNJvTQNHMDLcAjsSwxycqY4xgTcxNc2hyCFyy
tbboLC5KOX7SfnFXUCQ1TjlS/sULAS0WJwKMBMMYctk7/iYZtL0XJB+AQt3Krhs3Q5n+isHGeOnJ
HjPilBCF5ZOHp3Es4X96EnWCXSG1oaxLVBPEoPfIodDHgZPccX6NmG8hCZrou6rpZTD1US13Vs6y
BwLanBCkc4vW1M1BIiKm9ZWIdl1BdLyrikt8DSep0KkTOniLwmPtVSUrO8ttr+JZkSvNj+lOcycZ
De5hlJGp5LqwlvCtcaLmqh9cGgYsFAPZXLQPWMWZ+dqTGV9OodzZlnsPQuYlKTRFlKN2dTusEqP+
aKK0sikm81gQAz4Zmzyn1edpRTyH9zUZJskkOl/QnnEl1Pm3EdHf9iTx233bX84tF3qbewcQdASu
m0/RGjo5sqOObbdCaWyA9RqxSsaHU3sJ/opeklvNLQuZgWWyMSI2zzb76to43YHjn+WPQHGfWv0N
VpmM4TmtkGkvpY4D20DkyAloYrtLTxitbqpGOoDqzde2GB7bBAMhbGbOVIP7y/BYSvwcrH3uxq9G
KDdtWZk7V05HnUfE57FLm+6ZhF/i3RoY2qOgD0/kYT6nh1qbNpf0Kbfz7uRX6j0r7jv/hxFN3HY0
HruBFS+h0kDTTGRetXyjU64uc892ArrVUC0IDKLoHy8H88kf7W+Svn4VLOwWTkw0lRhzs9nepzbb
czzAz+NoxGowbeCbEqxt7ko9LoiO3QvTmKAwu/5G9/4jH/fCuGX17Xk0q0eVnx18iKTiAseMJhu5
4ZLeeGo6VHV0r6c9yUj92WqcY0lQxOyIN9vwHge5gDQFlga5eaETMYdHOpY7JNpfs1l8+Fa9oeFe
pj1+d69+z6VzW4k02TNUa6R1W9VGUJPMTY/9NA/MO10DjXXiY0bFmtX3EYnHxMRfLChlnKF+4L78
1XeAscyEFB3D63dlQcotw91iEyZ0RE33i6gbWvXZS97yDY+zfa0oM8rIanZMcTibslnbckGLt4S/
BPTsrkjfITvAmXUfS9mFVKAWOtz4knNivRs1g8A25bRk2BmwuhD+JsZJ3mvmshsMQ34Tz/khT1iC
kQlyEjbi/GDp+IqgtzEHgYjC+AmmM2LWBOy9XeTPI4K17aTHbzdaAGg5IYaQ7t3ubCJIreZqKgYC
OCIJdhz/E31CY5saVw3AXPDZcOXwoc6ReBqN5r11vFsMk2ffwIGSQvvYQPq3gjQkKqjkpoH1KXeZ
85WXqDEZk185pnsLnqUi8Ig1gUTZdoe9dcydm8b6zuf6kXyUbIfsDIvz7FzN9Yw9q6PREvlblyWh
LOBsJkyzya0rMEMzgqWbZCBucCCp0n9x8pjttE0vtTZBbjK7WLzmEdgdPmso57uizm9zV72z7f7k
7YTQpsPjSJjiTd2TD1HFZBS5LcAbicO6gKCnOclmlNyGccWxywySSm6G1UKvxu5yiqpgMjeGCzUD
0cnz4LQUWcPyIdHgj4UtSNCU5LpgI6uVvydfxDrm/ogrBYtMBpl7W0fpCYFyf+w1dOKSrCLg2e+x
0857tYL+y9U8rGygyJMVfi4x5qx57yz18NCuMyp7QnjCSIrJUoZ8M0ug6mJ5J3ZNaEyp4AItB5V7
FP2a2P4JnzqqLLmPu8Hbw+K5yD3KA6ddLmP2/CDOUGN7Iy0ly2zvG4SFCHjw3I20nRpZ/bLZrffp
Z5Nby5G2X9XbgYnEPcgECDerqRAks0yVhn9TLOOVnw9vanYydHEYMGHn7N3yMUXHfMR2aamyBFZ7
cvsy28ZZqNFq2q/LhL9aT7gk2EyBNmn9qzfU+1K69/Gqa7SGh5J+a0BfRyTLSxHGFxkzEIhCYFIV
eUlV7937IUJ929e3a28ImS8jVMub9qIwx3NWsvlos1OBMTobHJwt52XG+jO3Wy09sUGP5wclLA8W
OkwhPux0O48ecwOFBC346Fhq8yH2PLqWnNAB/oWkwVUpxWaLATC1xKE3nLtEv4AeCaq+zne0wMfN
G1U/iVkK68d6XWGfJzYnw7Vq2riNcoRwao6vyX1Kr8pG0SVONbvLQCqajV+XENbTQO7ZDXpLjCG9
Iy8AfeKpWcxqi/CzpqZTYyDDGo0gul8GjEN5QI1ibce1QWiRVNfqKCHDCZ0kY5+uDvNdbcpw50/k
WFT4rWTY3S91/Ih1/2Q1MAQSRvUbARowSOsEyXV5K+yRTIWIWZaftvtOZxx1ovoZA+ZXEePjEXo3
zVqihKdGn6viwCjhrBqa91aCdzYanXNV7JLWe6X9w8iguR/wTIgSHFrTMEX2uvjNpaEGyXq5TwSK
UrD81ta74ayCL9p2drHGryRoVTE6gzILpgOr9MTpeVwwk9qvWXNHhXsuFzt7VAw+AULxn5FoiFL9
miaATFbk4dULH+ZO2UFuYMpZTBQgobdrWzIR68kMjMHjxGnuFr87lvCrO9e6WabiKqoSvr2xiE5o
gAhc8J/qXlQHxObo40RgNixorrcqcB3jZYm6XSgFjirSiQ9gY4vFe3e68gMJ6cU4Nm1gGuNbw4DZ
8ot0N2koBLFosFBE6jiV7k/VS9RDLfSW0YwhsCRPql44nw3XlO2kAFfxkY5nQcY2PAtj6bGxLt0R
03qHwCwD4YI+emebdLY19JlNXmk6tqw8I5HLG85Jde7gw4mJ9Dby/B4k5niKRg8RhSJIcuCookng
uh0mXpuzmHydNfhrfMl1/CpQDKKFxztdHe3yhKiFC1Z7JzhC86uJcWfM0++m9dSDqRC3DCVu+Zbu
UYbyGtEsILolhdRD1PQnDbTBybfwCQgyJDQNLgRCcTiEq18y2yutnjES8CuImos8lrRyeU8BKNBb
0iAnSLjMxPCMb9tkp50SNg5ueWJ+CVVeRaWmMQDST5gIjAjq8lrvtRU/d4gcqCW67F5m0VNXtp/T
LzNWu7bOowOAotq3CyKWV5iHqKM15L4iM6S9FyLt7lqfgas0R2DZfn9C2/vS9jZyHorBrbWku8LV
xsucwKmbGG47UYUPHPb4xu4cDS6JlY2JfBBKsg3VxAw8Gy36LwYtdCcaptdCEmORJB9VaRy0k/+A
U6YDpr3uZiR3dEma96ISK1eguKo7sUvG+lCbhdw3IuzP+bWg+sSU1I13YaErILuhcc4xydkVH0ma
hd4ms7V70dLGuqiZox3G3H5GObebZXPuFoTNRfWT+VNIYcZ1pRETB0UrIPJrUMK9PyaXKr0OFSBe
o9HusWx7Oj3Jmm3YhLTpcwdqMCDq8oNwD+cGVC0toA/AwnoHM+oT+RVL12hg5QbR2GGe2pAoKTZt
O5mUJN3B1d0uo8Jy6NbUYp0hifkXvRvjQsvqGFKKb6yUvrBp4u1VOT3mBInBzrVgN9ducx7G/iGP
afMpDg5QMyfkeO0z3M6vDI5GMJAiixqNBkvjwdZsMs4p2VRf1yFr7uRmz2E+P9hjKS9lSovR1axB
SUiQd1jc1c54o+ryseV2RBSLJoWpQ320GajeOGY572pLcATrracsP6C0CoOZ9OiNrAG2duzBZWzH
gQ/aBUdWgWInLDfVCP1SMk8quZkmTmkJIJjOdL6T9Q62U2ww6IkJFk3J2ClANuWksAyQ1JrUfrSK
GQrEtLzYqiY/71dm1/exbK7LosCzzIFmIzL1qevvdG38GeNqUMow/Zf3aoQ8GJbA0zjaWFdWld/X
U/Ezut2u7NFa8yfeROUIpkGMPu0EVevqtZvt+nFY6e4J7KENU+wrr6d74kcjuly5xeR1dt8oQCzz
0IbezyDoKlAoz+X92JAp51Yc1sOd6aOUc2ey4rJDH5O9XUIasAk6t0nz7XGbcTgANfWRDM4rl/Q8
o1CFCGDb8ronWxlfUYUh3CdfDQSDILrSNwLudygxeKXwcaNSvK5IaofFon/lywQ1wb0lI+m2cxcW
VJ/l1y6zSw9r4rVWlMtMZyB7xLCm6uSQyda4Ddc32XsDMS2SrcPzJatRvTwThDuNyJBEMUpa2My/
pxpSWZT1b2PdQHcd02Mf0lyjVXkeeKF7s0gvGSASNKbis+N1b6bf5kdMchednv2dgbQs6JkNUdkn
1U7HyNYd/ApOFXUH2Mwc4ztiqRSfElqm8tS2XnnqsogE5z6sNoZdu0d7rMhVha1D6aI6Io0h0jrS
aYOuaWBvuQ9xVH14wsMoYDePpF9tTZf4Jjmb3Q4YI+UnbTl4klm3Nx2XCz8cTlXmnDmukl6a2sZ+
2foJByI04uiRvezYztPNnNt3DpZLgivjAUv+cKvd8W3xNnGPPUbGHUydGnVzZXNjkNE3LoxUcuIk
+h6uRkV+B4ca5FGW1Azqo2tngvZbGeTc2YJJn7THXWtSerZFdU2KjbgiNAh/Adro42yQUugh6jfo
HxzqCqooAAkub/e+EiS99IKIgihi6O2npK3Y/ZMZh0cOUxBbjTIjcZqU27CdYFGQ5y6jHE7MBG6f
UJITwoeZxYj7aWZrOHEYxH0HVi7ITXuTaq7wrGb+GeIaRdZtPQ3QK1AAk3wTaqT12Egxk08IOJE0
RRbIlJ5clNxk6IqXlokN8YcFdTVVTAXWUi8pmTxVdO0PrPqTZewqr3hITEwtrUuNX7eCbGCXyLFE
mp+TJA/ZLpmRMrZXBy6Kg50bbHlGeEblHB0NFhJO2StXWuxWcYFa4norKrz/3dA857N6AGrwuBjA
VqWMP5OXpuiZsqLGpFk7dWjVqLnz7NOxGA6pOsGDFFtvsmsvF9apEHslI9+uPiKLcL8FlMsKFP7Y
JjM3+TdypBfmBUDEjOV96Lxoq2wXOHe9j4eIkU687GLyryVBsXfO1O9t7GcBmjSDq2HaJmS/vMOF
QKwBaJ9xpv6eyeBssh9cEU+CTX1xMPj1oF45XywZo0a3cSlwh3THcbPdY2S7h6jMZSDS9JIZ0DNS
xQ+5FCsftfhx3fFYAYC8sAYSXWLEerwf3o1pr3n1I+3rlC5s0rzQlqHKhbXWmuVzht3ZyFCRoQdz
QVNNl+jSYs6Qq6uezhOxSyq6NFODDZ3Qlz6PipvSwvHrsn2Fwv4cPEWEnfvjO4sDBNYJjLjzDhbC
QCwGdBgdI3DWdj+JlxB+8i2sAueCqgVKNvpoPTnmmrPDsHXJdmkFTsqg2dl7GS3KERyGWtxHmTk4
EzH6b4UBTAZT+YEW1NaJJ+YiDUSX0ugo2tI9Yv9k00iFwD9i9o8TnK4VEUqx7R340N9Hm1sUAzLT
WZ+xqMMQHkThBicp/k3rG5yWfcS8Tdza/Mvwm8+Kji3iZ06+Y2QK4q6hqCXDT1FZ703I2bJce64+
ok8wRo2Ng4r+y+dQ4pchfI54imI/1x29Ogb/NYTozBqAcQ2bVCDfVGbEgM4PdxFFErJPnhy66bcu
aoJaFEQAZIfMYcuIzjLcBbSKV3/+h3NXftWNLYEk0nRoJZHKpoa2O6V9/EPYASe6tsYmH+KV6pPh
3ZLRJQQm+yrxoR8l4se3CC02geLCzOCJzsjIz9Aiw3zKVBZtKkRvA5yaXhjXLJl1Gb4nHJavGpJ3
AVF+cJq5mL0xPEWV/DCJbVRN+BBXTsU2N3Eyia4htITnZIKamT2nvcX6MQ9vjQu7f6S/NM7PgyqG
Te7pB9SB6V3HF071c9unYrnXdXUdFpjZnbwhc9327p2xYs+xGusin1mNbRV9eq4cqJzB/g2clwIi
AeDk6GUMpoEh5lCqazmO0cnX/FBGC6DK3OTWiuhOj4CHIDtWmI48JA9tk50sI3tBVZQep6YbtrW7
MJxXFGP+ksFOxcAczK2PyrZFAU7dfSB08o4cIZqdrv2tB7ARuoiGXa/THTNqGuzgI2ccfPPEQteQ
JEKIBIs8n9o4UA6584tgK8LvlEUHd8anbk+7Rgwsyr58yVTBZuKYD7ltMoHnjHXZdKukFriQLOcg
Z560KSyXTDbRWrRPogPCc6zgbfFiTHcV/eIxNFsM6vN3aNJHykHuVYKzy9AUX+lsXDdGczbbeMD+
F+cYNJbbsSTGNlIlNTUz12GmvSMGuYnj5IabPH9f0b+dV4U7qKd3DTZhlNHmtmiN8bIa6cVwjXJH
mxpJ/hB9pElrbBzrvils90I6CaxGYyy3C/SfTZi3B9dsxhe5jvIz0nj8FeRdiykjGKnGmN3cUp7+
aqoYRWtCeip9blpUBTL8aolfPDTqO10uJ4AQHmoyyAMWYi2V7vuSNY3v73lsyDyE9MrgY5g+C5ui
EebcOxo4+xAu1VNP9raY27usGSB5OSbxnF75MfSzSWE5fyxQjq4IPoAuZBKzXgd1YwxHkhU6huA0
jJG4UtaLuTmoUb8zUsl2Q1/Ss/OXs8WealrTGsDKyDQOVx4ayT5p7Vi7pDefhxlmR9s7R1yY1hY4
1Wp6Kgw0WWDdmUQXzqVs05jw9eXNAd19Ac9HH0dt1IeqTIxgHB+dtYOclFcGwhF85DPjqZ4VJMP1
hB8f40PFQtcyLQtpMyj607l/qgRRGBRpNHjlOwHLIcoMd9hhiG5M+Dv08W86n9qzH+UvaYmzkfeo
jGAbLKqkRpPmaUyunTSH5U5TKFjzEhvR33X+yPebzwf4D2i31jH6XytZNEvvM17qG2Q5mEW+S4ad
9qAfGO+ic3Jf4szb5xVxQbyvamObq/j8MfVLfH4L3fORix3WAvEl7ZtB+t7FXweVLuni0g+KXFQc
E5bdkXqWy5woA45/qaaXbpjR20ALB006DQoj+QT39lB4+S3i8xn+Gd+lnRRHhe2bldHbDEzVL1JP
UfXEEQ3h6c4y8/6YlUApAR7899XC/y9C4P9VB/x/lB3//6gW9v8rsfDFT/7RDt2/CIX5gb/rhG3r
d6VMhHiKgwIbkuf9p07Ysn8XCvGw77hqlbnZPPIPnbB0eUgo2+SwTCcV9e4/dcJS/I5MGMGx5WCU
c1D0/Xd0wkrY4t90wo4C3C0t3/cFDwrn33TCjb/Q8+LvBNWFaRVMdPKHuC7UORxm5jk+PEztRKRA
MEzHUHqncutrSbR/oRWyi5RJdm/VYj+NsDIGFvJTvjArTuL30AZcA5q83yFSGr3pwaDHdJLaOHie
8UCG0m0+u+iP/HtrPdOG9hwydWShWRJiTmAf0eoXF4tECGG3/TYqP61BHCe2Rmzq/d6fQ5Ltu6ra
mJN66Jbe2jYgPvEx0tirLKZ/fk3v01nNHqlJZrVVcJMz0Dc0NCsluhcqDupIfEVY5p8rT1nsfn2z
JWuvv2jnOdyA/LyxAY43DFD7CPGYGr+buwVv+qZjBW2sxDpUMt3bng73PXcspzrVMVodgA+4/TfB
7E9ziwur/CQjmXQrGzmYZAIirW4b0/AR9HQvqKG2aDaPtl6ZtuNE8o22D8vAcGgp0Apa09F24CaM
xTOcnWTndfZV1QC8II43ilkOJtbxja+XI64VKuyUGrcSiKCXrwxjJFbrHzidrLlNRw/dZLkJRM/8
MAmjS44omF+MQ54DhStZX8aJUVXvJMc2YqgSKf3ueCcgtCYtEIiQy69X0+idnRmBdFqrOAZtQ6V/
IQ0HUDa0N1Xd3ZKdigjAgnNILojbgLb0DUywJuRhev3NmnlVoh7vmno6PRdjT2KywKg/K+JnlfG4
TIyRaSLWVo99ELb2rJnAK1e/kIBAcGN4AlUbBiQaIB7qpkcaWIc0cbHY8kTOz/bjxGjfs7srTg5b
c5AfcZgNjE2aYzJT02LuOyFNHjdUvJq60Li1J74L3zUT6AyQ/aMNjTR5jKCvoMzxzmHY3UZLfG1j
FN5PN9XCeZOeZxJMIJFptUXevkuwHIUeXyiu9DBZPrEB3hSzOQeDluqqrwr8aGSJyPi21IQW9Y1C
cACKIUA2sDJm4y3SP3U1xfx1SxAo4URH9MXsC0VFaK+P9il3oFGhJAbYknlg+unkl+Y2xhl8kcfy
zQ69V04D3T5pTFSgeEs9UX8gY8HzmH4N4nKe02/81+MmQ1wDEWi4SIEZibiHV5dg0RsXbz1YI+pF
ibONtPTxhJLK2qcxnswh2QkJsjT1l+Gui/uDkauCgZ0mqhQvj8Sp3SaTs188tiPgcTEuLiRN4QL2
1LSAoOBB0mby1ciehuywnqWyNVVzdr9m6AUn34dH7b7PKnGuxkFPx3IAASxG67rpQMJai+FjgCYi
Rzf2jVkx0CK/0rZoAFASBYWpmjsHabGbVMg/MQ47o04DOksbu5/E1SLKu9Euuy3RTuUmJRwTaUE8
b3A03Tm6Yeq42gsNJkPNbD+a7qz3RhnLbeR6D+ZGd659MxCnnGSNf0LttFQSd15Nrm4U3pSzuJrw
R17TlGHG47yQCWpux244GcYcnfCRAw2d9aNbek/AFbH5VvIzWRZ59CSSO8egBWzp19ov3ZOJfOLE
ko9+xYNqL2LN4dL+HxydR3esSBpEfxHn4Em2ZaC8VPLShiPTD+8y8b9+LrOYTU+/11IVpPki4kYv
DjywR6oIu0s7UpM0Z8bO6coZdwmjo6bHXqLjI6dYidF2rt0bv6lPy0CHki/bIOEGHDJ/DEUWy12V
8wORxwN4ufyjtnI5cmYFsFkBVYwwmLTjVdb49SntyPZQO4lCJV28dpbj/uhzQPM8ulXagmPXvjG5
LaigjLkwBmDd6IFjZJy5PYR4Sas1Fj0GWIUMWgdTVZ510NDlS2IHKO9DqNXlhdYTJ5qagC/EIp5P
B8N/o48LlUk3FgfQcRvHp8JeJBHubYvrtNfcTJwWhzoWZzU7zc6l8WfjGxNU38b6EIzseOCXKAyE
48ZnvDEvumW0gSFPns/KXTi4QJzc3Yol+ZUxZmWdqeyYSRZASh1Fyvs2xkcQsQxQsI2QZViO1gq1
cFbRcBhpE7CKeg5M+ZVm7bCtyVUQVenfl3p6n1vyZL0DSmPETd0zZpi47vFK+3jWVVwE3Szf9bHh
M4BD12ZEXRJqYtiwuKoa1ltMSOUcMecpCO1e2fxu9WA2lKf+VGJ1QHnFeBOm8TSmmC75anUW4UWU
jBNJ9lo/jWfFoaK8OBwz+utHjUoSwhr90evrg24j2/eR++jD6kwxZlqTd0QOhD3Ul1fgu99qGcyt
XUf+LtJBWCbEqYVtNg9lyjEgbfO3VsEOIimZnFvLOigi8Vt/LhlQ/QwUYG9XJ2C1DPMZynG+LUO/
IWtoDNUHviQvyHr/TK+Y2Dt+wQbBAmQvwHf6bMTuVuZXaEwebpv6sfea7lBHFoFJMYNVNdba8nk/
KYdrULjAkv3JMajsGB/YYV6Vz6Wh6jDz7LClE5mtF0OSFAxpFkWqwzLjSzPI5lh/aTwA5xHTKYaA
8qFdra0t8++pns1t7w9ws+PysQe+4vlI5zGlZpiXk9+RG/jW0MR/Ln0jW4P2Z6tp1iRjfzCBdoTS
TD4j2Qw7s5nu7G9Qqy26lCquU9wKe40Sh5whhCB7qcBMR64esCOv8h+7MFrwReE4QJCUOy9vj5Mx
4lznrtjPHvO/1qKdil/I0VESiHvibK3VAyxn41qtqDQdi1HWq12NM7ZgS6EBHRekUST/FsaeYiy+
BtO4DCl7MoCQGMdjffKbob5CidxNghYI28CMbSY0zqi8zHbSoh6KgM/vCvgNit4bzsCtgYOP4Cyq
REdlNv9Y7z4lM7k9PjI4nhEDbRO10OuoTWew0FbFWy1r+4ifsDl7McCOZuxvdGEwSqxRl3WSxjtl
U5bXx+qDkhNmxkAQt+DP3Z1WPTVCMAKxFtILehwaaWE/iolJq7+UEZ8CxlIfrNm2pbBkp2G53DdM
8lauAmp3z9Avh4nPTxZTz3NDUWZ24rbAPzX9ITLRxzqmwHvNXY69Bh0Z3yjPeb8SO7aG2z/m6zyD
EMrOGDjYlev/3dv0duZFf/RnnbiyCsiNTEfcjGSPTGcKuqRtd5HVCnbeRJ0MjRIcSlY5Nywkq1vd
BQZ4KixCdpEz4+6VcxB7cwbUdzunWERG/n6qwVt+wXYObP1eTRREmYKJmKC6bgdk5bu3MPrbGd0T
GAF7AuAQq4BgjRtBKs2jBQ3HOXWdC4Rx1iPrODUPRZ+WDxzOyBPkKtrqVABWjMcm/DDNItXFj/V9
SxEwL0h21a20po2C3pXRBSTWTvSw24k61zVhqTJPTsusF+EkobD1LfD9NsHrrffFEHAz3TswQDbp
0P2qmDrzQkOP0lu8gnZBySRZOu7VJnW5XYKKw9JU1Ays8bgOx6V5gYMOwMU7mMOaSCJ9ByhmwtC8
tiasO0wx2f/gSj2OeXWJpfvgY5cmC3tTUfMzrop0gX24/x5zCDy84kfNSnBme84x8kuc49mHyK60
HUcH8kx8xUnFA4AVyE9ZWBXGgiQlFwlF7f+tqDI6anhLNv30vUQTtgj8sYtJrrzy+QXsiKhXu0Dd
Tofz9GLPCKlN1iZ70Tt3FyppQ4A6FIj6my6d76OngY/OdipOs1MdO0/xDKFXJY59avre3Zfp+CPr
BsHZLMbA6nCyDnqFuMrVXa8muV+rlWqP3FbUCegaQ/chmaAjiq3jI6zBfs10ZYkElRS+d5iIhCeT
OGopjRLmjF9hTFz/Sh3eADqoUM20z2LoVRUzSoPQEuD+uUMUaE+lJqrTVJuACWJgbFiQGOdBLzLJ
OVzTGAlUFRm9TsBBRSND6Ny4nxVNsaUfH7WE+XcJ525DDTQ7sgl+Y0kpU0uqByx/oOeHdO8tNI0a
ZmSHTYzjRJoqDieeOOk01BWu/XoEo3e6hYa/DOmMiJvcFgF3aGoFCRimJnLo+mucrc0nSzBbuqKs
Gq9S4eFsizK63woZbVPh38xBM7fSJPxR8qgR6Fkug5jjMDfKX8dbThP4YKweab1HNSR/zRYalTvF
UFLrGibkM0Uesa09A8x/j8Da7GnyYejU5z8ZRuHZ4QHS3c7DWurtrY5rWAa3oo/la+nocOMFOU0x
WXDOuRdgiMOyy3UsX4Xp4ZCZ5gPIYzxRil4VWxhnrxwou2nHp2XxSdV0zEhbE4OanHDd+N27FAJQ
rZt898gZ2A20Q1m12qFbyw6mPLH3nehekKhQaqtHV6r6wPlrR2sn74Wp4VF5cbh0IF04nD1d/zZB
wm9cnxojJcU60rylWjCk/rgvudMzW0N4LHjvq/LkTDFpGjTAXLjUmGDeL2JwpqVelLtcLx6w4Lcc
n3bCXPqwExxuLZ95thLlwYjc0M0tdPcSqbxJ+MZVvR1N709zWrjm9bAbDGy4VpF/ekO3w1z7DN7z
A6kUzbbBcdgEmAsvjtBZOJcX24/eBDjLbZ90GIp9bncaD89gnWYX85bZ+FhRqhtSDNM1EGqV076r
2JqYU2ihO2ah6o1ii0Ad7eUuprgpcAaO2Xn/nAoHi70+YpuB6LO1yiwORsH9Ky3PuZXAQR2qCN+N
T05xwJNukZYGbzzoeLXiWFuIdXm7RMwfkZA09ioyMX7h8MqTY512ADkocZ/tt9Lv3lxPMI4YreXE
gfFYY0kACkLZpWaYFGX46a7M6m9Utolg0kQFAs0H2Dvx1mv4sUq2FGN6bZaZXpiabI4cyndKUp5Y
dj7G4ZKMdO0Z4/DuccPgt0v9gz54J1TKX14hLlyN4sJAnG090B/+/2/XGeCdCE0bslaPHcLMGTik
dXMVA9sfFW7DVuFZxbGE+jt7lYsrpdkfB/JEF00RCph0vzhoA+mIDN8tyh8XkxSbpjkCJPEXAZa3
frEpxN0mwiMTGSkKLqAAGkN5i1LMbFFhf8DjlASS1B/WYhuUOkMgNTaHsZJJoLrKPNj58MzCEjoD
aY2UVGEeLc5dUdEWKslcyqcfsLb5L7EXDLf/zHK45fE404Wyy8nWXUmN7yvaKC9Gn5217GWI/BXo
BF4/s5CmLUA7ytPqsMvsB93lOpgUwsEtR6YwL+y77ldhIa1h1/XlH6JzvzVSMHvQ8zoNeFsydpx6
wbZ1ZXuvW1VBmGSoHCEV6GV+J1b06IucdtCOT2BkZ8kSI92PPXIxmV+11/aE/IsDra07WqUR0CLw
1UK3Ppuc2BahUnAsToEzyyTS6HbWdjHorJmmLN5joTXo8ftLiXUS6KcoNs9XlQ3yIzvgYqVfTNZJ
d1IoXfTI4T3VGkQYeXyyl5IbHvwfLk9zcsUsdSNu+6qB3MZY6tN3b4b9suBjzXsOQpyj+ybIGdnQ
tc2aQirF31RmdoXcsqNaLKYd1agDKsFD3hHkLxbHGWMo8huseuMfHjoqYjks5ZSqjPUZBYr1dPjk
7ShxwK3B1DrMSxtHJDN/FBKDOdq3NwP97PIWv2bnPuQ5SWuM1IPh7mXmvRG8Q/Uis4rTkeEPLHYy
Djpc8HmiNAnrZY27o/IpUIM0w30ChdEZ7lYU2YGdMbHPBX1dVHVIi/XILvAeD8LbNtWx1hu5SzuA
uSUZKlwsOAGAim6VqZ4yl3yb1fFwLnI3JNVl1tDbZ5q1mNdNEkvICNheaw3QdjCqaouLeGq/UZJ1
EgweD16u3lWHnYqTa3uIqwY+E/H6bQkmzc0YgWVF6WznGAmYOT66rCTvElNki3UO7y2qyJ0LbHLD
DKJAcXcycOv4kQh+fdPBPRfIAQ+jJu9F0+1n13CvSwRsyOQEfXad5aibDUxNybUnr4N4vCIlCIAn
+cF1spMxc5DkrwNnvDhgz/iZzv3k8yiXQ9j1Pt4xvGRbZyFNuqTyp8/VEkyCTYnqw28vKqdnZ0rA
8C0LkREiPwD3KU6kLLmRSLijitBxs0pjtmcNUKrnhyxDpjPT0lsB/fWVgS0QKRrkWDoA2kz6+I0i
i6qXaYFiuMtIuKTVbkg5lHM28ZT7nbTVcCm6s5gwGZlvTVO6W+VOD2OPAct3sCol84Ap1jW5psyC
5K33xnh7uJpO8lGCJIXqo2GOichk2mCa2Rb5OcXaz+DAquXD7+2MhZh5Sd5zvZ0XbNuTind2yRMB
bxoS/7UH03kmevfGRBnA1sDwrWigz6clcTt0qNpd7TvENx32wQ0OsPRQGiWXFHUrbc8Dcxyd+Jjc
B4OfculjM/Bk3AbDQqE4e/c3K7J/8unTSwdcPaYiK42FVNsVxIksUwmuH/Z4LtqcZTg2wddlVgQe
kfhAkSnsXYSLCupAMS0s+CbTGBKFw1fq5opzM4/TrdHiM+WzXFV4O8KJFlnMbpeYH2fHI/bMH452
PgyKwzDOYlvYjrnS8UBuSCt0y275wnB902X53FKoftVixMBYgvz2V2NuZj8NycAU2B9obyhDmTt+
oC+tyzyp7feMjs+e16ibQyFzi/9H91AiPO1cD7TxpSU2OM0yiahFZ4hjFVhrV+4i38dLXlMvFZcx
DhOwht1Iu1pjwlKa863JDkyrZROIRSznhcATv5C66joHbJNJLxG51cPkgV6fpMRV4zfXyMYCupgn
iyLAx2gydrPFHNKNppNDWmtrUhSNNd+bybPT45TCd9aG5E2Qxt3H9XQcC9XDawfiD+eXPEVNaXEW
b9PBBpFAS0ThCk7TaR/iaXGgDYFwdyyGZSpF/Vic6G5OaNJ3affjUWNWSN4UUINeLbtlpBcs1lfu
h0Gxy/giuBMXo/VP47BTRst4dWzzy/RACMLQ8qLBP8v10jpQL3hoa+fqeQUhBjnRQtA+ZfjGQL8T
R2993w3phn+aYVpvOgk902XmEyjzg9aAfofsz3TPpb61zBiFyBSadSRzgEnVi1npPgSpx9icOGJY
5rGyNZbi1aIvZ38LS2m5FoaNQXfJd+VQif2UvZjC1I+PAFeGQyejh0SmTwUGbVhr3PwtIIlcerfA
ainHHP5Rl0V3RAEogGE6mxjTAXtOFbhiaAREBfEkL1lGvytd0Q1A9ANm55h4DGFW4OnJSVZuim9D
iD23aMTujAhEoV4nj37KkfutLK2rHPunNErNgG60mymjFPveSPu8PdvrTU8Ht1kYhIHf5ZTfJcaj
aDXxiaL+EhaU3QyH8IZ9bwmkL05NEaUHoNibts60ixs7TJDGlvV5ocSikiFHOWpyGyRpx42YqHK6
mEX1JBFpnJEmBsNHFmpUe2CV+6/ozPNgn1LXpJjBj+CQJpzcTMse6HXAGikc8cEQigugQbVoK7ww
HSn+tSHEQEkM/ZZfV+3absY8moPn6i3qJ0rtuDY+VFYOs400DgKHrbMucFGsgOzE8tCO2Vds4C7H
kntyOdCwJ/q/mfKKA2ce8vhdA5kYS8kKzSd+wZNeUOzbmEnOUFiQUGjcZG9mDDc1A1JhQ54gaMAK
wr+zrlXSnalTbY4x7Wa8FHpgG7nx5nd/vV76XHgBSFp4lVOorMIpon02xN/0k22mivnjRKcKEzWA
5JsO14nNb0gQbo31b9KUwMxfZvyq+scTX2r+5LyUlzc3ficc4W0zwRSOhBP7Jz7x0dfyMC/eydZ8
ywjguWUBH3JSLrEgW5yLri/vVYxikFpGQMDzT5EH2zgl3tUaqD9pGPcVDuGjrxfufh7oKCnQWvjV
eaVri/VKWVYgQSj6A4gHIAUD2ODYmw5G5X57avhtnOprcmDUe7354S5WFvwHK/2hJxJ1zXxK02jt
gCqmJS5TMTzjeBw/SdCMdz//aKoML6kRMxNqiulgplU4x5p3wuezzxojYt5u/iwWbi9WPYt2ryLk
WP9lTLoM0tHj4jH9iY5DM1ns8VJkERhKgyTW0DRWgDrC0j0mFIvTSdPP5jtP3Er99Wifkdln9s2Y
ZyOVc49N45fRHZ+D/TX32XvckyXKQOYl7HnGxI9HpukE4tY7LnwicV0XJNUwVXIpeO5bWOdeimeq
zC4qaeNTL1cYd6zdGKCjvcQxTcwYaXTgNDUF6W3iVqGj4DRN8EjKcTBwBS566LXdfyCrn2Aj3ohV
vWZDR5pezQ26o78n0CVOVls+FRW1hU0T/2M+/sLR2ApqwHZEwlnZlsE/qF6Qw7KaK7/jXeOAvOtN
KygrQNbwYVmEtTxQqS/PnYvwxcQ3Bo/4C/obO1ZzmaaoPTkYkxfhCWZdpBectXGYVmjMfPhouMpg
/GIDjcC7+AwlGC2Q0n3t/Nm7gg+DfOJ0HPX0Wl6HFcq7kBndD0vL/dP5KYplQMxp5nORI+NWJcua
r01P3cTHMdLV6hYV750qTUSxhFxOvB/xi7xUzFhfJny2nekfqnWkYSaweDRGKWc+lJ0kmv6sMbk4
e4YfFtU8b2ul7+zJ9qEdso1NKbgku/3u/dy7R2Y8IqpxNZNuUdxw9F0L76Xy7PhKqZAEElg95JrQ
j3VSXwfQBfsMvJO/N3rclmRCItLPAlzXUn0xbLkYNdTfzoBLMxIpyS9j+ubyCfZcLQC/BkXShFFS
/iQjwYIpPiYTY0JEo+mKd5rxDym37KMo3kqmxK35lPTWBc0A//ITLtHWRYfDZoVNjDkDBXSdQwQg
4cgCbjabPYTKtzz+URDCNQ68607YoMQaqPQliAL5EFWfo/tVkweNK3DLngiNOH+e+FJhKh4WyWyZ
jfSwJOZJM7TX0sJYPeZkDgFU9Tq6nYzWblJ45FgIuOPyLyUb5+YNwO6z9lFn0MWbtrCdOTv26M9K
uP/8CuNm7oXrPzPQ1inQaxRdj1V67Khq6fX2mkzqRvNgi2/YCWeL3KQFw5gdsCAGSIczCVFq7ZFa
qeFBa0D6hZyg4w3S7zQcrY0M6znkpbYe3coJm3zFUcS/8/yvJdWmUXNefRUMtDJQ0w0lKPXwkQ0X
HdCwnjDZjUl6+WzfBUNZU/uq6ujDMcFA0KSFWM2o7M1gPI2dYj/lJ9wRI9S5DM691lDsLXCRVAWp
OQmUnVTLmBAUx/ONsZxHZYtxP1Qe2gQY4vzX7E/Qs1Uijjyvj9Mcv80CD51I8ZzDRKa4tdYYRTKR
jPc6eZuMS458t5Eru+qj8gkDIL60RnXUldqSLNnkFYpN+4+o9a7vDqY5vM0Jz3i2m4leKsM9ISkF
zmy+Icdl3GaRT9B54kQGA/Wec06dtEeSNtbBxE0vADDfDSdWDNTAlRnkbiA5VPgw/CV6nPU74YNN
aR3ArUFpacnqrkK0Yn3xx3vHsMdWnxIlIyFl1FgPs0UXSxydLXsOOYCwohGDdYwAqFcEsFdwATBe
3U6sis4pNyG93efqztz+0WpuuYZvAb2yac/+8GLBkjXgu5v1obI+HarVRrAR7b3EbdyTEyu0NtQh
Rffu04ixUec04vHzaXESOs24X9Kr5YrHtfGVSwROM4yZdrTDebmvewa6wMZhZByN/Lfj7MU7HdjO
tzMS+8O8Xnn6cx/zK6xlx6TW/L1mfOhUlwO8bjzQp6N5y+kDGIzi4pKRtH0yXdkr0gc4t3FjYJtw
QXov3b9VKnCZcMfQRHQ1vHIARonk67C2SjoH18/PNX23Kmvp5ruO9ROF6r89FxL+0MvYEwfX8jPB
0TOeE/zwBu0NOUqGAOTxxCVuJAeS41BKGpw3SXeHHted4eWUdmw/K/bElyrSXvQ2h3pb4RFcFFle
GluuDc9Ibxn+EYxwAbO3olSk9eWx6If5zgAMUAMJ22OeY7qEFXWzcz89ttkQLsNPGRGd+Iri74Vc
8zokWPpma/vHGThQT8EWNFOdZtzGKM6m5CTRjuRFmHjz4050TCSLfuHEhKLgGM5eGfZXOk3oW3r+
UTNq2qYxZ2wn1lncO2zd8M3umh8zZl/wGrn1RO1fzYCDNkSNB8bV+38eWf2RAXoAZF6jKBSYeCuy
U8tqAmf2JakpMnwtpuEvL8AAym9yIbB5BDSX9rcfDJYbnpWN1GI2JvMVOOSKd4O/npliV4xR4LLc
ssmwQVhQ1BqDUsIp/9ao/1ssh+HgQoYmI0U1th9FNIQRBSpZXh1LVzuOZk+LMNizRJTn0uMCRdU4
zc/SyIFyvBbvYnGe5OzauM1ILUMJ9wHNckPBKu9ye9MQK4CyCTZ1uqpYSbxQUSwXk86m+90DsGjd
UfOOI3bfibmQa+lhMmjHdPLeJy/Gb4A/FcfTVSvPkmMvcPgDV9ifBnqCICjg5QaP0nSGoBv0yXzq
yRu5zfijGBRPmTrPonxUElbvCSH2rZH5m1uqkElevRmxIdC4itt6XyY/g89RtwcmiBjDVdN2N7H0
JrJFrxMEJKeOoUFFTJGpezWmEqqPcUF5p7XMWvUh/4pQsPqfOOFNiF9mWHgiiBNzx9e6gZobdM17
Dz3Lm6djo2mcbIs75/KbweXBaX7sDtPG7H23De/bVNp8iiMnuISQS1l9QpDENFbuXEHtc5zda4+o
ZAtos+7hwrl+dUxI6thLEiw0ZpKnYy8j5pdZf1AcauA05uL+6Ot9dKQMcen2hZiIf9QOPMlI/5hs
LCAe4OYyJhsrtIvDHkzr1NlLeCPaqL+QxzIAxwh0725s1/jrO7i/57Y1rm3Sd+dC4seoi8c0n/1w
gSFKQJSVUuOrpOqUjvL3EjzxuUggmrZAOHPmn0CZnIECNF0REdKN/MOB/U9/yENZFMZb1TD9SV5M
X3NPQ8F50ewRkZIFkQ4EAN89FzHwd4J8g+IyAIpkGXBNUQLNyV86+2QloIzVE5i/0jwyg9xCp44F
nRcWvjb/PjEB1PLlheYN/g5XPdma9WZFZnJqIdxcqqq5godr91lLfkyLeE1kRtst3TSQX3IeDgtg
FKtqcSmZ3yg7f3BTHELjfBwND+Xf3o4SShuRh/W/3Y7vjt3sCG2FUZrdrfnHMisEdy2YQH1bLBVY
yTn5l2NQEKmaJvfYyg/1kaZPurwWY4PXc+tCdSZnA750E/lbNJ25OdmuHZjdu7cc1EAajqSZoWeh
wGYU99d5+Mx6GcQcwAoP0raDzJxRDGZ8UviFm4sTxNfM0VDa4BIzc3qyIIRzjt+ttjZVeNue5P/I
6JdLZMTRc5eWjXvpKVfd+fF8mFekqQHtaXQjNJao/O1RJMBCWFxO3OLUNr1PWJkjoVLfmum9FZFO
VwwYuJlzq9bFzWlCBt/bc3yrCkpqq+kUw9/xK5ABS37VagCqlleIUz3nvwaGzL3VUrTNFflWteqz
gYayHSvn5vK+naSnia3ZOtMeLOWupCpwLLKb8KzHWToUbtOwEC2hnE1C9ajb9YLw3ZHWj1p4bNkX
lAACOtmnyUm79UPXVqGtC+IGa+cUsdKOiNzy0hACSVQRJvi/qRvBgEUhz2sd3fL6p1aXydkadRdg
GmCWxt7zUSSc9YfoBMgwsOGdjFP3VKOTsZkvhvdsd6+Z0bGXAuvjqEdhF51yL3I1xlX/9D56yOOF
PJS2y11zW+ZcXgFT1czuBsJ+C0zzjp63uYEr3j7rmrz66HudYb827KpzWl5zpmXbZuToVf9OqaLo
lf5K8VgPZ20QD1CEuSMym+9/iO7TTGsGS1QDjkHs7Bpsrx8dj1wRQ0t/rIYp1J0u0KcZ6Ysxx5Kw
r3aHZkDIe6UhZZ+2cgtdHpnaRRMECDnMbJxvC0wOvQvlyE0F+2fdh2bzzEq1kdRU1HjX9BjIJH80
7kNbi0MItgzKaR1ZksPMoYIQwYYjPn8H/al4vQZolXwCm6ZiiDKNu26h+JKGVE8eIBrsRx4SxM+t
xGfA3csLppwmuHkv+z3Y4wEH1ZiicHBEl94rtKQWYWk9fOFbpgb9AAPymHnEyXwqezL52AzFQ+xe
mfSjP6iL0OUB9/M+WdwwRq5siuNge88Qora4Mvcucm3E6K1MSmQRLezaz3RGF8Qe2rr/lakRzGRs
ugrFbNGhx0EZP6Gc7Ys8v6IUuajUHE5LCF5GYf8HX+GkpgfOx0ypqosd+8AlibxmKVe3RZ83KuJq
yX+yaZ4Kfwr6kRLkzMAZnEFnY2VcjOe8z2w8G0O7EyOOyqqDYJrIhyxhSJv+puydjdUSdsXr4F+z
5THGcwn84NpRv6WIexpusS8p82wh+2IeC0FwQFhBhKrPifCDHIyPrLqDGrtrK99nB9VnwFebtOug
MzkZS74fI0lvD+To0UnnnRn356zHSN6AeNEtaVw0giAruPavyDkyADUrHPESWdqFm8bO8/0Hz9+r
AhMCIU1OqtQ5bjW8cUXkvfoIaRuHw3EiDX7M79LEdEQVyWPuc1gVOElaejcUiUg8liBAMTfFu6Z6
ZPJNtuRBGNSJ0ptqVeM/SigJ1XLljbxMv9SKHoccjsJcZch1c7xXisZ5Xcj/bDP5bfLlSfN50hYD
qbqhIKQ4OJn4lzS0XiDk0pyYvEU2ZVaa/FhaDfpA/rEY9RG7AiBMBgZa5pzGScmDrdp7MlAKmCCx
8+jHAxBDlzimwnuzj9NXd+DSFnsgJdQsiEkbJ61vnMDUsdqmto4D0iyZ6/mQtxckz0gPhJ8/xxJv
pF+++8MX9cseHRwGXpPcZ/g3XlitA8CdbivY1xUhXkQcSrjzzNu3yJMr44EoOAbgKx601UrmaY89
usPBTMxmX+j4TOfewIfdXcEJHiPoT2WsXmCWY3+Ttdx17a/V9+VJjRwbZ9KeSoHtZUCdZcvPYNus
eCm5S+Fk93wRf0n35hDiAiGgPS15udW870a/tDWuSQPlav7D1M8Tb693N20nvTaE5v5mKobQQKko
vdrndnuwkSBcmaHE/U6e9VqUeegsBYoD6bna/29M6feo6o4DpnHzYo9xbNBFOVId3RsDdlmEvivD
ddpZaWc0aMydDbA3o/ecG/HPPJzzLNIPeMRObdLu5IqNKaYiNIeA7OADOhCCMF5HQV/mEs3eIfXn
R03PiUIRXTtrwG9QTk/0nnC111nCphFauB16KnqltNTe5fzNdsX1TE+0q4WpptdWCiJLBLKm+cJ6
+xFPEHugwzMxHYGpd9zKHFxYXWcTxhqYlCTnse7OFXUuJKblPYkhqmZNc+WKcTTL+gkuPI4GclBK
lYdS6J8akDJ7MX6Ljg2fVBn2dfmhr/OTYgosx6CDRT2kOXnf6ZZW4zGOzeepnw+JTvSqbYK0xhGw
mHicUgpTi03bWzsPjw1+qU8qI97Hli7jrocKQ6OVM0FAWKqjZfGMWcavBJvqddYr/+Pk01eBEbt7
xEa6MdyTQtnZGCbmltqt8V567Y85DgV97sNT50MbbDjeRMlR6OnX4gtCxpnzwpn54i5/woUrJDT5
QKbnwcgje0Pk5pGvlXYSCFTAlUDwd0GOgqHPBOPnrGM7ttCUxqnWH1DOzwZcCSfzLzJpPocESFrl
NGdGJi9xUjAc9R660iCI4j40zXCu8BjX9jp+pSwlQpnz25zD8nHUMIBMnX9fRqI3o/2U5j/4AciA
Towt4/xvs5hdWNl4P+t+x0wIIIlxwxaMU0tZ51iwujoOgTYf9c0drDtsiovp+GGW/uVrBwpSgdTf
ZmzSQ2cCQ+br58JI6s+03X1vN8813JWlGYHeyK3Nxbnzoye3hSPgcsTjfrSGS+2K7p7pAFJk2xpA
MtroyeIwNsHL0eQPJinCgT6AtsUdA2kKbhccG3PnW1Di1XFRtGYAKQsfoPNuMQEqGQhbWoy2rzbN
cAValgHQsVwC/glxYis911pyUjYvJH/khIdCcbSMXolB3/x4DBXbR25eaJCNsQRo0YZSnKNC1G2s
Ca5b9EhL6KUDic+v3gVpzkiPiRKY/L5sQkEuvAEXTckXYHgZdgOVKKP10lgwe2z7KcFJnkz6MU1e
MxxxW1aDzjulnEQaOJQRgaeo+td2zm1hGjSvx0jXfqqYV+0NahLS+a1IqZruDA9QtHOwjZ+FRtrT
PDKLc4Q6ZdT8zEkQx7YbVJZz1szkZSiIgdcJEmU1JC8FpnOopumdWp55l911kX9mnAuGpH42x+7D
6FOKBxaoHf1S3JeZGMQUPc3ILbG+HETkv8RUJEQeY4UZy2xi6/v4OZowKGVIL/Ys32Yk332GsB9p
Z9n/6p0WRPQptSLwUQ6MRAtXXJM7jYSZ2Z9ctStTFfaSVBPu32Xpvr2SInacjSfeaoY8aXPgLn12
syHAitbtWoAoFRM9aPun2aZCis71euM23YffuZCWmEGWTshMoQvhrp+Ik2+SzgpGHz5P0YtT30Xr
w1hhJwcsAr7QPza6GzGkLU/a9LqsI1P16xNw8bkJuSK7RAXWvyY/l6XzROPqaVDFU/IGQuTsR+/N
BL1NI+ESE7Yi1L5efUeu1KP5S4EZppPWO8rFpet39Pc9jQ4N7KuK0/X/ODqv3ciNLYp+EQHm8No5
t1qt1kh6IRRZjEUWM7/eiwaMa/ganhl1k1Un7L027qrJIUISTpMVHG0SDcWKZNpyGM+UmRXCasRo
7P28TdFqUFI8/8EzQvykbVAdlGi2SAxv1q0GXsczGU015ERJx9w3hrEtYoLS5rYu7EgVDLzq7mEa
xrCCHrL76UcbqGo2HUcnONRJxwPcWod28r5GP/rOsc5bWo5CkxuvMV0oFMhP0M9SOaL8mzoWKcM6
yMQ5kCyUfMdmeMvh7pNE2ZHTZYb3QYKCtYx2ZaPgSVPxZpgoFCc3q6mVkbITbmgM5ZwTmRIhm7kX
ajo0ZUTfNmpZGGqX5wSk8RWU2POXFuhiwlPatWdEA2iLitgDNqCWRbfH8nfVTs3Badzh2S+rhxcP
j9RHHhEDiQgbQZ+KGj6sM/q2cgKEYU8vIcJKzx2I3kAC6FrOF+fHo0swX5UfA3ETXUjzlRPJlIht
LPplyZxIYg9cjlr2hQxeR4+2scji8FroZ36Cvbup2UT74oeIP45y8V5IeXUcsJBhhDxb8JqMFOPB
tWDVbPYlgzLqlNI2T5YbPIdatPPy7RDdxSHPicrLgnNtY3CinAzN5jY6TM8sADt58ihd8zKmL7XX
30Mc4L4iTV5S6neEDPblZmz0o8EaeKwgYfUP5a1Kd9hHvvMEU2gTFMmrr405Kyx/Z2v1SWXGtR2M
a0qtUVvCY/VbbXzOI1AEjn0WRIo7zS+xpcs4g51v/qYAZlFwuz5bdZvVSf/QkAko1k591i1dm44V
IQGdvUu0VKzFDIUYTxVTvI4DkJaJrtDmYou21CM18/cwD+Y8woUuzXNqI+NuK9YURE6t/aS9VOAp
ijB8jbJnt/f2HnmwXJh7UYc/MkHq4Bkrq2U/ZqXk5qKfaZOXXqvbhYyJCNE6XBLsXLZ5pdA66Wej
drcpRqHuJjT/UCXD78K/YhhFBza6/zTGQ4TXkTSBtAHMyUnzFEb2UcJTxl9PHyYd+aLb5QESx26o
nLtrpNsgQakpSEwmwB6qYkT4VYP1uq1kNCtpcgzYjOoM65j4A1Z648u3iMqEFOhsRCM3jYGxO89X
k2OfDHC/EcEYBIO/Rj0DCt1ML+z3/zEzPbm185nXzayBXzeN/hzq+boXjFDpuDlwdkZDLo10a8Qq
WbTKmfhwp66Rhm9odc9RqLg6UZRZHhmEtJdDkd71MNxiDyeLsN7BFTFq7dOLeZo4mHjgrz04otZl
xNuzquDVMIpXpow8+NlLXEWU/UQbWLQTc+bKAMPBgMqY9e+ZGL8Aupiw1xZFJb4Z3OxrKztT/v+p
kB4gFhAEsnko24QvtSFvXdUstbL+65LpbDnW84h4EFHGtjS1l4HSok20rY4BPvTkEQTBMgcdG2EY
ggG2T4ziEM0QET/qdqHpG4g0qy8UwZ8INTYO8dCMzbO1FtPsap31zOTEVOWB8KOPOusnCIXVfUi5
zHJWg2lf/EZt+gbs8df25Z8/qHc7xLZY1x4WDI7yOrokPWuQ+lmIib0SC64Y22EeMb3H7mHiSZpH
57mxa2MGs0L+I8zjEGc9+lm+J8a9eeHQBJhg1BJtp+EnWCWFsdXcGIFDzVvjk//aRP3fGLpfFquk
upuF1FK/a+gvVMPgJQ1Ptme+hXYLtDoe3+NUnkYWgH2sDgX2OAzDfPDo2JNmNVnWIua6weS9BMq2
SBi8CfD9wb9cDgc8fnh0aX4zSPHENR1D00HtZng4x0xx82YBL9pLxWdsWahPkLWAcOK9YijNOkFi
YRxfMio+IfchkQEy+jE9tsPyoDgd+vhzYgRak6G0QZMXLfScIA/pk0RpKlI/XMbqjp5Dd7gHRqmv
ekstPVIGsHovVJ2u0P2fmAu8MhZcqo560YywjpG26jMe1MBt6fVnZaF7C3ZkRZOZke10hiYggW9e
768SP9lW2bhmffQMeeSBfoOwC2jG8Eso3tCtFxvJrk3ZDa20569KWT2rNL0Z2vgPwJgqm2VbV+dk
SPax94278gDm47m0IYuY80qJ6Kww0u4oYHaTxEImREfWh1Mhk1dbchzfKxLu5wnDziEwGAlhujBy
51h5O0eW37hWLvjWUKuQgEtfdZdBK9dNNBfVTg0vJfxWCmp6Gd6m9qdGXrDqi8CgsGZyFVS8mTi7
giJ41HF3HkW2HDqZQxBu0MfG4Q9a4qXRTu9eGn4ShrxxSlY/qMZveJMVXu8Qn49N3J+yrDOmplMM
v8NjbIFPE+GsGwZHr3gtqIargFwjJ4jA/1SvtUtQQwYk2H+U+jvxgvMmjJeTRznyyF8NzDcTqDWz
3mitpcW6cYab6J0rBvlDGiCDgXStWhZtNhOLqBFrwx8fYbvOO5M1MqaXyZaPwUFWV5vEFEaxgwS3
wr4zAQKpBv/FpPLBp+69VSwuILMhAI3/P01/mvG7CHJk+tVTUJV7LqtPM/E2Is0oQuUFfvIaocS+
yhFBltGO0k0ZGmK19oHD7Ln0mNdY2Xjwa/8RWY9QS67B5OWLOQWqYUvoyC+/ZAeG/DM3J3oLY+Mx
y6GSBppawcrt77YhVp0vtwU0WDfr4S5Wy5bVXmGGLzG9Btbiu5+AxPM0LCo1r4GFFktpQJK0EA0X
cl9DP01WdFEQZKQWUxxhtiab0aQ0s0smwiGZmXIZ2cjz8dfuci09FG4CHbxOP3TtI2Z0XTn5NrY+
2e0dicJe+cw9EB8BLcaFGtl84OrmKmRPlnedyzBbX1QoxQNv+sdgWSkG3FOybwWf4pgfQmreEkhY
yu0JIpJgV6+4lII9nd/WX7EmSJDy2KXULzHfbK2LpVu6d8/nV4jHU04s0HTHD7HUWSMqBxmEpr1E
Jj+0Y/+wvwQhW/obrLRYD/N6SRnKdiNDkG1uhLJh0xG27rsY4xqk5ZnO5pu0nJJTqWoTYLzGXbPe
Sst8kZxsiGLmqGH+zujWHJO9mObxKAK9vN2Mmf/eBHzSRfuMO3wjRU6kuhatioiozQzLT3PJCrKx
64TFJHufKSD3JBjLm96WazJzSVhvNmFLJVrCdXdID1jGL1mfQJ+it5fjC9bOr6YggQPhbjLE1wmK
jIwO3LlM6vMnnWmPaxMyVA/ryCEGi1WJ5LgwDfgUgdhXGBJDpAbOVPMseWjnCRXepHn+6mAeYfXH
qCc8a/gT6jjHE41H264PvQwI37nV05PtmLu+tSD/io12boOfjDQLNUDA6dXGmxEFwMcAESLcQuCb
YVgefRajausaFYZi71OZFhfGLS7Vw7H0t3ZiQuyG7bYq3wWxuuMsTrXLlvlnf4IgcKA+SVdZ4u2S
IXuxGGO3bvfchgdDPjm5+ew01toHR6dmibjAUm+ioTT5nuEYtjkMXCCJQHg1y90DIPlmzbzJG0bs
lOQ2whEbznVcdU9VSTs0Qbgg+6xQv03D1DhhkZGX4ymxyo0971DBOxc2uvoePzdNuTWYZLszXluO
ukeAkfgEMbjQ6NEsj+hr37gTPAAVrC0/fQpog0VnHb9NORHkJfPedoiCWUj8iQDSoFNb9k13QZYr
llniMjHFZzFqK4I1Ngm1FaFzp2Ts1gURGLOzrK7nAFBX39qOoNGzY0Zm0fPUeudsIE1z1N4Nm6W8
6o9haLxotKBBdImnfJ8WuPHG71bZb7XjnECyzilaLNBT57UyOfYzBUaDnQjuvi3Xzq71Eca74bFw
D1H5KLkq2lCxlyhW0mPJbVrHriM7vNYwMRIjNCKgHPvgYTUxp211nOOPhLTgrpc7V9vEOnKQcISD
jVDFzE8qrf4qMMiBxRYmpVCJ+oNrT7uW1iuNyE8gy5idiTpzWC8bn5F9GjYrIxgfTSg+7Hx8Kplf
aLw0wsyvGReirLV9GpTszzryxzqG0NRPZZ+xcgjdm8kwM4yYrSaSQVU1dVBKNa1Z234WMsRAIzPo
/jYyzR0UtAW9Li52Y9j1CBuy2L313a0wMHukdcCANDtB7gcbiEUeEOiAHNbueQyL8Ulo2Sduyrdp
JN99XjClzIrGYuKJcu0Pt82xM29zOS7AKXNebxI2siPBVywwinMNQd4nycuw3lX0FlTUMsmcUDBT
INqjGstVrJvbihE1Z9T0VbjGdayDzZCvkXYvpXEKiVvKGXdmJqQ91/9ROp5YHG1iUfjGLa7Bb2Y1
YxXV7kI325heJpZeYuAsqIILj0jHQVCzo7c+LA2eZViiIkjELtQhKxYpmSCVE69T1urRna5hozLq
XBk+6Z22E7SuaQSdVhj+PRP5VkuA63Q+1/qMCyEDilaBWdK/fEhuDehbF7UR5oYSd7pZfzPznAix
BZfD5nc+gHM7P/vatmUArAn7TMbtAfvJAX3pzkc+ILKWR7h6AiOLbo0BeAYtnakcw7uR4oogk7jF
wGavWK827PJG/c8YUfWH8Uk1Ni9DQN8fEQbzz7dB7SFcypMto1yURYijMsBWbOPTWZAZPQ2M2Suk
A4TAWa+knq2owBxFHBcyFnlKsu88fHikaIjyN6ZkKlJ516l743jaR3mxTYb8qk9PyVgfoMj+aBrB
dna/7NvmLbLVAYenOaKIKQoHLIlOTTILDAv9FSTIUyqDS5omq8EuH341LisuQU1DWh6ZH9Go1rzz
p9Yq1278HtWHAZ9nyBVX4BzGhiMSsnLGF49SKWd+xBS/27ImoQQEZ4+Do5Pa8jnG747ObcmAA6J9
enAHdxnn9rGJWCnU9WFENe13xT42eJlYd4Xhb5a326DNkUv96Hia8ujZU38Do1MnixcJZnrHOKT+
dPOD7klXa9OVuyj8A4TNNesxm+burTdW99knn16QrhWvFTOXiNjDjjfJTAx+vbvdvWujRk5Dvas4
YZT8sDLCLOSzIaqHm871pnPVUox86S6pSZYkwMYwMt5Q2wlo7oK9hZpkIXoSLmMdKXO+LnTOLjvz
+qdkwCttifzQecWKbdap9u21V5CbDs55ii98iIAc0BwFHywwLvnwqqfniCtZmy3BvBlueifJhHl3
T2fCBMvqwFJ1axAFu6R/mU9BghWWQhuXlpbcvOyHCx4TxTDtxv4vl+TIsurt8r/KHNAHlKtBpi9W
+eSB4vP/YvadJlhDzz3K4rmh9U70L9/dgTpYCvveOMXWCNSCu5EC5sWFl4nAnNtpCfZ95YpHbzMX
Gq/U3CabWFWRHskthCwWSnJhoGW0FCmYWa9THQl8L11RfyEufI/gZCswpVszdu/cN8vmVjvsz+ME
33xWjv+SovszXbCi2FbaFfiTbOkztYAy+03nBQSvw1PBNAJdK3u2pvkwu8R59IN/gVqw7bC0nbwe
82Df6hch5a1qpQsdunpTnXCJJsr9GUD4Y1TRgMwYlxjBKivXwMsG2mbvO9cUPvQdR0aLD4PP1tTt
9ymbfhNAMwQj8gsCkw9rXEpMHsVWFSayDg8obsHL6/oxCP7RyfaFabj7gQEZA5XuW8dkvnBHvd55
8hmeUPmUZy9s28cNK0oEs5XSd2ZZ57AVHg6H6xh+9RyAUCuk981sWk4fqttp1a+ZgrHb98iv8+Bh
IlIc4ZomYb6xcVYbjC9CklML/S8z39qx2DAtUzoNU7F0g70imo8cDKgjTvlJePGqY60yoqCljuSB
rNceKJ1pg4CKlXCDNFPaCBv52CP3GDlvuBP9ZGcmkDiqqwtfImQIKW89T7NmaaQM+RvD3JYsCDiE
QBECQ4HDjMZJbjDzUijdVM908FrT2FfOL5piO2F1jy3c7R4oRQN0riAmzHRaTmgk7EeBwc8N96oA
rBRBgujXtYv+XP0myEPiidj3jO8o+FNau6nAHqRo5vKSVVbNc/s7FNFqZpi5O1vwlusb5VHjooNT
KLPnjjbiOEbmMwS/SU+s4IM4WS6FQyl+GvWkVf7K9r+Gfp1095RpMJ6SAyOjBBqsawAF8EP+bC+h
OhKIDMPAXsrpuYS0GlU6A5hj1O99zt9cHXCvrPr6nGCyacdq0Vza6Ul0vyQhBb8d6YaDceBNWWrJ
XpZveamQYMWngk2erJNjoy5kBC7D9l+BDI0Aaz0h0IqIraLaFB3vFqNIevVFBU0h1P8BxFt45bvC
y6mNqzw7BZTddlxtGub2juhWDFuWs5bAYFPt0upK97msmG8gHVcLnZm/GV2y8NKWwSowwDUCYoa2
zRvPpgyPod8i0qZpMRM0QeWy+fz/yWGYEfY4C3W5NXKqBn82lO/citg55jayWXsxqZcKrAOT3xlY
bzy7zkdU+wD2QYiic0t5D7iQgulKIwEmr7ROrrG13Vt6t3EjVgqBDgXIlBwAHOFNmLjzl0mb7DVu
aZaHxJIzIe3YkUPLYceIrstB53fQJ8zefDQ51poR93Y9oT0IctI1zZXHR5PKN3c28IYvwcDwl0Fa
RD2ayH/SHJCff5AWuQooE5W4Ce9U6PXJI8K3qDgrtaXo3hs+ZZtLyuSQKvl7j1ev9W6Rg9NVQvry
Fq1e733EREX5D5kfMxe/uXQoyHPnE6VAqHNDVFSdPSQxSKYOBo8UBkRfbSEAL2MCN9xtSBVZ2bu6
ZOGEBoYmEfQaFjtQnBQ5/SMETKDgqOXlTyHbfYbNoHc+VEwWK6Wlk+yiiYDqCrEJwlH0MBBQIggl
8aZg+zk/METYuYyK5a5lxYStdhk7nx6fWkngYDl+6oofanoGkL8AZ6Dqdtfaj447eUh4Zro/ZJoo
TZDgsmRiD1RwXCWsSN0OrTWbSpM1qtWm4FhAII4gipqDR2IQMXYMXRBWzRTfce07tNecJKTCo/Gj
T2TBPFKlYSoyGUoLgTsCdVsgX6Qg/MCYn2tspU5BEWKk+rIrkP+xreG91vkjpNpLIUAK9VHKgt0X
DK/M9qvRXIAg4/TUmwwM5Wpiflmy3ClbSUDR3YHnxTpiQ3kXq3UQlnN8OvkIuByIOGgtG6QTVp0i
VSui9uZJJAPXUCAxAHPdbpJmZm2MuUUuQoolih+ULcFKy/Y9aNhtRQohXNiV6vVgNTDyERGwZvTY
/T+PVTXymm+ZldTtWgWwPnXiS9zqr+E9LK2W1UaivxK7g+ovyV5a2qyj43V3CzVyD3JwhqkkLpNL
lw0vqlnEAQ7hr37/L3UEimCDe49MNWxKOXpugPWA/U5Gci1IHzIdb2vxxbbs4Oj5GBUR3ukPa6hV
+2nO2nRZ2urdUWS3sntrMTKG5sWSPzjjFtG5DV9Roh90kcJBqfchUxwLbRhX3dq3mcIac5Crk/+z
DMggxA+kp///x2LRmw6dcbRp4Ay25IGF/1iXNjT3vl4VZGzBgVcCsqHxFfURAa8VK6RoJnQ7ffCs
E5ZNqLH6CWj5yGUB/WuY3W0uz1gPbJOo05dWAzlDg+lcmcTLiFTGG6sST4RYUZUn76mLzqK0MTpi
vsPB3FprHuP2nAdMkDyl2R8J9CoFztrwVumAHSSSU3lXkIR1yc3h4XtqPEZnT2PJwkhXvIAN001v
xC2gg5XyZmtCBYY4qfNxSQAXYMMOuyOJo2IK3/pmPMkcojmP76uGdxOKXLQd3Sw+amX5lKS1/c+r
+nxta+kJOhLVwLbneUoQ+OD5B0s4Iy3HKUPqfGhbbEE6zq16VSPV4h0OrPGYEp7RWJzIUpybqbrL
bHyqqMsdm++uPRk6kDaUpDCD34DfGNh0SITV4H6HjnP/Y7V10adnVaTnIo982I711xge3Wr4aIhO
JyTyJmCoFw7fZZWxbPTYFvrBL8odUpYQ28nUOlWWcGfMyZXIu1cMo7eKxs7maOjJoPKMc0fF0PBD
OczPCWiwBxTYeEl0yG9C79+Hrv4ynQSpbENClr60sXpgjEauwCaGhzUiKtfsnDupJlAfP2tElVXF
/91x8TMprLVfZbe3jh57wCve4HgvuDG4p5ka/+bJpyafR/05bi6hijcZGQ4EKOyN8qXwvloUhpUP
T1rvNmOxx+dgRfcKUwOOv5UjEvCCxBDkZyNlN4GOuowQYkGyr5FtwqS2yEjmB6qc9BZzSeOcgnjx
yJgtBiMDPZ39lECS2CAw2lLjSQ75WfTuF299zfS/aV8t7XewSXDiDwUAydXfGuSYCfEx8fTDW36Q
AgI2BI/XnN6GaICtwk3iqPiRj2ozJv2mC3+KtFrnDbXKmII+p+4Xm5BIqEQ4e2DsTCPHiwUyYSF7
C5q7Axn82TLoQbkfIxSQZomCIWU83qbTbuBa7UdMtSMgIggl1dgcMl1fKz7ZafC2bcY2bdKd99gb
nouh3BlzlnjlhN+yKQ5p2xH74SwqdWahuerQLpV+8irNo0HwpU+fYMf6amDnWCHmq97H8F3J4r3T
hyVRYncVQqrxWfJh7mFKtCpuOW75zIqWQRovJwahpe0+d7Tj7Exh0N6mGlpc2lSHEAOqMl7jRL3F
DnwulzgMDm8PLEb1FeTRSprFtZLuAY7NEsT/IqJgJSoJGjUuYr9lotBRNHgomCO8wogQeo+he7eJ
4j3R89ckhYM3EiNOc2HaFyIzjjZreRuHpx9d3JqjyyD4N8VV265UpL2GbD7MCmA4DbEAQBW43spD
T9FqjBZo93SmdyilMxg7bSPOsX1zino7EUKEaSrjL01c+yCGrbtpC3IrGnC3NZ6+uqGgMt47HHOy
7vF2bJ2GYRNIzZq73XS6j84el8kWPgXXdrfKAg+CL32JSbqShXy3cO3XlC+goI111AxMYuWrBUtt
GpH2dttUT84WTThtkha5qzxX607Vr5T4gSb4SI65WfNYNYd5/550LCFNxs9dR6WQhbgTarAy+GCm
n3H8ZZt5SPUQ5cdZN7pd/PcnEov/mJugJoAoXIucBbu0TgSVcEofhWZC0+VhQ0ZCRA4J8T9O26+J
3gU4YqE8e3D+L8j7OKMUf2+Sew+E3EXHiPfjKaRnIRL7qWU6YKfuDd7rWhPY7twQczr1+ihZuqLI
UNyObaihDWFbaqbvs+yp1Y2964XrQStPYVI8zfbJNLyVEB4lZ1mvjD0S2pU/gXrSP4t05PdFpKtr
00vccRxM/QE035tBKZRoaCYs1pm6t6nMfFsEGpby+nmAMMedUg3BgnETY5KaBZclmNnpx1klrYuv
AYqA29HbiOrmg8kgJmZpWDeJMQCPwn4LgHAVDO23KNR9Lq0MBCdL+Pb7Cv9NoLWow4kMQnW/Mk33
MGD+L0ABaMnRRK7bRD553FyHEmCiFvJf57z/3RGGzrnmHS5gEXriKEnJiSCjEJmzzytn66BnpsdU
rfrTEAwmTX1MTeNe0wuM4Tkqrj4k10HPPgkN2tg/g7jadbP3h/ZSFLAOsSdhJO154+BqsLNBF2aO
e93RiJMYjuzZTjXmiqyuIIqZC2vOYy0quS/6HZfW1TPsa0N0lE0gtj7cLWLnlmnn/wqa2Lj95zoE
jQHdgw31wEexixFKNPVmYDDq0ES6wY9ml/Ce2FySCAe4ObA2hPk9kn7c9d/S8rYeBiBsuHvXDPio
03FXu2AiPfXeBsxiJrY1r4O+C+hJcrs6EioDjcPaxOqWkDiejPJckWZuz98PXGTbPzj+a0hZORjT
1ZudMvNOh9fDZ77F1qTQmqvmE3zqvwm5taffbMw3HdsKl8QaleS/SVu8WDz8Gu4GXjxK9b2uQ0lB
Gy1A3KQkJ5MVjoa6PRjkyLeN9g1T9QmgUqOJu5ZiCLP7g9GioQGDaXTxrpvTvbrs0hDYabCMjpCt
YgA5S+aUrkSVy9Y74fOpNpbQXkQPgMjptp1tYgfDEmRnyPIFyRJPOcEYVZ1tsCCx54KPcDC4BKzf
qJ/xEguL1tzVwnWaPPAQ+pa3S0sIRXhUvFC8BH2wrbvq0pXfvmKSJXj1aQ8qeDtdujeZf0VUtFbz
3JTVFXgz3Wi7dmuYKIaxyKzxmhvJWzddFYN6af6q9pEKF15NOusQOFO3pigPjd3AjSvRKAwIZLmv
0fPqabkr6EvSMvqJCOkLKX6CfPoXTSTl6r+O2gC+3mbxhDrs1elsgOUolr8QaAAQCp+mrAX3HP4k
0E+kei/yr5jtG/ZkgR6xi4urgE96ZEK/a6J8SWzUku+RuS0e6Lh87Y0bcCkAq6xrUB+ZERGlc8MV
rd0vLW22LdAfHV1ZlLVbJ+b3Nj4o+T4qanSMjxh8oIfjfSwYdebMQ5ljs/PjKrrIiaEvuREo93K7
Ybj9kdqw9fIPU+IrTbx/ugdJc3xT4W9dGKuGxjlsdkH9lZbDViNEddT1Z6pUg0UTHO695/5DqLVR
kjU/kWiSslemJ6luk5c9a+6997VPzX3KBsJKUD1FLcIYgigL5wSpZoG7sqyizwKZrNkma70kkRKD
SKn1xLiBtZv+TK75Ids7A9odoD2U29vK/huFhutU27vY6HLzYckXgJVQ/DSUsCF4Rpa1oB1hEiEv
lPuOPhTuGurzZDOv5zucIEF1mW1urmGsLQ4zgXY5ywsSouDR1cmnMKHR5/1zHiVLh1A0lG07rdyE
PSuFEXude68Lbjf/ycqc2+xbKojviNm5DyAhdFlvnLjagYE5DL9hOceAAN4gp5wIOBALjlrpyOgW
LCPhztgbpFz7NCInu+u/Y0AZ9Hp4kVWQoiwEUQ5RcJd0Z93eqweLFo0CNNt1N/6k4aQfh8uAK9hL
nuLshhAc+alWOYxjXkNxTTpAeD9z3Hi0YWbbBy+iu07Ttk9PscDvtvI+AjnDuN4lwrxWsfc0q7Wm
OOkO0Av3FieN+2cOwcZmv25D8K+5sfzx1Bnt0gWx3JFMk19FPC/rg7tbMJAa0hPby1Elx8oOtuD3
jn7NPMn5QQ7Aw4P+PqA80KxFpxhK1u6Nd4r6uOO9ElvSBRjQ1Fe7+5szjJV1trnTYGLRe1gPYQhi
UtWVSIUmqo8eF3o1YJXtl6Z2bUS5GRrt4h+T5uEC8UjNR8Rcc8y9PVp9j4CtjGVjbrA6OipWjjkr
Uf/S8LsPavjWrVzbOsKsr3L4yCM4Z9oQXZBJFCsNVJnbqmBBPNCxG5V5iEWb8P3QpRTI8aB3UbV7
CBLGzFnrKFi6cWxeI/4keGsZz0OGGttVx2gIThA6jjTJzZ3RFy9egHZYr+LVlKriOkW1fkNVtwon
spRNLDdrJymDdZQakBJt32Yly3ykNqBdpbjEVz6SAvQrSy0o1kGNgjvPHPz+sLFGwFsPvdzieW0A
gHMi1L5nHgYjurQu+LEBShtHtmbHKxFVnw3KOzbv+ZtphBM5eHvYOvEmFNYfO6HPti2ScwGVmgM/
Oujg0U8hJEWWdwFdI8B11A2HGMDXsQGfhkS8LM9Cc4hlK+uMtQ5trhV20T+HFCiAH3h8///H2gM5
FgclytD53+IN2BnJaD2T3ZC/oGt3qexrxDPfiUQLYHTJeAX95B7TxkYTrRW8Pw5zMGeO7PCagjQg
M93ji9H9gzBK9+qn0LgasuI3hTMhVnalsZqayd/KkYDdsfCdIyNgMixH6HGW/2GQ0kB51ftr3dK1
Y10KIIgpGVEVaRTwxYwEFkrlfPUq0wk+gq4VyPavAJS5qVs9X7XktTN17nF5QmvC/RUMO1XSRZDc
XO/6kV3eEHTOLvDyp2AYK35TB0apH4WbzgHJ31YoUkzUjcEMBei6skJ1q9KjWyclTofSY/JiaYes
bTV+wO6mrEFu8rpbxQLAo5hnc7oPWjVrRvMQZYW7U+Do0lxzjx7ehbGFnCw955gjk+UxrJ+qQkjM
vvgnqUdBz8T9Feiwf2gU0+9QJ3PYd0x7m4soPon44vSTcZTta+y75QkEo9nGqGYsq8XfypzMKIBi
e0bM3CGckL61VbUvoh00OdxAmI02dlF/BHEHXpULd87QW9lRrJa+y4Ots4t8mtobH5xz1NVyiGO1
n3iAIXRC1Dd9Bs+onrKscM4O2VJ5wSEmy3dk5mSCT9pTDXyTEjBis9ea/m7yuIYwB50nTDuTtkmN
8HvQSziYDb2kKPuDsAlr00r5QZZpcVZauDMmle8jV/72IxN59NoQg8L4WA/awfUw+blhJdeJaa8L
2KtrWlXGalqWbpu8O3C13RuIOOTFpRuhszoTXSqOLPZg3oDBCazwtR0lbs60pa8tZ6NNOwaoorZT
2IaEcVOxS/tYTQ5se1xvbOIdVFh5SGUwIIQA1zdM6SwrhGogVLYXeGSwffVnfNIYnugZqr3KmIPZ
xTxujzEb9h7Gjox0rrVkEz9KUq3AOun6GGJ9uUbsKneeCX4n996bmeLtzxZGe6peHK2aUTqdtR2q
+uFbmNlI1LtC92NtIAcdznFhn5ziUUPH3ncuwk0GjFuZMV6T4BcrCUYvss9Zq4+70mGCZHWQYuHA
k5vALUrCBWdVbrN/1QCkThNVkUvs2DQAOIVmumH3Bg51FANTOwMZaIyWvEKVGdqh+udS0Ox04az6
2QgbtzR7aR7PoR6sbqNBXsxsFsFwJOuiFRuvN9trJ+ruiqz421ZJup9Ac0SFec4VHJe8G2OsVKi8
Yq4sP3uaeBgW6LSCZT4h461juIKB9L8dkxM9FcbcOUaUSjlhOrkHrRr4ECtZdz4dshfV5q9g29hs
YpuvRDNsfLPHf+8Jwju0/p8pEhdme6pvgvaljPXqYon4107teEuS14CqVfNWdesAZEsZVOgSCEAb
e7sR48rjP/bOZElSJc3Sr5KS6yQbFFBApLIWNo9uHj6G+wbxIZx5VlDg6fvjZpdIlfSq972JO0Xc
8HAzQ/U//znfofF4HXh63gijIm2ayIfAYIlmL5KFCl6SrpVb4fTfTT6wjx5oZewPmF+LtZ1Z7sbE
OlYW5PdBlSW7kdYP7k4BH9+iN7ZmbnzT2IBcIMgSAqtIcNZjSOkmEyBsCJFtsv3folfEhYCMH0NJ
Nhapb5WeDKBcF4T0TduzwAlKIIeOEs8UypPKCPS4cs3x20roXIuSUuLmLp9nhrAcoRaqEa9VGbV7
Y75aBeOarrHqQWkihU3vj90HxPBr6KR/Me3LvjnX8fjhd15OaJzxpLWxrxZLOHSu9Lfuo+rKrrm6
ptbPGI3+KbRGua9n7556uuzkSVC2Rp9ejLZBB7Ls7QQ8nKJgWL4DCzhuxqS4+0kfoUGeJ0SvS4MZ
IcQdEnbmY4z0fQxUtm5rAu41oJ6V80l4yV8t7/Em1N+ZYX0ZlXWyI/DCfifr48yOOsMrFGXuI9YP
ajBx0HqEgaQxPWAqc34FzfsUiQM6nkP4E+ZbNDKz9bFFr61otySxNNTHNtw2S3g9Gjma+mJv2UoC
uzNPvGbmNqBacuOjs6uG6sW6wbXO4bL1WJ8Lm9klLnpqruAxJxpbMNQzh0GgHU6xhH1BFSH3xznY
RXkAG94xSJQDjrGzrKIngZK6JNOrWFan5U1+N7tguwyELVxpHem/h8awo4OBo82rgftXGQ/f3Ljg
Bn3zvRppmX66OarzK1LksLaDWxK4+ZkecBaSU9MQWKDdozVhJRivcnRORVn5xK08zoJI0QxHenky
+m0w6RDkXFEz1bY+AZEeyqYnGMMrvE2BZ6pjHuAVVO+q9pyrU9FT0+FYC736rvFFSlqZixnnU7Vh
AVWgx0fRNjdq41SEyZtrDSR9c56cibHExSoBH49VTjuq91ipn9z1uEGXDkDgsjuYEzcLgwTSFuR6
JsCRdUF3KiJc2lbUJduAed8p43hn2vJPHXmvaSu2/Od4zTPf34cmrre8sEhxsp4lRfqWt74+z8p/
wIDnEl+DNyr9AMS6y2epHyQ5RByAQcO/V6wvJ7/m8CTJ6ISupB18BFcBjYOcCml53++Y/+LmG0Hp
V5YvAKUxcg99QXQtM2oH5oJXoymScI0hkH5NsLeWTE1bYJGMM30/9LXax5l46urMvZZUKoC4wQgL
L9tEEmLHeI8v/wra2n4OIzav2gWA3HfOJ0wq61h1pMvHOQqu82LD1gwP7iAOeR3aZxeXTsrvcalx
nqwdfj51LZM6TJyb2JKLF6CExa6B+UsiLbqZDeTHOZt5aWp4uqL7NAPjd5QOXGsgAMqqafFDoEO2
zUhtNPmNVGGKRLcAMt37QPITqMLMzN3gqge2DkeLQiwiTMEpTgHw2wm0L8Z90LOMjpumkBq+8mjs
Wt9d4G32xcQTwqZVraDGMEl71pFvIeYzxZrcSxIgkYWMN3IMSbxmvHuA/RIAdG4W+skqyZNswc8W
Oyu/tU3tPLc+TLYKwGoijHQ7cf35nZnvsTuOb0j3Bq0CG7PCftbmQ3NSJW4JR4gXQgGPDffKG33C
J5fZ4Q4w/h2bn2HHVe0ZtzxNbgIfVtXxFdUTHa0SNwBgbqB50uv4aEl2AN11sKvL7BKnmMCvrj1T
WsyiuY0r2kCPDWf7Habqxzi9DmqUV5V6asPdvW7EdzkW5nXCxGC5rC9dM7pCj+jOLkQuSzbYrSsJ
9IPBIBmTq+ezfHRprbRM4y0cce0xZKIlWksgIXie+mKRCDV0xSl7QOZB2DSbiydDuIjw4oCtB6c6
Mo+DwdyCD7nfipyTSGf2eRxVdmPTum6M8K2GrI4fZztLWHoaOtVqCAx8zgluOThsAc3km4lWvHtv
HnC4J9Gb1mFxCaZfNBNG+EiWYhQPpalgIE8zqnWdVpGcNeLhmPj5xgGJhc/rQlgAjo81vBGAP05J
bu+6cPouTcOlu/U80HJVOixyFIXZvStZq5f9D/UqZFoSVKYBn28psewkPc5fXj7gEKK5FDBXyU6G
ep3Z7bv2HQaMKgR0Fr0Lf3rm7Nx3DOMHOfHs0j1INGpQoWmVCeZzBb9UDARcdVcb15atYTlmI4xr
eczbiScWpl7Tnx+lVQW3YhQbcIkeB/gEiFch5gMsofKJW0tUtpiY4Fph8M2PRe8v3ojkjSps++Zh
cKqNGGBba00HsmsQSmz9UitCmYkDXKZcfI6+NR79FPBu6Rf6wE7iW5kI+hhEwFSnltxkhHusuHtg
Awg0CVDkQfNCk8EvOk9dvLDf2QlfLuUDV6cX/X7u3RS3b4CFJq2ng1GEFrFOm4WJy52PtzLla6a9
L2nUrsUjbnccJHhgV1mTfWIUZ0NvBFTMFcGtdbPHuMWmavOQ2cQyp7qgNUEGjhAAhdf2ez9wv4Xb
ImPGJfz2JriUKvHor6OKeBTzZpTUPaBmniNb1W8JnrwsaFqGgLzCBBDcC8MgC38cDUIOSoGDmelk
GlschSixm4TP86ooF3JVFv/QcgS7JMWkNHswe0fSuFp3ew/fXWM7d/XYvZiRQbtPHf+SDt7ELHJY
OOPZVd6oX31I+woOrI7YpzAE0WthdSNxq1jv8EoT7y3bS9fjXxGyO1qz/GkhuG2imVQ7ws4mCoaB
LktGlXHsV2PQiC3zDDbO9KwnBXsnru6AQoZAFvbZ5BJyIbNJ0v2L7q4AlmF15n1i7/5h0llAx88Q
bWPrwTK8S008kejcpiVgRJW7wheTnJy21zvNU/JQYS/roLRvogkjJbwZtcGHTKntHBz+UeWpAKrj
zBs4B8mGOtqdU3tArF0w5RL/LYlU5eGWzpK30nioQ4wpVdJRQCieglDqw/8veeUNq6anqf7zr79/
VX2p2unhTwQt/H90tlpUn/6v//wPSmqjP9XmQ3387c9fv+7uo+DXPf5hE/eR/1+/4t81r4Zl/ZN7
iO8HNp87j+Ci+189r4bl/ZMUhen5Pn2pdrBUtv7t/xS9WvKfkro1nrSsRgPTtOmN7Sr2lf/6uyX+
aZtc3QLXl15gBYH4fyl6tSiT5VI5RVV5/P7X313Plg76hWf5GFUQfyS/Uf318cAp0PF7/aOzmtky
BuMXt5T6zrKS57GhNaMlAgvLWbC0GNgPNjRfK6cOD2ht/aqxcnbfqWuRo6D1zc2v0PpH23HOmNBx
F3eetftv39H7f385fyv74p5GC8Xvawc234v/+XV6fH9oxfX4drCcCpb//t++TkOHTaaN+BKPxjUR
3b0Kk5HiifQNkylZlyb9DHKudgFzZR0ZIGZFAOcMjuxj7wF4toBQc8m0n6y+lYdY5d95z0KqycVz
6xTPCW3Oiw0NKXqpNKoWgpf/I9v8fqDyYx0EBGWcGLP86Ka/U6g0OQaTJydXb0WbHIg+WVudsFUB
XHxm1tsnjkcWcbLPtpn/1VrgbMM8nXflczAQApOCStQumPbVzDBjUYKnNEvqxZ/JOZ+dCR8dbEtG
p2RZMhGizTGSmgNng/+Ilz/StjqbmCuIrPLVcHN3TNfelFxhaAvS9PJ0kUMqNu558PbU6Mm+/jZ5
jnGuYhLzcbyz/paCddmMCaX8ZWdpeShL/Z3LUV3sZKI23W26lYGWCt29W5u9xKoxOmAGQJRjxZ/Q
1dp35lfgEG60p2BzbztgU/3ljEl9S3K9+WnzD8yP1OyFtMSIzNsO9UQJsMFDbxCIACyNbzEbzL3X
mayzlh/Y1xkrgCUkgSqF4TAA+Kt6ZF2MuXcqDn5nnotx3aCdpUyAVbsobdyDkqVbl+L4MwhJ/M3w
R0AIy9+Jh8TBm+QL0/HW1FBcIhy8VZTcSRNXtVt3xopAH7se4+QXvAUcg/M4rZrvhp105IJy70B2
21hbJfVjq9ipf6ZkxuZeHaAWkLRbDRbVLLrPJ9738acEB7Z15h4jE+hond9b4YL0qSGoJ8lbovof
TMZ/IgdzPh6mJfhLStK7M1p8Aqkqb0eTTY6UDdiUdPpMVHDRpeGQw0aMx5UIhmelmmRa+5OPh9Hy
LzSJ9zt4bfcCzkURTnslCAC3Y/Mc5NcBdtHBJMXINogKujTtQU0IYsYoqFbpsRfBIsAtSUFVaeP2
TlU9F34cWxlAvTxCe3Ac5yUma2Mm0VNceMRNRPopK3b15fTsFHglOS8PgIFgxgbtq2CawARgnJf7
TdqWryN3J7ctj2XtYgBpA1JCTrp1Y/zIVa728FTG1ezpBfnSHkVyUtCtMVfCwaXa4qNEesE6oR95
HuySKY3xgbBacftX6k7ZLgBt2ntzdHAiohyZFf/OuIU5U07mYzII0QNhMsq71tN/qml8EBEm1drq
wI+rh+vyJrBMfZ4ybEjsPMldNZ8e5oRiatiTEaNao7WRjIAQHEMhkn6JzZLEQGJ5cApwmjIsY7nv
kbAicYKocKWuTuIIy/8UUHCyPpdX2/s0FRsky3ofA/OzUBMgpIlFS4UbczWwWsZoXAkKFoeTyD9l
Mu0MH29aBTW9iMs7P2wf3OfELo2tE6ofVMB1atWvwhpf3SZ5Utnw5fYSNQQnfyirtRPgxmonoO9t
QzkZSCA30piKxot2u2dgaumq79K3JlKLUzV5zQUoOBP5sxz4jIVje0Q1A3eztP0uZrC+NomgqBSS
Xrk4oeTF1WRXWux7q+TAWEoxYD/D42G91TTOn8FNkOszLPId4rkGAnuMmFmaFIvi1GigOHAtOYiy
65DLbyyRgc7yrTbTl7L2oj1NtpiOIgxtTcdlHLzvKqSw3qGLSA/9j0k+DBm1u0iT8dxL0YoahvGg
x12Uy77YeMUumOzsFnbqUjXBkXgi6OCBDGJSHXQw5RikLDyqQBV8sGh4NXCA2TTqcNYu6fU8z4CM
ZX4FRb55GHXnrTuN1IqfZQ2fBfnX8V5xx576JvtFWNZdVRUFrhhZjz0nQbxJCBdD/CxvYZESGgln
oDRHysMNcG50EBaF+duJ2Plgu+k6trjSeBcBzZIRGde8DrxjE7JRFj30aknGFDyq9Qc+KWvaCeeN
hyHHQec3vQ4ZxFzcM27+JVwT3MfoXproPmEo4hFcfgAJplfQjL610zVLRwoXQ30Dn+3Mc0a+hXAb
mgmVUXG2nqcP34Ec6AYd9AH+vzCeaXDkbyZkj+hPgchB0ycOyngRKUV+rAUpYsu6Em/daLksLcEa
tg0brsADohgSbpw7O9oY4pi1YE00enD2mPtVvpNI7ytjxJAF7HXTTiMfn55WJT9i+zeU0OPo5+Iq
cRmHZOBBwQCkh/YaYoXfDwGhJU8848eJz6KhImvOFA6AoVsL2LP7RcBVrPIbyVp6RnuhBJbeF2IX
pJJKGC2sSqdwBxT6wocLYcLqCPezZNw45MIoge+oj4wYreKAoBydy/HB5tBAyF23tLYd9Whn4M6A
X3cxsJs0Gh+HWq6ndEr3adgOzCQ0kodd193qgGVeX4XfIVuXje352zYLwme7HA+m3gBqoZM2HRxC
FaCDo5H8SD/XcOIQFtNuhlaHwnOTTA50vb8HZGA9L37Fh4UTzi1fe8qetzUYgBYVZG36LoFKZlK8
7yBpehs8bDVjKfcc4/fkgTJJBBl2L+Fh5/LBMXO3Ws8pa/fUXzQHst/SSF/mqnnJUufe0ZN9oHm6
33bN+JCT2jv4lUvPjSaAKhMkgMxLurMckvyOK91n2yB88N7E1+ukL5mah12Zl3+MyZovUyfOw7Jj
tEMIOga2BkTRO926u94MmbttrP2eCeuDk/1hbhpIB3FDoVZpY2ZKnUPm+4fWsdKtpe65xXW//voh
pa9r2wfwZZLxNmjyMO4QkU+TzbdPqHDI+3uQgm6gP5UDIcvFftAvXxCBSjRKwLfMnctnkkZfE1od
jrOBuOG88JMGWF0Uvvlq/MQySe7ATG7tyJ43gI1y6tPxYpuMjDp7ES6lT5m9rwKf2rLgPKXGT0Bl
9ckYYGL3uNfCArK1vMlx2OuyQdxla6sXcXWYxO+WZSQKY3UqzGY6+K0/YmrkIzX59qMjcE/1JnfW
8DFdrOE5FoWOxAtO0nSkGokcAHVPtXvfp3lyH6xcPCDbqmKX4CgbaK9JSX18F6Egotr5p8iKr/PM
L5aeS6m4F9+n+djs6gCRyVz4s0KQzo31xsaatnKL8cMYi8V8ld+7rf1rlAVoU+SLgtKRVdx3v7No
Hfv+D6HF4pT2f6qC3K5Jec2KTQH87YKFgLS9JxpxqvHmyuaVpN2LGomq87k7hrP8wqJIPwZ6qbJJ
hMxtdsESuyvlzMChOyJJm2EYbrocDoPPocrATgtAIb9tX0NMMq7E1NRqdDQRhcVRMBXRvY4WWpzN
o8ed2l923z0mSSoOvi3ndZMFB3RxA2+EtHY0dG0iq+w3OBacjdS2t6tUgB2qOzfxOF1E63+qpuQe
axT1hrazGDqXUz/WdeZwnlDuqNRDGUdAfMB6pqDlgIYMF1mnp4T/Lc29bBaHLOFteG1MFFB3coGc
sNzJO/ZmSRR8JOYIu9h5n3IWbUTkNXdqeCoDeMW122CtHTAhhU3OgdbI6mgmIbgC8L6hAesqHEvA
5QVbSCpUgKLTUoZMH1cH8OjLAw0BarBRbXSOlsWrUkmHQrf00egj2kQ6/80ygz1r6GovfXdf1RNd
qPkS7YmR9XKhBOHUUO2HENhK/VWNI7n6xJ92PoJtnRi0V5Ql36AOu119iid+pd2hO4Ui5BIW0YpO
bhk6MebaMdcfQ4zDN+MpwHv3ayF8k2g0OYnRSHA2QITD3f/Xv/Zc85utW7GuETEHnqnMG96BdrzP
FL2WYtACBv/4EwF2am3r2PLcR0Q+VYFrrAADwbJNvWAzpJWxMTuKHF2QeRR1bPq64vHf0eCSk0bJ
jBnASv400cjFzEYQzPJL6O4aixqbrHmb6ijZF33gr40E2rPCrshKCxAQu/j8xPLIf8XOT8q7Xts4
8reDAHyVZhiszZhtmYBrMswgpvyMGkF2lH9pknXbn5MOnlZUJX/aAMMDXKuVEaA2yjzdDyYe83aA
W8cciheD14Fs98Pgso4yVnJ2z+jIJ6a/ddp27540krNfxwDIzWoLtYegnvWe1/wshoTTMLdk2ksv
PaYEEVkbYlMMPSokxoszzfqZtS6UJ6y1RtRsyHmC3EhNsPDmDU79dGWbYcQE/Os6IRxHsVJCnzNd
GSWl5t5LGfs8zZzNMJq4vliVp7G8mlNZPMe0yPEWUtax68hvOQmqusbbgH7Ye/jF3KZ6C5qmuGuX
BZ4gGtMECIUWkV3mTCzHU/yDZBdj+TqxqrqZBrYe17CI7kMl8oZ3TO56j0hLKXXyyjEtQegibwIo
oW/xqeYDtx6rplwPTaG2IRDvKwcg+8k8lPuCeP99FI6KjJn9ZYF0WNfcf0UyP2HhyRpu40XV/NSJ
xm0dG7+kW20j/HjbGIzJtS2QKpuYSxrsZAeSQlsSCq2qbduqYC2bH1U35cn1cihnXHLH3qfQc8iu
qmYTZXW46+1DTZMOBmEbwELoZ+uwIV7V2324DkacBAjupZ9MvyGlPlAhfvMAIm7jDrAr8RB4Eq5/
au2IsqiaXIRrLY5t8VypcBdgCkJ2CTcoHQPbkzZdmQ2MFTkw9vOQm7bRM0/V8VdrLDc4b+i3dffo
pMN7SwS3G6XYd1b6IzRfiEHxZzSskEqWDMJmql19Y2S5iCkDZKgAJREF7SkMIDdJZ69UIMNbUxxl
PWED6txTkbjexeeRXwGKqWYW3DHSf5izLcIPWmWSK1f1OhaW3sd1eatEtHhJw+kqBBXapd7wdgPA
E+G6xPGB1A4EF7l/z96CQSNk6E8nJHlWAgdf+cN2arq9E2SURngUBAWTaHYz8mfl0MCrevVV2vmZ
t8QfA34ZDme4qjZtDTiGtqHJbx1yfuxaF6S6aXFBmgbn3BOaQNpK1K90eV8GrCnMSW8RZl5S7jpG
775kTcE3EvA1X3rAukLUYtVmlD0k2a8onOw1D6e9ntNfaaEtDM2w+cAubf02YWmPqLzhmcj9wsfT
YSF1pEa8VSNp5U4T9S9zEiOSKw8TvveNGHLv+s63l3tAMOgcONauIGCNb3LQDqmf5K7KOAgVxVyz
i2VoCssXdC8b0wqhw5BLRwXvEbz5kFLojNDhFdk7XoifooS+5nJ5LaX9UrXDs18at4yLLFeh4jYb
2TaY66+uFlQC5uHGKCNquFCUienDenCSd9omXsopn9Z5wYfBCqiRyvrk2HpU+ngpHY7l4BXbxAeQ
VS191VUNS7BIxAWmzSdb57VTGsOm57xEkZ/+KBOhfIRrsEu97DAKCdiPOE+QIWkTNzhBTQ9AE9fn
jtjWlnayc4BeNjgpqaBwTXHdyWFrUUqOQ6B621nxOYjV8KVchrmZHfHKHsgyMNBT8jpEe8/2dyHP
YayV9DW2hrts/YyD4Nl532UGDlQnv1EbMh5EMN0xR7VFYWxTTmJfZ0erwTNVIQU5dU1zlVyqDGy0
R23/1A2+4shyzqntCUzG9IMPmjxrkGGQ/MvNs0hOCQs/1lxwk5vhVjafSqlvICfzgrPYR/R9Mf7p
VUhvUqXcG+y5Cw0qfJraR06n4UmR8oooW60yH8uq+DRyLA1QcIK9a+tH34nPyKXZumqVXre+9VAR
C8Ylz9XQDz6rhMAZejS+AtrcNz6FZyFgu8QQd03bYpbSSF+c7pzT9VKEUTo+q4cacNBEcovOA8IG
1nh/P7l1cLFcXK+25n2Q9sLeWGm/p/SjnU0cTDGuo2EM7rQH9ihuxmxrGMNTMccwsj1xgY/05MSH
GHkGFF4K8Tf03nSpqsOUw37sVauwglYueAnSyRPtuUVuEaPy2j0FdUkkX2qnrraZRazbAHYz9sBo
KIcB/D//lKOFvXtyXqm5wbDRlK+Wsg6z1R/TwT07khHAzNpzWEATURp/GDh3uGO+OIu0P4JgCg3Y
DvBBt7pGyCvk9GO4557KDDBgM0E16mTjpABd1oNUbHAIQfdjlcTmcRwkNR/EAdmmEu2VRJPaHjU4
EBzttSBDN3a7qctvbicUbmQVrVVE6B9GdJM3kE/SjbLc11jgQuBu7PL9By06fqjIIIdMpTJjIvOb
kPaNGjxmrfwpFM47RTIET2L31Wi8ldTRZwTIBBZh/BE5DtdQkkSKgIzINeezwyLTAlMyy2NgL1t3
GTxLmT2kPh+XyN20Lv7ruHGoHat2sxNfDaV3nOT578TndoU7IeJz9y2JifocO3QDgUVmeyp4LQrB
K11Mzjab7XszMbmo+QRzUixceO9g9hX5XVIY4Fp51ILI/vBt/drgDl0BzQAxEjpcSIzpZND44rdf
k1H+Mg1BtEHZP05v30TTfXCQWxeyoW9OFzy4gQNlDdm3Kwax1X6T8agCN+YPKFiU0MarP8IjSCEy
qL74PBaU8E03iIkFzne7QwuLpLskd+NzG9Uu/aNYUY13z6qr+8jzoCjwCMjb5zbm8i8MRm4bqRS7
dkZmyw6mR6d6YFUQQCYx7c048ygbNHtpx3COXO3P5QyAaBZ5dEg8EvPzAuB0URWzCEJy53w0xNdt
M33GUlGvqHglyOy9F5P1JywWPcotPwkdUHU/WDWqxGtgaG+pG6EiZ+bN09szamko4cWYUBfa6A1V
hM7jGowdTUxLtRZJ994HZ15QiONS1BO27Qv0MkTcsNhH+TxzoQ7EL1X8+AD1psW7KUbEzdHtyTZG
wWEOwQl0JZlyhgoOaMyyAjMO18iRh7S4tTI3Tqz5+fKG53Akg4QQO6Y+hkfTRrsku9Sz0kBuRxTD
2FiNyasqAmrjzUZgc8z3fCJPyVLL7Hjb2gVyFKlmv7T9kFEdIeo5oJFHdk/Q++WxaKPfoRR3Y2P3
G08gnyQUyo2Zt8FHd20n56uYBGMluQlUuuEke7qoDbu6lnn/MGiWw0GT0L4rzM/R57Kk0/I42Pl+
qqY7C84kd0s+qdG29Mtkp+bpSTjNr1lk0WE0S56Qtf+09DDgTmYWwdFzhZe1567FWWCDnuKKIpTX
necAlo8HNwF48t4Zi8++aijotdUNU5HNIhuxewZrDrOGLg5gWq1zhuuekKFuXqzcuAt6BJoh4AEu
8wwzTQFcovLuUG1pR5aaQZNi8LFvPtKcPUm7NLbQvSB1V4BZE7fUxMrkSSDPI3vyICf5LFyVbv3G
B4Jhn9skJus9VGoVT3BXa4SUaUZTFRUuAY/TuXcI53h0T1eji7lW2zdbYYihSAB/v2HihYpBNUXz
1+Q5ybZ08g+hC+AmzIlRQCoDugFPW79wh7Vfo5bKwkkOGNLaXd9opMFwj4ktXlGalRlfg0vCwQNx
b010C3K81Ufdlp9OC3DcwUzSzPkmru2zNYSA/evwtW8uUeragPecSzSD3i/K6VoL3Mm5a3QbdiAC
Y/j8CEsck7y1jcYYF5wlnlVP8RdtIFYvgQIq++anEw4lP3+MDYmgY3iHGesmWLAv8K7XfCCvxZUG
TDtZ0SQfdvZC/iOvd5fV3WvG7oHyIXQ1tmY+Mt7K7cdfmQMzbTQJDgTdN2sszBWzofetyiDFdyj7
Bb0oOdXfMW2J66QS1JFQzu2ZPJK6BhtGQfurUUX9ZvYZlQJrQXAIcqBeDeNknPpvHhDVpqk0MgaT
X4i/gdq4B8cKbQZh7N6d0w+3Maew0SQMYQO0Oxje+NX42IiVdKeDPTpfUhE3M7XYmriGfJUkj3SS
NCsrsjD1fmO5pTKTm8iIuL/OpPMSHpISgnaIgMl7XH9F96hO1tmAnIEziLMtoNOZm2cO7spP77TU
Tw04ygHv60oZQ8tuFherkdsvnZcBUNcGuZPpTJ/KYMcPsUHwAoX6wQYTsA6tb+pYK/q0oLJSa8LU
oVn/2b9Exy03oW0vlr23G14aOdy8l8zoGR5mJ00uSQN0QWQm3mA+fueCcwW8H/Q3K43tM01v4pyY
xnBqrQJ3rfROoCRWjDC2wA+EEo37m5RKULRXvGvVYRBXiTN/1QXz+FSlZnCfmcGOZ+/0FDhJdB/G
+WUJjXXEOJ+pWfFuVQr+IG5Jw/HUpLmdTDGKj7Hziq56G8HJ69qdPpoiC2ncNmNMjhF2EV99TRtt
eBZ7vgrGn1eaV7wuJKBVMhKtT/QKXaT9LPvPYGpu8eAMvyi+ne7NMP8KY+n9tiFSbGNp1oca6RsM
N84xUpZOiIndHeS0R6Sr9hqOw3NK5CcXewuXwafhI8h4dVlcXato7lhTmCQhi+pgGq3cm8lDVnrd
j3DDN6286jW0KAMRdugc5VA/BrlJOqApm6Ojk+Aa8DpsnayOn5qYvDpuHI2gMQHx1fCZQe2LF5WV
Oy9yXpFOnRs5BZObroeniL3a4AV6l/a9u1aVUxyyoaUoKKG4IRSwGfzBKF/tltL0KQsQuUX+LXTU
PGMXnACFaJ6qlWqezVHBUEn13q/TYvMX8IJ0Sv1gF3vl+AF/GgCnPBzhtjvw4wtWTzvfdavHgoNx
3/ZOue7b/Kuk6fPgFMYNEMHCvRmoXfJu2s+GzRQnp37yh1MUMTNnIQmbOTlGFuwE7GJ7E+Dy0VpC
aqzemHv99z7jr2ysj5pr/q8O1l7M0VqqvDx0j67/Yxluti5VLAm7UKtn+7Q3dtaHz+0HSchM9m7B
hiYOOJl9XlRwuKyQCvlKWQgfTCPDgovOT0MJVwHm7q1q6/0sqWrzsQ40vv9oaeYHiw6C3kwMOmA1
5ITIIiFJLi9OkvsOnbgQhokjm4dPphK5NRxqkmscgNxm+8c+WDoLrHRjcu1ZQJXzlhDTRySZu5RT
5Q9lnd2Z8VurpPMUlIHc9bb/BCXSIGyeerfO9aCyhe7aHRUgGuz6vGurPYR19G3e5KsIGO4569Ww
yXrzOraOpvQ1vgomp0s2x9OmD+dTSkfLyzSghCiIFuBhj6JmTvdhoN2PdvfddNB5a84PQLrNrmmA
6vDePXrODARjujg97v1U6WHv8lAFupFgLrhmgj9M1PoYULsHnSbN1XCGC9B/TQPn+CzwX+w8y5M8
5p3fbgbBioluXzjzcxDaEymy6dljml3rBcakMuLlIg9otc2ZpmRAPTZzdtUWd13qG1+T/+6YyElT
X6fHbGqe7b4saNTICOx6U3lQ1lmPIUXuCVcCUOTBI7xI9BSYFDYNJX5OpKn1pscZSbutJS2gLXxm
y5FPdTua+1aE77a2ujseB6ytcllu4oYsOO2b6HoNeQZSMDYUkhSMhXli4njrYt0fnUaU+yJN7oVu
LklCUSs7j2RtF/LieTnbF/qSgxigdtcriAjefGJTYfGdWOCR/BkJxEQ+IwLkukmi24B+tU8FyHCX
FmoaCqv4IDoa0e2BvrTMNtjLcNNhfFoV+JNX7Od9ZkszwK5addtlSY9BW28F37dtP3YoAFXIhS3d
VlJF11KQcanZ/kPSvZUWN1nZmw9pkZTHiYtPUsbZoUw1Kz7C2i3CDka5EpNj9eBm9CrIsX/Lx5rI
XmHe80gWW5a+N5s1y6lHcHS73j80lg8gn5vjtSg5+u3ax0ALGKbrEn7W8kPsKR86jk8o2nK6B3aI
vIQRD6xaVfWmG6LqxOhk7HTQXZrln1LfLv/9g8X2FzgOBlN2pPrZ/N+cndlu3MqWbf/lvrOKQTJI
BnCrHpQds5EsyZIs+YVwy77v+fV3UGfjXCktSOUCNgxv2FYkmWQ0a805ZjBf2jijOYuKoT4UvjOv
YBjoGh7XXhC24YToNEXVYmJaFDmB/ssUWUQVg9Zi4u8tFZWHeXwm2gNOLbR62Ra68hDNRNs4OA7h
2PA0d5WsD5Lm0WItDh+MxA63qbZIgyFC1YfnwYegqA+62+9c+tu8Jv1ipoDJIQuHkBz5TVVFuS3l
dyL52PqTxQStw2uMOvNg/CB/0GKeBS2DjExePIYKRxxJjyZKd8lbZI05qLktPV0HaOqUPseXPr2q
hAE6np5r0JXhZeLApiv16rJry26XakN0Y5gD6c7TRgMpvm0myBU1cCdd6SVufTygslprDcegirIi
AJKNyCZ/kxKeQP6eMXidm+n3mbys2LxQ3ctJzqTtyyw33fFRt1YlrH2EmfSEvYHHfBqNLc7n34SY
Ec+HsO1GLQEvmfG5CGrtk0lB80HRou+jeym0DLKB+lZDQoyCNDoloLlrrT6EBTkGOqlJS0Pr1hEk
WrYBwE89W7azAVpYpvEcYinHVufBcS1WsGm4jyTHCL+gWuSoDmUJmrJ6TgnKsenf1Il1SaV52un1
/FT0koOdwEdIe6Slh0fuBoLRcmNIkk0N8oEiajgDUvtdZ8lk3eIt3Uexextxy45U+GjhfZcFjAez
iq5aP9/5Ltg2O4cdCW29v3RK/bciLJp3/GRqBOeqhCYmpwA+39WUxS1xZzG7fK0lOSD3D8rhFCZ1
IPGyGu46E/iblSTWfgjDa6s2WNKpq6cOkuoWE5NKSERh34GNbMJEUFEjmynq7CQEMGKprWQN4/6Q
92Zw0rSI/ha5vOh9Buw55Lz1dD22GG6x4E9C28ZBQ7B86fbIbqC6S2fe25mJlcdHsCNMracskLte
btnjyo6Ef7BxNRgdG+58ouXrC7WbfMXkd2v5BY9+IX+Vmi2BUMWUgsImvMZyB+HFSE2AzIoycycn
xMicg6pWZNuoi6yNZR9t8LKTmcldX4MUC9iC5LQ8bjDNnPAoQmng2QLwpXkq1Clz2hG0C+1aJIPc
BkYsPqXuqYpjbxICJzGcwlXcLElacXIfoSE7tBT6FlkVgDVeLER+yA4Nzdepu7lY03yL6lPTH4TJ
6pTU9i0WDFo4GdgT7vjWaO3icqgwFGXUJSZW1LLvzOsJkRN0sGklQ2e8zkrthN3a34seiFlZOrDn
Rx4qZ2k36qN/oSJJjwzqroOV46LqEiIHyvteuvOmD3xvCKSPYVZS2nFtQOCcxaliXVWIaqjK+pzi
LXTO5HvViVs+GN1w56ZFetlE934JaMrOYNPrV/51jqGrkFfGiBdMLQUvt66vpjRcpI6kKQGilKg7
jRB/aZGxRXIemrS1LpoQunE8GXILlKW8mFos7lYafx0D5ts2wynO1p6mbYghHt9uLXAS9ktORKjN
DlgfOHnYuPaOqFvaHm601Qnf0iLThVZL73sRP5p5BcNwIlJYGEdLx78SNleoFYjdCGcv8v3Zo11L
UFVx46T6dwuOBL6PYKd0HBBIEAlGHO0NsmC5i83pNl2sEFmsp9t4sdrmpbnR7PRLwa0HivTTaoBv
KZOCCB344rJoOya4ov3UcwqGCNnAY4miaSOmjkBVw7gqOzYJJDBsc2X8Tu0SCyjB5V5SueSdQkEr
dX1vJFAMc0hr/MwSCyRtSeWAUS1i2BSG5vnhXO7NmnqiThtvpfjm2TCio2lCVOj64s+ZOwrgNqRz
oayLyggypJ3tlbD4mTHCkF1gOs49FW4KQE5+3/TApwdDX877ttp0gKALUuqw1enaqRHytsg4GoqM
U4npgkKUSxoMttDOjmmA06CD/IZahduwJ1IIr3N+mYxj+HCrJM7yuMFDPUEo2ER9Ki+cWUAjCX8k
fQPy0u/4pinzNMjArKmkmTgGn3xn/N4b967CyipdXbLqa82GcwanT2I1QyKevgc44vGUEaZbV9bd
sNjMfKGXRFHXdxG5zoZLckE94vFLse/saWzSWpz8NS9htMKoIy7mILMv2bbTShpJ45AgyfL2NJMv
C12HxdiKvzpaqVZqQD8VUKOtot/lOBF+CU2CKBg6+2xNSF/I7zPl/y5mAnLigIUwopdHlYczgqvP
e502+a6PrC+RSW/JENKDCECDLHEfm9YSn8eOAmfNPjU2eqoCvjWuQLZjmlPFjerkp4IWw05XufsJ
LEPJVBE/yraNt3q91JxY/i2Vm3dqMZLK5razQiZqJ4XUOolVYuEa0UO+WEmMgpEhs7Mjltehu4nM
Rux7woSsuWjWjl1HQDDKHX4m/IDEPiYBb4tEHFnH9MoIDnuo+rm8jN3wChcu4J7RkfgvCgz8kY7K
gno0i4aOAT6Iev717FwBU3p0HKMgOM/8nDaZjrEWWVUsbmpXL7x2in6O2kkP5/FKs5lZ2uVDMAXP
R9jHdGGEsXcwGh6ef5lRwoze829tM8T9YefIgn0kzWaqrTp2M14aMJbNRz3kUU2yMVN7uBxC65XQ
Hvuc0wTiBjISfvhuhX+v1mCsMAmisHSutRDga1x+6WuUpPb3aKyf/MacDlLv/vkF1Qm2Jb8dmO/d
mgQsvgOMj7HnJ2W6geaBIxGkNHADfimqrAHNpqjG2pifDChQJc57B8q6CSdqKgjqJLSsIozATTV6
sJpeH55/ef7nVAGW1tcw0ufgD7SqqQ/uv//K8/8WxUzBNgq25owNMKrULaoz+ljUmjT1RfhoM4sg
RYzSICwqx+xrpyG0cpAolNN8kk3/zYkB/Bd+dq+yqaH7kJI1B9LSjMkMWLAWWvTDpP6Z2qiASBU3
xujQVNaD23GkcNsl5bI/ZGgejRDElRE+TmYEdRef2N7tr01iawAeDDWbEVAQeQPsGOZMejIxFGkU
ujzddC/NjsYeGC6WrWn+Tu9EeJO7WHwrlMvOwHrpNsDMfBN0UtxUd5rCXihTIu7iAEulNvTHLllC
iTtsr0XhoLMxwdTYzOfQVzCpD3mH1+rJNwd2/Haydtqeeo9jmryfsNpC+Gx0Sa+bqt/a2e/SHOkV
4+AfUbrugkGwFvRklGRd/aunA6EwXcycGXY5AItQl1jbEUMU1titCzuHapSrnTAAJtsE5l2VjvgN
LSPwfLc+lWZjrieptENdXveKgwopTiDsXJ0d3MxUIQxDcDKYrC19NnvlBvJK1hxeBzbUY0eacxbM
azNGB9iQwEkVI934q2mVhe5TVdoF+eB4otgJRWshQYQjtrv3C2Jb7SqRlBmIwGpF6d8CuCEeF4a5
ao9NCMNBS8rHPGLDp+cDXrio3E1RaV3K8kaOcbZDqHNPSGF9SvCSpL3CSh3oJpVP594Hwj31126O
gVOWcXdjqdjf+hkaJ07+30Qmmtskpf7RlQegW8GuTobb0CQcy86WXZ8xXKSaRnBJPF2MBpOjgTh/
n2XZ76VgQvNuWQQhz+S8DZw4k24FEAeQ6zBfd8Jh7+Uw8SR5X51yUgQgnHcrfdHRxE4eQ2ZpNWRW
5XXN57nCZL6WyittsPYN/FM6bPWqFQDJgxoV/ZQMV5rBeipLk5KLpnsB7x+y4cegFNx/ayAFeZge
2k4zD1GnTmFsJXvs2WV+LFsqn0pEn6qYVcaxLFQvRUWCOAXktolJcXVLLoGgF2IhSOYaOdwl4URg
22LXjqg8TtBwFhpjDTQ0YMfiYHAhXl1VzrqGB8WCjZgdTSLfVVlyegT6lU4uDv56us4GsMMcuflR
ywVjPEQTaVX6heRVuXAxqNac3jE4jhvdae3rMcielsCkJpm+4FUoEnKcAUDHLTUppKjxobeBxUbI
QXBoapeUvMOdMsef9DVTMAE/dR0WJDtxcBtR6xWlcUjFKLfU8/k5xqduGOcDXqsbpMTf7WpOPpnY
qQtCgVZ5qF0bpfuEqHDGIZB9K1SZHDJMfEtpISlyg8Q/8pgQin/J0CVwSA2+p50DTmsSeEIsOs2l
ndzo7OjAY/f5pRPCodSGr32Pf0jvWPdQvduaKjYNK0VIlWONdjjlrywnWBcJlZmdSpdkVjFrnzPk
DySgo4MZK5pPyrk2dQq4CUC+YzE55QV44jV7zaeZlgyc3JGW0wJqEHH2aA7U6JTAm1okNJkqcoew
XEyahmlWtfGB/tvJHnmwunnyJscfUcOSME15euE0tjdRpV2SHclZlxLFeljAGS4pCHjPIKNwXIsU
CrE20ohBIzd6oBPYq2++lfNCdIhQIlgCaZ2iGJvNb8rBupT46I969ctaqCwwRY+CnQu1qMG6ctmb
YdZIf48YQHd0Gcx1oKH/kBkHz4j8G7aV3aflKBTmcYanwirWdbyN3NjcMpWxzvn2uPUTkV9hMX7+
V0bIFaU1YcyuATlecJRyIod6Ik91IwZ2fPH8yczzr9qMm6kw2I+zY8FCbVIobrHyU2iAI0NVYY10
H0RAywuA2lpQih0pMC1x9fYjJqjqkEiiAJyelMZmhkCEHWtvV1m3wWVhXhC89AXstL9KteyrsFry
I1D5rjT9UGiaddqNJgsWen3YPnBOWo3ODmdT6K9oxoPFopD4Y3AqwlvZ19wa7vxqNNoF8GJ+1vrg
Nh+iXzbNsi3axX6kBIRW1OuQDWyKjqKGA13PLAui+AykyWPMEpTNxJzTebuYhBVtnbZD9QvFEsH7
OhGTvwPicEQKVax9krc2g8k0OD2GWoKxgC7vRhZonZe8hiTgj2ODZHfLKFj5Sryk1aGGO4brlvRB
kuZvy+Dz1IJuDFjffeiWt9S4ynhIjg58s6o+FR3ZAsL4AkKRUzgqXEpJvwroqttxwluFKTm8aHQ9
3Kc0cfshgVPYmpRo6u4X0mp/R0MNZKHOq9dylOkCMLgtORzlPJCb1EBYNivEmy618jA0P0eTeWnq
xjVjmXYynsoOwqo+TI8E5uQXKNWKoxLuDcqlet8F2sL8CW6NCjuCS5Vo5eAxJrAFd3gUQGEgMBHp
Y9wtrl1S4uL4p4VhknOpv32uRIZQLTjWmTd6tpypU9q7finY45Ef5075D7O2rzvqo0eVxJtugoWe
d/LzYIT0S2vASTIZLxujuTQy64uFONkrdINwS2PC/yA+LWYv2xbaesRDqPu0rd0puQ/CTnA8Y6mp
NKSzgeGeioFztIhxTGSJXm6yaF1ZtKbTSU/W/NjrAAnOVlMhOUoG2tQKu7VpOdHa8AncmpFO6bYk
LUFE4Q79NzBp1jg+YwCIMQWKKK9SnWeSfOB6wc5Eq0OjVdzHMvJ88BXXlq6z3zG+kbJpI+pFozYq
dVn4PeVzP9pCQiX5Q7cLStBLxrn67BqT9OZ+3vIKgelJeLYmLbyvsXIcKOJSE8hYHIM9HEDgRxdT
iQ6FCXMhX4wjGdBMmUlMxcbhIM4DRGsFFAyHEH0Se2U5vxEozvBaCWYeCJ8bC7Pfhf1v4Yri1HaR
vHDD6DOqkie/LDpPFAsQZVozM1Pig1G1Q+KxqnAAIGCoN6SVEbbjz1iMUixgYll4pqq/cnzw2xwF
KUbGSXDCvoUnlN0WnW/qiiXrclxqzEXg7N0pXMApzWpG/OVIwiulTrgzK8gS4Imaay4p340IWjnb
VoDTGrHAzwUgv5Y3S/qILq2lQjGzwIIPAbJWD/1lad9MrABbC2oUiVcClBwMmRU5pU+tZhHsItJr
YkQMCE+FtTGvpHTANtQnzhXxPkfiRCp2syvVeD9htyRazIwOcZ082BOd28Ymd0i5dXnX6pdl4pUi
LGAnjnggfMjuVZNc9eMwU+Gl3sbutjgWSBiIjrBIZykCHwWBMd5oGi1ZCGhlpbkc/cCewLa7LPLZ
wC6ax9sR3LE22F91t8pWbVY91UhSjsD7Wx99G7uIvRwEoc3VV6cZWyz/8leqWqIpMgDNWD0tjwYS
5oS8OKExoiKPjRq1Z5Ktq6qo1nZc2ut5aScgaP1UBBpFI6O+s5FE9B3duPoIAGWAttmjY8Rjquok
3lc68Eax0NRxj5QllJN+Yv+amNMjtr76ptckCBHHX3XGvGgYgTUuuw1ESfT0At5KcrHJ86CxQ+28
hGEkHYB5hAFGBZvq0IKjG5oknJnIfyKzY/qtd5HCSy0koUWzDupunKS1lZbZco+tTTBnMDwBVQDy
JX0JIEVGU2jXmNk+oz29181gPgw57OkyDqiVpIj3fX8zB+2j1uFxtFsyW22oLOg/c6wmfgd4Ypdw
jD1ZJIVunFwcgyB8xJUOfH9W6CVbaAE9GxyW+Cw9iqFPj8+/M8mU7Fh5VubIcwWMFu37dGUz95ON
SKWyjLL+EskykWbTVSShY1qhuo7bQyWiAb7wCdMTq6PdHpFb2fc4I91VWFIINmvlDbOKvRSm1zrI
fyUppoSZZHkyhZwvge8QetAOnqXPCaDv/G74DVcn341Tfz+xhq5rg9au3akfRVRBoTIa6wSyxO7l
d5lRGixoLFMECQlBEtdUrf3jrPnhjWxrfW9r5lMZmLu5EsPWDh3qCuVwBAW15HgiLgyzXhxSh2Ju
62oQ4wL/pCfpQ2WWN8OAhXG2tPVAXWSNGO57Lu1tU9JasAM6ME7bpJcTCmr0BtSdsPtQrAoj4A0t
2TK+ri5NceoS+qq4dx/YwZpoHtzHiJoKckPUvXGgEXBl1lulm+SsWvMnNPgUyvyAxI+5A+io6ttw
njjqtP5jnSwvQmMR4pEo8rLBpTchgR9Ow57Riq60tn5gGePx28+OfieDienNtq6GYamBooXcaUnI
BQsiX5tqgcpGxTYcIWFW8fxFT1NxSUUXjTQ2IlDqbGuSttz0NF1XA1/65Cc6Sc6ZfkuP9jhQPDmA
ZbxcStAaq8JT3hLxUNUs7gbp14QWGdrn0TAiKuJM4ej4t/yT9dQ7dz26qI2R2bt8EBmJzX52aBN5
RScP2fkYeqhQvugSJwfmg5PDi9RK/kGayafGHPEau/Ihyx0OBQvEEdpVuuHISIz1bI77lAZdYhsG
ecbZZ7s0r4CnEr/2uxjcz3hNWt76Pg8hiY2aulDEKuIUZulYzXX52HcNaNLm23MLELpxcegjv5hX
A9GCu3GeaWymFEif/+T5F9/ANhW345dkqQmNTUvYMStZSv2d38YJYBQLaMeFMbRUkNIU48HYMMnG
zjdZZfcD0tJDRxjBIv0k5nr5R88/6fmXaPmZuYYFfnLp7kftExlOeIwyn/S46Wak1IWSPaaYqdW1
V86Gp2LrthpgSTkD3+HFRFmAbRIA7TiuPpu2PmC1zzua3Msdd1V9RFeQ7RCTlN7UfJvkkp+cSpy+
1j3Z0agnMIfyjPa2ly+FpudfBqfjRz//NgHH2afFMeORpPkOkOv4/MvsLzMyOoEiJZFlsuvH0EbY
1Ii2O041DhpmIuYYFExH3SxxvMXtvghB+5EmfOGTmks3pSGHjHBS2PYVKH8O0Z21MjvyyC00ySvL
gVNOuQDYVAlY1bnv+skDkkS29Ezy9wyzoKgcYxvo4S5RpM2jQzuVCS53Lc7xdBY5hhpcgzxFjygE
rkdOvABim1t/srG8NNa20aNtk7L/6AfXS1hTgf8wYdquTkRIS26Sg7GQotMvYbHi6FZ/QFJJWiO+
SBf3Dz2wdRvl3hQh1pMZKBYKp1NnsIgIjIFsRjlzhWwBQUku1tIaXpZR0YhKSqwJPdk15kxAgqou
xuo2IkSH6w4um17bQ8MjJYm3cBWJrt+NXXBfp/RuYvxvnOeABrpo6JK7LEqfkpLSXpTDrYji9dCH
2EOA8/LZ7ph8cKClj0WLq3UK2VKmy6lRpfw9wWFWoXWF9Mpc4eu0r2d3U/acCMy53HQS+MQo4a9X
5qMlcKK0UX+SLLXbSpe6p1n6A+A78yINW5J5KDGDoAICNVYkBjioba3H0a2/1U5trweHLdOc6tfz
7N+P9B6TzCw9TmQ1+xwYjBkEePx4/SMt8J5uWwDqjs4JqXvIBBDtWRXRvTM9CQtStyqyh7gPKG+5
5b0Kox+YOH5assVZy4pf4yMQMiQ6DHxBgyRhU8OjoypI89twC9jZ+Z0c7GJTuIF9EG50F9RkfNDh
RyJTpi1y1NWU0D8ryiLYZ0gzBB4JxC/Ut7uRzj5NJY3AXkErmOCLLtnVQXDw7ZmydG9zM0LWmwuK
3Lg87ea+VU3gaUaFt1rhWjC1BziawWpK+bt9YP6EHag8Czwqhd32pHd1vR/9ZlcZNdsTkqzmkDC6
1L7JA9ff61l1DcJMLVb71JM1Yg1U16syQHMeEagRxFejMXB3B7rSz0iW//wX5eYfJkvzTL35UZRT
HXEAO/vf/yYrj//+7/Jv/v13Xv+L/75c7nZT/G7f/Vu7X8UC02nO/9Krn8zo/3y6hcHz6n82zzye
G06O8HuaLm1f0nr+p3/4D9Xn7n0akGU/36d/3aY/YECI/tNfL1FAy1//hwRk2/9huoZLDVCXji0c
AWpn+NW0//V/NAyX/2FJy7WUYZmoiHT+1T8koGdKkG4JW1m2JQRlSwg+TfGMAtKkDUHIFZatHAOJ
uiH/BgVkLKif/48CsnXhurouLeGa4HVsUy6ooBeIna4oxw439HzEwroCVHWwD6x8a0IKLsJVs0LH
fcGO64Tndo0/6QKsGunUtOMuCCtci725f3Hn/nnAXkJ/nA8+zhmZCG67CDXyHo7T78XjUTbLzEIb
sIKo9q+H+dWz/HIoGExvXDlfCjfZsRzden3lejb4hYQAfIyKcVpsjFo2zk8a6a7lPcp65/f7V7YA
pP4cj4EUnCPblpbxejzJFijNA2M+hhj2tViu0zAhduxziOQolE/YevwB3u/TB8O+dUeJ/lRKCJ4z
Vxevh41D1BS+Xk5HqOc/3IPcugdjU93gPfSyvfhds9ZtwgO5AZsPBn7rel8OfAZvqvsAbGHAwPF1
+JPeyL7Zqh0Moptw98FIr3FWtm7wqjgCI7shhdRptJxdoskmWC9TaE00cWj6Xbhowkcafdh4U91j
S70k6tHTOxgWlLriLp8oktVwEFAZR/KrnOh6uGL9wcda7uyLV8t0AJIaAlWTroSplLN8My9fLd80
RK/59qbLydPbF/onc4dFgjbNExgLFBUUQj8YcrnSF0NyGwzXNGGLM90Yunl+J0aaNi627RaDB9X5
tFHHOK050482Ic7ARCFGXxtIYvUecNCsjpGW0EIzgMe4WnF4/8OcPXiWxQfgA4HvkoZwTP3sVU5T
JPEawn3OdUHVwT7xDRKcQQE2ezNELY9dSIYbjENl98Gjd/ZmW3ileR4oRRlSCmWbZ2+ajf9rtOXg
eMXk+zeiJbmnSXSkiUFrffDsvTUUJDeLuRgxKMWx19+xhAbgTnLEPDAgQvGT9FjqrNiaKh/fv5vn
A/3rm3UF95FHSXfOZitAK0gOWtXurAGipbMIesTwI3Hch/fH+eNbkw5MOIJ2uRy5fG2vLyii5zza
ZTWi/IqcK5W4wRa0wfBUCFx29JHaHwYV9w8mKePsVXl+biVya4PFTirpnK1CWPmiMSxr4Ma1oIBa
/WYvSOvKLm9RjD4geaGPjuRoZwp8B8T5DCkGP+D6M0GaY1SvKa2hByqPUrc/KSM+lRRD8BL4HsXY
Dz6rszw9L98xeqYmW1vF2smdcq3lm3rxWsPWm0fpG5kXJ8lxOYlbJqdgXUx3lclRZJxSzi1ZcKe7
JQZA2X9SyGEgbEaXwQTACuvQN3e2CnTo1HNEbRLRVLT7uC691p3va1tneqo+D9jZDk5luGskltaV
UjbytjLxH5VWY8Oo+mHjK3lpJBQt/aG8qSN4vlUzk2hA5tvWMduHStks03l6NYwpqif1ZHIkByZQ
NLehyL9AYo2w17IAAP//GvbZWkXdZW3Mn8sCGZ2bBT9bSi0rreqP+kBu8UA0gaNjvgG29SXFAZIV
LsVHQCKryQTEmYviRgff5dUFRmnNpKIROfiP6xlj31yiyCSGKqSg0dT42Fgbws37z+7yDvzxzSil
wxmBF/jHhFu5DTysEGV1T6tRBo99+/X9AcT5W7h898wrbBnQVXHoO5vSk8ZG+ssRj+KYca2ZcY4C
d8BqG5OgVD9YOuUIPcm+uyqCw5bfZjL64k96BLPI/WEZwMPbUfzlC2uytLDmLThHHsk/pnwlEGcN
utN5eeRHWGV8PAFdK4jJEfDJ2GGMWgwcuhtQab9/N9ifvrrdgJZd1112jvYy1VpnEzyV6Argbpd6
qWzl3WBUSMBtenLUlge96vaacC3xt2NKx7GkoyzLZJpwnOUzvXj57MGxw7rzJ68WCGYvRnAnlTdl
atJ3xBlNzbZuhPO3CxnLia1cyHpst21hn01OU9X1pTXUyMOh2V1kdbHhr/4exnDgXcvusHRev39j
z5+yZf16OeDZjS1RD8alrFwvyFrxMyvh8thtNW5Inxk/vz/U8qNevjLPS6UulLRsU+c0cjZUFfld
SO0MmWxj9FezEcLSmyEPZdQvd3R4ORNXACVHl5kNPRTBdu+P/8dyY7JpYzfs8kLxIayz3Wk2UlQD
3WnvxsYBBEXEMqWLIVrj7g+vtXrqfjRhGnx6f9A/7q90TIvNiZKG7fIBzi6aNcHM0nzWPTsBxVI9
CsQvRI58MBud7UotHlPeDNdx+I8d2fOa9+JRNaBJDimUbh4bGlI1jeLoYR4nrP6UYFvw8doHl/XH
+7gMyMzn2rYyHPt884fFdYwnyWVVC29qaR/rd0on5Rhb+/s38I9v7Wyk881IlkWjihmpT59MKPHD
voy+9O4x1dQHm+g3virL5uQMHxDvBWfl1++7YOdVRLozoRoM3Au7UvOxbxSNKLNP9+9f1Pnqwfdl
AbnjDhrAZpmbXg9lRnaHSqlhKMpbVKXTT31CzMv7g7zxHbHPsR0EplwOm/XXg8iqHiKD0BNv7Hpq
mjl2bDhyZuTVg3V8f6g3viTGMFkUuDJdGMtHefH85XQw9NTFCSGVbZGSPFfdTzeMp2tfNQTM5y1O
jI09kPfy/rjijRspFVtvnaanJdF9vx44nKXlWxiuYIfhR6wCE2pFS/oBKiM0H2TYwXy7GbqMWFi3
HBCOjl15TVtKXDCPo3kG57cto7H84PtdHpVXUx07W2UZ9vMB3LHcs2ncaR09aapy9pxY7uhJHnBI
XEQNoLai30bqKyoqr1La1ft3440HmIeJE6BAe2jY+tmonRH1Vuj2g1fFWKyJb1BLUPtE91QG7f37
Yy3FpPNLdIQlDc4Hjg1I+mzz3gQUQkfTGkDEY1owyMfq47IoQOzMkFZLIAYWCQyXssjkj6wjFRQC
e3AU5mPWQ4e/KHUb0lqtAiKAJpcgW9U2IMySektci/6U6bgl/vYT25gvpc70SCWKU83Zs6IPTWpn
FTqtEPNLTa5JOBziarrJzeAeKeajAW2iKdU6T5qbqcmpCpuei7LURUPScagFZ0KKAirw+cHxf77/
4f54V23upOsay6QKrfH8q5N943SlDakPu+OpUvnP2km/pnn2SW8+ug9/PCUMRWlGOS41A/HHtGCU
lJfjJJ49KsKoafW8QhrG/lL7EjpD9P3963pzMI7HrBO0MczziS4uDfg3gwWBMDQu2LOya0tjXHpJ
rn0w2709Epkz2Iwsi/rM65mgQpdddCO7tWrSUSNNkKug8eJdef+C3vqiQPqZXIrBHH7+2Le6j6ki
0yZU0+NNniCK7mjhkNhwiyzxg4fij1l1+aZejHV2SVEwE6KmuZMXmOmdTaSCdMqfYSi+uhFIwDj8
YO95XjWklvF6vGWyfTGLS5gjguxUHsJJfEKIKHDTg5LRo7sR26vhzvQCnVORZTdWTvPi/Rsrzs/l
z6NbNrh4dkvLdP569My3MnZSikclQ07nNJAuOL+yyw5b4PAZwKW+LvS7fuzGlbDoGGfSNPaTmyBf
+uCjLEO9mr6XG8EBR+kGm39pni1naTbFfgnLFYl/B14Y6c701JBIfpOV5Vchu+EIn1VtQwljI9Q6
4QE0xzMeoKJNND3C6aRNJ2Xb9V8/4y5FR94kS1ACYml/fYuixJVksMWuJwH27PGZ/Qp9v9w6zjSs
378Ff96B1yOdLSV9M2C7zxIXr47mhut5HvoKsG1Rf0Te//N9WgZiO04aMnFKxtklcfwvKNxCxACK
RZK1NdMvc24REX0tC05A71/Vm4MJXP/MfzgijbNHbLAh/Lkp5ls87LhoumlS3YkkqE676C3yP9GE
IUrw3h/0z4mJK6QarhTlUiqEy5+/eKtUjZ3IoXTnBZVBGFtNq5nYkGzVNbhz/xdDUZXGLM6pjtL/
66GwqcCgNqXjVdlogd/CXoolIT1EBdDFvx+KajhFMK6MDeyyPXhxVSEEylmiqfcMzVWPjeztW0JB
kcj5dE7fH+qtb81mTymUyRrCHvP1UFlZqK7rhOvVJq1OJwzucYJ8m1ptb+jBt/fHeuvLsiXvF/sE
9jTn63BpuWWtd8tlBYbl+RbWosBByC4L0/7gsv6c3fmO6K7x9Cue5/NgjCm1Yop/DJVDGtSiGfuf
MjdNM5HkLB4CBJDvX9ryyr6e1BiPFp9cvi/DUmcPf2gaxAMljeuVQd/86h1i41KdnLy5KzLPEpp7
KHMHY9KcjKv3R15+8p8jLztimhQ6pdfXXyDUJUubyLzw9BwAfR2JeU3trvzgfr41CiknhLoRNSIY
6PUonOzg8dqR8mxMmuBQKHKqoPc/eJvfHMUyrCUgheVBnb1iMZ7cpmlj5QX0Obd64Jdr2m/jB6O8
9Wxwfvj3KGezojFOM1L4EAJDhvCmEtcTcZQo2dWVgZ7GJdP6g9f5zQFdNvQc4NCI2GdfEVYeX7gz
7xjKYtAE7VPJZn1uEIdXZBhQhd/99SNhYEFlDTPZihrO2dk0cWtonWJmfUF+Ah9Jyk3ZyviDR/6N
L8t4njEIduEtE8brR6KyrCQ0SIj0Clk169bKU6TEjfigrvXGnPFqlLNr8dMOnwLEHmZdVxgX9Lxm
ckqAuF71k088wvt37o3ZkEbf80JiK+bys0dD1EXZwfpSYE/hPVWsdshg6vAKNvv4OYpN84N7+Ma0
QaeEzS4ZGJR73LOqWZ8RR5zPlutl6K0f03KOUeBB6QX+IWX0qIJA3mmmgcDQjBP9f3Oxwll6UDZt
c+d8cD8IDW1QlEPBDV8ks3FLzfQ7foX7cnQ/eCTf+hrFi7HOHpY+1BA4Es/m5W0PSDHS7JUu7J+D
bV6+/w2KN142bLI8Mw5tS+rpZ3PIOEwDvlNqrlEoZOrViZ18r9ncQd5QeWIsMjlibHLozZ41VmRP
GK6WXDqkUC7Z8XmHkSxMqisTuemphA0JT2dYmh9TENaPLSUl6+8ncIM1gwmPlYoaz/KMvFjsfYSs
xN6wdAyxr28A/YL+tbL/R9p5LcetY237iljFHE47sluSFSzJ3j5hOTLnBPLq/4ear2okNqv5e8/M
HI1dRgMEFhbWekO6v74uSx+ABzBYa6onimHOPrbnj3rfDeGU3XI5gd5CZgykH8L0mw4d83hlby19
BS4K8kCdJJ+358dJqZXaJTTyLbewuTVdmOhdv/UxGHylPGcgc2xXsJMkp1FXTtTCO4uODuJ/tDOo
RhvzsIQskRHWhkxCg1777wop8nPZiS90jPFI0bH88xPKZXEKEwluePk5aIc1wMDiWpOMkifKukoE
/jj5Nih9/APZ7EWrVFtc/s4mxlDo2FcrNamlEKyxwHTJ6ZRp2ixcBaaW1CIUtqtAc6bLyoU8KKJd
WdLFUQzdsh3QT4w22zrOmE1N3cF2oyHoPhlpkB8VrzZXdszSooFaosJAbq2STX1ctKD3xUj9EH/z
Sv9mqP4rDNJbI8h+Xj8HSxtTI47xv6k4PP82CAxKkIhIlxrF/1HEMFRrHMWIAKrWwG9CwOz6eBeV
PBKm9+PN7q84LFSaeoxXKlAqhzS/HyG8IGbwlTzkVh5h0lggWLNEebk+8OJXwwJAw8DurRT+cT39
TMgJGBLCiqIP21BN660SxI/XB1n6aJQnTSA7JgWoeSm2DrouQ+3FdA3YGocuwlIrgQ+ziYde2f/9
UDSlKUBNbVLyjY/zkbu8ryLKeHgKKEenEdinVu2TIvX/XB9n6YNZKB/Te1FUTZ5PSQ+E0ITBOHU+
qTHZ0kPoh6c0R18IERk0uu8ihCT7aljrwi7tTFq/Mq8S26T4O5ugmQ0DdJLUdDtS7McosIGfwKsJ
7z3TQltDz519ChN1LQtY2CeYGzJZrmfsCuXpE7+/fqTQFgi9m27h5T0qIVWxU63Y311f1en0zl4p
VPS4fEg0oPuos1Ha3sbRPmpNtzGC+JPqy9CF0Ce8L/SoRkQfLtr18ZTpXF0MSBGHdi+lAR6dH6cl
eVj26ALxBIeiBAKA2AdHmyIOfbx0vGj4QQqhl/uqi/Nj0nZtdIMCmuPs2hJF+43d1ypoXduTv1d5
3r2s/LbpsXTx22jo0Abj4GjzL13TTrFlFJ3cJFVPyItudSSiisZNUCAs5fHWLtHNdmDcdWP8fH3s
pYSTGCvbpLnACO1ZZSEscx5w42C5huY5G1mGHzf4AOg8xJdDp/2JdjR+59bK11j4+gBjp68xoWQ1
eRYE/VzOYsRWTHcoQ6SGKTVuqsBLv6JToLhW3Vd/HytAd1DP5P4F3DNvzqkiQruh8inVjPD6pCTI
n3E2ilzHiddwYwsL+mGo2T7rey1QzIChoPPR29T+xJOokgy9TgG4n0U6PI9gJURNh2W2fzRCE6gf
2pz0HmfJVVhj4ViOoeUm8BtR0IEmNShZs5eVeK3NuRCU0E11uMR4Ixj0eD4eo6rSDCcpJf9UksBv
gCDC4fOfYgCuuYKBbbbW0lgajzyGZAPYmkU96uN4TaE6ZRYN/kmp0nLTJ/ACSjO6E0lzj6SjG4dr
W2VxwKkOPR0HoI6zwGSLqJEzQ/FP4Ar3AteobVpCmahk9EwBLL9USvDr+hFcHhE0AYKINoWO2WFI
bSfVpKznDikRiI4lVI9CdBX2tM3rW61V4lOi1bV7fdClEwgM3ZDhkzLVeT0Mr2e9iHLs66Rc+hK3
4id0y+cOScJo/B+HsmalokrBAbKmGXWCWVbutUj5Qb+2uRMavAv8W56uT2zpLLyb2PwRW5isFSKh
fL+8eA0074cWOQ8Juj4r6enSV+P+mkp73GATWP/DNckTiS5epTLOiCBDChn+3Aa6+ZuNEiCI1XTW
pOcn/lyf3ULfZsLzGzRboNzzrJmFF8g1ZpL4juQqgYKzDvonZ1kSaMbFBFIpRRKlM+UOrHT1C1Ui
nAplB7Ka6kXH6z9kafqAbAgBvDQAVszuDUOtsjaGUwmbWTd/NkU3PDWUDmLXjPQ0uLNKgdlIImFX
utI3W4qvBiQJAp7yVlr9uO59gh89Fsc+5inpa+uFv7mfnzSL8g+STV5f7lIP06nrk106LBOQiajH
ZaXYs2/daIY5aErNDlYMZDFifTRvRdn21clC0a/f2WWUrUEe394386A+weGA4JGF8T6ZTVQ2fNEE
RXCSLLySNyhCBjKiAU0c3FYI4Fp3g2FnzU00UdU3po2ljBk99hHXKoTWcQCL7RgtQvojDpbHtBAN
IqsSBtc7gI159vd5/3QYnGmJ9OmW/fhjBXeuCthVcn01MD45spLzQRBTLM5Nh5nD7fXvMf1rl0vD
+9M2SVEv+gZOYJCRs+Qnucq6U2M7xaGXQO9dH2UpksCh4WzzaJ/aSR/nZIgB0Tk0+U7WQBWsHn55
XviC9fDK5b2wobHuozJAp8DiRT2dtHf59oBjSqR7fGcsBj+nPgqzCGBvZLQgKDndmH2zb2Tp4frU
ptM5W8A3mBzQB7KwC3A7nd0k7qQgOGXYhKYvxiB1P/WRV+ltYXZSugXmWbcQKFDUOWBXTTU8xqHb
X1nghRgyVcDJV0DSUfCczdwKqnDQ1TA4gf/AC0LFQKKLz36vomamRXeaL69Me3lA26LUP92187q7
LFpANHXDtLFH2UVifKkREVRxT2xQ99sB6VkDMCyNqOhUnuBiUcmYF2SiLsMetwslV+vxJNzaokP8
UhMyejSdmdIxxHmNw90bJDmH6994YftO7SceFI4KY2VepRlrqIeBLyRXkhknBeH5YGupvwv5xH8f
k2mf0OadiEiUWmeXQaLnwUA9WXLlovhUJd2Pks3jYTaXFfUZWAE6felaVjGLAQAXVPIWbl9dlw0M
E6bpvzs2yMN76DZrEzczkTX0B6RY3qpG3uYrF/0s+L8NROoJJpr8E1jiLLT1aYhCltLAbR9G5U+R
ooJF2aYDnY8JhtPtZOy8tZULZ2lyYKAhaYBENwFTf5xcM6JHYVh1evbEgAVlF/Iw29RiMF+v75HZ
9nyb21sM0IlyVMlnIW4oiqJHQjXFOwG5mjAzsbEIDOkUQ8jGeckMN6EVNF+uDzqvyP5nVJU+FPwu
YyqGfZyd19Qwf50kPUMziLcIjEtYeWndI9BXfJgcz0EAsEWkskMU0MSUcSOnmHZe/xELXxWahzJR
ubjPL0IBTJS+GMswhbffiWSL462DKZGvTfLHiIf96VCLXhtznrxNEwfnojiO+p9y42y5i9jgcegX
ybmnmbCTTLyHwyR/iiPtC8UP78eAguJRkhMYCC3SGJoYMOjzxr/fXOCyZUoNwKTJoma/ImdniRTj
6HPgONmDH+XOLaYi9soos/DzNlcQ/QAjoMmRIM0+ctOoo/C7PjmLvq92FOvqsyWCyI2Nqj3+/bdk
FzMZwJ8E99lQvJOkQjI8+NfIuX3LoK//1BHmQYQAhLuErSnJ8PURF84nWgF0BEl6SKPmNbIu9oei
zvz4XA1A4TaNSGkIRXH59fows9TgbQ3fDzNt4ncxDo/BTOsHLzqnEnrlqOLmeoMpmmEin4rSwhe/
6Kk6Zk6c40tX5np5uD7+0jSpA3JQaF5QV5gtbGd5qUpFJjpXapviZJ6l1oMjRCjtro+zEIZ42WsK
95UFwmXeHCKRzmnrK/EZ+VcE6yy9g6sfGfvIGrDerYZvMXjNlf25FACm2GpDkKA1OO+JQ8fv8fOs
4zOeXsgr6hqc5HBgp0K+utUGfw2AsvQtqc4Aq6EszoU8rcG7b4mOBTKwNiKGOh2HW1MrG3RRYF2E
8OA+IwLub4o+HbeDmq3hsGbJ3rSLqOKyV22boZX5ZkUXBK+rGqMEDNgklCvMMYMzWto9ihKajcGh
Gec4LKVl7TwjHuN8953MWOnCLkQDPjDrDVaEN/N8tb3aD4MKtC1iKrn2ULGDH1G+x9EOKaqVD7uw
aUkm0XrhQiOnnt/XOk/HNmoSKMFCq34iTG4OG0C3KKde37QLU2IcqsJcIExovqw0USSvtLAstoY6
uE9w+jl0NHNv1Ayf1+tDvSH63+Xrb5+QcXjy8xjhwT07iBG+QU464ouZOR7ygj4oX7jQYYGWLlut
ewhaq3mR+yj4FkEyvXXSyPleeHH3o5dRZ3WKKgGjX+ADvjNGiuNbA4t1rOZLLeKWDavPet/jWJPn
vfYPkmOIXvS0h373JVYUu8aBC7XBhr5DxB/05gOi1b6z8tEWTgeFb1QRQBKpcGpmpwMhnKCKCyk7
K52BBahZN8ZnDKxVhDEqo9gVclW3JyAudKqNzrFerq/v0paZXpJQeaYy4zx/VYVoGi9HpgdX435v
SsXXyhmN/fVBFoIcKQ9v1glzDkRGmwWA2KtQ+KkJpqafYASn4fqeZt13jSneFJqTfpZS7df1Md/K
sbONwxm2QWpNdPWLmcki6HLArbS8i3L4o2Kw+KiFrfiktcmIirOS2rfCK4p/ot4YHz3kI9028xEM
Iwz43UZC5WnY1k2IUF+T1x6ui62vEzB4C/xE2KXGUxk8BdS5blCwdFOTu6Dq+2xXS4H/DwX3uIDZ
46OUI/tVfaNHxZQv1+qQknEIVKK0ZoiqLRJxDWLZZYSvmlL0/XcvIj/cpLaUvNRyVN5oJMQoSAax
9rXQAnNA3882XhMzMW4NhXs/N4rOPiYKPueHKhlRW4k5iuZORDKafh5GC8mmNEJU068v77ypNJ1L
h01rQY9GpoBX3sdvim1LnoUdinxWW5XPMqpbuF9rbfe5y+oBX3LcI3aRYlb3mOoAVjK82vtM8aL4
bgslexWViqeJFYmsXzlOl3uNvISLhlyTDNt+S0TfXTYaTtsVoPHg3BRSEWKNrBa/ezlQ2/2Q1KAQ
6yzGuzHTME+4viILQZG9RsyZ1BoulRESM/AGnmbRecSx47aOcYMNU3IwGTTR1+tDLVzgb6Qf7jX6
shd1E/x1Cq/GwuqcaYaE1kVV+uE2xdngsQeN+F3inbZSPlgIUhN0GjT4hK3kufvxa1ueEYeKUMKz
3NnJMe1x3868Ut/4lJlxtJf6bVkgDZXX/e/rU11aVQhGvAPpR7DRZgPHHqTG1A+ic44C3g4EjYxo
ui1vA1l0K9yypaHIFrioyG6Ropn+/N3O8ZykQ6lvDM9UdMtDFiKfQu9e3lSCBOLvZwV4FEwW/5nq
Bh+HwodABiDQxmcntsIX8EGIVGMy940SprT/F0OBVjXQEiEGv2HE3s3KjkYeIyhOIseddZ/UFCFi
aPc8LEWuPP+LoXhfaYjPwC+afysNBSnPKZiVJudQ51N1wHK2NoT21ZYHVKevjzan5L1FIGSGcImn
Lg0ZcHZxOtjDKcGU3I3wi/AvNxo8wtTMNxAhlpKxwkjVqX5IUZP/jFXL+96NRbYNFPuhF2gxYjUg
YXglrKi3NxafQ1n5fZfbiecfWHwVLDKFxvm9Xsi4OwnZDs5JhxkfBORuJ9DV+EpSH3y7vhRLMY9o
TL2WHFu+WPgusimgOm2I9F6869r0sQhNuE9+lCBcLcZDkMRrciSXIWiqeRP/UdWY0CGzupfA0p7P
XYdnp69/D1GAKDGtTFx/Yz3AVgQV3OtTvByP0TSwgRPChhg7SyEcrClpO1TRWQ2sQdnUGjaU2HNj
t77Jwjp6wjBWXmv4Xn5BxuT1oGBhQxtiXqRVpHgYw0xEWLKX6SdZRvXboaVw1CezoOvTWxyKyghN
UJk7dZ4hVWUr17kik6y0MoKbXarvgL5ixaSaw0oHYSmUT90D0CA6jMp5ySCt0rTJIz86W2mv/0g9
NTl6ZlVvZER2nwfR/QpbLTqOmb5GsF4ofk0FEUIsPO6p/DWL5a1SRmUZl4hu6kXxo9FxVdjkemBG
n1pEXQWmKAEdu6qqxn0by9lnVHTiL5k8St3KZrpcbX4IAFD+OxVO3tRQ3sVECUdxiR4HH7ZxpD2m
FXSQQss8BC0ygdc/7OVqMxQ6AOShcEFJfz9G+saR40yu2bcQV37g0VYfwLvpZyxocd5JHeu21yaB
cyNo3L8fGDwkIk0wdC3Emj4OHKey34rKCc6VLWE/hdkUZq3wc9AwjXX7R+pI422cxeVdUhkUQK8P
fnlaScKmuAzMmTbenLST6ngASp5EEhbLaH1jL/bSD9JPp7Yqt8vG8Xh9uKXvCdFdg53N88K46OiL
RvJwPw/OWtyIvdNl0WnAwXrbkFivLOvSzCaNDhINbriL7zlaLDY5D65m6J5v+8gR23JsixutMrAl
tcrscH1qlxUMjX+JriEVcd5OF3EPg0lPy3RcWjUKQvjt+W4Zy/Imx93zHCQ4Q3e8ZfdADrO9VpfO
6/Xhl1aWIjx7mDyTS33683cnRSljJXew1Tu3wvcwylEr8TlIqv5ZEmV9uj7W5VOUuwuKPf39/zQc
Po4Vo61j+7kanm0cf+6LslJeW2wDVj7g0owQFAPGM2F4Ly6uJvTKHIs6ghBVwzuHx1K3c2ynw+2y
bnVpJdIsHX/woGAFEM2Y6hezOTUia1NtCM8pRSCX2vef2EuCLYa1GgBbhLCLFG8hXodrffvZwP+h
2E6VS3N62Nvzu2vUCrkUEjzvzgrkQ1mpyQ1QIiSGecBiFmmG45m2CD4/wllrT81W+D9DU/5GKI2y
F2/vj3NOKcTpkWgGN67ru9F7RE3tS4ZR7PXdMjuI/zfKdDHTyqC7OP35u51ZyF7e6r45uBLg0JNZ
q80vkSHlasEjRWw3MFfKeBcySRNtmHPIek6oPWd+FFDAGoygE4MbVQi5j1KSivMY+QE3tR5FnyIq
CAdHirx9JRV/hrC+LwdKSGBEkq3aJ/LnLEd83wfMa+FhMgxrfLGFVdcoyKFMoVJmUeastIpQJ9Ku
H+ky2OFG94Z6l9lIZI8OCgnXl352UKelB38DlBDyBKWjeZ6Pfm+jGNAyiUQOyLShbXvMZzAZWCuO
L8xpqhdPkoMcQX1+jUSYrUVxFVuIN9cFrXLpnzFXMfJCCHgl9iyMBL4FeCzZrD2lJx93E36qoTOY
Edq/lZreK5UyVFusBLUvCa+GfzOWAQiUpuOEAp2lBCC6BwJQJrve0N+OvUr1sbS+jmyf659p9ip4
OyHOu3GmEPHuhPT2aA+FlsquqDwVwomS3kVWMr4gReHtghGDDNWv5ZXwujAolwX7AkymBhVjfvgx
yxPYy41uC6VqxHFJEy50Yf/JcMbkUfFlHE3CRhfO34cDAOo8SXhrAYqf40AxrxC9cELZtZwqc7aq
Jw3f687TnY2OHuQv2y/Tz9eXdyHCksUCIgRKiNb0/BT4QVnJuo9oghEq1VNki+xbUgd/5LItzyM8
kYOq1hV1Rr1fiURLA5vUM3l6Aa9AYuPjd/VbhWclrwW8t5RH4WNsjIWbav+sKXv729oUD0pGYdJo
2mFlR70Rht7VVN9OPhkOl/R0ddKU/jh0UyMIEZue4mKMgLWRYSWxsm1qycJ2rcRYFYKPgaY5TDFJ
4SHaV+pG1WPKNYMUY8uCXSK64HjsZWtgkwWqG7k8D1FakhNQYR7+IkAQ1RAhTKVWloQFp5719T84
e8TKBlIT1YgkxEJAiVWcY4Y4DDCiS1MxHNrELLttg/a8d9ByuRu3mmQ60UlUgfrYVkXyo42AyAd5
LK11a6bFmi0mbEeqWgawMUozU5h9dz7HsaChQTnZza2cljjv2m2X9QeIZLRVc+fxr7crz0pWhnf7
pGE62zUjJp6dGhSKK0XFaO60XvG6A74G6NsXWWRgqKmnw++6SqpnxEAQzrk+/NJkeQaBtkUaBwDj
LBFqss4rYpOgV8u5swtqfGk3elRG+caIh3SrDZbZ/f019SZ/hdg0ud4FzjexMbDXeiKchGYvthZF
GFhT1terf30g6U9NoAKUMycQ4Cyg4/sD17fWwL0bmfIDX9LqoQHC6CMuh+3qrtbG7gUD0AZj1djE
Ef36yi6EA51oAJOEHot6AZihM155hUnk86zY+arx3rQ3kReiO+RZUX1XGnr/20uaCofoKPh9feyF
a5MoRGKLWIgD4GH6be+2cGbngI4nHYg68TfU1Ml0MELHxul/G2Z6JL0bpvUbtYpDhpHi5DRqzUOs
OsgJeC/Xh1nIayzSDRsU14Tmmkc3ujxSl2gmEiFmeFO39q8A/4u/PwcfxpjtlSqtYh/iieVaCszT
ECUqaRuFf+TieH0ui1+GeO1M+jJIdc3GKQprjGnaWK6wT9RRNqHebxPs5v/FKPwrDDQRFOZXkZkE
vt0aDRQaLz75ZvxNCUam1KyIAC5+GDaajV4Al/yceeHYmF0laW25TZcGx14a8DIvs/zv6v/T5WZR
XVRJo5nNBb7cz8owxFSXbLNoz5XnHMljbvxqjWWx9GWoIFCWgSyjUtD8uJm1SsEuif6Ri+2nNgHU
CcuYgvuTF4iaqWsYvsvhyBHe8X9mw/V9U3YwvE3sif1fBvRtDJ80CXddUT1d3wwLIZ7n2H8nNgvx
MX6DSqN4FlpmJv7NdD6R7O2ajWKtSRMs7YcJCD9RxU1AOrN4II9prtNEtVylF98l30YGXR3+nrbN
zfzfQebcjRY5mDEuLMv1zGLc5ZV0k4r+n45bMxNYhqYiWynMXn6paUCdsiyJjAO74OPGaJGZMmqB
QpGpPMuhONXZc7qqcTP9I7Ok48Mgs4iNNbkfSSRsbtKGX1RFqgHFiD+Gj09zMqb3WWv+j7Oafau6
RGKgDwNUifxul1C+28k46WGe9X8+Hv+/1gdvx/fd8s2/V9QpTgK9zXa7EICIhpkYvilO+PNfbHJQ
TBOUh6tiHleDjtYReEW2Xlhb25CukYCxqNSRA29w/BcnanICeKukTHL7H3dE3SSd1tANcX1MxIon
eG3Ui17NcW2rL53c/45zgYl3ggEP4Yb7tS/k2xILuTJvbrqy2oF8ca+v39Imfz/U7H3YWhXSv4HK
HUtNDOOAKjjhn7aSLyxtcoqmvI8gSBD95pEIApHnA7wn5unWZoz7lwZZ/m1YVz97/CnKJNtfn9Xi
AlK0RKePHPdCK6VUvAFKELe6qgafqtHeYk31QDTHF25NXWlpAamFkKI48HIvev/gVvW28lNyob68
Q0vi5AzNUcmk4/UZTVtrHifeDzOLE37KqqUqw6h1vO/sH5J5F7bPWWttMvllGF/77F9sDI7Tmzol
iJ15NxfIgiBTpdajejyGht7NkuBomNLaMG/lx9nMAK3R+gJBTwY0l/9rpTrDbSwx3Rib6QdJmWQw
Ut8/WVaq7YKuKrdJLNskTEXPVUk/oVED0sEG5ydJS7utBgbsPBTScArKLv2mRvjeZ4mlPue6hyF6
bnp3uTMYB/SAxIuaFQX4QlNn7eI4+AkgSHr0gSzddWbcfh+yRr0Pfb374kWFf4hsOfiJv6jykrdO
jztw4T+HvoBcSoket6eIRG4I5STDcKwa3NSU/UOe5uZWTzT/ZmjHysWmD9BLliPmEpj6nfCr7Ndo
RjT00q7Fe8rA4K+zg+4f7Nelg58XyqPdaCja5ghUy30DSSL3g2Tjx2F+45Vl8SRapTqPwHCHTcri
7bwoIytu1aG5R6lHvyuCUHmwxOhlm2bQshtDqZ2ndrC0Iz6Tg7rNkjh5QqG1/lPGIrxtciil4aR2
iPtR9kn2cAjjMixPWpXoT53qgc5rPEN61KX8R+VV+tG3fH/niyjZ1pLza+pIfEYPXxwcS7R3PsLJ
P4ZgCDdpEEubqVqIia7XfEK6IP1MrXvEes2rgns4bIUrLCs8dJJpb8vUyPdqO+RHbO3tPRUL4HV9
M9zU0ojtQjBKd2Rm6W1odMHXRJscLvu6CDBmMMzvOji58SCrbfUrac3gc1PUEHeoD4c3fdQVLgok
oTsmlvckpX37bDiDhumY4GmkDd0OBW35T2+Ekr5Ty7HBFjZ2imPeIbqTB0Z6Sys/fep1qlhOlLUP
vdYox9jqyl9tPLA2FIHxXqzMV7oOBf52Xb4LvNI/gszGUY6sBaUE3bjDkaJ49PjLL6jb9Djzhc3R
w77mhvqZvVVBOp4Qq3J2AMicvRgdea+jRLfNw6KEy6LVFEHRw5FNCVq8ajXJzrC96oRn5HgPWtbT
N0DekEqCfRegJYDnuJ5YMsC1QP7CEag24YSAaxAN2nV6rx+RtpS31NbNLUcTZBrPCdD9spUEu1oJ
SqzGVDwYnL5wtgHezIc+6cK7DlgZ/tnYt/e+DmQjUGsfFeUopeYWGE9BXcXPiS1PikR4A9xmnY2u
iBVG4R7Jr+pWLmHHtXI+Peg4pD5v+NfQq+oHzEwbNwSInO66AOLMZjD64YuGify2SpJhY7Z6ewR5
VNx5Wmk+RiOqYemYtadaxWdO0hLlVCr6MNnrjS6KXKTThe+Hm0IUIQlVKIk7Q+2jnYnD+LZoe4mq
XCVOtuK3WHCr1vexxfA5QRn6U0XXbWvYcXGUik4/FF2j3OahkL9GamUmrqaXjn+UWeUjs/H3ttGX
W8uL8XXN0tdaC7x9kWLRagqfL4Zc7DNbSuz8NBzuWkAt32I76m/GSTW0dRDgQfDnyY+bDkjIZIQX
jimI2JKD51CsxKQ3MqMtvkPiwfcica9QLbnro4LPIUqj2dhqyabEWgot/XbMbtURAUHZa21rE3rC
3OPLPLppl8lHX5cgsAirRIxaHdTHSQMJV0BHUh6JKd5eAvV+bvqx2Ul1Yj8WgRxvFbPLnqJGSF/N
hqqNSgP5x1hTnbOjQMsg3Hfi1Wjt7IwRqPZLpcH9yauj5tlqFUCObeQrRxoe6tnMVX3SORw+tXkJ
Ms1ok+LUQjXHjzodjhRVwz2Kkv1POfS8O0wJXqMgHDGdx5HaCDP5zjPybpfmknIj/KlCZVd2uwWD
3O8azW7dsHXsjTAU5UBMsra+4P9zOvyvdKxInjUtUPdYoZTHmA7cDUqS/tEwjIy7LOteRZB5WMb7
6V2gWRLoTrs/DH5YfDH6ic7skU/qbLdtoJrRl6RJjX3dDOWjHMfepzorrXQTW2kCxnJMTtqoKg/Z
0Jpfq6KyD2rjdOfGHLxTXNjGrs+c5MHM22EjgWsjO7VDTFAjuBTA9aRvajOA4xua+nvbh81XMYTK
wcJo9jZQEumQpgMPt4zbcBuXNU6nY6qcuDbGP4OJ2ZfqdPGGBrv42kpNdBwQCjkpfJC9SKzum9V6
5hcDEOQf3agslDo7o/rk4wy6DYe6Oth132FJ7fmfnD6CQ55WwUuNpMI+QAjrIFHe2bdF0m5FHthf
0yHxQsJTXOJ5CnozFE2096q+eRgrPdiiF1c9a1LYfkEc2dtjYtN9sYRnHqVJs67V7eqhd/BHkmNP
28LjjA5SpoX1LdjbaNjmWRY815LCkTZoCPujbT7r1Kz3Wt4M+87H2AaAu3qMaw2FgqD13Eilqsff
aF1pEMm9pzn+yYN0DZ2AOwL7ybJV3aGw2h18nHIPHMvfSQit7KraTHHlJraWatDeaJGvxdum1PNt
GpmGq3EAtt6IDXjWaCHmUrJ28ger2yaRmmwHJ2o2eYw5DAiOJt3xeDKxgpGGg1Uo1l4v+3ofVgAt
rCLlX0itYVfKgb5Nq0p5CvzWvkkzD7o0/IqT1rTxroUtsekSJ9jLfiMfvTjN7urKNKBGePp2zE05
3xBQm22iVWm4MdGr2w+iDe6doTB/531h3zl+VJ+DyNS+2SQn6kYrqvAkh7b0aUxLdsfkpsDFUErB
c4le0Y8mKPWdlhM/mk6KTr0ttG0o5d7Os2P5BADJh3/bEk0huH/zuH6/thG/xXSa4q7mxtwN8Le3
Rd4PO6xXi/1o1zjGZ4Z4bZ1G+qP4CibVEB4+yz6a+3UoStIAXL41T8H2B/TdrgzbaCeVY/r3D1w4
mKh0QPLATWXO4JFTzR+6rtLdZDQId553g9rO6+CtqfktJP5k/DSbJnXfS6UcxfB8W+5a3VVzpKvz
dm81mHSP6Uriv/B2AsTMjUILD5jLvHvvs/WiSGMYoWjf4pR7p87BuGT9fSvZf6xKXVm+hYeGAwUT
KXUAqjQHZn0Ju5fGMhMh49V+fNd4maHug8orjY0zVmRdFXXHaBf32fgKEkXBLZVGwsqcF+pJtI0m
Au9EGEa2+eM7u4nQBbW8gqObef6XtmqlY11Xa7KDC49ETCkmNw6AZwBWZ6MEcRIQk23VbUAZbwJK
cQ8mqDPXyHrjYYKp/ouVnZrZcE0NbAjmIOOp99WKMVWpkg3hfYuweU1GlkHrP2gIjYstXXfL26hS
INcbDRaMcVtIvbw27eml+PG9BVQK+WGgumCIwOV/XFwr0BEOI7V0Uyc+SEL9ljvmJ4w67rCL3ZtZ
eTIFRePrr9fLs/JxzFnRUyedrwQ0VpcERwu3MW7k+s7uZbIzRxm0/nR9uMsvy/ZFeRuOtAH1ai6S
kUZ9VaOm57mOR9mz6/VdW5T7nBR2U/nhSjH8cm4M9oboI1O/BPsmyiAKx4kkt6+cH3rf8xgoQu0m
xwt4RVJxod0LFB7kGVQPRbcuiOZ5qGW5ilSp65VhTHk6JmJsg2Echn0Rxt6ryGLT3IEzUh/lUOrx
EhalIAMv6X+jDILp8N6O8nDNgWHOPWH6/C4EIyZFTYacO+tVhRHmua87rlB7YW0a2/KkHS6RIQ85
u5Geq7hKaWhqLf1wolZym4K3KGDix7JyGOpeSzZ6kPsJcxHVX9II/vPjoDoatFunPtJsvxe65zXW
pHiZEwruhUjNMwm32MZi/GvjMI43pGo0xIH3A5ub9uW7vpgW+5Fc1mhE87dujFSqt9QQwR+ZT53n
r/FbLi+GKWaxCcgzaDPKs0DNO7dvADo5+COl8KN0+UkS1RExVbSp2vCoVuHzX58qsMKQ0pA5nLCd
83hJ9dVTcgSBRdecurb6QuF120id2Hj05q+PtTi5N4IhGvqc4+nQvVtJH7iIamUo5Xp1qm5SX8Uw
PrUEGYY/PKhtHez6Tqzp3FxGRkixiPOyqDROFsq7I4AIv3cQpxmLh87vqQ3Yw+T70huHDMTgxoum
p3Flvlyf7UIIQe8TtoBGSIZ5PPuUsVFYNS72jtsOqrFVJDy1Ry3tN5qz2rq9vN6Z47uhZqdBCxJb
6VB0cXtZetHy/ott5HeJmr7IlfdiR42+KYeQHlForsTk5TmyYyFlQYyfq/tZPeKmvZE4Lu8s7JgA
pW8CMbwocZtt/sVqIpRjT3aFMnnTx73j9Ujo5FrtuCnluw1vDnXjj/6Nr615BiytJakZ2RJKphQu
Z5+N7c9F1hOOdT/95mXhvSOB3beNO8lP/ihFdUgL4z6Gk3F9fktnA8AG+NXJ8eECz4koZpLIWe25
TVTGG71F5bw1n+mBYaPXPSRD/HB9vKVjQcOSprIOGBiF5o/rmeFOEGa67Lld0YDk0Vp3CIA0+mV5
V1rNSU2VOyvRv14fdGm7INIMK2HCG16gKFQzHRzfAZUZInVCpUnC1nRbUQR+wIhZW2kiTZHrY0o0
LSZaxZMaJ3CA2YccsaLVCKKea4YYeyLMiFVaHceH61NayErAanH2JnEqngzzJEgXZj9gvOAa+M7u
kOyW73iVODtPLwXVFEldSRcWlxADS0BxgCQuMJQO2reo7Zce7gt2l1EOHc1snwS19xusnDGunLo3
Iud8EXUDric6BmBP/h9nV7ZcJw5tv4gqJjG8MpzZc+zYeaHs2BGDkJBAIPH1d52+96HjnIqr70t3
V3V3OICQ9l57DZ+LLmVZyhOO8B4tAMEjY6We3tx5GEdg16t8bmuakgz/BVS2YA3Ur4qsRGU1Zd0P
Ci/5/0weQF0PwyEo0f5J9Pn0sC1es4WXAOIagDOXPaxcCp/Ow7FtOfuiuL30fWB8AWo32BDYW8//
/l9nlVgSa1fwcXY6SozNSMCGhwUxI8khqJxpLkf/nIEllth/57Cv7cr/vqzAWDsPuhCe9Mf8ZKrr
yKCXgL02NTwPRQDlMgEAF7OhkJ754mC+tIjBNsRQHBssCLqfRnkBfGOUhXkYyI4TMsT65dQO4cOk
yaujhy8apkufJSbIOBHxuZyJnb8/2GpYuqA1XbUzgoodFwk9OYrKL17fpc8EbSBIlLjQOR7096uI
yqMiilBqEL7Cd0ecqXcJ3CFj5X2VL3Xp4f37Uuef8q+VUiPDKdEhfMRZyx7MRB5rCch+lumt8f6j
6c257MVEFRgIynJ8BZ/dGdXEp8mdXcxcQaW+GyH03w4enTLdCbRBf1+Cl04kzAphZ4tGGq4Jn+6L
GrTSAkXVzmv9Eqqy0jPNPWHAvS1mIzMRXzHeL31yYGoDpwUDKQbF/vcHiRJ1dWD2jkG8NcEx6uPo
ASE3/s2ip+SNyMC7F3xJH9NUA3L6+71eeoeQ650PCnBros9l92pq4leEnpMp1nQju9bfAfTrcpn2
0Ho2TvDF531peQKGAZyFzexM5vn9VnsHP8WcZ+e9N4uD5iJ6lELLTWLNV1yKS/UMRJ1gQeE0BE/w
fOv/Xp4Y/GsIseNdq0ct99JqYzY07tXPpFptjb4O4r1iTOv2HTA3VJ8MtK0vHu+F20VsKQwMQhCp
4Yb1aSk5FRRACZPgwxh9XRvnRJYozDUIdV9c6MJ7hPga1NezCw4gpk9n/swM7HzrIAG7Z3jk1Xwd
q2ED5dCR1+L735fMpXsCrRjWpCi9YZ/56Z76EUNPZtGBoplALQo+UNYqjhFWU38Vpnfhw8BLwN3g
28BfPuubJhgwNOezasea0NGZL0bxzSK1Hd99INhbC5IWy+NmxBARVhz1F3XUpWcKciM8JM+RT3/w
wDx/7dLJxbeh6o5fDfPQFMMS0byFVDrrB7SLf3+wl+4WyxRbDhiVcA/7tGA5gdV+vyzIZbDs3e+W
Z2Fx+tnK3bKk2aSz/u6nwxdV1aV7hNcWiJzueTL7+WXCc2rp4FiS7OCT/C1Vq59HMyJZYrupkDL6
xQ1eWjk4lBAGiceJ6J9PJyASsad+ZFikfRx0x0SbJOtJJbeY1Pi7vz/Li5dCeYp1AzLVH2iokrEk
C0N3H/dpcx/AiAaYjF4OMU2+cti5VCrCax3uR2cVLs6NT0WEDbrFjDPWSVMvHKYOXZbQ8D1RMFCF
jVAQ4sxIvY2m3BYrTNr2veNUm7/f7qXXeIbrUPYDQoF29Pe9jvIhFWrwHKAnQhZU+U4e6zY4Mm8d
DqYP6Rdv8h/F0qfyGCAZQHUUiHidn3F8EWAuO/Sjs2MWgWXlrHxTlecMn+cKriGYI3oy6jYMtpw/
7TrCVZkjl91/ZGGNc8WvjNhwz/QZdkxIsnnV5cpf7hJDBQZOa0PHwrfS6zKp02jZBryuEsAHabUF
5QPC1CqYh1KlZn3XKwZwgBf8NSwTbyQiJ/CmCTZ+0CU/8GcO9QZuqOIYpgN+4N8f+oU6ASUJTFbP
Xq+ASs/f878OmE6DAghOJTognzX5xNSLZ+ITDYObYOyPXTg8/KfroSM/mySj2wLgjUSVz2WCAyNe
6w9Nskd8prn3wU7V2QQPvtuVDv2apZpXdympwFf4+3U/La7/uy4E/efhBV73p/tk4CEhcc+P90E7
dSKj1GFj3voIM8p8r+nuBoswq79f8lOt/L+XBOaItYUkXLhw/P5o54rXREHesqfJ7N22ItZXfpP4
X6zii1fBbvuPdSQyJ/zfrzKKJrbcDeI95iTrjbUkvVPpYL+Aii4+PnjLwB8MBcUfloYSjJI57ad4
n4I0lvk6DCHEqQUIVfWNke30RZvx5+WgH8X4FAzfc8DU5wZgln1MVg+8fD5Vy9EB4HNNvPWVR2mz
0z2nX9zdn8/wfDnEFcHo72yh8+kZqgGhFl0/J/sULsdXXmfDLIDRwubv6+HT0Yj1gN8J7BT+QJg4
/aGd6Bxdt4Zi6TsDgJMppCE4cu2SR2HTY94cOZu19eLcl91XiYKX7u+MpGB/R2rBHx5/RpCKIFci
2Teow7Moot4xdtDr/P3+Ph1X/9wfjG1wfuBhnpu331di7Sc0lTaM93KVgVu6Dgv7Atb+kmcxZdF/
ZO3/czmUNLCvwkwZR8an44KgkFqCtEkRjOBPBYcg7wn83CXOkJv2lQXchVcHuXAAcTqqfYggzuv1
X7tkYoN4TEZJ9g7RhG1gWQ0OSWqofsB+PprCxsssMya7KdoA4dBfScMuPFoouEH4QgWOKexnC7qQ
BzVsVtJwD4d59w043IxhDoglN2D2m6/os/6Fu0UlhUocgNg/DeTvd0s96WBYOYb7gXKWvlAw3iXo
SEi6LInVnsgcx+XiabBixjilthoMRodwsAqRXxGD/2fNZo2qxZZh1zaPmO+hNlux/sIdHHSTW+nT
6H5dhkq+As4g4w3DnH7MIIvUda5Dj2JzaaBWzIVro36PgeH6LBC8dUCvS/xNReoxeP372r1wy4GP
DQfsBDxlLOHfb9nBH0ngtR3tfeK4N2FL5r12oznO3EU4W4yx5ioLqZI/Rwc+yF+cTegZ8cf/qxI5
r2XkNiTYH7C1gijxqfoKIDiMFoQh76slHu91VVdNNkHDcTs6CzhVq0ybbO1NsEURX5vjuMK5BL5M
0in02sH0tQlPqmZVMbBen2rMzuFrRxwYP0Yfy+Sqom6nYcrAtg2RzFKtGTSMYUZ6crZCmh4rqDWK
jiJ6fh0D+SSYV8ET03jPMVMaqFUTTEU0D3HZjgnPFECvm2VgQ2bCQWewue6yqfFhOht1y0ZX0s8q
j/U7d63AEwaWcw7tnhUKJjZlLV/rDNVsXfp1zTOiMcsBv3gqMP+GOLCBl3yK0XTBFlggY2QJciL6
pQJqjLEcQt5kiYzWLLGphMsf8l7BaqV4RwgnaiKQZivIKjPfl7fgNs6FQDeZ0amXVxSvZIMKAOPQ
CLffWhHemsHc910UHCaT2GKJnfQ0R7Mp59o1JYQt8aEncMeL9OwASWji266qvaIGcfURCQrI0Enh
yjrCyeAOstpXi0nKpmG9KqZKw4/a6WS8d4J1LZrFcfPWGdxyqIMn2o1paUW97mZ0bBmFLGIfpTx9
9M+2jzGbYgj4ybsNFM0BpPxo1iDIq4WS0mmh10YME3lr6jrdt5EvUFSC4TUkU4IqFArjF6wzeVCp
vuZwNf4V1PD3g+YiHnOahANoyeP6NoPv8CMQvs51RCTCf8dkL5COcYA+iGcjNrksmuEfurqc5Yi0
au/qGh4JzTC417ry2pdgYaoMeNpvXe3Mu57GHXhvabtJaVg/SH/0TrC9kscEvBWad1yoLVDuKidT
H+S6cv0SAsJbfF0PYJNjMXDtz5nL/eqB9Ww+gmTyvhr2rlPrbM2g3a2KdILivDk7c6Ak3ySY4WRO
PIyltZO514v6FtazPSDpAj017118OzIeC8NX8sLFMBRtL79bKPFKmvSvbaVeUjC1tmSiIFh5PC7/
vpdcOG0JfFPgsAic/xzP8Wkvwck6hL5N96Cj1iJv9UAfMY2ZvvL7+lS6nzcNGCmeIRlM71CXfaov
kSKlqJOCaQ+hsrSbJLRwcPXcTn1ntqXpxm2J7gtRt8FXc+4LxxHAjAgDwTM29QeoELXLAosNm+zB
dCRbxUFZXkdlsGu38d1/fpigCeBez822h7///jCJClTdMCfeT8hDKNuhru7hnyf+2/zun/3331f5
tP0DCfIxaEWBVNdeteFTh8IFklBExMfcvLWrq4sEzOUv9v0LjxF0qrM9wVkUjVnz7/dWwR9gnsYu
2c8B0YXfgETcjyF7SAbyVQbDpUuBpAL3NExFIan8dClJW3gtorDfz50LizbVj/iEhB99T6te3P/9
lV04S2FE6WL6gkxpBDt8qqaj0Ao/pSTaSyMMEnyjsCC2rvOV0pNusCPBLrwYIeb8Yih6oWkIgR3C
wxqmGqD/fSrSutgbzIIuaE+0nPI4gZwjGx0YXaUDsK4ZWPkXA60LF8QjjSChQs0AX5nzRvCvqlDS
Cfa1BoEIYuCDKJZ2qX9FksQ4dGpBVOEgfvoLHf2F94hLYoIISgRyTz/X2HMvAwJwwtnraV6PSJKD
FRRUIFmLsfsXjeWF13huU1z4LsBP4Y+xkqpJ29Tgpe07j7QnHKDkWmNPLxCk7RWOTnlhQ2fZwayp
Lf6+gC7cJL6GIMKY6eyg8/m7oO1cmcB6yX5d9XQTRv1PZii7AUshfv5/XAlYxD8Ny5kC8fsbNHzu
uZ/iu2cqFgfY7VX3RBpETJL6q4/9wmI5Y8AoMVFk+n/4mc6Tl1buksZ7b7UU0a6jbnVeJ2p8W/y0
gjWAC832FxvMhZMIAQH4sM+ukH9q7rg711YALNzrNak3fp0kL2k0tF9Ya156XTFQO5BD4T/0h/+a
jZEzZsau2tNZ0DZjGGzBWbNaxEO81qCq//2VXbonACpga0KihtXxqVTW45ysNXT2ezDqHZiTNfMB
Nld29/erXHpb/77Kp097gsHIjHxNHAgVgZbUbykTmYAUWsMlRXpP0+w1X4WQXniOiP4AdwXuMSkc
Sj/tX1UTInSbKpSNUbc+Kw5dSzZXoJinc2te/35/MN+4UD7AIRlGWBiyXjC5bNwmAo6J7TKaeJiT
MUW0ahssC+hGdIziHNxQM25HK65d3nhHzSW80PjiVzk8xUw+BQweQtBbbVxveK9UdD/EZOvVTZUt
sW7ypUGI0jJ0dW5a+txH9ICAiPtumEyhOq9HhNWy3oF9fyVIz29mN+ClWtpf1VzzAh6Xr37fvZOu
73cLmT+8sZMV5BQ9b0GbD+aTVWh74RDXbhSQWvhigtc+5qaZRZSl+DFeHkH0M2FsXKU5JCPNJhaz
egxtTX/EnRVJXk3tvGXDwBBzoNMtRTCfKoDB8m0AEkNhKJA6JRP/1g9UcJS+hKGgTp+sYj78khov
HwUmb2msIdWzoSgbY+8TFxxap+uHLlNkgZgEwsTph4Ll+85Vtbtf+DB99zB6gv6wE2lYTA3X1/Oo
10PlOu7GdmTO5VlKMVFf3TQ9JYWarNq6TSMzlfDkWbtD8ohPvUdHppEE1pHqYdRihrinbbbVZF99
b/oQgFu2sp7LJGLPreXNdkTm262jIv7qL103Zv8QMcLuLDQcsddVkx+9sqAPIJqChjJX0IQc6nns
tl3H221rlv62R3uToe51zXYWetqky2L3KyXta+tN61bDsascWqjV4LSS7icbWpDFNRz97BH0V6Ra
4NvNIwZBk4VCDzRjVzVlUC+mRA3UlMyb2ZIhU61PC5s09BhDP3E1LaJ/Cagvd9r4dGfVCPc4RSE+
9dAF4EW+jJwjzVz2S3oKh3p8ADO+37sJ9EluFYc/EriUFPB6AWKfYMC3sN65QltEsgldTjm4aVX2
oxDPlWqGXSSEeaJTxfYGWopNI2R0OxsJYHodPXvTVqOX8yV2n2LHGe+5mOMHI+2dU2mxNYTJIhnh
oQ/c3sW4hH+3/jidgtpxjkm30usJtVKuSN3nTjfXWZtMPHdtrKH3aCLY35DwfYyCGaHYnc/fWCfC
bQjl6AD9Wj8TRBfi2yhlErRLqTi653ViXWm6vmtxq2v1UdVQjAVBJb7BxR+cnsUBgenMyX5HN93d
4v/jR7kmUNsiawOEdjbPy5Pj0njOOgwHDonwVe6NJircWM9F2/lzWKIFiB/WegAuWoXdvoHBMLAI
0IYL3q8wLgts9KMBfHK1Ktdeh/58VvqN+saMYsL2FXc/0H3dOUMcH4y3pEeymvYOJ171K3J5/Mql
ahbkx8E7okGjs6Ghy39hewwfhrWxm36u52KM5hdTLcmJTEJfqaCDGxWkeLmHNNZvK0RARdhydDoQ
3EAQDBElpKY3vq/nzIxcXXMcxyddcyhuKgyTGV/F3p/iqPDGmiPkVyRvYqadzCNqzLcWTS1aR9Vc
Ydg+FQQS9Rdvqbqd0/TIDwhmuYnaBAAJPsdr6MRuEbxIXrt66a9mMrkZUS5QB8cgyjdFFVPGKGJy
w0P4ZlY1BEjaIdNPJ8FZj/aq2g++ZJtYTnyPMQ/7QOxwL7LQxv0LX3vsDS5Uf/OIYLh8hYKGZKE7
VyieqwipotDN5bi3uJC2m4JsbfUbFbbdRpIHGQINom1H8aayFSZacDPpUdzA/uypX/z6zo7ruE2c
YcqNackW2sPmZPpRwbienkEex3aHCto92PD6rBiDwN57NcP2O3qJuRsgg0MSdONcU8og7YrDEQwW
Xxio7wLfsbpsrEc/aDBSAmwwquDAz5puzSqRYlMCvecgZtbijaTnsRlr1cOiXLb1tefiPiYkSrSu
kGeBUoPU0LO0F3pJonZg4Y/fwPUO3ILqASsVKZfJ0XoMN+jqGnu//wsmzd47+i18Yh5QLZXFfUs+
QuaIG4jrukPv6jm3QvKDqsHV9lrCvs9IM3lfgIMdKhrOeTcOAEMCOY0uwiIWwJKhWeu3Beb3V+jl
JpZhkBP+YkQvubv66Y4bV94L/Jiir4V/ZTvl11ve6TbayKZdS4It4Xx0LYufY1/jW+5Y/uhEPb1h
+IJhezWH6dE36fITA2Zk+o41Qq/J1JRqtfENlGKCnEMq/E1EqzXK7eBXhQem7hVlqikW0F86BDlE
yZjh0MKcMY7nndYL+PToyYE/KUle1Vy1P80cR2gXfGTELvNz6vbiaugd9tSRBjIJP9ZPTkuQNOzJ
Rl63nCzPPHX5Ya6gH08b9UPNkdmOQbQWoJ5P8GWM5gIRN87GFcCBp7Df28C+p2Gjs6aJdFbzGnpf
ou6gd9WFl+CA9ipYBghVO7sBLqRIWlyghVbJmhkzXKOe3S46lgCG0kfe6x89te86wDFbOc0eLABE
+C0ifXWX4do4TpTzGVJfMrt7nXYvvnB/9b7bbzsLsh+JhM0NxOLl2gY/jIWJbCaqWRx7qaurocGb
Fr4vrkPXUXVmhnUKC3c6i/x6uxtm8nMEeyLnVcCu0MjXeT9P8BFuB72rA+kdktq8Re36LMO2ZMDL
7iy0iGct/ov1+wXT39TdCt8K5Bhjz+8qqGzLsa/no6LEy4QAUOVJJD1ZHCQ/XQO7N8NWbxOyoW2z
xYDwBoF4yWWnNtHUBkASI7XrPF4X8wjtIohzDkx3MCqF0m8uAz/+FVDUCWTuD9QRbq70bLCBgbAe
o+4qKuS5IdL+boqqMfOB/Q7hGH3DWWN36VR1JdRz+5SJkUJD2G7FFBz6IK7TrKX+R4+K41tiw+U0
8rrLI0zjTy0UlBygsth7LoMzAspDmpC6sCIa8hrK7UIbhNZX1t4TJ1hOXS3wlc9DNsrxR+xCVem6
qDxp7SsIMoYhX8mqimgB4R3WSG8BFKC5JXTI09EFEB/oaxkanqGB+bYk+gHfstg6ml0tnmq3Q8pF
Hjm+eoj6ye7qKFkZ7titC7Sw9bMm6j4GdJ6Piw9bglDj0cNiLMO4pTsp6tIC1soUx2BS7f2lUkXH
x+8KwQkNpN07gkxCZMS47L5ymLp1Yh3fIxcQZdMoKQDjcd7YwPTPaqpfmYrO9LNqwmw/8nO0hH6G
VY7jRKKkmgRoE9yRJVSfd8DPMfFWa+4bJb9T4O6bmdKfdkzdTKPkg+/f8jpon2RdIlQ2rj6CfisS
boEr9vuYLi8O3CQ2coGjHDTic75CPJeb3uOlQG7iHl9luxfcEbmLcKECgZ9jvkDKUHQ1Pwmtrvu1
AYqLuORNQ6djp5hAVRnLU8d8B4DyuORV74lTFCHno5E+LKu8Rd4Cjxs2tfHNRvrCZtBxp8/VMCbH
UAbBJq34WFJD13wkXCKuzR95hmnBSY11dfTk5FwhwzDKolQnO4xjmtI14S1gcAQj4G3kNICDN0YL
+pdP1uuUz94Nxh+3ZAnstxS0iMzTwiu9SsOGMklvnMHpMoxkSo6D8xk9ocQ8HzJYVHjRZtV2OjKT
jPBsEN2DbWJW6CBwMuBkXhFW6ZK5yJIFNuS8BdGCOCn67ClnWytYTtRyfJy7xdkw04JR1HqbbrSe
l5lEdN/4hA2EYbr11EUoRyif3dPS1TRzYLCa6RqO1YqEOEfhMHdEUqUPu80wQpgsHARi5fpIkzPh
IWymGWOvFSoPZF1m8cBgtNCGtqQYxRetXzW7eVTkxvYjLx13Wn/JIV3wLChOAFR0Ma0/kn4JitQ/
V41UsY2eWrRlXXWngFqdegU/JMdT4QbbqnmAx0GS17DwL0S4HlpVvcPFiKIVkvOxBtx8oo4vv0cA
/DMareZmjVA9JE4A6wOQq7p1LyZ3LHvWvCLvN7kapuiuUgitq+bWhfEN1rwz1bAYmLqN7yJ1EJr1
c5XZv2FDb45xSr/XnDw5NnlC0GWyYc3ygXhWvpuCWOWmrlg+xNONH7Fp061jky04xXPJ8MJizn3o
DlQHcX/Fsshgv2/b+NhIro8hZma+gnqFOcNciiqx+TDF92HDKeZF7Rs8VuQRocYYU8YdfxjElO5n
Z1q+NdEIPxu4uWQIgRiObkphGjF3ZLd2s3iuh6GcMP3B0oqviOrGbxEZT0YEFYoZ++CofiiRkdCr
rBvq5WGZ/G4PMvhUpKY/sk5dtyT6CGvncQjtvQAlA7t2V4Bug54YcX/8V8ACXbRcmp3omvuo97cM
vhkgAnXxtawWD3J//QPjUJQ1PpPY+FhXQO+rc8H6IQ9TZcD/nO7ANAfJiMO6IkRSDpWRmztQT8gs
VMt9O3sn9O90k4KcmqMsHfJ4TZKDhj8kTpCzaCSeH3sF3j9GiTdR5z9LxzlEPr+N2mETpcotPdo2
ufEdhC+mMytFbD5oMrIiMPzcT92tQAA2hLPwOpywp9YJ2gThw/CiiX+xZIheWB0GkL/T2w6YQ97D
CuYYz5UDW2yogYII3Wu42qnD7Dfw8EghSBJVfx3DFAXQS98l8ixSQAbYgq1EVOmjkyTPRCUtQmix
VSaM7mDY97j605Kj47yJ3fa75wwtWl1FC/igQNPgevZhQV+6Wxe2HGo6rRu1LvFG2Dm44Q6+AiSo
j8dVw2NwJK3/NjRi3A12jvIkUi5EEYl47KyOT6ypD8lCwodZwmPAYoydO7oXmwFkn2MYiB9rHyJE
p5NIyw3YUdRjhF6zQgjBjGfM3J8D7/sNzBEeoOMPynVF/rJMJoKVIXZtLOdxY20U3zo2HHeeP2wH
VV0LJX8Flt1w4kbgrJInHlPxsXqBAroN/IMM8GzKag8uFh7zVZEuSa5wGGeTrm+18sPvBs0+QiXX
iB3P5k6FCudhM3KnUCqMCx9eJL0nF9D/YDYEg583rWZaDiheC/jDdrkDPW02QEyZdWDt5wDFlwKf
vQZVEOvND1HLoB98SGRPj7AfMqB/JN+aOfjR8+R8ak0/Y0ruoza8QubgVou+m7IONh1TrafDUA2b
YFjpVvaBunOWqHtEG/tqaYJJcMXibE7kt7jF5psGjG8H3bQZzIDMNq0020COha0mCtA3jQ2qYoxw
tu5g5itNMZrG/txmamoOJsLu4VBxwjCC/fMPIDU/NSihHfiYNia+Shb2gmnTgxWezmmjw8xIdj8Z
LypXor2bRKoKlM8IpbZKgx5+P9Gi8t60KzZfMvpXpIHZy9DWPeajQ/NUc+puoJh0r00cHsVqovul
I3m/uDhdAqLwEY74JwC039YkXjZ9iPZprQjZRLVlZZskfYGh1JNGyuGW+jEySAf34PWkfYZB6pbp
+QA51u2A0vR+cas7ig0V35BzUwPMruoo2JoAuSVrzyGHW7qtq4K7dFS2ALT/3RLrllMQHUIQHira
nvxZvyRivesXRvY15XB6EYNbhGy9myEuy313eQ+SThaWsjvaUnLC8yIw3VhlgWMtzDGMNrk7WFl0
sEp5tAQVgvHB+9Hg5SJDHQ1QylmQwYDFnlIpYQkjLQGOq5AP0NfJvQcOAKyDEGGZmM5j+WIsQAta
waPOueet7+HGumfbustGcjTZgFCRLzKlD/EcJ1na1uYb8Lsm5414hGHPmA0gkMMnphclg9FJnQlY
ZxVh3eo2k2v3S4Sts4ELznUqBgGlnvqAag+2A4n5STG2u4Iz1VTStDnLtZsQOTyY7GDT6Hcxbd44
q+r9gsHQVshFlNUc3UgwkTZyGm590Y5ZP/YEkDgm34M/MmQHoa9IuX+L9EJ+akcXcVyIf8lSiZqW
Q3Cbtzb63k6tl4GMKjNTEdgVoyZFft0+adkevLUUO2ats3QKju0UdZmr2hPyFhR8m5K0BM6SFHQ8
G0ulosrXNPmANdNLDQI8xuJzKVmEysYLEBDKxGEE6CndBPtjBOLnGtQniLGB3rvQ1Bp/vXGko+Em
Vj+oZt0nunVz4nXvQzqiK6kdPmWNn7CCIgCxiOkYbHlDaCYI0hxHD/gmG+UjqZYXeEB+Z3g18IGE
fVhft+49oeuCcUcYQtLqCWAl/XSfwqtqhZtRgTIfEg7He0ta2r3DhDwtlmaGMdQoWdnI5IX5SEzD
WnzQkDvknbcgV2+ZPmCoU8FHraXXmLH89AEOAC9rRNZpDFVtfNsbmAwhJvW7x9mbx5BnimhjXBev
qogG6pW2dvEKVhw7aAHgK5XCt0vOJUwjzAfxmg+n8h7Qep9PpBDOatXqvQcO1n+0rPIg6PBNn03c
lYojFM0ty1r4YB1W+HnneBxs4/kM1cEwfsCK58VS0e6icMQvakPn1rPzu0g4YofoejOjEgHvovdu
UCKNgDnbdxiOnZnD8XoNw/nX1Wp5HU/edw/Fi0SiZi4I2DeYQy5loBYDq6zgmXUWckYxFeHsjZvE
TE5m1uWjN+lOCRji1OOAgQaIXUezSjTFXrNjY4Ow6ihc5hN8+e7QaddpvsYdjTPPGHoL0Gktq7Yl
Ba3MTzaHY4HimRZ9jMc4I6KhrnR3FaTT9dD2bxZNCUpGZwdnNdj6oOZ4j2L7PRnDW9cXV9KxkKtF
38ZUYJWh88hGViXXQBRA+3L6/on0PTm1ATaA3vNuur7yjp7SD/CkY3eMpzGw/trZxjJp8P2hSScY
VWYUTn/lgFQwNOnOHW/RQnVL+sYUoOUcmLXJe0YerAt9fDu5z3Vn0GcnjpdJf7iDtyzA8DposhgP
tMCj3GkQ/fccyBXwk3bTSBwnwu/DOyHnPo8jBQg2NlsHrizliMhF2HR2I4zxzmHRYopzoUJWejAW
yqcJ9MCUGW8/IHBvtxr3OvBmDCE8/9mS+Cemj7cVAhEKqYYEuCRzb4kjNRypBi/rJLhQUTPLD0i4
YYCv5nYHM1J1mgEc5KHywntHI44+EAlcw6D3RH3YBW8EriJbYNlu2Yv1DfQMcwZObJVpBFLlLnfo
De4ogJ6etder51Polie2X1pfwHSvQ1NhIwocu+uSEl+JGYCEDclmwrzgx9SEHwnMYLqmSe7tNPND
0sOUCyFdff9AAI++6Th5H0DxLQRdvMOYyhhFDoVBRjjCdT0afnAUh9qDtYSjpxoxdcMTzin9vMBE
reAr9wra+vfd+bIqTgR6KEuxh5y3/orcekv9mnQwa8c+4pJTWC2yHFGQA6JqYZaWw8WMAI6sCGyO
oBvAe/wfzs5jR24l67pPRCDoySmZvrxVSRPiVkmit0EbT/8t3sGPVlZBifsPutGNNqykiThxzt5r
txtfayRBeFNGX49c1h2CvPl7VS4K3aI26oFI+pyZA03ENgO1NZRp+42gnJs8/ZcC1h9K5rfbBEhM
0DEcDFRh9Ht0QL97v3zi1MurL8WJojANSEoswtRAUIeyg9Uqag6TafxKzJzc2tZ7TMV8UGY0Hnhp
52NrFrg7xPhbWh4jIduef3T2yGZh2jdlviBUKpVGezirbtHRdjvFDd5ELuItPLoGx77RAeSheJL9
/GYOldoBnTPgW9UqZDdCah9NfuhZyWtGlAHvrDLHgH7nmyFrtcvG9aTFGMfY1R1tx2DAHrTp0n64
0mLRBY6sfshqnGh/CPMx5slcrz6jhxoiDy3midHbTF98yafrioTb46QL41veeSkVgw9UM4U+e2CG
IkJdw8hdCy0wzMpjc69pUnP4DVdnQmg2pffmuPR+HIvSAj2oGfo5BB4PRP8N4yM/aKe8+LDtHiAW
Hr9dm0A/VR3St6zrO6r/skB4CEnFVuM/bZrMW6PhNdKE5WwHl+ZtCfaTdvvjbC13NB/A5bV2vZvG
uH6P+wqFT6TLh9Quv5le9h1aYH2czKELeWgPjR+9xRmzc3r4bbfNC/pyvtYvuzxJK8aEsjpZijFK
6tVt0K7m8VHQ8vN9+bNgY9qXTsYpN7W5HdgrPgiIXTWFE4I2OT0glP6Vl8mw1TFs3zuLN4WKymWn
ldVVR2zW75SsCTaAguO9XeofTp3qm9Ydmp3eC4YHWfvPaOULHRWnCjjvNcd6Vd4tIpK7tqnyzZI7
TLBMf/gxDVQN3Tik27KswUyXnkUbv7paluyXFPZ745VzmDgkFmcTh4Laf04qVx1zRWeImLpkDy2Y
JTMxx23qeAB1tN9TJn7Cjmufi5kZzmDbNN9w+BBs7C+Hru/Z0q1i2PvemO8bw8zC0nXrsC779MnL
qQGo9s1drFUvPghCq8t+V4Vw93mvjMexhbo6Ax08Qp9dJw/tY2GjhE0jmLejIHB6ofF9m6uO2TA2
qofK5AAfdeK5MGa6v2guGGwu9kFvYlByfWVvdIu1321xLVv+BikoeLCo5UBNit12EkxkF8EvUQxI
Sz1t90gA+i0bb3oknPl28dejRMGfknswVBfh/pgS1W2XoXO3rsVnEFdTE9b9QGe7cKqHvkrUdvEd
WDocDO9MvVa3Q0xpkdRUI5rG55Jb6bOv+San+9beSxpWp5HTyn0uaacag29ciaGqVGDL8qeWyTeU
VxMvvN/RQK/uZFp+RPTeNVT2m8LKnmO7+ZnATgwWN9O+08pYdk4t+hsnqZ27pI+jHV3jd690blOt
vfWs0dqPrd5vUkuPfidJVF6ZCQt0iTPxuu7Bno6tJW+lhoarNrLnVGUP7LYDwl0abQm5aOZin5q8
GneR58f0ZQi5UHXR3+hlKa6qQsWHzNa8jdYVsE2d+CfbOtmz46wFtPQPuRRjEHEuDwBqvnMza3h4
7VPMa8beR+dUzdE9juXtMo1iFXM9azWaYAS/9aafTJfGZv02pdXPatLHcDLz96Tp35p8upmRUmBb
G9XJyErmjcyeMtQ2dN2zcmP4vYfUddnOXlmGTiu+QZEnFbGfvzda/QDW+FedJozcVP/a2HOPGpqF
0bLKkuYXHe6eFt2coqsWY3o1k1VBx5zQYAh9dROsek0kAa7+nOADgbsaddm3NF8bIplLbqea8HuH
ejPGQZIjb6WfvhuUpe8mKys4SVWvejf7wENQ4pq5vFVd/6KSOEJfhvudqUl+QM9w35TFBF3VOua9
NYBR7JuN5tTNazwBu65aDvcsXP7WV/r9DMMRvDw45qb3ql1MGsZm0enpIsl+H2qQrotbubvGqqOt
cJph26dJvFF29NEI2KJOB6F70HVEA6Xhb5DVmce0bybMiAvN/JTvsMkAQVZ1xd/X1Q+DL578clRB
ozuHcVi0TZq0UwioEk9dnP3UGTR0Zf0tWupyl8HeDCMjkgd0z3zudTehKY9eI0yrp0obl+us8ve6
Rv6PE8t62842vL2SvjOVUs0by5fKACH15YM+rEepJvmYjK7a+c54xyJ8apLhG7kwAy1rT14j2q2B
VBMJrrXS2YtM5ptM2tEGIhdgTw13Xo+I29WpCi3ypl+rOnsYBIGEJiDVrSwzNxwJot6BgG5pMJvG
teYsr8q1hoeG9hqFJW2WgQAWP6mAtmZu4OCiOCZMu0NWNnKh5NSe/GFhYM6h0kjb96Kph0AQNRgK
k+48Ou9s08llPsHLJJNGUGwszKruXLL0AEHP1aZ3lNgOtMrDumnaIkCO7yGgEBxNfeONVEeU5SnF
pzGN2ZUy2DNM/RdrmcOGRUuW7nUSaikHcq1MX8C/xT+TCicjx60Ymkx0KXjvCzUVkkV8QSSGgC88
V0THlsrsoVrcY2Yq6uI28k2LwWCVmYFf5wQ7pr42Fxf0i1/JqXCrG7iCCQb9FOJrWTUphS3aPqOZ
44/KiWx3U+tR9c9U4ZP6zxfDPsojstbsQygEZ9qtlNQip19kdLRyWZwM2VKEx2lyjxTcvHApY5U8
/2kWWU2UHPXQvyH/1s9Ei2iv0051TYSqj2pqE4tFu+rMYumCRUVuSkM1s/WNzZghC6HNehGMUlrb
QcPU/D0H70mXpPZ/KQ0sUr7E2X3tZ/MQ0mBp822S60myK1c3MLlwA/9LJPKu9euC/GzVAJ//Bm7V
KhJeE8nOM3/bJO8XVZiAeKHsmNss8uVvJzP731OZiauIHe+18hqaoo2JIiKIpSpos/NHISHwcp+e
Em/aJUH95zeGGYdApbnG8cIfOBPU534sC7Su0RHDAXM0UcabZnEUB0Kq99e/34HP6juuhSMPXAVK
XmjjfypP09g0li5ptSPpdB4dHx8zjJktm7KNk202mzgeaJ9v/37Rzz9whe9gMkK0jKD+PBSmLKBJ
eCR9HdPGLA6UV3I39sLcxEWm/WdLJRplY/VSAsLggmf3kmZDSR3AShLlY88A3IBCYvnygsBV/6QG
NT3scICkiau1EE+e6dp7zq4pU4zkxJisfbBGx62wH3a5FzTjnDr3Zq+8+XkuHMH5OymsPKwa02eW
a4r6viu15Hu25PpNr/VafdPVsXOJv/Dplq9/IBZFQmugBnx60aGv4JgTIjk56A6YuCdIWyYai/sO
Edzzf3y8XMvEJQGez2X2aZ0tQnFRJMaAOAXIEbtWoIPLKzYu23oWwFs3ls3fL7euM398w+vlXMSj
KLQJ9jjPq0uNgokGn8ypaChpx67wdrmmzc9kHxfAxWdrZ/Sl+mEYTX3h5fo3ie/80vAOcXPpJOhi
lPrz69G6saxdkRSnVosz9jSON05dvsWJlIdkqeJrMcfjVZmjrZKa/S4Fo+e///hPWxo/nqRA6ESC
5DxsMH/+Bc5YcIwm8vAkLWocY0hPVOz+3rBiebRibb6w6H91r9FWc7c5xWFyPLPBpPrUm9WQ5SfE
MvP3UtExnPO2DkyljwEvGQJTXzg7js6XuD5fvcA2XAiMiSab+L9m0f8xOUxjR3Ga9NlJNpra4OFA
XqdlBo/aaXd/v6dfXgo3DDG2NF+wnv55TyeNpcsY3Ow0RAutOLim6w+i/ajjZvr7pT4tvzw+LEr/
71JnHhXN0odGJF5GvyZ5N/uBprvXqm2Rt2rjdD2knbG5FEr61VqF1tonrsDjlT33p9Tm6LS50ojV
Hqth24Bl2CKST/6rcn39Zdbq8zHhLHwi22T+FPWFWDKCWUYBPc9hs2Rj9TkqJd1pGTmTXFiEv7qX
7Ce2vYryhTDW//x/3pCePAgUfQnvppbVW6Y73RYbKgrwghkSyIwpUIv4z5Z2fibcDj68tQj6hFpN
bUlsr833Vzh9fejbqrme7YuZx1995SBPaUDx4mO8PltnmNbBV2x5ZHrfLDcWqJ6g9lVym9q+3Eat
d8nn/eX1+LxpkBCyzOv55620EQPUvqxQVORjdSV9I7kxrPSRvF4s0YoZzN+/gq9WFcw9yI4JU2P/
XD/I/3lyei693unZMOh9pwFjXp8kBES0QhVot8lICUj7Q+2A7PnC9/fVt8BihmmEe0uNcLZ85mZN
cs+YFqc+aTCBkisIEB/Efye3f/+JX72cnDiIkEaY7hET9udPjEArI17Ni1M8tnXY1c0Pbez47Hu9
P/b25IZTbVzww6wP6XxzwqqIdZ0CHWvF2SVJNeiKxe+Kk3S0/AG3SBsaSYnAfeyLXT2Oam/GmonQ
bUh35JhcuPpXd9aH90g1BTToE6mjjjgCLLGen7AsxAR0N9l2KPJL5d0XSzXVO64SA9qbQ7n85201
Y8so7YQb6VgRI/21v+gX/vTDqOhX//0JfnE7ceaTAsnciiueu8HSpNI9dBjZaUmX9oDOGqe5XRgb
KYS1KRQZTLytV800klfcaerC1f8FjZ49TRyupmutX4j76U2dh1YS9pty+SRNdOLr1fSdvjuqs1zO
NKkNuronP4315JAU2bIcDU3Wv5k/FoMklmJmkJIMYztutNI19GCKtSlBqFHKpwLp+2uDxuUnCsvE
3EcgrDBaexXADKtsTIKqNenmNx3qQXdjO8bympEN/s741vxeinb5mBxpREGDZFmDPdTUFwyVXywP
nDFxVLroN4R5XuP4Vjd01JnpKWM7+66XDmMei7cKtZTT49M3spDyKzlaNYLovz/0LxZCgDlQbfAt
+sanLOQIkVcVWWN6qpORU0qBTfaJFDey1Qw7Ms173+hna/P3a37x5Ris9ZBE1uUX9f2f73RRj/YI
Szs92YMzOLtIy1R+bZgot/4/fhx2PI4s+MNBYpwtflBYfZEaKjvRI6OR3c9LKIyuPEqroZGlz/8x
GxgfJRGq7Ccr5QnIhH52PTp9xFmabXYq2rl97qZxIpeN8Bd0f9Z/rz6oyXFvrrdxLUH+vIfLrKxR
iwc2TKqCjVlY4walPPW4pcG2IibuwvW+WodYaGE+Ap0BbnO2Dom4c3LfttOTIZT16k2p/NlnEy0u
fNfyApToq1PHWrfR5OEfyKnPftyEGlwTIs3p3qVxstF65R4j3x2+x7672uayyHkgqEzgH1Dj0qC2
y6d39CnGBbf6V6de2iarR3Bl2mPS/fMuQ2eDLtGL/ARQRAxhVsMtZmvTruLKaL8Lv+qvZKZP7lbY
S/oMw2V+6IopR8/E53qnT/CaEM4hi838xL2QvfDFl8uhjKhtFu3VdHr2tzVDlc6GpeITxhwjkLGh
bwdm3kRmkZSU9l1y4av9YoPHdsrRGq0wR4bzRkPfaKZprvZCkXkM1OLB6Lsr5EgV2jdyhF4jukXx
NuY7di68e19dec1iNOlA8BGfXzlBet+SXhafciMl0sFBtOUf66529dDrE9rrsEKcfUec7HxhU/pi
YTYdAfHX45/52s7usQUA1O0bNz4hYK2u29qan1G99Rsyzped7bcTjjqdOZlpzBfu9hffmwkIlGMo
6EOPRuefbx4ZZfEsGQ+ctFFku7jz7a0ndWvXuql24VLYovk/O9t66duCW0L2yXnmHFqgJbBFKpnG
J42M0nnrxmL+xpDODldu8CMTIxT/6dQc8r6Zt06bpNcKUOFNbGJX5XTVs29l5Y7pnHmdAivf0jT4
TY7A0AZk0S3oRnXkp0lPxdK20ruPfWs5OSRx7Ruv0w/san5gJrywSroatg7446E7gTZAGl/NQdeS
LFe4bmOi7aqZdvRZhdwFrN1hJN2vx/9hmgedNeND1kn7VuejXAgMw1vjJK1/1PxFnfQ5md8o5Zgm
OmN/yOERA7HR2XIK+kO3ntHgf5Ceh4/FtlsDrM/gWEdRkmhD0NW0EN1aLKYK0eZg/PB9/Srl4gfL
WZLN4ODkPFgIfQDImAOS06XcmJggma7Dual0+AhFWmZb+l4Mo7xJDdcSWeijMWtPVrXYG4ev6C5e
FEIXtmP5Sk+NbihyLvUg8AIFY2rWrO88ofVwqQJrHIwtvfBvSMvzk3JdlAVNS2QXWx47N/+lHV2D
GTW9b5LTu3ruxWjFeO5pyANi9l8crfsAtTUcldag/cR+tCu9qGEQprL7RJSY21BRU3S1ZgCj0Q2X
zoUCZBFqWLu5E+bT6i+aV4VLmct2V3MnuOdZfKVVhIOGbV4027lb+VnpYJvbSU3Vpejtf9/Ls/d2
lUCsQClYY58WhibPSSzDBXiyJ619QnWpMyvumOeig8tvZofUPHhe1tM0FMajOWI5RkKCm0RVRbmv
4txc0zK7PbMlKsvaiE9YtnCUmu5Y7CvdWBBMiXZnzDViXFRk2wbW3Naf1HKT+Zm5rfucBMS81xqD
/vWC+llQaR4tsgRxIHfer7kvzF2VEy5pamV0GKapidFU1LAJmgUMz5jV934PpZ6fZzKmzqbrMrcN
LOCNe1vjRbjJtZ5Bb95q7oln0jzA+8HWXVnGdV3RxEby9c2o0A8zX03GIEH7hxizUfLkxTZJWUx2
T449jCblfNJtIxSZYVcZhofkI9HDkViAvV8r6xZPR75rhZvfTXNa/bMAq9hKKN0PrlW0dyrvxhc5
CTTlRbSyw6aGiTV3H9OBZeCpligUdVmpe1T60U6KbNgqA3QTqgE9C/9ePX6xG9Agg1aB+xCQ2HlR
l9hD6huakZ76tkCPMMZNsp8mB+l0JcVTamGHqDTX/e/naJo9axAEfX370/FWJ1LP7hM7OZFgj9tB
I1WRMMhEny/1Wz6fwihWfQKO1th1QtbOthwPRQ/+JV7IXjY2hh7DejajFMI9mHnhKE5i5CHvmkZG
+8my05//8eby42hnIRWirtQ/pSytTQTHGCP/6E6pcd2YmTjZ5CMe9N5oN0jqxN3iLeN/LdO5KL00
k/GCzWH3fJdNK1NF1gSGpKyT7l6SkHCvKP/CMjPxAulOdKFy+nSL1+txZufcYzEyEeve+7/dGFVo
+Nti/0hIa5qHqGfd+6ml0gyJzys4b+oYQz2ZpgplEwruuScE+ML79NXfwAPWQaK4kHHPu732PEjf
ngbqGCcnLze1psAls3lburmOa6Jpb2lilpAwzGozUYdcwNt8+ohcQSnPGYyJ7b/tiz9vQZJ6fucx
3ztmWjk/IVhWbLno4/el7YzPJuejIwFxl6ZIn0pWrooI+t9oPfoZ53WGnjC09lc0Szx16fM4DPPd
gOvpycyN5s7sINb9/W3+VESt16M4hs0CcZQp2Z+/0vIqw2xq8FmwD54qPBw/JsUUwQABc/z7lazz
Cmq9Es3LdX0ApnNeohZJ0xH7yCtM7qO5zxGq0cI3rFbb/v06n0s1LkSOF7E7gEb4XWc/ycF1tIwF
2IfKG+h7ICVHaFbmHWrzXk1EY1pEjRFB3FhtYErkj+WgYakUcZr90Mye7btyzfQFOWSj9gXxBMsp
bV24c+gic8z2bpthz2qKX3//u9c/64+d2hVr6J6HXYVbBN7zzyeR+qk9dkvpHTk9AVhoV8XdXAqU
JnV/YX/48lLsDxzBGVda56tJX7eN3fDqI86LrZdCDEjOpRyvp8j69vcf9S+u9uxXsYTonMGJ6vgM
7BdVPhmNXnjHnhMTDsfVbjgs8VbXFrJ4dXKe2WFNcnFFc+qw1xxqz2kOxvqESHm9lF75xQ9nT6RP
zwHN5Q1Zl5z/WdaILzTLmQHpkSTW5WppNXVARW+HM6HKF1avL1/DlbLPpMpYsy/OnmdrFTpl7QxH
064wIdTW0v1am2j/GIRHXsd1Pb6hB1wWZJxSfQDUxIWLbax4botBKwMiM+SDaaVzDCB6FaNVUYrh
ZUhT/4SsZ3paSnGJlvbFJ+oyqxWUvLS5wIn9eXsEASStxjz32JmRgI9ZJ49Kry5d5d90tk/vhO0B
KSNakzHa+pT+5ymUPHDiCG04el3j32KgN5JALnCWr+KMiOxgohi/djoUWkscLRvA+c2JES5/EqSE
/oeq6vyuXrCoBRE/ZwRv0l3MLPm8+RAsDZ2OFEx6Vsho/vwblXBIah6UwyJCznLQ50KiTSnR30Va
nqC6TDznrne99HsqzQmrJqejj0vfjrtOGc/ulMsMnV4SlH/STM7+imJsiPysJhPVa9lcGa4yl6cR
/Vm3RVCddfglqz4OismgJ6v5eTgxBVhzu1NAp/Tem6OC2v/OObN8c92sdK/lnJHBommrP0Pl0Us9
GzpVr917Dc8qMOFZubeT2XXYFqp6eTXmHHkkrrt2a7tojN1pMX/OldM5REp6atkXXVWV6N+WiQNA
l0/AjkCrqBDcjF7tnMGNANsUmodfs5NldOVYXTkdXGBxj5KTzxXddEwdzKv7kxXTDUI0DwZ1hDrr
bJDb4DJfIMK9km48sXI46fycV1MehZ2eTk9zNpHTbC6t/o5NrqP8osSvdsoHwnHKuz5ewo6jEYxZ
D9fSm8/J7VUzjASY8KJjXS+WBRNsE4voSuPwdEeLw7we+9aOt7WY/XrTwkZZJfSWHIJW+mTNE4wi
P+ZyTrC5GoONrHoqP8xBrhEaEJdeBTnINy7+iZfEVN2NyqJRBtoSN7801WtPWpbHMuwrelYALeqJ
gTmIkE0XYQqpOKWUQT8DWcVqFB8ip0zSgMW1GYNqZfUXIl7eJ6t1tgvGkt1cAm08pi1tHj4Uywbo
YMI7wHSZjW3YOBESO79r05+4IQZklUsFEgfvfteX1ms9WhOMV0/gHFzKpAp7l3Zp4A1CHZO0jb5H
rqy5hPCdgwCO9Fx6bb6rp2h8F+08XA2Fo3nBVLX40StddbA99LzjmM4y5W+MxKmMUEpl/UqNsm8O
Y5b06TUw5q4IrbEW+U02zPVB4q//B8S++2Zjn7Q2+ii6t0zn4UKksevndu7cKZA0s5p9ii4JC9yg
dYwu5Ow7/bWmjzRaBrC06bZXFqalxvU/KgzaCnNyhrAS5os0n1ybV7+rXPlLER05h1EX9WmAPlwc
3UXJF9lW2QFgkXaDQTJ+zJO2LQ6R7mJZEilmyES35A4jodw6hqu/AY7O3A3iJfkszKysAk2v+/5e
y6UWLsWirmeMNug2hSGNQ5H2Rb1z8ty8RXjsb1LcPsZttEQLaD+EpeZjhVC/DpSOEG2XO1iPy56T
5pB5atpVVk6jxVXEh41LC08cT8210ZHkYEeYPr4neRZjOkqAKTnudOqsLL83BHLLgMdj770hzncy
RyyMLLPX8pMLgvk9w/AvQ4UG/bGN+gRDb++kQYkE7juVFTFs+CSsdyxLnhbIsfffCTTRH7PEtXai
bQRshDHX0Y3DZYa4gOhpYzbRYm7EMuffYIA3q95Ha+9FqrQNzRufhOi8/1VYqYupS0kJQMtpjNs+
dbqt8oW8sbXYkqHe5tVm9BaF90rUz0kKD4Yj0RiYqWhv1WxVeOA7rKfVPC0lBkaQQduoKMYTy5j3
APx7uo1Yam5EPi13DKK6a9EMIpxa3/rdS/C7xMylY7Itl8W/noypnXlelXdnJKNx9FySO/moa+cj
H8gDLiw93XeW0930M1HQAb0fL3DzuZKorzUmM00TO/QTTOfFmWeINOjMahy0U7/LQPA8rdlkyKqj
VAKhlnr3ZivC9e4q1ELaMbJmYyWu4CCme+6aYTPPyZuR1gW0r0rbxRBfmNgZ86OGuAd1tB/ZGwMZ
8nbpxfAyutSmAfa9yAOwMHm/47yzjqjAYexMRd6v1rnuOk2T5rWI3B5ruHAkaeqVxHo2I/SLTKun
+u4lfhb69N3ejliUIP+r4cFc0uKOgUq5T8olu3JTIuitLDE2yTi5UJTLPN2lKI52BcvsteTrQzHs
2WkY1XH3E5feR8MeBWgfVeUuIst3CfsUJ3jQt+SLhkVpmHPogiN+KJXpvtNA8kMamnYTDKXBfBoC
9J3laZL8uFaNh36o9FPLbcNAIZIBrbEfTSc/oUjaYjNz92XkJw1zwLmEY5aK6EmkkcKtOLV4ZLlW
bcGVsldtkmllt0XCHi4JPLHDptHsb23Mr7cMAnqErn3kcVJQDs74G6NY2r+GEVdCLKWF5STnIJxF
i3+aZiO7GUzIFGIaVHHocwA2sbCN5yTWvN1o9OoaE2z2LORiEKlMa4jluM820STMVxJmSQD2Omzd
RdZUW2Oeil9zTtY14wOrOVBEW8dogZoHC8CN3A1+4Xk+Wgylk03e4bPFczGqa7dkJhpKi5+9GbIJ
i2I/Oc6LMbnux2Lk2ndridt1zYnxMUclT4+hbjDTRb7DAjUib098662MG3lE1s/2g8+0DlMnzbaE
Uy9PfTSyzMi4FOrAmHJ87AXnIbczsysbENfdMsgVmJKZ5SZLJP/KTBxg3ireUoVk+gZNq8SlYSvn
e+qmhFAHKjWZA1nLiGQ2i/R3PFW2CCkFolsjmaIAlhmeVPz5WuCPeX2ss9Y7icGt90Y2G+WjvYK9
QPugPBdsEsXGM4eIK6Cn19NOqKDkF/8wmY/c6wMJqLyVpSASiUpphJzSZ8U+9RPzxSZOqA0wb8x7
vfPAhqNkvHI0go338C5kubdoSo9gLARrRyl5i7xMlLjoBra1OwdIxUkUmjEHXlzAUJyH/MOFCZld
L/Wife+tqoR8IKtlT+aX2qImAdCeZ9YjRCztUJLCvSayku9F3OfBMCJrm0AZ2U6e+zPrC+sBc5M3
bBGYRnQnU1772tLzm2jKM1YuZl2hy5muCCFwab/0Tg7Wbsw1lvleAt/lLLec8HGL9HedJ+4QED8J
x0lLRvcXn4jqQzsT+S7JWGksMboPWPORgbJN5h8RTwLfcd7UwejQSNuMKpW/MHB5DuiAcWF3pMlD
OgEDxhJQVxAZ0hp/sCHHuBXRRt9ImCESHF1kHhrbIttSgx9pTqp/ZP7lNjj9TAs/mj16NOtEtGNA
ppM3VmenaOAzx3ir6TcZX+u85zVGxyha48p2tKbaTYk1pXuNccV2SJPCDDHyx7eL6S8doL7FeHHr
zL2Vpeb2T0YxlXHoqIq3lLmKhRGiL18ZjdliI6sMw01FMsZ438kxf2Ymmm2xA8kIKpGJtgJO53FO
6uwF7zQgPjkY+4x5x5UU/fDdXFReAE/r20dIkPqBOjXd8ZG1QPm6KHJOnWn02dHManlTlkV1rdh9
92bCSxr6sBmRHnMj9rhq8xcH1MqVZCR+VdjCineZkXd7kCM2q2/dXulMSRWEktnikeMMuxOEMpUB
xnKbBT2v6av69VRHwUIqFJ3HujzIehA33mw1L5HwsHzOyJrasKURuxV6bH5kHuWsxV9wgl6/QBSk
D4EjTXSQD2zMpJNZdV0w5xD1KLdWQ3KW3idZlAA5KKxDR4VLITzWyctc6XjoSh+Cd2/xtWL9rKeD
AXPnH9W143c/pn8SKsgS95bXWx+NUksVDpXnbNxRjTckL3X/EKQhd3Uxu1VY6yBDaxLN5FZz2Us8
BhLXMfKKNhj0Yrgf6spPrxvd6/cQMplMiVyYdwZm6aM1IGbZGLmb3hdTrd9YInH+iVqsHDVxNqwK
zrC8J87SH3plO/vZT0Y+lolqNk7QWkaTsYViBA3TSIGOVakKOZdXR702+5OR42Pit5U16QfWfO0b
XocUZvA+0rmzD30TaS8jeLEfaT6NVLYNKQbOIq8jk3SsZvDLH5Ov8o3L4rNzNXfhmBYtOz1y51fc
SeS1aVYu9uBrBcyLxQusaAEHxvHAxs/MWMbXJ53ZcVE8SFehbC6x0PPva+tE36671ztz2LoFEYht
lehH3Uv6vaZatZ9jXB+TmN3jMEZl2CyW8xEpxmSOIsvQxyl4leiTt0EnnG6IESFNJYoA69gmIZIR
0JaYeLx3dl0jtN3MvNL0bCEHPMt+uS4lPEEbEDCpmjeO24wbeH3Jxs469VYkw7BTlcRMRH7Ri86w
D1Wb1m4S2BZbi09r2SI57MnTyBFjZuMQ37bDOOxB5nIM8qL6nZ3PyU+V1/WPqPZp9fYGjCQ0/NDo
dHM5ZfBo4y2hITmeJ6guRFrT30vgv//D5liXAQb0ZofB270G/wjzNG+b68kty5fBNSHLDEBkgx5/
3xg4YunupIqy+2wyWxlWc4wuQdjJVlk9BjdGrxjQ83FsQM8mkAtzGBQIMa3b3G9wuQJg48Ta61n/
JKjkt1Ux6m+U368tPAjK6ITSQ0m9/oGRHLaeADDK3j1ne3wW/qZ3i2UzCfXgTUtysAX31WztgjEl
LdhQ6RreAINYcoDI2TpEzMgLDqORN76M64iZW5JsGq/W944m7W9lF7M9+5GTXzuge2EvzsZ4sjiC
3FG/mm+lH4PlWMpqM5RSHpnKNMcJ8lQV5o2h7xq/KHfIfdqrBkrcxmfiQMp8WxdAImomV6Oa39wu
yx47O8OGZ3b5qyVxfMfCKA7gGttjVC60TjttQDPkVqauTmqutR8tsvjX3Mdnt4FuSq+gxWmnbS0x
a4+9PvB6aHP6j2QVpoIG7XHkoeV33lgaD+xZ2s4vocfCXJcUtt7yRBIq9BDDLX9oBazLsgA9zIYz
u4+N5eic9NLVdte6+8YFw1phLApQUv0fZ2e2G7eurOEnEqB5uO1ZttuOnThxciNk1DxL1PD051M2
cI5brdNCdrACrKuwSZHFYtU/BGfPRwTfa9DeKVryKCvWxBN6+eFeQjnpRCOp/9o0hQZXQEB+ViXx
6FH6uLN6Wd7lg9P9sGsne0hqS/1e9vBHEXH0X5vK14KtgVD1fvA1ZGirLJbosWHn5lPoOCFamkQH
1UnCX3YjBFGNZsrBzltpHzP1jVrXxr2sqQ7Fli55DFrLf6hMy+8R+daS57JjE1l1qh4cmQuPK6S+
b0yQmhpBYjcOkOk2Ua6hwSz5hksepL84XqJ8grjXHUaYHq+iyuV6F3E1BnCw62wbjlmH4ImjoibT
pyylZIr0USiW2GXtmG4pnnZPwrbp3/Gayg/ANoA4VDnn2e7MXaoY5WNil8VL3hXKrlJLqOt8Wu0E
lUvfWFI7elurDmQeVmh8PeSy6t3LME0L+MOK4BL3LDe2eLRTO+mx4ezaR5LNiU+ap6CKje4xNcrA
DdDOQVR1kJDjzRBuNDEOyu6tPDD2kVEVuzp0yk9DZwYvWdUhMRZRvubNI2mPTae0H8qWYJzi4IPi
RWDdc6sj8h0OUfRRghl+CMmcTnkVmgcfyNRTRxnmyH6rHkhBqhbVIxMN/Gjshwcv0sNXpXRk1MSU
8ZdqSChTBwXyD1yE+an1df/UDRJrpAiNoJnFCH8nbbOXrVz/zkO/PZuSRfFbQR8JI0D/gH0WHrLw
nu7Y69JPKQoqkE+qdTDM1KHNrmlnRAftvVeIbhcqWOiEcCX/gHbn9ZlN0msl1OKzMb23USlBSb8i
gUSTwNt6A6dXlQL5vqsL4CIUV1wltHIkr7os/50pbbJDoWLEgQhtZgRBahd1keqVm6U+W8jGPdXU
WF16m7g8qfyuoovsfaO20StqSu051pL6G3CU6KzbPjCCSgsPjS0lj06danAIZOzc0FDZegliMpT1
tANlG4GMJKS5Utf7HQQRdHPYwI9o8UawLltE6LYyRCmuA4j20HbysyrC8WWEBvuJbMnbaBjnuP3o
RB8GXvD3U6l0l+SgETbtgHePy+tNepXCOn4jpNtfVNHXZzWnMFlBXOk3ZVAYr1EU62ezMEht6HeM
v7yubr/qyIocFT/R7nJvjD+MqeIfYGHU/qYVctLuqqj2PIjHrXr2QWs86MkEvky7UdqjrqMau8BS
EHDKtZ+ZNEp3PryerWmRviCvLW31sBafACBryQ6sh3i1kGf83ftOw7PNUc/04hWIUJoCWsXPiGUI
4B/Sxote5EIbPwyR7p1iKSW0hZKkHDtjalDFseJ8S1sU5oD1irPS2KO/k6kM770xUs9VpaUvdaXq
BuEZAmaYltlZl7L0u5HIAQ03B7TPMCBSFlCoJXw4YY4QgWm8wJ5S/sRNHu7RU/M+jyEaQelQy9si
M7m0E/IebDGpKuBJ0XyEgTPaG7Npx3stHsRE3rVzaoBZdF+Ucv8YVSA4DLgdP9N41I8GyJhH2EuR
22iN+oJ4cP9oZ5iqpmZv3pegPgDHkWM/ouuC22it2Pp9lTvGndSimLxpSz8/ppjVi/tMTuMjGTSf
KCTGhEjLJPlRWLr5XRmG7hyaqGuMUlgdm6Iwf9ttw72G6takx1mWBz/VsKRvzE760VSqgwVFjHQb
uFpBJtPLhz6KEa8wnQJtTonnse41YivZ5FFjYlBk69Jg2GFvVT6ZdiB+KRLPhqp20klOCgloreWW
qQu0e/EOtR4jWzTsUaiwEbxqBf2hvFKPSi2j54pRlnYHjhBfYGOAN232LbkybwrrWdeRzKqQpEP2
sWZV9QpzNd8Q0kcq2CgYI+hrVpvERCaHoF1kEOJRPPXjTn+LsCRAJFGLPDS+awr4FFR7niqZHzxE
HB708nl+fxZKVAdUJSlm9Da6xcJXm5PkydVRq6LxqQ1854mqrnSs8NnYoZzXPhq9nvyuSDq/o8fW
bxO9rd+qoSw/AFymSBMr+NPycjSegU20D+gZjMRurzroNFpfzAyrvp7y0bnIhbwbp5Y5YhPk3AkX
tKG09WMU19GzNTT+N1OWOGToGItoO4SOfc6cTvrpR4O4t5FNzfam8BEyJTDd+WnjPwS5IlElgX3r
DIFWnXUqo/l+yMyJp6t2SJSPWnvWmxG9M7OhGYI7XDG8DaJBHgQwmctVVlO0Rlb7kEYhSCWn1t78
Km+ehd6yxVLBg3Mb+fh/RU5rhvcCOjSaALJh7hFfjI1DqYSBaweFaLdyXehAnpIWiLxPS/A1qrth
F5cBFoSVPWB9R3d5j0EqwixOJeU7JXKa/DFFSvg1ccDqKfhTf0e6TtW2caiST3p4brgIkoZIztnU
LGwbjZf7tK+ax1KlvM3BTw7QgrTPFCPLD1Kklc9ebqcfoqELz16Q5ndZUiPKVlMTV+6GLkCwLEV8
eCNSkkmZKuITQrb9d9TGq3oFNLnQTaRWpdA/g+93zVaoEkwUVdzy3GEo7X3OM+xF4kW7hoSe+qiz
Hhk3Jz3/ieQLiH3WTUzGKESojr65FyaIa4+cKnArCsDyPpJ3zSh4UfqjwzNVyVww6dExHrGxsDKd
l5VOony7a3fdOPzrNc60ca2EHzlr2RXUG/vGnJxTWoFbC7mihIa3GTpvmiMNv9XKqr/FVmd+41He
/opg/rUr634FVbWmDjfgJGpB0MXmOPTSQtCyH1uDp9/4iFoP8iJJLU/VV8IDkeF77pntjvKJtMJD
naY2+xIQLXAmtUzykStYQdW0iV7gGe1K6MrcxVLtPBRdMhzwN/APQ1h9baW+W4EyXAPhmS09WsDn
YHNBNMyImhpEY5BakYnwd1R1B6Mi4O0sYLzxPa62yUOLM91DJahm17HVI3tMQf1+8MdgWPklC8gd
/L6AmetACxwoXqzOu6424bIwBWhY16bCt0FtuNlnHeqrnmSkW+o/azNfwDJATrUgAgLJBak0wzIg
rNFJMOQg0HvGW+0gldelFWrDUrnGL14cCYox8JSJ32DPRooTC/o6/WF3FBpTy5D++ChRWXIFxp7l
yvlZGgyQG2ARjDXgqM++J6TbEkkVvmenj+ei8ITbZlqBwzN67LdP6kJ8ApqhYowIqwfOxixw2EFH
tgO+z5WFgx5zEla8X/Wa9v7+9kBL54LcQ1cM7L0Ubb4zvNygAkKDww3aGLUbHgyPWZeWW9QTs0Pb
a9TtOq7n24MuraMFjAPgCaViKCaX25GHcFnrkMPctrX1nxR76AnzYkppUepxla2spbIU9uClwUyD
hq5e8bNKWtEgLz3dzcfCeKiqCpf5EKGxFDeVp64gxdlIUZt+bA27kLda2CdHq7DDYluUOTLuKhhG
chnK4Ilqdq+I0ZNuIqiZPSftWLtNBNDX9htz5cwuLpKFqSO3MdtgjgeSfN+RVAURCmSJWhyCDfDz
cdEdABGFK0MthwcFYhAMNsiDs3sB/mynpg3hQUq8O73ErbbukM8uJUc+CKGZax9krswCvInMmnDE
tCzDmNOFSwPMeWQ6g9smvEiwHyi9b2M4ssU7ne7LplJy0pBOsjppX/U0/Bu/zfLj4KUo0v7bVpx+
Clm4AfzcNvDqnB3p3MuMtvW0wfUi54h8784LJsyIpf7553EAzgHLxVsEjsb84oPiIBOb0s5VDE8+
OVNXLsri/tkrTPtwe6j5HcuU2OocLIDOUwiZhUTSsihFY7F3Ba/Qh15Gab1AF2uL76mMYTA026wc
kaYS8dt/MTBNeHCpuOlczbEYMylBL6B34+a7knzrte+K91aPODKYiMY1K19uvmn/TvP/RjNmUg8q
TgBjr2W969jf7eC3gqIrL8C8Xvlw8wA5H2a2QZoopuY85L1rIYtYim856UqWo3VTf1NaeWVOs8HY
HNOzBIEkQKgG2C71MjA6BUp+9dAhrM/rn+YIpGyU3ryKZ8oQQ6vf+4gdBkffpgK8EgOWhgZiC2Yd
XRRw3NNyv0sRghq9OqutdVTTu/AXxUlgWNw9KM42HmiFDarGaBanjgl75Pa2madJ06zh4XACdVsG
EjsXhZI9roKQ6H+ixiaXJ4dyt/XkY64e4InUfzarAQnLTYcCZbuJQDg3Bxl8ETVrJMTbf0zZ+TGY
BfNzbMD7XIpzEmg3KLWvI5LiohChe09eZdQooeLaTl+xLBGrzCVwFxsDoG04ld0xRiv2I33+eO/g
5P3J8NUqecDMAyW92+s02/B/fxkIe5JikirEAGYb3qt0K/N5NrujDuIkrfA2bV+ivr7LB2uNV3y9
G0hD4TKDUUa7xpwncJbW0eUH8uZmFEilXYmMFupzdjtiOYILJ4Z+YVI1+7LEa829Pc1Z6vN3mmBT
oW0inQw6dxa+9IEngN5EEW2VTEc1ufQOZtrIp9ujzG7XaRTQ+zTfTB5mGo+0y+3eCS1ufD2IyXvK
7LdXxcHDYPbxU9aKfAWsvzgUyFXEBix5gn9fDhXHVa7hKxe7VD37fa/lwwHNfOOhQAPgy+1ZLXw2
ix4sTzsbfUqeOpdDdVbdAHcw7FPha89WMezbAl35CkOoENc+NKpXmO9L4yFoxFIiz8XDavatTKnh
AU9v8MRy1oe+yKtdnmv6uRjzaK8DPdwVVtetpA8L5wDagwY6d0rE0Ym5nKQAjyhI3ZwTscDldJ4g
GNN41L3vzeitcRDWBptW4F1YLC3M+2xROyfgvZ9aWf8WBO2ToVkfUR74evvjLewTy7IVhJLAy6AV
MTvfgTegV0nl9BSEknyPgYnzeYISouBaeq+3h1r6bjaJt0lFiFRhHuzNvuuqUsntk6V0X7LJMAL7
kHOQNh86ZOM2+Jw93x5w2njvnt/TcaPggHU3TRrqx3MD4aDCTQCHCvsE8hUyPVXuqHHLauyxQYkU
vDu6BmsbrZseyF3ZVs7+9vgLa4uoGMyOiQHF6222Z/CK0AbNHDx8OyhXP8peKrARtZSMfqAo15x+
F0IY1H6oViDskReRZ1+yyiqB06PsnUqkOugAGcabbpXaCg9qYU62RsLOeaem71zleWOMfH/WeKce
nrO0NQZcbA9OqIofEJKREL+9gktzomyDoCIe3tYV6Bx5EYwc7c6jp5Taf6KBnfzJdEZ8dW6Ps7A1
4cWQhHAWdK66WQjztLBMSgtl4EpWw70DXzvf0B1pEJofh70CfPxI179fkQpYHnViNvEuNQx7Wut3
x1xVLK6BcpBOg+CePSOwA5+4wW4qOASJT2+siMfuJzKZ2ufb0136iGQ//zvwbGPKdpM4NtnWyQD9
6QLm1vZqbYlDQAFlJc9aGgrqnGUbOrUZsOWXc2wL31ARi/dOmW6Ir8ieJ8VnE+euD9JQaNbKZ7we
DFaNgl6jpqBygqLG5WBSiOUBqhbeKZBSPd23UPagHg8W9nVxEf/890W0pncyybpsgzq/HMxGVw+z
GBlWua/od0hxo4luZvijgA+sHm+PtXQOKBxr3ORcfPKcnwSyMUgDNZFOZtaZB5JaFcdCW6ws38K1
A4/fmSRWJvHAeRLUU9cqdIBgJ0dKq/GQ04J0czjhW+z0vlsD8OCV+uj197LITxDNg1kJ+UqbLaHc
DPhj5qAWPNC2hyyNsNFMWuUMeWAtt1y4C+DXUHQ3kb2A5TXb8i3xHtrxwP2N5xN0Z/GgFdIhwC0Q
a8nuTy+aQ2j7r7c/mzJNYHYDTZV4apIKQoRo7F7uEdMLS5kqMBd582OsnM0IaLjt8NcuQWWA8/zg
pfZZVzsU7co7X10TfFlcXxvKDyqcNqyZWaZUlIWwAZlDxbUj76dtAXMbOT8pjklRuFZgWVrhSRSI
iigKD1y6l3OtuDJMc3DwbE1T2ohYDSM9aW85kh/1EChTB6zcXxPUWpohj0cHFR2KbQSay0FHWdCv
Gkrn5EM833YNiFUDnuix7Gg83f6Yi/Pj7PFM+Ct1NQsuch2ieScXUPKz1v5qgJvFfwO4zUtgB2SA
gO8Rwcaq98kYyzVJ3sVpTu9USlhIws0ZnAEVU6kAInXSaCPvuzYodl6qdVSrMMO4Pc2FofiKFHGQ
HYZnbEyh6N2lJFNfCCHGe6cxdLC0K7Q6w84XewWcQRp1XKvKLsQcZ3p/m2jmcDat2f3gRV2HlRwA
cLz4uqMU2S/CiZPPQuqQA7Dg0tye3V+9w9mJRHFOhlOKCBu5/Gw87NiatMRp8ZQAEwdPHIngTDyF
yIR7WW8frcHyPragz5X7ogcEvBGtiUoCaDjFQREy6zISRhuV/MqWQWJGtfZNBzwPPVHvvEMaplD3
BE6nAO37EqlwEMZW8WBrI1ZItazmWFNU5ojNm1qkMJOwxHixeyl4TXDvi4+3J7v0KcmeeCahJ0wX
anb8o0T0cYSm+KlW6WVqdaneeeEIrjOhcX57qIULCkY6p4N+oz0V9S93jTmAOPOF5p1UKBYPRUmN
BC1oBY+02+PMSaRTTo/KHKUIPh5IiXk9Al9FHmEaEVVBbOBM4uZ/QeHSaKDOqpSQ/daH/5dnlv3S
0vp+sQMDJH8Djyw7RX2Jj443BMqTCsQGcz3NarVjgso2oHsRmcoxaoZHhMy6lfrO0oeAUw7JlkeI
cqVH28lKJameZmPv5GubgOxkM8atvtcjTV35EEvnSZWposAsp9LtzPa3jq11OU4B0bDa4MUQbXKq
YvyHZDbtKXWiNSGgpamh/YECxPRleOZcfnh0DCH16rlzatBgB1kY3IdKpW7JmFY280KyDOOT6j3S
bCyiPotLitMLRY8s+5SV/g9haa/4Cn0JNfEQK8qDg37JYWWnafzyeaRA/w1NMaIg7+PZzLoOXkYd
4EEOk8F6Lqqhd7FETl4KhH5tu1e2Va+rdyQwA2ZMwjvIpo+1M6XWU6JF5cks4E3c/kkLNxA/hvrU
38bjVSe9hDPW1maP5R6mkdhe9Yj8xpKIHkRkIQ5qxAlkujH5HbQo/9weeul8W+oUpE1LR7V/dr5B
u+lKI3mEaRVwLwQynWiVODEx718HIngwDvJ0VEJpHF/uJ5HUXtvRUTvJfVw/F5h2vYYpBie3R7ne
taiNEkZQF9CIkH91Jd9dcqLI416uKgsa5hACs1MGSErA3uPRXNOovN63l0PNJkRV0ZFQxbFOqic/
24XmkuE+RlFzBrr/sVKtNT3B5fEMzeRNArFnXnRIrDTM9VixTqlpf4xLzA2rpPqodM4TSLonlIJW
HrHXO4P5WZQzVU4JT+jZJVNKOYOg6XRCzkJ1JwGpQ+oV/9jbJ+wzCt4sPOum7N2efsW7DyZnkRnm
vFxO0JSHk6Lk0Rn3U/9AUlGtpAiLe4MSH4AVlZrDnPMf2LqvpZhWnrpO1rZ2Gxt7uQMcEcSlthKs
l4aCr6mifztFtnnxzYe1COKJbQgEtN4GQ+4fofZ/J+dK9/++4RHpscArULWh8X65fllUy04s53yl
AMMSraq7nRKGb14HLvL2SAs3NNFZJUqBeCFazHsZdjjApm8141T5w2PvxU8FxAFLbXdAsTSwqKl0
zNv4sYN2amqAr7i7ZVyjLbxB2x5EV/gJpPquEP9cEEf1i3ogqw3i4MrTgbojljsD1ccgUb0tQq7D
3iKd24LIKlZi2NUdzEuWPwhfUyi2Ufq4XGzYMLFVhAMCWgBuR/hq1OK2unMqxZ/ba7020OyrOlEx
wSkZKLJdM/pDykvVytn2OP/cHui6Wzab0vRL3p0/S5IDYYLexSOu++i0HIdyGHd4CR11bTA2yeTT
hzgrOmCYb64JwVyFmNngU8h7N/jY9GYt150GzNfEWzIpuecg5uxuz/HqMP4dxaBCAKqHnskskGVy
GJldgyogZO7PTR8CqkWNr3Pw0ro90PJX+9+B5kWBoo9FIhkyFAEcDDeyR+kBDSsF3SibVJ2u30q/
ZHk8sk8yc1BYc+UORRSm2SBTcUoa+2yF1UMk2ccOD+qyM59vT235S/3fULOcaaQSloQ+U6s9fINQ
BQFouBKer5Kg6TPR7cddnjTwyq7IxFGN5F3XANKgr4g9lgJisalejNSDhfhQoSxze07Td7/IAxmQ
dwZdO8rrKLHM9oWD8HMFfk8/KU15X7V1gX/o+KqMxr0vefvYUZHX0J8xQv9HrAFZHgPDnwNWTA1J
sWanu08UH7q3rJ/KwXxRIFZ4iodfcd584nr6fnuSS6v6fqz5+aYlaxSU/U9RZIpdn6tHAOSffcU5
QLo8Qyp7kvRmrc21dOIQEFFslpe/1my3DLactr4UGidJNALzN3QBGrv6SD9xpWlxlRNN2nSTshNV
TYXscraSSSFTZUR2B05Z+CWw7GgjC4gS3ZOn6o/+4Kxs0YUDh1gQHBVQBfIE9r2MV7olHB1KvHny
tOYr7FmxKZokehLjmKFlpK0G5ymFnO1QuqB4BUzjATadxUenkHisoMtxwq+48rd6pwuMzZpA7nb2
BDXe5LUpJKDbAxq8VKcSaRPru8JzICoC3V9T0F74rPaE9MXsBpVNurSX06/QjrACOYVHq9nVjsQN
NYM0z3AWQ5Dk9rad221NZ2SqHeOloU6Kt+aswKr4tRObZQBhrTV4/PwaRLWL8d5zhLGTbP0EK2uv
orEwDM22RIpSxSElM79UzkBrx9wlCMuiiZOO9d5CcNUf1uw35nJff38gqE1Kaqjjs8tn3wbmGbIb
WDmfku6LlyK5qkJB6LpPEZKTKZzsMPkml2+9rv80upfJvfL2As3VqK/Gn+3FXovjIshq8xTjJup3
50JCOCatQLrf+f5jZHyLm7tS6b+nwYMW3tNeOahirWjzt44/36DvFmGOd0MqsA/VrDFPefHBHr46
xs/JhVzL/a3k+T+a2t9WRrPBymiPb/HWKMyDibZhiJi9U34MCng2VGi0Fh1S0sjOiDCyN+8zxTmR
aW0cdXJSgG9S4rluQ5BxYjyMfwfRtzH5eXs1F+KIzUsElBseeDqFiMudXXYg2uQK73ecx8JNBRr5
hNpwcGrrqjiAVQpd+CkInN4edWkP4SjHiZqkr8gr1cth9XEIcQDNjFPWxk88Z3dmWewKp905aX3I
rGbbwHPJZWNXG/1eC5FaFWsWerOLnec4PQRQ5TzAGP+qs4Z5DHJeDkb3ge7nn8zc+5xPvMLbE10c
xOTyppxPwWVeC05ROlaaTCRIKEcoYhgYm2hm6h1vjzILT/+ZyrtRtMvVjCu5jPFvBNFkjl8Nv/ue
qcpzixTMymeb3QJ/xyEATmxVjVbrvOOEbI6mj1KXuCWEt63ZGageJ0Wob+rYL3rknNq1bvksU/nP
iLT+SfRoOV3B0gNZrk1g1IlbWW37qQkN/5ToZdSAJLNGZ9MHJYyZSM5IYSjCpB8SL7d+317c+V79
z28AB4rkLdkZt9/l6pZJUsJ5nWaNYOxrXVn9OR8d4pxtVJu0wU4Qix4FriLKXmmjo9gWtG+6GEKA
bZ3+ZeXXTN/yXeCZfg09UwRLgRCgOz4vW0ldnseRqHPXioxj498ncnduuYWs/kVr7fshbo99+pmU
exdq4a7ztW1brGy3eQ/wP7+BE6NOyGN+0BRU3r1eqHGJOrKxWeMFWu9pvAyvMmoLW+H0mNiq3ANj
iqQCgE/zJUs8TjUSrwS/oVwLJLMk7+8voXoy6eUAPqZcf/lLdLuUU1ShIf003UMOwVIX/I7SMY7g
HX6qLcdBrVZeBNO/Of8CBg9v6pawUq5EH6tCJE5WOYxpByiQqMaL3SVPGN66MLJ2+AKuZR+LA2LJ
ODlDwX2aN7Elx67N3EwyN8/tey+SHkcjx0jIq14V0Wwq3wx2tzfZ4oDsd7Bhk13IvAUp92Bny6DN
XDMZv0RppTyixvECSB8LcBH/thrhfLo94vw1/vdDkvAghkvJjXbC7B5qa4Tr85otJWhn7cBs1U9t
VAR7vETkM5qAqG5hZbTphd2dNUFzKhJW9XL7RyyE0anGQ9bMRcjcp6T03bZ29NoJ4Z/mrtTY+rHt
RvVOpALxBFRn/puhptx2OsGQ9mdDDV2VZKHWZ27t6JzSkmcXgCGSvIoq/O1ZLQTtyfiTVwI3PC3l
adbvZqVEHvIkmshcw47efK/+hRzFTlHF/WjXv24PtbBvYCMAD6D450xeaZdDoayhSWNVITrRiHIf
gyM7QDy37mqf2x3AsTjQQGxXgCQLIYC30F8+3EQ/mDOXvLAw0FsSuWvK3QdH+4GBTovBV/swpMNu
yLvPKpqTKxfhwk55P6Yzy9H9AbX6yGtyN7BTwPlhC123d+sg+Xp7QRe+HW4b9IeAUy2YIbaZ2YsM
30VXq3Atq0VbbrBKR38oOlahtfbqWpzVRK+jpMLzY96SR3DEN+NkmhVXx95Du3OjdMDnk5yL/r+Y
GM87mtYENN6wlztF8nKztrwwd1ut/6zHyDfpKYIFsO6xb6nhPN8ebmFjToYeUwV8At3Ny5d6nmZy
EZqZG2ay4Z3wSfMMsFR1ZW4FGjyYL2Eyke57v+ubL7eHXshgJhoH+AowTtwas5M+lmWsioKZwiT+
DGuEUjX8gE2ch1spVUi7I1QriycjDv89iDMw1xSFP/6bVwhaefBVozdzt0GXSNOylygxf/lIOW6G
Ep9ERd7fnujS7gEjM1GRQKtd4VZiSh8UJbLCTQz2KsI26cbyIhxEDGdlSXU2x+wCRrHdpqw5YR7o
M1xuHj00ygaTNlIg9Ge3cttMUrnCXtkzix+OJwJAI5rOHIrLUSyrKW2hEldSO4xolRivKNz9iJx+
2zc5G6Y+mk6D/EzV/rm9kH//5fn8uAsn9soEP5+X5/hmphOmAwlGEdNCAIKXVNu00tkyWgFuDrEA
6g6neCzT57SrS2Nb1eO5HhLsUgeEWWs93Bp6iwdHh+JXc/DlVnL2itYW8a6XcbleiYZLUQoCkU4L
YsLyzfvYwrOzuFG4zHrJC3eirT9CeX7TiuaDcP5VYZ74boN/5ihhzAByfRZ5sw714sQmF5KLrDK2
IvEoQEQmargr23lpk03MIU4t9sYAVy8/P/7OLUJlNZMKEpRm2yjbRHW8spOX7q73g8yyHiEhWV/i
tulKKLVtMS2jGVifYqHt1M4+p5r0HKLgdnt7LU4MnAngObLJK3e2FqnrKkVVw7WjTPkRJ7bkdnJl
Hv+LUaiEck2SQiKVcLl8EUJVVF1IkgUa6duglgDlGmgH3x5l6YyCIAOAArnXukr/WxsgbKKS/oNq
CJBaVYBBjsmmzkNYTdYvP272tWcd5Ur+dXvgpUW0SP1ROIdZTFXkcnpyl5ARO13mqg0sr3CYVK2j
2F6zvF6IqRNiDfYOUGreGrNNiIt5NXDUcxcu1cmSlO+k4L/HyF4Brc5LalP2DdDF4jix4W3W8nI6
eNr6CGgmleuA2fo5mLnzofYkCak6sFXmCN4oNPk/pLTDo20UU8UqibboGijbvBbBDuUR46nPhe/e
Xual+cMdm5Jk2v4gri9/Vy7lft15WumKukArXE6Q/45TGUuUYY3AvTbU1YZVW+yr7NLtBrM4Kmh5
vhlqEtxVoCIPt2e1EC/J53iy8oLkET2HPk911VBHX921JP93NNgd1ETezGaVHyCqrBkFLU2MUg2U
A9DWU7/gcg0zxBCIy13lao0RfhwmFVyjaMqdVrTWynFcCGew6pgZxl8aAKrZdg1LuyjQYanczlG/
emr0qhvW0RTeXZ+Ne88ydj7MvpXL57oYwQmBqcsZgWdHTW+2dzvNKdGslFHMiyiuoZ4CZEt+dczP
lloh7Srvu87/gcrdVwGAy9ZWevD/z/BsTRB8U1trClHvnlepnaYTA65wpd78KRvDLteyDUqybzK6
zUAu87p9HO3otyremqpaOR9X8W8qwlP8gIzvgOuaW3x3aYt/ewvHT+r0fRGZH8BeDEe/0bVN39vh
xm7KYhPI8UuveGtaGOqUZl2kKQxOW5nLmGcs4qWzmee9Y1RhZIXuoKWpea+Y7tjX4rNXWLW4y/p+
wvPuEQ5FWArzj8jJ0OXUIt3Gy8An4W80udMf7UTKxrswHsb0ZGst0mwoiKOu3SUIm1mSnqIzD+iU
AASbZUdZX0pXOmlXmxb8BI06UhcCDBfVbNPm8lCrg+6FyMlQ40hFhcSd8SYHqhsF40OWqG4cOSsH
5er6mMYkqeSbUULjFXS5aZxQZLCTGdNG8+KIwKp06gh1K0fj6uQzCk8O0DE0a8gnZ6N4Rsflh3q8
W/cIpidN9Oyj9XqfNN3ay/FvEJnvhYlJCDVKBYksz4JMGgqomEUYuSkq9nmCaGGp9c/w73ZWXd5R
4Md1wPgaVsZZdpptn2onSw2/QlFY7Q5Nn+vql/A4AFpFh5SL83Jp2wrNMaWsI9dEAhNxN+H16BDY
BfYIdTngQBN0fmVtvB56RqtIidhV+hB6G4MuJL5/Ydg9IqBUYJNAh9y/N2PHQVvYs43XcqDAstWA
Mzhfb18IC78Zihs1E6ReJpjr7CRV2ejT32gjN0qDfV3L+UZKy68o8BUbkKOfvCEvTrdHvLqC2BA8
DifsKW99xr5cJVVPWjTcBCLGWX2UFV77qmFtLHwN/Cb9dHushSCFGgbwWBWrOhzdZkmupKQ+Kok9
X0RrcoTgpFL9metJv5GCzJ7qw/auc2KQ55SwniO0u9zb4y+sLrcR+ZOJvQlOurPxka/GzhBJaKRt
zL2E1jt67melAJgFrOvA2U//9X4nMLK4yIDAip5sly8X1xaW2qA0HrtVrSloNo4+AnJYTCFMLMmO
0mzGNk9WFnnhgwIgNsERAvOZovHlmL1CwoEjXuwiDlrv5Kb8o0TlPRZ2yc6M839E+dEHn7in2A6i
SUsHb15PwVVG+KPcQsXW0t9J7dyPlHkQNRj0fw9hQGZhf0JtoO0+/3apV4aKlyuxO4jOu6sRTfwg
cES/l9XCWkG0L8RkhoKpz8NInk7h5QqWOSqBaT/EriO37a40LeDIPNBXUu2FmDwZZXHkpuajMw+U
3NUtbc4qcr0cbeQu87hmEpBFjR32+9v7fmlCJswQmFokJ1cQERkHxQDx1cjNHTLaXLX8XWDSF/r3
UazJgHtqH09w2ctlQ8MWeklpTpG/QF0zDrJ9ZdpiZZSlZaNTT6xCzoB+7SxeOcKK6ySpQ9fJ1RiF
S9vYZ6Rjm2A0rX9fNvIBmla02HREo2b7IMlDrw/sKadK5ORYogF5p6bA0v9t2eguqIRUVPwne++r
84pgaijbZWS4lpoWe4TVmzsb1/nvt0eZh75pFHA71EqAeQE1nlVLusDUizQpDVfRKvGc603+FNRU
HY1aij4NYC3vnLHtVhKq+bf6Oyj1P7JygCzXZ7bAr7eIZQNTxUbsfFzgTpJq/Qm67h/ZnfRqpirQ
BKHmES4D9rrce1JJDx9do97te/FZbiE1Dabx0EvR1mpw7ri9lvMI+3cwWChTOQNRk/lGV/1AroYE
VZ46KSnE4UX0RTF5cuSW3WwrpfI+/vt48P9AXaGvAXxgllI1PlrOUei3LuQgJDw9PfiQN5ndnEi2
tHarWviUrJyyOfZoWlD6jKB6aKiglTVPCwwvSCytygbXiaDM/QkbUzIf9cSXg+fC0lGywes3Ut1G
RTd3H5eZ8ozHbfTHSDvr0GS+MWzamPfzxkcwE3uBATdIAGqSJd9FRdS85YPs/RROHT/UrWSqz6bT
KWsFwoXPhCckqH0yevLQOZuqS3VtDIQ0uJYvxiPYi/TU93Vyr6Wx+pOSYfd2+zMt7HYqFBQlwaFP
t8csMmmBqgm+FePhdIw2QrwN7PwsFPvnP49jyoBIDKpBmLXOtwN9s8L25bR3uzJBXasx6mNtR4Au
7CRf4T9cFaDZBuZUTlPJ52GSzMtO5M+pmowaW32Uc8kt6dliBDGYIjumQ1lA9aLRgQ5v44xoQFao
d38UdBQdgEuo1m7B7hnDaw88PwaNhyLbXWVCW3cVv0Kj9X8ou47lTHE1+kRUiQxb4E/OoaM3lN3u
JgiUkEDi6e9h7mb6t8uu2cxMjbstBApfOGFhJsrKeAltfPj4Fb3z6fHYwFRtjXkcPmefQokli93s
2ZPzWf689BbExiZgx8m48KEhEDf5eLw3uf/2nlDqAAt7662+SbD0rIXnrelygsVZ7e8VoCqv8OB+
JrNKcuDWo4YdBlR68l3stHqCZIKIdkEnvHuY/sT8k8N+i2P/nfngacDLxn2PBAT/dZ754LZKPVYL
fcqtmi6bmUZHAZUceEvWglxzEjmJc2qFUkc6009i7HdePaSecKUh1NgQkmch7wgzIalNOp2CnP5p
gqHSvoDjTD6TInD1Z/iE92YKS1OC6AY3NBAKf5/7k03gZOGWCY4mk0yqVozkFaAb+iwsvIDsMMmr
kOVCAQHZ688Evt6bKvY6Yrj/dwbOpqr0YkPYDGkUuTbUT1b/UNNctba1BVyuPmlun8dw2zfFBsQt
jv4lyktn0VUGo48JfuPTaQra/tZ3TJWpsp+purz3PjcyLVrM0JJFUe7v9wnk2AonlxEajCKyJSoX
/kGJIN5NI3WHyIXeToNqs889Ih4+3kLvzg+pBGgsYK29cTEXNeJe1JOnEwulf6i71pxGlja7j0d5
JwwCkBiN5jgFYRVIsr/n1w+cBgygy5MZ/XkHvzzsEXBkS5gPjBWWyI+BgSX78ZhvYGPbpwM5CUV1
4HYSQJT+HhRSCF0IWUYNkWDl5aVsY7Qn+MSynyFq63DY63lGStz8Y1SFdbboQ+Dwuau5pv5VCrhb
D33BRrafHO7bsOenBJICfEMQADYprb8fi/EsAl67xWPlAbz9oB/dLKcV1sewvJsjsG4+fg3vfWAM
hlLX1kZ9cyj1YdYSVKA1PmvXQq488cs1nsQnL/u9PZmjfgddiA0Ldg5PbzgZ4AfAMAqn3/LBAxJX
5rd58BS0XvPJqf/JWOdclxTsVAf5ZY1yRvuAcAm2THW3rxlManL1mcPwu18LWQI2PwJBpNxnX4vZ
OVlDVNRhAt8S2HBI4M/9bJ3XkqKF/xlO4p25AY8LrRl0BnGfnWMGJkfRstg2Sh+79Sv2VLwn4UIv
LUrvd2QIbPnx6ng7PWwN6JcizcKNDajL39NTOl4yjZL1CY5mov+S9+naXMsoYL8Wa83Tx4O9nRxW
PGpAWyVog5qdbcgeUSzC13Y9xQO8heN2AXwUKvaNubVD9ElU+E5ogEaaDwQ/9hrW5HkIpdZ+6ROK
sBB5QzyA2Q2JEVbkK1oxpfM1mDXwz0sfIBnvXnOnaV71ire/vExDaC7t8a9PYvt3XjWuETRKN3jG
246lFYFc8zFYT12UjTv8ubpqs2yFbsr4WbL+9jqBpTIAwkCpgm4K/Z2/v2rQBs5CaZCc4oXOMAPR
sOhNOaviHH5KOQyWKzIuYQU3Fnn4+BP/AxP8+3QL0Ovacmow3Ldu5t9DN9AAj1aZJ6ew6XUNbAhZ
HplqV/ijoCo9wmMtEkPZWhr9btt22cEnLcx2ne2nYT9E9fyzi2Giem1SKIjC3gqCdZduHIl3gARL
O1YdgYFv5frZFqG1sAPm4ItXiBAJvYtqAN4rJn3VVbE0Znxag7UFuM8EbVgSAH3IIYss11cUVHt7
gZG9qGzWOOrLqc2DY5d3XVCoER4EkOSs6QVcf2MDZ4mGfPUNamv/+SYAghjKE6BwIMh/w+mBe9Zs
DJLrk/Qk38FUCYidyVO8L9xs++PHX2aLit58GBxk28kSQjXrbE3E2CS43Rwkv2My7idRr9ch5Q7T
7ckVW4XcdwQ0rYRr/6Hp4Hb88fDvrH6ET9ALxpoE/Cs9O2iCDoQ3FnTJaVMPPg0wPizmWKvHWaaf
8WPemSk6kiipg1+H3P28J7f26JHATyU9wbtKfq1bQr7YBRyKYsTSRV8EJerbGHA0UUxinI5N3mXf
Pp7se0+A3A21sn9qmeeVzNzMM+vhlHNKhO/aCq9e/o6IBlBm8Zrgwl8sVHeQjJAiBaJwLIAJ6/xP
+qJvzoCtkwENHLzvDScebz//V1s0W8KBbjKGpxZK8oWyogaHV83ocsMD5uTIWle1wCnIGySJH0//
TciBHgPy/3A7daPwjb4rNJr1OMAY+pTBm+iRubH/min3GX3/nQkCcY4WClJ/KCidC1HBPDLjEWio
JwcLuEOANsIpi1lQ+WMKH4ZakSrv/eiY2Aa2wR9P8M1Ftk0QME3AJyGI8mYxA6pBUaLq0xO8zcY9
HBHgfIpqHOSppxku074ex09273uTRYUNhUpAbVDpONs+SHJ5v6C/fEL4GB9DGX+zfnM1+aA0jUH+
ZI0fH9aaf+Yu8iZuB0J0A/ZDZwsqrAio/15EWsSNb6QJT2JK0ZblKPDJMHmo+3a5gGaHLjZplU+u
kDcnBTIEnIgoYCB4R/f0bMw1axaTQgISlgSeLltdw2vOT4Z73fqfCU++Ab2j3QeIJvqUOCb+Icb+
Pb8u8Wo1wZr+ZMjMCvhF54+99jbJn5iAgD5lNyNkNne+zdoqIV1+RMFh/K+3AJ4BeHcAmQAvgp7h
2ae1ZvM6tIqc8naCwJHXThciyGBOU+fe7uN1+87GRBiLBhXK69DiOo8LNv2A2Gt9/8Rk3rgimK2X
V44m8M74eKD3XiwyDoQf0GMC5fgc817bYfTE0EQnWKHAHreWfTH4a1JRNgF+IAFCGbGxC5DLXvg8
6MpG7Wc3zjubFKsWGiKQw0cP/pwjAyaBzuacx6eg62D81CN6nwQJCm7C5YCMOLr/eM7vrNsNIQ4o
GopfUBTZfv6vAxcEeNEv3Rwj0fIoenErG658t6bf4RcU/v54rHf2JdIsdBsRaCGgPP+QLGMxlAV4
dGpUA0RYy+F6jhA+MFcibBK+g1KeD15Q3cBY6+OR3y4htM1C1AlQaEWB73yWgMk1PqVJeIKjmr20
Sa4uwNNY9h+P8vZdYhS04+GvslXUzucHeIbXUdpFJ0HS3iBkjSOIbjIo7BSpjPufH4/2dqWgd4Ec
KEU7FVCa8x0YrwFwjI7hlEOR9JuAAXwperirZjDwvpPeOuw+Hu/tYY6THJhWZAOgTbypnvEAMVcD
fAoqybytCKwei8RF0T4eo5ced+eOeC1QxKpvPvl4b5cNBsZ4qNiB/I+U8e8l6lGaS3CFw01wvTsG
a2f2XTO5Iqw7+yRIIi9hGqY+me07KwZ1JQBB0NIFRPm8Mik7F0uVMII2azcxVF2UE3D2VPCt//i1
vom6UJ1DoJMg4IFAHcqgf8+uljUdFzmTE4w7S9J3pS9gvQnV3QSF5xgZiA0vUq/97+/0HwkxZJlb
Vntezklg/qiDsPFPsR2aEvZwyWYmKW6Bx6avcKwGsIh6/ifllndW0F+Dbj//11lj6Ay8JrowJ39N
64s8Fn1WclR1QNvt2tUVLUJ7uOCC1FUMemjs6eM3fb6ONlUH1AsA2vJRaQYt9O/he+PrmGVdftq8
Q017SvKm8Air4Ouw2Ul+PNj5Zz0fbHuYf82Vo75vI4hFbv3tAo47pWfXC+V/2UaayF0TZEXffabp
+M4BtGn6YLdAhgqX5fZQ/xo0mrnshfLWE6C41Oz6wMSXQNCka8VrpT/hKL/zNTe6z5YtbGK855dl
QDsY4BEOEzq7ZDuXz4ex99TPqAGdEn6qKWxAnf9dWzQdP3617xx8CHs2xl8GcO8bgALgVRE25eqf
QLJrCrhljjsPce1FpwYQwoP2PwreY2ciosN62ahbgCKd43LqZPGzZbJwBEzrtYKMojtOQwrFrdQf
q3mFK+F/nt8/eCNEzKDFROcASQq/XxTt4Aklepk8csWnp2QII7MbxJI+oaM3fZb6vC07oeISQ/Z+
A8ygP3EulQYvMgisrCaC+m6UXeiEuD0NeFAhOY53socrdpqL9JoqA8iJda5ao0gUXp18ZkbyzrdF
HwEBCQI9PMn5adhldTcP6RqdvDhtIHowMljfOsIbv1jRvlr3YlIRO3z8wj87GM7OpWW1Nm0H7NWm
M18ClE8KoOdhvesdjegrnX+mr3R+t2xnA25RpGGINlFQPDuIlmaFsXXG81PqwDkcpvkIFcVP4rrz
OWHRAvsEnCjolGgonN9frWATH+UYnWDBTIpGi6kcgkHfQqMuhoV0/BzQeTl+/B7fOX42TV7Ezf/g
u85VVkdpNQRfvfDE0ylSBQ1Z+5s0lnP4PoNkXn082jtLBaNtqeXWK3lz/tQSprV6wWgQVe+BW6by
3sKppqrlqE6MSPLftyUs4YDCQgSJjXIema81TrK01+EpXyfvJu64gMVvEN4mSdveiVBmvz+e33tf
cLusIOjsQxP/XMsmyWAyK6FQfmqAYjqKKakv9OrGr7n1TdW6YIFsNuH/PexBpQ1ANhSi0Js+rz8D
VxaNxOBsBfeLzKVNcbyVZo6aXx9PDof1+Q35T5oFDT5UfFCPABL978sKtu4ZBewj2La6AFbWwkFq
mePujkSKl9ZCAcbAgekYjGsIbEBMH1Phd5VMJZpdw6KL0aAcGvkoDuWkJnu5drRKollWXuypE5hE
oBOmAFKmDsYyeD4oHCzJpdMgqCBPkD8TheyN4wwqwRCxJbLC5Tms2QP1YjcWoAELSETg1YM25hfI
jrITVGvANEfgVGHDQefNB0dpNB4f4aLRPfBxyEuXreY1DYS5WwOPF1nvgXaSkmazG7tLB/+Fw6Ac
5Svll3429XDEDruX1Ar6mLH5WRgeFHB+FdUSiSdGFCljOGNe88BhRpOCdY116V0/zuuXDCbqeW0c
MMnZPmvVfM25gKEtykos6OsyIYKXEUN3C8pccG72oTETN9/WMSG7rFbdNayFvRvNuk2fDPbxc9Zl
pfEj2pcZd88J8DuFy2EHbSLjXuOUwv4K3aTCsTqueJMCGNt260nXdfSkI2+9cNZ/9NK1xnsZvzFP
vPSwMSp5z+Pd0JPrnq7Ncz3A4N7UVh47js8Kyyb1OjK2XPRD3n71l3S+pX39O+05e5o0vOWlDNPS
pB76jGlQyxs/hD5kbQb3G4QeCmJ6BFZ6R35I3NKXdoJrNvh34fWY9WO55hTY8dnB67uDNDpoDUSW
9YTSuwDqaN95jdrnput/9sPyexXBN95m5MbHObbDyvwW9ssIwuss90sURleeEv1J6Sz97mesuQJk
50V6Q1b5/gKxft7erN3UlY6Ct8IgpgVHdIngpOE7L/G6O5dFYg8q1o2J3eM0qeGkbXPM4TIPzGiz
3KbxBBvkQd5ZNw8VT9GCKP4prfTD8Gti/Gudpd2BO/Cq+3bMYJ3udfs0auUFLuF7ZHvDH3TK/GOm
4/GnNZRecI/4dDevo7sHup69dm39EKqGnVChEceQM1mAMPpN141/Q2vI1zaoLlyNS5b0BR1CbCNA
BI8BUwcv8pcjvllwEXb0B2Fy/EO67E57afzKkdlecV/R4wL7MK+qB9uCOjzD27qDRvoxgjVzoZMc
lZQaDJeg1vJbuAjoMuCGLPNIfBtM8x3rmF15SQLhIlsrKHIQCLM0hO6bEC6fAKW/DF7+KOs6vOh4
/Uyzjt8NJp4fBXCKuz5U33mjUYaq82ebxjLCf2WPI/ZREUIFqAjAkiiGLISBdr0Mr/C3dQUj+AfN
Kdt1ATZww1RYBm1OS5QKQX6xVt3LxVuPxPiXnp8KkEZlS54n5fdH1nZNyYPsV80JjMiB2vYuO6X4
fUd9e02skxdtL7MvbWOWXR+PIfzqogXS2g0yHpGiC5v6fVRNbXr0BqDMoXFSd9fwxPwarAARz+n0
DdhRcTE3oOSuGl7BrUr6B7iPPWRMwvFUwQQ9zwbx1cEzaF4IK6J8hv5F1D2NXb61R1pbwZNj2Pda
/HEq9ArF5KlPo2c/EE/KN3GBImr+1TFm95L09m4CBmYH0BXbYU7kYoZC6jJ7Q+kNPC9pA9H9ApwI
eWs9lt/ka6MuBVAR10Oy0KFgWJdVXw8t1lsWFBEFkrdnrL2SgMvuTeP/rhu082YZRWBM5Juo6dw9
0FjnV3QKUemPICx4hIxtvVdN9juLDMfXbmi1ZHP3I6mzn6DC85J08VrGjhh4vbfpWFiXfFuIkF8I
jVWlXN/drEnEK1v786l2dCoWOyKEE8C+9QWkAwYADSGhjGSl/7H0xoDdQugV1USJyzzuL00QePul
JiPqi1yV1GZN0WoofBTpEulqsCK9pHod7hfoMr242FsfNnH2pkC1C06Beesa7F2WDehaePqPIUEt
CppMNS/rNpyquNGw7o5qW/rRnJSTlX5SDIYhWKJZUm32q16RrZnpNvqVGkrlJXwvIDN/k3jQ5Gkk
RRtysHw3qyG7d10eFG4VYsfs6O08rUHTaeh0BCzUlStugCob3XIVhou76OFfUAZwAy4Cgktp7eo/
Isr1o567rhhRNMO1EcvSg9XpF+MFQym6YS1EItNXI+EhU8ddBIPfbi5ZYHGpLdCuLdYePedCjyBj
0AC/VQszfkVO5JUgYbmfIZnaC4QPsSyksdmPWoyjLLykYb+ZM+DeRj2M/DBfc7kiIDX4rda/4ipB
ryuQQLrLLgm/rBRafips6mve9sFPyOrOf2LmBxU3PLoZIw8CtuHYX6Qz2NZdPoYHzyX2h6ub9buK
XbhnXOMAgCRU8ANxU/CYqti/XerxZ9DLUzN4HjDOLH2RSCUrS3VQ9ZDQOBGYhJcdJ97dCOc4fAqW
FOvEf4Hd3d+NwBd/tytd9gHz7trEy/cys/1vPlNTroAOgoxDLHuOYcwBEhrbHBQH/Hrt+cOuHuL8
JF0w/xyaNtkBOd5tInxXZs1aEI3s0zKMXRGjOQRaG/ndAAtwNPFQoy7Uo48RZVfCwUrXE5P3APF3
c+i88VLlPSysGxnsQrH4dwoJViVREak8o1sw49YGRHt80dV2L5PK/Cqe6qGCL/R1OjRfYhkH+06E
D5w6s0MIrXaum744my5V2GXoJwONU9Uh9YspWOleaqxX2DcE92A8wA9CYHGpFlgFwZqLEQICPyNa
8wJEv3lfe7BBCSGDdQjZaIqOT3aftDFqlmgdZBN1ezIvuuS+gAlalD4LaocdmSHeA5q0O6i2hdpu
aOEnnS86u5k3/OroPFYRT8I6IFjlYQSI6OBGXJ2DH0MdL9F11cFnCVeca+8Dz057voIoywaeXgNj
8ZwvXVrogQR7apKHQDbXpGvvmnaGz+K0iEpb/SWc1YzgzQ6VPy2qDFzalGD4hidqshcHV4HKer48
xK1dcNSHa+Wh5l0C5j0WiC3gqUypLnIf8/Ayvo8lOgkeGR4ySr8sTX8dLrrbmW4IcZ7rAIZbibxt
jFefAhrcQbch2MMW/rtk5Di6IThGVN4sbRyWkDo+ZLWQ97oW4S7xZvwClFkKui3aODaXBrpApamT
vuQLPaGmiJNLk8dGUY7PME1fUTeZD1JNjyilQHcM1eXSxdl0oRYWHrQW7eMMqYgqs4F/dMF4KSOl
qhwy4zulff/PrFp6DYmjV3gWjwVOL3IiAqXuBgSgIsHZX0qJMXEjZgVTwYsYa1Iks58XfZSg3oZy
0onycQugtdyls4KIwTx55NhKHB6T6XdmwW0RaPqSpmLCqovjuoDpKNkJSm01J93XafLgCj1DyKPe
mBB8ZZuEmKZFlrR/hEU4syzuTta+A548FdWMP1pghwiIxSQUBSoWXpqBBjF0zRNxgzQCl9DI6n1N
cwQoE9sZyDyXS9TJoy9UuzN6BUgXLlpLQ/bx0i8/NgWxBzEoc7kQDTMLkzYPXtixa+d12VhIApkv
6CmoIo/hltrLxe5jN9Eiifr6MXcB/g7Uq/I9hOIYLImj4Rl3eHCYAjl/o+ncVElXp0UDNdjCKdbf
aB3vMbHgAewmMI2GafuhesgSp34gE/xuEDGhVQ+mrMQJEfGluSNaA67oswjeX6uoukGjFWHcS+jZ
4Ao0H3WK+hXV7daY+7DG3a/CMHwQnep2S0ujolubZCfkFkct6nbyNThiGUsrCrDMIVbyKSBQMPAm
eKchWYV8HGxq4h4TXWZwI0On0x1eL72YsuUQ91NzW2ukTL4KGLDgYjgO8J7BHRDbo+0Rv4mMyh2q
PEjGUnbdu/knVndQUL8Xx7h2X6hp+Q6wgxxmyvkLLHPVqZ9Wc8gYc38o9+bHOBz0frQSrMFADjco
HKAMKTL53YMKx1yCgcZ/J1GDv4KgDDkIAB3Mpt+HpAZ2dVWPHXKlqlFRAlXv0FWN5LbQaQ+IK4XO
JXBuF9BAhmiuHhEP6lY/wb3Ru0thjV0MKW7teW3bAus++DouuFabiZjneUUrOqz5UEY19QoJwsNO
2tnb8QFvamJyTzIjHvpoXC6ccmsBjRpkxQ0iuyEgBgYpySmnY3ILVCav+GwN8EiiPiFGpS/Go+wq
7ftfuOjpTiqevgyc52C0ZLTKgQu7csZlNy7m9W3fSXPsGoSGdF2Fj5AwzHdcInwhhs8lp/N3H2z/
sl299X7E7XAQI08LBv5PwYIVzlVy/aF0/xjSxlQoK6dFFkS6NBlMdZpkmCDf0/bVZHJc/9oDVi0h
DVYOP0HcrgYnFSpNHW/TMuEAjEIUAmEM8B7XAA9B+q+n9gKx+804Z/4haIwu6YTwa5jb9pLbsAH2
HyJEXIIkvKahLjwu5st+4uam7ob0cmrdNRAqWETOC2DB0JFKrFg3QqNUQFv8rcX1cUlhxor9eTfm
silbAclQaSK3I3JKilkG3i4ZLW5LpGuVUesTNvJPHIgxCL0+trgvSQUA1u/Qkiu9+FfLhBUeM5xR
UNQftwfG0Nb+wpUVV5qQES05grpiLi+TpeleuB1/RH4+FJEM/tA17S7AZ6HFwPtgrwP9x5vlL2hR
ulIM63oVxzhubDw1xSrZl0a5S21BxhaNLMKsN4hNkldErgtqFcruTNTrl7gl2T5okDTNXWDK3ujs
guOqhlRE/q0GAvRC6aG9BA/nq/BMczDjcp22bQBve98rRjoMZT6N8th4QXtnO2jQ+qTzrlAWv25h
F3RVm9WVIU2jqhH1a7BAYx+EInKLeGuoEOyuT/nYqMKnWIIBwLW3cg7jkqU4JVyG+Knm7WPXK1ZA
ZhSWEhPylVx/V6y5pU7HVRKrQRSs8aNLAeJ5CcFgVk4x8sg5Fb+0Tr/A7/YGBpRAzM2dgFdRnKD/
Of5B5Jsg7MIZB3YyKLr4GlEh5q4/LD53mI59GfzszvbZgfpMlBDp+54ZxnbQofkmfHYLn5D5sETL
UM5N8M3z+r4KfD2/ePVwz/tNjwoA64upzkSZGO9yxgn6dfGTpzVa7iWEC2LtTahDAa4YANbyBcKf
XkECmZZN4sJdO2+imlD/LDzm+F4ptBSV8h4BKGxAJQYkxaIJ+Bh3bYBEIV13QHcfssyQ68XY6KhQ
xTj2EAW84lrTEk5dcBwg1kNdCFfsDLfAnUF/u2wo+4neLYiBuhdXSCFrUGv8DPnvBBdt5IkPubQZ
lr06eszzS5dEyUHABbTSGlcBQ3ZKcQOUrGPNTli9lmzy29sekDH0esmdb+aruGW0gnadLIXSFvi/
ZiyboWUV36SJGVh8e+ssQjrktCixjFc4YJ7aPqxPq4egjI8CciXx9KCxOool0M8y8rbgeJzc14bZ
nVrC5piM8bNqlrZguA2Lxq44O2cxsmLuhqVsQvdk/fE1DPqfuUQMhANKH4NF94cAuhIrhOr3C2nT
KqWtKpZEzVUOxb09xKdfTDCgQIVQadfnIMKhEtD+qCcX/q6HALukM30xwoPNEzwp7GR/oXd7L+v1
LgP6A7DtBPKtfbdf1DI8+/5kdqMBTCPwcEKmgSfQ8logcNN5bi+W3OzlmHw3gXkMiAr3yLbcKYJ5
JZy39PdOZVFplny8jGveXXmIDAsTbtWzRRAI5fj7GEQhZJPNqRua+Rgi7QCpYvntdZHdw2BWH1k4
4foc1PiyLMmwJy1Bjzzyp1JO+ueWCF9PHMrmSUPsFS7l56h2ODRwxiAZy+5H16ECZLi+y0WSFmOH
LDcCoeEIw3uYVtdtdCBBow5BprBpluiiRsEHwuD176QLkNV66XKo0wH+F5FYL4XR/EbS9TuEKfnR
jdBNIEK5wp+RdCOJCyqgbi2SaWTIA01vGWWXHo2gv451ViQCmNYWsLyiB4dyt4C9vYdwZ3JKmdrr
tJ1gaDjekMWjldP5dKWS8AkI83Q3BKzbg28I1IjHj9T68CRo9VSgg3UJQqcuEOF2Fcn7JwannFKz
WpcozqKKOY3kslutKEg46SqP6FzByIPCA1ajitX6P7QPS7RgJulNrUWIP5bLu7bOs12bxuxgsgDu
nMkUPdoof/bShm6wIEzQ5LLAwsDan2d6MZtu2TEdrdeC0R6h9pBcqGhJfsKZJLmbUZzYDbMbb9IF
ERIyDaCr4+5+CNmPxG9MkZLpKhrGqzYGPCabzC0KlGmloQ2G0vT8Z84HiINncqzaAZFTIqZhpwZQ
WJdVJ0Ubwe6on6lf1d2mIi0HFAvGXtzT0QtvwPBCqQdA7Cru/KWE1mFfwUH8W8+W9ChSFOwmuEHP
xTQgQMk7nZZIf4K9MHl/PwzolJXgHRPsxeXX4jiKZ/nQmZuBz6aI7RxCcDZRlUZ/AxkUFdjpcVf5
K0vguQd9+YCauTR4/UiraXyEp8NQoKf4SA1nj3CRdDehA6LYI6iM6r7bBY7gKoqIPLCxRahiEl5i
+YA4CjpV2eL5dkDDQOsprX3okfs4hzNUIMqob9YD0KswZV6neldHqrlOpszDYKw71ukEGx6eLEfY
4uXfBpfx+3noo+sYVS28tfpxbaZb/I/2SuPGraJhvp+ALLwUgX0dyfTKrFv3XmwQ+Vh4NpBFBBfj
BMtW9DDpnnDllXyEGJwPh/tX21gcapNAW0KmjS1Ds/iFHzZ6w0DWB/CBxkfJ5X3SIh/qDA4gEa7N
Ic5rsP9c9tTlFBcIxA3xuBFFkbKja53t4mE+JUipd1YFzT5Fx+aSsAjTTPOfWL3ioVvXfDeEK/+K
hlyKCy6PmMI6g/eeMlY/pmN8D0z/a8+mBz/F3q/R2LhLfZ3eQB/1GVr+NWRXguzCCM4O/eTWa4TJ
5EG01qEikQGcH/mXOpxQoMvjb1NYv9asD27HWoePlCjUMEm6ylM0te0efmNXikw+gIJdeu/Czu7z
Rc1FNy2ssMvKrmgva9QDIbzR12gaTj5ogTIPkbo21t+8MWqcjiimWhtB2Hfsnz0SmEuuDXlqOrIW
o7Bqzzw57LkfT1eLtHInG0UKAktKcAv4E66wuWJaqiocXYgeSW2Oi4I1sgBB5wQ7aLdDTQ5BHloj
1Fe6ZEjsd2TEJQzoXlegS9ZWaAzgE3b+zVhTd5wlgCQ5tIKQoSayCjqHPG+ZxV6CjHjvzZQWdDHz
iQfLfDQ8XPaw06JVM5nwS96j9mYz3EuBok8D2lL7xafxvl9tfGx9Qb4w1z833ggcrQj7fbSinhz3
7X02r1MpJszbwihb2yG/9iysBDJVJ1DV6OihSRBaoOYB+ImwuFE8iJIhS4+rZXRpmcvYf6KZuw4c
k1uqimQcgPdinhUru6XdQjiR7OYadxqmcYe3AAqxS+E81Ihbn7prtuDnK9paFTbko5MOSYWE7aRM
NXTDBsRuZk6rvIexCFuiofDT4U/nd0/+7FTJciVKLtDxQjX5dUWgWAD1MF77uMhLFCt5iQ4QQUSy
NMU4t/KQTGN9DOHtXvQ4Hcp+ZKjMhFNeQM4qOizw1z2QXH33iHnMBkSyEShraK8TtiMh0pQJ6EKU
htNfQ6afOdXdjQ0TU6JiieMP0QVyvEkfoHhwneYrstQJRZ5IP45dxivtT/UNXrxfkgWFC2aW8DLk
qPYE8PW+ULA42a18Sv9H2nntyI1kW/SLCNAE3SvTZ5ZTValU0gshG3RB77/+LlY/XFUqoYTuxfQM
0N0DMUkGw5yz99p8HU2/m/uUPREFwqd00k5prD73Mv7pV6zYjv48zV3GITZ/TfAurXCkUpfv6p/o
AeqNrbVy2wovDRJFG8Yf3ddQESBK76z8kBl19WB6+etgUF0szfYZUlG7I8yYEdoYv3AL8O4MDt7o
Cpwvbq6OBeNl1bacSVEF9oss2f4WFaX8LJ1Y306uOa5pX1p7cjHDtVc08xJDcbjS6jVp5L7zcNA5
RRCwyEvwjcCZed/oZYdsxzFV+0PsYq7foQAz3aCYpS7hcPpFti4npVeEpEJH3GITd+2VUWUTECZd
N++azgEHUQxCXOFN/JnFAVBlEYRCfRKIJM7twIV0QoYLgeyakYbNCkQY5G4rh8e/iiy9Y4B2Gj1Q
WsipFfSRTrUOoWK8C0tJ584S8leaZxTA0rKfoCtYEHn9tpOBIbMZXbuZLNJ64dRPdRVXr1bsFPfU
kbtkTWB5Y227SIJaC1Eq5OzI8+JX5vuxwfw+6VbQRBVvLsYkQFR2wqzBcUHkVxQGZwqKJUoQ2S8e
U/oHyH/OdSg2ZN+swPu9J1sp++nbk2nuk16yf7BaDEcbznosYP82Gt4uCmgIjRGrAt+A9X401Ckm
HwOdz17NepKvG4I8P3kGsNxg8HVpEq2czhzYmSWO+jxIERgq0261AUTMTaO7dXNkmzXaH//+s84k
OW+/ykGGaYHEQ1RynmfiUHrOW6SrEFXbGn2MzKhPJPOVT+EclPF2GUI9YI8KcgHJYXp/85zQzbnP
HW3fTn46nmoiKCjGLCjSTWgV9SuukYFUQoYR7V9ByrS/jXNfk2SZ+MlHdGFZ+SlJNA5CuszCe2rd
KUqFRDXjySG+JzvN6WjtCo3+zSmevApBBNqga0m3F8aNjW4JW9Yiy4Vy+/4u9MbPWRy06FAWjdx7
CtGqO+vivofzs+lK37qiz7L5836bQJanhvwFXRGKKc7j5zaSyTNyw0h9+spN6T4aBi3/RAnxWlfy
WtLYhXHAfAAP0kAOZ2M+fn9rNt+sVY1zfKBwl6XBAqaX63ly50//Pt68xdMGiYBoxPPx5k/46hUQ
wz11Lv3WNeJka1bONV/jhQcnwOrD8LRc9K7nKt9QH7vOcbVw35B4RTWXozarTp+a1LXd9ppA6kyw
9Da4UZvB0iDeHjzh2bDAxQx1Fg38PsqV9gE1sZqCebYrZz9Xv1oIIDdZ5/bX0pDPTRtvowNRuE/8
AnpQVHXvX1lt8+FKti17qlucCeQqVwZVer3Zalr1sx7ZTRptDgZfKw6o86/o7JbF63xsMnnCv1lU
+Cxd769eFOz8cAPFbHdMb21F9LJtr4MOIO7z3D8pkR7oG33I5TU4waWRCsiaCZTvAqHf2TwaUtxK
NWuKD3pl8D14I9p7EaVXJH3nytD/ni6pdIvxH7fR+UBNME7QBavAXDppRzvYzf1sgxrAGQ6mp0Zz
hVJGtfSk+uFXrVL7AwXNjHO5gF/a5LMdX8GtXfxBzNKCUU3yudDP2FQuUOJ2SZU/ZEDyAnOef9Bt
uUs1vQlS3HqyzbeK5GkTVmTiiMC0yysoNjS4F965sJjCkQMuiO+zEZcLQ1H2EtEBvmxOOWOy3Y90
JvUNGq8f/pg590ikrNM49EgUZqdaET1UfWsNO/uiORRddQ7mtzOyvzxIE2feU/2NHs02zu69iY6u
W84CLPSQj19pPOtDoHWLlkiFS1+xTd2NzKp+23d1dqSx7b8Cfs+KFTNo/8Fp2gpIUtmu+btZ31LK
Ehx//eqJX9oXKzNHkdWrVI57ltnYuMdwTg5s4n4361BbmUnj7mNEeDd2lfvrGgThyS2GOaiddA6a
vKEj0rAorPRmSPmd4IC72K4/9nql7bTW/O71hkPRqTEOIDrGHefT2znMtJcmpvZQOmNK9dXmn+e4
1VL2X0fmCDqbShIxUBf4q6awBsTL8eKpnq3hFy10fNMqt/1VDYL4xQZvEWBjQr7SIkKgu9u4Jz2t
3GNZWOmO9jRHQp9mpQAtu7Yo6Nx05EBthtK409ldffeSui+Rxzjmz1pk00OUi+5ZmIbcqskbTpxP
qjURpBkSVqPY9gmirNnti29W4kbbuanLzxae3HvwbgqbVJQXa7e15gOq2kFbtaZOHXCMpPu9KoiM
2GizXv80NRDRV7SvFyZ25nUHVYnO7MKn+X7WEVMb13Ouh3u77s2jp/X5trJU8RxSgAj+vlJd/ODs
hemE5xvzln22JHphaCuPD/kwCufUwbBYca876hheoGT8tcw0nntx9ET82A3Ojq//6covuDTVIWTG
DYcCDTn+2VQnqMMW3cSiDF7N17a5T91zIxrLX+uTck36T2ahbbx0Kj42wo63Rob2mVZDTs1oiS2h
lB41QNadbFzqgJibVld+4TLpnK8CUAZp71t4eKCVvn8fsVHNKRv8+FB5/sFQdUW/rPsYmfpD7vv3
hak9emj2kjfJcPXP4aFsj36/+PlgENJtSp/Cd9fUhHmG9H09R7YHCrTRlW3LhSWeS7Hxc7FCWCiT
z+4zpZiuUdA50NljnzyOEWVbAlGe2gGKo1SxWnvWeG2Jv7TfpEKMow5sFraWs6eb2F2FPZqnG/f+
17pHlUnHhc4ahQDRtNfsFxe+LYhs/3u1s8eJFaQ0hpGrOU05rrHvWYhxKT7P6vHvo2Z5WOeDBvE/
jwqnJz6as2WEvllZ1hXESOFUWorhIiqrlaMo4QRWbaZREA1T6u5mDVZU06W53P39+pdeJnMHTne2
TsAQz87lWG5bClsFe91R3WeVsWpT47ac1ToROaXn4lru+KVlE1m076MvN5F8nz3YVOZZWkRjfKAw
dFdDeQvyariZ9fDr2DZ3qM63iFJPxRRu/n6fF3eIQDlhVPFtQvI9Gz91GPuzN+tgs0fji67ylLzR
9oPyon0z0992ljaB1ZxUNDzGenJlu3Bp8LLKGhjtiNOhBvL+k1HaDHCEg/xBgRxLqukJiRw5hHXy
5Kn549/v9NJEiUmSAt5i58X28f5alkMigxJdfAidviAewFlg7hSuabn//UIXvhHs/Gy+gP1hkzyn
JeqIK1wgU/KQm429cQczPHka7cmcMtOV53fhnhwWH4thihuCgfP+nkItNpChlvLg1EMZiDaNb+mu
e09/v6ELb8lZHHPYSTi4WOdnl7CeGia9WB4ax9KpA5sn1JNbpaHhcJ3k31fvdxc7GxJ1TjZHX6Xc
0mSmm2Zw41Nizc6uEu58Zf9+8UVBZ+N0gk2Pr+/90zNVWNZGJuUhcvxZbFTb0qZgGyPZLDEvXQM8
X3yMdL6AnjOlEDv4/nJaOolmpDt0ANT96OqoMcIp2WP8fLTkNVbSxVv77VpnX7VXUqi3Sp5iliks
IJ3Sg1lrcKtlP/8+Ni5eiFlr2XCBuzmft4a8cSdckNreHSq1CjGPU2GZ/PsYSfe3v1/qwhTpcAmw
fbwz/nO2vjax7cWLhOjg6WCFVoBQ048oVkaBlkq2X2irhvnWiodqRsloZt4tsl1fXvkRF+7XpSBu
AyjBQ/ZH1cCEA0NKUuTvaUHazwlRDD8LJdqjStX0+d/vly0sQQNUIE1u/f14ofjYVzm08f2cL0lm
nqaZAttqWpurCkHEazYbZISOg6pJyoPITmRTNJqbv/+IS4OW+EFmF0j6Pi7Csx8hFWmDSOr3NWS0
H/2Iln1n25NtA2tCybuxZD9c81ldvCYmVqZq0rqpir+/puvGtRFFAHUqr92Krj/K0m+DsHE2zthd
2WdceJ9gtv/3Wmf3B0ZeaXSr/D1qNGONUGfeIbqfDzSv/pWgsZQLKCrD7wG3DXD23D9Gjrc0lVn5
yK6SrZ+PKJZy+ioKJUj/kDXqXo+TD9o0bCPz2pno7Ts8208tO+El9weYl31eqpgNqVfeAilCQ6uv
pTlYiDlDwLpRhw54wN85Th181cTvOMJM5cZNc7TaxlQtItf+Snvh0q6Dh+EvNSFs53+kWqbs72o4
Iv5etNhYg06nl9AMbbQe0IWvUzkRNlsWcpuVeDM9yGaPzqhdmyTPVk+EAOw8LE4m4PapmZw7wvOe
HXrfYjWtbdEtjbZFlN+Pbhr8/Rs628v+dx0KInzIlO+Fc7bO4AkZGzce/UNhQS2bdaDuwUzk8lEj
Ym8Ns87YjaQbLGoy5woy6mwb+9+lwciTq8V//8DG0UwZvEKF/qEXTvQ9FykPOxkVAgAPaVwtNOtU
oyD+tx3QclUThzLTBXZpFFJnH3DkNq6ShHkeeop/974dhw/ouxHbe0P8/7zU2fer+aPphuRdHNo5
VjtzLPq9HhJeKOiPHf7+GsnCY+L57SN6uy+GDDdksuuinPp+YhqHMu3b1AsPTmf2GyuZaWFPU0m5
qRp+6m4z7QgHyrYD2IobonkYU0m6BGsnFmI11hK/2fk4GF4to4JileUjTIuh32VlNq1HOp93YP+L
XQdGfFmulcxWdttNiG+R3SVBEZnxhvIYbf+iX4wJZfEtz0XxNQn9+aWN4ukFR1jxLQ4xwuIg7fap
naTO2kaAbeKtmOA3t7WN16cTcR5IzTB+UFnQPzR6m6/zlKZ3VEIJGJFN/qhSwzzpTZHsHAxRalVM
sj7q01QguNNaAfo4w0qXRDgOojg8CVH32KJq9+jiCUHikSUwKzyoqCgQifvJMhtmtB9m+SbNRxTa
ee3JpzkcopUXi24f9vP8rR3tFo9E59cPva6PR+VjtaRYbOxkqtV33egkP8wSdUPVWumLEGG+Zp9d
nKRhJieRpeWuMfVy59vK+Zp5o7wbh0rX15NE+rh1YsgvXeepR36lnmzzlu7F1o3COF9PDdkbiGk1
cVdiIvnRYil9HJQdPtRS69e9wl/XmGq6V6O0P1p0pfHN4nUk17zZx0aSnHBhiyMuJLPckDxj/hB9
5/7KG+mjNYgL87mM8GU1+aDklZLvhTlsQb/wF7Bs9jPnQ3Im5TD2BnnM3Sp6jmlpEKLuWvn8b9vy
t6FPChlftL5gbs6BFsOATsYyZnlMpWfcp5ayVhzeDeJCu2vpF2fL/9ul6AIadMMhixrnObZTXXgE
rM3x0akygvK6tSbVg2FPiHjtfwV1MVH9fqmzLeXQCFLVfCs+WkP00TMEyNn25Bn9lQXgbOe63BGM
V7YZYKtsQGhnLykrVBqOiRYdPWtyTyKKqqXcVt6R9oDq1E2tO1WM2Zcxnv1to8Zr+U0XFoHFKs+J
hce5ZFe9n7ZY+BTQPSGPiaY56BuzpK23wEuzj21a13d1TLmQnlB4Lf7vDRpzNl8uLUnowXTZzD8W
WLfJkioL9WjxPEX0PdrS3zeVpbf7rnI5a9k93tgANUNy7P3Wep1RJv/ysTB+LelZIZgNmwRHHrKL
YT1OBUCNaFFhr01fu/KGLizRb/oLEDvsjWA0vH9EdMkaVYoyPo6NyDfStaaXQUMWnIIywMgkEBYJ
87VJ5vYK9ufC90vRbIFHu2xD/gAnuLlbOkYRy6O09PBWLN4YBsDw4e9L19ku920AOlQjiC7j6AKF
8v3tIRF2MEpk+L8VuZMjbYcdIqxyF+theGVCunwpCqEUz/i0zk9pkzRUZ2JWPZKMGG4slpVnXBnp
qowm48qcdOnZURs0we8S+sb09/6uHOl1BGXW2qGoovqrT8UOE6gv42vB2n9+P/T4CCRwdYfslz9a
WqU0/CYjePUg2L3vsjo06aOGnbZCo2Wtmjp1VqZ0ms3f39l/UM3zz4fAHV0QAMke+bxiNSNP7Vrh
aAdVkrW4Sz0R/Rz8GhGbbWEYXdH6nPg87HjoPhhZ1W7xV+bFFytGdLZzla/Xq3nysm+tn0VhUCU9
rr4wSWEOJVWK567rDCRTJTrWxLYlDihaaXduYlkPnfSyboWN0nuuYr37KOC53eEQznB/sDLXga4S
9+NI6G0YdG04fDAbYfySdt0k6ygu/VscpzMORT8tX7WhxZ0g2/i5gkCCZAg69SdtwhSH90vD5GiY
rfrZJC66x7qz8zGQc7l4VeMeG3ifLe5kr1NluB6Bubz4ZcMUVhW0DwfOSy5KUQwzi53KrIPY8tsw
aEVZPRpdS7sb00r1kqrae+j7ClldPbfqZdHRGquurp1hxflELbtFNpHB0BhZvm71GG81jesWPV9a
JHMwCpX1fJZ6eWMMBia1ghSvMsg4uneHqqv75Maf56nazEkXW3joUjSvNB9rsWJWrghIa9kWbiZH
dnskf61+ZLOOmD3DG6atW473w17SM0pWetR6rywUqt/kmT58aYB1xEGTZPqRYKM+X/nJ6H6r4+WO
bdz7LlJ0rScqZ1JDjdXe6s2t50O4IK531qBsZiOaKwA+4OjJjX7QS4u0E5l6gxsYRtj/sMt5dlaZ
V1r0jNnN3zdmioWqFcj6g7TvxY3dDNFDEkloGxj8migo+nb+NRX6sI/ssitXHWSbH38f+pdmY0jX
BkdD6Np/yKDymaZV7/fyiLp43ITt7P0046b7Ws8mQthUr1CLj0YsvvVTZV659oXdB7BHm9ot2l0y
y5a1/DdMWCayOG8ArBy1OCxe6www/bozZfEBXW3ziHEtuhp5cvF2WZZ9BOUc0s6ZViEd3ohvPTqW
oEDinTIL61PvhcONnF37RgxedhCpa9x6qFOie+Vb6ksBCOPzZLnDQ8iu8zTqkY2w1HJLVKXKyGMq
GZH+kYAj71vVafjo//6CKFbwGN7PTWwZOL4bnPQ4uJwr1RpRlS2iOw/gT1jchlUO+XiKeiaR1ANy
KAphDIGnovkrmfP5bQymZ+PGlXvQ+locZ6V6dO6z635EIdFhn6+tb9h3xqclUuZQKjlv0XFW6arI
eR8Boqrmln/thsu5aKTBKqcuUHbvQhivkDrU7aBS9KayOXL2tO8ry4zAx0TpJtS68cWrEbrgcK+P
lTEWj5PVTZ9UXhg06PzCeAZecVfaeEP6sveWScQKHE/6K0Xz8HZM6fHHEWY9f0hxoCynOvy0dFTy
HfZhAuC0rnxKgZ7lL5kno+lQOtKpb0I+YPGzHQZYCVkDHXElnKH8XOg9M59tzG20tyOvI8UwxIJw
jLAo3qAyhzPTe2n5OaQM9lKKOWmCrvehGjWc2EnetiJ/xcvFuDRNUffVGvvuS+O7xZPfW+HRIlME
j2Yy1l/LEjt5XsCkh38CSDn3sHN2Wn2yi0J/SMrR+4wzCDuRiI31OMb+GiKxd9NDsd62/jTcxYBn
1yMFsn1kdobcjJb1faaecJuYc/lgN75ZrAa3Gx8qWFN7VOfyU+6Rs0mGVvq1NbV6I53ZXWFvHL/4
rJ/fnRFPFAd2axdOkTR3WP6LQ8eemeU0MtR9VJnTT5XFby4hNLNBhPlMYPLDWy0kU05Qc4iNN3Nq
66fSTqzNzAbxxuyIgeTPdd29PozGQwpSgbHVIdOWYfOtmKpqZ9jleFv2SuzFNE13xjigxh6zSHwv
sa5hzkNA6Vm5zIMC6M0T8ub8ZrCL+Mp548+dBKIczk8s5kv94FyXxMFG1nbLbg+J4NfKiYApwGnf
+BCgn3Sn+OLVVnKtanHpmtDiKDsJsmShvL6f0NyIU0mWcs0qkdPjqCFyzwYos3PLpr/N4fN4bNR/
dRIfPkZs0BP3VJ5jk/z3qrxJUd+h9aCJngZG5CY/Y7+KbjNkvDIopT0MV2YW2/xjYhGwvxFELx1B
OiVn/Z+y7sO+KbX0OJpzBugzr113TbCTjss894ybFO1vtBpyx4UWZA03FOo7VEBokp9Gw1I18uTC
0m+cLnPHU9+4JlR6lUfPA1SSlyx3s++EWbR4gHNLWrCZqWEEZav5khOGn0CbaWMdrk0fEQNGBv2h
J8yYnR6fJ3opy6uIYA4zJVeKc7cFacER30qR5OFplM2wJ47ViE9h2idaEIVhWCDQ8cOHHD/pixPz
fW0y1Tb+OrMH96Xs7eYHJgGKYqNvDPoWZqRfbYvY7sYd4q3089AvgWG4078xHYmfaHb4FVWLgGx7
bUL/87EvzT0EH6CrGZ5ny15O5Hwj/CQ+lk2t6o9lGPV7tFb6tFbSnr5XqZ49R5YdnUxzyO7yFHTS
Cknc6AJiksmpgg5vbSmcyzoQXlsXV7b6fw5iwqGQYvMXa84fo6LQK3+O2aTiASehEgjDEEhBsUjN
w5J93ehBL8pr0ooLRxkYt5D2iW+iUHCOLC5K5rQJP/SRtme5SkDP37lq+JWUw3DlFGi9ha6+X0+x
ABhIKwClU145l/FW45D0feHFx7T1x1U71A4NH7KSQ47P+NXx9IJ+8AOvn/p12ir/Scvb/r7MqN5r
uihWVp9Xx9jpNYj5/bBJhxTcGviTdaE3lGoSz2XSRQBmlPZNPaTPFq6GZzhZ7kYlDQ6VEOOjHOpx
B6EDK0oZqU0xDNZNWgob0JRj4gKvykCh009yQwVuXepBaI6PLrRh5NQz9n78yCAo3RFvKHEbc6P8
QIu18hCXMrubWzkeR+l8c1Nt/KJlJnX9rIMjpgtwCkZxKsPylUBV74duFt7aEaOza2DbrHNN5vty
ZmuhFc1D1Ru/ytyyd14xlFs+K3YZdDaWTaJ+x9wFAt0o41urzioKep17Z6pWOya5i3tCl+6WeBqM
S9Fc6StLNJAMoh6nRWOnGyz28T1mHBKBLK0COOWxH3Dc+0nXjFvNzF+0Jv+UGv5nFJ/DnZBjtyFL
Eg8Nv/TVBiixc3IbYEPM827KCpYEit97VoFxxdbC3+v+9Mq38yGaU8hDGpSglh7ToeXc/uRmPQ1N
n41MpEPmK7GD31V6CgErxzfMkc/9NDc2bYMhAqDf1XH+EblX92xFlK3Yhq+qOoIfxu9JA47m5crv
9FcSjQjC5Ti+Kefxg9+BSEOERJRg4y1u/ER/yFz9BMQhh2qA9QDQ0exYd6i0+q3W4NifotlYt03i
oCdaqC68uHYzmaHBebEpnqHBG/jOquFYuwK3kwlBKcVDXlkCQlPtP/QFBE8969qbuDXGm3pu/I01
YAEVA7ukgjyXwJrz72FvmmvSxP8TqiIknMf9nEAwUW35TSmL/BYrtz8Ps+dssrzoA9aNHFFvVh/D
MkHsWXTzq98b9pfOiYcd+19tXUXVIFYkA0WPsJLqm2USQ62pDdu5Mh+wSaYIempjPwy8MtmbPwAV
IW6EWYgTD8NBnZbYIIvCOJJ7SGmYMuTK5X7ZIdpj4Lijvu5by957PeZubLZxkAF7AisILcC169ek
z3422ALhOgzNwa1rTCoJjsoDdPRobWHh3nURQTaWxTkrKfVwXVIy/zWW+J7BexjHeh6MwHa0fOvR
Lrqtxlxj+QE9MimpNnEaQ6ijgfFhUuWTO3IMiysDo28ZE4Gi1caPRJQuNIScdk9NggZD9kM7OdnG
IFX6aMsePGLS/GwROQVprVArwupY9cZsB7ER5Tj7FHYwZQ0bw012KTsGBG2Dx+Y4m7/YM3cJGWJc
OXQyV/6AO7Ts/ZukiXmGafrLcHNAEnOZH5l92HB2sbgpZV7cTQ1siroZvnpN/tPO+y+lK9pDDj+C
ugH/N+BT8ptrUezPm7Rj7Zz4edIW+IAhDU51U6/ahFqGDbhrlyR2tirmXm58BmkwR1Ozokhoc+qd
DjTz+KQ1l8aq6l50sEU3puYZ29Gy2+3saJ91syw28ZScShdrn+aJdMW7pMKom/EqasJkzTNnc0mr
nWnAmT7L3mYrwRHji9mkyS3Wk3YvZBrtYxWb6ynPrG0RKf0WexwIhULgvFNqXPV59KP1aoCdHOXT
NbnOqI7isNrUeq4kDx/5uFu08a+SKCl2Hx01LCP7Tknwi1W7822mW9V2hjRILa2amEGV/l2hbnb7
QeyR6i7utbnYiSyJNmNmq3UjYGjGupxWWS+0re9N8T71yuc0hzuHeMFdNdgPoH6QYO57TbSz5Qz+
EUTIOgSJRHyTzRdn9w8x2xokdylm4qzF69x0D4ksh8e/7zz+PG+z3/I4S+J3ogZ6DpCOWxWZkUER
D+GPs60ABW3QsN8xSIhb56HWVzaYZzuJpQmPgQURFq47HY7rsv/87XxvtFFf2BLbR4+RKcgiFAa2
/txIcTfhQl9lKdKSf7rD/66IQdlgSn77m/dXtGj+5b4jNHaVab3LNVPf2HPq0adiwKsEA/Pfr3dW
Fl0u4euIcQi8WIxI52FJPfpW5TSmtp9r7OcYkU+6nVzrnFx4jAStL1VRDIJL8/z9Tbmw4QGHcVNt
rSBBc+zzp/KG8IeTIJOwauP5ynu7eFfC0x3HWXr2xtkGdaw0rWnSUdtDVJfrNAKVQPxY/W/7zP+e
HRVyFBp0aujavL+tKoWAwYlQ28flSPWuiZx1xhGBbYowNrVIm4NmWte0rstP/23v999F0WRQwWZY
/tFbs2DfpRZs6L1LRfZ+8BpnHWN2yJhF2vR1cmpzS/LlZ9V6Jjz+sLpyzxefrMu2YDl0YfNbvtDf
vggWTSKcdUvbjxRMtgMElx2CC+vaOfTsQ3+7S747ohxMBibKnveXyePOL4dMlywMdCi2VN4U03dK
im/QzNgnVmbdSg/lHRb31VDGdr/TJ/60oK8qGW2bQg4FTJvW0OE9R0MTGB7mchDAuFwEGu/h5e+f
kXG2/X/7wXT7DRt1EMF77tlY8BvdduiN+XtT++RT06LktHFIZ8JnGXgljgcYEWMB2a0fQKrCGvH8
YMzhA1Y1HohrQofzZtp/Pwf2vY6SHrPfeQxfS7HPm60k3DtuGdh19lRRg07wk6d5sqOFh9sk3pri
OzQoKrxfB5yzquy3nDY3gwKkW8y7/8MDspdYaJQeS5327AFpFWYW14/CPdzhYBAfgJOtTJV9saX6
EFoefrOfy9m3+57KCCM8bQthfR2pRGBKuTI7XDJikLHOxMcSYtBIWwb5b4O4ylJZYJwN98JP9+7k
byFwbZvoU+/7T7nDGZFNjVV9tP3sVAPruvIkzqqhb+/m96svQ+m3q8tGYTOt/XAfu9kpn6aVE5Y3
pHjdF1QKnNa+i8v8wbG0bRzKm3zsrlz/z5FKOh6mYSYPFlPzfA2tGgMfOH73vQH1fAU5sgIQU9Yr
fQLL9Pdb/fNSrJ5MjzqlAjqm5+VxzyN/s8iZIMPB3gyhd7I1xCoqssp/XzV/v9CbFue3R4oZn4pU
HMlDZ8Xxyg/D737i6kFp1bdZOF65q0tTIE5BRLdY0xc5xfv3R6CcXcwumQaZS51ah2QGz1eaV17T
pXme6goJS8yCvLCzNVOHmbE0LOUhmYnqxPYwBt1Yajcyw/Fuu5gLcjHMBGJyOA3t8lob81y+9N8M
jFYXHScO6z96zYafKHT9mEHxZYI/T0VZPluFQZuQTlhLO25s0AbqC/Z4ZReAAAN0SsMXYtgH/8rc
cWkYoQzAELQQDSh5vH/gID8wgwKA2AMQJnIOzRVba5gcpGteU64sf9T56rq0iKlbcz3E8u8vlZAL
2eRE2O+BCQBQBOx2oxcVSFOK6nvNEd1H6dlq+++fiYWFnQYS/8N69/6idW2ZBXB3BhT88hcHiPJt
26fl4+zX3dO/X4qisiB1ilgLArbeX2pwZAXno9L2Jef/bTUg20wru2YUu9OVb5Lk+T8e5tvWksHj
EKCBv+79xThv1NUY+f5+NMLE3lmwOz8DzOuCsZfSgCGaUHfR4VKv+1jWlFg6D/igm2vYBlLjh2rT
CkKHP5HMi2g6qUxz1YcAcDsxdKsB7cBBpZxZmzmsbpSt0qBN3HClYqRqMmP7k5HpfeA+oX4gHI0x
OoIRnH2IHnGVefQGR2UfBnrGh7Yc5Abu2+KLoBUSyJRrCQ2HhKDXfeQcaG89wJVbjubzg3SVdm8R
SvgVBnQY5GUPFs2axp3Vo1v04yg+EbtT/WwsyENTXYKuReYOZqeKb0J2bJ9REdEDyT2xB0O9ICGT
NN078zhs1JSXxxyN3w3p0tMalul0n8nEZxG3E+1bwubmlNnUPDQg1DsaEf4N86q9oQfz6tUqJqQR
xO1WeHW6KWXi3KjUHdeZScRtnbUvtiJjB0qXB9mzydfGECdrw8g4FxaG0UCfZt017Vxl60RK5yZK
o2hnjT65kknaZEcMyc4pNN0aYmfhHmYR22x02v5RJblqIEH5Vb50ztxHOxLheiE7j5R/UrW2tETQ
q+rxubazRatpitpD6c3zA0G0vDmKW83ehOVwoKzQ7IoRtP4KJ4d20myXGT1V/SNdwvzG0Axy/EQW
rbuyS+5SPzF7eJa5dyqjKlqbbiJo9XmfRZw0G0y6T8KM6JISPbSB19k+RoafH0YLupGw3OK5BPS1
r1xVO0SxAuEiMD5ZZdJuVIA7qP4C/d7daJN0TgmLJAoB89tsynGHZ3Na46S84dwDJN7uzLU2lnB0
66jaZFNnHFjkkEpwtbUlED5kdlMfjSYxH9DvpyB1q3rj59Oja1bxtoawxZzuiA+OLeo9kZfzhxCM
Z7I16MbTuRrz0AFWNlXzOjSqrmLwhLu46rON1SY9gjR3vB3MoX0YCvCcoaEVOKA1fbHQwykEYBZF
+knCtThkVJ3UDiJrMp9kWszDWtPc5EWPLfuJCkj3mZQz8wmQcHYzjO1E/4PUhFiAYNtNIq5PRZiL
5ymfKm1j4u3TAqH10EsBBttYxoXW3MlW+vRY7dbGnUytyaBQ4EK8kvkvuLV0frMBVHeAAbTn6Gfk
L4RSk3SZw5/1AsJZ9JkVJrbydW+EYfIZAHl+21qyZgSDtnKv7AXP2unkbTINcpTBa+2w3J6X7c1u
Hn1yj7v9pCv1lFpTfufgB19TkFa38EV8xpmKP9WDmDf/OBVzZWc5ozLt48k699JVepGBtne7fcuL
heCsGWzVaYJrFM/y2Lev3Oj/cHZeO24jXbu+IgLMLJ5SVHQHt93tdEK03TZzzrz6/6E/YO8WJYjw
DAZzMDZQqmKFFd5wcRkznAWiD3kHhS7FspSBHQpWwbLRHJIK7HOnkANEPdUib0Lb+/bMLpI3hsLL
jHufJJW7bPGeFRVdsMaIENo0DDTqFeOn70l3upm7iuy93B7r4sHG4xmcFd6NzInK0CKtKPS27pMi
62imZdlPbUIk3ukJWYKNH8aFcYyyBpVeIUS99r5dPm9Qd6G5EQKS9vEz5mV4F3QGpBFdqVX9ofW8
7qtqVMNno0z9p+FUFAh6R/t02KGG49J7cvDdSjfUb/UHPMaBMZdU/CjkVp/+eTVQsJhtqpCxmGma
5z+pydqA3EXtDn0TRy+NT98NHBgK5e1UfPeN0PzOfemv5L5XdhYFqxl5RqGF7tZi0EFV+sbowNLX
ab8LEb+3vX6rogd2e25XdhUkH8KjeUvRoFbP54bqkjWZQdIdCqBNvYnOMbGSakJkLFb2719o/lkU
OH9ZQNIqjXeKBsuzIid0rdQu6GGzTPoXzGs0aRt7EY0kKxiC0ZFNpbuTDKP/Wkjp+ALSJv+qmGUL
6inviu9AklLePVEmH3qrPGATJ/nogwof7wU1zMXH2wtzkY+gCkatkP0PZ4NjtzhuiT/VZlA23UFK
S+unXBn2fejV4e72KFe/MqUE6MasKhjH8+XvxZCHac5Byyk3OLgN+cADxV4uu+3tga5+53cDLaLG
rDMqqaNFgD9p4e2jJqNGPwBzngIDtbeBDs/t8a4uHxejzN1oEqYu9lXcGnKBBzNnBtv7g0GJdBtq
iHLeHuXq8r0bRTtfvjptS3mwWb5eb34BikTFNIJLNaTP/z7OjN1gKtQHKdKdjzNNkdYlcocRXo3L
cas+drG/LathBbh7bdF4MGV83MgRKUWeD5NFGuX2dOwOdt3KOxkV4IOQ0zWJsyuXOxuax0ThDRZU
185H8cCjAu4TLZ0zkwby3FfhEdjVvblT436fI3Z9e/WuTev9gIu9YDaNgY8aIpZBVj/Tvtmq6Vqy
d217A+pnUmg7QWpbnCPAHaEa2iry8bFflDs6b/3Or6PwhZ2OnL2fdHK6ssOvxDgCw1+TS5O7hgzz
fBmlPGpiGxDdQbLwHNrHMm1jd8ok4FK1H9KONH3VT3ahNsThBtvsfFw50hfLCpuBf8CvAlqfmwDn
P8CIWp66sdcOaV0ck2ncjVq2cj2tDbE4X21neijaDBr7PjwEZv4Brep/noXMY0DuTBFTxbB1sYxV
a5sZ5bTpoFeJflflan2XCtzhb2/Bi4uC+N/iHgdFAgGQaO18rUY62mUqtOnQAlL+YI+m9MQJlPYZ
XiQ/bw91cbwYit3O3phVqShJng9FxgqABsGVgyGNiH9MXVL/xN/LJvWpvB+SsMpok8KW/nZ72Csz
hHsEdAWaC/0LbbGOnqTXaYCt9kFLywkR7nT4ZgNZR0+tl1ZKdWtDzX/+PkSrIjDRCE4eVLMId2Vo
pJ9izBKPljWO4copu6yYCa5DjjVyH5RLmN/5YJMaiIIW9XQAmat+QIHWr1yvCYdgS4klxn+w1+N+
E831Q3q0dvyxLVAz/ViX+Zqi2SWBl8+q8ZzNACGAl0vxvaaEHZeCDzyQuu/HCmT8mB6m8Zcv+w+e
/JBG44bG/c6YKpBCEhywtefu4pbjxM8Ef2jv3Nz6MrmByAh7VG7RQ03+WNJrHiqQdu5q4bn/upfO
x1mcFtSokACYmGgK/vxDElBaQBtIemYHh4fbQ12elvOhFjdMmeZIm2NAcjBrvBFCxLmb31OHRaS8
tZXPt8e63LdcmATUaAHLpGtLol4mG12kVgivVQKslKb0T0NuvyH2+XR7nGuf6f3FvHhgzSyfCOJG
7VC0Ku2pb7PoqpXqG9xKtrdHmjf/u5Da1Ais5pIjZx5WIF3188PhAR4roXXFxxQtdMXVolTdGXXg
J3fohQ72BjHvTjyGdYWifB2NGXLyt3+AuljT+RdoZNozWp9SCh2J818AVzMbyjaMj1JpwF4VtaDy
ljSS0Ts4QyehU0JIQfEcW0zcRn3wSNTcaDMiqF0FeyCdH1pZRtR/8H0RYIU0JV/bxhppVNH4jZ6n
SYk+lRiGJXst0UbhCnloMNGKg/R+hHozOp2hVcFmwOtO2UB5ycyVJb46QcJ/5jZz1P9eCu8uO1Sc
WgtCQnz0J3PWnKX9Ms1WftIMNvOsr7fXc7F1/recqPSiXTOLpy1POLSSFNhgFWOCadj7qGtjfdth
t9dt6iSOpZOKuOnm9pBX9hAdTZIyQhnEwf6igd9NEGF9hD4rhMWNrq2O6N3RdNGHUE7ug5ycczcN
qFceZoP2Dg/CVarptfXl2YeaSVCKkt18QbwbXqOmbIOxTY9zZjfi3aclswsibqaOgt/I2nuyuG/+
LjCNWyR00Lel47642soQNlJh8Tmjqj8qconDrujwVpOwu+lbp9XslTxy2TT+34g6ElZk2Ar1jMUN
R6kkjJPKj48FmJCnJFeQoS89UPj4j2Lfqr4WXRJDGQGKVqH44Hp+Nu7phdnuWBrCQXF7hkhW6S5u
PUr1SmutKBhdXRLSGrqKAgyQNn+hd19AQbo8kIMpOlImyBwvwRBVTcOTleJ6FNk+jVNrBYhwbZcj
K6IqKv0ZgpXFiB3lfiGZSnRsK/LQUtbAigOeNAeF1vn4j/oL8w31frD5x7ybXj9pozR4Ko5bnvjo
R/IRX2ZAuFb+0A3d3sz7NZGRRdD894MDIZmx8/CniGrPByzCCOJdm8VH3e+o9mtGue/Bdq9Riq8d
HJZwrpEJllFdHBxAaY2J62yEop6aHyIL+86stcA/IOSxu31FXB/KQB6M7YvO/mIJU7PBQzhO4uMQ
T5Frog68lSdPc0obiOjtoZZB1v9WD/4vrVINIPxSqpCQklJFEcVHNP6easmmsaJvGzOq0ayVD8qY
HKeh2s/y+XKn3nVytBc4/q78imsblPrP//sRi0/YDaCv84JbQouIghJQn8gUtO2THg/5R4RAu5UF
vnYHU2Kkak3pemZznW8Zj2fLaHwWmHB30/X1N9H7n8khtn6bHzog4WVo7W8v9KIT/r91htdHHElc
jQTw+ZB57Hv+UOKSXRdFjyqiB+8dM7vnQp09ooxwwr0y+O3Rtsh4qdeS56sLPAfS9IOAPS0BcrLi
yU3cGdHRy2qs0mJY32Ebu7pW3lus+O2pXh9sFseieI529mJ1EcYIkXsNYkwde1BM/pRQIhK9i2Jr
gRVQYK9cb3+BcIuwTANiRVEPCiUqCosBB9h/dgMD+9jkqBEchpxwlMJqY2afojEfNQcHe3nAnQh5
rJfQaiYu/ErtOqwlRuOBNEpJsOQMR3qituLvyeu637gXex9kZCZBihs4jW36VJoFp3C6SlcehCvH
fX6vAC/OOvBQPc63RgtDMjJGER2DEopfbSTRYapf60xbq35e2YNnA80f7t3VjLijR8tNio4WBhJY
wKkfjbYwKOoqD+ipPOJTQJtv3MU4pt7eEfMHuPhAXM5zTV+7pE5qhgQPEOT6UTeoaSgmwSo+Tapd
/mpEHjhyoK2kzMq1R4FOCvUihOIVuNrnU6WFoo9djZim2pSDdvITQoAN+jG00bEIjyguK5MYcCBS
MGQyyzKmFI5c3auvl5LslNBIrE2lwWfCdaKU9JNc99Kf24ty5SfOJ4R9Syph0v85/4l55TVmHGjx
kYj6pZbUGk+5VKys/LW9BQKE7iDFHqRsF3trUNWxUw01PtaZBcp7MNT+czSGSXWMvRRRm9tTunLy
6b4RViIUhPzGMpwu7HIuLhFOg0J3sUM9zWYZm1jTPzXFEP2XqXHm54d/tuuY1/fdbsbKsCb3ZP0i
eKiO3gU4FVEz47D/Y514vruh+8/4IZtlRLXifKQ8SmcRWEbSffUHvstPvo0Rze2lu7YbKDaAwwW0
c6nMiL9aBIA9JRNR9eq+jrLkJcExYmUUbd5Ui5M41/1oEfMa0C+er4h3ixY35JVNMvLyQb6H2yBJ
3ltZqFO6Kye7pVw2k4A9VGjrTdOBLUyUoahcM1XCamd4LTxVeRplYyNlRaJvyQ3H4nM3kUU5wVha
NL1FGNzBTsJ2Mu1yTpsWid5+9OqKrsREJnAw6eKHMP6aBEpVp+M7irx7/ruc/PDRBAHyNsn28JvO
QJE4vmcVax3Pa5cgaGpuciC5OkJh5yswUhgOaGRER7jQeHAFqRuC5wQq84rkglt36SnO1CcNCs/t
D3wl5iDGInufa9ic+kXJPIBP1CgwxY/SADMibaxhk+r5vgi17xHCD0gxJCclzFbe4mvbCiwW8FBQ
eIDKFpdMD7ukZB8g+FnLz4nhfzHyYljZVFfHoEuO9Al5LXXl8xXFzVPvO7ilxw4yOm5httjIsOZW
XvlrNxl1d2R1sChh887r+27ntrVcNYY8+kcbcZKPzZgEkgOnbLg3kUxYg95fG4wYbT6M5OlUIc8H
KwKLSBnJrSNOjjUkMfELhAvNG6VZeaiu7ca5ujc/UsQmS0BxH/Lcp1OcHDkK24ybc2qMn1YzwISB
11TYpGnNOHxuIvGPrJC/lxoqxNhUUPDlpVzE3C3CY3lkKOTJqflVrqdTGobuUEpvdVuDsvZwQrt9
AK6tqUrbAYkLnBspB5yvaaMnLWAl1jQdvDeuIEwl0+AEBbtxbw+0rGH/nRpIS8xhOOUK0haLkRRl
pKYpxcem1XcmXL60Tncy0ouNJn2DyP2Md+OuCQTisGv51LUXEIC4Bp2bBjNwgvOhKf/VIPkadumE
3WDo197OzDBqMILO/EBQou5vz/VKZAVkgMX8Kz+oicV4Bmbm0qggh5wbRQxCA0toOs2pXzh8ii7H
/9trnlLda9e8ZK4deosyJGox/EtMdz7R2ud/Gz0KyVjx5R8wTs+2GHfH29vTu7Zn/v8oiJOcj9JF
fU2gzijGgHijCMPvjPvFI2J3/sNAVGPA5fI4Xoh7VFPbhlPVwAgZ7S+BAL/Wold2l03fb49zddne
jbP4Xjjp6rklaulA0ULszSHqjmmfr/Gvrt0qFuAPcFlCo2KxuL78RrcGTwJrnNgQ2tR+ND8riATv
5dZAXwANJ1hnWrApqXXvQoqUb7cnee0QzCLTKluTKtdSKcWk3RcGEdjyQm5PY2qGWw0aUVC31gab
3/+QPcFVQTuP6iIkm8Vcad3DkVKhEilRDbo8lgHkVXgS65LdrOzGa/MiYKBZTymNcol2vhtl3MUb
KeIJ6rX0rvDK3xl8WnyODmWhvN5ewmvnGi4bbD34/zOq73wogSKkN4BMPISVbDlDkw4/YBKl96oi
Vc9zlLFTxbAWGl3bnEIATKKMhhLx8vICySznSouytVqJ0imUwXLxhtFXnryrq2jPzmpE0mCuFg+P
HOuTUY8VlJ2xhiKcdN8n7Hsymo4btStXysHX1pE6D3E1pTSEyBeDeXYxDI2S+seqybZiqoEJVOqz
nep35cBZQDgjW3nmrr4+74dcvD4yXWHFNxkSXvxMYwuwDi8YuInbclclMllwHBrAd4uvXRNluykt
9RVxhWvXJjVKkiOW+VJ90a/Mop4MIzhqxSxX1msepLH65NnWmtnI3/rgIqFgo1A5QaWCCGbZfgcx
SznFZCiqzOouwxH9aShHQMjegLBrT9r8NMaebDh6ZDbYtANaThyRjfZPY7Tbbzj61R+bOAYbPlvf
iiNUcvtjj/D/7LQYiQBeUU0/FImS5k01K/5e2AzVieQ+/KIPMN4L0RtuoqjTc5RUzcmDafIjQu5r
r/tCeq5j+8nvDfMlxB18V5uolzhKQpuFlQs/ZYpoS6TFreqhVrL6Rxmk4lfWJsFRVrvog4R10MzJ
Bx3uJJ46QcUucW114YsPKhSO0HrzlNj/MoWmgvtTI8nmJpK8/E7Sgu6xlhCAQKFgtN8w40Mxqqq7
ysn9sPuhQ+bGZDqi7rlttC54Dada+4Mvap4chdX05YNU6uaPqhta1GGLeHoqgmDKXb/XA7CvSteE
O9kDAkASNa5kDFeOJ4mCyc1N7YTSwCLO7uQalMtkBceqLy3SE8O7h3pXodDddzuijTXW05UTSuCL
cBwD0hVZAv86s8Y4CWHao0QrzrETUggTaH802fsg8H4amByuvPVrIy5miO5oWw9mx4hqH0ORE394
Qk+YB0T4UA9/xqT7dPsyX1L15oCUOTJBWmBQyJZzzJJmRCIJIijcAHXTtNEzttH3IKufrUZ9GWEq
1IjMk6y6iFdss8BYebgo9PJevD+ms68n6Jj5WocFRVn2/D3RO8VG5tDGIizpZZf3OXK6qNtXdkv+
Te/+TkL5AWG74FuS2JIby2gxu5U9fslD9L5wdAcdn+sI/4vGVaui35ja4H/xisQjvtBba9aGCBxl
Ck4asvKuxpO883wkQYQIS/ATOb0EtX7UJC1yvDQNHsLAULYycl4crvwxjsY3HIZf8957a+OQ7vk0
1LtslHSkm5tH1MCE60tj6kqtgYWYBPdaipsN4OWev2B98qRpcNXJ4xZJra+xjtx3LDCrN7UW3n8h
j1sj90ZnCItuX1sF0jKokz4ORQqBJ43sR/zycCcXXo3eiF74zyIlQQGCneN9WovokFpCehklKMOO
lMmR61ldte2zQN/isikBm+1ojfOE+aMTt5p6qFCi/AwAN/lccct9VCZNfii1oD2YVf49xz37d9xD
/5kwNdhYfTb+CDU0ufzUKA9DoxZwKWR/C1mlurdRh7tHvNB8zIlLdmCMtB2lO+Nnn6WQOixlBHiH
sphUq8XGSBBMy5BDeJGiuuUr4oflBErSfjbsVGw7NRZfSxlCr5WZIw5yUfsAonTYgD/PXDnXp12a
I+WAMGvyIATsC1tJqI4K825K5dEZqQ6/SSIQLte2GTgptbLNlGfkHVrj8xMo6o5IRSNkT58xVWVo
CLM0dqf4gdPFnv0ryNPuZRyM1lFhg2y1Ypi+FXEtIaWDOuZb6svKSdVLY4t31XhSo1i6a+O+vc/L
RgqcNjS7U2v76FT5CjW/uonSrQZtxWlVBCFkuUw+JiI3E+RkMJCvcrwyaOjalttkqFhplQCGFpXi
2CtT97WyqbI5npWPbjyLYU1JbOw7oaM2ZM5CCVh4l0/WVCl3yI5Hh1HnPz7pwffWsLN966XKixUD
NUltGKg47fjS1kNY6A9+WCh1NlbdP0pIlB9NZWrveeLKR79sOSTq2KPdYYWd+QvJGbNwEWxWXM9W
UdzsUMeFUlap1KqtyG17L0G6I6m/elGVvDYSsuTo7GQvQ5T220n1BrcPu8atDF4chEqG6dHzw2Lf
Jlp86KU+O8iFKdWbREZqvALOnZuKfRqFrd8NcHOPbTs1oROFIGu7IMpOokux3455s/q5attuwjqy
f2eR39wr6E6djMl/ac0aQJ8onKGazYgTZdyjYNg59OvsTS8F/tPYCNo+nfc1LO3ko51kwcweUk+B
6b2golijVhJJbGJkRSfkV9MJtAzUIMWFsBQe9doznEAy6XlWoeLEeesd/axha8L2tZTacrRA/lFD
Ad8kQ2Pt+izysCbOXrM2gjpUI5ZMZfqgN1Qxcs2mftJMxhZQ1YOOrcNdFTGQ1Ido44VKfyx9bn1s
s+NDhLKQE7Zdh+qbMWX7CtTSq99nD3GUcwMqfvkgktp+SBr1U+8jG2DX9qtmosOnIHaN4hrq80He
JvsYTXRHstsnszVXsoJlXsctjmAW/fX5JsduYBFamgUKM2GbIZtpe92T5afFLkvVwsls30SixxKb
MM9Opl0f5CbFPvH2M7aMKv+OPoMe56wO1OPiDcnmAC2PkFRu9LxC3Kkf73RlSnCQRzb+n4eC9U8F
AXylSj4+P+Hvin1+oMZ20puCanic31OgVT7XSq8hxIWg/ErAvgwHmBaJKt12UgS6sxcc5bHqyAvY
ZSOCyy6vn+kGyMDuh0yu4NRnY+bMN9uf2zP8m+YsXmRCHoXyCZ5vyBssvqUER86vIN0cS61FjcaS
O3ztI6VMDZfaAAq9ZSzM11IdohOS4cZdnZOYukC7g26H9FZZOW0iwxMftVZ5Rk7MxN8g9I3ChXvc
4ugbpP5nXD5wTwcxBtmYQYxDFhVx4sR6lnX/vIoUu0zaiyCj8e5ZqrlZOMj3YOJi1Nx0QopQ6jcp
1+NWbzMPD0zJPtZGsEYHWyasfDocRuC3UH8iejQWO7I3CqVWlYILom+bh0AGndB61rC7/amu7HsE
H9iJpFNUuZeb0bTiXlLTVgKxhUQYIqhiy1ZRjmWir9nZ/q26LnYFY+E9NDctDXkp8B32RmfghC4d
ezIAHWFcJZEwnjda5c6O2+QJDnLd7aIoqvao+dSGgwqY+QABvo6h5ZRquyGqL7+MyCM82JkXcu23
2rcoGifN9UOQ/K4XZLSVioT6NnKxiM47dZ00Dzpi8JEjT6I7QaWWD1aV6i9wV5tn1WuSRyswhtiB
1d3tKByonjMaJrdz0bZQmVFu8iUXvwTzQ5fAnsRrU8krJ6Xi+zhqvpG4aBgoX4pQGDXi4VjlbmEM
qL+CTu4eJVsav7eIvhnElLqmH2YGYLqxUm38hBC6Ymw63tMBabZCUrcq+l25K0Vmeof+b2c5aWWJ
x0ZEWedAOAbFNtA5essMq3oZ+zL51aal+oBjAxaGE3qHr1NVmsehh8AMScArj0WUxCfDG1KeSk/6
LpJgOMpyZeLh4oVruseXVw2HhDRAnudgXXRjLQ+md5zFySms7Dm01RJF2+TCb4hY/B7h/1zN9UfM
gvvBvb2Hl1kdJ4We0yw7hcoMxKdFPcm2Q5xosIo/lqUMx1VPKdRvRuIP9J+SXlM2qpcp/tfbg155
rmgFUwCkPEAxfOk2hLjsSG7DZh4juzLo9hVN7Eg6OLuPGWn+3eBlvbmpWwO8pd51Q3miL2eseTJc
uSTOUp/5z9+9JYEOE5y6RXIC0VG7RpJoB7SGqpWSi/KXLbQ4utSNabOhRqXxds2r8W6cGMR20Jfo
lMnokP8erEnbhag5biLNG58kj3YD3HbpoKupeV+S4yeOYSUSVTAjeor6sSTYSrNZo0/dsuP7zSQJ
80Fv2v7RD0L/DiV6HRXopHzVoRR/QKAfLxg0sQ9mE8WbDLOljaemxT3tB+XgZyU87yZSTkjO2buh
tQ2cFmYud4AxsVlMxcEu7AoZNr/ZFkJNUFDO7YKigjmeonyOCq0IZW2yOvM7GFWJtIgbxA4RdGlF
iLhMbhl7EyTF56oVsdtNQuyHOscKT2s0IGswtUNPRuNjMJuDhukSttxh9rFDVe+ur1oo3Agwbfu8
FBsD9PbG0oriSIqQ35l2KO7h7MNlz+xpX1ZyGWyrahwPgKu7LVHBbxnvEldp+vC+RCfgg2jGwEUB
0Dh0dvQmNyS4XCrVs+21wpkiqhhcStZeMrs3X2tDxIBJ09JZrm4IZOlUmlq4iRI9fs6sEV+ejMZN
ISpURn0wd34TqFuuW+2DTcFwh/LfuK3hPDuKP1Y7LAc9eOgoxQcTVtG6VMCQkGrk+rQp2aCK4O8q
DJGcWMo9VzH630nAJdn6BfFTM4RubybdkYC+rvfGOASPaADYD0IZza1it+UWOT2iEb/pzUcPleDf
Xjt9p0fc505qWdKpMCe08jOlzZBo0q1w11bQhEF6m77D+JQzTGvcdVUTbrA8EK5t58Kp1dH+HcZW
+iayRGwar+q/VojquVgn5/su1t+qLBSTi3Fz+rPqG/SmisF7EaVkPleT0rmSktFpCsENPwbIb27A
WaFXUWXVvlRico3YDN1RNM0GoKS98hRfnmUuUEhLwP15jBHQOz9j+aiXreWZdMoR+HZJuoYDJn3e
l9v31lwAOj/JjELhlLvLxtR4iZEmPdEKC83jU0XbaZ9RufxMR+iLbDbaCUxBv8GWx3D8fNBXpnd5
YTLwLDRkAgXDs24R9napiXZmx1UF/DS5A9+EQuMwti9yUkhbpRzUQy9KFaWNYNx4IW3F2/P+q/W2
nDimHPSn8AiiSbuISYF5+DRZmvjUemHVuZlaqZ8Q2gj7TR5IgUV5LPVyJ0garf6Fca7/JzbKWqGP
6/cd0WdqfcRat8DtuuxBVletErEzIjs3tnlYJNomllCdPHSyUZwQJUqRVrViv3QiXxt3lBHE96FU
82KvAcG9k2ByvdDJzAQKsXXgmtiMf4XhOsuytx1es7fnflG2n7WCDF2HcgBdTFy0GjmIVGqHiLmP
lDbiyZqefCPCiCPRug9yH3yQc6MiLdeMnTpR2ErKqfp2+zdchAf8hJl+ZRJEM/9l00crckkrEMw9
eYrv7dq2Mg+9oaJNnEXN1gCJfuh8b2XeF4HBPOZfvWeY4qDQFiG0GfQ98okp6pq55N2h55hsZWw8
4HlE7YYGfb/S/fmbJZ7tsXlADfd2XCHpMy25vU2npLFRN8mp1v3wgExjvo2GINhFif1Mfz51oAwN
eLdJHs42srQJrKZ88WIUCdWk+l4KK/jXzGX+QXjqAMDk10CePr9TCpGmeWJl6Umtagg0cVeIN98K
xBMOZwQMVVmUr4pno8x++2tfXXnkB2mFAZeDZHY+rpYLtNuVIj0VupcfgqisjsCf7LvA84MHOgH9
/vZ4F5cL86RsoMyySTIZ52Ke1SjUTq4kvnTkBRtFIIYS40ZvTXL6GijZq1QM4054E6LvvmavoJ+u
Dj47AEMJ5X5ZpodBQgEyHdhmfTEh1ORlrdvm+CUgU639tpAFdbuCXBhB7XFfiOaf6wnz3MFI8IXJ
9cnlzte6GqY41XQCbwqVwR1itO1TKofPTdSsIYcu3g59prvxPtEfBsu7LPWbRF/SRCZyaklJD2MZ
TRvSb8+neCkaG8Ma1dpQ1+wOxlj/vP2BL6gvXGGMzdsDVPFKeSiXUmqlKQJ4qTDbe8UvgC2L3B/t
/SilnBtDsaYcN86YkhHC89QrG4ztHXry/ge5HIrgUJQmDjvtJMOqnm215FMOJznEgqSvvt/+tVcX
asY888xaKDEstmOaVJUsJ3Z80ikTfqh1HAanLlAqB2ZbdIeeQfZIeR/ZJ1HoKwT5i4R+Xieaz5gt
kAsByD/fDRnmRtgy8o3kNjQgyxFA/kTheWJoc1q5XS4IFn8/CgBSeqMzFGJZs5OzQKCYxNaLqjr/
YcNRduPQ1o68mdW2ssm360YxnMGX+00D62xrdcg2b5oixvxDoNlxe9mv3DpIGEL+mkUwUI5cnITJ
zxshpcwdN7ygcDp6rttQMRsX9SbjJckhfdwe8CJkmxf73YCL76zzqFpjVnIgqGB9pDHqnSoz/nJ7
kCsvJ2TBGeDIf2izLeLCVjKrVtXC+RUT5b2sjugJqhh7IHfsIzc1ibCnJ9OsbOFrMQOqOWDoOO5A
uJfVGhuNxiCBUndCzCEyyDXwmk1mY9+ypzUkzPCuspSK6ofpIfhmUIkZZV/8hy+KciLUjvnSgV1y
vpuVXARKnycs8CQbL2GhFN+6zNed2V3BoS70rzg+qm1AgigA2zBJLo0pJlUaNWSD0lNWI3UHOEx/
zPJA/9mkZe/e/qyXB5VGPx+UWhggVqpT51OjGerJVtWmp8nz7d9VoflPja92jkBB5T8MBTVaJRRi
ZheYwdFQ817yeR1rKej3dtNIH7AKincKRnIrKPlrswLjDQNT/buUi5DL7zqzGwt6saqSGp9tG6yA
jviaIzf+n9vrd3nHopUBHn+We5jr24utYQzKKGVBnpxGTx9OQOkkVyBuJ8lxTgsPByG7Ho9RLK9x
5S4a3vMemZlG4JfIZS4a3nImkySmanLSEZTKHSPGd8IIFG/XF1XzmJdh74S2BIxcTyuIggG1EDwd
aAKGa/LWl9cPv8SenSDpenNY1fMthON1KsdVlJ4oZXhfS6/NaLjF0E9WTuHVj2pzJMDdMfNlc8SM
J0CXAOFPAwEkNsLd7y7zgtdKou18+6Ne3uBzDgwqDOE1coWlgofSdi1ZOUmiPti2O5u30aos8MCN
peQo9X2zuz3etZmRFgFRpjk4d3/OV3CKMz9skFsDyddjKogf0LZGX8a1+yRewfJd+1gk3ibqysCu
5SW/fmzVvNWrMj0hj108K4FsHPAKX8OrXz4Wc5bN+8eLger58tYOkGpMg8xITmUz0Qpvhvo+woL3
sUGxYJPBcsDn11jztlTnU32e9zAqvnHgMGifcZmdL6NNo9HH2CE5BVqflhtyspFOKF5JX8LAzL6W
Q1RTAoza4CXH46aCD+CXaEii/ghYSQqT3qWjY7Z3GZxq+aiGRv4qQrU3Hmla6KSjecZksml4DKd4
zB3yd+8PBfcZedULlQAji8uVgPNiZxDTqLRF5niT424vzpZeSVEkj515FBIGJDKY4EeBgNhDE5Ta
8+1NeHmjILEyI9XnR16f7QrPl6+rlciedN8+SiAnwvukrMS4jbh7MJnzcQg/DLEoP0UBxHfqm5IN
FcUL0D0awiqxTv5g9trKubgS2fFFqRkYMDoolyyPfKyahe4rHIwmgw/kNJUZYRcUCMFiB2VF7Wac
XTrCog5esNhARtUWxOT0hk2kh80eL1HQJMVaJVq9dkHMdQR7PkO804v3hScfD2EryE7WqBW1E8fG
QEFyEPnXAGTBx0Ed5I+xMg4IoIEZ/+ynw9hs1KHWPqZ2h0Jlgcuose2Uxq4dJPHyQ2yX8glajkU1
pFHNb1oTVs9TD96A5wRInTsOeeX2OFeILRCZ4bM39DlWG4mhS06ByEK8svTX7gkCC1pxAN9nxcvz
zWC0nDzJnNKTFYRZ4gSRGn7LsLn7cXvTXVlIwzB5plFqmIml80XyrqKvC8q7pjx7uhBbniwTME0p
V4MzYmv/QUS6tr093sW0eKrZSUAPaQDCcllcEbzVbQk7yThWapEei2psNwZo2ZVRLqNWsGhITQLO
QZAbMerF/hg9nmwokOYRsVV4RyXmC4GUgZrJMjvYKykvJFiIykVPBMtcfZIPOf3DlTrQlbmi3Izr
GoA0Cm9LTQIwM4R9aKkc/a7u7iVjHNFwjdTN7RW9+ILcGmDuwBEgr8k5XWyUKYi0ZESoCtJV1LkA
o96CWOA7FVT9vqkbdWVpL14WeGUa0TERwCzKb8+TfrdhRstP7Lps7GOgDsVnYWK/ayMsHHkpiDOI
yCdfGGvGpBcxHmNCrUU8lMYx052X4N2YvWf7FZ/MPqojVFauu/B1BOx116vRl4zNe9dLmnRX0eQ7
3l7byy/IwBTxYEfNyqXLyYZhpA9A2uwjIsxahT8JsfU+t5P29+1x5m909nASC3CR6ah54GKD9M35
BNWUTqwYe+sIbd926b4PH6VOb/f0yteEFy6nRPoEHW4uv86J3eJkaHrSJYOeg0KWcDCQo8L8VE2x
561EcJfbhBq/Ri31bz0A9bLzGdGPFENtDux9v0jf9NzuD5EUR5bTY3j9XKdJ/6jigrrG+Lq2kDzX
APyJymnMLhYyjSd1ArdgHq12UncqotqbQbTTztLpPN/+ZpfnDiVPk4F4sa+gQWIoJ/aU6v9H2nkt
140rbfuKWMUcTsmVqGDJlmXJPmE5MucIXv33ULP/f2tRq8Ty7JOZKU/NYIEAGo3uN7AplfJrkAZ4
2nWDvjO1RvNbC9OM94e7MDMseSjdE8+oqK5nZqiDqrTG7PhY2YDMrtEw+95EkvUxG6I03Jjb+sC9
gHnlRSuWh5VFPfF89aKonkJe2pHfRdrshwCEPBQXwxOVHX2Xpnm+0wswkHqiy7u/m+bLyCgfc+mx
ed5k/ojeijQTtD4kVYR7EnF4tNZQHswJTMT7Q6236D9DsU2WZEujB3Y+ScNBR7Sq+9CHCvLVDnVB
NzbPXQX06azq2N/RFX1/xPUaLiMixUEZRwMKjZT0+YiWIxppShPMcmTcvCKBC01Yq8LV+0bdKEmt
d+c/Q8EYR46DysJaYNgRUmJg1hui+pTE96E2tNctnkNHcxjHXdHMW1y5Sx8TtxjqbTCHFnrZ+dT0
VuNiVeAN5YrmT5P+Za77rwkNWWRAfLQLt0SXLs6P/iWdBfhQTPJ8vFbSw8rMIeSagIQP8PzBlAK8
9HrRCHje9e/3V+5NS+fle+qLjRNMfO6gVdjE1yJHTArWREpzGf+41tpVLbpkOMUGCGtE9ieIkKnb
RGN5dMbEOOmBDj+DouiNArRh15rhlvPHslteXxovP4nTaSygd3K41f7thqYWRhlFsM5iE1hd9BjI
w5bPxsXv/GqQ1fsnAiOPBugySJjXblTbnWvr3XVY9vfOHG1AIi9uIhN4IoLk6GkZq03U6pWW4aQX
+ZUAcjUo432m6Mem0PZDgidNrj28v6qXJgdXYTkg1K55Q55voqotlCmYHFjdwjbLY2mYEe6BoR4C
achJBzFwACX8/piX5qi9uDbDllgwNOdjKloAMiXNpFOj2cIbkvyxS/qnMZY/U3y9t6stF6GLc7R5
UL50Xen9nY832CVWEiFGKajhKSn4nKo9hCivPUwiOTayQ1Xl/QleCnJkSgspkjEhQZ8PmGhxpU8N
Jil6Hmm7WaQNkHLjS+hYwfH9kZbtsD4Ai1SuTmZGj2U9taoHhtKninQyAxNxwEiAyqiTssQn1bA/
ZarcXVlhrewaqZt+5mEsbwSFS7ck9kIUB1C7ozC9OoCSwGJh1hYPmlTFIyJ0Qi+dsgRwFNloHXUy
BI1G3ONvnW7kpW9KBcvZ/+fdhqAV4N5lEV5lxFKDP3PTMLQzjsaDPoXDTQeuMtmj5Vl/GEQffnSE
PP+u1Voe8OdQgu9JKSbJrau02rKau7TFeORwySxqhrK2fKdXPyZUBUc0h8Hs2OWzpOpHpcuvwz76
EfbFRlvr0pIv9SXamzyNefyfD5XM0O4Q9ID1G9q/ioGiajNnJzFoO10UN07c7cMSkzbFCjbKdpd2
9VLnXXI95622Va3pKIhkkN67fK6BoqkWLuMS+HwLidb3t/Wlz0kTjaoG/Rb6V6u1FSPu16hph35b
oqgdB5K9r4zmh7CaAqhYbWycoksBicUjFNElXN5X559UqFM2RznktKmtVReG+G3WlXtaFSGc3Nmj
qrN7f36X7i2Kn9SRAREu1nfnA5qpiGQA4ZBHkS/EGqhqwsXBlZRlI4u9MBBFcQqZiyIYz7dV6OtM
nULDPBNq8ya+UaE/7kTabyXmF77foqJBtrwAikC5n0+HOtTcOvMoncZQfJFtdGbj4HlM472cV6c+
x1Hg/c934Qicjbc6bWU3t3oU9NCm2+gTLd5jUqn+EOZ+pOR3cTr5aa1/Ef1fl1QIOWfjLr/r1SlH
IETOSmkJOfQfd2COQw8Lx13UGpIbaRTTtNhPpPKDHvVXcvi3Ffpl9JdWEo9j2ARrlQStGhrHSXCA
Ej2VvlSB24W3teyaeWttnL9LC6otlzOwleV9p51P1JrrFgYvXse1nkjwl7FkIpAFV2k8x8eiVY29
McrVRny5NCj3GJorjLvIip8PKo/NXBRo6vqjqX9XYulpbttDAk2ujWQK5VN/fH8XvamQLR8UeUC2
LDAKLDRWxz4uS70WAU88VSpav5Q1bKEmaElNZdheKBcaEhsU53QcTJ/6pI6hFxX27/d/xIVIB06b
25OzuciErXIhWW1Cc4wlmOtQOepdNtS6BiU6yKpjrMlgMgbJ7rYarhdubRP5EtmihEUEeqGRvtrH
jSXXONF0kT/XoXzqYfz4Zurc23UD7TjLpD3tGP1ThQ/Zw/uzvRSOeEDwekDKAaz6aonDxhQZMuNo
4OVBf5/NeeUj3pRuLOyl6eEtsjyfqRJoa25zXkBlQ084Ia6217XufBJOeZPJ6R8Uen5JdXqd1frG
Ml6a2OshV5Fhrs0maweBEF1jjKrbWr3xoUgauGbvf8BlS67yPcsyUNwns+Qf1s0IXY9jUzgi8u3C
UTxcSm+UcJj35XaMvTgSAR3wDOwL6EvnpxG7LTTidU6jPNTdNy1t0j9mYP0u6vJfKLxx2slkGOSF
t3w+UmSriWZViENEzcDeD+VbCEYzlJdsA512YZGYDAYCSzeQtvUqqjWtVTfJkEa+gE50o42F6TYg
UQ/vL9GFMHY2yurKrZqqmBqktP0iTHQPCegZlkv1pGbafSGjZqVM5un9ES/Oi2rfgm3k3bhOX6wk
MltttHNf6u3qRJ1P9rPWlP4Sz0C8AC7rLPJfxGhK3+fLpOaWnESAqvyRWhJ0naCXP8kDzucYc/DN
NzY6VZq3Wx0cISVvpFjY7+utXhlpnJaCWemhLG5jUxq/wlWd9phFoxEkQMe3bXevdaLeWZHZuErq
RHC5nfsI8oGko/gW6k21g1sVHdtYe4C1Lt9gH/9N67L+2E1pv6tDJbmz6uoBEM10WP67Pi2uqqTh
EdXXz40BPxgtt+8oinxQ0IgI++m20dWrpA0egOaZX1rLQG0aNOMI8Rmha7gX4jDrw3wIjUp1+ZLw
99JG86jXS7s6iuXbQu9hFZQQp5RWC36FY+SbBeYqHS+UQ0X32CtLkBpaHXwO22iAq1pdsUlTF8L0
cAy18FsSTAqA/qF1qXshPWGNX8th+BPZzj0G8Pik2I1yXejqrracD3KLunppQ+/K8ZhtoBx02Zzu
xjr5gRh69mjClN2FQ5p5TmHcqGaiuNxJjie6JMJrBeq0XKOg0RfHQQu/NKV9gu0buqEKjbGvpt9N
MHwlayl2CHxhHGVJz1NL1OtH52MRixsjap7stLg2ZvlTKTv7eJT2Wj/EV4PkfB06+Qsyw8VereHv
h7MTusjG3M+zdTM54occmzeJ1O5AlX6vBue2HDDQTCsd58LQNj8WBq4QWG4PLoqY3RWxkqJigG5A
Pd3GY/pTDHw0ZA1kN8KxETS9VXnZPMiYV6IbYCphdxeNgwQQOTg42ez3o/YZPaXYsyOZBYva4JpN
lrimEX9Jx2UlyvzaKMcfmLfcSQjw+0h/3M/B2F8hzN8f81TuD0oJWMNMTOQw6zzxyh4LIG2CYIK6
cQzZwu4otAzAYsKq9yZn+hbi6rgzG+DuQk6co8nOOFqzZV8nTiRumi65lzON56ReyddtX/a3s0Ev
XAxOdzSiqbkz4POfCitoXV1k416vkT9X1FS+yaIku0JJb/CUZZcoZewbxjweMDR0MEIsb51ZvdMy
80eDA7HV1voJQuBXEQ+NR3Ss3TYV8kGCaDqaMTB9p8iuYzlinY3x0XHGwhWjiTb2QMFx0lL95NjZ
rZGXd0pnf2gG9bsDxVX2YhUKeRR3zxp0giNOnLabpEr/bNWoOViq2+iFdaJXc4zDKbwH7YBnbmcM
KPaMwDXUrscsQx5cDiuSDH2g7FWh/WrQEHERcL/XnKA62I1ZnyycUk5iDpOdbKe0p2GveJGCugye
H8/apH0Oo0k/ijSZ7/WqXvCyiuWZZX7fZta1lJYf1ay19uaAQbB4Iccr+uzGeZ8v5PKvtrAgPkT0
vaTyRLVzcoGzMXc2RZ3LKNtO3XjXdfx5noXTFVCA0rOianY13uluasq1N0jhT6tEiA4xvmEfTHK9
M1vzYYC9uC+q+BkFJaibk4SJtwSPYpg/DaF+QlCzcLHyyF1eX6cwiPciSH7jmHkEVY4KhtLoB7uU
VMC9fBYHmYJMkT9GUXHSJiXy4jyz3EyfTq08TByd4SmOReB2dh4fAWtex5nx7KTxV9JN2Lv14m1q
SCgFl1pwkgLtQwV4eydgad2WWSAfeVX1XgDhERGJtjqYFpGsS+JvAa41XALpAZbN78LsPxdVsGsL
mF5xuQMSXx+Nyv7YT85VaekNSXV9g1YH0rEI87ilju+mNnAQrbGc3RrIrjvyzHFFC1uzN1NlZ4n2
VqUI66VJpB66WL0mZbju0+GXHqkPZlKnu8xA7R8CuUrfwvhd5cZ9arY9jLDI+mPJ0p+ygPAJYeHL
+zfvhezdJoemEAXujCr0qvxlW0U/O1ZZ+Cz2hB0tsm/JHoUkUmgsynVCZKlGykaCceG6Z9Cl0kRF
E4XMVa4pG3Vq0oIufBEnk1fYUYaWs9A3LuCLU6OyTp65sEnXcp8Yv+ojD4h80RJvb2HlItfSKTL4
sLFuoBROSbzF876Qcp7d+KvMKesFDEbTYcimfEwGA612KBJO9eP9RbuQoEH24u6VyQEXn6/zRCbv
cm2MeyNHvLHZo2H+SZuG29ycbvPO3KvxvJGdvWyCVc5OO5Z28+IEQd9ktUnqZCQvy7ECkYRAq0Mp
uo6cpg8elVyfQL/DtZLaRrkyoyH7ZcRhwBbCsBy74iKN77QyzD5P1ggXUgAoMT05KYjVbc8tHAsj
at2BKzT1sCwLumOacLt7QMOMLYzFpcWBQoTwMwV7ynKr5LmIzahF7z3zo86Yd1aXqEfkXwWmMf3f
KlAsmSY8DrTGoMzwPl0tEHKfmt13U+ZjXqN4UoxcFk4aPSWAMdm9vxcuzWrpRYI5MADuv3F7Gydr
kEZmlUrkBHX7E3LWtxbpHu/9cS48SVl+Cg2kIWw7a7UHijgBaqNV6H61qMXhExx97hEog10I580x
+YttEERBA0Ybj56LM6SyqYOLhbjsrEqNYyq3aRYhPdtPvbXPZuCDUvwghrD9F2GJmiaFqYXtRIf3
/Fg1cVOEaltnfjYp1q6eZA1ZoMnemM7FDwm+Egc4PifDnI8SxNIkjQHT0Qp1PKa5+YCyj+Z2Vgdh
T8T9rRqUKWIbQbWBErsUdQFtUayFV/W2qFCh9xKGc5P5TQJ7bTaUj1Oh/Is2gv16kNXsMHWaM1Tb
Mz/ArvyjUxac7kCKjnTIzb0zmv1GbLoUCh3KMCa17IXBsmyeV4WgoCKuV1GR+fFo+oo2PFlOcV0Y
Y7LcwyEs9W6rgHHpWmHtML3Beg4F9FWMt6XZclIwhb4YjdGfCouCNGrkO6PGbh2dW7E14MX9/2rA
1RQV0abzjE6Uz0uxIFbOe8ze7rS66zcuzAsDLYQ7LLqpbaHqsZpZklF87qyeqFVoCl2mvFBczLpB
MAU1cND348myEVZ3ytlgq8e41ZVliqMJcWsUPGiaayj7T5kjvpkwGp1MOdZd4ZvkQRtx7OIkgbYu
cEn8A9fqB4NUTpQAhozGDF4xzqxoNxhQtS596y0l8EtTVMhzCMxELyBG53vTgKmWQCNMqdbgnuJr
2NfMfmPncErtQMu+YeMufc2GZlA+pSIc1cfRGfJs//53Xm9XMGkLepzaFG9pZGeXcPTqgIy60gkJ
v1JEz6uH3NG/l+ilqeTFHmWIv7yLlrFo1lCekhHRgFh4PpZh0QtyOnv2lWaudsFYd/B6Bt7a4RYL
Zh1EF5wr/ZqloAP3nfvvfCQHQmiG8Bt9EtkMPkYGgJF95YTiaVFrGo+UM/QrraW5B7tq7LY4FBe+
Kf4nFHwo0PJl175HqQmSIcN1mhMZXIep/VDkgS8pwzUqM9rGOVlH7WWmC5LqBX664DXPZzoFuAzM
DjMd65EEdhrjwEQ+m1L7xkAXJ7X4LViKAax3jSk0Cq2lDWaPPoC7GJ5LgemXnXTWtVq0w0caDd//
emOS7PF0B5YJtGENIq7kuJ2SqZj8QmGLJHn92Ew9Smuh1cLi7zdQKRc/439Hs1ZJBAqdYQ2VgiWr
xp/2FISHsh+3zto6tixrhRoDDVEs62g+rdYKrII2zA7du9FpRHOjQpV8wC8n7Q7z3GrRxml76e68
DqEvwyExQIeZjj1f8nxraLUK/auphI+dSPqo86bqd2TV2A3XurDDo2xORrgL1H4sdpIZm9+FaDN5
F6MMjd9FXpu3TWVaH6n0Sx8Tc+4fFVk4XjHaX6wSgUlNSn9n1ewh3oJiSzd+IFJbteeYmVF4RkxC
77bF2DwlSql9HeZieoB9W/7Jaq3NqGg5ZoQkrVqGXq5UqIDpUV3+noykbTx7TEv16/vb6dIC8xJC
1Ikg9Jb9M2pjI0KUaf3MivvHJKfN6fEQ0PuNePoCElt/dQArqB7w9gLltAqoEP7NYnmk+HoQyOlO
Fp3xuxz1uNkH0tjCqzSnvt5h6ZPKh97suT6LSZRW6Q52x7MzzfWBjufcU3FUUNNp9sNLSougjXOl
FZni94EDrSboqL4pMI0/iXAeEAfV5vqzVOohGjTQRuw9zmvWz6Lq5fzkKBH2JHmpIa9p5cZjiDYn
mtG9XeoHWHtl+1DqFcVAoQV/TbJky4MCoGhPOGRR1dUelFH6K+VJ+FWQ4q0tBqVKdnwAI6eCmsdb
GniXghSuYJwvbjXA1quPb+tZGZhyMPnzYMVfKtCDIXXRKQlvAbT2xlGSpUbeWPHl1K4X3FwQSujF
kRWtp9h2orHiFgJiHOax2+fpUaOsjGoYaseFiDwIUhuh+NJehqpLIH7xDFqHxiKOOpp+glnm7ezm
AKRoxrM93j8xL13E1cQWJXqaYxyct91jxeKJ3tsdAnEFEJFudoMw2BvOdNvy90GilqZ8lrMTys1D
D8qNP+gWFU4p2zUy5c6HpPgwzRJyshOy10+z1V7F1h9ntL7Y1bNZV66k+G1/r0R/zaqRQeBiw41S
F9EPo9vzPQdLu1gEpVQ/iRrrulft8hQ6fbsRXt9KETMMqBOk29CxBLa92tpcWfpENV3B3dBG0s4V
Vc1jIptUalY9/272BnuaHumo8wcB2hxfx1qhDRInVubFc9l8UKRyrk8Rm1I9wZJDqRdhC/1T0aXo
smiC+hQ3rEGHIqZfrnuAb5PPzTi0X2LVaWZvTBrZdKOurzVIYnOF7rE9KzdKL5fXamgGz2aLnw0K
KGb3IzYr5Y9ldPnjIFL1k4V+lXxFx18JdyO6KQNcty4ariJcjVEFpio+us6Ymojq5TpdxE4IMXNi
syI94B6JUvBoN6VrNbNTelUiw/lX22p6VorRiU6tZDuF73R6d2QLjyZWZYiUekKY470kG3HgTQhz
lx5CvcWPprEb41g1NL325Sg6AkOgp5Fr0zLB8aRS82/SUMX0wCA9t54GNe4W3Hr2J+lUM9speZX+
dJxJ+jXmQjeQuWl6AFWakT+bFg5NLpp5KcK6FVSgw0DjCAwhTaj9KILse0Mnqjm8f2zeqlfA8vhH
sh55EMLC6totugh508mY/TZsXCEjl6vmFKxGd0ToWNNuFRBe2Uc1uO279pQ27bGzxG1ST16IbFrr
bJnlvXEVJA3gfQGjhkoqahFr8nmqhZLjzIHwodFdR1LvOs4RASxvrqMTRC4vD5MjoDe3d75PabC3
xrs8NE5Kbe4qvPSKzygb7UbbdFNjS2NEuZAQmdyV2CFpcB7eUBByk1SgDcvZZ6vsF5+PPlF2ob24
Tre/hALUMtSolS/Gvs2viFaVJIcHGVBSkaGdrDV/+fbjSyEWtbha8bkWK7bzwFE3SC46U677wdwM
HsY7SAva9T0cs+eNPWJduKgsKkjsFEAO0P9Wm6TU81SL6Un5yixrCSYDdtuBaBxC1QPDN3YnB3m0
D7mmxc9JgDAoPOLhykkc5BAm9I8DKW1dQnb3ae4zCbamUOXe5ZXwmFhIcfeFhqqYjkuCWbXG17Gj
7uC22YyqWYnCZT+E2XPKmD8rA+uuSbZaetxFUd4tRZG7pIzaXTvpdHAKtW4exlTrjlx8P4JJzw7g
qQYfI8DkE1S04E6Ds3FDNhSjOD5YY8TpylG+10eAAGUVxjtkHfI7TYPQi+6lerJkYeYHQRdvr4NB
3EVqV3omn/5LUVqQL2lm7yqnHDovGyqLPp6m76PQbGk1D5NnayNPDy7i+3jWUOkqRmQpnCAeW7dx
DOEbJlJzrtXnYcgfOONzV0bNc2zMxi3mwe1etUqdNwQeglfOHOaeE5WFx/Y0D7KoxMfOJlsuhjk5
1rVm3jiBvhyTafLmOO9uQBxlnjLxubtALt1QWOKLXdv6rdLQ4s0g1KOyDjR3H7RRc1+Hpu4aiNWy
g4d52jdVo3wrsDYnRsWibV0Fp4m71gkkmrM57SAjdcxPqhRWHqo32Q2OxoHfoHh7dKKoO4Z6Yewj
LRw8M9XayNUrIZ5rBVFa1Sn6u8ZETjUcDfE49XG3yxB6P+BqHnt60xBXE3iYiBIKFzLqwi4egkNT
8/p1ikI+JA464HkaASw28upDrgT5wdIm+9Q5anfERsG8CqxCuk6qRPlACjt4SSCpXhC00jdzMZ5A
TXn+EfEKOaClWtY7yUBY7SA7av2d2Bch51d1X0qROocwke6Lui7H04QlxQ8VdTIdWbAixVBCYZxS
BucIZv53gUb9abDwkouxY1I9NLeT6IgitfAqbckelcyO02NaZBkm9oiu4z3dI9AaVAN6lTp6hE+z
KUruTJgGWjNkbiKnzp8ZNJqyn/QupsM5hbeyVfaA3sr+LjXtrt64Ci6Et8UYxgBOAtKXx8B5PInQ
J4omEm7fHNQ/UYAXTWka3LHmhmbnhQzUIAHVSLMhHJGIno9jQyGHtFHPvj1OimtrqTpcB/RoO9dJ
LUTDedRLj22bbpl2vXEnXa6WJW6/ALWRUFllWrKEnmRQc9VV9rDLeoNs4cOUOlcgTvZZ/TRZ+s4o
FlH0Gx0E9QgBCi0ZhJu2ahOX79xXP2T1BTQGVeGH8kMW1+f6NDvxviyHqzJQ/SWjsXrUgVR6pxnQ
tYaWS2DtIrv4MkiaZzXfJLHlzHzp04DzXArBqIwjSLfsjVd1tXpEaq8MQ8NXgQlIV1GUTzjwVmmg
eBmbcNqLNqjG33Kk21eh0SpPktGm+PcW0hh9RCxZaF9y+PUJyZTTwVrDG/iveZSAnUiSaRUuotBv
mDG6yq2aBrHpy9OYPlijrNxXRlQ9tZko/hJatdysQFBJlOG6L+J0519D1WorDESm+2USylcFXkIH
JAUKGO9b+hSXLlaMn2AWQacHXLX67kjPEtIkWfdRdKh+6Uqi+c6UGk9502QfqVtvlBUuHXE0ABe+
O8f8jdVUlU1ZVUipgc61GbgWhiT7VumVEwIt+ef3k4aLQ0G+Q3YO1SsgI+ffcMrIEXq0VHx0c0tp
n06WHF91ymyhiopI7xZPazkyq9cfZbelcUgvivLb8qFfbWBJH6k7DLrmW3WqOYdYaq07IXVKdyyU
OOyecwU/pJ01d9K4G8zE+vX+bN9gl3VKxAiN8LKCgGuxQc/HD+RsisZQkTF0nwP9oCEgTN5Qxc60
w4K8uip1o7+JkrF5qOpR67y5AtqGtm4LhOP9n/JCETv7FLABeV2QRoNkXsRPzn+KVjf50BqNgv4z
8nOumTSd5GWIZVyLUo+vdDl9iqhH71LN/FwXZvoB66z5WTISZ2eNvXSbhtkXrUKJLpAm3mNBMP+G
p9H5mZNpX6JyMHblNDegiEZzX8MpEiC0Ar3cDQY5sBubvRbs0i7haVDYNkrXVlfZhdvwM76ZXZZg
maDliK50jTp/BNEXgqluzPlnb87Jjz4vh3vJRjmdfEtyUnBaGko7INSqq2p2tGsttvPPWhaq5a4c
baXaqFWszyMLCJZDoS9MO2dBpZ5/u1ibQI4MteM7B5Ee7fymyPb69On9FXojYbIeZRX/Bbe82U+I
B3D/VYf+KD3le/NGE578HDzNd9Lfbs71eEtr59XhyGOjFkClFrECb76rDkboOuhpKG53lH5tjrac
7Nf7bzXam8fCYlWcBoVDj8bdwQuXH3W2oqvdMmDy3ZHcYN9eg8V5/6Ous4plVA4fgqKcfzoZq5Xr
BvAvmRo7OJmkeyCj3/UO65A8vWFX7kS2VW66uIaotUOMWKr9b2RohCrkcooTxx//zHfd4KqP/5lg
eci+b3/Vdfdtmd7r4Vbh1AISmvcIuvu68NRb6SmyXf1n8h24CdZO73/JdeReD7W6k/pcRddu5Esi
6HdACtGvwHqEyBO/P8ylGSH1bCCqvEi9rLnuZZsMdR6yKXHPEW74++XzcdpCYK4bM7q0I18PtQrO
eaGpIxgm1kq9EvG1Fm1M5Q338WXzvZrLenVSW8wqOi7MhSPWH6n5/OaEabf6z2U+Wy//rfmsVqjO
bA1haObTgKicUM9NxtP7i3NpD7z+YqvrNKnxtTVqJmR0V6n2IZpBCW8kWRcP7KtvtgqCTlJBEc2Y
RG246ffqECq78tAd35/HxWMKP2sx9+BSpMtxHvpwSi/pSzcvoXb8Iz9Wh5d14S/LYNvn9NKHez3e
6sPZWZeOado6OGve6tGVXvt5cPgf57QKdbGYe6keuT5aXIEsFcehSp7dcGpOYFX2Ral7WmF9UzTp
ulP0u7nNNa+2tuQU38Dolj3/eqar9QumqqKGwPohztPjVVf78+Qk2FpNH+wBvlYhX1dBf9XDT5GU
8mNpfyuD9KFx6l0Z5A9dMaKy3XoKb11TqlHtdEq3dBaD1eFvISfrX7q6/ua+4d37nzWRcZEBxLy1
JhvLviaQNmNmaOPENov6aGdRLhHqzbQlOXoxzLz65Gt4q5qO7K+Shdd+RuqO6/TlKufv8yNhpjxs
XuVLXW99lb8ecBU4i7QqdHw//xPXuHoCiaAGcF+7DZ62iDrLhnlvsNVRLY00dBD/cfy+/okVvDsU
KNWrN1p4FciHtNtgN76Rz/hnV4ALQnsIqtM6TZFoFGt6x/69dk7LHW7jtHdXj0zt5YNKvzZTlMub
5L8jrhB5OXJbybyE7Sz61Ji3ofblX8Vt+vX/f1LqebjTlF4Tdb/E7fSQmBgZ/cK/4v3wszWL1Z7Q
zUbuW8EQDRSQYqcjvzGmH/+3Mdb3adGGcRvkfKk82cWz7E59cgfR4n8cZrXjHC3soQ4xlXxegnUk
vuWblZVlUd/u6v+uyOpCENI822PFoqffueiGh/74khroP+fH8vDvtpgBeZabjifpGqobl3gpKB3X
jxQ9OtopqlNX1zcu7osb4L9jrBGsEoR9gjxjpOLOFOwxfPfy7+9vgEsZDpqT/28ea/CqCBTYnRVj
dBRTtW9V9LeAPai2uKZRLbCo8EDdXHU0bGgxQIPzwY+02A3aD5GW3uhp/7Nzhj8twSc1xqconB/e
n9aL/sbr3cCw9E+g62F5Rz9WXl3dWgiCre7LyRdRZMpeLlXVVzkHkfg94JU27sMaX6q9BN2qfKiQ
3ATJN82iOwokIGr8cRC5VbBDCz4VeoAjHYXE+VeWydbwnLYypXPcBvrkp2kFBqKYTR2GD5FaiuxK
wl3idzrYTnlq5kk5mZID9hiXVFfMkvatA3Fddpb5za4sCRcwdHSsnYQ3Vb7LULktPFOGXoTRbGuO
+ygQ+swlLtkkn6bIn/HrgLNlVFL4VU3nIfU6pxk/8H9Ks30k6Ca4ZTFFwU0ZWPkfO+jG61wP7M9S
K9Rfqpot7j82VXJfkqPRV8JSYI6kd/N4L8+l03oSwu2/jWlAskjVhgwD1J6mzdFB6yQ4zuFQTrtF
eTT9/P5avUkdWSuw7lSpKcvxnlzjFtApcYrYUQa/6VvziMBU+Bt65VB7OhaBjsuk22ObZD0ay11b
i31uDrpyn3Tl0HpWMFpUUKC5BBuZ+ZtKEz/LQpSPchNmdfjirXZujME236nqKRQmlXSdogUTXONy
G2i7Ig3L3/qMrA7FmDzhHQWq18xBteMlh3OquQH+XmLXajcvBS9+CPrEKMSurgIo1k6QNfHgG1XW
7XCWgQKFSdPPwaZ3XMD42OgcXFoSoKdgw8C7LmIdS7B9VcjoQohRFi4WLEksNx/SuE7uUQ6Wab22
VMN2CcKI9+jAmd21latlfFXOZebJSnhrqo2muBaOVPnu/X2yfsfy9F/aJUvtD5CosW7DGp3cG20j
z74RzMnBqpw/at2hDCwC6yCs2C3tg9G3P7RGNTZGXr+gXkZWlt4vDhuIiq7y2hghHTJmlUZKGToe
wAk+gJpVXqzp+HwE6W0fdRuxfx2XGZJlVgiaSF685bsrQ5mZUaEJuDqFedNQNLyrhjzYv/9J1zfM
MgrnCVoGSHgsJlfLXPahjRtDJ/tRJvUePmb2VZ6P2j4Lrdl/f6hLE0KonWuAcv9bqRknsQuBqZvs
Y+ZLP8NQiupr0YfJljjchbVaVgqAL1klGuKrtSok05F6PLp9TY47fw7xbrWHdiKADgkCbiMMYhBv
GxvkRYX0/IAuqiEIwCz6BJD5VwlOVgCP1eMZMi2w6X4fdgVOH4mj4h2tZrWK+L3t1JJLYan9U4V6
OXgCR8IAXzhVeyowV+5dbGEGXCbRAw29AVF32+36VvsU9INxgDTc/RnUPq52hqn2gVs3uDW54C1t
xaWdZOu+inCRvVBFYWODVZdA/eB4+QVZ7hGAZaf8Uab8zumoU8c47Q1uBflcgTsO4rotZuXrLDJw
KbR25a91m5o3wprVz42slAPe5+YIpF8EaYVKQa7dB6PSht6EPsi9PY/MLpLtYQvBfCEGLewkPB+o
rWugqVYrieQKxE2+hF8qCZiPwhnnxcGYIqFnp20oeW0bZPFB0a0MWATIWq9WIAGoaQhttKx4vbtW
nZVbG2wZdr3U6NTR1Vx6VjzazkMjLktm6xTpDGJ0Mvez1o4f6PsHNj3+af5TOHWKtXk0D53bjHN3
XSeZthEb3ryolmO7DE2j7kVMcpXc9Hqlp1ItZj8SGV5W1Vil91agSw9NggYqjSC0crKyqceb/+Ps
PHYjx9k1fEUClMNWquicOm4Ed1LOIinp6s+j3px2ueDC/NvGjFkMIr/wBiy11R7V1/h3lnjWZz5P
wwp9oY2ouyCcfemKPs0sYVnBJVv/Cjc1FeKTJzMRElfhWBaIusQauv2d1j7zLzWQIbM9lF6SXyde
OV4NQ+tdKNacPpHr0MhB0rkkJ3NosL7dFq+hSzq5sCas1VgGG3ZbmHcIIdzHF0HhZ4cCgE4Ln91+
p3JXFXmVInFbHA0ANIfZzOtI45uKfAkVOO8T/c/HV+e7csTfucFHRWHYoTp9StwsZ/Cx/eAVx6J3
NzL1rix3vsuEDjAlfoir+edYJSbECXeXLdOtnI2nCz9gzWb/PfPrD4DsC0J6PXfERG8XV7ZTQZUf
KTsnHoPirnbG4os/2TIGjugNvxMzNm+kzJc4SsG3/Kx6NzYjqTQ61LbwSwCMmWldqAWfPih/fxPm
yH8pDgDZTq4HrZ4sa8Zi9jhrmjeHgbmoca8UBL8LJ+tdz34dCXKTGdA9XgVOT2afFobhZcZccscC
4os6KJPFTZkhnhTKsrU7gh9aIk8EyMGLrpZs2Rp53qLc5jfyRcT9qg1a9x5IzckVbkj3VPsfqNGE
CQHhEcohMLFOAkRATJmcYgWfTaZBRLJjh/PYXQKxn4YLfxfiLyRgTakoS749Bllp1GYSQL4asrR4
mjvXg8Brl1vPT93tx0fu9Blfh1q7qgR6dOzpFb4dyjU1YBCpg+PHCPSzBOEeasDF0zLBj33pgBRf
EgQ9N7kVFuz/5SCBSng7Ip5Vba1LRoTuYT4b7K6zyUCOz6HokulSfsofO/2g/h3s5EjZgRiXeHKh
xeomwnHUK2avRaAzL0JQXV8+Xst33hzrYuIGBoeJmHJtur6dmlsuI4IB7BuKOX2/pYNf5hH8GV7V
pMeYFWht3zxgn2o0oeoD+VOm3Yx5Q9rV1i4GVZuHy2L49zOrV0SVdJsuhLvbUeJl4Oo206UFGQ/J
E7wP3W8aVlivNIJasRu7xLRu+jT2LgE63m8Xb8ya2uNDhzzcqWhanmgjApwZ0nfeBLHEJT90cIUv
0ib0EzLD8OM1PHMH48lKhvpXW2s1xHi7hrkgxnPaID8qY96g+f9sIwyyuMuNrwU3y7xsdbeuwkCI
Y+73V36/XLiF1r//9sS8Hf/kuhvR0ClFoK1CW+XdQtGfepP5vTdpTtTl/zAWMnsm6V/A13CqjZt1
NsfFtPJjtz5JEYBGCLixmMAYzEujvgiwmsmFMvH7D55Qz0ekCmFPDJVO43bNhWlUYv9+NEysxrJR
4v3uVscmIJDqxPhVXSRCcV7OrClGBiiMQLuiRHWyp8LN4WmjXIE0TblETZXILczrfi8S277J2rR4
0Stb7Pwpb65bT053NeJMUSCT9m6ZNX+TIGNPx6ftkC7iDgyreEaM1PMp2wv7c1Ab1rW/WHXUGpp9
cNqkfUKR0kR4KcmuYGHVu6V1h70uUrEF2891U0F+ShNnBIpoiW2MC06Hc5TqHiYXMMnS994N/eli
DpHBGcNxyEDPOXWxnWoq94iv2Ntc1dbvDGDes7lkzd1S+NqdNpRyXwXetJlsMRzs0TV2ozeMLxS4
+0gjxo5yjNs2varlRhdzsCfwsZBpst2tX8falgSy/yMNLd2IHCIRw9aPXkx1JDQ4KxtZBf6nsdaW
29l32hc/E/JhQeAzgsBkH8hih11j+/NLMgtShXzWVtTOvEHL1dmbmnxGV6jf1FP34CtngoDtqW3b
uJ/yYiDfMPIyQpuwumc4jKsLs3vWBzHubGdMMMWZ7Ag2jHEEEW199eNSP+qtNkSVXXQbHmv/EJQZ
eixzX26LwXE2ZkVxuJkROrJpV+5cDTEg39bqnW122l5zNBfFR5kPfRhQGou6ZGkvfFzG+yAZbCQC
tlDBcbgiG357k1QoGhdlbZTHDjDVlzYZxG+ewHQO0x4EbtjISR8O44jd3U09xt0QCfiOWTjXYH/2
vpaofFu2hNp7PVuCOqrFqIINBIuqprlH4WA7dVNFzqjyi1Xvcx/pXwo7Vy/2yaclmBgssukuRkYc
6H2NY/FM0vjLsOfdXGGwLbMLic6ZO54LV6eM6+Nj+c7eBD2kIpsKlR+9utxgOZ5GunDNjZEulyQ4
1zU/vV3/HelkT3KUo20krvLj7HbqWAdWdg2vILmDgTjR8KNh8fFzcnZmBGzMCnQgvsxvz8BcJcuU
OjU3j7/Qp638Mlx6J9uj/hkcPh7qzCUHEdiDOElRxHJPMZYUtME+tsTutXJxLccep56JNGze8CYA
In0wilb5u3Som5/45NrzM3j9xHn4+Fecez9XNV5oUcgFrfzntzNu2qUSMpjF0RiG9L6eEZRCDgET
qcDL9tmwyDD1M2PrI9Ud4VGP6lXKFZdRLbpQqzmz9CvnkI9vFSR5B29FKVwpfdDJ3up8/uXNldxb
2uA+SmVeChrOnCr6D/hLUEgGEn0axBK8DFrdI8HgqkV75IOqtrT6p60s3PQJ4E9+ISU6d7MAAV39
w5BUfQdylTLLJruaeTXd5m4EJBCB04ICgY9li+eqD7srHG1vuhAbnVlRHKRWnWUQffgvn0TOvpbW
aeel8tjFdbN1TBHVRdNHKQZ6FyZ4ZkGhVNKuIvCDFnSq34pHUGEHsiPGmii4dKl8rmOfBykYvhfa
JQO0M6sJVXAFuqISAph3nfY/NfCq6Q059bE4eoux6TL9uzcIPTIGKIq2Xe8cWZL3a1YWffylnFtN
D/w1dQWsvwBIvx3WwaPeMDCCZ9h2Szx5E8vWgs6nX7KOfNfgWC16PHS/oRpRAaa88HYk10A0v/cc
cZxGR2z8cZq2IpmWOxlnX73cXmMPo5+6kKh62dhOQUSGXnh54fS8z+PXX4EKMEhpZL1OT0+7wtCp
G9FqCLx6786qvB4cmC0fr+q5k0NZisNJAgQN+2RVl0Ci4D6xmRAgPsEmiYQOW7oV5rVdBt8+Huvs
jMDaUbxdBRhO0+SuqOt0GZkRqOBlS8ui3vWe5j99PMqZt5h5/P8oJwnBYsWDWoxlXbfgU60F/RcO
DiLu3pJfxVpuED5WkJ4+HvTs1GjYrpJvQJ9PTdYHa4KY1+niuLhq2snAhs9pYibx8ShnNsvD+I7z
AKQJxa2TakZQe5CVSjarsPFw7o1wttNj42i3upGqC8/Bma+cXgECVVRycWQ7ba0tk+pt1BDk0UCy
qUAKQcTpfUwjKzXKpxmxubiaLjz+ZxaRbhEP8ppOrjyLt99dKd3OwCSTpxDAPgpfXrNNpsq/sFVn
FhEiIYArKijk/qejTNiPZ/DROPFimXcFzlHPLmSEh3pxHw1hXwJmnZsUtvAQrNm2VSrt7aTSka2p
glwctSyPibW9eSMSwvmPT8aZQ09Ldj0YmBgTFa6/4t87eUmGoGuVOJZGgT3B8AO3GD10lH9Vy3JT
kJ5cOB5noicGZJvISak0nD4CayOUlsPItKRVIdaU4eOnI+gYg10/tLPKNvRVqg0WUsVOSfxOPp7v
2U10kEmn86tDYDx5WmvDFFM9BCOk4Xirx8OeLn52JWM6N61rX3hdz24h1hPcWjpY4dOP2+2E79du
Ko5OJbwSkb1BGBAPbGu6kOu/f+LQ0zHW65HL+H21UheWrmm6wcvqK2vTmRp0A6cwrkBcyAuv6fs5
MRQyJ1xWq4n46f5lElK3rqQ4osNaP1VF3YeDK9rHj7fp7ISIFVCyoGpin2pGwiLP9K4CKuAbnf0H
jIItETUo/DtHGPF8AQxwZjAD1T4iIKREiC9PzoRHOSZJxmU4QoNpr/qhT589Ynpqoul4Sd79/fnj
nvpnrJOvujQbCReLseSC6W7euV+Cro6m1NB3SxDsPl7Fd7xvbo3VoI/DvgYDqNy9/bqT1O0K6fYL
m4W+jNlF8XBfCswtkKX20+3MNZZjOdmrqMjaiC/juqjzTalTdyuIcz/+NWeWGagF3XdiE56gU1Uq
T0/prpYu3EEjqbdZNn5SMsl2ZA6X7pgzI6HKqa/2DwiM66dcmKkSBo27FoqxmOxN1zmE7MkEC98m
nP7PkwITRVgJpMVktHW//7k/Y6PBNaky52MfK+caUF4JkbnCMdSwmguP+PurmjuEsjMGdOhukB28
HcpXsTEmkzcfndzZF5n3TcR1GuEbv1uE/KO15iV3rTOfOmkW1ROaZGtEeXJWfS0Wht3B9h5gZUey
nyt2zb9knnHmi4CIwvqt6gQ0fk4e78UsZGUE/XSUeoCxDFLNex3AwdUMDmYTG/Wlr/3MMsLDRTgC
3AufhL7O+p8d60oGdLV+PiZzj9yjaf0WbUwhzrPUNq9s7wpM1fHjQ3JmIRmSBo++WrAz17dDGqiz
pFrQzEdfNj9NSGX7YEQu6ONB3sddNHX+GeRkt8qunNqG5TpWif1zWIL5Oq8GOKeWNW3qrh5uWiXT
g54U/7nzwrgcET4DjL3f9VITmMmoaJvTsbK1z95qQd4N6TZt5zKcMvfTx5N8p7XFYWQ0ICG0Tk2f
DPntUnpqCSb4Z9MRu7IR6ntcPOCrPB5mzHReXJm6aeg0Zf+tdmr3tiqkgyBRbz2nnaUea5TaH6sy
a/ZlFafUiruRimpi3ZSN3jynRlFcW2M6DBFsbjOyO6+4LrxJgYxKh+t2mJBeGJPOU6HdZ/Eutiu9
DKk6x7eggfrQB1F4NCppXFXUSB5MMB0v2jQGXtRhDpv/x0oeUAX6ktyjMBUohOgn69BqFFf02rSO
ozZ75F1JOz8nEFZ3aSUv8ZdPv9B1LPaXkgSZI7Cck7GSUTUdGhf2EQ+faQjHJVPJpjSdIo1Elmc/
is7L9AtP1+kns47JY0xhl62m2nNy2TXFjOdjV7rHyWy9fdraNn08ZYQfH6dzM8ObyGMIikoM+fY0
yRjGZNG27rF0FPIQRTNGIrWayCxM6sDF1F94Ld4V7dZpoTi7jsjZpTnzdkDNM2cOj+Me3T4YD1rT
mmGDAsbTaCFN5CYdOK6cg1s2KTa7Pmbsem5YaEGha/rxzE9vQX4IgalNzgl7HjTQCbBkGvgpVqG5
IF7G9qeYxmZvGKL+HORVvK/0MY3GXL8k5bRu2r9F4b+Dol5MpRBqNWoGb2cfGJpUDYnV0csKeTB6
Ld0NpdPflTnWBR/P78z5WVVfiIiBGFCbPLlybVQK+mnJPYwcjJ6Os1mI13JY0Kz/eJxzO0o+Q1WJ
QogF8PvkoIKV8CuRSe+od6x1aEuv3ekCKYQigyTUKQ/WaIV0y5AqrHCHxN3KwfV3eiK9CzHzuS3l
M12fGcCH77BCpYvmoR9k7jEblB0ltnQPndc6UZ4u35WlQVYejenCo3NumQHCrXh0fy1gnMy+1Dy0
sSbNOcpp8r4qgqGw6lL9Anr2zGcKHMVbH2tcY6ghvj03KU2+HLE5PtM+QEvFxRwtSLR5U8RFFlle
fpH6sP7B04PqEpGslV8KaKeh6gDtrhM43xyx/0CyJwZnss2qOY9DA5c957oA7Cd2w4zoFt17p4Yp
SZUVqZZMKkSDiJLssKYic+m+Ok2e1w9oBUk5ADgIok9xS4lu1IlQFo7cfrzKFE3ywY6bYZuAj9uD
o34d0b25cUp9iPLaGy689Oc2m9+8SlnQ+KCc9HYbFFw9vxA+Ggzo93xuFe1LcPbm14+/qPUSOF17
uhmAKwi01m7V21GquLHT3ONOdgUhxFKV5T5pJr8AolnMG3PCd7NJrDYCunxJxPr9BI1VtXLFBaxQ
iFMOypLmflPmHnh+tUi5RY+JYjSMBHnBePP9eSYGtFAWRM0f7YVTHZneKEZ3HjXz2LrTb+BBiC5J
92XWLD9E5eWSGcIZYTJUpBHOA+RI/ElN+O2KOkUse3sqrKNJHLiE+uDO9QNCcGheNov7jXitKx/o
Miy/1Fxmf8C12FrkaQuA7M7VtSVaaICO27yzMFUpgxosCO43kxkqX2/K0Cpt/3Ho5Iw4JsB+/UJt
gw/u3YlguZDwR9CYJ5Oaw9vfH8xD3lAoso7SQXQ7GOtr8vVtW5Cm2qqFrqg890ZrS/ve0XAAnjGH
rhqAwswGg2Woa4/CxpvIql17DyzoMVXjsxGLelvhq7ob9UIC+Vc/LKC72zpIqnB0MO+RojTvFzeQ
20SvAOwYUnM2rQtB1M/SqyarrC0ud/i2xGTKatLz/YzEIsqCmb4pm1KEg9YhMApxZVso2e8H031u
3O6qCvCLonF03Tdr4yMDLNDM7k9Kc1hwIJesrLq9w8LJ2OhdZ4aG5t0XltIxMJL9bSOyhNyyv+27
8VueDNNtnvq/er26psVq7mY4bah+6tUO+6ffZtrEoSODLEydtsN2Zv5OChDcTnH8fUnTH7o/otJj
DSqMJYhfJbdplk5bwCpX3aTaXQvos+kXFXox9lVonvrbpUSFRNRDFuUooaAaqO2l7l4h72SGSz43
u6I1+wflT/MOb7khTIem2OTsw2awQTiTirdREOefFtPXjvVC43Ry3R+pDPSDTVP1BbaA2lZxvcft
B4Ty4twoO9cjLYWb4zddgenN4m1Gp3sBbeU9rgswVtqtCtyfnjPcLUNz7EY5h32/CoIOWOsE6Uu3
pFs+6F2uj2WUxsMCprTQDn5WvtZ4DJVZFz/NwNzDwIFVlWS4oPj9Q6K5B6XEV+Bcd5jyLdDVqz+l
0NKtqy8D8nDGTdmmG3bK39tZDV2ty+wtqrOPnhg/Z35yF0xpZGRVg4aYSyHLiPde0yTh0KBBHijn
j133x3j0Xr26lwC/2n2jO9dV47m3zdztl1zbydb+lFYlxlR11gFkSJ1Dl/kadCoXVcfK8XHpSb4L
CW9HGFJu2rHVQiIveVP0+Q8ArQZqUeJqLoobgOqv/rRYITXd5yxDJjFNqP3oSrc2vQncKmvbl8Um
XJFVESBzWw5bgXvIboq9g+jkskLZg60nBISNnDp0yp6EptJf4zGzDp2PPIYVS1YntvuDMnxcyhBG
CbMp/5Kr4C4X3i/CWjcUnvEknPmaBsuGOHnZ1cpjGcw2lGjvIa6yqEOsZxLP6dQI0yKJNMf+VAXW
T28w0E6ZqObIpHuYjWk4aN1yrRyMw4rhU5t2QWTqPRqtg34tEyO+Tdr6aRyGr8asf5ad+kJVEel+
vIO2BWaRodHjxzt5KVQXkGgRxFq0/YT4llnyGnmze6HmK6iv814K85BozZVlV922dYG5VNZKG0pV
ZBT191nUT9BX5rulkj9dBNi2Zo2t67LUAWwzU63uVxjCNVvLs5fITMpuO+XuVdZoeZjGabov+37a
eYjPh21nlBu8y75ChEeh0VueKcE+TpV3FK5ABnoAbKNV5JRj3N4WDlZgZQNMTjTxrWZn6JMkioOy
JF/SWP/Fy/NL87XPYvLMY+CVn7JK5jjbyXI3msbr0AG0LgH7WzaYsHJRx8pI7vgHZ69c7cHCrzEk
/eqIf8p535uN9SkoXXWLIRTWYMt87Hr/wVG1eUeOerum2V5r1pjYys+q08Rm1vJvMN5e42AZQ4Ty
sF515r3u1He4yugbKw/GLRfTnxZ7vCsYreLeWpzVQY9vJEfjbuncSNHn3BdtdmPU2pfB8aeoa7wk
apPYwxgL/znY8QEnzVvNyvLvjtZdO07yo46BtCq8xvaBO94OfnulW8NhFrkelol6coL2Z9nRic1s
nrG+6X8mbv46W2m/B/b+0zJHMCpm8EcExl0Smz94AGHJpdXnRPO+VrV75eSmuWngw8iuv80L9zso
gJfBmAVGusEDsHywa4tUn3RXZGjSukjF54TiRTl+z9zpmeb/1hn9FwcjzG3P/ROq2p5uC5l/XoHh
B+4nc+f0rrjxUie9SVU7QSqJuxsueYEhHPXbxubvdUnqb9CgRNuarOuW8lIdFZ72rGxz78aYeInK
ePEy+cXUpuPAiR5rP7kKhHzWEv2O2kQYzP0zT89XYU92CIdyM6Ce56QG2oMams5u3yK01Rj2tu6z
H3aOlYcDjOvQKfuxW8ChT0Aw5rb6PGU4xeve3pPBlpQMiyG0rBpZTcgI8ml3Kqt2o51sswV650Q/
fusM9rTBlq6NkKGkI5lb0aDDMqiT+6Eb7ucuvnez8m62MAZP0+GhXv0FpS5f9dF/EgHX0Ag7eUdq
/NIDKtrQeL8VDZ1b3aYqSq8lxDXzJaOyM/X5J+W3ZURV/3PudVj4oVm31VJrny7640KTi3smuBUB
csB6zsmRfnCXVkgbLcuV02h3rmEfqdv/xKbivvfFr3gyv0N73Zu1+aOaFRLLtbZPnfgLkfNrNdDN
aiojtKTzFMv64HTVlTfiWqdsvwoBqz84Ca8C4dq3cZwRD8waLA27P3HCrT665ivMoO+m4iJo42ln
9NXeFjgQLrhp7Pua1AK+7AF443VHMbjkgWsoUIVd5zmh0/nPbuFacLJ4kbq6uFXe9N2uFodTaD5W
HZWxTLtONCj2EuePDcL/h2DUrmPpLptF8819gNNY2FrdvS+DL7INHrTcRhi2c59HeJKh5mQSSz9W
M6+ah9RLkyju40dKbRYGj+ZjWjS7nmc89Jf+dSob4EnLDhvVDeHQYbIzXObwKizGT10DoXx2gmiS
9pVmmBRGx5+1b4iD0rQrv9KoK5l1aHvxb1OP8ca2tZZvBUWfzOyzsKWTcA2H4D4pVjpE413hzlwx
kvI3mq+qPYw7LzSr+SEldw9z3/nNrvk0Aoa7OSkeca6IeJduh9E3QuLiNvJsf483tAxLLfnjW/Cc
zNyVt2WAkXOZuGakCvumtpO2CMUAcpe10W7b0WEB7GB8TEwfnpk5Ibpsjtm9rIZ4V+v573iZ8psC
E7ZN3tVA08dyJzoc4oXG0s7cjHEpeZrV6GzJ2w49PtUbkl3IaGpOr4PazV7opH5z2jyPpjKZnzoh
I9HW2a5x899JDwTJTgZsIicj39sQW8IeC+H1CL8qENyxO7k39AZWSyg3v9EEPqNysvOw18YrJYAV
KVHpewL9NspRcj6UI8cBW7ObyjPKn3PdqLDTYMqawtd/OHVXPGqDKXdZkt9BNX9uQaMecD+VoSDy
vcYj466UcYCdX9lsVT5YG1fF6H4EgTgUkAyOtWk7GyM2nL3Iys+YBVhh5htbrWu+9bLOt4UBSjXt
RlT4lTaTAMok8lyu6aExmy2BPeq0Baqnevm0SP9H3Fn9bspTns7WicM5kWI7LEQqS6L/hnL3h27J
ozRLfGYzU25z2ts7CuMBNoOLH6pkOcS0qjdUrLpISX24EnUFStd0f5R9fgP3LQ+bvGZ2RotLuhNc
U0pZiHuMn/NSBmGCGmiMEmc/GXfGqNchOa3YA2c/FrmHc+Rs7RL+aOd2X8DTf6N3+8PpWmBrsQ+Z
rHKmjdO3y2GWNfI3+qEBkpllKLHgw/ytRuI6TALzSXplEwaa5Pq3WRtvbvcqtSSqa43+7MwQF4WX
3S9KP/Tz8rv3p3HTd8YDHpk/tHKBrO+WyR4EWPKCMQYJG5pD4SwzI0zitg1dE5A0Omv0ActdpfWf
qFR9bxP/vkWucjONlRFVmXXXgHvctgYEYUxnXkTrfQ3aUUVtVxiPHIYsMtvgsdRQFG8NlUPHNIBC
B3V3dLLgMfdb4i7XbPYazuC2nx0aD40hCPJ3XhlgQGmhtoNDphNHclxGQNnNFPJg7RM1DK+i027r
hRphP8zg4YYioeU1/WQJ46iftCxSyvJ39oBCIzXxLnSnuN2Ui9cRHvcvs+EmW6q6GraO1eNqSRQq
ttfuiJvGvktDrfA2tTM86Hqzpb6D+nVVI6xhzBEEgeMcjA2avrFxNY2rhBnG8tvM9Q/omi9RVQCa
1hcLW1YUObaj2/yCymgcLGdswlpxKhMyrj3MxvYKE4GbwCatDkmU9BAF402hjcOdVeCNOPTVrrTE
72K020iSTEdOmREfaxxZMxv4pwCR80z76Td5GrVVv+8C7c7pBq49KNR6rX5M9fJj5rDxsMS/NYBu
hEr9wRWDe42FrHUoHaJ2qxftEUzpFsbg+KoqZ6MPMfF4e1zSCXtUfXyk3UAPOHM8/rsqCKk1Ppkw
G3dydl4rj6CpqNKbRac/njfBPhfmF2pCxr0x47/AI3zQBS8sTQP0GsbvVVrrB6+21S436fpWXL8H
rypua1V9dwbTOIxDy9kuIbYpQ/ovDVaKodblz/kI6TQVboIikesjPi3H31pJw3NMCQ1N65qax6sn
aHbAmOUCGF+TAbRWV2rmdW0GdzXt0gO15jsYR9cjldtorBNyTpFOvG6lvh806e8Izh+FAPVfdRPP
VDJ9hzYxhsSUXzwxqQvF4r9CxG9rW7Buqc3CfKNYitTJ20pGnfSLWzW6POY81P6NvRiQ/JvGTbO7
2Q+G5GH0ClNtuO3y/CqdikbugqEDRot0dPBcl4XbbwYA1M4deEbdJ7noZ3uDE5F+2yOyN3wtbZqp
5Nr9+FkMsWw2+pjZWohsMa39YNY4kKk2WeOfUhXVd4GNADlUWiI2iv6KH+yKaSBXb22lsk/D1CTY
A5iCawHAdnrJF/QdHxnsIGtA4wXqr4NvzkldJ5uMxi39wTzOS1EHV1ArvPpRa53ECx0t0fzrWkn2
rYxTww57OXnaLT6w3qNpDkV2XSUBMSWwKPtCmfN9kRXU1YqkMWEpUgw83STUWDt9QhZBCN3iiiiC
G2XB9TCA/kZqSnG4WrRmb81DssXNtrswvHemCglkA5jZKhThobry9pAkidcZIml12JFNnx2NbHTc
jR0kyKOrPvNepr/3im+1aJwORS9epDO01EMNRUGsLDL9der0rAgrhKinnYJ33m30OuUSHDzqgKGX
1/iIi5YAqFfpWtlqfZHt4hYEYWgoa35ter3HHr1phjmspgG+oNv3brWNRxiZEbmq/WiBdL0Dplz8
cI1Kn6CI6ck3Cg9VsMGnpcK1WJgjRiUGuqmEvFOrQyitplfS5PgrrC9HD5dB+MT8bl4su1ZZ/WYa
kvYTSP4VQ+HPxVdoQup34duVzd0+FBgLJ6i4U2RH0zxUy1TbmxyqC09DHAf7Rpry14S+a7uBJVDu
2w6oQtNM8kZCRBgxXVpGxJ+z8otdTIG2D6RQHmUcq2o2GYaTV3Xf2Mg5YoQqooW+hroFEoa7epIF
/lXTcO9uWpjKBXbQfTJuPq56n9l0qrNg6NH0AUZ8ioIQ3PHuPFXW0W3jZj/WqbzN7MK6UEt934Bb
1SlWnjvoZMs5pdqDZ5cOAZI65kVAuSjDbzvYGwPYaaQrU3XJsPZMnRtOCyBhis5IC58iJsmam8wt
GnXUMSjwPudxbv7q4S665OoBaYHVtXFyAWvxlzp9cseivkSHAm4GQiunRXzHHq3SUK19XDS7aiMX
++lr35AFArJNl9VbJ1dze0s/qVyxjimnZRZecZBtsVyVbhnzzNpdv9YjUn/bJ4H0DuOSusZVrrfl
d71cII8NvlL3ohv9LKrbOV4ehsEpHuKYus1/PhaINXgA9LFChTC+rvA/YJWkxh57yAbrmKRG+qwX
FJcipJggPX88zvumC1ce9AmP1qyPxfl6PP8Zpw8WOzZxyDhOeoLruqONN5lRJs815SOPG5gW6EZi
EqJCkL3VRZzkmSsX+iMmnmjyoIB7Kg/ojG0JBjV1jpONJc294w4o2Tcm+hml3vROqAVd7D9AJTPS
G3O23c99lY8zlkPNoDYVJvFwF/pR1JHeYtPt5H6q7bJWN5Mb1TeYcdT0BJ7zzK3NCHPCzPhi9U5l
bJknfLHMMp70rul+Gwrd6cicoPSSNhkIuCUIKLV7h7rQF30CWbFRXRG0IURt4340SuysVSlsbdMO
g3FLpdC5WxwUqMKkmPwvjpyTkbSsjh8bTUcOzK4Xr4pmIIhO5AityXbjIpJ56xpaFz96luv/wPYT
KXpld7MbTgP/74Ue8V/09cnXAZBrbWzaNDi9Uyi9pJajqQTfaIpV29j5BvriMCzFk+ckW96RK6oO
hzZ3dnXmgQCgPqyPVzA4Lxy3MxeDTUwIvQS1gRXj8fa4wUPBe9cFhZu4kprRXM6bVG/tL62t0VCx
8mT7n483Yvhr25SZv4eTenpfOIPFeGAG21uR9NnPOc0smjUdElC+Sr95dIEityzVhZHP3OuA+0HD
rw2493Z4KIuoAkkTgW1kP24AnOi7eQkucZnPjeJw2cGlRsrpHRmjbyzuPD0HQ5cmmNTkvk4/QSsO
H6/iuVG4T1ERgPnLtp1cRn1QOlPiJROyym3RkLUHKChmcEIvWTu9uw4w9IVDQxqCrx9KSieNZtlQ
M5RiTK4Wx6JUbib23TRV2ob8Wn+s9CzfOnZMeXFZug7/N0rx/3Gif8dnXLjaQKtO6RL6KsM1VHZy
RZ6nvs+xb0ZNN/5XIKKNlbtJH99FIUF/fyhVP6H9YTTxUSxFsYdwmNxULT5z9PaDqC31/yPtPJbj
VrI0/ESIgDdboHzRk6LMBiGKErzJhMfTzwfNYshiBSt0Z9FadEczC4nEyWN+IzaqFVoXAsCHQM9U
nbkzBCwVwizD1PdfXmdEmK6bXXwQhiJ3qD8vUnzRdD8ufmLKgNLYbDGGgE/xz25xy8oWEucukFxA
ySdprSjJ4lNDxAcrKaunVKlQ/rUMtyz/NbawDkkzsk0LQt09nXYbVh6NYRrGhzReSn6Rh9uunBEx
wOp3b4TDJfmiDzkV66EHwYcHTg2+1clh7WZXz9NpTA4OwPjniimgP5izdytiZob/fC4XeQZgj6xF
HDvZQs/pq260EYcDoKhuXfTbHvCMuHT6zzwQRht8egQScBinqWjvyFbVsdg70MaXO/L3zpdjVly1
mMJvPn+gj+ipRW4JphD75iKQcArTIoWa1SFSy4OSY1LcwXfctpbzrYxS52s9qfPKmnVjm1HIrOVC
X6Xb46zC3sku7OwH7BS/AzQGNTn/QSRrCX1v8p+iiZpZkbI4qLT4A6fX0qC2o35TtfG0QSRpXFU4
Qz98/vTnFiXGLVBWbgeAPe8XrQpmvQ3jiEMxqFmg4MhFZ8jsV3GsGUFV9+maRP6SopRj8FffZQA8
KpGN5+UYIR96cl7rrKsaxdAWTlutphtXYG/hi75LvvVND45iCK3XLk5o+hSD5VDyWPNdYtZJtrKI
K/FmCA0tYcicTk+MaqvHPE/s342uRmKdKMug11KOYye4GiiTqm/9nI3zutNyjwbakJsdxqyhimJx
V2s2/aJQYumQoXcTGN64uAk53CfruMBkA2tCy/riTULcVlaVfck8YCCBPuiYjjnSy37Z7ZArG9UZ
gDBoxsLMdUPduNeNBEe5huMbrahASNLtIpyd60FrnehPUWnuazTr02thJdnB6rrhT6a14tvslGPE
0FaLHzJEG7BnHCLsJotqzBm6tuD6iKlS+LJBPNBPQSq8loaYmAMPnfyN3+p8leKJ+bWokblfVfo0
qJijDXX0yhixZsjgAsq+c7TMkfcZSjylT+nUh9upyGBl6FOnXDjUZ2I9SQ9cNYi94H5O0WJDpsoQ
F/Dy4Ca6HxngZgoBydCmPb6daRDUjIECb/z++an+kCUYC42Mfj5ANdKE01xeD4uMMVLPqlrnoUyc
u5BKTPdfc5FlFVxBCRk8nnkadW26WkMzt+UhmlugMlgbW5nvcrG1weePcyYaEpmAHZmkV2BXTz7S
zJr6VMu18qCWClbBoRlpKKoqAIeyDJv1C5nHmdUWJr2ziBgYcKRPek+eOmYxkIfqkHV6iqVrk9Fy
xp5NB39j9gjNf/5wZ97VYjkErFuHkPeBke0MWjH2jVEcQOsr35hwttOq7TpP/w/rgBGlrcWtDJtx
iYRvwmtutrGHNViBA1ds7tTctXdzEmkXYKIfG4q0zHhHDJDw/f7It+t7UFN5nRWHJFLHlZ5N/bOr
1+GNLJoC4Emiz82unlNv3ukaVbVP86J6Ea4V31JrYfSYEi0vHJ8Plc7SxTOXgMvFQr/zJNoWwKQM
VGFzsp6mWuE0JnCviZLAVSlu1Ua0d5+/0Q8cdLJKch+Tu0ynj0QD8/1W0y00C2Uw84MRayRzo9U/
qaLB9VPJmxckWCw8Py1R+Xo0tUEL7Y35QnGJpnHuGL/9ESfXqeJYiTuHdn6AHcFwF3rrrmqBfIR6
k14g751LIWipk4PRVXc+mom6oSVa3A2JBBbqNUFaV82hoVN+gO8ifsUM4Bl96jpzqTmzwu9oI/cK
g7zR8mJfhdNR/XNkWpJBar7FAd35oPRbDbhoaHmcHgoRWsGUODH+SGp0gfL8MbYvqyyyG2hmLlJ6
71+z0VQ5Ic9NDgtHC8bKVBvP/Wz3QxBabbc2SlH/EhUOk36I88HnZ+xj1CD9RNiNdpHDlOX0a7Zk
IeNUtMkhd3tsfpldKmLTSdkX2/+wEFcIYQOC0YdoyAggdSMjI7UWtckwXx+r9dw11iWXnXObaagY
CMILQ0n3tN5sDGMoIegmB5KaBqiSgQpQI9PoaRlsrQyRfVNIWgLKl6q7sJcfvxQAwGjJGBCwl7L6
pB7TYzftjDxMD705ABmRifQexggxcn9QayRrP9/QM9EBcgC3JoGBkhNo8ftj48AHNZq5Tg8UeNu8
0tphlTrUa8EE91XfNExJZWDD9NvpmRM95p7a4qlc1P9sV78o6NGEZtSMMy/z5ve/Q+a9HDJljg/O
YIUHpR3FrT3O8wb8+nwhQJzbYWT60D2AX0iT8+RKBdeJWSrjq0M8uM5PqMbywQSWsJ4o/tf/YXuh
H8DTXFzYnNPcx+grsKYdNW60NDpXMsmsY5tX7W+TxCteta2s1r2YxihodRd0sBum8G65ksZfn/+S
c58oj8t1yLlyPoQHl1YnlCkZH3plGr6LNOpu44xmyeerfLzc0J6mqMfLeTm/p5db12Z6QjVBEIq5
2NaV3f4BQyCDepCPempgSvz5emdepUa1DXGJ2422yfK/v0kj5tywxnDCjTGVY/GQqpbYyqZXrwpC
+oV7++OoltsTgXhiDxNA9CxOPsxlGh41CUHOqWuwxC0520MfNpXnO8JpBQjzQUZBkXfFsy1jPd2M
g9HfT8pYz88d6Vbnh5OtvhRqlKDrgYpcvmsNZFj8xk0SDJFFo9kbuLftq6ZFEZSzoQZnJJpB2n4y
c39i1NvggwwSZqjQVrMY7PdWX19NFBDlhpFvjX9RqMwPw+RKBIFxjl/QWW2sXIjCy1XyvmAkj2Ab
kFjjSMMxfb/rTZ5oPWpo2WGSIPk6cw595NZ+Yf0a4nAiARI7mr6bZ4gZZV/FF17Eh5C1MD75bHkF
iKTAfz4JFWpXyLlQ7XEPSOtrmayLDJpB5RtxesXg6aqRFVz68FUkyqWhyOlxW1Y2CVM0QZBQ5Ep/
/+BWL6xehvmwR3oh2xfG0gowk3bdS+WSdNDpl/R3KVq3MLtxAWTU834p266LVhTlAMMJw8E8VEEM
OSYwWAlFoNYu7Olp4+F0tZMHi/m8MmOZy2VhfgSye9WY9veptVZeVj9luvXr88/23MNhPw9xiJCP
7tzJZ0unXek0Ofd7JVd2MXTO2W7vutB8Bg7b/IdHW6ygyRoQrXc+8PEFLp8U6eNegtLGS4SGAmX4
OpZM8sWiSCgs4/mfH48zwtMRbvGtOY2CNaLplSLMYY/LNt937rXpwxQKb8PsbEJdur2kTfzxXBKT
UPWkyFb/dq3eH5Ye6ycbuQqxjwpQ1jWVol+a4g8eJxc2czkHb798gy4/hdTCN7OY1/wV6X8Tb0NN
mftUYSFYvnWg2HZ3HUZjemH/zj/O/61yUhwyDctar+jE3i5ic5NkeHchKNmYX9okZwr1+cs6uxh9
CXpVdBwZdb7fuzmL0XXuQKW5tfEkXO27lztV0Hnp6/9rnVNhNTG7LSoUWMvFst2bcbaO0e0O6l6m
q88XOveOFukjdOYXCbfTGbsi+jZTJin3oAUQ+Mhryy5Xg9IklzLVD4XWchqwenYY0nLw7NMsGdlR
YIR1L/ZNj5Sx/J4mJuhrB6B79pD107qfS0xUQHuEpenjFrb+/EH/htuT06iDJaDEo8InfTo5J5nV
WW6ZOwWjNFgPwzYc8/0QT7vWE1s1dQJYUNuyTH3HOWZTeFvTT8O9IbAq7cKB/RjPyPC4iujDL7m0
e5JRovw3VkIby73NUNdLE2VlKvEtefRjYlmXEpEzi9moJFHgsvk27+DkwIZTwytxmr3MxhCks1ZF
revr4PsWaHVTejuziZV2//lmn/lMwNDxlByrxaXl5DMZpYKnB4Jo+6jUs6M+ds46TSbr2kYc98JS
Zw4wvbUFaUVIAx178lrN1MQCKQ0lu5mEVy5JBiYapvr1nx8I9jDiKRD9l3py2eY3oUzve0DPmSX3
aWWGDYlK5pXQUUxtkyLDnF6IMmeeiVaRyivjQ2HefpI8uvXstPy3cl+UKp6+VjGuidnK5vNnOpMa
QSLFL5vwzOZ9YHy7rQ07JOrlPtdfJyiZgaMnWxotgZP9YdC9haN4F87Gb7f9/fnK554PeXwm6uAO
gaotx+fNbhZm3+ACgeAaAnDRWm+gOOGY8K9FIoedpiSzIZjSZGCn/eumavBxTSTaZMbwS4TpGkS8
5/cz3ffPH2c5YieR5e1Cf/f5zeOUSmo0gMS6fdPZD7Nn3mhTv58G92E2zRVSo5f6DWe+LtJoykN1
kRVlkv5+++IU3H+ORc1+mLSKfpw9I8DUxeJO0aJ5/fmznVsLiwtGPZCaP7Zea5NpmZnwbGbatRgs
OY9q0ZRBC+ni84XObCLIMu4IgF4wxPXlzLzZRJpwda+DKtsXI3hlRHZI2IerKkeNt7JHlFMugTqW
GHTy1pAIoSW/1GkA8k8OYYfeZ6oaOtKJQnXRGDbALvmNYK60qvo2/22pCcWJ0GZ5Bddk/I4W4XSh
13faOOKEsj7pJqkt5eipToCwqrKzc6PdT9WUBFE44YiEb8a1UIRykOqCKsuB2muXbJvPXAoeaphk
uQvSDXvt93utws8qlGxs93o0RN+5NLEc8CqV6qyRemDXXXYBNnC6IEeH4IzfgcnDLrOk9wuGsYzK
2MMgZ4J+eo2ESXTdzz0FA/Di76WuXZp0n1uP3ilNIjr5H2X6dIMkLc9TdU+Gn22AjG3ieZAbQy9u
x8S88HCnn8jycCAh0KtkM8GbnHyOeVgzJKsiHK7QxL9iSDjQnqHOE252qXV6emD+LrVAW7A0Y8nT
WjrpdaMZw0zdu3AXIWIYq6YxtsxJI9/NGas6U/gYN8qFZvGH1O3vshwTZK+4Zj++vtBLvRpk8L63
xxQhdmc7SWS2IuPBtn/q3nBvDkYIWTC7HktQuxpMj8+Dw9ktJllCxAPtMgbP788PmIIomQowzUJX
4fj25o9Il/gCtMUllbnTMPS/j4oYFe3cJTScJGe5jRgR1H11nwvcg3xriqsV7Bj9dy27B2dQ400y
GcUFQYfTULQsitoccBOyQsqK5bW/iX2EH8W0i17bY3vQDXDTFLi09IpWMXb0q6yd6qAoSnebls24
ESQ7F9SgTu9j1tfQy7Dpkds0a05NRysNduzElBJUn6Y/lXk8HFWpX6IvnF0FcOjS9FvMJU8ifFqh
/i3AxlNbeyieY1mx1ud2/Mfc6e+z8PoWtd+liXoS1qF58u05HBVAp8bOLbFo69ra+sfbalmFLQMD
xfyYGcrJG0sZ4pcSYAa0aMhQgzcj9FuWZjCq4xSgB9muMDe9NAY98xWwKJNAWovE7tPrQqJJGuu4
v+z1xth4jtxObTr4wF8uDa3PvSkdWiOgWtx3PoSZAslyqrNY26toTLh+DXLiauSEOKvPP+sz0iKA
rBaAAa+eouxvF/XNwR8dJ3VGAMEsJFdh93ue7rL5Sx6DoE/gnlU+FfzKzV4z4a2NRXoYcC9qOW0E
Lc68mmPNFzaKYs0/g8CYaJMRoBFn0JIx7CVKvPldHqJoWalY+p5sv/eNyM793Eke2xmL9kLPLxzZ
D4k4pwllEmZ9kPGXduFJ0Om6hTqO8wU68XD9mmafl+baDbXrpHA20mhfE1Q0QDH9aExt//krOHNT
AgwHbbHI95Jun0TWDIeUpCw8HUsH5Vraeh/IyfCVWsDXwtjv88XOXF9vFzttiluGdBsEkfS9GQKW
8vWkMge/ytCAq8I5vDOcHtMlgAqlOFC1YtTy78tbtkqujmoZvcSTLETFH7y1GEbt1Sx31mMvoidE
+rqgQX4QC1nHQTuYo8RFd2nScebLZUAIRguGBmMVdXkLb85TmXTh6Gg1BoHa+BgOnOTI0e/sfvz2
+RMay0l5m9Rykujj0GteZhzU+/r7hUZdTvBPk3kP22AIr5rEcfJA5rr35KCHyeHtnRYle0dW/QED
R3sC/p62V4VQjVcYvQLmt4LEMq8msVof0QP3i5ur+k+mnzbp4ZSEPbbUdY2QRq3BdQD8YJg70Sky
XmVmBQAK74bB2QLBN+9KR9crn3/cK5voUfmTUVVfw8oFmCfS1msDaU/yX6uxZQtQxoMyYi/Dl1Mu
Qls6cxsXAjFFC/mRrpiUPUzWHnk8u1jFKbRVgcbR7vONP/MZLUCp5RumWKLX+X7fC6eCRqtV877N
zD/0QteVEl0brft1Ft6FL/ZMcKZpRN3MYVqsEE5OcRpZTVHqiEXK2BqOGf4EfliH/2o5tewialZL
r47xi3taYw4oMYnZQ20XJ1VjpaThIyqUj3rpqQE6Ml8+370zceHdYie7VyMebueNOe+Rhx02uaKN
e0B4BRzVHrmKeDC3VdJwVBWlvlC6f8T8/H1OIvwiCorj1Umkz4uybpEqnPcjKtHXfRyPN7NrzIc5
XI6umaePZT0DBnK7Gr5lrO8TMQw+roa2XxZKuv4vG/F/v2bZqDdxAsdIJr+2Nu97fGj9TK/2skH3
AQhK1yMYV7ffwvlfx1R/3zTIoqXbtPiinISMWeNDrHDq3OuYk2/tvHKutaj7zU5cSs3O5NZ8kAaN
TxcZPhhd759unOPEShuqQJmHx3icj7Cz1zaGUn4x9C9Nrv38D7upOYzDmMOBd16i8pvdtKwOMoLX
zXvYoGl+VVRevVBhK+tPWlbGczE38aNWuzGC9apifv188XMhHwkOThSF9lI7vV+cqIlIrOXiUd2E
s/U0u2H33e0R8P42kB9fSEfPhR94MBShYEgBZpw8KQrSXqsPFGjC7Cu/7ey10pYwRcw/zpD/a/vp
74FZ4GEMGmkqn0IaqwiYHO4dEFyVNl25cYuyktIy0c4uuQucC3XAjFEGxk+UsujkwITDWMxzQVT1
qpq5qSbNlQO+90IMOHssQb0tOAdy+tPYPaM5YYWeweVsotogUFaDbVrFiCdkofdnDi85b59L90CS
0PzhY1ucgU5yrikRo0335a8SNwZscQ3PgEZM4DW6FcQmoieWDq2r826tZHjFPvlSG+HccUEGkhvS
ZTIO0OP92bQbSjG1Vae90RW/kW74XYzec1jE2ErG1b/XlsxS6ZsvY4aPeHGqQaVQEW7aI7s53Y1p
FN4KvS4vXIrnvjZuX1CbC9iLJO/9E/VCT928Rr06tJXfkVvedJA4/DLRL9E1zl4Yb1c6ydUh7PVh
ZiDGPdoK0lLY2a0oy6p10ifzxlPs8luvNPWq78N0g0WKetSGRfAjFLofV1b+Hz588A3AfZkl2WDq
3j+30+HiNeNcunfMoQ6mDsvhKWkKpCoifQ2CNf0PeQ4Vkc5IiRuI9OD9erJJM7fvUYMynfoqmvkW
9VB9arMKkyLvAh737Dtd/KNdwGZktCdXs6YYoz4l3URxiALMWAoUboq83tErsS9UBpeWOrl3QbSb
g0IZtrfhzO/zbFCfhLIYBhWLTsXnF8PZjw9XFrDn8JOAer7fQieppQw91urU+qpHzEaAHgkmI72Z
bOuS4uu5B+NF8f1x3X5Uq49MW8lTzZ32mTa0SNTNqfnNgreA1IYoRuPCo51bjUESoxYboh/trPeP
ls6RnpfSnPZp36Lo40IJN1ejgcYONpNVGW8+38nlz50WOwxQ/xfCukAv3y8nkOCIocSq+24KN1gh
/qBbl62ZmOxqtbw3I+8hRnPz8zXPXUlv1zzJlqasyaoYasRemkmygvtZHuIYxsnnq5w7IyDigKDw
r4m4xfsny2cNoS7JfU4V+yLV5MEcEBmbFXVbVuYFUv9fzMKHbURCY+G9LdXj8mPepElDloLP6uiY
pUOjHdBKTlZdbQPDSw0nMBsh45s61svvMqzypym1tWMOf+Gm71X5M2ym4hAn4exXhcw2oi2zTbjQ
HcZElAezdvXHLlaqzTD2Y0A9pBwhZw4IOzSGFgxlUT8NyCf5nlZav4QDn0RWYbMyEy/aAja1HT9m
L1ZZreSvdaj22yyOBLeiO78UwjPuQMoBhkduA0Wkvu39JKvCu3xWxCHHVOMxGS1tG0bozvn6KJ0N
Csz2NwthBJ8wnnzBlAvblGzsUYVMmqMyunkwVLMdeJ6Cikw/eCnMpgkz0z6ennszFAhpFvZ1YxWz
Tw8zRyPQmsovcqqUVZxlypqZUnFbOtJNfLzNetRX2xCrIOenTFOIPnrZ7l23M38JPU+eZ0Noe2uW
SL71Rr+Cb83/S8vwPYjKS52XsweKoSH5IVCPD30Bx5vCpu9paxvsOZ5k6m5wh6OR5+S+HXbXnx/f
cxkVIBkA5qC7wXyc5BduEToIAs6UMVmu3QGs3w0VjXNFzzeo++jrxBPGhRb62SXxIaT058B8qIpH
Dd9OtFfVvR0Ono2wSpYfFZFX452dNMLem/OQgro05SW96TMBARY6TfuFQQDE4iTz6FL0UOKIZA7g
1ogJjljinKnNobv9fFOBHC+J4fsvlTqG5jnNFlwsoIW//1JpbCmZasTIEDVz4U9ede3J0fanWn+I
Oyrzcm6v61rfw577rljDtczSO3L1HnFD79ls5Brt0SLgn12ll/tmaNdt6t5bbhwo0r3yGmWtF+GV
oorrwkXLhJHSb9eefnW68hijcDdq058ulkmALcUxHxRYIKkSVJq6bttmNYkSGca8C5Iqu2lwx/az
CJ2owsEdGdCtX2vIwub9U9WB/8G2LpBxtKF82vaph26KVz9rXrbt63CRxjOHwOvEgckzMgtlrm1z
keVBVo5H2+qw+h4ojJvrwo6e+7b+DS8FSqFZGKsS6lwo3WsHLcFVL8yvVlitWzO/TfvkNQ917SGJ
rNuoNL+qtfo8psZ1V+dbD9FusK/FMSvUfkXTazcX4Z2J2braIGdUNghfUkpZ+GM0lYSsMHtrjKh/
MIwi8OU4IsPrJWBG6q1dJOssX3gTCbMpoYfEGijnwZz199BEr/hD1+GU2b47xTuRjn5RZztUA79J
+D2Vqqz7ov3TFuG9Ymq/G2wV1AH8bh511245vVYlOxXCvcvi7EZ4zpXXub9HT7gYi7bfB9SdfSSp
7kILqwsjctZG0W3jse0CJfX2modFdTFuZjTnulFdpaO8ztJ2k2jaNyfs17YVjaspLAATgP72zYlR
Xmro9/WQ7ybRPslJfC3c/qbU4o6OkPNbjq4TwPlC7DPVv8Oo/DYmwy8k3v9YHSKaoZ7/1CecnWUz
Y+46bwu3XE3u9Jirz3ZTrs3eeInSea0pIKGrwUYNNEteDBG+1HF1Ew3ellb4cYIy5ysgHFC2PULW
KXyD7qXPNXKdtOmtlmKWZFgIxmH4BpjlpQfaNaThTZqV9xJnliBFAb4qmh3IzZvK7FHWH9Jdr4TZ
Zp7gayVoBibSJLSb47auuabmDvR16oQ1ZWfmrssh27eGvSv7ZAFYqFAepYuaiblW7eigR0hMIe6z
Aft8L8PYCVD4UIFgJy9e2B4nh0aR1iNomofGHaYKP+cEERnqwm8wy2I/sSHo1WW9jftwIwyxMWW/
RYV2hVDVi9V4kFv5DKqKbnnoaE9YyXypHTdHBXw8YutxVaQ41szzgLRwMiBAba/43pFwsJPtrM+v
M2JzOYBWDmJxrTg2UnewydZ9zDZaWobLhCFHv4sQV0XyBOzrkxqN4gmmzLFKrTvXaX9WdrG4iiiP
dR5xzmH9K1YGZDoaAjeqj57aPWaiOYop+1FU9Z03i6u4s75qZf89aTWE8+zv1EdfVFiSvjFatV8X
5pNbGBJt8yhAOppWBbohI/y52cx/kd/8oCH3g3dzXSnZ19Rzrmcv5Wy01lM/KGtLqvC4h+HQ9d4m
klHv1153L7PoZmqmu9Q11w5hYYW3QsAUcmWnnYqq22xv7Mj4EodT4huDdbOAEX8ZxXSbtclDW0iE
m8t67xj1NY3qX1WXo8/iPKSRvGtUibKpIQ5pFv1SJ/taESOCoQaDWVsk91Wpf1Vm9SXJq0NSxmtU
aCpfaRxw1/k4rCOGDCvqRZTlvARF0GoojpaisaPoCK3kXEZB7DLniqCwgEuPD1nD11108bfaqi1/
lPZDhw7AIMsYkK5+XZrGtaUVzsoUHFIrnr5Tj12lUfUYlRqn1sqfM5hAQT01Gkpd2hE4S7Wup/6A
YQvS6Hg8rWPduI68+ao25NasTDWA2PgyyH43IQHqm6PzdVLNDfN1FG8ngq5Rro0q/kJguQ1DPrRO
uxIxP8Vtb+OxWIWN8SO0vP1saiWdaLP1rdD+Upp5gKfSfRmZL8UYos3p/OAzWPOthosKO0K2Ina+
uK1IfauxvLU79NeFqgyBzcStLwBN1bAyhDWgWBlV97Ii54rziVfe3MeVgDBQXrVQxAMjTQ6RNn4t
Y3UTD+UtWL04kOyOZxOZeiNPIFvX963CV9+AffTYPb0sBWGjre+bIf2p6nG5LSbjuU2Ldo1aPYL3
lnfo9CJGqtFEld6xXgelvp/qZGdrjeO7WqX4o148QLo3/V6pX+y0eayi2vOxEI32ralce4muBmM1
/rLJaan9y0M/5IjENMZ178ZWgDiT7ndSeQlV/Rllpm0IiNm3w4oQXqGKHupYn/I8iUi7tWiL26kU
P5IqN/GcHx2/HlD+jW13PSbZs9sCemaiu9ZcGSSh2IkxR9UTCcJ1P023RjYgU1l617Wa3Hpt8VSN
1Z30GqaaZnQlXH0npfXiafI2hDUWdG4G5jhddyU26HFmXw2qHfRqhNRXjNuAl94MTdzjsTmrPkV6
t+pnd2N56GvWDar17brWECrOyrnYFpmKHla8NRj0+4jd3vbLb+KbepBmv+8wlLFRMAqFfeziMKh1
iKeuzHDDm9pjN/FXWso7xcsfy9TMEMp1ruK5+hbVJhMmU1l7vb0CR3CrYHdNcuGxWG9+s7n9KjMT
vt6Lr6JlQuzV4byOtYlRPfO+MvJ+GNwtBBxzO7TWAzd4H9RKtS+V+SlWxVeE9q2dVRZXZt08y7LY
t3H0ra2TIOnkDXgxvCtgFB5NO+GAGIeS7ZyywV47Wnwdy+q6N+pdbcqHOIp20ZSv6QY/T123T/Ry
O3XGmvr4ZjCSr4rZ3lm83kZnwIuy7VWZeEdm5UcTDf7UboRvSiQ6u3YbyXo3eAlw6ZZad6gPrYf9
QB1dkUEdphmtVHfxJWsDyrVunQ7tnSyYzxHiUJuGll1qGop8xV5YaJj33CVoHs+J37QJUz2pBVUm
kO/0YgTOZqeCizBlQZ6Otd/mUxeoCUHNCHfamH0dpVlcjW2q3NDouhMo4a8MOb9wyHdaR3GRh9Yv
hEV/6FHx2o75xjab7dR3T7SVfubdoq1dmL4yKOqjGY7Jesr6Rz1sDrUlVths10GJEUUaRg5BwILu
YTygZ6EHaqYcpx5R5SozrpEmxHqt4Lx3McrE3KQHJfmrMm2V6wnsybVpiGOWV0fo94wdnf4lHstd
51Ybh+7VWgldgaGFm18ZOH7URoHhvZutxxnXj7BVmo021j+T1qg3raLeJalxO2ixEhQ6jscpbG9n
xJjAbZ5aw7yPQm2rFN1T5To7rVAaX5lGRAz78FXR21tlEX2MWviY2qABqHV3aJcfU3N41ZF/TTTv
uLCmyOnsGyHlleGM+oq28c9xXDLLzPwRIpAbKKoK0bLItoOcf0H0uZVte2WGziqLSI4K1NYrerBB
Y6S/9UhF9DORqMmpW0zCALHbCNWC3tra2nBldeX1pIGAxanlJss6XldnIEprXnl6tRqM+jWfk9uJ
M+xnrnVoRMUtGoJBzDLTbxV5QJv6SDOAyW+U/hpJPVH7bOXaSEvPj3utWLezt+nn9qaHvCBDaezN
xByXtPk7kN/bCAeBlbTrDcJWTwoKTGvHFPpON7MtvZRdWSo/u679OafGU+OZf2QpvjR6Gvsy9Y4o
rd3ovZ4EWaSikj0bTwMdCbLueENLdocoYrlCS3INenOvclp9XUv52I3Jh2v3OxycX7MKci6BJ+s2
0Y0TaStkzm6qSonRLk4hJjTt3knj+2XMqEpnn43ZsbXJ5Sdz+AEF985TSLDbqfuOhd1WIhFvupPi
O4o+rfIUWAjpyK+wwbdvGq1DZVuQY701ytuP6dT9LpDwxmWFiMpsYJ10TeXbIl9JnHb9oceXpXdL
ZxMJ+4syCOAt1quOM24AH/dFKlW5QcU5W+dRvK7avtxUesft4Zi4tMhDNAHSMQXpPsRjZEhWVOV/
JHDVzhh+ULbelibWJSS3h6FWyUms27TSV7i1bNVJ7x8r6Tz8FbftSSbF2P1IemMLIftohUKstVB5
wLBD951e3Ie5uTMQQwn0tvs66jOFEgYPosuOaZhsetclzOrUmGDxayjIebcqxrj3bae9rmT+Ixfi
IKW4zXusT6aqOoST+SVWredqbkiR8P9ALjOf/EbzRpI8BMMRnAwit7rqh/m702dbZ9bvaIYdk0gc
sBAUK32ef4oIRl+EsFfgzgn5cFeZG664biV0fLW1yoz2joZEMNiTMZgQrLqq+/zOTi0kq0iWImy6
fBcioJIb62624lURuehHu/lL08evRukiYUSi6LdGgmJj1cQg5I1g0F2secQ2xZUCtNSrplbXzOtv
pVNMSEpH1arVrR+eVz1nCb0gUZMZmmpkBeOyOaVm/6Rds0XioQxE5mzCpCtXuHw+OLisB43bIUZQ
Db/NxiYjaCp22R1fhpS/LVHZQ8V+OrpldQOzjASlYdBhZfm9IpMfgDQC+lv7Osm/607xasYQRkWf
fKkcKkG3i7+0Y/alqKIXErRw3Y3eMcLxJB60zZBDH0Qb5S6W0xUtMytwJXFXt68HlNuRRwxHX2nd
fiv/h7Lz2pEbucLwExFgDrdk5wmaHHRDaBSYY7GYnt4f5RtNd2MaC8OAd7Xr6mKlE/5QOOFLFCmY
/MhtNvSWb84gFaXYxYpcZ1ix0kYP5QoN3/dwzpQVf7HVkXj3EbvazGp8i7IBySqawWHmoovY3poJ
5j50xj5CIThyifmz5L1WW/1RR/46GITzq5ktX62bO7LHb5hv762+/F0takCxXpPGzm8oF7NFnfuG
s+lEvKlmpj2E3EJ4kOg3bjsOgVQj2jG1cmWWzU2jw5EfbIRZQH+z95XMF+qMijQxtz1SxUQEdocD
Kq44ncPbY4yPYkq6gHfwR47imp+AhkcKvrixKX2uxjzbibi5dxN1xo9ZWY8VN7+XR2+eqbxGpbX1
8KgFmOznxeAEBVp4nmhRLlIevWa4F2n5PVKyd5AZW8pZIhBKuLGt6dCJpZQo1nqK6UDowOStFHQG
RgVqKSUZJ3/11Bw3EAtotcWtaOxaZcwCR2a3rWy3c1OyhTIJvF3KzTQZ3xpT/K5j9b4MlSZQwuqp
c5SrOJu2makVP/KMh7Jt8scxGqnbZNY9CeH3UcNz1pbOzumx8cgcgcybRfLs4DDVpu1hGrQD8vn7
GSnOAK6figUWIX3fXFWT+QDPbO0K8x0V6Zc0c/Zgph+7ajhks3yOx+oqd1NU8toabdfM3iUSKws3
LR8d+PZ4+iSvtmrfZNO4t1N3KzpCdLWy/DAuKBB0RD9hXVGfaqcDNLk/dSSzjT3aLi4GIfUo6Txb
c/hCWC23jjfeu2qyUxwBCMms38yhZRH0tUD+kH/nQcnl9ZAoO4TFtqjbfMsEKtYzHJx1nXa/crM+
LA8OzV2UnLBJsfSWTIDozIfF+Uon7mBHGZYKmcGRcJPUX9xpgp7sghsm+Z5k0aPRpq9zK8oNumCB
jLy7GRi8PzscPYlOMw+q7cfd+G1Kht/IS5HfenzCGEcwU665sHn20abyu17+olz4kqdo0plzHflq
VN2pdMr9VIYFfDblDYPbNTAeleskj/169rZxV35YRfrL0LvbOY8SX6VFWSlyeST1xy6xn81C3ca5
MILIMndJq313qB/EiYmoZx5yBsz0Xveix3B0n60hwSYrl1uCqqsaLfxA6GYAkW9FVMSFxiVpgfXf
ljJ51fRmo5N3BXGiZZs2dq9Uo3oG/PEdVAQJG+/1HBd03PpuM1g23Q5KIKgs2C2WkH23sivoAjEI
WxJqzJA/PCv6Q8m9XqdNvc0Xn5yGZIZGek00ERYbqi9owuP+AuJDfwi9okeKyyt3mpLSGPainCPt
ofI/8hRb78jqP3aUpv1JhSAeY/XB+M2+jMQbytlykyZVwuPbXXv4TnHy8msWePSblKzHjvPHZsih
XMcgc/EM63GUEFW1mh2UT91e3c1csUDVNyVSSfz7Ie8beOHM2Am9wy5gdh4m0bp7o6I6BZbOWEdF
9EJ69m5Of0paE74zc+VaiA3No7nuiCR8FaWIwG2cl7qvdyDdVqOiYCeRds/hUKyJRu7iuNrYcHYG
197mi/RuGdOWaCvcITxkda5oydxoZXJoKy/Zjqaib0OYJlQOiqc5H3fUsXeZEuGb5kXfYGxFgRZR
N6iHVdKQp+LhlvtRWaydOFsJ+EF1MlyN9XQPcmzlCfWG+6YNHMvagBTZZrb3YjhSW1z3bpW0+EPe
8aFL7aXRvL3RRjt3gJso8RmrEmejT+HBSIZDEWoa/mHYcgwKQZvpDDcueBBqc+2tVJqPuY2oWXXf
vTiKA6S1NS4E40daTxq7RcGdiYsV7zf7d1YhnGsTo66aVrz1bf1SFdm4Gsop9r3S2nSae+XkCqCk
dCzIZD2idXxLIDXTGuq70u907iNjqHZ60u5dxbipY/7rShx+sps0YeO3mkpXK4meG2ItzLDKXao1
12xQ6Ztx+QNA9Q0x8EHazXXpxO+xrq5mdrpduTuZ9bcUel6MQf9mWP1ORdq6jjr00kVD/Ws2VtaE
z0ZHhcQfCAAWb9YsMN0KUkAYrSn+cBuOw0PToJ/h0B/vvZckc35HlnOf1LhQuNE+wWfTiozE17Tu
eZ6UiihZfdEo36uN9xGHOKdRgf2BUtIH1lt32MIFsxcnFD/zKgijSa4JP8kANG6XelRfhR6+IES7
1vT+uexnvE+c8qYO+2zdRO03am78XfTl0eTHVEhrX4WX7DyjXeOaSe6BX8BgslLReKPUZrmWhnXP
xVT4woZVTXCNGWD4gHAaxhZV9gh0tAhEXSgBWtkSpC5tja5hH895bFFRGu5EX8JdUv407Xzj6cmt
no2/FxLHmNWvIg4fKsIqwpBNl863nGBYgKL+5hAn+m5pdYEpJ2+TDDgF6XXrVwJFQ9dQtppR/NIn
8dsK6zfZOoRwjfaoxQ1l8RZ/DhfD3ECz5N3YK0t/qfVn3oK6cp5zMjJrYpIql6xs5ArttGbvjSmF
hEL0AYw9KktZs+EewjgxzFdU/Q8Nxi1BCA7AkewaW8b7mdzBj+r224RTBm5YTgBr4jGN+nxVJN2V
mLkLK6tBqaDIrxybioYtzZIuV/Nk0HRVex6piRzct1uHN0s2P7NhXk12+hMlYf5oEr+GCCUU6Yx+
mUau79DHQkPoF4XFQ+0g3B/29X1dtc+9jt6fSiW4nt2nJWVM0T/ZCedvBrHtTEg5pk6BjuLOMOdX
s+rRShLlCk4tUM44u5lLXCkH7jeOxUA+kG/mIQ/5MKxciKGJPxYxP03zKIgWxbbrOCcafaJ4eKr0
5reQBi5Zvf3QjnjvTKgG70cjOrRK/12zBl961n2HDdrYwsFIitFdu2b8w0zadhM5WON4zVvrOAdN
mFej2pW8jR66I4jKrwdhvUDm+KVNHJRyfu/UTscQSXtIKzmvK/SbEGbcDrhbBsMsE5/y3w8DVB8K
l/u2jrdDn74lVfjH5eGhwOXcqrN5bSW24mPU+Tjp2AR61GEol1MX7fofUaNvM4XH0cvWRTqaK4hN
t71n/alCnEMj6e6rIftoM1TLXQv3MKUhzLHKDfbJW6Bo1yo1MS/uuI2FC3hSbaMVuvIr2oIHbxre
cm18KiQJmJtyWxj98OQUuKNVRfgUdsazkO03zSDaMk2cEeSHxusfhCrNjajE/jF23mdnAZ8WOxQb
1pUpDo4R3hh25+wbw37qRk9ulFF9kpZ3HVrxYxrnK0sx13Vh3aS69z6X83fsVm9Nb/go2uQ6VFt6
R870K62afhVN812eG+y7dKvO5VYJy3uZtvc8R086aA6/MMd9oc/RqlX1Vzt3yOu5gftiyUNQpzGm
ZmUgKKVVJVXsNsFyXFsbEaUpDBSHdviT4mbMP0ksMyevtTXczZX85sXiJ1V4zc+H8QaAACkN1jCO
TOwgjvJH2QliGfsmdXCcjMRKER4wI/fFhQANGPbRWyrkjU5ptHTt1Zzmo185j41d/GoMfaW3zSGW
EyWJnppTZ5CSJ3RqRLTS0uF+7FTqi00bZHZyAYilLRCQ414whBEQdQb6gCci02ECxb5HmHTfRZ6x
S6gA/4kT+diNRCB2qtsQnRPtesrJJWNk8+4q2VP3Jga+0Hg/7X9zZ+uqAU/d0oD9HEFVWmnEFsUW
d59M0J7WgxUXGVf9ZF/sfy/QmuMZw9nSFuA7jNljpj/eVaKhauvuS5WW8YY7JLsvdNhxbAyac3hp
GbhqQxSOfniRrmkkXp72k1htCd3wH7eDhLjyv3OlTEhZ/N+BvrXRBFm+zz/omcnBb4SrwtnH1og9
jhxnWQd6LMfmQv//jDOFCTKYmoANkAvK8hFsVE7kz+ogvL1SxMYQQOD1bkgCxJua52N/V2FQdlfT
/H7Vew+nAkgOs+fPyN2+u0aGLZVN0QLnjraC4JwkUkEB2jNfqljWz5oSYwEzugauxlaUkRSLuUy4
eVQMu1a52lI4+BrNcApIWSYDPVeHob+Asz9/NsUw2jrParrShjltEjvCvyVKip8hKRegGnHhuJzZ
pRqq7CwPy+RBjvk83NDKZtTVOMR7PPaup9gICXB0fLwuTOsEkmagLMJWgH4C/ZihPo9j1PHUCRWT
zFaJszGiyjOa+jpXapHCtBmE4VuY6/zqeUJ5UL0w+/n1Zz1F4CGNvmAlUTwADnK8R2roik3ksUcc
bAOQBqbM12lpvAaJp6++HuoMGAUgEapeUAfAEB/rqYBviCo1Zyi6YuWT29FK3HZStzA+pyAyrJC7
bUk826q+H2Z8L/yqK5rfX/+GU9QP03VhLUC7ZsbHiuZ1B1IBxjCpUzvn67izrmc53uJCYtVbRNCM
C7voREOGncp4oBvRRdbhYR7tWo1Vow7DZadkhQfQRWtWSoG8m9cX+soZqeRWrbdp7dmfQ/MjTPq3
yJqI556Blt1ZvWJeUuA9t95QV7gMwf5qsI8+77d8KqWVqLm+d0dZAxqIyk0hyz4o20y/MPkzRwix
PgjYoP4NzCKOh4rqKDIBYKFkZin1atakQw00ZdwLF925p40BXGD/0JwWkfHPk8IfvXK9zoCnp9Px
X4ncwZRvLLNK7NAzzmosNnMt0a+TplJQScTQuEB6DCfpOPztVrK6RFM9vasAIPMfNJ+QjUYv9fPv
acY61Tu0bvaoe3rbsc2nJ2DoJp1nTbvBAmR8+HpXny4q44FrRfEXjdQTCWyqfWYWVkTOUUvzWomH
6Qpc/rBqjMrefD3U6QFiKHCBC2IXqusxhJbyzqwodu/syRXauxGjk02fd/MPsyMkz2ZaTJFila9f
D3ruey7kYp2Lg3ken1ps2XVNusLZW2mTbYtWH+/b0aCujd3TSjMx7vjv4wHA8lC64f5nwM/rN1Qe
JVigOftcMx/ySGv+GJWnvtJNxfhnapz6ws145qMuNO1FnBSqJ3DEz+M1nEqsN113b4t4eG4SUapb
fciUZ+E58Z84DbVsHWl2uv16mueGZcxFnQ8mhOYdQZMtQVVXVpqz73T8fK1G1hyX2lyp7eD4+EzU
+0h68frrQU9fAWsJyVBDczFeOoE/Yu1sxuRkrKUar1QH6sFIv3E96brpO7m4RfKLBmiEfSDqfRfG
Pjth09UQt1pkxY4fdQW97qEsVQfpJ+4BjwpUkCt2vcerB2PIBlxiObaXJnx6DdI8A5mNdJ6H98Jx
FKpRzRlycvad5KlNfVdqWWB3WMFcwNCeHYerHU8QvrCrLpHGP3FlmIJinsEP7kwt7wE2dnNorOjP
XJrPX0nDT2G1waUGv8qinAXB4PhebwttVnMAPoekAdHhh1qLlbCFP/x9pMjhyZsSXUC9bKp8A8gM
bI09QdymIhyme7M0q3Cj6vBOArMPq5+UUNPHJBY0qGjf57Rps1G7sbup/IMvYvS9M4oBlpGmVD8c
bx4sYkuM4I2pxx/RnrInYXXDT6+Bu7TuWkUxwHGRIfqumsXUPMc+tHchXVH1Pddjx1i33Bb4i6Gn
rwREk81HCFyh8Q03m+wA3ySXloc5jwJsTKdWgD8m1EfV0mizoFAq5SZp+wnUT5hSrjOAsa1svP5u
5xCtc/Cl/EMoLLHQ3eCBIbKwdLDz2g1cd9w6XZZFi3Fs9j1TQg3w1lxj4xo3sQd+a3LjLIAnJ9s1
1hVTG5hFriL3GsXmc2v384Pas6C0kguEI8BUAtkThOeeD2tLexuipLyxlbnqVkM4g0gsmobSLdkp
oKqvj+8pF80w4X56oIkt11LRH/m8zYwoDQ0T4ue+dKxu1Q2TscoRoX0y2/S+V4UNJoeb2UALARCl
G2GbCmbgv/8G1UXNGTYmtoLgQD7/htLuDSV3i+jgjRQQ06EeNgKPllWpdvPKFmm/aRO9WXcUBPfK
lGsvdRJ1F37EyZuLqyEUNW5PEo7TUzDCWqcxTCFPxuV8W4/0YIwySx8dlZ761/M9uTKXT66i6Q99
GyzPsdqDJcMY03Fo6ZENgditbXONEIJBaRanzQKAw1VdWsk6rVR1m89DeGGmf8VgPx94U1tuTQ2c
vKNq1tHzlFClolvkKvvMdIBix4bA5z5p39ooOih0jOqVA3/mcdBbvLXrujJqcojCAyRuVNprmXYm
JlpKEwHrLltAQ04SOj5FZlotZZ0QnYUTak8+tG2bZogc9DfXEcZLFmpj55eEbOqF9/bM2rF5CEmR
5tOxiFj+/J+rspeY7mjcKfuGwP2G3GN6E0ZvbetSnS48OSe3MmtHvMSR4blbFvDzUOg8CciBQ7jn
+ym7oavbq77GOODCGp0bBuvWvz4esGyPiyoybEDQRRR3iMDSNzPJpEFzOqzzC+OcSVdhfZOJ2/DD
TpXkyjjpyonYaE/AEu1wO/V8BAGUQ+/K6dqcZoTek7Rdp9IDlfr1KTh5vA0TxqKD+jfAnMV74fOX
tNxatzqtSw+6O043cUj5PLMROgqRHv02FFWKasN0qYZy5uhB0YCFQ1gCS/CYVwVciMKq4iUHpQzD
YoUYCXWRuqELFxj9XMc7fTDAwc0yTf6oAKc630El49fXMz9358LbomwH+oEQ87hIUJXloMOJjQ+q
03J0Rktpn+J+pLLo6kWtB9SVkaKzlUT7Y+thiLYXFWb11qv6/r9GxgYWEIhlaEgKcXaOiTqhFF0+
yCI+hCYgOADB9I4BMuyt2hO3RdNFF8jAZxad4gsFQwgzUM2Og6epUWXoEcMcwlqmG70u7lsFnepJ
IsDnZnGxrVQruUAjPTsmUpNIvVGnOHGBGGIFNw/Fiw5Vamp+5lnjhk6ahdZsOV0D5UuvChQXLtzx
5wZF+vRvEkBafvyk6YCMMYOgu9qY6vyrTZP4T2bV9CQH24g+jGyeMOqTcX4pajxzFfKAwfBC+grB
xmNvDVWMEjgxkvogqDVlZRVulq+osCU3EmDopevjNFNn/yCwgOQAhmAQ1JZ77J+b1xEmuo19zDQV
vd1jzKdsMzpna3fploVR16/56O0ujd2nzBMfZY1OgNnTRPj6RJ25LvEFRBgOkisb+fhAtaiHG26j
xNjAKfEvS0TmBuxwuP96lLPnFmweWd1SAuF6/jzbQUwtNj8J/nmxCT4dN0lx781VvC7neQa9ZjR/
rBhoRN6qPfTIuF73Zt1dKMOcJM98cgNNC3QXeLyhnn3+ESHhkENVJD7QRxs3VGYxNoHFAycCJ7Wn
wXOfv571X7HZz+ECWQ6kXsj7EInxpfk8oNFEqlWEIj+APwf3WqIqcR+1XfQbQ8YsoyHmTNckuo5z
W9patM06kOOTHkExtrEU+MD0BFSfE6U23mumjKyVVjnusElhaN0aMyoHqzosJ7HBrZLe9lgl2Ft8
PYXTw0hkS8yz7Ax3iXM/z0Bt3KEzBrwY0BuD0toYGV0w/PogKGfdrdVP8bUwoti58MKdnkXotBbC
l+SLHsXY44JZVtlJqeT5AX53/VgiIhfEdtvdhqp5yfH09ACgG0bW/7fagKrD0VAAHepi6kV6KGcv
uqqbqVzHcXKpLnVuFDKvRSmHGZ3EWZkqIm5SMzkIr512uJVgRltal4S6z42yFFhxj4TM6R6/EZ0y
YG5H1nkIy8G46nMCzxw5p8ev98TpMbL+1te4Kx3urePwY1KSqRkM9oSbu/GVQ6d4l6kWRGFtUh/z
Rh8u7MFzm4F3lmibQ4vG7dEe7NLRTvSiSA62XjVbfHCVbajgIKOWjlh/PbVz252ziuUEPpyEVkdD
mXXWYNOqJIfZBtS6dYeovA/FOLxpeqT8RY9m3brAV2RcfT3wmQtyOWjEda66hHTHmQXKbTWoAV6f
KrdJy3OJggqwehOmqMEHxwLgPlU9/a4oOviJaVZc+Mhn3iPyY04B64k77clXditw/MhCJodaZJT1
mrH1bptexFdz7SjgwSf1R8KbtYcmHqEpjFqpu0KvwPs+0s0wt19/jtNgE0mlRVAGqWZou8dqCI2C
yko10uKiVhCuzUzc13WrrKcaSmDbJAk8N7NeJ5pV3oxqGF94J/5qwR7d24v/DDVrFoMw+2gbtE5X
xqlU3H0sQrFJGl3Hr63BDrCcMIoqANvCuc2CJprTYBzLeV1m8Ri4Y1wGtibHldPUuJiO03QbdtEA
rnVoLizXmY1K43jRa8FQigri0a1VeE5XGz2QB4tA4qpPm2jXpn2+qzBTDVSkxkDD1+qFVTlz8CFC
ceKp0DL6sTR9Eo06da7R3deq0V5PVgbbJB3igNLxEOCpXFyITc5Mcgl4ORcU2CixHU0yNCsb7Did
x7DyomvPSrTVrOjZxo11ZzO4sQKCh8/79dYzFtb50eKT04F/IFjQT80O8NWBRCm9cK/JtPoW1kMh
VlAeKeo31jxeW0ppT0GX23q/Am8fveWtawJdoxJF71qbCZ9meUs5txMLlgJAOYAn0w6iDJlnfxDS
TDcFiKHmxRR5+9uh/QbpFIC7Bdg41ReeruH5QzyHH+poue8qvGy/qgQ9OswcfXdyx4UdaMsLV9+y
p4+mjXMhERruNiiXHps3YwPbFxT9ooPIwn5XSKM9jG2DoDb2wHdff+LzQ5FSEHUude+jOMymhUCc
pyh7sBbR1vXm6b0oxuhqckVxYTXPbKElbKFFg+k2HQz3c/yCV23sYF6l7PUxTVdDPaPjyNp804V4
wG2DyiAmDBfO5rljwrVFQXCx+kUZ9POY4AmzSOGN3tcDFfxtpxj2fTIAeKKvnHi+CzzNvTDkmYcf
FMkCIiGjoIdhfB6yzowEFUDKOJXMwAIactRvJjPMLglEnlk5LmNUrwAeIFJzHMYDX+y6EeLlfupc
NC2JQAQgu8K7VvVxupAznHkDjMW4Ew06diUp0uc5VUNa044vlb2iuSOFhdDJ0TjJVWGuxNAYj3ad
5n8K+GSvEiUReDM95JYLh+LMUtIcX1IjuvSIOx99V5xChSe1mQTYxAsxsamqIB85+9SkXcDazSV7
qNPxFn3i/7vEw5N1lz//Jyn0ZpGMRcsj3EMmWEm1FGvPncXascZyPULyuVBUODseTz7vHHM8yYjM
WTU6pdaIOgpFp+HO3VJbenlLEDetNbCJF+L60+PI/PCQIeO0QUC4y5//Oz8UGezGxjtzkCN8GqTb
tnIepifPa7uHMqNNIITxn1UaKUxjSQvUi6qCg+bm50FpUjogC9P8YCtyfI3LsPG72TU3aaxAjv/6
ajv3QRfrPyqZdKBPPqjNS1iLaGQsp3tJEte7QaUVSpork63EOvTC/tRODyT9B1iNIBgWdMFxH0+L
PcUxCjJMLFzylwkZtxdZZZBMrFaJbm09I/q3M68Hsh+qebFW47m4qWIUadew2+PvfTfXRVAqsRjp
D0TVtQuhYbgQ3J75KAvIi4ABpBj1+6OTjI9b5enwhQ5ZCTS7y5J5hbYsEigqva5wGNqH/7wIRG0c
2KUByCW8fLR/dllsN9MMpT07VAQzjq8ZFAiRHWDxx3pQfkDquKicu7wjn19Pj2CRiwqglIN4z9EU
S0BnWauwDl3ltCuec2fV8TfwuRXhR0LjJbCSKNp7bqv//nqyp9ckIy/ANvBgVNX/tiz+nWxOt1PV
84KKqKK/iAI/Ty0bnbsxLpDeBpEsrxKj62/ahuvEV4loL5minT4+jIp/A3fkkqQda6vPuJvAE0qL
g6tk5dbIlOwuwwt5+9/nuTTbSAKXsvtxgqSHLcxWu84Pntf8dDX+yjf7STwLKgkf3mgRgNsysu+8
epzVreKV3YVdfG6ai1kS+TXdEnAWn3dVPjoRNIwee+ep135quYOGldGn3aUc9MyRBti3oMMofOAu
dnRdofXfYJGE6WNWON1Wn73qoWjaZ2OW4X+Ow5DtBECIfwFewsBuPs8oDWVbQDHGTbhW9SuESqg2
IZMk1nMRZa9fL5+mnzkhODlS0FnKYRTwPw9myDAatEmSxc/g1hviaki4oShvEzLuhwEdyF3Pj7zh
+kH2SIoWwsWUJYEXwYNwZZleCC/OLadH3RO8n0kH5/ipTSkJWW5IRXJ0Rbo1m1RASHCS+6+nfW4x
CT5505czelL3rADLU48ceGBp1OI/0ZavAw2qg5YX4aU+7JlrFps4G4AFgCTS56PHlawoHwrqcrw9
NZanWlZu2pnCVq309SqrIIJ8PbczX5Cu4dL+VvlYJ8HRmBeWGtEhOMSe3j50SaNd4U99yWto+dVH
Nyu1LErTNA3ZOcfnvpjVLhW08g61hLaRxvRZMGB1VqBX8sAy5vqDC0i/sDnOLNsiH/i3ErIIox0p
k0U9OZAXeekB4f9pEeSzzMASZfTbQg/+krfuuRlScqGRxOxOK5CpPsb5qBvpQSQqvGvINu9GBqAh
SeZinXSYKo1jeOHVOLdXWDcubiSPudCOJgi5Nm5LHGkOQ2a8W4kSXs+iKm7jVs93Y216/xXpTruS
t4kq+KJqR/T3+fBPuRdqxRQurvRt+haBhoC3UzZFvvp6S1IpO7NdTJCGS4cef8BjmKkjGoeKO73R
eLYVbeUVxrpIwhdLoGIFCyUgk2/rwK3V/FrTiTXXqYuJp5Qw61ZtiNfACpJvs2AZuvkphC41bac4
b24ztSLHSMY0+Z0SIaOsM428rz2OMj+byFA+NNIPkJ06wB0jccQTMPbqXcs0qw+aQjWLVTZ5qbJG
ihXlr6y2PViP0rLgplulCcE0qpXHmQJ8jaqgY0jf8QAbIHKV878Re+jMIC4rtKdQrcVud0jTvFsp
kzE/DX05/oZtCG6gyix0EGppZdIvLaj8fttWabPGUTK7z7NO7IiCSNzcIfTeRtnlcK5CTy9gZ3dO
FNiuhJ9fN4Uz+7zl3kHh1f1ZI+64NN/i0b4tMeHNgkGPp5vO1WsnqJLcgV2LEKayoqOHqslYdC66
voiUWHCi6mm+qo3FTNQQhbcfwslBvshrAKFMmKnepLPpBmpaLxRLVRMbo0uhhgucJmDAdanzocVp
97MycsUNWnzRHQgLVn+fmMOkBLwZ82ur5LR5C9OWD6DpOopD2AMiMiDFsxaWMJ0Vd6ifSCuM9xhj
ORz6isgqAzwV5fepUhuEiMFiK341YiO58koYPH5J6vJuwSBLg2FKrJ/cndaNs9g1YEZkX6UqCBQn
y/Nnq0ABcJXldYKyiTErPlhxddP1YpjXiaPRmimnYbb2Tehmho90tdxQHgj1QMF65hWfmqaFk4pj
DOTk3n3DR8hMkaGQ/XdV9ioEUvC7t32K/tamHaiCB1qOZSusQinzwDRF/1oVg/hj5uqoBQWlNB7w
0fLQ+bAzcTPqiExBpozZMKlQ83GjV6EGOznRigb1EmBavjppItl2jIljDD/ztVeS7ps7K8M7IA4b
Oy5tXDV5DmU9yWoY+APRHhp6pX6HtFO1CxGV+W2knVMGslHElTpCiPQ1ezbRyrRHFM36fL7jskX1
yOkGCN2y6GuKyibNicy22zsv6tV3OWg1ZuIGNBCzEcUzGDVWXNPThmhER8tpY9fYHvoooC1FG03x
fuB+jj9mFjEJiNXlgLIUHdWgtGX9ExmJcg7CzpleQP7GQ1C4IRw5GEhO7qdlUr01UmuGhzkzxwke
mYVcLLz/emfkzviTbYWooRMVzu9Z4GS8csrWrq6quYPE7dVlL3wa/8MvFSm5hxQebrnVExVi6WxG
EoUraSb7tMOGIUjjkR3XOrVsXrkwul/m3HiPiZST46dJ7qFaWud95Ed2FIdXLXaOP0Z8l56AOAzZ
ug+11MToQxPvps4F4SNOM94pozGG950J6izox6K218YgEefoKgWpO9EU0yUQ97nXkLcCUV2qvosv
99HtbU51ZGVaelDM1r1PGzCLwayW9XvU2khafn2Fnwy2PBUgahB3J53hGv88GD+hFn04FgcrVnQE
EJu4UpABMrU/VJ9Kdf31aCfPBaPZNGh5dnntrWM9eag6qMfjUH3QK6/w21pGkZ/GhtwqfYY4FfWf
QFoiX+UYr6yLAn+6r8c/iaEYn7cKFVSgwDA6j2bbciIiCufkjZgM70XXxc8Fidb261FOXvtlFJx7
SMDpn50gFR0lLMCl1cXByPtmC8u3X43cfWgijd11FSXpJW6FcW4VSQmJ9xl2Af1+XkXEs4moKwSO
HU3010sF5huq4PbPOUwlNkGl4omrsvcGEVjw0lrfKTzrGiNOy1xXs1HcCzs2kcXgKVk0Cvt3ZM6U
dDuyO15AtSZ3XT8PhU/BJzaCcMBXztdoWKGwMsXzcxMX8S0CPEWH+uDA5Ojxf7cNJd7aI6ocuZ6C
nZlpqhdeNz6lLkzztd2J+KctBnE/Fbl3/fX3P7PKmCmybsRadNiOV9nSwa3bPTk6LqeDSiFPcY3A
rBCo/nqcM1/d1dDoWsoQSy/xKEWN6EdVcLnzQ2wm44ZSwLiq3KR8zepSXoAGnfYL2VOg0BDOJx1W
qQZ/XuFWuCVuRksUY+FQniu6vVVjZHFzFBDXqLsV8Ho1NBkUmx2HHeh6dsbolsB2uPBxz0wangAJ
+QLCXWzgP/+QBi5pHmpWcSiqso38Vm0niMNJY3wf0ZluLxzYk2CdaXtgXekMUdPiK38ezRlMBRxS
Uh4ofmcrPGGQDu4agp8ktwJrBC/dG+WlsvCZKboqueqSZsFpsY+mKDIJsHfKywOPf4oAJ+FSDCSx
8bkpnc3Xe+jcwtJ6XQAE+gK1Pf6eGCViN+rJ4lAWErZ/hIaSO1Mzjbi2gzIDKD4OKCY2qeN3iOVi
5tPTA2w1ArALv+TMt6aoRVMa5W3YTMf9RiSHJ8ywWNkQ0vRjOst3dHaRimgQd1GnlApbB30basVm
wp4GfZV54FiNvIKxl5g7oMD5VYF6+K6A3IGjBCAuR6vEhR1xUvrDl4xd51KvwS75hNw1FAOk8Vzj
e9VefUDcEHXbvJM70ot+rU+ztUoMwwv6tskuZDvnvg+m2ujO0x3hDCzX/j+lvybTh4h2RHFo3Gq8
9TISC9cL7WBUM3OjTkX/Ioz6whVz5imhxEmBSiO7OkXxFjz+ito3FBlazIDisVHT/3F2nrtyI0m3
fSIC9OYvy9c5Ok5H9g+hVkv0Lplkknz6u6gPuOgyqIKmGz2YwUCdRTJNZMSOtVdzOzSfgrbW32dh
0D9zZxosd9GTDAAvmOw9ZQOUw6TUl9fwn8ccbFt2kW4Vx94ZV4HbAgPMXPxSpZRfshb2JXl4G25v
rNaTxkQVApr27d/wx8vv1m84qyO6lZ3TgGSC2IxF8oJzG20NrpckB15FDIkxsssdNqD6K41R9ROs
WOvZMPEj3uaza+ckhP0KjoIeVT9tzH7e+tqprBAx2lj8MnNgeZtRKd9ezTT//KiFsn3aTsv651gX
3j6NA/utHHJf57Y2mC+dFltGaKQQ4TZsGsKG/mIO3moug/ZXJftIrmpzbB5MGBjp6zxV2TGoVGkf
B3jj5fc66VBxgGjEKLUtAyrTXAQ+cFEs3B1SLvHsxxFMsMhiXw+HvMIFuEMPcLDbqPguYfTi4V5o
Xb0y+776PjgArCBTLKhjKmUyCANIJ0BbZZ0ksEJy/bvtTBSzcmXHbx1uRJs7n+bK7FiY7uQVXQqf
53ujxqrObTsmXUqwFmJYUO3t1lZbz+mG99tDXVvpDjkFijsYMeOpezoR5ZAPqD3M7KiP7bzK0Hts
s7ILjFCPcuNAH3a7q7r20U5aecdo4toBwN3fWpJ7LITzCNwfIwU0iHxUKkx37xVpPK30xPKpRtr5
vUbsa0ucGNzF1ZKNhWTt6WOahZUHqU75xIxAXMQpeCwRFP92SpbbnuvXl9tv9dqzEUpwlvqWgUZu
+f//s7w9Y07peFT50aP/+01GhUYpYzDXQrjJnQ3z6lBsW8TAOk4A5+XcSo74zUc82WJVscceo3jv
B2ms7PweceHaSDzT4iZJjHSR8BpHbjepiKnKDL56bL3RD+PR8/dDLIY7589lZn3JLy/4BO5ni+/y
2fcCXiX8CR+xQx0tUBtYkZEY820h3QfcQPwnSFbNViOp9R55Q/ehzpSzKhongL7ZB3eihz+OJycb
5fJjFu02RWwC3vMzO/Gr3uzJCx+JofLnWFnjPzFqmy9W5U3lzu58AKHpXFmKhIZw201c27aBREaC
gStzC/57UfgQKYiuaL1M08Z/cqrA/lnYfkGOORKc/0kPLnv2IAkCLiZDsK47R+phrrnlP0ZON9mj
6PoZlBTaMIO4U8s/a+AFSLVlffI8O7HHxmbPXrTpohzUZdVU0QfSFFCsiyyO12U3GjDRlgQfiRqz
ei+aLH0CPT5aaxhFxs/GMKQOqhG8JZ627Uw9Ix5Gwc/1NGellRq/Lw56/CX62I5wXyy0otxao+9H
q1yAUQhn3AfKFbv9QoiHTkQrRWwGj6jS4N7dXl+Xnfek91AhL7qCRVJwXn4dKjFCvUHFP0vAqXVv
PpuTtiuNfpU12np0xl/R4HwvScBhqAa1ls6nB+nVoNOz/t3rgv3t32Mu8/FsijiLpoMShQtY8TwZ
TDtsKTraNI5OVT3lA+oGoiVOih1mlh8CGPGhq4ondAJrSDrlypHJJoLLDciVt+S6j7JI3/AIg+il
w5FrLPkoMC7oxGwsDd/ATAq93diB2A92nUBIr0LfKz+6dvz59oNcygR5sYht8BNdmBEX1zqIWlnh
eEV89Gfzc1FZD7FNLtVuDARePVYtyAETp/2WKR+tw1Srl1bYh5hAN0ypmni1JJAx3JVV3tM0X/3k
9D75rs9Gjory7HJGE6bXuLCd6U0nNAhbu9e633HRQlVIGv5ISOciNCRViLje+o2qPhrSDfp9Rg/o
R5Buk7+CmWyh+wQRCVld55J3Z1penDIIlfEmo3S09LOY53diNWoQjkjNH7LR99KNXTT5E+nwWW6D
QSTwwdvhTrnzUmO77E00KtI7z+FNB9HpSWOCifUQdMZHlRIqjIs/Weo720Ym2Cjp8tXskmxVZ1zp
aDL8p6Zqcuf8uZRrMGMQbNItyV2BlMzZRY4Kvmr9NqNh2HZ+tUbyapXT06Q376VIPsy56Fem8PYq
dnZg2Q+WPYJlDsxjY5DPsFijgX/vF13ENPwiKp0cH+zX9IGcvRPDj6Qdz7Sx5VlNz2Iy6OrRLTmq
QhvkPgKCIAqOjkiAwgFFh63mCOdpJtNkAAHziu+pmDLILNnsPJiD76klQ1ubR8+duTy20sQNRU7k
WO8svYs7AT/bJ83BO6SdhNvP6adEGabyEgQvNowwPZNoPQQjOmF7nWSQrho5FBtP6b9gZFrbIp2c
w+3xr0xebuLewgsAxqCf68TLXBN2LE2qAFJW+9G2WjPE53b4LDUWDMdcU95LPFwMuYjQXLQ+Hkku
8ClnYVJvZs1M2757CBz1w9Ws6ehEQ4TXiJKvhlXdq6RdpgE8lDrsz+xr5PEuKteeEICrSsM5zC0H
FHTo3v4cL7ZjVI9M56ePqEij3a7MVdhO5MA3MUfuZzWKXmx7OqnuirKvxTn0mLB8LNI8pNPOwu/U
mmY2Ub55ozxiUk7Qyl1bQ5W9zvM0iBCCzpKYMLlc7cvU0F90rsRfkzENQBODtjA3sQcVbS0CR84r
q0qBWiLF9D43vqheyyZzudMpa/4Mh3kQ60prxn97o8+n9SBqr9rTaW1DlpfQtDg9qUmFei36XR/A
Zd7VaIp/0ACs4z2sKV+tIi0eaXRSAVtN6/T4DMne6LK3tM9n8HIzDewgAt34Pa7HPt2WQaWZtAUb
8p3e2/xBjwfujU2ERiMcleheh6S2+mMndCymNKOFUqsyGyJk1Ezu3pTDiAzcTMt0iwZZ6us0GF3x
CGkoa15wh1Wf4erFP+YSM4wE/KpaWWMV/Ea12Vo4WcBcXxq8MfmWRoWJFIKeYDd5DXL31OkDihDR
NL+LwtV+VoYa63XSiWzaj7j/7LOSPr2NqRnlUyS4JKyaqMfUTS9TBYZ7mAHeRLkwqvXgjLCl09xR
/8y9IKDCzB3bqzGQh8nuoirEaG10tpgMx0/kcvNvZpGnURirnvlXUgktN3Or0QWVl+74rUIPY67y
uW2dkKiYzCOQoOwIuUBVPL2lqTUE24CulMb0aUY1vf6LXi/+FrrKizLUSWplYVmQYlqZ0zg2a1Oi
UguDOTD570HfffD1xp4hhWIzsfhhZO+3NxH7Ig5adjAUOAA9SJFbZzkFh96GYpDKXviAxpfJzgI6
wq22+2tdCPdi1i9nrY1+iRPwdK+cSaLrs4lhnqC8v4KCjDH3snVg7z4iNB/rt9vPdXH3WdKjOl1O
KK/YnZ2zdUrqgUqEtOlNqPvqPc8dPq2RBc4mTgK5+fuxGIwtCnKYA4Tj9NnMzG48yvOQcOtoehop
9j3a+hQFWJK5QDn/frBlN6QpgBT7BZwmaLRESxt4dYpbzOtIKfwLzI3ZA7PYcKG5PdjFwcxbpGRA
9pObHWLGsxNONJEUbqN8NIPoXw62adNggM7N3edzmn23kEVF4cSuQRBji3Z/e/Q/B+hJkM7wROlc
HFwctegAPn2x2pQJj4K4fygLsBMbpflcqJAMJF+tRprt2o79JFn7wC14B1rl7TS/RNI7aaKJN0hr
os0IyvE3hjoZPEU/cl+MeOrG0IhkUmCZUopft3/xxWriB9MTz0S3PY7Hc+iLXxHSjioODrnr10/Y
JHffgtyu7nyVa3Ob03CpTlI1JAY4fS1ROVZ2ULj+YQqmhl4CA/cWiuySi553z/752gxAnkfX95KK
QSZ2OtZQGVqcOJOPY1iu/6IPOnqvbWG/S6enxG4RJYPMnyCkLX4Af92ByYWGdkUCc/rgUNKYp4OL
Fm1JMUFqlRldIKtuinNv1ZN/xHbBSc27BcMrn48uH5pI2auubIZDa8SeCJR30FAgPpiCW/U/JPDd
lypTOpWGVo9Bo+tRv9cNGbnryCb/FbYdudEBKUlJhr3BIxXurdu5eo2DoqhGbWVqjr4XbjfgpkG6
XH+0yZUfwI3Cx4HAKt9TwMuIJoRG7i6VAd4kroPfErwN+dRDqj8IZ/ZSsmCD23AKukS4EZTjd51Q
pOFUccpPbdmVxqrSaVnd3J7TV2I+1iAgLDLtS9h3dl2APdmUyq2Cg+vPPubNU7khBjEeZmu2VtzM
q93/MB6f3aJR2lmEfacfHbaKHTlQXA/Cg0MSVl6h4mMTWByu6O6EG9ZtToL99qAXX37JaYJp8gFp
sNdcSNgzar9BSe/K7HrVDw1hL2DcIic4+/txaOYgK7XAzC7SDrleYXHWefBH4tZYR9FQPFfmkN65
GVxsEDwNZTrEnkTrS0Lu9BWaiHUqOnC1g1QNOWFfkw+4Y7uh5+IqfvuBLm/5jMXDsFCJ001QYqdj
NelQwJLhcEii2HlL0TjQKYbBugqlBwj0IFxo/uRRRxyA2Iz77LGJoT6XRhd/8kHID1sDScUipyGW
03paAZrV7Z945W1QlSVk56Sg9/+8X6gPqiiXFbTp2YjFsbKnZCdrXz62ozbcObGuDkVVlpnLFYkT
5vRlGBBrM1VW8RH3y/KJlCcWA4kW7Xysp+68+OXsOzkboSs6pOEBCXg+W+Sycf8nYy2GAsvCsaep
jJaK7egMQOjt2TwKkn0bQtFyXYD0/tsSwPKxLRrmyPUCfjmPquYJlm4VmEQCAqeeUKPWM3EPeBl8
ztq//moL2YpUCVKCpVfn9Pm43Equ1su2E6WYkBex9mh12MVpFZix20NdWfzkd5fVT2MQ7/IszCix
PIiMQgUH3RpAHE1FA+S6Amqg/odnopDswBKgrfeiQUOoyO8qP4sOU+4lD1bQR9zkMPAskiG5I0i4
OLcRLoGEYwNY6JB8tNPXlwyODpU9j/DYya3HRJn1Y4DscdMUmUaGVStwZCv7FbJDPKpuv87LFBdT
k3ABRQYae2SwZ2N73ZjkvuZpcP3c8dgHTbPpDFLaqi7bl9HQSky4UtLYedNECBIzT+0HT1q/bv+M
qwvEp1cCTRO7k32mLja9hqg/YRMcUYhsaoxBwJyLf4de6PvenKxjOUztp9tjLpPyYlH+Z8yzRBZ3
uhEDMgye9Txvv0adGDY+G1uOqItWgttjXX0+Pi+rxDQuhQmisxsMUfAQqqpZbY000dcFniEwiGak
TIVQoWXl0e72oNcekIwpIe7SFmKeX3WyVAuSyCLnBLgXA4IRHRX1A/WM4FK/M4Mv85RMo/8DMXP5
CMi6nE5hSyHtsTpJfqtQ7mHQ2Ly10sLMTlnBgBntsJT9ZRZbX3VdIg1FTwzfRFe6eJhKq9ySLn/B
TPUjOiT1lvplcmeeX30X5IxJcS8U7PNprrl2mWRaxFnu4CEI/oSStzfXn605/vtc+vIulu5z8tUE
Ruepxlab89hpCiThTjQf0G9Fu5EakA/iaa2hbgX6F+kbsxffe9E6awRv/pOgBhlWQpA6csgEogjq
Xm/PhmtT8A+gAKgYl5FzQkIwl0NgoTs/4G6EkafmvjVuGm0tQZtJ4sRUp2R8r+HjysZGFgjZAlEa
WfTz7DWau7HRJl07wEGINyR7F8+hOH2gREA5Ghr6767A9cbOhfjrPlUOI3IJMLg5dgHSns5Hr+nG
cgzYUDptbPfTYM3oW8x008wx3L9G6XcW+EXgzTcnCkZzuajoLjggbdNVHk3HyVF0Wfm1QH71lg+Y
h6wK5NFdSOskvOrbH/TKScglH9YFmkndoCvj9BFBueUjmb/4mCUymjaB3RfRJjD6e0TfKxOHZhrT
AOVORfBi6VSjj0tnM1K0KqX5yfOWUg+23OjvW3E0IiyJjL4p7zzctXPpZNTl6f8TMjltXPY9FNMj
5uHmM4ZBcuXpSfnaT7GBDRbY7WC0UFDDh/U2rSZ+AYP6Hy4apFPo0ly4cZe6hoQGKWaRER/zwu2m
UNc5m1SWul9vf8grc4d+Yw4GEgRcas73i6H3SmELhhEqw2rOR8m9bvoGD1ShunVvGv6dAa/MHLRf
EGtglSwB4vni0Bxtmi04pCjMug/dlMTPWDzdK3n86QY8O2DhKSLE4m+u6M7ZAZtIRMy5qVNTTAyR
oKlVxk8La2PMCeuEll4wVeKTSyN5FaZZlv/rGYX5OFiKjrfSBG+7GGiQG096GarY1nb4LWCmqjg0
opXU4wnwGKaXCRRdp0kwoZk7A74r7RNrd7bwl7cq7bPoMwM7aryp2gK30UpQXsKazv5a6HbxLcl1
+gfi5aoR6PTFhpKkq80m7d7VjV++c+roxMdgJWCeXhBi8M6ITJwzk+OMXPuzmRtGv40Haot3ov4/
d7iLt05TH8hvWBIXy7U08mmISP0c+gkB905GCuAtexYdzZNTtRMazMZRj73HZWdnO+lCu8RGCNcX
I/LQwg3F+GUwjZbujkxY852Y5HIz4QWgzkQFTGmKzMHpsu6irB4tDaJa6rvRI25u7Q5jjPZtDDw3
1DAfXQWZVd6p4145/MlO6BTdkbJfOheAWy8i9KlkKWzN2KsAs7ywL4b8AV898/32Yr46FufNQmRC
93WeBqUcHWmWw+snku6PKkqMp6wdsn1AT8SdzMHllOLiSqxM6pztCcTO6bt0uCorg46rA86R01a6
BYsgmNM7D7R8kfP5RPZ6IWosRbTz3WlqXDXTlRIdtDatn4u4a1e6TJsvYtBgzyRVs6YgEy/u9VOo
6fJev8PlhMECDh0bBw/k1Itys/TywS8H+IIYXWihlfr/tC0O8LPlrdM8pVcfO9L17U94WTekExBY
/pLz8Vxy98tv+s/ZYzS6E086G5dduPPeBBuAOhHqoFaiPSktEx9OMFY0KCpA6CYmlSNW9Wn2KTKr
/O32b7mcTmwbf3jvyPg4h87WC1U6Bx1WlxzHwfyI6En7jszTCemuuSd2uHzR5NJYl/DJl/PuPHVY
VcNgxUOcHh2v1qmBUaUwyqpew7en2azFvS7qUGXefrzLo48QecGykviCbXkxuWRbWE2O0qif8Mvr
GiE37ig/m80s1pkTjPeuKcuRczqZlwsR6AumMlXhc0FH7MxpzgdMj7lvak+O2c97YebBhlitWHVZ
n23w+2nhJdrdE8wHba25OPGJEhPtv39wmls5gRFpAuM4W7tFOqi+pfx6zCDUHutqNnYxBSvwC60f
Siyg7/TTXptHlCFovYDagirUPJ3SVY5Y2O3s5JjL9qtt1sZrgSBhhSlheyfyvjbSErkRKvL3RTuW
MAK3t3DwPKIJ0TZ61/Y7NEs2+UNxT515uQHyNDgDkAImarqQDop4boZ6AIFn2EP9S8boKsMEc9N7
grhrS4OmgGUfWqBQ5xdpyQ2nLEY6/+WcqL1d0fKcEXg8kgpqcXzE0Zim8/7j7RlydVC+FNEno14o
f/xCFY3MrOQYQIXZzK5sVn3i6atAm6sH0GZym82pe+dIubYemR8GSwSVlXNOTpxHiILBEEBLHpX7
nNM4WIatPlERqWburbaX35mXVz6hsbQD0aePnuKCoZtWXpQpUcfHUpPVEfdosUUq/9cC5T9lZZoP
liozwccyZ/+zofv9LJRH9oHu/MXR2Sulle3ZxxVpfdDrGak1J+/uvMsrC4FaLF9vyVRSlVve9X8G
rYp66owEsZ8nkl+oNcofab2oExHS/3V8Q72H1b1QHK6gIIWrddlEDHw0q8LdDqOvPuhUqWDfdc6d
e9mfis7ZDsoewilBm41jXThYQCpL4zlIQeKaRYcHSDDh+jFqLv6VwxgMyLm8IXvzoXvi3tnFH1Nl
i9+4FIMn4BzX/5lU7f+q6zl7T3l3bRiNSYR7dZfQayw84yOh8/xdqxepLt3U1r9N0tA5UNoeRtd0
RrhyVztIR1bKNQrtpxGlgbe2Oc17xBuLSkXvKbYi6M/Ln4KmiL7oRhrkoVLjeUaDSr+tYB+KlRgA
Ba7Ql8dNiBlE4qzk0FRzOKZVFoDLjNVnkdjtdtAHSeCs5/ND6Rv4Nt5e5FfyZvAwwFTgdIR3FmfT
6SQh4s2GbqRkW+S5tDYVzzDRKEBf8HoE8ess2TH4qEXU6jKkuXnErjUiPNnrfjNtmyxAOIwBrvt7
AIH56NPxQA94V6b3hIhXyMRLImdJcSxXx4tUzuCN0eznMLE6mOXfYOi0Oy0rcp2elGb611AgDril
lbi/V6UWZSvKIdYve5Daoza37gNMLdq/4i6x/on1PB1DMPC4gPpziVetZ2r/DJ1XGF/xL+59DDyt
6t5d/jKMXfQJ5LgXirZ9kRDqM8eZpyItjwLM5YvTACCZ06CcwkjT0MJ5eepgoxCpGuvMSLoVHSq9
uFe0vpLVIOYwUO/QlEdJ5vx2UDRxVvqLlheTtnSHvVaHpFq6tMq16Yqqn3nIrU5fWUKf14bAMrXD
+uXObnG55S65BoS+wHGIuM5TtcFYFR7krvyYSlXHuA5XqJWYfOOP23P76jjLNmEyrbmdnO9/A9J4
W4dwFQMwOE5Wbj8binzn7VEuTyyexl8czHT6zDkoTxcQNbw+73MoT0YcqVUg22HX9IYMA6uUWw8j
mDv360sx+pLJBBEJj5E8MpWo0wHJ5IuyMLEgL7SsF+uYwhcbxlKNWpsjpuPhbHvioTDbvDrksW59
NVRgjetMZfqhr8VSZTR1DfuXyFTdE53EOmxsjbb/0GtKw14Bfmh+lJquPQ5OULFQzLLCqrpKf0ZS
n4/GpDIf19NZPpKlmD9OuixfZDx6850Xe5m75ZrO5Yd+QfTH4LpOn9OjTwkT84R23SBVH6SbWS+u
35lfPTdxX0rl5b80Tmtq/nP29xfbJUOwFMUM8gS87NOhO3fQvCnR6CcSc/OUNMif435q74QeVx7w
/+BS5oL5u8jIFDgZwSXnQ9aVP30WKIfXXWBqPi2YSpMbZlIUrVWrDL5P1t2jk12Gd2iOlvQt4cEi
Uj0LSWrsUkqsCbJj7hi9dUiGmFrfBCDjperjqd6lWEHSTCLie3WAK8ty8aqEG03H7qUGYID3GYGg
APmtOg6PqEDQsipSZHF3QoVrT7jgyIi56HggADr9iiRwZ3csic4F2JC3oah/R+bYs2AwvalQXI0O
BK3bm8EVgcOfXmvs57haAQ46e6sTLhBzHgjGbNN8i9GRfrBHuhITJ9fXeecXq0o5AgTzNG8G8aAl
9bozzRDtw2/NVNGn0gFycPs3XYaB/CQEh+RaeRkXIHfP5m03owMM1IhNmtSw5Mm23UBXJ9L4Ob4H
zLwyq1EzcMFdCtfIDs/WTknKSKS2TwRfFB9KCkIbkzLnVvRlF05+E3/gjg0bxbH3tx/zyvnKuHTI
ER/wn+fzuYwtrDoDLpgE2v4O1zB9Ry+qvsp6L4ccEwerGE8rQhtqy/Wo/319j7cM9AsoBzqkC4Ru
DQhJK8YCsxkJ+r8SmvHcN87vzOy8O9/zyoFDwmdpjKIFglV0Nq3dwR2ttJ+yoyFVtEPvlG2aoNT3
2dzWG0s29/w2ro5HDymGx0AayAadLqOkAFfu2oC33DYNnsou/o7ImhIIvJEXO77LCb+2PSBD+P/D
nSUKpGgBz/nsS9YQyy+tu5gUQ6863J4tl7OUDBMiH/75YxR59lA5d76A1m+Am5aHD6WtlbYKsUDT
e2ZNa7z2Y6H3oeii+EvRB9h83x7+8iEZnsObrZdojN3i9J365Llw5XLzo6UPvXPII9+EkR0M7r09
8HJVMNCS8ufDLd1LZ6uxTxJccwl9jkTUFMtGdiatxQ16qTasio4MMhtwblLlcKLHvBP5ncl6pRqw
/AAyPhyjCCvOSz2NRy26g29xLKuh2ZZuEq89XBR3xmSKtUXaP4z12g8Bj3Zbv+ixGGkydVjY5Jjs
SWcVsbH//SZNEPzHL4GaItf+8xWUaIaeDDVTLHImLxQDnroftMgK/F0Vu92R/j3/rdcc48kaHjNi
k41mDfKlD3LnW+vO5kaO4g2/QvdOxuVyp+Z3WYtrEZPjsrPJH1QlzDnLjpOpZnc1mOP4w+LK86sy
zOr19gy8tgBYz3iWohMgeD1bAPS4eXqa5NnRUbKIN04fG6953sdyT8tE9qBmX7gbPZotCiJ2pr/d
Hv3a/F9OSAIAAgHab0/nvzMPasDmjyfNHVtsJlpLbdRGfnw3XcC/6DRbQLsT6B5K8YSQFxm6caTR
RkBSPyodOzBsKrv4PcglOKjbD3T1dRKhoev3Ftj42blf9W5Ux1KwKWe6f8hAWokwiIaBtpO2rgE8
RPJfa7Qp+9Rpf2czWV7W+TP+wWiSxWShnb9MJZt6TDoAgnOJM3wDaT8cvKla012ShL5VA3ZrevW/
DIqnH5pbi7TB+amgJygC+sZMjm4Bn62F6HsMjLp/TaLmGb+N+kGv1Y/b7/ja8lhkvmRgFiLUuZij
9bAZalKXE96vBJjJEowfFuwPRhrdo1RfG4qU2ZJupdkFRdHp/LS7OnXcHDUFfUwxNt+xdRDA/PZd
lQx37nNXr+RIFgGI0c1IYvxsN4LLbucVdnRHs03QUmSRPGhB6e+NuX8Pkoru7OV/UbhsP2A+inS2
qbs7znDXTglEwKjfeKsciGc/IZfKyvSarGvVDaW9H2hzfrYbX1U7Gr0T56HxolodCk9YU9hW9tiG
VRvcrbRdeekLO4cs7AI8uLiRxPPk2iLn+wIh7z+0Je3JWgkpsc0GY3N7Kl3Zf0hUsvmYINaR+y3L
+T+pUT3o4zqdIRY7Qjrvo6RQ4FOLvTPKlU2B0gAFJhK+bAvnN3WQrOC1+LpH2038TzBG/M1QVvZK
j+ngQl2CaN8s5EPf3TUxv/J8iJeppdE2TDvGuZyxzoHnFhPXVnzoUrHuyDn1T0PsZdWd2XvlmzEQ
UczCM1ksDk9fpFV3qi+gyhwDze5/6y1Nc65d+8/+OH6//cmujYTZB2+MExtQxdmR0bdRlDa0SB1z
16gORhapfQkxbWvft6oxl/DrfEdFB+OQYUZVTHHw9Kn0KpYYobEe8gZuyjqL8qHSwWGIPt8Kt8q+
uLoyXbToODvuJFuh2Itcq49KEtSkufsAHBEOp/0lMDT/+zhJLV5l9sJb5Cc3v2yVeHRiaAQ+a1Xm
ziMdm3q1a+lg9e4UHK+cDdyIyGIwE+g6O1/ZfVbgLT0x0WcngxQbFEnwIfWjzF+RobZejCZOXgBx
yHsM5IuvtZRUEN/QDAJDjmV9+gal1w92nLh4BVqRtyvGqt1XSSOOUqX3ZD4Xc52hSIdxuBNoYk54
NhT0ttECokNJta6t30A6lQ9Ed0rvuTySHz2fFstI8GWW3QlTCPssodhYU20FmD4f6YItHnQAfNqq
x1PhewJtMyeQjZxn0laIlRGsAXgC5qrWOu/hDXW3PMSNX7yWiizwyowyiK6QO62DScT5OuWl82in
SfEtS1IjIvTtWhHS8Ko+VHEcrO1I9c+0CdMUC/6RnIHs61cYRbABQTzan4CZTm9jnYm9pPPqYMSp
gi9YN2gG6jaZqg+F1LUeoZJdfyYgA5ielqb9o/Va/ZeUdfYQxUlprfIEVdaqw/nlYLo00PEHOuOh
dOIqQ74U66DKFiW/7oph23WGaNaDjePfxouCytxDM5HWKujFrK/Zsp1+PZox+chammmwYFlLP8zz
KX/oG6HHm8TEv3slpl77KsaUlia7pHfHl3iXYZvp72Qv62btTwF3BM/K7I9GlU6wMnKveNTwCFeh
W/iBoByRax/bKaOlLYlAMBizT/dtbA2ANaq49r6kST9/dWsVvWnG7P7reKL/lZrlBKrT1jzWaSPn
zTjHZbzR9CzFXELBr1vNyhNPZlaq56ge7Q+CQkmJRdZsUbXmxGj2Xls55T6gj5o+s6SVxnpqE8nZ
SG3dIgSzxoH1XrrafkYame1dLfKecJM3p51ohvGn5So3psc6L347o1/+UF0dv/Vpkj6AlphfeyO1
EtzTTW8HvNZxgKQNhYFie4SbrHVa9WuixThYQ8KlsXuShfPNmqb5Q9FmqKuqrgDOWcHzshGs9Q94
E7afHLMwX3TkT/pDFGWJAxZrJlWVjBTPiq7uKJfH1A02vZPmLQr8se7DLB+kuQFcjCDLN5rpd1rm
xUc9KsQ9vv1FooHlRey8VJvp4adierpnmBNVzFz3EuAkvgXvRln6wzhX3mtbB597RCPr2yfKpcyG
aIusxiJ7JNN7cT7b9MhHfA5gYzN9no4X649xhEwWqXL8anSuST3YqfbBDJz6j+4oy5x/R3s0w6yM
7zl1X8Rgy4/h0CFnuOjYz9M6VptFEH6A37tJWa/hmY1b2Vvxo1a45A87KpjtM5oxka31VKh55Xlj
97eHBT+BlAQNqfxF2eQsDKz6Hks0bKKPshLTtgSUjBhGS3dBAnrJKORXs2Dvuv0RLut6DMon54Ft
qscXHXw0wFruyPX/qNR3ANW/VRvloa2JrVGt4shaOUnWgWLr6eWv6pVVxG9Omga7rH91bHxE6YpM
otreQQRRG7p2hj1Rgv7USj26EyRfpjL4pajdOEhh1HCunUUFtGq1kD2y/IiEP9/ZIs0PbDXVppfj
fDBN2CxtK37ZdfzdyIt8ha+dtzUt1W26ydZ3LqZeu9vvzrgIMPlFAPipPlESZ+WcfTCy903ndjgN
JJXS0/VE+vPTYAlqJDCCf2LzJuMQjkPVfhJtmczbVpjiCwUFJw5zy6+wBwTwEGxsAp7vGCvV38iV
ARb3WiPXwqBIZzbvMZmSO3fHKye2SUAMSwBdLsLus1DOSzJypVaK37iKiycrbtr3uqq9/e23c+3l
LLQmTNuY1Mzp0+2EfjjZZTKBQDeKfJ0UiQrtwsw3VuanK7I4+QNdFODHU2PUPt0e+toDkppdXErY
y4iBTodOC63CAQz89JyaakNjaryKaIY/3B6Fq8KVLXPp23IIsFCxGee6kl5AsfVaWshHHUexTVPX
mfNBzaOxlTU9k0C7NGOjlAGeTPV1EyqtbfwwrabqgNlO/CQnu/X2U2ri3qkrUayrIjN2ueVN2yoI
8m2bWtVhbEYsJU1lv0ll5pgKlm3xj9Zo/bc017rP+ly7bxFAiupHmdOwhqFQlMGzz9zmq+YE7fcy
FX5Mt8tYfsOyuXrK2IqRUbPdgIcs7K58sJOYxhMcZ6W/8p3R0bCfSo2XWYe5HCWN9jJFPV6FtN5B
YO/wZQqDrDTeOrcY33uJBjTsZ9M4YvNb2xDMoxIuiZ95W+qV2Rh2kTk/CqoOG2Tn+fe8Lr1PWS4j
Z18NUf02owh/caWRPbfSso9k3pI3lwaKXWO2NMRSvXF/NFmtJSucI6O3PMVn0HUC7YM9CffgNGqB
o3lRtKcrTV8ZtFWOWzpgqj5sJmmJt8AswQ0HiaW/uVi0fiuyFDABKY6uW3MjT1LynnZef7SlWXrP
hTK8fNfNJDW2Jo+2sVJLPYs40qu1PjV6FoLU0ZrvZRzU06pJsgLuG2ICkzptAvi2NoLuY///ODqP
5bhxLQw/EauYw5ahg7JGlm1pw3KQSRAkAObw9Pfru5nFjD1Sd7OBc/5IE90p1s34tfSEGe/zfmhy
DJR5FbMtvxnN3ZoNokPqF0eqR2sQbItfbJ7ag7clrsya+RU90YXHcLK+mVBZv3VzLOab5R1llzZ4
nnXW+gnCBd7Nbi7amWD6QmLm+b07xAtkm6mpxU7W2EsJWFj4MGd3eAMSHNfH2ScU5YENKrT/JtRN
KYXlzeLnpWW8JWFzdTX1eIox2fl/2mfYkeFDJQisuppJYHmSKHXXm1xBDBfdLZVzniKqBrAW938M
eSqfiV/Gb31gUVlNDV79nwi0g32jj2VxtLEJsj6KK9p8lmS/g/0kcM2pQqtN3RG3SWqtzXJn0Re8
sKq7e8ATr+I11Y2Sj2Z0ljKlq2y4tvgBROrPdv9pxrms08GdzbOaDmGnlpbzB6cLonfHs6Y7Mq3H
T1SP5l3tdigzV8xhsScVEX96QRue8sU5tmJvVu+584fg5zGtcUvz4yxrWgF2saculV3XOinrv35F
SWSGyZ8cmqGm6uEbbvThTZnBe7NdeVSPk7vIy16X8qnTVvV9GCdnTIc1CHW2dWFvsprCr2/RsvT3
Zky6t2DJeznJDxVP3QUesZVnF8GflXvJVH9QcuDm/l6V78niRne1a2N0kKXy745eOfe9qeR6Lmn2
OBEyaC7dNPu/qWoS0wt2h4YszrLevGwn5/FxVO30atlEx6T8YPOp17YPmWkt959ndxqsTR0/u2mv
oQ51k1e+W5+X8gjevdLEpzZk3p+oZcLYyx3Gbt5TIbJ7c4Yz1ZBSrlqMfX5fxMrpTy3BXk/xTZHm
EDOe2m7f5kMnq59iGb8Pg5luiaSOLupk2RR7VEdcQzl9j2MxFciqy3Tc2W0Wqq3SzUztqaVR9T+E
YbBsjnazfjrWO7XvZZbY1Isnc3hP2EpTxJtxSJ9QZLGVc9L8qQOxFJrUFXNafHv6hiQfb0hPw13u
Do5zS/xar9iz8eDJXp0wkNiXW3hDQ59DtKVgDBOpP0EfkKB7tLcLS0Tiok2NM3YLS0JrNsU3aEVH
RCeITuyr8Rf+mEsFKxUYBBxdhvlGtOxOuPrFGm/h3U0dRJugndCxMizvdUOSKVbm0klDsvXmizlW
v8/WZYpfDuEde+pHFDvndox8hmjq9qVud7SLccfSlM4z8CHjemhIrfJR5nucrUT1KWndTxg8ftbz
2AGfzFpd1N4keDyO0PvbbHoS2RTYyV9H2NMDfm33ARMuObUtoHNqa4v9p/Wm6hdDs/3oVdt86bR2
GGkCTr16X0K65h1Qbyb2jTfJjbvyKRiMuAa1aq+BgzdgJp4R9Tzy8ecdpIx0RTnpe9FLu1d571qi
zN0g2IZsZPtEPFhXx18aSnSSKXfyHywh2+Ff1I7xmGOsA5JUI/adF552vZwHJaswo7ZqftNRnfiE
BmGzeW0aIqn+jOW0Jo+JGLco7be9oxHbq/otAy2T830rV/68RhTKvcItsKaDs9Zhph0qcS6SNbA+
+YHlR2/bIoxII3LLDY8VwaFXUi+i9gS4OS9FIu39nxwjB7062j0H9ZsTdVf+Uh8iKKeU5HzUsrPS
IyzDv5oe3jdMOGJiALQsmTpxG36Uuh76E50yJZ0caxIsGEdxIp97u7fMU8IXqiI3rRy+90Ps6rsa
JGktdNgNy9nyg9ZcQ3sZ23fhqgaPArfIXdl3GlsP7DDPoU3p3VPSUXCTL0soFaLvreMr4e1jktOi
2yZ8ShiE8mrfGzf11U2ctJTwr8SpAM2mex+MwRnN5j7nod5cPaQEakXDycWbUT2oPa5/VOSGAX4c
zb+hIgk4laI3f7Cbrn/CfjPzNd4oGkxXd4jtU2ndZooSHRzb80QR331bjqB9o4cCPjuqY54fJssJ
N66bNR5SZ4oi2lplgEZuMf32tUTh8CuobXXaPDSqd6IUjrrveKOc6xKYfrpz9Ha8bcS4rOB84Vpm
odPbn8luefpVuEPisNKwMZwt9PZrtld11RXOHCdfWvntV1uTkJvaals4u7zYG1Mn2JjlrSTc4hP2
HkneF8nVP48wsKj/YNj7jdGNbu9udVrKbAAK7NQWejthFEky/zC9TNeu6lGiLEH0n9XtCCmpsQlS
uP04ZOGKaZj0Dge8PVksTxQQTZXIhfJcOijb+l9tjfIedYn11R0RdFIAcdKnM77Mf2oI4q7wFgH4
sejReyLWGwBlalYUllSOV046QjV/BnbLn5OTif8JX9V3sCHrwT3AvJYh+W0wssy1/Jv0I+dp5KgW
QeQoSHSbmrA73b6UukiSpn+WfG3u96SkmalymwE0a0rUw2DP6kxhqvfHHje7CPYByMCtbhULoW81
X1Uo9Ht0WFOXyXV029Qyeu4zH7eDzvvo4Iwa/PL4q6JRMnf1lfsDE7W4xFHlgDgp6adLuyxVXttl
90hoyfFt0Ynz6IraMOBvAS07VrAuTk4Fj9sXB7prQwCcws6CFko98+OWq7f6+iwb1zL0EM9ywgmt
uJAJUx/uZq+d3yFWytdhmtw39F/Ld0J7SHSDI7h2lrVzbowHLuLQUOglbXTXhVjrtvvq3KiihNuR
pcxaNbX/6dBYDytjyCfAazJkgtMHnRXWC3ldh66hVQio/XRbdj847VEDkGPzrpaWDXGu7PuBqsEH
ExNdRPesqP3TkhiGCNsb9iRV1AahF6ytyrnMvVofRN/EJge+KefMbxvMqmWrQeiFnPf0AHGewBI7
Js2NCsmASOFB7YyOvQgK15u2J1kl7fPc9Mk9fUTdT1UKz8qntrPQ7Cp0cpnrVvOzKqcyTkelGB/K
KV4v6J3C7yF/46kdEuIFImWtF4xa+DbDeYt+D8TV3gXEMRctuSjX1Sa+MIvDw9wFY3k8121C9EzF
XXZJxK3TrI+msNAL0ZypF9dMd1WvKGdojCdPLs+FTb9Vbz13Y72/zM5+UN8SLOoVhL97q5eFSzbc
2MH3fbLp5gms8sg94ew/gtGqn32XstGZ6HyTHWOwnuLGllfyufSdBJisTjDxJBk2LqHsyG36JaNM
PlS5A6j4OKK1eoytJXmX1SHmjJxI/zKRVcuwHLnm2SzGBe6Me+81QDfDRayI+ifYZf3NxO8cLLwD
b+iNXUxNr6qXJaADjAoC20LoPbXHTTcfWo9NWB70Y+A5pnXmkLTdwm+1QNHTxtOty9B/ELUL8BFE
NdedHc0PfrL23zmSEpIsp55FI0zMsVwIZW/OlZL2j9UhXvrCjzvIiHUtGp/MKlWKbHsvaCDYiiBu
3V+BhWw81SOe/CBpzQ35bIdnOEd/okNb66uEP3MzztWayAKJXbex23E4rRygdYZRhIBNSsTb50ZB
gafjMHsPel2SkORg4z+ZIJb3rH8MJlj65MMyi5CMxXLsHixrRXeybMfwMTizz4IrtzgfUdNckz3W
D3XitC+DiAnsFixNO9BbvW157WG6Sdk+5JQOfdMAa/eSA9BdlU6Po2teYtEEhPt429/G8HgR3Tn0
Dyy84j6YraiiiUHTi2JiRr7UcgOO3qjy6q4oiW50c3ELiA1W1+95n1H4ZKKzsRK0zkGRXEdC5Pd+
lN5FUcD9GIk+ehE6Eb98aZzPNrjVkh2y9gpCxEHAt6B81iu5vAM5P5dgaeCfqokDq5j30X6ug9XT
KRMRqysmCrz1sBKkMBPTN73WRtoPW7tsFKFZJvhvxLhzPkK7fOrayTpSkmkUc6aYm7+Ltq1iGkbC
ox12j/po9o+JqPprvcE7DbdQ38ey2sOvkXrp77O90cFGfKfNJEW/3reVBJYvyYjw4S5j+N1rdsH7
aYR4YUJTfzVdhh9+79WPorTmT4QHTBeln5R3fAMWmW6cwBpIq6k+GqfH/zWrtUL6twe3rg1/fCvn
aika3pVvu254g4LOqoe0OwzWv2Yog+u0B+73QIziZ9Q1UZWCOoiBwWz0jtv7bq+nYO703TY6xwO2
L/k1opXpM2etqi5NVMxa1FsWD9POo/pAIt30jC59vU6lYz3jlWY/J870aIrDiEqnO2Gk+7WfhVsV
aCTX7p41uF3yqR7DOMfZ6rlvW4cq4N5to51nzYc8tICor+VkVHhew8n97RCb0TxHvlqqc91xSKUH
NorwutFPl+RLZAn1bx9woZDaHgqGHLVolR/dEbSFdHnpd2trWy6Nca1a/09qkSg6xcsvFQ2Uh8Ge
x3Y2t71tcsfu9l+tCpckt3zJdWmPlqaWr/dnRFMMJGPeqtoxBdlwzY/e2ZAJekPVTOepGyS6+G70
ZAYhvX0F3mJbl6Vu1fee41fn/rLtD85kmSNfRt/e8hWx95KPmFD0SVhH3J7q7XDifEMnq05Tg2Ki
CAfSvm9QhdSFUKZzi5pGJT93FSPvEyU35jU+vI5EVgBoO59HAkzvJZ6b7d4pR987M07jXG5RxU85
Mv7tAU2w89OePUM3yDbbmfbDJeJ1HpGbMXA0j2S6cjh4MD1dEXbz2haY3PUPWmwq8YppaAyyOals
cAFvG8Y7SNayOpE+sKnLutgx0AFZOFtaE2lWZlFsre65lBEDohHj/pV0JFm8lP5gf59m4eWuIDLE
R7D3c7GPI4HlEdsGFXc08tL4MynV/URc2IkVVvspMF4U3/O7zU4mZ5tWdMX9BbbgGrLp/IQVt3A1
+QYcs2K2LqvrbCGT6biP19EsQf+DLr6491PZRyI+7xGdqy9kItjuiXADf/++gALiNZhQxTwK7AnN
PTl5eNmrwJFdxoMfWycbx/DfAHAqOtdI/mgNJLKre5Ta0jw2UAwH2dueaXKTxP3nSuwbu0g79xyu
ctbRtW22YCvaPmaODeyNvoJjB4rJSGzuPPqXJ6ohJOP1mKG0vRVOhraIH+ttYIEg7leGp65mkD4f
O1FxaTXI4T5whrJ9XG1v+vLnnf3TOVgsUk1KbpTZWH7sXOk46e/IKo3QZA5Tu913aF76PywGpbko
te3+wxSVw5rVjS9QHZTlkby0kd28gaQbVYzuSHAQaqKmKkLhMbPpuV62E8+s926VkxfQfdr6CvjO
P5pT70urOq8QkIYJORb1aSYSmPCdOWrnU6Nrrvc6qTcuBtROWJSMFROVxwAk03qNtv3iH96cvHfH
2ovbvbvZZ4Zu5T8e9dCNpxIxQZTrheTgq0fxmeROX333BYDLoXSAGaHK/dkZXPaLqp5ezK2t5xLz
YttCoV/fcvAobCSgQNFHX4pqftixUGuIqJ2ZBCB2D79RWQVRFlIvVj8ayWNf+Ig3VVGHCxkbfRBR
cenMhxLZoPTRXSbP2j/9mSDWd0j7KjqFvWvkxULx29/zNPhtlqwGG2aw2YZGVq8mWo1DyFUFTjwI
9QQ5a/lKh1ZH1zCxZMv92MZje/L1KpenoKvc8NyHgjJgsaGjTOeRBovMTUoVEmOmdi70QbbOeeTO
9E+lalev4NeLZUo6VHyDTOTYpnUMN5w2K9FAhSSWe3kPkX29Coca27PFJfOT8tKjf4Ignu1/fBhD
kO2Ctr7rss1NeMWq6s/FHsSbyKPhmPh6mpZ1Oi5dJGtH4xBISerxMt6DOQxV1sO8cJERD00jaNBM
R97ZxzifIeps59RYDOLMko4iwCiwQKqSivOlEHYdJeeEZRWhuypn5gOHiRKpQO3h49uaXebWKvsy
66nJ3F77rlRl6lqtTQMITkO7aN2oQ5Ao7NL+bclSzzyKzd7N71VLT9m57TH93JMM2ScrKFTgHL8q
IoYIUvGXVm53hD/jq3N2L/4pKS91UyMay/tJn0j4M4Rd5sVsPnsb9RGWudhR6STZ4E1qzZYWXVax
Cp+A1sNsW3X2EhH33zZOluPSI3tlX2fvkVdAB3rQAq5kcxGB6OjCrVfIopIx046HwGN4n0v9ynNh
1qJxy656HmYw+ei6dFal+myk+o7Z4LBiwqaRLuAtDu2MbGDdhVnJMADiMEdxJzJu4MjKlsM3v0wC
F56RJV/q1AfdVFnYRASza7vywcQ7eq1qA7ibUvjrOoWj2QMvWmMTT+193paLF0zVvZbgTSdslQ4A
azOJ+B7/phrSsF/28o/NzwRUrpMG1URqTW4yWikLHw3zKYl/U3XyQFSpBXHVTFZxLypTAEOX+wet
uZ25SidhIh+bkvoV2IwRoiNuOmHxsR7LclH04Q5FU7nbdI60C5M3BjMFBzzFDZprMtErVkJxlH+b
mwwys5d1nN7CVQVO4Vvgse9KW45165+UUDay6TDL1FW7ijCznb6yumx0+8YuKhlP3oeRzlbmsCIg
TWbjGf7rU8KsL17vsgAu1CXPdyKYj+2uW+sRQTVZway1Wz9S7ktyrcwnLViyuJVF+Qo/MFR3Nujp
d1/O3ak//D58xr5Bk3mJ5si62MoNO3J9ERR0KQ+vac6OIHD4x1pOwfACmBCOj3J2xYawz1PLFS3F
fqv3ctd4XygA3JX/b99J5MopxLIl4jiA/l9z3cHN8KWMXHJrt2MsJmfr68zlveNlJMTpn5O58a0/
ZdUuESYtRF3Jnd5ENz1UfT9v93Vr9ui0YnH/Z+0OL7uVytvDjDQWWBTcAPIbe73lXcN+tpOrJQf8
voBgsySUruVB+gzoOfhydmvp73wiZcaisntdnmymwk/LEuiP5OoRor1TFNheYiLczN18lBayoGpd
RBG2yVJla0nI+MewmpLTM/K1fO0qQu3z7Vh6onjRjHEDKt8NLa5De5y+ZOsTTVY1ByigLaagfxik
jeBETFH9Z9gNdNVk+HTOm9ikeIgXbCgPTqcXgwa4XvdzFJv6SfrNNpwpiIWsAAGGLsB+YOJCJIlZ
Tr6xq/AUklkyw9CxzUNoSOeL3vh6LGBkAu/kURnyHM8u0vRt2aL5PJlEDR+lnVTWmUz40SYl9fB+
oyryBEXIZGJeGqmP/gOlU8zpNFteqd+XWKx73vRNbz/FkmyRS7AxvdxL4uCCh9WrkumxRIMyvblH
Nbff0KUuGwKoynrmmVxedrcFsGekbbtXE9eNzMVgQjcd9FjqbCJurSkafxunU0/t75e5NUFz4pFk
1IGjUb685Cbo4pZwGiAjehN48tJEHtF+7WozbTmpq9ZWjBPyew7EcRNZ0nvNAcx1jAlaw2oRuYXM
BjVOUo7eHVHke/Ti7mZOMufw/T+UTTpsj8dCTQS6EsYlG+qrzsdjcpbLPgZ6eEIVNJQFjzkRA6rt
I+veKkXb3m/Uq69n1/JVxyMMF5EN9nKIfImHTWVH4wYiTqkTr6aiazb4lpbvxT0J5S4RP0PnLw+q
PxxFUX3Qlrk8jroqUMmEHQjvQTpWXd8KFYjVnxEsNcRAFr3TNxLMLqqnHGPjVj03sddsRRVTLA4M
0EFhTBEfUb7Xyv9FN/yIUNberKowXLwOJdzdik3a4oX9XpO1iqk59jTTSiPXPrcZv+CcFwb3ohxd
s35qujSbfGyjZC1QMhA5y/4md/oXNHRf4IYKNZdrq+9bTDB6ftsrSYuumeUeNE9pz4oUes9VH7Yr
XJdN+WESri9IoN+pV+Eh9qOuDbMYy7TKbDMkft6rPRJ/xVGJ9h9KW0f83sPjRkHygSj7VRo9KGqZ
wwlcExmZDB8H09vrmexDRE6O0a7JjPbRscUTgrcTDM8hi3Jx9XrWsVUGlDCRrZi6c3SPgnMffgOk
w6EHSs9wUlh/q9ztOne8RrjhKJoxOmS8lyqQV3SXFsA3vzJIZTPWP81Se0i8qCRhcyVsgbIcEf6V
4CH1I0hdmGSx4XpEXba3mq6QPoJ69+wpOYXdGJm86mFxH2ynASKaRDe33xOwCn3VRk0/0Wol+wep
V5VT7KxE4SN2w9CcPXvkCdckOH/vp/8HcEbICkDrdw4Tq0kpt4/9805vFtBM7+5zYQCzrDt5rF35
tvHlOc7jVEXWIzuBv116dez1XStsQy4b+VbTXkQO1WiZUpUXfWModKpcRHZlfWgkm0kmYx22z/6C
xvgy71CKc7ZWEW1oQSRKKs0wmh0xYrfQ0+/VWHXWh7vJ+Acrb/ONoTD6Nm2GRoqR4EP6OEJcY8Bm
RyAe0dFgF068uEzOLWktDVuxzZVF8Pt+YdWDS7B8sT/24xHGTJuB92ebEm+iUJ46rkyJBDIgZPhw
Xzp4hK+59RZW7SVoiiV0PJPOIWKP127h7P3gKiMpk5bRAfYYjEucvN7r1Mm2Z3+8LIMZ109B7SXu
D//oOqx6XLr3wI+b+eb1uinvFzbv6dGP+s0NU2LrzPGHlK8lvsi678UpnLgsT4y3fvfPiuY93lKQ
3KAlMFWNawBmIlhcf29Ijzh1hqR5KmEmaVugE2DIJnKLy4K60PAzHm1l5ZJjuX9aVSt0Wh6HaC9M
TJ3JCbZfGGqY0vsLvcDNeuoJKHiUQTiYk6jQVKSL5Yfqbhh1MGVNSGElS2v5oy9Nnw/b2Lf/jNu7
R8oeO3015b40D5pYyrKwgDDcZy4EmxDoSJd/4UyhwqTY1+6EWIUHcyRIMrq33KX8xHb9X99PlXrB
eB3pU9T5Xv2GvGM0+VpGHF/G0yY8s3lBEk9s0NNNDxuM1ylBWuMMlZoeWTuSpnADwyypWbCWFMFb
xACJ6gr8Ve70u5CzHO40ASw7MqSRuhzbiqelkMh2YMHtqX6bgwZ2dzf7prMb0kq84IjCQJ2NA2Kk
DFBehtVJf7Womtasq8vjpepUOOWNX3X1W2D3w5hvot/30wpt8rshY+rgIzhsN6MSpx1TzzHeR0+V
qybLkMrA1CLn8qcnlUCfbv0/KdFtKzcLGrF+d6djplStU9HzyBHMGeQ6RGGGYavecZbNJJb0m6bc
cOH4okKwwVDnEpKNBNgY/yfyIv3YUhTzOuvePvFDMbRwz4djZmMg/XSoMzpXAIECTCzW39EWbJdY
jKufBmFJpIEfEyfIvB6Xb2bqIudG0cS/hEEwxoNrKPah4IJJHM44mZ5CmuGf5R6M1H4ZjuNUMkc9
Ddrq3o5u9T4x2oTfOr0GaFl5ZNSj7jqvT7259Zd88G6AqVr69XV2p0qeY9oUXii963Bye9ZsUids
qzJbtR29WD7IGYWQMe6K2WmA4dtpHx9GOVg/414MV4Inll/ISfg0dnCRn0FT8bhYAU+HHYytSr2d
mzE3NuKscyAD61uc2DFo9b6GP3q8Sb82y9jMDMqqiwAy5SPqNvseGzvMUUsNtn0VSvUUHRHgNV4N
AtGnMm70gztFLuoQJcWfpLT5DjUgHz/RJVXg1H5FuTxSnGlJp61kpQ7XtXsAXrfy1klotDwWIf6I
jgYyCspmfp9oJtIwrf3gkJmayYdofOop86jcNNOQv0VnWtj6b4Kb8x+Hlvd9tjhP0sUe+O+u4WoB
GBr0DTrdaYubFofuG7bzZLyr2biOTIBOPpFz5/yoiCDgfanRfOe0wFt/9l2A1tghKaGpfzDVbOOS
DHB1TB3ZOoX+f9XtqwsMqaxHE3hHcNn/31hFP+YTFzO47jS18VOy2VaWUAv7H4+iuGX3TOj1h6nv
HvVot2cG7uA/jeJI3TFDBT36+wTP79xVTR7sdlI40iTPti287ekW+INawA/LfFsOTubAddS5sebu
datQ+nBguRfEU/xf/KlDxcHpjaDEYiMYeejWDXGZZ5t0DyWPxsGBANfUbvtVuXX9LCjOHbOhn+VD
S7B+nwdjrc/7Eizn5ECSUh1B+WKicd8uTi+Hs4hYR7NpMGh3+NVVFkt/eCV7YPkzecn42wn2Mcxr
YNXpEe4+JE1rAZcFkBnD5HUpeYeLfhfld/cI+Y3tZmlf991hsuaQAt+up/UhCeYVtCCxgl8KGPCh
i8b5o3V1crdjnwW3M2PVpuGuNCtG7L8wDrZfpUfkQBo2QXkBd9iW9KhbCxJ3NPsnuQ9JdO1Uou+o
I/M+G1+Pf1C8HGDX/a17SVJ8WFEFthg2XDtSAr1MbJvMh+nz01Y49X/HMdjva0CbNjK7uTxgohvi
ctgl1ZZBAYCGu2vk3clmW577Pag+Z+PFV+Q7m32xUNfZp2CwoaFQ1Ewu00YnxgtS+rEBLkUl72Gd
eR6SsvuCbm9OO6xLhWrLp3FNGBWdIuV5B1uze1vbhsm6zIfo/ps2re0sNNuEkn6sYOwCO5NRM1m5
AMLWqZFm/9Dh7Nxvi023WL8GDmTJeBcdMfycHMs+r6tNfmvVQSUbeycvx998WmIC/hVzX28+qxjN
Z6pZ0mf+OZa/hlW7b7FT9bR3RwRMpxrwHMZ1kZAYTh2VD3V8VAz20WwuJV3dr/sxDHCe2/zlYvcI
Tlb0zyVLvM5XcPendS/Ln2o3XtHCdP4cAr/8b+xD6DriU+9X44cP/a54u/dRRj9Wijf3bJDNHwtP
1YRa7pC4t0euhxtPdfNnek3Gh7He8Y/+KyZhESnUCjVnWSEisyF0x9+uCFm0mffclNh22Blp7OSP
4ohnOoqGr5WmzTnbjq66Ct7PD8XAPOboYmN5PrhqKrQ72nmqYLhDwNG6/rHQyEvnHD3U3AYoLB7a
QK//HaE5/sP4JY8z+evyfQ3b4IlWJPdHYi9jd7fTT3Ly94geNrVNzrkZkdkw5zvzy84zDouR7C5+
+pC+n6x2ak0TbAOpn3VV25MhAN93Hw0VB3NMzxfZQ/DMFYTq45L0x7eh24YHu5x0joTB/pXUWIYr
n8A5N4WzW7jHAPX9lO5VhSZslguc2xgO58XW3XlemDgGFa6/l2GMxVX76FDOEe1GBLYbQQwQz8kU
kp03efXJCusjyOOK0fJE9j8ZS2Mk1G+7DWuTLcqKv/Uootw7C/4lLLy18+vTHnYhT5OwQ4hsZ/ih
BpFUOWeUti5AfHN3jvUYW9ko0ADdVRonSQuYhEn9IpfZtVNqzQf88WYN3kusPY98S9GAuPQCibQG
G/s9l1X5fcMy9xZOaEXSfa7G+IEPanuoxzGBuhyn+9F2aQoP+yGJsmijSSlLuFnEyWln973Wfnvn
NoeHWGpdCNugC5E5rfbdqc6R7bVgpgD+UYGAZd4Lq4xx7MwdmOVZVnsUPukW0+ffaBG2eNczp9ez
WLuwpYJPtzxFFhdPVI3ufTJxqpMyDlpM4Yw/H/c1Db+UgpVv7IlVsVBQs6ew0HBgcwTVKIyvL7jL
7XNvkHwfPuQ7dbo3xl0rcplkCF7W8llk7ugMd+s+gC+W1SjRCoBasB4PE1dkkugA2N85ICwT587f
YwJjEjMXZFKYDCI5PDEgoclqeBfe4nrhXrfHgASDrQJVlU62ufF6MqjwfjRAmU9kDgY0oaE2oGa8
PeES55zY9cc6GeeuS1r3rxw659wqp/oZkxVwmdeRGDcuN/i2QNJX6kRHTWOY5Xo8YpX1yVNOMOs6
HeUFCXV/PrCkpPDC7X/jlJj/hmS8vdtWuH25VjC3UDv7/zg6jyW5kWyJfhHMgIAIYJtAal1ZkhsY
WUVCax1f3yd7MWbPZl7PkFWZEXHdj/tN0FbdOX3UzZQuZNPaYXgTswmLK5KeKJIjZLfTsrRd8cFt
1wzTKnBxu/gfTOMPS4u9q8DA5AsRUfJH5bY0g65i7URgIBeupqWo/poLdrWN3LcSBP9pMKuHNKio
AKA7uGMx3IQgPGa0SrC/Sb1q+M3vI5bHq6FmSDBdl/eulumFlWVoetBTTZAsev3bi8ryvrR8GPLc
qn5KRkLoGW7qQ9snGGJjB8Y0Z6p4r3jE/pFTqa5FCiZM92DzO3T1ZVWEITU0rOLrU1/35uY3+zDx
W7S5/6eLugoRF1R+Y72k3ApYET/uCxpBLJM8FIDwnB3bJNK3PJ2+aTVDNWuE+zUpV/+0lObcc97E
lQ+jKHgqVMu/XFnGBhibW+OJR8sVroq3jnvAOsHL5py3espS6tx57TmQNig2ajOTct/QgP5DdDDZ
66E1aauWdWbIvZElD6OrDXtjNocIj6qzd0nVDPt5WAokFlXQPyrUNmqJHG4SvQ2/evZMLL6hD83v
lrKx1q8N06LnKDe/VMUS1DhNiJU8u7/Yp64XpA88Y/nnNFOGwm8VX7Mtne++SNOrgSS+KqJ4OBsV
sKltxNFnZAHNSBsgjbMvpEeuiveVN7orHRqHkIPZvjM5MzbQHrIvC+SpnSDk8q/h98MpqCa/amR3
ntPMWOetlPSikeKcC6l9q9mJNz2u4UfEXb31Ujn8NvrePPMNC3fZgiYRJc2wbiyln4xQ6QQb0/Fv
2NX1q7LNnuhpawZTFn5EbmE+XIzizyk1P/QOG9om1vkFxqb94Rvp0vaOR3/mys92dT1nwh+5aHkZ
Fp0AxvWcT+HKBSMt9lj4GQ/zF918z5cEAskuyhzr1UwHveMU5Pe56b3GC+ZqOdSplvDmoC2W17nY
kTQsXqUbdhsHTXRTo1zctSoafNg7Y2eUsye3zdingdNVIseSjsL8OWqraCvZNWAeC2O0EEKn7jRh
xGy7ckrDVTG0rt9k9fA//ts0LKHOrdYfQgq2vDbsdglM77awOkgrnprblrWKvxaDDfIF+YkXDH37
Uc+5DTyuGfynGiGQyfnUxg4eqe5ptM2kVz8wMycdyzViCZClMP9j5WxDO/6GQHWbdaup6X2oRHxD
aQTERRcd+P8uO7XqVFzfOyn7A7hB+UK5C/nFBWAgcMbS+aCQNf439b2Say0xnqafynhjUxha/aPf
QDvbLVMc1TASfI1OxoX3TBj+SK1MEwDJ55FPzW/+3YSe8U4thbO2Qlj/PDSrbCVVyEUS9lF7GSqj
ecCFdf9omUjQwlPKRp3UbT+WsAhPc2OLt0mIIUGLrzA6IlbqRpVoEF/sZUdVmgqeV/cliqJv5dAT
kMVLe11oRdohOet+ZxI1BYgzxgALUueBXU5oDpmZCYd72459V8vkazOPxTbhiXwj6+kCJFizw7tV
gPIlyJnbJIlcdrKg29RMQFF5GHqCBquBpVAXPW2ntRV7f1ysQxw0bGCsvrzdaXAF185mK52ejVO2
Ern1rM2x1Ie3wERl/IOEiqJ851HExtszH38WJ/JWA7h0o+stBJWdPLQ0rE+GNy9XVLHOt4riPRKG
e2RXfb4Z0xk4DgGgJpF7rmpkn3SZKFEL6/bcZCo+UtTNuuJSOhAU2Bt8TOaMoUkVdy6I+Fo9e1dz
fLxTkST6ui5FxA3UgLtJZ6quYLDzZQrN4U2hYh2MmrCAlRRdf8XNTuyAtQ9QWU5sIahnprN+qlQZ
7axpf0v5v/pV1/BjmmutfVWIuCfJ2X5X87hcJk06mymL232nTON1hujFb3DHo96I8RqZkf3V0VKN
mJM7IXJfE79lLXK7okJO8DlyUtZT84hJa6fZxxJOtOWyu8s2UxvBwCX8HBb4wyA9gP9X2jDCrZzH
Go0ntT7iSejBSIaR8XSR2c5N529mpbtyo8Y3++y0zIA2A57fCm5QnQpiL2cPmIarodB8WQhjZ1J8
O/hRbvqFM81sbbabnRtG88FFE4J7a4wXmJtDZqTdqXSSPnCHtt5qxtSeE4Zbf+Q2WIlW/6tbfcyT
jFNJTX1z6Jhy9pY+DL7DK/bcV9GVmq3eL93ybDbDa0iL3dHOWu+sTdIJ6LZr9wXL032VsR6iQkA8
LJOt8xgER9D4p9Z1Y2bbsimGU+hq3abX5thPWOm8ZoM0zYa9DrDaF/fGlHOAN/ZBovLBYddB6fEJ
ptCtvbciTlbj4A47d9CDZ+GkkJxtBnOQWzgP1cgt+0W+S24HgN2R5U2L+xmxQB3QJn2JiO7dJQfI
hsc5x1npNXdkSGq1xBQHUevM5znrv+a05PaLDT/1eiswiHPvLVlLX4CyLsArnbNqaM7DrtNZmTHg
F/zUlBusrUieAMzp1eHpRxdHzlOsG7yTBlbBwm09f9HtvvRNLRKXqdX+GYYbEV4BJp2TTl+3eV3t
+cLMJ1fDPsi6ylrnUf2lLzh9dcsHIRobzoDafdFENX92IwV9+kABMmuiEt+eY5jeLIRUlkPrP1Ma
Zlr9cDMRuE+1xi+L4XuuTCuQo6EfXDN54dEJ3YuCAB4QMXzZUJa5rfbUOFwkHvKJMNcYkP9ftrNI
y12K4k6orHol5pyvTUZHEI12Zwz2Z0cZJ6JxdpqXOnp+k4v7yJJm/IFi1Lbwuxx/oeOswDPDlaMJ
a6UXen1rSVcEoRmah1mntZx82XAN1fTV0CLUUDpgo0rNHp/+Ou4CGD5iGRaHAsM0Q7vuev+mQr1h
L33Lsh1uEaKoHzvdsMbjJDTRRp+DE78atdG+IO4QozMrjQHAyqN866ZZ8a8okmvB3xI6zmKHSTKG
O/a022+sZtUQjAs5jKvUGfKXmpt/EyZqWU+6pFLHBhvZJ7OXBgOy7ipZmMmdKQUwAsI/DXEofYef
4HscWfl6ePKDnCW/i1iD0onHgBgcNQTEVY7mSBxIPc1+2Xq/u3qYd2kjy3MaY3cQ+DEhRRLvdbKy
f+h5xc60+GvhPIVXxyyKW2PqODuUc01HJip9p5Mg21hl8gsk3jjDBtxMc7LXZW47tNxiYRfoYH7B
FHokFwLRkMGJB3bb5PFzSH9Qjc9yKLbPfWJ6IetwbSjOqjh6OsbjSztaQ0D/z0+n2Sc6b3+JUb/F
U85/JRf5lWq87yGzzmVbGru8N2II9EGtbW34R3bSQ5eQ04291PyEDNJgg91U23Fo8k3ItLIplv4X
9TQkSFVBJoQQRKjq8KVcyDwm7bh8eyUZJE3+sSabV6ltCk6WORcvbss/FOk45ejadtBbE0ATTqZP
J0d77lLEIh7WiHt0Kq+NUP89NMZpjOWlMlx1VKwn3XAPd4S17IjfIomvesRrRVl5q21Y4SwznLXM
+25GPvE4F8zil+YCverZ8/fWTyPSXnwnICbRqRBBuZrxZWtYcY3XFlAVCQVE9qUafKzMz1Z4uU8J
3y8orX9sHH1N0oiVz7bd7kBOTH/WZn0vzLzbmVrMZGSyoBtis97lSbwvzCTnbAuxRcF+/XrIP7kz
jXUrZtAo3HN720W23EPysT20M9sbfRxxAGkUrhrsRA7ayDz3Hi9koM3SB2q0DzAwIoCbSdZjnb9q
xXylHyT2q7jIA7dkTTT7EvqvwbFwsof67sx59gNHdEqSSmxgoi9OY0EwUau6jVg8snLG8WQbgFKJ
UyUYqyQDYjFqvuY48aMVLGEo9AdvuT8UTfzCDH43hVNvWW9lrnJa24MOzgVHsCq+CzfqX0zwzFdA
p+6I2HVdAL8IJTC6a47d70Gh+LEvI7fVVNSkIMI86Ow0W1MDHfvsC8kfUW18zCVgpgtf0q4S/td+
UOzkJgkBtfqcshvg2mzl5s8E4iKsNCKUtVhM2GO0l63r7DtbRG+oB+JDmLPcW6EmXwqa6o+uN/ZB
QZBzM7rmuBqz7N/sqdNUmunaNttuqzpKKKqpYR+ua5bpPvUUhb30y9LBQtLAFi32yTwNexQE52ZX
IdR7V2EcNojq5jPMmyC+YZx/xEJ9AGjw+mj4JGmVlm1sZ4qvYTYTFxvSD7NK9ppS7jEFb/5spdui
e2AApUrbtYv5w6t38psyPZUdg2czJjujBjEvmiLmmQgnCkx5COPo28ryNaPOcNKi5B/jb0ptKRmp
os+9Y6I1OSX+EO+pH7am3ALm/c2B/Iqs1e+8VdEEdQVamzvjL6NBXjaKpd6EOcTTalFjue1G/e7o
C6U5A2CDCSXupxXHkmCTxdmt5+7AQU7Uky9cIFqjvguc++04jdUq7cwUU4O/2GhRJ9GyTuc0FmZF
lU9NdpTlISv+GIDvlXGNw/bDyJuFgErTrZVVToXfzOl5yacuAzFLxaHWl1e4o3e9MOyNMTTTeqqL
FKSW0YS+Lrn22rHp8JtZyuQgDQQ1eIRfVEwH6fTkeQxyathm0THOzAb2hympETb5mcK7V2zWpNeH
VH6bLc/OSn6oFjDXNvZksyYArhN/8L7Zhv5TT6NCTpsOnDccujXrt4w8fsUP+Ko6hwFHcgyh4+C9
RyI5o1k/2UEnR8RlnZJ0SM4/E2Ao8SwoKPT2RIKEz3k0/52w4y/9KBU6j1EHReO9WplzLz39zgK5
97S3tXVUdGRsxfBOCFNbAaNtSEQgdoVDsZJJ9uHmhX63M+cT577yY3IjOMtw3cWAQUI3Z45s4Pyq
h/DFlGCbRPXCFf/yAjVIzweqBwHHD8OHc+sN8SUG13IeXrLFuyctMIoEsA2mHM2lal2UhoWHlNTN
C288IHFjfvCme5/L5Dzb/bUR4W5GXliFTyckm5RgeokXZg2VQBmLo5LiPS66b71nMI3C8mcqYudI
WGU5lvJ/QrnvVqjaDedFX23qRPtLKwd6ljWcuqUZbhN8Dh+PLFunpMseM6wE79mpPyJxFofQbGwc
PONpgugjsy09KLpm/KNsyCUiU8e/o0xH/8U83bfsSOHv2n+XeXTiz8O6A6F5a9pCSIunzxxuanyo
1DaCmsKhdcHYwhmdAteACPL8EfFubsNPI25+DFmTqgxZhsrPbibDnp0ddrR6YXhQlXct2/EXqcnK
j9K23uMWi2CcXPHeIpcRUYjak4q8K+DNJYTW9edhED7Xp+bXpnWN2CS4EgAkKxRFh0QtX0ozvpvl
zFvJHglTNy9G07wQWzu5jftmmHnu24bVr2ywQr7evebHWTLRkN6zDq7EiOz4sgyrxYI1weXoMz9E
lDgVdi1fKybZNcFcOFzNLHeZFxI86J0ZnqlLfY/oJ9+eoen8PuFwyWO3B7Hpu90UhdrKooHqVtlz
cy2HSm1k5KS+5bGQw7VGRVJ/Wny7AONLceUQqwB2QtTpvYWhfeAyHfYVuN0PG07b3RA5C/NHztZZ
Akd/4yI8uBrJGt0sqw27Zk+0fRVbMLl3SqkQEjGJT1pPdjEFYD0Mc/ppRhXA8tBdIwtq1Jqkvkkt
I+RQLY2VnVidXxj6T2+G/a7UMu9rKvLrEjftO+0Jgm5t98r7hImFCzAOxhmjX6OcE4ME4dcbZzhY
bu5Xc2wSwm7WSDQ7daBPenGG08wDLSq+mT2j1VIS8ipl1O+JE9d7ODq5RnxiJ2QF9WSJ/FZ0TrQT
pb0wMCfuxdCAyGJQkPXsyt6HaH6EDUJXR3PeiuTaAHXRmEEbgxplMPaufbaL4iVa7IlicnnyEo1D
MUQxfmJ2q8ZMSsbKmI1vbXeqq0htuB3ejEE/FzljV5xUG8EHcQ1+mgR6Mi5vuavxMGClxdEJMcK0
MWXjijH9EXPFi9vu/9/QWGCwmPSQWOR5w/E77jSWwaTlg0o+l8ljhpBOyTTxXCKba04nOcXiwBV+
ywb2Y3Yjkr4bR3LnuAp8PY1mcuhlGv1GWqpezSeK57HWdyWmNDo5jZbvOamcQ1nMoQ8QVgWzHN2g
jfJkj2VrHJVHhmkaw5jB05uC2eJxWVkZ17z0qq1OgPDY4Gh8go38y1KEE9ABYi+SC1GYowFeDlQC
hsNxHnd/5mkRdxZVGispLFqlM3Ebu4W6jbJZS6newAiMI0m5px4/iS9MF3zaULW7mKUKOzPv3Xvp
6i+lNJO/TuSKTV5ahm8MIz9OaYf7dEk/Ok1Tb4WFv2pay4MhRYGVVDQMxWnarBQSIYZ3vZcjme+l
mM8Y2H9DLb0wMzLi0AHhO/yqA13S+KBMUdysUfT8B/FvyKbmSEIp3ODeTFvspOGqLJCj8NnrQOnS
RQ9dQJPJGHxWKnRrWUk2p8VJFGQ0iPDgDOVq0fhvM8TYPyKrpjah9cqt5U72Oedj+fDm5yaA3rx5
dvXL04cbTafdanS01o+HSQTdktb3YgF+I1PqchBLA/5dmauwSO6JM+wXwKWzrXGpQ2ix8Yv1nRxD
7V+3Ll4GfO+VlyiLrdrVN1j3gkCcEDrtzauMM22rt+MjHizerZnOlK5hciZQ0oGoLO2iyba9Jfz6
W0Fsj0YEnvRltTbiISXQYo/H3Bjg6mq17iKdIbchLIg06PeG+MQR89Y6axT3kzb0RJNRNSd7RDEj
QUGXg3O1i0Z9QY5ciSORT6EAlTdNYfnGc6qIlpLqnq7W7oM+TX45x7RSFNHsJ32fANlQ7WeFLcFK
hvhgbIg9roxl/pPWcYYYxMVs0U/Sgd0s8k3DV9ymmTD92KW6wxx5+y7iBuDt7Qnal1+V1Ea+3bX8
jjLP3iEmT3cp8nsi2Ykad9u55h26JPVyaSZ5tq3qwvGH8NrZ0s+LYa+bPKHSVCNeyyKl1ViOH3a1
ML5m4rNDWfdzvcnXS/WMCQz5yQ5DihWtP4m05AoQ2eSrkXAqGnFh3S3aMd6GyWjOJu2Y6yp3t3PL
c2T2wjdKl/6wRfl9ibqzt/R/qwR1jD4kDJ1k+AhrEqsRs8FXoz8rXBz1OZrZY+plE5Q9ZnCxxNlm
eapwDXPy2nwK+0+qyqd2aeO2aKhuFN+HkVeKHJgVJJDaZinckn3D4VeCXHgXrVls50kUl3FCOYhJ
5h6ctmcgQ3fbOINTXVsHK9TuYTQ8dzoDoX+4vXMnrLJPjeymx+nDsLQ19XI2PiHsqWctJyXSf3YL
c7vo0LC0g6iViHGcaEygxaQsb14V86HJmpOAMtqpkCuCbP8ApUYsyefvQIposh9TEsb+oPjTdapj
U1zGKi2z/huLqt+meq32Br3C95LRC69/+a0Rkrw0Tj8fGloij1KLv6ihWKgHwFQGa5ioZEy/7EFH
opDGC/9cGniU9b5ZC4GDJq5fCB5SRjUN1q00XSQdSEtC/H+TorxldXu1G57BPIVZ34R+HJ7M3DOo
fRi06Df8obNJM0mHD7nmjWWNPVhXpLbWILwtW7m6Gxz5sMnHJC0CgRCt+5OS6pawVefB1NbuKacp
fOuZFM1TQbKtN46ML4cxK39CM4qurut+N2w6XMcjHR0AANXJWPLzYhUSZaWtToTyf4/PvBGw6hux
T4c6EjtkiWfNFa0TPcZRJhNja+/dKPY0/OTID/FbFKG1lWE5BFQQVeseOH1l4JX42IMvfVMe466q
gkqE7K+azpI/9GpM6DiPF+9N593nO8v0cJMnI8FyzX3U0gvaho2zSxy+UCOPSMIcmh4UY3FxCNhR
/K7LH1oGhxciBtmZZCvldvFskZ6N6AJktsvPs6itL82aCHnxaqjPhYgzarZk/MlspzYRS0y3Zf90
f+e5Bh11HO+NydBcMy+wsgLCwS8juTB1Na48d/Rj00iwaDPpl6z9klRqBPBF5ioJu9IP43DY516z
bKqoM/eazPn3SElvFhV7fleZ1SUM++Thdi4uClUIe6d1iUplLm5ehpXsSAXypXFlnICNwcPtevlO
lrK+PCXWW7/IcjPYckr8OopoHavhZyagubNODvycqnLekVKxA9JD2qYs2YsY8COOp63i7tP0VT6l
mbvW9a55vrH7Bx4R9S70TLBa2lYb1n7mK0BSsEeIu7VLlAB9oZ9IrXjTqZMR6R2b4a+rUShgAso2
0Hs0QgPVfl3rQmxoRi+3AJgpDaiO+9LBBmxg1eJbHooOU3yIA4WKzWXXaL5VNvNW5SPvEs1yaXsy
qCJtEkndCeqSgw+26R2HJMVssvaYbmWTxrgoNIKhgCIZlEV0PzRQ0QUPDT3mqzrPmrfzoKIoWU0X
dIXc2pRUhvpTKZa9nJxhhwQynmJrmV8LUdNRkc3RaRCOfpBJ/U2np3D83NTqE8GZ4c3J+vLaebnm
tyCje67+/NUm5HrvaYkkWGUVIvWfl0O3T5quvU4sGt7RqjfsBI+Gvc7Ohq3Jykb0K3qN+c4RCWTL
Xr0bHGN8fX66rlrZh1wtSxSoRnMfZEYtAgTp3L8JWMzvSCcTLXDxf6yRABRb5/KtvSz8aJOEkZ/M
HghsHS7HwkqXe9mV+GoRftIb8bSR94uj33jpd1uaJzomjlaic5vmZz/YyYealup1Rhu86Etl7XSg
/g2IRPM+DcRrI5ulTxqYdOebKnJ/qPFoUZYtMlqqUb/IGpRnAfqxGtzl0+pH/cjWgKeb3rQX8q/E
FDyLYgbdluwj7rJD2qO80HU3/URDidjdgyzNqzrSdDyyMf5bxySKKebBUgnZ9lEHPSvoLlyT+TZi
I4U/t0hyXLLscB5L4CJIoANYlUZFQK9faqljZMwSNZiWjj3GTRGQ22rOaD3VhTba+k2WRfhUMCei
IKN77JxC/epaNZ47N9Q+yFG0NI7VzUCkUxXVmkHA3RP2q2Bk+qi+zk6ndpFtZZsU1/U4xFF3G7Vu
Qolu7HWYef3ZgKH+akFzLt4wcNFTzhq9N7ixoBzqG9JRbcB0xY5sd7mHC+akXBrnEjX2smVz17QZ
Cn081ItZb3CGq00bFjR012kdPO3fwxJVE6RmpL0TKgX3maFZL461PKswACQIDxLSIYh/dSJjvLul
Y+66WXg72bnctCG6ZqC6jmC1Pofh6zOP8VdVY/4qlTJ4MFjZ+NoLbFRBnmsTw24kJl4t7YoNAbNY
IY2xkyXpw+SBt6cQrChnpOui6byLEGa8LiM3ek3TkWh2pc0PPHv1ISOXJd9jXqxddyA7OLKP4YZp
6V3qscvWsQEFAUrQnSp9tN9JPBdUX1RFdw4pBtuPtK09BtnFRWBbifoc4sQ8zdyOjHqF+sxkKLdz
riiIKeXwTGwlB5NetsCitmntSsY5HiVm8Dz8fOJy5lWRKEJb4tB3qhL12hGamnkoaM2nmbf2SZEh
cWkbMkCPuVTSzwUX88AzKvP1ucg/pZ5MVxdV7IxyM/7RuwIJj/j99MBXzt+FhVgetKOWrxV7Z6kD
FBZ9czHbaFfpDM+3KmJmxpUhO3NVU8oHEtSMAM4WQgo9+1FDBbV6glAy0Wm/FI21hQU1glKN3ror
q5fWkQm1dq1eHnV9el6hSFx0ZUJ8AobBkCWO9aXbCZluLeoD+GpZraukaTLUApf7uTScLyxtzg6v
yfW7Hs0jU745/bWc9JkYf+ZQvaa3g2qa0t+wSvW6Ux5/BHwg719BJek1j3PoHD237lqncYF3z0NT
AzVEkDMyQuJ6366ptgz9iNKQP09D4tXxFOqO0uscQTRqKpZ1EngISkCn9dwRaIBUGMI91WEUoVV5
nW68eOh/LyrLT7VnYPAtsr4ASRJuRyea9xSspAe20+HJpoPoTuCsuFHU9qx0K6UibsL0PkZ1ZF5b
Ak5rHdyfwgtZ7lOWXOBbzuH35MGlTHpZXAhoJtdngVbApwetkvWBR92zDeQ69BIUccC4duhEsSp5
pQbSXRZsS68b1wP+CcmIuDkwSfx4De7EMrhAScpLXx1qKXg+AkQsplmfYj6zawMu6acqR94qvdY0
dzu3tE2rk9YntxYFEHbwQ4KQ6Htou8ttcA1VbOqhy3n2Ogqig/JfeRGGInNhxsr70WgQIBNkLcNR
7yP1RzROzOe4t76thCTvStCIdKoFVQSJ04a+rQ/hb3rv63evWMYPq5hnXI8G/mEGrGdfmlwntDAh
jdBbR61OtU9bAH+9Niy2Ki5/NC3Vt+VE8IM639AXyDCIN7G2lpzqf5GPUYnNnHxUr1lPgsPy+eDE
F+I71ORZhtwnfXsDLe6+7Nj6kU7GiCRmDlCIngdjGg6xbczBomRxwJVwUZoZDOtBY2ltzFASP/mL
KBnKAL58IAWcMCxMthquWcntWpga157Bp2LkOwIsAvxE6AQn28vn+lZqKubXJb55xpjXJPX09hgh
qgU4Xhpg+f8hqXph9llUWPuCjomYdZmEv8w0L/ZsFdGOIKwClMhu8x31m7QByFbb97RRo/kvSX+p
LPSyUXII+HlfDnZQilBuIuo+tjGy4Y46EEBcRqZmrXWz2jxjEs42g3N9JLTO8q7ChWf7grMSlOZy
lnr0Tau5fkib9jI6vvOCzs3CTP+kcex8ViD6u7aey1/S7YHWCq3k/QMTXgSmIcwDS3mXw0ioM1yF
emfBAXs016V59wA5og6+VYimq57Nu8T+zZzwaT8n6zyrPnhWxEGaRgm5NKhnfi1TQ4KP55RX6+5j
BBzcOxMvcjqP+ilAyOtfUwoe97FFk0ejmu5IbgmBrLHavVf281Up6zNJOpanyCXf6pRT+pG9qMjP
Sg/woh/rXeP26IWiaE4LzY+MTRMk0EjP1siJCukG28fhKLx9RmEfhb0iM/5Umjv8surS4yMm7IEy
HH6Tf8kb1IAIeFBYbcofqgFJmxOIabxjl1ed/9RxmRxFPMoHSaYUPUwvYqivvqacshk/u7ngtign
nue8Nid1IcExXgdKQ96Womh3JT/jFUmNzDegUF61sV1OujYX9/Ap7yjGTzhdObzwFKRAzgV7MfIl
QyNK3F08d3y9DHGbGjYUz3le7t3UC6kKQCq6IIYiF/LiObZOmF+kMt1TCzp3EIt6ZqqzRHw4RTM/
yrxbjqOS3jktIufMwWWdIlyxy+KE5NicuTT+FTyhyIwCMNPVA5A7DYMEgERMCJDvymM2hjIMXA2I
ekWkqfxNOZguCJB1RkA7t8GCbHyVWlKlY2mg7URS8vwChWKVfkpq9hOJMGdAoQwihgn5pn23/I3E
oz1SLL5/mgGIQ56P++vZCMjCWNI39I9/pqL0biUX+bqmj+4EtYl8UUXgki5rUzC5lwvvK3NTkWKA
9pmldjKn+erUtr1uhph8fGuzU8Aqs/IDtN06uZDPMYFz1SUH3XYUBRZNWsYbKo9DKpoYui8uWdY1
TlP0FJub1vRL3Yq2OWAlBlPbGrdSbxij+ZAjCs3GuCoMDY1yNiTlHKQXx19uledrTSj7rGhHpl/V
a6guCJXlk5l0X2uWbBHn4T3V69X8QnVDC5SlVRtP9QXVmFbu3BzM1FOnCSIBFCl/hW0k3igHMLYa
MP7asp9pPZO4yIa9wN0qCiOdzpOp37TD3H9Shp1BYYTqqLf/+9FxsvYWj+1darY3ubl8z0n0h18R
noaM5amh6sjnjQgOV3T5pzPa9qPSbRxJM0q3E2IyN1fRXktUBBixKN3NAJDWaqnYFkyikWZblIM9
rAIpq8T+1JY0ClhS2a3jKW5/etYW+E7Yi3dKiC1fi/ApybP1jqDMLnVfaiNtXuq2aDcVvI2vpWlN
jIOKqU7QF88baFz+iJgEV2YaLButBPvcujx8FRFJ9MYcjN+xafztRVS95EVv7KzZbP1FRMaeLFD2
QiUBL/M8aW6WGVEKTKn3Z1O03ZPFE9GhwxRa0bCB+JgT2iS8TnFE7s71fhg1mx9/S69cBDi2m/V+
bjZm42nbGePtmRdVtyGRxoUe6nEP/rs8lilyNwOFtPHamBTDylJ4JItGo+RsfRbcvQ54X7eRMetT
GxLsymGpqx31Be6mB/rclLAHay+qjO1AFxc9FqwS0UWOV8uiQX960o5E94yX8dlQjLZU/ilqgp5G
qb0X/3F0HsuNI1sQ/SJEwBewJUHv5N0GoZZGcAXvqvD17/DtZjEzrRYJVN2bmSexnGzrwM5PlrDG
I68aci4p7tV5spZ39A24jJ7sJG4NFyWCHDarTy5ORYwN0ijfLDTx78n0xVtiLcCSJ67YvirKkzSM
Du6p6hJ6mBuxsmaf2JZbLx1o3RzbbehhzCKs3vL8Zt5vsKTmf4sc0gfXmhLmrtgHN1AvB2CZ5Y3n
2l9JUu67OR+DM40iyz4G7HLjxVUfhioz0Xdlb3+YLYrcylWpdS3RCbAR2sm7MVdih6ZOZoIvHchQ
28M2KUPnMx3F0hyqyXd3ND+TNi1jc+9zvVQ7IK648xWWGMhjCI5tOn1iC7EBxisogUjh03FoJvs/
mvzSB902wd7PSNb6ZKmPpNc7jeMZzrUv4j8fRMzam03jj2eHAV/ObZ2u2xBJm3Ebk1jCfukoG48O
DmfgQfA7JS5qMLBQ5ZVtHYSnuDCFnvqu+iI7AJInpKLYt5xdBXW55+TBi8y7DGOgO22VNU7DAcyN
LLdkIRO1A9aF7DilsUw3gh/zubf6n9pv81WA6/bYGvPw4DdW/YH/s4viHqOHM/mCbENYvkxprVg6
hCy7SJNDMGbFv6rqqjnJ2iVPkBCJV/CMFwyGEGBOvqXCTz7qZM9ocqeuy/saqnvEYEYFPCXP1QMV
wPJSFr595QTEqV8MmPVWgx/OL3hTqr3nhNUvy6fpLVELqjlBjKJG9L6jO+eM/C73elU+IDjAdq1V
UR3hrfWCk8QrvkKjyrALOSHpKWSsC2CsIGD3VOePqEXGPX7FMDmb8IBW3lB3b3mwMLiMTSnflMnW
DZjqhI4t6t0w8TJ3Fy/5A/2UXOhsjnc+L9J154zGpbTISm5Im/GcoriuZkRxh9SR/S2N0Xh0EwhF
N0OGMYU6cemAhB+tx9kN/ajKS006WrvyJFxkv54twdGPwYSv0z7O96VsY2PTIjci22rnlHOxj1Je
we9pycFRdSrZt0nmfkCKgHdjN9SGjiJ7TIE+nifEv/NsdjXqR6WPwaLJtrdufxjnOv2PK1GxZ7kw
RnWVuVd2RNmjY3bW1uqLIGrgAG/N5e709lQybJOsVwfF9gTbpdAxgY583vdzv6Cr52JNTQ8hRO6v
/P4YwmSwkXB7riyfxAvlDeWrroduYfFkxmd8bNm+d+eW4HYarIIuz5qo8YN/mp0slYksHHzfBQkX
UqSmXS52K+hf/LJSU6JXJB01pPB082cW/wVGzcx6XqpQvSahgzMIbt6hRQWlVNsker72WTdENdUr
194aCyDHXrI28x4dz0SJeETiz9+bxjTe8GGUpLYBj9O2VD8uYVczj2Fzvvnc0l8MLlfvfU68q01E
uW9nZT0bYViuiAkT7Evv5FQ2cMlT1vfO3jDwnLp1hRG34u6KhMmxIszxwD6FI4+dCwPEQtgSgPm6
EjOIkULFG77c9sYjwhRxLDR/sW+N70ROLTS5AG83P83ezrnv0Kjcs4YG3FsL6olqWAgRRKzqilkV
XMUdCOgn7qmeRP2cOd4crPysxxjlo5okJG0LZ5dZ4bAbW0KbJEn9KO7wRFRzXW9yC5tB14/yiGMA
kMhI2JjetGqHmbcK14vmpYbbfuguyzgs+0zTYaJ91R+CwRP70UiVDcQ6ITCfz0o6kall/m2zSjkU
0KxWmQmCOqDG64XFA7MhDmayAE2ADdUbIMgTFn+xm9R54BujII2VMWvTlF0N783LyL0DPosvf4AC
Jb8uIMqT3VbFJx0QvD10y4OzCq2JvpMgdcg153XUlU6iN7JGs4d25+Q3T+jyAjylfciYHD5i3Xc4
LKZl+euqHL4cr6Cd2/jFmdtK8xCwLL46NmVDYSKAmHeKEayZh6OfejKieK+OrEEl64nkOzbBQT8K
3t9rnLrGWZnLcCvZll36tktQ06oEoI+GkABi74FUcsHXU3GHMAeXZUXmqSc6VBGTbBZ3V8KRBJ6b
qjtRG0LYiIadTVyZcJFBhK291OE2GhAyKyOzAu5rqlphl5QWB1thh+dahlfsHWGxniXReUKGMxtN
T0zeBo2vIVNmuMbnYMh0p5y2/fCV2ew0CNBjaRrZ20hMFoYINM3nzCXxPrgJrSpGKE4kbHkMBYfG
T5tVn9rLxRdiCNES2gN6wOwZyyYkZXvYxIYbA8+BRyjk3L2YdHTs2zsHH/jy8lX4cX7sSGHueEhB
eJv2QIZaObiw+AZJ/9Vnikali2HeQKwZ/oh8sF4jk0S/oBm/E6ENo8QPoFC6YC92ierY9mQaV0w3
xu0zV10OiNhwwLtAxeBN2WTLtZutLyd3Joo2BudO+NWWemoY7s2VP/jD0TM1MkWdSfVQuxZHcxrb
ucABUiW7mnDvaoDGdbXaDsshpBaPdEHWcqWBcMaVLSnLI0CYacPwFpJ9aBWVvjBycqNzHnEMo5vc
X+SrOMy6YWX1CZo9LzfuLRVQ992IL3CDkNquG2LUJGkzQUYfUGGJlDfU+7RPiSMKfM8UFZf5aRkz
SVk3yf/cmyGV43viK6Pcq64Uckkq4/e59gAKDF3lbOHUGVuy9vyqco1QIwcWvsECGELKwr/ayxKT
KmzrkJ1igoQ+h+UHH03Fdy91dg1lBfvZSFCmaSjFw4Uqiv0oEwxFCWWKvTTkNgQYd0Iib6KO3PfG
4taCJGB00BtyDwjMfeY00Bc8H/NrzIwdwTKxo8CTw36YC2sbGlgGWmW1L7x2g7WS2sP4VTW3jrqQ
LcbO+EyQI+PF3cZnnwwj5DPl/LrWmH0rD7i22+bWby9Se2O2+c3U5htUtvbYdQYem8lov5yJJnXW
1xocR+KyAhvcP3uYnnJGwKh3q/txAd5qtoYUXIBIXukx4aOaS9AjmOD30A+XRy/VQVRzrq5roomI
S6I7LAs8b/LSE7+VSjCyOvlPZknJ5CjryKOA46IaMGzEn+SJnz+IRqnj82T7+mB3rKsTRXJjMUfr
P3pLO2cz1oBQpWWDC5111vznK8/d1xbuqWwY3YtDwHfdLLP84NhK/opk7nf9UstfkNjOOaCsd6tn
YR3qbBpOU7PoS7DY3IjSyvCe0Z/AjSrVqq/ObwFJzZiGPd2Y1QYklnWoICLQK8J6iH6iWgEiXrDx
2bMzoc8VjK6WzXzKXRyGnu7b5mlJ0vShL1pgb02XP/C68VGzs2kLIJsUWV771m/Q4LsXorAPA0vO
o5hVtjd54500joi1WQQj5j9Ys41hJ1vbhsPBYsAdLnnO94u7h7ObBmveKUtmD0gN/k7gM311cGGy
feoHfXUUAHTYZfflJSni0bX+dZ2vjzWrpx1HCGlVzfbcmGLvWjjQaoBQufa2oGSN+9oyHsauy5/K
yRwOflZm287u643rJnW7FgVYlcZ13I2havfBxxv8OLCAeZ/D3NxTFti0/KYmdXBVmJ3NCuZqJxXK
wJDdczXABvRWi3gma+76kV0YxJkACxqkNorpscrZezXLqKK7lXdbIVQyI8t+A3OMYwacACm1IlR7
MZU2WlrjHGwN1U4D9X0KuBo/Q9R0opCoLpAtM2FPN73Mtl+/No75V3Z3xNVwD3uwQMvXytHWfva9
ajPI2nxhDdtHzbw4WyGUTxeiS8aFYBKfv0iwVUoqOqeuIHtOdpAbmPSaL7ZX76g7zjYlzxDF+ci9
3cKov2859NjADNilOJwufrJYmGPsLH5wpdXu/ab33sEoGPsmRjpDTx+uBqDbvU0Hz6Zug/zUYp38
V7RL/pS5SC0RDpxkj/k0eGV3WfyybnPPeT+jsQXTnY+Gv9Kf7fa9RobY4bT8I7aPKTyZyYJKjzUS
UPry0AF8RbRnF4CCPnzTTlbvaaIdV2mRxpjYF3FEkuBdBqZyFcyAwVojttCnBhaIBJ3TnTO0xvvQ
ZenOokZm7c+tKtZOj11TmTHEBhc5i80EePrSmdfKpyyTfaa2jS2k1YkLv1yiSvfiByhk968eSIya
c0b3CSNs+2s3bhk1pTfjp6zEJWbS2d67Pf8MxdTYl7I8ZqXWUKf5347hIHeV4QCoccahP5h9Eavd
PIyAfIbY5cJOngrhdwJ2XbuKVI+HdH4wodbtgb1Ou0LAy4gCztZnd+5pMs1yukbKebhHZOnsq/i8
o4H59CFmgKP4c2FLUv0bp9I/K8vnNeuhy1Vh4K0cIsSnodXlC2hfzJ3QyE8OaP0HHrAH7vkjJMXZ
J3xVTrwn8xzMhxSPS54UF8yt3SPQWdZlZPg2aELO9S4ZrKuQ1WhB4GTtm7ziFe0HH+Sw5i+E7YpS
oKU2mXsGaHeZ6X6n/jA568D1s0OQEg9CsNLeFkIr2YGu7X5yoPBAXrvK3GD8VE+h72LHFAq1nADk
RkOSQH9Ns3btB4IPZaiavQ4C50EhRWPbAncb5Sx5I+jE7xWQpTWcWhsvOLMUUcZx4/gid7hhlfrP
dSQxsupuRQnS4EmHCF7OMrPLzDx2qfPsPfgL7wHMShqGFBKX9XdHeSGL1bA0+XndremGWMZBFOxN
zza5dbQ1x6saE4MtuPMHRKO94dy5e9sqjc+oUFc1peCWBUFIGAuB326ZgeYH7r741LSpDyix87O0
uCdqqYNPejzUJsfF9CiyZeI4cccdEE1pRpZcusvkTUW0mIg63ET5NB1L7wlyAWLqkjtHPtbMBQHe
5067tyqgkmbmrr/KlPR3lO92hwqiAPlGjVTAkd+8xHgHI2EP5QaZ0sBpwrWgGBb7qZOi+MtlRclT
57uCWbhIcc9SbbDieujv+TLE69iHBhDYuA2AYIUdzTf05v0OyNwJC20qqVY+wXQibD6SmsLdvBKz
6e4IlMVvZPIKrnpWY3968+jQ4Vfq3zp1u62XNZ/I6j/UvlSAhao5XfmBqs9DkWCmJGD4XPlNu5Yp
NBaj7Xwu+wl0htEBHRebLU52LoPoUOkpqEEAyIUsHkN+/k6+wnsrJS/r0jRd9l4pUvfdGzfZDy0l
AycS1+3NnCvzqVFGzT0lK3ciw1Jo+w4PMAJ9uMHx7e4x4A9c74oa1zZ8Y5z1uQueRo/Jqdcp+UgS
NuajG/eadSkhDXBlA/bPATcIxREUM1O9uUnzcXwrkNEvhlyqJza0pLMdKwApY1rRYALaGVnuepyg
dbPPs8H0ojFGilDx8BOz1T0Dyaoexi4e0g2SFb478B1lujI4yTnii2VTLc1yxVCPcwgzb3KwJz2c
8nulDWWJmkWfFj9LwHVrJdMMWKZPZn8XqtDgaYdnQc0F/77BQ/Ccq77fe9pKdhxiMBcLy7qNQWFG
mAYwDgf+n9eMzqZma80ga1shnpG0eucMSneCHOwPNnR9m4AaHPoafjirItjAwSIGM5pbDF6rxgJM
AN+IAAy6OEZV7BbkHaRo/wtB4z23wqlOTeFSueRbn2NupT96KcPnVLdw+2kPxuZX8SsDTY/v1oZr
gdwa7onS5E84MsrfSSbpFm1t/NJuHJ6zTjhof61t6D1EWCzRIez9YTU4AaC+Yby7q5zwhWk3/7VJ
Pn0Vxei8Ygchl5bSEvoxeqPzwywTUqad8v4O+8ZlYsLB9RLi5IGlnDLNbiSknAdjqcUSmXQ6fE19
uPxrTQvLt6NNcMM2V65p0868fIOi9t7DwisfcxaCV1BFy91A6jKY+nF4SAaQvc3cZYdRDPYXBHxx
CrnmJKu2MvWHk8beNjWmem/FtvHKmapbfH5kG50EvFWb2iErvGAia1nml+We0rP6ezuCkRtrbvo0
4Flkz6ypfwqrgtY8TAeHYe71+5i1GaKIdvtb17XZzqHWoGMibK2Nw1MyrsWgk21TC/4pC8wXOTT0
Vcvc37JLBx0hDPGf9sziy46rP4u1G40OQEAXeE5rliefYGPAQtT2zqsNfGbSSD7AMp+nQr4Ok6YF
PPiH+vq9UHZPgno661yrV9s0q6OgjuA/Ywq9ox7xfYSFAg4a89XVdvzsxL69trirM6CqTRdAOx+H
HOca47rYeq55Tk3I1bWpzhggXwKDn5WVob2hfxb+EzlwWtjKghnFlru0sTRW2Tvvy66ac1j4X+xi
N7qv9arDvdlq65qZgJs4ilci6L8I3xR7UU9v+HDGpzLmIcwk11RhUiAzuPYLF61z48T/WqXsx4HE
4VY3NlB9Jc6dyhzicrgqLF7+q7Gg2y7M3R8OH4oTeufeBg4fTGlkF9zYxRZIDGmNGDHHljE7kJbl
onb1GrTLWQjrD/J0sRlp0FrD5Sghh/J5kuO/yqBj12CXgFTiN5KiH92Ygy9pm5vW/rszCASylJZJ
k0jrrWSoTa3/u6sgQ2HK2lYSdhIM0AQUEbLwkLHTpa8VYyETCytc42LAbA368cRl+8cQ3JYpZvIx
dFMaKYsCflPRvwaZWfMAxNYBRD96WJuSVF5Ma0XYgFuNe/PU7F7JJpUHHfZMOyIbeZeVzmrBI7oC
ADUfapRZKgKe6J/AiBQPN3xkhywc38wY4JndkuqSheBbC8bkJBu4LVaGCTM1Xec4t4u4jN4wRLHn
498LgIMzy5Y41kfKHcCa3ojPWUeJaSe6B/83vBDEhUdrvPH7woqo5/aSLiAJZjF8aiqtqPwgc124
GdRCECsPlBHg2VzcYZOX9+hPkuLvK5lfcxPTdDZ5lLPRDHEYg85bSWMhfzD5+gwowN6gJL21CW+5
1kTPq8KcvaNGGmhdAeW4pEoeQ5xYsXYnFWM1O66tB3+sASkXB5e+hdZ1zjPLbgg3ISyqAU9X4rXh
dqq8o+EDQwraeBeUJuopdhMy1OTdlclA7bMwCyiBWoVz3jNA8JsToMIPQYBiZADhZkMCkRiqwi8M
rXRbl/l/NXt7LP9UQZhEYaN6jKmgo8hp4+MePki7Ba3BKcUdNnkpguae1PFzLtQOb96SXZUziYvo
/eWIhF/vZopXithdKOeAcjLeA8ZdvNX9HZkYighgwcusmotpwc+FrECe8//HGqmRAHus8k1q8krj
SZQ0kDjmYqxGFo6rgmjVo+21r/A9zpxJ6ylDN5hBu0aZM9NBuNCChd1i70z31pxcfzaOYb5lI71i
xZzdP1f9OQfmbzrZvzQs5uu8HbqdF4KDV5n4pmYwZlPv3yOucj6OCctdkiZ/ACJ5VQ9UiJAEMajf
oFMxblm+ivHeuHZ3sGdLP5DSJ51gGMJDtpntk5MWSKZh9w9+Gu2sdGhw8a5ZNJNnRX3dp9wxLnIx
HvLGnaMlBRCejLtMZW8EOEp8UuG2Z5TkES+6bb4EmOXvAevynm2tm8usWB+bzTggliZEMKw/YdHY
6FfZ1WbgX4GBYE81im3AWd2kvENLHMxgmpNe/ZEyfHDxze2nkQqqSme31GTglqUGrm057jFJxT4w
0cgcjTbNytcjdGn8xgX566r/8McCoKjlEFCoX2Mx9idKZfVKVW4fcZmExO7PO+zgu3Rszu2MO73g
NHh07uftEvxZjQ8GxCq69WzYQQSGkuHRZTyHMPHVe8TW20ZZO9sHZGkZVoVqVH6Gdpw+KJ+9viqS
F2NQQA7ibNdKY2+EuJSXnJWSdPVFNgHkiQ6+d5I9qJrNu3AuHIg3x2WgYN7HWQUpwvnrGh1uXelU
DBc43+USnmrLimhComunD64pYc/1hMlsk4n4GaPaS3N/xEvenmS4PBqJy/FGV+5ddQnMHWUAMw1n
DCcYtfVmCIn1tequF9XaJYBETHjOG358Oz2XXXo1pxSvsRiZf0O+TC1mo6Ci8nepH01X/mDJvsrU
DDbIy8M6FhA0KpsnA+egxekRv0+j91nAgapcNIyiAuZROeYeNozmR6EZR9eGR+FbehrDNN7Sb0H7
VsLWaclAEObcUDUswlGVJ/veUJDzgtxOs3SPvbuca0OeRtO52KmnsPBZX5OIiw1W+y4qLKJTZkYD
re7n6/15zu3yAAzAZLSDuU8C8dGK1TYw9Wecghpt+fMj28AdxnrpjEV6YeeTvlRdiWOPPtmOxBl/
vH9zWI9jMeIwTecOSoCw620Km4THu1DrWLJsm6vgdWyEySeS3W39ZIDbKTklOvR2LW1X1JB/+p73
u4SFoN9Hpts+1d901ZrHyiqCI/s1dhIuy+jKgDKf27cQUMh/JvGcHUk0AMk+RLM2Kfor690PP4l/
oaVWG2F1L+AK/gGZ/s+rzAPfvGczqJ4tM5/BZYzmHZKDId5MmeCrwFsbHeh0y0BqD1oT4hPB3GAr
FiZlhN3DiOByp5Id5azOowjOWQEHqcvEP963+Y5oJ22oeDDwXc/jCoHiqZc+eiZ9Rtsp0Cz0Qypt
WN3wxLBz6R122ivJd8FLw47IcXuDYkIw2KofpeTTpFVgxWYDRGSdvIq6w63RAbcPEx8bCZ1HO+7y
5d4KqEHnpvDRl845dTQO6xrDYSGSjQfgR2JhiJDEj9x88I9TGrmGSEfekfkxatP6zUrn/7+PHxxj
PvNa/LRY1xIRRcgmsR+yVpoH1l1pzJ5MWEz9plh7UzdGI+i3yCjFQffWU47jQpKqdhRZRjcfsAan
KAisZ/eLyW4jpZHGKm3u7O0TkOxwLWkXDqSU27GWzGeArCInDK9IjnqbpDmFKDRxr0kpf3TdgH/Y
Q6zOOvuAvaq/4j5h+Tpy7x/xRj8Z7cTL1nBL4LQ6YqnwQpbrAgjZXzWN9x3P6MB1+nVXrUmJssdO
8WFqN5C7jsF85TbBZycnbij96KYndu4omgkRMF9TCAnXyNiyswRwGeAG4cIg3TUeWfVEfNFeE1cG
OJYs7AmnlpeIGp+pRGyO5TDAhExJAwRN/+zq7IvCJXhpGWU2RS429gBDkTn+ZtvBPQBj32ZlXOzC
p2MhDIurHBXDeNaGXzig7xiF9MkqcfpRmPLumqQNIZLl+2BGJvEKp/owySLTieJm24yCnFXSj84q
DdL/Ojd8Yi/F2rt8vRdoAsPJiBkLBCTMHR92Y5VRDpgA3wWpaSxh06rzMn10eTpBXVhvjuJvPkkb
w2YmX7JWXgjYg1PVBIkLNR0w0hxqY/lphdusx4CJbciHz7BN5wcrqNx1ReHj2mlJKzSO+2vSbbnK
qA9edzSGUMrXA3xaluc06C8Wy1i8kiR9AzbV7EzPgfDGlcpkBVU3/llGQl7BxG2skvWyJux8dWRp
n2aXEFoRpy9jhYOKApRTT/o7ygPrj5IlUFGq/A6DSsMl9KqzKfVNK54zIC+kwcPkKx/A9eVJwFa3
8ejbMwnJ1CMugMWq0lupwu7ocHAcHLt+w+7m7NkYbro030mUgyipZmtj1Hl75Ao+vgW1cxnBiG/8
lmLpLPaHR9iEzc6Kw2QHDy3Zpqks+dvnUHkaEUZWbBwNsE2My6zsobReTIdH1rzP6bXof7ER8TKx
zDdKf7lJJFX/oJ3+PErxheE6Xhfl8l6HDeJb+ZoaNm6j6iHtknI3cBKuudEryNTyBQAFjtz6QxZ3
PGwNUJYgQLWl2i0/URFY8tcm/EFi7EaH3IuyGc/mwnsSJFY2JiH/ldXdKwVF+V+wwEAg6v4KeHGM
yt66GVbNa0kXv4vTvLZLFx8EnHzeHMUJOyE1Bzj3owTrxRFA2onXa3/pG6/7ByrP2Vu6ERVMCI2X
2UznzUTwbN/jrkJGsm+lVe8o8aOM1a/qD5F15oZC9RFbkxGvhzA/weAA7UCWbisT87tGByHAaDzY
BIepmAXV7uKHgaVO/CpAhiuwzpReeOwtA1aV/uap4ekjaOkJRk451VtWHJTW1v5jZ8/vTly9+WN+
5I/bE+n4hL1Pg5pXQ1EZz3WxPCa196mASy4s5T1AvoZZPtmj+eQt7vto2/ZmTtNpP1Z2xCSaru/H
UwZrEOMsXpTiDbLVhQsO1PocLgCkMo9MCDfJgAsg8XWpEhdkv58Rysr5sqbTRnjJzQ6ZgCa9xXJ1
Z2R7AdZNH5p5mkIbrHsVqWL6rl2TY91TwabvQaAGLf5MX7KBC+rdiOl/DV213Pax9Ww5/gcxdvZY
MxH9CcsuTZb1miDgu2qCa2BbP6FR+2tcFE9GoJ9s7k7F6L36My5u/NiU4/kiSgHo89k0b1WWfgWi
fxosumkCxYCP26af1ZYTyNu2hZpX+M9wzYN9x/wZrnLLStYqbT8w4kNYKosf+w66yZcE5OPQb6aF
U/+eH5uDPlxDzKLOL3BJL2l3PDqNd4h773WaSGYUjifX7LA/DEaeB1+4v60Ah2ETA/IM9rCOVmdq
bAYegO47qfOngKzGRrHDwFqaYOmPz4Cf0qsLx+KeD/7CwIpHXM7/VYaMeOlkdx4v5niZ7hel/lGf
dgySgCknb0hEewQGMikOquh/KA35CGpFc6RK4wszgc1OZ3zzK+c7bGTEIb8prDsY20LJz3BG28J7
DO3B2SeoNsyWOK3nMk8j7befGiPcxmn1MXNRd8OJWI12Gw/jtHOtxu60sL2P3NF7gizwW9oSSpHw
HfCIyChrohpyPQz2WZqOeyrzDqWZq+vgTm9O3z8JM+0ifory1BaAO3Idezxd4ylR3kvHWIiV8F9b
34X6oOaZ7vkeWi2KIDBuMhEjdxGLpu9u8b56HMPECIgTImO9tfTxrnmiifUUw48K3WftD6eWxDvf
9vFNEACc3f41c5J/mUUIqxjV1fTDCxcP/PtE+2dZgYWuK+6AOKKZzkAqLx9JCNJIC774lcfh4/af
7IYZeBLSyxQQrHregzvfxeE31Hx3xT3m2IefbY36YaUTCuBAUL116/dyBpicL8hd8WgwdRZvrk8Z
CS3dn45pvk00nVE73p3Iot0NC1gGHexDI6/paMkwo41W1u5l2IcbxM4bfrQXr12O5OjPg0PhY24R
dxB1w7nX9m8y1xxiRXNlTnrOkxDVrCitR7YpZQTl5YRPDx5R1X4WtQNoP39qcVJKLcYNrnh/P6jm
ltJViyvTwWs/Vacs0Zcw854JSKKPkxcHreI/2Davs3zi6RL9cG88tGb2hYxm9MR+pNTlbphInqXM
X03TuNlDc98MDbvGJWzi9iAeCpNTvR+ATnrDFynNByqWqOXJzJ88dHaKbxH1LwMY4/yR8px3ypUe
etxvqyamVFy42U3b9lWZ2bbv02KPyf5iFRzKaRbwQM0cV6lVv8xWHaX0/JFKWy80MrE4TTEIwGEZ
bbBOwoh3CRQnPCYeLwAwbVCuT1x4rw6V6ci+pChU02yGQNMhytO0CQIvpySLN0HefApYTJ2pHxjs
r0M2PJlWJs9AO77HoUEDrDDtV5MBFIC/qtbSYApjm0Zr0oqetqPdpdSFeUhIgS4IQHtUtUoDDyhU
+ac0RbAf8M8MjlgJVJZ1R68EWTHWEgWqDS1cHEYw1Ca2XxE1O7/S6fI9hct8lTSE0FLYn2WxvIQ+
HXSJwQW/C9QDSny5TuoOi1ZcoPKY3XObBUCMuBRlAR1u9gJ/pem7t87PHw2fRUkq0+LS96hh0nVf
ofuRj069R6/PvoeOaallOueOORqHLrHSS5dwYfYIAW0HNRAW7B+SfmFIkLPmv8u+g2T+12fWxQid
80Q3F0nH9LbMs4eP08E5rtUBQ9VnDtk+yntUtiEZYWUNPqsUpc7mojFr6vpLZRhcSbeQOkXl2NJ+
2OHMa4oNII9wk9ARG+m5cCM6SB77PDh7TX8G1P0O84LTbqgq3kR8vIaeOSnYNJ8Bi4HETTXddT1m
egNkUVTaM7yaAL1Jw10aHKgrSEIQYMEC1QuayOw6/zzbDcmITubBzNDr/ADqNBbU53KAoQdxcsLp
VFnrpTGnHWSGr7uo4djNlmHAvZFoCVjZTq8A+ttVadKNl92zGxl+CMQT9mN1lf5UInuudfq7LNP4
YI3J1zDy9BFwORU1hzc9MwBcFUbNiehDEGaUkKBArWxr8tdp6wX7kQLmMMi5URWYceZwhQja78rW
eZpDQDj+ND0BL+FqlYHSAOmyLhLT2881ywozByjUzi/OPTaU9eGr5/Sv+Aj/7lb0fehOHWlKQOVD
A/QKZu5xyDQaVWP+lznQtZAL5o0fl2+9mO+5oU8HD3eE/fPdl/Y/k0q+ldFjrJlr9p8VqrvXUV82
mfwr/KW8DkJkL7HH8/pbgdJ/didmjkpI79yb3a/LwuLEHR23v2KZngbBc7nob1GnF1XmdF2Z8fjP
5o+ljJXxFnWb/pvF/KjpfXnxg4JwKQm0gNfqmvDH3f/vdX/QgM6YhIcVPaVffAWequ6u3zWw7/Ja
PBUUQzUmikbu6FPuL+Mbw9w169Gz9XLjckd36ULhSY85h96RA5CI96ZyxS0bp/g0oK88535Tnoid
w6DSVLDRyEgFWuKjIEgBHIMMnXMdUVT+0mKY/4Ep7TYFiX3sdh7dD2R91wuBAvbfIQWHc73czEwF
fx6TEhnUosEahxd05udwB8peFT73FWE58THpxrosA9EEjrESvYn10sahZyOi5enqs1q69Jg+HwOb
F20O/mFl2dw5YLfQ4sdinuDwV+OG99KYjsVz6Qe7Jbbs9f84O5PlyJEsy/5KSq4TUoACClW0dNXC
ZjPO87CB0Adinmd8fR9Eb8LpFLpEhURuwj0JGgxQ1ffeveeOQFy20moInYqwLegoeGgVp4LCiudz
htr+JrAZ1xbsLZI6iegHSY2sxYqMOcJ1kMiCuxEAlAMm0bC87UsAWS9V6PxsoGVoaIJgY7pyhyj2
Fe2gux5GVjVrtC5xbG6qlDYmOSAXTkg8ia1NBNUBjYe2qOnYK/1CCyg5gxKArsioncVhHZnnpplt
YQqhXpRq33tQzulT3DclEWrhLEiIqg9lUd4jZOlWifScc6Y0JECRN5Num6Kd9x1wlZ9l0MPvIOMA
MUlya7nxk9m30Q08/ldX9E/DmH1rrCbHkFu6B8tKSiZjJX6FpN+Z7vSWF/JsrhpO++7jFGkiwsqS
tU+aW7o39T5Nze+4za9amkJroRE3YOz+gW/3gM9wvAQexg0K5S5puEuW4ABSkLTpVOXDNCpr2/nu
Q+3QXuA02xx7h8Z/VFDQe0SOLbL5g9TJa+WKazHTi+bufR8bc7ziL57T5GPcgx9zNWn7hnS29ATm
u7on5Myzd4ZIycmoinLcVMtEWsCIYcIvgQRadglSpSdKcZrzha/R7aShgExC5cwTBOsqm24b0/qB
mQo/HlRgtrL0BRO8e2fzNqwFOoQK/9CqHNtg35ruieZ/04kxPTBown3KmQOXKAbjwVsTrAiyqUIq
1Lx6rkorlgaDNRiH0ybzRuSithQ9CRZZsRvm6h06FMkf6t7L7RsTRsgG5fhmqAnIq0lpy6uaZlng
Z2zZYQ2VEqsci2WzaqOR3OfssgAt3pQiWQOzMLx6Xie1CN7BWzkPwqtpZoVk+1yXZFrKTZrWkNEq
6faroaTwyvL2zgYYDa9n56rpzCEzYE2i1Q93tB/zcpH+wCxgoM+DDck2Wg3jSNvJMW2ptzp0gGLH
NL0nIkU5r6vQzs45IkN5pXEX0KGO9ZbJsbehWTGfVxD5j600HdqUWoEdEEBUJUjU1kTG3JDfTr6r
f8fE7dybssuZGnvu8ivEZLcsiMcA4Tzdv0zv7QQtAe5KUxK0WgqNC7wM9iaJoeeE81UbBBnjJqR4
2VpZ8OIFHq3CiMiOfr6UCEkxuvioa0fNo6kY1hlVgl4L1WAeG6S5JPUr4+WLTCEqiVBkHwKfp77F
xLWTmXXMKlbP0HsnJhZ4Zk1gd3loTEi/hUJglwRK79yoksfcQdcR22weY+BvZnTG1KXk1xbdWCLN
EedzwpIXlgDI3LJmUWshSmKOqNZJORvnfi3usrTZdaX+4QCcVEXz2nkDVkBUxutuGn5MkpNEXgIH
IzUrI9/U7NpTV/RHRTrR2kvE9Fil6t2vJyyMInzCAHhuKwwCBos2kYUBYkNcRcjP3+cu/W53zMpT
OrmLMQ9LESbLFQIM71C2VvXimgBu0Zoga9rmVs30nUEm2QdG55CLQqMXiYVT58NLRg61Ql25KNYo
NWEdtI6HtD9CpfbmFO5i22utZNxChmrJ9fKs9JbARwnPRcn5ogqrPt5YcdE9TXqxFE1kMEXMOqM4
v+3ibDiUcwnnqRvd+DmT2FpPTRWwRbdxHBYPzaT6LSuJERJ25iK6aCFcxTvDHLuTH0fNxUDRDAu+
e5jD8RwWxgNz7B2qeyrXxHrSNh+fDfHFG1mDZ5eqpxP5HnHGG8LUa+wVB1rmF2Tuji/MNjkT+G7J
EVTfp9jvKQBQHzoQU718OmtDx9+1RczjGuVvCaYgMComQAjwaOcRVc1zTEbZAR9yuMa61EOzA+7O
jdMnsCLlyWF9B71JSimivmDCpRYWw/eelZEdamaSoVOaggVNebQVVam9DZGg4f2snfoslaRvr4uE
1E7E1ca8TcFyPAyGTm+AMjIcIWx5vNBIO+9yAR/q0GV9dk+WEjhrkpJeiBR2roSukkcEZ7T+VTCn
485Gj/GTLdccd+FgKU0fI02u/ZDRHburT8QFOCIalsOIZaUFzmM6ERH0uif9NI5pqZi2PdUHUpXq
7FFTvfhr2zbqXU6zftwQK0wjUdnY4duqptarpCwthIMV4XKsnf0O4KMBW6txIRK0/SYsqfpjnRdP
OnCNQwqZ77sZF9WZU2cwe5j7F+clCXvbqsSTtGTXJXfd7IlgjZFy+JEhzNeIFnR7QvOJOpyHc1/D
idlq7EsniertJSoCouF9ndXDxhFzC0iLtza541g8qq0/zBQZziK4rIhFuynTMoJnmJsxac8e7zNh
OC1q7UZyqKA1PTzTJ0+vsgadhwpsdekYovuWIgW79ke65EGTIfCxl8xB/C75KzTSZIPSmi9Nw1o1
8FY+AKEI9kzkWUf8iJZh0SR7DxrWHmK1e2+aYbhlxFbczSqM9jMqnWNM8u8JfsZwkGHlvAQOWV3M
S2c6ecwfahQMXZt4axz2EUxpUG0vgoblHe4Gls0KU9Ya30V3M4q+38AOoqHgeEUlCKl12XSD1k45
hoKBt0/V1MgRWnEjtzqSqtvMGRGjALPK4JuFAPfEt1bbuxjw0e0Y4Q4aGZs467J3QmbswFQ4AdrZ
dOH3YciTz0Hhu7Kd2dv0psqO5FiW10hx/Z2HLZ/z0NhdtoF0X9O6IzCzcMShr8CttUYBVbI1NNFt
vRMt9ivy4ISMFH0TOEv0T4PjCCnwgHB6vrazGVhHGw/6qjZFfyBnM7wAudi+pW03veGx7B74SqJr
9H/0lYrIQTSWuC0uuEgGBGiSO+ZeEMkKq43OsCb0FCJRvCGKILomaiQ9AHsA3ICzwBwviEZMwm2N
UetGZ0n/CilTojkM8axt6NxwSqcj0yeMdePxXk6JldzYNQPEi8ommRMTKa0xaXyPKyB2RuVeJ7QD
aB3xLpZansmcM53jI29os2HP3FwfReH8RFAFc55ZZWFh/6+sJVlwYDUV42UA5IFREwdruAG3oDbQ
FOnjVCc/krbYZ1YAvNWW68gILmvN0Sjww2xtVM59BLUG2bT9Jj39UkgY+Z6yThaMkLUBTQdmWPLN
wOS2alow1nTNGCKpaibGAg0EcUnOBj6ocWLxov/n6Yt+8KZjSMAM9RbLSexm/HwmCvma+K4bu/An
amo7HgBj1y5t4GgskUJZ5yJoGlLhgGhGhtGf9KRAkXU8BdDRSFO9Su3yGycEDkeQsKirTDjz/i4O
hgDTW+9uPdO4LizlPIZp8BBAFAgrxm1VJe8LhjkbKY0H4Ds35uAaa0twTgOIhqqgVuvRt91j6HoE
f5Zw6KSd44FrS9TniDIZIEDzU3Zw3wxmtWHfHA62DqFNLpGnPYAUNU7Tih2OJJk0uC29kmbcxNSA
lc8GZ8qJuYkkLDYIx8y6GtJS1XDWmGI8dGYQQgszxTbB0IQshgNNxj5bGOx3vQhvXJfAyxQKU6j0
+2Jfx21DmG+TOLSTGAAI0dhnrq7QZgkckhB7Jm9N67jad7n5KDVcFOwi510DeQiRy+1foBLNuSaK
3Bfo6jRdiMdEjJSRmMHxvzRpuMWdA/+elKdqYZlgULljlvkd54pkjgoBvzIJaKljIq5g4yKnkSlp
k353CkP5wEn/PWXCcQp4bdeAL97anLphbJMfHTZ3Dt36RhFcxLvL6U2mg7PqFuS96rtwxyQJepRf
P0xEt6+donnvpbHz4NCuRM6U1ePQtpUDIrAgsV47gIYUBUlxAIQ7bIN68d4aiGl86b0nbXBB5Ur+
clvdiNzt11Jppn+RJjpwxpqI8u1Zu6xcJeHM2zLLf+jQpNIox5wfUEPNV3o+dJC0GjqDjo1O2c6d
925MwLeACp51e+tFwbOngmuIZR3bJgmFgcCdZRHrtVaTmDZ22Z+VafAuCivcVFV1XM70LvZLfKY8
yKUhHxKvfmhj70zF2XNvjme1rHdjMH2LkSig+6PAmHOUwbkRU3xl87pqkClqQmfwhQVgWaXJwJAi
J3bw3KVxC2mCJcCV0Y3bc6Nom0IDCQlzUKT3wo4fvptddFWY9U1eaULKovw8GaN93BvlLu6H17RZ
0ldluIS1N49NYnxvrPgnXV5SnAysS1KNJFlN2gf/HpzZYGMbL5Ynh1E5NfR8RfcU9QPbyRiAJahd
61LG9Fj6qX9Mm2HXkHExo5AmYqXZWQZENhNcw7poLUjbiXcAjsuwsExf0sZ/9qP823I253T0YMjw
2SYUYOOG5YNZmt8wMz6PlTgXGctqaEBPtKzsbfSm+2wkn9L1HplnBJsuhN1AvpeHvKHe1b19qtEU
kjV/ZhGmZMztLi8hHQHhvBBUyDtCPyuGh8EL9+sQEg6+Kp062mpLQQqT3VnqDBhzquLo4P2CAhav
xs46xIwsy8z6pkYUMvXijSd7m8Mc9KuVXfXn2TI1cTN5NiKW20DekStBuYjUe1cX4wUCQpoA4MY3
kmHxWvdAVssmBB470bsk/JMTByrSVu67NC+3kveGlQc5Gyk9xlHS2jey1lhBtsGVREfhhnn1GwGH
8SZkdob1AuhBbVbbxG6uTYdUhLxOGZLUD7bRPWhMWtgpHPaHCmWRk1BfERfE0VQLZ0tI2ans6542
z1BvwZiyPmTCOfMReOLOq6/iLnLgulE/ShtFQqeqegeA7J2WOEEEnThjiiNXvGB3WRj1F1ia9m3V
X9Lce4hHdKAiae90YkB3MnivAxxpsK3ep2RpppiNYnbKERRmad6D+tGKQI8Ie4VN9br3gvonR554
lVTxo17EDj03wCvKY824c2cX1WFxVxyp1KOT6GKC+5AW2GlzQaOfQawd3UXgSnBCZjQJJubSvrGu
5PAUBixuuBFfzFoYP+1Yn4jc6e+irOrPAhcHm1dkPxJ81PylVNH0L2+oEx41VsCtI9xkk5PuuYLq
EW1QhyNOMc50qZkBRuAOXG/XmoQMFeyh0F0WcSID+zLJ7swSYa6OrMs6aoqV143fmXFTU88juruW
HATwCkXJTK1R2Lzm4N1xq8slW3JfGUhutDmjfeCltqruDjg8w1+gA7YN34r+xZmszLtCc0bpekYF
/gjSvTLa3ZRnd1lkvY6+PtoZXZSpSx+Jg5sfLV83a0tOT2EuCOaLJ8SOJG8FXf3u0zPxHdEQXwP0
a5hZenuTBF/AAmgPpvLSlN56pJPC/mJxLJltGv3ggXeiiC8SN/xO+/0wlXm61un0nIQBNBVqg4i9
NbOZLliI0GEDuNA25QmXAqLlnLuQ2tkO9BzUUz0Yu86qWn5IdiaZo78kabELCg9vxSDPABfC6KQF
GcducgJTv61ttMvWENfYfGu1VaH5zv+stSLDncqFuxL1MeIMBqh+nT4QbX9tIOoaFhqVzX+UGhVl
Pdc3RjzdWVFzhdeIIOR4CrC5hWde5J4TifvSZybS4nbioYm+B8q6K2MJlSIV18je99Br86U/HGxo
tJ85Kka3qH6MJAvCekR8ZpkWe3hFnAJBNIdSopC25kbi5x9dkonZ/ZCAYvADPWRM4hxpSrnFAf0g
KMABNcbYAkZ4ySwfm74wN07EXgG2jFW7UEt7TLyTz8pxJPZRV5f+qmbiuPi8k6fE6rYyMhd5UnHe
Y2iIEEkuvplD1sJZCICjQA7vkRAQiwLsgEclXZtu+aBNDxZW3OcbgvtIYh28bwMPW5ShS0OxKVGg
ZaqXa6xzl5lDcoPK8njXMI2nYKl36eBflbbivBLjyakj6xwj3R2cO36TejI3nI4fBzH8BJY6rpqQ
6Gi05yciO05GXofHIOjvpOHuQ8dD2VYWl9SfSxBDClhFYQkeKlIE2PfZbfe06TEamO1lH7ZMYWP5
PivvhBKLhR142dEtQJIQJX2bYYMlrHEkUDI2hq2f0k/KBPWqb0LXChgRdlAYmyTZGQyKKJ8b+FDm
W95zpJVZeIXD+6UxisvR9Z4a2ZAQg/0zr8TecssLFALZ1mOjnSpJS7hsTzV6kPVQON+GdnxTUbGH
BYA50zTOMbe+Y4C77afwEaHsFXC3F6es31Ck8wqkbs0kLSOxQIgDQ6otI17efRN/vZ7nt7DiWEXr
881sFgxKhGiATeI1aIY9OHQikfzkMsNUgShUvRHDcA9yijMKIHuREunicqOUmZrrcrI6+oFwwacm
hOc1p0erkejS5M8sdS5J2DBoUMcbe+h+lDHT9WhZf3V0T1l4SYv8W9hOSN9jS2zi1FumSu51zcwA
zkp8Be+c/mva+xspkGr2XnHfhSMsPGJn0MZNJ1jwGHHHWq5lLU7opRlberLH87ocVJvwolBZDIyD
e4GZfG+XBaBxBcKwF5vCwiqcdNFZHni3TakARtJ7GUP9PIlKLm2s4+TXiyFPrSMnvvAN70bM07wY
Re6kV9+HRnRCXJnvyjJK6CxbsVjVACVo+mbzWdYl2D0yWnJFnH9D/AY2MCRnRjY5Ok9E53FoXfnI
O1YRwQMYIpoH1LkZUx9Oi32UXDgg89OS9SKn3mG2Xt+QYYkJv8TVKkIqFRk9BACtIL+MPO4LpTNU
FFWBjU0d6GYtm/uRm7Gp44r+S1tM52meP8ZZfR0B1d4M2oI1bqKwj/Wh8iB8Zj52yzmpfmKG+sEu
jP4mN1/Doqa4YyQGVNh5mogC2NSO72Mi59t0Yp5+OSH/UGFtH5gfYQwyLdQtDrWhNnLv0PD/WKFT
ww+rsmHDJHpcaVfemcxMHntfMI3Ed0nDtOAHFd87Tm8Ir03aiaJQ+7ZO840zZigDghubgm9tFuPJ
HloyoDV3mHuGsKZMEUlZKBKH4gEXobPNbfUY9f2PcYCOSojat64E6toM3taZCbVJhUCKCNe3k6SZ
5MaVLb0bid10m5gODfc0+znFrqCdVbfzU4B+9UwUFEVMQdq2ZGy36DLoRTVnzazUq1RmvotzywZ6
g3SfkWLAiAMIEtYQL/MVZW6k8SbbdTZY6yiu1EVMXMpZNkK9oLlm4hIBLynIvHSpetdT0WN4KAx+
wKoLykQ8a48EFaZSbULnbBL0+dzUtTZ9F/sa3kVOYjhcz+IHW3B7kfQGh2vaVYT5jIG0bXodZvqT
lg9VPqLhxUamhyV2UYtDRqAabbeyMRTDqwGiiBmDOt2FrW17u2AuPbwj6PbhYVYxXatAesFpbjlb
bwWh4OeEmw4+dLKWqFvEbH64y7FaAG5DzvgKIiB/cwuB4K8sB+KNAIqRZwfd7qE0kRDYcEdAGS5c
j3VZBt6bUr531vJ4B+sMCNiFpL/RrEnkopgO/QJ9uIbM8jonRACvDDoIDy1G6VuuDmqBZNErbXnJ
z4DzJIo8rznTmMgJEUjlYh4Hoo6kKR+MhFa95ghLqIsbnxPSXb+XasCUXFP1Z6fKkc4D2IDgMrMJ
PcY0GyIlt2i8IcNVAUNx+mTPXSl4MXg+PSjIZsisnEVqPotbRRYkpnT6RjOn1mc6zZi5IsEqr0eV
RQ9WaxswwhKb7N60jyHdjDbgcsIb6FiOcUkdDA3Afu0DMAGkpNNpXfTkt3UmF2MZa9EOLy55uAja
GcnF+IesNhWPXdcF3mrmTTsjDNzaTUZVfas1axHja8ppMTTu82x53ncPY/Q1SpwOc4vVy/FFOhmJ
mXWs6SU3+WQflGFF6tC6LlOTzLNLTAiGGZNVkcfU+WVata9eRse7oe+5LjkabDNTqyu/Do1wH5En
cudmo75OdSiH1UzGAWU1HMpZ5xQbDVNosKKMAm4r3UPCQtcqlyYToooVnDTiKhzEuDd8J5Kahqf2
hCSI+X6uSspPfIhhe+8GMvOQSCStu+67oIq3hLtSorcBGarFSMspRBe5BRkVHwwt8nSbjVMS7jsr
ZUOl86seddSlP7UakVQ1mYr5M9NOEYHk8P1WRkSv/oxOg/VMaoMY38hv4ERPx8+u9sBkCN+mQ6ji
PQD+0GRZJyxsZZWtaa99KDANK6Bq7bXIZd4SE2mpaNUR4P2mY2V8aw0kpVt6Mlihi7FhDTXCCgl+
lcjuPCvQWkoQnXs/K+mLKWcK/NNYh6wMve83e7+ckyeDg8t5MsBroyjGa4lYokSrExDR4DQU+CjR
U7hC6UScKmmzGSEIIjfWyyBll/XDdJqhjgQb3beAqv4KO21tdKA4ydW2qhtjGwq7OUR2r8WW2mkm
FswhG9KHqggOsXpiONzgIKErR4UZzPfCwxMFIyjz1sRLj2hiLBc1Ld0WtNkj2BHenUJXjAoVnSjE
JzrfBI3qrOM4g3VDBUGgJvpC3Mrgd1GrgPHtREl4gh2UG6vurMtpbq13DhLwF5pMG85pJtMLtzA8
EbT4Gs1zRqjpNRxlqOd4htN+2/ctVF4iwQkAdLPuSWE22JWwmk5/ZXZpeusPMUEu/oVtTv1AALxI
zlWEfHXTuJqFcrb5zQtjKmuGtTOhv0gXmpvBlgERILGFMkKix91GGYSmSw15Llthj8tAC3btBfnt
yIVQC7yaJRjqkSnyIh1v/F2aMRTFpMyXsO46uawNccIo0y1pJFjxMHf7LCQ/ekALkVGqThyGB6Ad
zoVRd92M+tVLvev/8OUR+imC8ORyIF2yJb3mRzbVg7FGjTo+OS3Ksf8QNx/GDPGCU93h0xhyVPDC
J44iyyeg8KH7ZvTdOZ0QE+uLAb0m5rE0msjZh2l7jA36lHWsxAMxhku0oxOdoS2U50LEgkFmWRsO
+pC0ecYqpnYh+IVdVPVo0oGuPdZVgTTKh2pwINg0+hY5IRVf7xnxwSkLdKSZUVDkerRJrutR8LVH
BN5d/sfqaT2K3iqOeGXaAG0D7E1yL+b0ru3jtlvVTQVUR/BOVnSOscqozLSttdu7Xf/473/91//8
3+/j/wl+FtdFCuw+/1feZddFlLfNf/9b/ftf5f//r8cf//1v+HOuzV7Pv55l2ZpeDn/+/e02ygP+
svWfuusbvBKGPgK3ZbYABmrT5X0I3sS27nJoVJux54H/+qLys4sKKnzy+SAfCvHrRWnM+KEMR+8Y
TlEQIusdKfdsv8DtiZS9k/uvL+f8fjnPdSwEhCZiSWUtf/63z5hWDpORNHKPM1ZtmKWl37x4hFj+
4VO5n1zG8/g0rm2yFXv2r5eprLE3ZoS/pGhLkCSOdduxxDxp+D/buDbis68/lWX+dj3H5GtzHVM7
tknp++v1BndUnUEoLNF+LfESknygsR3GY583KcAqyz/rliRAoFXFXshFFlwvx9Wvfwv9yS/B+d6x
BApzV9ofnh/pp6TVtGZw8jGbh2hE0+S5TWb7m8q6OqODk1bpprUKtpd0tES++eeXt4V0HZvb6Hry
wz0vvAT0MrkTJzcfols261ZQ5owUnJIRR81WuSA++5MLIOP49aV/f6ocU6Jx+evKii/h19tPYTSH
mZFx+4UqZhxf9kwWLgBHb/v1hazli/z1HeVKaB0tOgqMy50PX3QsshobuzCOI3UNknOVYLHIsIY8
eWD2LtmQFNOgRlf46LuAYWXnTNa0RZ7q0h+Z3PwPv9Bn37lULB2eZwFb+LhmEHdETFESBae+MG4q
OJabEmf6AR/jt9m3xUbVpbjNezJPvr4Rvy8b3AdaTo7HRYko+PCs2dSSvonc7Vh5ZnmFwXs+d6Mk
uGXkFN/980u5JlQaS4FjsT++y/QW+DYNnqvQTti0LL+9rj2BULbyrD+8x5/dTVc4UtnS4aO53q/P
UTV5bRy1Mjg1hl06dK8suPhIj0vi4JY5BrSWVDGBxGiPOA6P0def9JPH2LZc08bHgn5PfnyDBtNG
1FF1wQll1dLoB5cW7wnaNOz11xf69HO6y+MrTIClHy/UJ35fSTRkjA5UgyMij5BE02CxzQJDm1N+
r8wpWzelrQ9fX/j3dZlLOizMptKO8uzlF/vb8t8VUzcVg+EffTS8J4Cg7RNfqjprLXorBW/s89fX
s/56AT68sJZD61V5wpKmaX244pDVHn/a+sc8iiexUw5V42by8R4w/WoTtJWkcjxGlOsE8Qqs12uM
ZhxDAdsvIS10GmDREZLVrxpciZhFbPxDG4iyZKJIIvN+FJ28ShjtXCRStOWa1RXl34jwfhXbEl5O
T1slXI31oK8hk2Cqq+Lo0RgqK+REXSOHBhNEJmoVWdR9WVQnwJW5L8ghzMraFG7mXkmfOmVD/817
Xra7B5NCUy8nJ45yQeX2wCLIgh3PAzc1SSLC+TvBNcK4AGI635plFmEASHPvKUUcea0cMhGqeEST
NUNOcVdWMZBWMjERb9ahbLsDvQfK3hYv5EsKefMOvx1WOV0bFj3GyDFfAA5J49hVCUQRbAvNDehm
JPuhcFCLCxK1kmdNn8LfDA43EzJKNN/qOqfop+VQoqDIZmasVFCSVC+jga3uCOYL66xv227TIhm4
GVDJHsw6Gb+T6OxcKNRPAU0pFyARdMcedyw/yTvIDI/x1sgLWH9V3lPS5WzEM8kPAXR9MYyvppij
m9jwYrRgBWEM63aS/X0SGjWBUwFNogw0+F3KFLo+RsCyQe6KTN77hEUdsqTRVxRMCFxglzJgTjjD
//BxKGIfoO9PcCYFOVoJknjuVM0YBm156d0i3QfCXWQA6u8hA0FB0REZieuBceE3+vHc9K+f82W5
/fiUKwcowbIPWOhBPrxXNDaYdCbRaS79eAOOJCRzu2EWWjvzVpFDtJ1VpE5fX/STPYDlgweOFpop
eJt/vWiozaKPHB2BbDGkv3bbbKRt6yj1JsOWaM6vr/bJR+RqCr20lDRXxYe1eTJNLcCdRTi+XUzZ
RtgMtFcmKpiiTxpcBboBpGYn/R+WkM+ua7mcxz2uzGz3w6ecyOpFRJ3Ep7CkzMQmgg+YOrY8eHVS
Yq83SHTcuiR//uE49clSSbdWSSpUbUvu8q93d4jmOoE4Gp5UjBBrHDKZQq3HwrT2YuCJtA/m+P3r
W/zZMVbYgtLDlRzgpLlsUH9bniXAV7MjGPFUyjhfhzpHBZNzTK+dCXZ2m9DNRjqyCWrCwGKQikx7
2v7u61/is6fKdjhHmmzB+vc92Ajw6aNhPAFvqQ+yBFWJTztahmLGHx6p5ZH58NYI27UtvHvsD5b6
cIgRScgTVVXRiXyU3DmkBmfMc552dS7NLHsAm9M8a2tgep7PGrh/UXnpH06unz1dnNw8sGKCM+XH
c1TkuH0RI087tU7dw+jQ97HAAI9h4JtA7HYoScX5wylj2fE+fmrPYg7rIKhbNuFfv2RlLXwGm6gJ
q3HDo40WZRUb/XcYTqRIpwuMpiDmynZ88w8X/uSbZXvi4XKVZrESHxapyK/ROkXUJ7JBlQ/jdnoO
RN6v9aD7m68fok9eHhtXr8N2bmqOGx8Wi9Tv+zIAfHGiCFn8F4wLi5wzeVS4T3ZJP/Lry312cON4
If46DDtUYL/eUoRzkxunnMJtHAUTevmYlbAKNe6ary/0yRPL6ZB3Q1LleNL5cAtdR+q5tig/VEAX
hU7xkmMaxOfZpL9NvWsTGauibT5ClqnzIvrD+/LZXRUIZk3PJlsJJdqvH5MQGu6hDfMJMZI6lkJj
bShs/TTCBdw7mRFl//zjOtLifGp5dCc8c/mF/rYeMf9p5q5w5TGIaxTt2HcRqcHohPSopr57h7Da
hgeTzI/iFMSZhpec1nV/8fVN/+RjS0numcZTwzrx8abLwlOVa1XUfKr/TrsWDlmHC9ogov5MUNTt
v77cJ6+J5B+qKtMUoHY/PLuyNy2zm0vjaKSGfTEMZnFKwjK8s4lK2319qU+WAq6k+c485VrOx+px
CWu2E054xwj96dPQoGKwCQE6a6iAN4to66UtcKyZzFz/8M1++iGVoPbQNIHYXH/9ZpspUp09z8ax
JCn40A+xtSVD0NzkVMrb/8WHRI+sbWoAmkIf3plYZpKAwsk4uhKrc9Z780Vdtc2mbmNxrPwGglHp
0LaPMfp/feXPPqSSFhuZtCy+zA9Xtu0o6kW7RK0NejjBgWjXwLEJ6FZdd/v1pf5qnP26qoOqcyiT
Wdg1TZgPS9CIlM/KzZzDGObp2c3bbQm1yzBnNtLE2frauCCo/a52k7Muck9LytfGDHqsgNgRQvvq
D7/Osol8/HWWKo9yXbveb6emspwCkRKnfTIM+3bUzKE8se3wlyUNQbUK1Q8AOhIj8mY/4WfFHSKh
VAT101zED/+b34Uv3/JYOS1XfdjwkCEQ6RZmTNFBuO2bKLsFHZGuI9PCjgub16VuIhoxT1bNaKAW
RAQ71/K5RcuWx+Mf1lBL/H5nqIAt/jHplHlieSf/tqaRRcgnT8fwlFTWov9Gj4bwzwP5Ghi2F+1p
LvU3/UQCr0LBt4IuHz/YikIG3aPzUhBslv7pV1qejQ9fFkdb6jIoJPRKPzYOhTcHQlocuWSczj+c
sY6enWAMgONMmIV8a9FTTIMNWSywDPsy6Xv5SrZIgg/Nb5J/unVLhw6MtAH00WijNfvr/UHTkLZ+
MntHM2jwM/VBHV0FrXsOvcI/xIvt6uvH47ctlevRGKDroixmRR9fUgrOKazgNh9JiHzrnBIpdDkg
5pjd8ZoUX+8Y1cElVon5oWeL+cPFf1uAl4tbcCJow3As+nhOCVwfTS9l6TEBNe/tJ+G1P1tbTi1O
j25oCJIr5csg3fIl81PMK19/9N82tr+ubivCGi1Tmh/3c7jVCbb4lltNeF4vzA58SeLs+xC8OAez
+6+v9tshabmakvTXLNuTSnz4YuuUVXZ2HO9YShkiUTOWeF6ktF9f5ZPP5NiSDWVp+iwzvl8fnxpr
aw1mn82abJV1VznOGsPkutUVLIU0ALL09fV+W+M5GShar56nXXcphH+9nkuv3YLwbRyRPrcXtYXb
bNWPo7is+j5u/nCx3xcP+pL0W00JhQzy4Mc5g/TrvMRSCWsT+/ahblp11RoxYF0/rA5lFSC6woJz
Vac1M0Y5WOe1FdIpndDLurTI/9AA+OQbxecP3E7SCufE8mFhLerQJnGEb1SOY3FVjaazTgu81l/f
4U/eEaWWbihFGov4x+PXjPo9I1hWHS2UFzsnhDnj+oa/lcwib+LAggiGOH1XVlV8+PrKn3y3RDva
3Gftap6mD4cUBaTdt+D/HvO6zM/aHkHHvKQuLZkaz//0UnTT/zrZu3yrtvPhsfUiL65HyIBHu6LM
fm18Oek3wj/a82SK5fXXF/v9HaGAcMT/4+zMluNWsiz7K2X5jmzMg1llPgQCMTFIRnCU+AIjKRKD
Y57hX18LyqyqK4omdrdlvlxRIgKBwf2cs/fahqEZC87a/XCwdABDUGu9umeinV27AyaAloUF1kud
wb+xky+u4O9FruZ6XDu6J9QNtBZ+fUacfLBIMKR1E1lp+p3G4Oj3KrhPgAkk5nohIIcq/qpY+e3i
2az3jMEYxjnUue5yW/1lnR24H3qBCelgT4lCzEFLo1ONcMIJO/1ix/7b9/nzUGwtkZItje0P59cI
QihINxYs6TPRlgL+J5PneaMT/+sb6tB/8d7+7YngeBQGBlt311vKzg+nliJhL0aTgHogMivJRHKD
3wJuijRupdUqR6FSmgEYcR7+fOP89sAvBzbYsfMWdxjIfLhxMjl5FTHH6cGIFqMvneuzmc3lzf/7
Uej88D+TzgyD1V9Pb4bCVbsE3RxcxUPfksXGcdRl8cW5fHZ/cBbsdkzdc7WPk2hl0Hg36i7bY2+O
9u4c0ruEh3arKPT6/3xC/5pR/brDYghtGiwVqs5a4XxYJTwoICSwE5yh9xFRIPTOZr8vyNZRwhag
XGKo6CJddFvJLgY/OK9GN6WraI9VAaW0T2BUK5pQAoYlHl1Ihw3BHIryPOOE2ElqUyuY52p5wIzo
AvANpkpHq8I7ZCXJNbJiWlgQSdmwNckQrxv0DeDq+7x9VKJZu3WzAeAGwGDgVBjfshE0EL8UCdWo
QYzFUt1BDjHNaV/Xio5uuElp/WEsvDLArRyn0SkhnPU56bxNYj9MmjY+IMDrJZLYLibsxTTbd7Wo
OjQwWhYksTkm21YZ7e+5WcM3gM2dbqVni7fO1hGEe0il9nTXp2+Ok0PIycYhI8wZhWLhJ0R9v1qw
njZM63CxRbCHeJHMyZ3OLwSBBH4pdoj5WKkYSfZe6OqP46SL3p/0VK47mbGpBGPUo0gsw22pe+oP
kj4NFbdJ4TwJTIzf1I7BxgqPaL7W6YVtUSSl+zq2p8tCd+QBeSDcJbLNNtY0lEQ49Dg4yeucdsSy
mndGZqgBRNn8yYYG32+0eUGlAZSrDqOtgQ3PZVXDYwBd+YOI+OGogM4fV8aQjpiKdSt6RuphMwMU
QBlno075PGUF/qEZAo0nxlezZuD7Dw20qcwEtuRS8lrTJgOXKtZLth/SuCPq3NwRVFBsoX0V+0Y0
wzme1UzySVSZrQci5NQtjG4kXJWS9Zmv1+34MPZ9+E5GjbAusNyWdyoZJvclM+UL5GLjZdJIZasq
Yj6FWjQ/qEPo3pGDgCKvslD2TRme/o5UhsOcyeQY6TYSCCcud/ScU+CIBobuVRGhtV255D8gXZzh
cma+oLt6AvlOvVNGVZ1jkSgBsWBXtrN1JAYylcZBL9d6K5RDCcK2Wwt8SPiUhHnqGNLd9rGJdMkQ
NgiBvFTKu26Y+2/s2xwRIPrwvHU3Gt6xg3N+zxCIxhwZ492x09gV7xkFQ/QrNKsDXVx0RHNM2AYj
PWzOKu7svT2M8HN0rYxPTjYwS2mr+FlJ24G0Z6e61nuiVZDLj3vWInhb7TRl3/K2Ti5NZtrw8knx
fPS0XrkWXqy1gYaGKt+WXW2c69YNJ59wamdYkYemcS0IQbiyNaZq6zDJ+i1ZpLV2qr3ZcNZGPKrk
eymkTcJejS8a/EcXdhL32pbUsr5b8DfyMI2Ktm1q0/qGJhE4YGjmsYN412yOnmLkjxnqUxyhEewM
lwIvMBEZ47ad7bI5E5AKc4KU8BL9Fhxm5Hb0hEqvxo87zNZ0GPq+wZTXWa2OvrKpX8tWEfvcJu90
3RZDTcNILb2jFS5xXnCEMmed11Vr35iU0oe6yZTSt81QvlWFpgaNEuW8OtxKTVcacfazb6Ie3IU2
oJbZIux90f3bl3EMmhgLYizRBBqh6Q9M5ndeEttPg5oPWwW52Vb1psYHe5kFQuLsE3PRcF+l3n2U
1zgGEWWm275N7NecEcZz31n1FWAhMmPJI2VoCuGAcrf2kLE38b1tlOkVI9Ka/kUqz41pZreDUeYv
U9U5Z3dA1Ob0Mn0ZzWG6ag0PRl436f0+gVXxYkoB2nMeQFYaoTED7E0JV2f+5+YBZuDq1UReusG/
Nm9BqJlvSUfm28l2cwtqny6tgxyQmCytif5A2F35Ci3FOHZxO+wJnTD3o1PI+0gYMGcwP18TcJEf
Ypeo+YHaGV1bql3EuZlXmziPtS20P2/TIw/ZtIYLKoZivn0aUxVsoGIOQZFWJc/sxD1MhGZlHwYr
7h/Y64QBTAiICqLLrBto11G1IrQOzqulLXQLmlnufjLgdTMb068LdKS7ivivfeGYwdjDIn1oratU
yXUMR45XMslQncEnkymuNrYNoQhgn1hCK6Yojva1m0KPEQy5oMw33XCv6KZ5BSjEDkIV8FRomdEu
T+GWtLPtbSEbYCiQjnVKIqHeMHqFl9KUsbgS4xhf6GZWM1GpYSwXZa/4RH5Bwsb4ovmTueT84tnO
/TyzSwiA2KEeCmcoCbUqpsBVpv7asrp6W7at2Hl1BoE+s3DxIByHdNWnR6GBuOABUuXDxG7hKk4t
nvoyCnEdCLtd43QX9xJ2QeN7BN8eiZUmxQ59Yom9OZfjukb8z1NmzfoLbxGQzYlDGBlwtb3hTIBB
p9lkfKrYefxFcfz7xlGnn2wv00wKfsqNX3dWcWNCEcsdaBFemG31yHaIX2oJ0Z2U0V1Pda9e2I34
Hmsm6+2f90D6Ugz+ugXSKTqYyHDhqD2cD5vWWA0zWVUN+3FbIIuwdVKFMsKE6pWVShLW8e4GRulG
12FGG295DyvGD1wP9s1QN9p61hJ9i5pPXjfYKiIfVyMkIgy74qJqjA7zRmskwWxX7bqb2npZICTB
CS7gkgMxQ260+fP5LFvdj6fj2g4tbLapv48p7SJi0sMDcVC1qXnojCw8V6NxN7cuvKROWF9sIX/f
rfLtLWWGTtG2LBu/Xjm4kGbWqZo4WPYUHWf07tsBsu9WqYDC/PnMfpbtH0+Ngp5ss6Xg/q28IIWY
LDRrzg4G3P5VCKX/ezoSn1KYLAA8/WTJSuaFvKMeOsLfVzAxvINlwQKFf1OTJ9sfv/hEy47/4yda
2tvLF8CC/LFB6Thx76Lxy8AMFwTewbhyAmuOfhDii7sMN8CJjAD4592IsLQTxJv1BlZFD4vWnz/J
cpP+9kG4eWlpcx//1pwM1S6J9XbKDlUCNgpMaL4REAPXaYWtCMsLjoI46tGxjOZLDWnpi8N/9vza
Lu0fwzA/0SLUmj2lNTX7oagG49pirnw5VHjZYTfMgWkXT8mINM1mFPfFgT+7/Wjio/fTKeD1j50Q
HYoKjAMqzqTGQScG9qMV8vHLHM3aFxq8T0QI9FtMRl9cbVP/bWqC5RE/eYthtlVRXcgynwZgn9UM
vrUfob15MhiKLtrxCoOXJKQKlmKIv2htffZNU+qqKqsyD4H9oQatpZLVZdpnB5LnmmvMMW0Qxjbs
zCYp743OsfxUVEzJLezof77FPvuqgbgR74eKFkXxhyNHbk9x3RjZocFxtBej28BC7KJr2Q3O7s+H
+uRu1igoTJ1vGQn4x74MqKMBjaiWHdSB4QdRFD2b3Lzxid/tNglys3UCQ8NJcIBpHnPAPx/9k68Y
qRKNYCpj8/exDHp4MeZhlB2EMSRrVut7oxVsSEjtWfWThye4LZRHJvbd658P/Mk3rDHwtBzUAfTc
Pra9o5HKFVsJNxgB0pvc5cWlFUpx7lklvriZP/uGUUIz73E0jvVR3tFPM7w8R2fRU6mHSCdU1+oM
xL9upwczKYqDWUj4GVk1r6swbP4/ri99aY3WIguV+vFWUqZF5Oq04lDBa6AFXqbniJ0hAWZaRVqB
0x9B9FVsAZG+tdKN9n/+nj97kimw6Fh7HMjgJvt10dIwufEORc+qF5pi+jnMJMosNYrePS+dzK1r
hd032VTD0TBh7QH0TrBPFuTHxl906H5vXDFJR/HC3I07DuHEr58E3PpsREUcHXKisY6eg9YFbqxX
f9WZY1702SU3eGn81PGqyFx+PZRqAVXKozQ71AN7P+DKxt4p8mzDnCXd4NQjUL0HE93nub1Ok0ZB
RzbBPKjt51kVj6Atoe/W8tnLqTN6vfVRHlAsNL3uy4QsD+Z/OaHOKq0JgkZwFpe6D8VIhcMOvFOr
39WmhZlqJDeWh9XMbnD/mTLlXxM3SykMTH7KtAel897Q9N2NOuAKFvvvtaaMq9JT9VXSos3Up95e
8LZ7uGGVr3u92MmqnJ9ol4gXNlaHXsC9G+Cc4ylnsxq640Q0k32jTjHQ4TSegkjPQeS3kHP11uQ8
+rlZ0zq4msUMC4dMCAgQj3ZtSJowBiPy6UGkibkautrcZ3lEnINrJZferDl+LjDWexWzWtSW79E4
7Sqlp/FgNdDiAB2RAS0Dy+0eYSNTFwBRCBhX7IY0u59HwizQkyG5bYmjZMq/QklKFdNmVB0TUCia
A1dIgu51gWuhHUMAK4SN5mG4GbMOzlZNJBx5nRh/dGIPQXf5tMkbbKrGld1aB7ewHvEFYwbEp4+C
KwOvVNWL91g8zs30fTZi8zlT6HVg4SFjVa/7fUj//WCU5YbBJGGRSL6ov6d04+SVtZ08e9pILzd8
u4K46nZ0VkYo7aQ4A3dy51lckRs++7nSW6vadjqCbktA8R7QNai4d3NkpleDO10aWNquTHp3a72v
zq5JYJmaGk907/AR2tG8Ub0+Wo9x762Nznip2Hxt616bsfAZ+AjyWfoNVumg0/vRzzUH3QskqLUj
3NdY0xPcnw5WpyZcsCrqOqU+PQAnx0POjGbVqg05pyErJm4IuU6iMl8r2awH5uiYb6Ni4OnHTokH
1bQd8qUc76UBegYPtLmWEy8paGlbdjPXcWucZ+4xpli2vibsgkC/yUmDok5f+lw+6fOUrLBtnbJa
ujsYGrfFBB2BJstJsDNcFba5RahM0pTEnJs5JGZEpJL5jZmLjaPJJFjE9hdzrG75GUm3HtNXl2Du
FYBJElUc896EqeAjctX42qZnvNQT5oP4jAM2Phbsy6cFcQJFAnE/JN6Zk28pOpHfo60vbchHwrsq
NdhJcdLhvcSipsJWayizO8O7igThxOZo0mfsjAlAieYE5ZyqL3SoqHZS7dnL9D1It3OFwLfIq3dH
x47pOUvgHUlu666EI2uRebrrXfcdC0FFmFms++GgPtFawftm47iZlE7b4LrMAi/L27WhRK8zOsA1
XUbuIKW6xO9Gxpxu/PCASK0r9iFEXRGD0VSE4CiRcjKr9qUOnfdeui/ovT3k2cUPza4vp44dQrIk
spsJYRcMgW/psl6E5M8+JsZEfCdT/PdhyK8qNYGBlVR3RctR4fihki+sbwgC6Nem4zccncT2GRHw
YUWfXto4Mjch8V7cjR54UdR7ciw7NG/FHIzQuYrC/Fa4XRDZWP7Zxl0jmjyqoISu4ZeUp6jur0Uz
PfUQU321y8YrLWweiHE/20Me8eqiBiePbCQBDS+459ceBKSuC4udV2QaXmMwtcLO0WcYyTvwiD7b
TKaTH9Oa2DzCDYIo6cxTjGc2mBrRkulifqtLOC3t3InHIiLUMGa9p5UMfSyPF2yflWjkoBv1+ww8
xad1nq5phdWXbq2Za7VIr6Yia3amjjssceEwkO9QrVDGqb6eI8fFbUALJnTwS5v23G9kB+VLJcKX
1HPyw1u1hIFR8KbnYTpZTkEdnBqPEIu+iULxphWBrnQpIvVFVTBE52DlDh2EYx/AtbdSB81a1+bI
26iJNgOZ9Gum0dmFmE138fmaQY1Eh3jLAQuxTrRXSypIORV3aYTpusM4v054U0NVi8/KbC3gPHXm
bVg4V0k2YTtNmXI4g1pcJcP4Qo7psKL4olVGDasImQJeV89ktMAbbEJ7W0URCxgSte1gqvOJTT+s
7YIuvKwEo4Y0WZOp19EEngTKCe0SLukPYuVoyugJTUXRXjt1N5whHL05FdbyEYk4eJJljakzbeNK
EAwDyGiuSHnTF1bHww6XEyKl7eeRWQLMmXZaTQyBzEnMwa4A8r5beFbD4Mx0NNmtahMx2npLS7Yn
PmXttaRqhMRdtg5fj5t334gUIUmGKRdPaKzcaJgLttrgAeCo1TM2kpuiLuxjmQGoFAatZ6kIgvd0
o+mvSScjEU9WzV0lIiCr/KYbKyY80WmIhkIEMQTVWBcb5O/dRqV/ggYzueLGf63yVPpaqLFAEcqQ
DpoImAd0K7qy5IB0WX/KCKVbKTga2WSTbQ3B/Dv5Gm/kNsYBqD+Ani68LEa1eNyi4Rvu4GJnJWRG
WzmoQrIKz8pP8HVn4tcAeb7C+1uDUM/i6x64qy/4bqZmBqPRsP8JVQyQYKWBZ1QmkykTxpDEO5y6
io8Eu+FCyrcwo4GrKtGltMr6R+mWCnl/5rg36DZchhIWD2MC0tYIOnGMrA9C0+TVVhLKiQngzawJ
UKj6ur8An3qtqfVjFRtPiWKLbdvoNJ2rog/6oYh8bnpGaLmj7EpmKMAT6jcEybycPevO87LuHLWQ
VkenKn2rY9HT9AlF3ZTIVeeRvIBl9b22HMjoyLbXeeuZkFdotqIYrwlUBGSXYw0qbO2oGcyc59gU
G4vY2zUbRpTWoSOOOqLubVHHYpu5UXYOden6WVJmpzSfAaZIYLND47wXZfiUCakdpEXuZR/3z7hd
niVYsO3sDl6g9QWGHZMQowlBNVQ9hl5pDdaloeu86kAObRJEuj6mywvpNvq5Qfe2IVyYGYwnXoRJ
PzajtRlUujSBj4PzCR0g+n1MnCVDqh2uw3Ob261viIwUQ4WhSScPmQmFBrkj6VW59hbDrPOdChqZ
HMU6nCvGfTI/01W5Zo98r4w0erkA1Q2yfojOXhhet7glIGERs2SqZn7EfDzv4qGVmzHOb9CwgHTK
3NDynbAZ7km9uZGjrt2ZQ3yt9d5rPKbHniwwJs+iOE0u2xsCwZ2NsKJyMzC9BnA+nuBbkPRUO29E
n0FJssHlRK3YZ7qmbGF0wen1BgxCKqA3yy6B40B6+26HXO7eyb57A5sxqvNqk0Q2/dgKwlWsW+kl
LEQ4YbG6pq0Y+WYH0bGwQPVBC/OAb2ZpsDRBYUw3OswsWGImJhlwTiGjnmKUO7wk64S4lkBq5kAE
y/SDSf6VPvTflU4NNy6evFXNINcfopaXY6JiAZ+7c6vDJg+L+zjF9wgFJ39IVZZB0SWpTwfGWJtR
jjx6tqoLphsgZHsoMI2Jll/obo8mIB9XzsKTbx0I2F5HnKI9Ezc0V9w36mCNfqs3F8DdLkrh3Uae
ka572M3cDsLcl8u4qPHE4wJtymSWkOpdnbAzFABbiGwZMjcALXM5wmwffTn25nFMo+iFP59Z66P5
MWmwHIsOMl4oGM2MeetutTIZmMa24zlkqBmoTgVUXIXESsZwcWyNqd+GqhLgzlhok4VxUw9hc5yE
tAMjHzsIYelTyJJA/3rgkcutLUvmoVCSMxXxIUIEq6SccCON1ieNPffJVOsO1Vw/qllO5Os8GFfO
YF/klpHfWKpivlg8SgRhzfIpnbRiWpkDUKMCEirQoERe1Qq5gvqssvw286wda8O6GiAvME8te+of
drqeTQy00An2Jaaup87AJKe0BGFP4FsgJ8bfraq/VyVZISHaAxJyS/pIBaSXijYeEtlwODEAIjMt
7xiOWUnIpFpr9zW1PeR57TlD6q9nrrxRwB/sPcxknmQ0DyDWC4Z6SMBYFIl2wZspv8/HWNs33eRs
KvptYDF6DOjIVKbTZEyvQITSZ4Y2s+8maRlA6yAECEL9tgOtEcB3BFShUG2JLSQPY1c2HncaII+V
w7illQwM2bWMGzx+6cUsQkjLRTpG10JxYjRZJiOWqaKKdylKDY9NnOdmd007fHNC7UKvtNs4scst
YSD9FWhCjLWqc67zVvXhGu472cGUNO3nRJPOjtYBk6maXFHTIuVzqCgS7CGsN+lYH2eVIHhlDFsI
fLD+RoswqVSNn1qXhCBcPyM/dGFIubDECI92b3vGyAd3mBeIOlJSEksgAnlT5UeSjfKoU/gImwRj
vQWh4VUD08v5iZFnQsgihDu7PcKvo6wtZHdA4dyv4MkuOLu9lybeZqz6y7B2yoci7++iun0Po+Q4
4gNn1lY/o2L97hLNO1fhhTS8Uzi6MIjDERU2WTtsm6A+QVeLlvcsoZM9M0yD+tpAxP3kZpHxzl/I
n+Go8eQhFWuPFdHRw8EkW0isPZ6qKlBafXgBqm1pkP+Z/j0Lq7azvWklhIQYHYBpNhTN9Kpqrf6q
O6PIUaCQGMlaa6zVxnzV1fkZ9+BJiVJn5ZG6tx4N64VLWwVZoTRHl7xQkOnVYy0MRmy6xMjTM5Dr
ydY4dpZOgau6Pxwj3NFI3hEZQgZVolm7JkxZl4rwfXLKW8eoWJC6lz6hVmLm90pzbE36H8W226aB
tOA4aZFBMkga8hJKQ5KVKrbNkoWcTB8CfRsRMnsXYlekIbeepl1HqDeI0ZpusWhzq7T59znXn9Mi
yd8o8t6yNm3POFWdAE5YG0D7r/G9uue5A+HodNlZzwWs5Jp7mvEDS4Rxi8gQixRAWb2e68Bh0mmA
P/cHXkYYUcV0DiXdg0xpGlBBkGrHSHspBOivShvzQIK0IpupvmZcUK+UqiagWfJHlmyMKwBoLVGZ
xbiqynxnqsSwZzG7Jm2sQ0AcJPAunqYgVo2OLO30PA7aFXvGfIG8LAjW4SaJq2+EGWsbZwifSJbh
6VXj4trQu5dJzx8UKc4ysq+IrprWFoiddQNRLHCK6d6d4OhrQ743DdhApBNeV70VXs7WfCos9zBN
MZx1EtFXJsgzP+1Ue49z7ahYVIfwL+gKmaN3UGPuWoI4+8Chi7fqw1mcK5l3Pg7v7wVpt8QsRjd2
ipajVNM9XHN3PTjmqeinh26OvI3bpMduEqHftoNxITuSCCc5vmZRuxiL1cFv+vhbT20P69bBok7Q
sSy8NZcJqIxd7KPCPMoUvl0Bxm+bp3boo61KtmWImXpIAIwWnWgCiIF7egIi6DQLP7GePQlTv4qH
GkasUd/bGu2TZBqT19LGx9u5KuE02gDfTtEVaDvIaGObJIx+1u+UnNg8bWmSN9LOfeiQJ0fR+SNI
CYFVJN95fWYUDskIFmK0N72EQ5wMz2rtkFiZOBd9Zn0ja/4HPZIUqFN944ZtuSvghQWGDaImdEqy
LBK8Wy5pb28AzA9667zRJtfPxLp3D5obNkFbSLJtPAM3qJQ1NOqkPU5xN+2Guromlm/v9lV/Sur5
pLAZ3MA/447xWt5Qs3fm6SMYIYEvaxC7qHVlC8AJwNaaFYf9gGvHFoWl5lq7WiYRlVFqLybiPoTM
199DMEfiUpMWOpDlV7X6I8QRhSwItANto52M2LozEmKD3dTKLhzAPPtEphdE0l0VikpJrqTIJiCY
KhYfQ/5svsXIqGTUQ6meJEmKeWOsiYcrArew2T7RxzhVCD3Y2Y8D0erDEB5SYLtEvaY/bICgOzEn
N6ntvUOktcEVDWRACXurWlVMWB3W1c7VnV2jjR0wyZ5Fhg6E3xH8QCED0LwwsL9U0pkfaeVlq4it
/tbrC4fUqzTbaKHo6HyoNgl/oQqM3oSi6zXGimSg25k0P9+W1isNoNqfHJe9j5dexjUERsfjgZyA
apGfVo3HNgH46kqnDHq7mX11KoqNlvQPkp0AtFlxLXWpg8yyIRihE2Dfp5dboc/7Pvm5P5OXkMG+
W2V7gRr50Ynq8SqzRn3d0TaHOuwaQahMGP0F26zOdS+tqmhAFnnejXDMF5lZ33vDqzZT4uX7UnVl
ENdExSNJBHiZhO8yK0+5qr7BQLiU5O2ukGpcEvkVriKaHXulakqCDNuIa9Lv3ZaramexXM9OqxDU
ot8kqEX9CqUfigrHuxxdr9uSs37DfupBjMMUDDQufacmlt223r28RPw0Lw3dNFK2EpnRtlHa6oqA
IeKMxsFe1ZM8oyx7LnOFEf+QvRsTewknp2tnQnlhtZQn2+vDtbKo5zA73o0hO9xIjNet20GdVdxT
HXoisAQ3fyer/rGu6WpAWIq3tD/fI3W6FRYVIIw2by0gcvqu1IFf6/E61kH8ykb2vlbVN1anizWN
8ic10ZhLGVP0ZDiCoGvUgSgG6T2LmDzGQQ64w60q32dlS6CbqO4luDEfSD1lYzI0/JGn+2RIDBvN
JW6POHUzwLPGilFeN/awizJyg3VaeLNyE+VjveKVqBLH5rYXy8un7Qb9ioIaza9VLWEQA1rOzBLA
k+dkU2Wo+OScUapA7dojHh8Pg4uoCq5et+xNL2qc87w1gNGT2ZsfDRfPVZfA+AOstUAQFUUNNIt2
uU0zxZMlQMlpviNpotjkmWe+2iTXbiTegstQm96rMWp3ICT2BJ9Ua0qcfYVEH4bk8DADpPaJaRLv
oafJoO5TnSo3qdepCNOgsj2S7hr3zphFF8DTLBbSfnTmrRn5LmyiYMrDQx4RsjJNzWn2ssdiMNLX
loEdQSZptNHHmXFIjSKoto5KN7yoVbTPDCFwZxcEvkcPSmFlhwilgJ/YVhiks3VF9vZtRKj2OkzT
dG3BBof4emqdOecpAOZdRt6jUiVvg9KSaDnA1fX0+o4xb3xhKiObw7IC1G3mWSDrjohPdOtPDUlr
x8Lxpjuwdg5tlTxfRimxYFo9wAZnJkPksj6xqutKG0x9Wweg3t4zmFBbgpcuc5XLbXgEMM+V3Ku8
heFuqdeR5j4PuHDa1iw3NdTBZBpEILGZoNLS7kaHFF+sV9FFGiLcGloHo36s0uXI1QfZG2g6ER9c
VLlOPDkTBjCWxJCjtLpsWu8xUtncsOKesNayJs7hQ6xAZ67y4amd6IHwZjwxoTi3VuGso5Q3XBnZ
R6VEymszhFmXSUYjzZ5a49aEqcxYjc6M/ehQ+h1kq/klAYS+PQ7N0ygEi5kV30SZINjQKRAJqs6t
SaIY6O+RVqJQmDS3DclQtVZcCNJhnETU53nSuUnl4F1aIuauHrPimh1gTUAwnqKVWavBoBCiA6fs
OFYsCqYe4e5WYW9oJohQ8tGcYKzrBzsknAUoKjjyKT5Xy5CFoJGAmfeTCOG+jkP3vbLk3qZFDm24
OOnlol7NwWZHlbVIIvHYoICuUwTA01YhBmHTmuF12EJniRMPSbWY3MbvGqMN2lEOEK1LfS1lhiR3
TuzbksZCRtACO1e8mOZmqsTD4OrdhcK8Lawqb5/CULpyey5eDEtf5MOpUKsHWRh3TFS/tQo0lbro
ix2U/b2I0u+xnvrZxCTZJeHVZ3C4N6rYO3ke8jQoytsm4j3Z08Tm+wjfklJ9ixgr5E71EEUIQ5WR
cQtemcCxSgAzKYmyzUjXRjHcN5s1KQoHEDQ5QV4aHFA7jY51bZe+0qUn3rIAeLXw+6BrtwTXN9cO
imeiEk33QummE2/37KDEPS9v2FMrNvQkpYa6B03V+JElur2OyLI6eBBvVmpdX3eh/b3zCIuAu/qN
xCJaCAM1hpFkN6lTHiF9XkE6A1BEIBYUsUo/jnbxquaEmTa4rWjnKebG6IbkJpmJZw1N91ufRd+a
lvLOkM1tbnGLjAn9o8F7WyxKEWjHrRhJ5c4NpaP/yIagk/OxLbTnvg5vRuSMSaRctXq/0YXhBISI
QimGMxrYWQIt3r7Pmui21tg3GY72RB2ZstmLL7KkfTApImwEpzjywW1WjCq6Jn+j8Sy2oVc9q0q5
ddwq3061+YXA4HdrDToZUB3YQSyCyfVFpvYXlwvI+6RvkVPuzXT0XgcgubtQ4TGhnxXuyddujpos
2rs/D/Y/EVBg5QN4QFS5ya5nGYH/5aCVbkyOmQrQJBmBY9AV7uKOcPc0cvUvrPefHYmawuElZdiu
qn44EsGJsgK1Hx/qLMoQymvcMZ2dROsCffPtn8/qk8H9Ikz00MEsLmpz0av85aySTGvGEvn9gQgj
dK+KdCsaZqLB9hrikr/hdQ1bJ4UeO23aiEVmbwO1U784488+BVZMLNwYQz0UC79+Cs3uzXKk33Bo
DdCBelbJbQannGBGo96MKYHyzs8cN9JHU4BVSvqFRPSzbxx5mYdaAtuibRi/Hr/K3Z48kSQ5ZAqA
bGmgOJeDXtGQzpQv5CmfSChRsf3voT6IMmJ6Oi65ZMnBq6vs6KTSO1ig7IDs9Oq5Bon/xfE+OzWQ
zxbbKmyEFDG/npoaNprR1xEz1NpRt5rjVbsCk9hComae/+eb6bNjIdZE9IPCCunLh8to56XUpqqI
DnCAw2duutsM180NYZf5FxfskzfAYsGEAWgZyMbUD8rQAVo2gRRAV8VcRX6sAYtuZFgEJTMVwl6j
l1rUzb+kW//nF1Rp+xNd+lpWcwP5s/vwn//cvpVXz/lb+5/Lv/qfv/Xrv/nnXZnz/49/5Zd/we/9
93HXz93zL/8RFBhxWLremvnmbYHB/TdMdfmb/7c//I+3n7/lbq7e/vG317IvoPPfvEVJWfzt3z9a
6KuIS/9ygZff/+8fLuf4j7/dln0X/wfOqbfn3/7V23PbLb9A/fsCPLDx9buLJpjfN779/Ilu/n3x
W6JpxJCMepPnoChhH/zjb4b7dxseHthKdXnWf0rR2uVQ/Mj4u44pHbUr8jHuRcR5/332p38pUv91
QT5Hy/4E6/2vcNVxuQUdBPY2ijePN4v6wYBmCc2OpKJEJzRhE1kvKSmGoSODqWzxBxveDgj4pV7o
asCIgA0haWgqdYGesdfR/ouw82qS2uq68C9SlXK47ZbUaTpMgAFuVAwMR1lHOfz671HzXZh5Xcbl
omyMoVs6ce+1nkXW73ZMJ0rdVofAHgat7iJhSrrrPLou94r5yrdKjg0xmTuapuSITOKXIrv+HCex
bzTTUxGRDFzB7A1imkU7eo+w2nxXDgioh1tERPoOGN+0V7ylOMfG5R8v6/8fxz/JunfK34evj116
td9Z7Cbq3Vf9j7WdxpfteAS531SdqJ1eI5XGECpHVTIBw/lcDY1Lrg2ZusDBNVTGpKyXE+qNuWu+
Gr17NFKd2xmH85EGjSrtYqcD7v7LmnG3T/75KZElYklE4ewxXPQPL4lGfNyZFJFuNByolNCaCEHp
ORvKFymLVvLJIhluk4tZ8SMkHypodOTH8y9Kf3C0x+W77RXNPgYuTYfbTv8iib0brf/8eAwcqL08
w/Uf1hH+zw0yTiaSUfW2uk2aN1OBGKrAmca3FQ/nkzQiHsi5Fn7WRA8VD+dqd8PJo7lzlJxA6OiD
/GD1PVuYhS4zMQe7PAmHtGofsAWIFzl1cOuIG2znYRuDLrHzYiI3gqoUQ6/YeYN7bFKvJqI7sNTu
jdRE96xGCGnKKpNPjTURCZsUxFbB8CEvCG9404uJtHJiXVRzIG3PI8SjXSzrNGaiDIBeyL0w3F9/
GWp/buDrTEMDhz0f9ICJ0ND7oP8rIqOdezKFbmVD1daJ4u9OO1ShjrgVj+VMGq9OE5oAcYKpJcqW
pKJf4NlVh3stL0OwBdhnOvz6DjXuMamVbYonce/a1AWm9G8W9zvf+cNLJQkTxZDJuuWYH2lgyLRS
vBptecNwVx2YOf6o2A8dQVPhMs/JrojIPFdzGRQzIX9oJ3oveimy6JeWaxWCo0+jVCBAdfmJuDLa
rkh3sK0mu2l9xvbgvZqGlgb//YzNP/c8njHbHMdCFLxoLtaj758jcUnZu62uSm6OUb4qRUnYxZC6
j61hvjd2LV4oZ1CVVNwTEUbak9rb6UuHjMJo8vIyGN5Xiwya4P6/kAZVBnSO5b6OEMXidNO3Ztl8
jpdi+T7iBzRm5yUHMLwj6PdBmUeitKz4VKzv1oCnL5aqOqeFCGgGOA/IBSaqw/MC2zzyS4PraCNT
gnCTMlD69kEFFPZYO82un1yS2JpkW7SLcSAZYtkO2GL+8pw+4CLW56SZNm5klSMPhzn3w4y1lNRK
pr6DYSmp0UxrlDwqr6D1FmoCs3BCTRt4xeVYHYpUHy5C2q+VOlsnveY5/PdL+5cPs55P2Alxrq+T
5MPEGGyJdMYbtasnycbSOjO/6Rnd5Mlsc/DYa3WBgMFNXnjPM/LATaaK5JLHe1rA9l9uTf+7H2Bl
wKivWYwi4AAflzKvR8rVKCWiTlsJG23qD5MKVwfb6yEqvLMzmSKM6ZFthZlRYyaBw6djaQZzSw9A
XVpvD5lU20xLGe1wOW6cggoBRIX8bx90PW7/MT0Z6rruGmi4XQ7jH/ftQi+Udrai9iok6kUxjr6Q
5F71aqseaDQkVhQd5fpy51TXDqMiPid464jjHfoQcsWPv7zDf/k461BadfMcSzjM/DnxOuCB+E+t
8TqDD08qTyGuKG5Y/UGcNloycy+f9C09a50ICWYWXt9kqxQAcEnJS3adgoz5vz+Svo7hD0+I0QSe
DVDceoz6cP6N6skVinSnK5XBJ9mr1UXUy9HZ6DnFXoUgmJ3bInVze1AMzeA8eFUnv6brcoGSaNNl
NYeTxdtosyVONERJEKvWBkVIbcHPJdBWt0unTacs6l6Li7/5uv5tVmB+sFanC0IN9SMOqmAaSjZ+
lZHIqmm6SoClkDvemO+tNiqCNK8Rs+GsPtNyNELDRWHSYUZJ/obnuZv/PjxIvD14QPkQrob96893
q1m9ID62M1FMklZj4WylG6/TYSDN95LJzNnTT1l8qQtSp8xyh/CoCCsZKTtpA28uzPGa9bEP3596
6zLslbTi4U1udoiLKkhkPB3w0pIWH0sf0ZexN5LUxLj1N6DT3Qv38Yuw0GCUg8ij/0ZC/+OwV6tg
TcZaNylRgfoArULZluTXRZlY9D3kqDjK9/NcNc+G8UKFq7mIqDggJpf+MpfFp9KIEYUKy6Kgj6AD
RsTo/2XQ/nn1XRdmY33MFIpMPigXgz+ftWrnmY2j0bzyKfwmEljnCICmhWddyqwwj0305mh2deAa
saZuS3Rusjxjbr42cvnawGN9nCbsjtVoBA3irwCMG+naSyUfYsGJnPje4D7ZzATZsZmXEQmXehyI
sf3LV/mX6ffHN/lgV+qR1gzZGJtX/AxfBJd5zfsbltb416fFM+P4DqT1f0Ymi1naYEzXr7o35rcq
FjYqco2TcGoWfoakNxxMmjNLXL+NpfiC6/v9/rOeUssN/m4gmTHormHsOZfgA9irorkkEUyIdhy8
EAzbLiUgk+zqDkEojQxtRHMvHfl9nbj7gWJkbabFyUwbwlutaT8J7wu5VTdNrZSH2iHlUytKRKOK
8fLfA+UD1u/3QGEuquzjnHUoyfw5UNrUWLzBTg18Awb4DNV71hJN3QxNghRmQZOoqp0aNtQFtkhz
34SMnEtnA5KovNncQKuIaJs35l/wfsaf5Y3fH4tbLhI4/naRZ//5sYD1TXrpDua1dNyHepTGJzzP
6HJIbTpJVBXS1k8GQq5Vw5zdyHhNt1xQCzJhjJ2poCcjvFA5it5Un9AU3Q+MRra8oSdLb1HbJEQS
unSDcXsG7qBt5DoNxoRdRdUi6zQ0Nemj60k+dcYG6IhR7F2XrHPi+CDqOcL7nLqc6Lri9t+vYy0K
fNxsuOCvALMV6vU/B6rF8qzR0lvtqiNWxSJHU6xSx4euVpMdLjZEBQUshpau42Iiv3QEkU3mvGo1
K4uwWZqNiGX0TUx+WmDo7RWt/rJVE3IixiEOeiDBJ42AekSxaNB7gtdR/i2/99MUfC2pq9mDVsof
9yeWNsTaOkp5sev00baITjZj2/3LGfLftgUKBi5keHWFi5sfJjjCJM2JMr5yIT+nA4Ixz8NqOzux
ckGAomwShVRxAItGiAz4W9K7PxZF7R+oAqxGEOOcpM6PBIYWDAAQh/lIGd10g2EhfRsZCvx4FVRZ
W2mBOtcovkSI0d79yzHKWNfTD1sC9TGT8xMB27zBdYX5x5aQS28xFayr1/uo4W2Zm7lWitOEsikQ
YlY390Ow1tBNW70ch0Z9iqKpOlhP6FvnG/o9d6M2kbbHDQkPrAUNowwV4dGG9gQTw0L/jHKpwzby
wJL43e5GJBYxp9lUJx1WpAM8CC5veYysqqQU8t/j8t+WCfimVK451lKPtz/MR4+ijFAAP5A4/SWW
fRJSrJbhbKF/WBr38X6UZX3VTmo/vi5l9rlJe++xb3U8X0X/GNd/P9j8zz2YI/a97LViJXnyH1Yu
a1INvcZFcSU2eSdQB5/Qa4w+QIgf0E3cLeZ6P5Fz8XvyWIXjY9D4Ni9MY2Qe7bFCHFdFwyuZe8Qn
9FZ8zjn8PSqVYf1ldGj/u5pRYdMoAa5VOoBaH0aH0ze9Y0z6cjUUVLcp3eRdHUnaaSph9BS46lDD
HbLqj4ogS0wuUWqhXe5VBE1BJp/UC1C4BUCBPhpD+N/v9k5j+3Ps8unw6GKh5COiuf5z7DqjBnOk
NNVrkUd9gDRA8cnLlF+HQTj4OXKU5Sm9AYsAmm1UVz86qmnbbuROWriFcyTC/DTBsgk7YCNhZZRe
AAEiHI3SCoZxMnyLrneYRialk+zVUDT5dZpV7YKsKKma6awa07U2FCAaDaIqox3HvcBsFFYz4Y9V
68qv938Sk8YOa+jJwUjrJhBZ43DO+hFTeoFDUlako9l7p9Ds0Myas2aXZL/e7y2xflPGSvEV/tqk
wlY2Y0OJ0sz6c81GFHbWcV6il6R9iXpt2Kt4SkKFw7wAQ+LfZy2iveyWxOkjgbYI4mQhv7pLHj8M
9FFJcDG2g+zIXCxVWvFmRiFIEJunAPncK1gfZuIiDmIgBneutO9akjh+rRu7WVXs8P6K3dgs0G+S
Qk7YIpZNR25Be/yNJwEv8X+POaRyU4GxUYytUWAfDoU5+JxM9OP/L1KLnOILmhnTofhg1d9aC31+
70iJndRmK+jIjmvQpG2HTH4h1S6AQC6fphWYkgrnIgzrixmxPyFQZdtUWWVztyIF1BAuWqsJDFHh
GMFcSlKtR9Pe1rMdB/OReI/4GWxtwVOLr0viveuGUwccpYiHoXGCCWO1ovQkprWy/q6YXXXSuUhV
+lmyLd96xbr2jUlBAZHEYdan4SS6fC+y+tKly/CoJCJwxpo0TiTBlDcHJJQYVHaRUowhvLdV0SQ8
P0Yves7mWtLYzNNNvQ4VvHt4/ZNI8VEKOYHS2B3DIQNA1iB8boDWq4OcOX/Ub8ka6j22k/QbJ/8Z
52CnHAEeHeGyvhuzgdReJyvo0kbv9x0B2ev4A3SD4NdbapggnyM9/c3yyluuIMHI9cmfMo/E+sK+
kMm2aUC+nFk9NWAPAIYIl2UiCSvbKS2oEXr2NySPbVC5Rhz8/vDFwASbFP7PGf2MsuwJuPvREdd8
niz3XXGVcI7K8hOUjyMUNM436Vxxq6Iol+cpQiCL7Gsb7oA+oRYV03i2HYWpijOgQwpzM2vx6qik
RWIF1273aziuXQLFVW+46WZPenKsvhTDpYPE+AVlA6gvROnZ0L+j10p2pQlXQ5l/FEsKQWI0f/YO
CoeKYnIw82wPHbLmDeSmeQcvXAZpqyDUVZspdNXlIKf2EJtL81BkyxqxCzwsS7WL1lIboBCUIh5Z
+LlJ8fuh4DPh+b5ZBU3cqfs0Eluyuy+tw9JpF9eDrDMXP5wKB1pF5J1ZDrwxion3ua7mybJrPWxD
lsx2I/aKrWHzYnKNc+860pUKAkyJQTdQRIJCw00vJBfqh6nEuekOJTHMcuJExfrZIfaz4bbg0p12
A13PjdIQIV9lbbUVAE+DeggBqTp7p3d4rkK4OzN7EAvnUtk+9lQd1bxcVUsqKdJsTaC9PVheeEJQ
eJlBnKLfmjTrZFypLyphrDIKY+RNOi5o5i+1iJ7cT+omxefaWhasPOjIjWUI6Pc1aPBBSyzUVAjA
9vBrTP0mtwj51qK42HKfNX09VdRd59UjVg83MBbCkq18KEju0aZX40aWb0xBt0PolcVvRpFaT1PX
xoh2cmjnrRUWvYkNVaqkgcNhGlRqXlVOnni8Aix5QiLYiNjAfb2WPz14f1sHSHfDPkL2UGedkhyC
aDprW69OFwA+fYaETH0tU7M5TSTlBvdRKM15DCM1/qETIEJqSbZalSOinqNCfVq69MmIp4tBrWO3
2JrnR+sJaRWi7FEs1/s47eaLHOn9JxQvB+/KHzW8IEv4ObUuCg97eak9RwbeYVjyNiAB/eX+teIW
eneHEQF10UQ74GJFXv+KGybeGmtt01vD+rIOSbdMQjHZX5wmnbfjIg3iM/NrJJTz/aRh8seBzjVm
v1+8U5mp6l4s2uE+1FINcU3VqqckWrpdCvzIT1L83IZWOwdRfKv6L94EMxuP1/5+YNfVRg2zLj5U
68C38gx5471O7mjGBLl3+OXWNUplO3kAPnJsU9wMy9riuFdMhxhZbFE00a6V2kSxlIBpliZX6T/H
zHvFJB7UW42+FqQ8gr3WW29PGJ2Z7cDW0FWovN19sbvfVgpV7NDCFkelLS5NUZ7HxvmU1bU8TyPa
+GhyYByKZKBx8ZihOMtznbEy/36n96mImp3g4kTZ1SjmH2FamY9tX77e/9vogt4Z2wGrLMZq3y6S
91rPlnPai9Mk1bfJko+qrJJnOKm40bKseS4JIt0OOCWvBqJz//5JyXIyAIJw51iGwo/wiJ3vi6kK
+HEgPft4/1VRVj4Q0jSencjCeTj31snU5SsEUesxy7yfxCFRmkqrd0rxIeW2Bd9vom4HvUmeSP8K
7q8gV8VbsTrBpFfIizdFXNzW+tu9LMf9swlcETMDonPjqjNDR9vDrqpDnKHvsrbKs1rpOaRLiZWp
+f/DYRxrZ1FlGar3LixdhNH3z+vFi9x1DYbGptA+34frWLU3WWhYErr6i7U47TlpHcpki85GOs+f
1NKWSCP7s27xIdzEtJ8R7QNrQzXjUil/hX/0uUhnfBUDgScqLOpdNOlcN3XFOlCAFAS+3yoHlT02
du3k1jGIcVywZG6V+nw0WZGWRZ33aTf9qKqeq3RaLGGcFG+U8Zj9a8neXLWPxHhH4X0oLtl3rXab
hzI2T/PQPWH7nI/oCom0x6fuiLYBou7SPl6Uctf2AJmYqTOS1LIJp1KlHZgpz42HT1aYbYuyfzwv
Zus+Ksp04ljR7HlEbJ6oH4/WoNXbSovBY8SMl5hHebPS6lw61q+2sLTj/ZAUjYPjK3Mx7fS8Kq+T
8tnUs819aWZyVzj12ubRWZlvI/AdvxOPWR7bp7kyTQCAnKkKsrmPetLwXIc5EKZVh3YFnwXKW7Vv
s1wJpJXhIm09qJ/81mllxWFDzneIDnGVU06vZWSIJzRDB611txmlv0NR1k+5EMY+qRmWNXhKdg8K
vM1b1DTe2Sydh8Syyu1gLZzYkz4Ex8yGqLbpQf/FmMJDLqZoWyXyODSZP3XRRBy2C5uVm9u+ktZB
aksFiQgG9v29OGnVh6J6Nryihd1ATavKDrU2i0vjyWibtotvG2TNyToZbyjTxx/d7OwaQ80eCmN8
BLgEAt9O52NeMZ16UtwU1d2b/VnzcGPEBWhCkZGQTsnr1gCeqHMMpb8XJ71/LEG8PQCxg7XIIQbF
Q5+ii++LR7zJ3+/bvFrLy0w0+MXtfrAWwCmgBfp4n9fcfg7CVpGlr9Xn+9SzaZXdlOUizDkcJm9r
knJ69X4vQ2x6678BCwICVqtny6psyqEVJ3Xypa9KCYeiGaf3+0XjPvUWJ8aX18omSNo82euq0fvj
+M2Oue249x/I3d5ouD1LrfCXRE3299US4LJz0Bv10cMbHhm1fdFkdsjUIT+7wETUMcZmS7rhceTI
zV6NNMKstYBbsbMnOopM6Vr7mcNQ8pXRJLqel5n09sxQaljJDRwmIBosvAaJP8jvs8LuSugc9hWZ
fIpKOuu9V4b3jaseTLGbEDf20kDL2Ani3nJOhdwAUVdshoHmx73zrHbdMdHcajupk4bYY8SoZxq7
PlmbIet0zuEKH5ul2cBa0g7KIDpaDxTspLm/PyvUtGwhsExOCMDrfWcWnzoa/xuVJXRno6kNKimK
U4F/xx+KpWfP0bKHkjKI0MbpnIivlqHQ5Zw9CL7cAzeq1X/lPPnDxIDoR2s/KEqi/RwV1r5TkNXG
L5nb4sdFB3LLZH7TklV6J6VyBhIlcaHs9Uy8L9YkD61ZFMGEhg63HpNCusiOs6IVPjDnmS5uXx7v
AwpAXLPNlyHbihQm4DzvO3gwF9HJEx3a2qfguJ/zeHgahcqbGjFk1VX35Ll7LOBmI7PXJNUG361l
5G7Mkd6wKZ+KwS7OpRklYRk1nFWW7K1WXhetGLCVl6z9CpMiUVwuoO4+7nGBZB7R2WI0H1E5JoFs
US0ThZv+HsWUsmFz2k6IYoyPNtl6UCUKt/q1laaKvmPJ5jJvuNpPq1SMvSDUYCMRlof6AlfKKB+H
7rkeVAXAwfgeMYZ2cV1zdrfY3b3C+1nRGYxRABzUsW9/X91oeNkZzZyOrndgoijxB0t/5kSVbb3K
s9HF4b+9l5wxK+M5WhmiKBBJiyGASZZ9tOPIoe6lCr5VQWm2GTtrOlkejvZurII0pb6ZZGr3tDh9
tV3MBfxFL6dVyrHGXrbYRw3du6au9+ne4tCMHP51WozHe+3BhsrSto15U/MRKw4W3GIGvtPWPYZJ
VX9e8uVbgTV2q1przmJrP4zn+41jQQ/cp+Mui0mP5FfuhMjEYUjnd2WO3/O5IGljKjhGaT1vgGj4
RImq3YAzYIbc/bvdAjO22QxcStciBkHyxXAU2altqQbylL+KVH/G4fpa84kuvTm9O6bzktAGO3Yc
Y8K29C4mQC/SP1X1FBX2az2BCqTjjCgHCTkPujKC2phv0k3mIO3j5JJUGWyG6F01wV8ZqiQGyao+
a9aXxguXzLKh2ghlmxj6kxOJIcyiRX5Skk/xsMOenLzGRgvcIirz545O0eJZ9dP91Aj1iBdjeg/a
ehwQWVFuF10p/PsTt+g/XbLM9eu6giG73thjI71ZXWle1Pgx8Yb0pNCtD6QJzJKS9hzOSW/5XR6/
edCcd2WGoqcZPRqTQgMvFdcyrOUYB7mpjYf72HEiHCk6yJKt1ehmCKKZWkxUi12tGj8iJR9CQdwL
5FTMinllHBIgOWFX6l84t/YcI+jRTq7z05pXDfa0PC20bRxTq27AP4PGHOCW3lUmVvYdD9+4RYmc
He5fxRn7zpcJdJC5YiQUhYNL2izLByN28wsPbRur7kWRU/ZINyV2FfXGgi6Qqikh5y2DC11rBihQ
ODXEWe5r0JO+os6qt2PNM+sSORz1Qr7pVuNdKyv6mZlgue43X3wfz1WatNRsTLG6VIxN6vbUWOWx
m3Bj56XW7ovIdXZRmjxLRXwnomu+9NyrNtncljwACp73F9iP1jeNg+ujeBpnF0aK0nWHhJrB5f4K
RUtk7VzOD85wo3Ed+aT9WaHWZ1/XTFYw62m3HYFknESf6IHurIU46fB+oNdyzaz23VI9mH1JY6uG
upRkq8f9Z45351nvy6+olKOtOXdQ4VPzTLKBdlET7ztqvk1P9vW32Mr3iy2+Uz7PXtzRww1QB5ad
dNwFSHbnAV6Uzj793j8XjEa9hruqgTdP1AWd99w7dmWrUyjRPldm+4YBWDzqlDIQjuHuLQqQltbI
WpS3FDwyLfmemdGxBZuM/2WQj63IEBip9ttojpyRdHaOCHAwIhPe1zAuj+4kdnOnNr5nxckZH7Rz
qPMcOYeosdaVxbPQSXDFPd49Q1srt/Anpuhak/BsZYN1spf2Z4IvodXtn3DL4T7Vvmlm+TdV/dIu
w05Whv2zW+zvTeS5j5WtBK4T1aTRKUlYMKmCRcb4urL8C6VP71ChjmNFyb+guASmhuYEKjODLNHD
ypyy01jkRdil5N8WSmEEGQze0ANrdDJm8/d0altlCDFNniyUpGE8A9NDS1QcgVt5m2oCD2XFPys4
8JguwlaLs0OHbuKaoiaEzDoaB9WqudVwv3lR1fLnklr7hRXxofOgkRQ8UUj2BJrW+PEXF+eAWLr3
GU9E4EazSnWq+16v5ajObQ80JeuHKEEOVY8dIoXYc45ZQ41pmPLLohu/CBOW+7yjse3mXu7Hubg6
a8hb0vf5g5NAKslnu920OHx/qhJn8eTYG31ovP04EjXKQT6ncU8noNAZJVgU5Y0clE9JbcHbL7Nt
VHTRdkGiVRvZBgsTZG1deePBsEtQ0sDYz2l5fnOgyCsrNkxU+5l4ksBOoqMSRQP35hKOD1budjSf
Olr11y7tQ2w4X/oqN3b0PUdElN3XsktLnLmFemZ7WgBAhKQZaxu70Jptm3VUKtMlYBMWkEnbeuOm
XJ6LKT3PWvNktgLzI1CpTV3B87T0z2nhbRMTWBx+xSupWwSqNsmnWi8+NYVJ/aGH5G9Et7qjGNUb
3FZyin1qchnUjFMEFpNN3zhJaDTusYWsGCAIRQAw+iP1ZEgSNJyAjmz7OKd0mBGeYTjm60xMtV9o
ObkPtGgt1ERbhVKwP+fcm0wl3qY5kJh8+tZCBmAjlwMPNsFyavzyKtpepF2TebgxIy/EfqtvJJNv
V87LSzl5N6dS3pu2xkCltXjzRREWjRZtBzYwX1lZIbh13EOh0sBmpHmD9TxRLd4qk64RnZswdgUi
OKqtcEK046CTUa17O7cQBNxq3MGT9eo6t3XopqrGLcNVUeqol5XRNhn2uzkOQzBHmj/hzcc4gE7L
9abQjtmzpI6dMOFQlrracW0M51y6aIk3XGwyYwsL5xURKRAz+iYKS4/XN3JL7aT0VWc8QBnwwBBO
v+p4ybdyiAZf6Rx49KSVL7X5nMmRIp5TliDl6GSpSnGOKipSiPqK3WBNh3gqrsI9NDGhAQYsBdzo
kNpcJJ1iCcrRM4Mp3XpG5PpuNb4UrveLKiElq/YL9gXeR4atlGveocUPt61HI9rmRXqq6ggtlVZz
0nWjV15PFS7D/AKc9/tCiNmm8HjHvTJcBQd7bqthydDZekqUcfuesq2qtj45iM+4C39lTvM9Ftqz
GMAIdXbtx2ryJZ0pKKTeTedXbipX6EFiaC8DitZNa5eWDw069Ebri91ZTTCruoEcunH3ICiyTawk
fHCTJ/gknNhhyynx4SYgAC2oL5kKXURXIn/+wkliCKUGbqSF8W9H2TP4Dbxp8fylx07ty5JTmbE4
SqB32ia+JBxM4TsCWE8s81M1kW2ezTA5xqZ9z9P20BGdtFHb7pc9DOV+coazQn47mvXqCJ3lk1rY
i78UfCmnw9Gnu1nYzdqjW2RXx0jkgfSqbUtElgcwcDPpiMNdMztEiZIwhus5iJfVAsgH1CgQHyvF
/qHF6XBkKHw3+/psNRuy2dKdQ6No14/lzvIGdVtBlFc7Pcyogm9ET94kQHYf2Xi/26LqBpjoTQfS
DHJAmXbndytFZrFXZrwrnFPKt5LyQhaUCS3SbPd0SjfU2EJbwRQogVCBLYDKRmbA14mp5UemfVJK
Bap9hGEw9Z6VaeTq0+butm4cH+kvZ4X2ABrtOoBiJ39j3HbOmDwMsXW1BTKKvJxPdtGfZu9AxM9b
Hes/vFyjMRepWEbtH0KL30u6NbZCVR634UsNR2mjW1CGPFsAC0uT/DGv3eOsDV8zQwdTWVmYBuGV
HMkOQSQJUUsze+/UW9URZNyz1+vNjujR6KYn3XhT6LkAJCCLKtH3XdtPl0WJzqmSxbs8r1iwJKOY
ZzGGQ9Hlm6jWBKZcAy6gAOc2xsbPeBqiA4BsTggyfeCe1R5bnfz6sVNfKp3Vs8p0PO6DONpGDSwS
XGGAqMp9INL9bVKq4qKpX+vI/tEpdXZuZ1z6uX50tCEPo0LWvkc9C884wgHJzT9zouelUvPD3Jvx
riXVbj/ih6s80lxcg+YCoQIVGpAx8dPCcm6xGyNlmVQK3c1XzcDSu2U656tjQkV07LqP9x/kVAmf
PBM1hFPr/f45rTTf7UW1jvefaiK4foQzzL7QpUXMCj843NkfOhklCOAjJxy9uobU5X1L2yp+oBw7
byVFEay7dPZK0xwpGHUKtzigjYkDZWCY55SSNzh32eg05qYcBFqFTH4tFSRLRIGbezKdjeEtNvvh
hW6bN2a4eyvldJd6Zto8BpPiPYlufkYoeFi9AsQ32iA6uFyMSvFL2C0FJMGa5s03a+n0T241fW8a
5FVSSLqSXMhmYxzPiv6saXG5wyyRb++V/7vgulU7b0/KTa1QmM16wi5qI3ltOFQboJlqw92XiSW3
dYbCxm27Ny2pA9h+cuc2uJZJ2ZjOJrs5NWaN8mmLPT4OCq8cPrszsm5zCapxbh77tPr9J1BqfPZA
f/mupSCgsy0omy3DuM3msALgIisX2Tem71QnJUlv2rfeaobjULSbvNPRgVvGhZCnQyEprZhW9XKX
McnI2xMHRZd5/RbTqLw7rtIE6uDBmoxYPWIyde4KWqROxllVE7Ss1ChOno5HprG/F8qgUNWfj5Gq
38xomk/dWC6be4+shN12dpEv/pZU0UrpYks+z6jQN/xOye96n0joBs/Z9K2kY+V7lH6OZd7FNPWq
egP9i6pL7g4Ptsdvm600v5Ybqp/Ny7S3VnOpq7TPabZU5Me0+a7WDBA649qWp0HWL87J6mlWUfSD
yNd0FUmrSopu3gQYNHojnXyc4yo9O2PtbNtSBnXZvHp1QT1Ay249wSpbu0YSZbsd4+be+usseRC9
Zj9YrncZPcRvSQnRSJoV53S7z3xEIuXGGFRrWzMmEJqqBqxY85FTdR7euzXSzb60KNk2hmVYz0ql
sIe3J9PFX6x3pnosS07wEHetXT/TJx/hzB2LORwju7pSNDranXBP+YAjPVlPMiWY37UhIyZ3gMyb
AQ8p3OzS1P280RMbeHAPo1HrhwO+Cfox9vgMaZwTVzsoSMLWQuXashBc4fX2FKVyODnG2QX+ZWhO
fdQqffS5BschSo7qHDv1i8sUsY0+ftamMlSg6IJBnK88UY8Z7AE4i4GITEb2bsZdE3YCMPT94QlH
h5fSQ0ibIB8//n56ceZey6K9qQtXMZmkxidryvbj+o3wW1ziUKH3wEZj1Q+AleRXeu/xCfv8YbR6
eZoyqhmdOY67wmzNfdQhADCNJQR0PQVJZHN/zn9XdGWNnkeNPtX5+HlUekjLI/fhdeyUTXU15PQ+
D+r0oANM7tLo2321IfbQPSVzjdA+Ets6Sv+PuTNbjlu5tu0X4Vz0CbxW37LYiZT0gpClLfR9j68/
A5DDh4JYrLCe7suOsL1NFIDMROZac44JByETmPNqBcOJ01CpLeON3ZUnevPxWS4ApFZu9WBkLsrO
yrtYHZDbIKe+0a2S3l4ASoOglfafgpDXlkhuBwgOh8FUKlDZjz9UirNm7zsueO4QqdTObEDVOgda
ph5FcD8lEraO9G6NBgfBoSwe4CGuvTGCA2LRKpLJ5PD7zdQK60WqHZUgeu1GlxPLgHEseUTwOsps
ackx/chRX+rD7CDQqVlNc1UJcuM4GMXGcxCr5KW6aS3f2nucwR2B6q5DcvbkVQitkzY8I+yExuwB
LxoMEwUBHH1IVBiyykpYTOYBZur4LiklxDsqXoupKZXn8isti3IzydBa9gaLIU2U1TRMKPZYK4fC
y1ZiZab/1gVbrM7fAyl9MWPts6kUPvFFJucnkQEmgtChWN2vTqhIU5oPTl6lC2hfa1gm0SuH7AWj
FdqwMnzTIkgIIbIb28zNrSr6YjvddRCXCDvHKR4lSbsTrvNVkrBUjAOkVnTQe4OdgRNU4jUtg+wL
uT3Syh3gjbFleSKQik1j/ahx2tyFQZssO68QJOH5/6p4ike4lry2Ti5NCtRN86xwNptEZMJXilUt
F5c0cbz11ANhnJqIuzTO/wE9Gh07mZSl41bXvBdN8WMqaOlD3C9dB9wpeNhhoWYyWGFLrkEeo8XI
0fHvZS3WOG3dC+pYS8cdvI1aufQFxnvsA20sowI/LoyVWoxcIytH9T8AJBGjftXTgJsYcexueJQ0
tRkeo22tRATbdcfUhEjgjGZs4qrMla7Q7FWoRVMt7NIdcfR0Uh3vaJTKjqZxSycB/lJFqDpLqsWG
T7Ep5K64H8dCj2W7rfosxdnJMZr99NNdUAJsW71+iwsqXTfE8q2n765q+MpK5J/4filPxPD5G89w
90BJbbZQfQKPo11no0LHHfD/QYjYBSBOwZL/EukiR/iOVZ5llMLq1NTxFfWrRHmBuPdcjNMuAjUl
daAvE7Z5vnU3XZZswdchV9kgUzZGp5U0B8xmJxWlwhIXQQMRfHA2FLX7RUJbfJ9QaMRwsqiT7Cl0
rYhOrQYwxM6rT8RUX0qqRke7tIKdkNL72pO7+0jX7wEth4GVvtbZ8FPRSuobsdlCUui+V7URnmgR
4admCg9FjGYnzL93JnQWmzbEfYDm9GRktGiJR4MPtGHhInLQ9L95OboPKUswHLY6fY4wVpe/OlxZ
wPrlntF6LbQM+MmgB84yF3V/gFBkXvzSZ+M1DpZG1eWHkumBpzN/Lup7lHfKXQQpZXDLC2o2f1Os
Hc5H6ggOk08Rn00H9vBiyON6Wxg1BDIAoaDq6EKYUlkua7Xh9fNV3NboXr/zjjiZWYOzi1z5Tgrz
r2ZYFnS9yy0Oxl3aaf7RKgmt4iB2pzoCtptXN1u/1zfCMaNtGrXWBsXksEExDZO6pfOZq8p3OPnl
ir8Lloe+39IPS7GLPcpxVv8zcO34Xi6ovxqqSRvL7+/bTP1Xa0X+SS3HBLvckU9mWLPTmKQsaRw9
IlRLkeUEBiKTVht2g93Kd8r4D62qzAWIGZlSvBV6xxYa4NJ17WZdj2LxzsnJyRxoH6jFQFAhJ1vF
qoNXmhgaCEDEIQpTdo0cKX/yCujDls2xr2T2Bt5ntY3qVWmCSp9Wqi4vomVPJN9KSDygKi4R9+T9
Fgd0tktzY6tlwE8itrh79PJrFLHpHtnIrqu4VoxuZ9JFBOX3uK3TXV7TJYloWewFQRFoxnaGGxir
ziqVtdDQybhpNYYpZ/HK5cOyih2byESAolvwoCM+jXNqJuwlCYk9Z1ntaKnNk+Lh3NPUQFvKmUXp
E4IbqpDiTmrKl+lTpDpNtBzcyCRKud8lQ2edQ2Awdke/RH7x9Yw2h1Pu26yiJz/uaZXKOKeBApGs
aYKllzbZok7Vb4nJ9lbr5PRQF/1dNzRHPY30X2scwjCanJr/Q/Ib68FM6mEReVJ5Z8LzMtrk0rgj
99fxX3tP6+5RoR57TT8GqXPPjYYoohxyAUrljuIipGi2fHTacT5w2F0T27LNBL1iEhGAQYYKWyXD
3CcSOocwhp097ZpLxuAdRAnjWORluLRcCiIu/tY6VSi2GgQnmEm4p92HbEoSnxis4ZaGJEnzKbhP
J2ILieWKLnFcdivZg+VNRsVTBYVzr9baKjWDO0Ds0tasKJA0oZJvEdx8H3IH5Xp6yIHt0MfIX6Ye
rKeNeFFYKRs7xiwaJMANO59PYY5o8wAZKFxSNeVcOckrQAEcAUfFeec96Z5hYy7dJmVqc4YdDpZi
vxIlLB+nD1iTgBUu0mIPtfDXpabNtJ0GsOm1fJvFnrsoRpXy+Gbp2aOskaodIcU0SdR94pj6MZIR
gyARuhNfpwNcmhHQEOtb2nbBeHhhAUvAi7DthyA9OIfGLDg2s8rrjfrSpBiTMTxwGHN8b+mB0tpF
aUS4SZKOh5OHPG2co+lKXxWotkiikuaTobrKIq91Z5e3CqeNTDaXdcxkASAHWm08DcRp0J04AP3S
BjuWKW+hPo1BEna9k1KhbVsDWjDU+2WeStHGjKNihbO6YkZyIo2Msl6aSmpfeHsrkiWYD6PaC864
vzcRoY8qKWnjys1rOZ6+pk1yDqhwpxlnDc8FYq1KRcihNfic9QD3HRU5Nl3wN3xoVnlJwmS2T7Vc
Y3vSPBa5muyDukXP0tBvJDQzbV8qxTV3peX1ayj9qDSqCgQsJ7koBzmUeU68aaHZnBlCekU9Vucb
4nTOng5Zexo6pEqNxeLEAg1kBvhoZdirEtoTESLBIbNVrJfsKnWFVKzMQSjdyonOmUQPHnxZW7IA
Vlte7xbkwcHwwYR5QfAjDMqOdO+quyBRITPVYy/hfXfHeJGUY/PBI9BRhJp8CPKSIm9WnN1OPUlA
kke79xdHUaiMdP0I3k2+mV73Y1AJTdLt9gC+nynmUKM3yjtHyMWilPNy2+fuF1MM4Ykcr5Vri3gX
D4zs2kx3OlPtl33aRWbN+Yx6dY50MAe0tqYni9IDIamcbWN8QncUNlFF6PdJnFqP0znOLjHKmPRw
dWOU2HiwrSJPHLuuT/em1dJkUx4djNpLrWmNrUwiLrsMbJUqG4idr9JfQZ1ymhQQTifF6+ljqyAm
29mtU6zc3Oj5VYHJrhiFpwZitUo0ajmhb4OLqJ/45iBRxihPYSLSd1GwD3x2up3zNdFqf+WrHFfU
zE2Ryg/LoVi3bsq8GbpqY6pRsCnU7MLZ1abaoYQbIiu3HXo1/Lxfndxzbpjz3jHv4LwQMG8sRTMA
f8wk5XnFzqZPK+UyKQ7DwHUushLgCDw0EWLTquHgZskUJHKFE7DqurtJdaAUodhaEYVnwIoKmugF
BHsDome40IWbvZq9+gpLUXqswCJig0ooxNAxC9ikh7fy4N67B9y9stAM8v+I3pt5W+quoNKThcNF
VgeBuF0kG9NPs7MLw3UgRYR6M9R2wjXWTtak55K87HVTeCmHlU7faY6rbvpK676UWrvY76ye1pOQ
nJ+1CC4OHI5vkmRmC0PqvNe+SYnZCIIbDg5ltEj97uCAvQIRZkz+VjBNj67qN+4jv7DbpnYk65f7
KNHIyXAKh7OpIhCRJTbJG6PKE8/CgEYABINTVPoi1LObZuk//duCPDBCq2QNmxbhXL//kgb0X5CR
rXSZTodSohcvYOEpuiXNKk+SHAlHT0pQVxH2GrILiJWOigrH1aMlOroWHYJTZfyEuki1i+Jr5FMd
C81uVAZVy2aUfMEcsBa50HeGbJRPH3thJvrU/ElaBghpU1FGrtLoz3vzJDmrU+epBumSadm6Z/0k
eDrXCK7tjN204aC2s/KQD1OFYPG0PUlaT6d8so3owhXiIBnGDzeT111S6q9ywRZGXXl2kr0mdR1s
EvFqF02x6VunXwjP8dd2ORBrkLFKJUEKY19RknWLcnfvpnDyGrrqJAZXnFoS6wa05k80h2bJFFsw
QuDtsgxtBkwgkjgxCQHWL3SAOPOhMr4juu4wjAfhaa83vUQHqg6FA8DzI9gaJGm3QS00Ke0S+sfr
uh32WuoFx8TGdBGiHG0T7x/T+DGdR2RS4fY3XtL4u35/SRa/WhaKZlGgtfXZokMlU43A7mqXAsP7
Ovf9lUhxgKMzfdLo3SycCjW1oZHiq+b1JiCSa91KdMwiH+lYb75Mwo+ef3UP8DxFC0gCi47Rau9u
p8NcYaDwKUdtieHIy1+ekelYWSoxb81X6f4ozokND3CYAlCHIQpgzgoVtY/v9N03NJIHZBuDJLkC
M2tWqtN6J2TZuJQs8mQdIKaC5flDDXIQDM2gcTLC4Ri0ztqyiwMhA+3GVTqSso00hmKde1sZ6ubW
Z9FDF0u82bQJmsSsVHmJkwkRbUX0KWt6IB//du3PRYm3ZOD0x9Bicgez0aWpSmZCdNcv2I9PcupT
ZCz8aBn1YFDqaCzV1G18ConNW1d+la4Bwi9tfUzL4WTlumkNaL/wN0hnjFNQRksrZl/r0HdDmRhx
dom0xyHWv2RZ/hNplUGvDk5Ggp14g19dW0yjL9fxi6U4b8rWPkyb0I9vUvnThGjJhgrjw5A1w8Ay
//t6McIqWoLOVeTfJLdyNK6/KFHornFQQVYfdOeoNyvVPXilat27o3fcE8uU9t0WcDPyyjosDkVl
GKtW9j+5QR+ukhiFc1Jb3Y2x9M5HAuKeMcHi8BcLeTZrJLlR6ITg/gKx2m3CmkeGGY48DM9ywP1n
2YGI5GoBjL5mvaMZbsMoXbmtnN4garxjhxzZf4ZhY7YHRWXNHL+tmquD1ET40BTEc17n/6zsUjtr
m6zUSD6JFAsf2lDuNZ8iNq2lY8gHOY/30/JvlhYpYjiGblhcZ/nRo+XckjFnMlqh6YE/nT0fHFk4
PBJWlUZQ8I1HmTFCZYVcnh3Se3MxTTUFbC2afRLYTy2xianO7DLo+fZe8SOtsTji7wtXqVRDEcjF
FpJbd1YLFJNgsX/ivsYuwj7kv/eXErctG7xVIowNU559tdjkpYbcluZl1Psj2z00MvJ7O8PnNs0m
q+FkkGMepu9s/5PSDVYyX/9VWo3K+ikdbd9RKv/3+xJ+lxA4sMaNiTb/wGBLlvS4C43LNBlVkWFn
EcrPbtDtpVbh29BHQkdG1tsvfMtU41MSDv8fT9P31lG+54bMRlW2xxf9+zSVCkW2x9bLJRqCfqtJ
fHEDbR+wKaPlDtmBE1q/yWhfd0PILn8Uxqbs5mw65ySXycBaY9Xhe038hkfa0TZwDBU/eXaeKhVG
3vIRScVZL8n3ufHT//QOW/xyjuZk9doqeb2//3TwjzJ7EdO8mHquHkXevo5McWvhyAUmIPYYAJpo
RXnx96STvaNjYc4pW5UaAtAlCU3DQ0JQCy4M/uPQ6zoEvKjdIprUd2H9OVZTHVOW067LXHlKbA6v
UlDLh9HbduNG3vlq8+ANnfGpslbOt1aZrsWSqwnr4sm2BNJPap7r0nycdk+JF7+2lnfxWqgqeq9u
aT+QuCTTYUjPaYuhZDpJ/0L+pM0uWeIGw2YKIPmuPQrMLS1RD48f/+I/cXlsikD6Af4B/TNq3n5/
9FWX6pTQa+MyiSUbA22kHlIvKiGioymhsT2Y33EoOBiX4ss0eGVXP5Na4dKfr7WlLffBne6He3qc
4frjXzdlks92QTgtWUV1VbctlP6//7q6Jq1wCHT/ftJqpg4NSdQD2lqKuDyppvKhE0hzTJHmJDK0
T3ni7abVwBH9Cx3E9lxDEHjKTOVVRetzKMwHjJUtIs9aOpWZ0RHctHBlhx13BW2PS/1q95VjeGJo
9A+SkHD3G9vJABPa1Xe2sgmB2aE6Km7WrS+2vkKigxhFdR/f/DtUo5F0OdqZLY47f/C1SCfQpS6D
G12O3wfZcp8TnJZUDFR95aF52Xpy/ckineQId9/ZT82PKNTteze4gSphoeVBz16EZZsmUCPB72GD
8fuLQAXb6kOpevfTvsqlOg6tHixFmi7rMAGpRLG50KhhhYO4gINmnxBnHjs5/wz0HmMSVpjGVODz
yaMvMsBPU31xmItoZx9InPORfnQrMkteooxkJxNh4Wb6x6AhlFOq2CN0UKVdVvmPiU4xVzTNcFKk
xlr2vgiX0y4+7S2yhFJkw2GmPWujOLtMyYwazB6+F5YdMm2pzTvkg8qiwlVHxUGmKdOx5EkhcEos
c6oxvMSe9nVaSxIz/Bb5CQWJQjkT06HceW680vKaYFLS6HCrROUyrI9CSb/VDae5mg7AYqqiyDoW
qyD/bJs9HlwfFe0AIo2gg9h8ILDyhXIK8sng4lZd/IP804uEEpfDUkmNlfg7OFcPbmJtJiV/UOG0
DfR8ZWD6pIdSK5TIBvcUC+vRbRq28Lw52hhIkmNMyvsMPykm4cw/ILL7acgFjEaHg6jt/fCT1jj9
9+MUhOTom4auJhM39/vYwMkR4sNjnE4VWCW272KirAnjUX9Ycoe6Kewp0ih9T74T/eRpDbHqstg3
iAVu/JY/oYYWIG9OTCasB1bg2V7Vtena0lL37ztCukkk78315N3PWvmAj6jZTT9hopL8o+JP3HJg
zUlCUvZ2PDxDorZXBUGQTojnFCfOcOPA8A4zD92hitLdHJlaf1QxGqPUkrYwwPlQfaUCtHTjUv1S
xNgW6ywvXpTBWRNCCkoFIuROG1CHe3xvM50EN5k25TKztH95FRYOL82UZR14e9EENzc1E5Dm9/lu
j6gaFbAW4CTNmi28fUO0X9q60b1nSidkJelJGv8hlP6+lE30bny1ciPlx+qFdPSQb2DlyJeq3qTL
wu7FGaMf/lelX8tRVS3tGnjjtEGaBvR00JQg35ATAfpDRtFp9CXYiahWX8XQ6mcNi96DAUwxtOVV
qpIc4Zq9tjB7P1/Yif8S27F1FGXxw060fxS+61tZK8J1dm82TxpSlHXmDO45MtXnTuP422acNXQC
Up6hkbAVKhkcPcVM8n98aOh+oZMejqJ6qSC33jPhI7/O9mZdvUzK+0zHsSrlLuKcBvFAHnxSUpqR
IQ5r5M9Fdi4M4PSa3e4h9BHgEEQNNcAKS1ZGTBkF+H+gPnjbIujSDT1vuiqeWZBy097htOchdFX6
mKoIS1U7gHiZ4T/OsUIYVqed25L6lgSo9b6m67ONpD7bDCzRxEhkhy6qduQIFrLZHSx07qsgT05t
ihw4CjAsDnZO5mXbD3d6HB6Lqqp3jdcEG51LLIJOKK9TETlrQv2cGfeNn0gbX5TlXjH6r1GJyrIb
qQ9xVlaLIg4pJ/uYLJXO0w5WYT/0cnLoA8rOfZQ/TM2OrtW+yGpNIzRyn/vhdZAd2JShfaycBvMp
W+KO3vueqtZ2MhuniHNWOa3GVk3btWsMPTZzYl5NdDp0XZwDhHbzh+qjhxtukYLVPw/vFBQVILMW
BL6xLPr7uuW2qU7vmtwe15OohGuhfpTVnnOifurocxwqLzeICtePNCPUS+rmpG2nxP/WuulufBKK
F2kRqltSDtnaSU82vHs6YsPWp/O8grq1EC3dxRsL3J9bZahZMgdLFZAZ/IRZxcGsSOgm2ym/p6Jb
UWjPTjlwzmOv9KgZFZjLBtK7ZZ746BFQL+uZjHOFrxSaVKBsxSfVqLRPve99+vh3aX8UCWixACuy
2EOSqmbOGWsemtAI7H3wALEPmZpVLlTHLjZmKR3oZaPpsut7iXS4aT41YUHHU8UoOdZBJrCSiLKd
qWevEevIRh5JKxxTFdpvbnmc/i20XPEOIJiHQGBECDmCRLGQ9nMUYwYkHXESBvaDCkDDLx7NRoeR
YCJDcqJ8U0HrQZTST9J1En0Hg/2iQ3lSAVl64xCgiPEj83bx1GmfCdjTVCLYLv2xWRL0+TOj7uvL
VDibNv9Zb+w4zy87o23WVk5WtlSln+sKzQjBOIV1cjP6XJNZnnByRHXCf6gLoiYfKlZd2zdfPC/6
VYgbKKEePNu9TFsxWf+c6lW1mxZXz6FPq+SsA05QkjpIhvTCFUZ3qNgFr/DgxOeUZELpOG1nG8Oj
OScKtNaWxLYl8TqMuIjADcRXh8qJz2NQdU3L7ImtHF7IAJhiXxEihH1KXCIOYXpS7VCzmncNKfOr
ZHC/t0TJP/WqeJmoK738lYSYE1pAexkbNT3uKP2iavp3zRiDASmDr+RwWKupW28m41cgKgohWodh
o2GvFtdGQuEzXdmCnqmnWc+FO4YwIh9c9laPVsHStmXSLu3soEjqkgOg/GkaH7FNqDNH708Bbf6w
sZU9QU1Es44QvKlRYBKMotKQOU87vb4rUODUxUlQpQuznnajJx5oEkY7bsDf5LVPsyY/ywLleFn0
2jqNfJKen11NO5QISeAsaeJh6hanZUxvkZCcCuqomYhwZZB/vRE44uj5lwAqbWT9Woez28uWrdtq
l7J0wXuZiOTCJtxYI99l+iu5mlW0kYv8Mt1U77BrdBOCUhJkanHC6G8qNX/y4e+ORzQFXRr7UcLO
Q6v7hreJcPUKNY1axPYCGPQS2b2/n2QVuuWOyqnIku/SMudbw+YNjS5ilq6PTjo4653se0+dGANQ
Aw3QjXqvKrW+FUX1WNfFbjqneob5rEIWf278f1BsyBsrNvU9FlHcNAnz2a1Pkp6Cf+uSSwLmGcBJ
dCKrNTwm6q0C0fyIQh1WFwq0cM2EQ/ZHxdyw26QPlEK+OHXr7UoBwXMIUTOWBpFnnYGnWPPKu0IB
t8cnqt1ZUan/2t79O1rh/tccn2U4zP7jlbSG3+Idzj4n5jL9Wc0zHX77t65lQ/x/GPyAfuvN5+KP
4IfHGonVt7eZD9P/4Vfmg0TJ538o6Kk2JHIcVrzC/4Q+8D/QGDA47ExYvpFp+u/QB0v5H4siiwIG
G54p4Dn+T/8OfdCV/1HYUhlU5vHC0rHV/5vQh9kpHCW2Ltgb2PNyWm0VZRCSXHrSW6t2HezkhYrT
sIaoHb06tPalVWB64huO9RxmQCrsAst6OaDlrR4QYmrRv1xWe5Mygx513988v3+Ps7dZDOOR6v++
MP/5UWJWrelweJupyJJThGMfc2mhfoq69P7jP/77FuP//vhsz28WqofCiX4F5dKiXLkuSAjNUwpl
xcfEuVE3vXYH4wHuTfMxJb1PLXuVxPJYIYUQhIqUU8vLHcbP/5uFd7x9Qr9/g//vJsb//s3fj0Wd
JD3431Np1fEayyT7MXt4yPWoxxeb33hU164yPsI3V2kKEQQDYXUn11XDxyhVH2TXqA+IynVsbunz
x/dy7YXMDtZJ2qYabib1hCuolleSmmn+DokguDfPKEWx+vgy125mtg8ufFse8taLThHuHuVJKIkc
bx2VoDiEh50pJ5iOTAg2t/ZJ41b1vUE828KWhlQkrpc6p6Z0TaKn8cUP8ZYws1q6BAQaSfTsSqAb
8bbXSvBb/NtmhF5SQqF8loxBp/Upm02vr1I+RIa4ER51ZWQas5EJqwlQcGx1R5fgthc9Jmp0R1is
Ye3/7jHPSmhKYQuALGl4SuPyLpELDpstlALyNQjOTGTvxtu8chti/Ey+GZoR0Bsf3a51BNbw2io+
oBmTa318D1f++ByjSVU1dXW9QdGLjHLlk094tkeW0d/99dkCFHWlmkNms1BfcxCsDIqACPIV/evH
f/7KdDJnL1gmRqRJRaCdSlUY+XfNq/o0WGsICP11YGPjqf7yKc3WoIqwXTnu8+DksZtrFhWwuWw8
1sv5jSl07TXMlh+1w5yhwN48CRFFiEdEVkkrGKO3ekpXVoR5PyZJHB25GnYRu2TdiVPfWGmV9NlF
kI6Lpv3yd+9jtu7Eqh/i7GrFES4XR4k+z1eOTxSqHyW3GjPjq31nqTFnS03mVEGB9TY62SOZUMub
Z7tqss8jIXRF5WWjpihJ//KlzOa37GUhONguOhFZXG5tUN6fExdX2McP69ormU3rTNWyxiUb45SQ
ubSWOiyeMlopDo94uxtgjzfm4JVJYsx2GI3CLp0EaHFUdU9fIA8kfVFoJJRHtX+jcHxl9BqzaV6Z
gCAkWUnwf7XBE00O71I34dPHz2nWgP/PBmBeAaa+UcpyZ3v4OCmhiqWK98zcSB6C9+dCiIDuUarm
kvLsobWvfoZNaclfyiEVxBxFVa0+FbnG2R4kN/39Lz6KUVXdoZ8blHuQ0UBJtx//0GsPejaHDcdX
I47d8lGyyp+dnLlPUqV/FvBd//IC4+N/8yGww7AhxdJUMJpJyqlR6YgGoaI8Upl1//JNzmYwMjfP
ESNBvY+1cl9IEHYtcl5u3MC1cTKbvENLzJjSJtVJkytwHHkvQfXL/fjGfB2H2ztrgzGbrzkoEmtM
CjtJUqPAc3Cc2AIW3xO2mtEgSpzmm91HYfeDFBdZxxtKikh/iwx/ZTobs+lsF5hJCECvT201EqBr
ywWwZj9oNNcfc9O7lVB15TLzIEycONTsnLg+ZUHhLM0GvLRlDtU+D/MvUgH94+OxfOVNzVM/OZS4
nizHzbEdEI7uSYbE87ighqkmxl9eYlzh34xmiRpIZ0aFc+Sk2C9TyyyIwxOFd2MwXLuD8QG++fNj
XGhnSZJ9DDq/MZHS1WaziVvnVhbRtRcxm+09/rW6Qj910irLrV5ywDTe1lMbCqprHB1W8i1tiX9V
dh+/kCuLyzyaqSWSL+3apjmiC8yeB7KST1gMlAd/DIb6+BLX7mg29y0Ci81czoejbtegTQ3QQXxa
6xVYvofeCG5J7a7dyWwR8Az2yGRv+Ocsjz9Jtf5sOaS9NC5Eor+7j9kyQCWxj2X4VufG918tLIGa
AdzU8DnJQcawNh9f5dr4ms13J60kj3Rp7xR0ZnlSChKWRSHDU/n4z4+z4J21bKrOvxm+rsdSD3ZL
fgyH7pOVxKDMPOdHreEvgYfN7m24JdtUxl/83qVmX2+EbZ7jJmlwjnz5RQ8FBuA7XyDV160GVk4s
XpSQRh08RGwqVnDjBq+Mtkko8uYG44C8BRWPwgkdD1SfAPmUY5ftss8IkvHV4e9e0xSi8+YyeQaq
JKBp8IjBOLovkTC8CjuQb8zKK4NgCoR589ej1nULrdW8U5jQelypauhnW9Gp0A8+HgbXLjD+928u
4GpurlWGrx1TyU6+qk3CE4J6p97YsF97CbMp73nCG/LB8041/a6tEjYaGhzq6VWtjWTk9O9Wlrmi
jraRPEha4p3jptBXfZddEBvFK2GFqONzEa3+7mHNJn5gexUBWGkI6gEAQxVAwejZ+d7YvFx7VrMJ
7xmdKFzLcc98EMFVJdExVWxpQ5vkS1wLsfz4Hq5cZa7eKoDuJbavpaeoqYV94L1ow5YCPhemyRvb
AXJdzrd6ceMUcmWAzYPW4GWWeq4r7rlpbdyLraUcIyq0fzf71Nk33hJK4GqeKj/WbtF9Q8AKnNIL
BdXVv3ta41N8Mz0sXY0dEyT7OWBXtJSd8FUNA/OYZPHnKjCVG+/kyhdrsuK8uYpn4SllH+Se2dR5
21qT8fJ7pb4MlD5df3wjMz3vfw45c51hF/kh2pBOP8J4sjUKqHWolsM6arGeiF2Jqi/tF2hpw/pr
h2+z3OlOQAX0kJSlIOC6GALJ2FpmiElzgSS/gNk6eDEhLXiOI5pb9dDm4hty27a/iNwwNRio4Dle
o6CV64OggmeLhWNUOsbp3lIT/4cD0PSWeePKqJ6Cet48QSXiuNXLrJNtA04B8dNZdhH8Fxp6E+hY
9t8Nt3n/H8464bYGubcl6hRickT3JFrFffn4HV2ZKlNf4c1N5Erp2MD908dRE3OygsQCmApt7uO/
fuXwMgnh3/x1h2DlppF06+jZQYLcoMfBYew1xEXhz7gVI9DKiFyRbgEUJqJfeUbatO2Ni4+1gHe2
ANOofHPxUNesRjWBN+VN+qIW0WOI4biX6uYAd+xzpMlbUVeoIqAR35i51+aU+vvMbbVAmBIYxXMq
S5/8sndXKuAOMhMA33z8QK9dYfY1CM0ScWVrS6fawavb1ph2HakMtkEx1Dc+Cdce2+yToNel3sVZ
H53LSvlpJvA2R2hj3ZLDpruGthwfHLFzgBgkw7yxGF0bhbNyTkuQejNydU96UUWPeqcpzaIBJ3yj
+Xptps42g2po6L5N4su5N92U+BlxH0ogvhyMpstovMO/ejnK7MPQekMxOIrnn9osLeLPtqeFzZ0N
/QxmIlhFp5FvXOjatBrv883ItnjvNFzc+Dzuo2tXIcOiScCI1g9lZ790DcUHe/xvPr6t8ee/M4+m
Etabq+VZG7fRYEinNPPClZnjkY4N3r8ckMiC3UdbFln/7eNrXRsIs8EXBgPGimDIHqHaeg81qxNF
Dkfubmxtr0wfeTbOQgkJrJbl2aPDwRkiXwknOSuDeNEVzt8Og7kaPGw1SNXUuo9IKXBHxY0epluZ
yAtvUYaYHVZ/9ajk+WhzoMDZkcmjAvpKcaZxiWlKDP/G9vbKm5BnY0yFlRCGUQbZdKR6mpZehdAa
1L6/MYavjCp5fEVvRpWLS0MBS9odmwEp1mDV1hJDZ7+s6xqEba1/Sfjwbz9+VNde+3iPb66lBxTR
3N7IHyHASZtx7pNu1rnBvtObW7nJ166h/X6NGJlpQaybfxoaahjPoBCscOwRqBablqRiuH18L9fe
y+wb4yB58Rm4xaMvqchWJVnLl4SdlLfcLtfuY/aFgT1d1RH5LezZeoPGN17fMIEaysk9vDFyr11i
NsnJNWnZOdn1Y987KrGWjvM1hMNwKDwW6RvD6/3HZNmzme7XnWcUQikfYwt2Yioa6ZiFsbT5+CW8
P3jRSv/+smU9lareLc1DB0krDFcM4TZfklJmK7BTK9fA5+BDIi1XeWHK6T8fX3X87X8uxJY9m/G+
FHkdHjjjgXhjr+42StuD4CdTTQiSlbHxOHYOdZT1s96VnY9MapkNQycuBt9zM75RTZ927+/8jLln
0IeFmfoD0CNZb/MEumSL7zKlu5Mn7qHX5co50RcHKoPLva0CwF622Y2qZy2SILe4YCusdq0qTjJI
i6bHXUEkXNkqcrx0ah8EW2kGSR2trKrN7U9FbZu1S6EoC1BDS60NHmShqljPAcrWNilVjekAo8OF
WsaBtAxD6K1fPn7g1wbRbA2M29BCnx2xg+x0j0JuLXYoS90b02D8K+88R3ucHm9WpdTshqo3rfDs
M5w2iBFR1Hn9IWCX2jTtp49v4dpIHW/tzUV8s3Akwk25hbgZZfyFt01pYyEB7n92XDIRkn7j43pt
eM5WQF0kVZaOsFQMliSnxNmhRpsPh5Vtwngp8Hpfhg52Y+MMPz++u2svaLYYAmdB1DS0El47Gr77
VGks9VWDSJDsP77A+0sVntTfH1+iynKl971xgnvWwNlGVUAmQy8Hi6zWSCv++CrXXtJsQSQjhKHe
6N7JwMrG8JYLK/9fzr6tOU4d2PoXUSUECHidGWM7Y8djx3EuLyon2Zv7RQgB4td/i5w6Vd6yNZxv
npLyAxpJ3a1Wa/Vasv4UDXGgEqgzBOSfadFRNic+YJjoBDg/rNGP/L/3c7Rv/Xd2yOIC6F5oeZfG
TRsOhxLkVpA5cnJ0WoBOu1TeJ5DsFa6CyE4KwvLPS98WClj9XuTVd/S3yODgzrJJ4w0Tsix3YFgr
qNfTFmydw50qpMBbVymC7ymQ0RWE6bNiw+8sRhMYdqqhoUTztOshuyPGqw6h6TfaJKfT+UX9+Ou+
6dUR7ZxgSv3odWAOYO5RXO3DEdwF57/+saX4AA3+x50J2B3Q2+uEr3Xr8WvQe0ECEHop2VOFy/RT
KFv9DY/GbCMb/3g7IFdqjDaAkjGuJ/JYZi6BgEfZJlORp0nhTFu9PEZf8P/aIFD5/x2jnlMObCJU
FSKnyPQLZ+j8cMEmWWaZ3E2BFuUnUK+rABxDIy+T3J+j/JY40If5zKtccH9VF3TKGe0sYFTaiyUH
Mn2XZzKar6F03bjVYeorqCNTBYzFi0D/RLCqOursF3VAZ4unxnAWbE4c7abiogKkb4YNCWWA1q8b
/cTBGtXtSF7k86FrNeR2ztuBzcqMiAHC+knW6PD9k2nReI84dDtAqNpAD+DlPD+ExdTM4IB3+RlS
deH8JAL1RVYs3ouogJgWhc/HeLFpOKk2ZmOxM7ONywclP4eoQPjaAxV+XcTuPgWr0m08dBs5iwUm
iyvLf62sjH1UgZEJPknP/RcED2DNjMit1oQmMl5FZ0fowkF3oZvZ8wKJlDu0gRdXPZjuzi/mx2e9
/1f4+c0xLDLQvgBBMR/pOIPD7CpFz7hs0MuuivQrmFid+XUB5dzGdG2jrev8ZjSFJjjphL3/Wo6V
3pNOgVGMxyv56UlMKImen5PFBiMjFkH/HHxnXjx8TSsQyEHHarkZ1bj8Of91m00YsWea+m6IGtd/
BbPJhNatEZ2jHb0am3yja9j2843AQ4qYLj6gUK/TiNrMPlrE0H0JwcVILtwFI3fomwXY1GVBrM6d
YS9DnGJZBdLObL24VZHyL9wHIxa0EXToqmWIH3kRR89ap2gKXSXLNjiKLBthgrmRw+GzKvBfBYcI
0bw4f3QKNelUedXGoWbZiTD6r7nmVeGNkJ/MH7kkxS89es69xDv0RvHP9nXD9fMod6F6IfUTXgEg
9MInVBgO7uLineG8pdoGWL3wjbfhuaasaxAsv5Zd398N6O6+EbLdKtBbfDk0fVllqgyHSh4nvAJ0
0DRJ0ZiuUeEjKTpBodOdbb3Of5y/o5/gv/MQBHiI2IucE6+RtGiCUo8P4Xh0F6EL1QWJDnOgfziD
qQz59XiZ8YaGm8dKR3HBh/AVdM7j/Nx3EToECclwDpzfHcsxFhpuXqRlCZXbuXyN/Uqge3n6HHJw
Kzcj7iiyZSe3LZ/Oj2RbP8PfJfj3qmp2IelTl3KH6tlVXY2f0e8OtbJVSWtJ9W6u+3tA/OSG59h8
03B9kVYjkX2JIdOAfCVxkz2i36yFiGa85f4W6zax1OiMX6D9lBaPbd93z4C7Z8/LrMuNCdi+brg+
idSEPmCaPhIELGjljTkrjwNYmLZqTRb3MdHUFVTNi2j2/VeIlQV4NuzHQyVAJik7556pTSiybR5G
DMATZQj/zKPXqAS0FuGA3Wmn5htOYtlmkxYR/CoDKEPm4UgFepw/RS00L/2ew/O5q8KtopZtDuvf
38Qx0AF56GMHTwQNCchiQWethXMl4sJfNnoXbJthOLvqWDiFQ1Y+ibTpr4RmP3OGztqaUwI26Onx
vB/a5mF4vKzHUsycgyuaS31L4774FfebsGDbXhheDv02xkGmxR/zJfVX7R9cjRvImONFOoL2pl/E
W869+sD7+tA7Fiz07BBGgO17xO7LJI1jPNWD1iDrd39DMiF+B2Xs8vmiVTMR1TKOameGYtsjSE2L
cpfTGQckYDpFs7H5loUz8dQs0zN3mZqOmImH0BvfpKwTEGIly4abWDbebI0BajiEompaPbK4YJCr
GOmpR3nosoPkHWIbDOddDamjx7JV6FfGdoCr63FieD2WNH4Zs60GN9s01gV844cToCtRRAb16LuL
3ENtC73FBKIj5/fZYlVmiQX1m7mdU6d5XGeAV1ecibN7LQr5K9I4pFqNPuum39hz21QMh+coFXdu
1Kmv00haaPDgFTQ4DmgqCjdyL9tsDF+P/Lb3hooPjxDqYzs8XAPnkYqd9hToqsJCJk4fPBWSdhsT
suAK/XdwbB88y0Xeo9u/7xloSZfqoKAGCLZhutcx7sda5NB+bHR1BYx/u8/GagsXZB3bOO3zPssZ
q0X+yNzopNH2xp222PvgWTiwuuj3yl8e5noCtUmNPzkC6n4X2YyJz67BDVBz1B8fQbl0V/bgMGNV
9NyiQX2liJ12MwQj9yDx37hx2CZqArVlM5AQmggSVI6afIcMeNXw6wnMreWrgOgQ8MLLnIM8BewT
zY7WhEnQqIGIkB/SLCRCbbiK9XcYVwcNyZeCookFJptrkDe3oEin7r/cUVc6DE++76RXWhYaimyk
PYRVvGFllpzVN7IJiuonmh119gi8d/xpWiAZGJ5YFA3/c1RyCPue31jLgewboUaE8QD5OyipDnLJ
QKLTi2tdId3H8dn8ATeRuDo/jiX2m0BvrlVLhNuPryKQ7KomQicpGJ7GJt4qoVsijW9GGrBfDwt4
Rh5kMJDqMEyQTBxY7fw6PwHb5404wzrAbRkpxLEEmiOAGK0Duloo8klgAZPzQ1hC2V+uozdhHzhI
MoMEip/arvN3INrYQ1IUVAW6EZC3gmBg2Z7QGbHV2mHbEjOYMBCVoWm3P5IgC/J74jmNdxvFOhi+
9Soat6i9LZciE/It0p64PnqQH5nX3/IS1Lnt+BspxhHS3WA0WqOHS9RVv6Y159fRYtPeur5v1jGX
AJZHS9880DpwoeRQAkZY6l3bdA7enkRZ5+GxT4Op1BsFBtsUjSiBx0c1atzEvkIM6xvUZcMfUeeh
ZAWKNyh9N58CMX6ZgwB1YNBCXpjrmBBwEqd+yiDL8SiAD/SvSYfXz8TtF//7+VW0hCATBO77UEdw
hSi/yj7q9hI6r8IBDIcHyA0H8ikAOmPD7i2u5a1/f7NfWs855MqhJ6mZqp45Ldhj08R/zk/D9nEj
LOR9AxkDRouHEkRFSNQgVBgmCwUN3OH8ABY3MlHgsi5dkArS6hHPrFlwBOVgVTwACRJ56H6PU4K2
x8sGMu4dpYxCSaBRCc1CQMz3OSyO7HRY9cfAcbfAJbY6uWdEBcogMkT8oT1OUzfuWpBFHXK1LHuo
CH5OJfwHyQ9EiyAxfcX9obhuh+eh7e+dsf59fpqWDTOh4o526NAUffjTiyswWOYgw4aoSnTZIprA
cBn0kVZDU39N/dmBNSweyBz74N710/b1/AQs0cBEh0M3V6LcUDonFgOhmfPhlyzmQ42Umqb97QRM
yq5dahSg0q1swbZkayB840B1Af2RAFSDPxnPQNrNgCaANBfIbaaX81Oy2LgJFacT6EvacuKnGlRI
PkqQ3fIoIaHMwbiRb4Vt27qts3szC7W03gjNNWgDzVEMHWyIgGcy3ymJdGQKln99mj6gPe1Ptfj/
XDYtIzaAwKzP5y4tfwl3mK4Wj0GxRoL4CBqpzv78ELZJGWlDSrI8mKnvnOohb3cMIloyK4ddXq5n
H2Un1RGwhpZP43qLPD+kzYX/8sm9WUgQu5St7/b6Tw3Q20Oug3Rfk6y9Tp2q2dfdkB8mnoaHvJv4
tTOBHxCsTv2Oy/hHCEKpjbBos0kjjuDhnnh5UetXAgGnr3yqsXkAiFyfn6PFIP9Swb+ZYirjroAu
TPYLuvIqQcEdvHhlDkUxCoe+bAgjiwgqETZFPGW/MuSpuTvy6yEMwp2cebdhG7ZJGGmDBrSazMXc
nCJoSF0TVetP9Yz2/2HYRO5aUkqTEl+C43nMujQ8tSOqLXxtH1imhIfrDbl1gFQLQP91aRwyccIT
SEOJk9Hsl3TzAYSaovtc0FJs7LnFosxuiwkCR27vy/7k8wEMsqSoXImLbgZ96/M7blssIxwowbsY
1e3wJD12Ny38PqKQhPq7TtES3M4Befg/uKlt943IAMEkyKiJqTsRFzSg9XqEM4ndd4B92zBh24oZ
GYManXLUszOcWqh33yoUxgi0fbj+9/x62WZguLjOoIwWlKk8lRKFaNTYx3vaBiAyDceNHNSyIyZa
G7DvLF0aEp3oDCGpXIXPjMhf9QpJ1QBr/L0RzWu55/yELOtl4rbDCvzNTdkur4NDovJIqnHGi1Ha
6jDbyA0sS2ZCtmmNEuLAu/p/cgNk7oc6m/TVINjzZVMwUgEJdc0yDVpwa2dQ5GxLL7pd3Ilcnf+6
7eevf38TdiHlMdW+WOpTzSpwB0K0Cw6iEImbp8CroMdyfhjbPqx/fzMMjsIGDGyNPunQ+8YzKFN5
1aUPTisj3NuPR0TMRcqkPglopam1jQVwjK0Qsi7zBxV7Yjh1tDjgmHa0PnFQzX4iYdMAcVmxk05V
u4dA7lauZFsh07PltOqVxvNJgiYQilJz7P1byoZu1N9snzc8G4DmoATcsfw1+/NrAaaMQwdC88P5
3f34Yglpqv9ugPRVBkkvbzzJGOeRIOA5zsO+vUtbwEQbnFM9ZJ836mgfG6xnwrR5XIpp7vzhpLwF
XV9Quf7KvbmEpALZwtfahjBO8XKALQWynzBEIyGhnnPI/ZSTq+Yv3Qja5Ofzq2YbxnBsvkDwuo5z
EONCAeAAumEIdg9ozE5Qn2x+nR/j4233TOQi73juONAxPVGQat+10yxfBxFNF53fEFv7775T0Ia3
LupYp3aBKrqI2AkN8dNGLvWx43kmUFG0RcGVqMaTAAvDlaC9vK7X0zTL0NtTLOkWRMK2DYaDr5cU
n5aROgke/DNpVHP8cfiO4s4Wpso2EcOzM4BHuxHqi79mUJ7uAYmQ+7DznkhB82PrhRvIJNtOGw5e
k27OAVEVp3oZb4ibxiCSCH5eZEUmbNDveneKnBHfriaK6jieP0pQeG+cDR+nBO8I38slQ6eoovXv
9Zf7efCpqOm1U/p3fwdaovG7gFzqhlVZlskEDfLJrdypLgVSTonGivXSxuPqx2XrZHg0q33ihQvq
rMJ1pmuyTMGXuI+3bki2n74a8JszlA4OWILjWkCRxIV8vGxnNz30bXUZqMp7h/2bu6xXKup+Roil
x7R3lqeVMuZwfm0+vjZ7kXFIEwSGImum7mc7lFMP+Sto0bv9VQxd0g5S17QJh2NEgJpP+MggQIJq
OV94tINI3cAv2x/zMRkM3v3QDYK+5lHHdyl0Vg8DaB837NiyP+Zjcu603syiPHjQLO/q/Uo2yQ+d
7EGVfH4JbQMYBpBFkMbxKuG+Fp0m5ESKybtbFpxVX89/37ZFRiT0Jl4yTwE636UuQE5zUyeSPdez
+lJM2fxQdqI95CR/1rO4LGiZbUeqqNvSLaLyN/B20JRzijzBfXOrjmtZL5NHt1TgAkLnc/hAMzSs
71H0DGYIoApxc369LGmPiaJsdd2SzOnCh6gGKEWl1dPfzBblLX5VL8OXi2EQngmnZJk3QreWLUfS
xTdQPAbteANegvPzsKyTqSoK9T0Ht6SOPcjO4+W9cl0V4M2beOwyw/3LWv8mcjEqqjwvVHVqZTpc
QYS9+IUDpdtyPMsB+w5OmZMipcOifrsRLndiFeUp1/yg8CMKQVa0R122Tuv6vZkGycrKq/WYPyhJ
yuy+VSyurqAqAd3L8wPYJmLEyGlhk6r6BRItnZx2fw9x5bH1YRogALBR354fxrbfhp+3oD2cHVlV
uPOxJYRWNO9UQuuqyi87ZEMj40HjKshtQGqFHnYXjqdUACmVxSW63lgo2wzMZEcqn/CIVKccJJS3
ErQwL1AUCLdQ5OvvfH/n897hI/ES5noDitNkCnP3RztWtfon7+dO3mRB5UHUZVEhv1n1fpz7vCuc
n3MLp0nq0KPf0mnM0qRpfDF2eI5wIRw25am7fNJgeML/S+bnVxrk+ahPo5bs7CGL3Kp7tHlU3TX4
WvNuT6n24v3osKq5D3IoE6M1rYxk9kBRYI4StKqOLnTQwoJ9ByX9+iwVxQ30znconIj4AbjCHkWC
Muq6G7/xmjIRsuDyEe4AUhO6uH75T4slRO4jIbAToDgypvyXU9RutAVsWc8kcwlXDTXDxig4/l2R
z26SahAMaFw69sSFAkA1g/7l/9+M1yEMK+OIieEERd0j5IH88K6NIqagWeGkW4SkH1nZOoBhZWQZ
uppA8irxi/zBdzw/GcGxvoFy+uiwxcfNenceaBe6JbiKaX+Eyheg2QdI5N3ryP+Z4y1pn04Q5MlX
IXJoQJ4uWrG/ElFvAlhdpfEwRMRFuVhDJCzqcojexLr/5/znLXtucmXQFtTDrIyx55w9Eb8mhxFm
sHdk9Of8AJYNMWvfzKkzsrjYcd9zJjyHhdPD4qfzy/mv237++vc3qyMG6ccdwN7oh2tlgk4okYzp
8hqjZ/6CIsy65+u83owAKq6FOfh78heIL0IdHUexCWb86B61ft04PdADKfsxnaCJK91/NcNltlpe
Ucr7zNNuAp7R+zSg/3PjSLctluHfdQBGYD9b9BGdl8I9gHYqa9BbECoR7iESBsb0jYE+OhPXWRle
jpMEgluNuxpV+pOv7f6satlVlQKAQXu2kYja1s5wden71KNk5sfWH7+T8nfagDSJomzPOEtcWfd7
gPC2nv0/yhsxJbMGLoaU97UGvq0URb9DsedFyOHL5HrHGP3ycT5u5KeWPTKL35rXHrScGQfbjwPR
E7+Aqmq8eJAKo+MlTLnrXNY5vjFp3fgZpbyhSe6wWw7G11s8rm0JrFj83eQrqUewgS9d6h2JptF9
jWIQuvmqKNsIh5YQ/I6upFoUB6AT6yMYGttLAu6NPht3dYNKXMnGA6mDvZPG49G5DMq0LpgRAxii
pMxHTpNayHsZ4YUwD3DtmZbmunHVViXCtvVGLADcrAjV6NPEKyrdHIZw+QdIUsjPhLTbYgC07Y4R
ApDUQO8afSNHHrjyaxuW+tbNgmGr8G77vOH4kIsG3wVv9LFNg7jYybB2S3CwOcsWC7NtAMPnc74e
7pWvjypQbrRXUQ6+j6gOi9/nz5OPv/+uKg5B4XoMx8Y7alTN9roNoC7Gmvbx/Nc/jovv6uCCl0ED
YWrvmLImTYD3BrlGOrNd7jPoiqbuv+eH+diQPJOfBFVXVRG3okk64+WjTZvfQJOLg0eaS1odg9iL
1wm+iSCpAIHglHfekSv1ixZ4OxtJI5PzP9+2B+u03nxcNfUkerybHWteL58niAX/C6kRccFFav3p
66hvvq4VdCLSpcBPr9oXhNvgsMQ8vSh6v6t/62bxI00yMKoW/L5mEoB+Jui+8MRWS7Ftbw0HFn3c
urUM3WQdIV1/eTcGP+cI7TuXrb7hwmkIIpKQghSWiNG70zVSf1EhF7ns64b/lum8ZF5TIJLWXbFf
JR12HoRrry76ulnzFhCFLuM4pkfQ8/VXZR7m313aqY18w2KXZnc8BWxozt2ZJqqMxwDwqzoke0eU
c7yxOB+fbSiS/tc0UxzJKqq6GIY/fq4975tuNHhbnOxGDf29P6CyWlcy2Ll863JhsSazHb4WkYaO
XwFBSCjQFodaeuMtoCkMqpZFuHVrsg2y/v2Nx6kCwtrgRsSRjVTWgxrgFN7kNbT8grEWGzHDNobp
1ZAEi70+YtcC2oDge4dJiRRVGG+BKMx54/o4A3xXDFeL3+i5dmnCkMb6uevheslwsLUrrTzw0+HN
6I16qxfbNprh5xNtICmwIBlg+Dob6TcmvHSflv5TkM3L3uPR1lOOzeoMhweHOUDao4qPKQd9AImz
fC8k7FtHYOqsgic1DPIXxJaaXTH6G1Dt9Zx4X2nwzCqvAKOE21dNfPRrxfD6NbTlgfNFJ/kMba8k
I8NW87/FMMx6byGYVrAJN8kL6i271HUbtmPNIu7mJW1fzpuGZTpmpRcgg2qsSU0TMTbza4hj4HMX
hV5/nFIV5/eTXwcbGYQlBr0r+0L7M59njySFn0EFtOfjnR86389Pw/bxdXpvHFVAsi5rZ5QayknG
nygYgPYcD9wbB4vFos2Kb6kiR0sCO8tz3Vd7Tqv8FPFMEugrZuQJzShttlcOjS+BDuKkN/vo6UTh
lQK7oqb2h6Zo0cKDKNggPd1+vWzBjIyd+rTviwzFkzLwwDYOLiD3yzzEYHC67PtGEOAjxOHGVsTH
KMi6l0iGxb+Fot71+a/bXMNwfDqXkC9G3ExBBacy4FLr3ywcxO3cz/rCCRjHvUK/1BhB9DbJSSYP
k0Sn7IDbx0ZEttirWfLlrTOWBKj4RHShuh9Bj4GXBI9f6GumRrGa8HTnQuMwgSsTyIrnmjrflsVp
5WUJhdkT31JW4B07io5cls43Vq7F3T7afBv+W2L7IMoyw59ZFHcBKP6ylcfTfaCAwINiPN7x0P/p
16vqb0S/gKjoi/aHq7AG+TOAwXHkxrtqpUhwljGBivDT+u95g7Pt12qIb+KLDhmZ027B7wHVANvV
PZr1YhTVNwKM7fPr3998Hi/go6pw8h+lqqsdXXmrMrj+xtctxyQzfD2KRzcEt1N4ZD7eWJkab1oo
paMPAz0EdTBcKSgvj8vz/4HF2nKqmGpkPk/jckRiD6y6X7wyP/vDI2R/E6vmu/Xxb2Nif2uNH5mJ
EQcYB7waEM/oyJB2gvlRHqgMyU4E/T3TOcQ5Yv+nroJnkGqme5aPxfWIImWWd3dNjsa487Zhm6wR
KepIQFYhGL1EajiAKNAPLeql/b3MorsC9V1xybsmToV3/fUdkbNsxXKtqfdNBWO7b9LN5gmLCZq9
9SjcEknBLZTv/qbuPIL2pFNu4jE+JApcf/x6tr4x8VYuowSQAB7EFfoJCgf8LwSUnv4QoKKjvqBR
6F+hPaiszPUL6YO7wh83Mg/LBplICTBvLi7egzF0BJlv4kY/9IgEoYgBLMrEFj+X5UwKjBABuddM
iXHpIcZckXznVyBwmZvfyMbF4SJDM/vuWQQysRnnKT4OwuZD3XtYwobfT8HIH0O33IBf2SZihouw
85uuX5dL6RIFYj+/mXtyV4SbFIQ2WzOSg7pD+z7rV1tYI3vOJ9wKxovwuaulGUEBhoRHGzWs2z3w
6VB7kQuypkvAaevXDW+nEfhzGwhs5rs8h8p8OQ8koQrvZuf32LI0Zp+86sK5VGigxkHjzOIGWTg/
+N2FnmB2xdNKEk7Hzk9YiWvSX9aGEO2zZdechm5LscGSLfuGpwsNWr+mqv1El+ynrtGBlTbBE/HU
IwT5foxZcHV+qSxubba4tyCxnMNhHaeT96Icr3w2fRWzuB+m7NLtMJyaVVkL2tLJTyjnxRUHdcC+
H5yXyyaw2sCbkAhYR+p2lfaT1l9ep6z5vd6RV3Y6Dwr1lw1h+HJdR6POhwVrNEYJn4CWxYvA3dKF
3X4u5a/zg9hs1nBnVgiqxtb3E1hXegBrZrlvJd9YJNvHDW+eoBywFCBzT1KA6a7aOPoTyYpsLI/t
44Yz11ASg5hH7yf5AlxentU/IL91YdXF7Fuf2FArx3H8RETdXQ96ixIC5nhDfBZj/yuGvuNlIcPs
Vp8WsK3XEcxIkabcpZV+7dA3d+HHDWf2I4RSkgUwIIIfTJT/5G7TkViW3+xAp1B+aPqArE3uK4jf
X1AwCpoLI/W7/vNp9NCKUzooQqE9fKeg6bRH+XzYWBlLmDObzlXmO3UuGbw3mB6ZxtWQ1OVzmmY3
FHDMcNg8zyznsWf4sG6UA2Q6grZqGdn54OsHxKnPD4VWl1VPzA70lMWOWkbtJSSunsu2HndO1V5C
z4cD0zMcWPVeWk0M0SEnut1zvytuALq88NnC7DbHgx14XxeB2AMm3oOOACAFzcZVP2y1RltW3+wm
n0oxEzIuXiKazoUlBT/1Urd30B9wrs+HT4shmR3lelJenjfMg4tFpwnhX4rp4Ffza4kutcolWzAz
nCof3JXedZVz5YwQ/8XZ37QvUiOZq0Dyk5yfg8WT6XpGvznK2iLQ7SwoojQ673cKV3GkXJtQZ9se
GKfwFLAhkAFOYfA01xJHGJhaAKZfKn3bj042XF02iXVybyaR54HvE+l7Ce2CaS+KcNgv2RaNhG0O
hhczp1Ho6p/9BK328R118uVxArXJbi76S5Rj4WkmCC4vhXQ7NXsJmwYHVFJQdJAk2miEsu2w4cZl
NlcFSlZewoOOXylRq2REynLZypvncOChKUMRfNwB76Xu0XfTuJcIAmFZTOibDLXOpRyx8qy9rvPU
281+s4UXsiyLiXFjdQ4xiRnxR8foVSlB4Ah9sLzfsEhLaDAhbppVUmAxvKSUIGRQIOa9bSfcyUlQ
tY8cacQ4gibmoj14h3brS1+N3uAnkBGvP5NokU+iE1u2aTF/s7M7Rit3GcyulzQKHlyCxfFQU2TT
U5C5h8smYLgvwdt4NUSIozWEVfDwhEennkTe/rKvG/6bj00vqll6SeRWA25M2GjSOD8u+7iRQUvi
V5T2pFyLL9OXKUub3SAvTRBNTJtmvdeAFCdIvBBdVC7kl3dZDg2G87/dtrOG76YFenjDKYLvhqh9
pGh2/kTWHNQvlotwjJ4JYKNozAuihSOuje2PiIP6NpCbpVeLi5moNepXbHKnDi7WsqfcXZsquk+M
sFM6FM9xt6UfZ1klE7iWh7EceQ7zAeIehZUZ7X4gmfpdrMx75/fBEolM9JosCG2QanmgRSOvcima
fViAKOSyj6/TenM0piqdadOmXtLm0/cpX9ju/5Dg2n654bhp7GcpB+1mAgkC0JaVze9I1Ft4H9vC
G34LPRzP6xtNcajjEgAypQ4ULXgRdtCcelloMHu2ySznPiVxCUpPAPz2EWmy62bU/1y29MbB2/Ip
mLyuqYCe92ZA6lowrCC2bTVPrBnaB2khMdxXAZRdNdW4PjWOX6A0cce78omjitJEW9HtQz6ZIKZm
wzZpFVnqYVyy3TS3NH1OnTxkvxVEhLp//ZR7xT4MePFbgy5lOenGy8Z5x9oqCkG61bpFnu2HWJRa
7OOOQPRrAxL/sdlRs7WbhEWRS6fHzIe+gB6hmHboSdvCJti+vsabtx4D0XMvCgC+FqS/L6vJO8wo
qV+UblMTxJaHpCDoBgIWSYbPAAZUV5mH2+0lBkffNXHTmTBfU8DGcZuibgB8n9qUBv3YHamJYetz
NADUPtLIoZ2mnZiGYPe3zbok2XK47PcbHu+zCBfOuHeTCGU1Lw2CPdS9Lnu4pabWDNhdmhY0Ing3
b/D0wnzoSXQ8TTfAJTajMXxdjSybVNACfV6M2U7Lsr9ysyrfsJroQ1enseHqbTqiJ1GhwUTFOvGv
8MANJrj+PsRD0iB3YexkGxZk2WQTzAYpvWmUI9AYK4i+HWZ+mDxwK/UCCjAX7bEJaFuv/V0rIpTe
U+R6eqLtoVhATnXZ1w3flV4jXL4ibyYFLKQb94c5rvjVZR83rsr1UkP4u6lhQbI9pd5IrgqH57fn
P/5xNkOjdUfeRB2IEUPvmudY+RJkyVA+egIT7gyCkvge0nkF+o8v4WVGTDfbtzmrHLx1CYxEmf8V
+pj5Merny+AjYLz87zy0csdRtlgkUo9T8ncLunr4dX6RLF4WGdl2PeCiAGFxbG8GAijSt/7Votkl
QsTrwhg+nAq6FBLCxwlrxV3JlNy7Ne8vi20m+kzOmaPHGgHiLzMMFCO7z5CI8TZORIv1mIizFq16
vPfnOPkrde0zaLYSPDbTfyLiP1U63IhDlvU3MWc10rGO+mt4QBMHuCir/f+BHGZ1o/f5DDVhZik6
qmgWjzGq4e7DynBNS/W5ldHNdqOL7fcbHhzh3als+g7LtEwL8vhh8LNDFXfT03n7tE3BcGKW12k/
AwKWoH85368KIDRcrteqclWFW690tkmsf38TKUpXc/CNahwGDpGfZaS7tW8DzxQbm2w5A0xVltwL
B9Ko1Q1W/TqBG+gu5/SfGTzXG3cS2wiGG+csTdHa4qG90Gl6AD9R+oWc6dWs/Y2HcNs+GJ7cznpG
ravBAL4KQNfP7qAOmdAcdcHImzdmYdsH41AmXQ8oSonKKVk1DaBe8keEbIvDw3LimzCzqSqDOhqQ
CkGF5xNYmm/SGbeetgVYCsroQxH8bHS2UV+2bIeJOaPpMCjhCZbkYdS56GiiovTiXRnQvEnwRNWJ
jXKAbSDjdKZR3VKHIAaWs/6aB4p9itEP0eTO1iFq2RITfBaprl3A3YgBujz+HkGK+xtaj7YqAbav
r9N643h0rIp4pPg6WItbCNuCYn8bnWBbG9Orywla9E4HzHAK1GKOou2hdoNqX8UXdllQE02mVLYQ
Ds7iBOAqyBI54F+nQG8czse+D4+giJqJnQx5Ogs0eL0gq36QY1ruKgnuW6dIfIWru8eCjUzpQ+fG
QIYVgZyz7cD+071AmSyh4fglDvKnASYLTMoW34htjPXvb7baTzVaIqPRfQF057bSvNk1LH8YsmZP
+fTl/IJ9aE6Yh2FOuu39vm+k+xJNuniQcZpfNWBu2cgIbDMw7En5EbSTfU5ecg5j9dV0oLW4V0tz
HMKLHqYwAyPXc71lqVWTuS8VHyFPNkVLdQNNFOf1/AJ9iH7E581jIi0Hn/WUvEgVHNG88dDOeNts
pzEZaHNwu+CnVwyfC3/z3f9DH8SAxrGRR1ArpiogL2oMvKdYV3y5gTISjg5c5dotAj+boxjnRljM
zIOWN/2RFlMylmHSQv3I7cJbqKt9UlH9dH71PjxBImqmhNFUunOqsHrgRnvSoAzf1V6IQrK8L5z5
gWfkOmTZzfmxLAtn5oX5hGfomkv6g5LuE53Yc7GwW5/Uz+c/b7FlMzPsdOlAH1PQH5NmUFnKn5TL
ThV63KZx2DiaLJtiMs/E3RBmEURAX2Rd39Xt9Llsq+Pix/fo9bxvO3ZJmQCbYvi8gAgsyCKc5UW2
tEW3ch1dF0MeJ+fXyTYJw+e7buVabirykvZNgiZPXFDF/LhuM5hyIesUDI/nB7Ltt+H4vAc3Hbg0
lpfYBxJ5mGqIuI94E3Kmhp3OD2GJjqZ0X1uXEwvEsLz4+bic+CCd287x1J/zX7dNwPD0OHDKLgyb
5aUP0viwEImH0WIUidJ06zy0TcBwcxFPFddaY6tHYKsoQzGoDoItRkWLS5j54ZA6VP4/0r6sOVJd
6fYXEYFAgPQKNXh2225P/UL0sFsCMQuE4NffVft78WEbE1H3PJ3o2FEyGlKpzDWMhTu/ECDP2g6n
G0o3x3Yc//hzuZFFr0zSMi9sujwnVTPMLykXZA8RtDEZCFJoXIHF8et1WJmkJRuB2aHqvdqpXyy8
R24BwH5zm1FtRKW1Hz/N3YdLHPgzMyGjsi8Q6Rzjmg4PYKJvJCErR23pyqc6Tqg7Zuy976tHFU5H
iLT8GPlwcOv5L0w/NsLS2hKcPu3DJ7h8ipgzKPaeheQeBdj7CJClWfdbgvFr22hxkNt2Spnwneg9
MuGeBU6M5t8966sjeGobS7w2U4tbnPYS5vaZK15mv3/ysodGV1eFyfbz4MRi0+lz7UMWB3pIKwq4
oREv1IUx6ulLdGAeGFLRk6zs15t17UsWJ1qUdTt0FmP4E/17GgJx41LkweXJxGb7Ml25uJdkgUG3
oRY88N+hKXU/zt+9utqddlaNZQHZo2H1Roq4cj6WxIFWQ1AigJLfezqGO8qrb9v7dmU5lpwBtE9Y
CN92/53ycVeBpupoHXs22PkY5uvVWBvi9O8fjgaBRE7kltx7hzfSFfbVFHQxKXlC/LevB1g5e0ta
gIWeduanRfocWn7ZIAUgbLoC4eu8CLLkBCinZylmyft3ivD3n15LgQlvc6TqRbiVbK6t8eKAD8WY
Kzws/fdMeff/6tk7waYU9UqCHiyOtuf6TQmJVPuew86Co1jk0/JI8dA7pX+Sf2t7mE500Tk4JuYt
2QFjk1sD0kf57jVG0iv0zPvqKec52fKjXdtRi/NdObWRnMvu3alAusqS3MvtfCxb2jV5PNdkrGWs
BjfN//l6g61M35IxINJU6KKduveRp0mBANw5eAJCSt1mZicRU8yAf9/cCitxZUkhCPMGiN0ubN45
AslppRR2Wj3ZeKzMoUKSCC7jRqRcG+oUQT+cTUGGMAPhpXmv8TWnr8P+rkaz41YdLCq7RIS7r+dw
JSYvqQQpAPcmZVHzPobjwwR/pxAFB9gH7Ur6S2ZbLL+1UU4h4sP3aKBeadO6zXuv+8sOu3pusgNt
2C1KpQm0aOOvP2Zt2ha3Pe+ln7d0at4n2MWfhjpVwZVJ0URHFSIbUC89d94WcaHubDcqt67f+Vzv
pHj2iu5SZGmSV7/zaetZuLbBF/EBGlxuD7Jp/Q78TIxO3zGdaGyKegd2T3z6nlOBOcf3nTd9ixxg
BF2MBF1Zv+seuvI+DBZOT0ScoRNE/f8rqaGLUIHSkBcRpDYvletdwIv9EFlzCUmonZVkr51mY3ev
RO8lEaHQmgBf5vO3tgj6E/tRhXFb06rdmLGViLckIGjSSd3VKn9XuKaBZbuCN+y3Hpq+vNxKlFdu
UX8RCoYxcrLMEPmeeoBPMXgRnQxzM042PuFfTbz/tI2Yt6QiuPjZjDjaefPoDLmM2HiCQqC0R19z
qHcdJLpsm6BSBZAYQkVTXZce0CroLnlkgH8Cen1BW1zUgxgKVEZ0Or5ROZX9pa1DE27c9WvruIgf
FR987USV9xbyhjYXEMMPED9moCo3BlgJUEtKQ827Noemlvs2ZJCrqmLq2GnsYmpt7h+HoINVKuyL
+5YnNhJlu/FAXPusRRDB01A03cTtmyqEH9yglUzK78aF1PR5V/6S3tAGYhaVNM2bJ5v6J4iN3g9h
LH3+Ol6s/fmLeBGaDs3kItBv9QmktQPqnejjgN4KO349wNqqLKLEiKpFxLnu35y0jGdCEhLSfYqj
FZTeNcwJD18Ps3LElkSHmQKDHXWme/PTKht+eqOFQzmDAIr60dsoFE9fD7PyNUu2A5RaU8gcqeYt
8+vr07UB7gM0Yej16d449Ti/Hmbl0liyHUrJTDnDYPWtBSzvFMUF7tdMQ5yIQYLfJWg5q0OXnpmq
LPkPqiLRFLKhfDkRWk8V0lNWpFu6nwh5FeKZetNGm21luy2d9DhwnmkKOM0bLzT/rsdSfq/DuX78
etpWQrl3GvVDitIIMYeIM/IN4lByp2wzHxpOLjxF552emy1b5LW9tjjyrWE8m0ol36ohhOUJJqpz
rkzpaJV0Uy+DDZWKtWEWmYOFDDJgBh17VRGc7/PiIKPofZRn6bExRPr/nSxRuygJyZa9wh3c6veU
l4WMezSMnfMep0tF4AGcSjWg3/x6YriKyEGKLy7sTOMcTNevF3wlWVySI+Ahlo9VU4WvJJT1oYVD
cZy2XQpTEpzGwWO7fkBVsIVt/e7rAVf275IwAYXeGYpMafBqTD/eybQcXovQQmnz659fWfIlY6Jm
OaWmk95rJPTYHal2I3LNidHzXoZWjRvBcu0rTufnwzkRngO9YbjD70dlHzwQtmIouGwpza0cwiVX
QnR6Duqc5XvRj4fTQtTd8GZodNWlfKMiuDbE4pyDCwlhYFf1r2mZOa/Eq4HCPdg6n4I5Nkh+3fGb
4q6zNV1rwy3Oe629IKTGzfeqM+xbmnpVkgKldtX2qgRljPp/v179tXEWB74OOZq3pZF7pYvvukWf
L/PqqxOaeT4BH74eZG3tF8feg5+A8OQo96lFLgrCOUvMeBYTinn/+sh/2FjhBBpIPoX5HsTt5wyK
JnHhbXIdVqZnSaSwZGrbzmLXFkbvNC4/l4r7UwXV5f77WZOzpFP4GQn9OsiKV1wg4c98zOQr0FH6
LFQ185Y0CgRbZ4b/rnqNBgFp+qpg85BUqS+2bqa1KTr9+4f5HxzS8Ezn6rXuxWtr5Z8wd4/+TK/8
zffsSoha6gC3eV3n0NHPX5VQ4y0UhynfqSqgU2wgYr8ll7v2IYsTbtCM6icbFoeslg9QKfsWUX+P
Zu4Vg2j3RrBdG2NxrHXoT4J3Q3mATVB9UfpF/9c0Q3bUeQdLRTax9um8XbU41+VsK1KzoDg0yh/j
AJZi8ey7ZzGYsKkWB9pmdKB5lRYHK7rgV4BMeNiDE0S/wwmhyA/nfcIii9fC5mGJktJhrvs6IXVm
j/Not4Q9Po9JZMmwIHlUhUDwYSX8LisudK7lG4UCQb/xhPo8aydLrkQj+qlmDqYo9fAgrEaeHWVF
i8vQimwXVXpC/Wrc4gqufczpj/hwBqNWVAr1nuIwdflTgNthXxNNj+esA1lSJ1wKS6MgaLAOOb2X
MINKbAWe9Xk/fjryH/5yAOBEVluFnTS23uUwDTXktqAm/fWvf/6mIUvuROrRqPAzT7xWCgSmZvD+
rYRxUeyHppvjGdmCX/2Ww9Yb6vPjTZaWeNC2DEOhq+JQE34xFgSKMQFEUPBGM1ApP/OjFkd7QtZM
+m4Ur5CBuGgpJPDpVQssqtTQj/X599z9PgXkzMVfnPRScSnCPne+h8JFAbEa67HcFY1xzyuIkiXF
gkFWseUFd15Oz87Tk/PUdpvmfu+NfYJ0eiOYfH6FkCXBop0n5inNJNSzBpCqkH3UFtoZ22nIylZb
wvBIUQ3uUIXOS15U13IkSYFcUGVDMqhhT8rymFa3bbkVXVYO/H+weHUh8oZ7xYlvgSMjoPtd7U0w
Wr5xf6zN12mHfziXVTC0NpjwAISXlU2IoeXB1co/wtl8S8B55bAscXiBDsPGn6LiIGQXXWLJ/KMu
evciAM4wZuWmDP7aOIt7nUOSjeYOU6h6z4N/RaLZYRcUKNhE0FS+60YK+uvreLM21OJ6Jw3I5aCQ
FAc9sPGHsXN/V/EAzvasmL2HWTiwWfp6pJXrZYnRizJ4I8yezg9dN+a3nVc+ZmEBuSUqj2AX+3EU
bcE+/02k/1voJUt0HlpKXc1NGb14KArlKCATXPHClRfB7MASoT4OcFZqzXhhGN2f93WLq78rIYZF
SZcfojm/cIU4IA+HKE2q7/GIPM55tFXFXpnGJVivgbwz1Oab/AQfeSpABkrgfywTHxZ0cAbPDmkf
brGN14Y61RM+nKhgcMLe8QW2oRr+QdavAJvNr1PYVDm8InEk++9nTd4StRdaGJXYXqlDkIonNqb/
5MR508Y7+hOpYr/L/349zueFELKE7sGvO6o5avoHGs0qrvz5ZTTFZROYC1abZ62nhz4LDl+PtRLv
lvi9tBuLqOsideh9nnq7iOS53heFV5mNHbc2wOnfP6xO7QWBh8UJX0rjJX2n3geVnbkei6BQRJxU
wqnzA3qMt1HhgMzOy7u+9PcOzIThAqs2il9r37BIDDLT565lDppio6JOUrQsvwUZeBw2crW1HbzI
BSK37ZtRu+jz1ulxDrRCbmv2tZ0vZ6bapM+2zH7WPmRx/A1SwQHi4Bio87P30Dfzu2YB37L3Wfn5
JYZPpqPTG8fLD/CRHkjMoBZt4ykbrDxvty4BfI5f4W2Eg3ZwxnyCQ9HUHpDYnvvnn5bnw1Z1RGjS
SfQ4C0K6735f+1eOO1fORnq5cvMvuRxQ8O/TTBr0yXrnLih6aEfI8cC8dAvusTb9p4E//v3TEEYS
fbNDz7pfger9H5Er+63ZWYlK4WnUj7/uK9eBBEx+CHB1gCZ0h5rwN9BH/ymhoNXrYG+meov3vXIg
lsQOL3DGcPJlfmBuemMlatlGzi9+1hyoT9wYEtjHs8LfUh3Yy3qCKctyaDRHww7GCvMBL1VyFjia
hItzzYOQzS5BIJ+HsoJrohTOHcQHgD39+q9fyYrCxXGeoLlL5xJxaVIyOogivAjcCpbzqtnNvdqo
z66sxRK915NRBFGQ54ewnFEl5f0BgfVoKGrxorFvbhRtCRitfM5/4HvZCC31QGHVYVtj5+hHQM1F
WVnoQWx5ha8NsTjiI9DqiipsLNl2N8jq43RyRGIpB1cvOi/D/4/GL/FEi9ppdoDrXbdnJSFIeeru
BsIRWyYqa5+xOOm9pV3t9ti2vKv2PMRncPUGj4arYD6LecbIEs3XV0yV0JLNDxogjX0FmbM9TefX
rzfuSqQKFje3th5hxk3lYYaAwX3N8/mizWbvPIwgWcL4ZFeWlZgwPdBZgX/WaAQEkrZw/CthfIna
S/2MR/6ILaQqmYhGP+cAttmq2Wiqri3t4kwbp8hlNjIJFUH/V+aHL547eEXcEFLHLR3bLRmdlXGW
WL2wn/0hovgMGplbWc33pdvjM8hbr6eN8PR/vn6fvHCWCL3AlqIvXZI94y1N2WWU8Tk79nXl/cMD
EjzVpeN7z2GXzd0Oxq61A7shnWfmkfCsG6+7yc3Ewclz9SOs8L9kABeLPRVhkLlXA5656Y9omGS6
60sH/1cEqhQxress3MHSCRpNEQBtYoimZtfNY2t2ZgoHlpSK2ij2+gBVQtk5rjh2HkPGCERV2LbH
EqLwb1VYOc2BpSbKkqjrA7Uzg4IVY0BEPe4aEwl/11fV/AdwDvbuTTkpY5N2+m2m6E8mcJC2F7A4
DR+U8OBmw+q5uSscA6syy4eR8cSFMne3CyrAhwLD5j4eJzY5l8IRs3zyVEBRSxEQkoyLFmJ0sQZr
8mFWLa1/ealRzoHkXg2Jw8nvf1eqxxXTNnhw7UOPN87Oi1CuSsImmrxY+F1J7loJj5A38PWZ8yiN
NwfXHSHKJDRnaRjXRT5M14iE1f0cOC0MZEYaUnsXRt1EhyQonGZKWDj76WFurFFHuOa27CLtu47i
teVmhfgWNaDr/+NNnSIPeobWSZtgzf0kd4vhhoqQDjveucOhIEAajlk98x2WgEcPQdPKatfgDUxv
wdn16UU+iRz4klCyPn8vZ0eROwAi0yKeJ+BOkrCr2XgN9Ia0wEericRdbYS7K1CFOulLzAFmTbIc
ePYiyrLoCKnJ6sqFjIahcdCLov4L25TRiTOeIXSWJK+DuzBzgugCpmamPDIArnoY9fgtVhmeJFBm
CMZIcrVPddNA+Ch3m7CZY080vlseHMiHh/eOCdkLhwIFMogo130yQRR6Qgc7m36PpJ2exsnRl7kV
+tssAvjtuVXu17HX9X0eO5GjHiskoGhyS9qBHM1T7h9G4NmggApkvp/9lLlvwtepH9P2b2VgaPvP
XLRundjCBeQ1gseAPlK/x3JGeNWZeJrGWR9FQ7W5zGAd9eKg9FQ9VkEwk6QOm5EWO8MdPdy0gG2F
MaspCXc9tBx/h35ogsSFkSKmB2rQIq54Vv9yeJvdwJptsjctNzBdVqJAdayGQXO6w0ZHutxW04/G
z6ffEBENius2tO2YoHaTD5cuoIz5sYA9hvvoWk/2MTo1OHwKkyZibgTsn7tGsuHZH1TFYhjGzo9F
aa3c1TBv3NNxZk/VpLS9wL0U/iw9P7iLTG/cC2IdmIiFbGTPQrvByzw1Qfp9HHkxxypq+vt+giDc
FfrwZNhXIDybC7/tU3I9KsnIDQzUS/VmI9SX4TNgW3VbQlV92FPZ1dN3NML67s6RIJLv0NB337rG
pXrflLKBaDwYOe4D9DSnIXY8w/xj4NpqiFviYAZhaUy7WNOQQ6K9LyJ5TWXa3OZuq7/ptOZ/0ijv
bII43E0HScoOfdy8eYSFU+skCm2mZ9G7fZAM2qHBPqrqtPtGpoA5NokM9Bceh2welYqnwPKuiXEa
K/8Y8r5jWP28zGI5Q1Yq6RuNP8N6BoHE0SS41cbWD5mG587RIX0IE22h5j8ak9nHOeiI7k7WPYfD
U+vx6NjSdPpGiAfzAA2QhN6Fk3byxB/xso+dsubfbTf0Pw2fxlZDhygNLAKegFQWFOnFwaO9/xfz
0Ou9EZXPD4GwWbCry3aeE0ogz40Ceyj4EHe8KNQfBC8YG4WQC4W8qqEo9Qe0UXMO1QPptxeGu7W5
H2kQ+idC9ujOe0OCsFD7wKt1eO+KoTVPrJDROy4C7DvgWjN7Y6H1CBFGXo/pt1GVwPgMs4T7R9+W
E9/zAuzoPbSsYJ6kIu1R9JAClV73nvXEEYwrt7oCxDF8dcDoAvIXl4o+OOEQpFPc0QHuInVUZnYn
i7H53s0cJdYy83znmKNyyRAha2iJUr9Mj1qCDd/HRZMVrhfrhplhDxe3AE/+VCLW0hyNdii7Gy/Q
JS4L2f/FgdV65xZp+O7A/GXae05ffIeELnlFvlwXd5zq2X0Y0eMJLkdr6wZE+zT3dk0FtvElNK5a
3PBQFxuOgogh2KP0NjgH7vXN9BgZp+2veTvnwAsyv7oJ4BKZouJd+OxCqDZqHmCZ15JXmtox8QAp
onHB6skFf5xbDwV/uFB7qVARQoWsYVLUFVE7PnJb9H3iZL71jqAb1O2l03UzkFUQgtAS95mPmycG
SZjBGR1MNrgWtEbYAT+Y5VU8SR1VO5cBx/g4u8HY4Eqt4BOAMgx218Tb6Hdl8gJotjJtWqCQGuQy
ezPP+C9TBP/6ovGA0d5XOvBUYnIr26ssT5u/ks8A+Kima9VzkJfNI+lF+U9HegT52oel/Ptgef9q
ERnaywmYcnNZFHWgTQI6Tljf2hEPd5bwSrZPFLYd6Ssas3O1P4ElphEYd6XEIxhiaXhl9BCV+1QM
uJ27IpvYHizpbrzC+pf6lknuXPnSZ2IfjET/lnBGaptYd13Gk3okOehF/FQkgPFfII8+3EKjBvca
dbLfRLh1uedkrr+PtOUNGqB5Lq6oq8SWFeBKerjE39qhTZuGpdlzwOwdYf1lRPTlCb0ydWIj0115
BCzFxGmuiPAbnaEN7aTH3KfFhcyDLSLg2q8vanbM5UEK1QOJlK1WP6UEwDLGKgRn9leXWuLI8/rW
93x5cEcKj4eylWEUd0FRnIdOI0s5cWV1SBxnlAe4i8k72DDmd04msw2q3GevmJCwZVcNxrZzRtKh
uZEkd0eYEsr+WHahDeLcNltw4U+9s06jLJ7bRosRCi8jv0YaY2d9EbGwHZ5wtBr6VvMhBPwglDMt
5n2B9mHYxH2RU1ylrTuEBqEbqJH0aWqMDS7KaXbb7jhhW+KuVpVq+jh0O8IgmFUzOJ98/TL9rNpx
+otP5+FDlSuDGjk3LZ5DVg6qplc9YGI+7H+LPpXqSlAHN8uuNWEgaNJpCje5jRrwZ23O08CLJz1K
QwGTshQ3PVTebXWQOQvAj0GkIzsHGbL7l0Y5Q1Wh8QhePbva63GdoBTNpvbi629fXa5Fia/qZtUH
wNxeZz7I428BrNoNMC6Nh2U8+Klns0uaN/2sb8ZCALcXa5nl+ZWGb0XzzMM8yPx46k2moc8xsuFv
pofR/vFDv2yyvZoi5B9ZaYk5B4J1mrNFGWGckMWNOB2PSoOXDrFuaWsYbdXnlMtPv7+IIQL0/Lbp
uHrS3sxvFLR5iz2sp5GxfD3hn8Wo0+8v3vqthHZT4c3hDfVhi7dTIULW/gRG/fb1768c8mUTDp1m
nyNkFE8iE5Azcf0qeBFGDGMMgedho8i5cmKWUhljUc2wi1PZzeAGGeh3SD5VAEaZD9Gqg8faOxVq
u3FI/sUCLwsKmLFlCy7wZKXrmvs3cwkwTnAIhqzvv6VeCEDDpdYd+PF75hW+2x+nKGgADsimiv7p
keZ5t721TfQLCQYvQjwNHeVWO5PDq5UlLrD45MXm4xic9F5xDw1Xk8CzSd1Vhe//U/fZIION2Luy
7Mv+Xp2VfJh7P38a0jFLd8hXg+46ss7INzoNn13ep1laxJIJTm861Fl2EwgICtaRfq0s1mYe6FM9
d1tefmufcfr3D6EShW1dkBJWpA6j6ghKaeND51kTuft69659xeJ0C87qfsq4vOlT6yRRCArITMml
YOrSJ90WY+xTutVpspaH3O/mAs8fcg3GBx0tWm9t5aJI5UT8R0UN7DB2SKoHTQ5d2czVM9dTFuVJ
m8nZuDGJ8Mp8LlMAxZq9yCwIgjFkEIGdLHso427s+5WpWDK3ncDN2dSX3XWadQWoTxWEWOjBnzzG
Vdz2ExFd4rt+UG4EjrWlXTQu8kForaJquskJFP9dBs5jzMg0vny9smshYxH30KxAMkBmGDBOE7/v
m+YJps9Iwrv5UM5pnUS+u3GlrUzcsiOZNaXHNZL1G3i8zTaubTkUx6CAYi4a9shJ/IsZiiAoG339
YSsBd9mftLIeSOZgnToH1YnEt7DCS4CtZV0SQcht695bmb+lyIgrrIKCl4yuBZxVwcHwS+RAf2At
gUdYxXleT5eMiHl8MGTWxZaU7sqmWPYvwzalOoVt4mPGU7d7zTrdyUc0IuwGRWbt9xdRqxygXlmm
Kb+ukK0/Balvn7tCfD9vZU6DfghWZZu2MLBwkYlGznQMM33Jelo/DbXsNs7oZ/1RxJFlz3KaQrzr
pqa8duBqk976Nd5rP6V2WhTRAO5pyBXiPpcmlkYw+lqBmU+20M9r+24RwyQDL3LSPgpaBSWIZGEI
h1oIaWbtUw5Bri1e3tppWoSFnhPmFyDNXePRaZJRNs8s77/POebQc9XT1yu1NsgiOAQEiq9invvr
iRmK9sfol7AgFGM5V++5rLiPSqACrXxj2f6l1X6SUiz7mxb1Ls0zN79Czb+3/+DRCw0XVsPK6cme
aLioS7hhhEpXJDpATdtU5gZsXIsC6s+S9l5UxHnaOvTBQPPTvMzS5OygHBcy8RAimOx40oNuSagu
lRETrI5gpF6wZGaSTQ/T7Et6D6hZ5oHQijofbhYJ8DR8o1C+KMQdMRXxfo2BMmY/h511qvfBmYYm
+F1PqUSNPdUsSqomZHgnEEHo8Obl4VC/zUMDObYEJIjOXKkO5MyNY/rvA/SzCVtstiGdLR8F627m
KlDBCHtglmV3ISsneFACcThlCcTblH/jMhP53s4ZfbewseOwZngEfg/tFW0Nccc3cAIGShOnctPq
IZtqNxvwpuMV3eNiG5pkaAO6Q/ri+5f5oGypgfq1pb2ty97B5BaZa59KE7mzPIyprItb1Dk7QM08
FAxpDJ8gCF7ElaMxvfs566vIiVGn8dm8/3qrfuomgDO/7FgrUdUouqn22nHhUgvbOA96nfe0E/6M
qk7TyCmGcvQI/6w+ZI2MZQjC7F03FTq78Dw8v58nljnTjxR1D9hHf/1XrcTRpVSNGxV4l6osxIy6
4jaboowcK2itF4fzfv90cD+E0lB5datLEj54TiAA86fRePRH39vyll0JZssGK9UV/Iuaob+pCpk9
R3j7JmCeodgeDF1z5jcsggwP0cybAq+7xiVgnT+1h3fSzxAlnT9fz9HnQQxlw/+dIwr3HxCKufrm
lZJ8bzuUf1WjvlOYJj+PkXn+epRPEaQhmjSnBOHDUnSMFsj1M+d33xRkD9fkdAfh86egdbpY+hWo
EAyi39aZeMJ5hYYb33Ij/XyR/GUyME5GDTmstb/VlQouXCJ4XNaINE0Eus3XX7c2h6ehP3wceNO9
cspI/hJBiDItYmZj63Tv5jU/ZA1jZw6zyAzAYq5oNWIOI6fLQdLzkomA6xZCoGxXi9LZuGfWvsb/
368J7dAZ6dX2ujNDnnBZ30QK3HlqxR6Q3I1BPk8M/SWcqYBG1VgTmf6eeXrBHaeFlKEPc73+jvNS
QeG32njCri3/IhMYOwNta9id33tty9l+rJ1G3bMWCJ6Hpq0yNCG/3gOfxzJ/iXCCLhwu/s6M12pm
NoEQr90Nrvt61o//5+YnqBcETqZ+IXv2oZ9h8vIuqAe2EQNW/vbl5UAbS9FH9LLnSYLcc8UQ1Qjo
MU5+hlgFDv8SoRPgSkGpY/Z/El2n903YD+VN7wNpdtbbyV+CdMRU5COU2cufquY8cQTiMAxHmpir
9qpFdNvYsytbaQnWSV2ARTunD+6VlVmSYUliEB7bYwHB/6/XeeXoLS8UEVnqCl5VPyM8nvewYBcJ
+II8yRvyQzVOcd5eXdpxC0gChh0UA+6BDsCz3G30qZ0Kx9qN9ViZqCVih81g+uooq36KNHzs+5Qe
TB4eGlQmNuZpbYDFpTUAxd7XpKD3dIK0jBsBx9LTfE+iZgu3dvql/6aO/tKPG0+eSXRMVz8rmY+P
uav++KSYTAIGbXUUAJvsNSAnO1GXdqPJtBIRl3JapWVuMY5z+Yt14aMW7t/Jn8dEKXYL9loRw/JB
nLeP6WlWP15XAKpMNu+9+xEvyz18v4GPiPww8Rv7/PU+XvuWxU3VAUmdQ9yn/AXqyxzDYbmPbZuB
IcA0WvNAjsW+heH114OtRC/q/+/noNZfZaMfBVfaQZ4EoFs0OckMRaJzvKIRvqj3vwOAUSW6wQ7y
F+HVow0jtoOQ9DnE+NOPL+4njzhkBNpF/JK2d2I75/69A5/EjdtvbW4W2SMtqrJDEca9x0NDm30J
WzDAANEbN+cd9aVMlijxcgcg2fmJbryHOwNm6YThAu9Hs4HqXTnrS6EsvD3qKvQ8gC9dTuzOxXIA
MFcLQJZsJaHceNYu+o9YVlGaSg6DvReFqcqrwZKO4LQ7s7o8b4BTzP9w6kILops1w3QfQsLDy1V2
yKNuSytibZIWRxqvVNegzeb939VUDuYi66HvezKEdbf61GtjLA617gH3bJqJ3uMFKXZ1kb63LnkN
0jHfiOorm3XZZhdB7gxdp9z7sCyG7qI1TV0mtJToAn29BGtfsDjI6OI7Ds87eq9GeCaGBuIjrXDH
BMyJLYrXSmfyP87dGcBjDUU54b6uyghuDLaw48sQBdX4zaKJ1gDu1klTfiu1Zs0t4L9l9To2MgxY
EooaNOFJMxK9cU1K88tFMm7R+oELSfZaMm+eUcdnekIJ5usZWZvyRXzIbAhN0ux0kcJ+NKlh+3Nt
sm6Lw7fy60t1LN71rU6NW/5EseemlGCMA0C3BQte+/FFDlB6ri3SrJjuXQ8m5mNpdJZUgWu2HnVr
v3+62z6cVzcDsMkqQu+HZrxjU+XdBmoUG9IAaz++CAbOpPt6mroSwoJZmTRTg4YzT3vgG75e15Wd
vhS8Gk9w5Qxmdvdisty7oRmQ2YfW6zi6CQ2QlOXGOJ9jAfyl9FUmoiHXtvSutIRQa+gCLRQFN0oa
B4/s6rq2wQ1oqDed3nqqrH3Y4rJnM/cFWujjfQrgGZiaLsypO+eSDMM5NpG4kJeG4LCKBqCuccd7
6rvuIQRGFyaU4ffz1mVx27cgyDFA45F5j0CbuLHIfaKHWFf6hFtw67bZ6HX/m8t/ksAuZbCq3EVs
gQj+b2WZKqqY+OgLZzGst/OcX0sAPdXj6NuUAHLuKD5Aofj/cfalvZHiXNu/CMmYzXytNalKUlm7
0/3Fmt6MAbMbY379e1XfeqUME4pHpZFGmowEhZdjn3OupRxaf43mT+g+lhznodnEmqb0ZmzGlr/q
pCV9fB+JUtth68MHptrHEsXcpz71HP+lwRlET8QPeB2v5FhZlsPYOCxP1vHq0dnoDDmBWVVBUuR2
BWH19EdROME/omuGk4LZiNyVCYYcan2hlYD78Uh9H0Ig7cY1cscWTbFCx2W8D2CcE730NRHtPdqc
kDRZBzEAck8OCpvuA0xX6nznwTer/sNiV6f/MI+qYst5ELS/TI2e+hZKtaOMv4nAGToGw8UQLfp9
nCngX29JBruLbqEEPbM/pkphJcU9tBLJ+DM3fbZOovhVAfPZdMTdR9A1WYFy9QsafgAIdfUSMGgm
dZmKhbUJC0O4qI6oeFDi32aUNc2tX/Xh93roxqDfBFEI1cotC11wsGInrK8BgmHrTHXETFspEdYi
PADKMN4b03u31ARL5mszW//vifshIEsKn0+i8F1lHrBbCFaND37XerdD4IglPs5MndybyohBM85G
NJD0QFIUvkuYF4SG7XCKPZ3Ftdte/QT0/Sbz+jcbumunCZ5zAVDd5ejwP0HtT3bt39b/h28sIS2X
i7J2vksyMn5IQFJoX6OBJ06+Zb5jgn3dtjkEUpQJ6yNnuQDINQAIXa76AeDnoIAq4F2cNUG4dnre
8hUNEQU2oVAAaJrBU9AbbqPRHkQDFaLHUBeRPCoCqED0ZgDEtuneNmWYbUqAR8c3CA6mA4gmaD6u
/LPn2s/4bGp9gHhtgaGB4R6yLN7EkbMjOgJiZ4XiC5YbxBZTtoYOH34HdIhgxrxNMzAW/kAgo0mB
RoeUT3xDhygunjisf7pn02Wjuc/CHmkE9LaM/ZG5OA8fxs4Z6zcQ5pvxHS6Rrr1neVsVv9szatlf
i44B3b3KG8Bt2DpFR8o5AdhDnZcEfG7/GTwNYba8SzPvCTLiClg42F6gFwNe7nq0XSbWIVHUfU3M
IOWXxMla9w7+IUn8VhmnyVHEa+ACxnUj+T4I7djolQviJbsN8e9678EqO9xULAZotmhi3ewD4OPE
Gh4VulkXOgcYMiIwbkRDqHZgytW64M60js1+hxUdK0B4eKtPFM6I3l1JSc92NC+9el9IPxB3PWsT
4KEynLzuzUDLGJSOzAvaH8WQo3W0AvTSA1odsY3dpnWa2XvRR31xV4xn4eXQMx3f67bMyj9jFfVM
bv3U9M0+d1EPb9CAz+7gZMjKFdTQdUPWHRDlKMP6IUigP4rakuCJdGas6hXPJZqFXq6zaNUpyOeD
V8AHvxzROYz67DXyAy94CgxccNgagGfbP/ZJEKFO5qeSYRzDUfLiZ90rZCW8jHwJM/Q4jn6DEUDF
k4EdggccU5z+wDrSfN9pAa8suL/DtGeH1dl77bcy0YX/NU1UOu6lKyKztrw9a7lUZVwNOExL6r92
ZezyjWfzOgcSveYZpNwlJXsGikp5KwlKzahAxHXVoi7RoTUIY0oXNJw8h17CunATpz40lvIT/FGA
peaJ6OtDGjYO8DbaLfkagDT74gW2Z++eIGG3gZwTc3ZJAJeWGxQ1sedU6YzlVxGF6DSBK6PEBrSF
lm4hm995NwbsjXYHxbemLFclsoWtaHkb7GoPtJp1Bi5YemtyuG8e4s7rICGaxoU+VtKvmn0I/zW6
DVyohB3zRlbQ5IlljjRPZD9bHNbmCYXDRELyNqzPC6rr4fQ3APOuDxFThgyrgBAsYQ2YYLGPFNhB
92VcK2FWLKppIjcASwb1ETsNdBisuoo+c+uV5ilyQ4/ECAKxRp1CgqSl10nikzfWtAZ/0Y7u+bCi
EZg6GBKA2ndu4YT/wJ+sz++jgPLqLQuqIN6ktY7hLqryLn9xqI8TXfkyVSdICpX0Aff6MX6pASxN
4c+UiOZ7W9oq61e9TZT5k3s0T15Vaex4ICZygxWcE/NgH9RCOFuBAabgNkDMfZ+XFlL3cMUq0Zfx
/CDYYkuF8gATAXBW2sATbC98I/hN5qKhfhuMOVaUX9du8ycGZtc5DAQUoFVZSSdKgMiuTHIYOfGc
R9Bg0u6mKFOYFexQC4ZvQei0XfbqsB6WzXlD2RvY//37CAsGLlem1EBi9hbsm43rkmR4x9O0Rkjt
JAp8uz4RyMJABRzzpRLsTILhTu7JJuKDR6Gqc1KjQa8tTNqsXMNkIftz+aiaez79d3ZUh4FTADfm
vGbaNt1R5fAVWNOhjvh1lSt3clMWbpi2ZmDuKWhDi+6QKlJ6cNqUx9vLX/B3KD47aye5b1ZDUAQ3
CXUEv61Zgc8t1kCffpXQtaJxedfq5Mb3HbVCWNWwvot+AWsM3H95BP75uurZVFvS5xmpcdAPJ99F
QQJVHLT9U1esOz1cWVSZakvWkMJtHUDXT1qK+A1xnYE6ZrOrnDtw55uKS+LQj/MGGOxTOKAwqjM4
aLbgk24U0fXtkPUvl2dr5iJNJgkzCRw39YVUR+bm3cqPhzeWl491m/w638cEJDmprx8KumiwMnPb
nApOlkIDJo7K5imrarYNI8QM2sEpN1V2ya/7/Ns/WYDkvLc+XPYkHQs6gER8GkdG1pEKNqDe6V3q
gYAK24v15ZGbqcWTSSRQtRtDqakcXv2C9dlKc0CK2UDY3mSNeBJ59GuIosfL75qJCmQSFXymEvCX
Mn1ifVfWoOUF0PDG5mXEW9IanVsIk7ig8BWeZxpyIESeRKVB4POPfoauvk7KAyng2KFhuNfgpn75
m+YWwiRMlN0Ygx9F+hMUntNtCZD2ivM0A/skXigGzYAj6FSIsvUzcMO6KD+GCgmHTiu+taI+hLmq
oYwW3NEANIralvLMFn7McYFdWBufDyadKlRmnnJsHof9A65vsdp5DmaLrWANXfk3QK/7aHUi2R+R
Qwo/vh049cHv9x1wWRZ+wOcLBhzNf28BE+RgVGVNfoTAqMn23ANU7NZLAAxaeMHs2E4Ch8L1swDl
zz34EH6x0jzoiD1qF+4kLLj7m8/pIVydnXEimi41WOfG9byWPuxsVA370SlJfhRYpKpt0nUZcLKm
MdZNqIJXf2T3sE/KVwD8/rq8TD/f5nSqcymrONWdPY8klLH2tgfQeqVwogQrsF3c7145SphEgg1f
LYzs3NR5//5GiF87bi2Yi1ZJRuQaQkRduXELCQDR5S+ae8EkmMjI6XNUKPSrRhXZWaFSFaLs5NIl
laO5508iCcBhArVpO2Jj4zfzhrkbZHBLyOe5JTAJG3Xo+13GQ3s6M7Qjtqopqus3vY7COFmRvPeH
W87hhgKmqDFN8C6LCtZ8q1RDR+uq2wWAiP+eIZbmNjDA1J4MWLdb61fBhjUFnLNjWm4uz9HnwfE/
ztOGeCNJ2GhQZ86bHOl4CtgIigfB2PS/ojgCj/Xyi2aW95Sfp5jr+hocjhMfGHsj4BXfMQWiZAci
1Ro1ivzoRn2/cPece9kkZtCx7wehXHXUFVyS9GgeJK59da3StbHFYw+23eWvmhu+SZwQde4VpMLZ
wtIK+LQwXnMDpmECoMnCGpiLf+y8+j+GosyL3KqDDAloi1BXZf372dkqDMkJ9YUb0Sc3tWnAuMni
e5cXC9Xnma01pbv5XKFyBfOfEwdAw64zKGN468SO8bjwgs9rnP/xp1atdpKSudkRgOhiRXxkpJgh
i3wKfSY0zJLwrgKufXd5muY+ZxIpQKbpid/X8ohuWSjWWZmBQR/0TfTt8vPP6+q/F0E6ZdeZOkz7
qJbdqczcETl6rHnE6Ap+2CgsGMBvJVziGARclrqUny9wNgXo9KiZQ/rWsUfeQePl3tFQo34MfZYA
DlfFbUC2JUrk9SpVveuohVjx+SiyqcROh2IYqj+BukvKzIoWwg+0b+8S2GNfo3gOkPMUtBP2odOY
MWvvQLt3XzoKZtmaAfX58/I0zX3AJCykrPI9ht1yFzTu164q2ocxSJc6BXMPn4SCAjKEfpCM7IBz
b/zKk7ykqxGwKX/hNP081EDO499xwE0iSyqPi+OgrIDfKEpgTG2IyNJobWid5P9cN0iTawGx5cAH
js1oIPgRrlGkbMLHMWZJs3BbnvuQybXAeEFTobco7sIKqjcrFXVSrpXjwgmpj4EA2173HZM97zPU
tRyu+bNOMwiNggeeFzceg+vHwoR8vunZ1MeORAGTKC2ld4VO31EvI9sxD8u14TEUo3DnvvwZM6M1
xeeE4APG+AL+XCscZYr3ckNGxSCFM44LH/J5LGZTgA4Qiw4VTdsdEyg/ZO6mdoTLfqoADX8oolRx
3N/o0BYWVOuQFV+0j8B9HX6BTasPPqjv6Pb56TFzIG6xh8d78tqCil5srhu+cwD9cHrW6BKIJM7Z
c2bHbN1CvfnGrwNv7ZRZvb/uFZOowsPQz0KHxc81H/sDQc388HdyEre/DrjKvPPi+PAVgIYXmCA/
Ah+uDdbAVqNVD6mQNQrLSzL7M+FrqsIRqsHPxjDI7sCE0o/poHNoqmijqoVFNreOJ2FFOnAxTgcW
PfMc2ZRAHXZNfCRuHVkcpbl1PAksKumt8DDox6hs4xdUzmP5k5SsITun6xzxx0cbbvw5NkEp7ssi
DoMrP20SaYzXN7VG7/wQN050sDjvn6rYJrddYZyF69LMeT9V6FChaMjQdwWUzz2I0hT9Jq9pvomg
xLP2BETqg/4atRGcwVPMT0ZG7gistSeoKTm/y7wxb7QHJeaqzTI1woMZVd+nQafuGrT805c0U4X3
VSpO2hsYBiT50nL+27L+75WMTa3wcCoqKICP2bFrQln8hqaeYUeB+xGHIDjEVx8h/JpQd1eMyEgT
9PFDp/9SQBipPAWwAoSzRIYObfrIOinCW6BtM/OntilEzgDmzkt9nzZxM/INCP6kDq9KJ9h/iqSN
CipIpJlDZ+QADfMizNLYg9U7lC7ecE7SYOEMntntU+e+Fnilqusi/xnXYspvsxbaBmi/ESghXTfP
k4iFtprXKfQXnrVv7PBqSV3Ee8GLgaGPXAZfLr9l7jPOf/8QF+tEiyxHPH+C0nR5Z924eSryqt1d
9/RJyIKiLq0Z0B93DLRT9VXbFGglQqEXeeULJgGLuDpK68bQZwXlBxifhSjl7SDbtyQqMqdhMfXq
Y46TBn6QRsduTHv/qUs0CUcIX4bM20A1D+p8xh/MkKxBGmVH38ls3+5LQiBJKErPOXO8OVxPujVr
xvAfWVivEGsI3iEYwevDb2LzWpURhxw6ivoE+PCEKBKhcQw5xiVl45k2D0w//z3JVNgQ/BYDeLjk
ZXAyATFhs4at0ED2GXeagq/aWEtQLQlYMC18J4rK0puQUQMEUxDUQ4W6IXqZ70HSOf4eZKjI758v
r5GZY22K0rJou8NWASL9cFlx7n04PD4I1jbvOYxwF7KWmdg/hSBVgwe6mBDJsY9Uu87Q0N4DVmoO
HpzetjHIXqhp0H591fdMsUf+aPEPHLkOvk8Q9rrR9VZDmQ0H5RO+VFqbGbQpzAjKTARUKyd7qYsa
lTsKjclohYZuYlZRMC5e0GeiwxRvNFgoP6Z+4Rxc3C3dFUmV1ts2JnypwHm+4X1yxkyxRiVJc6Z5
6hzyxhuxL9zfrIb6WxNz8G+hVrhwZs7phkxBRSHpYT9vO3IUYFUGoG3b0vFvskxH7h2lcoxvUMCN
iUCfOssSd8XB0caW1GVFw41TOsCpr+EEzKF2BzDpAHZjCYhetglAYvbyl8sr5/PBiKYFPlAgLGvS
OnwwERp8FPSUrTBopntw7YyrIFoYjLm1Mw3KQZPEAm22F5SopNwoILVv4GqEnl6aNcnClf6vNtln
MzuJzFXrunC7lNUhSqosZpDw8QP3uT3D7hQ0GYNQ/gBzTNpdVCaqThF50ipcuT5tYRFAhR7TdwrF
MLODd7bsxUZQtzUbgJPArVi5juTjdqittt2dwpV+6FZohpnqcayY1Dm61gn65IeU67D4E9SSs02f
Qz74H6RfqG1uIfZZJOFOSFapHXJoI95yXyv3Le9qlvO9E5m6eBr8yEnyddx3QQ3Dkr4N6L7rlTG/
ysGnnEFrzyigt8ae9s02bDNX/pYjIS7kHKG3q959x0MhcztUbZL8SCFAR56k59TpLy9CI+QWbHcf
mtdw+qnpo+m7yIG2rkV+DSkXURd71kHEoAL+H1SPhwpyCvVXZK/MA9gTUJVszeHGntwUsDMPGjja
lwE9jKOG2SeKDZVv4T7v6cHbe7WWfXAsW1lX3zMacLYHV8z1v0YDPJu7jWlt496mGAAkjblf4D6Z
OIJ36C+mKSeb2IHO27ED7oY9QJoFwsJAanbt1xYA1rLeNui6lHqNmofpN62XORQTDDHotl5HIPSc
lQ5yZ7zPFE2TcKNUX3VPyCJlAakNKJN5McBQTohOEEAIQLxc3kszkWvauybQymWtX9kjAze43UYE
X7XhUbPkAvL5XmXTxrXoG669wq1etARoAjR7eqMY68DhTvsbWEEuoctnNuu0dd1BO88ZG94fYsqq
cJcmIo7fCwMM29Yf07xcyI7mhmuyWwHwCctcmeq5LjygZEwBEbiVFNL5cXk6/nq/fRIOpl6JvG3b
ALKr6jnuGVB4tyrL24x+B8xSiHxTMFIY5BCG1HXZrCDDCUCeFASMKjBY2zrbjyppcI+3GRvSP4BZ
MXboqoyVjwYSFC5MSVPIb1fCTb17ZN862Ske+/y9Qjn0yee5Ho8R5LfJsYaMEN0wGfTDi4ysoG/E
tWK4h/syxHfAKM+Azl75Z+D7RtaFVgP6lr2g3y1QkBqVm17XG9NEYXcQjkqBR9MjNHy/+OcPevEV
6lbvnCa+gpJQB8bvGrLkUPW+xe0uTI9eDLkUmHuX1kBBok0U9LAtmPjFuDE4izqxbUPnHHJa23UV
jAIAWt1D4FCngFRR0tWbGmeR2bVeOpKDZKLpgVandQMp5bIErwTG24P3rEoNreYqS8diw+KCQphD
MBKUW6TXEndMUNaIPfgRAJfFLWdKZcOKQD3wbORcQWnytmGd6zxQoLhQk/NV2Kl2m6C8UTlH4ruQ
+4awdAtQZhumETD08I/Lf+OeXMSPWa9C9tMANxl1GM3YjTXQpX4NaRaReSjutRU3RbmXdayqtwgX
I9duEpZFWbDluVGqvfFxAwWevbJhudXwY9ftajQBhKvvoB+dldWj2zUpBMZxdkfXuAkiZZ9Crc7T
PQJqRw5dX+DqlsbGhu9YX4m61WPvpmyVWgLo3Np0Fsk3WJzIcPOtV3R5cRVwhP3tXn3IxFwIp1QU
MnfHsOL1umW4BGA6S3IdmQeSqv9OApwkzEjMzXgMsH2iNadOmm2se5WhDYZwirKSII36ssycJ1+H
xuxQ7ewUhrBdpLiff+hnIWTSTqapk8CdKiufZYqQSyII82c0vs/GJNoAXNOuuV86a3AWT7HkzWYh
cH360mgKDxlQjxatlyd3CSAwD5TWqrGrzAE0F5tABj67cQDg5HLTGLBLuzUk5ekQohgfK5Es1DQ+
D85oGf975mJHlwCLF+md8tqkuwNEfeDbFBjSJe+Hz/OjaOptGqdAogMZGx/Thtnwd965gfxWAZJb
fGnaIIR7E5PozuGcg/5acVWXJIrPJ96H9d45vRHwZ2DHsRlYstIaTJiVJpwv8E7mRu389w/Pb/Oh
NWPoti9II4DKc+HguXbc0PCFPO9vOe+/6zGa2pwiiAcA20G6BzyBnAT3OolgULQJA2pFuYWBAJpZ
NwR63463FiByMgBuYFzzTFRtVABAO/yI6TqUEEiScA+ERbHdFBFvgVCDQ15l96ie9NGPvA/OlEmO
gwSOsGnRkPcBB1ACn5cgEZDVxFnAFV3R9sxvYLETG70a/SEG+YBHrXvrFzSV28QfUnIAICd3H3Lb
jtGS/dNce30qXAo/UQfCi0V2LLumv+HS/63j6FEE5T4bUVwvz8omwNk1K0cMb5jrX5d35ufzS6dS
piFxqiSONGhwvhiphC9iVgflZmyAQP593SsmG09lgcLNT6PpXXdwZ8CY7zCI/KorKp0qi/rRWaq9
KYAQyCGuL3pA+iHRtKRwNzc8k+0lK1CF6kGEJ0Ns8pr1uf4WJUgrrxuZyeaCWBLo212Pp7OarIgX
NdsxaZqrti6NJhmqKKATBjB7flRxBaFuihBbHcEEwKXmup8/ue4a3cI9vRnTo9Rgx6wYqbFws8DK
zeXnf35rB9zs37EnI7jPIPT0J20ZexWJrOujBcRhi6CAAuXll3wetWk0OQ/1KHKZD37ylgHWB7eZ
I3GRRNloPKGgfhrllfoMdKrLqRkiGIggQJpw4hyzwKvujc2v8XANXTpV3yIlbFjiakzecHF8FJF/
rM+lDhKLU5IV37rSiIU1OzMpU/0tk/EgbOIYTEvlpFsamHH91/0YKoVme3lK5l5xzhY/nDmhbmo3
rYPhRNvqTob1jxbXQyyFcOHMmdnU4fm9H54vDRSiMsgLnnxqonoFLxkibj0K5tDCB3ye1tKpbyBx
pC+Ept1JysrZZTH/wofO7oxFGapY/o65cZpscDn2NewtpT5JKuuVHdsfFGSgR3iGeM/XzcRkh5/p
ZSBLoivuNxKF79Tm4kdQDt74rRodL12AFsydfVPTwNKzpuppg8ULAtCaJjUq6U4O/V3hfIGNT7JS
AH7dGxr9KkR8H6ftj8ufN7cQJnu/TlKAettKHmtT1fVK6gCE4ggMuaXC7OedYDqV24KuZqSJ5uJN
+ZBxy5z+3QDyZ4LxT+3S37VJ1OrMA7nqa6biW1w4souyrHiFldaRYa62UdyThSU9s9amCou4UQqZ
WgN2hqi+QAW3gMNL+lxwTM51v36y6UsOgqKrfPGmtaoPWW68DXr1S/COuZ9//vuHLa8bUcVuW/en
NsbpXXPgVm3epXtQ9oIrh39ymPvADg4KU/sGDxRcMc91lwfbD+ztuvGZbPawbyO3KIbuxEpWfSUC
4JsVGLB6CdY1sxemmmRQFIEEdt+LN3h/D0crS76Cz1t8c/nXz0TEqR6Z33p9X8ByDZIvdUu/UDT7
ijuXMv4VdlIJ2+F/pUvFvrl3TXa1iCELnHp2fGNAzm9omsJyzO3kBtIV8BrzkutKAXSKfdQO+tbE
9w1ub+RPebZd9ED7XzijZhbsFOMIzfZAhYqZ01Amw43T9/CRACr1a+xf2cGgU5CjgV+cHRw5vtXh
aMEY8ukRx9SLa69UV6NTJTI4+CUkD4PhlWkD7Z0so669UX4VfetQ3aMLif0M1Z5OZcgECKqkrbR9
s74HVK2GsgdsAYdW81VmaUV3CszSbF85gxzgzKRQ9CuHPIO3mVOV5gZ8cvCSYXAeJtvLq31mL00h
ksz1Exe1ZX3CJUysZQ6GLDwXl9pwM4fKVKaMx9DNRV+Av1KvRENFBAe4Ovgrw8c/puIhCPevSS29
hbg8txAnV4A2gJZuoRx8ix2jm7ojcIvQvGNv1aCRKV8esLlPmtz0uR56iDHik1DQzNdZXj1K+fT3
BttmabG2aDEi70WF6vLr5r5pEiF4UxUcdPXmxJ2h2EoLYEGmYVXomVEv5EYzQWgKl+TKA/BZdOKY
RYHZZm7ynTR4A4kjF85debEwcDMrbQqZDD1HD/4AnhxVAVm1LSjc1flwuzxOc08/50wfTs020yMo
zclwQNAO1mWa5Y8Bh+/o5afPDdH57x+ebqOi7mv0GU8tOg371pHxiia8W5fuQJ8SDu7d5ffMfcV5
FXx8Tz0AfangoJf1oOeWtSKb3lucgbmvOL/1w9MJSgQadVznQMJCnBVgnlldJHthnXL1f2CRzuyQ
qaRZ7XBYPqHtcjA9CL7laHZ+zG4Ygun6HLShSPMDqJmFouLM/vAmez4sqAbk1uK0bmFBi3Tp3L44
l56qcUnldibtnnqJlU5Ce89N9MnEKQrPPv8Vl1G+HXLprVGDylYxgSLx5QUwN0WT7W5tZzs/Rx0h
86VpXPh7umhSUdX7DVQYIKlWgflB0Vd5vPy+mQU3RS5arZ2wROXiBJ1Xb68rnX/tJBTDr3v6eYV8
WHBSpE6P9jpoN2ceTptCdLOsxj+XHz4zVFO0Yjs2LgS/OEoucdGsueoCeAEgnpwv+xH0vraXXzOz
wKawPz52Mfw70GNQY+/c1ircsLJAR9AFEPfyG+Y+ZLLpARx3aG65C0I8wJEWaNL130ySwRboGA/1
Eu907vIxFS6zMLstoq6wBxsG3yUGC1rard6Z8VWC+w+E2h5dfnpDCw98H8e/cyBxAQHEKy+hdJIW
1FkBZxdLCehsOTqWst41ws0XpunzXhGlkzgAsl+TjjDBOYi63Ic5YxsToenYetHKxgL4BJd/Q/1y
t5yRz5UCpkhBG9Ucr2QYTuHu0aW/D333JLv2NouDu7AFcY713tHX/RNUMJZAunOLZRIgNERy+wrK
AAebguaqepSPId7mHLtIaeicyHCh0DGz7KcIOhsZHyLyhJx0GUUrfzQbeh5LyPNurlr1U9RcFg6h
cYGbPHEKR168b1wDuMt2kSh+or2xBEidCd7/wc3FOHKEGP9/COrCu0z6/ivJcVcD1ufGGTzn2+Uv
momlU+xc1tOCeo0mJxSXvbswhBdPBVrZQpT4C4/8b/eJTpFz8PTowGVqolcoG8FbdKO7rK82KRjr
K+nmRf291jjfb4BgE+W7bjq/fubAfVrI8Vidk/zWI3ANZluocnrOC4sG4j+w0FJlVgJ2AeRPjySu
gF5xysKmWcctFT1dNYksEwIpEk/RK2+CUyiNRUslTyrCD1aX9qeEQhvsQsD7WgBqzyzdKYIG4I5A
EEienqgnq2f4fDwq6MbvssTmN1fN9FTyQXqZj/NSQtHQ6YcfNbxiKcCLKHhcfvzcB0xTjBF6VWXu
VSfLMnEkDTJ1ALnkXTRC9PvyK+bW6vnvH05miOR4aQ5M6Skci0GsMgheSfCKTbEQjueeP4n1cIyh
w1BU9KSqAO7ZvoHZ6CuciUux0DGaGaO/Z9yHD9CFl6Qu5xD8c/NncdayNWn/NHRDvrk8QnMvmEyC
qEIyemnDDyDMkx0UvOhahVqsItZdWUecAkBQaWAoVpPx1HYUUnfMON8K2IwutT9m5mCK/6hjh0vt
FoB/82SAVA1hf2B2Qxf2wMyBO0V/sBTUehpmwanNguNZXwInOpiJDYBw0Bhz4BLw6iGodBoSA1fN
yJT3lg3x8D9xWhWA/05H/aJJlDzGTrMI/p85XadkEs6cGrpt0K+AcZBW+zClY45aODSfNozCYvaB
VKk8VJBAA9aSjAW7SaEQ5jxAWyb87nfCqV5Lx8Kuvuam1l/glVOYd4n2U33vKTN6V1Y6pmBHOwIV
ajqfP3gEWv1fx8aGkJsvHai+/axG2rHrKGiUTK4boYnGBrZJ9f+uAbUujzC08m/+D5Ho833mTqkK
bOhl1ZS0hi+DfeOoTe4yab19Bbb+6zXrxp0ieiTrK5A13eoUcqybs6xlJonZQmZ1idY69w2T4kNG
O99DZbU8oVhMtwr0qTsfifY6Bdh1oXL4+cp0p4gdGIMqP4dh4Un0cbUuLR6sYD2+8t3wJSlJ9nZ5
rD6PGe4UowMvSQE1htY9cW7FLdMDjoU8k93CVMx9xfm1H6I2JOlCCExZevKjhm1ZlNq1LzTZRawg
mwLt383lz/j81udOkToSDP4QxmRIqTxQWA0MqTcaDTsIGKnxn76r7G3XL0bCudmfpB61D4B45cWY
/WLMb8FQ8m4lw0nRw3Fg4fI3Ny2TwyjLPKIzsEBPBoJ84CENToROQdS2C9P+ecnGjSfb3AJdD9uz
HFL6BXyjVaajbxC6/B52QbiL6/JsvRseEgeioJfnZ+Z7piotlovAk67FDWe08g7eOMhlInRXvl73
+EndQVkNvBS8yE9lKE9IexU8JpYasTNLeMrZkFnXctsj0wONLtuRjKSAk/T+MxJrto0ArF0qC8ws
q6nXuRnSWBStcE816/NyA8HWPNq2jXTZauBnn4PLYzX3PefXf9iSfuzkOMclPVmioZsEW586atp9
2xF/F/RjsOBoMTfj579/fA2J8wGASvdUcqX/GDF4kKIlcslJdm6wJvfNNoC1dOlB+92mSGF0rMJ/
ugjzXmVhu5BWzMSUqd24ryNSGrDkTizA7QbkvpU8b4hzRhyd/wuklyU+8dzXTLY7jwwslyCUh7WL
rJ6dy8ABJmYcuVi4vc1Nx2TD+37RVARNrr9mQizR/ORZ/Ovykpp5+BQf6CuV6kHBa0dIr7Fbkijx
K43rRF0XPaZAQHioRnndYLINdfsnAn7WN5i3LVWSZgZ/amLuj9xrC0d5J8mNu+e9K70vcKqMo41T
ebLfXzdG5+34YT8oqBtbG8TxQSYk/ZHlDYgBOaubhQ7/zGKdeowT02H9AD19gh6+uK1dF64ithTR
DnjwlG48JBw3aQ/vzd11nzPZ3qooxibEbQeiTgV556IBJBq22HSpRzW3pCb7G45dvqo9intJ0qkH
Ypoh3UFSx1/C9cxEwanNOAVAl+S08v7XRoCAyytjg3k7ZzAjRLevu8RNUYJlxw1EpxPvBHFDYAjg
+zrQAw9S93csQL8NsjQ3r9dNyGSDG/v/OPuyJTtxYNsvIgIECPHKnmuwa7LL7hfCbbtBTEKAAPH1
Z1H3PpTlYnMOb93VHWgLlFIqcw1s1uHvstekiuEUZolsFwfpWptiIUZMgCCx9BBwIbCbc6/90YIA
9luDTXZIi7w5XJ/Awgo2UYKeJVEOjNvqs4Sicn1bdsJVhziAWOJvDn3GCpKNPAWzZ2yn3l0rSi4s
MxMxyNx+gn+l7XwG60Qcy5pkbeRbjP13fU5Lr80IetLQIZED3K7eap45w3WqT/gZ2tVyWxyaeEGQ
+7TIE4e/xiwNANBGR9zdqTSz1gyZl6ZgBLrqqy4GgRSnYAezwSG3kjPprDrqpMxWzqaFWDStukEt
giR04eD0Q5tiGEKIdcMy3Qvi7zXMyLbtv6YXZwu1tLS3h+kz6KEKEnSu5aKRJyq9xiNZWr/GGU4U
CSpY6fDXt4xkyFr3bk6pvRLNVsdHswpuYWvafUsfxQh2IWhXWDZUHd9sgTScW97q26rwNvW/HRMc
CAH/FNQ4grflgoA2l160M5BjjW4YnMPilVR0IfpMVGCZ5jArB5v0MwuUvsQpneKoEEm4Bt1Yev78
qd6duTKGQ6nIZzONMA0/wdFaPXeSsv314F56uhHcwnJY3Kg8e9UgXZ1yDh3II7T4Icy/7fnzx3//
60WaFhCzx95Eskp9UTULAGopaJeob9tGmGf2bgS4LPciQObwmqCgdCNh6V4jq7XFz+uPX4hr07EU
rhtFQNJw+uy6Iz1Mcvwx2N0Idf2pOPmQUN64isifs2hnckzTFM5nXUpNj8KjfXM/Wi3gVtfnsfSh
jchuKycrHavuXuHBxW4pJc1j5m0E/DimTyl3mgl1Zh9k67Icv3oeqglkhG5V0dUrWcjCbmGCAbks
ndBD2vmZ6zqOVMsehgmOrkFA12Ryl0Yw7t+kL7yEKMluRN3WBymr7zDabg4uW1upSwMYkQxPFgYG
ady8xgXo5rEgu2TMqrkZtu14MOGAQ9rEYBzX6hXl64LvIEgQKhi42OHD9TW0NIH57+9CTSseZFCk
bF4VccgZRYM7VoniDrbNv68PML/qv7uFjonrG1gmB0hNYgAUiy6eIH76aegLP32BxAvsQEofhN0v
bMyt6pQ29rZCUhAawUeUqoMKrgWPNGegcqtYNDApYdTOgJOBl5/iN9QGtoBcrBbaQ7cO1F+qNTLG
xxtMEBqBGQdFxZJ6aJ9pYHW7oc+6iw7K5OBQ6KXVRG1rbgVmtQzWDJ1f96x5ztsRcKO0Du+ssCYr
lZKFWZi1MZaAaZxZnH4CfN06Imd8iTscsXkzA+ZI9fX6+lgaxQjRWHGo8Dc2/SRdFMVjH6SbnLT2
we78y/8C9PfxMgz+KmLVsOqpp1Y+wymkSPZo1gXylhFpt2XUOrbbfPNyW5cH2cIzfowmH2fapvMy
YEaIERfGPMmYNs/EqcL/aAsm5r4qIDux6RgITJHhFpNI+4yw2U6AXXKB8snUQKrj+vf5+JAJTDXh
IQDGi7eVfIZwQXIZ2hSW28AJr6yxj7cf6Or+uf0MDVwdbMnSJ9vycRvls5gQtyp/X4UsWznul8Yw
opFVRW91Lc+eqBLdPzqEKxy8ERz9HyqLCVs57JcGMTJfgtZLUFlifBzgEhQAN99M+bHJRFLvCx7W
wXHT1zArWrSe7DpQY/pEKs//FNe5tiMXyhEv1x//huH4e7cOzIoW+ixlmBKefIYdZudGkJN1tH2R
RHYokw5jkdV3MqPtC1yB4hFOYo6ABzAQP1UBhLOduWgEMdhfFSf4I00CCHHHLQJ7B4+NUtwDg91B
jer6T10IaLM6htonvBStNnl6wwXN3jF07KuDFw4Uqi7Y5BvhHzoi/ZU4+PgahRzEWKk09KwBgfyk
fdJ+amOAYXkF2/PYgWY4bJHKqC82su1g0vnnYFTBAmnMEBYcwrdsnxQKEn9ogtTb8PBBMEf7u2O/
Lf20huCK/ahdGNCORw1B5TQ8QIoa9o9R2sNxhx2hYyg5gZBhTCjo3ynJtymVBSbNVqmMeZlWzmOs
0mL8pIdkCva4+breuSp8XqxgxxbOFrOYBow6TJ4rWT/bmlvfS+5rqNTygQU3Al5ydlSJUa/twkvr
w9hlSJ7Avk343iONQ6wKz7Iv8DP8V2QDeWRD/6XrVumkC5piwV/822yqKQxGg8dSlMBY2WPbip3t
egVtd0oVpO/3rExs/UiU8Lpil8ZuXnknvOUu23uMVvm30vL79uiGKIxbO0ZYG9z4ZEzXLHYXtkOz
LkcFS+tWVM5zHkBBQGaTPgxhM0Jli25zpAzMuhz3YOQM6TbxDPEW6wKsw7xf0TA8N8goVlotS9Mw
0nu8VihSxln9zEnS7u0aG209QuEjc6x0ZV9ZOF+psa+wpu/cnoTkWWFzf1R+Vn3LrGoNdbg0AXMj
kTFKr4Ovn4Em4Qc+CnqIKTJRKKyyw/WNeOnMMJm7ApCGCdCG/KlsYXsYD4Dzli6EYeNZcBNVmvlf
INRwjAOJ0wHn+r5M3d9v/6BiHPXQNdhN2EtXTuKFoDerdgKoGSdOQ/0cK/j5sEF9K/0WkOzUC6LQ
37z8jMxF8CJjUlLybJddfUig7ndnS4vue9kWm6BlgUnxjX2csoMflM+skvY+hwC+dwbOJknR0dd8
DV+29L6MzEUUYTANiRM/S6bddk/1DCJs4XzZRTkK9erQVzL1H68vloX1aNbvPD1J4dMqfqbd8AmA
/+YQWzg/u2rVc2NhH/6rdheiZyKVip8hdc6PZRGoQ1J19gFyGk+ThLv6FOhtnfHAJPhCSn2kU57E
z8zSPyQadqcQUla7KrTXeoALu4Nv7A4lGLg6QaP/OdaW50A+q0/TXZiHcEDc9kGMDSIBnoIGMT4I
5IOrXQkfzUhDFG83waF2JSCXvrmRa7BwssuQVCFUH6V1bNMx3rOqEbcdd8aVWSys4b8qeqyH5hFr
/UdIoVff0E9msMEeCsVD2PnZYW1/h+qfV61xvJZmZMQ+bWCD0ENA7EXE/Yi7BLYXqAE3OysB6+f6
d1kA9Qcm+5eUVtHrzOUviWzql1jIsTlxZVvZDrxgYUVuiX1GFYV9x9IxQF7Tzxq+fe2sYYuXJmns
C3EPK/AeCpgvpefBS6sWD6yt5Rkyxy/Xp7iwts3yX8kteNI4hL+wJgfHTLH0JnOrfmVJLD19vje8
y3A9q8VBFHrjk5fR+pdU4AFjP4XR57Yfb2QGCsJVOva5fhKtHv9hXNSHxmvTja/GCHtoe04KJNzy
JQ5yuJZ1E3yKIyG6fGV1LXxbk/2rYNWqQzvMX4awyItdAtA1TIJLMJmitHGgSrztJc3f5t03YBNc
YItChk82uhB7CUHAcwjo8rbkzOT0UidGLlYq90mBmPqvytr2NKDtK2AOmIiVGwR5I49/cCP2jFhn
bsGtgTP6pB2nze6EN1TViXPIlBaHPsEy+CezHZkDpOGNxSWnQPvsVBxboQJJNnDJIYb6YHayLc8L
91DC8nXEIHVCL3xMbQrLbu3X9wmkW6zPuNCGYXIAIT4beMQmXXYXR0J4kkbQLmwP4H/x9IhDEwKN
MEq34rvZuPB77zRjd2Zwq/miXTgd38HP2YuPqAZBcUzKVtYvEu0sdtsOma0bSHZARD8SbtHLi/YG
u/6JAlhVHWhhQREV+FQIHzHosrlHneTjLVL57qeOgzK+JLDp/c5c7joHe3YqOlJb8ACWBpNw7hhN
40cw1Nl4EnVts1skycFvq4PN779q4nX+qoBnCU92UXlIBsEng4aTCpr03zLsPBhVDrTE4dZmnZKH
0qlcAEXG+a7WwsltR7sxR3LCA/GzbMqxvpEWwYWKBZB+oqX071u88fG5rcqhkQf4HWPWCS+K7DNU
nieYIveQpf1OCyKKk8hJSfpD6Xdxp3ctGorsmCuvqc9xqufyOgySyI6UY6L/EUHV+w/UldMjFWIK
j0kpm+yUuJyMBx36/nTMc1wsQdQvsuRsp0Hp7L2QtAQ+n1AEu8nRjINNTmSnwP8dp7CGvCnNU6yV
Lhv1/YC7kXcse7he1ICLyUmW8KAkdjDtSVAU9KAy1y9PLHGT/piXYzmqXdmNvoQiaSt6726E1fl4
kJMQP4Jx7OlZzuLFUQXQC40gwJB1p7TK4fCsmWZfcicDQ2EEH+U/+L5PWBP43q9WM7nWbVz20/RD
qICrC1gfQ/7SQuZT3fKkhwMg451+7VM1/QLBuYMNpzUq2CqnwJ5HoA9Y3xNQCAB0VDlMDmlt8eyg
CTayO9U5Sb+HY0FhR3z0Rb2n0ichFJAgOnBKAz7eenYIdEBDWu+Q6mAM79B653rvxryFbjJsMUHc
GNs6v8GhJO3dCPj38LOGEHC3S9oGyzXRQ5af3Mni7U9hc/krdBXZWaXPyzOpk0B/HhxASHfe1AS4
/GS4LV4GPVjxvlEVpljW8ztrQlo2ke6SMtx5jeh3WUmp7PfahYcAMIiwodj5bY+SiAYS5HvrwgYj
mlRXPEBtrqq+JbXT2We/akYPcwRLM7LVfFQDTzwVUUKtIYysFreEg6hhcLHXdlP/B1fz9isrbPhb
hymf+B4lcO9Xngz4Q9xO6VMe8KqJaujmk9s6dnJ758Epnu+qXGP4RELHdlel+P/3nHm1W0Yu89ub
ZuBgCciSlc/2yMMeP4jR/LYpuio79ADW5hdI0Gr7OKKse8+kNfEzWnxuiRgri+muRj/GI1GuROh+
a0Lf6aO8hAzr3VRo+WxNDhzVseSrdO+Gls6iArClV1iZg8PTl4JNpzBVXXCpB4WaQgzzC0hnJzXR
MDDo8eNdNTneUVph+7XgM0YrlkA/7MFnsFtoJQ6e+obCsNN9dRQpXgcYzn+F6kYbwqGFD3KXChh3
vGhndl4YQhBJx6wlr4HjFBMSCXjh3FrWEG+jIAaeUdqJfVXWKeivT56ft8OBEit093k21OoIaYJy
W98eOih/npZlDuao52XuU8udstyTnLvhjlbqedNhbKoreCj2pl7ahTDx8YddjprPJ/g69ysH5UJG
YYoqtODqtWFTpc90drmCZah3ZgryLmMXZCtJy0JG5xopV+sqx+2HLH2OG+Ah7fnGXWt3Y07vGimX
HSi3mTzhPo3w2X12wUc/daHbVwAtddu4YoFpBQUfeAKwa+U+9T6p6xNiygny8sEqp0luy0tdI+WC
zxAUVIuJPbmkG26gt8Pvhi7e5v8cmIoKOYXSfV6P7ElPdb8n/LFtscuBMzFFQ4+24GBnhwo81j5k
zsrt8WN6FxKmP6OCtQ6BIL5icLsZHsHUPWkFVrhqPTvCFqd32Fr2nY++ajoMeuUlLi1mI+B5JWeD
ACd4Kv2cK8jrD0C5C5bgLOjraqN8VGAaQ9muTXuQXAMEfErayA544J4hOFnax00h/5eoAgPop2Mi
eErKGrLVbetaYt/b7fRr2/PNO5YfZzTXBXzBAtjp7Zg99cMxDWa5m+sDLBRzTGmF2GZoXUAW8GXo
/eLAIeT/DxyJxGOLBv6pRF9P7nuI7axglRc+u6mwQH03FnGsMJoPuxSVAhanLFD2g2TVb25+Mx/c
Jsg89LsbkdK5DIPeVS8siX+1ve/VEeQ12pPXlX2UTqPej0Ntf3ZoMm6clLEhQKixySrO1YtOBejt
GkGiOlg3pvOw17/SQvXF1FMYikR7BZjNL5BWKQ6qa+5LJoNzTOR9AQepbUFpCiuQYaaZ9ax7gbYS
uAi+2944Y/9pQrisjLCw1Zg6CrBwglBYoZwnghMGqABW72ypIz6jNgYbHCrmqUemq9OsqHj91S0N
aZz5oqgqVUv+/4eEofOP2SA46bCrvo3ozerFpdNE8BJfc2GZv/wHa9BUVEj8ooqbcEQTF2wbiEbk
nLeHEqT7Nb7vQhyZigqatICsF1n/Ajr/pGFL7Y/JzTRyYp8sdK22GStCcv/PWCqdHLourOpeYIKd
fJWQpPmuJ2bdVFMVrjSZl16VkRQ4uCdRC2rbj+HgTsknMiF538HvARX/699/YT/4S0uhqkcKOtL0
YnfIvy2ZnmhT9vt8CL+6Fb2r6mDYd3VhrRwIb64CH337eaLv9h97aJupVb58afXQDE8M/lRIBiFc
betLmUwt3cMEyQ6eAQnu2A/GoPD6OYdoCG+iJKjA+Aq81rNW6DkLu/ubadi7H6NKwG54rNBCSSf3
UvbtvYerLRweHH5bsOABGetKmC29ZiOJkKgGOFlXEpTRW7YjibxLADDdE5/8Bi1hh4rXfWP323oc
pqODGLNmLNAGe2F2Hj+qToLDGIb63hqIv5LLL0WYsW2wcSROAAXyl1bx7JOtWsADbCfXFyRKYk0T
cqkEbfL2eY9UNWDafpkC+XViAEHDl826J5UccP33XrwwjroRyzXMQM/rsjWT4YXzxGT0K4lzXZSo
5ucNmcYIkMd82lOPOmheg0Ygd1YOMO3Dpgg0yfwS3nLxFBT2sxhLkHMdMqu/OHibFoBhBM1Ka/Cf
Rjtcg+Mv7Pgms5+VKCx4KMQ923BPivLM2lELD3/rUcJ9pNrFrDukZNDRNC/R65Nc8uEzefot5Kna
pgrHF/T988reodIGk4yIVz5cAqKwU7ifx0lnu+EenQZnugPXSCTfURUj1m0B3kPa77NYZjo4aOoy
/sgqhlzv+q97A+F9sCuZOizgFU5lDn+hJwUWSvvCXGoV90MbpsH91PqoNKD6UTr/oBYrg3I/1Lyf
4h953+CH3PQZuDjnHIBPCiubrEqqKHBgwrSjfil+gCjHh1deh/CU2FWDzPnPljYVpBF9FSZAMMEH
AkWPGzgSzq3qQvq5deEwXlf2njY1R7Utzm0UTpIutQRY7nbSe8XeawrdfxknWBjitcWTfIFneNHu
ha1EEUGg3kJASkda46/cKjwLkCQfNwc40UDJIXxOfJ+hiwtcmJXsVcUaLtBrLYV7wa2WSMDRWVwj
6jpdwzB6Il4Twbc+sJ+Jxpc6KCCOdXCG43pKjjl8gZz2kGc2hcVUHKeQztmXGSXDIwmCEfYEtu95
7ZfSYQk6iLEAFuuFeqLjL3AVcK1XOOkkWb4rq2SkVaRkQToVZXbv14/Afw5+uGNWB/2oMcgL+o2D
j8tZVMo8pWcr6NKcnqm20JHc8x6eofilsQUnPZSnQtRDG7BxGr2H5naZfEZRNyHefmBJSfZ563V+
eXSo7coTznLSJjsXdszVRWTd2LcRLOvH4DOJw9rxgFxgQ0MPaT/a8e/rq25pl3H/PAqpXXtDAAHC
Z4jbHLWNbexNLsTx1HPtQqbn+igLGYSp0GOXVGfE4cGz7dso23uk6MoTeoV5uBLaS9Mw7qqyb3w+
2holC2DgpnOhrfpBlLq8gwZuNp4zSB+v5CpLUzEOnVzrKh8qwBG8ERXtQ5IH0rrpa7enKwN8lA/M
PnLzafcuH7CH3oYKDXxD4i77xf02O3nthIpeAyzRDmpRRYV6SbbG65ufam4682jzNN+NBjtAC6qA
LbkMI6Q04Zfu7BXco46Zx/nKhD56Y/MQxhIrSwarsaFzLiy1vOSJovganjhsS7INq2sewMhrSrgC
dbhqYQBq8du4wpXOnyAH+n9fu/PTzaVFfY+mBU8vVGix8wR0M0MrWDl3P1q388ON1UTL2CmAO6C3
3J+S+7aK651KIJoEu3R61zXpmiTKwjcwkWh2B0BQBu3KS0udxr4XFDZDqJy3+suml2TC0FgGe14Q
ZOqboQnvYwmxvTCV/n7bw40rjgUh39EeJ+/StPEEzyw5ekUUNl3w4/rzP1RixFcw0Wclqx1bjfjE
Xu1QuKmkzq6MAXXLPXqBYOoXHlQw84G20E5Y/MXzAeFjtnvb26sCYB+l5vMvMIK+VRPJpibUOIIZ
rPPquxxwMHQwDxQgsTR8cGtvw2VuHskM+IyMRSike2GoFz4mMKaESHhO0KO7/jIXVjQ1ol3TNO8r
1+9uSVNxP2obb8ZW6tiSnh9ZuGqp/pAN4VSuKWYsLW0j+nUrpwziyPqGI6OJ0KMku4DEX6/PZunh
RvBT4E0GD9aJtwrKHzmSn8gXZNi2s1Aj+LVISQWgvH8L6OPvnqk8ysWal+3CDzchZormVdjoxr+g
SYeOY0i7nRtukr3EIjLhZXYMpT05JclFjX4z3OiYhYfAEfU9pPJSefHhf7Pp/ZvYMt3Wbg4ovn+B
gKc46xHo6zNwbHZ42vb8eRW/O/4cK5eOGxc6ifzK6T+lEJaLOHw9z9seb4R1aTdJPFqAOYAqWjdf
3G4qxWNvuY61Vv5Z+s7z399NgNYyz+0k9m8lCK8QIfJDm+0yMV/wt03BiGdAS5xMla51LuF4F0Ei
kkd9Fv7a9nAjdlsFV0fqhGiXvu23sVeoo5vb/217uhG8sItA0QjMx1tVD59ywbNvqYv+7LaHG8Fb
2hCPwBUZPz0ZeL5XQdJGzlR93/R0ExU2uFA9Kd3QvySove9hjVXsCnuTNxnC17SIGEbWyrIk1tnW
4L7DbNuvfpCu2SInNT/eOK8nWfkO7Rq8milvwmMewD11gijathVpkkHt2gK42OF4fCNs7zBO4Hf7
xdZUyUSFiVAVOYydrbOGisqnpAUkGya2wbYdwSSC5iNU5AHOSbLordI3JXUE7oeOri+beV/5IJs3
wWC2hvhwA+DqGaa8wtuzxtU2ru6ZPKblGpV1aQwjZjkb/XYA2yCJVJ0N3yYeoHTKKut+Via7Po2F
Tc2EGpAwHywJUcUEcvVgLI9tNUQFQnd//fFLMzBCF5JX0AZIXTweLUdnF0/ilinoA4b4h+sjzCv9
g+9gogykOwQBMmJ6W5bOaeDIfwSUhwUquVMC6fWsW2NeLw0055Pvtv/c7SyfoV5ztqV/O+eMbE5X
++rW6ar9ehq0kJ6aoAMFFZPYC0J5k4T0DkTmo6L+fhDsDPPtaBztU1qsEVoWvr2JQNAubbWux/Ai
oIQrItxa0iSygGM9Xv80S883jmQgbgAG7PLhlulZMUUhvLN0WrlJLH2OedB3n0NkYz94APXfypwd
W/rSZvSO5vTFq9l9M6KdtW0Oxpms/VRT2DG2JwFfh4iqIo42p1wm1ADS36LzB4ZubDlkYaR5a+WH
bsr1z20/3jiVtSfCxE9a/wyoIHBmAiA8X6TqddvTjdhOnCYZBQvkjUAlPmoHuDKi3b/y3hc+r4kk
AKMimRJedQkqWOGZ6PwpiYsssoV/CVrvpguBarw+jYUtihhxrZoeNGw4jQMUWD9QnOBohgFZkuZa
Xq6PsBAHJqiA6B4C8m3VnWRX32ko/IDsILfgb5ABmBiCMocUH9BxwUW24QNB8+cyWbla2VyX3o0R
wZBSAia/Tu0Li5EbATQ544SrtuPizgWUoN52Upv2DHEGmfIsrfGCfP93nvvJPsUftuUwJlgASHmv
j3sZn72corxNIHU8nQlEieMv2z6vcUrnpY77oOj8M+dWz3aeFTz6DE7A+22PN4JY1FB0L4jnnxOw
F/KoTkl5Xzir9l9Li9OIYl36fgIBu+aGTCDTJQQFF38GOl//8QsLyGz9x6rgpQa+m0dydv4t0QIR
EYWw8m3d2eOa6sp8hfwgBzD7/7yTKICQvjvZPkRvPTgrxnSWUMoYS/awFtHbbjkmAEDaoRgmmeU3
1IJi6MAhsZpXG9epaaIQq7Ky/Ri2fnkOTb4doLo0/OL2pUW2eCxhqzB7/wyg2xxSiAx48BAifOin
Peq6XzPHXlhIb9zhdwfy0MYQCe0SdGdGP41Ps+vkaYxtulasX1pKxknMCyxNy+X0nPjI60C2y3aA
LnwNpk0k+Pn9GIHMy6qvJ0dhGbn9N9hqufu+lGsM9IUDzWzSS5rCuZFn9C191MGs+6toJ/VOFs2/
oZdOwc7SEN5fCbw3sY+PYsKI6yFEtZGFDj0PUHYrI6kCVHJnvL4bkXBIK3Bim+kxq2vGIp1I3+ui
IfOGg1VjgZ/ciunhMQCw/L8K4Hm5x69Mm8gHYOw7Oth2/ikGH+l7goTI3ZFwkkiQNNAGvOxKcchr
CBieswxlAMIpq57s2qX/gs1Aq6NHfOs7Cij8UwwLLhC00WBXkTc3AR+AVyff6dAF/Q4EJIC8VUrB
EAGNx27v+ykVyQHWrFPMIkor6tMogS19spe0g7VJhIOqAY2iABJbIDitQA5nzMVLP+suVLkLq0zQ
P6oIskD4bweWof/+4k1Khi/UZqjlDKUEl6b0JtbuSAbQBhZYAw021XLUe/AHQBq5M/UPtEnxZ+Cn
3acp77vsoQAjHCb1EG5UL9LpXfbJg8wp5O6oikdIPYOt/B1qHQHfJ3md9gcCj1B3B+3v8V/B/fL3
UHH5mgJVlN4MJR3yPcoETbFDZ1PrqHdnAdnS6pXaTywFtA7qQjT/UgSdiHeKsZQcCjt12C7wSq9b
4QIv7KlmHxECE9ATnobgPNDwHHfzSiWhj4ZuGgdHvy2kte3wt43zLe6h6QZuWHDOc8uJmBVMtxWF
QfymA8iU8ReFgLsrxHXOqKzSXdvALIALHkOooyOH60N8fGMLTB1/u4cESMMxhOeNsDMlw6EddGfD
SxA7iKj9C0hF9IjWd2b/e33Eha3QxMnEUAu04oDSc2yn/CEe018x2Eo3MBxZgS8tDWDkxELmqrFZ
S3HphMNYi/wS5l+YCTRChnRbXmPiYLy4gs1bM4A/xMMHuOZ1+5rCCun6G1o4jEzQi3ACHXiiUKfc
B8pioCiLDdTdlhWb2JbYcyF2OPr0DFLLyxDQxIsCH6BQF9ywtfvP0gTmv787TXVn9aFkAT0DAPLK
+YwfsYBAv/52lj6vcZTmnkgnJALqxC1avPLSA8ZKZ8F3P5T2yvbx8e8PTOsJJuMioMi//l9Ue53+
4aXDl+s/f+nZ8xH77t2gHgx0pJv4PIKLlrsnXq+BLl51i/v47QR/GU70HvhMcZLc2MOQy8ijbfNN
x9D4DQHWXVmfS2PMf383BUlqRySQPEAqRktwI0V8/3a/lbZaEbpaeknGAgKvr8uA1WBn3aK2StHd
IZ+tpHfSlS1i6fnGGkpslSrgZsJz24iftoY8STAAxrbtC5M/Xw8U7ak/tjYu/qEjBgCXAJPy93kz
jt3jthGMU0eVUGjnwPqD9oo0eEi9J4uuKoIsvRsj97JjUNq6ckLNzrKhoSipkwa7LG+rlcbvwuox
hfKI33iNb9n48SK2vpK5qA2m6Fdna3U7YMYBAFBYG3pw/jy9VY5UgpIqoDJdtLn4H5h2EkrBGAGg
wOGW1BVUOYJERoJgiE3f15TfY1AZB3eHDLfQRLpXIao6yDK6/fWHL71/I3pjKcGhrJzhtizoP2Ks
+51OsH26TQ6Q3fUhPk6//tLYY4xB/GcU4YXPb8fOsUZDEX/WCbQ+YUdyuD7KwkI1tfaoakKIPWXh
pcR1IaIy6HZWs8nlyw//0tpDAQ0K045QJ7i3Jjua4OlBIR6u//Slb2AEcIsrv9XHlF1Qu3OjWEke
lRV19oVbrJHPloYwwliAJJ+nNcDhEU89OewURastO2VMES87NpbXr5l4LHwHE0JQxmlgNaKrL21o
01ewubv/erj2ZCvrdeHxpogfMKIySUtEF/jQHJ3lsRV3FXoZm3JsgOT/3K25W4B4LrWAwCmQPKSF
pnviIZ/LgnqNtrA0A+PIHyanltBRZBfNgMrEJao+hGSLLgjWqam0x0LRaZVa6X0MY4r7fIrDxzqb
1jwNl366sVkQYNq8NCywWasOkr0ETPz97L95PQyWnj7//V0iQQQqOrgSe5ckcdVJuDQ5Q+B9WxJn
wgk1mUrIJoQujyBI/9vL4Vlb1FW/3/bTjUMe6N2QtU3rXRQylPtWMCqjrh22vndjg2AjsZngbz+e
uK+x3cgdtBq2+EDMa8bYGyDxo2EuGNYouzd4PQXcajT0+A61VPq46f2YQELIeaNs4OY1NmcMARtM
KD6W1tfrD1/Y20wUIdJz0vggnF2IX9+oPnO+5kyrU09n/Ou2IYyYTQQnObOT+pKghr1HbSOM6ADR
orFAxnt9iIVT0kQTDont+7LzsG86hd4pG0p5kHyK/+n8xt91aWk9XR9nIcpMzGBJAo2duawv0Jp4
GGZ3s8xdTXaXPoURwrmwRJ+QrL4INOgiIXGlyQXYmU246gq39PuNZH3oCpkHY5ZAljwD5H5unsGE
YdtNwzSUEI6rISWXJjd5YVVgQYgz6qdredDSLzeimIYQbAkIQZz18BdmuYJcijPxbR3SwMQF2vms
dpYjxmD12GOXg71DUw8rq3Pht/8F3ePZlPLcsRG8KHG8GVN0ZPUSv/R0I7zs1i3gg6fwdFGhcAY9
eP9U91Ck3bTkTSE4KkofEHUX4qy25/yXAB3y1DvlGglqIXB941D0AocyblnFZUZt5BCvj/F1k4bd
uw77tW0C83t7dzImZYLKXyWbSzmCccgm3FBhsbHGqppzm7/L64EpACcLAReNcuD3vKr4UfYtPYAc
impBCC8BYAW6PfB7/n3PVoGgS9+b/DmfNsggCzV5kHwqxE8o41aHsIc17/WXtfQ9jDCL3UkNHURp
kERD4n3HFAI4qbi+gVQStClww7k+ztIkjGMTzE5qTRMSXeVV4ISDJgaWMaSr13T55sX/wWcxwXzM
h7pBQWx+30Lx/+K1wbyfPsRe+qxEYj31HA3BTTMxgX3JBGtCe5A4erIpuxcwWP0yORbZhjsJTGBf
DL2fjsduASlsWG0oiDjdNeAFXv/tCyeOCev7H86upblRndv+Iqp4CCGmtuPESZzOw93tPhOqH+eA
AAFCgBC//i73N0mrg7nFJAOnSkKPvSXtvddaOukaEddteahH4GC1aOkzj0N18v16CaI/s9B2aR/Y
jTRpOLTXmcM/AVwp9w2EjfbXv3+u8cvv70y7dqY+oJVXHiB3WT/2UDm9H9J1VUuRXdhnSjohmq/7
O+0iYCD78IQK+qU774zbsMndBAicuOvK4Zaa4CvP1aEYyEPh9S/ClQcH4tFlscRHOLfItknnARKO
Zd/fGVD7fZUoUiwvJ3/2rSsr59/rCzHXh2XOiVTwsEPbozZB75Mm607QAn2OysVzYmal7eo+lipA
tcO0OKTuKO9oCSYWmQDycv3z51q3Hq5I4w1Tp53hQLtMAcPIwtuhWrzXzbVuHdB1C+2RAYJOB14j
/EEG2YAmDpzA67794snf20BMR9mGhh8uIUARlNDwWqyp/OjLqQcK6z/bZjjJ0ijk9RvqlrzvKUd9
12uEl82w8K78aNtc2rfmHVJIUEJoQvlCShdXFzk0Q/4Ul6VINlPkkyUJ748OtUs31gIIXB5HcERl
J12pYcuoD7GKPME1gOHQ6dKO764vxUdGfenHWgqZjgViQlN6SiTUVwBkfbhQkkAft9r5FzRIEQHM
KpADvN7dx4BuaitV9+Ck0tIV4xtLwJLg1ijbBXXQhfm9/pkSZLok9IW/JRDZOUA4d2Wnl63ybrsJ
HEZDxj39ZiJkBC8IVgrChD6oHxVIHLcuSA0aVt9nxVIKcm6U1pMF0YzITVul31A3Wv3uELnc59+I
PfC/tBsaedsItChhja1/fWLntqV1w0K5+NBWecRPCYdeqEgT9x60T9B2BK3iilLAy1axnTIX6EP4
+k2wLr/TJgQQRrrm5voA5ubMcsc6MSUiKky/ubz+yXr9e43gJ5yt25U/JYKW4YXlAixKCzt/xsLs
RITiOM6kZuLEpjw/kCxgh6Rp00MZgrEhjxb7mbEwOx3htlA1CFBd9AbJDedHWpkC/H1cbYTfT2Cs
G/x7nbl3VQCLuz6TH90jsU52csJHPqtKJlKdau0HOwNBGiDx0borSbxtL5miuF9U+pjZd3auos5B
0aSmfvyUsKncudno7l2SfCvZYiR7bjiXnt9Zb+KLsmeQcP4kEAiufqTuEJDbWIYJrzYaebYKRBRK
dGanFGNkzRX5Mom2z8iHUeWcNSftofZCp239MhlsketLdGnFvupfWrcchCs9JFFFBvKsrGue/CTn
+1JRhFmvNz83ZZYzADs5rjIsk9B7nIZ7PWHJ5RRWt0qhxnlEoCBGgdBCX3NDsbxCIQsnyMHG+JaE
XfxFTF7cbocYxAoLu3nOTC2/YIasyoOhqE8JHSP3TqRMqXRjfNGW2Qa0pKSpQMM89vUClHBmQ9v5
Bs0r5GPAoXdCcBpCIWAgcX7wgBS/KldHr9fXZ2bO7KRDwkMeVyX0tXQw5O62j1Qa/sgg+TGerncw
swGiy+/vbKanGTV935Sn9IKnEkgfgg4XbEEX1q5NUCM252WLV4i5Gbus3LvOmOoHp+3L+NW4nbPF
kSZvUbevd1nmrnk0wV5ssoOCuGIKqqA88amnL0KgBPE2QmI9u70+X3MLcvn93RCAjKSO1yTyVAAz
Dv7gLi5vQI6il95lc1Nk2buZUl0KkMmeFGD83q5umUo20kVd136saLwkPza37Jbdp5CGVBEN0xcm
p/JRMECQExfomD5s6X1T1l+qipCFS9WMXdp8B67DIUnU6uzFV5lGQXHGVXIfmjpKH0wRxs4uG3yP
3a1bH8sJgBIXJF81jZ4F0eGRXKh4fcPUgrXMrI6drNAdV3TK0vzUR5zeugwR/3pE5SAv6yV47Mxs
2SkLhmAkbQjlJ+NEbKeR5ZIXdjQShsE2SMEyvWqeqG33nMZu0CfZiRDXN3eGglTuGDAAUBdWfcZQ
7KQFKeKaiFbzU18N6laNEGsMu1W4RJi5naroKbC4AhfYk+szxJr9oQ8hiKPD7KZtQGC7bo4sWy9o
IjXpRucN95RBbvopT5oN6N3Tm+vtzy21ZevM9WVfIkD85g60xJFLQDgCSd7ar7dSFz+udzJj6Xbe
gkmoCCmAH04q7PKoulFTLPs9VUNF5ZaAj9x8CgqHDf/2QIzoat1Zb2vsAOna9aZN2Gsq677apj7K
LQo6LQKO5wzRMnPQX3si1yY7STVAq6/I6oBsoaMZ0/upGvOFE35mD9sFC3TSBHpKYKgWgwyyLQi1
sm5jHDzgr6/NXPtWhEDrqjVZNEWvtWDBJxR+ocYS6ltyKa00w0tIbbaDYgDFPPDwwXOvyty7beIk
QqoDsQfpqI2pZBw/+j3Rw9kz0vRficuHAKXDiMqCO4IXJk1OeQyOnXUGZWdbkIClTVGWwZs/gk6A
gbv/3sObe7duNi975d3RXKTQba46EryRXABwMBXuI2qFV75pQ8sZAOJbAKacBm94qMcQ3CqghuY3
RXW+/vEzG9rOtHACenrjSf+NDc6kjtTB83UrOIrTd0yJn9c7mXE4oXXq1+UU1pBNDUD1TUD2PDbu
IzQoj23UVvde0Kw8wkLrok9TxEqaeGDPvJSQbFKkqL2vfg6A6V1UTKjNRMA2lQtVgnM2ZHuCwFEN
5PqCtyJP4zOrkSPfQ7NncrfX52ymfTvX0lFQPU+mT/9L0t5PPqGWMjyDF5stlSjMtW/5ACNSYBvz
kkOTEuc9xBT/0Qy4lesfP7Or7PxK2rUi85sgezMjAjEmSCAJwGkeqJvOi5cidXMjuOy2d3bHUlCW
aTH0Jwpu52qfZG33D2m9Jl9RiI6z3k6y0CFpfbf34rd+mvgjTxLvH4py35uwnorP1+dpbgiX398N
ob4wY3AWO4+KKrnjuBndeN6SFPNvgOcHb/i/ci1eDSZMJ/eeCy9Q+T0yOTiyVFjy4hvyt1F+TLMB
JfUZbkzhLqEd27opq+KbepgG9zAVU0tvoxJvStCmIImfdHhHf6J12zi7tG/xLGS96g0ETrhsGnB5
DlFxyxMZIFaVtiMI8QPWyd3Y0dD/B8Iw7ZKS9dysWe6kaORYZHmSvqqwHx/7PpMAZywRlszcW2zK
BsnaXhVOmuIOj1ePX9IdCKq/mAG3PVVWz16HUsjriz9nJJYHUVANiTMV96e0GScN2tcAGqaSeNCH
6WqzxBEx43vtHE/fh4HnD0l61KZK9xc6atRDIjfsVXI3+c63VWOx9SJIDaBZU47hc8L69oHEkNNN
u0B/GmmzdGudmS6buoF2fEqh/xc+a5TzHN0pgi6NBJ2ZrDnfXx/F3FxZHoWwZGqatAF/3cUc06E/
kxTPH8mCaJMFi5yxM/vX1o1gA1Sg8tB3XgyjwhwgsSP2OhsoX7juzGzhwPIqkobgX42UPJFAmQMH
6xp4lei2UGn/oJphvz64aitImLzxtRuE3YlmPEIytKtIgXteoOEmQ5nnC6YyN2OWxauIOL6EdPKr
Krn7QNnATlk4LFHZ/FZo+MBRBtbFAdUeY4CMSPxi/EhA6NsBV2l3h+iqE2/clJTsyfcBRIfQU0DF
QwHPCLz44GRNutVeE37hQJhGsCtyQQxWQa3AoWrClGzrpkQ+dYdCdsZuUJMBMaJ9NXJ+n5bM0FOB
Ihqks5jTtyAkGeuHLMvUBAqMoYxxT+7CPDiCYtV1G3CUdLre8+iC+zUiFuFTyjoIBl3f+DO2ZQPJ
WdmmEoCN4jXxqwpkNRAe67ZUB+CQr5zJrOGJw4lqI8lBaDkgJdnwV7zQm+JOkczTt47jrLwz2Qhy
45RIfkK77xVyqgRszACf0n3ZuuFSlG/OQdguG4mYMBwz9SrlGKIspTxRw9wvNclPU5UtPWJnVuMv
do4yzcbaMcmLK6Kyuk9Vkf6T0qKJn9pGjQtOYsakbGIOVTSTKrusfU3qqLgXkRN+r5x+iTdobghW
mAeMr647FgF4RcAzvkvx+gJv8VjetWnK112QbWoOCM0iUUv64TWlPH6iWqmnMGuXqDpnfKit7IHq
rID3Mk1fddaDYWEDEZ4h+FqnE1ij+6kF3MuYLmPfRkKBV1kww7k1sRy3xgVDx7Qt0GkFibGkKotq
U2rpyJVzFvx539T+6FKThfELzcs0vC8g6oWwa9d7/173IzP28ZeoB1TGdKTT+MWj2WckDp1HiHil
Tx4JQPYb1Zm3ZCKXV8oHHtvW9mCgGYmcySlfKQuHg2wUpA+hdavLLN37QfmNdMM+b5FPWDcuy+7d
bkgagzoraGJz715y8Dv8JoNRI3LlWYC74fV+ZjaAzVIBpvxoKrUPSD8mLzuaDgHyl6Yw1KzbADZJ
RU2U0wYAhL8QBpmXTU1RHLipeL9yomyaChPqKRNyrKGjyrM7jbIxJRGnBokOIP6RWgowzc2TtY8h
kUv9oiPitY9d/w5MD/zRaZfq9+Ya9/80EqhpjnRwcIqk4iIhAC6MnUSq4G7dElt3jUuwM3VUlb2S
JOEP4DM2hzrOT+sat/apiUKUAWZR+18R1uJX77Ixu/VqwN1uVrVvQ+M1oIwBRybqBP4oaBsWMUWB
Xcwr3HuudzBzbthaEZynporzNv2swGa/A830tHFRZ3yI+krtr3cxs7w2Mp6arsvB3uG9UCaUt8Ec
NZBMEMHXdc1bbwjXcXkTOk72WXqaPtYXram+D1Y6CBscX+BeY8oqdU7Mb7NbVree2kw0WYxvzzhw
W7qhbtoK7nOSr4kyzNsakjfZtg78nH8JL6WIGzCqkfb1+lTNLbZlxSaDwKDTR+xFttC1xLn0TxEG
/G1yzfd1HViWDOFIWWH7+y995MmDrABbYYNL9oiJLMFwZg4im1+D8iyLI9B1vOqeQWZ0Km6wn8bH
mjXsVkaZ2rQsjfeNXuRemKlCsik3ChE2eGPnwakoxs+yRFnYJoFk+bHQwf3UOJuJjAUYksHZCIgL
Xn3XZ/LjYYZ2zaLx28JjYQMRHIqiloQ3DxC1+NUjL7lBIBECEz1Y4zycwNe7+/D2BfLxy+DfxcUK
F7JFyLWVT4yH8XAwRePsSYSB0dJAm1gn/UuwDqdL0dtl0O96qyYO4eVOiXMlvOHMwNQFNd46Lhfi
iB/aFJq37sK8j9sSRcHFk5mgWZx60NfYYt9AlbaBRNOTF0H4dsE/f6zxg74s7yMQJobMZYQIBgB/
Wx3z7saELsSCZbgBqeN3VCuXUPa40GoWr16b/bq+Xh/6VHR7sfB3M6hVlvetDMvzgACNvEmnPi7v
pFPJaOFg+3D/oYNLx+86KFhsUMvqpoj7hPpGT6fLqHwqfwB8RcBAKw9epX6sG4zllsoUJeo4+cXZ
z4naC+nT5yHxy9t1rVs+ycQMYlymKs9tizpSkJC45NZ13Vztrrf/oVPFTNn3i6ESBsk0cY4Nfe6q
qHxGLMg9uCAlW+hhdpNZtwzX6aH0FWfVWQCXsc1Qgwtdg/9yF2EsXsX8WLL2oEq9i8Fi9T0SSxSx
H2cV3ch+F3u9ITTsfXFGcvm/Nq/vSXhKPDCVpW2KQA1qsLaJI3ZeVN+LvPjV6MUKv8s2++u5gZ4t
D8GbBDs6TMtzBpjiTTJG2TP3inphS8w4CJvBknlUJ1AvEeeeRRGuySlEIZiUoAlzvjQZZImv74y5
QVi+AeocMem9tDozEUPdEwU4t3mPQO261i0XkGQozzY6FGfaQ73AY3F0W2tvKdczY/82hyXP3QIs
rlScVZYcAXZtoBHOfoks/TXGBFRvpdiUIcLa18cyt8NtVksHmopTCzXHM5S4f9Vd/RO5sRbHHvl3
GFAQHgOx4qTj52l0vunAXbitfHiyY5NZngGqnhDmG7G9uzR8lEX9kAe18zUam3I3udldW7dQY+3i
bktiz104MOb2hGXKEIuEOnccgKLCG+lLUfjBf+PgLeHFZlq3w4qe69R1AEm5c8ddAdY31J003/rC
C6OlovK5HizDbBKTQPdpgGEGfgykeA9dIfDZgATu+k6Ya986u2mCeKwaYPhNlYX+Rl1CmC/KC4by
cL2DGXdtv/gT6Da0inNxdqFp+DZFo/lshIv1MFWzkKmecS/2m18lUdtkmV+eu5Zzvi1RwfTKmrL/
nPGGOLuQ+Oy0bjCXWXx3SlNAHH3ISqZHkxnUvoJKyr3XdAryrVMiqLlgnTO+wNaZFKkHsE/Vi/PQ
c3/jpPVjSRAn88LpK43lD+LlSKKSf64PaW4DWEZJSzDFyKYU54QCmSHDfrgHIUeyW9e6dVgXkMLq
xyEKj7S6xJWU0DteiqWrwNy3W8bt6jKJuBOkR+6ocKcGsCJLr1lKX84sgx0LQNyNIb0bpseCJ7/Y
iBASOCP3PfLLW9IML0OiP1+yFQuLPrOJ7cAAOP+yToeyPIMqLNzgktttQUAgPsWlLDfFyFeV20CD
zzL4vmzolMdV8b9+XJCI70qveL2+3DPGbvPmGd9pPdnnxdlU+ilgEd1RFC186nPVfL3ew8yS2/EB
t4yCjMUqP5soGp5l5BdfcrLIhj33/Zde39m39HCDiKspP6sGeMGy8JAeqtvhTojg33Xfb929847p
iJuxOHuhz55yRbvxDmh2sYbmFk89m3dTEj2FXV9nxzwnQbBvxprmL0PXOM2+6tUUvawbhmXXKqjH
ruhwbLC2ADU8M43cNJ4CFeu69i3LVlU6pGOVV2dCUN+Mhkt3Iya9hreB4mVgPb9rD8Q0ZVAnB5+A
tZoPKHrJL6/vNR//Fz6xqEQhSBznZ5Exh+5Q+uuxZ5SymyUZvY99xV/IxISbdGScFmdRQw+pdDt/
7/lieqpK/YKbyBrhnMssWfdpV7a6aTvYmhYh+SyaOGr+bYyXFOfr8zQ3jIsVvrM2jthHJquCnymK
/bccm2o3DtUF813qQ+E34SokJwZim7Xb4NqRaX5ORplvAXsMt7JFUc1UemDJrQT5fH1AHzsngAb+
HJAp+8lUJk8OKEJgtymooL5HSZUt2NzcdFknNXHKIBhJwM8g0v9PDE7sgJ2AvOY4jLYebmxL3ERz
o7BsuyWVDipDsX0RxZfbOuyqYh8nOh8WjPvjdwDq4f+cpkkXdS4KOA9Ao0q95cHQP1eNlp9yt3T+
acCD9DXyKkAAIkP1jQsX83PV+th4Q1NMooSUYnauxzL4phw3/RK1abFb17p1VafCp1ldFTg8INz3
GHhu4m1oV4uFk+NiFX8/0f/CFDYJJOqxFuU5rMb6SZlC3CMTwrZ1MiwJaM51YRm86mnTiH6KD75p
EvDhhf9wCK5vwnAp8jSzhX+zjb+zeG/gg/G7hJ8jac4+VCF8oLe9r4NxOJgq6vTLupWw7J0KJx4C
lK+cIbO0LxBCvh1CpKGuNz43SZaR12XTTU6U5+daF9GuglPctz19HQegwtf1YBm6C9EVTcMhO7OM
lDe0M/4uGWixmyCZcXO9i7mFsGycaZWCN13x3+EG0GezzxDA81OENQBS7ap2Vem4S5ll6qnIK2NU
Gx/cKfmlmsxsp3GxjGTGUdk4QZIKlztTkp0lIicvatTgbwRVFShTr0/SXPuWQacdJDFZgKCvBwa+
XQ2sVbrRSRG/rWvevolPAaSm0jA702bsPpVZwc4aoYN04etnoonU5iUUuOH0o2mHI1eGP/YB/3Vh
3QUpfrV1aQpFpaDNNm5dlY9EiHzjuHrXqHUBc2rDBb1q8tKuLPk5jFP6nLgoJd/KzHd+rJs7y8J9
Aj3eLkWQOSy6Jr6tpr7tHhvqg2ZzXQfBn2cUhfx1zKG1czYKsqtp3NZy200e+PSvt39Z5A+8ua2E
bFLTo33crYQOi88V3huPnaleob4tnrQQ5ec4Jr+udzW3jS1b70VG8mDKCtTwV3G15RBW1zdxD1Dt
9fZngonUJjMUNEgc1Nggn9DXX5ok/TRm9HkErGMXcddsRA3VMd48egYUhKt3mA0ZDILQC6CnhrMk
D8uD48nm1A5hXy4s0IyHtOGCAmzd1KAU7uy6bXyPVG6+9elQb2tW6b3L2RJX9cxx8hdesI51QEgI
qYtc3vP08oSibPoUm7D0F4Yys9dsxOA4yDpzBo0ugNUG3Zt4yIwI6MbvHHgB6inI8PJgXcTyLwRh
kPApGpIuO/eyImJfOrU3HlgrwqVIycdxGWrrIvvQOglkPbaPEHyG5NBQoswnih40eUvTiW5IzvuH
qpNk4aicmz3LE3CmszSNcVR2zuhsHdEdwZ3XHFkLefHar55z5KMWAplzLtvGFE6dU8Sy0uIc9bWG
Jqf/PY77l8wXp7BOfEiUVF+kcqoNXMyziUBb0TjrnISNK0wr0hUsDbKz3xD1VKNYO0HA0fQLzc9N
onUPICYA9UWJgZEORxAObbGhoAvbOeP03dC62PReInbX/dGMv7PBhYgdtKHrSXHOp/pxBNPeDjGK
pd0w17h1J0CGm2iWD8gCyfqbUhAKbCqwm1//8pmdbaMKpQCMzAlNfKzz5JgUww2vAcaoh+DhQs4U
pfSx7JYYeeb2mo0ZRCIzTEGjJ++1oQcy6PE3f2UvpEZhNvbYhSFnirJPXg85r5yZ75e04/Vxzk3i
xRe+ewa4gqRJEJvyXPgx+GJr1JCPG0jt6AWTnXlg2pBClI+PZd4kiE4hj8rd5t7nLz5kVXXVn/uo
TzeyJpuxBxvYuvFYLiJKEhaBx+h//XnjxHYuIqELm2LueLXBhT6ikLkRfXkuu/axwmHqVpChIRBf
bpyCbbvQ+9SQgu8vBEptAAKn64OaOQBtsGHPJ+WCWPZCyYNbD4dsDykQaEWho950QdkuzN3M+Rda
nkGFqhIjz9snhgjGs2rbwv+UcxTlbxzakjUqQQhl2WBDcMsNeSHr+KgFrAv46c3/g+1nZqZsLkdZ
JV3gODU7cFkObEf1kN6lhKkbPuA253du/Hx9SWbsxkYdQjQA5E+SJ0cJSMWR6lq/5jHnC1Yz1/pl
eO+sUjgRGbIOZSFtCa7LFrKW474LwtHsrn/9zErbcEMd1Z6r+cgOWmb/kAGMC76BkjVu8Euvzbke
LiN7N4JkAmgqGsrk6EL9a9jKnOGWw4dxeK5qb41S/GUrWcYOUi4aVL5TIsyTeNMWOjXiKC93nnUG
YXM81k3R9IMvGficId3jMm+n4uEz6g2WuGfnZsl6D5Ci9/rSJNGhSCBuBBTgkVRRfPf/eJjPGYRl
02kyDgEiu9Gx6CL4j5GezCjTAwuTbxC8/359O810YpfQ1VFVJRnwEcgzjfkGGSbIXOvmDERMcOPF
i/5pxirs2jnAnBiblNc/CdP9EAmrbqNlnrC5MVyuS+82rJs1HtFhGB3cocrPXHjl1ynW8g3K40O1
mUwhlwDLc6eIXTjngtMjb0bk4R3HvLSFVC8q0cmnokEFctSBObxAbvmtHUx+TETxi9P2fH2d5ibw
sg3fjZGg6qMf62Z4qhWUEdwOmZdN5DTQUl3XvmX0CJVB6sdv6ZGArxFBSwUeBnC379e1bll7PTGu
piFRP/CY6YqN63flN16urLuitoQzKCl8lWozPP3miFMStX4jLeXKj7csvVeB1G5JhycFqv5t75XA
K0KNYFhY2ZlL/W+04buVZcqIaaKpfvpdGoyrXLute9QRKh4e8E7KNutdu10ax4OMmGqo1JNf5b+Y
KdI9byELP9XryuZdsHn+uU9NDLFF1BXqJ1Rg3QGRxu9Bau2sKpGldgVcijeJqPjoHs008J3LIGYP
Il9zkww9UF2L8fUZW7MhYyJLalP4U/vkyzj5CpnIjO8iDxIct9etYebosEFjGqhhkvXEOyaSqR8u
uKwAE9LibYDc9cLxN/cusSvhaEnzYqhT76gYWFOGT0UJeoUHjzc4t8DdD/oLEKn0yCPcaQKfHOxR
XQR27g1znYHxexIXqqQbJw6DpcWbmVW7NKNWlYpTFrhH4ujP/YD7bzkuor7nGrePgDbvUKTIuiP0
ElGAxYD3cTaR78R365bMcmDJNLLOMa139Bl7ZgDgbfusjd9a4AkXDuKZEdhlfbVn2pwCl3N0K6/b
iTion7OwX8J6z7Vu+bAyDWKhWkQvufblIdVJgtryaulxNde6dVPpoa3Z1oMwT7oZnYfS1/U2jBCX
uD73M63b5YGkGA1oK3lxJuBSuVFMBgfnEjJY17rlsGTr1o5oSvpjLMS4zacgugM0jSx8+9yFwcYa
e8gfJMkgUBmIiK7rh699quIvYUfZxk/BQ12V8VGYON+7Bhowkx5/rBvW5a707lRR1CRcUI4NW7XO
awGV3E9Ge1+vNz7jwOxSQcB/uFsYOEiej9X5gjBJEyjG9rRYomif6+GyF959viYunNdI6aGnw5sb
Ax3FG/BaQWB8yQnPRDfs8sCSyKAqwR71PUOd4D4H1oGP3kNbTEjf4TzeIiL6y4nKB6DqVy6J/+eY
oB6PtETU+EeUxRt2k4Q1TR8yXwIudX1ZZu7Bv8+Cd5PGJ4/HHshojr+fJFzTE1FTe/aD9Nc0mCXh
z7mlsYxdI8+G5EeOk6VszFvaJ/rkIgHXbVpIJNUL59dMJ3bVoE8dvBi8zj2CHBdMEZf3Gy/ApV0m
3rAQBpjZAHaV3cA16E4CXZzTlvmbMShBL5nzX0mtfpgMship44jN5IYPDs3FymFdhvtuhWTsFF3I
sUI10Ba738MibUVuQLzjLVwuZrzlX9C8JAR/hNe7R0pI9iqp7xxBk7pUdDK3LtY5CFyVhKRB0h1h
6uQXZ2H8LDMKVosxA0nr9W08NwLLTiADAMKvDiOQUQWVbaqONa3lbl3j1kEotBnrHuWPRx4L/x+q
dDQ8VIbVZmH6Z2zQxt2BHCOOnSygBz+6iPzFiI66jnQeqnjqbx1vkRv740n6C2lXK0AyaNe4SKMM
5WOtVP0SgWdpKdk117x1KjJBRBNolx4SCd0eP0XJbtWNasEM5lq3b2tpWQ1hXKF1EAAejQycI8Ly
4duaJQ6tgrvrbXy8z0Ob3h/U42EQgUT1gOc+2RQEont94qXbUiP7er2LmatBaNfTAZ2YmzEZ+Q/t
VD/5mNUb6Nc3J/8So6okcHmBE7cbsFiZ3ZB44UOQ4c/1vj/epaFdYseGPp9E4IQH0QVfUz1+/h1I
xFPqvzEUzv56J3OrbNlxCnn6PooyelAkTcGJNtU/48zPXte1bhmyrFxRZdPk/8/PIY3nHAkO7oXF
+fhwCO3iOn80pdNrQw5spIfCmf5zPfHTZdrdSwDKOlY/5qD4ugvwn1XD+auorok9JI/d8JDQvL5D
dtl/Qi2LWFCHm9nONnU/G2vh5pPLfxTlgMp+APGdbpNXQXGaBrFY6j+z4DZfP598DnRFxn9QTtVn
JKL8nyXqEFc9wUKboD8BN2jAnSg81CzRO0QU3Q0pCd3GKlmq3Pt4AIHtvJULBfnAr8iDFChX0SWq
+gHA/bZmhX27WhrZLZ4UJCcPUHd85a0/HFpwTx/WNW756161tBMqbn5K7SDjSBgR1W0mIJu7YG6X
hv6utPFtGRcyMYKUHOKaG+6k/Pmila64Cy3koXitgQwD/H/iCEk2Kx9m0Gj5867Uowxpak3h/Rt6
ib9v/Ty8K1FJu2DgHy+1bzv4wJsqgFOp/69RPWJvcVqAxGrqm7ZY2K5zHVx+f3fVq3NUCRnh+z97
yBajSoTVkdqAZoAsDOBjkwbJ4J/t941qjNs03s8QXnCDkl9n1zpesAu1Xgc682P/zy505VZu3THv
Zyfcut3FTeSH28Zp1b3v8CUZ9d+xx492luXIozocArzy3HwzFkML/Z6+bpIbrL6sEU6PqYcKgUHk
pffVBP6owxvO/NrNb/1qGNp7JkE06d4ZgR25JVWr/xUjqYtdiqTJ9Nn3Bid4APNu5x2meoCCkk8M
UMAHCRI2NC8MrVAqqHJAtzTwwQhaTptpatv0oYeKD4UiA9CpYX0b+klrhr1ipKR7rRrt7D0np8HC
Zvn4PAYn+J8zjVL6FrxRif+AXBi9N7wLNyBSyO7BGHbjSGBKr3uJuW6sPdMBME+rxun+DRsJAk8o
6uh4Y6YC4g3bLq9Z/Ex80Xy53tmMATBr9xQZ47yJ3OAB8oKeuS0QUeTbRoA073i9A+/S0gc7h1k7
BxxVPfzNpHJULum6kDeuziWckBEyYMEuCKaYnvuWa4ffFXHZj/4eYYUsJQcadi3tHxh1NeW7YCyz
HOoSdcbZ/vq3zQ3eeiT7Y58lSVmHBzXRVyS2020omjWKaRRQycul5Z1riXgYaOS2EBBT5kcfwq+U
7soqDN+W9FAg3MZzyxX3skSxHh4XZAPppYUlm5kWW87DRbG3QxoUMusJubLEI2w3jhB3WDXpdqmu
Kd22ZJTSB+TI0p3ukJPTmrxeb3zG39qluAXpoW8BFrd7ljfPyQhFEFC93bWgrVr59ZYPcIRHklJ7
/r8qHQb/0VQ89A8xjYZpiTduxvztS61OsNFZoemDC8tEhZ+z5U3/BnHcr5W3JIU+M032PZZCUauW
StIHU5OL4CuYvXQqwS61yIc7s4fsuyyXk+FjCF8pyrgn31VHoPgNiH9ULaz0XAfW65SGFxI/2nU/
BdiP6xsuqsrcDaMeV2GFffsiW4hhwDRR/wFyU9mGa22AHV2EPcx9/WVh3jmHPOp7nTBTnyc+fB46
D/w+bLGaaWZ1bS16MtXxEKqeHXzZ/UgFimZYQl5DgbqpdVZmHRp+IDyHkJYe5P9x9mVLcuLQtl9E
hBAgxCvkVFmTXYOnF8Ju2wKEEEIIIb7+ruzz0jfvKdcNv7kd7kxSaM9rr5VCn1y3/otUyMLfn+29
9QuuYoZWQ7EOPe3PrLFiT2L54pTOKtuk75TWb5z/NYxbxG0zz0T05+CjeEcmrJWpwvyd/7xGa0Nf
i6oA+MEZzIasMoysp9nnbv9Xh38N1m5n6Oxp2dFfGvsOSIqyD+jvRZ8mH3fvPP8bp38N02YQQ9Ub
+K7Odp2bF5sDYFROZIGc+JT6v/2Si/v7jwVQJwsFCBn2B6F9VnJkVKUYV9iB0e+1Qd94ydf6Lmys
CzfmqTz7AgzQNtSkAgv639Vy18hsoDjXOParhk485l2pYqyyfv3+d+/4KgUMxG+RVUGcHcVyGhdg
XE2XaS3X4V3xm7cO58qGNZ8Hw1IJE7swomKw+XscM777u+e/sl+aZINpI43UmAOMgbE58EoqnyvI
j/3+u2+4St0wnIk2NnRIgBb9icbshTIXyjh5t/H3hhFcI6uDMVGH/rY5hw6zDdJCR5FJUMB1Gjf1
z7/hjVdwLXqvbJp3LcC7Z6hp0gqzf1m5Gmjkv/v0qwDZMgPcUcjbM6Hjh39Pf72wqv7dh19ZrzI8
XReS9efL1iFLN1/FjXlP+uOto7/8/X9cg2u20ZEwqLNLW4x7MIwp606ChyjCTsrfPf/llfznK7g3
NvbYqTnbCdgdhSWUcQH93d99+JX1qk0pqL0ugGIXoICqE7C0bew9+ZW3Dof+309uaxnJXuBwvOsm
xF5Ed6Gyu+TigP78+G99w5Xx2qLzuTCzgvtfvggPCbdLaFzJu8nPW19wZbsXKFUG3pXmzBuUXZS9
kNTXu7nOu/2ff8EbhnWNgBaagvnf6/EMhiy7a/Mx2039+vrnD3/j6a8R0Bw1UY5lQxxPgFvmXGDP
0wKkvph3GYrfev4r02WtmZSOsPQsuT46MWS7Xvxt/nCtaC9qvviI4/XSzv1ggPhUmK69Tpfo+OcD
euvpLwf3H9sSxeC2uTHmzAaNyaDCwu2kGP/y509/6/ivLBdSthBOnqPm7FZ+oBenI8lw7N6//m89
/pX1cu6KLa8v73eQsCkDC4P/se+ylrz1+VcG7DswjqNIxed7/Q+wwrQaw7t9gbdO58p2Wwz3hyia
wTMfli+XtQmZrPMOIwTxTur/1tNf2S7tY5tFXY+4K83ZzYBBTqTJd39+t298+DXM2VEfA6GUduc0
oRtm+9jYWT4DgRzRv1vYo9cI53qRg3UOrhkSyVGVs1x8XGeU139+/jdO/5ocVEgBTuUuV2eVQZ2Y
eX74175QEDz93RdchV1SaEExrR7PDPKhpcZFOqcjv4+pfo9T5/JJ/0u37v8h/yzidTUxAKGhWKF7
62dacdrZQwE33bvJHv/uh1xuwH98BKiAwK0M5sWz19zvvJyxLLcckmh5jwvv4ir/t99xZcWtVhpb
umiQBWvunKfyTC6RLBCMbTu5QWwj1iD++/OveeveXpm07qDewXKO1yKWZxODHniboEz95w9/61Jd
mbRu3Zx0EcUvuZSqbp7u2QZYJijM/q4WvoY2W5fM2CVnw9lH4Fz4NxgU9L31tDeO5hrLbFbTZ7wo
5DlFExgiHuj2bSjn/3w0b334ZQz2n1vk8qxDFWb6MycsOUOHurhb+PBXOiqEXuOYa4wgssHVw9kk
wDFfDl6kCeb9YEf+u8e/smYHAi7fBKnPDgRfpXYYVc99/d7qy1uHc7lP/zkcNTCJ0RmX55rkLyLk
SdXodXsnxr9xKa+By2arM9usYji7OmyVNhq0B1D+Fc17Z/PWF1zZLzRT60I2BSpIuSBBH0Fj9K+c
OLif/m5jgF5jeUlotkIiR8HxRxDIuWRCOX7I373bK6sNSwvlS9cJjIkClFgvPgFx7NPfffhVEBbj
uC1DDTWZ0C/7f18tRKzfS57fOPlrIC9J8sF3ADyeaTy1pWoBbAnJ/DzL9j1G1jdizLVykFqwWhTo
ipsJRpAnKnp1oBJreHzN7mbz7obcGwZwDeqts0xLv1zSlG6Y9vUEob98eHeWH2fFxc38LzHmmu4T
y/ILUi2UGVA10N+AQTDjM+Q41k9uS+NoTxcufworuuFA19Se7Ny6rgbD/8YhoKL8BFnLBfDJle0p
eGGbEmiAcd86nE2JrVB0a6kvJN1BfKON92hWUvUYb3odz9obKC5x4SRXGJ7QkAqsT/eBq88qTAPI
3WweVlfKAY948FM9051O1qapKEnbBuzronvQLZmxlpjN23jQRtF7Q1N1T0H+cbYmmvytR5594yXW
GCvVRN2+yLPxK8rP5QvRTbPtRb3F34lxzcecArhs1jrehYImT6HR20cCcoRnsQzk5BKl8G3UFZVf
HPvghi4iJZSjOjDe9dmJ8kjJPThO3MErCc1NzHfTlzj4/MSHxR8WnalfTEl2Q5DsLEdbkI5Wxhb8
t5x66Fkx7N7gBRerfXCSXk6sqQmFhNeQ/rQ65ffFhpZCWRSTGW50tq3fmBDuMwoh9hGSkOwQstTt
McjGO2BMzS8GUPak5MM0070AQvOgMGX+GIpG3KaXcX5lY7V1JduAaemBkIMCXweArWggykdpskHf
d4v726bGzKPmNlp3BmtnSHNaupQiwXuHhk673wxrb+mEaTX4roc83TkyuQMxxuYl1i/0RzGSNJRk
K8aDolv4Ntm0ZqV3skUCyBaYaDHDO9rRQjmCC7PekWLDvparQbKjx8BvGEUJpsAiT3cyl8ZBQ5un
rykDm/YOKlTulqR9Dp4M6TpwvEM78oseAtbUoWUWpwcQcLvPBU4hPqE4j6ErTIL9TuZ+hHZt1MT8
VkFc71W6IvqKulLs+FSP+nZg67TziW++KjvHv0QcrwI6O3Ibdj1Y3LJdolMx3AEngpk5sXx76rKo
IAcADrPTyiL5E8vX7qvblHissXITSjeuw77XfXRwxIqbxm38VTuiu5LEMfIK77P+FM0Lriowc5yX
G5chPluR8HsbSJp8JBtGUh9aubDpRvQiDicj6vqXjuLLXKqY62SHPVSrjyyHs2jXAggZbjp/nxfo
E1WTrvmDITOeJSqQbpddGEmyC1NuQkUlRi5V2Irmg1VpvJR2pvNcZmTJ/xk2iuMMprHpLmm8IWU9
QwHhhrRAgfgCBGH3rN+gs6c2sdGSNnKe92bEyHyXgoF7PdlY9vm+y7CNeR+lfuwOUN2CbXPbxOHs
GkZe+9a3dk8l3EE1y4A/t/2KkWHMHcVjGBjvE7GmUR+7IFT9Ne6gawdWQFKnFZqEULhTzLLhKV1x
gzKv3bOKuk6WBWhfBUZfDKtPRHZ8AAYSZltxVK2TrOY2pNspzse6uVejjx1S33myO1tniXgiGSO2
EnICVbCb4kzuFOpcCFZCnQGvrbZrAcX1zOf7vFghKV4AHTAdGZ1xFjybwM8FLBkRR741cX/0Eo4J
JCFpf0w6yLaDNwYiPpuph/EQmSyfgKgBi94RDzsbqKgIodKlqlNW04dWqTavyDxBIylPEjm8hn5U
s6qc67KtZP2cpXuXbPEAVUUTF25HSDsPD+A/b1Hm0pph0cq58blN0BgrvfLQE+yJH+O7NawjuF6i
Jet8i9XSkE1fuRN03TlFI/qPMKJbMV8Nzk0QHBRD8YUVekANAjZtzr5IOL3lToTNun3UdozfAGAK
GrF9li8ZW8qNxmv0Dc1WxGKYOfP+TscxKDBFu63pbVtITda9X9JeLiXF8S8H8I1M5LvE/GD5Cd7B
i5wqcgNNAVvtfA8hwgXMEIgaTrBnkszQlFCBTM2p3UJfoMWN3YobQDSD2lPVWVc1eTHGhyWOIbat
bLBsl02ZZ1/bhdkH6bdi+yhBRjzdouCStpRjvrkKjI1m3WdwsL6yFArOO8CrxPIBGHQ1VLYNNbuJ
lzzd7slSs0qLlIpDGo/bsclxDb6HcXPLjS8CVOaReNfkxpOmS/ZkLsx8q6DwaMF+Nif5WEJbayIf
4q0uwqdu6pU7gtZWtit43evRfsgFNpHgEadkQWyNxprcAoo0Fb+bLFLJh7oWBfsNMrco/t4uDVZp
wd6PsJhvRbscOzDK+puoUaD4gh1BQ/dXEEUuXtFtkh5bmZkIewI9HV/yIDr3YlPavGC0FcjrDF75
Li4L11E7oIYGnrDFNheUB8o2k0zeopYweZUF0c++UjJWHvoHXg2nFgJb67rzPQX/XulX08j9rFjR
fBdAwy9l7uuWQC61oPmrXH3d78OywejrIKLxSJYMyrMt3OK4C3ruX4BY4uCkNrJhp25yQ7NzRbcm
RwHHEu49kLIThN1AwVfhxvY3kNk244i+JnRpTjWseECMgOerANrBhjblwYoKt8TQm7FNU7MPLl78
PXNEdQc95FF4AqKxG28sX+PvlNmMbWUCerTpdes6b2+pnaFHHi0LniSTCeQ5Sr2a4q4HJ4/fs4kj
Y6qwDVlDuxIXFoKZ5Sq6iwtLRpvyUlgPUS94EBOth94txXab8dD9aGZSZ0fQ5OEo4hXaJWW6NovZ
s3bd7Fc2x3lxv0GzsviRQlg89jvV5Qu7dZ3Lk8OU2Lo/LemgyIGzLAvfDcP+5d7NG/RKq8CHMUx7
ybTy594nhf+tyZzcLdh9wIIoLrW4YSAf+4ojXNsEwsnJnKwHMBT7PilRx2QrP0o9gZO4zUlvPoNZ
vZcfJUlF+FR3EeqQXcpF5B657wfQEhYjHVFXzZEpHqX0nb7jyOzkkwGardjTgWcOu4Fy6NYjUXGt
XcWGedw+CuRJE5533Kb+VwqO/gthVDOG9mvqi9h8CE2fTqWL2Oy/QbQU2QXLCgXqZ9mk+XIMLUvk
s0A5bR4YG0R6a1fKaFzCrkbzg9TD/E8mgDL9oAREwQ8kZlHi9zqe1bA3TQ+N01InEQmnmo2u2Nnt
4khN61J6sy5TFEqTiLU49SmmDAezzrp4AO87BwGTXAcSbpgkwtyoVOeoKPvVhy91nE/+BgnOSFTJ
NxCs/5j7DevpvBm1wHos2MtmW5FOOX7QTZ3dpnwAl0ra9SvfhR5a7nusbvt4BwoLrMAQ1oKCqW6G
nFQtncyhR4RJymZZpNhzkg7pMwHGzD4Y8D77YicmrX8A11g0N4lK+ydbL42+U5iHsxuuEg/JV7/2
4RyAioB8U/DY1a7QB6ynnz2ge6ZSFDJ9j3GUJPW30RLcTguicL+PueRzRQts5KzZkt2LqNGLLvWI
3Od2bgKC7hp1tHiIrMhufTKm6uQAQaEHCkpz1uxqr7pCQSZBznA0UvZSunINMsXScLEma3JoCVRW
llJ7PoQGwp2dSr+mxg/x67Y0EVAtnYy6D6nQ43CLnf8o+2TZAi2WMtnAN1HJkSJP8gPNtyM8MfTG
cywpwfQ6W1y2ofNIsJNo+zj67iNj+RnUau15DQbDu7KfDKJu6lqJ0OToamqoOw81a2+KtiYpdram
NXtFpZnUh7nbKNnnLtPfFJ9G8Z03DrkdB2WK2IFwe8AOLG+H9QV8jq35oNTULL9Um0z8tx+Zaj/G
/ZKpMgor7+7Aecv6C5OvWPctiZrmgNzWqq+sTbNmr2Dn5BdNAcDZIQZu4p72iUWv2dZJ84A9EktK
vg7TdBMsBWYPjMlb/kyhfj794E3STfukdn16k6ZjmA+812GtUh1mc0+zhvlf0uCwd/lknNn3w7os
R6O9al8tzxNxMAmhdkfMau1nPiL4nKK4QSIEBtQJxUc9b+l0MLxFJnpM03n9Nk2IwT+w5ZgIVi4N
BLsOSPNn8eJdkY5PSa7m7RZkBFYc1n5GRoKfVKfP2CXBgbp5jZCWkFC7+ujjvH2uN6SNjy1lMKm0
T1r9xYmZG142TCftfggt/yU8RESQTLT1VAUQzmHxkaaonw5ZilXnl9Yg2FSim0d+V+DcsYnZDSgo
0NvzzTEJzWjvErmZYd8sCaniKEN8LE0Rpm2fwmVvJa0Xnxx9UQhVyXlAbUqyybtqWm3TIuZi2WHH
LJRzSodkBZQwGTXiNtPdhiZZIz25yQBb+6liEFGVRQoeuX3kpxCXF1H0UEJFj277LSvGz2pbaHcE
AQy/JaNHkgjY/QabgxMiN7IgWXxXE8dfoXwNr2jd0M8V79WooEodkGQN6aIqFEX2h+imND3J2BaT
LBEB009LzOflYZ1Z/7kg+dh8bposecoX7FijBtHurmtWil3+eGLbYQbdkDwqIeAhvMqhLddcQDWq
zsV0SJfx0jpbCo1pEz61MoGsYxUwIwI6ZiKoNoKZCrIjzudPnDMh93Vv8vQDkgZYNEnBP7NLV5sD
KtV3+DN4FgHQqngKdsWP0FhrJRw41HQLLADPu2JtiuFl0Tr7pJMZhYoeUgSCFMry0UHkdHngW8LC
Ds/YPsvc2O8hTvUHt5CRPaLrJ/sHDbjzZ8RPZ7947hZT5vLybweT6iPyYzF9VBHLUfVvY26Q5rfG
HJqhlkgQAf+ERx7qBHUSxrPb/SZt508kFnm8WwLbop2xMOALhR56fnUbVzWuod7JdRuGvcQ2o/sy
j0wPj7pmaGk4lFb8Ycg92ZNIhqlUsUdOnjQBSOY05+wznYDm+AGjK2zl0zG5k2PS3UcFXfneSWRb
e1gZrHMbgBP6N5rz/RSt/letLlGihjAG9DAQn03logvNhPYFHtOlF4kPQBDdzwsPpEVsA5E/6vAp
5hDSI+OEZ9G9VnuxZFu95yAc/uF04rYjBhLg5S9FLBh7sqjeeLUlW58c1qJAewWSKPKUpGAEL2lk
+xsyXI6BBGHD7VwQc+PIAobyepBIbesEZGIH4ovZ7AEYb77KIVK/EGal2Y3YDFhLFCcovPoB7vfb
0uaz3Of54mHoWSHLBMkV6JfgWSp0X9JpTwoy84ONZlwnULUiUqV9bbODBOr94ifj5mXLQuTQvpBR
j1SDbHFTag6NparFghw/BJgjrHG1sEkg2OtfplhXb6thtLhyDegYyiyHJjZKEoWqbsJdxZ/zEWn0
ME7JXY0kCEKkwKeW0of+VDhhcItiKIRkExgxKxnm7pH1WV6fQas9m12qsLUNvmLoeFUimdgPsA13
Dq16BeXlCbRV7aFQW7ycPEhP4qNBYNlb0PaiRlmUiZDn9riU6eosHiS5iAOFAh07oRavqjkmdip7
4KTUsR4hKuibBPeETuOqXvQqUC4InormKBip0UEyfM3vfUCb5sWwid2J2E/duW36eixduyD5Db5D
uGpntJcUDWj3DWB5qSgo4M/S1pCY9xr9p4UrfYCsabiJ6t6lqDItGkPANkB4+XKXPwWkkjuqCAqL
iKX27JaOHQuglL5erOTWm4U+FAk6PCXQLklR9dxP/U5HdIuqFAjsHwR4vnXPVdMOt5psm6iwDWMf
UjIt2N1C/isfZS1wJ5AWUnuTNmNiKsFgaU47kDYpj9NYrdrukdTTejdI33wWdBGfZGf6D8gOL5Gk
sPJVcmtODmxxHzZ24T+P0iVDVtBE5Fai7h33DMXSma1tPt0OCLMIWzV0mSj6YAOSZj0hMt9hTSG5
B/ucewF75DCWDZThf/Z5mH7BVPLurgngoCttaMzlLSCpE+tKGpSkQXxy49z9MKCgeZbCeH1gc+S/
mwE+s4Tyt3q0kdkWrM2kouIx1k8wjqF0qnKutg+08DlQ2A2mn+AXVs8MokuPqpmKTwS9j/NSXKSw
B+SeJ4EuHfomMg77gYAocZemyfqtt1GH5Ef3+Va1ovYMmTua4DvmOvLIlryJQJlA7BPDzObOs3od
ER2T9iHNeN7uNnm5lWzO0IGtDRnOCUowtFG4/96s43QbeI2O8BLPeocLw37N0Ldbdv9y8nXpCmj0
sCRjVTcXtl1g2dBeYUXfnUYCV8Ftgs8GhfH4lQJ/bKuiDmarCHgYk2oLhZeIAlED7UmCLpYERvkf
3/LlgWDOfdALbDoeHK3gPSFOuiqhjzzOslvYp3/tRyFbLMiwTZUZWqGfCDDgT0nD7LktFiTwA8Q8
dmFW8huHrNivENrt97T67jtByw6JGhxVJWsKk6oBzrr7959vYV2/8UKuP5Rv0dkPqT+OEGG+wcHn
pyU3zpds6qIfztTQrabQSfQeXmkHzin0DNKAVG2nW8WHvQOVyIPlSSOwmGKHM09ndFHtUPhf49hE
39IWebhAST0A/Yfls3Ql6atvYjwPbBsKFBCTn76wZjWkwu5Kh80kZfKnzCzLGYUJ+4xWgTy7KCef
8COyYwvVlX/oOKkHgi02sJGTfn0J6FPSk7RF/R2UW3BWbT/1LzId9Me0JtOX2mt4DeQ4lzCYUKl3
beCgLzZizYs70ffdtlboll0Y1JoRNIM6RslYGnjouawnCrqEleRosm/Lhn6lDW77Cf9UH6ckp2mF
CYW7bXOs3IzgcGweieIzv1eL1EhiSM8XTN7Q4x4K3T/1dGTTLZRcp18OnOqVHjPwmrH6QrRFMWn5
glYLLn+c1yjjZWTtB8IiI1/dADE6uOnlQ5Kn6hKeKVJKhzCoq6gwyV1bpPy2yIn7ibb7/GkcQYCF
7mSWH/vNEzTBdIzDXND1q+oFidUI+Sh1BBmk4EcODYobAVBQvVNMocnPx4bcRtBGY2CewuYjuskM
4S1vcBz5ZY+ilhuqUA/y0GOYCx4degWgQEnRjQmHBF2m5zxqk6hcVgSZ3TxBFNNsBeIZ/po8RQMp
eIVlGBy4T2Xx0AFKZXeiL9Zn3Gl5QDSYbwJtVLkMHMy/fgi4MKvVqJ54FgWQEBIxopCpu285pgQJ
7g4Xr0yu/c0go1pV0yDNWOGl1McLqfQ9IvA4Ax0Xg8SB44tu1TJnVQPXiwwgWrFiR71/WoheTu0E
F4U4nR7AMYIVK8P4MJd0g9frWTO/EI3zAonGGD0R4GdPaC6iwQuPmvxGb33+ShaHdHDl0GY9Qihv
O46xb0fgwzxc4TSaAB+wsougLgiUPXoDyt+jA2sOMZRQs1Ktl35xTp05raC8bEvRp+3zoLPWg16B
dI8Wvc9qhlzdC1Rrp+qSIdywji0ZGmNR9h3G9ZsbCyugI+dq32cI6EceomY/ISOOjoMrcKQg7+Sv
dd3hbYvBolFcNKDvwf8zgrtH5IB2YGGAnMbOdj/avkDfr2sI2nt5wV+wPieQHqfu2MSxfCUpSaF2
QEz/hN+8/ZaQ7oQMVgydFBU7GBKmZskj1HCRAKQINLgLjIbfOvP2CaiP4SYDBcNz3VD+2zHR/2RQ
JXq6ZCQnvAXgrnJQW7G+iZ6iHFSXdyJVSFhFVIzTU06ZhgqlXcN+A+niE/rMyKMHoCSqbNVQSDY1
PA8jUKwrR8oAVZ0igUMjGc+eA8VoZDKYurmgwTvuB/Z96DP6EXcZ7Yc+ajHewqM/FUahedomBRZx
OqhconZZCDht1z7zOwJuld3YQ82jTDKDV6xFIT6xhmGmxDGCeeRt0t42TqU/L9pz36iaxSOnFv2T
nHAdv66kS5ZTZmeoNdIaPeDaUf0Bs+jmF0wIS5EJcstpYXF9IzS6Qh9B+ojhGIZzNSkzq2b6IY20
u1VozM67KL5cFGu2bjqqbEC2pX1T/DQapPfHllLZYXCUwcUEY8ljMTXodut4sgdIgdtz3g/SojVi
5/wGtS46GiSKx8+6jZZmD/RSjjxwMc/zsuannkoUFDG4FO+KicX8NCrQ/oYIF5OMpGMlccoVl9U3
Kb9NS8pvCt6ioJIGHDo3ScfSF+cg+Lt2E8MOLEgBIL+M4raSajTPAwcatDC9WUH03GEXZ1czRs5D
hN2k4FT0QwKp8kNk6bztVkubpw1t5PEoveT7tMCE73lDwf6I6Ud9RPSFS+DRauztEol8PiMy+8fG
+mFfo5+vsRfAo3onfKiLMgUehpU9yKQgMTVDO7HSnvFxT1gcfi6+mD5iIZnuwb6mv2kL4vO9Qma1
J6hwn4AN5w8M6c59qlt9g9rdZbsBNY5GPUZR2rdLoR7B6Ncku85E222+SUSxcaoxKTPZjNAg0Oss
QLiwVhNN6Ec6ttOeNs4923W0orTqUpjD8jXWwTIUajRq5LdlvYS9vrVoF6Lpxb5LnbYPG6bjyQ5R
TIodi4n+R3TIV6O1RTJaNJn8hOkLqguxdMh911ykZYta0O+B2JEHSBNFP3rtoMRdkCTdylFcmH21
X5K7jaN5WmYiWdkhFg076qTffk4E9/0UDZei3EAwbT/iHcdllIPm5sAR3B+gjTjJPQ0zkiTEFLQi
ICrdnbiEOA6NmP4nSlDMVBx8wod6SgzZhVrn7tat2/hVOvw3cqb24d8pKRKt5kVj8RFBFFjZCJn/
8gAak/EzFehXNAW3p0H4NqBaZf0JVw3F3qVPjyUlOdAfU7FgfLvmS24P/drKdt/k2EEuW5Q1WI9O
+ZeI10l6WpZEy5PKMlQAUZohRTN5PfdgcW9o+xTVKcVcBvMmbOaOCd6HCXEDt6bIE0RSYOSAqvZP
C9h+H5IIncdyzhjGD0sst58aV8w/0q0mT6SL1WeCWvU5y3P7aYxG7kqINTURcKcduK3bS/zB6Lvf
W/iTfkfs6o4Y2thXTwZznLIR0wUhGvwxQrbdj2v4mi40bu61wMirtO0cbhTAHN8oXvJT0gdMfFOR
6NtlRbTftauMDsgoMdxHBx2v0WTLw4gE2ADk9+8gQK56S76JDh57xzH9/I3kyYjvem3FYcbubnSU
4M+/XaM2/OM3M6d7LeOl7krLeHqaF5NvyNeKaPhh8+ZbHbuhOIoFDwyll+gJpf6GkhRKr3tifA8i
rBGr8ajFxs9iUy0CbOEwmDb5op5Dm9lTbLvmK9rT5hnuRHwbWYyJKOZsza8mvtQFNu/6pGoxLnzU
80B2DoV2+hUj+3DGqF2DMjFOoLmGvmUWdlEPmE5fgnhYvnJBzEnVFs065iPvT7aLwTrQoGop7YKF
+5MOFKEPNARmJ1ZrxpMdCV92q6NkRFO7aLuysAzglUKQ9XHpmlHeKyjQdC9Rk8X+iEFo/5Q2wvDn
JkQYGCowrX6WHVhi0U7FLO/g52gmtxQUltkOYyJ637fQZLnJQSzrvuAj4vmUhFxsmMsQQDVIVvf8
Uz4P688hl0MVjawT+1p7TJmKhtTFAzoxdKiK2dHPw7aR/qtG60ifirHb2l0UNsyOYdLaH1E3oR+D
DnkrHoq0hz9B1YnRf9GEdJzLEdK10QcALdzXzLEeMEE0adP39MzfAhtdoe0oGVgYnRP/s/Gk0Yw5
bdGW7P4K8BVfvvU/WD4uJ83ipNZniUb5wWwXL9TkcLXvfP5bmK8rtB2t+7G+0Cv8D+q3TQxEA+n8
HIf0PbmHt87nCiLrVOYXg2bOWScA2d0GgB4I2hiAEw3vLAa89Q1XiDuNSMpRgOlziLARdvkJed69
x9T61odfIe7a1KyRSnFAUFx5RGCz5f8HUvMNHNk1jR6yv7ZAvQMcWUbI/+Hsyprk5IHkLyICBALx
2vQ5Mz2Xx+cLYfuzxS1uBL9+E+/LWG7BLm+OcYTUSFUlqSor80iqqGhxhknrRCIbUlJ9IiPc5jy8
QQo7dtxtCEWV6dWMJa78kuXAzaJHbxBuGXjQ1Fw2WI1Bqcq7odUAHJYIfoeDwQ2AQPuKmPPc2qza
BkBVeQFdPPEIQcfcHdpF3ZccWJiDMJn92wh9tomOiajyu6gP9DZKiWjjtUvk6h2UkEhN/y+N2hqr
UlkAU+nP5TYPTuHgofvRNfrEebGMSaz0qGqAlqbq1lUelaz2rHvTRqLjbKLqmlsAe4HJdFeM3Bt/
ItUyAYy4bdMVH0eeHA9YqBTf4e70NM79Yt2UvP4fGut0VqW4uDkYHXVcw7g4I3ryBwfqesSofvhp
vkbOqZtB8fPKwwsb/L5A8qPQIXYNGHSCnnf+g0zENuZES6WYcnAn56ng2R3xpXsHmmJco6ULrZYV
17i969YfuOq7w4KnqPe5rYOMFjV2DrY3MAdI4BUVEuI4RTZ1cFgq1ZTAhbiCtrO4q6wSaBYbwsP1
8zggF+ftpwYvkzUc++0tsVRKD+604Gpsq/HBMWNkkxMQtIwdyAC8BFejZcPVrJg3++e7FTMbMBdU
BWnuKugEBczLkeXMAaiC4IKXb2z3tVRaBjcxMiNMPMwiQOuO8vHecjYKjgC0+vcncGgZmULm4s7E
YYIbaPEVzDAIVqttj7djlaVScYlZHSWyOK4gkB4ByhUdR+tK4Zo9VkkWUY2PrMooEM3Rq4C3f7gz
pfye1KsdlRoaR0sl4qqc1K6csOhxxvJvnMZPDn2DpuZvgC0+AA37lVfRGarV3ydSbHQQJRq6PbdK
bqA5JfZFv5/7pHOgN889YvJKvNVtiRIOwREPGG2b9+hUDHFRI16K5H7ETXJedgvd+EowNMPMRZnW
cu6J2R06o/kxS8AtD63ZcJWABnWo0KrqxL4fG0aeGci8+nsTpTCk0luKvNvyLBq/VkloGImKSCY2
uU8jyzwCGsYp6oNkqOVLW5ViAB7UFOVa96Lum+ZWtHdRpJJIPhBukPvRRuNEykX0EuISXbdhv0LM
odkQlZOmCmMEqraGEZPQDkZ44y7K2h/LizXzUv3bzWCx+bPe/XwXj3+jpHF71/k1SDnkviHsP27Y
r4PPz05s7JAIu8sI5lyeT/cx89/fzQdUz9iMjmjvBj/LUC2GxKCRrdFD6AZXbj7AmoaT34ztXcPQ
pF0hBbnP0lWCAl00UVnTuqhLBteLuzuU5lBNQDxHQfzDvFhdBHb13Mo/AT969qCgU9TbnpiWSqTm
1J0NPB9BCpBlLTgLQCsDMMaa+MvthklLVS9G5s0vjFDik6bhMexABMUL3K8qr7ri7W7srNUu2dvP
HcAu/974XJZdxim+Y+bo6tApDoqH7pD31cV020DideiNxtdNRqbypLmo+ZtGabV3Tjx+rNCBs29H
tLRuG1xxeJTQY8+G4s8dmFtxW+jqH5m9qpajiSYqTRo33dAA1L27Sz3jE2qRQLM3oDaW4aauVSjh
qK2+HfqIedsO8YVQYzjFGaMnu6evy2tzK/TOg6veXZbl0Ms2vkBFMg/vATXJsvCcZhKpnaCrjVSY
AZ+ycliJJrfMd55PcfjYK5rWlcgC5bl1ElCPNA12brz8ue7TN0B0Pix/1q24Mk9D/rbdOHZCy/W9
7kxmdpijsKcqOfmD2fGVLIZu3ZQz3Ylaq2SpGV+E6zkfmxqlBNfO+WGU1LxAZ3rtaNR9iHK2dy5L
TKTLsD8chZq0L6q9P1fvNi2T2vWbAjHjQAW9O3eyQ90kTIknjrURjSvbcMs5sA2qftEQFw1YuGV/
qaDzhU4Rox+BUZHybAFRveLdujkU7x5jYDuIm4yXuCjiY1qBJwboKjSUNWvivpo9UBWMXO5FXWPL
/uQkrYHOGJmhQ4p60HPduA3Kkd70LoG2Wtafx9RFFwnuO+vvAd3yKA4O9lfemwxtbdBjIE9sAkqk
ItU1QWlvZQN0y2P/7Wsd0EW8Tqb+IlrkX4YWHI6F5FsE72cTUjwZMDRWUYfi9w88+gbVnQIXnC2N
6fPgihfHyDwym1J5GQFE241lwdBa3NsraR3dwii+C7rihEXM6s6uZZHPUF1AictAIfzTJuf9pwE4
nIrBmaL8zJzpO0odbRB1mxidsTJq7+8wAXuZ+Y28oKvhC0rggAL6zgployZ2qg2/fCryBiiV/gy8
Vb0brSRE/sMcs4NdIglCUcdZY+7SGL/a+VsVRUfTGK3F3AtjgIT8+JFFjdzZAJlus35L8V0X4AgU
FJEKjKX4CtQqO7UtoELbtlhxXjDySrRFlfJSzcV/FypZh8RYlR/R7YPquH7KUeCt+0uXZa/VXHrn
dhWhPlNdqQBKYNs3KA4c0rLyi9iY0OPqsf2frlofIMHlwTXXCVWkJ0TrkEOzvD/j6WDuUtIBCm8+
VWw6MShEAVZ4Wp5H48p/HhjvHkFdFPulbDJ5cco43ZvcQYzbxEEAX1PrCjwrgTiMOdK/kNFFthfk
inwTueI8+Hy7f/fL0QDKLTsyunNu4AnUQMAuoH3zY9OyqOUDIP5F1ZlOf+HFlNanzipC655yiMNv
oN6Yf/1suu9+fZxFUeQNdLiwEs1BAQdamO579F+vXOM0+6rWDjoIaFronRjgvRCY4bn82JWOt+1Y
V8sGpJQpRTUVpwsHho6XwL2gmbHfL6+9xnvVogGw5hGPgPi4mJGoTqIZ2TVske0bLCCTI5RCtsUg
U/Ff0ntAeJv9cHGbNAcWGFLlnrv2VtYEaFM5gEVXeHbRYv2haoJqdA+Jvq7Nk6CegP9aXifdFiun
MMp0nUUMs7mkiT9j5BJzPycQtwyO3Pnf9pm2Vmgja4NXeGc11gRBPaSnoUhFzcEqye/lSW4vkqtm
MXBWSrQJUSiLMOG7aItJ0eJosARtmYAeLc9x25pctRhRTR0wdX07XAYOyH4EWcZp+Ejy4pNhrjEi
3t4IvL7+XquhGu3Uh/7gZewtcg5Btb6DRIi9cg7P8UxNi0GlSE2sm0MEhs50aC9OQ5HxZkde4jCQ
3gwLeptIGACAsLJWug9RjvyhAdJzrIbuwoAGfUiFjyaKYVwr2OhGn//+LuTBXkXeDJG8dGj5D5jJ
02OUrXK6aGxJza+bdtzUBrjmoPvCfLR1xU8jmkwDGntvy4akm0AJF0h7msz12+aCTHr2zLMUDfV1
BvidbNeUNHS2qgSNwQDYdxxMfhUGagRpE53wyvHPIGMYTi3Q4MflL9FNowSOpjVIZ8ENLiYQkBeR
WC7aLju2j0FsAERRCo6J5YnmYHHDdNUke+7YIY0oDrmU5qYH6HYyPZplj35D5EoS9Eg2kJlAIhF4
N+GhUf0F+T90mCxPrtkvNffugEkgFmi1uOQFwjtPAUQKy/xTUYEAYNsMit9ztC8CnycQvriTvQHU
7r8MRV4e+nRGzi7PodkrNeNO7BLoaqgyXgZwku/DsPsgxgJs+RW7Rng/rnyJxjXV1DuulWisBoD7
QmrZPcRpA2j3VNZoY1n+Ct34ius70EhCowSOqtDNq7vchj69Ya69dXVLpNz2oSTtOSIamktey/Eo
0Fl8+nPXRCM6v05yLaGosyfFOUU0Rh2dpuaC5hHxQCL/ebRa+hgN6Ypb6iZQ3DJFj1PBfILSDbSG
voVIh59oz7Kgd/MtdWacJWrm24mQaUU3fnMZCtD/hAyMR+ivABmIxHE1EDB1Lu+35lPUrHeVmMKX
cdNcOtkaAXC36HPs0UdYlygcLE+hORZVjZDUoKgMlF17yUHEElQt+C5DByevK7sp8Br3ElVAFvvz
n5Yn1Niwmg8XtWcUjp+hC82e5l458pnE/RqdncaGVYxBx/BgBY3scOGAKKNfPs/Q74mN4bE1oEWw
4odtH6E4Yue0QwhiB6S0DAOqZSZ6uihP1nindV+heCKBapxRAOCJPpAELXklYMQAxHUHS0AA1MZz
8G35K3R7T/6+STApRZz63Xg/oHmsK8S9sPoj7/uPM8TEEukrmNmfl6fS7bri9WNqkKinLY7Jln9G
NnAMbIoup22DKx6PysQ012ybC6DdxY6bgHz0M7HBptFVFQiwTNgZJOqRoy64d6xGj57QIrtF2wCh
RFWBMBPTRjtDjGhlFiifVn+Ympx+7eqgWXdVAmKIwySMkTy+gCOkeYQ0VHrXy5huevqh0/RvA8rL
0kKj3/y6AW3OZw76+10xaxwsL7wm+qmyD7kXojE7SrDwHKqoeYKKQFi2xUGO0X/LM+hWZ/77u6t0
jDZMI+HTdA8KuQ9grJt2cs7zLg+u+/mKF4+QaPf6aMTiYP1BFjRm9SHPQO0BLqc1ll/dByge7FJw
oUApVf6ploUlRBMMa0vJdbZM1WXB05CYVdRf0hJXJrQcu/t08H4uL47uhysuywYbrUIpVBkBWvWD
2pPTYUzNtQCqGV3VfAChITjCwBUQo0UWncTouwP1qN9+2PTbVbkHBH7HTOJqvKBx1DlAPc5DJ5P9
a3lwTeynymUYaUpk4MRctiegdAqg8Yn+xqIxggpF9c8AImwMa1TxXTcmFmfQT4h3I5gogo433tmW
IA5e/g7dFsxe8c61RC1Ad2/BJBHXqh5t3OQzOpVX0AAa16LzpO8Gh/CA56HVAL89buFLrAedb87Q
q2mAOnhTZtGlivvmIgf4BL2D8U6AFmlPoJJ9kAly4Mvro/sExXNJmTfoFafjpaqAlBOzBKEJWc+i
gQ7E8gyaVyNV/FeUEpgJhsRu4/NvBORA38O6sJp9h0YNvgO9DD+HGSiBgq6RIFMxfDv/tTyz7tsU
5zYdChpNXo+nDpV8gFYZME5G0u97NDPvl6fQmJeqDOEUbWigKSVG1a+PvsWE5zspsYjbRp8vTO/s
i5lmkYCcagQAwQr3Dmqi7cFmLbrelsfXOLmjOLkAFwhLC8g0ouvmiZXxubJJ4PYCvhgmx21zKP4N
kXVa2gZUD3ahD3GvGEjSmdrjxUn7lz7EP5anmX/yjdyEM9vAu6WqCJ3QvOuPJ6hpgKmtNL+PPQTG
BThw78oEz64SHroyl+a+6ihuD0I07vtTOKJnK35KHUhFo54DJbqT8JzDyO1fbbsmnaibSvH+rrGs
0QB5zqmp0C1oWE+VmSNbaJ66mL5FoXcEem+lPUFnykokcEDEEJGRjqcQ8KNgTIBtqpMt/Rs4xB0l
CJCqSUEVN6F1nYOqBzQ8NkgnIbRX76XFy+G0bAS6T1Acntt+38isNR4chrbJyiC/cBtfkxjQDK6K
SbBkmibHwuAVRfUaZ/kXnOl1sPzLNeb7j45EAUIf0Onac1ug+wAscYw217GrLj0fjpOMnpan0ZiT
KihBaNo3ZWebJ9HTgwztXyyn96J1QLaZvLKpezGscOMXKX5PalAnGY0BS0UzfAeMS9zV10EM+7QE
K/eqg+h2RfH70WmQEqICHDy2+82N8WDxbEAvlpdLc4CooDPhoE2hEzU4A/IC2pnoF5ipMFGJpgEI
hkGzsjyN7hsUJ3cpLkBcdHhne/0HkrtvU7nmdzq7Up06qdxCVnaLzk25d9L0bS47O/6PzM+/eqRf
CYi6D1C8u/PqshDgYzznYOYCGYZIAlD5XZZXR3N/sBWnHnywmDaem5zTfACDeXqcxXVdUGPECZ4D
cf8C8pV7Y+pXzivNdCrUjIe5wXlTEqCzRkDBZvhfKEgAFsqvo5ye5rgL5sjA21qaU7FnqQTFAgtF
ciZWgdb+OPrPI8na21WzM6rmhOuNg7RLC0Gr9O1XEAR6TwYD9nN5a3SjKz7edZUE01ueX4HDfCGW
13/xs975sjy4NZv/jSOdKK4NyHWTlnWUX6sUrYsUjdCArriHmCfVjmE7nCh5Yw36bpGUAhUfiO7A
t/UDFMoEdCGrZWVNDFCVKVICdisP16RrmoKol8SgJwpB6BE4ZWGvgEN0Uyj+T0BUa4Y8NB7SvO2D
Cjz5h5S5dtCaqyIM847cWkslDoyNV4Io2s2unQRncwR012dQB4XgqLAgmgx9KjAeLG+bbiYlFoAv
BRQYXsSvseh+kGYavyKDOO6LnH8D/er4dXkWTVwjSlCoGhoarpHk+J5iX6X9oaMoMTOJptOWInXS
u3yt6VGzOyp8DTwHcRdBcQa8a1P0FocgvEBXmr2Pyvi/5Y/RnMoqhi0FOigBJUd+HShJrsykYL8X
M3sf2F/cb7yvxEuNdql7UD/1axkb3VfNC/vuvjzwDhkzh6UPedSD4wf87JfcyOmeFVvNWgW1gbKq
9MDGya/IVZpA9KBxl3U5CAHIKhpA9xXz3999BShuExDPxuAUSJHagpC2gNgDoG1Iu6zpymrsWW2V
n/njBzOnKOJmLTvx1Lsg+4Rce52A1aNw35ZNQPchSgjoKIjESzPE7jepD1rXCRSh0L6hCYAmyzNo
PMZSIkAnzcz3rTK7mgR5kNgH4SIAyfEcC6wAsCjbPhRJCc7j5ek0R4MKeBuTWlqmO2BnbCgq7VwB
aY2gB3kpOy1PoNsXJQK4DWf41W565fFo4L2K4ik4zUkU1Jnw72zoOKxl8TQrp8LeHFn7EyhB02sy
gbkzAOicyzew3YB90bET+2qB8INsAiG6KgqOiQREIm2IbuSYgMSzAQdskFnp6/KaaaxMhcFVeSpB
DQJe+l1KcZ+tBHQCmZDfy5oM264EKhBOJplr5aAjPKdecukbIXEd9Nbqzrrfr7h7Lpk3cmBl0att
iWeSlmDY7p3X0lk97TVmq0Lh0NCXeShvDXinOtZv4A36wM7NNZivxmZVKFzqgew0A7nYOa1B+zJ4
4BfvjylopyC3cF7eYt0HKG7e1JynRg7+YDCwh9Z3MB4b7r5sPZBdbZtAOd8rWUO/m9nZ2e3db+Dx
LXdpEn1cHlvnaYpPx1L6jpVa2XluECUu0LINGLNNE7R87CwIW1mjm+121Kf/oOFwpguCs/YhdSAW
GKOIHcflQ0ihUYK7v9xBD3QHMsZr0o7fgaZdE4u8bb7/q/v07rQi4Bi1eUtn554E2PPS4UWUpffq
E+fX8gLe3n0AUf8+D9EAB7AKqFLPYzbMbxZIfJeZ+LRt8Nmq3/38dKwEaoM+fj4u3ckFly3/POEb
to2u+Dbgmh44/v4sTjjFD6OD+mZhrimc6ZZ+XrB3vx3yJlEne4bfDioDGnSg8wHcC/RWoNscVm6+
usVXzvAKOrisBbUW1qeyXLAp45VgwYq2rY/i2GlmRUnD5tHddsbbpSBp8kEytTy6bn0UrwYrcCQZ
hL0R9wDo2gF6A7WIuG+CcqjoSuS4Hf2or3i3aRl1XlgArOwqkr0OHfRmEvqWAAaZZGuoHs0eqBA1
k4ftkBoRvgPKX+MOt0Kcn/0ajFyzSioGrUlrEhHEPHxB2UCjJcMdwJnLJS2Es1YOUN0cigvnmRVP
aN/CHNCEEWd0vf3HEhlCZIW6x+XN1i2S4sgVWEjijFeYArxz9D7ME/dSAg5zWh5es88q+gwNDT34
1X3j5BQg5iQQfPXCTyKllxJwt+UpdIs0f9k7d25AnlKD1Btf0ORAK8QF7w9hU9B9wsZwxVx1cyju
DG4bm7alU2AjQHP/E5xndnWSeQOiyzaHYt7G/Vb8mjRuXXhgGAQrsYu41/jdF1ZZ/SNkttY643Vf
ojh3ZpWiNrLYPFoRPds9lBHA6W+BwXZ5M3TmpPh1Zg+gl/QT8Ii5zZk0SI4ZzF4jQdAMrkLcGKRb
0BeSYnmYY4JsIUYDawIBw5XV1w0/P8nfGVJlkshyCJaGCIGkfmugaw89ZSsmpBtd8WWnhUpSASa/
YwfmY1m3J8hNrGRFbw7NfEcxG4eaNqe+kf9mEboFIHtoB5611u2gG1wxGMjASD46tfmzaET7HTf6
8hEiKGs8WH/egP8ko/DbFYORfQSgVBSmv33WXh3iX92k6vcNOH53mZHHu74Mr1TW167iFcjE6beq
97fsN/PVIo4LFRxzANDgBwcL5CFPgFePu20oJ4yuWJNTZwVH8HN+GCJxArMq0GSf8ZXajWZT/qnd
xNPERlE6P1iLB/w0SWNn1vFKq6NucOVIIBSMdB2wEr/R2Qsq9XzMyGc7a6OVI0E3/ByZ3rkZNCbG
EWAY/5cBYSdQYVMoQEXxzw3xB6s+T/pucDDAQ78ItHA/IrOGfAWI64O8gi7M8ug36wEY3f579Any
j/7kTeRHM+H2WDDvl2vhcgTpwa8E2azzVLuXEFIHu2hA4nl5Tt1yKc5dCiAX0Gstf5YO2kKh/TFV
l7quxI/l4WdzvOF/tuLepTdAMNM03F+9Y1xjMJJVkCcqhuGauN0Bqj93eZQ/L081R7pbUymuXrGy
owkE1n6KNPpWtwVUQ9qDWTqvPnK2Y9Uflqe5ecIBVD1v3jsT8GqbT8OQtz/9KvVBbJ3KE5/AmASN
C0iCbptDcW6DmnGde9C3gFbEru4IuvC+kXElO6fZ8X/qNGjcRB9QKQ9WeRdDhYwIY1vEU0kBIJsz
UGgIY+T0yaohjfVpeTl0v1hxaahcWQBuYdyahsMOydHvA5juVn70zSsk9lNx6XEgftf3ozwY7nkc
DrKPd3X9SQzbIgZRfLrL41oSC4qSHS8vIFT+wStv5Zn2p2x3w+JVHoCcWWMfO1DR9HbFw3Dwd+2+
OdT7MQC30p7ty8Oju4/2bz+dnRUg+bCXBx7Uu2H3SawED93aKd5djxCOJQPWLhX3oAzbdd6nyAWe
YC0dqvM1xaXriE0EwiHYeCGesq64AxH7Z1JEn5ftSvPz1XJLhodJn0w19Da7It5lIWTysvaxsIs9
2vHXKA01xqtWXKImx6FvYpMkMho7qJmWuzrelIRhvkobUEF8MmbuhI3l4Lj2wL1K1gAumrVXSyqG
AYiTW3RzDCq7PURTshcxdOQMlVp7BW+oW3/Fr6M6TFtIX0pIBP8sokdRXqF8tnOKFevUrbzi2aij
cS8uG7iHHKGSweUvMvJNTzasvOLXRdexpkHuAnqd7g5gkJ2NOUD/dlg2Td1vV45l0kkBVQYMb1Rv
ov/skI/L4/6pwdyIGWqxxEk6Mx49uNTwqXgzD9Y9SXbZZycPyD67FgFfOfd1v1/xXKMvAJehOMG8
pAz6rgDJ+drSaAxTrZH0dSrcqcAXyPwjdOh3kfhRs0/Ly6P52WpNxAGTcOzRXh6csup/swZUpAFN
itUX+G2LZyoT5ehXkK7zcnkwHe9ASi8AdWq965viAzQiNyUH0bKq2r0Fgs6hxgGfjP7HmcYxiLtq
U+cigzzg39cfuyOpKQchD6BIAsD8N02hSAqUxLb1n9ft3eUKPP+0zSjMvvAuvBMACL8uD6x7CKqs
BnUNtUkQCmNR8B74Qa/PMmhPH9Kj2Hfeyk1CZzzKujdQE8g8iaUpWLLjvoBYy8Zoo1ZzJg5h0m4s
EA6gzAtmhqEE/j7a+LuVWAMVXYjbePPgCfTvvrkbrz4qkUE9UOTnUOOAxMM5Gl99YyWu366pwAaV
4AIZW78UESKA7bWw7fw1teRb39ALI+SnlXbHqbM/WM0UNMYmqAl8Srn1F47NY2jHIjAkn3sLSnLp
IYld6PlsipdM5RqY8BK2+ZAhXkaHNr+vkxWk7e1HEVOrNAJKD6hswCbdMf415PQVQqOHzBgfnTS8
dGxTLRnLo/jtWEJ32pHYEdI+xPIui1duCJqtxpv474BQkDZEHgVu6zbhrg1L6ALnO6gp7mynvBgO
u2u97FBLL6giayUG6ZZMcQfDLmJohSB8ejyDMpe1gzh4HDHkTJ8G72U5HN0+w3B9+PuzrD4qoeYD
c5LDsMus5kJdqIPH+crL4HYkgof8PbzPrDLJoaJxGIFXyAXkQUx7xfk0v1ytekAHAfIEGX45ax+c
4cWtkWpfOXw1h6Na8nAhrhpmDYa2Y3KY2jqAHHzQglsoIsXKFJqFYcrpFUFwiM4NfAdW4OT6Paw1
kuvGVezfLPKC9gNCKPdSQGrCD16Wriy4buh5I94diZLVg0VBznXwsjCQBkAC0PVctkLd0PPf3w2N
vnqXdR7MpMy+WfWrpCtBRzeu4rRojkA/+Gx+Jq0OEKDdG+kW3lLKGFOcs8vDos5DbKDVxSe/T6GZ
MhyWV0NnfopPSmdsALbDQkMO8+iA3VM03x0zCsZmU70NP15xy8qJc2L7CWawf5X0W5p9K71NSR2m
1i7qPiksUc1LboRB01R7sA2uxEPN1YmpLfnFkOZOaCAgQs1pXxafJqs4Ao4WFBRx5ZoZGZiKy/1U
3Q9+uV/eC40FqS36klsM3FzYZmpA/8mGoGy7JpOgG1px1dCywXjL4KogFYjrl9pbMR/duIqfzrSD
HZswrm/Y0JSembM2JcyZSvGfCQolLoK4WDbnTD6AE3zbIituSiFwnfcQekf25pF0+9h93Tau4qNp
Nxpo8PKGQ2We4x7GflweV/N2ZZ7ioQPsiyQcA493+WN3iq+/rBca3BnPfL/2dtIEAU9xUdIxc0JH
D+4b8pssAI62IRDu3UsgRJY/QmMmamu9DVkq4tjucLBsaCePfuBFa43vf/J+/77tmdpYn0Ejvckm
B+sTQBwuiPbJUVyjI0hm38anB/tkB0G0+3CGQqjzes8/b/sg5UilddejMxUrBn4Lb3iQbFtEcxU/
7STJKz9FRIO84wWh4C6ENtu2n6y46pxKzlonHA525kGLbth77trbRGM/7rzt747UGq7aOKk5HCAG
emW597kAdhd6RehqntYC8vwzb22z4rd2JajTVfM2QxQeuqpXv/QDUq4ldXUWqrjvUKdR4aY4Vkdq
c2jeN+lh4ELst6294sNuFqKCYmOBhP/IIVg60Q/bBlY8Nx+quhnIhE31ix3zzjlC8PLIsyXfWG+1
tb6bYtaVAiPLtr5rIAKKd/5HiXcUsnQ/6bTa4vIntXprIva38fhZaadZhrVxX8pjese/eY/97mR8
tO/EMbljr+L+TN+Wv0mzyWrPfZ96dlkXmKrKDyVkwdbCm8Y21Rb7IvILZtQc6UVI7SY0DJLoS2uS
lRNAN7riuDG1vQQdLEg+0dc4/VnFr2b+ZXlBdEPPC/XOcaeZg8DKMHTvg5Kk+u5AyLmLN/5uxWON
ovbLwkcsM5zi0A/1KRm7AM372557VPHYFqCVvKpxLgJT/+jZ+cHuvZVfrrMTxV3zAZIHSYhYQ2QO
qU1nB+GTFbf6UwG5Ze6Kx0LwNaYcZEKH+ssQhN/Sc3s2Au/gB9Pjc/6QP9Dgxbv8l/9Y3uA/VZ0b
06n987InUF2aXzvmdfgVPhOorT+b5W44Qg77x+/wsbiWV+OSXL19+H0Nhqs5DhzFoztu5LiUI5b6
iB27BHwHu4yWTy508Q5Fl8uVN+I83K1PU87gEvT3kEUmwyFjH3n1kDMIQ1cvofUxHk60WsuB6eKT
M3/lOx8xfGF6zWhDqhZix5ROF2han8jU7VjX7X1Gnko4fOX3L3YkHyAhfk9CFkyFCIqCHNx0epKj
cVjeTd3CKpFAWGYH7WD8FNJ9TPi+iZ65+VzFm/AvTO26D2We4GpQDYfczA++OxzxVF7ZKt0PV0JB
m2Rot+YDLgjQ995Xhr3P0/xlKO/QT1YGy4ujiWUqYKtrvNaoQwR3brgP0BaudiLM782Eb3s4OEpQ
gJywZ2QDYiVjEEc/Ub6S7dOtjRoQGlAnGzm8pY/2JD4L/j0B+1t12rQqKh7LhmYruhLb4RA6IaSG
y6dBkKMsspXhNT6oArIgPN2wsJoPkD6wLOT+H+gIEfTm3hh37rByKdZcRVRgVj+R3JqSeeWT9pmU
7dtUOada2NcuF2dRWfttS6U4epk1sVeiYHqIxvvce4gnNECvuJbGNlXllnTkTSdTiaDPaLbLUT46
emOV7ZibZsflX685s1SQFi6Bo9n3+PUQLffsq5QbV0Vx3TIpIFs8322k8zr6n4bqWhkrHqVbFeUE
tzOnzYr5KGyaB8O+ZOFztjEzpCKwIDfYpKGFXz3KvW88NNuq60ztlY9lEmfOvMrEdnZu+NNzt2UP
VYBVBhYXaLRjYBobe1q3eIJsvM2o/e95GBVQ9sHQznjI7Ccz23YBUyFVkKhMrJHillTy/Aj1q7sJ
6lnLxqzxeBVThSgbOuB/QJKGvCTTxfDPBvvqDR+tbi0LrLE9tfe9FR7UdAdcHgpTfHHi6bER4e8u
lRu3c/bSd5cGh4azN+IDSBgGkRtCUXcNJqdbG8Uh8zQN8wI6TAcJqeEQHJu7tiK7uO8eh6Taj467
VvTWHEwq0KqLiiQv/BQTJeQYZ+PJdT+idyLo1mpOmpCliq4Ix+MgcYVhulHzCTDCopBvy/aj213l
TA1NK/eMGmeqJbz/2jzlgRmn+aO0uuzj8gyaxVFRVG5vOADlY4YJevQHI8+6swHlg73LC36IZL6p
lQQZ7vngfWdIRsLCIpwYXsdNvC+68ABc4Epkvw289dQqad11WZSWf3IHSXdsLeg+ScvNoh0dwuKY
cWLubWS8n9MytfdF6VuX5aXTbLuKDSNj0hRVireARQI/vfO7w/K4mruICgsbrKmIwMCC23F+ypB3
ijmoCoaTINXOlvy5T1beVBoHVDFibVr6cRxh6718fKTGrNRRBoCAPqP54AwZ2pVpdMs02/a7nXds
P68rq0Nqp/K/AUyfg7+PbWrLYExtuhcVYV5DEZ96Kwoi2u3aaSV0a1xPhYiFMpbck25/KO2dnVh7
v/9aZ2tYcd2aKDeGMvJYSCR+tojkTnjpDta7bDy6kZXbfd/RYSDOHLCL+6Y713LlVXLbydifEv+7
XRQ55I2yMp7HbXbZ9BAhu5gANw1ql31GPmTWSybXiEg1MUnFiFngsBhYiG+g3hCgiIcWvTef3jtr
eJw/UkY3XtwqUCyrc9+P2nn5P/1oAvb8Oj6fvOuDuR93HwwA3HfLe6ExIRVtJZ3ClDZ2+OA1d6T5
NIAqyC2+LI+t2We1fb7MqAjtGGOn5oXLu2gtGaEbV/FWS9o2zSaM29Q/fTPZ9eB+2faL5xnfWZDf
uAYygDme5aD2wLVl11Kx7c2gAqxs5KT/90eP49NUXKY1iKtuAxU3HR2zj00PvhmOL55owYNw8Rq2
cT0UT22jMDF8ELcAdRD1z6IYP9jt6r1N98uVi4MnBzsTCGGHvHxOjXMavWbF65Z9BEvP3/sIgzBt
MNWioOk8CPoarqlT3LI81/qn6d2haPWKs6Z/w3+KPacgpc/8LcTJ8+DzGfjO+EhumFba5zbYJA2Z
HN1RuDhcGU0//f8XZR5/DmXvxq/B+NWkaZd87Etos147owirL7w0vH7ton/rVjDPoDhmY9ldPKBj
9s2s6D2n0TlNwentpmhEZJ0hdkYB2hzZQ4572xcp7jryOnTLOqcvOWjaHgZekUfLrdf6NnSbrVz+
SQiBb1LS4jVloB3jO+F7Rucfiop2ydq9XzeH4r1xY5mGERnRdYTa0NGlAtDCTKxcD25i2+b9UNyX
T6Uje5/G164r70anfHCmYS+4eOYGu+YCXBAjmZ4o6PP8Fuwpy5tyy63nSRW3zqVLRzSaOS9dVuRH
p02LvdtX4xFEcOPKFLduhZhChYgNjWB27g/Gq4mS3FE46LVkAkSJqWTNYTDCr6CFWdOT1HyOihkT
Lkud3mvrVxPsYk9NmQDUBXW9D4ZpkDXORN1Gqagxnk552JhO90YG6wnsqPR/OPu67jZ5JtpfxFpC
CBC3tuPE+WjrtGma3LCati8I8SVACPj1Z7vnXORRI3OWb32BrJFmNBrt2ftmJhCnyML554zC2z3P
shocDK23ZQm79dJLFAROhrRCQrSwnoBdyj9mQds3W+VDEvoxxAPCGuGUY3/b7fNGFFOfERYd6SJE
t4+afEmuUFmnL+c3m+v7p9/fxTSoEoHhsNb0SKZeA4iwREtyvXiZ/t/577tW34oBirE47WiRHJsw
X6YttI/K+pZLH81/XRjItS5i1zSsMNBAS1nWfc6OXI/0k2I+/5ZHU7k7P4nTatqp5GmVrTCgmjYu
WTzljxUDcbsu+ugqzeNXbLH8EVora8US1yQsx2czQWt+q9IjGWK97DNJInHfdWnbXlDDxDxsCBox
0OKsQ9I8Kp6a6z5LfkNVpb5eDFlZbccMbBwahN39PJ81Oc4ZmZMbUFYH7GYwTK1JqTi2k406m0tV
ZJTiSMm63PvJKKKUHDrabGJVkQuy7pOVLJ8WtTQAcebNk4gTaN+mSS7CzRji5D2/mxzB15aDgaLA
IJssCH+JXo9dtQc9vACGToLxl98m4RynP/yeIy06KJGgweuyTWxj1Hom2DC0dXzkNRkmtqmBxy5/
xT4jARRgKcDboQahycpDkWuhLL8ntYwoaafmaU4g3oMSRHaXARywXfjEV0q6riEsn49QMS9IPU1H
ROEKzAEz2ffpnP6cUiiqnV8q1362HF/4XRMFBuFdT4Y2zxULx+SIvpFLuD5PW83yeBqReAyrghxx
bZyHG8GSPv9O+BJ0V+2S8nnF7x3xy0a0NROPQtNz+SRS9BOw2vveeMi8RSjUHleeNUI21zCnrPbd
WcLEMGpZBvSofLrE0DLMUh/P6bzjQwPs4tiPAVSwL6Pbh/VsGRk6MmZkDKSPScsOjVoa9+W7Emsk
V5b/o3rIaQArEuip9WuaVu0TH0GjtjF4Wv8qVKSLh3Sp8tvc6OKx6AVoxZE+sc67MUO/ltI4dret
MwN2LUxYivTYFNU3LSGqlnf+5yUh5c35ve1ardOef7da1FBwCqbCP3JegUYZpLM7o7EXsoyJryNd
Yw9xXGkiKxCIvqqU35r6cQ7G4maeprHvN9JjyJvzoohw2EnB8k9zXmmxKbypxZvj+Qk6nDey4gMm
JJY4y7qnaNQs3EHOVv+OR5mNh/Pfd62QFRxSUdCQ1UF0rPIJLO39UIdbksTJTQ5WnUsKCKctaEUI
EiWt74shOEYVXAdYMF2oq04380qcdiyPjZyDPDHYmWSO+xOY8qH2C7ovHnqbHgLMYOSX466tIiD4
V2+cDqP9I1PTLUWfQAjncSZ6gTQD+JshSApYwaalEV856hwrb0PnoOQH/vFELkdKgOG9ikgYsGXr
QSelWtNa+xDpjIWxYXTREFEkin2Kq3M6qkc+kAqwtEwgJyk3sx786jZLQ5r86folz7d0CAGZSEXH
xQHS60zvwipt82fhJcmwP78hXdM+2fydR/NoArgVEidPmnndkaE/GZ1LlMs1yjbX90+/v/s+ZNYJ
UHJdclR9p7wdcK1A4MkpI2vdF64BrFihM5UUnlDdE011dKtnEJAsqpnezpvHtfWseNCzqtV1QXGV
ylhPcTccumZDBiUhJAuxoWkl7LiGscKC6Yxu/DwLjz00SOL7tGk9tPX5fnoXTqxfuyu4RrHiQqbS
Qc7oOzj2NJ8+Z8Ij2zkBBH5Q/goMxLEYNhiP1kvHoG/NjmoI6HyVtWk1baI88FeWw3H+/AO8SwN0
YvlF90RIP970OShoTejlW2LCbNflY7kCyHHN45SGv9u1kBfK6xy8XkcF3Rm8DYt5jA7FVC9r54wj
n7cxd6oLokWiz/WJmr67S6BBAdl0+DvFMbckyzFHwmiu24jJZXd+J7tGtByd0Dku0rDPHrXnsx8s
helkOstdRvx6JyBvde+RLFnZzy77nX5/Zz+cocCp+YQdTenH8y7lMmh2abyq6ODYycxyelx0kiQg
WfYYVU23hcnmm2Yqs+2I83vlpHZNwfL8SFcQoUGcfaoC6d9G1ew9BEOw9oDgOEJtrJ1sisDkbKrv
UVMjN1VL1aEqQddXsZZe8Tg6BXxQrw6gJdqeX/+/CJ4PChI2Z1rkiQpiY7xFatN5JzmPYs6ftP7L
ra1a9HRvTlK8FML0n4Z+lA/LIA40J4lCA/niDZuQetkVb/1yCwQGpISGsflGE+AdgYMjza4ynYo2
Kh8S9RB5Y7Ts9bIMRbHxChHvhE/BO+qZOA5uTBwF+aep4XJ4IGPBmpdWR7MC/1WRE+hNGyrSlXzV
sYg2OFDGSuUdVFmfjOdBixmg3fzgdd5EV66Tjnj0DzqwHuOyqGl4lLQkj7MZ6FbmPX+YF/An/H8w
R7nGseKRCMosTfp6fCLQlRYzWBJ1A1XbYEFdMiiXL+e3iMOrgtPo77xWRiKpBmTeR4rb/riH6rOa
IaeHpHXjL95aL4FrLlYg0rW34JkEkj7C86rPoHwKriUr621PJc5WX4KB/7LpWEGIiDQOylnQY9N3
ofeZxKyPQT0B6Ps1m7gZLtxjVizqB9TD0mUEVVNbzlsoUumroV9j1XVtYCsKaaGmKSp1cGw0Q2tc
Ow8dGIeaIbg6byPX963Eg1KeLb0/jk/pIqPDnHpZt/EkMtcL18BKOSj4OTLIgrVPplmCeU+jpDMH
jbed5vsSZKo/XjQNG1yoR9U2RcaTYxsT0CwERjyXrFvT7XIcnTa+MGIllVXVykcmcNVBy9A+63HV
yfQ47EidbgOAkFc2k8MFbcihzgKqk3kYn5ppgCInNMWNh9t7ngXPl1nK8nG8nzA6oa7+yLI4eqU8
MtE2mdDkurKhXBM4/f4uhsxpVjPIwMlHGYJWF01zzT6d8n4z5Mt84RCWX9MW6T3ot+hxjpvq07yE
Q7EhKZDZ3UCbleZcR5Cy+d1mqPPGXaORn0X+ZyH86gGUx+AeDKZ540PJ6bLzw0YgkmSk4dRjuVlu
GrzVcuq1zz3pGgg2qkrM21EkJFwDWjhKUzbspJoCvwwhDfFIO6g0ayBbtyoM/zRl8yVCay9QDFBB
mkN9E5f1r/PbzWFHG40C3ZY5aUU9PRqV0x518aEyuwiE+P2uF9E8QeUr99bAU669Zwcz7vOybYvl
mHFIg16xGOTaZKYZ2WVRQi6LaLZu0IxmLI+QBRfadESZIDCfIIdcHtoF+qoX2cxGXmYFnY2Y0uJr
EzX0wcg0ERsgkcs7AaDCw+Knq5qBDoPZQEWMNHRJjoJkP/Bo2yxozkCV6OAtPNudn4trBCtx6UNR
NDgS+bEvOmCHonhIvosu9L3rBWy0a2R8rlGsoIaLbQlhjDA4kjAM7wyJwjs5xdPXrM/l/vxEHAfl
X8TYu7gWiXaSDGkY4mYt5TXuzkE2bZOqJPMlCo6oDtmQxQi6IbzJqP8TcjSdf1I6isS+0H4TbkcV
deO2h0JVvil0lV0iPnsa0spdZMAV4BUkuKtQ4H81Ri3D99wvMrmSUbqsZqUvcgJJc9Ly4A4CVX5p
NgS8j8E9Jcm0xpbpWnrL542Bjl/emuUIpbOG7bLO0E+myQQkviW78KXYxjjyhkx5VbP+qV9IOKDt
SqXRoRMpxHQv2l02sBEyAElOWp3d8yIu/Y3iCtD3aQmblXVwheHTNfTd7tWjv4wi7tI7RVl5JwFI
mSfu7yRqTnsvrFaCvWO1bTI22oI/l/eo/jToLv1B0Ji152O8diF3rLQtrFM0Q0rY0k7H0Sv7bUVB
46B7QT4LT6/8f9cIljeAw9irayH0MSsWoD8hZLaF5lR3P/I1LiSXhSx/IHmOvk2IZD31cAe9k+US
PTcsH9qVo8N1wlveIBPRpGRsyBGEkN19FMSm2JpGT94fPlIWIbfHc6HEJQgcO1A+iOtMPA9Jo/pL
xNIRUGwON8q07jwIpBz1gni24ekQP8t+5CuPkh8qOkY+6i//3ciqm+pxClLvSGhQ6MPMQGTwP5aH
QDRnYN0PX6sZRborvYQzUpwAmhTxFzxSeBwtR0XuI3ljCj0xKcrwzNvEY5uvEUg74ETMbmRgHkRL
CR3No4mSYFtBw/CKJOFVkyUPKgn+NJLnt7xg0bYl+muJzort+djxsW8zG8EYyZjxuZ+HYyW8YRvx
pNySYCRXilOymYI1oKRrmNPv70JIVUtPqbnHs3bTanWkLSvFdZZFHbkyktfJw+IhBVpZ5w89kYQ2
goknpk0LnOgHWLW+bZphGCC7E/u7sObjj/N2+3jBMMjJSd/NSIHauG+zXLxFQPPufEpnyDbB5UX6
e647s9Ec8EY5/PBFYu7lWH4/P65rblaUybQXFY1BKTQq2+99jOo19M6+d2O0plDgGsAOMj1HcAEg
8NCkyOpoVH9PSVVsAyCPVsLMh2EMlrPCTGXCpjSkz99mSYs37kVzuWlBgLryiuCagF00SNmIh68l
PGjQN/ydAFEAfxYQZrxsAjaoiZWqiXQdwERVPyUofMp62EzokVj5/ocVAxLamKYhVoRXvpZvUU/R
ZeQxdCduRpolP9D010NlVMbx1mvmp4u2lI1wklwalFRp8wnoT705qYKRgJRX/nCRphCePm180zwU
UZLKpfnEuP6hjFmQ+uIqXEBweMVkjj1lI5wIEGC5mqv8B6G83eIUzg4Dp2v8NI4tZQOZkqBopF9P
+Y8xbQyKEWm7KUofz3pKVJdUVmAiy69xW5/MkmbyraIorwxt+wsJV3jJgxQ+Tv8bqzgpSgpRweYT
FLbQJMEhXO2ly1qjnMv2lj/TUJtMTCr/gQosuYnFlCsEpZKsVWJd37ccmscEFAAxOGPw3KxuuBYx
eoSqtHk8v/0/PJoAcbGSgmagI4E+fPrc1NMTkan5Bs3yO8+DjGsLneKr86M4JmHTcHkCUOomiPhz
PDNxL5FVoISSJysu7Pq6dVGey5os45gkzxkFi5hnJP1iaJUdLvvv1uHNozwDpzZLnqc8+jKT2t9G
ALjsz3/c4Vs26ghve0k5NVn6DIa4YQsixy9lh0YNLx7WnsddC3wy2ruTWqiZUDaO8bOQ8TcjgmWT
edj8rMIIU51H1+cn4loDy4Mj09GAprV6qKDSFtyKAcqHePEK5+KyGGeji3SZRpAiIMlzpXS4C5vB
f1OVmtdoaVz/33LjsU0Kocs2eW4gQnqT9Gz4ZXJv7cnyw7sFvMxy4mocqjkAMutW1O24Y9l0NMGD
RJrBtXlqvILsToKX3pJfUgpH4cbyap2QKs4qEf9gPe9vmx6MsUjazfcOIsQr6+HYuTawaI7DgeSk
iX/4NWc37ZKUex9UJVvZQjji/J76GPODaViOHfV41TQDL2+pinZCh38gsflF8y80bm7NaJ5IER76
skafF7+hIZjZlurl/NCu2VlOPxqtwORT52/hiERglwOUeIXWsgIYTtyIducHcey58DT4O9ckDem1
D0mJH1kV0V8NCAc+BzHv1k4O1xxOw777vEqV6CIAJZ5r2f3KaZbvVB2/xUuZX/j/LZ9nsoqCYin4
c1pk+lm3BLwrsv12mXHof/+9HuoG3OVcvhacBwd/0m21GZs8XdtcLuNbDi8WTaJ41uXrXHXF9u97
VFmDF+iyf285vK/DTi71XL7WY8muqI9XHGm6ecXwH/LPIqW0sULg3uax9hL5Snq8FIFWYNuN5iYo
VL4JlunJG6vrtIv3Yx7dF4gyg1pji3Zd/GwU0aB5BdyDKl+zMHvt+x49B+xz3tW3uM0MmzEzexOY
XUeqXxl+PG9MVxxg/8QBfNz3SvlasfFmDpCnh6d+V4+mmyUKCYS6p5/5KKFWnOXgQkd0KNFBCeGX
tTuJI37bkCPAZiemWipf9dA9QCpqq8so3oRZ+R0ExpvwJEl2svNcr6luOE5tZoUG7U+tLgPFHjIG
8PjpkSkf6FVKh68dQw3mvF0dLmBzepGszQTI4+tbpSICwhplToiwNd1L19et6IDms+BUuJavImm6
TdZ5/EuO7qqf5//7h+3mJxew4oNUoDSCBrl8nVu6/bsd6nbag8xm/9cn6iLYorcHJf8+MttyGW/i
obqfWPwS5fXONDikQog7nP8zjkhrI5L8OKGtRyroGmIDym1bG4Sp3h/8n6Zp4svOdBuD1PO5ptyo
4OHvgxMVmd6KJSCHuFprv3SsmI34SXlXMdYk9IG3+atSQ/iprKJ+5bnWYaN/4D5+SsHPYJI3rIfJ
b2eexXv0kTJ6lUNAZe0Z0zUFK1KQMhxVvKTsQP3ykXRk2QxZeFH3LjDMVlJAEuZni8LHccox0HPN
P2WKm8xFe8hmAVPTTCcv4/g4xx2+L7zvoKLvr2par2XQrhU42exdPmAKyGK1BUagQZtuUlR3yQmF
0VVyTYv29CTyD0wOBrJcXqFZu/SriB2U1x0idktN9K2J2VWTZp/LiHweW7ZS5Dyt50cjWd6vm4jp
FvxSB4L42Fe410MpYdt0AONE9I/m/vb8qjji8D9UYUExhjqu6M8oONXkvaxqN3jjY1s8PLCntJzX
KCJcA1kJQ96pYNBikq9TpyvA/9DqPPJGQ6wbqcMy89/n5+PYAzbYZ+ghP720M4YJs/kmEuXeRFP7
gDautczHMREb8EPGCqJr6EV7K4HJTjZdCVB8X3OyheD78BnqCmtJkGsqlqsbwElUhm6KVzl2440K
dHxDBaCDMfosV3zSEU1sprEk5okKJY79thmz70R23l1oxgtjlc0yJhppIK8wkDeUhIdDhM17e3KS
yxbacnYRNg1JIQH+mlSifJy6WRxANFBuLx/BcvZMDHncd17xWk1xDB3f7mGeJ3Vok96/Pj8Hh5Pb
CJ8xUbkpNMNFf5L7aUZLSaj9baJiSL567UaFZiWZcK2zdReg4SDRQKKTNyFG/1opj9TbWqllTQXU
ERdt3MsguUhlECRvQ+bRfeFnCnRmHr/lAXDKAGCnu1mOyxab4RJaaGRHNg4G7/eKA8XBfkKYKHqG
+Nl84CmOE16W9YpzOPzPBsCk05z4OVzizZui+noKvOSqC+r6CrPIVoZwrItN2lXlc6/04vPn0cug
n5oNPYH08rJKG+/6vnWgz6UZPGAs0zcstn/dR3X8GIFF8AKav9ManAz37rydiRob35PsnuNJ6RtX
pKkg3GEuIcg8fd7ycE+aLPDEUrySJfxMWNte5Wb0DjTs2Lfz/ucyj+XhtDdGyGn23/QyvC0jN9sB
B/v+/Mcdzv33rvfOOoyQEdimgt3TRPxOG7olPcorVGZQNumz14SoNe9zTcPybsPnFIN16UsJhZx6
f4LrLLsl4GxlJi5HsI7uBkxv6dBl3lufdMktOjVi6B35VbYZ83ztJHKMYYNcEkD920IZ760tu/pz
AR2ujR94/QPl4VpBz2Emm78rmlnNhenTNz6O5SOfQv7by6e13epIC2z8pBF17HvL4r2psdf7vIWk
9oCLmfGQgQ4TLtHnd5VrmNPv73ZVMUal6Ivee8vxbrJN+zrc9QkIXUT/f+OrXClJuIxl+XYDEe2h
7P3pBeQUHdnqtEj7ozcFRXLZbc9G7Jix0zGEvry3UI54kZyKhyn3gDAFFclKauuaguXd6DILoeFg
2MHMS/+z5YTf+TzpducXwrVhqbUQ/gJNz4Wnb6JvvX3om/67njq67VtKLlwDy685WFQStA+wYhNB
BPua6Mr8yWG0y54NbTiOnvs0mac8+wV+f/HDRzfr9dDV7Pcl9vkHjGMmufh4lQyLDVOQ0t0qT6K6
NA/qAEq3/Or8IB8v8T+wmmhkfRNlYPnfzMjWUBP0DIhyvFg3y9ql8uPU5h8EDfSEadN0MsYQ7UKf
RwVqo6YP77OiSG+MqbPfTV0kt6GoVyrzH5fimE0KNkPnZY7aeH5BLSm6b1u/oFtVLPpeAz4l7qsa
lUHQ6iQ1gGHDnHboppbFsKbQ8PG2ZjZhGFpK+pYven5RA7Z13adfQLDD7/JRrI3gWrPT7+8iWC94
liuQOkAvtRbDFeGG7FHDWtnUruWynF4P6RQZMcBnNCh2FqAY8Qwog6m8MSWkA8JUjNspHetwDxDR
uCZN4FozKxjMTVJrMojlJSvM3uPLddi9lFCrTJDXp0VzG4TfFF0j3fn4CGA2h5gSJOxNO2a/Ml4k
+xOMjJhkfKjq5r5sVymKXBvBOvSTKRVgvVrSt9EHtCrBe+e8m4ZYopGtruKV08wxiE0blmjZR1U0
zS81cN8bj6GcWZ9KT5QOlz2DMJstbCaLrBfmeyhdeqPa0MDI72BJWaPNd+xmmycsGiPuS5mkbyoF
A/J+yTGFIcjDNeSgy0LWeV8tWVb4NAuKDa0NvTIhoDsaLNibcV5D5rqGOP3+ziEzsBx2XdF4b0U0
8KfpdLsBN1X7kOXsooOM/QOmk2kfRWzAU7loIWU5bFM9DP12DEIvULvzR4HDBbnl+HKSpJBtSO+r
iH9pqPyWDnhGFxniFju93DRdPW5FrA5LNeXP58d0Wc5y+x612GFuePLGC897mf34W1+mzTelqrWu
HIev/wOmK7LIzG3HD3qqd7IHX8dosk2Qm/0S5xdVUpgtUQm2lsIPBpI+x6i/7zJox247ggazWqE3
97yhHF5iQ+oaNA8NTZDSgyRoLcdxWu/iOFujc3YYyQbUARPmQ+8gLH/NIh6/jDoOdoVhr1UGqYJN
AkjIZdHKRtIFzdBoT3n8ratNs28ZZJHQKJft8jz6dpmdLG8nxTCF8xzQe4Iuud1MA7SL0tW7g2sV
LEfnUnmoJ+oIGDFJ5NaAtWvD+dqDlcMZbBSdGuI+Shaavp38QNa4rmdVeD8IPOudN45rAMvDNW48
JDcJPWQZBb7HM09UodiaLPLx/AAu+1juTKupLwvIJ7+BMnViu7QJi/ZQ6KUvVmbgGsBK6PUMWPrf
Mpysw8D7ySeIKt9lyInX9G5cA1iHdkNGGUi8frx0U2CuF1nSG69Y6xP5uKDBbCRdBNB1HdUjvRd1
/yBHPKoYUHzuonS4Crzw0PVxsL1oIWw0HUW6neSNJ35QUYBDssmWuN8kqTZsJUt02Mkm+pKFmPve
79sXdII1rxBiWIYdF7VZeyNwbFWb56sSqQ/lMS8+EDBuXaVBnW44Org268Vp12KcRn53aMu5ESTB
Y9cBnOfZDtV7umlMY/bS4H0b7aLRRlByobVOVnw/Fqc6q2mS/UK9zEv2rPfC/H7xVDGurLcDdMH+
4fSCDI6P2yI/nPJn0PzdQlwCnbXtfYUn7FmD/4INX0FtuOlSvlJ/cFwUbLidAkMhHZI++zXnACYO
IQ82tRGf+nrpH6E2XV8thbgZaw/9lZdtasv5GY6psRcVP7DFjza0Ff2mldVl8D5mA/CUx7TwF0Vf
Tu/CecqGrWDl2vo43MVG2ylFRBCPEWodJa++IpuuIWUbZMfzhnE4yz9Au1pUEEvMk2Ij/eUnoC7p
jmn+sGSrUD7X/z850bsNHM19MAnh+S+KqgISj2N064GMaCWqu/6/dWg3C8CUBWMBGPV5sgVffQxG
V1R5lzz5fZmFLGefpxPLKhzkhQLiynpZbkJ0UIG7zZ/3l41guTjK1CJCYRclXhGDV3kur0/b30uL
C0+m0Dq8meo0uC97XWzSjnR/sqlEs9k2KQmQ8bvzc3CkgaF1fCuWEF9Hhr40A/phkcamG3Dx86eg
W34WKmgvwnmw0PLjzGeRTMUsfrGKRBtUlTkE0sHiW8+gfTg/E9eOso7xhLBmEF1FX8pgya+rWXZX
IBzgoOU3a7hsh0vYALuqQf87lX3+C2By9ZV1ZQPVhhT93RfNwEbRGS1NRaA1cTjt2J6Q/7Ewybcg
Pu9XoqljsW3EnAHzWQUb0ZdOB6+DJtmWhYD0Q+O52ZXdamuLa5jT7+8ih5hqEaiAiR8qrV+q2hQ3
uqPPnM3lTajLNa1Y12JY/i2DqOG9SjioKnjY89dKhpV8TvPV9gTHYWcD4WZex0bVHXArJP6mQk4O
HGImW1kgCHrj9ISEOtl6QjRv55ffNSHL2wGTnrsk68SvRLZqB7LEblcWxZpatWtRLEc3rJxBvFix
A8MNaSfalP8vFVA08JOZ3uS6D1c83ZFj2ai3JRQmx+MdKKjkBNoL9ZaJEemPnPZjCvJmhQ7Zld3s
spfl8IpEYzA1tHnR3QSUt98DUrJ0a91TjnnYsLc8oVERiVH8Um0rBVrAQqjWBWG+jVWRfPJF7F31
Q5ZenV97R/CycXCy8sDp2JSIjxKs+RR0G1fZIvt9G4DC7LIhrPNcjrpfKO71LwDzQZejr8LyOi6m
IrqbKY3Xsh7XRCzfN+A6SKUp4gOo9xqk2KW+S8np9VaUa4Hese7/YOJCLwx9VQUvs+Qx+lZA7RbK
QezOm8n19dPv74IXR+5KA5GylxCoD/0zQANyeBt6OvbWylMuE1l+TgIOKsQ4xeNIpiE/tiEt9M1O
Rb7+Jl/KNe4LBxqcBZbDS65D3UlZQ0vLf2YjH/bFkiZfh9SX2zgDssv4wV1Q4kbqB40GNUo979Nc
/r7MjNaBj0s6+iTMUL3MdZPvCq5uwwT8lZd93PL8SpoZmlVxdKiy9rvqqNmOydSv3Kscy2OD4ZQ3
qQLKEdEBIK9qQ8cqvTqhB0t0hF5W2bXBcDrHY1EbiOgFNPp6i/fi4DYBK+r+IuPYhFd910xoJK/r
l5QM3Z30tPp6cQsDs8FvZTWqusZb2wuAqTMgiONioJpXZWva2Q73s+FvHBwRc7iQ4lfq1ygIg9Vu
rEGrAOKm89Zxra7l3kYJSK4sMn5hZXqDir3chkF38ElTrAzgmoDl3VMrGqDl8+qFax+PjV7gRfnG
KM6uz0/A9X3LrStvnmYDpfkXyoOg2lMgqIvr2AORx/NlA1ieGwY1rn2JLNDppqab3I+Hr0h5h4v2
vm+33VIVkKafaH9bsQjyU0W3rUm6xiT1sW3wxPbf2C1pXUUlC/pbk0MOhPDke9Cttkx+vHN8WyWg
MXj6DDww98tS8+tMZumNjhqxKcG9vHIBcPx/u1gIcP2oT5QQt1kp412Tmn6bqbXuP9fHT2nuu4NN
9F6deUk53Ga5njasTl88kq+9VTiMY9cGgYgV4Hb1+luwn16roEyvsqH4Fit52VXYt4uDJuf/z/qa
i98NQyaZB5VeSY1cpjnN6p1psnAEfXiNPc6Tqbw3i/fSy4St1MxcpjkN+u7jssjRtLMk9C4Nit8z
WOm2KuveSmPKlV3jGsCKOMio6zadsTGzpcS1sZ0PaVt99/14rUnDZR4r5CA/QW7Ny/6WLGrcgjWk
27WnJb4k3viR5bSQIwbNSSqH215nr1F0QiNPqzde11+3MoUuSuLCA/rrT90pclXl5DNEm9Vl/9yu
8NG4jpZk0PSuQeNBsjMD2kA3rA3WkJaOhbVrfIS348KiGVxiOTiZKyiXbPDQUm+mOf993vauEaw7
AWNUxV2tgjuyoBy3rQpp1FaGPjCpQz6Dq/b8MI5VsFn653LOmgVFpjstWbY1UfoyyNUHRtfHT3N7
519c4xG7Xoou29CUlIcxzgXZShK3a2pHjkzaD08jvxuhi7gah/FEtwyJhsepVXJTSP9ZpN1h6fNy
A9THTVmVfAussNrVQU12eHFeCR+u6VneHUIMLpZ07kHmHPWDuVt4UYi9p8xc/jm/OqfF/rdrxrdL
gHwEf3OfxzBg6MfloQy9313Qfg/FEm39oftRBWtyRB/XIMCO919DjuVY6EYMwEokGr0f+VCX6MRS
/EDw6EnyZE1UxbWtLa/PSCcj7fs620CM/LNUdXlbcv+JDbjinLeZY1XsSiAb09GfaIkRcFK0WyjB
NbtwRvH0ss9bZ3UNnNo8NT4M1WXRgrthm12Rzr+sZc2364BROehsGRj+fdZNTyrHg/BQ6DXbOKxv
t8WORWX8Ygrx9aTSD3ku8d+bGUrqmMRl5jmN/M4hizSPTJbkqPoEVEClSXEvHx7xNsWqy/oYfLv4
V3lN1IqiRO4uWXQI0d11tYD8+mqidI2q1rWHLM8e0LEZ+2rAECln002xEPVVQV99xUiuZbBO7Zr5
0AQhPMg3gF8ysRkgO95TL/wDiOllJTjfLvaVHMSmpipiwLf84ccke+8hx2VwBWPjMpDlxroZu8Fj
Hb6uUvFbFyBMD7KaX2Yfu8DX5EERU83xdYgrxBt0+ZOrvpKN3GS4RFyGn/ftwl5qRAI1vinMN+FU
Tvdg8gu/BEvTXxaHAusA77NKV17cckwCT5g+h9LxpspDIDkv8jS7uZVryIaZJoCcNnTDoqt85goS
CullYG3fLuXNdZArNGezfMPzUgCSKb9BVqNcWWHH/glOv78LE0mvRIhEAH8+qOlPj6fVrh3ztQKx
w7/sttb/w9mVNdeJc9tfRJUAIeCVMzk+GZ3YGV6ofB1HTEKAACF+/V3kvrgVc+jipaviqpYOkraG
vddQBgWLRNfgt0MAEfo5hOf3Oe/eLAfavnuTncKbopo2PVVYPE03B8kAUZVDOqdbtIi18bGO43Qa
SA6CKTagcMa1ErZ07pGwYV8q2P1jm/Fi+AeIboNH5aa/slLIBPdvk1SDUy6OFvtyda6dq5OD8grm
B+kvUG77Y+imxTk0srhQOWxx5lYGyU7W+W3v5MMAaFniqepjA/vzS2umYt/tzk7WtYDUCON1WEQ+
id6KaqiPdHa2dAtXbnZ2ss4P/cGBiSlaX+6rIlDvuKLXwUHWQs/1RbAtTubaIC0x8mKqeT8Pcc//
7NSmzs/xOGUXpga9sQuthJpnBXKbVxUpicFR5rWavYV0G3Rww0yeA9VtlK3WurAO48jrHbesB31v
4KiSDCn9QbgYk1n1+yQeIX757zEKaTFGkUrxEUxioSYc0iRHAlvZh11btWdFM9ehcX1K0l9QePqi
4eD1xo3KfaxF1+aq1iCiBnkJYd1kdHDHIlxNQ+JVVbd1JX0dieza1FQYfMP9pm7ovWygmZ6ZpNXk
EtHipPPxPM5fGvwzhGjA7bFaeYjYLFWoTGgT+xk+JwL5/Tjw+GNcZv1PSCADLt46wYYgwUpc2FRV
Cp1eQ6hBP8QHNhWJFHKiGV49tz9jrfnl816EHUlbF66+y+6hOogdGAdWbQ24Tsd9zVtRDVMIIeFu
MN57foBcQOqJDGlzrdN9x5vNVfVMmQJOWOHnVwVirW50dSoHviVJuhLSthS76GLFvM5QpK069lEM
bvkoygZGL2EEJMpl3xhZUZ2nuO6WU6XvtaHq5yJorw6dqs3X282vfYMV1GU2t9D7GEdI54HXpNXw
DSVcBwrj5ZfbHawtIeuODRJUGwez8O7lGMYHzjNzcFqkEG+3vvLzbYIqUSXLKmQt7sE3+/zH2z4N
hvf+hLLLvg6sh3IUN9NY4zF+jwzJUv7XYIE3fNFRZZn5fLuPlSGySaqYzDSGj9Z4L7TiJ2BzqoOc
9smQuradhyx7n3W1GWFTyR68yidI8+yTq3Nt9fhoyFAGKab0rBp/uCDSoktOioeg6LcUsFYuGDYf
1XiNmw2uhx5yQFDzTyCK3bVIPi+ye10WbJxsy2S+kqAi1tks2Tg7vuKwA1kOh84rPzDevK3FePLC
+dJC0qzb1Ehcm2wrnoMSr3DHy9GXK4tT10dfQqB39y0kK5hD6Pn1YGsbuPtOqT7GFQT323LaEBZY
izUrkiOWI7Gat3OWSJbXyVLfZLjDJEt98/bvf322iS0VT4Zezb108fs713xaVNfgpHSGvs8DG9s3
BYg2t/t5/UuIrfuuUH33eqnxJc7k8kNQGH0oW+i812Jmu45OGAL/++isRQ3ZIUC+f5mo0ycKAfb7
3mnrb/u+wDqYW9gPwol6xkhJMZNTWmt1yUblPOiR7bpagLD47w+gzPEFHP8wSF0TkFMQjygWZsLb
WE2vxxxErP7dvKhUnREPNlZJ6w4n4Tku7OM/cZLdhaDPJ04DV5hol+MsIbEV4EPbVSXvPXQGrV76
CIyBObNZsI31tLZurZjGiZkbXo3OLzpNThKTYoAoaddeNIdYKNwMP7p42d2e+LWurBAPSnhcw8oI
Ew/kE3lUBrDjnmfTMVKZdxjHVp55q7e8IdZ6s0LeZ2FqTJWit9kUd9TwHxkrT8seP3n+iZAt9O7r
myLq5v9eDBkfe61lW/IE6qTPErFzGIudSURik02JAbcQ/0HrPfSOD/GcNgeXbj3sXr/qk7+4plVK
wx6Ots9igpxh3gtaJpDpyr6gLNAesfDANbk992ujZAX9ADUO6oJ7+szh//MmK7FbJRFcHrd01Nba
tyI+n1TUloq692VWfGi9RXUdbMON/XBp5O8zlths02EkvuoKnj0jJ5demgFCmmUWsXPc6nDjrrb2
+60oz8lIpaK4q2kN+eE0yub3jUY98Pbor32AFeSpQx0/bKfsOTIAsudtC6/5BpTfbtOMZ2VLtGml
tCWD7xvsVCj4BV8XKclUju9nf/wJ8akvfVA/uYI+3/6atbGyInsOvSVtw/jzInb0Bjtu/ln6dfaw
q3WbWWqyqknLSiKC2yYn8IkVYIs1cTKnTsx2Je+JzS+lBWMuZyO5T+vmqvusS2DLt3XvXBkem1SK
69kIoxFj7ttqng+06pEZYkhh7hseK5DbsY1gXY8kN2oEw0WHcf4ZSlO7DCkJsW0ZQGlzJhwGLk9Q
uq7espwak8jQB2fKZarduuCsxEO4DN2L3MBQCEMyOCM9KwHXpVxDUyGIyX0N8dXTvmGy4pkUseay
7uvngeYyGWpwVscJJOV9rVvxTFSDNJkZiue2G72DUSNK+2rTRW9tAVnndITHUsl8Uj8biCoep9A3
n1jh1Ofbv31t7K3oVRmPpFdI914Q7h3FAL8YYHAnPWxlZlYONRso5pW+7noelc/9nEZJhzzNtWP0
ylJ3/BhXstrKWa58iM0pZWGTN7SFWzdXWEQSwMATTjQk87XzfddQ2cAx6iLPR41D7gfP1Kcod+Y7
Dk/wIFbevoPBRo45cuyLPqyqZ1mk7/o4ZYfOuL/jiYt9cWC7NcA7GpIMcSmf8WiRP0Vv/PYSGhLW
G+2vTYIVye0IOS/Ow/pZpHBVymHOcQpbmV6iuhUb2e+VcPiLSlrOjeQgcj9TKS/z1KWn/1Dj+FMR
e+VuYbNGS7fqvJnR6R6WJbgA+xLl+iKpfKqR+uNwG0Sg1LB6eWi7oqqKRI9TZe79Nuy75pS7MK7x
TovMXxlcdBw1Av9TnnMg5cehSNuf41A28/sA1XTUzknhAv7JBPnGCwl2pKxE4DdHN/aE8z2fwUTw
hsp5KEhbl98g3Nu78p7gOphdvBJgZqBs2gAiZycnd2NIBAtPu82XqpinIU5E18fFGQafobvxol6Z
WhtBNuSFgguErJ/zaggOeex6H9tCm6SHWNLG1K51sdxmXp4DYdOq1qnde5MP7GTAYHGS2qXNO4zv
zkoi3HT+3UnQQ2GAGzI+z1GQHrWfPtUm31KqWFmcf6HH6npkUBVw74dBvx9yAATrCe7mu/Yf222h
DMuW1KNw/9Qd2oVzzghyGSHET2538KeC8crqt9FjfighAk7aCgY9sSk/tXn8kWQT5Juq/l0LctRh
wHo7+i1888agmZKgnfkbA+jfAcjxDzVoOgcyOgcItUQnt2JHfwweVDWaewDVouPtH7m2SKyjHHbC
c4SFOD5P9ZAmzTRFFy8boVVIsnwD+L3WhXWew6elG6UziGcaOnAcGVlSLLImoZ9tXdvWerDO9Mk1
U9fALP658gV/nwuEL7xT2P0IV8aNyVw5dwPrYI9ExeE4IOXzMFbTNeD1NXC86BqCp3cQKfAFt6dj
ZcXbkFgzmKmK5869z0X1wOAdBa1k/bivbesT8qqdYmlU+awcLMeEjnTxxC0ylu0SPiA2NC4C8i6E
dxHBM09+TJdnatxsUktXRsamyMJNqKmdfByfVVjU0PqFC99/0HpZWUE2Lo52PTyRYjI8gy7VHGif
f6AFbPI4i/ZtxjY0LgTO3CFROjxD0ckHXmF6X+lWHUw97HzH2xYRqaBc6dbDxbYNo0enDr2vMRRz
S+iEVYA23V5DK3knGxwXlcrMkIiTz9CoaqFlEg5ABgl2jwo3jOZY/zmeyPDrdl9rM25tTdSJwFMG
3e95ol10bYDEIwdcsXR42te+vS+NPAg8RwzPEMMOmyOl2fTPXDT+vvutjZAjHYzy0kjVzxPYdlmW
Vue6jn9lHg75279/bc1a8Uw9KCkWeVU/Ly6bYPPPCRvLIdmdirBxcvkIFeEQxPHnIgrqSwCH2jd8
dKvL7Z+/Mr02Ps5tM1UOqRHPsidh4sVjfZp4mh5vt74kKF85e/+Cx6Wh7vIYZ2VENE7eBkh6oC0F
bAiK4kE2wRsgC3yzj2FDbLCcyUaR4RncPecRrBSaPP9RK//L7S9ZG6dl+l9c4xQ0cWI2YpqDun4I
/fJXxMJft5teWUE2TC6PfGEmNYnn0FHjH5goE1Brr8ZS7HsP21A5ZDVQJezy7lmUTB5Jiyr22OXH
sDM/b3/CyrlsA+W4bDuD22z3DN/ZD9lAHwLdv/eAeXKCfXJ8xPZ8iCIZ1l3utc9+GPYHCPsQvDWC
nRWQv7By0PERepqHZw/Aoa+sjM2nmZv28+3hWZlhGyY3BV5PYx60z/mo8yPL2FMcUn1gKQSjb/ew
Emg2Sg7IKbducBo8O5lzhzPuW1WpO1y83g3wkYbr+q/J7/8DWmslGmzY3Dw3DTNpIJ4hMTt9mBuU
x5I2102241UQxH+Zs6awW0zVxCXSihRwMOmR3wP8io+Q3+s2Ruy1T1i6sALacavMBzp1Pte8Pc6U
HMJUb7wq15pe/v5ir4DSpWgav5/PwodDwqTemLY/3Z7n1wJt+dXWaSz8Hn5A3TzjET9dnPmtUlDW
RLW5Hnf+dus4lnnpdVoYcw6YOudueIFxz84Rt94HEOspC+m387mADRh0YmImN2qxrzKElmGxDuHR
65HyazGZEFaITzRhiX8I74HxOzrBYYsJ9FoUoxM76RektePicjqf07jHBuc8BH5w9p3u+66ptXN9
cZTWynG6+UwmeZmIvrTlcJ8pkZSd2BintS+w0gRNP3nQZ5HzmTGfHh0Bff9mAtS+Lmm8McmvXU2X
QVoW7ou131YihiBujC5kqRKaF/nJm8BVVD58LrIh+OF61R5+wtKXFcJe32WZgPTkeczNaYFAaFia
7ZsMK4Tx/pApcZr53M646c5TWl2aEJkbr4MMBS5IciOeV7YKO/GHLB/JXTMbeAs9lv54imV5d/sL
XjsRlsGxAplK14fsPq0BgZh5cYVOy/A9N4M8xLXkH3hqfksIm+MwIh+yyt9S4F9bYVaMy5yFEckc
9EoEJP7yzv3A/ujSueT37e9aW2BWqPcAdMZVOJpzXPIiibl7rLsmqUl40oI+QEhn4whamRk7NZgi
/QJFOu6ey6JoEsX5fBmLsjzf/oq11q2sYF/SiitR4fSZxu+m11+Z2rhrrJwQdirQHTpRZE6AGYDZ
0LfWCc/uNH6LM/+LyLbQyGt9LH9/GeRDD9JiQc0ZrM9DDbVD0gDXQc3XOt6D68TytfOCUVxoV7TZ
fIZL2QUsqk99tgfetDRtxTYR8BXyOMMK4o8V6Y8FuQ/zjR12bV6t89lrTDH3RYaLi6xle2FCm5OL
2t/tVfNaBXz55VZMezUUUUZTeZcIODxehA8L3s/r+s8FUiX+QO+LRh9vd7U2xVYgh7iueqGLQfLz
Mk1aod/o2YWXTXyqvOD37T7WBssKZYaCeocWzbnsZf5PUUBJJjG4Ou27ytiJMC6bItBZR86Szj95
UMyXuYea/u3fvrIN2YmwuKuCIDKhOfdl6R6FQ4sHUyjwqgGDzZ1yhFZmV+1bVH+lxYRInTbOyBmG
Ng5qItKJ8vuZV/2W68/Krm2nxZjDsyoaS/cMmwNk4r2iSqKO5yc38MXGtrQy13ZeDNpwfsEmQs5R
b5yETJC9G6H9unOEll5fbEg5V1A0T2eM0NikJ2/Op58+q4On23O99tutoC7r0SikXVDVZTpy3kXp
VOFSg1fo7ebXRt+K6nyuRRzADOksSB8c2iatLxwlLigbbq7WtS6saIZa7NSYkJJzSadH47Mvreo/
163+dPsL1gbIDmSaDlnrK3L22sj7yHAVM4d67NWW48JK+3YKbGDwacd7BGcag5pve6/S0kvfwIMs
3JKJXuvBOo+ZgS2bwjPznPrAI/xBO0CsdKvItbKZ2mkwPQ+e0IB4nVMAlRSO/vP/x1jLof83Qupq
1zTY+S9dyAaem3AmKUvys62zX/G8iU9bG6BlZb2IMO1BmqXrsUhLByrsIFBFSZhDx+b2L19Zn3YK
TEVaCy0EWq9S/8Dd8gvPcOHqml2AExyddgpsbp1MsC53z3PjKoBDK+fUef6Wpc/a77dCuC1FN0Bd
EW83wDQvXgT1e+otDx7T7NG1Wj7ACuFciSLvJCfn3IvJG1pM6mfQeXIr47I2v1YIS/AqO9hMR1cv
NvETzINgO+IqP/54e4JXmrczYKmre5gcVfFVDbH704P0wfRfml8Zfzv9RZwFb5gV4ZW6mg33PemH
+lwMHpnOvQtq4Y7SGubATnsNrMzLONDhdYAmz3D2QgmUDPTlvY0UwNpnLPvHiyBDisujnl9E19Kw
h3QE0UXIvD13tG02YOVrPSx/f9ED6cc4NSi5nz2Ji0pUw86i7XP2xgeTemcXyxJ40QXYGyD1B1l0
BSM7u0NxHZbsPvQ0Z0gPH2+vppX91LMOZNF3c60bv7lbXBtE0dznZfc/aPVcp2Lrqr22YK2I1iUI
8elU6qsoC+8zZWHRJjAq8jZe52vNW9HMSi8ktcijaw6HlyOtgoeg4uxye3jWJtmKZQ8wHuDFiH9O
K/lkBIRzvWF4D1XgcAe2FHFgk0X1xEQraqqvaQBeQlQhKethLZ1u//yV2bXJoaWT68lFue480Oae
OdhLW1ccaRO968tNhZeVMbKZoUTOEFLkEU4chkI2SUXw1I2d974u6j1SissoWdGsWl31cT74Z0qa
j3+O4xbiY7fHaCW7Y7uYwitMAgKhx6sphuFz5HByHaboTJZXDnGhyKoB1nyni/FTp6Jft/tcm5dl
Lb8IbF2ZRuKK4Z0jCeBILgYPvB0AaXRXZ5cghP3lxm1gJThs4ijrkf10qsg/61L+A89c0AT6Tc/O
tcatwI4kp30fZNOVZHPZPSiQmjl0bEq/8TbCb60HK7bzkPoZhFynKx0HLhOTNmw+VKbbcotbeXr+
8aN4MQ8qqIayK/V8gQV6mQwKG/mS5qFMfCzB3D40+MftGV8Jkr/oo3FZjjpIw2s5SX420HqAerVs
j7GzqZa61oV18fZi1fWAaPlnkg3tnRcXZVKZELc0YTaATyvTYdNHh7iiZVoSfaWRgzlGCjQm1wqY
yPr3vlGy4hywu6mIoxH7FUqTiUrxbIBrkbzCPX7LzGRtlJa/v5hyDkF/V0ytj2O7kAvAQJyN437N
cCyd9n3EMnovevCy0GdE4YnCoRPfH72Z4obm8CBliZul4R7XX+yJf1FJmxAySyVuOJTVw/cUTLM3
rir2uDktrVuxbdJ2At8WU91GzVude94n08Gib65c/rRvmKzYliFSO6KLwmtasB8KMIxTKkFymf1w
Z+LNNjhVdGC067CtEqo/wWRkPMpsPIeV/pRN3tfbX/F6SPxlc5rrIs55AYdM2PDAD3RWzjWEkNTG
7eD1/ekvf1PX6SHe6eFoJawB66Tx1MEjzDsCjIF6XFTHEJ7r5o11u/Ypy494sW7hKeOh3iSmaw5T
7OJAdN+OxwD352njpF3rwIrudCzrLiKVvpZwe2wOEczJrwXoBHsY9EH8l3cpLWc9BiX//zu/xCH+
zp2DH/Hc7JG4WTqwIluGBbR0xfLypd5PHs3uh5QE6ca77vWNidrMUVRAkQUIkTeJjHibDo45lbE/
nZyo2WJ0rvVgxTSPewdyISE5+52DV3U+6SNSiJ9TLvfQwpcBsmIa6MIUOtucngcT/BBB5ifFuEvl
bGncuoszaP2ZaqbhdXGriA6UcFklfC4GnXTD3AfnXRFtM0TbeYqCMZqXFCW2wAPLmQtu5aZZ4UoQ
2BRR0w4MGb5QX00kAfXQ4NHnx3jsN4kuax1YYYwKmMip6IKLGuHaehK1I8U/cQOM1xb6YIlXG4qG
iYisOKZjm0UmN9i5qz44ljV7a2b2UeVOlDib/uBrn7Es4he7UerHLB67CcOCGnh1UDHSZBkKoMfb
s7wSCzZJtJwcZMXKJRENiRCTGAWhDcifYMOTm9S+tT6stzWnEzggTqqvf5A3aWuqowrhHOO0fAsj
sDYVVkjL3pixTStzMT0M07rqQcnhIKGCG4XdHubUMt1WUA+c96wM0/GqSkh5895RJ+nlPeST1FYX
a5NthbZupFPSUJErh+r5d9pSd0ycwKHZxmyvtG+zROUI9DnuqeG19aY8SEzdT/mHeSDtVrFy5aC2
KaKEDz0lXYOno6pUIg02vQF+J3ctg4Vn4XvVXUOi8dvttbtc6F+JP5syKovIKSD1QK4Q1PEfoqYH
8cLHLkVST5/4MLFEOsB6+4v19e0eV1ZyaEX8It8+G9Ph9VL26iMZugj9QEBbZXW3ZeqyNkdWwMPc
3rgFhV7VkEXVgcshPfblGG5kidYmaOn1xXZSuiKUfRGzK2mpfGyj8TMr0DhfHvgmhopcNlZbmPK1
0bLinjbB1Ma4p13J5HTlI4N3IrtLFcRlIANSRGqLfrs2Ylbww9zFK0kDGQ6uFsksXatLANLI6fac
r7Vuhb0ZS637yIGnTsl+wJOR3XcCpcbbja8NkRXwZPKzSUeSXbUPp+HIA6e69HpyHn0UTG93sfL7
bYyZhtJwFYwzuXrhUuodAgEp0RDI+41PWGvfem7TaXZnnILsmuP9leSxcN50Pt95k7LJpJ4zi2x2
XX2VdT4FDxP4IdX7qO9lu1HnXZkBG10Ge9Ki97shOKdwTr6CYTjeafgFvQsqbwvBtDZCS9cvYo4h
uQnDpIpdPccDGbyF7mF+LNwo2pUep2zp90X7KhvAmxclubJyLO7ENCHfSPOheDdC7mGPfjVOPxtW
Bl+MENtszq7S5HFSNtgvwhHmxvsWqRXCpnB6J1OKXZX2NFi3egT6JwW5fV/zVgynwegzwZ3xmscK
6E2pAbszm9nltSVkBfE8aqPjhvvnWjYEzjZOdvCM/4P3/XS+/ftXerCRY1HgZqxoanalGpqDDJLP
F7DvhpMv/GhXpZfazgRt7QkSiqHMkoGpd6qBel8gNxX91z5gOY5eLNHBCxpepyq45lMUHdOxU48G
HKaTRspg3z73F6c0GEY2p2VwTUv3ItXs483eBfue7DZ2DIqMvYBHp74q1pdtIoeoGA5FO1a7yoD0
LwBZBG2hXMwYfSWD+9bRM0yMYIJ1e/msbEC26SiJJz+CEGdwbX1HJQL5jZMPluy+A8CGkAEd6KbN
GAVXD0m9dybu87dRQB/2/XQrcnPIkfpTxDEwCziNGFW9HUM9frrd+tqytCKXz62ewLZaFv1g4OJC
OL/GKLgf3Am04dt9rAy+jRmLuMpaiUzoFT4Jv2A1qi4zM8UO9iF2ZRsz1nZx2iCV5MGN0XETbqCi
m3ZQHJyabl9+lf4FFfOCeoz7EHHVhuWjF0ldHOYRSiQb47NsAa/c4m2kmMohIVRBWfAqm4YcqYrf
yWyovhu//9wtbkYoA22RltamYlkGL3YhmXYhH3NCr54X0CrJ9ez5b0LoYezRi1qmwzqJRSfGIRXe
fBUQQigSz9Ohcw+HKafeF2vUulLDc8zvp7Sj19QJ4QWvQjdgh0oV80ZArI2Q9+8RKqkyVQGPAeQ+
8/gLjGqGX7hEDFvq1SvxZlMn3SrPA0BMyHWG7XwCodUH2fZp4tXTRjys/X4roNvS6SLT9O51EPH4
TWd4AwZTmG+9aFaat1FjcB2hkRe4M25a9dAeeQPU7LHJxmCPfjsWkM2dbI1f9oWAEh8FXMOEkOPr
1SbTemX0bcxY7sOJSaoUiwchlagCVsfQqhg/uTHkM3ZtdjZeTGY87npQ05BgUHOTAEzkmsvIMt89
7evACmGd9n4ZOqN7jRRy8xIJ6KT29z7HbNAYBf0jyEwFQfVxDJJ0cqq3rt/CZnz7Obk2CXYEc1Bu
w8pFF1kKMv08pxfiQPe8DnepJC+LyApiGXmsbETpnU3uMAdKVJDS945lKfP8W5Z7db53MqzDmWU1
o20wTteooj1/LxggrVBbkXW8keFZSevZHMoodyOvgfnTlaf8Rx407EQjPf3omw657rosf99eVCuJ
JBtKFoEy0/oUBbLITw9U6LM2hTmUdPz0p1DmgYE911vStysLwAaWscoVcRmE9KrcRZFAopBYjoF/
mCvCH29/z8o2ZYPKWNZTKOW4gGT1kzmLLE9PIJRv1OLWfr+VA+MEmrR+45grd3h/gq81iveFMUd3
b+WY2o6hYgKm2EwxvQLfVR54DG1pGF0Xh0kDv7ZviJahe3EVGCgPOByA5yv3tfwEeQ75T9DvhCAA
YPfv1j3qVBXAmvNV12H0JoqC/CrH9HsXbapkvzrFkW+L3aJaqJxcFeVXT5d+wkJIJ0HzZgtd/Ooc
o3VrjlHxjnEwFM4P3xTt2cCaKYHrDb2L3NnZuPatfcDS9YsJIEUau0gS6/9BT80/0qCojyOMIG7P
rrtsdX9dKvEB1vRCWLMPyhZ4hqEDK9rj9TmgxE26MjpMon2su/majnVw5DU5+RTExcH8Yiw6b3S/
bICvdW/NPzx2KmjFjsH/cE07R0Xz0WX0lMXmg9DkQzQUp3DI7woDX0RGPkzNFjxsbdrsjb+gRJvW
lTBQLvr+kGUO8MNCeO23VsbZlhTe2szZu36c6toXAXscsywoDqFbd9MhcHq5MXmvAtEwd9YdbpiR
h/CQOX50KFK6ObgdQe6gMhWeUzZ/6Ch7UGV2V6rpeHu2Vr7HLnTKgrsckLAY2fCQJCaTwdHhm3XO
V8+WyLfrnD7lfuWBSvwIexYVPqsiMuN3nQ5hcW5omrp5IpQu5+pcyX4236J41PHd7Q9bovWVVWjr
5FLkW5hpnPyfwW1PLBbfRdCfoEd/GX218R5Z68LaKLJSxaRpefFPNoZHhsUMs/svED07lIOzK4GN
EbR2ilyFac31RB8JtJcPzBVPvb/pqb42+cvfX2xDaQTcHvxV6WNTYVC8Fr5545zueY3gl1vbAEDW
BATpWT8OTfAzAxEe4nP+lhfG2i+3gl1MqoGeuqcfW6ixQl6vT1JT7XqH4JdbMR4MZaU4EpuPWYp6
88iJPBS8Vfv2/siK8HYKF+c3oh8ndxiPEaEfggnOlLdX/UrA/VXjbLgXtf6gHzsQknBTfIoabLAT
AU7PGd7XJbC5HJf8jd5WZsEueEImElbpjJVPsKWEB1bmOLM6xE4uf97+mrX2l6zJi/XpN65wuonF
j9zP3AMK/yox+fh4u/GV88IuZ45d0PfhrMSxh+vCl14htxziTL707e/bHaz9eit0HTBjDEPR+Sjo
XB7mGAqPCezNw3/2Nb90+2Jw+lF5bl0J/H4nfNM0o/xQdF6/cQytrSMreAflSzjwtOI4Ry6KKrw5
yFQ0SZTG/glJkqPvDf67VozBcd/HWPE8u0NWzA76a1zan6XjddeIBTtDzvZRh61d2plai6MeyxMK
vXdTt3XrWJtkK5rrqMGjLBrFMYebKSftP76JNlb/ygK1a5eu41VF4M3xo25C/36SOksWBOhBUbVV
0v+DcX7llLRFMiLeFGPXiPB/0vgaiTpKnLCtD1q5WfQxoLIo+aHoFal10si0bvkhr3khhgOuC41f
nCcxI7Gyb2e01QhJBFh6WUdYXXk6Zg3ePqk+hLxGYWZjw3o13RrBPezfMaPx0G10ZoYn5bu/lWRv
A4aAD9wPXNcfKz5u1CRXFoWdKcPll9VO2uZPPOdfzSzac5OzPdqWQQRPhH9/w4wECmsIVtzYxscQ
qH6Hg6fgb8zB2qKz7jQlgxRETtzqSL0x5ad4pMVH0c3Tx6IbiLMv2m2hEQkJ5saNQQyteQhFn6IM
vk4FmzeKeWufsMzKi40R3u6tzNO6OvKWYikDwZlUc/rgNXTfvc+uBjcgznLtZ9WxYeMTdcIvI1Pg
hWSwHzblziGyNsSyN1KSQVSgwkP/IClBJQQKsZ33zrN1xxEV89NqzNF+mAfvmwKgN+DU4cxJhi19
n9XNxYq2woUu7wS06VNHoaNbnDh0CRo/gbdiLA8d8uGtuIaO0yCNXGZdNSPiJYQYD4MBAqg5lABr
RzuXnJ1bxjY1jVPQk8cqBibOo+BFGBp9uX16raw4O7csi4DpLqjjHx33r4bnz0vTzTh8vt38snBf
2aTtAjiB4cow8YI+okDReCJp2jkcDjFRFXna18NyDXgRMtR13azQInqcYbeHJIGIP9c83YJorP1+
a8cSkT96yKjwJ6nAcGYwlYGY4B5nCWyHduVbw+ehVWPRPaVpKyBa4+rFFtr1h/PtoVk2vtcGf5nz
F0NjKiUn5YXlP8Qp4ZzFSi0JvzMZafUB0sUVre5qaCZt2UysBY1dDO913nMK7s7PWoFj2ARwVcjv
Gl6d8ra+8nBKQmRUsvhj04cb+JCVu55dIPc84pPCk+1PwQCCxWvnMmlxZTx6A2fHj0u6wW/pBuBo
bTStbS01hEVTXrQ/iTFX1szvora7hm7+2WRbmKa11WbtbHE/hQu9J3sKM1Ade0k0IIT7sBy4QSx5
mxfLQYH1rtspSB9HXU0/KuMUzmc19otDUgFLVLPv8WyXtkXoVwPw5vyJQOjJVE6Dq9+m3fzKdmUX
tSVDfa2EqNEjSFaN/Ejmvoy+dMBIhL8b0xF1dztyVibCrm17DAZ9YKn3TyXUGrJDDgEtlVTesJXn
XEmV2RIoURhlfhb2ziNyqOH7EGy6RBgqj8IEvyEynR68GdksE4FTDufMLe2MPwIBr2wIdpl78cWO
ad3LY2r0mKVPgtL0QzZB939IHNGHcZfkjeyc/GhAH+3EEYbdg/6pp8zJA1xttbtUaPvm/zi7km5J
VWb7i1zLFnFqdqevPvNUTVxVt+raoiIi6K9/2xqdy3dI38qpA5CACIJo9l6GH6xoZ++XmloypnFG
w1dR+4WTA+soEBGw/sGcXAcIlbKJvmg/8Wu2R7obRZmgFBha9j2hOYD/Dw6yWp2+oxMNyy8obZlR
PpkNFcl/xBUNYC30knTjzqmHIuGpgyBi0p6KmaAfe4udxeZYG+/FfBi61lFN+aPT5N6V/4AEfd87
3elvuJcWG9kX244b1iMcBYo4s4R8E6BnLDUoOIVHUlm0u2KaUxGgdhTUlkeSbb3ubMsybMlcVVVU
5E51plhW1oGkkaovS9x8pEN1lExvvXwsGmlmjskimRDgK//h8u4E3sk1XjkgTXpdES1G12SlJxr4
z11RJz9QLnMMS3SXh4r+jhj9uBSboV6LtpvZY9WAsCKvVHR2WRT7f3AzztFd7FWs3bimLHthIo4A
azHoAk9GZ9iVz3k46XRq2UcsrU8dMn9lOHHXxWWbyDhlxHFF2LURnCHaPlWFxAsF92GhS56GQ9mk
xSb+mE1mxvGiPirf6sGn33DjJ6mPwqI0coDvcH0dtkNluN8L2jPyYQ7ot0TOL14f38NzeCaBv7Ef
llNl5o17kpfhGNbqrNz5tDQ1yrg5ukLA/j4fwzjamMUiIjNhzMg45lMyuGefSQclDxRo6V3047qE
bIOvJ+DNZT7lXtHgV9UZ4Y7kCLyCOVVBoDbUzuJXmWz13cS1Wy8zBNSSz5oEj6tRbDx1HEvnZYrm
Uz5s6YZlq82cMe9mZ+liqc/+4pM2rbKxZmVKGjVmX5I5yKLTdYHZlrQK8o3AklkVtPcDdW4c9NGO
8RNtuo+Voz+gSu5u1UAp+I0bb9woJQGxouShPrscjKMtECX+H7kJ2zoMFc9Ywh3dOPpM6bT8jp1O
/3KjQqFjCvmobKcz6CRBZhiinEEJcJtTZzLal8mMpIJS8Y/YRY9z7MR9WrXFVkrEpo+GunOwsk8l
SGB/JFSioEbv3Tp5pky+om3+3+vbb7GMJk4JWGUJsNtafdZ8vF8JeZeB/c1Hei4YE5otXl7LNW8C
lmSUtB7AyYMf6zW/RupqcMuktbPIEzqNTpX0fgQ6Co+92HpE2hZmGALKVUhGqdwfoKR68SOy55oA
SJ89rAvL5bKhPhZ7YyKYALkf3AOTq8754uT7LOycnV57Dq/vjuUAmBgm4awyHXZDcga7NHhonB2X
3aNu1UtZbEFxvA8MTQPPMABZkM1JK5vk7GmdrocM7QSvXpJ/mMrgASCge151D2NUgfSKsaOf8Y18
hG1thjWoC3Dc1z3mFdNwrF13L9zwIY+6H+G0uy49294YJkEVYmxK1UznqQReV8XrlLvxLWSeCFL8
FecbuylQu1PEYP44u9Ql6cr4XXR1AtjGLaQG298byu8NwF1xZDedx7xxkXDyxV0pvFsY2/D7Jm6J
qp2ocUk5nb2mBQG3y76iZuDz6kBel71ld93VTL8Rj+rxNurafDxzXR+RqHlZs7qCRYAAzfmGdlgk
ZMKWoM66C9f20rMbcvlYoOv3M4LoaiPibzFZJu09GOZ8Gns1PQsd7vuo3aEaGqQl66tkRi9G2QC7
vv8OB+B4XWK21ayOwBuJRSBkBLW7jM+B0wA7yEXbIugVfl0f3GIN3XXSN4N7oajaLvLEWYf87IfR
n1WxaYRGX3+M/h+Otm0RhlLPYdO0RUbEj1KjuZCoeR+4eosqxeISmdgllNTUR1t0dO6ayKn2dTIO
rz2q9i5+4tyEZQG9MPx3z0Op1YTI75lzZPCROKE7P1Nfru+CTTqGSruT5OhEy4ezW8/fXK+fdkGm
t9C435eOn6zn+M0W+0IBYIKz4awmFBm6fd7dT6r9p82yan/9920zmDqdL67KCnc4xwMY36RXdGmt
0BwWgq3rJpPtm2WAFIg0QdNEwznQMj9OqhOfgGFzU+MiRXfuf0U0qBa1FH47nIt6jJoUvKp82c1d
rv5cF9D7JsM3Ce9F7QazLofhDE1LcZ3+pJGTll27p0F7AvrX0+p7yKbb2A/bdOsxe7PjIgKuUpUE
I+638tJn+QdPYJopv2PAG2dd9dmR0WNfb4Hwvm9DfBPIJCNu7LpAoPhr0gPan+ZmOmQRvV9Y8NUb
bwIqxiaZtzYYdJsJ/fXnMkILU7igWLnw0Tl+fYveV0HfRDIBOmjXRUByOqNxafYfJia4h9a0vmcb
E9iUxNBxXgFJyeFef0atw7P0OnKYet6jKHOrx8uyArO8rwUxtsg7TODwqbtHrR8uiypb7q7L5113
kHie2ZGTFc40NG1QA4F0aUeUKAI5+gMvynoSJzcpg4GnlVZO1qQ94pEiOI6xJ8OfFGXmcHuB9eDS
xwjB7lFu3PLvCXT9IeM8+L3SrlN58tIJSlQKYL3m8zwF2Y9+4VsZofdkus5hWH2KlrOxVp77oR4W
joRpSdAO2fqe9/O6VG3jG4dC6WbgUzxNl3DpxEfSJTq61wAOERu+ynuqif83qxNmsIOuUGrlD+lX
ZfHQgXsTff0RwMmEgPYw4T95WeSDjiCrgHPU729alpmBlVMx+mEZyosYaOgCInIID3lAxq1YrWXr
zSQsIS1+mg3YFrb8rIGDcHQy918czvwGn2uVm3EhlJ7DQhdsLD9zJpvPgI5vv2XLJuWs7ffX72/s
c5mglXFM9HghIS3pEUisWX1AGYl77kXs3l/fA9vWr0fuzSQhGEomOWTsgvBHe5hyCGmNns9NXR67
AcWOZQdGk+tz2RYU/HcukSU0oXUSP7gBSuu4QgpOlUAk0aD72ZjCoilmr49PNMtonHUAvRFTdBBF
N1QPvRg2ubZtE5iqnshxrPDeubgiEWAczpqXETQaGwdqPThmJmk9UIaiz0D10iMpygtlBQ3uah9w
yC9hy2j0TMB58Fv742ZVvmU3zGhtV1ZscptyvGRaN/eESBSruKgjC+ou2YjY2aYwPD7ZeSPvFyku
PANuIxVDccKZKnZabhLvWc6v2dtD49h3nNodLnIsF/bscz2VX+tYqu4I4B0mznLgoN9Om6hGIfPG
nWI5BGYcl05TsSCZxi4VqbL7pkc7n8vp+bqWWM6AGbkVuJa6mTTsgorj4J678otatbJc5LKLi024
dts0huKX0Sg9Vhbsko/+olO0lfN4h47qu7Fqv0dIvt94Bgyl56rIC/S0dBceQsvnWub30aAXdGNs
Qj3bjplxxXPRjF4TeO0FmArBToKFIe00anqiptqqF7VNYai9ixZLXY5le6nhTxBkfUj+Dd1xSZmK
sECr+W1bb6i/cgCaVoNf6FLOoNcskVWqgdV8z/MeFMPl6J2uT2NZjBm0xQVOxzob20tYAnRWrF3l
cnLaFGAg7sZKLBpiBmxDPsdlV2f8MvvR/D3vALoI+7VlJm0LWI3Bm0vLnWYFNvm2hekayjRsvSXt
wiI/RvlNbf6wxGZg1kVcIy5F3V+QrwGeoNuCrzxF+ajc2AObgNalvVkC6jU9XbVud5k12rzcLkvu
CGEbJsQmH0O3Zz9Oehb4kL6Y/J2DttF08TUwmEW91YVim8JQ60wjh9SQcrhkA2D4YKDUEZDJ7l4D
VWB//ZjaRGSodannNtJy6C9gSPY/gUBveUTAzr8h9bJusKHRWdSzclxEe3EZwUOAZwCRIYoN+nDb
3xu6HKK93GvhWl18R5EHwgLv11BPxeWm0c34K/g7Sn/0wu6i0EDbptmocpqOyVBv+WqW68EMwKLf
ZShYMlcXkL4rtIoAZlsmPL7zFX9eErUVk7PssRmDpawGPZXK+YewKz8wLxn2iYdSlNuEtK7tjY5J
EDHGol7QFApwwjsFTFy0Y3due0t+DUfINXTYHQsCi13zDzzpHpVTjSloVn4OVfdRi03UuNWmveMS
mqFXn4QqQaSaXeqiytB4UfBUjACayupQHmIafR6aTc4826YbSl23UaljqqtL6DbzTuTJb1cW88PK
ffb3ZXB9Wyymw4zDlpJ1RTGO/ANF7cx+dpwxuPMLPlVpSafwlgzFujmGfhNXV6MzKxzgSNCdArTq
vsMVnvYEYELXF2I7vIaK0xpegBfW1aXMA+4dlUO9KCV8m+r+/QlcMyabowWp0d7CP4DMsN2hjOZp
mBD1vf7372+2mxjOucuCxasZqS/AmwfmCC7/57IN0M6RNzJdpiD6cn2e98KMxHPNmCz3nMWZfJ98
YaUewLcilmXHnKjb5w6cgj7Oqp2sAnHXVcWHYiBfr8/6vtq4ZqyWaoSTahREX/jclseydvxHNZJk
9/edgy7Q+dMUIDR4fTLbPhmGwCeS1o0u2U+5ADwSSaT+oLuu2ViKbfT1+xszxqqOd7pzq4vKdRjt
StEDnjbzXbpVa2abwFB7OqOhpqa8uQBuhbdgLkVJ3T36PAKxcRfaNsO4yd3Ic7yMMHahuAFPNcwJ
7GN9lD6QGGKd/G6azRe0bS2G2svOXZIqzKtL7gT6ByWzQH4BpSIbO/2+7XLNZmw8MHCSpT88ZFl3
RtVyicYB5R/Hfmo2AjKWBZjx2VLLuPXAIfyQif5R5fmQRgjGbPy+ZSPM7mukQlpRZb536WZ/SUHv
OiRPbgl8RFSXHlDcljxUaPLZYkuzCMtsuJ4XxSenLhr4EIWaUp5N4SvTkj7qyCn+3KR6/wM6HaJh
iCVVeUH2E72HdPLnKqWL0BsFYbY1rN/fKJ/POxYjJjpBN1p2JHx6ERXnd/FctBt7Ytvw9fubGXDT
aiygHh5yMKZ/J0UXDmmBaq2bYrvgcf3v8OUE74HWnbrIuuxOaEv42rmA3ZC6GnasRjJ96upx4+za
hGXoeV6LXk/ZxC5lAySfnwAEjhngPkRUftEVqil+3bbnho6TYGjo7BH+AAz2D6WHLHHFkdC9Prht
Dcaljo50BCaB53bh3P8AyvPi1NTN56FECOb6BJb9NhuyxeIojZKv/OLOtF1QuB2iBfjRBcPaVpuV
ZQlmEzb1mC/zLJku5TjH3/2RTfuZc/KgJ1QgXF+EbYrVwLw5tGRGkBXPzOVLN2bPMqzKo26Rv7mR
2wlug9mM7beBHnI06a7vM1ndhdgYtgfyofx+fQUWUxivK3uzAqZ60ZRNXv/s4uR3oaKnv2jDzPN+
e/70xfPGcuNA2fZ7/f5mIvAF5XM8jPUlLHopPndAolIn1K9J9u/1ldj2wtBw6UqaLMAX+6Ic9Ql5
IqDiey1qShGk2qi1si3B0OvMRxeFn+PxKpB0euAyItOu9+N42jhNtvENhc7KBqTmmZ4uvCobLCGo
zwDAvfXSjg2VVnKZC+D3z18YJz+438J9ShB9OSWunDainJYVmJ3ZvJjdmYDM+QvoP2ofJBTl7D0E
zJvIRmLVNoHhrXOp3S5JMEHZAUk+k263X2ayBRJhG91Q5xXAyhuBfn/Jgq7gO3dYe1bw3N/qULaN
v75B3ugAaGl0znSYXxhYunA+M1kupwIgKbelEl2zf9jljgsU92X+QkrGXtiSh7/h57A/N2mYiSiN
sqS4Y3KYv/gLHi/U0eOeiTxIA/8mxGeYO7ODuHPnDnzWRX7pfAeMppwAfMvXI1yz60uw7YChwgiE
uMPIlXzJ2Epp4Yhyv6BvaeP4W0wQMRRYgbncbaJCvogieyYNwOZLHh/ha24V9lgekcRQYRbjZSVJ
PL6UvBYpdXx63yaB4GlPNTt0ifwUCTkfUUL5YRyzzRYWyxvZ7LNlcm67ysm9C1EIyIN7vtnzrh8e
u6T6GjXZLXjc2HwTbBqc114FvYBLsCYVRZcjpBf4M/l1fe8tuxOZ2q1anpV8Ll5zAMGcUK/0iZaT
2FGRna9PYDlcZsdtlrVZjwAqwbNi9WhoP8Xx/UK1XI63TbCu7I394HkXgSfDyS513JPwWU5jn/9M
+EC7DfNqE9G6sjcTzMpHv16A8yWKlTMB+XxUNsJvmkA+v7EG2xTmNT1MrjOCVOaSc4IWVxXIwTm4
btmhf3vg+bxVuW47s4amsyYIvbaPlwvYqvmJF/33sl66jyiw+QYYvi1IPIv7FBkaL3VTeTPg118J
0F7bXU5Kb5dLZ/weDiI8cHfk9zWckg37YjtghvpTSuIEyZ0M99NYA/mymYp0mupbqvChf2YLr1wq
sGEWIa4/YOXS3Vwl8biv2oVu5BosW2/27mZt7zgF74tXNL5fkHRFCDfp+JdqBCfqdQWxzWCouDeD
K5aOkXxZsoFH+7UvI/ulMuEkOxeP/OH39Wks+2A28FLX9ULmsfzVBfEH/1L6Ma++N6qPig0lsU2w
ru+NHvrdqBWiwMWrH+din3uVuwcs4rfrf2/RDLNPlw9xW+FKBQALab/zXv7qWqQ+Q9BXovAMscHr
s9iWYOh5uQwjYNoH5yxyUQWHDhncCaiAM/i8rk+wunz/mxFwzYo2EJxxtIdm2ZdQeP+WDsISCAk+
ral7QYBD4Bbs6IXDxtG1rcbQ8xlEfCNzq+BCHQlY+Dz8ox3AX15fiW1wQ61rj3tx4bXBJZ+85Td1
A/FQO9kW7KRldLOqzc2QigT64/jCWEy/lVM3Bru2yvqtmgDLPpjlax33PCRw6+Jr53RhWpfRA7DJ
0lwjMiTxojm0TnE3NWDuuC4si4r/TzWbl0cJ0vb+RQg2ptgSdQgZmk/RybtVr2OT2Ko4b7RPNL1f
D91YfC17Uj8w9FbfDzNgsW9bgKHbNetQmVt75SsIybo7P5PkIcgWF9G6cissYdFws+U4B5BwGwWz
c84BYvXUBZnaZ4nSd/OgslNMnY3YgW0rDBUHmKNseD6Gl9LxgXVOc+a+Zt2I5kAniOjrdXFZbliz
lC0rmaf8pUA1U9eUB5egUDdSfnRcxulR8/zkTdmWd20Tm6HktQy1mhR2hnBYXa+aql1JAnpyorLa
ef2mvtvkZuh7KFAO3GRd+Qo4dOAwzBk46wkiCkkS/r4uNMsMZlEbh052rp/Il07gEUCdWH2YdOKl
S9gsH2+bYjUHb5SEda4DnswguvgVMsAngIctcjfzVve7qlm2EvyWLTHr2uYG/UOL9gr0arLmEOA0
7GeP7SIQc+xiZGxOty3G0HiUy6FqtRDlK9D9ygPqs+mjo6LPeMttwUq9C18D58qsZ/ObpOeR7nAf
iunV9xFA73P1DGBXFAPqtkq5dKL7Nvf+9XKfPY8CEC3X12axZv76/c1G0RgdFmiDml4yFfjHMmPk
Z5zQZaOX2za6YQN4NSy56+TVK1co4CmaYtpX1cj31//9b53RO5e87//355kkQJhWbvuQNY63VzE6
nsOhDr4vIID5oNqmfAinagGqRzbz+0wCIoBmXPx0CxAm51ETPGWiar56inwVSwsy+SR3bqvLcc2m
ZZV4nlwKj1x8PCz6FLdEW6cj3jRbVtwmWsNMlOOIPvWZji8kUN4pTwLQPnoxysVvOxhm/RsIaPMO
CALlK8NE4BNfgiXlcQ/4puubZ3EMzOI30mQFangD/4LOS9B9r0ilZBimPW9Gf8fb4rf0gKmFJ1Kx
ocUWgXmm91/mY0CnqnrtWQWUGBrItj5StlRb1UCWu8ishqtdKocpDxF+USi4yyL5Ja9a8bGW06d2
jvP9kmTuhvBsazG8BDfmTRG1XvXqNjjzcV6glQJ0es2WPbKNv35/YxUkwoKK6tg5U9adwjCaXhYn
Sz5d3/n3rp+IxmbVgQcY3zrMGnXIAvalo4nYk5iEe1+HN2Tz1gkM6QCigGpadJhADAF6z8T3rIzk
3guL5WEEMME+ZzzayOa9J6l1LkNSGa2ZS1DrdQDsmxg/0FtO6zquYTldwQMkqBx1aEV5cqr+FDTl
8Tb5G1azDgTu5gZDe+G/JD7Mkqey2fDHbOIwnCQpk6wLY6oOTdj+y7XWv5nrLb9u+3HD5Dk9Gmtl
hIOj3ScGFz/5Jt3betbi/6kocEEFPPu1OgxF+W8skwWFgvUNtyD20iwoKCT6ggUaug4aHV1u8bHx
7q4L5D2Lsw5smDSJLjufDrk+5M0dlWwXlv9EDKyXr23eHa5P8Z6LtU5h+D4NalDAdY5/7xy+D9WD
N3+v4nvp31Iiu45v6OoyxNVS+Rg/q+gxqNRaY79H09YNt9g6vKGeXc3LIFLxeh6THev1iSbRxq5a
zJhZMwBAPo9RP54Omv6ui98++UO8ceO3bRtrqOgMooJZAbr4MDrPEa50INnty/kj4MJTtGlt2AGL
rpp47WDxLmTS+NPBFfGh67Glg1pu1SdDV3s5xRlvsIKwr8OP/ijUCbjhaguWwCJ8sz5AF2gyTiJv
OvThsiNA4Qfj2H6Ogo1Tb5G/WRzQFCSWvqfUgXePU/Z18ZCO48+MPszJVjLONoWhuz0BAmcksYK2
/1Q3J52gtSBc0nl0dkG7kZK2SclQ3pDEPhAJ3AkeAt560Y4VJ1IF++uWwTb4+v2Nj+BNS1XPPFIH
SYtnAFmd6obeK9pvqJfF8MSG5laK+B3JcToTsMlof3oI4i6FJoN+pbjt7o6NO7Zo+zyeAuxy6T7U
SZ56pdzwz2yyMfQ3Srx6UN2sDmC4pOJHNP+gW6C5Fq01QdmR2E5cxtdzM6IHHeyWv2/bTlNhWT2y
geCsyOp+lH+qBISNGw6f5ZfNvD9tYp2RJlSHagFG/THbIgC2HBEThT0coKJg4pgOS/wzqZ7a+VfR
/pn06SaBmIDhiQ8kBp/hZlqU3oM2Y+fSGLwrt7Q+4GYihm46Gkh/Fd5uhxk5wY9BMMZp3nj6n+s/
bxG5iQnPvbpwuBpxAFWIm8O/AGbwtt0080C4rmfAZkJrAMi57xOyj3T+8fpfW9TGTAGFAUVBcqCm
wwzgfvQjBvxJ6l/Xx7ZIxERvncOYgMtjVUk6PYuI/cRzbMNUWX7brKsIi0FpUJNMh2l4Bnh6WiRP
WXe5/tu2sdflvLGyQ9AXwCGA7oSoVqKy2U+S7um4BUBqkYpZUQFMl3KMOIb34ruCvvT5hmdq+23D
AM4UvVsh0m2HuCm+eQ09sKl96sJq42Kz/bbxzPCbosvIqvkeyZ9iPu3RhP3zusBtQxt2cAYzkVbJ
gqHxBvCjDLmKLRIsi1DMQokerJzB0JfYy1zvpSd+kWW5T3S4AfNqG36NtLw5Kp1MgEtCPHXww++j
95OFf2SVpNel8hepzAy1wVyZ5REhA8HrMmbO75kRF92EzrnqqZ82cfAoZ3wB1tV9Kbrv4K4rdola
yAPaBeOUMPdDy9Hro7tq4261bJBZRxGv+dREu+rQ98MhB+W4cILj9VXaJLh+fyNBp1yqaVr3vorF
0Sd8z+oOhJjxbTeKiVEOuqK2DZtJHYRffYtnsJgndfy9E6BAuf7/NtEYDk1GwKE9hXDJYvd3PJa7
adwiSrdJxtBn7jssiVaHZkLobMn2ed6mUbVh9i33uFkmkSx5TFof2pwEyYOrmhNiRieUkz81Kruh
NgLH18zJuxHPKPNwmc/kOPVf6unfmyRugmkvie/oYMK4XnKS9S8Afd62lWYaPqpm6dAAA7vDcSg/
yG7D57XI2oSeCbVftXSGDYpDz0mHEM8BLcgPCl6Ju7Dyt9pxLOfFTL/ruEXiDV27h9E/Z/Xj2jwf
8tuuRBNIxovaKHFH+DbDFOwZiw4Itj9nmw627deNC6AkYNbzhWT/IHcwpHXI/gGEokoj7t/2/2bK
PZHoHQvWkErCn0nfpkty8McNVVpt/Ttm2ky3x1zUTk1gHANPHz0J/iHqZzsUNso0Y9NxkuX3qaLV
4frptxwmM9seTbHofHDVHQCTzLpURxXXKQfTwz2yK/qYZPJWb9xEkamV6yHPIdShAL1V5CcnEYLn
Omk2VmKxnCbW9zwEUeBF8MbBIHBEtaROu9z5dV1KtrHX729ulZkjd9is+41SqVZc/Prb9XEtB9VE
9gaDYqHj9flKpfMwa1TB0infTUX7+7bxDZsPjioh/Bl6NtESoPrtmdBhF3dkI0pvE4vhw3X+mIwd
gVhU2x3gPqfC9Y7X/9w2tKHCAwFO7OBg6FrGKRBEUymG2+yymTsHnPoUTQJOlkfnlA9qD9Dz2xwb
E7O7VrTJWQD3oENFzkFNs7+H9+9vPNssumrmymM6qFBOBOLO1ZMi9YkW84lM3n5y8y3XLHnf+piQ
L844eRztxEha0OfAB2pG8M9QPAzx2QtQhKwe3a0r4N18Oe5zM1+O8rdlCGud/ymKot0nQFcQK/2q
6lFX1KLl5q6qATjSd/5uyvzmhITHVuuT5WyZCXOgQIV+62KNfDiS9nNzYzDKpH/OyNg3McG4Ial2
odff6dbfX1cHi6Ew0+Sz66JfLsPBCoY7lTwN6h+Pbj0MbOIwtBhpk4bkiYQRipFAn8qep7Unvlz/
cQslc+wbilwBO5IrsIcfBun843fBDrwCqZDjz5HofZTJnRoAuQAQ0RFPzXAY0SUttyiFLApjJsDn
GknDlmPuKMvvaBx8rJGdGLP6ji3xxivZIjwzB55IXmWcYGM4U6fGd9NIbqFa24aO/3vpjLG76KaA
8QbANEFMIijL28yUmeYeJ+rresZTwBGfMoGSrg0X3Sbv9fS+uSbrKgTF8IKTNE7LN2DQfQQVHXib
Kipu87tMEG4RNiLLGLyVcrnzo49ufDfkG/9u0TDPeHjFPZ4cLS3ZP0mXkIfOxyQcRQB7NpEb7c5f
FXkjHsVr2TjrcYyd4kSrCnAyWxWNtr83dJhEQR0UJTRoyhlo5l6oi76maMMjtW2rocJF1vE46rCt
XvVtTB6U+lrMwGLZgoO1nHMT46VN/Iq5GRy3rHsUzo843Phti0xMaBeeoIAtgZ0/lCjtFPmwywqW
NlvhMYtQTEQX18tcDtpoPAHIr8T5FgVB2k7NLriNATg2cbVzV4p8HqD9ynsOkdlo3S04F5u8DS2N
hHbmOsTIMIY9Z8uhmAFIed3c22S+zvnmiBeDgE87QioA1kmn/q4tL3OxEaO1/behoUBmceW83iT9
cB+yJ+Ld+M+Gkxwh0FnGDvQdDL9O9WHmn4oto2L7ZUMtmZoLmRfZeMicpUqnsXgNA3crw2w7gYZa
JiwvAhxBvKeCvEqJbvJj5pEV7iCqUxkOW4377+8pMdFZKl+gxJyW8pCIHrxG/f0EEIV+dm+6QYmJ
z9KCcMLVZTweukjeA25w54jhpnuOmJAsSLlX8zxBQr4TP3pFdkB6+YZ+AZwQswKqLkJSkiyXh0yh
MBqIf1O5xV70/qEhZu2TFnUAieCcZ4CPBMI9kHCcod/CP7c4ZMQsdwKHUC9BuASz6DljujRl9FTQ
qfvYJvPzDIy5nV+ob2PvRftOkWjXTYAZrGbXRy/PchtBHjFLo5Jaozs8xutunoP+sR+199o7obeR
WrAcWDMvx8JOKVG38kD1N+o+svylnW7bdjNPFC2+BII8kwftfJ2Ds+99u2433392EbPzVi+i5D6a
/g+JfuHyM6cfC9TBh4KnXvjSsksmt8ppbMIxrCjiLXwOBB4p7nI/h5dweG3KLdgV29iGJUUzVjUn
q3TY8iNpvFT3v3t5S2fvqnHG4EMGlDxFOnmIliGNE71rNoe2/LeJdq7U4Ax8XCMCKvreiPmuKhGd
AiXo9c21KbRhqOkQRd0UY/g4+xAmZJfr27iSiVnyVk9Tj4ZqmIqkX5ZDC4O0TwTTt1lms+gtyWuv
FxkuRundd9lzMN04rvGwcXXYe0NJx0Mx1Luy7HfZTQ34OCRmrZuIwiaIJVQ/otnFQ/QL7ZPJ6/Vt
tJwSs85NNBwGEe1hh2XOgX3+0np3ibwtO0PMKjcBggBe+AVK0VZ48rh+jXK2D8Ii2rgKV9n+b1SZ
mKVuidMM3uDgDKKI4w9l83Jisx/umjiODrRevs4i4htT0fenMpvkQTNfJU2GPRjaD9x7zaKPQ/xd
BP9G0t3FbMPGv+/8ELNRvnB6vHR6WIMpd0+Orw8BYm1csiMf9G37beZ6JRv6IMzhy078E83+UBAL
VRt53vcsAnpFzMemELJiSdnLl9DxgtMUy9e/5eXXz6ltcMNQhlUl5pxq/wIArA8Mnb6nVnQ3ovqY
cKI16gEdNqOnwJ2c8pHR+KPsO2cjs2X7c8NQ1jnrNEMTy0WMILnM1TA8VaD/3hj9Pf2F0M13Zgk4
C5J3SfSc66bt/s2TqKbeMRGlV89HXQ9oPbvB4K8zrZrx5hU00rpkfZIFP92lie6iokDHHCq2EVi7
aYfNt2eGxo6hE41/qd1I/+DV2pLiaYdt/f97yrX+//r9zf9LCv6aLkG/akdzt7xjuRqDA/GWZbwf
nbiu9oWiub5xMet2vZmsRHYLMA2t8431xJ8PbtPr5S7x+3ordvpupHldznrc3swgKxH5C9Hzs0B5
7z+l6lCYn4pi9mdAj4AgeNrxMkFXDB3p+pLiPU0SZ18Dg6FSu6mt4q30gO0EGr5Xlsy8C9XkXdjQ
NtUePAfyQTdjpHZJRvyNZ7Jt8wz1lypkYwmZPtEWFMF5qQpkIgABlY4sjIoUD7ebMimrYI3nrXCZ
JsmceJcyYWH8FFbAjjnMelpuCVSuExgGIaRBU7Cqcc7+2Aq9zxzATla8z9zjdUV6d0OAO7q6429O
Rp73ZaHasH4F2bjzKHzQko5D7ByAidZv3Ia2KQxbEBJ3QEs8UtuUePTZDdr/4+zKmiNHme0vUgRC
CKFX1eKt3dt0V9v9ouh2e9CGEEL7r7+n5nvxMFbpRr3aEaKAzCRJ8pzDIRmYdlOftMvch/vLE3k3
cmIiTkpV9WBgpiHShrRn6HsBq9fBC6Cse93XnXhAPE2QZrYl8Kyo1EHufQF1Klp4tioMa7/eCQE0
jwO0gmnYkc/E+MCHKihu5Nh75va6CTgRQFBNWcoCfc/8MfiQa6a//j/gvuetdHMrjsV33BpMkg23
uQCUi9X6GDbQj4lUVx/Sgeq9NtX0Aby2LInpFvXJmk05Li6LMC75MKXfSd+1+UPfqDBP5gCMO188
SHXkG9u+Nozj3jqt8jQLrAZTT6R/EjAvPMpOBR+k9NNflzdmbQjHwQuk0tiMqXjyJGu+6T6qbqQk
i0qKdivXejcegv7X8XFhPN4YP6+e8gkMubMCKwmxtdkbxOEKAvHX+bl7WZqJyVvGTPVkF6Bj20rV
+1xUz/3iXzuC4+NjGZVCmaZ4qrrZ26VL+TWggu+Wsfx21Wa4lyfBQtGhnb548nPB+vuFl53eQRRc
pweOxrppI+iubYjj7SUEMiq/4/oedHvjg2zUdOD9LB5SEK4cDK83zsEV03JvVDjeG5vzuHiihNR3
qi/IYVja4Vb63VYyvDYTx/G9YvZL9GCVTyI8i842ZbpD96HekyH4O27brQ7ftZk47k7pEk3ZsFRP
osjpgPCL8LhrSFg9NKTyvl7e/JUY7EKJ8Eqbk4mmwHnTwbubef+XpSLbeFxb+7jj5pRRkLp7bfRB
zk3bNYksenClWq9a/K1gtTKECydSkDrrpdfhjIptFyRV14Z4zF5Cu1XcWonyLqAIQH4oLtFFfWTB
Al5Z8Tkv9IMes1tdpc9MeToJfKg8XrUbkePrJQMZ29RY9ZFWnQAVtpSfAsO2aKZWDMrlHJ06z2cQ
W1NP8VJ1t3nV5x9o7/8QfvP78s9fG+D89zd5Ve0ty+gNk3rySfajUYuX/JNWoVK1JWvxXj0DZ66L
LaKDKFBjYOoJBJQ3bQ8OTdF0dwX5NiIRbbNuq4lzbRzHxbtR1XFTa/WEu8H0C6hGsSvKathVExAZ
kEnES5fNrnmvOE/KcXRBfKnBEa6eWkg7Qoal8L3XvCy8jcC7tivOeY5OsChgMdaMeeN3VU7VfiLl
1xbSa/vL2762WI6bk7kPppi1wS/RgkQJbJsf2pzoXeUbu4vlNzMWW8Xg9+90oL13TnUTFZT0jKUn
E0DwBQzMGiJClQrm46hlnICQIHppiyKcE2BbijIpQNGNbqJ8KwVbCTcucGn2wr5OF9l/nKnoD2M3
BJ/8cLmmLxCG4AKXNA8LJaWnnham6iSqujzxcI9I+tCPNyLMijG4jyQ2Bbt01Kb9R96zcTeH5BOR
kbythdhSeVpbIicIoPewtS0v6icNqqUv2g8fRjbI02VTW/v4+e9vIgyrYq+rPFl+pDORuOeqfvSD
NtE+h1bVdUM4rh/lBcnqTKinHlRjr1mh+D2IBbe0KP9pN3zn1sAdZ09Fs4xVZMgvUBoHeu/RFu9r
STyIBW2JYD9g+qnLcm1B5qXLWtOkyfKeHwoVymHfg0OszY68NekY3RmQ2ZbjB1T5WPi3iluGDv/K
H9vsR05pEH4xDTTMv0ReS80xLuz4aSxsPSed9AoZ3gxI7qrlBna8kArvjSQoy301gNXeQNS5Bj1u
otFaS9EpV3cQZnmRXBiW7a9bZScoqdmiyzOL1dPcofoTcjsfVB98vfzxlQTNrRLn3gAK5wx9r1qI
ZkcLEEbvwMYkk6oh6Q3QPJslsxV3covFaaXCLoZs02kO+DckI4ACmuHoSbPFlLMSW13u1Fl4GdWF
rZ6lVPOOZ8o7jn7Z5CjoLPEu97l9QTlcbtRKVxbuP1ihuYllQwp9MkP4Clbpn+lQWbkD+OnR60ix
ldmueLELBNKhjeqZm/KkKDrax2bmeDOENsvl3V/7uhOAyBKFMVAA1WmcEfvLWE8/PfC8fb/89bUN
cSIQqUjAwV6kT6yevEQR+zvNY/+3BUDocPbYfdQw+nJ5rLWZOKGID3T2unhRT3Ia+wg1w0GdKaDt
fGWVKnSCEUWkiVM/KE5MLBwEDkhkUwhjJfG8aVJrHuI4el50fl4EdfzhH24d8Ox8FDkafz00w23s
99oITvrBKkENm4h6CqO5P0ZFSG+ZrofdoEF/edVGuMjZPuqiJR7y+EMp01s64MJacYh5Xf74ikX9
BzuLoxeFFtmc6FkWsTThVwLQ1pSkpfZ2C97Wd+itzLbah1ZsykXTGjRgZCW35JGHJCVfKaiG54Pw
vOEa3hEkMS5ga1ZNxbu2b065538CR1mlIfVYpUltxi/VEF73gIBxHDeXUMcQXhqIDzqzy+fRCp0n
EUm3Wj5WrMqFcQFcSzsI1OoTxY3+MEJsoCQFijuK/by87Wsb4Tq3r2c8XrblCTxrtUjGnlMDpY90
q8a29n3Xt027pOOUlycDaZTPs6nyaFe0UCDfMNu1BXIcG2o3QdWwGOCSjkBgd0QzlLK4tFQIidet
kOvYTZb5HQEme7R4dCT16D0H9RBsnHUr6+OCuawsPdUG5wwkCtImiUCs3iUUzSaHq369C+jSOifh
kLbFSbAY10czQfl0N0+A1V73/XM4eZMKRxW1evF89RTM5oWTIAZvfLWB8FnJA1zMVlrJ2YNGrj5B
8cbcytC7gyqAPvhL8JFvEmWtGJCL3BLMK8eQqPpkRqH+6rOl/MIYdG2HQfy5bonOW/9midjAZxDY
yhrvPEYcWFE1H4exNDeXv75SGXJRXKJvUJn1K/aYh1nuJVR2Ir7H35Z6n85gcbBHH2Qi0DQPx3Z8
pqD2JleJ25HYJU9l8SiYbCb9JBUKzh2Njzqbhn3HwcXsiU2yurUdclycW9sqkMWwRxLT6pm0/E6Y
pfnTjpt1ljUndFw85Tqe25hkJ4bqSrwreztNHwKm0uq6JyAX9dWruAOP1MBOkMzr2aEss1jstGi3
nphWlsiFfs2Sg8iri/RT7uE+Pc44rU1Qe3dLmm91yq44o4v/ykvpQW7KZCeIfZKDGcBXS0NiHyOg
82tWbBH4r2yFCwGDtudZdiXITpLb+t4EIbmPa2S2l51lbZ3Of3/jijOkb7x65MEjxEaCT2IYwYlB
4rlK6qreyJZX8igX32X9JQS9yaCfxjCbPpmImjsyNuZWp1b/9Ej5LWzR03p5Oiu+72K+BC3NLIoh
/kCFfjgnhabRoFMw3g7tK1kyef1fkQ8KgsujrW2Nc5SPxVSmtfbzk0FTwnxrUJscfxVxGpdXtFUh
Z3M5T6msQ2U5909lHP9BvvAVUX55BHPkKeKbdrw2C8fXGSu7tgslOynRFbf/5IRoQdsSqVzxkv+A
vsBppaKY6CcdNdAX4Yy9+qNZbmJf0A+U9Rsn44odu8AvblJw/ZK0frJhgPazBi05B0+p6ZSaWpTX
3WhcwlPrUfAgmyI8WaUVFB4z6097BLAhOwSVx9R1sdHFg5VRBFbv0A9POMAs6Fsb/6ZYli2WsRV3
9B2Pp7FRWKxZn/Q41Pc9ZA8+c9OcRjwRPOfCt4/+km91N69t/tnk3kQXyaPApMWQ3ROQABxEGzeP
aLxaPtMpLX6qdBDfr3JEt4FP9jOENJTVJ7wy1uIgCa/sjkMkTu4vD7BmXo6nS4UQCW4//wQG0W43
Kgia48m/3MXhJkv5ihu6rXwgIDO1DZfgpBeG6jkTqGl/WdCa0l1pVo6fz74B8STtw5OYJ/KE07AY
ErzPz3Qj9q6skdvQJ0sxMdQ6w9M8pgqyx8scQ9Omi810KOZxnq9zQrebj0JpBizlRXNKIWyzm/3K
HKHf/DXor5Mohtiqk8GXIZmVLuEhM5uhoV4D9iGGaPorJarYTZPwN4xqxTvcvj4dxPnUtFXzv1aI
nutnUPwvt7UGJHcsy+fLprs2iuPvovLakFYiRNG1LF9UgZAyFlHxd5+3dFf0V3YruF19+OS41BX1
T/DF7txT3yXG+nJXFFCpuDyTNQP7z80cPPdNGKMQn07hrmBkTmwZ/QHTwd+XB1hxQVciXJdTHOaQ
NzlZ2scfeD2qv7LQAJZz+fNrv99J2xU4E4qh082TzTP5SHM23dVNqz5B9GDrZX9tCMfHbeilrZ5L
fpo9W/7kg+Q3yqsKlYDyfktf932DQvPlv4N6HrN+nrOpfpJQAvwRF4R902ALS0DzMv4OECg37nHv
z0W4SLS0rXywx/fkRNBcs6NVWH4RoEHoUjSnXN6Q9/dbuG16YLKNGMhsUUsKw7ja06Ly1b1XoP6w
EavWBjgv4Zvzb4y0JXk8108cFY35AcDds8heHqryx3UzOK/dmwHQBQR6tbjiJz6DsSGVXnhT9Ndp
ChHhYtOUH+vWCsj1WSD29/lk5mN1lpG6/NvX7MhxZ6K06CVRzZPOR/oxF0R9qiiIzwhE6ZJ6qr9c
HuZdhB3HLOi/14jXAY/wFN08kbh+ydPx8zipu7Gc0r2o9Gdi5l9jVZI9FDZuDBo7RJz9jAr89/Lw
a7N0nH4OQtmPC24/M5nmI+A1H3hohnsUKY7gtb7ucVe4AuHj0OLFNWvy+7PGFNBpdzKFR16ewYoR
ux17IAtZcp2L5qkI2N/gO+oOHt18JFj7+Pki98aAma29GfxZ+tRLG8kEUBg4nw/qnT/X/XjnLLeD
ChYRtuFphEjjUSzefBP5/dN1H3fce45oVLVMVCeWkfRT3i7qcRL823Ufd1wbwsMz19xrnv7pcomh
oZ4ETGz1+K4EV7cdjy8RtZPJ6ifTBTgevKwOkrNcOk9yGusNy1lzPRfmpPCsAO56VZ5Gv615eOAN
njU+jAOUXm/HKuTNkuBZP7QgBLDA90RJWtReekDfmy0+yNbW5OtQZZn31zgP5VYuv+KRbqsFKUAU
m/kEj2stDx/Sri+9I82DoXmeKpraL5PG8/TGCpzN7L9dBcylWwFyrEwBRS5fAm9Eq3aOjh8IZUQa
HIsD3qt2XtSi9km5vC5HYu51O7YgCoXkVfmCB2JA3NtpSYKKLqCHCK5bP+ZetSWaUqEnycNnAut8
rFoZQRozbme2ZwPUUnYV9IfNRqfi+2bK3Bu3yNMhKn1Mh8MkkmHkf+aclTtO1ddrvIy5d22IokbZ
xIPixQCEa6BP36bTPsi13PKBtRk4btw0HjitMsqfA0wGRKL9X2MszY0Y2mu3/Bxa34ZQcNmCMCEo
X7RM/ygNBV/uBT+R+l0l00yYe7umaVktNS/zF1n3ob7RVciy26gp7RbA6f1DgP0TPt7MIBCmXDiR
1QtJZ3Lv5RqZ3qKLjdLQ+/7O3Iu1NA2qEHKuXjQM88uMp7wkV+iDarjMbowttsiz12bh5N4gxKzR
h1axZ3WuPu2t7H19B8k0fV2yx9wLNvWlzJYwK16oaeWhZroBWfkMBYzLrrBiqe7FOtR1Owkwlj+n
gRVfTVfROskmMf7shxkF4cuDnC8J7wRE927NfRNEZ8L1uzGrvo0zv7N+uiOl/mxGYBc7UOXYxxpS
wZdHW9kS94bt1W0EZoM5e0EGQOokhy5iluRi3ML5rJgWcZxbeXEXDj6rXuhM7Ufgkb+KCS8NZ56/
34U3kMN103A8vBgDPMMoP3guCSjB2jme7vtOXoP/5oQRJw9H4JuCihflCwjHoDNuJwtuUZlX15Ah
nb9P/x2fJIlyNLdCRCwYcA7qoT+iVgfAUrWpYr5yyrrAN9XjelKpLLjTy/JLTuFXSeubVCw3vfB3
QSw2Cmhru+04eI9Htx5khdlL6uNhNEQyCclmfsILbHeH9vCNmv/7Nhu412u2tFqhdSJ8ltZ6apeO
lPGbqbO4oF5jTZj+v/fDVF6PArBfPbeRlXfBpOlLnGbZFp/j+2EkcC/VYp7DuYLnIc/BbugGgl01
NK8WkeYbHQLnH/rfGBK4ZC8ipVkVVV7xwochDfaWo5/V83H+ZZBcFEL7d6EOw3kvcraRhrxvYIHL
AUPwNjaO6Gu9o2X0TeZZcTejuRpVOp4+Dwy/ZImC5gpOk3N7gOPsvuaV9hgOQ0inEwvVxbDJkq7u
xcZxuGZfjrvHoq14ZEr14hfSfErLATSnvNdmo9y49nnH2zlqpzyrTPXiN5U/7Ks4R3pde6W5qr0i
cMlBBvQ/lH2BU7bMCmxDxsu/G2rMxuKvGa/j4qCzE4NiefkSViEUQboSedoOmtCMfaXDtLUF7weS
wL1R82gqI9rz6DkYAen2d/G86LFMsNEGrUxltvgMLYxLQ2S84TIru+LiM+TS98T2PLwbU8/e84pA
NrSqZi72l2PKyrq5wi+xmUsEEytfiCX6thJV9VlLUfwNbNxWkrg2hGNYQ1uLYfaX7KUgxpovPTQU
+9tUigEN0Sktgvnm8lRWlspFDtZ+sBg66vylgMgleq3jzpgbjlrNFixjbYBzkHmT7WrbacHBrPli
8A7aJCTsxiOwUukWZ+zKQrm4wTaK6whPSOp5ypl3F+L90OyYrJuTwFPlRmHz/TQucMlX+lxlEamm
8pl1bXx/DvSM9jsD+uGDDoJ4Z7PpF1gEoOq6JX68tmrnv79ZNdYMk/U5uszmFu1PlcCNOUZ3/nVP
u4FbqSjbOVxmsiBB6cJv7flSkMbF8f9xiVrzecd8I98Pu2LSIEEHw/2urcMfUdw2P6qyDXc1qJqO
l613bfOdciOSnqkeZ6aeA0gF4zykD6ob+S4fly3/WDkLhRMioRRRRm2L/CRGAaM+dOFsb3mXhne6
1nxMLO2mBCwNdMvvVzb+P0jCzB98aSb5QoMa7Vy+6O6GwPT1hiWvfd7JhijO8brXlj+zyS8+ybMM
uafjcX95O9a+7vg646NddJgGd+DVEN+tBcNol1ZLlFz3+bOxvXEKUZlJ24byO3VuU7Zo1Ydy6RbN
wIopRee/v/k4C2ok1k3YFLguZ/494JboUD7UaJiDfFONnP7agRybtd1Mitjk9QuaYH/lqYlPMeXf
gmy8StWaBJFjsi3xsr6H0vQLUEPiBnTQoEslvNvhydXe2Lq8hsoTqZuLghtxB0GXUSeeeePj4TgF
HUwygGIs3djulRjiotxaXUeEZil/plHfPswAUSepnOVe9W29L8Z2q1NgZeddvBuAwBWrQM3zvCia
3dih/DYQWoBqHyrPVxmuW4NNo4qBCaAF3LgftEZOnTZzs+/wvGu2KtwrrudyA5JQRmmu+/CO+7P+
AALhukvatFu24Cz/1I/euYa4JIF5M9QB3iv4HShslkfWdGDh0NkI7aSx8Mpgl+Wjb4A7WhpgR1ta
naUIZXTMog4F90IotCldXsw1s3Ay+pJ2QmB+/uOY46FUjMVyA0arereo+I/X9Ol1mbeLkLNBtrR+
UfLnSdX9lPi89363LSk2Uu+1/XKigBeO8HzW1S9jTzXoWeMp5/1Pu6DksVWuWbNrJw70XhktlLP6
pW6ihxoA3H1dCyxbxIHovLwXK7NwgWeGz9iMfA7vUlK3B9uhUQh8tmrjdF/ZaRd1Rmersl5jApz5
n5CtmBszWoMGmKi+p2Hfi40ceGWhXLzZkJUeig9B/TLNXrNT3B/u+provZxzfwvKvbZS5zm+OV4k
XkLQwhyGz03dD+PeL4sMFJtIYL5etxPnub35vg2aIpNFK57HtCF74aMXfOfp2Q82EoeVFNjVnuKq
nzQbFtQECma/q7Ge2l9QZ+HjLgSaYNyLCCytO0O0NyfLgpeYT01RR/1VrQvQUvn37NAQ7HkzQ9bV
B1H5HYz3+XRTDL6KNyxtJctzEWg9glc+1iS8k8wMu57J7pup1FeLs3NfxOCv81Iv3ioKr5m14/pA
w/hkWbzzUtoxOb+R57JsD+jC+uBVm5DNNYNzvN/mfTHU8fkOHM2/FO5zO19OxYbHrEzBRaJVqggK
6JyJ56AIyQHU4+yQIUyij2vs9tb4/UasX9kXF5QmAPxUzKv0i52WX6lS6YFQEFF0g4r2s5eqx6BD
v8ZlD1qJAi4kDZBnZT3OEPBtk91UxAQ3Vcf0vqKbr2Mre+KC0hoUJtQw1uHzXAWoeVRZm9+jVlFv
NeCsTcENAh4rIdkb8WcIEP4lmf+zHuiuW8iVCbiLRjPt4Mk8jPkzZIzPMHCNC1AorjsRXWUxEBu3
oZoW9ox2Y33kZATjQDfM151U/xEUA4uYYAWee8YYTRIgXmSp+pyatCw3ak4rZVpXVSwLu7LXc8if
/UL94eigvB2H4pB2ILDqB1AYpTRhRXftdBzvrifbA/jr6xdgI/DSPjYs8D4rnwzln8vesGKqLi6t
JHU506r5Xw1Y6xq1+QZ58nXY68CFpaHb1+YKCObn8IzTRC1Qenrfjh67coFcabG+DmVbiEC/EJhq
Uuux+qPAUfd83eo4p7mq5II+WdxE/4H2zylQuHGptsh+VqKrC0kbOqJonfaIegq9DEPcsYRB1fZL
qs8XOJuqp+tmcd77NzkDtOfRPQcI/F0JUHFiponeTia+rt83cIFpZkglGK2j8I6S5r6sW7MXS/8F
9A2PsenoRlqytlT031NgvfImG1uwUDCglgma75PUZn9SCJ3s/CbcAMmuxNXAObEJb1PtT350Z4v5
OwHGPkkn8xhnXXhddAocd059o0rVDNEdyjJ/z3EWJGBtPV21yy72TOdpO9XKpj/6Be94uclAUNVC
O+T75c+vrI0LPcMTVp+FdEx/TCLLvoxiIkcadl2V4Na+fLk8xkowcrFnKmNUa28Ud7LRNSDpGZ/k
wbcgvLj8/bU5nK3rjSOwJc/ShqJlOC/Yj3/2Vyn5p+jz/HB5gBUzpeeB3wyQN+UoI4EXNSXPdXw1
yCp+CBRWCBpgtA4/+jmJy42b69psHLc2AEFDVVTTR25yk9CJ/+R8SW+yeNPr1vbDSceZDWieSyHu
SrCc7yiCVeJHw3Uvdq7aWI9GwNDTlXzKaFjtq3YOwBROQ7EVMtaWx3FmgHuLhmgRPtiekCM3tLwX
hss9Hlm38rC19XHcmWYsNxrih489H7ADnfVBs+3NG8a0MgG36c2KcGFoC6ePmADo7AADWz73APee
0Rr+FsZobRCnUKxl4cs5XqI73Zxjqorrm8Uf86RDf+z+slOsrJLb7aaXLizifPR+jIWffgIZLvnQ
ABJ7vO7rjk/bXpRpnKfeDyTcAMLq6AE1inAjV11bnfPf3/izLNG5NS88uhNnap9cmzzJU/at9a+E
JAeu2JhuvXJQFvlX3vqfUipNgmeALTqftZV3/JdTSjNV4mi2kDnkiR7qedxd/6jvdrjVZaFAMd17
P9ohVzd9Xpgj2l7/uryx/0D33qlEuh1ueY/6vMoZqHRTaDFN8aOGNtNNyqPPY6H0MaXqmU612PGU
H6eI3HRjphPIAvj7RUKmaPKH+tCodiPvXzMFx9eJLdGAPmTqT1x6NMGZMd1EIyStvHyzI3FlCLcT
zoqANVMTl3/movBZYrrhI4/A9gpuu3DrardyQrntcHnYRSJvpfqDvh8w1o1BesLJJPYpW4KvfrbV
5r02zPmi/8ZxFOjGS2hN8Dugdh5BfHEgYvAS2aTPi4eXtMsWsjaI4/qpitqwzermxUYpqJc4B7at
7MmYeB6ADlnbLVuc6iuO5HbEAYtSTN0ysAdKkAsq9DUki0IGdHke/7ScvmPpLsospTgGbUOCO5ZG
UfGYxySkcmci0eUIOPGY8RMl0uT6oZWzaR9kXKdzlugyQmvFvhJMDb+5iVU1JwR0CSQ+pGU48A1H
XJu8E0WyqAp7Eaj0T1GUoC4Z+6p/jpZiiwVs7fNOat9HljW67NmDAkNNu++zqfUT6dHreEgDt43O
aDTXEBBnPIjIE3WdlG2/6G+2r8B1nCzlHAcb2/j+RIhLacBbqBTruTevGhpmB1D/l7vS97Z67te+
7hxFvPOaRbRSv+bCKw6Mlj5wunpBYfayEa59//z3Nx4rpposEkCFV13HfyiTQRLqauumu/Zxx4QM
idvUz7r5Pq9Km5S5dzJn4q/Lv/z9sEncRLIhAsbY0fp1Acn+juQe2ZVj9TJX5VYv+trPd1LJzoJq
rVqYeQX+U9+eSbHbjF/HGUJcMIX0BdTRzVC/5hNIRvsYGZiHc/W6bXWTyL4fJwLGRfPqx7z+PRU1
yttBv9kWubIyLmpiLHhBiratX7M6/95nVf9g/eIqpRYIPziHyDwFNgLtQfcaBTlNor7UN3HXeleu
jHt6EEA+5iwyr7Mfvo4duze52igbvV/OJi4ZgfHMHPVzbF6V1M89a+4lyW4tGb5EuvlcevntZcNf
G8ZxWVKDhBqB2byaJZRga2Q/yqp7QhUjS1g5fBnC4nB5oLVddt136cNpGCt6PozyPyPaisByO4xA
2l/3fecIEJmUkYeL5rEMWnsUYUeOQe5vcXWs/XrHe6lq+ziao+ZVTzl5aG2lHnXGtspfa1938sIp
Rwkq7MPqNSZLAzAP72tQBRfdFgJ95ftuUtiXEbSz8eIHaSgwxD4qMnL7kE1xeVXN5T8yQunSiKHR
aXTMocJw4EDp33jVFvR8xUJdXMTIl3N/20wfeB19U3l1TPPhNi/b3zzyd81Ibq6yHxcQUfgVkE2N
Z1/BOlfmyQhVpGKnZ3WVuB6HQoxz+AqG+5+uzXw/z+y17KI/vtysCa6wTP9HOUhHw7DQEL8+HPTP
DmRLv0vQDhx4p9NEhOHyUHS8uuHerwFoz2NQyI1q55plOV7tV1MayTA0r3Hk0WPKPDy7tv33y1ty
jqL/TWmJC4/QYbZEseLlK8iF5WHygQsDIIo+QFv3kx8XW60DK2e/m9zRVrChjHIcb0qzA1Xs1YRz
sbcxnmEuT2RtBMe/PRQ5p64cEMuF1cUuar3pPl7OqqZR0fQbpbx3u25CSATF/86+inkJ60AyYM8G
giPupqkBUf8+9ULzpxiXwvIIEKLKlh+NqTgCTAV1FFohzwHThsa9KsrD6uuEe09BNw6X9+Z9/kVO
YYhOsgQbky1f5QL9D1HFj0T0duehberywr5nIecBzjHjTcIZmwA82mldvpZB1YvvEUgvqnQXzYLm
T1IGuOmXcz1uDLY2G+ewN97IoMKl5/vUtnmCbsI/soCYwnXV9/NszgO/mQ3IZ3gAljzzGpDK3xX5
gMJ1U2/kE2tLdfbgNx9Xddb1SLDsq1WBDwogL5v8fRAaSHyWRvtk38WS/r68Le9FhfNEnKgg5ODX
MTgR7g0Ba4EpUFOReusRYe3jzkFf85HYOBi6V6/trL3vBZfqKILSeofrfr1z1oMEqqCzX2OfG/Rc
jOn4ncfeVu/de6fZeWmcUED7SkwVn9jDGeE3+2qn/QHHJv9msujzJFC7uzyJFWN1gRT5yH3oO1kA
+/F8cMwZejoJm3jSTNmf60ZwnJukJkilDuOj0uNH46PFz9riWz0VW70vKxstHOeeS7xjxhA/egBQ
9GQXNVx7m8Q+uFAAyDciCIJ2+yibTtwo39qPocq3rpNrP93xZBBgmVlPYn6wxdR+QFatv3Yo8m+k
Kiuu7DIUoAxbjB30AI9lUzcqAUIfmTvL2oOZVH/0+62QsWKrbue/0jEuN2E3P6RBl3r7no7dpzFm
2Q8LmXEDHa8Z1MgZLeaXyxa1Ni/Hs3kqZpP2kf8g0ef4ALBUqJKm8NKfBDz1n5aBNxumu7Y9rodr
gIM9GfgPFFeRlI/Lru7AynR5Fmsfdzzccp/Fqu9QK7Igc0cqf0rb6PNV33Y7/jn4Wc4Xp/SIahS9
TfVY3Axy+XX54yshw9UNKmVO8kzx5p4NNUAEMli8h7FuSbUPqki9Xh5kZXVcvaA5B/NgjIf9Y7lA
DGPM0Ywbba/92hScI3q2Y+83ekqPhqHDQkDJY0Zid/Sy8Ot1P99x7NRHH1NqGyjX9SWSrAMpiqH4
MZmwh4Lz5SFWvMAFpKk8Z0099JCDNyM9iLDIDxAfGBIOreIkmFi1EUXWdsI9pCOVBlVHxfFMPrgz
UEo8hoDF7C/PYm0nXF8ePT8K2hTMTgX9OwcN4Z5wdqimzXfTtQEcHyYs69LIFPN9j4rpjg3hV7DB
2t3V2ZgLjci9oEEiqdhD2nrjDXSc/L1s1UaoW/n1Lh6i6Ty0nxcgvkgiSKYlpgZzV1WPULEbUrWx
BSsb7GIiPJvSrmpijEFp9Rk00kUia2p3lzd4xUxdJEQ6gGp5CY28UaP4LNF7d05k0DZ3gEDG8fIQ
axNwvFmFFiIYqvOOgCsv3g7cDniMiYN+63V/7fuOMzPcdaSd2/6DGSY0vIvwa8Y3E7CVw9PFQIBw
LG9QN+0/yDhqHrlmEkRtZ0Ni7aNMrW+TKsKo162U48uE5mmcZXMok6xCnjTZekwUbX9f93XHlwHD
LFVHG3y9zNDIEWST3E297P+Ps29bshNXtv0iIgQIAa/zWvdql+3y9Hoh2q42CCHEXcDXn4HX2RHV
cmmyNw8dq1d1hDSRMlOp1MgxVizJ5guGJ0cdBRjSkzUYV8EDpiVv8Nu74Cmcnfa47QuMMxngxNzv
GurfM69F6B7B71jOaxcSy+83GxsYT3r0rZDk5Pl1Jx4ZrfvmGOmycJ8IGHDXGuZs0xj5Nk2mgIQO
waUqQ3N6mJU7aFvvKlqt1A+WMoFZbUFGbHY2sCTJUpql2GVdV3TXLvgE2k1/93nzQ2v6sixY1UMH
Zc5WygO/X1c+mtJwcK2Vnyggne+9hEVzBrXFZujOEwI7GhISaLruo9RPI1QysumnbOcB6uT9JNQd
SAxcekKHeEE+925M/H/8JAyC41B04/RMYndWb8gzqnon+iVFVtWiYyxnvHnuB0gdjYeiAM3K49Cw
wd12ngbLvr2/YDs1ai8iS3DjggUzjgdxOE2+sla23V9i2LvRVdEUPuQ1+bkntUJ9sg8p78YDmijc
Yg/cU+n92uQqZvtEwjkbeeo4px7NZ23Kbmuv+3x9aEtIDIw4IhfmgIik6TmqQWzfgjARddxQoSms
KPeywSXJV2jTuj6ZJbgHRlRJfVwfGGA9J9D1sLOeEvUlLmr9sm10I6BwN4kg1xc7p0mVYifBW7Vz
ivHr9cEte212TFAIAHi9DnDuDcAje6H6rjmiet2uvS1Z1sZsldDNDC5ohT2WEI051DnujzSlK/03
ll02eyOkarqsm0PntLR2oP73kGp6J3XxPXHkYczXuHlsi2TEjhr9pP7oIjkgYzHtKWcPbHlr5uka
WMe2SMvE7zyOO2PUaTcr75F2TAchAdFJUKPZtsWGOwuo2iC2aufUdsmbBjB/J8FMVkVoZLg+ge3X
GxlBxEgJRp4wP3stpFwSjew1z/nKUWFbe8ORdTOllZtC2C0B09lRDOOn1Jnx2jCqDUw/OIvMBgld
kdITULq5TyZIYVMHpJqyF1sgl8vohvNGbTDwoqjlPQSYql2UohMxnfIv1xd+sb8PzjSzGQKcLk7h
+1AV0v74dSmNESe6Ab/IgYzjykXdsrdmQwQPU6/201Cce7/jAUBLQcy/VoHQdNvymw0ROgLdJdVa
3pMWTQUQIae7hq3FB9uvNxwX/C4EIJdB3k99ps6Ed+SY6S2SINhasx2ixyN/VJOKpzs+9fmPtAke
Kp06G167ltGXT3oXEqKscX0NQOE9cMH5U0IakIgk08Yk/o8miCAC1WcYIXCCXHhPZdE8uNOQboCh
Lr/d8Nk+l/kc+b68ZwMCQu+iJj91qBm6Cxptm+kbRy5tEz0Fo1+eiSi+UEiMyBDtcNqbfnUV91cm
saSpZvuDDlqgf1OskuTqVeskvQHAI7qlGbCBiaThzs3C9sZfqJ7dplkD8VoONbMxQmZN0LXDqHDb
dc8EBxokIoAe7T47yJAcoDKur6DFN8wGCVVAAC1XszprjQczSebpiFC48gJkG3z5tnfWm0AEugxd
pc5o5vncV57eN2xcKwfYBje8OkK1fml7UWf8W4fKG8jnh00IIdiu2RJBUkS4yZvlvVSTWhTJ0qPv
Rm/X19xymJkiPJ5KueNoODUHKcIOQpkTUi7IogY9dKevT2GxWVN7pwXbgeOFkTovTsF78ITXdVjs
gb/7xl3YUM4egMoboAKPHuLrU9oM1nB3VmZFAeZzdWZ0uCFoIE2G/nPf9jdU6EOmtzQMLTtjuHxf
NxUE0dR8JzskScnS5QSm0l/Xv8FmU8Y5Les4JGi5mO9ayl5Uybudk6RbGEnwy01QG0Qs5IzLbnXW
ffIIWUa18zsoim765SakDdwgQdYhuTizDLT2YF5/zebVyqdlWUxIW9s33eB1Dr/VcVnue9Aanwqx
yldmyV9M2l8mu8JtopjfQvf5AWRCh34oX0UV3bhhrVeWx2KcJrYNCNpRuK6uziR2Xr2CHWq8SpIp
fp09vN7zNeSQbaGWv78LeCIoXSJTii0u8meyvNU32+3HSLCnHD2LkLGr772q7U+CVNG5qIeVm7Jt
EwzvlcMY8ikPmzuNxun0nPAWeV6SteBSuG3KFHIZt05QgRN2m7kaXsziYVZQ4sNjuhgn7wYhEB1U
pRC+e9w2geHJgBgiLR7DCrUddP4TVuY74A2/bBrcRLdNXtkkfPZgTTP0jcWMEOEEa/yWFhsyex2g
noSGr1o293osut1ExIscRL/iB7bBjROZxiHSR4fU9yqO6ClN3fS18YZi5by3GJGJaGPai4rKmZt7
pZG3TARXQTTfxUTu4+XGv23xjVsyTdOKjU3X3Auk82c5om9Qyq5csRtLoDCbGgT6srgsKn67BApB
wYnMvvCiuZ1S/5+GrFVWbdtguHLqB56STdPctxMMqHeL9LnqErKBKwIHzR8oNtB1B0OTgZWqH/hB
dPxZohK2R331cn0LLAmMiV+jQwcrxcPaPe0cD1m9gLQNabL0LcvG4nbbHIYD087HIVaW/JbO0DtR
UfacFO63muUv18dfith/3pr/UM6JaFH20HxCHjG0jwLSSy2qzJr4d00hjoOMH7eROgdQ8Vp+wrtT
YaKhl+K9qrlPaA2ZZLRHPncFUP8rPv3xbvyhnOOBOjiqY5CQEQoJlRbJcDvGr+AN2gaLiUyOXx56
4AuOy+a+jpDGg3ns3MTgtbq+Dx+7QmRC0BT4/sIx8RHuBuBERQKM8K4Zc8gTbht/mffd4uOdPGgG
P2/vRe5U0Dz0Mn7q5nUhKdvvN1yZVFOv0WQ330FXczohyX6JJj6tePLHAfUPuRwZJhpeC0cjINJO
dHjCqXwbFj/xRL92u7VZj3ES1zwRfOrc5t6bIUOI99sHHuBO6+vVp7CPQ+ofejhR5bopbljNfQ8Y
ww4b8nl5V4F6qrdHwhQ/oHqyLc2LTAyaaPkIuNsw3yWoBFM6fgX7GxAxTrMTDp7qt14UgKP+t1Wx
unCZHlqQ0aom784lT+mvsSZQr75utZaNN5Fooi3LPiz0fDdBn2pH/OHSN943NcevRAUrEdZiuSYg
DZB8glcqP7tNGhDxTJ033A4SRBjXv8A2+mJv7/wOupYdUPlzdqvRun5OKdUH0CGtlMUsJmXi0bSo
RhFrL7tF9903OUNFAtnxTSu7S9/DeGcRr9SwbBMZ3p12qoODZPkjnr1eIa5yD7nGsx6HrwsjLdAC
K9PYFsv792Ip0dXRHFX12Vs6zSQjz+umavsEw8GT0Fcg1G3aO8E8pneVm0XOXo95d/QaxtMn5fD+
PvRmCGRc33lLRDFJaVtIlrc4Xvmt4g6f95Ou/fzYzy5EGSbSe5+uz2JZMhOYljiiiQK/a++gzVQe
AVNr/6oIkds2xESmoReja8NKuyDSjd9+59/VsKrEavvpy069c422rAQkMBr3FtKoqBsnkO6Z9lnO
uxXvsGxAuASVd+NDJQiyFKzHj5/a+uC1IdmxDIyBkVrVOPvIqKDjFhkGy4bMIwTn6QUw6MQ/s7oM
mlObVF17GHsvfoCsQeQAgAUJzevbbek3gRrbvz8qRZunlAW029pseSHIQvbNYSEEV8KETkc/6i+/
haxr2uVnyUr2gB1cKzN/tKDL1xq5aIbHrImkWXUBr/p8LqaQnkoBQp85Xgn3H1kEJjCNuS6C0R2l
py5RBiD4TgX+F1JJN1sZ3vL7TWsO5qABR3BaXhrKqicQKhTfVZI+10jjTte356PzavkAw6RBEtNN
gd/LVxYO3tFzixdZo5QsOijfjSJfQyp+lLQv0xiWLbMJoA0w81/YHIg7JUAe7LlhfkSycuk57Y+t
TPZZuUb2YrHyP1iX60HEKQj3XiGbFh5YMaY7KepoT4YwvZmr+KbsV7Mkmwksf3/ntF6teycMlHzt
6xIaaBCF/jmnbrmtETsyRQEypnvFAXi4+EHoH1g2OY80EtFGAzPCgahm6FOOUXlJtN/5e4hlxOzT
7AwB2clocNf80LZGRgxIIFBPy6j3XnuNiy0wnvxhqFeJLGyjG15OA08UQgE9rXPcONGF4Tv3YexL
uZLMW8Y3EZhi1iItRCQvOoKAvIu2rMIVL5v8z0ReemNTe/Pou6+oJdR3kx+1/QusN/PvEhwH7Ss4
pNbYSG2fYbg6DvYW8loFeYWg3nhPxKLQWiVDt3adtY2/BLF3jsDwlu2hp6NCsEqSZ2gtla9QIl2D
/v1+ATHv/QghJkoSlzVelmjifIAYVfcsnal2btD8HfvPkC+J6K++ZGMwn5FPTP23XqfMD2480Hr+
YBAqdOJ938mp+JUk4TjzPe7dgn71YhenH8uBhzw6DvQqPrFiiMfy2INmrnexRhNXn+XY6+qL74Js
d9jx2a+aO2/MknDFBW3L5v972SLwjtOph6h77QPE3QIt8brUolfwF7bRDQfnAtxyRVe7r2Ba9899
i1aWC6SMZ/dy3X5j/MqPdsXwbLDAigHdsPFD64KySFOgJHScPUegd9gBfTYcxBzd+OCLBfvg9+tT
2j7JcPeW0zFjTl5fVFwD3li3weOEdvHD9dEtR64J0QTeVvigBPZep8jP6RNjiU5v0BMNyuNmKtcE
eGyzGNfQ2dEtFI3T8LUKgAwDoyE5wjCH2zQv9MrJbpvCcHd0KEcgwWTV48AgOTyU2T8S2LAdJELr
ldTOcsoGxqFO4rZpKbjbX6cg9yFU1ZNLGyXpyaO6v00Cp7rrwmBNHMey6yZmMsjIRBVB4uqOustu
grIM2ee8ras1AnjbBMvf34UvEpBUaB8KVFHtkmwHHPMiYiHrtWdWi6cEhp+7ZdFqFfYIjwk67ATY
fTgJhyNltLvxuELsr+6rCWX3ufO2NG4gZpowyj6SSemOoftal/eAwH6byvHHNjcx/D7w5TRLH1l9
Db7575ETjfsSbIq7udb+2/UpbBti+nmRi6ItkZt4xIUKkvIj1n+qu7ZZO1IsE5jgyaSs8pCQ1Hut
/clLDh5gw3zvyGxNM9M2vuHknEXoPR3L6oL8evAOoRsG8rPjJ1SuOKBtAsPFWSISPaph/u+JPmV4
3tXFvEZkYQkg1HBvdA6WoawC5IZK6+wwhrgSxGIGECjD8bq7vsm26yFdZn/ndqL2feYB5Pg4oXqC
IqOQEE/GQSh89GSD3aU8UDCNojIu1afJdb+VE+Ds1+e2eCRdlvXd1DMesEk3NNVF1674kpSxfOQg
lcXp8hd46EF/nATxfnL6od3pEjqF12e1bZoRB7SQeE3oFXtVndTsKCh3xbEZmzXZgWV7PjiRTUrq
Po9B1Q0xW3Ae+d9STX4poNNOslQPeEJMVyzPZhuG+ye1jEnHEY017lZ7iPrFe6+Lq7sqpWvfsXjJ
R99huH9KSDuKrJ5eBUExpJbsIFOubgQP3R3382bvg9fJnVi78kmWffkDjUnB95d2LeoUaVgGe+4X
rnPMao1Ogk0bb2IxadPMsaYxQmZU0XgpFuYICiBlXil92VzJxGJOI/qsIGCDeDP15FBIoBhk7E3H
2AnuR5DCguxBTZ+1m3xHHngHMTZ35css1uAbkcKDXMsweEl5Qa+sfCZqUPmu6iMUdLVEs/q2RNkE
bOIC5vZ4jq4uPRr493hqT29zkFVsALLiqDQBm1L1sqJQC31kKYotu14StISUDQ9WzMtizn9ANhlY
M0TZt49KoGVGFNVfKSjWD5CY+a5UJk56DvSh6tfulTZr9v4d28D7hTq+hLHFZV0+N1FW/czrMjpe
N2XbxxjuTwfW5qgIt48t1ydK0Z2hvf4iC+8bR6YxgfTiMFZrxRybdRmBgEcZIFcU59AUKfLct5Ts
okqi6dVvt6kJRiZmMx9LH/keURcvqNxiN5P+NsuS+df11bLshQnV7FBHS+e8Uhfi8Gjf9olz47vT
2m+3xHuTxRp1DwVelql97Lsm33tN9lbn6i71ukucAj54/RMse2CSDU6inXWQDfUjGPDRhdNAZcbL
m/DGEWItP7at0jL1u9N4SlhcOjniL19QUj1gCoclVF3//bbBl7+/G7we6kbQzpNPgH2/UXDs7uqe
rFyxLc5gQjZxfa9B1hdOD20IrlHW4ERKtYSQfFru0Dad7eISFPjDkkxc/xjbhIZvezTCTNWEkqCO
XuZB1Lu2TuNdBIb3fTWyLzEIMA7BvHbftk1nOHsfZGPmhqhxM4+/TardLZgOhuFxXbpbOnWgeP52
/cssN0qTnFCCx6kOY1c+LXlYEpeHhfwQ8fKuz7xvOf73+jSWxM8EdLpTwWToIzhScHnti0kgAVN0
58TR97oC4EZ7cXTyKrn30oiseJDFAk2cp3JiXiZd1zz+Dpe9xp08iMLT9Q+yrJuJ82R+1lVeUbaP
aFOJd3xcEPtteAKEUe/cDmJDKMBcn8liDCbmM/UziAqgdvEwNU63V4X+VEMYgajiZzJ2n0tYRkHp
ynOYbS4jIkAIFUTPASJCPquHIIHuaiOjV8q8s6L5s567dBfF2cpktiU0IgRe6pFRTEn7KKukP8qC
/dMC8rsjfV3fdDHB49FGetLoNy/vu2DU9824kFsg0hHAyGkop7sKPfLnbTtkRAdoUYdt0GGHatoH
sAV0RS3FhsVhVeKzPakgwwzbvj6bzayN4MAnoERGoEz/ezAsIGBd98lh2+DGya/yrgQ11CyfJuEl
5zZGZ2OW4ZHl+uiWg9MEg4YsGwOaMOQVPKyPLvr59x2AIAhnXSt3Mtfu67aJFvt+t9+KNk6qY90+
kjaK9wxe/z+nNCdrqDjLAW1SH6o0jkRbL0tVQiyaiXI4/KaiqryOr+yGbYplHd99RuImEMccnOZR
qooV+7TRS5V/SF/rKZ3X7jDLLfiDW59JfTg1tavTmTSPSTF4/YmorJRoCQUIIQNXQeHWX712zvF6
zLijk3EHuWya/yR1SrpXp6ggvXQgBW6HR/R/oDU8T0bU8a9vo+37jQjBHBFMGdXySU9ddaw5/Sf1
y+pY4V+uT2DxJbKsybsFDv26gUZFXF5aXESH/dA1/J9yDNbIB2z2bgQGRUpUnQu3vDiZT3aFl/zs
M0K+DDMKKmNV9SsXKUvUNjGmCRGt7vK2vICD/TKiYruP51HwvahYUp2Wl7OCJ1G7L7Jqrk7bVs4I
FHO9FAQEMmxwubZ30ZQk8w4pWb0ms2i5WocmYaIAoWvpCFwQSAzhy3q6ZDlDy2MJLQ6NLiCx3LXD
KXgJXHe8CTnKIVs+LDQRqAJ96A7kyuQTuNkh7OgiwVykjrYNvhyF7+xNsyKNi8ovL5lL4k8dZCOd
XeBz1Pq2jW8EjKCu0i7zRXkZijI4cJGpm0gUzUpC9XESF5r40waqdKQED/clLVW/B115iiJh9Lac
c5Pn/ZM18f53iqAo2ZbDhbEZAVLXixu/KS8CYNS9p2f5CIzcmrSI7YMM94d6VZDPMo0fADN5a0GK
24/p9DOZan6g5Vyc80io09TO6WOGQLHirR/HnDA2gkKWucFIOiYuA2Qv/qPCpuugvxv4N9dN4OOY
idT93ybWxpGmei6zJ1BofFmyRdW3xYOTesFKULb9fsPzo6IpoyHhsDHw5Dz6TuH+AMJErcQVy883
Yake6XEFdfrsaVHoaqeqOqoq7259yBNeNi2QiUcNNesiCLDJi+O7Pv9W00GnPybSpuND0rcJ/Wvb
NIarT5AhLee2wcVqWHCKxdD0qLWr4OBCuPvX9TksW2HCUoF5dqKM9OIy+4m4A41AcstmoviKv9uG
X/boXbSSnUwBXypxrghC49uxKnnxlUXgdzls+/3LxO8ncFpZuGGEzQ7q6Chdnhxj3KavD25xbpMg
sS2DROFNob5bKmYpTx41S+MTRaUWPbbsr85Hz9/yn8p6Y40+NKF+teA6VjyUlzxrIT/vVMUOiBKU
g1mxlkLb/MNw7zSYkg4/X1zaNhMH1wFvOErLwZ5BFmSjVRkOHiqKEwqZ32VodJB+jchAar6XBZTJ
P13fGstHmBi+NirE2EV5cUmWC5PXN4/IWuQjhWDYyqV5OfD+TGpDE8anZE7qqnPFBTXr9sBnpZI9
K9r8RxRm7YXUM9mmvxCacD7hj7HqxlFeiiHw9xo6amByqyL2fdtSLR/4zkXGqkVLycCKCxnrKN1N
KTj5q7Bw9o1yttA+MhKa2L2QpX1TlJO8pGP6AlDofPbh+SvHhW0nDB/nddd3mdMVF9GxFyFm/4De
SXJb4mSqgLdeibbLaB/tt3GSq3rswTSclxdw2LwJmuzCsdxorMZ5XSEbTAsd55eRTf0J4Fp1C8T5
wrwxb+nTWzbAcOqSKwYMdYa4UbkeuISClg17Mck1BR6bvxkeTQTId2YaFkA0Bu0x8Br/ezULfhqr
ulw5VS0bYCL2qJCZ5KSAncrxayOGYN/jmrhSYPmQPR0LZGL2+Jw3eYku/MsSsCMGIgNAjHfd3NTn
kUnvCO6wnyWlh6EHZ0IXwL4yufEWHppkijMtfdfFy+hl8IPukLlJyE8cZCDgO3MBUbzu57b1M/zc
w0lelV0iLiLU9WeRMU7Q5JslaxJU0ccOwoyzHJ2mfeA2pbq4rQM5LXD2AAZ3WSpTy/1QzVzsMr/a
BnINTeSgx9yozDNSXDR1/cOsew1xugm9RcBXVyuR0bZihsu3LnBuQUEBVvFRGAWNZld8C6tKTYfr
O2JxGmb4vSK0D32mlqtH06Hgr5rqBmqT7g2jiV675tomMTx/CnUJ8myaPZF+gB6qR5JzQiB5G9Ky
PW37DsP5VUTm2i8RgL0hRuk9CB+6jk5nd67S4/UZLDthAvhynjPu4zX3UqAScS5xKW95u4YOtA2+
GPS7AzBlDqVdjxoKB3V2pEP9HIsmft32y40kXTVzEvt+icDo5DdOALq7oA7XNO8te/sHWE+EMk98
XDSCERUK4RWHvBLHPHXyFQu1ZLgmQE9GkMYcKHoVopHdUj4e9FJYAsPya9LVt1PQ36RNeYewvMZb
ZjnLg2WP3u2FDAB1QUUVp2wZ/aPnRuyqiqQHtJsUO/SOroRCW+nHxO0lrhDCKTU8DylDPwJCCW0W
uuNALb2Cbv5hFsgd8AYCEG/zAILqdJunmNg9hf1yW0xyabt62EPMlLwW4JCO9gN1If963eQW0/og
UzGpD2XFOl4Xvry0QNf9dke/GNo7F+Ipuyajf9X5uIWWEqdmYHh+6kw+7/DPUxuDubEdQ33QccV+
5CL1NqLJQhPSp1j8//1zgeqHXf4yLq9EyewUj07cyr8DJwRGERp9u6zOyKuOW7HypmiJDCZRYuBk
hTugvnoJqZsQvBtFrDngEklfru+UbXwjOJDOCeDADo7knKvbmQ3pdxr4wd/XR7c4r4n1a50UIpMp
imnL+3hdgV91it66Rk/AbfOfeftz4uKtqDm7vT6f7WuWKPXOd3XvAw/hIF+RJCjCXSVYlZyYVs64
Yti2CZa/v5tAAVpHY4JwF3XN+CAnjWfdrO7C6rDtA4zz3lcDniYpqhEVqdk5SHl9E3rFSlHO4pUm
hI+BPSxgc4XHnGR0z17Stu4RYBf/wadtG+6kbPkhrlcxmJZszKRQjCuvElEylqieF2+gE10Y8aDs
PcCFyPRtyON6XxG2dhDZPs6IA9R3Wdm2k3hK8dzq9JBnnDzxH1mi8VCdPK1dN3kccZEl1R5vZm5H
t+UFJv8UNDXiolc6vk2yUb9EwME/uHX34/9uDkFMTBmbvu3coM4h/O018V8CiOtdsIDttw3u/duW
207UBSiiPIh4cHHgkLg6Z+gGWxn9o2N0+elm0udPSQD5eP8E4vT7NJ3vaheSx97wNZjW4AkfOeMy
hbHlKaOlpIKTk8IS7cTgd8ccIpHn68vzUWaD0c0irWC4jJFZkZPmOFjqCBrNXShewrYa9tdnsPx+
s0jrTRK9RX3igkY6eFEZhCgGNOtssMvl5xuBPYoozaT2yIn28dvkQz7IBex1ZXNtv3zZ9HdhkFWi
r2ZGPAjSR9GhbZDtVRy8StvWxYji0kd2kEE+GJpKeJ3iRfcjcdTarc3205e/v/vp6MLBBb5uXBQ5
3PozD0G1g+7lNfYM2+hG/CZ48CwC7mNLhwY6e+DRfBn7uV453mwmaXis5hEhpQj8E8649DB1yj13
C43mXDC+UsmyfYDptuh21ixpyAmqZZ9VgacJ1w/1ikvZBjccNoEW70gbxARoc/jP/iimvR+sZraW
0f8ouHIQAOS4RZ1yrxghEA+034AHwk02adZatZu3nsp771QLKu5q1rr1DlGn3oJChruaFVaSNrkI
5rkH433D8r9lA5qvcCy+Xf/1FsMx+6RrWtAZDW7efz2KOkCJ9j7EkePJVxsXyHDatuo6EUB08kS0
k7v7KS+LbIeDBaDn699g297l7+8cN9LpFKB3lZyEIH+j/zo//i+usbbBDb/tAePE4+fy67s8uRFJ
qU9z77xe/+W21TfclkIyJwvc2T95E6gpZDSSr3OmnV04r3ZkLVHdvHAt5mO4rcfmpnWYRFTL0QPP
5uIlaZpbTtUD68p72q/Rw1pOdVOSZk4Fi9uA0xNYF17mUR4mVT8mGTkDKLRiSJbVMousLAgZEw31
T1HPb/CG8bxIPszOWr5mG94otdA880pnObp0OcUP4HbjJ42n0i8BGoFP1/fbYkxmLbWWUZ3NS3cM
6yPv06RBRxrwqVq5EVq2mhlnL58rklXM9U8sbR95G51UWh24zF+muYEo9hqY1fYRhj+Lkjne4DvI
33pQJikPjbcziOS2ObNZO41KH4RGLaPIPTPn7xT4B2iG0ro6btsBw53rqi3HMMaPlzH7EpWcH7Nk
CG+uD27xAbNmOgu0jAYE6h+hOz9TMMXVSXkXVcGtDvzX61PYjNRw57oLZuWjyQbagJQ2aFor2/yO
5qEKD00uRbVyIbTtsXEe66DzZlCVUbTWQoWux82ilGrlrLesklkvjcBnE6SZ/q+ZEgKedTKcap/9
5c9rrImWVQoMV1au2yndeN4JirP5kwex7dc6arxjLoZirQfJ9hmLF747dUDDkUOUEd6GJ4tPovzZ
svK8fEXGN26CWUGFbkQ9R72mp6iQ81mqMf6cFUm4RZUcJ4NZP+VNLeIqyRCM8voBrZdvwbxGvWxb
/8Ws3q0NQ3dhknsIpYtAiArhZREH43Y8rtJW22Yw/Jii5SSMUxw3yVQ9sMY9a0Hv2yFa8WSL/Zu1
0Bm0f4MKKD01WazBsoP7dTLE+f66E1sCtVkETYcSbLncw8by7Nxn1YM34XYt4/JhidKAYa4VjWw2
arhxn+U9CBPgxqnrfE1Kxf6WkNbbjbxixyZtuuP177GsllkE7RMv7LvE9088AMlalb05uf60bWjD
kyF0PlAIbuFQJkTsKQU7b+jytQ5Jy0aYejCdK7nQY00ha8C/x6MAxv+LiKPHPslRJxrdlduZZRvM
YicbicvHasSZVsjzWIQQUU7/0yXZWyfbH9fXyfYli5+887iUIaH2li9BPvTgxy4EALK3iNCXCn2s
+dYcyexglkWkB1AaBSfdsGwPsarpEBUsPUABKttoTIZnj9B+VpwN9FShbeqY9OmbDEV2ur5MlrBh
Fjq9ROHJNG/oiZfhk9DRmzflpzhuv1wf3uYIxumsydBl6PSE/JfGfa2HxMd+dFbLprY9NryZBJnr
4WEBe1yQ7wFvF2tlJYZntXqOV0GnljUy+5IBc+MxcJv0lGfF50SjC0UhhQHS7tv1RbKNv3zeO1OV
Outd4ic+blQS2M9ERefOb/43wFbLNvzRHjzqMopCBA1I9cyQEkmaw1apCmJ2Bfc8d92indmJ9NNX
nmZy5zZbAPk4ks2e4FmU6J93q+DkB+RH4nr/6LB1Vw4d27IbfpUKP+E5zjSk7dM5GtQ3ry7SXVCq
NZ4BS5QzVVxE3YRlS+G4kFD7W0b+3uPDU1L0T0O2BTy8rI/hX7XX48VLjcjrkL0cEhp8KdytdWlT
vaUHC4RCXxs9oSkHVLPTaXahpSvdHBIGaxpAFhc2+34Tp8PJoprgxKpwxyjE4aNK7D2vvo2d8K95
6C/XfcziAWYHsPZ4M0BoE5s9gY8uqofuMIRbBzccGO0wE5pz4cAyVK90RtW7m1dZhpeD/YN6hdn4
C44fInLd0lMxT/XOD4uTiPLDIuAqAz/ciXw4OajwbFumxVfehSK8xg6TzP0m20FNDY/Cnq+n70Uf
JuPh+gQWnzAFXGjpgPivqgNoqbm/fjergX+Q9tHNuknZttrw6z4OcbMRsQ9SzfFrS1iFPh7otVz/
/TZ7NQpUTczmNB/b4IRj7T+QOTt5M84b2Q/pLmTT3zrkG3fC8Ow2A1tRlWbBSSoQ0SfttxAq5de/
wfV/E1J8YFQmEwaQyZIGbZLiqITYzU/pSiZAd6ojfVroyv5iRDovEZFhswcmF4LBTE0zyCS6bvyP
2xPytQtrD/8/YgFEhP0RBC1w3Lk79WCe705eWsgTbSqEpArKcy2NMrnXQdX/IpDPG9Bx6dDXqWzV
AzTFQe+hM2gnJlXN7kD7Nn0Sc13GR+Wi6lQLNHPTAqgxMXgYBJwZ6LouquAvcPuQXeMspOfguOsf
VCzIxQOP042Whbr1WE7rs4jRvAXJbO8pqmn1VuKLnYNgYaZ3hWK5/yn1Ih/v3g141A80SIf6ZxuX
ffpP5JVQNE0lT6cd1TkvDmCHD9tTSxxRHVM29Oem7cOXGQ1oX6QH9tyagn0FBHnjfc8j9wcaALsv
ihTilE5C+ru6KyEuA1k/9O2nQwv+qVB11a6tKrApgD2AZod0cFNy8EI8U4AbHU90kM3OL33R959T
T8annmrQTrIiKDy82c4zB+AwdtCC6w3JQYxseErzLp2PdQNl1R1wkHR+jv4fZ1e2JKeuLb+ICCFA
SK9AVfU8t9vdL4TdtoWYQQgQX3+Tc198OK6uiHpzdOwNlKSlNWXm6jEgPnLsbCdIhhfzixy84TMr
OAAYRZs2XSzHXMVWIxrH1eUCRpmic/+D12K5BtaKph/gM/bFLc388hpV0jHYyQlLG8vB967QzPSu
FMloUmHI63fiWtrt20zpF+uJaUzKeumHK8zGKi+Vh0G+TBTyuqGtbxLgXqYx0qmWzUFWQK/voP3B
yyf8d6kTsYlV6TULNHBYOQYARERCRroB/4ccrI9kETXPufJj17F18K33OkmjbpYD1pWVdYKR8pWN
xCSAY2xk3z2nJWrJAO3xBeghN/RffaelAW65ub1trOEH5epQRsM8jRnI/IF4rPIGGTopBuxSjYmb
eVyAgGmflG2mJ2vwYbYL1XJBsYzdSvvGpDY6q6xOaG9MFZGw1HRHlJW/Gkb5ZRHS9N7yIav2mA/b
l3ELJkgdGZ+EF4Q6ixdhVbtE542hCRnmwb2sR03HHaC6+aejHdT9qG7xkY0r3B/ET/1XCdPsI4Dm
vauSiXy+mDml5LnQnuftDA4f25GRFv4lXwbl7dB9nO4VKy2JUo+Xb5lTh/mFMNb/3vXBfKGDXv7i
Yc7aJ4qS4BMN4XgiXZaGfDad7+gEM8gWTFZZHP6n4x7+2clQxpDf7iE/iNNVLb5zm2Fw2W+rG/Ox
pH15k2dQVpqYh+/vJfUOdMACRdB+bx4RWGfBtfArnNelHeqrwav8X7xDUGZ7n1/bmvcgyLRA68tu
mF4xc7h8wEAI9nMoIMB95SpMBDayMgak56H04hHjU/IotSUSv2KZAcsWYED9cZauNIk/qax6LEmP
3fHwP103aqJ3uAzUXlBIuBPIsGJmRqPBCpm9JOVQIDlMKWJyID6tjZQ7Vs+VnsDpxqwTkAEzM7Cr
tgGl80FhrEqxAOmPa0Al6NT16q71K9Zdy64xf6qcOjhA3hxkSUVzIzHASo73bjFYBbxcYZdLQzGf
EwgcMfUHCax3E6UdK64UG7BaXpOLMWmgsrkH+FkNT11HmI1VUA/fZDCETym4aa8jL8L6Z8sLnP1Q
ALN/CCEhfjE3C1d5nFm3W2KCO+XWm4rlkNHcSgwnplCliq0t1W/t981PKkTzYDpHPAApmD3xLMAq
YiIQtm/Kx+JP2uCKJcTLJNQN0hKfibP0wix1fxpt88OMa/Ii7YCdJOvky28II738wKdsDJIqpE56
m+Jee1nAtb3BVIO+9qJssvly2ROMUjr4eU8wVQTMwizRjNEO1DuMBa3iEuNq3hxTk/k3eDXe/WSn
IdjTWtjwIEc+3nEZTC/ouXQswgym4d7LUqZihXlSY8QDXtukITgcJFi1SCta0GcGXwRB0YHqPqo9
LW5E44+gTDXDhyGq2qOi2fSJCKSmUTr55VutgFfeTS2Gh8eonDvOqxK5NvfesMoNN2jDkJhgOs1N
1QWDSJgWw3SbSuhjlrgCXm2x2HcDv3cIVchin4Wtjvx2Lh8m1dBbn/n6yQlGgVJLTbKXQvrQB59U
987ynj3CdU0JNK4Bbu4XOb+kcx6oiIUVgcan43n+xexjJPMd2NvNkkfc5GR5gSZFyjpcRun6Kgk1
t0+fOfCeoZ0ppAjKNMCHQGnzHpVgp0LA1zhPlJUpudROOEGaNnXqrtzzaXbafdN68ISNHt0MKk3d
BB4bdI52Jnc47lIVjreF66HyToGf0het6Mtmj45R9qZlgKExF77orXpHSuTKqKyA5bg0GJscPrVh
62PQhISAKUlLHH3MZOtgNaEuXmu/o3dFVpUPuVj8V4CjpLOrVebOP20g6PUEjFwZiy5szRRlpBuq
d4nT4752LsdXNXPHfqPN1P+GhpHeE5/xX5zapow8IDN2CF0qP5JI5q9TIXpsGR2zxKfOeMcgjx9G
Dckr9w4ql6649hsTUAwcLPiQpHJ0nmxugu66Lyz70IGjAKmuTbBrzWJ+MaiLfhdZ3olIUyCs4hBV
QbufXUavuTM77yqHzndcMQBlr3nb4+MZHZubAaMwfrWysjQOSJsXMUKphcQpwXVYsqC6bxqnK+LG
sTSPcB+ALdrBrbkx1n1K446m3tO0zHBGrAmKADmhZj/s2JjnUOPMWQkcUDRNMsckzGK4nBpf/wgC
wKfiKUVekacVGeJ2gWooaysjkiwUbN+KriRR7qVDjSR2am6avoH3FCKDq5bISy8H5VfPPhgFc+Qr
wxyZoDTm0EhWkv2eUlwiCCFXbQ8mvCcLIdE/FmN8D94MwOGeDTPT14tdzMEqOKJo8qAqEC1hvpQR
Hyj7IFnWtdf+WGLfJsOtExM7pyEgsphIR1jsQEAiw7QPAg8WzUZh1XGFFPUtriSuywj8Z0ISRzmi
yyMBnGh1q+tSDokHqQ4auWFWzHejYLLcDfjEJQEhjPHn0lXd1TT342MxeAtJFvSh9YEJpr8Vy+i3
EcZPwAHPgFTvimB0i1gIzBBsRuLv3dpJP4ICghCLr8obAHRUPFUsGwCGcHwbSUzWUTHrGFSULYey
VgSE05BHI5o1WVxgVYuo1LNHEyhwpuWux/w6elmHPr+ch9m+h2Vr35ogd1kic9MlEs7Rz6I0l32Z
dFnd7bFyzjUUyMR8zXBDOjGbLULwDv2ye9CncU8WiDiLnSk9jrWVDM4tm6+p8ew7pH/KX63j0Qet
p/qqbDtyM/PMveqavM1iXKL5Le/L8kE4k6d3YiUVJCMiz4cpLTMfsksaF/gYTBaypJ5tPiQo+Vks
+gKRD2g5WQa1Ug+XJul9LEZY5i1kJztHvkPXrHEOQGlJP+LVKF+HzM2eWJ4WjyFuWxN33oKWD0EO
s8QpFOPGxEKddDcFrG1jnfL0B21H887SrvzBMaflrksNXKjsCC4WXUKvcz9YWr4hGF9+dLarw1i5
DgJFEKPdK5qSAF9CnH5BXrEeJO70VXfPZ+jXR2PQZY+0yNRDLtdEpug0XAGScV7Hvrc2HRVyn+Ci
tmFaRRZsQy+qEWR+dHPOfvh1P70GadXti86Zf1A/wIQMBc1Q5jVq3/EMsXG2NK+TsSxyQjtEM1DU
7yoLi0fUdmScGzG9aHC3BxwTLuOhNYzEvgN+d4KnIUC3YoCFFNX8TZWQsG7qcf6JhMYzyM8KpBSV
76RvkrnuDzqyWVwwDxFwnHY5ZhYq3QKIYlCFxI/Jaf6JGYYd7vzBXuYF9JGLpc3hW+04XsmgmfaM
+cMbB1L2m2mRBkJ1wrn2kbtduF0OvYRA5s8SsEmb9Ki3xKi1mWeMuZOJYS32rB7lJRB9HHDKIbgN
FbCDse3m8UpXTbP3Gsiaqb5XEfGnNIGIzkKjrJXyuvegOpLMLhTbM5TbI2QO0202USjH9h7agg2a
/C/t4o6XHMRYZBw6SBgf8L9rj4g8QhGd3lnoCtuI1x178E2FW2Yi7XJIJ0qnHcZ06Ts+mTnfo14N
/A8RYRsbT/SPRRfC6ANo9t8SbrDojSzJRVF387e0ytllJ/ogsZDgfFocMd52xdDcdLTprhC1FLEa
y+Wx5/kQmbkrPtx+ZfcYitVOQxS8VOo3CUoi5o2ssVGKAkwigeN/8tu6+GQWYoJxNrjdZeCO7Krp
mvqqh5zkG8We3k6YgnMNqEx6b5if7waNawiVzDyRbV0nMxYhIlD9f6eImuZImVbP8HXpUu58Yst3
oLRovsqIDTTJNaQVGgBerzqQvW/R4MBxMxZT/aKqxv3QBEhqC9bM30QarP0Or8T6zcV6QXvauGgW
VWZfFTk7uAQjjKK6rWGOipHIRbz/ILt1ssWMCgEwevzSerIEnbiYLH4tqsdxSjlnSKvoVF6so5W+
Q0bE/GomyMpHSlbpDjMTugvfwu0knITtbQr4xUPH2QfGAxu0w0oQuA0Y/Uij59C7h3XmAnww5CxV
W+lHyTCpCx7Zu2E2GC8HmM8zaDO4ntEAzrxEtQFQrL4AhrCPKifwdAL/4JjggHSJOJHlpmog35IR
5b0UGAfRXZAsJ+qidjtWfwxgH6iDdBxdSAR3UxheIv1FtsHAs5oTPkvyvUBP7VKnBHcEC2j+k0LI
BC5tGd2nAdyFOXKK+caSXmgU1DucVMRZs7c3k3X4M7FD7yBZ7uAL/aYapipCKcPHFbGk5Vs1e3P5
B6oJhU4weQn53ZoM5WBVd1D/8HsIv1x5NYWxCdLPfpJnQqfozHBsVFcz6V+lDWjkkDHUbvo7bWkR
HExYZSzmPQv7C2+p8yZxGuPVV7LAiGTHXREpWVupvSzGdo0mA8TaWhOTPReIRJGWlrUs1LPjDpka
I6B8hPNH1+OY7ZTvFjijAxKPyGaT8r4FDq4AvybwjUhHAY9rwhTLlFrovTxUdEDohavXBFc+ri6N
K9qDamcROPTRb4qQ/fBmB2lzjOVHzEUb5EXXi6od+YDoQoQMDtRtXsexkBAYZ3OIIUiMhu6lblwE
NBz6oE1SWzo5t0wXPepVmMUpDj0lkFqEoMIQXvlq6flrKfR6V2aSAhhbrek+hhwMkUxnrAAkj3Jn
n+JUlBEu7wlr54IP+5iG4RTubCuK+q1QadPeCt5PT6Reg3NSy5Ye1ouuu9DZMDl77tgC0zRsYZ8x
9ABhP6M+a3ZsAZsOz/JKdfARs/SANHHhJFBPhg/1MEz6yWIu8PhOy3DhD1Uf1D+oyGEODeL2LFaZ
ybN9xYaQIMzA9XlX+RWGT85uPaE9NzB6W4RtOb7BnKpsV6GEml/AzhAGW10DpKgEG4tDPTXswbbj
gsF0GdLQdFI5IhZSrfmGaup057ABvP6oa6cBs4+tbOWMaWPBRC98tNp1UlXFOH242JUxpqxvPumS
Ve4PL/Mm/9qvvAxV29SjAE44l8uIFO9STz4QXLZHhsq4m5FLhlyXRuiyOAj6B35oKJ8SxJkz+WWq
IWx2soLgAqAKGnpZ+TodI4KmE1pUzTLwGiKzjENsUPQLgqOR6Dtt8vabP2jUp3iAi5mbfmqerCL8
JRWgwyok2AeSKnKhmoJdojDfoiNiJCpFacr6cVeOQElDsaTMdtA0lb+0A5EPBRG4mYurbhltYuqy
3yHLgAXyIkBCOhoLNtZIxE0gWljeem4wWW4A3he2WAzublpwG8I5Lig60LQbXmTfLL8mQuW30J+G
xNGBufEI4MEDV+5jTqauvTLQbLgzMgzuUmb6MbYjZOISokR1CBGVYlyAB4ECv4ZvA8cFhKm0CIYi
LkNMhc1yuZYGOKv6/Boj0NvywF2CW1TPqBsiT6luC1HMIjJLa9ROBwhKNW5tta/QxX9ArhvcAaDP
L2XYfOLaQDbgcqdB9tXrPjZN7iIbY06a9CB3pxF6Y/hlqYHlU38ObiHKhhKDCw0QMpP5g4xB/gPs
mAG6mprdQNHEZPs8TEmslwCZZFV27MZQ0nxmS09u3LnG7CwPtepP3nKkTiFi17Ic7V74oXL3vfFL
WAEN/DIiDpLZaxAHs4MyVMbMxRwFNoHzw0WzPPhNhgJUOqaoteiS92Czgw3TlRnLIH+GMng2oGiJ
imkYvPoaN6vlIwF4hY5XjVOj1MtJZ64HiwIA78rxwmnWCGTqC72f+z6/gBNv74YuF0Ekx8G51pkE
gnAOS+RoEvfBS91ijwWqmzvcRuNjiqucHbKhw6ErpVlXEk7ZacMMTd2xiTE8TqhoWqTXHWyViV80
XcQD7+vyyZ98pLQM1ce+r/Lv6cLcDwOKOcJeeGG8X2H0JuoVgINJ26Pg0QUdcnI/1dPeHXX4LgUw
6CkkXPME+ci3ltULZC11inYpAo3pHjYu752mbV8UV/J+8uc0i2riyemnKzHFMvYQrbwOItC31A/T
Nw6ATMymkqQIPAkaCKmf1od0GJfYq2i5RHqtrxeq8ZrYDB6uX+M5fuQT6LnOQLw8hoEt6hggvwA8
JSIRaXtDk/YI4wsn3XVM4Ex3wlUQXSlz+qHzIXszPOxlTB2ANiBmh6zNL6bssA6PqpJ6MS6PRorS
966wOamiEU1/TFPJdTDuZ1Qx48osBU0WXk7NLgiL3N5Uc95DfAO9gT4hreOWezRR5mdGirC/5KOd
ipcCtu1cdpYgxUsnIr5NQTFW36D2JIp35UBNsXDbHoWzsqjudCnZgwMUXTKVCnn/4NnhXklwOpwe
akHYpqL4nJWPo2ogLJ5ZVTZJJpBDaKOKvTFLDR5I4PJXOkxsiiEGw1BkNsJjyN/b7BF3ZTPslhmz
QnaQjmnsRYp4boEb70fct96CTLrYtdSGwUugXdldwskrc1mDplqv1ek5xaUx+q9DXfR27xQWpYac
tvhWNHhQiandEHd7LXzvXroo2EBCCTF1F/Jq13MJm8BcyDaSkHGTu6pH/r0KCeIAMpt1V3Lpl/yP
LhdXxi0HEw1HCG7+BzeD/kGENNfWy7t3TVs426q1yJeDNjdvZg40Mp7B/Kpmf/5UaVreaUx1SqDE
ku4QsJMCv8AhcbOgkDS7UxM7FvNW7zPigNWHsqS66xq63kLOnB9kDYflEvyraDAdsbcTTmLoso+U
u/D1+aTErwx47n2D2uYtmMEIKTy/enU04s6oGw2/xrmd4pTPmYOgldo/dYl6Q4xaK9ox8DzNBy58
xDVdYMoXR8LlJMi2nKemr1G76yeNXlPQdOZGM0xFjq2BZjWgISCZdIWDVKcpGvJkZN4+gRidf/f8
nt7RVjEZl9pxnzNcHu1Ltkz1EA0I3MxFlg/h+yAHgoo+agu53tnSs4/gJ6HIXPGAXJqgcb+lTuB+
oPm3PE1G6F0FfnWRDAg+vIu6QtERcvysRJmwHsDAnjFpergUpMRs3QRD68J3z6xpHO0KyJuqnI4d
4miPY4WQASa0HBQCe7cPMf5aUnPoHItWhA90SpYUiubTha08uIYWN2JkMOsRn+r4y7Uj+tBPUJly
bNQHkPaTY5r/8dCV+WZZPSJzxZAlIHIRfL33BE41znza3cgQWeyFzar8ovLTIUbFKLhEY8ivL7s0
rO5NPnrVPnN6le+cECpmBzREkB21mGs9nAcy2eopY2pnp8ZZYPxDCuxHtdosjHPokgxAkBM96SNA
lq2YchWwsmxHgGTQezA7NuEaVcuUHsSKRvu6ZXykbf8/2snQfM+ainh7O6/qZaJ6X5G9aOpcu8Y8
f/2OI337rYSyVTLNhxYoCrWEYaQJYipWnZIIP/bw9Yf9BWwYg4BOqAD5ewTMUE0WEEJQPXLg8z59
A5uoCBqVrjsHeyLVRTrDE8/1yblLx7Z3/Ul/fToWGTPDBo/tU6R2USPAhNHO8L1N2XICjnlscTaI
CQJCYqgHn+2tEGVUTGMRe3X++vXaHDs6G8QEssh+xrQHhrvSRVTvI2oByFNYP2ohBHXCzI79gi1a
AvTpsm7QD1I6/QEBtyYKINVwwr6OPXwDM9ROXrMWHVUwFe2rGdfdnbtTbLkju7vVQK5MV/mEgfG0
8i+KFNN2kISOUeCbenfWBpANYtgKSIbJpv//z+dAkazIcGWamzZr0hNLdOxXbBBQk6781lbA3BQQ
3YqYwBrZySyxU6JueN7P2FiwdtswyJ0mWBtKD6Odk74vfvlAq8IHnZLfOYLu2Wofpzp0ddqN3j7V
5ROtacxDiKeAuzIuLy1u8hOrdeRAkfXvf1l04XOeK9Br96k/Or+DAmpVtJblxdcLdWwvNtasM0wY
dpZ1oYRF+b++WUlndTA+fP34Yx+/sWeKuKm3pAO8SpRI7gngT6gL/Tzv4Rs7Tj2LtKaCNagA4kSY
U50n7gqwOu/pW0OupClZjqcTPT/KFhyGsBen6C//XHYutgLFSgwZOKna23do+EdIvoa4Ax5z7vCP
rz//n6cTb9gY8jTmC5GlDfY9m64h8fkfP0yEiENQkUrnlAruPzcYr9nYMjSu5ISJLyAuVkBkoK4L
satQn3r6sWXamLHq2wAwNSv+c5mugPMqdN8GSJ+cs8f4+vW9f9mWKsMRue3C9wivv4NGUqKqG57S
gfinL8PDN4ZrUZ/JpHLx8Lq6saq7YWsk1CJTqsjj15t8bH021qsgP2w5sGl7FJ3KBEDYKcKYcBGj
xn0Kl3xsgzcW7I/EQEQSfDPwOAH96jGdPfP7E5LWx5ZoY8Eo9eXgxefAqXgcRToCMlt20aj64TTc
9p+IWOzCxozRUULDxa8A1Gql85Dy9oY49UPm+b9aDCwhMkeJIz1hc0fWaittgZsNdSvdw8NIF0OW
ULHX+4UVL19v9rGnbyxaDrZ2vTLkAHnaFd1VprsahZ39eU/fGHI+5I7b+TO+3YUC467tRLgLM3LG
uI4AOejGkKlGF9pgpHQGNRy+D5V59mbz2vbeDv/tR+mFJ/zNP8Ue1xdtLZpiOFcfQAM6Gh2UOQp7
mIZq33bu7/9/WXszeVPCl/zegyFCfPy81Vv37K+LpMo7FGDKgMONanFlRjTZXFs0J5z0sZ3fmjmU
+Jcpz0B0F+iLoc4eJi2GcifnffvGwrlFguxoWLgiw88JYxoSl59HC8B+bCw8zfOgzQLm7XOMyY5c
bsqYB/6TzDwPHm868/BujDyoW9Ys/hDuIV//yjpcgwByLOdZ9Vb/gmNWxYSZfGAdkCFAwR35wjid
xdDjQJv/98FhCxRzBy3ZXs3hiwJxMl4mIBPO2tmt+EUzBShhpsbfo8QPCTyglM+/u7faFznq8NUy
eStTC1hd1VeHoasVurb0KkQj4oSHPuIhtvLCqC+GQBCnPvDM3lu3RtVrLaEnU5LN9O28ZdoYL8Se
0WQ0FZAVQNzsEFBOB684+QuOGG+4Md7cq8YOI8cwEMXUw8PsLfMN7Zv8hAc99vSN8UKrkQMgZfB0
jLx+o7bvr0cHjdbzVmZjvcSSWWI8JJ7OTTNcotehEhOk5NvXjz8So25VL/x8chb050AgWYSsohmz
6mwAPfK6a34KX2MYFm1Ppc5HFmorfzGhdQRIko93yZJ6SS252CG3ffn6lxw5pluN4bJUQ6bRT4D3
LPnvELieGKJogIiyD+Z4J5zoeif8Dw+Di63+xUDksgjmrC8ZMQONQnoG7Z/0DmghCXTv0MQUlVS/
LM5zaltFDIAImhLvg7xgC1xK/B+VOeS6XfL1mh3bkY2rnjuPFkM9YOpLihGumOeGWdGAHM9Z+3re
C9YX/+WU+dhB6x66jlk0UOSGaBsBZlwvJ+YI/lNpFKEG2xh2Ki0S0H7dcxWYHcrvcTXxvXb9a6hx
PwhEmqO95S27BtfjnNobXrmxdupKUVsC4B26rc0BpWiA7L3A7r5er2Pna2Pt6dgj4eI1ni4pUDqu
8xMGkzhze+1m3Qr7oAegF75//bJju79x2SpsxtDJi/4XqcwcBRm8VIeO5XkX11Ylw++AyC7Hsf9V
ixESrG7zE1xW77yDu9XHAFwjq3TBu196nL77HAClXAC88fW6rKf/H0YebOJwlMYAHvRc51MNeXPI
TeVch2GRXmQtFaeC5PW4/Osd6y32l2GUve2cjnAJkP7k/nHCLogqVe67YC3PNP2EYaEoSFt/2E18
iEXmvYmlnXEbNye0do5s/lY8Y8wLMVkg7v+s7iUGIAnN+xxDp75ewiNuJdjYfTMD3U0Cqj7BUEtK
VFRwFO5Aj3tZ9SFO/4hjr9nYf2EmITwAXv4YpS8xd/yZOPxWWXOx3sKLg2mEX/+cY4u1MXoDn4We
UG9/zsRKtEUFYp+enaUnycVWTaNs/EXZofA/9ZLuXebvUEkA5rvAzNBANGf+hI2xt8QyBemV4GdJ
gOud+voTYgunlKyPXFtb/YwmM4sWhjo/bYv4PDBu7IzVkwiaLEI/EGiZbIy1758qrB3Zjq1ysJy7
PqsqST7TAnBvZ/oRhKiJnLXVW0WNpqpLVoA38cmG6W5q13kEADWeMItjH76xesJ9TlXQ2E/itSRh
61ezpejPfPrGm6uucx0qRu8zyyrUAFfgKrQtTtxYxz59/ftfF1adz9aOFp++oIIcJsA9CwHBt1qr
cxSbOOAG//0Cw5gT0nohn9y63iVgiBCrA076HG8kgBH876eDFJZW3jhBVqTP1UOjc3EVGPSYvz40
/4w98fSN264I8ACpbqHXQIJrzp13rsbHsVb3tc1OxDr/dEp4xcZ+OSBv+AUSikRgZAPyM5G9HsfH
cqanZA7/XbgRdOuxFeAH2kygMFNKAbJz3s0Sguc/XqzkdSrcOA+Cp3zxr4YMlNf2rDnWYABtnXlq
B3B0m8HdAy7rRrSFC8xa9evrrfnnucXDN848BQ3SKUF23f9n2DemegWJJ046hiO7slW4GkECLINF
FGs0GKJZzRErjDU4K/8BJnz9C469Y2vWotUulPvpvszJixY9+JJtfdlTdB2/fsGxJdqY9pQ7ehBV
DVGKrAScewLQwaVldcLy/umjsQEbu250BfirD+2gyTWxtKiK6xEBO6MPDinreLanhh8f+xlbEwfV
FXXrrj0U0LEDxBt4hHBGne7rRTq2CxsTJ0DKoKgJIQQKxoQ+NA7NXojumbop0UVaztyKjZUbPouK
pUuwTz2wtiwD0hWYvArg569/xZE1+l9HDd0U7UPEN12g14myxUeh4CbOe/gaHfzlIpoe2GsnI+6e
9saJLYUo9sJPteuOXLFbvwxqDoUiVNke1ipUCjjwfSfAwe+HCiRC4Z63y1uhK9X6XgX9fqjJiuzJ
oEcYQ8Tg3QnIObNWcNf5G2PWzIR1n0IdhOngNzD136kGgPLr9T+2ROum/7X+qst1r0doWxnf7GQL
jK0HkVT6kBXBifLHseOzsWVHmWUuS8fdB2mACRserMsvVbP7+vuPPX1jwMxpFoAKZ/f/pXwRr+qo
VMHvrx9+5BraSvarutfwb6W7L5T0PrG9LkD+C4tYr8g9aETVbU+BJfv6Zf+Mh7HLGzNOpddSN63d
PaK7fcrHZztjbjlfpr1x2YMOIDrQl6cmQxy5mbZyVxVQLrkHzCKw3FDFq+Yqj6dZ3JV1NZ2oeRxZ
u636CGZSQgUhmNoDD+rPwhRQrABYtig/1/zUU+KEpziy//8RP/nr/GIaFwjY1HehPwJfCqr6t8rt
T81QO/bwTejNl9oTXQaZAV+D7yehH/8JgfT529cbfuzpG7OmGWZFOqR192oCBW7yUbqurH8qQTz2
9PXvfy0MSD608YIMmqmBnXdgmTMwC5fn8z59Y9NSBgQ4RAv57xzM3wBzqwD51oevH37sbG5Muhm5
MhBRcPeQYQkumhL0CQX+35PIgNX9+hVHbr2tpNbabGTlYAF/MB0V10BtgyUISZC2WsDHVMz1Vdy6
gd/vv37fsZ+0sW1W1zQDz8Ldwyuv0q8ApPARbEGoqJyVq0PKQvz3fk9LE0L8qlg7Lou64aWDWdMp
GD9f/4Ajp2krrdVCumBoM+i9twMBuwuqYXE6cnHi6juyPHS9Q/7rrLpDOwYUyzMs7ApLFUa+C+hU
TtWZoRjdmLKFouZcEetCc6QH8Q2zyxID7s6u9MFJ/HqNjv2K9e9//YpwyTFBxHIX8FPIGzXqnpXT
S+P5718//tgWbAxaKuN0k7/mixDie2ANmL9lM58CEB57+sai/XqQpEVvDlRgSI6mHL1Yw9vpxAYf
e/rWpAMzuw4YSPsCVBxkC5XczaurPm9lNmF25y59PYJvhFwEOi5mweFs6clK27Ft3dgu9CBKR+sO
maY7O9BhqMfEJyBktcVJrOCRV2zB3YUCFEtlmq6H80MTVLyJXZbI8UQQn7VEW2x3RWht8tK2BzD7
ISkBXnkSeichlce+f2O/TbqEXTVBbp8t/hT7mQaRCBwoAW/89eevD/qfyreg7sZ6IVwUmB6SWPuu
b81jMQeejUAdhrRS6PvVb84YvwIgTCZfv+7Y71n//pclsyIELcnFgQIPL4BkGiA7ShfAQazXxnmv
WC3lr1dM0LkEgw6/qAX76iYIw9/+LEG5Xk/W129Yn/SvNdtYdIH5Ew0pEACAvTOCe93xGEzuUyMa
jy3RxqILVls168LddxYeTXpTgBqGuhdrIeC8799Yta2KefZHhEeQUJGXkDMoUTpEyPH109eT86/V
2Vi1mcGLShmibZVBHQM9u+b/SPuSJrlRrutfpAhNaNhKqcwa7HaVpyp7o+i2XWhGAxJCv/49cj+L
alwkX+jbZeQCEHDvhcu553wNZjokBarvL71A1dj1fjSroEK/QZc3o3ImcM6NIPF5CsUXpw1N4g26
xpXLczuC/2J09vxeNf/Dim5J1wJVT8dGrhi1nAVbqx4z5HpgpajB4ZeSsjsWzGzFoCkSw6QtkFrF
QjSpO0P+dEHy8PrINXtTRXjTZSRzUe4j35/aQXC2/g2OLO8Wbzvy2HlIRXe3vgwt0OEgKJQoY6ob
SDWA9cSk16Bxd7ZiurYsQltWuHcKJ77JC1AO7iQd48jfgVDQTTeoBl6fKd0GUq0YPIGQnK76C0gF
p/w0BGJp3ves26yDHShG7Au37ccQkWFoGi+hlJZZD9K8g1tUMWLXHqLeGSN28Qf2Q5CqPnuBNR2y
XEfFetvr6Gy4DqBOoEaVH+rJv/3OPR6ZeEeFeZcQMA1pD3Gmtp3/mcDYdVoXYzHR26uK2noltvDR
3QCOQrlJU6HyPci/NWtpule+vTedWLFcyMTIsiRwy3Xu3+M0VKNEc7mROxAIB5d7sOwfeWyOHRXk
HVAp19HCpQDkSc4F1CXLTRh4fx+b/33qXoVf1jurBFNAD5ipY+O5PIhvLGEtR9BdGLpiv3Xc5ihT
rXFUB+MmapWZlXbWYEqZvh26nFgxWtSuNNYMLvGXkoi//K39MQ3dg+N0X8e8ezg2PYrZimHixJ94
/hJ05U/R82c+c3IorjsqshukMl7kVsX/4srMQKs6rkV5bNf8geWOUJfuIK1yxrMUxMNiGidIDH28
Pi2amVcVCqPYlX5uYeiBFT24bN1SwcBqvEMvONKm1zt5O3o5kWK9boBn0tZd+wvqV0M8eUCym46i
RokDmEOvd6FxECqsOx9zgOmiml2iqgvzxPZCXDnCcfAOfsL+aa+sy88LFjg2i19akCEm9QjTBUkI
clwR7QyuX+OGIsWAW5DXgW1y7JFMoeDlC24nB9AHVn0UJer4V/tybKYUS8bzwRpgw7LLbFWgP27E
I3jHTNLaumVQDHkvo3PCdhd2JKBGFi6opR1qUvnQNa6aMIhpIaIXItsUk4z1ANJ5UGM0xEbdHlUC
L6gwOm8En88FjDjetwnUyjP0YkbP+tCVhPQGc3s7I+6oCO6yBJUknhn7C0jdz7YjTmDjuAiPvJtR
I7DOy18rnosOrbOK5/ab0StcYv1vnRkk0PBE1FDr0BuI8yeimzLcA3j8wnCOTsC+C8rDjRjOoprF
UBHdQc4bf4n2V4p4Xt+VnN2DWgmwvAWI9+uzo+th//+VPVM7BmVBDysQIcoBpYPHdt8T0fsGqsyP
17vQ2HOo2LOPYisfD0X9BXX5UYpjaLdLzM/fZqeeE4D1WFKB5XQ0fJDGOFRwN6TicgDL9turh97A
4EvScaaGxdbNlmLWdrCOQJg6YE8uAb+sfQhBSQ9cF4t11P5UfcMa+fHJHtv+At52cQa7d5fOMfBf
BEpshinSfYVi4qIQTbuCG/eCyL8E78Fb7IFNfHWI866X4CExdBNjC/15D3dUfDelbQ0g2ABSGAnp
3CICUTpb+gmF5GT6OIvlLzcclrt5BvcgiqYGwylB83Eq7nuAnty/Ty+o+Y7u8wWsaZBlH07QeDim
z+moqG/qxcALIQN2kcSyb21n9S6FMClq6MavHMIHBI26Lmh/KUdgyEFqyz52IcRHtrJgBq+iMchg
7/qVzeM2FbrbnONu1ZE7KPs845QgTnt0BQYKhN074ua66WuMMVBMPydQINlAO3oGqeJ0cgNwfbDN
NSn4aoLIH3DvGcRtZBo7SHI6L2DU/Xtq6s8zGBbHwL8vCufDuC3n6x+iWxXF8HPw6/m2DavMF8dF
ZVBu3y31OnyyjsJunD9AY3xlcbjw7iLAPl2c8CQNvs+Nh+5BV69Cxuxl/N8Rl6Jo8TIswj076/LX
Qrfp4/VZ0mwsFTEW+XW3egOExKkvHiOPPu3ivkEenKMp/wrOl+xYN0pubELNBSpsY3apJZd3VPh3
U8CtRPRI1RS2kOfCMyqcahZexYsFQ19vDCSzF7DR3LduMGc9ZV/DHgZz/WM0JqJCxvKtBpzfXWyk
y5yLm1s/PLs4eFBUQd3IM3V1wUR3mQdGP9Bm8r/0Rdzkx6z7D1R3XizRTHr77OZwVj9Ac9Vs7+jE
m9BwRNdNvnJEj+RIoUGPhR4s3MOCInooSxB1FcgxGj5Bc+1TdRGBAKBNF+IovcMYAiDuJe4XvtP8
6OAWry+wrgvltB6AeVSsLbxUOYKUIrchfInalMb/uG+kY10oAd1HRUW9baF9Zqwak4nXDQg3h+55
ozI/xYPdGJRnNHtVhYuV4+ajcA6Bj8aUgA0PDIuWZYR0aVZbhXEHHgfxPVhOL8Cg1VBTQbyeybre
FAEIAK9PlO4Ddsf1KvINucdjBkjAReJRIAdH6qVixnpt3fj3DfCqcbcYQBFWtt2lnnr2j4zCAHI6
4HHyGK0NzkKzl1S4WIl3GMfNSXfxGbvkUIyOpuhmXPy7AvrX16dI9xX71L36imDsXdCOVtiuu2YG
uGrJTte1PXt8Kj5f70K3CopZ455UgMIWXwC+WXq22ZB/qEAaZpgjXetKqIa6CstBz4nTbcu+5bQA
yTwz6Zvr2lZsuaVD3OIij7YDvDxUqG0+9eDSN0y9rnXVjMd85jEePS8tCP3FrRwmp0vrNoSq0KGJ
V6Fh9sJWvgRg7w2cfgXRXTfgsF+tpenupYn/KjDMh/R7VKzQDW7dMGNj3vyb47L3HFcQ5iCsHzaD
K9JYggoOk3IqYtIiz7UV75oSnJagk0s8aX/vyvDp2Gyp9gzKDsh4WLBnXuKV0qXdmFpDwExVRLpP
2C3wlaVBgCSYqiUE+BlVGi7mq/rKiumrO8nUtmzfEOE0h2Rv32yveqnHBvqXS9Fdor6oT2IqGuTE
oSsQNmPq0hmEtnX4EAT05/VJ032UYtvgQNiIsKz2QoayTdc+T8HJLTKkcwBDxHYznAx03ShGXgPY
Gua13V6En6d5IT5FlX8PpPRlo6WhwkLXhWLrcz1DkMrp2CWQ0XoBn3xaz8Q+NSP0XYagWLJjE6YY
/QS/OoU1NjIFG2yCsttL7g7vcYX9YBlz/ppPUQFkErqAEloQ9tmP6HcU+aYBBCD9ggIRPx3iQokd
FUYmkW6xIdbCLqBCeconQBIcDqbk65Ok8YwqimwKKwC73QkHHFAIg4raZqe+NOZDdK3v0/bKRFqo
gozQpcPQ/eU5WpHU6eIgSI8NXbHyFrzkvJ2RTw1QxJOArxqKZqWx4ETjcVU9RkbdYtu8Pd1PxKMc
GUSmcHDdr/KghXdOZjDuPtw3kjmuYtfbsq3FApTseaPuE+PWN0g9oFgVuioGP6VbBMWi/X6YC59j
/7g5/8edPApqYMdUR6EbvWLLOaCAERQI9hwwtCtcPnXPJa2gG5YfPRurTKFgGQ5XCzJRZwmxoxwp
TQtiG8M4V9H50Eb6A0nWe3G4gS8VansekDi23BVWRtAzHXx8VIFkdh5ayGh6eLPAbfEcrICbMKD5
zwyXd9KYhL01S6HShEJ3IvKrPgawhc6/pgFVOdG0PJLZM1E+6TpQrHl/JKwDwvEZdIGM4q5GhoPO
qXEOYvocZ+/5lb9gvjvXNeXtJRg5ZB9sv/kGuZudt5mC+PvYau9m8qqPzvJzugthXla6uuR2RLl3
mTRxJY4BjBxHMegg5DlkNCuwiJUSBPe09MBcEdTHvJ6jWDOk4GwKuQWK6vUCDCVth5e1zsa99Njs
KPZsdUWAOvgW9NKS+k+7fDVIwZ344OCVkMzGWHrT6NjFrsI3JgW0DUBjBBrsQ4NXcWMSTOYunfaZ
d6pxwAmmXW62pTWeKDQxQSUM9bu+9Nxls86QSroIHGD2Wk1pVxAva1Miw2P+yN67f7VDhVicbnSA
VZg57MwXdEm3GkeYY5OkWDEEVObAgVryBRjKU5e359rbDC8EmkijYshm1no2SKybPRgkbt1dVmOa
WNe0YrWoV87bLkKUpNx5COTgpuEUH7z8q9CxSDZhHjaASYKl/DLW7g207yD7YLUnUhkhHBrvaSuG
6w/LUAufbOdAon4BUge4w1HgY70J0rLXl1bXhWK8Ud5x2xPTdi7CZfi8tTmEQePia7h0hxgSY8dW
DNgO7AKY5dY+g1L+n2m1WPK7RPn68N9eY/Bz/nffEx+A6LrFm8ZWuJCsc5F0hkKF6Ri07+8/z1m2
ih6bVxdJJJxyzzSM+nTHX+USAiSsKj6EKLu+/gm6ThTT9T04N+7jOF1O+xsp0p77iQ5U7DJZIdB7
vRPdPCkWHDlWN0Ku0D7bQ9skUw095rAzCnnrWldicFSygXiotEP9OwTC3A1l78t4iAIutlWe0LyG
RmURIbFNS2kBGrIGSSeNkPo3hx4FkWJis+NW0wQa86zPQecSzhfmmXaPrmnFtGpr2DxoqojM9Vmy
9nXiV0duwxi0YlJbMEDPBwozWVl/Wrd3kG9Mwv5ckyM+GbXxilFZDeNgXEfz6yq81IqnFSiQojBE
3Df3O1pXHoyaUsR9R6ENh6zXiZcfnQL0ORRu83Rgq6N9xZ56HoCNuMa0F17+qRjIByt4OtayYkRh
xdwZGjJLFkVhfOqhrJLMlsPP11vfx/eHs8G4FSOqsQ1FzTDuaQouM4jpPYteeLOCbWg7eYNjmH7N
rlQBIKOgbbUV6MaxPkw2BH8qU/HRPtC3PkA5xFYudR1QQs9ZbOWQ4BkQDrv13PTTz+sTpBu5Yqr1
2gxr8HvkDrRT7iGaeKxdxU6h+bv267bNeK5cToPkPURHctPZW7eqiqmKaoY+fCFEVrP7dQAV1vpQ
9JBtIuAJXg32qulDxXZAVxXKTlU7Z0v/PoqykUC7qrtALzxB/vrIOWGv8/lvoPWjAZqNUTdn80Y+
CqhRBfmUxLU4dIlA+/u3vTrA4mrbgnXb4lnIHCjHNzdb5D1cX1+Nw1EpTCjqB6gDMeFsDvIvDe8/
OpDno1C6s/v42/UuNFtffZguUEYOGTB0wfkIAtqPqH+QqFe43rhu/Pv/r6amtHsyEacEbQCoA1z+
k3nFJ2jVna0merzeg274+/+vetiQv+VejQAY2Mv7Sc7PEbceO8+EFdbszz+ephtwf4C9ZM6A/L6R
fnEm0882sm6Ap8iYbC/HPkJxP2L0oPbroxfXHd+HjZNy0Z+7yvl4vXmN91Efp6VX0yUCSwAkZ6Bp
HS2ZAOfj9aZ1C6w4oH4IZ2CXmjmrnUeo5WSMkizyt5S3h3BMUUAUL1SBa91eIaCVjctwFpvMRAfR
K26dr3/AfjB4w/OrT9EzD1ETOGJuAGW7H4soLSAjthRNWkxrNud1wivIEkNK+Xp3mqVQ36Yrp8wd
GiHQ2KSL02gN2Rn8z8Lw8PfmG00UqGQmYrbaFkJiUAaDqHgCehGR1lP8HtnVZ9Dt366hKE99YALE
amxDJTXZ8FYMSWGbZyT+AB1jKOraNw0/d76XhvExctdAfamOwMccz5TO2WgPbgKmsxJiHDU1bF/d
cuz/v/IepViglBxt2LfgFMSZ90GUh/A4WAvFpiGmJloZYOCci2QQ84l6JkIW3aiV00QIso+aoco1
44WdgST0Nppzw3Ooxp3+QWfS0oa5U8QzVJK9zA17QtYy64GxvL79dc0rxkzaPIYSJSZlAvZpWE8h
xJYP8TRFgfooHQ1hby9bMWfVTBISWtAWjgxhTDPh6nt0vrNt16stMlRBZMxezxCEPLYD1fdnFAmW
1ujtEbK1/vLy7X09ckOJkcY3e0rwDRG3ehs6KlnhvuvKCzRzk9x+6EJTcNcspqeE3lWSEuzjOPfw
3GlPId+gye6IKYV0n0nsR9eFYp9LDOwIyLCwHYnLkyZokgaaewnYDg1zpPFhnmKl9gKrdCdMf8we
RZzGYMf3po+F/2hBtfL6ntctg2KtpRyoQCaJZxQAb9eJn6O2+IlK+yqd597wGbp5UsLwXPOWVBOW
uidjsueaS35TdKYyR13ritVCua8dUSqFjbSxEyQx03y7H4w+WNO6+qgsQm8eRsgvgv3Hv2ny+MGO
QPDhzl+vT7/GdtX35ConEhoCyAi0ECjo4/mEbO3pWNP7pnoVPUBbuVhRj6MJ7mGx/cWybfl5YKtV
G3IluqErm7PnY88BsS5/+XU/31MqCUqYBtPLkGbru8q+bCQ8WiwQ+4bcv7NAr1b2wxnizGkDNZig
fr4+R5ojiavsTLcgNaN4JMo64S33JC8/2nGznlwJ8S4UR2euZYukWYnp8VE3Z8peFXMVezbDfQA6
dn+7S3GeBvvp+qdomlYfTkcXas3u6MCQoxEq7vQfDr1ig5PQTZPqq4cch9Uai+Gsc5Ow/rLM3kvE
AEF2gbaRo5uVQcyz6x+i4TcP3N0UX21cf6oisFXtk8SKbOh/1LmbRQNNLGiOxkDrQeQV9Cgsi7r6
9nqXGieo4gu461ThKPEFgfje5jLdxibNgwtnX663r1ubfV5ffRFfORnnPa1ItiCtoTtfWyaSCc0N
QX1oBss8oG7Qsv9p8/LGnn90kPeOJb9hbH/xQe0ulHdd4RoOYLrelI3Q1GEYTBYmiozx2fM+IEfq
9SU8DE0miHpCuDymN9fnTLPn1OdnakHvEdQEPJPtfeG/iOYhoF/n4bPnP3qB4UaiW5f9/1frArWZ
htdz0P5kPpjxxCybbGvtl2MfoPhHQjpeVBG44mxf3uEtPemjLcm3KJ2oDVdP0oK3hmOaZv+q79Bl
O8xQr0QurGX532CDtT6s8+ScHIJ8zEaCQyKZUfCbQvfVdHnVEvvlMi+ZE483ZHNuXWBziduemzr/
fn3SdF+iOMimhZpIHMvuJwcnW0LH+nMfLy+2F59H4AOu9/E7uL5xq1afppsVWpYem0QWuSLp/Z+1
RZJC2MkS/QKRZLIu4JGOg7RDwmzrvY9sfoRoeAQJ+L1gyYuck7B+ddV8KqWddeNXwKoyf4CAC+Gn
yPUgxf0ULj6kBezHsg0NZyjNxKjP3bE7ouIZpNzZmLf3EyHvJASH5vYEJSrDftX1oJwXALfxxLLC
yQMP2JyrEpla6YX5rej8II2BFft6ffp1/ez/v9pFkefUUHDtYdire0JNaUI3PIlufZN4vm3iotRY
tvr63RMGgcYenfSkrk/lUPyTl4upMk5zJlS5UwoRdMIu5JLZwn7xws9+v30seGyIf7rWFb/BIZBQ
QKZ6yRhUvNPSFs4dRc0AhNHH4HR9CXRdKIcrHzWpNspLliy3UI/cN5c2r24Wmh+7R9vKqWqb1s4j
vlgy8AYljuR3FIxs9twZsvK60Ss+wukCFPc0mKApBA2hF1UWdGLin/7GTfRZb4c5oj5+S6uZILvt
LJk74vmepd6af5j5N1Ld5iE9E/smIKYXR11XytEAMhQDb1H+nDm9dYJm6WUEF0bsLZ/nbbuV+fCj
GcJ3MejJj6w8UZlVetvx11oGCzKidWbldpm2bowi4tnErvK24RGVXSUe+81h0FTPtjkeviwRKtg+
8kAM7fP1D3jbexCVVGWzYkJ4QUUW+y2yHS478zUGsAgvP5ZXGSLE2zuMqC/jNdCmwxpjhy3THfPu
I+u7nB+uj/83G+6fwYeo1Cqu49Td7KPt7V1zKrMyuf28vus/0/vhUpzblH756P1lf3Dusi3r0hc7
+fRpvNTnIvmEn/XpJv/rpnlPTyLxElOS+e2rFviZ/+uQN3dzihmsmNkW3s3NmnJy30EgNhYJGQxh
XbcrFI+wTsAr0gAfPTROFljNHQqwD/kyorKxoHikqSFsCmeMlPWwyCwui7T1TSKFmq2g0rGg6MzL
AZJfsiL43jcvTfdxnb5d3wq6phXTB7WO2wmXL5m0w7tpvvE7UL34x3Q1icrCEhCodfJGlj9mWbeJ
W4KFwExQpllPlX8liPrcKt1ld5B5yZN+dgvnpkVdh20wE93c7B2/OiRsQdcXuC2LbEjL2yg1IUd0
zSqxlVrbNjVLiUoN61wuS+J0p6U0DPntCwtRAS+oSVxLN5qKH2IKcGYsb4KcnCacWsGS+I3xz1vn
G25huq9QrCmax7IpinzBvat054RbnlW/oMhz8LK2F0ZXpetGibNzKYNJglEt205u5v8YDKPX7B0V
BLM6hTWtfbVlmwijtOHth5IB9XvIplQMDMP1LWRIEmST77Yg9gLhqQhEk5Z1dbQL5ZzsRFsZswj5
xtEO0sB7onJI5+Xl+vg14U2lQrGk3LqJIOPLcd0YnOeOPVXDQ9k+Hmt+X+pXZtXTIYcUIZp3Z7xA
WHfSf2CBBLzPcBHVra1itsKdRMFBmJ913XRZ6yAdpCmfr2taMV1erg3Q4ph27iJPE7MTWwwbUrPP
QyX+EdeywlWgZSQDoQGSRnSCjNav6zOuG7Ziq4uVT1Vd4Um18fMEmPqzvRq2iq5lxTyrIsTJkWOu
mdtDjsP9Dk4+w/lHcyhVcS8Lg0LiWKDpob23B4n3qi4J/K9LdPbGMzbL6ht8puYbVPCLTSJrbQdM
/RLJpHcotGQOFchGQNX9d6sPUd7HUbkteBWzZcJaJEfq+sf1RdVYqYqpGR0Zu8KZpixuZQa1Bpos
c3/yu/Dstp4JQKybm73zV7YazO7Kun3nWDw85eGQDuyYF1CZUYi18LZ3dyuF7c/+fdVK7HvcMg0G
pZue/Ytej3yo2CqgygHACBSTcKqJ5AOnj/1kYnzQhFqVEiV2+rIsGT7Akg9efi74fZv/hJ+EQq9x
a2q8gqqdNc7NNo4tpp9vTxNes2n4s86PXcCJyoIyQk67AeX0lK0+EKb+HbI7SAkaXI5u5IpjCJrY
rfL+X+vF4Fcbi+AYrl+atlXuk1bYYwWpczyRk+UOXMlwZ+zUQeLjumFp9vwfiDLRrUNZg7vYJcv3
vPducuEZNqVu5ErYbjYSDqWPhzwxb4nPtgTHm5QcA+NHRCU46eQInH+B5smCgsQ5TicToY3meqbS
m7DY8qKJ0i0rai/MOhlO92IX6KPjdCe2gJ5LZoqxuq4Uw23F5sm4wc6xCR7K5ZnW9/vuAZ4jId7T
sSVW4vgchHXFqC9xFQQTW9DehB01RBPd8JVATgcMfdnxG7tfK9unOf4VlV965wK/cGzwSjQHp5Qn
OMEq7/GKBcNJ0mNgH6IiyRzGPWfERTxzRnLbTw9DWB0zKhVEJihAdU6B9zRnrQANdM784EVExYvl
LUr14gI+ckAtaFGizijKE9A9Gw7zGm+gAsassCor5pVbVnbkfoidTyQySbRoQpSKDmtFiXcsBgc8
s/sm7xK/gIJhi2PCMW+jAsNEW7gOni+xmi5EhvmvyPu1tKY6X928KGaaL2BpWBtMe8nDdFqmFLHp
+v7WTYtinB0BL28zwIIwEaH3q2ofFwJmlPBQ5pb4ioGiboytdQzzqYeH/UyJkI1ZMuwWjYNXwWFx
2UBfNIDzQuP71QMnmg4Wen1idFOuxNR8WyHSxPc3adzL4jA4xYtp3Jo5V5FhRT63hWXvITV6wmEG
V7JcHr7xqeAw4WPUJcXAN+eX0z337T3m5ag/VPFhfbu4/jLuHhf3vTDoT8adqPHlKjzMKUVAHf/f
WcFFdXcu/469OFZ0QlSAGKv5YLkTNmNXkXSbg9Phw4DKRjJ53sy8PY6K4Rf42k5rHB7bh38iwmq5
+ntFlb89trhR7jjL6ztcYz6eYptrWLZlLNDygh1uW78mvMUZbwS6xpW42YBtV4Ja4bdt2g3ea5zn
owd1TzFN3y2qoGw9mVVgmf6SjzsXUmN12yNb4tJUgqOxfxUGNg9yDWrHkllI5XM3L7cs7C/XJ17X
tJIG3rwlWJYaQAcfHF1ORz6VvTBEIV3Tu3G9uogVBHwiv1G+LppGzvBs9lq6pndv9qrpjnLWj4OL
WZ/YMxfF44YnyusTotksKv6n7DpqLxWsB5cXj/9CkPARK663rRv2/v+rYRceylPKMsatvd1uQ49+
6brRkDTRDVuJnXUE6tci9PqslaDUQT2lOy/vQodZbdrP0jJdHTXhQgXGyRAEtrKD2+LLPSLduAOi
2C9jAlI3QYql0iYHgwS0ZcBlNPz2iuZji27kiqGuZSWtTWBdEeia9SnynhZcxYyxSNO8CoCbytiW
fofmES6aJYfGG0uQxouROTm0d1TmkK6t5y7wYaj7sauIt6Qn3elY04qhQhcNkmI5Zh0Bo6NjVjqj
wbtoUiWq8FQAip9QDoDMR+UNHjPZL7viyU4F7+ZnY5JzH+Ybb5oqVqvgblwF847Vwm2xcx5G/hB2
D6QCPv98bIIUu62mOXdAWQQ8hzevXuoMvrgZOtczcbrpNo9ivMBZM4dHYgKCqrkPmiHz+pcumj8F
plcP3Too4dUth5rB9fxOqQp2v3XPPk6+sNz/j1CoArT42C6QDEaY7Qi/zePxw9KX6Zz3htuvJi38
G7D5ynmOjZgXCL0Bk9u8bBWLEphwlz+MrZ/2g/WXS0BMazqdabypitGCgwubVeJkWXUs2Z0cTpah
KQehWW0VTAVuMGHlHhqfvS5BiPH9n3BDPv91aLOqnCHrwOOubXdzWHr75AfzmORAgx0LYaryVBeH
sp329N7+/iQj8v+Qg9DNy74Yrxa4AEdLuXLMSzw/RRWIr3BlncH3fzjLoUKnnJrb3bJXNABu+9tD
H29aMeFONnVU/s5q1z1yM3jV6kyQZI1/U+lCwPFAaBVi1LgTL8vLHl3g3PAqV8YmtL6uCyXuzpL+
L5WCm3fr4GrcPlrNL9zV7M6QutVEdpUuxIlqF1osyBrYvbd+CaZ6+2fcQCRviI5vOzhfxUyVVt1Q
28cc4QMK2GwhI5Sk7kEgLsObuHi5bltv+wVfZQ4R3dwuczshfeh8AwAhaaIeCgWmYuy358hX4VG8
zQcXIXP+0Xcde6w7a31indccghv7KjZqLijeojwUvvRzEa3ZEFrTco6cQR473foqOKqx5zjyAZzN
oOoNnmeZbDS8uT7vb7sG/w9IFAZJu2aWGUqOn2bP/gD8wSUoi5uxYIduK76KjKoKd+SQ+URObg1T
Lx+gpJEbfKZu1yjRd6VttAHWK7OOeWm81ifSjycwABn2vm7bKMbbd0RsTcFk5sXraYqgZVF6hqZ1
I1cOzb29NXG+F0sxPLjUfX8CU9qjux2cGBXeNHQrDrUItNnYt/7zwKtx+dQuPIjvnRCPJafrm0cz
P6rs1GzXay4myTI6/FaP6UABah3StIp8Feg0tJU/tqSRgDQSeu9OQ5xyn9xBF77/4gYmHNjb/tlX
EU8Sx4V4GTskALiT+OASloBqNiBkQxF2b308Nk9K/F1H7jdQSkQV+UDupb2d5t5UJKqpqvFVvSkL
S73Nayn3B6rlhqNxH0Kh0SoAoHRu65amLPCnD4J8dYmXHfseJSTzOS9jXgFtut8L9jc3G9nw601r
wo2KtoqYVVJ/7fgPZHmgMDm8AyzkL2QiReJs5FfrbDRxWv/X9c40Rhgp9r0MbrmOjTPhEuXfjBAP
aUEdBs7LYzausg7VkV2tPZQsszgH6Kd8aO0BRNIHg4KKt+KA5fkN5HYyajt3W9u+BHwbDSPXGLYK
t1oW8Nd7AtemwirelSurUN3UmjIdmllX+Ya2EQKu84zGwft2oq6ddEHzpRn7z9cXVWPRKtQqCLaG
2TPmpayRR2WPOKyAsB0KOkfhLb7KPFRukq2xs0xZV1sZthDsQBr2v27m9/9fHdWtAvBOr8Hk7G+d
AIw9WLVnSGTpmlasthhD6S0clCjjuH6afPt9nBv8m+YQoSKt3CV0cD3FlCNHQIvxhIexHFUI0/B0
fUl1I1fs1OGDO1UjJiXsyFM4TUlfzCaqRt3YlUBMm6pGHTDaRuoKu4UKhmLELtlBsNcHr+lABV0F
VswgoIEOAGrpl/sgeBjiu34ysQXqmt8d6asNs+XQMOETms8x6rikKWAnwrpbIY18ffwae/oDFEW3
ooWmIeyJnC1U3nQ4veH+YuGhrBS5YZI0KxzsX/fqK8a2Dh23mAGc4dVf9QAQ49gYshu6pnc39Lpp
a5tYOaJpyUBsjBHbxJSE03gyVSCqcOaAyLWfshpIqyE8A9VZtIY9r1tXxVoRs5ciFsCi9fEdrpAn
JN7gwtyJG5ZVN3b3v9NCKjJx2QHMBVWRjy0Lbn1RfygaEymMbtYVkw0EMj3wZVMm8NAc+XGyes/X
96NuYhSDDcOFLCLan/gFNJuXxEIEIRvJRGVKCGt2vAqG2rZl7iwHY7cKa886Q+oXz3PJCDCE8clc
8xUqImoZJheCqjj/lzbooy+728GVeiWfDk2Syq8lho6BLRDNw+k04K6EoLln+1AuNJ0+NNtHxUV5
Ypwsx26xPZ3pHLWfeioulB+LVCo0qg/L0PLrAt4AcBxihzfeaCqU0pwvVWotaL8Ku6V0yqbmhey1
1NYd0FDC/VmP4paY8ES62VGMF3gIMlly+91LK1nSQhTLmCrRmJZKrCVi7g+4L42Z3/sn4QapVfqn
69tG17RitX7Zyq6ywzHr/Qq60/LMYxMGTTclitnaxPJyOIUpIyu/a236AUC3dMijb4dGroKhhjJo
7TqPcZ/GdMugvieRPGZLKhpq7OqFTQNGHoZue4J41Hc5xdla2Oym35pDrBu+iolasNsbwvPpN+RK
uPR93xzMv6iYKCL9cm2rAK9PdgNSKK/+zorKEKU0G0bFQ8kyn7aOeGO2LFOfTG0Qp3UfH8y/+Huv
r0L3FEi6Ld7kf4tYXyWljXsI2UyXP93QFRu1wEThFP3if2ugx5eAnBR1caOpGFrXuBJdp2gOmqWY
/W/VVAyovBPPIHX+cWyrK0Zajxbty2bwv4V5HCWTB35fd2uW9Fjrip3W/QjFMh5b3y3SQWGlxM2m
h7rF+XrrGi+ggqIY67kEeMH6HnUOBNJKKJWvUNBKgB8zRSbN1KvIqGAXYcvdQP4A9me4ATFn/3lq
KTdcdXSt72eGV1syLkKnhOqz/82ygy2JxvnZtRvTXUTX+H5YeNV4S2sUCY1c/rPDpJKOTCLpJgjF
X597Xev7mrxqvayXMgRiqfgu5jEIExk7MRA7EK0zRG3NkUZFR+UA/tY+jdsf3Y6lWVCYGMvwHadT
ne7c/dc/QreBFKv11maJV1L33wkAMLfRlsc3yIwPIJj0x9OxLhTbjYahb8bW7r8z2nwevCX8QdxV
ngChLj9d70FzwPQUC56mgdbgWWp/LE0wvhNV7J/XDUqE1lJWaTSCnz2JqiC73pluWRSDltXol76N
zlYWPI28S1lI3k2UvAuHg4heX4VRbdawVDNdq7+9Xi63sw9xGshjf7n+AZp9q3JpdaKJ2wYyz39z
GvBUAkedSCjsGFZb17pi0CJyp8Ab4e8ghPJZlq5IC4FM4PWh/x9nV9Yjp85EfxGSjcGYV2h61sxk
epLJJC9Wlnsxm9kx8Ou/099TrhMaqV+iUSuy8VLlcvnUORvRpmsZNOFjGXq+6t6xjV7nroqZaBKk
g5HFzk/5UsaVs5eT3VhmG10FDzc74PZu372wL6JpoY+5gxwwafMYEd2OCwnhKv4EhHg2odLCVzAz
pqx9bw370lWfWyjK+pkTpQWI5vPhnXn8zuT57eXZ2zATW7VJqzFzVkSh7+7EDzQYbsMs++YPLOmN
vA2nZudCubUDLHtvBojTEHCTv4Nd61AWDnjnRb6Hdd8ag2XqkPmTKYA67jtzyhiH0Uej/MQt6JcW
lujIvdv81kazjByZE+oOLW/eQyX+yVA4mA31w1h3H1ru/lPk6rav9x7NNzywjcfiHYE0Zd/r70MI
isqb2bTicz+Ppjhwt9qVX9/q5TzQ3w6roPLGxccR9dVn4C2vmF+8tAQXcBOQPb6RjXW3KbY6x61C
uHj9vRuoAcF4bSKwpwQ7B9XGwtsArYmlDK+1qf4ODY4PPmQ+olGkyC0244+iyG+9XF+HYfVslFZY
tQ4OqHH4FlJZH9KumeK02TvUt96X6Hn2flsIpBGWISzz8nsx8JMgy+f0LCCKnXXeVemSfwr87JjJ
DKUz/nXv6dQ64/Gg65e5cavvKfg3UXRVTR+FZM5VxQreH6Rac9EQIpvmG7ivweZUlQJ0xRApKcAG
sbP2/wdm/cVP2oAtoisCHIYXfptFeeTefdOxfyUokJXLbxWcmdtUcZv5XzI5vHS+2PGXWxvacgJt
kIE559xrBw7WqMwbfdCL3pNf3ThgbORWWlBAWaS7fs38JnX/EcGsvniBqsHkMGTtvcdr4uwQDW11
ZRl/W/RYm7mWX5GTrIJEBHSuUZfllkXzOEy1qEmc4QFp5+q9Yak2rMvrgtaZFiZ/AGJejnHfq5PK
6+yQk1p97trSqLinu5m5rd6skCA1Yaqdbux+KsfcnsOx1Jle2r79kJNP+yzZG1vB5skqKidwKjqE
P/Do78eeozJUwSPov3wwb7Vu+QQz+23V1x7qWkzxLnyHRCTHC/TlxrcmyLJ+Ayx7S8NQ/Eg9/mgc
8zKCCDqrx9u+nV6c4cp3Exv7NQ1hUEixii+g8fsCtUnIHYbdC8uc9NCW8uPlsfzfS/7FEdiUWZWQ
6dh40vkx05qCfLdrA6gXxa0o8nEBd/lcaXrsfTGVr55snYVF0Fk3TtSJzoTscx8suj1SaJQVYAZC
sQJYi6BxWIRwV8LP6KfLn7m1npbjyFs54CgvzA86d/ymlVTeBE1mrrJm0Pz99wRhAxFjUa3Lj9ID
pww42/OboPPZjZgqQE5RGHy8ZhTMhpCFq1+4MuPzj/9rlTI3ZPHilXsQsr8HJNRO0K0NKq5aLtQx
SBVocSUJYykL/mL6ll01APpHog4hfD1SCbmHEu5Os7r4zMpmjyNkawDn3387yJe8JdRdoJDQr6rH
iwAuUyYZSoV4twim6iplRkHtnJ3M/aHMeaAgYDl+cQF6PwhFrrv9U5vePnP5VORukR2dmpS3IXP/
rXrXSUB0sEevtDVL1mWgorxCzRtT0P0a81skS6vYsI7dsTTbU7j5++lG7YJGJVjmFrOjjkPgkbsC
5aSx8ox71uPUsZr1cnPZHv7uSOn/mcp+W3AOxT2IPmTZcRzWDxOIDKOioh+6ukgkrx7mVV0VdoDH
878bi/muXzIf48l8ow/K4eaOlNXeWXM+8//0oNRO54U4Bdph0Oq4dOm9J3l4h1fLD5qRQydUB2XL
cY4Kwq6i44RE43/HUjjZWq1Ti7GUPDgspHwicm4Pvmru8ivRNdSugVRzUDZzWKsjH3OodE6FPvJ1
7K/zInb9Y9sJcLysS3asQUh9y8qqasZIaD0117Fd0z+yPWoybCx75Hh4uDpRQNumAYtzWNGr4os/
1LjLcOlXn60KgtmOF/Vlyg9zEPY7rW+YuC3HLVNALWu/yY6z09dxyIbmexPwIfJ8l11Hc07txI9M
CwY4PNzI3KhnaJY00eLUt1k63ueBeG7X8jrb+yPrw7rJb1qioNuTtbEkqD0perFH+7Thqex0z5Sp
RTU4Lo5jGz5DCfcELRfIaoLfPL+2qJbaWZ5lCRGYlq46GsUVJP+8JXJ4vZOT3vCBdlWdqXMRBCtJ
jxIQGbDJyBunlx9yUOhFg2yKg/SaHbPb8FM25bwi49gG1YIV94o7r2wfPdBYiuJbnjV3QzPGXaN/
XvbrWz1Z0VpDlNMIx4BVsg/vwvBbL4OHrtIxJLwTJopjlo8vl3vasBQ71eNy46XpfB5TEPgxp6qO
GLLTCWqEsh1j3BiMXXw3yRYqA+mMLmrvVEFyllVtPDf0dl2zY7l8CHp/51L+99wltdM9gZKtyiAo
cZR6RejG4jkrngcpjkPvPRWTezs54an01evluft7TE3t/E+aMyW7GicJGVBHFzsNkpZR7Tjc3zH9
ja1tp33crEOWJMudxHHU91yHCZ3OpENLh4Rv09/nXn1VOobaGaC5xQmiu8oBla0fJKYrUIOWOsvp
8jxt7THruuc6bksaF7sZOKq6vKPO3JlY+KFxkxJMWdcJI1E764Ma8hRFLEQmKvUCKDq5DQQ00/lw
eRAbjtLO99RpbaieEaSALXK4QXUYeU4zk39e+KAAOw2Km8v9bG0qy/QZHjaHngLD1tBSv7bu0MVp
nnVXFWpQO8MzqsCbIWkvk2wKYm8exojJae/+tDFFdm1eRsg6lQ1oUEGpXt8jdHPmKYL2dplFKHbL
qyFiWVVcxUtL7ZROMTYq4BzHbyVXr3lrRZtVT4oVIt1xWxsLYRfrrRxCkYWLqwfkjssXH/mDY9cX
/pULcbaV3yL3vB6IM0ssRCod93FdFgkRA6M/X95EGyldahfrFXLSZe915M14ZZmCg24snf44pIPT
tImitKfVEQqHwKRE0HMGLc0Nb6oMBskB5vP8mFaCq52h/t38IVjz36Guq9etMs0l3kSYvq29Sd26
U25u86G8bjaJXQvjdXgldnkhkzETODDVVNzzdIUq+OXp/PvGJnYRjPKNyYcikwkdZnbw+vIWubG7
ISP/DChtvurwInYxDM97ofJ5DsGOOcYNH4+OYvdFV9wW9XRE7JEgEXsTZtN1Z4st1j4EUoC9vJZJ
21fVo+Mr72lVqUhSr5Oxdvkcu1O1p0749wmkdiaODwyJ14Y4yVLAIa9+KW+6vDUfRjCaHtKaX4cx
pnYuToVdWk3IdSVaFfVxcqmKpmHZO47/vpH/UG2nPsAswwybRebOuTND0+OxN/UOHqXXyV7i3ei/
thK0paCM9DKZTXULJH8brfN4GgdaRMgcfr+8nf/u2f6QcO+nLHTJUslkXak+EkHXZ+17xU5U9Pe1
JnYhJvUnvi4z1hq2yCGl0cqXFVo3sVth/3bLtMf0vjWKc/+/eVDpOHJyNXeSdihl7NSoB09Dne7c
KrZat/wzHkBQEIg0bQLmSP8FAFVx50mxV3zz9530h347bfoC0aPGPgUs4TB7fPiwclk8zT1g1Nct
shV0+eDUAsAci+xrr/wow4DeZbXsd5zV1vS4/518kUPexz8fjsSp82RmDgXQMxXH677delEPwy7w
TQjfVOKM/DL62XCXFtl1rD0Qffvvt1eVmcdUw5u3U+MeZurlB+FQvjMzf4/ZiU1eC5JHIqoKrack
vGvF+EnkVZ5UfEG9A6Uxyuj26ug21sAuC0zXVXcpT1Ht4KZ4YzLMiWiT11edD0RY+wczXxUmVTLx
WPG9aZsikmn/dWLsJvCyHw34OHc26oa/sMsBTT3UeAmGLeAADL+kpSgem170dwQX3YQqml6XFIJb
+++617nsQsCTw0RmHcRe+y6/hfoWi1VFyJWTZoU6pSNCoGcWJ6kn9dHtF4HLWvE1VANAirKO2rT1
d2ZtY5vZpYHU8yvf8alMDLS8gQvQi0rvKwDB9B04Dvx4Ma2Da7Aw7l4QtLHd7IJBzdNl6KvZSQI8
lf6sAtq8SDFfVz9L7IrBhrRexwBFT5wccpkpWj+4ed7t3G8FlvjPDDOxCwYZ12olrEbrbvFa9DOq
SkzlROVkbgdn+amDUt8Eetk5OzZ2tF07CI/IRpSvhAitFFgBJSuPlJj+1qQOqKDTXc6ArX7OK/Xb
CYhsud+VeAk7eEDNyPROOuei5mPPdl7NN06pwHIBLsD2k6zQfup+cMxjjuPb/3jZw281bZ0fJSll
TgGVOKgUpwfEGlXk63LHNrYatwx9AHgpA+CHH4L8M5lv5vYn21OK2GraNvC5gux8iqa594nMT2N7
S/aOpY2m7SJCF1rgjQz9MAlyDrFr7oZxDiLxqDLmulQysTnb2xWbxS2DMBkrExy4DtZ4XNvgqswF
sasIcVuYZw7EcWLCFlevYQBPjA7X7u3yltnY7Xb9ILSAS6HbhR8GqDHyubypgdroVn3Muj3y/K0l
OP/+m0E1VTiF2p2xK5lORqpjF6z/lTvt+IUND2rXEjpm9GqHGX4A6QFIoN8npF8uz83GaWCzqmvR
ghW+wIdLQVCtj6gGqjrZVB9lSaOJ7DERbM2PZbWpIo1TEAyAKaAHhjjs8ojTvaB4A1JFbGp1SFbD
LfBz89OrXh7AnJ3IUrx66b+Bdwz86ixlfdCpPHiQ97s8cVubyrJn8OqwYIIO5yHsppjo9b5jZax7
9yFf97zRxqrbpYbu6FUVgYLdIagEntBe5qC97uPtAsN2DL2G9Jivun/zJxUHYVw7z4hsD1dNjl1h
2IZjaTjFl4OZBuDJ4B6PzXEzD1G+7hUubewou8YQADroPMzool2W+5TJAyzuJldsB5eyYRd2laEi
vk6rHDOUMnqvywW1RUEc0O5Dt+hjS680bLvisC5Qb9yfl3iW64GDeGh1d5Z4a36sI5gp3uleguG2
pR/a8ufipRGrr0sD2EWGddtWdPHRdkdRbo/rsyp2pn3DqnzrAEb0pgeXEHEA3PoOFnaEguNt7afP
/pj/e3lvbk2MZbhC6GmRNT6+L16r8dtUPwn9clXTdp1hzYcpG3s0rXzUL4VvQfg6zV8vt73hDOxC
w96j40qX82fPn/tRRDPQiJdb3tjqNnjJZEhJAg0AZ9D+mtb3sCzv6voYeMtRhGqnj411tdFLq8gn
tyDY52tX3yvvVrj/BFwfUnq6PIaNRbVLDevRCQoSYAzUzBF3Xub6SaFG+3LjW1N//v23w30KBQMN
UI/GuYoX1GssO1txq2HLRgUtVl8KxD0ZK9S9Wkr3hqku/efyZ2/Nifvfz84BlDa+xpxP1dcyq6LZ
b2JPXAWUJjZOCRWjaaA1JlwstR+xkN+BQeS+rPe2+9bHW1aaAngZFAJz3gSfG3GvyXAg3h411Ubj
NijJJZ1GaANbkgSYpPLrWifF6CZXTbuNSVobNfO0Jwhmy/EHshC/Mh+yIEWffbqu/bMZ/7YbA6ia
DVkIWdjVOfaUJQHggF25l0be2JI2/KhqqHDDCfPutg8OpI3mfy5/9Va756X47au9FPUfgKCfj+v+
ZWgo6J3pzoRvNX3+/bemGZTW56JE0xUJPygwgfWsvW6X28zrwwTW7zDDXDPvrUOq3u+PY7gHoDkP
/S+pBZt8PRynBbVE54VkbyNEu6vyKFq943C3GrcOUojRjMAxtRxR70Oq18g1D0h57zS+NeOWcWZg
fPH7BcYf0uot0ySLemV2YouND7fxYyPzc9wT8OHB/BqG2e2cfZDudQBOYlcLdoEDbu4cjTNe3JTL
W1ncrzLY2YdbX24ZZp8PXZD6NaKi8x1wupVreDB8ZyduTLmNGVNA6ucMwrqHSpe385QdXX/P5DfO
ZhsmNgDsjqciNJ2zt1z70brkUR+cREsPl21/I4dmI8WMLtUoXHQQOORD6SNJhytTM3ddhEzxEPlN
8SMg5vPlzrZWwTpT0wz5/poWYcJRERZLbfJIZMF0ExbL3hNG+HfDtXFj06oboxpQnlXdMRAAaerx
4IdfC/V9aUikhjnOrsuj2bixORcewPEF9qtp74wfRGm+6sSADunm8mxtxH6uZck96yTr/Rw6GMFz
JeY733w0/Xutvxs67mS2NxbExolxrwpQw4wu+vzOX98MO9V67xK+sbNsgBifh8ALHbRdL869cN4a
BzIQzY8ymw5kiIviKuAvsdFhpRjy0oAl4zCp7wEosM/GneNKXu0dBRsmaOPBAG9AeKm4f6im5tCR
8AlS8Hdq5ae2bnfsYsOB2IgwsMFXA3VUmFRpOT/Pshw+jvN6HVDDRoFxcArzQuFByaCiZTy0TucX
SbtQMR9omItflzfr1ixZpg34R+O4ixKJTJf+Jpt5fusvqRuRylmP+IL64+V+tnaVFTgHpsQrg2Yi
yVr+rVjD+Qba5lM8BVVCxyqLPCLNQ8/oTnJvwwZtfFi+TnXg+bNI5rq6TXP/pzDrewptndUzT2FB
95I+W4Zo2XoBxZRAZHWQLIOq40yQDrxhIGpbJgSrl2duY5P9ARJrzDQ3ugySEID4ey8IvbuqQWXT
da2f1+u3QA9s+koCHc8TEizkyZflPN62ZRheh9IgNjCsY5mBDhbjB6cb4tzhQDa7NyAXuO4It2Fh
nHQ9DYPSS1zejUdS1WD6Wx31z3WTc1713yen7ApIQAo/ESVl5h5C4ytSniyb1c423Vrb8++/dVCT
GSKTi/EhPbsOhxR/PQRgo/9y+fM3bM4GFbm9UjOY6P1kKenNIt+zun7IAv9AVvbAMv44+fmVe9Sy
7pSDRnbkvZ+kI8r5wElyZo4k193obRgR9Zu5793QSzyZzeFR6FHPH3AzLvmOp93wgTah+4gMmSld
5iV9HtwRXv10g/WGVvSZOevOGP7aRRDaSKJR0E7kyvES4Uohb8k0do8LLZ3T6rrsmaOG3Lu9vOhb
PVkGPeZ8zrsVs1XT7Jk3xbGoQxqNK+gvzn9c18nZ7f62b5dmKhqvWrykHfs7ScZXaYKPKOF9Vsy7
Sp4BU3Ye4G99pK4743XG9ZJq9qePmdfWjwxqfXtD+KvpoXnLtmtioFMSoHm3lP2PQpLu3UcJ6Nt1
E2QZdkUdcLQWxEv4WLAIAmwmcbvGyaFzLoZYiQL/XteTdYAP4TqtVdpVrwhsP/SDfy99k0aVrh+R
YNq5P/71NMVcWebdCymXMZirV1Gob7Jq7kHF+4qExokCCEn9cg/UsNWPdcEWwM/0JWSsX0d/unWz
F9T0D0jK0hs69B+LbthJiG8tvXVokwIh28hrF9RvrLhvO0YiJ8XJcXlBzhvojxREENroV6B609Kd
/OG0euv8aUXcnOROWX3AJaq8Jm+NLiwbr+q5a31PDKcCD2S3i+Omcclxk7k8gI1VsKGvppuCLB+0
m4glC7F3yXfItSbjOJUHgNiSeSY3lzvaminLwoeBDLTO6HAKx3UFF1Op46U06R0be/d4uYuNpbbx
Xx4bFq+BAM5JhUjpTZOg8RRCuuO61i0rl6Q1fW4MBuCDEw6JkCYKhfvlcuPnWfjbPrIMu4ZkR0pW
5SZkXD4Tom5NPr2EprsDZ8KV32/ZtVt1fudBo+BUN9ntEmoZlSkUrS5//9bUW8Y8pOssGyqnU+OQ
NK7GoouXVO2VRG7tHcuGpRFygeJHf1LuKJNaTxo8zN16ZMtuDmdjADaoKws4nYkZ+5PnPI7yn2Dv
PW6rXct6B+3lQukmOKUh/ZdwrpN8DvR1S2ojt+Y8KGZVSMwL5Umohw+5J3bMdeu7LXN1ubeM9UjQ
tHKicXZvU3Wlz7QxWj1iuVYWc3eq1+yBTeYNVcESIsh7z3Fbn37+/bdYAu5SKH8U3QlsLbT8QMPW
HU9Mm4Z/urzZN4zVBme1rWbVPOjuxBt+cnT/blCBCG3q98bZqyLZ2PE253s6jJTIgrQnVH0/mQHS
H07J7waFGsHLY9iaJMtg+w6kQ9VM29M8VC0UJro56mlx3ZEVWPZKQPBcmaXuTn0TQmyoN99Gj+3d
wjdm3wZrNTIPUQdm0HjfLjcOCevbxe3H+y7kNSgp8m7HuDaWwEZsCYdPLkTA25NoWvB/rsAzzLHR
LvnpZWDMP1xeh43z10ZuKUbcsPbq8VQ7wKBTEJAE7peqbe/m1H1grn+6rhvLnFOkKDPaMO80df6B
t/XX0nT3Tc0T3HzSgw+cwOV+tibt/PtvtlfiGtr3Jp9PoDM6pMMUtVWNx/w9ZP1W85Zp9z6KFgfQ
x50QOpYR4lQ39qieIuWUezwnW9vLOol9lIeNvWzaUxO0D+f74Tm6Dvh0xB77fN0kWScxL0vmerma
T6PzkZMmyrWK+MCvs2wbymWE3xcV7+dTkYdN3PqgRaPBdF00zS3L9iH9R7WG26DUkWnk9t70uWd5
v+M4NtbXBmxJ3gx8VLo9tWn9htq/n2LQN4pOey81G17Phm1V1eKOQy/dU0FleZClp/DAsdv6+Uz/
SxBng7Z02UxZ0Ql2SsfyUznxZELdOPOzpGjE7ZlbaWTVjj2HG11Z9uwvy+Isi+uecoL7X0VvQBES
A4L+ref6pg7HF5nptxr2fXnHbnV3Xq/fzBoC13XTTh474V5wWsoJkn7tYzD0TyRD/c95ZHQ89teV
iQShDeqCwng4rJNsECE0GJ8Ksvpl7f1mLx2wYeP2qzT3QVEP6rPyJEn9xsR4e85qnIfToSDiOjO0
H6dbN204kMTliRcD5JWYqA7e6OwhG7cMxfJSAwq7m5m6zWkogl+mDn+5laOjTBR7p+xWB5aP8vqO
tbqj8LRrAU8r1ptBaaBf2r352Tj4bKDaQMH60pC8PQ10eCfUu8/X6gYXxDTSqK8P0nDn6WmrH8tj
OUHXMEhRnffScsPSIKmm/kdQ+vf+/1GVe91seBYbuQbWORm4btucSkBjomEkTZwv655P31gNG7uW
yQkXWW1qeJZpjuYeQhOg9M6OK+3UdQG/DWLzJod5szHNCYo9PyY9DAc1QdLlsv/YMDgbvbZwn011
ocdTxpHrwWkUGvOKpOJ7Cbahy11sLYDlomS5gGfUr+uTE67FfUqr7oFU2V7Nz1br599/c4CyBJ/9
yth4ckf/H2i7ZMXLuNZL8fHyx29sUpt5S7KsFhCn1aezLts55B/b4giO+6dQNI8e261b21oHy6p5
qSswla3DCeWv6xyV2UrxPoc0clSoXHzqy1B9ujyirQmz7xcU115P1etpWjo/ogt4QLtFXRkH2uRb
iy8duZS6PnGA+uOMr+QzOfONdllW/7g8gA2TsyFuedX1fqhzfaIsH+N2Br2jRPY4EtVuVdzGathA
N3+tpo75nT51Zn3mSEyf32twHB7Pd73rRnHecL/tW7UgvkSoUJ0MItq8bu9J5T+Ogb93km7N0nlo
v7WfB6vxdC6rE1urLAaOAzIPeGWGZGW/J5G7NUuWYaeT05jBxSw1qfNxaPv0iODwMfOK/tBX5dvl
edrqxLLvbOSkd0WjTwQkhw9zmDafEHnIpEh9c3BHN9vLem91ZNkFGBPNOnhFdoK7egZvyp3y1y/n
TGuT72EhttbEOvF4s4Z9D1r6E20y9gUZ/CwOw8X5CRRufbg8XRtd2BgzJZy854GrTn7AHgydixhR
deQI/HG5gw33YePMTJFOpq5XdZoJu9fh9D0v5s+Xm96I0m2Csikl5QTSKpKM3IvM8qLmx654zKY7
3ARQCdcmO914/OxV/3IfsCFnYKbn6wD226QpZrfNDxo8ru4rUOhT3h90NXmpOCBiAzt6DJWXsHMj
MN0oDxrH4AQK3AgJCIIyn7atvVRFIVgjhhaEttxRSzK3sk7B2tvnBVi3Kg+QpgMw+W564j7UHrMY
as+c/lgWOPxfBJhAJ33WqWmgTps1/czfedNX7belzkytogVSO/KnW4RDf98OZk5NpBjyZveEzSIz
kQAPWtrEGXSpZuiB+QtNhtot7k3L/Qof2pI+++w6o267iDnMhyBTMXqzS6J5XGTqgcUuCCUiF0EF
cll5pbzp45CljmaRD5CoeJSCL8MbG6F1HhcULEvGIdmvvFprM8dFIEoGfGfVOPQGRQLequ8KzlZ9
CoRp1zXJ11yXP1e1kLY9uG4wz90TYr7RdVCNmzldCV09fpaRdNrKbz4uDquGDkLt8FduDPpjNy0i
vM376tcM6oExyfGaV6w33Fmz4N0ARjL5L5Mq8bgQixl6tl1SdbiAdQc2DFn31MyldnDXJjlYXWLV
ddPwZRlKEPrjelnl5FUxxp2voCXsgWzsPekFc6zKrsabocydYqhux16N/r99Du0mJ6qnOveh/dqI
NLihuYJziki3BAu/ccqeTpBGWZmsfua1r00VFTNduHPojOaeekXJc0ofAjcAi7+Ywzxyx3aG9Lqb
meDUq7XmtzQr8/zfiYo8/B4SiaaOiPrwfhx1bTFVLDalVsBQQQtugnID0bBBVddh/+A1Q4a0PiTj
JS+jpUR6p70vynz1h+PilGmvor5aS0TxIQ0ypHSVKfzlKVSyyYqjs44t7aJeOsv4BpB3uOD/oeig
+gpgEmm72CHK838GUEQ3aZL64K57cmjhluUD8Qvf/+446UDzo2OGyf9m6rIpvIgpoKFPXtd7w6e2
hKbBQ1PNPLvruVf3ILY0krW/umZkTRErYGtWGhmnwhJy4UzTs+8bURWJrlDDV0XQbknb4SByqtfX
kHmKpRFofLz5R+OGpUofG19O6kPVGJC1H6gkWZ/H0PljSxlR3UlUCaRU+mxOcJhwQR+d1i8IOWpR
i/Uxa7rSNdEcyqzObkmuW/FelOBkFkefUN1g/WXm3wo16oEcQFerwGFgGBNfnXFSk/cgXekVwWFC
8tnBwnoyaJ4n4Wl2B5gm6Z943zjTTZ/W9fAwTVMhu6MOHD94bB3Gw0+lkj79QhRZwy4Ke2wxVDi4
eCsjdaHm+7IEdWqOU3Wd6BsYKIl5DzrfkSau3F7L19BfWPdDq2EcwLffh0Y+1TJ0cYWDGt7/KR47
asAoqRvVfiwgblum8dwOTbrEWrOlWyJKlagSHS6t+iVchD460m3Tuyj2QV3s+B10W4V6dOdJSnNo
s35d7xseNum3WnvtcoI8UDkcugzUkvmRdWsnnoNZj8Nng0uquA84yLLTw6zWrv8sXcUfKcTRvaex
zL1qfJaBmPBaDm3ldc6isuNZ8RqA6kK9+pyRCc/1Y46Kyg7OMGfR7C001/Fq0M4NxbaR5ufSpg0j
STa0INyC1pfTmwd/xHNDGglPNvoX1oW0n7PcpexNmGISB60g+3ZgtDfpYZmnqo9HQ9viMQdU4H5M
4bC8aBnGzK/iGirW2YsK06I/uqumJR5HIC2Dct58WKqftQfmgRb660bp/C7wlzB8Bi9sB1pHnZUp
Lpy6zlQvD9B0bsxPh4CX/G3yIWH9b0bGtH2pufAg8AwqUVPfs8JvzT86q3n/BSoWWf5vK8pFfJt6
8GG7CWIUQvGkJLv0OJWpS5c4bCtNvjTlQlCYG3oKfpnWcq5OIwsdKFU7qc9lG4GDYag/esRriyck
C9X6QkTPKhU7dNHzvyno7JuT9jF1/aHxQDxwqngdDCQRrGcirgdZZl7kzkTPfVSatqE6GgsXbJJU
K9rcd30oQxmpdWr4Ly2GDpoylZnAV5+Fa1PcFHh5wMFYTSzLn6oJl524WlAMgxrTZtDilXOIFD6U
rO+c9wlUMPV72+aLuoMucGFo1MlxIt5Rji2bPxoql3m9a6EEBqEXD25zfnZJkEl2yNxS4MG8Ek1H
oAeOu04FfVi9tpgIsI7wIsoY9XUTGcDDa3ODYv6RiaNqIWwl3hYCJo/mfxRdy3acOBT8Is6RxEOw
Bfrpd+zYnmw4jpMIBAiBkBD6+qnezGYyk+5G6NatW7fqwTBDpbw3ifGe3XUQeU9rlTmCPTVRbcl8
uxHh+yr9ae40T8Yyspvd/1Ij4vwRUgaa7zW0/pZf1Dqnth4Txue+RFz8NJ+EXBZ4wwB0LORPt4sB
bIRkkWOlCVv48vno6MWQJsEtbaUUeXuCPJA0bwjPXG726XFfxGOZabtOJzOqbqkdzNbdieNt4pVO
o6lLr7JQQ8oQUkBRdcoxowOkCfDtsf5DN/t4GihP+EFANqmTQ8C9l1QdJKjlQL2WabkQ4N9QdlIF
uAWk/ZoeESzW7r8KBHDHleo5TMuuutgivCdZCBPGCcoiR/HiHSH2x6J1HOnSjVC9dUfMVzHxK6e4
T5asND6xfkaEWwQ50dWim0MSXRsjNPzet35OQ6lFvm3xEY9vt89tC2LiN+LZRJqjqLghua5Rnoua
96lZsA/NpR1PKW+U/o3HNSf6sCgSxpJ0UU/JUXQk/Jc3zH0xWE7A/qrdKcI26jHmGWNHXBlBZpXi
KHE/4pHQaTwhpEBmp6aj83jf6EG0T8Kl/UQwDPU7lgisxc92LzuY6uIkxIPQdchjFNd8t8JhahdF
Er8HQSrjZ6Jj35ZbYRdyJmmbXektrAI2ALlMHECk1Yh6Kh0w4AhU4huUqcpL57i4wBHOxy3USrOl
jwpFIDtJuadFDfTocdZRR2zzTOXkk6e+AOLs68Kj9H4jsWLpXsTQ0HYv2wQxxuEwE/6xedZlrziT
bfgvDizeeFVoyX1Sr6KRLRxgcruHtkLoiZoekHqUqC+EK80bL6ckgnNPyYXb0We7TdP1wQtirg4G
YCZBVg1JXVQNLMI9AgWDWeHL2ohUMgXtBCfir1uKdH4b214m520IbDYXJjlelaNaUchhDC65jH4L
V9x8zUXS781WFsUsm4fI6Vn9Nbtm2pRz38WTq1lKdoDEoougWzc0w2kjxsbUASvg3cvACtgxfVBr
iNY/3ClAW5hOOwtjG+Cnsf03hlYZ9agCJcaXVI558PcD9yI+6DzWJqmhwJn8dkoTkRJZjo3JXVSu
WbaR9OK3jqlH6IpM9IOpths+dulpb0oVOpph7XnvrcovGW5XP9/DBrJtX6J5CHctMTmMo9sFz/OH
syEf78UqxQxhfyN13F9Yvq3xeEIoj+v0tRWF1r+XhKF9rOEDQ5G5XOSK2+W64B+9qxaFJzOdBwnx
ZDhPTbYyd0C9bXV2GjplrT4ArxjtAO9tuvSn1EZ0cD/yPVtYcShim/TQnezJqq4YCes2VErQorVH
CM6+oiBJBQSqpK9NoVL3kqtVJmvJ1qbohmrHfR7ZmsYdOhJwDGuyd1W4wR1EiYSGILZ8zYu07Y+h
zzchjr3t0O6Uq9pCMwDnuAz+XgQApv0T0kUbHELcI8UHLqN5fGfYsenIeez7eHOH1nUO9+i6DUmA
t3DLm7Bc8kWg/7r0QOGaHm1qYq6PUxutCM6QJI5DAsZuUFhVxPdxqGEqBg6UJbyCTH6HLHvqWjwV
ODA/c7WZ9CNQrfE4CUchbqVgw44+rNDpcQd3Bn/0pMer+m3WjXdfbWZFm5cZ7EhjvMx00/lckQk+
b9+aLUP8krcBQK3OXRul71RscniWFqmnT7olIv60Wvfjj97YhpFj0W85OqwuIBynrwaHYWRWDjEZ
YAUz5BtUTZjnYNLN67Xp+iGtHRAu8ItqHJZ1stRN61giEM2ZxyHzdEASxDBl4wtMJIA5sJjkEjfV
zMtZqAMMSS16ox2gKGL1MPQ2PzWp4ciDGhrCQ1FZZffs0+FmCP8NgIv2wxHV7AKL2kAcP2XbF707
xB7vOoI5yCam9XV3u+3vBB9C8i8mNummMuDtR1yOH+mctQfHCVFw7ltZo5PnOMYp2soeRnh7X04Z
MzDmyPxU9LrKOjH5P0nWofk4B+4Z6uxUpFC3l/juCt5RtJWppChSzIrvGTGy9IWuN5PessedXCfD
hP9klEw02P1SvZ+XurC88Kock2RPxaGf4Hz/vYVuwz2eLTPSw+iads3yzYql7Si6RKV2UinfeTNf
967vElWuIAHm4rHFMMxcdYKTlkJZlSGXhNB9NARflWe3tce278Y/0TgLpBU3i9uHtFp6grWRsomn
JX+TKB1SV7rFIbnRCZvJT/AtwbGSLWr4f2RbJvYcKHqTawwoCc9/XrhhfVSJWtijXUK/raUSC5cP
bbvvpN5TZFAAu6dDqu8Kz+2kSxE6sK/HJYpj+T1zBKxHZQbSf3+SM7YzgeJEQqNfW5xM+R3fxWKH
07o1SfgAThZiKUcN4DKXN8NP88GSWVtbJpvIIU0Z5uy2gD0RKhFuOkaZ/dUUczSxRygK++gxSoD2
FrSlnsyqK0cfxyKF+8r203aW8teRa7m5UsugwwtO54b7XXbQw2kE6+UImr/TTBXAfSobxygqt2XL
/jZRr9AAxOBM9mohmri0YqB0YovgZrh2IpS+aCPlTzoPFk1UhJw+vh/HFutOdwNfB6SoKzvbCDfC
gu47RXBYkbgZOWgOkfBHQru9+S4IRTZWOa2Bjubix8JD3bZnw4yucZ57hsKMd8e0HwjQmqyu9c7n
6FSoSJhXaAhCypAgqwZbpvG6PbU4dmEvRYzRMyll3tDClvjMW/TW+2bf3k0uohuL3c5meXIgp5ZH
GIFw+99tWKnHsp0B7j5Glqwmr4Efp+wHmcNtQxWxJmjoSkmtQBcl4mneP3K0d81DtiqCtwtm/BBd
pehH4Ynn9ZytiCeNtDjxqBmBJI20TXdOBaaKT0NAUs1etwQMx1DFWLRtgR5XMfaPa4IkGFM1e9zv
94qujP1kIzX7aQidCFGVBZaa16RtQ/MExacu2ho2xwtkDgNh+P+UgWarnj8m0QKPVHRfO4c4nAX8
Bioo8XBeQn/sph8b+olmua4r2jK8xA1coEqb+jBdQ2a2PUUnDxc+A5udvgFG5RCBZIBeAQ55RzRE
gOSl1WSfCa4BxsnnlMboWNESqLhBT4YWqUmqsdGIdATlDpD3ajiWT9eKNMCxvynRxZzWEsA5wiJn
lLCb+S+umsWWUmBH3eBDgWqbqqRYaEhgsWlm9o5XcQHrkTUr2ItyxvL6nFULICxGCL6bxNME2NCl
VQo9I4dlieoibALMQJz9947rPFwnNffyqQVU3v/b3eDSEg/OJoCIcOmbj7llKX3O02Hf9gOW/FX7
2cHfd8qfSNHAcvugI40O/LTQsej2a0QwOmKHdUnXdDyyrkVG0Cmxsd3BpnBixqm0KByZuow0h/kS
/nj7E4gaNaqa9dTO+WHzsG2jJ86QvifPeA9gA4Kf0Vq/1t5b6uaqFVSvfQUoadc3LOVIot6xoQN/
jXJIQYnOF6mZp+IcYcHDL6+rENnz6hXPnrIMFu5TFUct8ESdGYIdxGlZG5/9SIrJK1d1YKoOXSZy
22CE0Up7MQ66ysMW7/2AUKkJulwoXySMJFOB5zKW6K80hlmJNNF/eRazY56Z140R31Qy7of4T9T1
mzWIm2oBI0uuXRqri2sXdMW47NdpeM6Ru9F9zQq23dcMh6i5BUyIBC9ab9wMdhK1R4b+OFHa0/+2
BdAGfz3yZndX5kzQ6HVzAml3mDWvZkACxuBkfEQJVI0+WxJtrnlrUumnN28QHfyN0V40d+Dp53X9
1689wwfBTiYyeIeUmDueogAWBwyLIG08jFPP/CNDAcbbVRTrmtiSoLQN+6GJiY/FccriSYaqQKSS
+IJZa5rj55hC1i0XfGBcptWWip3djPKH+ZAikJG9bnsBIUnlTQpeKwZBg5dvzh3/DZfWFPeUopFK
fgLdbt2MJg67tcf85r+BodUcppPuoxCHQzy0c7pXA/ogdFBsBYQZ0VzMTyuIA9jGaHSc4tgJiSlX
hYeTDJ9pRnzxg4BD7L7Z6Kb9xxytI1IqOBqD9iGBv2/2rlVTiD9zj+UHSGoGuzk4fkTzXrwU8O52
Hzisagd7n8f5AwioMN17K/1X71DPG/TcLhSH3VqcReAzWZAHRDmu5CxivruvoU9RhtiQ0aYuZF/g
Hm/aWc51s7fJgs6WzQ5kGaiTAZIw0+X+Q6RodOIKz9aDZ/M784fbKjBB95arAVZc2Djfl3926TKk
iiG8NfsiAdzYT1gvSwu+huC+2q4N40gpqriTa34FAKCvo1oFrw1NDSrYAihchpZ2+GFBPkawS7SE
V5FCT3nfjItH9uDc22McaIefReSZQJ7SnvlSrMvS3Ql0HuaCuQKMjCij017hC4+uksoZeSiKKHw2
jep/tdLhQfV2TqK7fobdCeo9iwzBtjHMRkG+L6aaTOaGy47IwKcNLeRdnHT9Q7pqtBRJY9VVjAkH
NZQu669s8/nPJozsAy169p0S2LjXBXHuvAzYJwDXEqFUTVSdMlj7jZXHVb+eLDyoCH7RFsQYqsvr
OKbzXjXzwn4t6e5extTae02a3GDgi6QRsEE+XiqMouwRMTz22MajfgyINokPm0y3v+C9k+IVKV9p
9iOG2SR6aRBW8sC2ybiDEhqDHjDGGmmubLkU8R4DAjc9OKlNhCItpZvU74VE6foNof9t3riA6T2C
Vta67vGygIkotnk6qRAVyynsLQ3XfIU9OfYHpzg5M3gtzmVhm5Zc8drB1ghSC8nqZp3V55DuRJwm
rL+Dd8impJRLwZeagR/7XjzZrwgU3n2J5IB4rtVm56eCTgu/7cek7xO8Rn6raMUOFgkmkZVADeEH
2yfdZzqQHGuvXGxtudI5Hx9nYuGmHBvRP8MmwDjEMqR9/FAsOn0l8N0MJRn6QZ33XcQPIBXZb0lz
XHlAQsU1NniBS+zWMjOjXQopP4+YQKjz4hc7H/AiZrQu9pA+WkytssfU9fASQ7ZoCqd0jGNetdpl
V8Yrk6qMoWi9RnKVRckGIEDADj/9tH7E4/RDPxaV6rxML1z0jawGTdRaYvFMzBW1VsBilQn7LwmT
XZ5Aqc8a4xzDPtCO7AkysXYz1PkQ9g+q+RrqAHIurVf0NH1l+TK39xktfHxaY+DvU5HC7xT0DMci
KeIxrEcg6oLyh4s+ePjoub1N7zqPleiS5oS+AuWinsGPVQBotl1g5+RGehwUOvlHk4Lcrmfo+uIq
aBXbEkaDMpx9NKm0atiGZ49hPJS8IuUGebI7qBXROYaI1KhNzcVZtv+L3VDIq5NYpT0vmHR0peJS
+gcR3X4qkBdLXzOuknMCs/W+4tzxpzhJ5Y/ei9Ee2ShxarkgaBhnmWl/cZGjCXjaxGHjQ+2Rr3EJ
4M8UUz9Mf5Gw2L7lSWZmGJluS3zEjjmS3oq469Kj3FK/V3OEELJrPvvlPjE4KOcWCGd+QYJC+jjk
bZ4dt8CLl9EuLaYg2QiUX3T2Pyqhiq/SeevudBJaEI0bKv81eJvdinhq9GFFxS6qhDCrqiYQDCiG
fuUUbmV7cBVDnkCMCo2llXcYXrcETcS0paDehnkGhYEhwAtSKHD8l0myxzZ14rJ7TDHquehbjE+S
iP6KFdLAYDCcG3pI+tl3+PFQ5TDhSeI36pr4Teh2cvdbuyb+kmOwOZ/oYvwbVNLqCTkPafYs4g2v
tobIQR5WNIP4y+ck7096sAPMZ0IWnpphwPcGZjJvbPNDWy4ayP7DjgX923Kd/fZd1jaodrZl8mnN
Oxjlg/joEOQKnE+rBLtvSaVmtmx3tFdrdwWhuTX/2QWDhzLoxvVvBnzvv8E6rmuYk6b2GpMlQWla
s1RLEIcwqHm0kiGvtdwCSd7SpM2GaqKOrO9bxDcUTQ05Wn+Vmu/QAiStphXEcGtbryuiX0vG+36o
8S3J/ldjUhDuAEXY/GwwjNtxNZkoRRggEl7OxorxC5OFFD8WMBO9EPyZpNT9su/3mY85KH3UbMzB
8NFIVYi5aV53oL0doYUgz8olbg2KlUvSxzHGfY4+/Hbxozqm43kYE28vgvS7rpvb5XUwJpe/dMj7
/zqgvOVPr5HSccbEkjwFj/jnik1wFyzDnMdPFGGhtmSQP9wn8GSC0zRWI4+AoPLTT619mhLvPrFs
qtBKF9EEaO58nJyynLR/R9NzcO2YDssyDDGGqgL65gqDKHdFLxgVpTHoLqqcxOYKQ4NOHWE0MP9Z
KUs0XHpZFtRpXmjqAQQbR68rrCj+DFANvVCgoqQkMzywjyZXs71jkP5cBJpy9T3NyIBAe52yO2yw
mR+7AZt5zKZQZOd+7AryO7GOLZ+J6OhwhNItB0iZh/ih9+uK8DMUIEyX+3UeDrD/RBkka4/KDdAG
WQybM/+dSYV2ZcKVjz5pXaLxT68wVv0DN/bYHPpR7RWFwe5Lj8CLuIy6cVI/NoqR8wnjrEw+NDC8
dKdIxLo9e7s02XnOkNBasUB2Xg3YHXwimITNZ9ZCP3CcAn65h10yPp3H2IbksjQG/8uFY4O/XqGy
IPdx5CTHaRFRfzCWD2NtBevDfdMDtnQlmvtOHvoUnP8JeCTrKsFSrfDZlHnO+63/pujf8uvuGxNX
3QTBC1D/3vqH0efgUiFayHBVor8ungxg+PDmxrzDUgIvWjlup24PtliqhKVYL7eQqs2/GeWFPoFO
puHX5CUOj9kLvZd6yc19hzokYO63NL+6pNBPBITDcgdiAeXCTQudDxQWdxL95IxIcpAXEcVWMYVL
/O6B1mbV417OGzX9Wzs2rcXJwj1t+czztjf6c7cJk8OTR5Qk2+7XgRAt7XEyARTxHx+UanHTzFgr
vQ4RMfsGh5xp5L6csYmNMELo96LOP2Hgruhjl1IsVtoZCqM/g8WY/wGNdg9An+fgt7M9ClOV92hi
dJnCWKR9ghwkKrA/AxKtkr1Co54DVfMaiGZg9epvSnl0veJds2bx9TYUoPGyoklQ0gVtwQdjnKru
EDjkBLiTPkpqNsND/gyD4+K5YyzwU+OCeWQ48+0h9XoHgSlIlFQWIxLwjFYqW4apRYoyfBoxajUu
M/ZMB95PzwoyeSga4mJ6R7vvn3ig8x/UguSTFOsQXkadoT8f1lVDEqv2GBN3PmBm1sNuHoG7a5zA
7amfPH0FESjtmRSgMy87RC1Rla7xkOB9FkzUYuPyOt1g9F0b1hhbvDzVr4BZTXMY2cLHT7vmK+pn
3mSvyCxmz2aKhvgwTJwzVzrdFcg7o7HOUHSNVPdydtTjCmsNebKK9eOrCd102fNpGJ9Gw5fuWswN
6I4tHZvtDMEkbJUNdhNcXEGNYN2B5gszJYuQw1AC0LBQa3l7FZDToIYauHQAnuJZLA8yy8TwsHY5
x1DGEdQ/LTrEh2ESyabSgLzuL8gtZzB2x3OSh2SF42O9JAPtD0JBTXHOYge0E2As/wruMv+3y6G4
7x0ZQjl5jNOfZc+zjwyBdf17juHUX5lo+eB0i/nvjFeXPESU494tMVZEBRwaZt4CJg05xEl7HO7V
eAt45Y3X5oS4k9aCVui2/HPQSxJ+Kd6koq1wtoXi1caMCNjRX8XTqDaQxweIhEb1hHmnFHXBdcQv
jKx2+Iv20RVPO4E/fpVsKy422kWJfZ1ACgzvK+dFdFTYv+DHde9AxXnRFe+KjIV+EEXhf7VL5MLR
RJnwP/VOt/53X4wDATE98wjarn7jOTUVGVn+frMMWCAwYpR+ZZtUT4B823oCTdXmz0gFwspxPYYG
0RmVKGDe++RdRrL7PrEWg02/tVt83rwcpgv6mFUdAvLju6Pp45nBtiHe4pN3Bj93hElMe0LcDRAf
20wWlxqJg3D5YoqSQ7KRRdQDaOyfVlDBL92YxKLOCuY+s9nxb1xDDKh2yaP1YBZ8uIpEer1AVIAQ
MPhlHgya1OaA1kMXl8irhp5avcUIA3U2lxCyteAr5kejuQ31wPhi7/O5AXmMWO5h7u4VtAryoJdI
LId0I2J93kBZi68R3WL0FDXdjSqcwD29It3a30Vs049dofwXFsMIBATbBmWzgxpoBSUdXHxF+HxY
L8NgA39AicK/xcQcBykABj4kfh+fes0DAqzGZnmB7qu4MgzH8zqWhMZVohq5PyOZafoZ8Kt01aZF
W+vYgDuOAO5+x0DKZxogoPrqcCqns0cbPRw058vXmG/J2wa7iXsIWIt/BRXr2wqN0YuGlcDrOIwq
KkOykE9EUAFrbVsf/qClw2QBrVz7vMGr5zlB//2vGaQS4L9H/b53XZH/lWi149OsUk4rjBTRfYNq
Fn82tYN7tDp090gV5NuNQFePAbPnP9CzAqk10MDUcE1GW+Haeb/kwBFHMUO3cIahXMCwwptsIvFx
Qzzg/MRlblwM7rfg/Jx3cLagGND6CkOdecLFEjC0IoBbaLP2oUfqBTXva47Md1HgfbspZ0W9Dg7j
AS1Xc0LiqexPws3bVheJ71/yHRlFuEejO5c18nvAOtMlWT2o1XUTpIESFxO9PfbuogmgWD0QI+Pr
OpnFXYXlCJH2oV+/sg52X1ZP20+w1MlhpfGUgFy2lnzYDhcm0r349+qShR4b7GcsVR9iIGpgwzSc
SRIrUlEwh0WdEC3kvYBwHTMQJ1D6MWNJ3tFj3RjgxKzLoSlikVU4cTlkLq3XBySJQ23QgAh5TLtu
cQcBxGcqiAWn9AgrQyuvo1u7+9aoYTuCfic1WD+XYK60hL0Omon90EONJDC4z0J6BlE1vWugElDa
mx1J2UCaApMaq5Z7vd2AH4hGCM6GHD0SzEew95oPGemBxpcsPawNb59N4YSr8MFaUhKCNadEb+IP
Ms0wPACcRoLqlCm21Xvih7iOstC9Yo4tn5jOVfuIAfJsTks3x80RCig5Pniu7XS2iBM9ikAbsPkz
AExerO3bwnHwWFPsj+NWsBZ25Z6fmSYQaAv4ib8MUBFem0nSN8hd2HZoTYQBAtFQh8rRLGMVQ2fX
l7Gxw30xwhsQ2jIh5BmUpyCXhGfbWA1mzn/iZuSYwQcJ8AkmCrkhmDF+4TGDwob/YfaLIF1owm3G
cehUpJZyv5GWdTxvfqswGyhoNXYqfVgJ4yV25/0ZjxSU1wbgLjfwBi4SHO0Duv+kHEO3RLchKd/Q
2aJvhEdDDLCOwfXJQhOCujVHitYixFv/xvww/FF8aV+wtQ2fGQW2u5p9ge879VJisBMt9brI7Sc6
BLVUTRcwDo162f8DJDb5BVnxSHPXC5MnX4z8b4csvOGMHBsDTzjVoOdoI2PqZmyS9FAM1OiSoWIC
9LNGPtARU7caweDiYpoEFyvJcQtd+2aL8ysYwhRao7H/jrJiNphGEdwwoDijtWz6LjyMLXem3OGg
52pwh3g6ENcV93mKyCEMpPZD2kpg4xap9sgQLox+7AXHbI139sPCAbHGwD764RtO3vYt669dq4r3
hIJcAqpO9gNvGsSObvsS/+j6HvhQK4rhxbRn+aNF0uPvbnC0/2Y6SshaGrfrvMLkJUeV8NREV4F5
VvRiRdeg8+vnbULbDrr1mJoNcsds7Dpb7ai/7gT2BT2XibXucMvjSqxxnVF7L6IRspq0y5cvanrQ
gmhr42qeZsz0Optnw51TBcekVvHpFxSj8SXFmLBFrRxxFNiEt8FAXBLXG/QWd6NMNZQ1Y9rdg33X
3zad6KmJFP8POuQuAvWq2/G40xRzrCwfmrx2FkzRCbrj/nMREBhVPdH9zwWkQgvpIAbSpdGjSl7B
RKd3OuUdIkIjvDMlZvP4EgriyHDsYLGxXohA14jWj8fhHy46LX8gSokgiabJ5XaPCdO4nBy9aXkz
ZdsTlNO2uzT7YtyDiVoRnwtDsa0JNeH2Nwbqv+6zX3/lvdk/2tlj1wXnHlE2SeH6f6qzW1ZGS2df
zc4mfmydhOptN5F4GXo+w8axSA2r4YhgY2iYh82Aqh3sVGuwYRby8W14LtLs5uQFWvIAB0VDS25x
azRgi38X+I36etjDBu+EEZopOsjxMXdmfLUQSX/GTtquFB38v6oGPNdytHAORX6mDwUiQugU/8sR
twksvWT7N+TE9qMjXn4zSBZnyKcUugItGncdG+nUUSPe1V9BZ9y0Q12qwiOEFnFFeTrzs8Ba9kuy
RRlkhxkDu6wt2fBLUnvn8kJ9LLGBWrSMd7K67xYvyX7kU5Tx800icQdTD1ch5G18jW4hTRhJitHU
3Ge62uTWX23cFK+oouylmTi70xON/otNFB2SBNP4TXWYjye3D42hM5w3E4eeo+s8O0ZkAJKGPKk9
iUKihEZde8K4gwOm+1YmByWhVMjmGc6jTRHU73Xtwd9FhU0c5i7J+iuGxi05ae9XNETDmB1cxOFy
F8K/kG4UY06VFPxyo7YGBEIO0QX9MXT5dtlQKDG/Y4+Q4We/ChppflwwEXh1kWe/cAaSp5TM7bth
EEVDXmBASgLdQjmEG3n9MJQsn2wlu6oHDP3rlQ+gYmJTpM87RqoHV1CocOCAB8l/ZtohAiPY019T
Kxf7qBu0jeBteMD2Cgsb9NT4q8HuZvHvPuj9NXBcs7ha8ST3lLrPaE+GE8hzj9El2+/TIPSdTNNb
qzAm09fk1/ZvD4uIX8sKwrGkWYtZ7d5Ni62GOaJR2WIEe2whxPnpnbbLkRGm9/NqouQ/+DD2ZQbp
V7UCLsL0HHX7CK67U/U4Swr35t6mFL8bNggqO4r1N/OJ61F+9mapLBvDC5ql5c6ACb5L99v1j61U
yLixGjc2+VSLYQUZ7ubZ/Oh32t1B0bPkVWTmYTpgyxvQMINy4NkxDDpVqteyg3ysrSAGjcpZG3HA
r9xBALysC07oNCX/SKxTeJAbYJq1h6vemSoWLwcGoUJfbolPP1PfZn83mIC8Gebtf8sSuseblGMr
x1jNxw2cmccsktGvga4BndVePE8D11VDA66uuU/PkMGnlR+WBhjDAv4Nco+vqSzMOy7mEJfz/xyd
WZOcuBpEfxERrEK8Unvvu939QrjHbRCbAAECfv09dZ8mJsbusatA+pR5MqXj7JSjSlxw8C1GL9TU
CnmtPFpsAVb2mQN5uqeNkhIKyVr7Y0DH2AHGHmbretFzcmrDq08AvQWcEBat/g5nV0z3MZzwA9GU
jHXeEcMPbSOq/QZHMUPKfY5Lucv4v92vGRd6OnXpHKdKevteiuZ+KhqdnGwhkBmUNuFbohpUzYy0
ANkE4JjD4DV08peMEBQgV/z0BWB9TLu1YoLogm66g4nu2zTaCoqYvSZX665i58Nnj9X4hsJb/hEe
UDy+FuL8mLjtzdT1aAmsfw8V5YDvTrux9I/5iiJYYhoduroe3+Hv9W2h2uwpgYl4c4DfePDcrjlO
MIyPTlvj0ThjebadbwCShfjuk6tenYkFGqmdlzsV+Cx3a1GNZymria7o9nrtja2a6Mwra4PbfBq8
Hy7c4akaWHfaQxH4KJJjBGUFnYFQ6olqvfSrlRcGWdMcBK+dSSsnmv+GzgYEIfrYTaUzTJ+2zz1/
x7Ua9a3HUZv9Z64PrpbhEbF9OUd6Ymrn/pHK21Hj4B9m5vH/onh0fhI2rGA35WUldy06n92RQcKq
c/uKyW2uepiW2JvMe1mHKjo41ucy60k4+Q9eSv4v5JbNl4J4TfPACYVXSvYzq0IhOJw2tWe/2U+9
0xz04W/297C89PzN3kECy999tlbPuh4752TqRXzXkjNtakA24UAb+d/SDFt3XLgx5Xu0a32YcLru
Pe2q4qicBaF72ehH2ufRElyUZd1JE5al3bZafR4m333sdTANu7hZ+rMBUavJperc3deSefpi2ny+
0Ustb10glvciIkY39Y0ayDUuRYHZXbu/ZwPj0QXcCm1sM90G7qrfAWfqz6KK5qfadOiNBKfOABvR
G6mO8gVwc+KWBFB5sx+mMbnLvEBmJ4113afh0rjgU9LlMy2ARBuOPlXW7sCFjc/7PuLbhC1H571V
obcvqiLZL9yJDbHNTVaTb1lGRzmV93h7zrcarPF3shj9exZ2ue+joL8YOoS9nV3G6p/2i/zv2Mia
olZGc85mSMaWnQK5ITbnBIrxiFLr3CBRAbtgkDs+3QVt/zlsOcJgw+UVyWFLEgOUvGZI39pPhLz4
PghpapE63xi5RwMVkkBXbFRJy5u8YlrCP5umfS7G7e+SQ3hgrAOcd/Uofs2e4GTMB2fva7eIH92s
BYbDDUFyCZgeqjSaYl2enB7e8HaM8UiB5bELfWfBJCmjcaQHIYjEc980fbCviy67d8fAhuc65CJn
pgY1tMtxJMFQkeaMbHTTz3p73oLAfw7QRI4GCqA4rG0Piboypi07VOsS+TQI3DsOGzk3o6Anirdt
7pX3yzBQZvwJY+wXJyuz8khZ4/jGzLrcyZXTOXk8FKyAo1Z9VHHgoJq0fL7hNtv3CEka8ibQZtzV
meN9h+RFQFmJofV6HgM+dcWDObmcQDBfvDp/Z59KPpTiNsscd0w7cbGLqvJKHrHuBuM9QBU6JCz7
pA4z94RKrqPMlXwDXy7M02bxzRcKmBZQGNXbjukv5ubYYdc3PV9bPNv5yS+y5rVAgnyOG1fvmybR
L5Bu/m5wtlyf0QDme8+V0bdbdbN3G8XhWLxzR6/7jj4ei0Oz9ZyvJyeJ/Av3dXsLmkks9cIMkGeF
dxOqcRSUpBczMUXb2Xl1Sdd43rKl1arjF6IKdfAYbWw+zWGwFe3aoFV12hf99CxyoFsqYcrHZVi6
ew9r/0lnwNFsboXUB+SwYHgGYIhp+WxAopI7D7COC6O5/8crHxlzmaDKzXJoTjJEzl2L9Jakms+/
3nHzpfb22VT706mpwk3tVTfZ6gSBx4XsE9aEj7Faglf0moDHzmGiK3dbvjXjEcpM712SPJTy+2Xv
8sZ77kWFon3mj4/aPG5g3GnRuvwBMp/73mMTyt/RRqaMiGiN/z8PcSFZk93sK9EOx81m2R5M65gb
Z0zsdzkoEJ8hylbqiIAxFO0V/BKAYz9Wz7IL2M3dpZsegz5eJ0QR+ttOXVLzTnhxQEYavkD8cEsd
FkWki+FWzPL/MMk4J7uonfjhQBJzsh8Ckvvp4PIk03G9cisnS1Ym8eb8lnweB+8uDepVAenBVryv
VVGjSjNfatxfPr1b4bXxfzSe1GeG1P7Rc2YH++j6FrcMu+45dNyF3UIE08F0ZDWOVR6QYI3ZCrOb
onDtEWIBe82R/rOx9PEqXMWjWiseFc/rtgd4suGWFTa/tBW2yb7W7oj+PwDJEiFy6uO8TNsJ+cg/
rkjnD0KiOAcTS04dW9E/9kVgHXyxGd/5tZ74wTdmkfUb7S+0s2xbGRXngq/nLdKxfDB9hK3WwPLc
LVGi32Jbmgcq4EvouSzk2wi4H/zdqTGNUzzPcZ/BcTH/sa9hOxA8PQuuWZ53AdP1ncIa/KWRhp4k
bCyQJgPhxXCd8LWVFm1X2774FXP52r2XR/5nUHr5RzKC2zD/8mUXdVR8Ljzxd8gLy9fME+Dt/Xke
F/b6q+ji86TnSBfK/5bwrzf+kKD/wddB7/aTxidAuvM+TCYJzVehpsh3kre2ztSrqvmUkq3H1Jl8
sqAHDHWc2m4ya7HDwI/+FUY3JIHmMrnr8tw5XcuNf4FnMJrNvvxcXU5caaHRCMgeZd63Q//twoo8
j19m7JIbWwTiMZ5Uc9b5kj0iOSd3QGLRUzMlDSNLaDH8Vndwjl0TqtdxkM3j4HTZqeIWy39jc2VK
WvS7Q1wiwDckI1uAAcJuPqFd5KAoWv6T/sCzVLUFJIwdr/3jJUZOg2NzzNE/q88w9EfzYtwRGYnU
UH32BI2VSliLuVvIYNqHYxOBHVR1Lg+anM5PhNkOz6kHAiqkD3jPq+2pgb99qDkN7ziy8mrrwI8o
ukii+qdQmKRiGOpLLN32JIUCHjJN/tW7cHFnGv7zT3+srzZOcB2+LEY+h4KC8lgAyfzWzY354yip
yXZBuT9GtMCfnIqQw96b16r8E4pyvFR5hj5iWfNTNiNowF0UEBc41kheH3OzkP2WlfDTQHnFfBxI
6iY3qAWb9+JJupxZaTrmS4Qlzoy+3oL+1IR1Oad53RTzwbiTl2CD9UH9WZaBxcoWIoY3EWuij/2V
nb+DJpmGQ9k1sSF7EgzrXhCM/UXHous8kKdmLHCTXsZ7DvIjtziN8yLfOK2u/7x5MTh9bIDJv946
w3LmagjUdEHaLC2dgWzxVikVnxOnUKQHE1nUD6aJmPlDQsFtug1X/DOPJzlfvFCX7nnEmb6pSFSQ
ouyjGQd82FiXPSn/ltzs2qcKayBKq77Ms/PEqRiJPBMuwE/pggy1cu3uIdjDv06VJ+phi5ssOXhT
FLA/JbC2qRuD/ewl1xYv9ypyo4bgi7DfXKVQk+szdU5wACJiOM7XeQDu0vLx0u+AfjUz3QUpwQVv
H2+NJB49z/aHTXGe7zACvI94jTg8lVAgDqfHrOTidZO8LbJ1OYxyNiFpsIYfok1qDCxbVd2pbSnE
6k1oyeGvFYeKcO6yg6zKBR+1WsIGfSNxAVED6WSvTUHZjt16EmmKU+dOlVz3sFvjwrwxGRbLCeI1
OOUrN6TvV9SJRxYeVRMoiLPqqDQBdHC4BUUth5Mv8GjKkvZhUw7DbVnqotnF+URuSSZ1eYtpjLHT
Qj/HqWulOM9bf9U8veuJpYdm2GnXBv0u4DqLH0cOlXws1mSr9/0Sj48r4PGD6Hp/PfUGXXPugfVZ
FpesOfgdQTrSuQNcek6XLYQTP/oeVZBj4eYXHHcpBiScHyqfSXYeBI96T1BTDtilB67oqRVnnB5p
1XYo0B0z/NcMDnq2STj+k3LuWFogd//0xKLEs6+75qfJpvUzg3vvTuEa6HXf9nU3PQx5S4KpqON9
4sfm3o6WYGSRce521jKM811eco/zmXkE55FFbkFlQtC8MJ7q8JtIdfKX5AleHxt0widdDd3DJJty
RyeyVunCVsNSiyQR7gy929FvEJ2Iexu0UL2ukTrGoiM5ufaUUrZBvfSfoy4MbncfeOEpJ4qkPjIq
zlxH3WjWk9a7hyirh/wO1AIZkC9hWqLbDGm72clug0oAPMnOmqbOlzjpRX9FWIYGtbfVRL9PcTYF
/2Z/rt773kepI/mtb7Otd5mKsnyO2feK0blwb3Usic2N1Re9erhXU1KVx0160dQyUlfY8mspsl9L
2xgZ7f1a+sekCdd7Mcy1+wHtK8K/lUEmeQyycbjDYG+aPRxd/pX3xJNThwoktjvIUru8OWVlox86
4mY2Jk6K9PinTewEMSOp4nBPrhiNKgkr0R8njgruDYChUke0xhyfcHGvcM/W6X+cdGP72I6J1+91
kZkbN/LZbzPpBy/1StlBOku391gQgvZU1qitkiA+Vzi4qOS+9ddPIrHX992T7J9G1f3fKyr90tDg
WaQKMxvYuAkhyL0Fy9LLh4S61aSddLmTxmrvPITrEu89B0yXO9gkMBpJ2hxkaCSed2Dzm1t/17th
GR08TMr6ub1i3tXOKcGBb1e6c/8AiNd6XwFRyweSmrLea/KRBWmbaipeEohnki00GyRpIUOQOy6t
isSBHE4bEsknIZ0mQC13bCXdfTKvfnPUivRiSlsGX15iqvzD0vhCWknxFHRo6HfWMiLh0xIvOjel
46kXxV2S5RsRfq9/qNCDYV/4l4c4GJa7UDiILUFeVBpJhSF6B/syP2RyMuI/O9WMCHMLGtIr2ST4
36VAcgAYuOH/v3FAoXqdA/Ti6ZuY3ObKpcGV+YkWLeWx45LZ/lSw/2I4AqCYW13yImJacd6mRcF6
HCj7cqyofCQN+jY6nS/PwRgBRqVbQy/HdXO13pIfnGA03TdzKCJr2sC1cSwWOkCG1B7J/9eSwJG5
Q0dCC15jKcq7HuBmJn4SmPkVrHbjFqWYM9++BusYdmxey/yUb13C+QG3sPuYQDNePE/X4jCZUi2n
KerouQj9TGPuUgXwVBob+YhNSF63UpZrcsCjUwgBHhTpoScRijvcmeCpH+P1As/dwb72St34uga4
oCGhP7ly895Zqofm0+0dgMpaoINd4hAK6kIpRFMyEsVrfLtykO94wat8+ErAdM4jW3B2bqe4IOE7
jo5+YOkwAHbG9fvyeXXC4TlHcvxLqfiATtmLcLgDECrQfwQBLrXXY62/W4x3rv4zZiqfW1KcGEFa
bPmpjrTL5aWNOyMF0tomlk/e+ykOdzQHk+QYJe0YPwUdkPa7ViMvf+q3vWp/Fy36+xMK5+oeC59u
cVDmqHOY48JBnnC9YkyVMLYmiE6uN8v6xSPuvnn7SBCcvjQJNsdzWSnPfC82xA8J2fHbGx+rKv7D
WWkJRxRaDcvE/lJNeXQqCJiFK9j09Vyys1kzD+tOMf74Dz2PQXhutA3yLwoUvOFfiBAUZfhcLLzX
s00ZB2eX+Er3LXlXzG2pmybENcKy+aTd0ke796Whtaetqrhp0jq0lnqWvJ3qp06Qyb2gO0bNw7gu
kfS4tgBUV4HWfOoCQpr69mirLjQfYKrjoSX/agJ74s4CXsUgfP1og68OF+96wpy3MKSXve+T45L3
IruZQ29cbx1slOLOGUdT/GyQBP7K182A/5kTsW7AFGDrmveRDrHyIx4CX/4qjTFBlqqMRfLDz1tB
e39VcV0OpqgRXWwvNmc5NOcyUNNQovxVMnIOvRW1l72oorSe3SVe3Xb3o7XEQIp2IxZ3ymn0LeIy
BZixxUEmSZmf154mLrlfOlLNqeTsBdQ96D48Vl6zbbtuKMKOHbGJJF1RKDtr8jHMfvG5bnlc3iYj
Q346R0zU3ameex7xGUnIXMrWLA7Nvu2SvV8pLlo0VFvkL2Hp4T7ssyFs0SZcNxzjGz+eCH2nA8DA
+D4AM41nvHs09cxqJ/zl2glYI1898Plh9JPmsGBgjq8A2XH73PXDGNzClkUcXLNmrY6F40v1zGey
PZFwC9WBMhlOFSVO30u0xpHaqaYiiNkLGbxUzmCYmr0aEw9KIMnPHYKvPWZRXLE0REtybhZnBF8Z
LBB0FXRj8yu2/MGZF1vXSy54HnlxMpIeGFB5ZLMHUaNZPQwBXU/3vqnW+uxCKm2PVtEeNOy9KNb5
QdXBYs9KqIy/+rwkc/cEH1d2PObe1eee123L0hC9lX8BYjYhS7YzRGt1auOQlD0lBw32EcoLZiWr
duSpkxgjYyRboeC4fDAtEBP/GLWgbghswu/Gs526pLqPks4KcKhmGOLdbITa7uY246onFGcXpzUT
V+UKExs2NV4DVLh2WLZTXsn8p9tIl5IznrP4fugaXKRWQezxVPWwUWviMVkT838lUDLEqe9oOH48
u+XJtiEEjDbOdh/34OrcDhlbTcnI4j66mKHbISGPwkQ1BI/tUAXrxW1ikufL5Cucr2DGd/ScxP3j
U8gCd6CCVqYrSlx5UE2vfjIhEKF1NObv3Lrl0xophheHCrU/HtMYq07pwtjGU9Uf2mFmk1xrttvd
YFYMuLIfi1Og/dA70DiAtkclgqoesolW8qOnQw553ljkxzCuy1cMILDpKOGyHpJuc/2rXNsJSMYi
qqTFNHB4Mv21w4sd0f+PM/t0Z7KYsoR18ZB647pLPvIWmHSXFAtg6bYt3CE0FXn30kcJfGKyXPU4
0Vgks14MjccWmxUHim38XxSIwmaRtycdWM648wGXqG+7uhqcP71DQ8/Bhtr5I5dtUjcefstGq7oi
2UEqjZL42XEvAHB0PqzXI7VNWpe8/IpFEibqiiPgp2RpSdfnOyVTpICpTvHmc+507rlGmXq9rou3
q+nYAnMXsJM2rUFfRJ1ziGRuIMGWRFHopRm+/ztOefPArYp5xdXIthvQ17v6ssWDz++mu3IPxRU9
xMpFviqmjqWvLaK0nqf8oka9PSwV7GNqQX+o0J+bLCd4ubhG/xH0hbkdb4Y7LvcmGuMJV482pgMW
XGFOtmQXrE+WeH7SkXH30LUqSk+G5BJFm1QdU2arsmd39Xs17qYV4v24cVipF1zYcR25sM2t3KMc
ImM/s17kwY3Bnp2PRbLYhPFnmtXNmDTE4yrUagzLpv2JijEAMiBzdpcVS/yZbNr5ZjTjM5nZQ+r9
2pOYxGm/zs3K+oxOWbZwNFk3Guh4wIwznEIBKX5TB45U793SJ7hskpwzb/9U2AtZYZ6JQq/yUlhG
W+A3aIk0dEvzG7WR0TrcmHXPKvaomOvYY7w9pxV2FUunhX7YtM795gV8hdja7PZuXu+azfVkc66K
dvFvIthAYtwVvFHxu1+XqbjPxNWjPVRGJ1hQ0kOEJksCRF1U1NiEhKE4O+s1tucgIOgbPKMxTdvH
FnPjEJxNlLViTzamWc+AXEN1jOJeemjRkyZiG1vlDS9zRWSjXn3mNIvJ8dABFVX7WeexOrL+Q6D1
qws0ATPLeS6yOW4fkB/jEnECu/wCh4oINodgZmnc0ZCXkpIW062C7/yAKS/Mg54WuxyTWjb21XI6
vmvLfDO7mN4j9lphsCMqf+5pd1t8snZN5srxFIvRMb/ysOcjgLYNA1DkIIjMTRFM5CfmsdkYonmL
gYUqp1u+7AJCcpv11PscCp7H9k3WzGgHBbVD3iF0wt+EPPjg4q2toeuEB+vXJKOrP8elFHeGFqr5
1DrWqNM4odY/svQYd9ltNOmRqwVuaGCPw0QcPUZXYHlG2b/rmNH1xq+24d6ZaOy448HRHaZsof1T
SC3f+GkAN/45Et0WFmAtx13GEP65DTNVGjKMW++s+rXa3t1Sr9tuHh0RkZYpnCxhfwr112Lzbr4h
pbO6NxtM5kc4DqrYmQSd4lyTJZYnuTnDZ5BP02+0UE4eQ+NELenVsquPm6/n5URXXkeQZ05eh9bD
7JtQ2Mpj7+Hf7gnJ9L+wX8N/mwQ33Rkxb+QU+/ka8vQxRtZMrJ+NtfTCoANCwhVXYS6uwlbu/S0P
W6KqSqo/qHz+s1iKeLy7ylS0Bi56gDqn9ne7kN0MTkR+nR9SeN6lp/jc3lMxQRbcaDBS428IkVBE
qJ1lBXxdBlOjjyGe/Y0pczjsqM5t+0AsUbfMTTXBryRuYzZVLkLddvDUzKfTYBBTUHgFjVict69l
PiyC96iwxCrRJflyEuLm9sK77UefmYamSOMsAGVDgGJLo0Uv+W04FxHcQHvM021smWz7peE/st+W
M0UKunsgqKw/PCdaX1tHeF+lE/n/xRFy3I8jVDJfSk7xxAJJk1f2O7M144geq3I7XetZ1J64YQJ9
W3sc4NYBhudcUWGGEQm0e1oKpD9kOPrdNqd5VBQ7rPvFlVVw8ukhg3bhwiOg1MgNM/TkkX0vpIvp
MjVh7lIf6YtfhLNjb4/tKL48egGTY4GR4F/r51gIS2b+N+TL+RyVm/pZ6cd6jiknuqf4dP3nlMxF
Kf2ItKnM13xcWuQhJQX+WGU0ilEMcy+3aHvx+t75CQpn2XbcVZ485/CP72Kioi3FPc8PQy78/wq8
5y3lT331TqMmuNswtTmBsAsy9qry3PmFoRmhzw9uFbAxdltunhM/Cx4HoirUklF1Q1K6xgNW3eg3
ezGJ5Omq4IK1+KHr8srgoicLFGWQI/A4LWwh5VF5/SF4v8eLooLyYkYagqAuSvmgheCMW5lIXipq
Je+qsnVfJlJX66HPt+soQ6hX7domo+LB25x7alLsb2u4vgGmZB1cgMxCLDxNdfEeBBSkkYtRyHR1
4ZJ3b/PoPewog6BBM3d/B72efHoQ9Tql9PnC/bbwL/u+n3qVjh7mYjd02aPidxyypYWz5uf6PHxR
kiBMs81+hYOpPgrwUqz8LVoYSgbpUoKzDLRGnrUq43DPVKiH22zK+eMJun/kUTSTda6jAlpiC8H9
qhMse8Ta6oVPk+xLlzjBO1VD8z4PGyANU4jK/6v11bLf6sY7UqRYgvnE19hjQCfBC3UOnEFSPJ7A
ubVenRxdNHs6aDY+nQ+umzTcA5F3jYSyjeoHoCBy/rRs+eMjBytVnca1qkr0d04hD8RHlojlWHcv
7khx1M7Q/Hpn0QMoAIy5aoWmw8B1WZOhBFDxr+t+7Q9NdwxtP7RP5Ug/6k1bjvmENsKWcuE0yhQ2
4hbTfxclLGURSkiwK9oZCTIdEyHo0oqMk3nzyc4hNneai6b7P+SHpSbTEG/W++NMTAKHqIrteF7x
dAmszH4jjhDJ0StwdlQcrcqEOaLF5D0HQANK+TGQClrmUyP7gROW8IN/E7ciPEdCZHoPrSaLm9nK
fHxxyry8CBvhm+E+22+fNy1JexDe50365f1AX/Jf/nO77gfvCqn10AR8hzM5v5Q4cFU/gQiq7A3T
i/AuP9Kpny3dHvEJ6NTGB44mJbhhGYiWdEsNFpDVxpyykTqiPdU2zreNGeh3XivtV5Rx/N8wqNY2
f3SLhqz1TIbhqw05I/A5K6LgdlxiMvwSUIJFASYOCJ+RVVTg34iHI8QlDR86388y4ObohhNaexOa
ImovyNIhNBsgRLSfxsyL32Ub4fiAq7wL+n+POfHN/EAEm8C2zsgknChpBP2vM7ZKxqXkKSYgkXFM
bTBnW8/653o27XRKKpqZrsME31KFbPvgVz3AA+U1zgvjYRbfNLCOwUXInGNwq43SN80Uk7jMs4yd
IK2ULyj5mWp6W3d8aesnnXnJmXaWlSY43jSy6KNLK5UmOECcQ9fF/YCogopqpPDuFH7ikLojSAiG
E9E1iMwIY6CPO6Qhh5z/msZrg16ewYe9LagEJznmrQubS6LvkIl8fItpDNqZIeu7D7B8vsKkSaKP
wjfld7Phwlkta3mqSgIzaSTC5rWfVP2mQ2On//JmDfo/oFscngYidSZlV7mGcTKzjKeNyLZ+lOiW
+q4p6+luwIQ7EI9q4pPt4yuUMPqd/0K/jnhGva4xg5qSgDv4ARf5TvwSvavmKftl5SYvPXIYPgZ9
REfcqECeq9xG2Jc+RaivXZDl8kguuy9PoW7gobibcuOq7Wk1TwYAjsWbD4f9nifsFC2W2Hvb4bPj
ZPuYMVPhDn/6zZLyAInC4ad5J9iBUiJTTEO5/rdsxNUvPcwzNtc2ixNibfckjbLt3VUgX3ZSkbve
ERqO5GMpJ65MipEuxmM2d96H8NbyVPqB9u6AgCR6ftMw1S6uMtURIoXLP7wI+fc/eAYmWaIp4olj
bH2NV1CUeyM7adGaW4fA8VPhrtNJBC5agA6aSh1QplrndoEDv/UQi59W00btX2Nbm+yFG+Xtp1NY
giZyqqJLRUFne2rnsW1PEUFHdUcpG9YLbUH6q6cC8wJ+BJOi6XUMdp2jvf64Gg/mRwIhVrRskis7
bP7U3efmCjQWyvTDU2grLHcifAkBPy2LtzxCfyeYABJ2WIH+wgsLc/hP9r4AbCXvkWKtLe4RZVsq
IH3uTISzWKoTUi9FFGlO+fAHtGc5nxLyOtd0aNyacxPlXU+xXyAG8ddnTqLWsxm8N0IC4RvcAwMT
p688eIgc6rV2vsmI4CYdWbzb2UxmPpZqg2HTsXHLS6dCB1MuKCH/c572mbzMGjoEr3JOOovxvfpB
2Exsx7orS0HH9HWkGjxdnlVU1H8RaxGKJurmoYi4ihjYMkj8X+2WgC/ODOSPtoquHusUuu++OxLU
yOZMAVWUWX4fJigj35PGqD1hezNhThUAwY2mZeCWahisqFi0w3TWwSYpLozcktzWujB5H/uNmxgo
wvSpOQi7BDd7KBlVaF8duIYJUMAU7RGWrq939DNQc7G4xfinIyIvH+kmE+MjMBytsyEphqOgtBwZ
uF/agyU/Ssiwr+PbRFSKjYT6S5JNFQeS6xUm/vNaxZl3m9sKoZsaxGsWhjOcIG02iiv03NCsI9ZC
wQaPMTlno+0P5dXhGz27RCuqPCSNXbBE/1ZRyPJdd93W7qspY8sjJwf/Cn+Yz/u1JJGikdy31M59
PV5KRb3frio7JJPMjxTeRufK4ehgr/BFN0t9yYMNyq0R0GtmrGKuqs9aGjyzsccUyQJ2FGqkGiYj
X+fVV0yWskxzyPcnF6USxJP81o54P2GP3jA300nsTSc6p/0nKlbdZseuwUJMguVKv2ZgBnw8BhS9
pbbsuSMyAdowUdiQCnn9uyrORfjGK41XKadwhwZbdM8XZBWXKEUf1Qd2eqgYn7sdfnlVib1adZn8
e90i3TQMZ/FEJ464I9hLvituKaMBPbyynsCfYNXliYJYiGXGnjA4GOEyywu3hTNgI6r10V3GuTi4
bpY3YFV1MRybvM8fLcf957zL7JuKN2bKcJ66B+sP8l55rA4gfzk1CIF/rblA/ORmBkBu9eDPtOUd
aa70/8h8FjQo9k7+2nSQI8zEPj9oBTMS99GGZ7tiqR4AdrP6zPpZdQ/C3+R7XjXBZziAh9EUuF6l
L85n577Evdm59RIT+xhyPhBricVQwz6PD5nnlOhLuiX6MQE4HzIPtwc6yCZkl0OiB4xtAbkyVqF7
vrT6UxkfSIaAnpS85rN/z5JBfqzzS1CZSPMtUOlOqIrU1TVJVbTZgRzv1YDprnUvli7LBZFxKX6t
cxyRSDUsEDu1dGDDDLxMSviuBqe1VeWuIhZ10UHNOhjlE9xCQwbsR1AolBymMmCJnqIteVV6LF6a
Zal/JY3Kg1QN8dXw32L1e9quFQ3+OPBr5SDbb3emG4Hfm3zIKiZC4A7iTmLufGVbmAT7q44z7HRM
X24a9VioPYDPK8O56A6q9fgyOIEWz9lUJNBdndH+69pljjrTYgONNokrzpMLJzwrV9EXgP1e/6XX
YaMIBkfnyzUJQIdppHrVhNm/Gu4y6c8SwhotGe3H7KuoBELQAokpFfEETZk3GPbK8/k7KSOHfCfi
CPDYaaDXCG7xlpt1qkkDqQC8Is+uD72M2B6qbWWVa6gmZ4Puo6g5idUUL3q4Vk1Ty8CSSP0SkjLE
77QIrAPJiFSS26JSDbTwGvvLBm2WQ4hcHfyPo/NqjhMJo+gvoqppoGleJweNRsmWrBfKsrXkTJN+
/R78tFUurxUGur9w77l7FbHt3K3hcL8oLjjb2UHg8604lp9HiQQUFSPfTROhBCq4c6ots3Wekwb9
z6cVzHQBiTWiLcNEkqDim6s/UduWEWgrV56gCDO/C1kHE/Dg9Vm9n+tq/tN0Abq/BDAmSnRBQDXk
fxbVfdC016TVtHU6t/pfUGV5wDPPAgPnxavmHJ02RjF6FiwQ6BD/ykWRmQC5t343HaMqvk9mijvW
Iewxmr4VP8LMTb8kdupqM9pJahP+M6pLhCd2OWqeNhyvVu38cqYMmZEoXDqpDHJseZycEZkiAmGo
JcSODfFlrKbO35i0d+ND3CFq23d2GWQbFrVDfkPSjvKxXRBtnSSA4vFSNh1k9qgrRrzBixLz2ZUC
rw46GSYb/HBui+ITEFPXK5eHNRn4WURfcTz2wcDcG0dUcwasiS6w6tVybdAcqMOc5GP4o+5nUFR6
WQd4tidahpLd4I3naeR8oE/ke6SI1medsuPfNRUdDPMKqwbJEa2hdT6hOGcRa0q+fl44Dxr0lkgG
NVEID5VvnPkw1FRKMzVjekWd0c68nmlSnSpaAw9NCMKa7EFOSVb+TPgUkrvLAq19rlXGxBF8qpbb
KKJco1PxatVclRf4g2EKCYLz7LqAXS+cM2X8xGswtZzu1IZbaEdtcHfTHFkC+s1OnEj+rZN2C6xP
ge4JRz5NYmhHkBHsqr+JUFMEd2F9Sxj71oYvALIkjseT7u3SiJ0RRb/0Jxd+qM9ZE698kTD0B1rB
lpyIx4pwlJmRYTBmO+2wkjf7AolQ2zwQ3pSFL+PMw3o3dgfYOIkDprdIO7n8z33KNuQxAuGuriPT
ZGsPKon2hloka4/GhohXQSYexzK6ZC6voMswA4EzGE/T4HrFYcjK/EKxhLppKxUGX/xFKUvU9hSN
SMY/CkR3Ef6RVsgTEJ6mRXkS2Ev1VyyCtl9yTGYfjSxZHe/zHI4N0vgob+WjV/TYSNWC5mpbeIUB
4p9MgHEOtE/SQohoGkyAht8crs4AERVCHchIPKsuKmSKh2Hg44dlFNB+INQY2K8Z6gesJZFdiAfZ
yYSxfzuVsU/YQDqFX5le/7uTTqZLLBkTHlOEPFldeJ/CgiRDyAOJP7tBJUzvk2zgOYYmJZ1bUw+Q
faPMWPZGpgyNkTYqCJTXcMo8/eAjNQctX/Wue8lH5fr2Me3z1PuEuBWsKktUbDiEnRmBGg7Fujy3
JR/Aqs6oZMiHhNfoPCReXd+6Yu3MdW3ocedMlOD8bD9Ww08oskPxNLKUzv6LGI8wC5mnbLm7DVzh
01xLFNXs26S+4ZjnHBElaKznqIcA9wSeqkC7KtrSvXXgy63zgGYAFHHpFu6rcht7foqky5RMwLfJ
UEk3fb1xUZ41pxDKE5NgvOLTIRpSJ36rikiVn1rUsxvvs8amSIUyiNQDQVPwIOMK6MAgQEr5NAXt
lod1rs+Tn7NTnC1/iHejTegfIAe3/mt4TbdIV8bhg7sTBFIQ676AzjDRqW5gFuJESoA8h2dTMkhj
9K2d+S8acRGbHZObRsCmWpXa/VKp4timNmMjzPDji3GQ6W8TR2Q/mL1TYBCthSskVBL5MUyFnFly
r/SOlY5V/cUI7A1vTDIcRiZol1gPZaE3E/Hr8aGLr14VyvzuBqeCdUxwaF8c5WIvPfAs6eg7WzCb
slISjvGzSMs6e2c8YmGuTwmAsfYKIQaGBKMjVV3k5PULlmcmKsywDW7vS82wODuMPs6bGG7auHNT
sHsf+aT78DQAjqQNLTS9LGiwtmmQkkZQ53HjRvTh6MBZzjH1jakpZopEjFEULGVWmaumq59DXvAO
wA5VWQATB9JYjeFlW43oBoZdMxtHHsNpYPo0JzIa32ccucD+oqSJ/mDkSqMLNlD8U2sYCNrmKqYW
AQmPDwUiQ3Rjy7NqC2mW+10F4qTgJiUZathg2XKmM6RGz/opywTpekIf7/RbHYVsJFi/sWiIjeCu
QnLZUoyglgDmKXUbAC/z7fm5w/bNos+quJwkYWzVt0gt41041Jo7KSHEXyQrlqPN1gIeGCwOucIu
hcsiWWRZ9AIMoC6/kzJHijizgBTPdLsIKV3ClNIDWoHBvcxs3oETw4lldLEMtBEcivoIGqzPIvqy
WXuc2pU6F7y/OKJdx/5KCiHEYzQYa+MnQdF/zCASiLHCyJA6PJKAz78RzXXhhZpqrh5lNaLQOcwt
ghEe3Irf6AvkL+nd6VPiQwWMcTgxNOAT36LwZdtv7KjSzx2/be1vHIrSno2rgyjBnZZogjY4JExJ
moCedkOqh+9f6yyYzK7OhZrLPePjft4V2D2dMxOXqX5KTLEU3QOxCco8J2MxBPmW5TTojM1UR2w9
BAsPKLALVoj41TAJqv8WXYikDX6ECNsn8hpWMh9iSjimlmZjha+HaxcyG2OKKAEqCdYnYR0vtd2t
BOaFs0QCypxPJq2xZAvl9U8uKEJx7Wj+W+zaum1uFZb6L9MDfjlHtCrtV7e0jn6vJOmXOw34trvO
A+LMZ9tYuoSZ4S5v+M0dez/qZrYvRQwt4EPadTjdYwNz5NDiJhAduiTJYTpXc9+eDFQgG65Gjzkj
DE2X3fRM7XAlExRnS2O6OvkcrdrK3pWeLeu/MVmohtk3chRIEETeRrWpq3sEmext94uH1n0NKFkN
KmmXfQNcgpKQLmIvGxI7Xxu5DMsjDOukQPJQ6sBBGoThKz8BiOJfA6fUfTawvdnT5Cnz1s6n3aT/
ELnb7RlukzOyiZla39xobsxh7D3vlaoanpuQfIdbzash4UYzidnKCP35boR1kzyrkpHaB4VivuKy
nLo5CAY8DvjNmP4JMko9HyE3oW2jwXYR2A/0z9MmSB1ET1nWBvQ8omssBiBThVcaJp/j8fKn82sh
0sK6u9ZQ6QfXZjDG8U9UQbqhnCvNDyRZGcPpFf2K8gCFBv6h2X9O0tAfr/gR5A1bFrQP0CoSCwpz
JM6piHgxJGRKRMZ9QwHj98fZ1kBw3XnBLyOGpAnuZPxgIWKi4o9vKWsutb5CjtqA9Q/XuX0wf7lB
NNDzVj5Hcwb5td2PgwQ74rI3CmgKGO4eWgzFCwbz9WYA3+xbB+B3occeP2nz+VXxv+Ga4uRYLpY0
+As6UsGt35ElMza5Iyve04IGk5kKnnyzC6s50b9UxILtYMN08Q5TyJJsp1XQruufoE6uHWQT/6ty
iYBiUcXUb75g6XPR3I3Qyq09nmB7Z9Ve3xzqDi8z+B0Q5OeiCZmeueCYzGZEJ/feBE31x2/bINkr
VMsld7eT1L/DkQyXGbEgynoeI9yQk8twMhlz9DM9KKgdLVYhgRuCBj4yhpnqI4x/TjRizSzngeeV
QzgqUSPe1FCzDAuxq4tL5bNjM5MV9odmsPWEDTZKrEepC9REpi+D/ogvCY602/lN96wTlEdXY3o7
pmAI7C+6gsz+1nZW2e8jJtdMgkoF4FnMKHf2RZExSBKEQTUPyTiCNwsdqpmbKlJmZlzuk8Cc40DF
g2xto7ms5tTfNcpp+gvy4eoPYV6oxyRH5Iy2THLY1EsWYwWSwvPgjsEn30zDkriPHhi65YzyXyc3
Fi9Zs9PIFBDsqgV7AW5xkZxsuGH5kYYD+yUd8mRb76wt+vxTgJxU51EzckdRzjz1R23ZaL+jqWun
O1AB77Wry1HtGaxNxVsI+5edQVFzhXTDQN2o3ChAAZFXHfYZHB5AwJZYevh2/KiszgyS8vmiKHrH
M+ds2jzRd9CwRz3ivBCLlv8q8oYWHDUVmImQ2eiOOD5WMTqLZue38fqiPOlySmli/RXOOwvqHU0z
LdgH6pHGtAvwW+1YfOfyBKc5i28Y3cPu2WCXbMo9wzdu0Tmv2VWYhe0in6XFYr9Ae6pOLFlzIPqW
LJhezZrnnB1gRcROiYYPNn4ymvLAzY53B6NBFfDVcP8cTcGffCsALf5pNpoXNVQBkGA2z3Ry3K54
ntyCgJ6T1A54habxF/dPb2wU/1HdQvaq5qAnc61ZeGR8QtpviJtm8dwDKv9Eoth1+66dqUBkWKDr
2cyOGe1djuxJo3RZJqSs1ZLeK3ugQ5udEb+uYTlX8DZo+wtB8Kq3q6BTUlAXyq63neWEdwEFgwUp
jN/2qOfRmR5ZIihxMshczI6kASu/uWUj8iNadHFnbxR51zitKXUTGsq/47RqVTmtHfORLV2q75Be
GbMzzcEPL5BGlVT2HZdOYUyafCVhYx5GVWEuadNu8a+ZvQroYKpQAipdQNDL7GqNe6l65uGIUJIQ
Vtrqn9POyLgk8SMaxepfe+3G7Lm3o+W6b0Yp/gr80e5HRASW9dp4klsPb7hiKIy4rH6Y7H6qL8nQ
ZhlDMUhKFmvafL1/komZOCSX3IH9xcSu68ReoFLhNE91oLfUvmGPtnLsfjuoWnwasZRLNndy+RFw
+WO/JnjqneIeXo8JB9iHOqrxL/liDCAh9ZiITEp0xoazjPhhBw17/0TFgwuKespRezm4sJ6dUtHs
tpRI5uZA2rcfogp5E1SfcBw+JUaH9RWZuv6NsJ5cvKYKf8d7Vvd+T7oiq2sSe0KLVQGDxCC7YzpY
8dJTlN8W4OrHNSFPXQMZUL0PDnuY17JWnkP1TmzdhteWB4exHJNXyJRQfJDKyvDaUfEul0ql6hvb
DNxN1XqpvqIVjb9DPHzxgSBDWxDJU/KUNGkr3DPGV9t7ngtwYu8Z3/bwmA+TrC5TKJfmXWBU04QX
wYjdJgByvV2SKvaEXU8SGwtwh5jj4+q0SHadwFAJrIrhGoMtlFevLGc0L51Hjt+jpND3jp2R6IEk
ynD0XQzuEOMrEAtFkQf6p2gWqxn2VReq8k42Vmv/HZyxXG5DH3sOGKXaEMpE09d/28sE2s6g5HUe
mZaWdNXZ6Baor1t/gt5gGkPRX3nNNN+7ZF7dFJD8yeKZRFM8As5ngjT7FUx6zk1v/nQnl7G9hiya
H5oAl/VGlYMvTnS4zgr29xJ0Vb0LGdxPIvc/Nn3KfQkFREjQpqDJaIBs6LMfSFkEjgoxedMp8tX4
VpS4B0E7StlRGBbJwaEWyY7YWteRE+PV36y9vP6e0bkSm9pTeuygj0p5bOZVIs2By2xbk7fxD5iN
lUG7sv2ILAQIhJ7ihxbXpCuH4VwiHTRPxWB5+ZUoK0Y5wo4aZkyJkl5wW6vV6MZhgo02aiFHnZIU
tP+pKoYMlGwdQtKElNib3VgjU92BPpqqR4SOS454eAnc10QOY37GL4rIlHm/05EMJYStsGYOcer/
yUiydy9chSxu0B2ob6Hr8TuBoZ8/1iQDuHsiIdJXheQyfmMKXmWHKHfD+K7J0aiog6mZ3J+dIkPl
NWN/82Vs2+ky1oyFbe1DOnZIB6WIkrutWs6LpBMr/D8VKrgJNv18Wnyx/nlEFzV9qY5BFm9HmMf9
SxVSsW01oTP2QRMQUr/QCGG0RdWT9BoVsmNDenAYTPw3OGysmCzby/JWQ4Oa2NAFqX6ZGekDJHc4
b7MOdVHUErycbJAAsgBiMQ6xSQZ2DJbDp3t6wToYVydcMPhb+8kb6l8z006NMArL17LrxrQXV6E6
SOvIUxgywPJcj3J7LYgTPx7Mjk9hZouA/NV/KSx7vVWN4wwXnKIcFaOTufHJSWHVvoq5VoBZK8iM
MJrBqf0VI6UEG4MFdJ6L/Tzfj1Ex2q/BrBgAukiivLtTuJxdIxph/5DmEzNY4TQMlvLQaIEdMpuZ
Z3Yy9C5sS7A9uOgRXCwKrYnurVIcyVC5Zv/IzL2wuSS9roj3o4qo3xvXZyjTO3ibd0CIhNgVqluv
cw0ps9nZM2ktG/bgEPY2cT1gd+GSTpc7hFx3srbGJp7gsVBIZ+oj//bsPSBAnpeXdRzJc1X4kP/N
UMP/ZuCkCTbEVcDdo7JoGk8zy8/uobW8wn6W3qxSuAGRz2pJVQKYPdl6/ZMB8pI/yEFn7Nxw4atj
uU6T8JV1qT9d+Fp+cNFBFjaXHjfKiwNf3zo6SRYemMxCDnT57QXfYrbrcieYro1oWgb1QAAJtpNO
rBXZVFhMKInuna755AzNxcQVhwn78/TGHGFFo8nGMNMHIp2pvUKCsurlG1TmKCiZU1T1CuklJRQF
HjmILDyqJIFXPvZ2lz5RROJ0TYphTLlp8Xe5h6R2TbGDcxAjHFJ13X8aHbi1vW8SU+7nIaS2RXoJ
LxxSfFRluywupui9amVvPaeg8JwT1jYmuWLEyb9LEOviuczAx7Ksc7i+pUnz4TxOtUFOmIAs+DQY
4Ru+Pkt7hp7L4gTOIQOshYCYow874xwQu7QfFzPhFbOCTLya0Q/MJ+G36slo3P6v1JFu/OijCp7s
U1mwD75T15juo22Ym54yjaQQERyl0XbCPCWbXd6mKy1BjHN6W2g0ZhgX9AKneNB0m6MzwJfuyKgi
LDLN8fy6mC4ZgSiQ51EBq/4LOmlXHY3giT+SnMw9wK2CHgdNWuvdkrzAxkUks3dt5mqciXuJctar
icEIhjQzWPQ1dHGDHUd+7OTM5hG/7KhHpgMsxGPnF2+tFz6ziHJxtmOe616bKgA5nNgu+3MrmxyP
PrXW86NYQid5jdbDew9gQWe30IUleVnZz6gmtA/iG25z6h1lDzaNAIBFu08kVMrPIAmr+q3qoWsc
jJF+8BROWFQ3dPlxz2fOQvEQFeAEnluDUZpg2YxBrc4G+zdLZFSjGJZQwY3AJvKznjonuSFixcqc
ue6o3oYpHN17LlG72u1gLcegmbjCRdOZa2lPSb5jasvYeXJTSnQMmUUPetsZCLDwJehjh8xbBOeE
M2qkF7KCnUKA1b+klqllgjQMKSF2sC/Yq2ZNxyylphRSSP8nLJyORK+9o/wlf2uDLo1eruE3324j
PilgOz1mE4C+iJAkyCUPlByW/FD+GWyrcp84LmDJCoCkyb7xO6/Zo5jo5B6+Xt1edaowglKXcfGS
nUee1KYDvEIYcNyQCtBNK7k5q7yc5I0x5WNgOWk0MUtFkx9k44XJn6Jlyjb6gE8uioP6DkGHx8es
CURvnkdSKRhtNofjWZCYQDVhM8z5UIzzxm9SY9gUtS0qqn0rDE8CRYMVGVIqO1ZgrhcnyQviDJX8
ZLZX8WCNBvhUiqYq/hA1pA3wihR0focaeHWPzOwTDQSh15Jb12OmI6EO47r06mdShTmouAgqrtAW
yyrZ30xYoInvFQrTKjmODMYQPyyT31Y329gmeGxIxAhvIP+AnSW4YxHF+EMr9j48/AJGeJaqJ1Ax
s3dkkw0pvwCfwe7fqwTUprTxAZMxUv/X91gS/7WuJAUdFF1HMOC2RlMUP13ioT3nvcksINW1w1ZS
2gVTtH2YIWwH+eRrLsIZqZwkc8NuzGuBZj55AyOJQJwDzlnu0BNYr2xWNzy6XZbKcje4aoJ4hgzl
3TG8wBQ/mX8ngSG1jywxIBGMdk0P42HYwc5nUVi9wddB1SrboXBvYvRG4pO8Oq/tDVMH3qwak3S3
N2TDAj1oqMpOjHuDB0HtOb6j1OHoZr6DOR8SinPXOIOWBnGgNzBwR1IMDYsjC8hVXzjD/MV54ovX
UjIsi0Qf4pWscgHzYhEW9fuAXdx/7+J1FR4Tb/JTufjEd8sYW6y1/ILKgRk5OgFPum1/qStnIoFa
WgvPZdQgINmhwHHk3bc96Q0bqM0kTtLSte0pc+ETPCxB3oE1Ayu5n9yWQRjaOp/sPrgCqNmXWZTe
HlgAQ9mJtXKE0GB9/0/R0AnrbISdPDCiYdiUtIvdPOi06P9we+X2k8NihrjdPHHyf5ZrD5q1zMiE
o8+zcTCzRgwM9nwQe6wdU7Ad3l4y9Jm/4Peo9NpRtVNk6XUU2vnSDv+yGWC4Bk+csUdLeGUSxz1G
6KlRz0BWYXqehHL5sHl3ch6bcHDzi490wN7SIWGpo3GN2pPvp4pZNh6PKGpObtw5bf+00s+8W6hX
ux301qr8VkhGxNWyxuZUAX6L/4vmQhog23gv6tXtYQ+fPQHqpG+jTDZnxkk9dHs9eRHEkMHO1UuU
AvhONlpbPbVpPK1TZTUz2ifJR3XhpoOCvcqMC5dfe9FOfGM3tbRVVB8wnDJZaGqPMyuJtf6BG8XV
5T6YFFPBUlImfqFxkfKH4/p0D8tgMoupqtuiTAOj6xdEA4Qx2T0EUkXqZx6yyx62BEYx4G7Cwh3v
A3LT4jyRwmv9tE2O3KYyCz6hzufOecYDxEJEqKH4VvV605Uz0969Ghg6HfsKRhmbt9LJnpEd86Sz
wsfLPhA2sHyR8EkYyzyl4wfxkmH2kFcjr5M7xqH/FgRe4rx1eQm2AxCF/YZKwwo+mqru3zLMqix1
rYJVXlA4bMr6Ja1OkagZmerJzcoLSbDoquiXEEUzlWK/xnRpsncJudw9J07u0R1XzYI7gTqDbMY3
xGptWW2YYLKGY4uKWeNYDUNrnqAk+XyNrHHlLy8liWzTk/fJ1ALJfvVIllCOG11qXCeg0MB9kvcs
8K2iDAm1qq99QRvA7lmu8bvssti/GqoT6LAW0pSQtXq9rYIlQivFXrm6ZH01OKhwZtB2+0LVQfDE
00Od3/lDI48+M5vxoLghQH4GjUEDQOqtIMR+lNVXhywASZXC+P5WpQXpyOSFo5khE5cR72wZcUfL
uww2cza2PXvlcb1vSim4bxvbQq+qaCrZ+wYZap2CBeoSHwSc6IDVR6rKH1Uapx9xx4QNH6UFypJq
vAfR/YU/3s4+55qt3XugR8iyuzInMFgCoST8B7M7yXLjgXG3M1110gX1mdMRffxlGu3uB2C8uSD3
y7UWEhCaynPyahsxHEIQgtp7EcR6RyMsoNhkNsQ7OPU1GPHArSKcm1NMbwcEiUswZOUzP0dYi5Zf
hZdhcBOsuxeqAiY7eJ9i7x/n0cAg/cUZmVN5QKpYxGPJgAk1PdVJTicGFw35EJFLvDoMdlLng8d4
iL4j1p71Nhtx8bwzqLTnM2zXhZTLsOxiVNWrdYGDsh1/U7cAPyHbRqYTsYAltdx3wI8Q7mtGsAC2
HCagaUP0axkM3yEOinJDTFAy/mfDsyn3vTeSpLxBmbMycKmCV2ZJy14BYO8SbVPlFt8mKhGipcxE
/VOJUvovak/89qTbdE8eNbt8siQ+1Pu6nhw2pIMiFxQIwh+dpPIKdA4ySX7yehYp0DRPImdFWDyP
0YnIgwpZ0lB2xGIxgGbmGuJXJ+Nssq4+gmte9MmVzwk3Lq9iSyW6H1qYnld+vZP5G+Geqy6uy2sA
zk/SPZBqyPRlDtdRErdg7ABzYY8r3I5PNWYMNm6H0Mj+xoq1qU8xCDsyiWXD6BcPRKguIYcDa+8O
zjbWXEK5cfbOejmS48J6PzEJGXctxtTuwazx8+zQPVc/sLnBJJWU5GFsBm9I2xd0k4jhgiSSn8JB
WMQfl0aR0rYOMZdusUEzY4K+Wn2EdC6KU76SHQyGDVPusrTwdAlUiztuHV/gt/VBTWbeeGfNQwlV
tEWeb2mhM72LIjw1AI77vv4rLdwS58RKAtDIhYYSg9SPZdc5wwIGGtBUlfxSTssk5SiJaoluVtMi
X+oKyavJTJ3DE3VKIi9VP2nvqylULzKw4VmAAYZ+i53xppuqMD2Rt4XViUQ9zgBGJcySuY5px8Z+
QC0Y1TgPT1VNZOlyoI1BehF2MJmfrMFXHUFgyKWG4OJm1iiwkXe5n9BDYwme3Y1TFH6AAYaqQG38
1dvHjINUhhipEVhNfRm1tyZWIDuSfQmwZkHohbgNGtarqlvGubsgpHO9kLrmzCi96P8ncGJs9eP/
sswrkvhOG4sQYtu5xCfzjoxVmPyYoE1penR+kZJNfB0t4WOkK2zgr8Zy82nmym4gGdx5INbzzOZT
pFxNmf6t7WZQ64DGvAyB8dKkmY94wJN7y/u5zoN9MoTrIeEnLfm3zQTsjASx2kwnUXbeQMKQ60z9
qSafSFm7CNdRAYI5bZrliYrLsX4rry1zbh/ASzmTDiTwCHBq357AT5LYUx6XrHJ4lke6gvg3OxRA
pZs5lqN4D3v4OtA+K4MuKRva+TWFJlw9JF6DfU1pf21Vi459vUcLE66VaJkJ68vjPSF4B5ssqivQ
2q+qJXaeXZJx+j1tZ3fkA9C//N4umt9KT/yLrDe/dbuGDwn8SmCcSikPY4RaHeGpYJYx57b3yENR
0Yf2PRpdohT9+sbl6cO4gGn94uWrUBeTPMurZA3ZE16jj8yJnIcubdIPsFhI55pwQJfGFH/p7oRK
+dU2RkFyAWW75FuiaUJC8RBRaDY3OeNr2nOzTn/8EvTuduU6NjukoWRf9gkLpTc7UyDadoYU8dps
0YeNArrm5Et2yIHTBpj1/aVnhWSv3i0Xgglwg8bG2EB7Mtr0GRRjrz4u6GXHmgl6eer7dnge2avE
e8k0kEi7VrCEqOKYpDI22ZH9FrIGZMG4VIv/GLVowwFxj/6ApM9K5R8NXns6hSILqpMgDVodSCvs
yluNGsFDnrpkzwVKt5Asy5X6HM8tVp5qFva6+5vs1ED1Ghr2R4F+i7qkS64GAYh+LjpnLh+afPba
h2ZIY7XNELXmu8KNg+Si9OIlrNEW/w/3ssVszQrd8izydiVA5SumIHSa/C1arI6qhr8+4YFaiRvJ
Du5oUNMHsEcN4Q54TNLJK2CGu9Dq/QX6xITITdHORr2H0hs2EJNMkTUQV03EbPQB4wM2/zAo1e/I
b5ojbJCx/mon27vyrFstY7He6XbdgvfgwE07AHfAebYUNwwPPEx1PYFJbLFRQP5MU5K8QjFZN7et
p/iMLqrWD8if+SyQCvd/sG92X5VOObqKxWLJJpfAT846Bgr/6JYMg7bwOPSRvS4/teapulelku62
6jVCHmb6sjuBrDTdt6J4AUsnfeTAHwNa159QXykHi6HnUiLOHCQGFat/9+okIa8M9Aff4jwO7JMk
NSOsZGtS9Xfl2H3xM3Ol/AXXrTphIMjq59nYrfMVIWTq8TkUImR4hfg6Y6hJVn3a7ptczslOjUn/
GWXcPkfh1P7LyFX5bEKFR2RFDI+Urkv+qwq9LmVGW3jOcwa4nPO8nnz9SyZgMX5B0GxYSFhMoyVZ
UbWD9jpKaQMLO8S31/gG0fbYBdCwIxfUGA054t5/HSiDInS2DY9o8bcOPYYpYGTHF9sV8QuqXgqG
RoMT36+yweaSe4gpkY6uC/oqW8n/WLGRUeSNH2NW/wfeXNqWkeOOOgYxRRtgf/sSRJGidqhYwYuv
lSM2EjMQEGskXI6RoF2JSWkWUTyh6GjuMBOi4SlllEmwJQmtpjvDLGjiKyqeCcfkUriUkxBiSMjI
EMP0/TaOUtt5SvjlDYinJSKN3dxCsPiDV32YXqNuqRObsyHX6e9uDicmDiwpCxdzlJdN/ucqZ+Da
BR6gi3NpTRGZiYHyrSv8DF5O3Pj4Ib6khIP1wSq+ss6S0bLDSlt02pDTF8XWc8gA/GQjgb6VLDC9
Jw8DfHvsixQSZ6SZnnraicQZJD4ZbdixkANqOMK4BTKtGPsEbKDbltHUqetT+hdwmSDSJSkZuzkn
CoCZcpSNB98uZHNAqGZ+cS2voMM55q0znfmlZcuTPq1w1QeGKxF+3oW1Y3Fc/NgNznbIm/iQcphV
v+rawzKp0WZ5jxFCjYsfJ+KFdC5X7pWT298zSRj6uU8Vn6yAJruWCglLuDl0GDb6GOTWsQthgVz9
vDoSh1ByiEHnvevWT8ob5Ye8TT6MwPVGY7+PiN/6XihoEdhGEaew6xZsdJAPmyZpj35dBn8nH+/b
rrIVPullWXr6j0F1v/2aSTdqcHbMuxQdyS2pQ9CzY7C6B3zkHAcgSJS/aNpYX6jZbkgtzmvuK2oc
ajTpgZqFQbKuncY4a3yuoopKr6rWMyFykHgjyhrv/N3uhw7T+ASDsKtf/Rh7Glh+4mv4rVTZ2KAQ
HwniXRr68k01gND3wolNgrAbF3+JZflPqDWRtHoDr+xD5Hr0F4GKIzq/1u8bSiRI128GnWJ7Ya8w
BKjvLY9JP3u1kClhiHazIYstJnRtj3gaAaoGMeLSHpuFbg0ZWEpm/dAT2LuN2U+Vl6KP5FcLDKE9
oGYz7p4ri1aSUgmKKeedX1KjxIHs9TbIBu2+pEUADbILsZbciIEP/L0b2zhEjEGiJWBggA6AnJWd
PSy1PbKcxOoPXq1XrTHbtuoEcK0PvKe+k65rE+3qwVjcsSU2UJFdfIFbDoeoPVNhEazYNTL8YltD
4bpBUlx0VweFSbEymFsTPtrlOjGa44lcK2S6IzR6wC5egFvLBUN17ZaYlgaSAfhIZGjDCvMLFkos
iVS3OdAUZT9s1E7+RXQiGU9uU8yvGb/TgIXb1EqVbtqu6+0zu0f0ZSd8kjVZL8XI/+xRR2FfpLKb
9yTyhe0NWEye/7DKiBu21n5s76YlGcmCZlOTP2CsRbbFrTJO9oswA54gQsWqLuITq5kI3bEpOsF3
QB0dB1vlzXnwmLheCWOT5OiO6hOdmxOdQpdFzT7sqOJuzADd9mURBvwp2/iaMwdrIKdVA8lAX1Vg
peQmO/1arBeU9zQrIsqYKOwMfrkQzB2Z9s13QTmc90cN/56gccxty67pHU3DQWY29k8IOlNx47Gn
3FSJjZZKFx13PXSOoisfGMcMwzMRxba2ueP4psmpoF+JN2giSJkHVdzY/0V5knZ/qCXZ67KrzRxW
iDoRX35RhcQ9DwhOr1Hv43BPuoE+K/Il+Etmw1TinwVYCHc/a6QB/i5yRDS8yATX/a1B9Tl/cunW
j7obGna5ulSvo2X0rWM+d2JEg04gI7JJPKB18ZLr5EGQeYLuo9JTXI+r49jx+mRf+PyBUGk0MJ9h
9XYpUHzC5Evh7qFOKCb/q+nZKFdkQa1iDOWg0WCIj2tik7XwI4g/JOiDoPWKYul/xs6sOW7l3LJ/
5YSeG76Yh45rP9Q8cWZxekFQFIV5yEwACeDX94Lsvh32U0c4HKFDiRKrCsCX+9t7bVZd1M3WkCvX
UFH879EzYTRThJG91+7gqTVuULs7z0FAWtkL2FrywG0ZNRuL0BNPO9anVUGkBc4ikb+m7zIHLgNV
nplrYzsUg0Y76k0HcxUNzAVRR5Lu1CaEs1hclXRrL14/hi6KcRaS0jzRBOE75EDWbugsqV+B7FJl
HRJ5NbjTexQuZra8LJaqRpFQCDlQ3WAeJp5liii1TeAzDDyWIo65nPeRVfRb3eS07tQdPihobg43
RDMcrPHRxFdZ32dgwPQvYlq4YAqAtfKdMOLSesJeBlfqtHgu8FbbN1neFop+nxnqMKELgJNKVeDp
+p4l6aRifUaxZtfA7ElPRZXO0mLB19DLm9CYcOsRs6j27R9t0vSixOh3HM8TisinGnHZJB7eb8Cv
R92nS0NnQ4Y942gLoVb3S9qgtnwDbR8UrHT0PdWk5iFg4RvvUq/wg/0QG5O/z+aQtMvElfq55AKT
symWsSyyqu6DUCSLD9BW7i+nMoK6WFE0JO0Lj1+zviFXyflIj3NqfePc1dcMq0qx5oXiGB/6Ps8h
0+ij/MI6RX0z7vF6hz6h1Kbihr5OnLJStNMbzeNkWywMZWHJNz/LWeS7kwlR16vaZxJNWmFJStlg
+SxcAOZZnFRgTEXeU+5ptnBoYeEbxqgyvKsyw74nSS16PDcmgMQM3mE37KY0CHhWe1H9BhunedCI
00zsIF6eE60x1aK26J1bNbgiKxU57o6ETn0Qlcz7J2HS+WV2FhiAOUw1q4s/paCFhfWEijJbvKCy
0OxI5Dmussvgzeox5ENKio3HQLirTbQgGCzOPGxo0eao0GQ0DU6YLvp4zWmfc8/Zx/hBWwaqe8jG
yuvsO5pK6/xSWEuIPcCwxZ66w1PL+w4WdyIdhdS+r0eSb0D5NNZytzJcxkX6K4eV5WUBx/sKCxPQ
2/yJQh0kUW2lkM60xCO3z2rYOV/QRHHUk3cknJthwGcXDlEXR6UZqZcMHQHSDtX0MYFTIMAuT+KG
VWlcO8fGHwneOlio1knZBcbtEuXN9/wcCQQwkArY/6FFc6Wjnwa/2T9J42Aq3zS2ZmDyJF/bgiXB
lcahVL6bEqH/6hsmNMEV10tTgncvwyaJHxCv8K1C76k9npvlaPUwsAqV/J74OAThJqVrwkkuaCOu
viVKh7CDs7+Ge0nwzj+beQZ1B+sZ8P9HtrN5Wh9ZDpftbYx/YXhCWOkk9cPtMtSBhh2dsxuygMU3
J1i4HsnaM09gJLaMW6onjH5Jt1uly7eEmjZtwnQwh3stwBt+e3YPlpu33cLvqKyJpyW5dd+Y+kfu
sKYUK7+Tdob/MeTud+9REKEYyrCKfVmijcX0rMKJcP5qaG3hMykx9F+NJE2zx4T0NrM1gjXmDrAg
Xnoh/1mNpw6iHJRc3AeZxi/vlvG0rkfPnpEQh9q8MBmzRQVDFsjDzF55emTPTu+qcCCBrTW1H2CU
oSwWGu+jPZnATDLMJGbsEbfEYzb6u+WbwrLzI+09WmaGX7UH4OFdJiql7A/HbqfXrOys4sDwl1Mj
wEHQa86zL2V67lqQERQqVG19JrcEwc2y+1H/Lqg1rzfwaNBF3BlhpsKruLjdljhGP5foGlCGmLDN
KMTOlzgaz1UvpH8SUcTZKPCqSdwQY8klDxAGFKyDEmgdm+V26QCMI/mQ4uUmfFRUya4hm4sdjkbq
Jf/UOWX0ZtOg49TcombmAmml8SGcavMtC92ypjsZIuKLO5f6MoKMsheBwJPfHiwifj7i26x1PJNI
OehNO9mRuoNbsQpGrmvS+vkXD+mgDJZcRDAQoUGEZ5vi2pSy47J0wjzA/cq9K36o0ynotpZRuEVB
HY1cuuWEaQWv3G+tXT22bX9bRw0nFccxcLvCOSL4Td87K0hkp4VIZZYkNyBaM8WQtUSy0S1hPQqZ
6akBVmxYH1W6JGvLmvQ08NExpYatpjkdwFBUeRctFzhPwhmVdXKMsrSHCWFFT7ycQEzaKaTIV1Vu
KDdOxpZv288htvEK5LWxqoh5KFhDSCU7o+LQAWrYfILwium/kKM57RKysdF+IuyR7ITP5LRD/DE/
E3ZFhFlx1J2tJG8ISIUWOeBwMN1XHn6WzXBCu7LFYEwAiL9ImLFgITWOQt77BC6/51JpB9o5666b
xENNvM0GEI2b2GNptsox+EbQqFxLHMp2yBf6ELWNK9t21DcfUy97hBI7i7di4NR6gKCArYlIFVc0
4jFiP0kY4e61l7dMFo3jtSBjcbEDboEakTnk/cM6uldKWuUea4Nd3WmKNb0Xk1oOwdO9YN8M6MMI
WSWzJEjEi1CZxMXYuQE6GHsTwtWFjdWuzwK7PM0dzuhdaTG6PNqRxmSUggYVFzX4cARtA3rHycHs
K85zalr2NnV5GnwjM3emBwGznb1fEwuE9AGxz+V+hjoMMKVos2EHkCSQhBl5xeEmNRMluOQ+0hOt
Kkwtk6eg7KP4cbPozajmOZvKHHHX56faFXOFcMANT8S3+G54/rJjmtQF9xLRSnhdY0YAQDKQ4dKh
zD4GnmVSrwDlGaGgxN8IKKmHGBupnofLnCa4gYRjBp89I3i7oN8AkgRs1FcYnEVxtqEQcfaRixeg
gTMnTllG8drF9HL4Iz3Zbdrtpear3ELYBIiI4/OmkGXgrBPpdPbOVA4ll3C2Z5ynlY3SQbJzsSDA
ejGRZn5SocyVBNbde7EN27ud5pLXipYLFCgoL2b3wsjLaVskITAfgmZDt19ICu+xa6XffLIYJUMs
9J+2k+vHUDZ8OEQf4FhCGaZ4XaN38CDGj2msetizxboQIydYzGZYSkCf/zlSLpicKjMxEzXY9/lh
bY+PhEnvDzeqhQC+SkHrfUFlZMVSwF17K5EDDKyceYHw4KFnrd22kR+hEvmJPVtqbGCv+RS8gtJO
EBfiSbAbhPqDHjuRp9lAZEMy880ZiyPCfRK+JqGvTj0J1umcQPP9wiBPcjqLnYLnm6BobHH0kaFQ
Nu1nG6z06KsanORDbIG92OJJa9tNUtgcsKoRVM2Kkt3gOcNiG25wV5HQi21lfPADhlc7glCA3ZfH
Fu6lTNRnInzY93CgQrfA7MS/sOgMBFbLUy+V9nDj4YkBWQxZ1v9pmpVyiU4hibvHqHR4a7BxVdVJ
UgYLtMFqofgQFKUag8aS5VwMJXqlNEBTlCB87yfOyEzyTUyL6Q4MNdZfM56S4LZwgEasIYrSuQVi
tzzbsAbUES4/p37KaoYBVi52SMKd0YnBk2drbBiEBM3QZZAVGhPjiq2AoppNFiY7CL47xfO5QJLj
FvfQmiNjkrLb6AL60H41+pZAYMDE5N6bNmv1jWm3qffgD0BJwLct2JIpI4RAnHPpOIL/PF5gV5TE
UTocPL4zEfljLivuY52BFsHc4GK8Jj26BRzDj6EmYpwbjibTeEk6IAPLRnVinbUY+YRdclBC7HG3
dPVpCOq0W3XHEKMztfH9AOGJoA5DtjANrh83L5iQ41HQGhdjCfuZ1LZx5johgI9T2X/wrZHzYCMy
XNsZtbKIdbWu3XseOwyNPgbfABBlS5pD1ZbXrfj8q/QoU89IzlOkaM4pNIuLS4qxCOYF7rJkjYRv
fUwkJTYKtRBlWOYE5MJxifVwhyd4N7FtcK99ZrT6WmQRDLU8wuRbUWZ4JOy5TB3UUzBG4nPiDkpN
aQP9EBLSV4FBsFrPQ+NeVZJH9ntQE5E4h6zjnlAHil0d5Tx2wxBA4Kpw8so9isiESGDj3eXdTSLM
yvHc6MfctVH0TZVa22ka5cirH8MtA9VBNgZX5Di+dmIhE8YtOypsSrPy9y7lNgx3BOnJdYxaeWs0
5ZJ3WZVLXgik1UOdYJ/bCS3B07gURDhcWGVMawY0GxLBuxwVIXxFE6KIAFgChGNlEEfZsED0Drgl
WszLqSueiEHxILd5oYqnfsJ5+y8icazF/DsmckCHWt8XNEuzitn3zYwRPo9wap/oglSHovyTsHNp
DsCL3WKjIxPkd9xBaKo80rdH7tBgqUElsU+97G0CWE5wgMy7k8ZkwAmgsML7kt1DBz7Dd96F5SS3
cdCnz5YKFHY3BybFkmjsRzb0Tf5TuIKaXG80qnBFkENyCx+tqKlZKRf+XdjNVruSgl3AMVZGdI+h
g+aYkgnmSScAbdb9EBgh1Ss8PRiY4mhP/pT8OJU5NScjEmSYOuoJm23gR5Z+nFEbIaB0PWD6QHbW
CPbHDTGlHvy4xEwVFEJeInxl/Z09jbw4cCCybWDjQ9r1SLruLanBwdjZyspG6t/zAauRCzCbmqzO
/iA6o2Nk6TLI120zLtcPGAO6fin/0ji40eF3nsNc2eYTG1sQNHxUhN+Onx6VH1TilBkuiagk/U47
9VAaBAddFh3/rCgHi0XqJqbELl8BgrJelKTSfqgqrCgEDx0Toq9TK0BGQ0vlHT0Uv5KwN/pjM/hL
jk2OrEPGxmOabsDcMDE2AyNgTt6Gm3IWVdxyDCgNE0+9s1PXnCWx9hjdJkKLn48h6/pvOfbYe9uO
bfhuzDPLXzukmF6DaYCNAozean5FbV6jstIqG7wGJEj4jrxJCHjQ++IU6h/A0WOVuyb9fb3RRDt7
8kSPlyvDY7iOSa6rk5F2LY8lME8d7lCCvWQxqthzsWY6KqDrxc4kHN+CEydaJEs5q71OMaA9zCr4
+u6NghTFz9GaovIzo4oPvRWBdilcSFUqjhWmdvtUhsbAtlTRhlHcqdZZIuhjCsjiNCZBZxcbvN0+
ioszO+U+g/1Mnagifq/wAPLBQdFnpVdwmi1OJCrBAFStzngpqRCn2CihRXU+KJnLFroRTUL6Hg4D
5gzPXHJxEzdIvYfnWD7DrsMGEioD45I7DS7XMuaJ9JSh+4+0D0l0BJNBdbw0PXPptsEBZj+6RYd5
C/mS7bvLzemlIq1K0Cn3fLbtvteXTzWie/VsUCcwfviETF8bgQeNDxyT+GTQb4GpMu/Fl6jN0eGZ
mcnEQpWiq5ib2Qyr4HcldKehCk8lxrCj37oDHaC8NVK+9vFs+uFqKTZuzXVATN5cw3kLmbNlP7BC
xusAfhbYQHKNu0FZ6DaOmIsTnwXnrkpq3ckbIqZ8vnyP2wuzjdAh1nNW1wkFd8wkkM7rBlfqpoJl
ujOxOb7grKNMSSpbHHMXbakkQJqUznPhGm790UQRnbtAMfNLk/oGC1dBpsh2hH/qQ3u0qoPrKJj9
dPcgFm2TOpiTo9OOBkDLJneqT+GaIthx5I2yn3in0J4pdXfax9rr3ORacrfS76UM0EXYlnc+uNEO
8513TUsYPnD/lmE17E3+/lhwnP2NKBa5ipmiaxE4xMxS9Hc/cIgAoaAwJQLMcNwZzmI2FMJ/6iVR
N57UAwxk5OMonSBwh3ZH/0LQVW99DvPkzKdoVNnG9hsqtdZhyeh6YhG+qI2JZ9GsIcrIomwmShD8
M4se5Lt+7EOwO30v9BWHRGlMGP35/BhrfCj5EraB2BT2hwKZZWK/4TU+1VqzDLk9DeZEpEuToVQv
LBca4xpUYVA99sACHMI6dpcUbHcwdiClJlBabAJRMWbonDT0fe+7fkSLEWeCZjyyT9OZidVNZe07
+Di0frxHTWE+Gm1lSW/VhJU03udEWr69nv0pIYhBLQ7Gfy6YpnZ2tIp5tdzYyg7rB4Mmigb+gEU3
F0Gb0oi5WEt47uzm4gBldDuTyBDTjlqbJDQusx3yp6YQHry7KePaq/Bd4X0evVVHUsLMNmnq5e95
Zc4QfTizPyV5mk04oLrmXbC0sJ0L7amhdapaiw6fms/qpUhx1a5MTmUW7tSAwChQFGizKyWiQuw5
2Q1NtE2zmY3l2hI2EYBt6+CTe+gkFv5bFPaOqiMSSXr4AkLpTF+1Tx/qhclljn7bIbTXdUdngjy3
HDhNcjbcd08ZWSKgrwFjBR8b0o2XCtdqe6voUJE7LTzNmk+14jFyB0qzFRyxgLhODX9wDdhxIjiU
YVa/WrGUv8l5p+7DaOcztk1lTuVdjIejXbuJb+SEc6h2PKSot7SZz7q6GLVR/aI9SZV7Km9NeLjk
famd1QhT9wNG+uQwCp4i9Tq3IbLeegq1T6AcV6ndbjrXNz7phLbouZG8hE/0mTOsrXE04poPCQSD
68VyHe4yLsb8J3s1r7xBFjKJ66GJMxFUSU6pOJo2oE9atliiSBWP31TeleTrS0am2V7lDg0mmCMH
m0JmN0EoXLNTklczGzWfwYFHBAoVm8jbIpQQVgJSFc6RmOfEW65pbGKQUpH8PVT5+FA4bIUD1sxW
2G9Z6EYRfRN0JsV3pIVk8EFgTgC0i8PykxqgWCFhJ0aknyizZ420xko96VU3ysEHRc3btYoGfO8X
N5hjcasnlnaXoa8cSJIw5oPvjLWb89yOzCm4T2NIHFFO5CVaR0Yg8Cgmnn8XyaEJAJaNBh0XUdcC
TrM8c9+pqKFJa0xRb2RGOfSyTWxthvI1uRi2OUVSGJhAbBp5VgEMTixGeeqeWl2HP2OypPnakuaA
S01ZWJTzzHA3uHiit3q2iW1gcoq9VYjiqffY96hiNT3DfQZVFD4RHehQ1nlYt6arP1tgv+lmphcC
3kfvF+5pwCUmUOC4V/O8b7B/Eo61n7krTDdOqCEO5uB0aSeuoN4Q6cn7G/Y91TtitJEAbhBEFsB0
Vr9xC0znRoTDLuPc89onWXNPSbe3G5gFbizsubeGX0YvsafH957DkgOxH2ICslKRXUY04c+Q2xtc
/dhMwoNhuw0JbboR0ciMxAyYfuFlrGctu59B3YYLQTNEU+LI0+645uhuK1kMf8MXkx92KRx/HWRp
8biYFp7o3LWf8H2NhMGyxDyBbOKBhnuAQ1XTJbdlragJdhQGds6TIH4yjUlBU4Lw224D5wxnpST1
JhNA4WqSv4mKjmfGe0pYZkWTAtNPPX4bVp/4W7dC4IQcQbLnmZruaCI0hE+E78w1Qoqnzis+9k6K
srJ4ezmJ1zQJ8FryY18H/CxAYhxPfFipJ65VAreDucZLbrqYOPhhrEen3jIkFhSy9QmUVSNiAz0U
tr4jHc36MRR+s66M0jNvZ5kBx1jVWFbm68RgZmfrQcwSmrcCELUWqR/98loiCJuUO9y5LAVyYyNx
lK3LFoBpFXqYKBvf42DKik7n73po3fdUh+25cmjBWMsoaNvDSCyH0gjgL0erbc16XWAsg3WzrDnx
ULb+IcpN7e9o1ymC19TuqwMGTp70cM6C3wmFZhxMC1jrG/YxycAiapj1vW8bJSH7ZHCP8IKSEQSm
V5urGqGdByvwuYAMmzWSAqxsHSzqkfJp0rDTbAuZoiLzFYfNpa3MyVkjJFTuJiprTxzZB5BRIQqG
bFxPAlYgOc7SYiEah/MmQqMr10NeWDc0z4+bAPwktz+/DNVxxqL3MYB28TY0tnPDaWQQK5JZOn3W
5KHKTc8OtrkG/oC5qVf8nV/zUsWFLbUIwnvske6woVM+cA9+mYfG1ihUx+o8J9G8OIzo/aDCxoWi
TRO1Q6SwSlQTO3sRBkN1ZoqwXDxKRhlyAgmmgu/1Z4HhWlX5xnYeWIOuK5jWpiIZ4Biuumqv9KNV
2PnmLwfE0KeRWwYIkcTxPuHE9nBpZiyIbEjL6j0ILczIpAZJOQ6YUIMVVoSKLCjQHQqw+1Y8eF6H
fNXUPYviyA5Po8QZfooLPJ/byHOZb3Ib99UW8ELHztfCucYmTBjuXdFq+6fSfldfSNuo7NqIzni3
DKttTr43Vrccr1jRExCmlwhYh4uBi/MZbXHNRHOM7Bx6rSkNMK44a+TXZDOWU0BrmMnFliF3wNEQ
Y8Z4hXcVV49RfZqiiApGWU52QC7Zo4ptVnE+37KSra6hlQouR0qMLsHYjgmHipT7dKczP6CiuYTD
7BMNfVB9n56aggPcxuii/IqVQV49Tm4nk9OQPkQUKZEtwgMRA0ZszfQ5qklFf5HyqMebOmFthqjr
FfFmtOcSY1Ga2Hxmkq7F8JPiN7cueeTk7bVrrWq8IfraqOcibxxyyW3ahuWKla5o8CjCU98zqtNi
KwHy2OcebEiJuFIW9SfmqcJ41uR3xzsXTFBLzptY5hoeAF2CYVR33CvBiFcIemNtRjkc99ycN9yc
ef1h4zX6kplpVW6ttGwMNj+eiWXAGI34hg4Bw91nmD/hbmYT0CxaMhHwapY3wXE5f8r3nFxK5BJH
dePqWABThjZmkuJca7ARfHZ4n4Yb6noy+10TeVTjGppP5lE5iz/j1bTQ1DZtBaz42Zg5s7xE5NNZ
wxY6Dt55YYSLWESFx8GJxmS6svSK9E6xQIObhWvc3pNQzsnkJozVNyRa6uAwa6aNtW4Gj1sw0wlZ
jaAJ8nin3C539/0YGeGV6DZG4RUyu86pgo29V9qcLKpseDQFm1wjV5JcpnQSulMSFemqxIxFtWVA
ip8JMrJhQNA3vpnMMckuEdJTvbVJTDQH+j1VeR8Efsh30I0InAcE6wmrml0AGnhv7UAIdICpGdeM
J019LVVf9ifudlX1mcaN4e7yKrelt8Gqk5M3i81G3pXk+uz7MbCm/mZo0qa6I4IQzOx48omVIYeB
CBeFKaJTV7Jbep0s0LBbVgi0VnO1J9OO/l+7fsamaE9QPnliX20Ms+m0rlyXunqGrZL1rZ9hIuO5
VbuEQ0mtXkuyR9631aV1cL+AyqbtNLe8TJsafLaL4WjCe7rxhlQEW3YhVYnLLWHPuR1hci2QFCke
Uq5elk/chpgSMZz/9inX6baGTlvmANMLPsYxqJ48Fjv5rgzCftj0WYFJz/dTxERPg4lFDZxwdIxN
JN7myg8Qo9xAEagqdE9rBvorvGl43MUm0oGMb0Uaubci55ixrYQx/aRtw2GYyPuOyJI/korf0DFa
EJNht7fS3Kcxl9qR/SJJmJJCrxgHCVkg3qM8kddam86U3bWMhov1JVWvJk00CL/sZc4tD6IBod5S
vxytLQ0sO+9AwGeRGg6mzYIbvEBC03XQUuEHyI51AjjMhlsNlw87U3OMfFxZU4ToqnWr6QpKZMES
jVYRNGcWYs2hjWiGBByCrEh6BOTRtquySG6nkorbIzhgRvCU/V68lgaCzzYKPIEb0mHTdqYaTuB+
RLmniLxaVpGM0sGa/fYQrpRTZskOuh1Jfg+XFdVdy0l3xXvqhjvlBZIa5JZHxArAqv0axOgyWwdX
zgeEe/07iXtMibBSKENQoeAhbOdu6Zz4nDWvQ1ZOexRtv9+2xFHz7axK0z1w7zLxSnGSurOaGEbz
POX2DGIvli+BK9X0IjA8DvStG3r6ynTOwA9cEhgNr6weDxSOpLfgYaz2keMUNPFwEpNz5LGROGxz
QngkrGVV09srHN5C32LbtJuD7wHKgY9HE8su1hGjopCVTcRGKiO7yQxyFGs27XV0SA05NcTTWsog
V2E2hOkZuHyOwaHvmxTngpv8JPnv2hBldXrONRjL25kWzfkm0n3n3wFHnHsYmoB8Np5h+J8BjNpk
5cmMKcdqRFkciol91jaAc7D8l0ze5pilT1xc/UcSke7jEz8Ub21ShOkd+f+oONJVJ+ddJbzgEYaP
Hrf0IhEL4i6pm+uMWIqFiIBxQbycOwgnQn/E4kYbKm+ElxuvPii+9kxaOK7PfpXlI68IXgF82F2H
+BfVsQ86S/TbmW9DrwYUX2PTG1Bqrr5NJByMEx79He+YnK8c6iN7QzdF3fJBEtMn9ilqKP0mtaDN
w9yv7odeeu0l177OLzIsqEKcSWE222iue9iZTLZfYKQw3ddVLz9nr9XDNqbUeeAHyyouttmpSaQP
87Tzu9QNtnIKQdiUNIE6z44HLeWX1ZrYYFms5vp+pqdk2hiD67R7IRGx9mHJU2vF/bKnb2VywnDT
2JUOEKWHmk7zhjvKjoKO9qmY7O43mW/QgOT9/LtY4EfC/9Zjq9c+bP5jjqVHH4zQyNLNgLja/6oQ
2wHMp2zDIZVoGe8dJG9rg6ceKHs5BdFz0hs4N204HOVpqIyuPjqmL80Nu2Rj2OHIQib0vLRpL5VH
SNyjPTBkpocag/8yvm20TaYaAvi31XISFnDEbh2W3/sprJr+06v6EsPJEH6ELX2jsrbF3lO1cR0c
EWJYgbP+WGZTe+dRgsE1D/5uyyUx7usoaL47unIXCJqFIa+MY4PJP7AfWiSDT8V9cDdjNT955tA2
98wQ1q0bG4G7d4KCs5sDMfO7kmmE/W5WJxLaPkREe9xINrJP3NLsfZYaVrUlmu9vIeVWe0AL00M7
mA45sho+n6P8n4h3w1Ob0tl+JJvlfU3ckc+RNRpH0cXzB4hVEK9NGIg10SbkSkVd5SGXwJB2Zj+6
Hk8QM3A2bZ2qpyYd/ZNSZKzXRTtgRM3YOj8Y0FkcoKa5v8cXlW1ri2pQ+Nv+joYI7DVVNJzwtPYm
J/bWz26hP/fZsbbdgE8D5Yrr3gDl1+ZZfEzVPNF6ieVvRZw2e5N5Ds9Vtw4naCPD672CZo5n3lNO
igODi2egVZW9L8Jrp19BFqeCBtmUDLrhW7Y+NMKTj3HisGEAYggaA4GAgj5BFupmpPJCtCsyr/0v
GsMCKNIKTD/IBVPdGAgLauOxoCAynBcTJZ+inhnw1OSRJgJm0u/IqE6Qxh3rDr0/uqQFsWfSg/N7
oCfnStsqjgdOmy5USRIrZ17jNDvSgJeTxGO7yG3V4HuZwjbfR8Kc5gFu4jIfIQN2rN2GBiJAV0A0
4oOYqAPInVlfptrJmzU0GlIbYFzZNh3NMUcrYWCsyn3nV849sBJgpkMp9pZW8gyGztmboK3vQoBc
L4Wgn4M+ELlj6lePSVlLtQ+zCLiF5PDGXTh0O3m2Cyy5iCrYLVZOFhpsSho4ABvKoCaEiER69oZW
PPBZreX6GoczmYaXpASSLYSunppJ2TfIfJJwOBibFz2LhpoxEbInDLEyW6xN/KFuDiEBLTqsqQkG
sAndhAr2QQlGw1q3PLzjCBg9Rb68hbhhWA9T+RFvk3bOb/pF/OEpgMAkeNWAahXKfAD/Ox5ka+k3
tq7AAOfY/MzojzjG7uQdyDXVR6JD+bQNEoJpG13ORnF0GZyrD0OAZ9w5daHxXVLu6a7NNpLgWjn5
FWtcd1a+TXI2aQcM8pQ55WEFCx+NsbJCH6RlLQngDplj0JAqdMO73XGyo3NyHveZLAaFETub4zMZ
gzm6RiH9Ss+C+y2jgafowJzyMC4voOp7ylpYzCPuGRTEmEHobaywzX7mfDbPQdK5SAQ+YGvpePc4
uEaGM/5b2wwlNk9hkWJuRY5E2fe/tMWFGtVSTAfHX7bMEiAEtaYkHTn1j/FMuTSW5/0gZ/KzLTVa
8R1Fi3W3ARVU3MLyyu/oo4smXGaZPA3d+ARvJndvzTInEII8gR+J5pIMyhOook3uUi+16wDyAkJA
ENEg7oxBnbDZWYojlQsZ4zZr65lL1WG1k8HRZe3bXyeDrRQPBAteYLbPgZhYFPhFFPam5PgZi+I7
fOGzMW4MDJb9fnaMgtOh4bVR9Yzz08q6TaVML1Q7aIS0o5Lbw6eiu+Y+UMRTdG0IAJK0IoIG21Yd
5+Buk1mz4bkww5Tbqo3BUb1vLtQRz+WVEmOjfZ20GvhXtZ3tjifPUixHj1IEbH42ITgQ+YnhcSCh
19BQzIJBJ2TIuMgJfScbDzF7+cj5QcfuCrDjtDYiN3oMadFgLgAYYUwnn2d28d13rcuyKVSmdFmV
qnT2txmRE/vetjzDPP7467/+8d//9TX+7+Qb7Q8EW1Orf/w3v/5q2E9lCYvAf//lP+CX878/f+Z/
fs9//Jb9d3P7yQrpP3/T8vf8z5/h+/7r7918dp//9ott3WXd9NB/y+nxmxNW9+f78y9cfuf/7xf/
+v7zXZ6n9vvvP76avu6W74bEWf/415eOv/7+w43+vAL/fAGWb/+vry3//r//WPP/kl7L//wT35+q
+/sPy/+bFdmWFXkECkjWB/aPv/T38pXwb9hRfSxItu0juPuu9eOvmkrQlD/k/I3LDl86xd8uKp4f
/viLYffPl/7me7bncpCwzYBgoR39+L8/+L+9Nf/vrfqr7qt7LNed+vsP34qCH3+1/3wPlx8tcCyL
SHUUOZ4f4XomSsDXvz4fMwQO/iH/y6T1gg2DvRuS8GaxvDOdllvlZsUGDRr3RT1GW0JDcwX6Keuf
YyJjNe6XsuF06hKpjlP3p5WEPy3RnMkvLKHUmNMPxyG3rcQ6LcqjMEEJ2LLgPkyWVjjud9Ukzz0t
WjhfUhewi7X2OwRpV2akwwgBrdqhfGqCaD51y3JRO9keZ/qbid2Xx1NUrRXtOnZYgsxEYAAieus4
C6fJwsWSF7u2S97FkNQskeJLBGQgbd1jq9tHi2Ft3RAFJyX1zcb8OUIvPIxNACSQsYhdR4Z3ujox
O320hXhPNLZuKgSqfd+aG7cnyBmE9OuOmEdCNztwPmctUIMpbDQOsiUhIUKKTrJ0VzkwOg1wJ+EU
colrItvIvCvs6KeSyk+0UdkX4zr2LCLoTUcC0povWfDWL2jKpnXtHe7N7ThUGE+Et6/xMJbAxaDm
FMTYSw5/AoPY9EnqOYFWUxK/XZP8J6Taht0274e11SXeMQUkRMnmXeJH89pCtd7YuuLd657moLpH
TiaiSWXIWvrFOaBl0bSsexDl3xrD1gEZdyevjmiea5veLPS+aubYFCY7WrqeyyzgaDc963B8TGT3
YrhTtif8y4ozSPYdHCNn1GdKXpq3USMF9wg9cu4R+UoPcSRx94w2eziSr0E5Uj7tco7k0GfuWmrV
MYo8g/XJLmCJ6KkfvtzJaTcWoCHGaYAgMkruqZbZOln2ULm2ekiQxoIO19noDr+SWSyvRroc3T4p
vrBI6GfOhVeKfjH47AInsp+9c0hZ3hHjZ+8GrxndWGtDOgxAyrz16o/JmRSQGfXbaKlqbnzeh/9D
0Xk1tY6lUfQXqUo5vCo5YWwDBsOL6gKN0lHO+vW99DBd1TPTt8GWTtjf3muvPn3Zkzdri+rB/ePe
69vQn47zXH4kYMp3YuLXR9Fx60TixFH2x4KjizfQIqWkSQCuzD4pxP/CqmGsZFtgGWfYYRpdCgFe
e0j/uh0MNg78eO7pXFFiP2vfmPZRsjBa2wjnl7O8Zyd4sQV/vCdkX3KKF7uOw7Eo/9X0YkyxdDIR
c1o70Lv6oCeT51TtfY1XPTC71evN9ptJ6QkS6gEhEuCA9qK3W5fikZs6TcowR/1EZHD7QYDlyysZ
J9OjD1YjYybjIWtDApUwrXIpqFPoC1g0aTMIR8PIDgB+L00qQgvajm9qJdiGTtF3XTvwmXTqPl0U
sktSdlswNPPCl5CU6CvhNED/iYXwV6w4qttC+sYBcDej+GCiMVKfjiJUxpqnRawTkX6FivLS0Ykh
LCBtdKV4C4Koi4pJutZ6Tpf+dbai1O2k/NhzbmaGTsKK74vvPadrpN6NIFoGit93EBGcMEqKo97z
d0k3Obu58rNqfINzcsMTVb4wkt1nHIrCXoWPMKuM8iFm+LxB6kHN8xC3CMIWp5Eyf6vmeJeZzepy
3jtC3DglTZ+F/ci9iY4l/Mr/wT5xmFOsqFbNTGDdcVhA+R31NCNDVo77gqeTO68HRAHYYqF929On
3VVXZbLOPWfzF1q8ZCCt+Q8IhKtaG6VfyJp9HE2hB3qfTsfIxiG2fgwUunt1P51sgHL0oVpnoTrY
qcYLcYXhD96bj0/KOjIxOAvDwvYnNFe0xTlu6TwiSTTs8FZWwZjyZU5FnPuSAkGuwuPiWsnCLoBp
4ZUsDiBiSer/9fp03FqTn/Sk7gIOznP+pjSW8eg7PjcNDoinAJgMbNs6dTmNWHmt32TiLc9dLjdh
Ph8rvE8xsarTnEVTYNAKz/Wue5FBm4dVpTAswIYQMmCpDjBh96kkSta5tqTDT5EOVqk7+ynXh/OW
QsTuu4y3snudcUT6TsUbbFPWfjDkzYnIFWpHE9xFiXiL0ppmHBoptS+xivd8xEJfRCrBGE1+lpaf
KPvZULCfaKF3g+suGh9EFDurdoyueLNXFLm2br51HJC3KB/MC5zKws1JVl5F5rxzV0qMIuzoON4r
k30nWPguS/WXyV6GEbg9aWtt+8KixSLT+013YTRJx3cCaofMPPUJykVWyl9JGt6XDrubbJf9ToNK
yNj5lunciYmSBfAEeXK6xvRMuXkwFgFSyqx65M4XFN2LYtMBIBrIRw5Y8Io1ppzmc6sODQ8ANdV4
Sdpd6+w4jxO9YTrW6bCINYW3FBOe1JofTXIu2rsAo+EOdvc+xp3fx9Z/FsQ234xCdEjqZ8WW7NBd
W9o2uQyz+KyZvsV92VDNMHIMeRP12cMKmkUmERqZ8gufbvsH/vRaeQFcmeyq3vxbkuIla0UewEG8
4y44OEv615MOA5leUwTdrsQvJj/qcFgV5UHaXOzt1pZRpCNeVNZEkiVe15dcTVTaZfIQYeIHKWml
rby4y2322ztf8APv6eok/mzOT3Zi/mFv8c14L7e/FIl8tlL62DBc0SEqmpdOklHcFljeM31KNm79
zURfHce52hlFkA4+bxHWMtocHEt6USW8WHWKBiSN0jdYbWULelBlFFPpPeKsYT7m0jGL6WctLz1g
+qqMJoIhMTNt8Iqx+EkYO1aRGupRK0LFsM5zET+b1hXyoBnSnjHjOKCw/SWP62OUTN8990VBI/hR
KsxvK3FCIU2vRqGyapvzg5oITHDjtbTG3pNL59x1qOjdesQ5+5gA8HLf+jHtkZ2VeEA7jUBFc8z0
DR+6ImAsUudSe/CZMJiiPY12/Kf1hGH439ksZCJ5ueiOY8Y4vtL5jjRsGwQKFwIkxmXAfGO22mVc
ykuu8Qgis5waZ2D/qP4pYLj8peWe2yxTIAFT8Ik4/zTySncD9B1fkfsjMhyVxpXpcYqnq4FeLr4Y
8kW1Pp3jhb8THZOe2plWxPm1pBHGHj1Dyb+zkAbNHwYQr3qRfjOz+zL7+m5XJIaUOOa4qryAHf2R
4V3vmhv8ZmlH1rp0HbngqVWz0K67o5gThLkOE08Mr9Dp3rFZw55MtIm/HFFL/rP1yQiypXsUUhK5
eKn2BAPODJIyUE5F4vZWo6I/d0xgjC+yGj8O5wzjHzVrDPYhFbBquMQ+IvTsUbhzs/lHhLGjGQVS
zrI8ers5Ah5P9oase9Ag5udyQP+0Mh+AvsYBq/pYZYSthr09dlCfWuiAY1LctRHTrq0eEBL+qUt7
kM2qI+LL04PjZAK88oHQ7E7FBh1QzC9koMlTq3ZX6ut1Jhu1aDejmh+8moFaiJ5K9fpoTITQlN4Y
dxyXaHQx0rCIC0A8bFxJZn9N5rMyPiiPfOIKTW0ln2VoZeWd8CV5BEB0qbUcZ+YijsGhwo1Zlfky
lO++kX7AZITCZL1uC9MOwL6QxcBNFwdGOf2TgZXCoWD6P9tviiE+pMz8N4DBcK1a/u6S6prLLfrJ
JMrQfOoWE0eYRIu2LFl+WwDUisv5BY9dtCut2kBmlK4t7SpP6VhVHIPXz0Gvj/liTF5vLVfiv1ve
Fv+8Jk54jjhS1PLrKhy/Vbi6D1ZzMXH6u1PMQy2wGFFc59U6E2pyGtMJ03brKjZHRp20Rwtz1gP6
eh1xmtQOajKMONdpKbmisZBLDQUOfEbMMLQtHn6cmVEeMJazqNeYt7Ji188a7HDlMdR8eeOcsocz
hk7dFRw/jtaHYAv0q5izd9vsFSuXnkRXHsQIZVSa63KXEqHZyeU2+3BLenJ3nN3uwyDfKiqhj1lU
fmUK2St8W7gwJq4Nc3EQCjrlRDWKS080I1cOUhMj8sCcpt2KvxsL0xAS1kLBxoGBHVKuicFxDsYX
MQfOxPsjOdZ/eSbrJw3upEoWbo8SwTOUJ1XYW/IPI+L+Iq1PkG3ncBL2m4j69KBh86lyrE2ZxYC1
7ZorlKPLUs6T76yT7kobNXouTAZpuI0oGyeKN1mX7T+poU2YnmebZS7KTyImLoEPzIVCtzm+4xet
ylY+NcyfVX9ZRs6cakSIkpiRzoGCySHnctcoxH9rJ6G+DuywuAWpQ5C7nTrbwo+VR8TB0sfbiiw9
LCpXH/6RJfYWLK+nNfd6Zvj7so47NtD6eX6DoEK1fZfGHmhcCaodK906jiFNRsLLZiIhOQVEuZjT
ALtsqHb4eXu5+lIlFhBaWdlbL30/Sx/JmJ2ZMt1Mx35d2uV9VfmCrDgtQukiSKeLwRhPdIPSCBSZ
T43BHpyp1otR90ACa1pd8v4Bi/4L74NOlp7YdT5cO5mLFtxBm0402VsqPKwx6U/YRYdm5oYBrKp8
GWhn2+HLMAiZUGOlOMoxM2fQ5oCNgNBRS9ZwMeirurzyZ0Rm8pVKIIxiM2/DkvQhAfJL3vJlRUqT
eEwxsMKFcFlSDsj1fmCzoUdYdfwZt1tJIZ7Ls5jB0m6x7PlxXx+LBvCXIDXyrpHowtA6xiGR6Jts
n0gQjqcINzQ/PP7MGZpryPnhVZABDWn0NlEGRBWA2ZeCFWDua4TX5+ik4klfoieIkcXdgg2CriDx
XWfFfRD7FpnQw5BshpXWkUVL2uGwtiPdAan81NlJ50NRYV7b8fhNXMWQ8A6EI956yDxc7dNXdCPH
jwdqwmgt2kujsgacwb4MPSbQrGDR5hMPcLJCwCySK8s1Wlvprwalpvj0zMDWTb+2+uRQqwag6RfI
UZTCJ/25FRPq9PKuzDOXoow/rhblbbaL94YK64DuBDZprWp8wlaNVy4Mzeln+hjpBfUMzemCeiJU
MyhsG2u67brLvk3EgTKQy2Jk8almKJukZvLE4Ns4O7B4VbW6Yju/AwWglnbrFViz+Fzmc+5RG/k5
tMJTxuhdJGLHERjoc6JcK1y/e4wqHpWDEXkL8VWr1SXBbJ2r9g6vxHOPBLbvVi2YZbiDhh1JW4/e
coFagtuudFltXpFSon0ZZ3DV6tzknIzVmbPATmLR051CZo/zCd86/mCKC7o+LzfPjWnyJFjllRM6
toOix2QA+7hb1qdMXx5qC8Cz7c4NXbu+ZWgn2FYy1d39fs56JGGIF3kZLrpEq3vSTH7KB0RQ50ry
ywosIZzDsEAEmUaNR5eXpml/ZnxRz4Cnfh3tv86kNV5slY1dvSf/xS4Wq8cxHk4a+m1ga1YZzo/J
kVqSmgboViN/yuttaBUP/mgMDj8xu+actde8UK4DdCi3gRyZAVfkXOhvp1dJ4ZvVm3eEebfO2lts
bj+snlWntgiJR0w4GsYThLGnZNQSPral9/DG+/L8OenNBZod8/MCx7o2X+RpPJlwpV2p7Xw0rDG0
7JYDDWjBZTIe7QI1CYwO+271JRBKuE4B0Yv7KTTyedhVE6eCPsOfVkLyJmX4PdbDkQq6MG+y31rK
XnpgW25JBW7e54xsEesrkkvsH7AzPMxMyakz8uswj/tcZR2OuIoods4Us8bCgyM83ylOKGvpf9as
dDvD+WonnnlC9j135fbRRvYTCUt+JCwvBLpoQHQM9K6Z44J87S0unWIAv0PaYOz7o1JZFi2jU3pZ
NCZhWg0JytHjMEYsBMzLlrjMHOVsZi2GOfREwdUj8vuuZVZwAC1CJYlT01urgNyLcTnk1p1Jj+kq
lon+AtpnTPviTL+9ehtLTbmt+n0L6nM13swZzZfQOdz0bRtAYKueia78R8TvmlKG5SF4GsEw/ECR
Yh6kstxFdU7XH2MtKj99aqflWxwzK40aHbF0of5nNHrOJo2l7jOy46skQRxYnVOEV+EOYmfY24Vg
UXE0LZxbaQ3w4m6PFssPvpR/dVHhFZGTCCoDB2IE48PWQLjXO3Ovjhbpsnq4sXcaR0uVo2czJ86s
NOtFkDmdLTDorKOHVi0UcNztP+g7ROQVI96nNQYMA96YZ6y4P4t1l0y6uC4FueDCqJ7ZvfJdA/AH
nyHX5yYufYFhmSnZ5CuZfMwaEH6iRNsspvQbo8NjhlwQArc71YNJ6NRK/2i5PFMvEpLgNTzRpA8H
EOCWMK33mMmfC92ydiuNSogxHCRLYTC4if6DvlYFipF6bBG8i0MONj6qCL7PDT1wRMWGtOBWUqgC
M1590GJ6I1mCXhIL324Dm81bbPWbktkSqRSzOzJhFZHciWcNn69CqDfHd71wo86aKWjXExEzTh0y
o225br4q8yrqLsRvaYVx1F0qfN3QJLrC09A0yK1aR3qNRzeJ12AZZiq5BxP5Ff8yjuCC9W/ETVMu
/IgAMl+5HZ5jZaJQGYIjrQ34nbBCPhPCu0QKdva1OCxO1hy6qb7YZejgEsGJG/mGVv+2tN4qqEcZ
YecirzETz49qqg5NWnDrH/hqG7pOMYYx0JS4REhxFMCCPJiteugFACr0FBpJa+WD8GIQNeJXcJY9
ariHIZTx7Qtu49jD3Ky39lMayaEcKa8G5yg1tife6CY9WrSBMMpSPOK4fShFJoa2vLstK/M/S5/1
G841zi8DuedyuBQgJyh/4dzOv2196icpQcKSdg4p9wQkBbl/N0maG3RoeWcn1VlOi6O2aAhd1PXw
pNW8A1Vyx5wbfRKH8YAec10rGlzIA3lBHSFiHdOvTGqrMNMmuJHdGlRzjwqDeCPbgIHnmUgUqcnN
cdbJGEvLWAoAdTW3fupPrHEuB0SaSKHE5gCb3Kbp32SmcXBC+TuaOt4XQ9kMC2aFBLBg4UheO7LB
xlD8aYSED1n8ZCnlgy+JyWHk0d9r7qo0PjjatB9N4yr4h7KmMneStl3ShslrKw4nHE0PRUUY0RFv
IL/bsJM5jGHqyIi53xglc7/KXyRGOV4jGyfFbC9mAq6alXZt9H1G16ufS9Ihc1q2XiHz3GYLN2+h
QUqqGVzq444BKg3tJ7Mtf5GmuCPoVkisQEdUdKhcVvKenVC74LAn5st4dRv/fqUNP7gM3LWiBsRN
nLkPDM3U/VHCOEitrg/QDk+KMxN+25J4NQ71oCtGuKtJASByLEI+2WcdbQ4s3Hg24uZzoDbSlZz6
G8sCB+Pe+qoNJIkWjmGgr0vQJOpC34cFpyuKjlPGOjag8daq1P5sKXR4Yi9VksW7quyZ/jjEGsCn
nFpDInXZEMtYx1AZ2UMNzqNhAkBS5eQvjbkGxg87rWliWuNq0rfV8IZV17di8ZtN9CzymaH0qeOx
KvYZTFQ4jfJIQjk2X81C3PRenM1EiINRSBXZTgGVWFZpS2j03JuXLeZvFKar2wzfZOnDmpSZA35z
yoz4Nx6/+fwpiRT1SeUmx4we+HBBDeDO0LDeFaN4lupOPgnK5rkeIhmYVKbWhgUiXVtsL+nG25CW
JYF15WYDauESyCHCjnsc+Y0EUan74NFBQ29BB2dpj+uzyvCsa7mFLYJtNUJilMCC0J0wrVxyWgZH
HNe5tIKU+2+M4oXgp3zv5xBoxXGp7ezIBGiDB0ONW5zpWbHuC0sjPZI38Nayq82CUvSmYIPKEXM7
J84DelBQL1Y1pFRz2ZkM9RzZGo/tKL/hjhEedgeOCE7xCnQ0DhN+No4KWmgmJW9bVVtPC+VTssQz
PsfJc7+0zzowgSfDiN65TqYeE63UM+SJrb7FppeWKsfhG/J0zZ9BhcZQ2vMJOueBr2c86AMbqsPb
7nabp9Do0UpHUvtLJf+CMGnCsQYQN2MRMVMCwUsmQfbLfwtAmjtDdf7DdwGjinRyBOCHTRGxB0Ix
aXV4C3PaQofGO2QNKjDMhcnraPkmBkwUk/YwEOf1VRJdbR9lTE5TZVfOHA6BrJcs0EMUwpOJ0a8w
J7CY5et8jxZWh5lQsWvjctg3ywj2lFfHy9+FmkHu4v1zI0v/MCHAox5OBBdUUrl/6iSrAcE/CPMA
Zb1hr+YWcrhi+PVqXrVW9lLUIq8dG5SXVf9KiRWg4em0DDgsZGuUeDaMNFfG2itrawdrcPm0sMZU
sCfoqcJHX+nyBwQFhoz4T3vDHZHP9630IxnjRkvNk72gFzWArabwqyvkThjmroDQQm1EpyrpgIQE
wqWdrjswdmt9zhJpl5jFJ8x3HNAVkbiSrRA+PYIU/z/GvZ/aPNJiZ9E+0kgjvwwqpdyL8WapqI1Q
uiGECNpEhbFV9WTVxxzVlV9NTTAqNrgm5zpLNk6fJT1F1vqcpJCLlNwqQsFxxMvJbfilxIVGrba5
nG1RMmaOxB8t6Sk2WLDoFKn9Oewh+r1aFpOjMv3QolkEessnYsR4LfUh6KkW8iDYlPT+9LSxRKgQ
aXaG6Lj1dPRFYMlYOXUdVYP07UfZG9VBodTCBwByS8H1ANQDZWsJNF4mSUksASOQorDAZ4rLDkLf
3P5V6fiVUKjnMkiq/bJR0jOIZdoS1TAhI+R2BS1AUlsnrD7zbyrn174vcLvhnPGqyDph0ucbygDE
GdLrAvXTH7epe8uTDAWo2QkddK1Zyj5gWCXE9c0Uc3BkX2gA2GaHw4AtVUfIkfYTHWfGeBPW2rkg
0p9Msxh2hG+UoEr2Kj6VQzEk8Xb9PpA6fOKk1GHdZFzeRtJj1PVnyM5UwahrGtBBJTzgrgGeP27Z
+cTVaR6oBi7Mt3JSXpOVe5TE4Z3PGLNlktP1Wt0Rc4XXR+hHzQAqezyQvWyZ7M2w/vPinV3G4t81
QAodEDcJgv5WtjHRHlCfGDTkLr8DtWkktg5RfCxyw+F71UMbd0egoGetAANdBmrNvjEJgqIt9GhE
doGTcdyZ/Wc2KSFwMZIVxYGca7qrU3MJ7IQ7R96fcnIbZJaTJHC6hBipll/Hbp0QQgcGAUpyaCZa
uOF1uxymqZ1RlvdMThdv7XW6d6q+9i3Ktn3G50cSaVJgE4egK3Hcm8qjs+Z4P8LLwap1wlS8JcDn
HKTj8BidsK/5jUb4JF7PuTPB/rvDJPo+tuI/syilUNFrsi9WeZRRMwGfyKzc1SmnlghlrHxkw2tR
rca+hrhv0STANWRFk2vqQ0Io2asZ9wv5aljoXVre654pGRWHXuRDARMbjwhYPhlljm82iQIydRVL
Rfk51cTNkUsB2EhYRpLpKhkTXx22Rrf4inTrdYHTqxuEiMZLpXBKKdMQ+hcdfu1x6NQjSrov2UdB
QBN9GnkTVCa0fdUt6iuBiS8dP5XjhGYB+hxX8URwG5kgJf9ST0w+kX38RJMeOUFbZIX1Qd3QN+TT
A768F+bOyeYfvaur/khMnpaYkzSBwnOzGOwpww+IhO+K8xpKFr2yUJcDLS7+5gIOhq4+bSprN1jP
ev279VVzN5qODnFn7L7NB+qm12kUl4EM5GIgAIDUNoPKFR8lqIqVk4YYH6MsIQaL2/bFdKw9aP//
ONXc8I0cNqbBNrYkQMVrXSwU/DlXxHjPWYwR+jGblrCe2ma5arA8/ChbjrwR74ry0uJiMN9xZjQM
uiuNpZ5+lvlsJOOLGVf3tLeeynR60ewDvg9cgFX3wmEvSJKBVK1Tv7Bt/aVTjy+5V1+j/ruKHS+R
/4uXN5QIKNXJVjQDBiRvMOIZIGMceLYYQHZMtXIP1gVpyDx5Q5/ZutlzD7a4z7qNPCGiV5issNNq
ksBJxGSlkIdvLkIj2A0nYEBwLWuCiXP2bRRk+eEQl8wscI32O0UgLFszELop4gSSvy4N65hkRMOW
HGDChZAgtU1D2sp0tjnkl62l6NLWsW2YoGhAJAE/HTSnD9YEHH4fARCgwF6yjJ9pMV5aITVBb5gs
N1w5w7baj6nBgq+prmrymGVmcdWWxIP1htWodx5Jsb6nNJ0m6vyVygoWaET2BlHIh0CyqS+C7SY3
wiYlLq2CW5Rb+cB5lm9zEF/8wV/Voj/wXnCy7p/pFbjKCxp3p4tn6I6urKbfMEgWbbiMdHv5qgUQ
RwGNE09/aGtvvHwM3qgcGZ3pgB3yIRXSdeYZk5OFFRm1MfrrEkn2urE9YSe9JGb6oup8LG2xcBrk
jcCb7FlrwtHLzv9SXT604iXROXeSD/0iou6JMflsbHFpY/KcgxkqUtJ65ErXUFoTNjrO04bCRtNX
ImAb80q0SQYi/Lf4GXqNc3DdGjCKmHzFtfGkwuzl95tkNwers5WSbJ+Ibj1mVfyj1dx1lmINWlO1
3HhUz8OIFaEHcsQF7tzISsGIurgBtiMlacvsBOqvyZmj4M+LTW0HKg/sAJPrDRvEeJX7GGesQEXJ
8+SWvA5huA6lc+PvD8sd+/GbUiGBA9RkuKrJnt2yt65UPzmoHmrmXBVNbM0yA1Tk4iMz2x3tCuBg
V+nKcZzuDdlghTHAc/UsTXP0iVH9PiLUMXeF5jbWf6DZDqx1pzShL20iXw+u/JobFto4plF8vGyH
1gZdln6ac2VVYdsXDfqLxfSPd8lVm37CoFFeqkVRgm7oniCmfKkGUHhztX+juN/JsgQ1gFTTarUa
vxja3QpQqar+nNa5xHp+UJrhMkhzFcir8g44W0cbWUbc20zU2It8eppqoEXRs7N5Q82yo5VxwXTP
bgc6wgMMcOUrYfRRQLdGPES7p2Cbs9I56bpqm3aezKb9IkYJFmVhktKXzjubromA8hoPE+phpc0B
SEda9J64yzMVcbj7j4z/u3U+05GFmhI9SqtiI57kf860PGdpk/pRLjjEVKm8r2dpz2lQdp156PFP
xacWaijBXZv4pAKpIslCSCLmDi1B9sBaXGpAIfvuXEBXYYyHhUPYe3vT1ufmF3V19DvwsS7trN/q
DGhEE1lAfvAq+Hk9pUB0pyT8YVBUZQ2Yo4Sa4Eb6R1TvaYbv66VxansWyYiYvLRJwg08GapKNQMA
wYtt0jyHZZ2mHFX+IcUI2QaORxhZ5lvRysJLBgVbmPMFPqfxODl37tsIayOEpNzo66FEsbGN/BVe
ZXKQmvqMW6fCl58g+doU3HILJPGKG8EUIUC/i1UYoAqwjZAi7P8BB8pdSJyY5fiz8K61DTbNbrHP
Vdx0OzRdJhNIiAN5R47NJq6M1A4U6hoZJpwNhGKv6Ff1EOFjQ9iJbFYKKS9u2N1nn54ZBuSS+lMn
1W/OHCez+UHkkdepMjw9Vf81igLkscnfUrl6GekvhGjZvhkqRXRAt9p0Ayqvzj+b91pJBi0cO+NP
0CMhmc2HXMl3M46Oc4mVMsWI8ISfgBOaFN+drHqFJbhZiHj/dT1bmF5q31McX9nj7qS0uJNXcIYl
jBdwC4BKa9YQOqRcWdk301HMpEI7DT2nita46l7H28hSCWXSdxYJgxfJnTTDBZpXXBZ7KdmBVWAu
rDuUxqAuUcsGvim6TZXl5WwtxO/aUOnRvwq+YMiO7lAT9sULh4KC4UojztusNNrEqXxYZfmbCeJ3
uurcFhU5Phlp8l6aAt+4uZShwUDB7Z1GOXcKvSRx/60s3bpb7an3jH7dK/KavVto3IzLPYGnbob/
h4F2uGdylbDTjCkVij1ODP4/ctt81lsjjTJUAMhldnOuSLWIMMgY8ougIpuNXv0tqVKlNWBRj7UE
zU0uk98M1oluzg4kpPi/uphal971Pzk1n/HyW2R3VByCJWPemBJ3EyMN3qHsBOiWr3nyE1u26fEA
EEDWEKirI+9MTRL7AuEIZbn1pdS+xqrNUWv7S0XhnDd0C6YY861HH4J7wPVMX9gBoQSQ/NKvxP2Z
RzctXG0IRglVHwSyP1bFxnpItRbcR7HLRjqfolF9mHan7BkJxb0dn1d70c5KDZ/VsChtN1rlUrQv
FjjgvWR6zuwBjFeJLPULZTb2D5OVuxJzCKN2iAiVfS6L2jkv7eqc5ba4UatSu4oGlY09dZ/Ys3SU
evlA2cEUiDEFvdg1DI6FsueBlkmudn+tTTlBdIoRrMgX3hs0a68g1ly2d0KwN6vrKIPSl69KoSu8
tUYkdK2Lw3n6VnuN0NkqQf0UkFtSq3+y1Oc8th4kW69RNvjI85BRY5qf+nNaQmLCFopXyZ2hWyhp
/rMm5oNP4QmO9zdmwqPGvZvL4bfdkUcQah+agFAJ7Ep/Cyh0n65cd5qxGMYTRYSdIiBVEyUnJQxj
yULO5S+JZPw5svIrbUHKXK/IYLf1Z57lXCHoLanhDQL6YTpSRXd7iAiOS4cY+u7JpsWMdz4fghHi
Ijjgj5gzT6lyTRoFhidyRrM40WGxFYxmBinHwKRIEqqqdr6NWnbrcKrHg8KPYCchfjmOFLX+24jN
CoFROxzN7q2N1puSDQxnJ/SUWuJUIsa3Jh5/V6liF4ni1IM6cxoM1aO24nWwsAqZyMxDdpAQR92M
Xy91prNhV61L288tcZxj3FjPir3TlYAaqZNucZhXSHdT2AyVsMX5GiUjvgb7ud0IiFBHA6GnxNhr
7u5a5OewQBz1Led4Bpkh2iSFB256LI4HMFgaZ+bl1BhMCN+Jkd0TcxNZKbD3asV5qa3uJcMcNmjp
M0bNCwRi0P1adIt79SFv11TimoqXRTmYQSawMLBPAKChm0rn2envkUBT40KqIkNFN9Uc7ok9DAH4
OYDcmbT5w46T9B1N3Q6zZOXZOMCIYJqnXrRfKZA+nfnqgoM6Tln8Mg6ZvTPx+nCBkBqFWH70apjd
I0rF3uIAQfPDQ0Rq0NaSD4/lKaIOyqWfit4JzBRpvXqCooUlYm6jW1zsBwx6QWr0vrpgrNMwI1O5
1XuWUB7NfBo5Yg1t9kg3e3a1BvFwgz8g+6bMjL9hLFjU4POmS2pXOF3UmxFLd3Qp8zhTIZBPsUdX
BeICvZaBUXtWXuFWZoOQuvTHnhh0WhIPNNwZV+gSOOzRiTwKxf90cvN97fxi/M/O8rih9G2Pdg+U
WMCqnrn8AjljSUy6fdq2R+04bE2eUsdiQqUbkzOhu/Iw3UnvUFVYj1+yxGhcO2pq9CDn8RfjqMEy
cKpM0t8qQ6euNkcvGttjl9j1XgLvSamH9Jl2b8OgXnuwQfjRB2977lGO0F0JC/Up97cN02IU3wQB
K3rRtAO5DTOQ0AldW26veq4qjHbz07iIs2Y5yQ4P8DOwE8JV7GgDX8/KGU7tQHPoCVeTmAztqIsT
1H7BPGoLtJeJAfqQfgXH1JydoZvoYxG+QvgFQYrZ/ggy8a5ivSU7xVwoKg8g5D9aJfvLo69FhnUA
OJCMgyH/GcmfKiAa9SPRuQzvXWR1X3KCbyaqW8q4+/6yboVxmeiu1W/GAOppbJ+beGho5l0ejgxJ
w5n1b1lFHCfqTHxDfzHG+sVp6o8SjOJpKowShI3JS8HUykNAd8IJIC0WDIsHtwBF0QGs8DUV1S+K
NJdXlYg+KCNsicgAbDJTQBKeNpTUUGH99X8c+TCm0QkXRrUY2dGta6oZe4g91qEbEEKmSvNm4PnM
YvtsZ0UfcoFlQNtSevEwh2AMbLeNBAZmsDXmJsvIPT/6EB1Ve+BWCqGZxz0D+lCsh6Eq4ekMknRK
2gTWWdk/JYpSBTHER19rkzetxqCkNRloAhxkO9jGCcqlzI01soJ+qIlfN8oXxP+daUQbM0GljB7j
P8XVJT1U+Qep2ZoU4vRHVwX9PQo45ZoTsN6jCpMQJzXa0yHT4H2cHRiDhWwTYGiuU9EhmvU40OAT
+oQ3epdwOb32enqkvBUFu+E43DmQvfLsAJvAepnwATrM+HW73STWRHJx3iZ0aXkK8liSDdXFnFVm
kWLy+/+5Oq/expF1i/4iAgxFsviqREVLtpxfCLvdZs6hSP76u9iDiwvch2O4z0x7LIksfmHvtXOt
R2kGrzx8xP6wJFR1P4NK6k3XG5+hUITGmi4zjw4Ji8nkj6GLpXXfqOmvXRWeydD+Snt73I5IgNY6
Kj+cv84xyeVuMpP3cGh+csd6l265KSZQPkjOEZvbt2nwNvRDPVCUYmWaBc6p+W1Iq3xXIb3oG/le
xIzyk4i+WqWvtrDRBVbNS2H35A5ghcEIHB2tprgDJAXeWs/btI8+eH9JTpIlzKTlX0wclKRh5o9y
sQlBrkM7uFSdsKfwsvOqc8NtQTDMR13OT/To5gBwVFKknXtpklGhGw9IkXPe9+agGq86arU85W6Q
+6EzfSbpgLxPl0ckmquslkD10OGtmkKeErPFEP2CSJoYv+bDTZkYV2O9U2cPANI5deF/jLCcMC3T
wxkR+AtEDJDSxR/PG3ziORQsbS6LWoPMCKfnjTTdbZeSidAFzsVVXec3JgDQ1H4BnhTu7Qj4J843
vJMRfCAwQjx86HFj22Z+Vnv0kCgPAZiy47C1T6Oyq43FbH7dW/UpGJOnFFLbuQyjvwhHvsrSeu89
hxnfCifGguLKnse06HaMvYkVLerzCDNhnXOBkOqzM3kQNWFPvEsR4BOSm1wjbRgsOcrS6Q0XGgYQ
Oyi3lc4AwIiw9cQGa6sYVxYIrG0pUXfpg01XTU7XBtlkta274TYH2VNjzMzqiaddkcGgrdseWYOq
RbnCblJtLZRtTjGHZ2KT+GWZPzT80AwR2Qb/IjyWejqjqlyDqpr3De+gETbTvnOR2yvEJ+ivlAuH
LHnqK0ZYH0455GeRs8OvNV66sM0vYU7vRsxQW3bGpjAnOk2XtRKzP1ZT3qIE4yBAosQULMnIO+jc
Ve+GLt0T5v3RJusrTFsOym6jpYk6WVOWrdye2IXS/pu04dFs3PTgFB8R7rUH2ygf+iJ5INLe9j3y
KfkVSuNA4FNpXFC0c/3qynisQ7dh3lbxP6CTNvmvK6vn8UfUCuLzcdl/Nmly6wqXASAKjLJ6lH2G
cqXsnuAeXXpHHblHShDYXnco2Ol3Fy9M/GbQXq3WeiXjvoNsIbdaNGyJG4On7ZBzRQJX69MXLLEG
zQ1XWrDRBnkqcm3cRigBsydU284630nYjKh9DXp4BjMNVipwIOzmnoe45dk4rbNifCmF1e14brxN
J9vNf9xWm1ZsyouNpzsD0xwR48+LN05P8qgJlAVRX4y8JyhWyq4jbg7x5DiXBoJEVWB+5OimP+i5
WOzRssGKNNgG+Wm5JXG2sWdHtAV3cBBcZCSf82itJwaFNQhvhpIVhyPiiAU8RxpoysQtcKdD4WVP
idtveZh+6r2xGoaBXV7Myo3AtAss7hvMkW/Ldl4x/n+S01qzNO9vwGpmeCa9YL46uhgvjbG6ur2x
DUOwwZUWEBdaRN+uII6eYcHa0h3EzYN8t9KRorK4G6Ie8VzIe10QLjIDf2nrlNdURJ+VV4Y7KIxP
KsqO2lD+FEreGw/yt2EfNS12Nn3GrTshQUtCZu5ad1JKjRtPY6RRMmDzCs5pXKp8LMn3ENqLalBf
OqgKegD1r0Zz0an2MIU8QRJZJMdB9dWmzoOT5ozGwWGrv4qEuCW4O3kwuc9g3rDMoXcrFZ94wex/
SSpXRWlvigQjCYMZBF9EUaMs+3IoSzEFpPmmzrJNlPKgcRvtb23Yjm+6DlcVEa7CQn6cxdqDWQVM
E1E5kTlKamZklIc5lPchCSgqs+7HGRmkAcMiQw3ZNVYX28+n/BkOhR/W9QtrzWE7MF0sOmPeYE5a
MjgxCHHc5TtROR8aDGa24L+Gqn5dU8w7dSfXzPWnxX+fd3JvDGiBBwOUiVsm1w4/vhGwvUquMXkO
fuCNF2WJbVoTYZNFhNVOVBFph9Qlc80zcnh7tQgeVd18Obn8qqIAfXSQvJjcGznXMvNZCu8uz1Aw
OQ+6pcgyq0xUFRw+gcdDkaYxjU21NRH0NsFf0ecPbgICzev5BFvtqpAdgFKDyx9MD0wD8W6iOd4W
Hjx5/On4HFM2SOz0PXgGu5LN8QwzeI87/8lx3XK7rK02VSnuELGhvc3iG2hEuJuq/AEOMMflrH9C
6C83A8IPG4Ekfe9nwbYfihdBc0Q7bYdRHOPe+JJMoi4lKkllhSOrQm0TREx80L94fQxBF2DYJqqz
C8K4eNX12bROJ51uflEuJ7JfayZxcBCXtjIw342qA1fXMAln/Q16/A3D00M1THzvwBhxWh4Ac0Xg
aJMGMEUTec2NAdpG11Y+/L2KKCL+6nIDQLj0Cwu19iwYODFXxxSy6jqJsdHAaWZN4MMVkX82pRcS
arbXNuJ44cH2QT1r3shE/hOk0tq0ZFP7pJBuRau+Bco2tr6MHGAt7ZOKtNtQ5dMmUroC+GI9g1Si
itHXo6qjB2BjNcIHw1vboflkPCY15wjS8e8i6Ld9N5wjF3E5agxEN9F5kHQhBbnPK5Bd/joisGo9
zeOXKOU72AgJYuiRdjdiyKzIPsCnRQKh2LYZa76M5HJwVMlJsbnZJgMMFmMZxhNE+MA88J3QXJ0m
trtUEjfXTFG87rrFkdsc4SAAN+hrWpREv0MohWLCBsjQWkRsLhMHRHGQ0cO/cIzOowQKKyhJdjQb
rGcfK9LJhWwxdzgWGe/tAyzcGjEAfRYIl8ibvFWt9BMIerUjEwE2B6lQW8ueNGyq0SFIuOE8SE80
StnW7uvpWq1h8++D0NXWNXTkdWXOPWRh/WLXenXQk4Ylf9RYO7g+f+d6cuDIsUkJdIJL5trds03f
4t/T/RoI6SbF2o0r5d2qbHmSaHzWhg7TmwBOChI4m4qZF9ofi9IAa2eHJwPbXrGn7o79rjdRFydv
g560a9Mded+Y0AbxO1Sucj3znGFq9tRhsiZYAZBqEUK2nbHiW2z66NOlPBBA8TG4PJaSoD3mnvvV
te4rvbjHXLr4rTFJ4LkWa3h0DVoLwkD77tcp6uTUq9iH3XkoMZcweRXCN5pm045cJVOqLnWFaQUo
5m3QZpu0Gc3Y57CPfaPvr4UTWAyE6Y95mmgbbLMByhhj03URcg2j3ja8A+hkHxLC91az4s5JzRn8
dSsPxMnxFEDCv2EYiO9n4rOcdQSLnRq4UwClZQgFiDtLVnFtcDo4HdON8CgmcU7Y1TVEoq0Lhm7b
KKtzRkt8sRWARMOODuQg/R2iCoUy4qpMQxKsojk60dzyPMl1GFWz9VoSu7gFPY8gN2y5g2eHAHMb
Lowb3onU/nUYJSOmzJ8r60NAoluPtW7tQsFqP6/b4VgbVIZTnqyF5+aAYLKfcKp3jbF4KrrW2xkz
CqoZROpW1ML10ZjxWmcWQ3rAnU3GZYKRLehWbF7g64Of0UP12ouI387M0kNJjDomlxYlQGffnMGZ
dkPi/dFwhW+B4o7UEYmNGjb7rhocbRrALV6gsYu6ktxDhUxOSKH7LSqOwCHfKKwTbYPvfLhHUXX8
zYeCZzj/llsiNUKi9V2LaivrZ9PtvZUuaCDp7T9TNf0ie2cAl+GzIiRjfIAvyGuQgEyzmMxRYdgf
YZ/9zBHm+6IwPgnu2Mg0GRkQ89SNhxXhBuWhSuaLoYyrLp5I6Is2ZZfOJDOYuymM7a0N6FsYfg3d
EgN59CWt+juFFrRVDar0Ga69sq5jiC8FgZe9RTMerkx7cXNZzmeRuXsu8lM51sXRFtMeCGaL09Ic
tqmaHRpQUpV6ieCls189WBjk+9baViGESOYk9REVVIiEg6sXa8cxCpytO/fvxNAeZKohYSaiQb51
xG/5mg06Vczcba179joU0caMMNGJ8x8nbJ+YBqNHSfncFNOPUK+QWJ3TEBBC6pqnSkufUb2+w21H
QAYCn1EoA8KSboW0EZOGRa82rXZJFJZh3m0abwgWjlUPfmSxoLFd62E0+W+quHrXBx7tY1btljeq
47Ch+X6xx+FUhIA9+EvpytENdz3b4NorIn8padVz05vQPlqKbRzTa0k658po42YTErEJFW9VAWFZ
l9JUaywezpr7vPfHzvsDF/IHlhlbZIvkeCseNoUdPEG082jxg+fCLfKzmk9z5zngy/qn2sheURYw
LzVsgF9jd0xQlLipoZ1I7L4XIl9PPLl6gzw3YgxOcAfWrI+OTj1BIeyBfiWucwm8g9HTtEL+JyW5
PMFdI8u8QEavpcUnhLyflsgdNllDjxQILdUUzvd5FNhmg1xCNNg1VVgcZ3xPMCg/Qzg/RcZTMG2S
F0/kJ7dGiDP1KH1nyToWTQWF19hhHtQhcdCUbOYmv+i0PiNqMKOpTkWKqiuSyOMJM8ybnJmxbMmf
rpWvtMonXRUgk0NA19jk19qtf8wCU8OItYmTLCVh3iaqNC7bNQHEJCRqXK+kZxTHLCKKop6nnnyS
OjvNbN87tIuytICQqssgM8Xus9oLY7T3tFd3Mxv2QV8sKy8mEyokgQFLb2vygea981roA3372KDk
COB3MTRMt4izcSlHxq4nQ2wXcIULbbqRj3pLNUb2o/NK4YqtzH51vQro7IKJHtj1R6hV2KhKgrSN
Wjz0Nf57Z7L2YdysGXabOxhSiR/qJq8RUyFRe8xdPfDEMJEOsnJekyh7tI99wJVTmPo5c4+cIJh7
qyPkruEedg1+yxQzRj/WV9eAQxrkZ96zXVOjEtDjhDngsKU/RmyvRdHKWDZ14TR8FsO81wOR8RYh
ODLTFwuVNCozXw0Kf3A8szHPLI6pXL/2neOikvZeuHPjuyAEDgXEjP8MM1I4RRWCaOM5Zzu3Jv74
uzVQ8uQvZC/bW116GxXiAh0y9zJ49rcXMQFJN6473nKRfaOOWmVG/RvmEcoOZ7wblXdULfwbNJOU
4VAeSjzw6zHlsM0tLNVBjCUpjlFHowZTHfAFaVv7HAsjSnW1XyLtV0B6WR0s9IMEC4BpEtbnTK9A
HX/tQrzCoTlDg5PsvueK6ENgexaVoQiHk9almynCRjx1X4wzFIkvs7EvKOh1XsAtWoCSQHHRRocS
Uoy16VxP31vyEYAo06hU/wUXu29mbV5rQcO5kKh32IjVXu+aR+YFEgFkfHEmPdvHlrepZUdXpk/n
LiA5Ccr8umjYm7dy1uhJDR+/Ii0Az42VkZOQzePS22h5MK7LXFzdhJOQQBWUByUs/egzbIdd6ozN
QYvmTRIZ8a7JLYuYvvkqGxSdbUu3A7Z1FSPFqFGxgMzgQdDnJDVNYJ6ZTqw6TFZrwdR6HwLmJ0Ij
Mk+l/U1a1W8M+WHnoko4trXYRoHdHONwCy7F9KcxvS4j1NxubT+dGnFCtqUmBWF0nFvnxBrG5Ym9
Egp1Q1iF4R2LMbIhIgM+IqZElW5cvCRheIiwUgiTsa6qbpUnXzMDrK+IDuOs7gzx2hUahGOqvbqa
9VITybQyf2Pote3S+BcZoT2LdbuEklm6R+DWW601b3zUXwRCM48HplIP0GtqL0PkDyPRjUQPczL5
nkLixQrkDNQc9Hoe2HZpKLnTqhEZNQkTJ3Q//MOeJaQRDV8eQ7tO4xaI+QHebGobhyQWhOkZ2JVR
gQ4Z820NJnmFpjI51CSRrJOuo6LX0IWmYvpx0s+6q+4jnv4n0EAW43hIEbnmcMEyeyb3td0pJTCl
6vq73WS3rKEVLKjed7o2tLSpebwRDo0osebaFldXvDUwm8w5Im0W+OvcY7TkmmOAUg45SjM+JxEb
99n2l5uvG2OCrOCpYBFCSLAnodeHm75Lh+kIim25jyfZKWyvbKgMQECqnW/pRKfZKsYmOKTVysxb
Dn6tP0GdfJlzqgpPn3CaR5x5hRxYKejL2kofot32rixC52xujM6KRkTnrbYmNCZcuxUVpS7azwpy
pcXIpUgNOHj75XSAdvfUE3W2znLx5nlUhDBrfrB9go5IcOEkttXAInFGdkg4NjUE0mHLgJWim09q
XwYpK1xjCk7wSHc5pQk8fcTW/NTcmpDJc/kbSt0pY4tVnWOO7NeNQW4ugJuCJTBgrGj60wax75I0
sJ7NxRY/p89hH1UoX5t3SUA7xtcHE/7NmKUvMb1wNIAfweU687YipgVkgsfahxH77I78Zwac9KPo
dn2AoabKfR7E2mbKHdwofbEnxuAW2pbiwox/XLD9iXB+m1H7myzT8pEC+FTqhBmMddKeiTEgG2Po
UCmVEnWujqg2nS5eTx/LiYbmB2hDXWhXZALtVtmvGCgOTYiErdf5GKT1AzKUVtDBkc+0OnQZopBS
vhGR/Rp+FO5EHmL1Pnulz7W97DgsjYD1trolRudszcxDoOXB3G2M9tGqZt+ooCiT5UXTrwXnUGuv
sxHRQ85sYHua/RXyW0aY89Y26y1iJSbGKiz3Op2fTc++sp2TEF+mW32MlUTPqjG8SQe/9qK3PEHa
RD74lvX36zDkiJqpE0cPUbd7YpXymYTGtoisVyLdX8ZY0OAxjlzT+nGH168Ji0OGEDj4c+o7FdKW
q97GA2FEz9h2t0Y/CErpofZdC60cYYE4sSt4ufVj2+vHXtOD3QBwc22ROXb1kHxGgcGJh2xIMRM8
ODaLgT7jBtJcZBh6dJkL7KeD2wM5JhNjbbS99A2LwWLsqOSYZg03HoP6juM1swrunLRl6O4KYw1O
Kr7JJkYiQAUyMA1ZY+DyEEbYGembUt7K1jIZZOHXcOna3YoE3M5uSuBU5C0K98vC2vYX+eKOj7hG
98q1P6XjlwTj75sxNDfLqn0xJBjxly2Hy/7HVzXJKwCIn0ZDw2ZVttOq7LHWBsN0zhLyYGc8QnSI
RLmhE2D4ip3/25ziJyDrjKd7UHcdg0UOVpLlWSsm7Hi99LrU1Yha/44RAhCHx6iRYDGrc41KtABf
7SHLR6rYvcSh+LS1GLpBdsxVuo+mGF9c57JsIcG14yELyu5DZx3Ofp5lhcgOkwoQDxiYTnr6F8oE
tPw1iyoGwMG9MqnKcy30DhWfC9FwzJx0DF1BMRxTB3VFIGZ0QMs3mRKbZSMAqGB8GRuZYGWkX8X9
+6gvCyE+xL07M4+qsqg/VjFkWy/jfSALB1tMWB9bij7Xif1mojx+yHT3tdDi8gRmrFgfu56CNiWb
e6uTaNYV8bxiP4u7WXzXrvbHCWp+HgnBcL2QqSeoyjBL5QbMbmNiO9WHVwiYKarf+hkQCWeaw8v0
ZMHgPQkSv5ymxxphwiZ1rJhLvMMXuYSdO/OpMZElNyVAOLtk56LZ7m8laP9khb9+Lt6cwTw0ccSI
Q3aDHw/JLQxYqakcN6SwrQcaWVg8aMGQlCJURnH+XsmKHtLTcnb3Y4G8BekNz3jkUMkhn9iTFeWv
6VKqTpbk7R/kRZ8zrn5s8vAVIJ5X460Xf/SIxs5VAlppxe4o6I5ZSUk26AwC6hKoCbtyxpj2kFyJ
/PpMxHwWwXgnpIBowjw5d0Jk29K4AbPFw+lxquq2/qpJPd6NkMyJbnrxQhDHWvQwjs55tuxixyoI
LVpyl1OEwBIPy9apkTfEpWDa3vMwY6aeAjRdE8vALqNhMFekabF60Q2UJHhL9HUlra+FGMrbk+As
8waxGRVKOOgDPIryxuNshqhSgUwo8JZtg5mI6ol84nBCkB/PYHkZxqDsYMk2B8rX9VGtjJAloRjJ
drVsEkMG0g1s3Cr+bLoPg6ItcEsY1NhZ1bGxxKPUkH31gXXxkNDe7UbYG0aq46aKG5R6ROHsWoJd
uWgrtsZOwIw3ZWevifjaOa19qpFJxiYiHRFAgbNI63qcrXKbzOSYNlB3qTohYDJiYcbmFt8t0fHw
lip5hvwrH6NSgaMYtVvbjO+DxIRHlIO+6zkpURCYp0DmxnmaI+T5AWKNaGasDdqFiZsGvNGBcL8W
Q8BCIG4L350apLfIdT8Ct0TW0JQtwqbQ2Ueu57BjmvFFtPXBAF2Ub9w++lXhkGLtQcRZCGBVU2Wc
qzixXibovYSCFZxKyjrM3TScp7iw10EMDySb2werHOVjXVlPkZr6V0MnoNapxRv5A0cndPKLlnhk
0OD4oJaDTdlIfWU4ASI4lXTrohzw9xr5b6zDWC8xxpJpx+4PU81qFuMCnR3jxM+YHY6um21QYJgv
9mS8qjozxjXp6lSFwHDuCcSBA2NmJpXd3rOGcRtqjLadoIsuCXmllhdGW9vVqg/CeJj0W+GF3YPY
i2G4NapP+Sb60CCFII5F5gwiHeKxRzhy29bfJWU3xa3RBfpVQIV4HB0HOodq1UBqtmDZINJhV+PO
gD6i8ZEYJbWSqzGC5shgD88UZGUwklsB2CluhTI50POiOMG5P5lT6uyTLpBrIxW3SpbySRdB+xAn
YmsWpsFiNWbGbhXtsYqQCiusNEeC2r6AUDfEt9U+Ds/6igD2j5FRJFMf0odLs77GPH/WSKgI1WgX
m5Q1b5mhhgeMeN6mQ0BwsAf3u9fc8BYBFCTgstB3LYrEMzCgLfhegwERXxZl79QkJzJQlkTlgrS2
fy8r81jQt3hwt/AGzYszWHLrLZT9fMQqODIPuKctKWbBuIiKQY2J6e6Y6g+ibHSmdfwaNL32UMUl
GMkZEA1pTA/KwwjnmHn5YOo8RafySTpwjLqBUiOO95gucBaV3b4QDUj8BQwk4upNt7rcz4JePGhm
gQa2q96IMrx3JWWTpbVPcxhB2zOZb8rYyPwM7dOb2VqP49Sd4S83+zHT8hvpWfBJigczGi0WpHxS
lcJwMCfS9R2JJccO/jJ5+NtNqfYyCh0WCkrZ7ejguc+Cen5Cu/dEvTa9CMBJ4JsiIzxaZFKc8lnn
dNCRSXSsiI82bFymQgxwRCubK3lCLHDtOP4Om+YaFSQTocF4S0JcKmRFzK92zO0TRG1yjwOgQUxM
vGvR60StieZBOrk6ubKgKnWb5lP3uv3gzf3fyW5813a5LIvsocuH4RmZLPk7mqb2gq6jDUfvGijl
PnoMYLSpfvz3h95ChweP+FouAOs2He4c+MO9tTCnwds6KLAxskwnZJX/+8VIqEuS7JimgwL5FaXX
EEXOHlfayCYJUJE5hBeb3/oQ6dx3/24+W8Q7qxDihCrYetA82MH/3SutWx8KzgBMjQ4cnylx3YvS
WaXl8XQzw3I8V9HsC4ycIRkqqPvnIUMHTcpI5gK4W3wEBdkTGoC6bITlw8My92Cw/b9vmSGfkrJ1
+H0rRguSYEC2L54uP2B5oze0Rh6GkNThn2X9U9+QaVjeh0GDaenMhyzJEYn2xTWUCGpzhLIyFuZG
S9QtacHy5Yun3Z3/eNSlJtJKg4Zi5dpOjT6T/XCOQp5Y6k0h5CH4l85WRM8I6B8IfgJegOmykI8a
EmuYIzzEdAZfFB+54esxddug+P9AGS2DmHbLKyPdu6i7fTUvA6gUOmooAgSg7rdCCcmVCXXFCrFR
dSACI9J2xwLUA/sCztpsPxfwI2yBah0dTUQWyNIb4MTNEud5gcCvpzRedF1fkf1k0omf4kF76SVm
9ldsHLuBJk/Xujew9SsF1NarHsiawhlZBILu6FcFcfhWkKeeltaWSyPfB22EHLpb5otNEL+IcdHb
ots1XbM98VAFWxfme+ap3CdgRWRP0lvZT/6/vyFD3JyLya44/vtzJkD+ljbBJyCLaCBEQwqaoYIN
QzH7iPMB1ZQL6CZipD6nJSKUDmuOnYJebLuSY1Qy4BQOzw2b5Lf/+wf/vvvvyz99exaQ3stGec6h
q4my7A/wM3XmD3Y7UaJGbn38950xaRwd1cC1icv22NeMcTRUEsQfLd9yGDE9/MTyHz80ObE5HRse
ZcfSd6bGp3KuDsPQ/26kLWgJI2kVRyqJ4miyPPGXcA01uv1+hnhX2exO4qb+HDXs/SmV1USnheBk
31v9PXOoEkdGhLwZZFKmFXELOdHfZu03mtI2WYpJgtUunHpWYNj26x4LD/zLYIceyrcWgEJ6CMPh
ngoAPcvfYzrt5wt0ManmD1IswN+yYRpJw45DYqTzKHuF9MWGAYGzm4liVw8TkLTJJLMtR3NgkbNe
ldXebT1mtGXCVCz/KfrwPhjyL1T7QxogpppLNlhhUsaQu9ILCyTj0CbOZ+P0j1nbMBnkQi5odBl/
AWTBxqn1+LboVL+KbDzi5cYGfw94ICLn7U5CHxDUzt1vPs4X1axrNtmwTwwCHGYLT281EREKGIVp
wS2V7Bu0bkY0Nb9OJlVeNIud2VOylumTOQkKEkegD3ovkBsrfWSFWzsUX7R3bm5//vPsOJAei5hz
WfppVNFCzhE5R7nwVUrOX9k/oFTtx74hba0jyiSed435xvhXrYBIX2RpoLvTXyOr+4vx/qqydoc9
AoFgZHyCleVoYrtru8MNyubdcBYjZ1gek8z9AyPz4EZLZru1QTaGa5e962pGc28BHSzts/XewLUY
2mmLnGVJzUD1TKj1R62NT6w33+2owdmbFEyvsV1QoYeXwgUAbci4ZMrIT41IsbRj5Edk3pr9zSY5
ENiFg50G5QtGDTrBo5TZE3vzR9pnplWp/SkcfDjhTo/6nbuwcWy9gUM1v/GuX9wcohZ8xthb608l
D1yUNX3Vvrui8ulFqBs0oNMFuF0NVGvsMQAo2XeH2S2Fp20gnM4nWoggqU7vc8qAWyX4+xQUA2lp
wxqj0xkDHPavhMA1y/mL7OCmDfT2cX5Y3OZr1F22sZQT5TtBHVsCq0C0DSsxoW+x3G3Laqcg1IBD
mC0YTGcOOB3tkkLNq2x1E/XwDF4VekFQfY+O1fmZw6CySE7tBDiaiC4yfmLtGgRnPQuDDaaOHDv8
QM46lRunJpu9gU4G0RTPAxLcflVVMblJXmrFzD1ugDaX7MNgef94nFgk9DLYo3QsS2ScZqifcSuO
km06FA9XDn6g47khQffIE5slidmy3P8Z2N5e6eq/p7kcfKT/JagvHPWcOnSYJmODqn4gJJPKoBhw
2GkKIGHXPGFRh6Y/jT0NlYXvJ+mZRcUVLZchKVZs62Jr3kOP34BNMdP6ui6PoATVKiydfh325LHh
qIPY3GNOIL1SMIxF072265IlckPwiXwcXOM1iTFQR0wBCO0eaCucEOW2GPfNQBgcWcwIi+abHLL9
NDX4gIndQLVJXGECVIZ9wpUoshfoVbi7fuYZpVdU8QCE9fUaln/qTL7Zwzju0bq0G5FJsWuXB5YW
ZmeoiEr3LrqTvlRLuibJ9qjiRgiDDkwZsuj+BoYHR6Hb1b1WrZEEMkezYerj1yH0x/dCSOquFzNv
XgoqUFhMDYrFz3rlJ31nUn6ZRn5lmf/oqP6nOYBWoZJOr91Uo1dUe7R3pJIH9hdFGsd5UB/sdHoX
HKhy7jfzFPPrgKbT0+mjm3ZRrc9EZCG0KSuucofEdY4rgBO1/lE1/ESH2BW/tk+VGXF5jvafqpWX
YcEw2XhhCoesIRF+khHG5KBTx9FCkdLkn3UtN9O0ICAmZz8o4zUY8utyBGozHtLSfBrZTrqJjqX3
n2y9es+t6oiL+uYoRKvEp3FXaF9aevJs51n35JvREv6HBrZ3qcKM6TMirpiHRn/vc2TFKY4EJtIz
DGbXQH/UyYsV0wQ53d+0cy4dVnu4RTPagCbpbkbJ8rsohnPoDBenx8WQ2386fGxtYzwU6FD1vBx4
mngkNTm+W6cA363wCf+LP/cxEYbdXe8tEDyHHMaMis+85zc7r/bcFee6bd/VwppJ9PNYhKw3xR9C
38ZFk1bYbCupQs11pSOcx/pB0iLtqgtNZJrauyW1v5aiYO/N12D+0MPiEHQFqHx9m3YKAmwH0SBz
MJSwp1nRFN20Z2UPJvcuVwzSF3weyMHLofLbyv1j2t7zHHMBphJMXos/oPWuSVQf2b//ONYcrucQ
DoA2dI9epLO5WLiKxWz8JIL9jmQbwnFiGUeh5+mBqONtHEUbPUnLQ5PIhiLIxfUpCe/aaE7+0Cba
6JfMpUiuzBjSWGZ9HJE+/fclXP4YTcMTe4w7Bv5l2E/uzqhRNeo9hr5aovXpCsi4/wqkcSmkkAFx
Vv/71sZzNrLX3qUoM9xoHDZh0gFehA3DPsmLq6NYvsSk6tG643wKLaSFdX1SLIm4r7ElCINfqyDp
aysQrB7/fclM5CgdnxVrPUrDNA4oWloAcpMMjjglUT0JNFOAONd8Ux//fdFNdGJp6w0IjexrXmkP
CkcJt1KybdLyvWkHa7VYKera8kFXHz3T+VPNo7nv9AY+YGOLTTMwAoe5vNFLC60isVu7Tnvslj1X
GETPvSHotnNawah+lzqaQYo7IMi29WfGKEuV+W7l3d0jm3VH2oT2xGYmXcUpo7Vg6qNtNHgWMLhk
0cPhKTJxbL1rGcdpGyLuhaNvujuYBG9Y4Zktchq5Y3ZtGV0xg4yOSTdTyzjqqQLBRTELDrY6SzW7
iMjZBUrrxezj8lGXWKMLnu0JXnxPm5lxi9d5ZjqYjCpau258IKn7AwG6ZibROShSXDocYCEinR1q
GcS48Dao7mbhNRuePPwdyOe6mR8czzqPM+NqQc/MUXsalbzYrfccLC6sFvjFpBKqB9mfkkD724Ym
YQE/Bspi8PyHiETfMllHWPYKD05zacd+1ImLo6Y/hmW8MtD9samO3F4hTamFj2HZ17R9E/eYgpv+
PhcWrZuV7EeTQNNYAB2GirsWXOv4zoC9MeSMxsbbEc79PtFc8VFzEvIQ+h/qzpw5bmf9zl/FoR3g
FhqNNXEw+8p9T1ASSWHfurF/ej+gbtXv/h24yoEDJyxJlMQhZwbo9z3nPGdr54QhFQXCRMGCrbJI
hfC90BfE9TFqDnFcPgcxemGhR+Q/tYerjD418qIMDVZzXFk3fch3M0nzUlfuDVR/TCIdYdjSyv9o
Ub56FRMXtxQ434GOeIFxcaHzZRw5irvdkF3BNT2504Pj8YyYnAY6Hzix0A0C3Ys9N5oAhg3F0JT8
VxzovdIYGfmHTzfHbDTaKf5pT19q3/E3fV8djTROTkQcSnbpHAWN/uB0DoucYcCKDEEKejF69qYb
1ePQ0kGcFM9qHPeNkC8QW4m1owomV2ow0XL5AnYW/e4oHFwBs6Lz3cKWKpJi0xOI4daOYWwot040
f3isnbC0Yx4S+HKq2kcPJLbGHmotG1wxrepXdZJL3Ar9Y5XbHDFRb+ZIuTdZb4Dv47TuAPWfSCvh
7aGX1EWhxX1mbg2F/HYmE76YKvDOCFZfjUEOo0kAU1c0Qdd0fjn6SyTdwyxNLO15+6tTzA9Gwzu9
N4OtkM5DZMtnJ+XLscXLvIaMcWtfAsd7bEmT7NuS0GDbfqFBP1FMrTeWxUOKlIE+JH9PdsRqwr0J
Zw4/GK8jP0OAsRHcbAjMza+G1dGKVPjHWDCXhfk90N69O5ebzOEv1h1AFiq5X2bQiET2LcRLXokO
J7V4wuBri2i46ScbmjVRnHxs2M5V1b4UDEbE7k+zYZQbry4Y1gfzKLW9C8NgepqMXOx8qpqraXgk
Gf6QFqAEG/XVGiIjjc2BYO55zB3MRfBGxC26N+AZmBkC67uj33U1GOiYwuIZQ93Se1FmN6WMhpMx
VE9hEr+Og5duU6e/Y22gDg6YNe00pD8NCcxgpOiF9cyNHd+qllLywWq4XdblB87qj8lHhZEOD6Fu
wAB2y2F9WWVR9SM2vsUBJJ0nTYSE/abmBz13NZ0UBVVtRcbPRwpJcpJjrkLMwxFh7KuCng7LGQec
8cZN4quNO5NuwXFln+3JN3Z9Qi2BEXOT9poDGAo2sHULRMJxen7MFAGbGXKw3bHVwIZgVr9gob31
M6O6EgP5WZlfufBSUJAUnFjpJDwBVS9HhsaYA4hsCEWlkunUdux339BHUJ7Yj3vEbt+0QBiC592k
Jj1JLNhujeJl6HXAvo5RNcMQ7rTjPWhiOgesBJxQguQ2NN53NcGywKL13aruzIm9Wf8/qVO7Jp/s
/qs/7f/ep/afdWr/8/+n0jX7/1i6VpVR9d/+++Zh/T/+S+8a/+hv75oU/5ImBWr0VZm2J11Jr9nf
3jVh/csyXdeiP1ku5WcBn/l375rzLzayJt1qAv4kRwmLT/27d80Q8l+247g4cAJpUy3sWP83xWs8
Co/mt/9oXvP50pYtbIs6Ny5E0jPN/9q8Fg/piLLNmb1oFT2OtQ2mms6ijSoQ3xgGsP6QVTqyzKCI
sJEc66AWog9Mu4D14ThOAp+g9clBgH0BrbQnMPkk7ewJN9eylhNTBXTU1zYrlopKwI4lg9NCdSoN
dpPE0G4xae27eTK3kw2Ti6UPdvg+KPUmsqEwujjicR8N085Jwmcn93HYFYoESs5Y3GQmqufyAWIu
BTJTdFuDGCPnoUnEmtN9lkpz1+TRr6hQLp3O87fF6MedhgMqDevNyfXATTed6omH5+GhamoMu129
8yrnD65+q0nKE4NmPjts32vazgrBifbnQ0LLiexC79CX1JWPUwcutJ235OGGAws1tYULzQ51xMcM
QIklI9F9W8c91SR4his8b9BjBjYlZFvtnW24N/byw8FjIusYntXymxR+8ennV7HKbvWM36YyRHVq
CogHrefDyGxFfzS6R26MxWHOONOV5njyxuKdcSZcBggbRx3Jocxl4+2+iGpGNY9+pROpkQ6UE0oU
BT4BYKE4xQYjM5RxeG0hANfoddAhOR2UzHWsHiawTdsZL2iWWcdEiubObPfNWBoLXuXcE+rFN9zd
+i3alJA2Hks9exeJg6ns/gSCDDaambXZu4F113DmpiYV1ZWIGvAAFeSnpOXeQuMtR6rO4hnl1lbA
D4u87I6aBGV6NwEmnDA+cn03Vmowo72p8mCf5uwF+fkQrBLvCGVIfgIwAdfFvejtu4RQQzjn6Tqi
d2yTPR7AU9gvtYut3sVutfF0rrZg0rf1SPN6xs2CNJqz74vorayB3rU1RUO0ILNCIiYYNowOdlSO
6wmrvk3+LnLas2dUN1IE+EiI8exVyIRkNNG287JHN2a3NQWtte1i86gb7LsN/jRoSzZ6MLffTAHx
LqLpqw6yfpUOmB3IgI6vuXfvT+zjx1j8qp1arTvKEDoQMl2p5S6fjwJR5xhE9dY06zdF83FZsE7B
WvfuaKKpczQch2qCs+dhTpk79pxpUe2YOEnjIHA7zasb2RjyXBM4gu5uDEMBcHG6ddbX6OuIAWjf
mpJPVTALqDNwPFB646YzmhfeBQEORXfeAVLeLzsmEHETG6c1U8TEGE/0zwbOE7OixSdzky4PIlLW
pQ3YqdHxBzc6dl4GV8vD0MpTqBnsp4xcq4EpNFXBdHD1QhCTrFPKpid35jqPoLNvyFOxEoiMA9bf
pa2L2HfufJBVvU+jZ2Hm9ibpKOS12OMDByZeyLB3rh0TH5Dx1abezFoEF3bc25eQm+3JW2g1Acbk
vVuHH7VH8BVwqnGNQOSvdFrObGiUvTPtGA7nFILkTyndiZ85e5RnxCVuwK596yMyWUnj32gxXfHr
2quJutVVAMP/grocso+vdl1sB3cxd2oxDwfykviKBXbWvFavuFgXDx7iYF4tJku2panPhVTN/tpG
IeDa+Gj5oBdlznfXOJ8I8Qq2i1brsAJomNoXLAX+ofPKZ7prUxQOAB4TrgKsQc2Wi3kM2TG4ap+a
AqHsI86QFEpB9a2iZkcpdb8Z6zo7ckFmdds6j05AwzreCshEpUPyc9wovyaLwTZ6CbPgEVjE+fFE
jbo4pAYjgIAGZwaeC+wfbi5MBc/KL1LV1laa+o/JyIPNhAIJKSAnjNBYmAA6wI8S3hI4lRqtcSDS
Ism8bUNnPGeZ8Nc7mDe0MiZsO7Vveudcm7fBTCrI5Bi9G1zo6Y57CIriWnT+p58NhCHLGHN2Hz1h
Jql5wHa4By4G6g/mbh93H1krP6N532KuwL1jvdoVMJ9JlszVLI1NjnZ7w3N5Orn5MNtufatvr76U
a1LpN6Qg4zfhJtfAtPdAOr39gkZ2TX2HktAeh5AkDArKeaZtgCaipxJ2LTYfTC3NkNOJo50NJjqQ
GzW6SJXar9xTmkNoQgCCIbdtJHXkMge6hJl2bXZci5MeV7+V8LPA45svqC6ByzKq5t+5+O6qz5nm
dhlBAsbvh+bRtscuHx4Tf2YqrR/MNNnILNiGNuaiALeVoguFqKT89EYqsaQFhMM14R/kpX6g8DkE
VgxTOIOu22Uls6/4CPPm1QsGLhb9NzF6nNyBgAAQBv2qBwCyDhegDt3j9m65AxbSIEHZmJuB9mwU
7f5IlnEj5gI2RGsam9q95SsTLklLf5ca0a7x2RoA7yGJC74LQsJaLHJVlUwHZ/A+R9l/DsJ4sTIh
dxq1Y3kow5i9+KWN5URfXdS6bVzUkmKg9NgHCtNsCkHCFYQCcnyQI6uw2e/fvd776tMIAJtGAsjU
nZkod9050DrcupuoVniYGmRDSgQT2jdLfxNyA7Xy3L+CuZDE31JbfBaNxCcJCHeVuIV9kHHPeb5+
TzKpLzz7PMckJmpRcH6fdLq15ES4a6w0EL7uM8iL32nr9fCQoPmf+2WBwQmFQBjvUUE1M2+g9oHa
onqVQrZaJ5Qs9SGU08g2+ZP5mI5S7QDIsaAqfveAgLYVUpQo7K3sukvfNSG7fEjV2nVg/TssGANE
VAGGgI1d9dphnEK2bQ5enlXsheJbzC0tZjLkHc3WOSPEvrMMmzeybaQbOqHASCJfU0QpCBAjgMdl
+TS1lIlG0qeJewjZYxpPtLFjbw0rcyfc2ll3LvsMyTRu1vlJNgyRsa+5b2BdXw9l/yfNALkxroO1
cO4nDYEadYa1Gg5G8on2HlqN4LUOA+LnVbZc4wU/ji08hNmyb+tQbahzYRY2owdOmvjx6/KzV62/
g/LwGE6AIqsRukrFbThJW9ysujZX2vf+FFC22W5DfgAFC8erAJsHD+BQmXgJebP5XFQ8AiQ7L/TR
Rhz5lC3ycGPdNoU1nB0FejDhor5CvMC9HFnRxsXjulZJ8E0VBUCJpDsQ176mRvnE610th5O9Fc5v
XR4NO/oY1i1SiMTE5rLzJB5CQ6YJDFl3fD/9tEB9PYqAQWHduQmZQemMzm6iQ+dKju41GxCER9qG
6sY/TlrU7GEeAiuik7Ynd2SSMhqaSmBGsD+Ewy4xQiMvKOHwud/OFqTVNgGCTTafN/NWSu/oGskR
+EfMM4YtyCLilf9mQI51zos07Cw2KsHb0AS8vvJ5y4SNekHVGv1afsS5kswHZrw3GmEKQDjEnlmK
ECBJNQZnMNkes8w5GyiOGyb63hu6pvzQ6Q5i5E2COLQ1Bk/usorMdvyJtzbkQoFVj1qm4rRU6vlP
Bn49Ws6trRiBKArjPnXMmNcdSUpFA9uCxdMuW/DOkAQGOEeV09tYDAENEcO3mo49SGmYM8AuEhqc
UmdC6mX3f3JdHMqe6bDVQ4YulJ1salLIQCKxrBnWHvgd/pmzHPrf80g71MyERPmVsSbFT0kmp0FJ
bM7OeXfT/pCu+xEFvmxpS8l79ckrGfqAj7kWQ3m3Tcc7s5+Xzoax24nOWo29+ysE9xjRPrhrdR1u
zGk3kShvu757A9/LGcyxr41ddJep1vvYtSE74ajikFk/xRZ9yUnGChaHOHyvbKQbkMTMznM+kIfO
rJQz+G8kOU/VjLKZWt3OGlDIqLddDb2T7wbacxNJoUuCx5eyKuegGkR8fwaiEoDY0CSIcbuN19Ec
PmdfouJU3W9wgzWsGFM8h+a1bw203D5zbwLRFqt4BopoBFm2DT20I9ig4tB40Ms82FgnfGBH3wLz
W3theKXyptm5De5y2bXHEY4v7470EtPWLf3ROyZt/OYMvbilSlas4nawNnLWGMkZHzhEQwZpihRp
tZfFflKdt5tdvQuBMdLgBrwprZ8NvMu/2yB9i3kSsZVQIoPMWaDe0lsmegfuWHFUPlKeFCyzsYEF
I+iRsQ6Thwj83J73OBOYj3mfdkTboVeMGQP0SBa/F1lIsbXiVNNjSilI15VGTV44hl+WJcWtR3Tr
3BvBk04GcJKq+4qsRN12fX4tXf/bCIbmBghVOLvzLSz079gQn0GmgktA8Gc1ul2P9iTaPb/lXIqJ
cNXT7LktzW/bBg3YgAfDDAZqikXWgtzrN0XXT/dwBofCSR+H8ncHS+05rOYbrun9CfIkEKgxrbhv
F9mpSL6Jv6GHtxR7O7XrXoTlDs2GRXLG4An48ucPfz7I5dPTECDlZniSLub+n8/9/Vd6Glx6SDLv
0s8N6+sBJBWGyaYn6cIf/nz6n3/Tiig4u+aTVaSscX/+BvvmBsl2kVvsvLH+8x///cKKgrLzSEnF
37/585+NwuLfJ56D7Jj0xd9v459H/POrv4+iEewGQi/4+1fMn6/78+l/P3y/BNTrdRJ9nm/k5zP/
PPC/D5OqyvFIGTkm9uUH8fPpv//aTXGEGIOodz//8J+fxc9vXSP1No12JN6FPH5sjfc0gidez/pV
Nt5b2EGGtfk820Vu38Lyk5PpTNdYDAfsZSR2DByMQSZZnCLFE7lUGLhz88krGFUj3Iyk292Ugpey
wyIW346le991Kv8FHoralOd5lNZtHOTlTcsUVOm8vi8680PH9ApGUczYgkvg/udDaEcUF+Lg8yor
uJd96F+FLY4/nzM6GMMcJBquhT6jf2CTVHLb4jElHfEw1A8Ormw5qF9BYIlj71TBY6TNjz7Lfw9+
DEOsT53nsIw54/gRQvXy24lCekpJmOFNo93XkaGe+oyGqHAiUICZRqd98ULbh7HXLr0oRigKbDUM
UZGRijN8FNjsjZwfFo4FV6f7Dmv3Omhmax/htrwnh3HUsqJ+BTzeOkP7JvRD5R/ZO7vV/p1MXLXp
bTs4JJk2X5wG+m5b+f0Fcl+6IdVZ7e3K/mX0FFTRimHgGCvES5ZRAJrNfnEy3aXPMXx1zR4nk3uy
ai+49Q0snCz1SPFXkpTd3GMg4yfiTSmQX2voSKm71d1odfMVkh4cvDS8a2qdkHEEHAWI/M9QmveQ
MRj4bNu4ekZ+j6JmwankUBBTHYDASRGn674xWOELq8SvBDvHdsxL49Slg3FiIfTHDMCjwtdvPlv8
n0FNw03Qj+B4TeR+UcM85wAC2AdPxWe7nJGC5L2giBVkqE9THScdc0ppPghTYz+PQtzjDErXbm0P
x9LzxNYJzZue+t5vF2CzNK0Pn8nuUAuxZDEaQBYhJ0EQ3VReE1VrtUFyxmYT38x2/7qIe5NrWB+i
Uea2CvhP8yTuX8Ym28cm3UWQLdFMg2SP5syVvJTbciwvC8SW0qW4OFotdWOEl6pHmeUhWzpU8cpO
MCcaT3VLX1icpkyLHafVUsX3lIscidlYWPuBac2elOfaZ+tYdE5H1He0LqQ93qBCd7vSSuyTOSRf
2QJnIC2HrzDnIJHhmuUEiCGULj1TsirrGpjDBrGTMB18lDo+zIGnLuAhtqrFLuXEBj/lPKgugpgs
BNKRQ4VTl4iW1NyMGqPFNOVvKW+7PWnp+WxV3nT++VWQeqwSClyJDdd6wKT0FJbWd+GwzTA9Gd/Q
QBzfmF1PeRw4kpkfjuk8NraZXgWVKbDN8J7gIDZDy1zDULVWujX1xuG60bTxeN8GYrgfXTRX3IIv
JDWjbWwQAJ06TuqxSNWFyN9rls/2edIwI4mm3rQqJg+MY2XhLNLspmn7zTDTF1N1HajgwTymFf1k
tovpb/rsLDxUI5rfg1S2XDdkKvdZVQwXNTR3atQs8+CKL5bVN0oF/S2AfDZTZFkP09zLO4ut9yaf
OO1jR0jgmi0EKNeVd4Pt4XP2UT3kD1VhKG9mZ2LeBtpa3vSzv5UFS1qQX9ZWuRisnDasL4y9xs6w
nFeLBMAJGjko6SICKDkV9Wk0RH9A5HoFyozEObXxiUrO4DEf4N9kc0WjF1iWR0bRY+AhmWemwpc7
MtsZug2w2+npWsWvHfaDsxHj1VLNCFMhWlicUfrRRU2yMxo8nfNkPA6UMsJ04y9kAMVW9PTWGyuo
jJXPAvZcetTgkoJ9CFAGT8by4edX8QBrTDSyAy/kGafS/OptVGEz96t9w4Lt2hXVQMKS3X0PrmQF
7deFa8IVij0or7+MMVSKu242YSWwiAceY53IFHvDAG08DtJrmMlPh1TLGsUfenG9hcJKJq9N6fNe
OrWE6RKjMZB9MwRlk8vBQbeAQ1M0rRtzAjkkqSnN9fTHr34HjRbXXFcbB7TtFgvNF9PdcDNQUrsJ
uz7FI2AEwJwEH6DVHUox38e1O5/S5UMhAX9SGIOXg02upVxvB4IhP3c0EZ0nWhFPPH8gAWfrbM3Q
ZMq4fy/cerwuvzCVQNJ3bYpnG32RaK2OGK68GtfJ6IF64mC1hfmPwjY7zjV967Tjn8it4Cin3aPT
5SFo3E+/rY9GhOZHopx0Gvwdr07iu9CsKLewyFnFqt8NaXKrJD+q7BkIS7zxCt7MsUXYN+SSrKHf
9+22bfpngwz3WjnFk5lWS/M2ixvTaT7m1DwteNPJsz5nhxfW0GMMqtk8sp9yDunUbJqmv9ZGf4xz
lHwnuE/AMFP2gbUTaT8k9LBq0uSr8LNnTH8ceoPuXDOC9eIjB0ADWM+aqMtxSECytWesiHeyxm/v
g9KxZth3PgKJnuh9KdQBSvoj5VNlYP9x0I3d9MWPe2D5/XiXZ3Rvs0eezY3sGW29BJlZ1X4ARJfc
P61bYTa8LV89AxPuVqQxU11sDPrEQEgwIScUXwV3tElI7NKsfSDQcyGZmAhgagNiZdvj+SczNe8o
SFxKc7k9u+HSV2in60Cf8fS8gaPn/rFEzijYPpqta53peD2CRUFeyTntTCZSylLXJuro2M7jrdPr
RzdtPhgTHqNenOeuw7aJ7kD/tHO0rMHbyLQ5WrBRN+SzKwcDjlrOlAzkeJ0n9vx5X97To7k12SxT
eNKdq+WuG9ko0ZWD4UUy20TNk9uJC9vg7gK/bKUTaXMstb8HTJjriK5P9jmMKxGCxapZHL4CbxbL
N72tiscixDOSCVLxGgudwgdEF7c5NzCQxxRKZ1SsnzAvBLcY73AewI8F0UbTSwmpRTFHd8Vq8tk+
Ne7SOupB3JXXPL8PDLkdswGGgIUm7RW4e4axeg3gnm9taBgrLyruwZANB8y3LOxqk6sysKd4PnOs
puQLCRt749mISIH3FdDHjs4RTk4fbuGthw4gcTCM6iHPFM3yMYJD5qR7wy1vW6c9zvxXpBlTmjMM
hjIBlCvxcWkQe4yW8mLd8PqVkhMcfvJ4ND8bbtEWl59L1c8XHu2q69DY9cDBvFMlvFp7CXY57no0
sr2xsM/lPD6V/b7j4ZyaaNyq0nkhFZez3GXTkAfWvY8XfRxfSTnEB8F2nUUNEc7WfpwY5IwYEK3r
HgfGs40j4B1kSzy0Ik+94n219GWSV9ZdSH8Sh4nioZZDsQ+5l9RuxrbG7wnSIPqumNHnsr7Q4kqU
rA1ZkvXm+2xHj6aPF8urB+ZUL8fLx/+3ziIE0YSzA4uzk0r94DV1xEaPy6xpJPZ2lgV0aAdbhyVE
fyp8nxWgNOwjxqrDyN/bZHT14OkoxKaxIzCZ1RgdRdZ8GlnSQVcuraMO7W9kPai6JZx6i5XWw2zK
P0bCXQpg2TYxempSawtbJ5ES1uGsHThTnlsJysFCfTq4TX0WyQAKPLOiHbS/4Ro1DP15OoOpGtVw
w3V3vnoufSpJFYe7OpuTvTMQj3bU1SefywJZEAeCorIaamL6nBZGhjRhbrhl+AMh6CzAlcrd8qwL
8VBN+UcEvW5+z8Phi348B6wvPOFIvbsDG1U4PgbVgooO8jm+tJFR87YHodjxnJBNhPsT5ZaFetVQ
gEc6wXNrqMR5377ivRaiwbAShPddIV/sIo0WK9IRJAIO5GDeBdHsbALc0zwlaMka7gQumHqheMME
98FnnFobuprqMImAABFr/FwJxe4qXUunGAnlxMmhXlacXLWRIle576kNPHK58ps7+JlYlUxh7f1Z
dvss9aj1MMhIcHyhshJgY6jJ+zS8qVJuYrhHxmgTzulXG1cPOW1vt1kzQaxUzh/TTX+1kEXIGIkD
WWAF7rh+sv3pKuLil3aCN8soLk3qswKsUpZgIdUSTXfF6JruVF5COu/Ic2awtKokeeRFgWjmZPXV
SpPPKrZejPx2Vs0N5XcpiBeweGS24nU1jwGGTvDwxBCAeY/BNRTlVzjL94AlBPmrNxbatBVQCbNS
3kDBeQMXx0aZOrWcSlKq3QkHD/ll4gW/bghQALOFmEaXYXCkKoSJNq8aHmrbnEwjOg6O0+3zsn6s
+vYhZbc4j0Rqijb/VSgynPYUbTFhnkezuxsGShO6gChbZTIlBDm0eseK6RAQxFKXwi+3Jy9NxS1h
AsywZC6DeyhUsKascteGLZqKXX7NFRpbixFBDUm8cX3yq6M27hqTDDGR4PtA2S9G2/wevBibnUCa
FNo4xv7SbQ7Ooxx4zvzW/oydaeXEGmZplZ1So+fBcLDGvAxGkkJNfaTWU22thCx4R0ED7oruUZYC
Uj02IZzcibHz8009cdcoiN4UE9IClSxLOsnZMVTSMxgkvyJp7jPSS9KKj8TgDa44kDVsv3oX8UAO
BBfFypzCTTNMBLMqakDZJHKWiv+ESQEYgHMhK1REMbr6yolstHpmuzgeisbkZlsV0xbxNrsZlJve
qOVXXNXo+9MOrcJ4GSzehPyhH1i82nN6Tn/+4s+Hn09YOSEBryW5VeRzeB4mgwbTHpDrmAacHNPg
EStMdyjLUnOARbNBfDeD6ZdD78LWYjfcEhHcjWHubIwJFqxhaQ7aol8V+o5nFFINqfVghOSj2PiC
aHgNpnOfjYCPguFAwM8kIoGhoaB0onCoAC1MWmsqFvndwv83c4BLBoF4N4Yz0I8lY23ssrUtuMOG
4dYuM/JeUcQXHZpPJpCZmxhJEEJnS0+4is+lSfh/QX6nZRTtGRHx6vVrUxcfgKVh9SSAPFraduFo
gMKvKzXdsK7sT50r6VU3zRu/oSlXkDGIDXnIFeODMRm3MhnJ1yewCzqt1UMtaGoNA26TNSciTYfV
bcpauigm/3tQxVuhwNC0vn2t5wRLv5bvVPpSyVQvRJUZ33YoH21SsysQBcVGT0/kZwJ4KRyhNc6c
rtK3XJt2iODheQqDi5sGv8sKmv8ADavLVXUn3K+MqqydvdTdoVmfibvDklvwfclSG1Z28Tmti0/I
LFvG0ztt6ZcB4N4aovC0merkC4UFb2f5rNvmbTQ5tDcqp3VIEinW8pQ1THLpCD9lLD5sjd/ZFXQK
tuzGsVJolvx4Nn11UYRpYkSquB73YR3AjDD8d0joXihvrdT6U0g2rCHBFcdd2DqZ/Wg8JhoAcEq8
lacG0PVQ6Ucy4djxwnyBbHxkKYkbbpcctyTtac30gQTBRsb5NqryQQvvUtfyq0BxQRkY3U3Tp9R6
xTeFK7KdPwJu8BsNgDR5xmjMObtPdk1QEcuYXiaboM0wf9PIBWzaK0lsf4GF2NlkArwQKJahwNPA
F+AKwFoh4FjA/qQV5ovr1QC9HZc2r3g4ZEb4kOfyO+U9t8F0++mKyNkoUjgT2GXftcHFKOuu0O6F
cBoGXbsgRB38suf5t265yIKyHOGXDmTt4RipfMy2GMOqXam2dMmRltiP+fStfHADYIjDLW9AuJTA
tKXzxaQ4biIFfiafhyONlcd8GK1dvfyXPH23LHrekp6qYMtCJ3JcmwQ089VawC9p/T8N0wIKC/sA
l++G6FLOmiSaN67F8Yr4BO8+nQWHbCI5YxX2JQlV8TBxiq2dnOqCYuj2lKdtYCRqaond13rCIhTV
LAyN2hPIzOI2L1jVD6n37BaNvyu4XFmnxIQ9XnS1AZwjfa+CyfuGcbHuFqNQXGTTbaKTEddBE9yK
wfSPiSzZSnRmgokGwgkOOMD+UWxdTKAHa3Yyd0ZVzV81/YVhD4DDNzy6PbkpbmNVyVWTw52HlxCy
N/a6J9vDNUdkoR1E+4TFN9xN0vWOwsu7O0H15xrXQv3Vb7zJBs5N3B5IEmaIiCtMKeg1MPLWOPc2
gBUrcX7BcCBTZ+vxipZ6dkiyf2lc1tiqqlfQpRoEztxe2il2LgEuGzXYOGzGfjwDQuCpQ+F14wlg
0MBpFWpK+hjlJ4IQy6YFC05r+/e+h0Q9DMceL9wX1tMve3Yd8tkGqxIVgfC2/e6uGXiyZC3qL6ZO
2xxfESTuob3RV5xpAXF1Zh1qFswxAlOzdHR0V02xvXPsjlrjyqGma6z6HbnTeJNVe9kVv/PKRFfi
CnozQrc8KCJjW6cv5jdDLGzqGNIq6otLDg2Sdw5F4KTNdcH81tAHezPIujv0c6x3BvLBh98Rv+yy
9K3QkQf3jfWmYc2AglPiygleuJTkb+Sh9cHTHumDZgqZCh5bUnd04aT6pJqELqrs3minQxgSzhwb
49es02NCw27nnNvASU8WfZSV3Q57PEHG1u7VFWd0TxbFoWlQ6cOoihuFL5JsMoQjyF48KGZ9cvfG
5ES7Frwo2MalHaO5s9i3XW1vLi6RpwBRZwmv14ROnax8nwDpn6HxgUjSgDwy/JI9oFC/0E+tSPdp
YetLXiRbPNoSR2K1H10FILeBVyflKXcjzGLh0zg5xnr0esJmuhiZPq1PsJvFCtn7qSPFxAFzQI+U
EdHhVC/nU+rT2QcXl2AmY63t4KNSOl+cUfsSK9xto8FNa+/Ym84dYfVvGCgnSFm0xx170XwAYzoV
I3aCDtNMrgW+7UmuyChjHgAl5gDRZ6NnP/YSB4TDXn+rl10O9nPaPOj3YmO4kIY8PazlSKz0kgT4
ylrs4mecqERjywi0U8kBxJi9+7gt/bufD35buDvdoJ53VX22ld3czwKJAdiMn/QDnlK0NIzfQKZZ
NoTDTKVEwR40CrZ5MjY3rnwacts8KIz8VY+YTPSX21BZswOff+UWZZVqGsnfFC4RjNF5BWprXWDg
A6dJrmGSYBtMKf+MLCXuRVi/p2yxB555Inb4YgYNB2eiyFS59Y4eZLWx6waabht/Te17EDZqK5An
1w9ui6W/4mXQRUJcq/xOAo84upmj4WiuYssxjtRwPIPm4ZCTldQxNEBkVeJNt7E/KErGRnIF2gPb
h62LkXMDX2ncZqUMt4GlpvUw4NWoHIDleAcUnTGbpMK0sIQBu9ll/4Zdo4y0cVhkl075q5wD6T4e
hT75+9osyMfmYHP5PXWgNDfYNfT3wbjxpPc1hc30OLmIYCYqLwGWdps0ZD3wEQZPAVWTnKeR5IVD
M9okNaU0zPoAF+CxV6HD1XLcOsNAWW+PUZ67fmZ000aEUh0d3z3QlveMBezVE1Aq4lRhlkNE616i
IWfqc11Mwh71Ca3drDu7mQ6g+KrNXBpc2vCoVIwB3YT4PYJBJsMwcQsYS71jt3Qb5/ZTNxS7XmPe
U5GJtBeta1t2J+nqW6uM2lNR75t2cY/8L6LOY7l1ZG22T4SIggem9F4UKXGzNUHIAih4WwCe/l84
d3An53R0dPeWSKBMfpkr/VPlDf32DSg0wLmGPh4Ly0fSvAW5+ZSlF5y6mu7VYiK2YlPLpxR4oHlW
UGRcMRDfuWfglmN63G6NjmPcXM6T6HBWDaJ4/NWKqNgPhBgbXqh2zEYaSqqkt/dZPuxix8OdZVKb
TtUIcgnK0cEyMGgYJsWsqUkMT21DFpVF2olz3jlXlZibrq6H3RThAEU7XeqBMg5Nm/xGIaZOYuoK
vBzj5MztsA86+cpmuHf+//9jDA2F3RYSSq2xNgx2AJm1DcIXh4KZMsudI2jGbwkwAW+iKtdWQlRr
Uvc2g8OXDKW7Ypg0ZO4fuCuEgxwrRlUC6a0F+KWiE+1SNe5hDOb8XgnhVuU4LC31X4AmtFQ+RzY3
cVj16UjAs1iujdDeh8y6uL7y2UsGfebAH5s3hbdzyQPiZ2Y4X8Q3GSc/Gpz7dd9nI+4F+SoAa8Br
dQfITfWLaxPfo25uXHWxszPkl6OnewBQyS2n23wReNEKFszS8vVzxobOjJ33IMCsWld9tK1KSAdj
WxlrJ67lrq8aLAooq3V7DEbybICFaCrN/btEkttk/khCgyIxB8ldgDujjOqhPKGfqXzgK6UJxK5u
sxjQINwDbLM3dkpblQ01ueK0sxwEfpMJJ2/kdP9BVYSyVGUrb+zzNVbNEJs0NQ70YyAlPeVMpwBG
iYmbZ7RhyH8eVLCP0TOIlzJN6VoCMwlGwDh2kp1tYbBSsK3CqZo9V9iqtBY7yKTSvUVx5Elzky9c
Yz8iivwZsBdgzK+vHGPA+XcucBnvYVAis8hwvccEYlbU1p05uVc8ha8SkFjkZxwKk+BB6qFb1GP1
cEWev8TRb8KoMxJAEqrG9c/oaV/kj8171sQnq5SMKPQQBC9hdD+cme+RVkL5/q0y4ni9qns8ybAv
BrPAmYZvtqbJNvMp4yqJG05GiiksL1hkkptdUk/IvRWqRQIpFTXG0IZ6PRkcNO2ca27GhTSMYp/r
S7a0yCIRR6C7PJmyfSXNdydSzwSm2abCnqPZ1BANtgZPDpXG3umBfc/c9p1R0k8aWfHORPrBNFKu
kd8RPhsKhMEsln2y53CQMFfRr2nYHqNogs/hA0eZYu8wJ9sJwocALrCvoIZWWG5hb5mD/oyTvmIK
wUVLYSkvjfK9qgPcPhBC4YD7wO2z4WWYM09VyEwGYoU5n/l2A7mgQKeojF2FSKNsOSFhDR/SOMEL
Ouj4BLydJuXGlTVIRWKWeEu4qlRwznszIMFpEMCorXprS4zrIXbwAapnTWNDmeofPm5At/Iedh6L
VS+NVzWnEOPYon8kuSXVUK80o9yXZjUtvsuxPDZiTihyccXevu2DBv3cdi52zX6A0ZOhF+XWdhm3
W1T3T3YqnIxO9TdQ5cYH7krK23how/jGcW6LsevONffhxuY69apyiSLEpDw/D6GDjGDKDrIFSUEv
y7aN7puLdwuLJA6JXw7C68l+JYuA+wmlf8mgxeEayjEqnQ6xZnL5yZpdFmN6spga49Qsg43hYapi
mA1Xyn64Ku5vZt+x06BBDX88p2IjDWaiGHEsJtA2NyuKsnqnfXgTpKJIzAsAeUUu680l1LMvGMEC
kw2rZWZWxyLH3poZ/ESGGb9WtfWnM4BfliirGPjZFAzjpVCcp2i7wFRf5U9LeawaVkHlDgkOTGrQ
qe0R523a22rJSZX6UGeTldBhcMI5c9YxiktvMwUT7YCjedVId+Oktzjn9z89S8rCcWGSjRPpA6Xl
FyqBXFZB927nlCl3ZPOYa8EUiSHSirlH0q5wbLi52SG3mjuvJIbulGxtcf6QVj6bV5K1LIlMxy5V
vTpZjUb6Zw4uWLhzHCvhTQtaUqt0WXEcAKzQwrTDd+r9ayzjWqRGvtQ1GcNBXPX0liyouryiXQHn
m4cy8EprQ+rLCrfbkqa5YOnmQNijERs8WwDMdULcGLNJQeKnTmbpLea/GEbOY6zqdh1VQEaD3GDN
snFAQ5biutlCHx6Mi6DTa+05FFvaPhVCg2ttjXAnyZBToFqfHXgZWUiQH+MwWyi68cL0wo8gUHiy
6wrykLl2ekg0euf5i8Ir022SXpqKNTY3uJ9zI9zbmvivSPzvlH1upbn6pm7qXT+/mIEvkPqr7J9L
lTXUILHOO4PGrf5Z6fT3DFLtujcDGvxCGvJQjePzf79dbBN3ruIEB72bPsu8OU/ss1QQIFHN0Ug0
TeC52BRFuyFT4mw01L91D/RE18ZvejAwoNaHAu3p5Ku95W9z7W5SPLowG1ZDP24Prt2REPD8YgdD
AlSwjM8VZ7UzvRXGMp/OtdIwKZmSjmyILdLClIjidKNK9MZqyRfd1kjR8OPm3AEJWtJUGWOEhlwS
raW0N2kZdTAW1V4Mhj+4YLQcnIbXsjGTDYgif3EN9RSdSqNUfCoeg9ntYaPrqCc52WKK6nxhgxuu
jRsGgE/Y2uPElK8ZrbNq8SSVdn/002tu+BOYfHJs0qGioQQ6VfTDdkAQWFBLX71Y85nfmFZIA8zS
aXZG2jFSuZqm/jn4fnYc+KPqxnjBzUwGQNNhaihjN2jW0ddREymmvo6M0tYW3Wg55cGmdyCz6luE
rCfDfPK3aa+eQJfHot5zxfyG64eyv/GweIK4Y9DT4EJZgtNHAc44Qzs4wbT4QVusvwlDsK8GMaFF
qb+OQZYtlPlNHfwOgy7Vn0qdUsfcKxAUYIBwfId3+jGCZRoHFV8OE4dJgDPL6jvlMObYWSstHO6w
A9QmHFiNOStYcro3YBd5keEeRKYGGt/8saypJuiDgTyPTrJADyXMz7MBrjmKrJfMbx9k/65tjTtM
L7pm1YO+W8bRcJy/f8+15XLALmbl5YsxdBfVjc8qHy+yaroN5WCHLo7TpUgCYlLmW8q1BPvZm5cE
vzbYGhyZxqYGZzGZFfzLFuMHrFraR866z9+oOp1UOHLRwGBy6YsaA3tSHGsu1bs6FS9q1HcIBoQs
qELmKrpUk3GBU7zmjPaY5PjoZxTI6GNz10jXOdHRKokuB4VBFWIgj6S/KA9AJ6V9LkdzZJUPWJeR
ToyTFP2+sVkp4HP/4lon8O1QyNt+R5G3aQbM87Ae9FZkUN1xJ5JPuqgrY5F2hwcMk5FuQ7HjQKq8
R4CruespCKBIyNhTnHmhq+Im/AS/OnWZ+DsDsSl3jh/9hDzoXG8iohHiblqjg30WKTFs1MrKg9/A
YLfRBTxkUJL7kLcVPzH8BnpjUzq88Z55VviMHdCxtllxT8FU6MHpbRDZmIETFcfWwkKIXgcfgZKA
M7n8i59q4877TTs6K//3AdiZ+UJL3oK2ebn1TawNYT/sgbUtaWgxd3o+p55xN6eOxyhFXjHwE8X0
I1CaYB2rgn8+YY+wdSsjj21cVU9Qh3ZlhpbUJcu6OLnPLOyfolJAQFrATcwjTxhOLj5DrIXfk25j
G9yaVmnt+oxKcUz+TcTHMvlkQMaJelM9yw8ux4NtWWanMRsOOiVqpO4UEe/Ox+XmsDKofOYqZDqf
IixNkVivTSmHtZ4m90wKzIWGtc1nZwSEbBYnpTAWYFgf2/w7Cbpn47CuJi3JIeWmy05hIDfb7IL7
oVkOevJfn6hPZRXwjNFWRep/Fql6ZbN1l9S5wKTnCUFN+Jd4CMCxY/4nTOsuLYBkMcp9oD9V67Im
1MOLL2CwT24LVwTsoEVWg/AZNwqjxbU/Sj49OUqq9HTqC5KpuSHWUCJVTs+sG/NdErNt0oS8YPKp
LSj4/tZIqi2apvvjQPLNpQ4dbDjIQmX0Dm9RrdeJK9lSCfCu21RLdp0MCY621OJOSmfUUILlMCir
ebFwGlUSI2XFnY8bIwTxv1zrfLycuC01N7Mo7eToVrpQXjMgmlM5k1gwlGsj8A7VGVudxspTVHkH
i9cEvQIodGGfnVq8A0XySWxogiXY31Vy2I25jQvW9b9tv4SXbI5/kBy//bz+SGNFVNmgbV1IVniU
t6UG9VlyoKZjGdgExNBKz4N9P3y2viVX/6s+H2ySUnaDY9oc7rEV80+DvIuCY1awy7cTUg29lPdh
IiqLaZQRE66YUt7cMoQXS9g45KAdVv8VOuujXZGspGFmP2biqvTibeisbcgphwEjnKJeLI0UsEqj
d092Xi7fzjL1s5fA924ObKemod0txpRgabtKj0+YRD9dNv8m45fQtPRduuOzrRJaVIZvlw7KEUq9
4lUn6/ObcSZEIXzxuJfTxVpvKVg+DnZ1YGz4ijNx18NWsAI+Ca/hw0W2hc3I8PZsjNvQ5tv0+5yj
0zbJ6HNxOwn9SfwjzHlruUJzK95YfvjT8RCGtFsvUsQZimBKfl+rDN5cm82TbomNU/PuOd+J2z2T
KjhrRrFzeEcBxDTHxobfGAvtNRr8bw+HP2ZmjDKUCCEfxD9SjteJEneqbxYwlu+6YcK1jRjptQlk
uQlQcPGwuvR3csW6TjUY0vV0dSWDKjfdUKsAvz8fTqOotpzobq4AMpcSk0UqARFBCYOkDdVsSTPT
+mZA1+KIFOXUMZHpAkchua9ZgQQa3debAJ+rZ0KLzMTa0GgOwQyyn1w6Bmj72Xe9dg5cccJIsfPc
jK8MhXFehL3kqylHbDDuC7PGFaop40bi9BGPFXn2dOH4vHVB6f26QXkDhYydOp8oa8DyYiM++O0H
U5qTRfkyY7B7xxU2MVCZJf0wltU+QSVzVJ7cixbZ4XoU3qeX5KtaZ1VnkAn23Sa/7fjNNzzpJrxN
2dFxxRmHy9KmuYQGpbm+INMmxga8rS1nYtLFEEnK5mC2M1C3xT9oarRNOB0DA6BTtmcx+gyj9yHj
NFNj1gxswEmwOMSHosq+pmkssVY8awfbBhip4C0yaXRCYD0d9QpNQXCGlgjsMoRbOPLprqBfxQZI
PtUYiUoKJwNxqqz0KhktVaH9wIF7hxSwi114XjMhEsvTJjed98nKXmip5ppBhMS2+O+YEPXcCbeR
MSMLW+M5zlTkCKJZVn9kI69Hj9a+dPv2px1eytD97cEBbGgDP2RckikamP5BLqMjggNeTZnO4FjH
RMufkc3zHiXrMsUO47CW5z6bneqKfRgXhzQNvt0aVZQWUM1+DmSlWxv2HyGRIF96MQ6SNJudMtq3
oDVt0QhGmWmYriqnfKEmbh6GsWsFKcFh/zz1Gg0Ewj/wdOlRe/TC/sjwltB2QJhmMMDhyIcusjfS
M8t5W3BhD01p9tFSjYEkaMOG8b7ZD6s45DVhn2HR+s1T71mQEETwMLdDj/MaZVWhlkW9OulS+zR8
mgyDKv7ybZQZz+45+1cHoMerJJ7+ZZOsF43lZ0uW9N2Q+A9zyreVYa7LLiDpEPivWRu/Q0H/V8UO
FK4iQh3L/yK7OTItw23KbJ64Nk4ZFqRdUzb/2VnNAY7TUFVCfBxKrIq+argoM7I9VmK8athbyVk8
KoNFV82bfjaNj4hlQR/BCPnBSXU0Q1pdd8e4cIgSGKe1SM9t8xhAL3oelIpqcF+4GZ/NGop/4Q/3
oNMf4JJmOFf+qIoN4Xp8y2OxHZuSpJN/Dvtgl1DEAUGetm6HGgVkb/b06V87xmvi788KPk8cBi1K
nLo2SfFCSTS1tmBtbI7dYfAt9P5a5cFHnUAWAGd31yr/4dnFDvLt04iiu+nTxT7vFrV8UyPOC2vM
3nMDdKT68YzwAmwRG1HyY6UBxFMYXQvarNfh0MzRrwc3b/aTkd0/RUZJloJTYOKLv86CC1REwBP8
iNyhZz46RThm0GnnxvB8dnmQtJZErZYM1xF6ZqkKE8PKZppZ6dWQvQN3t5nKiWVd2TpJARY6R+s2
mum/Yq+72Q2ibNiqI+YCrDGF+YApPCeXkw0P0f++Jq2EpWwIvrAiwqDPsgbH33kQmv61BZuDxjm6
8/vXvCg2qk0vhkz/ohoV7Y22pL8k7TXaRIZ7+4eLTj9EkbqbzTuYsDd4S2ylcX0NKLcd2dBFFiN2
e6TWYb2CAuYwlgHexzprICAv51XNoaoEHWB+iaw8uoyD2/IIrdOIdXgu42QUP5cNMbhkUd+2sxrS
Zkm6LxBZBIh0QYAw7zZ1XaL2m94/w9QORTysPJ0vv5+IdEqTpRYoyF3CpCXyl/9LombbEOXDz7+0
g5Kfs3G5R1X71meszWcO9Z5pdLzVZfdjEfvBU9t0a54CimaYnCNUWwWJ7w1zuAy9Wjtr1gC4DWuU
EfP9pwMKjpncmgigcEVIQ42cujP8LVRsvGst9ZUdeL8qwdrBhRNkNEd4yGdT8JXp9H7EBp+uz7xz
cu88XttE0CBE2PxCT/Q9DXnrKDhASE7fQN5j+zCB4XWQ+Jtt6CmW6z77KDP5pZzgzXe9RwUAYWm9
N3MxSAEZd8rbYIOXkbkbOe8s4qijT9TpFK72FmI/ioZsZ3S8fl2VbXhZl2geQBUmwF+jy+rJ6C4V
7x3Hq23txjfAePCUCbljymCGjhfQKMXGNfgRpYw/srkBRoLBS3X3RhftPc3c99h/zwv8kFZjPDsI
G1vZ6zTnZlfDLT5aTxQbPZ7OgeEwFnHmcXTDNjgFa0y8F4T917mVrLWCi8bPXvR8QS0HoJxT2zLK
8Du2JdtCncf8hTfz6I9Ax+eT6sAJ6J4zQj9Lm29aA285ogUEaL/tACVTUD00SLyuqLUm6WygeeQA
cS0ZVJIk/n1ymFiODvZYpy1eyN0xv6DGjCnB1TXMfcNCFoZcMOaejDQYT1Ez/Nqadupy7bukKTlp
zN+G2LtTJUfMwBDowSrGFSlyDVsHKL1VBDJ8axn+OzMZKqjM+YoRNO2ZX/IsO+FjqA3PUIjbV1Ox
GAvZY0qu2V8zp8bUNV7Nlum1JAePvslXmIn2Ynnazee0ZEoYrPNzLwRRaGPokUWob205CKy4G74X
k04Bl9KBDFoYeLLG3ltuUa0AmxFGj/Bx+GN2lHRI87swbhyhwAo9+mycptgbTnIPcutvNJSx6QVF
n2bMrZF/BQ9Pop1Umf440QdKyyyKDL/4GuJ2fIb6QNBD3JmG3xUe6hFy8KKp6rPRvzH7YO7uJclK
ZpDK4fb/0Y1LSh8yXD6chZkTPuVrnCyBd6DSt/hJBReT4NmnqTrYCDj6RHA6a+lZDcWq67imeKP5
60xIwo7T7sdSLie+1zQWJ7rRMUqaoGoHplVCJRc3LQIybY1L8ea0s5qACuOm/rPiZBG65UeqhX9o
hfMwU6F60uJotR4WX915TnYx4NbZWInlXJT+h9cjR7fEUZMk1B9awqRJkFHsovfsZdUS6PBxn9Kn
5Dp4PITSVwg08VIn1UPLpH7SY/NRum6JhZyivZxGzaAuPqZbjtcZcxfv3phCIQDN9zQLjd8vUTRS
cDAPoBzwR6P7waFP5/4VqPIw6OaR+y85i4NZwyogTXiyYtxMUU4jbPZOvneBC9bbOECjBrd8qxK+
dNR7GrhJO1IXxYIlZt1zwHa6aBuEOusNVBr6u8OEeoBHsI1K/yV2/G6rz4sHQzZs7Ma33uYfTsos
dWw3BPofdgtKPM8Lj98AQCJIHGr/mLyFxbwPeRcj5eRDtyYyUL5mGgAunL41USEVya66jpW6dqhE
WaT7l9SiO6Iy0Mv6GPdAkO3N5DW0v4TX+qSDfD54JF0I3gdrkBQLn9za0V6VGf/aebmGJMqRYU72
JBAA4RV2RP+J7ricPTPDuCZt8xUnxLJG3IfEg/Cluh6DFpO5VQ4SBR1+wW9lojsj8jUSdCQGoyMw
E0IChCEcY64BZJ6zHJwP1Cb0z6jKtzE5yXc6V95LV3gr201+PRCh2CYdlMIlXn8uhdw/opI11Z8N
E+EkMTfJLzD8AC3AExecGu3UeRYhlzBYsZ8CAPYC5A6NMOa10Mz2WI5QJG2UNwl5vO2ImlE2z6ZY
M20tsy1oHqgIeN+I0Bt6k+9zLjPQleNdYpVbTAznVmf6S+T4YemMYxGOkzR7MJNBS2gNN2dm3SGf
S2ddUSCCp8OzdgCfjxR4kgjrg61Z+K8Q+pBmJvrQrBpvVxFnr1rkXSt4tHAUe4bgZoDpYthEnftQ
qV3t2uFWthMDDz4sCEUn3JzcQwggLvXIC/hET2hj+n8NAcYYtR/cOr93wKrkxvTBl2hKIRiHlg5z
llamM1Jj5lJXN5WM/Xzmc1cTrXqdHOEDxOYp46Cz4OcgZaAYCFAQptsJM3oD0dqy/QdyNS+A7oYg
j+cuWkTfuHybAo8mQD6o9Zj470ZleRfpkiBlj16YQdCvIlPdC2QcEryUqhVoQ4ngQ3JtDFiCSDDu
Bnm3pvgz7cojPIdz13GqCKhqAleN1jxgoWnZgEQv13GzK5Xk3nZTaIeOac6XaMpuNBdfJeKRZ87y
QkochWZ7+qjAlngY5JXbnTRLO4KzvY7+uOTpkqgVxim2uzuVfFeBVHw0U5u+RwinGYcBd0wSwp0i
3BNnjFYW2UF2BHlTPaGhFI7rwq/xz3rsPVuJz1VV3b22aW21+/eKjMc10dW/HKExZqq5NHJ8bxNq
a8iR6Za4CYpw0bRbt7npgZ/PTFXc4tyrF/AeMFGTiKdQFTClw/6ROzlZ1rAxV0kd/3VRtIuccVib
FSVO7dAQhKqhXzlEExzoKjqNtg10toWKEvNgTwQA/F6xSLf2uh+Zx8qEAHcwkgnH2k3ohg2oqk6u
N3g7sHj1OqUuZJmQoYGIr0ODpUKLP7kVtF2JeQfqnGVou9chMlcNMxzSMS2goRykS+6ubID4csBH
3JR+tSGGfJtCK0NWjjSmvkzgVSHQs51iy13pnHGqLeC5QOptApSM+Dd2oHrqQfJfkvVn5F2VI0O7
CYKngYFyMST0WhCnw8FoV0ciJRv6eDN/+NHD0t713fDMNZyvvDXUGgXekdZGDvfS8delV9JT2ybr
oXTweERrLXH5/zJPVpivut7HaJpnxs6dyhEjqInzimNOhEFqXf+bvNLeqqyrN04IOCf+6bVe7e0O
Wj+MFRxyBvFhmjv/9Xn4hyvlzZ7LjfkvDNxAhopkDwlR7FRdAQoz05t1xxTSqm3/1orWXCflaaRt
eJcX+2wWPYsk/Gn87ZxDsPWipqksF+dxLsQzpkvR8Ftrjrh3rfk55u0zp0l5abehTQp2+/9O8E4h
1mRvuasA66cbh5p487Op8XvQmMrAK1Z3HUM/x6+AIPcnyXC1x9E3LaQ+/rQtwXakj6CZAUos7fQw
+3JVMaQkq/+E8PrENTIaAXUUiqW0n5NkNjQYyu28eDa/cgfIgMdPdfLeM6vYDUroy2K0btLgdG3p
OEkLrrqiig9TSZuR6XAOz8kCapl57twi5cfM2x3lddmGsBlM2yhdyREWEqwwjuPB1nFdyu6J9LEe
aXMzbBctkV02MYn9EArNqkGNR3nmYqT159oiujZ0IT6k0O5WSueFHhjBrSFbrqI07DhyzGfojl4L
smF/dZc+ALgOizoLoNaWFjkAPfvPnV7LEouDkhO3trKB1NMeu9H9dNLx6bG3LPQ/P+RUCp7ga6SO
Ya6Y2DoG1IQqZGkGpk8hceD9hoN8i3AirvxWbbwINT5SKIFkfgvh/kJ8L7bF3GMWJ7xZOsZcrH5g
NJKjO0Y6uYPGWxRofwAQLSIbWt+rje5hxqFf4GR4dOG0hFP5YQq6prgQBOAjIoDm0auYC/PKDI/b
1Lvtusbmvuxd96+yw2/HrR9Ohn8pnkdTmnrVSJMtHS/d1apmctnn+y4xUYBEsEqCAbUhL9u1P/HG
vJbTmK9LRSt6R/cyR9aNrMZ3OZFJBbzcqqJe52PN533weiTOhHQA4UkPtXGaEkTcT+pfF2UZbgzb
2LUhGlxXByNc7fEx9AoCeDetq4nRso+yzIATQqF+jGLEzsTBBdrUMHUYoURgjfjXiBVfjKYm21R5
x1R101GUH4k3N8JXJm9T5mmnNKFCr1cEQfrmyw7MijMi+ffezlzofsO0CEdahJSG48mv/3NxkGo+
hnQc7NMyDok90VFuOUX2ruFmxNESEkKnXKI8COKp64YiFpDbRP3rlmK6tMTh4P03KDg2Dvhmk/nY
sseUthjjvjgkrIs9hrClLilUMQ0WCiSmiKrOtaypEbNAJq8q1oRZs0kc9Q6Epj4oaLmlFwcbUznP
MqCPPmppKCpjf2HUz6gJ14kJIc3ojV3JmLHEnsKpmvKSHqFuy74wgorQsOEVBG+aYhvZ5EtCmOMc
gKbdONPWBWhEUVYfmJwugWlBDJj7HlqLdRMA/EoDwuyG+F1VJ9KNo3sfjKjNlczz/zV4vMfO8DQx
cWyt0TipcCec4StSCBhOnv+TSn5Ra7EUYlJ0UqN4GkA9nQEWqN/Acuc/GyiLxnBD7qbA/g24ei9r
OBqRZm19SzC1JAav2yTuiD6C2XHb4ULEONmNusC4EOrtwjVfOMq3u5DQfNqCoWjSNF3RPR5h1x9e
ULsAMYv0S4iUiMq731z0QHxqvL4nUn5beggzFhFvtr2IQ9uIL5iYjCJkMoH/iLlcYRmEkCC3uYVM
PhdFoRoLRwvRtWTFPB+EJqyGq6z1OzCzed44U/ABZ3KbM2lgklNmLML0PaT6ZAGLVd9MY/QhGjBM
tNhqK8Pj9ZpnRtyLqNxJSCwko/PAKnxg5ORvLeYXS5MbQq79EMX/bqx/nWzIbifTraRYdTXSxcF3
TXOMXgFKsoArC1oivRRsDuQaQCo9rpXC67a2cF7IKM9AmALIV2Y9kpop+6yF10dtqm4m07mtsF87
DtUOj4lwEI4IgpRLLy32kN2jA52KZ8G5Bk4Y31Sjma9jH/3UORFzsNFMqeJcX/iYAFk7uCmWRvAF
BE+uG7/jUoVfj9E4Dz41Eky8Uf/iKxZ0Mv8F0ReIREsvZA9MXYFVyhwLuDTWbnQ5l/QEafDvhF+m
y+dpgQNfK5yGru1hTsbpy/WLn7US9EtwvgBEEf2ClghXhRYc00pDimy5n3hMNoZ4Hrj1k31CGm4P
QddmJxW3T0gCsDyN6A9B5OBDiVz3gkOVw52KAhlCDJ0wOQxDr00C0j9xcZIh91HSFQxTRrztBJp2
gys+DVndq1i+RyEms8FBrWLfo1WC0hTxOtBc9yJi+vDyoxULjCWeeowpYkxsX4WpU0cKmAXNPF71
Pl46WLK7wii6VRniGvZdiw5DQs08gRiZqcGQSX3RfUIKtBexEgy4YzjEROha5IAchFNTeMj5kL1a
+ihWLo8ApHNt4/solLWv+p1K02nr4XNbd073FxVE6FO23ZlMT5WF0fH04RFeJTPNbjLzD/oeQhzs
sdjGVBYSLuKSLQnMJ1a/i2k3WvKI633FjEbGt74qhyMtQDi6V4pb3CFAnTS/PFVZl6as91boOxvE
u5DsAs58L5HrSOeVK2X/bWnDF6dz/UMrnGU16AdHjjY7zUhFgF7c2MjihemQNZRlXq3NUXumsnqp
uNCv0j6+xRJmL3bLlT5/XwJzVsAUpNOHYtc3/VtvNtBOTZVvw0o/hlguD27oEBzIoz36tMttpO6w
+QA+tpY1msJiIm3CPZk7ZR7+xEqbdnZRr6qR8UA4sSdlRUePve9vHS0y1pH90sqU1i3Tktuspz84
muHvtUjKtRvwUGAhHNgm5Z85t4uMzcGOxhKbcT5swoCBMp9JHtVvg5Ult35CkMG8eFEgUwnkpEj1
XnrvfHPY2vBu+mTnMjzB5ZxE20FB/Uen4qJLaUWvm97OAru4q+t4WthJ/ETojbaELDpIt5D+jM6i
8ZUXb1FMEU0aiu9vok0rzomUWKRlswasQOUMpHbyEVxKfJlJBrTlcI+irWLVzPg8bNP2OlXVBJ1t
+qpCQJf6ltt2vDYt2AdeE/0UBmkHkX6mlv7aSAG/U9BA6Rg/cYdlsTQ9ZznH0vX2NqHjbrI6zk+a
jXWIzpuqG7JzQB4cyFZ/x5W9wNhRvbGSrUXhEmKJjUMN+XFVRyVeKJHzbHmcckV15jzs4pxxo731
4tSRmK15RHlwki19kmAxe/PCLwtKYE1S1KN1CvVLKuclUBoXE3bFlmaDftVTE6q1mx7zy7YJ5TsF
WXzCil+Qv0uO2AXjBOq2SeQqbZv20uHyGlPae9NCk2tQnXiJ3yNf7C0j52MoOc7q7YCJO9FTxFjM
+f0nxr2Wzk9KYmqm++vaHeoNhUj3DmM244/WW0atra+FZffLoUXOsowCv4B6+H1qHXHQGW7WbvNp
dqdm9ROjC0nLGi+tUPimZm9OzO0VAORlYNq7kUyNqW1N9EPZJQsPBYvlgpMZMjbrwlN25Sc3aPoF
7NRdhRECm6SgihzpI0cQC3IlSXWlxrq8tAgYe+xqdV4nZ90LX+dzJ1+D8F4M7SybqdqZOArSms9M
EAA8wGp/unMjcqpjvwyx2BIS5jidJxZ10GG4i6wCcgwR+Cn4wehknqT+0Xmy3/cOEkdU/qoRy35D
LeSLlRg/w4SalCN+j0z8uzgEs1nhEzHHt75Ul7J3I2T+WG0J87xaJMi2XYSRoREDOK+D1UI7rzvr
J6AiuOwGINLUHhAIJIgxYc4OBPOgggOkKzFLR+PEsbW8Qshi6oczall73V70o7PuusDaCz8vl4Bi
w4bnt4jBAptIxenYvBpUDKFw+Z/tjL9jtqG3XbGYaq2mLA3eFtrXKVeFwaMvmVGraWt0brWdszHc
kquGwHn7UoJdXQ3aa9+Rla9AKDKOGmgTBSBM8uo3JM0la49ZzbtnWPAE1PDQbEOuuoLOM1QB9tJJ
H9ee/R4lLSsdOX4s9hrzu3j09lP0bKq82+kF1YGyGl6hv/vb2Kv+E1X9iKPc28ZpSypHmf9H1Jk0
x6mkUfQXZQSQkMC25lml0bI2hCRbzEMyw6/vg9+iF11h+bUtqwqSb7j33F2cGIfcxCU3U+mxR0wu
DfD0lZZ8jkTOEv7ZucCZO0IzAqEPYVwp/uMMfNWFaFGjOi5zazqbU7Ub0/rH7XnUVrULOxo6EZud
rV2DWYC2AQ3faIAUsFXDf7EQOuc/TCuCY90R0OdNmvAR08ZYFOf2Di1AlzFLd9XcX5x8TneT6TPK
qTqeuL3FOi0hQ8hPX6YifZCuoY/AhBYdDk/avGqNQwdqaZVbtPzZGfaOcwUuTpJ2Yh9Z0QYNRARs
bOG6zMMbwbhAQs1qg8YJxF37DF0fGY0xvMi5v6HW4wgs9dlzIV6glSMZPn+FZGxsK4HQh+lFtXJz
Ey17FDWknfneyrUC6zoFj7aLrk90VDBj+92T53lMuuzn3//Aap1cVv1Im7tramM/GkpuHC+XOx7N
6EdVABNG+0S7ZcVnNDAVgHmjTGwlXqj0q7OM58oEKovbwsFpIhpnbeCZzKmxG5kBCWquOZRx5ndg
mfFpvVNhQP+inM8j99tNrLMtmd8jYb2jcmZuk9WPfuPQG1aT2KEm2GpC7HQF+5+QPepvhdjUqD9g
0bfHMnZ+uN/ctdEmw1r3xRVS/ZcWBTY062lOc5gPMU/tCNkCTm65UZND6sM4eVtKBY/5I2Uxpg80
2B4i5CrtL0LhCsNxTT1g5hdLcuSh3rHWKAlaYfwtRytEbFF+B8t8unRVzAjA8W8W0E1KFQYpJWq1
tVIZe8kcpKWku+0KG60p0eMsMeXEBFoSWtpGSMWBKDClo8Eo0WqmHPHbJBvvVh6NFGF+hDl4ctZ+
RhYr+Jb3rkpJRC/C17SB5bEsw0M3+MDcsgtLXFkjOiLtgjAwxhw7yejhFA9A4bHwWnQd9cabSVEY
7f4xzqOHlJKGVfEhdeNfMWJ3BA/Ie30/nXb5sW8pHvOKOGdGv8HAz4wwG8x5gE3BV0y6t61iZmAN
wMHI0Kz2ZtdcE9P/apmQcftiN64UGrgu6e9+zyOk6PnLibIsD43L+roz95YH6ZWxCcB91Nd+z3oq
9cuRDjt5HDzo4WrmhhgcJz/9e8nt8OyySN/LWmOY6btdFKpdV+bQoTs2MMgUCS7guHQc/7tpM3Li
C9ZElggeksko9j5ARmbyLGYH4wX6Awmw9MCcpl6k+h33KGH3FUDpYWx+iC75MWV2RagVnCpClq3U
2GMAbzaGU1brxMRhD9gup4udcGUwxtjg1cH7JlS7kbW5b4rs2CZtd847gaaoZUip8enWwCsJtfBA
bRXnpjFLZGnGd4Er/JDz+Fn6FHQzjnGj9s3J/Fishm6ymaIw3+GyI6ukyx7dHMZEl5XM5Kvxj27w
bRoFuwxFXbR2wiHa9WZ2z1nc4HkEylLSoOUyYwAJaN1VKCy8ESkINCSOX/EbvetGuSLeoAV9IBQr
3cUQnu5uHu0Hir5F68ACu8JNCX7ugqJZrrLBeXSo62kblpxWfsdi6rULf7fjTB9Vh79qWbLicdp9
6jnDQ67FttQh7LOFWa08wnZdhZYmfDE9ybCsrLKd1wzGPWDqti7FqFmpgmLIYS4FXsyVCf+2tjR+
jJRnjmvpg++WXKFMnxAF73UvfolTxjX04ljiBN9mLcf2EkY6W5Loeao1Ybwl5nAC3pP0F7YGjxFs
IVxAJHpYrv+7tafDRG9tcBhbwqg2tQh2JYLIjRVMNvaEkSxNluO92xC1FpsGarPOWyeWVbK5JvpX
2/jqewXCusNHxMG+ILKC/hHDbLz2Z/cXqzcUGhLSabrApzkEG/ocMKOw1jjQlusOE5eAU4W5kfWe
CzEyN4koCNh4rdBYFXhG8u+WyZzI+mewqDnU9hLlsFZkylbGOmErgD0G3bo1JzdtbRyFSosJMd5l
YxtWEOcMVRunRumdL5LqONBeR4nl3p2pp+8kpU5WzmPkIpRE3hQm9psZa/FlNPbFBVDJX7EQTFps
MVUzmQBV3WNn5z914OHzTB8wMcSHVhEhsgACJZv5s5wDYo0xXK0t3Z3dsvoDpkZgtMWBmobWN9Mv
ZxPXrrlh9ZOfW0OhdKoqpEFLXWaAbebb4XyDunadzerTqRTrC38Un3UnPqoByMLksmDSnvEWztkW
adya/dnwbTj4CMQ43GKqKLTo+TZz4/4p9L4JHSaHlujZQ2i1eMMRA0GLKMvH+RNhzZb7CofIsjgb
DNtCTWahPsFtTL/M7FfN6uJDPxVELT6rbtYvXmsMLOvRu0XacbjhfIftHc8Rc6ZiNjyUtqFPWUNc
Q3kZG8h/fTud/XnYWXbQHFNCKi+mfqpGQ+PyKA8yR+xW2VDHmOo3V8ZZHWNfQ2xKYt6PruliFFJr
8oImVJ0hZ74HSdnp3H0YL0BGD2KYLSqbCS6B4rMRXfOeQkyAN7KUIlAsag5eUnen3DCrq5HY/ikn
DjNMu+wBW1exjVl7Jk6+6HnYdwVl/Fa4srvNo2aqxN1Cz+PjOgDGwxz6sWNMti95ZOxLSdPBlBOu
d95jWm+rlzHt/jRVnJ6Kfmj2gPCpi5riBwoAmy8WS0E4mFeXOS8sCTaptU8V3UgTaQD0fXYmNB3M
7bofO3gIDTP5i50QOvyjjWM8kdVTpkr3wegRxM2cKpVgCV5N3BKNf5AzdtdlqW+lEzwIuFi+AuQQ
Z477gp4kZ/QyQiCK+hmxhnGrMmw4taM+JjtaTG1F/7qMJKhylrV9QXu0BFVXwsdzDPYjzpmvUmA+
DFWYfqDtfUaaEh6TFiqG55kLjkHZjPQ6lhg1o38bRUKSZdUZzCFDa7C144Ourc864p6AmUkSq7PI
K3F+k7lovI0gIY9dQ8hulRvJkacvcUs+E0+ABgNNMjOrtMChhMHhtexUsQ9MRCB5qYyTac0pTD3W
SMyKqJbDchNIaDxuYN9xamR7mznnoojMSW7+68UKJOUwkxs14wrMjGOWjWSvFsbKC9poQ+R4+5Kq
Ua0C25k2EJa5jmU6bxJA5VffQlxcMWPeidIFM1nJ6ggK098URj2i2Y9daI6B9xraMUQQr1tkduxS
PdmG71CNdro2r5GN20kJgCU6yo5mFC+Z1QhN2iFuXtusZREFf5Q5DV8STZ9vWYzG+7Dqm1ciJDCV
Y5LtQaHvEoDmr9itxm3p8dH++9IgVopONVP7f1/inMN7ErxGcxofOXUdeKw7a+Zf0wWoswTKxapw
16NFsaUYuj7GZnJrZppurdr0PM+1tQtdkvFmk2Y586oO+XkIm8YY8k9s/Pu57tIfBHYY15ytj6/8
Ixox6bm6nXfesFRuVB0bOUn9zK2WQebLURKPGMKInUItmrjNp9F4h9iSJwf0zps3mQzMRuwBHm/K
RqDcfwJgfMuPEVSf56ELEL8INr9hEf9K2qm6ddQGdCdG/Es2uz5Pe4jIgCgWolMwNPVuaa1P7UAn
5eSomJBpRhehG2tTZ4gji0z2p2p5wablrYIZqfQ047kSBpGhEIb7vUc+JPPTnI1Apubbv5cy0QhO
cgvuic9WAg3+35RBIREBz01jd/d/L12YEHSapEvKfAaCUvhiPVVhdUT7s0VcFazt2Iqop+Cj+XP7
OPv6pwoskiVIbrAywzkz5jI8iCdh2KKjqiBVOfA1IOCpo5sXu4j5Pskz8TGBgMiMX6YXowxveZfb
p1rpg5bZdPr3wsTqORj4YSycRSjmywzbXzxtOQ0hG5ZUUohfrp3Ek5QJ9caRys4pywSKHk7J1s/D
g19Qhph9Y4FwrK4h4Lh9gVt9D9bypajM8QFjK7WPg40HNT6LO9pqrHu23nd1uAgayvaUJLxX1SwP
snSgnRI+3Hvhjb3O8IiR9bUx2UiMKSv/Ln5gmvigOWZPZDKquA2vs1M/zzDVH6oxuyZ5Qtijz3yn
9YV/GpXFkjpsniwjml6BdWImpbYBl1be8IQgbwrs+eiTQF1QIpbkE22NlOJLokagaF9ZzoBJX9bN
mdFn9dBI9WyK/qRIsghXEi0slRyoktGYLxnXEyWYHx7xrfyKacPXyeBUW55I3tNcw5ZtvjFwK9TB
y4se9tmETrFT6saCMHmxm/FA75uyX0TmZ9tBdBpdHv0cwdDr7PjcxuEbOrzhmZusRGr0JDqzOmA2
NB/8zH/GMtzxMF3IoBSwsF8L6pjixVAwh0SU/bQZNswQY8qKx7yxEa3/xWXAqKsoSSdpAUTp4dk2
SPNIrMw6SSZjjgy7WxNS+MrBcnbCt/JL2mh0HU7Hdmfu91Fd2ZiJY3tN3KEApecfcFx8kBoXEKXb
PnV94xwsw7yUeTo8pYGW1zCabiHZeWsTbc7GzocB2/k8kSWRMP9T4DNS9KC1mI524ZjPsqz3Cjxd
ATP4lBfBi1G0xhlUw1FPOEk6xOV76CgXAxbbBmLFH+H7D5PFBzk5sKkKHaC2muQWVFR+Fj3gSo1D
ZI9EIDcA/dlhe3ULk+cGHm5hThCUhfFomWxZx4YoOb7JV5IF2dmM6ogjM+i3Ptyzbagl+GZRO9cx
Q1fRVgY/PDiUxIxuHut+B/XJOW5ZRDFl+is9ekXM6npdDu17V1ifvTWJgwV2jAELBM0UvzFBWlEl
X2ZwxUc3qpa5ejocTFDAqybAhQTdfc/0AY8AhjSlBxcFDdLVYY5ZqWf8mGWlftkTdtcOlG/D0/BU
Keu1RbPN+Id5gCrYfpQVLXmZKNDSJaBBssDo2cbsHBVjvR5xRD6BpDpMNUmxjOCQvwrBHDEZDahf
bMC9FlFDPT+0Ab0xhgVz65N4AhCCUoMpVbDWltwEEeern0cvGEhyShER/ibll1ihtS/lscZoundV
ymFtZy0xKeLWh4bcDaH/UUDO29ZAyxKccC/EIl3d7FQOobjGaoBrM9bZwe/o1uFvsbdvD+y6z0HL
8DwnKENyomzK1jq6/z51okAWoRyO+R60VtO8OLGuT2mJ3a5ZhOoRca/buGQo5rXFolvPJVQ2phgB
ZSMuMpxuxWJ4jszfaLefUxG5x9r3GEKOAyvFkvq7iJjqc7ekOhR35RG87Yl1ZyGopffIiE93RqIC
mXnGxYOQI1vrKbuEYDu3cDlqUaRs0lO1ArO+ie3ZJojNSpc36Vrn5TN3U85K1pvx26hT7CLHyGra
eLsXLtZvOqOum6tzB6RGBuZ+FJlHGhFWYj/sHuoKuSAlyYcR9DiUylBtQXG+W47v7dIcYTKZXb6h
L00EpMvRIdAj8zjFsIYL5GN1P/YHPVSPk22pk4SPb+vYZWXov7eGCUdGakqyZeJTFNmzjIun3p1P
c48NlLT7XdSYG3CN9REyT3TODzhomq0EpIqg178vSKN7Y3kumyAXKKoMsJRKAo+CiMtkIlJ3PYXC
xaGovjEt4c6avow+tQ720K76QfpEFAC0MSrUl1bYo8HmsYW1/I0cBjgOZUjOk6Ppo4CaVSELVlUT
9U2y977Onf1kzih8KombmWjydIJn55mIpIJHSaOLutHckgN3nnFDJT1Gh8XkuCde/eM/n8rkH4Tt
bQn2GDY6Zo0r9L0oo/lgxM3RNIhASnKQ2DYpvuhrKJqN37n93nt/WY5ReBBKDPqAXZ6zLcwI5705
PPVfU9BmV85ttNhN+N402XhzQ/8ncVDFU2sg1BTAp2UzlV+WDuA1sP1H/HVzCpaTevZ+BaF/57nN
9lyIeSM7bu/acL8IucI3lo7boapOrM05IhxSStmfeiVSoXCAdI5bZoViQPLgvHbaONFbYTqj4920
aXDAVr44okBrFqHT01L3epuAOJHSNHYhpnAAetGd4fPObT2mvR2hplBEnpdaLBg5gNOBKtiy4tNQ
UfGOQXMi0QF7Y2oEdy+3nuHmUhKL9LHMoet5RWdfWAgKSqD6TxL3Yqtq+RE41qNIiKrhiEWmkb76
U7CbzdPgt5xXdTmeRJ5+jjXrKyuy/2oSqjbDeEoX/bBFVtreg5Szq8FBG138qqC+cKQVn6Rn+2Qt
z+OWSnyNXuy3TCfcaEng7WeBiSJq8neqGvOnSy8xNdF/wnXbaX4sB+pIwmm1r1h9bsMMuhGgJnMz
Y0Vah6xgM9+8M81pNnlpEypmxx/KJbGn8vRTEiWLsY5oqgo29MqonXHfosUaurg6JxrAhY3QIUpK
CDG+Zl9Q96CNIfIjnarKXdocS02vF5n60M6YwMTILTQP6WuqF0N8+0G1u2/mAkV/DVWXvg9/n7OT
tn52rLJHoBrihwi7Q+Iwrugs/dVOqPLZMW2SzsArCSIchMhwzQxzfLV9PGPVr9pLCOpBqHOSJ8iR
n5yuFHnT/EdnBSgY+nlG8f09kFzOKPj6mSvJS9YtsWDwFetTrCaeHG36ok2YfRlRDREJJ339U2WE
foM8j9ZKZNBonOEddZG8+ojghf4GMU2+dYcKNmYCNOBbvBCm9ThX/ZFJLYydlmFsbYq/VrRtjJ/c
ng+agnjEbbq2pfe5xHpC2mJVEdWanZMYuVsWbJM53pXBqg3rZIRxsPrFHbUU78ysgBTnx6B1IMc7
jbv1i/1cxhlhqzYNo1kz0m7LdRDXr05sVUTq4tdlTH3EnMDo0SVTNWstnJk9JVEi4nlbLUGZVUxk
L/0dcxzeK0dYrBR8dQtzFL1jPdA6Tm8NvjimM+Me6gTN8qyOOSSYoWwTKKgWt5TJTZuQIjaot9oR
27QZuaH4agVN4K9sY/wn/XTx++qUB6gUcucGO6B98hWWAlLRL0nRdnu/aZ7N+LerAZLUrXrMVfHH
1M5r6KRvcXnrW5eJeP5gZG21Kdx6H8/l0XURMDNP6wOCvYDoHEdhM7MHB+JAsPXNC9PW39jSICeB
wH1kZsluG2HZxk7QQBuZektPQQkPg+Lg0auTz1kF32yz7manriMTY25UnnSzHO9NFH0ZAZ5T7DGN
egsT7LJ18iqc+Al+21vcZJC4f899/mOk7XtYNI/k4CBOBSkTMWwmVDl9hE8HeMwZnqs2OmK4PVkI
lTxsHExSzUttYh8Rxt2SilGKv8mHEtyopLlnE0/CwI3ygCKBKB0Chg51iAVn+Lbn6NlpEJGIvmjX
UmLUseM/YwoyxzQ4hrOBOAgTPhKuXMYzZBevwvRstGhSYhNnnRLEOposQS0CAVduaTT3cEA1FMYs
Kz2ZXawEAWtcm+GaOfKJtSGSCDc9LvJWnn7VSlt8y7JlgjjQRrMt+Jhk+VG1Um2D4hFY4LMXZn8E
yN3Em99RnrBYLfdiIg40w1e9AaYn26Dcm4O/5qc+4+S1mZUQ4z0Xs09ySvYYyfbLRAOkQmCBAzEI
sfoozRyDWbiAssL4w+AwBKiIaNu5+UOIkm9aNXgjfPj1dm0gKOFRkW8qkkJ3ZFTwMGA/7jX6qhZJ
Gmw3illZbKlT17WZM79NxHnOgosTkEerJ387l6e6Q3qMVQrtU8FnT9fmLarJJjPeGne69KO6FoLz
XgZ/BmQ/pHk/jBJLGBJsTM0uTyz2GneycO9qmI8U0OAVc7TOqCChI71LbBNai2cIip9iSt+IvwSw
G3FozB4e5AGjAh7A+KefjJ2xmAhTWAiB0qfMSV89ad7ItGu3UzQBtmDmj7jmmPvc9Nz4j0Xu5ZtC
pbvAp6GgWeJzrymZUVjyJMd9kzXBZ1sg4Q1qCVZQzcxP0hCYB+d4bSCsyAkPkAZlObFUPTso+RUX
ZNamPYMtUQHpYqR/cxyEBcj3PVBH4VPe+S88a63VaxSx+nclGv/wItxmY/VsdevEeOeaZetWIYGB
790rFyR7jCGaYuVUQbnYOSIjNhITXE8cn6MRUZYx5xKPJtKSMB+HGolZIrHdSmaJ/YDWa4iNt7SD
BaScTTkRUQ5ogWnvvZCxs3EylqW5E70No/nVpTPL57rJ11hN78pc3mmk9i5iDHaJE0UPoNwlOHiE
BR2W/E0JAuKrjxVjHW2dWcIh9Oqafw2zFoNMdgp36nUyVXiMI8Vjs7ZRyBIg3fekqdoCLymgsnsI
NmZKIRcC8s6goTbWllRrzqAxIGUU0S1VvBcTI4/kHFnh8st/L81Qg6lZXv7/e//9KnDkqujCiLXi
ku2u6AFOqn0REoG1iIDEObi4T6oCz+ctL8Mghm1eFn9JOYrOXpCkSxmGI3mGJEWaFIsJM4mT3Tja
tJiWQb+SgWfTqDRWrYcgQuXNtC4rOZ1LdrHOMDlbkG0fuiE1V6Z4TeOOHIxoWEa6iuafsIlml0vD
2mbU/OvJduWV45txv5CvPare37Cm1Ka342JfdP2t8ODSDp4L9WT5FbpUez+FybbEN3BrU8C2hODl
32PFul9lrx7J2L9lS2WER/wB5xgY6SI9RrL0P9jDOuca40GVzJ9mPdI3RHm8C6TH254WxR0rFJHz
qjV2/75MPfuzncoadh0MMbQWL7oJLnoOx3eENjWuLtu0VizqBGFt3okrmPEOkwX6n8I4gFFhCCYx
c1AkvPeWGfya+/hXIDMGnTkbD5c/LCOPK9aamau6zUm4ZMUUYXfOYFtcR+SbQBrMbVA39pLvhcom
d+rbQiNbZSIBkxvy1si2uZuk6ewiify6iMdz76RozHkUFmFiXUtBsJucTxbisw1OPkjmU8evYogS
k2UcEtdj766Lw+TFB2JFfuwFV4yfDUNBRNIqgt61g1eZNAt/2iMv3JLu8ySL1tmLdtwFdsNaIpmJ
c3GS4IWgvhSOL8FcU7Zdau149hRSUurJcKr7DbuiNTGF3wjThoO0fjHamx81dspnXaengYcLeBXt
7lRbh7sQxB/c+J3yUndlUKRvctOt0WjeXcpgRmO8Qx1mnlXM2PbEYzg8qkThTQjJQiopmoipwrm/
ZKSFXY0dvEEbV0FvuTrmeBC1Z26GGRBYEX5Ws0JLNlvfPeTLTRFREjiOVwEa44WRJi8F3IBBs5xK
Q1qTf7/nZhYqfJLTmH6knb3Tpfa2TWYzV/VvOu+TlS5mUrMt5k9+COx/hKG2AUH7NkRWuC+7yCQu
BOEL8+6NbqrdRNAQypsAsgbuDjqWby+qLIwonvuBJH4/1Vbxu+e4saTt3OKS9LUgv4ESWDlutNiO
g5Onff9U+kxMkb8wzgmARXynrJA2qPDecrf9Iyfa4oRebVdZeIlCFroG9cuz6XXlaSScJIuGLzFN
dytsL20fFtsI1vClGG3QTPUAgiH02FmKkNpsELAhMusI6eNCGAakq9ojTK7vyvO/L9vuiKmNYr9U
T5N0Fp0ZV7y5YAGn4a2j0dmX7RjcMtwL/72oNvxEAyO22AJX8eRWTwqSJexgy944jEQAtsEx2dX5
mN9DJsiU0PO2lFW/a/LsqUhIrljRv7CoNfxpG7bc7wZJICu2ORN8WJ2fO1JNPFlQ7fXFyWwakVKP
8PW/l2w08m26cPRN7pDYYRovE9x0eLHKU7+8/PvV/1/+/R5YQczMfYCw0yjJQBuHBGqUQNmh4SCe
oNV5J7zkILITMuxzGcGbbCJXnyIrQevkLnpSG92qQOV8TAh8mHyJt7VaPtB/LyrrgxO89uOkbLFP
sEQdOy71sGHEt/JZGlxSSxvIn9lSUP4we+40i4n0BLrUwSWG7SMZR44NxBZ4kJ361JoDRoOwrE84
CjHdoC72Cag7z/CMybTunQLxhnWD4g1HabL6dY7zcR1hCkBRzJ6taQsDTrJAnaBRqk+slM7QGfV/
L7CpLdTrdMN9ZP9gz2+3qeMuUtuZwfiYzicTns+eKPCLY48pckLxexrx/c0O8pxBrDXppNjOPgYe
AgxJUZ2yJmOfgEhfGS2/VRfnaTZ/Mp94VpRpGZh3sigTKhu5AImziX8JOl54zgxMkNVdpygC2qwe
DS2GnW5/KiBiD41jvvfod0XSAQSKdrP1y0xcEFcz72uNUGgtPf0czznKGnIUU9kes9TcSRRMjArW
bWmdkg7hvKRAcOSp0QjQihEzQ70jOJIZv/93Gih55rB8HSTkipo5KEtJsLMB7PbirDUfTV76jAAO
Q98hmqoD9p5U9z7JQikL4TgB/00N/jxW9h3hzH5C9eWOBeNzixxwezwag/Pgh/mXFUQfsiFxZwpQ
R5QHN+F9a32y2ISSgFDHvSWZLVIBv4LQQT/HQCRjaxHgWwmniFHwOfchllZh8JeIrYvntacUc3Pn
dtDxFvTiHL6yhcNsPMxb2zAQmvYnR0738R8Mo3pIiZNdRV3yGifjj1mCX6vxnarKEXjMgkNteN9G
6iBODb4LE7uN0QywaUL/EPbIU+07Kuh9iCzIVdgJ7eqBjMK5znajVf24br2DQxwcopa3MKluEoFD
1FMIdpXL4oIIjnEyHnWwG1TUH+AFfAwGxCQrfuU6IYSeDJLUdV7grPBU0ta9cElF5Tm294PiC0cr
+wUY6o40XysUpqADKkRpVHAwFcKVjVIrcpNTVkVPXl5zwo3BzvhjG7x1zvI2L+9VnLQEXLNvUfyb
Q1f/Goab8J0nn550xcP/UOdxBrtgT7IQF7TJxwDYkLbB+miAvcWqTXbC9f9WY/oU18FjKN0DhwHP
Mc0lOQx05aFVfoAkeNeT/LDSD+rcM0ofRusOtvAEk9hmiCqkxcBXnUwyJMmMOwYU3BfkAkV5/2nG
XBy6l7gkkh/2F2+KNnUauNrBjr84jQixKtILyBh9M+AK3SkWuSEteftIXXND+3/SmXhOhBnuVCKY
mFb6jE5iLwuTq83hU+UDwiUJL4/7CH9I1T4kKIeGTFwcLv2VaTrXtEpM9vIUmZNpz7Sl+K6ZPNFB
kLdHz1C2BKXkD6oMnoVv8AgzOgaXgbEPZIXgOSeEjtrFDZlpxJEBQIg3KCc9uGu5AB0JsCDA0sk8
k08DI/AyfQpugwHa0jdx7pjMW2WENFkTH41lDqBZsBId35/dxUKrxXJrAPJ6nl7SIm7Xr+gcYLL6
l15A6xsB3nDAf0irexeN3pPPzfCm9VcmuJt+8p5QDWxK5WDoFtGXW4l9I8hZtMwdqIvD1GCL0VZp
YV7lH0vg6M6qq620MCXm5AO4dnT3U33wMATgH4EJ7JGxiK+YDHT3yb9rYJJrMnYY1syPKp9/Qi2O
kOVQHSKvcywPXBpo/LR/apUdkQBjXAy4VLKxCG4OLvXsfcbgHSbrW+R4rwz9xanWIeYPfukEbdM4
4MSvlk4fncbJKVlAByzuCB1cCQfpMZm7HAA9K+hk/nZLQEzy6KF/XYWB+ZsULM+6FGDHeYSBEF1I
eylr+dz1/qq8eu+D9ynk/8u6PNoQcbpkbpAq2Zj8rNYrkDygggL9ZcID2JcoxI3aIv1mOsw9romo
ZgIjko3XYX0O+3tDYU4NzU0qbEbEqlpUhWO0laiZe4s/PboMjgL3GYws7dADKcbfVoh4cJQ6OeSp
4ocY7XMJjUwOxnAK7PHDK7laRqp9Au28nZo6MEA2sum2f8gXIA8HFmrPn5n5OQqKiDRInoA2JzHz
xnbn5NVlLNVPjkGPN0SsJofxtV0UHx5eo33J4edP3ndamz4YGdaO7ZNHSB7mMpByKdY4Jpb4k92I
b0pCycC6BMdzkK/nuCFsVkdq26Tqe7nyiHTYR8zaQA31Hx02ZnRdJo8eDmyVmvch1Q+xx8a0QFBt
TZiS2We09hJdiYV6VewZfnyJLrwX2SKD8Ca0z3xITSkQRZKmAKTzS+W8oTba2cmBQlzP/UfvPAO8
fBeSkjPh4FvD0KPiXv5Gafd3tNdM4+vw4HW4dZLWbNeeqWixArqccZccpPBggi3yYlqChwx4g6+H
hX+iNoEgflOOgLI7z9+3XdtSanM8Ro78zCG78IA2vCxd/PaabcD8LLC1AvQsOGXgiUmYL4mdAnxQ
KJazh+LqjD47FouhmPYvMc1hQgD9JKnorFmfZKf3TVAScGOfWI5tuhYHnsodvJ+Am7eNea9Y16zr
2cIGbZZnJhoL2mloNsxaqv5Rex+CS123aPG9lwmvkXBgxhK5uEDlylPAPnjVT3gjVI8bLH1ydfgk
MU3ESQe9m9lu5r+5s0bn5aGkcdoHy295xgMGpFJ67IGIFH4PaUW9xT45psHwXCtj24bTLwT9chtE
eF+Q51YdAX0aihxzVdLESkZ/RU4kaii/Ei/645g2czGS7xMQ22LR3FFBXnxSUfGys0QS+zC1n4Ho
qoATznfBryQuhL/5uWNEKzBZZNFXlYANkCmbPcfaazZXuSpxpJTHQtiXusiBSAEuXnX5eKlVfvBD
rqiJzNeFBTHBHtl3xu3fsTJD1nWke0riv77HwKYYzLc66smNtD69rNllGq5PGvpv42w8QsVK0g/k
7czchH9IxuRPgh4gG5EaOYMgGTD4mxGuO/ypAgo9rVTDRAf7+2z9DSfoTwV2+JpQBjc7QowpIIzT
lAEmE8MJgUHNIm+0MI1O3Dq+CSQgLYuTTq178zwhlxocmn49/gHcT3mri9e58UHWOAC8LB86x3Gp
h6uQHW47yEPjV6/x4HxZQuujliE2kBnW5pB7j4ViDObAy7YS83dRgxMY7B5nVL/A+B11rEL1N4qy
CfM5SmfXdgwGbcbITlzvBwNPl2fyeIYElsBMYb6D4HKjEg/2OkGrp8k0/8626e99s39U46h2lR2x
NbMCsu4mPiclQYNV7WnuoJ+gFPgSaXomfsM95bFHBCPwEfKhEZtL2ON2g6zB98xrL8UxtBNxJPvs
Hgd0UcoIqy1/fmUtBl7/IXOgiDRR0zAEpRTwTbjFneqPLh1p2if7/zF2ZruRI2mWfpVEXA+rSSON
pA266sIX+qLFtUsRN4RCiuC+b0YO5t3no7I6G9VAz0whS5BCCg/J5aSZ/eec7/SlTg61v6QBG/wV
2XnBmKDOUxyWwTjqn4R+oYTLBnSdks+D18bbXsYCGue0s9gI9wbzx9RDlAf9Gu9rTiRQ0QssZTqu
yZGAoAtEpIt9FIc7RIrxeQnN7y30q93QkqUvUmObzMjReCLJK3GuwTAKRlImk3fd5yUzAmkybsgS
cYXxudyxmU+2XVtcU7aXUGzKeb0Bz2PUxFdGd6y2bBh3vnReGzOsmekZGGRZrvzskYLQDPRAxD4x
zm+8GmCCjtjHVACAonL8nEZcEZYLpjcFdcWWDNVmBB6tuUxZyGIfs0keY4SFq2kt/bbAqQyi/cEZ
s8fCxIfaLX6Q1IBPm6J/seuvpH/6zpOP9bXGJFAW7V2uqAhfoErR/Lot54oK1mPiW1ly7foMHXR5
6HN5ncatd6gXTAvrudlvxt/kcjMOZ/Te2d0j1Ns1PqB+MeaLd6IsGXyMTn22PBSbrzfLX+99ffhf
vqTJIxihLctyUvnkM/iJq9OA7p92rOhDjSCdiQWAIx66Pn9oDSDhHhsGbPmgdp39GPMkSoH+MJha
n2L8VKnPYbOF+JUdkrJlY8r0pc+EdSAybdwB005PKwZq9r4jnSlGWP2VzJygixmKJ3V1FxrmPkZs
pMqJG5VQ7o2f6xIxvx93eqAZxBsOkx1Tf52UmA6H6b7ybUEM1gGCSKOgx7rOS4UoC70hYJyGhHRW
TYy+YtuRyBfCEs+RFjdp49w4YnxkXw+D3KK7CJddWVrsGSKIGT0ACgPj+U6a1WUwmseOV1QLndxp
FSdqUoFuF94IRqPb0MA5TLjf3MYl8hHpqMa2jyY5ZNKl2Wfi3Q0srUHVe0CdbfkIoveDoO1TXgMD
WMT0qzbHCOSa+ggr0DH9SSQC8rh+iMbUOqmoQ0Rf37RDyAyoCr8vOiD+x8EUGNcWa/vFF9GJaOEZ
UvKtkQAGqXtqEjCCNBU34ZGgAvG9FN5JfGNZJYhOlZ7xVN+Ocf87nybnYKwStrpEM/ZLzY1sXy0Y
VZQxXUX+fB5g9WBQesBAhbTo99zogVWT9yEeKYANIUsmPS2NUfJkDvKBfQZmFJ2+5ZR/wvy5m1cE
boemRDFGRrP9cI0r4jKZ3XAXLgSaw0p/VxnKgFr0AY/6VZiZaE8V4Aa7OQpfnKoOZtrCUL2Vzcla
S0NW7K9jlp9D617rZEZJ6y5Zn77oYTmKRt5V4a1Pcg8YQfUI6ODFjayR6+d3NqRIZDYG8q4wka9b
NI4f0DTwRCxjvYtStjDjqtnBw7XYzIZp/RM4dUCkgbFHAa1ZyBaaVNVsYpXsfIXiVmrxiH5PEi1i
QEcFb3kjpIfTjbSWXNfTiZvvxgxT48zwu9rV6qcfE3Mp1QCEJhz5kx4MW1gRtWkT8yFMnfd6DksK
XrV9AnYBIjMh1hamBzdTKzIZh1JoqvZsSIuxzte7MsmBx7YDVLBQeYfckqdhHaX2RlOev4aqX+99
/Zk6TpGvYLWQ06iEp69kLW+EXycHF3ws1+s6bIodfSsN93NCKKWGmRnU8NcgShsNaMu5ZcD8H38e
0VZyCKfpQCthPl3Jbm7OVuqchzYrD54Ftwjab9e4b6S54M2InfCtZzbWWHcxNWHVBiHYSuA2YFt2
aVo+yHp+s3PrSVAcwf0WSY6a1YwQxObrsUVmcP4rqW+BaMeKmcTtXkug21VVSNqLk/q7T9k6jQi1
5DfUU04X+bjAG9CjHCqBbk8uXTQKZWXtZ2YPqoMq1gTwSTOtHeYdtI9B7zHYs4Y6tLAuLRPiksfb
WtwcO+z0c2WcqHiOjzrO3B2a0jU9SJOZLne26p+t1u1Oaxf9xp1SOpWMBlg9V9hRg9rTmbPCqklv
kg3l9BXRG4/rb7W0EcznaOKFxiFOPJSnkYN6inuBuQggtji6XrDWJYYPFxcEaKPtOpCN5u6kK31k
bnIThpGPyE8r+IpDx8Ji7anprs9l3/d0gqgkOfQ+ei2b1/PXGx6w/vM9Z/06RdBtC+0eiN764deb
//y6rw/NTrv88qtDjTPqzM4+2jRGSIB3ocik8R7jwiFt/deYtqFd+Nytb77+7OvDr/dwf4IKnfXp
6yObBeDPL7O/5rwDWK2kEFik0jWbs75pCJKdq/XN14cloW2q/YAZVe7kwXPTwMZ6sk1VF5MHa6F7
jQsDi9ma/nwQZ10e1fpIpm9XQTSoxymqUbqmrrDO6Nbmn2+8yHpO4EGvY4p1n7CxShcyBfXl8EvI
2RM+MqE3za/G1H3ki1EFoc/hdpmTYNac8QUdWy3MwiWieGpaHhcLPhPCCzMe4u4uYHMH6gyFiUAM
GXw+xdo+UAuE53CXuGI4N+yZLG661I8tr3Va3ZNfNu0miLXv7eOlQHr6DcyaP4z9N0VRX+R6N02X
3PHcvJgRR+VW75O8uVky6oeMmb/gyeI6ycwlcJ1fzkzWTo7LR1ZZ/s5aorucGagzqOQwaDom/Voc
+ilf0XTnr5/D6+vTWPVHdOuPvtZ3dgilzxHynIZzYBiEKyP5mdq8xG17oS2M5PXOJk3P/HFm8bbG
bR+/6Z4aB6Yc7xgemep5bLMaMkNsk5B7c0xhnuSlTfdnUFOIch/6XG/NrZoNBe6A7oXBvrdBwbE6
2H0P5iDz39uiYy0CvDFV7f0smJMSXFh49bYUUTTvZdvdM8jvdim/zE28jAeoAuewxVZv+fGb/ULa
8cTwYMrAJJuJ1+4j7/cACugWuLC/NxYhNkssHzUc1wBt+YX+lOxstCRrEpV/sHrj+74HFfnua/O1
GUAwDkL/qOLCJx423La67oh7i/g+LtID+Z0P2PoAXNuG2HpLDZ5vf8YuhAwqioZD498by5vwWmhk
yzJu7Sq/auUjWzog05IDr2MW3sHxPYa+mX0qTc7iFEvHR6xoQQFP7ABcJt/TeLNFj6DVJHM4QC5J
e11HvwkQ7SxX8MKwpx/lWsdYtM+VItVA+JZSzNQ+Fv7yPW2Nqz4iF19WbDSnDqNT4g4EBdggfgnZ
UQi5MUbWxDu5drNktGUmK97ewVkm1Cqf91eYTaj7XuKTmpdr1OkBiRIop0oF8SgalRU22o7UFIwb
tklOMnJWqqm/8tiD5hj3R0UNBEo21T/OWx8zb+oF/qTWIytnGaEd9Dd175My1BAm5u61MQwObQV5
h5rR4kxnJa6odbcNV2giiriBNcCg18J+n1VOsVNOdSi74dNu2vnE4oziAM1MSTReGxqbHlNcVpMq
gwx+cD0F5OKQnVT+4HiKfYohfvYMx606vnXlcVnL2Kuo+B6PpnlQ7vykGyOnVI4S87w4jtRdH4Cp
25saPAp7snneKwZ2kdkEaPZcZBDzdoVXAletQnqxYcUT5CTdFNfNfoqA6/Xekfsxo5gkTY72yMVM
gLc+NqmP9l9StuX4jIn9jBOKvDccLkBhNTflmMrdGJM78DmcbXCUJoBL6IBwkkBoSdQl4oHc7tlm
noHywKzUYhsb9HYS5KkbXS0pda1DxSIIRIksTE54NB9+NeqYZ6uCx89LAMI8m9USXewig+Ds3dUN
pzadYMqOevGR2O3HSAcfkABUpCQLTEFJJHTpnhgn1Kd705l4xUJI3mJdPvk0TEDhivdmfXLFwiCR
QjkqaptccerpmTnERkx36RQOxzCpbJbg5FStoGCqRQTZHbRCKhWQiArbwjUl15uyK5ixXeC7k4eV
vyeOA+clAmkCSe0SO1Q4zb6+cXyyVNrXaj/e0pHHFEZ2e68bXlPf+iHqjhfFzDCiZepbTvK3jxMn
Uep1RBDeThlzqEnZD17+6WtKqTgRjRxkSdnp9l4mCmMSwyHbA68zlCtXdOK8ES/RfZjf4MFoN4ys
6OgLyV3FV30HyFkPuLu5C1NC1pkwok0bLN/kwct87fB/0PjjBuyd7xnbBpMlHktVktO2o5fKihC0
rTlDk9vGjkVwklatjWXX3JGEnPcaW63sXlOXCg/PeEuUke+Naf6UOdXf87Keug9uMqeBWLcXJYAE
Cy6tMamIFIj+buGJxtEA4MzeGp53F9b5u52CbaUB+hHu6GGwqp+j7b02rUttUMW0yyQ0OTw5joel
qnNeVFH/nmw4Qlp1O+10QOWY8m6oE4Vzk5+x4bPXEu3DaGYXYH8PEt8D9kplIvQWHnpV9V5SbeJo
yXQWnA0KhUGvzbSVBY02gM8wTXZeGqRjsytk9jue5bM1lmRcRvwlRr3QgWFJ0ATTocVRi8vCp4xp
uLZN7xEQZ37lpOJ+7OuL2znucbL6au+J6q5sxjdsLvQQoaCQB0cYrq0dAikLOPidAzv6iyotIyh9
0vntBDO0oEXbx8QgBTI9oZksYK978FAcfdt+lgP1plxusxGjocTe2RzgXnVpz9nnBw0NZ8bn4V5a
iEN4JXCfSmoN64WbVt1z3Wm9Zt9gSI4WjX3SsPpd/mNKZhM/JZTLdJrqzbByGRcBoNMop7t4XjHC
w3gGzEmNj0SZqbTHi+TMC66OObh2yr6ZI275i2uhbUYNEn6Bvyg9a5qHQ4bCZGe98TrPxx+lHRRB
UZf9vpYcn10oiZ2zDKeitxg6lzsBJGd9HPrm6x7AFQzJLUbbzJ/qA3jcZLtMsK8KZM1DUjFf4XRr
MjsCvRg5xgdXuXHMrNuhCl+EaSU7m3wGFzW+SJMGqFyPOOb2Tk+LWJGrat/gAgK4dshc0L5z8aOc
WdUNP3mcbHFsaXtlmfCOU6FhnmriYZEHzNHx8FpT9gRrtzbvjCQ8+h2hgj7L9V4Mw8zpESUMgeAt
jSFPOlmKsQ4T+FVFnQXWNqaVdfc5spW/amn0MhOOq34OHioszafImThPoXGgN1T9bhnzq16suAgv
vdVJF+2KGrVLGtWzosHzVE4dBNdKviwsjczVDUpv4A/C3b6EHRRc5vo4S5aKJLJTkFQW5c7JzAdg
sfrRySAixUv/UuIGCiRids8jhgbb4LRudja+d0hTlHIStTuEafPZ2n3gS2veWD48Gzi3qID6vqkI
xne0WzOrUWe7Q8ewsyxF9mVX7M3CRjkAsEBkgL4KYC5D2Pxqp/J7KLOPORsjxnrV0xiq6HrKv5s+
2I8K5xUDMxVvOVOMhyFcnYFQGYcqO5iIfQEDRfLf2s93vUmdrcFAa+PMPt1I0j/VVrEdDIQ9YjEx
EYm2upMx86ZGfWrVLhgAWCSp9dnRss2uHO7zgjgJGMvbzVX8tJiJusq6/nqC5xeAORXHAp/1Mjlc
UBHWuTD3rj2mnsUk31xMWQEW9C2n1/EEYLzAIQe/ixgNIk2jz4MXtxcayyf2CM2s7WsYSQwFPYGG
5cOx9fyIAxm5I8ICn4RXl327dnOXIRNjiwFbb0mM4ibleCm2cL/6zV77kkflvT+xoJX4CAjD8uwu
XDf71hagGAZWYCE4Gnk/va6qD97QEuTpwseQt5vhNS9YzPEKR7ToWPoM4S6icOZaq+I7LI3oMHf6
mgnCo+/Ml76gJh78rOZy8W9ns5YMl82HvndU0LEvOjP14T6WA0xoAe37FVP7VJRXk+M+hE4kKSGg
N7uabZ5pL7qaO75pVUsShMAygNRBIoJMu9CkRRbD4JbnuODu1xtogd4ymSAvlcD4ns2cX6OKXvon
uBnR0abJHJ2rxCaR19w6wQI1uiSmnEQ8pazYoLDmY+76n/Ah0ivDZs7pCrwaOe4TJCO5FdgGsVyZ
6xaS3XfnwqYfF6hssrOD2nOea0Zfdj0bW+GhiYhB/lSUH9KF3Z6MztyWOkdxY/C3mbZcF1BmlLjJ
8TAEbADaakhv6rZOyOPAyHAQbwNXatRvsukplcFPlJptS+dTKLt4cyoKa9yMb6PO/JNBLnMsvruG
AxwCN9hgtgDcjbuu8L+nRa8ehSWIk6ft3ei147nw2+oy+cg6DMyp4Mp/elR3bpa1BqpAH2DkBdnU
UFlxSGbuEVVaNMcBAyLV2Eb+6Bp6O83gNYHk8F4J9tHLk+/THA134LTpCDhiFIF4ExMOiwnJFKPw
zr1eBwS9CUjDgJ5szh1sl2SFjT74BK5W9GDOM5y95gargqIL+yDklYexGQacbR7r6ylTxBq6CQUA
c+omcWiGpPK1DObRdbB2TfcwNE3qEWLirJ4/Hys4hk0uoBxpsm+RXFUaCAG7Na7k1hlBdKcqIE0N
9EPjIaTDmt2+ATVcpchTDsFSz51mziNs0aWv8GTRruIY43U3cMo0O3jotFRnm4IQN5bTB76GXYHj
vtK3QzUjSb+q1UhBIUvnesAOwVBt6nxlEThwmuFSbiuCrLuu/8UxvgZlnW6LpZP0WhcEq4HGS14m
h7wgyOiBuu5jZYBXx5rQT31QhR1tCdWwVTyxEI2opQzjm9pNz9TnEnZOHLohJjKVY3ZuGwXQE8Yp
3x5Giy6nccAdR8VdJR+PaMx4IbL8qFukTMkZuJxpPbNIAGzizDCOHqhM5Re30Wgd2XCZB6MANdSY
xXkkBeYv9NQ7yZbTx3KSdnxlGFDUOAPAYQ7DIwjCa1qx7+Ee/6zdJqUfCdpd39RXKEmzcOWpQ5os
6vAel3oSWCZOk0HxWws7jNE6b48lo+EgTAxuhyp/7jpz2FqJy+Axm1gyq5WcY5NwIg5I0vNojj7T
Qgk/zoroBABFyP6vxQWs7jVBml0yjD8tVULHdR2bgE62ZAfV1i9V06ug9Ua5EQhTCielJy6FkzAu
TVoFHz76UO301iHjjnBn2b2EL8NMeCByzafRBO0waL2CMPV8sGB2GClDPLHeuunmfJnTB8qhEFIZ
PjAQwHun+gszfXIGvYVHbSnvNUOUq8F6ipa4onFkYiBvPYNOaXfJSvM2LIsRJkXqcOD8l8ghT9ov
+sLGPdvWI/y6CRpxac6nznCOSd28xKH+dAko5LEB8Jtw++ww3pw04KIsex8ni045k+5i22xoZQuh
LefEKhJ8DBSSEWZPG+/kdRJrbo64YuD9i5z7pUDLrtClFOwRBB1uA4A6fmj7V+iDzkiipzSp31TP
M1Fm5kUsa3cnv0X2MPWj9AuUTZz8G21Evyj6ukx7axbziQIgFeBVfm5LKzsyHo6hbvhBhfFhD/lj
Hxa44kwgv0EFs58wwQmmwxIQjf3RWNk9EvLOSzy59TVXmFVIwhSVf9eO1F9RsXFdz2ii2pthZHIj
4NN6VycGOUHcWnuaXnCuch6CGMgtwVuRPHiKhI2env+eWxocbW89t48YGscoqArM/pOiBK0p2Xnz
Q7BclHtmGPaWyrEXY2KGZ6QFSCwEJD26w9lB2qJ3Ckq4XFempEhIqqV3hFZpHdThQ9GkJ90U7Hux
EbdcL1k/gfC3CrWikkMMqc6BvW4dI+su0Q6yYHvAzvuzBH+4r4xrr3KIk0WzRaEHhspC3dopXdrO
LJNdi9zBHcGmIlUam1gU0R6XP6VOETeJOZuCmQHZJM2UpBiad9G203GJ2fNx/lgGLlQXQjn24ivc
ezeDjLOdKtGgbYzSraCxk3LVG13dNIkx7KKSdcN1QQF03Sr2z7eDkX/CqAMUgF3dMe5rMf6gCd0I
RtZT6pKaLydOl9AJMFKd1kVFs4vr69VkGHEPnXwIbG7mvmZu9FP1GKfCxnvHlwgn3EGCy2JLbTrO
r5zaUfc4jyXZQqkyN4eF/bQx9dd41Va3NVHzdH2xepyfakXBgYV+PAJEqVZddZZdFJSjuqHNtj8a
OiOxu3zHewf9B6Qfc4GIAOQQBV2oi6sozm6wRVJyZjfDfqzVGxsV96jDhA5L8RaiOKdsCYPGoYxJ
a9ZOCp5mnMvahAI9SF6Bc0mNm8FoLmGvo0uWXIcTEOnvD2LcxFoNDGOKGxBn1RB3OOufoz+WMo8C
wmWgD0L4gZxIIA8WsIXWaX5WijtHtXhdGKcfQMjsiLcgRCG9bLqpjzZtHj3IQqeXlFNhLGc4/Hp5
K9b5mDPSn1DiUV/pLlznNMEf+9q9bebpBs6AtTUwMiS+h3Zur/iCEJ85HDP0b2NPqJUjoERksslZ
UnME3yuHbGBSm96SdidjlRFzLOZDTFh1LvbLQGlMtxY5VWKOKSuvKYthtAn0yIfUdqNx3G+KYYBS
BeB810GZrd2VodI8FQuwFdHnv1vZvpJsP6Uu05I2jY0tbOl9rrWJEXJ+nWzuX75jnyAH/YyBdqoE
8xvx1lxO0D4pZEwZy93yqnseBvezIxq1YxC5nySA9NwqGOv4wtrWEysfB/3IxJudSviBdqQ5Ued+
grUBzhPn3Wf8f/Ar5SrxeGrnGEV+KuwfwIfvKjY7QVSH72/KlcBkyri51iTSqhUAXqfJOceChIPi
XjT+c5Lpt3jE7EjqTm7aesLDIJkrplI+WPbE6MlYpXNmAU3FsTZjILI1Cg/D0ySjwySxOIq0kQc6
Yp648NjaUrRQhxhM0qS42PaVu9YlSGMQBx0t3EKznZ1TG6yR4WDh+jgdhu5QLfk9Q1PiP1gbvhzq
+PnYfEgQFbllsBsXIrrSs5bbaKKKQHTTtVnI4cREKtTNGMwxG01PbEcI13tGizdxxnFjQjD0EgZF
LYPcY1z0WEUN+zs73+Uqr390+brdXMpx72T3UcUkKtX3NLT5vNwkXg3znSDyJyHk1yJh2sJ5HcfS
nLwOwAWPkTceqVuItqG/uGcGjpvebo+mtvJbet0Cy9ccv5z6Loo4hk+EYXfQYN19IYp6l4yzt7Ok
d8X/u2MoBn1cGpKWKqYjaywf5hWY78SGAYoTjwmGo0NE0GUT29ziu2j8mZfsD3sqvIqImKPtuHJ1
DZx9B+ce/FYEZHOXtEYdjFJ/CuhbTcwIjla8GZgHe/ulw01LhVx6GqkFInGxax0S4Lk/Ka5XpoAK
x7RNfHlEM9pOvwuDU/cAXtjm+uDEpXbdVPCyNJDOunMHRYTXMYUAvlm/5KiWLEiju18ZGNxyVmNj
nsAo/CkxXz/5GQgL6Tx3ZVccbVP+zkzS8ZKMv7YIItKDd6KO3I4iRj5x+ELrKBoSiXM8Zqd0aMU2
NcBLWb41n5g/0qWkT67DOTeEXLL3ZgjvHeBlw1fuMTcVYjWDytTET+R2eN+MHI9ehU5EaCkMCAU8
x575XRXehzb9m7ax76xlenfzDKQ+sTgOhdYvS7Cpg2GAwusQ+WlutQe0tO4hqBk1iY+aK3RMwRQ2
5AKBIJ87lqrABTOxMVkJyixnvpYl4QFI0VtsOg9RBxPO1FEwIg3JATyHFQI/YmDs762OiGV4oU4W
CcTBEN+Z7U2UeD9sEN0wWOSFDqhPcm3XlFrfm2jBQT2j7vmTuBp4lSCnLNVmzpmRzpxNnYaIv9Oi
WhG1plH4BBku2VSKXQ5mK89BBK4EO7iym5gfsZlURhse6V0CZhy+tz5NRN6sf2EjavZ41rbm2J2E
yCrayIZ6E2vJN0hY9zBEdXqJYuvnXHCRymp5jy3UyjDvT9aMvGsxSiffPo8EXHjv603BvuaMFQgX
fcldDI+6mWuIMBghPX0wzJzgNGLUbvRUMDOruSmSCzMF/+DXjMmsGnWc2rB5mzeNPoTGfBlr7po0
lHjHpDV/WixLB7OCCNF17QWTd0qrtrADb2qRCiOGge5Q+GthmHOMahfD78gdJK7g7bMWkMua4wve
6DtJnTLeB9h4je8H5UK+S2pdHXClvmeuaR8qHK6CzGQ88KzOvXdA8H63FDah1J9oInCBMclm/rSG
AmhNaX+mOr9wBL0y8IduvDbVV9RYNKfJLl6NdrHOpsPygvvoGfOk2jITht0Zt8ltRvSl6UGGSD3P
D8b3yrGjnWHO4qgTnr0rB+7jri+oLU76+ibh9xU0zVLsG1VAzCFsFRflbZofYhvIpao5GlrCMfZS
yZPZJw/KGKjdWENRICA4bSzV7zjluy0rvS3dMdu35YUs+YNO/XBXi1dZzRACo/o2UtgspA3DdKzE
Z5G31jb2aSy3ueqMQcld03PvaEVubTJrPlBu6NuEUwHckGthYts00Q/hOZ8oiLB1CrbStZEempjn
Ta2EAMvGeSeEdSckHZyFcGnZ6D+g9S77mfzUNGEiEGbzQMeI5giPZXPWxk8QHgniTgortBHpdS2x
C8Gz2SN0UoKWm8aW55vNByV6yFcWErabxNfg2rB1A3pfUsLY4wDwY3SZQ5OTBFlgRsesT27bwXvs
6nDFDoEl8dF+krYKyt767usGei5AK0Ir/gaRrTioKqawIOJFN8wNI8IiPXZNLC4kgJNRupe16AAy
nXu0bXZCWXGa/fDaLEvJq47LzzRT8Ce+c5HYmdnnYac4MX8CfektcOoxmG7x0j10A/rd+iuDxb/Q
uM1RCasA+MdU3xKmXCqG02wiO0ZgjqIaDlmxT3dEMZCpv7paw9eitY7Z3LyliB4LphlcrvletnBB
Jgd9H/vDhsk+Q2WD04Yu/ZMHO9qtMEbJadqPvblcGNev+YqhfsaY/KNN7FMCHv/Bceybpi3f8ErF
25BhMOZZijgbzsR7idFN6Ldh6f0jWTeggykG5Uqz3YwoexbGA1VW5t3MZkVJWQcE6H7aIoMcCHDj
DGHR2eItIucQWxfYKb/HW9Pukj3KJZcO8QUwlCaONwAvwI7gqPGkEdXAzM+F1kgKqFv3IAuBlQ1l
niXr0bcdUu/WzlVETkMrx7C5ZOlBtq0XAAjEwVRWyPZT492I1fdvjw7UtzEseQ0lvyZQBBwAHMri
ymSm+ol2UJLo+Ndtg7kdgnHfqmNFMQMnN+PUuzEdnRd3daHztIhef9mlweQo0B6yzM9d5LCAFfqq
razVtZdtrRjmg9n1R3i7egeHjpaNFMSusMGg+o37MAJQ67AnHyl6w1tEBQohek5kNCvQ78Ydtkpa
bgj2EGjXjjnw2Vu8UZ+2S5QBGaU9uDblZZP7QyRdESzASHaisW6ZWKl9Ekw9QScKzMF5uTUQZRzE
kGuuhx4pNaLSb0eY4TvGdP6xeaBKd2Vncr/2m4L6Fq1thkcHsHjgsljfjkYZsiHu52PEb/fQIjFV
ejn0cRkeKKw9xkOIE8ldmh3WhyMxjkfmqTMHMBDlJBBIAkycHhA3NlOPPMs1e0/rZkHBAAOLyU0v
rZ+JbUcVMkMH5mH0oMogcmwSAw3roMNwnqTSD2KoMOmL6keMQZOdUzChrjOP+O26CSS/yX00zeGX
lhyRK43bynhg1gnbrY5f4LCwZy29txle4W5ZZU4va9gqsxcJ7JpE/oIsejBpoqBo+orTV3lSk3u9
VhCws3Hho/l7c1biHBLW3th1dcseiEIVEmBbcyjeRUO2vfWo4pzEdLbK6VXcgMcYD+CjEfkyrNuO
Bzxe6ZucdNoeyIRBmoFO0zqn0A4zjg0KeLvgzmT7D29pWcoHUzrhYd6ahZvsBs3mGcyJd54W0mo0
Swep/NTgN4BrkI8xQwwu6MzbopvOXsfYW0rXYz5pYi0mbUEqwbCj9KnMxdNMHJ76+OxkZCGXkDA/
stnG6HzU/XyTUpWwLdPVXqgYVBUAymyXGUlNTGKo4aDlpv5FWwvtJkgHEVsXxg3LBAvCnPb5wGUZ
WWKTc2I1Sk7pi5UbO8+YMBNwM7EyMqh2MDrpzZJztWM/Z6GplxeLntByyoB329O5zbhVeMJ54f4W
bePO3HtlCCyzfGzQVmFZt5iiWwcYJvfxWeVvE/zLXRbdKMv9UCZ4QKead1KOFw78Da04vDyX0dsV
qnoRkv483zBRBATD9riHoddSK+iIbhcpHHXc+B7aVmGWhwtXMSjIEiqliFtwOPPlZRj56eqeoVXT
tyiw5e0Ukr/hSAOcB2DUkNKy7FZ7k8EODj6Twoo9eA+qaKHQ9Lg22ijFMOxjoGwTFvdx9dq67PRt
41M2RgIiffhkw7ibe7LhM8P6Hbz/ozivP2eeC0g4+YsNM3SjVvx7EeNXztpXnJScravkQ+BYsrrq
g1xDAFsgos0lvh66UO4W0CyttVx3YytPCM7LRJ8ZhcJipvidhMKpIjxr4xYJ4oZnhJHnI/BKa59M
8Ef8qLtow/6wQRLDdsk/rBzgQuKWb6tVVTkOV2MnGftjqxTOhF+gHSg6C0lTKHCTQSQZECR0HcM7
56YTZ6a760dcP4aV/yxT1Jcp9AxuqMhyk+KEBH+Ks5anyOlX+N++/fFv//j3f/vQ/zP6VYHJnqOq
7P7x73z8UdVzm0Rx/18+/MdN8oH1pfrdf/21v77sX//SP56qgv/+r1/y3z7Q+u389bj88//89nbv
/fu/fLAve+5o98Ovdn74BUm+//oe+EHWr/z//eQfv74e5Wmuf/3920c1lP36aFFSld/++anT59+/
eYIIou25PNuWaTse//t65v584tZ/759ffPte8Dj/62H/uH942e/+9x+vv1Aa2vKPR57N9//nQ/56
7/q/f7Pl35TNv+MpU+B+N23r2x8Tj/P1GU8K2/VZnk3TUtL+9gfI/T7mU/bfHGEqXyn+lu3Ynvz2
R1cNX58Sf/PYhVgKI7znWY7vfPuPp+pffuf/+Rr4o6QivaJ7qPv7N2E63/6o/3xt/LfPRf3x/gB5
hi+3/kfbDzZjPzbCUYHFs5XyGFluvM/gLVBQYL/WKkSREsWzzI371Blf4JqiKlmnTjrp2bRjBvRD
echbeYuQgtMGHj+dcVnT5T98H+LtSHHHhjxNuGE0Ig4gfl4jATArq+rVDmyFpNuS5Tc6bkIaa4T4
2plYNEiG4BXmxp8XD1ONk4zC2fB+6BmSUEzhwBRvb7Xub203P8559TKTQ5mUoumg5dLBOV61zUMr
WPJijYEiGUBvzVNBbhunAabENMBwwUFhuEEEJNw6lq9AsOo7J7Hn/8PceSzHjmTZ9lfeDyAN0gFM
3iC0YgQZ1JzAGCQDWmt8fS+PW/b6Zla/SivrHvSkKjNJhgAcLs7Ze+255fC4Kez56gpMvDzRlOU4
1wqxVgO7m1kqm6nSobwaBUfCBI4wxF4aN3zA24t2Rb0LQn1dWSh40rhGW0XDhVKq0S8oANKz0qlI
Vra79jyaSEGNGwJjyhVRujdnYgS2NOiHtJ0ONBlQkZm8c9qx7epV9Qety2cNuQCFM14mwySExhkq
awV9iRnXZoOVFFa71Gx6u1lhDUutG1k84n2vYVMBXfuIevjS6mCHaMAPP1VdXjFqwhsF/sUkos0J
5dwP/Xh28IbDpZNFG3fJvHTKwuTaSgxT4AmOrfQoRAatNtB6b08tbSMmqeFNVDqNZGUsjEAFeFH7
Tb3FLlrPIkFR3ArVdg2MDgTSQH2/ZfYm0FWzH3vtQlncIzc5YY/qZCnvaxP0yTkbXyQkJK5gix2z
oHOI2Lfq+/s6t3S2vqm29rUsJ36Fb2EnYCV9e+VLDSlRtsE7eoEMQH8PNoHOvz1ZAaUmKzCRr9eo
6x5yzEaFTqvITok+rM61Q53b7pfjANJAhfhFD3IgbjtTAnwDgXtOI8hf8IB1/UrRF3BShrrYXyMS
PSa62EZdfVe44UoY0V0V1Hu2LEvTwKGml8fCSU/oK6DzJHuRleu4RYKAB3GkyTQrDXwfsUyuYgWb
US1YeURlgLzc/w9O+/8LZ2vrX07O88/i5/+8/FTfP79Px/Jvfs2+iq7/IYSwLdd0VZd/cPnRr+lX
0a0/DJio/EhQXtZtg6nxH/OvZv+hqwIdm6ayMiMY+H/Tr2b+4aiuyZyNxY2yt2r9W9Ovpv5p+qUi
A4CGGcE0VRMcMH1Nfv7b9JtRusPQT3QMPX4FCOesUJJp1be1M6+XQVBsWoGsJcG17FgIh5MYyWtb
brMhR+aojYBPlAfdwwjlkL1I8YMyzEhbsmkGAEtBPe8c48M2Kuo+wGKwrjXrPi4e2iF+MV3arw2R
peCxaJA7ijjSsZ+PWKM0O9s6hPPNDE4uCxAH9COkw64hnEv9LBsYdYpM8aqz6Lsn0F2vVlD2seKV
pKwR6OszFWl7jo9PlkcYtk7krVmwPZYsgJXDuYVk8tDL966hYlUuoc04NFS0ETWybQoO8VmHZNB7
GkvvW7Fqcy6YI3Wnwy40mdW2svRmSToSDZKQfnyc4t1B4I6KhaoBJ6qyBt+ThZe8r59zZyIYZTSo
bi0NyugbpeXvCpEBK1bpXounQnW2g+I8BSOz1EA5Sndotab0YGLQLPSXItDPn2rBc1vAJtMa5ylS
lc9u5Dfd7j666ad1tLHuqHKSm1QSE2EXcDmNABXEoNP1ZTDVs76SrX6bU03bLE2re05aY9nI80nN
F0f0w6HP80nssaFBmlze1rG3faXVM83kDqScvowGFn7bfMh3uL2x/BU+MxCF7tmFeJUNvErNhb+9
rRbb26ywX4bKX9ZjcqEQS0VCoO+lQXx71xbk2K9PV2JCu73rMf8ufWOjyd8b+mBahQ2fxR+5yC3+
KJ3SjhSn0BQbfMRQYis/jHx1jaYANVgudWfxT17p3GWW8mxrNnjm+FIU9b4CA+bamMda9VDSVY6s
8NKb5tFkks/oe89I7cbfGL+QZcIhzgk5t/jPQU2mVhNeaF+BN8wRNTiBuwhU7j1OsZokuPDSJIB2
2BBTluLUFRfmS0qupLwShuNu3YZuXEXIVZ9RIefBp2RjcrsrTYcb4mxGYwIwk72PEwIpAjEWv20Y
/7Hr+n2XpVn/9Jg7js2soVmaRpODmv+fH3NQZ37XhsbVL75ESZsZBA4mKx1QUscdtL5cjk61hHWZ
cszobXwZUk5vRgemueRJl49ghugP3h5j1Kmx8fMCgl43CoBNw9V3EvsohgrrRMMrjLkdzuUjlEbp
wirS9xguMjJG/gMyqhme2XeKqGv50N8+SujxY/kMaaH7kIj+4TYck5Rr5EbOc95gjnIYKn7A7c0J
9aHJj6qKaknMLbzNIkgyqW3G4JgZfbev59rHoJDSnsF+zfFa/HpU6sYhiJz7kpDN1ev2lryU+4SY
dRVqAP2f8DKR9TSJ+BJ7xUd3Sek+sCt1Jm0jPyBakaOjYtyorP1ochEU8mJRh4vt7SGTr1zITxr5
Yk504UZ1/cvtP8gn8vYHuHzRpYZEft2eltv36jzz6AfKk3kaneDXoxGHPMHo0TJhofDjLsX4+MrR
OjTAdBuF15CPjPxIt+FeAjSWbyHxa5NtbD1qqvgZep4i+SrJFF7kiyh5+dlFcD4n60eJV/IGtCoj
ASxmJiezHr+ErZU87vJJdnrtMbS8kxJ9kNZO20/eRTlIQ4b87ffjQFaseJVfVfK8XJuheQhsjxNd
eG8r2dK1xFHJoRX/6zFtib+uXA5jmhOKQFhpCsP8y5BGr6Wn4VhciRSotr4Tb3xZ3a56rr38dNOX
GAqfxIFopWbWpzBYbeRUO8lPD3ydaXpYiBYaxoh5AP6l/STs4JIxvU4sYLcpW2UEdfqIS1teDGjf
yufAgPFjH+sKHf2WC3YbowmFbE7b5h4229lvxTGU47Q03Ke0s7ZmOZAiZtgnng+qHb13UNIAIaLH
7xTpeQydYxqR3xuW7t52hc6dIHOzAp9FLn0IGZC38eSyIQfXv76KGge5345frP+O42o2VhUOiKZh
yZ3L7+t/k4ObKkz/6nXc8yggeyIdkrUj/y20dZbcaMIdoeeorfyLEvGfb/9jVum9In1FCN0YzHiD
5n/zweQb/+e5UH4wCkW6pqu2JlCG2/pfPtjk97XW2j9V4x4z3TpO8llLJKiwc26j3s+4fFPIPDNm
YGehgVJOlh9QDvMm5in14287MzYFj/TffDj3ny+bPFQT72g4aIv4pH/+dIrPaSotCswXwdGPyLmO
mLTVkqVWONGlUZghdW26g9SxSoQ09OLYuU2Z5VAbM5VONxgxRicT4m1kemV00eVS34Y87ZTkN3ZZ
PTAj1CzF2LsI75slDkfchD+3shgcC2GPgjHRhA6NQ65NVqYXHtx5V43UmiARFb21Jx6Tt0t6PG6t
ctXgUmDJ+SzD5JiEOvJweEE2YuFKMBtRnUc4652blv83pbndS6JNxOmuoh09VyPn6CkKCKLwUhfh
hxHYc7ugVGqaYosvjLuj5BzI6+2vXSAlQ1Qk4V4+dJXKS4pRbG8jJVUOVRKitJ/kfZNLi6NHlzgY
JbKBpTFwUcOUXbK+PVs1T6Wcla0e1xv3deYwb9+ucB8havRkd47UvnCBEYrKAJuB3GOKlxOjNQ7N
0hjwX4v6VapfAGuyogCbTeYxTiDiC/k5v6iI9rtxkrsMlCbMPCa5QLG+Uq99vL1WTRywHmff5ahu
tIoYN/k3BdW3WVa8Ipl/CuW8KN/a7zmX9uwhaoUYw9u0kfRfSYkE57bxcUnkDJkcSWqae018jOUm
Qn47OdsDhw/naFLOYHPneqq83L5bLfd2oP0YG7zBbQ8o56VCGZRlRxg8kQxnBHc7x2NS66oC7jzR
8k0BC0bOWlrMoGwa/M7kr+6LiGP4bXPpKdkuyYvPwsnQABNo3AF14l2NvYu2y9JRDhmIWNFVhLNO
id3FmA3HwseKWOP3n5cKnfm407aKBmlDjokuyl+NCYesRx9mHosJN0hK7L3S1EuXXelt1zNqF7/D
hh8auIQC/T6RuwG5f2JJpYuDoIJuLipyOAh/N6Go7l9nFFe1XJvL7OI3MO3bz3876kCTAiQ41V9I
DJ9izV8ESXZU6Iih3mK89Ln55PrZV+t6yRwhCXqgKEFfrH/0hZHvHVN5TuURCacX0e0h8lBz6jeU
yNbY5le3g0AltxZ2nSmI490lMznCsBjnR0ysReMiwYiYNWaqReLbCBsoq3cpMfRzaMiLNu5QsFrJ
1VLDa2PnziJXG6DGVKhRfShzpWjZdaYULtB5sju13kemBaTuYm2oOdFRxjOcoZPrIQV1tIBkHKtb
BczPpJdsCGcCh5RXfJJALKaQjhDqJjQ4RXgdKwBKQP0XkdEucyBGYFX6ue/HDVG56mpIBBfBGWkt
FG210RK8kZkeXW3KblmGXdCGFGDk+VeaZOxKgvjag6QhlmGvEG6o59bGLaKvCfjL7PYqYx1fRUyh
L+ofextbvkFRBttGlxFZYBuNuzSkHxJoyMvAr8JRCpYy0MgcunOq+ehA42Ld1CX6TGw6Xo8USbMS
dSMZZ9nYdHeirVd/M9nLc/iflyJX013VVoWl4oQxjL8sRQ6ZlHmnthcwyEQ0ZthS5LeuUEnOJ3co
3q0YTBXynTugLBQMy+BMlQXxq38HSkVjseqMWdWp70qoP/oJVT8A79t8HBySTBxja2rrtPrybCbp
OsN0yGyLDAJstcVh2zfJVqqwVy9LFPtQehxpcUFLgiKkzPIfO9XvU1PrFmN3mEyxJM0EVHNL/3Ho
XepiwXMt9FefpKgFd9mBrpC9T/W+iMtsXsQmGcKxk8B6jB46wOQL+MY8CuTe7RNF6ea56h+LntFI
lQian0Q2e7uAbhL4oMmY26xPkvqmbadln9HhH65uWoZrdgZ8Fy2ul+14X8unYoroJISGf2cRtLWu
Y0xw9sBprbOT5ZgyvHwgPBzy0mdFQfyfcRK5jZfbuIAr5C6tsT0F0rGVPAbkKsvR0dTGRVXPNXmM
mKZ5SjizUF+lO+0rube6DSCKs5EYFtao/mBNvRoxEEUvr14KF8iQ62PypfLKKQ9KWj06d6zKMuQv
uNKxhR6WA5phzzFLSWAVTG5zuvYyU0RHeYllmzYXTRbXvR/lZQvi8B1PCgOx4sBoqsNZC7nsiNzE
bND9u+HHk2KDRN4GOIP9r37Kn9opfz7k/fMwdWzLkhUjyzKEcP68J4HNmpReOn0F8qicOZfC6Ki/
WGxF5J73thjcjuq61rlEOWt3ZYHualrVzCo9eAwyYe7/7tH5rz4SEzu5J6qhUmP680cS2ZSZfTR8
werlMIGVGs9huB6NcdNRig+r4iq3tBZbJp2M6NsmXJ5HQ+ob//qTmP/FM0zDQtV1F2sHVTe5OPw2
+XO53VErm6/bXogz+CTUJw/l4KxwsH2VbfPeiPwtVfP3nH7fEpxHgrpFQ97th/NSxsAyk77U9vAV
J+O6agXdeTfFVJpcFbdFPJk+qH5zHsKUACY9e5XG6V8jnzYxXKDwmphBtZnkVoyjFaJJndLWJF+d
huJcOAwggyGTaZWgg88SJGe7SI4VqwIs4yfTc/0321jnn3axrq7Rh1JVSxjCVI2/7GIrIYYIJ8XF
g3Ld0QjcJEHHsaYK/GWXjeFaQ9dHSUBrqZolPIOBC8lJob1c26RqIBsztkbRHQyicn9dsUrUzn4E
za4YrIK2qU+ccpABWFPUrjEYcWxG7SvLX+iAR1Iq4HWtjYYmCXaBd6cjgX0ysQRkNlrGRlzldRt9
tF/oCY90V8pNpkNjUh1yz0NflmXClPlKjXmVQN/5jYd9IT/eJjC7hFUYFsVjpVREZBcVl5vCC13x
F2+EjKgq/BXcbxeXFyLoYIGUkayhCDd7BMRClGRgKgBS2MrBIi7qV29A1T1zGvVuiOmApPjIln2J
6pLKKM5BkSpLPcEaGnVPPZTA2yOetl0IiYF7SpNsrpjMB+jNLZqyuC5S39wOckLp5aj51wNes/95
u2PoDjdWdyn3UGT+S2U3tCyWqdH5TCcqn45cwquJ/A/V8Oa33QaEIsjHbDdatprz2+coI0hUXbNq
SpVL4/F3fQG4KK5BljpQCPVce0ATfk6Rvy4RjGEKRUk41+T/3F6ACZNqLiGBIH65L3LjpCrRK+oP
4kEX2KyLTW6653gauoXmA3/quP/OVD4CNodl4rYsfC1rehn75HgExDKrxlfTSLtIYydzTYtO9NY5
4BdmuxkbNOTkrqDe6K2Di+y39U1nG8ACroK2RP+EUQIV8QoLv2xt8CgNSQI0HsFxoBn4DAVLH3rD
FDc8nvAsfHKgyi8UOqNL8I8gehIb6BvLX+iS0w7HAzcwC0yRVhtqvJ/QOkCUDyT72raY364HbpLv
KcUfV4zh/e0X3QhBUBH3nzq4NMj34EbqEQwcwWgtui40Iji+fo3jQFKJ8n7fG5+h4+SLKIBmVqKM
RUjG6C1hdM85ftBGzF3OIwj0i844KSY2BV/HIHD7rU7uX7U4e6zGcRMZKA0BvOyblv0elHiHjcih
UNGwevJb3tbYVpHfxx9eNQuxBLQpvEBmPfLMweG6LXhEhL741Z3atLvbXwzywiVKgQXEex+SkCFg
vhoE3JBt1R1ExJWKWsVf4dcEkB9fCY9C3xiqD0o0fvcJPJDb7HZ7LbmYg05O2ExIRQlnNL9k5nN1
XK6Ae+4RcLeLLIYnJHcvUZ6TXvVltYh8IgjR4N0YF1lR3VGPR7UY8bhBBrn0hsleEdwLGWbBVVbG
2X3UD7fHAAmxNesGDTsmg5uAUMwJPffVSUzSY/Wm+JuF+VZc/VMpA+S7amlUCahTGars5vy+9gBA
cjuhqZ/DW9rQQ5hcWHqJzOvNFCRJNYFuaDFMe5kq4aPuqfeB9M+Sv81Wr0gvejyxzqgh+Bly6aUw
i/SN21GDUTmBct1CGEKnmZqvt0e6TFisiqhjmkWyt8l1/RBM7XvvlO++iUjTQqyIwBFNch2D6UiI
TLW8r6nMqk1huqdMQZtzm3e9wNzSHIGsEgDkJVoH2ywb+tsSd7t1tyUMQ/0ub/uvaYr5edUDp2CW
l4MovF1Z16X1YXGIjCeG/u1VuqUSTAS8G9pXczv3BOwQk7EmI1HhpKKxkdkHOzswviyfiK/bEDR9
2sZlWM3LitkqY1OcQVRf3M4TKiTKVhQrJTTfmKLvYp9fuU2n/5ZY5b8jQ/ldhfJ/1z+5lHbUf1W0
/C/sfsqqKqKe/480ZR58fv/e95S//avvqZt/qCrWUAcTj+vSWuQnv9qeGtISWp22FJ3cngvWrX90
PXV+xPojKOxqOptYh/3IP1Qn9h+mqanCFapOF5WoCfHvtD2FasrN8H8+k7Q8BUVP9j28qmMZxl8b
IvkkWrPUxE7Tmr07wIpih7JLdeWpx7vJlHmPzuxHNYkA7fIlKoU7T7WddYC+s2kr6tne2o1ipMmE
xngeBfm32HP4OYKEHunIocxfRau2O0qDrVQfD2rCqTbO7mxlQqCVFdu4wFuI9KVbTOgYYBfc2TkR
yNAwSvaGJKBBA3xTMndZCPtrrMbTSPzlQmayWBrsG71i4zPRsqFjA/kgzg9h3Yh9YHr3ZgOwXtbX
2rQnXROTVB27FNpQDmB13thBjYfRb9oljWn2XSgufEBgrUvX1M1JgdPspQjR5o4h9C+R2ecadPYG
sNVORezQ4C9e8+GllQhRQxkdXT9Ql5Viv6UBKGonJW4gwti3aM1hPsm4F6QyyHsn/oGUh7U6ZNQL
leSabXuq7Zzosk1jBd82/LY5Asy1E7MEFhO6ypZZoyy+veLSmeTRViT9Liy4GOk4XRIM3mny4CTR
Vy1hDTHZcJxFjZNO1hM9iviceONyQuwIC5DZrqWSmsAb99Ji61jJh16qj0GOuHbAl4dXISMX8ieg
uu+44R72yD6sggnfmI0R04qfIr2aBdBcEBhWuxRbAF44rpEdNesG4F+RZ/rMpzqakW6Z2jhM6Ifs
HREC8qiCM2aAqz90G/hlK4P8L8tD1CSGpgSDqD1U41TOyOSyV/aQLEuCMHy7OREVSoSBklxw8UdL
+KQ7ByHf0Ih2xuYcQ7hGUFBLwRIzlkLKSrrzDG2fjrB+6nEUaGGE3Pdli3Cs3wZteGn68WXq/Ve1
Llg8h/bV6HEj1GkGAi4kbzAnlaTp98EQrxBzQTVlm7DoI+toYpxVyj7DhRqLJRXobeTL3SCP3VE3
sM3H8XMovA51u38kZGLt1fheumRA955aKzKgQNQNTrXB0X4y+/IFZI7AUOVuR0J0VyzqWy2Z9oBK
+rldc6Fzzk7Sh8Uh/AWtzSLO2av4eAFm5KGAdew/chfqpjQrtAHA5gKSOyec58qIrmmiQCZV82zW
heUHt+HCwQsUXITueMC4jo2PVhnovlB5qa1crJoIn0odKNzImkRRcxDfQzEdixLxpjZh7tOdk5Ow
uyxYSbP6wyIZlya4/ROADyo6t5kHbAgpyqu7PjOMeeClzwFuWDGoi46+AL3Qo125z62ZnnwfLa3p
6RO1+0sSaHd0xx+h6uQ8cdWJ/fosqtMfHxcksXh7IFanaGzvlWB49HtMBU6RE6QSLussPIaGvghG
+Gwt+ua0/ShMfKRNk963jfsZO92+mvJT1fnHvK5gptvZs9XEJ2LuF7hL4CJgCmTgBIdK1/M54opT
i8fZHfR8nXTivbdX5dDHmyEFWtZSdNcHtEUBNWGglMRLTdHS5a7eUmgE8y6skuhsFxzLdD25u/1L
5twZvk5AIWY++dZNDsUg6pGCJKP4Ghu2r41b432NZwb5mCunLd8UOz9x/32wG3kQbMeRME1FxzDf
PAibhEphFZfGslccPfU7FCWI8sjitIgVR86HiTp4Fs7obZJ0pXd4zlqyykr9x1EZ9Hk+seGnr6JH
AiszGAKDTxD0XbkOavnG6i5vrJ9eU+8jwzFnY9c9pmp5Yif13OqQDrCqUsSnuMKGvT2qfrkb4XLG
UsAMwPm5qlAGJl7+NDr2AdjNsEAHcvFD9ZAAXqFQOKG1DX7SXnlK9YB6FvlTTZifOyPbBp669y+T
AQQvDjht4uk7Tg7nkkr7grNyULwWAGftoCSJk2ttcJbL8uw5KWE/Jfga2Ty+Y60OtBbbYh6QL1qe
c9U44n1OPaZwYoZ7XGMzGpvjwq5ORLt+uRpgDNQphzLjCEu9/x76dYJ3M4Uo2h2tyroT7r4c0IsU
2Z1mhx9R3n6UmcumC4Y2njit37YxorbWNUErBOm5VKe3Mix2kTUcgia8uioHuKmgfFb0+y5D2JO0
zlqL1lUdn/hsHi+r3DnCOAyRjz5F9rStgW5HFYfP/UghM5qoRyQKTqb6YbKyZzbryDNqg9qxhMSa
ZDhaAWEpBRkbQM63GTDlY+36O8kXVe0WpmO4tCJnMxnOEqQ6RmpshhFIqqFE+e5YpE247Ik9XX+Z
RuN+6vtnUrvPHHjCmVtPB5CWeM/7VTroL1mH2VkP96H3COEyXps0TteEWaEZcjaV8yPDBzMQL5i4
YAibitS5JDvbHoTUzmAPTKwXf7AoGnPsqMnUhaEIqIuUUWLLqIqomIE43wAvid7pdtJ6EZuqt094
huJF2RnPgwWVn6inSzWEB6fPwLHk4s7Sw9cg8I/DZOEz1/jILrIe5yfrnW6m++QQ+1iRRqz8WwU7
rh4Zgm0JXQfXA1pEgk2aC2VljyaiBqelWdOlCnXn9rntbW/VEZwGk6JwD3nG6bAGgfFGswBmFq31
TjsZvroJwrMqQVRpq2Jv7QYKjihiaVeN1VJQHd5NqaWCDYv0Vds3ZxsO8L5Sk0s5FCyqQIbocbrm
bkKOy8Mzkm3AOpumgbm0p85aOZP5qik9OB3D/TKygcyCauz3HhKdHBMgXUr6/J6pPwE+w19aNI9p
lnXE4jQuxkK7IJZirvhE3I5jeipKv5m35qgutcTEB6oeOg65tsdWJi9XYdn++LoVLCPlIwUnuiS8
kmlqiAnrKbInJuJwPRHyJcZU3SBwKOmajfd9lXK8THqYCeKrLUoSCvLhcXyG/Iy1BHTarDBqwgU1
f6eq4UbXxndRBsqmUdJ9HPvT3Gc/Qc+JGjsuMyid/RULwE/tUmrWLY5wWLHWXuI/J416dmoeeHKN
kcSpLaVsIsAwvYO376OdmQZnAS5o5lGex21RgpOmGbgKQuz5kBjo5BYj0hRcwSRrakby6PXnwGr0
jdo+dwVNuhwKHugdQiOi+o2EELBHPpwAj/hQZeJP1d5YUumy1pqEdOcZz6htEzjDLrIP67neCFA9
bXBuCVDmgZu5nXquYoZtZILe8cL0oDhDPpv0eJbIhJSAJbkR6dnGjmM6j2bRHPXKI4MpL74Kyc5L
Y1Ja87lmeVt55/Lhs3ec14qrzk3GW6yX27BED5S4FU7zflmp2YM5Tk9wXcmAaDZIhI4lkmnd0yCx
YLyEC0sxazAfgbSAkA8/Ct/4oXO/0IZ70+iXdcM0D7B/HrW49MPEW5l9v2hDzIOasQd3/tol+tp3
CSSZrD3Arnuyh79UeLi569+HZfIgxon4OwTTYSfOGDo/UC2j2gnPo958uym+tCron6s8obBctZep
w5FlP3kxXE0uP0Fe6kOTTMlmmqb3rPJYND37kHj0dqyCVC+wW0rhbG43oDHLfVOMn2MRrEOrAeoQ
/yguRiaAJTOaS1xlxSrmOlaeoDJJIzZZbVWOMtQC5VHFUr2lkynPVkWXgIDhOd8LLHSVH3AwXZU6
0DD80gNxR8TGAl1m+up6MNUUW0rtteysafeR5X8P7rYT2dWj+beq+ujOLf3vLmj3bTucNGzyyANX
BVtKrzA9ROvw+S07ulfy8E3R/IPqT0d206BKfHzFZnQxiGpd5k7ULkNhrdOOB0EZxmzlNaO3YNsR
W4F9oLgI+26akD9p92B1qTpY3Q5nb79Kup+OQMyt0YDlcfRgIyUDHLOY0y132ggVV3ET31lVuKc5
swIWvyzNeCuGWtt1qvtKhXDREKrIXq5+LE30SwAMeDhZDIKegIvJ7Z7CidW31aKHCQxCbFuvJREp
iD54SFIz2MWVunKa8ohAoYqPXQyw2w+7DQhWYmSwRCfhlpA+8p2D7mXS6yfD7b97X985wrwfMhNN
jdXzoeSTJs+ApDe58fQ8+NpB8zBRjs226v0fzSEFDPaFW1Z79KkU9aZyw/2dFpUXrweMSlH07Ws+
RPDUpt4UJ7umcM9dZXyXdfo0+Anwf1zwAxiM+AVW2mUMIcZ6HGY4gl66ELtg61F/cvxoH/H04N5k
79GwUYHf+0lDE+xU/CbhPIAHd/HECg7pDQZGN77TEGQdIdW5TOJg7WDjn+dgdGwhGMAcYbVK3Y34
IketOJrp9FTE2Y8xOfkG78lKrfRZNfTtcrKt7dA96WkO0yPGe43mNfe0vdHhW7S66jC26QG3TTpv
6l0rlHI+dMbOp74w7+oY4pTTPEVuAEoMcErrsrPxHW8ZNOa4MnG/eoEEL4r3GMSDggHYJqiiK2m4
2El7VdlnjwMICtFXJ9GQ/zLW+zpUX3tgiktED8TeZGx5p2mH9eGHBMk76UFNe9qXQQlXKIYX3MKg
35p2//iNVxMVhl0Va+jBMYWJWShYAT06rAtTP3WVWi5cFnow0+MudMez0agbaTOYK86z2iKBIjjN
NT+SLPyJBoxeY40BuE4NQh385o3Edg4krUGunE13QQlWkXDmVHI3leu+FCGUAF8jJd0GRNEYr/jc
8ZjAZPUe1IiY40mNz0ZrfMLGD/gXorUHwH4aZNZl3MvZjKSsIXbu6OIIUBvVd1NnTw89ITZD1mNx
JbcuQozNDmZfTwZgTmJj+YIka6Ya00KcJkcRZOY8yaSlJaQlHvVPHTutDXTnQ65XxpJ1J8Z5o577
yk7WZRE9wuBwcZNPHEJGnK30OdCOWu/FVB7jyX7ScjA8MMNW5GI/OuRFUiJlWDjiwXSyr6lO3VnH
VmSee8MpC9J0FTjWXZo0qLNs9aBU5bsK3LFRhmWM6qBwkoasVcokAa3erONU56q0yEtjOA96ux8s
jUiBHuxhBRKwM/SVA8H3OHXG2zh6hzqC75/r2aMlWN7cob8khr7poQwy5XofDem7a7ZMbEKngXyc
jrqrNu487L5ga3tB7sCwK4weQG8+gj3zVq6e3ZsTJ7kyfB0JlklakPq0NsHY+t9KokUs50/KlHzn
wfTSez6NLDCa7aSt1B6MVl1gJRlkUA6nNaAf4yIas0TOq1sf82r5oxOkONdkmhMbQ5oJYroXk35C
KwjOw5aNbhLlUWLpaJuYYwdMr6T46TIIpkgWfQ9AiexY9ssHnP189a75VnUT/5Vm4CpFHxDXHqk9
waQt8N3eUpQeJ4S7i9YWV0Ns/WpIdwHhkuwzVlaH/0QAC8olxzVNnjBQ1suML2UR365r7q4c8MNA
2JkVJctJ1XJg86s1jVF7U9FfgARU7ig3RHkfLyPRvZu685rYlIwA8UGgs+AU9hT23Hb01gIIE3Yk
l0kG0Oi8rWtiNomveiK6PAq9d70whk2XlYsoUyRGNF+oWboM1OItHSN4rIYhtxzB54TnFZQrVsnG
JTplWCVMBlzifJjpVv2eB6CMUlsl2ZLehhJfR9sn4bJU38zshTMPB0rfphkdcd6r2l2SNsyGyXMw
AIEIMcxqFET8cpwlkFUIr5LRbZP91kWmt6snaLFpI8sc+luW1B+x4h5HN3tOlfzcl9MrIocszl5D
pg8A9oKDOWDG1FB+rJY4W4hn7OYy2i2m0aJ0qLVkTU7HFZ0ZLrwwxHAc0cxDDr8PCQcDXuovp4EA
QmB9pm90i9oazlHgAs2s0rkIlRUz4WPUe0+uQu46WOGP+qVAZoTsDHgkuIt0QWWRjfhI2QJ4rlHD
foPCry7MzLzEfvY2NhL/YQmSBSzFmTe2EWJliOxZZ3gbHIA6Q86n2pVANOwm+Io9KEBAPq997W0b
O3qwXKZDHPBXsx6eVS9gXRu4c37BZhhTnGqkB53tFJHs3y64XOolhQcNt3dPZURaiWDqFkl/1BuA
4E1KHKYbZ8eRthOdZ3/GXms3DhKjqRw5MU0kn02HxLBeXZN2ni6GU2W4P9Sn3tWE2lWRAASa9ClF
6V/fKTFPGbaNAulAzwnRK3YG26exiH6c6M0OAbn1OYsnWieOMfEpJ8ARg1w+j1JvC52fwNRAf9P9
4sw2/rluK3wGyVM6Oi8ldIUAVb4Vlo+F7nxMuAlG7YMDxBXJWUCL0d1kqjhVbXDKu/KkXgn+Tnag
LGjLxw5eCv/qBiFOSFHLuic9XT2+NK7+UZPtEDN2RW/WCyGSdaMr4zoaRuCmFGmsenwYK/bvpUWx
zfsPos5sqXElyqJfpAjNKb3ieTZgG6gXBUVVaZ6VqeHre8m3o/vFgYEqwJYy85yz99rxP+IjkAGJ
WZcm6jdCHLY+DJplPMBMq4aVFoCIR860IgD31RvlLpZ+dMQOuIgi45yLCdqppz9km51LTtUhqLQF
/Fp9OU5viN7QzLTyk1LH3hhtsx+aiqUd0cWodqavnWPByRa2yyI0v0jHofHgFv5SA7IH8YGIF6JA
m6lzF63HQMt2vQOxJ/aSyXy9dWrzj6HK8WVo2+KSZPzh4DomFFJv2A1/+xq+F984t0FNr6MBDCTY
IehTAvmI263WT6+j/JWE+bZtVLOmT/4rn4V34y8Gqz21ZvDdTi5zO1s88oawvcxVb5VDMQNw+MOE
MsckTh2FTY5d2zMnd472MMTLPih/c/k6SHU46LIvEAzeWcSThvXVt68yOABsuiOC/o1z9bWj3xLD
8OvTYNiEZvgdF/atT0KO9NOwbDF+V3V1EWH4A1G0ImuSWDiV3TONWwaepcEkP/qru/lxZPL8Ulrl
n4LgmkVfFReD37ermz3LQ7wwFbb0oK3+TgoejAHPm7zAuWMjDrrHMmtxFMh6dbVMskNdbjqkH1gA
wi+7CnYqhYfGkH/XlB4uBBAtaD8OmU9qTOW/MDfuMGyO9+CvDGAm5QBSEXuj0lJq1cls4u48u1l8
8DL/BEsKr5oSP3qFRtqyIT90A7t9TtQuXSY67cirlVRvJNLCb8PynxjF0QvJCgnr4ITM4apIQ0Es
xqyfUnKRTJToXi8vyv0r9V9cEPp7aUE7l1EBPMf4FXqifPHU8AvRNseq3jtn6GBLAYWHOB5zGyp7
GQWkipm8+0GPkrc22UfnhAmXhlPkTxvLsfL9GA0rr/QeRGHhFrODk4diJXX1nZjoREn0/2vp04rl
NbPC/A/6AdAx7R64EVNOOzyVGviHKfqYvygJlosq30S/NX27yYcVW1et7oxlIqZDU4zvHL2/5y66
g6ATDgKgglJUt9r91MPgB/C+2ppEcUMf4NyexvTi8qNO6Wjl5h/AuXQBbJT9scAMmI1rI56ofAvr
jMpnjX2CgKO232YTZdGAhXtpJM6pHwT6kh5TdKf5ewN4wd4cShBbcbJrA7EGjU16Q4uePBVgJIKJ
BEDHeVWcLUANjRvTt39G3uZafNVgeZci7/JtVYaXmUGi+++eSJammXyT5gHDO4nPZUdzxEqG34Hh
LW2lQcQpkI9brkFgjrNERKIz7HetFQiDP/XkVEvCPyEW2r+rCUpV4IQf9Ca07TQk59oIThMosU3m
e3+Ct/ldQnZIGy8IQFuQyqY7RAOiw3jR8+Cngm24cPBUwLv6h3SZvMp6/GdLIP1BEp0mkpsSP3iH
0fChwajhz9vpbkEiZU6kilmWpJoCiUxdy1uUpXON59cD4Ypc6uYvKNFfVWN9RhmlYFpAAjXjyV82
2vTGjoIrmWCo3EYnifKK5nS5LERCWSUe0mM3lzblSZfNZAfwOr6M/WUNyybSt6YVnVPJVLNlqtmT
SBL01W3QeZN0UqVcnbDQkra65cWEDuZEecsel1oZLpVT/tNg68RTtfRwgK4yu93QamTMpxdrEVo7
06SWqbAwJ1EBGT5oh4XbuWuCjmi61DjykZqtc2t8C0xiubtY/DiwQLZkaxXRm2bFOsegZG5o9wzy
zZ0JV4SEAehsRX2CRBbvmoZci5JWf1gNDAOD2oSIytO+3FszzmnQIzTAJWgB7TtsLHcLAAk/tTfr
m9EHfPYQ0RcQLC2kqd4Vd1+K/tokF7L2Vm7lv+L0J4RPh1Bf0XfEQprqG7hgZfih2BgWWpn9RJTq
oK6oCSS6+p1RmSutoUzwEnYMa9K/TI2GJIyxa9MF5S7UT8Sh7Ouq40wTsMQZrQN3jKNQ2nL09Cpm
aimorNkhf7U1jtvp+Mvj4LdBd441j9dEapxbJZTFF6+dq3K82XrpQt+tsqsVM2IK5RqNEwjAKpJk
hxlMw/x/vWqDjdUzXUknlwBlXcymUGthY5ggd85/x1iJhrfJ3aUdaGfC7pf9mB9qDYJeoh8TD46X
iSylhH076G64D6mio1rwZtcRgbBUAG22ZCjmbHxdW9nZGO3iiq5336K/tmpC2w1QUjNH3u249LoA
CkvpJmsnoPpnAcbiRuZropw3K9C9dWiFR/g29DM5atN454Kjs4c0pkjOUwbsC1eAh2HCzzYi8z8D
nzSpnIGjVYNGTquGIjqu4vVghz9Rk0nIABgaMKtq6MbyYqebCUfZKInXQk/OjHpWsV0a56l9NWXv
v9a5471G05BvrABMdQP0FrLAP1S80xt4sXjf9+2hL4dXKPfwI0b3VME0PKHDORE69kGPklCI3sNq
Ib4b0rv21fxApJ+9GSXFdub8lcaUr0dI0SMMKTYx75pGUJPDmTDWaie9LinvCgPSQWl2h3IoJT+Q
j/pMoBdLu28OD2EuzT3A8mxrR5K6CUQgLt5lq9EtSGQcoUyzyXMFRnrVql0TtGKvInYeQjMvejpy
GrXMX2NaRlfZSyBfs/AbyE291mlxJ2V6D/L0KlLtmNrBww0cc5X6Fe01E/gq84+PpmsUOtCm2xNA
ijybjU8FTFJlPiUnDZvTlnu3WJEM/D4mUDNNui5qYFLpJR95iGKyRWr3qdKvma/Y4389gRMXJ+qp
5hCFOjQ0QkEFMrXIgHeQqAJKlnjv3Z7tjYILW2I/XeyAFbRk5VqhTHLOhSzgFueqWzyfeolbrbwx
wnrJhndxmDTuIh3BwPxMWBKi9/xRVhQgrev8i6Y9sQKOUpSflFLkDsz3ffvmJ+3BLpvkIklMz0kf
OqvYp4CT9EItEBoBOYRpwYsIBjeGyxNwzvYo7yNbEq4U+PvQgu9vhO/MtzVulkxu3ZSmYs6mB30M
u8fwU7um2sHjFGsL5xfMSMHr2eftKi6qU5d15QvMT+jXofdWtYzHrIAm76QX397U2+siDuKdAZHC
Byh7Ske7gfsXJ0tpQo/SmIlbfkMTkGK0q+01kxkb+qIn6cqgae8yycpfZfzZ0iPt2+6/iyzJ9wR6
xjgogdDrgqjKdjpbccjmDgrsBT8JQSoVVbL3ztUckRzKlCAwqFGMFgupN19OpkkGStXXh6ppoXvZ
7NeMp0GakHPHy4qXnFRjGW14O1/1pgLq4VglWSCgqTuOLkXeN7tUcp7s4uIlU7SuNTfwsVt3/Y5T
sCBAgFHcFJ4R3O1JyIpfSXTILzh+Xsa5q8288OJ4FqNhwW4osbvpCUYfv1M7qUwsYG7BL7ESZmOc
Hb0+Bi4FIBVjt41htuD/+UrV1N5rR5Z7txwutUcLK/U/23Y8eUwvbsCMvnOb9d+JGo3hn0g/ZAiw
sDJ81uEq/RUEiTzkUR2t2674IOjnA0sbR0BpozPyKvxDBP1auSt2TU0yBe5L3EJZE14NIL1am1TH
5zMtMcNrbc6yRUMjGwwO7P75kHnExWSKnIuoj5DuYZNboLiF/jvZ6ZpRLwgxwmBWo9TbVZZX+sYm
9H4VUe3nzLuxM2LEU5p1ZCU8tOV07qqYIPOQ/JqpAlsq89pYKcXUy6MhcyTzga67/1117b/aSNpF
x6kjaIj2rDx1Ckvrgc1jWuk1vLUM7OpY1bciJVkLrNbKdMs/qgcWSy/jUZfyN8NqbZ+UTAxV4x9r
2jJR2LZ4q5LfQZWS6zKZ9sLUon4d5QDgSggQKnXuNPn7xTo1KhiPRkmWObDrYHR+xUV2Cnvz3rTe
VtjwGatnWdmCm9MpV6ExLIaxgyIWRe02zSxUpRo1qJcAD+dwMTk5mQgN56YpJkgoSWl2ZzI6mnb3
5sUQdPxYzN0d+1547m870F+zhBZ/kI0IAsxyRQL0T/3QKv0r7MQv5PzIvJz6yotHe8E1OWUgvjWp
QMtR8OrrcbIuUByhx3FWHL8ZFvid3GpxCfahKs5ZUJ8xGVprcw4mpaGNtljnvc6zPel5zacPnygk
ghdZ0wwxjtNLeq5dDfV4yQaeNIvMLVY6yW1bSYUBwjdayNl31Wb+sGl9l6ZripCDm5iGbUeoWQUu
Ohk4uwUfY2EuySk5tlFUn73+1gM45IjDDgzzYNGy3K65x7kta1rDGhFBeTFc7Kh7C5PhMjiF+2Ic
WKdj2mDgORv7HpPSCw6NJJomO2iipgPORJmEiOAUTvkOGU+L8lqlS/aje0QEZlyMcKcLMIS+/z7l
1hvM9WhtTtZ755rZcqpWbTTcS5R2hpgTHZS5i5z0tXXajzgyv8KUoBYsTUhBAdzncb5DwoYyP5PN
OnWSj1J5rwN/PZYhY2c3w6vRtcB+PHTrifaVNwS7Nr33OXTGN+an977rPxn63sNwRy9B23hd+WYN
gNMCiwyvxKj3jM7kRnSpvejDT11vm7cubz8kFDSWAOZWlvXBGKSPezwCVkWWG4P0fYtdSretYW03
DnlDRcNkakjUUZK6CtGyTMD+BFRVxsxdCs3hKnV/phCoF013mmOID5NLBdVPjv1r5QEgyLGq+5bG
ELSkiZ2r2eTOG4yVR+xdI/2HXuOnFBwMSbdH1d2sQFDXNzWS69MO0Rs/iKQiLotl0Zaf8yy7kGo4
KJObycVoWNdG9Kk146fA/h2+iB9ZTr8b0q4OZeN2G32k4QzKalEbhffZ6la9SUrT22jC+apzRQ/d
KMUWmtK7jl3qiDuElhtT2HWoTH/jal1MxBzqd61I/zhTCnjbAN9kGh35KyC0SpOWcBEQrSaJHrB7
sLSBPdifRsbyNAZt98bP5zxOEGTD/ma6EZlNnHoXUTau3Bbil8WBzXWAEvTSy5cBoR8SM+Go2gOJ
Y+N8piOuvB43KmIoPZQOUgE3vUpK65LOd/MuDGSHCKLf7Gn6GEKnPamE5TjKHXRL5LXZhQa4HQ0s
RD0axbU/bAdDPhhLrPu0wIU1cUj1RLRTgXyzYE7u+7w+ThhsjlGNy08584WtSwKYtAXYqpbkMWh7
yv5RtnsoBirrXHLfS6c8scBzuPKKI0e2YllPhr6s8QO0KGToxw7Y9ZWxBtH56JFL0UdJCWILpqNL
VvFWGQAFGWE2KQB0jNA0XSFSn54PGueoE2cuDt8sPNsxuEaYVl9zrY/fInQGeAXHz9Sx2nMliw+T
+k800cO3fAYnfQFoLbGh8mazES6rTnUX3mIduZShahDADUHvaDuwKabFodTp8em2U6xbof0iohMp
k8NxrZEHjxZqn4XaDtFwv7Dc1t6VPbMY8TWFk7dO9AbIgHsS+ZdW5OqlobaAPklksl6BG0b3vlbE
gO8LY9pnYXrunB5aQ/uJxilYabwSkoDiBaqdYiXmzFGdICWrqJjDYpBf0Ztm7ExWWy2t+jXxmTS1
NXQHdse+YfKlyuKA+6NedTN1zKse3iD+zVKjTeFDtE/cbi2VexqDFOcEYKQNeS7rMI9xqEzUPg2v
u/eoOM2h7uMU6ZU7R7cOfVOKS5t+aKW1dKeeJU7DD8uCo8ZLD8+x9gGatVnJZaq3B1wvbzKcZi+a
91XYSi5zKR6po8imwuPkZ9rFhNK9qB3qJqzHyBto38SjsBdGniMIYKyoeZSqZgxgAKBDvOknTnqA
GP50tbWXKqDsN5p0Y5lagMdb3vKBgh3TfPOCeoUtx/fcJftmwXgyOaXoUDZ07SnPUa8u2zhpllNR
5i9a63xk4VBRfpK36WSwnW3nJ+mpS/VgK83CO+L/3ZmWHmySNZMAbg6365Z6NOwspLhe2DoLu/HQ
KVr4YvCeXbhBFkw6ApTSRBX3hHD6zpQxGaY1kzSs6kEUR5shVjB+9xR2vLd4CFn5skqQ5swhn+lk
8cVkgWN6QefeJx0AZbi9HTrPArAyHzrGQ9VHyzbTx6UucGlkLqByhj72rleQpkO4gsoUf6hdiP+0
5mNEV2H1LJDuNqybUWcwb61Uvydp6ZDmvTrgKAqIvCkd+oaiksjvBhtZrjndGHEuZVXUkEOR1mJ8
SCDhZJ8x9N3VIJw7ObqI8IaBAtkqZpN/OIMu6kvcW3e7DlPyX3p1TPLvXhsYD6BgymoYcIGWXnMH
yXGkCTwSGPTt1DYOKRB7HFHgMaJyANvBycNHaAFhq5mD1dzgIUywgYA8VmBwaBjr3nuRFA6pNo5x
GafEuIgBiaDKQFygo3yxlBEf2r6NDwFHpG0xkv+aWmKb+RbpEK08xSYpc9Ag1kPi3lpCCRbQVwl3
MB1vL9h6IvIe1l2nHsjHefdKv1tNDJLPbCVyRbeQlYIkmM4Ywlcd0t8RWvI2o1FwMvSiw0aWb3Rj
tF9qre2WtajOMqcDMOqasa6C+v5sRMVpfjOGjsWBc7vc+/5QbxTXOWfJWRlvDOU+k26ya2JkMJMY
9+TKTGB9+chpiKd9fhTxD7ze8bICNY5DuxbwImGFiX0FN6luDe40FiCc62xgXIqdJh9pTYubuWp8
ommgHlUXUHeK8Sq0IXlQN0zMuIJQ628i8NQFhc2ebvmyTRgqtfG8PLaGe6L//1NMeX/3+/wtbTN7
4/fTAUr/V5lFJbmu6bQNE3pvNDeLB8YDdy00ZLaJb4Vb0sZ0EssGtVYZBEh8ud2iG6J8jxgnXUs8
mWtLTP0DvXyyBGalbwYy0Mgg6DnLs2C5VBD5wPF7DOITUowPYRsrPbJ+N609nnFu1w8ssIir4mOV
e8mpbYzq4Z8HMnYHNpwFcB2xLYUDjYlUqKWWQP5mStCFYf6I89qjtB+BEDfcrNqYPdDNule7Ic5Q
y7KH1oDcDE3v24t12qLJYfSGP+2EWoD5bb+ZZE6SkYTMTUzx1uu06FU2Ktjq/HlW8zEamAziqMsf
wHDznT2Qh2hWjLAzTHwnVboTM84eMf38g6c0o3FZ0fd8/uTM6rQl082D79aMywM7fbgCr6RlOazX
iHgese+w6jtLbCrdgh7kuDR9XH5+329zt+6ZVzQxsUOuegdyvTLJTxdt5r3a9AXvY6q2BbXXppQ2
7MeUBorOL8q2guQ3ZrfxxjDfOVpSvDlcIcDNKTzGS41e+4xforrX4X4q7eS1Rg4z6dONDBVQZg2C
9tLpPyeXvIXR3DPrAlWOIflFh8W/CBSxurFK/mlB71HX4OLP6LQ+Cq2uDug02Yy6zNr7pM4v6jH5
VxK6t0B4HyxLgyZfx1q0M2jxh1C2e6rtdWsBu/esvH/UuPQgTQ9iPdlEt09wpeNyrHYZVdtSawyG
IoLeCb3gVTZa4Zcnx5OLpngi8i9xS30j6yq4B9xHpFb73U5Wdn0sTCR3CYdATglcfCOX2YRi9sX3
Bnq9k/PDBeWceUPth8JCXXjSv1iM/0lKMXZ+iyXEgJcBJwYFmE0UmQOg3q+8m8pT7AomFP9Dosbg
DIIeRWJP76r2CClqOvOFXdq5i8Au1wnU3pe5xTtpeQbcxvYPnpjA6zGFPfT1r6EeDdZ9gmM9qhz0
TBAR/bRFEgj7hGyH76AQw0OfpXmZSCLqdL6/rIr84Br5fP7FNlLqKIFU2v81mNvNfJ7snI9Zujdt
vV5YkW7eDcUlnehmhQIHVbRQfyvbEgcHutneEUVNai1eY1ONfxtjIFNZI+xN6tmxamI6SHMTw+xG
baP1EfaJ+Slu3nzXe8jEU8KHy6YcLykz845U9l0U+TAO55siCmlruC65kM+nhqd4aaYat0mUcd94
k7w1pv+hE+SK9jLi/ERycUZaKYg2kiiI8iDIDaHC3mhgOcZ5W24GnLsrirFuF8c49obSCjBRNYcA
Y8xqzNytg9rvtSjtcK1bXbPWZUbMWKG9lZMDxSJLJLkthX3X6GKv6FD366rKs0tTqVuZtNNKJTdM
wMi7xyK/D6IMt63BZV9nMqMMTZK9FAN7u/Y98be+cUetCDgp9jYNw4Whtequ6iA7mA4v5/OpbENU
qrxkL7E+AGxnCrWHMo6vvQgN+EwEazOvn/bt0JJJOz+NyAFb556382HoLMi9k3ctnU0XPpyhLtKa
fcI0Gm3t6Ow4PjgLKEjq4TCW2HhRZaxIBGXtrck8GeYFHANJd9Gr9uEwZ19YXVXumFt2d6OK4fYG
U0wUQNjd8eEzS0+Etvbnp6JsoMHPAWTPt7uw3HzD0Yfh6/zVErfuVjOIVPqvwVUV/c41XLKy5v/Z
yhOHbY8QoOf/HKouOzI+wrg5XzmajPSTXVt/ns+cQWSXIkjen8/iqHCvoDT3//1Keja+SSDuz2d2
XrW3NjmHeaITQ0ripB/0t+eX8P0sm1w3357P8sDcBZUMrs//EvrcW2aI6vJ8Bsrnp2lc6/R8Fgpk
nr5hQLyZ/6pu4HiZQMT878cXWdUvMEBNHIn4vScOaMsU2wFbIt+sarLke1QWm+dXyd4D+SHHkpEk
L0FWlf66wZZPMco3a56jbaKBm+f51YbknV3mMIx6/lv8Ft1eGNCanv9zXw/2QWGK/+/1in09P8XI
XWkM8z/nKR3/QAX3539sa0Nz7aLZ+s6v6KkmfksCC8UQCpBGGv4yiGP1XuGqqopwuANcHG/WMLt0
Lpqy3AsKWvMoWMteUmQNfVz6r7JiX2d2Tl0aja+TXp0qau+Djpp2246DsRB1SMNSsOaXkaffeO8P
QJsQkHOw3GJTtO/D/Jci1si3BhRMrPlA33SSkVBxDWCrq9FYBih17xkR54gHGW630gAnZCq50vHg
IJxP45e8QO3lZq+p6Wm3bJDJmyimJXtNePfnB8f7stpQf49jguHqUr8WhXdO4FJuasjJpOyZPp3O
CFi2G72PZfw3Y5c/6fN9TWPTQg0FzMyhyl8+P+fgYZpHAUSDzBYjc97iuulTDKrf6RZxvirvpvtU
TZuA7JWNZQfgUOZPcQxmMNYN/TLvKu/l+QsmoHpOQJ6+Umgmm8hpCUssK+PVxy3URZh2ng/xTGlM
tffnX+iF47oLkcsPrXtx20S7iXmlrDjDLPO++K2FjI9Ir775MFDo49bDkZhDtRF6pC+nCBSMsAnB
JYHYuVnoRtd46brVOP+LDhfTTnUO6s6Wc+68lNGes48GtTuCeze7C2eQaFXy6/OLliAijFscGQMx
UI6Msjtq/31HZOXFdpnaFoTaxCWwxICWQiis4TbFxnvRl+1ZK1BEB6G6uuMcX1RaGp7xdikSY6Jl
YTOvsJ2NbH1CKjJGdqSq3XTsV0yB1StWS8bx867glVqIWxxm4dAV8kYIVXipG5uL5SL6abzbluVf
ubT39PPFqXX6L93t5dnMpmMvsEJkKr9R3557CAsICBkAhoRoszKiSdRjivk6fp0y9Uf6hXkapGNt
aX+7i0KftJcyiCgoJa0goJtAl/DhGKSaEw2N5iEFxgYiTWdgbGS3MFH+OqEjsLRr2vnxMH4PCXcO
I0tAVNEF8sep80z9PDgVuICaILee+mahxz8Bh7L3QSefziuA8Q4FWvV22MBWJnc4hOOqHpZAIjQJ
TPJdOudLGDoEF7LF4nmO5uClWlu+G6661h9vZvGdlx7V3yT/aRYtTiz52U1vOPCF/gPvBs4hK9mZ
JeVFVJftm9T+IM0R740kgStzohEZRcp5ioq96M1D6ZMFCW/6PSvbacl0Ot1lEsekMf9OFhRjuoOU
3G5FfN38br4juBBB2p/1un7HjgoOZ37QVqPVwe8I4mT7HP/pVcIqlNDomf+IkGCyhTe/iGD71qCH
3aVe3ZhM3OCDdQtfWkfI4qdMTAQa1SwnMjfnrfZOx9nFviG2lk8jMQzDbofVbefpilS9vuWwrsFC
GAu/pO3l17B5hMXuBmek1qrmVoR5SAGES8od+w+DXFZgW8LfZilydYv2jGPfa09Z5wjCitUZLe4W
Bv1h+6kqDYq6h5UpGjOxzyXtIwEB72BHeY3nodbeO73QSatq2DyydVyhQKLX7r9A3rCW3qi+vAoL
TG7F+eH57U4xi4h0/dFGq0k2/sYvw/590PK1xgF6E2qSk/eINoQk9nGdWCkbdOVfDEfDUzzZt8nX
7Nt8bEILe+M21gm4avb6mHxKw10NKeErqRe4N5NAh2Xk9ekGXZm4cVMCUw2dVyNLvkoCdgj7Ka+U
9WfaNgjRHeLeM1rCyH5fGGH88ms/2bqekO/SPNKEaG8c89O3QlHizTICzzbRI2DgaTzzDDpPbSeh
86Nr7drqHyUDLbSnHX1X2JBnJUt1fn5UwGQ7e2XzUQE/iWjcoJxm1ZBMoVK8cniidNqubXx+PiTc
RqtRyWteNR+JEPk5HYf8HP3fRyU1b0V5umuH/GSXEoHN8zvy+dskpNpN6sdvKYjdhiM0p2Q+XTwh
/JgTiHsydW0JhWTrO7W9n8H2I4ayxSDpHw10BM91FtFEKv1Diu5qXWUhp3UbnZfH/D7GKp1MWEq6
wGLhtJKjFe89dGIn2lQMVWm1bKI4rl/ivG+pnIEWPb/gowf971v6+fs02n7BQCjw8/OQz+9TIdGv
Nuoz01KKsswz9qw5//vR83NIjfONOYanaCr7/fMhxxSxZpP6FTnhZ2QZ9RpCaoehJaWJQV49j2IK
uv3zs76aUL48nyukYG76zXkvXGsdpxZ3zHYiaF47adzdWua/VFV2RFSHMX2VoryrSN+NlUpfrRLr
pMrHtUaa98Z3ED51NE+Wwwi2UXY9wJHGl0sUjsHKGTL4AFhyfvdN9le23bQNpE9CkB0YO1XT07WT
qfzizVp6Zd795mDooMzHpltyPlt3MzW7tDifmRRGWB6a9jXyqq1Lni0KZu9QuEmzG8ljA9Gzdnrc
XCPtvNodjffKEwcaJdhcG8N/bSHwvrj9FF21JAuPSVdZNOy8/nd6gVgX/6rp9hWZi0CEMIwDIwZ1
HSb93zgVKwZVWyPrrnpouQ8jYj5TTOXw5tNclyL0wG6V1IvQIBdc8tOiOWNHs3YV4VhkiRbooNoo
3eVh+NtsNhCpmdswpr3VijFW5zXJVm/lsPaZw26nylmbbJffdf4Zg3VhcCfsBxgoui6fU1fLnyZr
O1BwXnnJkVyvRGJjGWiqdAt91D4mJi0ORoDkqOuBsxd9+Baht99FJBYv7VyZv63gYY2MtL1YLOvG
ZOKU0f/GdAIGpR6+9Gp+98bmwArt3pBHfRu07qiBB+3qWZZLeh8DByUDfCK1ebGGcDOGvPJWlNFa
4lW5mNifWgYtmCkM+cV0/IPua/AXECXWJMUazuR61Zu2+uTC1MCe0vMBpO9rtfqUXApoQ5R7TrFJ
3Ryo/+P8nYC9ESJVhGtgSMQhUkzOAZBtu7CSGm+RF5enoTbtB5zlMXOqzyZV8aFhZrfwImLfCvyS
sqAFnKWNz8VPxjvGPe1dsJojpiy/Qi9x1i0d9w1YABgyJpTPEBWXRyR67/Fe2oWD/Nlkk/MY4bXB
R0Qs3iapR3mcggSZU6etsirKTi7B6fQfht9TgLaK0TEJVjmanH70ULUh7y49+61tQg6raWN5mwlc
2kvAjC7Oyv5FdAWyb6QomSyTjUin81AHv1ndM/yYJvngpgdXSozbFmFZRzuZVvlEjUjPt3m1Qj9Z
T0YUvjQd6hkOxRELFIIL1y4WoCjNvZNUKEtNnwGEO3iooZjANeYgEGr+i1PLOVIDucfnR0MU/usb
GZJyAsPyJcojiIDOLNFyU2yvPVZVwykX89TZjqZjKknw9BwMfLlhrVuDnh66ouRE/w2gSnGgbiPG
XFSHSA3FIqhbgXye86IYk+PzwaU+WTX2SHqiF1crp9fg9fa1hRHM0++ORfKsrxsHw3DvXjnKjRkG
7rFAonAkCNdHd4LarQWShfr599h5mOaAQk280CSO3zz0aguFEJKksCQ6IH2ODs+P9Cqr15UX/EFB
am9cIb/GomXIXln4iDFxHWLTiA6REUQHpwfcrWJc2CbzhYM+PzCyyw8jYe57jYrOmgNo5s/8/9fq
ePzWB+Rjo8U3WchN9pOu/vcjkvZcPJv7ctB6/PI8jMS8imRstxivLXurx5wDVWa0//3fqN/EViTe
Ssw/KfCd7ZSYcmlL8yfvjXxf0fOpheXvRNsTb2OixxDxqYnpbhcFhQSFHGuh5qdAabWuPNQd/tQ2
YXCaVQxo3KHZiRCEij8/6MJVBz1ICbRtwUKZxUtVkldf+ZYUC7MvTk5VUx8NUUaTi/1nLKzv5zM1
1tnh+dH/Pzw/BxAWEp8ebXSyzQVI4bpU2gHYXPYylmjQogYO/9hZ8MiiEa+Q6+Q3TODdgvBOH4nr
4flgIH1dVTZUFPim+0nT6PRx2Mew0c34TMKDE7OHXt+uWqysAFvIMZs6oHtOi5k0SQ7PF+/5DiVx
2O1TGgF2pfVXpQEvDOmvvmlJhUipHzjzlgGiVQcjezaW1YdtdEwQpS6+lPB/vEwbf/O2XWivGVc0
txgFrHHtAyMBClQ/Ch+ujDea77ItrcM4I9BM2PlFYRO47rb/LB3VC9aSfVxY1/9h7zyWI0fSbP0u
vfc2h0M4sJhNCIQig1oUNzAymQmtNZ7+fmB13+k7ZvMGd0NLUZWZjAi4OP8532HUjQCOyRYp3BDv
S7+Ym7AtE78msu73cTkATu6L56RKYOSvXjGzrB9HM072KHv9fQIPzx8aMssOKZWDaY7xbWWCieFj
/qGKZrzkaG2n2tYhWZQuvTAfMo6VUaubxcQ2Khn0nmVV3ijCuVAyluKeKSZMxCAAz7Ao2oMz3IkJ
vBbOiQwFaYfNRnPvZth6psi1Xir69lLG60hx2zCxWOejeDkPJomzunkQ7J4Au+uHhXCCsmJgRNy/
xgSuRkb15w4cI/nLthFPYZUZOzJKvCaSNCK4D+4OpX2bUFx6BJWRsoRU01nZgkSgwSG+X63idacw
jQ9Bd2yk6frktYgWNBnDNjFxyDIYUVYmHa285nGHqtc0w2mwAr/MGBDrMrNORTKhH0Ak2Q/Uvtyj
L9I7axHHmmWWHqEofgULuKXI8YIHI5rIVjP9y3Pj1prVfCod8y6t3GaH18B9hNdB9cX6o3YZ5g09
tpeqmymkJD1OOLDbGXKW11JNt7YmQREFNWyP4I67b8sQjQly5Hpvq1gCgS/h2I7Bz7THgvh3Ku9V
RX5vgv4T29Otcixvm1d3Hsk5v2yxkmelfekU8I5jQn+6dJIQyo2VPtsW892MeEamkkNauiee/oqr
Tephd64F6vVoXYcleB/C7CHOPzoTqGXUWz0wvZhQiaOA5MXRehyu71M3gtEux3RbI7/eAYx8nrpS
Pmau3OgVlORRx+7r1Ek+vXlT9OOH4zoX7ssUiIC726qpeoKCicWBLdoOawSpnMBV272HCeGtWXTD
oWPgwKfJ05+cNlgjZDIilkyHZax2Y1sBHkzNvWXmv8EafzTGKSmk3Adq0OeKY98cqp1XaWb3dXPI
NP4XL+gnQkgW63y0yDfEWr+LWuw7yjWeDfN5zKNLjpxwZHLdHmI+xpK0PR7bXFvR/VSTiUwS+uJJ
J5rwuCrHm05VmopjOoDgGxpqhColPtidsFU8CktHj/g7di1gLrYzrkvUNpxkUDzmsfpFilxdKAWm
ydjCChMt3V9Ba/BxiLM7XRvlc0Qeitm1/lUl9q9xbA/G+uKVo8ZHJsEkWsaV7BwVJVpWPiwIeoQY
bIZ5TXu7ItFkd7Rhd6CNrTW5hm9nkyaxiQk5W24rlslB192hLcs/NhPkzj7M3rAfsoyzGhedugaA
NSDKNUXwPQKcz/GpGmH9uOBzBcfK6DZk/AD0RzBn09WxyFV1dmZuu/NcQYUWawSdJlLDWxn9uZGd
RTD7eokpv+HeFlNrc0Tl+t26307iPbpQF/2uBbJVNUHnW64dHseC2phA3VC43N8C4Gq2BUH09X/k
8QTwwtMsQ2IAMs6/8ooo5piZ4ClorryL8E+BDtvEMallI1wB0oD4YVtgQZkxG25gMHt+kEfxbqY/
5pTOpdzENdd4QuS4hxzy6lZH/fvSGTe0v1HAS8M9/AW6fiuclWSLwJTr+Av/MA8OJSAyJLnQDpRd
V/p9HGS9B55kIfJ2B3aJmL42aFucaF/KKu8xV58yi8Zf4XIor3Ttcret3dseWakO3avOrh6+nSsh
MX0L82uO5/ToxviFZYeoZ3ECcSgN7ro+oFOlLxxUCrvYDQNEgqdapxY0JyfZRoPBxKJx7wuH8m3P
NI8JEcDrzxea6AbzEM2LdWnC0dqGQUxzZ5ERk6jS7CAFlcyBTik9dLS3ba3kkpMeY8Jn0Iyzfkk5
ihhT252d/MGruecQmGTZpSnmI+Ojx56dllsIMA+yG+xL2KYncnSeA8Qhbx7p7S72qD1fipP/axUy
i693dDUTEhOXKbd5C0a3oQ2i/UqIG+7HJsVZHM9vsrfNvRFz7gTEdW/HehtV8xv/btZmyT8ETBOQ
qkbfgGVj9uGAvrcnd1O1zqtuY9Rv770qhb5deCRHr6JBiGFzmxKrQH9N8PNCH/MkXU1GRGpohEcf
xVjdtZw+BZ5bqpyqNyybk68AuGRZPPu2CzansfYBXYwYJ9TbHFGdPEBpFlxZqUCIbx0vueObDhKo
JWuWjF2vxMFPPukpmOQvOza6r5KmbYxprk9CLNtEdYwDSrojNKLW2lfaujNFWuwExHAkoa3tiGNy
Zv4NqZOr2t1oIAlnUCZ2S4idGxrTwk5n/RZRAGMsKg/xFAX4r3k/R6v6y8myhguy/DKEePJE9C27
yGTBI3Vvxumb7suTyvNbcqzippcdTg/MP1lysV1P+mmocDjTYmF62PEU7hJ/oYFiyfs/SAsQlvPk
d1jZHrjnhMtN9M23ZuyzjhlzjvB5Xjz1DW8R/5AtH8ssQKji7QUmz3mhIvzQSegm0mn/msBU8EHe
ySEWcL1LHuo5719GN/Ag0oR3RYofmf9EyiV5tVAVZhfeLf1ey2EJuy8c48fWq9mePdFskAMKP3cy
LJxx9DoZMrxEC32NQxt/zVJ+CZQNeDecFEyANV668xjN7LoqT/Zd3jHBhXQuO4NaBWyh7FA3Q6m3
oR08JCHPDctFYxG0aaAFbEhV4GXE7BIltbuJtAvZcIZzK1ri5BEE8G24dRrzHo4AjjN1YQnZidDE
KkB0c06M3tfBQN23xeZYRtzWYsSSqrNeRhHe68z8Mq1k3qhq0MiXaxFTUj71InyBkspUPl8YwNkg
i+pFMGhUL4FTv0Vzt2lm9SequK4R0t9mi/dpMnnBtZx+WCAJUiNtnnsYfZEsHyHw0FHC1jQa1ifZ
THurXKSpSrCHIImb9XckmK1RRwTVo5h2XBIeeg98yZz7gW5usDOoE/lY/tnzrWxRDMc4dvdBUjqb
Tlj4hkFzjVw5qDRoDxR43ppBBMk851y/nBhP5xvVwuUyne5TKLYLsEFUGRT2XRY6nCo8RuCyOBlu
TaCP5ybFg+4HdXXLFCU6pUH+pDFVrH8WPeC9SrT/lIKn4phKnfTsfYQ9gb+skdnW086zdmbkr7XQ
HPX+F54fEgvdjAzVXCwbI5yz9q5F3C6o2945JgToMEajy3W/LbzxprU/UxWdnR6crtGGb1nZvE9U
mGxsr8FlP7b3PDp7DEkWe1v81SpiSq2Qw86zv9uQFH07exQNleiwvOvNLbUmSDlBcbdEptxmyLmH
kCIqAy8M4R8gjy3J63QML+7UwwDTHA2zNDgmuDaOeRxTwoe/ZgcVjNjx9MmaY/nW4BIA7/y2XThw
ZkOwTUxyUCVCUWobNwoSgzmxHuKxLYonTFcOnEDvlQlgCTPYrI+1U34YBsnnNS7mRP1tMuNzaxMQ
1AjwNWsJhw63uZ8NPtyt0/2VciIunKK9Q9F79tLg2prMt/AQ7FTchqTSaMKZisGiX8B4BaKxRrvH
OyvDyFKJOzdq/nAupAzPPPNf0i5VtwUJ53Dnhd0B1PS3YXf8463qo+nbm2I2DLT+4q7XFQqKQGPH
fIphr8uhvuvSr27bUvwSsS5uInVb9GgMawXwhmzZ/UQhbhIxLkPIpHmkhRhT/QlrGGBDSvi7XV7G
4K8OgzWGFPYl25W03LcDoQlxP1MOyMSx4RiVv7UoQZUlej7mGt0Q+yZvKFi0EgT4siWBgrmuxZos
RfAEEv9FDtAmSUFSg9F4DR8Q3YKDp389qE+9dCZssAZGKG8CMjaqAyFjjijxPnKWb5yGL+n6/AdZ
/lBJI9/qyLkVLQ92N7R70atb3hHNspMv+waf0KiyT1AD7+bKOGfFZKTTtpI7hWsjMIZsl0kQIT1i
MGgRPqzM2ss4JPUFy3sVftoy21uYQamRhZe20EEby5G+PhHRbds7Pq2LWxAod3Yo3icPE6aXfHBn
iQgBPMbVcuLe8Ienhxd55S0XrBSuwzbZF9ZH6MDMm114k82liYSEM/vHcepHKVkqScYlhXefR+77
6I2npcczmlFMjhH1OSy6P1Nx6D3Jrko+DM5Ayz3kvKj4a+J82AYEAMkOI4B392F37W0b1Xa2EFGN
D7PPPkZgS5ulketKta9iEk6IzpZfc1OQZkEkpGzsXdNiwYykARZoQl4XGJqWV17pdypuQJzMEetD
fq+8HLsYgJO1hOutJppaY6tqbSZ2dSbq/TDbjxg6f3m/bVGwyEeY5BMy72NrE2hIfZyl6lR5+gy4
4iak95Toq3eAlFXvvVzDOFT9RjdOv51qD1+B9Th6/YMAXEHhJDgoi+tKMD0FjgRFm5vpNg3Cr4Rc
uItjIGLlHZsOyTlsv7yIOqmq4twQh9RP9lnwhPcJBBwJYcJT27ZNeYMCMIUFqzeTn3Q7OT6fFOr0
SFZZ15T7XwEokZgTMWzceGJ6DuXvIuQSKj4jku+MliBjVN2fVBePYdS38CYK+pwQKzoBnEaeGtE9
xsq+scPyxYqGRxYlFUW+Sc6Gk1oKrOeZgzGBnceqn169ZD6rvOs5Is73rLI3RaeJrLKAjoncqkjf
m/l8jnK2CdXU+MJannnztDT2Q9gUABSiXagLRikPvRSEfzPYyK2/hNw15LygKTHHD9zkGlmK3yXj
VE05zMPizfVYAFqjpyzH5LTo/MKEc5VLe9fhoxiZ96kw/9Phnt3DN3q2PIz/GDm+rL755YzmQxfy
SCbVLnRktzEWPndOB2MUBiHZ1MeC/Z7kw5ftLO8y4IEITUEUtNmV48ShU1Wbbl5u0CnZyOHLBLCF
fRPT7TxZHwgFAKRZ4zrysQUrU4pXOXDPVcBE3ZFnO6oxUXWYqmO/MIZDNNyZdnwCyHL0LP2UfVQR
0mhgj5SuRuN9lwiCZB44mMrIj4tR/NWroNzARaPL0uSPN5Xjwm3m9KryrPdtwfG76Unmc++m6qS6
z3R5wMRMuMYtTkhNNRAXWBkeiKgMK9Yx7p/ioHhPmoHbWF1eBtlJMmO8Nrwx0qpguuWF8HvGQ3Xk
vYZ9Yx84uvAwQRlqK6c89Z4/ef173U7pkY02w29/6TFebRoNRsQ23od+OOoRUio122KfquLs4P3c
FWXHja+zlh0r3LQFMv86x6L+Ww+IU3kMg44BYooNv13GvWem9ythGKwGyZBEED6M0+6i6ScqY4dk
yIjjJMhPmQqG23gkNNH9pZvhkJMROaZjTm+ZszgbS6v6OBchZkQtf+mmi/YsdX6WwqCCMFqynZ7o
cAJqB2RoEwbVpXAhhS5T8e3G60EDPyA1bIPezmn+Oio8J5E0m60eTtWaUmoDmBytB0qEmVw+RSnT
AG7KI7bKBhQgWjAik/M8Tj1U8HQkPA65A7vAsp8E15mZQ/texEmOV9G61oF4D9yUYnmB30kwm+Ic
ggEgCo9GK7mERUfHAQ9iM1M6kCO6STUGNwwmD9Z1hutzo+nuG72MVccMMPF3HhGRscH1KDrDb5xC
7rCS+91MgWBr4To1KdKYctaxysYOk/Q4DfvoiOH9ElQm7KmOfSaS6b2Jf7cpAR1h5GbSv2JbI7wS
Dh0oJA3jWzlqPkFkrKjfGD7U1AAR5ECEm2kfeyJgIBUKZiMM+cvyPUBIhsLtcUS3HuQI9CnvcOdq
Nb2ZFuxGnCICUE6X77X2mNjEyW1fEuleKd324qH0i44yDdqbDcE5NWy9nc6gfDaueDU5R09y6J/w
oldWtbPYXSBaBDfA1OJdO1jkY2RmbJMCYg1wGxCytmLEqWTuZybM0yCcr3EIziQFBpLP9wkQ6lOI
H5KPBxCitHzLcZZjRbZDrueNA5gQP66BVPVQM4drxGBTblxnvjUNxGXt6K/F5qi1diH2BSIi2S6e
AmL37FV/4Z04eEt1a9ixubOZtexKZeqVfzFyNuFBc5OU2lrD8TF6GmSgi2KfTm54JDnHuUn8GgOn
PVqyw/Ro7BtmyXNpyTfPC3ZVC77Qxe/GOO8vd6kh3q3BSwlyXEyQB2J4rckMwjbOMVCgPXy0zH/X
0Q0qVQNQbLHu88Wwd2aqP3ievTRhVyHfZI5S7blGKTM7JOQ+2I4CCHTaepMjeapc8S67fObBrtdu
wb2vxTSdpa0GAIf86vbjSxByNgUelbo/bWFF4DP1LhgFcmlyOi0PA9spiS66q6es38E7Os0RQyxJ
To7Xbi/ceQaRlxOIi5vbzgrnvR0u4ApLDEdNQAhWg9rAfXFxlPe7oIKG0u30e0kExW8UflWTdDcj
4hm4rNpfSvk91nzHpUtUBHYr2hQ2OLuHyAgxZDiZGeGWwp1Ye4AIQmkCzzY+ZHGh9lXSWBuHV9Gq
sWZBL4UHbwevNumRm35uropOgqsh7AsXiF2DHnWjo2LkTqtMP041x0Mz9JWdPsVjqDcjJEfayubn
HyrA3FX7UMTzwVno+JxAtXcMg/YSw/uWbrNil/A6bqEV4rVw+geHV9DuX6DPXJupM0EkGSDJKjfB
apCe7dr3LO6NnTutR9/fRkjk1KyNFNLvQCqkIaPKBIkaHisnT2shX1FkImo2otxECCFXNtOCt2m8
6o3cMtQJQRFiRTjQRUDayGl5CJhOnOAKPDQefQBoDC1GWM6dOhlh0AawBuJEXnIjuRIJaV6DSfSH
dBx4Lhge7/K5uFSCg2cZfok4+AXT7GK25fSazm8h7hmCjMwpaP+ioDQHcBLSPsS1LmKSiS+QeYyb
nkKV3M558sCw2H7qekYI5uJp3woO0u6GczzTQj7mie+E2XcHDattyv5Ze9CLHYeOhPU8PaTmU6wk
PvDh3lpwMuJs4h6zgEyoSE/VtvjmUHBZaOHlftZpmM9JeOhF/egqiHFKNL86LN9DomlNKILg7Fp6
bcuat+Yy7+u4pp7RXvsLyBrnZgJXFLR9N8doyGH9F/vMrQk0dteO3VX0ue9GdKA0OXt1CWhs73Rq
IpIwya0dMdPhlhjseqE/LHrBdqFHTWrRsQgsGsJpbY5HTnsfntfDhiIsC3/IvsP+1e3KknrWKc2t
bWNpLM94yOym+LYuC3LeluvYcMCEeyMzEEUJbo48k8sl9sCQcTw5xQjcO7nU1hEDBVhABCKwmiQo
FzXk2ymIHqmu2Q19VD/07Q5iBQ9mazcwJ56z0oM6Hcj2VJcpmcgRiadsDnFdOoeUZ7p3bHwN47GI
wxMOBOeAxBpsXa76RvEehzeq7tqT1ed/cBN8Ma15cvifKOwh9Wmv01n6OAfmpavHYN5Wdfec0DWx
icL6LrDlcMzXOclIXMP06gddhGLfyORl4GnnbcyfxulmcadqvcAdi2m1zzUY02NzvI0FosaMLcW1
aAPVAXskCl/t6956ZzuglTMI/hrL6AW2r+nbKbQdNUPXW+L8rCPsEJWQh5AXBGInuTsw0S7I80wc
2lFEwEKxT5IPJpwnSL5Ake7vGhoHWlIXDknZh2lpqRpKWx4xWFVkwzsILCUk7T7fSa+OzwZPCOWa
XOUSZlpxgJO3I8glbWrfOAwIGWIaGSJMDjje+6j8rijHqw3zTXtxzyI2oIdzTi8H4imp2C8N5ptV
6tx79VqNiGYemxVxiZGtsJjesxT8Egd+agZ2gyiPlll95+w5wGZYxVd2cHU3Qbw6lVl2Yma/t4Ps
rh3ja4BSvUly5Hc6m1auunE7Ls5TgjFxMy2QH/ISlk3YIn5WPTMuh02Yq47cEw5eVQHN7QNk8dDh
2S8Wz0UCbO9iJbSfVi300Pulqj+U1SJsE0LfFPXFTNJxH7O4bESCVaIw8EGZxxK73pqUgFaP+mW0
xf3kqq+KouYt5WTE9GB+6KDAPmVWpyTnkQLOU8C1hPwwgEMXCulf9wAaZIEFUNp8LwM+fi/4naO4
Y6lwSDJ4KBKZRbWskQdXT2Ddd/Ml36d1/I42hpCXLL5uPBxs4Z+yB30rkuEyajv3bXt5z8b4Ky1q
EO81BS8ykUx8Z/bMnFWoDoud5MRdYbZhEXTTA2z28jrlnIZGK7snncPQWG4sBTMpqtA/A4MpTrWy
AMa2+axVTtJm6E+YdiM/1Qi79XJHAWpwdZTkS2Ta57jqH4yBdcxsnSMNf+lRGcYJoC6YW4mEXeYl
x2NZfo6JwZRwbPizIVvxfZsImzTJ7tI4wS3QxMPLvHiXWbChUm+zrWutuDl02WWZHY0OYYElB0x9
DtiKH+wKY3gY4qAHflYuDCAZkhBmE19t29j7CBT2tqzpHBbF7wzuyLVtmn1qrXJmXH9IVXacrtHv
rZe+MI2HxI7VQx93+S2E5RuMFMUppWGaCulUv4RzeAwMpMOKHkgHob52p+lkjBA9XAyvDkV2MTNr
NrOJ+XMyEShA5HbJuKjK7IHIlM4+xdF1J0utz33XnT1zl/YRM3Me+/0yyvuqGD6RMbepx7bKJfgF
qE6xLVarTFy9d2nawepib7e8D2fCccI3/Ft6fiTn9DBIqJ92Ghi+Ssnkq1kT5hqOjZ3eT04TXUjG
q/TTmgr8y1WFjNGlPmvcmTA5fEKPkecSfrd06DVWe8bc/GUPMQaBYbhgvGECRFrjMBYwvSObOUaJ
zaoIsg/RM+wswvpzjs13V5F4hQAVbTwdDU+Gre97l3ggnCV6MszyHLeAOFZzwCVqOkST5SFpyCtQ
5Mvt1eVPnZ6NmilwnVu7LFKfTJQkcwVqVpSzJAduJ3cNeeghMiYMPRqMM8Lakkm4WnZjn7JoefJ6
Qj2B/GRF+Yh/eTqFamCxfQdW5ztrC0sklY/byNoYvY6PLVudvZL7HA+gyj/WYqz/XyD2PFe//+sf
v8q+6Jr58XcYl8V/VoIZDm3J/3uD2O0nSIzus4jpc/3N4K2bT9//9Y+f/+nvIjFh/dNV2tGSTnOT
rZjO0H83iQlD/1M6js1YzDVth8WBvrB/V4npfyrPlY4nJchhotz0j/2rSsyw/qkN/Ei0W7n/qib7
d8HZ/d8NYe3/+Pl/tu6uf/1/FInZ2iQPAkvQltojVq+t/1GzGVojA7FIvnfNBFwxzeyHxrQec5Xf
tEpH1y7th7uiBgVjkST7ZOT1HSZGePy70K8eAU0JYQfX3Iu8GyLIWy00XkwdPKnBUS92xaR2cRA0
KJth5FKmvtWARpCvsRtAi/fWXREU6BiOy21iZ/CMbWb4dX8uKX34i9jbTDNEYO1+TGvYlLwzEcBP
Z9W5AvsOxnWxhRTQ/v1p/1+7iC1T/b8Fa7wujiWZLrn0HTqWY65vwH+WHnKgDWedR1enqO6x7H4r
TFWpY9mEXPsXbIlgpUz0cbt2VlgjPj2Uy4NNJrrH9ITzn18ODHWhuy3d0Cllwj1t3sOqvU10iivS
HfA2e2AmBBU5rkOdGrCZjiYbrMDfloNpWyVvkKuBPjfBhPtt8qVdlFe4hA9An6z7KOclILVEnwyq
463DrJlrIJKdA0hvwyeRO0BiMyhBm9o0U9XRMhmvg4m7xUiedWvKW3qpL8Y6bV8o8NlqB86WoMvM
cevbhahFlCzZBYprsY1yLt2JMeOCtIfIX6r+ozf1m26YIJcTBoTR0Xs34BjWzHRRxim4mPQTU94r
Bd5qE9z3yRSDNKtuZ6d7BUdtofkVA6NmAJlFAk2IjRpVjZL16Zss8GseV49q8R4GFw09haZAWysl
GF1Sbfnt7OREhh9Uc4+fdDobheZPAacKsRjXdNXBj4Wd3HGcNmIMn9oA1KrG8YoHfOK0ZUynYqBR
SLRnNk7Dr81M7XsnSje9S6cpRc4YNxod7coFqyYm5T9ZHy9HsGwfMnDXnulg8tue1wXLZs7xnXI6
0C5F0zd3cwKsrvPc3Ldm+p4UxDxVgkitljd0rAwgAthPEobQNRsMVqRx/Erhm7WolG8SsMaz6+1d
yeCuHJevNAmPxRKfQ89tD0zEJPaEGSysYx/73u/HMqUHo9rm02p8rig9Bty7xfLTrh+Cx9bMD+Gd
mzrBbbXmgafpqnTPqLNmLwwHvt8M9O0xcxivT/HGkB59uTF8nNF9lK5zxP+Nk9PBvTaZuUkVyqGp
kxyBEPNPh9uQk/5+BtqFhINoM1G7Cf3JIL2qXtSASkz8NABOZ3703RwdaVS+qYjzlE556acWMOWK
qcZP5p5z5qmH0gqu7hA2RxbSbe6Ea475Fev5AnQUX8EQ8XIOjFf3iyb4SjR+OmTIYcT9YQqrgYC0
HXsZ1jIGi06Zip2xhNFWmZVi/qtu4pkAn+F4m9KYAaEj2B2GIPrFleLGTK/AWCXDFM79vcz/MCbt
9i3n6iSNKkyfdgHhqNcb2cYffZ5FfhiRus8hIOxqE2Y/HqbfXkW41sgTfccidXAUh6SwIMzFBJGW
jxjvdZu0xJYhp5pWcc+o4rMx6+ET0hcpxVFY1yS9anJSWBNwBWdzf8yxHuyjGFd3bYhTPxonKTow
xkBJG0U8AjA2LhP41kD+Di2Cyq7XvUYLyEHopRUqaCLARMMn6oag3A+leBxSl2Y/xkrlUJw9HMMX
u++eFQXK+6C/D6N1qJv380oK3JoZyYS+MvEp1fp1ltV5nMvBT2Mq+aqAjpbQFlSJ4CgTTPAAmUCu
zWjSotEMn4/tPJSx/d66YJyNhp3FQrOaAghR1Iesfz3eMIEqhi5zGqZgvGS594qyvhZt2Td11HKQ
ndPlTuXhSxXJu0DOFF6E9rnFRMyIo2DMjzGvS8fHOgdjIWR6qYt0J7tM7yuy7ptuQR7NreWcV8kJ
SC1GQWFsSCaGN2Uzw72i4TyHNNZbKHT1QDDeanb2HP3pUaM2mcL0EDLLFMK5g3p6oOXjjqCkeWqR
6ZuYILwJYGX2wm2mHSxmS2nseyNc+3Cb9zwywfa3RJtTTeGDqw+hWRf7OEJNssaPumxiECDNLmgo
yQ2JUNcWtThOaCIdCwwtLJfdZvE2svmV5ONdjT+d7AQm6ohFHoCMX3USTHbtvkWyFkjjxoPQ2ApF
86m7ydh5/PJ2gDSI/fMdMkF05mDpHmrdAsANIJjS+bnvgm9FaG1LBTrNf7HapWi9eKTPsUk/YSB3
RoQ4BNCLzvF8iE9L5Vy9xBxvGgT4oznkv1BZ7mbP/TOzi/oFEvaGlEPIKAvEuLUZgzh9qim+OAwW
GoXrmT5Xj/5q20JRVELODY/5NW4z4+DSekurMStfDQSpXtpzUs3bGtPkqV+oIVXTXRytFUvIm4iY
BNQmmTCudxtBosLc17k42xhgUSRTa991CWBr0+j8KWjuxZCPpzTuDzKpwFupEYjpjAUjwEK6G2UO
EKLC1WfR+DUW9nwsjerTtpziUE5SH1t2xpJ1a8R+tQkj4sMqhwBhShK7S/FMOmTUiLeuHv+oZaZZ
Aam5o56a6Drolv9bHmbYE72pmcySIySnQ1tTH2HGHzOPxGYAV4KRMvzw5omrDRr1pZUMPGHjPCth
r4ed2C/zjH542msOebZyavGGqCAxOA/wJdD4MC0bt6Qg9J5NxbKHTKOuZey5Ny1dn2Bp5lZeY4Gc
knZUDywsDzXgbqY8NCZCMMjwDar0oprqd2420M05oBRBEb1HIbMY0Z/0YI9/wqE+gryge9lk2tea
fXoeTfEdMW7fmNyXqRrFpxpt8jbUewLbDWMelV8JgRbXEgYuaqVHfxze8IuNDr9VHvDgAUdLH/Jk
kcu0tzwtxbnTBGtxNlGKOBf9a9t3sPSgsiFHYHtvLLDwYMSfAUHYcVVy7QthKK8/yrv0LZ8rd//z
S+DR1CluLmSxe7b56La2CX2KuuffriZ8+5gYeMmnxJ33TQf+Il7/xp8vQ9uV51okyExDf1yIO2GM
X38Xt2HJGfTYV5Z1+vmJBNWDkfL3SO0vEpkBuiFcgCcQDEgpo1lXBSYmo/kGQ4mk7vr9/fzpPz+S
vfFetFSyWeZhsR9gVKV7z11ZNB70bGEfol4HjGBqdyeIfOMywvgWr1/+/odUIbsKvA5md2+pmjAv
y/HBpJ4WJGHSJcdmsW/740hR/Y5Vp2TCQYisp1tKjup1SqPO70TNC75+GfP+BUQkGXXJ7m45wNcE
NH72gOH886WtzJeQAIXvKWO1Nb0WRT2cf74EHjjfwPSmPcHwL1UUFTdiuAo1/TUZPCusjklGhy0x
L/KSfXzSDbJa1uEUyijLskRj+6KwEYF5eYyeaNV2JPN2zjzaAIkDvf/3W/Pfr+DPr6mUwVPTgO6K
tI09z9zo9S0KI3o9EYrBuTs1nmRUKn4ettemr/Adxo656TSzxDU5OMXy+PNyYi0yUbyYBOFyauX+
59VW9swf1Od69/PTrFVst2ZJliLlwPHz3cep/e5mg7efx+hfL4ihcDN5TfE7ovfVbzL3d+5Mr3M4
LD65Wn12ewDjhTCKrc5HmHk/7wAp02VX9tgjRkueiKzXZpueQ/zLf3/J6rz9+0ckZG+4JL54XvOg
pJFuDT1UZzVY1Tk0P4IOdHxuUhCnCzxLka7P9folKZf8WMacbn5+pn66gFf3eWmuXzMMXr7I4xth
BUDJhM1jRBpG9yGQpbK5qco8ODeWQeQxZSCmWabOP1+CpvJ2PODs5/aDPIh8HhDjRcQ6blblLq9Q
qztjbM59bTfnnx9N6++2hiAqE2AMVFPaXWIMl0nH2Q+sWo+ndw3lWLDay7rLjj+rwc87/veDw7oQ
SBuRPIVnvW4ZBu5E3dN5U/Pm/Pzlxa+h/D+UndeO3EqWRb+IAE3QvaY3LO/1Qkgqid67YHz9LFJC
V+OiezAjQATJzMrKSsOIOGfvteGbafX8bk54+LXcvc3ttDi2oMsZbqMFmOa5KCI963aOPJjmeHP7
W0UiILYxAFAqPhXLjevGGmbr1jXCY2N4VE8LHSkuYfEucrR0Jrhz3ZAt+3evTnAOG+Wf08QfTpTN
5nbHQGbexpoc905UUeRcDn3l0wJvs4sorOk2drrpNs+zbxpK45OqHNZQ6w1klgmkc8HXvda7QjOW
CKod42hqTMe+bvUGlKAoDKlLGZ275Pswd8V8/o4D/DMXWX1P97B6VF7+sJ5u0L4d7R700Hqo186r
P+bNg4ir4qEt9bf1dBtXM+E1TnWsfCN/t+J0R19Qq8qg7ds6wFxVB24f1v92uJ6blxvWPWZMn5Yp
rMP6A+t91/P/+Pn1HIzOT2mUxsElQjH0YLRiEu23zAl3Ndwli0nQyZns/Oj04rtvhyLQdKzvWMzq
FJCt0iArpEEKlyZ1ycfiisCzYLwC96HDNM8o72+n4nXsKTjnraUHwKWik5V5dyET4bwfkDh3R4lZ
d5cUxJL04h5kG8NqkewLc36c6RrtNcArl16iYEm1F4uMp73JKlVlQ7hvEpDBNGuL0KapmTtnux+q
fR2SQwTbOT2IhIphlYWPVh4ST5WmRVAavMdfGzS0r6nT6CTPInAzbfJwaIYZOKK8aZFczBHVhxo+
7UZ6XsSSB0I28tEk6T+RaNfokKs7WE1c7sBBFBA3SEC7dEO0syRjdj/2NyYRWPM03aNlsfpN02fJ
3jXFkUXeL3QQh0LY34Z8Tvd1i7tiURKPAptGHORqyi7MWnZm49ImlcxT5pjKUS+Vfw6rYj8p1v30
CZ8iQYiS7W3MEimMYRc10nz/FKbiO4w3HO50nzckpk57pE84yT4pOGSbOaJD2aL6q/nonCyaGnVq
gWFdNrz08YUIpH3noLdx/U7j8h+e6sJvzuD/zSOXpGep5Xg4M9bDYvl4qkkrAgBaZRAhg44RPFwa
ZpesFEgq74RPIIs7nUDSnEWavBd41rd9o6enblS3biysICOchbmOi8mjywmOSh5iV5MnpWmQWdDv
7Ko07oJ1U/dVEiQ1HwjOYCY8ZYji9+EsH60JGbGXps3ewBiKCYQPhqrs6NISdIPI8rk0FUqneGiD
Dp1JoMDTH0IR8ia7eCBIdzcZOaQhnhtVZGivYJ5V8Ew6zfXPf74yQ1Zf9eJnaWg/0UrWC3oAKWVW
L8D1s4e5nEgOnhtrApSt6cxKAI2t40RAjmzrkiy/GpxAGzTLk/dIcqDw5S4ZBvej1J6W/1lHA8FV
8nYa/O5EykZO/Shc1Fv+8zhJvN8ctMvrqsr2l5A3czKiCeqw1WiqcwNF2NpGOURv0bK/QU9+KUlP
PrvM77F2Nxl2hjza/3mUwdlihCZhKEa+YhK/ouVMT1yXt1yWBn4E/9vsAQ/Q+aITCYpYvqxhQwAY
cAJj2eghIkMyCS72clXKNJAO8GodwlNLZu/jlrJSe/ANha+G8vAm1NLfo4f625qTPZQY2BnG/GlH
EQrbpD3UabRtxJheLWxwQVSa5sVJeXXgu4SUSVUpo72XUcBjtkjRxcJSAM6ray1nXy6vsz7NPzwH
v8IwtBsnrN7I+mA1OIy/0VKFXehcHWuKLo0x7e10fPGK/nP5OPpp+QwjyCGFi+l9BX4X17n+rCyK
L0Pl7PwMvY/PDJBVh74nonk7Wn4XyGWjY/w/Ikl9BZ/7gO+Cq0fknVJhGsdsufLoNGbAjfg435In
uBv6IgVnjq+9xcuCQmuyJzNy7pjv7I0i/uzItt5EmvoRvpo9IfGtefJlRV5nVdU7ohgzXsKlaShP
RjPJUzV4H1po3XWCljatC9p95fhSy9o5IlX0A9ZSfjD0WfhnL6J3s9PmBnThcoNdsbqOyvy7V88/
jd4fg68Nfqcp8Bz195xaZsqlpZ2/7kF544o4Pzs3gN6OSObfBPEhO2YD3Xb6JmTfkxOHqknR5C2s
/q2oKmB3y/cqa8P9iPF7ayEeQ3ZNcPI8iGMi0teC3tVB6jmpYTbsfGdOKUBaPwoxUvjNm9ve695p
OjcnsyYM2kCTMNQNMLIifNS0KINxJ2xUfngBemz8sadZSxY3woGIhJwRgxOmAe9oO8l9aGZpwKwT
nVaIDcjsgfk6QEKIh6bIi2o52yrDsXbz8kIYaoK7jiBYU4vNQNVcHEbtCeMPyAVnClInlYHt4fzK
yAL0ZIXUOaTpzDWJ9qXAmtq1ey4Ltq4xQLbVSebWty4Z6kPbLVokE1USWmHoj4r6JBy3cmOE2YDz
ftQv/OeRZqRlfU7FbYrzk1VHT8J9S02tBoLAzKDwcGoVPB2aejCD6SBvO726xlWT7EuhXt0839Oj
kxcUPdGhDQVhW87UUzYsf+MMsQ4wsXtArzX1P1vvKO6UyBBLPs7r1dnNFy60TD4LkR/pWvdBmOsd
ScCZhWCPAX/myq6T6CsEmITOYqWmhwgWUtvdTXV0nvignEUBMiavDUYg/2SYqBYjAEms2evN3Ewu
uYOxvRuRizD/o2LQS/IneG5B2yDht4T7K2I4N7L+Cbw2bxa12H2jQ573o2+9Q7lcosxswyk/Fb0O
txA0WtKKYtjgvSF0fjkmGA+prs9nAczftUB61MCkRADUwxdYBi+DudwFuxAhzToCdzKYeGJctkKt
AhWTAIAn252IdTjssdqby/sBWOYJ+6O5QelPaHpbqV1qjBCV7CjA7BkHpm14+0gQ1YirAJoFObdj
dxAdNSonyeetmnnRCVTTd0B4ElT+6HC1lLeEItMAmF86e0fZgjwW59x7HlWwJEVSsEyqzHkm19aA
XT/yTXbK4fuY41esQywbKVW9Ld1jCR6BP10aSbyrK+RbrZd8m2mDsTokr2dgnlK7WrE3dfnIyu1U
SIafzp5u62z4HVs9CjmHII/GU3MwWlzNEGoRWRC5z4lOacJw4yM24xYLsHsUSAhPENduNLKiUVvw
Vk5a8yRhmSM3RiXb4zXk86BdZmqatMT6lJivooUbKvAOO/fZQCNeT8YJYyX+O2qr5Aq0w55lEsri
KXzzFJOXkeqp8LPHpDdBzTQS3Gb/XMfaoawxb6jZJqZG+qcop3olws/R4gUGVHPJW4jqSdfsEkLS
0E59DticUMroSJWWAWdI9Xes90taX/YQD0QshSKf8GSnENbtCBgol8sCctkoo+III+rnMjTaDtrU
5JNqCVgV1S9soKPGR4OStTntz0UYvpikUu2bcLzSrMYlNDHKHESjcclBfQd/BMXJVod96STIfvzs
w61YIE8aE3KrcZFKkevh4ukgcVSQXcRFtjYaZxe7E8LTJNqbiC8vVU9RwaYidcm9ei/ldDcPsj1q
HZA6Q6O0Ry9153hXy2bJ4ywvY1vrDEDWj7GJv/vW0vXr6XiMMJXQCZgnI23Tm16xlODT9bNsUoLh
iKdo8nA3gWzeTTGmqNH9aCjN8M1WgYkhVPEeqVBQDuOFw3a9IExCdU0hmiOZMn9NdBg2duUxKrjV
1fRmIiQo6ewipX4Kq8OuD0eFtLH69/qpnSdSyH2MDYhMozno5xbL8lBHFwSu0RnpZxlMIa6fYdms
hyiwikPNfIZwas6NBgNxasbkS1hhUDOjOqhC572xNKidSe0DYmXN6frX9RJP49TYo22ZmCAvl/1l
TPwz//+33fUmqMkYOOvpvP5cCW9o2PwZG5ehYvCX/omPlYVSJpeFdTTtMEuiZ/ZH2maavIYpX4Ni
dnF25Q72vV76x9D3y8NXOearlvWPc19r9fUuX7f+o4DzX++33vC17P96gH+c+3r49ZHX+/3/z/1f
f9vXw3/9tv907n9/ButP/NcXQjqzg6C4VPTp2iNtIWRiXOoIa9Nfh5aaYungVoPSfmtn6a3Vkhw8
RVV7aZcaS2GYH3JqmGnSlZnHT5R5j6myZzKuvPJJVNm9RqLsR0QuFLZSW5x6ZYYvJEHsa2iXVS0/
EFqPFPgBssaNrV9xJNpbK4QoZo3l4wS1L8MPcXUWqnBqOC5WXszKqLWtK7y06IU6IsDDmehwsuUQ
zGCzi0XNBbIm2plgH4yz/BCFs21iteVbWhk4Y0xN7OQQOh+a7r2melM/zvOIJ1OH8ryeL2Y8BAMw
opMl/Cd/YdO6LQIbZlwbsq76jyjpulOqd6y5tcdSxm+T5rWPMMg2lBrIGhA141w7DtsmdLx34kGI
cEmaIvD0zHgN0bXpCaN61jXvaJNhqyowT2asU1TptXdtYYxXIMBBUHWM9lqNS5zzM3/stkiMNOhV
Nb961LPFct5D33tuHXCXCd+oTY9y40OrvBdJyPYjusfpFs24vvFL2T7OTfSoUtLGZhdD4SCg9npa
5n94UPpbxzXfZOI7564bMExghG58WzwzFPvLh6MlKyhnZm7kjwQMrH+ZXkY1SDZ0QusheTf7Npsf
ZuXdIXjVydLRzr2dzrfd7D7ZA9nhJv2SNk6YyluZj7Qq97a1YcFryFNj7zsYOYdJe8mc7jGyAb4O
1dzem433M7Ns831OO+SkhRceseFSsyYnhp6Z9TRBTLxFs9AsyB5FhTntdvX4a+h5wWoHjT4J8cAT
2jYF+0balU6frehb4MAlfp7+akv41mNB7zdFAM3gNyYfZY6h0In0eT+Y7j09q5Nrm8l7ivqyB2X7
zWeKceQpfpOey3RsTIt3S+TfY9ep71uV90+eb58bUC0HAFkUotEH4G6h25u4k30K1WCe6xAUTw77
qWYGjGSN1Z1VYjUqEyuI6hmBhqj893SCnunGxXStOqG/ue7D+lqbtELPOSZJ8KO99z42DH4jba7b
Mbf1p5G/akYjy1+XEe2kI2kdKPXvmzj50Bvq7lWYX7wiHT+sma6wFFpMfDOA2GVkIk/a+UWD/Jgy
s7xMtea+F+hsJvGu9dCPdUEZbj07g1TbVCDOtkgOmz3GdOs19T9sfDHvRlx0V90iE2k9VA52DGlL
ebQScutIi3n3fG1XN6337JFCdGcv3lJnOU8g+3DgA5Mde9znm5C8jRtZjD8k8v/7NvadJxuYOxPr
9B0uhnmWPR3wRTdx9h1zwuKBONShdrWPZr4OrSqdtyYZKKTo1YuVw2szUucz1evxjRXVUED1Z0lE
j43y2pvu8helWWUE62E2Pc86AGpTsK4ms6HHkMtQynRqsTp1TtCCZjg5rYEnrinSt55/zKUBinaD
Nd5T4n9aONMsxMltVpGdvPXjL+G6MHbQbQb+AMhGS63f6y+ra6k2MDWNTae4KGDQEW/UILg6jxjw
LJxwbxnG/zjsXgHyFtcklecBDj7LdL64XRy2x5J+1WFKaxpAJTB4B9t9MC+HUfXdgwiKTLR4xnIF
E1x4v0kjNN5wUdhHwzb1/XpYxbgiZ2F9TwyaqKAi9bcMmUMrZbPppz4KyrCx7twK43jRem8oadRR
dxcd90gVT09cjAQ0Nkg2iG4crthv+ri3i7B4U6APbhzPJFojjlhVQfy5phHlXTszncP6AqQmnulQ
68vbttVZ8I9nMLv0uVzIuhaAqI3K+aaFhnZq/Irl3Wx1l3ZKQcA15mu1BElaLkUl3CUWxBGwpJqf
RLsapw1G3g7uGF1ZtAltdtJd5oUFNH2MTIs+AQZteDTD8pAihmMmmIN7ZbG27K+3r/df9/7T4bw8
2j/uAqKSh/j6ka+fW+/9bzcTTQ2gxyiPYbM0xHUaJeteT0WOSxmb8V97YYz0dLuejBrokqSW2NTG
9fFeW/6M0CjKSwQ1DUtzKW/8kdYuq/zq0i+bzONprnvrOb/xfGzaDEbO0s6Eikdj02OBqhn0ZwCn
8Dw0nYGeYsIJoDwcVxxYJDTyBNcNxZ+/e4nM3lvSBTCGcqND+vWlX7o+rmQhXwEw207J0Fw8P8dB
wSR1My+HoJopSVgmWfH/Oky6rLhM907twHj23Id6IWjoiaQFPDQCo3zhHswpni9elNBiG1nOO5Ga
L7DBOIdl8uiHYYDWkUyUqKv36fI7hGoZebrox/obv37t1+H69FiNk/gWntfn34qa5+X2DZbLZbdt
EgqyRUM0Vord1F66X1+b9Vw35vLQK3mPUoc4hLQ4e6MnznYnF/fz8kQm09vn2kDa0b/+4GHuDl6V
aEf88jTVlo1LlM42k8OwJWJA6Xtr6XD6I/C5NmOcWDqOztLvXPcAalRckRFOMKDSBVobYWN8k4w+
kpBF47Bu5gLUKQ59C+JXrjc7kUQEDzfkLMnJ04uT3VfWaejSrV/I4jLbdnFZ9742+IWKC2Pva5n4
7n79pMUpp9yIGd7WqIkewwCDJbjpq63e8k0FNbK0n9n0/9qrQNqdLRyAjBwAqpZfFg+DN2/nARR1
2pNxvT60s343v37LYNDitKLs+/ohXjd4E3Cufx17Hk5vghnO9fJJXj/Tvo3EuapHohTcQf79UAPg
/Bmq8b62C2TXauZzTs3/70aLq+rcFjgvo6UtWJfDxV5Isuueqwm6hE4cVLGL19zOibijgQ28Uiba
J6bRUt/TZkUaUDbS0HZ5b5LkTZmX9nT/53FWIu36iOu5P6za9eQ/7uMtv1rW1HYNhuudb+Ujunc2
8zD83VsPvQ7MECjAZlulNMiNjqZwZYrh7956jhCzoy48Rt2sIwJ2vcx0sjn76W8rJwpw0xWuc6Hr
7FwgXOIz70xik5ymJX2vqCi46WZ/qfPkpBZRV4hDY4Pv7o1c1XFj+0kN8y71D7Nf3M+OVMHXBqwy
bAFN0Qr0B+NahHRMSCwmVSKLrtI0o6uluofKiARKwQ4zVGEga6k0QnTfiYMcSddjU9cL0Itn8i6n
ivCWQnOIVKrcq3Kk+2dvPUTZpu+95dnhd6LuoqVXYhvcawIz5Botm3VvvdFK8pvG081jp7uI6UjX
o1JmQHeJ9kW0lFYfKuuXQfbfsVS69cCc+j7po8+pn4pjgitkN/npdNLomu5UEZOQUvVZYCfEdiVJ
RxdujGxEZf7MU/mUo2UEdFa8czIONpEKkXYvqJ3zTdmKjjmsrKGsifbBL7XoR2TooCnnFkBmlbYP
yjYp7xtYr13kr6d0yaqsxiS7mRovOliF8A7NfHWmpj256H52Ei7qE/bCz1I3koBC3IhEzTR3uPPH
u0Roi7FYAhleDtfNbA+3qs9g55RoVdoeZ0FYjuPduiGdT90iIUVFzRCqBGONIJDLdMDuxdQ9AcbN
6U76JhUJZjfl1oGhToJr9TLM8XTyoLqQuJidHGPE5jiRt0gJW9b7uPGzgLTXv5tGFHkAL+gnImwK
qMt5PSRk1wRL+XVXyjHTlmikDClV0wUkg3XButd1EYkQlNTLpYkkOvmEJHk62izxEB2y8aCmXi3J
PMYlQgnrCtyfwjDoubaAl4gnG+RWlHiXgSkVwZ+TISqkqwnSf6lZkq8bBdR8IeHRUttqdnLQBvqc
SUNHsXDvIt+Pzg2GP7JcPnzQbXvqLBdzKaq4nekBUIc5WifUQQewDQDhADiPaKaoAyb5yNcs1PKO
3o8RB4sDPEh647PrgfagGj7lS+di1CnWxUaPlsBA3JRW0bcqaz7sFoz8n02e0OSg24FiO0T8Umju
DksNFIul7rOMugEEuwfJ1Fz3SAti+SX/bIbyAOAshehDbc1Cer9h7VZdRsIEKYIC3jQrCx/hoF0M
AZildiAvYDr6s9ExVhnbXOolZX6XVB+t/0BHx+tLAf1C95h52rLnVWagjyI+rhML0QqkvlSlyMrg
0qvpXIS/Zhzrucms4YtZsC/WyYbWdP8+7VgPU7Ma9n5m/wR+w5RlnXL82XXbsj2qLENBwthNojBu
mnVYpxOLmii+x7b+dxCPSBe/rOP3urduYrFYglp1YiRGwYqn4qO1ucT6UMDWhxHLFEca/b072PIQ
Z0NiQFLlgQpBNrbgm0Kx1jAV60LmCeuoDipsa4wEumII1nYUNJFL1LCclLRpRedoXo26zUhl1Whv
Z+01N1p5KchBKjbAiGSJkiZyu18Y3uQlXW5b98p+on2TqCMyaAZUfRm4/+x2OCBOdit2ypJ4Btbh
u5qA5kYE0XEcEeYS2uevIdZfZpDrkL6em8rhhFpsOuYihdS6zi/XeSPNmW9xPpCWvUwqEZyxIArt
IUIwl8KwcHNcznoK9RwBAQPxOq80Eflv+yGm8AGZk4lb4yCbWjbr+GEuo7vdq+9ADXi5lo2xvCLr
jRn85V0IaQWpRS6PmRWf+0XaMy4bsnCR/6yzHmYwzplI3XW+A6mngzuBVGfdW8+thwYkuBpS3ckM
nbg9lWP/2GGqOpQtxjIcNaZOs51di2ydzUhaDG0OZO/xMgIu58nW+7u3nmsKA/Y/82c+qtywbkiz
hqGybNZDjQT0HbICHLo9Xb69kHmPpM/doUhSBzxgd/+YmKfI3bMkC3LDfCyB823jAeaIUeu3M90U
qgBmdV+xuouidLx1lPU++dK4mqPHxQk1T6d5jwNN960YYE5T7PKZ4ROztwtxjgLNm59rbySd1wo/
DJOiccqVZ6JVdu48Sass6kGFLVzvdWP4ReCKpt1Qz5P7JGqs+7puKfyx5ACmyCJqEdGte7rPrzNc
y6RP2InbqUG75XXoQHDOpDQephOE53eSOvjOWgnQUUKGcJJbb7Pv5qduUFWQ6iFl6sZ6w2L7fVD+
fgqnICT/5jBlrXfJEJZuLDEuJrZmol8OUhPRNvNY272NSIPYeC1TZ8+AET4lv0tnOo0J1Wf01PE9
RtBsi3LFv2QMlpvJCPe6p70XLN7hnzbF0dCJfUT+mdyNU589ViJ7yXIusQjCzP2Yz0+GF4abfsig
sCFH9YJWIwZ63ZhW8U041T6i7baRyUQRUlfU2of5IWOU6RBWvw3hwAWspK3ll+Zzi6P5vZ2xulbO
EsKARW+rdxrly2EKZ/CF0/gkO//7HKdDsB5l0xAe+4JemxfB08uU+252RAiQ/yQuVpO77+SdGtOD
6U8EjWjVxk4TLn21oZ/MCciLayDMnskbDbXXEs4QXfXQDdZDzAhHM/XdRz5oKXbuhegxaa+CcBQc
teAVPWEeG7Mvj8kwyweAJ5tw7OHRei6J3Vw7t5HwvJuiNIwHaBuwBe1vkQ7tMW8qBMGZO77Ydlzs
mfi4N0RJ+mfAuUw367s/1q5Cp1FPHoi84XEeFJ4jlnLJlvgNv94S1IFWYTZOKRzTaz4XWTCX/W0f
J4/5MtfOcgTfvoBZKktd3rk5jdqpTuZvJMLRX5/Va5bRwrIn2bzmfh4UsVE8YBFrXiPgrSo2h2fp
JeextYebslbRoYq5VlVab94bIjHvzaFPg3nWbyrtuTUEFWsHvJ1tSOOCSR9nSG1jx82fGRKtlxEt
FrMjB46doPJXO6V5bfBQX30+MYdscIBdl6+NnPODGgf/ledqm61xP0/e2W5a7WbdhApRLtze5hj2
IzkhZnY32b5ijuyRRZ4PuDM8iGU9V+HHMQIFQAD4jlxsb4vnRpA94mw8ikdn4hbmHXJJ+R6VLv3N
uuh3YT36rFnG9oFmIosg8yaht1Z04yMpW/w1CoszbprpLHOBL3yIreGEX88lQ0YaN/NzlVfPkdM2
TwquxUF6XXG1taagO4oiHVreoTLS/IdvXpJUFT9ZgiOzhit/202eE8gQilVv9tNzksVPHpHilSso
SvsyeokM+3n09fl2PWIIRbkkOqSvy419AUWsG1BvW33xRMG9RsfWh4FpQGaz5uOAmAyexmwcx9HG
u2LdpsTOP/75eCncS/uo1SQGbM++Tr3qmd0/jE4ebWtcGDdyvs8oFd7kwo/+bHwV/XIy4V+a9DsG
CQzpiZEQvNbGTy1BD2fwyscyRvFYGl78Y6EgTk75GFq9/iJm58kj4vfJczrtKqiD7WiPYsRASg+/
tNxZ+gCoAinWYh9mROlMvHL4U17LkCc2zh6y+0neuhlNfS2MIMG5ibFTLcAoU2NW6/CuWwNZLnpW
H/VM83HRww2NCVMxCbR5sTF2MFN+qZZQtJHsc3convX0riYL48z906CcMK5BpUvIQZ7hnITxMck9
7WHdpIoFDgW5Ybbv7dmYXmBa7/qhmx6dLpEvRllC7JmGh/U2AtuCbpiGq1bO1zGvk7toDuM7k3TT
fUN87XY9jGz194ZCiwXFC53sT+5GJRi/x4DhbCQt4GbdtO4CMcLgxrelXQraBm4lJvNhStPaL53i
UbYv6Dn6J7FsesV4E7sKi9Xkdk9VL22kDeP7ekQZz9zPEglnLAZlQ+MdwiVfEIqjjvDr7NF9H4TF
uW7GdZPJG3euJpz3S/NbiEkFcC15D/3TmhKgWUqygoB9cSW2Zbque5jdx6sxmb+tEhVPHLp5TeWn
RhSnUvfcVeLPEX2M+rqejxfqaebo8zZNB0QQs9fNNybT0hvZWq85nvET66n5JqrkZ99DTZtRatw7
SV/uqr7hUrMcqiIhR3ms8M+HCQReTuWGU4YbvE8nJy20gNIrh+uPEfL298dMh6AYozKjQw5ei+UB
WdCR1fdPpu5Htzku19DkaD0lFj+ki1jyup4z+Aqe+QRFoL65y3oOtShzqXC8V3PcP4HMR5Ff9lQY
lgcZKWPdZ6bYrzeOSfQaxUxhEhGjEWOJXtjejS5896lLc4WVX9Ng1Fni7A/p4nHp9KvVULJa71K1
pvfU00FX3jg9rKdqH9s+OZDVyY8b78nM0ax2EQEZoQdrMfVv6Dw0aAxK5JIgH3pg4PNOGDl5d5Ri
acDjrxgJygO2C+0jy+qDhDZyL3EwHWL4RUQnY0wrTdc909A3X6BYbnBZEwisg3urDAdqdTp5t6z5
WVJXxbg3C2yHAN6uYLSii3St+JYshRiUVyWpio692vs2Bg98Exbrr1IWoI2s+dMNq4bvTkbt+5L8
HtMRAB7j2HtuGNQ60wa0Vle+pq71YMv5vcfwvylHJPA9lpoh/5UySd/aSj36udvtlJ0+4gIU+Xxl
LqjhbskuarKBCop0O4D+wW6KdHHmtaxi9eyYOQmvKFfhei/RZwimXL1F7iUc4xo9QmX8iUTR3pLI
Z+6Gi5e5r1PTAMJDCahyv4M5+2kX5qEu0L7rw5A8ZbXYdgofRcmHU5XuT1vF6tSCfCHWRP4UMgL+
umg35rw6EhgNqk9hlZ1gLbKarh9DNIRIxa7zZAyUAp1q19fy02PSuagsw0MN2W2jMbfZuBPYKpq0
By8RJOIsPjyN9TpX3eFqhM4imq3anefhxivq2xHVILrRAorDFCWbGqRq6SrQIVa9BeNMECN+5g5y
iLSIpAD0uvX04Q1KDKDnBohuMx2IUzxrXZhAu07DTaSmG3prP+eGUcDX3FOkOUfby58y0jKPSWvf
1UlMEVudqOKFiOrEy2TVqMgbc69V0884NZ9GbTR3dZTTVvKXy3ZJ43z26NtUSMsTG9tIg7A3fLNH
O8W7Z11rsEUE1B2tVlensSU4EUD3GWVTtXMwZQ+82MchA1l2jSNCNVlhHAtbnoU/tQcHAtSpS6HM
esaiucB60c+/qyY6L503YyqaO9Rs36Ur6P0axk8FzC2wQmZAfUpp1icxTvT2HRQelFmu2bKeEx6B
7u64q03yyxWavRpfdjR3v5MRbIkVVfExLG0i3oFlSpVyeaTbMFFXcBxckYnu1vvGNO9smLqkzasS
r8xzkvv1cRqa7zJxKbPZzrTNEKFkYeXeDgWJZk6ebdxIPEqPlbKM47ui7F8nAu5JMzTEVbozxv66
QXJMMJVbpw8oWtBb3o38qccqr0HQeMdxoaIhKDuuZpAx6rbEufis9+ctkt9j2WU3uHKIA+hSJh7k
Ik+0ujclyiOgKt1D7ejPaTWAuTfjvZc6qBApYaf67QSwTablmXcx3bqm/iNsWD6mOlEPaTU9plND
tLMDVnf2xovWuTuSn/xNWfE9cQVObdhrDu+/KUmRRhG6o6N5m7fRewE64GxJpgQDIctaLmNKQ+CT
ta45EnCHAd/dx7ZVkB6c8rUr+QukeYi1GAG5l73h+u0OfhhdB708WTK+K3VLI++ZZQLxayGBZU8Z
xOuU/JbGyZl+m3d6R692sAHduz1FIJlO+J064IaYzY94ik+TDW2RcHjcfRoSZi6QxE3/HuuaZHuS
0zdmnZfH3qZhYvSvnjvDCsH9CKCQ2MGBCa7bahF9g/kyYxPcNdFHUk44VHuKynha4RHrEoFD7yGU
ojxFQsj7ZNRboZ69bA/9/4fG5AO+rfGrzt1vUeX9JPSVMjGwqXbCethh0XBz9Aiq/51IvvJ40t7L
oo9ObYIjRx/nazU6eJ3Jh50UXCjIuPAB29zfWdVjbvnzkyTivEO/aEKXK43tyMyVWmH/0vi3VaF1
zE706j4fk+/M0kdPMXqGyVXwTlFGnegiEnwCs47SclLfzQWIGyNjAuXKbPPJDA1o2yhh9Tma4qeb
bEGQmQAtkYAB5NhZnf/YxP1HgdE9gAXwversO7O3fisN0JnUyofaa3+GzCcnApUaFHO108u9MxcJ
kn/15jo8L5ZfcaFZO1Mr8tsU27afaETIDnAhVaKfU2XdF4a9HwYr25uVg3Oq9zcFgRkua1h71Lda
mISfquf65WlgqNriXSl5IFvpxiIOOGrEsbE7VHNil5C4ubOd7LGW7otn0YyZnXNhML9sO7jzvJvn
CUkXnWEyvaVzY1bZ9yjRY4Lk0x9EyoFatt88QhdAUIlvbVs+6yC2yjkXd0JVyyooOiK3QO5pqu+i
FB5pa+h1InPfGfZbyaRqHqugCUEsUcdWhOhSXDcRT3f5Xa4OucnYVjtDum0GVwPmZ8R4/Au584ve
2OSa+z/sncly3Fh7bV/lhueoQHPQDe4kgeyYmWQmSZESJwiRlA76HjgAnt4LrLq+VbbDDs89+SNE
lX5mAxx8zd5rHwlS2cTEi29GXddWmdpOJsQge7JFEZIy9TWT/Nam50I3uMqJI3UiJhS+xs4vhX45
cM+bJ4VaGkoIF7RfsDpcGOQxMUe3mLonyKRolcwD44hXkD0czbN4bS1WAQgDf/t4AvBmIVTtEuYE
fBf5MlbbWDovpiL4lUwXwn8OtI4tsh80Ag766L5v2f7kOvMOV68O8RD9KKoULm3rqsCKD8mUPFuu
iXsGiXikjc/+1GZYm2GBu4Z7D4YKDw6zOSruQIdMWvquFbpxA9qu8OEygZQ6vzQGBSfSXJqWKg91
s6g3iz57eLghk3QNR3qH6DBkLESiAX5r5kA7f5anBHxeyMaIfDdw0XiF5Uc24oVElsFDzHpkzgab
TkWrziU+MXJ4QnSJ5o98TsTYy7v07WcpCQHpyiPoxvFZtmADPXLH6uScVTyLfI0UeZqnpWoRQiNt
Hxqmjpn6TO130YwPJDtlG+ZMAvYmFo6u5amO6mhQto3ZnOC9hA8Hcps4VQ3SWk9Zv1k0ggIunWU/
iZqTmyBgRrK7BTriManQ9sMvAPhk+PO9vZgYcgRaikxrQ2a77XUiEbghQBYEF/IDv6VCAgews9DS
UIyIHaNZUCTD6MBj53aR/fhBhAwRUjkDcxrOjYUHEqA1R7gfoKo4TLB76wEQfTstWxgapxZuNTMf
1qbN+kBKiQdSpvOp5YQaG8LZdTpHmeHMv/pkDd6I7HHllARe176PkzDOU8FquqzWZaiXncj9Krea
i+2lJFOAJXVy1P2sxD/Q4qkh7I+xZvkSieRNjzm2PCZqERPLIEf02uIPg6Ndf8yovjAmPhDeBhwv
j2E6Tt8Kx3oR4F/zEpZa1/u/LTN+WzJes/S6FKslV14fQR/NXYUEHTbYFJUvs82B1sXFpcT3gEU6
uVejEmE6iLvKNh9k7Q7HEb/SNtfdTx73VwLwPhNJvlJb4e/VO6Ia44qhgHTWZTjqmI1XmhCyop9m
TGfX4aEJMm9cCFTMQgI9jN24pLfGMvaaPxPMlGS3hsRjaSJebgynoLRX8AwtVBdtZr1YTvreOt3L
MjN+ZBecSBSBRZr0t77lrJ3GFe+IVgEpYw+mxyI3hX/G4DfbSh0WvrkgtEYSGKqq+dU25clO1QdK
JkKRKijYmQ9BNFlprBp5RMnS770+USiBejjFLej5aM0I1KBaNEiF90BE2Txq5bad45+JwPexsDkd
uMWYrC8X2fOrZV0+kDTF3MCoXhEThZHe7IpqCPtWHLCAsbLK0RhkhAk0o3tuHOuuqQcJdt7APmj0
WDA6BGETeL5SxD9Yb+wGDdGxmernOcmmh8aeSUGFzAg5v+pYVyvUQkb6u53I4GlSlDvp+FZ1T5pD
ADqhBWA1F2O6ac8axdbWHhUOIgJ5Qe5zH5SS505BtLs9OtOJIOQdKPhvnm3wRlCr0RnJU8utcyfI
f5LdhBVTc7ptJMoHTWSPQA/n75ZkekjWD6qwiNygYgoKR+BbgykYVpTYG5P00bigqiPzHi7rRQ3Q
R60Fewa9xbfJjMu7xP3VtJggXHJN4N5xM+SJIUL2Nd4GAAQZAq6XXojTTaGklSCSvVuTKCADQ/nb
G8CtLupn5KrnfJGvugEXZuytDw12KByckhwfcKp7R2g4Gh10OkMDSJsrouRFEgk0xOVzEh3BAiLT
6yI7zDP5urgOobm6gufQvxmSFi/FrpHBNa+95kE6zFXa6TLFvyNMBE/6el3Wfl7tjLXymeAy2Ite
3Bt284P1OZThpY02NIETwXQvfKLBEvfGyp1EZLWGyC9pjGshie6HSb+MpQjxlO2jxX5Jmf/EmAI2
ZJcjrUhYRfppE3J6GkkyX+pufij9mTg6OPgUeE2ISPbYcPVYMzMpZ1ql6aBiC33eJJH7bajT7EhX
XzOisW0WPs7J1623GMlGvU7U4ThuR6dKiYPu3ogKCnT0UI1mnXBrduPKmbYeLTBNYQ3fTtMLZzfo
DEntPEU7DjSnQkax0aoBqWeCPZ7V0zBh0yoiBtf1WkjiTSMCd8+ygaMLlGeSRRFLE5waZrX021gn
QpW826qxPUqq/K4RHglrROOsysQk+8gHCJk8nZK9HwMyFWoUoe4h8x+TstlNlYi3Xf6c8ohCYQAB
MO3im1lA20wl7Cq/ezQ6ny8f0QNLM9cPs5SaXPnoIGbvaKXUVhxOR42evIim36JCv0cFtXOV965P
Av7oOKf7KnuQWlWARdY/+zWchy08Mttu/m6M8XZq0St8/TiZPhiFLEx1gYirXP2UXUm2rW3moL/E
fPRJ0TM7IJlypTtm9R1Pd4XLonxHoQSzlT6xTLx5V04TYFqz/hiiEDYRwdNmb4ZLzPdA8ZhsynrG
2+XZe8qxaq/r/j71oh+uQZwYzMontTiXWa1D1ZYwpNFiq8JmSiboNnMWfQcp9AhNGI9DLW8kMcM8
DH2t5CFVRfdLElk7jwPuiLQZa8OozRTZtAs+R+uoRhxauov/PS/NiyfeYn3KwxgEUtZ1Pkt+Zytm
m7GVTnBWfRmAtVynRKJmMLCI2XV6V1XNiK8W369LO4G24x3Lbf84g8mqeUVjJOonsI9EumksSrqm
bHdG673X8TRj2uXM8o2NrSx316lUhBxyPK6VCt3JMXZL62kPdcY80XLAOyapeTCH7mm25/YGIygg
iJCstUJeR10AH7Wsi1uCsJtUyn3sXWRkeAh6KQCJ0Sq3Zj4QPOmXZTA7TX5IYbVrY/NjcNdE3cUC
s9K8jobzDAFLvSLyvnTlsisyZ3pFhzecVDrUtGQYaX3z/QtM+L8Ex/+G4GiLr8/pT/Zf+LP/+Reo
8f5nAfgxqDp+8ph8/APguP6bv/iNnvmH7ei27rkm0iPXEvyV+tX1//dfNA9+o28CcLSQQHuu/W/0
RsP4w2TYaBDcZEEQtH3+zV/0RvsP4dNo+YwZwDO7wvuXfwdr/K/gjSaAyL/DG23E/7ZlwxAE36jb
MEj/CSnUimXQ85nsFq2r/DMxXM5YGCddOGcIziEUsnlbo1Shv/PQr1hrzFzrPMdaJ8/jrC4ReVBH
022uJgG2BysZXmcaj3UkQCNR3Cbbm1FfIrfC4nQqde9BLo723f382wf+F5Ly/6BTulZJ2XfQMV3j
P7wP3/dsh7fBp8zHo/v/fB9O1eRdTHjqtqbygBKO5KIzZvI18ugwKfNamolAQ2vsY9KSLgSiCSDO
U7pVXf491Ud73zNEzetK3tkQIi2bBoJdIH5mVBaBaea/M1NrTjzgIRlnOsyNzg5dZja+n3zXUjY5
eukyE5fjBXr/Oa267GA59kmXT0ZSeBu/IiUpdaBdJQPpRA09OP4CxMgDTonB0cygYgW99xjXlv74
nmTt78buP2KLeZady0/R2d8HZ9C2saI4qaYMc0s8P3i5cSMHWHso7ZEIRa96F5XovpN+8c3+7lNE
EfenHahxkk0qSe6SJvERplDbZvCasyfqoHXercyxGI6TVntphKHvbIl1qAd+d1YOMbmNhQgbsnWc
6rt0gCQgHXGaI7KeigGrMxMEBu2ClEVtz2p7pq5S+BOUu/eTZF+VdnZomuWZBakMRVnFgTeOoAyK
LW3+FAwSl5Hf5VnouPpWRoQ8kTtKAnAKfdkicr33iD+pixhD6+T8bPEmW5XJGT9lH0Ib3YN3HHqM
DrwchhseGDTVv1IQwAqbs0frbPbFfoiwkhPUcxq0aqWLygfLj67RZEcb5lSk9fqUkDKVjCWBTlRI
XinGUWiag0+1FdcP9gLM2J0V2zWSbfx2OHdR9q1zi3O2kH9ojmdHaToTm1f4ENTQcILIW2B6jZSd
6cRQubhQatLj1ml4jiyY+Xqcbn2jmXeRFdP04/qfRC8ZUhIBHkXE0VBZ3njK/mAdumxsQqmQ3YsD
4YlXCHB+YGl0W169ZnkwWzCQcR2TIjJDqQj3ike9uLNBUmMOcghRSu66VCxnw28IITAKBIMzFEG7
aNg618m1m4pdp2U4t2MWiNVoNT+cXt+5ppPiumAEYPEwD82iRRFVlDuxrKYtp/qlzOJbplXNS//b
juNn4VtXC7L6HFEWDgVgkqQnhNSc9WrrlrlHn7lqjY1VzM7cgmZNX6VJw1Doh8rMQ8xZc1hV4Mxs
BkpL0OZkX1ut/TtZU8sb3djbrnH2+JbD2UAm5YkLNKkOU4F0j2W3RXj5ALo428+zdQa8+cMQ/oVm
7yXpjG/scN+YuWpEAqRjEYKZfHZa8u2dwLXmoxpPLVGaAXNRrMipuNQmiw+Wjslmmn1Q9UQulOJn
LfRvXV1+6rg0sWfeunQ8IOn7Tsl07Ybum+whXdZ5jxwnOuYls8VUh/9t5fxil0+bpMFvqlEHhVqQ
CxT771B4WzjeuDvDkaTSSfg3ElbwczicXLaBDwCjbeHcpiQjzMU39q6ZHPsKi6ihRTA/q5O+utiM
yXw1fdvG5tqR1Mwimn3uhysZ/JEwCmWrLbSbmt6alvjzaiWYZcioXLrKkqp4RXPmFgopiHhIfYzq
kYzKvbsYB4EqM0CFYByruN3rNN4oQxeXGN3v0AiZ4Jrehyze4lrt26gm4sD8QUASNlD6aMPEs273
RFX77tUp2LyYbFKjoQEKgGa4AYqSibdRoRYhCSbu6n4bteleo7ldIkjhXZb2B9fpQLC4yGeCaXL3
1aBXgcP5g9xUncthWj3gC9nXNe17TCgeQvVpdt+JPMc+PatA1WUbmJ5411v15rrOR1UQnN6yaugq
kwAQJ5Pb0m61QNfNixPbVy0a7q2krHdVA087sTp8v2vjPxTRVsZLtE05haqZTkVmkOzaDlmVQz6o
qOWz2ZWPWgF9leQwAjjXJyMGHOuYY8fbQOjNdmmd9PtpEcEi+ukuTyqyHjSTfTgj3gNAPIpRxCDk
cyDjq+r8VFVsF9NVNORWPETcufPPmc+kVU4xz1TopPUMqG8saHCqAWplXRdHGc86usA8fjOxdjGE
aJ+qDGEQs4MNb3X5ZGXKaUoU7VMy0bDqpdIOC560m5lRvTMyWzEJUhIWYdwVaZ6xRMuPSD6mo6dT
mru8m5yg4ody4YFN/lM414k84Cv6xlf2XHsGRrkY1E20HBd7ZhQtQWA1tcFke2jDgZN9A77DupMt
EVdgPYhScOS5AWV+Z1ksPtxesCvU+p+EquLHojp5jn0IvXYyZuHYIo7qspqUxRpjeUZW+5uEexto
SzFfhtUznwgai1ESBCzpWB4wr1o7ruHxkpO+cmD8tpyMYTUFZn66Qf2VPcpMcjrVRvzeQ7rEC6qP
jzXBHejhulWf6ZCrm1XaXRKZ9wMGqcfSaEvuVO158bsjZvDlZY4IXV0RmfcTamwmUk297/KrBt7j
migMBRA7nIPhpGyKsMX1YyWvKfmbhIwbjxDB3HBSCwzV9HPxIPkTsWw+Ii4u/TYl7YrIAJHX3UPR
zEQDDUAZVIMvvfWSR1Mm8Rb+Cr1Ia7Q3d6286jKKt25xE/kiTuUC2bZijP9AggJDZouMoFa0L3q9
QlJcUvcafLPC64+tIgcRojKEGLdYdy03ghTC2CPRsPlW1io5FmzemdtCdE2B12/xq+2qjMY8MTOG
zQXbBnd81hShoW19z4XqQdopzksE8WmpIEzoY7YEad/lu95TQD7Gcx9rFj8ZuAVFvS0HLw49I3pq
MXbGi39IixR4To7L3L13UIfj3NxqTsZIfN3xuyTciaRgG3wxPJS06ULZMVc/2NXsFDESfgPlGckL
MhMO9tryjzaB93xnhAFIdDBTemzcjmCeatUEjNj31NqFRS7xpsM5rRm2mcY7KT0Zw+lP7MagoNmr
h1mDQnZimZXa6CAJ+gWTwuSjNNFcxsNnj8ZkM8ao3CPPYSKrJeMmQ0YMRjBZxRcoFJmMOb1J/lL+
MowwcKP0iTa6D1qTUmRggJ6lQpIysIgNcs+tBH8wGO29UQucw3j2xlF/rxvrt8hYR9SuiyZE5Eeu
0ecmHikdPRW20/jcJ+lB4EKe2mlTtXS3FtIQL+2CUrOhY2kxbGxft9nyeQfZ+4+9SJ6A3ZrI1MjN
rMk5ksq6M2PvqAnaT0vXP6Ox+8wsswwW/JT40YgNMtyftYPmERwEI+mM9VrTvdGpshR8mMpfRTTc
2oGhceu63wqrOnskw8IyZyso591gQ5+anPTDbTq5GQ33eTGpdcnsCqa+3Q519ZILAtkKPX2dNPtm
dOrQzs3r3AEgjSP7zpjlT/eRqPnVf+awo++jn+U4PU16f2zaF7NOP5KcF4Mw/pl256Gr5gfuWgTu
+zQDhtcN11TxCMxk2gfJ4uaBk3BAyIOfAeXyIVzCvR7NzVi/gm8mubRC8oWP4VanD6PevCyuj1CN
lwvjnuF2gjzRSpeDQdDaJsFzBG8c/WclOVfyfk+XSOmVUSxnqX6rO6kC8nNeavBsbBbBjKt+fnSE
fUtnXuTo7xqwlrbWQiM2QIKK7o4Kj/hZwwMUFfFKDIfZbu37W9vNfkds4gMzys4CEmFQHF1FbL25
FD8rDcxHyTwFZXV95AA0cGdO6+UkPH6QuDGKh9w91oDPOROfsaUuV9R87Z4kKzNox5Ssoia7UDny
aBsMjQUciSBNfsOlrq+jEieEQWqd+pFHdLR6SHvWI1vSS5NQYEJbVLE1WCcg9vIbHOf6cDOq/BKz
45qjWnwH4ekcZ8tewgGP7fdMW5iDl68gTOoLORv9tbat1+pMkFz0Sr6cvGDQgtO5/pFdk7E1aUyA
7QPLiMugL3tGj3BlwtkVE8kCbCvtJrpFZTRggOsJQkZgd/OXqAvQVM97vRblTndw0LX0ADfyH/kf
ymF6f2y0ypx/OU407m3Iz9I1h4umCA3kzPZm1Ty1469V7QZsUxWIuq/Kld2THi3ls4+qLfvUDTe7
nzNf++Z6zbPpVv2+zrzXL538l4yei+RXmZcRg/skfZQmxTlODXHAyZY+fv1sJALNy5cNPKVhgy4m
3VnJKjmOxMGHj3kvaMxhli9nErAO4+y/klfVHyTQmYtXeQ8kHd5G4X90Rcv+o1A/6lLnEbkQybxE
5DFqi/7DIVFuM8l0uDcpeZE0VqEX+xH+aZMGNSnPtdMhL5mM/Ngso2KRDeu//V6pxrmQQ1gEptJe
m2wYINTXNBvILgbgwI5+bst+2jH2rlGVscT8qo7Iv+AgLjJxwgbC09me7mdBpCM4mn0ZdY8alxF4
IG7xrHetJypex1HJXiBE5xoNykKMxw5dyDYt4+e03lZFhmpDFvdu3k/XOYIgRtgOOAM4oOHXP8Vt
Sezb8NtsYslz7LECv7jXXc066mZ5qWN/2H1Va4kYxiNfuhuZH9x3ODnqnP3bgOhHZuXFS3V8HGV5
nU0tGNn83zg7y6BZsm7HUhttrbuwfkYdXTxb4NLktB/LtLhEJcr0tGjhl1Ve99nggEXlgSigFXF3
ytB8lFw9ZaHf+DAg9XaMMiyWcyRGzEi8RrPY4xe2jqNCSGRJw7rHa/OgG+YDQlpx7DGjAqVuHwqu
vosx5EXEhDnDCCfA1NVJDbI3qpAlaChKnHxVr6bGd88z+S9KRD9j6vkIkWNro+bivazbT0bjpxgk
/Pe1Xy1crwu60V/uez7FVfl07hL54Hue8YyVhd+S7gYLUvo8yHEXzddc+tfRJC0H7OCEkZtvtse6
sxbGikXEZrRrYjma9pNwghqIeubvkWUUYdKveZ0RcPOEE4Bkeyb/ZFowtOa9//k9WhQDxeSy5bQV
cpl8CBKzo+ahEpaDhpXMG5Mdm/Lr1489R5Dcu2g3w4e/4VtcX2T6jex14ZymUT1BSbLVvp4j2iik
Zsj3kAW4BN1Z5e95nNCbwTgIkA1OG3QF9yb6uDNG0I8uESrUEY/bzzYVeCCb1ZCRY5GyZBP/ec11
wrOPJKyzzgZcV+n9ElIcQqMcPCQd9dIfVI60ilKB2VMzxU+qTXiwzsylCHx80Sx03FiVv4vCpBrM
7TBJRRSWWdKf0lkAljMa9zJikY61pdkPKDiP9jJGV+hAa6hH+cE40jgjKC73FqUzFMMHn5kyHgKx
rN8XSG5ycZeclrrxrZcaA+ydMvLDSJEeSNJVWB9735EmHLreNp5nH9qs4babStka+bH2SGqQDtD2
69Z0K/iSiOw3RZuK49eRgJcmPbUReuG+z5+c4ncTgRP/usnJpzm3Fqr/lMGY3VbdtRH+K1apg6XV
wxOa0gq9V4x8htSj3QpFvkwLeAZW++QpCSgnnCXOUSPJ6uv125HR3RDXbYviezXR8yRuAqpIDE9u
7GvnYb13ioWzLC45lqrJF2ymY16n3WKCMmidtUk71VGNWaRFgUTY+bM2IrVsK0JzTbJOILbvEkgZ
qIefWIB5o2Ud28HDPt4ijGQt6IXIud7zbrrLppQkU7v1HzjCC8qBASkCyEtpQ6QEPHHXRMN2dEV3
UF5Ot13frCgeTgQoow0W+pkgDhoPECp55t3rYCyIJZ5ddjjysW/0ZG8vzpOji+IwrQevBzpLY6/b
RfXH12fPdUaMu2nd8gXo91xDYkboAW9F0Xz6oReh8sinKdmPxXzPlv13zPZrp6+XAQGB1kFnncvL
69DIkgfs+U11ybV8r1NE3yzSd8vSJF2RFRQM73Jv50t/H03Zs1kZZC0m87DuYNOVnLE3hq4MNNnL
PcthTBEt3jk0sec47f0rDTSdSHVA48e4YT23oQSf8HvTrtm9DKdIoib0Byw0acQqU7rRo4lVKI+W
6GSZXR+mRXTMPGrRXjXFRy2OcJatOILAocMGn+sUJWvOCW81dsNdzZCsyd+9Yqofqjnfz7kkg2FS
86mpUVUSVjGyirKZ8K2nBAVW/SNj82/PdnnkCegjt/n9xffNbPm9yXvMZjJJT/U4eiEKc+zxVQ+r
Nh/JKFNsjbEbRXTL1k+LMO8HiSisb00J8UM/9MwrbyYY3Fqbrl/net67WzjLy56HTB0SZzvuCUXp
g68v9OuO0air0Tc/6m3k7+eRxA4LUZylM58kG+0k9bi8GjyHiNbgJrMH/yx9AQq+oCBl7iqOSzKR
U9dxHYzDDSkk4kw2VbZf8hyMoH0bsVYyAsvcvYrQOVgIrI8Fq3uGCajKvQJ9hp07EEfjBIfuQJ5c
v0KSO4OdFLIzb9t4KUmo62VUDCPPcWeaQy0tD8wIR1CjJSsBo3gHhpZtjRwod5Kp+pVgQpI5UNT1
Xfqk3i1hxduBPKnnyPpp9LaHRNHojsoRP1xVk7fDgxR56HyImHdxsHOBJ5PF+TUgpRpl/Z4to3Hx
1vIYB6HJUPJImDQ7igWrTE/v/+cnquHHOky9GrZfJYWWDmovSc7ZEGftcVHYpKisb8TL83jPzflg
OGP3AzMG81TfbLc8mWSo8sq4S9uEwQtLgxMWz5mZnB4/NVz/XH5VfTcpWR41Pkm4Mm1137P53KUR
TwoyuY9TuninwsXqhWPZcYJU0R5GtvnbLovp0pSeulS+wlNUgJwaHTwAmRzIE0ESlWMLfdA4Kx61
ur1kq4yxtRS5GmuHT3sfpK1uHriM+H6S7jXKuukZoPJ6ZklhXBvCJ2Mvuo9dDhMGMgRBEsI3y+XR
yhhTrcXLJJwfNOrDiZm/Fep1PG4r/Os3joRjJM3hGqtntMv6CyMzhxudO8jOFeqDLp0/MvVraSsz
RPqtX0sHQav0tZesTpdNMEu9eoxn1sMGLm6SNus3qbIw0cYJN19D50y43aYrID59PfAN3PqkJMK+
eLf8obxfOvbRs0sgoiaa4q7Umc74CA4Aw2rlLmcUD1GByoBEzSDirHsjsjiI7LrdxxHzf8fApQW1
KQ+XRpX3UBkzozEg4Zefue8SCuVmjJBi/AY9rOave9Ny62SPq3mXF5h72s7iS0c96IwLppI2fmlb
kk+0S5UY9a3X6ufCJQezzZSOhLsmwjYz+CXKLoqgxvnBrJ3hMoTvUylgJvXd8PBVeM6p351YoFAJ
LNR5jvaG4/S+YqYcfl3mJevus78Wj5pI26Mmma96Wv0Cq5qlCwHwRySXB22am48057HumuaZGX/0
rarxcZGs+6hVNG8WBvLZyqLvDN+Z6OcmiJ/Wudc6dSuZSRWM90+IQT9iBeQL9iXtsFH5D5yq1BvS
ZFTbGPaJ5y7gaRgJMDQFA0wQusdE9O4trTOGiZVzP1qvo0+icVRln1KxnulIBw2+SgzQpNY3u+GX
MQC4fs1Qe608+ok/EqJeYmTLDHcPRCmE1cbcWLfGLZGij4StnzWs0LsCBKuB2s6OGvn6dTT3Tc3M
xJLFWTL429R2J/kmkaG73UUz0c4VZEi045Q8iEZM12kq1B7V0rwlbwlMcy4u7BNG5uIAYNPZAASK
ZuDrldW2FC++6p6kklfJUBNAEzQdRCZiUIjN11Ip8z381LjM+p1YrxXxxu7tzIIe7iLJ4fhU51Pm
swxZ3Lq+EsN6lztWcVUYUUMcjzTm8GYrMU9XdP8U2sizyYZv7H0BV50HaQ3m2L8US/+ZOQvg6rXe
UuRnulpDEBzA/6BKaF278kSnZ+1yjety7CL08Wi5VXQaMkB8tmC6bysdIqCJqU8YaIuXnHgqT704
gPoRLvvmtho6bLm5bx86F75NBnJ+3ueN0QLcpnh3WXRjD9ymrkK3a8PHNKMC7VZs0RV2v61qIZxM
uI+JaBviPRLMOYk97ie4eGXURicXIJVKBm9nMBQMeqv71mmMMzg+WIOuNRrezxhdcxwxbnDk/quG
Z4lHFl1VDyuEpB+ObRqPga3lW2c07BeLfjmcCrhvg/3GNMf+Vq27iTZjrmaObnMcaYb2uSFz2C6I
7Tw5Hf0iGy5Cx/JirzcBMetPdPvWEdr0TVTzTcOt8EPZtPEjNnjVELqapAnQ/XGMD0MKi4Tu6avE
jTHEN+N8b9XkeVfg74OvQ6tSaXQqAy4by2n6zX+97jbXRMU/gxnXbEibPZeN/RdRgLBwrtNE/HPZ
DUYM6dvoufDf7cM0IeRtWRvYDjR5Z7bDr1oUGPdDprtuWChBAbA+kMe1iPl6jfraphG4LfcT+yum
kRb2vdNc98Ujyszgf2UjX0Gdz/9d8Kf1t+/1P+hGLj/z/h+SETDb/08zYog/bNfxLL5hVzcN4f2b
ZIS/QQ/Cd494HB2r5SHY+Cvx03L+wLKG9IGT3dd1y///iZ+W/Yenr3A82qpVgWL9j0QjqCr+cQHy
/6+jsSDf0vWEa+u2/+9UI3itCjDkNOJxJUk4GAOzCGtnCjsH5PzS3IsO87v3kXrQENGkzfFrHn/Q
kNigeI0aCF5ZhPqQ7utktcFNO8UTvyFwDDhpXmWnxYuP1egG4m7i8cUiHRG3cVvMPsAwUasTE2Mg
0G7xW+/vomup4WgN/Oouf5Y2QgSWlLwyX+PuCAqXXuAxLR6W6GGuPhdO4xEcHF46oNd6cVosVomo
W7mhPYe4zW9Td3D8q+BEcSF3+xMpuZIER/hFhRW0CWJ0T26d5OgVRUg1v4FKt/Z3G6zhIAsqemAb
lgLrpGkl0DRtkKSAbaYZ0/gUxpiVvcqkNCw285gdKMvuyiJj1sFbQLygcLHY1iXTCzpN1sHFdy97
Dxr4NAmfs8OipQLjojlrTuKanscrQt0cMXpfSC6r3YvOgwO27ybK0tBjKZDYKtDVk5ezyed1k5K3
UybMnCo+kgYGBFnugA7tjVoiHo5PDC62Fn1KF/1C/HL0heLtL8dyZnggSQ6R8Q6UAI+emSCjjrdA
Vl/yMTRncv82Q78f8TjhYTQIKlPEQSC8xpMxsG2FKxU0iB4tnxchMySn7WZ9nZr9MoE9MJObSl8B
AtRsWOzt3KHA8GANvZiH1LmXyRu0qqr76WJxFB7MV4MRu2sGefXSMsAxET32KizMF5v9S2W88JpK
iz0OfButeVlfZYLWY9YagB+sWOWHRmo2ndAmqqZdg8LG4t/hK9u2MKMR2O+LCcJ8+sZV1dqK+M2U
nWJD+z3tMssINP/a1uNW0NDiQZa8lan5WH/io0svJkwmjr4ZKUAc82NEvR3HkDgYojfaO2TGjSJq
C4u6lpIkg842qiHpLHs7malntU3O19INq2gcOooTbQRC8QntIVS0sKGAKhFB1sVBVHj02reqe+n6
DyPuAoEzr3W5ILi8lCQJDJpDwa/R9Sl0sD6WOgx3AgZFjOF7r1V6qI0/pl4PhlTb1R25Kjrl/p1B
36wtXDxcuUvSBeSfhVHHVQv4ylML9zqDIYd1hYkcgY0P38QQ86rIttHRjfb3DYEd7oLVwDv6LWkR
1KFMM9aNe15ohLMiPXKwjNH5W1PYYNLy8AjIYQp7RqALiaLIRyB/YOxFR9vaU8jgAJnuFK6fmeJa
Wf+c9PzZ+qh5sfgjQ1PXz2vQ2lTOmC25nDpusZkTZeLv1RSK9VpBhLBK7dHkp0sXxHcaCmptvMTp
x98O8f9Ei+ZyNP/t4fzX2QiBzjQtVxf6Kur7e+yv5dJ4xD3DJ0RjqN/D5cHHmJbnK2SKSy7K91z1
RdEEQ7m+M0wgucmtRtyodxRsNGucWDPf+KgbRzXvU4YBHCb1DtzYbkDDVfcEDuhZaHdNENdoxnj6
E7fBjqlv18sfi6QOg482OZ8/1ptsmr7uga666fo1ckkSgNI0M+0XuNmK+CPnBvL0F4Gf0rQCn2++
YflnEo41s+lvUtTYH//K3pktN45sWfZf+rlRjdEBfyUJDhI1hkIK6QWmIQTHPI9f3wvMKquQIluy
em+zO2feIAgC7sfP2XttO37MyMtNdkKcVVmxGerXurrBjEgb7jXwFkkaPTOO8Yj04JNeNeo2a6e1
M+6+vrvGv+48f9zdRQf4+nwb5eGiC/zfnQsppLC5u3P6MxnvqoSoVwtPGO+oS7tHR8TfVu+WfanF
l5PG1mNPm6aG4Vb5X18JW+bfvzP1l4CdadNH0D/FXue9RqJ9k/A7F2x229I4YiNhq1uTu8aNcxjd
Ves2OCu8SwmgAy1icw1ZOqyYrtJSRBS1mAU2SbfDFK/lG/Q/ZnmTMKYHIVW9lg4NhYMW8Y8Hy9ol
IlrpAo81uvfu6uuvsuzW/11Onp5YqZs6z+vybbxTkPUf99SKLU8HPYIW3d7W8qVr002ni/XsHguj
/qcY/H/mYi86zL8/C7kr6VwmZ4xPv19tLCLrkbiKwabjSNghRK1t1+3AZngvDIC//mZyCUD/+HkG
hZAuqJV0pqaGubytf3w3KJijZtJcXS3rzRybB+IVDwNhNklpHEaTN9AglXt8Rd35S9M2kj1j0KSv
jffD0CFPDP1iZP7pGZcG8UMT6iSm5uem0V0sq3zeEF4wJ/chXqxRK19C+wHqpozUz9iKdzkv+bBk
aGnGIVB3uBwPM2NZozHXw1ivw0VjwVVAHrlu6PUMstrbyLZGZ0NSeO2xWIw3hN7O+nM1h0g2Xxd9
hmsTvEg9xDqvuahW4nqFZgaJOv9ge72YiBIYpmOf0emZ6HFREdgQkFwj3tQob+oOvKC4tnqwJsxt
tMfMxoegtD3zcOzwr/FcnZnpniV0zZPChGTECnBt0oSNGPotO2/EZS/bA6OF1dDzVQKDjGYNFzV9
/uEOxtUquNdRTCKsB6lMe539hCVvqRoWKqO2vBw1obdoiZeFvg4I9XtxY+gZ6Rp/yqafHvoFiIdo
vsXyO6qdyeZn00MD6EcO19subR+a6rqdt2FfbuMYcoILD5FNIqTumfIt4+rV1FQrQiDJGcR2OP+2
F2Y9fKw8WmF83w041ozkafley4aSFQ+zzU2qLrA5QJNZQ1ncdHgjRuPRI3NkuWaapWvcC3zPZAeg
dmNfdYhHhVoSXfRVC8cqpAAu+MPQTyiHcENkTtZpm+xGDbNYSF5r9gAKaG9YdPaGA2h93ADRQTUe
009CeF0id0kVQinbdU9Wr+DFZ9iEyBxG41OEFIsu4juy5Iq9HcWr0UDHFi1JeukuLvpl8MQd3ulO
t5tR3bjhNmRb6dk0bZM/nWOgJ5DkYs7LztguI3Fx2pd9b5brJnlulEOjmOglcW8EoV8WvzHaYWur
1/h7wqbYL9u1RajhUh6VSbKjB7QfeGmWHckhy7ff6nN6PyPGMuJ2N2UlLbljUd5UYB06CiET3IEd
h3eoLykVz3sv3qBKPrRo54CirZPlgdDupw7ZU3PbG+OxTNSmd/qLNqQ2QPbWN68YZEyqawOTeeMc
XaZJOEcjylrvxQKVnht3ORmhyyd41NQ8+AUXN4JWzbZFMy3Pck2zsad3VoQJqUdsZS7/Z+SQrAM9
HMSQQGcNMFaH/FCAh7Cmh6UUobqRIdgl3kpgxqsZOHrJlmdVP3gC4NPvNYutmQQkhaUtXpXMVDuF
qrswD0pew5jneK7zgOF7qe+JWz3tVkg8NyTSurrc10O1z2jeWqiAl7es5nGZlqp6vMval+UQ4VbW
6YxRw0hzzdeELJ7lKvLYWJX9a4C5mbB338puOugVFFGDfVjmNGyKNlW4koo0+oSIO+UrrSeb4Ckh
gnopioXQNsmk+zgt7e5OkACb4+tV5WvePJRJCWfMx7i/N/MFF8HcEkeZWGTDMdUA36fXNjNC2Ub6
PX4+EmFgQSabRqXrugn2lQMQCkdud59Vl1uE8qvlry4ni0aVGy1FmTHRgew3qSBWiN9rZAJ3Oljw
NCxHB8kuKnnQbEEB61HM4fi1zRsnoLIUyBWjN1A1vvFLor1t25sIO37NIu2+LPfcKvFHJ691zrpP
nSkHQgfROKZJvV9OVPAKrlyX8xxCbGYvGI6cNaAAxm67bqzWVchEvuPEYnT+MjsF+L8rWMVq7yno
ngpEuswnxXLsrZ9SACIMs4j5yuhDUXQN910MVuk9yh3qfLhtAn15N21KrkGnNYXV1smIVOTxZYC4
QShbUtLT8kQ1XAGr559jVvr0+HejddFRQRbqLJ1pwo4R3cn8umTYVGhIagHA6+QJmTERrkyY5ahw
pe4bA8vrWaD2ZXonOyJ5XuzZd61dEDxFzmuEEj28a6mIl9+a7O6d+AGQAgzF+39dbIFhWLa3hnad
DOmmauN15GpArZdeKnuJuavSeD0MDkXetLPh2Vj9sCInr7amDVFj68rRtiBvNrO+K4x3PTmGJNV2
zI+q6qJPhy1VBoOUENWy6T5g58NdurVbYJeNuMjVS8+tjX563R0rawg+oDMTJOnmDs4rlj8nW+Fz
1sO7wXbWJBJorJtBCZSipft3N8bPGsszO0DA68NhtT0m2KYddPk1CqPKPebpXTX6YXsFhBJoYaAO
iUHazmVbXE2sgKT9cXnLTzZ3967fFi1z73RjI46CUbgJvaMM1hPCOdTH7kBoaLohIBqiydZhIpbY
/ZrB+aroHHy8xlk+bKRbHwwQiWYif2KfvJrHfDXP5obWzso09J3Uu21biXU0TYAEucxO+Uu/A9c5
PVi+QRVulSXvkjDbgHnxsXqsnAi8cM6LxPJnMGGUdKKN9An7Qtqqtdaos0HtiwqZg4a03TvWbAho
nxFribXNL1IyjnsICd3AopZgSjHBFcM4AN6GpIJFMs/ORxRweYyTW+sh4+DjM4i4eHDMu5yAp+X7
8x7Y/aNr/pzwWBDWsKYjLsKNQnw72vRf0a6A1YHC4sBV6NYS/bnZDX6H19kM2rVD+i5DecoDBoxJ
48/SvrFyDPUjfRkWyYxQlOyh7gu6SXJlitAHg0szk6cr5bUq+q3bslRRN9p4ml3ZUzXwv5EPYUDs
4YOJiVhVivC7rDlkZupbXrDWhrtufO/ogejpr8bKDoriJeHxZhw8Ncm7Mf/Kir1lYWVGeN5llB53
Qx3jAnq3gEnkuLMtpLrphIsao3XjvC8PisnaZATv43A3AK3LsMcvCg232enkLBbifYbRvtySknWu
HgEV8J/FpPy9EBa0yHeht+uJMI0uesoRxcEKIVAFuQVi7tR4yidnHYQ8EzURjRRHWb9I0fn9McXX
MF/IQN3oyNPrCMoRqJAR36zVAfsAu5IH0HkCxfiDs4pZ+kKp098P/ZgTcLyOyyVwYC3c1vfSAY5D
tmmRHicodBJCt6e04wUIIW11ZNvY+6HnQpOUmMaQjONsr7E6qIHhavU0dSC/qB6XRYKsdS4c5znv
3Yj8eVne0VjZHAlHd7zJOLsvf5vEpBx5HcgLILJ5vy1yze/wsPQEBulwhec6vLXRC0N3e5pmFvqA
0rjdOtX75AwXDV2piOZBnOFNtk2WADaLyTzK+ipNyRZYHPjeuKVGAZDMK5HA6YdVA84hbwayZSl9
HXWeJRZOjBoh/YVU8X2PKjUifSKZzrs6ZGyuP0VMizuAvjFY7KXf0TpQJanHmvlWQJ7w2M76kI4T
/b3Ivm8yAmkoepe2YUMcrk6d1xY3IWH2gW3shpLgBVdtl8IzadiKx3G7tH3Q9WwzdnPLhTGvIfG2
qDOibjMYz7XDK99RjuvlXlFUsmWvBi/a8CjTt+dx0F1QmGpz6kHCZk6wPTBvW1VUaREUhBwKVaA2
FRbxBMhVa2yG6tzimZ6G13jZTxmS8Buot2bUD6Qps1MORCssDV39KPr7ea4vZaa2S82uknn1Nruv
DW51nS7hUmSlWrBv52SHk+tKG2p4Scji22qnwpj5TEOPSMNrEt2eTnf/34/63WBBmn8cg/8aLFw/
58/Zx8nC8n/4Tzeq6/6H4WKR9IgfELrhCP7Sf7lRrf/ApmpZhoEP1MSWymH6P2cL8j9o9js2nm7T
Js0F3vv/+i8/Kn8eEwdPStsSJC8IZhX/A0Mq9tU/D+yOI6ThuswucONIE4skl/fngT13XNnYaPV8
W6CrJ1Kd9EAH258JcbuSpCsPoXi3tUbfzbMA2QvpE76YBr+wsbBGeFfSldpaDOJ331moz3qyOWIn
3EoZDH5j2WeaUz4Ki7654fapn2iBuW2E6nbxIpQ6KUdFWDxUc3sBn1mwXSGpjlv6RxrgtpF8J/vF
GykeIg38Qp5xDuttbP4zs46UITDuuwGWPxvzKlDK/EewZti0dvNJ3BEiPWz++HGv/+mdfDC/6h87
jqdb5hmma9uMdhgMnXogf/Q4jFRz+HbS8kOLkNFMlrdTBNstb53HDoC6h4KcjKNLLYqhm8BSYFYQ
qKqgdc1ZstFw3LGlwCAyB2tBJYUrhFfwPPJDDPZxPVoMoo2Z+XoV2D4M76xD54X8ns625yEliTdF
aP0OdeOuQFu1nyzjHhjlb9PL6bwSjCCuC60vzvH5bWKvvClqTnIZPoA1/TOKpSlEujHG8a4S7Wsl
3B8G4jkPJCM6jSI0GL8KigwHbGMRlu0WUtCmgvDcVCMMP5Xv4nixifQ2bhJPp4smfktjfmkiLd5F
ILp1gtaT6smEKLAvxu7c8kDPtZEF8Sw2EcZwlo1IH2A0ET+0Mkj8YZUEEquKm8H00Qiz1l6ceypX
HeWr28K4rKVNfJ0HkkK7Y0gN3QRO1tBXt3qfRfsgVY5fVXdOHbfbBjnRepza30K/joW6LFyMVKmv
Mkds7FA9owyRa8f48fUTYX5ski4PhGkZmFx025UMCj8/EE6tg4JJEx4I4qY3ZJ/1myFUNx7kpnWJ
2GA9pcmDUPMPzS1xMN+MINrWk5aqDRGa8bocgCXV7BV265UbCIvo4OkFBWOnNnhYGUTQYHZyQs/6
+NpOjO4Y8D988x2W9/y/G4XLdxCsT8wsHSGEK/VlnfjjoUYPn/HuE2zisUXzuMVM7oQNcrJ6pkl3
G3jjPspCBwEwE4B4CG9KEjVJ8oMKZ6MdnG6ckjopmQiRTYFCYC0ADIpNtMh/B0P/MEDb+PqKjb+v
mIUL+wbjWe66YTHN/fOKkXG2ST96rT9NyTYQ+pMWz+8NngcqdV5LPX8RGsg9AsdXEOb8qpi6lVQo
zL++jr9/fNdz6EfbywKuIxT4eBl9qYKurZZibqCJS8f3V1bVt41H5+vrDzr9SR9/Ij5JmK4nHAgG
0vvkuc/LPsyRouK7wqxIs8ujG9HCK6nqJ+VEFwNUHloDoEI8s7qMCntJYefQ2pgKp8fAshEEm8RD
vS8H4gO1GrPyN1f498rokseHbsVyuB3WZyoAfL0mLMuu9cHygZl/xLsDN6isSj/BmkNaGTb8JnTh
TtW8sPO7avPbxpjvc2v6rUXn31zNZ9mGkFwNt8ySBG6Jv36ZRgNfFfR16wti4bsKwmdQPI+V+DW3
lOyTCPZsSC3xXWVcsL//n0/b7J+bxN+7KiuBbnpoDGyXkf2ntynSBkiXHRa5xAKJgzEbIw7q3UXR
hchNkvI3B84hE9bF159roDn49BqjU6AwMEwP9QH7+censRvtpsldYAFExO0xi+z6rroP8wKIW7mF
CnNFs0IM5EmlV5Zo7r759I/d/2UR4dOFTd0iFmiG8WlGg1BqSKrGobSPi6tu6O7KwTviM/Oxj197
tv2mohk2bX5vaObFYB4zEVzHqryvYuPCLevtXFTfXJL5cQByuiSTcZGD8YBJIOOWjzekIZjd5XGt
6Srpt17LsL2xfHxd1NL1k6u3T1bY7VWbHU3kukLrQMfGF52JWWkmvWmVwOHq6ET3fYm/5KKYmB0S
PKHa7mVqhluSk69SbXwBnbdtueM5fOzWq75Z6v5eYjCG/PEdPr34bYM7IQj5Dq4jz8xcXku7feGX
3n/z830cTP3nvUIAw2iK9ZTN4OO9Eripx9ica1+G9T1ciFs8UGfmurUxThj5vVPJM6qNN7uHIda7
9NKnFfM4mkik0/Uv6SzpyevfPdH/elHsRwYvE/M/d3ni/9iYorhtYcSOtW9LoqVGeu2adQFCESlE
67fmeBsn3T5V+a8pca/tnjx71d1NPX8NCSpSmWnMr7W+/PX1vfqXJx3VDzWzjnUPAMHy1/+4Kr2I
UyIve5TJsX5LkCwJtMZF0xdX9dj4X3/Uv73TFJkIIvmFTMf9vNHFdir1yukARiQl2pm6uSsdhtRI
7TmwuoFOvxOCVYWfFn2mtbJpOMARper85jr+Xk+ROzFI9AwHLZKhf3o8ZG0YYoyb2l94HrTv8ZmH
yJwhnHl4KFWNm9slMdJ6+/pzzX//XAFK0+FDUWh9vNeVJog7nmqal5Pz5pb5U6ZV49pV+kXWMUUs
sivCsK6GAOjnZnaRQNrxE6syfTmsmStRMXrXlcLNN8bv+AtXRoNNdcRN8/V1Gv+21DC65e4gINNR
k328TiTuml61Ve0HuLEMuyeErPxVFodkDnHpNLWxVrr51hniOtTBRAaD/rPWtXAjtNCfW6YIIw1K
K9lZEByMpHuJ+lr77hqX3+hjDeGZyNHYDpnTskF/KpoSGRYVaL7an4LiZ15vLEu/nQwTUzEoAaO8
Z4oMZVYrnmr6uEHkgk5W3ywzn9Rs/ywztu0t5CCBgu7zJJ/VIyN7PeSN1ovXeiCVjkgzusBo0UXV
4HA1sPtYFe32vDlvnXyLr/IqNMOzVGbk8cz9DeIUZ1XqNNSw1SEpEhDIm5SRsPHu5TYMjpjENyjM
E3dhZZfBFVJsIA3JbtbLHf5KeNYrXbbWBpbJeqEZjCZkud4JrM3Xz8Tfi5dklk+oMgdrXTesT68M
CDtXzY5ugEmyfwoDiHgBJSRGv+ziZWWghIHu6080ll/w4y/MziuWM71r887Yn96WZjAFWSupQROR
Aa8qTZ98tOeQETfjUcBS7RRiUR5uMhO1j5k1cuuZ6jiXFXKhutp9fTXO31sX6xYXpAvmP+gBPq2T
cRzg2UxIFExVf3QL7JhJdJk0HPiih3wKL6e84aTG1LkfxIqfdgUU7zK5zGxGWyZg4kiPfk2hvMlG
78rpfyPAQZ0Yk0xEoM2DCKnma7fD32yBuAx3bVO/wL2lVU3Tji4DUzlkQGhusn4+QCz4pTr8PwTJ
5Em5MdwGUVl/2wIaIVCLgZKQ8qcKr8qGW5Qwt2Sq5PWIp5J7NWCKLFv8NUl9MTMQ7dwWKG99AJhw
D13v+uvb9teP6OrswRRxVK3LufLzpodwwkQ0SE4F4TTZKs1LmDP6fdgBx3LIJs5wNa4qkJUriCpv
magcTGTpTdklYtUP8n+6Af1zNZ6BwIpGlXdqiPyx2amshbdQ1hg+EZ2v6XQ9A/0E3QdDCwN+jIex
Ja4K5f7KsJxiMw/oBnqv/f31TVkqtT8f7OUqbMPwPJ1QiuUY9HF5Te3IgPiYzb4J+2Mzl+rFtbNd
OFY7aRX3Bdryupq/eX+Nf/lQAHIm+hmELRyMlxf8j68+loOCm5pMOKjyn27d85DUeLVGuhyEuAbt
sBMGQbTCfdWy6ZbfjJfo1Whx9I9YOYx0UcqW2p0bWmRYMXv8+paYn1927sly1LKWcwbeqlN374/L
c2KvjVsPd2uWQSdLAj+SIUFGP9w6wPROS2HQPbrOGq3nurA2GCfW2dRumersyIZe611/FRNwjuzs
RYAt0PT2oS3IzjANtAex3RxrVPpfX/PnXZJL5gTLsu/aumML8ameG+ljNHlYT36TgCIZmWyc0D24
an4Z0nvwoqulEZ5PSn5TRf9VR/DJnqOfDurSsC3302JMtBJTRi0a/dYJmZbPSBdhav0q32Km+BNx
PLjRmFSL2XhuZYU9e9zCLnjJ8uGX3XcbbaE8NqCVV7Q8OF97l8qAaRFP3+yPf53zT9dpuss1etTh
p2fyjx+1q2zlwPMeCXjjHNL0V+T+bTGr3YQdB+jCOgcucTaHzcaqyGYmEdVPGVk3JYhMTRw494Oq
KBW0MfbZb+qHk37r40tIgBvVg3DY2JaT7cf3gY40hGZSDBANJ+/jpBuXncCPiTPuHqa6fTZ0cbUK
g2QrjOCZ/ZBZ+eIuP7n/WabifemyKOMJPq8RpTQhL1ZWovFVaXlj0/2McS2dO6K8CgjsgHqUfndz
P+kIMXPoFJH4EVmKFlX956eAAGlAGd0iyfC7pseA1iCm6uF/bk9eItNK3tMlu4z40XjnEVm2ieb6
wqgr4y4gOaU3k9SfLYv9JSrrvR4CI9aWLCPVMa8mHYfU1wGXp7qJ8sRv6hIHbp11G924gqKA0cyC
bKNGeSAQ70Ekk4t2CKVummiGT1oyhQKi8Gg0AKen49FOF7FjUmrrugYqXozuJsrom+vVBDpguY14
zzwSufTrSVdyhX+RXMAoh7sXSp1ZFHo5XAEM622Y8J3qSMUcomOVm0iDEoXAn5heOTJt0zXUDoyW
RO3c6g7+AHeC21HayaPeGhcpcuZCU++OVtzPEgS3k+ZvjnNduB55nCaUKjN+MQw/hhO7LUmXwPt3
47r9r6xcrKhkL7SGYcGwSemFd2vRDQOjOogQbSSviTshZMUpNEYE5ga0y/CPq3VUQEzCUl7KYOEY
tPa8cfp8Q9dP+tlYaWtrsNeaBeVWWlj4p0B/sfTxdrQzD3AtW5Jjj+edNLUDiuyzzPQuy8U7LBJT
Zxpe1FdOCz+OQmKFsVgD6W2Mvq0pLi8RuC/tttqajTqEiy7FieGGVRlmOJofBbqKIgK5Nj2Tt+gh
NoUMd3p62m5C7tWHcqHywvhWDTIVw2FQ5wxbN8y7X18vpn+dDZE80/mEc7r0IHGaLPvXH2uFNkHc
wHs8wN6y7rDO/Rxr96VwyyeHxMtR2G9NPd+6uOw4SoST9vrNx38+TvDxIFGl8PhoU0j705FnrmKP
INK6hzuFGCEbGbozOq9I+lqkX1msE+KhnOKcEBmk5m1poNtFosiB9RtN7amP83Fh4kow3TBM05dh
2qfFPYtmiKmoEXxHThGZEL4elhhwe3N9qrSbUPc2zlwzLsrjG4gcT/rk55aHB23i70+YwSfawQnq
5JYEAlIWeLy6oW6u8Jhvq7Ihzq9OqlUl0YJWY2TiKzF4eKQmNq5Tan5kJSgGdO13I5ZR0OkP9sb2
0uwelT2aCCB5V4eMqfsMZgTNlCp2iLu6JO2OA4KJvJ7FFhvtNaS27lJ0O3yVSNZDbOmDPhKE5LHy
e+QbaKI7AGawbuSS+zJ45FtX0i9lWe1Cl/fXbrromyL+XzYkm4XdJHNl6WoK8WnRp4gh3n1ASBUY
VeDbdUtykXNZiILH38n82PTeZaxASaDbiQlx0+li+HYnPICdlQe6HgqnPR60AXJ7PnTDN41ei4Y/
j/mnX58mL5UYVykXWuzH10AZQRsSG9OCxq/QXDUDSQRBai5VGEREDJu1Jm7KdFCXKOukG5pnrRTD
rp+m4SdpBaAzO/3KDJbEMIopux5T8BcWsjAj2ZloKWE1ztl5WKcrDtCUCNSAxljJu6GF2SWtutnF
oYcxhZ7THhTQVuCQ3upUEytoiNYeEf1zNM/9juYjAuaucNbLvxvZdDAbC0Vxgo697WO/bA3p5wrK
YSCxWHOmeZnmM045k1TdZVPS8RmCNt0ScY7OaK73WQe4+rQF/wMRiTuJasID2TKz6OAaT/RdCYz7
whwp6zKV4owCMroNQKmWELc2rl4Ol0KU2GYsdS1me1ibWonbG30HfC70TieqhaGNKxKsYe5KpKyq
oD4aZLpzBuD2FSqVEKnbiTZiWjNj3XTglYeqUuMwKeKxuigKELzleG62oOADCIqkXHn3SlCNJRM4
uKABBFOWfXvuRObb3Gx0gZolz7y3KRgt4iVAAgIJ32dmTNPktapldueYaf5DItsdE7kB22NcNtK5
gJZjE15TRn6YFT/LZc/NOH+6dQsmVXkjoSi1c2iIKAJJn6Z+aMIha/Ilyg3+5mEKgn6bkJ9w+ri4
5rxJevCbAuUIyxgq6hRGj7N6bJGJ3WgmqdkNOld3JDusa6GSFfzMoMkiz2d3afYMxzhzh6g1UUyx
h1bxfBna8YMRVS806vKfaS/QQjbXSp/ap6RMrnuAnSxFGKhHngS9uYgJCMYK10GFh2wb2vN0VNMb
bPjmDYMOT1HgeyEvlTebr24f21ulQix99nCdmSNOJW24MsXMWVfkOZGAxK9EdpjfLEpIz/UW2n16
b5w7VkZ4vCVq1JUSwkk0P09LudkMlvOcwhlcDW7c+hYptyt4k+bRqEgxjNvgnNx4eXTVpokEoVnp
5IfMSGGT8ltyaOIJVOp8duT9wFB2dmztoPQa/IdWubDbA3mfrZppEEeRitu4QAlMRpkfyzo/8AeS
wcG4ws/adtxl7saw7A4nmRPdZYPXndc5XsPKvSmcqX3M54rPk5dorvmcwhtuaWZTX5A+0wnEZUlo
4/YAgRYSlKdbWXDUzNwilhG+VVAhXKzLeEOeJSIc5YqLoMvG83pZW/FilTw+ol+3RIpiDwLuxzAh
O08q0qvELpkS7XH2gmusffxQoikZAxC1Jbrp0ZgtVKadNu8Vao8rUWlnZGiKM31iKBlb6lgV5u0g
I/uRd9wksGBbBQkKOWuq0OfH6pCLnqiJcto7Zp6fj02zmylJAmuBMFRw6JFwyTBxbqpp3BrLyY1f
Sd1oHgxCV2mXzsCcX0sI/EENMMkeqXYx/2Jwb952JLLEto0us+gPQ5Bd9XNDZN2AgBob1Z7j7FGl
8bBXunG0B8RNDV9jI4pJLuen+uBo2T//zWiyByAUxpnV0HlB0E7c6oBxjvaKHJj/tRgmfV4Q6CFT
ej0YHWhETdwiCcDVyXnZ8AbwSjouSsb00MFYobLuQDoGUQmEc62ipcItG6lWhRqvtcK9xvpQ7MTC
SWotfoFymi5T0MJI/vFkeIj1FyjAxMF3iCkFPbvyEOrpaA7s3kBXvZtsEwGuUvU+tNRTvWAZ0/bM
HYPgIiRlGkECNKSWKGDgC6q6cq3sp523+7nniyC5L/atGqptpAeLceBZTijgWmi9bMURsvGmPDrL
v9hQu3pSF/YngoPlyu084e/zey/bG3koLjiAigszNp2LNwoNTFjwL912vAwE/xIyEjgLEv2iabGe
hIRCHyoWjB8iMazjlM33dZCpa1sioOj19DYslyCkdOi2p//a6eg0pyojj9MlOgGuVPlYF+M60mC7
NLK7pJ4k6GJs9K3N/rYNoeWvm/a8HRD/U6CRWQRlt6TEaAfca7oc2VYSpcFuGnGgIBfqyoo+Yqc5
mzio5JZfxwItskvy8RqUyLAq+gZkh8SN4Ib3nhNGMFTgwmiahuRxRq1D5VMik43drZrRjth622x6
s9YvzVJ7hosH3Tx5nwHr+YOHSBaw/MUITFhwFvIiSOHa0BdbzuWPgTcwWibguzJpa0Aqhx8ch/rK
c3a6WfdbLQYikZPXlDJEosX56LTExttVjgfhZza5NbhFL11HS5lP6OQPdigbefF8i6doJKWKGYJh
5eNhBJa2CrvqzRPG4USrAbh2kwLMXQW17K8yI/1ZALZfjidpXOGnzY0N/Rj7ULZ0JbN+1wruIN4S
COS6uEmraect6KOoaeCRlyHHYA1py6SQ3EOcQ9QsMK/MBalwQVIQixGcj602bGx6qrtmpqDpmiMN
t+Qo++hoyuq2dRtjO4DpQDn8VmXhOdxcVgIHN4o3GT8ixwYFB119lw5YD4cWS22AERsNTjS01q3E
Iz31XH5domFlhSbxyTUAy6NsjZ3FHKLQVHvJcNTV8G42DQD0zF7boOtKiEaQvFy1ixl4o0EEmz3v
y0i8lVbLxlzihTJlrW2HKlQb8LlAmZs52FbuRHBZizs5LS/KLL9vw+nZTeHST2OBI50gtT4B9e/k
JbAg2wh2sSMd1DB0O8oAD+vkgWhrDOy4ozEf0xppkJbheJ/16Dj2GHRqpPfgW6tjbdcPKeGNykCG
liHPMdCqkJGSr4wswOwCA73TmiO5UJwHUi/floW5lXWpfFEYu6SmJqoT14/tB8fLmqvTWdLbRgAT
fUC/qNpAuaCKfesyDFo68eyBW/02Fzp4I7J+S/3BAKt7VmSNn5sIwxc1J4tmCzLIaaZz1wlALLb2
wr0mVilL8NaidkJo1u2SyMRdBd3+EMfzsU8Bi0g3vlWe+VATnbyqehcmYlV4+4yEktWgh7/CpjGu
SwckISmuo18b4znuSeEnSe1eDsFjkVSEz3Aqh2P3U5BPdv4jp7+MwxOoUpdQjpZTxpM711c2MDso
nqifzZfGXlaZEP9ryfbdYP/Uory/CRjTbuNUv+hcrfiB2fVOaSCuisTm+yTZtC8m+zfmvexgJnWP
RY2AJmcArqT6icV3OW25EqE3nEq5Hms58p/gynhLsZ1VQIz1EUh1HDAzym/SnNdKvx8crYTmTip5
STm4KspA28kC1xXj6oRAgePpTTQnBxTx7UT+1vkElIP8MjrF0LFYQOKYL7hIQxSZ1/YDGWArGhzq
7NSLcFv+niIbWhil3e0Yzj+AeiXbHA9LFUQ5K7+5NU0wtBL8phuSX9t5NZApkCDnHpJ/YOfBWd6l
JF1MJZ1WhrJEJfVbq5W/RABhN+ia+B9QnpkSAasvSHXGb0w4u+FqLErOS5lYFZYS1+Z0MlmpaTUM
07Sj9ycvTnSRqgZH5kXWueFqv8u65ftl6M3qCJ1AaXfbZoK340nV7C0mxnWYRPsYQUNA0pEeWHv2
X28j46ne585j6aYM1ROn3g5KxxU1yEdtSAj2q+3s2hNPld25q0In13WW4VmXdOdmBdFbQAdj0Svu
R90OjzOI65UTzugQvQ4DVk8wKS+kr1xYVdSEtAIqxMvSqx/zqIuxMxecOsrSb0zbvgJ5s6+y3Ofe
iSP6UO9CNtHjWKl4rUzY6bHr3ComXCC+mHRwlGQb0GgU1zTJiR0W03aesTxRrLFxJd3t6Qmo7Hwf
TO290NoXI+yf8kjVW2spEVJb/LCiW1gtDJXaZMSKAXd3CD2gUKFjYjC+5uxHdJCdqq3MXkIrFDeT
7VlwnUffKImKaMfk3ori4jxDKS51+UPZ2BGLobsSaDa2c2MeDKAaFQloBKL29up0SbIM/y9h57Uc
t7Jm6SdCBFzC3JY39BRFkTcIUqSQ8EAikTBPPx84czF9OqL74kTsraMtsapQmb9Z61sWXnT3q1h4
B+vM6c6h8E6/26wXt9JDEJ7NTE1GzZcDKmuKzJK7M1rT5LylSnZDh1DfwrEW1FheO0VK5DK8WY23
HAyB9DDmq9fUYn0WmCTHALvgRJFZtS1zow6NCgGBMHGjnEO3IZAI5c+Ww3spU286NXZ9CWczXq0k
zE4pwCRPXdqhGq6xZBxng21i3cE5aUl3D9EA/OjY/gFJNyfqZmRDsxMTND4kbL/LKrxKSKeP81id
u1w6e5HVGbZXAo2jMbzNGdU81qq+XSzahjUSG8thRplODs4j2PPbmZy33QjPj0AXeeJbZT+mdiou
kZX8ATdYYA7wfiNmpYpccnXuGkbf+FFCX1ysNiV0m/7IVV5F3ZOnrF6nfWdilPh++JFUaPW1GD/A
EmH4Vz12pyjk1QsGklYeEWtBkG0k7oyAQdlnMEACp/5lucv1V5RH6tAi0N8uNe6SKr310TrpMm4O
S92+G6XsEQJEf3SjtWSOs2cGP59khkkQ49Ft1bvvgXcPaLI8O5VD9OGAtWsYi78B6uDL1PLo1dn0
UjYEBwTpGD72ozzzDE6HPvEYgpLN8DRheXYghkrq1TDA5lcH/9gl6guryv5gdE3qW4oVg4M2dH2i
aHG/7Syt4ZB+kMaMNtibH8zgQsTI7LsE55laFBVnjq04ar87ln5bP/0zFE4OKax/ihSskCFIwwMo
RoJMSZduc3NxmgWwMJMO2BzqT9r6/V73XoyZ4XfttvIIJw2F0ELafHrharDBfpMQntuN3OelwX+M
8Xlanr06JjwwRKE5N/YIRti0G9uBkaVRPUVdPx89dwBUi5RZr2SKSeIwtGx67iD7aiv94csZ3zJr
k63j6Gc6V+AnzhoGLlIuW/s9qouQwYu4iyODwwdG6a4z5r10qKKCwLk4doHQGhdRqxrrFA3+o4lF
cMlAPhM90txN9jSe0+mzyvvn3hTOIX/LZvw0iJKo+QOcxEmpH03GLePMGmRrR3hIbp34kD5LHfGu
VNUpZ35A4Zy/BRI0+BSCuIkdhys0cTdtx6vhGo3ASDwwdh0Ptc8gMvahHZOG9nvuIN67JdYd1QmM
r4DTNwp2GDuzEeaHNZwjIyBiYarqQgjKSzn8qeccDr3xSM22yxc3GmqYFTDeIQ0OE6DhoX6AbE0I
E1MtmADhoD76zoFuR0MNy2+Iz4VJXypSB0DTw+Q32bKLJueytHZ2lWQTk6rc7Nma97gOSY9m4Llp
XIC3g1DOLtfqLUyIZfa0bW2CpCiJH5zORd6/6YYGJ+2zk9dO3WYkhn1jJhcyHEO7zWSpvWtKzkA1
bDwVYcpsyGrNgxvVpPbW+NTjygu2Df6gjAGO8U/cubjQGUgegtYFvZM9ecbRRy9ljAU9DlvmTIjk
N1rx7BG88W5C1M73EzZgSsWaJFzUEcIgNLc2zzHy5bHswRMlYkBfToRTmce7WpMNk3ktWex4paxw
floGdcyk/0Q7/E7U7Y2g/VNa3nWTfbJXrQC4msZujq1T3AsVARzI7ks3uim97MU16URdyICtRdzv
9QQ7TOwmSJXhPDfj79r/IZNz71EAHNNOM3DO0gcWp2+WFs0mzNr3gBSZkxMfnQZSTFiUQKYFp0LC
zs3XUAv1VS6chCRtwh2Zw99kqF55G0GHI8ZgADkyvmW+kcwwKFXWPYxSx0AnERv0Vj6xqQq+E38N
y70K3AePTQU2vuBZ6pPpkkRL+JBQmAcxSUYEP0SAGwKCRnW3rTNNocrGbKNTG5psiuuQdchNIz17
6+oACUYDUaqvdviFrVcgn90xGH/NHRE4qqNqsLpE7zOu+HM1oQX6IfUVrHa4upYby47lvmLMfuoc
985qiZRpMdS7s0WhPbRYoYO0JbHlQsrH1a5w8Ocsm51jH3RQmFzSTJtSMUBdLiJp7C3EBPdoCDkZ
Q3s4+ljXfEM8u3KsLz9Nvn2nNrthAd+uy/CrrTFK5mHxPBviWtMXO0r/QJph5UMm5t5RzT9fOu99
8jDhCzYdSNiwsEE86Z4I5OCd0cyCa7N40YDk/VgzK666/dR3Hv8wl7vIa+ajOxcnX3ErSE1KpZt6
f8M+vjqidx91QA9SrYVsUNif53zi15vhvuiYyMo+PwVsk/FQjMdlXAmaRfu79DhDeZ23wwCoRhRo
FRonjg8EJB+wIu2Tshl/LwlMRDber8y4IE+25fcUDGYbay4j7fgcIUmk9tyMEbTcIUQPChgptcGY
+kRZ0Sa2ACZi+WIKcoiwy38LWuBrGNrzQfqAH5Yg2jkZSxBWNK950Zqd3w6M4a3sXwIgYWhnAhpx
fhRh88+Ckfy0HEtDp0VaB5noJVlVTD+xbifiyrBO3uUCrlKYtq+0qY9lhBeitmbWKfVybLrA3An8
ODissXJ+ksiOVV5SQYVl41/N+MVkvrmSVOkSfe703MCg3iHLr5nv8UB22xCDnmD7t8ZkJJp0CqXC
aM+KctlUjXWEUqwvkTO+/Wy0rZgZVCyXZZt2kB9W3l/L1P3I3Ao7UpHcxTSql8oQ5WYH47vnZwsW
hNfEZXovqzkDk9S3xIQWgAKUeIznhbQXa69qPhBnBEYxVaBaSvMJ7AQ2MCef6XoaXwYRgaRHbhDr
4rhkByGf4vAQsIxuGxhvfjvCdi9sHIOE30koRgs6aLa5Hb88grxgErVHBMdH+07cCtCkzL2Eik1E
W7UNWq30hcCiTe3TpTbzSmLjgWEKVECwnA5qeM6VtnZI+ld/tvMgG/8LPN3ZRc7tCelRR/sotMJt
6AGfMh2vJi06skpmxiOJ+MCjAI9OjW9ufOI7SOp4OSNGqaeIyhm2RpHeV3hoSolMm1hxsjg0jAcZ
tC8+W6GLZ6PdrIbiF7fFg8ptwpcVeTgzvlxO7GmPEo9OEqCDSKbgaJR909PeavgmUar/1X3HO6ig
xKdZcy0EUacVQaOsBezDUBTNnswDMrA7gsRcGh5nTROMgNo3Lkx5dsIosOCAzNCLGewySi4z4l4H
/W4pEiKkLfhAmsHi4go/HW/NkgHAkdTwQGP8+lg7rj75zjg7KXjsAaOKpyAwly1zlUzfBPax26sK
YXXekHBQ9wJHW1me+gVfnhxcUnCxRFcU4kbwA7ipTzltzNHI6U+Q9dM+r8qnKpygzCd5eeg5Rhzk
bOc+lC/BSq+yXL+8Ds2vXkEZR0YV6o9ZuNZNkxVXfzTm4voPpSAP8Jwq3b8ofPN6yCQEdbEbV4q2
UTU6TEOjUWIRNyGfDv0tGScwq3+g4shlJIPdbj+4AAnYD++M51yn0np3MluckHp+5EtasSlgte7J
5zDL7bMnsMN66QzhXUEsbfiv63KjW+8GMvdAzF70VY0g20SaEKgTNuLDFV5xGhc82mHzpyvGNf2P
wQ5BXBRNDTwOZ3Q2ndMbhD7p76Rq74s6IYOFgtdJ26ttjRHCh1yxlYZZHSwPFizXbdqUGL7dJj0J
ubxMHpsNlPkOgRDgfsfBPaVNDDkHO92OG/yrHBWVKUfcSGfK7FzhvNd3sqmIKWZoMMOTvFmcPzBe
1aEoA44QZwhvcOJv+kg3V/PPHrk20EA+Vw3fpbjFuV24nktKDjKazieIkp87V801sK2Tyw12hOK+
QvMqD/k1f47fgCpyYDC08cDqZEQDDT772A2+PKgwKQ9Z/17ExTUVwbbKRi5p7JVDWj47euy2WKGd
bRgOZ4+nIkKToWZUa5ZmmtUG+YsbIIqBI5JRX26X6mvIpohiFF3UTWrH7WnRzV0pu9NshV9+1fyb
bCxgmo63asmVmZp+K5hSb8LmHHEO72YA0AdPkndX5nTq6To9Tz614utkimTcpf3MTJoN0jl+JAiN
LU3WmFvXzYDfpTarKAdtPXHnILnKmrFwn1THYqL0ZgIBTKitESOx72NymGHRzob6TJgoDYM7cdE6
fLDQdtpd28QkGGPp27ZhCBQIEeOJRL0aqvCHT7bYo4R8MbR2fNZWSLkq5X1jkybtZtpjlsxoKo4a
62CqGhqQcPwLkW8tIB+SMuPmzrHggPOA2aucZNjKwk0f1rT0sPeiawA+pDWZRZynfUuCwp7U5dey
4wdQE7ZakePtqlXY7WWEmrkbLBiykw4466D5NmCU0Tm2sbQuQBwz0DKkGlQ5vCWo2Sd7ce1frmt+
0+H36SAeB552ws54ABvG8Uk3wqaXc4JtINGnWA/+3q5y0otsTx1yQYnI+QXWHCjwhi1cDOkowYAr
a5tiwQdzmWZcRVlGBEyLlAVPxrWlWo7GSd6VhHRtQCMcGmdoXuaRYRxw5C2eV86arHxmH5/fRHM2
UtLv5A+xXaRvP6dF6Qb0T0lUbK0hOwFtby9p9db3oXpOK3FjOfG5VO30kEl0cFMEUSRYk71IoZ83
0hOHMZQuu8uU5TirIEZZ2b5KkUJAUz7YTvWR+XlP94JXkZf8EbdRecn64STyEWCJknurbjDWxtg1
j0vAE/mj0ygHAfiQR6fuwFj3XqgP9pw/GvvD+Id2Fh5TxJSFazidXFHHR9nIV50vv2XcNGdKtw/f
GSUlv3P+yTlh4MzXx85ua1PLc6hyZ+M4Sq+zx0PpZOHDPFcvfKLBbSoGOm447qNdvLU5iJM66TDi
utDEXDzU+2Bp9K6fLXtFQObX5P+O0Eh3rY307xGkQT8QWkDymcqzFby3XIH3XprSZItO3AFhrFf9
7oYeZ/4q5+ofIKJN4HX2vZ7a6PYHirrGu5PFmux++gGpRlKItLzaJHJGhKTB7u/Ju1xDSsjMwOhq
nF3dhyzTqaMCRvzb+8KFruQHy59+4s4PIadNvfN/Y0tqmOV65uFwJJnp3KLHZObF2Z2E5aP8m6KF
0BLn0csPQVkNlF1Jz/jPSzxS9bjvNkOgQ46ocYuPgDJ0ApPk5POwL4v0kHkDjKSZvOCBaylt4Pwc
7aDWB0dFR7YT9b3V5jy9dXs3JCah8Q52nlV81x06rWjMXpNMPYXSPM/aXtFn41vZZw9FbdadIHTD
UjE8Tob8tWuLV+2L61xH7m5ys0NmoN6LYN4GcyEPMu0cqLXsZ8cZpkTxC19SB98m+De1K0piqC/Q
IF5Sv3vvxIoFz15tpoBcoPjWq5SFa8DL7dPp2Wl8Kpt09bak/ochucsng2bqvE9dltelRZ9OloKk
KWPdkTv0di2clSkgwyUuPQJnvec2XMQBIMtf7mlkIeSroYG0j+Rwsjsl5Z7W/ZrE4RMMlX8qzCJg
apusEPIG8fPdYFjMlohFND3JnvCD+2bNUWaW7ZTZiXs33knRn4t68LckbXiE0p1HIhZB8j7XIzeq
XYdfmrV3bZBZumEVAzVBRqARWSzJtPECuqcWcfkm9VhUQvw5dWrYeyFIccqmXymZU3oK/3WBfLUV
v9d4k+S3tcOljCa+oTzfNp/VCGXVSyDCLX11L6tg3PiC7JG2v4ldzAZkPtmuHi79yKXEAIqtV3mL
K+wpG+DRLsAEjoH64w1lcKtrulAtnd1UIIwO4nI42G1s75BFHSdKG49d3AZdcLfHFj9umGLdW0hy
IKsoH4RSirhsPqYlPJiWzC2p8/vejZ9k1gRIapxN5fFZVvlA3LxFBHa9nIgWI1LYR5lCjMW9j/9p
9+Oet62lZSzk6R2LDnYWrPsZfd1P4kVqsWwcH0WC8OwryU0rtW7YdB5fUkF946MDX+bsFNfzjeMA
l83PQ1mjAnEmLqpqN+ZYfz2FmkcCI3BMd2kNVn+rYXCVMuJ2WOdvK4tixB4r0GnkI2MvXikEFTg6
X3GKez37n5aRVJmGTJzaoiNrtnwdFHXqGtix/n00wESmDcl+GPim2glqqHTu/4xUXn0QggSWWCxS
I+Hu1YkN5YlXuUQkUNksfh2+6lQxzm5I+KnZNMB2AtAyFdvZ+8UsKWSUxf4n90eb0zi+yWjYLRBn
RLnDCpwWEmxTxtBygV5jdMmUyQDtIivz7Lj1k3J8xF11ugKMiJIOsxRZH5PSOzPqeV/WDnKU38Jz
OOlSJA3Bv0xZT92aczmQLeD5HTmUqvyOgXZvvKdJ1yErjZIgcMHFSXrtxkv1XRpQaxHG4x3mm4K2
62Cp5q12pq0U3rMVbMs6P5Iwsu+zxT3YMabc9uqwVScK9TtzMVigwYb+10FOqyvzlC3Bd0jG3pTW
J+MQCxVE/d/AldtRnVs6caZUHKmT4ORYEBX5oGS3MsihQcCfAhdFa43aZXzBmPUsZHdXYz7bpDYy
Mz1ntwSirBm+ZEXXjbsXhXrICIVEQzUyJV4nNcvyENKWbyKm4o7/PgMoQ0Lb5vqOsMm7HAPWLqho
kRLaMIdYHNuTJ1m1tzVIpMrwUUVzE+6WRt5GYhnOE8PIvHNorQWrHAKrkSz9geB17htRHP2Stgso
5uPQoitijdHcg6qEVFfLjpN+vORzeZsvHgSp1vuA6pOeV7w5iRTHnGRj0h35GuS1zeHmgrkWJDgX
/ckqIYXRketDWZuvvn2JKvZbkEyyU5iBYIrE7G/LwSYDY5HzWRa4w5HIxdYIsQ9aWUEK9C6j0puh
D/ElRq6NCmsPV+EOfWRxsoBk8CUWtMZD9uxS5e37CihA2eHE8rP6ULgU6fgHQ0as88aR1KqK16By
Tk82qFtqsfeyJ0iHA4eLelR/qs58/NQPLevahr1dZ6PajktMPg3sGL68ZXj0dOCeREvnQ5DHcnY1
O7gsnMeviLt7NsUjejRKCa/7DizH+xP2UDKEluYX5r5lV4bz8kBw897rKU/UFOfbPuwwVTXdW92F
7aoEbw+q0HdCigeRLbfAnMp9gkpqizYF1YKg7CeOEBGw/zcK9Dvq+0/aegVz1Gz9eY10ABDohCSB
cY7f6CT/LJt0Adjd3eV2tw/XiOl2QFfNXvjEWfJkj9MpCvpfek2ljh3eVhPsooVw4J6PN2QLPZJk
rUm0rkm21tNyjUm6hgl2SRNAWFYsHkhYPrXowtcOvj/Eg0312TIayz4yYrTlmlkRI6Wye8LI+rAV
MJiaY5La+jorwNFuj6ixrY613zFaSQK6hRnGw6BfXeg3LWHeK00+5ZuLGIdFcf5uivhxJPy7m9pt
YP/pneCXWrf/qd8/eWtaODgZcHsuvGGJXhwPf7IlHJWM3eV5UPU6zUe3UQWPY69u1Qo1rFJWyW3y
6afFPgyznSG+vB8oyNqZU4R7beeP6iW36RWXzr6z3CI4QSJDhGihx2H1e7F6MI22O7xUfv3QWfOf
3gyHQB5y3scNaTZfjW/T5gUfFsPCkSBKYaJsxdOwWG3d24Qs2Q2LKRvfNfU8kdQs6iWBr+R/nDJT
7eb22elsRPj6XfbOS5bGv9vZuiVl8G0iFn7J++IUxemp6rEG0LjQ0fd3nfaHG96tbR55+a4sCWCz
YWZ5PTrByf3X/QTRj160bP3KSTDhEVRP1u9Og7Q5Ge2ybArXaPvgJ+X+5x8p9ev/9++M/RpYHKXc
uDNgsAllCchoB5qOg/isusxBS8HlVL/sFApEETTfZKzlGxVBjfZi99WVxtv5NWmj0lsr0/ELSXb3
ZiaJXiKzaM7kKUa68URnvKF6p093KnNfMxBkP2ZFF1K70RSjXREIxk2kgL+albBGYQ9iLqjABne7
sNWaiDVo36kzxAQxNJ8erI5Yc67F82Bte8bdUbc8xgm3r1IddROh59uQTiZyBMB/0xOQurqAMgnv
tR7Bb+ayfKz8dM0/RAfjSEQjjk/L9PNr/IeeIO64arW5yUmVg+G8wbkxM/2c+Lh0q4+ofElyKOr7
pAy6TYiIgtrTavigmJpnYYEAU3P3m4p/nZBiuhjBmyYmZ4ukJ+mKa+4imnB0dWRlrAbvYUr/zVPP
sFO7zp5cg/Z2Dd4hcl6bBDxQ8TesUI4KXsASmZuk6ZttHy3Zzh3kK0k/BVDXDMxwTgODsWdPW7xi
+smAyBCUb3MaHxtElUfe2tZBPwJjaPrVORMPXZYdgUIc7aYnlp6Yp71XOg9e++2iMsVEssSEm41D
cM0GkmzLGARdl3YX/4Bu5pdE2wYIcUBYI419cBFCLzpmUqIWpMjqU6rgKNpQXus+veCSeytSqpUW
MRp2SHvXWphhaow/mOXPXuNT8ghc1a47fXvCSe5VTI6w1+LQTYruFzvrl2FsrD2aFIx4U/LEwII2
a2j+ykL9y6f5MzSQr/RQHG2+ndsqhl/aR0QNtWiqTY+5vNdSP2IEZJHn+t8mDxjFimvR8O3zRXtI
6zm6q5c/QZ8s+yjO/sgC38AE+LoQ7OeyBejl4nZ4ZbJ/9OKkZ8+Q053Cc/kGxhfhjyxvMZuOSGEx
bZV/umzkoYxacyK6MLptWm41BAyXcXQfOhPHp16OgDUDJJgxO5udKhqIfb7zxRO4ZiFyigyMzo8+
mwkmWxd3ISKRyQZCx4TVlJU2XCgGeEMorGlrgxQhbIDplL1g18ZuhAAivcxse44Sp5lmTGMmYtTH
AXbiYpzt7JbOBZ6/iCazl+wljp7NnjrWExmJdsV8Ir2tmiDYWUrcZcJxTzKLvme3XjacQtmuYgDu
88PnjvOXUmDkjd+R7SnuRXybNX1yZ1qXGXV9dUvKaUEqyw4E8Hjt12QLDxwUVVD5yHxmzcFwyBuY
c/9Xy4IOGm39DOQ7fZw0v2llClKVB4e8z/+5bV2cxUAmnS+T+dJJ3lf9G0UgENsc1mglSvIQ7b2Y
7eVgg74C+Njw4JJXuW8V2QNh++n2UbCtHYkcwInQZ6H6rQWq8ahHFVnGA1VxN/EJYC5sjfjoEYxk
GbxTNM0Ruk4MeIs93wYZqRIGle6mirIPL63fy5YsSAfXWmyRhFIkKn9WMafjpN0PJ6SgnzsfsZw/
gxQP5TeabXdfLfLRsYFcDZS9Q9+fzBJrto1as8hnkZWlSh58Sx0Eph70KeaG/mMXQlKqp5QYdXXb
aa/eVg6H9+LH21B3n7PgZVmFODjoyPar1N4LntqR+NxkLBknU8xmTNwU64/JXFPq0G1e4OpvWC6P
IvpdmErvlbIjdNrDzeChuq4zBo6awjObuGHzttt5tq6P9vTBKpypdENhOTsMg/Lg78i77Hh82KNw
jqxANDsEbOgFKcxpQSqpl8pVv/4L5Wyxb0INgdWanqQ44Iak01l2LUgwAs/I+Q5dPhFBcByjd2wz
Yx9wz4DUzPSwHFHS4yhCH9v6/NZZyvEyL858lIb9P+MQHH9j6e2m0GYohRZ2WfuhTLjLYepeUUKg
3vMOPQYKe6nvRNr+De0OGYZ/1cGY7wdnifEzq1vS3vjSYCAZJ1DDrjveloy24VaXGF1JXGvi9IU9
3ybPJfxuPpAp7c5NvQ7MqvA76nnOVq2l5kJnolqsvNruzjRuscm6nDF5qj6SQV4w0ZV7v+TvYfhL
vQmiYW/3JBBTNK1hJWDMrWxfaut+HhAPQB/ed1WJaEf0D7xOHIsCZig1oA2djnJ8YFY0+UwhWIDu
iyn9suOYtisyu8DO/gVOexa8rSGlM8aahdiXfmQp48cfmvkaM3LMCcyrOvLEkPOyibOD4nuIAmJA
1+TyEkzpxu8e5kKwra7Scj+O032fzH/bRljnLm7IChkQouTCJr8hh4RMtiOocZ9BN+u2NJlfrLLs
bqOxyw6Me8urgnnuiXQkS356yBsMJn6qboblS6aN2diNSLnze+obUdyMxYyKoFroOBLHxlpPCwjI
2V838ElKqLdTjzz5TEtJVePcm2nLGfWSaNPx51ZkhVL8qH/ChFc9GeeCEnk/q9R+trwBm0rBDsom
2EiKeHpSAXx9wt7ix6HHqZsuXnqp56Y/9CABf4RqWZKMz11TA3Tn3eHUyNo6vR05QRfB5nlW+McT
wHR+1psD8uK3HA/+wUvQTc/ll0FWvi2Y0CLxIDhXDPrRJXUoVqh7tGLg4dpI+x3j3pk0elwsQikm
HwlwUn9l5plVDeBC0Dqawd1GLqi8hjWaJ6KY7Ofy0+unc8kaxLrp/enNDZ/Rob0y1TM7WTmvlr9O
zYMeJZgv+GSwLawayR/dtj8b9JbT1YmAxTFZVODqWOIhdoHRiHdhdv3ibDWre6jrN4ort8cgFeTe
41ivcuGyvzEDQxf6l22fWvam6QVSGb73efGvt7qTUKydZYKSQk7p34HlZthVb5WTXhaK12T8ikP7
frw4QXVbBAo7aWcep7i5IQiGE8DKANBPT1i+rrglfweRBRIfhId9m9oBLgBzLchotlLnl7LU967t
MBaN3fLVcFtuCaZgq3Wwqo7p39R/TrRKfvEvjZZ+wwYp/bQchmPELI0rubm3fg3xWya7z9DRf+dU
/bUn++I7pKp4E88GyYxVCzPAkE2YGfcoXGxaP6yMCmncsjD7MRkfZNBYLwX80DoioMj1j6a0r0bO
ZNmAg/ddEpGH4RvOBcx8/BSAoYkHvKTj8sv19R8gqKx02B81fnuIXL/a/mQjU0fQ0s1y3gnxEImv
jGFQWLUvttvqDbaERycNeWPsT3AinA2t+jNl4sln9KAXMpold+FOOniAesaBdzFDddqdLKiO0gOx
PVRdfgx57JkTTQtQdfO0lDDq1nffMlwsKZ80rpScGKdcHElTBKSu9pAw9M5VjItxvGWHOuA6omaB
Kr1LFfV5iirxmNXzb5gRdwQxqJMXIO4LUP3T+6IsH8v8frEHco7V+FQAjb2b+vpiXPQP8N7PRrlf
lTLyIMaWXRoBj/t6nNxNJ1hiCbRKVbrsvImnNYqCJy4e/El19NwR8n6ShC5Saff3rjeQwaVa1MoL
QOzVvGHlKzSzEc99HQVnDFzM/lQ9bQqzhDurAsmnJ/3sw3c+5X6UMWDSkKuzJydhiPkjwJms+Nvp
LHNkMU3YfYr0Aq/cfiI+g/uKIcsa6Z4bXmLEArJxeudUF2Resvu2wLjY8vhCqmx00quSv54yfvMM
491F5neIo9TfW3H26TKv2/Z5knOYlCRuLIxQ/Ab995Sw+Ijc7GkmGfdUN4QHKJuXZYCox8yuCBHA
H9Zhkv85asY2Wk4Bn+VmEDT6GW3TlXrRpbLL3MOF0D7gzqoPD+Fg4Vyxxp5nITp0VrjNCvqhuftb
mJI0h+ojsUCO6JRKwp7AkPeM1beRw5U9kBV2dkr0baOatr6KZ77lBXOZNastlnG+72rf3evR+0UI
D5lPQ9bQjoI8JYWanRU2NzccvGNo1fsYjyGnc/+SeMzwMrahe2fyr0uKdOZ/tmz7/n+zyq4IMeQt
QRjYKwTqv1plR8vDyGO73X4McsN43r14Y/Nccj1vxjB9TwxgFxHeJE70XFW13FVB9j1VPrZUtWZO
zPVLXhZ3jE0O6/8Si9OkXF5bSxFvMiLYTEkSGLLkiZHTWUnm5gje96a31zll9jmoFptPU1i4T2jj
dJAGe+YfwU+kvZ8Zvv8PaCjEBnTSizPmzaVnw006WS2PA4c3f5LYwmAo/hc4yA+c6786iMmVwvfG
xNbDauX8x9vio9JOIICjZTORdSob8najuKX/aY49soeqtf8tYkx3AjVAvFR3DL2pfytdHUxYvrZB
w5PRMOpvwPQGRDlkk2y31XiWZfaoQvd9tBpYxYjumGHC+EJ6AdAPvBa6bq8OG8bxwb+i9f/6wkbR
k5f0Z1/Ryj2osVlaDVmzSQsg16j/xdy9Amz+83VDUEWJEPu87B+o2f8HEPDsukuJrkFw4Qd3ztKw
843Sj6Ekod5HwbTpen6G//kRxJH/3/9SaEIgrFe/fhAF/0EtCMViudG6QkmHp0q138bGNDl3L5zq
45ZcxwzSwsbqzZNK3JrBsHstS4qWqa7cw0TUDhCXnQWEeOO7EUdjBZmdSBRbVBdja4RK9q5R7rfV
Bf0urPNbCE44G3yV0EGaG6rFhRm7d5+V6b5MQnPQoTc9NXI56oUj2O7QEKbFZ1q0RxGzI6Y67g/h
/AfP1JtbsU2cqew2dujWPAl01LbWFQNd1YH+xeueKAcDESmxO6GT30nZ3kxRTFBy9wLULCTuyHuG
J4iZKj5As1o2wkjisqz2iV1TvCmKG9J0HrsovA5wyrbqFX1Mv09iNE3zxNCDEoS0ieYrZ4eLGwXb
9Up8N4MmBmKy3pkG5G7LgrJhNhIk913lXeMcZAjjFNJYluE+HK27VWoFqrU4N+5ElEAWhDd3yRLG
vwN1y0phwFdDoGLf5Kcqc+hgmvrNEriy68GOrpb/OpU9/TXDyziagq0k4Mj4M0yXWX8gIO1flLr5
n5+Z/8ZYDgXQOqYXRKoGAe7E/3hk4rkBAjl2DdcEMvqp9m/TpnglEa5hwyf1JnIxg2Wh2bn+/Mgs
pyA1nUO+xohHiEAeeIg6kumUK9Q6VY+/qOz1G9njf01W7Zdx8s8BG+SttJZyOy/TngT25n/haK0/
4n/5qgHNcV2S0TyEmNBI/+MlGP6fNmPKvRdrm2KjZOz87jq2lEcYtJ+F1UHvkP+HuTPbjRtZs/Wr
7BdggUNwAg7ORc6zUrPKN4RKtkkGp+A8PH1/VPXpbct1Sl3om8beMKySrMwkgzH8/1rfKv7kLf0j
av85fquonX1v/s/8z94KNVZxGDXvQNt/f7X9Vlxes2/13/7QQ5Hx/48/8tOvrf/v+7fDb8XMyv/p
i/V7kO9t+60a777VbfrnW/jPn/zvfvNf3/5bccAmK99/MXt/ofYfYPbHb2B9//xlc9CzMf+L/4ft
d8j9xS8BBpWeneXCtftPar/r/WY54PdnTvYMUZzRn0hlm4hf4P1mz5xWvidM3UMW+F/UfsP9zdVB
D6Egt4GZMgb+CbXfmLF5Pw4lfoduWz44UN2xoZJ94F1QiKzjqq7lhoLGzWTZu8C7CFn8jlWOzndU
WYs9SrS7zm3vAsFG3tG7flFmAhRMfzE75Fzso9LFDxfw+ufL/ytvs2sR5w3xj788o7wrQ4cdDtjR
5nN+pMFoLeekwXPlph+6e5HsOJ8vMtO9pK5O2PVwZ4nw1Wnld+nEZz+9HcgZCe3xdRyMJ5MApyAm
E6ohcbG0w++kjr2KoLGY9IMGwoO5dFKwFjl9lOYzIqXvfFwF53cubIuIb0N36Hd8gJKhgjH0Irfk
JvScaS288kvqJHtmObXLPHptbdEfqjB6S3Q2Mxh+sFLZND2x+VUdgbn9yfKHcwRAAIIDHiYLzwnC
vdZ/6Q3rGpnTUuYFsl33NKKzdHtrY0baM7qxE96ShMoeVgq2BQtXxiNoo/xJiOApSggD7DEQLOCd
LvFwPUyu2HIs2DRY1Fa+bfrr3mrv/AJ9iy+/25ILpYMlmWGYKxBvt2lwoCl/1gh7Fz2ccKkOkYru
zfZVL9RmjCscyc4B0QRHFNJw93SW6fTof3QhcF8xOUSrhS+61iHNydtLNi4Ex38E7PlT0oi90YiN
66D2A5sQoht10QvTA44QglC51SLqjyVDD4thuLDNOSJeQMoIp/HRThWQ0TQwNu8/IYb0e1k+jQUq
sliGMx6qPude/hDUeGY1iuVjpJHNNI/tos2+DKLcZ7gWFrYuL20y0hrWj0LFL7ZOjTgznlStPxUu
pxR/UghGxCHU2zvRzwiiaac76gGLXhJhTTaO/az+blvb5px2bYAvQIKkzyxKCq4c8el/oCDN3PBr
beavrSg5EtwYlbOrm+4Y8zE4C2pouqtui/632nkz1XMckNllkqzErJoeo4ycL9k3uK4gnTpOly9j
/9mYopNr0zVLPHvn48We0MHRPMA3Fsb7oDC+IEl87S0xLiOrZx+adPQV3AZaKe+MnT1IagAVHQzZ
HMYNngttR8HeoE3yRiAH5pn5d3Gx50wbmNR1PS1Ct1ebXh9/Fy4y05TqXQNqccfu5Zsf9shD/KtL
QrHqco+puu7O7AcsBHBhkiK6rTBTW2H8jb/4azP9VrLacQjjnvT0K+gahYQLJxAHKHNQ2iZOULcm
yqy03wyPceAVwIu9OP1eCXzsUXiX6UG2ppinVt38SVGiJAWJUzH6k3DCykv5wx05Tob9yDaF/p8n
K4ZpRPBfVzD1VcHwkA/FIvQDtS1TflmLpTWI+2onJTAxTD8FHLDwLop8nP08q1PBKRxTAfVujpk0
yGGzdW6C1vgYhnm+HjTxBN3oSRlQptPIXU4uwZNTpf8+2SXwFsVQVKMgf2ngm2FxVa6kjBnSA+QI
qaMzGXCxsUHsSBxcDw4qG4kTsqVT3dVYoKenImUgeyF7ELD0XfZ7X1CrCRoiPiNZ3wD7hOBftQE8
Rm/pCacgD49PMjjVrZ+7z16ek9+VSThqDU95RQnUcvxLr9ML8nP+mdOPTxxinpO0p0VReWCgGQUU
dybZrqHe8RNa8gqH4ynrqA+NIi/JbsSZO6TmNfLic2PLGx7aO+xNT7q0U9pL7rnSwaYP1nxrLSIs
a1xZVv4aaQxcMjX4cWyVQXKsKBZVOV5fTzOepj6rdmaKPC0fniR240qzVu2cQZZZzhnhB5UKEzWJ
ilEmgJ7x8daLTWBr8BrsmyrPXsPI/xriHHgHM3KYxKNsEHjMABk8LALUE6OZ2OC69FCIGPFx0y0y
m8cvwf8FYnfc57yhtBqNReKj/2ldbk4dIS1yIe3FeHy1HqmM8IOnWAARikASdAULTuVKDkF++RKh
NK5YityShIKEqDx7nm2N6cicwf2ju+vEGERio3+K8p1Vc2sT+poLK2lPOp2TRTL4L7h850o4Hxyl
30M3GVctdGFm9fY3o1Kv6czKaEaOJrLSz1EbX5XgbiIPxX6Rtnd4isFSxmhY2V/PtzMDwnW0iypb
mZoJLQYp6Pu8qg3qzYJ4EkTfvYx5oi35uFiyd13HKyQpX1UyfkhStCGu1SYrs7nppHSWYYeKZV5j
8wnHVhFBDCxQgL5fdhWkZ9tkogit/o4u951FHSVymrsi6w5FcplqnmmRcGi0zIIWbdbgKSiv09jc
zes8YvM7k5UJW986HMI/sHk8wTC7iEl/8i1S42OBi493JvuZVIIAvtbEupuPnap5nsJmH8okX2sk
RARZDcm5g9uFlqeVDNnG7yeO2uh3sGayUvVUptruUnyDGHgefK6oiYDwIFH+JbQGhmx6NKA44bux
Tn0gtkFcUAaveJAUD2aelm8ccPigyasxwEm22+yVvR4OvmR4QpWFT9jcSIvaGT6DDQYMWYF/wfdF
kUpHm2CODzrSRO4VwKk5uVLza28hEy6LChE/6TGaEjZZ0A2Al3eesQ2Sbte77pUEUOqjDpAT0AQH
aSE9lBO3HxMrczal9PfhMVldsaIgsw0bMAVT7mfreG/mN5SYbN51XawgUGKqQ8Dl9LQy3CLc+pGF
uofzexqyrwiHdJvW+pkSJgKKgsq7l8bfY0IUq1B90+bZMo5ngS2/sFEMwvcBYdHuXCitOTWyWusC
eZpw8TXa5Glg17RWgarVZi7DUVAnMlgK29v0qn2Jel63SONXVKd3vNhOK7klqc5D8o7DknZHoKqu
3b2/sF4yZCW9xII8k3kMwyJ4tWrrksXBl77pV2bpGJhmSDFJYjTDZb/oTMzdQSHzJbsUbPI0REsx
MTe1wU1TGz6r7PdAY9v7fg8GzoHpOO7jeUvSJAgY8vRbrVR8Cf1vxAwZy4au/8L1g1Pf6FsNwD6x
RxlOXGvrWGiGIgb5/JdiAoxeVMicBwZSks83o8HbhnmibdnCdUZZLqRqnzhkcg8d+HdSU4SRW18z
d07RlcpZ061eoJOz9u8SaqEiaJzEzAoqoodxCC+Q6mmXGmRWWxV8G7gGRYX7BWtNse+H2qbRaB+p
mu9DDAlbIzaRQJvaNgaoTjYggpE2jVAC0WE0CIonrZIGitleNNQgK9yR0ESZB1ENjSkqzoKdP3c2
vQ8nOC/vn2/0p9sIUyeWDIIpPeJUyb8IMJtAvk4sAKGd/d3p2i85hvJd1U3ML+IOyre5DRztNEqk
KSY4GYmozG9c6ldWDYBYVuFGx9fn8E7TnjPLPObdHgZrn4Q5gcsZWxR3O689ZgWRh+oIPo66UmQD
Bvmmq2sEgDXUxdeywxqcThXau7Tfei3Y1cxnBFnpc4yDbVGkdC2nloJ0lpbFSh/wp7zBnP/GpMH8
PLBKmJI7xnGCu0WQRAHBdlMkHni9AYhi5dkIP5PXIOQdvj+M/Zi99mN5TPLmu9UaPUKLAC5ExfSI
zLox6Yyn/XcL7lY+nxdsIlFdoZBDJ96DixEEaA4PHYNaNCxauuW+NQWNJtBYy1xvydhoNtmQklJk
Vcyjg/dcRKjDeORxwd4N8zQbu3xHMPkuk3KOIE5Rnwhsqx2ztu1ZV9lNLzy616iPiLNk78H64b2x
ZIJVRXa1YFpdwn1NaBzw8f3YeGbn+jgoUlu1iRk0n9JTAjLIKljXJ+92sFNig3j4YzthdKLXxYe/
oSQWl1+qXH5P5kc5mKO/dSzFeIt8BITsUt16jrvMU7q61n6I1T09DvigHkSmWkvOtoXAv7S5MtDS
1qMJBNMPO6AR/bM5r6Bpa6h1Gj8NQzkurelax9TExmogqNPARdp6K4hMnJ9axEuzsQbHB7MO0H8M
0gj0HBrkiv71OmjgFRUKnaAF/6XkI9MWowlvTmtQgYugiWDw8dswgg0L102O78cnX9JLw1FaLMDL
e7jIEqHQVbXzW4URiDOh++JiT15UikkbyLK18ODHUn30cNXRsA9l9pxJUNwsaGAiaNN0b73GeTzD
+LaybKbeBsKH7S0gQ32vIc2gLFVXPymJ8RgmVDAEdkeh9uB0w2nIWYwdIXiaCIjEj3DWs75dFVoy
rqLOPIeZfAlx7Wz8VLtzwnyV6PFr2HGisUSxsWkyifHdlEF/rXLH+45IUTvlYFb38atggQvs5sBa
CIFPMft7SfptFHoCSDQGRcUpwNfTUwSVDi8rA0Fz2dzUqVyzpqViPHLl2AjUL0jqaaDMRC7+mIaG
ZbV4ECXLyPt/6VrkHZrjTjQ4XoaOlSprLKZPwE9Z8KwCZkiB1HgVWlKg2ZPRkvPbstd7b0URt3Pw
ZpaWXy3em4KDRTp7lhYoeN1nXeewi45yWHsuwtHCJUwtaydvF7NZyArl3zSav9STtNlMgg1jSsNh
TMBkO3TbXX+YPXlyZbQQzsyC162HfsTOhb3cBYKCQGlPN2/Txrm7GsFRbqpGHKn9eIDxxIoV8jr0
IgJchPAt1KaH0KdkGrvl1qZbvwmz7sFGJ7UgL2jOHKmpuSQooAtlUPoFZkVC2DbudHq1QNwXnhpe
fKMuQZCRSiVNAhNr1JDbOu8eRBwes1Lr2R+bn9XiKWR9rCQZngM6Hnov6WUfi5Kp5qbKN7GDZ62F
wEI9jzjx4Onw+SVjpwi159qz7XUUNsNmrNKtmpLXLMlIDjcHmhjQvgokH3++rX9UtPzrSuNP9cv/
WV3zf2HR0qJT8v+vWd4XyMmK/F/7On3Nv9Y/1i7nf/hn6dJw/N88SlmOIXTDIgEEVu6fpUvDtn+z
KWi6DklYJgrAf1cuNfs33fRgzrv0ZQQ/aFIhq4t2rmpqhvkbKBmKob5wTV3Y/j8pXf5cuSS8gS4b
xW9TZ7gJYThze/KHfpPAq+nwtIesVxgg5WBFqwpkEUs3SrqqsD/hQs+/7t+F0j9fzjJt/qKLOfDm
A7p40JDsemkUXbXUvSnGMsWMkrufFD7/6jPRN4SR6Ds26WcfPlOaQZMAgx1dPQzfi6bzXQ63gCeg
kBJVY7WbH276X9RZjZ+f2T8/FDVfmxK0MIl4+VCtjERrAqZP42tl4M0H79FswtEoFoHrZwsna5jO
uipEsGOkh1xPgjOESrCKI+hZ9pHwg+Q9PDX/MLry+vdv7WcO8/s780nBFJag+utQBP757sIpcYzM
NOJrjMdoE4r2QbraBa5Pv3PgpMLKFm8kVbe35fM/fWHmXVJsaQ0ZcwH6wy0AB5IZ7NmjK43maJnk
OURg0SNbosZMkCbbXwOhM7a+Jz0OtMvfv/iHfub8sfmorsX/iCnzrXeA9g+Dus2IJBFpEl+DjIql
cFrrPmurIyfncm0bKlpA61oo21HoDch7bYPC+mRM/HrhbZ5pQQtpDimxPyYvag7opzyQ8jq2xF6r
rKtWDY6BAPbfEmcILkSv+AqgM8X3x3/6+8//Vy/OjGF6juXYNJI/dCOmmKCt2qnlNQKBcT8FUHKr
YIr2lEj0FZaxdcfmjUMi+pW+V2+fvPjPtfv54pNXym2n9UDAn/vxaQCyoIvcVvJKTBoNhdCsadKz
Bcq7YdOTtGjf8USSb2y0zY6Dm7fPYYs2/t4Us4jZbaojGq7bSQCcUGZ3rKOpX8U5mp9ay+FyGmaN
fqO51eCFBW0JxSTCRd6HWQCKO+VMeD9mwNFwmphbOLlY0vJ9hH4L8IKTP3fOOSt7bce5Rx6RkxKP
jOJlbyH/h9mKCqfK6vCUlOG2EhDYVFKcO2rgx7QOYhSykArQhjeriKBP9GsBYuyyTOkk6EtdZNib
Jt5imymELA3gxFJ7jPNWHQkaUMcBi//aNDp1m0cjQm3AjkgOEPdVhON1WCl9HQZ2DlTtrvbGP+qC
SD93mHd9VXLBoKeIhgF2kQ7d1ciZps3tvY486b4x4LVU5DDQnghjEd3UOTyOTnTp3kGNuWpUugOi
RPFDU/oRaf7JsUeQTqlZ7RvC62tb/wpx9Y+/HwbvU8vPM73j6WxjTNCXtO4+JiH0gyVhNgTy2o/I
RWnpU/0HakQPr9pSeITxnnJSmKhtnStBax8gyr2cd6yIFGfAnV4h5K7czWBYycmeOrVXqBKpGGqU
L0zjhFMmuIN/fxuBKLiHITicym6E/Ja8KBHLJ3tgok1sDHqFhhZ9cIdqn9XfFKXLY+ZHBhieTmxH
hIgoMBkwdiUUHrLkaHRavfMl9n6Pk3ttNfYDFvoVB5j8WjC0Dp1nn5wWcXg8i+HDMljS3r5pdbp/
rBEHiocopdogOuFiP42eRwo3OCaNu7sI9Gx4dPZx49msDgkQu6DVLt2k4wuwrzrsAaiVRb01YE2s
CYRGwEbG5KnpbgAOLQSSn6WWOsHK88J+1VoUTWvEt6DsvS32kX4pffVZbKv562pKnIRusNPwyCS2
xYc1xCGtqJRtKK8EbbCmETGwk117SY06RU2TjFtYcsHGeefQ2+3T5Kqe1ttsA1cdDrIGPaVeygED
ijUrsKrbuA/1TYOJKGAROCSET8yu5IbcPaRkImXfmxVzFVA2p6IItE+6/savWxA+D3OjT/Yvae3e
vJr/sDg4VVv4QZbLK95gNVEGYDr20NnTMDDLcT9UabX0RbUP0soswAZugXFv3WkIt4WncXJwvZe/
f1Q+BBXOMyY7dvZ5iMDYsRgfQ2KjfGTH3+jVNRtx+YdiaypbXpLSkYtYg70NXAyVnzVd6F4ukeXt
9JSEi6TVHw3Tuniaf++QvGVgJ35pWv8uyWkNgvv1PlnTaL3+snvzHF0gU6NjTvbn+/d/uHQ9AHhy
zfLmaoTVLU0Hj86D8da2WN9dVxkH3uhCz6aL1joona3A3hSFugKZPxPRLmHNlsXl/Y8ascgiqcG9
EL4b3dVapm0rD4KY22yVY8odOhH9oHGKu/N6yMxmjCcH8hfmmuka2N7SrXV1eF8saEoTgJ2rAlaE
DgDZjGhXRPiL5iaqgw//mA4C4zZ5UpThAns5lc4fJekBZdkQJqGPSOj1CuKyKrvd6Lok7ZSmewv8
ao4nKDlplk+55mJTLzGfZGFyNuRzkzjtg69UsIXOkK7I6uoepoxsICHqG7YkzHiTDoVZ1WRzkOKO
cN10LuB3SV4g67Bi+N1aXuXh9aH359vWknk023vjKUwp2kOa9YANpc0JX9ECPZU8da5OMWZKxVKG
UqzKQeuPDqTxddMwKE294JCahzS02m4V+s+VpSenLCNuJZawWynLQfEs7a3VE81HbAc5VXMfOfS0
u/i9jRf69U3ul2/FJFxqsPRdvNIPr1oti9XfD3fxF6PI5WjDqwi2Zr/szsxOcqYFi3HN2iw7l5J0
P2uqc5DjZgNyAVlUjbJwdlypm0rRu6wL7xiU8JNUVYfL1OztpaoqtadPZz7qjWEjEwphG4XWVQj2
lmUoh6eWUkJVGPAbwRzdVSbru9cFp7qFAxqR6PEM/HXyXXftNaFahaSTUKEJ3vDaaAc7tLSDI+EY
2N5MTrS0buGSFSOmobgJzGhYBZAfL27bHSCoinOu2d6+jJntcWl+spkz5t3azwup5yJgmadgR6c2
8GH+NYxIr+wia6/I02efrf3i9BU3WW+XRlbm1/pSgTTehlVIZbH8DtSsORsY+j7ZVJs/y6XeZyki
LH0UMw5yGdi5P8+bmq4B1CuC9uol5clrjFtE/M55CMA5mKL97lZh94dMOfqG1t5vGtTQariJ6uSN
Rn/whcRzSkOevhIT7XG9TLUT8R6bFmlXPslHYxjHByM0/QvafXSETj7dE2OLq8kqT7oaFhJiwyef
6IPKZP5EqIUEultydAwG5DxQf5jOipzhrxytv3oNOSyUTS2MsVmz8TpwoDxXs4ohTLcV8KaVGXTw
DKNWbVQd1Psg0h5dOs1gFFAtdDKM8dGA9lygD+pPudHvKDhK2GZfSx1tH9b56KKV8ZXIMBKR0278
YhrFnaxTew+2ODwnAfhOA6fhxoujdmsofJsipqMYGvHzkEzt2ox74yYIYJrnLi58UxZILVuvf7Jg
nZouPc0Sb0VQo12AzYgsRI09T5M7KzCGYwNQbAn+zT7peAkXcyrMZaxJTRttsaMrY181WQYPoNCg
a47+nS9g5AEZnXYx/u9F7ZrOjS5bcNDH0oIxxuqfX1llPwvt9eez8k+jHR00kizCNkGpMso+iPIK
W2+rmu7JNc5pAikoyYfBT2wmPN/ZqpJ3HONo3pbKmZYJ3GQXUjl+pTUOL23RYp3cpZl2zhQzuu51
2cGT37sODSTVUn8ZorKiJ8cFZvUk5se7rYcJP45MDNatkvWl6O8zS9POJDuNOI/WfVnXG/xp5iMZ
VdqfX2aZsXGCmdoIo2fVesP4koVYFcvRrbepjzIiBt2K0D5QLx0jylavPmLOE92a+9bzn5o8fEZD
0m4D4aldaCpECn3S4TfoB+ghdrRKffB+rTJplYxCMgFa5H5j8F0zb0ZrhGg3tZ36+9aQ9lPnld/H
zawvfwl7ir9JVf7epO0ybZBB2PS7vpRN/mJ1ln8Xdp4D/c2FdT6lGBF65V6Il3wqqLgeTNBWS/o7
fV7NYwHVPZvQi1PnQM2yYdgK+NSLlmQ91Ycx78arPkkWNz/eevZknktQvUvZS4hfRHTU6z19TFR9
bSmfU4QFdNM6Yme5nTqH7IpnMhoGv1Ddu66TPo4qRr7FkSmglJTruLBMu7Ee8xjjOMkTBREv+MgB
YtQrkXr2wUSnZtIE/mQ/+bH48/6uPV8nfRx14i+Jb0FXOn2vdfXVqDCwNa4Cm+sA9xKT/cnC+Vev
5DFfmRT/EMeLDzWVMOiGTMZWfVWlfCkHeGgDg04DuPbJAv3hEZw/EUUDCozonsm8/PAIpm3tz/2F
+mrXYPU4GS8k3tBPXuTjajJvwNn04o0n9NGg9Pjz3Js1UUVrKWwIj5FEKsIo2o7x2K2Mqd+Rwrky
3UPj5P4n0WTvtoEfpxcKEmxgbTbcWAsos38ojbBFouzVOBCzy65bmiCXD6TL7PrSeQK1UN6+J8Jp
+PsiowWqR6aOrg3fUx1tfIsa/ZOL8MvaPr8d26Rioju6zSzyYW1PnaETZUIuWAPJSNXI6K1BA5Ss
QajN7egWmg4A4kbggABqV7G4nHLA/MjL6tu/v+lzQfmniZe3YhkcQXSGmGmzzf/5hvi+gWEIE9S1
qKwNGEnGcp++wfL2bjMveZ14O+RUuoBOx+BmKpw/KqFPezuue0SMAQSbwd9iinVXJrw51RlHVJTP
Dn3Wq50QaFkNpAsEaSwuQ1m+9FEkzoLs+gcTsAx7rE/mkg/2EW8uPHE+YWVH2W1TIv+wtOP3GxKH
bvk1J/N0VQ+SXLOid3a5iAdkcb04lo6fbfxSQ4GSZM7BSILbMrZ96L3jOQ4a+wwcrsHJO9E5MpFA
xZFDCkR8p4z6CyAt80Kaqb3P5fhW2NW4MoY+vbWdNjgTX7CgpLNhnyhuar+CJhFFUCnCmU07WO7N
5GVfIzakWzo9FaWN6UsoLeyjrnEuaWPv/v7GUu/7cGdJrJ2F7uQSs7+y2Eb+fGfZpTlCq6fuSg8A
z6thp/g1l5GE+pHYY3wKESGoqT2xpwkh/B3rKuuPcGFJ9ezjO1/DTeAABimKYby27Di2veydg9aA
kGajfQOrjLJVraLXtr+Na99YAeuRO7DNWM/Q6eF1S8Sp8qKJOIKDKVHgesMQIBez+o2ZBgPR51gZ
uaaKOdq90ZPKXAjqNLvISmw8/2W5kb7RrLS0dg+DYYw3IqZNjQLpHhlautFSZe+myl34rT+Q8Eij
HThEPur2ju0n3NgWHjW7tnSViqQ9jMXEgdnTrvTaMCMn1TcazO1GcxWxgl27TxP7iKlD2zglZBkD
W/2SqoV3nEorfpQJB+2YOIt6MOlh1N2qkJ4CANRpG3toHqkgQDrWrG472QPR5R1mqRTC7KUdNYsa
qK7WWEHibYPwJxV58rs/IB0bRCFRePnaJqVNYQ2GuFGZsQwTv9lUPQF+cQxRsprvWjyUJ4y5kltG
6SKwxHQM0EFUepEdCB5bF4VxJOGluiNCt1wapM/4vjJuqLsPq5jyy06CP194LiZhpcujVU79Mhgd
dX7/Q3vOEhfLiZA+MlMGOeIW1LJDN1z0lIocKVSyjceXSYWQsU3KnAWJNVNqAXrjvq1yg8AO+vTh
yfNn7YG+zIbMO5llaa0HO89wUCrvTA/kYJklGzuyOYMspi4uNHenOcbLELbsU1MwSAOuuSvkn2Id
610LNQLLNss7B133IV8RwAKWFsMg5BsQL2EM2pOPGQ4Pw5B1t6F1cV2cc6BRtF1fOQ9KyOpBYDRe
ah1EMfLr1nozVNc6k48wIDwCc7uE86LpbzAmoaAG2WC02Z3ZGyYnQay0g4/KpKusYItsJz0241uj
8oaZMMQcN4rvYGFzIjk6hKJJSBfaw4k0lnly4yQ4Ycym67iLeUkZGCOwq6FiNvxvcs4HzEr7TEyo
ts2N31kNT5Wj2n0nLSqeSEL15JtP2FmQpfcSH/RdHwkUO151gxfRWSGCkBvPivM1sHKe51qzFkYS
Z2cEkihueveOkJ5mSfzvIbRd+1qmTfWYmsUDrAHoxYiH1u2k5ZuRTPuVFH56SDKyi4hyas6xCQFK
w0gIJBg+fAL7WqOFdOZ5Hpfe6LNO9ba7CDxyp0ywqEDRuj9sHRyBtFvO1XSI1vgY0QIZuX+f9N87
k3mwsFvvJRyDW9FNT54XFbcJ6qitVsTDsRDMPCFQPc1CzkHq1PhgakSGOcMIKI9DCrz4zXtMeK89
5bTcbhpGkOUhm1WNj7KY5wFdnbsP47g7QkehSE+ULLKOemmFbrBnnx7tkUSgCyC9o5Rk4okSfCmk
gSM6X/UQtikBhdD3IR/zZZeQ8MfcePSMYHrQ+l3V+9mDbBWFXyK3BjgUGx7lufAadztVrUkjRBIt
bkvhRPfKyjyicRAR5N6I+T1Sz1VjHrW5nhGCv1shqpg2I9bCVF3fn+Aozyu45Yl7dgWrSHLtYjsm
TK1obvLMzs8x+lyMYlO0NpsGbGjIRt90Iv2ARRkjPB1lUiEc80ruZH0OhH1jQaMGjVxBNsztHlVe
OABZMOKLpimK6XnzdQzz/mROW7TH4GY9c+3oEwMj9Z5QTa+BiuVnp45bikYg/wxLekdSPeoFCupv
uYp2qDbj29QU8RFZLvAjad5GQWWuiq+D0jrWfmvmVtjlymdCvIauycITEpnbuaQuNmmzKJtqbTQU
NYHTEUUaaATbSNUdLQKDj7q25mFod23VQwa1OOHCtKSKFRVXNpj5ndmKi0TrnHZ5iYh82LeFs9Vj
cBlc+ah1oz+8OVU7ttzXWPrpTST9fd322SeVBOPj0YUlljafZ9DVpo3viA81ZZze1eRW0XgtMYuv
ENvb2yqHO9c0avh9GKjQqRgPjfkKR69f0Z8oDxyCw0/2cO8Fix93t+9vwwfnJuh+61g5f17pjawd
vcSvhmuQtNFmHMxVImj8IBvW9058iA0Ltd1UddeKFO6dKD1Q/tz1nirIsbFjf1XY/hw5Meq3Y8Ek
62q7oIufUYc3+8KrgLmUEKrMyoX7mZYRi1p4cUTjX2Q99Ws78g1O35l/ScNJbq0q/UIOanSsa+Ej
APfHl2pEeKxZHvzVvamnROc0hGno01OrfPcwlQDL8vEO3OO00PL6Ksp4vHVA+y4Ng9CULIAA6LVG
dx4a66uXDys9MKnySe0Ny1L86IQ2+TK+90836VxVl4o3pxTXgAn3UbMQO/7UF7gerk3W9zsgQvoi
zHz1u0ofYgEKIBivkeAySpMoqCalUwlLGn43XJlPzprzHvyn+4sh2JnNah4WYYpXH05mueF21mAl
yW0vITUyDQFVc6N+9fc7xg/50vxuqgWwM+n32DZ6Fdf6eRj5WkkOgnCT2xhjPRFnkbsFbq5RJ4d2
GcXYVmvfWndp8sWvWjpbgwCBGBD5FQpNHVoxmpumGLK9jGW5r5l7SqcVn+zw349GP18LroTlcT0Q
Sf0qlGqRPkeEjxu3Q6Z7PG10QH3fggrg6+OpqlPSkYrLGNQpPe6EWS0lisSvg/Iyoni8UDWq7LfS
9LX70nIoLQA8IDwZfmRb0ImO9a9/f00xU/9y7xhEHEawKc52049TxEC1RRoEMF7HOvqSSHdHpEL7
u8LxhZeZNcjA57yw7cB69g1zC730reuzkSNVvBOxCWM8i5t9pZugDahHUh3PgvsWixarVZCcxnFI
d2ZQPkZDLM+aE1ze15MkDkFykHIyhg4JLEVUbt2SLFvX0gg9RSnPL3ulBUu3CaLqRoCE26Dop6nu
gdSocnQiIiocDksnFst1OUSvnP9sAkwxnoWRW1/9DMoawRC3o653bBKzb3oR0rsciJx0qRH6KDC3
XqgmltFoJKq4SlYTJb6zah/zTOEd4uxyrVyBfLFpT4LrsWtqXE5+4eCT8MkL1/JrjPTu6kABQDY7
MTEUhMtAGYel7jSPTf/UkNo0JTIGb26F6wFe+7oO6cfHqYwg8RC1VnkTWPVoBJIaRrvUU9ga0f5e
rEzHCGBQIo0t694pOnkbE2ETjBE7fmdsdq3kgSYViGUsz/O9qdB5+uw3C5k1+96K7Hv7OYqUulSp
tA6hsFzg0+sW79GCXj9TI5aSu2b2mrGXkweul/tYxeZugCqxsbraWPUmKatpn/yhJa69soGBLQNR
+Pt+Rp5VuRcchqaXS9X+B2PnsRw5si3bL4JZQAYwTS2ZmdTkBFYsAa1l4OvfAu/kFKut6g26rE93
HzKZRAKxt7svl9bKHzzv7Le0KpW2T6Kxm6E9bnz/+UfkUuBY5qcw7PoHeKDZQY+B/eD9oQbbre8H
1j4UCSTJ0e22TTXjf1yLyoD5lh2O/XQ/1cMvGmrueoceBZnRctR6ZXL2SPdRvQZHKidgQ8rIuBDX
E+uoSpNdL8izjKUOA88c2mM5Ze8OitWx69OHmm36dWp1yAutI06t+ZjnJvSfyJ/OuhrqYz6kV4bW
V4FFbpmxkN7kWQNPJEshOHmuflZJJeFd83KsJjjHDsW0RefBOcshRsGfvst16wEtLCLpSbGkMttp
nfYRu1G+aseRhLieGS4KmdXLuRi544z6GDnuhQpcvmNZ+w/UFuH3tkvMyXxuPgB00po23emG2mZz
pRkwWGgBZlVvLEGPQDTz8nkCrvNYgwDURXd+mLZnGkyqDQGcWBx9X1CF7Q5nLeo5UDrJdrSNYMdR
Ffk867ONrB21UJTmHkjVNkx/4U7VcK9HywRYXgGSzyWkoKh4cjr89Pgs2PyGxri2G1IXloWtoBem
eeifZEWstBlajty988uR3bizCz0+tAHkqKCNDhYXS+VT1yX6fcyihFYdHs10uR6TOip3JSIJAE0+
V6QQIEFJcJhEIyh5BiF5bdxlAbdUhf4KvhtlO6ktd9DY5nBULXdl6DzzIeOQaA88DjD/blgLv5Ud
p7dMpP93Ep25otMQW6dUXRodSD1rEy57ONlqmDMmYDxXgaZiEpVWuk7rJDtUDFbLqpHt0SsmZ+/K
0tszgFStsi59k3+rEhdQHXUnawZteaZjyIZHAWNiUPWtEglYDuUyfGVWta1cYKkTDpIKr8yB41tw
SPAsLKxuiI/DJK48npJDk6W3fiC2McDmX4EFwrSO8ZPAWDdQ70rM0CUYfPRnDOLQDHcpD3gMuqJc
DBbIgLLfdDB72dlbWQvwqdOudRSN95Ik6EH2e2mSW6pJ4XL8K67BOKqlqIXatv1ZmCE/cFpWL15H
0gZy2BtHHTiKAnEaWSY/FSZEnHqiQZQiXCy/7COXDk74kd8dFzbI77qMm1+6XdyzAso2E2MtatmE
m1qoSzIPRJoebwqLwIxGhz2RYeNCitYDfAIEyNBs5zI1NGW0433Tsh1rSkHZp9DU0SUH2VV0wmT+
1G5C33Zg1wp9PohFSyFT+wKQkcoKVxDtbUHGiqo8a2b0lvjxdADQuwmjFkBonmgUUot2Ydro2uGM
EvekXX/4fX2pwjxcwzRptjYqzA5iYLrUR3TCzHGADfKxekhzLX2w2KpFxN+gWOk8k6Q8/P0B/elH
+v08IVmO8Wzm8Myc9Bmm/x8xUMkhSGJHM69Th5u9pgfRhwIJuC99wrPU7FuHtHdZT/jmgmHH7925
FzoSC1CPQ9Ir60QRDA76CiRY2sTHsAT1NNjQ+hmqvztQ6BbUZdjbLrQt9OXIWVsNjVEoO93WmIBM
Tm14zcurDq7kgcCEYtFSPVjmrqS34KV1wzVPzerszd0xPNfiyrwE8x+SCrqNQZx4NaUfQarLb2xa
3ZUe4YhXCk5xG48I1SL8x8gzExe+nEVxuoLnYYFv2nTgfNkXi6pvnSbM5bUXiiv0Uwd1W/jKU2fH
R6tysPfkhNDa7EKWnnXKTNwvcygeRmZrr9zKmnWe5QzgyMIHq6900IeQavMKs1Ve+HcduzTggyWf
Ttu/iZiaWdGh2n1+pzafW2p6j/7manwtdRGtWyncle9W0ZOOk9k0/bU7Yi9QziLV6vCkRyWxl7lM
WoPuygnGCs8pZQKjaeb3sBNzEL8pxq9CGy4gQFZEK8WpyILtwO1tlUD2vXRGz+uTGVeoOwT3s+Fv
cAoUBDPQj4lA9EmK6NC4+kiLRuktvcA196ZTf9PsodsL192ONR/HQC1bo8nWVRPnJ1tzX1Jbb9Yi
9l/onEifXT/Y1HAE7xOlf/v7Rf6HMdacL2w4GFhQZmemO8+x/3OR1yoBUJ6Y8iqcjnhnUiGhpvpH
rUx9aWmBeExUdudN8/zFKLaZdK35xwjzhwLDS7BNhii+OWrfH/bQtsX+EbtBcKP64inlpS69Rjxl
YfqOiSLbEQEseCxqLp0QaBAcXq9eA0IZB9nDHGL/+xvCyumPyxi9g9kOwcvBIvcVfRTC1k7bPk9u
rdvLkymGR2BG3VZUNYzbjDssOll0zXOCQnVZdlSJYAslxwtX1P7MuhF/F9g07yPTOobKo0aP9mAX
5MT/6foSXKypZ+Oy7sEG6L679mt1cEJn3HNmko8+K8mhbL85ZtMdwkKeDaW7Gw92wMmtO/NUduGv
KCtiPiEQCdqhqS/sxfp9bsTvutZVp1Jx+nDnEbudsuStYnu8jOFLHe20MZ5dzn59bz/UpdO+aSML
X0N0TxSlPdONQBOS3r25CSYYh8D8ctTLgdy11Hel13c3vpy2INB8iSohrt5EY3aEbr/ouWSWsFaj
qk+pHdbEzRy9B3YyK0HpzBn17hGY5w+OvN+61grAQZvE1CyySB3XeTVSf0JfY3RtWh0NXnt2Ek6i
g+EeR3q0dlEYAGx0ktmhxNNXjYJRIIahDtBzTDgVJxeYAi6Isv4lAsQFyw+kgdVqMU0WyC5SRen2
838S6/qIASrhqRVy66iAmWtw2p0h3eASp9Dak3kpC1L5jNeWJl7bRbWJ7knoyjWmlXarNcI8K5+9
vBXEj5+OBJB87GYdC09xIjf4VLKjFD15d7fe69Tm7hzf/aYZzEq9TUgQIvWu8Yf8XEsSeNYUnbIw
b8696sZratwKM1BPZEI9CqHqnTT7bwl+qKURlhbM82w8F/4P2F/JKWwplAtweCL5q3UJz3w/cURa
llFsz+nqX41BO7Sr3B/TYKq7YKzNox+PQCAB0Zp++QG570fDfHHXmgQqbeCRJwtg6UoVdTd/9eJC
sk5fFMaDScXKHXczaz81/YvbwJmd/wYnTAEbb/COzVOVsv7Aw9vswd7gihHVpnJz44ijxzwUsXEm
fkFJod1pz8zw4AY1kHHE0g980NKVDrKWmLvDL7YWHPFNcAZDndorCh31pcsK7Qofx6YWXSIyjHm6
ivs+P8lyhJGfUro3s51pcKdrLx35j0uW0LnhFitgTfFesSulYYxpw1PZOqVd2dWiczArdpSpU3+Y
xrs6GN1TNObIzBP1ToVSNj0amKgG2ezL8KdjoMxoXXKuTf0ZTGH0Czv5kq9TfW+KCLvdFJvsrij1
xHc8LaZYpw1c66ObYVXfYyu5VYT4+3aa9vS/5HcUR2mrSRu0p0zDkkA/5dHyQ9o+Wb0wKXbhvejE
ln6a9CwZT5fJFObbMWwg1UbILwH2jPvRRxlKUtvadJr66fqFd3AtXyzdUbZ3bdS17HZBWTB6PVTC
zleYm9ut6q1bxnL7GI9dccWC+oRZIXsR9FdjFaJxkz1x9lLqOphu0Vi4asyHHsTNVQU0V4Es7c5u
K7NHFz8ltsPsO5LdS0Um/KmyNMpSZJDtnZxqazvL2iOLJbpsgGnBOcH5i1VCP2KHYJEfzUl+3jdz
cvOzLI3qZaLRPgel96QSm8ocRljG8WzxeYT//EMkbbsqy/IXsZYBLk1c3Fn5UG6pNIjPlYXA6DWy
3mASHnEPUBI6ycF7tJPKuLipOPML9B6Ryjnz9pZcRVNbQWil8rhg9bnE+r3MEG5OA5d81WfN2Qrd
j8RoqrUm+i1vuPnChsBY0Wd+mCSDdIxhZTO5Wnwto8ZZ5Zb+zF2tP/qOk14cgj4LCen0xB7hlUWx
T6pDuyIWZQ+BU5Z7z41+4qzSTnr4y2HXU7ime43j0cY0aGL7pEiE83Rd3EW5MdJzYKtdRou5tMOU
1pr+gyvfODaj/jPR051Shf5I25Tcx5zbDwD3QxRHdivcWb9r6G4rM52qfafpV7OkOjPR624hbR1b
aayDleADsuIM69x//l1QW4+sI/S7JMzpog9sEwh91K7wmoy7SO+ibZXXEe/dTy0OzfvAoiR5ml7L
iUR1OxAr5UBX9VZ6El32iQKHwYlVwZ+MlW62xZ6888+8yMXjHMy+BuJ7zPLiXIY/ylYPoEWb/m40
puAIKkCwC7I6fFN5c7S95sPWcvB6lJ0dJpiLdjzVV0HUe1tqDTBe5bCKrb07ZVfG0WuyGnt8TC3w
ZKQ85EyAq4xwINfJrLesOs71/EfanfkVsVUBDnZyrP5dz432UEXuSc1x96yhdj7TonatOZ2+0BCG
n7zuTdeC8RkSR0PXRsPMWoIEUnR+7by+VJdUlZfCt5t1YFI4LeG0P2SqrQ9e6b1ST0pvT0xnhdU9
BCMoD+1u4KSxx4Ni7OoKMcCMuT01lt2e+0mrVkFKrgAB5SZjMINxRnPQQGnyPftDIufzLcmKmIm7
fj+ai9LIKXTo81dd1u4LgYKPqSThypPD2HtU/r3Cj9goy9GOQ0AvoCcHosWiyu/Ttns0iTTTJhsD
b6dcktLGoD+BPT/m9Hlua8kCKnDDG8056hVWU7N12zt/xEwhejFs6VkbdwMB2xSc9I3YrgPinkXh
QC69mncfqeKurA/OuNDYqhzTeKpWXdyFdH70mN7Ccd9gGbnvq9ZYtUKjIWISWyyU9q1wfe9i21hh
uFM7xX2VheUbFnrKXgN/n9gW96K5nC0e84ttkv0oCdFtUoVtf4wtTtRcu8p/TWNjOUUi/Agq90mK
5NzMbmG4u/X2UHp2fG855YfwLTA4vSW4VXoutBVQsTn/7J5BAZitdRjt4AFPfXSKOp9aKm9Y9ZEU
986o1xuq9i7lmFo3LbtvPqYQ4lUjezqgE+sW1PKnMhnH/35e/VMAoA0K2zQJK7Y+9tdgG1FN4Aih
m938ya+WsebUh/8PS5vx1XJsGi4WGph6+DANy/nqGFGe32iN72e3xiEIgUW0WWGUCTb08g3bIsKh
3mmTxsXcwANTMGJKF0xuGlMOhEUZ3bBc43qiSMShbKLzCiZ8NfHxQqhdebk9PgbcRSq9XyXNlPxj
MDVnkev3QZ6zPAoJdnEkEkt80eJsLLYKowe6sjDXmHpPVQZ533YiiDuDBbWZbM9qrAsa0pFp9oo1
RTeVs6IvCQaCKQBUA7zm08mn2jfdKMcjStgqa7xqpxcOzginsJc4VIotVrn3NmnpVWv0l0gvPqQH
tNw1suJgecGzxwloCXzNt4bvHaL9JTPie1qp6gc3r//h88Fr+B8/OL81lhdIkRDLvwx3ZkGpBqTW
+BYLqsBtuhSA4ENpKegky5sdgQQorRgh1pgO/EMW0v8jVbIHs9fu6bGud441cs6ItFPHgutUjfqF
IhDOa6oA5aI/JXWtbxqc229We6L1JF7YCXR318FqKVGrXXAdVm4MqAB4Bh0L0keRYW5tcSNbupc+
po0WrLKA+5YlWGUck1DfKV1hVNAdNtRe8FDqbbbwrJQcQJM6FLtZv2Sk5TtSw8l6GKwD1myIU1mW
bYRPMqEOMe3SZY+hgNs1ZvIH/Cv6vhcavSjFeKgr/9UiVPPp4I0tSQOBZfp0xriP9MHSc2Yzq5sb
s2nd5wm0e53A46B8mHq7+L5r4by1UXMgmIQpuuy3UTyhQPbHOAPkBDD/3hstajsBa3hJ21zrhNVm
pmuQ6EKx6BBBVzhjUkgJXbQpBpyNcQaaumuCfEE2I9vNfWlFPqAXIooQkr2KYFpHMgcSybrcSk4M
4VS5pFV1ihVU9Gq2Hhs1jiE6uPoZe21QjtfTZUMVNHXjnAJF1XoY7aN+lY02p1pOzatBJpINs8f5
KtO7Q+Bg3bBTpD1XdWpBb5ncNkQO1y5WlTWr7bPuJor8yXyLSe14bRoZHeVJkt9FPGvSvtr+/a72
HzsBDxskzjXL8iwg2LM38X/WEqENogaDWnLr2rRaep7xms/jkI6tyC9Fh8WEsnBDw0qCYwBTiW9P
69jUif9BkjIp8v7XC/pzK+CZrLZgjeoo+7gIf39Bwm1t3tYqv0HnGDDDoyb6YwaFaqyGTaqhjaFM
ZqsWO8rQ87gEu/srCsGANKJ/myjCosEz7Vex3hgbbUSsavCLP2lJ9y9t+j82Oh5QZU8a7FM8HQP/
768UZ4tFFjCvbvSKg6cyBTQkn/KqKveWtiZpS0SIawbn3UwK7dX1+gfO32A+zXOhV+PRav36pXFL
2klIdAQy1o4ZNiMiZ71a1XH4s5IZfgszPsKkiA5l7t9AsWUrve/L7dg1D5kcy5PGcu6I/+rdmSuq
EnLR9yKl8ptS3Cd8OU90nz7QqNEsEpYtO2om/Wso7XSRZLm98SJ6bNgo4CxML11h0tjTmGp+bHjv
SjQ/XW6cG5In7bFTnnUrFeALls8s1MB6q9jB1kep8UYZLGn7ks2EEsNzF4bAVrjVWEPXrgadLnhb
tS/8zIsyGJJT7ReLQmc3mNDICO6ehHRDa0Flee5Fjn68Hvh1b/ueFigiaj3sLt/Lz/pcKjvI8haa
zHH+BEQTdUSstHqqNkmgsQyFGbJLIgz6ikTumPRHmExq5TCEEjO1nR0ps/c4pZqSCMzanTL4jlwj
Rmd/J5O0MGb/2JiGUJwm5no6fVZV5RgXa7SpK6ZHTZfhrksCEz27o0YHOOY/Hp9foLHMaPPDn9w+
91YHMrL9Rfxnl2GCjuyaG4UL05a7FCY6BUZpaADSa3gfAEMXu6DvjqN8MzOwZVpnGqu6Ln5EIc9Y
HevYLjaKt9p5waNzScZpa3pY/+o8B9ce1iFFyIAP8avtgnSSeyfW/5WZ+uPjy4JR4vtlDce20f2q
tWuaGwYizHtKt8FIdj5arDehjbH4XZResSGipKOsCnv/9xvZH8cz7hnk2izuHKgI4D5+/zAGhIQi
ij3qm3KHgYxJma7HPn39+zf5jx/OhLdtMvgaJuvcL/cmEzt12GSqu7F/nDYTQZKFxIizNcWBklNA
i9OlU0xwf/+uX+3h3A4tfjJoBrbh2FD1f//RKox6XlMZ/a3Vf0wNBKKGbGEbR8MqLqWgF6b++Ps3
BPnLl/ztIGea7Cv47c0WFGl+xRe7pdRAsFsEzdgQHwdRG9S8qKvyRga5Kd3w/3J2NXIYw8jOcmpc
tXq3qelD3igksUVWIo2ko7vHKAkAthqtNUwKKmQBui+cxmlPM8W0LCr9VLpQqUQUWfto6uTSbpJ4
p7ngLcNSvsuhMhdBnfr3UxBMi7FKc5x7tOhpYaBOLK3VNYjIZBeh+dbQkEmS1duKQpTHqEkeK/pM
lqNjDqvQsw+VoYYDzZsg0aj0cgIqQUxafkaPHZg11ufIi+J72z/OoCIxerdxcHe9NClfHoLyZCru
nDVwThiyvLbQRdSOdHbGNh2v2rHXjDxa7CkR/ZkQZuBYI89UngEdRG7bCLvqdgX1SBNdbzv4CtgP
RJ/Pmuvd4CuLk8T0EGnixyizEJ5VH+2R5dZxXG/ZafIIK/dIJf560sVbE3ugkDQzBZor1qy/F1EG
z4O87orBzwLrlELvx1wajo5CwGaxbxP3pahLfFdteLJ143kQ03hx9ObHIONq2Um3PzjBL2+qg2eX
GOKGqF2oa+mWqqf6ZYo4qdD2Sq9rdlePw3iNypLWxZFe9KIYIPf1L4IXhSyKMCSFY+7alMRhazqr
jFkVb/SYrxjtOccPNWjYNNkAk+2Zak2xjTP3nbituZQTAL62qWz8rXAoHFqe3XLdNuNA4V6OmGNM
+8gsxmNHa2hSs8LUAvvdyPoP3S2SHa1F1HtSzIQcqhFXlXa/Hotum4Udl4xT0C0waUvKBvwFEuBT
rvhGShaodBZkTATV5eSzZMiml8FOQciz0+wKttuB6lCV+SmVjVww9W2P/5M2LMnBsE8waDqljeVq
gVmjedWiTQUDb/afLzCgRAuS0NnSTMJwM6i5YElP+/kGDRBi8lt0uTIFuDatgoEBOOuiVdFhcqBv
cipze2nDIz2ErfVIKtS8iPaCJy/YKDvAghoON32gVJqweL+wY/rTYtIgeWYmNAga1c5t5LA0tObN
i0C8oaFc6BKOFqU2PHRSFE8qLA+TRddYa4nxlNus610DOHSdPuLls5bCUGyIRvdWt/m75wEupJ/V
WoH5W39eYGDDTJwWgGYZtmJ+eZqYjxT1ZpQfE8L6pstoiDadQ9lU5b4PAn9dCcogUI9hh05mOfvD
g+M0SA7/ML312vdYAedPpnIudew0R61n/5adedhyduHhT1xhQxKse5HEIOKgMveOV1SEvXl/K/lS
xOVRTgWzVZSe6MFYz+jSlaO73xFlOYrhmwwnuqz1ggNCZn0IcvKX1vzljVqxcACQHhopmqXNbQ4C
hWMvozS59QRKtn5bqCdqFPe1ZjTvWHcTJFJQGSK8/3z8Mgl8pDhkCj6LK5byJTp/ipxHh/AmQ3VI
hcGUFkvFni4oH1QwXPsUPh5HKn8zxc5RGaF3jXkNBC5YXUClvB9+1kOJYUgMwbpz+02QyOmpINSo
46JGsDZfdA2lk6zvqcRODlwTCwPkcwIDYCoPQ2NdxTBEfIbq6hA0pKm7PB5OIR2VAIPPzqaMDeKc
A372PC+fWpS00hj0hRwLd4OS3BxRhTl9lcPJjGnhQ8BbB56tzk7B3booNRB3VpmcWrAYK0VAIHTp
mmunxltUk/GiByhcTPJY4IPkhGOyounSQ4lqyuYW16Ra7VBbGBV9SWMt+RGhDa+aNPvQyvJnXEwf
Q4EeHHLpwE19pFT6RvCjn11Z+S7D/wGpWN6FmXkXKbM+GaVC7W6pHzck4fMywGDj0caWDA1kTPYJ
AZZfFUZHv8Fpn3jus9K8+myMnGajAfqLnEI++jOhmXnVn/ogWlSGvhkD9RJ2/CtW2Gi0jUougB6M
1Szp48mqr1Q+Ajwf2S2mOdNrW1bDqbCHj4h7muBbLPFDrrS2TpDs2CFypcEyiXTcJUlOSKfNVyHn
tiUzFbQUjBxd7FpbL5kpyaZND1XHbjvPITiKYu5W1lNGBQB9vSd+9ZMqzthjsfDiP8iH9iefDffY
W9alRitf2ICGjzE+31vavjsuRgrqsl7pFjrgcQu2JbEOYr108nKnTpIogueb8QuMxJ00y5ec9nK2
90OwVXbxMNWGPInAoA/XC3zKjsc73b5Jf4aSB+5uNMtfSesOdx390w5djYuK0r9nN6a12SgeQAM4
ECHYxqiKUjE3qIeD79crTxBlmFyvAWdp1njL9hqtzU/enAqbVPXAXiLShuYQa1N2MjsqwUOyOQqX
/qtP1z1roISQ4G4Iqh+pS0dgJwJnEc8WYHIT9anL7UXs8yZ1w11o01nnZdBmPRL924IFMvtm7RQ6
qf+eheTDXJDPg3cKs+c4yKqjRafyGuc2Xz6lQh0E9dL09WJHCvuugurLE82hnjN1Z+1tUWuWeNFy
fPERjTWKS1ObLz3V2g9QC4KLUzJe+JSCbXQDBDkrWtK1XrjTLBIOUdx/tyNUPMqP1S7xg5OqMlLA
PGPor67WvutXhG4tRXEpmR6tbiAuOZrcaAZpD0aehvkoNVm3sFbPdJ6b5SQ3SYKrp5krBSHdWPhX
COEFtriLwd09u92AFFcUrwW0VQI/Yq01uVqSIXgxsZPta8O9UIK9Mkan+x7YnDBiLOYTKvDBYjV3
MAriyGMC0l2aKIUc8zmA9Au9pVIAp+mTmxAOsqAaLwgTUSEjyIhpEbsmYUZ3WdmUXKaBvhiVRRW0
heHBZuHtu9Gra2FCKdGst6HGdlMUL53ZCHb1+Ie1uZn678fcP2zBpk2liUc4D/+HQeb993N1xlE+
sGOtv6WmOnElkhPRmUYLSCZ52mxcZ3gdshz/ofOvOLHxWS32+wF7dmKwdAH8x0jx1djO1l9nwZSN
t7o0IdtXPLjQ2Jba6O4C8rgDm3he1hic9DZHgCjwvFlgh/s0KC5RDyl/MCseuyndu/ANM/LsMH3M
/HMeSZ45dFsHKVRBGbq9rANA5zY+G279uKYi34g23ZDFGBmC76k1PPpysJ/9HG0EE7W505nR1sCG
mm+oiG1s1++FMwqqLGuBdTaenoOecoH53/s+3EskrOLkN80TS3d9n5IuXsUV+RVzbMMzp8mVauwz
npzorutiUnJj2W4HzWfX6xscZEw6E6mUiw96kyOptcIk6ubsy5w8oD6k7hIH39WLnFvAbH8tmMvo
LH2otTjnY4avSbMzZzuWVnsuMGJoKfm/+engpTI4agTjGJc0be93g7qbzHEdR3BMMhLu+9aouWi5
OBeJytWLr/2wiyA6szXEyDkjXAd506dgR1orXmvc6h8r3oYVV+wtmSDyZkhUL13ixSu7c6gtHbV+
35jywbJ6ajC9S8cn954kf33fZ1W0BGOawO2PzJtlDt1dnzJAjqF51T2P4tMkRqJtcV/EtCXTaxEt
7CGEWyj88eDuwZ7ULyzs5Z3yZuw4N7aLwfhGKyM9bEmSJR/YKxd8auD6k3vZSr0sj9RyI/DE2BSR
7p2DPToUuNp3Rc2cNAE83yXA/F5y+R60DBE4g1+MKSVWS7dMPeFm83xxcvMOK1Cwpgouvoz1AKM5
oJlcD0rrZCHIMwCmDUvZfOknZLf1UvanRJvzq5H2bHl1vpQQMyY9prJ1irTNmAQprelgaLNUAb3U
KYqM0wo8bf2982ttl0lVr5zKq6gq448YYHRQ48iB8CPvCk3eZy44IyouCapatJtXWlTcnPm87VE9
JlMxLdl3frOrHw6WhCOAYmpi9WqbMTyzdy6Woygr3G8MJyjKCph+vAjsiwobKp6DPjgVgyB1lcOU
J9eJnced2OVj9ZWZ5JY+BI9VBLKCegK49sP4YfqJfbIDJiQPEr7gIv2IVo0fFPcCJskBBlaxq8Nu
H/VucxdUPdQtBlwZmftcI7NXV31NibS1A+3Rr2pHf0vHMjxBnHoEqcegbcsXENE2qDiDYcabfmLB
xcSYi4fI5sCmhZq78zwnoWz4Se9gvhHGZJgax2DjkBfdAqSiO3neqceRfuwIJ51ot9h+Cv06VvvF
J/qZO83bJ7fIaQauRmWHWEho9itwby9KmqspJBkV7XCU+fbzH3BdyjN5QxAtCc+mT2iMVy4ap6/O
Yx6O2GyQH4dKnoO0okMNmZuH2tCR0uM2SxriBIJuW9lcUKObuN8mvEZJ1n/PnELtEIbXbcoQATU6
ZwxiXm+K3N355jhcYmtq1rYVRWu3pBA1I1S6tXmKPZYM0NwugbKFiSce//6s+AMXYNKIhPY3u1Rd
V8ec//vDYtKU27tFbd8MD+gUkY5dVdbpurDGxzJo0EQ6Tyw7r94FXc7xKgiocyDazCz59xfyuZD/
/cnhyFljw71j8dfXhFBXOQpnXmLftEKjpTsaMEZT+nwkthQBIQxDXBM2h5LeyMlr6kx44aiOso++
uZgeLxjdy01hplia/JL3npOSrXn4q70r3hekE2ykhqiLY5ixD2UdBetZY34lE7jiZBls+smyr5Hg
7EhJ3NFlj4vIVJ1o4lb7urauPt70xWQYzaaK/O7Oz6ynv78Dfz62sXHMAAsBJoMkwpfH9lTp2DTN
yblZdnYZY2mSq0D9DIIKiQzCzCJyumfNcpnds+r579/7DxKTSeEZrsX5G0sTju4XuYRvm2NELp0b
+n8O+sUUywI+4N5O4QABMqCZYMC/k4+/EqeplsQ3873vp+NBaWKipD67jiSmt6WeiqUzC7OpRr+P
E9dY2JN3aGPDahz1AUIjdZPEy6iYued4mZ5865ee1Uhgc+zr7z/Uf7yhsydVwgQ255DbFx0DDGPQ
E8CSt3IUNQJWR2qzS60zhS/OugSNAX2TnFAXY+d3qbj6+3fX50/OlwsahIsNmFhaJtfzl81tHE9B
VvNO37qhH7c2D4JiGEBzxs9mJKZDnVccHLIJFY1SMc0uzsqlAL0s1CYlFPUgQCT+YxFv/sHD4XXY
SLnIuezkeUe+LHpVbuBM8NzwfqxJEUiNBLfzq4hqyZxJ0wetTPri87A4dCWFi2V0qIhlHZLOfDeL
Slv1Bv2saTO1B10OD1NR/KBMbl0bqXMmHBWswAV0S0mJxNW/+cBJHkDpfTTSsdaiRuVG66tvdd8s
nNkLprlokM50Sd0wuofhYz2WJbJvla8Hvau3Ai8x4SvJupBtBTekfM8GZ8JDER453OuUK2XlsvV7
84l48GqI4CUx2fM50QT4Ffovd2GQkqoKH2LJhkMzWL6CitauxtNIzcrBxsNol9G1qr3pBfVF7Icg
PWot228jGftTDrhoY+jNN8ZHZ+NMPWqtPgyQBXy1HHmHr3FZQ/QbqcDoIFcMNF8fRtd74T9HiKIm
o3BlsxubMVoPDh62rLYNKh3CfEmittz5A9B1pY3rsJmOaaV9YzMcXnq8SyurwnI0DAVOl5IAU2EF
ewgjdFf237qp91kfflTTa8HWd43VNl228OV3pNuadRpYyQZWm7x4BG88jxFNOL08guXplgOa+QyF
yHeNzOEqluiM6QQeISuA0ff93AjTV9aOjz9Pm656kbGEsyHfpkDr2FJZh7Bqxo3kzRN2+f84O7Pl
xpEty/5KWb3jGiYHHGZV9UAQnClSUwx6gSkmzPOMr+8F5m27KcXtUHe/0FIZihBFAO7Hz9l7bf2B
E1FC3kLEdFyPvkySrHC6tPahXqZ/TpCgpg3ovczdcxwz+dQk5Z2d4InpgnxfCeRkWYdgF0NAtWEm
74VYYS6qiscAzXbgTa3Sue3CtCVW7/aSNRVMgES6QaM3hyFZjHaKJDG2ibnQfubszdFwdd3IjhPG
waNSMxX0QW6IIXkqCf442W3zQ4u9ZmzaVcC4b5+Xg9hkPdmqUpBNNmsjB7qkTVdlxs1WO7UJChDK
LUdWJbROgVl+YigfXQYJpW40B+0g6tTehZaAyJEUJ7LHsCYzUYAGq8T7LkNJ1KagH4M2NA9qR3UY
dXA2RpPMPrpOkpkqO4ss0vEoNKvd2zK7WPU47lWa5l7vsemmhJzJfFOVNk7vOOzXUW12a2HGxoa5
zIW11jxpSrum6yLhJpRirTbqZRbUoDb9vZHpQquY7c6MZ7RWNYmkBabswI/lKldYfKOw+1L7YXPI
C/wkwIDU2Hjt8h/CnsyzPaSUN1XyqwpoF1rTnToL6AypHPZCPptJex1S3/nii/KgKZl+smqtvoc0
RupR8GmM8d3U+Tih886njamMNZt5XayRfGIOS5OHHmHAUYnyZR5Rc9dVTrqqgWJ6dtPyzCYmSnRK
rrZk5tBqD6o6AN2Vst1bFZMJRMmmN3TZAEyC0ayzYOcVC3VIG/bnEi1jTjDvfkAf64E6uiOvMQKj
MiOFjsv2eHuR8bkNsunY6W2wgq87MhJCdiJsh6ZaQ5SDM6vmAd/ywxhYzaPaIhSrhWLeNblV7Kvk
iYPRKkx75j6a8VIHyGihfdwKUT2zXh21a49o6PYj4tU9ydzVCd37BSt7u/Wxy8JeSGgv1zzKQQxK
wtLxgKDscO7BbWharh6GIes3sJdfI60lE3d5uf2Xk2aECk8f+Bd+t2oviHNdtfBZAToHe/S2IgQz
DmB6aqMHQw3VF5kzYUp5g6pJDEbJGpyRO+NMYh8mPOVTGITw6Dl6ziHj26618Bg89p2Nikyttbs6
EB/s6r/LEwx2dCpVmgzY58V7V1WrySZDtx49RPPXENjYBkm9dqjySxAmzNwDXCgaiaJLC4ZBRVqX
H2zsv5UVDIF5B8QvLDZx87bH/k1ZIirL0DF5E4yi8KO6rqEszOKOHCDf49T8kvSsqc13O+nmDxo7
v1UU/GTG8bxY/HSmE2+vjFA61vmimh78rtmPU7mfVNiKH5QtS1nypmyhb4RUFVaiDuTKeP9D5qT0
sxASNgbj+ioxqW4U8EvQ/TytsvNdGmX3CVJ3JSyvAZwWr+7g36GDeowCtuk/v5nf6xVB1NgiuUO9
vCjQ3tUr1iAiTG+j/mCP2XOLbFTJYGL3rQkkR16YRIyfqR6/S47uASetgCMg4XUR+c8z+Tu0E753
Tp5w5tM/tQHKwgLSAQIPoZzKOe5RhYgPPH9oeX7//CAIQKJjrs344P2IOZNTDKA/Mbk9+IG658d2
SEBN7xzCmJ4sNgxtq8bTpxsU2rI5Aotqj7+upt+RVl49zSgLnEyjzsmMNTJW5FTK7JzsDod43jUK
cam4/JBhQ1+ywFd0rZIw04v8nYgSullpc0Hn3qRz/9R0YYt2Pb3S7dcYcAGlzmygVRQ8G7U25h+1
WXxh2aMr05BAFkkRn5nFPTP7J0GodKYLLTrXydmkkHGPT8LSz1aJadvv/e4AsMkV9fiiIFHADtyf
Me6Aj2p+BAMnWwzeEklJQaE711vSMyqXQ0i9zzOIuTlyPE3OJ7MmM8/XFG6yyfw86/toNKZDFKrp
cZTplXlaSPiFlq8pYqz5iBIdi55FjmgpOrlN1G6HU7T6lk1o1bMgoGlYf0kEWWFhj7wYK4fizqa1
UbHsMSdnMNCo07ibleAeaiZrWaRou8J5HtUAAfskkl0ZKIcwHTRiF9kOjaavdoClKVZTnZTComSq
UfkbCOyk/FAcHZOAalHkVetCWSaJMZvTnUZmbThGpxbQ0EkuM5bkUg9TdJ5U+hZd0Xx0z/2mahAk
JBFsDN/FXBJh3p00RDn18WiF4qEYFhrSRH5TQOgyLt/avVXEC85S5PmIJ2F+qClD3T8/p78vibwB
8ld0SOVYXt8rOcZC0cn9LAVa/v7L1MvPQYRcsxyJRk1Duie6rFxF3EGxFx+sEL8/bZbBD+bHWxgA
xftedxm0sZPhtXkwSmpuGwWZjze/nrNLG+zryHzNkFL8+Zf9TQwsbEmANKdlHk4J7ObtKoyYGqhw
XaPYbgjAdlLnwECLEloaqxCv6AcfrVgW9bfrsVwQzYs6m6MbO8DbH5fFuU/iFD4Jzc6AbMzl2VSm
bG10JDgHpQ3FWyn2pdRfxq56tie15f4VO/T68JcILjBt2geZQN4JC8QvHUnPCuVAWejBlh7gryWD
DgXlSpAiebQa4xHGLMDB6DnFP+kNUg1fW0pL16yk4g6RRrZaLeAZR2158GP1AfQFmX5FN3hjY2b3
smyni2x+BeYMhzAHMJ40FT+z0hGh8f2eb7WM2cb8pwqsjLQr0j3RC5ruHKjeOPgjMdtoL7UMgVqf
NofRTF5B6SGNdewPCol/98HCVxWEIjEvYWjx9oN1WFxo6UzGgzVZe7NUS5c5F3Dzpj72avilkB/u
rfrve6tE/0ndoNmCvVV9t521o0r7GGnJQ+X0B7A+wdeuclwTGIQTFDUdkto61BkbAC3zZNVQFK4m
B/o4li13Vk5yMF6EEQX73ILIkmSKJyNpncJBT9Zi5kgdFJIRWNIQeoLkYf/n+/73R4037/DW2dNu
3Me3nxcyJ9+OU8t4yGLOTrmP40RCVw3MX0GNAUkdpntbS3Z//qG/BSHxiKG3Q8CLWEzlQX/3tIV+
VvT6MFgPViYGiHS5v40KPJY+k5iiLsN7QcS6NXYzTNNs8PDbC9fvQcMk5UQXk2BDfHY9AcyYxj54
a//mAxE2xZK1dAslmSRvP5AYpCdGPpbdap7Am/rqYyF1xrlq+dgn5AjDTj75MdHcBF8Fm8icfgGx
oioJVZgZebNWTW16dDj7RQBCUqYMXe03Xz54k+/vclNAXtIJTCIai3bp++UjCSwzTQdbvR8N0zrw
djGPyvmlYW67qorOxuek/Zw5F13ENJWbCgniphsBDSIVPKr46p/mme4KwB+5pnVKoZ2BJv3oTb6v
bE2xJEk5lLWIEJEdv9vBjF6TcWNLeW9YkXPuqhBzZ1vukVymO0na1DrosB2ZKApWAUbMXTXW4nG2
Pd8PxQqJzL1mlZyVwyHa1ioJ98zy5/UNxTKo0T6vDesyQJ2rSRm5N7lzFMuwXjt4o4An5D5KQBCm
PoTIWgv7J+C4oUtPSvfgqSBXopq76ggUIcx9olny1c/Lbqdps+nCrymvul2+nJp2/OkMpXleWCnL
3C8gFmAg2joOzX1aD+22rhGrlLbxMhCv55WTOh8ZSAPKnuI70sueQ0z820a3iLcl++oyTQwEmzHI
XmSk7nUFBZ8/H4oJjjjMxyP2ApSvpoJoPZ9b1oEIJVwTvzrOoH0r4+6+VXVrkzoYOAHiKIfbC0Xx
s+UQiFsz42YAxkGa2dmq8TV/r4z0YBEOrvrarL8nOYa2WSEpserI90FOlmtZcmgRx7tVSSWEemk7
6sxftY6Q6DZKqO6s6xgrxYNRzPkO6n+4oyYZDlLVy0MrQjpLhXWHfDe9oP2g6gtld1ATZBGotcsT
D/nDnOI+rrr+04RLm/msclSm6axX1g9R6sYXQB4FMatSj09EH2cwsYmFzKMJ5Z0qvdHWonWoNSgi
kuikic7ZDfLHLTOjHsQPS4wEpy1M2rjqtzE8NFfRDqE/XrSpAq5UBM1BSPuL3hEJrJCVrU95eaor
S3ONITI2mh0PyNcCxAg0bg5BNH6LFgpS7OfDHuTATycacs/u4eqYihPswrF4rUrZoIt/ubk2ETU1
JEMyYMCh/JTKqPOg6mcumlDkdMm+9sWzahYlShswWQMjzlKZNo61IiK96x/TKMk+KC1uZOq/lxYm
JyoqGDY/uG9om9+trTQBTC1B9PTA7Erv/fhJYm/WLIP2k0y+wpI9CaEMZ8jQ0UHk07UPi2rnj+2r
3tXnjmVnRy+RIJuAx7VmYvuV9BGpRu2qzzttYxTyqiJoWWVRGewbvhGx78NEAPXBYlFyw7x8KLNZ
21tk160MDAeoe9Lqo3TA3xZAfkkAistZFj0wq/W7VVpg3SrCWnnILDSygDTHU5l9nTrDXAu19nep
ojaHTBtymqj9M1c4+lFWCUh6Z8P/nPZphz/DT3ScLnHYnAqk3xtHx/St+98Ezu+tTXl77GxzH0PR
3Lcl6J5YRKAeRi3bFFk87gg5mlYJXkN0oAVuibHeCFig6L4MuLmsGF5LCMNhcPJPJC7lwWr+rEw+
uqoEGRCD8BZzGsmGyaEoLG+OW/urY3W/uoER7J8X4t8/K4w5wkFtTvd6WZHffla+OU9CcIYGi2EZ
h9Y5jyBhWmNJDs2JhSk+Kil+m5GYNjsS7RQ4GTZ3o7nsC3/rpdQTLF9bb5NHdQ4ASZAzvbaHziQW
194CaNMOVjTV+yJQt3rtOKeGrNo5EIdOkG4fmtBXfUSoH+zr1vsCf3lTmqaT32FSGQr7XZU2dKE1
tCSkPTZM9skzZ1HM1bg59BhmUNI5Z/U29lcRIZN3RviQtilCIMWhFDOcBUQ38VyoLutd8WyTgjAF
zrFl0gi9YaP54K8cRAZaafhrpBULY9So94EBDr9hgAw5AKHt1MVbRoXpmqrDPvQorw9WGhAYVBiP
VaHymBnp6JYyKI62gqw1VtKJtmVIxvlcb2oSBFDIkDvU2Jl5J/3Wmzo1ehRpfGBmr+B4TeuVTpyH
y5Csvi6Z5Avu20XciiUGQ5Zj8/takjzjrq3X8mX0R+GqSxpB6RgEdTnGHhOY/SSq0rzrPrgAv6FP
bxcAlD4mKdwWtCHf3hV9VdLn74zksWppoyeT+UO1MY5hs63FeGI1CzbmUBI3j8C2x2+plvpHN8G/
vTOJV+VMraPDpPH+9j0MUYTPG9fjY+koq3oqyfhr1LvgpxoNylHLrU1sVXBznXqdLgYkRhgMRwX/
MZMJH5Eu8+cn8/0JG3cEciqMIJJBLSPad/ckkvw0MixFf7TV+tvY6dfCLnZSEs+XTXfTVF8UDIVF
ZH0UbrDMSP++RfBzLQaC1IYsDEvX8e3HEDkLHIxu4CPnzgoO15WR0xWVymOv094pQ4C0ikmvyqTV
0I7iXpQdftx+Rq3iUJPHOqYD7tz/n/Dg7c/i7jX72fzXm5Df/3n7ZfPX18HPYv3avr75wsvbqJ3u
u5/19PCz6dL2f/6L5OF/fuf/7R/+x8/bv/I0lT//+z+/k+3QLv9aEBX536N7lyXm/5z5633vXn8U
9fu/8FfWr2KLf0DfxQEFN5WmN5r4/x32qzj6PxaKIYsUmVc06hdxR17US6Kv9g/+D9FvZN4sd7DO
wtr8M+vX/AeBSzj7+AssXUAmjP+XsF97cen86w7hhuQMTfMNziMbB13j93tGoLalVBrHM0PkawwH
jvwW4q+X0ceUvPrX1//649Kx6h0ldLaiICg+pbluuWqTdA8TOmUMDo4CA7EbtnhX/CO8C7I8nbDY
C+QfpzhFcqrEnX1pDIAPc4BnMKjD3jXCvvycyqpEKqFMrzrmuaFOil91Ubl2uDyvjvoNLPnXLMS3
XNclrpKYcq9fXoj43swW3rRmHr+EJBzs1F6v7+yEZjjTHKJ1Qrs4/vP/NfUdc1p4DjNximDW/vmV
nfAHmaGCPi4L76+/CnJm5/st2UELjaOWEzmR6aRa57pd//XV7Q/CKSzuHKuwz1kBJZlv7aX8YHt/
p/LgWi0neJCMpJQs99P7hVXorP6zMeFhT4leT/zk2TYZsVpVCAPdx8oMwtAARDchOMtbAPnBuOH7
Y0QoEzlyZfuES5ksxWQ0j5YfEoCRdeYqwSOOsrW504vM9BSNpTDQcpIp01SHU1klu5kTiVegKVxV
pSU2vtN9UOW9c+gvv5kGcMteAoKZCGnvh0KwrzStLFDzh4MAt8hMsxG54M5xiq0EJ7fmHB9ummx2
MCGX6SYt8LHyfCif+xiQU1EcA21Mnmat+tlIjoVVkwYbwm1nJoIxWMUkLXaDmjlbaTFmHBzIUFJr
n3gIt3KQwZnwAHOVN2O+ddToJOPsJahHEqY4psLFVddO2aDiCYxftfVhwJXx7hEUtoDNzcRhAY6x
RL9XdZhB3gt7UNR1M6bWhh7vYaxD+LRhetItm1xm8D2eCiO4rehADy/O7R0X7baxEqguqN8O5uBv
KdPMx7LJiv2oD7YbIgqTRTY+at1oktfjqpqiPirOXR705bqye82FvMsgKtMn11bmet+b02PXwSH8
22p4/Wst+Q90Itciytvmv//zXUHGrmfR5KXnqup0QpfXt5uQ3QxzJ1tEO2OcXy051IgsNeOsG8Vd
zGziSHPCq4ym9FI1dNZ2mH+u5yS6G3rZntK5fUlgqRxtXz6g9pi3Cl2StY9LxUW6xPIUAN8bYyJC
ZW7xQZhR+TnhqtV6uJ6bUnUp5icar112x6Hxhxh+yFDVD3ZZ7bpozK6ZDcLTsXw3HlLG8aE6XofR
sAnTpHxrZ0V4FZaItQQz6ll4kJoNKlu55vCDq3i8mGkPZyaZTY6/cCrtMBuvcxzZaPZrYqQdH3dx
H7dP3I8XI6x5+Nryu5lU1X4uui9hpYmjVANE0tGFs5SzpjCqvoKH+dkqxQdzBvvt8WC5DgzjNKwg
N5y39r4IaWenBmo2AQjwrUKlSYkKD5Ba4iHGPRjmzyIuwANk/fAdCRh3zOsY0qMeRfy1RUDDAzmt
e8VQvYAYnXs5qMpapysNYFGsOGB80lNEAH1dJLClRvMe8vxZptCUcq3m8kWluRM0ny7mXO6KGex8
KMjYpkwrN6Zgg2iZWQGCOY9jmxzKdJz2MxKjLWday5MiWplkcu8tRkLrNKv4Vx1nvBZJ4JA1wmJ4
e7hnHwtDbgzn1pygNQ1AYAdlWtnx3aiF7VGTISe3gOxNZlt3BuKitWxr6nakQbtJ1w8KPR+OgmQa
RIAkpMq1rhP10HQEqS0NcaelFSnmEKP3NKsn31LRuhvjZ8xhozspneZ1ih4A91PSD5q373Set2tn
26qu0+4Gr/nb0j9EAYyBQlCqycuNC9FDfVsHYYpx0TT01Yhz41LMqtzEmTW4aTr7R7skeYAjRLH6
8wNNCNTbomG5k1irOC+ZDoMjnum3T3SRDGMz0/z3SnMarzExhnsQJs3FnCpI1UuAQDfbv0SmGFfa
XckmtHX1Wzhmzirt6+RhgmG8qCD7fViSwxrG9X0b+RXfpn6dI1kfb+cSTbHcBLTm0ST3wRuwyO9x
8Bwrx2z4dWOHeAmJl8eJS3DQfUAEwHY2ZHHsJNIOTAlK4avfksjE00OQ0rpmvXFrEr5E7VxuL7h/
QhcvmTiGhe8T5UkyPNS4eEu/2tnTiqtAuiyOI0H/D4tovR+EumNiWG+CEdR42CffY4kj8/ZVMN5j
b7DXTFGJAEQjuI1039jU+C08DNqPGB3bbRu6je5fVZ8oWEsLH1PwoB58UZoovaa6bRQYuxhxht1p
1nrmpFS69WQCFW+gFyug6cmFMhF+E8iit8K+9PP3QEGd04Bbu0QN4x/dbD8ZvQHIJOWhmUiX3qWD
aL/M9L+UHHacaVT+cxEFLw02V6WtMpIrjU0hZ+cRV0a0Cp28eCmmAxM5Mj3MsbnUJUS1rkIDVRl9
fk1t52sEgrZbOwGquHjxuiEn5Nas/c9mFm1u+xMEPQbBMrmf+HJHpNmmqRh+x5xT9h3rRx93yoZN
VvUGwp7+MuOXiuHsOE4jwK79TedXxuf8MbejBwna+YDnC+L6pHfoCLsvBcIV6OvtmcoLSW3Jtdbi
SVmRya1fHQ6eLt1kV8nsfncjtVoaOJoJ3g4idWpdE2g+Jm1fAxkdVvO5WYjNBgF9E2rWrcVtcz+M
ACenYB3PoXKXhdbnzDDp3GpZ7hXI9ldD6wP+6XqO3MuQ2PeLZK9Uve2xnoTHPGBpVGK6mOR4k9eo
YT9eO11dXiw5HUZtFI95adCAbCi3UDl5gRorNAImZe3ELZkoYcK0LemfimDq7/xSBBsJLBIxlu3m
KrRutYnvp1SqJz1iPFgsD+JUZPc3+ZZPZ4QUu2WVb1Tyyes5/8oRz1jFsa+caKxj8qIdEdVWvh9T
tELsvDurtpgjZgpxOGWlb4PGCT1in0hvUqufQOHsXU801CF9LtvB2PSOET+GuXZU7Dw8FptKKSoG
Nsu7ILxeYBvYzwIXdwjYGNeVVT1AH98G0sckr4SEMuoYAPJBxp5fFuZx3U92+RV14hqNa4R4ArtT
7HNnp92krsNhpuUSC9WtrNH658YQdbB7Bl1BB4kseVHDeUBA2m2eHlpcoWb0GKRxtckmTGa0SPIL
hnxzSD/h8cXZ+jizmPN8xMwu5yEDP+FENRMwh+1Ra5xz5cfproRqZCTale4K/UOZKihfleLsNzVb
R3EJKyO+qI5TgcHSPFWxTIoWsmzbIos8vZ8dxljgPAb20SWGhqQppf2eJOFwUvQQ91IbnBs9f02y
lo47KQz4BFVOMQmc+Qq5w19rE9Ff8KP6rHfBNtHVF2ymQ5880t//NSsoCkMdPigWquwpnEkJQ6V+
VEVPAy6XllwHgTVubqcTqI/EYidg2Gd8Tds/7wny7Wx02aCkzij2JmIAsvFe6oM4Lp31OTNwSAy9
WyRWciDn/tQAaF2MjI4HoICSyyQlYmKHuIa94rMc63iTaeMucwC9WrVGvs2YHOzjOo4eexzzXrAb
6srZ+rm4V0ONVLe4MDd/rZZ9y+ynaRqvrwR2Lvqi69xIA4+r/iwAVuxl2hao+pj04KKkCJCd2xg9
5LbJmdcyKcRJponnN/pXPyzCrQTr6Vo2jXIzTj/JnsD6aCnQbi9TpK4ThLjIL3k3lhnylhz1NMCB
CDTnHBRk1dlVdkJ8d4cziyjyWRA5JpNdUIUSVJiKwTzLW7cJ6DDVcconstQ3o98P/qacp/CgR0FE
QdQSeZm0K4Bb9Ta3zOkYgsTxpV2DCES7qLUtf9Wq5gMzBfA0pEr5GkN+58GZleixjiE9/vna3uAo
f+sRLNeWOaQjDC4wXb33RCEc9m2aj5XwoEjKtexsbkEQyeRrAKhC6OaJqADO0A1PGlwXN6nxiWnC
aLY9Ro+VZRcV+ktzhSwoeULl8xJrw6F3eCKdEnXt3CjffH0MD8S3XDhIiIsfsB1LOmKxRV8q1mao
mqGZbqyu5bsqspfr3qlWqhrgerfi5tKonbIa/QkmUfmVeWmPNDTGGp5pJC/JJ4j2yVo3quBIf37V
LWLnuIYT9eePSbvN///1OVkIZzi90gZfmp5o8N6fYpFjYs4jbcYLsJgByGTMQnC9z+Hi9kklHF/d
MWuYenWiIk1ugLLWDN9MDe1wo31NQPnc5bU1nrJ2+lpX0adGj8mhjFk55qInNWEpGzSG1Sjb74s5
2N/Kr0INpyvgiP04p4VrJhkMJ4jaVyfVsdjl0Q4+YesKUdnHOmVUk7YC7J1fHtDKAhNdrJJNy3SY
uO3CiKZLFzcQxwzzzGRwVptq60dETFcTOrysC4+ZFM++1Z1z0pDpHVQhxswq8QLbqbYt0vo1yM7c
HRse52JqVa+plGy1EO+bsRw2DBefqBzFPb7/rS+y8a/ynSgWTi7lkUCHb3YAgp1m5jaJrLsJX5Wb
+X6zIZ+YjQCGzzUfT4jPQry3BkRU5JvUuXfwpQcm9UOGuF5f3o5VrzCvz3tqQUhhaaat2jLQGG/W
X8DwkmBYpaucxdJTkrT2jDzL1nELgYmIR39ThZoKWZ/0KOyfV9Uphg+Gd+/CVW/3CrcCM04LKweD
rXdN8oyQeBmNuo77Yh4Pcw63V+TOeXAGhnEKHFQjG54a7CYbzSGqWofBywyKPyuyFycJSHMuB/9w
W7ICVd71+O/WcxURod4g2yX2aNU6GXraflZ3ugVoy1CR6Vl2YxxyXTMORogT6c8PgHw7eeF3EoTW
8ogv9mUa3u+b7gg7dMVQYmAFI4sXsXF6/C0hya+Lqm4/JYjjC2B2ZCV+vdXmeqL1wLMGSCnBvKvx
aK7GPCm8NptftLqdrpMR6/s47B4L8A9qPbUPUTNFyPuz4y3nXgSEYSJgwnHDDTKNzgKpT1B2E4AH
dq8f3Qg/6ao2IYYV8nFIp4dBTc8NlLILARO6Zyah7sUlQudJuM30BaM69W1odBTwvjiYyDNJf1Lu
bvX66ABpuTUcc7U43w6cU65pTxE2PxesDNRYfjMtCaarr38KMyXZdomZe71THPM6VI/hJ7k4IZCu
lutmP9u5eLSmbGcxsVoPTuRs2zi1D3b0uWQZWautCTy1dJCyJ31y0rEs76LO6ZMdkOjLrPknfcj4
DnTgcMfMfFvANwbVftCcwHj2M/n856u7YCPfHPuW60vz0ZGWikPcQtP7bpqg6Dw4Yu4CD+3xqoFg
iFe82pftIdeU2NUsgkdoaa9gyuSrPNEKTjDqIez0HzJWydBRC+gDToNQSx3uDC1q91pMFlcNgtyk
gNPhhHaOtQsg7bpTkljr0VnKdJ6GNefQCKuOT9bDrAUbflUdnKS6VtG9eVyrn/M06KtSK8noSLHf
OZwO2kg/0Y7PV90khrNOsOPsJ1tmf8OdMAkkk0h1vbGur9X4Chj4ELXD4DYZxhVyFbF1GeQsh903
RS3hutTFwcijZzPzBv8qiMV0NT1QN93k0QvO7/tO7MqCFlEZyZ+0P4CBNubgZjHBOPKZBArF65nh
42oNvybCb7bkIapjoHmTUXV0UGw+PhXLVjhz/w9KAU6vyq8tKinQomN37fSYoKsoLjYZda47OOWr
4cuYJV+gz+yVYc1KzZSe5iLbL4YGHojeBXK/rtT4h8m9tEZWvUPzTwGR6gQsG3G+1Yq6XGmxAqW/
BUEdWlstn+kiT+0Gg7C/ATSkr7hzV34bcdSMMFJnYwe8e1vUBKF0BrxWguHJ+o2yZuPQjltxasDK
v7zUM8+UoPkAXKraCGdwJ+hPOWA+AIQdMpmUaXEKXURTXhKr/EyEZOICvv+B0x1SjD7vTAvCBAht
DpwuR7sOYKaO85oEhhmjtItTdG9MREMM0t6To+siN9dQb/ARBFq8jyIDBkxdb/Wsyld42tVdW8Tt
Sh+f2SGM57bq1Y2gGbqqpuFlNu2c5rDerAMkBdLZkQlMgmypPBZ+K0+1KoqVPVMtSoDrq2jOfbg2
ARG9M31NTSfIYRBdvGFBuK9Ej/HLtCz+PTA0Se5xrJeroYnMlYJgg6cnbXHZ4cA0Ks/Sy/CsBSP5
I+qdYf4alEG71m32bfCNiHHvto6gMGVB9dnkTHRIZ/EpreOOEJFgZSWjfY7hGTcaaMbJQN2sfMtl
1nD40K1VpZrKUVZoTEODUYwO4a60uUa0aQ+IZs7I3XxiSfDdDZV2tZpW54MFXt/guOUDl3v4jTVZ
fsRElsMjtt72fHtpproDBeOg2eOx7xGQqiD+3KRrhn0BI3GalW5NUlSpjGShMjRapT6so2hJ/CWe
c2VMS3utOPU1TfpSAkmp6IvU1dQgsOj2smrHtUZeWN6a+i5LIuxuSnw22v5VthA/aIKjxEqrlUmG
yore0zd9UF5ThX8ZdLrLuS7gXEepFfRFvuuF9agyzABdtRrEcOWp8ekEhEeDk0Wq1VztCNFfHa7N
RniGgYOSaTUzCFPZ2rbSrcyI3MCe623SH1ilesYjk9V3Ek26O/YsOAnvGZTHtK5CdEccdQCNE/9y
5ukBlCq2hNLOOzUGPxelypO0/QPGtaccX90qN/i5DaUVpNrsTvHzF2kPL3lEi4zVXosGRAJGxj0Z
6yVzWBZYOquErDWSXaTpT37CEZNOt2tNnXiI4DETVkO6Z8LdSdG3hlpju74xLy6/ioRAmY4rbJQu
LVYQVbsIc+/aVx7p/XxnRknvp4bzhr1px2TOy/QRunpjrwyeTBS2P1sEX51Pjz0KtDXZTEQ8FM42
DHWi1ia5JguNDDcJFBJX3E7SCOWYNgFvF5TBVXOmZucYkyhfxUy+uJ8cAgpChGMciZQmOWXka6xA
Jzw3xTKvII/yri2Jj20IqrL7H3YPEcGW7REwh39vIX/MBeUul/gKW6NxlZgzvCpw0xURWHKjfOJm
mREnA5gGHZ49wP9QC4WjFzXB3mGI1znxvRPN+qk0lXPRNAOaNkPdkYAa15SMxmzX6zBlUS5qvb/P
idpuwWugecBh5nCkbGPrzq/s6L7IWd47po3rvsyQbtt3qR2Pe8eWEZBpavMwa++DKTj4jtKcb19N
aTReZAam9z6MogNO3/ic2z0wpggaJu3HCTgZSzuq+A3BYe3dbJnDvWKFw71TlJSDitslyBX12BRr
n2XLa0wf8Q2RyF7ovCZ9pVxkqRXg4sUnQmvMFald8R16sU1M+7TLdLrFeaReUyTemaOVl8qEXNQs
PL0QK1zXljNicPLXCiOPvXZdKWUHsQL7X6Oq60rE+T0gNyQo9KDD0jOgH6Uxdt4hmLcEI6n3YTjN
Z+Qp+9tXc531q/5/UXcmy5EjWZb9l143UjArsOhaALB5oHGmcwPh4A7FPI9fXweMLOnM7JJs6WVv
GMHwoNPMAKjqe+/ec9u+PphGjAeUUR9EK/xXVWinRCnpHE3VHq4jGvLdMofU4eu3Q4phJIKzHOgp
EXRdWIlgwWDojig1XWvyhtzW7ivkYXu9skdvhGQ4XQqde3BYxEeREEmI9dKBZmKxS0nwObNZ4c+V
Cagl9VA2jfoZlYsPUrilAdxejWRoLhry671quxAf+9p8sDRePBgh8iaAbGB9XHwXR7TMw3uBu9Mz
Uh4rpQWml5jDXU7Nu1Xj6FlzJ30rDLumYTZ9SG1qvqEMnRLZfFnJIG4apSAuFGubUHadkDI6fg9G
2q9SrdsgJJ1fjXi4jbOmfptRdw+3pcfPKs1dmrPn2O3yrVtk+r7pYU+dpJTXiSxoTmBLzYaATaqO
+YWjAtFooP+0TB1O3ZIQnqZIAdCZOVJAxwkmW3dRjiJhLq12usxVDCfHsiGhLTc1T6oXDIuZn2oc
QvLGHYFsDxfOMyXB3+FRYa6yVeTS+RngT29uY47chUp8M9PYQB+NTW6nxbtmpEswyrBa47Xgmbi2
XMvCMejaA0lhZqCTd3escn9Qi40VtczoMuz9dp7XT6XVZbtexPqB6e9Gb1NebWIr3pKxp8am1ntx
XxgPVXNZQjP50lJ19tOkNbxQtBWbJ/Z3tiH0PmY4PU7N/Wo1hhoSjyej1EBQ4Z0q1yI1jN570X0l
Yvw2p6694L9vzmoo1npycW+YFt+MQT11nbifGRm8mH31Wymkfkb6h9afwDvC0n8TLsqkfDC/ys6+
xOF0SIfF8IQN6zCv3Y3SYwdV1uj4pniqCfyi6cvcueweJ11onuU+J3qz+lf3YggjH8F0tc0qMlXn
TpdHZhhp9R6NzRtUi/4Yc9FuWCCW25qsa3Wpc9aGKPVnO5Y7QvRQPUfsdWE5fMSoXH1Lolllx6Ml
pifLrYvG+GYvG5WG9iGFf+P9/Ka+JaAzijzw4eztZedus1bjhy112cqucG4jNy/kwzjyqUktj/s0
PNEXvnZZ31/jJA9mAHVXaUIKj10jYJ+KibVp4cjVhvY+0Y+mji0Tlqn0HBEfGOcHA5Z+b3d0X8Vp
mXYzF+2LvRqv7KdTQLSdUNr7HPw3i8U2nUEOKtLkfarzl1Hn0FJ2S+LbLiBWV96w5r+FVRL51pLi
Vh+vVdBUmOXr3jGZSpX3XVUHQ8GhYAZ5qnQ2Wry3cGoelWE+p27/GLN4UCU/pD3DnCWbza1RFW85
MogJXOWSQ1hdBKlYKl9ZiByfmSg+7Fk6x8Z8kVVGwvZ6RIwdxk2z/DWUVbhng/NhFIpD7irQIrL7
bP4eLBrsg1Pgt6GxLSIQdx1oYpVmYhOD7WuqXQ9Tll0HfKFNKFE0J3+wjBKbWx5D4bzWXf7eJvQ/
qXx5cAExZ93JjsrncazzY+1iM1S79pZlHBn09DazSXt6F35ZQiFGUXqsa4RoQYJHMwMUNBV4aDgi
+H1E1bKQsa0gPt7ImZSTcbrPkzgwQNOhN7cv3VgeNSdbZdXcKmbBASZ3vBnJt2GRQibbl4nhO1yO
4lq4+ic6n18jbTA547tbKCoKszknE5uwQhioFTfECfO5ECmd+yUpecO0x3F4qQDZtg3tUncWv0uX
6c5EIDxVDTnzq92oOLSWwBuvKa9Op/fo/OAVwEp1WSc1CkDlGQs0tU6uWVvLJCcnGW+23cOOHAKS
iEdumgmKlNPfUiM7oND/k0ntvNjRWS0yi7oSul8b635loXOyp9cF5W9rro9h2zJLYKKPL53uvuuZ
6W4m0R7I0QQfXAQjbeLtWKg3WuWRVyfux0oUQM35KydXwRuS4gAyaxuO2tdoCj1Q1MbXEbY7hbhH
fYJpIgR/F/8iOeqbgMK3wnmEmBr7/cghDHYvpu0yexdWivvL+FWrasNDLb7mftgbyNIDePPDlsXg
Luu1x5qwCZZ4a2OpXxFZHWfgjC8ErxO6QG7hbL/ldhf6gBgAbFk6+MYFVUVPv5xYsk7lIN9pjMb5
hOBb7jIRBovZP5SNrIIcX40ny+F7Yt55tXX9tWjr+Miilm2VEX8/6XZB5yTz1XCI/+romfpWcYgx
PXgMSt6LmuKxFvqDbTdIDrXo2XbNetu2EQ+SvRxFS/sjI0KOXaFZNmWs/W6NvtulWnK28udeK3dd
r/0Cw4Ld2f7TjPWjsagKQye6h8r8iX2D80PF8+MOOTjnGj9/uqXi2AkZXol7KAIxGaMnFNjQZfa8
NALGSFv1m2RgLzRIcQNrz0Cs9wbYtvCjDepnzbro3Uot7mlfpeWzYZEfpJfp0aqKHaivDYkZGFm6
9KrEPJS5NYdkYn1JNihUAtE7tO4YVcSJkZqzB27EI94hZ0JD/A74CBfYsk+b7JMgMKkyExm77SLL
U6aKaNsP1ZeSFxSVzVvdl7vcCBm4C/UND+dhUNhDCJi96T3JNRVmn7BcH9UJvK1C4kj3q8oitsQA
c218sIeMEbmh70w4xYHuFBsnJYaV6+1ZFSBctdNe3HKA4gFrq9ZqYksyY4csjZI9xhrDy2CIDzJk
dL/dDG20a4MbcC41Abtex5sAuWp/TSkLbDTs46YbcREbTH8MfoZ58NMi7VOralYAOV5y3CImxYzs
Z8O12NASPwSFvzPqBpGfzVIKhQXkvvwlB/WzdGiWt1UT9Hr6NkI0CXsOT1GihT5Xc0tD9RvNURvQ
PU88l6qqDjn3RrLYN+TqBjRyDvTVFmbaAxBmfb6QykLN3JsnIi3aQzPjRtaNOMBLVbQxzYdBHXyb
hLmSM0e1rg9wLIFMUw6wxzOYd1pPmxsGRKape3kxHckQFtTBKJ2bpOOIkWMR33IYs89N9sb0qXxO
NVLw2rb7Pa7K7diiG5umuiR0i9lcQvt+XuCXhBEUPn2u8cbrFd5fo35lXoTBBMifJ1g69kBsrY2i
Lww7yHgbxxYnEj2cCFailIXwpM0nSAc6uqVo+oa5I8UoSrs9DoZhU9riUeloYo1xQxZhpx4VQ+7i
VlQIs2fqek44XkKo5MHO1MOS9ffgxJY7ray5TClFFy6IuXVDJl6g/hrzOMMSwjRVsP9B2uSkNwRu
3O1V7HIsA802ceVTGhvfOvHpHro4hjajsYu7ZPbmyQzpIfCh0xBINBdJIxtnGRuPbh7JXdmFoV8r
hG7mDAkRXFXbMdWORoMBpeUTNOV0kLn62o0QptV+cv3ZIQrypzm7Brw1CrHUaaJ2p5DTjADMFbO3
Rkws2QuVwpMfs5WZdEJGMHX58p3oNDHKVgeb0Z3JfycFBm66V1VNFEjIIX6NmMnLBPnJhgjJ9JXF
NW9kHPT9ciCmbPCqjJ4U2RQ3PKD9bpgiuY2b5veUROqp7+lfFKthakhX1VnSYD8gqaJbOA5W1eKt
0y5HL4EQEqDUSyoGNmcnMR86Jv608tM1TI/0kSIPZNOwo3DncvKTnlmaDzBx+r38JL0uuZZmGAeV
EWvYLZ2GhDdiwtqSVVHiBe7Fpz7gSciXagOvKT5Vuv3bCv2+IWSszqByEmkHZzzd6yM+1taCBZ5T
yW7zKXzmuTMXG/JRdiH9uQgUUkqbXlzKIjna7XQ3xXWQL9ENnLLp2U7fUegkbSAlFEzHopUBp1ar
7bcWViGdhOmpOCHfXahC6a6iWiq3qEIDY6ZX2NkMEsAX+7I+Z4Uk3tJ6w/v7FTeLHegSVPY0MwyN
TfeNVtfRTOPfhshetaTED00t30lcfTb9twkT7CY03T9TJORmzFAmiM/MjJ5MF3wfimMSqaDFL8rw
u0nQS4SPmJtTWqOtcS5NfINN1XLfLeyNsw1Vu7xvOgsrWi6AhkArKHvrT6bb1Ybl6hUW87EtnB0C
h9eeLDBQCNW7UoqHXpnvMwAO9HZdEzEcysYwJoUFXZk5zzs5q29JtPC0enVnQc1cEfAjbELdijGC
V9YXhIbABbbZ08ea5ul9KsXbOIWXVKEestKIw7j+u+xGiJTTcJ3swVzj2qk68nKHKfEtr9SReim8
PIDtuCnGgWRJTy1JWkoKglVteetpxmfqV92Ck2Nhlbs1rlqlHmefhOeTDeDlC628V0aszIAehz1I
68doRBitzXCoWQ7DQFKF+KKyHRTh4V5Xl3dHVw7xvMYZ0wIElM8cYCE7pnFZ+yeaqEbccYpdeHoK
8wmA2BMISw6Yapmg9swGn3i6hbPOzDyVLGdDbrims9rN29bgmNjVZbObnwfKnTu05PN2Ip/RczN2
bjsn4yYukx1zZ2MPAi3ZToTmeuDzrd2gRWD7+/pe2gQEwmutvR6HzrU1KkxmLpQ7LfchnH6aJR60
RrcRfLDoB448ossYKHS4NfVEWnuAznNUd8fEUV7c7He5CEKqZNluYely0pxJ8ewwpJRqeKw6MtQW
FbV7beHon2rW2zCJnpqJcgEH4y4J+TPZOTb50KXGCAQmdX4xJv4roQNiE+kFpRJqcM0EHL0InnBT
3Vt9Kbg3KLqRfM9xTrOkSUivGvYqkeGXdGSNYBSSKWDIUqTDW7fK2Kpz5yU0B2b01jRdUv65SsHA
diKtkdvFUjWwUgWLXp5uQ9EQkqMN7AUkEar63iD6xGtlWwRLBAy1btQd39xJI+ICzF/LkMgNWWdn
VvZtgmjPW9T+t4XEnl0WQUdendQm/2y0NkXqzNPqDu5XoUz9Rqvr41xaM+1VEg3ATpHgCkafKUJd
Taeif0Fh0h0K2aElDp+wT52It2TsUWtrVxW6+wIx0Rtz5gdmtFpYHQIbMtroKOGau6VWcOq3CE2L
pU42oIcVeEjQ/OGpYLAL98MIiIWZi4sofISD0reBJjgbVuAldvFoPbj1WEJKcTZOdCTWwvhWNPFQ
2/mGCFiioqG6l1hWt5qicwzJ1cvEPk18VRHvkDQmfpnbzHlGzlqN0N4UkzhXqzctryUw40Bn5T4E
S3WFPXOldBOQ0vJ9uxR9YIj7yRXL3oaXw8RE8zXcqJTEgifAjMIAxvg7xllnw95PGayrF0RdWxwo
DTJr7QX3HQx9qv8dpf6Osyidlhhx37SIi8QjTh5oeEgqtPMaLDfPUspoF8d6tRFFS7veTIOcY86Z
9TltxmSj6ul5dslZcJ4EiRqeNXFiIr9+bXeL14zelgfv6a4G/kIVW3FvIgEzRqXFvKbyVMELxGfL
kH9qGYsxJ0DpLUHLFzyvvPftaD4KjRgzfWYHqsLSPFjLcMhG0jJjcjl8Rc8fYKLnZ5t8qkykyv2Y
sROP98tckXE2GI/UQl+KorV+1tZHgVV4j6KGN03mrwdiOJxnc58Rv4u+pD13avRnklqHqXdp97Po
3/lrQBrKkFMHy/uzglRlE2prHmAjrecxS5xgzix9lznaLlrVtiSn0NqgNbybx/RRrrT3qKmzQ17V
12Toug30QppCHM9QjsfW1TaLaddFUcH2Uc3vgCUem+hXTbHhF7bxApU80MOmPS1Wsy1yV1z1aIQ8
qHFr8XhVfVt/GsQO+nUSJ14T8ROjUe+Szlh2P1PqnEOMahAMJwRRyaoUJum3cxcUWqYARGY9hQvz
qmWvSZbWv3JR4aiwvseebqnsIu011dRj3+ic+9slf+i15LLIuLqTjFxQ1Sh+XGoLCYNauWWAXQZt
EeuXQeqo4qP2zi7D3Y86M1zgFyyLS6eZRC0egM+/RA1Ufi0t7GktvElfqPNufM4gVAxOPLwW3KaX
go6rpxvDcxEn1j2wCtJIZNUfV5jqG3txzhsksTWb+yASBUMKdBAHU0yPc6U5OzUfSe2tYUqgIMj9
nmSRc5G6NAp4RT72aRBCNePdFJDuqaA+2JUqqrSl6Ws23cl9QAx6TOuIuitioXHV/KngxjFJaXBb
Ke+SqcyfspIQOLXlQTWXWwW/js3VPRoZ6Tf6OBh0D8pVENGq00POrZeWRU2dnS/bgVUf11FMxMRt
akIbjF1tnhi5oSWTFzo/wo9+xNPrl5y56v08Icu1gfxlnNevYdp8TIArN/WE33IibIWigEkIIfEP
vT40B8jddCLiEEMzmRrBj+pgZtQTsqX+JTqQj0rxqVfTdOvcVNzXixQXwUIpmGIwIir4daEozj9f
OJaXkOfHmVt7fjRapT/lTQFh2Qm90V6su0Ho5aYxul9Ilj+aVWjRrV8U3Szu8pvB5uYTlRUdpDtY
SJRB/EZObFPz1gTH5wN9cIeDbkRLtuptEizAdWJSopFgIyBuLeXbUNPnzGYincRvsUqXeegyDc4V
0JzGzTD1hiMuL5UBoyr6C71TxqQNAiq35sCXjItD5cN4vQf5tpkj0Bi1Bq84HMfUT+FCPww2e2Ju
4zWJjEsjGKeYaA1yoRRXgJ4L2mXnoyIg6WhEcCyrqdcvRhkunhNrnHUMwj+SnEYVNpjYd22mPEvS
vwLH8NS8a69LnRInu1oXlpCGxI/3qDBRJJpm7WWNXW+EVmaQpi1adcmUP0EIg3CgDhRtEo0wkp4d
kXd7a8jRA1XAKgLHBZhMRyZ+st3yXVsIcVx6he6Rnbr7Ydbex95s7ybe7xVJzAewx6PWOvKqjU77
YGWYjLoye3VU2uKFgkRHs9DHo0VwtwhLETibJbVvV2gbW6Th1UKO7hM8qW3cqo/vYsHdMcR7IkKd
X2rGoNoi8hB/CclqBcAOEEa7Hqnd5kdBQ7TsQk5lXp4GK3pZ2uWykVZl/qW3TG3dOrk9wC4hpq/V
cWebsAhKMeR7gPTdCaO+Zxu9fNS7oKNeATZpjUw81IgpcNPOiAacYTf2+mM0jdqTOj+adZlQo4z1
FQD1nbBbd4fix6AcOMRSsQ8oA07mikgQUcU5zeyoPsm0ftLG+Fdm6PkFWFb0FM+/23gkzdjStDs7
Q9JimxaHp3qTp6ryMNXkbrppZr7OTMc9Z8LimNeLCNIMcXVekUbc2ZyO9e4Gvo6pVzLfI69jkuxq
jIccbtLCDH6YwWnA+K+6T3oEHD/2lcFYDWFC+4oza9wZumqgaWXjzHoQqBo+OD5yVjM2X6ksAKGI
Qz+pUxJukIovK7IAh+NYlFghSQhLCm3atraB3k8MA/TOnvrbkDLc//zHYo7Ds1J+KGWW/+lJBo0m
bfYgSGnMTiypMQbN70u9rQ/03MVltAq5gSoQFlHx16tnHKD8XXQuE906RBq5C4MZj8dkmO1HJ3aD
RedQOg0cKXxk6dZGqAwZVD2KzijjkQWF5X2FxQNa6NaOuvnBrM3pFoMG9fQ8NV6jgjIcEchuoLB4
sts52iSqJXxDCa/Sncfbj9XIQuTyUJjR9kdfq1ZRQEbHSXHC+X2QQJvr5AJUttmkDWPGEHWPqQ2v
rKXOwxzhSehpyByrdYA/IT4tQ73ZZbaYNmrcnwu65fe8YaIhqn0Pg/duUd35kQ/6CPqiCKAOVBda
0SmNWtLaNRLFo3xApm9/h/RLPpiwkUylDc6BNuw1NNP5pkInObVZc+dsuoHkK08HSlxOGA91DflZ
hixy48zdEQfd8lG50vJpVsKqn1EBK4lomcOVjDxR+P3934jdtJIeUjdoZFvN7WCs1PhpEnbq632H
P2gw5VY2MHLw/RKy0aK5dxGq3WbQDVvIiOwLi8OPAQQ/uQOR4xNukoEs953Q+8zrgfEwZTtkRp19
6hNNCK0c2RixK3uatqoXs2F+bzS0/7MZ/VkmnJPjuJSv6mT61arIzgperLYimuXMrZ8uORlJ65Vu
2hH4G9H2b05cfE29il+vR9ZFWu137UyHOW7eHbb/U+JG+d3Y2O/OLJ7YcoenFvNqUDfhN8NAbT8O
pnvVatUOSuSHWdnBT1oQLFcMYT/JKTkMxksj9eVjTPWSwAaVSVK10OnJlfPgjF8Dd+C+abUnpUmi
uxCnzlGvun07IEArmTQ91ZkM72orOvx8p6jz288uTeguTIZV10+rM7pQ1zkBhAuX5qEXxoLpoxq1
UNnQ8mKhag418+tL6Kj5AUlxuUE3FLWQsMlgSxOnfK3Rz+5CpSaMb52r0Yt/HERIW63klCkIM0w8
TRmbzTIJ9wL0ovUxQLMv1HZPApM+tndz9WqxNh3bsTKe6zEOEviWLBatPKgx+PZYZ38cCA3l6DYW
+7qqDsXsnn88GH9ZGwsXw4leA+Tn91W+ykb9YqMOgYNfI0khCQnVIBVtls/EKLa+0Av3hc1m27df
UW7O54bm450zxybVIWTjrisnkq8UnIbLRuszzipoEHL/Zx3++dJGydVhq9r/nKO12kAqzUKxqxNk
sYkT9Vznzt07IRTmJY/nW4n8+1JaVqBYNvdopuzr1cdOsIeKKNGFigXKHBGetau4eYhWbmgCNRET
ItLM+FgcijUaED/OwX42n4lvERcHd9fW5OH9WYjTzCbL62ex1RrXq2YFfTfMzotjAu42V02bNRpX
FgHOMnnxEVWu+HaQr+iFTEhyQuOQN+Fz4o6XsDNjX5OYq5pSmQJrlCtWeM7I/2ty72dXdrVMBLIz
jHWz3DT5WD664c2kj76Nbc05m4DktHGyPiC4Qd2Ja9wrTWy85jXYuQ5h8MXA4/osiIRykIxzzuqm
m9JzqbEW3VQQ4Q+dysS/auZnm4EYeYiwSuFBqS+E1wIbsV6iKr90Iu/9UMGzAPP/MDOSU7DLj8i+
KhjH1Tq17iQ9UCYOclFubk1He8nb59IOST2np9Gr5o5uUek1XdtxAiu+mbPRpUCcaRRMztLhVllM
rOLul6q3yp6PBpFWTV5uhAvYBxDiNXSFQW+v4VLq/bgU72sjkRnwnWM0XN2Ek3hZ2F+1xYbbt5ZN
n/daKPI6zVJs6f+tMbUxDPXEfLHKkuMMXMXCrAVW+fTRyL/6viOqe1zOVYRXphK/CR2gytJoAYV1
c79IjQ8mcl7MdViZz7D0ozhHVf8OQzj0C1c+OEb7hhjv6oZGxETBIeTYIHbKcjFB1L1y7xKjBkD8
yUaMGeZqRH9X912BInNWQ1yylP9mu9bwObos+sAKB2D8IcUe0FzlpX39rKrpEQz2SZsB2JRddM3G
ZjpWRHr52GqRdZku4/TabLAJjR95IYOuSDtsW/ln3FuM3c8Kk+xaW6s1cYfhJN6LnJvBqMY/thpS
R1vKJR2a8+igpcYMldGa4CZN5+5RWMoxzxIbr92q1zAWCnEKCjwUSMwW09xFt1Gi81ji7n5xljAo
FkbJiayPxtQFkdpFx64M71wIrau6bNxEg3htShvFmrxDNfxdcOA903SUa41bbNqitneua7yYCtFS
DoavBO5SUSyf8ipLe5fF9R99BoMZZnctFomgh1vBGHmTYfxGpLPFfgGywuXU3BXFnhbseSAh3cjt
36PSJZs07U/LOtcNk8qzDKH5HPSfRZyj4zPnt8Igba0jphFTcXKQzqYJq/2S5UctHqgCFHa7MKp2
IhmKvYXfOyH4kbWKAQcrPMFKFWlXSjCiGaQnwGY51qxKKpSpuQQnEC6vaqSe4zFcn8ToIanhD9U7
tXVPrZVTBRjKU58Zv2YGGTRukneOPgZ6oPcUj+OG69rUq3Ikv0s9rchf1BJwZKzzeZPp/gLmqCmR
Rtaz+8Wq9Gm2IQ3q/M2lI1aQDorAaczGUwkDXIE54k8TnaKezgO4oT1NomGn9j7jlGFny8CeqK+n
uR4Dp9mjCTRpLPuTyW+mfbJxRPFHU7uXOAtPllsNaJy18IF5oiXoBFoy+6PMGjbaSP+K3PFz1m6L
cGVgoPBkzFMHKKGbE1MXBDxAyHTcKag9iElVumVNCH8cStNnWPZFz/tzHuXz0CJISfl7j6oCs5w7
yeCsyrAl4RTd3/DK7Sshti2Hj06m9zyiFzWrXhjb7/UG5UBRBgPUS4QiMLiANzEoxJuZFV+Dc56w
4afCQVyesKd2Mqjn4XFRExWtovaHJuVZTDayqgn2fmuV3467ft6UZ4WBdoDu20jhgNx/jDmeUM+L
7pRhm0YxUd8phDN4ddugMxgDW6H0c8ksr1rzhUXuVuqr3pRhqVMVumc1yP3cbniRClG7mdBxqLhP
Azpif7GTjZ7DGyvrJy1DWt8UF1DM4T7UkMbn+UIURn+LzHBfO8QYW4ecI3/EqDUnbYt89fdaT5+L
tEpBtHiitF7UsXhXxnsoC6SNBSpGOM947FX7DOjyAcDJW1ExKzTrmruYONGyAnql24nwnBIy0qRa
T93IkKvkNF7PKvKR2L1fcngAIi5PoZHThhyaj95C3RUn+5acGRqqxc4G2OW3w/jIiOWTiuwZPAAr
XNyeHGuoNk47mcdWrRPP+i4ZSTgfadP/NsV7E2bj2Vx49gwJlpjAzZEBelcCaB/y9Y8ibtD+t51j
tFWhODAJTs+LMk0++Ymh8iqj5CgMJpluSHezleLFUibMZ+5wYyw09FzZGJQmU58usNYJr6XKbZJJ
BBMJ4xaHa4fkZkf95810W9GOLa9cA29Sml9OSOhgvS7p5AJiFW/Q2IAP++1y1ESDmK8jsnpnkgJK
n0gisliI8dAlnW6dpr2uhTHd+F2EjOCYdBSrQs/9SWOPHbKt3izfsW1+h/ZaN7L3DoDY2Meds+xd
uowTR2mClpAouB4A8dif6vtIXQ8DmgRWSbsRK0bE+d/uD4RAcJB2UnTZ4W9q6keRxJ9YBv4o7Rig
JMAWpjLxrpucCitxt+u4cZE6gnIrKNr0Hbjde8M1xAfrusmzqfDCw654hoaAGox4em4Q9VuQEoGq
pCeBs2Vqt/DMmUYTmGuz0dEPfRLR/SiJgSpc66Vdy2XVGOg9BdZk7mlOnuC9eP0foaERWZj7DZbm
BBhGkJjU5DnX6qauzF/9orw1DsEjVd3dcTHS6yNRUC0eWNZoq9LuuynCboH+LoUhi2TOEWrBety0
19EgJbvvU+ln9o0pCYhzrcUmvnb07Kzm9iwU/dhFr7FdNlsJrYaVttsBhuiPYc6PxagdA7qcVztD
OtbQ/Qkbs7446xe9ie+xl1wbknk3at/jm2iIquQjW1Jrm0rLGxNt12pJEiSjc5eEbsAjbfpgSFK/
KCP0YsJi5o8uHxy1F+v9yB2S0uExXtw5yreO9pFYko4SxJbFVW7VKBn6Ym9Vkt6vRnYSdEsexAE0
/Dmz/yafiWpSGSEymPtKFreDriLcg8pIOFXHW6qWYFaF8gRl5n5iTAe4Nd7bHHXdrh5J9kRArbf6
i1Kq5hbp/XNKVbPNc5S2GtOZrnpLiJ6Du4wczkKvQ1yy7TLyTg+5baMeXBKOIrm+ackH8WybWVRE
o8UvmvHmjuUTgtY71IA5C6GfpdDk+XUy4SzzY1xasWHQvv4OoAEUxvdfZTU3cSS7f/n2P57owZb5
P7PF/vkn/uMSE5/dln+6f/t/7f7/oZbhsP0Hh9fKT/s77WzFrv2v/3H5mMuu+/2P2LKfn/iLW2Za
f1uB7MJVhcb4Dg3Kf2HL+BMwPqgLVgoV8Q4WLrC/U8sUTf8beBkc77ZJsgdQSF7Bf3HLNONvKhxo
fYVtGJrBNOv/hVtmWP/kRSNhDvSRjdcQZJTK+PFfvYaagDeAY8lhS9W3Vv1qFenEAigOa+p6N6QU
++78MOD3T9bxaGj5PzioLB9hw/4ac07xnk6UkcJUom63RuIZEV1to9vqA/n0wjlKlNyeRjvcK57x
lndMr/I/ck7uwVcRMpmcYqe6L8U9uW5f/3Ah/htikrGaP/+3kXh9cw7GUDiKP/Q+919BX12YadhU
Rk4l2rwfVhVhiL0iP3PiuQ8LYxstur8uQ21QMEccm/c5Wh6lUj/laXU0m+RZGcV+6sMACDyDW+2M
mroLUZzrgQNiXENiRIPJ1aFPojnJMJ0XWwNkraFmd0bV3tq+PNJgghK1Hhj+xJzX//07/Bce4l9v
UDA7dy0BpvFfkVc1nr5ocaFp05CBCRLfUIYeALyiuXOPRWzuqqy8TSQ2/l8sqvpKpvnXT9bCoarp
RPRppOTw518fDzHxoFD3/mdIqkzVTpUL4+eljJodVcKpacPTOI3kf74sWeHHJh1WYtycBflQoZ5U
OnkMUHfwQT19bOj0ab7TX0eCMdP68d9/LvZ/+/qAaDuqycP3fxBVmesi30o7l753v6Fd+FYX8y5H
NU5oLYTvM7llp8merioRaH4st8QZXESbMtv61gdtNw8RSbboD/q3DINTPKOdL234MRxyu/rNiuJ7
3tUSKqRZq+G+IjIpMQ6rCF1UxhOlw5Xzh7ugItGq7pfeYxWY++lYS+VVG5JTmyQ7CnVI4iDqW/M4
6OIEbGwjzouYtuq1rIwHA12wB50FQ4f9ocf5awOaJrGcnRaKbcceYCojpLzsTo1//fsPzxT/zCX6
67lxaCuzarEosCz889VVnVxZinRE7rnUVwupvqBf2klxVNL+Qoft1JmfNCXulSF+1t3iK5Hhuzub
b9E43GmRb5QVhDz5bGEM/E/2zmw3ciTN0k9kBdJopJG3Tid9k0uhJaRI3RBaQtz3nU/fn1c3MNMD
TANzPxeVqMyqSC1Omv3LOd+xt9NGx84A4G7I5ecQJ0c5ILxjkcZSIOwc9Z73Jlq50C3UMWJ6WCTj
jrIpIGQ+HFa0kc56UWTHQUoIBid5Mcx9ybZ0xDkJG2zfeNtL4kwfWU6DY5YsIuC/aYr2uT9K4eH5
8igYiu3FqYlERqNB7vc/7kjKd/3pzWhmEEfXpGTNbQ16xA77rLlfSkZ9Tvqc86hGgzjY5KPro2M0
d56qHo0iOZXxP4IgGruX93nU/Ir4Gk9mDaG7c3wbKsbSOH6f2SGAg/0QmffGPJ7aejp5o+N7SMMN
+8E1YPLl+dnJppMDSztzzM9hLvh74kKIZ9HI3qQhDk1/necRKpFzTMA8tH90N136pA4BMV8nsz8w
sLz2m+FbGZHdTJwHO/PdqL6r0/VSCezQsQrUVoeoBokQNW8OuPacmNCfjHa/6NovU+/Y1uXFhVqQ
yYU84e0cjyTeEKP8d5ubq5V19wgRD+C4WdgSxTO041Wk7odsow+PIVTFkCt9FNg4Flm+jZZ7yWiI
endE1VxD6XF8MZt3deteikUECNUOUzUHZdyd2RgGRdEfRUTy9Rz/brt8j1JomcZzmSCRyFrgzzEk
CCv8W471LxYV4Tbokz1vr5kT/1QjXMniSaGjug39XtDh/Yrs7jlb1AGz4jPz+iCx1EFPNyGYbTxG
mg1lj7OUoYmenFPC+aO9nALWe2Ef/NaZv+MG7JptHOKNcJ0l+XbGm/uQ6YdFI6TLO+gdeBuUfmlb
+z4DaK+nBSNh/i10+2dbomCT7st6O3U1g9xNQ6d4G5Vzr6LxapvVey+bX/VK2sUS30vDz+v4lP1p
AtPkGQHyIK2dAB3KkDPbZZCjdrAzQ93ygZoi6Nr6mboRZcwBots93HX8ViWxd78bN/HNwX0hTOgT
u95zu7mh7uxDXq2vRS/RkcwAg0eyvesyEIxMUSFglDZegUWwui8/hTaY+Di8iO3zbcAYj8mnVO1j
mWALy6OXxUs/s8igYy8DEG6fRubctxJeeR59kIH1Qn90tWwR2KuJuoCuybPJRGYUNgI5nVzO4RwB
XsMmoXTr58617me8T5uT/2adOvI8snbzq1YHi0eSE6HEYm3vDTKUNu/Hadu/payf22p+rQRxcXPM
8qvkXnUXtDPipRH503xxcvG5pHy4nXpcluIOQNqVRpV1a/vcl+q1++s4WjCwlXCnWJnfK294Y6P2
mGe32EDiDimkpw3xbVG1f+o0+U5qqpsKRCg4nRFiCON03Vxm232JrfRnaWkp69uSD7wp2PpfRT8H
XWpeprR4r9kJO7V9zwCzz+1TV9XP1sgUO5bGK0PHl9KTB+Yrh1o3J6FGd68Vgc0IKXz4H7afbTJF
Lm/8uNDzQpRgn1EHf4WyJd3YkUXOCt2qcC/aRduMHEwEbVXF2FSRoYC6mLQiYAuJkoGxikSAwHCL
567vjpm3QneV6lEaqMxk9mNDJTQa5wXWCGwP+1P0jAZyeRIDG4sNiU2Wi7NBeoJcOGEg4NZ+ujd7
Alwd+zC687EmaiIG/yispw1vbaaxOBn0v5iZra55ZqXb6+xu2brr0ghCF4u9oZ1zpBKs+MOrMsuj
HU8naaZvRHw9AC+ArgbKOsdhmSzu21pFPwoR7KDbRwwpV+K3g+y6mPVTE7eBRI6yKz+ctKBcFSz5
6xdtsdNzuouwJpzlKONnN73vrDxANhOUkwwNG0XGjCegXQ+ERT4aKZLI4p+mJ6xh4B2TxtmbV98y
sqeUwfpmtXvHLh7l5F1MRusTQ7y2N7FOJFdABccpyk+pPESFd2Dtdxob6JrR8kIc7K9oLM8D98D/
fEP/n+GE/677aBwIWKPCVcB8/vsFXTbZnCHHggOYGUDRXhFA7KPpobLW3YZmTi7oJzPSnjG3G5Pl
u0MwD4/K+JzFi+rZWMb0M5Ca/39v+PI/E6017dT/nWjtb3+/kvTjf28Nb3/gPztD0/3XvwkgRE0T
TWMoh9p+/tsPlM/yX2TAmMTUMJEA6XtrW/6rM7TNfxkkKbsaDhgdm7q1pv/VGCr3Xza8MJNZCn/M
JjHw/6kvpEflGfpfJT6QTNjYfBM3LiUxjxAz//szttXYWlXmVn6bsFDV2DZuq4DLTB6TD+v6NFMp
hU5pwK4wsse6fyt7Bju8SlvQWCPQBwp/joWc98hV5GUqyEFr9CpJUDnd2FtNUj4PwsYGlSBpAEoD
Zt6PbKP6kz+BufhCgWuezUU88gdoHrKTHmK9s9H3+rkrL/FQtUdIMZgrqdIcwbzTMuRLRyyPSVK3
zy7xdtrua9f4GCHYIfTfi7RwSHnFQznedqw1iAmoNhX9oZU+TMgQnyrD9LGI4GMQbrsXUdGh0qlC
wn98t2mmB71xzi1Zeq5sAxl8nj9tt0BCqHGXIienCnFMcnDgn4Y6ovuYm/5eY1uG9XEpldx29gjm
8KZGGW6+W+gE0R4ncEaTfVu/eDngxcX6gyRqH9v6TBbaj2y38Qyn4S0y628G4EzB+uSnx0c7NFIe
5hX1HXSsOa+odWX5oCdvRgrtXb2lwnGDZigaOgkOkMJX10Fhe53fAuZF5+EdWnP7zArxBhwBigIx
LWaG6cZYA0/iOlvj+U+HICxSYV79TbJZHTLTafw1tvZJj/7auqGR3Li5GfGY/ZqnaM7OuFUNv6zG
330eU1Yu78rGpIdjzNP2bkryEJhIcSlxljgVPgZv7eZg8JIdYcgrWBb3H1dNQPwB1xyH2HqM8G3N
XfmOcR0V02ORm8+gULmgc7nso6L6HF1keE5lPmXziMkHOA5KQlZ/XrbcrCEAVSJoiI4lA2SzN8tU
xiKn7h/KTJQhoivi5FJ+6MV7tDc0vFMBOpLVFnggbLjr766XR1ER7eqZWJ3yOjsPJsgJfsPTpWQn
hPSA2XCpvMPMyDi24UO0KaDVgm2Ao8Tf2iFeWJ7xbb3F0iGbd8rkTm7vkD/PRg+rI/KmKw3kZ1Ul
TNvd6jTO6ymJCNcWCYYlvcT4zWgbMrWRyI14YJdPyz0X4slul2ss4aXHQKy1PbNQbsyda01X1uI/
zBjvI1sdZzfMjRvjRfpVrNMj8+54x7v7BwcWkRkF+6uBtxwqp0/KAYDgLrV3wO5x3G2ub4giPtck
QjOKegfLklGNkjdhCRJt8CgeW/6DvBh/dUz1Sgzh3cjuvkWQsHNoXpbVFDuVydd4je5AMdyN07Yr
F1eHxYpWXAF5A4tnonEFrwi/24CDClBsy/Wb0KPpy8F5gEt2ielCWhdFY4sDWMNm2/WVLSAnuDRh
BHbuypbizbIRUktTF4Gd4INNXHFcJGgqkV6w2YPI+y7spDtZve3jz8emmefXOM6GAGwrv5PVCSFj
m1csfo9rNBBkeJ6QlIfJkjDFb9BzVFMF061hUkzYWimgvmECbcxrlo3nntXgsS9o6KyFAtsoo71Z
Q+m80WRnZR3T9GXgzAsMy2lOrZn/M29RoOLRYJdnD/46us+T543wx4m+mZmtU09VzWGWVXPOOnzq
cz8dbRuMEETMDEXEoQLWSQjHCERDQyDqbBZ7K02D7ArKAb0+sNNikVlA2zDKcFKL2JmyOko5wyyA
AqKsD9gVEaMNCqqFygs/6R7Z+MlaNE0NFNkdNl13V8T4sdLbuDpJFfGJ/fi6eewWCxv8SgeDp3S/
JqOhAPSG5wgMfoBNYiARFAsHaZRuhAxPFV+Ztf7Gp/YEIaXf5Xgx7qSINn7wYTmr+w5/XaRMlAze
vWUtX1bK1oM4LCPAdCRejNhmZfXSrbp/wJ4//YIoEhqDnV/sSd4jMasPyhq/y7K0g2ny8gu4GPg2
CynNpYMgpOsJ+/Igp++naf5N6M8+oxUmnKCjbrZcHDsFEB6lS8jpL3VPo8IrIHxOnb1w9fiQkdqF
0BmogIl7KZkeJZINEBAIzTp1l2ejG2h2CsYq/gwbBjgLdVKAPx4zvSy+x3liDrK1PpDLKfSYE5Ua
viCOO269YfSlagbmA6xEk0IhYpg1qH7+GuI0zXbD7IgjU76/2QhGJcsAPsnSYXfxD88FSyBHlw/4
ao9xYrlY5JsH5MEdQ5L2yZ1Mz++1FWSOwl+Tb9ke5YKN4y7qFVA2tDQpZ+KYu9GBkrI9DZxoy2ie
F2EXQUKYrp7n97RnNCzsbDf3JS+FkSTEVTTqQJKvr5cRPUN9k9KlFe8xmgSQ5wsisAjHlbf9GP38
Icau8CXOGrOMn7pZPQi3VLCs3FM0IA5oWv1ReljZ3IlPcS2ai2mNd3kNo230Ll4KC0VMl6yw71uN
BiBlrOBZzGDU9J6Jn8WDjq1wMCy36LG+Np8d5LdV4TFGIth4TIcW9S0RcwK7Xl2YbCrRappO8gR+
oArHkmcd8ToMCnuvgA0hO1BYTWH63CHvZ8EYz3jK7Bec2jdSEdwHnUXqyCZbYvjXfl6u3VFBA7IG
jDmbi0y9Q4Fz4WSGAzbDvIdQccm3YX6IbF6FzGbk7Ob2Rwo00clG/bE64uCy6C+GavyQg4BOxUZY
5u5LtkK5VE2GBccRCFyaqgoq9v+hO9nwssEdBmWPl5DwgeNs3YhE9AVBxF8JOn1fBqvzx1TBxKIs
4ZKeixMixlM9Vz2tccvaHQXHqPIsnDfEiVUd3UcGt89kiATZCgd8Hwc9KuDTllQfpW3WJ4FFA3Nk
f50APKD0GZl4pwyrtnm6W01NIuYt6rGZwSInwERGVLRhE9nY6SYE3xZdGlDWjgMeuRQ7ZpvXP7ph
j1rC4YeTEXveiYjI8+YZ64mhBTGtfLnWzrnYwdkZFftUODUpVRwheCnXw56dr+aUHSZMiD32mcSy
QyhlT14x/KglLu7Janp3AdrgHdV5iHmvvV2q4ByHu1mQp0hipPSzLO/DLiFYsIntQ4+T6a27kWuT
WrWBQI5FP27TMVIfTrTehPchKbRL8wqw84EKP8i3vDjNrAT2boHvDnvI0UyyJWwGhhQAMZjleMr7
zy9BXMheozrZpYszH5EXq6d6awPCocFHR3Owdrqg6NBg1pDO7cv1N9AIYbfGuSgxu0jWMU/qRoeN
q2Q8Zys6yMVV/fHWtJo5/DLCY1HYlIS3Odv27KwRxuq2INdZ8LaKMro09TYftdvGWDK+nboFiuo0
8S3ejuC92j6AFT1hR5nOhuX2Z0Aj94owwrobqmtfO/kvEfPqM3u72ywytFvu/yxieTqMqIzmvF2O
ZpO0Pg7ED7qL7erN5hWt8Rm/cXWEFuQPem0CZRknY2qejCh3L67oTgXrzksJj2q/7yP0qXYKF4f7
lqkGnqMHkcZX8v+GsC4QOzgEKh27jS3DqABKGKrFaG0QXwPEnt9JF6xT4+2jrvjgGxXHsWNoWPbV
eTPk38KEcu1V6+2VWmEJqcRhk+FgobJTcYjM8auf0wHoLZniU+Eeb7mRCDwA8m8zyI2hIc+snhGx
GlXHSE48ZN2Q3W9rvbdiez9Cj8zz+q+xHZatfJu9mplqBQMbIMNuMTsICo7lLyt1Vp2J1wb/GLDz
WxuxuAe01dCEimzc1RYEf2clhiQ6Vs6Cumc23qFyIWmZ7Cm01hkK7mLvHTy+wRAvBwWv1I8Fx/Dk
UC1NiR83ZEBC8kITHWHgJBF+XTk92IbZN7RuZGIT61ms30QzXecwWXLtoKwV4EhyM4Zi2UKrOwyr
bvYSEdRuFP0Dc6mNLPYMH+xs/h2BAoqp/Us9SpwMP18ypcluVvm5dQqE+FF7RAVMaZCmIIijmbyf
iB6heK0bAB7Kqz5TE01T2400SXIbjjVmeGjuVoOJvc3BVhrWXmJs/ygeMmx0SGuJjI0qE5ki/wLR
MNGWYu82xrJfY168jOAKJolMePvIxZPc1aii1keQVw9NvIz+KObXqDPb3Tqsv72+UUFUQl0TSzlA
b4CjDnP7pFZ0mMjTc0EeChxEeOa7tYz3EwpMH9Dps64AC4xnS3jM+RtsBM0M2wDA78Nqu+1hcTzO
6Tm/0xP6Dp0ghWIjZrUeetTOyfbOsHzptkrQDSHE6ip1HkdGpK55MW6DwWyOb03kZYyQyXgr+tXm
Rwl5rG2q5A7cJG7Cym9KZon9BEljpahuzfq9kTqgaUeRZyPhy6PospbW8zAuIDRQjNMn/qjfihoR
MUuNSX8W9gFASMgm5hrl5MUvyNRN0OEVqOEq+z0mACS8RKtd21F79l3l374DaJmu31Y1nEQDxKG1
eoelwIaNkWAJNCiSsd1o0hfnQ3CCxROR2dqBKzPP6m/0Tza9zksB62m+Zf3mbenbk/KrDApIHa2Q
zTYm7y3hjpPA41QKPszotTHyzwJeKCgcWv/kb1rw32N2B7U1PW4DN7uOu+aSzNUDThvvpJf+bHCz
WjYs2zi1fOmUjyvY3h3yxhqnUdgN7Yct1HtX5Oy9iVNe6sAawG9IpntJQhYo1L2vfrV+xFhfGpx6
1OkTNw1qeEDAWLUUSr1e8wqVuVMfYsE39cmYpfD7ocViP0p8tUir25gSLN5IashBw8Xzw1SzK/Qq
2tDUwD1czM2+0a2AYebh+/Cak7vog+XUv9pcRDtrmpg4RtYXVNaMcWvuzxixGLLmcxiPUu0KFxVx
TjHl5/Zeu0V9sLDFBV6UYeeCcpYWqI9aCI4JAwkwUS/x1jw0uc3V4n14rfinw2/KaZRDUiIqpGzT
a+LeughJbnPevETCPVq2cd8PzYRZI1JAEobAJIbQTFGB9/GHVggwMbT+WTZwE5Za/gEDRifnThex
NR99w1h6woYBsFRkl457ryzq38AEvmOPch6PyLBLk3bdxQJZC3meLwnoRQysjGdawXQknQHsSDrO
Ym3gYTUECS3dWIeihLAmCHhQsopDTFh8vDgJdmOHEXar5NvSqQcbAXDgtg3GDNh5svuowPgDM6pH
vo1pISSto4JFwGailHMKeXStMaANPBj2iEGOkJUAou8eTR864eHX4nojZeuN7cQBO2RIhmmr4dRO
LJJnzdFbvuJKMQ6TDcHZ0e0PZv+uZwCVl6ghmYdXlbR4MdH5EH0Blh0SjEllfdAMmkSMYrq3IQGx
Xz8j7apB4yTvcMWyA7uWU9S7LCJZjvhjCKlwDkRkYZXArZltjUBrfSvt0+ofaRYP2gbYs7H8E8zt
fDHxPzOdB/uhAi+dsTRlpJvWBnVfRDDUME2nSlnOCZec3DsxUEgtmYsnig05By6C8/HsiscmBSPo
yJVdwrQf2zBL+Ga2Aihc7nx2BuE9dobPFEKBbxT9P/EGddgqLlMVfyNQB8uRMubYNPQemuPR/JGG
jRDDvkkqEccFHthKBHaEz/f1qw0n0F/0emGU9DS7DG8qCCfa5gNDOILkyYOwQorRBMsrwYqQ2sG/
/x+yx5WZxci+YtzrBjsd4Tj+aMOOsKKIcLRuCAuTTCm58ALBTvztjkxYJu58qu2+OVP0X9utXk+r
6p8w2I2/Ae5FYV4PuNXGxgcOMLzg3tggwPlW387nqR4vqddx/xp0m6PBLmWV7oMzIEXvVPzeKRuu
Yfeq8/wLTuN9n0R+M30UhA+w67rlFFgIgL3qnoqCE8SZoNszQxuqm1rSzulV1HuS29jrKmwdaihD
O4I9ttX2ZyvkZ7Tx/hekWPT8E78w/+nb97ytoV9mNy79snc8N9rbHNB7kFzboSxjdhMrm7GlPFRw
KXRtWlQb7UtcMCNy2vjXoDJ8A12GiJtgGSubCZjueu74agkaST6Ig3+2zF/jGVf5OqVPNf55302S
5S5RGw5qRewVyN7A2ab0AEWGj7K9XaEqCZp+3Q95HB0d8753uccgW6co9RorFCp746Dd55kdXzdT
/LJdmVzmsXdDwHEAxLblZ0nFBQLUfCKCL0TF7wasZnZGD1hGMLyBmIQBCioM9rIt+bWswFuZ+AEv
TiMcQc0zvp5ol9LknKg7GKcYXznBaYgEsXRppJG7yIJtMLnoYR3mM4pKax04y2XvYr9BWQ9nsTz3
4uSmIPcgSrB5vW28Os75sGiHvWiswR9IlrLWfgbhnC4H0+32A9BYFnzF22gmR26wY2YoKqvljbyl
ZK9RF/oksNG7KSQWeXFMWqo6x7bMsLAdzEwljdWU/aqzhYOVfzFfmQuiQ3mkGXepcVjvJtt9U5vu
98CltkMeUweNDmNN7lEnSbJ9Z8Dgd1T/lhEvAeKzZuSeocTvKtbRTn6h231slFhA6Ny4Ymtyh834
dZ6Gv1a9G8yaW6ZIrpEeqnvhRdc5owEr8jtm8GbQSo3DzRUf9Rwbe3OkEMvKsFFRGRQtK/B8+unV
woAdpFfG1CccvO7drgE7bT0lbtlAFloa3FeMkn3ZIfpFA4lpdsbxmEfEJml+brgPAAiYK7kMFHzH
svxu4NPK1uVnFvnyS+Kp49w6c0ncy0oRWp32+9YTkpF+gf/FZLwFXeBs1E3mb1nGqtKGOJsuXM5b
84v59i3pj2uswbCT20L62ltwNhsLk7OiPuu1nDDWtyjDMTylsCH9WWc/A89+nK9PwJspa43sh0cE
QnsPj82M5pDzZ2VbGx9ZgaB7NzIOZMtAgQ/Xa+B6O+JAYvjDiGyPZpxY7ait9yNQCT/1zF9VlK7M
svi7JVHvhqjvoBw95qNGmp2Owu9z8b05FSF8XJbEqOCIJusjnstwkRgpJzoV9OpHu6pelkJ2vpJZ
Eaz2pW776L6w2TzURbGvMLCPDNgRiN8uRxJeXqUTejnDP0zX+EhyFse5Jn7IjaAoItU/qg3rRMyI
YWegbWcTW1zj6YNlNHvqlLwcmcHVYetgaBQ7XQbjpXzMa0w1Ali8HCnbwMEcdDQaRyg04F432ITL
Vu9S3kvwrMU5zxiZpw1ImN7kq/N40LGUzcPgtTyPVXk1ZJlfs3FFYziCrYGvg9fK88KV+WDdTVQp
2bAyhLupZmH9HvDl4gnJzRBw/rWxrOnQLfIhNaMXmzPKrwSProq/rBvalglgjq0vkgctipdqpI8x
JSUD3uAnxIUcK3PVoDvuoeDyRY/C6SY4Ji7WukGdk9SQAW4xXn0GSkNFrEJLQhrh6843k3Lpt2A4
e2c7VVNKkEa/yZNFY++Y63uDvD+UUEAPXU4ch5jvqAdGH/kmuSv1LUwLowi/4S4sLanRLesrNwDk
Gpbic0vYMF3YeyzTKnSz2U/zBRGSMM/axlI4g/x1HrjwqBE750KmqbtzY888cHLbu8Ut3io3DuSM
ymOQ6VehZnj7+RxB6rQeoglrBx5anlAgA8Jk9goZJ2IW0xdqOWxDeWEusbJFyWt/sJbtURbWc2FB
36pDPaDEntqmPOXe/C6d+M1r2iVIujfTQ2jKSszhiOVPy+ZxjZ23dGTEVjTmQBIsYXRs2i3HoM2g
lvcnUAAp/nGY+wVa6aF/Lnost7WkEGjxV5FATv6VMXtPttRH2Ie4mgR/GF2bn0Q4HbTLO5CTXsKi
kjYrczMdxi5dWiXYoJtD+5R8GgqBwbalBGSpuN81o0dwgg1DlRu3NS9YPXUw5Twjc9uGLkwREJVJ
c2R7eQto+a3WiQDWZQobCUQrndrLaSoQzuegQmOiHvcQInUIbrYxvvuB6dLWs6R0Rh4uAUnRq6LA
EVwi2+yM4URexMhnzzWX3jKp+Kik9VoOD5bN6jNqdgS0vk01SQAb6x6/kPppHiaH9tjLffYAmOYy
79fANB/yhjewwsLjMV7MWJVh1K6Wj7j83ZCTH23ucE5x/e7qHho725dybxndb3cZXsxVOhDbauZi
TR9TFoqVuZQ8cJCgucG5uZHvuacTJxSXrHXfYjyDtvZG96HZYE5V7czurbHx11TlyaVEOzdU6Au+
CcOd1nDmWZyd8iNL1VfrtBVjd163RONQbm4CIQFVceDInFoela5hPzU4lbWfsWjSI+X4k4QHdJJF
EoU74q9kaYMlRqGfjXc6llfTpJa0Ya0SVMgcNLHJBfDioGrS90Q017z+3MZDDs4wLDv9lpTDvbGN
RB+o/H1LrB9+ctNvF8gIFb1fZE1PK0vN4xR7P0W3XCBIX+xK/7HYX0ZR91gs451nMeHLxxliXHYn
zJWbdvTtYuwuOaFxJWnKp8qeaYQ9kKdxb70ZGJOV3TV+fbuubnPbCpDKrtKt3sFMX31ibEnESOR9
gpHRT0eTVbtymoPZYyEyN8jRApobqD36rS4JbmSxnYMTBRLQhVQ7H5rL3i3H6VC5JhwXawJjLZar
wniwa3rEibMRvfWK2PLNsN7S2OYahq1J3MpDYUX0W2sS3/Mv2GEwHy4l9ciwbt/1WjEJkCzNWBS+
rUaLgX20Wj9vsam4TfE1bP15XgvMdMv4UwwoZ3tIUTtP578N3cpTFT3Df7e4cv+WtleflUzfkOwh
uMrNGm6bCaWPnD4mF485ZVrHFSTa6MEaclDimVlA4FF/cLwB2DB7ZrccGpP3PUzzCXIDBrfV/uqG
zkPsu/1pklzts2qh00hcTWOAMXOzjJvrZ9xp7WkkbRWjpK4adviOPrI6YnhQvNwuOIbiELfwE6kD
h8IexJke/sEK6wV6ZOSZyW5XJvOz1aXrIU8KoiL0HSM5FA5NeuaA+eqrKTSTzjtInCJOBg+gd2LO
PKKnsKBSoJvza1cIh4GT89Ak1aMaxzdFBAbHSDsfYD4TGdITYRFHVEIw9132KN3M2zjcIhnq5ASG
ijo8YkAXMf0iQO15WcxyH3cVcRE5RROJCCfZl68VgQzMpuVbXuA1zKxLs42vaVn/mUeCk8mAm/lp
12tPkVXD6egSpAXSoMYA2+cyMvg2qtxggn/K1vGr0sy+2297puRBBrvipZbAA8pLJpr6mG7lVwMC
cvBuTHVN5stqa9ufVrqoFFUtT3lfB+NghBx7IwzW6KFy3deEssoe8SlF3hbAEiEKpR++qjL9Y9mx
d4CwxkACMEelGKqenJagG4gY5d6lrfaHpdlbOn2A/aDBJGbnjjCF2q0Lkh0E9JY1HJpyDDzgfbuZ
BsIDB7hMc7KPiKDxy9NoAKzncmdQs0e6jS5vgRJgMl4a01M8bCZWTpKnsAj96JK73NpMPsKy+NUs
aj+XDV5t2D+MNXvQcxw6Q4aeVfIGKorZpS9OS+J+6dE5LzbbudmD1wWoPw4sg138GI/tBTyWT1od
51VJXMtqG+Q3x6c1hiS+WvwcEwHVWLsRGMr8Mji0BI5ga34zBM8ay5kJC4oF8PBn4dkJJew5eoYS
PiAMxr02to+8IbigSirCDDXtnuNgcXaKnnUiqjposG0IxLiqXGhceR1OLWrMPqdxbzy1HaX91QCy
9TlZ86BkIhU4dqwOYszfesuAQoofIoCm/2usJu4dDp9A0kuHqsLSm1bZHuNrc6LuWYF8zgdXKL6z
xpS0NJSwxWdHLOMO1/jNYZzS0EeI6rXdvMoFfQ8gTV9xMvHzW9s+d/LnanEX/K4gpBg0cK1Xy3yQ
bvSPDAvdvK0DYyBvoAhb+O2b64BWOUawaJgG047K21VGXAC+4niOucCD2oEFnbnPeQtbY0FPwJKQ
msxtM6SXrc1Y9GHoNcb+3gi6PuHBSm4OVSgV+wpdEHGniFvgevesZngoV9Pc1chzUTsRn+jFTMqV
jpDysnOogW8zDnwrRcUoaGHC0D3NaibzJkkod6rhRzftQ+UM2O27bWSkuB2zrsQEDDb8ztCHSsY3
8BszyxLLn8me+uwI8x6fymvaoaDH9RquYvrikz2oG2NOdrffW7zvpvEjKphMTMHoif0EeBcTdG2h
XX9vTfMezCmOTA+9LSt5iLRcl+V8rtmgDUh9Am9Uf1jtPKEZqMJ2NJ/n6IVJG2Y679uUJ32FRHYy
Vks880Efc9G8glT93sh2lWMfjpJuUras3dsbzBH5Vxno7C2BjbRTLr9HngyKo24Ol8W66y0W7pLN
K+hKnBEqEYcWdWlojPmvyrauosmoP2vN4+d8E+o6MDmv0NtN0ZVYvQHvMl0dathO/W49oKNgZ8gP
6IkQQhw5pwzvyMQDdcyTajbVbfsCsDQyv4m1w38+Vm8A14NKsWHYFlQ7pcs+1qYJTrbvKcbwWpYI
5Ey+9W4z7jLYlYuwfg9RDIZbmNfc7f+2nMJ7tOu0nGlb+0ByHqM0+ck27PhYp89VBNp1Gl7opGws
0jdzwZNzCwNhXUNo9b02GG3KWVsvs8Xk0UlYi0kYSSXAy7b/MKfOCWw3Bl6iyktDWM9SOllYTDrb
G01Ijogv+Ml8NDfY5pUp90rfeKE2I1VvobKtrZVdHjLcXeL10H4WPR7Yx5Fj0oSADnpkpN57bsbf
maVfZ0RVple/2Uh5Yud7y5tyTwrpLpHinDWFc7Lr5rcVR18IRZYLFkYv8Cz1JSz1jFzwHDUgNv6D
uvNYkhvJsuivzA+gDXDAHcA2Q+vUmeQGllTQWuPr5yBYXSSzqovWq7HZhIUWCMDh/t695xL/dJ90
0t5ZocXkJwggZBgGw8mslxbP0oJF2xRRQDkedv5EZ80yzPQhduFSJ5G20SzzlEiHUrVyvoy5pa0m
StEodbqWgtSwj/zUh+bTfho0quKUmk/V/Acx+AF76Opk47TDzMJKko2AzoXzrWLyxCBUOSUhuE6T
bzUMTH3R3bcamg767T7fMFrmGZAJp1PufmjJypyo4iN+ZPqE1JD21qaeZRmk9jHcSzDHNcd3TuLU
jeHX+Oo0BOj99GhO/cav+l3I0cORTH7LCOCJkZCSIja5L/0HWaPeAKWZrDRMP5uWverGZnpRlMwz
ztDDdGKSqHlnAgq0IXOGqKS4s2PG/J7TraEbTBkjSLhVzbpRds2T2wcDM5oYU2oMftanVuilGVHw
Ibr0hOOkqgRNyaK+JxEHGpbyDUQ9Lbpw395RS/MXNLQunuUfEpBtC5eAQIw2PigwFmGerWjsn5Ky
ex3wst5kqMFuEHHMGUFJz5w9dm4q+AHLAhBVkLmfpYWQMM6mS5pMFgv2vrkxEpANKv+gdwhA9Kne
mHYergu/WehtFi0aJhwUbd1lWlrZUelsEMH7LllZqwQUDrWsBTSvxRSqYFuo4rOyXVYmc8J0pFBO
NTbDq1tbZ1qX6yAfKDnkKEdSsp3OQYqCyR7KUxxNT3aV70rU7l5aP3RdBIyuu1FDHx5RoSxTXDy7
0Gf6YkoWTFYVfEGY85La4gwAPKCNBSRKFwmxQkgyUh3JJHS5TdYQ6pe5xs5mwABsAjWfLCaP43EP
5dgIYGeUGdUAgjtvvK5bO3lHILUEDVRY9iHsqievnwiEC7axTTEuHfJtwPlqDaMFlK3nlPxVkPYx
Za3s2ZMQlO6nZOxP4UCVsMTGQOn+SXZBzhAPsktM+Wtgzm1JX+7ykiU/gEh4jyH2o36AwibzHV0c
ZdCfavmD7poRJJL5WIwvXh+8IoBAO0Cd1RhQusmm3GgEptHTDI5g34jiK3bFSDUCSVmkufcztjeY
9Qwt+13EZG/n55ROdTRmsJrtddho06prSRgJvXCFfBD6q8DGJYcTRuXbQldAhtHEoGdh4jDgjY88
uidlwXraHmLAeJ1/EKxh945RPnZGGWyAeaKuCuwVTnq0Jq0DACddotJlhuWh3o1NakITXd3YRxFM
E3g+Uzb7EjIAFTJ/XSZ4v72xB5CXeV9VrO5ZMjCnr+udwciUZPIeMIW1QIDEJM/L8JxlOxI97lL3
iULeDH7RacBw+tA8KS5UCpnMDXm5QLH3lbSxz1WPchZZxI3qqTDHTQsbxKSwXkdffI2Osw1CPELv
cNNzN/XOvqU1JD6ORs+SwXqx9PhbkgzPqW2lIOQhvwUCCUPsGv4ePezDZGoswtnauF/obwPDq/yR
QpTBgiyH7hKkc3iRQV17SIlywibrEjvH74q0la00WpiV2qjQZHdL8Ez0RgV/U9L/7qc9LD6bbDRk
H9WUIP2FW444aSditzvqYwLr7LHX9WZl2u10z+R3undBYwdVFN3QM4mQv43tTTv/JwF1D98DmSZI
qhnIoFyoKOENNLLFspwVLtXaYanVLC/bttuFTvEJBBRHCVK+vodw7pHyTj0DOXeFZhJb0Cp1iHQY
NLgy4asLi9Y2CofVevDSF2hT65R0Udwh9BifEwttSRaPn2wiqeE3YvlqThWnNxNV7DgMG06HO89r
mSy1H4HiEiXv2S1FUJeYgYG1SajcJ4Ly7rpspKtZzzmMQOpapvwLQQSAXzofy75DeZgWtPQoYPYo
1osqKuEg60B3tPs4jDC0NUcrttcW5QXPaaHKp2m8geB6YqgcWEDtkHCjx6ZHw4CKSwU1I/H2YbqK
NFaD4FwpEEz5J02mi7FG0FxaUISlfz9B8yFFtnKXnOVfB80OoBy661JUza6K4UwV/dzygKoLLKTp
tZEU+Qhxd9zDntbEi1vyszQPDSwBGYwf9a1ohdqYwUhmccGqOSEyIAJRBmPhpNAbIcpDeBALey/C
ul3XuuI4Y7rKuiBbmgYlcT859UlCSaK1rVXlsBwqe/9Fy+cWE62bPrA+DFi2VrjROEEptYwNKE3N
lH/zImDScBJpfhcaqCR6nQtTGckhkiPQN7C1RcOQhU5sQ9lozxF/BwSWtkHKuFPSXQsKjSqjI4Fu
RTajNDjp0TLlhlIqq1srsb86lkeUiQN+vKi5KEHJsowNSEOw9owZl1Y3yS4QzVcrCT964WCvq87a
e6Lb+cTALgJlIZlllUP5nqqVVe/dHRb56QA1W8cXjbhruHUD9sY4o2I3ungAdBv+WsIxddOhoKTS
GtuLSCHRzbzuzi/jArsBmcqiDZ0N9OrKkkBNCohOKkUzUFuIog1PP0kPYVhLOYNWC3GQJieljYt5
8SUZ0ahaUJqK+tpMTZDihSxph8SKt4C2H1LyH8hjICvRZvIFEJFNg+0YQwI1qG4fyhYxF2p9IAYO
3dG5lkpSEkkNOvizutqNJkpfxxRYFzw9WnlaWm5JI/tI9WSZVtrRz919FIExNCIwIDmGAHqw/k52
PSnbs17oNNTNmx+G9xrR1LsUVfQ0907yoBoIYZ0tlAEzVurVcxBUvGNu9lDkKckT1QOWxM1cK4Uu
Owug6dCPMWtVf/AtFB+sWAabQNYiPCvNC5aRG3wWjkHra5OYMMMpN+Eqtr6KyYtWpRNQZEzedB3q
UNixlArHhdR8RVwfdgNTYPUVg1p7wnf36MiOpUUHOjfTTTrZ93UbbwaBEc/Lp2e7AYXjdPG30GUu
nxmMUu4s8RHisZyIG5/TY/xFoz17BsoHT3jwE/JE33vhHOfKSWks+UvoVlebPAE5HoT01XRxSQ0m
4QkTCwrkLTMMskvQzu8GzwYhWJVoEbs9oj1/NZkpYRUF8CNcEqfYpSAXTs8CopANBHjnIBc0VLsi
SRVh2mgf7VCm5yS3XpmdMUYxCdwzW+rvghiRfOENW9qO5Nk6XbJhzbxCJP2lLhJjAxv34E9MwoPw
CcVkxkErWfgSW6IjIWWhNJUYfcd9YBMOIEhwKlIqyuwv33SfgcEpzXsCGqAhjl+CnlOPmSGRAabC
4j8vPtdzmlNgesly8tQxmN30mkPFeuTM4LVhu5y0Wb9mdIg+YSU15hcN3HLl2hDxsJqIhixnIlBD
ATnI7rQPTcRcmVQRV6NFV89lErxK21oQogSsGIB5BJFcBcbS18L62GBUFgINkp4FwyKHiGzEFg2W
EFIe03S/ka99EqoV5tQhr4kyQuOqV2g54iA1NoU6NsFzmwb7kvOuPzigkrXpk7Kzh0AFX4q5vJ62
JDGAf+s8XLBl/Yy/gyppvnal+7FwnHT/f+jR+4+Ul9ky+PknfMwfFsIZm/Knn3C+scqasBnv2q/V
eP+1bpPmipEBRPPfPPgHiOU3Jj1DgFb5zy69PWGNb9nPJr3rC7679Ez3X4xjciaICOl+p7R8d+mZ
1r8w6dm6oyskdb/wW0zzX5aQumljbOOEIPQfLj3h/ossL8eGJ2Fi3jR0979x6Rk00H916Qlbt3TD
cHD9QUrEDDoTQn4CccROE2QmWV6LKi7AtFa4CpoC5EhN6senecoFHfENJ266yjn0D4mU/V2uR1Tf
5ydYQfXajGP0mOdQlo3EQ04RuOq1QlYKrqH4ZJmNXFiOg4RXc8dzrmS1uL5S1tD6DMI1k65PEe3j
TXGnrHiivnz3/a1lT0sWE8+tBaHpUPc6HeZ4ntBbxLAyO7iMsBZvEkovbzUs2BtmdvZdZRrZcTSt
aFlrffo26h16sRxL/lB1O1QbNnI5XjCoe8c37A+SZtnGiVJ/S0J8/Fp24ffXEYwTrahsDHsDePhj
7nqs4Hk/nPz9PH9tAduh1xqhEoOuGShWZ7EQp6yLQFsb4Wcv9c3TeH3g+9WgFidWKILplWYs3Zj5
6x8vub5uviDu+FzKvN2N85O/v998//UNamIicTDQDJvv+v76H8/rlR+RSeYwi/vz7a7Xrq+9XmPa
gntQB/tAYSVmWdzr2yqs7522tJ8G9oJLlvRIiU1upXFzduz47fqYYbnyNEX5t+tjTMPSE7A1aHnz
C/XYm47k9lTfbyI8m1dvPWeF+VE5ye6Qi4F/yeymRSRdg4GKLACgjt7SMbL8OXdB3uhD0qwzU8+f
O0Xlu/BRml8fDfoAXwin3b2an4wkkq026Nnx+qiXem+eNejn60sdWnNIN4u762OkmcLsnBcK/YDr
wk368wDPC3+gHM6DNRlrzSUqL2gqfR0YczMsjaa15wvzPEQwVGAOyfNAlg6PevbZ0+jCDip3z7Bd
2zXxQBqQD/yOKQqXS16ziuYp0cWL9HI9JFlyIaSgWGMXyi4DWuI1lMPikqc4Bj3W9LTBCZYarKy5
oDCMSSRz28uAu4hHvf4S1Fa4TgFlk55D7ItnafplaDVCIpRvXnJH85glBZJPQyY8NJa6pD0xI3Cs
3YsfUB3Fee9dcqJ4V16UB7deF0vamFp4O2AtApsh4tvB4ETsRVZ6SwfLWHldX9wyErBAsZzyFgbt
tGJ+WN8OJbFkfFp3GyRiWA2G7G9TH0oBaZPTLZKSjuXSTFFM45b3a00+zW8IGkrlLWbMajVYhX2L
Kx4XRN24tzlfi09ztFsPPt9qgDh6N3hGxm9roruBNg+fNiR3QdUDNY+a/I4m67gchTTPMJYbmjFB
t6udBHIit0Qumsv1WmeXwa4Ppy/v7p847GgBViTl/fqCnuS8LZHVBLH/+SbXpzQmCi0mfAi6fn0g
6IJ245kYja4PYPb547Nz3QlIL4qYNPx53/WtZET2cEEwJrVK0i+/f4WxI4EttmhGXJ/z4wLGr7+2
kLu/f4A6qLGy587MjydfPylPp2rFfMh9/wARDGDhI3DV716h41gBxC7b9w+wcOjoUgnz+wM/fgiN
m3QpZT63gn/Z4iUOc2YfAdn0vz6AgsUgYzQx3j+QWXVLaaRlZjRvpx8bkL4wiaPN3GP6dQPas02Y
06Hx/oEuqyRRjW1A6fXff8P1a8QB6tGaHNhl1SJeM9JwbxqG/cSgspSaPb6kxuRtW0iFa2xMxkfF
skDTKUHWU6idi5SzYEj34NRXvX6EA1gsYXkTfSXqD5WLiGmy1WdVEvWWGv6SA9xakqFFTY/6zlZv
8onsmbp/xM9L7dCzPtNNvFAsd3eGWVuLGmPOpir1bksYU/lk+92dOVr5p8qhkOzYQXWLII5Q9sB8
Sf2McB/pHlPNz+6uFxV1iXOb47CY71IkeK80icNEoJm/UHVsAPInaOYyPyH1LTbQ3Uy5s2/t9HS9
73pxfXJDwwn5UKuOMTCQuzq5tUq9uq1AcWH6oF8Y+457uT52vbBzOh9pFV5ir4y/X5Ce2J+Tasui
D41LmfunZipGQDLhCXFWfCeEE9/pkRdeZjH/j7uohMd3frDTgrC9vd7NOi2+K41k0zC7+P7i65MA
uz5VRd0crs+63pW2NgvRhOLq9e2v9/VAgGn7Wcgs5o+83ldKj+ZZG5irH5/QiF6tSuwx9P35wOvz
BPG6G9+g0vPjvp7omx0Fc8aFP99PBfl44BT6EHfh6NMf7bSTcrt1lXkvdluZS1KdxlVY+ONT3Uoy
+8Y1NHDq7lZKLRj/yAYV4wg8dD3SN3h2SzInrBp8ctDL5FmiZlg1ETnZSafFz31C7k2tY/PrcvUR
U0T2HKMapHMwmvt2vsn5k3ZLFYLNxSD0XDvVS8VZmNGUiY87nyp1b9o2VeXfX2+lw4MeFcFTPzUf
J5p5Rz/QF1ZGIE9kdfW2B+F6CVv9OVHB+GxZtXVQwP5vehS+BMBW/TYh12KZ+HCTq7C/wLW1VqaW
RhuQL9OzAV5+4XpBvm+HSH9OvTykzVSGx8CGGw234VnrySnXXPNehm36lHRvskrEc2nI6NYf1MPk
VXC3YqJfgtYDPtqOLqqC2nzuikwjlRK7XgWgyOuljgcHu3XU1ezrEVAvPVCUk5qSlodTxHsaNv2z
msiRNLq6Pl1vktd1KoUe39XF8NYztz330TFy+GM6hXGODvT6+ruTdBrPWEG+jGlZPbb083FmOnsm
J/ni+jt7ozA2GcEuiMSL6dkjLmhl6wgxnLzKDzTlw7kzT2F86IqDDtLx2YjTV780GQH8yng2Ub0l
hqgem0GqZVYh0aug9hSmJp7NyhvOYTt8vf5uwkvKvUs3Z3F9sMxqhODIKOskD9asV61n1KEIduug
3V1v0rjAvBab4mQXgX9nD+mlLMONHhfefa+07lHy2ZSZ7WcMb0xnRuOz1wv13PfIR9wCDkdckd3Z
VM4z/xzgdW1A3JB69jP4+xX+rPRmCFqNfJxSPXTVdIpSeYetUrv3aXjYOmK6IimCU9aHhGpaM6TB
Uwc3C82dnl6abKrOjeune1MnnJAEZoEVB+ejSi/yLorIc3JUT36ovVZ4mR6UJnaCQM49ZRoGYwRU
kwq3BGzQgg3VjvFbHpJsUIfrtesFTUKJHgyhBAy2TdhW8I/I6dVba08s07CpAv2zp/U4lMCcLvqx
xNoEF+zgOHihyAvlYx5Aismj55G+amfxRiGBXQWR79zisqCqgAoUEIndnhuYCkJTH93aPumQWRj/
Zb4GCN3RLVCXuHBfMbWFj9mQJ7sqiB/IuKVFHdBkoRhzaxXTxPQS07Y7hodqmh5RKpHCiZW4Ihlq
10WRsaC6Xy8yIg+XZjN7ApzxrsIgSrWfDpAAK0Zx9aNP6h2pzdA20gyUpl+Ym3zsiF6YGmJY0Azn
Kv3AQLgri3siGEYE90D73QNJ4Dc+cOyFhnFzUU7VrvVmGLh/xrRHNGDtfCPfjQGpGTZlVVKt1YqF
lShB8Tpfj09xgHZJDjRUirT8NNVqncXNyaU04cTjW5M1EnWV8603zS0JDgLt7Ir5Czwwy/3Y0xGX
I7Q3686ROGNJZ3vrRbocYgSFWqasZSmdt6qM92J007VfDpvcLPWDVyFmqcnnga0CoooKUZ7qONsR
yILWkNV9UFbIcurqRo31s5lO5dJgqmv4FKwxs91Y+JoxPs0WtdK9JBFKF9rddG4cxMsV0lhnPKgy
7FAhkHJFbTPcCB05VhuOnGPZDXM9dneuMHcIW7SFjNxiccT6CafBLg/Yi7sUtUjuqpoqoYhOSUd0
LYXmMnsoSlOtcpuzZJCjwe/EbQFmJcT5BS0NBXcymIeioiUSY5ryWDynlVstZWmsydb6IiNcbiRi
PZUTpShs6xR8BRsIqVbCZlrSH8M8VBYbE/ageDRzB2Lx2NNsL6vzlJd401elptZxDeOFFKgyj3eQ
CRxih8Q9I+02GTsaKK2iWC4RJ9kVatR2enPJLHNbZhh5jQuotcLzGXPQB5mg08/Yz3GtGKQAtIzi
+osDuxsGAYpRAA4SQUZqlbdAFF6GIBIr3Ai4fxvsQxG6UlmIg54TjtXIfZx40ChIKiMvLudY9Cl1
yWE9GlMN+Juuk2AHhcyFSE4l4aY45xVCm1zneRNDLXsx8RWdH6jVkGwL1Laok5DvP/ikk5zGR9oY
6LVTkd4Q3zPcpKB6cDxTZTSbF7ppHw2XbnAbJhcLS/9C8h0X2ZCojV/4Gi7kkTy8jB7YDOelGo9W
mt6y4fnj/eTCsXYcanqWVBRavwadjo241pE8k7l+AIiLBmHI9sBcw402WneEKmxiVyt3UzeZsKIn
47nsSR0JK/+o6EFsEJDTtCoNIPFo0BpboUKC/rMudA5yS8KTDujenKXGUBtNRriusXRsdR2AiDOY
52baNP7YYyGeaDzH3ZOfaWh+I0JSbBFtVOzFHyWyLuKpUdUWzCHtsUS1JTIWZ2POjIBGFCsbdkVG
1rtsNoRDZQKDndaGuY/1DABR/UFD90uZp4ACXuU3Mq+rfe+MlIlkx3BkigOpuplXFieAPQ8icMzj
oMpvphDJ2fJztLd6Vu7aUaKVpyrgNbGE9u5+TjxQdnZgJMu4npItkHoSI8pD0ln10S3PNP7FwoHG
trDrzrjZNmRefYuCbVH4BBLUjvlEfXCOVUiyvW5tGZTNU0CMhqHRIcopuKZO1h0g0Z1aesVbUZp3
pS0/TMk+0C+61RtvZBNiQtPoB0vdOvFeCALjYxAwrSgbChSCTaV1/Cf0d1xqYm3C2bQeTrCKL2OC
jzCnGI/3mdA07WRErrfWOsgf+HkbzMIgHwgUw0NFGpKbCbVzu/smmQAyml8GB3k8BzJhsT17o6Tj
t8cfecROl520dDrEiYPvPbQjtDniqUvcW3C+/mM9l8KMwD50EaJXog7VSRYI+fpmwAtBWjU5RBbu
dGLgUuj2R19+C2O9f22hJ2xMtwJDQBG7SIlTlPqWXltFYaFC96wAE7T+wIGBJXtDru7bRGzUfSQ2
ZywRai1N+i6FAz60hjQgzREgZBRH24FgpZUb+x9LjdY92rl1lSR4YkIn4B/PL+UAqlAW8YzuLB+z
LKkwIxrLahqNHVVx+sZ20Z483/wYmJV+ccrJ3bvEVyvH1y825S+8lIMGQDIK7m0nlMtgaOqTW0nn
MGiodn13Es+GJZ56OyaldmxxgghBc84fv5ZExhJDVN6WFMlOHr0P5IWIAxLha3tSMXNYE1a6MQLN
JslMjZuxKbLbyQpu7W6oNwU4l7knpHNMi2DdstUivV0APCDnrrI0zBAhF7q7bOd5N//stDTbCgG8
Q6+rSNEMho7HHCAZhnUY9feQqs6N3wR4xL8WMfazIU4B1BaEDTQ6U35jePNMWgD5aBP0ZSGaTl3j
1YN1XdeZjdl9UEsNMVcLfYfkWRJhpJHc6s4EsWpO0vJm4zC4hzcaqqJwMfjMSZNzmY7azxuFh9wr
NDKZCuwPIe05x+DnBU9upePGyeUT2JfH9hb5AjJTDx3waIE9qSQioArBtc/CG7EtdVzey7S/RIiV
CjYKYZvTm5W6665WT6bRPBM35+0kKJBsMsfDGDTFSfMwFF2vMYP54xo6+LlLUifI/nlKQGFmQCrI
1etFDM/h4Fbe4qcHfroqRguQTilaQoPnlzh++f1115vXzxvEoG2sTr3++My/+x4kDB8x/tYUYOev
8ef3+/Fc4ObVyi8nn1B7PqZA+vXvb/rnxwo8eNL3ju++Das1tfo/bMj8PwLqu+Cm/3M7ZvO1St+y
8ed+zPyCP6CJQPOBeqPAd6Eg0pT5NzNRAlOUCjqtbdKgNRjlfzATeQ2nYJ5vMF5IR9Ii+Tcz0f6X
sCXNGFOa0uD18r/pxsxtpV+IiYaO0NCA8o+enM8xZ6z2T72YyfZSfJ9TCJCkgTqXMNYQg2oBqWg7
xKzo9GE018ukHYsTTvlpEzGLx66TZbe+oe8IPV2XEQaotZuok1l6+OuMCAOmBq1Cdwuxut60yeMg
DLT/cs0FnpgjLQFENUBqzN1PG/72O+vxf7I2vUWe08BtN2fE488ISH6QrdNV0qWUSpnWOwSk3dcx
YXHYDrPCftMmyzu484WEq4IL/tVBNclEzga2JTRIfo3XHT0/748eFqQbdKfdyklC4qXdY1T73SPT
xvGCVJXWKPMhvCDw6Q0ZLhsUwQuRB87R9CvnqCzdOZaf02JbBoqVmfL7Uxoyk0T/vQk6ytb//DPt
v/5MZjAmdEhhERRAismv/1uet40F1wngddHLA+RiyjkUwL/gcIc2FTYdNgvMvX6tHUIweRsYlIgu
XJ95i2dXl6ZLjmaWDqdmCJBK0CYLLT148Nv0COvp4hTC2LapNtxGdlotVaFQCQUD/qfEm9iYJBxj
qWIRR1uG4VwPPhXwd6ydEp5/6VKpbeOcBTOcRDLIcv1r0fkGvWz4SWZBfFaPjFuy8DzX58gGK9OB
m0GXo0WwGsxh1YkGWniSHYq+irdInBHRwqI+DB6wMZn4/mvdKbVO6shYX29i7WAhhij8HOAyOzh9
SvtnAlFmFtouNtULJ61C0F33gFgo+6whLVhoTaItrjmDMu7i4/UiBE3+z3+U+DXPwUaKbwqm5CZA
Jlu5uvnuj2qsuqiLmY+OHi5dV2QYH5Mi4ePDDgetttXbBPEwHotTRUd/RULMdNA1VEWIrMxtMA5v
6ZyzxH6bn8ux9cFojTr4odI8cc47aRGuu2tOYUi1C6VSHu6uEY7gqRBNhrVxsGN4R3biJMvf/LQZ
qf/roWayXwNwtZSEsjDnhPw8dhQ9kuBOg2lPfhA4MdOHnz2oFEGp7W0CSm0He6jszQChzkPnCrEG
jdhwYwSm2tOYgYpVwNKDXIYRKXeZsAoOFuWI1xQBMfh5yVRe1MnR1cbjP39142++ui0MRwka5aZy
rikcPw17hEQnZTmyaixc2hXloEirjZLnPs9x+fXOoWioB7oSXbkzFv5BDv6Mrol/E4XBWP2XLWgz
wJOxQkfclPa70RdM2dC0egRApCqB3icI+WHJNXhorCfC77IjixSiP+ZrI8uYTZ0VL1BdQMI49oMr
7wKtc/c5mWP76zUsH973az6BGkujU1gMAdlhSIBF3Sn+n7bGYp9mTfW7n/J3W9RSiv1dKkL6rqEt
P21RUIX2KAoDsatWjKtmiLtDY97XSWjsrzfa+aC+XpvyvNpW4Pe24byP/LiAWCsPY4T6uQxDCKBz
hnxS+XNH55BZKNBIo/rNOPp3OwJHPOc9wwZn7Mp3VOqibUxnRFWLSNxcYqSmxyLJXaLQG6/8Dp8N
MMMvaUUzBbe0xeL7G/7q35yzjHkMeHcgzUjleSBnH7DeD+aI4qk1mFCFBrBz64nAeenExlJkSt4w
zutH1xcgVkIA414Z3toBWrjfHBB/HaYsHWqJYI7CKGX95YAYwxTkEhgPrCPyEBgNPTlKv6cwShC4
697ByetPKjJjMsg1/xBiH+/MnnosrHXsUg8kBwwnhfhXlH530HsYyiwg2vj0m+/5101l6bZpwyRC
iiKVPe+GP+1mmVkLRxQDVinUw0tDM20MEmLai3reR9ryWNqduyTO2zrCaq5y4nv/+Ru8C+iZB3T2
Ez4aXLXOFO39gE5sTpyVAgjFVG0Nyw8fBkirgQUfP4nLDyrKSBIr+/Imb+unUUFyVSO1ZYnUCoKk
cSSxJVvHDrwAL3P1Y+NgD7ZMEaAGh+bkMsreTFLWpCioe53e3QrHi7UTWAgJJlkrUtJe7U6hth8x
315P6Gk32kstzl8Ecchg2ibrLCoSA/D4kyMxH2KDaurDP28Ggxnou33WNjirAXQ32Aq6fDd0ERAy
MEUjuKyfHbD1W9ZG5JMUob1E4IgVSVX6scrScmmN7ippgUT4Fs6ckOxZp6LKCb453ccyJHekNoE1
mfKhPkBrqX4z1Iu/7jE2syQH1TOnYrS5775o7Oh+3nhjvnCifVDaE7Ztt0eGUdv62bQpIo8092Wb
7FvaN6tR6Y9GlZlPBtqOKamSvd0Z+Y1ICeDlbOWf9IbSFCpaeOCJvgjDwP3NjOFvNqxuGkwX5uwt
23r/fadRtwIQkH/M7JpSDzeqF/6xMktKxpH72pM+5/J/0wntvv3zv/qen27oNj5Ng8kqJyRkxPN3
++noUqlnRZFFjEoftu7GjHrYykjy/UVttjjwhc5Rr0N3+OdPFX89d9io0qTFaoKzsSXn0+RPH9tk
tY/vlY8NbAHwvwAIgnGO9bXClEAYRy6D+3hI67tIo4fRmxQ+K63btF0JWkmvcASJVIJHCqdPhSpj
JPlVemnjWoOn5zUPOqJOeknJb77232wsG/upsDmBOH8dihAV+SqbRQRmqidrn2zxG+rGp7oh+LUS
aUB4LBEHv9lUf5kxKEqJnCvcebgWXP11U7U2Hs2JTYhC3WCwNj60Zdvs4Yrfufg5Q2zBJIzkxo3y
nAWVoHhphenem3OFaSShZHKS20aPHsba/0QqfcPpJVhOqfdqxvh7mlLbtHQTK0A72MkxH2lS/mb3
VuxL74eOq4iQpA1LWhyU9ru9LOLvgaITkJZpMW8cHeuObnyxcUJt3U4R53uM4AsvIL3dDMWJ9vRy
tLToHljqQEa6P5Vi2Vgr3Uwz9HJYOZSGP3vygCJ0iMmXJdjuIJBqERjptA4zvM2NGS2kgo4P4Thb
Gz7pzhPLWNm5azM33BPz6l1nZMm6hn4ukV9kRkgchwalOo8PsdvcZ0I69yjX2YwCS5gju2W2g4S5
j41Q7movIPNyFM1KJF6zmLrnSksxFk2Q8yXaZ6WD2OfEcWNq0TmF7nMw2tdOEQqC+1+sws6dIQFU
6UtsOb3VTDcJrbva7Z+yysJbXARfazhTeY0+MWPOvSTbqVw1WvtN9cxK8JVcgJfT3R9XrktcSaEd
s/LJ8er64Y6lXLHK+wJbsxsC5KwTBf/eWOq08QGsZyCMWZkvE/fN1wesNpz1lp2u5B7E6TawehPr
INq7ulevIiRtuW7Y+yJ7lRpRtkv42Gr2eyBvu6UmCilugVnCNKM728Ow4JtmvdRE/WLqHRHZo6pX
0Kuhk5Owk4dQoWyxCA1aM5DNkCpZWripjQIyWTrg0bjDA0i6pQEdMqk8dFAZRute6C3tINBwflEQ
RemmrBrJ2dLc4SVKx09DgN+1T0H0ahBh+WsZvOy3ajRXFSAhyp6SRko37Z0AM20yQHKr9xPC0oMQ
COwQny98+B3KdLybMcvFasy0z3E/HD3S6y++kYwnB8tLVY6f6kyAuMXXHiRwu2xwua0KFimru5sm
jcmnhiKwaLK3xmPiNmokZM/WfdCowa4ewkuLTBdPIzNz5oQUW5jW3NRV7eyLdjdVxG5i42a/DoID
4QHRwq5e48AcsOa6X1pVphdQFumNmaKsZP9v4TPD9Wmh9vvGvoVOiyPW/Oomzn064vxJ4uzQHpwm
zm/oMt1BGUJ67/IGDa0X0UgMCF35KSgkYlevBzj7VcmRgAQRg2KMaa5TrJ3hg9ZL6Wfypmq9ADWH
CyGbvaAnfTemoUoPYKlnsl7LCaZfCtSYxWr9vyydV5ObyhpFfxFVpCa8CmVN1GS/UBNscmqgCb/+
rp5zH47K4+MwlqD5wt5rHwX5tAmz0E3q0MpXdfud5Lz3IXfyxi4RlNeBx97SDIu9xbuNfcOJhjGR
O3fkj8lKpGbLbExRMtff1dIdQ/QYm9aq7IMYxzObzXVvU7btjRU/q8Ea9BAPJKMiYcgisrnc3TBU
0zEbHyeZMc3mPAkXq9oR7tSn9rFD19Gt1npo/eJprFbg7WnlbMtTZTOmMpAoH8a5wnpEqPliB+oI
ALnBnTwRwUsY9S6ZdHLRqBhOY9xZremn8nNrA0k+T5udRfMP/00zd7jSGOW/lmMcbHwyZrfUedWZ
w37Z6qBWZgBQ3PIJuZpUBPp4GAWW0HxyalPw3Dfg+Fp2o2MdMTFU03PqfscQpTbS+2FWaEXkCj5D
uTFYd8JdKAB8HgOIlAZbPhKF+WTiRkIGcPJDXvjmKVg/TAtviJPXX4B6t3aLmEeE7rytMKflEiYV
eOZ4R7H5nCJtu+i4KS+zWEhIq9jFy8lp0vgmN8CPMsrZzI6D7djs2e/h3Nmh2gAwZeJgia3hJ2QC
0cLv2/Y1MWRQv2RYQDkvn+3mlKXJR+XEAHCV33CZob2rTRQOhtFswnYLvr/c5rS8O8LFum0mMbIP
bvkawx8EXOS8S3yG3GjEKWgfXxhkx6YZvgd9UjTcnmsynDBJI8Wcp2JLFSJ22dJ+Lm2u4KpO4407
eH9EP1b7dFr/pOm/NC9AwBQ4abrew1lSqewBBfVDJXEbdmZHuEwIdsKfieQLuyO52O6D147Ym9Hg
7u3QXIgnt0+tvRK7MWIIG0Q+8lzIrr1l3pA7HO48Kd7BA/v3fL6cg2zZZ2KON74o3snntvb59MFy
0XskCRM1BlEz6CrY2M2Zg6ElyLaTMt8gUOCUtkq6B3TOscAmVpZXw0uh4qfMW1ajeDIHqaLALP9U
GTklrLqfu/Q+fabI+1v5Qf849+JmiOWxB1q991VnwzjA+tlIMCFhOeBMrBoWN7WUG4sZEB0Fmvey
8WFtrgmCjhkTZzDYpKO75ZsSj044H1jt4cws3dOU+v1JAmVTIwA0N0zREoAUiKQonpCpkPuH9mGT
xwU0kjH5ZgMHcVlV46Hx/2hUMC5xxZTwphoBrKW2LUGLiniX5PemqO9drwAGMJY/btg6j8z3GCoa
3nZZss9WXxodBnCe6CyMR1N8pGgtO8fOkCGMN0i05R4Uyx2PypMEztAOLnqOKXlPLZkDTXWmXe2m
98KtbwmQEDfkDX3SBQDJHgu57ebpDFTSu+kBzHJMVdd+0l5lvi+JUASx1U1bkTwexM8026eWmTi/
zN87oYM/IXSPxWwdiwzijHSnaCgmYwuowsOpSM3bKPdYt212YmJ4a5Wi2mO/qbeFgWpyjIHzS2ao
mhjhJOZ3LSsfkBmEPR2OXmU+QQdN/jYsHeC6gJ/nrPi0GvOe2CSQZao/pIJkOll/1mC+TgPY6qjs
VoRrm0m2A3Shdlf0WmdtjVp5YOGdWzNiO0x/b0EnRuhNjnleLvbBhXG7cz37e4HugdcXGn21+P7R
ZlTMjWy/iEqpo8utdJOVDYIAfY2aCzjosfm0DWBKKojgM/BgWpSzmwwoSbMse2a/wZUCFYpmzHN1
GCJ3JoU31N9lOYrq0RjTnePctJntfPDEA2/xC5fsFEAtQmtcjz6TUpB4B0BNY83vZdK3a53pnJQo
4ek+/MvzlFf1l1TNE0gs6GgBirhyxAbGmUVs47lpy/fasZ6Kwpww/x0Sgq/nCNPYURK+KOz8b+ba
R1Ean0n/Mpsi2afOcWlB3PVLQNJniN6dqKQIzIOxscVDlhFXk0pCPopKbDvGxLs04Zg3i4tnsrtT
ecNxN0ci8eOrZUIMd3F5Lt5w7Gau4KUO0we7K57rnOu/s2q1A791GPqAbSw1SZjCrRstG5WBdHGf
Wcn3gMd06+TVMUmAsJQYp5cgvqFO+5NPlbMDBY2MYPpQcrSYLZWnRHYjyk9qUykSHRiBnHmYYBt6
1J0D5IL1DRnDcWo9E+/88G90168wT31KVOMiQHtspk8y0vEToqhEfg+epB+93ehMD7VhuDdGm+5m
aOZhB5VLTOmThJ6IcxHftBlvK9GCgehC540u8dleDGwUWqDkkFK0mN5hWne5X35UYUp1VRMzb0z5
rTPbh8r0RyJw4w+hb4nStlAqrzX4aAOuhUhs+qLhQaHW2vXSu9ZYV69YLV/czO4I21CRbZuIn9dg
O4pgK2VQX8x2pU7adJJCe2qzI4esAV3dWa6WzQRgycxpuzQP2DDCU45bervC8zvjCjawTZI05Wwr
cqSfDHKs+szojwnRE6zWIIk4ufFRFLN531jAkFHEJKR73njSw33HYYLJsIhys/o3MlKZy4q7Iz02
3V3el2qbCtx7tNDNk9Vrg2C7lw8MfUFcZAbGVrjpE//NJtQ731ifJ9f9mi3j3sFB61ny0g3Qnx34
3tDLqO845q1++JcgczLzv1ivXbO/w8VIW0M9aI/uoZS4RG3zprCmI13JA4bdTds9A6FLyYdCNgHO
r4Y/gLbtMlXWH2ZiukL7JCobo/mro/zHpaD2UbjrbaYk49BSwTvGdcnSWwewVWBKNu8eybl4P+9a
YYeHsMau6RbFKa69Ryqd7LGjrhrN2jr38fBGU1KopgBKCnWZ3CYKjik+KydcL6qyzjXR8agTcCXP
oiHztf+DX93hOgLTUDgNlgHveRLnUpTOzinx0To9AT19PV3iXnBVxfiYlngFCsJ32jQYXkPuaQJq
tqQamVEgcHQucfOWyXhPiOU1ta2bOj8gUSLHxcaLzHatGUyiN53HpkelXyCHiFyMrcfagvvPxI5n
9AfLVpeMAICaSiCNVlvbAzriIgfZjp2PKcD9axbiyzTn35BmwHS5g5HTmBHp1bd0PmAQurDTRsXH
SkD2ILqOCA4EhX39VhbxC3dGSbiO+ZH5wZc7ii3erHeXdxZqH9HNRh8Vcf7iJfHdZAxImbMHqD0b
5t9wOQDPHiC+JskbveUiuz/junxkbfs4DB6SECm3weB25yIAHURjlJ0KKD4rJt0Ss26FabfT7t3a
lhkHqUiIyjj72uG7aK/viunXwvyLcQS0o/YD1xbOYAuMqXYKt9oz7Gn38Kp9xLJuwejZI7FoeIwN
7TY2tO94NF5BOJKbm60yOY3KfI4xKTcWbmUvAcls2um/OkP1jqj0ddHe5gDFOHEe1xbT82IlFVkr
7U1Fd3fmmbt3fx3S2ivtadd0TdHnNWtkqhD7M8bqrjc+0PrmuwrLNaKnXeVw7XDOxY37VmDN9rVH
m+f13eJ3FL4wwpjd0XoAeAPyHkbl3LR817i9F2zfBBvYvq0Tt7wnpyB1s6qaCNcyTnGHj8ZPMqhb
2kdeYyhPKpzlKRbzBat5pm55dHu//nPtRG+xpNvam15ol3qKXb3Gtl5gX1+xsRvazw5YI98pJzZo
+AbAFdjeG9e7dpVNG0ep3x5D7Y6n6+TNK0hWSS6x9s+3GOkb7ahftbe+rLNrUDBQSmz/adH+e087
8REJcUpqdz4kZjgk+PVj7dx3tYe/0m5+PYrZedrhL8r1NhhBFHVLYWw5NU06JYgAq0/aoSYEaFZA
qqkBeD4fC80RsDVRYNJsgdReeRYF6JAhigNk0wyCNtYzc0M9uOqIU8tEYA2vIIZKBL3A0RyDXu0w
uqKa04QDA9RBD/LA0OwDAQShA4YQS6olV+MRwCT44BKk5iZQ8ROSoFkKoaYqCPAKGiJoAKWAudBq
+kLHVGPUPIbQQUDmBdAZQhKugkkLl8A3EAF1TjXPoQPsMAF4KDTpwdXMB1PTHwrNgcB0BZRSsyFG
IBGlpkVgKtgmAe3C0kOSmFP3w9VsiRUHeVfGr52mTviaPzGR54eC99bVZApPMyqo4Y6DplaMqhxh
ug7+OV56+FdIsZxxui2AXcyTQwgB8mA5Q6V0NBGjA43hgshIDFgZ4FSBW4HPyDRHAzCZsx01W8P7
CTRpo9PMjV7TN1yVw+GocJVoMgcrxXdDszpMTe0IwHcEmuPRtYT9AvZAPPC1oCHc1Bl0+1jTP1CT
bUPl83CDkMapAiOkMJCPMkOqgYekmiKCZR4tGVMWMOk0qOoG1hNZcMa1B0DSaRJJqZkkpW47Q/kT
Jgz7SHn444AvUZpjogCaIO6KN5NmnIzATro8eS01/cR09WEGjAeeC2wUyJ5/DGApFtCUBRXeOpM8
lcWvKVCVsQG3BWSFXdYXNU0SZeBX2rq7EGXPpzPyEQJoCSw2k6nobqY/LJRpf0XdoJVvdq1mu6SQ
PSmyWzuaNfglbLDZ+MEpBwnDzAAiI4wY9uPzFp0JD1EDTkAnDaBWXRCDauIN0ZyZTDB41+SZseFQ
XDSNJm4Yk6N5oNFrx4rqFDlNWbwQkL1zNNFGgLZBbkvvoGk3sK325JL4xD2s51kTcVbNxilWYtI6
eg7kxiD1ObDSuTUgU4CVahCXQr4lk43pXykMvNOLAwqeilTFkO/XhGu/ECim1xG8tBYtA/ApNckH
fEHN9nSU8B4o+Ga1vk5++m8AAMR85DAABAptyEBuCCHeUdw+yjKwbAvQQ1n1U6JxDFBTRr5mDE2a
NtSDHerBDzVgiDhTEckvfGiodex7YMo0EVCLHGHT8nSvIzgjTA2VphuFIYr9ShOPKtBHdsa/RLOQ
4JQcutS9ZkCSDE1LkpqbJAAoSU1SSkEqQQul0NGUJZO5Ram5SxjV0ZVoFlMKlImbnXkAmCbk0YjB
5/E6aYJTaHXPjmY60eolFwVXSLZCT9MhPy0goJRmQTHCLiILh/ImQ8XpwYvS3CilCVK413ag+1oW
gNClhOZMTYsfcqlxYQ5Tf2oMxpNkbxAFyZgHTNUMrqoDW0XmX3uasw+peVZJ3e88AFe2Jl2Vmnm1
Wsu5Kow3JPJe9zwuqJ00IcvXrCwm/WQwNCecy28IfLA7yKUBsGVsIVWeMk3cihP5Tk+Zg+qDxjV0
8qWTziabgEwW6XC7xsaX0yf1RsJYXAdwv6Y2jOU94EqwY9h7QH+VmgEGCoiZeEc/Prx0dGOtgBbm
N3DDQgBi2GA48GyT+UkHI0m9EUBmnmXOtBAvTusz+ctHiCuaS+YDKCtNSGU2LqIItest6xgyvFPu
qRKwGVCBNwfQma2JZx5mBa4OwkIycGhCc9EceE6rld4BAXuCfwY0En0TIDVHNLckIPLxa8baqmlr
ieauTQDYAkBs2CjmnVPFANAnFLFC89oawG31sqRHODnk6MJ0QzMlNgumMBwTQlPfSs1/G4E0UdQW
lD8K4YxgWQBKfU8oUX+wAMh59sfsdjhnrJVcOs2Yw2+Am0lPJEPje6BWgA3Us7NpAk3jmKJW0+pk
h0a8DEuexaDszNu4jHnwwpahK9Pxh2TVFi30O2qZiyGLe/IeE8StHEQ05Sz4Q2iZmp5HW3o1CkY9
oit3nC603pq152asHDV9z9QcvhT/yKZ01QuzLCLbJFZD04TbpwD4GSl/VVcPj4bL+g3jNZ1EVfYb
r3DNyLjnVqROgrPrcP0G0xAciE+rdq6mBmZfSwWUWbMEO2shNitgUpu5GbQ1MZ9s0IMNCEJfswhT
NZzc2BabUnFV2EkM+hF0odQMw0HTDBvz046BpKBhjrmd8gtjTGokzUBsgSEaC1TEEQPnZm7VNWkX
jQprjqqYg93S4LNhPC5ZQYGsdWEuFljoiHpZy0OOJy4y2LgjwOlvGVs0B9+cvowQZD6U5rNjc00t
mug4N7AdLSCPNFaamOfcSs1/zAFBsv2tnpZEkEfAs6rXtEhEUCTuFBAkcXEsAEynAcpnUsQzEvw0
OC1Wex27gV9TlmeJ0UEM/jcPESYJKl0uvp38hJN8UUEgiHU3zigDsQcBFZ7avx64SxvspQvHxkjj
117mP71h/CGMrY8M7a/y+suiyZkJ/wzeSFRP7iDWfRogh+E513E003q3NYO/RjjJJtZMzgQ45wpM
TbFkJAe52DfgO4XmeFoEbKF/9nYIQD7rji7BTm5nou8A4GZRnDXus7OAN8RgejcCCoWiAb7PvXqa
IEpATKGG5zVX+zQtwjOn2sEAOZpM6bXs9Gq6pg0kzcFi49H/lYBKe00snUCXZiBMO1Cmbc0HVEKe
jjDP4WwmQ3e58yUIWKscefRVFqYfjDOJ175xI1EPlH8T3bDNNjDtKuHBR2JovbUCrcnZ4x8aIqXZ
qzKEwmpJ92WYR6pMAK0tj2rNa62R1a+a4BqDcl2YRgAl08NQ53Ydi4fWgfqKpw0rJxxYSxNhpWbD
Do24aRHomzIJb1xFHLbV8a3X85saOhaIA5Zpe0QfVnGrRMAB9yaoBbkMPyVg2koDasM8efbm5Ozc
m/ZpDn/IguHfET8z2nlCk9Hs48m6xkBvx5iTGffchmnjeeG6FXxe+eIQelWbQEIg4ZvzH9+HpOvh
YtlM5HwrtQtB7Trp/FmzKLYkRh7N4mXnjHto+XaXgX6Y2X0buK+DLe5szfFlkXGCEgt9A4JopH0a
mvmbSU3/1aWq5gGDXuDAqPr7Ip3+BQ6HVGNYOCam4SogXGmqcAVeeJDc3x7CmClNn9Ng5ObgNaot
TSXWfGISliJTE4szzS6uNMWYsyXcsiqVUVPJZBsCO549Rp1Beh96UJD5VOEhA0a23NIgGwGLX5fD
5wKenAooytiuRiKuSBfJYryPCkvxFl7o1VzgL088z9qU52U3EWQqqv4tPth9in/CgHOuGc52gck2
z6CI9HH11GnSs8u4K5ro9SxNgfZE++oUfhWFXsUjoAHKi38FON2XrRnSbsthYwCaiUryP2kVl03W
VR1oT5b5KJ+4PolWEOEMQYPZFQWNfKjtvt4Nml8tveqNiat7sP2E4agAcG3RgEdx81MyMz72DI03
k2Zi21hwAVXQpxLRnTESB0C3bAZD3QNS9ImvYHhZacp23sLbVrX9CTpg3LoVnH8b5+WGw61jGKLe
xcSZrzS72zTyH9I7rUi007Tp2+rCLIhSUeqgJ5rjNWFbylru5A14rjUfvNSkcBtkuNLscNBERDRr
nvisyeJWR0AhwKIzH/o3lq8TSu6GtFZaoZGobM0nF86wE2WcQ1hmWDxMSC/K+oFtdBcFmm9OZvC/
SRPPy7Ljd3lHW6PQZ5joMmVqlW8XzUrHdEgM+7maSDVYfmnqYNVd+gfhGtiMm54FDuh1wu3OCemc
G416WICzBxbDLN8pQKV02yKEKw4JrNLRH3PUIw2Au+hp1jvBf7Zmv0thvLn98C2YNjMkgA/vAopP
aEvgV7wS13UfaJL8AFK+0mx5ZJBUVDYpKd2ceFHZjuyLNI2+8QfoYtV3pjn19JWXrHbvGCaSGkOF
H/Gerh5u7QzG/cw2WSPvp+XHGjhFpE3jMM+ChZvm4+swInj5dplMG3hHWP7X7h2c2Svowksgs394
S9/8ZWEWZzevXthNhD4D5CeebzuBh9x2sPonDe33Nb5fwPHv4PmbysA1qS+h0Yf2Ft7OGAoj2zPP
3HRZNKhcxwKQdJ/k/Rsj6EdH2vczs3EiPl6xDc0gIO0uMiU6wm6mTqjicMcYFOd7T4jg3Hx7AiSz
DiloSCsg0S1i8LQcyHl5woJI6cRTfFVFSJqN/Pg0yXNc6PoOQQFZw8T1tFnM/Dn7DUnoPjNJakKu
8xOA7xJ0ko6o9Vz7kdWdt0HkT9+kkxcancGAQ+9dLBWtUkOEuM5pEIk6zQQ3dAQ4CKt/kz3olDJz
31tOkZ2t0x5iYh864h9Ibd0n1mNZymCraMRzi5yIUh2pi5OsfIv7qj0HzT9J7x+t3bNZEbAj8vrF
VB2CvkDcmJb3bIXGO+qzc6vsEIsUB3PdM2BXMwDhoJofl6a/taXpkeHBqE6V8y2kZ3zcz6qkOmHH
i3a+wKzA2xk1jNML95Ehl3eOE+J5F415D5TcxvaSMrJZN0Uw/h2WCSlDHsJYZmoG8O9kjQrXbjUc
1oQ7HP/UEzESf4NEp2jNw076ZG3XDB36HjxRVXC5NYx7kZEdw94j82iGRwAAiUc00azhuj76i+Kq
rQtvZ0+forBJnTeai1WSoRIW1KfNkn8Qw/So4qYhapdECnLT4EgERM8tv61NsnVI4+TYcSPfka5e
xSEaWOSTZV67ovwjankc+vqlr4otXYfDcYwlH+V0FErevyCj9sC7Sd3PTmozWn54aiv16rMTYFRU
aQYwoY457cCMElBnRZ7wwYDqMs2DWYEM7OrHuGflBJ7k0yOumNUpAjUBf0xkjtzVjbVsJnv9ttMf
xaoDujxlVOWCoGifck/tWsCofkUjENMBGNZVxv4xZ9ZLpUGslJxZFwbmjaLNEwtPjdHIforaJoKv
wZuC4gQ45VI+rP1jO9MBef6tqKsHdHCoemxaVQmpex4P6egfwtTsSK7wjqvJrmSh4CKv6z1vezpG
5lYhYNFo8v2a/IpT3fl/Rov+TFrrp/DhWcnvIGRS1VqkQ/TFcoM8hoy+lGLFyplnl8byksjF3Bcs
DjsV3ozx0PKkRvPqGtVdMfsXJ2meMMR3kEOKEAhngZMUr4frZefKzWgXWqfcN2xtc6dFDCUPucO3
1ig1EByGsoe/j4TOi6sS8jSYr4m+e1WkYu5Sg8eZSSwaDwhBkIVKlH/u2x8CurcNFRa7C/FKVQip
CIoBxCBxmkdAin2LP71ARFIUhH5CJoVOzkmzzZRCydHjpEbGv29i+eiB/9owkd4byPB5k+/7RjKa
HZna9c3nMuQWWx/OsTJPX0ZPGWeewcVWYo4hzhrnOXMEIukhtXGfCSYjbRmg6w+eya3qC+tqTc3A
0TJwyWk0fTM7B7bHf9MUM6fhTe/kYvKn8Gzv6Sf3Xp1/Xiu4XVvlO9cWTIAXE6Be1v27MseXdcqR
Qbwi22yqkCZC4bcx9uZaZnjscaWPLe3wGN/YMTMzh+2RDNxjGS7UOISfZR3G7zRYPNJOTDrO8U9F
whxqFgqUbhi+kgk5ErIwLtcfXzESkoPv3q20O1mf33jpdKYQN3l+DWKXltlrkZufCRw5koCtv1Nh
spyf7Dlag+TfYLQr3hcEccQrc4jxOAUCH+/9uXlfrPyvCWda+riLkw48y1jKf8x6PFVeO8D8xUz9
B0KM+9j09k2ASAG3PAMWtp8bGOwf5CY8upbaeyqH092xPihKbkfhxjtlvaxBsPU6ZwRAUx4E0dkw
70PWNTYSvJFO3a6mEgeF/deMl+G9WCNv2fWxiz3XcJ+yhfMna8iIFOPrmJfvXUEYC3uD57ZYDTRI
CI8JMtkxj2FiS3mRen5yEPmH42PiDrziD/j2GhwymtdmfjWDlqUPh7cGLLGCl/hoIY9HRGriAq0Z
KzRs4im2yiJq7fIonexb1A9/G9SbsPa77SCQwpHH+KaccnkYd2iE50s8gCIgEznfqrB7I1yHLArS
UfHzVugJERLYlaPlR862pY3St8g/uOvvVoFpas3Hh0Rpjm9BNmOnnuZusrazo9QWHdFvvhWfY/9o
zqRCV/oAI31iGzTj35ik042HoAd0mnMws54TEinZ1l6WD+I5Lmbp3wR8M7dzVpHNl/sfo2O3h7Fd
zmYgDtb8EzQugX9p/NWt7niowwZkyOrcJZUT7CblBxujp65XsroSUkn1t3yH2H2YqfPBKYaSc+BQ
W6th72ss0Ay7MZraWG4bLxyiGRoTi8j5y0pjvfFYPieTxNUVeWXEWG3Pc3OJcpv6CrvLzsh79bCo
RyDkEMJjmKm4ML6toXs1y6/Mm/vI8dTIibcgYZgG5jfspaoGjV2ucyUspFMjlmy9wWMQl10sPy4P
OHJQynfOgVwhzTxvar1A90idaE9JaH8Z1lCcezzWDzUW+QflpI+NZb0GZpDeLOVUP81ifR4Jn2cF
ZrqoNicov9I4WSHehHTK761Q9EyCUegkOWuequrPnWRiO8fO/ZhOT4WZH5x6NT7MdHhsyvSwaviY
sxZsunA7xSLt7tZC3mSAzllZhh9B7KUY/lpkeTQ1e2lR6ckuZTLuwCUU48lm/sRcF2Wx8JmRBmJk
M6W6Q2KS5ztPxEPNrkMMnvVoGcxG3WRJWLRDkm34YLEd9jdrvtyhV4ad1CR7FtYXk7XyhXgPgi7M
nPp1fTOAZu7NFCrWsCDRiiE4YtRf//qU5XNuPKVNcaOGlHo9YKobZM7ZFDmiHt+/rdfJiBoQ6LtC
wMKf85CYKOQRI9N8tSTyRA5pi2hOh4GLANCGUAyq3Pl+9pc/5WjdzjaGRdgjb/0UdjcBq/xoSvLT
kNlf0l+3rYztoxcY5FQyYXXy0omwMH0KE5ucj7BNk8OvxDNLaUw7LnzkgPUNsb2EE5pZCpHqGwgD
+xa/vIcB4nIG5+aGUmzYgjWW9gPKz3jHgPC0OkUayfuZkvhMiO1wFi1Rlayd71Hw65lr5mxzwYxT
8C/MOUmn+B4YBzrwLtCZFemWcJjxtp6HW5Te6F3cisC28NCkC5wFUWPlc499oW7NoC7ux7U7isl/
HMaWqq9wirMp5d4a1ntpSPOSLWSrEYlJ79bF56qd/W2csVdvu53D2IuBgschIarwKY//ENs9nKtj
JeXJzJJngnSuDo+kTTNAKAtYe8hxPWJ4Ry2wiIfaIRjGHk4W+qslX+4DV+3juF+gASUdXGTmZiA9
3iqG/xsyzdHcAXs7dqFeO/Dsq4JxV7WZ82LZxDlMPhSPot273vjO2BJIC5aEyzRTqqmp+jeFWbI1
c4yTNrqTjVsZoLCH7kHOnX2EMrcnL8zdZRORwAul1baCwhulzGhbg8yUcUKYHIr4e17X87hU6UOT
zoA2cQQfR0L0eGf/BtK6BtIlMGLtrxZL3+vokOMduLZz/v3S4RkfzRVScRE3BtG2JmJv2OawcnGH
tlVsPri+19+2ZnqY+tZ6GPXLfz/v+A+tPy4XSTQv4k0lWDq3403e5MdkbYh66Ob0SXRh+hQOBp5T
D1BM5/viSAWVWkBbquaubWh9rHQJ90J/6c9mAleE6R8HEHm0MR0maeLFLee2c/f7MvgMiwI3YezN
IuimHV/qCeAoTVQPETADQbI67RUNeutOeCXmILkYcbC+YkX7bOw6vvv9ivC4rYqr5HEazGjQbpMC
KikPcPcuY1byHExtwbk9eoff/5m5SX3KIVjXbkhRK8XT4K3N0wgZUX+RtDyaq664K/KMaCvbvjpO
bF3Ntry4iWjuTCstQYE0c5RWvXsgUw7chSnmB/lEiKK1n6BjpYNPZb2k9Qdj8Gc1df52bONwPxrs
Ldm2ppHN8X/iuc94+9fljlyNXARBXkXdtbMOAP//SzEtbDe7Vpzy3o5+HZnm5MqbRb/8fvn7Uo0u
RN6VlZc5MhuEHuURK3gO4bb83zzWdZDGWj/+bqdFPtofniegCsahfBRBGB5yAtQ29sdim/dA5SC0
zNn73LoG51U3nqe0yN4zk8oxGBQ6jT59WKgcd/y7+70npvIiHPaFTtp+TaBo7jqcHS+9Jb9G/ZW/
rOF2BkAYuetEtKCfvlbsFS6qCWLk5IH3iF5b/5/fl64H6FeW4xvq3B9iiJvnZWRIYwWeA0eO5I2B
1d9D2U79wevNlzhZy0gFyO0wgDV7l6GAHlq8NkGCxgwTXTSDpyOnajeta3hfM1CA5Fm69y5s1ia8
xyw37GiCamYZpnPBNOVcvFQ6ON/GnyB1GCELBhe+3T1nS9rcWWTl3PVjHtXhGF4qeRp6Yn2GBUAn
1Oz++vtCaNy5nltm1GY5XOc+xtUTZLsqHgTWKMP9KOsDTsDlDyZBY19jtPvvpwvqOx/FmDDMR2mV
9kNGSmIQzmsdKRTR25Uwqz36rCFy4PHvV4wYkcHQ8SUgVC0yCjG8tkSykbOMXGYlmGz1k5uuror3
MD4HGLROZtOVr3lby5PCOHM11uyCSXBisG2wUPHn9lTCDepCkV8NP/b36ejMrAgJj25YkvJMQEqD
JpT8lrR/s0RNFChq1AkD02RWPAIsX110WbDBPLQyJvKm+6Lz/jKscMn57sEeWTU56/pOo94STwxP
Stcan/y8gjjcznvqZ+tiIAcC86V/+PviFC5m9KXE9JAX4WGO34w0sJ/o8tMXew6weZsQhBuLINOB
cLcywL08TdI5ufV9mk4/bmcDz1PzuPP7oQLUN3ybJrse+E1s87vGsW+W8bkKdUoACnE+hAG2q2yW
szuJ/MaehwOxMw89T9SHYvacA39ef3THaXxCGUjEMaF7bpjc/r4UZIP+96O6mX4aE9uB11v5xi+6
7AtvFrpSztZr5eTWWZHkQnHuJA8lE0S2458T+pkfMySSzWKs8+QhS4TFb6oDjtj8+HsO2z60/ATX
2EaapbuvMX/vjCy5SwAiXXF7Jg8o+P/OiFfupnQIYQ2lewMB38XvOaHNUHn0E/6BSrWC9kX/ls0K
xWtjxoffw2HSp8I68SGyegcVmOyFyYAdd4Z89IUsIjWH/RlcAPrSXL7atUDEFFLQN02Wvcdmmu27
tJvIS1DZu58FYNiaai96yGYCCN0lqdr+4ugfpV22j/EEPCS0++yq2w/fT4cDcnt3H/poD/sFikgR
sEcch8lEr+hU198Xx3ffDNSxl9+v8BFxOxNznHP0/fcLcDGsZCx+97HDJpWn9p3RHqbB7+/dmMRH
LzOCY1y4f9uuPgPE+q5a6JQN7vGXIYXUuQTqKo0E9iO/5WJgwd8GMp+pDhgMTa3pfGl+G1omAIEJ
Avo6KxCxd+784BbteqcWNjNm2PyBBi23YTmrXZe7/0obRmKqWChGYkbdEQ8lla4vvQgvWHor25gJ
O0u7fc/znVmuc9eayryt9YtdMKsic40fulOd7rHoEc6ivwwJV96z1/QQZeB7VyuBbwFN2lkJbbry
2yumtBwNThcfDEInoloCXPqldsw4MZ5shNBEmoSs37QpWS12dvn9JWr0y5vMQ6XC5dB4b8xO38CS
91+kij43JEKzBLj1oBo/OW73P67ObDlOJt2iT0QEycxtVVFzaZ6sG0KyLWZIpkzg6c/CHSf6xLlR
W7bbf6kKkm/Ye20BCM0ANObDf7IRGkWLy1Tn3ymHZgI9RbcPJTpmmT6RVQE2DTnNMevCFddgFxu/
f9BpOV8YlBOMlvS6v/7nlxqWeSEmG09kiv5sLAQRULM4LmlPJl9DTS5iYUR1haZYwvt7K42Ak5Zz
s7ApsWqzOIS9/8RiIscFxu6QONXyvQ99dkXEuGUZ7HzqPe95Zkxzh/rvFsadPHBeO1vQ4+ODO+Vn
bfJEUANoWeU2UdEYKbGlvwgWGO8eBm6MO49nzi6Q3Xc+WET1Lf20bYNgvKYaz5zrmgsLovHkh9Ob
Hbb1sSgxWAurfEUQYmjjIYe6R/AoGHMOKdR+NJyRXWPTDrn9HsZRvBm9y3yX9BcuuhGJTJ+254qV
vhaUxI22/jp4gqPUs80LanjzUrLu6IVT3SljqlYG314XeXciTDTbeIYnDg1B9td/Xyyjvqg0mw45
RwzLnbjfA/3+EGXHUw4tHNNb5v7Uj+JSSwbrwEV56jhRifVpy9H0t8NZc1h0dp+7BQ8Q171f7Jbt
s2VcpDKDTV+WcdSZqNMtiCSPc1AfbFPfqFeng+3pKEebfCt8h4+Oc85GnatHkb92xXAkIlv8KhNy
DEBXosNjzetPaBF1NpBCmCh5wyNgnppJusdgkf1dCxqetc5cvKR6HaWVkPHrEZ2tYUzvNaOR79qx
/vOL9XeMhiFolmDVwNgn9gsawCPqrvClTKenEfsZYnW0ksOiS+AoOPN8FQDxqyzrNfT4GdoifkYk
v58/OlfKD5nV4tLTTYNbk/PH5JgnhV00RYW0YOoM9K3L/fcxYTRAFzDdqG+J8cy6EfYmxM5KrDcx
YOnnSUw8IcXZcXtCs3r/zcE2RgfpP9teVjGwYRdRiVY+YNP71efMPjOVvAwecHE54IPjKnz+9wW3
yqMuDOcCrylAX7jmy/6/4vFfBfnv95BMkgHn/G2VkI+4OXEjZkX1u1DB0SuyYj90etjbE32r52Zv
6aosDgXvMg+R+JoNwrf3qQV0wlsbAMVxcVeYw7clGj7WFVnw70s8s2efw2lrK1vfT3Pn7XOHJiic
W/fBgMAThY11EcJPL93sq2Pi5d22Zq7HfqkajiQBp8/CqMcb55+LgQEs4nDVo6IPYY92lyapuIVo
dGK4MZ/50h/Tjo8FnGnQH0tQ67sMAfqa93ryyiJ8rfqcFMIx+67dhghDnsKmUuLeCgyW13AZM1C6
d3hgwwMRlGsWtGVGpTfORJdlPAH9Njn9qyylkU73OSwBbjbNf3hkBuihjyd1QBJQoXsAoIJKcA1I
PA0mo1ZrnAcaIUw+cycpwVYYUsH1p0TqHCsD5WzfmM1t6Nrm5rbt3nTa+fzvO1GM59Asi9vcPjOi
8R/y0YofDd94nhBvW1noswMgG713c/HQVWkShcXo7dr123+/FyoeGVqtpuR55W3ByBSXMR/4Je3K
l7Tm+uCw0Lr++9J4XnPWvII0DdprP9wbaUtxhxrjMo+DQPUEs3YIg+kSkuAWtbCzdkE82ic0Q1z7
RCr1IPfm+p23h314M38SwOlyl5LCEivNMtRjmayh7+74L7mIYAf/Jff0tWGi90njY6GnUMxWSqRC
gL+SW2YWOameQ5refAhkVU8IY93hrjAFvPHJrA6D0MGxs7z+WZpEMWFztXauRCBkNEF1zSSkZTx3
7CSD60BEqL9hPJjus37CTFPr6n7pLzHOyTe7xdpdqvmTWHAdJdKbT6k7OY+eDF8zbKuQB5YQM/Po
3b1XYYhoQrgsHhfwgzdmxnfzkGFXHz1dHovY/4sisd6PdmJdMLR9IERCslGqfI+IjXZVZQy/+sUE
YRgDLR2xindBiZNV2Ja3r9y7cEyWv07psv2ekuyOd2VgPd6aRyywD7XvJDfRxvV+WSMqGnQZ+9Qr
/UuLw4RRDWBHNE/zpz2wrQ9nQN8FG6l7X+VPjh7Hr0bGd2IuJOhVxYOcHKCnySlBjpTzfK1jRhNx
4FqHZEbAAnPQPCRwS/aNJg3k36+g86j7NFxesKHpc9My7vS9HCbAeu6RbqyvVfcRZ4Vz1zICPLqe
+klyvvs3C/j3+0qb7iElMgoPU92yk0POZDbspbmGAGig8ql7jHr/+0eGVmFkgkzB2e5bZ8iT239k
FGM9Yf79ys5sdYDE8NYDu7/898ui5P/9lgBemsgRes9//kqGOkqGbU+6MbOKfy/t3yv11jVJmiK2
+fcHY0YxKMScXzSE7rZZ1KewOacKDFYse4rskHhLCg16mK+j17Hix82DAmp+XMgeelyxz007pvfx
oGS2Xb6admgfE4s/n2yXt9Kotv/+ogt3nyvYguPiW8U5AEK3tdOHlkX9tVm/ZLWPKO6/31coAEOv
vDcww3+JwMe7QAbE4xAy3ZxUL1HmosBa0iUCx/fHFM5LmmG/VTxG95mlT4Hj/EIng1nfQZsSmCYh
fQ7WeDvfczlzSocwpFsry/YMD06GZz/n06ObJI+jlaqX3pg+M1YUA1ztU97uEx5oN98NP1i3G4d0
igbpO7fQy5MDUKNg61i7kXX1VjqFcazKSbzMRArSU5NzWzko46Ac77VsrvQ3aymW05aRo3sSmnc+
cJpPXU9wo+g7jslAGJTpdYIg9eG7iUv9VOeju8XbcjKtMoi2lYGgGuVOho/HGGE7Uy2GAWJoM1vi
qw1X7BoSjKwQk0P+4zuEVEcMt2+xj9QEfoi70xmFq9byXHTJg+yxiktYrDuLuV/ajstFYqyrzGw/
gr3fmBMUhs5P+8iRwX3rLUBkiC4O/eU9cFkHujb7wbw7M2b7sU0W2k45TBt3SN5kVQrO/Gk3DyMa
Sn8odjb8ehb/wHlD3pLBmaD+k8u1A6G0HZjHbTG+WtsSLU63p7pBip7iLTdYaOflmdi6hhEYZq60
bh5GUV3SniklwOk+klZ7rJPi2x/7hwqXtJGTzWO37xkO4Uezr25DqG6B2/pbRao6MyyJH8KA3czw
AZAAWqUx3nQzjn1k6QrVlqlfx3WF4vQrtpk6ateXWl7zxT2zPV02CQLBtVnfmu2syePKHghrXdbp
GRN1Uz87DXuUjshV4mRDczgSEIJ040pCDRIaZw4uBIGIy0prtbpyiJbOQd43lvatyN67pnprl4C5
hIk6rTVdov/Ma+0lyVPbstit2d4wTrowh74fwetuGhHoc1DxOMclA91xdiKO7vXqtDdxOqhd7A3V
mlBpRm0j/rbuwXORkk39YF8bUnCXtl7jQvOSgAX50FdIoo1kuBG58Lvpsy8De+N2THR9dFOXsEBG
BgiWp4x8Fe97yjPMCqrrIjXrDv9Zbu2KbI8CmAjJuPqdLOFllBmKfnSRqCFjbA1kxm+rgqtxsYJj
EPx4av7LA56RgeX+lV9tFXxMTMnwQjF772bvVpo62xUxMirMrzyNnAWzVpvTEnu8SvNXQtrSAafA
w8jCBO189Qn6c0bhqaNJLBT5CeGUCIrg4ybMGtrxTzua8pHlKf/gDCw3ISd3mAPMAC17onbpz+sV
VBv52Wg7/zSWqDdr5V46bn/UtokLbkHPlYI5nOLdHlmXiBaSZiFmNOOIQlan8mugrccJmPdhztpf
qp7zLXlpWFyHeNyh0SV5ZtzXVhDcwU5k9zh6eLqscG9J83c4MNJgNUx/pUuomgWBbTku3iUporET
dykfZGRUab4NgIrgtoCnMLr9V9GCI0TGjuZlee+s5tBXq/fxTdVueURnGCIykk4UjvWzq93+VOXJ
XaFaiCpKTrveYUXuF6wCmafuZOlwLqpnYcU2iUfk1cXThzOMl1BVkJibk+orHv9DJdCAqI7kU4yp
MRqCPET9ZQZ6hkdgGI/JyRnS6pAZOYeumhZgaelPjF3qjGSq3o09huFA15FKTftUmMg7aNoiBnT2
PtEDPIkBW29pv6TTYrAf9QgnIkwgTa0x8iaF+dWkyc/cvXTCm1LGwZsqNnWDJu93ih9aKeLV9eMi
e2NjQrd6NwcvRkxV/AxpA8d62OP8C99mPVYA6/F6BdrbeuH4GZq0Z314cTyH/NIeA3DDDpw7m4d4
ZpB+G3pbSU7LmeCDU0m+ZCQE3InJp/yYutoEGJCiUJpReLuhewli/YVopkC96zxKm3BdnYTsmgZc
CBY7O1wlMZT2APKfAZ+66ulcsQWMyK/mCc40B1p+LC27xHnGgYjKCwEgvuUc2QDHGCcG1aWXgayt
uCB8ehJukhn/wJwMl2FwbzMQ15s1qn0+Q/C2xjcV2swDDX5aR4KJaJu7mMjjnfCJBbBqi6CfKsPx
uI70VcNuqOxtnN6aTa5XDnTILO62HBd4PKgn0FbilRtRKHlJcU6VbK8s7wgsVJe5JovHGORXwC6m
rTnr1mcieRC8YNym7LFJWGUkTvP8qyryxyLFhzYugUFN8E3iGgscGOg7kOXfhKrLfTXXF7bmh1n3
z3aQnR0jqXbKddr9PJxxmqIonZk8wwgJYVmPLwQAfjRzCkpUvci+TZG6uCiJSp810SAfg2WxosVg
G6Uq+VMSDZDnpL4VQlkcdLvWmHEbdhgtGAkdqxriAMtiarp5XY7Q5jSZfz9oX+GebM19AEMeobMH
1MES4oEcAL0hvW23ZJqlaT7tfdfCxeDkh7AR+GA5lmnuYZnyP+g2aAbqNrLIM7qI7M9so8QxcHSo
2giehG+xgcf20Swm33kPFSfvLtPCvoRQjJGIYOrHl7mf3RkhHAVzHdLjdIhaq4GVqoOiHnl+Z0fS
S97LFA1tErxmBlXpxOyM2ySeTnXCh0I51pNTiO7P+OxKysk8xBnsFPbfzGXudCfTKb7lF0pdb2um
KeJvqLc8/p76tqOjJf4Gw38EPAwRGKxWk4EMiwD05lnQtgiC0zHKRHsqGp1wLwoG4yUIH0O/N27b
vfdW/VKOznM6GqyzFYDf2rDxjCb3KXliPMnmy1ijYHZzdujBPNxqp5I36lEXH2PYnwzsVAa2RbS6
67L029Y5JQeEHcAdY0zJ33xLc5HEYGHQG3IF8yPJWAHUDDLLuorU2h/b8ZA/NF4QDYSub11r+g4z
8VQMw51ye3FK7Omzg3U8FqF9JE3h03u2wKI9+FOI6sGDZURPypNHPC7IzXd+6z4ahbWZqoVEMQmi
IrtacinObcI1tYYb2YzOtmXsro567JXpaD7AZjnKr8HrjHsexrgvXVgA6bJho0dbIDvvgOoc5dsD
SFdrh2yZkyJ+k4O+zK3vnOFEt1tiiH9zK/1RxUcRDF1UGgCOEw1AAeY1McL4OtEn5LEauRl6HMAE
KkUVGUsbtyAu1y93Am3zzglGMnDl5OJaq1lOhD9WbbxXPd7/zunn7UQWE9gn1kEKbjvaR5qM0Rqx
0/T9NVvzfztvVJjl1I/iNLiUaJmkrQAImGzfdYKe3SAccB7tM8l0h6U2nwnyEvho42CFAflRhike
Pz/1mh10eG/Imi+QlaHMtg8GwrzQm1AkQxhDkVbvm6J2LtLJv4TB4xNszzLTojjmx2CBucgd4hzT
NxzR+d5d4Tym0+/SniBM8pu2nsdSyMGsZrgYveY9lH1wkmS7McQkJZWmySmTbp/NXoYSKj0TcYyS
D2PElub3t1wCpBcdG+YssL6QCwqywsd7c059DFggBD0I4KWOgpxdpGGiDZ7Uky65M71qFhuqowB2
QRa+hi7g+xdJcYwoMP1SpYuUOVdvOi6PddVMp7JRn0FPmCw034SVzpb2quWFoDmPK+eE9KfaMIqF
OF3Gv+T4C1LkapzkZ/aXmImIsi51D5+osyTCNMSdYNMWzuHGPlRqiU8qW57RvyC6y8KPPDB+iJZq
9nkWgJ+Bek16pnWUefBr9sj5dqonL05XFW2G+asgjMku71XY/zDcfU05PTEjxvG+vXSyMa6tB3qi
lL+AZR+VuxxDFcLvcMlcrCSVhzk9KbkM+75qzmVWzZgeCaTxoF5jAaiw7yEUKdAD+an3laEy3JVx
yuBDvY4LeFKZkAYyUjdRtabudUHEmsgOC0xXwjiem6/SxsBJINW7hoEiUwjarwuy/HpGmDgb56A+
GW0gDo7fWPhEmvfZF48tnhGFtvIyLMUH7D1B58EiM5yXbmO1Lh+laPDI4Z1jSr/srM8Fch/PQkTJ
QcFnlAa3XtX3pANhZfHkKzUMKaYDmzc/4Lblk4vq6RVyll55fV/oBKwnJ1PfiYGD1/SRUWY2Bzgn
5KlUXgcwgdA9c62JLVfaj34d/Ar6CmVif59VA+P7aogPjeGzwyjNT2/6YzJXzoX3ngvsr3YYfHeN
3IHd/ce2etEtSUzcGy+B0MMJtyHLA40lbPHWW6GPekWLalT2KTDnZwAKG2C3DzHP2m2+qg71YG8z
L3l2cRAj5wIkKApE1HQqkqg9onurfKdt7e4bimayR1iwJuhcO9UdxpIbcCE7mOFHhacwx0kyYFwi
aQjp9uD/iCU4kwHzPEoLK0vv3hGYchFMFbFAJ2DigHwD3vGu3oX3az+ybdrkPORAYNAdGi41fojS
12pGrPONs1eCJmYsmjZKXBnhJX82Ahx22MvYvpNh2TGbpXIz4RMIJEyWDbWkyZBgMTv0cqV3QYXk
H8NvFUIdMcjTgAJ0wbqy49P/lYXwZ6Yx/zLGljQU6II+hjQWC68sBSO/oqFTGQpquXzT4ZInHy/8
/7vy7DHoHXcJH8g2QKdv4L51sy894DspsnPad59DS7/iGz2i1LL4DeEn2EiIc7JN78Lhys198Mfm
lzXi3GKL+pAF5VdYCnrFAbXsuOyXDpE7u4rvamrPSTFeezKYNlOvblAwqJGt9nkhw8cxGrTjQr0n
uFE2cx7/ZMt0LFLOpsDiYsFnDF184/vyXYfOLbYo2FPhcFBO11E5ZKrqfj2bf/tpFil5XYxns2NU
ZFk1RT2i8ql4kjq8ljZB6gpYpzs2L73rv1U9Yp9lonRdX3VbDq8eQISKcVL2m/G4hzTJgvpkNG9y
oq1pnVdjHPAcNoxLLFMfREjIDukEB9AhrIySoUEAsxkm9h+BVT+l86x3PB/OkMOj1jmRobhP+HTJ
YrON4zwsb6LqSB/iOYl3z64eZ/Z13PmRbFW1mdcDBDJMTqngbOzOrGH3oWGQOOth2sFgI6Oa9sF9
NVKcn4zQNuFgwfPmxL6OYC3tGq6hb1KlzS2TyWr1hJVYO2+OMQwbSttuOySSwbMvH6YQLSrRx18y
Nd6ZCrT7uJlMdq72H89/QbEPcGDkU8J4IaL1tKhhj4EOT7rtiHdutVER/rpJnf7IOJUEUf1n1dsk
ECVIfnZB4xlIHH2VRNQbFuIJjIyk3Lwt4/iCvgNgml+/+KK6lml8n7Q8j3zz205//KTPd2PH8Dyt
0ruCNTAQkg+213pb5XfaGq9wLF5t09gsmiBoy+d2wnC0zmfC30aHiTPv8Lt1uIvh1losKAPoc+zk
fOFx2Yvs0cYDxGxBH4LZ/Ha84WXC7bDQm+TMjA2neUoT2ClFmqLarSFsmF31HRh9eNS1a3ESim8j
YzVTsFfeuTM/aaidP4xh5Ca2cRHFebcZKxpHnz0Nl1LI29BonjdUoLXxlNY8BNHoNJFNO7ARYgHl
nWFGVNtqMDI0wvGHZeJQSDoMM9J3oxi59T1145lAwptqnaNRkXpRhqfAZ3Yu9a+KdCULmeQOueQd
OIsHe5x3TJZenBBnXAZHhHa5jqSrsDp6BrWhgANoBRVnH+iQbe+xpPRqpFqDbe3/WLAYo8CGCtOW
KJcJ92oPlJnWgvzEF91d5oEU85PxOJdU79SQM15mSXDw/LkiZmyP2bQ3oWSkeHxZkvoPRhWGo7nC
fFYKChz2+wOALgfWF8VY+ddd3C9RDi80dbAYdL6DW3qNCe7haMXJ49H84dXtIIRw1RuMaTdVxW1m
glua+9i9K2mKGvYXANaksHn3fdKHWv+AOy/E2/FQmsbPUj8VECwP2kFcHOiMeepAlyeN/DFHQjAH
A0MCT21ad3Z2fW0/+LL+zbJA7lyVPifIFxPA5BxCWTQsabIJg8Q+9XBW8t5/78biU6Lfm1lo7irf
uomZZfOIykbfMiy7WgMSgq8UEl4G+iZApmRO6IEz7Ngg5iBCzjKm4klf+tB1SE7iRmyUTzXjPVmW
m0bdCKUhDbK3LK6Ly9C4ch9m8EFN7TNNbO+zMFYbO6nmqFi4IEviPHSMo2MGQFK3xm82oJJ//kjG
+LEOh/TWuhUfSczzOIv1DpoeG5u53Do6jqaFe46C4bSECfskI2BnWIzvZtUkV9RUIKyoXiANipX3
406Ws2lZlXe+8eChPDgjs17RlD2n+JiFWzt8y5hIReBM6k2z8nra8FfaIbulcWCUPbl/UfEvG5+n
6467fY/CaGsuptwbUvZbb2HYuYQYyxXbJIATgr/ahV+OiToiax5gr7eYxVFMA7eFaIl9L+KMh5eD
6LSMqwwOGs96fFhHS6hjiwtpW/gxJmvzugTWUw00YZN44SFFU8HL9jWaIlutcQSbGjoDBAmKZsQ+
HH1e4NzcXr9XNoX8WKF5xwyCKbtgFjBnjLbaIPyD6AksTNtd6Ebrc9XMLwz+JDNR6wp695esZ9bb
3UmKWT00nXHW4tZy75R94G6HxYRtt96u/RhOZ3O0I1eMPG/G9C0xz7EzvOqJq78r2/XqvUut6s1N
waQNvd8hRzZhV5LOdsPjozYCZ1JE8fXWDNqEQzvvXW/5SByLyYIX79XoPvkiQdtH+oWqQIEGpjov
hnkxgu6uNpS7CU32x/lMy2Uypc40loyZEnvG2kxAT/pQeeZ3rOipOa7O3AJoQZ3xJsbmyTKt5lqp
hMw/VMCMAO5Fm3+5dstmzBhWLM4j9gS5vtqBQee5QKoQDSFxbLihdmQtlnfwj1PMzcZ3V1PbkKuM
GCnkgUuUZycAY8EydedX7QfDCT9CjEptm0OD2fUWRd5YJhzUXu7s3NG9ebgLgGs2zJG9l+7VyOvV
zxMQ3FZXV3NECWSMikstmaIudNnuTiDPEx/wSVWUx7wcSK4c9l1f3OVtYN0KTPq7pSjQHiNTwdxu
PSIOCxC6T5/EJLjsH/cgwKI6dSZKSe5ty2VROTG0ZGTCeVq4ZaSHjpGLAbmr7WlO4mJP73ZAT/vg
LsZPnTdRY4H05GGT47/z1yVCeqmCX0NtZKeuB/kFymdjGQl0UB+FvZ2GN9TwKYtlPmlGonuLuMCt
6RERa1Ym71xg1o+Lo9KtGQQLFSx+bpkyjPCTlqZ7RM+OocLeK/KVYuJmZ3xSbm1K0GL9ewNbPoqz
VVpknIfBv1jTFCUdP6RpYkHIhbGc295GX2odApL9HoOAdrHNKLFynvVfjmvfT8lIk6sewVF3p9QO
LsZa9QJGX/YKi/nGGPRDOGVltPTOES/SeJdxaeVrDrQaIHknZnoSjviZF+Q1wlXbyTAHnqrympgD
QyIPmnDIpMEatkWT/PF6L4aBBzLF4X7fNUP3jRyE4VzOAmu5OE7gnkes1EFSP4jQfl+B0gQ8OYKn
ju34BHbepURMbV2+HJZBHFVfvPVBYn5QAa6ppPFD51njHW28vtYhlXnZFW8sdc1bEUzBOVwBQo5+
tl1JFiX2z6n7A6nGRRpA7IrLtId9HguDJE2uzvhhlcK4Oml7AxjtHfI+ZasgJYe3VURmwREcrvGa
/oJlrMiQzuRw1+ePRrG8SXvimchW7XZCsmWv7eZWP5nDUJzqQu0Gdjp0tmCHUM0uh2kmm9UkqItz
ZZuSgLjtJ6AMUDwvTdn9tWtVYyvR6cpSwjEJ0S8iBfElg3XStxXPIMfojiZJwxmqkijUVHbKcZ5l
5hwyxw/37ZQdQsaOcm7c+xJSxzP3FuDY/qMzUDKXDExFZKGUDJu/E8e+ZTK6cAXpp6OmPxiNEWFk
PXG+xqyR28RlEwpqAOTudzG2b1KFN1t9+9K86zE7J3NbfXig22jHNP2r0yj23O3yZSdMFpxsD1Jp
3lqDmhiHqLMFQ/hSuCRge/nZTRpv24Jd2Q74y6aciQh41xKHKCCPGUbUjDVmYNQUSBFlfRdNM8eI
OSf+TqTpo5vnz2DIvUPnIfScMESUAwNNP8Fb3Xbdu6f7dMfbSd1ZyIvRrtpWeenz1HnWCVyE1Vnj
mHlEyNmPQS3n0dRF1nLt2Q4dGsu/b7rwTicMhIUiwzVTznICaMJ8GLQN1IUEVNnQvUwDobnhUOQH
fR8uNmHTTfNLl2YkhLbusDBbO/Mf6tKltlPgWTAq7TiuQMHiaTrIHmdJUrUPRTg2b1AqP5OdsAFn
0gYhgGXInMiFJ8P4mvohNkOuKPrsby+BOzWszXXKUZkK0nQ8K70JAOfbwddb60weFs3FDCLMw8Qx
sONHhZfdZy6Fg9uJZMvD+2/h+Z9xmz8Uoqn3M8sIOKrti2Dyhsih3MI9OCUmOzZqANoe2wLvEkYG
FTtzmenMgsTrXvx4hQrM2BQgAECX6ZHkzzt3mB1c64AtDKvYT0734pV/g1Y798zVRmSW2VLyHEQA
eNNm8IBw9uraWbvv6z/SDN19P65SGo6SijIPIx+nmds0bFNKyRw4fsj18Dkl4rV2PUaQtL5l4V8N
/GgJQNO2Z186JYyqqYdARLKj4Gzcuf0nkhUc4qjxd1qrPyMwn8iqyjeEthPYH24vMtJfF1KgoORt
4xKX5yTLY9tohZeVijmZy+Mwlve5F5hRJ1epFbISEM9jwYFi97xDGboVqmO5N+v8pMFLVW4f447x
XqQed+z3P2lEficjJSw538PetOZD17egbyZ4EzZ7C39w76Y+AycxvTurvrFvw9+x1/x1VrGF70Cv
7ZiBmJ2pGO3ApqD++WmW7lktNcZ0xiuyhD8NDyeDEPiDTh+r4BgsG8HT0TeNfcPG0XOcByLTGpNM
e9ehRA/kZ4W2agvJSXLTzJX8Qif/G8nqvptBkZr8sGYngo1VazSSRvAyOeJXpYw/onXOWegONzUd
apk8+f505G/fG3QduzrOYaBZ2RSh071J+O9cNa4BN4LFRSKMF5Az4XYxpn3QYVLRiiw3ae6x6FzR
oGB0ZsGFxr1iFAaRWaFEsIf6p9Lr2GdAKhDYP7Gy/yjztYM3p1h+EHgP2jvtQ2dXa8zenSH+hAUC
WjNAm9/ay7QrF1OfiPvuwr959YQv4bOwy57xzqXRLGmDcs6PLUZBpkigwCaaA4cabzK9G+Bbhdi1
JVwckoXJmoccjrr4iEuPURNH9gZAzs9kIOG1K11skbS/+Jn54bB6QfDg3HtlzsObLXmegjLFlpKS
HzFPB5AwG2Kp0c/cp3axbeVP4x/hYmd70RW/yWtkpdyOSCkWv4vCwW1ZANJgB1D0GY6n27m3gaIX
9MAjoBDDc9BX1POrWZgXhYZ5YTB/SEMsaRZQlgR5N6K67A9Lrwv2UCzyhkk+txH8bsmnAqCJzywZ
+B1KTbAvzwJOh5ygD3XjOtJ1/H1eaerT9L3zgifiIfbLHKQna5D3NQoTxd/b+jFb0gRggde03IF5
+slzf+IiXJCH0KNDA9QcBjlgtCB8AyLcX+OUE1x0It7HofMgWooMq1MXKySEIcja+wWryD7TCOFC
rPWeIXemSjl+SaSxS//LdB9RtZ4rf3qfM+R8DdaLTcZqhb1524HIRvtxSP12lyQ50EEPKgVyamCU
BaS/dRE2+qs3jrREK8gvWI6HOv/hOFWsgyN34BrIR20fUgeraZ0B1+pLGnsb9/OYLjtXQ66OaYSg
8a86OPXdA66tccjwGI8/ixqPhY9G2CJh6KySHe1/GA0DL9FTWGFi+6c0E7IA2vnNGHkTW6TjAIZe
QzHhbyWmnR1Qwz8YzMdBFw9+SdmoUJxMekaSmLC0RdG9S7ClXGey2/3xKEVYsBuwN70swCsVoxnR
6SXIIcQvNKRYCLNh2BUloVYpUTyXJnYePJRCmcYVNNj2n1gy4cLPe7NFbBz1gv/M9itz58+1fmSM
NXREzKMh9HLrT8Eed0ySI1ObaeMzgTzNNuRC9jvnMBHu1vZTl76g4WcSz3Fe3o0SxazktddiRkw0
2p+20z7Oo7YikqwTsqLDM8yMU1rby7lcXDNyZqhzuK8HYb7IOBkp11O9n6f2q0366pghL/RarnPK
6m87JqfAXLX6fX3PyrY9L1nzFQIyxp1eH4I0/Itt/mMBd5rn9u/ZtOejP8NSElwHWhUBK4BlJ7z5
sbMU6DBGBE3rFpferU7xXW+WwaOll4vu3OTmYu2KMLqWu06W40VK9wk+dP/krJCf2e94HC6KMbn2
1pYZcQFF57VxQ1g/wnH2gaityBRmfekastYMjIN1zUmC96A6NK7jHibKFFkZ2yVBw7KAg9vLdPXK
UzwdphbHdxjoZfc/3J3JcuRIlmV/pST2iMKgUAAtlbmweeJMOuncQEh3EvOomL++jzIysyIiq6ur
FrXoFgkJF3eaGWGAQqH63r3njmpwN7VtBOyn1dklh34/4GLeGgz3lWPoFZM4aaQduQ72GZAvsAnM
jusuQZPfmfUeqH6wQnhcXo8KH6A6cd6CtWHY/Jxa2JpFHRJ7ZzgUhfvArE8Hnh6HK1rzWKJeXvnS
gp4HzisL6VNVZXJqHLZgJoKvlYAB2sf2a8tBbgeTIq5hJdbZMtBZ2UvmXtdomcOkHjYL60auyXWc
qfAsk+xbqqZTWmQUnAqQsIAdiNZIHnOfxuGUFu+QzHbTMOyzubhPkKz7sXEIcmoRvTtVhJ5DVwri
9Si5tWFM4aQOxnkHZA0s8EQNuxTwXeT0qXJxlbZwtgdkg21YJvswzO/GCoSdyX2wsRL/w4rqyyhi
ByZ1fnSd6q0CD772qVTjzqP57aF+sDvrhxfaI8isjHJIt0us2kMaPtjbqffAN9bRp5+VD/lCl6zV
TXWHpY47Bd+COHkPXaJwCPqGZzBxV5RmSr5Pn6B0Yb4hvgFgWcrVhLhOT5ypMTMsDJTsVQz0NRgJ
DwQWAJsaUpeJwrxSDlMbi22QLq1JUVoS6oQD8zJG88MoElxC8VsQodldsgKmZryNCUzaeyzgCbKT
mxDVbSctxPizL09jhmtcWdOVWTVnSImoc9Cn9rSM//MQMPFPEXFENHqeLx0dREgImA51/l1eGlWZ
wfhqlJesph4DxvEsguVtRmm9whZ/rkg6ujZTGZzpVbVba5FvLBOGw8zNf8c25KGrreqlM1AqZbZP
U1rLrEi+OQv4MjxNMKMYHeV7oza5y5MHtzXMe7C0kjm5ra4cUwCkIkoEs3+JjLSgbDxn4raMqNeW
FcQg6C3f3NSp6OQgza4RMK7icroxRF+uK9NqDnS01E3tbX/Lhk06TFGRXdKuEnN2N4Yo4ppg9q5C
vJG/JZj/mP5X9FHd/paq+YeA6H+KbfNM1rweiG/HFtL5c0C0w8BGjWOgnRON1ME63jas+uCkfJr1
oH7A/ZsQc5Z2M9cKyUPtBLsSKS0LzPnUZiBKHBp6aOGiXWbE7MTIylvbTXJo24zAjAiikZmIY1oT
zpFOFE0dhVBt3Vd1vWkAJt25fYNh2pr2QSHE2alyQoBHj75qEQWP/mxs0PT6d00/NTsfQPb/JX/N
Cv4p8tujgGKajm3rIEsp/jR60CyCaHGQ6pLmhaOmktZtFcbntDPiZ5e2N/XCiL5eQU++xjLz0ubx
x6gmxEEJ23UzTxpKVyXbJAMw8hY19czcVM7XGegWXEARrqreRZtK7fArQnqBL4ZS9RQTOXPAKK/u
Ysn/bAX+TVQgRjLSbS6sLN6ctnxX7fgClFmDAZW9mdqxwbtLJ6e306cxsND0deS4FZ3cBKbq98tc
WY+dYcmdliduIzTsK+HwcHVqu3rI0+iBXTubP4o8Fyc2AUox9a0Sr45OsK1y9jDA+A2IitdyXHkN
IR2WfmM/wjKr09w8IvrXCTaYeOpMwbwDT1N0QI7msDNvqCcvx2lwWYxU5bhu2CfraOaB7gPkwKWP
qFHXLP4K336H+xvcuMhcAzIRrsJ4PhWEPxwai/xu15kClMDRayXiT3sY/N3kQ8tSOSK7SBPeS5v8
8q9A1jwTGcTlAdSLYVjY7izrujVZi7UQmuCraL/S4Su+sXEApM4eEQRh3ycA//3bKQTmA/Kguo5d
GjjAXN9nIsHmndQM+hgGDn4D6/L1v6mU1qUIzPs59+LvHByI8p5Z1RmfQlXLzZjDAvoKWG+qITxX
3RuRPNc2CqgDoV/JnjZO8AZslSX5jFy1bpEjLGpn19yc28izzfcedMlaNN6VQ0zrNV0g9PC2uqFD
7m/G2D0hp3PPVr2gyJaqvI0HG41PL969avRY2NOLmXVDj7L6T2eerH03mNNmgE52t7Q/IKZeGJ8F
oQXlcmXbUb0NGsQC4ARBvVVNfFcM5nNSJRlsF/BGsRYttHrpTH8PuiWkzCtfonszJxqYymkfs6XR
0MlaUYeEPg42pPluMoVk6XTdaC/0MiOFzgxCFCm5rOzYtJ+kgjk/o7neLDHMRddZ1BGiWXmrBqDR
NY7iTeulJpvcwUW5j2EwFCOtlWjM8AM02e7ryfGvf5j91F//jb//qOq5ZZ3U/emvf32sCv77N/2e
f7zmj+/461XyowUv+Nn9p6/af1TXb8WH+vOL/vDJ/Pa/Hd3mrXv7w190SkU33/Uf7Xz/ofq8+zoK
ZnH9yv/qD//l4+tTHuf64y+//Kj6stOfFiVV+cvffnT8+ZdffOKO//X3H/+3n+nj/8svfJE2St7+
/IaPN9X95Rchf/UclODoEYVORpWkWY4fXz8xf8UzYaGOs12TB4rLRMojqot5k/Or67uBBbdDuhaJ
JrxJVf3Xj6xfTZxUUKs93yE9V1i//P3A/vb0+u2C/cdPs8B1/him6biWDW3TFjzLhBnYjg7b/N1a
gDgBWUY9kjZbDEV4wM4RAuSSKGLawmePN1u9NtBG3YXwSNJ4vVDdQcaYd16AyIKdTrEzG/aHlYtO
npBVeW/USAly9sOXFGXx0YT4iawcxDJUd3vXZXl/aLqIpOHZKo/2CJoP8J29J9adjSsGALFJ2yS9
U+bcrhtv8tGsi+5gqkht3Tqrjj7kbJq5bXlyTTZt2gizp7uZUOnGR2mo2UD2JOZPUuDpdTnIS4RH
u2G0hLubyVE7d/jUN8LQPIra67asWSHxixEdQF+JVcUdzkpWZsXa7DyTVFh6iPTn3JsA85rpaCJw
R9BG2lfxRmIYQA1WUIrPcT5tYoiNmwJ/9a5OPeuIOd0Ctx+rBye1WeVkPX1nfsGumst3HocxbQoy
N63Yrw9VBCMpZ+W+UY0Ktr4dYu7IYmuLYSbbuzhl1jHdv1ua++hde8h1qZc6W/aT/m6E2ob0Ef/c
Amfl7DYhMXtgR28Q3yKx5enAboFl5oI2De4c9ttqkBjHUSZukkj8QP6MhK+T9a01gjIAtgS81phr
lB7I8GwL/4kXla+Q/K/9aaG5p4j3Q2jCM6qbCHLrIvt9FgvkBVc1LN7rhrr+iAknF+UO8IY4NPkY
4ZmB/k1vmd+wLDUlP8JQ16Qy8VlmW28iUwAca8xub+RoNon/AZQiiKyQVGK/t1XtfqfVW69F0ohH
OKrBlT8K6IEBTTbKuJMJp1LOmAiqdtyzLnO/sY4Q9YlwQGvjgr0niWEhQbu3/BfXC8YD6xTvFIy+
+D6lZXTV24O5V7VbfQcdihRHpQUt6ipOk71VdjNg84B/bKfwpZ9besCzEbMwHQgZ3w5Bjreem+21
alV+V2WJe9PaFEcpW4087K0BUppfVuI0hmOw85J8PDmkMl9XdeZSkskC/8qcyEgAJGWfozo270fA
P1eQQ8xjEw71LVkM6W6siuhzcQaU6Vif2+usyvJHMzTLRxsA7CpNx+p7E/rRBS7zeDZKb9kHISSh
TQlY8xq27HRT9gUZniyJKF8EVO/UYgnyIx3IWCJH/wAQ0mXrBdKVB914adhFnKScw4c+T9UeOmF5
Go0xeRgcaeytpaUGarhxNW8CvBhXQdHIm6wzaS/lgIUvyMjoqnY8kj8caI5XgGEQnRt5c1sPGMDn
msrlqk27/sULs/yO+EEgpksF97WM6fNOczQdKyuZMDM2gBRV6CWfvoqmOwMyxa3fuT5IdYwwzdDG
e4jF/UddxPh1CNa4o0RqswYq6z4/GJOyTz2WAur1KjWuanqYPyyjSJ/8ATezPyg0LYNdgC63wJpG
NKJQ6GK8q+uIkAq3f629OLoLgBJCsqNtiPHVKy9BWkz3NpQyOLV2uyQb+NHx7ZhW8jbD14p3RiIq
zJVB3T317lKSFT9Mt4OnPMcdvzHE7vOS4hjdd4zkl1xWUqxk6lvNiY2A+qlbAT8GEtIPdKOsV4BA
DCaH4BUo1ZlPbGBayGI7Ob2OoFhKQiyHdmx3MjHZ8kY0yd/YSXWw5ha/fUskNeqtrfCsxQUlazxX
9SsCIhpguWh+Zh6FrKhNaEZXdE2OAZ73+yhvh5956ru31JNDzMKIwNcNN0oGY7IqzCPapnBbLRVz
kiVjfwTlbpPeGShyRI0UWfOMeVmyqNmQzzVhXZ3JE2toFzeGU2M0mfEseJ094dngjN4UUeyRKzSg
0vT9oniC4BXf9biP7uZlouSQhGK6lAvZJF7BnvmYRVXDrVGDu5Sdm+BB6fKjNSOKL+ECUCP2PJx3
MP/lA79K0EYsJZjCohrjbxOkprfeDclFHkxKGrWgxDIlcXsohtzcycHTkBjfolXYjOiE8xJNvrBw
gBS+gnuQm/ssI3SavpcoaO/2kKdQIodsVQ0ZbVtVUksNfOZzFr/+ChOqIgbDD7py3U3kWull766R
s3XpUMLdL0USrYe6TW6qqQyfJp5c2YoSbfyiiPc9L4OSn0QDz2RiLvMzstLqjB5g3jemYd3GPDgQ
nvjl9G7A4X4Ig4xSMMUy2uz0PlDld6aOQDREeoKA5L1yD7Xf+Un+U9XQoVQ0B7dNZPurwAIVTQvW
qE4Aaq1bOOUVYI4KEY2DPVSsgy7wZrzJMmElGrnI2JPJeE7d1KWcXseX3urDg5gqitqFFNswcMQP
cGEADyQuva1Kq+ASZH56lTS599J0Tna2yjD/bjWt/1JAE4EN2Hgp8G4Ueyjk1H0T+flHZ7vLnnsC
eY/fDdUqrAFirOg1lycElZSWc/idOfXPQ+L4C73aoNouKaX63k1DuPCR5a/rOoXn4RSpRGFG5DLy
PvfelLPzrXYTG9+35FSIL5e9H4bXemlEPoayBeIctkdyPQPcwZCSUdR2GWU7s1vS6zxoqRgp1EI3
5uSm3xLCkX/SgcVi6qLaYvs32tMOdgHS78wfblGWe5coxXa2GVvTuhr9JGMImKyfUiHghQN6A4Zq
kJdAbhsM86tOQHwSxA/taiUDWplLBHkMIJNcE6aL+MUNEHoQLuyQRtsuziawo4LYWtIIgz0ezwLf
X1Sx+c68Ooc5bDeEHDI8EZI5c/C+WLS70IXJ+qaHvY11IKR9QY/LEgeLvC0Y3R3pvmvHDvpm17Hj
GzEkhNRx2av0yY0s4bStTKx3P31G/iv3Lw9TFWUpbdwsK85UuC1US/3CebLmar423Gp8HtM44skf
4yHBiCBdQuPMimql0cbODrc4MCtqxVl1bXvkAiarHlH1PnSiAPlXOHXONsxzBDALpWKgmBQGHpb6
vQxhUc1XSwm7j9q67UZvC9HKIkVXmnjEpSSQq/tJ7FwwliGGbwtlvrlA80KsPaqHtv6W+k9D9OAh
VyXuuStipN/VoZ5Os/eh4nuSBZnjgrWiW2G76WpBsZjK66S9U/VDFchDINsfuOrWo+PgZxiPiIGZ
L2CQVIfRfJjRauc9vSajoWoyErGUP+MWfyrc/ux11ok4tMemdp+8Nt/PJRki0bLFDtH4e/obK2tM
YRQY5WtlojcQDeqf7rHNsIyKdMaDXYiJUGH6FIS52Ba6mPDBTDJYZkTMVevOSXAy2/0DSX+HtG22
NHiwi6as8oU1ftiITDdhOXtPWdc0H11OrAzzNlEZ0xuDZ96OsXdjx/TRAgpbp07N+OubZMGu6jNl
RE6MJ45FJJrSFF4Y0d9wlev8MZEpiFOBRnVMXHbZPcqrBQkbXbDwFUJEvqkT7yfdvNuaByBBXJBl
RjIqlTs9U8C6RXWQ0yGnNNJTDgfXSalxTdF/3ukNNchFF/yLF92RbWOhglhoGC668FblwZYwby1a
9MQOAtK3qKkwfxB4gwDczdZe0seHcCZspSK24D4iJ/IWKlO2ykweNZ6fs/BEjmLWXURsFfbOCkHz
uhfze8fOaF1Kpfh9RP2F0DkjbtvmiTbl1VSJO8iNgPec8h5ooWRjHsC3HgO16sfhhZXqa7cE1gYV
z95I4UQhoaU9xabGrKZVslDMbKqEuOCWp32WiHdijT9MtE/PHULpXRvwRE8SylC9QZ6qYHNG4ofH
TO/0z3QwCO6pDLVLekKriZqOt+GEFr8VAMup+nbU4pFrLyN9njagftAX9QvQg5AIIqd69Hxdf+sm
FtQeviOKkO8LD2Kd/tMevDA1N0MQEluCUHhvjhryHJhvAKQQjDWTQLSXYT7IIXlmRl4fm4Kal2uG
2XZoOveFDGf3ZpoaDzpyNqlP3+i9O+BYMZK8wbmSduhSUXGWbkOTLb6gUQnup6jN3k2ankSUjeJN
iaI+uzlWIRZzEZlLsi0uaVTnT+BtrOugJXEC6jJN4r0inhTgpAFP2gTidWSPPiBtNa0bpzOyc4Xi
lImnC+UTTQiIQm0hD1Ik+qzZBOX2Q8hTnvwfDRRNAl0zSO+p7TlYMMLsWFSYP/pGhld1i8J6zLNo
5xd1/pyRArkyzd6+kHdG5suYA/9i9KesNy3Fu+25RmXQeT2YjMZ/Hiq1PBiA0XblBDzy6IhFPFWB
HTwqC4QTcG6FV0emGGxr7u9dhABGXQe5Q2V1sbt5G5SY0VjSwIo/jJjnvjdTiKe11zMUvk733Mce
mYGNS1NtSwA9ziLMp21yDK1heWbzq4hAwhFabsRSlNups4l/dj3j1c+S+mcZmjna0YKdTivN5Yja
lBW951UlPoeAWCkUpWyLa8s9NV1ZH0rC5DGa1OHempXEDNrDcsR7VukKtcI/O/kLdzlWIto3hbCa
/RKgL6FnlAFf7HuQYAvBjzMRUfiOwl0Zz9HFVw58Ic/EYrgQFDdjcDsAmHgD5h2gXogIpfGDBACi
teCdhnljNN3yQZon7Xqx2MU5V615aV2TVlQVR/UZLYh75eCohiVIAd9NJp4h80imjGX7GY2JjHho
SbuX7TQ2a6q27IRoL8rWL6+t3kxvPbrGJ95lnJlKYAON/QzOWbaXel5S3a6wG6SaRX6uEjKWOwys
W9Q500OSKXFaPHAwwrNpmqI9R2xXls5Ts7jT65L58sb0yQYbWPuesQrUPETzZD2naY3eZlxgvk0L
CVx1iIx8oQ2SKL8N6GYL1o/NkKunpJrl45CxldxkY0Te7Ywq+bMOVH1T+0o9hbSsCbiUTgTaK2zg
OwqiQmXTGNuisUkYZE9K13+aO+tt6eYEVz3+bE6F4RHn22b9NvUiQdL10AaMWm/2WWr1ffwo2nAq
NrJN0GK45PWaCL2b6a5wESaatm3uvZEDBHcuUrriw1Nd+DdTSiuTOE+W5lV1JNUeSGxpsRNx9UfZ
xFrX1KjWkwToAciYQB5pYXZkxV5f82L1zRBR8UAuU1efyW+kvmL5040zRjRiem+56O3Wd5YUI7+A
3Jbn/5GC6P9DpU5JgfD/XOqkNJ2UyY8/1Dr1O36rdUKM+9UWiCN9V0CZoKZJSfO3Yqf+EfJI/U+u
MF3bc8Q/qp2W+yutSMcEJuRYlic93vW3aic/Ih1ewPL1oWUL2/X/O9VOijh/qHa6lFQpnUo6FByh
g6BPN/d+V+0sCQIJPYmPag76zVSZ5zqf9vg7zkNQXGlpdASICgDdJurmcwQtyAF9Y8YWmjrvOsdH
RMXSmqGRZ58WRjMLh9rUnhbHPUhGO+BFwjNxG6TdrvF4GR/mYi5rsAk04iUusitzHvdu0e3mQAAC
CVE/mWevmfYzAA0b3VefNeshmPY+vEEG+q0Uausr71r/qY9ZFKw+X0JbbVuKJKG4m+jZVjF9tcC7
Fp537UfLviz7s8NqQybWrSuzUzm2K1uqrecKAC8/8JNyeN0ud1vySxe87BC4K7XtHOxu5hrK+xbV
6jpAPpEADqbTOHJEY4p2jXcphaaOM6KPpjL7TbCwYePdjos6Le52WTDvHet6dMgMLkBz8E+kC2y5
NZmleQ1Fgj0mh/MCSmDBDhTY74gtDj59Z9T3u9DpCXTPP/tyhgzKA2y6DOm0h5XM47Vd6a9nzrnO
sl7rK5Bm+Sl1spPB4ea7shweQ64i8pl9RLSmPj6750sb/rXkbFf2fF5IxRplBiOm2zaEnQOXkUa3
SSMudDqxVRUHZtUd8W/0wnHSUqapyS1blnbrFwhTMxQHAwGLDYOEAaK/bttRRfY+XfSN+lRjptj5
LuMrJsHNsg+tYCJkaKBI3ukzkPeEF+gzSBkBvv9pCfchmClpOJTkgH2RamRBeo9IbtdXVh8oOSMH
/fX1FdSnwKYKrS8byL2VVL99UX2BlOlds+Tcg62iLG/eQoE86SGsL5rncBq1JsU5sYtcgfjd6y9r
cqn1y74+BjnFmCg6XQrZk9pVpUDAPm5G5LRJmqx849tAYGeNnk6/TF8UC1l2JH8Mqdq59N/19+2M
flMazdYj0ACF9LU+ZePsXbesSh3F/RY2uwTGQiNN5FSUJdNTM2RXBG+QTUa4c/ZeEm1OCvmahcsq
K970oU3cMJQIsIawtGW4fX3zYt4TcXgWdnY1hlQDkLbj2NqMzbwvtaCZ4NS4VjuV6ychDoemZd8+
bEbjULJP8VCn2NWA/0ltXvVrYZ+BDAjxFnIVJlZ3LA9xuXHOUdse6tJa65FSwP8teWVWIzdlCPpO
clJYUTwAVxBA13He3eLX3wUiO0mB8IbroU+yFVjsBNptAkOPfgJJWxCv6wxRTAgckyP0EZ8MgA8D
/IOeOGTJdN/Z435pozMItnWI1I+s6DUbqDPxUN3GNuI3fVqSxFzrq6kPaqw5gTOSDPZIDQelr4O+
eh7h9VpbHV0QE24kJ45K+TXrIawpzEZ8YbbUO2oSZK4AXCja7WzLa32SifU9hTUCHMh+WCbVkHzo
bwKZb98i0NJHmMaAi9r8rZ8X5BzOgQ7DN3dud97IbWjjuyUiyYzuqxwMEu6+XOWfweLe1dEjJJvz
GAyPS4Clios+cFvrd8Jy2BoQsvSfPefMcp87iJNxCjaOwWe48xli4VbfVfpM6AFSmLQ2+PSvy8Kd
1nIWCoKBagUHdXQPE+rgHC254oA9JhufOQi8RLcXwS5No6PFLZX6HDSxOTUR8IufvVUcXhFdF4hQ
hUpO0JqvIu7ElPAjMXFUIBpF9K5H6oKCCf3f2c8xVs4PdMFZ5tAFyX/ULN6o265L5iLY1zuDCW5C
Nwejn2wOjofZzWEAmxwzBR0vA1nCfSWYt3MPKqLPmWBC0Q8L9t3oZjgjkbOO6cAgQD3bcLlyLlus
J3DhHBpoGO2ktsQLr22xbGssCcA6mGFt5gHc0mefmzuIi5M+mEWPS754g8xnwrETO3cDo0W/TDZk
C8U8gfhT/wK7cg9LRxnHvZlFgfINvUMOHjUv3tDQgURn0NXoQEkOR9q2s3MTcEAGtpi7xF3O8SBe
mnx4rPLiyiodmu3UmXlfoSfMUL5AqGX9rKgPTnsRxZ+iZE4dnEMcJed6n3HhInPRMaMvKB7OmVlc
6TOUBYcavaZsHTo6JGryZmuSB2g31/pr2ibyutDYTANi0vhEKQRrB7QQjk+PNP13fTlqa3oUangc
0o3fVIdlmh5VO99aA6zbCX8ZawS8qlf2QLw05D2ZXukznHfcAVP3SDIQsB8GF7ZmK822lYT20897
fQCtnndrHeKgjbzMI+F4/3VyC/cQFCey0NeRm17pcUsp5RTZOvOTmwlCUux/t7KFDB+11TMEy6qD
4bsbs8fAGCy3tpFf4XG5t1lQ/I+saf+/a/JL97+y8i3/5f4DQlKe/Ph9v1+/9+9rYP9Xx0YW5trs
0SV9/38sgT2bhr+D3E46jkPr37f+fQkc/BrwrgAyrGNaCKt419+XwN6vrhBuQOveMX2L5v9/Zwls
0X380xpY8vm+SahAwNIaTD+r7d+vgQ1HucnQFOPWs/rmSJb0tyAJ6Wx0w4VPa+jpU5sjtrldKUwM
9DhAR5cQtE+ZW6ERzogUjplcSjay9yA62sq+VZRbzaDViIoFspjZHGLQtXf4qXY8L9LdVIDIgqNI
vRJt96yyTzeARUIgnAtpqa8v8AUY4RDIZecY5LR1/aHP3bt+ghBlyB49t9VGxyUVVKToD0cRvmMs
Jxd/6uot1WqWCjlVAElI1XmcCRkpcCpjkeW46i6EkrPw2clANS+iZ7ntAcPB/wLzhtzs3dTeYmR9
fAfT5PeFRrim0HaA6Idp3x7GtdPX5YkOSrPqW/874I16y27mWU5Gv8X7HWzR9gELdXFpsbnF/B6i
EUIeRle6HDdfn9qgykKJHRWoYk1WlqPkCTXmW3wgT8oS7zwjp1snbp/prySbaLhxVQlmVHm3RRAb
1PIPmZk9QSJRryQnr8LGeo1ynoxGQvKZvoiLZSb7zAI1ECwnmyzvdTlO42oCMSe0FRVB2HdrJhDM
p+k+2NoYqYx2Y+Pnq0Fz7DvTfqZ4KliX2JhB8CF4muCT2S7qWp3zmmfw+4CEpXiimOQbWN9IDa/b
JHCOQVLU4EXZOFVWt3dyYVxopkT7sEqPpcgtpAsIbQm2TvZ9f+82fbstjOgU1N4tgAtQG17m4chD
VBk8szivNnM/PCzBVH+3CSE+gEs90XWzHk2gSs1jDb0bGzGcYgBzMK3b9lD2FWer46NoLhNYkoGn
CDoPt5scE0BI/rsTjdWVMsCdO3i07TGcTtZkX7I2XjsypatTurCKc7RjXTBpXDnm77GNUeSGKtlO
vq4Iz4yOjAUlFoIiJkI4Su2H0J3on0nY31invC6tzj1LjJXyKvzuYuz2bYR9byLAWC/QswFrddHC
TxwIVPpSvNK8YXE1zmtLkdOwLBlRoxChtj2ptfoBggAG0hrMK+f7vIB7CErANWw3kVLoEzSR+HcO
aI5Njag5xXxx384+bWI3D5J0ZtLHyivEdrd9E14IREsxczqEjnJNV0LyaihdSUwpdTaRmc39t68z
puz63BNGdPN1JvuE6IqyswxgMeRFxHByUJBzxo3dosB4wRv8WUpQd4M1sbLESzs2uFsCXBXwWKgL
W2haN/RxA5LvunvkFaQXl8ln1ufiOEnvplnqD6Oh9tO5WB7iL+LnkOzNPoaBqG/KiLlqPfbVjyqv
GEhDuwNuCZ8gCn+YlCSPGEMLojPZ8aUDJrsovwxLunUUonF3aRMcgSMZGG6195Kp2euf4Q700Czi
h3d7BPjIxf0NkXPJNhxt3BQLdP8pKlDKh/0dMph5K2ILggU9w6MPV27jJ4Y6hABVWh9LqAuglM1p
NV6+Ca9GMGLkD2ZUeZTZGH9TzWIVRwFbRh3kNbTeAyHL/qZ1rUc6nNg0W9J6oW3BC7LYk2ftgYJb
MXf+qdMjWfo1k4eZ3RvRaKBVou/gcW+berQiYffRuTJQy2E/eEBwQZ7zLyFes661NnNFIAMSeOO3
+aCMoXNIbqDN1+0hZyImZv+nEUTUKxf1SjfS2JDzpW5tC0lJZngUKb3lvoV9uc5K5FgsuABOZDdG
ive4Cd2etV76/Ws41G3JliVqiG3WbhpSQgyyxbfZyFXUx+rJ4JON9MfX4S6Z9dRVFtUDwqjvexfp
JGh7KDQjV0dKdAhtm/K8cZwjW88Jv+H2a8DPg7638/S2Z2nNKpZpkmk/3hoKc5MEM8by9dMYlI05
TybnIgHEO1wPMTdXWdbgnFG3b76GtdXhQhByvg8MOOVf161J2IWWHS681CL+eN6DVpwORSXv+yWJ
j7Esrkz9++HPXxIXY0BG73rNM/+y5HqDPHjfvs4ENv/tiDAlGd1q5/ghfUq5HL8OwvuSKw0tzskO
6VDX04awhL3sjIlSazH39KoYG4auiBtDdUQfEm1Q2x1Ubmg/akp+zkhenhdTXC6CapNhd9sq5GjH
ZESMVUzzKZqQvnie2W5qB5tzGwxE3gOaiJYyv2mk8Zb2PeYoPbaQBKCYojPb0cJeJQZNtJH77kxv
s2VGX9OuADEDYeC3O94vMDTKivkAXuyymX3B5SHrfHLgNyRUqVio4lSy+nSVT/rt4YyJ0ML5gJ6P
gnXk7ouC+m+PGbbFnGO6Q7kTlc6HQwoSF7wlAuy+dXwOtzYL1BgR2E5f6dxPvWhgmmDbnfp7Z6Q7
2Qv7Zib+fNf1ab9lm9Nu8mYGKxHAyQsHSCydF7zm+VDSJyH1lVzfc1fDXEH93e0WV1wRbuEcO99l
c99E+Sosmmbv1fxGfRd1wgW+E5MdaRR7CeOPZqwlDpE3b4hiaW4CBRoU3MKZMpe/KSzrlciVZxuz
HnDw+HMMFanYiXdggIzU9uDJTepYp4O5ww/UaXVbubGg4FQuE2GUWuFGEC3dayaAYHqD4/FzaYib
p2k0bWwLiYBFEBYbbxBg5l2UNT3FKjwOzKMlIT0kvGEiWec6RK4ALrB4TbGDG4JTr5g3/dJvkJ23
BwmxdHGBiVVN9BJxd26jSuvVLdPbE3dRn6nJ7yggsn4Z6T9XfvnNb8RHgkwNmAUrg4hoJir0z8iM
46tRDLiSovRQz2GON4xLIMuLQ0MUeMWFVGz21G6772ZJP14/4gb9HMjmEyIsnk5zfNt6bMJ8uAxO
rUiqC0X4UKBoynJS4okpme4lM29olHfA4uqDtG3vWPiXkkbrU2qTlhM32Q/lDJL1xPItsyL7rpTB
gy7xIMdiWeDaEuFAfomtnKXBUtJw8OMU1A1/dVR0KJr22E9Fc/76FzRsCTZjZ4N6pjimkQ2FxmjW
Dg/gb0ISx7noGRV8FPNaOFDKMXDNd+l9OejM4xhC2KR3oZSiiG1aOZ2zojNDaKReoQgyw1pv+Ihm
aKBDzYNtgrIDZasHYVv4G3uCI6GYN1KsS/SuxoB5WtprXzBTBS2dazph15Z+IvodF6LRKzcz/jAG
M2bI0CUz3NKnSGMqCrb5O/Iof+PCWMVEVZ2Mwn/yF8FvADFqIzJN6wbekDF9r9su2bMaoZ87W/Mh
T4YfX/8EZiNYhL22AdARXZLsB18kl6SNKY3FFD5b3mHpmzHChKf0dDEEdKyW6TUGrkhpZwTxKV7h
aJ9b2xioDOV3Qcjp+3qo5zv4u9G+MuNhNTlgkJveY69R98QG62tDDxmErp29SP0Q9XEr7U1xG7n0
hpdQHeoIu/bSI4QPMvzlaVMWCHyTlXBcNiCe0/xv9s5jOXIky6JfhDIADodYTmhJMkgG1QZGCa0c
Gl8/B6yenuoevZ9NmRUzkwxGAI4n7j2X+qa3jtpYw/V25JLFRAPg1s0Y6PLr1nB5t0y3QorTbJtV
5OBM2V7Ze6Obf1qgvdhZ2cGWJrzDwM6rMQsMG0ZBBU8bxuKJ/0SUz3CPqfvJ9YLZyUP2Iolt7GhJ
oAds3LqwSBL8FYlGcPdUfsnCGHZs46h1TbJDghCJS4M9YKpmrZnZIfgV+n6MPZafTdXQi81lS2Uj
fUzTBpdaMlmwANAay4GEK05KQOFNN9/hKMdwPaCcY21B3Xoj9NjaerJ/7N0ZsAxQ9pi68xCleU0a
9WJTCR+nhsAj34k3RtBttZZ2SLf6ahEl2Psj1612etmjsiENw0t5HT5WeH3AJgL3C7RySEnJTPke
tTNNBcLtNd0N4ot+rudVD8KxmZsu6CtAsOcSnYpGuvrq96JxY3WBtR8u42xipTG/+AycquEjv3Pm
ZirQzDuWMMMu1soT0RsARNvyAQK3vRZEzi1VyfHEkmDdU/ofdcxRHXGiqJm5rMN6WQ1Gu09SiiQh
EwE4H7Rd0tY7OEBAFOxerVU/rGkfiqMNnjdd3AnHrI92P3yVXkxhazrIchvOyAH8EWSi8Y2rkdwl
BA4HUcbNOgP1cGonUdO3JGLTz0pR+GY5LqCSGCeYcBAPtO4mG6sbYQZq10HAOCUyV5cExdM0YF4x
IECf7Z49M0cJyhfOy6YaXvKivZNONq3FQN0HEAtOZ8ctxyXnnNBZvRe1DiYzT7F3O7jxNNzWiAJ6
qpLsORADN55bNC7241vL4VlR2jm/9GAcFHKIZe3An/h9Ngti4DdayQI6aIEx2rhyVF8/BnhY931d
vdWDzSbKtNsFUmE0sU32k0h6Kp2um5D7TG1IqYlg6A77CYY+vTnFQGc2lxGt5DIgQmltjcHH71HT
q+HMbJ6Yqprbrsmwjk0DullVKPozdNYNuXeVYc1ByA4RW4G1dbIuXEPqJRVg/tDEjObXWkTFnY0J
gC+ZrnvuKN55JHSntKqZHyeNhoxhoj3BEbNSpo79XzCkTw2WEQrmRqL3r2NMNAItG+73gkgnxeZ5
hR+IDq/DvZ25YXOkB4hJqox/ZBBNh0TTVvkUtbtCRM7a6vB8RY7xpCPFXejxlNyHnnHXjRq1rMt3
TUvKllajhEgFDQ8yPku0P53hkWRbVYgdinWmuE5/L9YyLt1NEGkclF0AR0K4y99G8/fealOwEnlk
2rDPVYdDfICvzDULbre5d/d6zG1mzlXsqGtnOKUEC4TjRxjNhaInDyzh9VVsDO7WGfNN5YaEyMzP
jk7jBRqcIzMyHKfk94QReRVDzpJunJ6bBs0Mx0a1UGXsrR2UjjwEsCazlyPrlM9rsrKNi3jM8cOL
mFLvRGRstDK7fW5oL1CFeUE2wea/rzVkisnAptgMiidyLNp1NiC0j6sHX4t+BF70ndVML80EeSSs
2ewwAK28/j6OCXePCdbcEmMOjiGxUTIF1t5jnFC46i6xQCr8nuSqAw6StBb62B6EFf7i3ne17VSa
V9RKfObKQATB0Gc7a12juXEFMMKRiaZpLpfXVcAlSC3chQ5RPjUyOIVjHLPAY9ZBGlQJMe6Amnje
OurS9j2fU2491hZDlFgyLauV5OonTRx9723k9GxDD0lWUL/PT+Pf0w2l5VI3cMMHBe0H+M6FmfIM
kJL6BSJWunSdQrLpyviEUZ39eUpGLbgEaBnHXJNfEx1NnvPxWKhfjEjnMT8/w30QXUDYsRpTTvN+
mXBSMJKvjLpI9zHeCmBgvycqXpDbjl8AnA3PVs+JoYcSRdV6KM9+v+TUN5ogXGmiKiVtL7llazjX
sdyloOpoEJiLMIvosKwJY5l62V70FjVm+dGi2t21NYdfAgwCjAlsLYIx33/fEvRNkN/HB8PnTg8K
sCGswkdqLExzhk0GQWk9BIgKVvPlYHv2Z8+RxD9vSVzhJPbACKLojSEL8u+V076b42bkQXr3O2fh
McDZwETRLfmtwi5/7pEWMfZp1i2HExOPcbgbUB2DBiyWiFzRwWM5JxOB/PpGfPzea7Rk1mqOmMZe
4fWav9eZpRml+PS86mca6ysX6caqkKtGgw401gnYTczoIMhMqQmlsVPdu2UW4yLVIdIFyevAOCDi
6dRmxU8bQj1m+b8easTiGXIoch+TpRmtLeQ8TlZMKy2pEqgP+HRkBSk0J5OJz1rtYRe+JOw7/XhZ
umm+wjd/DftdUw+PjZc/kQk7S8nKH9NW2yDk/OHRU1j9QRuMy5DBiykcZiMZ08584CnSwq0wihHf
fNqUN6FWX2mpzmbVajdgoclhaeRAL8IYM60RtvPy/A0WcsKvOj8k0NHKFpFC3Ac/PlsURIxsU+6j
KY0UdGzx2rQz59NDJFjmX9IwtBWUVuZazIM0VyOtm3ViIfSIoHaSeLN4Z4CL2zmq+TIxXsiJtUs4
ckEY3j0TP8a98dWZtKdSJDtHOKzE8L36WEhhYJ/cvn1XY/aA83QXRzsLvv1CRCOBcgltDpMJNtFk
30oEBk5RQyCu+nXVESA+omEvI7tmlNMsGythj5q6cwMTbbT+sQkbccQ+9dmnEK0l4RkFByMk5WXj
KYcAs3LTJlddXCvRHEKhLlInydlHZdqSGaHrLsCb0Ftypr9aVfTjpIRdmaSOJdG0KyRzROjN/IxL
nJd3PXtbklWek26i4iY/VGsCJgaUearK1uZofCqyZZRmjWuS64GUR/ai6KqbAt0mSZLRLjDY7ofa
TR7we1m5sciDmDvMPphhhCgcsSlxEs4HjewaRAO60PHRQcTmu/k9oCWk7nqz78AsWhQPuLYxqKWt
ucCM7Mf9quijA46ZVyyi26myL9ydT0ZVXqsQtk9b9083dCxrO2y+s1K7ZCEisO43AscpzpUtgabX
IXfJdcgp1EirxHAytIfG8HZd2H8jlWGMpyqmGxG8Yv9ZVTjfqK7jRZFDKksi+4cJ2dEMxQtkiG4f
x85uqLgoW1Xc4kA2oeOUF8rMC5L8qx04nyWJGrTpB6rhs8F71pc7sJwVIcaCfK2Fx7Fua8wg+rS5
acCmLqqwgAVmYsZxKLo9IVYm0CbTGe7iuv7CyLIFX/pYiuhd6f2tX0iDOoirIe9aTAREd4ywhjIy
5qP5vGVARoTeiHbZ51LsymKfUxwCcbcm9r2tsxIC7q+ngyiSjbPv4uImnvd/Tg64O6i8fdP6sxIj
xHjZmwBUsifE/6Qu1ORtmSkK75TCheai7oIlIq3+tPR4PtyaJIbu82b65PnWbSDIPmKLZGd4Y0FJ
2vomiadJJhrei2SVJTkNZAwsLgwmCOhqOvVRuIlrpL5OlbgQ90tU5PCKVGQNUDpGOMPyZeJWJyyp
0VnP0AxYObmFFg+DWUvNqqiyNwH4ZEvlODeG6oLJ8pZmX3KSCEpEtzxpTCoWfdsY2x55Kah+j8Qa
RMmu6Ak54G3FNaAPhjwpQfhVCss0SPVmnd+YGAGBtvPzBnLBVnnZ3XhBfTcgC1plOBjxbhgUyPKZ
oeOGUzMmDcjZlqYrEVR33q2eoSsgazJewANJGVrNWGlLhBaYavfotv5DqVAylh1QlSoOo1VFRoCr
T8lpCjRAv/El4NO6ljSYd54r9zni5U3oZuFRN3MCDAPa1dTLj83AB1RrJHC42kvpk88miRwZCY17
UFy7ravuf//HGJxhrSuCC7yxfTASkwUFAsZ1CEvhWXUptXVgx+vGLYlI8Ev/2dXeW56uT4WBMnYC
5ZpVVOm+Zt8VbKuzbLS2tYdlxrAiqGl19BpPHJrO7Kb0vWerBMwaoE33awUe6zsRsF4r6dd8m/A2
HDIwhxGaAXd0l56GaU9CpWYW+hnS/3IBWFgJ68p98YUbYIRJj0A1IkZ6GYhDUjg4WWHkIKRpXKpL
IVfGUN5pmaMvetMT2x588nIymvfUQH5QdD88ILGDWuwJ+gz9D4lb2FQHegbbnfAgsM3KRjGtftdR
VKYrTc/l5tc2r4HU2JoRE49Ux8U1yqciZMnS/04fVfxTh+HaSEeUKHJa/25tfjdY3CAeSo3pvkzw
UthtsjXmxdhId96goP+zADdiarTAtdf1jMAO5h0ScmWE20Tq2AZFQc/k2ph/dk+Azkrse6OVyHxv
VMc16irJE2uM8yWeOiGWDNPBRcT2sjWZjQx6bcAS0vc+oxFvrl59I+PCdtuXaKM76fg4GcX7ZNNH
EOAQn3MvZ8AJLDVz30D69pS+nXFTzGPQKEgTRFHhZ25m/vovq+z/DGryH3fCgsUz+2qmiuyuZwXm
X3fCYF6rPojoIH/H9Nn8xPZz7XvCz7gWtrZBmP6Ye2Ra/Q4kMonBlyQ3InkiLsnf4lEFbCB+h4Mj
W9KyBtMv+o09AbnXoyHfN2Jnx75APomO17B69r1VyvwlpdP03ooKNnOvazwc2+AKcUhb/ve/oYFj
v/yT5jIb+KW0DWmaSEilY0jLseU/+dxrADt0/CQS/3a+8NP2je3QIRqCjUT/3c77FNCffMj1xTUV
HQSsJia7KaEgLG3jPrnPOvlQmwAKLUb5Wl3+Dy9RooD9p5cIaZS5rmcYNopXcxav/kWciutwqkYb
fOnveiQs4UEW6k6fWv1g5sJazE9iHHDV0m/HAo4tnO9IsZWJW+E9/fYCBYcHc/lgDoZ3kec0PMqM
jHc20n9Agxg37qPOVGoXu+Vd4n/RqvMJaNUb4uqDHG3cnBTTKNeDNcYNuPBDj0B+Zsj0pGEtHTm+
WxB3juBeQ6IpYnl0bAb7UkKbd4rbKfr83aKNHveYW7nuKnInfXWURBlw6A53KAtg46U8u383L7zN
SytM4uP/61f+N5AKw0LN/F9Lt0/t8J19FK0K/ipc+f1HfypX7D+k6Vq2rrPRdx0hxd+VKxKEhSW5
MOH9CEe3df7kb6QKqf8BpcJD2s3dMiteeA3/Rqrw/rAsm+/lOZ7lzdvC/4twRf5qs//9DsbcgQrG
ksIWpuvMQhj9H2+PsZRhIFpyI1gikLiRAFcxocc2GcX+UFXH2XC2i4se9RStXGYUGJO956HsM8xu
PsK1MiKFJYRyqSayFXw2JokgUcFXz6EBtBHRVca0Bv9PW4PxzQil9zFTD74O3YKRP7CaGFyBmX60
Tk2cdrOaNPgTk9GDPqXSq/3hVZnltir1r4CBK2k1Psm/R4XAMqzoX1wZ/eS6OhIjsiPNpkA/yA6o
EiicLfeDAPsZp2Hu/d6/kBq4wmuOwS9gVInx9lo7DGC6zgcXl/Oc9gldmScTZCE4ZCJAKWelVpi3
cClfWWKDlvb2FN3bWEjC1jq4mvYBW2B+i9+JPXjVoXdANWP4wWtbY9Qcs54YivWQC7yJk9aQ2ECA
QzRHORTavdeCKPLIeHDnsIc8mA0YcwBEOadH+ATRDmVdLsrC+TIG7JluYMAwnJg9+I31QVolzwBf
9/AHFx9tj4jXFQRYeMwaeWIU9wF2kwV0xogppq4AluofoUA0q3BPJmZyERSySwNHZQVspOUZtuwc
fLz08wLEa5+wuQy+0hZJXhuyNtLn1Ix5sGVl49Wq+1Ma31RzuoaXW1jsvWVE7EY352+4cxIHxCQW
pR+EFy5CTbvtVHFKourRkSkxH0b/yBD0SZ+zPcrJRxjjkPfBNIv5Ir9oj8hlQ117Sozpi978lgXo
DoUyJr7BJKdzbQsEVcWcK2JTIStj7X8xcqbondNHHOcRL96XNqeStHpfbQzdfY4s9T7OySWew3w9
mLNM5lQTqXHNZ3PSSa7YnCJWsO5d3QLb1BJMk0kooJ5sT/68TUgxvgYRhW7QO9d8TlRxGcpUc8ZK
MaetYBjNmdDD/zCRLE5zJks1p7NMbKNtjmrihS+69mYkL+ac5TI1hLq4pLuE5lxsE/ii2FWyD3CJ
gWFF3q9qWd63lO8L7IvJnBhT5jbx9ITImHOajGD2Ps35MkHHnktZ12qoWRGU6knMWTTdnEoTf4Kq
vDhE1URedRV06biWCLie02z0Vj7ZbfGozzk3GYE3Ve+h/EruU4JwTFGswYBUK02h5T+5xOVYyef8
yIHSR47ONJywI4mF6Ufsg0z73OX1s9sJBjHVk0cUTzpn8gA72UU+mxPLzwIKmu6ZYFvmIXOSD4k+
SI1QhdcdTuyWQBBSf2gEDolRf5ByTXINuUBlLjYk6eEyIjHIUMQ66W22FF71WvtiO4gTwLubVFcb
QBaQOsgeAqFmr9s5jojW6i0w4gNvz2oirygxkb2TPDPHGEXsbPVd4JJM2hCShOWgIY/Q+FBzAJJL
EtJAIpIW5FfAaLjisekHXbUdyU4qEmh56SA/83mUkXnIzlITzfnoMPwgUfbWStSLMmFjYtI+S2K2
j0aPGmSKsLvAB7Ob8SXoqS+CIWGMNhsNGDAOQ/oeG9G0mOLwOSQpHcV9jGNAtcSQ6YeI/RulfRln
3V1gTRupVd2uY9gPTkFHGEyLRNjXabTMQzhVELvw75J8IOddp3WmFQpvDU0lu9iBD1Nx/S3YZjQe
ufVeaqHmHwC8einhxnaIRH+PYM3gi9mLdsa6AhZvQMOA9GjFjOGn6Q0SzHsLtrxdPTTTMK4sH1CP
IGAAflvga+escaINPe0+62LMEi3ORxcvc93b5o3KaJqnYitUfSBW/tLaxp7ZAmaLHnkGQ7exGXZU
zrDEoHqtfQ0iXue+1bp8TYLgg+fOCVzJpRiIxMSW/FhLgGwQrnnU1H5pA4SwaG4sZy10GOWNX+40
He1XoqxkOVnEcRW1c9RKdsgSm+kyTvL4tNTUhp9lM/Heh1jeZg/FQ+7B6O4iwkT8Qn82lEDmHdw0
DqgQQiZQrHlIyxxkSyBGOw9Fd0yGLBqmdhHq/n0TciAb0B/j4dEwmP80EYldQws4mWHzC3E16coP
CbtJRtTIJhNB1++2dlKNKPS5pixRbgpJ0LIfIfVgLZot3ahobziUtZ2sopPF3m2lGWrvQzwox2oi
W8MlHpNxIis5QncBLG2qMmUtO+tuoLgszCE/hMx2bkTmuAchMoIZdFKOMxemrluopUtbEdU5Ksus
T2+11JCriepkRQ77URoEeXc6Ad/I9ZXe9hhtqkPLXHBhQq7FtZMtu4vvRneRh0ErDMtX3bOfgWnQ
/ud1sEUGsoeX98OjAHNKzS6pePSzmeubh2TSpkbDqr1jKe69B3l9a8NmuRWtihGK+8dWY3fn+19T
7F4awOXe1G6jCNsGipiXoKKgJr65WUTtdHVSn7CRco8tFKM647fA5UnqoEwAGvkZ1RYKpCRnE8rg
pZft/aTb2cZvpmPuamhNCBgfnG3FqTWzRn6KFK6PS+otAk68X5qKJDYh/zPG676qEiAIzvhetL9R
ZgMz05DVVvBSsoyIO/sp0KAKu6I7+x6jR5LQipGV+uAh6yy8+tWj5QCW6mD9tPt7poSn/6/Z/zc1
O332f12x/0v68Z7/I1eOv/9nsW6CgSOOB0ocDa1J/iV/8qfT0vD+MLFTMmCxKdWxOf69VrfMP3Bf
2hTi1EhMRmZp+t9qdeH9wZeEdIRn8F/LNP8vtbrJN/pLJ4uoHBKxrqNzR8/uCKYF/1SqU4z1Nsi3
pUjDo2lF33renNLRPU9jtjNJEuCWvkPByvoLtEDjz1GC0TcmuFMX2WQV195CjeDjgoulI4r0wKAu
ncI+edFTL+yXPE3NpS3IZW2G6e0vb/F/MgoxgN/986v3dACn9C6mya+BaOYfX/2UDIOn/BTwR5i9
krB4KgGuMOSCCozDPhfnoEeo1YOFX+RdxrwWzcxKS5lX+d/amOIvmQFdtiRoZNJugXaTKxmvc73/
JkRsN5fL8awA0IPcJ5qDRx8fF8pg4lc4lK1DQ18vHYx6qolXFWu+vMivXjxTK9ycMXKnf4aaXW3r
yikgizk3I9x8mrcPy2AeJyxQDmViMW/tmCo1afOGaDGCej2WC6WhFJkeFEKGvpopEJpL+Gaa3ENq
JuwkYfBe+vm2CEj7aSobyMx41xI+xaic1V8dx0TlgdZve2iuJWvaKXNplPw4ZrWJUFEno4y4tuhk
e+WbTkDSqMIN8Uv2qnXAE5VJGi6szr4ZwQZxJHnTyo+Lczdl4Top8Yj6DsNh7cOch3VdS54yiotV
wmhhEXatS5XjP1hpcQNQobwvoI1NlrofRrEq0QMuWG/CJRjJlTcTfeGgRVjFITpjDPYCt7maecwh
/FjjFGQ49jqThOrEZa2pt8a2yH1CytkSh0j+AfgQUINd1WMdu8Dvzn8IdEam59kkBMSAdW3ztfSL
dKn1DP5qDa3qHOOlJRuE2PdNRS+BeaAgAsA5+tXAXDxhOD7/WWmy7daqrYJIyhp+2iWqPvqBOPu5
/p3I+hK3kjgSnEJ1/aEnGZFhHSPeGhZghGOptEkhaHP3SbfaL7aAbEECNN6BsQ0SBNI0Do9uEdMo
9s9IlCdUBSYBzGTOp2JnetlcTpru2gcaeMSquGicj1w0JJzPTG7yP5Kl7VJLJQMFq3kp57TWYBoP
toX4sn/XdPo7JZgm+Z+56N8jz7tnarjIHe85O8tsvraU9mEF3m1a189BO17jDgFzT5L3FD2PApa+
Hz452qz2GAhv5sF2hAVwADq0SGPsjRShJxtw4cLpVQtNPAOZrzGKNiAyGPeCrSkfDjgqiFftII9x
Xz2ZJcGvk8JtrE3jzYCJBbrum4/yGyEJioCxOkcmqcWjEo/h9IziB7V+OdKVhBApYMIPWvYuFbQR
iwWctI+dQeSt1aQ7s+xPkB/o7dKVNz51tf8TMrasyxLu4/xtUPKMTk9IpmTXpL1Vbf+mkQS7wOSZ
AAfECxK4wP7t+mlws2NXxpfSuEF276Cp1R8kfLyFre76gCCPnAMvkycyUT9BlWD1Zta26CDIJhbC
Q2qZzu5LloVI0FKNUEPRs98r/CNAzKPX5/eFTxJ54Rfsm1Fgmd1FZODnRNS8jEVN4IhtdwQVUGIZ
9kl39GRheZRZdkfiLoC+pWO2Z23qr27CdWCz9Bf2+GOHYKwZLe5DEpgbxbQX+mbCzudJD70tOMIO
SB/Tv2ENKf7YV/VF76n+p4KSJYs2cZefXRMo7tTM5goCbKqWKxPZrMBd4zHu989Wbh66kVikoCZs
tPASDPDjbef4zxqDk9aptikwaRpa1s0h+g6Sv/oiuI5WQdh2H1+QC2+9klMFAPidatWhi7KPmh2g
34WPMq3kMvIVN3RE16w9Qxl9JeeWl2eVzI/iiRhGyBRlaB1AMmfrsHcVp5kzZ23hhAg5hCiVd5Ju
sKSP348atEQyjwOQQWtpogpW9rubBC8JqcKLKDSvVUm8dhwibDD5YLWsXbZ2PuuoSR2fxvdS6Dd+
JjFKl7t+RNsKM8ZuvE/eHa54cVQQigF5IGNnvTjrU+utH4aHydTTnc4C7KhBX11rQpRr8ItfLmv3
SSq5TT3UpuBwRpy25rRK42Sf1lV5H2n3sYitPR5HUjGihkQxnllO67xpGOW7rBZYpI2LoK8cG5T7
Md1CWw32wg6IPSk0Ir1mdtudL5t1lCXELJAtGKWHziousCSBavstu48AdWIlixX9ebF0E/K8CVS3
0CybG9107kJb/eR29U43ASs/t8WKZ+QinvTnNPAe0WmrgwF3pie98lg145fTs2xCyWbxyLROWpzK
A/flu1M41r6MAupQDBMqBNjmMs1bsl7mtC1i5jol2YmZJlbyhjRKPqovHGJ2DR5Z850rLSka86HB
fgNJECxAzIx64tKJIyLmSOdQhF0jnZnl8JX5YMnuISZlmtgVOAiNT2ALdgY7hE+YQObXNW09kYua
OJuyCKhG8u4N01YMWEyyPaApYjk5O4ALcD1kIDSL2kEEWpjuhxfk7KjiEKcDeO5w6tYxq11r5A4I
K6Qp8E4YweVfflWeEKM/sjgkmgAOa9mZF+hCtwSiDEZaY0rvvzWPyIEqYSHd889yvcJojHRwOXnb
xg52lXiPRe8xmyyvyFpE3v6ERNDNYqhXxnWfrdnfSL14c5iglW4HLpMet4s/JmGpTcAAjndWvfZc
kkuEC1UhD3Y40Fw5t5Y+nntH3bSiQ59Cm6IC5Of8bJ8Wbt1YSGQLAw9BYBdkoeniB8R2tiwuXtKL
Aw6P91BUjCcKXis2rBcrZjoVDWDeglqeE78QS4LGN3WrJGKvAmFRau+qJoZtXUUEZlrOvWJ4jPMN
y4HV45Vt1B16hnSpBDnz5WSQAZxJFopZvio8/dJWYg3mC80/yqNUergMx3iL+mehozxfykTblUjz
7MC8hkbxIMQAu8JqN53vdReC0S6tkOd28k5ZI+9DP/nqhPrqq+DiRyHnIBFzysrutVG8RJZzpdlb
5U3P4DQLlrGOGqMKnjHd6dzZgYN4nL8PgWzQcZIHrQPtm713iZB+VQxts+wmrIZ23z5imPtxDcFy
lSwi25v6VZKlj+rFSUgAb8JQB07aMj2TCJFsGAoNbr5RJ1GDFLRFVmBKV114TLsetqBdMtN55yp3
F5iVrrZm/GR52hC+hEtEkqfYI88z2+IrC5BOQ9NsWQeX25Yx8tKsx6+yqm6UgcklHx+qktp1dOiN
R+Wv0HAwlekVOWh9dK0r6EUSP1tbMAm1JYsy8+owUl+weIY7Af8jCIcr5sV3Cpx1wnxgrYfg6vPe
XtSeiYCqD3Y5kSEKSRkxG90eFwJBItpIzInqiT5Fjj/EjC2nQWWbOKgDFCQsuEWVbJskQlCXQ/XI
a/MTp9saOOk8HZ0QZ1nlQ2JkLwPl0JKoZrZS5OERXbVqsd4eI2NgHGpq7gol1cqsKtLYpXVUHiRC
ORCfAqIQeZBcy2oWMiWAsQcsDJK82Vsd/bsWCQKAXHcDtiLZ1bGDDSbTNkkCGmZo5AOj8TOTqOxs
N6+xLmtkB8kzp/CLlunPSHGJ2U7KtTsxCYhiLV/adzIlNYs3ax+mL1kd/0SW+BoIo5rtGojAWWMU
mrszhIN9oEQMn7TyRrnTDYhHRE5ELJRy2AeRdybhL6zjXRR7D6KI3hCeYKszP3KT+OTArb4sB/AG
aEYUjpa+SxGggFvk3bDWXeRDj/T7H78cbxGLPyqeyKho8bVS9q5s6k44gjXcbUJD2Q6QNkj2ahnw
c7QHu4yrHQL0iz5QU1HFrswJRj0s2e/EKh456TAV0HSwss2QlxHY5bu1zlt7NBL6ndhj8tGZ5Tkm
jZN4gWc7B5actdYisSDcxLQbXVZ9wFOp/+wiESceIueUOfZwLrPoLegH42TU3XMgPXeZGsj8I/zL
YZF+azngWKn99IPz7DPESQvWL5lxSL1mPt5nwVDqLdtSPgZTRUlFPrQeOCR8y+kdhxoDXyN5H/Ro
XXrWB5mzewLmocI05NW8xs8g8JJl2TYH2TCkmpruweyMT2No31HY8zE1D7QTN3FTPzRWTlr2+Nkk
9ldXUlUypm/W+HDvbJPUwcat4Jnoc3hDuY+T9urJeAutgXOVs7I2tZ/Uf0XERoJ7Zj4jnV2YJNwN
ULcY2DY6mWuNPGYCyWw32afceAQttgTM8p2QJLcACQzwuEV/7Dhfpb9uyu4IdnadMIiTtvXsC4GM
snQ/YquEuJYgRzVC826y3wrgpKwOKsZ3OY65CkBEn04PdZ3vyEpd4FtGA19bnD8exC9pn/Mie/dM
2HNVlb5os007js5V32/6HBM1Px9qj5G/9hOK1976jMVErmUX3SKX2EeRBJhj7bucxPX5o0f6u7Ni
slD9GFSyY5XnqZquVipuwjT8wB99DhV+OV4M2/5n1/ZuyiRBu/Co11SoSuQvGGKD1RgVVD5atsC5
cs3nhMHeZuIM+PArQFArW7pDTxi3bqy+vBBtnjIcAqoT7vT03BbOe4+EctMQH8+sBVV8kMMuZmCZ
Fj9F4Go7VZvFvsUdVVlP1liyFLdzppnTixEma5XxbmbhsOnrBqQwJW/aw3IuviHuIdr2b2JOS3Qj
Pnl52cSDyBFbfd524RI4Dk37BZ+Q+NikJLajums8JrBGyroz/hx6AkljWmzJdbAh8dennkBEpnFR
16HCcIAOLZDvbevehwYMR81fc9IA9RW9szBFgjLQx+GNFxcRQfUUigtzDoyfmc47xEOF0Bdqmorg
SAHOfOWoj46/JTs8OKZ9jzG33PiafJ25zYvGJWARkTUXKOaOdZahKq9bk0qOJCorjG+NxsH276as
hyr9ik7yIi0k1R3Ee4KryLgjSmn2vPFFRJ2io+L0cCtbWfZqFzxX3egaRcmbpz1UdeyvzTR9kITm
7ii867PMq1lSEg+3uiOJCKtz/4kHxDOyifAY2XMrWXbRacBTGATcPE4Wd6+JH8OqZ3xyHGMegoVN
rTzFgFW3o0of3LB8KawK8Er9TmLPqzYrN53OPZh6xiMo7Zn2B9G98l+qJnslxJzfpa9CdG7pIURP
h9A0IZCkeCdCaxtPWAk63TsFktskho24mPT42yZGmJb8LiCZrppoGIMsfslDTHfw5CHzin3hZ1dJ
PhWjGMb4Xt8SO9uRp1LoD11KJDIBWjddg4Wsbpk3aXl8pRFqFh7r71APniPFm1n7llzX4TXwWGWS
gsKda0PSLattrOfXyie8t9L5oPsI75Sp36KEhGBql+doAPs8BRu0c/B7seVZ7Q6LxpMOILCN5Dl2
oQhkzywuV40fHZXITl0Vf00TKTFTOnzjQyAeUit2bW+/oZ08tFquDgQGxJsxvE0LKz9luCwjt4px
zefRXUIXsxikgwloxg25ocREWTe8NK07h8y6DKvIcMiP5ZKJ5Ftj9U+hH5C1lpnfglOQSdAer4OF
FphFnqe+VPLM336KiLspp2HnyunN4YxfTISpThEEsJgSaChZj0aWtSf5coeAeEJ6SQtT+INcGDmB
MPpAoxXAj3XQky4n2KqQ5CwJ3CAnk3yhQrA4vvZtYeLY/it7Z7IcOZJu51dp0x5lABwOB2SSFoyZ
jAgyOCc3sCSLiXme8fT6PKvu7cq81VX3LrSQSb3JzmIyAoFw+PD/53xHmM0ht7lU1KEN5Y8eypCs
WFoNWLWT8VTLge8+n3GRl/LF8muH2l9765f5K+3RIimAy0e5QuVGGdD/8DqXOpxFiBShhJgBK8E+
JnxAXUl4tG2dk0Remh77YYJdHg42xj62f4HuJzeNOvnI/EUz8gXQQ5okH7aBAX/VayJxP29yRKkU
XGP4qibHn3BBz1bBl8LS0ZjdbTC2tzJOL6jCa+IcSUHNBG1+taLgFB5M92JFtBhTE0tIU5UkwpFj
2VGP86FkrlwrGVfgZ7U71b1PZ+q7NR0vcwzKm9ai028GRsVT8pqTe3PqLdCsfWYc8q7Ir3iGEaPy
PbEZwaTBRwC1ic5a6zZjTJ/xhVb0Vc1dQQ9+26TdXUKvAkA7E4rKBYN2Es9gY2u2xWxxwqA89koe
wqXfpO4I2wzyWo2FKelu0356bZfwa2czlWT+o4snQtjjcx1Pr2lPm5p3JCI0+TRtZ1s59tNohzeR
F3/6oNBWUGILKoLsFOkp91P6MNXNSXCEQTi9n1ruabzYB2PsbqdS3jeAEq6U89Int3NrRWvb7JGA
mkhAzfHDJU0IRcfFB7Vqk6naU+Pa+JArMFIAG/H2FRHHtJgaKhkWJCfXtlAe897oOeFH1w3BzYrC
i8hZ2EvrzqAxuTFcgbYEjeZQgnt25jc62BJjgdObj5RiyT/xMXOEfXFWiEJKwBDVIOpV2DTXkbnv
RAK+jI/CPgyiKjETDymU8KqZH2Vswqadnh2r5+xYdY/J+MVsXmZjeZyX6JNMAUkBlSDWOCSUYoqP
nm9pZGC+LwSGqYr6RgqdYG1TmBE26Cdrogy/PDqO7yH77Cw0eTbPQ6AN/0gcRuD760z1NzOdAwxv
UAwSnQNnttNrlnY7egs1BnnulfyWFPLaCWqcPb5BQde4qw3JY9OYT+xRil2fy0NkwkqfB9QLLZ52
oNXNhvYohOq0/8CRqymmwcqVyWOMn2LlBvw8gbrW+lTYR1c/jRCOjZFkK4RYR6N/Hz334Xt+HeFA
AMZlQ7YgfsQZ7TU1nJEacxdCwfORlgBhQ6Q+ZlvT4fEqRzTCCwV9MHAvpjul63Gi1DbbAOfrCiSu
WrZNj3S4CLw7ovU0scA9oyQx7Wv9mNnmsx04h5aAqyXX5j2KJasI0HRmhKeakgnikZ0XqxM0yKOd
Ta+eG4tjeBtz9G3di4uf4Cr0IQd6dG9tJ7K3S3jAuG+evch5As07UqIvPymIXwcm356uuAS7AVOZ
niFyHIz0NKRJFbJpBZqm9tb06+pqSI0dMZndTkXDyRYkxFpk/eQNqIm6Eu5VtqgHuzsHLk+XF/oX
gyICzy8qkLFY7ltrPrA434g6L1aToyezoljnIkQNZCHgpPZDFiPm3Ox9KgoqSYglrJGpWCXVDWzF
U5A9DT3Tu9tQ+53JCkPqjo3l1PTRhdYN5gIaFzVjOm3NfuXwdgnZjUV0cRdB/g5+evZHfDvdfFtR
HcXSjG1JTq+DDzG8VHjw8LkN9vCKyGIVjOVtR31jjOAStpVfozdj8+zFw2rJXZJ3qBrFn73THiPY
db3W5/h9R/DSyFCZpuhm4akpwQBYNnSZIryJddClE95kod62u+TQA12o/GwfLcuXrIH6nI4pNf5C
viXFlX7hPmaquXLN/tUsJkrY4742+Bdzci7g/u3CKd9iG3pMrOhSNNXWsmLt2X52qwKSjzmYLDEc
8WJ4SG5IUTjZAZ85VZ2WJDBZ8IZhUT/kw2OxOO/QhvYCj1KFAxKN4Tu6uXcI1m8oE7yrpr0Ni9t8
TF6xlBDtdjcN7d4x1Rs9LaTlCUuVr0tAroouEWRyx9/AUrvyiRtC0t9u8XNhSmAkAUg54N36DBom
cCLmqA8Uzz1PBGsKExK51nzlGRqt1N+O9vgaqPDTxFDasuGHWRWB6W9x54eXzBifhd0eaaIcLKvB
/INTAJw0Sxg6mmR561rz96uby4OJwHzyNiGbsW2l2nllzHS0/AgiQ7odUumQm8qPjAIFvpV8M+CX
AD5n7Lo5yvLBmzh7SzxOIcQpN9rFCd9zjCYP8MNVWLD0Jnom5ZRpolwUT05AOTJJdlFlvuEPhrsj
84855Wkt+EIV25UppV2WPSFybGwsF9p+2STsAiBnc36X0a5MzI/Aj/f4wNkfhaiL8D2iCV5e3djd
jL0AEMVSwCSHD0rKu8KiHzFR/PSjz9x3PI1N2BpYz1eeHpSDMmEQzeEDcWanzOcvQypiLHQnv5Qr
OBiffrC85T03b1gcSsjWfF3EgjWO96nlPfiTdae58t9tEkP02YXz1nIFjRxxEEH93DEcUbAs6Tvr
1km4zVl/M8OoePH6tkime5ZHKb6oeDjUS3O0ILDkSEFSHx1izzNkjHt6spuB8QuC72oo5g8kK8D9
4k9CAIk5bZ9LD1x7774HqD8oNLr3HZkHOMjd96ZzXgcKHgzahySOTuhAb43lC/HRG2Bv90QUvbhN
uIfhfzTkCAmfb4sUsH3fz8+jFX9gwj/Jnnq+csMTydfpAWKKq0skdwXhmGbQj8eC/B6ejGLbm/W1
W3FT1ZSx32F5XQ3VtlaCLEvhPWagKkxL33N7wCUBdEQvnxhwuz0Vt0sk2/eU2Bjqq9En5t7nxpT3
oYMjnRHtBOYppR1N7hLZastw0LfGDdujh9vpql4GtIw9Mrcqv0uGEAUdvSUhy8dmQKFimI9FHOhy
hPmoyn7TF9abi0BqMOxdH4JXmbmoSXHv9CyUpPEXqvBAEbHxE2GGx3F2T5nkQY3n5XGyvBNHh88Y
tI7fyHuaieBdkovLXEl/m0vFeLpOmifQ7fdID2mgZFrAMj77dLlCjogDFJIC8Jht0lLQk8Cc2Qdf
PhI1R9oUQMXBPsBHh4OJzQerrb328u62KQDjM1Ekkk1fIubHwg0fg3pvtdGF3DlERv23mFduA+S+
feLc609GYP0bdvT3NrN3TZdu3by95ZNwXOGZ8+WwnwQzlH55STN9PYfLWyPt44S+CTciOZmYv7YJ
clTIsggTJY2DSH41KPvLKb7INrlwGEZTalzPHvWfcHym2IU78r3tSN8oB+dehPK9a/JyLSyty1pO
UO2e7ZnycVxLfz2W0KbZmtY1g1ZDS835TcCm1He4b7mjtBdYqMC1saeeeOLZb9OVj8KbICgD2LKr
lHy6A1aG0xB6C0jOEh4u5KUNESptzKZzyP3XqA7rczZdjx3RZUXshWsz6SG32DCJ6NejtnXbE4Eh
+VaGis1XQbIVO6pbVVx9V2H8HuX4uwzjp2TJn/76/2TQpG1iCvnXiqD78Wvx6w/w9e+/8JskSJi/
IOwxfd9k9lWupXUtv0mCbO8XT7rK89DE2BLKJIqW3/X7BjoidPuW73uCH3tC/+x3UZBh/+I5QIX4
Gb4gcO6W+q+ogizURz8oa9Dsc3GkBCnlK9fTl/KjsoYHCv2Rox6ClP1XbWPlrYPorHxGPvylMSY9
uV0IcMF6vxvwXdG58U9UJx68XhwT2RFX18wO6SgvgU+6fWPiQG1c6p0DUQZ+hKKfctNd1OMXROUH
4sBBCSdRq3m+QwcrTr60xgyqON8jH6Zm7HcSVTkKyyzo2jMhGBs/Sm8QKHxghCMu3e1/5TRS74jP
0/p+3z4Wgr2IMd44leesLIt+lF+NdO8CSsTBdWUOR0wWAxxdWqGsaKhGaGQ5MNAK21DraFJradaH
3hkJc2ijx0nBVJmGzN6mbfkk/e6Bh/sBkcVNVY+PJeHBe+m1nDGfDIOOYi+CTWG1H6MFewE7WUX3
ks5Ox8JJUO+yMhs4syokTdcEN446JoqifSSGYbP4xnurhgcnQIvbkjjHJN8xm8iLR9kCsAPi4LkM
z/AtuvUUj7CQw5pA8zbOLtVEkgjK+nSNGhK+WHdJ5+RQzeLTG6gwuU5oXTUmGkaYedehpcNI4jpZ
9S0pgdD2bohxhPDbQJUWBMLZ6FV8BP+gIdudQ8FqUygXx/bCzqPaOXFCO23STnryNyP/S5UE1E+J
QaWK0N5EZfrmOOiKk8I0OB+luBppI9oLYRFTREs3neoOCmbI1nFGiAk8fGwktg7B3FfONyov2Bh7
hB3iEHtit8yRs3YP5QSmkqgnNnQEe49EhrI7QcMhm+ZgFCLahO9jQxhLaCfxymIYcpalPpqn2yB3
5xNsHjhVwLMmlwQ802l2Y+OlDz0AgvW8d+wwu8viCYpy0BwFAYJW8pB59RY0PxGcDnU8I8HEVVV3
Qc5CR4OFQz4hoW7frNs+NKhaiXIn0WsZ7D3W82JCbZgY+UoPkWhHRaXcQXt4KajjRQwvz7RPZh1Q
AKLl7BVsJ4qlZ4ElW3Pj9bAmLJneSLxAu6Hwt20sxmsgnvt4CNkae+oVVdZyssiqcdNPpZO+s/41
yAcSfypr2BF606+STGErALugRIifLCIrik72KqlRUKG21ztAR1rfLA6KRGRlv1KkeY285dUhWTR0
7WUztMYz2Z66mzis8PvcViVkGpGtB5HdtpNjrAPzyeOcRKZi+GjPNkRusGmUifYtgnZws8CTvLTa
TfA7nKwBsGSOlzRB6t4O+c7qB5rmznyuaxWuctW6wPdSytxffXfTRcO5NymXhgvddifdcdqMaZkX
xXXbiG0W0nSG6gVFFsiXW81UqGzBWhihsMVNei2n8q0JyL5hx4d2wCcDJjdghw7TraUrARkYADr5
10T62TdqKR+BCRElM1T5Yarzh3r4LBPxrbcNe6N4CzwczusUtc/DQOwubft3bBcPFmDUddd038Qi
OVQbztFm7kpk+iqjxKZo7EWHppWHHvDtgzVIiuXl02Qkb1Qm9xQVVjOh35yufQp+7UNAv18ksGTG
/IRzB+7ZhPzJjmjMoD2X2bMMy3xD4jg+3DauQGL1IcaVcmeGMD4aNGWbjpwgp3XuhFG+Jg17NSAw
T2qQO0sEO0/M/apxKFPQSarL0TiWcNTHkHCdGBTTlWdOZD4hQCoaddMFXbEjGhGziwePBQMGMjUJ
+zK64/RJaChKgSQYXuLUpOKNm2uPxQy4dulBP9qk9GnB2r5wdu9uK+crSQT9kSoc7WqvYxfWIF8j
g8lcNSrOr/NU2c9RwogJs+ckbt6M0ENfkebblMmRjbCN0qXTSiv70DTlOi/6e+FaL+DWE0QtYL98
m6hbOkESWQjCjvHof2QJk2EUWbgvPPOpiM45NbNVi53m8GZNFKlSCv2hMq6x/YJMI84GutHGXaZ3
/Fgfbd1ez80Ii3Qqdq0RbGMDcmmbxhCbbDfYLAL1jWYAysUio6LyV55NTz/L60Nl0wGLTUdPhHCf
MmsbhOOlSyp5cqP5w5nzFQmZFQkVCwx6taxymcJJUv0hKQvk4OadGdX3be+S5Zk/127762zCO1B0
/E+E98zAb8Zwg9qguMFFC1jDt19mWuucjhm8Wdste8fiZTsMu8eGmgiTthy2xAZuOFKk20ogRJiI
jDclyvgxkIccrQSGFa+7yVL5Alt1ggiLg6lx6e3a8VkFFXxlmWfA2pBV8Q+pq0Ef2SeiaaE+FNU2
8cbrkigP3Ev2OS7Vl75R5MjJEV1prsUY3pfJY4pdJBQzslCRuw0H4ohLHvTmRpkREr1wesntGlGA
0zBVWbTwXIW7w79BP5JuqY2+9GWxXE3IMG8WmU4rS12T52Fs4hECsFF89hEb9cmC1pNJhfsvfnBK
CZNkulS9xVuavmYf3hJ6iojUL15VOxGB2nfFeoG1crUUw7JWPeLPOTuUhHCtbLd8XLLlfhnOVkWp
IxHKXAdC3hgNP5UkZzQLelbc6CR7ETVp9ZCBouq64YC+zYvjEt+GpXhIWh+6W3WOTTCi32kH2QOU
z03EIsc6a77O8fwJT3fnOdlt7BV3wYD+J51N3QdqKZGUMLE5c6fDI64LH9kvFEKkyVdj1/7Kbi3C
Y9zQiQPjCKGtuQT08q7S3kXeiRBhaqa7XI4f4Au+BGHWrqXhw/u3QApl+pyXshr5hQ9kcGAFmxZz
M8XMq0iuCMZh0EMoj889WygkAMux7umgma33GbPLQs34msqnccJ9DqJqZXl2fQgnVMcZ8soFc9TW
DHsUPjyoaQD91ROveDbvgtbx6NEkp7IlIStU9btTbktsy9tyGe7rokOU13irIcrv04WWWE27WrLT
AJpn3EX1fF9Vs8aSATogs/Oj1onSxqIgOluIcpo5eZ/K8n0cDkpUv47s6gCRLCffY+eVZbDspGc8
ibr8YIcbNP1NttjDyjLtb01ebf3QyTai+zrqqG5C5xwWJLx4dpo8yiC9zIjowkjs0zn/ylUgSGiK
p6S4Diz5mNVMlUkK8wKBCk2aMEDBIfbs6t/92b1Fy3fjp+UX5RT7pioeYsO9yWm3P9dN8TJYOK1y
x/0ASRCvW/RUWzX30WYYk0/DW2DOgRpy45EUVYV+NY2BtzojNVcKSVhf6w3k5/guw+pvFXF373C4
b4ghQIOMNy3+kpqOd10Y5rWZJtWmrU2QqH18P3poGNPC/IKq8XqI7PzJmiMyvbCp3kzQc6xi2Q5i
+RzFdBrnBwR1+Gqz89ywD4sGI9lMYeNSOxpfB5gAJbtZ1x7u7VbggRWs8jk6MIuQ3l2dAxVtsMWR
3Xjtl/hkk8yNEMnazXoY0q9Ro+BpLSk7e0qX21FN67lzfLIbq+sujkBSqOybEfnZTVb6ii+bFS+o
sRoO5NTMkUJE2uo1YL10nk+ohqRrylS/9bqxR37asy/C60g4zq1sNA7B5n3x4ikrl5RoE/YUbrRf
KjLjgRVTYiItFdMQB56iFI0m2DbQuLLhWsy1RVkeYzE2Wx4AZH3MpcBAp7GTa5y5WyIqvyUIQUrh
GodAmbqBGVymAmlISxhU1L0UNMP2CbgoVyW17pbiiaqooeVmhyPTApM4Kbs6VIFxE4x5txY9g702
OpwXU/mlGeV1CfBrVRX9r8nyhfS1Ys7eGsTXQVTc0PpWV+2CBh7pApnmJi0cLJ+hQAVh9hqnPU6I
HAYycv3oZNk59Xymctrmrr8dYjIcebf5NKXReK5sdG5OjA+iUcD8c3cIt3ROSUUSxQ1GUwRUdPfY
OwrrJmziYF3afrzyh8q+gaq4LWKz3DT1iNpNfLNML7n3CiPbx8SEgq1xPlu/wEnNSL4z0/pjKafw
QIQtHZA00sUxlEZcGTkdhgFvQzgH26RxGAQtevUM/yNqpvzFlZ7YpGgfdwNJRcbU+y9lf82Jpl61
8IPWJI1Twhdw0AwL1ZKZV0Rn4qgTAFWDWE5r5tYMmVZRHWM2B2RWFp0uUXdRf5VX5dG3KgRJd8Po
x5vWUR9DxnZ41FnWSOchZqf8P7BNYD6NmolBTu4BPoUbULMt7Qe3sd7tDO2ehDi1D+fpxWciU+YF
6wgrbo+aRXj2M+Hxmz7w3WvOCFZRTI+KnyKL26mB7yPwlm4V5Pm2ob1yBVG22Lj5iK1lOXJqnY9V
EDPnmh/JRN+D4nCbsJY5MzJwjHRzQs6fzcZrU40O0U54OVEWDlcRC3fgUu1HWbczdNRhCtDcG6fm
fujHcCVztRLdGyuNfdPrjQT+h+koMhRdUHfxlGNF7yYSzAb4g+bd4CXFJonKce+G+UUEIPygyVNU
n8oXLta+amzs0mM6ypVn8IVlF7BFp2H0IK0Gx4nhCKYQD4edNMidCyR403xv1pxjoGJKy/VvHxwy
BFfRlDxHHQqYFAjXhDN4cBHE4gQ4NwF5zHjy6Gh2nKAKKGMMng30aJYz6I4lMDWyhPH+ThG5w+W9
VXEMoR9z3dZUGv2ePY8vYiILoLsjHwp5wqZBOWsT2wlcrdsmqXeBzxl3XtKncaiiVWnjz/byb0E6
2qvIvW9o0RMSZW8FjCMsMbiCjHxcW4qCY04pzsmHm8m0kN5BpMStc5WYPTTKxXtcWPHwxGO0ttyA
JNIsvJEt/utMiwm6kmONxVFboKYsBtu+Q9t7QyVU3JCj+XW0h8/JjVymug4Ee9/iXm/VzkbqerW4
xd3C7sRwOe+F5fAo7bNihlnjCfraxtODWLyr0Yjm3ViwqCBMuG1TWgzMIdOqS2/shUYdLaRhY3lw
iPAq3GOCnDZWHb6RgnfDyno7Atw/QDDvT7l0ltUyhdtSfKXPeutZAQuvJTrtOD0PZfYGmfSiWu0u
ZXqwJEu1Qg6S+dLbQQR4bVKQiL7z8f/rlP8Z36JOb/zXZUq8GN3X4o+YEf3vf6tS+vYvls1WHtCZ
8qQl3X+vUnreLwr+L547SkDOb8k5v1cpKWAK6D3CtE2TA4Ww+KXfi5S2+4vrE+hIjdKzXMfk9f7X
//iY/nv4Wf5QZv7n3/9R9PldGTPX/s//xonnhxIlSbkUHTwbceOPpckwKDg4ddLep2ENwQi/2sBJ
y6jzPaIOjCU5KKcrKjI8OZ4UHg4a6ZIzE2Ox7p7izMO8F5mKzmFbym90huznYM5Ta4XhpCcruh8p
7xcgflZ+roYxYwNLNC9C08wnwaOK3ka7ce/nKDRPZZ82J6fJ/eTOp5MZ7ZEO+KhzBXKfK9Eb4be0
scmWYVOmwqMBpBEDWKUsHIXU9MA3RDlW87BAh87ZI8FpzkQbzHsBOxlT1YKfYO1lKWLrfOFAA2DQ
G8qNiqP4iTah3BiN8qsNbiptbXNnth59zrpLX3LkyBbhZ2vXwsd/EAPi3QnmgVNkTdnb4GJAIcrI
P7LriPf5vLDSkOCD6tBCavdO4rR/WzeLln9n7DUtlbCT6Ly0XdeIc9jMdTbwBTTT5WceGyDYSr9Z
I+6M0x14xHJfmMJ/awuj/SwEXTY3sdWZI5B/ryDfPwWDTcWHjF1ajCJRlNY8VdwuNKqXq5GeOzQ3
w2dyGuqXLjPldZ1RKWBOdZP7jPiBt6Kf+vs8dRCJhn5O8dHjeDdKt353o8r91XGyHuSthUXIY4/J
xjdp773ZpK4Wso++WzoZ079H4XU7GdBblOGhhHGIm4fmSQ/fcUgdw/NZYq/p3UZ+2EgsSjrxoCUb
V5TrUglErdib9lHizzpnwDpQGGUrXnH+TIhQsepjanbFNc3HAt1tbvAhKQgK8G61hw6zLFwYn2E8
IKtJxJBNa9PIqKb7E/66fHLkt5TNdbuO69G091FqIy1tHbd76UwyjPcLxnkCeILMAuoKsObWtJQD
UjkHbLxp0FR+7TJbIQyWCY3fKptHUg9y6+SDGGGJVXK6VktT4eyCbgBQOYwzzseVMr4s3JbH2HeN
ZUd/gONBVk7ttWVY4TejWRSZpjPm/Y74vgRvPVsvHC5ODcRyA6ioOIaJsu+HtKo4ljUIfFem0CMZ
kox5MiY7u2QyVvex3Xq6vx1CHGFz7Vw7yuwPtU281CHsakJAIzM+1LRSMSbY9LjJWBxINA2Hj6ZX
4wttSOI9+zLGzVfMBAkLvxsg3/VgI/wSetprzj/WJVNt2SWqnWNc1lHsjqzZU1CLjYlNcUDfuJae
tk8FVkj7P6rslE1QP330wO816c7h7ELp5s7Llv5gFymH3whw13BlVtB4bLqxt4ttGRccSMTTjTkG
OPQKzsae2pCoptyVV32CuQy5btjvffKnDsMgSY6wEI6sYVEigPQSCLxjvsT4dE2JcquoTbEhlHo+
ssYinM6qvjt5Jtl0qyyyTMYHZE4avH2EthH5PhSRoDiQ627fdVkynwK3hlUI1ltYhOYE6b2vsLmu
oKY5N+TDd9PWEhgYEyMHsENUjEc+VDHfkYRLVJhnVuWbP0XUhmzO+BfXiN1duLhczFhkW9/sjINl
DKRYg+KLb9pJqLPpzTFBg/ZAuJ6PXPYKusR92dpPdnjqvDZ4LXGTPFUez+eQuxPT4ZRauyGYxs//
I0v8/0URz7YDHO9fr94P3T+e4+Ljs+j+QbfxH130+Y9d81l8/TUuPts/LurfX+e3VV3HO1uWNOmj
Wa5kHtZtxN+aj9+Tn10eScoRLuJD02dp/X1dt8QvnEEg3bmui0vlh9g7+xc6ELyS63mWxa//19Z1
X7cW/0kPk5IpRlguu3kXIIGF9ffH9R3UB8oni7Z2OeQQgaD+Vu4ulczzs7uTOit09g/Qwjfsedf6
T1qDnkH6huHsmt47VIOuBYbbFJtNHvFnVBz1ryr8l6IVF5O10B4Jke/UoSmhs4h7/WuUXtdxXKzK
Rl70ryyLjWKPIJQsRcQhL0NEkUQvlxhG5Vge47kj5UEd8kleCinPeS9JPYGWtCBVBQnDOq6vIkFu
OXQ7dv5HOUnc6sGjTVSwvsjRp4qc71VXHrGSHvX1Qc8m5E6di955ljVdSu/gmxyuORutuzZ7Z76G
pAMQvW32s3J3pSeoa8TzleB1Va0r/eLiz5y/ubMX/YaGaV8MZNp2mb5HrX2hfbxLx1tUvfdJ7+yi
sThOfrQLeQ39gtOoDhGNRX1RRVGsYFdfLWjIJ/qZ+mr0DR1i/1H/LhXa14nUYH3xOpfWceXOlemx
kmJX8d1lHr+HrHDyvMfESI5WHu7LDtaquNShPMRKHty2R7UmLtrS0KhbjDRHN9FfUQsNpx3PXrad
pwx5pjgzKOlk5kezzI46xJPAngPRwSuoB6y+4lw43GHLPeifF5mzo9lVClhzboS/ytjZg7jknjyb
s7g0FTilxkLgQtBrKne0HYVDb5EejdvTJaFaFnjObuSz6T8BcZ7j5MlySQRkX8Q35yXD3g4+aeOf
l5l/BFIGPdurrhKUFYp3Prwi+qAGalB7RJJaWxl/Nzwcx3S4nZzzSPMgmYN1Kz/1LxSG2OFSjtKc
/Zqk7YgcnREKfvb7RyksZPmGeXG89PtH17/ttPm6rjs+m9ihw9/pW2JF6kDU1jtm2W+mLdZLa2Gr
RDUtiGjgWuMp/pbpWzOUW5/R/P3DpeVx4BbSg6CrYiEIVwc92uLJ2RmLe9aXR0l8TSMC7x8gV+fE
CfWg3R362dPPJ6WCtR75PX8vHIqDvFxj+o80mtb6XlKl3XSj0MmsK/0N4/5Z156FryY/GtxfBcRX
P31uqc74RzZz5UHjU4cuzI+QPA/6o+lLwEG3YT+2mxhA1HoPXewdDB765cvgzA+heR+b9/r99Gvq
uSFigI18rNA3vs4WD72+RSB2Fpy3VALL6UbfmDiggk4N4Q8T8e/HlR+OJxo98tMs5jickIRkSjSV
zznoj4jQvhH0fMKc9gX7opyknoXgXn2TYyN+11ceWa5OOPMOHh1P/WTWZYfGfY0yZJc0kCQWtR4w
XFVt8yoZnc5s7wI+7RW2w6M/ibOXM2HxLf31hf8o/Pg++/5w3T8JP6pqGOwl5brtrH7VjyfScoos
BlqXf1+o/uT+eNAm/+P9cYSwHLAutit+uj9jEkYDvI10TdrqZUq+xqomN8A7pHW4neNDRz8N8/eV
Hur6+9d3LOcJRzqNHTg/uoHxWHXy3BX+Ga4e7WRxvq2r/Ni0xqbS6Y8LjUucL5wkUi/ajrTWnTR8
GrArh+bw0ObN68heZekz8uD61ywPHvU/1xPsUqiDHqedDL56JaZ9Hq/BrV/p6B1ter71KM+pf4gp
jXRJ82oTWR0uZIUM6jFpmfP+7THS1+2NybubqbMek52/0Nzb6qcuSI9oi+fRftBzUWqXiG011JWV
akQF28i1y7espzurVgc95WBiwgk6pe+Nit6nyIFQgSzeodHvnE0uOCYMHHHY34yGn1m8rMX875/f
0k+joRTq91Gsb62+PxNmAz3LsjvflLY8R448/PXI+LMHRzLIlWNKV7JR+fHBcbyCc2qpML4x2PVy
o2XPeparK2Pz12/l/Ol7+cifLM9RtAN+GoTIcBvRujbYFWZYvZD/2x4hTFlsWO70UNNLm16+9VRD
+M86jFdsGfTV6UVSL5igWM+ch9b96Fz0MjTVJET6B31/9IW3ibHR9yvhYY1MPhTLUM0w1fcRE9xx
XNTB4ynwqzMHIQqE4qIXNP2fv0+npf/I2UjLLY4xyyk41N+YXj/UVv44WVl/suVypM+BX3ls++hR
/3jPLRMsYeFZyZqgcaUUbm8+csCDxEoeAx/tw09Qszt9sUbogpQsjjMD4a+/jT/7MjxH6nBlC66y
99O+j6pJLboei3fH/dJjTa/8ejkS7Cv++q2snynaelwjwdMyO2Qy36V5f5ydye5KIs80E93WPOtd
X9DUu46OuWYG0pnnER3Z8egnmNL03wy7nypXv82xVDMVu2VHcct/gm6l1pC4Ed2vNYElZPUUzFK8
YZb7B/1nI9zV2BYIjzjZjsa6ZxksreZVjza9bUzqAuYb45GFRS+Tev3QW+KeTPmpIx2W8Rr27pmU
mp20y2OUpcexcC56AUFLctbTEzFmB8RJdJadnZ7k9XssI1s4prjI1ZWMgb1dJHZYdHbT6fuUJdkQ
JMaj3hXplR5j2mNl81iyyQmRD8Re+dpYkoCkKz1fRdvIqB9bYEr6vfR2UaCAn0zGMIubkdzN/RlP
xnXGMNNjClrl341qPWB+WoJdT1gcJhBU0l79aSZJjcLoqOHxdLMfs61ktyACRLZOp4h6e7jVl6nn
+YYEK5oE+snV24eYa/3r4Wb/yfPFlXjw3BSD1fpOYfsDL9ypg9hUlgskTHfYbWuXoX72y2s/QifU
7gPbPesdgH7k9AXpi0sD9pBsRvXEQSnzKBMHzmV+1JsiwVXqzUxS1kfcJn9z3/5kZXaZEwXFSo1v
/nlSNNhs1P7Exc7MAn6zcFh61JtvZRSbrPibfcB3IemPXxLPILB306eKY4Ku/nHqSaPMiVTA1FOy
B+bbuhDVc91G1dnHkhOy7nH4K5SxaaVz0d9Myz3IKhZrzlaEHa/RYXOWPBD2doZxdob6fmvQW0LQ
967n24ps8mwAAA1DyyF/KSnaV5X5axsyAqutlXhnvbnKED2JTlHucr5vvvT5JLDaVz1eA6s4ZqxD
ku0pRbGznrZHwJV+6+4iIUh3g3LQWQdDEv4talbp/03Zee24jqVZ+lUGc88CvQFmbiSSoqSQC4U9
N0RYek9umqefj1mFnqppdGMKKKCQyDxxIhTk3r9Z61uRff63H6D1RmTarammo8vqep790wNUjWap
YqkjR4KLyGDqnafg+BZcRNZ5rd6dFSG5Vu7cGcmq5RmTz/UVljSLoab0sKrqGprcvzdKkrf+PF0h
4Ybn99rXb//9t/ufqwZT4z6wdG5WGSLnWmP+03crWk5uOwLwJiQakqh9S1piAsPwqUmN/V+dgBT5
f/2V/5YM/ZR8tVVX/fb/a/1jXxXO0gTS/l9Lhv/7T09Vwf/+2//kv/xC//J1UcH/49tzP/qPf/kH
76/NzG34aefHn27I//49sNhY/8v/33/5P5jrJP38NNc///t/flVD2a9fLUqqf9nXKA7Pwn9U3uvX
/8efO38U/DlKcUZD/zwL+usP/H0WpOp/U4hZoPUz+D1BqOTl+/soSOHfqCQb8LvTDX6NCpf1PyZB
hv43W2P+s8rQbdPiTPuPDY/u/E1m8aMgGtdZrfAi/DsbHkv5fw4HCzWKrtqKZXAuIGxnrvuvD5Kl
gBkmoxyrV9hfpKk/ZljfUls+tspd1Fw8uqRtVW12y9HyQ3ScOY4XckI9C/0yKxL0Q999OhDok8En
T3GeMIsFURSaU2AOui/y99Q8RdMtT7i/YNTCotawMcutvM2wSmYQsPCbKx+6hNGRZSV0jln0Pmz+
zZCTOD7gYe4/amQC64ZEmdWP4o1wS9TYKxearaqOLKmDfRt6AnaXmF9i8lOirHvIxL7jb/jLmBVt
xYAbtvgz9dqW+Dm2F49181oO6eOfInriOQeXfFKde1LutP6oIXi2CG5IFPhE9q3szggBsLqC2wfu
Mm4VsFZrUeu0J6m+GVVgEUuNpt0yyNqR/pT5yYFeFmW1y0jLLS1gV9ZbzRdVh4swHx0922huUn/g
WgK744dDABvArYzuACpfRYUasuSy5Yrx8qmVdg3cX2RaTb7v5PfMwm1E5ET7WC/OdlwBh9CyVP0g
lF8LEBZnZV1PP0yQfU3SHocMo28MA4TeGKVKiQ8Sy/4CS9EYcaeVQHqwBunDLgrlzaRv2Rb4Aj2O
3OMbw2flpoCECu0VrSrigncVeb2Fh5XakUIdYXafdEfVOmHPwgD9mhRghgiyEQeyMd3EQZxWLQFm
rEsj7RPgMQbHZYwqSSbWtZ+c/YJTvotRAGL2j5zYw3MF1wEBsqx6YZufVO5sfeKXMLlWh50Whb8u
7xPN4dNFtxI3bmVzCgazdh+xD5i5vW9hrbYd0YAziqlhOWgYouTwZJv32QpZ9S/k3oqTM0gw59BK
EJ0ThsCpEOSgze0ayGPZA67rHi1QulfQcaT2E1FXk/ZMMMRVxMNt0S6Ohi64LpHl81ENl6l9YGJ1
XaJ1p7+6K9APN0Aioo2hZw8F7I8GGHFlL/u6rb5FTA8ATe3B0l/S8Ia2Gbf0Kq/vd5r9R6dgtZOD
ICWsBYaX84rAh9nYwnlUyFqd5JJkX5ueZ/HqHEwhD002wssgTGmJtsMUYrZtySKSjjK8DUaMcCLx
o6H4KDVn2zbRXkrQxcVXrR3wqhGYbbIdKxDtELKeRR+wVczB7XZzCONdZo70kjbkNtcFQLwpDtBg
LdXLYlpe81CyUFXf7Sg8x2RhqWilVZSXTYVWyymOiId2ufrRLr8aOMCcrzhfx5YUXVSmTaPsmDwd
7bbYYRg1FQmGdQwMBLXj0jZgxL3SCRLNPnZ1E/Tj+DT233SSGESnQCSvJPK6OkFTVpyR69e+Sqgw
Cjy6Qj7EAJ6k6ZKUH7pDt988Dd3OTkcWYTyNbb4V3fgnzQ59/RUvnxZQD+in4Lh49JzPXLstc/4o
EJzMwInWlF+i1Hyzeg4T2IX5TJiufhyT2c9k65BFdwNKyUCqd63k4B/VIC/pN1JddFvpMisnOyVI
jGAIMDjJLil+BYBRpK2T1h6YNHhlgYiF8V9WY0jRSGzM4fiBytUFratziMTzqAsS7JiDq7dUxiGv
XYrV47Mo3jIsnm7kB53jIqK3Egvg1M7y5RBLY0ZcYipjwSNqOiL6O4HEgto0CNvlM2WqNVhvC4sk
ZjkQ0KY+/hCaZwIFJKQOtGufR6rXW065LRWsqqLPBl9dgCjhtNI3nVbHRAKh0OmgAECYi9yiRuCv
WCfDGYszYoCncarrnRJiYjcqaJRtti/xnoLSt/F7L9/6kqsbdSZR1zGk9kQat7SFpWurb3KTfCHK
ZaUrQWIC6n1QjeRFtVRnl0bSF9uvo2VE+WGS1GNnhs9ouluq17Z0sbEbQWkQryEK8JT3OcOfkneO
8Gz8CqWa+qpg65wzqka6r80eIk9weygDZXv4UbqFyAbku9saxfM+c+yEROTkjk311oDnkYmN2yKJ
M98qrPGOWgAY7ON3q1l1CARb83Mmv1G6BntstMLeDpAj2P01V30JpBjtVOTgscjDiTUsDM41oYSY
YdGg75xqpPViGQTxw4BM9JuaS6AWWtcpqkOMhZJVAeGoCA+BGyW/pJAMjl57GN9yd8ored+Y6U/n
zT2fICCOgMUlANhZTbbNTM4DzqvOeO1DpBV4apGUsyzOr3ifMtIxszBwpvZ79qxWir0lZnc/TyAs
Z4R8vRj3Mf1cbDfNl5r0t3HWP2M90m8OTe+WIO9hN7SYRRCRDoehln8mzPkwrTgYw/mMTszvSW/1
rDjaQVAkl7U+D431y+EG0E9Z57LJCqKLx8c8aazHoc3POOIg7Tg1O6F+uKBrQqrQnXLEHLtEhXuX
o1lgMxv6qCUHr52c52wqm0NuzXDcxk88ohO8Q2ylCsmstVD4eYunDr8SptRVHLdZszvrvnjpQvV5
kYGKGQ3gp/atn1LeAMg1akLi3iSvfhMrngNIdBdj1Hk59PgVcS1j+Ap/6LIghEyF/SwJIMlRxPvh
wPGxFA2Gvjwc0yRHT47kEJhXfEoTKwxCkXIA9l9NEQ0HkjpYfHcWQpIyPTDdlyPQUErWvkAezk9x
o7yOBqFREi4mdVBWu0ELPY4hF0ZestJJqVXpuUZT13f2lJ+5DM/hGhgRLkAaUmLWe5vwh4ICyZlg
+jam2Np29W00g+yNOoDFgWd0gnfVGg6GvLh60Ihcds18Lj2C18cLAKf7TBoN7CgIHonG9ZKkMDF5
pkgdNu86i28aORlFWcO2pd6SLz0ivE1rmT0alvgRMhFBWpq+HXp8DHoN7CXsoj1uLVK7sCoT7ZmI
BxAWLyYIx03/YLcoKtrShEsJJ6y20/7c8h9zo9rCT3vyyvjpqAGb6sBPl/qp9e0s0ElHxJt6CpbT
FP2DIWm93+GccdJKnETV7GXUFEUyP2WpA/HRPqs61ohWu+b4kLSecbGiwuoK9O5AmIM7UgrWCHlH
LiNVBWBhHI08SEna1va2Gu0m/HJqi+hRgjOakJXnNmHH+M7PBbaaYtkr/cdSe6NyNIcLErytBugS
NezGGC03qpqLnh/y+E+sfJnVUVN+NOfCcrClaMj5CeLubhd3KSEgyTQuMNP4IS9FtI/KB0dGnpv9
muk5Q2JZiIL3JCauBP6Pyu7oKpRDP0cuROZ9Xh3qCCm3fQe7gTO5DGRmRr2if+Di20zRdBBEIaka
BM0yDGayQgvnmPfJH3x/HxLqI6Pg4c18zpkNiQu+AgI9hKNSK69t8g6x1i/47YHPbZdjJ63Ip2wr
quiYNY+U0NbYvlbUrgzjfcn8UzcTkO1zo3QHVr3ttauzJwAW24anXy4OWmN6g3jvBAbN9DIBoe1C
IEOFT52zsXFpEerKvNKBbugtQoeOH1+HQfZNfXK7MX6AFexVCGgWKOhkXVuoZST5qMtH4gqfdIUd
HJ7e6xxVXqxDCFXOxuygy393YMXhzSCzOnRZCC6Sc5Axzgkxn1MJI5byQPcewJpTqX2qXa1uZtlA
fQ+ginKiKP0WAPfiKEdRHvbU2pMd6HV/TYA7KrxDJUD3NjzFfb0tlksIOIlMQy9ikh1/4nzleQXh
gRWEvmKaGrirOPhTzIo3GQ4kbpINEi63Nb9iDDnD5E38rvKpp4M52Q7uv+k764wNYVVbadGRIP4M
EDhm1MCY0bw1F8a0RtdkaoKnvT1G0YdYw7uucm1sEsrO/CTQudp6dbLsXWa+drtWaSltbkv8OIzk
yg7P0mrkVwxOuZfQlJg/ot1deg9x3yYkgiQFPZInqYuaDtLVpQn7bSXEuWuz8wyLCT1tZtlBZ+C5
nHLUeFZ0iQs+3prNjG6hb0uXl0GgAl87DD0iDQbUJRyDqbY9C3/qHF+TUcerxHehGpSpOBUn+AIM
D5W9YONsa+fIuCrVtda57aSrHD3aOvpxYoEteR87BCMpZCS8q/jn5KT15XX2pW1lEzjjpLtCznCZ
keg9fpsJ2TTmtmhv7PtoXfhbwz9ZzH6Oz7O2Rj9pOqrebOssYK+Q1M2AuSK5RoY1Q/U8C306aNCi
mQ4FZVd7qVbuMSTiwplcYFjb3j4N1UB6KfE5KLmlI6kmfhPjDevfuL2gfC9EsF8B/XOHn2N7r5Nm
JKXmIZe1g6wCk/dTc9lmonUb/KcFWdFJ8TaXZ0Uht5YNisXYbnIblExO9MeMKAhG41iHHwMcaLpN
YV60NuT7kyNfsZ4blP/96uag+0JXpm8Snlobx17+ZrTiGUMxzhfNr+aLqmCwxRKhqfGlrId9TXuR
aYe21KF2nKKGhnCkzl12g1mwzsczi2/KepqofLQY+zg4F80MtCENJGltGvCfj/oeEOhcl09dkQLn
hmeu042S4tZZBEK39b2X9KcwVNgsfk6NcUa9UU6+g1lyXhS/nI4W36qmvIScEnqMELsHo1tavaeY
QcZIAvSrO03HQmatKh7nHuuL9LUQ5kn+I281Ge8xHezoNAG2HbdkBBEmQa3UgJgsvzVXMG8eXyKt
2JZ2cZ0IRw1jTGzVpSzeR9vemRGhwLwDTaSuBJ/PKuFoVyLLmyProSmL47TXOLyU9BKp98ZeAise
dlaH1iV0DeB1tfxcT/NeaqP9bBgP+CxJK3f05WBZ0nEh2sghKTWnhy/EQAtZ3TkW0AJ29xKVqxwy
je0KnxYF7ny0180WQ/rkaXYDHZs0n+xlZqJAStSsVG4T1Vvj0bCeDOiAKO82M6iPzTxnbw7YKIj7
lyHzEVoibK1Zlw74/bl1K/VmyQ+r/Vye4bEoGShqS/9T2Hz0+qWNpZPF2ahEOjgSYkDkeT4JEOLR
BP1LB4XvpJ4lbxPDeJ4MjFYFgvucmVAUWRuzgNirrgHY/Iq7F5VsLCNqjnEofc+25E0IYarSviXW
crNpIYui8iQbOvAtcqDHVd+T+dQtb22qHVI7o/59NkOC8mrmDjqnvcO5AeQ3Fb7WrCKjobqJRD8q
828jDF+NGFrQJUTG9FWnOpj+al/35LANceubFoVs7qk2SJ6iHTx1bk+kf26E0rpx1vmdMb3O9sRy
2B8jYCgkTrOCZiIh3uy5QFe7c0YePTwnC54mUV5UI/JkwY7bMV2IOUkRyKO8NdfHfTlLNEw9NQfb
Ro+Ik7yU3Rfc2bcMGg7U19SRtjGlspHU1L4/k/M6r257mQRe/ZeM9k1ZXyriZIka2XbT3pwOEdnm
va4e8mzmo4r9VntgnAIy8UQIFat5V+Q2zPpPHBb4BWNk0sa7Ejtn7LLbzIpu8XqTEbSQaI9yE2Fs
0c+LERgWVyexcwa6EyunMY3IaiiHPa4R+belxE4IPRwpM6IiD5iZNdWznQ8H0txgUWA6aIMq5lPI
iAIhoUAzeYtV+LQhrDRreqjgfCdgI5yOxf3N5ADUgW//5KX2ViWBkjqHrHJ2VVyjRiK8hG6sDo+d
Bg+hjvG0XLUYqB9OtF671AbRGKV6r0Z6xau2VPdaQjZwqJD38lbwyj0mpOpMMtdP++nEw5MOGFIb
Z3LLNErF3wHLEOC6Kp4/RYWgNA7dsCBdA1thIhe+pKr3pHnmHm1TWBufg/UZ94A6ngp19JZ53hal
ciiGPULpHeM1gIqK9Iah4zVhatMuFXfN4mrNFERa5c8Lrv6i80sEOsphLAmfwjfi3G1yw4lsU3xC
a7sYgEf4oF/N7lJhCit76J4R41Hsr6o4tPM9zxh3dGOJ+MHczfyMipUFNVazKh6DwjgrNHcWYEad
5aDAc6yJ9JRAgDcr9aD5OppdlZAdG8Y2hwcIyTpOXgTDqiS8FoO6uQG6R2ZOVkb91Of2KQWXiWdw
O0Z3WcX5NvhR+uYkOH4AN3bDiNW521vJcOJt2GjzN3Igt9eVXc3LiQp6s3AOqraMY3IP6IIjjIMl
wnU9rJWXv3S3SdUZKFMTmg0orVsWTr5KqVLKzlc2gBboMAFBMZ8NiKTyqxImXj7OX038m2fsr7QD
baXXt8dVxD50ws+rYzniATIX0tOeOiKXANjxum3CqaVbN6E9VpBGQq8guTtSrxP5M1WMGgzfF1Fj
2HjeLTgDMV40k2N1ZsLY5zXt9CWLUAWukG6EezUziXlOb49LHiMO6bxoBolQ0wPN6Sr73bZiOBQ5
c87skmoVQEbkxPiEU163Kq5uc98+mngjdVrSogjPkUi3X32/hOS7WUep7HxnJDOQeqglw4fjKCNg
qPqpOPq4lrrZ8GTNZzZEzdrtSXL0B0XaEl1ZO4m/MuIdJgBDzrDUaA9dvktGkA8CvAM1TkQRV16M
CjaudSQCMCriU0kUuT1cxjk8dNkZ5pwhHJfQSAHWfWoYq0DVahn/IHplqHmaM+zCmQhSfuBuJHgF
nVHVBgJ1zjifa1hQMaEhlf1tQ5meByZz5cgEutnpxbxr1yqq/s2n1y5eIGagKBOqj+XVhVGKby4J
bERtMnmqvKUDaIi2HygX3xee5RaUGcsus+4CoX5ECoYSeCmWicyzCVTTJXy5JNSl2Gm5hIP7VUKT
OuSUUB3mgZwC4YRJhCEcOnCA24LwlKQ/TeklmT8sFEMNIPV16OsoHBc25w2nusBmmE8ZXfuhhLdi
54FinEYgo5g8xv5hgSICKcSYMK6bWA+iwMkvvblH2MMkGGgwapVxFfi9pCQBJOTWyv1DQYnRVMfa
PKn5KqrnCrYv8kzwqXGwqaTrPgxq/QVyAIkjgTpJxIU81cafWoCr4XuTkzP0Sn72lv2I2CiQ9JeL
LAyPLJuI1mnIv/TkZRlnvNljMPdAeQZegm5415xbhE1Gi3AVs86wcZSY1iYFr6ZaD2myz+RzU9Ue
C51FnoMph7/ASJHtmUek0r44zTP1nbW4s3kXxqFmPBsRnNfIx4ac1Ba2Pac/ZmKTSjz9atG5ZWn0
rfU/gGM72qiheKzHeZcrH3FzX9rP0Rl24wqcUDRPZ6xGHikBL2+mA1mhT4ImOTbxQY5MP+kqtr/R
VklYMkvSwxyS1tmRIajaW6N2O86e3mJSY9/7kfVti/1QwwEoyuLvJkM+AeOkwQxOKxMr+o8ycwvo
83ZWPqx2jzzVj4gdAJkwgnhtVLFLpvC5r/DXWmTMKP2filp0HfdKhMwy/VyWu8G5Ndg5G56vkmNc
6+2tpDIGkOfdkpUnLCjrLx8/f3ZHi3tIlQbyyk4BqRpTd0Vmsgt7AhhH34k/irE6mTMDHFynma9i
HqRj3MLQSdgB2TD/o2lTE5lYLOyo02/yVQFElMdeOtUNHnSFg3dwJ6RTSvJHMvCrkwpg1z6DoZkS
VczXDtxOKLe7pSfdFwylYjWvgLXp3DtXKNOxE/WJ/AvCntneFJfZnp/xNZDROmy0NfMtSgMGjIOz
1Z36YGQQH/GYxMp7HE/Uafc4O2H1gOaZvPQ8S9aaLlqiobuW9ZM+QUUHWGXXzExmt5Fw/rKdaSOQ
ExXRV7917c3NGG0Y8jyw+yTd9xaSJpW3qWdGSA07EJjz2yJeZ6BRwCrewuELp6cjJo9suZ3AE1/p
9/xtaS8dZ9YEK2XRxXNGT53J8hXN5VZByqsArBn1V7O3vDZD8gr0PcLZWfByVfaxanF+M8HMJKCb
qCMZ485C5hMnIbcunhYAOGR3weWb2/dJXmAYMR0zudMNOEllFzQMg+CHM9h+J2fDDbHhz1y1cEow
/BpeNX0utIt6+jKPF/I5Eczi9SkOjVJ5IdQkp3nVYEsPZv4+MpizYgdzj3hgzQ8xpbvnhnKkSj/Y
jcKEypR9tR+RkJ5tKz1EsuWXGZpO40Hqj44dvQhqfoNzUQ9fW1qCYWp3GQwrpo18+i2XduRNVsmc
W3paeVcpML5UeOXkuHSVblmkzzqbuArUy2CRXjCN2x7aeFle0+zJriuvA0FM9+dH2KQyzF5TGFLs
2E9xacCAWFV4xVFh7K04WdCbb/oUU0DGwWjZp1HJHgzztkAUnBCD2DR/chv6MXCn0n4yET6l9nve
QIA2n+cWr1ABD/Vc4sRCv7bpzKNWqR4DVngGh7o/LgV6eux5OcEqSU1cw7Nz7KGPDHHtq81VRXcy
k2TW4CySWW+Hd5LBkXGKTa49h0upbAwR81ZS0DEMFr+Z1eHNLXfxEu9SIV4JO90YnXkDhOVb7MHk
od/PiuaKGJxm841m1Gvt7gikdbe06bE3XcyMD4QcHmOddfJ6/F9S7pPGICNiEFtnfoB/szeMfkPu
EQQFZtkNb5fYMdwEBH9YZkgQLc2IOGD3CyLlnYswEF+cBGb3GIH3WVAMXibnKdHvsa9w4Srim5tY
ii9Z8mJBdm9tkn1e0/xmIwKbi21/LeBMNOZmfKz7IIr3PaSrZ0XfZ+KkhkSR79IZbnO2bUDPwKtP
zY8mX76yQkGNSmUX636nwm7ru24jDHoi0mHngVl4WeykGpTr/AOj/mAmkCUr0JRD+po2WMGpndjc
MdIFEmNfewYchXlfiuGIk2sXNf7I+d4v6alcdQT1jG0tZSyYfjizujGayu/ZyeiF6iLz84SkMn88
L6rprYuPaiFAb8QLzya+EfUeN/WWveFBZuHQcMOqBD0Q8sbv5l7yYEBiVfXokOgsdbngy3ba5Q0Y
qqkLuimHufouLb8mTsKcKC+NxrlT47dCZN7SWW7VsBRVOAYQBIUm6jpSsZnJjWD2yXJgqHclEOcj
su6SUz7qGED6B3203YwVd1cx+TRJ5zJfbVgVUt4R0Oej1X60BuIc53lnWJ+qEgxM6/tScbvwR57f
qOa9IrVetQrMuEJ6JEjLgaQVceIs0Fkm1wjss+zcpxckdQx24o3Fg7eEgDYQKVvkzycWbWw9/qmz
DzPR3Tgfdgr+NuH0bpT3O+uzV2OaYMEPi7bfYtqx6jFUfiu3xH6uFHsLnQGALLhdg2xHeebdVY/J
HyusLklFwSKDPevPVfFZGe/liHe1iH/It/bLIrw6kdgm4yeET2fA1wtzypJPfRVCz1z5qT+jc44X
5ZXqG3lJt+2k5Nsacg87apCypJVSRpoT229y4TtiUxRIP720k7nQ2adu09h8Ka3nqPgtwXi34aVg
HJZp8yVVgAZwS+qZ8Mbc3OD9pTd/rMwZftqwWbp9O0Fnxc/a5pIn55jo9S+77s726OzMMAamOh9s
3dkjpAvk4cEWz3MaMTpglkJtNzogFn6Nks/gYCc22D0fmYEflsCpuF2Jtej1nIVmuGk11B3U2qhV
PB1tNUoMTgCOSH4ttHNjvcGzibeZptZS3AEU/pifrRrQX22mAa5OVx2mvaWPhygXwSDF944wuXy8
il76UgG8NNZwWGQYhyZU9zo/LMREYjbbChatfdF6ke3pvQWBOX8SbfpjxZBeaOwJAPON5ScXu7h5
T0G/pLa4yB3O1/pHbTv4f+AkWBn1+nSRkpZS6sWw2XJn2ygnSBXRRdk0J80JX2csT5buJ0p15A8e
STNlJcNP8TosT2vDwEr+HXibr2ZzYKnOwPMlGHoRoExcYvVLGRUUav1cOJoPJi98HAZGeaFe7w3n
WwHD4QwJ7NkOJdIBB2Qw1t1zVjKtQnyQDq95Ju+ySvqxJK3DgXyvapZM5FPYin5JQvkCHqOi3NDD
lHiWjrzsDunxJDwZTS+D96NiEAaozgA0qz3+a2BrlI7MBKpawd+2JsucKzBhY3zRviuGvqOcf1is
PPhYTGKwWypwVbnjOD2iCIDU1P5OJaQ8hBeLuQOGuQdy7tcG5m47PlYm0x4Iy3F9isVR5TiLpIh4
AovBP3tJyF17bSDZJTtW4DyVVvXDyj44E2gWi5PGcHAKDQArOraxxSJBwGLg2PZ3exq+tLB3j5nZ
7kGdb+r0cWm5YPKSSV5zs7jWZo2R/PgZkguHIPU4MiBkt/DoZAMhoGW4sYkuQPgxFMMjehHo2cVO
ppTQtN6VDKDCDKmhBLz1y3hIubRIM3qyoHxXILM2kvzBQgARu+VSfe5rtENsJ7d5eBux9A9Jfe2V
9sGy0GXJCsk/HR3Fuz1Cii/gp9stcUOSCihzrgLwTiiSQi9KaLjzyjMy8yaGwbfU6Sqh3AivDbky
+LERhU3inoHCbG38v9zpzfis5DpzN/RZw+gl0Xc8UJ3w8FeK7CW0jo1+JDh9UwINVNT+z4QmM+ye
W4rNJAWhvmk4AgaycNkyg6VjO7fMP9PyPUhoTcmbmvPQh1rDvlVvN5kofxDTUvn0h1Lt9h0lmRQf
KUvGtnsp1zcvpqjrhv1i/drIl8pq2rWAtyuUR2VGyiUcswpxUG4RECLUF0R+rhba7lTmvJ6OdVXw
+JYzNehupDUJK9AwWYULHvR8z6o13dXdGKzA9LF8t3vuJuCaDFelQJQSXm5/YmZRUAmwKBl5OEgm
60nYnbtb38fAsCc35HPXdfa+NNcd0xakFuHK348KryahNVSaAAIfIwLphUPTrbKrqax759HPWoS8
y9FAdYby4sgHQqILD/fskuq2yZPhEsGjVIQfjtZRTSLPUKNAcdB3deSEMqJnHoIjH8VbX/u6wuWp
gkmszEOtlpewiNz20+aBHFAGrqsiJu3Igqq3snqRRvWS9+vlzlghGW91kgNtJ9zdsh9LenPYRtuC
zrA0W7e6NW3EPpQconZZFcN87vU9HeZtV5UMEN51/T1ZKETh7iSya408Ugt4M/XIkuHFovhthcVs
7pRZxiYfBB6o8tAa4Zeq8xZXUx0kuniUMu0djz0ZR6W565jBFLLstXN/0Pps1wzSeZqpikhpEdkS
rJGHKrXSZoxkr0tVV1f44FW6cOYXjepb9cJYoxnPCQmMGgh4CRjdgKUqo4tM/bK3qcQzZgjhdxIO
fkFTlmO0kshka6wF9UvtXhunBLmnbe1+OaTLd4aAbSL2t680CKZ7wX5r1l916admkDKhYITKZyvz
LgJmNDbfs7bTVLqDGEH4xPyqc2sHEZ36JE0KaUZr9l9yqyM9sDAukGxIvIhThfsmAn7K2ltFR9cX
J0WA3I9T0t8KF+7aVif4zvizlPtCFn4z8P+FQJn3WTt3NSVi0jC2YRmz2T8v8mNUP6rTx1gyFNK9
1KHv0NHH88mOCoIvrbsNi/1jFQxSuBkoZfuJl6T8qGKNLt+4x8UIC4tEtQ7YXYLzV6t3MzFggqW6
ZqQPs+g+E3l8VwqSZEbCDiXAtYYZSCxKFCpBy9lJ0mmqRtoBhCIcZvXS36aB2sXk1Ld0g0mP8jAm
5JKMUY+Uz/kZrfi9ZbRekQKIQmI4tRx+wyzoE6Y/S8ix0H1WRUQpVWYnFtSZ1p45UA3jLq9xuB3I
zGUFZNoifMtJCIl5NQs4GRlPQySItpqvw9LcSYQ+GZO27WboR518XOWMYDvHHl+o/CWY17b1YVny
j25asJWE0J2zep13t9w0PvCZ7eq9EplK1A2YpleGu1fTGJJjBvVwtwiaV3OSX0ZH/44y+YEkzXfR
RdWrHU1etVgvpdPM21oymoDgB6a3fcv22px3YTszGy0hwSCkih6hHVowDSh8eYmpETZVK9V3mfwO
xsvI4MdtiRxUaL3xZxh1eUvMoTgp/LKLpWvd3AT3mrErZqqQv5e4kq0K5osYEh8NOmt6jrmlBqBb
kpxF+HOWQFKDW8ZpEAKJw7Bq0WL13yB98fziTHoME6RJjoOINS15/Ar9s8rk+JAOQ+jag9K5BL78
cg2bgQGhggkonY+ugMhcZ6slgMtlaaNdltevMe9v1q1EMUiRKlIEB9C0STm5QNGVleXQhy8SPirG
f/q3o577ldAYv0X5bcIBS+XjrfILNav3Zjh7OUl1DbvTYq3Q0fDwBVFC6ls5vdjcl04UqJZg8S1v
JT3FAaiiPUv3XfjaT5MPQmMvU8/ioSxlnhgmf2zy2cZrR4VsuFCM4bGIxvxJJ/CSQFv5pUhoFosX
6BEvepum52bqa1dP2Vf1UNZ6jjBz0sfXnAx2j8UWIVkmhH2JTPowvo5qTW847AWYm9qp+kMy5AGk
cG0nREqmXkwwrBQD7JxQIm6I6eFZywANpt0A4Zb1zqSRwR3NdMFTx/gRDapGeclO3czJ1NXuDZLk
BksYGSmAPVA+qqiSlGsspwQhN9NnykAqGKuWedokpi2CNemJWJC5UnA9/R+uzqu5cZ3Lor+IVWAC
yVflaEnO7ReW291mJgFm8tfPku83c2fmRWW720GUCOCcs/faCQQ+y8wExV5pr115aUy0Cyoun0eU
L1P0kDC6taN41fZfMz23IhXM+1E7E/Jhsv+RQc+JbVoTrcZo73w/WNEsJOnmEMBhhoO8qHumgkOy
CjkIeawLNrlklSPWnstOFtEVQsFgQxXsv3Pq0LpE0ee82FG7G1p2ZgdV32NDryvA0YrOwefVSklC
KHKaPHfwC/oIsfKdVQYWrqIGshn1Ss6GkbucOr478hd3MXuV5Uiox12THEb3oyjbTVV1+9D96tFk
Gy66nODFTFHYy8XoAiV0gkUVsfEr+uw7ixUeR286bGh9LkdSxEFNmjbFd6JWOcS4mTmfQcPcd95L
9zMlKSFoH9hga/VcqDefplEvgM8yLZqrQxU6jO9uVTwuAqgrNiFoVcAhFrVL0lNIhkuCpW2LpyOa
E+mjrNuKoV1hA2oTH4OY6DS+VTRt7Qx8kkK+Ej5LUTOxee/JvjHZHBtJ12CmXBrZ0OHDFFy1hul5
AgpRfVNCGBwOkonVfUB0AG1dXgAiL2wv29cxE33QfbSey+YAq3o9JdkSdv4yf6LjNFEDtyeRHGlh
uOFF0qsX2bSJ23CLj2mg0vfcj958VB5029QlwmNDbDWthjUmJOj8YC3TfUBAJIf4ZeCrbQFvFhT9
EtTwIv5DW3RZtCf0Diz4kJHKY5b8iVPitZlp9FgBso9CoQKoLqF+uA+QDAYcyI+1/qwKjAdML0g7
V1Cd75QsGDDMvZAjJHozcmms7hTSOQU3bnjvAS3cLnlXXJrRvWcJE7mD+LnSm64HaIXI9q7EJCKw
899mmtKu+aCa9FjZwHqIeCwVHUT1njZ7XWRk1B5SjB40oRR4yf6vFV6hrzO37dnsBus8Cs6RjJAg
/RlYKtzjgFOgpUZX86PRot0mo8iALQx2A7GIx3pPuMt2zJ/Jjzxk96QtBX957dRfs0ZGb111/Ecn
hwaREzqjbDhPwd+wp7cawdUiaQuxhs8Oaw8uTHJBFNsvb9oRtzSVCI3/Bk19nwHvc27imsrccNuN
DL4laJ10psk5ks8o/4qYwnBYtzPPghJel4fUaRam8yLGbch21sXNIUzXcXhM0peyHRcuZWhmbRL1
jRKUHCXKpl1198ORzYBCUALEzMdlwdJtHipabnG4nV0Uyo6xH1lKOnEz9NozUNOYF5uSpfG3E8K0
+p2Io+OQf0WcZrvWh/T/Og5HAUVw2oqEuG7eOjNT9pQSSGixkupzxAlSb2wy1XRxCOhsRpG5QN83
lZvCgt33zUa7sCBNR6yWdlJRnvBuSBuIxxztzCVwajt7nuXfpt9F+YeL4FP/qRJoLwGZvF+S8EEj
fLEVQhJX12Ln9Q0xuBCKNrQLmmRUV7969EjOJiaGqqTW/dc0QEGqLGx55uTme8/HFlgxq9VeSbFF
JbRxwzzGGpMa0NnR2RhtdcsY9NFk+Qvg7pecyRJwp6RjLOGGT4F7GSiSPDNxXg2o7Gqg125pIoEG
Pf2J3cJ/bXoqqTDS73XHmDKpKgYCHYFrA1PzCkqHC+x2HP0HRtvuS9d+WGXqrcvcKlbDSGvKN25a
ltGjk38FYZ8zQGOpIoMGp5IE/5iV/XehpjeZs3siD+MVvBFXxuWUT8Qd+du4k+SfN79MBqu/i3te
UEGlAIkuo7Aka8/qWPCNWJAlbeGTLHBwD6hmLpGpL1P3IrjtHf4Q27sDN29mws2AfCLg9zCuoHFL
rOHSxxIlfo+Z2JXlY5mdumBC7smAyf/2YZKKK2zR5wkTkSznQ219hy09TVDp8/Ddert6eNbGySdO
wEhvCZcXTbTHYf41G5C6SoxP3bqzacQhpRlkv/I6ghmcxwYhSYRNKc41euMzSWhB7zwEwYeBb8fo
fwaL982R8Fb6yM4aPu2pdng2cXEgTAehe+4NV/LQypVFIdsmgrQ1C2co8/O2pmaew4AILa2QxkKM
v2dgY59eSmkucsM3/9Bu3TpkBZx6EhLCeL7qpNnHBkcefMTsj7KINxGpRsd8TNWWnf+tNVYEpg8X
t7NT0By8OKRV7dLMCLaclCN8S6ekzB6SnvUOHRGbnzkwscrkUw5QU3gabrMhgLYqNe4DsqvRf1Ov
WNpFv0D875AK7wqr/BQy5lQTizP3grmw6DWSNT8t86EZN/kUvfqqr85WVwOLzvxh0c35yQdESEqt
0z6GUHqG6DHJWw9fXDOs7Ltiay7QlFYDND6jlZe6oFde6KFaJolEVwj22RpXwxBby7vsuBkndQaR
i046VbtYZ78DC4ECB2Jzy5luH3jNzCsFl814jtEK+9mljopq6VKVrVOjZcJUfJhTH1Fk/p5cMdJ+
hY7SuPO2yTTj7Cz/SwvnrsdBlslty0CFP4irgcnHfIX2NvAeuvLkQNqRNkfDP9nUIft7XSOeId4Q
V7dRHQrGniTWKLY7e3I5MZrbMPYYzZQ0JJJ4pwJyvhMd+8ugJi5+bkiSi4gRHmEk0nKinXx3fhmt
ulcnnBQjMTYbKupm7WVkEJJ99YQRY4degnMEws9ZI02oCrb+2qx+lW1KzkNyiBx2PhAn12mU9smT
ORcSVGOUBruuLNDRZwvqVI/ZLBrpOWIyzd5Hpp8NtJh40J4w3p/PHS0c2hHZ0zRmTAfvD1luNFTr
9w9/vvjzAOp+OqTW0P5Q76d//qXVBqMUu78EOggOFB8D+W/3DyfkNrCLTSyMskrrJQU7J5mKmWYj
SnHo7g+jF87/PPx87d9Pf/71/33t51/bdvjf36bKOT749aGyeQsuJZf/MJGEzUCogYxrGPQ1PLuF
nBnhVkg48C3UaFdHQ4v0Px8KAJy8TKJu974Ol90cqSPKw+r4zz+YLK8Ct4KfTweyUvHGuaKbDv88
9ASwptDbaZ9i06kn6R1+PlL/89E/nyau2tso8oy0L45x9t8PIFGypeVHBrWlQwQLkisas+6Ridq8
RRodllML+NbAXnh/cFNmffb94f99jViJfG8UPb30lCR17r/jz0fU8bShCJ8gBrBZgcGU8MhKm3Sh
0a22ddr9GkLbhJQet1CBcj9H+xiWm8pS6Y4GKMlJLji/MUtqjq+ErkMfdo5Gav+fz+Mxmo/x27//
4ee7fv5rV3KXhKYs17MYjRM93P88dLOqj387j0FTKNLjz8MQ2FRC/35OPMmW+WhH48DBvwCQCeKk
VVtH1y2x1figfPI2d5/m3n9TbYuegbrEcm5GWZgPYUz/w0jrh9721rOZNjfHbpMDY9sPYlPwO1Yo
1BG2+NuhpQBx6zE/Axwhxt0KDjMo1aOHR2c9jCiySGqNAYZZnwh03E3jiGaBwYJGKx3M488DBs+G
LpCB9KFT+jgmhc+HJCtZXRm0a2MZerV9jGaC+rKoRR2NWAatRBNW0E+i6CUilZYhXNYfPQZcNKw4
x5f+cA7rGsYFHUYSEvD4CdUfyZ7uH7QhyImQYld4874oB2QFzVjtpccZLUBoquSEEzmjHWeSS1SV
9taVM4IxoUFeR7nH6Li7pKFT7ZPhWca+8Rqh9ybUfSI1hqxIy6JiQ2se7r0gQeibklrCfHltz8HG
NMZVZaOwdgiEQ8NBbdUa1iXKcPcJIWBix8Q+WVS9hOUxXPCndtNqcZ9lJI9lQNusmdv8VEWa01jR
XKvz7LUGh/YhXicuXfrERNPo57TJNCmhgLN/frXbhJgfiGM8lgovAtlgz+WEbXAKmUy5bf8sDews
SFN+/uME9n5tUmzuSwu1i121QP1yeq19QEdnwpTkU8+se53Abh+IvhudELFLTaqMotd0GxBucZov
ftUE3q3NrtCbuOAImtqG3BWyFNfS4HDq6bnY4v+Zr+AvI1y2PS36dv4lgnm4SZyQHpq2zGqmnYU2
LZ7T7yqPkFWbZnatlDj3s7LfeC2sdVWQ5RrPjCYdU0VbjrTAN+6RKH2ePWd3PGpFq5j2Z/Rdisk9
WkiFw2JPc4j+f1Y1Z5INDQTY46tLrvOmyfvpI8Ef46myvkZt9jj5hf8Ic3GhEsNjltB5j61l91uY
ZKPiYsdEzdycQMubh/KW2tAuNv9+Taf3rrTloqQCi3vpGoEQUrTXfmZ+j++d5HpaI9efh6aINRKE
7NGyBQFDrhdf5GydQuvuGq2oWJuSy9SYkdgWKqhPY2JnG7OtaWs7bXQsTCM60iIHcmc3I8N4OjYe
G2EbQ+SQ0YkTtrDPfSYdBtNJcK9SaalZU7QlsU6dUc6os444RVRKBesur+mqcNDeNO1I8jc50g+6
9UscUG69lfeWWlPr6hyGGjWv1yGIIc2JrbqjwdR144kDf7K30/zc3t+N2Yz2ee4Rf5idj1axtVu9
lF30287om0VBZx6xTWJEHS3ms6Vx7luzORkYw0enEycYYjxYnWBM2NGa8c+SLeWYm4l3jU2mpiFi
v12DRD3AUHjLiONcqtrEl3v/Wbqw/BVA5Wure1pGgBFvltF619LFnWSI1dA5Yt9O3vjuUTsxSfW4
XV7cxkeU2sD2dTgAyrTzrp50m8fMC99A1HtMphj38DuE35IzY8TGkbQ2rEKdb9FJnaMz4R0msmLG
vDp9GLtYHPvmsalz+kRF4D9EOF+PovWaYzZO8wJLLXA9IfqHvNL9w2hGNxnh5+aldoBqxuGDnWl/
bXEiXPlmT4gZyp2db5HoXOfyFtnBq2qngL2Pss7qpfXSDEO/dvy96Fmb0aIPe2Ykj3aH0RTu6LkK
Wms3DkO9mHSaoy+annuk+KfcpfmRdmBu52L+VL56JtwG/Wsq9NFIivQ5qDHY0DLhZc9eOCsV65BT
BNEPEGlIrEn32ijOigHqtWSE6kXPfpBYWLNGQs/LwiUwAPXczyIVujTNC5UiZYitR6kbZ9fCZCMP
PY2Ibs/wGno1fGRd8Gp3ozccXUjQ8GDgBJsoh9waIyExCrEJc5M3lx+TI5ZLZmB91DqHDEGCmSb/
vL88XDyGNXQHOo8oMIcxPrfGqSGvi29J0AGOoVa/BihEF5tQ3rDsnwS8fUO0DP2l9i46nozzzxsq
yGiHiSodV24SJTuO5/uhD7Ij21ez1sqT7wla+rtwSu0aFq5LbZoG4YcVyuHBzC8kZkUX+RRVpnGJ
WKw2ZkJ6jak0n96/BjYJ2aaF9SEIaRebku2zt23vob0/xC6Y6DiZxT939NQ7Z7+y5n3bIaIfq4ef
G24eGGOmBT+WXEKMIEZzUgYHu6gPYiQEAa0eJ7aaizkU5q7mzblgEIYfSPSvYZpZFwoY6wKggNNA
WdCy0HIrcyd5IHIsQV+apP981EA1d+MOMSRt/3U0hkxLXR7Aw2Vv9gThcvRAXfqutPYZqIAorsn6
agUuwB6T+jj27yNRx+chQczm00XLbJAguGeS+4QlexjbXq8i5W/t1MpouLrjtZ387yb20q308/AI
yqIXabiZFMHJsRmtiNvbhKHwCBRJCPiYcxo/ZNuvhZFsNFrkHSOwq82YExWhwN0eFqioo5AB6IDF
fqwwS8HIP2qX5ootu/dUEWtTxhA7iVnIVWK/9IXPhkJHd8IH57ZhusOvnR5yF7Fyk7mYtdj6gwZB
Qog8dwsdezMVw2W0nFVQNnvEuxx0JveKJepRd/OuicPlYFrmxhJUfaolxTeJnnOYDuN2QCp9SMIP
xy2CJ9cEiWjVebokSihI0GkS0ImmkWiwgwy7ZTzhQSudRLCqzJe5rjdES2c0y1S2yHv4t5XazX5J
5Yd2awDk7ZZA1eOp2hSMsAr77gsYjbdibM/Un91Z3MUk2seoY3Dml0NIenR4d/0gFulP0+hbqwT2
OowL/+JApmS0lLSHoZ8w0F0mO2OH0wICL6lSbKY0gwGbtPjQgQtIdH5L5eWXri85ZmRf4Geio5qr
ZJl1JaMyQtVqgyZcvlZUxtIvBdrghlzKOvq00twGxI2OQJbhMSBtY2f4921n/k1+6V4IOpLCmPWp
s4c3M0J9pkxyGPXw4XtUW23Tshg56Nf9Dt2tUIrkT0fvtWA06CC5zUbMb6nrPpaJDBgxDQbBh95Z
cNesIfBbh6kio4eJEs0GYJ+B/2RY0SoY578WDCxyUjnCZTG5f6lRJRsjf5skpBLECvVSiMY5RpN9
FJgPGtbIm10ND43TNKfIMR+iMqhfh7xHulHw1Cd1C/wZ7pXw3EvU0s6by4ouPMqxQ47QlN26RZtW
9IswAQ4gE2vTQAWgzxjvY6fuNow57mpaGa86N/gVW2Bbpqw+ERuqH0I66AgzwCibHQ2X0EBkWd/q
lAQyQdaQ5bdPeWxdVF3rVV40BwPTH05si8zjwOXPHdILx7V6h7vc2HdiOJTw9FYtEaiHwSXZKh/K
Jw8v44lT22tnx7ef49/PoS802+xg+NZv31bITwbJAZZYPQYQIyohe9vdjQbCC3NYu1OCWgBNupuA
bXYqtj0/ZYBVVOcR2SBjqnaZimltQQveMG5tlnP+W7T6VcaAB0IvxAhSt+uxv4Vp01/9wF4nlqp2
XT5OvD4Bphqq0F5IeC/T9CniEL6KGH8jEcD3L4N22auwXg2xvjercacpAEMDfze62o4TPBYbH2ri
rpm+zKluQRoVj1zwjr4+0yonGHwiibDUOym6cGyEW6fxfnuV4x7F+Gf2XSRY06G1LbXFuP3LFJG1
yirlnkXnYkefjhDqf7WlQbqMThGYAQmcxorrbTkYY4f6rwGLgQAhI1n6DaLH+Da76LkSlKj4RUAN
5jStwPD0T6NHFrDR0VpOO7KcFIGQZvEeT9a36RC2Rb6FvQITbKNGQHifIgkPiRjVM7O5DnWxz4q7
CloTHTlvvyMUEJsRc2unbw1FxLpNtV6VdN7/BNO1bPKvysp3nYefqzR5UY3CTZeFa9brGmQhbvXa
WCIh3wirFqvZJ5HXoJkYwyOSIzG0nsw+LG/KN076K2Couh26BklAp89BYSLMaSs0CB3FfwN7NBsY
0qX5e+d2r/D/V/FEtxaY6BPJD8yXmzXdUlHl7buorb9mMeSnFrN3YLENElDBC4XDbeES7OdquztO
gBM6EzSIA34xy+t1q92N26fJ2kad0nrlbe7KX7HLEL13ERQOEYNrn548PkoWQOgbyyRLDlObPloc
S+vqO/KMcFummkQ+E8xAEP21s+I9mQBRkAMGiWYiGqVzorUKoPJMfvTtDNa47DNs8I5h/q0kuYsk
73ySUfRSDiVi8JJ5zcRJRlrx6R7u1QeD8wBlgWNBVf1xmndHDiPScv0bVKCFJoMd3DDrjynkqGM2
ci27ClUYuiJlcyLue4E6gyZYmDdLafmnlhFxNcXlGok3XuQ53Ixm/1BCwJz1ono2JBV6J5i/gOuj
4MGqM7F/evYjiI1wdXPL9LPONU7fKKfDzwIfyuE9iu+mw877G1WjvY1yOk2wMnlmJCzUmfloJl9Z
JJ9bT26dfn6dQA2jyChsOgsMCU0yJ7Wzd7wsW7WyNw4k1L4YmcfYsk05wVSfbhejzK+QvY2+e7lb
i8zQ2rjOKBZlWN9Sy6VVl+ptkjQsLj5d1uCOjmjIqFikptjUCiP90N3/rsTZewq7jZ+jPoCz+erM
NMakO64y+VVnhXcI7mPfWTGXpdz3gRnkol47jX5NOY2uoWFsq5LI+HFc3fOShoSVIbFREgKcSWxF
dccA2FV2vuFMxZxZ0s71Jmx4Fh59M8Pe2AwaCmL1lI7eMUI42PszVISwpffWBye6zhh7JwFFf3pR
GpM8eR7sNwO/0JczvAfwfl5A3ZKH9ZdzV3Nan63ZF5gavY+MoAvPK9fuqD36tDQzFH9aESbvY98+
T2ydgF/kzo+FXkedt61YtmRBXYQjH3hNsnDK4ppJ71whiS0p+kV67XyIP37Fa52WVG3kuP7Ja26S
zlNYN8RJ4wIAz5EfyBNC0B56u9B8hEsjln3IjtagoiL/zFTl01Cj2DDKZWd6YmfGf6J4/CroOi2c
BGk71eeyLJGcs8yhYTX1Z9AgOTNVfpuL6VAKARS1TJ4TNKMDRRhXUi+TcsiXdkjgZsmuBKqnf23B
5IHSr21uY4azokDDAVssXk8TuBPwKUd6X/Yy0ym5yfmLU9Y7hKofQjwOrXr6yVaTdu0sCVRfoiu/
XxiUifU0HfqK9ScMnZ3QMYmuYVUxJahvThr/8rNALFw2qUXTlMe8Hop1kXxOZSbXtg2cxZ3Gm0hw
LFhhj7oZ0Brn0XrrpfmOUxV9YPbvuhF6045cJO3Blx7btRBwlowAd5+XPZFWhG2paIlS7MlWIk11
XwQOVkD5qBTqET9t/pIAsujubkIsY2gUFb3CFLupa5sSmdxt4BYgpRRvRqZJ6J3kpnY66BDhE1MW
vGHjOaMvvuo6Jil60GdaTjfSd+Jdfb9+vQfjxhwpROMgPYgAO6spn2PfPWWtgc5h7L51UYcrafYw
U8qv7O76sx1PL0cMxAthO2+W1drEWZfEoirrT9fmV6RzLY1F2HYkOz1kNo29ak4vthLEzUXuBkTt
G3/kPWA7fc+nGOZtgOaG7NozYD/6Zb5J15AbYDsrc+XVGFhx/R69gDkobK6hTlB/EpgO/ECuqKKX
6n7CA+KjUbDAnkpMQkQ7sBGThOxlk+i3rDx0OKTp0htBkqCMHGXMgNYzw3sKReStD9S4ZnTAG7nW
3p5NfZ8ruz4aGbMruAdzmZ8UbyffJps+G7tTwCJlIYhzSu/dDLsjS/Oxi4LvSTKQA4mIyg161GQ5
T3TaAB3G5DU62cc8d/U2KtqHvPbeMq8C3VJu0+p3ZKgz9+qH/kH00JsscdlgaCIZylXi6EfWOU+7
0xQN1zK0NDm37ROTTZfjImYenjneY48hiouCCrdMB/JHQwNrMrmcvQE0kGJ3BaDwgQ2O9khvlhfD
ll9Doz77ySdyT00bu0RAXTkXL42GQ1HsK9fHBFO/TYxXeQHlZ+rxkluz06zGjqBtg/M1kZElWb9+
DmIbmsw8mNuM1gRFYBMteeY0ROSI08npn+dGvaDxKVZlw/E/NrVYBCTRHhp2dQ5mH2jPgHZEDtAD
2kZHvx3nBRfgGZV6UKTBtbDjVTXgYht8BdPQ8h4RDCMkQWmxMJLpLcDq7LLQgwMeLPtVRjx/k6Nx
aDCYI45rXWbc4dQpEyrmO3AdCQbjtMepsXFNGAZoFiX+eCd3rlmB865cpZnHDQRHh0AxRx85JL3V
I8N4eDDrylMvJbWiSmO1y3JNkC7gFS9PaOTamM6y5jgb1m9CzPEKRERgJYCSSd/tcatFLNT3U+9j
QQ4UMEk45IalEWOX0lymo86X0k9zIK8ImlhuqI6AIU4O7DCwYbt5CB7NGEeBNIikHho35pfR0a3a
BoaZRilKuPaqpmud0TtdWpJvbvpgp+0QYItBSdelFigQ/60wb4MXckYEQbIQQYZ2t37z7xQfqw9f
m6b76DQSA9nSfc2rTWa3OzO3nxp7nG9dnuF3MvnuqS0QxzvjdmwIGXYXaS6thzrJjmE4ojJup3jF
HOaiIjMk0lUgJqnzL3OwWU39aD34+Rt7Bm/kKDARZo68GWt5pEWp104gL5buznbz6ma2CVkPhnI6
oIv3i03UJx9YvTj2m9VjSMNhHabeuburfatkrDfQTp/aCkxSkNtIPUO64lMjTg0AxRARzDaILLRp
hfmRzozkbc/aFz2LeafMPTchy0pqLcNY/lFxFbILREATfRbrtonIdwFZqehY5T7m5VDWOMxCgyvs
9jgc3FpxUGOv9uf8kbkdNqAAa5SRV89dFVIR2PQjZwXtyo6+CtqCnCkhnTD/eNajdals2tUCo7Iz
Z+Zmpo9Ol09tfYsesUjbCUdTX29ZYTeBEQREMkxQKTHxGw7zaXKgsnNTFucmYPIpm0Jd0pGzldsg
wvYT5e5SOlR5xM4e1x3mAqBRZoLzZ7LjjU1q8S7UtOU7Jqqz032S9w6s6qZxxy05u2CytnEwRlZ6
LJJxQ+2XrYbosxQholfC1qp7tFo1g7GrBtAOQWitcmJZtyXJztiWGX+MBYyKcN7URfSao1bI7tP1
sOxuBZt0lK9UgQYO3hgD9mMRBtm66dGgmnH+XPpUbQhSkSlh6wbU6M39MTYxoITePcxBltc2M/6Q
RmvgG/HGZeSr22xUp3YwPzraaMsqJJYnDczrz2eQAqtVmcMjjZgprDxGKYsmGfJdxJIZ2qJd+B7C
rYbYwEWURyzpkgsdDhtLQuZROSNxuPffbTOAoIVr16Co10n8DXoSqZvlz3fy4w69Tf/SWerA4a7c
yQDBT+pib7MUmqY4cbqNkChnRXntEuRMkUCvNqXpZsaOubQ8qIC96e+j+3aVCF65LsIjVTrDpurb
BzPpD2gi972RjddkGr81lSnnAnvpWR57ZoN3IAxRZytvPE4ZljG3HYKVDZ0WUSSSoISN6f72gN2i
wNrcOTsVxz07bz+SjmwzAzpA7YwmuaX9dzKXb33okO5DAA0VArfpMK867HDK4lw/OIAqHej44PhX
YRCeGRUxfvCTu0YbBwTLYt/+FSJ6LSA+nZq5/MhVNnFuam/+KLOjrMtT6GukdhAHk6wuzkzJ3rSo
hqUbxxCEjEVo00rl/IJCp7bnrSO5GmlhvHHUnE6lnzHUmKlC/ZjEvJRbrrKnYz7I9MqhcszpDhM/
YHIaK8et6osdx+ijQWbcypiFWM6yjVf8MBtxH+5Qd9ea8a6iHdTAiOHeB8k0J+M2TfjBrj2vUtvD
d1sSJZEgs1SFQ/BwwNssbotoTY+Ft0hx6AWxsdDxVrKD0+FOPBcJIKHugA6GuLEKb3DQ8k1I47Xd
oDMRX4r7MhZGzLLL8xBl/RS2mh2urCiREPjFao6vIseZMmMRjxA6scsnrKpYB4qh9tnmxs1sRMN+
SuAMzeP3xMRzQYqtv5HMH46CrJM8daMzOlsgOenbECT2JktsInQd/OM6ghaEv0M302qoHc7YGlog
wzWUY32y7bB7NDhjVomDBj2I4/FEPCQY3z55jAeUR7A4Mli3/OkDssmSY5WN6KNW9wUDtU6mCr4/
xWyooyslYbJzpH6WRA0yE4u3zsjS3E3eQ15E1yJH0OIw7gPjQamqwWx1UZrTIan2tf5Q6YfQBJYp
Sr1gDnzkBdbvqXJ/E8WIr6WE6DLEd2Kim5FJZX6MbvbYlC7+zrJ7qSWO8rmEEquAWKAfYuWmI5Ll
yOeC4NP3Q1SG1oPMsi/0969GKDd9lX5M1BYkjfmXIawgiow4Q6ey5JYTqBcaPRwmC3aiSfq0XXbP
eaeWZBIyKESsvpkIEX8ZnQacczXt8cyckewj6O+qdp2R1LIkgOfFpPO8yMyQnQTc4MYKYZfwvl+m
kVy6iOYHjx57EmGrb6oU5CDFVY9pYZ3PEYr1rt/mjAaXdpMWlMD1XZx0/x8+HsssejR7wdaKEtS7
t2z9+si4alxgHGRVz5BNWi20p9b8VnWCzjUPP4okPs0ajwEAzi/sCghL4beK7hcziBUyBWjHojPX
QyZ/T/n4hKAHb6Te6AZJqzU95czxyQS9BcahsWmR5iHN3jIv0VxXqlrKxAR9l8PKa/p+X4She4w4
p5dh4hxiFhSUWS2uAaTYc0G9bJJ5NREJyVwPNiSTmSApfxWCpmk/tQZLUH+YB5/DvuEOa2ubDCRK
hzrzdxpBvkjLlBzO9IN+sYIEAce2dfs/ngKrITH1iaEptlDAw0UPQWMs4LAVJWJ7jaUIOTlPiU4+
+nedVN9eHgYwvMN56w3Zq0aEPBQ1G3UJOAk9zjrpY6TVQIUGP6DR216zCsvg7DIZlBVNFoPWtVQ4
Gy1eeCMwd4Ppw3BDEscLZglekkxm2FgzCgzUh58JdhFq0Gsee/ScauciSuutrxFzam1xKbygXiC1
juggz+u6MSV+qbJC4orpYEJZybnLJKWTJSqhL72QoctRT2Ek7F36QyFu4ThGNWZFiGQM/26Lj80/
eV69aFhipWWkx84CLYDTh1ehaFCIjEeJmnHhOOOvvMzwwTjZu3R0vXea6FMkOCsNKuGuWVcCFk7d
qn5nueIhnLxdVdfPpkVLmtEhAIXo3FHuYjIq/6g6GgFi+b/sIvisMhe0rboQcv/cxaigM0OXIJTy
JWfIbWOD3hqgdTBWYirvsq1y/3NrCFxEmCsZeA6bXta4h0iER8eZImCgGySQw6jMwLgLsNf3QCKC
Qt47Lf7lnngY1VJiB0yJMar1rHe1DTdhvMyycu/875tBmC8jjxx9sfNat9rnRfXyZZz/NsK/eSZR
G3kmBgK6lEACcf/WgjRiQs8XOkaTRVbcsZ3s70T2X22P4DBWY7f0KrVhoogqOtg2EDel4XwwAfwk
WivkbQfpHJhx4SGLjbDHlCFH0Ub/NpLuYNhVsEfPc5FRrY5Ty7GttPub0WPjaw3atNFfRCDHdIQy
F0TJbyxMr7OVGPiQjP9i7kx660aybf1XHmrOAslgF4OanL5Rc2R1lieELcnsmyAZ7H79+3jyAdfp
mzcTd/aAdKLSLllHbCJ27L3Wt5Cz+2+oyThpTupYsHLQW3WQ5jJlaXCFrPsxh4zVv8i3fnA+ybhk
X+oDqisaIvnofQ8p4dc9+p5sBsWLu0KgXwz3mTkTElgyGhqQTWP7GncOyTUM+Ht6VL6z6kicX9at
56JYCOzHnJcg7DGazyK6RdOz40a4e8QHWO7MiQUMx8NPqBlwC/XIjLEQj2nIIKmgte8HNNYtlyi7
vPk25vjlB9e0NhZkFo8fobUqvI8pMDfpgDlzf5ZyEpsutNZuq885x8f9PIVPmizOc6cPI7zDU2vX
O1BQ8dHtxveoIbrFVtKn8VKupR/3j6jqUYkN2U3OyjzJtNmrwbrPtMSCV6PObNDmrr1sOBmgy7ru
UTddy3ISbRzHlYxJ1lDAVykCIpQsF3pJR0IhAOkpyN/abBd/KMy6JB+eZYN3sDOGl5zuDzw2ee94
5kPmwN1pwuAHqzK9YDEjjJnYvFpDI1iKRmMT1puu5bGZQygDNW0kSkcMdPcAUqfvAq7+JtWKlaCF
a18aOlwzt+8OlB30BWwnJjSx/FHW/AVx/qKYlzLQRKKVJKRDGh3InFAdoCdmoMuzU9Jj8szohYlE
IZzo1WdHk3gYrE+SenkYWUX5EZhbt+wn7YTixm54xscZ2gQWE2/mUOYm3lY1tOQbrJIDU/SluWcp
YHwjHatqnHZBDiaz7SkpYKtvmdLd1AErrPZuDX7GlWgklrlo3LtFVW0Hosc2NpVW0iOcL5MO/N5g
fiMsF1g/CAwH0VhJZ2egnwIATgWbdAz2zQxOp+KAsS1T42WYWLRmDw4G9hvID/TcAqQWVQfia5iL
13nep1n12Q3+yY74brkr9hMoK74R7deIIGlOxviQZyZlXXgsDXm2EsxfOeJsGZnkakbTQznCG7EQ
7ax8wKWVWb5Se5jbMcCBhKKjQGrf9XPMbD5gpOgyfW+fu0Q9NsiJgFcAcuomOmRaPHK+2mthAYFX
xcKPKM8cN2iqCFLNOf3Q1sAJNSK6grFyE87zEytNu8omsgNSVvQ28UyGPMvBOMOJYHvkhBqsAm7j
HnuK8LUTBvBr4eCsHLt6yIezP4HV9pJ7M8XM0c9fq/htNOyj06OSs01OyWVJ0GHriNuErikFFgj/
EjuLS/SCIRjBjAnTd+b0hCAvGuE6C7bLw1HjlWGSVaCkGMfbuHoz2SHXDhMn9n0yA+nu1B4+wSqd
XpJcd+tRs7IMTgWnf53EoPTT8YNPcZMn/v1iAh7G9gYI97PqIthOzTZLZH+YSwMnKD3t3AHYPEfD
m9/IaYXkbSp9fFk0a+vQr8DampdG3vexBBqUtC9xAFdUPpbx8CODrr+rv84p1UrdAeT1a+/OzuOv
FJ31urIba6udr6ygFprI4TJ3xoXYbx+xC21ndcdLePZH94CEXSME9DDZSCbzQ5l+1BZuZ3QW0dJG
MNS4iy2O2rNAcmRJ+ki2DT3VB+RnmeI7I7ONESdMRJPyIBY2a/ZjpOe6b8uKOmvAAdfHdExLubSY
hkOilQCutefQ5FLEesFeuS443w5E8WyX88ZbJo2d8WLltcQ9Qycoaqv4aNTPeT6CJofaa1MyUURB
GREMZZji7M0GxnM6s5KYvkMP0OrOFvPFqcc7JYYoJ0RtvJFR/iUq3J/FfK7xpEge8oTO5LqJZQAM
CLK6N9ChjWnvUGHj7VNee8gLedNanT5jLV0O6gAX6eKfg8B5NWde8axU/Tb13g0HlJ901d1gWTg0
Iv0UC/oFdV++IIDH2hSyxsx0W1dNEW5Mj56JTzuSAcDADMpnSjPApoaP9t3JmC+hP/gRRJRNbjA+
5bSONvHQp7AL6Mi7Fl19yqxso324ttzsRl0YSiAkCJyPwrNuglEGO3o8eCwaHM8t0IV4djazcr97
Ed5ELLg2BlYOSwyhpoymhMAKlZTAkUaVgfwPctbemd83WLJXw8Ewps9YNK9p7O452HwZSQ6p7RBv
rHPhze7RVtEhjQPgbbFLGxz7YEDEIQOdHuEqb55lHyKXF8mnWVICNY+SwlvlZWjsiSsJYJ+KzVj0
F5HZ6mJofI5O3BAQGoEna/WeaPk7S3XJVlUchIchPAZu/T4yIjAmRlZp7CMK1pge8/6+wpjF4X0E
H1AaG+oXflIrs46mQ78HMs2R6nFjSzrOfmu/o6bzuEisB0QYbNuZaTowRWNTlel7PBoPZZU/pk7/
OofIBugJv1fSrrYdhVnduQd0F+9pI7MjUvZtjtfOFk23wUzUHgje3tojEK86/k4qkA9vprxxwaji
oQsDpJA41y1sjlDzp1XR4V5pFaBpiZSfQdZtZM7GSTvGM6KcHzG0ym009F+nhFS9On42Ad+udYE7
w3qcJxoFLiIPUl5BQHe0BAbabfPo0+LLc2B/yGezOnsNM0r0BnEt6UvWm91MdITKb+zvvv9Rjs2z
aCjVjZDIkrS91IY+dRkHkGosv6UBvMXCegvGNOOVZMCfNbHYKjf50ovXyswPs0rI3QOyRtyvhQV6
nWHo6lrQ+cbwvRfWW9l0907mvLQWhWSfiBNSa0ih1WbEgsq5/TuW6UerQe3T9jYYUTfdigrNrMUs
wfc0B0nLvGNM0G9sei7bhAtraqdCWFHeN2y5xli+TJ1bn/yB/0Fv6GR5w32i0H/rCC7+7IaX1MU+
HgFUwsoHIdMas0dtBsxSaW2O3XMoaZ16PtpjmWdfVUV2RVorCrGdxPcX4/+ud7qBjYO9BWfZtDAl
IAP3eXLjJSjY8QCxQDYjVAg4JDv3Pih7Ju2LKcNWNrBJp/oqHRof0/QauaA47So+A4Qp+X6O2tr6
4vkkHGmGCC42600aAoohoZ2T/BRhy9XLDkrza4hxtrf2Vk7eC6kpcHMTmkbFVySPatebfCe6IqjX
UY7y/jgef+y1489yyu5kIdXKLqa7HgnYJmlSmrjWDwSNxdmWGF0a2u48nrA6hLuLM2zvYendm0n+
4j/SE5QHsKYQkFPEi0RHBdVwX4/dZc69ehdQkgv2O8rLGeu/4R5FwVhXpfdDsxQ3U/TUi2zf9b24
c+E0eTYm7ECzx5sxOjk3aY6WSn9aVXZo25c8q7/5cRdD2dKXKuQjFcOGuNO3WrDcKKSamzzulsZx
zQ0WkshF62c4MAKyVbOxhpTeVgEFKUIrjrBuRwz4IwD6l1rDYQITvSk9DlelMrZ9or95WUFDZRhv
ui4vd6Xu7M3cIUj2t1YKAiMI3GAjLfG1tkjvpFTbIDJ8Tk26tDbxTxuDFMuV7icIcAPqLeSf2G78
End18ZEypd8kgW/vHBRM2SLFs4rpgygUCo9ufNLJzLWjibBCwnnObXdegK44lhc0mA9SbDJrawVt
3rOekwAdHK1tcyN8us/2xMASbMKSHWQcOzjoyBC2GOt+RERJJaH/5jrQFPuAXkIfvJi06ve1x+ix
gp51wvdcVl69RtHQwEVpX+pKFihaQUZEOtn4C90hR+GMKxZ18iQhtBrq2VVQS7ByagcGik7DUxGz
b5upwa7kuf4qoBgJBarVMGHy27X6kAr7RzRMdLYE3EGF6RYQhw/2nL7B+JAkw2FIOxpgC8VrShyF
Q7z+pmqfG1IqQjEy9zMavG9zQFZO5SWM9zg+x1bBFuFmN7cVA/l13rEJVMJ9n+RbCvbCxkxDDrW/
GMjsJ3C96XpEIbQRaPg3o2GijvEXw5YNOa4g8ahjIjiCR9sQ6IDpL8aOFcTxq3Z8b8N2eWTXmzYi
Mo5zI78Y5LC7GDAksadwJoxVlJLsvOSaMdvASp8Hz/T00Th2M4+mZdAFHxQBJdQKJAsCQgRoysCO
clL5nyNIePJ6yOqxsNYxEmdO9TzmJSVMCve/BdpJJ7BzHzrx4Vb6p8uN2PWFF2ys7L0OaOiTWrTO
UVIkIVpHDoZ6LXuYXQRuOb2XsyiV2M8qc8ceElLXoqkMrJHDkuMFuNwYKLQl0U8Ragl02GLXoQNb
kx5s7CbB8FLY5t6sWgvKhH+Ze2XvrQi6QjWLdafHtSOKixt99Yf2FjTK2QOol6pnI/xJY/Ei7OKR
A2wCc4Lespe729RNn7XLjK+pk088JV9tYpPgJWriFizLBakCAEH2826KmQclSW0fTEM8E01WecXZ
r/Cx1HHN+mrXZDbwOGfdwjtV30rNqj2hz+o91HO+BdwKRfocfVcREsp28ggERv1T6vaglwUlKM5G
oz8ie4J/zUWvUng0aHdW7kdQG9+tWvi7Pkl/uqld73vbRDjmZOAxZs7cbB23RaO9O5qcRxdf4Anh
KCbk0KT+d2g+Kw9DKy2SWwZnLNISyXgeAs+O3xzX+Dpygth5ffWC3POxlWaHQ+yLtNpmN9v6pz3i
BVUZqRxOiRSl5mHLFzAHehDkP94x8P3uyABl5j7xzccvI8qfwiJPAF4jg6tIjEd6MB9Im7Zl9IPl
C4z4gsFZ3JPf5yXrb/CXjfnL4naJ0+l1tnKEPG+dMzAUhZRl1scEcpJTEIYaIeqq5RlhBOLFqD5R
5/NxqpPGbImvBQwpUGJnTYbArLOLZCHR6BgLmNJiWeCxfc7hodHZoZfFm6IqSMboPM3ZmzWzJBnj
rgreGptj+RBCwRDxj8xgH3pXpXeukwf15tbRxbJeI/GNN+40sAvmMIDgMzIZlCckNXcURpu0bn54
wCRakh2HVwyzBPjp/ln24y1j+k0dLIIKPiLcZD2UX5XiKmiOA27bnEE5ZE6+LlAdsMlQnZr7sUM9
bG1FKXfyntnI1nVBSuTWA4XHt6Z3tkF4CWllysh5cCGVlIKCYVEleCMjCB2ewxyccVI84uAeff0z
EoxBeymm1UCCzyCto5emB23Hr24NxoFCVXNlOJG+VaiuKeNXQtv72B+fojY7lRk6TnXRdv9hW88W
cUesJqsyybZpxusJddTxvkxmxBllWsVGcKfLu2niCPS/j2MlZZV/rhmp7/9DFuv/GLT6p/zW/We1
hJm2v/9V/x+msXp/G8a6+SyL7032axrr8gWf39vuP/+y7H8HJhhE6fu+jXeJWNU/sliDf5u+bUrT
ggtku35gkVJfVk0X/+dfrv9v37WlL20fgwPdOIKn20pf/8j5t+sGtiUlAbyeLz35v8liDZak1f+K
afaQmHNKpONI2Ww55MIuCde/RPoKChCHzjnYn3meThS7LwMa+UPr8xbIsrcOypi/o7SfsUZYp3RA
K2hbT2XUggLAIt/lXnjqzOq+7ZgHTgNIz6GAYZmH/Q7F5XkxY67zpqDJhgaXcIl46yn6SVDnkE3g
mDpoxdjdVvuy/xFL4a6ZkZx6CbW9q0zsQdGrgEOwazWkjAlDZU9o6r6fkndRvuDP9iZcfja4GPYL
2i+9rM7ZwjxrWw/gmYhYp/o5pN4q2nXSMI9xbBjiUnro31R4cq2yOdqjb9Grbk/NGE475ev+UyPi
WNW8hk5KWk6gg7Mz3TGaJIIkNYiLs0dWAgqzedbdtk+d90mXwyWbL6V8sbPkKcdTu/ddQYpNUnd7
ljr0Mmn4aQ/imAiDcyfkniOrRrGlVeH6HSFJy5jfy4xV29mXX5KBL3/czf9T6uJSIYFs//Mvhwfp
l5vsm6aDPMrxhBlI0w9sf0kG/+UmG20zgQO0oUXUwTlqkvio2SM6x0dMu4QaWRCaaNhXW+2dC+T/
R495zETE4sE1iQgbK86SYlSkmii2oB4vSRTS00gm8S0tw69KMGaeOxjMfW5P27KFrFkzR0yD7sEi
TYaOAGLDLktvPLP8iavIuZG18a2DmQgp2r0AtQIU57XeLX4QpNlyF6LqrIjlTvz8VdJPX//9BfHN
3y4IfgKuhHQdz/eFazpLwvwvFwQtjmUQ70eGGBBgklfzboNknpPdYEADRC9riP4zCAe4lnFBLTeh
FpySiRRJqIn4WhLKRLfbiI4W1YS2al2kIIx9skMGlFFMcwmyzDE2dvG0kiX43MJF9x4gRxYWM3eD
4mejZX4DjUxtg6ehqoiEXf7lFAhIBifjBcmIhDL913moKLkHPCFThFfERvR949bwG5Z30kum5jh4
CovLjA4yc0w4PP6eA2hHvNnc7kXMTU2Ly4zFdBEqzjuHsCF7zmEuKOemkma2B3UabqZKfWhQcY9x
A7iAqFF6dHRolcGsnebQfgjHhzaCWB+hXnjz+ibG2dao/d/fGHtZbv5rOfJZJx1pSU94MgiEdF3i
qX+9MY4R8flijiMzpoPd4MPU69RT3A7zoS4M0hGL1jo5Yx4jcmyPrnbWqd+SDewCeI1iEFklvZBI
DnqP7RdtjoBzboQXh97Hxg4YNYYzj7aIHI4VLMXbv//41p9X0z8+vm2LwPUZc3uuuTx3vzxXtleH
1jzgcL6umHZk00hFYMAgRWDGMyUev3BuUEPwKHnGPNIk3KUVx9YOPf9qCouLQuBE6yM7TrRYwB05
1P5dd/TM/vj3n9VdXvo/X2rXdFHcSQsxJh7dZdH45bOiUdboz/t6HeYDb78JEVBjTuTQhrws918G
1+rXUdtSigN5FuSq0ep9CxHwXKy0egpjdZrJmNnJpF7mblSoxqI+MZBOBSRiboQbt1hmgxQuy0KU
iomPBgtQECcG33NbTYrMuLl+y8MaHzhNIE4zzhFXNrNCg5ZPAHt5qngITJbngVM6BmcJAe5HNxXf
Igbdu1jWX6xlIbVE+diPCZ1fmiNbGDI4ruLuhvHxi+fhcihtrzvAH/kwovjW6E2IXEEGaw4Y0R/1
EWULIe9/sdRa7Oa/X1Xh4+bFaY0Gz/r9CQiQ/egoTLr1NPLBwtpEszvbWzJkMmQ9GqBVfArpj5Ii
XdAwFtnkk242f8srA1oNnzUAwrAL/Pk8S0JmSnfz97fd+ovbLgKa38vSZ0vH+m3DTxyPodDE4e76
2cDt4ezH4UyA+LA1LMhujo2OqEZOGnIojGPNecMV9klKiCxBWCDgbOSTH5SfeZG81bn4p5fI/n23
skxeH5fHUjgOMiXnt5fICzjCFgOuRKtSt/USCCRL3LFmD32CZ5mKhJGy2S6aKvNr4nAgkoJYCqjE
dAAMSLL1EGm6W+mdafMQTbkvNm3syZ2XPkexPjOopJ/gzi//cGWXtem3F8oXNgJ/IQMrwM3+5xeq
H1rNp83JLMB3g8Az+zlkSUxOAWxT/ZCJXGy9DhUALAO6PBwhwVdl6DPzEJmj8Rma8bRlEoNzkjbJ
P3w2qs/fP1tgu8KlXLR4PM3fNzw5dQCmHA5NHqLEmKTStePbt4OUigosdyl27H5Th0Z9EFL/XLuC
3sHffwb7L548MOYOB3gz8ITwfrs+sP2rutcLK7p6Gl1Z7H29qNW09RS6zAo9bZ86fWf08JtVJfZ1
4O4GPjdDftTctj1yfA1qBFeMtnxy9S6+PxAaxMNIw8o6KdzwFkYvatRzvux/nWiR+DvkW2f/8JPI
/341KZcDhxvNFbUDsfykvyyds+UPXZlzp4PUOsYLYDQqW7l3tH836IqgIITKIb+hOp8Kp+z2GV5B
Mm9RF1x/v8+AsjsESQ46/tpFLsPvmLWt0u6HwZKIJ4iqGo5+ihGJyilYMmPTGksOJDDIaMyyrF7i
jXP2xli/d5wfVmZcgrsK/femSiiXKxbFPHBuEO8hKeruC2scqAwoUPJIvTuaNMa5Snf+4lftzULu
JzU/QeAlli1EUd6NLXkOVf2pMbuWScvcPoN3apfm03UJ8ELQy+2QwWQDwIUZhM8HsHeV5Kg+wXTQ
o7PreVcM80vIBKphdor3IaKhs2zr+EZ2MxzXVW9UD8ga550PTs+ICx+Ci80JPXQhowjrS0J/4K2N
wn3lqPQWQgUf3+WupmG/pIW6am90t9ebDWKfWdnMDysF6YSTdPl+jf0Pr5HzFzfeZnkStuA1Dyzx
2+LJpU+JfvAgrGUunr0CTa+l5NngeHVTfEY9tmyfXOKiDH64g7MwWUjZWoaoCKl3Vdt2BAqyGvTe
DEh1fhIZYbWZP637RS2b2OED+etf0+VhKXDzwL62cYQA1cSw9WH1hCKWqbzlVM/Osmh78YAzRLEJ
DB29KdyGQ7ialy2zr+FiBRy6GFL12KQCxBc0h//havxFteM5gW/ZrCy27wj/t6shuy6qZHU14U10
L1o4ya7AHkwb8/rAjwMJAKBPv0NyIo9RMDL3Rh861FT8CPB1buvR/ermAKO9pX4jvhXluAIUlvj/
tOv9t7rSo86nsFwKHRZnuew5v7yxyobrBnQE2bTJvLGD6FfXqF0sxMoRKT85U8ZDw5xlzcWvD7WJ
gygW4ZOB2Y404Ob890uhRYny+4LMB2K0QZ1oSWHzz58/kOV3EKfMeeRI1tpfaqSjhMuJ7mTYHvw0
RB7kbyUYl3CvKhdlYkwr4ce1qhxbwFJx4Cneih4bkotzb4jBMDRl/9IqXrugwKFjhfei9b+CrOWY
GvElri83HGHjbTpQ0FlqEevWGPoappuZ5hUX4Y/IpKkERP+cNWBxu3KWkHNn895E5Gpb5WfaRMne
8AbWsQGAJ71q3t0iot/KWeO6BqbkIW+WjXnq1H0tVHg/gklohZJ7BD6kLWiLVS0unNXUDwGRUhEH
EV6htsq+Zy6gk4HjNkzM0niapP8M1M2jUxj2B5UO7St6h7eqGLrTtXjRdmFu6Zhi11rO4alLnqr7
hSM7ylYVfbhNV5JUnVbEdApoNJZ/ul47Nj6CynqrhuxfI7L6RA8gQOowV7V1+0L/nX5FTowquw5n
kdt8GH+OxMA2jt+dKynKnTZIDMOkos4N04wiF/MNQ+vyRskZ+MRs7HxGN+t+9qOLE1lfKiXNbUX7
s+ykdUOBvHLLUUA2wClHgLW7n6oe85hBdlr73gQyv21QFq8KM0rPgWShRxgB2sk2igNn55+GY2a3
7mDv3avgzZN712EW0i60nKKh/rXIFWq86RL3QDH5D7npoijYoPGXG0Sayem6YKM3NrauE+8UHfw7
Fhm7C6bTdTU1G2EdRHB0mangzdijMZbsVyMiWBrMW47HRkea07L12gX0zKICI0EaS+H27YbvDNto
hqjDxPE20wohHLKw7ZhwvtWLfaNc/m8pyPbZLchtKgwmgsVb3I6oGZb94dqCGFqBMHQC8NE5PyzS
C/ZOANeimeJz7xk3jg2HJOvINZM2vN9tD/mg7LDa05vhOwiDZ9L5uG65kauw26Eo0SZKrSwklSfh
tNIPHpp+Duh6sR3AEYfx9pIVyloRGcxWFi4HkeVRFzElZmkQwwt4WO4buEBZU743xIXuPX41EJ03
bYeBwU3sB2RSQOEMTFj+Yu/FJfcyDPCA/VzdXf9iY5bOpkqGE+vRDiK2fRPY/T4jwWXXKUQWBDbw
0wicwc08XyLzJO20w8fOGK/yUKHRSFtB8yFZxHxXQ7dLc/vienV659bqEmltnqyYVIbEcDF0ZDTU
DCzKap5vZ1TV+3L0XGS74knZFZhxh/FMU90wzVZIBkDRZpCDdrpRh8FV49ob3OYYV6DwNedD2NPl
AdJftgV6dj2bJTbzP8x9GJtsb5dr5y11UCQwtq72ysBSP2us9TU8KuGE74W4A+ADZq9v1c7NEMPU
krREdFNqBazn2AqQErZr3SCCJPKPuYCbxl+ED2ZnCiHoel5yTo3oeen7Nc5wdCr8u82g38OkKM56
Lm8dnRyrwUiO0KPixN/T4xgvRYY/uJijR2Dyw3G5+1Pr3HhCiaNF3eEW+yvUjk3/VcxxfF+RUxHV
aD8mtjwcA/H8qCzrJlsmzvArnZ0Nrnrl+lN0DJags6AhabO78RrOFkkVYo8Lx+DkU7Ux9Df2OQ2V
m0jh2rWj6AEYjzoVPgxKSpcittJnNMLDTWXFL7jC1Ra9b9cbNKZqohecwprOvf7BhsCS76HK7kNW
XNFG9peib+Q+XQqk6+Ld1cOPXkPes5Ps5foSq1p9zngZBUGxIP3K6JjWKBSWM6aC4m0aNN0afJX7
QzmjwQyy4vu1b6R8fCkUp5spcyriB5YQX3TdFVRKyyQaiYjQTQhAbOUX2aL+57g6oooDQRw80Wq+
qYY6OLgxDo5CG7vcQ1lkba1CjXtT4ZnQvT46UXeMs27JukPF6Kket00/3tmjfRwJ1WPuTvsKDRmM
BMb6TJa3WT2zuC+7lI9gCrdhjbaUs3Uw+A/pIIiMckAFa94GyYG6GSl7TCZjnjfj8DdwD7fLqgQ7
XsAenzy6ZtefA5NbvwYRNm5NSMKrQKZ3eUrHSy5/97VLk1fefi5KoM0l8BdEpUZBelePSmxfpCwO
qe3R2WMFRMhZfQuVOW4sT91pmcL4wuXvBrxZqYd2Hdyk3Ot6vPHc/lOlGTrX9EOjUsCbSD5UFN0W
U4ARgEq368r+EDOsHRJNQoQdMLtU+fl6TIokuTP0I5HpNZsUfMXmushdW6xJDHrg6peBtbRJe/12
PUQoOd16wRxteig6oJb0I1LGehVj9CVxjCXnegJI7bi4hwfBlVuUvPlMbZomBvdxuVzXTiMW0V0w
JDdTHRBysqyNNn2Nk+dU/i2jDzzyOrm35LQviyWVmAYb++xSQ9BGXImCU4IN9Hr2kC+4LXYJh35i
buC8ooF8DJbToJFWDuzgmp0gSD5mjh/QtGtccHXgHJoSwKyZSVJx+jMGKLItAlLeectZ8inY810t
fWc9dG2xsQtxpuyUe7PsLwyPEyTWDTNSoY6T2dMVCNFDEqnIfH3EYuH7ZLQu5aqTh+NaOemxGyyU
fx1GLAzDoCKzjuUfp7bWP2HfPHUZwmHdYvgBAQUHToLKM6bd9ZlxJ2zAao4+OzQDvf+UhSXT46z6
KDLYZELVxMHlVJY+vPCtW+tn1/luIszfaqIdUOPsrrUO6hS8E+OkzqV4b9RYXJwH+TibhnWjmNXv
SxvxbBrK/fUeXzfOXGVIkFPDOk/JktkD4n4cEDnaTYuQLS43RVC8CmUX+36oT0Vw7yaQ6lAW3lOU
oJSyHJuTv1fsAdIgUmVev2Fwv8s5hsNJSPNTbVvAPEiOrVG2LQXHpo368BRinG0RzLLHexAy5u6g
ykSjm+zREgv1AKnj3UjL4/JLmTB3hkIEp0IA5+SXMvEMmmF5l7OtIX6Gh76sDfiI3/CDlBhjOQMj
MeHmuodiMOLNOBzRy8o9cTf2KjXAFTRhuXwMPbNlmPcDSV9czG3is0Z23fhZ1tPN9UTVVTAa4k6Q
ou5UyJei9GkYI33EEPLUt5RSQ00LYnI+dGERS0cfc61wlH3pOdrIdiTUdO72NKjOnm3mRJAsb0aA
PLI2mmq3pKDTipp3QMG9LTv2Ti4n9xYHAwoxirKI6XU/zU/Xr9M8eSfI0dg6ZuM2CQP7EJfh4VpW
xhFSqM53CsyKsLXyWHg0BXKaGqZBI6HgnUoCbLIN4Ukb389IPXfShxDxfo8ga+swddmlxGvfSoGw
NpTkBE4ojpTGs9u7ebDLUCev0bjZ0CIpxhYjgW0ij5Yh0uMAVlXqXIpiPuDHHRHI1A39iKXTihxg
TWgHVHVE9pDR3Id4iqs7gY28GKd0V8OIXZGhQlnWxfuKBNHNuPSRNc+sIKNlxuFEVbqsQtJeJ0e3
Mv7fZCVb5NsjwqrruiKBaB7nEOZKOGkovDkxP0gZrq8X5HP9bewqUlDZy6Jm3heg27ZtHm9pCwPz
djhn9w0nDqJ4MG60eEwyc/wCRUBRqHYqItu7B91xvTslg84kxhV4/bs7zSoC0uL2+jazpAUdfjQH
GNwaan8TGsG+ajK8JpSbg3SZR+bUin7rHecgdYEHGbtrB7uJS1w6GnbEiGYpAkDAw9vtW6e4vf55
23Fqmescr6dDNnsyVGjzPHBFhV1u+ol3h37rSbOadTWC/uuwMnHKh5g+z8Vp7ztXksEHrmSVuc63
NrabUwgFXS/xBnnq4Kmj3LzWUhVClCHB69jHjw5vJ8K76DZCOjlqWo3OJBZgtA/Tf7CGva7ALJSt
n90YPZYxz4FTb8G545yA555mxksqxz0TPIptLHn70Alvr+9VsIhpe7NBz2HzNaXvRLdMCUiVWYrs
pSy73lZHlWI15s7Msa090EWvqWebfSeMYz5qeTDRN18fyBH49aov5HhDDPnaxfV35w0RlH0lh23h
qO9dFCfoUJBmatomOKcu0ABZVxPrw5kL90IzlKLfb18t4N47H+nU2pH5RwdwG4H0+br7Rw4536VW
X5Le0zfNTPZFNzGeuX4CxXaxR94x0zXjqFbxkgTyohz/5tp/sQoSqh28xb2KvmC8bqDuuq8NBExg
MCbBzhqGV0gLW4jTtek1GmN4Mgb1ONTjeEzq8c5Ic4kAPP5OFPgBEtm+aUfzDkgo0w56YnPpdauo
heCSymFzfTrZpgK6jHLb4oaOmd1xr9NHWqP5ObPGnXBxQXlaPJjkLbWhHVOfMleJ5KSAXqIvbZPy
y1RrfhSfBTZxiTVWJlo1FXLPxNxjuMlmsYE2he0A3xQH5ECd6EiUjClLdsVd76XdrpmwjtlqvEvm
/mn0kuisXQ70Y9WT1VeTzZO545GOikBTg+o6yeJnb6R0GAHtEj0NFcFzSDMk30+uq7yglBsqsZtl
TFhu49IIWdq3dDSqwywFWDISuKEuDnwC4u2NenQILJ22nZgw6aQLjgpZA2mFEBMKth6nnsuNbNBA
X/fE2CbEWwzockojK/ZDThuF+dKh6c095E11ozjC4GTa5IrbZgs0BpZf0nDRy5g77j96pEY4bCi2
l3UFKMhtaULig9bOaXSBwzhabOgNnCdyBU5DXrwaFboomHC3tcW6ea0xy4BTN3FmtHDZt3p/vuS4
M2i1MF5hlv404dKj9g/P1+Zf1ngNl/NFLV+vJ/2YaAzCQU8sTGEACscg/cGR77louEadxVIOaRnV
ou1kt5zvrEM+qC912HJQHew/lgFvlP+XsPNYktzYkugXwQwBjW1qVbKrWtQG1tUCIqA18PVzIopj
RvGM3MyCb8jOzgQirnA/juee0vO+iJgkQ0ml1wsQd8E+jjZPqu5D52VNW+iB1XVImR96vNyhS16j
h+zjOPvTQy5ItO5MAcglip2TF0HTERN0EhElPYbPR5A8KaNiGnXFgCYpycJ+RnD52s0vYWbZx5I+
iMFtu9VFSw8K7pCot7wke8adLvrVSSBw7cCeIVtPf1QRzeNSZVfTb6t72qv/WIPqQdtftjYM4nwW
zo4lLNMzrb9tm3JswSFYUW7DkiSAQVKWJD+EIIhbsjK5IHJk43nQl78eVdthpy5+wDpqE2qn4Tes
F3lVsKQvs8+Gb8Qnj/t4ziBJw2tILrW0vqUFd6MZj94+Yee4dZqcHmtly99ZUb3t3RYxeCFvjmn/
14xWj6T//vdjTeE4JgIjx/n7389BoSMmFyzcbPlfY+zLiZOvZ3MKXjLkjRsWhNZBmB033YoewjZJ
MspN5w4PfHvOQmWRiCA4knG4L0fpwF6k7vFb42HyM3nGQH6Y+6J/Ioc23sUDa11wYgfj5HqkAnjj
ckwQ458J1NtZTRqfdQ0RePNTwQWl/gwkqUVwM9tr6lrRzmZGtFPNjhIaWE3xzOxREC1bXrk04SMH
akpKx2O2vr8bpGcgWPHuoYO8VgPGSndG9WqOBeXcY+5HTBsWCOqGQUZrhroGFOVwbEaHyioemqss
kTnNFHBmxeFeTaBudExA1OW3Epcqlzx7Qm4G+TR3BKAC4IklHL6ROf2l6bwXYwlPWO6SUxg3mAFs
3Cq6Rw+I8cPa8T0Phze9J5AJX7/Toug0xy66zSzY0ofuNhXh9DxVyFEDOJF1iPgIpPsNry6IAFXt
KAZ2bSH+X0SGt6ZdTeQj0bgLSiKSABfdJRNsdxdD8D1CVVgzY4ieKnDfB5/2Wz+ywBnPzGaMoxiZ
5ZV+T7qhGNjyZjO3nnO0bIiWDnXnYWStesTYf/DrwmfZSsEdO9EnJ84xTk/2x2AwVSuYfrkQpu7s
8EN+tf1Ebv99OP7P/a/aTHuBzUMLCYFl9V9H407BMZQyN93qK4TRM8D3cAWnZwwU+g6CecwVGy35
kErclUycN/pvK5z43KnRaWX2cDJ8QPzwwW/ZDInAXAStlRmRIRX+zGkVdgQXNv+xGbTFP5bAVAGg
K1hxAsIGCvS3RasiYNPtY2CuGNw+Jj6S5mgZqanD5R6g8y7vguZT4VDdDAZ9IBcIKtWA274i5xF4
P88+DRUPmnFt2z7e5nP808BYQWkJqicw43MNNetxyBlcIMnyD7HVPEeK1574Z70fCDpkLkOAywyK
97oHOQaWqONVWi8pWTT7JiWkzwR8tInVFzd5+Zux0t3SPcBL8MyHvmaoSeaCKrsALObZzF1rnKDS
VDfHebOM+jGIi6/WJLHpN/FrZgVvQQfnTS99EDHyt6QY2vGsH2UdknwD8Qcf8Db97VGo7lj9f0og
BVMMPTZhs01gwh1WfJaqWapLz9kFXfwYU+HvYmAOG2fxwLlWnyvCfOYFo1/Uer/ApDPBXb6jDy+Z
lyH4kKS/T7Q9BCiYpL6qZWssB97b3NqoKfShr0OQlP4T6JtTYfPOZ2p2Zddfct7kvUtePKblixUq
2zGfhGlpD/YJ6w5BvCd3RHDyUYQ1kkA6G2hyJ8l86ssbQ9zNR0GZivZM7gpC5t6mGlErUT2CrF1G
7HaMyD7k+CmzidlBXdYbzJg/7cn2QVlAMYmTX1Xsf8vi6Iwqm3y8LJ/vV9oG7Jp/DNelxdJ2cZeT
47ZfEsnGTdfVbmRGF79hVCUlM1S1sJ064KROnT4PauiTkb9BnJS5FUCpgL9kgE8m5rNI3GhN1Be/
lK8Mp1LFkdoxW8fG5IP8Mi24NT3szprh1MFOvCd4vHReqvEFl21ZFUBV9a+XNSkmESzMZOSx5wI0
WYNG2DEgE3KVFjCxVnT142q9BdnUHjOv57qtkov+t9maMnFqx5ekvpQ9/wX21sC8cCeHpQnObNqu
RVLjAqMaaZKoQCDo0MqkqaA/QEXnjoArrYub+tO54Q4EPsUzULdsHFmvP9ksVfZhi+tzZbylFaHG
wHno2cUT23fiQrqb8CWOCuJItAo0Y9ajrJXJrmuZMnLcf4jqMvXc+KLh4tKvYeCfsRad3LWGd+dR
t8gMO7qJ/70hr1KV72xAe2hxxhh9i1fUM7Lpom1r4oqpotbfRq1I7pt1QEQZvoDA+EMcFolg4WZ1
ja2Dc2GjHzzPSa4LVxRIzvGl4OHs4ap/NKr6IdAjTqIFMf/leMT0rstkwF05qbdLG/UfjJjauDFq
QTUxc0ywqsQ130c9p3rkEZ8EAORxBil2tPxpPHV28dysuDzXMno1Y1rDLvfmAzHMd7Gy2LHLgR4A
RwIe0LtBjBRRhX4GE3thoB8QfbQdmQo9rgnzPnjexos/dj+TdpbXDraUrgVwHjqbofeH+yTuvqW4
Hj+q9jrFmD4L6xnS+GsXgXGoCmL8PNiu5NzH3sntFbAXEObeHZl1xmZC+xQMDytUkyPxh/3Ob9AU
AGa4iwEoVHPrfkL1CSNPDR9rB4Qu28P/qrYCdbz/tdoKbdNGT+3aDvI6U619/7RnXmsL71nD89pP
MfABNb6VCxRnYRbNbhz6mb4i7EjUY8tRZ+tb0tjFi8egDe/UdJmwQt3HcFOohsiU6QlAEJBwjC4B
D1SQIVysmXmVtvPDN+Y9/Xt16aTOMbVeq9I5pT3aXUPSPIROSuZjxuw5mMwEijJtpOENLUWq+2oY
b2SeuzuGCf52wbkFmiBajrUfk9FY4Ak0uQQsyhW5+pe+omvxl0CcUomASb34MnEcrOlYs+p4cMAD
sIVRkxH9PzojP348yvZSD8XzNKF1Iw2CuGT7tZ6MnGuGIR3RFmDImX52iUHyZ9LlxymrvjgrbZqe
EfjwZuGU83FteM+p91apDjyPzHKHvbnr3Ge2zeseqCBvIrbofduAK6/i5ajPk6mgjddD/AH4f2mF
D6Rme9uMPCiEM2wJOp84Osr7xsH9NHjd1oZuvtNjlmnxIxrPfFdUI7kB6b0FQPzjfIdKWRAZhd3O
qobXMCMcyI9+DOK1gWu6S92RnAim6fNutNUYu3koVVHnOA6rhwJRRwXtqLYYu0D6go2zfpnjkTy8
FohCYMQHNMK6gGx5h+9RLsGUdpInvX7UG1SjBqZiGfIcOuF7nTUgdJvYQYkO2cuJ8jt3Yao/sC3f
6IXRMshua3W4dGe7bw+S/WTsApUomLHIYjgiguXdG9jK6hFdPOFJDobpjC80uI88WMNVAki9Ncl6
TNxH9r+MHlMGvwz2A1xZEypdpfwJANEcUbjcGtOeNr4SGXXz+HNuUxcHmUDQMQY/Vmv2tvYK4qpM
Ez5MqlCxsvlJtcMmIuLLmUD9kT15WKfZxsbpx9uiKcNTW3vy9u8VpjJW/PUtNT0kcKgfQw+tIZbJ
v76lg6x6QGJGvyXBgxQRj2+VVQBiTO4YgzFY5HrBrTSrn0y8lJ8bwY/mYsU4nP79o7j/Q4aLH9IT
+Dl8V+AO+ZsqLkdZ40QzhcraD9BAOwJO9PwjDCbmNGwGEid+WI3oJNgzXjPC5qYQ83xZr8w3s+Eh
j8vvHzJTxYPOjeJnR+6kmtXa9kB5t955vIxwD/Fo9UYld46//JgNEA/zyt5rNYf40Dn+Hpiyj5nw
tXJ7dEMGARf1HH/Sm6G1qJPjZK4/Y5fzRS+xsfnbEGoejLQHOeq5pEWue6/rT/rWMcL5uxeQBAwS
2eeKSC5OaRAmqIYoGVwqs1gOEQayPVyWFeMvdMOdx7rU6lRwLoE4uy6YnkxYiOyfEU6X5XSGOtzs
9XTEjHHCtipSBU7Yuz9A/Dcs62GaZnEjkUKVWTPw0xsyclCUYPRNJz/3iH1uXsHzRKLGfY3XWkDS
adryPbPy4ZJKbzcGUbetPEh0kZrNOMoHW42Re8m76hPEJ3e3evl0ZPnKq81tKtkRVqJFS2PJ9yRj
Fq31MGMO22ooDCKTM6LbbByuxoj2k4CPBSw6I9+4/C06FyR4PS8smbvnRJUJU5Z9N3L5w2Jcbraj
d2zydDmsOda0dGTVxojlC+rw10kqhKAlcK+QILpfJvGq93q2Qmg7ARRA2++BLHC6JcZ0YCLq7JBr
xFevx+VIbuWL6WBHiR0s9hH6MS3oA6w1HktGkKr70MaHeSXHDM47Q+6tDWTrcwpsb7TI0UjqClku
2cdqoWeMhhp/ABhRA3dLFc56LF/JwNz3PRzB2YesVNIBLAt+GASwB72elT11V7x0nFUwbvUjryfJ
RmmwdwvLR322+JHz1PRICNcurYBXWNW2SDMChzE0CkJJ6drJblYrab1V+KhklbCfTJVtL7DmamlZ
q7acAijXQuQQ6SPuNvDeq4RPoEt9NvQUU+lPXR4KiRsK+yOTaXqsDludmY+7tJgZgSpxOk3a+5Bz
LbdESWwLjx6TTo9ESSbnepdClskGhS1/YEsfGBPcsZMtd05T3ugmzHNDktahHVjH6VcpWO1XxMEg
G72pxkff/Rg8/03UYAVSIzPOS0sUkxqmDuwz8Zijh2JmjbOyt1/ZmN8yoJY7xp0m1t+1ey4xjDw0
hQ0KKnhAzVE8u6rRyuYfhIneMCfghnDMZifdtduTHjZBPVpdnKhP8cLsl794vnds+ZVM5PAYrM29
HAdxmh2axtYl8Slbs+NQwndLUmIu9c50Fh19lHC37O3Hq5Fw7zFYoX2peboJygFbsLeXB327+pia
j2GUZtsonsQtaiOPdk+8E9b+h9ymCFC/ZemMiUv9rsZIDJmRUY7rx9IHCkuQPKHjlgSdYISBt20q
w75jIfDip0w6sro+iBlFOwZO2ua0489baiVzjZfdMLs4E3D4qKIj/Gg5i0S9KjXLqIg6K49cA2Q0
P7bp/ohNw/n4Ow6qKV6jL2kXBnu4k3cysh71gkXftdHA608kFUHy5frkr+vPAd42lQd1HlYpY2/P
iPyAqpH2OnLOmfyACS96NiDqaO11OIYOl3e6G9S0Uc8AJsGgfrRNZmnYQxcUNQwcFFeue0edzJNZ
8f/pkJooo4MeNBtkcpLy6F/Cmv5E7xDGYi439H4Iw3wD8EQRP/kgCl0DEitEaUOvLN2+W0/mgvHI
GDmhEVOYQx1tmy4oTro8GCtBN191t2UIHVLw0vDIRJXznuiCm5jtT/YgLtQRW9G0n3QR6KsPiEiM
VSUkj3oM23s7wDtnMiRQTTclCznkqWD8Z/FtW8vbWlBA9kpW0afRczhX18Qd/VNcE+2XMFfvW9iv
ngl+MwRPdoAe8iso/eeUCQfzTcSjAbM/mkpxiIbiS+qlb13u7PVxVnXBnWOh59G3R7qKc0xk0oLx
fa93cfoI+KPDeiDbNLhSeNfbMemtD6kasQS4obrp0CXsMwm9aaGiFj/0ekFvhmafk4zJN1BH1bcZ
Vi7eAbv0x5kE5ZkFoT7s9OFYj96LZEu6neRImhKFnkU87zHP7a95Ut5VDXLBIeBuUBsHAYGsyqP7
2XXkTjuH9ImhhxJtObXnlE2N9mNg1N+ywOhQOWbx1q2CH1oaZMrkBWQlG1y0embPA6dPkiZlwQJt
GwtFETl7XXGrTPapqQeFriaYnvmYilrRPW2umt7BHz/P+NU/TtuPH1gpQPSZOVrtwawFI0h1QvYm
0j1zdg4J1F99G+jDWde2yCGjNiSeVm2gGpT9hHtRARTHpGrHSxYmGPFnFjgL4auEZye70pRv+kvW
okVT6eHnLI65eec3crX1xaGXCfNiP3TmJI8EtRCk2M8w2C0TrhWWCzMj5Nkiimyr118sGJqt4SFd
r5WSwg78HdqutMvKC2ICbxPb2QA/HSLQTM+05e5gKFzdkYhzAOtQ3PKgunE2+49Wj05yZLLlOuxc
+M70V4n1Z+FQWwpUsv5psop8G5Mh5rfUY0y0WdE2Xfrhehx7wk5QvlT/JXj+RyNqUlaidCa7FsvF
PwTPEsSwH0CA2ALysV5qT3zFAcaei59n8BIEbk3cIa9CmEoCQMtUHbEFksxtGsgEcCFbVj82/ssh
oya3f+mO+VCkEvihwKejPt5f6+6ksyPYhGqGjidxKzBRsSd1m0OcIh7tMEuCzhWfp4DxUQdaLOPS
Pfx7vf3P4bIq/a3Qou7Ha2hrP/SfGnS7jl03K5x+G424RzJy4GZ/+e3kztO0LIBrp2arTb36POCc
mE/r+LmveU7XMSKAvTd+Dwx9VrbtsTN87oEOb+CqB5dmKS7t5GXPPsOcf//Q/8NU5gUCS6TwcZT5
nnKD/3mq0C3BtDjLpJYb0HW4WczTIMdwXwZA47yCOLeuNknFDMrHyIhQCTPdurVmfSuG9E5lLd4R
rxbsIUxtiaItDkU2gjtCEvHvn9P/H31V4DjCckObr9a3/tbLVMwfWMMmOLf8OT2usH5AmjWsSPPu
w6bBLunKr/OJvGx8PZ5JwMkIQtswoAubbT0cwagCgPdNgTWVc3NOmOL6M0Xl0NjENq/IuHNGWt7q
fRw1hJYtu8idnrV01qmdHw3MiJZCN40DtrXqyGsCt99MUuy1j6b20r0NHm/PMAyxLVkmzkAcDszX
iyHBKNtl8FIXFgDvkXiRrouAy6Xuxc93cEdYksVfVwNhFnEi9mVa7atDX0K+Lgv7EJFQlxl7T7af
9XWa1pKOHvnsJgiqndHG7E3K5DS67kYrLeHr7UQdyY2YcxRZtC/6HzMRK3F+HP/9xxH/40QIXAfe
ABY1V9ih2lz86cmPhiktk5AfR8urKzWP0OemPWXU7BSEyFTY6p3n4r13h6sYOBv02EHK7s3K0sf/
+DzqYfjbYcA5IOhvLSayzt8bX5zXhcT+h6d6Xl1FJzN2dE6gdWbrgMKu37RWCXlg6E8D+RHwo391
6JbvmBXukwrrmiPUSBtJ3r9/rv9hQcYjh1QCa6yrljh/O6Qa32vmdSgm5cwAo7QAj4rhv+oNI76n
EtEsagPVAJpO3RzjUH4PKkLK4i4vjqzF2cvE9isjEiLd6m48BF9cddeFLQ6sdCEbrgslyUzjei1q
bu9///SYkf7xtWKyM7FPi9CxmQ8og+qffuamq+o5MLseSzpCErMedovqoQNxDBpmZEZlf9VGDQYN
TH9t53s6Vzi08ux5Uh1c5znDWZT922STt5AaJdjWfLmLFviNhFLEx9wGTe1SOqAsrL5Im56OP+Ab
ekZTSZgAh68EDgD6PkyyIlsnrdDUIq8Q6lXUMqHVbX8POKa2HwOBuH1GUfgFBKq90Q8kHF/m1UtL
aly5nqAlkE1iQXlBJ+p19NZFc6fV+L3SH1bNa6XEpnrNoBsGyyjTo+N8Ea79iuNH3EoLxpNjVi9J
6/9aRWyTOTcBwGmoal0DhB8JxQg/0wbJb7HeApt8ES3ji2R3c8RcgadB31NQ3UK6WV/zX7pRnSMy
um0RbwM7fWwqIGGONwU3H+ZhRbCZrqVhPtiHWNTf0ro76CpGONDK3J6mWRpGcKGv+dou8jkgd/kh
oAnZJa79nV3AcMDu/LNRY9UGrmU5riDh5PzNJlP1P2ZQwv8fpmDfBuFkI4II0UHosfafHhrcAxSQ
gdVsy8r8LJi2hNRVbN9ybCnkigBq7ciVC0Is2WH/npqd3LFD6u8/m6MY7v30jdiNdC/ZXwAZIIBW
iOyhJ5NVN8S26SCpLXahR4eh9jLaJ56BPzfXccZIEJ+HycMa1/TnVGKKzhE4Hnje3L6u9/oyaNs7
sRY0ANVVD5iIYko9dHOlFdEygcNUrvqPetxYjV1YYxdWo0mtGGdqd0Z4FxwnyGsZYWFbmzDtmQH9
eWrF7ypqgk1ROQy3EWbr3skeC+II2KLTEcWPZcwERdeZ9TTIA4lEz2O4PujbpHSs6xrA6k8IrgZe
QKOgOkHEmeCuuvi5t161UaL1zXs4VkQZqt2c/lpAyRIC5jXZbbbkecqGaT/EcOmnhbVwbd1bKdoe
uuMwJYYo68W3sLK+FT4R0KMfEzWqRFJ1Rv/XiXw/DN2GS93ckxSCyY1BxU5/AbrKWeEKzJS8m3XC
tdgaYtiSFvqla4G9E+6CpMs4JH5859Pk3CCfhrMRksvlIqoXH9pPc133dQ2vVA9lcg+J/KrKajt5
oEwWN1PZleomOuAe7ba1pO7XA3viHC7pat1omQpsnwik5XJI54XUDHuZ2BG63Rf9OR23vs42c9Yq
gYOHmNYGToxXLUyhqcbzlO71SNNqjHY/TGQArCGsPd+tyceo+ze3ccnvdfN5K5y52Wm1GcLQAakE
MR228N9GhylJ1ZFnWsXp3nTD5cDXOMEptQ5TDVAsnaLyKtOYix/kSN3dp6wGMxxHCDRMv42uOUQT
8t/Ubp6+tkOhUrKMArQVP1l0eNuYdefRwtIE0Ry5hhbkB8bMHGYBkSlm89ADcfBM2aOdFPcY+qwz
WXPlp1XBQe2TNTnms2XH3adJykPTM5QBX0vMNvpFkYz1ZjOERIq0RKIQ2z5yChvDwtI0INl6CW9x
uJ5WiziBKpI3JmDtPiECycJBuHO9BbVDGQK15CJyR5DzRKSBQTdbiKATHHDdthgDmrlBIcVHbqk5
7CBUtdTDqdYAt7AOD0GFCEG/kayyIORY+LElfN3VpooJDPcTybrcbO12VAsY7RKL6+Rc1JB9zWmS
J/0M6B5MucfKENw/xbVPTgNszrALuWTUNMZYhkO/QD9LC6wpfmgLhqV5ttdfRoy2ahtLrgNdpEME
hEFYw5hNv+nH0wzKr9JHJqQ3J37nHsYVoxDjkpN0MnpeVVlaZXvIRzOkFnxEE4hFziJIKW3to7Sr
mA/loNdSElQiDVkZAZtVLuleEYKYw58ElOaj0/PJJ8c4V9Yw3WOvdLu6exqrC19btyHfM9xCOUbb
kUWk8cISy7iFIeNAByPPxV3Z+lU1OjlDOym8gnXUWG6TJqXmDSKGVSOlZWa4ISP0kJlD1lMhrcaZ
8fSHFCF6pE6sPxTT2uGmrG6tSYoe4PRt4KdXPayp6mC5pu070PP+5pbB1lEVtVtyLIctBnsGVM4x
hJViA/N2yvJRz7H1LDUrKgQaSLxOK6pBK8NrOhIEobkBiFRxNnsZMTe1A06e7Oqh+D3MnkOip8lY
tlyiE1RqnpBp3IBwENsuTYq9/v4HaQK6KayX0GX5bqT1CrHSIUi0DL542FJZegoC6ZIh2lCoMV7C
vqIvD30QN8rkPq2MB8uye63s0WLYWoF/Tglo7VS3liz3Lvkol3j2X7Im/uGubEVbpUf3LIQlEuGw
zS3Dpejj+QCYV6DaQJlL7xS8SNPH2uIxcQopmaAOdhWYOWm+5wVWIkmG+GUdaKejuECSrMqmOhqe
WYN5h4nx9S7JEHwrb6NpS3KPMHcutB27pPYunpXWrFkCxQViI2f1D6Ig6SKronVfYkKmGUFlP/X5
p6pgNq8lMcLycDTi51VSCgdcGGvY5D7CmKV8EjKwvnVMuT9uvGRu0jPS+g59wnaW0MVj3Ic7F4ui
t0bVI6D+yH9c5M8+bcHZLR5aIr97jqPpVQ4zTFQLs3g2A0rU6AE035exEPV9U3+LPXM86VdujBjo
VuPPMp+TE2Yc++qFHVYa5cKtOcmtCU1or4ZlWUoaIN8hoUZ5ej9YfcpsyS/4URXdQK9vO4FD0raq
j2m4Prp71krgKx2mtLTZajlSe+u0r015Hh2szLWLXrGriTFqlLUlS9LvUal+qZQ8dPVzGKR4dKZt
n/1UPrbL1yyPQ35QkJUxGad2Zl/ANnMeLuWHRXQylpe4qV+zgvJE385uAv27g9C3KRu26MjL0HX6
8tUz+EfVgHvAhEZxR8DTHfTDckuw7sWZyO9YwhxneWb6e7u2ctpeLk176a7ITz5edG8sfy9k5bL5
orgTAzVTkcBWIbBsgQOyqydYxTHpq09D+Hskg/pESF9AXlT4tYms+04p1LOQSB3bgt9J9A8Kk4Bc
5A0LY8SMfvnk5OFXGS/pxape9RJD+zf0X6ueffpol8gHd7XLfVExiC2MjswSA3GarqDGea7PZU8X
CvbcOIgOu6XRx48RLqAjeEKUr+QkY+PIEaYkDkxM//8teZ6Vv/EbY87yj4J48n0wjxNuHrFfMxhq
CvDvUWzfj7n4YoR2dMmpFDGw+gB+1M+WpFNx6omZ68CTYiVi7oa/ugp6H8kpnlNRQnJBqtaq+eVE
TEeTjtFJnyda9KVPOxoXdvHMZVhWq4SIP2BruhX4EAfk+DYiG9d65gnv2J70WxY+tACijlVGsm8m
8m++/2rMnfcDHPAhX8LtihoKvnHJVcU8ULfPeoNBeprKiuDQbD0bp735y0XcuJmBP6H/MKbtx9pj
eV/8hg1JxYR1cfgR5tYmW48Piw2McZQr6JHsIjpnJffQGoKH99iI6M2uWbNfccFTs4UOr6YrIIUr
D1pSpqpir4gpHMevI7Gte99nsOYUrIB0veRBhQ6y0jvPS/QN/EqyR7WEtUpt+SotDLCwoLfG50Q/
+BU6N9/6nvBiqYExbHsIuUt1ygMYDfo9BEH2vUqMH2nZkM6Le594AhYaQ5GK/TglJ2kPaJqW/mDN
D42HtUa/50bLK8xQmOgv2T435jB97Lgr5Dz79avjVe9K3gNtn+NGH/AJHpcmVdjdUYA5tq2j9Rmp
bXhjYsxyiGBusvuU0iAoiIcvER0hwWYoPOaPjBTmLY50wCv81/QaK63CR9siVVu/DUVnHP3RFts1
dQTx9eWvnlVBT9LrqWRdsTcn72VaBIYn6dJIVi8eqNNUidJXdCubRE1I/zCX3pK0muAtELfRoJ4Y
wDnh/2GyErbVT5/opeMfvyILGXN6zdYCr4Fa+WBN4Wcw6hdZ/e4UybNWGJRZLL8HgtXPs8tF7pvT
z9I1AeorgUXNTnRb9vUnMWf3sk85eI2AD7LylwxidhoeftEOxkDT81yp5odchIe5XObTrDZJehT2
0cX4RrFxp+YeBcm+UxXNJNz3qiePlqBy/cTpykkqYIc6SYnE6A/63w/X4doHinGqPHmxP743nviu
226/A+/iuyaWjFG5mogUXwuJl9FPipM+ezIZ/nSL7lum/DGcpWLXWsMv/Upi13/3PRXPMUG7BaqL
/2TsGEbIDa1dfEcA84WxDCwTTo1jH0z7UchD0dfdFzukwncH63Wh8tdSEz3TBzQmyZApDw7LYIzf
60H30vqEwJtza5jiXTiTx92yZh+OH5nYFUXsmAHEjipIbaW30YXG0kughhj/Ej960SVmqmoHXYzW
rFGvGANQkbxlzFoCQ5607a1LAdHVcXdZNq4gF7jxMYZ7yxezriqGDfIz/sDgPLbTT90Sen79EKVU
eS6BCZcwGeHvdBhX4hjTMmuQiHnSvkpDkqtHpSXgkQkU/6idsmfi6RiWe0wYVnZCQ9R8zcyyBjaf
UIV4+Jo9tuiz2oqnRb+tcdnXog92esuV1vsceRBqUEYcTpcc0nXgGQX+d9a7HC3syley0ak1rrFW
DJe90r0SewfNHKt+egwimyjXbkTEYrU1SKcB87HVPaR59aMLGOva5FnNxKefh37Yx4YnMfAL+xA1
0yc/ijvafsQss3dH3HypFJf8ZGb0yRL1iMcmfE0HRrGuUx/xc0/XqgSBwb9gTPMRwEF/Ta1jZkGv
rJmGN1xXJ4eLlZwuDk2RVgc4UdvEKVXWAv9hUdARxSnwdgEeDBQ4wAktFh5SzNNWS3XbDfFrsMBv
0lo1zJwpvmE0fcNIoEpmZ1/1O7JKzKeRIV51oUROwo80s8dzQLrYwqDd6FVPUoL4bWTx6aNTcUlJ
a43+KZw4R8gmoBlbivtyGh+mgf7QIgHUZaXz7PQgvFccBGlVHo2gELf4GFaA2TYmxdamEuTwNgYO
hbAiICerjPbE032rYriHtms4m8zv/Tuz5hVbPGSm+5VHaF/ZXECCQdJu9GZjv665vWkGyofFqGkk
g/qpGwHcS7etd3NOsKqLdXbbypcU8gJXMmQZI8FOSDb9sumZi1oQ5S/BUAzbhuyQTdauvAZKNpBB
Sb3F7niSJAmcJYdfBdzsUX/No9VTzbbej6Xy1DPGkhWCCxUqfz1gC+OLrhuruviEViJmGdMh6YmQ
nY6jvOST8+I4af2lCogQKvJi3xB7cVjGebwQNUAiQFO5B92+1NbCz8mxvWsl5Ge/zJHFFbPgD0K2
ASwV+B67luMYB8bOqwr85w1oogqS8xgQeIBClRCAliuDbnFSltU1IvpToEPeREEprm2Y2fvBwezB
zAIBHzOfz0ReX2BrJs+Z22IIN4c7j5hjGqhmk48pkeBVEzwsnfvdHYlNZzDl3Lk+/3uRJY/+Kohf
SrlN5WR1N1TrUxwE56paf3Z9dsQkgq2EJ+JgykYgzA4sxOyZdyW37dJCzYrGfLyshXWrmKidMDIK
Wt70l9f4EvsLquSGpMdjsqJXxx1x7s/goZud5TEtNSRKfLvin8B+mCLiGuwAWZ5lzOE+HhcCLNzu
MNkQFnL5Pikwoch65xyyQF2W5UUSybJzgf5cMDNwjN/ZopWHKZjcUxmFdAIFz7PTlczUSqIijG7c
I3slwamdKlJByWfsofj6ruXubejc14IpwmyHgHE9E0vCWn2i4592o+C+EgkPsRFAVujK/mlyWqZ9
bTvxayiPuiyHQ5F6XHnddPaXsP1ctylcNS/ZW9EKloK+a/Fz94vKbZVf8lD2X9cmxDOrpmnk2Bya
hcCGkMw2pzdIQ86G+dhjodgLg10OI08ScBqJR6Z8sxR1GFnIfiA1nnWJEVDqMYZyIFEezYy03yr5
GrGGfyrU4DMo2ldfPLkgV/bWOiG9iPr1k2nBNiG/QFLW3yVRX7z2Deo23zWuuTTjUzGszstaXuMV
NnjQtulZs0q4fYntyGfSuUf/+2z0ydMYcBQgpyDmLunTx0nsnA50Ym6uMQYfDmMpOdgzhjzs5Mbo
Wob2DxACkvDqMruOJmu0ZASSP6FAxjRzlXiPu1i9zBnTQW9OjkGbGC+5wEkb2Pzxa58/LlUZna2y
usVj1x6J8cGzZxfjsWZyu5ljl/fOWpoTRldq5JW4HygjKxoEvC5e8lyRA8S+fbrLBjTKg5n3zxO6
Lj8722aS3goRZjvTi76ZnPo3Gqlyv1TGySr75CGPViLbIY/uxOgYh6lLpw1k/vlkEmpxJk3h6PhT
Bxh0MlloEcgUIKRh0+HdaruO9nIhEHRxZ6KHisFHdtefmFYQcibq4OJW/Tcf9wQae9881g1uC4ha
yTb21+WKDeSWG579sDA0eljr6AauRbFLyeqhLRk/T2Nyi9M8eFQIsZTB3EKgxm2cMmNbRKnJktYT
x0pSx6khOZhKwuWGJISP0Ur/ov+PVzUHq83GU06yPBJlCwyDZC+azll6NcxVqmSeHDX0Gl3XDIwO
wL38yJaDw6SLbzxB9kn/WCvAolMek1iH6+D/mDuz5laZLGv/lYq+pxoQkyK6K+IDzbNlDZZvCMv2
ETOIGX799yR+q6vqraG77/rY1mES5LAzydy511rxciSZDRHe3hHFY33SYA8zZI3i1zCCO1hqzXoR
9ww3H53aLw2JEAWWa8QLIGoYuagvbq8BgRe2U2vP91xtCS586PBilfJXMZZggJEJZmBN2pjFpqKg
H6I3O/Dz7S6qvHoyBAYZj6pGebt3Kk2VDlYhpU4vj/tdEHhQdrruaxxY8lvGGt84JDwocGNl1+fe
oXkaj2UNezXrvSLIhaR7GpAjq0J9yfJ7Q5jGsvCFYlE4OpUddfJ4BOpxBHS6Uz96Qjr2Q9xhhebE
4pnDMGK5pnsJocVER/Q1gCD0FdATM5NGCea9gfqm2gtCoiiON8TteuuIGYqKSrvzlC313AapDt9A
u3iAuoPJLp+0qZvN0gc4QmLyYTwS4TBgtFf4xaeNz6C8UkEd+FCHPUrJ3bamvCzHruBvyaVDLftA
gvJPfMQj+DAVR+5Mf2uk0isMNN9eEKTbrk6MF9aPcCFWW7N2+22c1D6enicgiIpQj96iPTw1ZHWT
UF3hDtDBfgAWe6Bk1xQusEZWDzbDVpow8cwjL5wnhghNGaJSGpnYXOtZKFs99ZWtGp+AV+brQDfi
DfBBYvGSlgtGT1gVPO/Rg5ZX6LuZD2yYUs+ICGChXWjJjnFhrKVnzmSAMJxFnTMWD1BnhGSkPaBb
W8AvtOyy0p0a/afOauuuCqVymTyAMVS5tlEI3ph5VoO2QvWRyX2wj2pThd8whrxDV8ydAi55ouUI
25uVC24UwDtN0Gw3rF02VnFkGFAe+yycmNJU7qPqtW0JPJIe3ZIIGAGGIWq5SGNzC5mrZ8M6HgIb
zxqIHhqkpKSHCLpr/Wmuu/WcCUa4x6odzURNsHH1ZBHjB94RSOHuRgLt4IVpu3z25aQ0ntFBaUsY
z1JkxDWJ1fY61ZsZMEnik1kvzUL/HusWrk84KlnhhhFv7IIfEhz3TQs/ODo4lJuyfbYAJxIPkdFS
xdcSMsnPa4T0iGBlZvjI8+UwmoIgqbYRpQNTMGZKEGRIGg3Q3VjBE+oj7oM8akvICCNiMMK147Nk
PGFpVU82ieCjNGqGw8PodFigZSHw9GwCfat15a4f4zUjSkyCOES+t0E2ujawvkvh1H/K6tEzkJtN
YJCZSrjkp/j8NqnAuY2f4UGoABdQ/X3xZsYnMZVzIoqeIkh18NhlWfehWbW1iZ699bO0U9HBO0gc
agLKFgK/haWqByhQSmNAUtlN0xJtHcQ+K3Qi7rpzl6UaJx8sU3rgMO28iK0VIgTg18cEjzSg/0vC
maq6SBZjSV7yOngyf8N7MMxtO1kQn+I7sbPs+cYyFaD8ALIexPRsqSdiV4n11Mm8RSUwxcmjfUBB
kE+GRbdeMk5FK1arx4ibhVl3SNEScBLrMHpxS0XaV+q3br2O0nOQgkgKypZBFSi2TnPdU21B0VU3
ywquhhWaX4SY+4K9IMO1VXaaRSAhDDVFLV2Je30CrAedr+mCgKb39g+LxSVBMJNJ5A2duTHdBGar
Z1DzyQSjQS1dwQxltPA50wUv4/BE+Mncgs571KrJ1rRQxzWYN0H2sm2tZI4GlfwiKHkEvYw7TWvZ
ssfp47GRNLBCqrkH7p4tR0W4f+ZdMZfl+jvslZ4xhgZ0gHUYVv0cYDnKuiV8zoadz3W8rEbMx4re
UEUrZ34FkrHykKtXpGSdoCm1GT4QWlbmSK/5GDfLbIRlziqJoN9c0eJd6EKcnkfy+mGM5DU80YxD
M/2bKWy5qnC/SLn3XCGqkkzNknBxtwCNVlbKxVKix0FNQLnimX5Oq7by53HSAaiC0weB+kY6IAWo
RuewjMOpOkbF+b+JvzD+nuWYbk7WgJco438QYBag3OPKBKI6g0dHaUJ4++MK8LwglNPlpeumu5yr
DkU42pppmiFp6h4lX/NxPPfACd0A3GbUEEuEfOAkrWsi5Rhr8m5PTkoOt+oo0fLjCHq7ZR+FCBqJ
eaSb17AstNnr0JNAsPURWfUNWVfF8WEGWChKQQC195TslEVqO86fssDt/MpdhfVV1IpWYIQ9G9IX
/IEhwKdIIUTMr/2FG1XFXqreGK4QsNkzwjOstMfjOJLmYZogsOEpt/wh1SucBpuItRbkvHHYZjkr
WzHK6MvB6TbgERjEq7WhngkGrwvlXdGACg8hIfCRM15M9ENa6EuwDZC9m9no5RZ5W7AlUD+NrPUo
0yM6HjgMIynD+xH7qKBGrOEDbOnyXDhNPXLbM2gkXKtCqyNs6Nw9k7CsWsWJCAno3FfrWw4aw2Zo
10wNzcDfwspjoT14+UMsogGp3JtJwSJoHq0ITA7YwNeD2CFxvVA1dFOt9cbrIaq1sNRvP+rehp1x
3r+B+voeHNlJgJKzwN2KWEECC4m7gf5lMgxAXEGVQyA08VX5zyLLI8T1YlQabC7CJWCkN/05PoRd
7i2aTFoorXnmfQz4GUI5O0SrmaCynMV55gUGnvwkq9Ac5rU6gJr9MLnpSofPXtiFRV2uwlSZoCrX
TnEEvg7sGk9IMCHh8q51oBybToUOy1U/HwHsu0MoRW1mbyymzHCzrIY+T5KIcwTRyACp3YV6coKr
9mfVWE00aWFqxZcutdp/05pGfxcwahgjSx2NROyjbI7GvyPaNjyj9DzN651RkK+UEeqzcSg4RxKz
tzMTqBTkvFc4ERKGwI9X1YRNVCACcTW7iyiQ83k6QvNP0ERRa1MoE7+8GgyXzujYscYE3YOnb6SV
QpQZIRT424dgfsYh+ACBydW6xs20/jQsZ//rnuIfEY/I6giaA3Vs0F38Pqjz6bEA448eiEOb9TbL
vI4JU+u/+GHw5apStZBH74MPf1jeGNxCw2vax13kANve+ICdAWgYYDaUzxER1IGZ/2pd9z6wBGUp
Ht+HvleVNLYR7WbRLPuIknqV9kqOnxsfdZQz3sjHaFlnCvJm/zp7qgiT+5vwPsOURyZ1R/zxyLCG
OLW/CilKWYBRvKJkES3rLuHTSCdq3kDZ2vaPuZaBHNYFfL7U54NjaXAhDzFcZizAhY/8sQyF8yx8
hHBQ2A1U7PMBcFSa4CSIHHai3vv812n++xBJ0qyZAL8I04ep3vxdiGQRx2PeZYT+eZK+CN0eOdf0
BFhCc6RxlC+y3gUwwdJjN8J9iuj9eNpoXbqOhEZq5eGXqKXfSLaFxNVfFCWKP/0H+/8lpvW73T/9
DwS3/pmU1l/f9k//VJXr/6DglkLgpYL+1V/V4OSj/PjDd1L6ZSdkw/7z3/7fvfrDtio+/lp36y/f
+1Hf0vU/yrphjE1LgwbAGovQth/5LXFGRqrJ0k04rgxDw4IFJSXyW6r+R3iVTbj9xwQXQBWGzstv
8lvilK6DDTH1/43u1oiYzL9tICOT5xJyx6ib+BXUiES87l81kBgfT45ENMO+SWxf3k/7wt779qm1
T/f3+7tvP+39fc8Hxwv7Hc5f+65NC/uu2CeWVuy7L85zXHXEOa582u/vsmPab6lt2rG97RycXDZA
eHbfOuflLZuk9nsqtotpzEFxVWy/je3LhRSIvdB++7pcQlt2xvb9vt/fTzwG5qzJiTCgaTRRnff3
sXgWt2Hh2Bb3efvtu7q91u03QpvFkZQfrnnnyeIZnVNNQ/ursb9MeyvOpdz+pJFy7iX2SHNsr6Ec
EQkS14tCaYZdkbZL8xLa65H9FbL9dWGncip7/SU+mSVOXi5fUC3PxXNN/kRZPCm1n0J5IxGmXXND
8XO5iARfdC4HCsF9WKF9zz8DZ904F5F3YrnsC1lZ80SuDG2y1In/EQifDVeIq1gk5puVfZG4Dv/2
tEU9nde8vnk2G1VehdoMrUXjbBQ2h91vCyYMFmKA5WXz/sZzeQpkWyS3o6xF1cE1B3/HrJ+9vVUO
BOx2QeWNbBFNGG7RNnuadoLIaLrK0Tb4UncN+MA7VD7htbxp23avbvs9UVh4aT3YzBGivARLeeW+
4KojPCbewQd4491pPJyw5pJpBy/MrIA+6UHM6kpCOLt8VcYvbrdK4Hx7LN1mO2aKD/MRMZqp0z3t
eDVagH913u/78Y9Fvp9OD/ubv9Mc93GVzRqNqa9TCBPFlv/rt7dPP0ewKE7e9wwSueAojOuErQes
+atzd/54GeGCXD5tUSR3OCzs+RHlWfu7t4980jaCyWCL9v1pi0cfv78f4hQfYoDy0q+fc5wQ4Yu+
ZiFnfK3xc5dLlZYgzNvEZLAv1cEevr5+vVxevtbC+rjXCVP0sEcIImrbYOlwDsv1RAUW9JDseyoe
RiYe9oxQIfvE5n3P3pAJhZxwQOSYU3xMWXLDccZaKIHHiIPPROZFC+K8MExhpjSO1j5+c+JOs/Zt
ZKi5p+fcDefOuaFFDFfdaef7O+2cPfHlPYmh9Yhni6e/czEFeT1QMqfCuZMuvsC99k9HPFZ8nV/+
m6UOn+Jby56PEyE8V+oqfi+c0/3+pD1vVQdo83BJy40pFQp8aKI/T+OuQ55P1D4b3J0eiAfu7/wb
9nkeO6f9zI+mEQBcy1bW6O1J/US/9qSTgqM9/LRLbtJRL3Q04kl70ffdkxlGd41XSjZRv0ch1OK2
clKnSGNBOv8uHri/b2MCtW77etlP5Gk1Nebui7TX3/INV/T2fig7mri4LzcWv+Ih1LPo8EQ3I7bG
fIofceTnOMm5018IGxgK3yRzp7k7OYmCbUm0sENhBJSe+PnNHkj1T5mklBwJFGVOx0MvyV2a6RvP
v+9/rBdjhc+VLwpzEdmFi20iLPj7+7i0bsbBWgKVVkH71gtcZ2getFwgiu3IVVjLsb4bEm5Vm8BB
/x0dn1SHiNfW18W8mccLZoz27H4XrwtMlrwIQxrsRuTy/U7pkTg+7zOPflwYE+33+3C7Ho9DagqH
ShwseX8ftmbB5Kfmh+95Djnl65gS9XwXmRXGgrG9vYvLaKk/VnEabEA8n9T+VLZ4UeG3Ih2iBt7F
W2T7LipV/MBtNPx8vb6I5jkWyR/b+yHVdA4YWWH/NHMSxzOpWJE9FH9nIoMip/vvXWZ/3DaHb/oX
epehgIfUiq71zhVDWo/f18S+3a6bz++DOxH3VLi9eJAwC753xN5JqsgHvctu97G7HU+ieibz708y
WNvU4XdNjXxLTotNtCJl36LeeeSdYsaOniIPAFVFyt4NRxQUd/4O+cJpaJ++fZjeNp/zw0HULLc9
HA/ziBji4/HHPkTxi5PUusgE3eD38VN0h+Li43GwvcLBQIW5Puz59Xb4nh849w21kB1upWO9rhfu
Mp5y7eGbwBvjK1sLY6r5Ce6fpY3R8YADT/j+PFyvc9LwY4tDJg8YG1dysrWXiJFMyPjRm5CNwfxF
ov78c6JboII8B0MQx0QNDf+LmrvPkA2wT9+pg9lQrlSeYvMFzomSV6iXYSgj8jh8SRiSaBuijYgD
vGpmd7EhHkk7OhzmBxqMqJ3D92csGl1vf88p3O/D4brbOYG9Onv2a2avVp79q7Ff+P31+vrxsfM4
wyndOa8+PljEtQmqmyjOLbN3N8XZWTafTu/sps1keuudQyTqlcZH1r9Fldc2dWQ6fEQ2Jzc3/u3O
5w+i4Oxf4pmv5831xlNWu1tiX8+33Saxp2xtDpsrqbMhAbTnn9fP6yF2jtcPnokxXm87zCyZrgL7
Q7XPHx/n3W33cX7x7PMK8yPaiQ3Z3l2vmxv3u96uEXc02DhcMSBx+Hr93BBO6MC1LFJNqshTYnN3
fD787G4ft4+Vau8+buIWIuEklPscSBh+5enNIF2b2+GABRw+v6/cVtjj9wYFDtudbbjyetiIo4eE
G5OnanKdX6+kgpTccFTb3WxHs+LO3H9z3VwP5GtzE0W12SBMbosHk1vO/qSpmZA8csoBw97sbrcp
/x1IAQ1UFNnthk6yTSnsbp/zxPadw+123nH5teduV0oGMrHplWyIHJ1v5JjiyrmcEr1xku6A7d0H
Fc9/qmj1XLshBaLqhguG1E5JPgdFHixOcDNLPH5IK0kSxcuxn5Jng5sMCRS3oYQI+xed+MP+/I7s
kmKafx4B1w7dlWiOor2KboZmRBs/cG+K4ioqBOvESL+P1/PrB+33tltl9pyLjx8rHk5JbzAZUbei
NI8H0VlQsNcrvYBDam5cMZ9PP1au/UFhcWDIjdgWZSF+yeOwPa1q++baNwTAMBKiKB1h+hYlJLbF
nzgKp7sNtd5w9MOldTychkOQ5HNIJPthE55lF8tmYvLQzJ6ipBAdfaiNgKrY5i/cfelp9IuHitv/
/P3UtbiH+Ol5UEKvEjuiZ/kUG6IDpUMd+tRvjpAOqj0TJ4+PZWSfLfsDnIFz/ugmtFkqVTTcn3TT
blm0ZodRhiPPFIcWJc6KRv1zcAqHG7loL2B+4gLmGqLoDo0FN/GH9tZ40PbPFXWlvjX5BEbNjAxU
TvarfTGn5jRfW0uRPmj8SK7kjJ3x9FPsBpPUQRV+6a7a5bZndmXNAS/TuRUM4kR+rhRfbmOLOWnL
MVi+9HRm8RxLu34KMxMnRJH+edu1aYY0ss+I0vkk73Q5/Jo7a2ktW54oblEw0xPd4NMRyfrkWmGI
Bjf6+eTuYGNmwgwj3hclaQYr57iT4yFZHwhtYfcxP+C4YBDSk06XjGC7Pr2SuAOx9JQWShpTYQqQ
QMyYt1CyU3Wm2r8g6KKbc+2EMvUnRFHQL1EbiOeSgE+RusLWp9fcpiNUbdmmDJqJLDovUWsE8g5l
gdiOfcZiM4eZHEzZlAR9hOinxB2pW5pURHWTF1FKdImsiPEjSuTz6tmJg31FNq+vuzi4+0ydz6ln
Z/PXxyTBSERZUI6wbA2P/MAihpJFxM6mwFjuZwMwKf9npIzLxObt45w7rFvYUPvzPWKhnGG61zks
fIuKFIkXdvmTYm6ViGwNphlSFjiZ+ZpI7k0TR8/nnwr+zVrJhbiBKGORDpE0OvQPukcQIRyI7A+m
LqTlg6hHTg93Fh/i5yfBvzWqn5STo5/LxCfvLHHpaCWalsjh5ydUxqRYlD/LvhPRGkSb4N0iU7Kv
CZlihdo2duMJomwOZJ0cgbyXAvwlPjp2GjucSDfAq1C7ofpA0WDQlk2IOTAnwD2TCHtaWakdZnZ6
K49AFlEEOo2/8xdvXc5XpcPrpuRrgY3KmyMeLCoYxzVViFoCfz4PyVbhTByD2J+zmfNjWKRDJIho
Vy7j85x8J+dsK1+hluaoP4ExZEiuSDo8wLZLdvAIMJ8WQ/mOSQX0i9jjHSN5OrAQYioI3ExEQxYN
InaaqedCS4db+LMl0vwl2RdbtAZWOFFnwUwMrxS+uRQDGjFcSSbcCcQBu4QnMr0VB39mCqNnQru0
IKG95CcolUApTAJHdhj6CseM6D3o3I5wQNnCe4OXAjv6kp07Qt/0GURm0DmGNGyxN8y/FvK0x9Ey
tpnfcCPxU7PVTGUyVk/qCRAceh1xJN/UjDKbaRcuxqfgnGzzeTyBpnOqTtIJ6F1sM3FE9Yoq/zFf
2f4VTB+T8QIXRrLQv5p8bXQTT1qgQEDMKTLpfT0l7vnpokvjQBBJvEYSTj2dYN11YWzrkMCkCcD1
gStrjiAQbExwmhKvrC6MdbCyFuULdLvYDHLaslMcdEed6M7Dkflspx8QjyW2t5Nn5pw3ybyaNDNi
X+YwgkxY03DCJfgEWgOqlbOevqiZoD1JrwS1hu0vtQmL9w4xKVNl7i+rGd+dgoBZEnW9FG8AZUqI
PeamXrGR2WNmTgAeT8AjOZDMYyvmRJ5kTjQnB6SH2KeZO4WS0BlP3Km4npDd2UNY2bxbeFMf40zm
PsebRbfg+MyfZXNvGk3pEyIGliy+Oe7UosrrWT0rmIu+wc65wAuTT6qptso3yYFgx0k0e875c8Lp
Eoo7Mcvi35I/tpZLPvfMf2ei1rdM2d7f3uoJNSxmplT14BrjoxNei7doqc3fupX2AkGq8ELhFHtb
r5nvboXrbH1Zv73x/bf1G26pN3bZj+2vdTZ5u7xv3yah/bp+e98y+3P0a7RXFsKaf2aMzFwQEpwm
y/6tmor8qPNmpW47fGuicUkzCCOJAXNwiag7GfjJoVhLJ2tnLtEV5KfQWbwN5m2LnNZeE/6xyPmC
5lQX0bcs19lA54nEHU9+UXLi50U0hV+0dX5xDb78+vr6evl6WeCYEQd/+/f6+qsT/aXoZldnMWYU
4/rYxi2Is5HMvQmHCvsvJHMrO+IWuAg5vZ5chBdRzOxEiVKyokyZkiETwZxTTCC3v/knuRpX3hcJ
E1kd08s0OPUip1gn28freGkuRbotZt5nBXwyK3Xn7ir6K/QMmLFMukW2be7JtyQtiLnurupdvbes
sENVKTkWxHaL9vu5D6YqmQixu3hWztO9HDr5O1Q19q9XMXvgT3SYZJOtkHcwEwO22LsIZ5VoySMu
/RI+BVw1ImcUHEVB/i64Kv88lf6KnF8/jf7XcMtzOjt/7A4f17mYAnkU9K+Xr3/7w7//6T/+V6sU
/3R14W/WIP7xWsb/wQUIVf2Xaw+vXe7/zcLDcP3PmoOm/hEJeGIAkAbGww8fyp/XHEb6HwHfs7qE
tv14bMhjnP6/rTmMzD+OFIgnWBYYQYihWBA3/LbmMOJ+iswaGnQ1IrCAZdBhwej3C0h/2f9DUsWH
1E/KgsUM1fwdT4tqjA0WPEQiFFa5zN8zrBOPWgRy7BJ53e6z/jkieMlaV1Eagi7O5XUpdd42aUCC
p1mxRazg8TpKzJc8VLbGY2S8jo2RtAn6EidbrU31MrcugaJ1RN62+SxVNOvS6TVKUhXMPm6J/tAo
MC9qqn0S6WHtICU0L2PUa9Nn0ZzCUHGPRkt8c5Xupb54vBSJN9rK/hjWQNXTL1qfVUsjrILJsCs3
FYqVRSxkJiC/BMp7yZSeFQ1EYVZhYIwuXSx/B3ra7YaTUjkmCExpZrovGZM2CIqTybOzWFMuqe/X
e71N36xHrlxi6DzWBN0RuyI+rKecriXCCeagXv1pU6j9Ja/QgkmlRgEIHMgXWc9Sx/JNC6gQKhmy
mp8gbvnSe7jeW7fqLmPJmAWapx8lte/Pj3KTssa9Q9z9AzLFCNh4utWysrlklVpsfR2Gw992u3Bl
ShUz+gruhxzM6LSWwZ+ULhj0inrYj5DiMUS6ED8gDkPke5yrY7tUk9E6BSgJZ6McrxvVen0qYXgo
20696OMPRTficz7ONCLUgVPkkXqJFAaI497fuGbu25XayJese6arTLM6Z8gnkIVgrhYVA5iwbPbQ
uV/bMpSJ/OibxSOwussTClqbKGNtPeS709RL4+v9PqlGxQIWJXXyMBnGQLm0ScPm3dIU71yNX7OR
nF70x+hxtJ7KYtiDnT8A0Dx+TMO0upbdI7mkQWFtMh2EY9WXyYWI59FK9kagBMWuqVvv8gMPc5Oa
yaSti+hCfGmG7CLCBUoTx5cUoc6p7iNu6YO7uLjxfByEUJToj34OU19/RowvhnJ5FmYPc0aMd3fu
XaubjghjZBHdmEMJ2J1HI4hSO5bTf65AWk4hxMI4jFlcBJkat2dtHEMAl2vAKg29OWsdqGrvEY8m
w24Ma4JtPP3CSYBTA2HVqzMArGrpmwyTjC6uz9DBlKsoHwH+ELvGOD2jCCLNajmV7VKOy3MBeBYW
PoJbq7Ivz6rWZDs1LG/DXi/AIloBG0NGhKRfFueIoK+XZ2zNfNi+znmhN5MyUAGl6Z9WnkCsnV1M
uRi/xsSVQD7ZvSaJF59hqlmNY68//OwFxYcSu+VWB69VVuE5AZltj1xEOYbduEW2exxYxqILwMei
9ZlP0WjTICbF26iY/rlE5X5uQO0Ho1wanA1CMZdjdwxJgDirxoAdSrN9NWt9AtLbOz+yaLRHqWLX
I6RzrsK2fR2Pvn5OjdvyJe9QKI3GTkjI2XEE9OGEVNN5FI7K3bCXNQ9W9iJZWsF67b+kkJsDA3pO
ImL056ZOaI6RwEThWTQmv2rc0zilGmINukKVZfwXYs4I0DbczUiDx0Edj62TC3byBQltQoBaC+nU
0Dppyi2FqOGg9t0ssFzjZJj+a2YZ6s4Tex0IYNvL2xaKF3bLB/0QPKbIFhkt8pm6fsqi3JjHMA05
QJEnbWhFpxAatt1DrV9rsTccKrtsWhI48YKkW3iC8wSNFtcMl6qkhqfOj8ypkORAPUqCXTmuTxGJ
9EPybtJ3iugQWIhgPali+RWFy+rUlHAsuLHVbIwif42fyITVI6LBTXrXeZ5DDqb4mT4pcyKLCRd5
QXPx5JfuW56olePXDGXSQDt38nsGgnA+biG7JnpdO4f1EcxIf5LCRjsnj7UJzuhUZdrzpfG6pckM
T/IxZ0PVz2gCtTlA+6a1pk3wtFgoDaSV57XxFsRN4dSyvPJ6ZXTWsti3s+c4/uUf2yQpj61ksWqa
5pDVR8GqGcNwNnx4kQz5YtMEDsDJeJWic7UatpCnJxpND5HERUexC83netgiODb/2UJqW13KSuYM
x62n0SzVHk09wJ+bKCFeTYq8lRXWQDRSf1uZDcrtlTbeqrW7rTJfXjVV4yGLcZNxIkmpGb+oSVCs
NWK2qkZpDo9oGfhd8hJHruKgTMsUC6LE9fBRPXWZQDYfIg4DDwqsLi9VAXAl1x7BnCDz8By43fvD
JMgt1qN8rpfFPuhMWJdk1Z1WIcUclV27qhEPtD2k1TKU6KRyrYuPBnTFWut0Dg77T5E1qe7nug6H
9ANRw0Vcp+U1SyHyaAmY3aWPNCR2tfwmkHgcNOHVhXYCrHb1sCOlqa6+Lyd05mU8DX23urLaC86i
dpTuWc9rHwcR4tD7Oo6IFQfnUD4QW5ZcIeWZtlqHSran227T+ds+t/xtHlYZYUjpaTgUBJpFUA/C
kqlba8hr/PnDqnMZbQkF4HLv5wsVApgZ4oryvjVippESfgQ/kj98I3Mn4zEqnxLd9zFJvW8AiP3H
qCzwL7p5N0dvEDRnwKKwlBasRIGD2Y4MRBomTaYUG7ndh6Cdtz4vAtfXNpKrjP150yIiCcZOFxFn
0fbZuECDsmItODxUWx2F6dJ4Es6I+C4drtDDkCOm0WPzsXBTfU1072jSNw/57dkQN68RlWl1oIq8
pm5huzGNzTj01sDtIshGn2MIGI4hdQlRsVGdmz6ArVNpoQgiJhuFHubvode8F3J5YbkcDldN+kKO
1ehHM+TjiY32imuTu2N6MuBOCSqntklh3NK0A1KblN3GSsfMWZrq6WRFke/TRusXtRYs/BTcL+8j
+QDgnyX/qHue2pLIVSvXm6tCyK3Xfz6L3PrQkf6yNMiV4Lr76Oko4LXXO8QCGgMM5+g5V+DxfU26
EnqEzB990uiq8PFRPwTa2tMtpxvppu0n9wiCvQ4+mHHfTv0E/HvUVFujr6YQ7J1yyBZQEAfN6QYR
wkkenmmgk2BCTUhrmozAfDiLJmpgwL4mVtnhRZj30L/WCB1LerCBPyiDuj8lfNi/R6MumakNseoG
zGK2Mi6Y77r6MtDKeB4XeMlqyBqkiHAL5YkqQclwKIre1Kg9RtDGvhDWHJijlij7Pp0bENR3mfTL
eJbA0+roqKmj96h4/AJReiZye11WxtXI5WQOGxyQJDPedzk8wHG0L7R8RszYRjdeEthdbWT7XjvP
/PQCLgSBiQ5LHW0t4HArK0FOz4Qdx5F669rUurw3mNE9FUhp9EafIXTASK3PoRSx+mQeePHE66Js
oZXhGv59wUnisQyoh9ZBRVcu17tJ7DIUqH0NLGILhU2jZU5bwVTRjMBxFupH0zAOYAACfjiOa3gM
LH9aeTDE6JYaMMbwwh1ksuHPVgv00TYCFTHRgKFDMJbC3ajIw50lK+GucDVcv1Y9cvogL1YmrEJg
fOVVoOWMRDr3YOZds6YLmdWtO5OkRzE3Ddh6NMQ/ky6TJ88gUF60prnyJlAmYA98WwtoXV5alEjy
asHm5yPJwFOMIMd6qOmqQ4H952PYfQCBIejTfEwCPUxXbRw/YEePLBhh3EWn9NoUdDuMIfoIoFLf
B1DLezvN6hdxjxSR+ZDlWQqGrobv1W7lz95E2TKrk7deRYQqRfP7mJe7ts1r+6lWhP7URr/KoOyp
YmitDH3ThCNpq4PA3j3Bhtma8lCnVgmtGH1FTHyhEm1y4yWvZmalddvWAzprGqm2eGRPmTB6lGRr
U+a+Pa/cosm1dej6p1FTucQIlBOAPopT+lpkB0Wj0BP5q/FDqWDGlbagiJFWoItMId5yYVlfQEAV
rTR3panGc6vC2sA7lOhuo9RlopnzRZuWLup92qeH6C0UbVK8crtd4OkfmTaCTjpsdoDSn0czLNa6
vnaVsBPIJyi4JUPbh0HIy6ZMlo8Ash63BgrbevlLyLse2gmimiQMFaqVQxo9gOqOsnxW1iplXCCq
rlm8NjWtC5CZM+oZ0kn+JG58VmJ6RHMjMNTLRuOlJVflUgM1ibKUwwAkX9fuGAh1kT8OEV0xODtt
Sb8Ofadcuhe99OEiN0IAZu2K+/L67ZOjn3ghMrK9UJn0Cl7/vBE8GdE12W0Q+UCZVPJMc1ZAXGKr
gBWn3RM450h9VGAXUxBXSrJ/FrIHqhyB9ihSV4/eBJHTq5ORWVcb/2F+VqNaWfdxD3eaL7EoHqtM
tEB+lmM4jAy3xBOfADfNK1db8W4KkJRtL3pRK7MRQjvge7tkmpho3SliMD1iVK0rp9CLyjk4zpuh
h6++lOsLxVcFm1upTWVTrddZhowgVhOtR75o/Z1k2rn0ZL7Yu1u/bvV1ZWmbzmVYoAbjjKAuN3bC
ooJVMRXMjEQ/u26lOAlouF3qdW9K/vAXA3DR813dfhhyPFW6sgRqV+/CGJ42mGebaZCh5tXj3Wuj
vnV86wH8HUqKeA/Kc7wePty2bhBmketZ9mDu6+EsgU+CXJY9Cl44GeBlljwCfiIDlodxP5e67G71
4ZsFnclSSmFk1Sro0YdgZnns3XzJ9Zdlgk2q3gh3JcgGRw3r3f9n7kyWG1e2LPtFeAYHHIBjCvat
GkqhkCYwRcQV+sbRA1+fi4q0ynxWVWaVs5rQJF7FFUUC7sf32WftxLeYN2+rmFlaHgw97uMMWITR
SHIbmBuJACqttDBRe41YHEtZGfjbnWvXWzZdFjuEB5HgZOf0k+UM8LeKcSk/UtsZVv8hLrsrx4GS
wciG6agFyZvNvlxlNTQpoZuAgZISUGX4wlC3sfHxch9Cw+PajjQkqhYZuLLiPcu83o7W9GLEDLeD
qvce2Vyvtpbnaez7Q28DPUoa9WvQxbVWIUeXmAj2sYORrafs2TWmbQJg9uiV3oUScXmsdXrSiVGd
hc84OqnLSCrzkZC6Fph4iHRtgq6thk1sS42236sVQ8/XhQJmJzXhXlylXa7jq2GaAEGGbK/J0HDH
iDKS/APmoEBBtdwzjLsgeHPj7Hpv2Chrcg6aomjVlvJrvK+Z8AMyUftnx2eqymVOnfJdX+IEPoa0
EFF9ld6WO0LTZluKGaDiwIJmU3GiRMeore61YBIh8Di57bo4vwJoJK88vb+E9KA5mweTiEigjZk+
MQcUiYRs9FU1Q7qTo0Nu4ROpAOLBqeWN2Xj3lJnqYyLZjvigEjE7jvVpMauLyFr3kTRA/9xm1kGH
R9Fz8I06g0Jwyo5z3Zzr2ar3ZEtV2750I9IXGd5fMibxI9pXNXuFuoVz5q5cgk8CY4zLbZwybVfU
hXmuVHhbiMgAHMtRjTc/PaSCplEGHoZc+PjEFAoqb1o/wsWNHu+AykuhY0oSO2KlVDSl44aAkill
EWfKfXIG8xw7W6JLmWJqpRmILluPiplxK/btbdKCYoVLH13SpCX3wNOEDHNAUsu87zKC6yKilvoO
AH8EjCzoALtvfV7tqS0efE3GNAOUzCPL4qnJDfnY9hPIKqx7puiLIAT2RFa6ddG2+z7H1meXo+uF
uUu/Pxq/VCXGjT3U/4A5XA+LLU86pdsD02IVIXrVkpzJsPLAP2fb1swbss+HN4f5570nnN8iBVZR
xqxsZfLOZOBjWbQOt1FK6nFUiSuA4EtBVNx1mbm4Le+Jkp9ztPFruGPlRwF3sR+rZ+SwvRYxyIq6
MDaTND7JHVKrhjtKO2nCpR+rW9PZxNTMWF4huLmnosn8FcNW3gpILonjbXJ1tPFnSgg+qqbyPx+e
wVwue7eBVjKrQj3LqBZPrXycTJYclBi9gTJYXDsTKFRL7OTBVvKRkFTAi4xYEaWJjtPGr6QBEKmU
nQUoDLf+qVr1ybIjVvOdXgtDvqlk9zk361B3+Q9thz6xHw8pg/dNKejE9+4rOJp/hHXiGJODCBrU
mjHv16JbCHtSI1jYmvrIwx7AaMzRjpS37dWyazZpZxk/OwJQJxdEi5++tPf5GTsxb4xPN0GlavqN
ZvuVVtaPoeBV1mR8JezfUeNHez3gf5B9xRyEt0siGj6mJ0iFsJlXd2pOGI1Iz1xHhNujazGPS8Hq
Vbu5vVU+Y55m35qAXFlZRxJUA4ZtXmsGooJhjD780B73Bgg+oln3tlOVQeVaH0vopEGeEXsyWyNZ
RTATyGKkqL/niYF9iTvKTd3nm7YY2k2uoSiRu4qgAUxgGm0G+8H7G5OzjdL4tcvgJVhMKQYGi/km
sYEZsxENfV2vzHrIV32T/+O55a0Nk5nfAXGC18k0PkibcZDMESW71vdgGxfjexG13gpl8VL5BzJ2
n1x/vBjpfEIS7Q8QeZSVvC6MgOIbruaAU0y4HiUalJt7+Aw8uQ5FUR41iRNQ11CLDa+GAiWoBQze
7bH3z0RWu2+FQdpe+IMcbkCGefeT3G571UgX+8eAdcYS0W6yEFbnah3aw7sdp78Xjl+r1jIfFvJt
x8w5IwGnYSgIvjPdFXJbCyWu/ydS7taohpNjOBaEL/OmlS4ZZZm2yq4/2tp5To1SHA3h33TJCJvB
Ul90Q7aSqb+2+sXYKMUhVfGvE2H9k4LhNezxHMdewmqgkq1o5qPbKOdQ9dGpZUA8WCpjN5rgOAyu
ezJzxU8z7KADuxa94jxfCRtwsvRYJBRW/IiCrWAeLSAXjFzqCBhHXEcf46z/MODfB01DK43hz4BQ
v3fZu4TjWblcdwk3XZXgeKcgCHTW0F5v9GU2a2rTCaTg4tL5BU56M93yKRYCw4FAQmol0Wli3wjI
jE0ZditPVG/A0QeGepbfWThdzR7xG87KvIpHUKRFU+7dFMg3qiUHhWQl/JBzfJw/dkXunWu3OC5e
fWxJmjuwGJmcphVj/g3WGbdhl/GNFXR7cBQKsoLc+zlMSYI3AUrkyB7ZsvEGKPBhs5xbE0a/3RRv
u3TqoPdkJz8fjZXhlfYFNtHBhDwetCUrauPrHiib90ZYR7Kirot2yJc3s7CgzDaVe0VFIJDRGpqN
a4w5SJ/wKYv3Ko4vXOVJQOhUvyuKkmRhIXpKIbzqUBI2enCeBw3gLxNQfRWlZpACtYrtriLcZbTW
oimse7D9OcwHsV5AJG9CK3+oo+ZzTH17fz9J9eR8J3mdPoFF+afTDpaxwfvdJN2w6vJw2kRKzyta
RhOTXIzFzss2dwimmVVNfMgQA0VJ8HK0/CTjY3gZylLxm57zEoBvkWXc1nVFvxwebhl19dZCogzM
tt/VKmPvsmpvZfntp/SaH5PFf++MnhkAO7ZWcTSAqnEAi8xzu+FujHd+IfcMCX2WYWHBeq2d02gT
rhq6r11F58BDPF/JbHgC7AM6qa0OgxvRPnYMtKKHtrznVS9TfC1n71rNfI5zHe280vzD9LNPJVWC
ogK7bHAwD0y/HXZelq3yLISBtbRhkEnWSM2HtpkK0mt45x+NNKlQoqz8MTaeY9//B04ea4RVsRDO
M6Vt2/5I/qTtzC1WGsXadXtyQsmIWMmlg/u1uCCw4ATcEivfa69fAYOs3ueKMdGy6ZyLYm8k5ibZ
a+Qq1ANHn9BjkJlNM0h0X+zMyJe7kdi3oAA5YGTKR8S832ud3hi1FZ3UHZM6HaPcxPBmQg3LihcO
79Vs76dm9Ldgz+sdQHzm8iv2hG72Tz7o9KBvQhuiklvBUOk3AjBPkI9uuO1v9djc0JtN+lYZobDK
PbSpO21gKl/6DKEhhRyhrEdhc8jWkfa3SrXxquvJ3woXA6Ju0xd7d0LEIXzU3aMs/BPFdxaZxUW2
VMvVhY82V6MKIk/kYMyhSxgQAteRs58hLsbKAx4WRc1uiU2qmY4DFrz16uQu2W+ZeDNtfAHZ32Vm
BkRTDlTimXqRwXXZfjSl+egBfn3NjZbBHMt/111mcNsArYik7Rx1D+DPHG/gj9zdTNRjl/QO3gBl
3/JcTk/o2aulnN/mqYlXi2GD8WjMf0YR3asahoW4RDxleRthQwxDMy5REq5+UsEeEhrZnkZrBRQ7
VSNIWarCVmJLkJ01BW3KXQtTN/lMaUsGDsirPRIu6qVsflZ9im2s9c8VQJ9TBD2kdELItDqsaZgB
hZkj7AzdMpzDqdl1Ziz3Ie0eBlXXdp+/g7fzyJcLnzzdzxeCejn+twbmMrV8GkMM/HW0ofq2DUfD
Ye9lvb31xugipA8AT6mgH6xnNIF5bYcKP1UGuSuZj9SZ0wYMdry1i/nPkBeIHPF47ijqlD1eGMT2
1lbWpJuwTZ4jmdmrudfPTuuVGzubsJGl3VtcCUgx0NZE4vN/hgmEPs7f03r1ubNnrmuXg1A64wXK
up0Dk+ySZUW7zcIcG2RFI9lCM7UM87EaMasZf8pavlfNfKZ3jz7hlqeatSmgBgX075EOkTfOh/DS
r9Lvsb1V1vM8LeDnMnjL/KrVlC76ufSI3x3v0l4vIOJ20XuWJhSvcLuY8MfmNGZrywat7rUjgtPw
KvIMh16imGeW1TbNYCUoDg9ltDcTgNpF05pcCdxR46g39/toXzrVuRxcPI6JexziZA/x+F6cVtGB
XDfsbqWXrvVs2wy0ttXaqcXrEIbpKWFCzKiWc57EeN58IMcpIL6SLW8TgigxoIntBgduOOyFIkeA
VdQdufve2AjbUYxRuI38czrzgljTqG0nV8DXWdeR755kX3pBF8Z7n5I4IOga1+XSATF0cQ92vfmV
G5SyYWZFOzsyWSQh/8vkYChPMzM3npemxX1c23bgcY/SO6YBsfBXYZdYM8HZ0LptehL7ymVTROTh
2EOzjgdgaxKUm9+WjxmrEoN5nWdxzIrkJVOwN6CUADll9p/NydtrS4M7QULta/bMqAqPG9PyILqU
Jha4xnymWTfu7Tx9bygoV1ZJqcEpAjDTsuC+1CExJkbb7Uq67bCNQNhYQgdy8H5Npt7LsaIfukDz
jqfF5Er3LVrpbLjFFEJPO0lfu08A4q6jrp5HLcedK/mwFEhewRpLLRY+5mO5zqqcuXejejJpEl51
G+Ez9fuDynwK4jl11lZ0jfN7/noduSt/sYZzzrdBPucvRApYL22Y7aSo1r7j1B8+UHMg1GufMyG6
ORRqH+FpSIiJokf7YCnQ5xZH6sDxoutY2XgGe64MSD0zca/GYegjb+9pg+BBdwGWpSHbxt7DZLrr
XvLSvL5Q6yaPXvvFSlaVVxerxrM3qG2HqkujcxKX8CMN0DWADS51Z/yMa3ZYQCdQZTKkfNlCR7F6
uZqi5bUodLo1lPEqoqJaQ4H77CkEV2HnvziZ5HZfOihmsKdmoyGYRz6UuZdR0NcEtsXh2kXxjxru
fFjhKF6+PvvG9BChD0LzXp6HeVqNc5Q9IFwEkYJcjWB+RcV6WRQVdjjmb/NMXSd0ZB7oGF10x9/k
zs5unkccs17GuIrhTJvabrZAwz8GgaihCj/c2GN7SWElbyKr+GGGQ4WOHQYOJI8jZKMu0KaXrVud
Qh0nKgltqnuYSCadqd2VUV/0Ujz2b2XpX5LOdvZTX3/Ed5p1HE3Pvl/CFx3xLqbMmTZOPD3HM9yg
yCvco6Rt7VrHKe+9FdGPnAncN7sD22hYw7xy7IT8c24jWVjbaCGpCeCNu3YAxK21lyAlxeoQWwt7
cYRUY2gD5uC0nXoU0kSlP1Npv4w4UTj8TFPgwcvlXOXjJHfiR8uow8ee/RY1ya6W8Bc5dh5qDxmw
7p1qnsWcVuPRoa9aq1Uuhbk18vqk3PKgzGr+gEVNSsOvIpvdy6jNBy8d423pMkJrF+54BgpFmWCm
GPimGA+SZYt9R/NuI5TxziR4S3qLvTIXV64t1yY1FPEtbzyHdKVwb/mMLfRUcsHQjsyxtARsJrA9
Oj3jzvXN355qIQ1zpId1Oa2oO3dJaSEi0eulJFreaThEx0nkX1na22jO9W0i7CoITXwfc92+9bpm
flotL5LAJ6S89mfUZzeytY/ePJ5h/R0MwIQrtgcg6AqOQOM6/2AK+7I5SMJePIopvAiE7XOX9q8w
dqp9BGtXicwm6763z00TGUdXFrvIbQCAiuq1EXchqbjlInpZZNlvulrShNDZzfTHNxDdtH9kuRya
IRW72WIQlS4tuAik4iH143sjjRU8MfyfBqcBSso98rT51c8wfhbdr03wyEvcQ0Gf2x9VS7p40+eB
sJ8LP+L0SSwqLH8fLE2QWbxxTuOsWShOI4w+wIUzTUG/2GoNCc1RgNr5XEYwEEj8hHn7/qfnIKUg
xj/56iKF/GPY/ofhE2oC4bJ0PWpy24Zvqr7asqP3lc2fhJzciqy7IKtuAUf/kgQTBqYY5W569UN4
oblrbawYXkvdQH1qzGl3J/omrfqa2Oa2JLZcu1Cva1DqoVuhIqK7kutkAcvO/FMycyQdVnX9LMP2
EFZu8R7545ZNiyKfYN6BzQjYofVee+a8IegnIt/P+iisBeys9oOSapqUCfOpSUebs2VSrI0Y8blP
U+BxbgmzZiyJHkjmQC/Li5Nnp7DjJquA028zI36sY1qe1d0jp+PsVkwV+cW6TF7S2v+ZmO4DwvPw
rBOHYG6pAPm03sWlF0NvmEvK668sK2B8uhDbdRqpR0fh6XbLjNzVzjz25eicY3mTRROvPUUPbIyi
0zDr8DQWFcZzY6TEjs3fIzxF2qrymHikvfaMnZOt4+y8tN0QHeEcTBSb0/dDVk7u36+6KXEPwGU4
uSZ7CH0QWLjKxJDZR8ewDk5Tyhul2hZK6IGg2O5CFpzrFg/CSeWFIwWi+ngjBqTgLL001/+5S/X/
7D/9N4vq/5uR9f9G3Pj/0coq4OZg5+WvxCL6v2E0bvVnUv53hoZ1//n/tLL+y8aKKn1l3X1OpnQh
YfzFZxhC/Ut4nJPu6BoJR0P8Fz9D2v/yqMUcz8VdanKm+C8vq+X9y8UZ68LPIKXWxjDwP/GyShy1
/4bRcFyPqEHhAdEQGF0VRJ1/x2jUs0loeD58JRqVX1hxuMPlh7fsThMt/c9+jMYb3r4ZCeHVmldc
gM0TYFRnXdnkrNTGtMAzkgtCRlL8bl3wB3NflPDZsF6wmVbX2DSRY2W69fuRHrS82UrYR21eBpfS
mCjgjmPt5F0cAL+vQrD+5Yb9Rj1FL8OecHu7sKbRtcxPi2jRthnL93wwjG1LFRB12t40JjhJKZx6
M9Cr3g2N0hfRQ+0bNPphNMnsZTYkGQoMqzR6foR2Jh6i6toXxvQ4dMWPjLPwsVsW/4HqBO0xr/Et
pVZyzHX53Nhmdp5zQoGKusnOymRsp4vgfXvZI04cwtAQsdd/Qzn6sLMh2bx7oZM9cc8ul3BywEdX
UfiHDB3/wRWV/0BKw28TJ9Shbf0pKDGFnQo9JntTwjnrfDoepTd2KCUMhxhYS/ZxOqQ76ZgUHPd/
r8rqTxgjh32/5Jr2cYtRbm90Su1Nm45vX3d3t4FVgQpPMCgb8zWmqb/35zCk1dv7B9wWmJXTWiIN
eh5GP382jt9f1fdvJ0uChLJbRKGyUeinhmEFujXMTa3K+erW83ztbDVfcXc6p4mRJtka+Nt0/5h1
Lsi6ZP45Llia0mKxd/1Ymoj/F7sr8NSYy2w/RqFP1lHCWW/qdbd36OncCnjkl8LxH3PCunZtX3NN
0fZv9sadm/r90KU47WZav/n4xHEFbn2SyTcF9WtXoeZsLPWSGoV7pn8ld0nt/ByTdxmurbkpfndi
ggv3/TJJhztrJSlRTJQUk/SnbZw1ycYJ0ctLzhK7WaTtE7U7HpXEgp1XZBYiYKJW358i4UDq4e9f
ozB6HnLBIalrvGnj6qWlaUG+QuCF4R6F0bhzkELcBzzUKbTXvy9BLhiddGrIYzrNzD/ooX8e5aF0
q60R3YGziVFvIYOJX/dws8qJuod44uSVSuMYStfc0wHBmmeRTJ3cHzzpB1afEwyjpBarKUmZcSkw
fVu+EwZVOYpHR1/yOZZ/mtYDeTmdwlFjJtVjjImntdfjQDRDuhS/ZbmrKw7ZZuPFpyUjzsj36MB1
g6SRCmU83qi45Q8Uf3DfJefIxoEJar8//n1HDOonzAXN01Jpb9u4BBLPdvaOc1j9QOoMvyMGyFdT
17/fyVTs1Yg7xBCVsZahG13KipLbS8Rrxn7HdLgWIBpmf4GlnRLtZOHbMZ3FvI0jp2fJTNL9G//+
9GAKxtuKXpwTqn/tixdROS89hougstr4kaW6fle9+zF1ZfWkkvyLhJUUyirf4fbJNkaajfu/fyqn
xx90WduH7wefTjO+mxsDCOaxJBLkCbDfHx+JCoSjhJGZeM1TXnfYCtZGZth7u9AlOL6U0m/IKGDA
nRNnDRnw+ydJbHXWSUSiupVpAl1ClzRwiXPe68jl/orB/THaJuNrrIfxAytwumpdnP5JyX3rkjhw
HkX9xkeUU5TQLzHduvrF0uKUw688hmvh6bJZV67PEbQp7Vej8/7EqaU3CXIwEHsggn0e/nHJTlrX
d8atJ/XJMqR/TbSoTsCZnU3h417ru/EajvGjm4jqMonJuWV0LucUA9VoDcMJorm/GcTiPTjAozbg
Kde9FdWbCfYqBH3MNX/fzW7wk3PL/rDy0OgIDiQl2ozLR48GJe/acmKh/GGkUUq2rYtvYRJH5Bk6
NWDKbFYh91aF+c+JQ/+miWfjMpfKuLh9HNLMrlWBDOnuU07k3/mEQz7OPzG7392Nqb93YvDdSw19
Gk/cqe6i5ohs9WXeb/LGUax3+MyY9yyjdi+nGbmh4Myo4/IlSSMnaLKHYraS3dzPyfabnu8P1LzC
hl5qQYMVWhHjfn+w3FDtfPOtNDnBu9e5jcZ4ZTtheqwGe8cCcpB5jQfVX1pgyqypXuU0296laZzV
IcOWWM5gSE7VFRhsH0DCtFZjG7m3oqlfHTpKx3rKReB1NO6/X32EphhouKcwwe+859we9cGblqdS
meZKVTCHFZ6DS+fj7CEP6uH74lPlZqlYkkXU/iJN5S3SVn2UvuGsllEyc4dgxG1Nl8aX5PDh6IMC
bZ5IlbZZGVkag4yi9CPNy4srK/nVdw3ZlL8LzxhWk5UoxCxv3n7zKzPpdRtbTcZWj7X9WquGP0iZ
VPJJ89gBHsQeV88/Kzm/hMlCfzLvx0s8JiTNCaLSbW5e6cHwbokqfXBIhzkYInqf6qeK/vqVfkT7
MAEGDZzQbXYlyFZibKbpKZU5UQ9eU13n+4MDFP88kw6F59/+MZF2JZja+WlKnD8ebiLbmNJjVntA
2+/xOGrK4LYser6NsXnN/HmB55/OzR/TYm6ClJgYz/2uzRwHgSM9tvNm9OyYxnyVnoownsDr4yc2
hnY4qxxfrTfS1OGwVu5Dt9DvE7LtmSCQ3xX49c9/+yKKIrSAzmp2vmOU9DcxaTbhsPVj2gjpfZ2P
7w8DlwgCWUQY5GytXTotu9SO+3MzpdDQJmv8jN2PvsK+CUb5J2mUlEJWaz9bKT+Z5CONCHCn69Kj
j0vhGlPATYCyska/Yz6hYYHIYdokdGsSOVBRG9ii7nxAGCJGyFTp8/fD/al0Vvpg1M2T3wBglpGL
7eiekQYHyE6Gl74YhpdGuVBwQ/8aIlGumpw+H6LgyeuM7ibzBbWmsNMAd3KC515DE4vr5XGmBTpA
snu2SvnJveW7mMUqEAQWfUfqU5+aR5p72Xf1JqOk2CIxWQxWhxJ3sOdd/GSQp9GpX7A2Eud3X+/i
hmNVnCGS3ldmcX/oDkvbX7B/lm+GmZG+Arn9ybfmZIcBV6osO8S+5b0yCnKSRth8hn0ZrgbbtM6Y
r8ZzaLWbKaraPUUT+PLFXh4T0/hYBlQVQiLdPw2RuKisiGYj5nywn+6FmCAgEH1dvymRvg+SG8IZ
bbGd0lm/p5N5ShQNNLfI6nVU1P9ogpbekr5wdmIMxQYDonwTtjAC/Mz5qWV0pqJvvDGjWDwbqhXP
dZeuR1tljzZJGLuEbIX1NJOW0GoKDlC28W0ZQe3HRnbo0/rKLBdjDhVGSN0za2o3Yffsli2d68zK
PkNpH+rY3I+t135OkyZOB+QsC3+zlSgGU5eLPwNPVyQtPo3h3XKzNNlxKGc60VPRPiWhJm4omphD
rvDW+egcfGEm8XyRYa22fON8PzsYx+/txOutYpNO8OjJFZArUaYgG+rGOWuPkQsufLw/RAkFE+j2
y9Q2tBqq1t5NFW+hVtM7UWj3HcHNkmMZVefvrcK4Zw4UFtMicEGpnPpueGBb0Ot2sMq1m2rrkH/n
aJf1vC8kHrrS96fHydfYmikwr3Lu5dVzY/wPIz6NrBD0vHzVXzpmOLZVu6RPHjsCqPC+eu2hhtII
awh6ik0QXkI6TGMQXHgvmr8fiEOiNzs3Hd1bhmHJ5wj6EQA7cVw0vgmOu/pMHWw7gewAbpj2azS2
54Xd4M/9i6lP25+uY9waaf8gUsU9SLouDzaIe+Qy0NvMO3QUHWl27jhoZaJL/yxt94Wpqntx2dsY
NGtpCBbkBSmrLnb5//rq/sGOeKhO38//10+I6YT3WB0aW/TPmJrJ3Syn+krRV69Hk5E+FssoMGca
C+IOm7VN8KvfJbQ1lMxCfJtbbKJj67gOgx5jJCXDgDg/MszdJu3Ziavj3zpBD1H1QZ2BTK7n362f
rv6WlQwFErKXNq9GOrBr30+h6VR+iYUAM2h8VApe6291ugwvnGWGF8ucdyZGrEeZylWHukNGJh9l
qfCljqXKVqz7hPfG5++HbrDic3N/+G/PdW69T7ICVV00TBKUTMwYzYF484oRDM6RiXTPQyuYc5nR
8ZyJD/Q7ne/7QeGiIQmtD+IcVfp7//q7id33rKQAW2mkbGJrFsAVyVvRMR1D+xLSlEGxruTl+1uM
WmKjEbJNQJs7pg6pT2I/IlDI/13eAdYuv3VLEOUHU6MZLYruXgQRvpObOCDgyh5p9YpfJgJXYI3h
Z53FycPgq3bTxkw+9WE53OY8XR4ciwQkTsRdIl6MfC6eiwjP/3fheP/Oy6ot7WJvV9Wdw1xq3z32
U5Scm2I+gzV36Z5VFs2L+kAgWH1KB4J1iMXbV8NUPWXhnYKtnHiFUbS9ZpOz+Vt53T9D+ul/n/pW
E4oirHakW7mnLsoFPVImG6Oo+Bim7oMPbjwbpG7eQtvv9uiaAJSnvrktwm1uiqzetMf3TBlUPZuM
CAWqZdZl8nGqKcnL6DxyVltPvNReLzgSmOtiwnQ8uPwjdxrbnc6N4plhAubPKUFXiz/V716ezXiW
F3JJI3jdvUeszFCGW3NK9HtBPmZoWO5t8As2a2zy0aNBwO8m9YjO4KA7NNecwQ2zs5zfYe5xJ2Re
91qWJWu78ZWSuPNz0Muuv3ec4ySeDipkWnMxoxPAYS7rtoszRoRJHYyTovwpjeoqyYUtbRtfLHaJ
1XcFbecJ3OWaEd3vmjsm6SOIcI+xRdDEWwzXPM6W8c8cRbTtnaHczqLl0Nw369kb04d06NSxmcIi
KBdrXrf2Mm2jaWpBRjNuhTXS74561PmutzVOHsh5btQ+icwYHgxCNDEz1+vCYNyesSF3+HSt9IkI
NHhBgkLV90LaGth8lbgpo7q1kXg1LbpInUyYq/ryoon00QiNPSW5JH2tnfBXhGxtu+SzoJ2fNZHN
q6TguC8JWZWB09JLsKTHtI6q18rM2L2b5za+z1OM82aoN3htrl2y2BDWTaaeeoxQmmADczc3KfIS
DbLEblzGFNRHOiwsTurVrJxn1ZjGKqEkD8PmpaKJdzLChZHenEDgsZ9XnraY5vYbBCACVPGh4Fhm
6toQE3sx78zJx7jYDVX4nhMaQRzFFycJSSZrF68aMf8KC5fOd2uh8Se+d1lGTrOd7QV9h6nGjobk
kuvfKN3FxWwY85Hzh2dgysO1CqgkPfcxBsKlvpKs5G+IAl7nswPwUyxtwAgH0FCmU+zJu+IPs1ly
CD+u+21ZIEeVTDoY9jQ++HXaEgqOHU65SbmvOn2lP60Dl5jKvaXnfJ/0+L7SUDwjq3B1hO4bzVDO
/KLtDl45GiDes49kiTOEveUHEy6sKmW2DT0jOvbKoK0OZRXHyYMf1eJhMMzP1inGg1+72z4bIKLO
hNKbVdpfVMTQtY5231Zznw3lrJHbJi0YV+AGrEu8nUVGpxdxbCN/50altmmb8GLZ7bq5vdpESDSq
PPWWtak8s3ydXNxIvf/kF63/p60e7tnKXj+7D2XBTeQ0ajkbWOel1e8mI5WHvERIaaJulYq7k8Ge
nvIU9GvaTWsOrSYWt7WhFutZCbio5VBB4K2nA4xkkLkYnda2Go8D+QebsPIB3OYtaSGDesqJ7AtU
mZX7uXCYmV+eqwydssAkgCXl4DDdex+JBGg1WW9+UTgvmD2craTNG2gf73oT52Wg58K/dIFDQNMx
Av19XGpb4InPGVtriL5Gu6IMscsnY56+OGN8pd+j7H6DeakGua8k/bmQNYixw61vaNCFtCh0KoM6
oaEa2TqwBdn0vq45icwVXmHnONTglHIsFlaN69/Mkqc8o4vglwfTxMvMTCi4KyQQfJK24tBJt6ip
sTN3Fa7wmanpgc9DF/VyVIJ3ZOlFEFYYqHJv3DeWw1NkgawIOhpXczrjAgubnano20X3yVgi73ae
MOXGmuKfteq+rFcG0B6ZhKye1XwP64AtNBL8UmXIHSlCn2f/6Mcm2vwHUWe23CazRtEnoop5uJUA
zZZsx+MN5SQ28wzdwNOfhfJXnRtXnMGxJWi6v7332k1XQ4YUI4lVnHpIskHvMOoDLLHvNfNUyOHk
4U4vVBxz1KzTKEPBd55W2vNEpX3kpf1zpaefNW7Eg4cLhslTpb2hEu69Pj/qca1fRtFc1RiPkqP/
VRsrVAgXzDNsdiOnubKqyieRpiNafFsdlxjZkkrghHCGxggZk7RDpdeRFsWHeCjOZCqsg+K5O8PW
JeJwslsyEoVo5n94RPWoSTpMhf7Zlal2opg1MBNn2FfOZzoQH+U10bZPaT0fSXorn6XseX1ztuJJ
B0CoV5lWzLZzFKp8Z2JPx5VbfRD7a08NGUzhFSGgDJyeJkVTHA5zvvixX/SHulvevWJ4ifL0Z30N
fM/J3+j4+mlVA1xE4uS7GSpNPCs/BpmCS2VI8GUMti4i1h8tjh7MQQgop4FWVN5Dw6J8znMqhrAz
HZjG4jIludB7JjlDQ/JQH9z4ybzNPcpCmjbJrhkcilNm60pUGDB07So7s+lgo2kkEe1lBn20XN1e
945T0j93DV2KifdKGuahWzgnlE6ynTTnVz6WfzNhbgyYB5tK5zLoeq3DzlFsuGGrHcMBeHMFl6ZD
v2jY1pADEv0tWea3bnCJLVfeKTYo/e2y8mcZTXzwJHsvQ0tOzdSp0B7zEWRdi92nn+kZLWShHLE4
7ZcygtAt55/ajk/MA9OAHrxbYSgP2Uw+YJpkdiIRqLJxPaasWcoiWn9pF4jPpFBozms+jQ6/jSbK
pyLrGeZGusuywulUggmr63Z+h2mwSUzyhga0icOEjL8pk+5WFtm8WyqTjjT7Oqqw9DXroHe0Fuqj
1rIt7qrN0JoTpS/5X+b1Pc88Iw+bxWXLZNjNjXjHA3vd3yWdBuzQYO54V7rNIMcpBXprL+KTatHi
vESiIWZV+TzW682iFsy7Ow9DUk02Ks3XsQi8KI1Ekje2ylU4v+TSFIFR6CRz07eKNsiDxjaHo+Gk
gXxQjU3a2Mz82TlDDpDFZrYKz0+d6jdLylc7tzt2XbXvzgYGChYUeMjim8zLt8TZBPwj2eZD5nAN
DzsimPVnu3jniEOb7nj59VpgLyKRVYRF3gIgjAcMqEgNuL649N1PVDacKqn5HU+VTdOcBlPCtm6x
i2thTnWMEHHDbKfH2BXTnqqU7ltWU6LQNi9tU1uvajN8G8zGwi5qd4bZjde6qWAHKMV3uzDFqaN3
VWregZvkxdZWHsgCFcWwW+JWXUXLIPpWbpfRsa3L0BjpSHCMAedWZeW+KXoarZdcC70hjGw4aw4Q
EqJ01l+3ZUhu6N+2pf0Z9YkBBKMc+vjSl8g2jkO34G7Oo7XHVXwkgEz8Ms5hg8vuMnP8a9vp6pXG
QJkvWfF5zD9Zmv66ToxbyM6f+nqi6xQDbguoLXamsJtHw9fScXnp42E3NfajrBwOPCWu2dgeauKK
cRqSx8y0TT1I+Ilu4R4tl75OnhlMMIn4H5SYDKNXi6eUVHnjc3Jw94mNJyPt4DlH7ocg/rNpJgZ+
LMsFm7hGcG8AUMOtfFg62qco6mYcJIodZ7Srlkvv4KZ66HYJEZgUIIOoBps98CxDvqvoRppjZyp2
v0Ps8r3EZmcXqfmLNG5Nmo3HqqGDLNF6BLQsCvtkyrYOLt/ZNsxPk2Zm6jOMP+QHsT/k6kNahhSn
YUbrsygo0RQ3mkqAZizbT+Ip2XbRZOY7KT9yY6n0wlPKFzbTZIa5pu4IgBxSDFIcThh6m9h9h7Ki
wRTcRCkGZTN4NT5e7gSBawNEQnyz6pYG3chVDsv4nTud7ddJXQVixHQw8+C1haTyJG/OdtOep7I4
wLQgQbcGmOzot5ExwCzioXxU0+KYWJ2xwcHLfVSKvd0zlkE9aS6Rhb6TNvJjoYQyqLWGyBBFHKQD
4i8nc1hKlpoLtAdFoFHgsvYnF00JuK1zmOA1y3Bs1qqbqvM+KO0TV97Ns9e1W4/1EMXMolalbI/2
RPSRlrgDJX7eYXayfBvVN+rOixAiy9WwpvbBdFRfiQqDW9ubt8VYh3GV/XWzvr2lE+7jfHYZFXQd
T1Si7Bjdk23NoyNS3D96rObBWDFiw7qH3IabnyJPuG4us8zSrrcZiWp6nz2df2fhjLAU/sDxsBJL
hhCDnN/XvVLZJ8TEJb5vlLNbhXfx5HgEbciLYKUkZ2TzXu5aHGOezlCucWeffap5cDhTd2J293H+
O7FpWkM9YGKbg0dMjQfVRMIiTLOwOxAqN1f2YSz46fKBO5YjYmlggXc5U9KArHYki4HHzWV21BNy
L65eEGXFKMk3odKlWOYohPZbpxo/BY3xeWfeREEtTRZlD0mqoKEzn2ga6g4EySrbap+ziK2iWiwH
rWveSPNTaxBlpn+wNeUnmSeQi71gLSTL4OtW/xcEBRkf6jWPakew21PnMzoyiaQp0gEtiOksdQWE
3fpgXCyDZy4fqjmWp5ik02LCcaiV8u3+21OWm4d8ES8koYyb0dFlb2FP3ioVuu/992p3Zzc2xKeE
mkSgBIN1Sj0isSoeuFnPnAtaP/sVrHP3zxo1yX2+KETNvqgv9w9LPn6otenitKd5p6ZJliOvqT6V
ttkf7bYiO7J+6ujTcjOQuOpU3pbC1d/sBZsz8wsmWGpUs+sii5m7CTZ6vUZQr1LUZxx2DbvMY+Ry
zi4bwZxOYcUxM+wHRS1LKnclclGiuvGpXBUegZH9vFTReGg0qrEScyEDaWUan7rhmJmVr1lJv5VD
AU93qY3g/02gTRPjEVu/nDfgKgDJ02F0ncSbQ0U0aKit0EABicwtb2ZeYdZTDGiZ0o0vWiycbZdO
PKaj73JVoJNVTzPN5VMvZwj9njUH6H9WOEVt88G4W+HQgwHc6Mugis34o5LpU1564tRKG66fZ2VP
jDcf7a7DKUc12pO7DKxXjjTziymy+VZ04wdFndazhxX3SY++V3uGPTh4DOTcPcYKGR9bC3mmRxjV
m/ajm+eDVTvjjijBKvxA5MIH2++BacU3NtVBgi0QLodCIZiZbkTDee3+IRndU4wtjHAsX1e346Nq
OMMaVn2P1bj8LQkgqYVuvkT0oYMUoofUdel3rczDv7EphVQ8rvo4YPPsXO513jTTF6c2bvbt1Dgn
fW1qdXPLfFZWr4ZMIyIZY3eeVwXMi00K3Npsm8m09e9X4f1L6EWMhVVwBoq5IPH0xlRuLy7WV8Ge
zvI6ByWKhD/whpIwjuVK/LWuiELdazWwOnF7un8goNU00BXGwu/bRGcwzSjANxlRnycDR4RPETPA
VKwMTF0Q0GvSePsSjfKB6vjoYW51m9Nkw8q32grm1Xqm2ONfI1VkSPE6rmu9OBdOZDxo9mI+0B0I
ZYRFPLEmjhL9DOzHaTz//hXvHxTGnn4TdWy0Wq2IEA09FYNvmXPJZKdp9rNSJ7U96GOIm8+gTNAt
YGdo3XOWDsv231cfPE6uVk+pQB5pz3EUMRtQncX02XlM9Jp60en+/XpqlAb/pkuFWQCVXV93dX3d
afKdsXEmgORqtWdvvvpCFuaOtqNOx8rBRMJBh0dXEYWSnAootczGAVCto+mcn1vHWp9Y+xRTMUk8
7dhQ6nmNPI04aR6b4TBXExZ2UeaEEOQfL0PlnlWbuzXuPZhDzIRHtxXHtiv+xGPX7C29rB8mehi3
XjvbITXe3eNI32g0VNalL4gO/PvRi7SBf8y5/wSK6P1+N+SDlQYDavr2XgdtrB7r+6+aBIDI6EEF
UnonueTmn/v/YnKivsTOoVpdRu1qOuJQk59r0T39Wy0HVT2XM0HYJpb/fYAMt8nAs52UeeEPiWCE
UTzgSBzj+tJ3DKr//SqLjePoFMH9PbhfLvc3osYzsaVrccaanHOOaxnMgf3gcrSZTHnCXba0m8OX
Wu/CwbLozURN0K9dUgJwacwHd/0gWjZRtosT23SNR8Xy5L6EN3hCHWO6rRtvwFIG+shH81L25reu
WtMOhSDdj1npIOjlyoX9OoXhBoOlJbWVHYPc+b3qqrNrKMWz6F3bb7LaxvfgBH2hop/hnNndLw6m
eaj7x4zjy1j09rWg8YfqYf3Aa0TAcFDtvda0U1hl5Y6Vqvqq8CdzluzYSDHr3czFnIdY2+qjC3v0
3+CW7egZeo8DnIVllwMd/K/7RNftpm/speXOKuPBvxeJzyZObK8m+M2Dxsr6RyGWZo8pzuPeJOgA
NGE8N5pNxqTN1D05VjAmXJAbD4s5uzYu3wa720HoaXJoB7d6GFf5P61Gb9tbynYY+gYoXeq+YLt4
wh5R/mmWOvi3yImI6lWNcnXbUKdDfzfo/HuY9GYbH7XWIzlqAhXs6lHfQNScVnDG8DeLnpM+gmtC
lj/UVA32b80Jm9xgzGZrnTzP6/B7ssiKucCQHutDa6vjRaGI8ey16fzPx3b3QjWC1kfRtb6QuMXs
BDHnbiLA2httZc7yjBr5HRuT8vbvlnenKqCO+a+McaoTKyX4EXFM+afyeHostndXk7FqWhiXb3ki
zipvaFbkypt+t5DZSfWXDHBIErd40r0YewufxZKteSYsrDcIby9R3FG77tXs1peJUfp0sWxwkgWO
9BPmRF+YQn+RtnO9Py2xsYT3f9aUmHbVicHgvDpY7k9Muf6qpdt7myv6sKkmevjMydA/PdsJFtfY
/XvRpcFO775E3G8YqktnEghE1wqCX2zwWeXuH5Z4xjg+8tiwU7GMBBiotNIS7WXSy6c4b8Sf2Kqf
4olJnL5UaGPwl7UB6O1Ay/n96y9eqXDmJGuk9TLfRSbElfvma+4Zgg+5Da9Ll7/NHlUDg/FWKzLr
MHZm9yqdZJfmiIXrbF/vspttxTzHiZgtUac9M7789yMnMXEdfZy//q1lmjWTkkHG+7cUFOOwHyF4
ZGZkbCO3KT7qlHznPMo/HJtDwxynl7uraAoGtzkOqGhkV3EVEFhA09RUMR9YyryD7AG3yTr6IaYz
vFqOwkalRHS2uhnroeAU4HqCZi1K4QP8KXg4B4UNvNeXM0uOmOm05HA8tUr6KzXkDm5AT4rhWCFY
n8eBwGRUdM+KrmFXm9U1miVYewezSogiXDIeSpmShA7UJrLblPFaE0c2Fn8WYEtidII1oq2XVzph
Jcoc0uul4W7HxPCOA5mkXZTjiGlj8t2xYeGitNzqmktl2dZlBFqsVdVdrxLWaevfdzkJWCLp2RjM
QlpztoKixQPEzZq9K3LnuTOy373StfTJN1U4dUYIpMF6Bjf3lae2cTY08awXKRqxKuADzUmxxQ7Y
haUyvMM+kHvSmA3K1Hsph4mt1ZDvq/XTIpHPM9OXy/17yG37nWBIfqpc++MudJua21wMQbpC1OlX
DU3oXR2rKciz6Ouu1Nns0X1BNJigljndZCcdDD8MGVIygUiqEeQ+aaA3xJr1AMd7Neu4zMw3moMT
grTwfx46DSGSUZa+V8r5NydxAw8aXCLDkKyT3XRxxSJwEapeuFi25P0Zf9tKvOwVi3lX1xou6SCz
4EPMEhWRyQ3uW4LULabQBLi3HQCBYAwBmed4D/8WywSLryx+MZFgirbuUutq6VHvWd9cAvOhbET9
EP3mu9agXyXienc8wtPD5YTSs8uYWF28rMSoZ5KmVpwkvsKZ+qMx+XhjZmIeOukqPPu946jYxiHV
1Vdpuk/aMmZ/lTJ+acimvpYVSX7HLQpSFk5xNnRvr2ZV898uyNSH7qbOb5HM0ncLnUhbPYFQX5WN
nPWDI8x1ACbN8C57s5qA5HXKJpBSUzBTgHpZF6j7h3R9Hfnyxy5KI1+ri5s9jOnRHCLW/HR+SZZy
+VLx3hBYU83NjMkhZPhYPdmj/NUvavMBSeihz9jYu5JpvLZqwNOYo5nnFgXIafpsRgv6ZTJQQ2qk
ywlyab91Hae5dfLjftTA/DzeKt1Ub24M1ybBm3LOtVY7lwqhiLvVzivrHWxa94Idzrnogw6Mx2Ej
aY+6Qxx1FMcJjg3909eq4ywM1IOzQMvocCxXX2SciU3vatdoxUfN0U8cG7gaFPLNY1TgSCgJn9YD
ygjWG/pIoYY7yWtvajp0cUYonTc+Gqtc5aDR9x1JarsQ38jsitpWD6RTOIpEsL2U9mBAj7xZ8ZOt
eQxm0XYiV940e1yepyK0FBhbIBL92lGca1+wtGKiCSUDu6Dsa2YZjF/Iove7fqbE20XKlHSRH0mN
M5NwCrqfAdr6MvK+cEaTBCfsWZaFu7eRRImuVQljgcE5zGSumGfllypVN5Y9vbP/UENS5ReuNGMX
O4AdSizCG/x1rIZ2vTcr5i9eAtsrU7eTi4GLM+rXENuRn5j6dz92P209ejs1i850s/sKTrttEuEr
Qjn4bS/KTghSnVkvmNEm7sfI9vUwpflJN8Smwi+6wSwLf9KAixQ7TCSHhpxzM/YbiKmJj3Dmg4F8
bmF/snu+zo5+FHgR1SWdGOh9gZ82QSyVO61w+12kFhiSmTxvtLw8F2zNMP99m1Hr4pBf7G3rNSJo
A362b1fTx02sabfBmx8cydnfMhWxk6mXUsShd2Z76Z9NXZ8OvFcfrQUjxBRddnAbGuOFpTw1Srz6
s99Kgnpn4rt7rxriK9ZnJeuWLZrOwYnGL5i8dF7YGnGDVnaHDrc9o253XaaZgjTLd1x081bVS4NO
52yP9tL5XcvsuknScM5V7VAQls5K43nes6CLbVX00YEk9x8iZPE+6woCbxnzBwHur5ayxDLDARBc
kZSGGuL2ZFdATCGcHMUM8BEVIVZr7mt7GxNS3MxQJEahWjsTg4lgXnMS4/S1tCRJ24xmZskeN+Lq
3qjufOo6zQwylzc4g9q9YR1l2oitOeN1Bz4AfA/YwE0sXcFbQxhCXS/ahZcoaWuwGO15Tjwi8NCv
qlGBns2bAbj6c7DLyyS1cathRSI8tQPAtgefdJvVHXOsWaWzZUBojAu8mOBQ3QfOHMmeGCo8NPNF
En6gU4j/q3Y7nMoGkoI72Jf3RnABZfn4iWkl2vaEEojLWb6q2O6hipKj3GpuG+2tJkVBM8tHjumB
WenYBfNqJgbHSFoWYS5zXDM23vcltV7TmQgPveEIKvFm6Pu/RWyfESoinOc5o+qhlce0KG/e4IEA
jN9zxm5k3cUPjujHoUI4jGOaQhFuyYJVrD1V9ru12vfTIuyPjD8BBlFvDAfahV6l82nsH00rGHp7
3jddFWYGMVdh4yKO0I3k+CIWtfVVrBjawnpHknphYgldYDStb8mOiUBM8WQ5VryTDnFDWY5vg2W+
jJTDb4f1sbFyY6fYbve4TLdFy9ltdGPYQqPFgMnA9mzZX27W+ox3UFs0udGMnvC0jAnf1V+yW3Z5
wWTXbV1tk+f0MVSQlbkD8n0EM4n3vxGqzyR4JYoAzo1j+BgV1PauU45zbX1D/Q7BaTQnFp0l6dDo
lxnugUXutcadgERe/PKYDQZmk7+OXEhBi1fcsQoDmLz5akI2w7hHqHWsVO4H09lhHHvIhxw+hhVN
oZNgpO9Uy79/hh372rYo7Hrd45OCXtKaNIw71rhnq3Go5v5LVdH6KiKhCJbkWjaQNH4t/S87RsCq
QCQzmQZ+M+j0sC72YbJBKHSAFn7DabtEmBhOmk2WTnZPNRno4+NQLOkNGfu5IfrcqG0CFaDuNiZZ
XHVkGqnBsZllR92KQIWDI5j7HYRAA/wm4ns5BdLWX5OZHOcySXxoNA5Zo+CpeVX6/BNpmou9lK3f
gaPzyuIT4ytLZ5+0m2wen9OlIyauezez076bLs5Dz0tvXN954DT1e5Lg9sOqdXQdZAUw4vWHnLxt
m5Y/XDsw5zvmjBnpGWscJ3+piiP3662GRBcu7bUuehGkHMg2qKILKtNwUhpYn2SlzS1SFr8J3aSb
8w3PA/vgjsrZTDMMCxxvti5Jcvp4eXrVkRIg+H3wY9FmFKHk1F71PEcq8Dt8Fr30nKDMAGgwvFdO
dvWKRdMJ2pLbUs/i0G4B5VbZ4ARVcoJm+dGPGDiVPDBE/jSRpd0alBfse70Km0hlXm06ZBoi1K3h
IcM9u7Exxm6gfREBJdUNuoyKokTY24x1c9MmzXooHhi8d8ULToSMrVD8VPBc4hmpLn7NEmHr1bZu
e8nEa1G2DkN1B0hSQ597iAls5R7hQ+kVv/Qw8CFkPjpx8TUJ9cuQneZH5tlqY8WnBgItwFOOgxrU
ljcEChHsTUuDBeMd7K5pWw/wwuEzdXWKM27+QBncaJgCd73gKQz8qZlacepciUr6M1hooZOG9J8J
6qsmN9lGUPU4ZPbbPF3+Og0Z+x7opMp6vYEW3J4GLyVBB3dSj3/lVpsjqLsPqr4fVOunlwntRqYM
vHop8YLpz71wzquhbV9yrMwMfCRVTIa1EbA8JPZxo0PpcGvOO8BAto6Lb6RZ2AqZt0UIqJMZqmtU
J1wvA5GGSFE27FUNLpNx9WWZLGSG1gNlZUqj3ZIc6qMi1LDquwOZ1+rQS/HHjKkQMM1gTc4bevad
w/8iWIW1mrX/weElqlwIupNX+rOCwbZKK7nthuzAMUBh8wSXaniaE+1XpMq3oSQdqHIH+yZ+hc0g
+Rvmwtgi+1UZsMBLovL5qD+j92h+37MfxIe2seWIHagGkTaX74Th/pLlhWKFOWxUMGwxTiJJwCkF
ckGG5+Kt0KhVXlavV2mg6WiOuyvH6Dg0uQOTGPYsCp7WSWwo5XHAlwEGv/dRNbkZPYY9cQcSXde1
r9oqX7sKz/qMyavLvJ1rTc6hHDEje0OxVWGH0u4U9cZ8wNuchHN7sSdwpXOKgaSJzniFF/aw2m3p
YU40qfAlOd+/ESEtHKAvuW2wSPfnOgOYZNS2xGfHZWK3Gpzg1d9dvfYRfrMsf4s78+pGpeUzRd/b
hvWizIybSMV9QnDyeyX50Fzr0UkMZdtYzXYcE18UxcDNkgqew3wbrkPs0VXSfeFhsltiLNtsnxIg
3SzsHVOgF2rbCQdM8smuOQdy1QB3ywkESqTHjVaWxhO6Rz4rj0T2kZPh4DhBkouVIw0k3dAKFJ/p
pbf7+ObaxnXs98NkJa/EaraFobtbNXXx9aD6hzNA76yv/476WWbawtyVPwbFtMKpixXrpFwIw7ms
SFbIopSe1BhUmK6HparGQZtNX45eIw66Nv9KwWYGyd2bPwrPvBa61+N4VwGsYQvcQbP6ZLVDFYUJ
duxy9RPlYvTrTttmccs0ZE6XsE6g7FUtzA2IDJYYzsXIisZk1/TxG9q8mgxl3NKGWeKdJzRqXTU/
DLVxd/GyoF9ZmO6w3LMoJUPQeb29SXU7aOr+Ern4M8CRfellcmIkDbu4cd3VCBoY5FkOBBqvRqzM
x3wWj1JFXcVfzVaU8cYmWpciahraoEWFV9tbU4Axs3KNmrtUIF3E8H6mVr+k8On9WaNxpFbMh6Yq
5blD8eWhtCRZ7k9O/Vdxeb+rwgL5EzN0hgl6LMWYBTgEJ1/rnXprNPWXadFyVuKLWPEzT5Oa/Iki
E3RPPiz7VKHjStaHxsRSt1gp7ylx241UDLQ5UX96GuQEzAYW4FZrx5JF5tYkZWiWyt7VwaOkZoPK
v/qiF+Wh4kizn1vcn/rb1Exc2hJ6eA+FMB2N2S/KVA/SNEI39fZJJM7p0r5FeaYBjgP3GJvsqdcZ
D8rdzZjdk6mNK0bSuLpTk4U2FOtt6vxMnqBugBeNnJSdbhOSXaCVYI4t2J0rFXJB7tWkUK1M7r3H
vqXSr+Zf1pnBDUJDVjHBLDNwNekxeNcWuTNOuP1NDmzeZCcnZf0g2SeBWyIJdkj/pjS0BKM2dX6v
QmS1SzOcvZk1m3qRLbYZ7IAZsBucC9ukjHAVAVhbEDUIiE3+wMoHWGpTmxg+0gFKgweMuxn9gvEc
pqED5zVoJkjG/WhWm2k5StXtDp4+siTydChZcJJK/tG8bF10jtlQaZtyQSknCXp2CfnZnAUoIYEw
oU0AyB0liFqTnrfY+5kmL5ATd6o7y63tGS+qoU/+PKS/rJnSgn6tdrH3RU+GEv7lUsWHdvROk4QR
qMtFhgrqv4ETIpXRNYZXOHXx58KJeWzKS5vwF9J6Dbq0OJeidx4EIOGajmGD0hy1GuKNHYnbPNC1
iZcOYw+PQK7nHaMr0Cg6WOjudeSM41aKijQURT5ECMyr2JKDKtJYjZA8kH1Hm5CI/A1llt3/Mtsb
o4kCfTXQR5Ux8L89Oxo54nlKsmBSbgpnzM2ixerRHthZD1BIsB1wsdsa+1nnS+N4tiGUbp/G8ega
wC6rzH7vPI3RI/hLvtcN6szGmL0G0DdReE4OcZBVrIRxWhxKO85W5slnNQwvTums8z3ZhcIQ71Ez
vDspDTnEUhaifuDLlC+h2yPOMAQzZ9uC6/OzWWcFF6S+G2aTYSWgYTmm5YaRgZcauhPGyR+djcOm
LszytK7Fp6lM2GI2z8l6OB8Iord6vNw0YyrOUlX2+jyqdBS4y78PzaSfMBxhqyh1SLflV9ST7eT0
eKpsSX8FQfpAJJW7zxf7Rtbjd2zYIGzi7tpJ+i1KtbCDhCdA3k070TG309wnz1wujFuTgzXEFA8W
JglddwYqK8r5wp4mqKh/4CkpRO75c8Ympq7yaOMkUVinlN0rCQPGYhJsPzuXLUKPp6vre6ad/R8P
xO+mZby36cFfo/L8EeteulOa98hrlFPq1ARV6dJilaJY0aoG9JrYFy0zT/TOrdb3cJijOQqAxbIB
7JeLcJFygeMHVg1mMFroJTCes9mkCKF6cWbX2ZSQEpxct8Jlnl5ERvBTDDBmTAvGScOxRBvskfRF
8m1U9GkwEpMPuBUekaqgXdYec1LHuCC8UPopF/6LagRMFQdFXPXXypt+56Jwdm7dT37dij/oopPr
VuE4puDqNYsZglbj8EnLQ0xiibaMpT0k6V9NSfwhgdJTlrUD7mRPtVgVAIXnBwQ2e0kyP50Zbcxe
8ZgKDGCq2eJ07371Q+tePWPiKcSJxutEQLLzSUNAx1QQlgi6+TwwI+Q+YySAaRyu3smKYq5N7gpi
/ylOgxTLIx1o+6b5lU8demsBTnZAL/ScKQfHD1CrwEXJFq4jhJsX36O+9Ls6y5aDsERoD+bZa9Ln
rplSv220X8kQVoN8VLIHxPKWjWr75OXFS9YDh6nLWzPynnKVBApVNu+WwmjJdNhdlyQxvDndVglk
uiQt2qCOWFt4dGuo5/W0MWf5psw9bLqy4D0g9oTCs2BUrwyahCxAL7P9YyXPQ3pRlfLb1C0fUypt
qolrMdfrXpYVSMZdyiM4g1rIZjBktz0cot59J5LNEwVr6GZlOmqyO2awvDOlJwmqjTiNqi/otuys
Z2+8NHq96zH7QKsChBEtI01V7F7sBU8BX6bS2P5FVvWzFCS4s9Q966J+B32BATVWcAnylxeGod4I
T3WoSc3JWHttOLiG0Wwt28GsD10ZfSrGwg2aM7usmJ1Hz0JW+lEaSN/GFpbgvJ+SBJR3y3rpjU9R
FIFOtqoq0LK2DXkikE76Tu1g6TSC2ArfE1APPaACCMIOWXuZTFAYDwXgcPuWNsWrY1jtPveqzwKw
+0YxyHvmcToGDvVhFUMEdeT0wHj+d5qMe9zwlV8vyK4RUtxctiRdWe+COk9MLCP536WLMYFKkrv6
yP2AIkrxxOos4Uy7X6ZqfinrifydOv3YqaKBtjNpII3cGJkGLCEsSwaqmfR8K1+0vZZ7XxPaHFsT
JqoqPaXFDF5Q0Tv1WhyjWjiPYgJxUOACyugD/Binb6XRjonkdKUq/ejHzkc6jX9647NG+hUp5dol
Y34eojvZeB+D1xCueJGaOx+piLuWpXedeDBu0t7EuPCajRJ5W9tPiG8azy9nmR+WyvgqoJgMSwtN
HpHLNYxdOZGxqyfvBp7mghS6sbH8jl7OUXlhOjCXuBKHdNMxEMIM+XuqnrVej254D9eBL1aPpjJ8
Coso4UGdRsROro3uniLL/OF6bH8l9QD30eDslRnLBVm19qSfONZXZ+WvWbftJMU0RmUUe5kVQcF3
Q6hhrPaNHBwMQnrHZJXZodpxpuSlfeXwphG17jZtiw/Y7DHG5SZ7F9TlG6S4BruvcYT8tBzGydvY
FnE/twHUIPhCzq4d1V/LVDyxBrckdewEglmsnpAZfyYMo7qDXaBDAld01tpkYVYne8UOMvqOWMTj
M8DBmozG+kBfxE7gxoeOHWhjDejSol03ipOjKehsrJOdbusbDZv1vm4XqhjSWEIDdIZdMvPjsKk9
DCZ7mMJTgxIOZx/9j7oza44bybL0Xxmr50EZAAfcAbPufmDsK3dS5AtMolLY9x2/fj6A1VWSaiaz
X6eqLIoRYirJCMD9+r3nfMdUz3gBPESU68DDad3yBx537SwGvZq457Y+mFrXPZiFFNsxyaNtWU2H
aKgdfCw3tJq+1TWnYId51g34131W5uwtqeKi6MxtaWH3q0Cv2aOzqm2sEHZSJ3vdj8a9kjDZmAON
tGv4OLUyeUWyueP4ot2EEbpWC7rjja/1OaOkYK27NAJdAVBeo8eojcV9CDUvCagl2uRZJ1vA6KZH
MqB21rTVsNGtBKl95piTuu4PWPkB3ADzJ6FeciUi3sWQ076i4p+Vy+V7yOgD76eyDrYsH0vtCTbD
F83yXkBD4ASxWQfz+DEpSwJlyjljzcUsjMsRHsAkZyrtveVpXzOh1RBlnKspUgNZx5SssxI4Oc42
zOylw75fil1dhF873itN1aig4QBn3sYog6vTZCh0veldHYreuSVCjjCThJvZyX2aWhJqr0jqlWY6
ZFB32a6kkFqppvva+s3E3ttjqRF5TgYDMXvx+N4jMuYa5ZWGoxg82h/NH1XK2X4Q7hfmoG+4pFNB
7Z9N8h2N8MZxaUFU7Lb7LL5qPu8K4rwboNTfpQv1xc6LJ8y0L0yDaF3QsuWiJCvE63deDU2uLBw+
uQK5xGIPVTShsojklsUxyjZEnFfZDsE+Ji+0plVAG9CLQE/38mg0qj75lUc0zYIk0tiD0zyIyRWj
pqndkQnc8lAxjXCxte3ZEjid96M8lXarvdA+v7DKR/fI4jgZoBhHS6JjFw4RjM+UBRG49nHEh6Bx
any07YjtYiDXyBY2m0avbzrpCS40+qdQfElCC6z40HSlszJnvcby1GIgRF8k1h79yL5pTQ3LRK2l
FyPXBxIXrHirbNNnzeZSIoUTUUIQcuuhKk9FYb3nk2jXoWl0F2bA/i7ysOVNZv0wNazlMitoITke
ado4wum8KPSWnhXNQ6YtPNLxfqjDb8jqwrs2akADZqk6D57OxN5ZaQ2Edgekw+3n6NgqoqtHDXUK
BdtKNPXjO8lv11pk25j82ofAwm0yr1vlMqxubP6NcRGi5SGEYL0M4v2wewHLhMx7Cm5FgE2F9ajY
sJbBg/HLmzCztzU6vjLpxvfcKqy1CEnt6sII5MeU8lTEP+jtpU9LbUrUrAnEKnA4StjdXh+zaC3T
yUIQSNtIph+mxziA0JTAc7NL2QKbn98kru7qsACSCJGJUujbs708A+7H/jfndfDVTLZVoKHf7DR8
w7HaHxk5IRiOp1vP8cZ3D4HXWvY/bJnaZxsV6iFoh/RQDr66KGXhdKzpVJklmtbJAXJ7kxt1e/iE
rlDP6mspGAaRJxTelrMBq4s42U5EXzyMHTdFhRDta6LPKVCRM95N/rGbJ+00y+0uai9QK5nyzXLT
1uBSVgXi18+/W+M0SS/xDHP/ve1GSdZoJ49eAIi6yPgFfoK+Ea40+nn2Sy6w/L+Q1GzLtm1p6aah
JBC44uMrSB6fFGHjf5e5BYNCuH8YwL+Zh8hjHhiMbTN46JElD92UvEXAugozEE8Rkp2NjZwKuIhP
WfKpulnURileeKyHwzlyGJ+pWpDeUubBPXf6zQgpZe149/gd+g28T7WGg50e/uIXATxXfP5+h+//
+bcZCScdqJ/Sdg2pKwfE3C+/iCM7Nud8QitXSoAElb4z0/IhaLRNAbJuQwurPMxyfT33n5yy9WcM
2I/BpmweQ4OZYhBwyETwkNmUx15HkQ+hgG1NmrdaqJ2GwNdu/vxHVuQ+//ojSwUHXHdIhEZroPTf
KHZIiyn0SoK77GSW3lopfM+4TLNdndDPj7EAvVWNeSA+UOAoj/1DNhnxJe9r+qRTYeKxpV2zy2WB
joIq/OjDGwU2ZjzWKjqmsyQGyR9qSMcExI76enkoigAurl+uU8fzjmx93RXXAF1Rw6EVpOgJwJao
1uE0ybWj4sdAn8yNa8kYBwJKFCti9qK7oIYaSz/X88PylWzEuwByAXvHoukEOuxCK7pdEdA27EZy
pogN6fcT/ek7Jqq4Ihxl7Xx7Qr9gKedL1vZ8pQW3pdKq13kNCuoif2xq7eQlIXpNsv+2zH5dOhW1
dSUTcdgPA7VsUaAHQ2PLnWi+0NXWTgh2oodOms1dThkUC1H9xT3j/ts94yiHVG7TEvyfBe7w10uN
ijGg66XBFGGLJ2T20BST/zg2srqExXiL0eLGDDSZ7mDihitRccQpdIZsC0AOTIT96Dse/WyrxndC
anE/U5saO0MLxEjwsDxtJclgQzHDHPTmgQQUELKBhjGGfigUUIDTkTKdneVUbA0WkTydS9+3rLHX
Ach9rKvpUY4qvlShjbJ14vw6SzTTAbMyEcflOnQz+ywlMStY2W+X5XpUQ7eWk5GcLBA4N0wqw5NN
lNVmBNh6Hpw6PSHK2MfEPr84kPP2lZNw2aYdvqAg0ejqJjCQYJyQAbo8t0txjkqiu0dsb4+VDMv9
1DmvQ+reLzrU5QF58T34NVQ7lqc2Xkqp6Y1B+5xraN2F1IfnpjLuvFJwbB9SVBuWSU9m9Obkioxh
R4yb4uxHk70OMvjWTHPWReaSdTyr9LoWBpnssKF1ksifHGc6ponEvUxh9o2SOt7/4zUorJc/v7vl
vy1I7kzCtF3HoZS24Vb8epVogeRAZACpwZvqbms01hAZ4SNrNl3ezgr0PWE+gGKUTpuhr92LK+L2
UYwsRiNXmLhB4gaisStw3zoI/lRorA1NPHdt2Ny3pLXfTvYXJe36oYxoyvleSPVVceyJjHu9Jm06
tLTkR9EnP9xiuqDM1E52y1F2qJiIFFOvHYpI1JsiQGO9wFimGiVnb4hdFJIf2fvJeOtgJSKYLH9c
HvK2BRmC+unJLKhZxmFwUJHq9kqALts081owiArd1BSlh942/giTsH4jzxmFNqGzPoA/GAypTQNR
T17AQo4rSJ7W7s/feOvXoHt2Apfl39Vt4bpsabz3v77xQoytjbNqTk9wcZvIoojBEuXpfuaQp/17
pMcTLL1AX0VZLs9e4YHQyOqvlRVX10pH0RUhsEPAlTO2QWtBj1P5l9pWdz5w3Ad4vjFrNedaC84w
OqjqnsVVHZU3vC3i6+XBa2mqh4b/zRmXnPjONZ8hAW0ZwJOTVLfDyoMOSSMjrVAjITbrrX46G5xy
qYPpxwT51Rd6uv7z98bQf39zwJTazBccG9WRJV1n3pN+2u9ryHSFVxIqgIw/2GmjrxPyolNuB8V+
IU45+AUlR25afWplZ7p45rOtY/acz/qkMMqVR+/9kVCpHomCXZ2mdiA3W/WvtvQZroCAMk4LIbBt
5B8coAyopfXRTI36Wcv05jhgUoJ05h+i2hs3RpwLYBJ9us2RMtI9Dr/gfAogPZntmhZjejF7h/65
lZPU23r0OSf64S5pmYc6yMDeZ0660ahPXjh3uGuIQ+tBj/tLlxCD7Zcgppk7oqbhHWUVNc9O2d+0
6P+p6zrSCG30o+uFUJbY0CmxCiDbzsASxYVB57Mz9NVcJAjwXbchieCrOCn7rTE/XV5zmPvstTIE
8Yjtwi+JoKLYmjZtQ8qTMVjf4OtuOK3mc5SdvWHy5KNYGIzxVEpY+5kT9Mcx4lhoN9J6qkR1DYsa
imar3tGi/Mi8qLjXNU41OXT8cIGUahjgmWbTBpfTHU7K+KGYfVBoH78DZwxPyzO/aMO/uLMMMe9s
PxdZXDQsZDZllmnrlqnrv149sECnxA0IUcDBaO0WvGmZd94Jzea04ud2mCip/pTbLWMNi3zQr3Fn
ffh58N7ZdnXPuAdiYdxAOIOyvxYNWkk2jmFXVXp7GppOHSfgm/uiwXBgNNZ9L5s5eLX0z0EpUiYw
s5q6dXKmam/LK4pV/mSn0KiWp2MYVbda7unf3LgFOB4VpKIU/TkcDOPocCXuxGjXc+3CHMbAVO1I
SZB63xzaIMg+6l4+WIW6smNPp4Uk1JF/hvbDhcJY9tPe9TrQvRokxjgnVLpujwyhim+hRaMroIv2
ghM6vwn16bZJbO9sde7Tpw9GQ7P4edH1BhI6FygBEL4sHtc9Le6jnpUZcVXGt6BVwbcJak84DjsG
hqRygs3YiNqQe2Z866RWTF4DvTc3CX+wCtpGZwQ/AlgcaqJtmxLDagLVjLGg5lw/d+gwR81ZKqO8
dVGKzv6QHkXYaizBrSxX/rL893VbnzgwzdiW4Y45Rb2aktbaLk+7GTuMUONeOOl5UfqKWe6rr3MY
gReRFS7voIVNLXSbW9CsI/BzJ39xbYNJHqROnMSc62WtbZZjZ13K1ZhoI9irZN1FA++oqaE7YJt/
jWhqr9ElejtomRgu20ivd8zfSEOr++ktSYZbKXrrB8ytlcEe9xdVuWHNF/GvF7ml2Jst3VXUqtL+
rbyb/MFIVWlwCiB9BdZgmawjbqmXAZDnjadG/zvQGgzOrfIJJ2k2zNJrvNpmeW8SRTmYRvTcjrcN
EL/bQo/22RQAIWFIS+vZl2IX5+g0GtgLwKCBkDDQRRxpQ2dlYjEFG5Xo5qmJoMBPOvZApTooMmFI
pcmwIjJr+66zVftckLdZz0S+xHDtS9Nz2QnUQVH2VDCafVADCTjzLdMEQ3P3eVqoXG3lhz2OaV1Y
x7YUwaM0kH4OWXU0+obMYRlG6Tl7Uw1xYcvDwuG0G6okbimdrhleBt29CbK2eB3pqW9TxTVkKb94
jRv5JF3sYIEFr69DmHGjhTKY6XMI3GaTED9XsbaFhv1kVsovD71vK0qgWHy+5htDjFQe6Z0Nv+7I
1CZZ66VwLzWSVVQ6TnxEBE+Y3GwmcJMaZRX5aBgfmLnOGGDV4DMfs05dtZAAyQ58GPPY+8/2hDF2
l1T7Olj2uLf12EHRb3q3VSqJynDKAAIGeojcICjKAVEJ5yCagaeITgkeCNteB78k8l1PtU0ty0Cj
nkfeLMjVkWLdegBSQjBMYz6bgugUAiS3blx9Oj+Rzn1xhiE5eR5sNH3U30JQctdu1nuGowH1NOvd
du+kZMuwIMl79NTM9uxy13rmZOxMmvcdCnc0dlcE4dr+z6sCEzL7T1e8MnVpMpOU1ry06xbAml+X
9aA3xtGaw0rBR20T096rGNVBPj0E7DnkzDPhojdMdxOL7OAcDCuP9o1/JwTTTy94CVBOR/DURiM7
qb4VT16SXQnR3XxulQZ6K6OGzjBgMQVTAB6voOZs6eEeZJNt//yXcX9lw/PLcNdKm/1JuNLmzZp/
2Z8qnImpKm0kAtzdUEMyivbk1SKmbrXYQMyC5dKfYWChKCdIFe3O6ksMLfOhSS9KRI11fzQY+eIw
4ITtpy6ahAVqiE83PEzAbZEYjq+dgp2QBJiuhfyOW4Hpc1S+f36n7BqCcmySKBiAbRMi/iCQlCZk
w27aLG6DkUxO1bKVhLPcKQyNsygTJGGLrVGhdjxVtrGzdTc61yEE3sJDxWWGMCR9pp1PdFTUphli
6+wMj8nIMCfKuHK0xn7EztJfjAWqXSY/cG3i5yLhAcxAiQODW53SYSS1HEHaVet3xKricc5hVxA7
VptuTLwG2gDOm82GyAgi0iza4o33PYg9BsNF3+011z5MZcffGBXi1QVFt0LNnR37NFst9Un07Nte
vx8cJqsLJL1M9A+wa+4J81AI5TS+W4xylUnHPKp8e788LeCn/cWF7fx6Uld4pIQwHMdgQCzQQYm5
Gv7pWrADCRtfNt/zmY05TrNl3Vzem0LMpGmWl5tC97W7aKZDeY55UdisHyxkxsSDdhTJ8+2vjXRx
Z+papgZk4C1GjUFoHgFIuBtEAEy7b5tdST9wG2WUEpgUvFUSVR2aeGu8gdnR3Y3tLFJlKmVQXB0o
98DreK0gCBlN4XJJIB77lw2vyhJ/1434FkzHKt5moZ7NGmf25G9zg01H003paPMiJH+ArrqSCCVM
s5xNSGfE1BlHfbHOiqHeJUNa30cTMOV4KuEcL4ZpWdxKRsvwS0ug0GEPaCfyalIE7r1xXOWeINNr
7tWg1R/PoZk+9bhfjqSeMPOcv/J7Al1k2+YPk8OWk51NWTvgnXzIL/50IoN85YSwPhLjR1DbLWVd
RDMelZfrfQ2T6unP73lBIMUvCxifs6NTlCrAyobtOL/VpaDWVGLnyffBfOmF6j5PMhy+izV7arcP
k6C6TScOFm0cvCgz2IN8HN+NDq5CE919XhJ9iLckajpqx5G2lCV5HzpRvpUebYI0qfDIjKp4QxoJ
W/6+SlXyFf3NxySd+FFLOoJuBltsYGSsfBapb77fD6tYcDLiZFesumytTcK/LA/OvMECHf/zd4ED
2L+9DQ5ofEMgLDZg5qnfeqC0/EKOxvQv+ypFNWdQOUadOX21E2jsnv+eZfq0TaPkdaz4bDCDWVtl
4oCFE00IWhvksAsoXXSBKixkFv61zHag+C7Cqas3O2B3IrgQKGlQfCkCNuQxDce75cFBCXq0ggkw
l/fFSHNMgXyh19TfjfS/zE+m/36Vaq/GMv3aZ1WMrgbMFe7JcrUUJOFcn0hLe2I4l19BlaRM6CZE
W/QLt5Pv77ijHEZ4cJAz5JSofYBpBVGLYhGqcP51TBGY4IGsLr50b6x5jNN04Zd2sGOMH8VHX2bt
rRLaA8P6+JwN3pduIhaEvMHqYoVau0sadnZMo/XN0p0KUzc/1bH4LsxpDvfFuI2akl48CU3Yb63X
0hOQ8iSOpaqqoNx7rf3cBRbgvwgqOg7TvSlfaTh8r2Y/eiGagj0kw1lNSNTKRF147ATmEG5yl8zB
uU/WNcLaLbe9NTbmPplbdgz+P7/Jxg9+9NvZFBZldw0pqQsemXiJOaKbTCxjQDwy9N4fQ5Pu6wRH
alWB28AVXZ+I0WSclhb1CQeO3evxidaruf88oZiEdu/STI7PoUzXXtRtP/22fhX3D4uncxrsW3cQ
Vy+Ms0tX+d6FFBH6kAlD6s+/Ix7UrZ5GFUz81wKt+yt6mQtyQW2LwLTYQNEIvkG8KEiuiyBloYjy
Mwqw9smkX/ucEi18yFtnX1h4lYmW6u6KXI5A3BLrWJB3ejCtnjnL7G/Xp2SXteRUapV6IoI0vxci
abY58/k9eUaP6Zhr93ajEBuVzWWeUUH/jd2jJnQmN4NorrlCkjhNbbMBRWqt7RE+K5SfZN1UrUL7
HeZHgmUoCKUi0Ws28Gq2pl+KrNRfwFP0e7tTyYfMkJAvkzFP/2iBa8JIjJt9Wk57U9jjxZtG7+r3
8D8tcnZ3WW1NR0vXbia/yz8ali2MCeOLRX18rWGb7ZG77DJ/xHxUuuI1gWW+KeuSuaaEmDFyqjAG
Mum8CsIi9YfotAgkIR2oUlQ/MpO3Q8uAg/jCgueYb9GXfvOn6AoGtznXtt7sYjy7W6/1+31tR82e
CGx0P2V98GU8XPoQNk1jJA8Cwh94LvVQWapfL8DWyE7H4yftmPQpFganv2Se/uBHofsP2rFpk7Ct
yfwp9+BNxn2y8Xt3eqnp7NOOhmtocGDC0eIlA8wwAISPemc198siOAcsEWN093lOq5dYo4+8GKsQ
0+ZvT//rKU/533/8Esr06z/xX/+zuKf/2Xf9fxQKZRjsjP/vUKjDxx/J1+z7z7FQyz/xGQulGeLv
lqtM2j7CFVLx37/9r/6PuvnPv2mm9XcKF5Pdx3Xcue9KVZ7lVRP859+k/LvNbNHkNM2MDok7jfI6
b5c/4i/UDaG7MAfmcwdDu/8OrPrlk/7XJ//LLPO3g7tlIQ2XOpNK3abfjv7/12qPAAWmsdBOoOcW
zn1gOReXY83ZqaZjx3K5ce32gWbw90TG6uSBmoQJZerbxgFFG4TTuc8gkDYJ2d727MYdYhQfToU9
Jy2q9aQn9l8cVYz5XPVTp8GyDMNl7mows7QdU5nzn/9UnrpAo2VI1NMmbkR/tIvORc4RnjhBvxjM
9GFq4dVi1KqIS1n3+OO2ypXXOdiZ3oRt7ZWh/cVsa/6cfvuR8DhLkr3o8zEQV781PwjldOO+q4ON
1hnWKpgaC63lAcvdrT3BgJNR96Z16jCf/ACCd8+arIyrMTovbe3shsi5I/rPEmb75sr2VCAc2HQ9
3MskAPwP6GptwjlfdZX4+tN1+o9r4ZfP/re+Nm8ls1ShLFPyH9M15grx57cSmnM7FTif1ACuU1bZ
bTvSDwMlUL4hN8DbljzhuqVbo/Jo5VtUugZa/szIs53sJ/wrDgLgLmmfLFdPn1rzRyfdsxzkDQzh
6dRX9Zcx7MfTn//YlvPvb7hpMAbmjWZqIXnvf79oyQ4s0gQ2UsPle1MlNmGP/3xA0d0ccGGCKP/v
10cVWmd9fpCm54GImL8sxYRJWiYYtv75jdpQcz5kXo4MrRTrxCU+KYUZfALfNX5+tby2PG2KaAQ6
yH60fMvyB4CeeiucbktNhOzEVXVr1EfNC6M7d35YXhYJJxL2sm94zN4aT5/uIW/q9w0On43C6Aoa
gn6k6Bp774K/ElVV066VKGy52O8RMtck1ubhe8ZUAX3pzglK48s4QapxzcG4WmEaHsPBq3cgNb4Y
4WSeY6cxdz3ANmI650lj+M/nC/bBGowfGHGMva20du6YuCscliji/YIYroGmvNRjdRwQS59r0PwE
ZseKZPocLuH8Gj139HGlPI4GDBdP6t15+YrFrjvnEMePZscPp2cCQwMZeige0dY5rjGsucFpoEYp
O2bXmBSFpnmM5wczHwB8Vn6CJWB5tauybGslzivASyCSaZRvaDnS0YuGCL/d/IBN39pUHkNmHJbm
yYohMf3rgeaCf/LH24VaQT993vjTVxGWTEL0qHrXzSdCnbUv0ET6vYDwvV1eNrAfgPYqX0dd6PtI
/BE1AIda/BovE06DrZ90YD7g27xosDZpyc2Q1vmpS6ILsvEOWzkJf3ccIc+JD26hghG2i0OtfvRZ
3y+QrR5QMjSPy0tpinnLw81xWp6iDI4OPTnQBqdpjhzT8ICJdXjoI1xhEhXc4fM1+NK3fm+h++c7
YHYzcQv4BUjbGtfLP4ARXdJtmdBDxOFzRWzOeQn+G8oJWtMAEUQnBrBh/HMUo/daOYSzcCaYckhe
RX4qZosrEM619PkXYzdt7vTUJYgSi2U8WfbVo3O+SjkOkTjNUx+hyHX5StP4y/HNrzV4QqRu+clK
DWN5ShYy2vKl32s70xuxB5MKjycsNKdjbPY0CvMhJPHbB9SqMCqf3PnB8zTenAoYQ6vAsFEAa8cO
Ps2xssvgmITvDYJbFKEhgWLkvd6arY97aCwhOPiJPc+RKrE2cw5ZLi2kuoln3HoTn6aePFLNsTC1
tPYD8XTnpeVlONXK6PPsGLmauPChQGh0e+9YWIwkCpQjZGW9wH9WV8gJ8upXnX5wUupUp4l2XZT5
DIUj/9nOGJ3agU7lLBvnpO2zyLNOqW1DxJbkMUmyv09jZLrzSY4vjREfqCK1d+sDQ76kXfJgzfnR
6GuvdKaINAECtisJbN6S7jNBeC01tFFqPHRzBottPGtMFbGzjG8jNvNOJtiuHK0+o0i1z1Ux5/OZ
3AKxiKJrxY6/ClwBdc5GQNAASzwV0D7TzFLnSDmbyLDqu4bcpz0NBWCKc6gfsHfztszUhhNddiXB
ZNjodOU2Q0+VO/oh/UoC+ci/eECAaTwMZkB0nwbxThcwjUk7RLpnnWPbfaB/kL/ECoq033VXX/PT
u4gVdU3kdDzd0dIlqdHAq9kjScB5T/SMcldeQHMmMWS6ivGKmDXJ503RAJzilBcW4XrIg24zmiQz
aUZBYnyaYOsshl1ipB8CGHAeJfqRI85ZwEdaQFSVKq1NSmTKlvQk9MCj2d7lGIb0Bk6R10FF1W1V
bHQUEAd3Gj7ctDTuyp5DaE4TzqzxQiLZ7pDEhf3e94sIku3AYM9uM1wGUQiGNzSRRGoyu1dhtx3R
Lj3p8wP3A9EB3Bl0qPq14bbeqxdY6xqBxlPFilQmxLgMgX7bZ9H4oo/xa6kpyHrjbE4P5ssDk80x
7ggXwkOJWSGtL04MWzqLiCrULPNbSXDJTeFU7t5L8EO4UffN0vr2KqW449agOzo/ZL4J8A5VqDee
ta3yivBiFmbCWKNOCCvpRU+DneP7OExPuBuP5GdtyAzoHzFsXBIfJTW9U3tFyVievMke7tIwhAE0
ag/aVO0McCL3st9pTmqcvZk7aGktfGAOqDQUGz7vALZtzrwZHy8kntK4eiaZ57k1OJcUC8VGuTU9
N6+zkazW2sVgvACm5xvnwmHjzchQbAsHppn9h1chYpjRekbmvVVSWFvdcowTts6iTrHIz6qsDkpa
2XTeMZB4IlU/Ac4AbkCmSksEg5X0lz7CSCAxQ875vabvgrlDGbxqaz241vPDWECyEwVGUM0ab8dc
SVbK4ToRDnUoVd8BhAD1jfCxRCWWjMSCoTVKrCB4AqMNt7/C/daqexfM5rjGG4utroFJh9f2Bjsv
plh+pw4LCKOv3NvoRTWek7z5SGzzjcCGgMI3QytTa9PG8zprbxWSXABxR6pztC6swj7kEKbWWlUH
D47dkjBZTFQyYjyNu6wswjN1a3XKHZr4ibxEtfrac4RndEsrKzcFWrkGK26K0Aj3e9LvAtXeNe1M
gRFxtEEFFCFNRc8CN/pslNOLB4SQvb1Qu6n34k3W9caDRzHRNvH3ODBCHFNkIVowG/FPxv1JGUxK
pKZOUM/ubaPJVm6s4YXrRuucT86PMNeaO28427jr5yF+wGAPyE3g3CRRW20RhhCJvoTHsr0wjjnF
iLrxkwc5dl+SdlKW4ElmI5OKcCK1poPyWiYk6pXNByLsdBtUr/TfruXs+zCElDMjD9zyh27SOyI3
nowxq/GZ1Ff4I03urKJSG9f1s40Oop9OMgxgQRxZQ7DWueGGyPBmBhGXmVuiegisgAGGZaOISbQT
mQHPJcE0KG0BgJTDyvQ9UCsGZlxt9h95tryZhAqxf4GLDmqWCqdIVrIh7sip69teD6pjn6CHUUPy
FDPZPrbBzLkwfGs3cwMu7gAhqYS2M9SqPbWB8ZrJUG3tsX0IC+qKwjKuHE6yUzBgAPAd39sGyE9u
EtV5yU0O43HdZnBzULLWG6GwqxCgKjalATTYK7/1hNhrXfE++rV9ElHuIvK3rJsgRUnlmTgMnUhl
TwTAHcdggGCP0WRlqumHr3XxqdIsFLE0kG7CuIP9PrmCXRwvAR3Zgx+ofmfUxUO53LOBszWGmdLb
kV/fFC5Y3fkm6HyYilzetlEUJ/SlbOFj+SEr0Hm+xMiM+DKhYIAMopnHbC4i2+6UwXc8kjiTrZAn
ocWbsHKnLvVjwfWX47BrmuPUd/jQWBTXMTKbc6WpQzzIeL+UFc1cW4Soq5PE1qHOtxDbegDKgRmS
fAqBYeBYzcBPc279aaNgoX5FF/vN2aWAduHl1u1Oueh7QVBnxyJo6w3IRnC/ut0B3R7rvQjbp7Ei
ZqpJvXPidqQpzfzYGiPPqiTiFDo6a6Uh456EKNZKMlSNk3K8AZEHk1FHa9PLvx6MCO9aNkTaahj1
g+1D8tcNDw9zM2cde0Yxa2ZoynbcQLErJrxmKVLLKhgph/uv9djLcxDYT8I1w73Q6/wwqPFu0DLt
vqo3rlL9Q0YHVc9M8KF9Dy5kTuLCEYWHww/eHYIXVsbsEsDupKO3YKgxKOiOvbKwQDj7UmF+X1Sx
fTuQPRS4SQgZZbz4TPvPYXyxC05tuhPjZI4hJYDHZe8WDJTKkzUq/6mK7TVqUf8Fb/JHnRswyP2M
qIJR4TOz6i8FMSibaKYSZZCsdavgV+FwKlPc5prerzskVY/kNK+HyAjuc6s9OSYXfohbdNdq1VtR
NeGONcNI2upqBFqK5C96XbajtO3EZShThKFDKY5C2Ld6FQLnKnvglnUk8eewqYRphNlrep7zBu5a
JqmmaJ7/cY9ZUt3jiSZ2EnjYFlZOeE1qN93UKELGaqo3YCuPE/OpY5q+Idr0d4GwvgrfPrmEKB8X
GrFy/YhjBwrZePIZtSn/vWWgsNPduDwF7BR89KJZQwTJNNzuXDKNaOm95mT9AJn2t7qe5g+lUXyB
zuycdO9haouB6tPKzl2MnxWmeLsK6j6/tcez6v+QVj2925F7jEz/PLW2/uY5cbhtULjtywZygMRF
eYPsNbgLQayupyKtX2vZfOSam38oJx5OfmS155pQlnOOSmFtDpQu7qLiWMC14G3LEkc1HFOv6pLD
UiOopnzVbAKehV85Zw8kVC6H7hDr3mOpwpExtY0rTC+wNrlaQ8rAfAZcrPW2I384Tl0cB6IsbvrJ
qblh+mrlz5ZDNdXuITQVMaLOWtTQZgNHQwbdFpCWWHBL3PC4Noc7IrScmyDvtF3OTBR/e5fxkchd
oyBUIdR65Mwb0r/BvJyGq1JVKQty7OChgpZm5lNydrzkRDFW0dkNnUuoGnWpJ9gjuLlBlddlgNau
FkARWJPRLdGJyAIYDhUNpNFp7RfNtorVpOSdX5Eo6dsl+BSv5czpJOO2SzJjk5gdrSGSdU5jUHz1
MfI++XZ1BfUG/DYPh3OtO8PaSrTdFFviLsEYiD8DC1aU1Nuuk9BamiQnXSl1V3lpZRuZprieATjt
w+bIsmQ81LZLTZ2Q4Yj6BXN87933mkLxmAF1yDuQSUGLcLbu8Xa5Pcgduv8btJ7EBsyEY/H+een7
ZirvUuY0mwz+7zquq+C2EqFBcp0hDkPrQj+Jn+sUtVqbJz/aClvqci82BM2wD8/BMFV9dCNMxPMK
mMdNuIau6d9Ic8IxYkzltmqqdOMH5E/7uoGxBCcU45K90ARBXCRDkLs7r4eVOW5QALzn5v9h6ryW
HEeyZftFYQYtXqlAnUxV1dUvsFINEZABEQC+/iwwr91zHoZWM9bTmUWCIXy7Lx//TxufLZgriSq5
hwykNzY+tcYK+1s3GPGL4LFoExdUTOo9xr4xzm3zp5qqgHLoYqO94T+VqubNSnDQKggG21bBH8/k
5Ea2qAcoafSvxxnBxFxOp5n0wcFe59JG18p9u54HBdnieZTB5flipvTlyJhYol2r+S2P6WY3WwjN
pcP8MevhTBnMTC4FZu8DjisJbhImMYHYKnaqsyWLj6JKmMgKb9F4MUu1cxhp3Yy8KG+2IW48Fu9Z
QQ2yl5jyXa8IPkQYdVCrM7GWtCw6kuUZ9w7uC1vzPK68foyJhyyxskvlV+KWdPRDfmGxPZLSpCPX
Ktt2rr6N7bugxvTQJ9wEFseCFFE3a/gsjiOqwd49wu+nplpuhZUkr2VnigfGQsasrfVzMfvflnCN
X+bSR3SkVK+ltF/ryY+PZiIIa0IRfic8eqLe2dv6Ao9yYFfpB2XPHLKX8vI8EMR+SEMcKbkWl1+i
q+Lmrn//Wa2Rgjx1Ii4h4VnStv7crBxksTOxuMdzqBbbf6YYa8kzAWa35TmbbXU1iNMGlOhdVD8X
17rxvs9N91PXhc+/G2hV7IKZoyJnjBo/1PtYOA5Iq+FNF2UJ38SAFRZIKH1L+6FoUgSYM0NDtHvW
GGMIzo/nt2XJsTfF8QSpWY7HrrHoUaP/ca/jIP2ifft+/ber3XtTEI7bSuejntvyw/VNCEQt1b2c
JL++mY26tIlob/GHNF1CcSXd026PYcbx+qhwJutVp2FkClZijtPZuQlq+3VqbIbKhMLrwnjp3fRs
JRaqmay3bMKAfyoIFqFoWGB8zg9OxSJSjt4+tnoO4nP1c0DqYv936mPSEA4sRKPPiqVmdoeHkV1F
a+U3T1ADbIHhiMLUtw7ge5nKSSRo2raNy/zZt0YWjbvCXujxstL5kmdFuHVStBLa5WJ+N8HNxO9e
ktCr9gFVVqTXLN7MMCQiEsSZ+Y90y10+MfIa+vw+Gqq4UGIBn5s4QLa28tVNG2UUK5Kj69NLWDQ4
jnKSKJTvXaA97pAsMA7SCPbw1bfn3t9D0F4yAHsW1NqqDWOwcuLv030yxhBR0VKWjmOzMJoFNqbm
uy06xVGdw5JV9saduyn3Wfn+PNx5dMxuhQu0bhpZu0J/19OTc+995ZFHoLos8Yke6DAHsalLiqaL
aj4Y6M0jh3W6ujNKh191Y1rbigwDvde03Vryt1RD+PDm8FLXw3RozXw5+DnfIqMRmxoewdaXivhB
CUzW9/+Nhd+cS0MwZxXxdMQY9JtwJYRntK9Qqf4MYWMT1A1AUD9ODo2e5g+/YhzhVgCJU4gFedud
g0a7F9mtrK2lHD9CStfgXoxXDaboo2Z3y1xggEth2bt2HeenwJxuMhkPQ1ByBYB9hYI3kiEAlxRn
7rKjd3PibMud+0SI+mr3YF2rtG4jbqzzy/PFzfr5xQ6/836BWBjqeIcNfb5a6wX5eUsGu4T2OgRU
jFXJyJdu5EHT8XJaQpnsaf00LjZOxpNH9BIynH+kDsaORCrfnZx8etzi8HLwSWy7egmxFdpeeWgJ
Su88JzG2ZQqALJkD5wWwUEGEZ7HO8SDqc2zEj3zd5fE7Yb0kFhehzGw55tn3Uo3mPXFGfZyZWzWN
UdOVpoJTYnI+ICzRRl+Hu8D79C0boOIAjiKwQGIZfnfIANrcBMpnCm3jLZQjIKoqe6un8ltXA5B7
rltzOt8ba6Hhlaedp9pPLnZafDNzJ4tQ5ZLrwDmfUGZBw65HdlF09vf/PTRR1lztGhpMga/gmi/h
XxgkouzxXlSD9To49KhNMS13iWkOp8QesE+7HmQUM0aoc3CztbVCyQQzul5YSCeAuUzGh8wH/9Jm
vwnZPbhXQ9/zS4jtzJy2U2/xxeC5VC7NISV9QEUPDzd+DcwJvPzc5qzTvouAQEym1Fxe7I5ktlgl
YM8n/UBwIdk4FnUapeN2EekYtcHpu+mdzngrPPXfAgXyLJYWunp+FGS9B4zGHEhRvtbYRYsLg2Tx
u112UPFCLXaANtwzsuqeUQNVxcbaa1o5wU43XXHJDbykMTb9jnbvs8zGmHKCudyQ7JERaYx2x0OC
mZYRzDmdqFL1R7dip9+it4vb4tTw3y0gmjFyg6mDV4PI5dFwkp6UYh8NRv9u++BOqzXC0L0JbjEH
/i3mtO1TKGCDaR7gkC/R7OT2JTlkpMP9PHhfgCnvKWkjoFZ06uYX5341OUO0/MXvGRw9ei8CbKSH
JZDmPTNgZzBhfcknZXwDJu9eXI3GCJ1pN+ky3DtenkdxIvWmsJOfZRG7ZyoR/8WBE9yAOZ7I3UE1
7a4haD0/I5k+CIvAVk40uBNoZHIyXsvFre+LKDlYTvHR8gnKV8vMTkz29wBeOAbP/3ieNYZZ4ar3
4uXhD7DCtAZHXtQGoDQSiXqEM+BIFC6n+kucMyDOUIM0EcM6B+vnfRZkP+chHaPKE9/8xfZODWUc
LOPYhmUFA5e2lGjiYhV5RfBLZfBgRHZI7NY4UbwAcoew+3aszZbDtQdqgtka+v8yM/HxcPzY9bhT
XBFpzXD8rdngUlmYbWcA/0EHGmYEmgweYT+AUcZVA9R8Bj5oNEhrhTXs7bVx2V6woY4iyM9eTRtR
MNL2lGRleu8HCG4z9Yymcl7NRBO6w4BbG/a+6yALaViyaRvwmFmQ7622AoOr25ra5xgT7ezSNZ1P
xo4edGNP8IHdlwXpSM5DbziUn7xZydOo+2/hMC5vrT/tkrkIrt38c7CGjwnKBq1eM+FsaYAgKjJ1
TEvaNRX5MpLuO8Y/2T8G6Tqw1l4RMa2h1p0em72WqF+mwD/bxJLbX1JctHSjxYcAk1rctjhcudFf
VSc4WDin7/CTU+E4Imlq3EmIOBwJs0Yt+6YcyBpRIwBkAbBx4qg34rc4pQ3L4G2WPz0P/BaoFblH
O6RZrvLMm4cMs8NHiPaZh28Sd/zW0XG9aVwId0UO+0zD8ruCeKMUxNLdi0cNyaYNKETLBeWgxK3z
F6qi8dK4SXGYgFFGORPcHIvUa5Cb1LpQOd+rT1qpMuDyqYzKdQCWmZXefyVDxr679y3k+yQ3462X
65wnFujm1NKCJpfSikaKHriDL/Fjqr9OlPjyzCUPKNwz1UWF2ckwLGhJyjRfG9piRTvDSJ0LjOGZ
ey0h3IVOdqX39rqUCUEHfyWvzcl3kSXGrll71XIf9TSTJ5dcYjGulHlv/KFNLmiyil97jsXvjk3z
ZBYEH9b0rRZNcy3bEnLINP6xqkIdVdzVO9ppuh1a0HQOm89BjMle8UAcPE9nkcTf8ZJ3WKNy969h
F+55ofgqrRObb1riH6YmQabGOr3nNhvuJECqg19zDirWFFXBIRQ8a6VPmdeZJ9N2/zzrbJJ+3Ng+
BWh52v41JvvvSOLdarLiXFfBW88lMaKsd7mC6diZg0uVaqjsS9creMZzc6FUlnbuxnmUS2QQBwgB
CbVr8SFOVX02pooka6v0mTSbcRJ3p+/+pAb9QOMI9C8VNJJWRFzdlZ6qPNMkrJf1xyyIIx8t96k6
mAMzOAdfOIIsqaxMGSdl+XQJOSGmh2raUGVdRHg5MLsolRyEck6W8CA3tq1/cJTtI/0bR4shGMH5
gDrfGO6vmijoJUkwEeCSpEkKDQDCnpNXNdgW3LEe4v3U9W8D7Tp23pMZsc3pOjmchERJ2MM1fooW
FKKs1WuDGrzpkO73Vl+Ux5I5+tksiJjQdJUfx6A3QNyM80Ms8KI8Fy9vU6U+kjTOPKVKiv1K+lYO
oHD+rf0qviSjeI39BJl8BlzDrURvQbgCc2gKeestPq/VA5n3iLFea42rTrWzE6ePlnhSR8aZyBYG
Ct84vlRMEs8Czy9dmsVWOGHC9A/qSmJJi/NN0nJJkf5rFpy1M/gv+Ikock8T5+KSWt975Fo8oyEA
4zT8qkX1Y6TO59YSid0SQmUWutT0R83Zi2VVOFIb603L8L/GBSzZQk5lzS8S1nRGbbKxxosFTZkT
XF2jgoCxShJ/vNVe/8/UpeHVUeJ7ODntziMddqL9QR1F3J2rupnuucp2NPDEMCvrv6ACmYWX/SoB
d87peRYBA85S/rx55JOHEN8Z5/zTCOcXRDfzh6e02A5WPPHOhFdV5Zo2ndTf+6hQFLW47ar9f3cL
k4PnAjFpGd32vJQEukn8cRBRZrnHiHx+tkDRBmtEQut3fki764dZ7P3OMs4LI9WNJ2gI7jo6bXyu
/WXKyT4BBPu8Aaokt7fQ+9OoqfBysmjSMlVsw5E+bpquiD0bGUANE/ImUYmRJAXM5yQIBmwXGvBw
+v702KZeraIFTWsX5LWN2dfjciuH7i2Lb2xd/jUpmvcsywXkxCZ/s/GCnbOgFcdFd1S+FXn6Khnl
Op25vOJ+PDzvTIpi6G2daHZny3I3Wo/uHejct6qsq8+FZKczI9gyYx8/5mZ8VX5pH5VLMF1yw3w8
Ty3F5B70lEHLhEG/pbPROGYGJt0FqNS1sOHYrZEVnBVkSi3Yu64dv8tyiGb5mifO90EpDYg8DLbP
JF+65C9NXwL1HK30DjkuYId316czhOgR+801JqfNSEe8OUAyCCbW1iHJnNeia409PosQmjOccOyb
eWQPic0HkV41ZK6X1CwsJjuJjpieOi+Z/DEmLjUzavgFITvfLVbfnUvLq3/IbEes/+2Z1JL9yXOb
5iyLbNlBRoBHQWk3VyT/HxdJ7rF1G+VexoRTjM9MjlFN3T/Cdj+UzUe//pwgde1zJ0P23HihfjIA
oeI4kIN0ExS41Krixaa3mz2Hcfo8BAsxsTynZVohZcQsM0jkys/ozB4RB6YGKjvnS/gAVrwxhrp8
KTLcwF3DyQgfWw61tnGPCqDISxIgyMWNOsHkmP9FmLyK+rtnj+UpzpOHM4/L0aBNHmDoSeTpv8+C
qK5nu7DNP1adiUMiUgvci23e8O6fx3jkbpHO4qbR9jdhOtQoFoH7LWxHcw0JQjv3VAR+SX6Ogstm
mwxTxBuTM+XEkjPwMe2dsTLg7xkIDLLDftzjh+m9fnopp3LPKCFlVazwjXjLDfAbz1Os0ecRajZT
E6cUteT5ZVGo5tx2S0Nau0ZRmlU281W11nA3aMqZuti5US2HVLzAnHNE/iZ6GPkKD+dBEmu8Euuo
zl2m/xsJW78NdnjMaIE/ycFa4X7h7wA31XtCdQsA+WnvpIC3MGB/iIWRA6G/5ew7A908xqx/R09B
ro0TKIi9sNBcMFJhJB727ZiBqlrHS53hj5dEG6iOpjhVJpTHpPHmkzOi4kgg7AdXdeWB1kVqshcj
Zh+DROUMYMIhVtUnZrTgEarR2WqfZlouxM0mXOf6/fgaZB8N+JOz4Q9/5ng23yuKzmgkHt8Y9IUv
wvEYa9JDwfTGExdpJ9PVL8e7N+EdNNGioETP4yUoLNwpU+i7+2IB4G0ypbpPhoEeYLevNZ92rJR4
8dn/OFHTFxFPnvpRmTz5dIeemgEWK9vooyUXRPaqwFm/HvpYXORGDyXmJCZE97no+i+bmH4dJhWe
bW8wd61fmxuDFspLDsh1m42DFRUBchNxy2ZThDwgwvSrCBeuOgQITwcF2HcDrNS7P0c6XV+JwwDX
C4Rify7jon3BmYJtalhA6lnBn9THz9Jx2X5WLzYVdJMvLRzDHrw6xF46o4MLRkZ5zHV9ez5cy5dz
ierWUFj2tVUwx8yUUbSz7sJtTU+l54vmR7tk9slb8/O2Hj+h8IrDk0XUoSNWG8moAMf+bcxAmW0Z
nNenXvXWbnaYPXpr22IyyvIeDigU/oKVc7Lc4BzAVNr6BanbZ3+Z7zjFpYZDPfvdyJBD0CniuogV
uLIYGIpbHbeQzXXWMHjV47vsOswwnFIgGDE6MpFnLR8ex1pS6Fb8T8oujwU9Abun/CE0TVw8Iwkn
9cK9k5Ea4XGnKDrskPfC1bu5x13YMlK8Zo2D8CQEoJOamnTBRbYTRrCVFpEgq9DejVvIqc8z40L9
zy9yDTvAtdwU47o6lZTggWYEPRUMzjkUMj+k8VIcpzC46hboZuJ008mpMpuydDyKk2GmaCgpTbx+
8r64Q3mgL2iOqOTirDr7hzp0P3UlYDHTzEcg0vqTIGxoOmKgrPoMP5WdgEeSoHd14NM5YEOlWLQ9
30tvrLdDlvT7PG8fQTc5J4QMeOcsprQi6/Dcld0VqP1ya936o0FIKZLWuSDIrOP0kpsNZe5Cxq/N
Yo5XBPFLwWICTDqUF8KDPjg+d7lRQ7QWV8vX2A4uFV5JEkzDQec2BPbgu8a58T01IT172DcY93ss
IkEablRuKQq2phI9zE742LFcln31ZlVGteWjEZwshuLB6KKPwmKCfsXTf8GqwG8xOCfHp3EW4lce
6XqNI8vQ2Dph2/NeJf8MHhclv3fhJ5f1gTr6yHTcr6pPd8JcwrC/Ppn+TOeHh42l+S6mKudMAIIi
b0k9TPJN+9NxQSg9YExz9rFfJAeL5SgyGajzKVzAcoXHfvZhDrQMeN3e0rvnsxgSYaO0pGKnWg/Y
XqwJuckMjFqvIy3M9EsyZ0JW7tuQ99nkhx9Ssuu7SgAssTzm7wRYRtt8DLUnr/HC6ZtAFT0doUdh
GH+TdGJPaL2bv+4ZCYVvu2khAEkL2MVZXXWWNQ6RqFrrMKd8hsKxw7sn1Tdc3pCp1+unPQwGA2u+
QArnx9evRG7QPbaWZlZ25MFPr3U3Rnni47Ee2cIYmHd7GmMLJvyIwxmt1dRaG+RGv46ArotuBNMT
fWbptrVp3p8arE2p2Y6xjod9hZaUZX3a8gIjBNwMmuWp1PjneQXsQFhdQQHpqxkDswoVo8Q1tz7F
06O20/Qxd6sBnIElJzhSYxVnjwT508oLPHkaUXkSxptc+2kzcx+uSrGTpxcXBBuxMM/kpkSToi0G
8xX0B4r9oigwkvWucuqZHbZqt8+CWsUxgf53tp+5R9eVPR22Rvuf4nHaimZgdN4kFmhSeeTRnq9E
tjGc5PLRIGW/jKnoNzVnQTI8fzhTJPfnC3ONYO8K3qBt28V+NENOuGGXaq9q2Fa2R4N34b5z8Dq4
3Rw+dE2knEQ5ZXnYiJ42CUqHsktXEYWtE2PeurjzIoiauJjXkWrO83yhwxgWeoMHal6PAx58UrJf
I9+NZrX74Vn0ZPo6hRSirXXCZlFgYGOf/RdZGRvfvC0pg3i0tfXH7Tir9wEtDS1S6ybo4vZe5po3
yBnJKo5ApQzbPWMljC8hfeiUvsQ8b9n1WXNXufF36NjWjZOvv5mC9neMV/cAbiHdzcaALsLyv3WN
Br9S246I0ibzDNfGWw51VAdcG1ze/nNR+uBAFkSyJVEX/nG4a371ezGYu03rS2sV/3Z9TSbQlFGh
1hSrNsKTa5bZhjFESvw7j49PPIZVr31dUsvN9PrsyUZomraVsATtm75D9kkY9yHj2/jUnCyJ6gzE
OTzkrf3fJJo/CUrjPsBysU8H07sWU+5svpLiQdOf3ax+7yzfJM5mT3+GykwjfDtoZ3PP3KEEpQZz
xAHLazHgWtaXbPV6ibZ5M7liYsCnDQWTT/K9RCcIxuqOP0/vuDJxxQgG2iWRXU9BoZdXP98vIdHO
xHGC77Mzpwy26u7wD+AR99bEf8wKUpajWBys9WWwnXrB/p5+5MkYAAWI6aK06I2zTb7nzxchfYzY
hvGSNH76ktYgEUVS6ePTuJghjW4ch6ZynCPE5EcD+WOtTM6UiajUMkgpxgC/s2ssOQcU3sGAEKCV
KQzYazk7Px8mCQpZk76nLkfzTOyx2Tp31xvSYz9U4y5DbDBFMn3zUC+2YW+nF0cNwBpNO4zsWa14
i0xFdaOxTkyQMRa/jBKK0o/UhqPtBPUn0zModiZJ9ZkISVO01r8FZBqoWPFx8hrQUoI9Jhlb//sw
f8do9wsikIsjx3JeQ3tN9qvB3xvpON+KHufyPJG4z3IuyWzzn52NQ6NiJLNnAk3ZlWNFFsYuLH2u
81pqBAinmiK3FGU0Ev3dlyCgz0uL9m02FPIyK2U032p0NVZHKC0cPmWFa3Si/zCa0M+PC2oDC1FY
XUkEIJeEC+1ArgckyXRfh6R4L5bEPPVisLYsxXUEW05gbEnpYei1+WJoOLEx05zFd188t7SZUfXT
SdRUMSilMISNgXVYHDs5Z1SL2PWJ2HG4KdoPTplmhJdHRkMGptzt8TIMi/JP5PoWvrPmsiEsHd+H
VmPTgTF7cWfnh8Pj+YmkCzlO9hsDDvElpVHouriy2E+Qn/bDlOvfjRv415HVfbvOZfYkTv8S4v5X
t264Y8w1cfcj1bhiCPK8R+QY3P3z3t2GIr7RLTCdi8792cgxpTbK8X4soFrQLltcVm78sMIqUm7x
0684UppeLU46s16Yds5vxbJSLav62A3sw7GT6fc+cf9bhG+/A4VOcBI4/5XyMw6X/lpLHe9ry3vv
mRLl46ou5YH1Aj2z8NJ9whXu8IwaF6kXk+n5G0A1yQxjzwMUvsQ5l1zK2oNtLb0Jv4+XRIYy7BNU
sWzPWgk9QngfwQJD2uXhwEtOEJskzXhA6vEPlqCGjqnhL4YHC4YKwbIy4dgwwyk4rrSY50AYxsNx
5ORgrUwfwD0g2gXSu5qqUw5dYSunKQNFwvRQTcwz2MOnAxNPA6tgTOkP1QqT5YDlwb60xRLsR9x9
pn3TSvNNYGSjP2JMuW5YmHd/DO3q3gx956UPhXjN6uHDLt217dIX1GtUflQXUc1Fm9ZASOep21Ji
RAb8DLgMgRWOKLmuT7lIc2dbdbkLReG9UbbG3JzK1InTxCW1AHp01BuEaWzcvcC1tk8LToGP6g7n
yflkUuheqoyTaN7Pd/7DnSfQn7EG1g/qaDw9jetzry4ArwLExD7bh9zY+6/L6Oh1+up9jCDJrimX
9uvYMzxMpnzZfcE8prHdJ9lYn54Lv0mIdmKUDVkJS84UUJUdhEtk10GwQ9zEchAU3i7kPdzI54Pa
LWRHmM6eE8+xNs9ybUMb8YEGzZGpiu9fvu5eAUsGBVtAKewhpn9Q8JlOpvMSamwI/Iycy67jHbNq
fImVDq6lKTuYb8qj07jQe8dIuJ27cn48b8IZrYJoKp98QvWlJHquHEiLGI+NwzywC9N2BbpHruKs
HEIgTOJYzgmeiDULXOQI7gVczI2S3JXCwLw9X7Ds+QfS4ejEcW1OG7unyAjTGbSSSZ/pI7wvTnik
Krl9wV+Qbrsi/Ld1MvFWyeSjAtlxFmPXHQUExFn3eNFW7DI+8n5ree1PA51kn1uB+GAcb5zCcuCv
0I+7vHCAwpU0Cs8AuU6Uav1yQaG8OR2FGOFQ0RO4+CMrhi/Oan2hT4w28HRpTmUDEKNNkvev7bd8
eRqQi4Bn4UskNRlciWQY3y0SsuCaQEObAwfrREAh6zoMwdo1IGKul3djSe62MuJzFbTmBTf5Keth
chsiUXvcT+65L0b404Mk+Z3s0ySEwYsnrcch9rxW6lpGWYYlPYG7dXz+CXB4daQcINgPjYVRZmrR
U1YeE8RBpBnZt+innGuX8RTSa3EF0PJtNkQQiQn1EdcX8EcXLUW1Q3/r1xebh+yyym5N0v+dE9wZ
EBQxFfz/l4Sq9otM7OzgZw0mnlVnUHJp2q8/Pv87Vgkg5Xb2Ooum2DmYFh7QD9WLJMzSBNV893rK
I0rAgqXu/vWMX6M0s5/aU87FamoDADq6hu213Pxj/b1JWmxCQ8MknXlyvcjL141Njm11KRv+Ws3E
asrqg61G4Yq2Rt8DtQ8cAXwCs1mo17tRDURYQ3flQ9eYNITLXZ9Vy9/5upmOQZGOtySErKfbXjIh
kQz8bJwtGeD4wuyqR5GbAJ4YSfy/zAvHhPj7HH7gR/FajzrPcY5Sa7Qv+fpCEqcjEqjdfVUqsF+r
PhtyPDnNqxk1o/T2gBnvjykQJ0KaT+ALcQlOux9NjmyeMtrc2IQojKq5ZjnnmaerYpXHgEjblzE0
D+HKReVwsYNwMP2z8vjzUn0AJJuuKQDrx5yVlCw6mNk07Dtf3psyNh66a8zHmNOsOGNg7gLKOwMH
SoSdBJAB1j8JSWeRp+3gFAw33/bb1zSW883x4kjOCV9dlBqfzxqfrHDPg+0zighqdlwRMp8hY3nt
hDDJevLiJpr9x7BwNrDMNI4rz5Nvuie+pGs3Y7sRXJio3+bwb3ku4lMRRsygky0wKXWrdPcJcmkz
0yTAFx8ZXGAIEUkvf/UwOJnuHcC+AfAjwQzFfPhNCR1/sBqG87H5Mi4+luXRDA88fym4R+j51uRf
iyZ5Gwc4SgWaxbsukuyiQTJuphzURWvhee/WTGxXYOxrDC/Z2+sqakMpSFQod0OAIzBdT6/O4pXn
ErBeQ0XOTZbou1/eNaMiSeWFoCLYJppfPsOLoGySI7DyfJutS4Edpr+UPS9RVuLWl2P1VubGgG0e
0nsypicqu9tN7dp4Caaok7X7mjElOwU5YwDIQeER3+10JEQcPgqHRqQZw81uVvWJnjw+vdytrti8
o9XM/p4F+avwgwDaKpHrp8bax7lxnopy3hSV5PogVLynKG/cPsNNCxTKB+5ivhI0qinFjFN0b32V
lmCdDPCt7dAdTEHJxPN6Yo4BhwUHvwEio0sftgDQaPNQcNq40UfE/jJxRODUBdDCsz5dBJON10K+
nLCTfWe+u9x0mfydicdw5QbowfxZ7L82NTdkwNMVdBhItNX3pHlx8AFtQsseoIYGfKOxmGWm7z4I
Bu+nNexVtIMN8ngzDDPZCc8b7Wtv4+OlkwmX7qckiRIBng2uTjAGxEMv9ki/JzMQ82q0rPBkvo6+
z618zK/mbGmSmMI5CMa75E3mmxt48kUyDT1yYfr1RGeZoZ6Jmq+RrswkhOkEHFEdV390ecfU/8KF
oeE6j7LyjHc1QXCME2q7fAS7XR7rOpoIN/J/4/7bIgEzHlo9NeM7sSqc1Nl0W1RDKFImh5yp7CXH
lHAZ4Zix9od0EBsKEKr0rP4ycO8jTmmeE8KIDOXb7ltSlMml60xiJjgJHPhtHVNUzBh4RzVkkaa/
Bc1Ch+z6ohrcza7UzM51Pga7FBwOvMhG7mcn3jlu7Z+fL9b6J2kuhN4mpky0PmSf/ujhLB6ckDxt
sZvdpIcjO/+tETJhMFBysIQZv8TKXiDDOG+Zg/2Tla4PsJvKLA55IXfrFAkUJrvTWfWZay9XFAxv
lJuvj6pfxvegLA7VQs9XiqhE2dN68KM7fVMEoJ7jzqRUfGzErc89d28vVkQRIVWVpv/ptrokFGu8
I0pPVJfj5OHJiUVAv3UgTl2paEYyyxQzHga2MPFNyhRYbkIKqo59RheaM5vj1lj7gVuYrI7q1oZX
bnyrbySMq88+l8OeBkLjFT3xmlgQZNavOtnQZSMZsm/1wpCEJ4B/HB7wv6AdSdBZC1EAVrW82LSk
iB5FfVjSsXnQg3BcQPZc0vVQ6qmtwcGYJkLaHoRbfRpu15+QJtsjafX5MrU4TclvvrmpehOaGd/T
a1qp3jthftBvytZHepAuJiEVfIhiM+ESPHytRenv2nH7B/GE393SpBdEuWRrOCM9KymR8xXbHDfi
1WI++k0a/k82Hv/OjfOlw1y8rRrjNGa+8YY+UG6yhcTLQHZPY2pikejnQ8EB7pYt5JrZP5ZTKfP1
cIOoiKL+e1LWIRXdCeyMiHAAUXyUBfJIEcGbz7pmErd6VjvYk7Gh14bqJJLQPfG81U721N363K6p
wqgHBmbuP1Wfl9gRQFNLQu57hBECpnhYj4mu2dFd4ojP0//zU5NyVDsZdg4NVfP8Nk8Jj2dIiMMT
BcLF+FFMNRHPQT6wIhONq+mZd63KPsYseTT/xMsPz2Wx80zxjbeCQsT12VmR+EsQI/lKZxcwBJhU
9R+e3ebQ2z7+0hYxb/HGK1WwR3jBywVl73dmF/WxcWeO2LKL7/MId2/Q2E2MostOHCYj3nR/gyOx
PyRdGbwOeLwnzpgaCZrLtlrA0MGLGlKPtDTeGXocGSWNij5oXf/JYzze/YTVqrR2nlmNH94sNY42
RDjX9AbsE9wZncFzN73K+8e8rsBfriCM5r+frQ6ipqI8MXw07tT/zxy6Yt/bk9qOWutDSpD3ST5i
sFCdzLis944l00M1pVU0E/jd2oMzn2k5/CVEURKuS3tMbKF+DMRXA4drkIObfdNLkGK2Iv3nVOBm
hQ6t7RLDwuiGGtuYKk1YUHijPIn+VRaEUCnMSe+03ICGpTjJ54utaLSxHDoZm7Tor/7MN1tMBI4k
g6woGbU4dqs5UDW54BBRpWejYShF7jFAwqGAOLHuTEX+kfhwCxxvIL4azIMrc+FJXwAJOx3xIN6T
xRwe3J03zw1c1RJHpSgNgtQN+U+a02NiEjfblNOmw2Sym0BnUMoFbu5caat6I/js7jO/S8/tuuIO
gb7kZTARGWGsFMJHv82PIFaMIESWX0Ivz45Tpi9B8z+kncly3Mi2ZX+lrOa45o4eg5pEIDoy2JOi
pAlMLfq+x9e/5a7MdzPzWmW+spqEiaJERgO4Hz9n77UnzLN52x1S6A77tef0WCCl2JskWtwzQvOY
fOedaotRlQ7leBBZNe31DE4/mAKOBIRuNR/90c7QSuFnW89Vn7/ZxpF63mWUP0zPZjI/CMmGkFZ5
fv5lanL6nHvJsF8dR/gkdtMB29Uk/IQOrXK7M43XMkr7V5J+7K2ej3Npp4zOvexoUbZdc4nkuxFr
DNEYHklfiA/C753T7E1Yz+iK3xteQG+tNl78Ju1vdPdUmAa4PGup96n8MaZkcc3u/NFA7BtaEbnP
nRqZsEgcYvyNNGcGYZ5yKe6FmlfJnoqEk+NdgCwW2dH0NBUGxiEUH+IUReJLNT3NGI4eKtctH+aS
ZJTdxGCT7eKQjShvx3K2bxwCqypeJ7PiJreHnUHL7E4/1G7w25+kw82Kpf9aDIPAX89n2BcSVQlf
SWeYjkuJ+Cazx+GWnhS94UxML2Spp/djV3/CIsK29t0cKkShNv8jo2SyEhMXnLuaV4TARx1K5PuU
7SOc9VD0HubJ2e+fG6MXO9l9X9s+vqvYne6yBnk6B5Sd2UfDs8O4i+wAKCTcwngo1QJj4WZcYwoW
ZRgXmzDh2oKP6egSDHnWhvXk1u8le+pW4w7CiEi577oocUvk/Ff9QBP4tz/RJcNIxI1E9ARNXVUb
p8zQ92buoZnmQH5BH/LmNPVyA0v1u57UOObwvbRIg9Xz2UkNaUkIRjaUMT+jMfiUAOO5WCTU71p1
lNiK3t13UV6fRpVc2a0cUX2v+Nq47cfcMIcbW7E7UkI1Zc1deFb2/QfTYFGwE8Q4c3CnX7dWgukH
v/MkuxTPbRskgFrrQ1ya5aFQzSpnwJDrNDQoRJQcxTJ770HWnSObbrFVD/bt7GCAGLodgnLWxMWb
7ut1to414JL9r2XT4+mADIn7h35mxBgDqxlW3vNg8B77sfiWMKA5FNJBSOQ21AFNwwxoae6LyMzC
Hp8sdZ+avJb2s9Zkokf8fUWegg3rJdJwxzSbM6YtBlGlex1jzzs3ovmyBUXYt0v0JEyfSEmCM7NB
ZOSIAz8KenFyciRh+MjYMGkvBDbuKIa3jGzG9NnziaGT8hMWd0bY8AnysR1PnR1/i/osObjof8hj
NtuXjrruEDPYBfCQoWIzDJCCE7OoXy+/t8cToiMUFcPwrWQ00FDJWtE2v0BVQoQgoWbi5s9vYr/p
jr+JB9QwX0wXZy3etHXRtylUYn8dj+5Q2VjTqS1XN2iPDUFH52paiUDj8gVGcV7ngMibjMW3X5Nb
tzCe1pxIcSNtRlSOqHfdgnnPGCfTEbRHzoCgggyGBIoFJKo5a2XQ1z3KcBY7BDimuNXjbj2lVdN1
J+dw5jGlVg/TGqK9bG5SXAFIXKInzJbT1QqKO5R7eLHQb+5ae86PG4jH0JpLj90vPfqycF+3uqhO
XDb4VpQZGuOSPJdoxNSReaHA6jKloJ6Tu6b9qv+Fz+TrFl3pTghaiF23EATrs5zzlC4Wg6WbKahR
BvUTvXDbe1h9417f1DW0JvIjHOucbWShES64narhs2NY+U0+mPGpJZkQkMpkgIjw54fIWn574GKp
DvOwIhUE/uCJFqxJEawANFfnAKcluGo3eZ57YkJExNdsgPs6tTkzNk30jrHv01S27QdhIi6jI3Ei
Jop+hsLIjAooM6uH0X+JzA56o/oIByQK6qyZoP33DjrpTatCLPEBYNi+qJFx0pR4MxrnA0/IP7P2
0I7lB9zqP3keuhezzgO4vCgL9IOn3eUFanXhVzf+UCjtlkJ0zKxbbZaaJ9p17o1+EInl3vTW+gy4
joa38orDqfsyjz1dD4PCeSelPRPWh4FOWSZlX+zLVQxhh6gO6QIT8GmNXgd0jdc1aDOi7ufw11d0
NY9ZY9PGAOnx5kwjpv8adavXQ0yvMLwRoCGsOzE7Kkdb3pgG7YLZDb67wYazISdyMrOtzwyUIWga
ZrvPe4BYiBt/6JFoWw33rd+vl0GW8cGrigqBNqPS3H3CxIaBiRaQOzIVKAyQSY7lPzjBEBxcUJTH
braHI5JuAjRkEBOYm31KGmB5ONIYP0dxcCSx5n5RIV9jdLE77GlpADXYIJ/y4LBmnFI093v64djU
s0gyYCD5oU/dODTK6iVTmH8zKb56SnUdCXDphJHf9zZxVlyrO2Yxr6lgYKNXg7oduLzFMO7G3FCc
M5vIWZTVz/q7/Dx5r8el4+pDQLNrMg7TacMqh3iXJSX0mOcdpsanv8fw925OZHl0JMYUcqXmp8mq
Xx0EP01mN3c5GPiD36eIEnrPfKjz6+x/xduNxdNzPuJDexALCsl8CtbP45k7EruHhbLBtJbLlHPD
+InVhoK4CnTAd24OOKwRooC607k3WkGF8IN6O0YdD0TCo4ND+eAWCQ4txyWiSW1VvjjZDpaTxRv5
fnOJ02DFIrdG587d6A/YsGtrMQk4KYW48yWTzR5LASkRNOAJ/osj92NBY2bX+7iqsS8qibubwXCQ
xYODOuQm7v3nwaWlEQWEONqWGM9aotov62dv7IMbf17645Bb5tnoyXnry/WSzyWxiFXnHDOH5vDo
+J9bpsHz4PQf1pLDQwR16dxEhMH6W7KnTRpfPBNqr6ZXIUFLj03OZ1Dq1AmvBDvbmON1U9StwV+S
cFzyCe4IY9tiQjMQxPXM/YN8ipkb/DVLfhOO3d3SVAKWbjAANermBz3ZIPQEN12WRvkJ6NNn+kfW
zuvZNRGczIcNXSVwiP2crRyvawxR5Fi7UwQSqF22cPHsD33wTsduQMzcn7u59pBELt7tqh70l1ZO
3bfYdIl9fFyXAIIGnCHyk8AkyKeus8eDh5wuMxxBpyEOXgJaLFRxznWcnQcvSYOn3ByCp5qTXhBx
TAoCAiuSzbCeSr9Bj2whuUg33zwQgRLve0756K3IkdVXkRPjkVnX3DsVSP8xApVEoK40L9cNXtPJ
I4j2RGZIdxCbBQ9Cmd7Wik+oKrfqvMCo556CU0zYvHWHMu99WRlotWgOdmJdbr0xmPZONx4JZ49u
u3Lz8ZqgvTQ5/e5ESapl3xjFNbpm1bogKfTa+GgpbbWWyw2SbNktL2+0Xr7xbASMCH9S202ZGa+8
aeNvwW9LTJGZAFu2sqQ46qMkouJsTw+JntdgP+PYLcI8BbjFVCu7iqW7YoQJ3aZZP4o6exXCsW5x
1+xFgwAZiSPSCoh6UcBcA5rxsVJmQ6Nfy2PQMPYerea0Zp48DFHQPUVRybKEqS4dnpm+7nGZBs+Q
gg5pi3kpedT2+qYX6xH946cYDT4WAR7o2qpFWZWN5UyCVZc+xKMtng0Tn4FlEwe+CoEJGwHPyY8Y
G0o6rQ1KL/bw2bytaECRQ8SRMnYxCXurNO9/VTT0yj4mo1CuGBvnQ3YaYuLtTCM/LDnrNviduyL6
wYiBKRCp09TxyWslCLvv1vnWRM5BG8aHy7RA2/Ja3EOsAKTUW/MDOpacxmodMRHyiusUJAtRN9ml
cxh5aqko7+9zvCXxqcnne6IIzF1b4rzWxXfgwEfxqgZynHKQJ8YKLruTJATHHkfDynwipuWmma0W
xslsMq43cAQxQjk6nmWfo5QVkXXOOIwEKznZpSFpCLtk4r4u+YO71fj6zLJ/E4YYLguDUDSoW//m
oxK+cVAr7tzA6d5kU332BLue1Tidlr/vLV+CFVvZsvM+ueYlMSbAsJGB910YE89ysDGah0tA49Jx
5vaA61fux6kn6d3B3BIhLqLzwrgwgIwXC3ElaWRv9XivSuXzshuBJDMvPDbw9DEgb/FUFAHjrmVw
UJxmz0irVS5wYjF/JcCeYxozxr48T0Hj3JbUZ8ggTBftR9Lcw8rHRVvk2eNqVZcuNi2lQTZO1Ah0
WbF/gj7aZ7IooU3aYl8M3I5iIOizNWtcPgWBx1wIjws3w9PigiGFHzkedIcBAyNaQrPFDlCn56xn
3tJ7aj3Mo2Tv0W5dmUQgMXa/MGXCbFKib27PtSdvsWxUl0Dm9CX81N67KLTDRa0V+oHnF18pWGmE
N4lBvbVdV+ajOnChYhTDQe/Qq1W59LMeF57f0HHcZi7zwY4O1Whg12NYG5fYEIbG3bkYgW8TJw1u
5uC9ZlB8rx+SXnyCoIBJlBv51ppToqtBhOar495NirZgZpx/25RTqwndjCYC3UdRsrEVVa1kBXLt
HunH39dl1973qvfrJ4BlidZTCxzT1W1G8EfTf7qPPm+OXz/ZwhkvbPY7ADGfzciXR99E3WABsr5m
nN+uMsjA3yU1QCcrkw9W87SUNqU0xNoPNIhCUjY+QgajrY4HOCYXokKL0ir+UZS+IQ4ZGY2M426J
rR/x2oyUQGWN9YUHQIh5RqGlqz39YBliOXfLxIEZqZLCE2hANuwy7ti2L+lbVuXTMhdk9nX1VfKn
J/1XqRd9M00lPzDjD02VDydN/2yBl93GBqXuVMaXf48uuCRumgAFVrFm76AigM/Rur9P++yki2eh
QBpLgIDTAtfjm6gCkRSFqB49Pnu5PAcWoc9F/hV2+TlKGvmJfMzv0dD8rPLqfmxkfNcvCPEQsa4f
C3AgOAupWYz5DslfERakUx2cFZWM0S6MW+Ky3jtwqj6Wfc5YdhCnhOI/pGrIHuQiTrHVWc8FGR3P
mKCC0KAgpZWzBGD56AX29LlE5SoMkQL2qU6p027dxWxFfiIgaQmFSMbznGJh4AIJXrBwz09Q1ffN
r6/K4CW38VBbJa5s0akv88ZCGsxdq//DVgX+PTH2d/qbiWTyU4r2S1a0BNlEqGeDMkE1PtS+QoYt
imy0lWByCvNhy4cvSyOnCbEDg6Pf/hj5UM4COpL6L7NoLVVe8qcoj/ybrMZC4CWVgszzo9sgFyeJ
g+jUlpSCK2qh2ePY7AvsaDNTNdLttxSAQWKd6fXb85zfG2hU74feI9MzEVQThtdBG8qEoMH7+7cj
IT+SzCnP9ua3jBOSorivUs5StUBAp3+C/rs4dVexyxU+r/RJ0mNTa/eGBJqBc2tBCUtMCTPdcr3q
r/VDVjSEOtvjORfN11UD6VLS3nfY8FGn2c8j5RytKNh++qqf1cl4VA+d73+EWBEjmxuKM8r6O30i
cZqAYwmR3L8efp1SCjn84mj/PzHf/28Qdrjx337nxP9/geH/RJOHOP/bswu/DF/+9MWhotZYn8Yf
sGx+0NYZfieaq3/5P/3m//qhfwp+sB//539/q8eKpO7nH3FaV39ks3t/C3M/oE2tUjjav36WSklW
/+EXy930/wXcw/d920EOS0QYHPBfKHdT/ssXCOcCUEgsr/R0/5vk7gT/ct3AIv1WehaLhwTC3dea
5O54/2JoQESw4+mfxrd+f93/E5L7XwKphPBYeAmfkI4kHNn0/kIh33CwGTlWHsiPhMeVUxecmmn8
yJ2w7DYv344LDta1X6Antv6P3l3e7M5/x2xk7QIkPrtqch5ITcbe7gX1oSiV+c0d0SS483BA1GGW
/nC0W3t55I67AGScoBZQDGPsC83R6LCZ1ds/0N49nTb0b9y7x6uyOMnY0sMh7PNmAcL/I6OcJkQ7
L2ML6mARH8xmWoGkcnfZLEz7qBGU60Y/XRV00B79MLU2n2b8p83xoO/GvgFz5KeLdFv/09YQQJBl
+lJQ2h8n2oFMZchAMRsWRJx4GwI9845I323fBJD1AEnukTbhR8MUil+POZI9EdfjmSNkJUYzex9X
NJHE5D7hLd3rH+u0JJW0KJaO7WJOe3cWzbmeaBu2Q7bz6qUPnaqBmgugbnFGRvwjK1lRUjdCVD6Z
FjRpXjJYCLN5jdJUHisFjab4+JqmcREy6mZox+Hs5ODMhwvQvRSWGisBo6CpUHnPQRPYl3ZxfqQS
uSOoEo6U6ndTXIfVEhC1ads8V/LIUXWpcBgK9KGFN++6XYYPqPpB4MWnBPfGqSPPkMjBESodqbvS
XIgaBU8K7e3QNuW7GSEDdnpSlBqalU4c79CjcCE5CIk6zpzh2hT3AFR6bIjlzwn7x2q8bt2H6Us1
u4Rz9v5t3ZG/FMvhgz8D+wOWEhAGwtu2wpegdx2m6gqMHSbiNMFcLAHoIpN6gAptFDZpWqBEg9ai
/xtNL2IzPidrCbCy8n7ojyHD7rFDYBmwx2LXZiR06+fBU8d9io3Qm04Qi5tfvzCLAMPQNz/0K9sp
iT3PoNK/MsGMwzIl9Uy/hVncxZet7IFZW9GNC/LrtujyswP0YRUF2Ptg+la420CDib/tzXfM8mwY
fSlunZY3zyfiPd62bxZm5zrord1SU6oyOh92TjsSmoAOhkQg3sNBgAmplvItbQkWNwuzu2SidGho
Wd/05+eb2Vdq8a+rw40QjDe+zJGXqH8nS25Ds4Mc1851CGErOMWtSYSONb0RwGTtSKQKTn0N9mel
7MnH/AZ22jfaUa/IH5FsRhJtpqnueX6QF8CsBhFRQOU4IloBQ9QnH0worLtxdgEuczLcedZA+lrN
VCmrX0kdv9HXcltQVlT3AcpDDlD8zmRhfldYfIT69k2Zv4T6xhzccyw5vvvRzItpyJbLOuCNVguO
m/yl8RjE2M6s6Aru5Lu+JCg/LjPD1V//PzM3//S1LhvOFGULvWLgTWkk32UQFgYjvyeJ+GY9fumB
LR06dyUOXr3PfZ8eUPM//vvf6KuXYXkfxnmHKDzmhtcfvp9G9cEwRb5zL7n6Pq2A7dhYGcmDFtSs
AUxuGhWPacWKCrTVIaaUYVEXgxh2JStVmmyUBRju9UevX7j+U9EgKRq6BqI7MEm9GEXqPVhTnqX+
1fqV6X/WzWu1VxCs2UpLRvYIwoUp06e0rXYe0MubunXAOeag2zJG2KIjPJSZ4m5s6oExP/9c/2gv
D7Idh7qR3xu8bs6pzrGFuDASliwydkVcfkdu+TpaCCXBtby4JDZeII3wrjWMjTk/pXv9pWBp3gUW
RqtomaeTZ5/0s06wbsSODUMgjtE0cwkGBSrSvPe/RjJ7R4c1HGYsAgOCY31Pow04oIutTmNiLTkT
uJqAgeJrVRhHMJ4uklTQFvQNO1a8AOnH5nCXp6fVFSPp3fVlhjS0X9OOQ5lrJXjcweSxMVEvumrQ
XANs4NOuAe4g2IIgw9VYODAVc0Q/BtCXBZ/ixGH2lKslg9yJ60guR6uWDiuYvuRD/lz4WDKjdxf4
eWiruxkV6xuMste04qoth6Z/L1vRXTjkR1w76wmQVnVEPiOvZYOcLoyStXnIa1aUrIegx52Ie5M9
R/ZEGaqnJ7v+MsTxz9S1Qsw68joOygSfzB/c9C2DS8mKkAWHLBjIhuLaALWXcyFsDNjitj0wutgn
ubufWE6QyC3QYzdSU31xnEZShtHmsnCpzTya0NNmW/sO794/efWAJABtEfJmNqdSDuFqgCrUL95o
To3hAehWC29TzPiaGeXpW3RNawulZxZgT61Zh3gB2RS9Luqv3bYuMQze9FxddOy2Y5WyTdhqa+xt
R2njlsdGJHABbfuuUwv+QjGNP357LHsO//7o3ldKoNAQtEDHfTWfqzm9I6j+sVdblfZXmoR66jtD
b1zztMHQcA44O6e9+r3EssCkVZuq32Iq7cH5RebRc1kMTO5aQvfknc6ycsEQhOi/8FD7uwmLyH0D
apGGYM8JhGuDVXs7fnGE1YV0I1lU8vLrZmIRcoJ+uZeBMtezwdFhyWm5Mwd0x/Kl9Hx6El06h56L
UnQ1+NiHAs1m7RIk3ojefEQFyA3Zcmsg+plKd7r0bnIZG4/xeWtwNfMRN26JkqmiB4mjMiKEwCJB
wHZfdWWGgxrQiOTuUP/U6+n+ZW35LH1b3jAEIAXWeyefc7vRV1fRrg91Bq2lfV8tsiZXxJ0Hhvxn
hdxsl/VsZRCouykg/kz+1MuTYQcSi0BM1s+OKGQL3SFXbSAQtnf93B2shrPegl13XwoFQc+Hp25C
mNsAGj+qz8B4nfOqPeC9IMSLZmpcM6VS2+mEYpay83Mi2VFk5syXJfX6PfcZ24TIFqBMwPvUJtiD
lQXg02e3PWt+nQTyKr3lVpaQP5ccTkjql8/Czp5BNr/rN6J2nflYr/JN732Mk1AL1cfcn0AsDiyr
BW9wZI/Jy9yubGCqwqgi81C5zNWQ/OFz9MWwH2LhHLHhf4QkcpRjy/nOWUL1orjUQY01ZInN3Wbz
8cl9S3DGIS1dlIN+NyJm5hr0eq4Gk8JL/R+W+OGgq3D1VZxRaY00A52EnqiqwlzPe01VBZq3PbiH
xGv2upAorZEpvnQydB/BK/DtfMG2qEsEfRPqPyUJclMvMJNfL2aeuVfNuTjXTMDXGsYr0BCKj8wq
wrrFHG7M1nisTH8Km0w8eqS03K47q/Jf9S7IeBl5sWe9xf1LStfEZg30VGlY1ykBMml7n+Auhx7l
UYH761tp9RP3BDAS/Wv0/glQFB6oKs/r+kYU26eJjui+jFMzHCD59QuNeH2F0TqkYIymfjeYL/28
MqTrvrY+4IOI64smyiFu4eDl9rOwwEakUIWP2SrPSwKav5q7iy1b80DOwM8UqgNxwbO+9030sXsr
S+/ijbVZXxXoXKf9PLo/QcaoKAa+0kuJU43vJME99xu7OQRhYF3Z8tja31caQr9eQ5tYXwaU/L3L
0qZXKxJahoNee2B7AFKhwEvUot58i+0CVajaHixdibAT0yNnCqA2Cb3od6K4JciHFXhkTdRrl0EP
5wjZDFfgUDKL5PObve0TkJmZrdDGPYeDKGtbJpcY2NfNf+1VVVGlXLp/H65k/jkTyiPDxiFzx7U9
S0rX9zyVdfWHTKipZdV0O2TSuobSF3K7+C+xT5rWYtjvyVqQuWiKiC4McwRfZqGANXbJ0uQS1Hhj
hJ18MmwM94x8fm6t+Y4Spg/LnuCoASVuLLqHzoMw8ffP2/pzLJh63q6pwtKkaVsm81mVc/aH500L
iVCiWcaHfrRvm7IiGVbu8sStQvXBH1Eh3eS5yjHG+6kWIEjsT3nL3dfjd0QC128n/D3BaVYMLUdk
J5T5d6ZHrQ8GqjxzEmKCOO6SDBXqjKg7HOlAHqyhOMFns/d5Kl+4dacwCL5P7Dcn1J+fdFm8Jf0/
5Y0RGfeHvDH9WoFn+tLChWWSj/GX+KuAs4rTJRXRJGiZwqSkQjcgSzLkosaFuBqclsTgDKueL2eE
X0dbx+0iHKrGo653csE0tG8y0Jp9QwIrs0hXadgN6shuWuqz/uSFHC5Uj/gb/SKMwaO45TL8w6ux
1LP94wmfT46LTjqebQeu7aoGyR8/ORf6QLBBZ4YghhPM+TnaA1MSJMOogsiFnWPYwCOS4h6+SF1P
6UUvHI3wL6Pbkym/Fg9wf95woP12l+l7G/X/fFYimKEwP60FHFWB5JaUU6w+ibfP+sHZOViFzkqZ
WKsKdVgtCICck9WbOgoFIrBPU/LtHy7UP4fF6Q/P8UxpkWtPGKBj/yVqGw0JDnJI3ofZTiLwABMi
gAdrVdtEOULboJnQIcaus+i+xNJBeUx9YcqJmbDaDnUBp/YQ/VFgwDt6nmoCp3g+EZDuopGVGhjW
wP9xD1sbochmuGzhigBpssuCwNrpBYZG0rp3p/7FTOtw9s2ff/86/3MhkZbEVUCnzBGOG4i/NG7A
ScTbhOkmjFUl67jZxw1bu9G9ZxbNFytgUdCnH11Z6tZCE6iDv1qYdb3CVO6HuTjXeuj9Dz4zPvW5
VBFRH3WLAyKYYzbq7P3vn7b8j49H8sFIx6ZXF3jC9/9yb82D2Di4526od1Z/bYcwmdjXV4oJdG4F
fbCJkzACqUUS65y/zAbktIlW9UEWxoe/fzaWp96lP90cPB2TLpjjEXvIHfKXtMMZnU8AodsOA1d+
HwNGcelmcEBqVOkfzX1xmjf6M3IBMI4jyd0z0ljRbsXuwYncRz4W9BYRsR9xRDtmEPG599eB7Xq5
RLbdXRKb/zj1d3q1h2f2uc+o3CsRXDldU/SpfZ8Ds98BotNVHWxDf99ubHGnbGW5QQizHkbg5fpI
pItUI6IB5UXjkx10v503s7k/CRTDYD3rPTm0dEjUT9arlk9TyAe73EVxGKtuZJwBSOPHCTys/pcc
POouDRgTLTGoBnVyV8eMDOfmro5/9qShcc3c/jqiD9aBOvKrLj9qtTtKdOiQ11FCLaieYth/Pp4x
loF3fTl1CO6pfenEBNJfj/M6sCFg14i6FGKMejJig2tv+1f9BuneCDis5wj67m6pSmYFsUUuL/Tj
YSLFacaO2lgBKiIBNp1yiVaV6lGQjqETjI2FtVpVcuA+4fl2ZI8zx0JfRI5G33/Q50fd/wK6dL9l
HIDmknYUYX6UX3P6I87d62A7nywnScPco8XbZ/GFCE/ziG8NLKQzkVdbw14C7XCMh+QtJqXD5pPU
lTuxWwfcEF8r2tvXEt3EtSvTxy5eHEx46Jxxe2JnggOTr6QYkYO81JtNyosaMLnZT1sqEuoUzlj8
EzzLoelTBkXqNcXIDDILMaTfJYibOaFMcnuNTQpX9WlxTpjOOZ906E5sqV4xLI99TGG5GhcD9SC4
xxGlizEfpx5cqs0xZh+JnpPDo4PS4iBReR1R7iNcSeGwgh9SW1cxbMygkoZQ6LJDpWS5H/QW6C4p
BP4t+653itxbaYWRPKaXFmUNOPwoO7qHvZWBKE7Z71FeU8KK9ilmqAbdCOx+ibF32dAGet76HK+g
wiX88bZiOGkRJODMTneZg5Rtw+CYOfXokSX2fb25zjUHzY1WoX6xQ49yA/P00YMnf+MoN5X9XdfG
qUGeDsQtXXbrUwLQ1rBnS7BojWZV8vyr3a6OzYXYoLvvJhuHIK5UCCIGE/QCDKYc2no3+t5Fvz43
GR4aThN7R5VdjjrtsqpAp+0ZqM0z8RJB7ZtIHBXqgHZQvqSXoY2my1i3L+BO7WNkxWDsuowpu2qj
DbZxDwUUTJBqHWACArvVDsSYV9HNTCJR5iCRn9DZkd9sHKN4Zr66AdtWrHsy0Pho6HEYJRWFQlS4
XbmvV2896kOv7HLuMMCpulEgKExDT2Y0a1lYYnCfxzEIx2TkQE6wB3p8wpHbkYMVZF8mp/zXP20J
etf41XyO2UVxBL3LFuTutnLitlfLwb3QkDKgD1YZdR6VeXNkyPrGkftSqO5HnQVPTQ2EHC5mfuyb
4JPeBsaCFaJEudTBCzw6zUjoFg6ay+CmJ6PseoaRWCPwuvPjnEezxhorKXF1o9Xu5jaEXzjSnA9u
KrW/g6YI9oaRcPOzpeU+2J8gIbmqISX4xlclVrrQ5lti5JWb9xDgNLGd6qfujgp1/Y5UJrHfCUrv
JTlY00W/9FmtEmkb4dDInJMUMfEcICj11TXj27vtx8f+K7R6P+u+pqpqBN31zvT7rK9aXdDqOyZe
WXgMznU710T8CiDp7MP1v+rzqw0Y2IJPdTJb5+u4TcXp7/c8qYZlf93zqG0DSlvfdwM6dH8uCC2Y
G4UJsTRcPSGvlX2SpZ+GtTpTD7X729gHtzTg7yK6JmERg/HQn1OV0D6oPVAq5MIS1nRgKauZDtS2
YD/nYsaUyj9gkd7G9M5N+w+TOeRcUPct/YKrWrk78HVEhTVXXZf4+RDdgJJw2B8oSPuUu6B+0zda
lTA5H8jx5txMy0/5O0w+GM77o0fmp6yGfZT5HZZsPhXPAFBRLuR44jy90W+3pz5nwy9Ocllw5ajT
aQVbhe3+UOdtc5C5dzHnKtnb5rvIF3nV3bNlcdg6twV+eE3y5PxSIiAKUv9NnyOtCjV9y1r7q4LS
R8eFLlXoAIGbfR8SoG1BaE/SO89Mzl5TXkZrwiBIPozJQSjsYL01dNXVFqXeDXs2PsapP/+a/fz3
t24lreKjbsQHBYy+lPSJX61shO87LzUu+uNIiTsLfTj1O8BIqobnVD6H+HWH53+4Zv7jDCFN31Pr
g+tQCAX+X5KMZbBaRV/EXmgJBmz6YA7r48UbYJhzmNbXTuFPnyexfjPwXlImZ7eIHNSBjhUyjegR
qdyhv39alGr/UU5S6VNM0nxR5xv3r/VbXJBLH9PgYaxUuHdR1tHZredLs0VMoOT604Sae/boRIog
NBMb6Rs6J7e3mzBH9N9V5cu8vBG//OYPAbEOSLCeO7M7o3EfL6Mj7Fv9EM+TxxgpZHPrjzVIzbKW
0YMkbFMlIrSkH4rmuhQVJPcbMlm8e88FD9S6wTejIIghidxnRUXp5XIiX3s92Hcrrcjjyp20rwhs
2ckSIkbc18eotJ6nYnZ5zhG6zyVw9tNkIMUw8CwCGwUQNGF4sHJqkZl+Hu2w19q5YwxD03xx0WBG
XlisUr6K/C6QA/QHuOnnwZsfAls1RsRAgjSDliiJoms98gQCA2WIaI3v0pmebLeKT1Gb3naii9Fy
ZZhTYbSbiLIMv83IP8nvUgC3oSyQ19kGwhcqGvAr45H2LKE2oZEbIaegG8qWUy5AWRiILwA8T/OH
0kfXwqE5DZ5Tu7tJswIHbIQ9cwPJAAqZ85MMI6auYAr2aVx9h2p59O3x50b6lL2MYRnQYUiShpSQ
eN5n4qdvGECe/IcEUewszZNFgA7zANKwjNDCdz/WyQXXyYm41IJxMxbu4akyIAY2YD8SjJZ0KEEA
GFewTQ99SigTwEU33DqT2rfdbfBa12LFXf9tKC8tqM593xef/dYFM4OKOPWdj8xcCFuo3pmXBcC+
3iwoai4Hjp1Iy5ceGnQmJdXF+zJg3U/xqMvYPDQNLsLau+tuzZ+jY92LhcFs3zwmy3JofQnB6MxT
3Ql5hz2yZVms3O9tNt2Bt4GZsz/KUlvAdndrdhc0H2cOpft0tO4jQ2BEHrGQHNX7WMQfpqEMZxfc
COvl5oMLldNPb4a+JNHY2Htz84BOoy8ig8rGmbhL0vSykYBS24DIpukrv7GrAy7f6i2HAXtr1AE8
8jhk0fO7+4FBjr9a9+vA2wjfh8bujoxJYkONBJlyESJTpaWZXqS7Eo1IGxUl4gFTISN8L7iL2/JK
uOUt/UrGJ+5tb2EG5YeTlPXVaQnoHL0vBZnHUf196uE32vllxT875cHjphDwsUln3ZlfFmU8zRub
mdl0acyElIkIUGB5HNCjYkg/k8jxIaK9J9Lilqf1ac2hAPNqi6gAYgRUY91XrfNhdZKPBvJ87P+g
wHzyIk2w2jUph0vXURLF0U4FWeT4gzNZHfPehrRFAWRifqCltcD4Tcr5KF2BWBjcqYCyNzvVGWnz
xyIigK2K4MssK8QYTrtOLnkbpoS0VeSjuPICs31e6yOz3ysKtiPYmafYFJfSfzSM9WGeo33Tf0Qc
sEfQ+5z/F3vnsRxHtmXZX2mruVe7X9eDmoRWIAIBIkBg4kaCpGut/etr3YvsrpeZZvms5232BEkE
IjxcXHHO3muX5noS6ZuOUxXG57lgExIgd3BBE04gJrT2Wi3VY6AVbza0PajV62GiUGrlxQmh5z4o
ikeRUXYv24dOG+gkPsUBCcUh7QXP2Nf1roz1S+SZj3GWksQYvU5OcPWLHr+nvnF8bSV7N5YHBQu8
AVmEs4ahIgamQZMl8ikWaY21DTHxoutPn/wmfqeb8MOPbTBCencbKx9V4EWL2ISQNC/K59LYZSYB
VMOrGf0yopdzUZQEk7ZbAe2kzghJBSLhPBXh5lEM3zn0KQBmYVIseOmtl4BMwcz9jaR/U7Bdy0JQ
lmAu+5L+Egpzdq7VhZoOSTn9ynvoYkLexbNurpGLBhhumg+9uuoNcb6CiGQe+W4+UqijjkmLHBQU
jsGn1E3WCT4jBw7EyF7ZZ3sDLxjIzdZfko3omuee/UvRp4/1hFJc99G/7LuuOAf+WTSnFgF7kKHW
RxQxk6GchekKZ/ba6KpH2CJNyuYWGr1r4EBAI5MOPyB43Vyc3C2pgptoIhE0OEOgxHIIOKFzD1GF
usN6WsyPiazfaWhuNkQu3CQ4/MbVaJHjaWWnUNZUkWRoEE09rZT5J2RxsZO/LDVJKYOxguK98WMw
vO6b1VQ7L6Szi7HOtwXCgXTbe19aTMODDUGYZcZCuF9W0BZz820DXotUnih4YA1/qI0ajHV6IaNd
h5UXeNW1t/KjCRChRV1dLz8GEIhT0RxNNoxAflYNQb1eA5BlApIA1CDS4LO70Ol81l7UBpjFrX1C
YNfOFN6xgcNV057QjGWTeGiXo+7iUKVcIZOwVrZ2dAv9JuzXhJqbRkV8HI56HG6C4HdZn305kgRM
oWa3dr2fE8Z+cTLEuCaXj0x42u44KbqOYrTtfPSmc2y98kzvfaU3d4NQXApXqyx9NEYqCkhsCIqJ
5lcgXCSObM0AU1KsH93pt83mIRLL1l5YoRrea+yj3bGDbVO2X3sOkbz1cNXlxBzpLEzL9mbRa9Fo
6E1sURAZwYkoXkJ9fobRRAkO/TCn7mQPy2nUpi3SEZ4xtlzZ2tKRQNZJhOylmpEf4SAiAyGt90Yj
ef4FvbJ2n2uH3hje4FeIlXBrAj8JZg307FE3xYdDuUM3qwMB5UzO2QaEHFyfcJ3756DkOTLd5NRb
V1KYP6aWELy8JL3aKNw7yFGAr5NBmAfb3/KnBUYQ4lOxsQTfp3dfR798cdP+ZEwOhqX0eYnZzhPA
ijw/uYp7nuTAtm4Ljm0BvBTbvLWp4ubZMsJrgzufvZ71szQSxEiQEwqbm3lp8T7q7sEsk1s/PvQG
dGDzZXB+VkNxRniOxgurr5uCVpabatY1yJ6N6tQWr30Rciew78Xqhh2rZaMyp+V3k0DvYHbeGs/Z
JITgcbtqB5GmT+EAtSc5e9SxRZ4e6FJcI8uisJ/tSrqHuelfiQoKvDcXrjZRaHRsAQWeEVI8xGa6
dzj1aVBfQ10Ch/x9vZQvqQd0D3ghyyD7R915PyBqn7AoxGenHU5DOFOgiryzwKe9ZdW0sMm1t3MT
Gjf6LmsjyPS3BeEkSiCWbUPR90+JdQA4vhv9lKQMA7pxI3TGlsT40WUT5e4wXAMuaVgHRCZakQ08
Av07ghD68tArMC9gVHX5E1hbIpO7ormMnTcwdozFuXL86BRF0ohVGDG93rA+CFKhnhtvWlbaQp5J
RQLjV8zq/R6UZAU6mp/idx0fvW4+oeANMcZ1gg19VjAX8cPA9okQLia0U/KvUUkWXSXDnT5fnMy/
nLgcNgOd3l2Nzeer42ItYW8IuqkOBY0lw5See8ImUDyvUufcwAW7z4WfnXh42ZIB3LsTUNAdvKaa
NiOsiWNgdwT1Draza6rO3qqXNBCUt1HXQlKUbzCxF2aAWNzDOC353U0Y0FrJrlE/NWWlvxypsKuf
+hgSZi1fu90WqDgyieDVL8U2HWvaAKQp0FRu1+zxxgPREMDx30C3/2h1jh5srVRYVmV8NNvnzMlv
SbwAQja0TTGj2Ojd+UDdbQxxw8wDC/4h3hpj9gH8x4B9laAUTJxq7wwZKXPlsBtb+1SiWi48oicH
89kjnWmFBJVSOlXBbwliAyqD8evY/mTrfSK55TnyoLMmPSPpRGRt6/+eE6j69LnGFe2svaUtv8gF
W8v/Guiy04razkisFdJ3NK2Va68IhDLmQ0Obn9Z8w8Fmh2gU4y5r8KkXBJt6fb7yZuOxdeYNovod
MnnKmVH44pvtrhewlBvvgL/gVkPWgai1nIbyMegnAD50yAotCWmmhQjt+9Ms8vdIhym8ODspSoja
dp3phMh6JSYInaUenk+3QpwTLRFiJ+PJx6PUJMWDS/p5Ep0GAWbedcI3N3IRmzVIPa023sA7wxbt
LV/mNHljzDkBJnwyc5DY1Ewiqdeia88YVVCUIfqgo/0dW4y2ZRldbWSS+jigBW2pIlTOA1VglBq0
CvoRJCVKzuSkR69OA5NioKaHgGL6IHbMXOPqw/zyKJzy7Gr1tfQ7boty2Xe6ubGwFbWNQCRVuc0+
W0gWpES/YQnfkVvQlWWxa2bvV8HyAE8ve85jG2U3GB0PupWvtdS+p4hs6xFFl2RdANNubHMzj/ba
sKOVq3fPVn2N3J8VbxpW1i+q83B8gxWWrQMb3peiIKMgsUE5ptp+CpsKCRemJi0+CIE1o0OLls4k
CnTlcrcje9Po9S/RdJxs3LZwHJ58iUeIZuZbU8J3CMiFwhxR8mNCI1DhyxjTvbGDPN+WZvWtZCLc
IsG6akBwfNKQvWw7Ov2wyh1WNgGg9RU4F7HAIJvDi0nQzWqqoxfXJoq9ak9WAlVHGiL31d3MNOsU
DqRTFvArewH9FtR4KvwHzWGMqJGPPNAkvPb1E7luCZZ+ckEUDZNNhqqLOsJZqANkm7oSztnQqni9
wFLbdwYp1UYB7qLKI6yltG1JdZoPVKcEO8kNkqVb2REOc4SkQGTpPO49EdWntATNJWVLiyzzkA77
qlxqmacNqyAknFeBKcMxOM0mrKVsaAJS0bBpoYRyCA1pg7caeckxBw581jNzbbOiIu2pZFjITbt+
GHtI1J9wA1S24zrXKu1k0nLfROxdVxBGnxc0jPvQqOpDnTdnZbWsB/dsUIFiz0b7AFWauYfMZJ5F
7zFv93WyE6IYDpFBACbVr/IweBapMaX7mttlcvVlRAU2iqtn+r/SyDj3ZJUh5WN9PmDzuGg502Kc
Wk+jwTqoH8zhoPRqQzaY+6aA/yzPaS92CQzQKjebbW9ZULGmZUYVZ9GySksy47tFbBnHnkoPf78P
x19pFVUr02t7id1b1mwbILCY2vei9Z6KGfgzMlcquwhellD/tYTFM2sTe6NOZYUmbztTaSmJLJbl
dXMuBWPa+KJUyKrOqBpArg94GpIqLgpMLC5VZ/lqL3W+QAzXtoHDBhGu0WcLYCx5GGpnMreORaIS
ihTCUFP/bRwAZSxLexykdGHoSSsl8FMKWVMTd06ZD5+VSR326TqMZiSSwxKcYlz4yo48+OaBENjm
qONTRVzmb8uWT/IQZSopb9ugcaKp0l0Qt/iyvGlF/qGJ63vuasfQ19ptrTUjzQDvRfWyVc0SmiMj
rSDgWKmzfCpMK1Y7e79AcmFH4sBYTftCfl+3C34JTFdnSIOfmjbV34CK+sslPwOlN270mLdTH66a
XKrdo3qDy2iTlC2/eQloAqec/lkbVO8sFuijZjFs1XElotC+Qm5/sDubG09KPT2fnhPbK3VJECiQ
voc5XuAE2eP2eWJ+oqb42bBSL4kMNL2Lh7iJSEseNNmVR09cM8BNxEGgUI1pIKKG2Fg+zcEsqcje
dLLXLgAVW+ft09CjNVKdktLUD2MUNbt4PELsInF8+pCsk42BDuhTFKyjFWYIwzV8VE0CWZOuDHr+
AmNDCpNpi/7ySbNG1s+y7wr7/k3kLbgXGlguBgUKzDrFOgLIfWIgvSk9uSjFNvQ9KlzO+jXIPaWA
0po5I4Jqg+m+I8r6mMpFrcsCZWy/qY5O2xv3pV3OCaa/zx5PyqOzx46OW9BpX5W6eVlujkPmgCxx
q6+oyuaiqXxeA3hFjk9KDBBO9TOVCEf1EMccaU3C6K/OWGj6zX6M663SbakehxKkQptambAAKOQg
zFIdGCVlmf0G8mPLJsbXt0pdr1pwGppN1KiUB12aiXi92KZVPjz8kfR1jZhAJSBTp1tJSQPCJcJ8
OTqYxla5pxOJ7Pk7VdDXesbACY3RxrGB9AWZmFftoLH36wGi9CCFDFmeV32FzqP19inH1pbfThAX
FLy0r4PffopgiybBeApMcQ2fSypcQGMIDIQ+z21tHeUUtal0eiEh+T+ApRYUCBR6WgScOErdFdSd
djOW3EKsvyiIe8W4y8khVe055fYBFIuaooiOg878WQEMXKt37WzzxY4bRkDZyqASPaxlb1FpS9gT
gxwt50dfUAKQPQLVEZjYLNU2W9ioQrvSV9bKoDy9VvdDhC2ZGxBF42BQwtH2hDUuFKAgPUYh9ODX
Nm6rTW2gTldVewd3+6bI96OGQDnfN16YHmIy67hhuG8b9hh7dR2mno5kE39Vg4Pjy2VdT5260bjr
QJTNUfOz7dgTWzE1PdE+Kll3M9AZkcKhasrPy1J2u6wOz9FIRLMKmxYEMqnLk1GjQ+uNnOtzEjYF
qDRvJMVBqlPsijX7RCivGVI+9en8hWmorSIyPFd2Wz01FWMRwb3itjTYCTOG6c9OperSAZOLV9FB
ySr9qf3ZLwALZfO39P2vem9/9WJXsutYCsv+fuqC+9TSCY33jOZu4Q6ChNnSCOc9OZV0LRD0yN5l
MSOb1DGvk+DyL0ObMnBozMReV5KukQHxBywDGbIs1gneeeZ4BnlLEulBVbV7dcM3NfP+Ej2qdw/I
SdjYQzqAX3TiLQH1nNJk+BmW1tsYOto6S33C1lBbJMl8a6wx5zSUPwxzAaZbvRkUrSK/+VbKFJ6Y
sLfGNhKi+kyihfPooFt1uGrDaqPpVXWsafx/6kZrgjmozu7U860eMJ0V1FGw5FT3EPFqw0ouZwbS
y8mtX+59KB4AQNBtENZ7HzopJeec5kBF2svnVN2hEV8jXIWUgBpTKTnVMKFu84SYej3ALaV7xhfV
uY/oV216t9LXHSZXplu3Xsf1Q5DTYu3MiEWcnJSc6dFyhq3yxgyZg8IdRdvKdG1v59VVtVZDHlhW
i86+g5uBWxjZ1XKoG1BPkSXzrwmRnYcaCBUSa4FmZy86662SC/nUw4wktfPTYPwe3Zd6aCgxNPaH
pXUud0L/3njxDiqb2Fk80SsLlQxVZUQnEQl/K2OGsW75otzYkYOKwgx3eKwoO5YQ2ke4e3toS7RO
5BdRj796CHXCL6cUP69sT2vzHjnIAQJJ+alrzgdrAXtt63QvYLdLcUgSc4sr2MwknR2B+T3vl33T
kWf32ZckqhQ//C6V3igd2nfgLTPRhO4PJYtVrUM1XKghT10Xgbh3azb1SV3/PA1/aoawPxe/qndt
OuiUxFvhjNpRrRq7DqGAwARAZ9vFFI+GQPX95GTo2OJY6TqKgSj+5Tg2XWXiXfUleOmlCqWm9K1w
gm0L11WOnUkQoSwvKOGha1fDv5qQ9NQ5VKF/Ug9JJGw6+8jnOdsYFD0jAKtEzwZaCYOmnL9TB1uG
RrivuMVl/Npr8OgtJDFqGElTm9kr0ghpMT9blp+DlOn3q3HW69Wg8bC7ZcUNn7OoCdGXrdRZUjen
6gJnRQtbnKrMqSfAV67OlepJ5i3Fdv9bTTNq1EkgruioVj9nHxrcRBDF6ULvNkOqIq+zZ3wkpMPg
Hl0Vi+/skoV9ruxKx2b8rWAUVbOauoLZhNodTs+Pggxt8teZSSABMcg7X1il3/5nMu4CcMttTGKR
TCZxmxGuBpptU7binfQda8raLfBXLr1PKV5a9KQkxY4toC2CZHEpD2kLQkys0nqQY6RLbsKulqRK
K+F3lYas9BCjh8kppfwQONnbgNdin/Mc18ZcHNS5SqpBgl+Co3rQB2pojJuIpDBrFCTSWO5GAyOw
AnttXJQ6pJnYt08hAQFKENGVQ78e5/5F/U1pOLKS6pvT2I9GZAenVLopydHw93qCbSSc451RESuP
L3XjmYCqEnGbMXSqoU1ZE5WpRM0umd1R6H1MpVFPSQc80NUrtFQ/3QSWnO7mKBVQWEcgh8YoW0+c
9Z2anZeGBGVXn9Ygbdedy1hj5QIUjnTgIAtsWf9rR/WEoYWptuKjrxLMgEF8N7XkaAwJ1TVSzleF
CUZV3RlKY+BKp0dk+oxT8gQ7RExfdHe8Jm20VeY2FKdfl4HVDgyFW5tGL1ZJ2FVKiUa6mEz4QiwJ
gr2Gdncdz8FjLVV2/3e54OGLkMK+ieCeeMhe+KbBybaco21PX9sl6VgOcJhO0L7O7LpFL9XlaMhy
oaH/Aa0garEfGmRiWvlhdmb35I6BNCYwSoYeusTCI0CA3EffQBg7CgJ+neGn0gUpcaw6Ie4QXCjW
UGdKvy1jPx7EgEO6klsN1FCQ5xNuPyl/UlYNdaMpd69SHPkCy0fuyrTUKQvewgURMhHj+KvpbTX9
L6WT6SNpmwpQBpp6AS/Z1K+OS/UUuC6tArCEQIweasjK+xISZ1uVl3TWY2LhnE0rV4fyK5tdhUB7
IOJZDpwdbLZdWLtART1n7wYdzEbONzyU+9A6BzWnyYdEyT7UKqkIv8IXZQwzGg1P67u6M5QiQp0E
tdDu5K5NPWlzad+8gCRj9SZySqCqR2XaZxxlMBV29Nupym9qsghmqvBzltLYqI0DM1SwVYNaIyud
i8cChRTHwwgyRPedU+12z2Tq7RPDs7cDy8mGQDkWkP1vsFUYs2wpoSGuahzhgeUBDBIaATzCiK6k
++RzBJPGPA/YbQkH6Kzp4lL3c7FTapehoS0u5MnKOVmfC/tx8qgckC8cJ/NV7QP8lIiIsSaEXD2B
agxP3Dze1t3nsq+N+wetDVrknzhxsLNf2OBdnCT/AmeMryV3kJZI7oFNS8pxpK0SatFamTtHw3kC
TP6tTLsLdYC9mtNoN34jFXxPthdbSL3cqNGh65sf6sqJHGzbZBxMo3Z5TlmLKUmNVN37S2khHjV/
qXWVGnbUOiLpHH9DZsOXsqXxMNMgl0JqpW1a5hYX9YhNUvqIlDjXxgSWwy/Cg8aDrFRs3SB9V3p9
VvtadcOrCawow6sXVkQ66PfYH6v1cle/NC7SHQmHGr6J9TkgjMiVgq7YvtSTJlaNvH9AiLCydu19
aub7YDCDDXk9xgV2zesYeL/VrIETQVuRpkImsSYBVFx4JfQL9Pwa+MX7UiCkjLvOv9IGCc2XTyGc
nodEyS4PsdPduOVhYmq/G2kB1Nk8qus4pw76U6wog0zYmAnPkZv8YHBZUSPbU+cuHnd92T+5Us7V
9xouFVIhZR6qujHk0FQZTXAiY4ybbf62hIQXhFiLDr0ZPRVytyUyODxJlp7VVx0176uZJXcngtep
V3TP1GeVSaafetuBvSKtQlPL26grPXT670bz2TpTs1ZDv/rn2g9ZuSbuyikPthwGNU1LNtpgfSPX
URv1+qQ2WGDy8LzF+wQA7S6wKDj2JXIJZV+zGDjlUKEulvxDIvcCk9zYV/k6Hul5gSV9zqdl+Rwu
dIH6lF7Hp1tLDSz9nJXUIdLfFCQfUPMURx3C4ufMJ5eSc49xOdArmh+kJclulfq2oaZRE0ckijSS
sZd85GKN9OSi55ZxSUWCgtfm/IdM2TaaCY/xMignqGLDMyxSpM1ZkWw7eyC+ZKi+hkNVn0ES3bxF
7//wkrGjZN/St6syVo0YlppqHFc3vTq+hCA9lolsULzUohYVtd8CIsFI/bjahUVUZmf9Cpf0rc4C
4xaP+3Dyh89dlO2UT9OSnDLPQZongRBwxDO2efhd0sZqmVhh+RBXsnMQTtGWD8w1jL94C+6m20XL
aom6t6WDsRU4S0WXu4OdBg9yAgQMEuqm7KdsFSB1ZRRX1cVyNOQyRksMnhxilY+/T9iTDr73mFru
g5pvMayw7Vc+B1yAo5UBTTO/ku/zErXid6TbZzWMqz2zO8eIDmOkBWr4KF3QvG60nLOE0Tv1+BY4
sUK6idq1Id0PoUP1ZFtckKzQ6QdUzJOOxTqX3dBU02Nn5iUOa3JJTEqYY8xtV+Bwcqt7VBj2Njfi
fTTwzmFPySenr6nWY643nDyf0r6NhmNiXX7QzByB69Deks59pkzFqWG/mgV98NhJyVedVgffHDC3
0aAiRrM9JpTGFubitgjyjZkhTxIpLpiCeMpNn/rrAMQxteao3xuATXYubI+NA3zDRlfAwNZnO0Lt
1+NIy9T0hgqtLUU+4Tr5VrjtlVTHYEfj+DsxDO6uFVT6CxjKHrrqfEx+BEEwbvDgvbl2c7ALkZ8G
NDA9QRLbVEuLXd/AFtfPbLkY7rwk2NApfSSt4mXUonQfyXSKPF/rTVKvorAL94nJ46U5dr8xwC1v
6nm9JP2IIMBtVgGS6Lnu63ONVMwp0pNoqAFn/UDPGhF5r6UhxV08hKYXnr05weCNU/vmhY57TJbm
1zhK9KWNbX0EdxWF3iqdW5nHrm1t19su8UQTyyR4TXAnEgaLE6DD0S2ws68pSMVLWl2GUqJL0ura
5n617kXlbQkb6EedeAuzJFAlAHFW2U9odHM2/lSXpqIT644NxsaYGSaj6YsXTdGBAM+mzjfzop2c
krt6iMxnnoew/Q3r9CNqeEoGY7KAm1nXbqq/LQEZbQNZMrSZ+Z+KCgypGYzCQit3RTReqTBRsO7N
3wts2UNaLRtTm+pj4Oq7vDXQ2cUsunu3pxnNpW1zHFScmQLr2IhZOxT9cSpghEdVwnxrXx3Le25t
EqSCisTRhf54N4yvsMUuhU1xSLidtmmF9q0i/OlQQrLeNvg6Iohh755ff/fDtto1LnxkSA9UAskd
ETJJtk76DMaggAROW4quGyUHE93JWEYv/gzZxEMZQolZXNMigehrRo+VFcysLMEduJqzhu+K/VPu
52g/fQ/d8ImWOGrAGT1x0ebPSP9/4trZZD6e1yZtzo0XxVtf10YU0GNG+md2r6d+YL+QkKTdnaMc
3Krd+7Sb7XCdQUR7UDEGCfvsrZlY6SFq5O/VsSl7JPskGbodv0xit6Ghf/XxNsBXe2OzYe+Xvrlr
1FmXEW9+U36zaOns0OntkN1R6PKfzfAn8QXFpUpM5IMe3Myx9e+9+O7X5k978s1dFMY/Yn0SDzEG
BSFzhe5xsSznAHNJi/QaCgulLdMtN53H3jucIkQGbFxS2u2ojY4RuVtAi4S/L9yItAZxgKNQbwDg
c/YNoW9Ql/l45ud7bzTutkPvWMDkOFpVAiEAY9vYAJeea2N4MHAEj2i608RYeUmEXNwnL8WtrG8T
NZxzQbAwzWZaJHCa5nUbJB8+QQJHK+8gk4GQ7BfC2GJWUQhC2HKM5fe8EuFa1JTx9JTGclT+Tt2J
vJW8P1IbS0gZIUNngLGOehODiibHNnab2La9AmIPWi25KyjzAjUjeVLIBfVLaXomck6bRX4vtq3d
34OJhMrWgaiBl3ALxCO4eNSISAqsj6NbvVCK25sW0ltiaKd1HgggfAKOJfkI7UNCjV4D1Hxy3LxD
E0bnXqfacWq8YjuAYJaDGxqL9NzGOpxE7uVd7g+oeGxOROWHhAlpOd4auTNya+vfmHWNv7vaTIot
SJN0y/Bcw/qLN7DgnhmZZJxNDR0Irp3GQVlfLXsCKKEU9LLugE1vjZ6i39FpUTGt/e6f5dn4Lf/m
NDB1WU+zHBo1HgCkPzsN/IgOOrmUtIzljjNPQS4yIuhj9K2M0VPKvYdyY4U5PZoAqijaOfYAFGjs
Ea/wEKbRerQNqkoIgaRbTL0aMvwRMdhd89A7W9FPTavT3Wyn77m+EICLbt54CVJ326LsEuMbDFx/
r82yIBkGIJCqG8GyL/iQIQQ8hA4rq84tKbtqcPZ9/Yuq6RhJeB5yo/oSDgcVxxhCxojjpiAvDzb7
rB+GHibLpI02srDYPkG+fekNUj2bgjyfxNW+KKO62rOp5URSUx0aaXWpdUUsPZr++GN2O2dn2PN9
ylmQh2+FrZE6Jnedg+z4lkVym7QiZKPnrdSBMe3eO2balVmabxNG+k/bsVvssxbDzmf1X6MIO1lA
Z+T6fCLGAKM2WchEoN/qEciCrC8ksm2klnj9PEXSlESL12NOl/ud2UztjVnrO0PXf+HEIgYb5i0I
m5EW3J5/wPtmJMFOrbCSAB8ZHrZPXJjjmfbevahSj1puVXH41Y7at6ywnlSnSK3M42r4MZfGd+m1
hzzySwsP6muzwZi+KIoXCiSfcWujimFa4LL0cz8pKKrqGEaHsLqUOl4DtXuWbYdWdu3UQl05cHXp
BRnLc8VmWu2KVc1QfVriXBKroUDfHCgZlN0Yf1FGBQW0UofdOiRvNDYbLepfNCOtL+r4ejf8Yc+E
6skFpqRutTIt65+fG/F3g47pwrkTwhaGZaKd/fNjExRuzFQ0ULUsXcoS8okVrU3vx6nOPrJ8WN04
VBX1x+5vcyeN29K9Qw+fMgJ4Y9FXyzZyg6/q1quW4Ux4LPkG8oFzKQ+5DLcrWz5usrba+SPzZ/ES
5N1WAazgVv07F7rxdweJJa0jODigvFiW/RcXOrmqBbE+OZVAifZKMzyAkeGQjMB6wh5ZdqRWo20U
rqQt7P044SbrDOuaBsyUqqivzeKlpZS6+eezbcqz+WcLsOXodNQYpzxL4CX589l2s7IYopSs9jAo
Xyx4Q4vs+/jk+WD5gKG9LNOXjk4hGwl0+bLUliQAalLJkePKqKpFUdKnxbAN4BcXQvZbGjTVSKuW
/qq8WLnt0xglJqpZKmGqmKRqD4aNPQGkMysFdvTqu/1/CCWNz3+CUPrcXf/7/7AeJePyD97kl+85
v7bvfzVF+2v+Vwql/I1PCqUm/tOwPZ/yK1BnCXo0eTw/MZT8iPUARihmNG4Xx5U/Kui4RP/1H5b/
n65p6njaXcdC4G/gqvuDQ8mPTJyFvovHnGvIj/+fOJR/fpJsCwalaxkswgxhmq5h/8WLRYOq9HOf
NKeoROLpYH4THxUYthhTBANTYdTrwLmn46U3r3L54wdXYf8YBqJJ/YZ4ticJx7HmK8D2BracE9D3
pSY1f3Rsn/7lvF4/H6L/VfSkY8RF1/7Xf/x5IPvboTp/GcjCViMaryJl2Rne2+bSLu+DDdbdtADL
XwyCgf7540jj+dOz/McHWp7vOz7DjdD/QhfI5iCvgFEAk+S8dGODlodGN38mfRDZ+qWgeHIYGlre
6coqPhr4y5RXUgCXETFQr135NNcfeYWODAA5eDMOOmddq2mbGe3kHTvnSOfcFxfSpcClUZ4Rd2T/
5FFcNfQq03Sf6eHP0asbX/LxI+UVhv0xNh9O+FRTegriBZeHgR0V/3+6WgivlO/SV3cR0Xu71Nlr
XDaUZFJw+Ids+pjyp0SjIMFrwRY9190On8jifAxTjS7kQ/R3zyYyQ3wUznWc7kg95XsvEWtjIpym
YNx1wQdHhw4xDK4cCKCVdQSFg0B1ACycg8y85/3FlEHm7cqECDJE0bYaPsDcs+5KiQWo1jEWJg6j
gpSRlXfHu4v4ycs0Qt8TKPofJG32/Bv9uPHi6l+C33Z3Lxnblws/zPAHeuMEw/KO03jTOeeADk4S
f3iw7PlHrHIrO97q+SUrwBLMV6jOCGjv4USfJ7wUXAzT1VFBcVuHl66G6wsKNeHEancNUWm+q0dj
ZWfUu7wfRpfs5SvzieROMG3FOQvOyfwxVhf5bMjzOMDHjw58oqvTW2vuTfYqf8MK7kGEbwlyM31/
aEkYQtOtaxBqaMVoj5z7bFwDbTOAmks3JVNuS/OSbyOrqkZ+4PvKM4ZNkm03eCGA1UaQ7M2Gwi6u
Ext7gct/a/1OBPaq8s5N92FHT/IJlMevOz8K/xzzRGv+Vecw+cDauHd0YVDSwX184uMpfPLGnC7z
o7Gu8vGveEn5xLVv+g/50RG959S6x9zx8rh4FQGIa63mmgXQDy8cPd+BO5Mbp6suuvQ5XOMMgxpq
vwGHQH9Pg3MxPkEdrBgtePOk/SrUHcOzwFXjX6ToCRYTHi7LEet/8wj/mTP0+QTjThaGbuA2FQbj
8r/Sakwt9jK37RDzEIMbo/+YX4R/CcS7FvfEaHMIBc8Xo11y6Tr8ggTNDBhg6/y95v6l2HMw9XzD
lUhM7oriEnjvafaOmvrfjDVylP2fVcPncfq27kBoQzPFVuvPxxkRJzF0A0ObhJeU7Tv/wTsqhzac
/wx3hNf8m090/rKG+uMzUflbFnOTgJL258/sujoeR+4mImtOBnjwgO2ujlSuA6iBJNtO8oNPuKoB
eievCmaBfG3TedS8W2ffKHCv8lmdiZb6UzDCXOnRUWA27Lt3hClNYtFnu8nf4m9xe8ZC5eL3UK+O
cWiHBdxHYj1RqHXZBjcHChbysWdzI99bZmXPmr1ye5t9bY6HhDqttLy177EJMJH4sTZ7JvlklYlL
WSJrq97HgLdf3ifwkISTzzb4mVvXvRst0oP2nRdkwbtwoarNN03ne9LP9uhGM8Wu7AADjcjXkY/c
npKwjElJgZJN4Xf5leT5CM1bRw/JLCiAJM98jmvcmuy7RPkMOD3kQdv2xebWSCzetDbWDj+a9fcB
6h23Gp63Y0CQpaEzZ003rrA8u82irjenMuFrwRNb6z1ZIiP2iU7Oc/yAbNmN3r/Lf5CHxfnHz73K
64vt3vhxo/HFxcbQb3HzzrXj4sgT5lXvZc3Ol+PRO53cE74UdbkAzsUA1cGOfnrGtieBa0YCV818
MY5LSvzw2q9i4lKq+ca7DYu61IV14yo67V6eDcdfEwAqHwJEEWDCcJb275zUmu/Cq3znISnrVT/R
0FBPXOkBb+IGzrJm61KHiYd8HdLAT9A0RUGsvlXE1reHRybPKFOBthR0FN/leTdNAy3nvMKOixZD
HjsHo25Qys4ZdfGUkEb595yiZ4u/SR6Q/Hf596lmXU1mdDG/V5P3NZIA6u+EiCJL/giqUxPti580
brZcZ3nVGooYnPs6EvL/EIDs5PmT34TrLT9H3oIjtseN/IN89cLNglwK0psNHSpetTnW1QS6z3jh
CjcMhPyJk8hVY9eLOJCLSK96SVfyB0azF+W7PDdy+ZIyp+g8bUlhUBHL19wlXITJeXdwKy7OjQdL
3hy4ndYdh5QaJsFFHPDMcycn80PzJUjemfqGel9VezL9aLDyGja14cPEPSLfWA1xXNRXq32XBzy0
8uLgrNdBTbtE5XH3Ze8LVgCscqvSRGrDo8lgJI+Qg+04w0MK1TZ7Fxwr/yIPO/RvpHLDXuLqaJ/P
C+Ahna/pomji+8k7Ddus+p4AwreljaMzDLZGhL5VxnRyWwHJHpDOM/DKz6ryWHIfQL5wWTmr6Cw2
8omSd07TUul2b1lDIKR3a0yemvyijfwCl2OGDeoxm5rE/Yy5vuOx0Lx3bCz8Gn5ivlXR5DS4sEpw
8zNScF00K0D598iRpDRqMQWb/U0ewH8zd149ltvatv5F2pBESpSA+1Qrh6pVqVO9CB1s5Zz16+9H
1ca+7d4+bZy3C9hGuyssBZJzcnLMb+jfWZnZUf8+Gb8FNnkab96JiYZecOzJP6OGx59am5b+5InH
VjD5Bkfqb+fhMDP0TWR6oowHHW5Si6oys0DfS89Q1V/O6c7Wr5KfsSgRGu7dCNND/ya9KOlBbVis
g/MzdEFd3V/XqyD8lnWItIA58DD11XL5eiFrzHsAYSaWbvoLOq4xjEDU6WVnyV+4qohjgL4uNk1D
9xdjgBWKwdUaz6VBUsELYBzpR2nYb5qXSQzq+RbHgLDI3OmX54lFwxvAZXCZOkoVCkEyc04/3cCv
dphNbfWz16+GlQi7mU1Yvehb1e+LWeETF/Qn6Eibr0NIv/MG3wy9oHJdGtFKo8TO3Ltpv9UPHkMz
lep2JNIiphAxxKkPjAJurpLyzrPbg+d/TYzHmI6AMEi3+qL0D/bjIWOO6E9PEG+xH7qL5Ktj7Ebb
0pGBUupOP2sdwCTy5cWh3T4TW32TCwGxnnOwaM+ZZ2/109bxQo8xHT9sMkO+pFfFxX3ETRzHma2r
oLOH9NIs92H7WWskvdLc63Gsx65+RLwCfTUzH6QXQZ9lXT/5OGgZo896dHg8Z2p2mzrPOJPmmadi
y5M56PDJB66vgwelAwJRoqG9Qi97OnS9Bw1AvGtQdiZeCnFmXV/5Ox0qJ0iZOqrraBQ1b8w7Ha9Z
zPhRI7OpkfLQLR06gyoHbfycMpVZ/KC86zXQ5OnreM8XwumN/zIuFRNCTwr995XD15q3mVkeCi4R
c83RzTjD19WNdPOR4ePwQTjNcI9EL/3JOk2IWZ30MNchWt+IXtdSKN2SdUzHcD5Mvx1emM3j1gvH
75PFv9vu4VmgbBt3CFNzKf+aEE1htdAoGmImG2D767AAExJ0IsI9mkTHViuD+zVs6zRNjymCrf4j
z487ztkJz+HLIq86fOn5vM5tNPgEZ+bXezgFo3HX8r70jwNJfdMTV68ddfjVx4/JSLdMU2+scF3n
49CiMwr1ck/3zU7HWwc7ax1pM9aMhnVxLN4cEtnpWT8V/Zc104tRxEEiqGetws7+qcb11wOBNXP0
3HcrDMuk21rvm3+id4IbKKQZIpjKo3Cv758Ax9jRQbdL4sPQfOkxLXLfnOXK4ksc1FFUr0MuIVuP
f/1nk2xvXZt4wKy2PgzrPPFQKBF5mJB60dMpBs9VLfaWQfP7tw0elav8JefmLjzlwnVUvvcrl9Me
Jk4BXZps9MDibXOpsfWlALGtGOumHtkcYOsnSsKh79LQS456m1l/ddrCt+ioz7eRqVQ/DPXchyQo
fCOZoY53qiEJYf3WCQ17Bz7GnnHrtN/0DHFasS4uS/hStGjMhvZAjqG/fXTf9HvGtnkdfHoA6hVT
5398EIinrQI3pSMTGYROfPRXdIRkfOkldeQqdJ7B0shJyhoSdZxZ12AWzyx9VdZuMr/p31AQBUsF
dZ65p5PAvjX3RcD65j7rXHS9a75NJ5NkM4w6/kR6wwah2elBqMONjo06hq5P6n1y6jTFRjNiGCyR
7wmOQG3qsUa8B0w9cHWQ7PJ8qzMKHUd0ANBxg5IUOr8fjcXhofPGQqS3DQSJmGeu8/WO+9NLmgbN
6H8BHiZljiiHh+8DkRqe9W9mfdGJSWBe9QrPSqOXbSXX60FpuC3pP1ePep6AyCEG6vW3IvxwuSQ7
ZSLvMATTqzg/3ibGzjSfiUr6Hh2ePn9pxC86Eut3CT2NE1vWCiInH8/CqV+/Xiv5kd8P278btKbt
6zFLcVn4v9C20jETQ9BTkmLJYS3iHx3hdMTgU3UI+P3H2X+zgfYg8TnSk4oa4a8bU1lz5jnE75+n
x1lI/YURz1DTr4Btjc4hu8InJkegZc5iPpYNazeP3itvJFKkNHqrx1PmTc6E/z95dr+/yL97Jsp0
HZcCJlV3XXz9eTmKAvoHUyQnep7qPL0L9zr50RkEr5/nsn7c/6oM/grPvMxXh6Tv//Fe+j9/cWK6
j7+jNCv/7H77Xf+TqZO+mv/85v8/vJgcxtr/XAbf9N++/lwC19/97xK4kv/isIKTOp82iv9Uvz35
L9/h5MayFEa8+sTkP9VvW/zLpjJum8KGeYAZE1/6d/Xb8v/l2S6ELqVc06RArv5X1W89NH6KAbgA
2MR5+Nngsx1BGeSvQ6fhYHsuBWI9yRQ6GLiO7bNAsqeKKfp2XbuhNXs+GI3loybjWB6hO3QHoFxX
P6mth2ispo9TRDtvl7vj98k2EAmV3SmO5NGpxRFKiNSMIG8e/2FirhPvr1cuBB5LtuCQyXE4GP/r
lUd44cI38sMDPtvAKXLrMM7+sMXY4hqj0H0X8mvTj0Na0Z00hOB2ZPLQhKQmo6JhmBs/Tb5W7OXq
S+rjioZjhddn36vK5CtpWOxkWT+afrJ8lPmybdwUM0FYsGjUchpO+LrtRriIeuOLE2IRP45t+w93
uaZcv9wlN+fqMxCH9ryV//tTplFzmgZXOjf2tb6oGlE+2D+rp5+7SbaOEfVsTPpdk2Tq4Jphs4f0
ANbVa7+TXaFftBBUNQA3T0pU5KjNvMMvL9+tlstmjdoZq+Fnb1dpu7OQo9C59ugMYiT8NBP+5uCC
QfnrMBMe48t0Gecsp78C76Y2dvOFRof9oGxnV5ilv7cxoj2ZYU+niDcYR+mAOLW7wNmY9jDfL/1j
2ciZ4odh3RJwGvuiTavdUMqr7aO2tbWfQlmGW2iE82viIXPiFIomChTVe8cjUqoGpOLsU8Ht7OFT
Vc/1LTHceVMW9tarZyihkugV4rOwCR0Aly3SoRkfoQdSlBnn89CL5rNvj48djg3I4DNa9Qx69tKk
iwE5dATAsWxQx3rJvVcsH0Qn73rVVV9EdJ7nhg9rlhMqP5SH+sQ7hnCOCdn8eXTPWRUBIpgChAAR
3tx99Fq29sZxp+UKzc2WcOsM949eZl/R9EcPWQlwyCvR3wRNIx5yI3kBRdOdisyuthJwgBub8sGu
0PH+/rWtJ+M/jz6qsR6iM0gNjuf4lJ//OscQaaI6T4cBb8uROr8Znhx6ZPb+HDi0gdXNpsP16t42
wAC+di52mTzhQzyicbVMaaNhno7rUKNcv8MPaTjZtF9gv7xr8Jf/h6li+X+FFzqOY/om9EKT00JW
NefX7Yul4Pkjls7f17KF1eFgDtV8EVWyA15hQCyta+NY2H19EPX4rc+N6XHGizWlBRPmw3SmLRs9
3zg794mVc0LRS7CsubWjxQ50ltG3x8J4m1GjwcqJjX1kzXjO64k5u/aXxRhoxM0ne1cGwUZIEaMb
9LtLgkTg2GSi2SQBHFJ4eeXJnqePabowo8du70Jg2ZjxZF6YOBwWZcG4Q6lFL0kD44VPiw849CHK
kjZYZi2oVQA9kPDdAR2ID0yHS+yb/svoeJt5ajeiCeXZKZcaYXHb37Wu9SWu6GriGBYvT0j/4IuN
j6JUWD5VbJ1oWdu6FZL5UkUox9GfPJZmTTVl9DrAyfWd55v5PdudD4kTo2hh+rmNPLuJ7VwKq3Hg
zbk4oOQ1Hna0VuyWJoj2ma05F2xbqQzGn2c5pKc1Yrg9MtmqSa+5FX3Mi7HEHd2xL02BJ1XVQInw
8AyisT+lDLfONNsnZc5D1W2x9IQcH8GoyJ2GHWLQ3TtTtGwSH4Yb6AvWdWx6d0kg5+O4IAp2q4Bp
ZRbFzoutgsgUO9d6yM4ddzADQ3isfKoylfc00I9+wO/yh+liolor9dSI6bvCrDYUXnQbY568lcGM
bvqMTjUQRhjX5n1Hgo/G/E7oNL/m/Pvgg6zGr7Osd3KWGGIMz6rt7U02F+0uSTNvP49tsYVK3B7X
KNN7852zdPYHw/k8YnCifJlcw7w4MB1Bk0H5Qyc+n6Eb9Zv1USd11h4KWcQ0Qmcf1oWrlEN7Mbrg
ZucoyLFkjz+7i/8c2tj20SeLWx5NOrjljXAvZCL2fjscuZfh6naItnIsoh8bmX3zm9LFO24pKe0a
6b73488ZXn7o51WNpLpEFD0VamvD1Ujl8iBm+gdFZzD+9NqQC1DzCmXGXTXisRHUHQUL1cXZPyxJ
4tdIwiQnS5Go8ZAGOLb5S/4/0yeaIiXlKHAGC2SkkTyYE1r33JpfFXigJ99ie+ijrfRcRvuSbpwe
irToY2fvMSg3a+AuMnxZrYmUWVkusxA9Zxgr3BY9F69Dv8lo4Wck0Ju+tZ1eneH0uLu7HsrBaUr6
W9FHJTiA4qWb5bbpacGRLJ/HRc2vgfm4jurJLv8piv66F9ELnEQJ4Zk8AHQUvyYDrkxUES5BfFBG
cbXLCLsuIvweagy49+jciTEBmLhBqJrQ7xVYh4ESjKfSjrNsOqNqJdQTUjkflubIVtdjJ103KbMt
XxZKsdQlAHxUXxCyfmomKi859bnj70OK81/vj/M9EljUWKhBKDr88v5ELkuny4vkkAWUtbwSiJw9
H21QQrDVOKHK68fcVstJxm29aXp/AsOGAXV3K+cof87s9LsckGT0tO+SZTa070T9h9SCsCeseXxf
QjB9o0tpGk50UJ3SKDGPqFA+NxZ9GpWT/mmVDmLbvv/cJLl58VHU94NpIVBQD7UaOSYqC+9+sS9T
04mLj8fvfs1fjcR8CzlyjxvbQ+rVziDxcMniFD49wfCZ71BlJ5tudgfSwegubHDWaudo3xusACYO
xYnXB89y+IgDyj8UpJxfClKOQ8STQkrUYCTycnW3+ClNpO0mClU6RQfUNfW2TmLrLpYcdtvkj4ek
n3ew4kaIa9b82FvGoU6W4dUHf5eURv087ZsQsk1jSbzRYELtbcwM7uWc1McFgf/Fb3cSHlerMuoi
c/Pcw3SahCU/OlV/G1vAg8E40r4jvw9BMbzUiEModgaXzoqtg1NO1mFNOsPM7E6RZe0IVizzS/Qi
/HTc0SYdcSDeqXtrKbZtP+2EGAq6jP16M2QhO21wOlNnJ9smUvZuEOafvx+Slh5yP2c5joWfrd45
o3DxcQH55RzYHaeqh30q9h4bDtik05uh7aGSFv1mbJGZdZZ9XjOd1H6pxQKcPi5PGHP6UyhPYynE
SSbNzsRe+vL7S1vZ4X+9NFY537RNyh3I6X4V4CiMVNQysGjTwRXvptK5ZpGBXeMg/jCQmeRqjDfc
Gqh9x5vYjvQ1Wo877A5LLKEeXVmqe+QT6O0RPSzV8qEkSiGkfu1Cu36ygvAtsulsNJf4wUB4t3Mk
HQQ9WL0SJejGN01vX9v9sGtGeqVqaT7gYyUJ2Ik8BQYaqQGGqh2Q0f/+tt3/XiS4M5MtsE9lUvq/
7kqtXlSdKgprP9TVS9XRILCoBrKyLdh2cphJW9YpScpt3mNBIwp5pttpVy2h9WGi4gRfoeoC/+CJ
Wu2NrCoOKsVYcKzz73WMYkOJr1COxkezMsHt1dDGoqW7je5mEbPaaMuC+6krsX6SEM+HGBPW0P3o
0eiwWxMU38fAMcvFaaAJ+9WHMIvH7cXEuQ+/r2HbOxkkJeBERWsg7MeFk+NxFZxk4Dz6KdgbiCPD
PvZnAKAAQQ9hR9rWVgZnM8aIpcN8FbT030nTiB70FgCsoj7OM9XBSbqvJg2OF/xr7qa5ng6u0x2x
i6B/aMYn/vcvYZWQ/mXsUXpgTqDKoBQhXaWrTj+tKSlHx2Jky7g3OzveUym4wY+cikCcwLLQaFKF
9lEhvlk9LMCRVZewKPd4zN0peLVX+pDo0nEgTGxXXNVoT87Fa8pbkfavsgisHSp1tlMVaYfToN8H
8KDcjdXKV78OYFBFKryXTUDC4lCepGmn3VCLXytw/daWI8DUcnqJBiO4KNfbhDUZZCmrhyxwS/Ou
dj9bCeTmOWpvPcjhdC6ie7sHUhEWc703wpbTiWz0tuVgxpfJzg5h6ojT75+h+19bEp6hdMFZKEH5
0LH0QP/pGdKsMluTY0/7tdl+oV99K/r0FJriJVmEsysxl9nMjfsRp3obEGFJ3SKIIObg79EZlyLX
PlM1LgF2XXOYT8/wfqYZYePWADFas31JVbyc8p62minVh5i5qvft0Bbnqu3VXR279m7WzUYqAE0u
Y2eh95WzCT/miLUOORI3BrFslxgpvxlpG+0keK764IhL0NMiEaghmfa2lp3uPMqZSdGj/cpoMfTH
+yUkDFaYrG0Jd/IkW4ypFJsOw4dtPcDPycf+S697Dv7fpa25Ig3mOFNTaiLixzsXrMMuqJcvv3/0
gqH667quyJI9ieYbjyScGX5JNUZ76eaO5GzvWJzhhmUlaTUI6ICz6NKL0iZmWwBjvW8D2sMIm1PI
vdDnV2LnVfhXX3SIoUZlnkDdTI8GZahzZdvBAyx3INUUoU9Jz8an0v7laMhDVF+5eaoD37vK5NQH
bvQAGf8ZF9K3Nu6ap7BqowMdb9TYMew59JPuZewpFLcB50QAzDSsOzrYMcAafzYJf9NkwqYtJ/bT
C144QUfzugiLb37h04PTXDi1MS6yxlAlnPKYFiQcFbalVNf1mmqMLzdNMbmckhrL2bTKezYN3XPb
IlBJrGCfCSukHRjs8Ow24ynS1oUlgJRDA8zWrxf1+H5vdRzsCE9g5DQBzG6y5lAUCN+wMbCvqvQ2
Lhucx4D8Edk8QBpcim/SNNnpN8t0aZ0pOa5PtGnlrQzH9BpX9FbPzUVIGqGTiP1fYeC4Us/jNWK9
0dOyqJfqy/qnUvULQh326tIstuvjBZ7XHFNt0AIgxQd3QyFoiIbqOC31l/UeVWLuxgmo+TguwREo
bsbuhB3QuITNLTADdVh/0TCXr6Pw2ofBcMXJxDSQrem8a/y02RGB0ms4iIJ3HZtgGAt/71XTNZiD
AQyQZ11oLHwzKwfKI7jqNSrKjK6xJg0fjbmrj0aXBTs6YLHxC2b//aWEQiRnFbMbwdLNeq26Kj+r
jkZps4VYRLLeXkKO3o0kpkMjMcW2ojsQGI2Jf1YUUoXVw6sM3NtoD99StrZjQRNyF0uktjSID8zk
O0c+yGqp/wTzmzj2g92OHrTM8k8J1uri50JtmjajqsFWjVRCEnqmGHdi1751ZeUdDLN5UgVedWyh
rsswIaOAvXsyaDWFj1qUm9RZzu9XH1tnWnmaq4Hr6t06TTpHUyVaEsLA978KGSNgqWpja8XxeX0z
BXu0lnrlWdUCuZPFSRmHLBGFCaoma0Fjwc6U/eZw5/vJdBqFgoAlOufSFdMDWL4jBOhPvMYHbjy9
5cQGI1ETXfgUaux4su6ocDC79AvFvcbbpjYA4bBIM2YA8hojyF/6LnB3xLxp6w9lsRNVDuimH2li
74vkYqo+31kx7ad9DQI9g6MK/mW5R0krT62zwGOqXGiDglTehECNgAyKg8SYxBtMHH099wVwYH11
CXjr6wJt1FKzUF+mFLBKNWU7y6Dr3ewgN5llfzNFfIlptnyZ02Omx/06Gnv2GXvgkdEOR16DJsou
P8O4JsqBgE+sOMLhAVKe/n4UOsHWSlrrVIYdnT8QxBi4D1ZPucuq8VmGj4WOKZ0/m1HUXtZZbZlV
d081hiVeL29imRnoo2zQLreHOZMWKA8PGz8IXS64AL6lGNSt613rKW2/SfN+iCrxkuVgof1ZMqf7
9I964Xck5vBiZUqbHSv08Mt8jIQrXn3bPecjG3AnK+Wuldr/vet/hA4EXlHL6bHrwTNkRfDJCSIt
TyKx8jJRHfIonYG3B8Uhdygq1FOJmbeap0OYxHu/T9OtK3DH7YXxpbO8BexXgX2THyg87Wn1nt0y
aHYGvT4uQOZt5bX5oXepOE/HwO6sA8MwPFeZJqixZd37hUJtWCjED60HRahFOAz3bBPVsnwKU/9r
aQcfwpE+KLUgAgbzLR+b5Ufm0VCPr2MFXZlGL1qOUAMMy71T4WC1oK/ygvltlN64FSM1EshuR/pp
3bveqOttJ3AyL8MJh5AeNfssyejoMCx3LnxXqzejp0EMyHLA1bINm7IHSjJ/DMIp94MfT1vKEsEl
cLwn1VMCzpTn4RnqeFencRFk9eZVLsttTV1NZYiT5llOtSCHmpHQl4YJYUO09pM1l1A5mdrh4EfV
HUTN4SmcEFO68C6AipT2gER1GXMMl10zheddvWS2Yb2qhpPlSMbiaS0f2J5A1w6OHLp1tp8419jJ
IGtvIjHppm2yQltPswUuZpdW1tgHv6OrDn2SWS9WfJswFrlGMZg6aqB0GmLyNzXG1/eLMmWIoXgR
2ZAAljOoxXoXOd22ZbsAfK9Ux3mqxju/qymeZpT81gUADwkT9hqA3Xh4BR8IZSly9uyUSUCc6JbG
vnHK6SXaqtAuziYHCOuPuSan5H3gN09xeLSRlBl4GHRlYuyHxaU90U8/WaEJx2YmQRLGLab2d5yM
1NyOpgcqy+5geRt0E3RD8CCXkSBmj2IvSNy5QmUd7RofoirJx11bTeIeSPD7Ta6LoCOmPxPPQJtf
mMZzMeLzvJgfaGFuLwt+hlg4Ifm1mg4/dPb5lmOLU2HM5WEoTfO6GtaRO4f3nH0dMT+YHsyixnWK
mtT6q2I3+jaNrbEPDeq7dYd5VT8a+9huve37S7RawC1Nf1QAUY9xQQcxHd9xs1A7XKofLdDZzVQC
Fax92hVDG/srl5Ml2nYHB0/bfDx69tCfxLQBuhpD6RtIT8p5NNH/u96OrvBD7bJq+/T7TkBe6EsE
e+dBh92WoxzwoiCYLdjJ7BJduE9ykZ4MU3wgL+0eVFW8uSZ0PkGtpa4aPL+atqT4mmqPmT66tAD1
T4Hpgl8RR2BkWJEk+ct6Y5U1fO4jc3psVD9vekDXEI7bD73hAfIWVX3ncrCB4rWptlErMpjPPNkK
HzW0gNq+Dz4FjlzcqZX2n+KRZKGu1Y/Cpu1D5l/MAl+H9Uey0oZmMSVw+gdV3PWJET5PYK+6l9y0
rVf6iUnKsyLdJ6lFZo6N576dDr2ona1H1EvcBWuDMlD71VPPknJ+8COuQi3x52iuqQHO058xPJcD
i16zyWsjeiSLVo8tuVuewBMu1YjZDZuLLWVP92Rn/mdJNWeuxuhMO7yxF9VCMIqGb21RfC9pR53k
YHxMhj119/BOUs765HspgAGzR6XpSJDbcPFDEwLm0lnlJwoeO+Tzn1kV+0/h2Np39AuNtwaEKvO8
dw9uMnjHPExOmVTzve987WvVQ58e+ufYSOFdVNWusyMW5RD50eyVYHIxBDwMWjA0Aj1W7fCKH0IH
0q/9XGoUnZwBFmXwBfBlZ/m1cfchDtCs6TYZZWqcosloKEWnJdxvw2HTM9GEcp/ksLbj9jOYl/Dq
TWoPflyeXMFGhIkxY+1Q5l/LZLoVFEU5LEqXqxVmbDC7G6at7ptNC31aBphxdO70WAb04zABShnE
+xqf8UNXRYwN2JonKicelAjyosj/4QbZfIkjDjUnyp7HcKE1P8GDflmi+Nk0JDrt+mwXB0pt5aM1
ThBuw+Qer+dkQ6JDMBoFeDq/eCErJa+O7Hu/TIvnrnFuA4zea1uZX96X+njujykdM5vI44jQbxvE
k2VMkhj/0UjTw6yrt49ZOslNaEC2EpPunQHu0y9u/l3E2a7H1vhKCficc8JwsiskRyG+7tdwBAmO
gdSpRHt4WP8vDNP3RQJ+MX3L9deQLdaswErm8lSYyS5lZmNYZWsY+RJuFMjhO79a7GNJgzfHCCMi
o9jb+QG6NgiqNQauDqDUpl7uWNVgHM2fUCAuYPLUl7DOMXd1nB+eeAvarLw3MzZBak7hEpdJ+EDN
oMcQmTmLuVd5WljDKTwU/SZNk+qUlX65TQFJ76LaIGVjhdwWSROfcSwqKBBkuyhbbiNzSZs/QujO
7Yul+hulPAfLIsppddZgL5I6xQNB3zuOTvttXSVBndz4eoUVAOM+VZ9H1q37mn32JjNqwNUmtWEs
3twtwjt/G/fiXNdDe6ozQrDIC2OTd0h0PYXlcJdG0VV54X7RtaD1OwZKBCfUZ/7VM2N5ojZYfcnY
oG56EGSXxUo0AwhCpSCRSUxOYhWIxINjxxZAnTE9JrmdbowIDFEc2ekHx81530nzJ+f71FULtBsQ
KBx5MLr+ay3Kaot9Lsh4nTaggDewshUl9ca6QkNAlHaY4SCtLlntW/uYERy4cIT9GE55sizYqRbJ
p8WrP4XTrFgjc4Mwzv85vBtjntv7wJDLbtIWvRUy9o3P+VVlmc2LoF5TjtF0mbrsY9ZRsmDjIuk5
i3azyJ0zZmofaQxDaZHEwWaYq+DA+QvrjzOoQxU0gmOxCJaXJYrslFYJDV0Ddk+5MX6kmHqoiig4
efRjj34QvxiQzRF8fMnrKXoxp2yEU4fCGGPrEFeqksNbIL1j9GNNlbL8bMoJWyQfFE81fmySKX4I
cbmQdZns05JWpVC4/nEpXWwLeqL5Im7U5UKQPZ+njCK6kM9YtXzs9JsU8fIxU1izkFy/UcvnRILk
590udVywXnFccWQOXX2OM7Zt7ItTbV2aqXFeZnyA1nwERk12Z3r+H/E8mXugixTiMFx8SFDukMq6
907R2q9z7lmvYQoPouw9nLopK2G/BbIMgMx78pbIFraWW4yo06Y/li53To1rB0gckm9jWHxYwxfp
c30JDfep9kz/0mQzsOLltl6HkdjXcG6mvUhGto4Q3syTeeTkEAO8eToubU05RGd03lx/WFz2sR27
0PMgq09TpZN9ZE+nJu0OmU92v+4j10J6VblaPDGmO3fGmyQMRtJPXdXIpunf+qTRVKTpi0MpIBy+
OVV5ciSmtJMKT1Fj2Zf3fVNdZac5rX/AaxGHkZVvO6Vtf04Ac/ac1hwChbVZ7vGAvWU5G2683HcL
3Zdma21Fi+Uju4HyIYvT/bp7w8kV4OE8ulca66d9ttTedqwRXRqLDC5LD+w/qW168JftMNvZp7Ed
GfWASmGbSXHLfOuD5yzIWqgpuebj7EXiXBpDeDGQsLC8ZLdAqYNqvi9NFXzCSfmYzxRZJXlMKl3W
UIG6cBycQ2NX7JJsLrm2869pwc4NNcCXcCq+hTs5wA2UEHYfLJtmITNdrFe7M/6cY1igJiKPuwgl
ESLQRT4gqnqMgzA4tFU4o7i2yo07+lV7sCENnIN4RsYdLM9rFsmpM67HwWXuiYlQZHTrWdsdysUE
gVp1fwJnHo+9QccPdt0uKYswt/mEg23a+2ygEZLHpHGPk8jv1iOUuJHeYca7sgyKByPsh5cqpYTp
4VFCmcphdUk7526Yr+w4qSkYgO+M1n2d9EP1PCzZi2q5YX9wmlUUQuVCalD3ggacAXviKSvLe7W0
n3NfiMO6fPK5JOf0FIiboxq8hTgJPizTjLIjd/CKMKPH1AvOwrH66zyn957T/oA3qF4yJZlDfnme
nDG9cZ5ANpurGZU07R4wB2geSeBDmF4Fuq7SdXC/Kl6Nyf1hIEdw7LA917Om7o2PwD/VPi83+J8A
1Z/3U54Vh36YIbSB4zj2nZXfZb0LtoeAWOEtwFVAVOIY91b5rOj/3vvY+KkkmV8ebEzc9zCZtxVn
KHcinNFPlIR8P+yym9XSCKyB4C34jltdlD+MsGuvpgmwYhwpSXomx4GRW+7hMnzuR4wAZUdXa+U5
zLxKIgAzWdzWfKBkwu7KGliTZ7h0Bmc++F8TzfKmnygYFfPiPE9AMwUxwGl8lHQ2qC22qsNYDUfD
gY1eS1An4Hg7Fxr22LFFE1pp6BY6L10MbC86CkxJFJfn9dy8GzTZsS4fQERH4P1vhQ0U02giICwJ
5ETOlW1S8TZDVLF8HUdoD2p4Uq3dHNKG0BYEA0aZVQJvLfC+iom8OWYBfKp7cua4qr53YTDsie/d
h2noHwO3JplJXgtRWfeFP3wtaX3zeju8wkh7qDkXfFy3Y7Y5jpvIcL7AXAG9Y4qHxO0/Rgh6Nsks
igP1swCpScKj1/tKoQUiGDk9jY7wTpPC0GU2xGMRdvJgt/Q3e+CK/CHYsw88Q8tojmP3ZbCgZrA6
vEyR+qNYbPxccDXYLyOEcolb5l1rGebDUGHngmpnfYxZt10LqrKiBrwqkQpbu6I3zV3hqov06+7D
qsCC0dZsKrcAgrPY8E8yEZLEo+XMLF89OZbMmJ6K7UUatB8qaZPIudB6V83J+ompL6gFab0OOU14
THpobs2+FvR/++jhwrl+LCRmEQYK0iATbL84UshUjvt2AaiyaM9VtHxowIs+lKF/hNmsttPo7Txh
VzvR4yPCUUb19H7e+il07epQtUN9WSq2R4D0qOTW4bNXZv1zP3l3wmW+MjL97ZJObzARbypN3R0l
FWdPwks5pdcnOl35VGJSxhkM9pD1U5wjMxjg+hRivAiLpv8qKq1D106voRkVj2WCwUWArw/q0uhd
S6B8CEXQsHDkqfB712Tu0syj7VTYT7Cem4NbC2f/LlWq2U3tDRzV2NWzpLed4W8SI2LbzR6Hc4qG
1sWJ5qdk/ihYxj6ijPpkCa7N5fOhbn+sy/GJteGpwcB9JxNnwgtQ672yzrlnw5Fsezugec7unsbQ
xpJLRgclRhYVtiANLkc7dCAa3ao2pa+nQZ5PFMedBEBw/ERZvt9JU9FHlf8RdJZxwzGTroXYLo6A
GMsHwwhJ9Wg7OEprjG4+l7/zMkpuiempq0N+PC0WvOYJmsNMWrkrywT8mu3egF5Qoss9UnYF3z/y
52d+tXWRYCTfh1Sjp1+iJ2JrQtf0K2ZKOOcflip3HpqcroXcGh+Zr18pwSJBaSoqWgubwsgDemba
mNRQaNmOCwcn6AMeu6YLz1ZoXEpK1kcb3s5maGqX7AxfCbPzk6PsSHMcW9a7zhcguQtQs4MxgtKO
vSdPl/U9rUp2RqAz68Zi/Y+qhvLezZ0XY8BiTLUeai21FLsk11CGQF7+MOPKP0UGpQ81WcElA82M
z6BVIb35v+ydyW7jSreln4gXbIPkVH0v2bIz7ZwQ6Y4M9n2QfPr6qPxRF3dQKNS8BsewT1qWZZER
O/Ze61tzBCrKIrrYrLzNG8mC3Z7Ol78Z8i97bsoa3atjlNklq6BRyE0oy1VsFNHzSKDuo0cGdb+f
XyKxo/nSRAoHcMl+rjmAra0UunjtEOE42mZy7bPui0QxjtOWlV4JEk/g1CoN76rMNgAfQVsi6l3I
ynCOjl2+MjvBEZtxHLNCTvfenJfCvsicMSFow+UPcx6DYVg1kJi3ZZI2OxcpuCkIV9UixG7hbhBq
g6pI34zMueiZA22UXVzO4LNinWnOXK+miDuoDoygT9aO30bP9QpV2kcSF9MO2dZCGIV/7bJQLOd2
3z7wcB3qZbRPrHFDTCVWJFWQihCYw4rCCAN7bnSwSGGk5v6d10NMmOM2L0Y8piefxvBi4kz14piB
fWhz/ZuGw0YTvXyr037EWl1Gy8JsIwbts2myk/Gu9ikHZUZ4HVAH/+BwqEEpzO8zKfPVKFtnxfD9
06h6fZ8UMM68wLGI3ZBqDQs1XpEl65yzL0lrEH9Xyi2ghKLe6aBIxFa1DYwOTeBM/k+lZnD9UL5W
PZawx67QkFGGmNL7itr+ZSg98BdJ22G9dIM1458Ukw/vB1OKOU1KbhM7bfehVTObUC+RK5KjSmO5
nqBEPC4WERP2ajsezq35Xc6c5AgIyz1YirDHRAXbrpqXvYYsr9KVV01ysHINDv6zDiw03HBlhiQm
DpFGpRmUmI6aSf5L1MoI07IRqpLE6XBTe9baka46dHr+NJQUX5wRrlB09bOI4SIbfbB73Ns09Ht8
fF24cdocvgTJsTt8DK92pR8IHlOHxzpDHtM1IezrAFWtPT82tcZ267VZF8+iYORZZSGhSj0nUz45
NNLbc+BtnsJGW1WD3x38gjSE3huqnejzn7o3p61mySuDhfeyRpwRdpAnhRF67Eauu8ll3axL0QrO
8T5lqJVVfEuAdzZrd9oQsyfqo3Ostf5SF31wDGP3S6H3wJGM6i/LiBMkvSC/MDFBVlXK5jZlRbgp
EZxz2Yh4Yw28d2oOhqKv6m2GRn9r7LElrzjolqGKRyalyU9ZedE2iicF46HlKFLF58elMclp56nJ
OLoBL/Ahkq0r76gFk3F4nKN6Qf9EVe6KZHbjCNzryzCxFoPOBFM8d1fjyek26II+3ap0jpFt3GjG
TwDHLWLrmOhgQCHWho29cighCXhKt4ZN8sPjueBq2adcMCCNpBGeHcXK7AblwJ7mfTYkgR2oF7Se
RX6eshCc86JNpjrQ0IJ63ECydThd0W0qS468egQXVSCkHtrtgJ9wBiduWKbc40igEN12WjUt6dnM
tlam1ODjjQ6Q2rStiC1srrHDhLM3/OpYNlZGPABjV9VWjPUmqKrMe9bKRRaYhtXnHJiy472Jlh0Q
GN3mHjOs9pcRcAvb1slANH8MS7S9noldzkbhQPBi2xOp3JP1O3s/HhJCUdvFe2d3u8huqmNtV9cq
hQldplnhkFHo07gX98GpjbvG1bwcjebelNZ4r+DOt3JY4/vd+X3f/RYi+koRY8Bdpb60HW1XD6xK
LM7HJnR+PYqwxyVrWtOGgEt+ObGLsrw49vAt1rWHSFOwpz0WipDgx01uyqMyirc85C8Dt2cVJmmy
poPVgFt3X0o06Wu8Kb8rSs+Lg6BlVcTBj8uAZc2KhsOxDH8rUyybIf6L0MrYuI0PhBTpsV4IHW/L
5KzKrmMqIDRCNVjI0Uutc5PU09qOigNNKtbX2S5idtk9tE1mS06O1xyN4LKvfH/eV9AFalItu8aE
jhzFfyO4txva9kRLjZG59XNyoNBUfvp1VF570k6bbHT3D+2zMZkob13k5VmsDo9rkZWzP2QTTfh5
Vu/L8JSVrK/S976l6MnGKVA4Iq0iNbq9Rk54mspIcCm+FROgJOdPDfr7aIDmwmfAgZRw17OKRbV7
yE5UCI0JRc3sCHacY2d7+kXaoE1V6e371Ej3j3ukIF7drbR+ZdAXWj3et4JIWF56eWQiWyyyDBq0
HzgfDGdGVa1EY5t/iEAgesyi4WL72a2dELgGaCq42eSwNMvEu4QEcRZO/BIFlnWO5w/N4C1LlTan
ONLDS+0ekbW9hYwwn2UvulOfds6yn7Dx3Wtp3h8KiNQjPdFC+RaWIbNYnQ6nSIjNRj670cf2/NA4
BK0Yz7Xz+3EeUISuRdlsK+GE8Dgz0CSYxVIZuYXNeqiAVdenSDhkHCk+nzoDIN9scelo8l8KXb2Y
VW+/1mH1ytG8WnstvKduwJIiMPMsQm0o9l6Q8AC2f8FeyTZoDxkIhFB/pRipdiDgg1M7a6erbPxd
x6MOaMnEs5BYBxjCf/xSGi8J9qwpapJV1xF8nzqWfaL0VSvTH5wrOWfdIhECfKFdX7yulWgb003K
AeACZ9lwm/xcmbm3bEWpbWAhj7cK4tRsW43apHzOda87GkDDotY6maynr33ZQZRCzHCuZRotBg2t
axDWR5nVr1Wsmv3EcGOcpxxJzHCKumzIfgYUTbfHRueQLMHWnDybMnxKWpmdzUH9wrFXYvSc2pP3
Ocam++Th/3SaTTAoa91ZrrEKpnuu1+kmNB3Kr1nTRRD7KZpUj7BR7HyyFdu+R9YS9s6pZJCsAUB7
zZ3A28X02lQwfT5G8TRuuNpkd2wJWV3Eer6W1JlfNkAyMqiQkZW/aqhOo4OrOrfjaOWjzjkkrCuL
dpp82gL8phXqp2zKmLOhI7lVdK33uTVLm4AAkNEJaZdT0JvdaCTDZlprrUy430trHlWRSFYfNHM8
G6m8lw9JykQY7DgZCwaACcnkegF5zO6QmnMuJnX+3EXe38SLyPTKi3ek7tOSWy7YCcM7k77UbKbJ
ZThuU3j4PVmODOWCi8ssDlAk12kTGvP2bX1D82y3TmNHt6k9YK+Ck+oG9icdHyO5c5ggTbEn9wp5
dn+z0rDZC2KfGHoSS9Zx/D8nQ7iPNYcmVQJy3dAs96xQhS4GyggKC/bwSisFYcOIPohzbK4e+/N6
pDZeJaGIlq7u0QPy5vtDSuMEv0I0+Q19UJbvnNqqTrnnOL87OUAE7R39lOrIaTVhJL/tnr9+hdDv
a+xF9Ex3KWUMtKKjHpx9Fr0VMGx73bU5BZfJWRbHIvFXTkyWgZYUF9OBxktmI9t9yZE2tzlgVqyg
TtA/az68dlt1xrtZTV+Vr1jmkb8YjoZ+rOmMhcEIZBMUXvOFfWdYRWNUXMpRW4PL7/DlT4wqeXbI
JQXCSzhi+8fj65FBRpTH/nUgijvs0W7o6WenI+Io+9B4dyryFqFQZQiTTmmnHzES+KQjjd0e1Oxz
WnH0CdVDY2eitswdXP6weB6d0FDrmf4y1Op/ITURT7qfuFuwtwHJt/xykaHelRij/eM6iBIO7Xnl
pfvSh65veE61G0k00/XGPLd2Nyckw2+MSGIfursK+mA/a6XDLtEw91XTsksYTanRWpMwcTcUFg68
td+8Em1balhIWhvSsfDzfR+140nIvFubcEkabGNLI2PBe/RzCayySbD/NFU9wP9JqveqUz/AryDB
x9TPTeqYG9HSRqFmRWnZGWJnIhBe2nlMFG9FzjTOK/scVPYOTd1HpgEnJMADLN+k0d5JqnQFHj5f
DjQs7lNKKyXRrHCdRzZ/JyM5IqF9U57uvCq491NvAz/N3augazgykX/uE+vJjEuuPCwHB0KB3F0R
ZTC869EniIR0JVK/r8BjxNWYF0FJ4DT7lbWHTDbm3c1NT109uFDUe9zrHeHcXAr1qp5gZvkSTUpZ
e6uQ2MRNrV4CGpCXtgefBu813NZFsbeNST25ksHlyFg2GwBJZS2IQCtMrpUxrkQkIajQM/qnxato
qOwN+mMlmYM8TRyNSzE3ImLikC4MqkYzI/Wdvow/Mvr9NwyYGPWsa0tPTsHrY3agOEos9dnn1yMt
+HeRR97AbKys7KXlm5/G5Hb0qi39F15isRphnC0bT7w+nquuQ0xlQZhs9GHglNhlxXSiIqK4fSjj
ZC60jTuX59wHsH5Ga1pnpKXs0j69jvDj4C1xxifAiuvXZsevNIQwsnfTq/bleBodxlqALQr/lmE8
P9NY0ISZmMP2bnLPHWdrpB1pOgRaa2qedjiihluS0AF1pLzoQdbdrMBn7Wcpt5BtvmiZAc2fnmhe
eyeaE8jw5zmh8jqW1BCupMVo4JdbM4hzR5ZuuN0ErZgUCWQEe86w0zqv29WaeHWN5J+8AO8GIoe5
cSm0YDeasXt2Ko6CWe+iQ/boU4ZO21zCkiuysViTwx6cbzr7APIs93/jp8tU9gK14Va4tQVoEm/J
UONFapuRtNfIMNePku5Rnxhs7CsKQyQgXeuh7J5AOcwfaAd/VUMwXWVi3PUC06824Aq2HJdZq2Od
rc5fW4jS9zodVVJCOv/qegG36aykdIfkOUrW0eBkn3ArX8tuRHMXtKR7t3IZ1hZ3cuB/+3Zn3YNC
HVPaCi+ZP3dAWcBnCKMyw/EWY5lBZdDZl4HGgaSbU8Ylf936WM1e12kQDTCs9zhvPr1kSE5t2f7J
Zj8j8gQYI9ZQ8TqmrDlE85mcdDBpo9EtSgLlkrFnVNC/l7hq15FltnvhgBCJqjQ65H38+ZjZ9EYx
XKwuCCkPrHzXFB6SAuuJkKwnTflIfhHOLfJZNt55MFdYHk4iYixhNvLP5JTGkxFan17/PUk9+vCj
5hDP1VI7M0MmfyjfW2faTvOhkFy1nEs3ThmwEI6l6DyNsb/PC/XFYHrcKxljc3Z07ZB2MG1LgEnr
hKgoPIV0xh4NijJLxUko8YNai+WVSTGCH0mY1Hwljb1WrBWOtRPUMW+FACpfF3nA0hDthoTy/qFC
fEg3Ozs7pugn8VCGFUseOrGgdIqnh4Zz9gcUbQXlzkLzrJpN7xkG+Z1h82Ri+CpkiFDJQyjUj3hp
ky4qSSjL4pWaFReDQMcTJl2zeWxjvEVPabwtrIQDaeSlT5M6ZLOMuI4ouvqqe2MJJaQdlxjirXn3
x6QLMDVCRN6ZbX9EhttSoc2S2bCeCSpIj490KgpEWe64elyIcu6WglTgebzWXOh+xtAkzuRSmiJ/
CsOzofvlqukjg4qCsQV2ycydtb+jluy6AFQ8Qifvn47c89E6+N+shxyOi5qm1Dx97EoUPwivmn1o
ynNN4vMG5aH9x7I5tJCqrsVhQFwMKP+YOTC9Tu829na1SFriPXriIs52SXBIakTN3a1IHGr1D9vz
4osZ6eYrA/UPXx/jCwB902vdp7EzuvXUelegR0T/tUq7u9Hn4/azL3WPszcV5ofu1sXF0gEcPWoH
XFH6OsqH19ZJ8h1NRZJbzSq+lW51NyuCQ1CF/zjDQELV2NyVJihDomc9zzgczIL6Jsarj4zLuvT5
6XFnmogg51mwdyAE9PhYfDSuRNHm9qWSMAEfj3PRcdmT6xEyGg5Pjyl5SimOrcLFRoaOeNEzDF31
boe+Yi6SiklcGUEgltfea6ORuwyxwyY2zPrg6x2NQa1Dwz6vMAj2+1MwjyzjhjNO7MPJirQ/eTL8
CtbNYKrnWpPT5SEEf1Qddgo98J9bqpNU2AQHmPau61vrAGOoRIKIBdumWX2ohhil9/y6R6WhI9bJ
kcBYsghbDJD50K38earfjea7Rk6AVnR7s3DLUyUCED5eQNtg1Eg76CDXi5AbgE7SmaMQwad23K9J
1DaOhfIId7UoJ2qGXkscYCymNJ6v0xC/FV6YXhgfAm/W++E0xzIVXXl8bKuDr33ow1hvhzwazp09
ovKYN6pmoGKUKW3OtmrsI+z754RC9/J4GYYiUdXgKIfemkl4WHTxc9V7Omk7Tr4GtKqyvNskkWud
1KST2STcaB17vbsJ4shehXkjbv1MYqYcyCYdmdCkVo3HAFdl6liYZopN2W12idbZtwKzihy1Lwnx
5k0FKzmC15J2W95l5cN3HrQebR+RDYR8aJck9rsluoR93xouChPj1UzG4io5suruGF6L+W0QHx5D
p1tiK4YhNboMNd0RTqF61XFNwso+G378M/+nbBdFbOs4z2zc9ZOvIFrYyon3oCMBG05tBT6FJggB
wedB3MPGjG9TQktaVCdWsgTPcVZsO/JWaDgnh5zprKZF1mvd7+M8H7eVSl9RUzOz8zBNBHFgnJsi
axZDWTsYSaZgH9JoEZF9RhdPQJHDYbBMVE4O73RK4zY9QWuaux7YgKY3N0NjVQZPU+BpL1kV8U/k
Hkt0j7w5P45pdfvMRJA3azND1Hc5GlK4Bv2Z24McXjUaq9yHfzcgDV82Vpe9eHp1UiWaVoH4cZ+V
Ur/UsvjVdAEGaiN58f0xPidpLGbOJBRTLSovttY9K9jEa59J3BYtigCkbjBREfFTgkvhpYxeqZaD
YwOB7j9ODd/fPE4GCPdIf9UgToBNaIDizdeiEWGEdOIwWvc8Yokqih55XbjLOEkuTaZre50F4F9x
2GEr2GikHjPdZGMKIQ/s6yLjJMpsQhPDuNX7jOJJjfVTDjrl3zMohP/bgpRZFnSwvIaBnuaxXD6C
2B/XvKr7fBOyZC0Z0IRbP7aSLdKENXHXf+Jalc8GSew1mJTTozTyAs87p6ZKiXtCzygVJi6lx84Z
FigDZT9TW9njbuG0A7PZEBuOJhoDy8yDMLvzSeEWs4smkdYt6UbidOLQOfuDIGIj63YUuO2qT6vf
I0mOJ58h16MAeyxk1nuEaWrhZ6M8uDWVzXyAFw2tzBylD7If/ZLPQnQAJ8TLIO446cF7LDJvk9Yo
rvUmGjaPQxzOEn0h6Hg8Sa94c1CbCdG0xyo6eZOG2CVep40gKVUPTkbmtHfqhzNNlUU325B0jcaL
RIDGkM/XGdCVxTasz9Yw1Bv6UTBHTdrJ4aBdE83Q1rRSEigshzYz/j5K1awtDrGW9dvc9P11p1/i
nqaR1erBajTMYh4TvmWpi4UlIuQTiR03Yj5aN6f4lbMdrzwzYu7h5C/24LbofMndMjOLDPaO9o8W
x19GYHcfZVODWMU0RcrBMwolmpduGS5xJnyTHJ7eFNMlSZwy5Ql84FKkwaLBGSbJAVv4qsk3DgqO
7dRN58jyp0tvVt2KJOa1wrAWElbbreoGn8MQviStmTwJ7cBg7dLKJPvUEJQs7GCKjm07cujJqEVz
phVBLMPrUMFr0wP7h1ANMgzbQC2GoXi3B0JvK1oDOiIo102HQx23xYo+/rvKqtknOp6iIKm2D7fd
/0eC/V+SMVwMn/9nJBgyGlmU8n9gweZH/MOC2e5/+TNu00dbxIY+51j8JxjDMv+LfAsub5cgFdNz
Zsf6f3IxDPu/qPl08hgM08Rjb8MT+w8ZzPovWzdtA46545iEaVj2/wsZzPmH0vhvA/DsWPWxndsw
9oQuPNCA/9O8iviwV9BAo0VEhO3G8l6JgL85soLLUEDOGBmFbRjFbM2+aveOiC+2Vw+3qq/fkg4D
RixUty2H9q1gZnvJVB1DOA1fkfJaAxgH1l58GIX2g698lRgRc/vI/sGZw7jJPvisibiN/VcdMDrc
TLxhWpJET2FqASZjzrg2DXIt83QwyHb2k71RCqa1U2K8SG6Ns4lH7PFVW1r9xY8lEz/CZ7rc/+g8
JlxBlm/whTh7N3ilYUmDs+8i9LfjdHEH572l6fiawkIRNXPtXHnfAr35a6+K9Ew7lOHo/KVVN/3J
4vy4mB/zeDB+JHHUC8JXH99RJxHictsNNkaVH6ufUHH7k24TsMtigcPQqxGSDa2hUrl/i2T/pHPg
5Sjfbs0MgjBxggiecX4aJgSMvuNc7mdnmZrGM+JcyJAy/93L4CevmnDrIQW664hw2N1ING5rsP49
Awu/y4iILNofk5+7Vk5F/lpT39Ocbjl1oPzBhqsdW8ft7oIT+S6e8n5ZaBboDcKo6/n/Z/l3JWtg
DI9v8nVcoLlkopQUB2aF6uIn5sbpH8Al/xrU6GBLyvV14k/f1mSQxRGCRzF9nr50NERsk7XFFutd
JN3vvg7++DFhklIN8gpkeJ20xrjJhBRrw6DwiWczp+WRsWQR7wa355CV4azjie6l4ZxVX0erBl8E
43YzxSmGSEzLngsvldh2nGrpldpnNojooHSwAQrtEbTMXl4yGGlsAOqtpvnA0CPXsV0OgjrCpsjx
W4IA8F/GOWwYpX+6qIkoaKJ7QFsTTe3RGCZ58CeURx57OMmWwkGjmNnhnw7sQppk1F3fXujaCyv+
ZbtNekTOVqBdC0mbJoSB7aei621fs6DSSB2U57wdyl3Sm0+D7JjRCPnszP1435oB2dpfnCIU9Eb+
FdIXbRHkLfJhMybIPjW2kh4fI3tAQixcElF5Bu0tke1ASlvZrDsfwTdzgN+Z3b9xpxtIrkhabOO1
1HzOUIjHN41DdR0V/Jk9waFXCVqWbk+GZGpPzAh1b2GgBSrH2Rnb0c5VuPdRnPzAqBaMtheo+a+x
yG9Iu/RD0fwIW3Zzd/ylEOlr46j7EBYH0soWrl5VjNX1CSFG94WQfGfE7s3s+3s1ZZx0SKtICw17
e5osR/ce+/nJEvkPzfJsY4j6EMcjShZNY1jVHsKMd9+1tHvdXP28Pgx0YxGRV4dkIA+3QpK1KDlN
OzJ5AcMPkNRH0GBDFWC0vhzL5k+SFe81ybvMIU3vZX5kPulHkac7LEg7hgCJeCkK5a8d0/wOK+wE
3cBo0Vm1mvsLV4YTfIJw3JFLgwkNjlegGIBCde4KZJIV68za6/07xxDAPnBB8W41mkUGl0cVXeZV
snAy/RXF6VurlYjwUv2XCAnzqwhATT2mIcATukUHOhZiwR9UrqSl1PkVaBbqvL6AX1TqV0cFt8h3
91laS3QBGGFHmDO1268ZyZ8MP4KJrmE7jAmDdaWy6JdSMonQxpMVA7nQ5+YH3LtW9m+IUZAJT8m1
7sPnTk0EqqvbmLokdMZf+M82nrZUI/7FTibIWjxMn/bdTMsjzpyjkVdbb/Q/QpQh+BFCTa5CYpMp
l2WyjJX3mVXyuc7la+uOd1Prj+MQfPZoIfvIQ0aDfZRrbz2VPHPrhwuJ0ltF9TYNP5ph+hChf+tF
BaKNZVxqtAPa4LXUhlVRpj8m6ZoK9ME2sMbtJKJkA05j7gIctSY5ly61XgRw0FPr0e4PnA3ENse7
vMx08SdyfsrJeYltr7uPg/ojMdJmFTJf/IbbvIHgn0FaFHU7bRqoCfQL5m+7c6mtifQjBaqQ9EQd
NVIqmuQNkZVD4hlQ5K7nHkG2/e2p1wF1Fgid/s1HJgUq6k/edAUhrFoMssyj/UYkXZQVi6j1FUOt
QSKfTJbSYY2Ng3Ha2cy6SrtFqKFG7mYVBC3xPxaZPHZdHkriavUpO3ZTlR2ZqJP33OW7vORUHTBo
XIxI1BZxarlrSyTDCe1aBBve9cCbQ5PAKyHi4K2c6oYeW7V2yD1eqgmyFGlPnKnIdR0LuuN1ziRU
j71DY8D9CRAo4QSp3mK4dUvJHgXGrvttRfzF+lb+Rn9BhE8kzRniQyjo0AwUp58Mlymlo2eN+dVa
D6pwVdNXwpTBXmgnNEl0yMJiuHTFZ+UV2C2HS2oOYI1cAM3ca+XBTPXyoGU2edwJtkYVrIOg05cx
R9x9WGR7JyydpRIOSVJSb5Z1WmoM1tCzxo1ipm+UwyqAjLTDTJgu3TIOLnmRX/CTSIwmlMl+6SXr
BvgJv1mP/LSb0rVfU3SETmSgzC83rsy+OKG1pCGSQOrJkYHOgLbI9NHbEuFapAizNUQImWiYtD6L
Rps4VIn6GCXpNgly1rl67UzWGzPRCXYz3x/03AeNOfFUMXLYpOhYewnImGX0xfQjoTDgY7MOXlDq
q1FWxZoE7/igtZ7YOYFbr0TnrYCX62+D3WR73aZd2FQQ+yyr/l2WhsQHEbn72vGIG5qYbzbF9OUF
KYRJrfBfg7z7bUZSu5RW05zyuawxe/cFrJ242PZUvhYV24I3DuL0+JLMvaesdC8gNiGKCvlpOJX3
JPBCLbpmKne2WSBO7K1rqU/l09R52R5QH5qJsVrLBhUkN412SxtDuyHl+BaOlx5YU5Ibz96FvovK
fwy3rSJ2uPAtwIyP/yn0cVwMTm9vBz/3rqW9ZqgTXEy77q7OaJzGjpzvVAI3XLjKhE9lOhvshM3p
8ZUN4vCID/7kD9WlpLW8rlpjk8YZ3QCCksKjmD88Pnt8KPMx5PsTJotuH69o5dLqkWZ07GbRXBe3
nM3mL52GJg7CTOOJU5q2+fct878+vu+/v8Si28/ax//5uMe/o/H4zw97/PO/n/jfj3x8ZrQuzYW2
JQX7f/+Ix2f/fp004WKg4Aw7nYD2dBrWrRfETzLIkUmHefvcFgGdZ8Ow7m1t2ssyM+NX6tBiWfeu
+pV6oELsToRvvaRPKqJ4eO9hdQHsrOO/OCb/lIlpfuS9hkg5bL8GkpzxyMU/w4AtRgYu51l0+TnV
gVyUyal3a2wRZI4qrOp8AuKcGRQQNl1nMhAUxk9I/1W5VfAlfeMqTS3/7Ov8d9gn+l9pVj8y8Cmm
EGDgIUnVm9Iy2uk4OBmvJ8ky4qW+Us1irSFE6aWkl4x3OBPP5eiaq8xJB2S+GLEL4otvAwPrTRbL
mCa2sDbCC4NzPlRqa/upe6q0ES1hjXiux/i4TxPhHOyee6upHbFPR/gMVZIEOxvA5KkBurVL8ik9
N7yIbSb94sLVoegZy+7qNSGawQSjT9BAzRnj3n8KHBYc3Qyyu5on0pGox5fOEvhynEp7VSGRbUiB
u98qnVDsYjV5k0iJiIeZ+j9hMn3KwZEf7NgvqT8g8nPss8vl/q07OcomGxfRZHBSKfOQgJr2I84z
8sr8xb8/v9AIEK/x4/RCW5LCgpuxGMTWQ6D4nSb5mZOm91lM6YvnN/lHGxgfOfO5PxR96QKvoXxH
4DksmqIff5vFGOCMbuJfdVLNiA5pvSQeicg43Kp7pBBoBXocPSehL9dtZ9i3vEE5CldpuI46FeZY
Jc1Fo22yVbFZnEeHSKyeEfIpNRuXEfQAKVq09j6J+wxBmDIPUx8U+9hHLTR0OScTSb+YjXXcEpQD
eJajNbPZVrsYgslkNHnpbRrA1UUqbxmZAWfEsmM+F/hwgSUXcHbdiDiQKupeMYCkSw3r2C/8g9bC
wE77BmCRvVxJ713MvEQcBf1fj3RlmmryM87r2yRC56txsoMRi/6nqYy1EwLzJQkd6FUawcdKnfW/
v7tMGC+YsOElcgBpqihCVZlu9A5iuq/5B0i2wxfDKmr90vuItfTdd9z8r2NYESOD3njnLmoAqcj0
zQuh96OeMH5FkJ2WWm7kr1aXsxKUyr07GjWpLcvhuZLgKo0uL57s0OrXjROFNwO13gbjKUt4l/rM
FGLzzBVDlhSenVPWumqH32E4TlkEnC81xoORq4quYKHPYNby6MjA2sGoo8mrOm87pHV7jocu3k6B
xrkvrOuN1bomHEAkh7IJ/JvE/7TuERY9SztsEa1S+mtWjdimH72XukxqziRV9Qs8BinMpWP/1kO7
J6QG3X80UBBPU+7+aevmb9kW/Uedpfcg7eKvrEZXlU7iO8aFOTgCSyLZ4MvcQ3/Fovyc+IKWQfHX
mpyRbjmsDFZFfFATh7hI2sHP3HFwhzH7pm97cfAXfiauBsujc/8OhvsVq7r8w0V9CM2M0vmOJ3Mj
FEICxSj0GfgJIklSKTHl9P4OTw6nFPAbt8LG3OsLxNYT2SyQhXPPezIn5T2xyVEs0axZP77sdVyC
Xt18ND3N18QjcsYMSJ5IdDojhBh0izT2mn08oIbBRtye/Zo3IrEZ2QafQ5ub6wzkKZceDDTmWqeA
zv3J0/ZOr5tXbAtAY3vgPK1TBU8FCdZG4DKjT4Y3x26T5RQLY4fEq0MRfla16Vyb5EPXguipRQ+w
j13SJtqqkk9wqJbTOCFmQAZHaYWBAj49ItA+7NHffXMaXSLSri59UjhPkcARouw+WOASWrBItgCh
YsStmPZVFHwH8HESD9m4xKMvs0xetSIsnsbIHjnXpsamofgSdH8lv7rnsyFr0D4w6GCxqe3k2/Gr
HULi4ASR4RKIND81baLdHh/cejY4KFPtWq8bj+xXv1CZIKXPR2DBnE+pGOyVZiQSgEVLDWYY9ODB
FBh29VeKqdm7Wjdpi74eTgNJKzy7faSRbTyF8wevVuvM1q3LWMZiT3DypwZXBqCGf0bEzeIjhvOA
LtrFWnZyfDd9ckjtLkovAItv6he9CdBJ1Ar9c9IsPQ7bC2lEOe8dRgKaB8v/Rdh5LEeqRdv2i4jA
b+gC6WUyZUvVIVSqEmZjN56vfwOduLf1Im5HcSTlUUmJW2bOMRNUuQ9tObU3KVjxuaeRo7DLuOpu
ho1byYnxg7UOB+Dn0xpCxiOK8RAiZMFmfdVAkfLatLaZBCzDdKTOOtq+IgZq2HBMQu+w74Lwmc2l
2c9jg+29hussuqa7aUg0QhaxEw4iww2plW+DN7lAFre3RFGLnvE//11MzXywBUHsExIdrdsugl6f
Dm3jSvY/jQynHBBhMQzyBsZIndIGaZJRFMVNo9FmxujdG2Yij3Kh+4XrUUCzqaS2V27chADxOPTm
85oChO97VDH67Nm3nw9ux1HMexxVqtkZY2pd+7Gpbpinx2jSmGD8fFpYAFHEbL1CImx26/aOOYP7
OCepfudRbez1WFI0TGzBcPkHiBWawDQwd/GK/JYC47pVilF938y/W2pXcmr+5/I1XV+i3DNDXNzi
gP55vPq+jaLYA3+aMKGqtruBoUnvtgjjJda86qyOXMIxAoP5fagVizo39QMeSxahdzUoI1QYYKDH
G03AiFJj9E6mmJ7qQo8YT3K5Ku6RiP4pqu17hS23z4b6mrftlgTTuA9Ea6M7cj+drFa/UvZe9bzJ
QjdCLoIIssFuddGS8JpMu2xb+SVW7yLMg6sg3OnecYoKA1tSnLqZWRb+0+xXxwQtwBK5vqUNSXWM
ChlmWmt6B6PaCItJpC+DHEQIX6pP518ay7aHfpAsOaptyTehxjekn75CFT5PbEIxHAnvmTemjGKn
Wq8z4bQIWi9O3u2pVxiXSPUJlQKLC2Za3nZrBMet4qhFUUTfUIbu1as3iY5k4ZOKxjymIzejxWT1
7mnPPFJVWC3jdJqx2J7Twf4Q6GByhStY2FoZ8ZDLTFt7N0rzalrkHc59TI80XvFyyudSmQbqMduI
6BCoJc38vMqWh0G/RG1RoYwc4lPn63NAC9k9pPF0mHmPt9ODZsZIU7KpNgi2NMy9Dz3CzfLPagJQ
swzat4TkerBGtDIFnsVMLgggVp1Aga6B8eCX0NkL6uNmFQB1s8q+R2do3//8V6VndHNy058lxOMu
HomKtYOXj1P1E3VWHTTcr+5TozzoppMfy0Eab70QceAV5XLJ5zq/z7K2CCyH2FlMH7DXG7+P0i2j
yDe6W116f7vWFswO7J1MjNey7LDIzczKpuofQiZm7LAC6CjnEX/xFK2FfLb0L18YDpGAjfOUJfJ7
Loy71oCKoc/8bj9fTpc1P2obnHNMYogH2+sbK323t9/VJ9GYLVjt4g0QFbfpW5J3AH88kyHeWp5n
Ck7PJhN6mHAE98lDch7Qce0ZsWZPSdbjOLBb7T2bLZqNrDiMc9Xiq6h+y9X6Kw2hQBUPTVDy5cvQ
gwlbR6t54CYFvibz45OccIb7ids//XxAF8+m18xDDQoL2ReretQYbkZTYg/7MmbZOQ5Nc9Qy03xi
IndomnIMFQE+bF71UFNN/+gWDSOjYY13C/nX6Rg/Jq06LR1rbJJSjq5tFcifSDxbiHuKO+7fCzFW
dQr5gRPxhrcx0lfNZHTSYoAEf5q4yxFlQuYW+kH5M9EURXVCk25sINA5QFWYX3MmeIHhlOWHpmd+
lMSFcyzEV6lk8jLpVKqTgoxP3hxzGZoWCw57sOQ6oswJj0fdjPmRc7AFuT2zqFHMkeqa6smLtTZ0
Z2u5Q9BbALYJBrqdsY3hM3G/CKbM6S/co7Sdgcb2cSzSP0MBqlHPqg+ZxwxW4+rbymPtHKOxu6f1
7MMkc1hKMCykt+Dtj637IUaiLTUHSABO4Dq96jLOoPJkf+HifPaL9ZZvZVCXyus4IPIDFlgwVG0i
zWke5rKzA7cirLvxegKnObS7pGzo80bs7noZQ82S5qGB8RQuxIoz3AQ+j9tt74k/1JfrZjBKohzZ
jeMhx+vy5BTnyTUr/2S5mx4Mr5si1bJyGhZmrWNf/bbG4q1ftxIK8XNtos6SNvJu3XdKaG/ebqoV
AzmTWh//KjmZMHW4wzEzRXsOgQBP6XVm+Gp1d/5qFI+t7XuPqUaQbcU6jAivG8cq8pIy/rJwRAfo
6j1aBuztsnBOo9kgb1IngxM8aBuK4RlS/bFd632uLLpzhSEhJrPTkSmSNKlpzIfjEiBh/Vugr4gI
WuSQsTHirvdVpRQe2TZlM+CK2rXHVL91MzZYI6zWntVduvT9ud32C/ZIml2+glqal72V9jkV4wcS
vhqtBYZmNxsZA5CXkEF+YSAGkXkTSbiM08N6uEH/b5HVZy329/3Ql2w43AZ/dtHtYm0/EWx7FAYb
PvJBH1sUYeEotA7G98jaAJ4HuJk0PieoodI0/xsv8I9K2CANt4ipbnXU/KLZDTU6MIgCycRtUdNB
yTAChvvvvy77wfDGnV72SThBnwUvh9rct4jlA7ZK54k4opjvTdkiZG2mqO++aS+8s+q+y9lHZCtW
47H16+Ukk+TJn0rvCLRpT7DCXWPQucv2aHpiiOwEWLSa3mZMO6EaCIbQwILZNt1Gig6v8H75zhZy
qbNHKVmCCLEYl9mfx3Cafcas01Lj8WGdNFr1Ee1bhdEpE/MF8VrKU98MuhHRKn4AeWoGdh+aoB6b
dPol0x7OCZ3KGVNttOrNeNbA1d+VaCNlGrsXr+3MA3Otik3k/MCR5mmca8Pjsn0o+/nkNCgnzX55
lG7W7Kh2l20xVF1yWX4IJqCcOHjXmti7s9H5eLSY1yXpvVNpJe9SVNlZZchVh5wHfFIkJ0w6TmQh
M9u5+qhubgawES/VYdTKN7PT2BryhJdVgxQD1j5XDI5Qv2mukA72BbxMBkEwM5uT6G3/vnG1G/5N
uifny9Lz9UXE5b079k64uIu7r10UaSrVj5ysdtAarnVolpXzwdDhd1Z1fCnNA7dc4KRL40ZuPz0Y
Pl7n1TN5sBeMaz3rLNGIhLkiU6PI/GdzRdtKsgm7u+ZjEnZ7Xg0mEJBRYRvnwiL/WYPsD7T54iem
xiTRO87l8lzLBU1Y4f5zV6Y3eVEeV5k/YS3/dsySl6WmCCtmGZjrWFObbO8C1zdIBIkfen0Vj2CD
vpvRfacezT+YHn84HrrQptIcLm97PfXdSLb9UNK0Di4M55QzaRV9daLVIeBAVZJnVecfcs+bnrTW
QnxTtS5lPEWHbuA5W7lZ8WBx4rg6ETg2ndo8+ayU2Hv0tMx6dMT6FAGcSuIeiXr2UOilES7s+iIW
L/XZJVFIAGjUu+kgNYwzeMAArIw+4n9ontFSu7DEQARf2XgnQVKCUxpa5URGn/on0Prph/VOh99+
+EO+nkbH0SK1fQpM8q9tCPuacv/873/++Xrl4vJ2BZZ6L63SD/nbrAf/rSqHjxbVNbEA88PPh7K2
54e4zwEZFgmabTEyR9u++/MNnQXCqSl7Kqcsuxgit67M8sdXV+k34MojK2k+o+77kF3fPIzFOL7m
bFwJVBLy/ufT2tWQb/v+Bo8S4ytjTQbOqZFcfr5r66IJBcLN3cKYGo9n3T8oSBH7ytb0a2uAG/Fz
L33mD3bClNrnVVTA+qza7X8hAi0CFxviJyLzV5Bcw1+soUeExTaLNqLJhHJ5muT1qVnRAgA+h6yD
cvgfsTLbundPalX3LbwhdLhsGeQN2BZVlQbeCvNq2z3XE3lnchjTk+8TId7A3npDPhHvp0bZu2lt
1Fvu2ni5V91AkcF3dYQpod/RfzgIXd9Ki6Vpzljs7ue7mTu/ExHdPA5zDoW6WsCnMbv5j1wyZEn7
kuru57Ch45K0/UXQlXhhTecdLM0r2Qv+Hy/A+9W8pK72aS3q//sTpu0nxCX44P95gWmXgvDy//kd
uJn99zv87wt+fof/8wU/v2S8IEj+31+yt7HgIjYumeJ4/V6f4dKYVtI9p7pePFmIQ7dPfj4Ih6Q5
fWbW8/Opo4/yfnCm/15hiQ4Zc0XliS/euvy8QgMdfBQx0xf9f38I2WRRqqmR5oSfa0CZYGqmjdux
UcgvfPfaFWj/t5/284osmwAuD2CCfl6hYg2AoeX9/fnmzweYHO8Vpq07bnRFoHCZXWByKWa2zMmM
gchoqXPsMgosz+zjZ2+tCxxgYj2426cWMKTzYM3MY4jIe/a7NH62h8jBWAIh3psuCdlLIbkttNdF
DQPUAHZW52UXDcWgdj7eGmjPL5Bltb2RM3fUZPvS+v2zkfDYTNEOj/HbhA4WzYTivv9Pls6yJ5+V
ULpbP3ofxjzVtBsEoibw26RdfmJMva/S9aNPhB6k2KeDlisxWO1mCEeHmt9fdmzFr4vQIWj57esY
t0FdoNhYzO6pqwFIERjFQz9BK1xlaeS0xAlLjZHdasQICw3e056I2SVmEjdoBjA8KPAYsN4s0Op7
L0Fo0XfZdViR55kz3JjYoi0eP9vReWJRY11YFyNjLPRTxlNGZiws+eKYFgDgYAYdPeWJg1fUu27Q
GUIXXsbTcvJPq1Oe8JUEKe6WQ1PTGFU2RtwVzMY86Cn9d9+fuJIfck3+023CULB9gaGaD+O62fBB
D8LpJwa2n7AiqhX5OhDvh56B97koxMPPZwK22QU3ATQfFiZW3/xLNJn/Hq1sV8Smdta8SK+myKH3
K/vpYwaPv5s6jrP2J90qQ4W6gW0Np9AKXFugZLnrFFikaXVDsKZIYhRHVteRZImeAyQUNt0cIzei
4M+0LvWbURK7lBAlsMrbUMN/av9RSKNkgRYwZd/6Kt9iB1hDtivddsShdJow2YXMpGOquvmb4vBY
zuOr4+tjlNusHZgggsAcSXBjXlExFDcRLgQ2snQ4wqZ1pKfxSdpYhRZoyEZ6LzEDTNozdKbiU+by
2suJFCiEGcGAlVDf0qyVyZKr6PLAUwsMYkyQ1Zb8tDHUGtegznL9E8NMP8Ak+qZLtrMz51eUJSZ/
ucNbb5Kw7n9x2SxBh2EM1x2yYXOxTz1pgxS2d+ngf1OgxDv1UUgvYG0y/Fm33XQhSCvrgEhnFi/3
UtqaHscOWQ9NVGW9d3H8FS7IKnA094AYoePsUdkhxca3MaXzhz7N7Y38DNhxKXvauhNhM7BrKWMV
prgwAunjxLDdcY/aAKfpkE5BmzMT18r0aCTTB2w8xPgVHqlMO0zwPHZJssvGbZHRkofc0zDuWJ7E
QVJXyKvBpFjKgBmVDHtKmZc0bXZNSkR8LtN97blsW0owMqnFkklloU7EY4REh7GHPfG2t4+sjA8d
ENAdKI+vRoWr7+uRt6pXZC0C7USqB865hHhz1y/lrz6Xzo3MBh31VkYvOLWpJJ0djPNSc6iHYn4h
OsMN3EEnoDo9mN4CsXpiitHm+hMO+TEAvhEKA0FYM5FEMDOWf278B2x6EhtSwoVVeue4grxmKE6Y
LhU3nBjMTyZgcBo59GuuPLzExs7z8yd8wdwfCX0OPIJKhOKPyvrcDKXWarAb/M9h9H7DEEtC7mhu
4GSGdmhFDQJe5DtL9HC2veLPMrPcEZUmD/j+9nPO9qKD3nhsR1q0uS/vetTxwWx2Vx1qe9h2jGc0
B+6dy8xsaPG8gHou2vyUd8tyw6517s3OiSArajQSebyruFZ3OefC6hQRWzOSvQAwyYS6WQer1rrY
eDuYnKXVfkhzqVH/ALQc6c5m278qzTg6VnYvYE2zeqfnFaQ0apUF+1Gi1e7AQHTxUOGIxb5lVeY/
u+Sxkc4mWD2ut9GpksBJvfKAZfCkpgQMom4dBtJgyMdWNpUN98eh+FNmAKcHfb2La9QsWbopevrW
CkDn5ApMiJtsBvJvBmyIxVKXl8BF35Um2F5IcuvY8efShkaIy8E40/8DAH4fmzPAcaYCiBuM7CFb
UxI9lCClUZdAqJhh2gtHO38em2U4CG3+HSdHB1w2wBEJ4M6qZjYBwOVc3F64LRmUa0JaWGCt6S5f
CNOOL7gOmv1kxW+p4NbSFniRGWjAfv/rOvG3fjcOPOmIinXRYJJ3SpOdPjlrnUamadyrPubugIfU
mx0oeb64Mp/IHnzGvP4DMxu8JZMvo2JBnaUDLiAuHYfLdj5Y3pFbBPff4hFLM4ncKWU1lNn3rlDf
Fhl9lcsjNcuSXWkQhq0sfwhUr911Wv6uxb2GnSM3owKTB8+gNdJhFmDO/cjcklt8sUKrIwzdXX6t
zsmpqpNh+Be81uvRTMbfMVwLMvfw3SsvTBnDNH+rWB2I+/kTF19L2W6J31BrXWs+KgvGFgmUf61C
7cbhWhKzhL4IGtuyzPiADds5eWY016bGyLycnhj7j0c1iCys4o6ocdeYpsBcPPPkQ/V7It2vuXJv
C5dV4iXd5M97o0TW+t/n+CV/NxpjnZ8Xm6vBRNXz7v77UbNp1jtlqnH3892ff25p0XEkOEJ+vjRb
04iyfv2atl/l50v+BE6UcWFy+O9fMHTkb3NpXH9eIhp0zqhE9aD4+W27zfjjLMyWfn66RUjgjdRO
Hhu4HHJOIicpMTAgKFm8BNF07v6txPgXXMJzVshrjprGh/HXLH87+D8s7oCbJhqXZ2LhS2JLTa44
GXm1bvsHkRHmIUuT9V2SQFQV1RORFu9xlX0krsKPo7sWm85QTvJ37oo7w+CIN6X2Z+iZgcMrilBE
ywg1dX7JofvHjFMfe1dGTlV8sMP/lSXzEz1GFLsnNiA5zDfScXPpZ+E4kwShR71Av6GzqXlrRHOx
V197tTWkfY7r3jxrr/f1XwuddNXA48eA+YvcsVuW909Nlr340nsdllKPrCT5mLvmOKrinNpumKzw
hGHBPTUg4/q0QG6pps++eyc1jlka1Zc1nkZwLUEH5XzngBEGberiY89O/jT1YVrFFMzTHMQZZAE3
x0xS9eVu+w/Ry3zv6+wIXY3FQ9uNsKh4OhryI0FOy0SP982CYe3HfQ/z0UF7KtgXdhkyr3VfZzWC
8sZ7Yhj/2+zMdw+JADyWH6sfnuah/bJBcHuJArBJt+9U6vcaFy1mf4/p8BS/DLwYq07/5EKHWkz3
zS32+GbnsFvza7cK+1mwgYg6wJiCie+unrP2MFTja+N4fzSHMpH/S+x0tyGF1lGPfSL/aJqPGsNX
n1kF4AvdIREUtnEnLWs4xjpdhZM8xxVLV1UZv/PC4aobqRdjr7GCuiNcx8ZWWQ/9EgorG9GV55FG
9lIza3/jaabI1XWLmytMMWcTctUa4ENkIB0sDJa1IrU/0BCOnB0QFqWJjpHZGn4qAYCrvRPbMqpw
jEdFwONum46mCUpIUTIk4LHMIGcMWsAYeulku6XwkxD5EBkL0LBBC8qJYLOSMoUNQ9jZxsPqNmNE
zsG0t2DEoaWdkdLq8IyX7JGTWQT8BD0aLxZjwR3kavbL26x3+u35dM4ylS+DQRqZZ2LxsdIQJTzP
ZaJugagRPqQIZtbj91zBnMk05901qxsTIZ1dT1rg7HAuzr3TN09O1+ALGlAU5dmNYeVlteRrZR66
Bs1ks6VtGgVA2eJex5R/N5jdJ/aE9qpN036wnOo+TtYAf293jcFXP1HB5I6bXT2+qrm5uhLYU99R
994x2t2PliYehVOVz4g8Ck5+IMmLTwarbX/n9FM3wUBIl8VjBZpJX/lXUjEcsWn981zyR5Zptben
tHzxuMt3bqgrRUWN4bbK10uyYmmg0fBdSLkCRya6dE4/A9DZmDSSaB+8Cf7iPePsS0lEzhPZsJcv
ux1oj/RkK0A3s7afAYUw+PTfpkZ85U3+lddmfXE8rB/dZOCxZG16SvCNXG1j9Elmh3ox5qkfSta6
+9L0WlCW06nuJNSmCkNAou1Lh1Fktow3jcSrO8MpXlh7yAfwCS0xlQMPEYCIAMUWG/BUax9kR/pq
8ZqrRR1Bg0UlhPHM82+9VcW33Juri7LiT40W7pA0YHc0kyUGd0KeVagcgy5H0lQQtn6s4/l5qLxs
vwWPcw+ytpn1EklpuFEz6jzeixZVbkKuBPCcxxpDwKFG/ERLEGNMlZ9qgOzRTlZ+bJzYvBqL8+n0
RcbqoxqOzVT+lsykOx8RTl/kM8N4MmuEcmy6jFI9SG4Q9ch9BmSpdpyqonvJCgxeGc8dd6mKMKbw
3FKNVw5E4x4bSZxARzSjBswvmpw39qcMBnL50Qw2GuCfD3iN9mAIb4KxUaiKuY4cpTYosypD/q0o
Rzx2AohOjGRrJMdyGbMQMxrjfYt9G8yVkMA9vNdMptEjL1nYJnbgqJr8OdJNMNzjVW+clgdb/eRn
LLQQaM8MLR/0rLiY0GuQIATZyNLAg6gRWG79uhYMKEeeGYEpBtpZ1+N0yvVwJpWJDY089b0hd61P
hppIeSlap2/KYDoQBx3dNDL7Tf3b6mQeEGDWJyiBqUtzeXHb+b40VXlyCRZEblw9tQYSZzOhuZlM
/zyotr6fVo9ma6zyPdmsIPMmt0OtszRcHrZCOevfr1kOs8jyPZyjK5QVy4WwaHAPcXBwmnLFTLEx
lET6oGNoKd3pblDqPSsFkZnT8N5nFml40xnUNyvEwgUG1LEHceL50e/Ea8sdKKpKzYcLPxtBoieI
QLqxicoRaVCb+u862d9Tq+vhEMfmcXbQh80l5RwNG+dtVpsH4Fcrdigm2Yn+njBehiRkp3fwqX9v
i4vbTNHyCEZvDAzZPHgx6ivXmb3diLs1SovlsRv97qV1rUtMvBTalfe6YAfAHhl7o5oEKIJ8QroJ
oshRmorSlcyEJU7MMPf9kYd//TceuX4q23mUq+/t7BdLU3A/7ZJ1qoI/XrnQF5Zx/hVPLTMwtb7R
zGK+JM6VXVbZWeK1k1VxsH1q8mzKrplFCEJmgc6ca9pxesHuYiAeIdRx0WCFYhLTdp5c7mNAUeSP
4DYD1kJxLYlBQO1IJ14Ah2Od9CZTz3yscuDylPhvxtSjKRLun4R1Zz/hmJwaJg5jtnk81vpXZviM
/Ob2fk65eGdP15GYCyS1I8IftIW2xprPl8ne8Mdyl7RCp78Ucufj2DlM3fTFiOIak7bxRKVsoDqP
82Pbd//KHO2/07bxIXVYc5kOkU0yic9T8pqPxbzrrJi/KtlO4spYaNZEeiit+HEk0rabZEeOFRAU
15N/3XSYw7RZ3ruEK+jsYeqhy2wJJhTDu5CLte9K4Z7N2SPUqGJFBfFFO9dr/mJUc0ZdZtyBwGAI
ZMcHLxu0syUVdu3c7kiLKdhwT9z4Y4Q+5BKn7Z1drbdSk/obkRBsFTsgWl1JB9ODdzfTyHIcY1fN
eHMGxuf3se2/2ptd13wHdFKfCJrEt1Lmj2bbgJWZWFC7hANZzMS1ZknfkCEygoSXxwup+5FrlbOu
BWls2zuth50s2Dx36O7UFENjY8zlWRpe3WFhD0yz9ch9LH70qf/OAphRL8pHnVlIaMw8tPCNYQyI
YycyJ7180lk7pfOqn6cCromTvaajAoFVpSMsMyMkzOmPO683v2dc5DwsVXtbUw/6vNQHMHjqqfU2
d6OmXUptbe57hyWVyJZXZxgddnx1TK3KZZmWtkAqrwHmGf71JocYsAlxKQxv2iFHxIT+MnDqCRAM
HEHhdR6FZH23EiwfCe0djHhyi0E21/Q4kpLMsTjRy57MKv6hyNJGUj4txGWwjkJHKO1qDFzOxYpA
sNj+kLHFp0WDn/j1XR7f+nkoj0YZrxEZtRGP0O+yrL4GJdSrsmcMwqZ7b+kWXAQAsXFu//I3oKFW
1FGvRvuap+3rstRP6ww3WlHYgYmxj9jwzZ235n04tf1LiwE9EL3jvoyV8extWOmtWymddcOrLN3e
hTz0niqwTW6XIme9ahwFEBFLCnEN9zaz0IKTNjtbbf2B+Ny5Qh95UKbkjVrX/oMiFoD0eOsGZ70W
1kblReK5SwytDvFTm3cxRXyQT9OD12RvNjroR6uz1zez9IJOT0t0Rb75rDfZdzF4zu/aq75Rb2Qw
5dlfMSy4qER/SHTf/RW6y3IH9vfkKX8kRd53LvR1sKlkeYMHFqmBKUZqeGzBt7p0sPqrlTTfttvc
q3KhPG289jSyZoIkxLrbrihI0+lXZ7T39YoEuo9Zt+LZN0Oe3Q0J2yxwQAghssL34LUVEE12SY5Y
nEPlVslTsTL5xEuX7TELPc7IEhAMzk+6XbBAyiCnA+/RmQH1qgbcCcpodr2USnFG2T4ZfuA0ydnK
NBzuSjtaqtUYlvv5AXksbaKZ/83WhhAtzbv6W3My6kSrSDlb0ZSX4yXTSS0cdRyYyayffTN+Mka1
XHq951Fo3I8D42rTEefCK/IHdGnDXof1EZQK0F/XLqwtOm245CbTY0NQTn0MvH0HDi19czdm526q
3m0xobu2YK6sQxtZPvkHsh8fsnLSDkZrNOFPYbx6ZQJXn2fgkiCpFRYacm4fHuAM/tWSuEc7MXqo
RTzZZZ9qB9y7z6TUjHcOJ/hTSfR67LihVdTlPROibpel0xrZuF4gn7kkND11Vlnc2X3c3GFqaO6E
vyZ4+KiRqsorL/99SIjJpC7vRL3N2dpd20KDWuqi+u/7SDABFS7Fe9wglZxYAIamZ64XYfTrxcqx
IM2Qv8KUYgB9nbAv9Lvi4CJ2OI8tc0EbqXmkex5pahUQmhoTDz/FVdFowhcHqCZDiMfcSuYRCFhD
p3WeGBcUgdfSwDADpYpGWH2xSbXeiYWzah7rYacUYzQuAue85K4ZrT6iu2kYxjMK25FsQ36MJfsu
WoC7QSSZW3a74rAu2AcTrhHQhy5YN1qL0rFJU0Wr99Sr7Ig+/6O3UiiBK3RuG8jv0N4781h9LCuO
tvaegroE9pBCw7JeeNCSSu0biB3QKoYdT7SwkeWps788sjQPS1O95KXxG8/lgYCbJTAy/csChRcS
48SdiDRVHstGTdxfrD1Ui7yVI8mpttWWjJQ5wvrswhRDXjFASbSWb87WnqrbqUJwDG75RvtyHFp+
Q1F/JS5/iNH7n0s73KDS0PBZ0xK0WnWOa585HHYXOwNrBW/pbrKgKNRaHMK0f8h9qFuEbN0ToXOD
qHPSDIyIVOThUBZfuZjYw6fxDl0SHLA0xWyDx6WvgcIhY+RwpE/MCdz95NeMr8qbyS/tqCeEAS+N
9dJkHu7atMeTnTm3Kff+YCi+VeDaN0P6HPjwGJHotDwzkJ0v44Gq58u3feR/RCYxWSqIENhcomJl
QN0az/Ew7VwjJjNS0x/tpfrTOBle6ZKxEUDeJPcsJtvJtVbqYbay/pCrOtsJvYf9bD12pGAgqZNA
JtFRK8yIro5ECIIKKcNmdyvG5IxlVtD/eMRd3IZiigPZMbOynA3HCExq8qDRTP1vvBbcicz6nyKT
LyAVrHE5vtv2yNz0H2TkTMl8bLBR7jSES8T+NgHTkzqy1BuIuhoW3n5Ctx3knfu0KYtCFP/ygNT2
AuCNCYIxBb0OgLK1pzcEpwfDN98Wir2d7T+OQLGOcsheK/YKqNOg4QOHaYcsoqy/V0tz0wcWevB4
njKLX4yMAk51c4BpbNAd2ysJ7aV9R+oJTXCRWjsE0b/I5wIUcFhzGxmKbXx5q3loE+2Gb3ovRHdq
7fjVEz5hh97YYSh2r8iWMqhvWh+So0BUBoP5pn6V9rJxaPt75uLGYTY+yct60fTxWNfiK7EpteQg
D47T2pFbiq9az6fAtdOTFZttpJfUOZSHRxAyn0VOocd9mAIMmrAs0L2AWHcs9Oyco0EOwrK1bW7O
WvZcOJQb47BrTYK5k4z5PAeDon5l48W2qq6mU9ZxKLgb1WQZ4hO/SCbTGErG54USiAqDG2FcWXVI
otdbjFsOEqUdLijh1MC8f3Xmp0z0zy5GaM8sXpVW3ReT80TSEcm6LXNB2eXcjVNaUIfqa1b2Y9Fw
YZg2avWBiBgtNd+0wj9lOtJvbhuE5nm/Jof4TLuEx2CZ+hAh9nne8pI9w31vJxuVfYr/YLgMOs9B
v4tB4mhv2sKgxi0wUrf6yQXJGKjymrvZh2YTxZeL7pWlJWh9DG5VWoU5aWvB4kuD7YBD9k2j/him
HmgzAnaf5pRtCvpI64tIo5ZqnjxrN5/eQEVItrNA07tUycsYuw9NAdkXw7A2PAwymQP67jpQmiDU
2Fyf83GDxfcNxFH2QRrdJvgoFJbDhGinx5aiugr0YFVtJnjKqQZID5xbxMT/TGT83Ryft/eYkmti
+YmgbtJiQonxvdUifyCzfhf7WPjiGZBFl+/TOXldV0JZkGyH0qV3FTONMsPyOmyMjzLHieSg8MZd
3L8Q8jYQgKJ0F9uG9jCOVNeZE1YyZ8mtuQ+qzZ+7hf22J7ilJcbV9ZAfEcAeJbURpNvKNm2XP8xA
pkdZttaerQDZy3ZxhMJV3heddfBN8c7z/gQgE85Qz9/QcoSNV0ytH3UCJ7CqCbRu6iNJ0NwS4+5Y
rzTf6FxtGxWhpomvnvwwKHG3+v+xd17LkWPnln4Vha4Hig2zYSKOzkV6yySTprJ4g6CF99hwTz8f
qs+ZVvfMSKP7iVAzutQsMpkENn6z1rdmQHMZ5Ds3rr7JR/s0RL6VvpYtvYAdUOCvysl7qoR+8WoJ
B6R5krK77zXtBZjpTUOhsVoN9nQba8FIjbqeWyX95AmPQp5BlnEykCabebuH4yB3otbw26G7dNxz
gDCMS/SM65k1zIhDx3fNs++VexVp57SIn4Mwffet5oiC+EV57qFIzlwy9pI8MUVQmU1ed40dNIzI
SM1i7GKpOujRsFeAAQ0Lu5Kt4+MPcO1FBXYJd8Ckr+Hl7/GwogzRDa71iNCe0E6uZrImCN2wEJVF
GnVZ3eAw6qj75hYA6qSK/DOtEjht2vFuai9ijK4R6fGLDtAUcUJLkgBfgWXAna1vLcSG0jZv4Chw
VpmnuqvP+BeZkar0IoiCWcnSsBa1y8QSidBiwEXlteK5Q8OUlx44Z4TWub8gJnMZxPHOr7tTDQrc
mpcqYbfLTW1nJ/q9ZzSvWfuKy23XhvWzJMQnMuyvrpIvowfpLSk4mjnsr46DALc3men77vhDsulC
ojZY/iK1eB2DHnxqY/6d6NqLJApB5MazPmrxtvNLc+mTgo7xu3isJL22a53Rvr+6aXtMUrYpUh1a
iAJM7Alg+ekjwJlCfqFBqDH4IZzIitgoGRbthUruzDHdo1VndpqzzbeL6lLZw30GdzuIwX5U+ktl
jPkStgxLPXFqcz51nqB1dfTUt8l9AiNmZVq8qJHgcTLyMNZ7xbKzsueAAfxyrH1vpaEfHfpZBskV
OvYhCyl/lbbeeb6Ng1g/OX5/jNNxQ2YGJVr8aULXHdWs2gUWynNdrhhxryRVuggteHzY7LVh0zYM
iXiunM1QZ+hh4OUQ/vSjBQmCX63BUs5InsjQuGuOAA5PIfSUvJD5IhLR1RbOakIG4hOCtJ7i4Eo+
SMkQRSMqmLl4vMbi9N1F50xjPVwnpAGoTPspahLIamxOC2Pq9ha4SsUTGHIKXoTSawpgZPfhaLKi
a6+khb0gAv7sQnWIbBJ7XG14GLjkhqbatwYgoSC/cp71K0eGCOIC52fg9FscOeaSoWUO1kt7sMPh
MW2tL91Tr3mfoyEh1gdXAaOCRJ2r2lxZYrqybBYNt3UY4oIhAeZOqezb63Dik4zVU7ItkWWeNJEv
oyGyUHIbr6ljvjX8aAxsyy0CyUUzSh8cY7/Uym7n+mo7IRZnrQCHDIYpWl27w1BP7ZWAUOAhhyFh
WrpOlXPV4PEf/QfC5fdIYfJVoKGTmWDZbDMKVsoja4nQhnkPPpZUcXmns/PH2zkQTPV4RMEY6Fuy
DFZd16Qbb8rR+iN4db7IaFvqRmIDCeOwpnu2Ns84qvOzNpejXkLuS8kSMJXwPO5HRrAxwbpYIe6K
DLwHksNow8hwpQVIBTkuDGRaNY/cjR2xmXfR2TQ9mkAGbqep7V4JBmrmWklvBpYuOsqgmnib+X5Q
0v02+WqzftFZeBVr+bhAKIK+aC1Nfzh1SQLI0w629hQnSAS8W3JxndRdYE/9bLXytUBMzEW7S8MU
gIOl3cYJoYs9cP9L/ccQJXdoNz4DT4/XhoGLNOdGmbGOmscBTsHKxNJ8y3ynx7cvdlMNbMAyKpRi
7KeWWSnW7uCaq+Czby0GlCTDmkPKY+DeTZrvSQMN43ASSUKue7wffasz4jYxzYPkqYCmskrC7iYw
f2UjsJYW5/Nq0IqnoWPbbrhUEKS6UPFxncHJPnaG+9qmJTAMb+UT3uaH+qPhBd9ME9mU5hdgft9F
HT6TyH2HyQ5rIYP0ClHadrRIZArKiSs1XvSZkAeB81s0wXQoOE4I1sAAJ8e8f7AMY1o5FnnVrE6S
FcEA47r0U1ZhKEysXqxL0qTczrP3BcjItdVlNOxVdCQVB9d2VV+6jjdAcfUxF1kUEW60prtoMLsW
nTfdWqSjdEMpw0OXndB48wvinob4EgvvpvTkMDUg+/OGxC+z/I59eWGsV+99mhAGY5s+FM8pAOo2
eXEN5xoyBeVJNt2rYSSxxlq3ufdmQTJRwXAMIipuZTkXWWEGMiK0T0XwPNbGvCI7ZeEJEG6zYnZ0
GjkY0ma4J1zjUrb9CqPcDxWApyzQFvcGW/HvWo9fVGLKdZowO7Vmy4z3zWN6Y0acDBUZ14s41gkJ
TeI3durvQEe4MDVxzFi0lx1xtaiS9mytz8rTWF8gM0xanzzVblGThSjaWj+mJaeIXzK9RVnHyF+z
680c7SNyd1z4A1gDx9JWg4MbsjAyb13j1VrJiRiShPxLNxrcfZD7OLWZLplRfFK2/RVaTA1dfd0V
VyZ31Xch8TxP47nrdRIsHMHPLrm2M+dMqYoCy/EWrQXTIss/dWHAzsA/wthr7ARPqZB5S2A8gftt
Dv5IcHVp5PB2XPYeQaiaFYD2K86+x77r2fpJQA2W0h91L185+n6yuwkRn7rlMUVg3AOXmKIQz3J1
QEn5klanToem3pK4XAs2kmg7wZdGnO9QQxaFNbeNtr8OPSzuddw9SiVeTRaAS2YgXnnMizFfJWit
ZTse3PbNTunuiMq+R71YbudQMwaI6abn29EWtvTRcIxchGe00AapCuGLwPe8nCD/rjvjXFXy2aw5
lV06pGVsZMssKW4kM8wI9gC2RCJPrW7v6WRKWmnr2oM95XtTZaap/+EZIEWIGngol7wxsLXnkXRU
A6EFV2sxrcWA82Yq48lOzIsemcnsJnpwBia7NuibICuYavpqY5TVpuiyHdlT+p5Y4HYrrfzdjHCv
l+6Hjp7P9DB+KaE0blU0iw3G/l2eRxDXNPMxGD2xnJkmIiB0BUiTwGFj99veMaEwsdutOeXCKe7I
MAx5JFgQD2rvTJVKgFH9amIpsavp2MLf1h05H/MUT4NovwYkypOTf9Ztubf1cNVmRUhkpLynuzpr
XrcpVQssM6hWeTedglpf6T1nGIv3vdFrxBy4xMCHDtLQmy+TS2hRPpoveWTfpkiftl0QNNvKpYWz
3id7Fs+FMQrakk67ffQC8zlnvrv0s+nVMdK9IXSXCiRqfiaSMtf00haJlB2tSXROtryhyLBE/TPQ
CNDM7MTHrMvnOkGwH4fYeHKbxD4hK56Xd6Z9q8C85hrPb8HO2580ucqC6mcaHaLeCdb8GLe0q6w7
Eh3vmlGpV2Mge4jEFvNgm/xdQIfhUQbiNUYaD/IKvnM/EJwtCouQbZQhsLWja9i0xI7yg7XKiMhv
sT8hL2NHtzZV9pzn2jUMSA5UdbuMUt+Z1+Uw0qvDYLY/JrcEdVIR7RxY0PQSMrU1L9zCDODcHAz2
vmUtj5UTwcSaAeJplz22RgTWtinNlayTXR3f5y4JBaGGZNR37ZVAjjqSRWxHdT8DhjiwkMrKod9q
o6+v0yxY/gohDqSPUzQoVj4+/aYet35NO1wW5uMkbLS8OYkoVes6GyXsq+2lV7IWCJNrd+gq8o0V
W+/In5pVGJOGxBGBNV0lzEE158FsGJZb8yVUXNzSb7D+4w8iNA0klk7QVBlfO9tgRzzHpdmIwfhB
Gyq/5BUjacbzEM5qZz0ZDQePEQhCCtvulkzXnPDQKCKGJZePgFIeRMQnsLX0lz6pk1TK56gU9q4H
UGX7AyXV8M6wPFuFg7jYwTlrGE90lAYpRboj7GhjMm7Um5hILNXRoxI0smxrbdX4ATvw6bG2C2Ai
MYUhh1+m80zvnP3U5sjz4udWzz9kZe+9mF4kE16/TqYVlGMWJvkFbvPVoZI7hv7V75xsZ5TBzshq
cjTslwEg/ioadAcHHkdSU+y0lq/BonrOwWO0KPqD7LiL654EoUbjAJ+acfalsdWHyta6dbPCQUkU
h24spYnUwdYNRLc//aH0N3Wevnppb4NSCJZOSQsmRHWIBGRDpjFqucsC2taMpX7QIdkZkNc2LTOb
CYB3myfmnhgs5AdsadY1CQ+gmjkuM/MhxiyLIR7/SVj1XB+J+QyFnAZBLxK4D/EdqjbjoGfihgTd
XhN0441L1eKArCMy2XI7u2WSVGrkaUyOcwKSDM5Xk5wKvjUEPcDq1SGDPcCdE/crjijzMLZaTnFU
st6IwWePwBLWQsXmY+81+HYQt2rGazzUZ9A6UJbb6ln1ZvhtO8EbXVFyY4FtLWH64Kk/wgj/GMvy
FZxJjiAFF6Fo0xSCMxOIHJka0ZcLrUOfbUMXwiqrfckQ5zUO1CtSfOKGJQTnvufmQrtyi8MiINtX
T54FNFcsiF+COuCBkTl0iQjaQDre15l3m2r1zcAVQ6rmNAcENDRwbKrGVYuKiT2yt0xDoz38+mDT
xnlQ6ocbtLHqWHB+WAStw3nGMOmWSbnGauQwJSQ9ueHGBflFDaibzWHUFB+qoD38+uPvHwDGftZY
Nta//19i/rRfn8sSmJR4Q+A8yCUC2F4ef/0bithkFxo0LaS5gQPpQWSzP/xg7DsdMtE2GcW0Mx6C
qp0OEJSmQ97XP/jdAMuf/xRNgGyAplBqDkAKYuPBG3HImOyYNm5Fjaxi6Z9VN0JMJgWSUSyTksgi
XjxlERDF7Fyj7jM0jn07cK/b3sFMAUE46iGVzXVouwBjqM7NmIy7zlI3dLmQYL6oEP1da/jJJrJs
3nAwemVa0+IU9ptWPOM2NWlkKWzx3/k/WMMgeKsKbxsyOyZIBmEcHYl0pLcfqIs4QLqD8AjhBSUS
bwIz5lAITAvl6lmQcfIM7HQdo314jTSLf8Nhvs8JSfkh8I7wrEFwgGggrXe5pdvrJoMpCuqbIZpT
3mmxpz02DGxO46wW9rMkfI15JDNl7sd7NzfszRjj89AkFiuvHsNX3/STpYMMz7YhGGDtXpd8sb3F
UJahqbP3HCJaBBLhKki/YPpBf0yqF8MhTDhomK5XFgauxGfCV+jmzarCcW/k3Wch8QHXAcvEtKrT
tTIIJ1TkjeakAK/8QNh3vcXYVUW98eqnqPCCOFD3krvgLukbJPsaWA/4GNV2mJvmxHbTB6aR3Tkb
eUr++muaGX46uYnEaizdhbSJskF7pv/2H1u7vHVhgT/Gs2F/RfA57dIo79JJwQ14Y36EEDMFnQoU
auuEeB2aKaRCRvPZJanYhOG8lIAgwfHQbqxQVRvDaB7T8kRoJ1DrVLfAxXaX2BjCH3ZvUZImiUUE
g4030Y/xZTv+RWZugJenX8UzXjOqYcW1wDnI/GTeFvCIGQbSCjEsfjmNeVHcEshNmL04pw6lydGO
4MhYPT2naNUbaUXrsClCYIlinVI1IJ2ax6iYC322nk5cdsdf//b7B6NQz/g9yo0spbNAln4SUh5C
QepZbx4rl/lxyXt6MmvtUsekdwv0GBgGCWV2TLLR8hHpoeV+ZWTRrdoJLD7xZWBS5mWO4UcoJzkl
IgfUK83Gij4WQ3BPXmNs4tjAd1GLNbcMMb7MzLZwGstLHxePY9h9JgYHva4YB08hg4fBQg/prnyf
nURAB8PhTGlNROrU6yd7ImORPT7wqpwQhkzoO45XDqoZVVh16okHJ0xUsClRQMp3Q+nuGt3Ib9UW
P6S2I2ozRMbmIuQ8UIrVq9RtPBYlZX8wvQBeA0yFfJm5/rnIWGSpLLoKT4DHGWmWik+eUqskGtTO
rDz9sW8G6zBKp13kQb0RqN/2QqUkuGo/WGxspWfch4ldU7oC7gtoyBFbrzF4knWtvI8qY7IzsRrh
ggKXKcC9TLOVA+/aoqCTlPGrML1PrZzcjcoPrgrPrmY4B530SsQx8qv260sTqa0d4IfrqJBdpS/i
UMs20xDJPYZM1GF5t+698CnOneFs99P4PBVMW4j0MOz+MYiGdFsrBsLA6N/zdMx3qL/ENouG14j8
hiPjFiIqEyRZYy8PhKmpVTtLPDpCacnBAOpml0c9ipa9hHGdqXVSjeuaOIMolD+LUPzsU4RzMRq/
ovH9jZ/HAmcLHyDeWFA6lLtsdB46E5lJPrkU3PgrizUH4aR4moQ2JZvOqe5JlpELTeHjQnWTE5lm
d4t8SliGZti2zGjchLLgRUzlh1Ny0TGaAx5x/v8g+bwlmfpfgOQNCcj9/06S//HVtH9ZvOUJ8Phf
X27/+fe//vo7v7HkTfk3iSTCAcRm2Y7jwH7/b5a89TfX1Q1WXZblGLa0jf/FkgczL6UhXG/2oNuG
LrzfWfL638BmSklzY7FC1A35b7HkdVD25T+g5EEl8eWldHik2ehFPOdPKPnArWovdOla47h6b5Uj
d4oOC0vQVDvbqLFQVUVu0G7BzU+PhU3RgapHe3MiW9spkTjsUu36pCp2fXqfaEBqp3zbNlpwLqUH
rVFVarzkZWq4eBwdk0WP3UxyYVcB+q+sSjDzJ9pw0KnZeCTmWC2HCf6bP36BT8tX00i4QlbXOCtt
+YxwDCJg4QG8MtM3L4nexk59Icj9qaXghNHFsh07epV7Rpa5qd342uTFvWkNj0kSsb4DBQ7ZcIBM
E1f5KSldYp20Y9yr56GMn0SqWOiE8tSP3Ohg/HybTSdys6IIXkiZIJdGnLsxuCsajFNFqZEvRkMa
BvorSesnG4UNrY17ZueWMa7Rf7guJm/X22Ma7lbowJkctxdd4gQ04vKttPpnZeFZxt3s9e5Ghuhj
pZUQI+Fcs7w86RNOm9jYjVp0Ifz35IjxFoXDNXfbo20UxFnzJO4AefT5e6pKuk7iU9R4QjSLRpwT
hAQSFPIMYDFQI+732TQ55Kcz4v9KAIqoNHmY07Ct/CMy31z7FoZz8Lm7T02NAl3twBIQSRagmRZY
r+PdlOmPysKsUtiPXPULs5cMXlueZ8nD4BMwmauTBDWGEfYuKxuDc5VBflnK99G1T6AS1njhjlXU
sT7saNRHSQgb34K8RPR1G59ImSI2n4chPLGlIrjGTDbUWbsWH2vijHuVOLsoym7Qt6+h6z1FsdqT
bPlejg1XZXwgCnFrucO+T8aDTNKVkWtvUSJuv6BX0Uxvx+CprH3nuOvIiVHAqJdI+StzyrZJMV6c
TNuMxI/3MtirAMyV1jRQyZROSG50UBklNM4ynMQxQBfKBbUVaXwIWb6JElQQkALcyeSeoUqOfoal
2AG42Nq1/wBGkw1uqx+kGx5KANGLcpAfmu5iO+gOoTZ5i14LHhyPMZVmyN0ktZ+OKZ7qAZd3UZ01
DUWMGGjH7A7UckILCV8quEmRbrpSYGOS76pAIM6me1OlGl28BficvqxTw9fkyzuK6Wsz2edeZj+h
dezaqH4CX8ZkmWx2PWcAUaUXVzcPtMyvuD0tnnLeT2UP+yD1H9igt4vQKE5BUB8a1dA2F3u/gDuV
ZJ+1PvJOkX63pCV8rR11N7g1Fm6bfdHkWGSTYjhCo3Mf1swlnALXIF5Egu3MT7T6W29o3gCYHnUI
PA4KJcaLw1MSAFwdgtZGGVqewIneKwtiVFN0AJIx0zONYY4iq+cpRwAxAWZy0t2EV8E20ntzNMol
k7kYoJhhbjCW+udS+OHK5dZ7mLW8Dx57uL3R2bigfRU/lBzhh5qxK3r/PL343YStUNRH3A/uDqRW
/tCYQbfMiwEGNBiOjT2E7Z0PAXAHqwWIHBSJ7K4apHNp5qZRD6trQWgUZ5V9ifGmIOwgOBoW81sA
J7qsCeCBCa0hcoCsjmqc4pUNJh0uGUVlm22DjOpSrw2m/G7TMi7FfxhnaJQQDD1Ylo2kMcg+zILV
eoJ9O8rqD1J6mUaTxoCQxKCNys2fwSh/BBpeQuwX72A1whnPwdkXBW+JHpOeKawjxO53jjH26lr7
5uWM2V0tUOuMaJ2F7oqHGfuFbrbfm5Z9NmgqZ/EBvxwyig5Fp+lroQdvwqtei8Ha1q15xKiw0VLz
PcmCx87LdqEbXIfYexQYeaEXM2PCqGsJLujYAdjPGgpNsieIGDYHBEflgL/W4vCVZs8K2Gxxr4fI
IaY4l7suaq/YONEmZCdcI3cMyF7sYdix5MCkXnuwh43wg3MY/ZgrsG+yClu0enCv2Yg+ijJD1z1p
07IvZ/Pu1AEyCBIkY9OxiAXjoaov9R+gydC6W+XO7ZH/VqHmgGzPEhQsxcUsUYSNqaRG1nCCllV0
p4IaOaJvbYAFPDmFVsEb6t9Jg8Hp7PJVIjupT1LJ7r2LRTWjie0ZjiPW1Uhoeiu0lzzl8PDcJHoF
ifLYu+iVFpKrZhG5urtEoZ5tbbMYl31g9KDI6C9GJT6BLhSr0fOcOzeb6mNnOlyveYdLUJf6JhNm
RUuJqrUqS3sL4PfiWTGZk/CeY79AWFQQZFePgNGib02DMxDoAHe0u0iJcmVL/Y6AyauDz2KfTsZB
YqqpHSrqvsCjNYTJR1VMCEiwC8I/M4LVHI7JoPjbLPLsHkLApjXshxEEiuFNSMCKeEOGXLjmXTv5
hsmeukhw02XFZ6PyB7AOxrHLwuIZ+ln2lnhVcbQ8yaqQgncJZ9bFWWJHxcYAXfhpxvr4hPAQJSg3
x5Z0i/EQD9X4jbmfyT5zXEbjTQEWio05D4EsIabFr5wXYu2x8Djc0v9+aXyOPmpkw9/tf8zRTB8F
aRtRELb/+R9/+NNTkfG/P3/KH/5G85+//nPwVaze2rc//IHQZ+rVB/VVj9evRqW/ffX/+sz/1//4
X2Xqv6p69X+an/QYfdX1219OX0X+9YfCd/5rvxW+mi7+ZriWQe1LUIire79Xvppu/s0Eco9/Q1AV
C8uivv3vGCWyjBpsjuHf/2r/jYwloXuedOGtCs90/51SVyea6R8qXelY5C/BbtZ5PZ5uAc/+Y6Vb
+TKEMQnXs/Gyx64gAcAc8icb6Ax0Unvlx20JanAymUxDxkW4P7TvTkqAWNfoYms5V8gh2eG3S4df
Or+W+98K7b/kKrsvANk2f//r/P78+VUB5BC8PHqAuaT/46uSut4kddYzySMYwARSAw4m5TZpLylZ
M0v+as8xMOio1yEMGTokuzEgaZQC+QaNq1r+Q/Pyf3g9xh/7AQZvvBSJrdzAO2Lxz/wufrxdyX+a
X/3/0F2t86cUHRVDMQB9NTHPmCSIhny0h2ADlkQjX0bbGyCeCDDXibw0Ti1Pz7UVxMO56KyrpRj4
j7IylnrVmKD30QZ506ULxPAcGfq/esFz1tXvDcz8gkE3YjCXzKp1yFl/amB8XYSmO2GLEOg7M1uS
waSqtc9ZsNLT4FzhjF3F6fDWkuSwJLSSlXs7bBgciE1bT94mscyD103nKINSEyVFuYnK5CPKWYuh
Dr//528v1/X/9mI9icdAcuHrvMt/fHfbglxxByOZm2jMujUL4Q/WNmaoBzo95FoRE69huP3zb6rP
X/XPb5FHG2mbQpc2KWR//K5kf3N7Sn3nKkceg7TYogGolkWG8zgUVJyMmN+oj4a1J2Pcpb17ASYc
i9Rb/YsXYv75apdi/iV5BkxGj82d/qdf1jSaBjyofFeljrPpoqnf5wislh1JtVILPThW8h7dlnb6
9aGzJGZZiCF5rAiSCkS3bRC38YXXyTDo20h6wzYURHI4nrt3B81e4sVlfAbLw7btrdATe9VoYDjT
INOWhZVHW7dl3DoOWESRDBH7tGcH3K81mO9r1dcGS0Htmkjj1DSj++Jp5kuj6y+ooMkjCImQxfKT
eWTPZkXebLzMXbt6RuhJGJ0Eqb6dodenqMwWTQl3O+vYILuTjVq6d199ada7QgUMe2t1UAaL6cZ1
X13T6dBMx+ggZshVW210vhdd2keXdAUFVbBPxRAuqZqM5SiOnjGJU4B4kBUNyPmenRccAmM7wq1B
4GMxG4t0f5lFSElNV5gI8DuUmiZ9h2a0n4nzgRm6v9qZiDa6Yd/PQalQgy6mXl61SBmLslDdni0i
4YiARoP+Cu8XSDIKgGXQhshbTANJCksBU+/DixuZiHr8sFkXnL5nDOkAnhL/kvqKD60+E5KsYmeX
TBMj3Zl2UaWs+zEJzO1ouO4iG936HmKtl/jFtWcxTBXVRsBrMn9lVwjSO2IWHvBCrksTk3+pd5jr
amjChoTCkFWlDggSvRKggUtn+y0ZHKD0Km7sw7+4dnm5f76NSAziHnJ4eDgmvts/3UYoyRFxt+lW
H81kqfn5cRa2HQmPwIpmePUyS9v7Cr3xNphlIT4g29b41PDdLYiZsBaFHM0dUZPHuO6uvgavxA+r
WcdZPvpyOvcBYvOpZh2cx58N8Nuta2tHOH5o8N98TLILI8bAWGX4xplfqjRShyE0d7QuiyA9cqwf
ACX1G1GQglxO3w4r715Xiw6bsT0ZL4mq8p2heM954PjrqOxv9CcTu5s7CPVc/OJEzAeR9WVzy3OC
eL1muMtz0ivDIby0SHJmFU0p2mOuEWJk5Um19Dz36xzbXrB2cRSw2iKrxcyAFEqGvV7zYZDtinUC
S5INCCe1gL9UHuRXlT7D9P3IbPGozNc2ql7pRuluCX9j1KGGfkfQ7sLU26Mo+Qp9am3tqgVuoAa1
TZ94IZJpvQ66O3mGAoDAhOUOkA37MdOMM7cvjtx+ZGM8aF8meMnM8T4LC2kZpolkSSNzBFIVL8iI
nD1KdPGBBQN0egtS8cgqdme5rHA1m1od9yAhJTlCOlTRGJWXg17sjKS/haJ7rlDXLaWdkHinQ5cw
CFCZRha6WpGunaK/Aj3YR60dI2Ig0gIb/N5ZGEYuNiDWxE6q+qDX57rWoqU/6rcpEVhGpr2MyclA
yMZaOgqJ/DO2PassgNWo2t3SepeTjo6daLU2/Bm1cMSS3D/j5GWX5Ex3LcsiMDRrs+6cU2j09t6Q
+Ama+AnH1Cvh2oBLi/GW6P68qsgRZNkul2aEX2pCsJQQ31SpYicdpBiEW7RG8oj8N0HgHnzGqn8i
7WAfzcEv5uCAZ6hmz3cXmKsIIOhWQRnrOQIAVJDrbQVwrgSX4BSkiyZwX0yC0Rh6M/fRo02su4Bi
K1Y3Lv7B3uD3XIwcDyQLjaP21Uzi0ZwpvIXgzI6LrTTFizQZo7ReOd6lltrWjL/wOC1L5A3PlHAH
Lax/Nope0Q74Bq6LoY5gChddEMERG9VGBXa5dzkqLimnNjYGpI1FnbPVLwT8JsA2Yl/Ts9FFiwPw
tVUrdX5t3c3szWk5WIOa2x/UgNIZtp4g+S1KK7oQhRb00swiOq82+Vkr5vmRlTt7kEwZjYufbGsL
Bp+lfyILh0pQhfcSfsc6yyxO6mbclnkubw0Uvrqy7Be3rkmgDoZVNrsKlKqbRTha4wY1GhcGg04R
1O4J+XtoFt+m8MVpCnawkQii97JtlhJrT3D2C+Eq/UoBMlxkisiFbO7JsIIWWY4MQgNd0g9vOvle
Ua+TzJ5S5ColHnWn+ulH4/AY+jm50uYpStHzeTrkXSj161qPXqfxc66wd3ZDBTMQYRTNWqumYWKy
4NHodf3amx6H2Rhvx+PFJHDzSHwyI7Ok/5m0vbGPfdWthwnugTkVw6kJtP6UohmMLWLdJonOjNjx
baL1aDkA+A4mrz9x/ZdUdtx5rrdunWHvJD2nXCRX/oj+Ae7oAiG0vw3whi0Sh4yWPDfPNos3EYoS
ejIW/LrQuxX0C7EamIXFCteN7N0jqkZzqWrw2vrEbjnQpu0cX7CenbBWbD5AJRwWwmLel1e4OHoF
E0NvH2mX1VbL0HoHOV6pyQqcTcKMG6Ezqcysh5FiRK82CpqlESAJtKNmaWPc18fk3UMxGztJtzSL
4ZYGUmwhiJ8D4BHzo3vBdKZk9GmGByz2895YXiKevwNgKZAvNRtO5CJAPGoNHTq0xXLbNxrWZeNR
ESUI1wINiJWz6WzNc5rzhnlFdrUYrtD/cjom6DyDzHBOms/A0Z+8e7MtTthB8kXHAxpzmPHpqmBD
lZmDiS3AczShhb5suJQotkzdI68xGMxlhIiYvKFFWo83LRdoRuNjlLrfNo+BjR0dJMSvpRV+m1xL
AC84Fw2TiJWKxHtXpHeY0IB8BwZp1PXBs9N3QxTbAUW32auTpY/PTeevuqq8ICh7VpV+LwPEm6V8
swV4mxRq29axMKlT4bZLz+heoAO+j7W8lQ0KwKJ+znSrPwQWQy81vSLsSwmlq+z06hS1ubHWg2L4
IY37wEYc7lPOjd2sDmPGSiHh8vAMp3s/bliBEOc3P8YXZkP8yeg9431ALQQlaZtVH4MwSFJlVrHy
ICYsNATZqVPvkIa/46P8imsbPBFncoYnVqt3rgjSUwrpkTpRbty6+gmgbhkFvCmW3sf7HPw06OFs
NZZYwCwSI2FXWv4ybH4YHfL+nlntShq4MEoJQ8St+DXmCyG7u7SE8aQPFQqDESGBWxnDDtBEsG1m
G67GRnGJxZgAdug42N3ADSPFtRVA+HEibLWLsKPh1yoH49EPSD006oCMEvOWs1bcYs9OFmMYG4wi
WIgnXrkmuiEHDJUq6HpBxKhlfCo66ABYHeA6tcWzF0XjtouKqw61Dt4AGsZK5WtGWuZWC2dp5HiE
7jL/fI8Z8jettdW6rKE/h+9jxNGVEPS26j3JkoLNt93r/5O681iuG9m27RehIoGE7dzG9obcdJsi
pQ6CFEl4k/DA178BVt24EqVDvXrxOvc0FEclifBp1ppzzFtMSPGAfIWReuUJB8kqQK129DW0L960
qRxchWlWrunEUA0ezcvRoV9qk/e1yWhKLAKfX2zayBh8s8eEuM9jNkvERKohkoZmmiMug+fQfc1F
Y28reR2UQ4+vj+BBiJ8Y9ynvD946d4zHgpwwejk4wbo+/RpBm9o0TnugJzNUyACzYrhRfXs22a1v
ZG6vbRG4uzndDKrlIi27YodJhlEyMusLZvrZNvRGAgKJm+6kNoRveEHNWNSDCAYNAPDJRhvNQHWp
9RtPZugr7NjdjoOjL4lge+xA+621DLFsNzQHSx/BuoYBYJLx0gHCsFKVL/AkZpscmRvv/mXcBG+4
QqBBmrSgU4ZQlBfZiurIqu6da89EmtVe6YrXKwiTN6Vr/QqMLZbhbO/k1YvZskaoCNYBM9g/of2A
/Bm8gp0rduh53ioxHaju+BgHoGM2HlqPcspeSDVxZyXhAnntHaNuf1DNS96EO7fjVTdC1yTKNINI
5JXLgePlV3ZjPjZM21aossugJJrGCtQpGIIt+AODFMIJX6auvuSrAjU+CwdwdGwcllVDvHvheJtW
q76gFwzX42WMtf1iULRxIh8xoDV9z7PhshrsY+tMQAaFgeiiQ0wmYTbNtUdMzijvR5Fchg0hiSZ9
IS9o1ZYRgBWMSOtdUidwc4F559p07irhk4cgy1vOHEicYhjRypfB6bo70yE9qaZNtfem6WiNgXmo
Ric62BpFXZaMVPIDrTxPfXM60+bYOfRPbiOEqjjdku9pTYxgrVOdauibFoV2NA3MHKFesAOJ2x0L
nmiPfsleFQaprralFWs5BwXQztWnkUQrvza31FCjdQgswt+MWH7xv1sVlgaAjpjv96IPx4OmIg/T
CqmcIVUTzKcV1ubKRD9oW325t+pX8EYItzA+HXgDv6eQwKAlBKAjc3Go5198TTy4xQhCVlTnjBTc
1gtpODQlAOMRJKUy6DUltZ0vWFd5q8bW+0M1/0IygbfyklkuMouzq1YddIGKdiAvM/NkM+N/8wMt
bZKzPRLejNYI1++/TVUW703I8EU+K3lHC/02jK9Ls8IbG3YSGxNo5SalxaINxbrD+7FIxfREeg3/
xy2HnbJinbnAN480eK9I7NCvs95VLHNJga3JGGBot4Zd1JP1lqk35F7Rir7/tUcPtDEK85pBZNoY
af+Scbc1re/XReyOCG0zEpdynsQMnFoPMeK+Wm976vXhtIp1QMN1aKBpzJl1e7pWGLWSLjjB1+Be
WLV7ev8Fbfo5tPJVCTpUa5phi/EFL8n8y2REd8SAVCuWuwH9yXs7Nh2ME7MOcpXJTMJN0RDypWUJ
IYt3u/ZJ+IpuHZMhK0mrlxatH5vS4VCSCOVr2g1b90TP8L25X7u+ItVaXpclXscYCWE0XtIDapaT
Nr4Qt8hPQVUTqYj1/WSvugxWzQSSyR/GZAUrkMSQgXAPOlv4ANYonE+alV3ZbHRWWZiufOAKFvk7
LCskPtVEX8hgqLaVVQLAWFdBfqFToEi7ZCV5XZqh/qb3wbEsHZSvI7r5BDveZHs7ZizSedFpeb5I
SUqojAUGwq0tSNzLoGLZzh42zlJ4Ovok1i5+V68cm1bW/OOh0LJvYFlNDuE1y8SN1uk3iTKuhyG7
m1z3yoRTQkNa0WwOv4Wilqum+S40EGFtX89Ax4lwLezfHnUab3B2jQZtCqz3snJJkcsKGKnTyHLe
MkD/jVlw6bDBbMryIpPtJrfdK0Inzp5atmVIWaTqn9MhtxDX0cVoC7J9xL2DP4YV68lG0ArAvuXr
AOFsMD3LZuI9YWglPMmsr5rRvveMR9fJscP2dA/lcnDsS+R/wVLHkU+pFoEt2n7wS2qPAsLh4Q13
0vQePYApIta/6G7Blrs60CPb9KVLabAflpYY9jRw0HXrHiQpig/myExBxeWOIm3Px6Rv2JK3bBB5
e2KLnl4YlF8rGZ5NvJbYEqEfoDx98YV6DqX2ig/8kaYrFMvGVEuiRi94qizr6htT8fVWY8FEbGLQ
G4flNJG4HF+OU4bAUcGicwdw/wP0ryxy9yHwYozxgFG68taFvb/S/epbaT8WmkceRuPcDuPkrbu2
B31BaJVbjksS7GiqAwBwMQKDE274GXuskzbba/+29p2bwh02Ym4Eur5/7MeKz5AWWJSwtNdrbVgb
EdlX1IBGpyhAatJRMBNt5xkWhYDQyC78CtRQm7lP0E43Je3slRmD9YLGZzL3QVyInX1v590xcCgt
ZDqxmKyqSE9ka7Zw+9a9zBqSyRsKNYWqnikCubjg8cYXk/mt0xDQkCJbsR4Ep4OzY6iJxw67Eto0
vm7NN2+CUFYbrwka1gEFxuFiYPGimd+mPGEcmAqT6OB7iMYkovRGtfYrviAQZkvTJN1eVcF3r3DM
+7r1NsQdIi4IbWgmGm6bxrkLeuPU1O24pG3LsgH8ZFiQKKfdN8hCFxr0xmU8uXjJA8wIEZ71yhao
afLbtAosCMHz0p9Zm2zHtVdaa5V31s6XVbVLQnb6Kcu+usRxgCSxYIQCkUvJaTmP0MvCYdk7oVrC
jTNmQOvUbeVo8XXZxegBeHmkxltBVXYtG6O/yI6Zp6KtBWIDtDqIt0niuqDVXe/qFh2hqHPk+NYx
dLJoS25mtI2DbNh5aJ+WRk/Cl4VzayfL/BBiEttQfnQ4lwlQRF7doOtDB9O0VyqqvDUG+pe6PtXx
PQ4pD8P5WrcLPNBFO4DLsUsamOrWj3FX1QbKEO7UNoxnV0TBkE7/s2XDLWanCKA+wqOTPfWk4Xoq
6BboZkJ6CcvTphyp6AlSgUI0JHhy5LrDK46VVeWblK0Dcidm1Wj67iXTOtbr9OBNXbFae0ZVo3al
cJ6IZNggMVySfHQVwzRK0ynbDFV5EaiOzUA8rowqjmYkNXDGpoB/fN2yWj1pbBeGXlMX2Sytd7aF
h+Gowcy1gnrRAwGFkhKzudwA/hp2+gRPqbedXdwUBdnxsbnrgJmQzBTEl15cvCaeDkiwaGZEmM7K
vUVjrJJb3Oxsy/tuqzCHrOAxgeiXN5jIRpSj7QOo3noZ+PBpa9tfQeSxVjPZcTn53TnQ3Wzt1cZj
lnbWJbamSzjI38uGaw18Gnz4vL5RmqGenuP+DZvWY6MHmiNHu0G/399ppX471iK9a/zsOenqZD0Q
i70qxYjR0kgB4LnDoaqHh7CLqgWl4HRX4VzDG7xPhuQ4mnQjkEkVx9Z2yeoFotIj83Bzc1gnlTOu
iTuFW1GLceN0w0PTF+NauHF3MNg/YUpzrwkgiGn2pV+DJCqwYWHX7JicN1pdcvoKU59WuFsMcPLQ
G8VNYICIgQs3gG3ts6XWJk8a6lHuMVopSZ4URjp4YHqQrUcXaQ5muC+o9/Ob0NeoGoLJJYlsZ/UH
L0y7U2CVG5yuVsNPZ7oZNy1rZ0Om3pF0QvbQbuhdUhSpj2Punapk+tqVw4UZr1I8QdvethBIVHAm
Wa9RSJBABwyDhppklgfsw+JaxtCSzBhVst1Uu1SE/gwt+aLMymWRhMq4t8MVMHZ5yBEVXHpvnToN
EWxFfFLTISYEsp3fFi225x+fbzpNYVEw4+0w6rusNNU1VWdN8qWgZrlyA6oCtd25m05U5ZJyyBeN
NfbWg1TJcswwED/wYSpga9uksjciGLxDOVTNreqoGlbApDchUJYqyeZmosc8RYE9Dg2F/mh6DerW
3+Yleiy/ZwsKlXXaDiUbNKCtWMCNGRWe0UYcZmy7F2FgHlzTvgl1NpqaX95gyaxWE/pBlQ9XOuQf
k+A7SL5QzFQsDdRUONdNI/g2xWi2azQVuYgJXPBxSjg1O5G4NQ7UFNtO5cdXkvlAcrWBfUw6jWJU
K6tVBSDbVHJvm4jzRJs3K5dOjcQSD8kPdOnQdVQqY6xFWfJ1DDW5zwmqGiSkrMjTMpoCbbQ1IZx4
tsZd6+1NiNZp6ElRK7pK0SUv7qIxF0cgpIqyp3uCAMwEPjd/ouaUx820Jmpu2uhw/GhzVmi64kHu
dxkh8XZF9GlI07aO6BvEcHqDEpdcHLblpgwQfVr5oevhQpF5fhLeQFAZ/ks+1AYn9PWYFuaS+ll4
KyAn4YcmxbgvtLWjyRrzVlntPFO7VM3IfuuJ9F2JRBUg8Rj2KLRuo96/VXH+zbUjuaqa2ejDtJyF
14NsO0AnTPJ1Qp/UBWidqWFldLq9G4L+q0Rlt0LZLbdiZGXlaWs4A8nOzgcUZ3o3O4+JsPSDYKbX
GtOyDLODq4R7W5fpa8DosBcsGtaqkM3GrqMBWkRo79oQzl0iBBuJVlvGuLj7qbllOQ/fX6txoJYe
bUCtXrdwSA6u66BTH/Yhu5hjKZzh1KResmWwA+pgpk92lwXXoRWY56AmI60CztTUKSNxiq9KqSk4
ZrlADjrxANLhwrPCae/I8Xtv0zLRGhpBqtNAFmtqT1YclaYm0o6a0XvzDKWdUL9TVqy9p0xG4q67
56JDN8WKn0lWap6jb1uXJXBWX5slptGGQ7l0G6jSQqS1+xKrhwqcXauBOEAjdrQ0fwvgsL4y6wFD
R0N1yFLe2o5Q6wIKn/gY79kcFd32SSgKfoE59hdwJi8tXawsu8cI1NkvvoEbFFWXWhVx3++thLRM
0oQXgm4HVZRGXtTGWiNicpXYTnrFRH2Rpt6OpFh3m3Y0JfIpC1BJvtbAOe4Dq6KYFaeQISdr07bE
8BXai2tO0SUSwIPoMUcPthWdbLz6tn+hi8Jh+V+pm9YzX+D5or3Se7XWpplOOvTdMp2YGCDrxmcA
bzSSbln3aItaTuveCBSTgbyrap+csWFcdmnFmkIEza7LHgJPHnk/VnaMe6rPp3gx+KO2yNMJ/JvI
D03rlngcAItTrGTwbDvnoDK7Wc10OntOFgzqmhncZ/fa5tI4xrt8crhSw90O2HDg3yZUN/ipKjvE
pFuvoJCtAyGKY1x0UCnoThGuthwzt7lIIM8dax73taqcAKjdcMS77QJmZQ4cJ30TESe0hRbyINne
LUp0qrTMBaGqSM6oNTtLqQQqt07eV9QOWUaptwh4/lK4GLoNynATYZyLLiefe+gqnxVX/R0Rerdp
fQIgvEnbmr7w9uQelJsWQ+ZWG3K6HWZPwqQ510nRdMJyppAZRVN23YRAIFElG5daQK+VJSaB0E3/
HPv6S2Q59WZMsHWT60TARMMsUkZsUEa519ryKjHKfFVj3lrJOT9eJYKkdbqXbJy0PUDzbRln9q0q
xBe3DJKrxEcgvPcJgNjKqgAeaTQXRscCbPRnaXivroCAu6taBxbhk5RGSKbpbtHX4QCH4HXCiAsd
g3KAXlf5xi38DtWk6m/h1a9Lr6+uykr2OATp/FuhFsyZvnNxKdFv1fyLBjmSCJmIuWP+LU0y44pX
Zm15k8hYg+PpJD8qW4esdi7DqTpFNZjGeje1NTU4NwE6MPeCPADXf/+31gDlPI6oven/c7a2RJWb
RPm16Mc9UXbD2bRibe/raG09YE+ye5CW3Z069KLEsJXdA/pjeztMnPX7n8JdA+aP7u84RraGMywy
doHn3fmaHr/V7ONqJR7MPkMFMhdHVZHd4GjF0NbeQYpbgP8xb9BOsHMwY0a2YicLeGpxrRhpxXR8
b/fPSrv/EWYhtftRnffht//1e7Hej//iv/7vVH/b1+L0lL3W/yt0f0iW/rPb5a59ecp/Fvzx9/9x
urh/sXxx6acL03EtlEb/7XQx9L9cAxCz51CMpQdn8yf/yP0M4y8kbIj8BM4Y15YGqrx/5H/uX/wW
nQX6P113dNf5V04XbDY/aKAcfpKjSzw1hknuPdKrD+o/M9MygYEXAb3qdnHibtzMv/nhVlz/quX7
WWD49yFM9LazQMQ0hfhwCItwA2lgR6YOkfU5ilitJq+d/LcbzLyYyHsT/+Qf5G+zYOp/pF3vxzQ4
oEAITCEErxB//oNcr01DgrHQEaHp7rAXir2O/lsDJZkPFrk8f5Cv/eYKDQcTABE4SAON+Tn+eDRz
KjPTi6DfzsFwfkhGTflA1splrKw/XNfvj2S6WJIQftqzdvTHI6k+mkY4SC4szcupOdZRsgkovhvo
Mj5/aL+5gRKIBgpTy0S/Y82inx9u4GSHU1GSBrYwVX6XS+eZxt7SICghqcQuV93fLrqfhpUf9Z7z
O/DT8zIxXfACzmkdwpTuhzs4VZDrWgGZqzdudHPYOBQputxbikwsFV50L/p7IPuPB5xFST8f0Ba0
Y20+IofL/Kg4HKMUS2icYy8GHe07DzgnV9EfX8NfLwuSDJ8+4giUo67+4S6Whc5JlCnAKee+RfFh
Z0VCcnZ1QWX8Om3uveD1Xz4207ZQaM2jBi445+N7L1BH+wRgwDKlhePKG5rIx5g++2y+1dEBfn60
XwYP056vb/bwCd6Sj+99bTS16kcHHgOcDDOGokYm4eeH0H+WhvIlz8dwkOZzOa7pfnzjXdw1UWJ5
OON6Am6TueQ766Ei7SGdyltoKfB6yGnuZr9UTlEwRpGgn0N/wAqqrlKzuKEYvnKIRhtrwmbTx8/P
75cPcj49JDOeZZgM4M6HD1IbIOPRvgVSxVZdp/assLsyqu0Mqa8/P9QvnySHoqXDgI/5kYnkwzja
JJUXYRm36NkQkAWnlDFpkbCmiuqA6q22/fxwv3u4OCwl6xuPh+x+GEJlWHd8ri5XRh2ohi2iG90f
3p9fbx7fHqklussSyEPV/vMgU1KVMbQpdBa+oV8FjnERR+0Zv/Heq8Ufrub9U/v5g5+PZTqot6Vw
0dr+fCyVVj7ANnbhhjZixLHS18yh3qUB2EX519P36ob7LkKqExr5q51bYvP5/fxoKeVNdpBlOzQy
bJixPP+fz6Aw0BAYpY5FPqy+TLXxPaC2u5csS/dWFr/qsBWmoLpjUqRAD/Moj4v09vNz+HU8giBB
p9Z0MRk4s3Pgp1G9MKmWwmdDz1ajt7KVcawG9z6sxSlJSfpLJ9SlRvvl84P+OtQ6Dk40U+BsZ4T/
+JSryDL6XDdJN41o1gTam+76pw5L0eLz4/z6feAjpkvFF4Ia1fg4ZZmhZ/ltw6doFi+jga6SHD5/
fMTnCdOx/MPH+LunybINpzFNHelJ+eF90sOW4jvJXmQ1YM+3LfBSetcvTWJkFl0dv9a+sS1F/EiG
3KOH4ArP8+7fXy93VDAouJ7xyxRma4TsVgMBE51K2fuoZ8MIcW+1giRP037Ia+oenx/xN98rL42B
zlfYjAvOh+nM0ZWh2TqTpq+jMoXwjR5FfxJtT6wS6XGfH+x3d9iVkrkF84Llsj74+WVlSx+Qud7T
VktIlziaSMaBfss7w8cLbaLW0Yd1E5tkfBATFRrnzw//m7cWAzqzqKPbfC4fFwi5QirI8MdbGz7j
5F7K/I5R5Q8D4G8PYukSNYbO8PDxe5SB0PWEaXxR6+ZKqSea86SpVv8PR+GjZ9rw2Pp78sNj03Sq
Zr3weWze9egereyVXJDP79Zvhle8rmxmbG6YI6X+4WHBoapyAYeCHmhyYbQof2xSTjvgN9ZlbScL
U6eiXM1dN6f6w4vy66DGoU3MS7bkXXG9D5dXhKxTmzyiKjYa20oDSDy9tI1H/filnNplO7x9fq2/
rkg4no0biBayYwjvwyDqjp1ZN0QWYiPvgVyPq076KJ2fa2qybjSula1vlKNuPz/qbz4Hhmw2gjqe
KDHPyT9/DqBz+sRXnbMYhVrrEL6N0b6kro3awIU3TzneL54N0hHQDRwn7JufH//XV5XDM65K/IWs
9T5+D36bBiMWbIRq4MfottTB80zd+fwgv7u1jOG2rpsWE+TH74GMJBxVJW8R0hvqfyuy4innvxhD
vMrA7qQU3YzpTx/hb94fjjdvdriz0v64rkrb3ulJ0XDQFrqXEjG2PR3IkCb+sj/59LWnyPnDB/mb
r8WzuZdMwHiP/kZc/Li7qtOU9KR5UdsELjmPMHyd5r7qvWPip+u0965Mhhrwf4eRtevnt3j+EH9e
B3kONQcGVq7X5cJ/fo1Ug86J/gRDaWZdUxcDS5U59R8u8LcH8Uw+DltSv/g4FdukOrfVvLuKMvp0
VByfwqQ+fX4hv76Q7LYxbxFxafDZv9tSftihZgGROrrDBByZkX2AUwGuCauFtvZbGf3rJcx8LF4R
eE641OQ8Mf5wLCoWYIPnm9b1JVgfW9U3M3fmJmgiyFyfX9evyxiuiI0peQH4Q9nn/3wsLw5yqQcV
DH4rurEm81YEVKwjb9rmfvtmt9Pwh4/u/QX/+Er8eMQPC9Nm8EuSVciZGAglWCeMewoFruPvA/Cm
S8ANDevlKV3nLS0rzXaiJ3Jump2eOvTajQ42mEXzKh/15nJS/sia2pXnjsS/c686/fvnt+d3345j
sx3EKkjVTP+4nCxIk61cpSi9Yr1wm4BmGeEE4N2+R1500BPitQCIId8NymvfSR8+P7xhGh8+oLlk
ZrIo8Cj12Ew4H++WiB2Zj+I8zqhrmgCp4+bA6liPtvssibTgbSys0G/ZEWLq+IpJjSTIDlCSeaTt
kOlXuh4ULgFbFK/Ma+bGnAnTlWH7NilpQNdMa2R7PegrR/PuRx1/F4mFkV3EREyFrekRP8f/0B7x
TCEnLMkDDLCjxFbd1flizFsaHhDuO/LtvjUjUPYRGxJZtl8dGB9AsTDvyuKLrlfDdOpwCNGwJJ3T
ytSjEdYKvIgzDag5t2lTVeTMFpI0FXtZgoEYUEaXKSFfZBmmKJDXbA2zQoK8S2LrVTnNKPC/IOVD
oxuWo+xWo1YSV7LvjAgZ5KIjJBdlmk5foNxUXdOO4y7tQx1koYuqNRtg6eqgvMOIgErcPEWLHBTf
IotRwOVF2X6F2Fqa35uoj50bU4QJCGgvxpE3q3KMcbpK8C7I58bIU0KsuqLAqzcGmtlfl/HQ4XiC
QGyjiKrCxNSfu150wKw12zJStSCRoI5eOipONA5lCwHQEYHiDxQYlBE1IhqmGZ48KWNP8BUNSpJq
SSXNyWnxh/bOqZvS2gZjOvqgerOJ3Ecy5WrDQFCkmY2+iTtUdVd+QWnSXtIf98cLo/BdfS9tLUq/
9Hi0IypfMpIpwC4VEsuz0JKyth6MlEoSPdRWTeWdalt8wyeYkwQDL5zSdJxv0k48AV6tNWIMhYPu
1zO+mA2vorlGYMPwLDI5ZBvTsJFxuY1VIlkvC99pv9u98qtz21VlWyPd83ghyDPPrPSUz0nmUMZx
JWbHKoI/dyzSzCouGzeyxk2HFzyYUwtlfdnm3OM9YaMZhq+JrnaEK2AoCu+LKit/ukbAPOIYC5Rm
XHV6LNytMuOhXjd1DNQDpoPMLhSUw+wohEq0ayBtlUr3COyK/mnkROpLewq6AM0R1aAd7CMiGIR0
EoVQzS+sV1nEXkIsrFU101tqEd2UQV9Dn9WyHqav1HjFK3X4yH/sjLZOnwVtTf6KMPXSnlkvjj28
ajPIZjWgisV6bBGVtR55Q8sj3PW4OY1tYcrb1ux5QkUeHhHV2UR1zXrTEh+oPhIHMoUB1lwpiypa
NTKa1kpRAVx6QsfWuACMEwKJKIVVZV+1Qllhi3AnxSZIBy5rqH0Atcty91mr6f8F+z63XBm5GUpg
lPoT0izlYb+9w/IXsls6orXsHQNZaRmocJkxKZHro9V9wXCYAc8uH2h5RRGt16xyv6VdXSXu7KZF
7zlZMDFJqGtJSJFmARsKvnHWYV6JbVcdGLUDj4xwZA4bO4T6s0Fx5lhfysod7sitDet9ayVNdG36
mkHsit7VvbCWYZhUOEqc1A5JktSBYLMLD4kxnB4qYQn3jbXtSDu6AriOd6u0a11/0zpDIfMACBNa
S2CaCbt2q4LIuUEX7FDbtuifh2fa7N5Si2Ojvw3buiENWy9NT74YnkZnF+i9a/U3XRoZxQOFwqKb
0OLZXnTWU4ivxWXhx7bhQ+ft3ezVjpMGcTRknqjb90RO9rdY9azqFEPJim5C187HA5eNpWiGpevt
RWwLTW75/LTuKktJUT/UlerZaIdSAQZexDTtu78rVv+/W23/i5poFsv9/9xDW45l1dY/NtHmv/9P
D838ay4Cz4VIoLEmOIP/7qGBhIPVxs4WTBtFWDmb/P/poYGYoxxkeawTdCBoxlw6/qeHJs2/LCYN
lPt8pGy/Xf1fITT+XnT8sIRicqdCavNz5hUi24gPe8IuwveaB/G0VOvQrs6iIVVu6mGHDpp7Tgyx
9u3+ntjVK4xh5KRWMXkG2LM9PyPUOIwfB6R5eRyQJu9h0IPBfjKK5Bn91DM12A4qjbzQ4jJeWc9O
XqIBGU8kXUJb9hZohu+MOLgZLIO8oea61xBJTObM1SodxoOyvspIs1SYWI2cs3IMCtUYRol6UjrW
KZR+XiGO0F2HOL/ubUdbQ/VhXUM0mQagfZ1b6MHNkH8q0h7ARgau2Mg5iJ0leNPqcyWwMzRB1jEk
G2LRVN45G5AQ88DABFVatXDXcYUY3PQ5bJiQhaQ6Il38s62sQ2Ri3uQ6jYYf6YuRFDzdibFk+JAF
Zr2HzlWUQXcTucikUAlxj8wKd5UHk3s+tbEn6A+GW7aIWoVWMX6u+5lRrYdLP5x5YB03UFds4hRe
0VGO2yjv32KnCrbYlN8vLM64Cx18ToegYWSFANk8pz/aqZutEPreidrA9+pH4JKRnc+aOcvlLtZa
QSjcHMwjvCs1R68qpKQrSw9eLeZgCJ6cv1v1F0PJwizSouf3+yKQwqHnzsii48wZdW96I9oNPo9M
QY1bo6w+DAbTkv5o9VGwEWHd71rn0eZOarG5NnEjup2Si3iWq7LqW5YbpG57nVCiZdlxz110fIOV
r8uJpUrKjxzKEix5YG5bP0hXSUhKJXekX+SQ1sw2WDP7T+vKwqQxjCcHD8rm/UkIxQk6Lm6FxK4e
RYjODFkt7Uaj3yQS0xfylPNokvQwdM6xrox8i0ZnX9EV2dZUEVk7oPjQu3xrNODZh/x2mv1tMede
EkCxhnHzLdCIanGtfItMNwM0RR6OO+eOhWa8e3+XBSQnAeyQfFfK9cn89qp8fvsoBHRj9Vq1/Asy
wFyxT1GogUnEaUDu7KLQEeW9fwSNL47BkO5iUo7gvVt8BTafoGRptDC1Y0WOwjrxrBvHnG5yvyGj
q6wNnJH5RsSsiqb50dssVBfK+paGwYZdwaIS+pcegHOGRG3+Vol5OGW2vNbwks6/jxwDOx2RBXrb
bsORF2yKeQh+pp3JRH1OIlx6TX/0M8BUsX+uM/uMUBL1uHkYembomhMUI0mSphthZZK8wyyBZlgE
WnOK9zixBpxaXFAaMoj4+9RJn4KEW5tqybOAuZWP/MtBLAoSbNZ4ETs0y9V+DMd+5dr64v2dCKAs
t9O5dtyIL9OL4P7z5TZEptD2Wqbztz7RW5PGoku9syuI3DOIPOIJMBrYKzXwH9ivkrTp1XJRNcCu
6rSHkdDKxfyeGmA0KgsEOC77NyDlfC4Zs7091EAIGVJq2dxnXXuGUhgvk0K8Zk14OwsW+JeMlJjA
yVUxeWfzZt0bYMn4jH0VP+uhy5uJFmwBGu8YApgEWX2K5ogeEYhXzXIeWRJEgDEQq8cjcddt+8qG
yFvWSfCQB/nl+4sBQKN+f3mkwyhTsyVZz8+uwAu5zPBRpEkx9xq92y4CZIve76HXrUdLpoi5agUi
vkK+5TK05RYCJYdIYKfRzK1GpvdAXHLtNVjEI6R7elA/yFaGcwpOiQI++GoHoPN7JjSQcmrhWNNw
gj9xIevHQuGwdZXm76UFfW+w5JHu5/y6s3ZDqEFSguawC1RZeZ1iN91G2piRFAQBxGCAow3x96jG
V8UNHkEiG3I1ynNEcZhd8VAtQ6GOlRM+BwHR9YXLPRgqgJX2Q5ptQhJjVzVlqyWCvDal52eo4N6I
zS3PyIPCyB/Hkc16OH4pHb4Sx7yWbbt7f5zoU8ttB5y+KhPzUGfuRuA2NUjDgVXpnaecp6bKAVGz
no5L4sShKMbPfw/q80dNjgg+ivX79OnN9/V9VGRMQQb2ZTBN9K5g3QbOWg2c2fup4zeWcWktZUbZ
gt1jiwObJy80SMxa953wWwY7t8QnEdHoI3OAxPYWNhIjZNusXTO5U4690WF/aJLXXbicR83Juh7f
bNQtasMhXyVa9zGvEglbfFPU7ZgO2Bh6Z/xRZ2iNVPDi4tRXTN6tHj7rBOUuraJgnoif57/Sd+Hz
+6fFYvPBpk2DwfgKYev8l0kQJchynuZmSl0dWGc5b+v1yIlwwSfPco6cseC8oXflL02S32r5qwwM
3qTOOb//3LaFRgP3+E6A7SjErT4P3YBsOOX5pNKELzjB6a9ia88OhIWtZZ+wDX9XkDkGg788n6YD
NgPw4HXCA84HDCLS/opstl5lDFGekKeqHs8jCdfzX54vfyrx4OnOWU+cva3XFzVWu26e1t5PKg+4
MkSzaxZ1S19v7+bLHRpU4J3g4qjVESjuEl8cE/Ue3dsdlwd5u1u+n1DltmsLL0FK+pPhcBLv19gX
M3aHlCKQ8HgxK7LKUuaEcDIQOIwPejJfyvxLk/QbEyCrncpoOet4C+CbmTmn0blPoQ+NVwXFnPMU
Uci3TxnD35aZ7yKrVkFrPLGtg/zujITF6OJcxspbjvOroXfGfe+ET6lkoKT8yDOKjYPE0cEGe/3+
mOYbwj6LRNuwO4mReR1UPSuf+WtLmoNvE8NQ8/mxDumWVY+vqvBfppzbEnkVoKC5XRLJm2woHs2M
f13OE5mM08vQppAxP7y2kkgBffLuKs7i/V6DgECijr18fjRjwRJGAHEvYIws0bTyGBAbIz0BHTOf
yzTNSytBjIpgIOEJ+SbnMs9h7+dRRhlcU2GtWVjzKc3X3UFAmbxqT87zzsrNYN3I+QaV+dVgy7//
3pDyXzS7b9ZjxEPK3OJipDrMSpOfreFnECBb3cg/tgGZTZXpzRlQ0Cc5uyTkr7xf2vsVZyPz2mR1
hygXsPDnRwFw+cWZusv3j1vOL7YSpAsO/UuZ8bnXNovQ+M2eny+IknyLrWj+Uuf/N1Y4XluxI0Uy
W1oDudLl/+HuPHZkV7Is+y89Z4JGzUFPXNC1Ch13QlxJo9ZG8fW1GK+Aev3QXYkGetSDjEzkDeFO
J82OnbP32tGFlff29bvS5W8xu2k3Xx8pXaA3Rsn7r/fhyeTFD7vb12Yeu+GLaHrQFJQn8C6AdHCp
Ww2alV2NG3LbSE20+RSbZW2qKIK24GRetLR8RuZ3Dnvtz9cftFrie2z3Pn89og50HDkYa1mXPyai
S9yFdVa2t1T3f6dN/2GSX7z2lIlFMZ0DTvVc2LSnCGp+Khtwxtfq8HXXRxg3VOYFeGfUGmettkJi
/vUDFMxcQKDAJM/+wAbV4R7lmn1949dF/7pElbTNbdZfS+ThXzs/9yeV21R9YKbZ9Wk1kwtag/mk
NNfSdOe4Kto5SyHls5ZYkpWx7fLvZvTu6fyfyxq6LHtVpZ10K36CLM3uO2U/kp5d2pJEeZmwKpcg
5nU9dRfDW1DWMUNKMzymugDT7HMX+T4cVyfuoGpn6M6b2j7FhO50SO4OdjOv7Yb4OVPh8YR43Byl
hZtXL0km9SqUyDy16L05esTNkYHBNq2QoMdTp5CckE1uTNfOi1iN5+UOXe7cr2OZM5MDOdJBWoqh
ZLFDRkv2SlnaOmxNMLaZjuh/+RREhbeqz4Plcca8pNaQI4jl1Af4t/g9bYiEhur4+fzp65+/ntc5
LJ5zD8WwMzWHigTSHDSaVrkvMTXMskRKzQOBdFr+J8On+C8kXenck1b9CGtWu2k535E2flhWLpFk
7365iOKzbTnZ66972UtBOhvpVqvrvR2Hv4TkxrTGiMKTn+i8l6XyW3aXaTl3jCV/xedlc79s8rsX
cjm+nuGv1aAjRWHdkHhnFTqRR4a2BbTSwZrDnJnZgF+kHQNGKKNL1vjejjMtDkRSsIgcHOh3clgA
qExuhYWYGSejt6+Ib49pjNaEyG+9mVWfSIvvVdKxJg2JWGXCwO9etng/7D8zKbXdiMsV3yc/xZem
v8eaQlz9n4Xu8pbcZn4NAcauUpOfS8JlSegFf4kPQ/urLpYTu9HXp9kgf1n3E5G1Y4RyghN671/x
lG8lZ7Qm4/NelnCMyFe7K326Us41seMfy39HLpX4QKJQ7dGCJCcciYl7sIXz0gvv6kzO4ev2lpKa
WLPXY+MLqqmLS/j216OyzMVWRHe8aVhXpkT+CJeiY/nNPifX5YNBcAl/cCns04KjBo8WpTWtzUac
RF7sSXnGohpZeOr/8yHL2rdyLL63XrorITsuJUHij/7aSZ2TyUvVZO+ue8XhY8BAuTYgREPOhMhN
4l1YUfN/nUqN0DksNRpHFmIjZL5dnt/KEL+G+NDx1OonRKlAkQz3CYz4/WsDX75Fi3hxgrBpTBKc
OZauxlAR7zr4D7fVXrI5/tFzdFhWghrWim3i53MKcjXn8T2mkbj8za83+NeP0i6Be4ZwxyCw3Xou
HMy0fIcxkv2RL/gKtyD6aDlbVeCvaKBkNkxg5hhkl9b0Uvhe9uQ5UJ570EwquGbg24rSIqmDVyWT
igP6Umcshef4ac/9t6/fH7JCTu5MLvp6VDW5JTWX6q/zhIQ0HxPYpofTEGhyvFnWzmvUOwMZPqiB
Va2pPapkMkemuTkYA+hIgINbydPsZLxuOkbnUhIBUB47xVGzMYlMTzisrr9O2a6jv9r1TSyFwnKl
59SMNyaNznnZd5ejLRWrZ1DBtgR9TeyKXwfg1pygEZaPrzrZaVnUM2futg4VZ6yZP1WMaZyTd+Hz
MS7/EYTB0GRquDO+Tr81wxcNyCRhv+1GEzxXJjTolaRVEUV6tEZlTPGYTnSACHi18eLZbgH1dYjq
/aRzKaWVHpcbN+fQXVRPdUc1nXBlPa++uqCQsUW6ByQfT97Y7Za3sRzcIJFSe1a0ZL4O90tTpPbJ
1zOqX3iC5uDrxv9qnHwd3f7WULz/1Y/7b1TGCO8QbThoahYPCS3Df8y+h1gKa0QmxmKGI96y/hge
6uLVmFs/0xIai2v/JZr4f93D/f/PLrH0Wv/Prd6Xvojb+Pvfe71f3dm/mr1C/AsKKt1ci+QNz/6i
IA+/2+5//g/3X6hsUVktKiO8EZRo/9Xs5d8s3WU8j5nBX7DI/9Xs1f9loE82EMlZtgNj0f2/avb+
Q9sAf8VEPmHQhVxyOlz9H/PfBkId80lgceBKit1gedOJLvOHjCNIZBP0g8LGYaQi/IjNUzml/V/Q
UakZb2yT5qFdfOp/u3r/m/taLJqAv7efhckbpgntcndjNvki3f5Nn2C08azLHiUrZJ1XoZnuRTMk
Adg6QT5lrdc7r8JVFnnj+JjHyNj1jhb+G9nCP1Q0xsJo9pcmuEC/jyjqH5dlRpod6p27AJEoBkwO
YMt8+5RKemR4YiWNl9bdtpb769+99+U3/y9vHu0X+R8WaS3mIgpYBBV/e/MOWRpV6aGR8FLzpazK
FqYKFMNeALThmAkeq6v/ZKHKLyVE5iMJGvg0axq9OeOBY+tE5atGpOY6LN18a9XOxWgkvUu0nFN/
i8A+YWINL6PRjjc0n9c2lElQSPM+TzUpr8wY3hibw1TJkm+ua9TH1vqVtkRJZB5JyLUGm4XamEmt
V5l7x8sp7SMNay2n/7RJ8u0Q9/4OUwxha0NX7x1lNuukafLAVYLIeVJjWaPc+SDemgEnAViU6qgV
fJyFi8CTNI1vIfzeXurjffLpACeNOlWOO95jALO5mPeFITUgMN8EeC2/r6CMhMkO5hhBz07ylHim
t58KQqKnt5ie7TH2kZwkGofW0pwP3k3V2CrBQi/Vf58FdIZIHG7nn5RX7TNEIfIYHG9TuFZ0aaWK
LoYWLUWXf+8KGraSjGwF9WdvDSo7RZrytvUC/rPmRD7QIdDLgk+AxXyqXoYm7Y+zsJaiP49u//19
4v9DL2QYjKJRPJmLqpMlxGCB+PttklmRpDpmW4pi51YRNHd1Ne+c1KLc4BMfpV6QZiLehda8m0QN
POI8e4gGsBLBJTTFJcNAUYbYoZXJPxQLzjPXvmnEcxyzdqrXDor5E4PQap0izt9UZr504x2bhqSZ
bLQuK88EEmT49ODaZFEPrbiHxUz3B+4f2V55Rsvf9TzSTbckdZqPcUFbJRA6dPXi4cXdY5mkExL6
ycllxntgm9uZkfmHhrd96mNJBliX/vD0yT27BeSlhiwLDMmOpkHFicGr2UE3Sh7JKHlS0wN2Z7Iv
Qxo+GiQLwjsgsKn2gjV+DrX6s+EjXI9Tme01O2ofpihpryf1uhPl8NDL9LMU1SOuybDu62ozAyTc
WUTN6BHdGsTk3hZ2K8FFhC2eqkJ/gBFKg7TozKcOwz1d7cr7jNMeshtHPnLPLNwqWhs4p3oC2+pG
1cY3nmGctP9mqTQM2/zHeoExzDPwUTiLCg6e+z/FXHY7jb3l/KSKfMQkd2/6SJ9xYHusiz5HS0Ea
YC7M6cmyxA2HqHOzdl1IxuwwD4K1TABDgBm9Qir4jWcpcEY9vOgdz4YngX5CdB13UIhuOPpP2ezl
B5XA5XVBdfeqnxk4V0si8PCw/HaPuEbbGqauneI5fYwJjGdDdL/mVIE1zrTPPhZB2ifz1okm/Wjl
CraTjIzNoEpt10zxK4hewakf5myb0d6D3QLEaF+FHXeyDlhmmkf7mGWvk2uYz549086yPuPYCG+m
QXKwA8X0EofjAQubuRlLfziJHpdy1J/cmdYLM8fhwdF3FJa7q0KU2Aa46cY3pmdUIB3hKGL+7gAZ
QK2yttNIEoacGYFjA8BX/Ma67F/sIne2VvmmzPiRk4ENFkjjKXSKTTZl/qFQRLWKTI03HJLPJQ1j
4uLcamd3iTp0M+wfgW/wSWtGeDUGHQrHCmQxeAwieBwKgOFHkdmg9YcoWmN9yFZuzqsE5yI9rMOd
/n1oSk4KFpQHS28OQqe4zXVd3YzR+cNiMQdtM38v+q4MRJXse5hcjXhKHEc7KvaBJmWalRsVPfLC
u5NgpaEmCSLdhkU2tp9eUl4i0WmHEXUy/Z+uO1QTwEz/jIjGvgG70ZFJdPUlV4LwpQLWVir2xlxK
hFtt/LDafrugzfPxAQMA8DJGSZEYd9hx4xXgWbpvC8BChOUBirbA6OVzeq2G+bUt2vmlAxEPFRzt
f6hIB7XQbtAg5QNCs1Gm5bqaomiHxf0xSAL68KYP+9RDOl8AuOJ4wEALlnDkZMVhItsR5QPRPmyd
difvg4Jm3JJUatvJnnN3cWE/uJohyVUtOMVG0QYWsY+OaJrEdhzGXdUCcSptKHD1BB3NZFNsld+B
TRD7mqBsUNCppENDlH2cwTRpSaiSqnxtx4bu6JCpDd3KG0aHGlJKENEuWPVjop1KwYQipgVvZ6rY
Fyjm3qvahlfEgT8ovLHH9Z+eKiRIWPhopTRMTawsvXX+LG4zfRAzeTRzKXZJv3Yxgo8QVtUMzGdG
YrPJZ0u/N134mU09cywdNFOZESpObPnKjJs3Auu9/Wz9FmVp3QASkuJMJ61WzFhR0iabqajrwNML
2rTqjeNdsu5pTi24XdBXWg4biDj32HzJdfr14eQPIBGXNIOexnecctUyyANmVR1t14HG/ZmZTb+y
En0k84d1Hcgk9rqMQDOzO8jOOBC3ePYzNwroMGHGB/+H5mla+52pES5LIBnT5IMMf0MB7I7e5N0p
wch9Aby+tRJ0BcTGAurU6nUKg2ktGe1RiGdnRtR/NM0JT2Q1Z1slixmNi64/W+30Zs7RT7rc1t1y
hnMs7GFtT9q7g/a8qIuHv0C6xrm3H+jSvkNS93bKV3Bietc5N8S9LUidqNVoT6ie54sT6XrM/atm
hFow2klyT0z15jTNc65gkU9+RBisTeNdTIheRec8V+5cn2cOjpVbXwfIwMu4sbt6rBvCaramxfuX
2hF0GiqrOoOAaFTD1eZcO4QwfrPMfismn5wAPp0nPzbqm2aNPM8k3esFs5cE9ngXj/l9kHl+nyNX
BT4K13XdSw0t4K+OEOOrtBVsUyc+OKHzqqnhHX/chhbsdCS+VW0JLex2WtX9SS3LvYr8Vk4t/Rcv
3Sje2m5MqCQgG+VM27NWjSdkne6aLpnYVV0yBs7st0dNJ90qRDi17kjYPNWGnX909u+5TOPXof1J
Xrp+qVpup64uio/Rtz/BUYVnLyXKI6myA46nVzS6XpAtLLe0VNuOe5/aRsOeSeeJgZksaJZW/RaT
AhkEpYnIgmwgwoHbUxJhUTLTvl1zzAdw8s2F2EnAAjG3eS4++iIUayVpXThVFZ5tT67J0oKWbgI1
KhinEja87OWJ8VawksMXzFd2YVgXdUCaTVVdMWH1wA77xKKvHL9qHr2eTKt+0szNPBd0nUIeOp0g
bLg8h9FrjIORmPXKqJvyXpSIbGcE9RuAr1jXstkJMNGOG0IWaPawXzbScXArh+MaU2F9MnWC/lSq
1QEIlM+MCHIGIimt4ortTyMbO8qD2C3FVeuPYUIArtOVwNh4kTOde0b8mQwaswiMol1nFfoYWz+g
+xm2bHp+Ut1j6fW3ybxabjQFvCaiFxO9eKuE+WqzJN280nIDgUc10JNdbiUZMcq1sRsthwpPm795
U1NflGg9HoG42/R1o198y38mo829GKX+h7wDUtYbyzh7nb6OpHhKwW/c8+WLVPovBsxoPCfbIClS
0uuu1Uvva58TaKqLxnF449byd9RZ9UZlbf48iPbH3AxzYM8q3pl2LoIobbV1o4wDMzfIndKn05cH
IcOZwK0ztYU3semo1ndhar5HJp1dZhnXfLbLa9mN63Ce/WtaWeHKS4TzYxrAMLZV+DsanLc5bf+U
gy/2s+dOp68v09wG2qDaYyUBYDt9fRFTPx8tZp2rtiVckVbhOh+cW6tEj8TJes3qUT6LBNK1It41
zyQyh2lAtTJ45Wtq1wezInUsnaP21tRNe7MNYEk6wQDEwTdpEzQLYqXuvOJKAe/1REmqOPODhnpl
qxe+sbEMVJAVy0li6vqZm+CH5NOZJzc6NVp4rpEu7zzyNJShFOi2AmaLUnscjrTSq6g4pS1iD4pu
n0O9ro4IEqM1WxJIFns/zd/EVLunOQ4t7Gr6fMDr8Yvc6uyRF1p7NJFmsv0WDDEzt927TfbmWxQ9
372aIs7Qteo8MxoMtTZ7S+r2Ag0G21tLAdlofn7tVXfgJEsVsHAZvRQwt1OyoeNaG/aeSVp5YQ4X
fEQFu3kExoaXNlv5tC1CW/FWM0r+uN+5ZlVfC05OG7QhMhBO7hwrQXA3VCv10coW/TcP8yl3kn6b
IXfeQj9A8J/06tUIEyC7yEjObroYv8z6Penj6QNFgBXgjYp2ibQUfyIfCCM+chwIEWYQSFG0UryK
sBqhwEJtier5RjAi0nFLT3+xYK+k0MfvZRGmmOHChCcUGM1gQaFDO3DDC1K8WtLJnxpAqaGfGmuk
yCHAqam8ZLIqLz1cG1eCdTVg3wR51fxJVTed0PrezazVdsIhilJ13bw0Qok0UilBeVFL7ggXHMbk
Ru9CdLFuX/Ie++92qa/8LNKep9QvHhZwsqmJxMa3WnlzrOkU2lPxnkhCFDrRXoywPIwofI66EzuU
35a587r6w8/s7khoydAydKj1lZHZ8bvHIDEJC/GKLnvgFeknw+zJ3OOO3lhiGWmF5D+jd90Qm3dm
gpPsNC9izukjU01jsD6Yax/OfGkBamtzpvYKZD/nCfT6IcPdzmE2EWaSiOUhjV4L0hCxdFS/xmkM
Mnc/EeD4zEM+bvqZ9nDOY3amxx+Mg+Pt8UnlJ7B6p/HDQex+sWI/eSbmBR1W9mRrrnEIwYBhOmvd
I84/1mAz3tvaZO44ZLLMEi4QlGM174FTgXOLwKVhh7CuHBgg5zcuRa/DrEmU1YXT+t1URXjymmw9
Z5BuEG1S1E3PRjeaZxt98pZmNFVhJuxdksSQHUnT4S3QbVYO+EsrHyF8zu9OHtYn5e1zaqNdooVG
oLmRzhon853WZz9CWaZHPdbP5sCgLAqNhomSwwMUdRBVew6gvJaWGPa6f5JT9twWhAHKekASmc6I
EGzzaNhkRHXzkG2QY+PDr/L+TJsQM0YP65OniI0IUkEytNZaM1LjVuGYYNyf3+TANj7D1u2kvADZ
JRzQy1LEBmN0KIzo56Cn8oB4vuE3y9+mmpynyoUl2VIBJpOTB16aRvsqVuaxmpKnFE32sW4xs8dw
q3Svq17KGJZ9fcX+JS95lr7lyAK38zhb58p0ub1NxIQaXlZcUvt6UMWzNM0L8L13T2mA4Dq9OoV1
loAFttJ93uveVon4arsDwLW0ftUAyZ2U4cJhHI3kPsJAQrnwTCjbG4YXDKysNFszRkcx+tVnqUZ9
1w46tiLVxQQ+qSRQckrvXsZ50U6GbYs0G2WqE99rMlzXwmyzTZfkl9REVWKovGcYASjWS5L87NBo
Qrq35gKUcjwqe2qDNGdoMwgSfpPetXErzc854G4Z+tZR66b9QEDzrZ6N6JwXYPxhdF0Nkf8UOok/
tevOGyYXkKFH071NCKm2E1ratUNQptEW+Q9NS5nktnAZHUbNsUq8R9R058G18nPjm69UffUG8OFx
KcZPFYcdl6bxGaSygQITGUKaNsevzSlHHLxqzAx/fyOPbmRk90ZZ06Nkkmqnzi90UMkjrycciK2G
YUPDF9DPntgRSr82WVuXoC5j1+FG2NZ5GG76EEisPdj2rkDnAYKi+4EYuBFMi/JevRhxmW6TOB7P
o90trKr4kXWRiyfoNwYSaHn+YsKBIXfyu6sCy3BwaFjvjLiatjknio1oU/Mukgp5lmd+xnM5HAsv
56nmBLhqalFd/BQSGGC2aQvHVax1ckoGcAqoXST5H9b8SzFKPdPFgjBu9VBN3fIj1EALtaEdGJaZ
7zpLRaeeTM59hSirL2Nx1vpaO0Zm/5kV0cgknVS2eCYuu04OYSW+ddHwZNltenWk94l/ozmXimUT
E5HcCCvhZp0y/eK0/e/ZGollKJlTJbOzNgdYZYokh3M3FzDjiuowLC8lb8eHqFWgRZRxzdBrbJ6z
foSuItY+yVLHMtaL94FzjVko5JEhzREzLYtTQ5gWvRzd/k7TcyVaA+mtrF7yNnZ3nUbskRta1UeP
NdH9YO/SfxqaFGubqOGrVXj2CUYFgVCIlbPECq9dyhxfDaB3qYY/S8+t3toEV3+SDeKUmT1cxUIL
A/NeSd/bC0JYmNE2vMRMk4tHZ4dUlKWx7ZOTVK3Fz9nO2eqUcy7Rw1QOWGtDXisGBGT/Ahjjs66/
GlgBWkYdKFxFEgyOCtIeERUuMMzK6DYTQOsn0snntaNN8dGLQiIciii8lK2aEDYNtxzq2QkKgkMw
IBwyCHf+iQGif6o5oQfSTi9GbjABtTp9A9eFzT5WO85WxETPdHwMIpqusuw+Q93sbzNx24PVN5eW
zvwK3kL+YTay2raiXWgGY7MZfDJHWhdhglcguTacSbs0faECWLQ1ODfXO8wxfaXcdum4EeHiDCoG
JFJFAB6j8gYptbwpgIlAgQG/zb22U51zsb1Ku5CbcYDCO51rWrCldGb0BYa1jHSzXVYP85E4Er0t
sq2GjR7MqvXmLelxYgzL+zx+ixoaqkgQT67rvE4csC+J27kX7GknX691Ug0H69Tl7kEBX743njOd
VUHKUz4P9TNBbrd4SDO6GU78DneEoWuJPruVGQE3CGm3Km3uMBe9fVrZ0wsxgeSLweHMkt+cLplY
6/mNUA1nLS3Le9f7aq2ZIR3kWG4kbSZA8/RTKbtglKb1c6MbJAp7YmaI3qNazAb3vY/5827I2Dpr
BKFJofIOvZFFAXF00xr3xWsrun5FbGB2yipPAzqTmoGUPud0QUJQaSwvtR+NADZ9ji4k/5YLzXkq
5QeK6PBcadlbHiIZMx26v6V/jpJwq7vTxpwa+R655StpR/Y6QVewxb/WHAc0mvUqDZ11SmTFQQ+f
gMiSXNLL+qlvaULj+Yr2jtFumrqK3ge/efj86YPPw32ayCBBdLceijZ+07vhjyIXa5J2tnEvlWbG
92b5MsblT3z7YucTqXYW+WHOScOOpeNTwYEuH4XcgaSq9/moDevaqD7MvqODltj23j11ODQvWNic
SzX/rpc0C62cj0Q1CmjS07Sy/fZOqLF/UgkaQtu8zCAGy2amGVAiRm4MqPhe6xt7N42KW03clpvl
JqLvXBxzo32vleVv0pHXrNKyfIN2vKsK8hpNWsknVrLxqbSdezkRs0wp+o1JV3XqrebJyMyI1AFx
Kzko3Bp3fAUM3d2NGR+fS68eCX75bM/2T2skLFw5sX925y5hJSgl0q8zW/B07Bv9Ke1db09XlRSg
1H9y3fGmp7N4gelQI9wr04ciQmV2k52pWcSvpN58kj4zpEVrq2Zab5oazwIbyjWnjwxLlw44nDty
21qX3LG4Bmtv1vWzaVCXo0F5GqLsmJpJfNWUTbjUdCduE+dkKd0drGD9PljAyBXJWQJT2cbShmlr
xzoaBxM4eL907gqXTrc1wfTsqqqHeluR6B1azUX3u2TrZ318go3iPlrCx2iHQQJVtmmdkR8+p0Xs
ECNAhqFOFWqG88iGklso6CcfxQlYl3xKgBHM4sRpBQGpcE8Ej1iwg2ubAi6hgu4s/Ry3XrvlOJCv
E7Kq5kHPXkVXK6iY8i2bJONZa3Q2kiPdinibicNLv+PoeylsAjrIt+bp0ukKIrsLUjT4Smj2KunT
K2AjslVSNPMs85dydkGBavbBhyG8mgyQ9XPdMBmSEWZVgMK+3ocHq1U9kFvCqnT3NZIMWETcjGs9
DT8HTjzbqAHulsarLm+Lczhb4NZm1IRN9UQQa7/BpPzNI/GckEEW5DgcDkTMXJVGyGa6qhvzVhYT
MOcuIlJJPw4ZWYe0XfQVZsTdPOtpUFmjXOOfVac4lr/VdvlqRIrIBY9rkYFMbQnRqcqf4MvPfruL
ImDOblqdM8+/2YWzsXz9Z5ZKcYFQiG7WpEFkDxaixrk8FqF8qpzkMymrOOijJ4XIj/BwiMVV0e2B
6XMk8SkP8l9hNlDvMOiSsXd0YEgoN4t2nlnQCI2zU2OfDJUBLxXIOZ2F9GAj/vEK+21exiko6MiA
gKu/xolTM0Bvc2yZ5dHRB+tb5ZhEish2j18cgMOQ75ifGpgU+1sfVsNJlvehHA4Ypcc9hLKhjqbX
uanghYihCbop2uhlWG0BYHOjGzeX4cNu5PZaM07qDa5uWJInZS4A9NwWB3/Umk1NhgA5K1R6DEZu
tDT0lVu26I4Z0bEIAGaFDRZ5n3Y/kzwiPb4vGaYzRgR3xdqWBv5wzGI+9gqCGsl74btWG2eW818a
SeXrvIavb2k1ycDJtW4EEjtKd9aRa14P4Qlk62rQW7q9UzEcBFHCqX4mELv3ByDokd9tLVcTQebw
/LGdcHXY8kXaBzHn2MBTbbWXCPnJPisPtkd/vS0velKSZpuGw8kg+UmTO8izpM8hXt70BgKrOMvo
pS9j2JbWug3xGWEyxpJGzNsMv/KxcsWfmjGErAxx6aL3XKXPkvsmqJrOWA1zf610zG8Uq0SyOzql
Q5UwHCn4rKcQN6eHG4AgLtlOtwHbqNdol9HJq5coDqzOfu7l/JThXsHsXfykvQV1unY+uwo4SWkn
O3+iv5x0NNTmVWnXTAU9483yE5q5ufuqTLbHvGBexFiB3z11ZtBmouACDt+mvopXovFdsvKQdLrK
Osvmt9MlzTGpeQQ1v4SerkCR2xxgz77+bRHzntJcR3Ktb+I5zm+1HD7totkBMNYDMcefoHWtY9hG
17LXrP1IyAK4dH1veuwevelFgUrwCieMbEtdbmbIXIt3OQnGEbtPHAeyib1TVEcYj0Cmbbnm4d0v
yZlXSvERlAwDAEQtCk2GALTiN130nPjIBUntujhj320KIIekjLjlcioIsZ4Z9MB6CJzcECes1Bub
smRfatMHRHMabmIMeqC3O+SM6Ob6xlv7NG2rpjl1RU6sKbJ2W2bj1h51CrscB0xHqMwh7q0/yYQz
zkT0+Kpo/eqYwoWYyD/GnBTF9snWe1KHivpTA1JwnFKwmbh63U0l6+w4V9Hdh/ZNIppl508g5pur
qE3jkRY1KsVqTxhAd1Odf9asRj8Axwl5aDBvjoaB5N/TEQLIS1/LIoDLc1YIzJGdZluOA4yuM+Sw
1PZOweyuZQ/fFthyAhwSpFw2L1Pn+o+l7BelK06al772pv1i4/M4sJ05q85EuavXzV2vpv7gDTCw
9Gh+tLMsznGTy3UZEY7WTldoxuFlat34OQ53MUDnoIWgHYOndppN244RAwhMAnCmNmLkoRx9szo0
Y/mziqKz5YwZa14UPdX1w6+J0nAL77lL84/c6p7Z3PVVhURUy0gNiqfMXKf58Alcv1llGfVVZIGK
WD51FJgFGPi2GogEs7DBiyzezES+EHAKpdBZzrTJNh7jPzx95jbV7GvDc8EDi/I77/J7MgGa7thx
AkaoLj4qnQN9Gz85iUZXYHCuZdNQt9N1X4VIZjY5oPlt3Ue4YsqODEK7s7ejM8QULPLDsrt+Ozv2
uEtEyjm/ru+TYBRRSRwRAxCTok6PZcmNOmYGI5C4cSmRySONFtqpr7H3D47+Ar/n3EGQZebAOY6M
y4cne65yxEfR+M2aM0jD6b84kvhOAWRhFBW+2rKgDwHU+p/YZIeN5q6TN3cQ073U6l9DxgghUUPg
+ZheUJyzwGER9MODCwJ+P1QTka1cNaudbRaX3Nh4unaQ72FovQ2ROR+jqf6cXQ9dhEuorVEn3xmH
09lz1jpy3DWiIDJl8+zCBk6Ooei+8bmPPE1Rd8FVtDbGfDxzJmNBD7v4KjjjrmyD2MJRecQW+eNV
WxyeOvEoB7dAFzGw5621FtQss1fmkD/IXtX3JYHDVVTZN4gBFgdNg8DR7L1Qunl3+k4ciUTEskSz
U2HScVj21m40/4hSnRhuv99iiXvzRNdxZ5bMZvTsxxBqHeCj9Bhn4TKdNVDKLl901BLrEjL+ugPE
tteY55ScidfxOJIGXrctMWxxBmPemrYSVdsmHqtnTFG0PHJjfjgkWRlz0OMNYHxtIRBwLf0gSRue
QuHygPi0Z1N497LXr0IXj5qM0tPCbzyOafeLPTrb1jBDAJI7r2R9iE2PMnClLWtO6jHyTFSKEzZJ
HiMZeBuYf9FusIugTGbI3m7yK8pC8iQMmjxpNt9Jm9yoBnFMaCQvsekR/kUIYF8TzZyArUfHfAY2
8ZMA9WyFUYVw5JoCcHxLUJGT4HXxRKxvlUfik00HjJ2TAUuTWQEShWe3tIaz6zsv/8HeeSxHrmxZ
9l9qjjJoBwY1CYTW1ExOYCQzE1o5lANfXwu8r63qtVn/QQ8SFkGVFAj34+fsvTZBk0EBBnAlgJZv
fdaZlTZE44Iq7wMvso5Dpmt0e+3wOark3kyKz0YUzYOodXVrKrZ3tw6b1zJOyNoRJYW1U957v03h
6lRuECXh3ZWV/kIkzTuh5/lvkatbXlHl4NtEY1GF9CZRIhx/Hv1cxrS0AeLHDB7rsTA3QiGlQPLW
ndzBkHtjcrNL3rTxrul87Tq5ldhYdAI4T/q0xGmQMI8o1jl4CKwSgBeGBNlJKMv40Bfd/MJHcPar
ptvPMxS+L1NnHyLaoSdQD/AmlflGIqN5xesVbYkb62CzjAKxINFb6MK1bDN0RrFnbjDtAOkMr3ka
X3Tlqq8qdAGfZlNzF76GlEcVQd2EKIZVPHxVyyVBEbO2Z2WeatMe7mYzmivddO1DVWiMgczyFrWj
eFF1FO8RQRg7d8jip3BSp3oJ6xsHKUjuWB7GcL4zxrrFZhAcrWaUlmutyRdIv2au3SwVE+3F0LyY
TmVdBPmCGjqSo7KSM9Dt8V62uTjUPqQgNIDhW88pKuhUbh1j6PZvGgNf1AnucSBQF7+w5dwa3fmu
8jx6JxMdeWiL3rCzpuid5YUxe0/Ab90tIatVGh4n58PrRfzejco+hR7748/TRIDlcSbQ+q4u3Udc
GCc75AgmZfpkkbN311z1ZnVa+m5DGNjRUdE2o6vSd235PxKNzZ/z017rmHMKGlf6kBbvYWqEx8oj
eBy8d/6Omj3Cl5Vnx2JeW3pZ8RaI4aIYX5QoO7wBgjMPWqL3RHTepo3acF0vrgyRToosJu/B1035
nmXhPfWM+LEEl/9gdOkrR3XzmJYU9Yp7gsj60ahXmZOg0agG8V4ifEdMxI4RcaZxY3kdlDA3lWI5
YxDu3G38RRuz6eY1YX/OPdbIdnIm89T0nsMApbJXcQffjZy3aZcpRUJafgfi3+5Qi12MtmX6kLjL
79e2mBdWTQBCAvxBrV1Fr8u7v1yKzB4o5ueCTYv52kC7IRmBpdS1oW7cmIzdyQJBRmPuSr2Nt95o
ZYEW+TdlKP0UA/LpsffhwSMmTZn6bTClcjEa9doBwcybZkr9JiEdrua6i3exmZynRKP6G2ydGok+
c2Jm5f2fCw7x2+StpJQCUZBerhFy0Yi1jk3qmXvGqgwtCv8WI+Y/WZU4k6VY+OKxJ+3vNITxECAH
KLf2SG/AsmW3avX5F5yVbc/BIoipk7JNldN5luzJkWyHrYgw6P1cTBGbN81tnlCG9gfVAE5gLwhK
zn47GU3jtfGZD8q0RUvDvDHzrYoUYfRdHgcmYNHFdaxcZx+XDS7IRY417GSI8ABTyLzVlWXe8pm8
D5imh3iq7kiGH8GKWrefy9y7L2OqF5Tz6a6MwLp7+RVgUXXzurm65bUh150ADFVl3JbZN6t0dxuf
IxH+nVMGO56edkd3nh8tmnorGwHzVhYuxICOV1jNcESrImNXsuIefvSu/9968DzVf/7rP76hFnRy
evwTJdW/Jy8g5/x/Ow+oEKh+P//NecAn/GM8gArwnzb4dB+yvoMhAV/O/8HMaK7/ny7+AjrzJBno
QrdQof+LM6PxLuHyNhNrAAkKwuB9LRVk/F//oRHkgNnE1iGkews+EHTgT7rG/5228T/P/7eBZaHd
/Jt61UU6YOB74B18mzS1l2CI/y1j5nuIld57+oYhP10tM7oR8z5vCfhcZF1wk9jZopjYvQS8WG+v
fz7k5/Lz9p9Hud/cx7JoGF3x+WK5/PNhqtICmGnJP1/45xPseKyvfuGt/D47AbUib5xh4iO6URw8
Rv3yc2Fkz/BwXed6dV9EYDKXdPBUSgSq3zxIIkSdnNgkLL9mQOIAsnUpv6zIyOkVyEeHodPaKTMF
iEuDpTCbq5jUdM4ca80Tf2yLmJnS9652Dy1h6mh1hc147tNM35F1skZd9DFqHQUuJ8xD20faAcUs
irZIvyUl6TyoWuluIfhXSdpstbk8dLS4+L1N/PfMhsbyNPpmu9FKJ73nzIu9ybceTd06TGDiNlgG
K+buGIRTKvvVZLi7DO7gZohqjABKZk8z40vmiBPxEppZbrF0070mFTOLEb4hc7tUVWlQlh/pfnJG
8qD8DhUOgVo9oUWa1yVQv11CU7Cy+03kEIeDA7mjislo0THTIhorXqVjon/k+nVUGoUCfTccHoRX
yc7bebElVy49icDGubLFA3XXhhqHLvWqkGqLowx2JSba6dZhuxyEE4FbYQqmxStnsMRmoqUcQEG7
+tVI7LeY3tzedA6OXzebtKXNnyGSSUJOc9JLiiA27Rd9WDgKJd9cNn5kU1ITANRvqgaEmoQcYUcO
hOhSIu6EWpKmI83AWT+XtvS3nfNd995+CFmDi45DXTe9jYXxoMU6bVzcZJ1nnVxTlOvZqy+K3vRq
CSkdDdo4E9INsPG7aRi5DQZcwxU71wplqViVMpKs8MhG6cItB48yM8/WTNO4masDfD5Kv/ity7Vt
QtcmHIY/skOxmo/RhcnBKSrnb44VNi767q+Fdt6K461V+R/OBHHamAjfnpEvdLQyUaWl74VVfttO
DIC3zN4b84L09E+GOmIlR+fcSclMrLUcOlABduPWba/Y+I/JUOg7r2ZEnjS47vGFBqJ85/bLoT+g
CDJEUq5TTiuixA2nxXg8+w7YnpiJAy0EB3Ycdas+dT7NyczPU+PrD03X/MFFoR8X+b9CUeaStBRE
hWPtawPwQ+56h9ExaHdoCa6BQexFtPCmi+Z16nvvmOVttMUhtJu0U9EaIw7ekrBY7vXOtJi0dovP
4NnxPNQqqcpRS/QHCwf45eeCHN3flUn15jU2Mvd8QYNkaVBltrWhcO3Wsv6ctE6ReL4M60a5o9i8
lvDuiH2X4lUk5q9CCvePdtDRPvv96K8Tq0jOVkj4QEmS/QaJSr62CnSd3WIdt/ojRNhd64kgX9wi
KszDHVh7TrPWb4ymy51OGqqtDfsxJc8stD4jqziFY/s09gy9XOH/ljDeVqJuATjBO1q3xEeFjnHy
U2SR1qT40QcM2EX84pnJBbWnvzI9HOF1TC83Cc9FytnAE5RYSVs+ATi4VhG0YCt/Ix31e7biT5Zv
ApereePVvC4boiddQrfXYUkQjcznh752HnQiqMoGhXutJzSwHJr/JiPGICnzVxHSTT/FHd1bU68C
Ebohyi/vHVuGPCtf2445IaAV8GBmfd6Sd7YSGCrId+VY3/eo65m0kLmZqWMfeu1ON3X+JhLczDxf
Y9fuj2SiDsefR2HN0FEHX1G0w1MsunA9G2R/yzF80uM3+oP6JrdnWqQDkI00oVzhM6NwGo4hUoJj
NrlnNk9znc08oXuxj7itkfp3jHS4AJs8zLk17hILe1QNTCp3grof9V3qqhl5ohOjj10N1pPKEC82
nfU452KDEp5hE+779QgF1OlHDG2u967VfhmUof2CXPXYWItdPEwqNEXGKWNCfVA+WhKnSr5aH02X
acf4UeSbcsiJtOYw2rrC2wLDTLczvlQMKpEVDL90u6NOF2GE02FrF91ABu/Ez+m/S11lgWU9Wm7U
4gXIGJLOxYuRabfeq+JTBhOn81MzAOoqV8M0POY1xp+EMS77g8GJ3f8j2WCfy0sptHA/O2ayUyr8
oCsLIk3ItaJ9yC+rNdbcCVfwtXeJE545hO9vw4rDZ44Orq47saM/GFIly1+ePjLpaPKrP097R9q/
YVR89YtQE57zqYH3Mo1MjOYBPoJ0GtpW7s2ckgyREidBP7lbIy10gUtzN4bEXSvRArOYBVAO412Y
81sNYmdLlBMKR31TNvk7c4mPcMqLVa+Pd4I5dylm2y1CwVPE/tTo5bsZGf5GJcfGr4BT2RwObIx/
E2iQuqHbJVhPly/kk4pqumm610YTiFbX0SKpolvd4mr3c/sdZisADa97KZPog3ZB3BbDWo+i21w+
EmbjcL5lR041yuhxAv56VFo8b0yf+GJDDj1HKHURGfZ6OaNAb7r9lBvkxefQirsHlw6N0TuQH4EW
k7AxVQUjjl5/mPryY7ABPqHhhZOXiFOulc1LCPKiNLc5KX4cpRbRghnuxvySjSQPmKQFWb7o1505
beYqejZGWjVGz48/MpyHW1NfXT269cPTwnAox/YlM72/BQix7DxO4BgAU+zcmQFEiuy9L5xoVesF
MqRGXRvhTA+s7b/nePh0MxvBYCH/9CnqVV7RdOxIHuzM/hkfeormywKB5kfbqTBISFAfg1e81NJ9
Q4WwtRCW9IAHQ3M69JBCUbEBDkOMje/DRhNtRhxcEFsHXZf/naLTPMT8AOnClzEw/kQNoXPsJFds
T1fHWEc28e126/3V5/Qr62AqDXN1Jgnw3R6ANFTIGncZsxDHcl4ykZ+M8gPEKSdRJxZ71Fdb5GwN
PL/4JhEuUNQMEZa29NdQolyJyTLECEj7qtS4Z8rpGuflJXU6ZjRls6la/awG3+Mb51Yj5zi12fBZ
Q9bwhxmwdeLF7hr0DyYVQa2HeyOJz5bGXkY8NZT8s0eaOepW5k2JYzMeGz57FyZZFzqoDzTzQ7nz
CbfPNRYjSriZUe2Qh6uT3Yef6NLabd/O3NZVdqu8U6v69ubTF65MyjC0oDg8IYgHiyYtLatt+myS
8Uvdqn1WUYtOykaPWuhzMJjw+snLeB4n+8vwml9Ti4qcvQnw/sXN1UOZ1DSZwvQ4FmjKB2IT6n6P
ivNFdvEEmYK3xM0N6wArOHtH1zpEyNMaUoTNIhrQrvAcsNd3/Ven8P/r6aXzrQ/dT6DOuNp2hlIs
mRKruf0jYCuvsumXYWFdUsNDz3BEYI8laehNb5IsULmDoaR+mM2JqZRkYLWlKXmVEZUaOp+9Mw3a
jhhuurnG2cr70+Bqn22GfOIOdnM3mdWrg4do5Vs5Ker9I7wAB+2rjeTS2bhFyi6evw2shKgsT5Wl
r0Ei5euU/sOoX6I5Svd4T27STP8qiQ/WMnaRAZpsMiZMTlZ4YD/eyb455IM8LgnStfdgT1MdGNiE
11VCkaz1f2SBs2822L3N7lgN6ZOw0q2ZIA2uToneqL2wMzLqB3cLYapYZSNkNkUM0QY9GDYlAIbQ
1ZiEi96H/Oy+1L35Dr8wgw8x/eqRqK4c0e/6ipsr8R4o0k59fSotSkuUP8bWKvXntPePxHvu0Mc+
hQTYBLXDmakg6XSST70j4V7p6WYA8r2v7O57cI1zBqZ7RQco3DboJU1Uz9Q3ISI160Evhxqo8Vvo
Kw8LQPrMKvIIrwvC38TsG3NPeSzAEO9daa8TqobAwQMD1AfNTV4CeRhiuqxiyva0nu5VTI+tdcdr
olcEUieqec4ZLm4lEOVrhYfyZPOZG/YFZ91PIn+19Xzamk19SGz1Ok0RzdQQg7PvtKgUFiSnOyTf
2ohs1ijOliqNw0yG+lGrXTTSwn1ozRRKGAccjQPV0X1B9s2JsKvxgpRpvakLMPdTiRnWwLThFCPD
3UozGPB7KGnZO1+bxPQ2XWg9utbYQ8cpHpXhcaSxtLPRynhVZ3W+UeTfHIflkiW2tlZtCedmKMtV
nIcuMMw4oqaQTVC7Lw4qsKPyQ/r9Fb6gMH0eMc/NQWveqPMofvLiNafPt5OG2icTw+5Q1OY67+CQ
6qg/A3fk1T+H1fHnopdlTad9+rTmMUQC/sty+VUzokcCl/bHYrk0fbHL6nFYdfr8Zx76rxmDI0Mb
PHuEk+9Un+ON5Tfsd/3aDYtnzlSwS5MX1MrEoerY2vDstU2rVrPN+pM0mK5FWByL2g3E0j+n0/8h
2EYQpBrnMaNj1xKIwktUbnW/vlpd8TKBXl1I3n6mPXEH+RtRx9bV0XDaIEintM3FH9Uu0PNoBrFM
snMwtNVrpEaUGzASsa57TFBTqjM9HJsVdxQxp8gfxwbDwZjdNZ1Aeyy4T71eFpsO+qRKlBsYcYFT
c2DWJBym8IR7y66t707PwtjoBaDrJMzvH8VYET42deewqNNNDMw86GeZbUqMmlkDVhX69E5WA9gF
bu+A7SRZTblW3K2iKe9wabKF/Z7u8TRQtrQXmxPrIQvbDeF/GpKuJkTylI4gMk21m4uPUjJhwszh
7/1EyAdZVcOlqqEJRJ2OJTNn7FMLhA0dbOqcP0OUddkl1PH5im5t119D3OxAiFdBHjXWXU2zefe8
ud+YOVylqfTvWurw3076BQ3bymJVQnLPCwtYAMKOSAL6Tr3PqiUdO/KNB3BM5gOGp2E7czLEVxmt
m8Qhp5kO47YEKM9RyTmgfxuo9Ek0Q/YZDHUTbzIx7aH3QkJtnWzXlsnwwI+B+GGexaF0wb4SgzwQ
lf2MOio+DY76dNAUdCHu29yxd249vueapm3RabwQjj0+WJxZJ32O6APN6oi/+m/LgghyHBNy5/6R
bXQxZZ/vVFy/I5qs96SdImClDlulRlfvM0Y+FJswfGvZP9jyt25gOTa0bmOBkC+R9u8qFy5lqPl7
D3rZJTWujNKIAwjTxebpPS5+3ocRPSaa+TZZU2SStAdVas2oMpXFIWHiqU1YKk2a5GM8FvzC3aU3
zm48x9cmSmJ8R8o6jpGKjiG9GRyIQRfmmG0lxWDB4SvwPRbRtj4U1Zsx0V1LU+NbyGw+SjFNR1Fy
+gH01q+mZkC7kLaYxJjh5rGx9kT03tRZt41E+jpO2jORYe12tKdoj657X5Hne/y5MP6V2JU/8jpT
X+6A0jgS2o6puXM0GWVcnd7kpdsk01smSjZ9uYNPWL1Hot0UOioR3aMREwJbCPLM1p4YkDZW9xJX
XvlV6RoGu3quHjLwD0HhxNyJDXVUlk834eMEGVBAbJLHJnpwwWg9inh8dfC1BTDPtiFpc6daeP19
WiLFmLCYr32CO0CqfaFXKaDM3Nkzcfsql6/ZuREAssYnNsHEv6Xrl3wW1VkxhVn3Wm180RwqMy36
zkNEjJkJJKxtES3PwNnXiJPUHmnfV+9nxnmYhc0xszW3joMUaJ7VLmfDf8w6JXZgFyKymQeo0G0a
7nTcibfmmjPEbNLBXYSN4t4xw7hnWrnPk80ocTSUjRM9FrorrlNZbruCTmHAxmJvJ14nNH1pF2lZ
/OjpXfQoXdy2QxORX47nvB+8/pmE0zkoNO8+4uJ06RisyHP8FZtqRHnymWg4nc26+pqnDLsCQOMg
GsifX3l5O67CZCA8XrcEp30m63OHHxHm7TBc5sIZLnXodmgJwWhjOEk3nUH8N3nq40Wb5TDCZIaK
l9dg0oiwAaLRhO12lkhjwyhl7u0bI5KBHD+LneOIAZRH+jhWD2RF6TpCD4DRxVrXi+EN6/NjxZ9k
H0qtvZSLMennglx7OGA6POd2/mWNg73zm7q7/FxIzyaxQ1XPpdk8DFjlGIr63SVdLngrsdo1Vdnj
Y/eeLq5dzvt2eWqVqr/wWu0xIfH051JE+R0mzhnZUrRtSvGvD/jnUQrh0huj6zi5nDENBrJ1WO0z
lRXnipiQW4br7oYZl8ZYE2E6G7v5ZhW9c1X1RWapfrM8Qjlmi+/v5+kUdvqtWD7JwhmTzeW8gwV0
jzNFXlzOz38V7r5z84kOS2Wy0kTwU63BQ98/ho8M1LR0ozLEywjV8M9UkHztIrLWIsW8g6QCBkSd
MAoToN143ZAYr5E5Cuw9gM9WYMNALSwM16mRJ/JwkUqfkqkaaUC5ZtC0ojsltcZcMc6s5mQcft6i
5WBdNAgtYBnr7uSXU3f6efQ/FwKV0YC1JG4Zmtae8ok7XZUYPW0yKfQSG8OKPAhtPdWYXyPdXmSg
EWhxs6DasewmX9jk+cxxEmF3haL6lA894tg5qk8/T38uWdxNwGd9tW+mjASRDp0GvN3D2OrmzUsf
UqUmxLn1yrBm/WXurQa4HKdraF5pldwBgPjPfbOTiOZfKiFTgLifeVDnff5ii3LagoJTGziM7P45
Ok1KvZfYjZ9sPA1Xt4/zl7HgG3c4qR8NbK50wzAbAIhYyYnQFYVWeeuHwLxxF0hk7J250fzeDtKM
DkqXx79Mvb609q2z6ZPR+lryO2K5m+NUHnJLAOHvcejNDb+suokWK3ghA7sOH5xlumw3cbbvE/zL
mjt/aEh4H23V6o9xd3Osuxn1DArxU0HkjF/7QkcenljnrrWP6J/8Vztla1HyrSF+5yp9G8ePL4Kk
93AsTu8ad+PB1ySvdzyl/lDmTwO/vic9Kjctu/aboU3XguzIrQ24OY+TnR8P/rnTs8euXsi3igl+
PMMh4g+ZuW2ximV0wJAOVQZN9rY13eNUIauOnWk/V+YRsXULZ7+pAq+o91o5R0z0ebGNkdhUUecG
Uka0xKHhVQmlEeI6tCK0vNbL69ApqLdHYz5pglvI10ONuhh2eJM/N572CY/kIhKHgj4DtRvLfg/f
HjB4E62wLbEgEShyJJYk8Nz+NXX0hfWOfZHb5G8T2y99P0COnlgkCfnFYC3odtMUiox0uHg8dvz0
oRzpK5TtX17+xjZA3bD2kQij+mKiNQ9GeYCv9Tk6cp8JMSFAwABTV1uMDfQ9nRLk9Whka53Jajz/
Nhdlrm6Ve8LOTPxFw0PmYPWzPZQdQ1jtPBOjSI65YmOHpcKWHz7NMrFZV2H/hIC4ORTHqbYRfdpj
rxnuUyp0jFTaR+anFFjwgVfgSTZ16W9dn1dLmIQrF/RU0M4pnPCaGC0optaqigZzl2OjQT7Z2Js2
M/uNyKzvrM9fkwEleRiHrPNduysxMWFWQZJUaeUZS+ybiTaZpJTpqR41dLZTyNRLsHV1Zb5nssRL
otLXMtS8V5sRUG3LgGwm7Y4O5nl0Jk7llhbt5ajrtI0TN2hi/aC3s/w18dFS9hbYCDGxD9jjidp/
5ZYzzcWizG49ZRxHH6Q2eVl9zO1JcKcxlfw2rdJY4da/I2RT56y2EPZq5tZryFQv4+w6tBxPey/J
b1gWL8JD5ZaVbXPKESe8Tl1ItK4K2SN9a4IezCTRG+FsICzDc+yF1WmeU6TmlYbSEDrjYVrGi1GT
8TfFjbwjGLB+sSTaRmw0Yg2zJagWI7gaKd/70rZZ9ICJmCRSHUx0Lv+81zZRijdWvCsX+zha9vLF
r0Z5YVL69+eZZZf2LcRBWdR+vC79ZNojXqUdGsXaLobgNeBpfqljGT+VbL0/z8pQNnvfLS2Wkpgj
b6VewgIVKgXaz5M+NKgJWeI3tfMnUjhgqBMC+AIC57T9HjugOtwPmeEGbKpqHxMwfQVE0oQO4n94
VNJIXmM6E+tiMupASOcFv32x9ueGUZabroG+c2yaFGauySwAxDSPboyHe6CYDGQ8kDRiHlGcHjLX
9UGNyIzJ1yIOZNi4wm9TrArKEuUm+PLYtxbEaV0+cJvEp5zAG+Z+4FpTfyJ/zuvTTYHsaf3zlAlr
ve0aGk5uCwG4zwkJyZeP+3mvcoj6ShckzM9TH8iqwyv/SvzCfG5D0CHxCBt+9vP0HjZoIo1sq0I3
WhturDbkPwGeT+rh3uXjL4yn+IDcqb9LXBJ308g2pkGLhIEI1p7l7UZVIwhMfevouXScW/Np8OFH
OkxY7TSpN3g7YtKdbkmXy205qL1NWA+TM/LFIFY8pxX6dD9HttHH8r2fu53j5NZ6UB17shHjSQg/
zKLGx2DOx95n6dRrR6Opr4KkGhDiXzWfjVTkWE3FOUEEt2rNEm+U9ZQWzJB1NNHYn8FJaeZzn4+M
cBznpH3WYf+oeLG2oDheMitqMDpwnk+bPuNMTO9V+pVx5vgf+HNN1fxBS8K//VwkhGWvjgwIzyVy
Pp/06G6iHcp8Or0RELa2OWGHNdKWKvExheXNw5Ta9I48ehlDp19wCHQ7W0ek2MzIfoQR1GMcn5uW
CUM4ejO6tZreaKeIoUjkS5fdUDM/tB3U2Yl+JCU0xa7MXh0dPW6VlGcvRFMTFiamJbDHPYt74LjY
YvtyPutta67CMRQXcMn0txjJtcXontopPeeGh51QhXtZpjOn9PTYeBtkC+k6se1bHaKtUnX811PZ
M8VLbwrFyDuvNxXVyz02x8ts7Rlib2Gav/Kih+/LG8aOyaf0Clq85pJdY9yr1FpNmTrQLnxBkoDD
A5gE0Z6/jZ6iTHsa0/4RYuTVC03uW3To3Fgcl+iOjPWuk/2OWjB125GJNsI8WZALZvlgDSqwNoXY
Omn7zPH6mjR0doTxCj862XauenWN6bM1UrzqicKR2I4KMVT5JTXYAuFY30wxie+i9R7YJEeKMTTa
IFc/csXLs8sZdWtFxz/Uv0NtbWzNu9JkzpnjNd8oTOz3tIKv5nRasu9TqBB9z2h0bD28nPajZw6/
fI3J38BXA4uub6hm32HTxQHKQvpNWcFfnvYp0nKC18k/X5Us636WZpu+17T1MOvfxdx+y8LBKqx3
NMrhPNSRa28yHe9dsUBgnWzcxBir/Xn40gtbriZ3nhChgNmVY7615TKOsR4B3uGATdP1nLpHS++3
CCF+oeUsgsYlccQwYKt1FTEAKv89mcyaRiz1g8raoJMmzAQrDobRSFZJsgw1ffOb4hp0WPFp4JFi
pJLehsRmyixgqCMtiSdkgx5MLsmaFf5yayMMptSF7jBhdWRN80doPzYNUFL1aMaa1L5tEdLOpqMl
HahJ9ra26kVrx0qIEJ/NGBiFutMiagJYFA9TjKPajFEYzDdH64r1kM5wt8bfyPsXVQkxNRESbsrG
lLQO8UYnao+rf5D09QZdqUta2Bsry26a5T2XVbtVc+xjEYr/1hGJZ2n6bWBeT0Lw+xp7bO5AaBr1
jI2ohj/AwcV4mzvcP37efRO59JCEzVNpOaSQd8kBY2B5rIss2uIWNXh5Q+gqEYyuJhsd5GSTkJRy
WLfqvFq3pk9AkWa9ZwqAi9S/dXq8a3RRT3JiPhQzaEJPWcvirSqat0wP3zHTDCFfrNIBn7VAgVxP
/TIyRgIeTbBhsD12KtRD1Vs8aA9xuBrlt2XjEQXTY5DWMEcnBevekNrZjMObqHQHh5NE8ckOzzRK
n9DPLN/AXHuvnECJQWCzqv2BMrN90vPqaiFVwE6C4CfkOE0H2C2JJ3WSx54qmnabs4v94tGvXABk
TXR3ipWxJ49lqxrmtJgsXASQ3EoJqRnWX8iOV/z1uMC99WBLStPMMJeacp1LxUwoSw4Raky4HtHR
H3adJR7cesb7RvZLmMEmGCg7cqu4CM7dpE8jcYp/+W0Wr70muZWqyzZh5H+q7slE3beO/RjAMps1
GZ0SegzV6MD4K8ZU7BmMIaz2pSlY1fNIxpsIfBJKrn5t9s5vvR/vIy0/9A0o59G3cYIs95ONbyCs
c+7t1uTkE/Frji52yU2LuHQKFEXbLOQeWtgnc3wzSAykH5SkY/pn0dBAXNTID1swn7TQwWhv61Js
sBcx238HsL93W+9XJV9jBucbf4Ye02djRRnrrAF0MLRV45lkke4lpUfRjacJJSQqdr9EGWL+yeN1
RLuNE24brzoNOmYTzTDzeiTQM1xV+PepwNTn1Jzkqmztava3HXUWQQcGy9gD6gON3M8mOblxcuqY
/a+mjjQxD01EbNANJesKsZOSET58ayMaRamBqV5DALBp2e+YYgAT8kjAAEvjrCaAGZuR+nCF1RrP
TxQSZdkjxYqzD8ehA4R+i/Bp48I89RN0JIjyXj2bOC47D4j9ypajhbFpQKCqU910Sye8cE6jAeZb
aWwauWdmp5g1YacqGCWhTC8p5yVWAxJv7ExEe8vwFvWpcdSqbjVD+D8w7Bm2ZjV9djpInjbcU/Xj
SwL00TXxfNAIAcZewf/u0+qjv6PEUU6uOKb8bhrdYB6X/4XI1J+rcVUv53s3LE9644cAyaYDA/d4
l1d5MKZ5d4ycBb3v0Puv/EdDn8Mj6TRMlFA8ZoGB2XlV9umtHHPtmLELHH8e/VzayQuPvZlgBvIM
hQM1Buxftkwf6+VCWakdR4fOedS1+PCrGhbG8g6drm7AXN2DzHZOLVamnPgTUo+ZrfuFdrK9P5Yw
25Om8hj0ACEOs/tQ5n5KI9/p1szRraOuaekxRJllNeER0dW/Lt7MaEn6LEFK9AztWZY2eD/zfeIl
wOsTw2qPs9a3C4FZ7lus1PiSy6O9XGjL/+uR1lrFYaG9+Fa2LYqmWdfSp7m7TIzG5fLzKHWy6hgu
4KReN7/SJv9vps5rN3IkC6JfRIBM+leWN/JeL4SkbtEkTdIn+fV72IsF9qWxOy3MlKpY5M24ESe8
M/sOl2WW/BamebRMIvJJ4OyGTKSXbv3j3//ClV0eY9ZFwNfSi0jq7BJ6jnEw1HyC6ZScE+d+aScF
XJhFzwh0EY34HXIMURwnWfizmlKD4gT5Ngoi/32B2pj/++tpDMTFtQv7sjhBdRSDd82txvq/P2pv
ASjqXOyemx1gOWKfqteX//5hGf/7X+s/y9qrx4d05hyMqvbvJwLubBelhTzIOnj6949k7QbndLz8
+ys8MP//b/j3z8wGtTPse4vxEWtZ7C3AkgnLH0YChGdu1mqXxuTkrYa+VxnS4FCXbbN1ix6rRkPh
SG529rfdLbxnUj4MrH5R1niqG3byi13+vShS411PLo6gpQOMQ187I6I330ywc03V5sfA19VpMhML
y+Xk7nhgGI8jw/RGVUbxwcrnFd4xL1Io5zqwQzTUu6dtbzspH7fXujL998e/DSor+fTM0l8GzP2U
4/XHMiYQUGFQBIBhUsHNEaK/CYywuxna+TDAUj3/+9u89TiPFN5p1mBmoffzE3EhzSgxcOg35iRO
8PE/DZrKNh5ZHogFNyPklF3QEdYxwc/VAxCSgNACKYl554cUlih26DepgECMFMWY7wV4EkhZDpIM
hVMHHOXd1QycCX7Z/F7Hcb1NPHffdbbeQ8J/8QMP7x4OCEOaxVFSpRwpj2HFyFhTiKkJT8mkXpvm
MmHYqbHPAEK45I6LQ6nlYcFa22Brt00M+1As/QmWJhw5Hgw++F4SjxZEEP8ePYhumSiJa3uLZ4Oj
gEpuYys7Ks/+TQb4pNlgGZu8Sb4C5FE3Nh7sXCabgtLViP3RSRYrfIEX2uT6UM4V2QpXvwsHfRB8
8AUV8TCgRuLNTo5B2m8mvC08vtppB50M541C73AKeizRganlhiLdsCdxl50plp/e6+EGdGLEPtrf
MFPNG4d4MrSmBU6ht5CkUtyZoS8gK6tPbdlrVoldgXZ+IWKcMNm85EM54/aKuVz9/LGXyx2Fx+SY
dnTdc+iyQ9YxcXjlGfNoxHy14hcUm2+JLVL11WdVDyhCqS3ppoQiYzbi16mt/Qw9AHsUqbyqZGPT
PaTJdOobmC7egKe51XelRXQ5B0PhVWJDom+yEjK89K9VZbmxVk913BdqQ4T3LvCHHQx4Tr8jg7uj
1jrJMv/jEOvdgIkZn/zmmXTgnZ7ts2PF07YuO/Qh9rEWj0O0y4/1F+AVuJvM5L2Sibgrc67jiVqd
AhfkEg/nidzsQtvI4tl3XB785o58BqZ+15nTI5BcTuN+wS7KNk4FNraoFc1brRd7s06NhSXXXiaC
6fTu9EyuqsXC2XOmxoHEZM6a/pJqZ+cXy91cZkCid7afXJc0m1Fnlr91M9RRXhbYNC2bqb0WC4Ji
f8zQzhpg0FB72Ed11hKFub8FZXLvsNLjngxUFfCno2oqCv2trNKZ/iZWxjUABl7cQRA01cOt01r+
USXi2wjaZ55pNxiaw4p9UzWcGL3hXZriJm3yv2pYXlpmlG0GazS3dOSZVPQ1apWunVNjtQ9FhsIH
MQMGRjNsUwDbjWI76XVggpuT4xlABa3kOXF+ukU1xG9brG7xX9Wa37XVa7is8yNyJp3uAUNLUe/T
0bPPnK4LjhjDAAmvueuq/lrIBeHIDG7amiPdNIEcqTjrBsyyLJ18ijAJT3Ht3tI/WFSMnw2HH4DS
GHYgtIvRellSqMV10G98C3MoopwDbIr9Ho7LjqzONIJ4mvJHFMV7jnXb2JmnaNKtuxk+SN9ORJiL
+2WwdinlM3jXySvH3s5QGZhd+AtGg/SALMXpeTpTkGT8SZcfaZUfBULtWrXzUS/2n4C1os6wqUyi
PpnoZUnOJ51Ir92rNynd/ehgz4R7KHZJnv0qE3aPybpjaSGMSaBklidx/ovlfU7rHTmvF2mld9Rn
BXvbwkgvlHzGrwfEh8bSY4YINiTJs3L71V1JCRx3g00HdncfVH6I8ys5ytmy7rKOwid7bM48o4vn
YWARywzO6qX+yurO2WVHYFPJVg7Jc19pRCD6AVC/sTt2MWtA0qlfSrvfROWfmURhB87dd++KD8vN
7urmhltYcbQnDldJfhmT8c4BSSk1kaCCpUtRLaTuZ+szo5XO78dXGoE/2JUCI+iRe+dyn/M4x2KO
5tNNj5PK7/pETZH7hxtOt29zZHKCF29th002Ny68OyAReHT6VVht+wYCGH57jAT1KyBgRjA+w4Yb
1JJlzoll3Gc7Q2FhV35uO9YSb5NA3Cs9CtKZjf/MAHpIxtQHz61uOdSTpl4dKiUK2qyfEG22AF6p
SlDfmMqNw+B4b1AFr2bcn0hcc6AOeHSXzqUTw0OiHWD1cXxdFvkRW39lZdNiDoqTezMNl53NELF6
1Wj1yVLOpxWFxX4bMGuy/G8QoQfjWDr6HEAXhXnh3gtvrDhaJTd+Tgkw8gYNvFXwGPjuL3GKdgOw
WkdGlqlbcgWst3SHf2V4xIj6t9MU4A5FzZZ7fhzXDzUdp6+xA7WqtUXpDjw7DtzcPXMewBYSLqq4
c6OqpzDWSeS676Y9mEcimQ++0d03dUnqv2TQrgVEI6f+NMyy4Fcg95vapYsrKHtp0e14JsPuvsX8
AfMwh/aiuBVbq3UN/rd278YSDZSN6ryWI+F/vLgZ9G4jX+hxGpx+Va68XeEBKgDUVfP4CzBVq4HE
58x9KxnTY+PFuHPibVVQXzRD+iNK/Tb7DOAWwxmnzspkfAd0vWXLyeuxbdr3UIw4NZNrL7r5BNYa
RDH1qtxy+BnakoLsJ42J9ftsTZqpeh64EiiY6hmY5198bEz0dSCYYMec16nxXIcWTvokSL/ClIHb
qPI7iXoogvhJAkrHkp3dYzvxKQUD9eNVPHXMTt/I6i4H67oD+t6Z/S+5urdlro9zrUIwBIyQVtgx
tl6B+x+9YRZM8mA52TeIKv9sPIwehnoVDjWALY6joh6hRVYvbOTZtiN3MErjMvHOScAv3nLeNVFP
JqheG+nrA10JAPhGCiWhWQ3boJr03o1b2iljE1RhcMhhLj4r4MqJ2ZAkkLdJeR8Lngr/iKSOePea
OT3rcrmjz/uPawNumTsWx8KfeOThgjda/6TbpqVHYu63y8AJPLPQq43ukWzqcmRc0nzbbCDTQNhX
NGFAsNuT32GHZsNRLmMbfsjGZb09m3dALoNN4hn+0QE8YbrFHTmNA/4zI2I5G4HkgsE8JO1ecGeV
BfcPw+WEKsc6OKHes1FeaH4V6hPw38n0qT4NE1eeYkbVqMYWyjU32DEbxENituZ1anhdLaLN7E64
ugGs5Ia362dF2aP8O3jecFFO+rIosz8OECVw2hm/HtxFELkbevvIjslurzDu4QFkSJzslDN8xkqv
a/a9dN8gKG+btCZZBgWi9NtdkCg0jx6wjjXKHMM7j5fehDYU+vbGcNW3wUYESj02UxM7Zuxxyk+1
5nZa586m1F57mNUnS8CLS6VfZNgr1QPP/0zoOvank4FXkq1erMxHMqx7C0xbXteYSkf7jl5CSkJH
N7Kq/GdZ3wvhGs5mTsdj+NY1MS2TQ78xkASrhZWjmN6EZ7EaEMNK4qHHlWDBZjDa+7kedmnC+567
6o/N0XSDfPwIIOXchSxKZzY3EaESuc9YMY0dsDTtGDdNGjyN1N5Kt/itYl9s+rNhEDbWg/zglPW2
Ev6DOvjGUX5HrzJ7WI/KWrctn5vF+Z3Vkm9DgwSxSCfuv921zWYixm2jcHv7W2tJJ8xGyR1dlicL
G/GJh+u8kaHyb4C8oVID3aQhAf0+pO0n6/6IFgF76gHExNPy1BLt8hYZcJJjnM+SZ2x9cImX8ToM
N73dY5bO3ZSh0LkuTQNq2gdNRI66dFcxKli4Asp+X8bDLwxfrtSU24LvMFNa5rgVuoY85Ytt73Ft
YLCIfEyMvU8o2HAai8lm2fOmEYWc0yce3AHCBxGd+nmkmikCaXCb2P4T2MCSBbj6UoF6ZL2C9VxN
D+jO2PpD9x3g6U4uqmD7n/RRQdsRql+8XCZ0zpVRsTHagHNAH6e7Gf88W8UQb3LrHbvQSjgO8Ymo
aUK37BXSYql31lT3uMvKiJVzxd1GzAenJP6AsX+bt4R96FT5ylsJpG3OTZwVRcyRznqyGNQI1HzO
8VLD2kIJYrzvSaGhjFGfPMH0YXH3yQjDoUDwBKglpvWhVFcV+tcwaW7bscYYFxeflcJu2WnrWtMt
LoCCORPFrpUOo0oEL2NMTJuOu3uryOXRL2/cVSYl15PtZGbDECbFRRQ/MpphQrxyQXtq4y2dmBhb
rxEn5Q771JwuuHuLW/yH8GLGVQ6c8BKEeiFvt1CLQx/cQXAMRGD7UxtZlIt2OY4uDuShwQZJPHGT
SZZSFEjb23KAleMbZnr2fD5TzJkIO+5LRWBETSBakr89CM0NAwUwJ5p9dRPeKad+KByz3pE8fTZb
QBEpcbmo5EvFAdUUm87sDsLCUiaG/kRdzbT15wwqpHuxkxmQz2AeSkIDNxXfNXJI/CdhXO+BxXHg
cZdzltjJt89+YAg1kKA62C2BN206x74Pei3xmYzfS40IUsAm2NTGQMhqKLoN3jbUdBxGNH5scsFz
MIwDhInF/GbL2+yLjM3SbE6Y+s2DNNI/ObdQ4qzLkwizkCP36o/G8srjcxYE4cKC//g2tOoMC0J5
P+pQnNPa1ts5zeiq1TloS3UTV8Yv9T/LYXUYGRqXS58MxwCTOe8k10k+UaoQDN/NCghelgaUOfv7
XBrsPYzUJu5obbUPz2vquLRsr1mpntm27Xho92767FKLFeX2Ov0sCzJK981Br9x7dSo5fKDhYUmL
cKwSxkwU3uo4OfbS++zZYF3TlW7J5I+lzicsuDilQeOn81uZzj1Vnt/KyUjQzACNF3xxDooUPFjA
R11oPhMLzHeQ5YanOZteR58GDJvHJHcK4O4aHRP5iU3pUrLk8pCDoSJE7sKhvQJ3n8/hpZr4FT0p
njWOyIgKpAyjUf8nKEsQLTTzMKAMj6QKyEf7yWsc0+BVaIo5qtTZeG4wbSsz2Lex5nYzrwG/1vzw
oMXs86V/8D3vaGj0FEOOO29GtAc08Wl78iNAFMMvsI97+6cwKL7icH4A31/h747SScj92uIpzXRX
sfNwyC1hdZpjzvZB9Je/9/YUBjk7U/riIPsFPJyYCb3EiMgqaY8ZmRmCUiaoujy8DKB34b/Yt7bu
X2QaJz/4gU7j3PxCh2R2mNFJG4+9XyLnA35ph1RY962Kjs9pArziEom5BEFOoKpSwx40C+MPpicS
cBkgnJI9mu31Yuvkc3rHhEgQFlyU1M+tn9tgDDOymm5xDIa4PXhDvMZieKCHugYg0nvP2YQhC7bc
Q5MmHGWXGgXeqEgz73i9JzIb7UNOv8QC+eq2zzHuS2ehrqHy2dWknKpG1eKi6sEcQ9YP0FOoGBaY
8XuYaQeXNhwEd2kDRqozOmPLiWev5V+8FkoHXUDWpuqD38b1ukPYLyCVPjjCkTxO8G5KKsjqakWM
glTcF4Q4thUkwz0Bh3fEWDKEIWt/Rq09PUzTDpZrfZz8QO8C3zFg8vJaOzcpsCDeZKWTbcsWPmBs
Pdi4ySLazodtkn1nYWBf2gyN0Wah1tNaazZc3DaZIlwCM3S+pTkXIAAitp/Q3leotbECnD3+jRPm
IhFSEZo2HP1qUlfbmAfQlmslWsys45wM6rev7K3kUnnNJJMZ3QurNZXFE/DpI2rTUduJJowKxY11
39FLcFO6DuenviiwztrpfkBXxRzyU/h9v80SPUfpgo+kFKSU7BHVPW8F7dA5GcwFmXuYlnfRu4/C
LNjCVcVt7DSHHKluU4ww3wikdqeU5jI35Mbf1CTl7EGryHPNo2M4DJ4em/LUM/S5o22UjH96DSga
XQboInGVulveVVRXow23kyMwgIX1WrxSfK+VbhcHrzOORSaCgBa6hPhBMOp6j8ganFt1mK3hmjvs
LRNJG/JsoBrGrndy5oYmrtYlVKXWDpN+eU4WEG5i5AgtIVaXE6n9Lq/uahzqLRnioxP0eHClf8+5
udpMFLO1rv/gghQzXNb1GezZQlfvvYFYPklO1OwdC0zpMJZzDaog77yDqY3zMlKlBR5gY/aC4I2X
XasQS9cwsOM0M3vvLBT8GVwGGx9mOINgLDd8yD9NPr96I9C+IeEzrNzIc+ieTZP5oTBpzZBqHHZ0
O6YnrzAilx7n3eID7C3k+EEufl9aJ9typ0MzPrag20gIsGSMmfGYwKDmIRS55Irtb17ih90w8Tjk
kMzxAWfDZzAmH5W7mNvSO3LKtQ2U2qYdfuOagx+3P4xGmQPnRe7oSvCe4lb2z6bLeBR6NW0wgGWC
St1ktXC2EGY/2yVGQ67GFFAvNxftxh+tMvk8AI8CbUELciEN+GqxUIV4RA7wkfhiMhQH8Uk4aIvj
+ApwkGEuwOxHk43ldozWHaxCa3QQYdPy1PeI3JyDOYw3ZBEVV+I4ria7Nj+VWNaiNqv3GNuR1xq0
1CqxyKSGmBfAepdBHyUVOY805sgh7Mne22X8lvK056Mw6p3X9I9Ww86hXDPlWPF5Qj2HIZZMck16
hwJd7DN376DYoub5r9puj42WM5dlZe4gNB0ZPSGyOqgRPXyEJsFXtBBb2ajefRvsioy3hPRGvdLR
cjHWj0mX7QKIpmul4KtR6vw6bsMwto4hRJ6rrhr81MU7+HV17fwOZzDYytzhrk3/Os+e8H30RLKB
tz5uJzOH3u/RgYEbDSdcU566oj4Mpq5vtDrPigl57OzkELblspsaUJQBD3ckY0AQRfaNiU+SV1no
s2u8ZwCVb0FZvLdlZ/DEQH3UYeBsfcL0VlFu+Maqc74KfJnrulvCKDB71VTd+NVw0fi3jwFL24tV
B5/JBHLQZAG9c7gxV/XWANYG0gTbKko9E5DCA2nG3Ws+BKcqPHKpwGaitx1rxxFmHm0cXA7UQDx5
DCxH9i0timgtLqx5sMDmhLkV3s5IASw7zUH+1cUMqmvNmXKpt25D5Ao4uENCfUA1vSel+C1rqgeK
IrZ2nRs0EbA3Dg+mP0ZBaMoTdPuRJcTwNhSWcRwVAnEKFTUc1aGAawS923chSTA0lrkJK6KGEuhD
d33SxnxftvF1JlDx7E/iy0wFc52D99AVoXvwR5Jra26HdPxoLr/2yvCTBOZQftSDJYL0JDbw7ZvI
Jymdhj8U+HDvsrjtutV8H86MuIPbfubY+a/4YpzRv9OT6V0yfQrmaQuOA4GrlM9Yd+QjO3nzAGmJ
tjCYenMZY20x5wLzMndohoEbW8/pjuN9vFeM6LEp+HblGHJIHcWDqCNXg/lP3enbswF30J1inkbT
xTiGwzgVDFxArkjaW56znY1HyZyEVs5VpcEdwuO1/wC9+EOxYHxuZp7XOgZMYcdDBBwGPHDgHJbG
oFaki5lVHXWjS2lFY9bmGAryLadYxiaQ08F9qZfy2hgcmMppNA9+4H7RJ85kJGJ8H427Jxi0oPgm
A41HmThxK43909yvZSSrFqJ7b8C1Hx84Wwb+soYM2oKtBeSCthWvXoFCFbNgjfpm+ErAF9oZdPi0
/04aMuiaRnPPaZ+NiqYUkWZfSWWcfPimKBrZM6S459L5a3re2Rn1TzFQyKEYqJhREdRbA/+JpI+9
kJu2CPD6UCnCQyK+lIt3TkuHeHD9ncf+S1eLUyvm57oJHvT4C/WhRc/AQFrWdzGnYEILt9ZgcVd3
44KCurbhkquJ94UAxwju6EK/D3l9Syfpei9p2Q4AsGOLRS1L6XUPPVHFqUNtxzT8iVDsrpv/3MhG
Au8hfPe4OqqBsXsM5wvNkE8JfZLcAf1LOtHGZcZkG6bS4aP4MLVTHIeFNW0I5QARja1Ca+yIdTOB
K7SfqUx3MdD/yJIAHcPA+k36Mo4I18eRL4bHMn60Sh5NGKVpFKYh5AhbnQ0hZGoaM084W9iZzYhD
ZZLLW0cjaaII947bIlHzGB8cbswVUJXI/o47rE6ZRDsDTvyd2rO9rQtuTHy0ja4e4kaQSDRdI+JW
ZvBYHAEQ+v11qVtszSk8Sb4DP4tlPCd2VZ3XFy2z/CGejQnLKlQW5XNoc7OKwJR3nnwbEiqqreHQ
g1qkNIeM4ws/NkZWcm2cXu154+sdpU+LG8Du9bt9Xrk/dLhtgyVfeIjR+L4GvItelVvbXYsDl4Im
v4yNUBckt3h/f7s2uTJucm4plz+S+TbKQQ6y+qIL2uqbx5wXtze0OEs58UzrUShds0MXA3YP/o8B
2Q5fYSBTe5Goz9WLySe4qXOT9YI5fzmwdVlmzCgXdFVGlet/2KEioBhMD8Ajsw1Z3XRfQO495HBa
WqZKDEZTcULHSDbS4PyAjRLPYJv8qfWYkM5YQHD3jyHOhwEMOFmFgZqjxB03g4ln2iqoa4ARnj90
uf8mORJGgNfIVkFMVgTpGivdMxYESfrjd+Kig/p7ppE00srhq8nbVHZURfXLX4GFD29RuzMKTssB
JyfelCe2QkARWrUhneSy9AdRXpMnTlP/74TKq3lnp1zPzMP6b9ZjHrQ4+7kMsPt58nD69B4yTMV+
JKGTp3L2huD0G8TlDHw3CTZ1x+uF/3mPJ+tsuXoDtogghRJskbMUL7GNix2aLKsA2XtcMI5g45ci
10BBWHw6Adzyq2zfW7f81GP6UNuo4JRuddtQ5d9DQedloFmpzLFUh8lI4Lfa/Z416HuctKz8q4ym
2uJJjrRZ+zCyjpUVHkFFREAc/A28lgrDrf0RqABjBs9/Ot3+UspUf2ae/5W7sK7CKi7h9S23bQDc
RTbZEeT0Ow1SN23R8T2vQNkUCH22MJ4x8L2O3WsAfRGIThUQMmox8Yd4XMOXXNPsoklVHDw53CzN
8KdL5OcyC+ArqcWK0vyEDbtCrbrNYnAvYZ53YPpZsFmyN/AP7BDYwMSlDPlZaDDKvWBWp3zPN9/r
8d3VpF0gGF2oo2k2XXKoJss6SxK2CXcKzLMVq0YLemtS+19DLZ6aRX+lorzmLV9H10B8s0eAoJN0
zrl8A0Zz7ufmXRnkYPoRF6Ez4UZKH3OgQGXP4tT35X2taIuEe3Mvu8nGqxg70VjCbUz7/igaSRnh
DE2apyE2DBej+8CEGVa/cUMn2NL4rx0jGveuw2xT1uwj5+aZ/OnHdY3ARLcz/fJj1CYJ36tQqbyj
q+eWzf7HovpbXdnxVibuflnNW35q09bak75uPBydKJfEvJy9NTuRTeE8TfAfVZGvlx7yc4BsgbT8
hk/7iZd1AvZ5n7GvKsYSgxr+Ztg/3XasvRu+Sd8mfAocrj6DC2dJB6BvkS4f8ci3coV6wilIKQCm
miWOKcUpa/23a98X9lYJn0ZkB1m679T87nrF8+rVXUKXhqmOGpEM0i+5m41TPiusD5adx0c3KHnI
2MGVTlfuaV56rPycEC9+M5Zlvx4lJGysWX2ufI8hqR6mBVsD9Kr65Om9oBUbzCUqPV7dg4lii/3C
eaVdjoIHM3zNBiO+K/SL8kuuZc5SopTr4m9tXw8ODl08RGpouyXeirLV3QZGzL+qrQA4DwYduYA2
xsZ+HeIBc2dvM7g0uPn0kl35EvImg+if8CwmyaCxTCJvuOmNS+HvLe0ZQEtLWpEtErK1Y6GpZl0Q
Kex7m4KOysPok4r3YtrClmB5WtL4i4yK3LdhcZMp/sYoGCPN/ky4q0ao07+mpdhTgwvbydQ+ZVO5
D/uJk72Kc5YDjAHaJO7heNh2gJeFIj8VNINCdPUPVpq+jRbUlZkI3npf6HiyalwfxTvmAh91umEe
ThW3rgCd3WtoLgtXqkOJwhzNPiiYnj4dyRdzW6JmeiHODNvbdZU7boN8srh/Y2XlcLS+Z4iv4Vs4
0A07U3w4VUPNTj7dUK8jaCsTT1x9L6KgYGLCpeLNrXnh2wD/yP9y+iGJ2mood91dP7QMzEmBcmd/
zHDLNiI41TKcHr0uvK0MGlOSf6HnPvsV5fLrLeVyrlse4LEQR1eMTzX3rTjTq0GU4WQePY++uFVZ
8PHquQEsnbHG7mvBheZX1WYf8IjJv0djcPY6nLd04U5RLeZul9TL/YIGQwXRIWHygzbDSWaoi3Mw
tYCxQy4cgCwqvp0CTNVA8qMEjxgaaUDRLR2NTu3jN/MU21VYvoAoIjjfrNBLDs7CEreVi1tGBqpH
G/aogpsPCV4xm7TAzvEdViBzc+daxqc/s75aGk6j5PHMjQWMko8M81TekODG42NfUnPFvIU8qnHq
RiOCbNRwDIVA45w0HoIumCscZmnJkSrFlCYAwhZzwynQ4xe0xYj5eO1HaSkT2dkVhKUaF+1+LXmx
KuYGao6WbQZj4y4DQBTAVjJW2iRskGlbJPjK/6HFRRcG+IkdfAo1Do9p6IOtWtXYFhNT7YifWQHj
K4OrO+PXamIGnX+TS3FnDRyPBvhQEEswJ7lsQLuhXwDgTtg7MWmSWDDYJ8ruVjTp86BS45STuh04
0o6Mmtqy9pgh0pPOFeAVG6aKrXFUtuqdxwL3bWObmfmttGzWAk74Civ4NRyodKzhCxHgvhY1rKY4
z160qlCoZ+do1Tun6e7AkI5Riq09VeIV+i81SUiSgvIWm1E/Gc3jkLJrMgbJ1RymnDoJnrEQorgZ
APhqXM4Ml1ttZ+61wD/gcRQpYxs2suXRWmI/aqqFIiHEFUDvx+COP1C/9Q5WyVXG6UtdSBdYx/Ra
50gq0uWbidPhK82Hh6XDvO0MajNy+cuhlFtpsBvlUn2lSbLZEch4NVJ5Tch4bmRRv+drsNISZ+5V
D8JgIzUL66bzumrvleUT/fXwwqGbl4eyrQ4G3MQo0eM1YJONDJL+VMZ8Z8Vzd1yIzoyjT8+ToPeg
Dy5UP9zJevruiKEPfYzUIPxdKDtvkynkXy4QwMxefw0W7hzYge+MLxgefGVsTD6mY1Fy+rVG/eQ0
PljKfLLB+2MZViwv8+Xg9V52REWgiZnqinrYVjEKtOeVN0JPJ9b4/Ezm6mso5O3QtWdbHB23/p0a
qEl8maDxeOKhwKKyHlUsMDCAKeU8rv2CkN2W/jauWnhA2ZtjNqd86m/piH1vjL+1rwGsONQqi/E4
gfGi4pOmvZha0N7SLx5FZHZLMBOKjq34jXCz0K3FqQZ1bl6LjoLkL/kth0bz5qE2xP260PJK5vEC
XzITHUyaCVcDRTj9rjTMSzXCznSc8WHJ6yVS1oOiWzpyCTIPbfgccoABoeg9zwEDbzpC7sRk92BR
pTaXVC34a2nDOMfZR4lzeEOxhYfj2hOvqjEYJqf8lC8hC/iFNsGkqnakz+6zTpIFs+vus6OhPjFS
vXIPl/M8BrchgiweiprdssxZs1rBd5AFzWmYrfBhNDtiYkJ+dG1P14dD48K/HwWzvLUEaaBSDMnV
RFuJSGinO9VZUDgNr3tyWn07Dog5GPuOI6C0i0ko/ynMknOlZ+c9DoYXU7v0IVMEIczumPQZYUOd
KIgR9jEd3eC5wQZ1zcpwwDTRnyl8GvBYQU2aqW68tXrPfPTz7ImfnD78AWZb3CuxKTu3JYysqo/A
+s5JRL4JMqdnj6T6drLWEaziMJ5ZLQT5GuhemXqPSJz3w2RXH2o28FyBLzmw2Ks/OKRsKavuQFBn
700q0gcc1xi9Q/9FoF7xRBEMSr5b4JbDYu/05Uc2C9p1laUufh3KNxOJY17/q9aQOUdRc/xPG3W1
Wzd8FCyb2B2SGbZmxEkbzhAy5FfCwlx0g2AccHlWlcHykmo/3KRmfWp9PGEkMNMXnj7Z0ZwrYPv/
/u/Su+fAxEL17/8WbR3Ssxl+9Cw3ztqngjH3W+t+cfxzIYOWwKkxP9rcG5ygJpoCwPMAtqPfmt1b
ltswsFKSOiFfI5VI/4V22/xJZewk2qa6mbPlt5vpnTYI9Burb1oisk0W874dx9B1JcH4db9nw5Tg
7NiusYB8C6hO+519QJj6cA89FedbI8GaUTNNgI2zItNIz45BIeJYrJNvXHyUDBIAUDbd2FaPlXUU
aRvcJe0HAcl4lc+fFjnfJEVagM3DIT4hINYmHevE7xqnJpnjkYRs5h2mZhwOJf5fOqt/NEZrESKh
hfMZDelF9PhjB6/461n609DyFp45ajNOTzAPnBSskS34tO+hnUaNSMMt3oYvs5lx7fk204L9IErv
LW1q4ORkkyBJEVuiNpzfw/zuveUa5MZ9Mho/hqGzfSWQWezhzUyX39qn+kPiB7LG5i0261+ZqeMw
my/WLMeN9Ox3GlMI+2Dy7A3HYZOmAaRhAw8HRB01tnRzz1g7RfhnMJp5Q5Bvapxs5QHQZefIL8NC
I2QyTjPPiGxNk6JomhOGtfdu0D9VGO8ZpCPL7bwoCLx2Z2FWRgGgEt3U1bayrfPgOqxaxwA0Tg5b
Axvy0OL0NghP9sZh6as/oenD2nQoIQ7x/tdYMASvl1b2a9tnP4qdm2G0nKtJTCV1dUIVhN9GY2pm
ew8FS1kq6HFH2zpDMweYkyFZ4E+1QEzR37oHkv0QhDhelviH2gSOF/9h77x25Faybfsv5/mywYhg
0FzgvFT6rCzv9UKUSiV67/n1dzB347ZMH230+0GjBchtZdJErFhrzjFxw6ThXU8pm8w1CSzDALEX
TlVQ3ajwi3DpbJsuw6CRAvvCGex9QWEjbWpjI8m+WIGFdzHTOTTrfu1k+EkLBWawozOPDNo4WBZ8
VuOqXFrii8pCQOUZGmeF+2E/D7O6CFLynT0duFjwcblacJTb8Z2JFlGOwjsae4laGf4Xrc0iX3Ph
ubbTcMia+pQDLoxx7oDf6G6bVKwUBVDn3zIYuffo1w6lWpu1z7yApA285OHdnACSm41Ps+nZO4gd
6oqPwLXB6iHmb5ODnNprifcz6yabJlJ9N3hUlFi5iI7Cusdp5cGTxhe8zPsRdO9AK2VAdeO5fAeh
zK3XBHdEFj5WWXNj0cOAMPQYheIqwmN94Qsj5YhuPS531lJocJVOH3sTSamZg6syEbLHaBtgg68a
zUpHg+hhdOWB/tlL79nX2nMRtuRvKUKoVRaZ91FImkQ2YqP3ri2dg9+JHy1Iw7JyHrImuHEb+x1x
+oPv3JUVuxHNXHMLMmpGSdm8ue50DaYK0yihGXPHlgrJmL1QXEJeXLEmrGJ3zjcgleYLSPwbUEAv
0ALcme8jrzHCorCVcwk3jHC4iwCti7CJ7MmxfavyucPwZxlDtjJnkGjcwQs3iQNEReKdzAAaqbY+
SDfecNzZDLgJCbB8NJuHNCk+s76b0BgpBjXpDSFIvHdyuvJS+yLQ3pOKiZEnxjQ6UNe4lGsrV9ve
1p26EsQjz3PX3FHrf88aCbBNzNOqMZjRSx1fN0NyydMPvNT81H24zC7GQ+TcdA7+gYAmgYG9Pswm
tUAXWVpiYjWQ9c8kwgaN3FgSIhICpxWxhDW2lEKq2xAGDIf76BjrmMEVfJ4myJG0qEMW9oqds9gJ
ScARhCCUVfSgYl6+KqcR2o3E7BH6kLnRa01cBh3etCeXkTIgaEqmC4gOYiPftYW9dyYP21+Rf8Ff
1zAT706DgkRr94zAStncUfwSRfckFUK51pl3Y8I9G+ZLLTD+sigw1vNh7Poxw6PZH3GNVTmiaR9x
msuRBbA4VmaseGo9J8alQ5AEvjIP7JpLGyb0BOSaA2RwOphiirZaMdOgNMMBm3RPZVrm+xiIiZnm
92IWELLygZwpM33GHH8ZYyr4KsGiDklIbJTDGzYb+WdQ1/3W1WjQg4bJnYqucUJW147TRvc96RlN
0d8QE4BpPRYfnKrzY48Ie0OUO+z2CtAlTp/bgOH/GNm70sdCUvreKkG/1UNqWJNBc4k4E5KVG50W
AsmxzFJ5nCbn1YwYMxoFrTXTZFjcpUF2Q3zs0RwI+MqnaJV7OrlXSXDCQsPYWzOjwpG1C63opL0q
WRuJ9sEoWtU+yjmDw1Ao7xyUDxE5eNhSEJ6R5UFnrUI5KZyE8iOa0W8QCkwdq3emMlYoAxeICmEm
ceJcLQm9s091U/T4p+DNXMHIOo6jkV2bit76TEJwJsZP0y9z5K3WBnoGfkYLUSxT6daaEcW647uj
ew4ngdMzIEHWXZUzCBHgGxxpYF+Fqb4F57elQfx1VFOzS9B+XnUCyUcC3htqIXMRaFoXeJgYSKrZ
5Wv41c7wrytTo6uY1nOBn9JhLxgolTe+BV+Scyo8pqGloO4lsw7xoOvS2xWpc5MQKtax/2+sYmCZ
D1g5aPusHIkgzcm84CKvnOK66tNvTACjLeTqg1HGMVHs+Uum2PjaAM8OJ6GVjZl27bfZVweTWtOz
QmfVWnK58WuXt2RIw4JAI7GWMTaFVFPc+SNSpclmwu1O6WcVeRh0RghquO2uHN7vy7b5yARGaxF5
LLE+x2pgvyv7q4VwAoFc892o8MR0bvoUy6S7j9PyVGRheutkNXBhLyp3VY7mTxmkC9bEfOLMIj1l
cO9kPXR3o4EEbJJVsR+nndkEw6qF+uRlzTdjgB0dOPV3t2+y29YZvwJRjW6N6ktfw7s3mOIv4huY
it1KmnG6tqwlOACP1YZYQFQb6nuUmpS2lVOhimTxTRnLosF4Zg0rtmhrvo8ph3Xb/DrC7Fj0YixX
7HdE4sT9jLczDD+DjujqwK9vxrh+yGfHOXb5ArLyyGcuWPFTogF9x0ChpwL6/oPYaHhDK4OUWnpb
wDqxgaqqhPI/+/do8jfjPPJG+PVLWH6TgmFwLct7z4HwU+HDxFdxPyeQKXKnEGveiMeM6Unm9/Gm
pldoRjjBJdPOpn1B1oQ2LkQV4dW+vWynT1U8v4J1RvwluqXQXHxOmjIvGQ5KablKy+BJ9Tq4a5o1
ujXsOvSx1pZBfFPDoLWVHqJZXxAaKqTaF9NQYHBD1OCOQ33I22x4RQq7Kb0hemKLT6+nVj9DtVo7
DbTWvA9OWV0k95Xjlrc+CrBS2yUtW+aHTmgm91KX6aFvJx4KKHn35z8b4CxmWMAJr02vz79sLr+n
gvI+brL5dP6LtV0OINimNW78iQ1TO1ujboBwTErclqTnFERCxgZFqGhN6hIrve3Q0V9yaLwGM/JG
MCVMonCwLnLX/fBtsv/cRf0B3JMkt8ost8B53500YwW9Jpndpo0uYIvJZnyZByZvNeZDQfM08WSw
K0ZDrBKdpFtNH6Sz5dG0C8RkfbATLCbH2ug5IUAcm1K423nPsMf3zC8A64Ay9e3zUKQmbLx43I6F
c5On9wN+b8fwrom52hSF6bFABmurNL9m44csbquuI1LTCTzOItWN63b2miUKhrKxCZoWFUW8zJsm
mugO8khQvd5H5t6hLCE91E1eowbsAWm+3ohFlTiDdJ+zf/lteAzKQrzz103wcnRhiDq6TExbIrjK
jWMANc5Vw7qBDkRTkhy5loZzDkapGyoT/X7nHHuLoVwbgJKMHFBic2vfg5Yn1m2MzWdVfKvQC+0y
OeB1L7qXPiSCd4zbPbplVCcl2e01oSlVUHmbsiDtVdKKYI5BRz1LXvssbi7bTEx3Sjkld5jlvkRn
6wpqJW8iy7aTTBBspwTtX6xmEw4Hm8TXKRjY191v0qM09RK8+kUt3onnZUTGTpn4L21IvBn1e/Ak
lPsh8+alhJG/qRuH65m9qwQjg1ILDokoRE1Kush7DKjx8GpPzOEJxrwALAWma1ZXjZnd1d5D2ifZ
wZLYJVOd1U+qtOj983dXgX8cQiw/lYzgT2WIiQv8ZxfWqCgrYv00IK+B1AXdE7QnccOsaK4qulMf
vbqR/m7IWWHkQw3FtH0DU+TkQJeDY9hjqIx2yD54HZpY380DV2YZ9RmFMYLRIw9aKDzVRX7b51HI
FuU8lt7kfGZiMXFk6W2GsowqxLiVvGdEmcavqggfeyo01JMDKxSjtE2rmDUJWxzRcF1Gwv46oje7
IBOG80ofP8IieY1LhiQJvnXSk/1gk5psVqJsLoccY4oh6V2T8RLyIuBj+CY7pjQ8SHRw3pGnjdei
N98jdCAn4cmr1qZUn0FzsWgC7dEz7mdnCOi8Rq+kdhAdHCKIiRjmenO4kMCY5lugmlZ1xgStnm9I
8SPbbnaMDSmqWxANXFfAoyshcyDcXbSt+mqgNhE+7havXnP06qmGHSII0fnkovpiNtN3fIAIycNs
mzSc1jvwD5W8NElqOQk8Y/QUvlu0NjG+LMHDtXWfABniqJJzt+kKX2jP+dp/zEj7D1avAPv1xMsT
0oNpLyh3PsrXi9Bt7suqaV4cCDHjYD/6c/NgkwiJg8fcFbDg17N1PQV9f6h1Ht7aJgLtAE8iePrC
2+pa3iCSKigruf/gI5jZwfnIcR3bHGIX6Gzn2JpLqXLqgQefsRROyfabYdn+NjdsnKigZzHOXTop
FbZZJ19QF9U7WaYn8ImUslbDCiRsbKHeN6v18DqnVbenOZ5uJkWlQESVu7VUq3nMgf5ESO23pc6I
ZfGYzse1e2fFdb2xmxZhI49l7BJ24NQYE7qejLKI3vxirUncxtxL56oSmLULslHQjT0MjWFtyPm+
Bj34nEU0f5nHu5f2OES7YAifE+yWNLwkR8wYR006lsCEMhypmGUQ/bGYx+IrEE/iXMrS3kUIdxlS
YqVOOCkw5/qUfqUhBdjMOQrEcSiSIAJa6j3DWDXadINaZT6CY7hvQusxwGKJfobI+tJ50cmIFDml
azyOQBlr8Gj8YQRBvt1cmV+e8dymW+lHWzIYLgWti720LNwqoDKqsH3yw/wwE4dY2f2714GLJFIC
7HgX3AZLWKjLskwNIdz5fujjXUYfrgokObP2ZS3qK8x1MIux3MUck+qGI2b26oo1Kl0PhVlzbCHT
rOKo/h6aqDj75ewRhHea+PK+GSEQkgbJaQC4CWzEg+WrmylksjjUa704qZs4TFEZNOOmr5GMMCMH
G70JBfrpyslJ6/AfHd18aCGq9WTmr1baVO/F5B9m1yQSrAJaC96xbVDT5fHwaEMbaMolL+O2zjKN
WCY41WXxPilsaMSjdn5zSdP+1XXNa4aQB18Q2dB5+k30FJi17i9JPLt3fee+Ay1dC54cz6y/1F34
6NjJu295W/bizdAN71kcqxM13j2U7I3/rjz9THQfjYZhfAOUBKJlCj5UQ2h0YTz4BQC1UUHEgojn
deVTVuafpMTicsGHq3gc4hFxqYAw4mFu4Wyr3tEY0gTLik1pagMaMU9egSShDb1DXVrWhi4+J+Kq
2bouz3bZa7VEREDR65pjYse3gMsrZl/+M0bU6MR4djPQFLs0J+3unaRd8sfBvjOpXZEtfSDZ504t
dvaGh2hdaeMmoymWe+OHaEbocC9moxG9VxXdhlRvgPZa3P5rhe54VZewL/MsB9s59u8y7jYLPQ0M
evFZ1fNTRUkZB8WVQJFLFGK8b/D6juVwJSbw5OHB4RzD5ojpos0eKOAiUr5TXEUcaGMz9DY54+oV
g9zhyUpDRKesOSUuoqAmA9TDhJ/YWbKSykXinKEK7mrkwwLhA1VCoBgMIjSoL2o0fNFME6QjvD5N
oRyeG2QTWkHWdubXjYXa0g9uuzqeGaqOKNaW1M2OuZ7HoJBRIttfoFCioyyUh5mEhU3oslnTRflu
2fMxc+vqW7pEQjG5qjLdvBRRmR+SvsHl1TPwrjN0ygEnA0sH75mn2zfth8zQpWc8IoKgNg7Lcheh
3bzoF3MBZY6/rq3+5C9iAqoj4n54dCgkaS76SQiCwMGrU7Xlg8b3vplQit7AfLg9PzklOy18j+9e
MT6nKXYXeCvYO6ggCDZGitYV8a1JkXId9KhuYG4Kad+RFED/yyiJu5QF1E2oz5GfPCY6bLZplTGW
pNChM9XStpmY1vtOBGzO5SAUE+oZ1m1wXaYeaCfR7IeiJNtOrVJelBWj3WBNyxt6b6OvQ2mKoxnd
07Hp4DjlxR0QQbmbjC4CUlOAUkbtvbadNj94M23ZyjHfJki7n6YLhLytBJk1YDOZGapdHFg7C2f6
EpZG97NN75u0vwusZ5E74mWYXnizL3vdQ4WsDbEfAv09j13AGfO6sXJ0bo7LquV/Q1sONNHbIuBZ
m95N5fX3kqTftZR9RmDOQ1DQxfVn1LYZLMx+UuB1DNKMGSQzJMK3koMR0jHFpFi5oKCKCqduuPAk
26iylgyO66aZCCNqEnSQAml8PRoXg7WNSrwMjbSwAHqsZSXKZxoWjOoDWlFmBVzCUGOwJVvwHZ7L
qincp7DF2k+4cnoQGFvbJMe947qK2UR9V9l0nRiKPlhd9FqYpEBx+tX7rp8v8Zkjp/PnuyGpngHT
3U8uSuh4vGp9sBF6gNrvRfkEgQx4kVLea7bVHUyHdorf6wJRl9E8MVpmBh4hVucp2+coK+bwdRJV
eoUUF1eEBG5gOM9teTt3lTrqbGKtA7nZYRrdOjGuZdzPaRO0Ry+PzWPS8+b4dYuDyzGtbcyIFaqT
ODRJy0MVoPRy4tndB94YIE3iYqo+YvgXghxJ2CM6DW/DyQnH8Y0vMqvsNcWHXGkHCz8L+RTgzXCC
e87lw7Gwy1tMnn2WdXShQ2xFk/mYIQ2PfFYD/ObXRdl/6NF+6lDKXThFm63mhFhBhqmjh9mmNz8m
rIFmIZ7z+gNEz3NaVnQ9lLUpbf89mEYC8iL+xa6rb2pUSyOZtGG6GziuqiC7DByUTSTJIW1ZRHax
vkYjhYfe6p4TpvwIdrB4KxrmDEXrQwNesqoUUehNdgWS+Eumi8ugI1hXzi2RfJHG4jrgtBHItOqw
vQ7HnhlwdSp9fV+RRGiZJtr/JoKbFzAohUYI6xblGdMJWmJtF9665OyGNbEhYUQ8sX3CdHLsYxfM
tgyHg1fP4hjziiEOr4OjqvJi4zJJOqWNxSG0HKsHAQMO7W1CyIP2dk7gY/FXyF3w92LjQKnhZ/Ea
DzMmvNHk8JpdhvV0jFrCN5j5iJ0cJv4Z7oeIvatIxFRMCeecfMY06GYmbeJ6WDN3IBWHEPQh5Dwc
FWBF03paF8ajGka4eUV6Yc9UqgoU69qZjc3kFNMammuF2ShbZQEQaD+OU9pkSCukQ43RzVyPkAvc
urd+m5xwgdrXfS327IDhrmuilwFJ0ziWl9FcY6NlgGXX/VsRInfolcuI3uPrZPVt1bNZDrN7Qg7A
y5rMpI0O6cPsEo0U9m9nRjvS4GEV8W2Q/50oOXHc9t5FNxK/6c7F3s7SrzhWa7iNASuPQ9gfNpor
jza3W3U1aTi+2DZRYKyUxNbRhgFfFcoS77hx8P2mXjl19+EGMRpB00NEx3icRq7fbkZVAiOhs0ge
ZXXUvCsPTQEBjiZTTPr6fIm4E1EPl7h0iu8Ieum1Cf8lstOXMcPOhnIQn/DMyWEWmGRr1pxghp7R
58gygoCTJQlMAxd6PdQJbIsOyIJjP/VRV+9xyiaHGn7u1go6/eKVPeKKxPw6OUvDz/UJZydv+pQ0
ivaKnM2v5guZ1PXXRg163aJkPBRRCLfdG59FeUKCMr5ABIOE1YYt7xA/xcpEHqi2ku35p3qk2QCo
OztJn7xy8qqBqKSovPr63W4H4+pfP4Sm/c+fMo9mfVD2uPvXr/3rz9ljhjbXpC2n4QDOF+ffwS5l
XDUtt7yd3s6/oslJONRDROQe43o7QTpmBzSljLRyEQTky0MFml8SUPjDDzGBgz/8dPnd858LErnw
WADLoZWA2y1Bs1ZqN/ftwnG0kPdCs1lVdTI9WiMnAuD5A1J6gdK1GenDWrlzyTrtH0SCTT6xkO2M
Cy99eK3JQFpQ1erCltFjHaT3M9YiMDik0QfDciIog9dGdS1DEPV9nksATnE1HecZFx0Cqek4ZUsQ
oDMsWjc3u7KaBBfGQNuxZBpE6waUCsYAaryQo1JW4jqqQ9gDxBw46hpJ6Wepw48U+h6n43xj1MZu
WoR2U45Ww3UH+Cm0mVd+381XYRhtumIRO0cPbBrOVpLH0BZAsDuiMsymuxqLkp7ohVM/RWXcrVMj
YDpWee9+ua/pqzOeiyRpA+2nGY0PvC0PYVY+DpV4yAbvwZwhE5W4tPwhesVxgsaDILlQUj4r0BfR
9DUrac3p8jMrAPKWULXK4i6yOWVO/Cf8zmEc61+bCQVCBgGmAXRQo46lpnYPrRAjZQS0stZ4sa3x
CmYxx4BhfG9jsTVi9Ry73gkSdrPvXP0oyPoWYYSnTZNEB/95Y4dks6aIQywbEcaAAkYxBWpL+7NP
gNATgYBiceubkXe5fBK3Sb/SoUSV0HH6rOOg3eAxRylTT0CFw/TeDBd/kKj2GfUVQL8j9gd2hv6L
Cnk+pliCayhtOBKYo0rGguJWQOhRdG17339vIsziKTEGGyAsUIVf+3R+YEpVXWSuBGBjl1wH6a2T
rnyr8FxPFIXryuO/3KslCyfE3mHU+sY0xjtMFIonE8ODEY3l6fwD9a5K13lo75VrZIditstTtfzg
gqg7/m+GeN7CEXj8c4a4Q6j2/5whvo3i6McA8eVP/zNAXDjuP5Rn24rTscT+ZZPePXw27X//l3Cc
f5gmpjeKVdeztPohP1zIf1gEiFueJZXkDzrqX/nhwvuHlHSpXI2YBzGHVv9Jfrj8OT1cO65lMtjG
P+ZJk8+oCDj/MT3cjaVABtZazyyE4+1sB9saO2g/zOIL4i/yV9RFyJH6pOL+a5Fa8mTVFv2ndiRP
Cyd1WdC8tLTcSSWIP6iRJDVU4Tt/WlfCeynjjGIPc98Pl/e2SCdkHT+mnguHT/XXLx++/fd/nT+1
lo7lSu0o6Qn9y6cGeQ72CCr/M0FX+U5jUKdb2L+BaXHhsZBWjkWcVDRmJ24cTOyDdMSJSF9XFhDJ
2AMet7LTrrmfoqcyKtovf/54y6375eMJ4SjL0uyfNrm+v3y8uBu7zMQC9TwM9XRR9Qmed0TDFyno
1SNLZ30AEf8NfciBQujT8L1ia9rVTZzP90HIiX2YGgu5QrUeu6VuUwHLHWiXpqMSopfLQdZu91Vq
qENaYuryPDMA7YimFk25OhDONVB8dPdhtRoQnD1PAxPe9Z+/o7B//47Sck2eaNfmf3q5Bh/v9xg+
Gh7u/9NykOBkl/vPdH3ver7PddzO8OViRSWIQl/0IbOUgBB6SzanscU77KLBCkmf2Zky907LsbnY
FTP09z9/NMXb8evll1pYlpS2iT3rfHt++GgUzXXsLCT4tiIC1+684SQzMhI2xmBd5lZZP8SiNIgu
sbBgMrTzgROehsV9MEyPxHrCt8wXQ24wf5VeTXgMsZSYqDtxYcCdXNfTtI/5R3blRNNLFdh2A9u+
oGEvd6R9IN+j5dmWDTPKOrYOU+DfkQWdgGPlT/35q/Ky//JVHSHJ2aZ0XV5e01nu0g9ftUNIyXRw
Dl8aJP53jCU4mRCQ+W6NE2XrkIGX5OFh70LQIQiO1GNNBAhDGUXACwSdmKOO554KhFe7REKdt+Jw
f75s8aSvq1pVD4hh0Aj6MPEnNF01BVlmzw9FEVqHsHJrRPibOV2+YXBg+O2vAEQ3e69LHqg9rGt3
nL45k0YrgnlnwP72kBrehqmeeUKXg2u8dcOr0MNLoRyy3qLA/ubH4Zs7XtZmVnyrB4Bc/evQ2Omq
JanhChFjOd79+SqK3xZBR2guo8lCazvaFL88y0FrOPXUDcHL+YZ1SWZhFM/gWRZrkqm3c8jURijG
SSbMhiCJ3VOSF/Y2KJBt/81HWZaGn1Y2RziedFzpmcq1PYut5McbGndGGLSMFZ81K8wBJxmEQ6PE
bKlxNi2vOF5enjXL52WPqd9QTu/jPHwEyQT6uw4RI3mBdWRZ+JsXftmpfv1krlQOXlSbTcO0f/lk
Tm8McBBi7xniGGpV/0YignMSzHFzZTMQ7N96O/JO3nKzAY5GYB9rKDaOmI61ZNBEoGFN19Hezj3u
jXH5qBFy4/Vc09WaYf4HePuvSKxRh4YzD4IxezqWy4PZmANItrwed21DtLpfvA0ukU9dQnuZG6sO
GgdXTiDOXkXuNmCGfztKGx8HSP1+ri1MEyVDCL8n49Cp73JilHm5xyfRRN0xJlXQzqbxTugKCBlC
RVN9MQnfaXXCkVSQPovshny0MXYukM/GiIh6Ynij4ZijDAG60z3QVkguY+2kf7fP/ZunwWUuzuvt
2DwS1rIP/vB6u61AB952xjNNbcl5HUfQEFXEOnYxypDpZOQ2kS8VaR4EEzCcWW4A8NzoMarnO4aO
z56roYxjIf2b51T+tsU5GFFMdnUpkMbYvy7/YUObl0QrtPEdZbuq8HfEsP0PcBnPiwlBKb6iu1up
QFydPxdh31TUeXo5LGAXoL9bIWLq6vPF1RzPwFgTKL089Rb21zr9Z/H6Mf7f4BMk1O9Vg/XbEywt
4bAvcCHxJTvLE/7D1WzHWJojooXneLTbLRIJBKGGTC+JdfQuythYQ6rNTkZfnfCG8aa5Ft029GW7
PmlI7lR0dwLz9m9e+N9XcPYqPg15yFIyujZ//lBuSQmp7Sp6MVOKlzQHOMERx1qdl9tuqsznoSdx
9bxv9kaR7ns3eaxJnbkrXODD+dT8zfYp/81lwpKvqNoc6WnsJj9/oqrg3BM3RfTStFo81sXUoizq
3gkO4O1mVgaFk3k3PH2iqdgSMBAx1VcG3or0aE+TBTqqDaFiZySYaRVjcEqSfZgWJmJhcdv3fr86
FwBMhmxQ7V59Vwfj4W8u67Ia/byOUkELy+Zmo0O27F/eHLB4WBUisqSHeUTHWwqmttRSk2cSFB8m
xSaLtAshIyR0BCD2ZYMcaYNqzySDkRb4stIWVR4ekX3fz3Fy69hs6gIe8t8sq/L3V9xyHM92LCaX
2E+dX642QY6aynTsX7IgwEcqDfGY+agp9RzgKOcGqDwBLQaQZwU616UdaKAqpUVxwfw82pqxmnY+
CTGFF34o4SPiy1HCdKI/lV12T0tNPMazXAXMsTHf4ToXs8ofmt6i0fofX3NCv3A6KWUqnlr5yw4x
1ZF0kWYVL6Y7fWijz65Sn+lUh8iij1HP6yDaQbAattKki2hiEAefk+Hbsu3r2qaQtZeL3IA8OEXs
fKgiQpCVspZ/nWL/k4WAylyzjEiX9Q8p589PuO5KHLhZHr8Eof4mvAgV+qCNi2qMLq2kdh444pcg
/9KEprgNNOpcfpw3VxoHF1Mm7Os/Xzrp/fa42lJqrSTlh8OC8EsdJ7H0u6PI8pdOi3jXQVvnQOPF
6/P+F/CEsOt06F8zLfdprK8M1bbbCirSLpImJjMpPoZZvoTFjEdH5PDWRJruVFORXm2GzrYFWkyH
VB3LGSFXLgApY1MYj+Xi6FTRB+oLdXDM4r5J6vLyz1/u3303Zg5a8aBbbGO/rHCYpou+Tabs5XzE
PK9rRRedCsRcf51aEiioW6eIT6NPUfnnf1z8/n7Z0lqKKsWtxmizfLofFv3IF2o20PG/nA+HWa4J
VrC35zLDhCxv4hTLl5WtWoIDCxPOOI3JJvI4Ry1Vg2lO6IDq+W+uifq5muKxs22TMspVlrSBWpu/
rk/cqaS0DNQFWIs3xmyBh8fXU/lmdyxtCuCl2h4rMpjGMQawtgx0/dnfWZU13hJmiY/RJ2f8vFBZ
owlxpidIF5cubBk4gxtynL5X+YgzmAW79OfgiiXor3U3gVWq/BQHYz/LTa5xm4kAjn/p1afYY6D/
5ztg/XwHzm+Yp9lMTA7Dkj1l2QF/uANlV5ZY253u2UgL/1LN88y6QGOcwWRXt8n14BSE7TjJTRhl
7S5XtbF35vGqaup1Wybsf12EHhdciSax6Q0H3Y20fO8e5CWW/Tba2CL76GrjVlnusO9NztlTi9sk
mGG4J0V0RHflHIkdC7ZzJe/jChJpC+6fnGhgyWQlfTrdDBQ2zRGzgf1JtNnv66X8b1oOMjG54pM2
j6iRPHxrSB5LkgT+fInEz1vucoksZfN08pjyf374+RKJXLthVVnmsxX1yNk4SJ5r/fMe6k7eUqWi
18FAaG6DkGSBsLKf8uUENsbYMrphuohGgnj+5lP99ozSY7JswZyLHgaPxy8vbmbmUcn4m3P08jpg
csYaHocPOm/kYwdu9crsXLWu6TesEpCBiO3kjaLMX1tBaf5dKfxzy2e5REvDyzQlVRcnJPOXpyjO
SOL2tfKfZ28s3wZ/qvYOypkIvHbsoAajfY8LVpR7jtnIZkLMX1lB8e4l7ducehhyfSrLPvgww9bc
uZGz/fPVUsvV+FfFQZFBsguVBo00PqvAy/jbPZwwHCfD83ltkSJnAsbknhiakBYQfqjUqp+quRWI
c2ELB3ZQIkXN7C3Sr+gidBR+fA/uojZG4hihK1Tc0h0qzHMxikccwJPaDbX1bEzkLcGYdrZuGw6r
GljQ9q+KVd9WQPgfYKnu//ztzov0z98OFL5jKa1ZsLT5a1GYZxzCUmd5iXUiQQ4ySbf98gWLAo5I
8jxWiSh2ZuCQ6DaN9EiEYcPMCuttnycwTpLkkBkdxmULW0XKDOXcSekMWx2KVmPaNRnM/vkjW8sT
8fNH5nFxTUhoJk8Mb9jPN8STSAYZWvTPcwr70Ca8uaRrdMXcjKIVdCwKi4omux+kKEqGHJetdV8H
PeAvJrIboPQwhBJt7Xw6qBfdcrRKnW7cOcIcyPIc7rVIyKSy8mh3PvF0JuZHM8ERYcxxc6pxYBh7
wxrHtZkMWHZquSll0SOEILCygRsBxzy8LBXSTcGYirZ+x+DR1m/EMPNO10hNLU33MHVh7ir8rn++
PL/0UJfn1UKX6HCF0JDDwF7e/h+WZZeRRV4hQ3ueGESRLLxguRI8rnHc3YkYZG+nqm57Pl+f24op
Keg7Mg/erDwF2FRD/lhOSeeaLTaRH/YtqJI/f0jq9d9uopaWZy4dco/nTv+yfceFaSbe7LrPA27v
a4Sld+cjIjkyyfRmWahOz4d7I8asbhyMIVmkhSO3hEA1G/LsheORae4006n27OrJDnG69ya9r8b2
+luyRb4FhJJvzn/HHzcIpInPmpONu0gt6zI/agYtq7413G2/PK1qnj4rx8q4Ot7ZWrkNUa/vEl5r
DcJrheIZnUYAMQFz0bQ9F43nXsf5Bc2iyb4B5nzptv7JVQ0gu2WfN3RHcq/1YWgXU9F0MVQGvi+i
fZhASnttV5XYonwno+P/n0J49uwNJ3/iDFl+4UF7e7i1z8ig8VwtnwF95TtMSeto6UhsfX2sGGWv
edAe2nTyVtjWsED2HQayqlR4R5qEVPnCbb4pvFQke9LC9RJzHzqk1VK+YxWuhkNKyUjLlO16yOcj
IcvnomrsUMKFtts9SLv7JJnyu1qqFB+794pVajfQCXrNk1ZeQdbo1oML3MkKECrTicugz+XWAW1D
dxnkbUencXg25IiwAdPIX5Xv0gOKlEU4POqS1bk72Wr8LHWSXlZ+3H47bwlLhzysxn0yUEFPhQ+9
jlTUddGiknMiPz2cG+aAnDBUpZW9bWBrIIoOPTLGqcCWzm7jcbXDrBlhQrjpRd71EcOFHuJjGM17
MImsaURlE0rrQ4way1uCiVD4kr6URK8O5cuq+n+Unddy5FiWZX9lbN5RAy3MeurBtXZqES8wOp2E
1hpf3+sisrqTjLKI7odkBoNk0B24uOKcvdf2+pLYYuu2AXm7thscc2pEPqaC++LIUcKalSSg4M/k
3kKAGTGL6zGbkwYguhTfB2E5b8K0pMw+kjfrCF8M4r1UtP0S4gACJz2gxMOTBHuZ78FEknBsga+V
D5ay5MQzBz4MoxeYDMkT7A8CMmvACPycb3MnvUMg7pJHQCCf6gCw+FlJEm90muEqGc1C0JHO0Mt4
a2LJIidFozE9tXxIF8/n3oAjApnJCrYXpWVxc0SzA11DD+wEsSzMCV8C7K3Iizx0w3MYaWfbHJLt
4IKfnHasuXhDhPG+ehEq00x37vDf6tsmL5makWXT3Z8XHZK+SE0uPVEca5rrwIWq+tPzAeOizQ3W
aEFxIpfwvAWFyvM3YVRkW38szlTnlHmC4Ho+pKTDBIqLIBh7caa6jx6ZxEs7wEEeeqo9n15/qWX6
Nqs0EoF7DtwkJupyu+1HZGhpAroxgLemirO/qij1EvwB8MKqF+tHsSjq5tORHx11eC8VOaMtgzcg
k8mgihqSzOshuZtqN7aJb0AUO3yZloNnhNGhy4wDRqRl1xnHLijVUwBIC7fnvZ5h5u6Gx2ldqfsY
30PdbYcS/ROaVw8opVwfpXR4UgY3XXaNih7PUyzOC2m4dvVxEbGPR+VD98Egqn5NZ5LspzTpj1ZG
hM/Yk1utJsozSibrUA3p3EkcZz5N9VHm9CvJCYl+cWJ9i2gR4ofkvE/XCZ091zlotzTB53KDxMbw
VCQ4OtI9agsElyCymmlq6m/0YgBbhyMfGAKTLbCrRTlVM8L2YySR5IB1UvRW/Fz6MbrqA4BcCYlZ
E+ClbvuFlCjtroEfs9SdSydLt20x2M9qhfvBSVA2kDo8DIcoy+qNwWSXsFZP/7wq4G5GqHWbSp6Z
1TAup7/2vUyhVJ5QNGnRbHjoSRdlMcB1dBxliYGDYcHtdSOyERCQepuwZF4w+pgoK84KM1zG46LX
yvsco8Y2B+c6my7sNJjNIP+RlQQeRk0tzWp0WGA0JXtdwHZ2CglXu2k9tDUJrlGAodQeQPVF1bZC
epehzJcDQtQUqmibAE6Yxs53ixij2lS4jb0bFkdt2yoQwdn/7kvLEpFtCakE8SHMkFIjXu6WKi7w
6Uu9Fb4RNHgGQMvZOtI+Kwio22mbZadUgdp2vC+oAnTGYB/oSLLoIE4IfMKz8GxWd7A+lNKqjp1i
XFInj+b2GClblNhYLywpf82jjGiEtGLqruN0RWqMYNaJxrEjIauK5EWV9f1abTsR/cDBVvN0LrJd
sgkSxSvFbLXtVMuOsG7uEwq9SQdcSkxVUyPKtR46J2nP01pLdMiaeblZgDthrRLLb1QA6wZgnC8I
M7ZJNtPuYuyi27zDkaCj56nZoy4TDzZw0Vj+fZXbj6YHxhAve1mtfeNdg9m9MSVlp0CD1atwXyb9
ADJRf3FSRz6o2h+awVTqf93CUNY1beo6NPXl7yeXlu7EgJLOwEmeom52nWId1+neUUkLprB+ns4L
YIrBv8hQ/qvMvcrqQ6tm9Bso4NwguHlpA6W7DUV3V4YTQB9r3BdSvE9MDdcyIkjZSo17ZL6LdED1
Tcn+YFVCJWKP42ZsuUtdJkszqWUBmm5E4WhProxbLhi8jYON+yYjl+FmaNuHLsmk0wDwdDYgRd6w
kUdwqfQ3lsy9NrUzM3a+zF2rBngekciQdojECmnz106GZbQNk9PQIWPXm0E8wMaBzMdw0duGSnEi
eR3C2t7qI+BfeQS4Sr5tZjmXqdip52G9bDO/XSlNfO8EtGuyPBqXTTO+T825EZD9vIPrtYh8sn8a
iwmwxB0l9zEvAzRmpRBaxDoQsqM8tNlYX1C1wdwUj3eFbLgsbA179n0px3dFFXqvNHZwGLseDkgn
aVaOIZXLaUyT7ApSiNrsWr2dBif0kzslaN1lNZjCSVDlhEoyqn0llNZU+CMoFIAd7WHA9qKQSuMT
X5ESaS/A81MBOaxkd9UBtJiT+g29EuPWzGN7t3MI1hFdANgC56HOm/WoVCmkRPu1q+v6FPTxQ1/v
QMoHFzOPjyXcul3cRz/SxoEk2N2ntnnp0PveaHVCMWgQHcvpgYmVHEup2ccrf8QzHuo1hHE5XIdh
Fh+mFQJJ4A5mMkNfzJ0SIeAHakj7yANtKjdEJPqxtQA8RlDL61BFn1N7dKiHZ8qo5hp0MidbN38a
DP9c26myww9YElhL550yMRN82160sKPa7Jtqc9fn8f2055gu8TT0EfCCPWtrbW0TyDkvzJFeQmy8
ZWZLmiGTBwL+lRUV6oN7ywHiOpSUPZuuVKjQS/nx578mtiFx6djrCPvQqrK0H0WOL0pBDN7aEhRE
+MjHEKxa48u0B3l5KxMTHMRqplZQVxwm3HPllncggI3Hviw2fdD9MBtTBts/qMR1YdoaIlPa5n1t
ELKI1gx+0Uouq+GoiCunBIDkiBRGmafSOWxJ5F5xskEAGG6j0ZeXZa8n6OdHc5mq1cmx6M5PWyil
KO/9xt7DH9fXdk2yEqsl8O3SuqS8wq7t12GtsApQ41xbbrSc1mKnE1e5rPAKd/Ee+Fy786TwdVQg
vqC7h77GmeQAz/9ZzDF943iITtJjE4B1HGpxxam9zYK8Dh4GUyj8qxUQXOVBt50N3v4Y7Ync7Anz
+Hkv6SNsEKRT/WnQmwf50smK/Ib93DSuAe0aMQsgI2vLUAwIC2Bkt760rOuSm2dALkkimdBj6ID7
uDM2URM9qmWqPbrJurYzfdmSMvTkm/V9JnCqjq3cyJ6v3Dlpets4ELDRUZ2Jp2KOqqzHUopmXeWZ
93aSiiKIczDqcQv8Sxol+6wXQT9nlUKc21BsDO34ioEM9y8yy7NRQXnU22ydNqIWgQVta8V9sqkD
6RlRLugJJbMeY464GQXLJNlFiuQiqZV7RPVghTs/U44OA/2MTznZuiY4zo43m1djt7cHEhVEC9OH
Kjy3+yReT6eOPCxjdiQ4cP3WH+eZAWU+KipnhVsIPa6oLehyPgCV/CiJKsFtjm6IQ/VGKrBUuioQ
Rbscic1JxhzBPCfapCm2ngE8tAt+ENkBJEM88pr0YqSatbFS/aJSL9p5OHfnPhEuM8+ptSephERa
NQ9ZPCZ3bebsrQSaT605MUVxmo5T3Xvq1uZdxrmULfg8aKw3ySTPZ8hvYylHlc6cs5q26uS61g0G
m5QL0YPqGnF7jkH8kUv2ZEmCc09NGAYVJ9TeQsEY0d6B/bSQIf+z7SpfjcT7jBuKsVlbzIwSJ1On
N87J9JvZ1O1SlA6Ekh6U22nQc17UN11c5AvVBG1ryf4NKMXw1pbVNz9zznLcM4zlfI1tWt5wYl1w
ORfT2cUs3JbowaBaVoUP9V91boRlZ59H3alIDVQvUXyEqoumIe3Us6V0h59aJdFBK2KDnIQ03Ony
8IMmMGX1ujimrspeedCvqdKCJZMwTYpzrwnBNjWqEsgTBYFpizitjaEWi3KJwQuiozhPzVqFZPuv
PaLRhiuvbW9sHK+A4j0wM+C42e9b/oXm2Fk2SejxKdbPp6NqqAItDVwjmfkNWnutH+ODVdqrSjNE
cpYVLZUGjFopbPaiEzsVIqq+J/i7irb4BZCjZqVNyZQjZ0Um6bpPqIuFpXTyZAvdjgpUyG7wRkca
1q5pTEScb2ZhWBgkPrXiDBM5Z+K8iaVLHky85PNpKvZ13156Hd8K/AkUXWKVtIWtK5luK1oM3lln
1+BWzdqKM2ceczBcxThi1tNE4hRzvUnUhcIcs6YIumjMi89e5NTCvbeCvDh45WY6yyUaaeKJGu8M
tcH3AV1saioPwhJCmlc6R8uyzS0Uf5nYoEoFRn/XDbd5mDuHrgc0ngEfIVrxs0rclwiiI4gJHg/D
K4xFU8TYk7RnbyFlAVt2F3HFNB67SHQoZQz4Q4TVrakXNcbPdjZdXsnBpT2M8mEoTDzrI9lzunPj
thq7NvNI2iA1v5bQRbOArUDoMxuksgHUOx6QE6ozEnqMfZ7r2m5UvZvOal4rv4YJZvbleVQ44dLB
CCgAcaCOIZI3Bemd6K1+X3H72qwTVUHDtGTMSWzGZBR03/pSetL0iUGV+6nSoGIPOiuOktQLInsQ
eyPmR2PeylunTrWl4yfjH4qSU0vha82WVggyNp2JgX6h8a0RknglQiyr8Z+1Vo53oUjcooh3EwAm
WZFKh4OyVvNt6Q7GIi5qfeuqUtA9jloSPXnVyI1rAzToKikaRgVHF6iOcKtQnbIjfyPb3rskV8Fa
LcMbZxj8jWYAOIs7pnXJKlhY63bcmcHYz/SAg2xKciSnaMvYU7Y+DVR1qL+U+3rqnStOFACGxno6
/ZNeVG56CzuPDUT8D/fk310V5GBoGbgiBn2Gb42YQQsqlpIUfZrKMqeDbdXLzLrtSJ4ysfmuRuXT
kHVz7nHqNySNvkJZqXMT6scCo0O7jG1Fh8vnECMuyo2JA3PRKbT+fZoa0p7dbJsVwzo1NQo0cqNw
FKWWMzZv0+rltje9N5bnTtG3UwVSTZi99SE6USl9D4cBe6qvHEiAuJl6pjjQzH2RB/2SfvcfrsU3
ba0YoEJRa2ugDmnksIh9LVv3rmLHYdq6T9N5ocPUtPISmYAOodojo5KqppEa5m2oKURKx/AdfasG
OQsheWHkrM+otQ9+I+3aEpJ3VsiPMihiWvyBt0pTSAUeLqmossqDZtJMnZ560m8R4/s0VgA3StBD
VTpKh5HxtFDV/F322Fr//jH8psue3qZCwYW2hanBw7O/vU2ZkqYUgjx4sgILIinhYgsv6stlVngv
TN7aTUSm8yzNoYrZCClYAXvCVHw8d5DgLJLWKJC1tvyJytw8yC2zrYLXDf7KLVvxdB86SU8cX/7S
FTBGf//aFdFY+foQM4vwHKMeIiKUmtjXW6QjwFMaTajWGnpu7I03uUNYvCsl7pp4svpn0W2qSqQy
iW5p5bxMlXtJz9RjB3jpDy/o1yYCjWcZtTyddm779/Yqa7HVGanso++UjCV1v3slUy+cGEmeGsdg
V9jxIYHe5zqBDQKKyf5n778xb2vcQ7Tvgj91Nqau97eLhEJJRoSnmJalfL/BI8BcigJm+NzVoJvh
EIfLmHAs2wm2mOq7peerT9PTCpSJQOZSrBrauu8A2HBAZCWRup6ok4ZzDruq/16curjEF9xLc3Kc
AcsDRfU0zIO/v6LGr81O4WkweJAdzu9c2q+3uKG8rvR6Hj9XlAPvIt3ZUmsTEbHi8YMoMcvtYFga
6oVk5PpO8xEgUuMeVnnt2IRGYkKbToge0rBbH6o3g5vhPImK5fBHYImNmVG8RKNXnZ2+J5NI5qjm
Ayihz7ed3m3b0hAZjfJn69MIoktl6tU6Vn2VJRXDdQqQqqod4gTYOy3KTiKIqg8u05G9U5rxkMP2
pIK5m47BFOssrbeewZP3nHLlxpBuEx836e+v3Delz/RgY/igR4yyjs7A92pQEnmBT7ak/URySdTg
TXQLMK+e061rl714gSOKk7byU0VZ24GzkOJa27oIQVekIZB3oEDK8vIUS0MRjdAupPuu6jWSqCHh
+vWPfJTLbVmOoEBCdiacN/QtKI4H1KozBk65T7k9k8jqD+9MPNZfRzQyahOVhyNmLA7AX8cEIJsx
tELZfTK1iFq+DzZfzkAgZYTMi04hwkLaKUI8UBjECQzEN/7cmusJgFIlx4SdJT+mo+50g6ed89Q2
+1kNzAY2uwEVrN+/7n/TuOfF0tUWwmuVBrfQr/ytEWoRblP3SRg/T+V2RbbULdD76hABarjnmLHh
ZHUTSr21otz8nBeRu8XietVL+gscqmZlQ1d4elTdIiKtxqu2pFWfsxD8vTgLQuFaRJWiUrZC84zp
EHdGFYCQtPx3qI/1fayKSTAB6vb7d6ZY36U3vCdMRxrSMt1i0Zy+/re3lod+IxMrHj1PV7AkL6qs
ehS4xIxtwZYTnR3OAhvSp9jW+oEMyEdJeZtvg2rkK05/2Otlm9pf8bPShXgKyIK2rhOSpkQ1Mhps
NktQ6aiY0xUJreJINJU9jyUwSgbge7YoXjFePOQNlKhHee7Z1Eqmuk9agGUxOMhtdDKz0AIJXMS4
bUUTSNGseBGAxsJU6J0m3aXRoywZe+c41eKmEYIctt5SHw7Q8oL7whrbB7TjuZz4fEN1j3ISIL6k
sGwKPCro4UWXzZuk2mmNC7JGqtVVUQ3JbpoTJCGvkXLg2GK0SkbPGbQ276dhG+Qlvlpt2E5dPtlG
h5tBH3HFbnI6mRLa64DC5MTGzCHTvyBvSMaDIdWD+9A1Nvh0uLZC3RmZhXoqyaycBkcT9a8agTDg
VQYFI3BqrYTHHxnww7Q5i2w5X0D3UWjIPRKCohxCX3+tRaKkJ/sfZHN1q9CJPtqhO07nXKkZHjw6
2UVY4DBWKxsmrYua0LR7wubc16YexqMjGr2m13xq3SAfxCAAfKM8tiDv9tNjVw0agPHUdIAuIIXV
h8xcThWK6dPc6+yDHB4io/A3IPurWcKpHowqaFITzF1iGe5uOjI6tU4CQCfvikFAhZ2XXjEHWrTS
m2uPIlsjOg3i3NkFITCbBJBANki7rvSI7Y70VTfkVyIJs/m02Ut6EJomZPhOBxblk8O6JLMBTakE
T13lbFLaAZG5lFHs6DA13WV6tssQuvokSrGFNUGXnF1dd+Q/hoDjJIbg7x86/ddp0IbSxdQuRIe6
+V0p44/4AFqSWX8KuqOGLtp0LiaMSaXFbeQLxe8WQYnvXi+2GD3jhZvhV22JhJ6EVtbQPRj43aFy
XKeBiUXmyfZT7L5iazJ1paeL28v2cwk+YT3dlMG7cz0K2LTFUZT0knNG+ncZTVpjplcGi2nPCknP
AKenlKRlgGcbRuOOazbTreidWKoCJzJCpd9fkG9OMbHiOYjbFOR3DmdK8/teoS3IyjVTs32uzc7Y
g/InwkFC8jeYcv7TawQHNN47WYP/CKSScNgU26k0aou/q4cs2Ydt0S60pObRFbLM6SX+vy+K4Oqf
/8Hn7xl7/MDz62+f/vMYvJdZlX3W/yF+7L++7Z9fP+Wn/vpXF2/125dPlpOR9Lb5KIe7j6qJ6+n3
YU0Q3/k//eL/+fif2FFp+v3tHoh//6+fO70lH////z59pB9j8xG//d2UOv3MX65Uw/kHGw+hM5SF
lRQv3L9cqZKl/UND5iUbdKuQTZniBE4hqPYx9Rn/YJ8KWxQinhAMmWz6KpBhfEn+h4mKVaW5xTLD
sMdJ9b9ypX5tmXHGxYCAHUtGTG7iotS+lQHokDcdYazjwmsK+6Bb+0wtk1NSZ6ckdqMz3aD4nIT5
XQouXTa1o4uydOZHeOe10OhujMK9nWxaJWJnmYr6C7qblRm58QOYL7aiSqttGCRXx4mzM2jN/s5q
jsC+/rAAf9UscgRCsoSkjAOHgQ3pF8OJW3hu4dveuNDCBu2U5A7LKDMRPDB8ZqHP6taO1fCHCei7
f8NwZIRhMpYSZFOm4XwXItpKXZmyKQOz7fTg1LtmvmE/DLvAJPylzBP1HGFGJ2I2ObiB0yw7W3sp
86YhYW3YOWEO0Cr0P0g7dgkeDKHlENIkQOcGQNH2lmqavVRBWo28DDYBXXrXk7X6t/F683PT+MXg
K8bS3zaThngTJgdgJGoc8+VfBPGFV6XQGijgmuaiGv0jWv7wNH0oio7DECDg2RAQIaSzvnOmL5sT
QptDZjrJUXLG5EiMUnjw8ndTTbKTRwAL6ZBK+eGhlKJu2CY7wtJpxwwB3Ya0SIEh2e5++hCivmKW
dSCLWW1/Ao3nznHBZBe//+hgC1+l1IV43Gqw5ruSbk5eRofpQ51oh07WIaT47AbSLuAIHPpEjg1q
QdMluoL/GFfjkA7rdrCI5LI5qtCkLYJHudC7OwuurTLCTsva9zYibiZkuJ9T6mF7xg45Bo32pvT5
W8wsO9dLIteCVv8sfGU8yz3BEgFbDxKoOnjGkQSV04+9FevlK1AJ68WunQAdElGaHinnuyCikzQG
g02917aJOhHZ327TQJIgwdpria5hV0VaUpOCpMyqEIXAOOwjkCL3TWvfoUna140RHYycoDFUMUoC
rh4WxXPn5xs0xQt/9Pct3qUc/kJd7acPcdbXs2RoaXvCR9tPH6jKVHuJDBrKdJH4aBTaie4Ife6e
sMrcivZs19y5BSN4P30IWvmvP02fSpJ2hy8UH4wUJgfKWfEhr7JyQwIf4OmgoyxkbgEYKgzeWL1V
ajrrWt1nW5Yl9BB6vo+D9qNuDoFcRQ9xwy1J1IrBMM7CKmRnycL1VMSg0OxGroHwoZ2vBjc7+Kqz
SaLYvY8oRh7DwHs2AOlIZKocPKUKT6pleqd2o/eV9epCpNUJxHuO/CzeeW0264vHuAD3HGv4u8j6
ST9ScCB29DH8yWzwdUsyPUzoyk1LtanL4DD5VkwaMmY+SS4b9PRSA3K3oQyTaq8VmhVNj91dncWv
5Ix6OyO2VpoaVytsncnK8qlJUE7agBd1AfJ4cOJzgSVVrXoNIgdBLI42VINANFGVoZECDQ58q+rY
7iHMTsgAv5X8htgzW0/uXFsnPSosz5mPqCQZgv4Ps8avMx+lUfYaugZlRFU4Xn89yZWcSiNawpCz
09ZZ6uNArKr4UDTDynHLDoVK7d2QIBjPprpEkjb1HQHApf1K+Uy/ZR7PjlZQWzO/ryDzpn3wSLwr
YfEagDS7skuSa7VNacXjeojzAWqnrv1hzfimy+VmUewHzqrIig300DTUr2+ikjy/8HVg+D0Uuy3l
qZpQhjHZkEWJxraLPzRfGEJKwpUL3yQOrV/6rWQdurSC/1u5GW0kj75UmOOgivXqAICw+ENF7WtB
7edrhLuAE9gGQPHL+mwC8yfBxaRsY3KQ7awc1hCZZ3+4FGJY/ndB4edv0Zh8dLbSOkvBt9tZhXUP
w5Hf0oXGS2E1wVKGdhkwKem8aZXO8ehkbIL+i9zxb1aeyVL7t1/KjojnRFZZdGwD96MpnqW/HZmB
2XZ5qg75AvtgvEs93zuHzdyoLfkEdSnQGU5NTe59F9Pd7gztgsoVPp81dk8gcFjs4yenapu7kiat
rSXdE+KQcofEJpuVWevuqzL1QcpRBmt8FPO9r93pvR6ca5jyKYeeTVeQUkxGgndkhXoJPRFfpI3V
2vahrgbUmg9aNTS7MULuGim7Tk+rkyH790njNNvpM6RahKR1yVlSXP3UQvOqhfCwHbOH31+sqZL7
9WLRN9dVylkCZfKLtYsR7EljWSQcjWna0V3Vjx0RCrXIhUxDg/O6hra490MkepbUwsVVmD+d5g9b
nn/3OthniXoa1A0Wv28lnNQiEIZFM0FbLBc75IElncazp9vhk8TzQ4amcSurznM96md9tPIzBNnu
f3fOofKlyeA6bLgkSNDZYX2Tqrd1iJI5QyoqW0U/V1EA7boY6xI62/FEsGJ1qICyEQmGdL7qyjvc
3NESyTubDTWh1T8CwW2z6MFAr7VW4A1s/nC3ppPWl9slXqFFiYt+OPv+7xU6xyr7AjESLIwQ+ZBY
nAYlAiQe8LJh8j/YNDnOURmkK5aGcVmkdnecPmiTdnQ0YetF5ESQJVYfu6du0PU1OnIfhbeQbcXR
OEsczu9S3I6bLtEk/P7KTePX4yqJqmEHQr1Hl0sNpmrcH4ZrpDfMuPq9ydu3UT+9qATnNo1crKwu
puHX1zparsJf1mimVnnjIJkKQbS3MrI+p1JslHC2fwYMqAFwLEG5om+9k3Qa8ElgNTv4HFCWKkW6
sYzsNCAGo4COsYJpY1yrtNKjoudB7zprk7TkynpdGh99KqozQtZNbzhpisIHX9FWAe3mPIMvzs6i
2OmKUkDidNRNpqsfLiXXuYraZV6Z2o2nw1edu2RmzYayU3Z9GVHQkLI7L3N/BICkP9ANkKg8nrqi
7jaNK4KNgC5Oo9VLrHbluexZulgHOS2/Brhu9tMHncTKJA6dnRmzr+/SiAJ7QGr5qFPxaYIGKyh6
qyhSb2xqIAjXZiaP503pEYzrxB2TE7bxFU7PBDVGAZZSTApjompr1XBNgh7WMgELp0F8SCLb3Hp5
fdKyoDk6ZaBs5KG7B13XHNO0NHYUj6DngJDkPNC8EyqNwSZZ94Nx5PVGp4BI1kfbG+alZV97Ot83
VkzAIDw1UnDi4KYodAOncuicDTn64bkOvButgZsX5394LNWvNdDpsaTuYOqchbDY67ZYy/42odcV
EpXUqWOEPYr2Fg/GQzs4yF0Yj2mjIUwdKaXjSra3ttNB8MLSMIN4E51RRsgbqjafofLo03WwynR8
9JjWaMB09FqbEhRgW9B4plJFOtnF6+tqa/XpNeGx/9MU9+vbUBTT4cGlkUUL+Pu6VFQE0QQt+TKA
0aKydx+cFg1NmKPEhqrgbHIFQe2YKPrVG6R0Gw7YtCJvzPYcLBZ2V62c1DD23LDfTyo2R/OvyzQL
JbsVBXIKxADK6N87sgklZrkgKXSuV9kF4v2F/u/KHBxiBZOPITDe4i6n3dPc573zEHb34ls6Jbs4
RXZQzWqZB+pVbsILBFPcAc6tZ2UXyU9+/ucMn5ldr5LkkxFDbPh4NVr1TSuSiznmH5gpPiUiRBsl
PtHqvdrIo2TFPIofN6vuk5CSH615l5jGS+JmF/GfLhmrwDG3aJWIksSwkESX0fevta1e1TJbIvLc
5oV5QcH2ZvXqdRBRSY5/Nw7jZ60nl9zT3mwVP8p4VRr1Kv5JuCXgH92H1Nkiv9zEqbQVLzDixYr3
aSFOMpvxKiX+fiRONXfmo9U+im9xYvUq/p8F8lsE81UiS6TQwksYH9ooelH4UiCBgBFfr0jizMbn
hgOon/L35FIrRX7veQkqxsq7krR14aC3N0fyMGy+WvXRJXNd2JbjXejidQ7Ibqdb/6YX8tUZ/HsB
/K38/rPEWDsLLOtVaCGdRDrrTnAVB143Di9MHNs8aFdEQL6Jd5OozkVXDVps2kG8dCC7LDcowzlM
wFS42qq0G6Er2Ul+IdzoKm7TaHvXVW7Vn6NcfYxS8DwQTVxqT035EdTRYiC9QzqZ0ni1tfDamT1R
8/BvueDixmATf2htCsOxfGUFuqp692mlPzrVehTf4pb5xR9idImAofmSMqpXcd9wM541VDXi5uQD
10m61xkRYpRMA4wsYrcozuLKisGHpw9271vt8dMMsNCKL6Y2HoIB7HUqX/3Mv+LGuyK/JJ+a66eV
/rWwDJISq7UVpZdSaT7Jbbg0anSxVKHHfhVXdLp7SRteS029FmTB9fJ4K66CGJ0y2mynfJbQ4pNI
uDCi4LEbzqmjXJ3MebTDjR6E16bLLuIJUeLkkiretVVwKUK4Nj7F1dXz7gdZVJ8Fd6tNGQRKtWrL
ZgMW6mJ245t4JPsinxsxKRphcNe26UfJoyjZR1MZnsXvInhrBqrlTlwZMR47CZItx23xectAk8t3
HGKvLply4n6LMdmN/t1AHEsKnFG38Y2Z2UV8u3idgeIgCbGxEnyGeXnxU1LWDfMirlHhWYuCiITA
jC4wiK/i/wH0b/ZzF7+7LXTt6I8vRsEw7ev0Iv5L7eYz0bqjm2LC6vprk/SfrqdfdPDVumJix+tF
PsJFjFitL/Y98Sr/mjviSn0Tf05gjBvVzo6FjGmcXqT4a/EgTRe1d9l48yasYUE9wl9Mo9r866lD
XPYIh4rokldfThEzEDvb82TwJOCsXCmmvy207JLG/Zu4mI2Y1yBdpal1G8vdtbLajewna/ELszC8
tuW4dYtuJZn2h7iSUsFVI+Y+LF/9mqEVMVTqMbloYn32jKP4sy5XR0GwMyqGkGOcba+ed0w/4mdT
piBr9K6eQzEU55T4O99B6VIYh4JxIW6g+N3iViDs2mp6udFv2Tq8iKuj5volLr1rhcSq4Swp/uy7
3CyeAKXpriqXLamJQIbYwjNiMhzTrv7hyDnUP6UgbI4ItukdM2z4v0pZ0/CGe/Eb+0Cel0F7K/7e
CBkz4vtsSJtBuS6gpSrvbSwyeoKNExnrvMbZI6Y1MdwDT90BuFhO8xLuuWve0akq0tlIQg7r49VN
pHe9gxmuDFsqvJ72qPbxx9C171lsXgbHOCkUXQ0mlM7rry7PiSoZrz2zttVdMx4ikkuvtUpYg9xs
QtN5r9vwFc0SaZlv/jBee3u8Av28OlW0UML6VA7Wq+Oml7FS9ki5t6UqrzR/fDPT+FJJ8jVV+VpC
j7R19jG5wgIiL0bv9AbEcgdL/1x7yVxcGJLjrsee1yVmSK/rPjVmLIOsdLOWTuKZ/muCJMyA5yBN
j8bYrxzu8TReeEDFP+IY3ALOzMDLXeg82lKsQwHvRBJPcBleIyO7NIZ7J24J9vJx6N6dCEE5v1w8
BOJS27H+Tio89byifRNfELdobNxXsXC5Axza2LkVj7T4hYrkP+Hh0jGnaixztD29enxWlJvpF4s1
Srx0EMRPVr0Tc4F4isR0okDVDnLjNijzj8wZ35Jx2BgwAMWTorjFLcxnJFU8HXytNUvmmP6tH+t7
tbqIB61x+ke1eRPPt3hpZdRSdJV3YpiIn8LfchW/LS28YwMCXky1eDv1tHvBKjS9zU6L3lCGi9ci
Jl296X5E2MZSM9w4Ym2IST0G5hWLJ4knTLyNRrNfSfTFc/MpbpKZspq65Fg44kKOn13H5zA49tng
reLUmKudclOnxSurBtvo4K6xrec4JjYtvjgMkaK2XmXHfArknUZkyqwsubNuIb+lMpbaVN4kjvro
ei+RpU9LppgEtPw8AJGVG/nNK/l1gyK/dcmmYldiNBCv2/jCWYKqXXqJa+UqXpZm3+ETeZYDJmP+
yg38nd3464LBK9ZVXbwLVW3IV4lvPXHHrL45tYO+tAf/Rc1PYp9CSPBh7CXo8CyTXn4Rc0iT2q8c
qbYSMgdxd1yGHbHHtzF5tCTd/Rh4oonW3SZ5t7KVBO9wOW0D2Y5f9RrVSt1sIp2070xlCWYH5lqv
vaFwn5ptnfsrMW+KtVKsWVoqnVudDR3bErFlnJ6gWv5se/dGdUW8BpuadtBujCKZVylFRkhfH9Z/
MnVeS61zTbe+IlUph1NnYzKLeKKyMSjnrKvfT4v/e2sfrAUYIyvM2XH0GAMu0/XWpl+fxNmI55Mj
Wv4XgkavYw4qhoPTLCbFRScH392KIx80/7tKuv2kNkcJiiqv+Jks9jXTe2CeEF1ML0k2XyVIUBz/
MW0HlFmnw0iFW1aebDLZOBrJVUIpzjUeZHPpLZM2RXFrGYJ+vgRYlOUIrEC5Z7JunRWa3WkB+bI4
GtkL8o6e6AOOiVPfeRs5D3nnkCHkrAQPsuLTGiYQutmyUTP2i9xhuc4GAKNZVGg84tKYuVQRTyJc
EOPfMJHtfLspgk3yyOPMeo2ydwnKZOPK42SQ8gt0rZgpuUmD+ve5ed6AnHa2UTBSqYqvci/kq5yT
AkK2ss1H+WwAd1d39L+hdtEb54th+r97W/v6S1pAYe2g/ZyHz1RnoE+cr8tq0BNymHmJbWqOO3Ug
sKt1BdIgMvo7uXTdjK7y3HwNwad8upPHkzTqtWu6c7uDhv+SlMVysqnTP086Ez5ci5zcYjcLq7mj
bEVSOf9WinHNg/YrLizgGPPDsn1RBL5qGeMuQA5A/f6KoxUTIFYDbRYqjXdtdHZBAevanXjbLiwv
ccE8DjxDn0oZgW+ID13AwsDlmtH8z7GJUQOcQVauxsR5aE3lO438T4MJJLWCP462N7t3HtJLxhYF
H7aGGuRWvpdcg3nGtyg7dbF6jU02sxiKqToVqfIhm1uiX9WPbxJDYeQmRM9s/h0bwm9xV6Z+hpHk
kBT9cZiJnvyAHTYTtaq56O3cZmb+E8XN90D0Z2fNQethXJ/87xxRXh6u8qS6TCoH8QVg+ncexZce
FlMGjRl7G84wJf761nCSntMYRs+MxqLzSjw8MVYJ4u4fTSC2YVytu8J9SD33ppmZbtHGKweyi/g9
d/qQmfK106vXVrYvMZzdBy9FhTAzcbJ8APLwV8dCkGJsnrGI10aOOTf9UUkKSBv/3uSZ02s8oiLF
geVMlzfZzhuUrm/2wLoTexBy3R5vcqPkn7xoEiG2Iqvd7Vpvula19dlFBARh89APcH7xc6Rjp0l1
Mj+kJGDREB3OkMNe5OqZ56eUYj7JOVRp9hMRz1rTQfWzd/mTIiF6Uqtvo7Po7AdvDEB/tqV7mrpy
C1gYQxydAkaufZsRzDmH7cld6YX3XHO9pjle63b8HYqd6yUfcuJyezJ0fxnWho1O009yz5gyuco9
izLIMg31NkhmmLIAM1bjr/w+76Yj7XEG/NRrgSzuSlP6czlUP777lkrRk4PK+9y+gxIKoU+6wEp8
WwSslNn2v3tsbVldUt9FrH6+BhGJHqmEEj1xxNtSpSdJM9DpEJ7W+mczDO5qNdjE2EVjGo9gUjb0
UX49Eh8CEHRbqpe21c4N0+7hd0FkVDC0GEFW77vqnkGQTy0jsqqSrxFIkfgkxH+u4rfHsX4rzE8F
sV4qaE/pQADBKg+J2cY0u0bGTWX4H3PrXBSJkgb1FRqGJewAx+uO9ZfsX8nJJaganOxhLuJ1l1rX
OIuf6GSs5HeT57zN7jcT7sIy8NyJbxVvWWj+F6MYXfDVrLyEgTHsQ9emh1bTj4gGdNbiYsWPCs99
fUX65WpP8TVOXCoSK9mysrv7RLvqavOWBrctgWGUxHtm3/fLrjT1k237r/K6eNhe/5AAQYIDpoa/
amM7kt3CVvartCQ0zDrQf7uTG6gn09UwstOYxDt/cL8N3/6YT5AIyUgMwSXRsHyVt8YPSmJsvJIB
3D66JCRZ//uNnSMFoT6nTvOVOuzo8V/Xa89NMREujhAesuF9CL+b+VwSQ1ex+2Ii9QZK6QJ0muFc
cl8+w5zAndU9Xc+VpuVfTRBdNSW5BEgMr+Tzx4PaFGc5o7R/hP353eUdKe+Qa6gAmhlO9Zxm1SVu
+2sYgmJOLlAbXueQ+dVXqrdPw49N8SxQSKWd6AJF7kd1ExdEC9wneVXOZEpOdKfe5lBhNKeH1iG/
ZNXfCXrVvA+bbDNnw7mZjWtWtA+oFK6reLrWsfLNfP011obDWCb7MVS+G6qreuii4KD+ynnKDWl6
7abpuq1chjrlFwSa2J23cv1zGz2JJUdsE6Zl/Iaj47IBt7vzOmVSVYoTEs9LBSJ12zWsJY+y7DSy
iREzjkX38/S8RIBi+U1F2SYipDb0X2Li/TH91W5l8U1ddLVH61ohuxxH8b0sCokxaUR9Wwd0PD/F
r5X9cO4yAry+28YgTPPyhu7gVaLOEGGUsumfazVCPmY4y9tlmdp5cPSoB0otRZyR7tRfZruT+pfV
T6hFx1Q3rNfQn996DjGzRtXS+UwQajWJSin2kDnwxLgaJ1f3DsVG2b1yxVKuMZXsJlKUvfhMeX2p
YeGkPAKi5N7qYVklYuqJhSQ8kSRcyoTMdt/aRJr4xFv4WkqDeT7Jh/8LXAN46czEe0Hr5CwfXeb2
p53dBAlBTEkEUcznpkf4oEfWNgmvKpmaT8YW2ayYUSrfX8CdPmfojVo0S+TJ9hPLvccZms1R1jAw
96uT48WS5hGthetghRRyJ/y5tzKhbCgoRRQFg0Wq/RBY03k02d+y7mPKGLO66hvtPHYQ0edQWrLa
U14eZafhjA0GZnSYWmWV+jENMjV/kNUpu1l2Qz3+4DghwVCXzdLG1oZZ42XF2ZP2mpRneSfDSss+
YmqEOAWWu/ySUM7LFA2HYTAS4o0r2/d2PgjmRIp9JdU/sf6FHT8NOgBYZNTcMr9Mc/crr5cTQux2
+CJeQJmeNSa85U8iH9VAvAT4nIv8HHak4HxVEbgF0HlvS4UGesr3pLh1W2O50kLxNtYw3sr+AWxz
jSrjUuv+Ns3bU6VNZ9oRV6BcLiMnsgVh2/0uRkxbf+d0+QdZ60dZHG13Wjtqey9mJZrzi1H0yGMz
8GCFpzAK3/X4gkLvdVBDiqnKtxgNrVK+AT7DsfLr2zi20X6S1ak6xmKvlKgCTxsdxUSUoXaVTSH7
ODMdGJV8RprhuME9Tn/PKaYaJc/VV/TvbF8EN+WQfMrHDeF0hQ/5KvfcMB9Ylu+yRuS9qgIRjPch
jxzypc8oAdvTfMU8ebkXOuLgWvMmB7b43DwIXrofK0IwUfkeW+hGv/Oie+wt71OuBBzbj05hIYh+
89D7J/6hj6blQFrYHRAL2nnl9KhVKIRyj0aj+VrWTKXcMgu5kSvzJ+Mqtl9rs8cS8b2ozz9be+9g
ESTMXMyI1nLXIY2w3O+wrS7Lx0zV21RRdaYgyFHkqASzjzVyvIkZYhm4KaEhqmYvLqW8GbUg1a2f
GsqeEndIHONXTE/Ee/kRqMiVtsAVxNAx6qt9mWZ3emCjk618Zzz2sMHycncC1GLGTN+LKZQzY9VR
A2sela7+NL3hV9Jcbc4ZYW2Oi8mdHJJ6M393nMUDS1kDsZprl9RfkAFJdin5CxEWetHpXRfPmyVr
XJI7Qi7QblGpXGM/BDcYXguCJBqdfGLzorPYK64iSPurq9Z7VyvWeeQQtbFwOe2UGFqq6Wky3aj8
Xuo7S6lSqpjM3E+p+j6hWQy2q/It/BFXypqfMZ0OM/QKTQzTDve0qcqbZGMZzXeCK0YU6iq1K/hl
Tv1orVu8W2ElmyJxbx3WMbn2J2RlhalSWebEWCcdj4gS412FOnbvuMsnSRGKyexpjL4ao/z0jfN/
VVSHqC8qoo1pzkg7kUHHvfeTTMqp06x1Q0QMa+NZkj+7jHZGCSseNzBWtaWfEBsRthgfQiRsuMgD
Co1POe7qXH2zwOiSoE32X6IWh/WNjx/xKn/J5GOCatSQtgzfnexSSHyILCQJp9VcevqTZP1+FUMz
o13pqUEc7mw7t/qSygCHlk+YO4RXYUQcS/dHCvAjcbmqbsekucgDlTqw3St76EN3cFUGK1Aw3x65
fTysvUndgj7axqQhPiYjp4LobKTZYTQawT7n2Or7uPD3UmlYqgyoMr/kCnJ4LG/Xt3+Ij3/U3Hn2
cxq5FAqA2qMLXhlX8F0vkKStaB4T9Y5LWqpEjAMn7Er1tY3Mj8zyvwdsA7nVt4twPeM+BtG+OwTL
XwQGUmBD9Tzk1U/C8umBy/uqv9UdQkPRLWrGe3n6oA6vvec9e8ELwZ60q4iKWAIDdmG0QH047wE7
KR37e1+jVInlKHTvk3gtNJtXiGyvEOst72Z9be1xOIUix4AzHCsiOAM5T6VAgSm1xpXve59pnm3r
ZLgdO/+epbIm6UH0xV5qnH08n6GjAD023SXEY3IOqWzbYTuYDUrP/FrYSbqKetmH0cdvGVR7XWI/
+kX6Mwb+D0yNF5jdrqR1qCW3N8XUvRasPZI0qeoYdgGKMoXhlkfbeS+yNhklXDMKQTuZ8pCkWo7+
r9aIvFxznaTznTSp6ko/SzFBCo4Z8olMCNxIgpCbxmmcTchaTBZf+y1lwnnyP2ckK6i1SBQyN/7e
1pX9SLrTsT7rjRxQqipSbZHWhaIUhwKJg5Kyt/RXpBw6hvmd0bMJXB/aWvSrpYJBMQLsRgTVCqNM
jnYnpsIuw2NpRMcEDzPjLdBI3IM3ZVSOZI7HLu8RE0RLfqO4yUkEP42EFFNljQ2vehMC1ZzPss5j
g4G43kCe0YVXLLiRAggSdOeh9S5oeqxqzX+USoycsxE6l5FeyNwhrMiOC/S/2lpmsTsD/Wj5yrfc
UDlGFO4sj5o0SbIU2q3O2XmGdWSy/XUxFtJv0WtIEswPWc//Gb2x9O+jIFg7rbtXHOUA0uHP5Ng4
Dw8XlA0zSdBRqvWZIEmbLw0HKRZRvtpm/x6UB2kCVV5ySdpTFOvUOUggzO5XY5Mxrffj3qN9vmsz
+yD7ycYF/VX8zPFkw29VWpe0oObJecul6CpoKuMdioyr1JTE3sCyuHEcZTcbIexfdAOISSWVlIwT
Fpdjghy2JHJJaf2VR6cov0H7EUtNBXyODjYVFwlB7c7dKc14ku8lPl5qTLYOgqH+a/HpTfGZw1G3
ysb0eXSTlZg/OTNUJIKV7RXgXcfbmTxZLkP8DJQZ3lij+PV/7Q2MSi3AIHYCtBG/FlZIrahn2Mah
jYEw6enD4n5CP1nepPvdA6tzs9wSs0qWbtpi9UPP2kOToXc9hPbj1bGnM3CgK1Dra9lEl1ApbocA
EfTBfpgzFJRxcAUOTn6fDox+HcTD6EpwTh7kaS6GCFOyNDzG4NQP3TYgjJLfgXO4Ni7FTM9+6Pzy
WDnDfnmdByvPWdaLrJvc3Sp98k8x3+O4/8Kq/vy3kmRzeHRipu5Tz+yTB9WYtHfkryBZOcsV9MVO
Cw1i+eSCcpTczmjLrMnNcrX+feuVX75Z/UQMg6/k0329vYfYcduSGCktdtNWn/tUgaOCjTpo53Bc
qWl1qWZuryV3R8uhko6IPZvkUT4UEeVNUbZ3cksgrb+WrbH8oeMDWmnyjSu0NcSdAeVirgWM5HKV
UWPvGKBYFr1bbp3Y+lLM6Yz229IhkpCgD46ihaqhk7XsA85I9oSclRj73KG60AxPRqWd3AhSHD6M
XO5km5yqPnifMDLfKPEEueJftDIy620p+b1DVB8x97KSsEbu7azAOux0z6lUk4bV1Cd/D4OH7W0q
htblsVvV33pEOHsNieezrM3FzfVN+eFp71IfF+sh9hHIwrNPDVesoFTwl9Uu9VZEu99j9V46SmMH
vUv4JaZVrK0kePLV74zdCCgijaMbldKv1HaX+ruXj+tWVw/a/CHuUbasHHHcGY79PfXO2kHuM3CK
i2Ai8owSS2BdIaY6wpgM6zBHxtUDVbv/r81Of/tR+qPSF607Ckg4AvBY3DwGhc3RRTV3eCValw0u
aSQUobu+IbuQZFNeWGAf2avvJ29LnbihYBV3HmX3fCdxshFXnynurzONwxx7OzgNz/nGxPstkXUa
bhV5d25jBfHMhHiqOd05fk0Pmg44aQgcXsQRuOlUo0FjTNvMqO9AV9LGoxYjdYUy7veIHR1jY+XA
f5l0BlGKvZcSRcM+KNLsxbO+JH7OSWmkBCDpDiwQ3mkihkx0NmtHhFASTBdk09U8vTLw+5o7f1ZO
0vJWaFIy59Fr6RMoGC4pJC95fHOEVubDq5uf3gxvez3fSmpPGLCraXlNZv4pSYKnJUxHRv/Uob+v
E2uTO3fDT9GMb9E4PvsVV4Fi9RUcixtqHyoLwMqUQ473RGb6GqjmVekoo2cNU8HznXTw06r6rDX7
otfPs5O9izeSMK1uUQpN400cPo+B9SYRvnRkjJQerw+ZkU/5BeflSw3Z2PQthW7xB7wUjoSAIwtz
GBe0RjhGRyTJ12kD2wWR4mJKBK6RYG4B56PT+NST5km4mGKoTd9ERz65kdUsXQG5QRJLuNkmDLJv
aQxOZvfum5/LQgqPkBe8RdBbQW667RXzM6xIXvgs7lZgze+yaqBoQ3j1r6EoB2g792606q00c4Jw
+LLG/tPM9uLDBDUg6AHx4PIP8lTGt9uXBmEKC6Fh8eBqSl2FnlFjtM9u8SahuLxV9pA83yDzHrXI
WgpFhhq9jROylUHxbGbWWZ9Wch8lWpdsae4CqgCv0qxxQ9an+H0wmrix+mmiOrBgh8Q8WF6+nrPk
ER7Rkz6RIxPDBJiSKFbvGA3TVmK4Z1VdfjG7/pvm/8jfyf5WEwrNJbyBMYL2rcvswXiV6G8xOeNI
JQPmVOIhOaYcRnH4m9x/0vjMItZeuupdsjC95DDE82q4g7T/Y7EkRoqZF2zTrMUbNR7vxcX+73Md
n8kei8GWYCsvLdciF6XpyqOOZLgE8suLsmymKLsvvHLjYBvlLkh6ZPvWyouUB7nnsgLlJs/xFyOP
r9KYFkyEtMaCpHxt/JfO2YSRc/Ez9/Ovu0eNS5pGJcRoKy1t1s63XVknB1oyWVNLxx4AjbRai6De
D3DPLVGDLH8Jgq2HCn5/TX+TDpcAlCQITcv2o/+Q5IkM4Iu0bHnodUrJOVnDVPqoW+xBuZOl3Jq8
y8BE9/dy/ySbXe6XGSff4b7NrV0ceYfFfUiahVL8OcuOcvGyl3q6JYXRoF6rbacyvgzg8Pu2uxcn
IM6gKd50tX02c1AxkpHZ5pMP+dMSYbJ1dLG+EnADQ7vJkJ63CLprwmcJV+VGChDFTocvRAxyuqNS
L6yQYnODJyXHKBNlf0pBfzHxkzv9c6Jnbfc/9/I/VyNfpcM/JtBL1DA4TLcTMT8UQRf5nC5PzvFt
RctLfpJTa5oE2iCQJe1XoEWUrKjdc2uj3FzNbrgxjHudLpOsUOkWj1N46qb2EKBzu5IoLqrKd8M+
CEwMGkYAeLhcWXJ1lJ781IbZmpDAM6m8SoEuad+Mmgn6v926wFxkTRCnmwakDGH6IsmmbAUJ1JQ0
PpP5SiQoca10Q6VBbGB4eg/QDStN2sqle8T+nGen+pQrdxrYkv2QwSnC1aQ/gxGTLu9/DjBT42vk
Q3JlZ7dL10PK0dLp8BgRixYbIY0aK8r/9emDOC+d7E4Ml2GNN/oMNr2SPgtWS7oys6Kh8xRv2xKm
YrTQh0bbK4O/AJ0sI71KRuZZ1VMF5aLgOJrRPVVhv6lGutCVIADSZmM6SLJz92WJyUMZg3xlylpi
j8ml5zBcUqiTTSsW+Q8M0HabuLTulmxL7NXoNw+poq215i+YSVODgN7c14q2kfUldlWgV8gijSs9
C971UIediKIRNxVS2DstGDZmaX8Vb1IG+f+zqDh1j3ng7KTIP6NQNvXpSUrm0o8IYwqec3iDjAlC
1OpeyohS2ZTCp1T7YIV/hyzXusAVPBfVa2O+SMUQCO3nZA/ceWcBhA0SUmXKk1e6azVr7pb1Scjl
BWiPK/kjk6KvQwedJJ5JYrtc9VCKLpbETm5ZG7P6MvZObAxL/CYxm9wwTz31lLnkW/m3WAEo2Fdq
qD/VRBFJav6Lc2UxEZZCJZMKEfMaYbkBkOOSoS53W/40j4Nv90viQDm5BSQ0Gw9TvevqdlXYH2YU
/mvpjjbt64L0E6icNR9SGIiWFJOzjHjIUjQOzOI1S/Av4vGrDB2P7CgfkYmxEn/UEvh9SPItTy4k
h2Js78ULv2btL4+FQPmzZHwLrc1VojY3S2GKfQQOmlQLOTGINxChOqomMpUAHASOIUHjgtbwmzVc
sk96AWLWbG9h4n0TXJW8TwyxkX5lY/e+1BF4KWU1J2l5kvZNYzTryu7vs8YHANABPvCqByNQN96M
idKtv/aH6ZirKPVexnb+FXzw7OlnP45fIjTBNaLXzlOPZZDt5IQEABZ3+dnQaT2BWuVD/tuqVVGe
4hFgjFk81FB1y8mhVsDAhLKE45a9JWNdMlzZKbJj3C5bSSFEHEKoWp+G9+CbxrtRZtj16iCmRlot
4iTkNke9cjPO5VZgiwL4c0uXOYVwJw9XNYKbzPAB/GYX3TAB9Hrf8jWZYKGBcrdI5qvYJIp0M13w
ksrDYPQr2TvinOQQgiPUveK+Qp3kf2gzJBu3g6KD8PxDQyMCCZury5hQ8+O14znzzOswP/RV/i7X
KxbOdhE2UD/EKwh6zGhh0cg7JlKAZQFoaSz9VQegIVErKn3/kvF1CfX/9zwXj+HzxgRqInuA3g11
N3nggtgQByI3vE9C7jFSlIKOWRwOnaatbkUnMaSyFvJ2q5jDRZ6QYInl6BEnCMnoKqSLHCXVrQDF
JEiW9hoNqMgzP6RVKUbUrIenJPqloN9W9T/py0lpPda1M0Opb3GFxhtRP6mBSa3NnKJLV1hbTXeO
UBVRfW/XiNh8YTh/pYORt81uKIGyUsGT/qAEd8bQrn03uZMmtuGXn3K8Vok2Tm2fAviM0F+Xxkfg
k4iSlUAPux2i6eRRRgyq/tcc04+4oqXgiSYnm4zzDnRMGD0Vra0pm6i7dAiPgD2WxrBNvgwA71L2
O2lwMaQM5MKFvoTJFwEZSJ9IvhaOe5jQJA9yYwE6oN9DV7cGE+p0D4Zt/NNsgJRqk6/GIquR6mnS
R8Nk9rygxfAx5epTU0XDb2jX69bQAS+2FSTeee++GOEU7yxjyG9Hhr5OXu6MOyAX4YvpwvaSe35/
gdBgu/x5M093HYiBz7FTZljuE/+xjQx7b+atcsx19NUZmQ22DFxmbwnVWdRC5up3PrTd1P9GqvkT
60H/lvequ/HdLr/X+8Q+JvkMFYdn6I9zliJ8U5njJ2b9vpITdmnDWFVhUY4if+i1tHpxemLeyk2s
E+pJ4a2lKfkOiT/1RR10sJGNnX3bLPXlz+mAP1Z5m302WuKsu1FpHrM4yw6MQU7HYByGexuB1E0x
wqEE5YE9UHwBtGCtwizepF3+bGnMs2qoi60jmGOZG9xRyO02KSXktrStbZIO0MYNuk+YZChv9ezt
qiRFSqmdbnUgjp3SxyutRdKkBkYMtOW37sZk4zT2sDFSBpcYH1vPejJsnCmiupAf7QqKLaf+p1HL
GJXsNQqQNSnmrls15brKvUteQ8Jszt53mEXRhhZvHQ+botGNTW5wAyyteUXP4bVXhhOMVqu4DT8h
W37zS+UH3ep5FQXtTT9Oj2NTQLaUdRsAvrvO4soVaBU4IfQFOtWCkdgqVxM9ThjqkX0OYYOvVa9B
x/McJFZ3jMqJcDIenjXyIH8mTq48FHRTowJOJU3YJnsc3fwhqbSPttezbWgWG0dn7gt6933GEPRK
mSHXrovkodHiV8QU6VSzNJLcPQwIYKhpHq60CjSA03SPFRuamYZu9WMXEBj7vj6sqyx4apHbOtrD
U6eXxhoW5dVswlQYDJ571CZqpWOHNtBkOp0MkjOXAVnapnfnN70+z7PprKBGRW2hA4iiDtqKmbgb
eBseSKnJewZVhpZf2tC9HSuUnl3zHtkYYwNAMGH0AN5jNIngk5s3s7vLs+wRNbGDH/Qn+qLDUY+g
EKqGtTpU0Bi1cKgmlJdiZqHo+405JDz5z4AA9NrtR4hf1Tcf9niG6Q4MKb8ZlCb2HtyDyGlrb5qd
AjDMDHzYb6VBwtm4yWsHYjgN7E+jJw51q3rPrd8FWqBtJn/S1ml1qDIOyDAr2to81aybL6EBmh5A
7HFUgktLS5/39FQD4JOfwwzmh7GQ2Ad6DT1/NMaPzNzrJlWYdkbv29ZDiLkYTB+mIQdTSihUDS/2
HJ0o1X4HwdAg63YfB4p96B17R9JubfGkLHKY4VcMi+tbE1b8qkJfE+JJQv/urk7TcN0iLrWBW/xI
jenQwE29hVTgQe+VHz33GKVD6wlmnSqHZTyPkMmoI+XXDNuLW8FFUTJav/xnpfGhSfbpjG2qPafZ
qPAlGyjQ1XI8tlhWqWwhlIwgUgtABIwlSz74Goz2RteHG7VNRvTFZjjaEZBba+gNJRqUupUSrKcw
1Nah+b3pEqzDMEKsPjRhsR6tdksnEaohr4Em0lGpBTMtnpnzv1JUOfNYnyip6dWh64e7wpsELDHd
REb3Fljao2Yq74mvP6tWtPaC+UNIVqs+TFYTEyNKVDQrNDnydaTXDfC9yl7ZMFVtQAsaiEshN6MU
c7nq1MzdQM2f82Ow1ovewgi08dbpUxoveQz9tRVA6uVYD2WsQ6RRpSL4QftR7d8GC1EnC2ayQ2Uz
yVlXyb6sqIOn+UObuQfok1GumqN5C4HNyczrZlubsG0XTLUwCRpsKtheHljW/ZxvvRIK7hqc0W5M
ypdpCO9j9B/SpKcunBS7XKkZXGOixtFL/6jEDkpBHWejKOupM2fe46urGLpm1c3WWT7/Y+rRvm2U
8APAzrxBYuzkuf6wGm17XjlVBbdx44IGbYaVgxRCr5rN2nTTL+j++sPoZvEKupuHPjznessOKKAC
HHVvB5kBnX1156rIblggcNB+Vh5m20z2GnSlEi1CJf44Ar6B7ILp2EK/dUto1tNhlVKmhmx8UzoU
m5I0Xs3JQN1uFbQqrBdhvGtnzGTZa8cws4dVw+1cmSF4pTw+9hWKYGytldHfj4H7xWTjiKa2wZO1
25XpTPHemsRj+3RXYoP0BAkTT2e+L6RN6DTr2MLQRCY2GgQvmjho95lugQCKfe84Y0VZ3n2wWLBJ
3wtHfHmhDv8xdP/6ucfw+rp2yDT1k7nHgfEGWA409wU12R9qF+Uhyixt7TncziQbntsssw5kmpkT
qut2RlZ6yiD28fq1wlQ2QC3U5eqotdfJ0FRrFZmkMGTHDIEAG3WY/TQR0kawC42pVL9zci/aNGWy
SxkGXut2CYlZ/yia35vRl08M3YNR1P8qGybmholoJqHyNTSy3tbzedbKmLKGM4j8I4Ug2xrMvaWx
Vog1cN1FfDMPYugNnosSP9tOEK4hqYO8qOC6vanYqDhCnEV20zbNb4iYy9qsBnvf2iS/reI5m7Ix
bxuKERAQQi/W5umKK8hZrDPCK7n1APcM/JAQDMo/M1NWc61emqZR117d7m0ULwIb1+QJgtLWYiQc
MvXOIHazAJYmYxGutRG9mMFQd00bvaizn2xq8nkuchBHQ1QGzGqtdf3aLf1tbA//EAZEdGVg41N1
IRGK5u90iLdxZzwKUBI03BbB77t+6r5gfIKuCcEEZoHztRohHZBaBOleGv1Cg3iEJK1dxaW68pMM
YLI/JOtskkjHrLZRFaU7Inll3QKcbRr8pMlQw9wHV0fxn5DsSdZwnSQwGk8bPWGsNMLGUYROs/qd
mu94iCGWWJWP9Zz2hzkzPKaokfVwHqugr9bGRIzi4uULvX0gfoYsyHEZoWyfK7qZ6U0DQMCob6uu
a9cFelo7w7u0fUXHQSvLTa5vmlr5KUYvIwQqPnvD8UEugXXtEriEJ4TmPCeDoFq9KbuPJIJkxCnJ
laBQWEGQt7WspkRj+4DWjr5V8pw9MlqPbmZmx4IR+bjL7pve/a2a+tcnCaBhFd8NANZWiCaAW/Wj
MwkSTeNm2MQdsTUjcpRUlaamhtpug4OVMzcHipeoO0zG3airb25pUdEN24+5wHo3ZeWtHO12UlAV
DtwYNuz6AV5Sdk7Xv+id+pOSfcK2Hq+6iP+ocd+Uo9asSstkFzDJaJQ5YY2bdCsNVbgAOs8tz6dc
pXXz7pf+iqmSpwY94JWVWf1Ga9zr9DzE6ktGxwH+n35X22Wx0QP9NO+srqn3VusFW8SEYIdF6cny
R56Aox/Kli0U6pP14KBusmbSGQzD4MwM82D3rGl4LyfjJs3QLO/Y87mBWEFOUrDqy9JFtKh6zAYg
M0mXZesAwtZ97Wr3haMeGzfL7oLO87auftP2BOFd85CZ5sbSaJOFwQxyuEembWhOWV8+llrk3TVK
sgPRirBUfIz7DtwiZERaTmISzGSJubvvbKNdp1cmqSHMaQPSa0vZ+XNh7mO9eOgy2jRjYnTrIHAO
nBeVd02563l5GxX1eKdV4y7VhAmgN6N97NYUWDWD3Qzn6ib3kiNjl5jZLrqJ4cc7FEx9pSXF1pii
YaWp9RaNTTPT9ZssxNkF1X02Rz9TmOJrW0gWnJa9zFb46r3Y2CDcpN7adTfsQ4mNx9BqNiGEIp/O
CJVBq4Q/iV/8a9MqfY+bGnJNqx5vIbwcb5cfG8dNCBKKf2Fm0diN0ZtylZzUfVYp8kz9XlVKSLdi
Q92bXmU/ebWtrnPoDvbhqNtPy2tqbv5APUDr1k5MIJVhDtLbdsqT28x8W5kT7ite+7VNJ6SJdJRX
Much1+xg3Y4ANNGAsB8M1UfQAEUSqJJfSvkPlRQOU9Enm5LbgoEl+s3B//0HN1NysoE2a4bynjJ+
6df6h2ayCKwAOcblx7BKojVrp1ihp93QEOuM15w71pWT/8GkQbRTojhf+4pfrYeEQW9Qlv1pdPT+
tHznIAdWwoQcoJ/SD/Nmmnz3mHQ5EHpvOJLf6Lfa1OqgKPku6WZl5xK+bTTAFHMRWDvDmrojBc2b
xjfmN2+yw4PSq+0eACdiBaOxy9xK2/w/os5jyW2k2cJPhAh4s6X3ZJNttUFIGgneFVxVPf392PPf
mIUQNB0tNgFUZZ48JoSrS4PjyZs9OvlGkLPtmlW80uzM72MBC9uMZ/kng2JmBGqhgrq5xoKho1Nt
u1z6dxmRazhao0W4WnUl+C5f812RnWB4wzlv3WIzj0m8aIX3FQmG7QTfRXuSZ6591w0rI9HWRbtO
yG7QVTtguqWws4KCjCstawbnFGC9yRqhPPS6mblOZdB89JV8oSwLErEjGWFiO/XYpidZHcNQYlk3
mQ9pyAuxJPGLyOrbjEHbo83xTTFC89Ud25+idsWLaeU9yrR6cfWb3rMWuKT9zSV3Cs5icbWIgjLf
chIUMY85wWLlFB7sCbMyV8jyrHpWT7e5Y0PhbgqPyBu836K3ISR2IiBTDhKlue2zylm5SeTuDL9v
PtC9+Koxr3ZLVxbJ6NZH13LAOVg0/4R9Gu57szaRicf630Ms3LPwkq/MxbMnx0hN56I5J89nVVU2
+zAlBGWyGG5ZtuetuSPMM51etcDE03rPQoSinU5vZVKK93i8h8WsPvLqx5yAHOR2155cJ4Fy5Y1n
gIkXs0zmc8+omH7Lql8znVhPMuHwy6bHAk54joaMedOX/Rfe/9FR8mXjXKzkNfTKg9ljFNp1njp4
osMm3RmsbZXa/UuO0wWllZntmI5MKz32+uz2BLJxc3r0srY+d9PsHvuMtpwPRaoSGoU0KX52IZhz
kArnAl0338WiM/aqqxk0ZzOpirk2LoLL5ugp014HmR9+ENN0aEIcfP3qT5z7pyZ3hn8m27/CYzN/
F031EDIN0YSE74Kot1/suT+CuRE/WXT+gAnrH34TZotIO+GXnP+UwQAkAKK2psnrsqUrbdxYsvxn
DDJmx0H71gqHMUZrfeXUwvMyRQp7TlQ+vpDfxmro9s4PnAmLZTqI9JIW3kycVEFXM8T2jxx/x8WM
tyUFI+4KxP+mp2EaMLmo5mGjZOyusaCeDq2pzRezxQdd+ADyeZRjCqW9m4FZ8zux8P4WzmTMKNkA
q917o5Xu6iQnr6Xssd6lY9mqSWU3TxwdS2B0DG1t9gr5yKku72FNNVHO6hOvjmHDiFxsda1m/sqw
30m8fJ/tQHBxwL8OZVD2W2Rt5j3OHeTEbZ88pBs98rxgD+o866Ai3bx5URNQPE/R7vtpP8uYzhJl
i4Ob0rq3g2SFN4zZwilsh6P3PNiG0R/tIiXSJzK3UeWaZ7/JrHOZIPwRAMm9HsTZC5xRLtKpm3da
ta9Q4xaF9qYvMmzNVSqxzMX6014yKAcYCEZnGdpzss+iKbwmfTrRpL8oO/PfYyGTW9jlb4Ay7yrN
ugspvfFLUVZrWcfpWxJhshjPu2yMzr6bZ7+fxFsLQ8gxE0/1mghAMMZ+5fA7tknro6LJGs9d1ynq
ey01wWIxsjuWoP5lKlN/H5CzyV8WeB+enr1l4ozmIQBi+6gFLT1RsQ+WH4rKYoV8+It8Yf23wC+t
a5K/5L6moEhD8Y46Zj2r8MeAxT22jcWJ76u4WD22yF1pHr2OZNpyMNfNUFensnfqlYcz0hFk0kUi
YxlHp26RDWbOa2MZb3Fe09yRb0E+Bf2KaZrTuZb5Ro71fCu6cLrNMjkYOPWfypYM3iDD5HsIepan
xLo3WepfXdb0KxNp7+oVaUdE03BOmQs0DYQEQVqXo2/4/pt3r9cT9VHgr23Zjmu07Rr9Gb6KZlRZ
x64qgzVnJVy3JIzePXQJWajTlwYrpEzbNl5XlsZ8XOrXMvGo7JL2gi+4PlvsHUSiEj3km3N5L5j2
CJVWR2dm8qa6LNvHDaHITekuYgU3lASbpdnq+vjfAffw+mjnIl5h5sAFLbrmHHUSbWY9F9u+MRvK
qoEbxIIAHNDHu9h2y0WgBS1UU74V0sC+u0uv/bPu8xCS4sgh1jP5Q7qo65uHWeIiMZ/h7Um0CWqK
vYGe+NIU5oI63b+qpDdfJpUfIHQ1BzVp7xRJMg35j4OsIa/u+cgs4+ZsQyAi5y3eJu6QHFEiGQcL
uuC/j75faxKCborCoJh+vqGfBxNfA0iR7ZdNus2mMTvIgWOdnzPD9MaD3ftYhc+scWMr6bae72jy
72Z84g9NEPTWvsZ/ChqXztbMJfNTbPgWbHYBJip0fokAlsJMYGPVXaI+EZ+myEkqCD1zbZIIQdM+
q100OSCAxDutbDUDR7eZusbgkj45w/iZufZwLFzjMUqJwskvh63dwtk2iIhv8dA/AT9jr+9LHmEv
vJyS1FwRTRkevw+B48JctItyaXtd+IIhLSVzFxsbrzSCF/P52mBODx8gomRb3XduFF6FXxLmEZfT
3mkC72YZzaIDOrySiBPApzxFIro6BUnYUlGWJYVZvFRpl538tL4J8nZfhi5blXTpV9Irt3UeHnyh
61PupfNappXiIkEMiXBWbrrBoAV4hoX6pDktDScv1+SYiHNlxx2bLUsRo1uDfq/Clr6Mup+lcpKv
rgaUD5LEP2aeE7wz9iTvMyu5JFGr6sYPDjFuuwfb7f+QwAlPKY07xgNOFJ+lWsra6y6eYdMvZEO2
GHszRRLGOaztdj+bhfeP14IL5FEz3FwsqgwL15TeT6d9XhBIS1iwc8PdNDtmgX4ZUREjak5aulwc
MFwg52MS2gkpxMTeasDV9TSL6KC8UG9Lol7xHgnVYnSYR3nmHOFhFDp4BFgx1mDeekw9yEDWpHZa
gjBkzrDrAdO3VlIL+NVlcSI3YqsbJ73ETtvuij4DQ7aCvRY4AoyuuocOMwO/x50M7tm74QVXPy4g
FbsTPrPFfHdM6zRGpU9NA6w5YVW69Qfn72jLPc7O5dbivl5ANCmvpRd8zlwB9Q6NqzwE1H4LR6XO
rovp1yiCjs63fetwIxgZ59Mi1McidayVtqdN6mLslY2Z+qxKtppKTuGea2IBCdB7881gF4e2WpEz
1W2EGRM75lWxsUqejmH2UMXHqEjqa+d39ZVtHEv3At5Q3t+jsDdOAqo4CEc9vEV50WNr18rjfweq
OEjNoZGsRQ2qn+XuSCKNmPDm55E7I6xIfWy0Ij4hRsaZFhcD3cosfM4K/rsByP61cXw4Stm0SyvR
YxDJJGRynnb6sScuhLCTIGYVH9Q5jzh1YSMb7HxNF9sbK9YlSwxDsaVPPbCymtS4fB+45Y+h68a4
JfPSBOB1kJl9HzNZ3VhuTnGRRkezd6pVnFnDNvPlzyjI5h2+Lu2iZkq3DRKCRtP46dIfiS3IgYn1
dBG+42v6MeWYD5ptOa/byMvvRK+Vi2jMieCzMfgvfCQhHRG3r6OpcBkdU/XQ43DyZPvHdmbr6qcr
n4QAYmbH4SYIjLDL0jtVQRVfDFqGNE/YCRFhdrOVcn1n5uL7Nh0sFwwQ24BNUw1YWeS5sTNk/mc0
zRacJLwlSehjzPBbGG109Mp2Ao9LjzGA69VsDC6lTP0Ryfjep8H4JkkHx7F+Vu8107rF5BN7bVrF
pYyM4jLTI1PPTtOZRE/TSv7gqIipMP7qC5cbhm1nDsWZvqyFnZaO2xq/jOMQO4Q6pYgzCh97oYrq
g3adQ99ASUjV2h86ezEXqf8J0NigJHbjrQejeyQUZpcGIKqhk5XLxoaF0drx3yB0Dq7DFIBC+eP5
IDENEhzLStFZNoX6Nxq8UphTErXO9lFRZqbJJVMpM3zSSf59ZD05CY1TxwsWA+y088Sb1p609LJ7
XnislGASkbh8P/s+9FkfbGEBKyClMrn990ZLZbOwpmzYdeGQrYu4RfrgWfYjFXLlSye6fT9zmmFY
me1QkGPEm5EM2lOrzH/wb41fzMx5yuTxtcJisIiz9rP0E5s7Qcab7Pm0TREtGXN3s3q/OaOMuMxV
/p5H1vxbzOOXNzrxa994cmvknbMDSEkfbOvQcbo22ZJO4xwYK7Su0vRIxXhL9Wz/mAL6Gz+y1wSU
2aepnZpLahHc0BHKfYp07W6wfcxVQJvYesGlglm7TLI+ueTSNPayYOl2sQFbNSUUc+xKkJJWFFvC
Z19RE/XsZCGK8RlZgoV6C9tJJZkR6WYcXPNkgLmDdPbsjJ5q3gufAGnE+wnWUdYu3inDUFvY+X/K
otEA5Gm4/O7vcfsuXhPoR000HqxMUa2yt1U7PaP0mXV88xhlAD5hEDlr65jOKlrjEZay7FF6SemW
R/dZf30/+n5NT+0hTuDY5SQbb9KO4ZKfY29tJYQRC33MGOLYi5hTHk3UQIYi9TFlb+CSCeWWqVte
CjXvSu1El7honIcHm0hXqbgxBrMfM/7eqzkhCkUrQ96SLrOTZT7g11lWjT4pX+KBGwTZunpqc9Mp
oGZ8vuE6brSZLPsrNoPpEKFkOhjPw/fT70dlM0Oop/FbCu05F8kKc+JMLymQ90GlcYomwvgC6Zrr
/vkoUUBu7egyBualLHkma0xg4p6q2xPYsbOv6PKa+WiFl++sKkge/fX7kSIncTeNLhOtbhmr3D/W
bm6dq6iAeuvh/wqeVxYMgOPp3rT4hOZAXQucqqe7JD/bj0P/2nk5jjcM0BrEsYxNgnWZN/raRWo4
zp2Ji7hMz4xPJ91VR856tZ1S9BE25LG30AJK1WN+TzIoZkaI0aJjtdktrZx8EYKQ4+mj5Coquno1
idleDCUzwAn3UHYAShbXluR/9tN5ILX+EroIsYi9TO2qe+TPA7UjTmPwGejHCgy3zWhldSjgpaPQ
Loz2NcdV7NRB1cMBgYXRH8TKC+3xhyBvAOafwKAsk4z/8yk9I2Uytrg72KvJ7cI3zu2wtZqyXONO
GsIOEAHke0Ovv98tLAxia1Ddla+6bWLZ4jMHyCHVwcguwWCpt3jCdNhoxCdW9OVhDqDuoTAscMO+
BcISLxH1MaUPoE9JLeiP2cYdTbTTbhOcw2aqQaneFLlHq1no9gQ3v7gW1hNEroX71STNGkQPQKlk
t62H7l7kTnpsXfFXlMSozFLcAczlspGyvbaW4ywbc0SazI5/zSt4NqAYOWZBUbRtZwW/eiQ/1M8R
VKkkWo9oad7ZILEfT/ocVlYXvJfiEVrl3lGi+m3nKPfasQA8UsVvROqIv6TwHlHlJPtR1Q0RmaW7
nJxYrAlCMIZFBxJrMomTBc6vupD0AbE89EXyvwKEOF0J86JRODyRkmHcEyxAEHir4RKbk/oBgYSJ
tzoVkwtK/vQELln+V54dBMRFZeqiZ0ddWtu7lRlTcdhv58zx0u2k+QGzHP1tgzRn4bet+rTo8iC8
ZmLlu4G3nOzZfM8TayOqMrp7Eve+wiEiIYed8erQWtlDJ7eVPTG4TqpuQqmbRGAbjb/CfxWJv+ji
XWDlv5LaxdVYh8WXjpGU4zx/bee0ploNxatRk/wXWIqyf+p2ZBepDc2uc/n3kTtRGMb2hc/HFd97
xocoM7nShBztyZUwPqIWQYcfxneVwEaBjVQfBg15MnBx6fS79N51rX8Lrc9ittP79yt1+APmrHUS
LZK9uGpvRAI06POD5jaFEcPszHA232+kg4tHUjyUe1/nyUt8SKekwFLf5Arpqw7wXhzL2MCDaHDl
S07e3cKDxrsPGFa+oAXgxpp0DFIWjcsButNvZR/nrI0g6qbZfjBHmn4/Iaoh0OhAQjw6TeFe8bMX
L5PIfgBq1IvAAPbuJA1JL6S7N5O6e6uMvZeN6tgSz9XXaNAAn+PRvwx91B0FDLF1wUl6l/MbrKuX
LKz1n5lpX6EbHBV6qLck8NnnprDtc+y69qIh5HqT+3h4xHl4MiJvOzktkz7RRCvt5+rdzeLXZjaD
a2/b8r3xsbXNreYVcwdY8Ya778bsb+OlxQ+rqp+XFTPwqWLabYPEVahYdpVvpqxpX4y7z37feS8Q
gCicEvsP+YLDboxLRSAdDm0mLBwGNBRZ8BGDRW91pruogMkd9dm+O/4yxz2craoNT3NZfEaxl7zY
0DD70eofQ4OXeZcawd4O9Kv0LeeC7cywMHMk7sQPEF1c9i5mzj4YuGB78lJHbGKHp9+vfR9GnIo2
hg56VLfTsrV1FK1qbxq3MhDlhuzqdAV1pyY+GFS4tEJ4AMQub55zHIY6+oV5SHEY9W7Kvc9RMbEb
oTjA2InynZQE5JnN3mzd+K3LQuclxwpDtPZrrO2ZpMbkrwhtVJIhkRSEej3/da4VnHETSh/cJNkm
dEdj9f1USJtctmomGXUMrWsNKytvGGCMMS6m34fwIR1BnEWeEo5ReO6DEcyw7jyTkB3twaFRGpmR
ZuBvgv+0BTMTDBIXXgl0UbqURA1I+sIhgsqcUIeFrOEbDYXkMic4/zg59EiJyHQ2zhGhLZicaVxI
wso5qtx4DHoZu319jQQFW0FDsdHcCviaMFUtMGGyYxmvYfTz/QRG88j6MVj3EaXmhGnsA5+hENA6
Kh6T5zaXaBw+evuXafozMRhDdDKZV+3pocgCrEqY0VHq7Qx8dJfcWO4ZU6sjBqA9rcr/FwsBtdQZ
QltZ03ob5Z+p6RPQvXTYT4UDv49m7YdS7t0dnvNAx4OW+8yxH90QPBhA9NoU/XqEAnbz8R7HpJgQ
b62YvhupeTLNAQ5A3d3t5yHMsQdC6Fxu2WSe2tbBPdVjHu8QqhpLQ9J8zmkaILyKnV0f7sachHs7
yuYXKq2QBsQK7krZt6iLokMLhPPM3qxiEP5RYpXTPuOBeef7tXkWi8zDGL1SaXz5PmQuw3AWDAyY
wIpG7/LfYc5zFglJidqJVelbzd6bFfI+bZNWXg1E2BXWmVWd3vn5et4xr6ry1vr3x7qiX/pul767
dlOeWzsP//djQzKsLM/ODgQLyl1iht0K3gEIihPM+xE2zX2cSGoYiUL/fibjwb4X+MqtutaO1v33
TzwPTYpTXIIRr0YJte5MUx5U+Pff8vffY5WjxYOcm4DMfBVt6fI3+18wos1z7TXW2cvBcU0oC0hQ
0y3rU/he+RPduskfVtZkm+OrcYIG4G0dXDYWg3vtYj/8rOss3jttr1fN8+kUFFT79L4XI+3sh6Gr
Y+CiTLTMlrxfE31o5ca7BB7utjVC75ZyvpZpyxS2Uu0Voov6q8NsZXZh+VuGzpv26qsxzOMRlyXn
TWo4hX1bj3STk/NWhcAgpvJ4Wtl4TXbe/961LItyXTZ/YrO2T0nU1KfWWX8/kZ20T8Zcu+MCJh9b
KcmqG2c2nxMuFwvAjAiBrIn3pU7FmuKefYREqz15Vv/hNjGoaZFFtHN226zFyEpWj6N11Tp6b9mX
DknrWdcAt8nr9yPdH8yatPfvV7qYISGG2icbR6pz64XdRrFWLrxh8s/SCso9tf6N1J3izF1dnLvv
Ayl0x9RCz8XLIsZuqJlHQoXrNdxwco38Nlwjhg2PcW97zDhxLEMQiDpzKvS1DKxx56N/WxMle6RA
Spfz1I3bltX9YZRZx3Vh30Ut8a1zCliIobFO4ms7ReTpJTVE4qC5CJS165iGfeGUI7KowVyZToHq
DDk+RLaYkBIOH8L7xLaaart3jGc4ZLcxURidlC13jYngVz6iWTjLcsCHgYpZXWWi5+PUV6eATI5j
k9E6WbSljlmvypgGy7WeLVWlYamCe6RWkb3oXI4HwbiszfvxOlMiqcJm3SW+xPAsYxWNxCGXFfiq
UYpoOwe08FGYWpuxfzZWg0/N2NonNVnVFZYJEd+Dh4NzZ+D0AQknfPjPJALv7JRDf+OafXg0Fntm
yugxyr85PnnGXF5sknrOWSIuqmd4kqRYG6jol0niwuaZGLKBqZ7d9FguDcWI2fTER0DbtR8EgrAJ
cgrJf/N7FA7lOjX5RLlBAKTAqs8lSGep40bAvevGQzMF3p3B5z5zoTvMAdOrproHQTC/RdVjrK1n
NZjBMbZuog1LVMhxSjk83k2MVHHOcnGTSuYvx6K2mYWp2FuscjNW+MWbVdRscEGOcRIIvBe47TTO
NLxFmSDKlBVDHC8T61BZ2crOnwAXxU5pzzem6h+VrW+FpudvJaAH9NxFrbIB7rPpLPFwyZeZ62bL
uSXXQtYUsYqfSnI6YNftuwUmgsOqy8l1BAFYJO1rp0txqqS16iJjPkQYHC1KevdNm0dPkhkefT1k
iAg2TtC7qHBy49KNAZnbgUkbmsyvnmtsRTW89ENxDGf3hPHFvFEYf5nD1ENbTT7rgAtE1TSrRQvP
S9eUONOzdcivtbxPgEsQb1oLxhK5ymmfvLnl/MZgPttjkPyDvirxm3JT9ZxgkYBhk1yToZWq52WR
QSEkJAwTa43DyM+8q+YvF0pqNGUW4xPOmlBw+lIHDMoko2oljApnM5hG7tgUy9Z3F4GD/D92YddZ
RnvvK4f1yBfr0it+gvgw4xgeLW4Jy5lqcqXSpF1Fld9i0GadkWKHyx7Lo0UQzwi1xQM/JnvVmNCM
YMOzEkgUD27pbLVNDmWePqG9UGcM63IIN/h516xMy5J7HRJPuAyzoV4VuMA5dfdBsJMHyAlrF7v7
DQPy80C2B9UKVDRyJjadigbo6fmr5XEXIT7aW4VTgLRoUBzhHdv5J3gf/5ebyatHkFsOOYIVv9ra
sC2WpBTasM/snzNc3HWQhOCNnfv8kl5tZhQEgYALz45cWCFTbR0zxRpG6wdxOfOSAdzegVm7NNog
2DAcXA/1sMsIYU2nE4Tl/OC5hzEFHuo2kt+0CKK53eVjSrCL8yfQcQmJrEmZOS/ESME+BI6zIjMk
WE6iyiGqtTTuE2UXDKXLZAxvStb+umfUsFDt0CxzN0OOGaOxjrHaYwD+3tplv7cj7xGU7Rtc0Rdy
gmgC03E1hpgeRe3Off4XPl1vo6AMlwRtcL77HErfV2/78zFnjEPTzg+Jyd5m8SKooCgCFtK5LrPA
+uhnbtoaKY6CMrgKHLpHK7bfiHXqt0YYhFRuX5Q71ra9BFlHiKpPtZWnG3gSkF+MdliThTmsiDjb
kWsrlpZmE6xLeP1k+zE2YW1OsmRZFdXThTvi68ZeeAYgXLFSTIu/iTXam6gUJakV7dabs19d3O2Z
eh1Ua+xG0aN9jLtL2yN1CAivnZAlQnLuT7CON45M7K1U3TVHMLkwXS89lflwcJoIkmA2MFCDQAxb
4lkDJC+57bpbOD+W37db18r8RV8N+T5wuOyn3N02jmBghRYbWvXQxurYwe5aWGYAt9WcN7ErkZMP
zrnIHOiuofnmis+h6rAuKzzGIFN3gXDGRFEyiMwJFjeD5OowMSeh0znUXBiTMylkEgU7WTAFDMKg
sAqkWTVUk40gCfn5cesmiliCYNaTZU4QQ3tOnGgjdWYtx674LKYe7Z0LDy7rpn3CVTjCZibaosT9
X1d3oYwfreufzUL557CH/dcwfFrM3vyK3mHYptMvOpB+11e6WaRlnb2UzDrxBAcEZcfpXEwa+7jb
RNZ0JI+H3Gj4zW3AB3ds14QXwUpKX8aIhUGf+4+omR5HExpghWxE2z5fr110u6ltLwZs1SU892QF
+fen5aq1pYu7HTRvCemJhy70T6IXZ+Z8Z5fJ1t6S1pcvHKIZqKWHmuGAqupTz2qfxwluO8xRpwE6
bjn4uD8k0ttMMJZXUT4nK/JdSNr7KaJ70sXhin6AkKXKNzYqMl5jr4VzGO3I+Sq4F5N+X2b4jlcz
nq2U0nGgwTac8WOa4XYGjIJbp6yPhBavvXLOlh1blKELpu1Dsw1w2SpVf6WO3Q52A23jKWdXHR8B
OtZibrBN8UMBgqBpa6BimkOPOGDo/3Tu04xdHOpIHqFWMcPC16Gl+wt09Jqq4NEVfo99SbGfkPMZ
lX6kIzHEE05MY5KvWlZe7S8yoW+BRO+k74bWNvqk6Kx9/29ux3CWbEQxg0GotoAnHGxBJ+Bg5Irh
d1q6+DCZE2VSl+yaImpWVg1EBoX26P1RGuSyDTpgMcvbOaZ/J8/vzxwEzQEy1w2BVLUeYxIK+eHM
OObRnD448YUeMU0Zxi/pOhDLMF1JonrhOfmbJYj97lgJIfS369hhqJR7r0pi9BcF0wpLHsAA7pE8
ZHuWbpqtBlIzw/mEYmkLu1rDCaQ2jIboNammf2bGMItw+MfoHXUwiDlJ7CLbNT5WTbkmGAn3/LL8
yqL+YOdgaPb4bsPEXEiVv/U9DOmxdd8LfLWXyd/QTtcK3xnqmlMKfjjV07mwh50TEag+2uhGqgLM
o6MzwM/ylyHEZpjb61jqZybXTvfmqpDhJ0RtuZBU1wzSlz0+qQBOtXsuqYibNLKxGQFPNhGc7NqI
dY6M9eHSeLtIxNlVHJLO+JroaJdWE4yLTJM70o4/CiMNGIG1xsVLS7Gf2/ijk0mwHCZRrktb0DI6
CeMSaVDmiBSO17jLHMc51v/G/Q56lecDQeipUaOKiZxFLI2TNptmOem+3BDqS55mHgXbwYwHKNvJ
yayeHGEll600r2RLuB3b1psarb9ODOIQFHfPi35kHo5vfVldSgIyWabILjCDA9PyZl8NpjhGOcYI
uTFs3WyOtgrbrwtXO5FuDkAx3PlpBhYmUYtJq4rJENHwQ5swdd8nNrqomF+iqETERQZI3RxkbZE4
29gvQiSfUygJPxBttoKKjcbXzP11NmLsmFjzrpXi1+g+HYzthMswLRd+IX9pAS8/HEgSzunfLLR9
qhAP2lFnk2QB6WrIUIzOUkSjG6sBUHLdjtHNfAaoGQXNeAieWvTeYlQIlfkGzpHPMLC2uaJ1Ayxd
yDN8326BOfK0le4cbTh1KEWMxWxjrYT4rV24Sb0VJlTtKkdNUht4P/CWC0X2JPg9EFwY2eafk+/f
AxINO4fUzTYGcsh8SCuDPhpBx6do5xskyI/JPZghl7Oj9WfohNDjvexQ44AnwuY+h8XBq10cORyQ
O88dN54kvyoumFXDWWV/Dt09F+o9wgicPAbyR9NySwSSfzAJ4JtcbW1COh9W1O5omLTpg9ktpIdA
aDhAwPFXJEvlwDnFhfVhZClzjeVUZVC+cQoITW/XlmKbMRZk5LYwK11BSPF/e0HOPCW19mY9vWOv
v4lk/NlRONYRfmgN60hovfkxl6IjgyWMY2TvqblWTfOpyvAMT3pdeSE2E4mdHhKXZisJlzIwd3OQ
X0n+fB28SqIp9D6cdtqpzrqkzvCR0bqwp5o7lQ+bstxWRvluWe4AL1JbCxsZYwvJda4dvbTaxKUl
DJtFHrZ0CLCvACbFhhSnP1NYHVQKaGtItVa4YFbibxslez+birUj8quMhi+zMkt4xb8YiiNjoOBb
w5dBc2+i6Mc0Ig+fHO66vI42ptT5ok0NsctjY42IDzgrIeOqjOI300mjPWbmybKx5NpRLhmh9kBt
2UdLM3TmJ1v/2QblX5EZ/yQU5yr7KNzWMn1NfHTaDeK+QZcr1/5dio4BoMJVhK+jXkPUW7AZSfS5
ZWlO6zlO5l1+qKUyj7VTj5zSCcoQxUqEGrcPjU8VIFeDLrgdYjdbWzKYlhIpJG4s9Udtu299EuN9
DiiUhqh3XOtVB7gmB4JoEFHgt1I9jDihfK3qfRInJ8vU4FuS2aHbbrhna7BqjXMXGb6szOkaLUY3
jB80QB/hbMtV0rp7P7BepOXchsILnyqibWSgymjqV4g3IRqq5mhODaMOtU3KDoRU0fwFdXhXOtrC
tN1lKUlDgu8uCYdbWBonI0ivGQ67fhJ/0E2gFB+ePH2sG/2WBatAOZ3ZHZOgsj2NTtqsoVmJZYNa
c1ZPnUHYw3BMLlZH5J7TinZNH7yMpPV/jJ1bc6RItqX/Slk+D33AHRwYO90PEcRddymllF4wSank
fr848OvnQ93njPWZlzGrykqVQqEIApzte6/1LfQLivZTX+9zOknHPlx9QpJ1iCjkjSfS+CmJIIgs
w62b417twr4/WTQydx289AClk38WZgGNqSxu3fjLcgy5SyyzOwpnmk7kc6sAAMa5oTf4GPreM/ro
s5gbfQ38yF4FUhqxnHVJR8g8UR3SqpDz1pvMU8GiT28Cx89vV9vehh3FZ9n0J1HJK2Ks6yWPN0Vr
9khRjrRG0TdnNFstjUGX6PNt0pXZhXOdxvTPnt9ynpbo2rTAmXhUs8X8S9Lig1TDjULA1eKXjW9c
cKs9zb8tjfyR28svUc8P7F92EgAZWJe7iJOrL+W9j9GFkqNgg8R8zbIE4g1pfuahcw1H8MZ0rnPv
mJCZRe5LAQY/5lbU/bG6GYBK9sKtl3Woz64SFADdYOzj0Yb8Dt7A6puAZ3yto3cc9k91Uj+REPlk
CAHLyEuROw3EDVFcc08XFtNQk43v5J/8BP48kq06nDBZeWW/KX8WcewfhOexjEhSsg1zk7GZRcth
sWxZT54vGYv0ADRxh1EMthusB0gfnHRiJ/SWJ6ttpgJG6zaafMuQcnk2sK3IlISQSMz84qzfi07W
VA36YJhjhxPJ69Dusqvl5KKgj+svj37g1qi8g0A7xXpPMkbuNixjHePWEgOcJZR9Y1bPUZ6+9qb3
WaMuRHw778SCxB6tzF2ZaQ9HQx+xkJp3xbzzm2DqnSEIQy/FEgP2zPGXExT8hXYIZu95/qzHVVvU
L7+GHCdU4pwjhgYXOAn1mI6IRoTeDNObGNGh1YNIdk3LNJXA8aCXaRz4ApQpFSuG883sC3XFfKnY
NnTBNoWKZNCb2TaVI2taT27qZKIHK9oJv1j+YLWte4QNvkEPG+8amb2g037imcvNarFDbbLQIy/6
Pd7mx2bwX+IGB5szmCN7AuyFmWlH+0x/JS5jH0Qj7J8oQHtt79IKa9+3bgOreOVmcAdwXI3gOAO6
0PO618jy+KVeWmebpna0zeRPKi+x8WP33omLeOs7NPo7BLiEFs1HdKaolgRwJZcKSc9yj7XeCqY8
fPZytm7YiQo3ukfM+Iv0TPp/Ln0bl2UqFrbaZOEbHrSrGXf8ZnSTGTe8eU3i90/XSXc6do9rAim6
aPsc+e0YCCbwrVsm28xE6rWsnasFBW3b0i4xpGKvPj6WCeNNyErN5rjXssbTppu9TPDAxwspVTND
6lw5JwNTzj5tQpw5Sd/u4tYb2UnVb6YW467QxYMdyl1cieneX8SNTQG6CW+ijJEh5i8uJeM1dDt3
n3TiWdB927lI1kOD6pVdNTHG0m1xRKmg4/Zuj8sc9LFx8c2JSSsD5i6Z+kNUOlSJKFmRo+ltXkE6
qatkp0JxtnsL+AsadpxP2LdltTyKbnyi2GGtIZWdvg4toEltDTtnn9y2HcnB+LRTRdRPn/5pFgQm
/lwf67B+s0TvBnmGbE94zYtZpZeMQ7I1h+hU9+6F0dZtOeDf8mhe5fDLvleHYVL0Wd0KZbj/UHT5
8/Ra9X/cPFeIo8tnqCotB5lgL6WKGmESrzLkuEQIRRhPWtNWQbPwNV1Nf/X1dnrEJnEHtAAmht+8
5U59QAVxZZOL1FuZfzZi7u26KNlGEXrCDW1vUAXuuxLzXpK8DEy+gnWDoCrMNkhgbipjzS4JX6JK
7iASQfb1aiAPi3wxjXzeLA1yBvthwKe+GdDvbBl4X3ttTG/J2XuF1kCzWxPJd7eBB3IKp5k+lyV5
VUlB+1JfJ+isrjObrW1r4Vry1kR74dw3dpvuzOpo1fIj8tPbmijum04sl2jB4NS3C4oXHyNRz+qS
GRPD4Di55zQjfwZYE6vFnAHj0HQh7uOiIMMPBdk1a2OJdha82Mhuv1hubHR6j4s3fXp0A9+tkMhl
ldxAToQcM8Rir/2IXZj2jwgLr8dsLANzNov7RuO79iNwEtzVz2EnddB2Xblv/GU5iSFOLnrixDIH
+6lEkR5ITsGrOGGft+CJwUi/xZfBGNSonlByUUEUxnPckHJoiHkIYtAJV9Ixdi37nxeQOIfMcMJd
n+3E6Im95zmfaWU7t/FbIzFUdgl1kDvagXS5J6dlygUYozz2fLVfyvBrcHzjRhIUQc1tdQ+mQUAQ
VLorUSbWTxsLf8Am8c2qU7lvnZSCro2e21xsy1B1xLnr4iajcRMwfMmvshpSWo5PKTBM/FkQqDfm
uqXXkWivlsS7W8pcb2VVuCdlppSLdAlCtDqBtJR4jtv5jAAp+TBqq9nmGTqb3m1vnLzZLdj3JZKQ
TWWVzsZCPF5W+ilK6p8YMYoTk7VzZS7FyZAFRLB5N8nxZ+7VFmUzmoGyegXTAA3eTdjy6vJPhb47
j+2HcM7uJ/BdoQxCA6xCylHq2SdR0wL/gp279zv1x2npUUxZsUNCSXVsPE94dW/QflyWyD/2Op+O
fLzbKHUeQxFVW9tcoSb2m2hReHM1ACgpxy0iq+hokFB0cNz6EOrmdm6KtynpLSKXaMq7yYD5Lnl3
kzo5Ri4ci4mO6m5KljssqAW75HRd1zs4IAaf+ZCU4dYRNIN1D3MoiS+WBjGQYLhUXSaQdnomOdpc
cXyqiKXKmAhOwLVmSPxrlCfY3yMY7cOj9nnjXl9f9ykaqukhqdR1pK09lz07Je0+pjHMwH7VBOUh
sVBmGu6lMRAGQp9wySufyuk0m3V6GBZoWbIsD2Y83Y3ZEFhUVLqeFRMLTOAtxt56evJBc60CDpIN
U/WMHIxLkq4uIrfy4BqYaMN5TgKpJi7/2rxYn4rRxtZtiWVDvcRelGSbnRnKvTnhXYlsjjWTjDvc
BYGrUQJaFo+swz9GG9cnAlvvOpg4g88uOa0MhLowQk1ImyKdAmORb0r7n0jWDeZ26qEOyz9Z45x1
7uit3dZc5jMeYLuanzxHjntZ4HkqodKg7mcoEp5bNwl/lt10GP0Z00VPLoW93DrUIJdU0z7jdo4O
bxLbfExOYra6Lewva2O5DXesXl8RtLyOHtoz+uqbMinFvquG18SCpTl6trnD3MKc027NTb0KEesJ
NgiO+oBMuSPC7Na1bxWX9revcu32EJp+N6Mv2agB+EhNzMQe6NmVtqz5ioqigLJ0aTSlvdEHqaHu
AdP/7rzxjXtoApg6iulnsPJIiyosjWlKV5WBoJuSqHP78YQH+LqCzocThXE2N82tGeE0g8INKsWo
aO+VIH1Sn2EMldXGqziC/oSASNFbQyu8jRtMygguAbObTkETPB9us+ylQIB6PYTWeQmJHETBFu3K
1EQD3ewKrzLehDNfJvVJQLQF6hkv9gIydleMDLv9lo2frpedr0NmjN3RX/WnqjTezRD8iWsZYgsM
3d/G3q1oNGFP9aQ3hSH+xDr+pH0xHB2z+JRugxwgh3WEJndteDScWv1d00EE6Qlz3Lo+IkXaodzG
MJK32B+DMpGU7xpL+cTkNnARbE8laUV+xXWGv+goQ5kdwc3GQTQ6nwxfejSD7t72raPrD3RxRDju
vR3VHebzmQPNTXQJ7LR4MYxpDOyqmvczmiLISJnB0uQof5sUBSuii41+cB4sW0dHvNHjoajPdhcd
wS6BnnCLA23EF1/kOD5cF1cCwKh8rm+UtlgeHWfvqPiN4Q80vPgaSRed7hf0e7zvkr1WOvYvdRm9
VY7xju1FgqJFU+SYsFSgWQEMa++MBm5Nb7R6B3loACyVVE10aESRbYc+Q85otUHjGvesx1cprmJ0
Y2/FEoLdjwdYrsOhbweuDCOsz3KlEaTyrihGf1trO71xD8OUPrjMTbjixXLQHAEFArWzaAr0i74y
DE7fCharmE372u7Tp6KkD5417bOknXpqyvxRq/KE0I/h+Qutd+uMeAzgwdCKYMLKxIKQ4J63Z9Rg
ApKOZeO/30zL/JqEaXRb4ipNLVmwPUqYUWGE71V/IA2HCScQnA1QJZoYa6988u9DrKPbqHG67a63
K3NXezUc1PFUFHAskip7m7OVBLV4JyP040DnhFcXNCisupwZ03U7RZ7T0AkT/2bN/nTida7+DOyl
EN+dY4+apAdM6lonw26wHBmY2tuxRSlAQ8buqMWJdy/hGsAMKtLbQmXZzvA8BYD7aemMs8QJtpGQ
ArdYELodqTAHm1bd0WX1oRLy95JxZ4tU4a61EdeNOn+a6cuevBGdUttnclO2TB2LmqQngn0brad7
Tbet6xpx6uOU/VvisvT0gGwL4+yb7lNtIfnhXrSckT29LCC/kkLl2xB5DlYMUI+qZ81L2J+zr5Ws
Vjgvvc7nvRVfVp2/dD5laIZaLaCCells5yE1KrEvrJKFMfWTo9V092M6+QDo5hkcEXVqH36xZMsT
OnsKgpanTtnTESarUQK6gRnCAbBqm7Z4N1xRpOS3qGaRkosmAFiAbZvm6exwErZ2c/AtC49DcvZn
OtJZVj5EM7wqGHsvyFlDrsrweQjbK8mJTrFB9jsGOm5vCD1sawgwSwuiWhyE3sNZZp0BKkaLLRKh
9NAu1Zc/JI+upNcb5j5NlzG6qqo4yFyjvS6ZlyijfLNmzHtNGm5xrYkrIBwUD6jJqnokDzyN2MhA
xdqPoBQ3lnbOcjHVdsS/GeRj70OcSB9pkjpHqrmMXejeTvI4WKakZh0cqa2Es5EsrXScaaUo3Z9p
JL35fdWckhajajZ7HhusM05RSPseTnzHzrdqGu5UTZuw85LreqRQKhJ6WtVEaI3n36WZlqesYQ9T
Y4O2BxemiVpRF4B5RNq8mtK7sad52Av0ClY+H0eThBI3vk/0c7oMvyoXU27Yc/7XHUKDzsK6s8bZ
jtfVgHywsij9OWUvDjOoKi4fwikxg6UbTvSw/ZDdZt+TR2/p4VZAdCKwfpY2FKl5VKBuFMz5LpXb
xZwhILdYeG22tB0bz8BHHEndsskNngMCIWYtj2CnyLpyo/ExDb3wRGdcUBV3LXQwfR8bZEpNo7dF
ubdJ6vA+yutD62MsnCqCeuRkwj5gfW9beOIu/IV5zrMAPBNtx7i9Idl5l0u5QhIoMzPvrXAd8jRJ
N5s5OxPVEnmexKiYXOaaZXMZczoaMdLWKneuYQ+ubQuE4XFzzXKJjgtQeqOOKIDvvbQMbydFkG49
9E8VW2xTTFdo/JxjF0WEVBN9sCRjgDqMRX1BvdMpqnCXyYRtyz915NKpNezP5tb3DUwR4b4xgSn1
kmvPYBRHsNFwIJwWIlddMG5IQFzH46XqermZrOmDjo8mG4dFxO3iqykTyymLWHwwTOTrCPHnYIRv
yLoOsYXP2VNGuJ/w6ZMH8tNX8UWn9rMvJ3VUtTrHwmiDbiU2laXJdp5RmSB7YN/5Yb5XysU1gkyV
PdyuCfvzMgiFQoD7JYAp0GC+A4ovmx62eclWhU0Qo/rlxvcc4xoLDQHgJeNDb63y8WUTOJSYhyST
55iB9Kltujuiw+4MjmaQKngrrUwDw19LQ97G1NdblrandtJEfCefJt1ltt8dFpoh+xwNwu59u+Ez
sutjKSNjY/vdG4NnjbyXrUsu0GbR6dJeBxsPm4zh0tacFpnejpqoBbt0dl0zmnvd75hyIzhc+oHa
3d1A1qUgc8qndOLGPtSJHyhO6LSgoV8Q5uYzrSmpkXcEoj+qKmQnXVBdu88LtJsBO8ipiaavRfc9
Hz632Z+ZiwvNhScfVT4R02xLNgsGJ4o61DrsQMvjQg/EPSqn/COJnmP8WMAAUhrxWbEzHP+TwuB+
bAxQQDHrH1qUL9peNKyiUtw72UJfzFPyquIewA083GQFUviCoI2WiBNbIbUWFAIb5bYPbUI4FDO3
5aLC/DfpchdsCsi9IaO+kDr/iUVoPPVCyYOs541XOs+Fl6stxIOTCy7YTYybtKxPs6BdmZFePyO/
00WvPhg2/bEjeUeWTwWOoHi2VFUEZuUNd3mtu4OFanvjCO7qcLAKLitmOT0jcE7TWxcJLq09ReSH
0pvUYF8VAXALPF7w4qrrTLMhcU0H3T+6rKS16kNKmviMwB206UtiWGcV96/xjOKVTnu+8yplUGSF
NDBZNkW0N7XsuLgzjGsoStfaehQCJWJ5N8PKQaGQPGQOAZiE4G47DT6EUWlppXQzQ3YGda+fJBap
bj7lMv2DKG/rauMiBNeyF3/OLcGyLK6WPX3Eh3Ac6IV56gvBVXI0K+O3Q3rJTvbYUDHwdNHworL4
jUh3Nij4NTakHRFZVOCB0JelLB/8ovuN7JkuGF4MJJllQbtTMEY3Fyz8NrEADP84pTela8EibNTJ
4ENJcfovoYeAsXxzSvPNnJ7Hsk63ccmuWozmSgBbjlHTXGLFnnhYO2dkcmQojwo9Mbw0x1NMjs5o
erhwGLYChGB9hLoYpZirp5GKmW3uZiGMvPojZXaVAfzDGpulTKh3ilBa1x+hfNCuUGv6sWXiyaDA
I8MLSZAk8LTpoHqHDCwSSBhF0rBfhXoZF/yyDDv4UgBrLevmUZkVdeESAlIwwh2m9VsKh3FvpTfw
d85+R7ZOo6gpVDFTDHR8WBgkILSh/OiK7BRpfLCGNHftbD3k6DI5VnO+bzsaUinD+KSkuc5WlAix
OMURAagocfBQjuXa7yACB8HlpSgZlHi4WKh/7c1Qumyfp+aQzImCGwcRNc6iJ5hwzEBbuw98j+TP
oTMYTGdA/ABC6cQhk7RBwuFYFAEDGDpH1TmCEWQetO3RiSz2ay3ccxHqlNQ1wd21xgIVKtRZeExW
B+oDelo8LjT47dJ+Rs/nwRe5Q1+PMjmuiEDI/JOzLq9KmdwzYwe0adXfo9z0UVUVrP02gzy4aTpG
JSRbdMdJStuZHv9NuCwHFio4kU3ubE0gGiQWL3ui/9BaoJMGOftJdWsHnrG0cGzekkF8pfA9AqMT
ryl1LZZwNLFLBOgorDa1NY9Xkd6zecMdu3CgIzGuiS6e2qWxvhsS/zWpzovMz7KbEdKuYEe6k3Rc
UU+UrNdcDVeJLiD5VPTpE1oX+TiAtm2Uc7CNoOE09ayOrWXeny3kxojw84Obs8gPOC43CY67jYcx
zaFiZy7gonuIh+dCKoZi66Eb0ggntSxvQdJFt8Ykfw95f6nRkR7cVObHwn2bTOantnbkyamrGxcy
5YnftOZ8v87jUD8i4PazPj40iYS0BxOVUNr+Gg4rBWGWJbtOmi/p4LmocLvPuGWewDqDZs7pntOJ
zUNROD63XS6ssLxdDJ9+c13cR4QbJvm81RScZyLEsWvZs8t4FIWpdvE7iObDQBmD0gHXcQL5IUk+
ikqCnPXDLpgNjIR8yCXsSbhQhNEgrux3uiSd0SzcXxm3aoSVGmXcfDBtI3tIcQfNKKMPloL6M2bV
tmON3tPqf0362qOj4d5ksARbR3Mnhugi2QL0rjOdGjO1gAijkggH/mYhQ1jcuOYDJ284hOiqnIcF
+tFpiLmsRBHvF+HSLI+dm4I70mHuuOfZbC/yLMctl9/KumouaR7ddzOARhGTalgXVD9D+dudm0NH
YRUPgulrONkXpOi3YVm726llBkyrABOR0/kbw2X+WreDvksYRJjUl5au43tSY0eyPcGStp2xa7BL
8GmyyDTDjWklMPknfGCXqSu8vW8CmgQug+pFxdWpjOszkHZ3V9l5vbVryzhF0vqaTEM/xQK4GqlN
EjbEmRZNvTc0a9q8tRJ9l8uJ1KgyIqsAFUbYGhujAArWahQdxvqiY43PLDOLA4qjNFCeSrF2wIdT
NCAWF/I+K+XIbJUB1NqX1fF5ZMK9m4xpQ8DIGACg82/i1Dw5FrrZ2CnvaN98ocC3t3PFas2Ufthn
EkmfFRp3YYQJK5yXS1vK7Lzuv+moj08WFcCVKSVsCwNpVTZn9U4JCl4j+2hI6BhI/In8J5MhTJCS
bOp5a/SAM/x2EuTKawrfMr7HkBw21Mq/YHVZCnHb9M6ICmB/9Yu5DzE7xTIzcsIg6P0zoMOmd24A
qUhc91WSkrDmEix8ehz2O2XOLz3JLKzkD8BLNsVA8u4ayrKGhqQ+6YeNxXszAoUiYf16zSn7Didb
H7D+a6rpzo/ofa0vS7YQwKr+JhIkiyI7KbqHvJrOEZlKK9q/kasYr/hw6muRZc+uKd7XvJg18GIZ
Yz5PzcBM/K7trS+m9xVyv34ZV/rWCsNvlj6b8I812AUpyEaE/e13tuZEImg1pLdeAgqSVBhXk6MS
TW/AqdfkptKa/0y59YICy46664LAUWtsXjnPvl/MND3aeYS/yjgMPrBlTrH1W2skQWamH2sggrRj
NjLOHmFLYPv+5+K4HAhg8kX35RUmDJ3VYPzPQDEFbDjPyuv1lQ+R+a5r+9jp5LjmoJQkwdi1fmPJ
gcSpFWAsfhO930Mm5uOaHQA/7NGYHtcHri8kJ15gfRhQuY3p9g+xkLc54kljDF/XA7lmh3RJ/TWO
6Y2NllWQhbDmH4wCZQ5deSBwUKoV0wB5bxCn9F8BaWPYX1s+iSdk0KiEw8xzrTkM/SwOld19Nxoj
8f2/ByIW1m+tH5Yew4ALhjFR/9l1+/VVruk5I6gqeH+QmoZgPbnWZA0vrz685D7WuBYIqWmhA21K
VGH5mB7XCMQ1zHLN0Wgt/+wO9W6xyABeAx1x9G5yrDi4sdccpDWGNMwZ+UV6s6ZBrFEO6/myhkPh
CELgIx/XxwniTdbTseqdRxlx814jPXpCSeKiutQoTNYHhBCHKXKzJX9OiEGJGwmabX4XCGuwxD+U
xBgMcNse179ASPp+QpqAdDN/rV+u2YPr+b9mmca7sDf2RgpXhMCVjvDzNb60UidNa3ImhyX0rHc7
sS/5bO2qmsivNYeBg0J9vjES/QgKKjDB9ocEPeCa/awb2k44S1XnfsZr4IPtOa8eiRCtX78w2m4E
lOw4vgWH9o51/kNJ/bslQSTkvFpscv9oGFr8t/GsD0G8WZ4NvwE5fciaA7oUTCKt/MYtw89ihMQ0
I6YnBYQQ5nuFRlz04mNc493yxSTNwb5qyPld35gZIlMg1RnP0Xe473wMR5zdnvPhERfBvvdjjZEd
lUFH2z8pJ2fLUt2tYZnrY9aIp+81rIcgOU4Gw1lezI+//uMf//kfn9P/jr4qDEdwb8vuH//J159V
PZMTGPf/48t/XCefaLyrP/33j/33w/79h/7xVBX88z8fsv6i//4Jnvhfvzh479//7Ytd2Sf9fD98
tfPDF8k2/fez8xLXR/7/fvOvr+9neZrrr7//+KyGEqPQw1eUVOWPf33r9PvvPzz3+xD88wisT/+v
7928F/zY4f3j/33413vX//2HZf/NMbnG2ehLylslnB9/6a/1O97flK9813eEYMNmup714y+SJvr4
7z/E3yS1kOn7pmULT/CAH38xhlm/Zci/+T5WJd/zhONJBWr2x3+97X/7ZP7vJ/UXaV13FUP17u8/
pO2YP/6q//kRfr8x07XpXXjS9CzbV46reIH15/sD+CMeb/2vGfx1zzZ7Z82qvNQOIzaQYK1YKd6n
fhqzy9I/icnXV3BTh80U57dOgoAVU32z9bjW6dFESwAN3qE5t4UlahL/NFaPQ+yeUMvgqaF9UTsR
U5H5daildenwJzDtA0wQDvUIA5txg2gt40ilWOjil4tqYBv5o3ttaOO+7hm1+p78lbuU6H2M3N0X
NPahQILodRv3UkEOP1pcfDBpk13KPfHs9n4wzJBwZY6aWdjEEVQGPrSB+X5W+CgOJ6LRazfA15my
y6PB0M8VPklb7KPYmW7H3sQPvW6aEzoD2C1l0CgmXHqAyCubJuOH7JRlsfqDfA5UknnDWNm4yRSq
OUDW5H7E4+3sFychB3E1IaIHxLlU4EyKIHIKrNXdI7eWBchQVh4zlOGBxptuWMV8dAY/e6nj+kmv
0EZrco4isp+l85JEdXbSo5h2PY2YOWZJiA0P16rqj4oez82QZniFc3ldN1V8bw/5WsHGeJA6G71H
9JBT/Tz1lkyCgiph7/SSn8PoPdt6PR5t4BVrp8czf020jPeFgHGQZN5Pb1E8L433xhPEk0d9hi+J
918aUXRVG6390BdPFCXUFRS0uiZSu6FEa4c0v3ZmsmHn+NPNHPNCZssNSQDuFu92u4kxcKCWyV9i
rzKBtKitNzrhwcxOlMoTgxPgJ34MLDBJ3JRgr9TfIYLbTvNY7Ton7/eF16sNupJlq1U7f1ZFZ370
3SlSnIUxluPdNAx0Q9H8nC1mc7aoXxI7CnSPGalhFLwLIf+3Ps6CzH6PCgyCTec+j1ytexnF0LLG
9JnTs/ipiwTlfzQgaTYi7Ea4Uw4zMkMwPKSHDIxZbM8yt71ZWMyJK84MLXZmVmDDHoXBbWX4smvT
Omfaua2W4kzHIj4sI++vBxUCED9Kj+jyMAbSISwa0kPHNr8iwZskKSpYxxpa1GDVLgkttHp5HhSD
NT7lsGMeLTQmCC0XUj7lBRfj3raAO5NrdtuaxR1aiTe/3rGgrGqcyTu41biLa9SgBHVRhszCZB5Y
X1qZxI8tmfP4x9F59Uzb4eW1DPFxPj/lY4ltZLrymF5sum7ubuZ42E5wF57olA9bN7HV0YZh/5S1
NlZLMGkaeCkTqfjQpuan0VreXV2G5t3yAHOIlnr1gm39euiGeR/RDoC3OPp7oIvloUIbiY0S1GHh
7FWZ0Q72MRVnEa567ud18lvNRn/UEn8bKkGlLOOcL+3PeXTcc9aZV61XmyerK++XnA1vTMZXEgLd
7yQ2HBs/pk8H32icY+lEBYPXDtRF6sabMcIygcGvZ/UDoGz24c5UebFHM4wfgq7GlJnLGehRuKv7
/ho7hbEmhTDAXvxrOmoVjgGv23ejRe2SRSNER/R/KlraPRtNPcjoeo6iI8Zeb8cd1aSbsbgnbdU/
4aZgfjDA5XV1+GUgh9XuUN4lOZmdbSqOKao+dJEdTSGuxl3sdb9kZctL3lpXCtH2TOlKDr0NsgMF
our1oUb0c8TfeG95RXGZ2WlWPtTEYcyf/bpdTlVHyJBtbc00qZ4yrWg1CignPk6ExAI/GwMUmcdu
DiIYL6Jwqku/FANjQVDcVLNXEQM8m1Xw3nPqd67ZfJdGTHH0jO8JKDhmRvB726i6uHUV7+ckRNU8
WbeppYhKdsxTo8IvsqC2nkuFw4wU1NvUvMxeRzusqX6XlSAjxOBW0fU2CvSm2lUFFbsLvo3YQed+
xos2dzSn6h2wmGJLmADNZsUMOCleTM9JEaAyHFmDdC0r4wyXSOGoTb3EugpFrTBc0idPOqYkJRlQ
wVwxpNDz1dKXJ4FhBb0ymoeUHnfZ5uepgLkQRf0x7dr4tui7G9v06oPBkguL0XGK8/cf8Zp1A1pl
J1y0mU3G3MSDvX8GIICxPVz/+v11Mlguu7mlxa4KTDOhYUs0apo4f9p2vLdmcuDbCHmgjnwC3FYC
v/XWmy2xlPF8F5s+3ttVaAwVIYRzlZyVjcCl75OnYQpXbjsJne6iYGtdUoNNZTSP7H+6Gq+aCFNO
c++duy1viBXzorqZ1qWfnjMf6YTB+Ozo9RgBR8/4TfdgHUU67p6Ua+xMufhkhChvZ8inx1h2X7Fo
SDtzRLct+0fS3ZzXIUoep47Nd+go56qvRpwQUfaH2LQQCuRK34agPa49ToVHZNc78VfNXn0/ZMQv
eJoBjCXM8DSSpoHjYRrunbYFSVHJ50gNVTBk6Ul18RKMkzkcZEZHE4PLRRFmcWyzGaqFzybfB6ce
Z8RQVaFPUje3rsnioOUyVGfdLdss4uixi/7jDeoEkYnh7Hiip2xsHNmapwjYji7p5MoFR2rRYp6L
u/LPjAfzuu5gDXcdaFVJNOmCvmfIG2SjF3bDSDk7jGnksGCBj9kLj/Oj8OobWyRIbPsIg4InFOLA
Qj+CsLsfx9x6tJeBoghrUDNlCHURBR5HhNm1w0UWj2sqC6BSzRz3XOLRMiJbHtQwYOcprGZfVNMA
ha3ES5GyuQdGJ+jmHGcN758mkgq4cBI0Tl1BXVY4wG9mvfMMXNGON2nAuLpF4d0f+6TOjqUawjsk
y7BVPBO4VA13oQGnBCf2GldSvQXlvFnMfOJ7c4gfvpl2uBiUTo3Aykd3a3T1uYXNcAojdwkGra0t
6HrauFVPKI/IrsNvauyKxKN7vXZq+yvf1M9uM1Wn0K5X3BtmpJkekhfNjECm4THr3AdvFZ01uCS5
D8z6TG9zy0o/YdiX+OFCtSlqBgizPR8m4pXyeKSP13nWXTQhb9TutkVuuck75EERkKZtYcdMY9pD
1FCFhC4DC7162UxRQaV7cgVt07YfVhU4ZH1z/cPPH7Ip7s8hM6a6Hk7E2GzKMJ3uZrU8ubOj98QU
DZs2Qcdjdv1NMSbcrwwHQUGR30yN4zMnBWIs3/zMJBbUse5LQ34ZmU42g9kRUIrkGitJdEnIeYM3
gg+I8i2IK+/a8qL0gEMY/o/q31JNVNSEtSf8P8yd2VLkypZtv0jHXL30Gn1LRNAEzYsMSFJ9L7lc
+voaYl+rU1UP12693W3bMCDJJECS+/K15hyTfjfbgmWc8ySN1o0sk00wcKc75rizBgw+4JjEuq2g
GAEph05b4JwHsrRSkNppMhQF5r8W1l1tb4Z1oRXBZnDN7FZr2EviTJwSYu7xc7pAdKydmQ0W7PS/
nHJwJwRusnTG6Szq8aUgW/1aBuRNiIRgt1YvKeXDfRCXPsQqDZm2jkTOZjUNWixrk8zra1ZjNcqm
HaI1Bu6uNF90A/R3zFxFY6eBWV8/jX5/r36DUD1CUxDAnvXUqA8NsiX/GJd4qs20bG5eI751DN9e
roWLfPYIypZgH7frmJ4REbKxtQAMGA/iYE6vqg3+xMz3k1paGBMhDKC0fkEhek5H2DyJTgFeasOT
CHJyIqJ5rkLMju0P6TGO3G3Q4UzyPHQajHy/ZWNPRNvsfYmsyfbc/srk46tJ06PrYJjza6KlAxPX
bGDPvOHeW7n4RymfVFVeRi+zdgKJPDNdMH5x+lLUiI1BAK+IB8Ux6BXuyh48sQdHvCw0vzunzLVo
ksts1VmdvcNwVq27sY+WtIGzo4Nj8W5orHd6qVtnYcpuRxGC1gdlQGfzqJqS/RdJUte1/d3RSOlM
kBBL40kS7UkV2iGnRpep0NK32vgmmmzaovIct7qniMOxS2wEiCCjVoBlnkXJPX/N8XCKxZMNjwUT
bZKJtW36hCiGDEapsfdlGMx9pffCR+vp2FDJ65aTDTW5z7wMlzlan5ZHfoF4MZrLsHFH+Lti01Uw
snDyODG2UjNINsOgZQeYMlT0stprpX2vneqRsZP5HcvoGg49fllRlysnFQ8oOz0dmm7n1O+d5pd7
v2jqm6bL96apsvcZg74Gu0PGo5fNy/IETEPFL2ET3ZwRGETlkIJn9w75LTl0h6m5G5VN1ADjqYxa
R7Z9CsjGQNqIB85HmLxTGmuhV5MSlkdoYrReHdA05sui6hS2FWbOYX0yS8de+lGTbLWC/PNCvDbE
IG7dxhMLkHckd2Fw91iMCCoHt7WhgZCecV7crZLDMsoE0nZDZh05SLpMCSaKIxZnRlTTQza4lyp1
Xg0HVAbMSbXPi3AOdxtPpZy0HamL1ooERnOyQUTWn22PqwKy7vMgOxJtovKudw2ifaJdH9rUfLWQ
IiNHMFcAH4elF0U9k/H+ojd5d9B6OS0rS33KSRybOumBMCEqt9k6NEe1Z6CTE2Cf8Rzh3IT1EzPt
DYN1mtK8H5LmIK0TuFqxUW18p3BH1o956+SFHNKTyEqWIxldCy9w0Hm2k7sOatSo0O76LWEkJPpU
7xqamVtrMnbO1YPgcRm6MTyblUQVPsUjq6MHsgk2rffgq7Y76mO0V7L2H34/paUiQGyQhStC/5oj
7u+GmOZuaUx+ey4Ai07BptNzZBSh1WCJguLpT2O8HbyJsqGR2SbMLQQnXf7lmZ1x5PyBRxfJ4spG
JQW2SSwtpVUkF7BJgZaQ28GHqU0aoSBIxlsRGRgT8NBRWMOTuJGI3RUOurWShqA0i0MiujPmN2Ch
ZHyYOVqsenxVtnwWLnlEWmyHuzGr/Zvw5QnsPeteJvaWXowv+Jcx4Co8aJNo9g2N2Z0f1Q/oRcgE
jPCSDxlRJpnC45SmSXIYU+9WYpkrbEIP6fk9t0lfH8wH3+XmyMAj8OvMJel9VnsAI0UF5f21UizM
qm7Tdca6sGhazrl2U1pbUHcw8VPcRzZz4gQYxsL4cRpd7ETiPvu+3h1+3+gyQOyS38z4ZssEh5Kf
412QFJ6DsemLGu6bsfYBIS3Dzosvwinkui2pF/TGlMtUWZjTkkidABp3Ox03yGq2YW0zvWHRjafZ
BNdsIiizixQX+8K62u1YPmrJBCwzh7OpVzXB8tAknXLuFkl9a4yTtrQYwS8qBLYIAFDnT1b2aSgK
WweUggwx31WwFAO8q/z+eK1Eps65a9OiEhV+wwQWf+82C8MXP46ffnqNrFZtMmWnKhT5Qvdf+CVM
5MbxNeasg7aVfW+rSd9b3AZcuZCEosKoq1VjMINEMpbN2QV4ZHN9B8YKzxmCamHeiP2SK3AVKWEG
5aM9BDsiWLCPhQ5kE560vBIvkJI3ZaOz+Ggprs0A20Aw/PDaIZW2zr5J6b5Bmdy3M+QEtbxaBai9
QGaesHNlT43+SKqrs6yl991J/z23ETskFucny8kJmZjQEZcJcPIoLHZ2XBnLSoYXIyN5xyQZWcSU
2tIjHo4jTONHn5rl3ysy4miVILNW2sUbSyCgLhGc0bRURuGvvSy/oL65MC/X+vJQ1hO/eZc6fzJZ
b+LpjdcMcrZjLpRLaz0N2XfRDV9Q4vBH1nh90zfXywk2ap5dD5Z/b3EdjSZBpNGgBB+d4eSjF1qG
VePt5eCz0zbujLW0F/Qr0x1XewNYC0ZX6hbbHAYp9j9tdvuGUnJ8pQ2CC7hZOKbfH+3x1SwZPuec
JICBzq8KJBVS4gihQikfyqHdDY0OQCDKX7zUSzZuY/qHRoFNaYa/Jnzlv+Bainwp5eAAucimRSN1
VAJRYaxrLJkSccUhAgJIZgz7vogQYYM0Q5G/SRkp6Ub9oFG4AbJa+DbCmEj7iZvOozGjeWgrgmtL
rsKtds21H5faqRB/3Y6BG/RMhOMcHgp86CecleDHMbeW07X3gZARWy2XksMde9yaPA8eXhRHAgEP
7I1oKVr4QqlTnvNKxbsgdz4sn5uTuhjhov7qlu42EY9gCKd9H2OgIIQmOaL9w9c00weZAF5koz7b
7EmML7FXrysdlIRl5iGJV/nKlPWtzLWXwu1Ik+hIBc1ilBxIbo9Jn2inGBOmMrqnKM/IqjC0mwm3
qksqlm10YqWPXMoVHOc5fksHMlUO1XCZJZswwZpXWMCS7VyjmRbLY+P2gB6dYM7B6y+NQt1jIWb1
qYrX0Dk3TWyRV2vMfYkVrYRwW0TZHy3h+ecZ7xYoRBu6gMHR1TRI1khMlsx447WKQHAXJpHvBGLR
OF4yD4B7HCJyafiNtmqviMrZWWTCIcBI/7rop9dC3aQNhNnGADaOjnj0kHBO/XilC5DN1C9yusY5
CrJ60Yf2Dd/4T+AWL9jdl41jtB9QjNRobRUj+L8EuuyUCNZW17hIIBzaSUXQ01bGumUn1sbofIAV
ev9OwwAtiblNTZJyc3xjS0/X34OQKJZU22axQS4uSu9yDj2umobCts6YfoMqLwakcCJ/StR4A9KB
HIlvl3C1pxZZcuccsXVhmVp5Hp2oKAI+oQQLRC819PwphN6Mxk5ZsEX5o2WuNeT7bYyFG2jyZ26g
YE2rj/In7+jW+GH75rFhMyQ4d4bq1sHs9Qb8tpmE/94FJILqefvmWDheXD+9hbaxK3S0MDiUBbp+
7y/Ek3rtoMqyMp8wgv4HPjgHUw0pPOfoC/bOFy0EKtqNX7bAccJZEClL7r/RyDnkOTm8Qsq9O/KD
g485pCF4EJFgHKz97DKMhbGoOFctNPGFlOG9z5End967Mdq8Bj/5ULn1TeABSxYUM3aJU6RdCUeJ
17ZG+dCRxhX2Dc9X8CyaBmscbSVHwGRvIFyHmeofPD+4c3Pgy4I3EDTiPffhmdAVPRpzHAgpacu0
zLZ26R+QkKBT98d7LKhlgzQ4Or21iZ1px4F96dY+8repeuxia5cNZAxqCqUQfhdclYuid2EP9Vc7
Rj805oRtG8XnkBR7hBIT4RHh32Lgy8Cmzfwe1HYjZrky/oz7aU9qxktrlW8Mvs6Vx58FPESLXKdV
yYP9YWVigk7HQWEs6W7r+dy1AnmSU3W7bnwJenZQ8kP2ETocnFufpLfcaJ8zWO6nVYvth1O7tKe1
o7lzFRl82JW5oAv3pJWArsCR0YPpqHRoplYhYDn1EzI7QYnL9k8TaZ903XWMvJsJN22Rm0wbgmE2
z/LL0XXiVpLIONRtx8HKsj7boTx09aPpk8KkpcVbaTWfNbcAqIKmRI6rH/qwePUVmKDRh+KVq6ug
yl6jO1uac+Kjyv5aSXagedk8TOE5dAgTmL+xsHj1Q8O3qQUhbWmIiluE2aH/NgYQL2mycxINfF62
ShNcairbOdDfIWHN0RbdNaaeSNOPwvcOuW5sxoKTIvftdY6pm/B891NA34Lk09yeWx80H6Qbxlsd
fE84QWyLx3sJAz/JUsAF3T1yx5HuFGf/Yp8745PQzJtFDA+qQ0LY1fhXz370EXWtqecHJ9PjbUWZ
baTdqwA7WSJrJkwqJvmkLbhuI34vUgErwNNDzz1uhQMrDkaUELP5KlbWOfeAyYblrZq6BxocIzRU
BKCBB4MsxHuAIQDAU77PIpcOWvZWqY5wl7p48Qz2t9rIDpAtSXs2IQjUBHpRXs0GBGeFp36XGNkL
lNCcAgArKA2XmYyte9/jiD4t6vHbolBYxVK/ayrCnT3QSKVjNOK33PRSUn3GgostGi6Nrq2RIPDC
J1Jmm8b+Klo6E0n6qIUEChADgqUL2V5q0uuRGtGWZvTojfmSwF1McoN4cnwsypLwPMCgyyRGuuvg
gLDuTkWujZ++OLMPyKihs4v2rTP7pxAwxSLr54YkaP+WVRHQ3cEJeyQC6Yxi/QIIR7iqfCo921+0
RBes26LFcuBYGyFqCjavA6W+nAx8t3qPu89ak4d6GhP3NqKaGjK0Y69xpxF4hkoYnM9sm2fuVrqr
mlkCjCw84dkxsooDhYdY1HnuomDt/9BMOukZqa7BTqrxmnffE7o4AhajRYHegoQxRNTuLSizDxQr
P7JAzAQyEJ3cHh13sm4TdhUzbyF4oCovqBlthhWWNe6IQFgGeM4XuZ2+jD0yCRE8F4jbLJc9HPwl
E1FwafOSYzXet5cZn1kZ0vMD71NS0WFDeMrMfqNLxsZpHCG2L/cdJDt9wNSqSI1aaWP3JnrvO2RC
6GVX6QzGYpKcD4bqlGPEXHk8fK3dPc10QjcvDpqfgsEe/ZPRplezz8yl0TDqa9yoxU+MmFbKu9m7
P3khn1KZv4zOjroIcSjZgN0ITmSldRLqUsTuVwBSCuLwAAkAGsZ4aX39XmbDE7yQZ0NvDwMiZyOM
Xjoj3wm/elN6uePEXGJR9Q7zFyOz/wk87dmcE4AS11zkQQblL7jphCHlRnyJqvCLDstTQB7cEl3i
TxVyrZmVx9zYMEMA25PnQVa1aW/N2D95hCu51q6LDBika0G6DntW+8YwmaNh7C9crQecYDc4LF3n
G3bn3vQpt80em61Px0jpLuFMNJ4SnKBYK2RFGTlTSp9jM71WED/xa/HNYeDXdAmSy+iwScbUxnAS
Jym2uuV9azpABHo4ICrs8Q4FIsGjRn9+b1vmS+i4rxLqDcYeZJ3pS5mAo7GgQedmxgasKlw0inld
8ZEH1C5RybmpA4DAyfea1OT8dMSjzNpNgczakj4jMmvH/luRF8Gd2mF1YVx3xQde0uB76BhQCLe9
xgMmSa0tyPzDpigx7oMKMuJ4FYB4DdWMOnxHQJMtXJzRNPKMe+KPlB3+uXdmCwXFyQCRC/UH7lpV
EbVqd2CUtXKNvB+uGGfLucfhgLtf1CErVaLYNnAPko99KrJ8h0X1GM0zisx5Y6b4Vsj2jeJ5VjAF
+7Hhrg2qbTRpN73G4Rm3/OZrPdzQPV2bCKZXacxiwGTsLfwwJxRVWlftODKtqpLnK3Bm8UH2V0T9
V4khs5u8sze8D4Vz6kySYWoHQiWj2oNV40Kioca5bB+RDEQTezpVSfNA8+Aclva50L8TYq2QPS67
sgeaZAJULzacQPcpi6FwxGWM22tWgGCmsbMou+SA1/AJAWRNQx8k6GNalUdEmxsbMOfogoiixUwA
l02kkbwVeVcCap3CpaFHfzTVHJJau1Qs2KJtPmivsVhE4UtL0xI32ravdGs1IZ8fRnq9dEZwSr0E
+XD1GMeiW6fw7bv+SfzaUyDBBHPxHBb7IHsfEnG3hvjL1eO/09g+lS7TBj3mYrWMR108VyNyniWe
F9xZWU0pgwi61b/9gWkhT3oYpAes929JP5x0t9iNVn0dhhg+zg/i2rS3ryqhOMnDl7Sqt4EZPnrM
AWls0pmfecB5SamBZYlJyEPfxl9Jbn+Pofc2RP25Kgp5UgYeHfR+V4tGKwBAjGXeZJ11p/sxYvPY
COcsXcwOhDIyRJSMdfCNIB+u+qcsTxNasMOHkZUnpnYr+hSLVDmvzOKeQwJ5Ju2T1i4yiGEiqLK7
9nS5S1m9QWgg9cwZt+OQfhAk+dhE9L3C6W5M6YUxzl2w3k0jtEEHwyVKjI/RZKLTDYeJsCAc2wGG
B4PTcbDD4YBeF+KmUvZ3N/jZEoRyjNFpWzc1Ou78nSqR1HozzBZVRbmieZpPYHM/0UTaYMB7DwsM
imNMf23qV+EslDTlG6V6vYevCgfX/rRq3AnWsCPKwF0AMrhA4D5hhnGaP9Wo33o7vcDq/9Sz4JMU
SdqzxMeVLIsJhijPx/gfhBS5NJy3gmLEsVmzahxK+IOrpTBaiJ/+uYqdHzKLQaLAyLMp1+vMg/U7
xi9S+Fji6B8kJwH1fVG2Oicridg6Myu1cyz7NUSKp/Q7QzXsRNOggJj/SdsOrEr44qr4kiUWOvuR
qWAcoAofcY7S1t9Fsbpa0OZkXkl6LYrAYPqJfk86TezORyPI6AxpKGW8m9Eg4JZsWnjv7aWNHF/y
+oQ5PCB+WEd9T3aoowP6UYw/bCMqD07gbPJcxVta/w/Sts3zqLnU5pnGmZV8icAibjvLeohFGdU5
hK/HDgvp1i1YF0ubboNrVjUhFQwwbMgIFmlERVsgF5tKuS2D6GsAWXMx/igDNMXoNBbJgN4hGP1o
mek0QatySw/tM+/WOU1pFNDQXVuDQLUB+6XID/Tpv6s+L9ZJ454bjAe7USYvivwFvfb/0jlLF0OO
sEbXCLYTAlhMhcEI2QQYQ+LCglWun/zUv9Q9Wi06AaDjiuQI+pT2j9lt/aBCqUojx67l8+D01xyp
wLIc522t6jj7QW+fZXMMAom1m5y1PSYX6kK5yBkssooUbvbmwGyOJeKrQiwdVEoNcfVF010j0/kp
AS21JjDMViDcMTEhKepslcw3ecaWezKGguRdzkgG8eYZPrswTq6EVW1q7AdhF1DziC0puNPShtK3
MIdyKysKRQPT9Lv+2IT0mNKll5Nc1VpnfIOvGe4n+g2czdCdJCLEtf4coPeZ8JKCenZvwkkefYb7
Vt41C8gtdEEcvcK+3V+Vl+wzzlAypITSBXMnLyb3qPU5y4vgFDqEbLQJmpLfoiaoq7faQ4+bdu9T
STWnehb+ASBZa2BpvpsKRpg+PQna7oRC882zaWWYKy+ijKMu3BfS+iaB5WAHbJxxWT85rrwKTXfA
xYp3Yxg/im4Eh5cxssumC8iFnyA3736JwoWf1vAhbrXGK8geSOmky0iFt2zkzukfcH0ybS9za+vw
uBPZAslQ37qda238EQ+T2TEetD9iECDb3J5lKRw0Eouv0l41adxhDWIiKyHy6t1Sb80NOhJYlvP6
R2TmIgMwjjj7SmgtCEiFF7CHUDBA6kFZnXoL1cDLUGfbrv9alKGUx+2RZhEXYOqe0LO4kyQU2fsM
4fugJiB5MuyXpYwhh6XBZwWghRNue0tH80PGMIjbhJlPgiK+oH27SOZ6x6QSmjz7h/iix9T8dimP
iB7yYb36BUk1I8pL4685GnLZEPOM7thic5bsYyaiA5pX9zrDZY7rwwU9XR2EMWzjanrPfNxbOU5i
DcWBaKJuqWn9kxehvssXnVlve6IHNnHNMWwIPU7saOXwTUWSvr9ZN9pq/nsFg4+FgUayAdhNthfp
zB547fl4g5J+RztxXRr4SQFJYwOqYTxMLSw+yhZn6ne8wG3Nor5tMg8Do20f/Vhn7bIcuVyKIm8P
XdTivPG9fs564GNNT05kavwdC87UGF3fqIitAwqKmdUD2nw/cJazY1cds9wQwP1CF+zFSHK2Npxq
n72APIPpQMbPdMChBg3HPOR0gqnbfm0CfLrAHLGX8VsTU1lACtFXfjPpeLUoSNj08c1rNWcG4bEk
xRZ24gl99BpZ2SfYX3fduTkxsrhX+4Nv54goHfNt9BtcMQM0f2Laj0UiM+ITeD7nn+j3TSJTQIZp
AowgF7tWJ818/pH//aYczf/zIRJBOsOl4y2iYhC0pWxxkBxv99H8w40Ba/385vc9GJ0KtH1L+jxc
I2kRxJdE9cFwieT794fYUncRvEaiVvuYQ7L3XEWw/gxHUSekFNEE6YAYYJeoRH9322RrmyN9jJZZ
JGw5Dj0cmQ9RntM8nEYTXZX6DiL6yzrt7yUJsgSGNkumkYNLlM3YboxGqw+JyUD/982/P7SESHa6
S6oQQWCIJWOAL20PBJmZGg8igXtz5RCCaxs4WKx/P5fYKXXM7x/8vjs9qMllzZu/HoVsefj97L8/
jF2bx2fonsZy/PTbHBNSNmAQ9xvmQlyPf97zHA50qmlAB0G5o5v9h2MQMi4Vlkww5zfW/EMQykEf
vwO4U1NrHzw0seSd3E3SWNZj7mGYKqvNGFk/WF9Z4fX0Yiuf2sdQ5aGZ3zhxVR6M6KFo27WdMe8y
UK4q0goG71C7Mf1g3IGZjaQptssd+POvIBPfk8OAgzCft04Lljw38OAVetoymq28EyekjrUjRjy2
CPXoHsrmEYtissQm/BVMzakJwTjV3SFv25Obuj+67JuD3nnrbEiHhwBkTPgDVAbkmwFuIbZpiIUx
V9+2FBMmh/FFwadrldDyz7c5Z6yrSnV01g3yOdKpN+Bbv3AawwxsbAIpiFGMMidFN4kGxEuOEpPZ
MyNTudwriEUbLaS57rV0jYqBGPE57xmpxETqm+7z7Ef4O2kwetUAIqRgKNCStc3gchGCwGG4hfFD
1y6GZ1Xvpa9tGs55K4VmZVF6A5DLUaVXAy6GsoF2NK239xjKwahA8aBFIUQfP0LaKxlZaI651zV2
kryqtB2Jzu9Bm2e0UzwuAYJBxy8d1Djja282+am1qbVcEnSZYlhLooIEjeq3AFviA1t7j8C479e5
qxEMqX1hVU3UZuA0uTY6wz3XlXhGVEvlat6GJiIvAwPafEAe9943z8VoNidp4SDJR61YNyzVHMaL
L5qDjMYmJrhR2VTHGK1fnWlQMAroEeQ9712lANeIbthUqXcKUxeZ0iTaP5g/6fu0ZU58bwJrqBXv
jTkyD6j6d11kBudGdXFLKJlMe7G6Zu6t9VLrwUzmvoLlDs8OIQc8EfahqnRBS8Ti81pr/5GNooGM
VXFVh8hF3ATkUqe2terupkfWWdpn5LEV084G/vOEELNfmzboAiyHCISmNRksmpF4TybZWW4A2xAZ
arVzp6ZejYwN9wQ7Yq8C3XBMtWIR5m1M/APtTlqjiKmaJHxowJOFkPFsKayT3cPnQAN5RbBqLAep
9Xs3RXannK3XjQ7dkDAm8T7zTwXKNAbh9KR0J4oWlQY6uBXuNR1oTU5agrePOU6IkoqGeWjc+mpa
EaqabptwDHFR8xUOg1cCPcfmJhpr37ZucVEG2GiNaRznbmLXGMU9F34OT9fMaFxqrCrRHJQbxz2k
x0hEm0AP4qODyVoD8vBQJMmVuMa333tinHAv6Bxmd3k03YoMuXOi8NToeXoPg85G6D7nL1dMwGBy
futkIbyTW3So07wmKjYzD4AtMjAIqSGWiWG1qxBhw8bJpYO1r+NKGvGHNlhfDOySZWFNGTxZlXE9
sh0LB2LlATPo7w0mS/9YzT8oMH448laDAhrhJhuCeeQA5hw0u/AwIoT6pdc0ej4CmV3FsL5sGnvV
u2VxtnukGhrqSjsykC8k5V3r+k0bWvm6bPN4a8SIpOCmcGVybNTtGD4SmaNYQwipNuzAw9fpBxuo
KkSua1DIfrOrujYDMqv6cYdnRn/+fbE4uLiV4Gp6czTs/HQFBttJzVGtLENv3yH52ePdbf/gOqWq
dr3yLEvbooEiHCzYOTtLORxRUhN8XlgvXu7ACJk/Ik7T3ptx+wCCJF52YAIJ2KARX8EmPsEFxX1v
kGDeKnmFO390Yz7zC3uK/LZZ/X7LwezRC9VGOxc8auPGHNvbqDXWfdrTHeiqvW43/qXpVIuogvMC
3cny+PtGRzr1zz9C4H23zrIpwLKT7KWR2Cs9h58nAr0+6QREN9LrnzGZhHuAQiBvXepORtz3gWya
jaed5WSFx3FG6DsDdoI0HtAhjnp0GOssXTP/W5qAKx8NGX+OLG7KLJdpr8qHpHeXSQ+pig2qfayi
N1XF8Qk5O6Q56BqWb8K8rpENqgZxhGeezGEUJxw4m8jtIHPYVMZjbRLWENAxKQaLWnJ+GNuJ/iBb
ykFFHoeqNoNTkPvAn+GmgG+E24GrlcMkcHHNerDTBqxU563AAW3wNLWPDOnvwHWipYtlb+3J8Jtx
43TiCkks+1OynegC700XOnDcJN1q0BXnpt9FzA+tc4Rk4DW9uQYAUgYb/dLWsNRbBQq8uKEPqcaf
qOwI0yYFe5oIuexFRJfA/E6MweeI2DHcz5pqRatTP1qdTqxLk7Ai6ErxCwYIBF9g8/upKG39qzeB
Uo3ycxD70a6PKdNts8RqP/jxtm2zObemLh96NoM+4xXzg/10jbzkidnewpAu4+8PX9hyrxtsqbKa
HhHfxQ8mPOusRGiSiPqlH6q/Pbp+oxkJ91ChtTeLEPuArvNcp/ZG+S5AYYmJ3yg4DlkjAFTXtbx9
OmL1GMsiWfm2vZCZbb0LG2R0H7QP+OQn0j2UP8Njvn3dknu/zv2LISU9XmA29iyjwue1IlokBJn/
3frEX0DJqZ+iNs+Jqel+IgSECPAMZ1PVBKYZVU8dEtGGrOY0uh7zgdMxQoy6MrrWWYuWKQidrSXH
9qxG80nhkiClEwZ3SwClqQlri+6WyscK71qEHSqEDZFNzrMbwxEqhqw7eTUo89/fv6N8k4qW042K
naM/8sD/br1ekmcbaSl3Z5GMCa/NfhJdPV1gB3gnI+Qv+R3fbUxth7CJuRBCvHwzuzQ5BGaL6wb2
aZSwjyH6fPCy1P1uXe1PtcUZl76F0ouAp+Tus2yScqWInr1I5ExEDKndoDk1GbbzGRjNsKYzB9J1
3dlz39CHVYj7B5sjqwi4Q1ge5XFEw7no7XHvOEN6Q0GDUCYDXN4hoKblS9bZxJPTZW60In1IPgjK
tRMLeHqIa+/z96NGIyQ59sLiPLjdoTcriE/6BC54MNxr0oqWnS4iFtIJP0nlMT5H3hnS/J93Qi13
ISlqgspl2iBq795oHHSboUXIzg5ZrIs64IQky+zw7/dAFp+4reW2rgHwa2QfnAMxFpuIgM51MBg6
/aSg2RJBRqnmuuocz5kRQ+0RCQCrdOeYwJhSZHdgjZ4NFAiHoGYAQwiRuQ3z5rVwyk+XY2rT2fqz
I2s8aPOBcmgF0MQWF8M0Gjn3T/UXnGedBY9NboMK1m15UAOIhsHN77bHBGBi0NULI36bFAlhvC6U
t/6mKUdrHxShtmlTJqtjLYw1LZ3+YQKyt9M7DAmFUFGwREKv1kiUf4aUaRgMcIHQjvdCIV9Lm97F
pKpua7OgncBzbIt68PFWj5gk5z0k4Wnj8e1GYmNyWuMecfat66AqJp4KVdFD4OF3aQYFtTYiVXws
CnA7RJXWjHhiodxNk8nxg6RyUXXDe+RnwbYls3M5+emHxwH/zmziURuU80Ew/dLt3VdCz+s7PS1v
bWn1p5vieYolomWVzdQcZeffWowwzXIptRPtpclo+aB6lg8G/ghiyPtDbtdijRDK+RgG+uthfi/z
7kxQGkzJpKpOZBaE1xTLKLMsT38Mx7Rk1R/Xfd/p3+MMXtAVJRyqxrd+ruMQMdyYDgBa0UFZQq95
QrIEbiVEez1SNB+JL4sYLvuo2YRG9y5I5WayBSdb1B8L6Ylixwt8ijy6AvQYLMxhwcVqaYUFGlKS
MYacEdu6eaT4L1Z08ZPtWOqfjr7OhKE/S+S2fm9nm99nhRZrR3EWE3YNYk6ascL5RoUhNe81TlV7
s1vzHYFh9AEAq0zkWxdjPgrhzoVTmb0RkuziYwNrVVp5dQmM+IzI+MMhl+yPbXLrNJn/HoXqfTLa
L0JbhgvzKbErJlXsTSG0jd0zNaCbUa1tMRRPgJgACyU5Bu82CLfawO6hJTUmhZqQmxlyNKXF8Owy
r6InXXh7Ui8+iKlrt7WBvJ5QlHjVBi3SpSAxacOE9aZRQbQzouYVXRIR1HmADo89bFnE+BHYXZ9C
+Hux1U7bf7Ywdo+jY597QSpB1ZeftARJzjC7cdfbuk8rsXHODo2ebY2cmFusgL3Tuu+MEG6pOygu
2kDoXJg6e33gytnZoB3+9x50rOX8/z/d5f/VXP7/aFPf/pSz0bv9n//U/4dGdV34/zen+g660mcz
/ldr++/f+Mesbhj/AsJtw40QtkMcjovv/B+zuu78iy3Hm/+z8bIjWPlPs7rl/cv2cHP5Ah+772Nb
/0+zumX/y7XwqAvOeZiGcM3+r7zqwnX+m1ed10X5aDv44nnPsE3L++9e9TBpSSbA8w3dmEbjWJnV
UczYFZoDeVWDo7IImI2gIHk0/AwEOmuFHzaL+6NWpmoD0YmkLUZ4Vs7cSswA+//g6DyW5ETaKPpE
RAAJSbItKF/V3m+IbrWE9yTu6efUbH4zoZFaVZD5mXvPHTUhd61SD2Yddbsc1UBg3rWVtc9mgL8V
O+rF1Sbj+gZkg8wACBOyRX/dQlYD8wy2CQy/BLRWD7ewU36BZSQcyHkZ9p5XEVzAFTY22dYdKras
RT1ss8LLwnZEYToQj0waM7uteAW0XLvWgYYXUuTCGEks44Dv9zZDi1Cvb1tXG29N75wqxjNGmrBZ
9Z2vtDfGA9RfhiITPHf0QXOIoT6Bob5A/EE6ks6vkaNDM45jelCEyOgvMshIVh654dqyy6cX2ZDF
Sxflp4zNgA9h/jL2eQ5H16wWyvI4/eJ6vORVMp1FDOuu/4FtAGsORjgaEkCD3UKiVFsmh5nIYbU+
dvBQLpMS2DV9AiNsEzqHV7oYYyvQ6Czikvxv8T9MDl15vehvryihycrFDUHZG+X8V3k1sRR8HEE+
fJdwhilG/X+RBYzKBDUT18vRd/w0pLXdm1mCjIHCmCwRTUSca36u8g+EOkZDJZjlyAVf5jcoyPi2
l+psQgnc3LwXQTkjjSuSE1uRLZ55BLXg+za5xC3J4PGxwQYh/Jtq3GXPVpO0gzvZO87KO6YTg5+W
IQwBBJDHdVVi30mI5hLxDZPgPaIjYWW1jO9Csn1fW5+lCliyVfXEtnGghiAAI6ZbNfRSKB3gVX+q
TvxzXF8FVodApLA/rOhTI/q3jOIPFlZjw5sxwPsllDjCp+yixTTKk3/Ld2zoMzSU4tF3gtaCVJkN
zCEQGL8R/PqaGv4D3t0Xrok6wGpbghUiw28WXwVWlRvskUUBefG2ZKeY2whpugGrmS6yCwtIJCg3
Awhu/POM/yEc5ve0UiNLHSwVXfKXvjsP1/uxJsc2GqFsR0LN7PJTwTcqwrl3XxsnLy4d6SWbjPrp
wdY/2dz9Jn3LIi1dytCJGbV74I5MTzj7RY5EMHzaJgpc2tpTY9ZkEUArIY8QUZs7TducEnjOZbdb
Y+sdgRA159x3waJAoludV4Itbw8p1nQK6B+FCshWkwytrIKH5iOdtjEeJyCkXeMXvyhW2R7K4NqZ
cNri9o3GvAT+O0o8xKuxY4Eadu1shuxtSCbH7MMcfwECmXiBhSJ90w/NTUDHRrFZyUXMMdwMEfFG
UBA2ws/JuHXXKUQXxjA49n2KMbg5ZMlHWaN2kqH3vmjdEekqq5YerzoadbgzEHBOJtepEG9OVeWo
nAg4l669nXp0p1VpPg5z9Wkm2bZaJ+y9yiNlNF94MHpY/MxN3xwmqFuEBd+FgfghRuCZeIz4k9n7
zhuor1ny3iwV7mrNmrID7h65rGOR4+18lhxhUqHPcqHDA/XhU7493vPKnHdFCEiHTsbqfOf1BnGz
i2EcYJaubpdQve69RBXhOBIsU03sAaq2qhEB306zZmO16HOrtfJ5Olu05ct0dNLuS0SWE4DaZN+r
CsSt4PUX7aDEmwp23znTE/qkV0MMZ3wdAXlcRCEz7NgomM1THWOISz+WCgn2mtYIdku1JxsBuS8H
BdMfJIWeas4ATS4zRqYNzmRvOy4Pgxehnhhf85RottYY3MBSP2tOGiWTBZCudftLEbrtKu/BNYtP
LzGOvpW39JPOMRkXgSin4HMafclOhBfXUSI+OGnyqqkpaREjb7ewX9g+aggNAbN/nofcMlgA9rTe
80uMeJMFKbq2huzyzWI/MsC6I5twIZ7G9tlapa+iZIhdMeNTaTcHa2W8E0S2r3hJ0Vquyv4Y7Yuw
cKsVZJfywP6JFLSMYThOlQfDWRJU6iL688qJlOBa/fVZEEy2+6uN/srgDyix12PnOxk2U3jBIpOU
HSCExngHe8WhZCcz27DRrC7pjTvIos6z7H3nzqhwZPqYg+XdpyrgdflQEiWHEfNWL3EBj41zQdwo
C75rA98b3VCNaE8UajeCHoDu1epxHupju4xyqwVqgtIk9WGWz0tzE12o+GS1Myn0y4dTRSXDyd85
Khnpqc/CWMetsvx9YzcwpjPdBQMp353guckjIH3WzNiPJSEi2eIjSqxnlek4HCfahb7qeRwZQXCc
YIZF6mAvkFhnjWKRV7hAjfm/TJLjgCd2Lt+UHH5jesPAx47JXflnsbqMUCvS0/WCDS/CSKL7mJkq
wjaVETOrZw5r7vRijikXIN4wXnYPLYs20xlapmNLGkjdg/ziNySl9dcy1XZAT068hskUEIx7wEQn
kG70EZPqsZTxCUHJI7tvohlaVL119TqS0BFKXi5Gyt2pw555MAo4PEZR73DyTHyA44nbiaFZLYEx
c8bqMiWfmFv2Brjf2CTMbGqfhjKGBIaVPNqphGGJSJ+xK/9F/PfQRILkoe4ad92HoxpjY9o8ibk/
PLXkadtmE7pudz9RJ/AWFDtCf26q0kAo+qppRdVQOLQCTrtdTJKZ8r4Biam+QJmiIi4Qg/lF8pMK
/96LKZnWmYRmFirHMV9AnTS3mMYIcDah5lOTkcZYdZ8cB0z1020pzWOvWxnM+Mo3djc84WtcMGYg
BoiREUZ4+nu0EUp4b16LBbw25Z4F2RCKZXXDpEPggDIXHfzTOMUwuCdCpUprPtY2AMpct+2mQRA9
uMaDMbBp6DrrlGmAh7bvnEyo/VtsRaAm06cSZzxslWvLwJTsO+JhK1JbMCiEnjtuq5oDmQZ+3QxF
9Nyumt9XoDiItHMWTAryiHBhVdub2+foTv27b5QZNxE+TTU9LihempV5oMMyuxm6CxuTp8Ubdgly
zgDQ9p96XvieNYlaaPT8SF1bhBxEGSIDy+6tHiOtaF0mDfXNZ+hnYTfOu9oluEy6xh4RYhIMMmdx
iXArYs7sRE9Iz0gpXVHakU4bjDF8B6NGkUUq0BUl1hGqxnZYl4+KCQOqWfA2zu2TmDBzOXN08SSf
bAm7HF9WMYXK9sB5EvPVHWvTBweoACVLsQIxJJTZYWIvUwWFvj6IJZlAgX45nFSBiuM3hSy8aUmN
H2Zdhv6sAnIeL/MYJGhTN/a4/ErcNSzen3yGRzYLB8eN/uYCALjLGeK3uKGM3QyZj/C/brs0xqlm
lIFCVELynD0bEjsy2on4luy7KoFd92Idw1tZk8nsDuXEvss99EECGgpl8WqB9IhdgGnJNPxD8kaa
IpGoGEqJSp/P7iB/KMGoWpP+FE9WvLVri09TzdvJ9i9z9ELMYMnuJP9eRbbDwHvoveXdNIFuJcK6
45Bkd96RltoWHqM4wNv1t1+Iv0vSrMSMeEOYDNw4DFGp3XcQaJ+9Rqf4ss2IDDdEvzmGOgRCDESW
7JBJ4zL0nTwkZv1BJgDqJDzaIxoriufsj888YSnALze9wNfVUUCzSBHzgsBL9y/sUD8ZPTPO8vHG
ma0dasGuY23y/SqmPizlB9Qa5sesYc1mhCFge3/y6nZnEgs2xWjFe3B7OenNA2qkSK2/2adZeGAp
ZwhPHmdj22Q171dKKHOJj30x+6uYI5gvrNmdvjyNgCRYq6OxIaSFkYX7d0bBdhE8QMd+4lrswYjg
qO4Ll8lxwdFg1H9UbP66CLmYxTbTrozQosX8soVtkJXi2O/T4g6jCg7JqTrUJqubqUyKrSV/IOmY
fIwsIR1D73OH3JCmJJamrW/SDGpZe0kw9a1sJuqbaJ9BEeBbMub9AqejCBeLaHJpYO61PDKJfQ+J
IvL/jZr5mPQN160RGyQzwRqj2Nv9dI7dBUyZcOc9U7LTZL9krEe2GfhmbhPiPQtEb6Gj1m8XNtmI
Yf45anBjZ6bFSl29M9h6d9P4YTJcsjIYstvyEVjYP6hLzwbs4sL2T4tEQdpavKPY3wTgjeIefZq3
sW//MRUYrXOyuRs1/UaGA/q0jBjK5lk49Xx4uoWmkkHYrDsOViBbkUydLdEnLrkCEU/NgPQ9CgA8
28Go/GWb28zGBM0lUT2PWV08kySAfKmGYI4e61k580PSlq85huidtbLNR6HKp36ZV/w0c4x4bsz7
Q1GOl9RvLrhaz5njXrPGeLltVus1/bL5czYRo1LUP1bCLrNsokNJclfYa94NIuMuLmnCG/e3ZCm5
8WT521NLwOVZn5UAcUB0H37CsJPTHxpfzum8flmVsHYyj36A0/7MapZEDnuvEyciUPCBtg1ImaTr
ZmECrSiK8wMgAiMYMtyw/WVyrYTdI+996lTZbdnMeWnWPY4rTTAdBGa6U/brLvimNW1vOGpst64c
d5kdgxqyi53oSBayF9AbzKS59cRFNZrcnp50lx4xyNyM6M+6u65rYN2n0t0yFuecwU81AeOI0EBu
UoTL2BWdR1L1uAh61m8Te9KRi4dBMR5FbAHgu617x4bzUGfxFzBlYo8mjAwU/WHSa9YFy/jJsuAn
fhdiwijaEkgO3eOD1Q/3kZwerQ6GKcQ0ePzLeJzt//VCWM4cE+/vOpvn2GI+Mq5E28LlJ8Oz4olA
7/Ro47HdrslTWnBnsPlIuatXAJpd9sEDfzXT+M0R80Gl+r5fxkMxnoUQ+yQvrl2N+YPXI3myI7R9
NS15VfJ9D+HcOez0a9RB0ZNY7n2FQQgcLC1GP29ZTG9l4R868HnXo5OjiK8kvLY1YitnPLTGiJlw
fJwsyCTy2Z5XGF7qGrv6n9RblcLKwyK/8R00vtJKj+uUsAI4KZOBjqybIzrmMSSE4dqBBy4z8Hn4
SHvBvVrWyQcetp8Iu0Vd5+YGU3kTGPRCOXYlMoj8n1YrsbeiY2bP91NFOwxUzSy2pk06Ywyieh3O
/mx/DciRwJiAwBTI2eIb6VD+g2y7cdZy2876PKvysUJlYDTFaZzGI8AP7OV+uPrDQ7f4kK2fGs/4
aLUgt73/SxV453rVOfbUg4yYPXV5+SZxqqXT1Rcjq6OIDjcB+WM8ts1ZcA96vnfhjMPgBRoW1xlZ
Y97U4aiI/jg+8VMrhV3TYSIiBImLH3N8v4udjWPq81iWT63Znt0Ymzl18HdZe++WkzzWi/XSUf+u
GdHlDh2mU48LmV4Gs2Z65BKJ4TqdCYQ6FxQJ0BkS5Jw29KGIHNhSaCz6DuWRbbDsud1/nS0FCg0W
eWUMtqHD21U7lUOAXYmMF60KlilUqPwvSuoMVNOUHeo5fyqvHPmoSD3kyNOTWInQ8GjAEcGcfOm9
ZrFFpOVQ0xhwbRH1i6wxb3iMutL4MVPjd7K5T7FbIU+7kcblr+7FJa7nS0IWusF6L+x0eZkqO2zN
GOeaHX82DlFKkf018+HXoMdFY2tuYQLLC28HTeuvN6ojYrrzODi7jD+1TaKf0S//4XmlV0XhaRr8
yG67lBuHNeZTZeFvVXaEIRKA+4DsxDasN9ZF5iJgpVjqKlGgMAudybuVEcIm/NFG+njbTxIacGdV
xpHGbRdJYlBHogvA/hzhT4I3CUpZvs4OEqb/xdTkMotq2C/J+mAp6zA5Kf7XBJhO/x67MV2RyVJP
AXea4Akbjrjmxt+1+FAJklU21Lb3DkSevMCKZLa1RsINqgSn+y15zVTPdsNkchSPie9G15YYtkzp
t1nGl0U+lGNziRNK/lQW+alw9/Nacvqq8m2N0OyLGklYR1OYwZ5nvxQkVlcHgi7LXJq9Eu0m9qtH
Ozfe4IO4rB+X5kGVeCj7WtiHgYFS6pj/fA0rsGvdd7YxHhJ1JrrAYulRGAR1EVMYNX9oumEL4e0G
PA0umY7wzngBrpX4tFFu1Rw0IkKWPtSf9Im7nHidIOdg66GMb7BPRHUr9z3PmlRuOLb6lmq6usd1
to5oXxgPd3Ax19tVIHD4NxYfMP0cRvh3Ca5wpiQI6356Qmq1q1lbBj3y9S9ExDVBCYHto9gSuG9U
iw19pD/pC6oxxjoFsfWITYUPP9Iu7CrMxu98dmfsV3nLARoQMKB3wPQZD3TIsylqykDM9mtfkhFI
FuMSuf8YoZzNEtTR0A9/OkJFuniFqOVQTTa11ESBl+i6utELdachShjo/mrcCTsSVvmTdPwj156x
OiLz1eXrh5TBj1bj86+q5tfKu6+M0e2Bm2OrOzQWPkf8Q2EgoE6r7Bvdw4OU9AC5eGlaly6UuLKw
9JfuCDToPa6W6Wpy07Uu3VAau/d93VVnej3n5o6kXsmT9I4gv9uFnhKV1JAfrmqyrXN+lLjEipd0
fXz7Ou4AB5B3h3TTKBomy8gJ3NgDDz4QgMY+OQ9Hy1ruLaheh94knpKZXLy2uHV7bmLUjj9iYoY6
pi6jpL5BUabFPoUokq3tqafYfmhGXl7NTs7u0p+6BM43zgyB7cz/LaFxtVY4mYrc2o4zw0B9TJLD
/EKIW3dnOFTPpQZthUIy6LP+dzGtl77n5IqkPNWVykNTjvg48gGtWQo0MuUFWeE3hkXGHeISb0QI
Mh8qRCJJcCoH2M20NdQC81uFq6clw5dY3W0ksysV2r9svLXQ+SrDGBInHP9pDbMSLFjaAO0XRVRu
mVfzHdHW5gwo9m2JTbzJJ0qgtLsZ0XqCvpn+z+bC8BGN7NafVxmQcaU2ZKbWeeI8GjzgzdqenSW+
MzzES/zd542Xm0S+AQ+G7oenk6nMfkLrsWmbcW8MiCWxmiPkvQUEDpbcFbH8Rqu3H31CmYqm+bY9
5ol4dAIkyWSdpM5fLYkdaVYCNus0YfFRk9M9YJ11m/SlJin2UGvk/cOIRs8Gi1ovjBpue2fR80Tq
Qm+dPP7TZgkZNnLYAXkQAebnNUS0QrM+/5CDx78Z55ocJWJmUkewJ2fV3SpGHzLjKG2d+F4hdTOJ
ud3xevFwLszI3K4nz8Qg9ZG2mXBVufwSzOFRvcljYUcWjThdYe5BnSJ1O2EBwMADtayRQxuusrQI
Y9IhE/1rSTKC2uR+aik0CWc5Sm7fy6qbE7EWGJ0LAuIL6CVevXZ3vTPyRjHi22qpLq1ILioz7/OI
wg8p7h1p6aBVEHooawomdIFYY5Cz4B23MIDYh7ImrkvSEKJ25AOYcXPvhrZ4EO10R2pcEHc5CwpO
eDpZIwrHxLwwVQm7GQZvC/A8gQ1tIsSl1vYPjfUY3d9S3x/YmmmMSE3DOqp5kaUSYYFTjKGzg3os
/xNrkuIwb2FDXhDkPqaAhjfCTD+NnOoFrWYawaH2UG5Oq1ef3HQ9RUOLfHqUGk0M4MsW684hN0R8
b63yyc4gA2tK7Q3DJOwXXvo4+M4U8MBAyqoYWSZfZJSQOw0ftLbOuarUHb6pTefz6g8LuxQGC1BZ
cAG7Pg5N367vDIlkwK9HxL63UlWpDK9XKm9jV2KWB2oIwAB7rZFRo1Hi/8bITFz4wiBZwFcVz5DX
2IQt5BMzK22Yqm4SEHgDsBvhuNsak8RVcXvlZi7PC+9ei1QepgdTb4/hf7BSRrsG3CxmZw99giDR
IbesRlcP9Qpg8N6syO5ia0c8ZA/kMTMgvLQj7ynw+EfU/VkwVvh3JPDL0e9ImB9Zpia5+61xCJ3K
ddT8hb5jwRSeadF8KM3uMNrmGCDpYcsHgGEjyg+fQFcDf004ru8gPvKgjDubiS0aK0OwKOAh3rRz
cV82A1IUj2DE2SYIQwNZseXfHMnfxjRQxqbsK0wJvgYs4EPhjJgzp1oHK2ZFFhL5r0rm1ya9neQU
gbkHp4uMsh1aZeJY/O4AQzcL3KH55ERBxC1jf4vKFNAdScle37DnRRoakCa4GxxPX0cNDd1lSVKk
UGtPQwNqxMmdj7wjJnxdkaSvHpSTEuQGbs97H0npIe2T31ykxn6gA+vK7C/hMyAWuiNMQYOX3KPJ
c1h+rEuDuismpqrs4oDlarOfVPIae1hP3VGonW5M0vucJwIdyPfpSp823N5Fya05yzxY5rX6yi0Y
DFPEo1QvibmJvPySmFGzYyXJzLe7aqOFO+3gXU3p2DdllZzTtQXZBvHOrQZAmxEqZIv1dzw6iKEx
Cq6T2jbMumL8oJbkNkh65r6CJlIj7Txl3QBxiakJaGqcRE3/CuaMmYwV15sVqSeg7NkKEwotNsbs
KUfZlueYDQUJ8tulGtA3Kk34U0IrwDMbGGhFyxgnGkX2s3K7R2FBrlXtp49Y760z9ItKYlr6CCnS
DeiRpMQeieq2rebtPUQ6OvHUocopK8ntihUx4jTQDSsJE6HLCAgh8MkG2fjSsHbspNkdmPSqeREp
3JrJcwcNXtYWfKPG+dukSUWILYZ9DICnLK2eVdzLQ2urr7FgMqvcsdo2UbyVbQcRd5GkEcXeZ08B
O6n6ZSyie9eiK5rUq52xpHSWV9/R90uVP3kJBoYOkPo0wgnRW3OMkAhjl2WkikWj8ImfakO/kU+x
97MolwRYuOY3tRHM0Q9dtoxPWKVwXkwPvr9NOyq9BJbrdgEnhoSOy9nTf+reOxpp/Zor9WZUDMrZ
AL82w3jWa362iuFpLOE2wQjF6nBo++pq28U2Tss/jRz/1X33C9Llk/H0ZpDrs83UHsIHMy1HrhDf
GbmOsVVcYxxmzC2ccCA5KMgmHRMkZNG40WVQE+BybjnNLVZoSeEwN+yIOBRF9pZF1WNuxm/z2hwS
lZ+njrCyvJ/kpreeMjjJDILJ+CoW/y9gppO90IMKVhoO1LqlbM392N4xVn3WhO8eSrg2jG4Nm9sZ
91F9S5wfBwk5hM100JYNjaPMDxhmL4Zq1THw86pmJoPAz8oAUiYCQYFdCHwy5ohXM03Sl7619yNr
l5MgEXgrPJbnJZOpe6ti2VsbpECl8wJBIFEbaSbDXdRTacqlUwenGZl3ecRdAfT+yPJMXrzCeSG1
qzzAjKY1dRpjh2zUv4shTPGPQgO9DLHIbVAOGKgrtpL7QS8vBZGzdxwQeyEh7+gYz53rR7jvbrHN
JYnesNTX/pjlzS1J0mFQSynuiXK5ZGm37t1kuG0DTXn1zNcRv6O17OUyv3uI64Lei8hyrssntkTr
zlwJYotWB8YMyF149zu/pLhYkw5+7ngu0qbd1J6JYYg+fvKmJxwuOqxcnFBG2m3XTIK57wu503rf
RywCGd+zp5oYtywkuyNeoSmnd5h5nFItDKzExnfmEfWFH+jTpjjytN8xaeftwdZFPylD1UiEo50j
ADtToYqyQorAmxkW1L/BjNBlazv9excZ5Ls7jPfSPEZQ0hX5Llb6w88pAm+7KZLYyTGsd0yQqmdt
pse2JzHbwo0KAtqszn4y48GcU/SGBR9Ywk2CAtL19zIaQnanMPd3MrVjsm2Gd9+yY9IVnRwcxPhY
p2vMsGh+YSnDGIYFgqryXQnKdCOK2j3IIr1MLbpDVcnlbLewgJOy2Y/9TQwZ/wWMuZ50CqynXVtQ
JRUd7kQGldVMIy00RgqFth0GBkayybHpZwuoR/x+G1Pp9qCW4jh35bbjxj6q2N7hbgAQa3hwg1GU
dgbwiTlqD5FPydpp8dQUDUYJb7hMjiM34P6RLSDgYpyOqghyCzhuMic23dzeRxnkw7Zf1juh6xlw
bWRDe+c2zbRV4jCx9iKbmRDAB1Tx9JtN7NMQKO6Teq9zIBSs/uwNO22mLh3DWXAUMyLD5sXsmUYB
JXRPBdZQX8YoqJaCyRnQBmNKDEQySbYrSGwVwjg21Zsbza9T5L8KjW3E51C3YuE/xY3F5W1HbjAB
dsDMgDZfOsZVUzsUWU9j4mWIRKmSDzlYWsbY435OqiqwVnrnDK8/DLOk2bkrQVgFxURpZ2fbKuNr
aXruAWATsGPIOpd4RKHlCBMMUIRDdMSCG6fODMFRQtWJNGOpno25V0HFMacSs5w5fZSa+SMJKgQu
EPl4K2etHhSaEMvr1LGAiNrh2Rag9KCIZiTBgfkh6aGPNKAYDxanY7zlBj5S3TFXxGb+CTI62vJe
6V02xW8SsgvjktS8FC09GQ7iiXntwedpO1jvhqfe+lhmB6a9Bq8/E2qYyscxJvajny1GGEx9FnbP
RqbA2vH6U/jLPaBCbp52RGY0uQ9uXO1S18e6GecOQ5QwikY7XGwN1rW854DI+GX84EbkeoHZMp5u
XQrYkbTXMh2g5A/W2WsrfUOz3ZlAW9tx8LarKY+DvpkQM5/KQi0MlA3Eemb94LXmJZqq75mgAbHI
48yWYXGMw6K8/oDWXlARIr7qv9fmpjdIxHcM6oKf14AEoIAAUnDfKsPMyN49952MHaZU7mXGe3wS
jbOJx7bcgYtteZSRndguQF3XS37shAaS0AGya/WrQ0fZMAcXdQzebl63FqZJuGX4uNRWwlVIyTBx
YUmHODIci7CLZbLbXQGy9IQV8impGsE+sCMRu6hf8c6CV8FtKbUgcEsrPyQ1YmPWhr9nO3UY9Xws
vI+Mk6FNY64RPkKemrBeTTDfWVIefTqo1UD7Z6cgJ7KxYzmtFjbIyYdfcnnZDlsJd5gViDCPMdYg
98kyQRghsDtJDR1KuFNTx5zLqQlLBRE+GNYnVT+RNZH4ZxaV2sdefp/MDHiqZY2PmdEuW3w0X4zi
CHgFACHzkDCYPYodoOEVT6iZMtZbG6RhIyzh2TQYf7mM8NaVAUa2sD7NM32K88u0LO5zlC933TId
aL0oYjLMH9AU8LvfCxMJjiVc0Fklc2qy77qof2BNRLHYYDDpsmFvEEhbuf6C5c/4KVhgIP3hB4Ao
tjgRZs1CtSGM23+DcJ+ITEPI5SCEQzgR9kt8SQrcBxqlPN47RNMF6hWH4yGR75Zb9G+kWQRgR3gp
zNmhnLDhobsgkfA4G5jqwgTmcVek14JNbzia63Ue2fGW/RAd2nQLbThIVX4UTgEhSfuS79Uz9p3j
kV/HU0AUwFVWGekBSeIeyMQ85SkLY/T0SFKaptxz/DyQcKyg+dA6KAQoBeVEKW375HfgNmvGqJSn
PX5H3RH3ABikZDpKFk5FwEV94t/Ka7pzS9xo2YvxmFBRBHKcT8r338pb3aoz6GRePn77PlWTztnN
oeLbkDr5rgYW+Wbns+4z+hQ5BDyPdN5ZvXUPwXE8TigHBafeuWVeQuHR3Ok5o+nAMZQTfZFn36qA
7ItplNq0FhE7tuyt9HPSOAZCBKhiQrN0TGwc8i7y0TqQwsQq0um40WX8Ql3cBCXEFsQCCAFaiAqE
zJxbO/k1Gy9FQ1jvU/ut8KKrlZCrzmKLiOmufVpG8x7INTxh2Z0EY6kgB2619UxSnKQdDuCPIVUo
qirWbiGP1u+Qs8ilw//GGox5X7hbikV4JopSKe09EFGCQs/w7W22IiHz2cL6nV1vV59L3CfobF9E
RK1O9NXoNe4aJoUIGpjlNj7rtZIJQWXGhLN52b7qbJwnQ/pqtVH8nqrqyYQ1zF8q0OMEC58A870v
dcOAka+dTnzrzhxN2BGi8yrZevYimalups+8IyI3KUw34Msv6JDcKVyoCIORmKBNnRv5PvFJmMAd
lxNJTXoJ54pABUdPeaZUIStntDEFwm51i2Y8EwJcNkjSGvjbg4O43mdj4S6RSVXOgNvCRzVP/rZf
TOQ2rAlyPYR2xLvWWKyp4bi4W6eWLGzyGwFw5aaYGhJLPX2jka5YyAV0NDWXdxTSmNzwBxDh+4Gv
9TnFaIOoRB/WMboaaLXJA4vvfXCx4GAoGpsIVV2ezTgVnfq7MqIlyPZsFyyr3pYdPgGf42+SxpPj
jSPSGfGcryjGnNnCm5uP8mCQG2glHds/TtqokWeZJp8LaJJwjqavYk3TQOeITCG5MJtPAw6DRye+
M2NWGyBHH0dJaYvBCbUaDjOnE6QLe36G+3zYN9FblZTtxcMTFYqxuM91bQapxXKNiQnG3IdmUD91
7lzZviMMsF1F7iIaXAJDoSNDPmA1n++Xm4O2agltxtMEy+mlY8aOiglrLChEUtM0qbrDEr/oJaIx
tmIHKYy+UVm6fe1b8H9wJcbxkp6dUmdPsWweG4F6OE7zfUG04WYcjOauNgeb7QJjiTSuvlyPQgI2
EKIfj9kBHmkrvo5Ddlya5YPgqO+eYf9mVsmJEdp33y7Oqe7SF/77WNbt/Fkl//wWGUNB3JCocfeJ
XvGo+j0Q9kq/rKgeLSQPTm7vBxMU25LY+7WS6JP54FFnQkJviHsGKb3NhRky8OLp4xsaEdzBjnP3
lUx2al6DJCGlZb0Jmjrjny1y9m0UPHZx9W/JkO7acfupLwBcSFpgRFnz7yB7ntaJThTyOOXrZ6QK
BHTMu11B95es7MPUKen9wyKMJ8DmNgdBVBOHPKHimdhFdUTB+AVrpDJ6rirO78ywQ/QXv8Bodk7M
hMvMeLNubb3VOMeubLdi9lEPjxFcqAgd2dj5h9rGLlAjlCZ1yTgtafWROMmIVQ+3fKJfiX5GrmZl
BdqIJIHQ2snHgk2kMd/2HN5wD8XeS5zshR08FPIipg9eG7QOKAykReB2uaQrJztVRjlo3qiEz6ZX
NuR4m4zsuSrOUS4fUs1QOsbWvYt0eYWQ7iO1NV5l0e60BEXMRj5cJ3SgTD9wvkN3q327COXMSchH
ZHXIZITdYG5TSAYBk6WH2G0vtRf/UyY4HyweH1i3d8qhoJ7r/tcohx1+nYVYD+9rJbe8cX89kzqs
rNjpTOZ6EFPM5DfpHko5ftWdez94aJC9sX7qndv36ytgdShEQBAEXVFlsJnDoSb7QpevA95sKwMX
9n80Dp8ssD6Utf2i/8QdLuHcH8nldv4Wc86njHabf0DYODeMszL889uJChPKIdgRDxBuFtyOJ1c3
/0A730WyWQ422QMk2usHJ8U6qbSH9CBu3m4TH6AyYUkwXt6uhylB90qI5nO/Gg27N/EV8TtOvnid
lJ3v5ozFh19Bvqksbsm8QmbgO+nWAe/vYqf5j70zWY7c2LbsrzyrOZ4BcAAODGoSfcuIYJvMCYzM
TKIHHH3z9bUQulVPN/VMqpqXzARjMFMyMgJw93PO3mvvE+oIflUOOe7gPvtxtdYnEL5U9X2BIt9Q
sH5GIXcpFZCOCVckgGdZKZbKqT7GgpnPNDR7YaDXZ9zY7TIjwJSPGwINAIMu8eknw/cOjUBcKJ2o
qznlrfrpk0O0aAO4fFNpkBttvCA2kFtXpS/gfUEQasMBDUAE2Hz2kPsOo8t0PFj29NbMmP4OMn9V
6faDO2AkTTWKuwDciN2SEIZFNdE8egVdpLZAYbZVj1KxGrVkk8A85w/J9W298dIwmxNQM1Ax0qJO
Bg0dBE97GTo3KHT6ViZeuatMQG1+aKKvt1AuqjAbVgUPdAH6mTUr1nfkWCCXLeqVXhNkZBoPil7N
wsqcT6shultT0S/LBcMkIntbQ9TYwvWghgBAabghnnyfXqOyIOPtekN7Jg98LXwdk2MVrkU7M8A5
wKgAU01N2YqhcR4RHqsaPHRR0BMCURmYat+gAh07JOcjUVgZZjY/exhIRRga94cyHe/gcLNgAt/Z
WWDvGDfO5bZ+bGqayqb43uNnWrWt96bpU7zBD8RmxtzJjrQHPgEk6WLacjovGZKMH9LqrtkwfPdo
FaHhQQ9q28Oqtp1ToCGnDjP5YY7dwdKkedBhdS1KzRuwbeufyio4RY7YJMNxToP34lPjfzdDe9r4
3vQGOp5WXQKh2QjGPdGtq0k7T3TCep8H1xUh1V4/HUIV65tck+kyYQy08avyWtjy8f+b8P5v0mIR
4/6dCe8F2+Svn/8BnIUw5uzPXrz7f/jr4x4c+5/Ss7AMeGBrhGNKT/xvL55GcqzQhacbjjSFI0z3
v5JjHf0/XcuVUjcsw+Eg4vCD/Cs51vL+k46VdDxhSIe71Rb/L2Y8A8Pfn2Jjbcu2TceStmvws7mW
6cyxsn+KjUWrETkOCYPLtC2+7JC8ocXQ3CyRrJFF+nYjT+aT8tEW3S+DDl1KVXb2kJtNvww7jNVK
wRzV4uhT+FO7/dMb+q+c2//4U66taf+7VXD++XAwCt42iRkBqRhvxJ9/viRxXHikswpPdc3ewYtC
FaI/EHIlYOs7Fh6l2gfCxcv7paBcAviJWKo3mCFGFbB2w9WYdUT2SpW4u0yyU19My9HZsRRHH1ww
q5hV4DvFEEYxe5tpXXXic8tQN+V4EqCz7ZtOXgJ7+BFgQ98XTm0f6J/q+zAT/QrDB00CYieiTWn3
Wyw40WeNinvp4k/YWKn1WdhBc3HZizpTezCDbga9zTUXYu19YGnxtp6a7NX0tKtT1eR1NrXhbOXI
5jy0JPEsKpWMe5XNKfW9tnc56y8pUpNLGYmJ0azxnY41EFLlAg1m/nGUPT+3F9gYGAnyy/DwaAAe
jpEDlBOsRELdR8YIlDWJFl03NrRqYprFAFDr3sue+zECRtkK9Kl//G4V4jlp9wjz4rT9Lkr0n47z
bUT0c7BQeWwVHN2b1wWosXHYe2Wkkf7NIKysiEt1jC+8Eu0L2Qc+kR/NPpQCBpVLshuTYZocs++B
GOHnjIjB53HtoRdehmMCalpo4YpEGVR7DvluQR88FsQY8SEEjyEUh50RmiE8F+c5xY9yK62cUZwR
gCcoVL5BGOxuwRmsO5IRtm2oD9cm04broDk0LEpSggWTN09FxrPQqjmUis7z/WXiBNmFafhMw3DM
Fycu/YtTQaaaX7W6Bh4d0KWcZ0yjAkUMzoag46HVtiVJxrRWViTxhcfEzPdEL6wgbUwv9IarrWXl
QDj7o5eQ7kTma325X/KpYzKvReehDjgkK1aSg2oKKNEt+ASnRe+CAn/8lk6NSbsrgRZ9pxkb8tka
+vpWWONwJVds5ORF038a3LPlp/VlrHtsIREZrGTd/mpIc+0wL6A8lklGB6H2sauobI/u3P0WNwlt
abxuNazoJ8O0npLYSi7qEI0CdrmOQJaPZzpoPeYUWKNZOQsGtAXeJL6I6MB0lESd0WZ8ZKatgT0X
z60bT7s5xMLcYBG7AcMff4x8AVphetfGdmURSzA3aGDVWiwlkYXRAsoByvZoKBKUc3q9GZJIkq60
hlBQ3iKrkZTucXpWdn4OcHpdTew7ZwuHKcAAFL5GYD7aw1Qf759WGsQEy79Meuaf9Pnjy/lGzDBp
77X1g6uUPIrcOdeNpZ/a+eLlg7Zo75MWEEtHPxynbcShcVVISVAbtf1H3NGM66ryWR/iY+wGDFk1
XX8ZGjRLrhbHH0VRXgMcGZ//sBj+dS2U3rxlCIOyCITNb2s1cARyWZFtArH3O2hmfYGezmTlEfJs
DZdERjFYAtN+CbpHDQfVa+mqNwWlc2vc2mnyLiWe8EtgeT1nstzcxrEKiWed0h+jDJ6QVNkvbuqX
W9hYe59Cc10W/XDG0bv4+1/EsP+y62Av9wxb1zGCs5nJ31Z1IzUtOL9q5vPr0zoe4uh4v5Q9YbD/
9fL+ld1VYPGUsK1d6CFKaDhgxW1rP1S5Vd1qau8NuMxsmcUaEj5IB2u08sWDWVb1oYsh2qGlfxLi
p8PU9/H+onNBEVq+X+/uLx0otwdRMYFnz8DEJgLuYT6BY4BPb+fXqXFx0SmsKlO5F7o+xkmF+CUB
kJ0yhFn+wvI1eLTue+dCFIrroHsGy+zDHkPQE7KGPQ4JsZeHJO6Zosn2NQV9C3ac5niIxDBLnRfO
9vJbK50J1X003oRG7GLfePpaVSXDeuVVJzpYyz4wxYFon2/T1GOocgdz12ltdWoGcLnBeMyJ2tpq
nvUxsKk8Bn6u3aJ9RJfkUZSo2gyh4Z6YeU9Wn32OZTwegSnRtInwk7jJeLxfAl/RXwFoc8Mpq5+y
3kOmWMl0XYsWZJkZPPSD3GpmZHk78l5tPhtag7aO40KbO74h0JOHWNNSSkTqfm2OVb8/zW5ooRxj
BQQLkujbLETcRqIA6zzr2kvWVxFsldZb3p/TDkQigSCoLP5YgxHiE76AaInZzUazdO1WcDcs/ais
v5UOoBS2r53ZprwtcRiNh8yIq/P90veNvxkyZnZ1WWA1GUOGfoVfAAxvy/E4pdYPUfQTsvc4JqMx
xkDKiQ/jVFrRRe5IjOnibN+VLll8Nk6blSXVcAKVsurolx4rnObnSJQhgtEUqXDcJjsvRVJUSIGR
38V/pgutfjQhJvv90F6yInD+4YES9u+nOMeZD4S2bUnpGcKx/v2UNHFXthJZ57KeQOUoZe4QLuAV
Kb3wyVYpF+9WDTMYRhbJumN7PN7JVKVWJYdpqOsLweXZDwxVYsNCrEGJKTFZljhpysbNHwzbOE6t
8UL7x33sSuc1IaTmuyp0VLpDXZxSXd8qFaePBaJts0FqmlrIXg2gt0CjzU2E5+NI0sN4/PuVxJwX
ihnfXOT7n//zf3A8dBxpCGteQnC0Upn9+y/uazmW4p4MroQE5ZCeHYKrReXSulmAvuzz/JmGcI/l
pD3qcDZXuT4biHzkX5lTvEG/R0U/Fd/pcQ3XMtfNxzagr4kwkgw6VHIQU+U5JAyLpADz6+9/dvn7
hwaCy2QVtKQFeckz3N8oGNFARrLUWIzNcsyvRUiSmyX6Mzrf6JrKF+zPw5lcmIqdLF3GefItklp2
JF7COQPWw8xveLu+cP2bmHr/plzp7MYWCf39e62WbgO7eij8riGZfdT++AoeubXLomrfz897Dw6O
HlzUjsfUIk+IfgDhzMR4LUjFJDyy52hqanhW7keH1O8hAaKmK0312aGbWnJCTdH90sUJ8QWd4/ky
mrE8SzeRh7xFZj6/un8fZWu3teOak4JdumvpxvE+soz2DcH2qrA7dbRqzQQwHHTw5+fzfNY8uFYt
L0YUW9cJ4zzCtwk9UO6hQBxohDipQs8z6qxMdvNuOsiK2sIfERsaq6anc1uHSH8bImX//pMD9vb7
bWe7ni0xw3iuIS3T+G3/mkjcbHt9rJhweIBT2/gwCG3cicigQeDrYPJtevyVHRtXEdvOppclmWWd
HpwJ9EZEErYUT04XvwSK9BYLQ8k6rP1rgkboXDFlwQsIktzwaHX0TRqTf+S5O9KBGX0lBlFgUS4e
718xPyNG0Vs1LSPKJjPNl5CScpUlgbGR8bjUXB8c2bzRmnr0VIO+NFaV+z2lgpBoF2/3i6453lGU
zKcgu0Vnq2u9W6+NP7IcdEVFLQDYgPZyZLwbqnZXQiltbxdO/G2IPqo2ksuGRu2lSwx0WmHuvbZF
i3PYaCwGIjmZn9QBS7ea2tdeocfDml2ewHt/drGbXRnDZ9z3Be+C8VpJ89iajv2Wku+90rnVzxHj
61zXMDNSCCzNzEZmYSJN6kEqYmkKD5Hry10XDHOZBDQCkHrYr7mbGVB1szPeTzYs7P5uajBSuwzG
Lq4L+lOZFlIr3zw1GbYNb2yzG37IaAWXzVt2MnOwQrXjwXZdY6HLXK5zkK6ICbs1cfaMyc3PMapa
dLWahdmwNechgFjnUZRdcYwKzPM9VYwK0nNpdTDiXTfYFYSOXZCFEKlmDJzBHC25hm0mDzJ3QfVW
OUEutGg3AR4jUXq7LvPEstP9+iJSRa2QXnQtqV4b6e1JqtMeSZaB1Y3NFoVOZm20RhjPsQjdpetD
Zuvd0nhWqe9tTM2GutICn/SldcVbpnYAz5rVFLurf3gydOf3Vc1xZxiF6+me7c7Hu98eDd0YnFpr
LXr9XvA9krNtMRzjG+nA8c21vHHf6+gCYsYLNwHI64aDKDkFhnG5/437t1BjuUTrMaFNaWguBhHj
LhjiduvmRn512RD2Xi9/3F+Nhn8ac6y0XkvGChG/4qG0nog0C5pRXEX17b4aVh5HoRFs58G+YM9W
U46tJYqPWKAx/82X+1f3i5Kz4Eu3rI2lu9UzLcaVzKt9YOL8JDL3KNsxeUWxDXslMjrkpgP98yEh
977R5KtnyllaU33FqPAiX0Pb4rVLOUgb0kbivMZW9JB3rbvm79Q708kFwW9koqfttepDc6/E9KHl
/OjchyyBrLXrjGPlPsdMRgWD7ntEBk4UVuzegEmQSh+zxxktaitpevvJIGwIM1a1CiZZXrWoc29x
hBk/kdkzMnTtyB8mi9EHZ8Cn5O+Zl+9pRgDNTMrn3Iy/oja6BpXn/8BtdcWUtvtjZ2WWRaGWYNDT
C+atNjmTaR1uOPGpd5+UH7hDLQavKoA+4LLMwVJn4u54W8uuyQn3uvFTwVIueLq/xa5hM9fRGfNV
wbNZsUBbLeRCmKzW3kTmvNbhzKxIasKj6HjvtgsHsh+bi9a3iA5m97xB7Ux5n3ErHtNEJ7BwnIyn
UJe/9M66Ubou6fqgvXScdAuHGNAIx5ddOEraw8pO9qVm0zQq/Y3XRjWer8l76+V8lO88XIqd3YDR
jpHNhMhj9CHIHmn5xEtMYerQpU5x1uIad44m2xcGMUzzU5AsjRPeOGwM+75m7N5bOlFhXhzgfyXT
o51fuuA/TcPeG6YRZwuHceehcYx/XYTe6nvFWE1P8vxaJx19fTkbrOaX8JbyK05EptwZeu6SjFNK
0OoSaAJTXZfenTrWqVO9dQqimx6BtPCojx4Cr6keCDyp//gqJ01naYRJt77/qZz/SuXk+aYhDBp/
G7YD37K+xUU3oKAQyUMwCmOneUwyiR9HkYdG4BZpDs4PdDhvFZ7rhRkr+xU5NQIcHBe5DcjJalsM
yN0e/EX9KuOWII1WfZIVgVscKeSla5FYhjxDK+BexSflN0R+X+6DFEKDZ4fTkfICck7oaq85WYIz
ZMjXMwwOCaI+LUyYS7lHs++rI+TmiU6/R5J5rz22xPU4hBBsfB8XjFGQddAnxQnTj3wmdiF+dhRO
NiOxq8eU9xrgFf2b+0sGvPWjEWNgnjpZ7pjurciOeGzdxHi6X+IqfaUzo873Vx4dp42BP2AVleVT
Cxn/oAfZQG6uUa6tRvUPcQh55X4ZS8y2ExbBg6fAB4YRAL4stsrnbigPEfVRrrIAzIZQ7emPL1uT
1VrO/rNQqX1RavtYuMeR9eZFJyVxX3ZQnaqm/6LsGhjjKB1YrcsMI5v0oxpy0q1czebqx569SiZi
kkPisAtVYzsRur6B8VUv6ay45/vFH2DVlOmOk/OHx+mpbOPyS8TtFdhH8O5nGvu5TkhARJqNNAnq
U73xMBEq+IA1fnrAsdnr8cZozG7dlWH+bJVOcapMdPk+CRkghUGyNmp8suauqtODMFetpY5F6kVz
oi+66BRre2U5RGapYHwReVWzwLQUblSTL2TU46e39G4jlPwqJ/lhlTU3SgtymfyiagF2jQ2bR9IM
eUITLXwZx2sp8AcbE3JSZFJNmcTv+Ai8mB5X5ieXtpfwSRNSX/XUWxdzomhE3kNuTvrCAuuzMgEi
cwfh/GcmXqB74WgnAWiKEBttxCfnubBHE2Sc9SvbmVzhEDvEgQNCYUBiV5g4KVL9SUXtD90D49C4
9c4Tzoj6RjHNcxGuagWhG7X4AKG4LiscSBkiT9Mo+rU37bMx/xBT1G+0GOE4OK1VzXIYq3NO+jtn
+wGcAGr7kP7Vnk4m3frJt7YIfEFLmBPRexX095Z1ulT0kbviVxo3Dka6JEftXr55mJjXbR1erGL4
0FPKYy0Jjl2LryDtjS+YEWi5eaKGKn0RgUy3PsZElPvDMRq1a9eR4GKUxc9mGPSDbqPPyQF2rMdW
BpsG4ZBnlR79OY+W6swV8s5i0tOVi7diTaMSxbfWGitl+HQ8Hmk8s0XWPooH6uu1Pw9NVSHUQ8oa
vyBkAEOxbr3oHgdjT2dAhkAaelW9TuDu7gLcmOC2U9oMCFat7gP3HZbuWVI4ouCg832Lw+YXz+Cn
3e1a69IL59aJcWMNJaoY+vMLXauIgPPNJdsFKidaUgSXg/0KrGSNcgqGk5bDm3H9A1G4J8Bi8bnI
yZMbR/kaoaazcwKQKjZEJn/duc0CFISj050K5rkogjphqw3cwLURpkdV0QEhXA42Rm9r0NBARYz5
sXH8JxlNxFpP7I/jL6cejknFRM92o20TVl9G0PvLsaxOfhL7K59ScOFYSDJ9MDb4xC8ILAWyEvHa
N0Te6lZ7441nazOQ9swcLN3vUd2YiCklnQ8TSJJn4PKUfKKrUtXbaECRazViWokez0bSxd+bGmuA
VyCqJHVpqYUXH1zOccxfejMcD6ljNsfWnt3x1sTv5qBVMBBgtIwQQCl5373mi5qUcCaiyHI3johx
dj4aRAs0RIDesNwLFR+6aOc4zYIcjCAy8M02Q3QTxa+onNRam6gXyojbYXJRMMGcjZbkNDUHrcZW
RVnwa4jVM9C4jxyom2qTr8oT027yr7hUdjxhOcN6szjQXds7Mz0Fn8wydsyNzcGA9YLmfCEaQinE
Qxs+opHFkq9a/nrTL8au+6R6AvTHs9ja7biltbLF50A6Y1MFGxw2YtOkHRLKgsSDSmq0QWrc90X+
zSWCb5VIVkySI/unhDRS/J7aLgDlOnu0Vz7l7LJW2YgnYCO65gJ+5av3VI9MBXkdAQB7Z6TPX3N0
QNle6hAUmewS78AJiLusHfu1aZJexY+8dkZxdiUx05Y+HdCO4nGv4UxXlNCkUO9TaG/st2tnyPV1
I91voTnEoCPloczIew9Qr1e9wmbV9dtsLEaCblBKTjVRJWNS7gcbgGzv68QLqu/w13MEj2vDxClr
mE+JZ37ZiPN26aS+KaSPRDblDOBiABL6fHZRlbHGD4z4zxvWXu2/mNmEV9HV4T3TI0v7Qzmm5aFT
XbIem9hdUPrMbqGQGQBNn+0smkrwM7lNWzwEVICMtgjEDDjvSv0r1jb0DwFP8m6SZuXsYDWuhsGi
nUG4hxuLZFl6/cYqVLAzSzg/CAprCyxNMrFe+/XRyo1+W0hFCE5PbKHwsAt1wtwbFbZKBVtXE8jb
onQiFXc0D6GuPaWVbCj7fR/T2AiALiE4qgxKCMmhQ7arKr98WXrblhIJX5j7cyj77myUDgbncDPG
xlPgQyUWIv9Kghj8l0/iHXK8vBr2rSI3ofd3geW+9jBDFlbIYCkJS23tT0TbNUH6JH18FgbV9zoz
y4/CFkz+I2woFoKzwi3FKgPOvlQ4d1iLMH62Hoc2s36NDFS0dqethp64rWBMgm06WzvisLi1ZZ8g
2doGmUMqpox+QbYmw6syHBRxGOxzrb94ofpqivgS1+jJwnYzkqi7IVHnNW+RmjU+CWN5wZlCC5G0
9T5rSibKzaC1IzpqUnF7ZBdJgEOxCD6jMT3TW7iF/nhNXOvKGeIZMyVFc2+/2KyBIGCyJfbmQw89
mQUlePNz7wMjQLb0xDcjiNeGFuw6139TII2WfSRftCL4UQg2HoNZPI9khyfDdn7YuevsYhn+jMpm
Tf5NuzdhPzVlne6J5T7kjv0UBhFzmwEJRRuYLLMsg1F24CN9dArxZBqafiLa+kRfxE/oThTU+0aF
pYYFbaybG2ok3CVfdaQOjtWOZ9Z7+9Fp6IZnuD76mcHpwHzdF4SlDDJ60wnkGgPMQZ7aZl0Ip6KO
z1XkAzgnI6TB97k0nRjTHAYMjA7jQsLHWWaZ8T1kQLzwYZLr+DObLiDHHvfQMuvrZmGV5Zzkw+hK
j35xvrTXzBAuJgfhhpDSY2N9ScnptG3r8jqCAluNrnGssoqbzR4/zdpZkFoxxx7OCnmtJMwBlM0m
pBTkj8eSsHYzHXcsWNtyCt/KybWWGqLLFaSjDTJdlCxFKHZkK9OCzeSW7ZoTFzuPOVB8qlXpmK9V
jQJxBif2Q64tY53BeVy/Zy4HDrttiFxI2EcRDQeib4/Y0lguJoz+oAesIatWAiqeGrxhGaBYnw/8
72hvtAOjHHqJI72BzPjQUsMnFNhdctANZsoRe0Lmr82xRsBT0GPC4vmFcP0RIfk4IWTqyspas0bj
wMRNy0kwHzdD6jxwGgUBYgUnSk8Slmu1jnD9ji5BmH1P4eGwpLU5YqfeZ/sSRNaXBo3+ISLPJmdi
cn9fwpZ1Vgzk5zIJ+5qK4DuPbLiubaAnEbJqgwn9wprJeAggkLPTA7J2uItLmnWs+EmOjzwXRyP6
JexjHYFLdtzq4LUcWQN/Els6qutWtdAb/Dw89KJ8o1tOsgx2o0VoYnVsMdAqf6SN4rLn6MWPcKrw
41OGLSQ6X21WzzIuwO77q8IIDNgEIC0T4xk6EZQOUP3SJrOTY43UhzcgHWKhmWi9FayStMr0J5tu
Yuei7Ip9l4BNlOWRyNUqLBFRG7j/1oy4l1hujWPQq3aF4svA/Uq3nf9EeCZg2rVO27mODGIr2g4I
bDbBdRr9a0Cvk64p0rjRUfu8Bjk8QAXzJQkcNfeokQrcO/HULGj27iYEV1S1nHvCpPlqNYNU60nb
IvcwFpb73MCggfSAFM1xvs8zcUGjEJAhvMQySZunRq/0vUuDcXF/Wczf80uWsHxfRHp4y9DnPA9O
o+htOJe/75hJRD7/NsHA16KbpmR86ZKC9ZcJhlZ1oP0DeGpNNycxddgUE4E3pm36/ICfJn5Muyp5
xMtsa0W4VnUTn5I4H3eui0JnDleuIic6VLnbnzWUa+TbP4BksTasgcVTWuPZbTWUF7A0BVRIu4at
yS9ueoF4ub8sfTw4QJdpNXsnP02MY6QNzwrPy0M4ga1AzxyRPTqhEG1n2CTcaoNnY1GockIhM8Pp
3eDJnhNKG10lh9DSw6fRbW+wCST0DT3ekzjlXBM2H7fFSxdWJXHpQ1bfHpB56Oth1jaMlfVe3dvT
sVJqW7WhtR+aGGVcUpk7ZWvvpdEOD22r3sPStk+l1X+TqivOzGf/dZH5CAdVOLu//4Ss3z8h20Z9
JOZhtcHY3f1dIgVOQFOiZptvOCaHPrJDzBvuaaq6at9GQFgnOEYnS+FAqQp3D/QckqJbdztKmpDB
DadaxBHJt1DY747NfgDE8N1Bi/4WU2NBMx1eLJ/MVQIywVa3AD/MgzTt4buJNHjleARbM2l8sruk
2vbKIfIJ7GmcOO1nC3gV2HCT7ZED3Uw4uacAP87K65x3hPUXu3PDXa6C6A8qP0j94Ffx38iyxF/m
H4jShIcEwZau5/LWcFP/STU26E4phjKgVkobVNV1+E7g22ZUvX6aJl9so4agKpSL0S0Gi5H2qQBk
hJsK16TD0SEndBcw50bo9k5GJqJGWoJH6NlizwPi3TQiShaO3ec/UKtsy7AAHpKV5YkEhJGllUzw
wa7OZDZ0a7+rnY1LebDC1k9AUY50xm4QknpzYFhQseYbxHwkShNkUMLH+PubA8Hdb8+v7eiCfc2m
7YFj1XB/eyu6zrN7vL7FEtHKTDUu46l7LrNQEZ4iu01fJPZDWxXvbtJglMVHf9FdgRLXG69D1Aer
uxwt72Bn3F+6DAOPkdDAv9MUZ8HJcVqWRUMdHpzNgPHZQEjeq+PjLq8KrTjfXzKy31iW+eqMtnXq
i6gAzKw8LIBWB5WRpgFbEyicwgHrXCJY/j+CvkAPP7JG536T/kaWFvxGJ7Me7+FMDNXEi4U6K6ua
DfJGGr3G+Ks1nI7mvhzLbYVjSU3OuBzaIDyNY4LMufGtB1fb3vVHTaX9FOSa7u5TJlhXwQbPCpVR
5/8qFbNnikYV7dEd+8f7JcfBt+kQaC2mvB02bt47myQsirfEXZt++JRlgfU1N6JGpzZ+KuXciroF
cxOn77gyykXRjsZpCinHBly9+5Y9lWZuhP1KJwsZLk72mAFKKN3ee5yMw10ZoVhH101PKXwXTcRx
S69KYwslOI2mZ8mOg+QLJtx9eR6DNjjR4weT2ofWazoiFUnlkN6ylIOvlckccjjdrkgK4ndQgoyy
7p5bYLbQ0esLqM0dGLZ0lzqGWMtG77aVb1UzGwmxWRTqW09nyb2/NHAzJko3Ltju4FFUzsYQyKU9
Z9xLqQW3ofkqtFhf/7E0Z6HBunT/GWVW8RG7nbqSmwjxtLX19zGk1xr0Zgz8yXBh2/U/EwY0Z8Q/
8P3vIyQH7ZoVnO8X1mCSPxsI/sJr2BoJiTGQHiGbc+mM575cz4O+a9f6EEnHV92Oq1c9CAGAxMG7
Ddums7sTKfaXqmyKZ7TT+ZE2bLBQdf1Ds+3+WxSUNxB5zlOb19+NkGQRO8z8VXO/ue6vu9q9sBaT
/3DfelwbbLwx34T4Ox4BjWC2qQp5kyMydjpfx2i+3L9ivtcts4mWTu1pcuO6stx7CVX12PZrzamL
N3tIsFAQ/3e2uyLYpEPZLVUVmWv0MzrsZWYaGpaRJvBhuJZJ9WYHO6x1wa94kgez9G/eqPSLhuH3
UgHHXrSY3Yf7m9hyH+/HBO1DF2hz3hrcjHseYBtGPRzDWVw22mTPgqmvgQTOiNSmAXSQFNqWinlf
2uYlS6xkU3iFfv3jk0mi2Yo5lx9xYGGhxXdzcBusnJrRw5YyS3UNTU3f4Zx6HWX5qBWoCANX71/z
mniKiZvLORhoRwn3zeUtSnic8tGnMptfOmiTbh1In6UGknZJwROtjCLWDg35SKc6FnQYZmOpHo0s
t3YywK8ZWJ61F+Pd7yZJzZ7TFImXf7+y/nXbdfRZ+sx8HZmzrXu/DRIDUHH8G8K96ozhkSTGpaW1
7sPEGWqFHOkztoW+d4zCoy3FRMxEdbo2hMrWskYDltQ4BzhoFI/wJxYW/dmfNqP0hVFlD8WQlWe0
AQyX7PrRFzpxsNjP3m3Mzrjf2lvS27u77Cgi/2rXaDDo0sj5ntpRuK8THYuLTPtNN1E2pXhQmaPH
Q1Rhz8arfZeMkJWGEsI3kn96U/4iAeRNMebwOc4hUsrfhT41WR6+WdEHqRWVsdHI+jjNlwjy6oFz
8/3ASApQtzc8FE4cBsByeMwVDccOb2k9HMq4sZ4qfQBdlkY3y+kOdq6Ll/uf8x7u+oz2WiPcrZN0
Cdg+7ybt+tonJXjJDLS9sU00lBwIM2ic1rLSHtoVIQ54MnwRXitd989qKtYlDXeoMIiKYNdcbfJl
XwUmj1UsxEMDHPXoDEZ2NFU4bWsdV+7f3zziv9mVJWcT2zI5pJj271NoUit1U8zvUyhN/ROrm2Id
nDHvcoge8XSTvBSgR/AG6yEbDcXe2yKy7dPhCn9o7Wm5s/AMfIqC/88LUkWQT7Zw9zhDgQtW9aXr
jK/BjZ1dykKz7olN27ARBxsrV/GRLA7nwSo5m7WECx8ClzwVIkp7SMcvxCOKF41KgiPCOs3UtEEM
0j2lCaCJomV4SMvsH+QqJhaDfysxOKJIKFKM47lrcA38pg7rcgxZhmTQZc/6rqIZipPfAHxhfsMH
zAUW1QqgufbWueqn7vqod4VLE82g5f+HmMr1tj7uFdsNnLXXDhAnPFh4GXgseDLROeyVv++drD6R
YN38g6jA+qta1DMQedm2Zbk2//wm8upnyoSqqc/7YSLFstFgqJEv3OmbBukK2c26vRqiEE994vu3
PEeH0oRgoa0oRfoakUDo6zLaMVFtNrIJw/NYl893pRx1q43aD2ZMGhC/ff/KzK0Rr246+Pu7BHoY
O5i0TvpokVJ4ExXD/55EoKqmoeYGGUfL6op1Ub2O9ARBSCBA0/4XZefZG7eSRdtfRIChiuGrOmdl
Wf5CWA7MORZ//Vuk/N6d8QXGeBhMo1vta0tqsqrOOXuvTUdJnyq4af2g5D4C/Gk2U3bLxy9YaPGm
OaSGOlbbnPT5mdmCrPrLDfDvhQIdoGFx7Rsm69afq2cvhoh0sgR5VkaM4jEK/eloCf0t0YJmr9ux
DQw68x+WZ4FngSHPTH9rANz2nUG+WmxBV4eyFHvB8Aty3Hvejj7+4cy/qrI1N17Jmpu2qXxKsRqK
prGfbVLK12wS7VbLVENzqgYO3cU/qkbCPrNCQf4KzBf0pPW9YWf1pSzy7cCU0UOPYCV/O5n/+6pH
U+fpwnYRPtjS+POqCUonkH2fcOqlDVAkmHl75gZ4DWCEFSgwptzCFdhJ60JDXFwMz0t3nsuO7JHb
cVZR/GWR3fShIy5twRIQDkm3kxFcyf9WjCxSEk35r//7MzTFXDv8l7rRMQxk0pYp+Ayl+afgGw3Z
ELDCIjwAHYRISSTnZVW2X2t/SN965kbdWJENQjgSCUj0v8iszvvcXg9+M65gVNUPgxM/cWi9WxQj
xMek9xzC8Bg3Mj9FXmQzmI3axzIXwc5PJYraWWPjp8a4NkJhr3Qjbh5A6x7LxMovMEqsCkNqaPr4
z2OP9k/bRwd2ihlLjzzYom1xPwpzO6/3qsnOPSMrQK/6zawr+2Ki3bqMZh/svaz1z4TtAWKZ2VMF
iks5KvvkG1H2XHf92ufMGVvBeM7xjG/yeJpWtP7HS17B4o0M6woyLHnogBX2kHGfce/JZw+vKmHC
uJHqDxrUzUNjkwER1CBuoIQCGo35zpYtUobEsY8uttpURazVegg4eEh3mTTVPI6bYr1/GucHOc9P
MoutZBqcaR+aA2LZ+SE3fZATo7i42QzVnncFlVkabjycyzCS+hsGil39ow8A+JObHK2w5nD66sH7
wAy7sKCZm3LIi2fAIHAB4UV8kKgCT4hu/NRWZ83vvaPPOfvzocSKvNdUdmbgW6zbStT3ZTk08C8i
5oy+rqMMUuUNSmYKCaD08ENOe1GJ9BbFwWvr5d2ZU6yk99PkSfyF7EZYQpLBZZikOqLReE3uNzFE
o0r3JoaArSSs/J0G6WPkTjdmINFaE6hjktr9uUj3Cjg0fd1TeQJB3E9Y4QlBY9KDyE0Wsfc0eWP5
7pLY/NpBPV3ppSquoPlmD06bKwLY3YF/3DTM/XL6CivBzE7ED2CKw9MwEa/aV2TNO06/N+xUvml9
+6rjhrmDNEO6fItbgwMAuis/Yc31NIjb9SStKwZR+xTVmIwh5R6MKD/qqYuzw3TXeWVfFzX2b0k2
Xfz+Rp6SeMQB3F/bUjDaj8YvjMrTc9ukNKJt47lI4brC3qmpeoA45SjccEH36msxF7+BO5GVnEAt
oERvD0K2H3hri1uRAR/Br5TTkW6S/XKBdDlDXODn9LLwb86NMi2IhgcwKyyLw0NeNGWyaUXxMQLC
Qxmg4meNQJo7hFtfe8ieTx2CXWyhzaPkt7FpGqKiNpEbke6k9zUVVVAdy4KZ3PwKoRxVjj4SeGak
BrEWCEQI9a3BVwTiyJrOMCv02J089aWgV/6/Vy/7Xz0iB0/z3CASuEo8789dO3bpPWRiSOFZ9Mix
68j9MoYMd0EJvLuG8dUaIE0PDMIeG+Ahj3FJIE4xtvd1HxePhQCJV2RRs7dEvrHbPCPwneAXydUw
a0qSR3xb9trG57vxPR3qUEgi2nJNDAn4Wlj0TG8z49w5bXFMmQjG0oufxsr/JhEpjUwpH8PRIq44
D3eNa2XrYWiMY4hP/1F5+nMTpASa5XvTa5x322Wo43dNfcv6Fi+gKB9HE8V7lEFj/DwfkTe/DhJd
PrVMLFfg7koAP/NRoCXAjsYUPIv5gRhf9IxNzUdnmNp+OYOo+TaJxvwLEbMD49UsPGHKNFZqvmin
ZPzb0cD419mYD8a1dLZFuo0Alv8orKIR4ZWwy2wloWxv6J2Jl8QKDqMavvf1RHvSsGtaw9Z3Zxhx
Q4cRyYsGaihwC8zh0A364booZ2e/w8lVxZW1lw5ODzNq/yLvl/9qvTq64MhK1w3jk3T+3MN9nNrg
OIyU5j5nhoGPeGmXBZNRHpeXwvWK3dDhiWqiyDgLx/shG9Fu9b5Up+WhBRUIGcl5sYBjHdsyqk5T
Uhk7Sr/mNlUBiAga6yvoifE9eUQuhTwqICcnI16A7p2m5NfyytUAhqLMbDFImM2NHQCqvpUaD+S2
HlitNIyigPWJvpEQ4W422HFOXTaz5qGuL/UI6icxhn5Vz79G7lENUEduIPHj5WCLl4hT/EV3ifvS
oCL+73vR/Ndp0NGlITBsolfnf3+eBnMmB9lQZbCWF3PT0GqnOkf+M4V4SvH/rZI87aGLFzOZeNI2
yZxizS9mlWYPYZRGm9oKCXAqJ+1ojbp8l0VxIkKBYEuHVKqlVA7ltmM+/ftmx50l/OmtmcT7//+P
IkgvtUxKYF2Yf/4oZoPuwiSDmvtjtpgAXJxnpeWaeym8dAUIcC2wia7ghHQ3DmP5GDs+dhi9xLOU
N89F52urZVjigDRoMqEdlkZYLE9iWacmAAUWzOnHeECh8vs8H6CbzgluWZECZf1lvmDO99sfpzzd
FmLuqFu6R9OD9/+jmR7Wk+dHJp1dQkbfxUjnOO179xTYqPJ0mTmwLwOG2/mu7wcyCOAo3QVeZ5y0
EtIueVHOAVKf2UXyNQ+seu2owrnR/e/WJmlGIPrSsxV4OZ+XEf/t/pwrx//+1ucCm0rDofPtCfFH
ZZl7JpWyoTOQ7Ik877R8ABFsR+diaH8GYYTkPZEmJkWeQaUgfLrqmjVsILHW2sl7b+E0UpBb6JRT
CMLwyHaTD6N7Me50ku2u0I2TiLrD3CY6B0yuL4zLdoxMiutiTDIrgGIGClSoYsrErAaPRWoqhFM4
a4us+h0YIlo+Bp9rTBT2dcoU8UuuFpA62j31QSu/hBmSeV02B4INildhrNAiq6+iNpKdtO8/75hS
T8dt1qactHqkmcuzdH6moZX6yxX+70WPy5qhkzHfqIbzZ++C2Qr2Jb1g0ZvoHKyXpqfu65LAobmD
YYuPytG9czh7pvNae7OkcvYNHCZCeOrROsqUC0jnxtZBc5Z85SI6BHZK9cX9UtLnFaoldJbmX2aZ
xp/af8oVwbfDrMx2TfgEf+wsKmhrdLu6uCtpC5A4R7MJXlmrS3CfrXR3eHbZ9CwI+CZpREMgm7n0
woE2VZI2n5YiViLnipT7//0rNf6sBdnqWN6ZbIPpoX/w55ZHDmzspWjCECmSQN+xesHYH96kA12u
11VxhLpJI9POuqPIo93nIhbD4JK9jtozYbv8y6ds/HnX8y0Rl879jjSTGt36ozz1K8t2QhqNWCE4
EAoyMq993tab3Gdg5kzDsz4033XDOeIAux9dw7oARweplg5/M20IQpz/uI8dgUdXeAywhGE7wpzf
/48lqPf9MFBjhdxCw0qn1+MVTlc4dAXxkxyzu3rqj3UQXINeb06qTgT5QKBjvRTqP1i5ig2WbgB2
43UW6f4G1vMco8dVSQTZzczs5mAK46tsofVQWoQbWcjmtrxpiZkbHJJaAHOziHDdNn5vvTgTqqLl
ZUoOiusMMNR8WvWMBxmITHOnzSdytbfst99GRu55adOvsGbnO7HMuFHzgmM3PR2CDwKsBy7TFj0N
uTQNECokUX3+WRR3pByEubtphr7c1BrzVpF5q6ADNklqLpZ4One7KfWybSG1fBPLbj7EZWpTViJc
V4rj+CcnATuxe1FJ593gsXm3rAPgl2bMG2T1QG7XgxlndOZbn9/r570dmO6TjUBlRlIwKYlxCGyI
IlbMohZXj5nQIqIbfFJuGu71Jro4w4TjgaGKnKyWAtowngnrfBQsV1elCuMZkRDbvMIo6EOypy/l
r0NCvbfSpxrNfA/k2iDVRtMJuvIRzaHehB4wGUQbVJDWnyJ81m1ai1um3+VdUL8YBZMlZIfeGTCy
sS/12kdb2ObPjtQuhCCHtxq/w/ZTvkAEV7gdUs25Dz1v7RLVcapDYe169Dy50/5ccud903DvoaVE
R47aXHPIUoACKugETYtcGxNkc5kCYBNtkJ+J0c3PAMx/PwvPrRaeJwvEAxxGkgc9ip4zmChojwXd
nciKcPh08sDtQ+8/MPJH+GA8ck4oHknDlQybaSBCPAJxGY5gHb32q6LrexO90tZdKMUR77s8VnlY
MeyxDiLgyprGC+UYCNBwjsTC/IT8keScZbaj+WW9JSjTPVjKZfICrnOnqaEl6FUGm9h0mfLprvlS
t1OAtaXKdhQASZpU70PcPeIRmx7tqqjx+DAhn4+xnzfd/EwT6kFVerFfvmSAodJaZ3gl7frLVBZi
W3o9xIRCLy5tXRUXr6XfTzOOHSDCOSQBD1OM+ATQavihV1E40f9Vsr2v5gfgt8dP1ohPAPgqGJLh
QhRV+5Cm8jWqnmQC+dOKK2brXlSa9MctdYVXOK7tzIS5VXonpmPGIwcj41FpYJ8Lu0rwoQmgTfND
R9DJmA3qfnmlS3RSfoXoNYRlMXcSMUz51+UZO4d9KHz9yW1szs6+95zEZbQeZReSuGa/m0sfvn5S
DUo57HnORtcz7awnlXUacjs9MW6DVmg1YmU6hfGBI1wR8aIGorus5D7D7vZIbqKGlkxMN7fpSGhI
MZz7F3w5zYkxIJmfbdsDr8jSnF9hFh1m0Gw1D3JM18ZNmCnE6gXK0LWoWvqbcQxnajJM8n4mOd5L
s9fhuLDf4c0Pbn7/1QkmdYwkvTOkt2ijltf4jwvSxLsfS+M980qdWPVEko5m4ZUWPRwvYTH6TtFK
2k5tbxqh3wMiUMcFItNr22ZRyciKfNJeT9tHJVFE1ulDbomXz/doRnwNlhZVNk4z3hBAMaK0O65Y
uR0Ekvr5v6tHkT2MihwG5sAOesxtNKddLC8TEn8uHIDSdZ0oY5NkentJ8Qkw9TGe+1qmT1X+U8mM
hWk2BLXjj9qPVIgKsNl2TaN993Pkoqr3biWn6iuohQrwNACNePah1dGozoC+fhqw3JoVt7zm743G
qe6LQdUPhZOWN43oHKUe//mq5prhpWQprj4Q2gq4rAzE48Y45AsdIWnStS9Cgk3wwe+tYvRWVADv
Hp/8F9rbdw5ly9eufgpx7j4lMovWoIzGR12N5FEZbbcl8CLe1AmR2HdL3di0pCzlACFzQkT8dAoB
+3ajy5CtJ17X9r3u877zRzQmVjmi0p/vwKJHToAlwSPEwgNJ0qKfO3LePGeVw5m1cuk0+EWOtgy9
lhgURwxXw1SSZ+MFA+hY7AzJL3JU3dccAsGn23mxPDuz73l55glLsMoAgM2D3LzEqRfsMCWCmkcB
SzO1rWljjVFinhWxqL4Z7Ectvs+4v8/F/JCYmN1Nt9zGdYtTg538ufQ0GDdUHeCBKPHRitgxDjyc
NL+gPRDT7br3SiO1roU84gfFcMYr2W0A8JNbMb9c3mj89tmls7EnId3HfxsaydlFGgOyWrtw4K+J
PeKIQwwmv5mBwIydRscwVfRipzLsXhqfmKHSsJrb5/7HJEbf/+cPVRGKc9fncKZsKt3LyKKj7pan
ZveK9HCTTrF11lMZvEaF98PtA+vwqW1rmVrcuQytg640PuYnemKlNxKfi3XuUtsGdvfS1t10a2W5
6zSFgBasylBJgHgWfoGVNgBWTnNiwUiOoz2kl8UHWAMO3bqOSh02XXkrftXiRzgMpDBEvbGPa26e
fvJQrqKF2zDjvvS5Nz07IhSoreMy2YoqnS4MKs2N3prBhiRk5rg6GQjLgg+WflyPcYPE3EEk0Pnp
m+njo0mUdE+Z6NxHUagXn8AVskLyo81dToXwz1OC67VNpTtfPmvFpWwcMiGPRF2DvdeaptvLZTVr
dJLqp8b1NoEm6x15o6RMRmN2v7R6G41cRlF+q2DMv+Jsmg6qZUcfT02gNffSQCSCOi3epFIgCTUK
c2DpBvC5zkGM00XH4ZleZ0k+UMFGYGIx5vPRInNJaKJte9qnm9RWHWRHibigCplEkJAXPiGAhMwf
Wt7ZXo7iHOSNUwZvxS49/2Q25KSVwQCaHvVHOIwEmOoVp0kwEJ9Kln80Le2MHX1TfeKeRECGTaWz
lC8vU7tF05sIJgRTamh3CUMgogQwGuWpQW4wCb7HwEh+LngUqlH1CUopTGc86VH6mvSmcTYcVJoC
fvVymGtItXi0edV4402Rj3Rx7B6iClEoh5LsWlS4vIxqZ3zwjKnflzSejDTNvlSG/isaGct8Xh4o
vNGxyhTya53iJzTcK8PoJwxFjg/DEs7/xEHdiGp5rEuk472rXfxIA9AZFOprm2psuIQqa+HgbhdJ
RJE2hEiAzPx8OYih3kemQOI7BeWTKvoPb6zdNwPlYsY57rg8JPMzFfVvXR0SCIj6+Z6ovJ9VaKkv
ARsoV3Fn7mQJqNaJgL/okYn1lj+FVOWjMC9hXESXykg2nwCVnvnDV6oG1BNkPzwgMBUHj6njVgeS
8RKo9iWcMFnQcsJtawfVLYYRWtCtRG+YJa+Nk62ECaOgZbq+n0zwomVB/oeP0JHFwD7X9J2vgeGF
dMrDh4oQqgNZJZtMxMaltFvjkjJuuywvY+KnyM+tvpn0mW951OVA1UpOy5CqyQTn5fKG1jx8CtaU
2+/VQAi7Fajs+9SBVM3MD/LOf9ZgUBZGQl1Ery6l02OcjdWVAxr87jKKgVnNGls8+tWmamwLklBR
70tbzCBhW0flSOpk3appUyWDhUUYWSjQDkLTtpzicPDVcLhyB8bJVJhHbtTP+olTQbPRhTJIj02K
ayEMsfOdGazcFP0hGIoeDnEwXIhEa3dFoA/E8EbtDrSos02M8Tuo1PrCsXhaJa1Zfyu88GZwR730
UWrg/TExEqRUBqC7nsNSI5hx5mV+KgPJlVx3+UyPnQ9ny7uybaY9rDZt29G929Bq7+eTPWQv6Ruv
0EZ/5NhPr4Zfm6+YytYiq8enmniDfc2U724WvpzcucIZcO9qWkOg+fxq+bozJhZpVPMfQb/1f5+6
OJ2D9fKnWv1bYHv60Vatu6azo+681AlOy4MzPyO/mKS55Wmkk6bw33//8ndUXvNTI5tht3SXlj5T
mZB6NpJEyi4ICKhKABGByTr5k/BPCiNAY7v2LXMS9540iu1icW0n/DNaG2zcyKkf/PlBZmO+ovSC
c1tUj3EYY1dpwg+/IIkhnUNXAA5t9VnLA7v998PykqPjQLKfCWfc8a0rOcMPbaZrB2GTVhbDbD4h
0wBgbFT9jt3ZemGwF1DBFhvgMtmFY1lxjQXROjH6x01OEASIpg6ouiuCTSAs9TVx7AP3jnqRWbmn
L9zR3jcsjDEZGcaJb/9wWyzuTtsSU61tgkxV+1EQFkO5K5+kThC0Xnmgjb0HLHjheeFycRfs8LNx
7RsGeQJxMF1z4qevImvx91Te/fz/PLXv7cQaj0Xga6+d0byKyNNuLripSx1k33wwAxhB7R9CxL/q
JAlfksBmhEjA29ECie4444vT3wsRlW85Yt9r2EfP/Go3ul85P8uGcmEmbE2uebNlom/9kr6fI6tu
BYCqQWs8eM+yI1GNaFS8xXniPVuGl+6VMepQP0YMJ1TEYVVSMAW4E5Iyg2QyWwAHs/wioCbu2nnq
nTYNas4kdDdL53KC0XRSA/YfrGvMxAHE3hFtifo1ow8XjTL73g4UEOihXlpNfi/D+i1ME4oiRvwU
kkNAByqrngKk5I9sCMkOE5m+c103+gpHZmEvLV9m8gh3yUN55sv+xUqCL8M4aDdMGOLlk7ll0Gc6
YAQTB7eIHnN0aTciQhhTAByK2alTEhwcKApH1PmQawIGOrgJ/Ec79IrXcYh69lpBTRXl4Tu3BdlB
hPGxnrfenV3g/6mHMYH+VOb4DpLmG1kWe5i++qve0iowOX6sgrL8FUhNvyHOxTU5P0NdHGwnJtY3
im2+VupU4QmidgRzrKzoVb41mgdxL3V+YGGCDuFVxM1VSbuPC+1iWEV4I8sGJ7nTUwgoMuq9jgMm
89pj0vGXEQtLsKlTBXspNVa8FrFpzYqcBla4o6NNors04l1S4+GV8zSnNdZdLyDwpmm6E0X5jWsV
wp4R9rQa0m08tsd5avaaEFF+145Tf2J5Dl9NB09IZKEqX94tW/1jKGR+DnA+ufNxHduafg5Go8RB
gwsugY28Jbyo3SX81XQVImOzkDk09YgZLnpStKfXsV1kh2yXzoitPIJqElpEZbpDwi85b/0NPPh4
R8ZYt88Nw3wZ6dYZlHwfmAyAR+Yqu+m6uoyAS7ZQMaZDUQz2MSg5tBXEx+TK6XYQ5MtL6YwCuL3U
n3yPTKxSakRfheXVna+HdL4etPl6CGd9Gtr0uxGCmecKKsEZwmgmjnbfIs9QEbm0k9aMgD/5b2wv
2/9zuluOeLlZnvqFDNkkoDCqGK0b0vcoX5kdTO42QJYc9b0gGFyzz1WRPDsuYQFF5NU7OKLU2mle
mLACZbGvxvZb3Xj1s+d16V6wpu2o8vchPrJb52Wch4y8/BnykcXdz1pLiLDI/GAnyibfjkWIX0iL
0x8ZcZDEg8WRyL41EArWnudl5wnQ3pVoaD4Zoqjefm/YunsBEqLdbJVT3FcV9X6U2E/5ZPlPgWc8
Z2zXly7Q+ktRCO3Odc9IzMY3La+zM/lS5arya/2VCTzq5u51AXk2fjasbQKllZUZTypsH7tGus9O
3J+jzElffRJ2CTwxHsOqe5AzxC3NxnblW2pTodZ57p1u5Xp9cSJSmtKDssXdFK2GCDo301Mg/Hyn
yVheDDskFTjR28fFQqBrIPDrYTfgfqpoFdHnAhHUykihr8nL7fLSWmBB/SDWH4VdjhfPTALgwBZE
ayx0cJwKl2sV/j3as+oyVi2ZNTLhRJxiNeAzGXZaTbTtlNMJk2Bwt8v8ok+S7w4WGBljHoiVxZ2J
U+VOB+/johz55JVmqfUjc3tiYdWkn0uj7Q9TVD+P3TUuIVLcBfJKE7chIkuvjrwIl69O3TVISvuF
hgC5FKVDfKQnwguAzvJ1YvnVUtYNm4Bx1PQBxkbVyDfDQ/olKnLcAnfcocifzsxE9HVnJsY6FYm3
zfEHS3x2PcTcmYVmZS2CqtzRtrFdYyLt+WmNAbBMbEY/AAWAAUlgxdP0Wh64C3TkMqKA8a/6R+8K
6cG/N2J7s2wJvV3mD00NBb4jEDES7ORqhMgGHpK/faia77UCAdnUdrtnRDS+jkZ/aOBLftMjZme9
hRSCkyH2EE5Hy0PRE6TQwn/bLC+RUR3HOcm4swYETYuaaTSD+yw1tx1D2yeDeCLpaOU7gTUxJUMi
iKOI6ysjhjSHQjfVcElUFXrrRXUV2Zk8tgsGTg59coEbWGEOCP1D5UlQkwQyHT+/LZzeglu8gJ3o
1uQci6k+l1yWa7cmTPYT1EXFltDanO/sTGWkmoLn0gc4BhODeI6mJCM7XXL5fCq0JLmkBhJJf2C5
rSKMpkGUmcdpZuKw1HaEpJSuODyQ6Y1/xZpq+ilmrW3aWf/GYK+7oPQ7dLPwaHnwYkPbSL751T9f
a21PXdIy3NY6LVSa6wwBetwMa0ngx9okY30r2VfXLOgtB5u4OmWjWRNEW3+U7RzqM5OWe9GUR6YO
gKdnbU9udORqjWG1K1xM6nO1ZMUW3uKIaA0LhPu59jxKgnnEMlo1XFER/mIO4nOq8EGekfD6LJoZ
ipcokNTLzzuZLmSUMCB+e/7xW2NK9jCH/Ts79Out1ZFPWTqd8ZzUZX3EU826TojeQznE/rGITQX2
Leg/qKo3U2LaX0rfabbtPAbLQ8lmOBe3Axfifzw0Zn+fGfhhp0b/nrbC/6nH34dofGzYoY5dnaxL
FuVTZHCCwZtAqKpALWOMRJ5Oo2J/HotojwwlfGgIIFwkoy6gp6e2YdKegnZBPogBPtF0bNA2Tnea
qcsDZp8HvZl1QKl6SRq+5c/2pp2I6H45ZHbyi0yd9L6VdXsbME2y+wUndz7rO/YQozqdX/9+WmJP
SjBIXQK3uDST0q9dYXR3iWq8Y9QRBhd1LZPsMcD/0FGSQfeZIVNVszMQfx5RuNKrm0vcSukQEQYt
OTPsegoJZ+DGPjNmbm6oLECBT734xfgBhkTeheexq6JzUvsfbl5TkXaN2tSOIe6SPfBl82fluU8O
UQMvyIp2hd79XD6+huPRo4s4z547rvN1/eCVrLKEWI8xBIRSs0+O17QfBvZA8o3j9A05v8mF4iTH
ASj1OoYDvkwdEqjK92ZmnvrGpDiAGEFkkkL+6rY99A2XkXtGXdW4BRBIWsGAoBnEaPy0KYSqc5Pj
TZXkNL5P3qyErCxx8rHvPLUe9aUdELVW+uE564M3g5/jleM6Q12RPiyv9Gk1jkX2mvp6B08XC4Kb
fg9dL/7hk9dnqkR7I2Rr2hCL1sKEkdW1BvhnN9Hz4qMbKvEROaMCjgcRgJB3eZoqLAOu0frXnDzH
jVCyf8zTUgK9m/rXWKej2eY504yUjHJ4FtXJcdCpzOfAZT+r5UvVGsOLoevftcybTw0RNrf+UroP
gMLVD1ynI0t7ZT7BPqITXw35rhH5jmQ/7yzSljmY480kbSAJq34aYOrMX1zeDgzpngtaH3diaoGc
/z+f3fKswMvuuB3Y4Upq6Q8ECplWasfBZMOmopgfc0/Rc5m/ag+hu52a7jUx/eqSC726qJFNxa4b
bOHzy+UNpZsV+ad2haOlkt6xcNPN8u4/fyQZGObWo/YywDy+V3g/DloOTiWPKg2HEV9zrbG78DHu
UEfBoNfRWMYkrOyccurOw4ylWp5l7TvTnxbmtcegoHDd7tykurnVVImRXR8yIAfQSwKG8S8pJs9D
E9KGL0ftB/MVOBdR6SBITAiuk0SHEeCVnf95sGLsrfyJH0vDMcj02auFebQaTqqwzNPg2NZKKrtL
3szQ6m4Dx4Z162JbXFYTWTRo7AroUPrYHfomalZpwEVCNuWPNC3AiOFkOkQJjkuh479Qsqt3yz7U
dZLku9SESNNdgAimG9vqwid6ZAci9LLz4vcIVTvukDsOoENYFTzs9M1bG44uadnHVmTmHKdWvY+a
uC/GfOKHeGNNOQYOnCxFvfIUeSzUg6K3Purdt6CQ7T4pfPPgdES3SRI9ayqHY5NAaA49RhS6atOV
1bT1uxukSF91ez3Zs7BRm8oHt0PhPXO20hFFWTxgKHTG+DIYXv0NMRv3QkV2VMzeey81fufpYPkH
izSCzaJ8mqh+7iybCcbv3i81/KazmPNFESZ5pOMTFtGqOcUeTqrOH7DTNrh5Smu4GQrIlOeAwlz2
zqUBbpKevJms4rtGKtuptN1TFzNgo4MqT0yXP9KmUkxMZjIxuyRYNVEBdf3mg9cGbOd55PnFR32e
gdfKLzfgEBkbdgwFDMxUH1rBj1gNxU+62786BLgvrI3xtpLhcKL93100samC/C4y4TZ9gj8nmyYv
agBOP/M+qtqQeXD4vVQ3YsQPnzbXRi9wfYAqttLhSiAsRobZzTCALugsRJ+BzLt1DyftXGsUH4YS
40oW0cs4Dt3uc9jdpX10Kqxjl9X2K1l+QD7gwRIwYZ5QPMkD7BVm4HTHTqxsdNczfHeNiWV3/tf8
gg1aZTSwk/nfXb4Wy+/skyNipCy8NuhSVoPqoYMX4SzzqjY1fy0pOFI+z93mAyZ55Mfzy0j5yUXG
nPmsZqtaRA+rgck/JRuEDzqe4nEwEaTP77pOGpws0pSYnFvGU4G62mu96IsHavJAQGyHSVuYx8iH
4SKR6ia2k7x4w5DtBLHMB4aT9gNBAtNd7gf+qx2IPWI8Y5X2JI9HtaslG8vtb0Ovyc3QWW/a3CXz
5oflWe8SqZjGJknntveKdGN6aAjpu6+kFdxpJD+8a3mYb/JUnn0aR5fc8HGW4V5693yiEQdIsKe2
96IXHdO7QZrgcZE5WDHxCXRsTLVnW7M4usXqvg+1e6Y92qtZq/cxS/yX2o8ZRwTdnWnDo/Rsbh4Q
wr8LPZLko9U/B+ql56jl0biDHPfSuIqRFU6D4ZDb4wOeAbfWozvGvQMWkoADxTz8W571dvW1cxlc
Le26yTGCq62fRlu7LjJ3JivENYcEsleRPJfJeICCRtbjnBoS9qQNO0b+0Bq6cWjn2TP9YZyEU/7S
2fDhkAl8HSrSOGrfmP4DrhwZE7LuPG+25qjDCBXxaOB7gOYMCfi+M8h/n8MI14QSFaj0g6k6R7l+
cgl78+8kPPN9HXusy2WdnEnOORVla+7tPiOenUK8mqXLy3sZkqVzWTXX0q+tjnrIn1gRdBRSiFqO
boPfunW7cJdqMD/YOJ9dw8dtvGDTI9eaVkiT51mZ05JR6GTBRnP7L3FIuF3gfmgqfYTKh6nTIoxr
hlQHDS7zzAx+WpGiJKs8kroIRLzqVYscgRDtGB5OIA5LIonCiNtrWXj08gRxcMFptNYM85DoCKqX
6tRxp4EQ5PlS+XRKYzKP6C1Q7qh0bLbWZAXrNi6dlWA2xJjU5A7tGJxDdtsuwIwA0Ovj/MoCqn//
+XN19C8e7EB/aEbM2jIkoWCpk2jCj7vFBz/YAdka5pwRO0/lLfp6Z9+qnbXAa7Hyfc4nDOSjc+h1
KG7nuYlfPmuFyt8Sr2kQOUQZ20NpbcIp0A5+Fz+nA5e1bIZt0BrEiM1dRjegDRNk0XQoy+Q5T+uv
Cl/DzUhjWiClXtxrjAspHZtmD8IrO9mlDf6pth603Ay/NLZGaU+1MKUMFWfi1iLD8msvWpVtCx4u
rD5K8/8wdma7jWNbtv2VQr7zFPtNAnXOg/rOsix3Yb8QjrCTfU9uNl9/B6moysw4F5UFJARRUjhl
Wdzca605x6R9alIJPjE/eky0IN+77Km2RuqhiqI5up1J/mpCGs78KTe7YhroFyP+H97HCkZl+60L
u+vt6RETUaI4ABMLoRBSKeo9jqBb0lAjSFQOO28bgAYy/Wxv17r9CYoQpc7ed0kCL3Gk010EqImp
s4QyXY9rRTTuS9cDYCDTw2l00FJafcnVkzkJeIx8XkjRN9/yE5AluLd63O6sYFvySaxGmLSrKFb9
nZbFLwmZvGfaPdZSyUdvrZDBHHaSMVMXTfMDoFdSR4blIHY608d4UZM6vRSOcnGybjjQ1EEs0hXl
m44blCxVboK8Feubzd0NzwNtsZvoAU0W9A/2PotgIqkMpaXtZ3ty5zIh8phNAvLw6F9UTq7dmcqW
K0B+rm19b9EA3M/OB2a/BO7lW8VrTZiM6mGePsxeEMarse9yKk80f5nKHkiwM2xjhBnrsCnLVdX3
AI9zFEFGGKw734OqwUD91oopkRDtg0qcG8Q/3zwxJOsikD+RCJi5osgMIHUWxmuQ05EtFAduA06q
R2y4W7MaQW8ksPbmUYQKeivMfRS6Hc1LJbVeOyWNPoMEJYokjUYUzAlnu7GH3HTT8J2Hj4RVEr5x
faytwlr5JbsIq7ab03wTqOq7zkiELblNjReNcbMPDaR3oQf0KO/uBEpdFsCULKBZPqlG9qCtooql
T6NAKVs1P1tDsWH6lnC2pea966oXrp32w3xqebXJlTHr7mtvJSysYqL1psps+kJ+OW3UffoZJlNL
UzrsXc4IcAyF8+075qsKIXQGMC2unsaynVoSvp4muzqBjVSyXC8akD3H0SiMXVi59RqTK/wbarI9
eQf1gxKgXpkPtQLU5Ew5CfxAO4VN+kCOJtSHqrNf0AbsacbTBS4JX54sJTV1yFphPPhA/0pfzp9N
UfE7xWm75aOpK/deaGTu3VSJiS2vbem6fzrkD6Bs55/VpXlCk4i9bpfApM+lHR3Hqvx9/obmSK+Y
anS0xrIIu37ld0AXHONOyR/KymGm3xmNt48A9SeTVgfiYHWi59USRHDlAkA8D+swE2uDRp8Dq9XR
wRq4feBelKL+QVNmSzwlIDQ3EMeoaL/rtldvbrs1n+sXgafZirCe/BTJxL8yXN0opfHZWNDeItP4
b+FaHJunNmSgmVU6o2ZSRm3eNckzYWlAHYxC+PBmmhJxVGnRQsrkqchoyEL/sfa9nclNSpr7q+xT
grPj+Cmos+QRBDnWCdQPAW2+m3Qqilv/eLu8pBMhqe0glBsOBJBgikf4uUHN6TeUiWLsjY4ILy0u
83Ol4Rfzi55g8iJ57Lwm+K74EylJGhPez5GH0LBACI/6i6jYnGWuS5iVMIjlnTQNf9zMcob5MOvM
Z2VKKND8EkJwWExAW8d/anEyb8NScsU3W3sT6FxmRQSseyaPjzq5xjWg/BlB7jZoQiqHFQMqDXz8
JNPPQwV+uEOD2NBh2EVtHm6kjllpWpLcILWWWRgFa7LVYUYpVUGYCgB0c+8V5Qq+/khpMA2VWSuO
Rezl2xpr41tcErKb55s874mrDsJHTeTKlwEMvKbSXmiZibACoRW9/KlJpRCZrjCBjBARmDDJFOk7
AFsNzpqpRxOQfuIUGpeNApK1j1lnF2ZNttUTU3mG2fMQNaaGdiLLKfADFzRO7WMMEpm5pYy4hxyD
7FuamF6ghozASYi3JhHTfCq9t6KW6hemzs+eP/pZQTrMzrUulxmJcM/zPdLwKroZCK73ll52BMEy
Qmlt1qDKHIiUteWjaFgirCS+8FVVEEQypPV7+1tVuPqumewNgZ4+IHIY9jcdWYnKgjPeP4K4t7AV
6sP7GCMxVXvFhW3WinNrZxZdwKWOKZDrQaDu4dQoKxJV3wISHYql55TfHFE5JwEOsLIHSLZ2gd+U
/chmbjqZYhS7TsUfbfuckCaG3A0C9uICJgG9NXWDgDu9DApyhLNJpeWDdPFlRIL7dKRgM9zM93xD
JJuO4SlxwuO7tNv+rnSScOsFMfTxKGAkKqtHr0BvNtQaa7mSiAMgHH07JAY+64xBBS5a7SFPI+0h
1sHts9gZHqn2NTjYZc3VYh+65OPNC1DYi4+2srFnMt+/pq55J8b8h0omwj0xwSWC35jTJUP0HZvC
2zWt+diMkXJMAklop8MPVBM3/wZp7EduMu6GArMMYhFcQ4CCWwb0cCqEugMkUlLhhRc9sSRpdMnn
bDeVtvmhRrW16yljEQESJ6GwL4b+H6c/YunsINTF3zyvRXLTV/mhIHVwUVuWz/SHxkBjjR+t6oVo
7qJhFfc9JrcyMBd6DM5uXnwHB3ZJFlUXjdaaNKX+nChxtKoNRewZnqdEGKXmsgfJTjxIWzAKRwCy
Gg3X2tltNTzSgSbuFVWVnufAfqykuYQFCEagEfYaZYrxrIREF6bBN7B4hNl1RMdPvXIWeIqo7lHJ
vrpJTZRq01sTKX3aVtBSNshvVfxHP6njJ8hcnJgTbO629Nmt/jy3xMskAtzioaiYW+IE9i3hW281
tWz3bdg4L3Y8rFGID++2j8QScZuyV1oDShBZ2zn2wIvtO9VKB7F2ZP8UPJl8EOR2XFRfj1/TJHwp
0qh/G5sqgmcejY+mk9RrOYQbT7YHIS2SuUPj3UKZQhO6Cc6smMG59bSGAtbOt5lKPDwy/vas4Dh/
CmIEDgRAfOtbRF8qF7uV6o5nrhPXsi9pJeA+e0h9B3WwEHLbGlb4mMDYpnK404nuWg4uIVB+przN
svpbn2AoyPtluUUa3Kbpxhn6Mw3FdIMCnOi81sFOENUEmo19uezdRlxsXGDLZICwUBIkTSC0k9wZ
SmU+JNX4Of8t8v95vGNUBzwyZALgk/84I1eosY5h1JWvUutOhu19mE1mnhPPMc6qDoFP1WpCnS1E
jJkt6fDx7SB7fdK1kk0lae+iV8G9ZzArDNHofotIeiQKHZ6gaeNQ6OEGrM1Af1UCjRFOWNnBCfa8
0w/fLKhGUubdTjZNtC10HWYEurNzSycoKtJz2YfNujOBEwzTxcJIaZWiyybtLNT1fS/1jyDBjamX
nJ4oA7NvIAZGnLmvmtWYuOjJqOmsJnvx3RH8CO0rnDtZftWQLy/iRO8PMs9QjhVZfYq89CHy6uoy
1KDjRJvWKwUh7kopE2cdu711MCi8l33oYZyjeb6thCnWhVujb7DtV610qhPNkvrU6wVR3fg3Rex+
zc4VY7KvpH0dLvj6eEeQfh44zC0ws2SdW8ZwKSPjBQ1s8aAmoJt03f1hkXG683x0h3Mf5I+2iNSV
TaEqp9Eq6E/2xjbRSo1+JA0jRWbyHrDvNMdIUKoLv3h1QTlENLqA5hjPVK1iFzsm1dogEMfl6bib
W/J+hOg2ki+5TzlAeLB2SvLK3A9e3y2d3O43+ShZRidmAUyOdqk7Oa6dMLkogQjeiO4wu5hQOKX+
eSfO1iph0y+R0rT3AbxM6Jkt1R+iN3IcFxoNpIdoaN5cZ2pvuUg2fS9yTrddOWrXicoi8kVYmsay
Uq1uYzPG2PRBnjzW7FJdwz8XU4wsdvLiVI2jvpgPNVA1u5Hp9krsCQQpM+x5UxJO7+kIIskwbLcY
pKsn5vgMP1Mz/yI+fuBiv7z5cW5rkRmyzkUkSZ9kkqarArbDE+nyTyJm1IC05F04AZu6mC5NWSKa
kHHxOH80SODWCPL2rJ31g6QnBygneWF6ZzyPxgQ1li1fOCWcdDRNu2WxQvMMiOap5q+zFortbPB1
Q8LFHXwKyX81XXQ3s2WCksTbxSPg3Nggg1uJMkn7KrMelcbaJ7Xs70G7WY82ECjmzyoi6Zr4gQbz
wiXPTDQ2dIdV5vn7IQ2HC9t6sWqk5WJVakhn4Hq3FcJh0m9Dvq66dni4jc48CLYrPydYrElofqF6
qLbsPewN++5hPZssCFb4edg2Y/s8XmaWlZagnItG5g/BlIYW+aRxMR/DK5Sig8DDRl+DuNuTY5vp
cW56+IVPHckTy3TW9SJtKpdOGLIZnTq9iK0MQrUTeYwM0NGEWd7IETXtwHM3u59UveP39kAWerpA
jZMwAKt9gVnZjN4NJwDeNhifXHTvAP2sTJEbp5kq6pVgF6vRORsVnsMsG8CLa+lugJq3IQXJuSoq
5VthsTq2/j69VdU+yiPHsC3+h/nB7ILoQcV/g8BelessNRE+MXx6ud2LkC/Ny7umVzGB5DniyaSy
rzEb/huIYX4fCc7wFT2uEQIhqhets47M1iryycunPFfXHVpV4h/tccVqF34Wo4THW8ruIEj2pOnp
smDI/Jueu846bRjszl1qdpCr2+fTOibxitOVR4t8ZENcTQ695m0qraxfRoSge+ygNdtwS1+SFd6c
Ir1c25bvfVWlfi1U8eQXQ/lkusknAYzxB5aoz64vN3GndW+KnR64upmv0QCok1EjM/k+iJbAJFcw
ypMHaQQ0sQcXk07Tq9sst63H1oG1NdWeJN0n9xI1IFxaSO4a16wNOIbfuynMyg0qc+fWLikXUXrR
+xEhPxX2rWum+lnLlz00F0L15KtPNY488npDwzrtpTCcZBHYY/JCOc0nl2XVfVtq1U6PGtII2mql
sPF+LF2vOvhkmy7KScI3P+bLL5GT/ldb4kUtExNiV/TiYznDkVcar65OgK2qK9FJa6cYyTJOkYGG
UP5DZHsraxoK2aoz7G5rC6lk0d3MznGov7e4mI9+7vSL6WL9o+vevNZnYzeMOLaXVCgjkPAC7Uuq
Szq1Wqw/9oLufZyQwRw3NOFDonRAruAxUCdyDZUNwsXpsySU595Bq3KURR2s1bzT32UkFm2b5Fuq
YZT2ExZH2CQt9J4hd8Z8mcBOZuS+cR3SXF0anoz3fvUIcdp49nyoszEz6hUWJLGt/IiqPhzik+nw
u2qZaB/MqmOGZBZ3Y5IpK68AHbDQnGQ43O56DIvXtOuaJRofswqrT9RoBH2U2bYJEhM6M7Paac1U
9aHFNnIWbaGeS0b52w7mwen2AXYCUb+IEF7m6IRvziCLmOHKNsx1Md3MjJWOpAfV2Ll0Yva/CPBj
Xc3WN53jGAznVImRzbsAfP6YJTVMPIjNZJIzWZ7StgekyiYVsT+Du7a+pkZE5VQ47SIB/XS8vTMX
8bE3IEGa3TZ1MGbA/VW5cubmdaKScQEseNcFiVj4+KtPppn4u5hZ5u3eXAjhdqnZERf1Q+AE2lFn
c4nduwUvMTk73QyJVhAMU9uyOMy0IU8lyMX3yZuJtBS1RSlp5drk2oyB57+Ct0wXVEzWdw8hn8vV
9FkW3TeCpzDUZ75Yz22+ed2Rnl6vyl58Hy2sItJqrauRJ8nSiXOudaZxDiNVXao2E6TcwLSgIROq
cWE0S3csrkZq4LTXJoi7NygEarvGJ0HHzSH142YVpXW4TYyqpn8Y1yeSOuGGF0SyhrrmLfnhyrnG
Gszemiqf5sJRye30a7qTAZz6GuLmyDUpmx/561NKV91eM7+Y9hdjX2Lrco2M92jM7IsfJHQ0mYqv
kXHWLA+RtTVypT/hbUGaRRPqja8Utl/iiu5dJxL39MQKZhpCeSM3ls3YH6jo+Z4owEdHYu3k945C
5mlEm/HemjRRKPXrk6E52TNqwABSogzu8Ep5xybL3z3q5eN8E4U6jDj0QJAezb0MCsxbpWfuccLQ
i2zYuVdIFp5jQdhKY7PWK2Dl7ubDWKjfvB6O2Lqy2b7BE83ezMhDn4V8clAVb59MshEcmu1iiIhA
MrvOOBU6Yo+oMrtt0hIa4U6K/zqVL0mbuteqC6tVqtbOTsj2NRqL/hBrTkS7RFWvZFqRxErTXO/X
M7CSDmxy4AsZk25UgSGy0F/QqF23DfCkuZssBKmULZ5xvo/Eh9lIlsC/GXyBiyWUN4bxujRT+tHe
+2BIsmXRLBvLkubGVlbF7y4OufdB6bBsA2G92UxbW/MZ9tJQQ60mVsSclG/orn73Et5Ll3RXtSqS
ZdBh8sCGmSxz7GNlmD7304EieXh+gd9Z0e3eHy9Vi7a/N+qsX2G3Kl8xE6+iCWLiNrq9Tqo+2bdF
UtG+61a+Rh8Xp0BHVgEJ0sAt6IHbEPLTTLJC/9txaxbrxzrV9ec2vldat10JozEulRhgFgTjj3xQ
WS8KRb2IOK8PCtklm0hDpOMxGN71apcsYAeFLMAtVB+NtnRb3CVqME7oUH+dt2xyie2LXtVSlAsA
J8NdWKbRaxCCiTUYBTl6U6KNzQ+l68evBbHORAMRtTC/yiuz763nZNuiI9PEdAnL1qYLyHzTeP5T
wTfn6Mfy50OF0VyhI3rHxB2pMgPTf8CJEZ/m18eC8cDNG9YEfB1Jym0fwZ4u0dUAFdPJNM3i7mzb
lkSoI+U5dZhKsu+JV+b0GBvC965KgP5XPdFcWHuZj9O2i2n6MOJEd9iVVbeUNq4jMkPkY16j4dGt
mlOlrzaz9GO+aaZsUMfAMRil8bDJ2o/bxLELJJHlReN8ktli0kn+KiN0XnxU3VOJBnfRqXq4U3r0
Je50o3QGaEvLpx2DcyrO2DIUg3YfpobY6/Qk4T6i5ehaKd7jEdgUIQIvld73NHSltk5xYx/U0sN0
E7aTRk5EAt2fbR9h6NI1ajp3OR9i3YOrlQ46gSNutcmjZDz2CU1B1Mc5Qwy7flOKduTPEK3YAz/k
TtRd3Chjyh3SiSGsBWgyK1GlZ5gygRLN28va1IN1FMDAMxu9O833gvnQ5tKgy/SB7rl11YCDmX6y
bdxrXaoGRQw30ijGo10eHIY9y9LIqW1m9A+O6YcYv+u2CvwO6VeuvQ3yoo+28x5ZI5MX+6Eh+uNO
MN3HQIPxZ9FVcbCZH1SCKtgOCqLeuCgBPiM6L6toXKhukm10I+nBfNT5ITUHLMmJS7Vv3oWF1Fbo
95nqmMYUwTE5xQgefg3qhY4I7C1WHLHLwXsvw8KOgRC25riWWPlLkyWzSVP7msNN3gRVaRxqzxvu
bL3CLRgZ4ws5PB+6qShftcnfSND4teroh04XdMgzrMU47l/dHOBEl7r3fWtPIbHTMNt3YX/0Yt9g
111o0kZFD4ZwX0wohKixmLYySRmqgmqZMf9ZAf9Hjzf0zrogkdzoovowCOLoaBUNS1s2ySGshTqx
dtYxjYpHw6yzrV+49pJq7bsWxvgRWhpsTToYh7Ew68utM1To9kKOI6gIMiewv8GxaqZDiKfuSiS5
sW18QNS6Lssj7mY+vQYNPBZSdUeUn7qpcw3+eEiv2rPN7EJoYUhCBCw3M5bVR5hZe6vD79cywdrm
xABvh87v92iz7Is61OFSanb5SYSwVWUoy9zEPZGSQgJYH+Z7vHvOVs0G66g118kg/1ENqrca0Qwc
exUx1aCP+xp8zVGNGc+BzwrbArOF6JtH3ffvjczo37hKDZWDrnkqmhEWVge8hHjpHd+9Lw2dX3y6
1wjzRyq3WTLap8kI+KLnwTFoA4dMXt16pkXl5ziWcJJV9OQ8fZl0sEuzVmYbX7PDu1jTh70Ol2OB
HXbYaq3MF/MoGn2UceoQ0iz06Y8MCXLT9X5+3wPhC4PrTHxnTsbu25MrxQpLTAfSf5pvVASzOC8f
5wOBEw4Pj2Zu/HKaLqYkLYlcahs/1oeFORuaaX0zUkBFuv6z21anXmspqhdVZLzZVWi8VoWW7xTm
2lyJOTRowi9jy1WPUemd9LEQKGuRznJtJEWj3PvKQFvG/D5flEnKVE+lOmSLQRnam8CwlZOlELvy
wp48sbMVdhhK75ixBKiukx0IQHyJS9e87+VY7qRogJL7wlvO03slFtZRRChS5o9Mt+PwaNbByjX7
6yxbxKVenqrhfsbl498x7vK+PM5HFEZEGc7U+du+VhiVCVFs9O8GsMoY+uJ8MxvXbYkoF87ZW6ro
7/NUMpi0o4mC+YJ8Q4yShWFu26ylGztdlRNshXaSPlZk/NSjCiGPwNKNl7rndjDd0yCjaDc4Tr3P
NKVclbpkVE0XqSwL/1XaUKNCk0AvMG7OlXD69ex4Cg1/08qmuKuT8KKMvdhFigqK2aublTlT5gPN
5iJg57/fDmG8TAP3ziOnyz0TiYa8tTWQZQattb1taXJNPs6NbhLFnGXk1vLW6B5Hm19kDOmy09Xp
DLDjTIK2xP8+FPhkqIv5JWkTwg7OThEKr5NCfg792+muQ//35E03TNadrZHUL9L1mFyICOewa/rk
EcErr7WOujOL7xu9ptZIKv9Imw0/ljEqK+gMy8QBb9ZPZUaaQD7N4ZPSTaKn7ZBLek88ebkbGqXd
1iInMzLOLmFjZotCDOYO49Cz7UyDaaUJnjySfiMNIXKFGS0LGc8ObVKYC6OBKIE6YJpQt6O3gmRU
VEy90tp5vYnBhjBI1kHZ2wu/8wl8RxavNagKcW4hINLGXFvfkrU7824qAZRcLX6EjnL17cb70LwX
Cpk7ZD3Rp6U3H/iDo+dEhP6WwVK4ul3S3JG4XVmzzaopVH9wUl0CXJov/NxDM3b5Upaiek6GDk6D
WtlfJo5JgZ9uZL65yrgW4uFqhuo438hO/LwHNu6RFuO4zakTrDuH2NaTm1s0zt3QXWNOwQFSdPKl
5Quym8tdKy5M8ioIQuRj+R3PgXYx8zbC++WI42Abr5HuWydTBzlgjjrxJ2PnPczR1BGchUywBb19
LKgcaOdPaPv5BqGPt8Us2C3S3vv52PzEIBJMswgzlm3QvbPyoF8XZXaMs94/z8VuLlCwahYmW7LN
59lRr8fWQ5hgOJ6QNGXSvdSBZqKjdmkrurZxnO+prfU0wGGp1kEOaiDOSXnHV6u96knw1RC29kX1
usRRssqssce9iDUpslA0otzviD6crM5eaMXL+f9ptISr1QkYIP7v61YyPsmyUKAtIN/z1tpph4DU
qiR9zydXLLUA9pqs1o9l2sO2CFJAI2N6xF8ES3q+y0rG5Es9kPxo3ElYMfRi6tMsDyudbKAuMvs1
gEsi40RsEzYWDFO6pMDcVffrnlLGJD2pC+7nm1oPjjVe/iMDRiCg26bJNtiA6A+2hsJfKgHRjeVx
SMWmU1V5FkHbHEhspa9eyvMwPRRMeb8+q+aqGQ04yhUgEaU6laEcTvV0I9tkurHIlADNtu6toeJq
x4AhM60PU1PyRa5ytfVDks7UwGdiUo9cdBROqji189dQRfBLWXfRU1MeGcEx650aOmHceku1QpsV
0854hJmzCKdVBEOYf0Im8eEH6HHmoz8eV7Qe6p4mFkh0cMMVzlRuDQaRk0XsoPdl6KDQN//RR/0F
wrn4IbkTRDyCo9ziUpaSCXZp9DS9KsJ/mIVBFWE8kFfZyaBNSB+1rPqmVg8hbeMfPaCSpUOX/Kxm
I1AbznZDmrm+QOJXrHvXR4Yz/dWaaHAXEUm0IFxS6548Voam00hURyW5rGVOAtOMzY2I1QH2QxAm
7OKso6IsweMGwhhQbGivORqhRWEXmHzxf5HIWxKVqiEv8FsKDnukG1Myrzt2LmWgq2WrPjXyO61z
6mukMdjk+7+nbTtFs2qM/+mPPucua50XFqjMWhY8iC/KORPyjjGC99JT+8K89nok++Fm1og7Q3X1
E5oss8DQ7rJ9RsBy4fbfasv2VpqVf/qOUh7i2XRRxrT0hgx4lQNs2NWU9M5WlFPBgOKxFMFHqWnO
7UhTEWQ4WNNpkvFkHIT9HdKul/lovpFI5KwRCOl8JFKNaM1sClQK4WolSf9Q9OXvGq3rKCJKhzbI
69y0VQl+noKI7gIFQVjJjv+d/fCymILUU6XjJooC5AiKtig9tOhLsPxAJjP6lmbsMfglSt6E+H4I
hdVudGhn+rhlV5bwvbbMYyneOgMzzCqaEqYbq7PpS8JqkxHzBxYsJntphqJLtR7G0VH3pum+Yi1N
sMeRl83Ws7trnPQbunXngP8q3RjMWxd9L/2tPYUDkKhQXcamry6tVP8ObTij1v9KuhSuO6mWhAsx
V/0V11copNoaBXLNOKOJV0ySMeltDfYq59bA6dGSEVhQdugRvKiJHBMgWWXvAMpxkdWN3NWu9YbZ
ytgT1seg363RNDLs3sw7kz5NF3+DPNT+LTVh5qNqQqh0pW2oi39l+lWNQcBfDfM1l8J8dnWwoSY2
oIf5nu4T7oNY9NyUlUpzsVMJlg/HoxIX9bkWVLxVxD6wLoz6XE43g4Fkt2+EvrwymGKyqPnpFcHL
Dhrgmb8G8ToOiafDpBko1YRyVy8OvpqQ18dSQmKmRVcJ1hXS7+xi9WmGgoTHxkaTdFwcZ2UOlGJh
0AzLromfeAvV6bYUB1O0TRGsy77zvhq7xPaJVWdK5nX8frxikD4oZtDwHa78FbOS7FBMnQk/BDyl
GxXxJSl87uloflwKI9omosIqnWD0YazpHGbXvpDdzlBLEnNDaZGNk4fMz6tq2bGpW7dFGWz7KaWs
sMySzVCerBh/5UuQoO7F04todUPFhv7VYFaDV5Uq2SQnbuWmSXeqe/u+90kPIlqEcMKpyZgwcF+4
aXQh3sZ6rOnQrZoe+OR8LurnGRAVK5qFMA5+26wJ4pyMz93BoZdNqPkEB7VsMrFtmgznm0zIbrtq
M4DF2akymiZ2tMBElnyjYT2l00UQc9OJwBb6jJYtenox2VRXNcyDaxINfxcT9yvJ1IbjzcxMUzlX
cf25vzAuMeRm4N96pgFJe69IsEg+bvJFP1JJC/2l0Pz+UIH42sWxDefVty56Idnl2zaDPyC8zwKL
wRDVzt7WCQieXapqpdtMGA+ICDZzURckfnydjhIL8azMirexrDbmZPiKY4XWPUOhtWHH054NK9vf
nWbTafTnhYHf0YABAxFYt01bOL+gM1WRDB5nDsbBvMAKZjAhhWvqL6wm5deS6XfOThx6M7RNabN1
N6Q352o+qs6U+RL4y0oP8PtbhHPePOdqJ4Ndx4CJLGQmUxAniEVTqcZEu800R0B9UtDqRRtr8oan
ZR88WjV9JIYv1Xbq6VotLOhVkJC8XhHneWOVjKbV7Uz2cF5El7XVKGsqrVCfGHfsJEYazjAiOc2y
A1IiraMt/N0QdM1+vkBh58RgYWrNbqZCaVEbbIxZ5F1wFunj2N6lrc4keMIaWmbLbKjIa5om+UcY
qBkSPF5WYvI62434Tl0enkPbrs70az6bur0f8rS7xlS/a6JarANGh/G+abm24yR0lPERWk+MMRrP
U87HRqsA2dgI0RIRRvhotZKmRWA0O3r2T6INy/sAsyL6BRuNrOniM6WjYCyMENYUHGL0GvC0NiF2
9G8FgtMor5yPRMPK5tfIR9xVr+Xel8wV6qYqe3eG8tkzn41JekAmwkJrA37lqaEQwgjdq8XkTGFv
eDNUp215ZVO/7pzJET+gvvobmrfzK817+srZxC+SDSL42mm/YHbRYjltLsjx69zkqbXytxKzzr7u
Ya0aZMEuHWmEfIL+xiWz8Pes7w8q9vWjW2o5JGTE7G3W1Pe59LOD9HtnI+q4frJS/w7qzn7UtOI1
r2hdsdhoD0rNcCdhA0niJqExUogPu0/BZUVqttXMMLhUzItXAUNVqsQcVUZVUhLqTbiDRZTuGM0e
8WgMx/lbpBQdSQCYHA84bJdxqqVPmB4YTGbEhDuthc+dYIhK135PShLeZuPeiEZ3PyL1WXWNpryY
fX9HGDFL54gBrGBLcu0qlO1Ooo0fqdrynevi58oK1cWIoo4cmnaoIF+U6JGhA+w1i74E6bLeA9tM
76GtKEZVTTtXdYhCHRX5M0KlcOFWPYbLaf7KTX0gKYobLbdpSEr5lFCwXfqLOnrWsXJM4nCDApjY
dBh55vA3aVb/RgjnD06SBcg1oHa28W8YfLfqfDrraryMlKq5K/WwhlmgRuu4b8yHtq0/G5sJ6syv
cfHlA8hS9oY58lUdkfzhW+zUVc40Yu8bvENE8u/pmMTbWYg9KtkHugVxAfQdL7FUZdt5ifzPv6SF
1v/6L45/5MVQISdqfjn811Oe8t9/Tf/mf17z13/xr7vwR5XX+e/N//qq7Vd+/ki/6l9f9JefzP/9
57tbfTQffzlY415qhgfQH8P1q26TZn4XpJ5Or/y/PvkfX/NPeRqKr3/+9iPnbJl+GviL7LefT+0/
//mb5kCh/s8///yfT06/wD9/O391//H+9ZF8ZJ//9q++Purmn78pRHX9QwWKCkCGKadq6/C2u6/p
KdLY/uGqKtHBpsWXwpwCWkHSNAH/yjD/YThcbzm5nTn9iH9V5wh+ec5S/8HATiUPySYAglxb57f/
foOX20Xt9pf7/8fAsur89eJHNIMmXAtuvSG4yru/5jO0g45Ix06s725eBXhZa+VcNvadGtY1UfCK
f1Q0PKN5l0RPDmkeK7wSYltOh8LKtT21AT4QrKtP7ADDq43ffX5yvkmt5lNWFu3O+fUxdZg3lT7z
YQUf/URMOmGe07PzTeN+kLWjX+cDJbZs+DVKSMY7dVtthIxZpgUcOQwLvi0/M88tyEGr71qJ2qSg
wodrIjPo4Jm+0xPIK1R2ykKi8/vkvJcKyuAKAdBCbYOfLx0jqaMq3btWylAjNMVTkEVcYaCirW+H
rd/gN0UpMR/2rkzvfN38zPXYebLcZNxUviXo+U+9DNGDQZ3bGvPx3PX404MWDNo687CVTu0QBXfd
isyjVL0nLJyAZi2g8sUi3N7uzsfkTQ8nR095hznZKb+8JAoorFcO/tusdba1nm5D8I6vIPnqrWco
8a43RP5i6/7JqZLge48/isTJSqdIL8UdtczIdIQnzCDCA9BXr47XA1MpKgBTIh9e2tg9zC9IRjhQ
wlde/h9h57HcONZl3Vf5o+eIgDeDf0LvRJGi/AQhZVbCAxfePH0vXFZXdtUX0TVhAKBSKYkw556z
99q0DNPH2EXn1E0NvzE4rluG1P5IUGmyQB1BRt3vt4nwgec3ae21qB5MFLJ/1CVctdzu62d9CuF/
GUF8rKJWf9A8EuyUDppAU1nXAATV+X9dm3+e+v8vb7NLgQ2g/v//Zf6dkM4g3EXd4cK0tyyyBv4j
zYaGgdcrpdF92j6h5SLu13UbqHu1zMxdPLrN0pmD5XK//5G0cb2VrIeBVIdFjG54kWl1fgln6hZn
VD8ZzmPQQkiBO1kjoCN91As79xAnvXiL4CXqbW9czShpnic9WcUtfFKdyfiicmwcYGQuz/besVn2
hUE0R5wy2h1mwT4M2Ic+R4yySvsK7LlbgmiFELDpgJCnQFKoN5s+eZxHsgysNy6mh0/DasHRTmNz
FkkEJC/91zDGv5fI/O08i6AZw9JMx3XU/6hXyqkJzCwch0/MI8a5qNUbthH9pTNpJ8aBu4UrhKXB
ZGpoqBRyiTp5Gx5JhHvMzmiqtPZk99oPKX+zanJUw7puV3dLrjCbK1pMc/ebtRCmrn7qjHQ8WqH2
FEjkUKSSXojmQF9Y3CPomifKc6fpb9rgJwR5WjB7tXxI/mURbv59De56hmbb3KItw1S5R5Jj8/c1
eI9bC1Wxnn11xNisslAJVsGMlc9GmDI0Ed5N33E2BX07kDYYaIgAurkWBukufcdhah5p81wDJCZE
54kJcrs5XqTiU75AiU0ikV1oqvrkFyGtjLz0o1B7UByQ3leq7loP8AgBUFsFUc3j9MS4lsle6d8G
mtoENZfVqhrz8kBy8Tfalepr3mDEd98oYnpuk+Ge+BGsW+yBrQn0qIQfpww3VS5A/+/LjOfYf/zJ
WNe5PNh45DmkOf0zrLIa2xBPZ2t82SHWnr62nnsAoZtO64p1Pu+ixcfMQ/WblpT4CM60WdqEV95B
OAcjHz5iEb/J+LdUITGegeJJSur+OgQ0p9tNDQEx5FFlu9StqmxVkGOyyZ/NNtYB72m/EkwWJ+nK
b9CLYvj1f3lmxQk7I/zVwA7XTK0SgArMcXoHQjuneblK9VWWFuYvR7c+sAqgoU98aESFNT6GlT9t
+5D618xcfCKN8drRMKdgi76bOSDNLxquQWHA3a8nzd5S1ZNKWF3DuYGK8k5fOnMDdRTE8hY451eD
aVcntZwyJIPKQlOhr8A6UY5T4Pd3ZAstuHQ5TY5xitRiemn1Yo1iK/zgaSd2qQ+11u/8NfHNyi5L
uvBa2YQNJqRt3jxCQqcRXY5jK48sfi1CdztF2Zat9umEziUrBlZIbr2pbGf4QqxEMFybao8J+Vyu
x4y/BcpycDOvhREWggpuff+5EWq1sPJIeUq8irYg4ZtqCrPDiZz7xl9H5g1SMdTe+lnZ8afL4ONF
Uxg2tiGOzQw/5yERr7FsDYcsLVZuOxuk5tZwS8NzR9jZvnCU/IRt8xX+H+eIr6XOyokg3+Q6nFpd
K4+eNDrQ3l460VBuha+i/yFWsFqCYCm3sEDiPTFAygbGHRIdeEvVHHwgqRt0+tydXJB2Fh53EGQv
VhGWJz7TcseYqDwNf22pKpM2NWquntVnJxMK/3EAzHdfsc1egr4IvaWO229bkKeXFe50Kwa7e+Lk
OUhLT1v1HT6DKuMs509txp19rCbuIl2d9HsjqMb3zny1fEbbYWhtO+7/2cplGcsKz4cExpDP1cHk
O6o1HQULo20rDOtiMz1fuTX6wsGfiwi7sZ4RqllgIhojDVdRQ59hjmensf5nRrvZecnW8MM3eTxx
IrED/GXsvajGPUJinj269BFFnG2ItsSEr07JtCbHSVnlPURgfYqfo8Qvjzni5FXk1NqtLrJPvHZL
KxztcEEIF+jf/9mqp/DPY6ZVr90GcUBL6btmNoVNkKyh2+h7P9A4ja9hzjJQGtkkNKlUSI2OXPVs
zgglG3UDvhDX2MuvQL7jrb28dygnuke1zuwwA+8Q+Wtfs2FmzZ2Q1mjVZT17JCQjsq+Z9ACQ6JQb
CryaOd6EvXFw4uaUV/3K0mPz4R7g59NnGW2y2gneGC6RlY8XSgtk286UoQ+ZdyNHgbOW4a8QrQ1K
s9JPmY4oxoi+iDwrXvssZH48KR3BKKOycJhkfGCzXDhmec5m85+ZqsOK+IjoKNK8gyhenke03/cP
r6/Iworm+ToxaPwOSkUMugbX0OWBZG/HVieUdkRwVGLMgnlB2tykzcrvWbQbqDVws6B8s7ARYGXG
JeHrffpkJfk1mx/SdVH2xFAF2mGIM/8RgSkwoGHJbeqXUnvJp9njn+2j1N5lRNGs7hE60GHFNuvo
iSulZ7wVBm0vToP8JHcrEihHXyG2W4iGJfqIId32jQvdIYsOud6dvDD19nGJujG0DP1hKoSyDpMk
ferq3FhqIgCTnbPml/Glpg1vOW01sC1ZmV9cytEV6ilra2puwaXauWfRRNHzgNkya4M3JdP07ChB
WZxI4mwr4kuWKA2pgegcHeXoVCmqpzEuD+MwFkzadAOOAtP2hVbjo1UxFD3IRlxcokPHQXVILY50
0LZ8W62PZq6bTInEEjJJ+ZHRFN/5QoCEpZG+CIbU390BaphIx6XQi9VIINsusdSSDISYOPl5+ZE2
68ZCoDaNwW0IyOutLOFs6fLrH0O9D2YXnR53PhP5geGq+EPBG7Q1POr5IMcu1E7lTcrTqxwge1JU
7Y1mqrmCwbCVqrsAo2bO1XWUPb7J6si/M3VCk9sgW7aTnf1QMIdWUcyVWFCntg2F+VAXVzDpCK3N
0XYo5qxgWJhkNJIPmEVbMTgC7BsaMgrfarzoxUcijPxnEdUTobRJe1PMSMMUVz6oJEtj7oBB9ruY
62YZCVNbdU+sxiMNJuscAxR7bkDjk03CclL31OyZacQnpzYDQZOxb+V0yGzmyD1WDSFJWU3zFpnk
713onobf7kinVmXyBzmjFNc0GsCWQrO6GNGgLYTuvLo5iJmgicwtGtVqx8Auetaz6of0dKpM403g
lbIDmHUM1doojv7Xbj/vxsiVF27WBFc3Nv5omca8THAe14RbsE4wB/guTm8mD01ELJvEzjSVAW9Q
cmfkvl13i3suX2cVczOM7i8Ds2ltY2NjAEPa8pSH4x7QZfBmVuYfDhqgcxGl+qnWzE8pAZpqFwlh
Be9JyoLkSzyz8vupTzZtpVWLOyNJNV1tJUw1u1Oms0kQgz5nlPOI1Qb65+D7bO0jdjCsf9KtqMDM
uZWzzc0wX9KszXdToaIZByvxXITpezNLMWJV+bLhHjwnQbXk7wdTxfa5+zvZs8RgekJZTkOmXoUa
NNcYwobrJp9B1qg3O52sve2YXOWgeD/b7oN5K+EoeqGsJlVjyZ3aPyxfQWpup+Vt4MaBK4p8YniN
4y2lVl3IL1EH81C0Y/auwhNa57bzmXckBt7NGPqoPdWi8I7/2E1pXxuZbZbfKE+eWDsMFzIAxovS
D+c8yp2jPCRfCiP+suPmyTdjfSetYR04rpUyVTQRytxYT0VTwuE1kMz0w3jSEKk+xV37kYAEuCqe
r62F8JVt1U9YTa0eRnhszSjatEMoMeVv/EGfsnkgYjToqOlE9RiwfedspDEx7nWzSU334oFYvKuX
7WwyHzJB9PyQg1Xs4rw9E2pwq+e8WjDg8Qqphs3zHJ640Kce16yPlIjHUSA6fe0lKZyjMoUMbgUO
3js/3RV+NMu850kmsQqobOZvpZIskPNZ1J1ZrhHZ8KCnDGo3pkNeK/0ffxd43QBzYFKW+fwNcjc4
j8hef/aRwnNy6n8qhXffGP/niHzLHWnUdPxnjQNBzRiqcqWPVrofjenosE590kMvfyrd6MFvTOPN
sZov+StgvHQXZmfla1+gaFdbTHQxJmIeeeopmU2VmV/jSrAG/XnIrXKtKE7yWBVggyRRu3HgjvKT
BgesXr8URSk2nClMy7X5ltoCILJDq341s+6qUHQzQBmCG0uibqFpLYz04c0QWOFRCiKzHJyb8Jz4
wZ5dQ0zG94PWYhYJNecS51W1lltIw5WlTryUfHBMWTwd8gnZiCj9cSe6iWyW3g0efr80rNdR2Bfn
tPZbOF9m99YoAsK9L46xmZHv5ZWkDQv3w+IjWFcZWP97RaA6ZfdFZtkKcqH/kScgkO5EZsdGNe6l
9ChamlibmJFZPMN7eU53kXINmK6HVl9e7qeTOzTJt846emnFfnzOW+eP+0lEoOkO+yx3AVJJVvI6
KFM130UdcnlbZWrZMXcwdV3RdphUpj8LlbboGNXNbTk3SrFm4Tn6SOMEtmMUOs81AYJgj7hv+hbK
BJNzYmrSn1JeKFGVMLfslWd0Ymn7eUYAL4LuAWb1Oi6FimGk6NYslFjiBo3CaWyGCCDzwxQK61qo
Q3JUECRzsqr0sLq1One7/AYWWU4QXgBO+GdtM8Xyi592XMBAFmKLDjk+QfhOHl3f47yZx6sp0FVW
5knETWXKCeucr6DRLVPgpsl3PwNfIhVmYxJX5GTWdNAAJlfq3gJJvdO+kS4xog2zYpum2DZHni4P
k8o6SS5OZEWG2PE0X/NHJ4EEYMQthjIekujDoHInRrdoJVxbM4aT04V76IBeM8fdrYUVFddQd7pn
sCLoO53RO+h+hgTZsAcAZChmorSZOwNBtcdwFq+KUtM3foWj0Ssj+zFUfGcfuGKmLTHivH8GpA95
i8kdvAe9GDsaD/30UdgRgF245Dzjul3LjA8XghscKVDH9zTa9KwDGfObr6WpViuttOojtV34nBft
ZQhcHXLVCPRcTjJzDaXtlIJsf1Ecs34IfDc8i596ZLDI9husblb9VFmJc+pz5doyDH+6YyD65hbH
kZbxd8qbWzYxfnJMVV+rmadc6rrTGY7yNFuDxf3VqgbXXeL15MxMk9/si7KqjujhwaFYaoWTocMG
O28VmY9SJkEYqcCa+3QgC9CsW90XSPery4Itg/RYMdZBm1jHEm35Q6bCGMJu21KfaZAVZ8IHE/Cn
xARLI+FN8hAT4mLNQn/cJHEXbNywydcTOZk8BghntmNPfXfSajvSUhg7TSWFiDwQrWL+PZ9Yk+m1
EJi11wpyPjJktX/wcaPcpsImRsLDiKlx0llgbx6SAIRGmZEg2gSsgjQtEWQaWtEmmNcJmlstTYX8
37VicNX2zJD1gIQTrIUXSwTj5f6mQajFNimHve4m4iovcz6z+94InvnB88RPrWPKNsQxmSp2QjKs
Vz3BWbc20FabY95BVAzU995Vg6NQyxwkEiPuxlZKPOV8YqEzhRdNRNc6c+stlKRpoY+6dS6ViMBy
p9FqKpTpZM2aB02Z6IfKzQQZ9a5UL2aEIEzekAfCH7Xc++En0GCTkiIduqG1akgpXfjc8TaR4ifJ
4v4J8s/JSZwLaJNHYQHJwHSMB03Py5fa12MCwxkIY33VGr2Ef2xV5LWP4tkezQyx22AeI0KoT1HB
2ZbE8NRFZLsrv5q34sA8abo6YC5sq1nWEDwbdYY7ro6Un2lAdLwFUrnrMTCAmnlRrfQF9xz05y41
H/w4nvZ61kzAgr3g0QMriftIM1+0MhQLDKFiNxJ+sx93hGL5BNLUdKId3XgEVYbvOQugWqUFLRBK
/4F0hlXbNPY+ZXG/Y0Tbr6Qu31R4yufJgpEySGzDpguf8IxKp+j7vqC9f/jIX8yLVarW3gUPhEfC
gzo3+d2V2BDMCoP/ZBow9dNYO2bZkIJ2S4aLrY8FHMm+fOWELhZOkYU/1Gba5oWIwkUejKDUwvGP
Krc+k7AY3pGedcvCMZunsOK+obVe/oA3ZNwPeCh21jhyRoVZvU0MQjXS+f5bRh5hHWqekzAhhsds
fkPqXhBp8wZBco9QJPtHJ9f+9sb8L7pc/fNf7Cqrpp3XtxkaDpgAqR27K8a87SnlTnjGahSsUKPo
30O/11la/iAWs1lqztg8alZfHI0EDIgq+A0GboUV1+QP18AelxBjWRmzkjhQNpne0vCDxHBOoeWu
9Dq2PwqsC7GFN9KAeRQzN3krEhGts9yLHwo7sMkahu6fmZH1MgJapIfyQm0ymyWjeXmPNDzXnYMS
xMqrUkQVqPG4oT3Kl2l85gZ9o+8hQnjVKmZxrVKonPgOTx2U84NvRFhGDPPsp5F5thAuPFhOkCGi
6axmyz2pPyatueJz7jZjQIrrZmTsdohAiS74DcMX2mrxOo6m5kwbNNxXOvnhsVqVZ8906OgQzZxh
oD/UGJ0JgPGBa5TT3i4i/bmK1Ws18+wF331Ze07LfTbUz6kdJku1x2+tFG16yrPugPA829lZpjT7
CorcWpUXPefKIbDL8FxWBh2ofoAWm0Yk3ShqsnLH3sVmlyYrr2HkuPAt+2cRjvUhT/zw1Dflt5r3
w5OR3PE35XQaWGo8m112mUKW9DgysG0TQftlTggO+wzsWEKfXh+wzNf+d0iGm9yI2ZDlcd0I+0XT
oF+mNdJozGAxCMZn8nLSTeue0CaohDeZwT2UbBpye3cvcvs8Txn1RMBTI9ukJ6tWHwNWqaRRPij8
op1dDO3Gnnd5eq+RWWSvmEX0Q9XgdZRfFmvOW0IZTuAtrrZKV6rz0DHp6GElfGiBT8lI7tCJJnX0
HMFy9kKhffjMeXD0TQfmSNpG3gYqFgVrZd4tEwpQ1+SZIF0BbVIShtn3J6YApCS3mRpu42qADGl0
eAZmRV88mlfpVi9apAQ9NoqFmdbGmfK9vaHJOiFXc9+VVC23aZyqc/yt+85n+KQZFgpi7KyPmoZA
Xx53jV6sra5Mtz2rncxJlKvadNOD4DqrMsu/ykNFGbcQVTyAu0PjX+UbqPFUHg/lwourYE1zy7k2
XuJcAed2ixL4HNkRHJNvmJpPizixHuSeEYuJh9yHY7bavtUwDkubrCJCcib6cRX1s3sfdJy+uQ8+
7uXz/bzstYAAJ5xPUKE08zxmOsuDqGBxFYBVW0q7C/lq7wmCE2jrjJtNFrJLM0R305sKnYm0qhA2
NRXlXKXsndGn3+6j41swlKq3kw46KNfRpYNS/mwsWmfSrTG/yM/ANUhsDCfWP+OtsOmZcStkuVde
OmHuzDxtfqjFGPKXMmoreRBR9jSmLhEbImZBNNmpBl2D/Xgc82MNGvj3Ib11S1rntr0pvNa7mRGu
UyN7DuaX3AopE4wpODF1UVgX2v7BLauforfir3nDDKv7RmD+4kxIfzavnjDUPxyrw3YT1iN1aVUv
gcUdBSfvS1kLrGOUHcQvrO4PZi3osrUrnK9pHINt0lciW3V290l4OHwmdINHnLbvoNDhsZS2HW0K
Z45MJODgiabql0sgGdRYQD/iGU8u+dYmQ9sa1Lbc6nXdPPSK+cJav1yCf7Nu9ITbPYaLYCmHXjn6
71Ue1mTgGhgSVn1K3NXo5yvQmf1KrkBH1XKXXmXXB7lr9Xul90HgBd6vQNc2cgN7/H0DkjfqUcS3
OfX2CY4FPFmz/7C6Tj2KOUojzTz7MpWf8q0OeHBkC/coVcKdFR3QsVXY7udRrh33mD7bnKXJPF6W
iuIyoI5AhOA9ugE3tFJrDyKyPFQPHBqTQpyiFA23GSQ7HfbwEltf8ORAmF20bjN9DYJcqgr450WD
onpKLYy9DmOHXwmeGU1Jb9x5dK54TAdzKAp5VdqOiVmxDKbmMM0LqbnVVCqN8ZE7aO0wtVb7Qe+N
B7Uhj62JV0TH1E+qodRPBCi1u2R0sUjNu3jpHHmTVwBAbdrATs8Ch2U3l7n8GNNOKEW8bJJRbY5E
BHLWGCoYv7xsN11dDSe/sxEcMxXYBeqQPfoGCS6KwC5kNvmp9ZV3mrxBdp20hnRVjf4U1YtdjCwM
EnNtg8+ol02WXBl9orAI0aW2LWPHplOMTZ9ju7IdlqXyxWk6/wxwyVoQC6tvNKezWC/C7doBsabr
idaEVbeCkoSZwBPL6OTJ1soNeAcXDhaHzFof9pNvkK9nP8mzTJ55dtldaNphwNZb1m54/jZUUMjH
RUnQNhEgb+UziCvjbWpdh0zMwV+GdSxINXOKm1uEziLyguzbiDVW16bxS8vCbWgcOjd24RgEMad8
Dp9qvjMQrLoz1YAqts+bA7Qi/UVLUKbrENQtazj4NqRJK/R/Soe8NMffH1d1noyMSr1nV44ts0hb
5HRoL1bXV6e+zKtVF5Yk/KhFfDDsRhirIEOU0bYxDzLUfgI4t5i7sySWpcdEA0KkOAR3OHZPt0qk
2ONbVo8PhlGrD/rs8RpC0JlpUzMQddwYzryrxz9onsVP9pjsWj2iWi39waUg574PGt46uvKbpRXG
QAdq9mEm0sueEIxTc9OIsFndtSaZ3SxxYpkX0Gb1ws9EsM2rMjugj43Jx/MuIwKiixJn1qJP7PpN
buW916z4B9N5wFaqO/Z3Y5XFiunrZRxKKEpyQkztB501gcshe1mKbm3tKAxXvaHwiTG/C5f1QC5i
hreVtutrDksRAzRbQUDgkhJXmHs9cdbrqwdclEePRT9ZJ2/1VODB34oJykAGFdVKSv8sX6pKU3f/
Mo83Zy3pb3mzxyLd8jyUhybdM0RY1j+0prO3uLWIsvtKxDyxmdFRdSTCY6M164FAk0Pm6q90ALKP
vG4PMi1wPgIO1sNkpWGXanDRBM1gHG2gbTCYbRVhAq35NI4C7rRtBawkA3a4GeDjZg3mZwK5qOb8
g+5m9U2OWBmEgboUCFAR4/0YU3gF0sctX+5x3E6cbz2PmHh3UlfQ0ZsHaayWdupEEd0emOYP6ZqL
e7KJ6uwcTbSLGUyKV+47R2N2s7tGm9MQDYgPTYYXpWBeMziGMWNWjQv81mQJIK/Y6lFs3o9p5AVs
3UEIzt3c3oZJoezJhs6OdejZiHZ4qBG/k+/unZPZP0F7QX74geBZMgC/KXQMUKCwaTIoirc0M/sX
i8n8oqgWCh/DMb4xky8s1cr2qj1GhzY2Fk1UVt+BNwzLqkj9R5eGO3lRjXIrXC0/ObmZbTt3HDfS
blTp2/vFq9Cg+qCu3uc68YjzRtTYzh+9Xe9hWUc/Y61exylR41CyqPPIrQdlPHU3r/fKdWdNI12x
BPWtZfcPaUV+muJMLLo9AkUAWRgrMSccOXX4JOgJJyAvvsc8YAlbY05yMwZezD62Lj/m2XJqdWFu
uqIbX6BX5td2SIn3qEb4/dXrzDp/SX3TPGGcLxbSqEgm7q+YvIXTMLnt4zR6tIFJHRXcFh+rynqC
RNf9y8nv/vPcp6DS6PppnmfyCHesf6h3bFTcQkPf8wVF4g4Q8h2wjVaOPeQ3TwhhymetfcyCrpem
gm/pcJVe0MndqnmvycL+VW7VXDxLBwbM3s/qBlN2D0WW3os+KARzSNthNDEcCl1y9ig0v7mtGCjX
Te1G2B1rYdDwp2xU/mhUxdhZocE1kTITISqy3klcoRV+16p2rvu3aPD5BNGDcR6ZKAVVH8bIUAkc
t0RfUoMr2VJRIdvqJyty0+OfBOI0PAiJiUg9fywIqzAYIWCPW2ATAvAagYd2Muuo6o2yGHLhHu7A
93k3qgKXZaiO4ECL144Ymbl2ulmCmq7MhWZF2rkJKmdhI6lfqSAfQYABAgS/VcxyBbRfdfVQuM9h
wSpOQrscc2bSOWRCpTU10b/c2dBP/+PWpiNawdCKzoiAYYPP+O/iLBUUckpYW/2FKTuvP+Kg1kjM
IgFcpQJMXJf0dRNnoM5s6pDMMzP5Aojpzy25Syza/eFk5v1GGsHtPAwg++slIY8uwNq8mQCra6m6
utc3Aa3YtVoZGs3Jzj3KLe+vrd5Voh3RSs2ijZlV5z16vWXLSpA5RjI3lzDCLCnkfmRufzF7V7Ag
FlxMeYPINNKj4E2tun7TZG23QdwTvOk99KGYIod1O+8WkfEsYuO9bXBR3B9VvsJ6qU3NR6llSqb2
KyaKYU2sIWv/OVImhrWJy0N58xOEouMA8j+LkvgDddFCfgEKn3ztVF53oD6xF37S0HOfi4oM1b6V
xe7TX3tJYTjM7Kkg/WwVm/hk/pJ6/BZ9qJPzSvfB/Zi1IKiRytcu9H/5NskdIWOpvbQ2t6iGLsJP
F/JSHFpznfsJTJ1adjuA95148hIs1nblYgjErZyNMEUpMI7ITaFo4yIGWupuYlAflKKwrOCd3YSN
f6Skujzd79r3GSwWy01Fo7rBOXLTpe92ztuaKeDtVGD6QikAhOiJOMXq4CC1tbifl+lpoi8k+vBU
zJZYhG3qY0OHcJGEqO4GCMBbsKUY193mD37rXzQ/2xdfEf7aDlTn6Dm6exrdUBCRMDqvoaq9JRqk
jPvQxRwg/hHXG6+B5lVXods3XVTBQtupRtG+K2o/YmpP0BMgNKVrrdR8bv6wcLu2f4x4jFMlc+pI
3YCAoLaIGag/ZrUyrKrYTTC7BoivuRe33CYvHvwruUf3SRxZPSO3GsOVAxH/RDdeu9hOTqjMbMPI
FZUPNi7zp2aE26sFCJVCu/WWXcXvw6oQ2x0jM8Ofp3xV09+CpllYCrneth7nz54yhGcDnVA4rzLN
+VDc1CvUwtGaS8PgyYO1bCMzLeVLWmPP74Hvo5R8sqboV2QQuBfS8TjABQcHbafKStNC/zW1cWGi
TNvd+1msWwFqGZAbNJUE8RoX6rIXWnjfmuZj6fyuqzQEC//96+qpAb9pUvFpNILRpr2AtI9eyL1a
1UNUP8lD1tDczBrGnHwvq+bAudLXj6KMohc71EgEEJOyk7vcoZp1HGMlTPG4yNrBCWJ/DXTgz1R5
fADe2neUZiOZNfLd37taBRaH2AdKiMpYSZCw1ibupa6meJ+5hVj8PuZDVz87TCiizHIu8sXoTXCl
5Xgs2ux0J4bnRB8tEpNyb4jV7tapDplefhkvy9A2topil0tZURVjWx0RrZ9lySUPyRed2etqCuBE
EDMWIDlJw3eWDDo0HYPuNsqjId3oVmO8WD4xu3J3gm8HUxgb1ui1jLE7JXa3tvLORI2Pykn2rYoL
2W3E9FYql8p9VHSN9qYMUQTXpDETn6OEGJlv6sjSNw4Kq0M7GfFj2KfekqFbjDZSE1voh9wiJp0O
SFUVJq79Y0fsoZcfuAXDF5rjdy1H7IH/aC+I1AdkWrGy5fvtcYjX8KCr5kkN0Q8PSMHQYjHiQJkP
OCVicJomPd9XkO7F6sC/Jnjjrp0BUqp2/bPcg4Tfn6sJHmrdUG7W+PSJuw7DgSt43qJ9pDGFaJzy
W9OZCslrjzEPJf9k2sd6vjCnedeZd72ESyViFeNM2puS6OJt6FC5RGEenqPSrw9JhmErzfgKCx7W
6veHlPUgjaya/9FAuYUgbmSoqqulsnpX4q6+yqcCE/XqepQy2sSEUmSjTduZ4wRzPUyi7f1k7axq
HcVeuLVy1XiR7/aiBX8ZGO/yJi1fAL9FZuNd5Y4TW3viB+AFz7OXgsFUQ0/9xasUxKMuAeUWChU7
INZ7ciLEM4R7b+Vv7kOzX9dxEW/lo6X2wemM66Qr/a1Ukqu5yo0zi1EXDcajOcXhQqokI6q9daYS
zR4IcZRwlrIeqx20I4ZrWJtvrZJm+7Ct8bnZn+GsvS3b5qNyHRL3orhc+AqOjaH07Hco6jcRY7Er
yVTnKtN/ZhSD6E70nW8U/VLxqx+DjHWtRmfErtiBSZuH3cKdAb2orqmoQ+S7Lr/u7Z9bgxVtaxsG
OKnRDCVGg0Dwv39xXQFsRr6zj3UMtYEOkEUGA6CY4YKgfF8rtJVWgx22+4ahwi4uteRqM41GaunV
n/enCBX/Fdvsm/wEWg9cO7mu5an3ffupDPsD6rK1hqb+rTKoe4lf7M6Y4cJDWOTDdmJche8N3P+I
jGrp5kHyEVXts2eZnMZYzqn0lF9lF75XIPz3BLdpG9WeDKygykgOPBNo8hYeskyEdPyT+sBNtnyI
kq6nNZ/bzxpDQEAUqf9NvunZzfL6Lqmgrkv2nhgWRUVL2W01rt8MQp8wMbqkCnDTAmLHgmCgPFyR
HetttTiDYOg0xbkoxoTnl5luomTER0hfZl06KboTyq7wQW0xqHBBAEUZykxHm2sgDZ1VexFz9lVU
he2BjlD+nBM6FyhAEnEuYl0fsxQMVxxeVF2UJ1RP4MVar7mXJ7JiUQhfXhaWfaI0EvvCTtK92lXl
sfbaL2I5xzWVi741RmFcKfpRLOtYBVwCRypRemuFP/BaukwMwt/6hdYBWZrDICKbJ7Az2vUTEeWf
hJHR3/E6IFlpD8J0Pm42w6Et6VdhVOhXis6tvzerBy4IbgagLWI7d28lEWJS0hYLu900EwwT6R1W
w0o7lDkNcTf1j7/txGMmmmU46O4qQ0q4HMwk2YF6V5+gYbXXOn5LbEXNlqbI4ZRZIWxKLTUIIgDa
pZOlvTYHbzwGaac+KsGULY2574tcd+kHRf5ieuNz02Xk3s1+4iIyzdXQ5qQNF2PwoRHaFSX4ojPI
APJHtkMisuzGaA6pb3f7EUr9PlXaZe+L4ibH1LXZLWkW2dRws5AJrIe9ZmXgPrC2XcqU8ilpvUe5
ZU30aNwOzqsBSX45oOHzcss6AoWzj+38IndB5JHc4Y3ocOdjimi+w7JvaWN5dX0LJvK5Axg6C1or
1m20yojUZGUvb+OBjh0dbcLcu5xLYY3dunbajbyZTT4ft3zXcMmrFArCWKP9b+rOZLl1Jcuyv5If
kAhD30xyQIA9RUpUrwnsqrnoe8AdwNfnAu/LqBdhVmVWw5zokZKunkQC7sfP2Xvt6tvJWuUiYNY9
xpq3H3qjfmMe5O60FjcCWE6ewgdb1WoM1zQW1kuRfdw+zQEoO5IUofvd8o9kXrGxEhdyGEYnQljG
Zk5e5C1YYM7klk5I+RxZNIUr2bYft0dRNHV+HGripBpALe1pevhz9uNZm2VkdAE3P+Au6gMSPazr
7RGJJtZVDfMe5mbVUXMBqpuaRcGIn2rfVUDnqLvkEZs2rIxymC6GGUcgA/mrbxygksKxgmKntGn7
OY0eQ6Uk/m68hG6Qu2jV01quxxi8BpJ2y++j+v6PDE7kNF1yaw5XRgkFl8ZV9jTH6ghYP6yu2Ydl
EOd903NYkf2JISC6lsqsgM5CzDNW2XbW0vlljNUIgaIkqPl2PEdAQ8eKDJWDuujZaegx4NGroz1i
4AuMktNv3xAON7UYNhoOK65UPhiI7wD7ZJs5qyffWhz7TpIOJ3Uq97cD+k16a+QKuPbBBs0svHk7
C1CFNxXsLQrr9qinr+5zYhj3UvTIR8Nk3kRKW77mZnO66S2HKO3gsOjOvopIoPm3b1vkX/EA769p
2q1Y/D/9GJPU4LD9drifr6hEFDb6R8tFb1VUYbwdYkeyRDDhuV2Yt6cRJJ4AIduis5lChgmzSX4D
ocQgo+MhC4jetk+3D3MBBBXuvrHS8zDZjB5HedWaLPKH5nZfZvS3BBbGJxKD+jvFrT87pyQOu1ky
F9suP90+eJaWn5zlw+3R7XPGJLeiIBvHiyp5iiExYuQMxZ9HsXX0EKUwdnUtKIkEzUzmGP8JxhC1
fkWG4Dx7WaQHegzR3c1hjywS4tJy6zsv7d+RLtN/LFExT433rFZOfTZI/Hgw8vKROxOM15SGu7br
Lf7hJeohLcbEowJgsL7rFjSytvhpVG1hnhVANWTTOMHt5vJwYKRpCHO93cUFrGTZes+3Beyfz4ye
8ARINvYjl/YHeZPi1SbhLej6ZCCrAfmc9FzEkPN5mvKZAVRWdcEQ6a/5n7q6k451GFGknGmc7oD9
CICA5H4wBTHPvXu0NJp3miqmvWzLB0vr8p3qNUgus+Uucocx3HrllrI2f6p09SCXfc9Ar7UZS7Xd
uoWOQK+Kt/NYV6s+zLW7GL/szgSWsjUaZhMkTmxv2VWJZeD+VC6qgJPgCnywdoxS//bX3p72HVnz
amK99FYaPQOCRe2eqe+FlQkmDCxwfwaA0F/G+0iFiUTA3313uw9dpqKooMdvrILWX619Pfy2bP4a
YfSwBHodyXw0oo8rq/VQKSFvLxFIUaLnh1s/sUiWxAVCNjq18U6GNyXXaWo/b9MRay4mitYyWsUM
Pv9G9IfyuoMap99Z7NsP00wybRTb5VpvyApJIBcFij1FPkcW+jeQ+95pHvbnzFCqgAQwj/a4Ob80
WR4YidTetRBhV+ikysZRZvUdp9jaGXK0TzGdh0ETT9GU/C5CzFsoJYYnw8YNMpsmCJDli3XiPY5e
PPtpLuM/b0xKYoCtGipqeIJ+QrRuflcpxVbVLI+Zvlf6+txNpzjSrOdE02jRyOi96PR+Z2rCWN+e
dnP6UdpT+sBSFO9Y1j68FJuC0yTd0R6q6IwVZICo2+rvyPZ2SKo4x/f9exa28UsnkOCyHD9wFWIY
4V7wLSsc32s1v8ZGRUUoh63m1eK3V7YfqQQAiBXwktkiu0f98X2jiHGnAJQya21rL0leFvE7DU0s
etmIbln+4kcxIvRvBr7j9pQ4ufZiC/3PsxseDOfKX9+Bot87hK5Ntn1bFPemWQSMZSJkZzk5QW5D
kUzgkXllWzavdUGSgzn093+eGTnpI6HLDAAO4DqMRnAWsCvWLZXLoTFa96EljZHDWik+PTd7NTut
f3Im1d7ZHe0R9Of9hsaBucbGyLUUGfM3YCt/gWtEqwbPW1iZ6Vc506uwWjN+ady5DiwGfxSH02tW
m8mZ2CgXFgUn/vSWpuZlc3KKFATcnv4C30V7477UfJPUmwdWB2WjOOynOvrSY+rU7iauB30FR8XY
c3QaVli9km84JwxIWuy4TIAD5OwNxKoZA5LduoGgKtA9rbgAg8FbNJBT54pJvd4+OAX6dBpczU4i
FL0KYjserIrdAyl63moKqwvMwsb03EtVdwOHwTgJnOVzty/wPgN77OMTVsXt//mpAj/AOiPCdn37
HNpm9aowirBQ/lzaThz7RB/OEpHlbhIMDP8A4cJmPMylxI3eks3nzra97YxTReAIAcPx3Z8H6f88
4EtynPUvYiH2SRtu9Vxv7m/OkdpgV23rOdzddoE0iZNdqGvEqVEm3pb7sWqGwEvtYX/zlVC7XRqv
MAPXKjLiYt3i/raDK+Pwq7LycN81+MLyuqGBVnrqaZAV6rVWopfnGcyqYkNHnlDuJXdWb9gHW3p8
S4ZDLkMKpNvnY17MWNcZnquMplqt3t9KAHNssXdayK9yW3LYyTY3NqqrQElEskChvaBSBX6lSiav
GPydR424YAhbDFOYzEz3pDVs57L+qYXQHrRJq+5Kmfd+uXjKSjwqof57dLgnazi9T+DKNrEjkrei
4MBXJF0Z3J72CAt8I2liWNOecnAgcu7aBMO/k1/+THLNGGtnZI77m+gpwzdwJysl299+m7IE2X0b
TdHzF+vZccXO9qoP+L+cvNSippJg3GB2Xvr9zwdzNVyitO/BDfzSePyvX/2Xb7t9afmeeeG/mIXR
n2l3JLtOJwL5th+VBLvuqAenwJ75G03YS7spFfeIFNoPGeKmteJOe+xDm3DaoVbu6KMle0IgG2wI
WrnBLohABTF886Brzq8yS3SG+ZMX3JD2FGU/LeLDe4Fy7t4ytN+3tyWDshLc6Pfw7ot3HOzLm1Um
1CpAGLddzS/RVVV1uj2qSC/8vz+6fR8q53JNTXZP3GhzaEfLIYnWjTb60GSPXjuBOHNq/QMB7F3E
UfcCb4SeG6OUWO+nZ7vOsx242XkLlV++cOLEDWwOnxpT65WZmRxkYzM+LT5WnGiR3WTbLhu9N8E+
Wrrl/CuTVOdtgpXTcPXyKskaWsk8IeWTYC5AoIhrGckPV4w3+cFjqVzTYgjfIzyAaWYPn16GgoHO
XHeH584O4sXZ20ddF5RjH7/nYXzXLm3xWoDfXT4zznFH/mQ0ngtNA8CNt2orQhokgnCrtQFkFD9c
qp1KyyBDhyPjljwA4njDCVMTI9FXzx5+YK3JHzX8Fd4aFK4YIFC1/QdrDTzDKHGvTQrq1J3QJIDE
Ms8kmJhnJclQdaEB3+dz9Dh3kj3AGb8Iq7N4E8P2bpQKkK1IIZdLSLmHvNPtczvCyCbS7Z9pas06
aTj4ls0hbvzbqNTuAEcxLaZsKCTb1yLBSjwFk4IYdoacOL2jagmMce4DIEYkZnp0Lm5JO7CoDNIv
PCZNuSDFvF/0EX/EukpqyzdkRhiZaWcg19J8OWY04OmYXUImw4nDOL/vUQoLPUoeIm9Kd7BLdvLm
djFTlpcbfK6p5Hgn6+zdzat+46ZOPlOrgbwn7IUQ77oRw1pXzBZPiTXed45QLn+OBS4jF9xOkPr/
dCoidckoKuDeTVDg52UoyXCr4M7w6oOt5G80SwjJVZuElMlmR2pAeG710DRWRT/CXK84Ps82uVjL
F0yjoQfXkRQ8l2YSdDBbLmk4lnvLS6pdXuOwqfpjpy/ODt5kpFwxO0hUXoD8Y8zQJSykKR+cBzxV
SJ10/U8qzj+fCUPnWrwdb+jgkwtWNPW0GfFy7GKEiDoqdvi20iRxhJTOdhT9Xxji2a76IMGL94nJ
sF0ZU6/6fVUx0SfT6zEti/kBzYYvltykrjk4A1mVbaH/Nd4OqzdQOiPigYo/wB2utxgfVsDy0OZk
OzLhqV/LWulXDICw0hIaSI/gJpi6uZNvPuXbh4lYkdOiWnPp1yETqpS//ga1BfFCc+oTIDuvRByh
t3C8epeadfFMZ+uW+J31va809XABt0u/zHa//t9zV2OZqv5dUKK7iKmQlGia57ie5fyboKSIBy9j
fKZ/uxrFhKONdyQ5qt8eD8xsctZOg3BfE/eMxNw3oXBdprPmrBUNB2SXBIohlX3CafMtabC1Ypx9
VCyZ3xsi+zXSTHij4PJlY7/r1jKQcyio+o7QlSn5+weZG9nm9of9BZL6CxHzb1yrf3v6X9v/PXQq
ht9/e+MW+tW/0KlWQ0uT59d/bH511d/xVLd/9gdPpf8DVYSpqigksNdYqu79D51Ksf5hUbgvugnT
scnJWbhRf+GpNOsfdDeBVmmk3zIa9ADt/EWn8viBmqZ6Ns1hg9m8avz/wKlMsH//cqlZDpoNjTWE
q0zVdcN1FtTI169rUkYQfrT/hH0hlCzT/cHyvnCPDrSnGQjZBWGWfe2KjdGSZU1BQ2BnhTy7X2eD
pj27vUemNvI6Whe0Y8rYjoKGmh4J8p1nJ+EeS+lRajpGyGSAA2h23ybSIcsoVMbJLenbjl76kQLQ
1hPC9RsPp5nT3n76YWiNT90rnH3T0TIYOl0LImt4Ja4BxxbFkU/XXa6EFyn3o4hJyetpjKkmGiMs
0xNGIt8ynF3RNoIovJIMK+uRLv4R7IeGY4iVsWrjHKh58pQZuB+0HIiKTbTKyinLzh+NJbkjpP1Z
TOFxngDkKNO5ftJqojuQLPgTs53VGMpiJ/oIQ0ru0Qjx8DxgUudXgek9WuOWRj8sDXfTzNLbudhM
1PjVRHGOZK76lYb5S2LzV9oCLzLWmZhoYIqpu6go5aEZw/pOL8Nrild0pHt9Tir0fSKz872dvdSa
6WsiYd4WJziqc0aNXRYWfq24HrEvyjEE2hfYYUv/DxIdhzjjPMhRHt3CXs3qZN/RQvcHZ4KND6bG
G7ItTbcNQnNvm9vOXs009ESVYKLYtQF1+p0dc4AlCX5QwquHDASZL5BQdbxLFgdfIZmez0hqNRs5
aVp3G3uQYhsj7j5lTvnD3GIBFxruTg17Mify2t7J6LftTurGsYedrsZPNfDKsp8OUcyLkSh42fQu
f2W4Nwdtt0NgClUxHNd6r88rlHifLJ13Pdz+GrVD1KAV17gcfPh/DBdgKiSp9Y3l/tRri+vGMZ6G
SU22llF/4nyadqmA7jqlOHMbRdxn+JCDqGfUWrYlXdBQMCIy+3qTSu93WAOrcQ0/8uoOTzVX0IR7
GKF5rUMEa72g4ZA/t/a67OLuEIdP0N5GlPs1TfSYgAhcAsT9mlnha+aQvdnNiirc8lUWZV6J8sXR
i53V7apFcgDNIH6o+vluzJX1xDBtlbEArOy+fTOQ0Pl1kb/XRViuqtj98siuWU3R+DykTrmKa/c1
VZWTJiYb/kVMRU/jwCrLX6XXFXvmngdmTPU6pQd1iWuxISDht042JPc9GASZg1apu4ZUDufKn4rh
LTaYGzExKrAvIGsPwW+5Fb+3kQa2zADEGzEmoPwq9Q5ZgqY9qXg2HdoZWzgjbPdh6g+TsQZ6ox4i
PD3MVap35A7vssjLoC/j55mm72oeybIWFmFT+Zg/4lFAAB2qr2Qqncw6+xlEaq6duftFmP04Dxhd
5mNvNDGpUI2B4a95FQqI905m6qqrDATzEFbI3WwhhiHDL5wuCjpaJSV9HW/G8QWgessZ4n5kfA1p
P2RslQ8mt1LUbhJmlnCix3UUMjQr0rjf9hWZx1W07dgpCRJRXsukIleqeGqdUKy9blsVuX64fegs
W1mjlHrvO++lzp1wOcaTpGSmPTlsU0yQD95xt7GD3vEIaxZRTt+9Qvcko4e5sNQDeBfJhZaTRNlP
OzIKnhoW7QB83GaSw68hJJgxGbxXxUW+ksWUAZ26JZVbrrWkwH433Q99k54GY+p2Xgb63dbkAXtc
pFcHQy8oXrparG6f7UPnjvAqopRtQmnj6QTtxD0YlnQPVep2B2jQHIwlscLG7DOJpjoES5328sAE
xiWLU+LaGvLmIJKhOVh6H21MpXjr2zhe9VPJb9QSV9VkJVV8VPeHgTeptixyeJw+XRHh84rBPt2P
sHcHt8x4DThPGYZ9TwkzIFhAUuZRdxNPNuMAq9TtqPOT2777HhCS1LnHy1IZhLPo8lMCjvKRhQwr
ffSTWf1F/+ildLqL1U3NoTHr5pCSTaHaiO2Y4REZ5mYrLF/W2nOdrw5w1dogrolk7MH0W4QM224o
P9jWgAvUojkVWemtUUFiSS7Sn7KKCUjxrflBRVEaTANAc7ODIVpMW1yTpzoK1ZWo09+lVwDlMNvh
UDHJOFRmCYagDJ9jFCmkTRRiHZr9CZnifjQia585T9hoknVl0JV1bJXorQkDRtn+TqMBrzTnqb3n
VG1ApLukQu/luu/KH9t26qMUM/0oCxet/Y5DKAIoOwDf7+oGqQyIx7ZrAnMo3B3iYA3ztWQl1ftA
TVEgidH4kq2tosvPLxMTncU3vXizQ8+nITcXPQPcNPvJdIukeUs/6OV0VdzsMIPlx4lPhNNo4mjs
YJkIBITbskP1ImaWzMJ9NcjM8zMdbkvLdBUzSt1eAGIOK23UAeJE3KwxwBarIciznfMEQH1vMKRM
ozVwTt+F7cB4NNLFZTJg5PeucS+to1Ui8rNAvQ54BMJu/Jg6ACgJIAnKnKcirD5GRqdZjfTTnuVK
GiebcZU/xf1edpVDHGYGNbrtia5W94arjuh35mOmLxs4QK6Z4M6c8qRX3J3iTWf0o7RZo9DXJlNZ
0R8pjox1v2Y1fMznRqLZTurVbGQVGPSGJZ8Wbk+nxxstbdt07UfC2SawM1kw0qu2RRGPfoe7dK2k
870Y43ln2Yv8yvhoKq/ybQdoM1dOo0hyJ9z33sCLISqwaS5J6IqdkMPAbcyUraCJQaQIZ3d0ZIiQ
7Kadt7GIv3KvtlemE8cbxplkgiG1c5WVUb2N4STXWTNt5h7EFxkWm1gaD3aVF2sTviWtEJg6ZYv7
KRPOKc/Kc20pJ9rl23AMC3I8h3el1F4KAZZmlCka68WPhgj5XNjQEggKYhw+K9ssKn5x5WxxW53m
Dq+bw/06tM8SFbQW6xs6+wv9CA0vRz+0Ao+FZb3NhQZTjHBKtXFtX9TEQYlJOysFlClakYiex4Op
kArWEq0Dt4C+VL+c3dvuu7HGI1qFFR7Jx8ohEgfPgmVUp1FuycMC6mxtJR3s1cTUnVa0paxqzWDb
mK7uEohAk0UGE6+g3hCSrFtGs8L6GZMK+YTsJvZDVfM21mAOO1c0+HMNW1+pbffojE4Oj4RyoJXT
yS56Y9mRwTSO6uKGr/ptOkGK8LS2Jwam7NYlUIC+Hr+aCjuQ5hafgyY3o00azSzBK6s5Gz+caY8t
XCJNJYgREpx9brN0XKcdg0IK9Aseh3dtamOSsYqr2VTRTpnxXLVTRS272JWMxlw3OnVuB/3vbKsi
27mt9WX1YXVyoSumGM/vQqRjaFGQYexDG15DFauIPviQUCU5Rsm0WLBYYONCu4AkYygN0rSRD5CL
FB31ZpoPKBCr81QZ5VljELQfTMdXzKdqSF4MJgr3KRGK0NkdTcfiR/bllLwr2bC8YcY9GdvPyB61
XQMYekU+fLfWwqhcax4t3pHNPGuMjTG3VyOnMcmp4hjbiXtmwX6bWRy3bY0mu0v9imlwYJiGs/Z6
Wz20EcgGSRfoQtG0qXIH4HJmMR031qTYTIehQuY9odMhen121kTwkO1B498n5oS7Vxm6A6E1LVyI
Al2DUCg9aGbo865hHQg8Da9hGPVBCe7gYJfz6IOzN1YiEeyvJMPoghVgnjYerlDYSSHSiHy4tzyT
GAnQgCZ1hiK0y9IdkXXETJ51pt55lf5dLuTSok9AX+l+jIOSGNQeUFMnN6EntlpsE4oTIkjoXrOp
YUKga5ycYhpWir7HxwHTjS4EBUcBWyVst3FF4TfuPC8/ZDHckjEhOrCX6Ufodvk64ZeAcUkD1+VJ
WjLM6hhnDtSapQGsomjX9PlVoBaNFigtc9gxw4tCn8JHN9ZzCpJvCMIWAWzkT1P6bVvm4xiSqIfc
byViqmh30tbVqF9NwTwYCI7PJHrx57CIZ4qB+FPdiSE6MohE5kvC20o4vDPEY8c2SQBV7zxapEyg
bNEDwGRXs+DubjNTXzGb9ySNfKXzGQAzsqb224iWASOiuj2p48dEGfcF/dTD1BTJCikmaaLSWuO8
ex4Y/m9QYu3hg+h+ajpHOj+rXMUTokVBH4uHjJ4YTLmI2L9G5CvPFXtMyp9ZEpLEkuXApqziovHO
xXZxbR0iN2ZTf9QL9UPCzvfMyvEn/G0KterygpU7lSFIPM73icCFtiSur6xmN3Kf2LjcVuPgMl1S
PGJ3o1McWgC5yn2jevfpTKlDfxUI65klzACeRsnVNBG3cnhh+JoFVlq9TipItgnPa0v17lMkHASb
HQNo2qAdSF1OKNsZap/jllc9d+nXKpOvq6EfItHi5sYBnc/DdaBK0RN9jdaYlLCemCyDl2TismI8
rABIao/1NN7g+L5k7+yYIQ8KOLp2em5I7KFJ/RbL6MdzQhhJIWybcu0BXPXZH+RRtM9CjJ9Mqp4B
WqyVnpKiU6MH1qirwtmIjQtfKdkjbV13lJXGmgLgJJxFYQZ8ix+YH0fzZ4boDpGDamT6VDIab0An
2Hf1VqzsvLpTQ09d4+O7Wo3LJZq9EB8iTtM03yWOdoxpmgaTqD5V6Pvl/Jk5xqPtGcW2yin3zTdF
S17NaCDHjExWzWOSOm3UFIaiQiYzwZFT6utDfGY1fOyBQGYtCYq1/WvgLOhpz4ZsvrEDwZ43xk2X
JVhNovM8MTcdPTrXfZIf5hGNpzrS/pjNZ8edPoh6o69RRWtP2Gu0eY+OHA4s3b+nMTlbrrpLe+Mr
rtPnkbNL2eskM0B48kmH4MWKKhhs83zxlpmkmj/alvdNemCxNeaeOOe22IwDdj8VJxiA78TH6fBI
noVJ25op6lVDQb8uJDZhq/hQzerMMP4gfvIxJfPiqJom/QPJUHUa74Uyf7BSs2y7YIY1HG11BXxG
Y7t3lPEIYrJk0AaJYmQ3J84DXHazIqNCWTVtfZcVqbLCa4FDYU4eEuCMkVndORK4kTfpu04hEU3y
i6IWwetmwqLTBWk1YCj17EDX6Z0ll6Z7HJ7MCvN+k0xwwGkieG742IaMEEPmwWsW3qNVX0pwB/TN
vrQpu0ti4tjVXifbWLuaSJy8SDvm0qT8JaR9hf1wr87Da6uEXE85zR34zm5rf+jEzKbhsCuV6fcY
Jc9wd/ZaS1j3cppfuSryan5D25qqbdiEgWqP1xjatW+4oeMDsTiGRER7hArwZpxhlSdYfQJDRI9T
qSY7qc7M5cZtpjbGZRq/iMs2iKztEZ3/5oqujz2p5NZAbpg4zJgSdpmL/BnT7g5xmg12hO2ztczn
wRMc60ZxVzEaAhBSaCtGKvkrWtlqShIClLVogzdf3UAQAWvnpm+y8AA/tCgUc6StNjCLZwZihQ/h
ZADkY72hcGbs36diZWpMiUgKQQjAZqcjQyDpl5ThqUvu5sm597TkIVbblQs/e2fqD2Yl7PMwkk0c
CaNFCzpcephgiIA5yc+8U6PRXqsOvQ8ICtK1nZes/NKE3MHI3Q5NhzlouAuZ0zNNSo1NBfJJNjOj
JkjoqzgEQTy0Jh4x44fkKiJFTdcgGexHSK1Yqy6tJ4pj2HFnO4zPBKceWwcBtwRLgnmQrpQVNcdR
o8vAARkV5robm8emHT77OSTR3uh/t0uOWO2cE7VY8tCS19kcNqk7XaFg3/dae6l6/bfOubUoOTXp
WAq3ilRqtNJrJ5NfZSSf8aoetWG5J6zB8AUTVcqNlYcZO9HVH/AuL3akH3vymkIGieu6rx41m2oX
V/TVVd+Q75mbOvICnQyiXdVgzjTK5lKWLcVR3m6UhOOC2cpwZ+fdwTA09ISTXPgPHE2LepHqVlV0
WeDsvjlZ5qdaXRE9U+uOXXksFbiSdVo6tBA9635Oou6g9Xm+6SNP55ppEax20KOEgi4/53/pulH6
hKzXCjiRnht4XD5xsd8EO9ckuDNKi9nra6Xel5pafmLaWTntCFo1440rO1p1kaP6g1tdwb/H+xKX
+3ZYWD9d/EOD8aSR+DKXn4sBqh8YV0yafU0ZNpk2xFHv9zyMRwUxbux28Ldi777y1A18kRK09ZEe
zCMy7aCQVnLyoumQ12iLOYCr6GCHqP2tSeQ1TVv5XjiMgeVo35WmXbypMteaZWa+PgLx8RKWHK1d
D87srZrRTag+v5jMf4wuK91Ax7aKFXYaXT4gEM72tXJ17WMZap9Ob1H7q4LYIg9LvMwgXjku0Z62
uJazhzw+6wLGeDWxUv3eMgbotZzUGe4zYErpENgAL2f1oVRrmLOFAeUiH98rhJTnJhPayh1oHw66
rHdcnhfYaqR0Fgc1PBUutGYECZuUsHB84tGe36JBKgawpxKWbyAh3fU55Zs+TVwYeUOTjX2g9yaT
O9XT9nlkJaB/cxdwc+NrI1GPaof9O0lalbzOTufwEocLlJf6hc7VXIN/0ZPsFeRS4oMR5jDS0T2U
eJ1GgDReHF1mkoHYiNqtNhFOmOgQcdrh6JRev+Xc0dFDJxHStTEz2bhbNkbYLM0+oFoqSjdL86u4
Zkc0KOLFqDowBwQvpYzvG2wkfgjmdJXU2Y7292+TEb6NeKwLsV9lhFfTvbgguCLsDtj41ijMcaO4
fXdnR/Me1dh2LPgxWoHntHOCOPWVNou2hRrd6bMQW9eUF8XKQNDAxGKmkaD9gfeghfR0ohBsQb50
zeapBj0FNmdOITNgCVl3vB8rVfZ4XwblOvVhusWsmh89MRC6GRbUP03rcUMbn3NlPqWeol000Yy8
SMPGkm0ccP+4dIyamp5S9YS08pcwU/fiYk4MGpypdygR46OLzmWFJvqLXrp5NWiWkLBOIIFrRC9j
7b0PibOKN2CX6qtjc3tbcdL6MxGjvurxQhMiEe1qRCI7oGtQi+mWg/Oh4a1kD6OwpgcsM3th5b/C
PHrrdW9+8WzUWspaJiL5cF2wqcguQQy67m+z7WISEriSyVTbF8k0Byapm2vdYFsq8h+Cx7WDZpp6
YNk0cAZ326ZD8uPqA4xfNXsfWlcG3Gg1U3m6eW3zGGJV37qx12961673tODmVTXXpIxzSQ1iIphX
nx8sdZjo3E3dlhMjZ/vS+klKiVttgj6WqR3fXoYh1Kf2DRNheai6pDyEZmVtwSZsC7h70NPLGLHt
TKmKDLc6mHrh7EIaNbaOchVGmB2EeaFRnJUad64KlmMUCp3wpFvRpmrXUwO/QDQ9C8gQQDau/NBs
1I3bPCq13W5qk8OiQOy7jgJ35qs5VydxHJW+snV6ANmkfeiD8hG5KhSOJWrZrmlaMX1wHLl3rWk7
mMVloUFhiGolb1uOi6WNdmnbvcAcOJL3WGsZk4jKAGBC6T4ix9EiR6wJEgOEs+QL2uZ3bI9vnUKI
bgnqDWnkCC2g5lxTMiIw0FpYSXQYc4ew5eKp6ExikEbUvjnHsWujDr/kRBIxhHcADrBqbLoJsTOq
6E4RhQ90YYXFDgnawwkmVb24al8frO2SdRzkJug55gUsAklYrBGfqHhM1ISXiRYMvaIdDmE4gAO3
M+BzP7PHMIABmK1KY5Rr6GflKomq9qET7+YwT+9eR4Ai3Ugx1+cwNrJdw8rZNkN6kYSVioUuk1vm
qevt3ymDxbKTi3EY/erUaqyGi0nRaeu9rrkPGk09pnzVrq1Nwy+d5YwZzusMW0EgEcfT6h22zdSz
yVTZOS7LN6yUGLY86zl0BYDJQv7g1JRbfHawuWwT2XmmB8KtN+Ucu1sJwxR4rRPMYfcOH4UVYHGy
J/AwTSVAGvobawta26yic7r0voljXCd4PeGC9pUfG80de1Hp41lGxg5UFF4k41Hbax+kMTgwyFrm
dUhKpXcHXE7Z08J4GGZPQEfIqkNiTVmg5ghAlMbkRE29s+wl2zyxzW1Um6s5dZuDmhufxbIihKAc
nTr1wMYzP5yj6GxFaftg9HGPep+2lJFrgSOct5Z1xh8Q5kf4mgiJ/K3ZxNSSqwNJoVgZll0Hc9+J
YOi05wj3IGSi7myFdDtkasWrYqo0n0PjF/idBw0XdTAXOsf0qQ9wYbaocKABZprYRkK7Dui4By1F
4YuJP04aWgDjWF84SabmcshlRyiWODGMw5u+oTkqJ4GiR6PClQzmMuspz6Oa3xSCOA5C6XulhPvQ
wUhPCTSMMipFKyICWPDfmJ4jaqIfseuZIpH5Bdy+E1+hRiJyOJO+FxtfqclZk3P+jxW7EzeypwVe
iSMtweqzFioAqcqI7m3Nye5YTu8QI8WgMdmWJknzJ6bYW1GofMW9vuzcfX5MaFbVI9VbRGlLg5y4
AFfBzyyHb6ovJgkYxlZJMR96GO+0MFQ7ULo0sObGeOxntpTUnckMyIf/pu7MdiRV0mz9Kv0C1AED
DJBa5wJ89vCY5xsUkRHBaMzz05+PrFafvXe3dqkvWyqlVKqsTE8PMPuHtb71RHQokRZLSDe+ZNcg
0C6EzD6TidBvs9D8Wla6lcwc7wRlNQBhzLy8wWKXQBjovvluY9aGU7RTrLQOGIp+xY0CbCe9rV22
zZG4UuJTun2dme3npAoOTGfoHtluPVboEXxpchv0cbk+t3zHlgkbeJjtByuGmB/Dh+fZUWt3kJGY
intvTE5zFbdBE07D1lmxQAVyVR8XOONRHWljNDPn7nnDty6h5CNoqqtmfQoSNY5MLy3yoNdf+joJ
d64Xfk024RmCGsiqmWyaZvMJl+IjI8CGSHcR2APtlg18sqADIRbC2uW6ezBFRbRB/tIZt2L2xp1d
tZR2Ohmo+QB2hQAuRuezMW45m+agHd6JE8ILUNFP5rTERGlTXXZOxWojpqfM8igQKUeHiLIRw7g8
4CzyAicOP6oEgbLsbWTfzB8Jlbfvlqrvfcguoa87ZFIw6kNr08XlzvDMz6G2m1ObjpR0uLZZ0nyP
2fLamXoaAGz9qaZQMk0iJb3u+02vNI3dxw77ZYaAeyBIotQ9v6iL4cpO9RfcKe59iosQut3w0thk
7RLkJcMZ60ir9vwYRJs99uW8xpjcIdn7MbM1gzNveaEddp0T77MF+KJzouQyqmm+b+ym3JHlRJcz
JpCGGPqYsGh8dwJYuAzwD8ErkM5pX3WlIq9rst8EG5IKp/amGquZApqdmzNSNEKCzV9tV1zGpcKZ
bTPpHDGWLEm+ot8W7zrjrkH+RkNfUHkmhn7EkSbOaaleOp28vZm7bhubIXDS7rpYzBytOEF5VTGd
Bs4lDXjMqYb1LI2pODjsG/fxVJ0dHT8MoCnZneYvAQvpZHtafKjNeGckZn6sIyIsAIVthAsQcDWd
lx2RCh21uE/t2tOCIWIuvOyniIdVhtrfdejXI+gSDB1dto0zpgAUEsCI1d6BaRuYPeM9r40XwPas
z8G3jlvTYT8ukCn0a4PeDsxh0ySLjxP42I2DnC9Y2qV9YYPA02m+NUmMfYIsVdIiKXIb1R26wikR
d8wRRpPxZq664QZ8HespnXujaNFdx21FqyPcJTCdYtl7mBscY9m7hJOGHt+LmOqNxirIx7gGoFsw
u9Dlr7qd4ssATykGNyAd76p27ZdVyAtfj0GrjeBlM2FKD5IWSd5o6Nx0rCq3loleRtOxtkRM4ROS
Awb7RPzkWsGe+hwdBuy5emsoURyiTj7osbYOSbkoWg0LXtXxbLqqQnnI5kI574stJtTFzE/glMW7
qrwdnCx9+P0LSckrkE/e2lFrbZY4vdJVZ12B3ThLPSWKdMm/Bgxix5rvGZjB1N2J3JY7W8d/bWYG
6P0xYx3ZXmdZc+rSGI4KVv2ARZuxM0aLvQZr3q5Y2jMG8H2fxnogFE4Q4dT5XarXw3XdesRz1Nml
JMY0hj0T1Kk17kECZMfOYhPnvaOnDHfQ5ioWlrG6+/2LRp4rdbGJgPqM8J4ZFbkptgH9wUG2Lgo0
+rqW1Luw10hehRkVyDFkzIsYGu+DeUQlUm0TbKV7BK37vEcXZMKo8/DNPCSmqulfox4DVk92kamq
+0jptJyDuovk+JgBa9nMSaQFamqyB2vQ70cEszszm3xM8M8G0UnMWJimmYRyXMskv3KpxGTHrePk
Q/+EcGZbps1bAmDknE92tUEFfHIyeE2ILq6laot9WQJB7HgWmtXfCxoS9FbR2fulIrbIY+Co4+A5
6COrXYtQcproHjGPNlwbtRndaSNiYhcZxl4YA5EkydUAR4wJkfcL8Hp7sjHkMHyp2VEBhuGepH/C
no/8CovjbWkQJ0QCAWbYwuUA1qo7y3D2dtrL63RpzCBz22HPg7Pcs81wgtZ0aL49XxlWhdIXSczC
0iEgoZxUjWnnGtm8VXlqbiHNf1Z8oKu+X6xLnIv7Abj+jaOV52kG3yQSw9phjLwPgaAGMJDpFjJz
vse7oB1z7OMkad1O2NpuatC3S6VjR4oM0u6ViwxoTR0mnm9Lzi8DgjzBlSa5H1NPMR6Y5LSJ5Nbm
u+l7klOZ6nuFsWsdYCyFLee1eshYiTJ1qqL6IXbL5qmpb+uhOSWShFpmwm+T0RK30yRADVgoHx3C
3/WMtfpQsFEHNIW01dYOTkZ8DzkaZWB62b0FXmiDcFtuUdx2pZtdONnwVcLcL3s5BHLQnyvJFqXU
8iUAq0hwN7XvBqCEUG3DukpRg5KaQ2xb2e7CCMS1xlJz09Kt+Ioefsi9M9OcYEaigAWVZ6ghyqus
hisjcWIGWDQrBZrlPWUFyqLReK2X8gMY7byxUgNuZNW6Z9cjICGkryYnqiFDLB+vWUn6o8eevJ3T
F8VMd5MtZlDrVr5xrS70C0d77HVb33CANX49p6+d7I3dyG6T9VeASZerZnU4yd58yEBnTLP92Trj
c+VE7jY2WOYIZwJ/JyQIOeZGZUspEFvOj0pwunO3QjcEc0lHhTdQc45hWjqbqJh2EDPKw2gXZzNO
U3Cbs/INB0VgM8X7odDuDadiZixc3tKwZhJtDxSky1HVJSdhfGOpsd8YwIs3DV1PabvmRTnFzsl0
cwuyPSPIN9Z2RopQT6TVOsbUYfspQ53c5RujQXtMKgnYl6wP2ost+aKMPlyBA7VkkED155u5Y+xs
gA9qQQsMhInyr2tu27SB1zOVr8Zse3tozJFuhWdLEqmgkT+y0XSnPgPqhpoFZVirPLbhBAcgh5z6
bYENZ5IlQaLY5pD/TAALznGVXxtl9gyLwiL9Iq782tzW0FcOCz8xytv82KN1vCT9Q56zia0a1Dxj
Q0qR1fOQWBVOAwcqc1aU1IXxbZGuEVdL+mJM2c5W5WciBaM7e5cblEwkcH0C3GwPI+KKA4pVuvem
Jn8U0jol/JOc5ulmjoZLVQCeNxL6W+kwM9GNZ/YQ20xlO0Ej8Wh5zwpc58ZB6XRbFkC2tWKxfLbE
LCwIMcFOV7AOk0gd82OcmBHjLIbvVdQSUaYbTP74+qgde62OcK+U9dZV87ArBPvPcf3jZs89Nnqr
7oHVnkhYskjh2A5LHCJO7ZdgQq4QOGqd29bRcEgy5nQhvdC2UGN5U68MoXhAt9eba7RAuyXbGGd3
b+07Q9w0UVsGrDuLDUMnJDxNukuT9NrsyGwjoVMdIoCjDaw8VvHEuVrPbWPR1JWcsDHnEXVLXxE0
qu5VNB8Gy653puF06CzHkvW04D1OJcalApkapGiSB0gZHO6pA01UMOkUUALQqqddHjiD/RF4uLOP
bimAV6O5ELYxHV0cHEHWvaqwizcQxrD4g+or+GhZlkBtdp7dpFq2KcPQoMj4xczsD+pwWpg2P2ai
3Xmj9ZW0HsC2JOSVVUaAaSywZSY343p3Nse5ZH8L3yPa5So19iKG9qM9MVf4cJJ62HhKfk8WiMWF
jx8jGrMon7q0SPeR5IePFGOPK/IQThXSgQFnbQuek5fqxR3aium7nuO+n9NHz5n3K+vRDYfHIueT
TVP3UZoE/KSjpFDkDeRCZZ+PkpOjEZSGRKsL480YmBmg0Oz9obOhfhsWfsXorumH5pwLymiVYSL1
wmXaGKSEAwl5zixmC55gsTA3+cbOeH9qmnle6BuCyrIH3IicxG9uMrHXKcmx0NL8falI6qgqhvnJ
iO5XOXDyw4oQDsNzp23bFXbAs7t1J2v4NQ4CZB2OEb0JUXm9xXX02qZLsetLG5FUSqSMnioeVu4V
pRJ+s929WSonajdMN5VKSvaxA3YCizfQWpzA8sZoW0c5j7XRMscKJZDmWGIKpxYMoKSBRs/KYkM4
qdiWi3jwkuFoFqI8uJkK/aHI0rVhBguM/S3qXWIHGg8+SA8qVjnNZlqs26ixig1i7nHlb8RGkjFJ
EPIpmQafodZm6K0JAbtFat2y7GyIi77iemLiz6QOrCJMimQ7ORlkuFk4wSIf485+7fTq1HeD2HRm
CC6gLD5zyXKRN3NQJ/RVj9i8zlA/GOKPHI5N6VBZ5xzWPa8J8/6KUBk3J8ysCOEL1WjHXKq/XO2F
7byXKjrXUse1EsE1Y/cSQAGhce48C/dxPBxm12ccuq6DcK973kM4spXu0yZGesF+YXRZDCydu3CM
15gkzeacLHBm8hYRiWXqPgTZ/Eb3+CP78VcbUX6yKQK3bGtcEEl9azneU7Uo/v0p6Y9zxLiqhO5k
PLUV2s0mRmoAqCEFDwDpode0nNCPVWNCI5cLmKXUH4fcvF+q8LpKEuKGbQOBc4TCanLlN5AL8EV6
w580Jca2TnVmkWWMVr3T9x3oCgD5PuOKnWHWwFUwWG1UO2WcLSraL7zPs6N+D3A3iHTBvE62CIaR
4AFE5vd4iOutV2HzNsjcCGZnDEwZU74PZbzrpqq/K4plSxgEa2mbCbC0K3ZVvK1MWn4wnv8wkqcy
QN2O8jDdDWPhG9XnIFJ5suDExORybVkdlSjEtP0sIrZ8AMi0tvvK+sL1Y7VRUW8jsGnNoCzGG4vV
va/i/GgpgmCzDg21Dfw9cJzy0kyY14sP6N9jgOvO2tQyP6kxQfrn8hhiJy3JAU3K3ZjGbzIxflWS
zGRvrOeNQHvFhKzb1s14LPRLq6gg8LJu6BVV8zQN4aYxzWfRxPPOluO1Nzvzgdpu0xsEjrkdGNq8
vAmlzLatBTBCN8PTPOFuKFyUyA57ehL3fICG6NDgVeqjsa7zaf1m7J9zYl/NNSTyKav9IhW1b9xN
EevELB6WPXrlwOqn8RSlhUUbQovPkpYBq5czvelPS6o63w2tfTraD02t3E0Rcmc0+LmVUb0zVS59
giGOdaJvXIfCmwLGXZUeR7JdBxDQ1r0+K3bUSYwWKpYnNIb3oa6ebKp/Y05uNIr2JPuotOylj1mz
ks/5wOhl2QAgc/1hWG/H2T1jfWkDZwE2pS+SQ9h9IXv1fvGKB11ph8hsPAq/+RYJ2UaavLmaLVB6
ICAaqhBxdPY0j9m0y6g6P0b0GrE13hY9J3lScmmNDYuIAvDBSqIWRObZYwBeC/WTk8OCXybg5Z3G
u+lp54hRimuuCnSb1CsOAqHUV1hDiBlYltNbazEJtK3MUfQaH2jGcAIoFtH5i6zmk1bWEAqQnkz6
HSXxvmhAt9lac/Tc5dqNIVp7wKHChCqoLdvARYo/sL93TWKPmOLaQ3yyuQFMcLOzSw1GuIlF0dan
u66vf7JFfIPd8SvGSqx1wNCFs/fNi5aTCsIpsCTk5HQHRiNdkA05Ekr7M56tX/O03FFHPWOQu6KT
8ossel2w6vrwcIO4TH5AZB9dyfyIo6NHVEQKFfdMeBc5/XODp7W4dFX7pMf5nRH6eSaumNvfC2l/
eqOBSIUkJlerH5OGgQuLBRllX44zUcwx5bdidSlDsrsrXT4nUu27hWWh8AKYIiyatBMC7xu40OdJ
8+IDdDBGWmvSc3IshYTtnlX8rCfa82+aYqLDNYC6fE3bYmhY3skaAmMdBdlXPNh3jB15SjhzZcpM
JIJaGgt1RLUbMZrOWTv3KkZR7RnXdixfEZKy+PGsTV+j3rOT5FAK7WqsiMJhQHiL9MHYOvP8zbLs
MRkLyJHDvHNA1q7DtQd7JNal1hpu9eEbwz/gYmN6ljDAQqO+Nblwdy5KhWyWmwgYKj5Qca6HaeO5
7fNQMMocWGjuQv4QouaaKwgV2zLnLc5Fsstj6zgp0COpdYHAfs/oZlWTCvLUN1U+3hLnAtrSZjru
QXtkClJwm2PUDfSlqbfjTEAiwecbq5jys4tazGsY3bNcqxhOViN1HwVLMvEvb9nghmS4ctI4TkBm
6Faq2j3Y41ye54k4CZf71E3Fi2x6HZstw4FyJJd0TMAbaNgSheFs7HAFzqAPuzVUy6ANAICC9GZ2
gvhpwNMiZC03zUa+IT+On32vBGmCqEmtnjkz+61UZrhmbWc/abeLbnqPrPlyZMnNVyj03K8KjNt1
CvSCDJ+bSlcjjR5tVRdX+BdaFFXMP+yRDAnIFC91VRJRP9p9YCVDDlQQPWDqvpNM3FED6sDaYgB8
oWbd97H1njTOubCdB4qM7jBUynezR2OW18OUJofCeB0ZYG4aG1Mb0GEMb4PKAts19Ke0RNohehJ0
qmVH8ZfuyGa+oB694UHaxTmtI6iJh6lfGIt2wERkt+HP2o+FC4+N77mewdIRXMnot75YXotgRWDk
fWtr53NkNdPoEve3yXSm682ruMSvEhIlvwgwSEhPL7MB+CNq2hc8YiOTAlOdf/+Cz0mys8ryoOzo
ZtKUMkuPomDKZyqYF9tsD8KgfvGmU5Xa790EpX3S8kd3yeGl4BxyhvbSrLSOzMzwqiFdZcHGlogi
iXUzSmTzypjT5sb6HU47uBFjiGXbJDBMMXhf0np8bwodJZvNViyOD1kymr4hqtMkM7BzSf8VmtNe
NgS0cgcpjwlDwpg5QJwWuGV/ptlFUF/YXyUbfOwB/qwlRCyu6uqM7YIgKKEWAgwq3AcM6Q/DYIM0
9sYv08qZRdPXcBh/lcJ5q0YSm5Plmrp9x8CCTTHbcKz79x5LhCa1P9iMYwiOD1qMBrYxHnLcHgTa
qTyg0T7lo3eVRLgu5j58qGoR4NBZt3YrQrxveX9rHktE1yGNH/GzSFM91lsKs52Hjm1ftTgNQcuQ
U4oGTjSs26uMkjtZyl3RmR/WTNRv6oRYnvgZadG8jVx55Yb5pYRrAvV2N9vLFhQ5ICYnz7DVr1pO
m4GrQO4YKrlnbIYbIQS7Y1yjT7zq0A660gl446O0v4coeuWW7Jgj0lRDWb9qbvJM21tpOtHZ0525
tI8gTo9lPDyOunVomKysEaMof42S8xp+uxqb7KA3xVVhaaR0huxVapuipwG+iTxQ5vYT4SQgkz8H
dOsDypWgSn7puvPesTFAaqgd6B73Zs6MVM8AjIEC3MatuCZ7+CNJ5nSnZSPx6mFGayxMJqpsEOx6
tm7CmGheYodAMb4sNdKPWl/uIeqYzD39UBf9FmoJXgsoWrDaNB/FOwdghEgI5RpSCjwJZNYGaetd
EtFGTFXy5ZRCLy9LzqBeNa/dUJAWBg48z1ehXmzZQYP53c86/BIDTH9eYmfLRv6T5+cgRP/UD95L
P7gZNay264mdPOnWa8MeVEiNUqYqCITDjWC7M9oCZ77ojrFpveYqamjsh6xAC1147N/QIlhGdZcg
bc7VzHjGVYPPpu9ZxmermsEZybNFJrEPMv1ULgZ7rAL/GErTIWxYD7Gl5+Kfj2sKlUgfvLJ87SqS
rjo0pGvhV1blV2p2276TN+ujHvapFeBAyelnwC23dCnahzsgXkcV7/eed5skyW3sig9KmgsZ8YSM
GQnkQI8eWxJ02nSvqTfyf8HfzsNQc7kgDdWSDcGZQTy2yPxY4xdhYfvzwPEVchYZ7sj+KfuEpXET
Qa+MlgMd569Jjm9ojuMeZTrI0WgTVvolawyXzoXjNEPpgA+N1W/Diqp+K1jzZh7a6zbh7CzLHXqJ
W7cVD3E6PTXI65g6XBNnGICnHm8ctCvRdB6xyfBQMLmMKiZ8m8rmxDdBoe4stTwTWB8gKHlYEjNB
H4pPI0eTvYmsZTsi2S2tlsZonkK/cYlh9Mj1UU3uQb4bdqrqB9on8ESJ5LyOuUvb6NrSidbQGnGQ
+CqoZL4iMZMgrFEiKi09miq6I4SMbI1xq8nhiQAjzouueeqq5lS008fq9wQUiipjMh02j59mDsnC
I7QGHVIOyXxeXjXyz/1kwXihe/kWbFW56aQbhDgJSXqnSZtQqqTfclk9fAgkEJPsFW6nNquygJPc
3kqccymGEqydKpiXiL5UHnhCjg1lAZmg3bY1AA0tFApU1uir7izsehpgA4JikCzZSC6T1fgFrY2/
+8WwS0rBdAI+3RAx724lRRk1ve/AjT1kZXZQRf1QFNXRqTFiRUWDTzmOP/KR+ZlmMEHNTvbUvfSS
PXJT88pV95YYThXkWJ9mehr5bdk2RScMKnbJ/XDQPkLTAWbnjRuhm2+4Qw+T3ZOVBi0vX8wPIx7e
ZYyHh5Xdx0KeqFdg5RWC1aVL0JyVtAN27+RRmY26ci2W7KE77p2meA4Xqjj3R3oas2O32Ftr2R7r
5k3Xz1dmr2N9QEk4N8/ptPYf0XMnie8Z5yAydRIIJ6Q7oRdfF3yLamSBYQ8P05RdMZA/mvHwow8J
yeCgYaYJD/4YH5wpvQasRBFXhmdykxCA4w4n0P26BjwUzonPtPEicuOBeuzb08pH4uvPdspARobd
AZMDyhM+a9xrMxud7zrKHrTOQmQlnm19gDLvBImq6r0DF/igx5cm0wN8TCyImwESvIHilcYuFczD
Ndt+cBgUs+QCu2UY8PxwjiZR/RNrakDjkdwzpvjhrJZq0LcsaH7hFcmYj4Fp18hc2i1U1cR3GX6/
PtrUV18Rb0bF3+kXBZ7zJUWa5Axovo0OQ/DMpgg6prcO68vQ/DQmtwjGmPF2jAw+iBvQaGHziT32
SnNatlameHEo930djLovtcDN4q3ujeKqs5F3tN5yIHVxRMqQaf7IXiuzOW71VPK3r8Se3HvXWa61
+vuw8PybVnYCzbpJ2v4zyvIfS5gkqSBzxrEdhOVGTdN2ib4j0Kpv+FXiTSu1e17ii81Rdcpyg0bY
DteRKiThdfnSCUq6uX2zGlRLbTFglkcczY4l6Bo6+yQB8laiHQVmEMgGLLDw5heeeMKn+/lVc5qD
aLJvYaUfQyRQbcEKdyPOo2HXqgqusBhYlYn5ZCe9z7LpYNnLI+mNO7f4CsfknKUvaXcz5Pw83bH6
5Ih6Qun6Amd124fDQ6TGn7KgjMTuTfmAhDaKnJzonlQ79+CWF7d+I4xj71ShOhpW/RYna8ZNxcK7
6OSMDTldWw0ZOLPzEU8vUJC+2TYl525QKC23qVkvZ9NRE/8+6KfEVc/bTsOsb344dLV2Pj4acXpb
akMY1NuwvuKq8nYamLAZTatTkgpeNvTeXAgIiCKDbxh6V1KSRZYgcpsWGzGDrJ+b9ZmRAqFvmqC6
Dr0DzMxjNm7JvwNQWZ+yMr44KjnqLYgHQnIOev++TPNVHbunMB6JgyZZYhyzL60l+BAQt1htzL2n
EMiwcfAtL5v9JHUwWhlTi7ceijUGziAdyHFZJPOisqLi8CjGAlNbfoalLTflNIkAE3gRpBMmP8vo
qqBFiGwsYtwt9hKfha7QUIcU19hc+xQBkVtVzhHyQupfnDJxj3YGPikFjMDN5yU4so1Aly517Wjv
QV2bFvga8nJknH7hroquxtG7ISripp6RmHrl95DiJnJa1AvKxeHI7ino23naQ7x6Zh3JnD+iovYm
+asbeb4bvMJdC+S4UBPmZXMkBblG8AbuY4BnxZg6Mz22rYihAibrOKRCINkRSX6EaCMGoKy1iOvd
qBpV6swEMQVW5RtprA6zwNea5uREN63D1G1AqNfHh1H2GfUbyfbaiDq1cZtfSkZ3gtcTg0ucnZg7
7YQ5kn9AU98rbpnUOmnYhvwaqzi2ffO2yQ8WCQPcAj9JZhO2ZbLp+bFTW2zVc4UZOFC5waSH9GAd
EAkfsQIdMqKAlsSIpIq4hAY6a9Qla86L+yqBNzKGQFtkme+Ryj5qKdCnucN+tt9kCMJc6WnDoc2f
0s80JflDZdfPdZMZW1EXT20ZoZpwXPTcjoc3ix7MbAAwDIzeTRw2jUSNphZO5/Kjp04Dw1sdCEpC
YCPurVDzQOlphLAY9+SVgTXn3BrLsPLBLPrgL92DLHhTOZv3qtfFlhBGbEXepV+PQFWkVK6W+UsK
Ii8ZfH2VKj1QZGb7kVGBb1dMRHNsCjuTjA1fsKLlX/jWiIh185x5+zKdnzoGmscWYuu0uDdV1/6q
PfdxKXGAZU4PD63ERzAsKAb73n5h5ytopZcnIkfHeyQOffHqhip6zUOBE2Mhlm0NGDDvDUaJfu0Y
9ROZr0hYShv7u0MScjsZ2X7oCxL0QuaUikqrCRUdVJfpx7Ebq30TRyc3RNHnKsfecU/7kLjyXVux
ynP71NiOC5vFJONiM9kdG2zTJm0otrqsXyynYLI6x78Q/W3drn75TQr6H5GQMJ/yn39f/z+/ygoU
SxR3//ff//TfLuiYyrb86f72d/0vQiqtKKP/8/sfGX2X/4WotG++v399/5GltP7+/0Apef+QFnI6
TwpHurZtQSoav9sOSpH3D9OhPEO74PJ+OIbxnyQly/iHYzuW7hqW0F3Ptaz/JCmZ1j8cjxpTNx0T
Ib1hy/8JSUnwd/wB2eUgKOZDORJllsfIB9jTnzlKljkYyookZSmDNDS4zFVsbE8WoUQhqZOU5+B4
47Bk9j1jBHEHrGjtXDw29tT6HthLf5ogIURmjHIEJUij4ZfNi4lXHKWrXr04iCuv//Dl/geN69+K
Xt2WSJRXnNOfw7v++aH5MiWYKWmvX8SfP3SBFawxZtYoCog77r3xxiwY3UGZ963ou20Ia68i2wTM
O95GrjfibJflwSKT8l98kP/u23Nd19Ndm+9P/DVBz9TrCFx8qOGaJ84wi+YJXIjewClAS25bFjQU
+eON6LA1L+q2RTHpG6C3P3//Mf4cdvXPr8PTGTILy0LxJv7yMwzjEAYtgT5BXs01HUSFBlu7NFQ4
AdHUVvD3f5vh8PD96ZkRQve4+DzDdnhydPsvX/+AJjvMBLPm1jB7vE/beAgJUhuam0brsq0hMo7o
JZKPqc6Yp4/mT6GnIUSFTp1ngwcAyzty2RfWbUhz0zMXwQWLIyCrHHMYdDlWDfmsHzIEmX6dtl8l
lKGqNYyjwbLjAMgImvJ6oVCQD3qd07h13Rl7ybPeT9qpWO3GWZq59OyMp3VWjaZQ8pxUxm7W2mvW
umhpyBbtiTfZGTDfr4qMQd+gziWC1+pBcVs9jp2zdQvT3bYuNk479547LC0bJqy3NqtDgoo8cmC5
rMJEJZtYSkQvRmRvIe399DWWTtHepzx7t/XY7cdYrGF56z6/GEnZmgpcCkYbtE780KVawedabDr3
MDtpzFWrZbwwt7cvzTyg9BHwP+zpoGmI5kZHjaC/meGNTbtHK7tcK2uu2JlwmyFEue5AZu1sAz0s
YXBb9ibgDs5tEzLYxnFs2EXE5BBN5CSjx2woH3NrP+Ie29tW/b6sFMHMsV9CwXietex7hYwMhR+Y
NC8qUP2APsOSytS2iLRht9QuplmIpEdd1NbFcmaaGkJ2nChaNk6bFjf2VN1qrkogElntyav6w0R2
4blGlnI0ne5pksA1vSa8DkGF7Qy4iieMoqNvDra6ll7d45hxxal9Maq5f67w9vZEynCbe/ND5zCx
oLQCd+gBIHU7YpZHWycgmyu61ARgthlZhIkVImvR+Rs9oHpT1yLkzzaUjDSiJU60cTcUlbvXouhV
iYHRsG3/kPI4nFyPCthxyR4cGYsNoWsA88Ll0K2/WKP2ahn9M3sx3AoItgMDPoKv09yRs116/t+/
dCtw77+8c2gkDBN5g7Ct30fiH3h3ZQFxK6lSVpispq08RX3UDWfLYgqNLYx8QwtSa1TvGuc9qYAD
6DD+r4dc3IF3A8SqxkeC14/p4CW3IXxxAdcCrXzEL6SsDOcmgaVSP1Iw9ivOHDmGt+iHaKkubjEn
5979J1GRIoD78b87wtcz4v+jIh0hGK3raJQkPh+XW+ivAX063uyxJQ11qJtiY8WFd9HunRkldc82
hLJ8cBAtkg7BULRwBxLOYdBoHsYpeo/T33+5xgoL/OOHsaQ0LMfkqrVMS5IdwP/+hy/XzlB8jtrK
+yjG4my7A0Yjs312ZWQdtSVeYIbOgy8IGb9ioxiE86QexG/2Pd62mQcBNSFG/Yv0XOPi9tnn338+
868H7vr5pCtcXbigDk3zL1xNragKiSKXFOx51C+uU94tOghuCBnOnnVOexN3RbRpEhdHFWqo38fW
2OJy7vOhI3sVrbDE0oqYawhv1mVpbEnj+vcvIehxpOh6efj9X7vymVS5vSlK5MVQKe4j961hShQw
AR733dR7SPSabK+sJbl2dOe8KM+9TlT9ry6Zv95p/JPN38WJaYBBQeP35x+JRHOvmyuuT07qJAwj
vZEAuy+M3s30dkbFSjx8ybndkhyE1x10e3s21982kVFHfsTrmmBTAGe7+xc/i7/WHusHs3SHn4ij
Wy7t558/WNjUuDQmtiN9ZroXTWs97OkTJsSlDfJSQF6IremK+O7l6KFc3bDpvO2KN12Fdoa9rLqK
l3kBHM5RTRY36HmRgO+SrnWJQmVfZp0VvCMQZhcCgUYxECa8TO9pP5CsMmfTMSkS+35qHdp01Mwb
6eGDwKixBn4457//txrrv+Uv74UNwprbnkrTs7y/PHd1Y1nt5KD1d/AFmUVi7WUnyqOij7kBgcys
rvHuycU5iKhMzhNpzmcvfM2Uuekx01xp5N9cj1OHMED1nW9oWYTGMnFv/v5jir+eJZb0iPKFLAp5
VCelfH19/vD66lkj4HixAO+VyWwqax5ElzvX0whBxmoXhdmkn571OnvEOop2E9Ewg4T6p/x/hJ3n
jtxK1mWfiACDLsi/6b2pLKf6Q0gqid4H7dPPYvZgZvr2oD9cgMisK6mqmGTwxDl7r20Z1t3KcU8A
Cg/Xtp2/RYF5wLJR/vIYOjC4gR7tvxM48SushM1Iwtr+Dz/7vLT8+yn2HMkvIGzWHkM+a63/52eH
buyhCiqhwuhEktNmsdbYZVKcDnN1BE5lJYiQ2mAq615iUAD7SAPoYJCxumcS+r8p9APdSTqu0yLw
ZAqtqcju0fxKC3pmcY1Id0ZppOcK1PY66OTeGgdsQ3r28t9/GSH+P5+E5GKhKpTUxKzw//5JWOS+
CHgAfBJhNJ5dcxR7P4Tl6fbE6Qyem+/r3KrvEmDTIuiKbay76Z45UnTJRnGAHizvJp3zyyBms5/J
NHWkJ4ToO9NhlzFSr72fbQK1A0HPBRD39OqkfsWor/dW/MtX4gPNowZj8ZgksWAk3vuAgHjr+OUf
UlDyI11kZx1qUQtfpvgrXbO61fql1ov8WpU0r80hOPmjkUGyobPjYKVfunHZHV1h/PLDaDORjPjD
Ht77Nh92dtW4G1Nz4muAbD/X42ZH9/fUWLO0Fdg2DNMgu5LxSM8TYZW/NTWJAKAX6TVKKrRorNZr
w2XMUqnEZYplnPIRU2ih59VuyqPuRoCEuRyCQFvTTCaGqPLEQyJh78aHmF9XHWGKNoAs4i3SOzmM
GMPSPDlkiZ8/wBTCJBpHe2NQmxDQZs11dfeRh/1MbO2OSVHMccSRuS80NLhx8R2Gor8MtTGeEAV6
S5JU1E5mXr2eCo/KgE3uMSTQY4JSuo1w49K3ExUdzmn46WIhplHnHfMxxMAxAryOtLBdpqxVbxjH
6//hEWH/x1NbCnY97EF0pMkQgv9x28dRVaSVgSPBMupu3+frzBjMDxjvtLKSPKi2bQFIbfSqdIfx
cWRhRgcoJg9UJ+Cjc0Ew9w4PhIdQnUZdj4yXIPTgQ9dhsQS1DXbFHv5qgI70uHyrPTR+XTkemzIY
j7DwHHSPMeKRUG8h+0dvdt+KH7nhMUZMO/vSosq820l5g6cyDmTX6k6ncIHML3FYgoonzWzVZfqw
IiNnuuZNAodJn2B2eiRp54DpGL1Ww8Vgt3ttCNYCPuF7XyZJRtgRmcFMDpo1LvqDiwHnUBDymjMr
aZL1f7+prX/e03OphklK2Lrt8p/zj9OcwiGNsOJTUtqYDVnBuIIVvpixDcrrmIE7tBJhnZh6WKfQ
wn6aOLqg8Q14bhEUG8YtZQ+ZGaTtwSVU/lwye17XJpue3j2FcYt8kMDQZdBG3g1ePbpJY+n3llwX
HXkJTEzMTVRDZdba8dxVTvmo+0o7qVmFz2TYfEPROm00of+VZgNny+z9DyPIrDWAVeICS98Hrd78
yKaivlku9eV/Pz3C/M/KnBNEyppE/WR4YBf/fc2j2B9wToX0AASW11g39mSh8/BTuPcDISvAsBYh
O2Whv9Wu/TsiNPKPF0N3c4ueTbMSy0zZ8upX1bjnvlqkWRdtS/BUV8vJ/JWIXURXo/wg0ji/1Eob
XkqXpHLTn8ihQ/CUOERhYbajChgQOvt8R5cB+DYVYny4/q1lCjH+KU3buWp9L+91mvcXM2TyML9L
fPXT9rLxXCsHfGbosDmbzyowbGhJgXnNwxi3ZovP0DCVvtYDxMW967vZiqDYR9oPGR5usrzJN6FQ
r92fZljeccVMfwJmPjNwdSLn+z702bWmnbPTiVzbloYcTxE5JvtYD/plVbvWrkLxxj4E7AeexQp7
IsoFMWjlOdMFB7eJ1uxb9Y3eWX+LuF3oriYJjTOMHFVlw+yhRxMbtcxHIy917z4r4IJ0+/KX0ADB
tepWpoV/Yw4eL1kD9l7e1OBzovoM2AsdeCb2Xm1VZ4Od46oReLEsZ5K7StM3CiZTUUqXBQa7Zjmf
HlBqHmg2gDvNHE2JheGu5Zbz8KYYsj4WowokOTpGm4u8Eq8PLS46PlmN8Lykdl6kymcY1KwYVAho
8iZ+gW1fI5ieXMQjeG8L7Lh3hyfoJWViEhGNjSKkrM+G5bp3w2KDi8D3LYyIOTWaozRVczTmV1Hf
yP1/v8Tdf5a8hmGx/aA5KDxDZ6f0j5KXOBqItBq69ti2yW0Odw1AhlOYkC9A7z/BgW7dhgTvtSjt
kuh5opwND7nJ5Bl/kNOU66IlxkfF9imup/LohCWdBGT4Kx2VM+7yFo9jbQWPCVnXh+m2L8wZ9LtN
V/JOLs3NiAdoKboDlK5HXtv70yGKVIqtaBYhdf48zyB9bpz9v89DliQbt86a66xpHZpSzVs694QZ
sdx1Gew/Oi8saNO3SZ4COqw0f+lCm2ySDB5wA1+8hVGRqi7cUmeHm2e8W0MemEyi8n2MoX6AIFta
seHuq0Hrj6I2+iPhqu9yhhM6gNX3uSuyc+LADLD6jIvRzWxAi0SKpCNMv3jo030Av21djW371bnG
Wtcz8903c3PPo67+19ftlnqiEc5bkDnlIVRd+z88QsU/d1l8sq45934905JQ+/9R4Cddm1HaI2wz
SMrpo6L9cFrn7CPWh6+XhWumhTl2GkjdjQyMG/aRBHalb+1lvbDq2t5aOdBEA8vmovQM4/HfLzya
4//cgfCzET6gS2nrCFD/Y3E1h9oLfXySi94gH7yz3FOuEfOGuWZT00OioTWJftmbmb+NmcRHjRV8
4IaJWH6nt0o2uyAvzMPzUIeDeYDpVKwqfbwm/uRjjaz8I2noS9cvXuwGu9OQ++GbNFiBI5J5CXgP
UK6CnHJpM8KXomnoEf70ZgAEgYgLy6a4IicqjxEa9kUWGNX7KHNrGRTUtqMJNkt5ybb0InsDvQ8W
X52bb1W8D3xVH30DG/dC9TzcjKxexWFj7Z/vnofaDjLgrXS3fFZTKCSu2MUIkl5B/fgbJpoASaiX
AfVHhJxWQ3bCoZidWl8SKINS+yWX+DKNoYVxU8C4yVnVyAUlP7r6UjhYltge8IoI2Z1CvQHnancm
JmRIPDA0vY98cH9HMhq+I+zcRKybH6FpD8cyEeUynessZyKgCHARDSijude2rj0dAMu+19O3XP7S
OnsnYcdif5oI3uFaTzzP3zut7xwdei0HyrdvdgvYnAtf7KwIAUaKcRUHJ3+hbTKxFRE9RgfxxhpD
j7WaJYbxSD3mx8rGUG5tI2DLx46aFV4Fr/TiAxoozMfSiTaFW1lbFA1YC4zW3RWtwqxpNv4CKQK+
DDgBSwcu3cN32jOqfhHk0ZIFgDR1anlE6qAFgJAYiNyj6Fz1YbZMpBI8SbK/XYELqZyzvD0f+WVh
YK9RMjnqozlt2PgbOFXj6twAFMDbLeUZVk94FLk6WpU+XHl4YvAfYuI5mPZz2XdzHtxvzW/vhVa+
hx5+OWR59Z7cSwc6iSuOqk6N4/MVbDm4vYRcf2gXzx+CKx8BaqrA5WNQzQdiMDwQFCyLjNr4xZJy
MxCQcB2L6NqM7H/i1FuNTCSPjVbj9Qemq85mVvRbLa//TK5U575p/UOTlwAm8ZblQA9+U1kmkD2+
kcJ8BUdTBcyGW4In+jmLsqhCYxvNAhkHkdaSp7HuDjeqHFrfSysAIcI468EGJL9SRZCkOt7NZix+
SR/ckE5a6K2M9ZB8z2ZaPf+H4WD0KTZD6Jh3UQtvpSko2GFUWusgC9SuxrLPfm9Ay4GnIvA2yErh
F3QJMRkiig5pHg0rpFfjprJTuQvqaZan++IBJStajBVIFGF2/hoEo77tsyLbaFrvcwJSAOtjnYst
yDEsNjUeKMvu7aVVj8FVo/Otxm76M8EDqoAnvPqdrh8nA7iG02r12inKllvA7a/KvDBrE5fnm7Sj
j0PvpFyGtpCXjpn9HonP6RmV1FMkX5IBQRg7W9RSlgWQic3JTp+3GromYf8qZ9HohYOUMwAVAJfk
0DEgXkyoI/YaLK5lr7vFDmhJR+kcpJcBodrK97kyrVg61CzqngcQiXDpLViy251eVihjmcKwrWYK
XcJ5X/SOSP+OO9q/7nqgFbQvs/ETfK480zJGShRs7ShrtmVSVz82/LrJKcmNtw644XH4PwdkwmBs
0rZZ6To7XCZjL2acq6tl5u+B22U/mdKjfEhbH2lcF8LhNQnIdrnlPFc7c5UUD8QKBWOVBQttVaKf
qfBHMHxR3ikpJB4cvC4rdrQblahiH0n7OiUChWHQ5efUyaIlMszp7ID0WEiHwnJyG/tYhjzl4Tho
umwPtLOOYWVGGPXk3+dngEK2WXl8xquyRqDY+rg52bYM0v3UwVcsA1wVa7AXf90iYfsX4CZujPeO
oe5hmA8qjTyAvy1mpT7wdlE+2ttqCAskHtK6pEn2PUIPvLhuEu+5TwX9ndreW2XbM4KQw4tL+HJu
5rQUvNFeSZFVqADK5tPjkRzNgJSain6IS/PDzYtH2rSsC5b5YcZ8zKautH0SroIA+0pn9AQIVPLi
uN54bWyEMbVH87Ehhjcwg0tQjv6qa1AkhN508NyQRkOjG5tp7h5iYykudjJgPys/EL8byJvqM9ue
taaJ6ZilVrktSHffJJ312ypU/lOHlyl5Il/75zwkNgsSUjGzKK/DrBJXa60tHBgVcU8EKy0rt0zu
PAuA4Ahn2WCF2Eov04CAdK+F04M+KvEfywgXK83/NU6r+mEF4kwojH93TDyESDWdjRRlSRQlhyFt
7M3kKUAxfbgfcS7fRic84wkPV1M1TacMftqyY8axhVL9h6CTE7axaR2ETIb9tFLHFnGYoVU1i/CQ
xqdgHKO9GtSnE02/zagzPyNwxYKIt41d68Bs0QbRYilxZIYluFXOHWxR4oLbmj25aQTBLrMLkHVj
62zM1gHtz3DTzSpY0F4E0TOXKTAe90DV1e9lLlmgkJqxD4iIrBvVgXit/CVHwqbXsbwYepet6fj5
azF38ZVd8Vgq30ssAqD5qzvMarWj701GI8T/ZVcMa7PR2qNH35PVwXO2AKfMe+oAeGiINCH9GTc8
nNdcVdWDQUL65tjaMR4+wkC6aG/VmxFVJftD4AgO9wsc6OY4tnVzNgUrdVKMmyYC50Pcnw6secI/
10g4RTjkzxSDIB6G8TZZGbyQKljlaU6KUJXmB5URbaQgPmGDDtubQiZ00MwZPseDA0Rq/W6WPyM3
Nh9Nh71LKzznrkce0mfZrlulMVqzkv4UAaG+hLYHk5778lfdlUsnaFgq+wkPg4kPfczj8M3xxU3J
LkA+3MebdIxizgg9cnptGCOHysJYoF5R3LOksAeZydgg+XH5Tqshi4CU6jQkLOAm0obp5oCmJsU8
PjrNuGmTpjoFZD7cutrSro115xo0PplklQSEUE+gJr955qhdrfIFFv2hJBV065D9I9H7rMs2WxkT
5FfoftkXm8O9UNHMvfSdTdBO5cEbgu+UOc/RbIZsV7fsuPRpjK9F7EF/Zh04hwK5NtruM1ED7BkK
UDfsXOKjXtv+so5IjKFDMi0coJsXpMIkMRhuvBvmANIs/+5HyIIKiiaMAoBNuphglAml8aiTAH+n
YrgqLTEBjIPyt5t0ZCfAPtUOs/RCm2H4cH5Ukyw/XFoulwnwhuu3h15oyJ21xuwYRRFJQY/wj1OK
4pIWHpdDTS5PK47/9yCbyN9B97zGbsj6Lhgzlnr7FpC1fCqsGqd0BsfUF/l3Igaf0inH1+BWXxkq
w2UUwmExVffDoc1/QE2dcmHhTu4Zmt2eB1dzD1aUuuzHEoOg26961AzEd7F3jdvw92CIaSP7xKd2
FDsV2tbB5LpaliWBOVD6sB4FwT3RpbuP/PaXltUYSxrtr09+3c3Pkm9h5doq06L6UBQQ5tvcaGeB
eoQ2vcxe9bquYDajwq5Kx1qkQ+sgPnfRWEeBddZEiKV7IPRY2aiVC8Q0Z6VlLdaFEZNls8mLwjnJ
KY/vEGNWcf3HRcxv8zMhSMVyFtyQPxRbvXOIqsgN8xh3uoUkJ/8KBdtw4vOe/Y1qRRvG3wWjG+yk
haY97pPbqNX8PEbSnuWk1EsngsXzZPY9TlVbajeh3ODK8wyNaR8vlWdnv0N8mDEmnfWQzV1St65v
LUmkx7B2ziOWgdG0xKc74PYdlOgO5JyZm9gIELppJikfcvYGRWgzbgOJvagD9KWIv6dpjDakO1VL
HYgkHpOsOOg0L3+0xzoAJ4vpPGfiVXT0oTgN8i82Ou9qeVOxTIppOIEuG05mgf3ZGYudYyrnpaC3
tTO6b2VN9kU02QYkagaS28PPaxo8S2To/Iw7it2GCZzl/IgKpMtm2WNKQSpJnotT356HWZnii0yd
rKbwjo5tnp7j1dKyimu319yC5JHGerRViXti2o8kDa9xP4aryg6Mg9BMcWjmVw35qwu9luinxww8
U1rdytAp/3UIq/gYwy+8ovF0kUjF7boW+GimLlPrtLuV2MPIZyvbvTk4P6NGJp9e/z4FOYkqjl1s
ICXZayYLJQBh7NEBIMZd5fENMRAAnnX8HAPY1YyqAM5OhycbPtWduITZsg9BIu8m0iUFnYYYjOmq
wjjE3iRHX1jp8Ncb8WCw2b5MuvUjLFBVIqaPNlKFISYCHLEGT4cqHsxTVcUYa6ype6cQ/9JAMahV
PeXORzY2JZZ2mG/Ptz35qyymvn1RXeXidgheAXnwRAhEsWwrQnUip+5PWD5/egWaYbKZ38hxYRjP
Fo9guDkRQ0u5DYwkbw5RFrzERt9cPemk15E81cQ9RqmUxzHM/sgYjGujVb+zNPo7x4duAb6Ex86T
7XIu/FeV4S4H/Cd0/2ugULVOfQii/cBdbVDI4HPwLDh9wGmsNfs34kCj0Hzp6YXAFc7tV2FoP5kJ
r0fiHpbtTNvwZYaAOuER8CyhXBV+G2EM0C2Lm1UwWvk8u/MeFa0rQHL1Owljw40P9iqFUb9niHLO
kJyZP8z/E+ULzlAT646tf1hj9UgruN7IgHca1s1D7OvuoUm8DGcrZjiHrKeLPQK/aJvwd9ckOhzx
gE0yIl/gg8apnsD4Ii8KD4TWqxV42/HTFGyCpqi3D6qUOV3radzi2jzwLetTCYrrtc4dlv/aM7dQ
JZtrGk7NLnbabIkZtTtGJiSnKNOTT4V117PCFxXT7qb5HQKRGuR3ZUfxGnjouIna+NUi//fcMcva
NDkYjBj+2K0zO/dmF3l8cEr+PCA8Zh05uCqrKBedi2OjCwN/L7muzlr1N459YlSgpklP2Xe/I7UI
FCMbtDAxD89Do/xuJ91w3xeuf5/Ipcnnv4Pi8cAn/ImOHzjdQAPAxgwxLtphwq+LWy8euwqdYkX1
ZIMd6GkXPhU+tFlKXBtxcjJa5N2aRt8i1bLVxFh/n4DZXXoyxFAQQgurM8gxSbvPEeXANQCjXteB
iacbJxVRtNlrRQigZ9fNRwmg/1TpLiRtse762v4TQ5GE4fyHbjK5vEHqPFCbjFiFYRQFCkSbro5V
kYndmGT3ofT/SN/Vrp1lZy8jxo4oGzYigT/stWgsHUvdWfJxAltcr3eVY9hAc86y1+kE/Pj0KPX5
4JqzW6fznL0TgOcwDL/5hL9LUeB+MVQIr6QpxNummso1ZOJm2bWyPvTaBG6sMqI7HuOXvo2mj0xl
1N+4N06BXlDUOEytEZZTlfm1c21C4mzZGoY7fOpvYqqtbYdmCmSGGfEEaW3r6GFeX6AxgfU1ed7K
z+GZp3ONHXbqoRn+2Rzz8mTPhyEpsQyo1HoTlRw/ATrjl02n/IbfqFoUCLi/ojj+tsucsq+yF54Z
tac61OpzGuVE0k/+AZcxB734q4u62JoeT0X4BlarqrPCXUqDr8MWG4qt9G37iIUrXpfR+J3RjgLz
qvd3XwO3XqRAeuO6vaCbbS+O1NoLjYlpZfdWeh486Fx5oIbX0QNk31mv0O6tG8P/Fu6KszIybfqo
evaHBdDKSZnRiad6fIqVzh4khyYUDhesWcy6Q57I1GNfvUaglY0DYx25+g/OgHh4QCxbrz+nihvZ
En14DUsZXgEew0nWszP59TvQVD2LSX0ERNj+TeaGfOhC0NCMt2H4ptP5C2qGsxUakLeFbWTFBXlZ
caFnz7ny2G7RGOtzijHGWfU2luTdx0IYW93W1IqZaXCoQnP8LCMLCpDnv4bj5RmZHNdpdw7Mn01f
Zb/90ZoWSp+imy7uiUrtByLpdBHozr5yxdb0u2CLLB+uAqLhBcwYEjOyXF4bVAxXZXTxwWV7PF/Q
Nbf/p7JJ32j8hm2SnV5qp2eeWCU/dRE39ypw2k0GtZv74UtB/SEAI9mEs2YDwNAy5MSu7bmJiXyW
GL5e3mLE0EvN4ZxIusBHNKEd2QtkgZCpNa2jPHXWaZza+3I06LMGLh3Jisdbgfhtflf06e8mJ898
FnwjUpjI5+OP4skiToIEafK8ydFaaI0mzp4mhw/+qQTThguXgPAPYiFDIv+2FjyLRWK0ZF0Hgdhy
du3HkBv5sSZZadG2uBcIb9OXoaZN5F318alBsLWcBO454gjssc5+O51GzkFu2WeIRp+hwVTGm5qW
3Se4MvglNFSqXLZnI+sI3ihHEMztuIu6FsdGOGE8a8Z63TPRXZAyQfKlaQf7+eyVXu7QKuEUErr2
U9OG5FXDofHhS+uuipgu7vNGmQ/kPvIoCHrnQA2zhMNW/DFguWCxK7I3wx3STWiFv4FSi10+E+aG
3v2dCVyHfdi6ny6MDagZWnKQjQlkwSFHJs3FBTcgnHsLK60PwHojBwvJMKh5Wn1hcG61dPgwiV3j
ibuugy+/7cdLg1h5gVrYOup8QxQJ/QWqjURktWKO0IbLwMGln3lRenYtuOVypF6Ea1N2H1IwBmSY
pI7PV/GQx0ciwgWrOReQCTMqm4UPuabd+9LH/T2GF82E3hkNtXYtEdRBvpOwsaO8hgHsb7JcmO8q
q19d0DEvzhA5Z4bQpNEG0Zyo58ptBkhnZ+h8+oKkrFfzX4yk6abbo/0q05YiH8ZwgT7/wQf4LjpL
f+9mjz2sqABVCfFbYPJJRDIvU+odxsTzUei6xbs5MJAhy6SdH7ANWqfEPxYd2Ra++01Jp73aSLQ3
gdtAn49zVi8A7xvmRHiP2CtyRUhUsEN7TQxXeyVacSTGt9Z7iv0M/FHtzAT93m4+dNC/Hhtk1aVn
kxDUe6UH6hZBAskleerw1H4ZWRgenHD0r3lrvWdWT7VP1K1clCNSgSb2AFKLgDIBzYhJDtNWjWH4
6sVMdgN+ndDr+v04tXyp7z7wRb9jZtdPIe2Z1wiUXzDgkypZgT9r0hsuvh/peJccrAltNRyfbwkZ
dVZ1nSVQO/J7aET62dZaY1MHUGlYPpfR3Jd9HlKLpJLIdNZ8MDGo5yazsDVHxAhwNezcySJ3tqq/
UjpmW6tIgzcgctymZsFjvKq2dmE37FTmnjPeuEULU2bhBEV361HqnRjAUSCjY9kJuPgb3/V2TWyP
L70R7pAUW2tFOtYPQh6YwY1i5Xe4M5Oo67chxM1lWlnuLdB1G4gLDanYwtTLz7Ft2JQumqnIXnry
3peJpnu7VNGEYrCD1quscCdCKC6CFebfAmkS5Uef0HhhADveGnqiC0OMr0mQGA+qmzXRaoupt+pT
Wo/lFgB2DDlVi1+q1FWnhoXf7Ke9A1rgkkWwr2FcfWaNVKBtEWCO/dfzjVf1H9MwR/GZ4vg8aJZC
WV/p1YHR1Llwo/SHFVrvfpID8/aPpVa0dzDIw/sAVyl23Tc/C4nh6EOTy62GvujgiN7F3qQWPDKY
4Gqad0hJ9oF0FxOX4GTvQW8SiFcCGOipEc69o33mvn6NCjP6DsKJ3KLmi/Rfc1XE9l/UTOLETsla
elPgv5vuX3fUuGw07Mf7wUFYLlKoGrawnBe04ILRkTEcnAGdt2qraV9Z0id0obYf7IWcVdON/cYr
3sgaTl/0Sa8fU23jK2wnXF4NsQt6YulIYSBzBn2+yfu+O5lzcR0ZbGUQmfGKrweBG239WYrQOFWw
7YcYW+AsUXALmqqOfEmcuJk5kAXza/58UZgefDXXX4yqDHZK+fZhGOvpCOzco5Hi6QvFiaeQQbIg
a8VQElhLONGINhCQsqUoPqYp8daRyYWC8RpyhrL0U61Le5cDUnBKtSAyfUcZXB+gcqXXJkvTi1l9
QXPPTk4rvyrLCR8ExoQPRKyUrC0JWHZPVgFGOXtZuQEBHfPBVkm6UpVPNPf8Nzo0a02hgNrCwx94
9IPRCE5NQMYgD57PSowVcuOULV7q2Yc2mKvt5IOeYnqRKYIftooA6EeSHNtCGmdN/quNnXpiB27A
PPum0u6GrldcDbGzz5i1xcvMJnHXIsuCMgPqRGLuGQtNv7Qcu3SMSvOam8TzBNNkrCoG9XB11EBr
ztJf8BoUtFU8cyPbP3TtSfjoS6S5STlugWLs2xag9mjFZ6HJ+Ejy+s1sxLRuW90BFu22P1r97Dc9
UVqZGayimoAFPac8ipHw3Jj6T6cKSZoZRgBPffxUjS9aOBTZ7jmB7oYoPgBi3cpKPky859s6G5lO
sy8+aYFgGTNwz5ClxAqoBCmUZBp91ZG18hLjNdOE/IkI9eg3Ltd1SZ5yX1U/shYRVc5dWXNhHJSh
snRHUQv8N5PTwZGjt9Z7GAoN9mn6/DV1rjacHBqQm4Kdx6HsSjJNmypZDqJU2CCnadnQS7+iZNQI
JaG10bTihkUm2mi68nddAiLlOUj2KtrJY+UeOEd/FEGg5iCsa6CXu9a2P624QVBc4O/hTmDZ1Mdy
SRQjucNGURCW1Z3h8JNMOcrH89GBB57ZWmCvBHsp4sIN2n3VyODWz71dPPjhKqMFeyG181UEqt0/
3/m18RGz1J+CHv5pATXg81+vRudVoH+8kaBYrkeFFh7PsP/i9tW2Cz1ohmYZfoN95LuR9cRUBoZj
VuU31mxoYSNzbxPGNMx6kunzUy9khlSNz6oln30v3fbUMjd/R1kbnjxg9vA1GT1Wmck0H4f/ylJM
+ryYeyJJmnVj4rHt6eDTiip/1e3YH2ySYm6VODzbm6a0ixOBm0y8C/vd98z3RJj2rjHQAM0Bq1N+
kr3nwHAq9GtOfXwtE+kcUzs6yJg7sVW5fkxTrK0QCtL31K50EAWR/8PoI2wk0Ug1PDVb1BEkWfNr
bjyH8L7cIicuJgYj7y3jlla1/xaXL9RE4EDLECEGULALJb3aNv1AZt38tggQNin8F1tBWPOD5env
kCPS8wTuita1tDXG1u6Hz6c1+un0q5qcaUnllV/MprKWlt9gsTeEtm+TgC1la+c3MoFJpaiM8NIE
6lq3XXchx5gJmqNuUuL6JiKuXCWFEWA4N/xVHxBa9zzYRm6dIj0AcjhWP5Oh9XdDabJxZce07QYR
f8zY9kUb0Qh8vq2GZOfBYom17qGiJPvt6uKj9/R+mQRyhF1HOR5Vk/rqy5xCq072XexmN+kTkTV4
/gE+cn52kSmQUTPeVWKNd4tGbAnBQXhecxlSpBhpSg5iimSJEPqa7HU5JSdvPkRZpq/9WlNoPSb/
rMozznLU7UG7dzzJu+ehrKl8a6LRGyUrooE/VaqTqAHSqL/4qVzDGe+37mi2GwK6q7WqhPEywgpZ
+pK9YpF7Ha52XQCIKN6qyWuvwvB/OzjjzzF6D1iu4CTStny1EnnydVVdn+/aMkdMoUHV6S13PEwQ
p6UyWkbiFjzACJ3bxppGGJXzIQ3UZx304aHrIwRvxjhtA4lCWNmzT90l7HHZqmHYFo4RvVhZG7+g
aT/2JqEIffam8o5+LT30axcxedNAlG5MppiHXmeLUOg66PwROlJTjo/cm9zHxHAUkwQ7J2QM7oPJ
nrmLsLBwXZW7OHShd0F9fZgT6gIrd/5MqhO7LtI0psspK1ciCkbCKn3XUlIDvb5qfzFlmmmPixGe
HNNEarBkzMPz89XzUPhTcGan8tZhGN3kpJPoPWg2Ejh43OovUGfoeeRBgdg6DP60SfIwW0oMV1gY
+v15ejeLzXOEIzGEQO5y3j2/Ts6AvioSMrgi9E0vIXvMHcp2CXwrPwcG1IZey/UX0tEYBLR2+ZrK
CLRjbLXbHFUybUXZA393H1FmiFMQ9v1Lx+3nTMmZPA5tzySMJ0zHHKsr/0iID3qsDSuKOvdEfw6R
nh5Y98RBMj0hhd8CBRuMtr+Egeq3nVkpwK9ZcC0ipH1NM3UYAt1Tz0d4NhwnOoBqBx42jdopR3e5
AUvWEo9aAibAwe5vGIoBlsRipfluuEtFCirJdpipKA10sx0TLScV2Fu40CdrPjSBoePRQj7p/y+e
zqs3biXdor+oABYzXztHqZXDCyHJEnMoxiJ//V08A1xg5ox97LGl7mbVF/Zeu7F3xVAlR7ciPnUU
zLYk6RMStF/VcDIA0WUy5+x8AnXvYG0/o0Oo762Rk85umKKMsX5vOn84/ffJYj9/LGK+4CnmMcN0
RRzkfz+kXYOFaHhBuUtbIokQjr67fFgPE0p7IOfC3JcV7/F/fwrD8n7vPKlzZUO76STDpLVVaevw
38/ngI34aLNpHw3BuWfX02vW2c+YW5xTNEystKYuuzom49V2QAyNuv5SlO4+rgnsk5B7DFT8a0+S
euyfRic4KJb/WR9tB7Q1q9oZHgNuRMTAa9HtWUIwQsiOWRk/Zrq4j3CjYpjaKcToQxCuCpRqapJ7
Y8622ezdZVg9q8nbDs1bSxDzfGEtf9OG+AbjyPTWoLUbnIts3zMWMhPcjVh3RyQcQ2Cd3IF4EbQq
q4RU6hrkOHmg72hzIGNvB/DwckCMNX3aDHjL2jnmNgAbnBX+dnTfExDuK0TccEC3WXaq++Cum/sD
Vgne9+6Xb3GTkNfuh2dy8uLuvZKfYBVvC1CJl3srmV/itjoH1QcmFNzfzEwCJi2x2njjqUjGU4/p
J9Pf5GM1hwxSoZScNnlLm44+i6FwE746qGnZRE68EjH83+ip2nvUaDPthwJ5i7SKznskJmRBnntP
rfpuya7BvcpYwF+VoGPIZXKa6eQdE1ns4bRTg0e7dEbDpyGJBfFGmMHN/zc6/jqbmZK9zMmLIT+w
dh7a/CQXj0a4BvO6Rya3TsYHenavn0++/VN+FZON9/HaF+UmA9xVTCe/+8ys7hIQWdby9nNNw/Jr
f4zmYqAFcB+nhcpod5sE4GNQP83mRO42vSoiVYt1defU10gU61LM+24UVKwFZKTooDEWeJIcnyxd
azRiszGt447Nds4IuEf1ZtTklinvMEu14+IgSYuY0yw7OwkQfoC8dQO3k6CX8C2UJpsg1JstTfw5
Tjn3+NYtQItznBzzYN6jelw3BbRJi7EmXL9t6jCarZ8TiXWlKCOalBBy+r0v2+vMnBnbA6SvlFy2
NGby6aK10/kRBZMI3E821RcLO6kFm3nFXOzLIL9dzaDG/XATCMZzKTRX+hTiepxLmVi/eO4gouLc
1ruSp1RYB7enIHQG/8XU1XGqs1shzK2fJkAQeMJGrvzsN+NhQQp1x+RtR/40bRlpwQ5WIevYT99T
gnQxIGSyjK5StV+jke7hxL1MBpuW6BrN3X4JD4CkjCXwQHyHXCv6ymhoj1mP4jyJdhGvaDWlHy53
mp5/UYk9G358znvrsSEeFH3PVzlwsVT6GdSiece7sZ0xqY0Q6kACa/Kxh7G/Q6sD3dS++R22twRr
iKN3Ls9sn4k77odq13Kxl6I6ghrbVviEwP8gpk03qiSkoJIjfvH8gVA5Mo2xroeM44JlpIuDeopP
dUXKWJjAUqNBg0VJUuGTJhcxGStAcYz2Q5IEGdBl0RXc2VqhbXPxsALvPrU6XQ8DuIagCk6oCwvN
iYVI/IQ7Ym+wgGDiOb9G7NJZr5yLkmgiKvC/pIocvgTrs6wF74e+wtm+pGI+tXFwAPBFstr8YKMm
91yYST1HZLnYdiA61kV8rLhg7BFYWXDCZ7KTDXSzdHplaQw5oXMObu0D1T3xH+F+1fkzdLV9qcyb
BB8LmRP8vSYqqo0agJ7xX9WGyK6cmy48JHQ5L1nPSe1c0Rg2K4SOGIQPkQB2lFDbS828qWt3keOd
cqt4rmckHzGyUR4t9MKrXGDMU3C/Iv5U6rG3JHJx+SAmJ4VpMsVqBsVt5ZCuFAPOFrjETHp2mMv3
IYr2CassA1acMQ9na/L+5YbY+PpDO19VU36Pc34MSFr2TELY0A78QTHaDYSOAEg/8wjes+IkTemX
YRGqNLkPVA3T4G2ahb2kNRBhU/1k1mc2AEIfbNZB9X2S+ORkt+Q8hkQgmdEn0w0AcC4nk9MN6yxu
d0OqAPMRpAk017goTmI+tkm5kwGj7yHYeKRU1mXzHTCkPQxzcxmRSnh9uXhomfKyfGnR4KhJrIgF
2cZxebUq1DnC33phcygdwmhac2OZxfdCkkT7vW8JzCNqZs21Qh5EcuQszqR6J6hkz6OysesUiFpz
CFhTi3q+RZW6yLR8acrhViC14/G/JGT3WLGxaUxCxLTczKVmpuXdFZ7xm9vePkufIiKiiI9gXIMD
C9oiCYLnbJgOvWW+ktW0dz0E0foeFaKv/L/RCPaeZn3a+nvtOns5FM0aCAjRjWyVMl2jS5Q3m4dI
yfo4w3Fq+IqR+8NWjP4DltXa3nIKATbp029QLlCrIO5x9Zug24LHWSJcjZOCfS3BX4qHmKACOzw2
jABN24XzayHyWzx84qP3ck5F1gO9QyEMWspvhtP0GxUFE5hv9ZCG+asLspdx117KZC+t7hQCAsZQ
d+8VGSlEMRJpl3NaoN3yqqOCcGrH1mVWLcDzuyIi5iEeUV7nzwH5kk6fHctMYfIUl8oMWUuT0QwW
e1c1nE9W5p44fB/Ar2OUQTJvZlsmW7/0gqeJBPBa+K+D0XyhFcwq9hZw5kLxl5F6WNfN1vEiKEfu
QzcuoYMaqr/eGbazneL6rvUFUwzfOAWdWpfTP4f0azv8mwCS+kO+T4rgmiXdPiGccfTUvRsHT3Va
7Sr0kh2+Oh0WG+E/yto8hKh7VzkRfd3C3COITCnvxZgg3FR3hcvQg3geD04koXsXEwPJSNYbuJtH
LSKkfXpL3jlFbF8MLASmp3GWH6MNmrAabSKAcRz3AaBIYCZpUR7zqqcHqk19MNnx7GV7jvra3Q6E
XcmCTRvxqXcxE8pWzHy5xdoNJoih477KWG+k3srOiIMgk8+ovzv0kEzStg5eAyxWpjPvaqczV3jX
yfI1jo4TLk0dqFB281FKWlD+7dK991m4qevgVJsvCcC6ECJHE5VbVXhvMfVnyRPUcKPU/WtpUtpE
xrERyS5S8S5wjF3bNvgYctbSw71bRo8aBU3vVYdMeA8IhhFJJyh5252jSBVgLmzCEyZH9bNzSOMx
RfrXkHXhp8FhrPFKZVcDSl9FylcYV6dueMz95LH1+nNE7gajeTofjREfkgFjly6BJB092Ta6Fu7z
vgUV7+b+b55ShkimZMCVM6aYaDbs1PjTXv0SzU6y7Zt6OrbIVTZzM36NA+/yzP6L/ZqHrqzHZfFI
UNdp6mHEteU6iqmQoOXnpEFAlBfOBjgsEibHogiNWUnjvQBZ5sVXzL7nYlbwWNW/DBsAFIPqPhPJ
Q60JkvRy6zVCjQADDBqcidxqYuxbwjvLWhIQgA6c7JEfoOz5V9nVU4FqezWy0Yu0OPox0S6WAgiI
H5qRFF/IlNNLJKy9ba9dcDd/buPfeb3xh/aqgq0hITtpMOKozOAFn2WHiKEy3vsgegmb8t3Q/lNe
rUo5INzi86IFB1QHq2ijJ2RalXOf5l4PwYyMnNYrLz6yxXVVqwR1PHN6kM5Rk/1DSx6tX1vGX4vm
658k05M81VNAJbRJJE6dqWXzWEzMfxsrWRPjo1B503jGoIh5agm96MgeESz0Wqw7ubcvMRqx5ZeM
MyexRSJNJLQklxuzzNZFb2pW0M/KouLPafi3TfONU5nPFNHJpoU114AlLPIlmiwIjpHb/dWoG5iR
UAAtAIcTqzgNm7CWoYMmeaDQHZt3N3/xBoFKakLVXXAfjTEgCW8k4kkMxBIQORxEGelpdUOCQ3OZ
aknUi2UBWqT6QsKRcfSE7OEM9lnppMHIs0LZKsPcB+WSrzEFRKyy6thkod5Yefa6rJKt2ZAbNsIf
ZCVFe8Tx7zl/Wb18DWY035yRTtkZ098kjhYrxtDvkwsLdQFkM/0sGb+svPKoPSrdaXa+jKk5WkZz
/98iLkFkV8+ORIzMDj/5bC1iZ5Ay00GM8nVqpmuxRFwkLvmgk5sSNzRumoFEHLN0oD2K7rtCmx/a
/1x99rvkJQuj+//+H2yM85UWZzsC2usWX300PqppuoDqpzNkVJdEPmeXWKQOEs1O0vjvImx2Ldsz
6MwcgYbzV/fZB8ccoBJ9RLhBiRU6ZxwvHjPZYd9Y47s2o4mZrXz2sPjwy2TMmNJ+6bWHhMzMLaJz
bEo34R6qSq9DiqS1zdBubWTypzSj52Vet3Il8XcJy9q+a/6p0YFrjAD8mKOYShwLc/8Eg/HZ0CAU
jAREX+X/GER3wDG/mcJ4yz0ihBtsF3DqkQh1xcnrse6AEiLdhLWoi8ZgNIZuldTe/QR9BE/joxpA
uY9QxAFOk4fjXNMeK2TS8GDXzEsUc94uLY42WADtTm+iBJeba1OzaY2hWFRLJZJvQhkyKkH5Vxjl
7zCRSJIW+q9yv2tT1qvRIbm1sbp/nk1cposJTx7aLH3JE/a7LHU+M8TOKAUQ9RpkRAsWfxxS1veU
e8xlu7u0QpMQiCI65fceIHq7z1OetJRo+ehEuKMgcRl3YG7PeCwQZxlDdldZ5QPLJ7VKLPszSvkM
1C2Mcc1i0RGgw9HMDxmFcsgBQJr5vBYjtZ419l9p9Wvk8HC5gTG44gpeKbx3rE9AD02nqnDUeWJh
4VsQ1knd1WsRVZtJSozI/avH/mBDDhVWD3uV1Va+Y+pCI+5wrZfw0ol7easDijcr7CAbhYSF5tNX
4Tgv7M1xDw0/1CF6PX837ILpeuARAB36NoxfIx7YlhuztQuFU6wMYh/GHFClA/UV7Catuqq+/NJ9
7fAuAzYbDtZEZYHsEwbLbN33Nmqt4tlr2m3+kDjY75TNESPjgoORPK34Y0j618B+GFpuTLd4z7II
fchAwkvgpJRTZQH+jDTdsaPEToybJxxmIq3aF+TFqU6eRMKcnbkynnHW841nXGBWeswRrft6+e8A
fNzUhbMqccb3MRtho/wiVIwm2YrbbZByJsOOWTHZQnIZV7c+dBb/1L1koJuldDRE9DzgWo7j8W70
vY0iAnrWCFwRAZA58rlQjgGKEi8DQdZQxyWiRnj2zengyUf5IRHlW2AomKfeeJQaxwe0pnT8Mju8
MEO1eLavII0xl7gOj61FAoT0g2WysFIFZltH9Z9JkVxLk2VIM3xySo7bos8eyxD2vkuMmBPQwg7h
Rxx4JgMyTLyd5/DZBYhOEOzBVfYtKwEG98J+bzj7uuln9MWH00/HcXioC3HVNe6O1H2KC/GdoSkT
zstgMoCw5E+ISWB0h50Xso4PUV9rzcRTNWxmG/wN1BCWfkmk8Uyq9cUM50f8VJcYY+JKG3xGfIiv
nLHdoQ0sMptQFIuURrWs7cPogXEXPO4tl7qm7R6BsI14iPqpNriNmaq7if2Iq+U7y53HzEdhix1/
XI1Nfixz29wkKBbXKvlxEzbz0dzDO9Xdq1u1BGURPOC7hB5W89sQX7vCfSyoEvFdCIvPykIiXr4j
wt7x6CfRP1uW2HdjiY1sdPfQErEsSfEkcxbI0PMYmbbvtD2oyizgvCPh2EaYH7sq6VFQhayVmjuj
kC/got+X/6XCfRVLjC/qrcZxn9yg2vW9fMWuRVxy/K2t4bMsU2R1VrbziDBYjaPYmGm5GqrxEhT5
n+Deb4qKIy/sN4TKE+e+fA9RgVWz6h4ixJRk1Zi2vo4Dd1S4vM40SU9RI442ecL+aFw7Kz1OEXGr
cfHdUDAY2rqFJtrXrts28X8hkSMJThWpY2jmIahwdzIkq5LxWRTVj8U7i7feCckf6TIM5VxaT3bS
3VsWybLW8pn2HRL53LI/dUbJfqAiIcekwbGMg68ekk6Ea/A0vywgSJcpDwLpjR+lj26ifqg3GCPN
f8tD3lJ45ca71VAgkfyMUTKhu8q/xyG6jr78GYhX3lSdQj/V0yciFFDtXtNyUTiNWxB9DKyL7r7m
85ao8lv2lFxh/gBEb9d3DLPkfAEFzSSjOlfNezJLMvNmgc4mjZ8VMHLR2j/L12iU5r8gCb/KMD2C
W/zxTIIkNM2INhsBqElilZnJmrNI8ox9kEoR8UU1+WEztSsHcfbP97aJAxOCt8sO9Xtruyfe0Dtc
t0drWOIV+5DSCnT5QFg3j/geRfdpngF6RMtYzm4lQTbWbmbOZRsZb3xMzEIf2Z+t3a2tGrvMYPYO
Q6zg6iwfBy/IqNRNFOLZVfvEHTICj4qu3JcCE4JFpuuqcxx6N+deZ82fxE2Gq9Z8NzW7MwCr+8az
dq2oWZ3YloYWY76jXmAQWPbvlpf/aQfTg8QfvO6aYYPJe9ohpyKVkTCuAfEsO7qL6eqLmUIlxgX9
YMXMjgdjdNEz8P7kZpjAaunuc2bsA+6aukf7JkoIJyrkla9942JkLtgUvcBSav8SDrAEM4PxWj1i
cyBou6qQ+HiEoweKd6Ec4Yg2PTpEk9RxuAZiMw20HHoMvxtbF9CzvxMJPKwqbb3WTuFs54DNh61m
ws7wuaxtemyS7cjIiCovOmbkBo8B+XOEyVvVuXRaEB3mNWqzmxM3X2YEkjxHxbeJPnGRE6ZlO6tG
OAgIRnQPo4VfszDArVCi+F7+HRXioeo5ikqmzEjaYK3ZjK3vvaQeNl1rk40xr5nLEV9WJneFn97G
Hqxl6ihGXfZzlvvGvk9Gf9ca84LWoL2a9PDSe7YJ+1mqrceK+WwtLghHuMeqKsJTXxhk3xWAtOea
HDvFZeJJ2APKJsOaed86KI5YG2iQcoOhP+tA5IddsncQEhtGX51b9TllizNhoD4Iav4mUYijbpNz
pPuUyi4iD8r+nCvjeyCmipuE3yOnA7gUc6s6ijo79h58GRqES4E5BzB1rm0NtGHC9aQH1OUMO7UJ
KB2m92/KgnXlVziuI+Z6RqDvnIBltsWWI+D3Zm77FRKzuFIIbSmxitD7lf47K36+uFf4MGJtEJaw
FoW9L6yyxVtZJCvPLj7dNnxFh4uFN5r3CQ36fsrHZZTgo3KrySdu43srQH/Qd3RWtY9mgu0dSduD
Iti1nX67EppqzO7ZYNrLy5qvh5qIklyqi6OAaiMy+kPrdlKEvYCpsgBoV4CAXe7dVm8nPaKgBxSy
MuvkzyjwaajyxZqcE9U2vbitKhIr79LQFPtOTKe2MhBuZdNrtJCXdHYaegqfMqbpEm39iK4UWRsu
M8UHEcTQCGkJ490AfzBIF8ACdTXeRiJ+zOwYmTRewgl4uWlFSzw5MTSXmFUq4nBKqrI0tn2F64jU
yENgE7vn5G8jgn28I/LNZX9swzcIomSJ3wE0U8EOYD2IysXWdCl2D6I7pCmCuO/gBfC0eyzr8MJU
6CrRadezF61v7pC03FPZVxdOJ9OIz64V7wqDfb7VLkl329DyL2qx/vCXy2GZIjB3c/pF7up2MdcJ
QyWj6XYuN6KVcVQqfQKRJ4b7eGjblZMBRkaBxprkpEcib9vF1hNncpNK9x1b/befdH+Uhx8w6r7x
E6wdTIpJwtoiYT02TIRtl8Y/j+9tHUb5qe8R+5VzjbmeUZth4jEqUC16PVQbB9PniPwDMsBNoTol
LWC9CM42//1qIuUPQzW1wngZdWzAmogFe9HwTbSRu3EBj87GeHKjBDcWgsx5uZxKL+JYki9oR7+N
ykw3EXgxt0m//MhIGcB95HlzkKq8hGLeGqJ5RlC2t6kTB91elWVt5mx+S7P+zW7UJqF7xMtKb067
jY5ZPzU59t5Sw1aT6algiMhjMH56UbwPcQ2YNkOlfsR2W8Ww0tnSr4eCDKkEn9GKtiGIMOu6T0WZ
kG7ibfCEGqtW4U6ueFRk2zyZ84iPagZO5Dvk2+vx1rZ7KNwzvz0/VkP2lJXFi20iThTLCzhaKNq5
f2EUEN+YJV/5LNkCo+nEaZk+zGX+0HXma2jPB99Rt1kuAU3mpc6IqUGmgzGqwgfB9t4d+SOl0b1O
7o859MGq6bznto4R5OTsW+xAQKmwziHPXAh5OWSm2rf9ZSiT+7rSXKvRdO1AlbX5E1jjmG8tf2zH
/qS68MywCOXCa5DFlAd4bZzEI/vns56Te8utzsJWz3VZXswIC3fd78Q482KM0Js8b/iyrf4Ttg+9
X8oophEBcYxMi0jQIuos7W6toVmUU9TC9fCWbZpQ/o0qgme8i/Hx5pt4UPezbRI5kBqvDTrawJEb
LG4ElAdUx0lIEauvM7XvSnzacCVZ/HUFI/JVHmuk/TzZbu1Qh+nwI/WhOcsHohq4csnEpG4tppX/
UdrM4tMEClY08LQlJGosH+5lxUaahIM+lt0e07k2fEwrjulSk4aRgu0MvAesOn9S1dfOn37A0eDz
9p7TJW+XdQ7q2N46eDE6a3tKE0wq3heErZd0yYzqlnfTkQTkNCp7hWbLToUDAEY/LU/VjLh4vPoZ
d/Zn30fdsU5Q4pAZyvTSICQ63IKNJ659csIVjKBDW6dXhxJ8J31/X03kZVhMlOaOHqlApaouOY9/
CqJqBSFYb8BRMAPZ+VF4p4U4jV7G7NmT702FB9pkNRl/Zm17TxlM8AvhTsDd/ZM5ssLj5uZqdPem
U7y4KbrAMb0BlQFGV9/eylIQ2SJrvHE1LLvSow8jQm0bdMN7ZtjN1uwsgkcaciqiaf5E8fxclKSe
+oP5U/isEOHF865LXhhSHNa57+6HGljTaMdbwi9fAcGga8O1dy6xhKDeFUeeuz1pTTwDUUoQKVcX
JjDmwyRyuZb7g011azP2kkF5CLAcEV2INGD6Uj5DWpeM2GGx0HZWfbOSeaMyF01CbL6kNnkfvCjv
DKu+eGD3QhMlitd3YGh1rCxPHW05vPVumh503OAMcNUGlc05Gn1wtx0ifXKUT5ZMKwTTjBOxrBMf
b+HjLs2POfTflH1xYzbSss+Zeijx5Pc5RruU8qE+tdN08+uclJQAbvEQP2DYWybI4fPc7IJZ/jn1
iOPC4V0rZiIfRHP2ev/NLEFJ8hEaK6ZPjcGzgdLlVA3+Nff8VTGUFrxndCaF4ogQDoFxCCyZf+RX
saSzV+V2hpRE79o+eBO2a4driCAdBO8rw/L2o/+SRxmAcR9ZRVcbXyaCJtKmqSyi8U/13sZfMEqR
Mb74Zn8dR5JoB/4WJ4jylfQISzTdC6cqY6/GGlauj8elkeod5wl1vzk8DIW7hjxdEY4bvemegEEz
OSPGOs8pVVdM+ok0S/yuULnWHp8ZJKMMGaPrVBMP3qSMUAoz/xkGCxs0HgBW226EFhMYgNlNT97s
eutA3REd9DD6Ba7A9lXh9VpjmuJzXWWrGTEEPt/uE3bNp5i2CvnzCi+VOza8Ag0HY+cZ+P489N6v
6RLE6QYXqvBLlGaHuYurdZPjZ8kBS5mCSTn+ovBEngA3dkhd8d8fI/O3KZPPuBKo2d3qOkfmX8/O
Yh1PxSezDUBM493UWD3lPR6bZFSvoW+dUeW5JS5dk/yPlSzkoxdJRK8MPMbsDB8OZhzDbCrO7hIz
EFwlNtFy7Dw9ZzrjI0/WQ4apIJcCeR4xWVX0FlctYXvFacxH/E7qjYXg/dSIbzRvdCWokoK3AWd6
HASPyKy+xtb7qdETzYH9L/pITJppMTF3UySLjpYJMU/v3SF7l2hPwTHyOfBMMhZ0+51wwSMYT85u
PvpbdOLhGl6TeShElVJJIVuJNmn6lik+mYkZPEduTUnV7Z2W+7U2WT1Ju/83lP6rci0KnsQ0qCXd
XT6gB82wZ/Rt+x2wphc9Say2eugH/ctC5GoAiAHkcxCyZsVh1Syn1cEx9WOaNSU3DU2APXlnQ1FA
9gBL8bLpRxZqgi4MlxiaHYXAJXfIAHWrj5LqXweKu3XCDS72ZYxTxXdbXgcSqVauqPdgrqmNmSPZ
nX9tc2OP2Zb0wYBs1kr2yalhmT3SUR2MqH5yVW5Rl+cFkiD4VDBu2XZP6cYczHalDMaDCAw3fO2P
ZVmhFGzqRyuv7sIoZI0MaCcdoMGG5PEwhoXzm5Xk8HwHHsqstCYtAmp7TBFcXessAE4REe5pDe5d
lXGq8CkmIScq8ZhOTbybq4sT1J+aOFqErVTrswTT7JFLW0K4XQdshou2MbdTxqGaddE/t0efDRCW
NKTi1iuXfjNCW4j3nrW042OKaynj8+zRED7ADWUtVnnygh75jHFYmHQwPHfJuoWQPAxcsVXGxWTa
lLNVZ1Wsh7xv5dnXxHXuGsW3GQlX7c3B+ME4vZwyQ0Y1CYGEJIJSJ5tuYKII2IwCUdonI0leHbCP
bJVNvs2cz5tAj70KLXdND3sojPGXkx+iRvQgZQBqqGBnQbsYzXl2igQ77YiJFy6adKb5GmcefgBE
aIB7eWUrc+CQqDB+EJLO9hqdTU0pHKp7XbZi50ZesVqYgzujddtrR7DCqkdKtZNpvyelKtrors82
hYZgFqm7EdZ4lxC4hCa8TZxgSxxgBzPQnzcN8LgcyyDhQuuiSZGByPg5Cewly8/YlA6veigMVDiZ
Qmnty4BRuSYg3STdsGKIFpSwFyi2BAQPj3kiUy9UP81zTsd/5nLZxU7+JIiH2Es4ymhEevHQOiHs
OpkwbcKqZdfPFgOtc6IMTN+lmW8z1eKCS13Y8B6fhcSrGro++zsbxmHrW3ZNM0ionB2zmjbC9MLi
r/LHBwr4YGtFzr+mnEsSpyP8IbF8NGN7OnQtjwHGFCIf+h45vF2jsMtn+hufaKu8uS9lzXZ4ZLoQ
UtyxmjvVfiHuuNzr9RRMMNOW3i6c7u2S9XLKUudEPVBvnY7sBaj82iuS58FmgIEM3tkAspGbqIu8
VSEHVqsSVJkpjpRWKw2FZ+W1XfmGVLFntAolaohthH9djPZlItgy/tBIzU+kJh1T6u116tXRNgzm
+Yz+milGRlj4HFhfsVXJtWNPHwTSFyvmTnobG0TPLYHQrth0son3Zd7zEY6cEOa2RSpgH+cvOOTY
cFhZtEcR31+0D6ICaWKYbrsahhJAD/qIDmMPC9rm5hbOvKqlae0VFuejaCG+KpaFL76ad4Nn3ok5
L/44mXZwdewvotUg5ZZqvIZl9pM0UNXNmN9tmhUDbVOz6wki638/Re5T4AuCMAic6lpAX3/M1c2O
muk9Uv57YH20+o+oK3n5H9E0U+/49QU+32dbGmjFuY0vg4qLI9xXRspZ5W9rr0vONuNWJAcJUSFh
pV5Nr3iIYhITG/6stayVuP/vH+jo82OcQR/DfrtCHu6+sDqqt/Cxmivrb4Z0yuGjUM2nEl7vZZht
52biQwY2lb0b6fwp2tm9eGmOnDCXeo3j17r894859VKksqQHh/bT1BKpCH0FnZma39qZPnEsvfJZ
MG5wld9/BTeE2s1PuxSMTthh+/XnCTBUBqZrDH9HT96H+CYe+jE4gtad7siFk9uyfacgQ6C/5DyI
xgsP//00s0y1B93LedjP9tGQXDKmRXoNlXrn7VKnVYfJzSXjUedqTBmhwm6tr0NI9GbZ9TWA7xE8
mx0cUQ2hW8Xe8tFl5wCmo7e0Beyq05VjG/6l8sF/elwHjAypwkdplYcUps7KUdZwRnvscLqVH60C
XQOQpL+Ts/0Q2I64RiUmuIrYzask9BsYY0TKZeQb16AKwSNY4XscQkHJstzY1OlQb4qEHrmN/ei5
DvWTmtvya8khWA8+piSzqeY7g6iOE1PTgf1X7J9xSyB4TW1KRYwdX2DNb3ZaqIe8np+l60It6Lmt
8TBILq5Gp1sHMueuMpHdaBEjtdOwQyqTMURPnhyzb2+HqKq6T4N02AcihXzmMyIPVBHcQ/EO7lmZ
YF+tUDYFnUeMsmTuaHctejkfRWat1SZrLHRmyNe3OAcqFuI6I/4osn96URV3lhnmd+P//ygq2uBI
0fG/f2+RiHwsXY5IryInPi+wdFtG3r6NzDQz2aX/CJd/Hro1sgL/nIGE2XKsL3CZpj/MLvISMLj5
Y4X4YTuqjuCScE6Ab8T2PnD7/eQ2DAvB0kxprI+0PjyNDAa4+RGxLbzREZjOi4y51jRrcqKd3/wQ
QWnC9pruM1k3bdHdMK3UR556AzHMsyJI+2a3NQOnhRMcpc868jz+pgS4ccU3UwfVg9EAG7Udjda0
qvk9LboIkLRbQRd1LTqmtIFm1mpbIfvsMTzli02KaOU0a/l1EP13uk8IAtV62nktPeUIQiYS6Snl
ojk7wZeKNYDuzkmeQ6aENhIUtlVjuQl7OPp43h1Zcaa7OiR7HHs087fyHgL4Nm6MfqeN3LviAU7W
lpzxuWUFbFcYEIQxLD/MXPc3jvIzDsTp4FnF+OprqFT1ZE8gj+fx1XHEB2hYGHfTkByhlDUbn37g
ZaqmhTDXvQWjFFuFqHnvZ2HxhoDSzUgS7Q1try2ncVYqhc2S2QEOEzM41IH14Cx2F5O8wH1EJPuq
DYZp3bCMwJIwwcggRzTlX52HFsRhOpXlLR3EdPFCtjiSaEh2QtHJVKzXx7w7dpZKd/+9PZn+KSwd
38ykuLVV2N6ZuSD7KXKNJ4tDYyOarLrFMPk9JGkg0BS+D3hOE0Xpgc19NF8muy73ozCRiuvXAOPT
U9mzRonwJh+0zSTFE5neMMDHNDiG963OhiVVMUB/54NuGPN220cOuqteFA//x9l57EiOZF36XWZP
gMLMSC5mE661e+jIDZGlqLXm089Hr575qyIaGcCgrYnwRKLSw500ce853zGr/jCgeOY4ktET9OyT
YDkawhcfftzjiFYJrLL5k32R9mKEvD/bqHaRrmubQSQOXw/HGW/8URZLMJkGHfL/awDVFbeZdJxD
HczezMJ80knp3Ex1vQXwhHe0VWozUKTfWS7KQ7Rjxuj1+H7RG7lApLejP724eM43uiLMhLpBt65i
9t8FtozEsdyFJJRrEnV4UiJ797rYepJjjMVMw+nquWZ6LJ0iOw7DeirI8+gA8DYX84VjYZ0cJ2UN
G1/r3H3mCBcXekZ8etkPV9Js8VQoBauPIzKiSIJBa+aW+RhbIci69Zg3kH+MGR0qIs79EgEpUqBg
YF0jjmQldUoNHl1qJDVjfo5L8wl9fby5m56KDLWOcKlZzX7frrHrSwCKi6QYimmYmQJrrDYdqWEY
bY3ZVUors5lslPiCWyBPSLxy/WIj8TPTVVXXmey5VkbHh9tQA5jTQ8BtBRFLT7E31SSPcFWIk3VK
etGzG0m18SXLI3s7jFTEp5btp0iqHRS+CghpRQEDJbK+tdVcTUtRC3VlRzRrFOerfmYsmBzGFso2
3P39JSqmXQVv8iZlMRzttOxOmZ4HRwqQC0Senq83b2Mnx5NflPOn5ulH7DnJujRz1A8EgSzNBgmM
ltG8EWPQ4yjmG8bp222SoO0OuCRWQH2C1zyHIJP6MHPakJxpc9D+4kbkjc4yCd9P+iNYLn09Utu7
eUgewRuNxmudt7ty1DfegIK7Suz4aQgvvZ6D/E5s5JlUMctjqrpsAwmUU0MNBg7EPgRPsIiPhpf4
J3rXT7XPbWXGhOZSU+l3CRsdxIoWdYyZN8WBZ+1Ii5moB/M6Cctfu21CyjFKXnDNbfqqtxIZdN+s
rUpSVjJICMIarq3pWF+82dRFqc5a0y79685Yast6W1GI0mUw5xVzOB2mkWyNZWtoPr6QIVgzuR3D
YsZOlwPvj1NS3novYObtR3jFktSVp15nCUvNwnzs1HgpgNGxRFHNbnOoZI671olkW3Y6tsuy5p6I
csB5VfPTrOz8olnNdgr4uLrpN18HKagcfPndaKld2Pqban7Ig9EJKbDV9lZADL6mzg7g62GkT3Uu
4eZyFNXEHpzYY1KwH9J6jpayoxyexE3/nLkW6KTw51Tr9RuCSnSeLQC21MbpkyuUYuFwyLEdI3hJ
mk3XUFIQw5rfyzrd2TT4iD2WXZT4mS3w3RlhcLr/FAq+PMocKirCl0aE2UGnGLJEUpL+YP//RkHp
ONLpa0YBh0+WCN46KrVMtX4M2eDB0aZ4P0DxeGqz2uZOTyjKorduMuitFG7OZVJVLA+jC+sG8rM/
iObcFo55HgRIb8+djWrkFDwFTOpTW9GBkOCoGoq0D4q8tUdVjzhWshaEUJ22MMUNjBCRl/4kw+KY
ej97Kt2520Avsf2MiMNZHRMGKHH7Q6RJ/gFOuc58QfqbQInoFAYQXoIVIWtumkhlwga1t5P859/z
6TypNn4+7DJm5IcyhPcmcUeuWttRT7g3oERY4WsqNUlzwtoKmnhLNQp/P7pRBPzQObdWnB8Jh0Fs
ghCFKm0JWGeWshCy7MWu3FhT5yydrgaiapCxRwDYc0a1HtK/xdYXqgHy4D4+3i+G8DBvjw6NZJV1
x8IbKZXR9PyYCnpWVWtYZ6NAHoWr5mNspf4xIqNb2Gh4k6qA6xvdF8RIbnqEfdckIGU4c/r6Hbzg
azhG0U/hBBtFKNmseHp04BkQK4gsHOrr0/3VNLsjhzB/vr+CQQ00vn4pqqp/qKq65CidpfQpC7qN
QVY+t1HGZGzjFwuoydzsRtEknBFTmjvvmfzEOKWCKCB2UGS/26mDNqs4dKIzXyqqy4LK6dEliO3U
R7F+KhPlLFBTNEvKSjHN/CR+loF+bUNH/En64ZKDLObPm6u08WfUUl6lrLNGdIMftxw8+rJVxYcw
XzIkEYcB4T6Wqgp5uFkd7j+Bu2STEA7Aa/lz4kBy60NBtfsL5Z4mzL8w7/xOA9S7smx5JIA73ikz
mjcAevpMivJOQx80NHZzuQKLFl2AGdi7qa+fx/mVgxDgwRUEHOkzakmPpz8oA+av0hxnp0SgtpEd
xm9JAcoI0El5Fk3wAuSSw6cGsX3QhP3ujPEL22rsXMhSQqFrt9HQaRpEaBZTV/A26Ad4ENZSrfYO
TpC0j0Hf/SZnUXMoKomWMdYP90s8/6SJWSKEdHpluQ3M5YlWhW3Wcisz3XqpEi1cjpMut3fevhYV
0TJF4L5NIjIrx6HceRA36Ry6PEBpKrf4RIzj/QBhNPSX4qIk3cidKsUybScPzahHR6uTw+MIPkRv
cDSSR09TP2xucdLE28iJoo3uGUgOh/xnJhGJjhA7bk4o33qagQ/GIMXHMCbLuAmhnni5sS9Nq1sS
+Cg/BiNDkNa3N2M05LnjPqCl4XRzwa1dY+bwL249+qdIdQudXuDlfkkdzv8qcil5dtqfse2SmZoZ
7Q1qXblsHOPCHXhkozqe9TKmukeCzG+kSvFfoE4Xx9Af71vTrLGBPxC5opE0JjXd3KMjSWf6P5X+
dPyw2+qbNJGvsU2WZSvdINFBSq72nDf0j8Qz1Wdd0sYVe1bPaLZjkXZXd74N2qF57HQCw7XWazca
cfB+Yv6Az76166Qj9y6LD7TTb8l80COT2qAhxtf2Py9zPe84wBd/ZMXeLl3xs+hLdynVqA6iit1L
6tD7hFssd0NGd79xixgjiB+f7j/prcvmO5Q8olbZ7bUp4niRRUeXs98jG8zfKxbVTZi37hLCBRBD
o3320NcDv8qcq2fDFAugLC5S7SVGT5kye2tZ3XsLRxyaJrReOjRoK5NunsEMccqiwlomQ+Qsf52Z
8TnRQ1jCMmxDsNsUUD/0ObH4H59uX01eEElgBtAGna0U7d51jb8oCGjYPnA0/vpfMz+HQ/HP2ZZO
DjP7Y4Iz9U/hUC3WYQ4QZMRm+El+h1//IJ24+T0vsTCFkO8fx94lEl00P4oGAbK0YF6O3aoqCdqi
K+E714m27r4oDWsXiuT3Ik7QKPiJu4skCTumW8pbMQ3xvNP4JvVTfQ5vJlfSdqStoMCYlq2rT8FN
fZT2Nq2BbuE2xrHnw9lzcg7Iqb2yKQa8k7gWp3u+L0tb89lZUF2LtzHP29NID2+KWOTSgejPFHIB
joJKWwsljRWncg+Ry3VMdPnhqbJcFgQarcokwAUnungnQPL5wRBu7KD8S6/phUhEwou+0cxF6mlU
UGvWnlyJiUICca1RWR808jDJ/q1dFFnWUZi296qsapUQARim1H4tCjQrdpFrt/d6Cq74LNty3icX
UJwLLK+cEXS5Tmvdo20SnYRBKFwQ6KfQHIt1H8F5rXL8mrqbEJZQdhjzDazzv75bUGZz9+XJ6OfZ
7o///b9sU1iUkOmIO1JYum58ThuPDVBHhoXRwyJ/1OJC6cl3KZW04XrApYczlS1qCwvvYgKJ2+rN
yP4Ea1KaOTVKwGxJ5al8tEnT2nhFSa8xoTXYlZxJ65KJrxjG7tqANkcNguDST6a3yo6mh4wYgWWb
0WABm6v2bG2bE5U259k3IirMqEkVwGHM0/mlbZpsJ6sq3KAsdF/qungCV9X+nqCfNCmOxed6iox3
VNAhhssy+c1ERGeCVunkXEXwau00jpQZnMA81OS7EchMerCL02xlwB2+YgG8mI1vPVB24Vhde/pj
ZEjjMqC5KKpl4NSwBnP9AHgZkqvpa3tnKrR9Z40+VBzKiX3v0PrSHHevtFbfpX3Y4yZI5wYZeV2r
sLamJcSH6hHvXbWcMEhYnm6AMk+bc9KYqGBCA1UDptYkv5p6fQycsHgxWs94bCq1oNzn7DoLvRCm
iws9u/DFKrVyZ5pBQgVvTz1n2JCZw/4nsPotpBCx6n3aE66mF6z7mAB95own0gGRUuiBIHuAn5An
tRdWYueBQ8RWc5zsAE6t+SaxVHyOqhLKsoRhKCY+YvrE59jYwrKMFsE5BOlUf4ZNbNwPfKsarhcH
DBy7bV9tLUC4GANJg45B2j40HNFWUVt6i9by7XOuyVMIsy4c03d/QgjuTD9BaYxzVlBop9sB+/px
bLQlzBz6EATDZI3uXQaSSVJdtEctfLMMz73isLfa0uUD02erPCStQITmjzoCWGHvoeK8axKad+e4
FF8gxdM+JqL310+c/PLAKdumcapbzKwmqI1PywHbizEVISgIkhRDmh9BfwhJjXnoRr9d1eDkd2yx
opPjqZ3n9MFt6AQyzsp+ZPXXl3cMaVHh0sTNFcIXg7lFpEa0cHqSfcKZDZm5nGPzBunrAiRQuFJ6
Hp8micyvQctmr8y4inb9YPwmArPGFuvXYHYXKMXJBCNIbEhZJrFM74t6KnclrUS6EXa9GUcPJl+l
m4Te4rJyA0KLlR6Ac3a6mysXBeT8d6vbUkrR37R6LPhG0PhQ+G+/SWgVXxNaiR+Gd+AIaRLBbM0x
lP9YUWVX42pysmyhotBaBDb0Pd1IYasEdXANM26snvUYsFePR0uL2ycKQxFZYV32OLWT+TD6xbh1
tS689SbSFoMO0la5MfKqKrKdhYLRtx7J5lmLvM8PphlznOy66MWpqmitO+506DqMK25p5AYeVyNY
5z4HlEwfwnfEfu6q9zITnozrLA0PEfB9CqpKkW+pqP+8v+oj0yUEg6TU1J65jJVubIEAovFJpXfz
cW5+M9N/3RcokDUuvVcWV1RM8tMmb9DyMqyMisRjLdm4UuZPRhSEFzGh5q0D6kKRVW3FMOqHIC0/
CmmdOm7Qd60djt7UvrfteKzUIC4x+7il7EoSJkzB+QzwD7uskbgP8pnq/k8MUM6PXz8z1tc5hK4K
84dwlQV0xfy0p4lc6vic+VDoA5al5/TS5g3KA5PD9/1llhdbGfrttXR7uPyaI1caeJidKlK1Uiw1
26zDjpzAkfuBDFdU+qEuc8wtyS6xe3X2Zdxf/OnAjIjynhMmc1V+7cPRRytRrcg2RH6B7H5H/Hr3
Fuk2JSzrmy/I+LJxU9hITYfdj7SFI5z5rv/HXd15SmVFbFG/KMS0CeKk36lQvY8y/+DG/vvZtsX4
GObdsBSY4Q6+8oY9WWx0rg1uyl9/6HL+UP+1M+CGUYJ9GG9Fkaz96f0oYOfo6kZ02C1cJ6p3zhp4
2ONY9sBTgiQ4j6TrnDNSff6+SL/qQWMUBPxhHaR7TfxFgOzevpiWVb1xe3X7ksIhvjdehpZEkDa5
wAQOjS8AtBHltFZRZj9PIEQKDNRPegIJdfC08qw046PyGvnYAB19KN0qubg3SbvqzdLqfK1M00Dl
MDXLuuFxp/FFooefondwn+HU9ecwz8ZNor2VSZfvfEhgi9iqFfuJol0UmdOAndDULSZ5xQ8bAsw4
kn0zacl57/rvj9MSpu7YUukEbjj6p49TL2KaKpxcmDaAP/vCHfda3+FNFba26P3+3TWQJ3pB2zMn
gzW10JCfsUgcFMz+o80Suy2Ntqdf2r0FiT+irdbFGetGtNQJLgQ/a/7Z4BuDQAwQaVjKgOVdMg8/
d2qvW+oVI58GKoUTR6gbL9GSFpaxBv+ogfi+ehM4vSgpbpHOJk8zcCmXgZ38xJwOTTAmVqeM7Uc/
/MAgzcLkuiEoBiM6xyLYD7rI/oqM1llqSB3Ov74N73v+z5+bZZnsUXXX5mP7NG9RoIwMz4tzrIdo
sdiX1tx9fv6jrOfkw7n0I/vU2yWGfjDZ358osO3znz3BHjGqyYjpHFoV/Scne2Gj9mcefUQUL8xA
viKjMxd9t85aAp7HxnAe6JXBQrA9d1GwAi0dUuL2qsdBWevjxAfG1DzClhdu+yGrGv9NTl7f2JFh
afAGKaD8CNUcQYRhOAkpIVUN21tQd6vR6MC3dAAJPSrGqDKsdOOGrrnxDOK280b9lkdWezTMZGkJ
1W91XWWvlJquWmwUV88yYGpmR52b/bHtwnNByXbx68/5vyTL4yFTJgHOKGoBW31aVGME7rrofbKb
9bA7Dp0d7qoYTkYTkx9dhtimRZCiWQIpDYD9kPtjf2wb+2eSR2R4hHZ1MxJyxb08RmeCTY7Ehl5t
cY18m+/7OYGSk7RFMOZcqAAOzqH63xMlvWHa3CACcIcFA9CzgHZEsEjdyHj27OJnT0/82JaRvaKm
ba2gMOwq4scu7qQ/qUy1q7zvEsr40Q+AA3Tx2xSFUOlZ3xz73S8bPRowrFpKca7iRPs5DDvAPxK1
do9dv81fLCx0a83u6pVkS8gOJOuP91yuPO/ekZ10i0EN0/F+CfKAnlZw68zrYF7rar621bXzr7px
YbiQ/oxLfy7FvoYDQqqdcfbpWl9rhehO5GmApEtiRCln/dXe3ajgpxZoCOBRESPhqaq/6NAevNSl
DxLEakt1Tlz52z+7sqX2lBX9Miofg/tQxqMVPIlmHuZ92PIpTp8Z3fgcps++9p8xVS+e91yLl6F6
KcVLlrwycvGSjq+MKHmtNIrDWDneMu2VgSTxQavSGXHgYQJzkcrd3CDfwAJ0f6Qpx0M6g+9KJHg5
8r55br/fE+lfajO2qUsqDpQbSIp2P9/06MzZFpEMuTAUJ8w9sQo0I7Hk9elhcPeIOjxx4Nrg7Q+P
Ht05QH31sdaO4A3lAV5rVZzqaR6De1LZ2bkP4Zy97NxlnNUujkMn5sKY6LS7l8K9lPm1ci/ddB3u
Y5quREIzivLmeXwNGJpuDT8bN5/ndZXwmTwT7TnbYtLnuknFzoz9o0ZzCuu6KnfkJwcXP48pIkpj
k5s7jd3qXp/dQnut29vEdniYzfZ/jwC6k7v3kgPDSQ4xpTAoO+KgStIZjr53LPR5WNB9spORnfAS
jFgB6EgnZwZuZDM5t+pcb3rr4MaXUp3H7mLHl0Jd+u6SQexVlzi5MsLkGvXX3J5HQHPKvsb2tUlv
DDXcqvQmhnkACG3MlTncEvemDzeVP0buraGdenDhHcWtxQFkPsOTCQ9d1IFbEmtRB1dOEhtvk4OI
JDa+mVo/S2SrnljEEuDzo8werfswskeGZ2P9eHTsG3cZSybdeGHfsFgn/Tx0FPL3kcnr3yORVzcE
03W171eygazwqgETt0AqXmgZp+Elbs5xeAmbM8NvzlZ4bomPak9ci/ZUx/Ogo8FMpPqjuI8EU4d7
YP/JiKtDWB0IjNYC+JL7Ptsn/Z5A1jj6pq4mvxyYbNOw5uqjY8NkcD8XeFNy9OwqEJyLzSB/CvLY
WWG561cDVfCncWyrs1e7/DqJfIKLDsdxXjyrvm0h9wiSNQiYNjJAqvc/ul8gqFknYR3CUbrEaNjU
25ANggDtpltAVOtZa9t1aVDlCkbMZQnS279Tm4M5ys6Inbeoiu0tTybRU3MnZ/5zO4XlMRKBtMXU
Ef799/UYFaqq9z5bmDURu8iL7aK73C8Zfc5L2Al/05i1ehjz90kU4lxZZXKlg0YTIf5diTJ5a4ca
01Z6+/WS+fVIZZtMHyZ6QcpBlu5+2poENdB0qmX5Qk7yOYoj92BpEwEm9O/D3uOXHtHVTlVJAykj
8KyrN8HMnx/BGA7p8GQq+eJIGd/oF4YSTI8VtytRkFCuWRgjSKDxLixwYN/z1a/fuTEv5v/aVPHO
qaYZDpOeYanPm1GHo0bepgMy6RYwZjNVEzGr5ktC/X8lBHXwOC3UFcgV7nPXf5WU89AxsvG3ScQ6
aEUHMX3OJbBNGmENeLdyRrH8+k2aXxdQ6iPSJttUUqZ1PldKInsaLa9ALd6MeLBzRYdA+iSotTrC
Y4S99nlEJ03lgzKKnkVoP/NxEc/mfMSdGqjXd1mm1aY3WoFctwNY0xPJ7FLeI+DvA+Xvpcmn74oT
X/dRfLSs/ILNPnv9L8e4CcEGCFycJUHrFS/gCYD/9VW0KTqvX4naYuMsWC88BXSVNtbZ7CBcRLWZ
PtTO+EMPW+xoHkjGXKh0FSHm27rS+RmOg/nNicT4euKkUWBwKrEp6/IRfy7NDfoEydVsefCUrS1p
U+y6XuqE3+wQSzFA+IWAidigzmePeUBU8NN5DN5m8rDBbnJrExCI0G9oKmj0FcINCdiNPg/VrKts
PZZrC9LjUllrYa1Rnv096gSJDYxT9HgbqMO22pThVnKML7agNzPEzFCzh20YgCOaR1D8Z3TkLZDc
QmtV7lSw5/yRichd95OGacIkCvIhM3aMwtjh8IqbXdjsfHcbgKTk13G3MTKHZlsY27HZaskW1jdj
9DaJtcmsjc8vks/DCzZIIBm1vpYNaWtrVJ8hINQ1Q/KL8GsR0O79Z7T1hjFN88BLlFB/6N1nPFeB
8+0t9uXhZf/r8GggIbekLpT77/2vlwK/8Zo6X4QTkGadugtB2CaFzzqHPW700GxSyDC/fhqNr+UA
IebJjg4W/zfMT+fXImtENULg5N8qN96UB3S6kVPAVm0FcbxUHsXa7JICuito+WwazZ0Y5Ad8bAJk
as1EDQEG6ps39fVQLaBks3HjHQndFp8aRl2UV5U5guqMVLNr7bI9xcTw7XzkJquRoNJtYLTDrkii
BkOt2PVj+/LNO/hataHA7fL8SNNyHEP/9A6aRid1A8XTIolskNRkaQHK8WCE8k8JTFqbXEjEVHG3
Q5JBIT4Y3uhgbztFgCx55dY3x7ivS70iDN6xdGcuMxus9/++OZwWj42ZhCS0Bu0pUF25yeI2gvyS
2B9JRdQe5pqdnoXpCWHVc9vqxhvBMuShRUKeYm2y9yoY31TaJTu6ogbihjhYK3JqFfJ71jcnQCHs
kikka6NdNUboXYfu1ZAB2y/CGKwdcw30fKTV0ntsZKb95ZSnphbBa6is98kcAGLOmbi0dLXVKKPk
OPTtezGLpu4X1wYkmyppUpFV9mPl1O4qmoJrghbhbBHM/XeZdbIwUWp12x/uIr77RQubP4WTetve
qv3jr79n87+UIFnsdeoEtqSd63z6ntNAFFVYoPXvbbztHGtpEVRj8zp5SOdSIv78MTdvaL6MWxKl
9CLzeGnzWz1UsffEuZ22dZ4TLObEkjY72E0xTruWcAzSVrhIekToSgSCcpdEyF+/eevLMUfZnJRt
Rel1tvLqn2YM+AtxUlZpsqhM589pkvap9+CG0zgyoBwKDS64W6wrQGg3NzfFQkNI+WYo1EVeK8NN
XgQoW6vi4pWzr6gLnCdNjghT5QexpskppkW4qLUQtOr8sg9ze0+UR/uoDGw+k57ax9SRFedMXEF+
bRb2igyiFS2uQBg/bbLf+lE/CjyVOaY18U1H3PgvXx1NJlY6HguT4sGnmUsLNTOkEIYbGRkR2R94
dNt2eG5cWxwhTvxRW+CnKCjw+ZNlTgvWOGVhOYLtALPz//FNGHwLTBZCZ0r8fBvFInYN0UDTrU4p
3tWHPHHH195HkE5Nvid1CeaMlif72jGSS+c79oEgjVfdcxG9RKF5jEtH3tzWYLto+38M5EXvVFaZ
y94JppVpJNC9y/Z4DwDXJz9a5Kb6IFTkmHZ02AK7C9+TVid03ALrGJdyOKap+iDVwz61RUUICMat
tR64AI+TGs3er399+2vphqqNYstxrzQxb/57dhq5MwJiqrKF18Kynwq6Cbb/DtkhOVIhgbapXGfj
SeC9vPlhYRb5O2TY5qRPObL3OqG4HxDx1gxR+O52NRYFmZyCuYOfjC62ZtKDpAY5JSabHnd6uOW+
Gw6i8SYw7WH70uf4V+qC1GVzUZXUtLyKTDHPMjHs+aT9poZ7yzBHL6Vd2Oda84s9eX4+JNtWfxKp
VT+QJzGs/V76y7LhtO+LhrYr9DKdQECt9q1XkAsfYVw/d5ZHiCXojIcyr2vsWkZ1C+2i2DoYgPq2
noEc9bOlx/YuBra8NttY7kcgbnYeWB+F5amNilviJMc0pUwYoI9ErLiKgrjeyXRO5lhltOhWfIAB
5EHCIjzZq1c3dDqAdMb0ZGiFWIIXU9/sG//bVDjPJ+wBDAsdkJh3Cv9oVLQjnUcKXsR/VBKZq6du
WVf9oWcwRjI8AJtYXtPJLDZ1NMTLHgF3KgbzBtzZenHQDLZZtYei4z0OxHkRGuNeE7JTD7mDg6gv
TXCdvEIDMX2zg7Hm9/WvQw9TIP1nB2iPZdpflkbI/2mBCyZdWGSxVFijraFctGPtr2K9gBTPV7HN
YOnvjFzugoBteV0jMKvJx1jomnIP80t7/h7jzvuT5izq8mYkZLgyi20Of2QRjS0eC5OIuE5v7I1n
ga5AXQWQhbu9ga9zMHwnviJL7R8Ivx1wLJs/rDCZEE7Vcl8JzPS/fuLU16kffYc9N3Ho/dmACv79
ZQ1SVcWAohnLCjR86FAzdVvbs5BqVwFhaaUHtlhEmSAvpMK8Sze1PtxjtGog1htvBBfR2gJIgU4V
YIxIIbnbr6YmvFrTNdFIOtCMLqQFqv4T2RwmKj2msjsQ11j/neKMo4VHTiMEN2dWOfzPZbSynoTq
W0u34sFK0/6jiTjTlXZIW6gPnZcmmlY0vvsPOwQgSPwpRyGspHjdk8eyJwGBaCiYK+hZI2ixB+Iu
ykWCQnajWS6sxs53KVU7pwFLWRTbzUqvWmsVmw40kCLI1oEWmCdCKGjo8RTXIYKXsXyaIKOTxg5n
6Lt78Ot2EceCbSp0vRZbxi8Hby3zkBnSyXRmv/9oRZinW7OjdjR0q84ezRuyWCA5q1Zx3IBSVrR9
yYGb/CGNrwuKoDFtvREj5IQpeNH0pHraxgogG5Roos/BYbj6kX83XQZVUa/zkUKyDcBKVlN0qU26
mJhu/CcyiAAcY9ipcxuc0QSwG4L3N5smY15Z//3EORb7Jf7nSGrgn2eKuCGnN8VyhxnGTW7KqX+L
Usf+KGdpYxC79j4twhlEEO+4zYAuV3q7rzDZ7W3rYahb7D9WGxDc1tqrbx6Lr3sCxAMub46GMkBv
+WkhkrYFYo9IxEXZR1RlMCHXjTY8Sn0aD1oH/hUo7eP9j3y7AHgdKqL3khpBQ+iftEIZN0A+1kX3
zcsAqYcEsPBqOOKvAtUvWP6EWhXakgcD2dVDRd95XxY2kPTIO5VxYzxYk0YJWDfy0wBDZhFM6fST
3fmeMNXk1ew1fduQNfvgOelPcuSHmzVf7Fj9AEQdkP7Uv8Z68Dt2iewiCaohjZfuVeItCZcksK+o
kflnzktFwNCeaJ5qFSgj32Z9V2F3cPxTHjaUp2p9kxT5vJNo2x+IdMIzAMxdESnU1f5FM/xvNj9s
uL7cD66hbCn4JNCbfik78RD2tNdhytVj1W0x57IuV8GonSpQh35onpzYzY4pHjWHfKyVmLRxZw85
iR8i7OWDzv7SFNe268kaKEtrO0xL/MsAU7NOrQ1SZv+wSuMnfeKB2Rzf4lT42AecytwgUy2e+njp
ThDwBr21XjKFGTdoXf0Pq6+xKdOocVudrZNCf2twlFyo2eOWlo2xcRqRrhIT41rRlcamLlOoKMNQ
PNZ8fLvMxXjrg7giGmprTB5KpngiPTgTwAsbgk+OKMLmSLP+VuPAwJpnYyrUvXppte7vpYuIJCoq
ces95EqlddR9CLMPbTc/ESGwuziA1zWF+siuBEWu1+XeKScGD0/HbyqNFWkMUj66uOcRNU3EUIzb
XLY6JG4n9+g0g1JrkT6ekhirIUxb+6GfX+K5djc5rWT8CHL2c5qL0IkEhAcd1CTYQwzwVbiqQRBf
qSf065QExH0M3j1FyA1Mm4sKdKj0OlIpo25oo0FfeXXa7H1sPOMESyKkv1q3m5RZfKFqO7oQRY59
IDf5j1XmXhLzwuTVRORoRMnsoEV5CUMOxPAUL8PEyPbtRAG4qfVy3RWj3Ay48zYiNcKzmZVbbjb3
aM2XMBzd4yC4FawkG/dhJbvnTNsqHcvbAL35maP2b3bL7l+027ZF3dL/v0utG++/nl7o7n2+0ymt
obMxhCnnIs39TPKPPRIGYwTxqQGamIwCfeNH4P1hbG2tcovYqA53DYRlTJLhzhnn4Y27wt4h8nei
PVL0od5P9T7z9rWxB1hHfHrXH+qMphRa0WUSHaeeQPUjo4AAHx078+jU8yj902QeGUV5av15VBy/
76MrT70+j/E+rBnCd7K9k3m/uh5I6VNanDElay5Zm+uyOEfaiVEX59DgeHDui3OhnRjVfTTaidHR
mVGAl1c1f+c+euPEGIk7CE6cpURwUsHJquZrIo7e/cqDxnANfHdVoW5E6xYfox3pi9Kt81sKGJ1w
rjF6IgLFfABUYF4nWbwVFj7nQ2axIB5b/+gWR5sfpqMsjoF7JPdcc47ufZjpieBtxtCfxvTU9fNo
etox86jVaYjPJX8OPJkQYHVq4nPUg/UgbemUxedQnXyF7WweN460jjyp+9Ci85wH0i+M7mTK09Sd
hvsY5cmykSyf2uQ/Y7CPjDI5wals7KOAVjkcyXtlBPlx9A6M3jskxjy86uCAGwoJ7DkoubfoCdEK
uo80309AEbUd2Zhw22S7AwgdvqFzYlQedpHt1G7JpRzabQFBhaQiayMskOXf7PstYy4T/Gs556Z2
UWIIavI2O/9Pe8nS+D+Enddy3FYWRb8IVcgXeO1G6sQgihSlF5RFy8g54+tnAfLMWJRLqjqDIVu2
RTbQwL3n7L22OeoSnHdoq4QdHRcsQURWQd+IHIwUlNY4EfsUxUkmbswOdL9IkJIApsIluHmC39S5
S+EyBacU3Z07V9O3MvYSpAXobia5xV4VCTj4hfcCLj1wiUmuAFwlYYN0AdBTreH2hqtK7mhsNfNt
D+aP8ZZLaDh0CRX+EjON0o1RQuLuJlCG4CDNodK95s75XmPiUJilbf2o2sdGRvUBa+moYNHcKwKc
Fm1VjNhNHStzenmrdq9aAr7vhJlbEvWSoSjYam3ciTEbwxxAj5MLNpZRJ7VYLuyXmheB91hut5eS
QGBlMexuaznLpZjTUclekeUiZae0vQjlQoC5GTtdMCEEEFBq6hKRKafukro2gS62UyHVW5xCdzA7
aQvqKCevnAQ8fuqk4TEOibshgvUYbvDUIzy4fEGFe0TNHAYWrEbyAjivkbPmjt440LjYhaYg1RQH
nyAsF4IcU+HokQsAlVr3mjjHnVu+ZHQTOqZJLmkxPHi0xTUWN+cMLrxFbmSArN0KKfmmJueUcbqN
rZq9ytXtDOhg7mC4HfGrPT47ojlcYCfKXgsBPQipEre3nCRxcb9F2lYKEH9y8joH/2NfOmPpEOfN
AheYi6Uj7jy28nbcdIvLdiwFazqCgxyb5UFGgoeTjlt1stPALje2qiT+iMvSEZlLLZzQaTtOlOq2
E1KT7ThzHlV+EkAK/FRbtXsx5Ew46Yw6LRcvI5XyT+JYJdMs8UyFKEjXFq4yugI39ejKCgkziIbc
qd5q2GtNXct2IDewrS91J9cdfXEIEOvJsCZnqXJizitnN6T1elROzMjQbg3y0R5/s47blYjv7gM6
cTH0E5GybbcE7hP/eLjVS50XUGoQ+oUqoildjp+QYMdPYau54zQVASjBGM2eJbs0U3nKdYr2KonH
iCVlGBrenGvro7C0yrfk/DShPvSzETKPjWGXdkt8//9DTpfrKMSrLV6z4bUY+M+8rtFrM7wq0au2
F6htKCM7aOSTlH8y9Zdh/aS1L5a+Vai/CL4On6l4eSaiOn5Ml+cuf86XZ1gxQv9IdR3yko9x9DGN
sCQ+0Rk3yiexlyUwvm2VTh80/bHLPhj6Y6UBoYUnVFcF0UaJaT1liwSRsgq/pWZSPhMvELRIIB9Y
brPNG/r0mCMb+/DrZcbPzX7BJhKZrb0popiQvusmymMHvyLc5qKluCe1sLvshyUH61rlbFsq8o37
eVFf5NokuKI3lEvTpJ9bmxs0LFXNmXjQygoEhw44MgDXLH1d8Fc5FiDwEzG0BxloWKtqimeEoMTS
aoP0V4X8OOQrT3Q7uxTGLD/uL3V8exCgHQhPiW0kJxb4UIndqbAS62mZCevrwfrlYfpCkJlxgc39
z0OiOOWWmbY2ymFUJ5YzBMnQ/IsIK5Ssj9ZAPEk+ttxDMCc70FsCo6uL5xaB/G8u8H1I8u4CRwnH
vlBBeYgg9937OptqmMntygXeYIPeda5kAS8ncjWo2T6RB77ajEW3Ylz6vSLgOuQb78XElGJcGubb
kXEppVvOcMfMVBr/HpjS0UiEx8CU0sHP7gNTZqZpto1NGZfG89/j0jH0GJf2e30flzIxrehvJsEw
B1q9zUqp3AhSqj5F+8Q0jE7fZ6WMSzGjzkm5kAM4YIoU8XU/VBLC7dBtBloF5K3fD1uu16+vUvFT
C4r2k2JvDQ/a3jat3x9vFxkJVj0Ehhr0NE6fnME7OeNdfF2sh5HuBo7yenlN2hXBuRj9COYpgCRr
veyHoc0Ry6SEPDbYoIPWSibGEOyZu1zV/+hV5VjD1nD0tRp8uFEZ0jglvefz8Gecb+7T/720v962
bUiMX5e7+x+QB/DXrC4wO9PE6+wStN0ARtMiF+pSctoY2C2YHV5tuEfHIp1f7Ch9qzojddd0CZ+G
SQVUmaxoUozJOkeYqY7LbD6M6pZsmcrls1pK+mUYt9ibtiyfZdpaN+vN7BiLVI2dfSEa6I9wWIq3
uQ+vI2qN5zYsUeRgbKlL9qeSvYrATlSU0r36rHRq82h3ZfuXITdkiuvzfMsMkGA0Czq37ov6469P
HZuV90s+C2ELzSpLxbCyGQh+PHeVFi1StNiME5ubLt+05mbKW4nmttGLmlsob1sEphmRcmOXkO1V
j7ROvYI5Sgsj91a3t4YNQX6uTxOhCO1tbG8Le4P4NrfbJkHCPxffYv06DNeUmQyb8OG68HW+Vc6I
cLmU4EKWC+OQpf675JpuKqjnM5WO53yvpTiTTknpysnkQ8pUmCfMXqoSKBB1Pf6/K7YaisAmqy30
EY31xHbVfi0AJPql8NUkkJMgbwJrhowUrMZWU3yaa56rJ3U+yXvZzVkYJ8GxORsNDDW2q+duPWc5
wMqt0mErPn05i+Sr1F/G6NpHV7Peqo2IzgVhfS33sqwrjWDTuup7zcWNwN6RPUpx64tbW9xgjNXF
rZpupJNkk5tADZhuyXTLC5zIt7i4RUDIxps13qT8Zhs3C4FxsIpEv3a5oQHrnwhyuSox4rRrO1wj
fTv2EIv5Ot9KEfzMV01cpuVi8E4vF4SoQ3gY68u8l6adKTm6GNo5Gc+ALrPxHIWnZC9NOU39aYGz
k2/HyaYdESBbD7kLohthkxLSuvJnzV/RWjAfmHwN0HTnk3ZK7mjBoKChz8FYaqvkrRzBpAbUVJ/6
mBCT00Ai33xqk7NpwO49m81Zb87jeu7Xc0Gm7XqmiRDvJeFe1zDkX3Ltwk4x1S6MhNkmNtFVq7eq
1muxXld2kNbV2CtZGYPeFOtKDbztiy9/7XjXectxWhV7NwfKtOX9+jO2u5V+eNjwEROw1myT8bht
vx/OYokreuam9bEp4gzshFCfygIANqli4oLdP71LjZIEpCyugyafoXGpc3MYNiAwUwn9Hiu2Bkys
BnqhLVUHa4e5ljzn9yRtag6Oh8gblNjgiqtyrzNM+36JYaf0VdSi7FNaN7JhoRrAAC5CmtkVwEO7
2YgW6yykKbBGJGZLGGzksaocs5Dil1XYDEv7tPqN1p/Hws+3Gwy5DJYAyDKgsbY//8fKctaytkl7
Is7k0flei+lQZeSSo1C/EqFnt244u1LrdvS2FncItxKZZ+8VL96E/2HxLN0LdY/nnZA8e6+QJh0Y
qdLPyRshqmLwGfpQRC23AyQFX92Lptg8+DmqacUvbd8CIbBXa/vG4EeqP9o+lrZM9QvVN0H9b7tP
q6SJ7NNxpIgSj2M/IW0nJjed563fmN66etBVldVL+q3WwlP2aggjNt1IdnPTjQc3kd2q+rtCFjkW
g9qtClBW3VaGvBV8VkOCRuAq+xFxPgUCkKpsFz07HrQx9Xpq8kxIhbVXp95HeniQijTbs1RSP70l
w7znT5k/ZP4M8WivvvWpFtncstWw+N1+bBZfMfwULrThF4s/G35Gdi72+/9WtPgGwqDZ15qtlMZf
Un9tfPrrFBKU0fKo3gLM4y2KN7GkHLyq8rTBA9dP4aMjNJdKFZe057h2w8ElHZlKP0ET7G1EZFu1
cCt7B/gqLdSucZTRYe1IreZWuBSosCXD0ZVARBJ6rW81hu68V98y3Pbohc9wn3UP57ikA+7cCtkg
6a1UXPpJ5KdcLHsRUVOWPp3MYS9yapFaT6w4FH8ZfFuBoeVLCsxsP1Z9ffBhzFl7LSpPfqLgfMre
S4Lnyl/BFbJXaSJdI34dapIndd5dGnkTXLrCS3uvjLyaQbzpJqabcZUMWyV7oXkUlsNRYk1JH2PZ
CmM7NY+OLm+Vg6I1nRZVxl6wYJLWTTRXmlxcyblNZolHdSkrsK2ayZNU+GierXqq7QnVk21v5iKx
vZHrhEui9QeuDa4WeDzcHnyMNZAquFNWra8bfrv8XfXiU1iuJsPPuXy4cJat4r2k2cdeZc8+3EZK
bvw59RcyYblGUmyT/mBh1va401poiC0gnmhqvbJiRI5Dfis5JmDEpaTBZc8Q1a49uLDBkMRTWPIN
bSuJjI6O7PTfqBi0n/pgGOPQ/AKD586IwePd9iBdCqguC4JltDpnQdf/WscRTF55xmBFCkPfZNf9
5YQ13vevkGHOxNMV9YdVrYaj1RkH1Ziil6ZrwtuowhrLIRC+6iJb3N7cgg4NiYw0SbBDssr2NHOq
Fw2WfpsvH9JWJwssiu92AooRD9G5ipyS4eiZyF3hDl1vHQxT+mxl6vAw2Gn5pOWbTm/9zfrwXyY6
BP8xXlZtTIuIzt7vlEhaj/IUpv7RVImizYTCI1YLJ980zOdk+25/SUWEwNiXyvRzHGOfPVf62Sq2
AnWYqKdxw0ieRH8y862EHZRDEOEDHIIMr66xlYBSGZ9EjebgRLKRp7ESSyATb2WtZ3M9r9ZZX89T
fqGG/DIOF1nbyo6uTXMV0ZWEYWqwr0Vz7eyt8vKWzLe0vHUkNtdeNN/C6SaZW2X5XbJXlN+1412Y
3VlZGwPCFRIexFlFNoVAwsE3KtWXMLpE8Va5fh7G8zSeRXG2i3OsngbsFwhHErIlT1Z/MvgNbSx2
W1UMI5qtICBbxlYmv158kuatKvOkJOfCPJHWhMaagoUJoHXkF7TO03AhfmIYLqu2VY1NooH5dtXX
q9ycU6Zn16Jksnal4vlGJeVN2piGv9nggTL5+bFtYSnWeWKjkZPfN4aVhWDQOodUXBQSrbRRylik
FPp9HBIvNla19jR3UoWOf8xfWQK9wLomkzNZiQWboHRiO9QiILi5Wne+VrINrgYEExMaSpc8bnE/
ROq5NET3ETtP/7Ej8WLQuv7OXEvuWAliXFTzQSXW6pPV5F466N/6NnmpTDv6iEe7xa+I4koJe9fs
km9VMY5fS5puiwkvZNbsKuiqhPTsqFGIfENdo3NT6ye1eahxQB/XsZVYuhItkkhbSKihtx/5mJqs
u6eXSvTPmM46Z1AhscLKIuEgbkzUEmQ5rkZZH5OS/E8rrO5i7SWOyRUa1oEQkDx6VK1J+DCSiAsr
NeMBIho5n0ryCeq4uHVcLJHdYmaoJSa3hJIsa1wy6JnklzZWz6RGm7CkCqakCwFyINLNL6oUGqdo
0e4XeVQuQyzPD/shbYBa1SvLJksPMcFl+L6HtrzEyyI/dY3yifdnOi9jQTBJYjBX6JSrrptPMO9J
Oqg79DymRdQrty56Qu3WDx6KszaBeIqGpH1q/xoXVFkWc7mH/SAtUXjWjunUrMeBpJWL3Ov6p9q8
sALWX6s+rM+LMRNlJkfJl6WSP8l1kd/18XyPNR9UkJhkV6V/BDEYw5w8tnCbBFDVEOt5mDVwuOOQ
SC2ekip8EHWqSnJ94f6LUJIOtV6Zr8iGv8FtK9/misCjVI+QMho322LC9Ovlu/LTtY/eHzkHsmis
6aYs3j0MAC1Ea9dqxTGV92kMeSuWQZAsJ7C+lQQUHZGFTSejv5QdF4fJQspodAyUhViupSUFLdQT
GEVD42UTPrhf/3ia9v6jyY9nb1pDVd4E47vJ4h8r6rjQs3ZuiRmKl82o1GCItTvkvCIzWgBZepsf
LMFytFV61YkVcuzZT4ASHYlEWtXNBYVKdOMbKE5fj+C3Yp2pi72IG7PPzS1vQTIeRq7AuFBkt5hm
vFCFpmHEoN2vcj4AoVsvjOuRpSmh8mTqzF3GBZKCKiU2ibxG6YlY03+jtPkZbENMHlcTGmV6Tjq5
MD9uJXjULpVikTaNZgk4c5VaB8jNiGzkQ5Fob+kAGxo6IjO70TVCflsrh+L/63ff3P6SH/Z2/BBY
g/ARohy2Ma3++EPkktRZuVJsXF9WLSrZ2QRlBr1B/2et6uhMxBDyo9jaNCIM7iDTeTi90+e2j95i
ZW7/BHhLQ2Fqr51M/M1UgkwD1jfTytW/VkQ/P9LAbO63IfmBy1O+zCwQjktbTE+rcDEcM/CRGSXU
OhKHuFuuQBXrOzsasnNdgNhcttF4Xw9E2xLWluUAWOIGfAyxcSfL6uUHLdfsj1JTpwcNHzawxjT8
KATe/o775mn/U13uU/Zgh7Qv7Q+xYJY0wKcMcBilAWB0ZmKzJu7XWLpGct28CKg9ShHLW9A1A5dE
+YA0mbE0neFFpgGAeNT+YDbmgqa/iX5zQuDO/HxGDHAAoGmRjwv9vSSJUKyBW3VWk8CAAHWN7Jul
N/Zt/6rWh0eaSRP5HcXWT1Jp7u7NpLk/UXSS6CeNdjDbAddOv3WSJEwkPYJzn07Som1FM4noJmJj
Mf9C9amn4U5BuQn+VXmko8IaP/r8vZvCkVYKDRW6KRStFHoqM/1lVkThiW4KZSj/76Zskvz/NlT+
100J/9FQMbu/uymV2BoqtFK+N1TA7hlYaf5uqNBN+d5Q4WHxvZti/Vs3hYZKRg1bQyUh5H24TNGV
bgpFK+V7MXH/ZzeFVkq2bsXEnYKSnBLK8ZtTuLvq3n2mLIB1+Ne4sW2Iih8/U2WX0i8mDOsYa918
b8OgvmuUc4zWGkIVYKcU2dwjqigYWpX1VzdqXjaQuhiHSXYFf1edUzOPIQf0yVMa/qnHNHjQzhTo
FPhKyvPlEqkCO1yYnc0q+cwjVn8y65T5mujlD+vCxqIhGjpo8OU91lcgauXB7NVPExzbh6oSzcPS
2U0QJ6h/RD41D1GkP8oLT37dXnFPWIPJdK97S9N6ve8TSX4YYfofhF3rn+Fp5U5d5iiEC1zJa7LO
llMBdDr0/LKehCtzyfRAlP2zKmniBg5S3FLRC1Z1uukVrQ1OFtMBsR/GH6kJ607F8e5otVYedjiQ
Al3wYE1h/ziSuBPmq/2QFi0uhU2YVEH+goBXMqHjrzl0o1oG+mMuD0kBAQ5lQRc23dHsM4b6Gc2I
QoB97RJV82CxMfoZQQhm2lg9KIX00q9m8ZZY9VsqAUOX1JC35DcGzH9ZeDJaYBIJK46OEUKb7dP+
j6ebzD1e6vHZHSdFZeHc69ynhFrdgz0aKnfFx2g7DR2k3MXg1rZuvVcxk6jNNnGrFlzDLWkwbHjr
5M2onLStRnbB9EkyNNi+sD1yHfUMMayvtb61bJWbfrrXFAfDXpKBbyyg0MmKKpimwKgCba9uCtDf
NbC5qqCagrkKxirIpu2YTEFfBdEU6FFQo9GrAjUK8opJjg9ebNorNnx19pV6gWQM04+0DGgwXX5v
8OO1vgbWuvXtxVdbvzB9Y/Ez00/2GuOg36uNA6vaqo6DcQrgPPUTpwMjgFoF7RTUU7BUW3Fd5wSR
VFul/CP8ElEgjYEWBfYYKFEA/HFGZxYFY7R9ERk+Fepbraju2MvPPovQ0KlwHqV+nvqEnlCZ5dXK
VgtxdqU3Dd4Ue0OMw+530s5twfXj/YG1KaNp2bSFotrveYt5LvJybFRw/T2KZ7nIiJJJi/5JwYRb
wiYPWOhbT6ZIWfL3a/KEj5M8oSkpAgMV5zltEJZlKgFmLY/PL3BiL50J1iTuyb5cxKrcx9Fnm2Q5
4MDLXb2M/ZVPV3SLV6aldWXHr/I0cYJioonRDvbHUAF2Osq49GAfm/cWKudz0/Xcluwxe46s/G37
38iNjJxpXdyj6yX0r0QXNMg2wPBRP6tGTYA6n+u6kLuLbP6hbLEHeW8RlhQxp1rjhfCwJdI+R4b0
Jwyn/it274epkN7i1Fg/VBn/rj7U2QP4ben+14ucf/Hp4n2jAbD5AWTV2Jeg//gQCkKycmuQeTsz
cwwGY4nPfWMS+lAnTwYMcpmmbNPa66cqSmq0bJjxWhLeUWEnGSl29uA0mqkFOlSvlyruILEbcBJH
I0RoEo83I5PIGO218Hd3j23x9eOFQscdt5yOC5b++26P/cfPHXMyazhKCbIQAWB1ifTjXGDZlrSm
OQOLhfQyp6c0MccPmAptX6meuR3rj2QBS7/pfP/sqUAhbaOTVsGFMXV+j2FUsnnVsymTDlkNcSmP
6+pm1skbUAPLM3Kt9BIBqzyxe1oFOXnWxEAU9F4hLtGgnKJq+ZJqCarSISN2S6wHuN0qZMzOPKWm
kaAMWu3Pfa4/Wq1d/wYUhdrgpzcSzih3YVkXiqb+9ETuozLvylmLjtMays0xgrKMRlNaHEtuFKwx
AwjmauM5TLqKsI3DoCGLis2o+f4HlRGDEiiwABIw6ymjMM/rqDVAFSvbScuihN8dYbvdgHXaduia
trsfkvVP0qwMr+lEf8FrMVz2rwZleq2mrvfNnuS/ykw/oUZdTkOVIaenUSBB8L001Rheen3EtBmm
NMnLpmWlldsAvlElHvYvS7nozrLwUCcX1lNV2XPlR7UkuywhDZLwauNKbH3Jfi/DIdwB+t9fW5a0
duiTxM66wejnysTQwFbEteJWuUutEDz3YpJ5F2vxQ0PwwjFqR/KYEDI/7K8NamXfM4iTuv++kCJp
g6MgiEWyetLEkWKFFndahd+T/q8m4INzMOvsgOKCbK91phMq6ke5sKIjYctQKKqOJ9vQ3bUp3opY
U5oH0isIQJ3D4ZgzIul7ZQj0sOo/KhqZsGNlwc8yviUlUr98jfJLm2RzMNmyOGCa0ZxyYTBhG8oI
BZqOtaZtIPbej7S+IgGIFBGRk3PNTew8QxwxolV/KkINuVjKLiM30ctnEoGvGzuYzFPyUgdVZaZh
Mzo3u/TVnCbhzCpS2QE0AfBoHpOZkD92Vhs9lJqkvuj2H7phFs8FqQRREmpBpnfxeQKAdd6/YiH0
91d10djcfcfmu/1EFGt3bPraOtX1OpErBASwV/vxMndiuAyYdS8F0RQkhK0206L80AF3+JJj2/BG
u19Oa8bwHw7oJ5h0tyJOsTGFo8ZGrgtpvupLdiYrSoa5DwO/qef2q2yz7+wW625JUjAjRdnfWSxI
9u+apVgdqwEyZeZSzx4Je+BBNnqF3EV9PMQtmmmpgL0TLR+FDA4CbN9Db2MeMs2VWDizqw4d08VD
hTpq1KrpDKx1OiPI+vsrdZinc2lzESOt4oHLb/s49vX6aA3Km6R3+hnv0PL4/fW8wxpa2df9u/31
BTmklfSEWdFaFSFyrN7Ol4cE58lZUXmOLyaeA55sj7YQBF8oJjscrQnPWTQS2LvKKzk2OZz2Q7K9
muyvEjtJBAPYmd1EJ8jG8WkDkR9OYNXt+6EbV6+UNqBZZXTQZZgoI4swIIJKm70cWazMrY1t6dxU
h3oUM3Mr874Zi+5my1FxriY5oK3F76N+WkOdN85U+y0sQpyb5rR/M8h/kcFlnORl0JUg0jd1yqSs
fpovn5slLp4lJjA8yK3XFvBdUyfTqZBoGSB4SqPGvuA/IrVwf2nFNnvdD0PypZksOP2NPsbOniUx
bREjHVuwcstznIgrs4f674O1fWvZ5Jw1mT75w7w2l76p/hw27jZXZul2RBO75maEmVqLULKiud+z
H1hWM4xMGh0+hpaeIonsAjMCvtubtQJQhGgNK9aiU09/58A2oH6QI+LlclrZrKS/CRCyHxqt5sJJ
4+6akQx5xt/7hBS7A/MlwF2WALzSTgLLrrE7L2KmnTZ/YbCqpG/qi93f7DJN0I0q23Uua8sBvkzE
vkFBRKtFkCSbYb1kxE2eVzJgDc1YgCil6LW3r/ZDpE6sahdtRcgpPllSUgbESaNdkFrjppeqdi6r
8dlSeprshgClicboiKVnvYg9hthaq0NRmepLXRSfGtNujnGvZqh7QxRCtQ4Ta44vWtW1Z7kfq6Ne
gHCGKEcUdR8iyewturZkBLF2qWTs+4lcYvbQGvgyTeMOfT448YB7qjYi/BOg53piUciDxXeOmE44
1byctYLIzpAwtruxHqs7Sc+iO8F+Xzn2yXFYpdqNx4nJq93By5qQjwAK6I5ao4ggBil8GHXFJnqb
Lv1+GEh7PNAtI+bEWI+zFbXbkyLug6oo3vTts5AaNojcqi4DcuG7+8go4qPOygKdeEx7LUq/iln/
hmVC/zzqJmPzaIlfmuQU1pyNxRKIadJ8/X6QirCVjkZhHQWfgVMU1Snh4jVRAVUGHW+tWmYLh3A1
GIGotLcdnf58kB6NQ5rNf9hJHBNU3MUPEfpuO5GMc21M4Qf6YVelA66uSKPhrfE6381bHMmyrLNj
DfZ8Z63yKRQNaRvWPB2lTC890ACNswjGdekUarcsLU5KMSxob8dvtsRmTK9TIOpbg4ve3QdFi3BX
pHrI7AvfD0GG7pxipckG4jAVPUqeSP5AMr/MaJrjLnyi6/lVzlLx1YhK0PERAfajTbrrlm2lW6N1
VeE/O81M6OYcy1/q3q7+7Fr9WkHYfM3DkQmjiSkRKc1RpcHGCSb+iIEH/pv/HWqSSC9pzYge16fp
GpH2tpp6/aTPunZSNLIYK6KlfJiV1mVIJMFFrX6YFZheVSLAhGGiCVhvRoesYyL0m3X6z8s0m2Yt
HyvNBE/DSu3HzXKlrL3FvaFg9Q2fIRT5FwjWCVYrZofolA2tVR9mrfk0jGXN6V+7O95Z24+1UnXr
PCe3ebaVg+e2ZgrKC0b1KTZj4csAAB8Ke3lWdFyHRqQU8gHDTnw35E18V+eN+E0H6F8QO+Rpywyb
hMrG/6ceHqGKptUPhAzGNNLv4lYNuDZkRwapaSUVBoThojEvOPLvEgRuE5UL0KEknRzmsrLcmjT9
Qsb3cGxG+6nq1C8y+NffLOj/RTiHoHBDPMvYPFVavz++2b0YJbMwOjgZEabOpGeTHa6gtSwgkq+l
rLytK/67WkoNmkSS/JSiKcmxrbvQTCQsJLafWHGEsfCRUgoUx+TojeBgLv8/9Nu3YKJY8sP+8rUw
ecorRXxRMiy0lUQQGqRz+5F76beptm6R8WznL+HyIvKXNPoU79X0nzQT1sNW3UT6ml9Ur1lF2uNn
Ulg15XWcP/d7tfNnhtw5s9Opq+7EWLVPnWE//PoiBcvwfjPBjMLeAI+6gXEZVMKPb9zUkLhkLLTM
R1m6b8149AhhNP3RUKbPFmhnYtXww2ejAsZ3zkHUiRx2/nge0oe2tu5auSWFTtErF+c77sFekUl3
B7oRJ/FXzeqihzrF6RYhoLzvBkEQSIknv5XxOhuGuJqqNn82Js084OI91A3vRyzwQZA/0n+IhPTF
blBRqQOCtlQtevJ5jG8hE47jaoIPluCwZkp3p5s902utRm5StVpghGRLt0X4tPap9mlQl6CQSvlN
sb5assBWbq0LMWkc+qpZrkVuCuL51II0VJDvS5Y8o5WPn+3okQj0HOEVUXBqlpIK15b39oDQvySj
5ziaA6A+w5xucjIXV5boR10tvpEOM3/siqTxjYyJOQ+bKtAtKXpQGM8dcEPTVNIZWkGfvmhDvb5V
evVl7HGG81HqEX/EpEYPXee321zIicl3HSS02Mc0L0kIgGAx1MsXM5kqjDmRHMw4FhCJ79KE/WAq
anrIJvS/v7tU3l8pgOzw14Gv4l5AgMk7rgf/8aGe7HY4MqEi4jOUXvRx+iteMauTizjc2E5VpDT4
mW1Ox3pgV/frH+Bn/hu3ISQg/AhcrJbyXq0WEVXSKYDujloS4ruJjHMvGpq+fReCIsROUxprsKY1
apWGgaYlJicZkM6tFeTNSY2ckTw2NqiWaw2fi54edc5WVUd9M0Vv+NcL/OtL/YHU6d88Cn5S9fJD
c0sSNG1o13AP/fEzFqM2HhXYZ0e0K/S5zPUeIBAp4OB3Ud5pf7LVWW7SwFDs1+/Y3pv/seVi0+cA
XWUidYQy9+4vXpNMCwUj0yNNEOxFUn5nGiVriRB4KK2551lPY7QNQxaYLGrGi6qS9c6Iyjbm7p7p
prvQDebaolXLOJvcSpwkTpYTj50QEQq1Ny6cWvkQoTDKLaRyLT2doqjIOE1mnYVQ+idYIuD42nSA
HJy4zKX/tOyQLIZxcxE1KSYqVQVGOpkvdm5e40yJDzD0dKcRMTahejlGtc1JXaath4zID1ZK6lsm
btmlU/2pnBZXqdEPr4jD4vI1trk7Ib5kTNkHyKxRIDTPSji/5fUiBzTitbMeElw0LaVNFxZKPZbf
p9+86z/NgC3a49AfzI1Gq9Lr+vF0K2VO9lEmymM9K/rH6Xletb8S2yieUo1IV1Em2a1OpIehemMz
nl33g6rQXCzrUAnMyRofmv6vbC7Tu7kzbvOskC2KKT3EX9Mu6FnsSXXEliUK+gfvLShaUSUI0LSe
GNGVOBOw1+GiFg+RqnwmYlj+yHCfJgusg6/L8BBbLK6UnLzQleSlp7Qg7ZCnK67YvP/LSDnZ3Vgr
br3E6l3REU2pyd+Z+lpj0WaY2PMUIkk+VlHuV9Xy1BXZtZfGCvFNMr+Y4+hW8ySeiyn7LBnSQ9JF
48fdFDyGf5ED3/2mA81z/v2dyZJ58jNe5AEMwvL92Le2Ij2SiAk/oq4lE0ZoW9l7JeTUwJBrtypa
b9G9UfJk3ZslRH/+Knkat9uevPCtBO2ULCjQn2JldVfLz7IAjlKRBcAEKBU4YIvEO9DXIO4CdhSa
CKwVrGZgpichAu7HtgjC9CSJgIqtIMlOKSkuhC06ucVeKyitoLaCTsZaEQxywK6ZC5MSHRTqwO7Q
HAdSFwjbH/LAtv/D2JntNq5l2fZXEuedddk3hcp6oFpLsmy5t18I2+Fg32xukpvk199BnVOVlVnA
xQUcQpBqLKsh91przjF32vXHNHdJtBuG5UfWu/76MyQ7foJ5a7pbQJj8oG2BJzTF2w73JQeazSAm
c5WNenAxiu45ifPyNMtmXQ87cf2p6h0/ZMkIHsvdyuulC1EajWTej2GSOulq8G35a9qTJ/ynkun/
fI//Hv/U938eieR//gfb33UztWmcdP+y+Z+7n/r8Wf7I/1ju9d+3+uf7/OdTzTSs/H/e5Db9bmtZ
/+7+9Vb/9Lj89r+e3fqz+/ynjU3Vpd106X8gTfzIvuiuz4G/Y7nl/++Vf/u5PsrT1Pz8/Y9vEjy6
5dFiePd//HXVEgNEz/Z/HFKWx//ryuWV+Psfj3X5WaSf/+seP5+y+/sfjvFvFBPu4pOy0W5j9fnj
b+pnucbW/42pHJkGcDauV1FxVHXbJX//wzC4ymRsgEBiWSIv3BpZ98tVmvFvHKV0BjjQ8j2Lr5L3
x3/96f/0Fv7jLf0bAZ73dVp18u9/IHj458LHN8CcMg1ieAL+Bjbev8ZHWBFX9LaWhKysSHB1yIgs
Stl8DDHd39bX/Dt96OSd0y3ZfssVPGumtVFdnzurzsBtldx3uYIwOxCjQ2SeaMH4D0w8n3tKqo9m
SHew0bSQ2FjtMHvKf6ZXtTXTUnt3DSEIzVXVvous6L0tAcizlnViDXkj7d/NdXceT6DzhvlxqVmK
PkFuYCOjs5VKn6WufWQQvr81HFp56SSv6VjnKJgbZ0VwGxXEnEfPNeuxQU32eyWxVptNvq6ESDDl
9vmD3o8jcXr1e+t2GyMnN7eCroCEmuW1nCJst52XrINg0lZw7khC1icozoalDpkV4NDSLPlSadHj
NXrbEdmTHQh8rPzph1mxcJklOmQZFN5hqPIUoTQKeBfe0vug9IPXF+baCowcpPR4pPZEfUPWQYi5
qHuMxxQwnOrifWazQjYGil8b3eo3ktozyJ/mVWtTLFmCJT6hEPJ+sID+WPEu6l3vy2+/WwIpfioH
c6KfskqmLsmWqHLj6PVzcssiCL+5mUQvfjW/Xm9Lfu3GMCP16fiMT1Kpq/s8M9y9Rud6T0xIemkn
NBsF4AGqxfiwsFcAoyLqs/2uQOFUwbDKKKMIQKiA9CB10/zyBazXhKWRaXtO4Ag46arfzPSb7lh6
MLlv0oC0SM2mrCvKkznk+U3kUrC6Lf6V6+b1iqmwGaTqZnDLLHvcVsq370QFt6hyGuuiMqIy60xz
HqmvaQ6pllBeSwL0GP32jRibLCwrzB+Oem1TXV/VwpMPbuO4GyQF6IwbJKegZvJDCp3iJMko3Zqs
7e9RdpErykv1zHtrhkFmmx+F9C6qQUERaa98xeckdBcpBciN7x7pgJrc+A3+5rCax8l9oK00Ewm2
qWmSn5UHgmDuM/NYj052mDvJCajy3VODHXZrCxHceUgENyoY2keboOWVWWcsfdXS7fUn8TmQlZVN
mftDvvE604hoBI58KswUhVZPKirS6eHbG+NfSvr5e2+1fghdq3wmXJLOY1tPF2MQwaaWpTiPBO3t
LIgC0uXjXI9dv02dqbuIwNJWmZzNl4J6NqTSs76Cdr6RjgVrnbOmxxiSqUTewZ6Mgw8xaagsdT99
hqWo0/mz4vvUcZudUOSazXNiHXyvz/at1XvnzoE4MCFzOutj/uzABQuxDYrvrkwPRW5Gr0mLZcWs
K3xjyfKJy2uL0DTBLVgLIASN3/1WLnb/avnTNHdd+7jLCIPAXO264tznpgXLxakfkoKjAOGw9otL
3RWyGLY+a8siwHUJ96y6N4msK2GtlW2SznUeHJEqtJDBV5EJ71XFLsHWyiouplbEzJOIlamIvD7m
EnMqxa51H9l+srZaJV61rvvdxVbyU1I1zplHru5c+TfZZAWfNFZ1RhBCfzJyYnlKhzazO0NUs3xB
lohtpaEtq+DeRW0Vto7wvsHwhZoXqE/lwY3IHGKADaS7pE0tKk/DEB+saWHNeO63U85ws63RvbDa
JMCFGKXdYDbJs98YeCiVfsI/3q0FyXI0k5P4ImXm32p5U/AVAC4+twhDkkDGlzgbvFuYPv/rCgN9
8Z/3yKiY/7wH+MH3TjnVoc545kPTfqWGlr0b3uLEiHN/b41d/u4Sb08eXfzqUDUdA13aq773WGq2
ysORFVFJGXbzZDXwPpf9eS2bXVRjULo+2gheP4g/qyyozrov7ceqif216YzT1tBj+7ErmuBkM9q/
Xmkut2jq6eQPaXC+3kD4HqwJIi9Drel+T14SvHUWsdNy9J07Tsb1w+R1/GP/2Pb61rCBwl43rZE0
9njJx4rG/mZ0gpdAR8xUcg57Zdaq+KIQtNhEbfyW5JwCGwaTd2mc5s9NTX6M7Vcav6UEBrLcg8gU
GBFRhVx92VRWgOpMHx6zdjTv7bF5ve7uVRPt8g7gwXWzzHqIfwXGu94T9mv9cv1tHeqiTVbxQS1A
Mq5ErNkfvehfZddpD4GWBEeQw8X6ur8smvvccqsnjxzQIWqZkaK/uo3qGUO1XpX3EAgQw9ua/tB6
BoKoaAnFS3rCvswMDUacv8f6nc7h6pdeuvEqjhPn3gapdJMgLdtmY9080zf96EdLvot4enhLprF7
6WtXPhQ5zha77V+0wLHPUyAv8GqOhM8zd9RG496z03ybqsBYFVjowqwf45c4QdruU33eBeWg7VKO
DdzYVyfbaOVWlGSbTgEWkdxCfJZl6Ytr99Cg0nF+WvSYmp79NAMHLK9GPVL5tdro2gR0NfatQz01
5Y7FkHbxge2tnIFIa1na+9lyht9puThXU7JAHLNe9cJNVm3s0IbXOBD2jQvCPq6bVR4NzkvfEBdO
H9t7c7waQNigx5/Cct46VzbfiS/OaElxjFe+c0zzYS18d/wYhoHZynKap/OV3DoVjJDZDeSHj4FP
GjpaFIIRQ0uNzYM/a4duOQVIrw1IIunGm6mFcVP6dscQ36r2cVqoWwW9fitont9N8LkIbqnKB4h2
zA6z2HtC/JuvqqEzXovrmYO390MWnAftxv9O0/lA/Cxz5XrwUM9pCUeAbtOKuEnDmROqaSoG1pMN
z4G8Ka1O/R/hlAdNdPJHtM6xHQLvl9nPt2afyF9jQYanyeNOgNiquui+p1J/nIMy+Ipc7bkPvO7L
1Ya3RUT/OWTp52RMwydNy2+CX+LPLJt/G7kcP6DzMSsbzfSjyiCv+Y2aj82Evg5NCTa2UXQAjJzp
LmpFAsV0Hr9EoN84QHdeORBlO8Nkxeb2xj6trOrOdDDJDblIHk2hjys9IFw9t+kHmzNPI031s1XY
TOQCOwkX8mSKGc1aGcuZtZHmI6kNzkfWsOqdABq/2BVT8thrsgd7Su1N7HbdWbgZWjHLgFnMKij3
pDxMRR7taQZEp6TI0HY1gXOnd9pivXJhAs982jl3xQ9xNh90yajKymT/M7aXMlbprz7v3TBqZEso
h0MrMRdwypTTb3gnhlda5IpPfqYdMCwNr7qPP4iP4kOrsdpubXFzvVWbE04tdQuo93KnXsfmp/cs
y66bfD7KMBCjOF83mygUvE6vQ9VrZxKL45Dlwo0kw+BRuZgQ+QDFu8od2rcxad89B9RUXDnTg2Vm
5+vuxB3LfdNgzbRZlxDTlcgQUsl00Hs8C4J1lWhBNmcw1d5zE/g4R/lfkxG9GSzLX3QXro1Kkf//
46YsduDGAIYDaU/XdB6TX50mSU2VqcZByhX7WuNEL5y+eGylU4fXm/hY4XQmpe89dN/1EOvziQHa
eDtOCpV36UUfVuIgweHR4jGBJm0MyYMCP72Pe2veMRjPn1TRHDkRbByvCl6yNMhuxGC1UECM4MWY
uh4KTY6o3+L8GNHf/cCiz/m7eJ+Zce6J1Mu3190BLrXSAVwcx21+iKo03vy5f2bh3PN7DBh3x76y
tT8fxh2jT2s0iGCpc/OW6RexZ2KuPrw460hd9cy7uS7NO80iklOO1nZqNPchphe/z8TUrisOWC88
GmtHE0BU66vmJUlrksINvJammzUvI4UXWtdG3jB4/iWh8d4STVJs0s4et4GQ7VM6+Kx7PSQTZE3L
J2RoZGhiGrbQBmFCIyE6mFNxP+k+i7Y2WF23otqsj/ngnvrIq07BYOo3ba3jmc37c6v+Kx8lw8qi
pCZO1/1BQ4y6N8j7pkhJmcEDs7b4lDxcL+p05CSlVfeZPYswbRVD98rMdpFgpVuNbf7oD1r2aJUQ
F1xBLtCyBUe63brCttdBjPsxLvD2juU87vUG5rYhkoCZHSnNubC0Y8R58HXMK+BLc4qeTj1qejrt
SaxNV06v+e+mCJh6NMZ4jtpyvNRa/VW2o/+eTX4L66iOWJIa6PhGVrkpFHNdFdl7GSNzTzoKy6Qj
h9szu7ci1bpLWk7F/eQFcXi9WaZ6jgM936i47va26LUHbfQG0tMj95cvXuaia7573rBVmuT6fQuy
8can0byrowjockVSR6SjvlmeD+lZzkYh59xLux3eZzO87h56W+59kRZbq8r89wLGAZ356lkgug5l
G89bb6GOq6VCw87S37SmG681cjhfzNybt44N2y5zaDHNBRlvKWfsA6IQBPvOpJN07eBgy+xhAmBm
nesxqT+6wCLtJw0eA9wNx7blk5YbgbsKYpj0FIVxsI/GgWOODaHBtwus6X47bAjfde94+sTmOP1Z
jbp753UAGGh/36Y2ZUjTFe5xFEZwLNqCU3811I9uxuGxI4f4GIHMRbscfDVV6UAgcYoVo3f7sQ98
emkBuiDGqzPeahe1twa+oupJpcPmHAv7zcUqdTNx3Vq6HT4xMubPbgeKQZotcM/+IQ4q/3cNot9l
/YIfwMoJLSUJM4XWFtgpHslli+HHAKmwzCgJTeo7m1r96tTThHZTwwl6NNJPDqnJreGkLqqz2Hkf
zCGjUw6hrbSxf5UOJjfXZTkOblLR3Wz8u8HqHv18YLiV852+HmTN0fgYjUbdm6z0G3OmE0536Hew
2L6ERjKZhrcz9hBS93zEtnKObyyLKepIyRG2Wn/i2DzcJBNmhaxTzxhn+0MVG83tXA0nr9U3iTll
tNpVwhZ6RLPAbjE3uLgrl4FebdvTG5q1jS+MXZ765qc9ah/X/0Bd//Sr0rprKDrp/aQbFA7Tl2Y6
Syx3rM7VSKHuVd4XsW3OzmZRf/BiNR5j8vB2hg49s65w9gmV3Uy6Xtyi9p3vdB2j8OC6A7EroTlW
/kFPVHbU0+Yzq6zgNsuD4r6qy+bPvtMUx9Wq5Rfdjo2+0VmFba7YLRPB4U1NrGCVaP62jXCXuLma
Xg0/ssImG+zTdVNh1K7qFOyVRxBeE9Uf1909rfi9T328zt3uxQZQFRq+S1ZWjKO4cCeV78HHrz1H
BT5+lkJbsRp31wZY4lq3CQlMhgEDbapO181/XIjrteX4NcdlutO89pdbExEbta5+wTnpnSj6bw23
19GjsisOgKdEGaOW1Heys0BOaHUmdVojvdsk+GhqZBjXDUvJYatNUcwcunIv6KKQJhMcxv8Z8or9
AC8sbBbmsVm1ySU3smLltoKTLKIFBNt9vnimvV3jFKQ2aPJiGpp8HPLKOgU6b6iiHvhoFGv1Rqpy
l00IYWw4/veOSnKOl9Ga87RDRje7aoV3ThZRvstLaCJBCSoq61C5DC5Jfn/u45y9thSo9L7Nodjz
4T82nc7UtfOOdGm8U2UJ7xKFTsFXt4V2IKkrVpNpxsd2il4j25FnE+MWTfjMWXt+b734XgMjHvXG
eSr94Uw5LkITrMNgE7Gn+SnxXsVtyarpgU7o1kBE+lC2hb2y5qDZXTfR6TScf41kPQQzjLxMqrd0
5ylaHuQo4V4OPgI1pcivmg+9fa8wWKsZhG4ku1WaQzw2rXqFNyd5rmevIPjcA4WXa2tdS+QhAGlE
T9Cw1p2tvRVFy5OVpvurVwPqPnPl+ElKamhd3w1pVN1pusuce1afTavd+o3EwDaZ5F+hDI3iWp1k
BM1ktPp9FKRRWI+9cePNmnE7jOJZ02IMlP50UpMFrzOv+fIlCOHKrMlxsGRb5kgxdBtgpU1U7q9b
/7iwxVht4oKnhS4Ksirt0+PYWtXRN9t4UxicLk2HoL5uluocBFgELDO4S8fkibLHvZ1sJiKt5sm1
wSftWTWzfqBQwHfv+Pq2tlI9dIyG1dZyoeYYr5eJQC7t+iwcaPw/uPiKWYr3pChVffeQC/GRgpMH
QzTNR6RBnQhd4auNysjXTGh0rfWchcKIqOUpizB00ADY2KbgWLY8zWZ5dk5V/nVWYixpbwsYMevM
E+673sWv0HHrB+F4ydmBiB5e98cs3Va9wSmgGLWLMRdLElwVrfgKmV+GdUobj1ov0X4Xjm0fRjDx
h3oxJAQdvi6ZGT5j9+QMmLy8q2fRPREGqlZBYRBT20pOjspNtq7v5nc6r0xpo800RpFv7ShBO6dn
2SEewEjqBTk4TcpBrWRsfqjw7y1qTfMwO2UeAuJ3D04GJaOgAfGXk4AzXjiPo7y1BrymPt+7Lcmw
822Ovw+dtcK2vWxeL7JooFLwauDMy431TsAIQDz+iiv7gNoCNpERQEj3bJ72iL5X6mX3PFh+uZ7s
Enib58hnrSf2xc+0GwnFbKUlNieR2AHsqtmpuwZED7wz9k6mkMmH69vjSmRata8M652ZQ3S+XsyN
p0LRml+SBfS6FGb1PI66teSCUpnyqgHe16KVoXcvqF/N726k6SmG5Dcsxs1UivwxMVsrdBL/3Rpt
7zyOc/nSlzmMKcBg1y0kTeHUDPHTrFz3Nqv7OwseVFvX9AJr+2dSPH6ad85ODqV+njxN3nS0QF2h
ZSsCwAyQlHFAlB6G5jXYafDcYkB1aRryWys3JJkmW7V8OR2/rxF7+XEe5on0SIfPWGd0mv451IF2
y8CpezW/00DPITNaEVqw6HccoW2tzeC3cDDs6bltlKEzzcahJSIN3TmkCru+9yYEmoANorF8aa1R
4+MtbRyIu0T4Gm+3QYlRGThZKd+JLevPbgsyRHIs3JJw87tFX/uVVfN3IFz12EbBdzCapJun8/Bi
jrGFHTlPTtfNwTZfAG/DKK35ttxYQ+m8VlBLWWWpW2bpMmx4J2+Bq9loSeJfdWTyhwK1phdpTn9d
ERDHdZTS3lx3mXgIV5K8qq1eaRrlDinBqvTK7TDN2qWp3AAqDug2vdfRAhAWPAOdkC9N0bXPVTyM
925RH2NinJ8D14x3ytG1lduQ6sr7niPOLwigXC4y+Ih3LXKxP6+I0hJp+9h0+GQY1/aqMEKtmqz7
WJEjoJRvrGuc+qdkzlM4ULm9y0q06V4ks9c5Vb+dxo1OPu3cuC1r6BFOfXLc4a+L676mujemZl1l
Ne2EpfL267zIwvfSzQlNk6ge5iIlvGMufs9NT+uJNN5DZxjVzWR0NrPnJLuLNWcJUfbUi5UjeSgM
1v3eNBgQzttaWxnUUxzv854wjCINXVeZJKvkzxkaG0LlSvdEkpa+npmsU5NovwlXNo5d9WOXdCYi
14fX21A/YjmMtv3i5EA4tERtdikRWHQJll0kQ+wEHa0V3vASiATah9U0MPWK/Y5JmA7rSktze+17
LgkLUz/cmEC0nq+bo/8UD6kJAb1KH4niflOmnn4yXmtWpj75t+bQZPcqgv6b6cdoHh/bsYYt1/cj
nDUubHqZfUgmymuBnPZoKxprysyCQxnE/sPg+OJkTPrb3LhDhTZmTFYOX5GNm8qnuInlRx19mnKA
Xj8TEF0sWZ1m9iESo3/wc8d+nEfnjlJ4b1lN8OnQh8h7P3rRIs3beQFknqDzsJlzHllROc7n64Wb
wDqbsX9KpTEprKLpKCbmXl7Su/cY1dpwHnCOl5AqyERX81OUCm/tRSLdKQ5mR7SK8JbEGWFucSQb
zdkPExyNJngunax/RAKBtUuvX8yWKGvGG3eYlAIWNNE7eVf+rVVmCarMrnrxR1rnlpV7IYPc6sV1
6Ee7JmW1DRx+UyImWhcqglWq6WiYqxFrVmWpW4+xH+QCYaxQTIlnve/3Hueiy3WLj/1D6454Mzpc
J61ZcOT0FhqzNfZAo/LFo016534YVLFxx6C6pb3THDM/A0g1bBPc58fcb9oXGTEalX3z6g6vjTMI
8kKy9ra0HHGLmgFyDIZR/n/d22bGzlVpdqg8vLGljMkAwpTF/QMid8mbUH7OX5q38SrNTMidjmsg
0QiAVgNjeGsCkYXSsWmTdnbO4DKiTZzXKdoPAAJNgIjV7+bPZNE+4WzrVnqE5aeJ5hjSagXYRoP9
H3egF+30WOpAmqa8upGV3V50NAHbdrK/QD4AQ579+KluCaor1bEt2/Qudo30LnK4aC0yHS10zXbc
rzstoT+NyOVu6MiXaOGAxIPXu1vLaAAQNlBmPenSri7d+hUPowqlvkg+gnQ8VDIpSnImrpczZyAh
5xFCLDktogVGlhRj/1hYjRF6ea1/88ULS1JbfmsYAbNm8sAQ0KqzJAPOhPf94EDKeBo8zViLWkHk
8taNF3d3tGXduygvWCTq3q4tyzcnkcE7HhFzRaRaeaIxXT81iX4aivmr8TGyJuUYEoHGuMao6pdO
j7Z+IIcHVJ/L0lsb3eRYCJaGQqb+mogEMgWNZq6OsvWrI93qr5JZJHQD6LxMDlN56Ez/vnNFeTf8
94VBgKSkra+bM6jH7n9eNMumjKaT6HR4YQ40nxE252G2i7Wrs7TxW5CDcDucR1oG5qGm0ArjRrMf
sx6dmD70mM6s6VNaRvuDbDXskMUk4ehDzWpU+20VsgxL1skvaUTYMf0z/dCYaOp7M7oUOcb0eDSH
m9IN0nOQIP4oNE57XZJ/jmQlhsLQp42kZX4zFd0TRwDrY9FBrurZFhBoTPUg/Pyj7yLzw3f4Lma5
kd76ozdfplb/zQKPbpuSz25d/co9RKNeauRhmcjuPWYeQOjG2LzRLzRxnljFK8e2GNLVlL1EXUk4
cIK9uZjg5jZx+WkPePQNN9n1spYfWuHkayPujLOJE/XAiHvczhQhTyrlzw+cLP0S2BAt4svMeWpf
QdviVkGPuE2muv6ga9whhft0Es/f6JIIupJD+ZJrj1cgz/ak3E6rgBC1xyGbmco1UMVnsL9FQDrv
SG5GmnT+a9BqxtGprWalE8qxIwVCArmhPZgHY0z/Mp+cDboBP5zKdLqnHOqBaabTqfVqjYRFYqWw
ZsFzhHO0N9oE0aIzvGT01tbmSIRLAGZ/N2nmxijbLJyq0X7o7QjSsO61UPzM/g0YF6w8Cf6U3hqM
Z9s56W7unISZUWjiknlGjbtuJ1N7m+Zs3De0LDeMk7Q3ObdfPhK+e51FHPFN7sd1N6t9a+PyPu/t
LsfcPIJ1F6mOtCV1ToWn5ziMeLBUBtMKewSzkW6IXuykD693Z+5S3iRVm2+uv5MOCMNHoXsE1UfR
JbJ/6zq81aLxVz4Lv12Vjum6UhJmhg8idJHISOQzM/PZFYNleTtTfB2CvPhNq4DDhamX7+WoLwXx
50jIy52dQ1ykDOmOqkXImaW2v4kaGBY+Cz18Py4ePXgpHk7UDjWJQXoxmKeGJNgGFXRsV9le0zoH
KgB9SjIrU0y36SGdEv9gFy4Jj7CBQzO2tcdEfqsksvd0yv011t/iXbMIx7Fyld1TuamwMjR9zVi7
vFlaPOkYzUg/Q3/plte/zKHiBDprJhh6DKGIbi9VYmEZL52QYtpdj+65aolNcGw4qL3EUC+JoNWa
9iYm+nmczVPRz9HGKZp5FbVNdxcTGLwSdvpRN+XCsYe3mJrmQ98jYS8iIPVDbPfbqMDkNFtzexel
cOxFbZLOiBbeZ6LzcL3IFEl2nIojEkfMOMTI2Zy7jg8/8AdxNETfhJnBxy2brV+Uycw+8cSrKC12
yWj9ym2hvWpJB1qe4+NDhw5vq904VRefi6xXUCJ8sDpfaTYDUuHopaU0DqR/oeirkLySFuKXI6CG
xCh36EVeI89wHvo4sh+iWZPM5OZsn/GGPqAGdVaN0YuQBe0JseDv625/ub2pfzOIejSUWs+kVe4c
OkYbFldAUFX1Y3XjVcq1z2LjWRGnhckHB3wQ/XLM/hKLOWW6GXTrURFRQyfPRFgoihBZVXbrFSU4
dM8jIanPjZfZdODYLE/VneVtXdo1IVzJZ+Xw3EYfGmkXg+ubcxzBJefYjZVW9q2zXFz/x9FJbsYC
swqjMJxFsjEhxundOcknYJ8sGlY0TKnGA3039trvEslL6KTZp5/R2s8Nc5uOnOiUkSRr2YzMgmpe
uxjEnh03mHkDfYFwRWTcVuPa5gOypg92nk0zOyRkIArLNvDYmqhn8bU+RsM96bzZwbASEhBK8z6h
d/yaB1vX1sp12kIkcf3mV9zb74o15KGcBnVD2UM6pa89cs44xcPs7RgSmnvWJbR06t56dO47jC4E
XCehjOmRycaCWgTfCo57OkDOaD8XFFpoZ3LbD/FRYZgNnAr8m0CvnQjPfxyw4LMcCygLg+SZZapY
tVVav8g+j8KoTJuzTMa3PFp3oAxWOSGsT5GvGSvXmpMTaHjJ6RGBs6TGfGkbw8GibKVv7Zh3NGQA
s9sO6jhKCk6BYg41s0PbXaZZqA1IowRrKO2+wo+eh4S/0NDVUhzFPOG0bt8Y/3wSC7hvqJIAaIFq
IUmyvgcsBzgAt6wHfmaYDlqH+nxVFfra8NQDlYR/E+fFcEmXiwJ5mldBmJ58lqFt7SYBDr72trLG
19SX0U7sA82vDqNnPOla7l9KTSRrFRsTzNRg7Qd2BCXbHADm5eQKumRzMLuCyKb8i00P7II/Nt/w
+fhgRiLC2LKyi4qT7EIFRh2h3CYsFe/HrMBoR9S4uP0A5MSsiezevZto9q/dAPW7O1rPuWXJI4rr
6jJoJFEgdR7W1019SKx7Qeu5YzHqSOBSixyBg0s32yugwsHWMh8nW+hb4cJkKXNtqwo9ufR7ZktE
CZiImU3b80nVoe4tiuISN8DeZyttqVb6/DJkYty1VpOvmsbNiWzW1S6SgEiFyplNecBNTc08z/b4
i8S/4sDoaNbCzlfuynFa2E2GuzJEx50IXCRwqpGXsSayFtdlelBkSm4bH1NuRW1/8XrFKDhoJZHd
ZI5PvdrHtU0kWOs0PJGZxPJ5KDYN04xqVM2dbufi0ji22DBFcNfXzett+4yIAwdX59ivm1KJC84N
F93XvIK4ncFUS/A1W10W1h1RVlrf4l1YDCKUj+eq8aMzScArdIoE5ImeGeLg3jFdgtY4q9usKZGy
wFyh4/c9Es12U9i6dfbIGsHmb1xI+DIufu3aRzWkYd+OJ/f6kiQcq250W3zqkvcacDPzXCMnCyK2
1znDFXRbvHuNMXF2SbIX6fewvpWp9jRTJsApucZsjovALapTN7Znhar/hOhzL+z8Z6jKBKoXvlgv
qN3liFevHH3bZhHO4sLYjomNqRfz4CUpy/QuwWOb+Xp1CQirHZLoR6txZLh1dmzyvDv1DSYYe4hC
KpBgC8DCuVSjLniodJVFP8YQD/cuDmkAvrz4VqZkiI+Ug9AUrCSiW1JVmRyQKe3fzFqUoKX7GlrT
YZlwGwmWuqgdjL3NygY9xfim4+Yk8gWYryOiizfw1Ouhrnb2oJuoEm+C0ppBpWsnPTO6sJgmdVAd
BkjpRN9ubiPLEwc3opmfjqZ7yTOfibMp+3DIU+9y3SfMSNuwf9cONsC/Vn71ujAP1+/qjFlww9LN
Xl83zeWrW4odHUl3yaJzdwS74EpN7wdFhdLVwMam5UhQDnwJBurKB0eN5TZ23G0MWcAbHgvkkFAy
6o8isn9hUHM//TF4Bqqi/i9z57Vct9J11yfC50Yj32JjZ+YghhuUqICcgUZ4eg9Q5/eRqOMj//aN
q1QqiqTIHYDu1WvNOeYXWcxXKkqLb1bkHPqkCr8bOgGRyyBXGCLtH6NCMGo+wx53U9+St20tOj6t
438RzYx4MCvoEyIWKfT2Qnph8rVM0nsP6+Qbi+FnVVr2qw6TjsXWql7Yz5Q/Wa35lC3K9VXo1p+M
UMORDQDwIdUKZzMa/XifYL0gXwcpT0JHj4RaGFRVbYstphrSFBXGCLQC45XCb7LXi7i/jNLS3buN
aBiyoAmQFfpELUY+wZGsOXldNzPrszown2o6h2IZD20Kmsx0TH3fS4sIsjkEI2xl9pWFGHmHZF27
Jokd8F/slrf2iL7SLL3xrsezwSaaOfetlRg4S6ry0SurclMmnY6CGKm1NEX2rKXsYOgP9ReP8Bu/
bvrysxpRBmZoksOovBVtM32deqZ6wi2/Kzsj2yOKmW/lNN5rzCq0qUgKsXndiW3mVWErKsLZ16Wo
Yt/FJwryXX13CYI2usn8qqr6ZvUzfMky7alc9OGzLSlS2144L9iFWx5CvMZU0B12zMz5RC89p5ct
+keeF3Wa4LRvsgcGTq3kXUtHNehjt7s1FqPb9vOU31hDlexUmGhXMp2sXY8M5dIS9I20du1Cm1hA
NBaTM1nT1TFuSslQCJCRNuTmsZyr/Dzxew9LiLg5aUJtD0S0ulwM9GizZrVXTVxCcW6G6TrF1L+N
y8a8yWoDTJdmRHc5TzYYx7bBpK28TS91+WAYeb+Rk5YQwQhdsLPj+ckwCcVkvY1fhlU95aD8fK2b
5U3kYfFW9elDYyDRqrv8sjOr+dvIPLaOa9rLTkgojWOnaK/mpx+ve+0r6gT0ogiluB6o6s0ymFgp
6W+SDKFyt/9mRAaxFCstUjoPid0kbyP3VWpm6pW4n4IfNnrPAPwRgOpO/2RGUKcyxwsfh1oOG73W
podxpuOOnB6Ch8qmoFGpdyvFSJhUOIibrrCtbekZ/fVQ0hAZYLleCTwH+66t80sBcuJQgUshRo6j
kjUPyblj8zkyqk9PFuLqEy3vgvDUyDo3qJAOVYHKGoT+uG+YB5HTtxhUXEZy7bEc70ZXVDconptt
UdvjLTN9CR0bTbA3dlnQLVn+gMJuYSolpschZCRAwwBXJadOv3EN9SxdrabfoaLXmcs6ckmbTKP8
KWER+GJry3XVOd5Xs5HHKrbEd0FUV4jpA+1ZSX2GnSJlvgw0e73sPZu2U7iK4XR2ewh2qNTYGUdM
zN85VpwHe+y+tr1365WlfKvM8MVBe/251abEn2N9fGnl0vsjhl66PWgmVDuMnwoPZWM/1umjJSaT
SQ/kYQutR8Di090lbeIF8bSkt2w709bEE30N4pvdJ89OiiTgs0r7GF++/OsjCxcsdAvHgGj5X597
/8ju3KLy//5uGHh//b8fX/n72yttVvbm7+/88Gs6mjS7xdRvP/6/9+97/zFhoYXopFVKYY9Ft4FT
dcZo8ddfK2Pnxz+LtCixWPUIJms2ZfgvV/lA+wnX3NlgtnydC727iEZz9/4v9MXQUwg9Ls+5u5CL
Eg/XC5LcqxwAeeQ51/lQYVZIubaHFARzlCbImesp1tZOTrR//6SbXAyJxVm4FPmpj8OvMVUsLI0U
Y2dDIF1MU9svwQ2wrVb1be5mBttyxSG9rQ+2ETkMvskFM/Poy4TCeAtTA80JB7S4rB+FU9oXY41R
5P2fiAjtq6GyHt57ul6edhdc2eFV4bZPdey6j5npRFfdNH5tlZNulL50594w7WPfgN6WbdM+uTXW
EYEOuwf6cNSjQTw3CpahKXEejsI+dCP3lV3iwu/mjOy3tjFObB1biSP9OyE+AyP0zkAhV0vMAGlD
xCBJUb7dx6TN16zfjD6fJ+TYHcEpvZvunWZqzzZb0lVzU6Ak3qQLXZNu/f6qVUxrnEdUVNA8qB4P
OochDo79mVivrxGiBXNAnhv3GEksHeeJNrbpxm3wDk+TzLahBcZXL4sEwVV+pRmmd2Wuy76co/JQ
tSw21JoRGX1Nv1FOom0TqTqKHZ2xc40hvrKzoxZVbJstWYcVaYxDIf1WER4oocSiwBT1qVGqJ4mE
lIW0vEq0WNsN1htUj6tsjO6jPBasgR4JMfTAREwuN1NWOlf6rUX/4C5x3krqmG3d8Un6ffpd1KAl
wpb3BA+m3DBpf0J/hU/atmJutOqZjhMdtLFsgm6yT2wNZpCoGYNTXS4r7WTL3RsSTlpXm4ioQy9O
uotZd57tsLP2/cyRQ7r0lpidtKUzXihvJFACVbRfTnnTsPVGW6xkgFPo0gwQfs5qaYqz7j7VWVqf
LFSwZxzn9AVmQsgas4dzY4GNyMJ5OaRWxriYFv5gAXaBaAR7bUUWsYOWg0Ea30guVJo1FWyX8bWe
SIJUjXrWxzDIskcnscdv+dJFftyNr8A1+l3kSSCmuHY2MMfqTUy/16c5vV2m8d6o70WnE9WiF8tu
tNwejT3zTmFG+2ooTN/ujnY0vJbLSAe9Mx7y+nuYmK9Ovywbw4GX0JTDCe3pNlvKYz0M1ZNpKBUU
ojJ3ejPfIaHR711ZbzW7Q642ZC99CwNEo/poxdBwmWnDpnCigvvRGzeRZVVvAyllRuHtC2sp7rhB
upNmrg6NBxBPxtMEzXdEF+owHHkz7Vhs3LmKruoYRY8hGCKjAGrfZOSBUWm653x0kHj0wOsSORzG
BA1j2DMs6Rf3NWr0EYuWtgR9YRTwCYS4s03jVNve0Uut/nMl1pIHJfGNyUH2wi0pGoZwdo40W3SQ
8dpJ1Kb2aLRCQygdNruxQx4LMH2i6KGzsjA4GbrrAoXUMcFj8xgl0dX71xIdv0HZNvVlVaHSHFan
eNM+VKnQXqqcM1bjKOvWaDPtrHl9E8i56T+XRbvPDPFJmHBZqbK+IGBb4IWBax2ygglL6L4s2nCM
TYZpdZaYj7P9JULFzznM2qW8M/ibqD4kzZrvXP3nWNfDL2SSfeqivKfAa9gAQDQ064bbx/UnV9nz
l7U46Qaw+iGT0BvHS64Xm+rEW7LHqRXZW1QWb17nWq/RRJlv5TTAXNOddsWok0yQkLvw/tFooXp3
4avTol+/8vdfH77nw//76b+8/4i/v6y3WUSsFqG6MJo4PBOtSTMFY/j612gOUb42V/769/tHxhBV
p/ePpJ/Msif1NC99r4irwqeUn0/SIOlrLnvKGoIslOZOpwyuATGsXuvHldWe+qEh17NXPYknIoId
cNfmhjiLUDf92aqboM5pSs33Zr5QU9tLzYOYE/5WXd6c6rT/kln84gmYfu63bFIna2jbZfP+Yanp
1en9o49fGSzrH77/p8/++FDO2n0NbW8XOmo6LTQwTpHrHBvBU6oHk3XWVvXp/aMhiXk8//C5v7+F
snfL8a85AGuCbk+C+mmZm84fcsQTQrFXUBgRcgc6DfDVO/3qx7+FJ9pTJNL2pOUZ35XOFXVQNL4x
6WtOK8A49/X31+b9E6UuOV4RrzCT8aWXUU8/0OhObmrFgUjjgls6O5pjSr78OOBa4Ye//7Jl9tpT
vMBvdMhiv3y/POqOdJL3jypqtlNT+wPr8pl3IChVZuw6dLKeyX3iWOmPV+n9pdLXl6q/HWnksSFV
G8fTo+NUbWMoMKfIrMj8gHOD8srJsS7M8yb09P7kdg4lRxP6ZkaW9UBvfut02e3UhRgZcirIvmPa
JhVzNxt51KEkoLifm/xcdZJgNYcZWJIK7wRH23UmOqUxWMtEa0qcOvz1/lFPFgQOu5nEDpbaOBqH
E5EtZu6/f/j+SZB94aGpbp2KAHtU3l+xbmIqHdTbYGkJcKzGoYggfcmriuIgGwdNvlsfJjjRn43U
eVmE/thYLQqsakwuZi3Lt2IKuxdlODsL5dwXVdLHb1F33umrcGCyMfy79laPM+e2NWh8tRWgBMtg
IDiMG9tyS9YID23xOMwISNP52SC/fpkKqBmzJi4q+uYbT6speAGHBENThJcZZwrI7Eb0ZUBgAJ7k
s6VP9obOo59pNhHjRTJdUDihtc+n7FBnDm6lPKZ30sHvNImFsIr2pXHBamWabEgZL5NrnYiczYLf
IBqb6QVQYuC2IvRnV3nXWAf3LakZPkgHMLppB7t5/JSlOFImMzzkc3vZI8TfjE7afGmtK+Ex9vMK
MLIIyTGlIObZikIVAVTe/vR+2TLnd3+EAP23UAH/LxSAX+AC/zvmwP+HqAB9jbr/H//lx/8NFbBp
q8/9r6iA9//xAxWge/8xpe0xp/eAgVnC4Wf9QAXoxn9MzPlQaRyG+MK0gQj8hQow7f9YhmsbHpIo
WxCn8DcqwJT/MVxwkDB8sfCvxKj/Dilg/UG/AIGJt7ToP/PLTN2xYBD8yklRkTMtgCRZNjq0borQ
jNSt6l21JHj3StTfXl0z6WukvZmstNpkGFFOS6iyQ9onz14tmMlJUvqMcrzlKtQvfnol/yIb/Ewy
+I17Bk8MzjLMM4SyJqDDD0yxkiHKXGpIR8ZBUr/3JkNFpPcixdWwOMeK9f/IArmwEiK9XoZ+y4gE
3R+iL4jv4CAdgrDjKsPb3ew7jKWbMFJ/oEH//iLyIG10cTxAWwBd+JC7oaoB8KcYNIy429aa5z18
j5k8nOhLFqIT6dIy3GboXpHlkOrHSvGWSwD6RnNUtjcGZiFpeSS3nJr/8Oq9Byn+DB/i5TN1yzZw
eJiW6VrQKH6GxYfSEososXiaJi4RbV3XljjErLBoU+YbwiuPFVVjN0SPsQWATbNR2WDDv0bmyxB+
0qJjszrp+i77Oo2EDUWrsDMVz2lUZIHV2y26MSLpHJKQAjFYsCMZbgOHKuPTlOjQMaeRZiE+z0Pl
hlkgtbQ6dBxDgBBY4nYKvhHqJXd50i0BvtiEM3wZ4VQjLEk4TkfsqtrreeUw2zXym3EqdR8YxK5o
nAn3rEYJ6NpHw8GXDBir9kMCqem4k3Q4O6QOtEu4m2eoSoabnENr0s9cY4dIIYog4hX3OakYfpJ1
EOQjDQXdVMtr6kZ8Scsu5dwfGFHS0K2pqM46pDYco86GtmaZUcoVaBj8WGntVc23ngYE4inpMYdm
NLNjF0HwYag87/oe+AVzrAtb9cjI2vTcemmxS0ykNri124Mi6crLxCc9F1WAfCwK4t6hC5zL9lja
M8Ph0TtFVkYuI1k+J+nWb0NhQIEz529u7oQg9JZpF5nJEFCYI+/Wy08xasYsXEKAELm1+8NFtV4z
H68pSRicsNb0MzgIv15T7TRQB9kCAcuA/Uy1F7nVm/vBdE60axfiEFMo8CP8C1VNhPWF09cKMbif
qVF//veH8o5v/PhQPLDeJlAVwZ8PbC3XlZwRXPozMSklgmXYLzissQwQ6adDk3dW0hvmumHEGc2F
/wnYqhmMXhUHus2UVXqLDOjymIEx19PVXL24hK8jkF6DKwfnuwaxbBuhVI7nGkJsRbd1GdV2ZIw2
Oo21FZSgQTXGKrBS4z6xU7mnY/EH2Li+pnt8eJYWZarHdgDbn4rw1xecBRLC3+SGvheB1hoA0Z21
u9Em6sGNTRIwjQ1RsXZ/zhznoGSDYkHm0a6EDsF96/6BZ6Z/zPdhSbF0spXYryxhcxH8+micaqQk
0eC+mM0bSLOvRuwYt4ORX7OO50EkSWSh8Wr6Wu7SL0xwBgotTPxlyIO8fuyaKj7VcbkEQ61W0ekf
Hh4L2D+8Wo5nGTpLMiuf+3HHqOLBzbRaQxTxZFetsTcGw/Vtd7l0JorchVxcUkheVrrwwXHYIvTa
CINFFfF2ZNV4SXXryxAWqI61iambJjhn5Qn4szK+5tredN3QHsYiDzdTNVafuD++DK3WnRgoXU6K
hpgWrm45FEdxp2A3JiQYaufGnKqXr3WF2ksgB1hyK/o0Te6txZczOvDPrhPfJgApqG2rlvZf/n1G
NunPA1p5Wc+XNoirdumJXQRi47akorQtXTUTLhbDwC2AWT9spk1E7tmpQRy/TZf6pep7b4vkn3xX
jF3s78RX1JN606cEyvdyz6/KcNA3+RZL4BqWbll+3qZIduc6PpliUfTS3I4+FSATFclLMbfzMa3t
m1QpiDYlXJImB6XDUh/Al6FwsIDOCSM5jI3szu7QPDh12z4wpiKuxUOXVVwiJXEO0jYB2NH28ZNI
nVIogCEat1PBMMSfoxaEsnNj9kTLLkszbLHli0+jTJzAzs2bWhst2iRSMrYvxwDJM/h0FHT1oLpt
a4JMNo1ZMI2d6l2RtCII84FKvCkJehrDlxzvsKXaPRkzDnQv5Cu6dxxL8Au9g2JqnsZjr91ryF6v
+3Z5y3nVd7nAB9OU9EmIyQ6X+os7jNqj7aRnucDU06L6ieZODzplIDpbrw8Wl9c9q+BjX+rXruj1
M6Fwl1lN0CzY7GTncRBII2Xva6RE4CdEB9msLveZi8Jh26ZGuGVtBVTdhPaRXTDwlvSzWYN+bqe6
CMah0P0EpAj7C+DOMf7q2UX3OFXGXUUZ4JehG52ZKNP3LJrppkVcdfKm22590dzGeoIe+sT4EKAS
P1G2zrc8FN0xQkrvh23XX+pVd8NAErlHtlR7iRjLNEgDZEpFjwsVwdYdUcwtmcbrSksUtiFCZSHG
bzTLjnGmCfxM2IHkAujedEIKgvjEfXnu5xnBBPMmFUc4IJzxeyTktpgFvwTPgG9HyTeQ6dIPnYX9
caKXTrRidIo4elWMcQl52OSYCkcq0zSaqpOJNi+o+oSwYF1aOAsdPOU5hztA+y0x5RrYvAXZ1hK1
Ldq2jIm9od+ptvH2ZRTbcErhP6IrDWDUOnvmSd+zLj62U45BvFJ3uke+j+a4x0wbphtVhia20Lw/
Sg1BQWgn6hsQDCuMr8ti6qGJ/a9TxP9h7WuzgprSQAgLaexD6pNqPb3i3tf8EeM/XoeUKjieLL/V
4xeUQipoa0baRugRbrsO9aVT7x2LiqksupuiXlIgFeO+1QkfIUFCbITxip5c/WHF1f+hHsDfhVeQ
84Og3lq//lOmSGiHU0kDS0PMwElahbROC6/2vSq5eXcS2Lz8jFYfshQ1dTK7Hq2wftm4cZ38OKD+
grL7+bTwWywLexPnGMNxXY+zzG+lCXSrNhkBH/l9MSBQ457YRFKBcTJWFFBQ2salziZ77RaedhSk
ym3m+lGa7fJcRPKBuAVKrrb/VuUYHJJSH17cgiohT0wFmcC7BxI0H//9TX6vlj5s7jYnOenYzrqj
Oh9evRaOZd8nihFT0Q7HZECNsCxyCvBPrCL7qgtMsyEAT9g7BTOnJ3e1aKhFGHLvRVR9DlOyE2CV
qUOxyk/XA5nNtQip00bhp5BjaEWyk2vuhNNpbcDL8ZjZY7FRbglwq2kvKB3/b94HW6zPydIdCePz
10sCXby1IFGNNpVwoWxN4XQAiHaZEr61ZT7R7SbBOcOR5BFZdtxtc5e880b/VndloOXUXBo/20cw
6+yHxBhAXTafI5VVmybUDULOp/gCyvvbv78V/3QhU9YaNiuFi3/+I9uWgUzbTauY2qxHZ5PjfTp4
c3+JALyRdBnj2WS1I5on6CKy6vXYOHLnl7Soo/wPSGjnH4oYjry4R/BNUfK9F2E/3VNTXmqzkwPs
kUMu9tkE7UtzAU/OTcD4ZtliISQQp0/wWbqTvhHlWN8kbUycrkM2rBNbQenlPfMU9wvbZv+QeNPT
kkOGKWWb3sdWc9dZ9UXNoGZfJawRax8Y2wnOuBrhVRIuW5qAsZ+t6JaxyUjuZNIUZR7pvQQd4IjI
DyXXbO2N/ecpJksgaSLzqtQyeRzd5XueRaReAbi3MYT7QzQdBT24Kzt3mPz3N12CbCYaGKxP1RCe
BuK7q3qgTbvwnaOJdTGfCrmL+/yiWvJN0a8OsaL+Mjas6d2qluqmi6wRw6byauZMkXfMjemhpfly
MXkxviqMAjUeCf/frxDjI+SU9cV1dfqApG1xgXxk+RbA4QzZob8DpxrSnC39YdK7c6HQXNJUhYNb
EflYm1gbHbKyk3L8bi6E23vEoOYrTSDSjGAZrOo8Guir2ODZd5xsazEHttljQ/PFQS8yyJkTp730
W3QRFdl1PVd+QV3Ql2B/mxpRH9FCND8xkPVOoLK6vEQ0WrMXaH+4lY11k/mwPrkeVgep06JyuSJ/
vZXDFgp+IrDMOmr1waRAkmQkbkTU3SKkJu94EugP1jQ/RUzOdjJx/lSxnWFLZeDLtuRnYVpuJ6mH
p1RSKarXKEvVfRZPh3zp8WBUxpVWNNG2IvGBgpuUEwBUVIEq1bdqqha0lrm5BQUUHzvMRxu7FE+a
KqHqjgyLaK/++5ts/X7AMQ2sc67DCqlz3PpwgPCcWsvSatR8siWIGMuM7oBb6A7jw8lAVHnTFt9K
t1ZH9Fzo3hcUCIpS5GiCpPoUyZSVe3nBae7dxFohsDWDExgzqUjDNuIz49sHLaIXkytCYsaOnCSS
JqabWVHcOHMk99mAAhTkm07rLeTSiIFAoRq5mSkHMNxRF44oAbvEkFiNUfjJutWvezMikxYysFsM
j3T0wxMJ9nWb3EeYmjYVM90RP1pQ0nfa9kV/DnWpM42Ios0i3KPW5rAAcqKdxtAnYdo7ZLHs2LSV
+NNZdt3Ofr2cTIZU8JiJZWBS+v7i/7SwuXEMSjCZiMhdVBIAjhC7qHaRHlukdpicHTXCsogBksiT
DRVtNPLHecbdvTFz6f/7O/2edvbbg5G8yXQyHM6L67X/04MpsO4gkuCdZmqb3DZuvHMc/FPMbTZw
3WkBwN7QpQRtyFm7xhIXUy7uc+0b9sXhD51O+fvawivDReeywgh6vmun9qcHM2iL6oGgUuOtxenc
pSmLdSSIjWIdKOMuPC2d58d53G4ryTQiUdC9VdlvLLtc7oW+HqW0MOI6HE7FxNnfiuNuh6Sz8MVE
ClHdCG4vu/tcdiGzytTm2EKSTZpxOvz311X+wx209qZpyjjrG/2+0f70VDwRakM1kI7nxUHiAYHt
B/0iIm/Mp0l+Y41182KFSJXwyDA0dzea7lyka9+qstkbwh2oPbCkGs1cr12vDcPSTk0ch9hM59vI
6OQnxTKkoVHdaXrJeVNrv0+5a7wQ2fiHp/JbfxyTPx1y3TWQNTrvff2f3xVpTnqmZp5K3g544wU8
l4xhIJGw2Qt7f5Z40XUbNZ+8epT+ZPRBNAzqYbSRoCcUkTAxtTPW/09l23qnWtdQGsfpvq1t85QW
qfCzPrJ2VPneLi9R33jleJ3hxoCHAy7g35+L/gEK7EigSXT4ge67NPsNwrF/vcRsojcKHMfs1pMp
NjKvGKQ7uJq6KQyctLiR+ZzsysrRdkSzbOgYzLsZaYNPSrnrC71MbrLpq5MGiDGbVykBN+A1YY/q
0OYTPu1T92377K7MHsC3qq0Q8AdK1flUK8PNN6TqjORDdBB1LH1uczgjdlQcFbHZd9LmivVSA01C
3yqoF1Z/mGe1j+l1sgZL+5HxIR7O9DoHX3AfaqwNi9WpgBW8Cuyhdi/KZnlRmXbRhj0MHDJO3DWv
w4n1+zmqti3I9HsHEWFAhdMiWwDVOcFzaR0gIwuH3MmciWOWnD/pRbtLd1HGnEqHeMFkDeZMg7nu
K5Vc4AxB7G9ZdGG0I6iRbFsJUezxJd3HaX2DdARDnwaJdqxqZ4N01ndSujpRiR+ZTIsN7kbLt0uw
DouTgQvX5iTI0CuZOKIuraavCIimaWY2i3uVdID5tQi/lDlRIstlKF5hjwQ5YLBj2FfpsU++MvDA
KtxX4zW1+I45gB/Kxny1nYL2UVaMuxL9Y5DEEIE0021uypBwrTJqrUDFNaJ0tlNSjsRLl2G1afLm
cRA9jENmKgDW0guAso+uRZ9ssqbqD6cf9x8WPdtExeiy9tkWf369Ih20m2MHvXSDAnvx3W5IAq0d
rLOzJqYjvvFBhKJb0t3bvoP3Xsv8oV409xTCl6WjQ9xi44oHk0C/IA+NZCdQSKOJq5+cQn0d3XgN
FSbXWxptS+esHwIvRSzpza+wBPexLuRdlAn6HtXMpFWYezhjhZ+Jwjsnq/uTCLll3+TE4tbT9D0q
e9wlCHX8dHD7c0GOvROHR3PiyhCFgZ5+dDe5KskVmZoL2tYnByDMZU434ToyM46hBMFmkSjfbKOl
T05MC1Gn9U3vArGTsaMukh6wtKY0DbpWf2JA9DRUXnsJcjfa6k6ptnUC5mIxjTtkxbxeS38y4057
mZrJ21gJTv92ZIkh65sA1aT0tikal+c5foFzAW0DX6oNpg6Jgo32vm/TIAzxaE/Wchu6hX4BCe1P
u9o/rJ+2JagdXZ3tXjgfdjW2rbTsJBpho0bTZhh0ayLMYywwTIMguHFhd85LE6c01ONzonLtesZL
tQkrwq2K3GoOUKmJo5yrYw5kCGqyY91wcFr81LDQzia455wcnL7BZraz0nM2fpOTFW61QQx/2Nf+
obVs2i7nWc8g3t6E5f7r1doWGswzRmd+1+VIEPv0MoH5ASDiuTdDj+U/XdZ3wdqETZvQ7ONmW8hN
W4lJrzPe4lur64kv1IiAzYruLD2num69nLQiCWOFd0chbd2CPfsc6cojbn3J0CXWgM6GONAwEeDt
Ll9Ub7xJ9tJS6vMBZB/OhsF51qJSHfFWWP5E3zocs/IOusemLywiFJAkc8ZYrIc4aoGuSRiigFYO
NNcRyy7Fre0NeI1c99jOzrStunzc/vveY/x2HWA8kA7ZNWuxtY6cf33patDiAGtsoiscedMbBC9E
6+hl7KMLAg/pOtKwuZBuuR/KpN+hq6Xm0SHXJGRs7kzR3mpjcr/K6fCnCG2nc+ylL5cdiI4rrkLK
b+Cp0W5JDLq9S3ywq/FlLM2HxQvVLhnaOOBgct94yRb7bHltG/1OGV0LfAo9irkU/bWQ4z6PYVr8
+xPXfzvJ88RxZ0pXcBtYGNN/feJ2N5spTTP47VpY4cIj6mGpScyJQEgfEkGvf4kZZjNAnbf1iB+Y
EODyDxcuOTP8ll8qXccypECDYOo22S0fi0vpaWK0CanddG3mbfWIRSJswpXfJx4X4L3b0L1o8+HC
mVrx1CsMhZLjaD9N32xL/1R5ufdSOPGXCfjFPomfFq6uhn1uxAZ1tCywjhB12kOCuX3VV284MALA
1kpouNrwKZHVZ8xZm8wxaUKN3LFgsYOFjXCLzfdQ5mzxVdqWO60DXoKgEIMCc5R0xKNaqu9jBF4Q
pCtYM1njFtJpG0C8RALcXWlZh00iXUBlJPpOn7YN7qUjSYi7aRAAkUynDqyGvocFw9TXG7VNJa7I
lAHfhnz6xzx5gTM3+aa25rinhFr1nvnkxrQhMj4NN9lnrFjx9AZclZX2eX0TK3odKKxsUOBAx/wq
Eq9AJjbNgqA/i+oTR9u7iFkS3ezhOC7iegCz5FPpYnjhnvRT69B28wiEakcIH7aySkCnZIvc1vJR
2PNm5glsCxqQPikMLs38nLvB9rZKaV2Qz9Y6HP/cdGa67ZAKbmJvfB4smijscAbtAbRAif2g28pm
EhMfknUQ2OFWzbo1laQo9B2ZhxdRk1w4eJkLnWWkixg0D2J5ttz03sH/TC2X4GDu8mDqu/ngcnof
EEwyaG3bjUsqagYbyZ6oYIGH0Hou3mopbiRLTyYHNwjr1PFD05m4FBRTSI10YwkBtHVnn7nCwVrs
z6Kl1kHSfD06CAVaYLyieUk0exdOY7NXRt2cogGqlVxnZFK25GUO9bUkEm5xXuuO2k+ovMQFmd53
cBQD3qi3ZtKvmqKYNp0WF7sMcxYp4DRyZug/ab3zYhxmLh31yZSkUFrNvM3WdKqR0+ddtSLjqiJu
9wPeDNyDkqhm2bvXFd6KFldPMdCCATe3LfpsOQxo7DeuVy13BiKLO9fsK3/O4XuZfdDPcfxQWoZz
qOsRQpEmSF+WvJ9TvazJQOT0LGE4kS0r1aZPsv0SKe/sSQcrkoyvG0A5R5S/xSXe3uJSpbdpLR1k
ieSL9pXBYEQ32plhE5dnD71rWyZM//M4SzaaJeXR0mUE5ILLPjPrZ0C3CxZqxLaDtVmXUS/q/Dyd
bd5V9RDlVXMwa5MKMazLzRT311o6jUEMnf26TizvOlbOPaJK+xjOdrmJpxqgVGZ/htXZXXtmAcK5
IbK1xEt0TiLzwSBy91rGxXcFrO/o5mZyEfXldb8qqlOFM3eWV9kQ1/tUo0PdW3G513UIZsmciiPN
cChONB05V+0tO6TmK+lDNoZxCWuYBKHIbuB1jfYWb85XTtPQYUo5nSi1JYOpb6pQK+jbZDszO9vd
EfT4Gehyf0CZZYONm2Z1LpcIx6xLBPsAg0ZPUvOGPf2uc+MFG6d9IWUXoickzNQu5Os4WAb8yuhR
G3P3RITIuCkjmzs5hiCXMnqqpyP5U+ulQKeiV3N/cKljfcZ6EeKD8nWyWw7f3bocSA7wxRImN6it
822YGPqFjf7dGuBiMsnd20Xx/X8SdibLcePaFv0iRLBvpiSzV6qXbGnCkCWbJNj3IL/+LfpNbrlu
XE+qIsoVVooJAgfn7L12P5rZKSvAFXrxcC/NzrpNdUTrzPuf4fR2F5xnPRpCNb3Jeo9JICCnc7lv
Ysc95NIuQzxk8pLNeFrxfasHbHDMNUX9ZNEw7mRx5XR4wYzb3/ft+ri6mJMMBlqihrogJjzoIrF5
gl4MTXhq3gbUQyFzYWx0WvIEdux9rbeZhPlukvLaJI51L1W6UbIcvrBZVpwJHTf+SS927rLlCZbN
mWAWdW0AFfc5nUzCiye0qR6T97b+NrR6jyc6uSwdy7dyUhlJpVTEDbQKgTDkp6wm/B3qswogwpbR
WnOsaKAfD+vCfGBy9GYXu5KAGGQ6rp3Bs1Wmf+ybqQixu9WwzeS3yinNHdpTVrSr7TPZjAwejHRX
GbOGZIOxftV65XO7zYoaavD/XQT8qx+ynb6mRTAWWCMPsdg/a4B58BbUJriqk8roI3S4Di2OYt5D
H8amiyfXySiB/vfPNLfL/D+OfNt2tmGY41Cu2vzsf/7QwdEAjZHREMLSCLN23jLbvZPvZON+8CsM
kg3W7KVPyb5drTwSVVncVekKWaNGOtHAWM3z5wGg9G2RWCrAy1Ge2jzD8GNx5kxgTk+j/a6nVjR5
g/XKPDze56nNMaqnh9QarbDzl2lXGHF7NdV3vMbeX26P/8oco57i0ohUgKglx3V+3y7/o88ET7mt
eok40GZQFs5zf5W9/ZaINcdRnAPLB8TxOzFa2Pjvs4dhl/XzszWq9xwg967U/b8Fzv6XliIfCZki
MwIX9dGf6pN0IvjYnIYE+kr62i3Ta9qgPunmmUl6BnMNb2aQzDgk8N5yAomUEbs/JeAyGj7Y7Pxt
Ffyr7t5Wgb4pRpkj01j8o+UDd9smvALya60jIuADY4eyqplIhnOaf6/ickav0mo7fpsxXCW26y1e
upd86LyCgIK7/JNYnB3GXvYnsVDCZusjpFHzodMdYuF9Bhs0VdqykLsE237Ydh59RmEiRliDrCIT
byKdae8oOuYGdU2KAVra1cNgdA+/F8e8zE//e+3/F9Uov7WD6NFj3r218f+59hGQANIocGJ0sfuu
4WkOF2eGLgN6KNvECctqX61YzoHd0mDp1uanb6JW+n2jwlmuB0SdS9bvOO4mZz0B+t+8wn/ZFf6V
pcnyJc3X1QjM3W6Uf96J+q4lu3xiyFfY0wszn0Oq2cUpB+MUxAWVJL4rLcPH2rBMKy4Ywbgozmv5
qm+6RZr3B1ETfJDLWUHxpeyokMXvRvdB1q57gPRN9emL77QQzn95vtuG9c+9xeWl23R3210Ycdo/
n6+WuJB1sXeHywqV2s3WCiRR6h/ASW/wYW5Y5RZovuLa2nS3vBLAIk0H7Wt9NlMc23/5PP9e5Xwe
T3M2uafLl/7HJavMuF5qeHTD0YfsV9Iz2eezJSNkbNGaK/0GeCmBk8J9LlS30AEy3jMXCdDvxvhv
bSUBl7AFiv3vqdtfPt3WFvjjafHxDG3T71lUodsV8T+2KV1Yc1l5Fvq9OYbpA70GM2sbolx8i5lE
Hegvx9FUkmREq6k+geJrk5dFs5//9+f4Lfb943N4nGpozvm9+dcfd3Bn0aQ917QvzLF9i1e/WIM+
nW+XuVuPovSrg9HrzNptILDZlEoAObIK0pa+97zOyI003YQJMTzO+iayoV1+aGAMjPiKdjbhGMzL
bP+Q+9vlFqHRQdNfXVpMLgw5RRMjQB0PAam1O05Aoh2pn78JIRjn28okade8abykvmi9S+R82a/7
tfT9U1VaT5ORPyxbr1Sfk9sq95gDmB5A2nhkKl41z14MiaOpCTiR8JoDP7YdLp/gNkuAbucpXo39
/36S/0WR6ZLpys7ibvp9708JLELnOEtL7hFYOquT9xq71KB2HHVkuxCGISAqEDqSmdVZmzUrlHN9
H9Pj3UHKjS8xcKC/vAC/pUB/fLUM1HwGLvRXWGl/vgB15niz5nLsyAmVVx4hHFEIYEaTT4K+wyU8
OSiSvIEmuR3m+VJj9+/KSGomfXtjzN4Zvj02mYMLt5pPdMsTSAn6rhMWrN2uAIlOJxwZZRFfVFXG
YTqp7ogb5r5jLyWc5KwDTKPvQkUO+aVH5fxYAfl7WFJuupYUNyZ89t0CFRX7LxcNnE0f4BxL6nSQ
NSXq+hDoDjVk6pTQkdPlL9OP3wGk/3xEfFeGb9KFMjZx6B+rX2aKEJiuScOF2KuTWK34Muh6BpNc
75eASJduz0G8NX5B4y0OKqrZ4gyDylm0A52iVKE0t52gd5vHpOr9Q92RRNGunSKkoA9948ObCuvA
ue5w//N+MdrUT1rh/TCrDWdoK+0BA1kLdYseVZePb2Oj5JUYBnn14d/t436bgIBTuWqFa1y5s6Wd
NVyVi6fb6cpjmk/lBeotBl6SClEFKAm9qjQeJ4ef+JuOO8j1dWWgd3ATLu6pt3z11noYjfG+703w
KZ0emdbSoKBb4FrqgxOmw/CWD1vUvbsbHKMMiOitL7oxvDZ2FTU53DINd7sMha/OZus0D24G181L
NkaYdYbRANpJITinEbTznTzby9RWh4Lq0pRPxmCFMbPACyM/lMke7j0XI56Rf0/WHzR8OLvqrt77
8Dpu/v8fvvmXr/2/zLy2QHHfwTHDvmf96YCoITn4DXDUcEoetRQdjVd9wQW8yya9De3Kh7M2i8ta
Y58G8XeSWXWDPzs7e3Rqcc3CJYMThFg/HNp6N/YKlgsAE1xXDxDwD2ayNKffA1uvzMbAM/oeA03+
l0phixP94wTZVCeGzpFLPYPz558niNRtI29tIgCw2NQHpl3TifiMg6tAsWZHjZwIN/Yex0Xs4kGq
W0R41X42KOTsa5JZ6oaP6Uc5M/ZQrfUbLpDyhiCRz7/siv8+51DEOIgVuXX4KNX/OOfSnt2wH1ku
lSIgyxHqJVnQX7ejZ++ALxO5lKG4I+8IQCqTdGCmzaNqYhEOmBH/8si2J/LH2+5ss06MTbZvY835
5xNzWqtY/KZMKLtF2Pr93uam/Jff999yILYSbTtSN0UDsIHtgfzHwd56RV7DZktpiGkgP2jlD0cq
DXXTZkBbmBS1O9rZ1sWs7STKRocXk7GUBtiULJdljPS4+OVPbXyTm0l80+VcukqjOCP4K5oAHoRx
JIbq4FPEERnEq3qTHCbKnBtnUV9NhgpowMPKTttgfTFjg9ntvHyyPrMLfgWkIzP+/75pYTYWs3/R
aJ8FwmmmgzagUMok6g9afuPrsvQRZZWJO/TpN4yasLeMeI9+DubZfJ8tynd9oJqqshWUSfHhmEw0
ASw32FiGNIxzmGcsNqvo9ZOzyGjQnFe12Rl/X/5XvEBtG0fpTDt0aecfZqvpdH3vTYSMEYBr66po
cAI+yPZsaOC5KNNNVabn38wPM31O6Ve8FcjUI6JvXnuX1ZXGpRsRMWWcRqE92gWz4bJLrkPFhQaw
KP7Sheztwl8f2s66ooUlN6FbrkuF6HQccuJPCBuLCxsDJp5nUFbedapmQNYEaO2gjA9ol3L276xO
SWU6o/pqTlN2mRrwsVOJVkVM8ZNQxFxYSpLr0GmnOu7F1c25PbRaTMcakvUlI3h7x+QGekLSx1hY
i8G/4aVwjmKtrgiuyGydV/0yg810DFzZqWi0i9F6RmCZyRwxwrTPJkXTuWMDTjxLHJRhE0Qg5vJv
r++/d5ntZDRNTee7Rnno/aHaVNCn5tHFSE5f4cNckuwOzs/3znVNwNR03fXPwcmwokv45zEt/pCg
H3FTLD29/nzl65KbbQsywrmQYtncFDQLDFehl8TGu9b9DZI8eZxRO59ZMH1IY8QJiVT87AE76bQO
IJKTxisdL5ibzj2gtIYZuSEfJ3lxVmBPE021OkQ48a4PZXoCBVMCcDVuMzfTjiA8bskJY1bk24R/
1ecKENaNYQ7XaglHacVnjRiIc1r+RGySQ7RX4BFmTaI0bGz9Lm5PrpfGZ2vOx0uas4VyLFe4mIVx
J2Vr3ilfWogSb2WnkWoB/O9Wd7sa8GQDeMC+VcxlkZ2r9pTb7UNhrpDo1AJ8FdSlLHi1bfpYhW73
B07loJ3bbN8sXP5imG59cpI2hXOlIBvnSM6HnHBhfsN4YqYPA51BaZvnQYHYOsr9dTpmOgORub7m
0mDg21Hx2c0Y+skCiHpAdICcHbxYZ81IKxubbpc93c6N+6h7NV44U1X7ksqHsewc2Y1PUdc58WlG
vJe2un2BKzteSiSfGF0gyDslolsYBmmbVH9p4phkU/+5V7vmtkPTNiERmXrij70aYsKw5JL1xFws
DmR30kc76mr9W2+U037s3dBZl8+0R9DuaZDzUI3kuyzjrmKV7isuO/gfPVlMYHROJoBHXo52DyTz
h1HTciFZ4dM1J56dSD7qGFoq3caUk5QJUi/WXV4jQuxSEQFS0kizae/1PH6iDP2qYvWQxslLU+Fh
XMd7DrKDYFzbzxOAl7jX6RysOwnO1SF1PYzf6Obkp6EgnMa36Xj4LH10WYyz+uIgFr6FBIAgAX71
vin0Ya9m8dX3iDEcAgQDB51/MRe4KIgYpRcu9lbfHws3T/djOsH+cOwH6tsgzhjH9OXT7FZjRNg7
PXSHjvYscqgbz3Xs/zQWCIiE2cK7jRHiS8f+dJc0WAba1vhMqf4tMOak8NCMNn+YTTSyKoMt77Jm
zNO2aFSRjUFK6nH5NvWTKkn2AjcW6G6cMmTLtmepfTQDA7yxB6YLGPfiPWcI8/fECMIMWvNH7jyE
aKzmFKompZKM8Q53Hm5helypab31ZRP1eqtONs9x0E0FiKzfMDza+0JYwAFgbaC1ot619lPH4mCk
tFy8qsOY76c7BPM4MZgfVQgEd9KuNVwf9oGU5tvWleesSgyCHbZEOJm84yK50VNxFcTyBlbDw0Gt
7JOHxW1TdOdxRoI2LTTiQJaGJpbWuWJKt3LkR3ojvrMDvS0lUyIo8lY4KPStG9I7X1yKQulG0nGg
gBm30qpHMgGZ6ApYUDIr6EJmZhfWIr1LDfGBTOxC8F00pvw13OX6wG4UsPk6Dn0Xg+TUpyvULvjX
I3GylN5NOXq7KSneEiYwa5OfLWhsIjXuGQGabKrZz9z/ZQF5YJG8+R6/bazvO5/SX5a5Hgyu+RL3
DKnKsqxo67dER/tT0LPdOZB1JUnW/LY+dqri2zYnlCWYYsFMbQe11QghzXiD/NCluLYzvypzMrIu
xPTTkRNZmNxknIT/ohdXU/p1iGYJkqxJPzADWjx3NQ/Yql6kHhLAdTUkfzourRf6pgMgNE3uEl1+
+Gv9BJVlidwJOUvP1w75Xg958lNouw8qs/gplCxQh3lfchWfY0W9qNsejj5AzUZjM+LpLuNgNPg4
mVm7swFxDc5m2rfQ0Lr3dK1u1oHpkFvEhObaj4lecvnxLrkGbkpLGBCI3obmTO8yWK1jIt0aJiG9
8bYkANyG8Ua6z3p0Z/vHavL34EJCTOWijvJHrkh3K3viJkMqopXIpLCK3+AreYDSa6wB1YBdB5xR
UWfvSqfnumTPv19XvsF0BwU4JCUEX7hj38Qpb1Llba9yNv3yY5ASbscTHzxMXK5FfRA/GuQN8fLc
sggTRigN83Hg1yIhxiSz+DJE0d0l0HkazEJRp35iXUZ+TyJYgOn7c52ZVmNXa+7rwfuyTZKTFid1
d4nHX26WW8w6cKeBjaiz8zfRKr6W8tHBJ0NT1ydD95D4/D42lRoMJ77p/AE+HxHYFamuqfYrb0TF
dlu8AbHpApWt+xToXOjnelQlfnaYcrmLq/zB1IiTMRuEyfiTSNBbf/bjmkTqiIC5RO1Zn1Ru8cvE
ivQPnqJm1N9cp7yosvtQiKKCzPxGhtnH2HtmSFVOwTh9JZANWdvLbcVuVdR4RVCG0Farx4M3WT/t
5qBsMQErLtkwk/xJa/SzW6VPfpE8AfqzwqJnl/cU9zfpw6gSzZcGZASI3mu1MnP2oA6R37kGOMlu
SEG5aSt+W83lqcuVe2Ls8+N18do2JlTsDX/SeOLBaNzjMrPdlotbRtemFixczVv5q1AztDpDV8kS
p3kajDgKLCwmfKUO51BeFeFKdw2EWKCjoRTIjEIMX0MYD1Fd1mNklezwe9dXCP7qBBnUyNcbZ0SC
5cmDk9+LeobmICBpw/95anpxv9oA3Zo2biNh34mRYIFOSy2YDtWPVC5VQM/QjxbipGtPfTZ5d8QP
iAd2SgGXjCw2Xbb3wut+dR5LVjPLnW4h0ZiTc2WVMhKMs0Lpzk+gYp/JYMX9GzeIXxtEcQNtdnpD
pCO5Fyz+e+XARlltURwyQGSj7wdugZsiHUWLrYVR1WI+AUH8DoHAjGIMrszn5ksDhRLVOkkbqAuc
lDXTOVDRvCQOqsaco2lCtQ4LdkeWSWMkbUCEHUvVTUh3Qj2cT3xZSZtkYW99E2RakpCSf5VKYV3M
2EzjNZy1Cd+60XuYVpL5/Psf/CyjL8zdulKibB4gsLDWhi3dxNPPVNKfjgfaxaFgDhN92SncrAFV
+ufUJHAfZvDTqZlshkRinmpmzFj1wcGPJ3/Qx50lNOQltf+LNth51uLn1GMxDQgrbMFeUJB2QkyF
d6uX4828dpGye8yG6Z0ba2+dJiz2yR5BwGS/0YSjc5rTcXV1n8Oq+cb84bu+YFjHnhujkvY2Ncth
lONHXaUyVGh7An/pZ8I/WdwDILSVtlOuOajNfBq66H7ubKNlPetkMXpg5joaJgPANdq/8hHwD/TU
b8h3Iit+9UpkMIrFqCfpzF9ivMW83TCZuohImQ+LfpKoO3xn2GQnv/9eg2ML0OCcC4LSg3YlRKpk
V20GPMhja34byuXdT+MsKpfk+9wlz8vC4W9V6aaKiSMtZpQqS8XXRQtp1rXm2DlpGQgJLq5j2L26
KFS4S9AMK49xtcAk6MJqXH85eRcHI/oPo+HSuKXlSEci33FgPQAKvah81tAlwIfos/FONK1DghF+
BMohfD+83XItqNAoERbT/+qa9k3z1bCP4/vew4FdrCmXZzu5kyNpRxgmrd1QPJZTF++4SnwBB8eE
DugptBADcchcyM0lxllqT/loYl8GHD9zThZF/V1YHWuj10DwZt5LM4Ad4PXDHD5/eDPkxMm2q72J
sg+eXp7nRZQ5d2OWPJEZH+b1Ath7ntMosZh1MgvdQzIixdKRTwOaW3InfjZohG4nP/0ylpuSkDfq
B+ugGexmLIFvTky4lbQx2gqWcI7GUk+1Lopd/YAqCVtOAdl3KTEcsE4z3f+WkCg32pvqaOE75Dr7
Ssv1WhX+x+ijfi1LzUMPRt3jN91p8PE9t0bxMSPKE+gxwqmUVFVI6JmH2CwcDgkCOP3A57NxRW9i
SYsSjrvfAd1nio8/jjb0CvJJV0RXZVDskF3K07h26OmkfNT74s01OUO9RTxXJYGobdVFGVVlAB46
YWa5zIcE9D+sLKQk+aM+GWrnr59W2/4iil7bmyWqtcXB121XBCrMSY4g3QwrjXHGWkEnnJVibw9W
h6Aw31rsaB5S6pfGhdg1m92+ooGzdzN2NDb0gEYKzeLaei8xNKQMi86G1/VhDKU1RGgRllUCQheo
2MXQH/K2QS/EqGTn2Pa5p6eO6gOSflNPh8kqSUhnopK1R5OOuqGlhyQ3jcB07Gbfq1+6BtYsaZw9
wdEq4tI47Mr5vWnGAhEyN0oQrURFIvHG0ivR4X62oJrv4KshyfNmEHAuZhcSlUnjtexwwMELbPnI
QHgizc44z6M3Xxf1Aw1BsgfzxTio8/e6bhAzotzIj11kgXlynbilBsZi00giCzZwrO57vBYFUape
HfbrctRXE+b/5o6KjQeGxt98h9tcXEhUcklyq0vtla7a2dFLlx15pZHjwjH00u+LLM9aRzMCaSOI
aT89GFn+WbYsevr2gc+TDkbtk6iCZreYlbU3wKhWKvsaZEqrd/VvLDHR3O1vQIhRsVeaReUDmnFt
vrgJ3TW5AVyu7PD1KeityAO/8z8ii8tJbBqL57hItKAHIRA6LSuiBiWwxO13VcbgkAf7wUnSLXVd
ABt3m+uQ9Oj1+apd8sWgJT+J0Z8RwrFBtM4lTUEDjXNPPbKguwdV3o3EpuUzQhQ/GRjJLexY3KE3
bQ7CSa3/AmcRc10kJauiY8hulpKc5aBAq3jZn0vL7cKkdt+VxLYJXjQpETrZRnqNGenU7WiRO11y
RkzOySsR0q12MvGWNCfRzsuxsaDFyf5j8sHl5lX5DlqRimi7wqVKHRB4amHiA3m09V9yi2kq8qyl
y8V2S+ItTa19rDMvrKf2F9hXoma0PMLGddRYbzqs/NX3eJBl+a0iyQTCxrB3PdIaiGLruZkBr4Xd
E5Ni4/rN96JLDa6ABSYSr7pPAGbteUEIF7Ss96H0B+6TFC6rrv8YiR3FQUcIMErjPLIAFzA+R6uq
qy9NASUqBuBwIzLQqd0ADWxGeDJ0Jh7JT6h1wxbzcyzX1eRrl28t2UjQ01EAjk9L2z0q20Sp68fh
aC8twx6knrOmxI0E6LvkTEGSDnZHmnYvXCbJIsL5rDOQd1R51AzUyW3Gfboerm6l51HmxtduJjph
5PzNwaJyIYsQPJKtq3K5T8YBK22gL/avzl2BPTYSSu5sXnJ7QW6he/ZhahSxjDOSW7xq9toR+8vn
mGIaTIJVmm9haW3XzNSZQh3ktVilBh/Yr84lKT+vje//HFlageN2Eweoye9VVumR7y5jCjzTiFqR
rHYmMHGMcKgPkGBqHAetwiSTmQXWPe9WNLp/tawpqLpSo3NM9pTi2zale2vrgm/ld7uirm9HFZBu
p/YgZrn8k5VG1lo4CJkHw6KL3UgXOzKNOeeqLF4So4VvY/jPgL5UGNtEW+b9fdKvr4TGFIcBtxGS
acyAcdqR+GW4ty7lFy1uhnQTOTrsijGEPoOz3UPI17k+O0L55PdaRFkeOtsfEslWVB0aU+dRkHJM
Lt0dA0NiEWDeX9pluPWfiYtxMR5isKQRfpytlrTydnxJaiZ1ieleMhIspmJww7qjzZny0sKgZtME
XnE0yiFKxxyyV1ZinV6fStx50aIvHzk8RyIXUW+kfh4WbfmDiOksSvFNC51upJjMs2eR0mvJ7LFt
+Jsniz1E5QdpjvMh9XEsmfLXSBBV5LSEMbtiiPy5LoPRaq5zy0XcWkQHWJ9jHx+1vngYnpLkk6ip
hXKYJK6uSZaL6X7AL85gO8bvPbfPE8kyiKDZZQkPofvajQ8cmO/x1pLI7TrjsmFzSbS6A23L56Hy
iGj/WHuK5cpf3+cmfqCyh00+JDBDNXc/Zs/MOQ9OVhPrt06IBwqH44tSy6NPHH+QAX2x7JzAIqvO
w46ks2AYD1aV0ZF0QXoL88ql6qXSlpnzpYZvkfLMKH0I19n+vclUU9cngNbgRmoaFzcT2T4h6Td0
pX7tB/2Bxtmrk+CLYZngvk7dMxskzJ6EbiBhBFiyvywTBhjGI8SuuK/XzLltNHGympK8cP1HCU1m
GJIvv2b0YQ0Plkbws0c8Ssr1amjD2enbgJvQlM7vNRA8wldastQwvDPn2oF13Ou5dW+K9YGe57gv
6+QDjMlyMKr4VFXiTpXufaMj/Ct1dOfgVm/mmrB5As3ATGxldrRWfNWr2nkJ4W16LH/MGeGTvUyu
nYvQk/ES5/T9oKxLOU/WlcncdeV2gXMvPzV+np+33NAmTq6VcqEFr5FN+uHB1OLbyoc03HsY3cz4
QUtrElOSqOBzHuS47Tr9XaeR/8MpyRjX9RQmF3nyrCU7FMl31leBwH7VucW30Mvavn2pdLWRJohy
HO3iy/PbL+L5WL06ez6qa4Q1FQSQHvyv57mP7GE/2mIOJvWMRLbgVIWEKSdSC9Zq/JIFMZcl2umy
fadTZdxaVv4jzqcf9K+1o18xnHHwJ+CCyymwgWrriru/3VE+NrHWhlTrVejz6NfyDVUbVxCx99bx
k4vnvDes6R0teQf5JmkuNcz4S0G5iVDOOOeNveIL2chw2i9ysee9Now/29GR+741+Uo7hCVaEzKl
hZM0ZO9j0bpXe8SV0pidi6m/CphLqJtyEu/zhvYzXUhNYhiIHzCwHMhavtoIytyyXCPH5N0VFG0V
5rADiBXm5J2H7PKbyJNsZ8dWtivgcisS7sem/TC0roiG1SMayDHpeCNS9ls4W8LkpWw424yWYK3s
Rm/pgylnfBmMnIYYCEW8wq4GBOiWmxaBHKqbuWH6SeTY/bwzsyoP47FQuyKb5qBRxsM0uuIi60KG
teI4M8GpHkvC5gMlx2Pe0TGWqV+FScpsFX9lww6uuEb5w9VYCo7VlFpXGGpvteCgudTR/9We6IO3
YrO7d332aMgmshz3xRIJpNkwnb1p57iuw0jUqCMiuNGWzsMhoQsm0E7d2EN/k+F2W0s2AxQl4H4k
4v+gUPJhqTBjaYlAcMOoqSvf/Vi1fAjBmeq1UeGKNxcMIb4z+YMqWzvbc6dI3uq1IZoVb5pu67eu
1d6CNh8OckMF1w7kuBXIhCzoU3AxdInFtK780t55SYR7Noz2Szmy2A+ihFaBNz9k5EorJa1pdDRk
hTq28cMuCInqA6bm5cE3tEeOipt1YfiIV7D1nIfRIsknxb/sIVGqEEvQ54tQ+FR0OpitDs167nT/
QBTf8uhbzcnV2YlNtZS7VqdTtsBs2i15xuUuFrduTrtaJnfLaBV7odntPu0K+pBVLd+typZh4xYv
+SYGIpPpuwhjURLLKHQMhyYloO3vM8++4os82cr9HJ14X/tlGRqr/IET9lEN1rjb2lMcIt2NCU2A
6vlRr1v0H8nF4OTIBqv+OUwzY5wdAWDvsLBK4hGZ2DFqNG/YIXee3alwhDQi3o2k/hLu2jM/wdxI
99rafHzd0cvlpTe5ECGGtXbpsOuNFiNPZsORI7aipNVZpxazkgHhHAnJZ2dN7wq8IivVCBOQco48
DyjzMG0PmQ4ZmSG3ha3/NJfxzc+o1NrCckKhLUda768Zi+fW6LJvpLq+c0A4EQPEu9LkqOh6XjEC
sXg+9HU92xpDhI90vnofJy327LQljW1ZndesmK5ITICPTVa169pr1qcHgt5oROfsBQ6Nk1Hct1Xy
UrifsaUFPg5M5uEo3dzSwvtsU0HATKFfTChOG/s32nznyXhlM63EQUrtSEIPncEOUVfnkqo99XU4
9fwEb0k/66W7ncxWHIizpgHd4xRGuiXhPVXMwsbyF6ECpHML+ZFodLgroJO8BveFU5UIoq15N8za
t9xKl71Tej96mH/UMtz014yfomBugsbPfzKxfSY0xrig1OFkyvtd75J5tSxv7ZJR7OWcsi3n+OTn
LUzEwaDQoXlbu/RryQHu/Cd7mG4G79xYEyUwP9sQpaKQrykJLYA1pFN7CKm60X1Zk4Q1YWHRyF9a
Z3iq8004QvoD/xdspHmGbSxIFA6Y4DEK9a33BGnVrp7dPe/pubNH8Yr2HOIYZBi8RV1LbhtW9kCH
fRAkg3acF9Sr2ji2J7tB9N9M3JezAm+7jf9wN1ByBrUl6VfDH+gto4pSUxRRY4iXhaI98Ssb+GJd
7OaKbAnyzGWQr83OUrRL2L2xPUzA65eSlAn06cE0OzC2ScrU2WRGQkENegOLB0ZPaUmkO8zC7I00
RWTaeemcBFkeoAE19uScVCjDEmS985ZKwavQpXN8oi9+Z6X6VTON71k1NpdUYFdrbPdRdO190VvT
vhZuwVRGans5rxxtJLLPWiNIP3BOk36VCbuynizQ2jgx0e1ehb9+K7uFrv38bgtf3mSLfdAWgmVb
i2mOnLUfHW3Bo6482PoCe/NITjJb3EeS5NmhJzhVd+dIbbOKuN4k7kq9e9Z0P7bLBwTsFqQmaFwU
YIFTWvEthlW6UcC8STHaT6P/TWkcAKb5PvZCBAxatQtT+qNTJvaxhhbjtuuxhfF5Xgbvc8iKZ8O7
lvx3h+tqVtM+SV1uUkZzyibtgBz0hBy63SG2uAwDyrZ8OOjMnKCU0WOma7RnGJsSbKc90mPHWuZj
rD5aK5VnpbyL4yzpVRD/7c/tzVC6pDuZmc0pXdFBzn7aA1GIdonhTDouJet6m8fJm+o6woV0OMAu
rywYkYS6wPvVpiWDYItPx/COvhnU88BDJ3tEA6kdutR5iJ10Xygx72l0MWFwNBPhkOQCvtxxPQB5
R+s66qGh76GOc1D340EHrQmKxF/3eO1gBtjjq4+z+tElx81Xy6nvNPuWtuhx1OnR4NH8ZnjkCCTC
CQaT87knrnqPRguyO2x5vylemjrHQlToL8Pa6peJ7qyoe+7da/1l5eYlqxswehu5IVfvq2bCHx8p
G+HKwcJ8I9d6Olq0nYIKipQzSpuZV/ORL/CbKLQaZnqnEuQfI7SjgQknsEhmjepqfs49cSPg6fuE
zVc+Q2NvELS26D0A9mVN+5RBCPoxUbTpDe8XW45kiK88I9/jA32Bh4Bb3HlHI0ETYsqfVMpVpWCx
8GAwTFM06fVPzyhf4T1i4sxq80Si5j2HJ0PllGl6G3u3ztiAasIfSwIUkGIvHEebbcEbT3WZj2Fh
0lI1csanTupEtoL8Xv8i13I9kIeYcI0dPx1yUG7i2gI5O/DsDHLeR6Lry/UFkD95usnO9BhwW6QZ
hqYpMIB4+8H6P+bOZDlyJE3Sr9KSd+SYwbCKdNXB95X7foGQQQb2fcfT9wdmTk0xIidjeuYyIi0p
FR0MOukOwMz0V/0UhQFMxU2LyYa8rbpsi+YF/sMVHhh4IoJ0bDYOjMI4JleB8y5AkUv7JbFRfMER
bMiCvTMeY5oLL0tW6skVRJuQH78HJtVx5HV27IFQHnWQEqbukJZN9vagzHUx01oHBsMWDNxlZxTW
MhvRAhi3shCXG9hs97AR3A0LyDnw02QDVJR1L7aoPoIZoHPn0tMNoYMHCBMK5oCkHlu+CbqtLTm9
EEFns+lMtI4l/o7RGSjSwIjuoERBjqHZl46aNP0E31nXWTaPpJlUrv10Gtc0kd9HbBhCAx7oFGZP
hYGVW+btsCx0lK/K3Qk20YupA2dgDIhRYCrWiSyMfUKS12bsv0TBX+Ff2Tideg9pIeBq05ckdm9D
Zn6AP8rllM9LXTCsHC2ku3MYSQso7Sas3Z10DiFLP7i4eBEHzBw5+e2c1Hw2uaHBTwbMx+utg7aE
2XtOUC+V89IoRiheCd5SJWfkrGf+NfzoSvteTxSBhUG2c+eOTO72UZpbu/Nb5uchSoZHfJUGY9SD
dK0GttVjhRWkTfh/Z9Y9d922FUOxZACmbzu6h5V6qoP6TrQI0RF+0YWRMzZKE/vZK2tSicH3LKdl
gFjyHgrUXVOOxsHz9deGHoomZkiT5MNrqeB42/F+KM8Tcs1sGIrgoSIKMamK/OwliQaS+TJXy6A2
9mq8SbX6EYPae86flwlNiUyndlYEDc9QklHUXHzmxCiCIylmPvVuNxTFc4IRYK+oP6EteFjM38MI
3Xjr+9rW0ruTLWmis4w3afTbCNmvrswGC0nu05XD1wdR/F4asB5aL2BtrW8r9yj5X00Fkykn0SFI
2Lr1sZZiG03hlTkElKQIlPLAHimZsRU5wEm1C3ofrivNX7WonEsgx9nSnji1BI7CUtTV7yxibzjH
DGy/s4bHtMF8wQa0SCNt3UDqXpu6tg3Nqtn0/eNgjTBuJSezdkq2VfOmeu5rWdTHUDHNhG7jUyff
3DLCxxDvrETV1SeYrXkYQWgQBoWcUOtCd7obU/HNo+pJQwZYhnYvbtxUO/KoYr8XRg/1pD1FTv0N
HAUFnvkZQuoj/bjXcYtcJLD0ErhWSyrb7WWgeCeM+YZLK0K6NBwxYUfqYhBRbUFL1SuhvjF/kqgu
3jwV4ZhMrjJaWkmKusKcE+4dnWu2vucUy5GnmrkxnuUu+5FcUhBka+Lf3Ee9AdOY/lqRoIUz2bRq
sW5xLy5odIm3Qi1LHSXEcH1m95N6ioLpiKO/X+QalbaD5VzbPftocgxolj3TQ1elHJoQm9syWPN9
mHErPuLCGFpyBsST06DdTtr4DbtHY8b43by42EAddCOn3Rk1BVvJiL83dhCk/AEURzty1uX5QjnZ
urNHncc10mM4a4TMuA8kIwmCmzn8mGosD2Ma3yWyMxlJZMzlPOvaH+TKbFsENEfVbGnUdnKsE7Aa
HLN9sVQ9dVuEJb9Zab7B7YwkgANopSQV66U78VWKmLBA5ewNkD9h3W35IMSmjlzcYE3yDDDa4foC
oN7A8VSZyS1TUoge1SynAk9tUyeAGB2okzY+N47Q7KKpeh9EfE9VWI+OJV84H2lNyHplcQP2bXJw
sRat6TFDbsvEQxrSAsXqvxgHntVlxSgGMCjdUml8KTz1wPN320gYunE2vhTKpQ5RTvYKB2DB5cnz
vDfxwuoCsTfJnJtO5eOWSkmLk2k9IvpaGAvaPGKQiEiHGd68oZKGc+7EpVU4F2zNGuYFibup3eE8
WCWU5oodW+/eE+MCSBeWq6mBlaQeyrrD+RTm/KgJZ6KZdHKsC5pqyv4pJR205LriTkYdWRTCOmve
RBmQLYL1oMn5xRDH62eVmNq6AK+RJ2aBpyFdgT7OsCRhKOxkyOPAGZd1P6He10yurYovLh4Zrvrb
is4Y0B8Fu4YH6eb5ho0cAbwpQzessFNVFiUv+GCRH/FTZtZcb68hQBk44SrC71sSzRfuQPkAhyy5
GoAZYskmmq43VPQMCqU4YLH3iHim6ISeheXHMjkleY3D3cRn67fZh9L8x145H6nHkUg2jKfKKL+r
McuscPw+W8wXqPliDu1oGytST0ZC52E8VuseNBcTeOEtcwf/WArxcx0yB2fNUjR74mtKHEcug4T3
b+4PWqcBIfmYuMPGzDpciRZdlebQezPOH+cL9lutDHehzj1Ioy1Fk2PMria/TII2XTIPo6Ee636i
5+g93LUB4Dr8GYxVq867aLLyyfZxbPixztCgwMHGMTDC8MGluWfyNi5KDLIbnankQqrSWEO15qc2
7XBd9GpX9SiJOnNfj4Hw6vNR6YQ9970bUV9KS0kQmB99VO86FTNZr2uyTtMjUotcttmrnSCo9V02
r7Ihn3IRF+s0tjddJUFoQOCYIksdBh6P+dzFCG8XmkiozBV4DsZF/aXO8WshbIXcwImfRzc7f9Mu
9wp/Boe0dhl6LcLljN0JWHmPXOZs9BDnFxZGK9y8lL6bTX6VhvGpCczxWGkgPlIfj4PCk5Xl2ipO
WVbjiskYfheNrHyLuGvmuFH0aYvghvUsbJJ9JvN5P4sTmw4wwWdBcbdccvLYMPyPTnijUzc+Ymbw
djCWbq3W1WG6YZDpYR9nHaiLrg6rS1Z5ehtTuMIYVGAEJhylaYZnrg0LKFOtt9F9JCirj1ck3TiM
q/JRw7vK+496kev1O/yBF/hQVOlFo1j5eOtMaBBZy0NgWIAJERjBKa62/PwcDJFcpCVGhUavcZhg
JljLVqdt/dx7cMLDoCMwJCINR0MFbhFPB06Fekdyol5Rm/aaYMJKKXbkX3GGRa560tWo1knGLi2Z
hRSHmVTkVAz9y2rlAzaA5YHQ2kidqQdWtTWwIxbOHAY6NumVUw/VgeKo66qOq7PhgrsPKKantbZf
Y01/0qGa5w6AGenU9Z4kPPey+TLZVHBqAmXaKoa7kj5GDjr8ZpE9XBkdpecDVifA9w3HELXDT3+j
69gZQhbSrVXHHWsC23DYoDAchzaeHz2PqcPBcJTNrdv7q6Zy32a+dBuvRY/hcBCq3+BgJXM8FavO
SzYiRKkIsgo9KO8OmuZ27JHbhlITl92VRGUdOr4fpDDOFOwW7vrBPSU8//VWu5uYPZpz/VUN5iyG
8ujk3U64pMYASSccPziT4MO1mGIv4hgHGk73+7iOHxuAVvQ86mIVZz6WICe70KAb+6bLRAMdmo1u
sNVsD8iCs6dN9N0cC2xWs+BrJrP1SObvVjpd+94AuTQu131OOHkyJnc5kF343N54Lkg92PfNMsrK
Oy7HCVIgUk5OKwzLlYWponqz6/HZ8S4bi3NXlZJeyqbLrPJdlEDmunlCHUHhg04J7sh3yG1SMgZI
OFkEgURQoWAUsClvKyhtDpb8KSHHkYzNuM3oaF8nrkDpDodgE9stexiPQXTqlRo2t/SoacWzH2Dc
tzi2IpazA2QhZTSV8Dsg12T9vVaHO4MdKL2V2B28xGgOhRV4i4oxttZREh+6KluFe/yUBjQf/3as
UYK06d62kmhVY6stScyxousbsylMqgjoC8qlatbJwLpixaCLMQFd1zZ2jlQzIf+lITvddJt0Zboq
iZjuVJVz76j0A6M1pLo4/IYOd+dg0G8x651trbgsB/uJY953Gh5w8jD4W+rtRMhwKMQ6jNs1Aijx
AK28TwN51wQYP1uDXoIkNa+dMGLMGtVn3GLhUoJd4bCD5KsPiE8mYq2u6q2LTXzub2iXvIHdNrLa
m5Cx0I4OldfENd9tS18GmXks4/4to712pTOi5oBAPAdiygpz9Cs/fHUY8KEvONrjiNBNqKvye1W0
wSkJ0xfLQ360cbbhGxumK+Em6+qI9uFcFkl4FXQoZ04I5F848ZM34iTu0pR6KO1VebSLNC5rWZTM
49o4uwoi07yzguyCkMT3UEedMYmEvnYOS6AJTDrD/LzutZ5+vcLd+nSidk0VXpRhej9Moty3bG57
S3sPapkuyeuDGzEiFIGweOkh1BxRo5FfhXMJYM08ZtALIelYO8PYA8jv8Dwyquz0rjv6dbYVUwC0
GrkXZhbIPyCsxIJvQjPGxZR30RZ3DE8QiHKbIrIuwR0Qtp8z0B11BpeqbS57DEgrkkj3DaEGJv44
rMRc64FXYs1TK9qAW7v7/Aa62V6gzbsrcITjMaj4MRgObmxP9XuixMV6auhjCUid0bdb4Dr1rIsZ
QpAnNUY5Si9Xusl0Ng017E0NKm/WdsSZ+NHyktW2HoyLOK71a9fT911Kt5/OEHIz6GO8maxHqF8Q
zKUGm8jWZpc/Xg4Hlc3DpWVRCBAOtKm2swZk19vRzG0K/7C21RlqSgHN3ueMlDmi3qeKJ2laZRb9
MshEtnr0R91cE0nCQ8eZjSlitcbrH5GXmKZVEXrbT655oaXR0uZbsY1mbR9gYi49ERsrurGDhS7D
YIfejCIW35qpMNYJfNrl2CnsDE1On65/atSg3eWvVAGDvBks7/AJ9I7LizhInN0Y9LcBKspWn2x7
Y1UgV8JQ6HtcoudIeIJt2ARzoGxoAPcw0sBqt5nusgq5ZcVOvh4wMmZULgZUJfmCJFtsE06K8IgV
odjrcxEUYDucVw0POS8L8P4PrgtIv1yFCTM/8guL2Tq2MMn27D05iLXdNqyJMBCxQYKLp4eTxWSK
wq1HWz32V5luStqY17TBnnKhtUxZEPOK2mKSUGg7s7d4QuR0PRt6lN1Rcb105VXV9NzbtfsSxnSD
GpH/4GaVIhEsn7uxExunLB5a+o8uSCmj/jj2VYw8j13x3IfjcEvYG/EUwqzPFuPBsJ3bz/qk0nS+
g2/IljpTXh9F/tTqOqFGcDHd4PBM8PlYpU+gpqkQlCL/Peb8ezHlbAv0lsulqQpr7fVY80fpsZqz
nX2igmefyOpiHGihwGDKFnrizBFLg/FhUEUvYZKeM23ekU+lc3R87CKuKnaJktZjXwdLJDvvw4iH
Jy3iJGmpa0NhKxHEqBdjJfVLV88+0rkbBdUU+/+QthcV8YRQ7+tLFH9zZ6fmTRNSV1ei4Et2Bgd7
tj6yhslL/Ewmrg1KG4tmOtFykz7wk4kLtL6trsOcnhznqWJEy059wbyPuRY2nGOeswmkOPQha21j
OcS6z03Gh8hmp7mwa7IL+hUla/VVSix1pbdevQ5Sp1lbaeMtUAzzY+b7G0yqBcpgrzPPN+6s3uiW
NB3U2MTak6Z6QhK9tsmcANWvdaK1ym9IKHQP7CDhF9sVaQMrO/U6g+kSQ7hRIAq19wBOjEtBAWUQ
clr0B+OpbJmcFjDPF0VquyuO3+nDVJtL2/RyWrLd2zooxLbUw2RbRp32EKT6yqV6a4rwEHiCmSN5
GKZ8CDjajky9czvFnOrbZt4D2YC7cMcYR4lJYeQk+A0sW7qwg5SpUS0uGjcNL2kQRb3OWRz6Pvd3
KaDbq6QFg+Yxlln7k3YDB7E7a+T3tv4QJis3O8U2JnCPNfYUQxrFMMpJuPfMbp37GQ53TU9Xuipv
7El/nOr4QmZlsumGEnzrfJe6xJ+vZIQPrv+eIGL7biuPvvxwYJ4fa9x8U4vv0e6VXCUmCTweXdU+
hEeANPms3FwdLCXWSdc4Tymu7EIy0RRZSoVuanwU2VBe2Q1Uq942tPXQw0k0OnO4aSN20t2xd9FN
i0REV4gwJMXjhay86IAaNexMeuk8YUU3GEFO0m36BQcSAS61uxuVcYw5yWyHiokpNN6l7mvygaRX
u0sAHBgWhCxM0jvxyVGhzpD2W87QQTqtvXF8LTGwn8nH5zvRheY6iBjkd5V4Dg0i/7OaaJpdfB3n
tr7QA5GeqOtOOFoA+XRiP97rEEfZB4G85AAGnTEKu7PLUazQXG3LCIjDqcHgqhbdsXNwljacfKjJ
3vXcCzsdk3xVWyunMKMtJVz6Ws1Odm69DeEGjHS+U5w++emVGbUbx4IrVkGTXMXSU+ypiuAEH2kP
k+856x76bgyv/LS7aCWoK7ww+FTZPoNO6B65GeIKbkbKZKYPZ/jyfHFFYY3xKvfkbawFG7A3h6gp
iyN3386q2mpfG8wGTM/VrgYmgNSyjf6l2/IEyYzhWcXdJQUIB85FlEw11OJojelwE53xSdW7HEny
iAD/EsURV0GYGlgT5uhZ/FJ5mmLczfVEbgX9183fbGpzwf9yu6bJUzXW5oFyJCQ462zJsj/jGhmA
pM3qW4MjnEeLutLi7FnorOQjVTGniTV7Z46hv42a7gL1Lz5llJlvQlc/jEZpn7IcA7iNttgGYXXU
erDy2DfzJSwQiiSt8DaOknFf9gD8/CHLLsWbNQElRMMbT/7AhAhJijGbRoKj0LvgtqqYMKuwvzYM
LT7YcJgOqcmUS9XojUaWaBgDCE5FXomQ2HXsMNpTN2FjCIbeP7dQHbZuS+KVzfcCkE1LeVQW9e4m
8JDtXfFSxikTjTIeriLP2WfE7B+ymBglCYB52SNV0xXRfaqgJ6oW2lWdMO9RM8CSWieSTmPXnJEc
gmUaFKeAWcDCQvBYZEQ547png5Bb2W5SU3GMUufbwKZpRfEHoRY3cle9SyUgZQvFCqs9NVQWxzh6
Jb41HalGSDDrWrTxax89ACL1iF2FckmZxFutAAS2gWesR0RYfCcBu3MVXVOxSUyRsx23EgASv24e
SJ0v2gEOJlf8lenWw0U7M9CKIMeJx2bd5lzbTmPE8NcZcKCgvjojEj19qt0hvW+TXPvItfAQVtF3
19VbNiQaJtO06Z+1kcvMSw6xAyulrR/rMhnopGTkATvmQxCrYEpis+0YU3+lkdvjrmArPI5Y0/Nb
W9PM69Aa0Eh03iFmpGSROm5x50VvqDqRMZhFw8EN7lYoc2F0ZxpDd2nwG1hld8mnd+dXCEWyabE9
KuDr0ryoeKovgMi84YRbjQQyXwwW7Nq33phyy3ttrN8C1lqyYY8B8YXHYYjvOkCoBxMDGumCljm6
7TwxrF+NKZ4imoWmp37+X2MhOXp4XnvwE4/6LGsSRP34R1haeZxqbNoEQY53jfNNN5HezXonvvDr
7i1MJjbGo+auW+TOo5HTXgLTZKXZof6CCWefaPlhSPrxCSLaGgF3QgqKYpgNt4Hu4sw343qfu4xv
82Lne0V6EjqqvLTBkoU+BQhFZ55zhMvrifHbSYCWsRBqWoREP2NiOAuNFituC/aqAo+LQZx94DR8
S7TYxLTJ7FQrZrnQdA+FFgb7tCOyEh6oJGCVrGHOTWzuFoGkjklv2icO4wGuWAX9byyLPTjvJy9L
4gO5nnxb1nW+wfF24pTPbz0zZHXqsxa2XaC/M6TRsofQLHzKVXnIMB8gCRY0j5E/yZOk3yVkZ5Mn
ecpJ0uC4X5TxeqI5VCBNtJqzj8rePSoKZAiVUGQY+Dd5bVp3LbYmzFqAgfVsBCDgTkfu1ddUs+xD
hGUaRq3GW5ifU6+7bTwPLr/HHdu0PUVwRvYyycxZk4+tvBEaBobbsUq1g0ZnKW5T2+ZdqIuLZNwa
bFiuU8nHYRtQMCMqezJkmV2YIbD6kTgPE0MHPkp7peIKb5s03zK9xaIyosZRMrcQMidOHjqEdu34
TivRzDl74g8snlx6MLcBi7UI6QzQQN5vUh43FQld/ILBIYvVN64L5rnI/pFujKumztZmHNjLun10
DNKlgJtQGfhJFvSA0L3XBt8dNhKi8swLq3vXgUwsIxmnO2C74IFCCnLdGguycrC9DPldC6pvm1rj
Pcc1bWMS2lr1TFCWdO2Q86ViaDP2s+GlLufNlDy1fgBwFL87PBfc4caFGmEAT7n+QsMF8RfdvWJ5
QYZxqnbrN1xugxxs7PFxebTrZ5vE3YWjjwiz6XgIsSPOu+BoWZoalgb2SWAiN0KIEHcJQEE7GJ9n
LK0zzm6LZmBGhpCaGtg6Ut9aKytNDg2Lnagm4F49DTifS3piMxBtBTiUxttN4vPIxLYQp8CD03MR
+XYWcZExcBEWSlkguVx75JHtmNZvvQNeAn3z4Mj8Tnn06oqODgH0eJR04T9aDscpeG7pncMOBSVv
5rvUo+7twlTVx7ao9RuR495oGxLOAX4HjtQ8o3KmKOFYG6fRjJBKCQgMnBZWQwQHBzjA58dWtYLJ
CUTWMuc24daNORlTEmRFGrc09qljHvUbRbXRzSh478RA8UaIMYrs21JFbbas+OCXlSOmWy0cyRMG
G2SoDtPgxSBG4xQV+COwpgYX+O4YVQhq8Pop0NaBdC7p3JxtdHZ1X5pqYcfefVBVFzyHXAPzdh1y
yA84xSwLS8PQanoWYnGXYqgA1bQg8u5ybHLVsUioAcO+Gg24p1SUr8fG1FYeRq6tOdXWqU7ifUcv
olZ26rqiRXVZjIfRiuxvHW4ws3phOji+p6SrZ1IFOCa2uuydGjrOPPghQZCeZKx1m7J6DMu0OXt0
9+36Eiw8iylynsKFlceVdZPPhRej3oCVIkg2EmK8sWMCodQphicYFq586pomuxJFEO+SQVazHfOq
pZbrtrchEk4DnqUSlfJchUdHTeuSSq+3dN7H6NaBJjj55vQMnzReEK+fdt3Mj49IyPKijPr60cYc
Bc9yNK+6gAtFaygs0OubOPQZLQMkW3pB6l9pfnrQouQp65PsLfT0Q5UAwxGDfy0zRJPCBMqO/OHN
B5W/pxT9XDCInV3aghI+nTOz/OxQ/jdIEd7S0LYJcC6Z5CH+MO/3M5fNUrAGYJYfOIrGW9q0eBBg
cCiIb3g5oYRq7HeNtHYBRbvrzn0cJ8EuEt9loTvbqoUz6YejZPZmXNiUcSz6ud+L9WvVsPM+FZgw
1k1ds9KWaf+L38j5K6S+sJSjw6FxXWH/CLsD2S2jHFlyFNXtoNuXmkuShEGnAfBjGQ824inL916j
tTfRsg2P6nDLr1a6ZgQkS5QXLr1rXrbWh8g4ywhPqBciMoQtGn5d03KSTeoeD4s6YLaDMqIN2tZP
dfPS77q52zt/pGmlJkTBfzSD8btKeQqMkZGdaOY+OPvGVPl1ncKCTxXXAZV96ZE53IuDufLAyYQJ
TAlOpWtchFt6f/zRuqxS8sMKy9kqtQ3/HGgDrFQBDqZMxVtnJAN+VSyiCQjHXchPedBH/fj5pZZ6
qROn3tczt53h6HUVj8MFVmem1rlrXU3kTUxM/KfUx30lKfmgeW7dcBo5pmYuz3Y9OWt4Z+GSujVx
aTKf2jhGRguwo+/LEarg2OIk/rwu/8eXss76n//Jn7/lxYjqFTQ//PGfd3nK//3n/G/+9TVf/8U/
tx/5xWv6Uf/tF53Db1Ve59+bH7/qy3fm1f/86VavzeuXP6yzJmzG6/ajGm+ADSTN50/hf+TzV/6f
/uV/fHx+l7ux+PjHb9/yNmvm7+aHefbbn3+1f//Hb1IH7vavGtj5+//5l/Ov+Y/fjh/Z+PrT13+8
1s0/fjPk7w5t5zYYX8uiV8tUv/1H/zH/jVK/u5KmI+Gwx1NC2KCbsrxqgn/8Zv4uFOFewV8RjmOC
B12nztv5rzTjd1s3bNpS5spLoIgwov/nL371B0ztj0+MN+LPP39pX/2x90tB8JwBrK4usUWYyuXn
+3cemj8Qxwaagc0WXw9XmMO2ZjXBi3qyG6+XbEiibgMXw3jVCo9lNW1LCn8GU6TtQ+AaszzW2NN9
ZcyJcMLXBeautvAdlPTKVkY5g+dLnxgODb8BZxbye2PHxEWmgAeBRI/mzDsrDKq5SUaQHCZqZa+K
QSXjZUc4aty3fDM04FiMefd9NLNanVzNiwBDdNAkCKfYil1FquU8L9mbWNaTno6jJOUGkQAmkRs+
jo7q9dXI4SM9oJC+OjmknnYEphGQL0Ou5OAfF3rLKKJzwVOVHSd1hpEJlpgZYwL5wbT94Tx69eRt
DNXV3dGLYzTnPrZxDvosUNTOQ+DvmSRddVhlCbVRMThaL6ZTd91TRySsLV9FqIGh/FZ3lgV+IKpd
BhWoeNJIqOMKZd++CVNp+HViKyoMRtMU1tibpIhG+6pnuDWs2j6lEiByjYwG4aIbKh5kdmcSSDVL
F7+yn0a7KrHRwIYUFMSVLLKpr1d9bbhyXeKs8g9lrmrzMS3y0DC2yiWpfWBD6ZTkPCD4NHKZ52Y1
NnQWV3YDTm0EN9q5uRGsyoF35zA6LYsRu0O8oU0+CZqfIx2UfZ4TsXxPxpxeviBTxWVW81IkUDJd
wWGk/vbdYOSxotBb6JTL9nm2qg2hXcL0Dm5VbJGhI+wkGYVLk3kUhtG2rbOLtnOznDBWEwSlvu6s
arDgWbrB6G8DC67/9SA1YAnA4npzfGoyC0OaHlDNAzZfYymw1dRfYxbH2gMdt8M56Um6xoNmcLJd
lDiUG5KwNszkOmSkn9zikzYbpiIeyIjOnuqBc5pnZ2D22RZ7HgBJK5H9LrezLgLRp9EndmnW2aw1
9S60pT6uamyM2KT6g2FNxnguzULZZ71xcDxnXOzuhnA6i8kwRqS7GVULB7AVxsBLBD2sVGz/mNK1
xiDAFIEzRFfoyJBvRKc6seY40+vrZihBBYZO2SLrYBFOsq0GfYqRqmt09qx92xp2f1PVuK2Z/mwc
4TnEHSgqSXZVBJXtqgVijf7Q2NyDug5UD5RyGo98DffXTpi1Fb4rC37Mg4JxGq9GXZrWLmlHvg/E
bSc3IP1MXnnjDspwtpMyyV8iupnFN4sO527Ng6yYzh3Ocu/E8I7jUwhrSixkmOfhWa9k0yNmjr2z
BzUuw10sI5z2cmoSFCkSNN8t0gkl/RqCh4vsEeP2RmtBctAtblZGNjhUcLNpQcUmqDVb/VrROGUf
Y7rg0m/sIfmJSNdiG3n13XE01HL0HP25wAZhb9OM+NnSlAnuPshlmhE+GFaGZYBFNEyntv4Ws7wb
BSfmpKudCz0uRDkuatdHCDWI7UyXISdCMhdU/wpIkqEyFhBfRXaY4gbyT+c6aGQrlGtz0j4iyHZE
uicsMsbzvy03f/EU/4rSdqS0LXiWuqRBG2MI89avz3BXZIPIbGjBZmmTtUEv54p2Fce3NHS78+CE
zu3fv+LXdoQ/XlFJ1iipS4terR9h7SaasZtilQhcu/ZXQutf9HrAXzOOk7oAidp+I2Tl539sQL7s
P/59ufpKCP3zZZXBgFNQ/mP/WPPaEU+XpcnLlhNeTTla9k2vCf3m73+5v3o7lWmQ9nKFLl3zh72q
X8easuhcXkCIwgXlkTPvxfgx5p69JB5j/4JJOn86/wt7yi/lSNZd3bElbVOC5/vXT08mTpNMI3yM
qVb2lrZ3hc/OtmfmovpFpddP7x8vZYBlpk9K50P78f2rhKwbMuSgAsqi30CverfLyP3F7zMjJ3/8
fUxDWOwnbPYWP271B35uWVr4g3XZZ0s0B1rBJ//RHKYjquK1bOUD1uZflNb9dEE6kl9JGkgd0rXV
j+XbmRHbeUjd68Krhsu0QOQWtmuQcytuYvQttthe8AsK4l98brwkcr0uLObhP35uvt1jUE34PQ0z
aB8YgvEc8ZRmrd1uhPn399fkX76YJdlICkPq3HdfLxISygBjIj65aGgAbg+FvNOsUBz8WsTbv3+p
v7hIXIpGDcOc30wY/F9fCldCmqg+RI6g9mvnRIQjLS/9b7+ILuGWWrbQaQEg5fz1RUqnFTQFYadz
wkA9FKoX594e0l88L36+KnQ20vONNZc1cF18fRVPa/DJpQ5XBbFGjtz7FmdKTd5WxDg1skC7+/u3
7udPSedy0G3Oj6ZtsUX/+nqq0RoGVDgUsqInddA+62b1AHPmF897Of/cX28xXge6gWPpPKS4pb++
TlOw9grCsgtKQ7VNFyBMUBFiRnADwGcBQfEmz1yZXumT6zD69kUjmpDv6BRx3Du3HNhZMiYdvSWb
h+4X7Xk/XT4u2VuWJK5TV7d+esYIrwmJGCQRflQiz/gfbkDzvv39+yz/4kWA2FCIS20e56sf32hf
iLLFcsY8pY/e8rq/6BXciTnHnHik7YwltSaLEgHSBqtKMPLBctsTe7+DCML/i8/cpAgD+cBhD239
cI3lsiw7PeAaU8TWqpMZsZFYqipySSDApwtXf/+r/9UlBm1ufi3D4BH2w41Tt3HUWPTDUCGSIIHS
OY7fYsQ3n61SdjryFw+5n95oYo2Woxyb3xAL4Y8lBTTxuJ3pcJ+6VHyPFTeNyn/xKNC/akMsgLxr
hs0VTZeu/HnBMHmrmsImjilq60wMaDNVnUvZQHYf+kTIsn4J72zRywxKwOVUXZXO94y6BBtanQ7h
pemihQ4KhREts1RcgcqJrj/f9D+lhT93WD8oHT/88f9F+Pj/UdKwuXD+95LGReh/VOFXUWP+F3+I
GtL43QLMD++UDw2VwuY594eoof+OysEczzHZ0/BZzsrFn6KGVCghaBo8hU0peETq/xI1jN85HgoC
ZDZMYS42x/7vaBrEfr7u4GzFosJTgScDyS4e/j+S5BEJVDUT48C1US09T6Fp1znaJZMAOj70OJ47
S2c4Vm7UV8c5NHI1hml65VDhguOevcMY79shiIbtEOMGK+tCYBgKqlUKo/eiMsCLaDMgXkwwhQlL
KGvdcMRnec6zx9Dv6euNy/ANMsLVH1K8Apa3kFPOdRw2wenzPw3PjVPcjN6OEoh9Cx35ZGXInAH/
YShIuWmUNpzJoIFAFQsxkJgdh0ySouXx8z/OQHYNvEp2N04vcWzX91jzhyvfn94HzNfnyZksCItW
ZRz12ApOQmvys+w0ZjN4vmBEpDvNzuX1WLriunC6K79VPp4NNV4qsrHk4+cs0bzMVGbCZK2AstEM
urdXjREtMP1vNM1SdwOzr6qJAfbnVYsLLw4PPp2p1cJl2LfxyAEvWmp4r0xcuqf/4um8miNF1i36
i4jAm9eivFGVSipJrRdCarXwJCYhgV9/FnMj7sPp6DnTo5aBNPvbe223Yy7qMHRp51tdiOj/fnGs
9Bknf3R0xyszleACFCS4yLqOLv/9Y94C1J7lxTALSBwedABpdJfq/3/BypReavIHhHQuwnMfFhJH
fhkA8qWsyEQV3ML3NtMSJNAy9YPalvpMXy0MmAUuS1uL2i/D0wBbCANPVokhctL+ubkNUDLtaEiF
BoBTIhtuWsuIfwiIY8bE98u5Y1ANImP0+mFnpcUfxwQPwyiXTkFrjm8xA/RwuStFmOo8cangqG01
kYmn/343Mf140jLIjtVk/6v6AMsgfp1A2vrdxc8FQb8/40kjjp77m7Z35HYmWcRPXX0BOxgpZLBe
pBarnWbicW6zfoND7xzPEzqLbfNYjvDYHLOHWszrQni2aV+GyLoEWlMeOst+HlqljhU1u4fZdDBL
TMGTAc4T54qzn+Hr0OtOAnssHHgBOhaBKVI7qXccIAyKUUAcr5Ug9+qWPCazozFRlBmpfo7+sJfJ
k+vB0kVDz6YSYhUEg72mU5ICVKTnVeNbX2mWE8IzQLN9t6IieKfHLaH6Wq5oLnB0CFM+6Sz88+AL
09qCmdIl8TaHwUX+pXgZCMvrBAO3JKbO0smeKHPe4Dd5qC5eZbWXbnPcd5D4oeQOfI4qfh7HqNgE
uGWYm7RYFPQXJlNnsKSf9pBdI/0zpjigagQuloGyAGJSjCsltXQ0OuvMOHedVZ/N6mcQ823gHcFL
T/PjvFi1RXSZKc1ZRU4DHMf+jSzKvtyZwVoDWtotAwgVgAlqVqAQTxcUlbj/AAzLeLB8thiI9QkJ
19x+it1hZSvwnY0sbl1m8Gz5RRCmmnWgiufd76Y7n5OzafXoV9IDHg6qBw2tlj8TnOIRzoIi7khy
zgM/kBfdup6mZ+gn+W70CFHXroVr2EmH/TyQSYVsdQtqAJij9jDLInjq4dCi35uHSRs++tnDXNaM
oIu0v1X8dwKSEDrEdzATWtci18gDxcR3rknD15UlnYBtELx9Vg5JnQpa8k4v31NLNMe2p3bM5HoY
SnQm6dX9cUjg2NmWae91kzqfYn7WLd4AOcQ5c6HxgRDohVqh7LXhAHOyoW4XLr+bI45zDdwqXhXi
SX2xqzTimY3JIDFLoxdCnAXaFl/m4NOBSiQ2XkNThtpnF/Q+JEDpcItPwvuTyEDfR8GiDkZ/MbsS
HVc5UzTCeV6OId/9pIi4f+QuWSxiQHxna+wDiTudyalCqUX2UEX0D3v8I3XLq+Y/UioASCfBzNUd
+K3xZK9A0D2sKb0X33RKDGubwZGrRjeEUNvtyqwF5qafFYWmi0NkWlzHam3W010U0j5qY2LjMuWJ
Fm3D8gHmc2fGAApUJHYprQUMuPutkwTNmlHeFg9/8k+00VfjM8MdTHGtrMFYS+4SK9zaPFiBuSHp
EtxMxMA18lQAc4g3Tc+UCQU7f9BlkN3MIeC2VBEDsSy8Ko5hnUpNLuHV7tjgzjti4St5kgyffmla
EbLEsDdVQezPz6MELE0OOrwz4AXH2PrkeJjr1AxBnF+dSX23VievrRqIgOGVoiXWPOrG85jwiWI8
pK2yo5QjNxtm8Ka95eeIszNNX+PIPWAv91cJTSmhiLGdcyQNGdS2b1xXM6sAvcBkHUJ4+fBa5y2P
jQ269mdbnI05YL7rsYQEFZVf3ltL46lppQb/R/IupNqxZF+m2gey49V/HPuryM8FaxleEUJkuRB7
ujglUdwWKX3e9Km3k6CMWfgijCpGMm20qLs2WnRG3wV6WROlMut5V7VG95wDbzAKBiYgdOjCHa36
NqSBtk57lGCraHaN1ZK71bfqS3XeGyw3Zx2bXhhEutxBZP3nLyFZ3/qRsQORIi7urS0PdgkWGdcw
8vat4OMip1L23DOa97t8uug6cR6fhO4A9FT5NZuy13VnBi/gtnBnniyDLNzQpL+57f6CNXhw2P+x
hYehSfk3s6/27gR3TDdSzDJjtStp4w2CfjvDv8GbiQU/sV/jvN9N9CSvACPZ4Eg2sp8yRu8aFrXy
UTpROCvjqSMBNQbyQ5MJHchz/jqZTBZc31N0PqbY9/6yHtEFz/AAtj+36A60cCm3PYOBla7UC11y
yLnWFLZGdtfJAmG8A37akdNI/OiEc5QFusddjBN8LcY16C7Y/zK++BEpBi31eHXZeSG2D8MaHswP
AUodEd59750Uwigf1WzFd+3v28bcwpPZFzL/MOzuk5YwOqknPQ6jrtPCsSpwPAF75tUYz68XqgsS
xq/0tc4pO4blK28FrAGnZcL41zHSR0ejFmTaJGQWxuPUwfQikbJ0zhk3rOpH3mSiSj6Ny0GQfGtU
iwzYcHRnq4FpSfDlolzQfDseR0p9XCJtcF7SRGe2346vEnXcXVI+pMCII/FuYhPSzrowQAE5KbYg
X9sIJ0gZabUpuXa2bygM4zYZICGQw7phWfvA+ZLvSlx7W0sRUe+Q1OgMhsuaexZRTn++u2P7ks6f
UlXzD7dcCQWtXzFyAqsCJuPQLIzQkV7pyPbNl5mE+Y7ShhSaE/WhYNR7DtPmS8KeQJ/ilwbkjMSh
y02WlpRTmxokGkfL3845j/EwV+GMRfW/5ZWnp/zWKj7A7DAccqGb1AOIxdKFVDfN7bEynK+oM2/0
Z20C4R114V75srgRNwe883o4+SqMwH1A1Xc165FpbwXsVl8v6RGf1YuVHHJjmBhq+G9qrG6kE6ma
ZTzAZCt7MN+8BJ7YGLqR/2lwawBZieMXrprdiuktIgRtGNxxT8rummw9G+Bil5QpjDpKwqt3V5ZX
kUpz5xYbDIjdsWPjHpZum2mo4u08Vr9C/DX1xjzZnarWlmnQ7m7Djk+Vkazydr6YZUvx28Tj71aQ
c5LkMwmQG31QB2Az3BDP3nVAkF0zjE23bcxtRXPagxoJ4eb5pzGexOCYkPT5BsDXvnpWSmW9w8m3
tofgCcYgpLdEJ2jhmTsyBhqIzJQsQMQTP3bNwW70Mx2xfPfMaE2DXAEbJb/UuvB3XS8BohXUzmKb
jCJuXfBLobKP3t7L9V/HzPy1ucTi2GRzQQ6mjf0t7R/9KuDE0lWue8OAAeKSEBqMU3WdJ/nFVesQ
QYSN7Xg4acYSr4OrP5o1jBbhX+hyP9uV/VYX8a9S6o1QnrsUT687THsh0TUmTB68WksxrRpZg31o
eIN0wtkD+lyn6TdUsTWGpGqlKGljhA1UxaixacV58mDYQ1YSJypVMy82WcuV08tfx0m5B4nv5eVL
gOMCE+sD57svvIuaIZPPcPixVjmb4tEatc9RN8EiHmC7D9BqR/q2qQdAFZPzS9yb4KzbIX2plfdA
JvfOST1dJ0Jv0BAHEjct9OmKO0hOKmDq04eSFANFQOLKAerEOHzqtmuvai1JVgltQ4QKhg2JhXvT
mB5fUrENaIuLBUpgPzZXkZvPWgdBUJv94UWvjw63jnXuAZbVz1T8RSt5HpLq2avdN0MduFI3oaSc
nK8JAEgM1wOT6ZztSuLK8JDa0JmsvWzwY9dGYz+RevSIdeIm7BX4SGpn1m4AWM9W3hsnxT2BurdM
kwfHgwas6bdg7j9M2eBqrMwtLMJiS+VvvgE0SXy+5ASCKwBMYO++cYYjpOoC2bVV/Fu28HkiXxyM
gjUe3zJ7l7MvfBZHn2ZuciGesOZtBwlnUvM25qk8TUXfh2OB1JlqTXWsurQ6pvQ5hTAGyGwnk74v
ByKCQF5XRkXCIJ3kD+PmKwsTD/FMJ5wNdVabxh3lGgNhzI4x+gSPwyivhNcgYRttfVLRei4gY7QE
GWsQnY1BS6YYoQn3EfwFH8bpSJfcym0wIPt2yZUoe2RYWVcK7qw9fU4+WMjKF9UxmLbKhec6jTR8
j/H8Qi4MTA6J87DNUh7hOPiJ8uqT4IoMaz8G5kcFaxJPMWziYN2Xx0H3yQHZVJm0Vr42qvY48U1o
aQGVBonwsSXKy/VMc/MXTUXaCQhgWJqjPErDOZTSHFaciyilVPdBJFCf/FPWjOW5meOHgCxyyIL4
ZcbsMBk8Oa7Bfhbr8oeB6E/rqn5nedTP058JTxm/DadvllFOu/UEyN0jZrBaamcAJ5GUH2Hbinh+
LaLlIs7YKEx71wsbW+arjPE26OnxtJyrfa0AZOV8y6bZEilC2RnaD9rigOJYzhMDk4wG02Zgua0/
UGSoKm2hPev1U1Q69ZpxfBgzCuYoBR7Cxki/hjVPHV4iPsBdvrLTmSeKhDa+oOq3/sMN6TPPIhyE
wqIXO+vvjSN+xtnNTpHk70SxPKssOoAl8ymVsknVvttZPW2CXLsEGe2yPOESRXUTpQQCo+iqDaQw
qrmBoANr1p0UWg5JjI1teW89X2yNerLpEkpwkxisZt0u7aS5vhcALY45rLhs8veGCD7NmnlMYnKq
GIve2QQJF0bugVfMZCQcDba0NNkEVvNtNvnXBK8LzFps7uQZ37CzEb0FcLee19kgOSrlL5DxryBk
L2RZxKFNyXlIToIDZ6cpp2nEtj6nBCK1ysWPKvw/0DeWhhOykKwgbI6uJMNQYD+vmHpv88b4ber2
syN2BxtiClad9Yq/Z5M79vdAewVQimWxHaqPmD2sPoqW5ShpMm2tMc/fyJkrvU/ydFb8sVQKehJp
R4p9MZ2alqg2NtRvrEqEtNAzWJcsWH5Z8NctiCdk0rtJvCMnLnEcOXiCyFTzSvrN9Iagta0Sv+Pl
TmC0B1m+yzGool5E2aprNDijtoa32ICWQ58e7Tj1HGyruhf7GOgfq/6PymnTcGFKNrVZg2UyhqNy
oOJjz7G20Ge4sBafk40U19TOidakX6WlLx0WqjU3NlZXiEOzjw1KyTraQNh5o2QSnyAeTSQJP+Fm
RWGR7uHUSWpz62fOPxzryYE74oHAaHn67xfMx/Wmw3EKCSReO0xRC4DQXqoeUDCxtEJBZ1PAWDli
IklNY1jreg97FbaqY5txWDvogW1rTSsGQQfcJHCY57mmzZoSNxVfMTJD37aI5HJqgLFgUtBk8W80
UyNeApikVbRuwKK90tpV7ygPNfcet3GEtfHm2p29JgGtLnqZsaF16xZTxU6MVHS3tXmIrGw3sY2c
TKF+J2JOUa21W7DgoQvXIuz05rdZbqK1FbyVCt700B8zw+N1E+oPXxULD4nR1Sx8gz4e9gozoZph
1Ju155T3wSwJgVAhVEXph44UQvSc4KnocOQX76NwfnVZc8noqj3pBSvs4QmtS8vaC8fD3ExF3zAl
LKhYVdY69k1YBAgpdf2HsjREzQIGgAfKeNc0eGstqPMl4MNkIKOjN5N7rHvzX5C01tZgZb+4jV4f
pK5fMAwRMk1HhxoA1EVPZPsmdIErQpIuWB1AahFdIAVpJAfEKu1Qcvrd2LO71J6Al5hy84Qxj5xZ
e7CxfHLas5p10z0xW+MNUEAWjKK6sSk+t9Ry9JBBin7B7bkoVHr2z4/dNEyXUkdJ+xKHTgoI9fbs
CfMltXsSUR4SYWp0RxTzcELbDQt47DChhsuU82jSIPGhR+KJHoJpBZIUmjdr6IYtmaWQJhBgBhXA
UxLduOkoDCDNorVTgkxxj6M82MRW9EHU6MswlRVuLbPfYXSnjWXo0I6Sc5p7HquwXI51gHtjtQEo
9g0ERA+dlyK3733DRZampWalFN54ydaVaDrbrfUaKx3RcwAfkBI8JNsu9m3ZIQl0mIdsyoo7vpNd
W7S7ksKk9WwafyMGFje77OpQduamVWbD38fhfUkpmpPhEmfOKGDxMI1V2JONSHyywuPiN531JFGY
QG1lK9m5FEXRP6h4c6JBB7WVsMKbKUSDGvQFqV7Btg5jOJBw79qmelLxR+wlGmkEIgnJNDz8zgHJ
nVDVDZMygojFwXNBetLlNWr1xFanM3JLqgud5iMRr5LyonxYVMdNUGnr0YrHfQ2zFZiWuGS98aVG
m8aNJNkQGW5QHpttUdWfQMHFaeanU3HVNGf9c2ipN5rr8olWknjbCu+7kqBLDem+1JAlwDuQIpn9
9j4EBZQu1N+6z/ytYS19QbWRH9rePMxJufVmKwCDwkZONHl+Wq6OQu/fu+aGnQwBCB2GU3P5VLbR
PzMlC+mrjeviMpMFP5TFtOl5a1AUXWi7xOAIuOc912ezY2+3gGHpUfZoEoKErhN9obl9IUoeIB4u
PV3muaPalNm1v61hjnHhncgLswrB4rm4NoBHWRZXZVCQMO+0vLi2klzh6OPjKd1gn6YWJOk68Xfj
CwOseWuq+jfNf+NxTrfK8f+UcVNuW08gNA5mFrbQv9eK8h9d1PBpm+YhrWRXTfikh8TZBSWHSzcz
OduQVvEL+ZPJtAE77L+khjioKCMS7gVFyF8JVSaKr/ZowqpLAST1nn9LKabjs0x/gVg1iIY0qbd1
SS2QNW777num34c3gNeTQT4SpQWuzMc0GPQoi3HBYyjZVfQo2Gh68LrQSVcUqd9Qw5khFa5xaOCC
e8ypuBqqDO8n5JhOdZSUwi+O6SGpNVFvA/gDfexoO4i533nNjQd1l+WqBdUBDmCAYLqe5uGkp7wA
ZtP/62fnw1PCRTw80mAQhZ4Rvcxl+xNP5dEU7j2oBhCmVvbZZXB9yCqt64oOxdqip1OOI49U/TLb
NJUF0cesNDhY3Bhx1nd70O3fQZxzfp6hKQ+jiee/vgLS8EKTRMiKb89Rwdav+psxls1q0tWn7bhv
8Dq+daFuWhU/ud3ULVoM4TSYKHplfGocqyAm3lFfp0NRXJuMM3kdMHXOLGChtXsgJG6FhTawoGCz
52dvg3+aomgpviZfHrMRGQK221TsZbtsSx2OWDxwzUouSMxO1GfPvaAJ3keHWN7QR1zkEhfUt0kj
TV9CxozT9QQiHlXLgvlEqg/WkYaO5pU/M1V5zjvITLktq/EBMS9UaXfzslcmk8zwmsNEReJK8m6w
ApAF2QomtGH9Kuv4MlfFtCEXdGrwQFEazjhzYfwUFGfuUnuh65hOtSGlSE1ysHE1IHmt5bx1g/YW
xdlOCnkRD/qm5SEQJAcHVyGhiMsk5D3oYQS2dfuMtILPtg+7dshu1US5ltCKBuVOxvD9ORIa3Ku3
ktEnxdHIjIVvPAcBWTHQEZcxJfkzGjTXYCUw8OnuiMY+Fap5MsZgenKNP2Wfgc/yE+YB/r+BQstW
p2mnbTp1Gv8rzuvvcgaaQ9wZrdzEXp5k/ooqAH2l9xy/BI4ltmkubUyKTmkruH6AewFwb6wpoPA4
wxofqnO+mGqnK+XxfXQtuzyDVzL9noWpuM+dwR/r8hwreklFizNNe63RNrEDmLbT67COGzR//vMx
K3Uakxi7pFjaRTneGt2Pz7asj1IF9WYkYERcEeZfSs3sulPOEijhcdFicW+68QYJoN40uTatc8uv
V3bkzfiTICkyzw5pYKrWgNz8sEGo64EvbBJluVu/nt4pu2Nz0obvUvh0nkZUivbeznK7Dy/bMnVQ
KwS8KLSC9iwMYusLBHdLGxIpPZgeLrUNgX8TpvNh+fF3bGf/uoFexFIv7kBIF4IHDyedhOsCdwAg
hZnxjRw3hFJvjeYLpDq+EtPCM8jJIOa/89dciHJ4C3q8n6T3qBjyVSaCNZP5S1Il1Ma32obhKZEw
Xsl+pGTRq2u1cspxFyTeX1dAxOCotRaIzysZMA9gvgCEGZL2WTAHs5rt4GeX1PkDaRaS+xv/etx1
lX9qmoCiHQXBYMT9IagoOjInIk1ogD7DDg2842TzjB6tVh68WpbrXFlP5cBUzR8yWqYlj+VU3XzN
uONbpTlQA+7utfu+XEswWyGJUDESIJ98gs1EcHdo8ntvEcxZQXX+6OysdD/7U6DOmNDb4G3XL7pc
OkNzmzMdf5CSogdd9zmA6PJtGOI/c+4VK9OJPopmPHEGhXUbf/TQ+DZZJVY6scSwGejArLwbAbkD
aGqYSHa9pugVemD/Q4nWh9YFkAl997jspCjsTAMGbYT073yNUXKuY0S0WX3XUtF/7RahMw432+Ni
TSPPN+2Mny0dAJx31Y9IywqKBMP/ds91ZqCkoFFUpdoH3EfiWvfwuvBP0MyBMx/fNaQl9MkA0WHQ
/iImefcEp0TqAzLvKXUGK43/3E6Pfd8yz1jaisg9c3aqq91AP+4qhXQ+LU+NCuK3rEHnzGZJnJRm
b0uC5GgGul3L1uOd5g7Z+tMv7jkGlaioTMqri01V5waiC7JDxrC+ceHKWZ8jdR7rGq7PpgQZ2FMM
GdZjNe68iupDpPw4nMfsleS0uy4UQu6IGSyYqPXBNBqfoWV5+Ln1A3JgzcCaI3LEvfzYV6cuGmAq
5gArHRov6CKm2VCllHDN09YLZhcNbQaZ0X3Yup6BvhhBR3JBAsGMmA8P4EB4cg+C+mZODXABtuGt
k/IQ65367Rym5lPpVfQhzyzMBRJIhktv5blCgsWzV7PDOkBEKFgjwRLDzvLxIHQmix5gxa0hsSNb
Ge4U5H1sykNnn0DLvMupvef5S9wq/PQNNA5YLt+Oz0ZpVsZHS2/TzjOerLwRZ/Ibaam62wDI0JaS
3sQWGTRxSKGjgBgZ6JocWwtWLKoBk9/U0X/FUrlE5GNac9/ojOzX8YN3rSItMWbQeie5F656EJ0V
x6WYro2oFnRtl/fWtYJdqotoFZB1X/EbCmgzIJRzW51w39MbomhcycqU09LSCpYJ6ifQGbxlypc+
zS6DEM7SF5GVJyc3DWhc8jYX5BjnKvY2PiUYPRO6jdnV3wIJcnT8c+fYQKd67zn1k20D6brHucTO
bN4m+1VXyedccBHJzazZR7E8dnY0hJTi7G2Tq1ZvpXgx8q0bq9+sSP4Y8akjaqzq4ZPnVXH1IZyN
CovWEO894ighM2SuyOfU7465lPsUvgztZj9NBb1KaQsIiUieQRQVCSWDhxH8OBmyUBX8GgM1ZaVN
O+1y8Pc1tFdfoAjGMv0rKYiq7KFCygZAnlqbjMBByE4a0on7ZEiHPo1YeySj+Qz140rpy5WRen1o
iCIveLgGMqByniUAHXip75xmsg+veZ7ckzVbH74RASBGbram2aY6EoBaq6V0WREumaO+2wCoXjXD
FBql3A8eQD1Y8iPPUnEeOGuUkbmJHO/DYsMr7WxvsxONrf+SaQ1J00Y8KM2754E6JCnfqlmjQgbC
hqtPUP/lZz75pwBzwp5cg2CnkzvV/62N9uhJcJMM6cm39D1x8v7Bk/5c0Lyz1oqKTa5QD9tInsy6
f68n/dTg91zjXA4lf29oVPES7zE/KEl7NiNW9ZFyjsFKn3LinY3X3blW3tOObHZK5SUWw/mBAQx3
U59MJwKV1opl59DlCGbBh6ZrKCtA8Mbs0c3gRS1woPSllHbqsU5zVCHgxUPoP2nJcE2IhIRMdBkK
w7ZhLx5JjIwnx9jUBl8dYmXjH6uStkEfh1QWqEuuOb+xYTAHS9IDtRyXcox2TZK8LBObyGxPsYZ8
qmuCHrB4+CmHV0J6NMnAygrNrOc4T3xUud1rq3AcNITW2HWMn2lRVpbnPukNjyYF41tZ2fNd613r
4qrgLabjtPeZrKcVq0yUnbxip4rhKExukZgfgNBW7xCkDgUQp03ewVtJXFmc7EA7BH20h6HzgFHk
wgRhfF3Z313Mbj+3KCZop2t4IJSXBdNPypdHIgFQNf9L63htYXuRSPg0CIGXH0eoIDnkb2DNzTpS
2q8365yrTbrD617DRPSXykzosoSpXBF8L1Eia/A/dKoj5cCQsIzDSspTVjH86uTFttiyKnEkALYw
JW9F7H34FL178hy1ox+2My49U3NRRLTFgxBvLZ1tXNmqXHHD/WQxLvaeXz6nSj6Az7dVT9vO3D4S
rblbEUvAjKWv++Uoqa/6tDD2M6JDOWACAfPH6aPX2Q9HjY4GfU/uDdsRhh3OvOUzHafBRZR1cMkS
zb8EhNjigSyl3TzywP9b1HIiG0cSMBpDPC9+M0b7pri7rXF1PYg9OAnwOhFqvCTSjy+udfL8zthr
g/mBNmCuOwvODZg33Ap+u/W17D0t4wNmm2PWtC2d7rzpeW/f5gnrV2lPxVPtOuW2r4eL77uvQzfd
ao+5a2L6aKPLL3GGBcCJWzCvhPi5G+5xCqKnEJ/nm8klFeLSpTTgK9cVVqOWDq6lQHHWzlZZXvxe
HMAtv2dYElaGTKwdXsIfU9NeWlf/pjwatJFd/8Eebu6ykbLnNBG7OOWz1IHWNPoiiMZ2S7STarzR
YMi0VBleO3Luq/zounBUGdixP27BEVF76tlXCn2AAeq+AmGRxnvFOZBVDJ1A497hpob81kb9L0AP
+TJmAqZPZhC/ztKUOOPdC7JrUKXpJdPQvIsBtCiLujDMd7wkfphHrb1x/XNZAHCwIGEn0hu3Qqb1
e6zHO8TB8StN8RwpsGMmf1+k02TnzVSR6g21FjKHRDYtwfsxqJ8wom8aSDgXEAAffpeem859c0fm
hm4PdX2exMEq6J6KqHtfa7NePmM6+E65ArgptxRtvpmpI0KjJySUp9P72Obs1qkZb+hn+a6BZRym
csEjaadaz1OMOCBIQYsIL3gjy/jdxH6FaeQeuURvY4OSBlVbn4ksXvMu+Ttr7SfXKnrOZP1VUzLT
A+in2yrfecq8ErUsiLwL72r5IFFjnQFdFpvimDm54AJHUYtlF+Ai7PMQMR4SCB/kUkGSIIlDbEOI
pc48lQ/bDfSl/pzrYte8d0VJWBi0RplOjH4ga+bqNVqeqhJm/2SeFd0BjGPEqfSZ7sRt9DtQDDsk
YLtFjAbutt+Njb+p7nli4+me2DOfdVYfkuIF23ozd/+GMfi25obuWir5aCzBk+APWwUpgRvAHkgC
Mzrd/cPQXjCsSdIuX1tNdtb1alPhIAaWI/W/OgJ6O3ivtMGFyhgwxaY5B4fmNuQj8MOlCXBqn2dl
IbgioETJM6vWrbLla66Xl6AwSREWFmSYiftb1ZohWxGqWn9HXDgOltrV0OBYnc2HV5u/5FV+HVbU
rtUeZB/5XNSpUc55cuWA8DPvCt++6ZnzCkeNkuUYTJNBkxPUCLbkAX+RYQz7xvuZ5MDdLRnZ9lN4
15VzyyawpIaOQIwUwqXDyoNToapzN8e7QWKDMVPxRIpwNCKomFC0IGE8BRSI0k60WgrcFbFGYd98
k6F7TJUVRekcRd0Gj1KT/esb9yxsGl4A4nxkAZM3nHpQfjysBDQcBWj9PAmrhqpLJ0W00+33tnRu
Fn4SuyHDUQHRjgx5MBJ5F3awdoz6eeioXNLt1DxGdCAnyGSwyS2gEpt6gDw7+Wc7CZhqFNF5BFJq
wfRYEWsgUQuqtqPSrCD1DaMVbjq6luuHWscYbjkvekG8oSzwGi3fjMBRq6bTaRYTCtRHe3UV+KIe
qHUMNlmk/IMWHbOivmdieJ9QBnfYaZSlXRqjtl6EDTAuap77NfVFOzXkl4hw+mCaf1ysopntcqJj
ilUEmOaa6aYVr76j3RyfkRgHTccj1TDnalxijpyX+RGtrMQkSRp3X7Y231PAmWvND/ZgH8S66+2L
HbS0YOslRsgh2be1/8oc/c9QTWGfYWuzkUoCK9jXNVC4uaRMw75ZYMeSpv6FS3zR7ewJYD6nPtAu
DndotD6IqMn8adgOGGUIK7H9GfAwK3RdL/U2OI5Ksihs6O2+4JBAS5VHr2D7O4AplcG5TVicBD3A
A4c6W9hI8v0mCLK/TcthWFjpM1fJH06asCbNZh8b454Z4MleZ1i34BF/ZjWtdEJujBHXfjpuYy68
a0BlBNoFH3SO14KxQZdXDwpWV8Rir0LPn3LdORV/GMTc9bR6qqfsoLrohPD6rvX91fcxnVpcPVd9
hz9NjS8Rj2ytOOssE+SW59XQplPBRAa6I+tIoN8QAHZmxuptEhx3S27y1VwfZ2fEpNzMWyNKjR35
Yoqy2RpGIFwZhdA9A/9VhA4JHzohOoP3TkSMDAoP0Dk0Nbjr33HpgIAu5K7z23dHHw+ZwY+vxtEY
QtQ+GzAS7Wl8b3z1PatpXFQBPorTXDy3dc4RoX2MJSeYeqcYV2WPlNcLUu3aaF59J32WvKJ2ll9y
MjOgj1Ylqj++K+Zy1mcfm4cpsD4HTCdUas7bqnQ5wgmYrRJJpa454GtzffEh34fKqiGpI5nPS6Nx
M97H9sGd45Vx1E1G+L2tQG2yaDhWEal3Wzpw6YqjXRH074vh1gAmSYfghDDJ5J/pjokzPY1Wojf9
taZcvj2xY6+JbODG0F7gk+/MgvLAur85lQAJnlZg8+0vWH/YTlLQaVCfLWF94yA5Ghi568S+Iy87
YdKOu1pxFLcSx6QqVDuaXUcflESi4x7MOsAJdvAQjDu0726wTrrJT6dPNkCwtDCf6o2xGMTV80i/
7Tw337hbXrU8/zIquQFfATwSOP/aofFn1Tr+Cn700QsQJFSDgyKPPr2S8dtsIi9CxcsDSoKXtRoj
83OR4/qyqO/W43Hr2c5DLxF0YRyzfxZrLuEHCfrhf8ydV2/jWpq1fxEbDJvpVoHKsuRY9g1R5Soz
p828f/08dDe+7jMfegYDzMWcC8FVdeAgWeR+37XWs0hQLJdkbWlkMMVRJX652pZz/eY08WeTZ9i9
Nd4rVgOQANwShNn5w0Dyw3JeQVK3v0vuroUj3zUU8SFjYGszJoWuf/Bd9cbt4dw0lPqmjJQrIAm5
3+0dPf8aGSqNiuredj5MvQFnNY/ZNIPuykP7lJTJeypgSNtl/zAUaK66v29m6ySVOiXFr9xPrqnT
fTU0DLP03duyO9qgvWSLMaAGFMWCwnhp+ztiLrsdwBiRufxa8XSWlFV2Bnu/ptNPWu6cIalFzvBT
glxcbl2h67MbnumpBqoBdYG4efIFUdPG544VHFpm5c5/LIpRRBy7IJP9PXGK3KFyDyjPEVdCxtuL
jmov+enK6Wpr1qVovF9y8EAnsP5harX1/E5HFQMIOsJoA/eM+v2ESBdwgeMFy7qG8TH6yUEqmaLH
fgKs1bNzzKp0XlGDFK22FQ7rKmZ1k/fggrZzPlAKVzL/lnowuDxzVu98hJrxFjoaX+s5TBQzifZE
IeVLOYbmasSGJHUPl1QlznRoS3TqpWoBrsgYynPK6cEI9adhMVz2WH6zgFRcvo3J5eKEiX0Mh/2X
52MbxWFxhHpqrWYr07dtwvdIj9XwCUBj57CevLma/NKFewIuM20IZ7hMagJNOFIvvFSHuf0ZThTa
lM0ukr6HaDX2TNk8LM46Dcz8mvYdzrGoXlttWcCCbUsyj9t4StKVE1zraLQrGtpNdIJMe2x9dbX2
UxvhUVlhdMgcL94XcczZRJ/hb9NW0IfWPeVK0y1eyjI0qCGRCKFDS5/R2MO81SGfl4oTqNeHL7Bp
tBU93DldEx1Bs20yewMNTmD88RF4rAi9B2OcabxBgzb6ezGAePZT84yf+TdS8g/lg7ifzTcUWVR4
DpoAWuh9mvZpogQHBZxbCkn6Ii2m0pxiXDbzVb8Vc1+sKB4HMNWX+rpnF7TWQ1dsOGvTE7ZsUVJm
z0SLbI6CbJO+H0q3Jeeg3ZO6/LKGjT9F1ZHhbQeSEsuSplMq4wA6Y0jeQbc6846GZOEZyTbU3eH4
/SD7+tnheKBNrKs9u/0KS/pvUkO/iVG88LnR47rg+6v15lXPJHKb302sQ+qKUnYx7adR282SjWId
K1oah3mHY9zjwBVewGtAoou1D23M3syi0wNTOWzc8pgxlPqmfZPi+ebTkSCL0edcqiiIcX1ZM34c
Y6ifAb0U+8U9FC8oPHLPw8pHX+AiWxfb0FoopJZ/bYtWO2Wp86Zc/ZapGTZ5RDSWVshHwHlqHxvV
Zapal5e/pQ4pUb8or8ts2m6qDLKw69gtAgWgd0/y43EGu1mVRmZOc4n3RlzFGx1AH3SXDa2Lj2Vc
iZ2Lj21A+cGxXVGqaUaUKDCIsnAQ+amNADj7aCerhhOWYLI7jPaEkaxpN7Gq7iP/YE7R1kzw63t5
dXATsCDoNfraAVQCdI58TJ2hxToKaXkwnScjwSQzqWbbLT+CLhD9JKQbeonDJ3CJD2WCgqhrpbdu
ISjh2J2Hgz0UhO6cfld1HQWHk0EzHz6eWFGjbNB4y1GpaGR0AH3/0HnSJ1xUH3t2ur2VBr5PKtZ2
iB1ppX62vWktDAdO4Ox+cXp0ER9Er5/yxG2u/CMeFp89hJW3xmvWlm+FW7yw4U0Cfx7dnewaSogX
okqlXw1lUdPb/2HYJkVjlk+45P+0Gmtl2nX3fTZW7FL5LR+lQwdxhpEKbeUwx6jiSYho15TodC4u
J294nAApXWRBo4ZgXWXn+pmWvGjDJt3fmBOOQCd05ZMPC3WDGlM+kw3bl8DFqVjA5DkZyaIbx7tI
d3/XSTE9l7bFpFSJdc8wv2XbdOnYaBPt7KLV6DecF1sKv2Ay8RX9I6dibAg8eyhY49mj5mhVpwov
pGffaZDEUtwjH+MXbYf6Q6+jXQ4Q9UgMub0YMuembzFMxSy1NfCNpCRYTPWUbm19kwW/pu9G/Cd7
YTU34o9fEdoC33bfEil0bZz3BBVwbo3rqKcEFzsgGpH2ELtFvm64va/gZqugKTFzpfUbDWTU+OAn
wK8JvtGpSTPQVonuR0H02B9tpuWuojDOcHAWofw44wNeDd7DLg5+p7q7gLmx1OOvEdY+V8vJP1M/
cMA9WvQH59iKNylVbtjqPMafrNskFJ0wweXa0U/aJrDs+qVKrl1vc2/mWYbZXO5bupdBHeuvqung
QaRwqLUI/zt0RRRoOZ3Dggs5DsN4m44CY1MtuUZ3JkFVJzkypXExcLlcp8vTh+iE0RGEulu07DOJ
iQalZuynfvjBFhanNvehdGr7i6QgiBFI45bCupV1z08pdpqFrY9Rtj+g6JrXAmCqaEqBTXZ4jeFy
8+bEuaLqexyRv7TmR22o+23DZUzSfbNi00c7nOn8YDmUYM+Nblbm/kjVgNRUcANNDElF0kQwNZ0S
FvnQhL2ZwQDaO90UBqxzXc8eAaGf5qJDmteWv5iRhD1uS0XlQ25NWSyGgsRYZeRngaSdLndXEKXF
Ctyq3BioA4ERO/dM+NXWMsZ7YmLM8/OCxpVJtsdOdq+mzipAWs1H9MHvdMHqXAfZn3Sn2RPWKnV/
GhUvoCaBqqQz4OtlazSH5aXGrHi18AWzUq6xyBK66pP0hSa3RvUh3Gfoo1Wp8V3UgGeZmlm73OJC
lwG0HbkmFUpkOepYl1DyikLCBo33+WqKi2JVq+Y4p5q3b2rKbVMD2H/sJt4uYk0gHbqFmPn1GXlD
85cqQsHJxU+0Sz5Soozev5uwLq16JU544BifIoKVQ73t0qI6EpS7+fhIGN4iWGyaIC6s+NGAyK7E
RJi1NfPjorXONkzK0cWnoB1Y1D9V4fjSNNzzjTm5UvO19wwdarRGwsuud3WKe5WIsLNOK36hSqix
HORKtki6NAIufb+7moru+r0AHLutUm/vmzOZAF5/y6d8evadcTeW7UtjWzexNASZ5TkWS4yPLJuo
uLbSmsQahORm1vovyuzsx2jEMeXxzlHUeDAunKeZpsskZwUdH4tlQTnWEboWwhcz034Oc5JUOuGN
qlEHk8PXZsTVF2RJqf3oBv9B4L5NU2xSQ1TvJlEhqQ/Hub7EBXHgEPzc1vn0gPRBSTPXU0JQOY+D
euLUTu9RuquzvcfwteZQfKg1r9i0hXaPWsJTTe/fG1hr3JUidL1WPoylNl7NSif+jnW7AzOnCZ2s
ScwI0yhqAZW9cQcqS8ewu+ij/srEUy/rjz+hlz0tSDeX/jqRI1IZgOGxVN7Ilj5VfYi93tnPcoA6
bvY5Ehc+0KSVe4a+HK47nXLziJPYmqM26LQwOuv93XC6/pTbzp9ppPRIhT/GcG64DM7vfUdkJOV0
asLZLL3joA3HJfMa0MMHenzGSe0X2nXK5oeM+xJygpfulkssLfaFPKVd/GOscDJCithMWvK74ey7
GRo8TZBt88tokglmbbcxGLX9hu1ek0oOmLWo1+bs7kYDQbbMkIMhSB6lP2gHx7uMVkwKR7CPQkiU
R8fsnB0xk6ORcdP1YpNOvzkxSElr7NqbYe9qbcOenoyJhl8DrTk8cvRjUJWJfvai6BjL0f+yekoZ
YsP51WMmXc2DnT63ZqD4YXbT6H57kd9kY7XI2uLUm/IijccU09hNpkrcXcSK3pzRUy3jOWeW9g0b
Ncvwv8t7eI+k7NxrTfs9NbTP0bOT7Ajwf7Us5TawsfvDiHAgJyxeurxTRfJBsRxY7jx5EiAe2VJY
ViBnGlG8iV98kNirIovNW5Vd2b3bW2q52ls3O+229ofsTolztHXh5a3njN7rlOtJG1aEGUfQdWPR
5xdLYPzSoDyfxp6mhpSg0KGzJCaKBv9O4brt3tR6/6wQW3Z4cRV9eqm+SsyMCptRo3GkrctD7nzM
bvwusB0wO3TPNouMS2c09SolP/QaWgV7DfJhS8MqydZm0PamirGhqedIQ1bniIbDBf23dkknFRVR
J7y/1Ox8ROgxM0yWg8rrxQVRPflQZ/iqgPgM9iVUiJNb6yXR+Z+ViKh6EMOq88znvvCwJbsfvicJ
e0Mw3NQucFYvDadz1eNm9VXzQunqdgRE+TCxawYh19gHtycRG7vHWY9x01qDFZRjF9G6+oBdEB8l
sxT+7IhwsZDd/fuBt9RSi0joTm9GRtE+u0tZHrmEX2LwSAdaQ5uuLO6PZDDru8n4fEuze5u8hmEX
3vRmyh6Jb92cOSNFMus2fSE1iTjl3uq69W+Jz6JEdN5TlFDsEkfYIytPhw8p9SDDq3uJMv9C2ijd
tzZd4aEW7nx02Cen7cab6qctdNSGpuiRjTT7hXVEVmmL84+bGdLbVLvDPi9DUgAWP4/lfC7Ax5YF
QqzHx9TNNw6sv6BKl78SUehhKGB490V6TNKxu4GpHwzK7MiwZ+9uol/bkkZRlmHlY8ilYbS8s5Mm
2HR4bnYehA0Qgvp76DU178cGB3xmnQmoz0eb1GtSs8iJq8/UjF4H4PerwcBTnI6fjR05gdtMgA9i
B1Z0wvpqLmndY/LgzTZB54gmc+QeR9upwIF+Ln6EC64jKykqra3maBKb7YWGaKtyC3rxBXZsvzFl
v2SQC3HiGMt5XJ6EGyGTl32yXaylGm9gy+0+Lan2I21vXIycFTBJbKh9uosjAi3gTFhvJXl8BX8R
QcgvqVrpwG80xav0JvNgFuIRhsilLLGqfKp+3uc4Ma56bx0pD0O2odCYDI5TBBqbn4vsm2lNUilD
fCo3vhs9lyFLAaeMAzMrvVUm+OQTiWvCM3LT1sR1BbONM/sl4Av3xyLkXLua7YBeRHoAzW+rG+k1
nfxyS4qHUg8+dT8bPRmXxT/h9H+iqeWlJiBJ7hB/nzCAVkY1Iw0tAc85h+OvlDBVMynr14CnUboF
/NGmMF9jahkI5U9H8hvOnJqAQX75KssPfB1Ot9wsQm+0HmqiL5vW6N1rY3p/2opVkt4Ov2XZEd6i
ZNrTi+HiqJ+Nf8nZdwcu5yU8tAavbhMzgzGQ07lTtfo+4WQyOpW5AxW9L2xIFtXAtEiwfzoqXK3H
OJeLyRwh10vSjtUuLQ9Qa1Y6p3+uFTNqLvrxY9FOVRDPZHxqMwmDIpaXMdLsvVO5y/ncR0QW+gaN
h6Ss/RwWpcssZQ7rumCr4NSV3CRsvDdVlL7xi40P0FBcnApJKEcJDNukUT1889vlkwb8EM/KS/rn
0m16Sg04tcHklFsNxtZOtdbWm6Z5K+zfnRoF13EskK6hfgsHF7ip5K9I4y6cyQQDmBa6NA7me6vW
roLr1PtsVjgJQqslTCC2hip7DE0RfRhj/+wbrXwkEhTgVO0D2rwwhoOtHUrfWVsUCAetKdwfs6T1
cYR1MEUSf0X17lUY5Ry2XGkm5A1Odndw7M8Z5/vWzDAQisRqHvw43LqlYf4xtfCJHReGIXY1l4qu
GYQ/4i1dw1EoHcQTt580KNJ6PTJYbisMLaFNlwqppoNMvffQ9jsWnPVNr5z0xj8josXIW0Rec4df
4hh6USAG0oBOHm1j1gcrWI4mdmDyYGz0x21ZUUxe9tVrbRCgI+a51WPe+XU8BiYHD3Im/lUUerqv
qRPf4/Q6gcAxjtrykHtvdmKPlCQgPnXhVJ5CS39RCaNY34ZIk+Z0aIr0RzpOhDm9Bl2cUdbiBIvs
NdocKmONewN5n6SlWlmfNEn/J8pdqevNTl9Iwy+FtPWr6SfZfnBYkjtVHd1nSuclKgkRIYqbXagG
WeV/2qQh5Cb0bWTxfoy3OLzJoOI/T4ibWy73HM9UJ5K+aq+S9BAlPSOQP7KBxwSd3CPAI1v6e5Oj
kWJYQ1ZUobzOoQYkpVWP0y6LtIfRNjXsviXl4Fnx2NnpHzvnZ/ebqb7KJQXkVO8lEuYtsjxt3VbO
WwUR+oA8wUwWA1ouYpD2Pdnq6ow3ZzjKzlKrxnCNjecbLN5b/bF1U64rfnK3gOSsmGnNPQrKRHzI
7zlLFZWcgbpO1TaZKDz1ah+dLSzJGlUmhRmcGmle7Xtv4+shJ3trUWFxwZcGYVmf/kQlhdo1VAWQ
yfbRj7kFcbtpP7ht0tkCUvrFM2sCHM60djyMX3TSt+tu1tutoXGD9nQ0XlnRe+8mw1NCEeMqNbX0
s6PTWbNvra3Nvz2MSR3y4xMcgn2EjXgTt7px8ctHAlpVUCt14152xuYgsF2CBcrjQ5HS30w3HwaS
GHrEWNHOquqlN40iGiukVnGSlD1DiXD9kaNQOl/Qyd/gee+GBJqPCxkLaewTX6l/MuvswEZKrR3l
HoyQKPUYFzN5ceSghMJGTJveCmDzvKkGDbiBvcD48/mInbno8vw4ZfWv2bZRILOENNFAgEFP5FGO
4mbk/Z9ismmPEjFHUNWui2xthnZH4BkgsF+Wn8y+OcAJnuWpuCZT4m0jj24Ad8CQhFiEBcCxwr3F
DTd1k2TrEjXdWpRO8b8lkBxcxiSlWAllVMMl5ambeReMkAC8ns2oTOluI3YVweqjVVf+ClUHTJtS
j9Zyf1NvyjEk3pBu0+9e+NJFrs9pI5+5CFTHNtXNO+MmSs6hcL5kH19ExiozYXuIjYmicxrZrfDM
popkBImkVeaXzh3+A43RviIin3bP0NLEamKq1+R3/kewBI/GtYEDhrw9Bpiw46wTcQXEr8901pgP
bF5vQ5HcGlF090YML1FVqINgKMOwibsX+Cj3OG1rdihJ+alUfbKHCnDGKRBwwm3W/ajXfGcTXlbM
YYRaLvVIyCKMhXazmE5JCURmZj4CaDEfWQz8UoK4ddSau8pBmDTMEmiEVGeCygwl7NIOkEQztiC4
WqLOow1xiJ8L04LNjgkXAzyL3pBUsl1FO2DxxHnq6GnO9KOVll2QV9Z14KDZD3D+xgqrvaeaDZW5
H8lIbSXFHqPJOi1nS8NQ/cHYreN91161cLw3XnN3F8YTp6Z90mWnbuQ+3+I3CoSPjKCMaEdmhHbH
yiSxLFYkiCk967hSC5T1quqjHZLsryLigzHun4x+frU6TNLC7jzWDMWdOwWlf4L7RpTZ72NhhIT2
65fZGn850UDT3AQyp2yZ4pcGmsIbdgCeN8aYP2t6CljKIOKnCXvtGRgubfTLgr70VTIU1TarMSZh
EN4NmqJ52mBrLuM5xcY3Q0OI7LNePmSazA/AywDGsNjZ5U5N3AP7Sp8DHxl1ngsbyjyLN5nvK8Di
vPG8a83C06ujJGgy+Sd3aOzV7bHeNQXsa9NMbmn6h4q3ZoszD2Z+y1uEiYoH0b8ZjjNuW6m/9JXh
Br6pzYGZyxtN7y/wXeZgNtO7ZYJJ6mvs9lPDqgIy/5aVN/yAcGEjsRkLLHA5W5h2ZzaJP2ft4ubc
zbQ+4sRB+MKai7NjEZJVkXNoQuPTFJoZ1D972ySDHpvTY8ybMCysZNvzDSfhV1RjyQwJMCayJsPU
fg4GtkhMwNk+s+KzFcYKF7RR7kBuEXeANxpEn7lU3j3JBY3JKnuYuassAGBwEmq++lYVIVs+9HR+
BUlUvOod0gCXVRfbDXStBKdn1JJQ0hanMKXcg1DlTjS4rmDhIRNnFuAqCUmo9AigDCVyUTf17KLT
34QR+IXpdo5tZm+jxYY66oEG2Kp/dmXbcoUiRmpNNZtVm2W805ePVpyeKamyL11l7Fx7uBg+dhWr
5XWU0jr7ej7sQpPYel1/qoHEeDcZG3b6vyGGPWCBnlakpeW2K7Rgoonm0JBGF9KnTCdl2e6xZuX4
ypkpN7pHk1KdQ57Up7wYmrVV3toOEyL1CeThW4g4UWgGo0b/XEEASPQTD3BHluSK2OjECieH0Wbw
xo2EBIQCVr5MFGrNbPTXLn41zcQwhsV730kwaL4Rbm1enIZjXOpyc0jd/mRTs8UXzB6HGN+t0uuH
ZYTiQLR2NJgPthM9loSW4Kclj22JK3mafmJQ08i+AA7rE4wJjsdApkt7V8aG/tQnRTCI4nj2HfUE
gwxuhOe+CqZrHNic/TtakCrUiOXEXVqg8pxRHUabjDei+2ZuZMgFt9hMcPdMb/p6sqvx3qdiPoRR
ti9Lj1N8yNYbW/q6JJfWdaR1lEPK0xc6kFkihVKPPwaqeBKYhwEHGdZmM5tglomsxbJcBHExPdAL
ssqqqFlnwkw2fpz86ApM7ilL7t7E3w0EjVOVUPg+Fw4qRHssIhoauO5TK1aSjuvnq0XgcTkrmHEN
b+PSV7IivFY8jQ2+UxA5+WqNaRM3uI6WALv+V97zO59mxNqACI8oYjuFHY+tmLopQTyMaN/W8Oof
kV1A5h9LwpMhXUn1gSVlup86/VzNdC6ns0n1ASQpvdILLOK4+dAEUKdtO4jmmlgzBxtuAURMIQh4
FCkuWpPY9ZX7wxahtx75hdykhvOlF76/V0a2JfuO9cplQWYXeBFyGSLf1Km+heF2gDpT7q2Ca37c
c7803GrnTqzLyjT1A37RVuQ5Mf7WMT2YOTNSWhAG1bomMJaIiaI7ch0yCbRpueSYio8UDvlqEMYj
BcDvBDBJ4i9w0KQZbjr27VWHFXWlZfxPjiLhhzbK5kAr1iZutE3blJDaJkRUyc64tzi+zvnRlO+1
Hq5hoJiBJGFUq/zZAF/XQgYbXFKxHJOMDcb//iFybW1xPK6HxyFnwQkugQRXwatVNRIrlAAP2djs
IzOmRSagVdsotdKa2OEQnd5TsOKbWi6OJFyCCOvkd4kVn3uD7RsnZbUzbFQL5N0tXOdnmy302tCh
IKdT/qOpxaswY9LFCmxQzqZgXGIlVI/MYe0y6zm/cXePuwQuFBcu4rZ16QEnsXATmx6hY3cGlt1M
Uj+iCXENteNLM2G55DaxETqIkSmN9BMBA9lQth5X5bjRy+alqAWzFgZLN7ZeQKLx2zlvfG1eO9gy
KTWxsHa5MZXmCb5YWDKNo5aTee8d+8z6ApB6rKoaOMaMEx108FotEfshG+V6cqTCmwPFKfolJLiD
WPmfTCZhoDfla869EamgZSTTygQtAzsqhuge98D0qOIxPTHU8eBGP0aus4Hdf+amx1gRlRygo+LB
IkS5bk9TqeNJWeQQgyAtcpD/rsbBvnw/GIMd1Pak7eWQnypFQj8PoZTNS/+22ZIE4Z/Rsh6W++mK
k9huiQNnibxMeXyBA2TtmoQ36Rw1QR8ZT7FGe5tV4n3z7tzskl05ZRe7a/a2hrsCknbLNMZIqtzf
jZcd/Jy9Rom0v/aG8VmxHWc30x99DNfsGnh/uoul0mIxPhl9cWrznHI3EHW2omDO69yDOwn/QKEP
pmRqrtyJ3Hmo2EHJzC+2yHPQrULG8zkeOFuUn1PJxqrkqpg2zheJus8SqqS0GZOMuXngp+9XdKxD
qvFp7Y2dTemJNKjmaB836VePJMwrxe+0z0iFW+wX5HkO2RbAVOmFwOKoNIOR+dkQT9tVyYajbHME
k/THdm3/qc2DHpgmVZ8Rc1feBobTIzBVGkbNOXzmf15UyDg+KN99A6nmH3HMgV8bsltj1V3QDee6
rcAVlDM+tcF8HDJ1zIgqwdkljElJcUp7eDcfFSlmR4zJMTY/CjXmrDmqfDv4+NTKcbqbcUjAvHdD
Vir08gnKS1aMsmLpUytweNdgLJJQnL4fOMzZp0abOQFaxNXHAd7S9z/U881po/Hkxh+lp6pwa7Fr
PBLuqK3994emM8h9pOwAKwHfp61/9LbT4s6IjdP3gz2qf3xE/uQfH8mUBfdSnKjvdG8RAklGINQY
ndue1PIg6rk9ff9Rz1tqyb///P0vYWprK4xxyQbilXGsitw8dhNbchKtfPj9l1ynzCOQ/XnvS5bU
pu0dvx9AmSAfO2lhItWiJi+W7oA6jc+5IKZP9Ao32Hj5fpgmbJeYAviz1R+aaPTOVllMOBNndC9D
P/cy4272/VALPpr9XUlP4LHD13JBrWK6IWq7aVtob//8tLJQP8A0F3t7+WT//Huzf61knt9RDKTV
PXIJmBFaImC3S1Wr0Ob4bFvF+MqE8FrX8MYo+l5NhGUehilTBVVvWXwxm+jk+ppGztD2PvRpOndu
xLBh4uoAgxH9IaZBuHOIub5qabsBl+k+8BNGe1aaYKYocjwP/QPBtQwkZVIfcqGrB7Mk5QVw2X7v
ZHWC52r9cTIkp7aY37FHxCS3Vf+QGdj1IyCwBBNEfCo9vT0kaZycIrP9x0fffxctf/f9EYasW1vZ
xIRxdr7COwkqm59EtEVDz3alHQcHtzZ7J+vl+48WnFoUEtN8sUuSKt//+v3Hvuucw5jflWtRNSgG
cZtSIbZ2iPMPD+8U1IM9HyMDQoXZCp7NItEDgyeWwuZ2208RWS+r/NFbc/ZgWB4jtR2ThXVh83u6
/yb9/iuln/Z3Z+vbEysInnMwJ3euRhBlNAwsFf6y2jDkwaP289L12nOV2O3OzlmNR+DjafEs1r6e
QSRpnIYB13iE/mPcNNkat79/BOpQOo3cSDNsN34yi8cwmebT1M2/v/+kFIlaji0OqRHvlb6U6irD
UHs2moq3TSq8oxc3+s5ubEg3JI4ukntXFMru9v1gEfQG5O20R5UTyUkxmSPXFc+0uPwsrTbhf+dP
HAyiLU3vegBybRf6qn725wk4mqXJa5MVzZOy7YvMzOxd8wzOEL7xOmaltk6INrx3C7eI8+mbzRR9
ZHPgbWZI2+9+Wr1kuGsek06ZF+hQOV7Y0VXhxzhEew7sJpOSFgaeoqtJRcMvdBLov9bkMSqP+s6a
TZd3J8g2sAXdpiUh/iPReLk7HN3VDE93Vmgbni2jwNS6DDPbnCBhMXfSuBtNrCKKwml2rancS0zO
06ttn5JXMssJ9/UMlHNAqZd/tWBYY7nIxI67r0r43I/8PIQP5k0r3Obv5ZL/23T+y79rHPz81yrD
f1de+H+R4e/Td/LvGf53egrlX2oJl///7wR/2/ibg1xpuD54Vbj+f6f32/rfXNvwbN2gdNSlrPOf
lYSm8zfD021al2i8MW1akf4fvd8Uf4Pn6S8dEZzF2OKY/xN6v7F0pPyz28S1XOHzVfiPEcDThU1N
wL8WEpqIFr3j897lDI9CgeDuoC1J/2emS2sNzfVoDNoPcTM7k+NLr3TsgMQLsNCyVwWiWkc4F6th
y96BORCXsVf2t395Hv/RBvGvNVTG8j385Xu0EcI8Rzg6iHhXGP+p8yNTwkh1ZImNN2vPUCIAwnyl
8dWfbFw2VNcjwV8TN/JXdLgiTE4p/vv/pgfkry1LPE18C3TEWryIhme6/7lARxDMxi+nS7xMvAM1
5xmN6bkdIMNwWuGSNEExm5Js9V//5OZf+0CWL8tvhW/SFykcx6Et9a+vTp0SJaHzgEw/6T1qDgM/
xdVQOriIMQOMWpBpguOsgG01bTwXyEY9Her0FX2IPcQCN9ewdzLuy+yNE/C29JL9JLQPz08vCbG8
TerE/92rhWPp/3u9POjUFr5mgTbBJfqv37Uqp6kTXVhubK+Rz17dYfPwo4/OAg2rQGnehMqjvQG6
bz2XTG89wMMrTW1Uzztz+cYb4h0SkP1nAKGX7+PSNtbSUddsgLEDtzopcowB8GXy8WS1xaXy7HOa
jFeNAFMKF6u31WORVDdtrna1nVwXQYn03kcNJaxyiC+206HMIUFMwObmtV7UgRFZIMnNg+MgAOAt
ILmK4g+Jcxuzj6TpYOhFMNXavsPH77X9weT2r5wJE07MEaM6G2O7hkC+cxDkQ01d2sk6C9EflCS3
BFkwnmFafbVYEKmof6jNGRLLsUrdnZr1XVZn23mEm43CbPRNQMPNWnuK2hjvQHmmF/FkRWHgNPYG
f1NAGPuesNS2vYfGH/Yx+cXWY5qOwbxzV31Whjr4OHksxT5dL58V+5za6ra4AsEYJnQUGbh5V+2T
LqenBEyHDY0HY9NHb1CQC1GiF0nADhxTrbHzCmJA5nQqdPeAf+SJTCLZnPjo5s11brxrxMyuJfUz
FM5908y/YPPtKxOlOG3HjNA0vPO2oQ8sOmoVhBWi1at6kOsuTi4hFsZYQ3AEX9uxN1PIV6RQg8Rg
7RDlQWm/562/HmSIuyAPxgR7mg/V17UebV2tyfWtKp0O5XDeJ0g1eN/WvvFgEiCS7Rj4O3Y3B9rd
dkYyvxQG7Yh98tY01g7m+Uvc4GQdk3qbujfanLsNwNNiHfGrgOUsuQ5T+5ILvOEmLoDITHf4oD/i
qs8Clpt0lQOF8EdS4HDgNwm1iOuuQmYBXsY+LOyeIrgvtrdrkWs9Mwxaw8aywXRewrniB3RyiZnB
MV70zr/m9fzS8rlimX/2iFVuC7Fqdh6zfLpLVsur5VkeAfq7SDYZqWsrYVGA3YtgEs8VXD/N/tAJ
SFQ6q75JXMqZT5yxP/c3VqRuecheIPKUv+lUD3WYNXVr444qg7Z99dL5ZMOTcbpxT6REI78BEHOH
3nQal4J5FxhA4u1rCvW2Dgx93gYapAZbYCZDCYRZ+0yB68/INpsFdmuvLcQw7MgVPnJaxHt1Ztra
UQZ1RFcNPGM69PZ4h6fCli3aRT6kBMI1tEHYebI3nfiQUDhhaBly3LMNicbL1N5rvaBr803XTEf6
B/bODEnLjFlY/wd757HdRpdk63ep8c1a6c2gJvAEQRKQCIrCJBcpCem9z6fvL/BX3yux/pZWz68m
FA2Ak8fECbNjb/qSaVESdN8STiDIP7q1MOQbtGSLaZzhcmzo9AjT7hSAm+rGae8j76CGNHS25laN
5x1DIIynREXnunNo2se6iA76QPpX0XemNy1bKwVST8OUPdx51B7mEIinl64y2Ejyqjt1VEkVWFOt
CKoa1hcysyWQS/LaXzRURthne6g1luXsPMbldF+3PZEviK6p+BKkakuO13ny23wVO5R17JfW/W7C
8tVEDD3LYCOhsA/9m6zRpMHaD3d+WgBnoXZGuJs9Ntu+mzetDUFyPJ78cbxTzPTQ0n/gOPQYWVtz
6NZ0mS9RUMF4HH2haU/MTcmxbaeXoaS3q73TO3OHlOonjO6nKk+vacRSdob5fYDokE7yCfUr8tUO
JQryHtBkWO4X36w/G61xUmkoWmpFA8dMkPyY1Y51pOMvCCC2gb5BWUIWTnGb0D6CYABSNz4K/Pzs
jsBH4jsyvTuntF4pMK8SgCxQhthkNy3lrQ/8z37eHEvmbEXADvadmhp0U/OjBYW3o4HIrDLjQSmf
3Nr8ZuvTBqG1nRaFT4hiGpA3wMGCwvdnzd4UI65xkH7WFETkM20fZ+MyMppNbgYnLU+3jhMDnwbo
nynJl0jVz3Sx3akODI54/EGcvzQKbDxKSwt/hqYyIOxBa05GMt6TJKN3IW9WudG9hmqC4Q8Q8Rsu
FZCSDntQ6f5WyWN8lzKBb8Jr9sPstmt9bihARw4khiRnaeU0LgCSSII9x0DAqTi52quaZXsVsVqy
ftTCBmYPhTNY2ap2h7xQuSZCWzZhA9mlHD3FUL8oac0ius2iUcj3J9SqU/NA6vu5d6Krn6WXQvcy
QLp3Y1stq7p4cZryYkC+Sjb6MwihV5r6F3ZvIRWjxnLpxdnSF8qOIKHIHoT61wA48aKwqemTC17A
eOsu5D2smBQ/jIaXac4ubp9eaqHDDfcpVFdwSfAMcQ+CKyE9vTCsCDn65uTkmNwwtXaKmh1t03t2
i/jqV6jZTDU4L5g5IDuDzqYfjlO076vw6lQVWt/pXZo4ANKU6NrBKbXoygnbZiUrtKgBRppf6yK5
jzRAWrqQB7EwcEeV+QVUwgh33KLKiseGBr60uCbkWArSzzJTudFyXqnOBmPL3Dps6zSDJiQGfUVB
M1llVno1Ytta3qalr3n+0fDXvQ5XdTGtIejAPkbgPEEcAiML6OsrtJVm8ZQRFHO4GE/Q38CmFikv
ejX3yzjzv3B63pF5pgTT4qZZwEwiXDVNgf286aZPdh9/c1oKFRNcuLHVJxvdIvOY5N/IpIdAcKOr
HfJWLbyZYHEwzhqR37K3mMGaXQm8+8GN0RIeItbT1mhpCkBRLmqEnTZwm+J/mRjgYBOid79AaeAI
vAeTmi1tDV+erhhS9Sj15ADSad+HMFp3v8PzcQgSft3VvGncQWHM/BUlAYLt0dbo5l+brCUXp4Hr
iNBYdcZdYyefUt0hJ0ACPvOzS+5nD7XrDQsgPcfQGV87wJrWqO8Mb3zNKY0RutrfzbI/lk0s8kBL
CN2eVZMFxC9Bc2UA6e4F5KquQEhpKa6yS5Z5nyPOTmCoKhWZ7OJNzIg7urjLyqm2zWtJHp/yWMUq
VGdD93ccvGVkEsCrCJYUcYITBFB2yh/pWQQ/De2O2fsk6zF2dl3f9amzNTPS7g7bC3bRbD3gVq/S
3t5QowMgDVepEXPXh5k5LOZpeLdmiEZLofweZ0qn1HSg3wKJ6bqPaQBnY2lQAO0t2je4XSwjehtK
OwH4XW8qkxGUZOwWZvmJhMKbZp6TIrnezmfc+88zxAbqUNwnJjtAGc1+CUADfnW+yyUQuk0DaCFC
NtnN/QArepB/CmfA9TCiLHSfeas0464c28+QjBwHLblS5TqaAJacAiZAa0oXHcVNthJtvpAtZHY8
0QvnPrfDd7A+gOyhW14qtfW5d05jTE5NazV/rzuHXtU4XDHcER772tF2nEosihbZq9Ir7qqoaLYw
897TXbtWlb6npIR7b+fjs2ZdTHD4aztVccDqmPaFvkRqskjA77Cvgxb6UmAWnzxhfg1ClYfXg6s0
rANoW7i9CQtZkR190C1Lo4zpSpjQiNbQWe8gt1Rrd4vkzwqlS4mL0mvjujBYuVhw9gaIPUxeQyfN
UL4BpQOKg4NeeVOPe8/EGgO4o7xx12YRHLU+PU8lnzLXUK54DqjdeaR3koO46FLtnhn6rE2AvREZ
iLaFOvP+TLMnhjhDDKGhAmTk7rPT85s2LqTopK5tOcaDZeyp9L5XA71NhmZR6BtjVJUGLtvBffbN
kF61JrmodPDBUgzrHPhUiImza0CECtUXcQoNVRU8qKg34SzD62lOsvmBuzit+pg6fbnw6McpQmpy
RsN9Atn5Ea4FzpLCYJ2jorB1ai5e4G7fCnN86HvS0coeveOd5vs/kIS5InYDmxKtJzYB0JhDgO/a
PVtco6A+VSdQbyhGatPzPJXDSjN1/ArvqUv5aT7Zz3psHyGkXCZ2dlQ1rhDEgykVUzxmxi+KEh1S
TnE7Os/FmB1z+iVv0YOqj299aaIOxNVEhyIzYJrnpu4eBw9ZB55/crloWiU9Khn3igHOMH7XDTIF
HJu05MfQNi4Sv7pTYV9IHRtJLi4qc8ovaJKjHJjcDbTjLhJsW+axOLYjwNURI4SZiTWORTbRyClQ
o4yIANau6NrU3nMPl6tKw1IXBg96Ye1UritigeqgpIzSYqtAhHLh4KuLNGV29dR6zvx23VTRy21/
UDMQpEp0JY+0K/XwMqKytdDs+CqHE/ftAt3nkxxWHxbKhVOfy6B5LGP3WY/SA3UycEK82vCiz12x
aOyYPrvo2nrpATDExewJVWr6e2rtIfLe8wiAaPjXBAct42rcZ7EOyWQ8JwEuPZY/iHt9jaLMrlIB
CozvUUENsSuw/knJ7BdRtY5DpitEIEYmBybYJy8LT7cZpgOMG6nP7nK12mUT9ABZ8qZj4Fa6Gl2Q
stlUdKP6fnq+mdvba5zSe7Ji76+97jv5YdTTY8L8GjlTI+fHZA1dbENNvrrzuZBpaT+manEkAQIm
VAxYw35Kigud2fhCrIsSu2BSFNIC1SNls/fQ4bIi1r1UXX5RYv4qry45eQJ4z/adAcNN25VPPBiZ
rjx98XPlPifTEOXlg+53b1n2Ge+JhDzITEQQ4wOTSlhdWSXm580zApgPW5q0TZ8+Ne9LmcxfQl3d
3J7g9iipJ6z7uxxVL0qg6VJ2XmkzDM8zv8ePWcW26NnC1fxq6dZ7NHNRiPm4WQolyClVke0yIC2I
Z2bqu5pOlwr/0tTa12KmKyWY4JYN+BP8ngj363YgBgtbIyezyLP3BpwyLU4k0JKDBf8mWDxt5+b9
ISVkz+uDdCPXM/R3OAcI6TVuu8Te8lzmPhwzGGChDrWKbB2r6l0K2JGSIsnx9n4GRr9QMmQsGzgt
4Dq4alX2uYedDaqlH/k0P9PAs247+wRmZa2RtGibA9wLSM8WOJJldUTw4sr9cNRwi7RJX5NfoKFI
38gVDc35BagtiLj4qlN7MK0GdkorW5MiuHm4fTRdZ+QCrOxezv/NMQL1fLWjkPFVL0UfPGcqYDiL
DvkWADfbGolCHOwG2A7w9xDWA5qUB7D/yLhhA/BtQmxlBvPzQq4+NK0umQIVI6zxVlKdWraRlQVX
0ijLwU4PakxzqtI/ofDIZo11yh+zx8qllyYVA1zLcjicgYm88CJ97LoOFjj9zce1WwWUS5d1881P
gOY5WgaRX7RKmvE10xFC0aq3wcJyQU0Id+LC2bje/ObOzSltAL7oA7QZsPAna71HUQObWrD8M8Mx
avXoo2J2sxlq5YOYU36UTLGcDTm1SQYePGh49Uhehx3gj80TWLJPbv3FZ7vVWXboIu9ZjkvudfdZ
Fp3EuOSzsbNHAfKKNYri/ChWr67TC+IRlyKxdiRvTOVVd/JLAvFNUu5GpYcESnm57W/PV+DwBN4K
OpjKa7eLo7Jcq4g5WwEGWVZw7vLDzRkt8ulbOiGQyQGX+Q/ZJkXR7yhiXRBo97iWpyfLIENdQDIy
lfU7MgMp6QRs0GMc2z8UAxcRMcvbeY8mBRVNpwCfS6SaV5BTslpoBoFSQl3MV6FYHikAIiGXQtLZ
oyZJPJm2cNagjyEGWOZjbJKrVTuPXE2rQfXXILzPQxheSzW9dJIrmYf5s991p1tmGliGYOzt+6Do
zzJBtw0it8kYfPFTulMrfQK1MVbf+4GrtBMFixEyXGWa4P6B3nfpCRwIGAIXSiF9j/Cp0ZhuQzXD
rlK98nOoaSd6SkEIjHMiTev2asjCN+Lt5A6LAtOEPdP5A8mwBTInnR1C1IKOOpqLJkROcrSfAAYu
RhcNKyOctn1o30FDAG1bZ7/UsPmuuoRxlIqyDhvGaA1tutUSb5slh17BzewarEU2ZojzcRdArjO/
JAa3YBvmyZNDWz09YRpBo9tAkqDQksBtn0LWhQ0F+SVWG6z1tJ1IBS680ot2BqUxXp2+lVA3gtX2
yqVdAVts4QFY650NTtCrYItST5UF8zeo7qVZ04XhtyTnvoKjqPZtG9OpS2l7OQ5DjXx1Et2jMQMZ
BfflWDn9eYJn3grG+lsYO18jMmJ+Pr7Sa0V/AOz3zw19jsukP+oK/XVVkaYb6AHg4iMNvDOKLISp
vQHzMOQ/OhjiHmh5tbdh3nw3KOg+DPKj0T7o9Gg83H5Suda9OljaqndKhVwalczN7ysHGgWiDzUT
PATXNgyKFY6j2qIC/u3tU5QHzb/+of0fX0GJtIm8YiWZ2bRPN2VhrUwb4E5obl146LH03O2g12LK
oT4sOV+7sNoqg/5guer/Lxn+yNuonZ6n8se//vFNlJXq6dMP+lDzX0qABqWR/7lkCC969P7WRv/x
kr+qhijOqP+k9GdpKsUv3XJc7b9Lh5rt/dPSNQtyPJtGPsvgN/8W/jb/6aj8Q1uDiqNlWhT8mqJr
w3/9Q9G0f5qmDUOjRyVNdzTT/d+UDq1fi1MWfPeqZtia7YAt8DTXlNLiT1usNKyscbO2P+Zl8epE
yi7R228TfLMpTUZevSEfQ+Z+M/TkZnMVu7pxUu++daYnBfYDt93EdfLVCKqjC8VVQIu9FSlkoqwH
EvQ14M7WgaQAzLD5adbHI5kTa+Duiw3IwWGrth1kMkkMhZpB6gomkhHVUg2MxGl08q1nl7uyH9YZ
aba54r2qbQ2DDMw2RoAJ4itqzldeE2nld/5g9igv/LSWf1e2/LVmKPNjMzFgPanesYaOzN9P8xO4
RgjSjaYaFI2+UrNy5nNIN7UTfR21wwA8j+f0STillEumfiZvrOKl5xDSVPfqSEiVEW90hz+MypST
//+qqbdhWRQzHQtWbfaU+aGaGlL2Clx7To40FuQVIiDKeJcOh2CkFGYjU8hIVBqigxdtHO7SwFsP
5OmnuTki0KpqV1ZG66NHNX2pgZCwikS6e7suvvCLnrXlC5ru67I9zabzKa6LFVmYna6nj4iEbWHL
ulhwQ7BFeKlanI3wPc/zkz9QXSA9i25IuY3c9nuTNPeGE4NlGyWUbJ1H9kJTFLBwwWHWFyvEEfa0
hesDmpjhyRwPfCLnlNT6fJ85jwUoMYW+4sI9Tim8Zsa3aNTpO3+fkGKsTGBQdOPjDNJxyFf73Gnn
0WbO6ednOzgRjIUN1ZzhUIjAU9S/IDpKVO6/RA7CZfiPwwEu/YXFGsHxsVRpgxmC+rsTesSIG1RR
IB8yHvPp3KUwtFHl6LUWilJcyTM/rEP1s4mshOxHrku20ppOw31VwfpgFa9KAKSo5DJjN3CC4io9
tUC/ZyWUA1Vn1VtdtO9N3z4k+D2V2n/Xp/w1R2rA6l5a2qptN1hrNAVwIObe3Nc+FPXVBm7dc+Nd
uol6l0W2c/Suv99cuobd+Y/NpekAEww8cguqx1/3fDz1tYY2bnIsYCQE4wqQi05NwKI5/D1RDHeq
oe0atXhvBpQ64vq7Xqo/Ep3k+hg/thMpgAxYbwt80W9ZPT/2NYnTFoMefYosGHNou+y1Mwumguv1
EuRohsPondnLIbQXc4yMgDoup6JkM0f7KXhz427BbmPqPeds6hSV7O4lKsK1zFOVnEy4qvg976gA
wGYj0JlYTMhzHOBjgFvmhcWIKaxUA7w1dBjTLjnS3kmrwqKzr1M1LWlxgOj+QIfuXl7M8tosLbRE
QGd1NEl5XQh4z97l5oEDxEiyyaQT3wIECJaXmxj3uVgperOmB+Vt5sFYOzVTblZhDrKTvO3okv9W
SIi5a906Z1Rwh/Rs1wi7ahA15lD6vYmFy8wDfQ7k1QWRDaRdnaABgk680skw6aSHnQ1bqIhg4vGu
bL8oP+vg1tJkXPKhTEEXHwjbt/yP72sYxrpZWTjWcXQKeGk2TD6vUtXpCuvyQpextvnpL4sthxpi
l0QHuT3HJw9ULQ+rj2cYHbYNtBqAVJFvLd/kzPFeaqDtc9Fnr5J36BbXWTAf4I6DWQPZcLZsaJcv
9oh4CdQy3BGy/liXf3+Rkwcj1gNnsQb+1NXKQt4jb5X3PIHtVa1gbdvEBQzLXAJPGF++pXHqRBpV
AT5FIvqRpeXlcpu4ZKGYFyOy5WTrlIv10NiHfQe/CW2YyKLSm1FCgnfM8xfoXU42csPQ4srWoQ2R
HFmWgkeOqxfVPM+iPppsFBSe+NKNjv2nq8X+u2MGgze4ITAWuvfBu1Naitnc8vERETXal4NFbh7Z
qgx9iKHD4PTD4Loml7OS0xAwVZNfb1klc+Tm7Nv7P5x7A2jTf5x7/A6ATCaAJRpufj33BfoHtCQo
8VFMM0rmJ9tvt+ngQwd9VtwIJTq8c7oZuLxrDkNsIrRqPM3pS+GYS8s6M/fKaG/dqVqHcA2xKoZy
0Yv3mWIlT8WasVE7CMzl2fhtUTVndD52enmQNU3REJPdI+e/tM9y5BpnN8HaxRkIRsTax2d/OEQc
F0hiAFYa6gEELXRxkBzaKN96JEzXbBBFp85l1cni3zcaVWa547LsrYRhdRTdPuIxu62hAg1JOmy6
DH+H5+T26dFq0GAU8LhoBiM65OiMYMJjGOns/g4qtoM12XKArEBalm+XZwMN6QJinXs1cda9Vm3b
8qy5uxQWxSlGBvnMIYzYhRGEmlREl+LeoF9Am7FDmqXy6W1I7zTuQA6a25RUyak9WEcro8+RTS7z
LY/g1B0Ud4eo5KbSj52ISugHZondK5JLVLLhziccKTFDwaYvYBPyoX4WT6xCUIvDM+c4dAgJeWVK
mQuVevET5ILVYR/rVPpbKNZtZPV7LtbWc+ApYvXtI4Q3W1MzN+yAXIqn9PhgWxLlnMJvmxlXA2YO
rJFcoBQzvgQZbdDaUG07p9xkHgWaeE+edYfSlKDomQ46lnYFbp2cMM+/p+BLHS775htvA2lDFosZ
nlGCk3eUOWhHmAyNZhd5R3boomvfCDLhHybQ5lz4XKAuv+GWEIOGYhu1ayiKWW2fvcDVwjRZsbaP
UsJaCPxZc2wRM2JZhzpz13BGU166sHf4jVW/dfOxYGuwCIW3szSuLy892REdNNUGoPnn1olPOhS2
N8OSZm+ptHzn8WNY1w/8CYDANUikxUCzeeDRBmW9NPUhRxlMfLWof+Nv/nR4P5xdgzZtSusCcdNs
Tdc+wLXgAUoDisodsKQCxnJ3J45Q5xyYqTR6ExNfFh6tpLD55xvorRYuNW8KGOsBuyxXj+wyn5nG
WS3GEpLDk0pj50yz9e9Hqn2MOG4jFQSebboeOj5ihX7yqKe68ujxosvH1RSgE+F+GN86W7lj0V3L
otEjPLjY5RjouIqCE62GpCXRRCKf94eRfPTtP47kw5zRfjyWcQNOu9KddY56mBx8NzxFdOrIf3Ol
vLc86KDYCmxydowJBEtDbiWCdWNouCEJb4I52f9+YPpHB+w2MEuD7J15MjHJv06RZ8wJlHBN9xRz
C3NELDIfpoGUmQ1lFGdbLKk1LKFa4Zu5LFdzosIq2K/lIsZ1KTLsELGJzGFYsOtUd/n7IWofA5Db
EG3wrTQy6FTFPsRFyWSNsL5l3ZP47rWr4+XBL44pURlOEZ3tEnZO/BF/dnd/+Oi/mR1dsyFmdFVD
tTXnw7LpaYDCTe62T71a7+TR2NHYQPng1rNOfQ3Xg5EvoSWE++kP5+xXpK2l8tg6J001PM9xdZC9
v65MTykXGIbePgW09GACI2qcmNhJnVcaMYCttGI0fv/AH6/lj5/54Xkz1BQiszHbJwifObJwiaDK
MnjOzvMvyCn+YfPJu/0cWf71aQ5wYk+3PNuS2f/peGrQyOhpyKcRk+/tpMSl5XKLhiddh3bu7DKr
v3+8G/L3d5/4YSuVbqI4kK20T6UfP2LjqHhytWJcQ25Htjrc/yuQaogHxa8sKJ2a9G3Xf9hVf7uw
rqtrngvilbj618euO99CX9don6q5XNEAv7Rw/w2cavGtzXNR5ffcv3+wQNbfnCI+UbMtIMKaod2g
wz9NtpvTfkunQ0sTnXaAuvHZo6LjO6TzN3hApbIfJuOOrAM9Iysrgybk3udM8VvOvYQ+RCJdrS36
Hpoc7Upo4lragsLewqJ+SfQvDwNZ7hLq3HsYxbYBIth2eZi0q04aucWZC6Ni6SnOWrdhhYBaFycJ
+qy16xfbooHMwjyL/8zHgUVcE6xwPxaEI3/YAn9zJ+i6qnmgo01dkl6/zj7gEieZGraASlCR0i1C
CXWJctwt7PGaQxPA2Io2ZnmQKEriIomPNN/a/n4gf7cLfh7Hh2xYbupermnsgnQiCCB4u93i5kUu
R0xMNrty6H//mR+yvH/ZlJ8+1Phg7RsQ68BPsSlm++JYhxKaSGs8ZPQy4zQXjbVxjBx6ZZIB3OKs
PdY1RqoBMNvvB3Kb5Y8HUVdd17DQEDE9WwKWn3Zj7PlV6KawqdfI7MpVkynXwrwq4ZM4uzx/P8CD
6cd7rb0mzYsV3Sn2JVDmFSaPW4cFIrYGx52JDiD+PhQPZGTE65WTTFhOguf3Qzb/zjb+POQPC9b7
tgcHBgeo1a8jo6uBitcz1KrjkZ061j16SmhT4gvVGi21ROyuo67khEBBdkvptO0Df0kWAH4ouHyb
3dDT2M2Y5accMd+/qISfLlkKyeww/4hML6H5XwXgmTrYSUBx7dv5iFokYKFjQwfGXLz1VgUs/Dip
8WEyL3K6ioHIvdD+YK4/9FX89+75v4vmfNg9mgon99Sq3A6cbU+jU091oaVCAqtv7yRyZYRx30HY
A9Aw36jUpn6/BtrfroFOAluzDMPSPo7ARb5LT1W2TWrS7Ueuh52CM8deEN9AvHh2BiMJ2LFA2CBM
mWQbT828MkeKR/qfBkTwzE79sJPxhTEpBlxBOg0Mv+5kADUV640GiW4W95qXvhsGFwiDmhQCGxzw
1gq/Rq3xaOLeFSMJjdoanmktA8Bbd/dDNyLTU1AMRVh3CTBwXDiZdjC8PoVG46hVsKISJ1gHSWMo
qg9VTXzCC/GIa/kyzNaWewsRK/AE5hky5j0/7Yhi+eJaA/rIfEtuhAGJf8l3MRyP/KlXR6/8EDWo
mm7v4SlDs0gpP+N5YperrpZEiYuYj7weHqiciJmzSOESovAqXfS4o3rS/rj9lb3jC8eQvx3InHdB
sf131kU+7Obb+igjFEBTkN/RFgYpFa56S3xto7znxeJr8EX+nDeR5eM7DDW3xgziItj4abyX6Eyi
Rb04yxcxmjK6oN7AE7adwOtAzkiv48SjJ7A6tLjaJkl05IhbbnG7aMAgOpO2tId2R74nmt88G3aC
HDNodtUFDaMqsLfiE9ilsu3GkOCuPxedBREZ/nmbz5vGjffcdjAnLef8ZNPQE6XDawjPO0lAHNWL
/qDVARgDiQbJskiyBcm61exdIX9cpXycxI24/rRldsgyAXvSn5RSfS6AgA5e0ty1hPpqxZTzyzao
dzwjdBUXDw31Nbop74pqwLidvI4dDUR24IEf1vZMF6fza2Va27RDio55cf176MFf/LL5xqrakXIP
N7nMcuhNJpOoyVaBkP07vx2IMiWn1ZJaEFPkZTa8Ro+lmj1bIcmMrnofyWLJTtAJoOfEBsp+y+F7
Op3tOTNNcYb3KyPtM4ISsnySSLD54pGVpzUBuUlJJPodycbiO31k7yUdF1w/jVU9aPS2Qs/snyJL
d0BOu/1n+W5s6Z4m/vihtfXWzh5rS9917TkCJdqSwCsNGNyqdhE1HloazZcB2ooRMZYCEXASG5Ko
6+mAJb4SW8QSMCosBhYhhiXWty8ptOySsGtiMhVE0ZYZI9KMxrlBOO9fourOgzy7K9GLiZrmaKow
wpHv8NOXLKYG6sK+HJMQhDZDN3FdTNhYBmel+PZpymELkbhy1le2OX2JYWfrg/7ASbaccONW07NX
X4SzLU8ea+TXIRsESQK2WIHT1CbHAtxLcG9KxAUJlQhsYvc1Rg4xh0cUppfpHF/bYWtRnUpdezNa
4zoZjeearPZofKkMclPUoFttlzXz1yZuH1KQpQH+lqi5T0H9knS0OZU14sDWXisu9GDTwTOtOgdZ
BUtfaahHJ0DcZ7RRkDkk/Qsbie0+16h3oEpM2799V0feru0sagZo8gHotmERIHORAucaSwio0qV4
U+IJSvoEd4ZenvvO/yw/iUjcx5mzCYiAJWNFZzJQFGw5e5L/joS8LBVHjZdxtFpiTMiDxC0S6+A0
45Ofu+uKeJkE1+yR1H+1Grp6sxOnjitgJE7CtXpw2TW1/egMD4qQw9Cs6JBocBG0jCYQy6jnNMPR
Lb9aNCWi07cos+K+IzHEW8gVG0OciFS97ZffTQcLEa7NRKNT5kW37mugA045HyJ0zMygX3vVXVmR
QGs4g+P3srPW1BNCN9jjMEcD0rqDBoMdabjuqw6XOJmTWJHw330S2y+7KOtouXJLNJvexA9ir0nu
xIQYs02Gc1wxmfGPCOqcWyTOc7ScaDN+ayl0SbZNHAn7qhU0JGCPZFJxJtGA6+C44GkUc1yKfxQl
3ied2h1/K2lxXS93gD7WlgtNIfwYPZMDEm9Zx3SNWQelOZALlHxOb+K4U7zAa2ZoBKP0ANwlXrnl
uzpJLzjtHLI5g3Gqw8GfvL8SkXiRWqleG1jv5QEdBWVDKcmQLXRIeCkMUMqbcj/JNW7q6qF3jnJE
WYSsD/aSXXMcrAiSK7g/hAmkwHhw5cKajEg/BJIpzOM9d9AY20Dhm1UweBi68jFuerj8b9cKZUrT
osXBwOnFMvC6KpLqBF4TnSeLlIKKeGOyO7U6eeijPeQoPDiGhvxhURDG4M0pXO8WVhekPpLx02Vw
fkTG2bO1ZdxBbQNXYUoIJdvHuxbapwyd4Tju7yCnE54XKAKv1aDuRkO/VVXEJiI8CDfBAnjXEqHp
FKJ9iipSZSHpGnMRWGCM4zLe4+FaDr0gqroqTFRWYLJui/QUzs0uTfydfIIUrDgwVVNC3AHGy0KZ
5uAQxJCfYxGl0oANtALOH7TMAOsXiVYJZSzn/iDr2kLmD+AaARBvLREiLOfi0qKzQ4xKmaOHgUWs
Zj5TfykO4gizjCg1r+QNMal2yFSRoNWgua3IA/r8sR1XW52NY/OUgXwuAYcymOLWOD5ALOgGSVsb
KFXYZ0aJnN/KnQ8wMOICeWuO1i0qDEhBm9na1aj8z/DAIHBV1VvFp02LchjvDbU5Gjz41sowAV3n
pvWO5UQtqK9fFNPYDLV/z2DVztoWJi0pfbORG0OyvBK9Qh/8SWpzHKLWu8QY/r6k3QsnHkMkafyI
LCKFw6SFXYxUF4H6AplNmsdE8OnKI8hdhCgX/FfaAT1PAFZXNz5r1LL5Hw/b1QCqgGWmmv4k9XME
Rrig8BYZAe3Wa7jcuJvI38qnKeykAJphudyk1icfB0PYwiIchZX9Tl7IZFmx6Ac70MUjccqW9m3I
HzmBMqo8gQs9z8lUF4BJSVyPr7L07IBZ2dnwQwHn2g68iC3DD2uGzJfe6p8k4o/gnhlb2nO4k8Bp
Bs0dg5NH5OhKNVX8JKlE4/zgix2i8UjJxJ0pX5OHn5I3OThe3S6S3oV2B0ZXG5NOxYlnCNyrOEbi
0PGB9D1tpTIZ0GB1kLMql2nikdWLscklvZsqyILbZUBayIndrW4fJVGZoLyOcZHBdL23VacjDQvg
RrdR7KwHJVh3fDx8eSTxz3LNw9+9n/EPUKBZKh55O057odtroyjvZb0Gh+SGaIka6BGlM+VNCjVa
sTS8GwJBp+4cpNa2nNjCGIBoXuodu90+y1PnZEKbSlvRc7APW2sjNQf50IgH6uNbhZQUh0SqdIhR
ZRmWasDMNyBJczZgQFmf0yllEtnGCQWVYkKnRBOvWqOt8N+BMd8Z1CPYTdQtMlr2YJtAVVHhwAGM
5xwGIdVmKs3cvhBSyJLZZ5ns2Tfho+ZmFYqm4cIbSJxKGnHBWokN5tLp2XdYGYxXQSQhxWANVMNU
ALhxjop/wW31ZxLEowyqQ+1Dkj+YiIpI1I7uKLpoOvoj3OL4sBYZPZlhKbfyjrr5SoEtdwIaPx5M
tLsiLDNOcJhhUci4S5pTTK9ZzUuN6hYjh1hqSX3UNav79q+7SK74GZOouf0T988IAQexzBBuIDFb
WMaFz2H8siM56JIihXJVrqTu0BOccly4kcWYT1W0l63Mh4j5pQoecS/KbpYgctSNrSxGaSOyK76K
d2h0axM5n3vuL1s7Smqolesse5NzURJv++0MaRKGVuNignpLPo9e/FvmS85lyPkksx9Tn5KNPqEx
dxuk4ErEUWXkDc6+i/gklCCSgsKg8AKxz1x09ZSsk6BA8I7LVYp2XCWsgc5EiYuAzRKbITZBDeJ9
iWfKUVOi+LFz5hvyhGcQhMktRWcbVzmc8TDArsy4SDxO3DXelDxGZv3OaaHCJzZXji7R3FKnEIEc
Nc2lMUVwjvLEPaiiUI+2cvXG/3CI2I5eF9CvQRGTLJJsJWIsvQFSiAxmjuPmU+ETo8EbM3Q+1AiD
J2MeoTYsEXU4FAkLSzlcpyP1FqqKA3L7S5KFf60QW0tOn4R/cnLk0XnOVDlLncnmciwH4zEOqcpT
x5Z56sYTinfrYDQ3ZoSZCeeDMeUSU1mOLV/i9jia9R0FRoZFTVyOBmYZR0H8EVknd/5E03VB9h/U
PIedKwCj00zurveKe3aQNLFxVDhnM2FGHaMv4Hhyh2swRll6BoPeXwktuUdsRE4TDnQIRxymgNZt
uTHF5Z16AYFyAGdlISlhj4ORx5RUuvgxgb3Onc/y5xxciSCZcTFVyCdQrD4M0O1YWE2ZAsFuwDVw
qyX1UfbOyt+OKefK7OxPTKHDnYC5lgXGqrK52LczZXTOmlzmiQRJUuEUYAWdCmh63C4N/EpebPPh
jZIoy8KGHRkIWg3/plNt++YkT8JfCFpFyp/8F0vhWVQnRx4vzj4ZuLagjLmapu4gyXb4jddDTSea
6R8bkml97SzcO7nPa6iMzGR4Gk28ZjlADm/ut9QlxDDkZYXoS/5FbtHJhjYfdwSQmhwbCP1kh0nE
l5T+fV3pSHYg24X6sin5bJmxRJ9XSghapFFWGlZ9AEovFUBcXZCFcI97y7BkM2bVBVq0VSSoNKV8
xX4wfLaiBPZejgDjLZgUW10psHMZrnwAShN3Ue8gLFHdg9wlG+ORoyROwSPRu+K7ZnXxUh3e0mCC
efANs0uTzEoca7E1sXLGneQMSKhjkVAfYZViV9BbSnpAX3UtAlQcXg5pC5ZAXtISVc0WtOzssjl/
ASWhtlc3o/UQg9gqm77HPW7hMpDtDCnJvRwMhh5ha+K2uoRB4q7i/yLtPJfbyLYs/USISG/+0ohG
FEVCRZVKfzJYRkiD9Bb59PMtUHcumEIAM3U7uptFI5zMY/bZZu21tsUfDgRk5kgTi5EThfuD91gi
672qX6nE32k0hdDx/HlT2msGK7coM4Dm4z/NxKYxil3TvOjBfPpC+2v41IQiUKJdpwQ6WMQIo5V7
sV39UH2HbaDIbwjjPzVtdIKgWjt8KeqXfsJBnx0SB4xIoxJ4onaX/blHOMJ3kXHxzhh8BtaBoatJ
yTU+o6/j+6FrFYW02V2J3dkP4D85m1pBYQKiJcLXIpbgO6Rib3O/+lNzh0LhN/rT/86n4Tclv72i
/rOjVMyfaVaIRyIXiBNREZMajAxDxkSfyO1OyL6/JnKwVvxId1+X0QHUe5CCwtnNgwl5AJThY+so
joTCjTvICi0AXZDfBgP/T/kM/D99wWwa7nDn++5Lh9AT9cZtfK8Pib5ndkZNHYBqCFexbybnUrz2
oiwBSZAf2B4lInh6QYJbysAeJOZLm1pw68XllwSXBsDSJRppz3lZf6fLep+95vl23FwIO1PDpmM7
yZ8dF64tDHebzg+AZdzV0N0UVHT4kWArPjtRMJze/RLuPGUii51/yy8H2/2AJsKntA3vXHu1Y0a4
+Ag66BOGXfMDQCYqVMR6BIkRrlg+oYCGwx7l6bViGqXYDNQ4geVaPfHQ9GGA4VRh0BQYa74duRSY
vpWTEeA9GP0T9EqXunCFd9QvOBfyTOeInCovJkgKvRKcnr78VLvz/Qgk1TX5zBYXFvPr0rwab2hu
Ap4BjYSN8mwPI0gNTIdPjdziRvieDLGoYSi+WcbqaQOyBm+M+1lXRL6NPpYTpWTngWsrxq1IlQCC
lNa7JZF2AWE6qQah4ACWkj0oywsTD3POe9DJ/b3HrfxmoJvSu0n94spXLhFL7WH7sBnaWmNKQwfK
bgW7EH5a3aZpgh7Eq35pm2joYIHd3ZfSRrrAiR79iiMIu+QljvV4ZSHRor+w2PSr+C40i09ncvjv
Ow24VSGqAvPlUssH5ews2Zlqf+PBBT5G62nzSmPGkzxfzRp0SWg+AizGO+6y7B5rImABXwCqghTe
O4mnn+WXzQ4ejqKo7RqW44GcX2x2J4pMa0jies1m9LgTO2hy5NPI3ioCssUcXp2rJFnOombAFFBo
M8xAcHgIm4zFuGFq0Lsye8iTV2Sh0XMKg/ihDpqPZpk/j5L9yetvcdi/CKGIVgLFi93fc9r26C0j
qiudKDtJvxVb829Bxewqeg7Y2Xgz8O9i0jMuRyvdx1akLp/xavSl25h7lKiVwMNrEkPgQCtzy1Wc
NOhglTULEBVI1xAKcm758jMtTybap7E7tglmun8Y5meBQaMJ0JPE1a1Qtyg0xTdO07xsvPAy3WYE
CwDZ6g/Kye7XksTI2Po3igpQD4Kj5Edb4SKz+oK61L35hXuht/zHKZ3RySbcaveZeqX8UgPQCZn6
tKOREl8mJrsq+Ix806JDRs4Av5u9OsjbkSdLyHwRXPxEp/MqA7cw5+Fy282fdfcRInAoUVB8aEdv
HfnVk0JjpW54YMXFXGLQy35RKT6m9oLIBlQQqGyBBdfPBArT9VwZ0FbHPQI0D/ozWZdYs0lzgnxD
3Q/8SmCstrfXsvtFAcsyJjQZh2tBcKEEuNhyP9AJh1slyJo8hRJWiJGGp13WUCCafoMo6M6EtmaH
TduUxZ0fretO9Btp/gxGjzsjnWvYaUuUtot9Kp0fMYXg/6yHzAXuvV195EdtCS5VseLMvioCat9g
xawYQ8H3GCVBWnHlU4DTvliPDOdxxH4INSlvGxzp7bauv8qgW0l6T2fsdBVtfqhYQXT5XfEFGwTB
wEcm3SjL3wHzyt2fu8ymedRX8crzoo/95O0xRPFItrgrBXuuyJhqc1E3MMIyudSGLarmlsdZpfGD
VWOS9ghcoaj5dIXsfuA/ehTMelj46TpA94PtRtx+WY/lV2PsbC3nEGPeMGrFdhTzwz6v2OWG8MxB
UL/ubAdCFlrHbwPeitXKkaW5HN3NQyYhkXPAHtNRdfugZsj5d5xARpCaYQi6aHH+N8XW2pqbrbO2
SVf3LoCL6gHOlyc3Gl7IWTkZxQ7+j4xtb3dfU9rOs398mi2J9NXSUBokVtg8Sqgo4msdTlt+R2CA
/+p55Telg3fBfKVoeQB8bjSkvfH9UFilZRcxOipKZJdUmPs5lT4gDIDW27Z/6ev2K4yYKubsq3dc
8MJtOn37VFCwFFRCMS5NFJUemUNj2bij2R/KE/Ii0fyaGMGNGf9pggEVildr6opbNsRHcz9MpJot
ChFsRkHNYy5VvZUStQZ1F7SILiqEYmSACS9Sh9xLWH8QSMBs+2vBNZzN6pJcitCNYDzxxwVlnaHK
mp0vbnTr5h+iAnrM+JlbT0lNllAo+X3RsH0tkZVV9ofalFzTqnrr3SBvQFZ+JKOwb22h10DXMK9n
7mJtAiqy9oc0Hn/EVa3avGaQqDH0dveCDLXb5qsCdxKO5FW7aySGLkvKZq3jPG7E4rmlUPe2vQT0
1lGWY1kXHyK7zy58HoY2GT438bP0Akz8n6fvuiX26W3TQYsI6so0AFwt0FbNnGTutnbstdYJrGbO
QzO/sQXVKinFFvGlHbmwwazI1JFDlLzgGffS+fXuZ+P7FnBOjoDvWQsEAU1oXUfHsr1Ge4kyGcli
Aq0Q0rHuTtVHdQGwWVDJ1OKssuDRrEofmFv/N+kT6rYO+odTts++snuUW8C9UTP2XEBBgxnIp/Zj
TbtITU6MygahBNDLa+KN3J2/MNeaeplo2V/mGnJWhNGUX46+E+bIoRxITyrA4LenF2AJtXxbAN8F
R+G5AV11i1NfjtxYmYhIKOr+3eTbe0SxrxNlYYvxN4rjF/CBKpnOVpiMHUwA1hrNxQtdsuaGsiz/
SneeEFjcc9FAeBj8OP2MRzwTLVAQ2uCjLIeOgffuP7SJ6O22NhfV7pWz7GyQ5a3Lb3E7Qr2FzgGb
u8odqn+T/c/+ftk+Ih6DBC7ysnRKs6U0u/ZgU1WjkSJ/xUxjlGKn/ZSTYtTG8owtfTYA0ueXfT1q
eLG5zUvnKWf3rZLuOnlLkXH6MPxYrdzEboC4FBz89OtavzqArmfjgtKE4FI22bOdHkQ7dblyV/GQ
l2s7jO+VxDWR7rCm6ko9bMr+N/mGnggSInmNioYJ1zU5E0ox/KicO5SNEJNUvmXjrK760X2sQ5x7
67vcfW7izHX2vgLC5P1j7DYfHWeAa/osuvhXfxLvFVcakHPIlWIujjb01iOtUNBpI1N9VXWbS585
Tonux7T4QxZerTxqT/Lc/sWjyZ9E/emZXCJz2NxsasYHWOc4jhcuHiG1/bapvaFaT4AdKIY91HPw
AX6xW/nSnGlcPdlSFp0UgXDwrcOFL2bNmiyy2g/i5syBs3+dFiCcoIVAfhsQjO4RXQerO4aDs00H
tAW4Gbe594jgBo0MZfN18kjT0/ACNvw5shv3so2IPtltQFu+5W0j0Eu6a6+Z7OttmD37XUXwbdWX
bbN7AGz0FoPJ/ZiyzYPqALEZXgd5/XVTDn+VkKgD8PDWumROT7OnaTzwHMBACw9ssNY+LblA+d6f
Twd1qjx3reYzyOSblQUFqhlnGET6D0UWQLi4AcuS1LfswGw274eEat+krBW18L/5oZwy7l1cBShC
uPmcNqtvqan2xfBqRE+Zx5Vdb1AfUxMmbSPdPPyDZFh3mdYV6rRO8uytGurVPnyNK9o/6Ob8C7r0
6EpNJZnhfJDJYsQmLQwO9epZeeDaD7foAaGo1m4QI9kixgTCBXV1bIN9G5tQX5DyIITX9YfDnHCq
qKRfDxM9DuE5VLdrLyfRBfgJqJo0B6ffWjYiJ4h2IMhgep/xlWDGMEgubvsBfwjg6QU8aQAvuL4u
alpCES+5yUx3XZDacRv7h+EbMzSlKFyQRQ3z7CK3NmRzBsxjg4CVk0PFoRtKGBoEYKnp4ho527+7
xPiySusfK+qasM0g89Z2KJcPpCMb3PJg+yzfYMDvuthE3QPqj9dVDl8OE5J7OA98QWfyGg3ujym9
OaozKfM3mVx/EFNUpJq4y/kzy61fZ1S5T+87a4GaDQz8VND39HsYIWi3UFN6cJTafNxY4WrYqejC
Zuoa73JbfTKihxgGznb+jo90mVT7MjMLa9PjozbFqXiuJmiPUtAtsI0i3U0ivalCWFMh0c/b1RPJ
itNPurDoPx8UESbohF2WTr8/eFC4f8mQ9QY9435PJi68VQs1mjlJXd+4CEXHXvp3X0dnIN3mwqN/
G9b1LBOgvqPb/f2wNmWbMEUI+zOO1S6J73ntdvdHM/e3JuyPJYzMDc0yZOKRW1OKSSexyv8YrdXV
qgn/P9v9fj4NljjgfxyijPdPUya03UEIvlOuLQmJNMMHVoXUnN1GNzEoWsNDRNO+aie4MagDbqaH
iMs1JF0kavjTK2IunL5fnmYxN3Ez7Fpjhzb9thnhX0NKGwheWK9u0af9yENF/kuH0yn/gEwZunwB
KbbO+MpuPv0kvx587WL3/87LvtX9YHPkUWN6KzQSPtOAhnYL8mQPM87wDoCYjRM4l58wjPyQehLj
OwZsm/iII7+d7Ksaguq4fuafuTsIUqH64D8pzrWWcZlaiCptv3rV9rqNP9kovYvXQJ+pHxWlfxsT
s+HRsO5NkV2HDh0zU/Sh4d9ak4YsAUp5MBvjuE5Ax0gCND6Zc3jc2Mf+8FpWdyYSz6cnxD56rA8m
ZHGdpGbSGmjcvy1NbAS3vG8LI04XvnJ27eIVEO4Ve9nHdyAj3dOEvfJ2d07xmuWvRM+t+cKJRj0D
tkC8Q9rvYGkknWkzdQEmITLnS0BB2yrh/hlus/pOzpFFaHtubffQ9Xc3o9bWo5PUIH9thN5il81l
lrd9SnGiQb0zaSn61M8o4f2zQjbPyOhmqUiLfrXb4bqzJkTjyaqy7CFbTV9ZSqVS90h4GnZD3WX8
lGJkiZKXEt+O2A2Kr9UuuMldSFh2q+7p9GrsG+d+eQU8KQsqFt8z/MVqeFPkrID97T5jOjI07g28
6pS3EAamGW7hRIcQ0oBpfI93d4wYqtTnndkgDn+Xk2BiQcaoujrzVBr11FPJyzo4NERgc1g35o4e
qJhGD7a0+6BpszrK98V4UcP+WHuvhCik4s5Yc/eoXT2YEm3gg8Hhoi/SOdsxOLrBgUFjgjHP17su
+lBF428GCtBuf9P3cXtpxZAfJBv3c1Lbf00sad6+7Jzp93h4rSPvukWcjM3dJVVD6bO/cWgMBZY/
zXRugYbdghnM/3YhuonJA8db426i+GDR2+WTktuaoJfb+UMEszs4Kbo2dxnIxWx3NeXW1XaKPm1J
pI07BELsV1ckDKifcjB0zDkU+qVfgU1njbg7ri2OdeJF5w6zgufDhbKMEPfDh6mFXjWS2Qur701N
UbpQOT1ZyP5kEl6cHtySiCBsfeig7C3E8ZvnGm6/EX6+YEfugx59NVUkuw3kdf3XKiPD2/U3TBSy
ZLfhJrs2ovGTA8dw63mfwxgtmE98RmNuLsO8fY6d5C716nM77r1VCuBBQcvXIwSFKIZbfO8EHyx6
7iLIbDvbeV049r0q4bsYZh0QG5bXfKT0jvGAklXgtrfKCq00qJYNZ+Zzn4z473z++hiLjR/7UUBc
m87rDARW4myudRBVQFHuWElKsj9W135NreE3tZOKuwRD0Qkj0T7A0yxxM+u65vs2oqBAqvf00Xx/
sb49oGmYGAvyOZ4r0Y/Dw7GKTRJPVjmvR24M6sZqyQS38L8NohN6sBgxxcAxm6oZHthMyBUVKM3o
3E10bMlNO3TxzA2HUHKRGMoGEr7I781ra3wVGkb58n/xHgcjLIyrHdVNmqCYsw8GR4EhcZhPD6ED
ttwwhy+x2DAopYV1asbzWqjlt0S1pYGoYZ55GTWVnBpp4Y43sVeY6CnNAnM0YNdVj6GGBaxOON6z
L3Z0ox3M3cIKBz3MbMAqdmtohqBpk9Dua+Z9Pz17iz7fn9v5YJTFdh4MaFx2SLOtbcBdCqAKqqJq
zuTNmE4mkri7pcJ7etyjq+ZAmEUrJlVJf+E4gHzbplYe7qgBIV/Q1J9UOpqb8nJTJb9rt58e7qhZ
oSTwn/GCxVbvt5UHUXiwWw+oN+QtnHJ/uUUDKNyHeZ8LznlRC71y1erxUfpaMBxwRz3FwE0CFZRn
3asprCf1r2zb6ec7vgy+T05MDVbest26cCPD7AysCpSnCf0HoKxei+AyfnUVhvKT0+Md3coHwy1W
vRjBLgYNw3UViheqPY7gVMBgUqM7N9bRfXww1sKWEeijL2kU2DKj/qhqlhIWKct9+pXODbO4iHNE
sAs755V0WdC7IMzeWYf33CCLvjNEfFdzXTPIpkbcu/mnQVnUa2/+xZtQn6ZeRfBneIu9urWGHa1V
TBj8llecPuGwOv+M2Xzv4/089weDWO9vmN0AmZDnMEi77f+kAtmm6TNeVg6q5n97m6UZ83Z5XzlM
2QjCTlUQ4RSJtE6PcnRDo7blesTYLhJe71+nyKYUM8aFSesRG1os91A57Tc0DSynxzq6CQ7GWmwC
qEMzglfGogwiCKa7T1afHuP48vznfYIlQ0RRFjP0rYzRQimG9yWIvCYO/ZQz63PUEkPwwMR5MBLu
Wy0PXI1mYzToMjT7W40kkzmsboUmLRFzxSM9/VZHV+lgrMUNmm9oaKjjdj8WaL59EVZ1oNL+4NHV
evYKPfdui703D+RzVyazWNr2g4y7QKp0dqpMyLuefrmjS3bwcto2BxM5BkhC2nGNnetXt+ob8Cxg
BhCQb+Z/44IejKQnORhpM+VIuJcsmY7UQN8+nm9L48zp9zm2zcl1k3CxbRt5s8Vi+WOL+M00MApZ
Fauj2442l9Cuz1i7Y07o4TCLNaqGdmrCtptRnnAfxDkWVtmZgFbOxNJxOxxisTI2BBu9UTFEBgm9
OveIE6k5wiLUluBGdAP+b1O3WKCoD6ZNNvbzGmCNU6zW8iXo8F6fHuXczGn3H2wDb3TSputZoIFG
XHN8Ub/D6RGObenDiVtYutj3fS/NxnntOj9Qrvw8jX9X2b03FmcW6Ng5PRjnF++s8xtj1WIXLGqY
Qb67E9CevgaVhov4HP3O0dFM3KzAcl34NRdBSTq7URib7m5N8wQ8AojTApUGV9S8nq3QHT1DB0NZ
75co3NTbVeNZUiflpEJ5RbkFRPnpVbL0Kcv9bdsUAX0Oqk955f0oMBxZyKem6L5a1pWHoF4db2hm
N6/o2RbbZklnKb68DCBWT60fAekS9UqUNJ2NNjz2Ifr1W+Mz3sbUWffQgAmZfvoxj21X2yFTDxQh
wLFZHIrC2iTVNtzNa0Qg13gcwSp9PD3CvuT6y0QcDLHYrx1Qwp1ZT+yj6Knh1bj6V7CiYB5/4tPl
djIFIrA4PfSxhT58uUU8A3UZcsntzFl00Rqnp72v3R//6or57yjm0iuAun1Cg5NRSmf7WK/qj9xl
9PWcvTdPLxXZjvcbatfmAUpmBvaL3hJ2jlp7/pf5Mpdeh2tQIdn5WJYmfh3r8ROsIlsIIE8Pcszd
OJyuxdVSwiXfkLab19CoA+P6tu+ptB+q+A9UhoAynR7tmLEE0ADCTOKjQFvfT9rGM3cV1by9c6M5
k1D9JcIwp0c5GikeDrMwKU407tpJa4OP66Ay8HaZJfnDmFzRHzd/Ka9Pj3h0ax+818K6pOmqD6Sh
sY5HaEH/n+7Lo/vtYIjFQvH5VpRFDFFvPqnT0EWe/fRLHB3Bs6DABv1sESW8XxzYDuok3Tk4MyDz
AmriJVxUp4c4Ok8HQ+j3B9dxO3tR0/f0LalHDZc9mCyxPJ4e5OiWPhhkYUQhjB+THBOwx5Nx7pX+
nPoHDL0QQRtIN06Pd/ylgCWR40aO3F5s6iry43o3bQwl8Fh80kFn8wPHX+m/Qyw2dB3sAIqjJPEz
9TGsQC1f4p8RI/4rx8wBx2FZPpFOuHQ0ch8RptJP969D1pjXORvjHNtph0MsXqfdVk7bGYmxhpWy
RUxnwns+vSYLSqC32P1wiMVmjgKvgyuDIcJS/iwASiJdZYuosqDkBE3T3q09u1IL5NZ/BgZNR/Qr
ANfC40RQKEhmdErW5bZ7ms0f6pnd9OXNmIIY+SGw6L7JnfYitgtKhBeQvSh5lm3iu8ja/EErH1Mu
ahChPX82YGZBdhfYf5GrMcWwF902sK2qA/b0rB0LAhzjv8++8A2mTdJFbVcb6zkc7kD3ChrAAdon
pMrdg1BRPqDY04Me3QygN0K4tv0Qber3NiHahdHkNpOx7vL0U9fan4iqT49w7NZxDkZYvFZf7vIm
3TJCWobXBSAYI7jz6ga9xjMZlmOW4HCghYeTNXmWBeZorFfV/Jk20spx12cdnDPztYSqbvsQ+FPK
2xA4KeTsjHMXwaL6/nMPQ8ZnqHjj0KHxfknsZuzouZhZErDwAoDuJvMeWyBC4NUYPfOfPfnnPd3t
7qkcq1uxMFnx7mEXOfx18J3Lnc1alLQlrX5sTe+GVhl4a9UzrGZ+ENAeKCE1lzI/wl2zFuiZfRf4
PgOLeXoDLFBCP1/IgWUQkXqL/11cCT0NYHbrdcwZPZ9hbdwL083I8AAaoJQGkO48saoje74ByhXA
O/mJ5teLqM5md+RiaDuaU5vSvHez82jbtc895wKt85/nDDC8jkv9zFsYxsJsLKukr2aNJLmUBwgB
mKoVD9xXH3OX5pmPAUgG8a7IMjSIU/Thli5RQjPoFk7P2pGNhpQcLUFsBB5l2XEH+gCR23q3W6ux
mqy3OhpPj3DkvLwbYbHPumpTJ6th3q1VVGFTUUv4N2fSskM6B+nscgHXLVyzcUjMyBnHHV4NrSXk
TtidWxqGTr/J/pJfhFXvhllYMbTt7cCJGUbVruZbBixY3saueJlnCkWYc6Cbom7A6uu7PjUvt953
EUWogUeN+SKUSPI7Gy2nNxwnGzDDdRURhADMlG7goI/vrWH6oRz0KunvTr/FsfUAwOnTd0b7mWsv
1sPvs250B15CJ5LMrfhUdDedHuVIbgEEt0JQWkxsKunvrUvT0d3INblDk4tyEh09nEWdNYHm4TY4
PZhlHNvGFIyAH9tcx9aSWtJtvcpOq+1u3dirT17jCiKdjAGCKe7N6DTfBVdkUYiuQIX+JBzZZajG
J9aPmN6yC9ebgKBhOFTxVw98uqLdcZW5N1aRPihg4hO3LaQ83NtbEEdz/QktNdUjsvjZ791Hlt7Z
9rVagzoKog7dHNvwOYbJhvQKdjJv1CRuXRkobOtxRH/T0f1YQbaIFmxygalXuSb96qQz5A1kyrr4
cUIdLM1WJbK31Y067/kkWv0nnzY0nz6J3ZN8D6G69a23MlWU7U04+cCNNd0dsPVrdUqriTctzPsu
/LTdguzM3bXb0/LMx6ntiy+ds/sy97Cppu7j7Hi3u8hQ4M7HiWtIV4FYDnTAtF9lmUQVmRnmnVH/
5icdogIFvevgVBwLUoL63ukcOK2My5oerSnsr2n4eZpTSCYgfGu9BEIbekXR2VH/RxVPP9QvtC/v
0iMtZokW6n2RgKBVe5tCVu23/7gFsKM27NB3R3skRIo9qf4Mw2HfS2XnVAUMoI5v/CYY93RVfqRn
X41lUZncqxHQB8UDDHywmw8dx62IzQtjBaWN+QM8xZ61ZNd8lGyGT2YohMsOc7VnOhhf3tpDxG8H
51Xsrr6qqQ+TyQX40Tb5aHoR3Wl86GOfKW8Qeth8L7fw6wz1TTJByQLPobaM+DogbXBXv9Gl8gHa
kIQ/yNqv7Qre+ey1SqcX6B5v6QO/Br58vYMSRFZ5L/FAc91UxI9qu2NtROBFRRdfB/aAzundywS4
IC3wp4/XsbMsqDI5cCw5ubX3Z3lwvCw0E7K4AH8/c4jDDoVFur6YVrXynR7M2t/TSyt7ONzCyqaG
k4xOxXADVEAcWlVF9hkLuq1K40k99doyq5xTQjd30r647FayP0AD6CadBxr1bPPa4O9kfCYYaXJ6
pFkpHnhHC6sf2vc/6TubiXxLBiqy+UNMZb7XC45uF/4HfqqohS8TF28Y1H9w1sy8eLW2+bc62tMX
jg599o31JciazdW086/m9E/RNIlCSqQ0dYPGNwze9pVKvvhzF0MJ9twC01U+DHnzZE8xATiSf7so
+EIENmzaW4vU3WXWbr/Nq+KbEd9GrfE0Awn02AR7aiFzgsef3gAdXaYG/gHclpg3hfXv86aGHzGA
vmM3Q2TkXwtCUAdgtL09KaGKwRvrpZ6/OKC/qauJJYpQhL66q9GC0c38kudQ4XX+XpRFMY26cLIo
eVRLwiqCq6SubsSoIZLICNUY7J46UWErHCb3ehAyieZ58rsWnBIOrCCE5W++FtMPf/ul+G3UdMNO
2pM3YXpqrDN2FzdIbHZYcrjOREz1JP41gziFjAV5cLrV9x6bylapk17UdfpBC2qh1aTEJmoGSmxu
6NHVn+z5x2Daip/FmEKrr9r2O5GBbLMnpVdEA1qN/iXOtnm5QjgD++5Uuwebi3pK+rVTWP2l3lkt
wwnYYfEAySThxuBHRknxJFItNeRu8WdlX0zQb/pYoaF2hnFPZ9EQ9nfyoiMuE3GLoGcKSSQ/8Lf9
b7wQG+rPVRLAvwrxc478QofNK6qPfJsgrkVz2XeRy2O1BD8ZTJGUMZWsO7xXmjp+xCLA+PKWApXl
UuOjmwKghQYsjp7lpZw+pvt+sXenFLZ+qmGebRD+0qq18LaTNqKd1duZ63FcfdxGLbVsgIXGIPI2
DhPHhjszrrlacZaE9tv2cq91IuUa0cEgo6bLipoQ7C2oPlwq9GjsB/EqiV0CHcMLg7tHd6EIjvYD
4HNxQoOgE90g1oE5YA6p2BN7p4Ib0hgpgqCYazGAwx1Scd1ZXdbcygFNIe/Uas4cUS2GGoQIztXW
zf3LNKrhzTI69vMHUfBwyMgtD/4Tz669Jd4knCZiCmadjc4ijbN1saXvRAsE6x2PJZotvmy31de9
EhZB0gatIte7hiTM4sqDsE2D8zdiifLh6xrS9F69wVU1f0nH6XMzQleyCYYzzt+iU4rgg2XzggAG
dlopqJXIOzxIzg1z47ZuOuImMAFWFcH6Rsfo3H4y4jfmgX1xhKIE6zO8xOA4ecg931yCos32i1md
SUguOkN/faLFRtpGWRUWQ2+uuxQSF4xw3UJGVk66pnkK2CvV3B9zgSrE7N0XKFBO7+V9kLPcy0CN
pDRISPYL0MTJqw3MJIW5XsHME0tkG0sVBmvdATDuBkilQ0zp5NH1kO5eoS7XNV4HT29PqC1U4VWK
9El8RRgbP26Sy6GTki773Smq/d5lL51+8EVHq+bOx4EXeYRNTpJL8/1qesXKb4shaNZyE/eqdAEy
Vtikj4Xb3ybuEw3cbF9k5fbHIXwSjVaZsdcl2qKDRykM0VQaL6QjxhXC1aFWiLfl30z4u1hpqD6Y
ERNMKdR31HRW9eZh5bXXbI0OTkrMrsyQ3dOBQ79VCDqMsJbtsyuaW23uyTiLVpfP8X7J9Ob0icJL
aWOeF05C785NVg9xu4bR8F5Yavy0cvXjZ+DF41PrUrDRcR+J6u1syPlr8nE/9/99gkUcNUZJWPkp
T6CIQq3cMHOJG09TGuCLinKCyRM3lOioHNhaTq/+ArH/tvrEWKRvaT4gLb2YAwsAzmYTpe1afRJ4
D4oz1UcgyyvmRwf2sC1slfO9ogEZJTHxbevXfTMsxLZz/IxlO/NUOq/LlTl8qsW8TBkCKRuXefEo
XjDtKp2JFCq9k1/CkVKlRpy0WGG19luEwt5288g1zS9PP8yvcEcWCbL20LGQ/LR/qUW1cde7zmbT
rGeaMMQdtr8eyEhBiyBSjWs3jNDJttD6ehGJxAxRtChgNra4yIoY3ikQ9PmrttL5FdRULKfq8OkW
maCy3o45Jfhmzb2D03NjlPjzYI5c+MhRPvAhQD89H0eM7fv5WBiMBtnm1uyTBnjYG2zcn9y1gJ+c
mMGEWNL+IYoPLJW4QdSN7sPRcvohfklAa03QeqUvFjCN5y0Mfldlld8mrEkAMa2cOsZWmzCtOhIe
gPnkfBLq6It7PmlOOH2RIUFM9t2919IualdV3agi7vgKzvzbHsY0qJXEFDn48H2iCEIoKI+ZJL6O
y+n31tW6XG34rUD5GoGrzMj7RzD7slh5Zt+sS0jQfppVE9nH06McO36+yUVGghEp5aXCSBKX3rDy
qmad4QTRCptvPycOgeS5MsLeU1i+zuFAizx4W7V2UcZNs+5w0xSrS3QC+8v1NxOhkBmXd897RiQ6
hhi6xT81tS7sK6ff2D7zysvkj1W06TSuSm5BDF8axN/ZUJBg3HkwSlN4uKsNS3QwU0a3KCRW0MNz
KYvQLxybzeWEOADOPCrFctbl42ltuNMb8gvir/V2xaU7k6zxVlcwptRudBVuvxZe8qo4T34rH154
0MVB5YLoOdR8N6ffUIb8xFQvi48F8Yg9hqwpnm8JE1+CJrlOKvZUDTSnB9M2PDXY0ihVQbKtB9Z1
u/JvOziOC9iKTw9xzO4dbJ1lQqFs6k2/aXkf2AWhdSR23xREf52I1lCsP7tVVZw98UpLEeEcscXe
M3klrsR5Qwam+2JDiahtMG3gXYw/Kxxj2cXZd/pVj+9N6iuO75NsXTZ91mG48aumxeBCPQqfNyQ6
IA2vIsLF0wNZx8yLME+u56NoRRvTe/NSRtUuymxGUhaT0yeKAbE4szlF5KXghzeUd6KABj+NyAk7
rwI9Dhs5aZUblTYQCSyx0AqxCGtnaaOJKub00/6KUOISUO3UJUtsIv62eNqqsep5O3TNOi8aFN7D
S7wnOaSwT0qIZkMTBOZE7FCiSzwz+NGpOhh8eRnsDH/XNFhizn1eMHC7p+MSqaqQdpIfG2N4/Jzy
Ose1ZJbk35HHIIty+lGO3YUBeAJuRAg0wDO8X7S2KqM+Rf2Zk/0QpC3EV9WNSgFVbd7TzE2ASTHg
+fSYCyqYvd8oDUU69jxLUOfFoEM45askG+p1j9eurFMA6SjZNDnupINKGMIU08hZVBpGnAoFQimi
BBUrZ4/WJRSCwBLw12bje99Y5xboVxtEDc+kUgzoFh4af1E92IbGYNNLNKxx8mH3dO5t55u/k3Ty
VDyJJ3vO//CC78rnsCQy0mzoM6EygKVfzAZNKJBq0tRows24vFfSpAsby3T6fYU0KdI/AskTgJCU
Zzu2lOUYlDlAUEa6eAHJWaua1PtPHsTIrkyEKi9a71H5DgybmH4SG70QHN8defC3soDU4JlKDhzU
HuRwdPPIJQ7n5hNrM7fQJsJ09kbrItgkDkzBjbqqv1ms2wY1s5ly5fyiFkUuMAiNxBJe7qLfdYI8
yE1S1nXuxz39nohx8DaTVQEBL7Uy4nmPZGowIHRK/jSM9lr34vUSIR9RH6rYeBF47101S3ligDYB
ZyIoArGoyqXPh+62hAJCn6MYUgYHz0petah9hb/sKxzb6VUK5ta2/1us9s7K+SKZEoMXFM9FQJuj
w5sEdJtz4bRe84lIk6RO370MSbgWVslYpfdOD8E6qAU6s3RWFdmo2ExCZlw9RcnqOz3syoZ1r/Ao
XRUV7mX8LBr1lfGmnsGr5I15NVbD5yBIuyuacnI46v8OPNprycSR/qRMZJHQctvtx371LPMY2eYX
VlpLxxflQ1gbDALxTYyUSNcbxNKTf23X0ElCrp5zXkgTYTngdopo7epw65UX1VYglQVP2FyyiO3D
rjKvvG4fQA/2E4ThGGkSWspy6yDSWCm5CDgBsuJhy75Q5ZBlwVkmAaUIBtdqZ5OMR0ki/QT+SSE4
K8aGUyG02myTPcpVzGWKvJSQMn3ncdi4jzKtrBZPkUxrf7hMpt87KAGMVfJhM6SbG5uoh4pNBfep
ZV5ofQfonyoo9bwo/2TmdDEixEF6nAkTlJR8gMjsB8j+KyMC92cgDZCAx0AS7Llu7luykuqdravq
W8gekBrDlMOWAVIH2L6+3dtgwFXwsFiSKPF778JZAWEFz/Yjc4gRceyYVgRBUFOg57p7Crrsd34S
rxDdHvKPYb7/g9YoozOXFrXkXy0ClSUjJH4g7UD28725Dt2m3Hnc5zjX8EJbaKawASzy+axntY0u
1XJVhNM/TZr/wQaRQJu75cWc6nc0LDej/2hlw51I7G17/G3uPKgyo6cKwLHrWze7Ov3yE61LK8Jv
rGhD0jrO/ekC1s3NVWXWV3l8x+qLXUlFCppKn01kImV2uNU3ONwN7LZUQdQSrCtfRPJ2nDzr+7ms
v0oqWVz+4jiX/yMhFgkN7MvVuOf6vkYDRn6CJ05UUrIdRI0kmaFDRrBaKQ71KLLWsOnDQWW/jABH
eNgyvhPZOQ6Fm1vFtcyLnmDIAbciELbZJFBWdldt/M3eVBdlXK27sRefi71hX4gL1IDGBi11+JCN
9us8WOGHfhyvVijtYAc04ESZq5mUnBQDJC1OEheTZwWxvug1daHZXfK92jS/Y28USzdG8S2G+1gF
TL28mN4sOoipQgK5XRnpBXIfzXURORdjGO6ZSWvOnVJbmwTpxYrbL4J9Oyv2amQSrhq3rZSu+ZNx
C5H6AOCMJAf59j17J9mCoIBdksYXCjC3OvEqlklyWFybkPmiWQGd/9hDNr5LMGwxpGP0vNchsu3k
wTePFQtQwnxsdMVzWhV/1CyWlze3pB0/mpv01d1YaA05zm3s95+wKj+Z/aSgI8T6KqI0WEGzGhtQ
Bhiwuho1NieDRYhk/qNEP5vc96TfIbZOewyex9y+x0e5Cbf8s01Zi7L6LzGpo9f0e1cW05ViN/WA
wnc4VP61LjOjDKrr1MRtFEWo2VQmOjlQAUF/nhtbuEFpqtzUc3kxjR0cCG95cX4brVbJldlXH9jJ
So8pcbojdGPn0FKv70RcxC8Vg8s2cIz41+JrmyprjXWc3c2elWjKX4Zt8s1Osr/YE+qKx/TXQXJf
oMQu+2jVN3YMnRPVmHCw1koz1Nv2FqqCDxJ/xmxobuNmr7KdUkq9Skp0zU47XHhWv9oNQnE7IFcb
OnRwWe/tBs56FQxuWK37oqJQAx62f95bLrFCVNyKneHtVzGQdAcqaiLHxBWTqgJvLru9zzJ7L3WG
Eg/bWlND+llizlyTvLWK8yoTMm1cjx7U8vLblM/il2kR3I5hvE5YbuEPJIgKf6/KSBrCpeJObCIJ
TuE0kuxqW3AFQ+JFGaeCHNMebpvoN2PMoN7jSgi666hIxa4ns1GnLnJlUGkO5OshnOfpSMbycPxr
fibeApw0v62fxKQwtf6HeNze624xyRirOCM6YA6zeHZlm4oGmsgQEtQaaF3ob9DpRqHK7qzLOfXu
t5AtbvrkYszvMWCwdcfXXW6vdTNJfBJ3kHi9t9H523zlFdQ7KoUhgRZqRFKkDjsb7R1NxoiXrC50
Mcts4IDzsFLr4x+FjqIklzQAlYes/kjam4gKfXGyS/rLKMXQjj/whq+5amPzCUDt174c7iTdQ+1U
1UA3R1UPd4gDwyUhP8zIOCkIK6FkKEZZySLQm3MNHZJcBieFJdXN/w9pZ7YUt7Z06ydSRKmXbl0U
rY2BBbYXNwp7rU2p77vS059vCPa/TeGAi3PhwDSlZjY5M0eOHHlu9tvJHU6crPiak3IlHbzd1M/O
Tmd034oJwgm5zZA2AJ+LLGyV/pMWrnUwThCEWzu+LOlX33so9t9MtNFENBHGFUat0lXq9Gqnxqjt
ZlJRT262Cx+licgvX3bcyjkbb5R8X7lyamcW09Xm0I73/LFsWmqhZjvv9wutXRAc3ljF92HM1v2M
pP6dDEvTN99kK5QDaUnqyN2AIqi0bAfz7fDQcHzBVWHOFGuUiXcelebJ6Kqj1Nr2V8mpEmeMcehx
KdGm5HkkJYwwrzL06R4ceaaoIW5IQmanSn0SCez2Q3uuWF60yX4sfw2Oc81OK/MLF6AhNSzUkm/E
tWA37ds91QN0bkFPjuZHMmx1Fp1amxxVl+a27fOziV9J4z9vqobs7o/AckSZ5kNrKhEB/2fYCH8a
B119KMrAhC6Dxh8y4ixFP07oP4Jdo2kofatYmWsnlapl/1ufaG+uvBdhRD8y2dqfnXeqQ5YZGVDj
KdbgE/6BWMVSh5aztR4KDBvyy8qOHzib04N77Yx01SIvSSxtBqty7PIAxiKXCZvAUJPNEqar5Cq+
Pa2Y1K1D+cv3jd4f8iO48b/ZPPlSv2UaC7PxNqXpo8lIly4loteE8OCd4p3oUWjOsSZUeTA2AWP5
/v3fFoOREPn9/ke+Gibf2h8q7k+clWMmGUsqRbR0E+QSsXwclQogHdxraR4wQrLEqghb6NjKSFnk
gBnd/7ruzNT7j/gHUPrVIx7r2pVOcRjMA8eC0xc/GAFFBpxumJQXGFKlmXNtnyIFpRyXWn28/wjW
2zza60dQJP7bLKGGFyO7rJNJ9FjSnwQRSnamaK5aznqcqGEKplFLnbQNzBUlOxlNyVWRd2exlZ19
qiMbG8m2kI18/ylXaPw1gMdT4tCQNbBhqa6R+m9PadbTFPRaS3DtuImosTyABkkzl2APgyY5W2pK
3MjHH8ZdZfnntfORvN8zLPXmQejbDb3YCTnOj6ATJ/TbfdlF9V00Q3c2nkg6yQywoTEvRkQYy/Jh
sBgGnlOpr6icvorioI4wEU5l+zeAGoaVrO05HR/O+GgY1qLZHYBe0IqS31zXFx5F7nK+de4rAaso
kAsLqGTtQv7YL9mF6EQi38jPVt8QbbEeRRaur7VSu+eQ/BA8P5fvhKEnESwXgKBS4aDO+rSDF9ji
GR0ckbkBEIb9BUaWK+hCi19/CctuK0Yc7zSUXxd7fwJyiKifcr7eXHxb10H/IMPJWzAaLGG7d04n
5BqEZqgLG5c2Of08u9J/RRlvUa3nv/y5upz3+wt1TZtpe+Mg0S+1IlonnCcMQE4AnfxU80JZDRlY
AmstRhgZfbhAq6t3Bq1CaznVRJCyke8vv6O2JALMWH4BFYUQpElYBUfFP25UlZbVGCy/QL1W/Z1R
mPfACgmS+3hXDCybAHdtxdPMJxUk6m0YMDEQMXRE68wdlFDtI1r7MUIaeL0FC5a/6+mk2Zr9Tg7H
pvuZ+um1fAd+I+TRMEhUpsulSJdjHHyAB66NJl4vakQPXDAuqR6gtiEb8dvuSjpEJXN7qe4200Nq
ns1RtTZUUdSEreYBsQnKpcyH+FLNsgIC7ec3D2qcf7ywT0YKsSyavHv1JLPNi7jZfHKqfxZiowPH
49LW33AIU5DpZkadee0iY02u2ukSST1z0CgrOGMcRbCswsNfMITwUHCsEpL3zqqarzx6Zh0ugz1U
OgJq04jsK8ZIetqhXdafhDtB4I/S8xEP/4NV8NYKrb1DENXADJmb4FiPJPW9pqKusbrTZoU8rJwy
nq0eALsobKUedkbAPqV+Jo6nkxQWK44ae2miV5eOHt7PyRstFz6IXiCx92f1X6IJqE+7NvKOGe1F
dS1VZKjjUDfgEUET5hRTb6+mgFMMVCbsywYgkWsIivkJ/mjQ3yj6sz5zdCmtqqAAcl9MlLMu0wTl
+HEfacWm7vyXfA3POue7wK+uZJH4XWzRbpaVbah3Le69Wkyzzw4Wfljj6qM8sEgkK6bJcaUNLusj
3w4+gozhZmi3vT9soVUZ+MH+XJ8j2bx1TUPx1tKzwEyCTJrKMwxGdhBKZjfS3rVWFSS+FT+6Ofws
jP2jLTkmtRmAWcOYjbRmHWk+snbZdezD5Zpzi5zwi1sqILEamgzk4VUBwTCKv4IYHyoekTtZfo0k
33IpLbXFSm+bfYzHqtKslUpZN+75pIAXmnbhxteNhx7TMw9UFUVgZGpAqtYf4vKKLyYvrhMWwTuT
WGKfaCBEEFOXng3LXt+z4/kTfqluA6L44ubhseN6YcYFRrD4GXxtqJFCuVUjGYPCtOmTbC0okGfZ
JrpkYkOgArqA3CpPWeNPc9aoyab6L6Y5qxBHjgYknVV/x70Vd1DS1jzdIQJBhMsEfZBfsF5D075e
8P2Rz/gp4iU/GqiCF5ga0tahx2V9ts0Q0sHuaJLlyX8OBh8AAzZTlD7CyHb4ZODe6NBR4w3Zcdc+
nKie/oWcWyXmZWw517DcLhZU5WcamavbNWXHOhM1/2s3PoZCMzSk30sn+YdVFtL8Y40Kc4vW8nA1
GENdILGj72laq5sWrkdPxwObNcDjSZ/yMW6NHlZHp2Dy2cYs1XKitvRqwLqY+8twdHfeuLmUtyLD
BrcaFLuG/cS6rjNygSQBOb7ypxq9gMPUPmRNm+x0xJlR8k8ZtubOC+A3ASgYdWOdek35nw0SAUPz
c0if+90v3pXR9HL9C4NATwQrSJ/NA+c+b/biavLGnaSzy+ZT5h3AqJ9XDpByn2HYwm/mofzGRnZg
CIP9M3vvWzNyj1j1V1Zf1owqECqBqTlFh+C11Z+Z5NnrOdRoQrat/fgzIgGbvAU1bL5L+0vxh00w
UU83lTtty348GT3rasRoV+FK1XTr5269XkTXbeOhHp/C/luEA2ZAOYMALxvBG0seTotfouE4NilY
F4ZdpmStxmIzMLkJNmxdRGPl0XdHRo0KW1/RadIOF3NwuJQ/wWRpuTFZFeUZVGy5PmFMJT7mpgQY
V1P155GUohmDzErjBgwku4lT18vpTRffdk587cbuWdN+c+3lkvsPExFCLMlinkr3l9+lQFvA6fNm
VQNJLiQaZytiN/+Xaywh9hytdYJLNQ6Vp8Xf84QIjOtg4uz355taSBS8ZlEGpMyuBCxGTKHxGPf/
YQOqDINIUNsRAAcJnTs7op3eQEIcE+uWj32S/wClSai4iDc/5DvI+L5UV0vAIsnHhzmrty471Ou9
L0v0BQogWQUVHunsjUkqYEbkuOHJC3oT4UaQPYdpim6GcjasW+GJWr70nzGBH5LY+YCk8iazhuAW
C8+llDowvXBz5EbjLJjRFDvFXV6BhZeLe5/v488OGQ63RsF6/jXW3geJ+LfxIPf0aHvFuY14PSL2
r9f7AfWRoeBAumtC634OD6ivzp+z7tx3CQxjpB//mfrvNq5PBpOjcejgAj64t3bTvjg5SLA32Jwe
zOsoME799MlVG9i+//nBrnwDFDIgZDwR8Q5R4vU3x0GzUzSH0rPyO1Scd2tajBMizbFA9pOSCxx/
rCz1sXn/xn+YkFf3PQqW89nyD+HezNFzI1PGSiQbqmwfbeG2NBK6PiQf3PAtPLC+KRTkDesgpGnD
6+noJsdfqpo3PdAReAOre+MrffhQVaq9gr1wYxntOSc+HZQ/o+XyQS5Hlz+yfrzw/25/tAIL34/2
m2yT30W4myqB1h5hU8TB/oO1TrHb+/daLfFv/rVP7FDF+yW/Mw83ghxJ9Ko3IBaQtJFNlYRd03VQ
ZdhWv4MHwUvTO7SVfVj7D4FzcZYPQUWpE/6KHd9xHHhDt57tykXzrd1Q7hhW1i/+ry6vGPOp62/E
6tZvsQhKXqNY5G85yCvag0w59GRdkO9HQxUxNwo7+M7Fn+BDi9PVpEtuIOIqvYOTwp+Qpdhu/MQE
Ig2ck3RutmFHJymLXO9L0hXDh+oOH9gsNP57Lp/hornj55+Men8dzfT89MDjwiflc3QKD2vfbS7g
N+P9M0Nl3nbAELQWiOm+Au/gMN6rsJK/CZtZ5+gaeuBL5YlLMwjM6Jrc4SulXPorTBjrd8qrq5Km
mnKvFL549EVTBok/4lwTwV+3UxqWyn0iLYudtdlXNy6eNy+s1uU5Ld6VMC7NSiUHTYQ5CJ8AD1Vm
UjY/zSjYgtg8+0sKgic72W4yl5zdA1HlmTUpgMnO4mFPo1jj84GIPKyak5rPzXX95DvLD8/vaGh7
w3BehUa89YbkvE3HLfDsWQup16KbwZDmqqR4Pslo1SmXpKsJQg4U1dFwqw9WiDSl/AgLocC5ntLv
qxMSJbSGuHXztZpBOCYUS1F6ClAxpZtS0Ng2VGyNjEb6sw0cDGAxapUp0y0kgf4au4T3ZaRAcHmt
W9PJv9S0X1b9BQeJ2Qz3RHKLUwEpTNc9eQ7C5m8Cw1XpEGfxo4oj+mzCdE5PeW+3cjHZcToJWQQq
q9FaKNJbvqh8hy/yaBlz20jTTx35wKskCbKTcixIpkOVmO1mC7dJnVCFDQyhf6bs0UIvORH2VJwm
H2Tyn5C6wbbI1UARmwuL2U7siaGRZK1iJOO8i3+Cs3UzqRG6LROsE+5t5W04hnFlUtiyB+evPjug
leDEQR9s1Whw9XgJI5R/UafemRhiKiuBKRaUi3Hclg4LxFXXXtgIVyN5VI75JnnImEF4XDt53c9O
UGVEF0oFquBBRYfxBG/LKc/wDoieK0ao3zwYMz6HusOvqRtGR5YrKbpPS/7VGsKTVm3AaJxb+nQ/
hKsP54sCldkm1cJIp1nyuLGrL/5+bY+sdAvOrjyCbnRON7OhohT19FRApwkqVg4k3QGtCUaC/QTy
5GTmidyOvuzvNXtR3J63418+Ivzvn0pvdTZeHxLu0ZntH+owKAw7v6vJ8uj8A8CimxmD55s3mCYF
WLI9VkSLHFyo+OIwPa4prFL0d+FvMg1UoiqVpczU2q60La8muDPZHKrwky2lXfD+o6/Y7esDxoSJ
J6FdF0GyYKXP/mb00wIZBJKo2Z2y6wFVbTw6G0rBPls2pSx4jJcnDoDWyP/OxvRX7R7qnXbnmvR3
sl9qqslLrCFMt/plAmFyisJl1XyHnLqMV92QDYw0z3TjiFdTKAYZc+c6a/Mj9dGTwQT05+z4RYgB
gINf3Vd9dNJ+JbFMyxmX2cVeqlP0UmqAlVJayQIAgYYt6Dwzy/0WO6nunGvWcDNelIdHCaYWKNku
s39Nq1vCfWIc6rBax9lOQ3yJvei68V6rPMD15rm6gmwDa7oeuodNNDzEAQdR0920lZ5kLoetT3GZ
zi0lnZXHkaN7qJsbf4STxA63KPhjd54ZbvkB1dZ+Q/FgqugkBcoc0NXKX5fkb/OWLW6TxfGcy/qt
kS1GQNjDBKlFBRbSPGb7q3ie0pSt4z8qbVrjfodOc8UKudC+lokhiNDm2xSP2suOuZYu2vVyrxFx
n6m71sEUnMuhr1iWsGilxZC9en81ukIoj1ajZ9KRxqIpC7SU440UwWKr3CTO7/AiHhx/or1v+6tE
NouFUSU2PYTifw3a35pGf+PM2Q2kpnPZG1pW13QeUcq6QuKgrsKrmKI0DUTukAQkQhOs5bsVwS4R
DQlWNtoC9qF+W7wZS00cDeWpK35pk6LdmMYFty0dNu7msCm2RpLfpO74F+JUX8SmEkpT2NkvUaur
7GvmZmuDTvEORYt6f2jeMDAJQKQZYm1ciLGwIV/7ocDwlNo5RX6nvq1e+3MJspsqCATLEC92Fjld
y/ioRuYPLqEJlow6mkMAjhd6hCjTia1IsmWf383kTgHKXJBdAdfkj7v5UTlxeGOqe8wKXELSBgDi
GZIkvpKwsOZyytljGxzDgDnruvLakqL+xZpVPRTOX2e2Ag06EqB8cVNLAk8twDRfAnf179QSmu8U
LeLYvfxQhwks85AGXHzOMvMfgzEMl80hWPtwgsuczR2NP18YxS5slpeEP2BHuQFlwYtaW1T8FIgX
Rw8FVijHqR+d8aRaDiBWUBaGzzZtqlOa54J8qlmdNGGIlMHKcTFERqUl+nkT7fXYkweAQ8MwZ91X
8jY2NUyXlRrI2CgbQaBOxIDHusvm6Orgh7i79SlwqGLsMvnb3HTnUdpcOUn1w8yb71xODgfHuZdn
ErJRVrypRlzU/ekc0xiSqyL6tcNBEVDGT4WeydaStxY2IOjupUAUaIFmtb9UHOwW9bdkLKn1ZjOg
KJHlt9KmXfU74TLrDCWEe38F/8lkeTjq2t20wPPdo1BqzqeyGS23vONEZFR4Vp0L1IAKlkwZh6E1
tdFZ0q1NL/d+fwmHQTi7SBMVE2FZ4Pi1EcOorU/pug2f079Njc0JmeMIMNMvyxNcyCGj87iih/pL
cijOaAzubFXkoWjGL4Cy3n8x03sbpVGv4xIOY4ddEi9HFW5YJhvNWqdCf9GVwAYum6Zd8CRgoKgd
HqIRK6wRPjG4O6Ec+FoCF4Fysrg6TWE72SB2Fu0uF9ZFauCgCSSiC3iuSFNNrfmIYZY/GDmxJ9fp
5YiEjiLv4flbJs58kL8hWHL98X7+inV76VXdGB0Jd8IRnGVRzSx8TwUQDJy4PEHe3/83SPnvCc4D
6kDXF1zz/30HFnfLRxXuaJGtV9ThyfnNy+v2K648jDAE2cHhkz4a4SWWgfqXumgd8EUfN5b0U1q1
8Yk6aSsNt0cLoWkWOkvtedohuMJYw96wQb0nsTClMcQXYVghjcFjlon6C85LszrNdXfPWleVvMrb
k4q4sCDU4/zCvaDkUeXCTFFGh2ZRdZsAORQjgHwILj80NJavT1z/UVOG8r+3Ne0aX9hz9bh1CJ4l
CqWfJ98dM4JdOgefnPBWPauJV/zIg5dL6kxiBlDsxro8gaeGqkjW38unwMWQm8x487IbPC7/PJiw
GwVUYzf16HA8f+XgtabR3AHV0aBYZrLk7EauehtOiJeEsQjFtAMXnEeRyk0EY+79Jf1WpAqvzbbd
tfsfFbvOkUcLVF/uizIs7w41aQj3p2ZXjd+L+SENfNxzKp6rB6aFxWx6dAXLv4nPpPg1lidCDKUE
OHDqnvQAGRbCgLH5D+/8ge/9Bz8ooLbUx6qo2+MbCv5oWE6/j0oU2+pH0Kciar6o4Oj98TDflq1o
QICiOQctbNhxO8RxLMgbBDRBDdL8GiD/Ki3w8w9JtJ4/WfOTCs3bHLHSMf5WHB6Fc0rcYMnpoaAq
W2Ib9WHHJWP6S6hz8rfZqnRYPKun4Kpm/cTmj8J6aqblK4eU9j5rXNkcsr6rXahJccR1oONfzDiW
I8MqMi1HIGtXlE1OpZln0tmb1ZLl4eBYNy03FsMNj1lZenVixY3ee+rgfriy7qHLh14FybR7pM3n
J9moIu7/iZZcfRPmf6Ux9pKXqWBcG98S98En3beMSKV9s+ddxpgnmGmjvXYzD8qOfabQnyIZ1+QB
UvOS1d/H+Q0J4pPCQsMsgzILTBwKktCBFeJGhH74k/FRsA57kqRI7BD99tm5EdFpaazYS/UqsKGc
pEegr/CPtCukhPbLGJzZo3IVUgqYvpp773z1jMFIzAlNFoJN9IY/L9VKvH5/gfwhTcH6ACFWOwNA
4/Xw+80fdxp3PmT2yBGAaTe96pzewNbkn0+R/XmCXl7Rsa/m8EqUgGOy6kO/hkVMHe1w6TJ6gYUU
+26Cnm+R9uldEulWhr7AYP6l96iIz9MRFZ2gdc/NMoKlVZ0r2WCa94caYj9ywydaNYIKBWrhhO4Y
SXE2qRC5SFlFsFM+AcElF4mOl9Zpc4UvAd4SlW23Dacu9WGi+83f7GD6YBMdGxVazrFFoe7SGZNy
qnCFvn8bI7efFq+2qkmGNvOHXbxQle91lrf2rlpS83Nr9cCDY5bSPX3/a+7TvyGGP86+/dem4s3T
OLuV6sYwU4yS9f9Ru3C5f9QaiDCnCk60FT8osDmqauSpMTA2nB7Kcl3yAEcQrJG0S294Y3un5NAL
nCFfsi8tvKv69P2FdEy2ermdD2tH6DrH/WtHPzSwy1O3UHYcsld+tuWq5aV4HGyFrWJBR8D9FEAg
UAVg5P0HODKob+5/9LrFNC8ZCSWKvUF6Od8F7oA3vX+TY1Xk47sc6yJ4oVG4WTBT8I6vI9ETggtE
ztYcvaL0XrEUWSkBeu/f+s/T+X/j+2Y603oJwj3vl5E4BBBlmPfFhbwOgYjv32ulWvwWz755zeOo
berJ4BYmFaRibZanKtPDORJlKUu807heY7mBl7VpizoZ+2vhbqSIe7oOyyVWUgPgB5txmSGeZtNe
WIEFsAjBC0wKUniV+xzTq8wEKy+n60WATQ4/wVhfz//CAVusmwnWhE8Gc7/EcFD8rSqSRKU1rerU
OkTnSertiLxp//yz7xA2Yo1JgAa2O4ULKtNSNo8NJyxZMOv7o/XHmXGoskQmwvKpNHy98oMeL60x
mRmFBcRTByO+Lm2S4T2QxkeNtI6jkeepoT4GDgHd1JAHen03xLUaL8/d9i6NeqTrVoGocFkLjeSW
601fPOmc2LaKgLUjTndiX5guCTQGHefR5Ky9nAsYiTrnnAjUM/IeFWNByUzDzZlPtl7uPnCVeDIB
qVjXKsUgUoHDsP/IyppHGMrzi7ku2XIbbIgKnNcvli7G3lkijxebIawAXpRu+QV+wokAx2lJv6sI
sB6Gryx+waLvT+Kf7Zea+4b2hpk0j6I8s3ZCRiViyc9UIFLXxhG0Qp32Azp/CnHUwIEQZO0MbtY3
Qqc/eAatlDfb7rdnOLKhpe3NQTYYDAH4pU9yJMG32NPulLUrGExiduDiXonEyE/p4ZW9cTXEH5ma
tY/y8XMA1pA1RO9xA2nt9VRMVWHm9qbr7nRMs4fXrFr7uZi7q5lYFEugiIfTEAeWbIpEHVb2pBaf
Ua0KZaKKeUH29/sjtOpavvNkxzWj+zCqxrJtUIWBoW7HtGw0HjH2qpqiKfuZiN1WhJNKHoXgjdCJ
CZM3CoGU6BzHkyJMRX0vW0Q7ho8rRsd9KyBt1v2tUoZyWYuMuhk6YnORsXjEdK3cB3ioLvyMzXSx
8k7gi8bVZRRfpeV4Ib04qvtPxrS8Wfpb56QvL8Fk5+4ypOpF1HElRrCne+D9Bt+xK/pzDRr2T9kd
eOQcK2ECA4ikztBVeLk3Wgfx4l1DNhM4qsfpht0LVhBTNmUsHAKqfB052eVFvj/mx1D7ujEprV/h
Wg/NUSXVf3N/bLuE1Rjb3V3rE9ZTXe8TYaJ0spLrGbYIwPpAoYIL/wLAHZU5EcoUhptufsLRr/JU
Id9C3kXMZx7stHlQFSz/LSvUHpzPvQv9qC+/WYTOcAn+4sI4/Qcr3q1mjbzbvol2zGWUQxdTt6ou
PGNfrFsVfiDxCDt2NX/ljW+dQ72ivGBwkl1wsChtAdAQcsw1FQ8wB9yAj6vILR6+Ak98sVhEkBPP
xPcyvRugKYLtGiVJ54xvx4KSDoIdGXnhTM8fB63ilcuge+JgOBM1W3JF4KAnRGOXzqb8hJzW6v2A
mFBV2OXFDcdS5Xzkf6FGdWw8iPM8W86eF6qT0hHmuanpYB4H3nBHjsasx09mQ1uyg/OX0GLLy76r
ToAXXpr2b3nu8Ltk3qesuLc3lrg84IM6J5iSJgu3lAQGUCYN/943rhNSftptAQkC4mdYP7HKOpiN
Q2+giBg+EQgszuN6AhafNzRYBGDlSmn3lNntl2RZK26T/hR5YeSIZkROu298HAx2t18We+fHcEA6
r/8PO7PxQG0P7UzaIod/x0OL+ctfp169gyDFD7QHkST5m//2hW9vg65IdwqmoIqWFNKLBqYDbzmQ
1CPm7JPpIuTcEueeC6nScqAAiSdk0WDIPMe4gJZ+h4dKRcjUf2b2ZfUYFjuO0UqjimkJd6JR2RAd
tWzR2ZEl5A/5vBvaulgJpcfqDj5EvfmJNf5tQaJLfE8y4HP3MC3ggETBwprIV6kAVG7PJGkIzBAO
wxWBNxW3sK4NfVG9+Ow236fpXiU8XIYf6tObeTrxJ+ie5S3lTqTdpUjV2debnBwTJg7GF4ZAsboq
UTUtvHVHwwgAWzlcjBuTiFbbyr0L6vS7tHmaPSpXm+a+Lvr/cNBvavsOTEfBguWYp27SrvnsOE3+
NjpjjWHFkZQoagn5rDDrf52qzDGu7RfhSEpXyPnIy3/w+jRrMcVuBi/d/4yhohekUFWVpNQGW00V
QknbY0zQtxGeCJSrok+9cngTm/U5G8nv/SvxdZPZpBG4hsRAMhIhcTbtPrngdpL8o1Z9zWmpcBv3
ExGCLT9iCDBOeQPSQly6SdGlBZDLOCic2hYE3qoqqSpgXQzIKH1Sc98hD+78PjK38VDPn8xxojPJ
nlIjZGh+scUpbnRvlHsjLv4PN/fbCoqBf1Lx0gj4rsyOpswrap7i6wQDoFEAPSALvRmidKtVz4/0
G4mAFp6zjaxWz4JebmUVyiyyh+hRtZZsMyi2SeUI4ApuGn8l0YjB6O4ZI4GduNwSPGCcqqo6D+yH
kUpWg4ye0GiktuL2QbZ5aaOdeBebrFuVh+UOCvVgtQvsZQtyBTaGGAzchKvyGzVXwGwuhX/ShOBJ
dndO7R0uiQoh+T1JByXpX1aglCV0VijpCenciXdz+KTnErKZi9EtbEDoDvmRJGm2glIypIez6pNn
3pCzOBuUlDHn6zpkt3AUQL6GJWBmeICQ+PwsPGcMtE+hBRBPcC1u5qFJOTXLqdVHVywzt/JPg2qn
jAc3V/qXdS3GwGiKyPe5B8aBFP4R/RPh3jfWGPGVUL4csDtUsyNrHNlhUVQOvTNEWJ981l9Ijnr4
aRGClPgZUUvmy9OmkIlikJlBreM1N8VHVHUtstgSUyq53LQ1/FfCTI6zjVVeGG19Fo897IVkx2xp
fzf7L6v1nR6avRJZwVmUp5daa+FnieZOqcdHHpxhgNuPwyB+epBWl1bbPG5if+vt0dYOb1h2isJe
0rCgHifiL676e9Sreo+s8XbWiSZSlcwyfpE6qQE88z+JQLAUjLm97XoYIqA9grI11fKqgAefg8Iu
mu+V3WkqnkYV6XKteDq3+YpgHNlv6VupH2k5ZLvI/ZcCkm1Z5ifKeeUwqCnT5w8YMsZvfevDjeyX
MgMy653X/RsD4LN5uCizy43RrWCUgeeooT7H+Jqb9Bqba5FkdlGkk9KGVrfWPRdhR6u0v6yL7x6S
vyDhn8ah0Y7jmnpyuTdC/eYguaY05toCyJKf84JvcJZyNdIfz/d8zuGllyGBK0/ND73WvxWXBZ2e
T1K3SHB7puWH0uCwfibIZybo0BpNQsENZvDKfPmq7ERF+byGTF+Zey7HoQW3nf+z/qn3hCvcTuFV
wxhnqiKNbKoqzT0Cmww2t94n6NGgXlajTxijTF9TCSNrH1lnuqbev6ulY6wTXWbIuamK4ULlV2PL
IY1sM6OqwUcpATCCS6rfJVsUb0hsMh3/5BDkTChu4vNzj4cKxl4PIF7OmdaNCu6E9pmje42ILKOl
dcu1VILFxamupJhrwcSPKokAzSeXSuUewSAi2hRIn+Zuo1UgPGQtTKIpAHXMwmd5sL3rnKpRDIf6
GZ/kGVw0vTka43zaTVX5DzdUbbMyrSwD7quwgC8c6TpgBZrJidB+RMLkKpi/RGMHV/SraNQolPOn
VOdsw8z8oerOdYYJGtSqPp0w0Qktebhx6zTn0lBG5pgC+ok0KuAy+5t78pSqiga9gXatrh4DNJti
QLrjQcJM5AbbGS1oGknRCZgcIUsQjHWK2l9wO09k7geSKUiSbGpyKphuhkZ2klJjHRBGQbhBcQA7
ll0S5vmjeMd+zmnt8a8pk0eiCw9KYMK6SMPubojHrzyyeMnyZHUo9cgKb3CApiR5ZI3IgPIXo72/
7gnBnbrPP0kYX3rU/By9hR8Tg6B8bEFarvZUvSOeGIC+YDGKm4eFY88OqCbyqsDbzW73b9k8EtDv
6n12K0hU5REF1EVKcvA+vA4nhGKBJm8eDu7PqkDqgCiPC+op8KVlm3yco9Yh2YpfzXO82Hkdmdxf
/ClE+R+z2rvM9p9Bl8v5NA/Skw6oWtoRo5E91uSuDuUPa0Nyy2PhscIjvKewsLebqfhSItOw9zDk
yW6C58i+JMmlSmmjLjK2iw1FK9odDqTuBJXxlfWhMmK+OMSn5ipz9X5g9hYxCYApfKrH4FaYFkUG
rwMzmhoslhvXm7t6Kq8itMh8O71ukYle4IJqrT8b27b7VmUkR96/+3HVHtEGbS425JRWjWo0xl7f
fYi9epN53eauhxeI2kIUgUVIPZtyq/1dFXYn4d76iliujlwR+6gqhTAn+eFyGc4NsiRONWybLXWW
wbDzCIlx4LLCP0VqRYw50z635+lCdSWD21xlfnGyWfDVYhFk0kvBUCIZrLXq7ECgwvff0HqDSB29
ofX6Dc0GPnvcjps7OTKi8oKiW1Z+rf4Vq+wChlOUvohTLyX+ZpsBNyj3S6Mn1U0SKoneg6mRm4qZ
fv8BV5LbKzTk6AGPILOhHWe0xnjAlVJsPNVIKmZp/aVp7/fptR2u8h4ceRgHrwYVeWZZADP8fz7H
EQK6GV2rz7yZXmToJAv+xITJxuPvrO04lucwQ/cnBCHbqbAhjAZ0Zz5oxfgGi9WImBYel+X76o74
esqQZjlMvUPXpSS3nrgfhJ5ztjIu+Q4/74PX1vy/Gf7fbnYEk3VzPk6Rd9jcFWl7FmbhSo8QVY0b
m8DkWhOKDQQGqz75Q2Xtt6Dl+rohmLMFOcV50+u0TZt9O2xoNjZCHSkRoiFB136L3PST1ebn2kiO
d8b0a4mqOiz/aJOssOzbQfjvI1C4/XrE8wwptG6wGIQWnbI9Piq7YzN3XyA9yWUgQTLSI0S1dRKg
enEYVGcMu0OPxdPhuyYEQrCz+Gb1cW0wRZB8rwOz9r2dD1sCuy4zijHByuCWqLbngwk9qiR4Nmno
PXuWSSMgqllev0s1TU0f7AP6zqEnf7DQrTVppgTjZN9CATkX6blzCVGMByvrvoo/RwGkAzquZ8G2
6QsP9//5VEcjnKRmfHCDaHPnt+031XYrhlCdubxUc+9sk8iVMtB5QlEJ+GVRERJTUI43NkPXZehU
rjrX5Fvef7I/BjlQh/5vvI7sT4829H4MXc19iASWaDk3kjtX1i+XHFKhukP2nyQE2yG8ddPoh0hR
hAoKKnlQ4v5kDFE5QXbDwztcW/fYwUcEzT/tVIhOPvkzeuSFxwaqsA4ZWSrzTvKkZTzhqVLNPw73
HwzIUX3R8wL67T7u6wXEiuro8sJ94PjJ+5w8SolRAbfxifC4OSAIH7Qd4y+KlsJYak5CdoTEqOZU
LQk4ZTwyWO8/2nFB0MujAQvaaKrbpn+UHz3E+5z2gYV5N9OZZG1qRGoFBY59wdJ9ZjJIroaHI6oG
1Hj/9n/cWe7/7n7kquT2nt6CJSVwLRVxvlf9kC3AeWvy9t/nHf3+/f68NP93w+MGWeQuG4tu1dww
mP8ScC2ceIbNogYUfXrAcYciPjw5NiqGB6g+7W4hbMFZZm7kv5oc48xEMo07VWikIWxxuFrD5iMm
0HHd+/HMBEdWJ4wSf7SWxLyb6GRi4ulIg1DwHb6rVkkCaRYXuyl/4g4DdIgX/bEusWbg2I7DA3FJ
YQJawJx9vXTb2SoOkTmZdxC/kfug7ybFu9D31dglMXKYsvVW7KD35+ltOpMT7LfbukfJhZLWlfvA
almWQ7qL89slj6/M7mzj/uPT8CchpUBhFfyXHx6B8lIPZ51hfAmbBB8zP9nAVxmjYEeQdTpmEUgv
GU9aQikKQq5zaWxiNMChXOQ7lplav+jICUmdJW3z6xBbjxD5HrzM/Wi7/ckSUPpLaYLv0v81OFrw
XZdXFc1HzTVdr/2v9VYNmxPhIeKXKY1Y4wtX4/gBU0BG5vVMop8I08t3yKO61nHXitm06mLTjf6d
50ESpOxEKSlMz/szJ0/q6C4iDKH771qBGB9H68VEHMtqI/+uPzR0yFrBPXr8WFP77f0bveVcUAP8
+52OThk7s4MoKPbB3ThQa4u4PCetRk8cEjycZLNcjHtS7fmX92/8h3F8dd+jHVENqRu0zO+diooF
YTXctKw+0gj680Byhm5wnhzrWHynH6sFTf0YmHmDXmVbPm3G9rwb2xtZofffCJ36P8waltZ1HMvz
gCePxtLazGTpjD64M8Pmn6bafM4oEM5x05r0oQgyuH8ARgLjlDQRsublLkkGotv+YsXpmmREM82k
dZ/0b6jfhhG6Zlx7j1zaeC913szZPAE8FkAhwb7uT5os2eZJOOiwowuWKsbtYkFRkxbZ4NbcwSb0
FurCt8osZ7ZFySLCFPCsdHPdWZlYXApwk6DbPFFhAjU6uAKJ3ooYCDiM76tiM+6hIrdkY6fbJaCJ
ytj+XIP5NdsHmgMoAV3js4BogTGq4pFAARtE722YxT+SrBr85LQcDz+lSOGF/b3K+5yKhJLXiQ+b
kxs23AYVloN3KhyhaQbVHwU5yEBanySddzUVRYDaTH/l9TdygCScxJ/USO+OUUYNH2I8LOGuaIQ2
rBx+07sGpdfr0sD0xO6jW8krGstwg1t5aLNbFf5Jex9jhgC5cDLVlTXYP7nKDEHMOVWmdLQFPHeQ
C103SVoSD0Q3e8e/5gHC/S+8rrgd/uHLM0Qpn1ueV7V3Lr3iYj+syim6pGE8DRYdGN30tgQE5NXV
uSKE0LYqcAINOdQp+eH+Gt3ac0ocpwJM6P1lu9qSI1sTOBuTnI9F31nzmI/QQJA7zJlp3JFU3PT/
LtNfZZ2fuIVgnInTIUVDl8YDlwcgpiD5z2Z/uJoAh/C1pFnJIAWmdS0pA2GQIbRlYbsCiwWSjCMC
d1NS22fVvKcWGrmitXFKgDOv8kZ52YsTfDPvDda4mvS6dncRzMHIZj3NC7oeVFOO4sq8R48z7p/W
BifWeF/uIyRLHIDL8hfjJvlQvox1cJttFnpEhsYF49WnFCfxKH3CxJMBs42ePnbBmbRFegBlfWxK
l68x3SVHI7nU8C97CsaHhFgbBJml4AbTV0208tMBYs8JxMjJy3/G1v6uXjZPc29+pQfTmd9Xt9Lk
U0YP56L0KWjjkTyQlEP9wzR/lE0GLxUGx/sT+AfnU8MWWigSuAjDv+nN4Rh2AUEZ5+JAVZmCPqVw
cSpGh0IK+hJ43qclsVVbAWdvyT4SG/8DVPb6AY4c885KAiefTQIAa2WaHQ7ztmxq+Lm/xmVB4sUR
TcoiR7EApn7w9m8Pktc31wnwG4Ei5xQZnMPGvMMl3U7W34TEaOM2gJp79j0a4D4VhPZzECD51LGc
zuIeUnOx+ehRZN9f7yQeBY/Jc31iITDD148SBFVubPLg2cs7xONa9Sn0CCAdxxet0xcCmTBtpQQ/
dvmOu2rh775+hqMzaMyWHt6aZ94VlLlhskQTF8FQERJQmZJV4hSpD6lykEB8jNFL/ZRKThk0CYX1
5MN6VwkKdksH+RqhH14E6GkicscFVK7fbBASamhq+ZLRJOq0aTDpkt+wivDKt5szFD//H2Pn2Ry3
labtvzLl75hFDlvrqdqO7MxMil9QlEQBB/Egh1//XqetmdeWXdaWq9pskmoCOOkJd1BNTyXQg5iU
0vL5aQr/ozjGn275h1BiLJEHQ4aRbKRAFMfacsojyaZ63APNTXXjMx2V9GoaUeCbCvyc+6i0QBlv
qlx19t84ZVawg01wtGqMfjJH/1w4Y1CCAMUaXm1kI/44MdI5NJwiFOZ95HcfBe0upoLagjQoXFwa
+YDSU1UtmnaK9lTflfeFarrjbnBSY4Qy0t9f0l+UX/94ST/kRdIY9VpkXJKghJGm5kX67N5hfaNY
HEocXM0fhVgU6Cqwc9it2H+X/+FdT8U1iRyUj210D/I3vhWD3vj7a/yLAtwfr/GH9TT7XpGgIWTe
p1p8P9j1ZvCycwB4S50eUartvIi9XbrAZoBW0Ow1vrHB/eQi1B/506L+3dj9sKC0WgxsH5F5r4Q1
3STcDV5yDeJYPggpUBhXyDAVeihHLiB7f//3f5Rfvs5uHFEJKJXTCBPoj3NnNIaWfnNp3ivVQ7V8
YeEcVMEPqNZymFKfsxFCjf9NldRU5M7Zw3AoJEja1LdKvOB7WVB54Siq4N9foPXnQr6LFsl/LvBH
sk3Tl4A+tNy8B1IH2woxDfraOU4/Cm2jGCwsSy5I8bJoFBrd7cwuAD0hYwMkw1CugyoKoE5Qup8r
yf3ADVVHyDxvhb+nTAB2NkVFt5QcvHw+g/33t3AtXP84xlS0dXC/WCjq18D+d2dI0ka05SgD36tm
tUImKVyBYpMqB2yFR1NSA2zi6kEq1aGoU1hNhL153CAA7MG/YReNWjSiistQXWCWl0ioExsxLxRY
w5qHR4WrAJ6kl91O9SrVqKnClGrGqLBchSc8JiIG/g1xqk3UrlOrQPqBG0Y9GPxAK392dl/9Uv7u
1n84u80gN2tIFua9WlMcEGoAXfQqfZDcKJSogRPvpW988+AYkR/0xa0zIp3VOWvViwHBpqxDFN9I
YRZGVPrn4a1Ihura9DcGemYax8HobxSPhY9TB4eqv0zddFTCnaojHWr4WfD3FTC5dOX7KDZAwhHX
HNZKE6rkMEcRv0UpbZrdbTMmG0kDaHDyFS0hFj4f+x13qJAdNLLVga+Yls78poTeRuDrqnTKgChi
pMI9qku4Ns1A1fAh5Ah93n+oDikf1vEQ5mSnfh3EhJq5v6kQMxcJDlWzQ6lcVBU8qDEHJtsmb30i
1h0wfYXtAFIixtt5ug0gAi4GffxmCz9Gjt44dqnc/mTy/tUG5StnByDFipD9Q+2RAmcy5iWNXFJ5
0EWLf+NB1JxVcIO0MS9KhwAI0ZUwgrcstzhRRS66+TI1+zbfFkLgCVphcvENpI/K+ZhzTMVR7MLO
WCierHK4AlSKJAzFXY92Xfim2MTEWAkMM61exPVi+koIoGRTJtQl7fBnXVF0Kv9iM/7dvf6oRV+K
CenVtEJeDPCLKtyxVnxMObLaEVcLSTXB0oAseci+Kiz+SL++6a/AJGVCjy31cpoheg+D+qf2OD3F
k7Ws5LKT2j3BinKnoe0AhAXsEw4lCkrAwnc0aKfOh5o0LAo1hxSGGYfppZJlV3CVMEjfEtqrfKqC
SLbmVdllnmoFYCSMYqdTUdZ3t081AEAhygvwCyXIcyU+KyC0CkeAtyhkBsmXctrLbOTaWpxvtOqd
LUCJ4yhRNTXr9WM/Nc9uKL/yNxQSVdGdHVFsFbdMNfoVCyTVra1ygJwHuF1zrXjC3wHlPig/lMwA
fcIvj+j1EiaS6D3MmslQAzNUeTXF6gCok+rxKddUJVWjnJp9WwE/nCi4+cls/qvTxMdiEIkB33WN
q3Xz77biJm01T5+ZzdHsL9LIuIQTpH757gISvWaEV6gWAjcKdKfqI/hubBSbjftSuhY8fzbZeArO
SnCW0bsGLeZxiuQ7wqCb3ADBR2IX4DV73Xrh3qXThTFWcapqKPIJLaWRysE2PJEvRTw/yDZdxf74
5e/v9Xoy/rD3uhSldGLCAArZj/eqx2UZ9nkV3MsYrAuSFMTG8/DEBTRp/gakRhjlRm1lKrt2BBja
V8ikCgcP6nUq3mkNKu4giD+Ap8wNz7iWta4VI1jAgicXdcoBiXBXdc+09qmssdo9NqrDP78X1bWR
TOxAzGDH0xWrCwDHwe4V0Dj/UAXsYxsCS/robdBFIFSoyCpBNxa6gh2AABSRCXGPQjDpvkJM8seY
GlQrK+hKVDiURikDGBvOluwJXNDPPDn/olPv8hzph0HHUzWMH84wt7fTwpp5jiKdoEPlJyd+tOpk
54pyzXUqlATe1awRzrfZRUIKop4iufy0Xwvl988b1B8u5YdoLZk6UQKJCe6VkL46K1ikSnaMAhE6
KZVRA/Nju7rK6DPOqlWEa1wSftZnl7IUhKI5K2DCQ2SwIqHmImL4SgzDmLK9D5HBctUWo3QvOpwK
VIWW3q46JNX8d42VF9oqXO+lrr6jcIkBdA3bVv8D+odoCeUyOErxqYV1nnrjYz4495Wl7RS6Ivh2
BfxdUduql3Nl27IXMT8Id1l/OR1SOdz2LQx1YGT4vlZCQdFNJcTCd9SBQxdFyfbEpruBnahO5J6u
tTqWfAfN/vhsQIHFNV0VVDL4+Oyo5ENjzDESbQIXgRDamsCtVDFfRVyxAeoZiHRYPBVuTcUJxa90
fFXnG/9A8BtqQx6NcB2VTrxQRuoxKjQ8cseo35XcCzu6Qd2X7yigCR+vNv6o6x7Rmc0U3k55EJWa
rwSFM2K30oCUC4DPsuVdrBk3QCKuLPaQSpzfj4/IO+sJtVzQzPsRXLzK5QcrvPpF6zADSHVxQ1MI
ah5JoIIbTH/QVQbWpI5PkhR8uNn0KVQowHr/DsCTa+xYYspmB7TROpztnTWaSwHqrs+fQ8M72vZ8
GDSfLpk8KSVpJXXIMdCjWKozECblwkZXGh/RfW/VBwVKSe1BeXLBEL79/qVPp0Sh4pj7gz8ruIgZ
5T2GZ75SGODRBJlmrXRLnDLXQ4Hg3ZNIOaApMvWgEBkxpkIT5S9w38eFgrKz1hVATe0gv+HX/o2R
TsK7Tqse65FdgLgJcxLKQyKy9o66pxQBBrY7M24+d4H1LauGK3zyu3baYAexGlxFa+w5zDgSs+Zb
BYNs2VTxQfU3+btGmXxSoXTtvKkz82pZVhpXoYGfBFnWnzN433QDl+hKbTB/6iOIoW3rUhrJQ68H
qszr5cYxQKahbq1vCgwbz4VKgr2ETZsgQc3NYrC3ajW1rjywtoq8GhUqQyQcrFa7liU6sJiHKBAG
gHVVZeSW2tq5Z0yrhmkyhUGynEqAyHyKUl4PIGH5Y3ijsHmar/+sgWH/xU0CONBpqiHvo+QT/phq
hpOZ6KaZVw+KGSdMchwxMSopETQA4C2Ias3LHUYTyzr2EIWZVVVbe+7PeuyiqSFVBiMNVqQ6DIa4
elWcMT3Gohn5nlWddSlyLdR21bIuNXPvGX20lIKisAI6JhLq+UT0Rvpj+GFMgYneABuLOdlHJTyr
OA08fGUXgrvKzkphFCC9kCxcJBY7XPgWUrIUlTba9aj+ry/jf0cf5e1vh3Lzr//h/ZcSEA9Ps/3h
7b+2H+X5Pf9o/kf9q//81r/++JZ/9P1DV+/t+x/erItWtNNd91FP9x9Nl7XXP8efV7/5f/3hPz6u
nwJ3/+PXX76Q+LTq0wAVF798/9Hu66+/MHD/9ftP//4jdfm//vK/WfRRi/cffv/jvWl//cUw/gmu
GoNnW+d/fuDzScOH+onm/9P1wP7qOmGZUuxRvMairNv4118s75/0tjl6dXShHAXL/+UfTdmpHxn+
PwM0a01eVAvOo//+7wv7w1P//6Pwj6LLb0tRtM2vv7hMxD8csKDOFOyfRagrE2qkSH6oW1WS/2YZ
7ynJfLWc+Qb0KiLQg73Q8q5ZjFmVndXxXpndeDQKlHKLoW43YUIk1bmUAsHb5Mt5SqbVPBnLwc7C
Y5Q+uGZenttoLM8RjiVd7GSHxpvDld5lOn5M5dkYs3DnJ1Nx1rwKLZsujpdN2Iqz35jL1As70JM5
PkhjtU58Jznw/L7GU8V6tavgpIdRDT2kfEs62Z6wz5xNfV7nQ5otRadnZ8MMs7NmoT/p2XWxNdI4
Pc+52GZO9jls9XwDoWI45EG+yfRMnqPJ2mVRYOyjpEpPXfCSJfXeC+dmnzjTvEmbdFpMhVOd41po
G6M3obF3eXTWB3cni2GHwjCqGK0cznFuG8tSuoAByno8Vd1TNCbZrh+Ns9naq27uaZrmlbme43k8
X1/8LhjPrgsl0bV8DmXTPOV+r+1s6AbmCqW2ekmRplnnbv8tjrwI2X4ea155JbaN6gGbVbOZRU+4
YJaA3WceEor0hr64Poq4qF1+3BI06ASesSy1dRpo6bn2nsKoFycrs8X5+ujDrpFrcKQNAQOkzcyq
CV3b3j2ZMvv+cn0r24AISaSEMKkH4wxfhkI7VcjNzcQWU7KSTtasrt9M1U/scFjYFdj9tpzz8zhN
cpvmfUkDqLH3vZHuBDypk6VZ3un6laG+klG3gtw8rwMdQlIdT9ppKnyNI56vri96WMxEQMPKllA8
UVhx0ECUMjwFXfY10dwIOd2u3lXr1IjurjfopTx5Jh0NXiMIT4l6uX41MjcIeSNgu1zvrCYOcIx0
G9YmZiKaBtskdqEf/fY+4v5QanSypZUV710dZK9aXVjLXozj3aR19iZwwHVMUBlWpIbGvu1EuC0t
q734Ruus9Cw2aMmV9dKVwkBqqxXvSd1c+twnNxnrVWDl0BaKND7EUafjhGjQBHRda9EPbfDQtbTp
RoXzdkVU7IUvw60V98NehvZTFU45/QkbBHhqfbjS7T80+yulZWIny0u3BQU5wsXiczxi4FaFYlgH
RBRbtyTYGEanv9dHlM7corJPhTu6FFlC5EvsZNgZXt6fUC7G788NoocxhJJmuuH4qRD3Wt+dY8Om
9IbDX5Kp+4g1NIRzsngjL5KlyOni+WHqrSJBxJR1RnqakhQBsqnrN12PhWHfkTaOVbdqZFTdDZp5
ilzMrqouKL8E8FmD8QHlcyT0u7C9F4WWPFZesyeIc5dpFXoXC0OFrUX9tozS8MYNcvdUDwDwp0QX
uyZwqKhFYbQUSYV2si7X7G80Nsri1i8iPBLG8M50Z/StPF3eTWFJncPW5XJQ3/ONxkd8ziwWqZZ+
k1aZLayx947hDOtHR+n9Zsol6g6yeIgCJ3joO3depPOb7+CMW0TTw2im4WPQiO0Y4dKDx7B2i/Y3
sVdRrKspmM/C7uTKaoYvAo+33RR78VmyiUEwK4snS8uRNW6nEFVEGrixHePJ7dbfzCx+7Ku5eo1E
kK/SKfmcWQwUFvGIAU2UOZzXwjXGbZc7+0y4mIbmwbQ2MvEtTnTSWeaC77VfEAsc931IRhV48a6I
6/hGKyCkadP82nZFtEZBFs2sHUUo+FRdDyVyMqe3aZSrOmmz5z5pHp2cxqRrje6dEbTlLmrj22SO
SjhJxYjycf5cJHBX4ipqj5PbP1jllN9ao3eZHB2KrKO2G6P28d/FCUiTj6hgfQqKvD6EcXvbd/hL
+E5/mjx96eX68Gmu7oohhaIWp+lOjpnzmiSw0T8LTXeemrByjjnSzZ3h4ixqTa96oo+rYL4tpr7e
+X5unOuODXE1zJH1ii2Fvmmn8q0cyYsyFg0iVw/zjIhp02crGcnkUACueNYD3vWMSWB5Yse+Hu/0
GVJOnUXd64DnBjN0cE++KOonY3AYzSbbVdIEHiHKZpdlmssFczmBjZFKBNt6miz/NPZutPVF7q9a
M7nxsqBZy8xGwtAUirIr5cJOcjoVUWSs41j3kSysv+awBpe6ZkJbDPzwLs+Lh+vNdE4Z88yT2yIN
/U3iteOrnU7PFpYzd0JLSMianrNMQ1VslAb1cIitQ9XH215axmuf6vdBhqm2o/nHElTuxY1kvEhN
liECb/JInHfi9MtXQ+92S6uvMTdGyepFWTlJkRss4ozjdmr6Y+LbpNSmHz0BmMLvqcUDpqihDLve
9ELMX/p9ua36wNgAJAx3RULXCRvtZhN5YthGdTljlFc6p5ns4WI28b1es1+6+nD204rKKM66uzTm
6rTR/3CknMhfqfWViZZu7aJuFrGrlY+tNt/0aGW+1jQgTMfSSAiMeZ05aftqBxzGIaYD50L3+u3g
y34lzGlbBbr2GuRzgDVkOeAQ8oScOqNWDl/8CimNqpX4YSb+sIvq+VSKqL9rEuvRrTtz2/PV2mw+
24afvcou/7Corx76aTz5sJvuhe5cErauVxMQ5dLSi8fRCjXYiVz+aOWYUtT9HSvmhnzbOqFV+TR5
bfeKVFGxBRE9gIOoAuqZRnTqhEO9ah5ui3aQ9zgz3FZB+m0S7EVpEr8FdfRVFwkmUjIDemh2H1Pe
DXf2fGM2GlSqIb/RTMqsaVbNd2nfH7K5QpaWqw7Hpt3WkYdqejewW2fmax3G77VbWLdB0m9SXwTn
QNRwnaL6ddaGcGvkjkS4zsWHMzC9Fz/DultWdXSq6F6Xo+9cwvKr3nKxhHlv8cQvGk5TrKOgWdJA
c7Cg9MvX1gBqUWqZtQmxkJNq9cRBbq9k6Z/SXPcWesHNeVON5vPQPpfuQRdB9UK7pVbPHUaayEvl
4NCtZ2uSJNM1keDIeZrLNNsF4X7iL7zOZlxA7+oTpZsqXiutUmZW+fOYp+XaU/WYyWeeJE3wZAWL
1CrK517Dig0wSL4qCvPBzgf4nV2KEb2vhaycyVhfPznuQ31hxsnX2DBgJ4YS5D2TNkyi8TXT02A3
ynnnztJe2G5lv+QDMZAlxkM7Os6+0Mxe7WKF3mcvotf2s9tVu5JaGydgzLAAMVsYXCdYK8DzpZ0f
y7hJl97kH0dXFuhdhB2ixEQfYzh9mwenO4aNWqU+eiHWnPY3VZxvBcXnR7erH/zI6u8QiDK3Vs9x
kRftsYXD+jLQzyPrdFUxWB9WQ9kgPR9NziFsmPaOG2On1GDq2s7ji+VvWzt2nrXhUACTODUWRtiJ
Xh2S1MgPow0DQa99f5Xr4gCpOt9UU1s9WYCYI8/aekSqD5ormtshsT4l1uzvUNqvVrrLBpAGBTU6
WeWvtTkRKsackRyKgCBGQgG79zBo6XkqboeAW5CHy7GtvWUvG2PvaE60CrW82ush5TozIVzibNw6
aRg+jJrRLYvB63EQat8S3U5ee2E1Wz8r880QGZvYjcSjriFJ4TSswdhy2xcvWw6paR+CibBuznNx
CqbIWnRsPS8VpxjmX56+nYKHMIin55j92R4BQSXYTT8FRb/sneDZy0PrFnpkdkAQclpaarQMEQls
l0yo+rlMVoaw8r3ZNyTvvpiOfV7uk2yy7jmn2ZcxKooEm05lEFY6duHsmSDA/cygf2HF8zhJPYJu
ym5+GxvN/LDdOr2Mmzw1q+fGfCzGUX9hl1ybog12AUDR346QII45EzKimzwZcSEN0wDH0+mxkFNw
65hOhVxvKs7lwtT86mWacFT1qXlXjb5oOTTPWQyDr+wNsARYthABznKrQ8pdp3WfLIKi8lY5EeQq
TwIXyGK9Fn1jrwKHoCYQSXqsPdNaxJyY4eC/pJa0ifT1Dy2S+dIc76o4XlRUmc9to31pYjSgnar6
bHQhm72ddqep6zyiAhQQDN1JocjSVTFmJKs7eCg407oN0CDcVyezN3dTU6K8kPiriI1FYe6fYgTx
EqePD4NtfyjAwI2jWeGKis2wxU4sQauBokiTwdAnF6CU8jZ2Vr2uZSCW0ixwddX5zeZUeZa8j6fi
6OjVcGr7fNVV1he/aYsXKlV3kQPtxZoFFMIcb6qmRUJ9YFJKif1ZOUJrsPzKuqFq/VxKb9pheZyv
mpSBpnDlkRCvg9JeJJOXkBU1b7mW5hgcpRbmt+OrmJPl8BHVufZwfYm98c0tQu2Yd9GIYbOv30xt
YSnDb3stjUl70MPSPxqz8W5qofZQkn9tJzv6bHqa2MZNHS/LyMDOW5RMTUeJRIh5rfcAsxOrXlmM
16oLa8wipXfWO/tboo1UWKc83FcNv9SY87Ygz6PPyUloD1urbA5mLDELtbKlLNGD4vh6SwwduMxU
mKhSw+V1a1xOGhm/F8awR4CA8rkls22q61ukf4f1ILvqzZEzwalen1M/fTMLTSdFF+aqTVtjabXN
a9rr842wF5OzCqr0YUzH6pLYwVaTTbVF0tmGt6MNd1ZaIQqKSe4oh5Nj58zkZKnZUX3A1RfTL9tF
m6jMYVgUC0dnCNrYQJugxE2hBZeTxPJQeAJsz8mFC7SOB/voRUC7BzHet7HWLB1tuk+c4LbQvJiT
qH80SUUQnOWlz5EjcwxkHaBFxfTuk+AyjH6w6UMbgxbdjLZOobnLYM7Se70a03sHqTE8LoqBYcSV
fEbrdKPVhn+LLnubPHG7YUJFD8lK705SXi8c/evoBMlGI4gJPdXYcwVc+A5CqlWl453t95D9KqPc
VZOOprhHN25uls1g4ZU3mnd1b5MfuZQKXFr+rflUhK5P07Sbd07nv4CalcdCGO3KnD2EvOsmO1qU
Iv0q9BeN0YZLCmJrzFHjncTwZNS0c9Ul5a0U1XPrwtqn6MWCVOPZlcjDTN747JcNsho1aM64GrRl
PWXtg1YNBx0TpEVbA+CujKzbekU/3ga9/LShhdvf4crrL1wtinbTqJXrHsCXnQTLEHIZpot5vQLv
j8nLf14kuuNk5AOds3xeaFN44S7ov7Eobkwt9laGAw997uut7Q3To9W746Z2tqEdBxvdGoCA0mWw
Bv1rVrv2ourXXaHLw3hTG1F7H+gjW6WesgOKZEt+l2eLnlr0vups+dtLo75KcZlemnljUIxuul0r
b6R3Cgvx0EsQGJmoz8Ji2rWPHmno3uxa3F5yzShBDBdyrw+Wsx0riOUU6UKvWY3h0IF8pgPvzm61
b4VKMDPrUDsjTHjcRUYvWBti3PtNcgxrHBWSngSoiZEMqPxPaH0ldiFICuSrNbKrznk4rBNP2ruk
Fxg0zgDu9YA9c0rEg6+3H14IGoFaFZ04z76IPFLVM2RohjStd0Jo9Hs9M+V0k8ZxmPttF6fZ17kt
wOpbk/FQFROdS9OfqHU1S6+yVnNvWI+EBSCEI/1L3jg6SHQ53I2+8eGOqZL7GJ+sXpC7+uGERGh3
14lpEVbmKS7o2M8JaJDIK61Hbap1HGKGaS999qaMddO2kOQLz3wrsiR+zAr30IVl+YoeM3IyiRsc
iKbFOTKGfCUksmhFrCNnV7dLK0QmtcDG0myhOdl+8uInTbqgslafstCoj7MX5usIvM9rlqXAcdGo
boVo76ay+JRTbX3Sur5e0Zzf2raRILsal5B/imEROXO6ZhBszUFKwdcuU/zRV+0p7IC5kx+9B0FD
U6zX6e4ifjCk5bBLi6pepXGQLeowpZKfghiEH5idp3Y+DyotsDta+jKb82VDURIZJd1dUYCoKLEY
3gYTXg9sVT3cBBWVAGRAD9WQGJuSrudAWNwlerAc4SGBiym27PD+IjM0Y52Ew4uUPRr4Ou7GvYcs
sQ2F16nqfa5HO9mNrPs2jva9735p7WDe9kSE/lz4D8lgeVsrM8TKa4LNWCQrWxV0hjIJkf8ubuK5
R3cTUN3KqWtnMTvul6nJTBwGEw1PQXHH2heY4xFqxYP/oVkpoQeFBhBKN2NWHPqE6o7EuGLphk15
34Z4KXGInpJSPwzIU6+whbLWwPzkqZmcdVuT8yPywubr3rdodd1L1zp4Tf65T2S2mRokt810sg5x
nB37wfwaxR6+R77+HAnTu2lbkL9xHERLI6PGGWrdw5gPL164wxpg3JC8tytP96nFRmjH1g4+jrko
cQME5zMECWm0U1KUDdLE2yF/djtlWn6bhulTVGbJqg8txOrNlM2SbldazRfk14FJDf3KHHNguEN4
IWz9IAxNNuQL2qqo2sOYF+4qD8sAoVMvXZKMISVreeNTXMi15Xg3QpuKS9CCxc3mcWdn7tYQZn4u
TOexrN2MM7X4lKFeEceyvq0izVniBpusOj/a2W2Tn9seFwRz9AzQmMNSC6piPdTsPZWX3tu1lR1c
N9vN0vPXZUJkpafaM4epdxb18IBC3an2B0m7DTBu0lD/NdqT2WQv9tzNzMX4PkzM6EaE9iu793Np
zfqmoCu4MloDPF/UPXMGh7tZePsE0YpbmQwrIpri0FEppyaH5Foep0u7GWuEnIIHyrQnz2c6cGJ/
8UZQSpPdassCTMgJTE/h0ceoy8xYVXGq0NoRPo1V1G/19ksy5zHyTRE2FCZlHS0F7e9Yt3yHSrue
H7LwVlRls9KERmCHu1oo9WSht2NPdx7B7Pex8inzU5fK7exQVSY9vwSejpVyqhpC2wczAYlVJDcO
gBOi+5umRtMpNV0qgvZb57XbHnGeDQJeNhXq0Vvafj3eTOb84RJmRMD+7B7skuV9iLRCrEP43SZ1
TEmxM4nWI8QbgFTs8R6orCUoOXs7BuF01hp4kW7v723MSzZeGL8gQP7g+9N03CWGQ/zJRrKyis68
a8ZdMFjxDd8hwHGK6TbOLs7gT0dp+k96akzrbBKkblkeXKT1ufXC9tLIuVvVnSWXOAmcHZnFD5Vp
WRe/LNfWOENpSdtqKdiRL1moD5frV7aU5kpL0wu2QHKRhN50YgzzlWySjsAzCPZzkIX7McqQVnH9
eV2dzajy8O/VlmUxQjlAIn5hjGV/sBut++0FlFuGJ0DK4RfGzSLMk3LrdBVt+vBV+BC8zS8NKd+m
0m3tYDZ1dDSHGS58BTvT5EEe6tJZ9GE1ryNz+KankX8xkxoSTjVkG+os4oCqAFruwPfTrjRvpuiR
f3rImW5G4EQ7hyORYxGk2DOP1Fn7wK3mmpaEW2T5su6LOyEm/JY97H8CajH7MBMPeU4yapXmDqPh
vUG99CajnbZIDDdda14/7hHOHPeY7Hz/ikrCtM015xSiYH0e+yo4F2WxruOxOl6/leGPKFo57cum
7sDmeHd9Vu2MngTcldbOpG+HAFRHN6oKBJtoKRaFeotipr6c50yuQ8/mrXq5/iBOJsozmT9uPG0J
5l+eZQW0jYK0s63TRCf+NQXRsZ48h4PwD8n0TJ2gQo0uTp9tUIzlDA+tjgMLATyDH1f7gVGWZOCP
c5Oa29nTxToPRX5ruMWltucW4TyM7zs1C5NIPEcU4W5srWxXsXprukO9bQdY6HNvolqkJeZjWCZy
l4sPgHYp+i2e+WyxPrclnDesFC0fnK+7z+T40M6ARsL4o8nC+66zPjejHb1YZvGKOA66PDTb2yyG
p1UF7qrz7O5A53udaAY1fyc6GgbRaVUVZBTtoWm0ZycdKEQaxeNsI2YwjON02xfzsGkdUZ3qUNpw
H4guXbaGxInyAzYDK6O33eMw2jeeLb3F4LZyk0zfBiKfZQOIhnTM5b6Nz7QPBZprw40fckASun2K
QOaRPqN+xqLEK0M6HwPgsUUPP8MoS4IcJNQXTYRB8hgBG4oqO7+JMx3iuLOiPxRuuxDtgiLuVqHv
fRKVOMct1cfYLkhGvfJz82zakVyjXJztygL9+khGxraSuou7eBufm9xdgRnTN3Y5+Qtvnol4k3av
J2O0Gwyk3+xnkxu+jF76RabLztOmBZE1/ax2Li9A/ctL6/nZuYxeoiLZjome7/UOPFliW5fri+EJ
EsLylmN4lyM1tzKwqruUpT1vGlKcxbCtoTHeiqKiNV26+NAhXHcONEp8ut5fMrgMx8rut03SjNs6
ABTRRNNwLktJ50XrKe8Dce3HvttFXvVgebF5oQ5m/PYSUxvfmLVZE0RVK6k5JIGG+hUghcMycIuN
m5ifEpzSFs4wpxe6GvhqhjH1Hc3VD0Xg3ds2k8g/ChbXIcSd/ZJkePAlvnnjwYy0Q/PcEvjgT1F7
wLkxR/T8S2Kmxe31pYrDkIFCvse2DB9rSjqsso23jQueI7Jq/VJm6UtUddru+u76IkdTv8xWuugp
Wx8F+k4TVJRDFAcXtvN0WepNvBmbmYIkf7FNwTBWkFUuIMqxrOkT91QW3oL0L8c9hewo7PT61lcv
mi6184AymGaX1dIpcc2OBc1+s2lQ8Bj1kzPkzVbaxW02jmcRyQlhJWw6p4FKRd39P67OY7lxZAvT
T4QIeLMlQQc6UaqSVLVBlGskEj5hEsDTz0fdWUzMhiFVV3dLJIA857chgaXeYp9zo9mbxuK9OB1z
iBeG7W6qU++lnYkDp4fB3tXkFqFhy8yNZe+ahRjHdgo+l8YezqoY/t+Xrz8r6rwjfMmyE3uQTA1L
+ShCS7yWRUqdOdP4qMMHLO8cw6DLzZD1aQwTgvGeJo7PUQXdZgnq4TYHlf6OPmnr0hb9WVOY4ZRF
EoQyi8PAAr4PSSsxpJUmFpPmZ9i7qD9xoOYm9TXSaH9nEUV4sz/Lz8xxjZ0XNeaBgYNvg/nD9SUp
bkrJN5CfJ/t2Dkzlv/oLfc4ycKw4GgPxaYQ18Z08Ds5f367eT4/pOOmGqNoiHRY3Gtx6lPdL9hn1
qtoX7dodQPSzT0XoQCUc764z1qXOmvyEK2OX9yL9GOfSwX45YTaFW/kgQBeLWV8GJ7p39cvi5ATO
1UUSjlMSTCpE04Hi5BraqX01waHjTJU2XUI+fNzSK3jjetf0eZ0U8D8QU88vS6OrE4IqzwH0ypua
LOtAiY04il4H3w27vreVUe6JI0J11yHtRh0wvXjrbJ8l43LczmL6rZ4vHZjBtporkhMM58z1iccl
Zbemj3z+XUlxNaJses/bZjmQ818dvawsyWFj+rKkHpPMd8ekCuZhKxqXWLxa2bdwtj/msDK/w5YN
53VwT3MusCMM6/cUgOGupfv4+o7cAXEKVdDTOMjU0daLQLVZMixPKWy6h2xBu+N29QEp1BAZzIK9
ONiLX1wD9NxHSY7eebADjIHuYu+y1oxWyEzXTWZZu0nKAbmpGpa3sJzvX1twH4yfpK7yo+UpT7nG
305RL5Np8eoXp3+WHot8F7Rp966atNmErTnfGRm6h5NXv0SjjtPqpt+gPo04n6ykLbIJtV6pY/aw
gKc0tpba5lh0YAxplf5WhoIUQtd7QwlG30PT/+e3iEQ4QOat6TYmII9/NTwf5GV6L5ZDbSh5YaQA
uFjaP+TxU1VqSHxza/+mVAKU2HJ4lN+gJXOEoQKI0nphKzXIPBUgPXP1t5UrLhPvWTlMh82ymEXs
2NRC1lm56fnPb4HF9ZElIdykBVW6qel/V1MUbQhjKHdLMfyNAMIBt+vwLGznUbb2bS2ygrwiTmWf
Gvt9pIyT/xRR+IS2c/E46zF9FnJD3TjCfLiCAMfFUm9RWtrxDKG+myZVXmZb96S3Yj+vS23BkD9z
jMPwyBpMcIeA50fAkF3958vSVepkjhWSoHY8j03zex2Ioil8Hkqz675DtE87DeNpmNbvIORRZgdi
3NjlkFiy/N01tpUo23Beal1/ZJFzWlFVX4Zw5YZF11RQtXRsjexPBefURd218SsSTWujiK2oWNl5
UGdU7nobXKPbRBS6QOTl7BNPsc7Y+vm2KjWN5YFHiDnIgZqflH+pf05lUFGDWyFuoXEubDwqd9Ej
QbORTE7TSeqQwy9b5w3B3o/GM9bEboP37CMwjRPJJnbcRK4X4xkAlZawC0vdHn064tBZ8WCf4t7n
FHHMee9OvP+ZPfyt7Wx9mT6DjG5gQ/OvTn/cRet9w/25e7oDRp1Om6qvk0AByFWO6LeZV0DnVfrN
9CF2I6qMPDb8jYDL0sL5NtPzE+uU/W5I+yrOTB3E8BMczIjk4sBdioR9YRflPO88BxtGx5xvFfXR
9L0ZsIWYblEVn4Ny82NnrN4zPjjb5WXB3tbV5i4qFDtuJNmeBPlOtvZvgQS0LcY+f6WIfQd8yTMq
C8lhWQhsrIfqJYcM2U6jdjZ4x2+BKZwdfqX/il3QG1joMn4r4HXgoTKPK5cITORgNFZacHXcmGLG
/BHOqGkWLsGBhbW3lh9yKZ1tVsEv0A67LSeAKk8gFpmbT+a28G3Oq61vPXL0Ta+ElZXbwRLQQuoP
toruhG4ICklWJv4LAfbqZ+ect220cO5Mr101jnvIIIB/jqApM65ITAGK1g0QvdiaYM/IkK1H38Os
htofT32LbXYKQabkQrfU3D/3heBbUNQkcxX22Ux90L06ffjOtyWAu1R1CB3cdc2ucyB04O2MW2qX
sTGQxAA0FrQtEo0hvAydwAiXpSDoi7mVPJ+3HfwrjasEt3rKPCFruhhFPdx9pz2WHIl259gPy1kV
qbfVK+zYLm03Zpu9dKIrk5wtK15ROGyyGtmzU3c/Smh9asCVd+7UdjY8CxGAs4KVkVwwZ9+xO+qj
laf/ET5pnkCTI9CtsDr5opx3Ffl+I3kRh04hODFI5Hw6HCwlGaqmND/kaGj2FsLq1lg+y2ZcjyqT
sZ0XGQz0aJ4o6TgXrZOCRbF8rxEJz8HMherxqYOblrsxe/M1NtvKspE0UttElk6zvOtp2sDDlNwz
Mn2pSJd6CmQqaAEWqSrP98tsbiMEdXvTplpL9Vy09YToxhc4PKXYBw6htb7VmseyN3ZuVzMQV/nN
4ZBIyGj6QYiZSYBXf1j08iNvhupeelbcSwQVJjhXK39Zrisu0P9qK4jFi1M/m+Il71Vi+f/yxXPp
ew5jG13Qoet79jyJpqn34A0V7Z4Wj73YM/xoH+a2s02r4Hu29n2iau8dtSQrCutvJYcDsUnQV6AN
DnDM1Bk/wjBHKzrVfyruoQ3dx6/e4L0JfmO/ar/xeL9W80JgrH0fRN68Kp4ECx0mGYX1FVfBfnYc
sXHnoto0JpdvM+pbpzBY5oWwCEIp3sbsAx+HBTlYbgbL/a/t7CipxgA5IWpCq8xISdaS6XgFpPH7
6oCqhZYs01Rx6YzPliIUgShSu3o+hyuavaG5+mHOOmvlzQkp93tfmDwZu0DuRTft3U4f2EVwFtXj
uPUCw9qT8jPsentoNwbNfk/XyhIvC2rR2ewJe+F0t9MqPU+Zvnlhm2/Vs1ZeidvIEx9wTxGH+wQA
A++vMk3icsOPcglSkJ8ix9CQ5H4Ezh4NPEelXi5ShPz8IzrzpvupJiM2HEoR/ax/DLRz7qrQBVNf
XMZ+y9moIqqO6czaVHvWSQ6S/2JJpthkL+Q4rLdIjPTOW608pDaQDW+sWRTdrh1FLGuHKhN7XMCB
hoUsqo0X6vnYOPOp5BhIkdX60XzvhpwoWniqg5y9je6HI8njaPkyw/1J7G3SGGb1HLW6jeMU6Pds
zgOHE5afMXgfAtiIns+6Cw3WDQHLzchqybwkAqG+KbSM6Bjk1o26MKma8pjW866dqr8yCmhPrpNo
GY8tWslYZhI1ZP9qrFO+73z5Y8mr177oEl+7+Goc5hzMOwxpXDdXLzL/+OCpxDXcHb+7kEEHC1Me
6o6YR7OEy23KbbWUlyV8d7LJ2fqe/Lfun6/ZNE7gQ5bAIxQQzdNmB2kbJnWqxJ44UTKO1bwjzg5h
fePdDYl0AAdHV91EqvG/8waHLouWV8qffmo/ETU6u1YHdYzt7TzLqi8AkrpZAPkNs9iZJhTyCr5J
QQty0gZy3yQp2zLH2JNOeupSRNat7HB2q3yz2nQ/pM9YOOQHpxbWggO8H69zzcXeO9OmGFEDswki
IEY6DByy90o3ZEgkMTgg7Tos06tdaaBjWk8yoy83kTuDOy8C9K4S72Y4VVD04d5y4HznBkHaYjc+
YKlr7caoNh7982UeW+yPbZknUW79rBB8Icx2Q4F+FxshT9p7ZInxuFqFQ+j8NNenlD0Ee54yDro3
pkMGsrMJndk7o7VeY36s6hB4qv2monA+rZUJ5lC77Ter7dcXC0rLUQ5O6o7V07S8l6+vSCXdN167
XL++0/US3KXHYzx0j7W93hDM+hchZ65EWSLU8WfP2ktd5y+uDniHOafE87sqf59VIxIdzvJgaZXv
hSn+lY4wDpZ4VuT0g7rYY/OjsL3lWC7IQUsRuZigR+/oBFofGsriH5kDorlOJhbsWSAHBPAMZdpC
CeZ0rEKpZTUb7IQC4Vsb2sm0VgvvuNUmdqr8o9dXFE96+8wotnaUOd9NPQ9v8G/blVmhCkArpsAt
KJsXMm7mAp56xiA+CNu+qxn3TIot8rhUFVObhJgPJi/Ezcg6pNr5GfztKvKS2iZBbYi8MLy3ReW9
QI3R5d6l4uCOVblTrNwocouIywMY3tfnmSXnjHYtdqfZjBWi2O0wk2q3DNa79uRMNT29ewZe2DV4
VGEdHVjToX2Zzu9L14JrDx2t0KnQj9UCPCjsLDp4al1+zPKc+ypu5CI/dWp9Dh21ML7SFwWMp/GL
e3Xzrba6MpYyZwTi+RE3C5IiKMwiAe6NpzBHLWNX6kK7IQwXNbXWXF8DfXHTgl2HBKVpRIGmgUw3
HU77e/980f1ibOlHoHHWGODeex5XwdPiQAJrfbOG8Z8ZptmpcXzjbhBARUwfweqR1R9zbTIoToV+
p6yoAHyDOkIbRGbO3I7RIUSzQIIi1iDr+bI4/Yce8SuNWQopYDRvvlwSaQfyWrfqGUJhPcrCpyMB
9k9BvsdIGtbj2KbOvm+a7wtS+G3ZceHIxeqOjgTVr8OLh+QNTrxPz4BoMkyQqToHr3czPr1pPcsc
/S9Bsgy6hf7Z0X3wTvOUfUajsnrdeEij6Uc6+B9+1UffjMn91GSqUfqcv6o6RVY+ZhBjFh7qNE0/
0KRk90LgBbQre1/6ytmKNRT0O9jZPXy+sIaFceNURSxbpE+Z5gzCkKS/Zel69Ll4Xr6+41aWhLZR
f+DQ3Ex263hzni9fX3296FbeCj8vk1ahOxvMBsVRUKFUhvtFI2aPF4wLhqSEY92T0hTdrX5ZT06D
KIneqOrb4OAbSNF7449gC4is9INsrJ3tcSzNrWHCNjvW1VmO0Zx2P6wlw0AosBo+dcBWPW/saeBB
tXoHIl4eEzIFx3DVRwNctgmxdQeLXT4sIGkcoUithF+2J+f5rSrLF3QADTRH8zLUgT7REyZuwphR
qxn9Z+kFSyJAyxJyxNZEFXa4E26aMwBr3oSoHGkZIZraRiGG1DHoT1kY/op0XX/jf1TGURm4h5S9
51YN3RvdLtWumxk8el+Z18kd0rs51OiIiZ5bEWF6JIHVw5zedCiHiyjXeFI5KcariWk7NNoY0XZ+
FYH0t5AnNIAu8jzUkf8Gwv04Dbatf7UeCpls7M71iNuMkf/QP8UaPtnWL3423FEEpwezexZMWVrc
o64SR0/xMBNs3G8muopmugULkR+VMs/KR4tikMQC8kU+NyIck0qDVEkCofP/+1WAwuA01zMARDaf
v17QU81nkfdlXOd6Y6yNTcRmlz6sioFER+52tWT/qL1ePYpR/pSKO4RQsexKiQW4xLnLFdYY2FMW
wkFDDfJEEd24nidheHQT2mTtjyPpeOF6AC81Tl1FUYvvaZ8oAbt8CoAuih66q2UsPwYwtLN6vnx9
9fXC/jk9+SfeQvbq7xykzbWJeOxEza7ONBICUMueubZdNtNmN1YIfv1QGqwLZqbPYe7ReqX/MAB3
tN0W8xs55jxm8ol6hdnG474M70M2PLIoK7czah96Klz1INkw3Mwykseqniax/fo+M7jIi16AtRZD
iV9LjbfBQ6H1/G4MxXvZLS3FGB9136/Yg8R6cwdgRHPgtCiff/b1D6YoW+LaWsM4mh281WNexv3c
rWe7MB7T0OjLbE03X1nq4TouoxSm9YIHGHl8zR/TLEdiIcaXrJ2dhIeQk3iNN+5Hm6pyw1bOK4UC
6aHLwOD4qOlQdy12xQkJICyDV5tXGYEhGDxytrPtIB3XdXn11FxeDU6PQ5FlfwADiqtgM6J7CQ1b
SPh/7mX3yLzn0zSffcp5H6hky82M7nkTlk5Iw0hmH0TpclDlnXWyEHduAj2biTeWUIxBoF+f15wu
EXQGy/3rSEGI7lzTaj7alnN3ijV6n1i3jww6VjwIhPSIYW9t0DX3qpO3tAr95H/f6T66OT3ueW0m
QR7NZHb3ThTPaL+20DXqYcqgYjDadoWP0yFyX+FonG0x8Rb1YsquhZWLa7uuhDYQnrfpSEa4f71Y
hXLo7+VlBP3eeuhodwyG0VUrMlN8jbenHp7Tl0Ot39wzW3rmog4G69+tSPv+FqAbkwtYmPJ7ki36
4QtkyE9fP6tZeWYShqQSeYu0NuBiKyidiyRQ6Ns4dU+ypmb/XZ4vgy2sTSDfIhMLoA2y2G/aGgqy
5cSjg3ZhuSbOZlbVCazcO1ej0Z8K5e46bBScjsOddRPaNWxXhZQi2vZ1i2Kn6cgynMe3aJ7yeM2e
6n3ONKDKroKBn4HmQvC+lR6/v55WkBNNmZSDRk466e8ZhUJQZebVNHwX61Bn77neyajMPSJfZLhi
vx66eIar/vRakWNFx+rjjM21rUo7qZ8vX1+1y9EYg/kR2fX82pE3QJ8MPMTzKplciApnMaK9ZPvd
o+380xjUvBWp6nZcufNmNXG/WWWgN3kZZceeLOXE8D4D8k6/WVjKvq/ph+53hR+IhIoSROG12k5T
UHwHIlfHJWgHqFgMlgPujI3IMaBLVtcY43Fw5VMPrrbts2Aby5+gL5EoG1L+LNHZNZ5+C1Fs57kp
X31cVEvXPTpEX8e0FUjn/HSJh5VOi2no8C/USL/9QDZgDCRMV1WhX7mLCgTfHQb+pYBVhKvFGa/1
q6kHyu30ckMiZFzTUN7CEkIeh1z9HRcpDBeJRIdgbn+1brggxjLXh2BzlqnpXM1xPhQKf5cncsFN
/ZgCf/kRBOJa5t1M6GD6y5+bO64l62OuAnMzC7C0OgAVGTqNz7q2ESEb/WEqQrHPahV8pMubK9WL
zprlZwvYttUETa3+Yt/sXOcv82jQpX40jEr/MGkpJaKq1j8mO6w3c/fey6V9MwXGNwkFJOem+vY1
OlBsuLHaNsQDCyI4MxldnsTVMSvVNfLHO0AizsNZZbclpW94TQe9YYJbD93CQjH1dsvuNgXHZiII
B3XzcBwMm/AjNEzPYHzCL8dZE2/+t0PWfaBfj1bNga0SSdYvi8cEjXISijEsKKWMzGcevffGqnBp
q12aC/ECYhKhE3VVnFe6vIcps5hdIdXq+XQlujlt5v0+XcKbXEOYIK0SJOXIoibrwNTTvjI58l6s
w+tgThXBJkQWw8ft6jaddwIo/x6agghrhy4X9S5c3/pYw+b7MA7etvdECpGg57dOajCl2Y9i320C
MHUfPVQQycQp0+DJEwI5EygaCWXdAMQtFr4cjXB0ULPv/XIUK4qP/PGcw+3sbCdHdq3VEGcwcwnb
MPWWU098w9MF+zWIo3bBAmBrEv5XEBDUvkeWAQaMwnlEw2L+UA1wz2T55ibI6eeFzZR4ilRzJSkC
8ddchi9iju4IfSl0y5Ds9BPezCpYUZs2xntYRe4RyXCc2eDJ3eoMt1KN/8bBBaAh2o8D7H+fhGMG
Z1xV/3QE0DQONlEjeaAenjmpx//3Z9yu+upOxqPydtpMCfX1ze6KR296XbA+UhRUPExnIv2ioJ9U
y0EkBWgMrD8ody89ccx4E66G+2ktwk9AF+m4LzrGDsaxcRppe3RncOKC9mkrXXGACR6isqw/ZuDj
hriHu5DuVlZ5j2SwDdB9pfUxTVt/M/fi1e3b4GN1MOmFHvcuitwcFWJbJzZu0E1LEM/NmPX8q6jr
W68L+dLYfFarsKZkxLcTcrNfam/wNyoI233uNA5lZAxx7jh/IFAKzl7osiATPsgJBb8x5EyM3lw9
j7kfxdC7Zy7l6jU17M9hmcXhyYhxRk6uPJrueoD10ueuepq5S1xFQTGHh68tTHayTsw5+GVpuz6W
4coanwcxZEnL3+LXWSHCq1JlL/loyaOrZxvWV9JoBRvuBgg9omHEklc5B2EhPs8sa77oKI97RE0c
WRoBL4GYpaioCiQCp/bNY2PUYLwu97FC4cVB7vnJmK/Qxvt2DtaH63rU5DloVNiXf4cqi04M2TKp
SsdnfP5rtLUVQz2m0C7Y9XJwSEAsMKX8p6xxSKYk2thHfwyOnGfntKzqRLXUw6ageDF/e+dMXgXN
odTOk0ux7QPrYERL/iKV9t/stH2XpjgbwGioY4ilb6o7agMEA2RqW9auf8rKMxDj0WchiKS5w4V2
NUREhxlYKtJJOGZ3eHpsA5IS0dHV6fx3FlmOKKawXpuAhJdnzrJJq5qKFjte+2CXh9wCGKZD4PD2
ZE7PoOsy7HZj0Mo9ZHvHb+7/K4Q9H5bQUw9UwzgFK3/4GRXtecKc+B+HGT3J44HMjLutXnl6kmAR
tchq832+hP7OgaX/tBzzQPxA+0elNQNJI+24W4nMMYj9ydAvb4XxH5b24WjOThYjZ0BArIKriYL4
0oUiPRclJLF8YZLcB0wvziXMIjKkUm7HvB/zX76Z+5tlqDq2kqhHysRvYYJuMPcUBvWVw5YT4Zzn
8G4LFEBdI1utVvETUUfK/oMh2vhPpJG5Szvt02gWuKeSZxoGsrKOHW2vtAgzNXdIVLho17fSMoPE
L2iuzYeQLmBEwacO+mJTNh0Mc+nPB5NLMx6fEijE/F2Cbw3ftbcp83ZvPbkYFZzBuhFB284KgGF8
zwY4vELkLjNZnm0x1eZ72/FdrOV++ndqPPNotH50Y6Futz4yqN2sBvPiyZxlnXB0AnpavOdd/zLQ
SntuvPkfNN9nWAgWyV5U333KFyyfcuTZLI5j73A4ehVdmRmJCmM/XoLawUc8FomxTJf5eTbidCkS
t/Af5Ay9dgzLZzYByeSJdMao139VZTavBchum05PzV63A3j+BduqtiaMSbDI76pM932VRXFQaHNL
eFG0MYj6ej7A5HamxtWcgt9l5vtxV5WXsETTsHYLCaOtot934WgWajyVPmc+kOWWCMKDnkw03yul
P136JmylAU/tdMubgORZ34xWGXsvxWKtKBPs2kaCVfnUxWF1V1ljJ+ni0wlnGCNC5jjNomeO83jQ
aQ69PPW4lKDFF2eKKxW8IBN8qScIFbU00752yBbMLfj1vmN2K3RXb61p/ZQFHA/I1Tcjc+ajpXq9
syP9FkwI5kT4uyXjvULBQYJkdussVCuYfe4YbPN4mMfp3fEyghknrc8Tfyvuak0KA5/bxjQlcaDD
9JdeCq4tH+QKTffvWvCpoWjcZx29DzhQtxHDdWUY6R4fXntkMMLZ2MsdCCPgXaEvlkC22nZi4OTV
e4KowuM0IYmemDgaVJt6LJM+RU5ojtzFy/NF/Vf7+Zvsab21y7a/DPrqtAZWs8USVEb20892zQ6r
+am6svmhx9GIuzAfkqmY2u9TkKKPdPcosvQ7qpkX2yaHridS5SbM1DoRaJceynyUj4zRdWsvr6Pd
2YlvfwHgiLQRa8N1rPkpV+UCyWi2G8f3rT2Y1YxOb6FSusDw76RvFpEnqAzMlwW7u+OK7AwSt2zX
3HA/WF7BwnGCHe1ldj9UIN6myS8w4qgB24VJdiFl20buex9yFpqnfRgA+tb+B2T2EC9+e1tnrXY+
nSX3kU3PwbyxXyb2s3wu/2jQq9dq0AQ0IYE0Fsd6NSfjaaxfy+vqwr+r5u9CBsSdIAAIW8ytehV5
nEZXdAr5gUoDRIE6gokZyA4YQR2pugd8Yz6INa7oKc9V7Gaje0J6+DblGaZPMb5lYCQ74koQupY9
aoyQtIiAfKLZBRVcNOLRQb6VYQhZsYZPGMQmGjpENjCYtXeam0Yi2ODxiSyQKUvt6gmdqLlEP9Zl
/tZzvNym3nAueaAPecFjC2fZqUMKl0TCfs/HgIxXxNbPmIUoycx9iAjzqAMCsnuEbmhbcLfKav6Y
l5+e1fzWjcbAk4WbseoDfphgZQ9zc7r7aHkOEMkQqG4hFXflAwbHu5ijuZkqjdKYN4USZjSXTtmc
20FGF3T+PBEmocmIK7rbvK7sQion3tQ177VaS57Mv2TAOScG7v8myjcVgokNrG17Fes1y+nOc6jB
uoT+6Ow0ShJi49GxiTUnHmIl3W9YiGqaqxD9YgMcXGTdxqqmHcNPnbi28i+zIfwLp5eFVs5YmbO6
I3zOchg8Nlp2m/PXC6ckX3XAE2ivzuVQuDvUifCAf62yjm4F5tGdNeLmq8zOuVglO+JoVyH5qp6B
GLUyzub4kKY5JjnxumfsZ2lSStQZBM+Wy5B4liMPfFR/OIrD8zIt4RlNkbJ9fTKcvZ+5XjKUk5fY
Famu6VgDtD9/NidDleNXz1UPZLy2Su8w4GE6+db0XjF+Pqog0i88ich9UA/brY1TH4r/pG9P92Dl
uV10835q8GVXVuzrUl3ypXf/91KzawBZUqGgdJ+fyXP6KdDi7YUjJWBZ8EeYLnSXHqlZr1TbAe2x
Nud6QffQFj0IuvBiJIAI0MHAYQERfTj13yGg/Htcsr9zV52oakWHFMqPAOJRhNFhrGlMSNuS/CKD
mJdJophgLoMBsuFvsyeRQitDOwO2Nqn/oqfgRBgNbcMu/dDNKnGaoVs6tKb1Hf1EEJf+MCYdM/jG
/hCthfZ8NM5TUa+XzAkQV7M9b4PiH/4RvArLcnKrPqPzINA0nrinCDH0jpGgImwOAZwgR9iKaFma
QvIM+u5hTRPCloKFZh0RpBY8+SFAnG/E2OsNua7htjMeK46B7Tw11wjLLkjZaCdRJStKQRXJJaVv
I8iUSVC3FByxKt4k7XHPANDBw9CV17l9DSq5WUV3hxTYkw3AIuV6IBrPW4Y4zPzW/RlHPro+DW95
M42HZW6sQ9PKaxGsOBOraUX88G02UMebVlDsNNkjUYPEmVvF3QUS0RBrpQBEnlHq4tXw3UlvBt9J
D8DxPfmdw3LHo0hTnwjLpwziACOZ3tgXltNg9Q+/5aktiH3c+F7v4Y8efy0W0U1T0f4Z/L7c2s9Y
KKtXxe3rK7OTP5dunY65Ovpl6p4by95guEovdbg4+2LF/C1NXFclz7SAtxVtn5WTJdr3MUWOGxec
KBlsvEmOcC8+0mC3uxerQQ6HDD/4PXdtJoOEi+ZdmxlajxmxbM7umEy2SaLWvpybLzPDcK7T8lT0
PWKRaGFUwZmt6iw/Ynq7FIRLIagAFqfxlidPv3zaufHhlYWkCcXCJjmRoLNQyDBruzoMZfcfKfTg
m8vwxy+UvW1ZQiY2hQ2KDwSiXnivs+ktM8Jxq9FsHkKrPuCwfi08COanFE6G44ngEY8waijqLpcM
weXT1A4S3PDpbDjdH6Od1re0i11qZ/Zht1yIPEtJhsQ7z4j/RId2Y/jXqCO1W4Qh97I0DnWDHTk3
evNII6lWJ4KhiPC2iEj1CrW5RcgrTwNNPJvO/kNEV7GFgEMSTpPMpOHQiXmZj2mBQt0T/YG0bLBs
4t02LvmwsTHbL2T/s9r0DnUlTfgoczcmFgKpu0lwdl1G6EDy9ZtXW/nJafsfYsxeHU/8HSVlNn7q
t/iGJxFnqY+hdtuL7D4hTwd2Zpf22weCCWaEMW5gFo26M34rvPxVvx6tVlmPjHEts08EcOytofQI
emranW0VS5KafQvK+JoV0v9lGUCy5EgV8AOb56oNV6teGhKuN90MhLEgL9+oMy3o030xWdwNg9Iw
A85+NUb7XoCua7XFWRniW5ocTgUb3fBkI4JBFLws3siNNGb3NJDepi+IbBvyD2Wn7r4OfgxMe+uQ
2Fog+QStfjEDszwXeUgUrjtQu27reKUZiWwNGFrM0ij94GsBBtJ8XN9s/WGVYrhrshc1V24SltU/
4flO0qjnIOI658nkLpugYXcpJF6cu/4z1X/Zl3kl34wcT50pf+RDnZ54pk60zK9YBDtwOkDbfRcs
SKNhlsiQdnA9upDmftrgGqRFrZBvKExgRQPj/1B3HsuRI22WfaHBbxAOwLGZRSB0kEEtN7BMJhNa
OuAQTz8HrGm1abNe9qYsycoqksGAi/vde+4zcQVYOIs17mkW+lJBO4LPnfid91wbh/FP7i3FYbCD
DlaGybCuSe4tQ93PHVbBPlVIMxrbDLbkeEvV2hDaFpV//8jIVbYaluYEd866zy29lwu2BD7ZTBL7
RXVHFohprFfEW4vyNqZxq7lToKgPgjqjTnWhiFvU3lxOyHjC3jSxE1yjdZXVVVxDJUh+R3oinlBj
Dpk5RmCmp8jE6uMQRkS2KzoYjX4QP8B0J4HrlM81RgVS/P1HO5QWY86eGPT6D2kw7s4gDWHRdMNK
Yo5xPTA6U9zhC6k57smqeojt3H5UpYnqY74z3it2fRCfrJWlXgcRDHO75dDAkH8LvpOxF1i8h6og
oTgWdbedlXGqRdI8kyfb8yuWN7x2YTfyjI/rZWeWb6QZi81QBNa97VuQN7oSIWDGGztbkT5bQgUX
pwme8lExttKUohvsHZExD6fMBXaCSHLtSSuHzDSYsdvN2S9E9zyW+iHNC4L8o9TcUctPWpIGkoQE
oF0sclh0GasRcgyVGJinWCbHSQCKOwSLv0OdexeS3eqJb/KmypmTWCmORe+pd1yWIsBv2Yrri1DT
+yg4m8b0jtH1AJuMwDtID1cBGcssNezpAbbvoox+D1JZfx2UEubgRCQjsol2z89EBHPeiNR5mITX
o6Va+TaqoIiXoDiMoNNh3ODKtHsgWcPE2wOb5QbKrHnvos1vGXVyA5T6jKWZvmkvFFrXO3vp8pNC
ow+xy/ZFlp1gynxNDSAQLG0kWjT7fELxyHaQcBBVrabdxH4axh7LSmO9VdGbE3n+vomW+FZ5cbmB
lyh2hamPvYjrQ020oG5Ml9h9M2y1McCsN4Bd0O8TbCkYG8855YVTw+R8LCfAfB2Ii6pSlMKYzwv3
9e1ijnqD/aANqTR2DzbJcVZp/n5e4PjIJFox4HvgYFDU2QRsGsCrXa+HMJl1+pIY6dPkgH3hCEKN
OUfusGy66MiZpw+159j7UXCCs9Z9OHVDvSYQTJyhZ2FVV/TSgsjVdB/porxbXUt7fm4kLMVEj4Gt
3E6qtM71EjCxKpN+3yTJ+wTzdTcsOelv1sFJSlYtU+zxyYX92FlrMaO5KYOeibKwn8lbhR0TyH2E
CfPWdGN8mR4uBu70GyfIxGWYL5Ge5yMv8u0yJs8c1h8ZHj6LgmP9MEkWuEDsXcNoQz9IEm7eLQB8
g5IcYIaSd62H2aHKVXQViniDj6u0dn+7XMNmkx4zqH9WnFF9kGFniNbii2kevJ3rjNzGS/vl5yxc
lHzfcurrFdHJ6VRH6AVt227bHorVqojjvstfJ+J7Bep56OmdRyTyaNZcfNsIk7eLjj3UToGx1Hn7
wpfcXIsyqc+kQM7D2PFjjt655k0M/Nrdrd8HNLVvv51BeWr7phprWG5lg/4kE/bik4olSCgGilyQ
QIVpOW6jZQFhnWM9wb1H1NUbvH1aSqKXVrycYyEZMZB78sW45fKU3Muxf0oq9ve5NV/rMliPwLl3
bZznZeY4K1oYT3HqFzwW8dvMDrJGgsW5E9OJ8Jp7JIbE5ZQIlIOK/2TkHN1ijRtrTJgUoZc4G8HL
/uyMLiejSZ4TwTILpaoHKATBpmC53GFtmekT7C/UFlt3XWYoxgfFkcf0FkJB+9mulWQo7TB15PwF
W9Pb99jtCMr0T9IaklMfzP4tkZ6dqobuVAgjYXed7ENq1tZuanx/gxaLmMEL0seFvCSlr49D3KKa
SzhHhjiPkI0OVjvgHTQoxGs+OmP4bhaRP4vaPbg0sm6IH1243CVHBfmABhCyOS19RKGJLH9vojDP
KAWXXqQB5WUL7aWl8+l3yIrzpu6SBJsrHqeyoXmlaCH81SzNPfQqDpfes0lGiPG/fMVlGmC1JVfo
NucOQsFnRVwtrdNza4/1d5poKM71AVCTvu+JcN6x2P52F+eala57NQbYUiq3qcwiJ28NrMOGav8u
hlBX3RfPEALF7LqPA6K2mmCEB7Ajtz+3RNjaB2NJ5a1bfrtj7b/0RkEOr5qg9AjWmm7wytu84QyG
HDC8dZAR0ZySs1dAMxzN+3ryLSKjUXMT27LeA7youYPU4IN8fE/JShVQVYeTCAASpIIWsgneagKk
7t6QU/Hs1qDUF/tFzgYnADuPOee1xh1Dr4ufZV9oivqhl/ylIeaUwnYzBoxXZZJ8MxN79TFGvDBY
tI5uxvy6ArZM72Gsjs0w9Y8FUnmu2VLQbYfHArPWfmROabF/VHVrchlBLtBi7HeROXDPRAg4L2Xe
lPB1ZkSaShJFr0p1/vlHrFwUt58/1vjJzrITtDBqRKy+WuwwJkiB27lExsSHa6jVA9t6ujn/fFwz
Nj0Sh9k7zRLhrTXjnYYA/s/XVP4MV2P96nOECV7V4OHIpGLawDD+8ydyRbhDfz4e3T43SQ3yr/75
bNeM+K5irPyZHRuY2viHGyXRcSJUPgnbOycKaYm99yRk7527RBMzjKc47LBan+3Yx32hxo733frx
z5+azhYH5TIzbqfxjNw1nX/+9PMPoJ1ZuRloxth6vgDyBokOBfTUdmb0Ghh9dU2xINCJqdw3QRJ/
n8ZYEZw8kaQnseFDTVabucb8KsqofEMXdQlmvyXVGN8afrNu26n/ZmuaO/w+3XZ4tQ5+2ck3rwZi
ErXOnRr7+KadoMJkOkJsb823XDJeaDvvV5U0WdiXi/VmujajFpGikqwftkL+9VH+7igvLZ99GytT
9WsisvPmIkzeEIBnsVw/LJHX9l0Sdawjvv2GppNtsK6e1DSWFyeJ1GuWvf5okoUWNvBmYjY/imW3
0MKUsDxu6maiTnB9AaLM+SsHFEjAvtmN43OAVvp7jt30jf3Mui4VOZiC3FA3OPpeZIIDSY98mbRl
9uaCv9m1qVsfOY555M0mkyh+gngdOP16YQNSQ9buNRuff75YmhNTX3yCMT8fOgSUdviKzAOZgdRs
9BuS9B+7qKc7XZj1S7NSs1bB1JjgJQEkC3bgz/pQetxQciZs5EecgVbV0j6RMMjeRRcDu8OhNrZ1
es/R8Xcw6OhWGdwluxkKrpbYTN015Clc+De+V6Z3ddvJZz/At7d+3kYEGN2JoRRKwVY4Ufm+OBOh
uaRUl58PU6RMc3FeE9W3u4qETQjAwd/oxvDfCeRACOkz98x8UrwXzHj4bKpsTD46PiifdMVIgfek
x+KECJVcCRWSHcaa9cHdny5oIO24Tj56aQHpMD0KyXpQEhOJ83BI+gtZLvNpcLL5OrTQqbysl+/5
wsXVMhwJkMST72T/KyXMNy8px0s6+jZnjDp4py+T4twqdW5c0IYhNgKbo099zNMGj1shN8Ey2KfE
p7hvymMaqrEbhNzHWXeGZtmDEz+1C2ym2Peae1sUv+w1HDtKn5tOl35K7QHODar4Mw0qhBc7fS9T
+0hI8p5T07zDN8NvPdHpR4okHg4lYriYkDjj/gIMDvw8MVnoMN4djlMACh35imCujggNiCs9vIRa
fysjU9u6XpbzAt8G81TkXRGvCbWN7TnSlfPelhKZKGNikjmu/W618quvZzLNfI+Pmace42E0XqBi
bYci47RnIY3adoGZwMkD4AWpyYUaUzJj6h3vmCfFQPXa0YEKxNwEiYTHKp9hPee7n9c6XoTaLqR/
SI3y0pfRtuub4lGN1R1n6Y4eGBOUfuCK58jstx3TRMhMgXdqPR5cH6uxb+TBBzEJFc7ptGJfAyTY
Nn6U1cTA012fp7YYr0RWqkciQy9EEeYPOhJA4+EQxJ6mMacavfHObhaqhXBRkYIcYiVg9L9+nkY5
uCD2pG7MOqb+YhL/fD6xE/PQLeA7HRaFPFft+5KmP7MeH+bHKxam8sY1ahX+/GRWx5E9E01yYwnH
f0XWxlyEnbuckjcKn1IaV3YG6/jRgXT/MeIx9LrWP8ugRG4TwVPv5yRk5zFAoY28D9ukYmCaeTZT
s20eI1O+/ny+tw3BqcKqzonTVW8libAYL+CHaS5r75i1j0Uz7OJl1qDByo57zjzuNY2/qdvELwO6
9YUK5CBM1/+IYQDjRNV4F63y28zR1aMdRbc+fP0wbl3zYmuuP6OM9ZGo5PRRkwQ3nB2R+ehFla44
Gsih5M+S5cOp83uekQqjkQu0pHEe01n/Wbht2xy7Z1Ez1UiifCMlF/ZheZwVcCbmAvSWzGPzjmF5
ADCJA431xwmNoUWN8LoX9dZB/H8vcHjgtUc4bisWz4jHzSV3AbXZHA6dMzzVBWNkH2me0dVcP1Yw
Rs1rki1PlodD34OIua3Mtj9Lj+XKyq6tEYN5c7LhIe9Z6GViP+Qdi7ae1B+Iw+5HjmbmKH53hkKR
nipKKCYxzMSouR+kpCRZwfdmi4NA6egRoaUHlgdyZ1h/eXodGw9LoK5eGnsPpMQ+FGiqg7nupU7D
e9wRqzsHEge7nvzIjL9xXxfvJRv+aTCtavfzaTMZ7quiHZ5AnUjYOBU8//oXImv6Ec1FEzoTs8U4
0/5LwbdnUyPzESTuDhpLsItp7+BsE6AYxUdRDDDiGeiwbPjLKRtma0tL8/SO45skx/ra2zbmDGuN
QbVsm5PgYk6JNJCa2HifUPeOUT8bO/gpEfn64T3JEPqWwZvuEyf5s5T9HUI2w2pMLbDWgEQQ84Pd
0tAYPvKnfWBC64IiEBL+qT/amIj4kjMALMVUfxjG/FRabvvYj3Q6Rx5sGW4yR5zGHE5s3nUJ6ChH
dkfTsKqP0SVyY9zAt0GOb1tB8Kh+ahWcuLn2jomVEDdXwfIxD9Fd5OTtUz90+rZlBh8GrV4+kC+g
G+oK8yXxlScHyurP36/H/mqkY7JlMdsWCQJsS06a9e993CB1W3AQyJcVc27uJrtCf5Cm+U4MvA0j
hlo6tS6278hjXfH+peTz5E7n0kECSh2e5KGl0tOZRsiYrvOrIjIGBHgdY/LkGAmR4aF+bcdX7YMz
qJmPnjHOTTznbv8RDLg5OWKBpPnVxC62AbMQa5znWemS+1HmzbsOvgESof1hVCmnbMgfP39z1u5T
XLRQqOVzqc3fWQW4ZcabXqed3k9GfuE2gBkgnf/MWbJdfC+/0ZpZt9FzyE6KS21HGP7H+s1xKelO
MtXvUiojNhTBbTmuQazUTvsh5wU5IRP+EUTCV5riVogL64k5Ok+y6rNL57I1iCwcGNlvJ2iXjHW9
4zQbehezl7mLxU+eEc1IeZyLtu+O2MmcXQPlDEWJY7hfMCJNAq7LgaqJZWH+CVO4qCFHqWrTdAQv
DCmJirGN96QJB82LK+tAXkCxOs+es5x/nig/J48lZfS70QEe2jI/lFGVnQwlFjTonYV3muTDdXEn
go6L7MBhR89uCncrTWTINpKiejv+Jc3bl6ZS/aMs1nGtxS3dnCzrIwqahyyueI8F/iZwcc2uiKyR
y/HRUt6rN+BFZAjPiaUgeNB1Jwqr6ad3Yu9Y8B2N6/RA2NQ5p7P/SGVlWHUjPkaUBm59qdqN3TRt
3Ci/xMJnAgwHYuoJQKNVy37KaS8dXnnWD/ja3oh1voGsWPBfYcIKqkVdIzArm37g5FN2E1RDpv2V
6XRh2uRI8DNLNNOel6g26P4w/nLEg0wkW7ZJieo+usBESb+BrmjVi0PxupKx+dSLmmfTZIAw5FFY
EE4FLON0h9k080PWmmqHMYcduG8P3KBHpoOmeSpnoK2KkzFXbaL4YswA4eTRJxe5K1E6+jm8aSaU
0VxF7pan3MK8u77GUqXFR1ekvxPiAmTfizOmn1vRE+rgqT5nC0FkP8cZ4cotAiT5LoDVsAA9PPjr
fy5uupJ8aET9Xou1OEztF6s3OHob7jmO8JXnchC3YwONkAR2DqqXy6wzuC8+v/NolTICNb01Y1Tv
Iifj5wBd/pb4sLD5VeWcfY+J6PJNOuo3MOL4misIcDF5RR7YdchSG7nGtwlIQrEauWtCYbpLFh4D
QU0FoltlsKWyLNrMcT+Fa5HBWUPbM4vn4hkZ0ysoCMp6YUDv7GMFDRT1yPuQBjgN6T9k2sjuMZNV
t4nHiTwzq+Czt6zXOM8rWim4uZgs4ztICZSCO8Wxd1rNEiCnbeU1751lKnYyp7i1+f0YGabDZEEb
cweOSgSA6QYxKJpXQU2mgcVIqvKv2xtcTOyiOxaZ7sgLmwQcRJ5T+FkDKDQ5F6ICX/ld3zA4gjfq
LoShrgH3Q8wPkvacpJf7xahIFAPXvVLI87cEpnym7ek5Jq/80PAib/youm0t1iJ/VM5FtrW4wHxX
0NH1merM4TMoZbbrzDk9W2muTmxR1baveN83SbtJy6m9L7Und7N7iwijj6Cpuqc158/S7Y1Jc7W1
wRMBgOrYiZIO3MD2tjDYLwQgFJVnz2WF0dVLLk3gw2tyP9FAZhgcfJV4uEYRYNoIrfwQLSmdQK99
MWremrTVunVt39ZryMznv7i1RnaAMTa+gijZFpU9H3j/zRsOY2bYJPS6mvwP8OY/wdo7RkmZ3swO
wTvqUehHYvNUCTiOqKl2nAK7zSAHfcrE8JeR6wjnw/cAFCimvvUx4BQfjmAeNslA7UcbWaxZ5hdb
RGi4jNEKhZN4SI6Lydk2YHywaXSZoJkXv0iM9nf4DeEYa/N5NaSl61liwKzXLwXBMe6XSySqz2Uw
w8pn/l96bAmzBuo1JercmAGLs436BBvJqNE5RcdFbNAsUKBFPXpDzohTvA6B8Sfjqr5nag/OYsBM
OVVB2LUVMA1D5r8AVB0ZbUPGBgIM+q3KOS8MxZFd5GzRiAT2LILYbzyC2dbXTip6J7kdgNXEhTAv
j16rrNtWxzbOMv40igh01lYTSyZRDe1mMUhhOlXqMl1nm2dsziTGq47amqKthWUJ5c8gjZ945YdM
cMIQKa2PRtq/qcIO9r7NN5QySa6FOgnDUs/02vTb1OgfOPSr/YjoRqYGRuyAC1el4y97GVdbxNnI
YwcW2PxdR9uZqfKHFQHYRaxJmDJQccLX421LDIKbcWuNrGCUHBoFIrHFzPS2Ja9ImBibZgP66rZK
xurguLragaDFvsZB3WDgciDfiKV4zB9/froAr+C6QDqVHi9GPgG/9JjROL7ZQzdu8a8U1mMT5LA2
m5hk87rUIt8BA+5COqj0ReqKN7VEWPj5EiShHnrHCaVh9Pf5Mnv3c2N+dV5WfzgUbyAsbWTgZKep
GCmg4Fhak7/mkmdwqFwv5jbg7M3Pvfs/rog57rCLmS1RyDGlbJsT3JR0F2Qc/odajVsfBt3H1OYs
ObJxrx3llU86xqm2vq1MC4PkWHLCNq2xOEx2E3+4sXGB+bU8jQxPSdZE1aFKiUr/HKwgnh9LA4v5
4Lq4PyzoMAnQuFieea6jW7e4nyuy7NMUWdtMb02jvKDU+btAezec8nFX9/WWQJx1FH1VH5rOv+lZ
Pi+T5AO+rZMevtKKKQerJsWRieA96hikkTBOwn4fMIjU/k+yFE9LQZ1i2g80QoEZqQc+b/hlSpCy
GxhVnONq5g1hIffUCbbXKGmvdLX/hdLHPLxBhzBi63HRoyBn8R0hPhzpJdrPc9+HvQ3beqATw80Z
asVBB2RLIxCzL6VdFBK9T8OhwwkbRPXffODiiEixmTEoHRIK4A8M1Ugxx3QfQimUqy2rQhLQPS+V
DiQ+TYcPkbj4jWMOhrZd7sRULHAKd4t0xD6v8g8vTwkdMZbb9HSPcWrzHtrRj0PgWB8kyo1zhImn
K5+WjNpHl6EWShYvmdHgD3I91rx+4n+UcajzE18dO6PocG4hh1QeQc/csPp9yot8BKSQWTMPASk3
YCAd1nnT9xh1sd16ZKO2gHL5HgocPuxSDjboRd50gFkYhtQU/fgV16ylPlX9fKj7lFUgk5DWosep
EdtpAH0zFGNwYTd4gXdNvMaaOcxWNMW4KVdSUEu7GJXqwwFDVrUs1nYx4+AAMx2C8tlK984Y82mX
tXGzb4yJmIr3jo3jcappF86hbrj2SP/vKc49jCAMwJc8YaRkD7fLOgkyyw6+m2waDMN9mH3KPgKH
UtEez1UWa6yNKypbJ2ZY8hLOGWFBjc+GwvCe08JoM29NmhfSLaOjkc7leQzcXxrkHIdX+iWnwzL6
TyJecBisU7DaqdeAqbsJGnWcyuxe58sDabxXDt5bE2yw29efQhBjruPoVs/5qRtuUZZ2LcUo0oJD
KQruNlP+RRQSwkcaQ8woD3LojX1rZxbCHfn4kifXBA8aYMfc2EVBRrS9j7rftBVUh8GckCRd5yzr
/oh3rtw5kzvvVcJwIuA+PUYYNWnGCUzYxG7b7ceCuJzuv2SF97CanF94wf9M7L6Nk+FTIg7JFOW+
yi5g+etTkvVvDlb8A79CeJjs1/iZaesq24uRLRpfV4AppkeIU14/nVuu2TwYUICtcp5vqmo6pRav
lhuNzimZUK0z4nIQPE1ni0GNnjOb4zo/A/WlNMm6crjUcG4Xh8LrrErx8huEEqyi2ItCP5YW4yb6
xyipTIE8I2NumjHYaSdZvy1zV7QaK+ECsQpOi9sGq37hv0+i+C0W74ZgM5Kc8c4JctC1Dcdi/sVC
qTY9HqctRIVpw+z0XWBtxDoV7wDOLbyZ65Tt0gn9EbHQJI7DvKemPGs52EocbH+sMUHzZoK1xwFT
Tdt4nNHGvchieEZKGnctfV9LE+07u7zVdBmdHXieLJeYmVlf8aDz3XtNg0V0/SXH+MQ7LhODRy8r
YebTRB8gRWkPMeu8MWV/SxdYPk7IM8bjVye1IkQ5RjE0khbDB7mBLmzn32NqAOTOFW9ROgVy196p
Pv7bpxVKdzL7IfAkjngyeS6jGHMnbpi9V1f9Bmf4jDlreWjS/Hkcq70GDX0QCvlYO9jCEAaN0OyN
lsPvAXDsUxNM6V4gsG7rnijYwjEuu421hcBGZnPyirMuqAsbZX/DXQzMqDSR9TCebdMeylPU+qyh
Njb4iNRiMEuTYbAL671m33KRiy1D3/toBAfVtt+db3RhHoOkoU6pb0wsox1zi4xT7OIFmHb7WwAi
W4q6GCh41abyxBcFXd0m676ZaYJzskAhyal9DSL34HhOyAn0WZrVL+VTbiKc3yDNBvPG40DQOvgh
xeTuXdPk1Aq3cGsqusv65GR3+OPT5svHe4K5lFRqNBNxiIxT0JoPdQA8JGbALjhx+qXz0oGRYQh+
aeT8nJMQcHkX8Q5mT9ElEOFMlQGDIzOD41WCLhTzKyA3WWTvjcvJ0BotMG0pRnzZ/ypHVXNbrRps
DuLbNRLIp+6msUxjb6MihGD4L62znOIl2aX8zxFQcXGxsTchJEa5/Cli96mY5j+kJ7tNUTGxwmtN
zBR+PdL+l0O/1ObY+JKjKQQCZpXedQC8Kasi4UUkXNJCG9rguJ8zdFGULw4DNOaxeCQE3xfmgsvv
2XE/imD4lYO8E1H8beiS/5OF/zh1+FH0izuRlcDH4WzBGxNxXj4dj2VfrMNN+BPMfOqDYNh+E3j0
0JqYZXtDNQD263hnxr9xi7QABkjUwt0SG3dIPoG6sZllFu9uprWDPRBsXcotaojaO6OEL/CK/BSm
ImjwBJM4tZKAt2GrDqY9ZIfFK8+N7UFR84NHmiLCkqrAcIC+5Fqdu52X6C52V81VBo9mifwsmbyz
S45OG/ZYaMp7Oye6rr2VzLSnu/CcaPnFhOmukZW6RbKbT0VpXXjosMwjwrvNH/4G3DkY9Im9XxQx
qEZmEMw5YbLS/Z5qezoq8HXa9mj/5ankYmtEN0m+kzGG91nG5Vbk4JikRDKoR+MmKwg8lZiImbZU
9LZueYXIoBk0yBGkKQ05Hx2PZoIMinEfV1957hTbh0RSu/g/r+d9Jstal/+1jfe/Fvr+39v0q6tV
/bf/b//W/6KeX8uR/13T782vWv3nmt+fv/7/i35N/1+eI5C8XbjA0nf/refXMk3KfIX0fdNi1Gxa
3r/X/Nr2v1h5HBlgSLVsywwoB/63ml/nX4Fl4VR1fGm6QL7k/6Tm13I9vkrzTwvz2l9s2JbwhXQc
y+TzX7+ox4ypA7b+D48gZqDBoIhwqcC2BfX07MUDDnlZ41zhbFLgvLCzLwJ44zUdjeHW4dYNQKda
Wo3xaCpXBpnvcrie4+kzrc0p3TR2VX9TSS/ZOGXNcaOtoObj2nK3RpaIUzoItFLRl+4zZjfrxUvT
et5QsIqqiVZtz5u4pMBhTUoV18kmpG023XjmbOhtnaDQ1zZrvSNyJdQcl4E8AkcwdOhlLoaaTsbP
gc49ygi9YYf3JurZNqL8C7RjvDeHuSmOMQG6v4a/bg8Vps/boYuNK30L8nGZXI8oMwf7V2/JehwM
TatexZxoJstDI56cBDjvoaYIlthiKjX8FAIWmd37CgpapSg2bJ0HJyISAagfiicSdnBjOlSBzXIE
VJfINU4yspfceyxnT4Wj0tcWyzrCX07mIWjVRc+tfxkgt7Aw+ETxK6eCqTykLW0LUTmyJC8SKws5
Hw9gnbaRp0kS3qb1UP+Gl2ZHu5F14CBGOimJ7tIJ7raz2NUc1+FRWOUj5cXBIXDNZm8HVY3xJoDE
FbcU5hIqmUYio431nk6d/YjhWLw6WIM2MQBeFI6JaNUijem76FSN+w3oEZlqCuYTuFPlWOJHyHOT
7DFO5tByx+DOjYo4BlccN48FdRw3wi3LI3IuJ3NLUyOL6X8vsr5/CIq2ZlssiZA2/nJxqK+FWD3A
CDVK4Wi6m6vgsVM21dGCyVTpQXYIPcIrOeIIb7EN43BrP5h6OqhxkNUelyfLfhFE25xagpukAd7Y
ot6CaXLs+3hSCkJZx/wUQEUTnIYxp/+J2edr2s7xusuknw5G3SsUQn3VwGLgFCh6PXOuVrsAGxBD
swlsld2X+R9+ORjxvTkTuzlbeV2i9SgysWoAj5WE2QKSRmV7x5m8e1Gn48Utg/VMXSZfRYIvdzPW
aXTj09BwpDDNOqyPwGcqFmf1D5db36BRzFV2fCVsm25nFCoYe4PLruzhmN+U3RDtF7zueOIn46/p
WdZ3iwmOWT1OeexfbAyMWQXTOO6lpBH7fSDSFfbrkbcmHd3CxQN5KZoSUK6IcTRtawUHmPsRbwjH
bdgl0/GTjof4HWy7XtFCwR8TLvOTg53ledAYxdtOmy+T5epXrLTpOR+L5TtJsZ0ewf6OO3q6hgvT
YjQm4LeXTFri0UAy+SVrDasiNjmAFV27IvKK4DzmfnZk6GndLai4hFRUce0hPsJW0aN/8LKRpqyF
bNCLWhJIZWmDX9W1p2Gj3ZE7CK8gzXVWMCeof1Y1ciAdfXRdNd7Opu1w9lHZHb3Q2Ynqjyb0dQfY
NB2D5leNH7fA1iD7+2yy7X0/eAxPvViqI25vdT9SLIuUINs30GTRwTcD66WcewAEPkOjknElL9mU
Fjuzk5CvTX5hAQ/mne1UYgc4NnvP6zL5sEkRHVU2UgTVlQWtMs3g7kBzqe1YZtZlxntKO5/MIS7N
XFaJkoBqkDP95UMTuuMYX+xxgpAZRO0aB8vG73nKovIpqmz/5DB4e1Z1Xt4vqZMcmPrFt4vZQaNO
xmnlbK7Bi6oZPiflOVe/8VqGA6ZPfZY0PPRrj4oms/K3vUN5KGlMFrzI6WYKelSSAPZMLHXoLeSY
dTBV7R1ZJwsElDQ4mQyNHlGPq61vzu2eL1mAbbCct8pW+qwwNB5qYoXfCente9WQ0M2bjM7krAdi
hUdwMR51aVmfC6X1TUjDeQWiuRiI0Beq5s4UuFyYEmqRUbPG1voMJnC+Yc9U/OSx0N3hk+Id31Rt
810qA9wtQ+srMJG+P6Rj610ymFM3QjC7o8A+6x5AwHanzp+sJ+Kk4zG3+uxquPN419ixeIsm2a1B
Q1E9YxEBwzisIJ+5s+Ag5lXB9WtZmTHx1PzGZrFwIy6CB20Ivel8nhJVx+/UYNdPfgGrb5pEdmf4
OCRpb5afU6YprC4qClsBU7qYUKS9a3F/b2wwn7dWzNCQKD3LUqO77KtpEuqbQcyFTPYZWUYzPG8k
0U2pUYkTItEvJHt7qriTHjyZbUrmdpZ8bIuAtPWQOnuDNukbURTmvsN/d23Ijx8wRI5czmug1Jvc
r4NLTVL3QPKSdIvS2Z82xvQYwCx4s4TNXbzt2ie5CP+7thfZbODnGy8lnvedYI72q2DqQjMntTGQ
cmhSLWx9W8epu1ejTZ07veIS07f0uELOaGaZcH1ydsv4kTjMAyOiADZ3UNv83eKgX+sh4Xpuhtyd
7/Bv2dcx6lbAQ17n15l80D6eButIopDyX+1scx/OtGhcsaNdmkDotIY5sIJ+93UA1z9Ol4W3a+sE
MGEGBeHIpSk0R0ASmxR55jmwG30OzIGgpvL0yQOF/GAlFsbwsWOSL+LkvrNb+wnJlp+FLxQ2dA/D
KHC50LB1Zzd24MTEBhLr0JgEOkOxGMub7Vr6TfEQPzqjz7t2zoYaa60G1xdTkMr9Dkf0a1YRP/5/
1J1Xb+VYdoX/iuF3tnl4GA3YD+TlDZKuciq9ECoF5pz56/2xu8ejUrVLHgN+GKAH6B6VivmEvdf6
lkAZ8xzzjeyapKNmOSEu9EQ8w9ayMNiwmWwamWyyOtBOkP7W51ExBAdsi/1Zmgb1qYCciK0b+uuG
vDl5jtJE0m4HTk60FH6Q2i7zM12bghMjUZfnUiK2yHqUjCj45RMEPW0bmun4WCexcZkTkXfIw2A+
mQjqC8EpZdSnUpOKpachMT5B3gD0H1/Fa0ZBKDxd3A6vO+UJC+fWwLybKAjLFrxTdNJ15T7MEyyY
tcD3mElpnxs0ts8sZV7romgyZJGSRdL3NRqnsR7bh0i3FRI7oN5EmYJmPwhR4XqhLvBJwFHCDkWy
RtD1+Q7ZqrIPlUSehQR/vLS9zbrPYFq9pMWcn5LqrZ4ys61+Im2+7Wb4SigY8cCU4Rwes8wKyNbW
Z4xhrTyOgv4E+YSBZNpaqAo5k2OdLmkR+aaOTcXV6KmieSScVO1M6gsoRG61OR8OHXKVxyHAlDmy
XHhgLisOxmIgy63HFF03cc4Btjmrq1FsKaSgTO20SjzsQN8T/xTfsWJK7nMnwwklhMPYEJrjZdPB
Ym2USvNGzaZIRNkSekSck5NEigwcKjGj8ooafHwybZ+iLBiI4gwBM6QSslC5em3DaAouTPyQD21e
zg81IDusUYO8hbASY9RYmde1jM1o52TyObAHjIp6+1Dbo09pixxKHtgGeH8rKaaXgppKynBb4QYo
+vw5jtocep/N+qLDH7xtAK2e4W2cJUppCq0k6kRUY3mTRk2SodwNRfGSzWK4siY7u0M4le1KTbeP
apvXmFKhd5+VoWpfSGgAm2YIpu/ZpMT31FQgi6ukDpNNrc/KFSaJ5NhRh28xdBjTmZ4QcQ5t1iJw
aYAkk7ha3Vs73UpZ6xWQC5HxCgrUGmLDmJYdVWMDfFRpzsNlKSm1VQM4PCpwKvKXEl2XtGEog0Mw
4chHBC0hNNPOybkDCKZPPfpgJOnYHNiAjyMNmHzsWxJ4FMm/zplxNQuDJVqEwfgQFFGC6yANiVUL
Ke9aIfloRTRcJokqzktuXulhEtN8dBOF8GgpzPcDJPzTeNKVs1nhKytAi2zMJAv9oknKU5mEGalb
uXaV2036rKlDcWM7QgcrJrppW5gdfdPOhlHqR6kQV3o5MeHOnekRXqrte5pR99NgNvAu+ky5M7El
HKxeiCMe2eVxLqz8eWmhZXXlYiQeku9ubyt9STMZwfKF6fTG8+J0495oAJN0QpleDZAtF0xq/auN
EYtIlaRcgRrqzlYwkJjNAmcRrDUqj8AYnkZCsA/sV7rbAaQZ8S5Zc8nWyzpXlpXPy0ex+Dlr7Z3R
oBYhzXJC6TkYBrs8a3oZ28B4dzQRXfWNIMsdJdNrD4bTk44SnlXo8r0mKsWzCf50b+Sz8zCHfNzt
uptyiQejDKsrFja1fLlAOE9Wm4JLBC8MWUyX2jK12yK0YL5Q/rqyhUXeu92X5yIJ02fdwHRBtpd+
MXRwtLOJtoIN4OaqFjbG5pAECBXe0lNPm/vVqJoWxUPPyrAUNttax4TeXWsVtr+ZJhQZ63SVZT26
k8bSexRxQSkPfenWnCd5nGdFJchqrvXTMbK6y9qgGuhzb/TzhQTGZ6kKPPm2Hb5UUahio2k105tz
G7Gb6AawoYZBVDYFXArOGj8ntcLZGGqqs6DWtJe67yzkSEJnYkTzeGIWofA7S1F2zmwOt4xOks0D
8QVkCmRnOqyGNeynsN/1skL0Fi4L2CHe8sbFTWhv6Edl92h/S4InnYJgd83atCIh4c/OWDFN5gLN
JyCPxV5UGsxzwK/j7EKV0RVadhH004wAwFpZtBbdZ1eEJWx0dLybzGFCgnJLOzeOyWK0p7y7pz6H
bhMHkzyy5cJOameVuke8UmxnKZOLmE3sZRkZ5JaisqHY2pDdjS5wVTWhyr8iWlnpcHqzWy5VxXqf
9Z6VyZqqprFFOMF+WR60UNobIuUEX5mife8a2T1WcRD4dUpSZGD3CUI/Bs2NsbTlSVnpw0UX5/Xe
ofJ4skzAdMrYsuhszosk230WOu3PFLuB2ysla7BJxRJdLvL7mA7Q6vvCXFuPjUJToMvzE8MY+vdI
DzvrfKgDpXFBa+05iAtVFKUd5KUsOSAB5RIts02f5lRSsFzaBfU/pt9biAYZKv6kXy6stKrTgzoB
BKuUlAgRuNs5FNdMatdLMZSnDFlE9dLoID+Rd+AwdXNOg10BqnGBar/fOrEj7zVl1h/GWVluVDzt
bOAskwDAejwZVVtQiqcdpkANr8OnelGTd5VNw/dY77GZLezY2KAr64RQRYe4VtRHIsvy67iFLLCq
OuQ9CKj22k7pcLO3j0yc/OgPbpTCIs3e7OZoXNHbkFfqTg62B4E7fU+MmRtXlm31MEjRviVKob9G
aZKjc9OM9LXHuXFRVUu3VRz0jEuZzwU9hXRNCciH6pSEKetlnk3laFgFsblDYzIczdaSvQSMpqcR
hMpt1XTjQ7SUPDzAO7sk6fvjwDT6ljsxYe2k/iJQc3QDFAFQPal5Vl9N6D2bBFBmAAAs9CKpLN9I
pslZIabhtygtu5Op7gbURVZxTXqq84pKjh0OYdjRmYkGLoS1HcXfMV+tgJ2oO9MKzX5QhKhek9kk
1ksBpHEzFghdjJEyGg2HukZcVAdBTEuuGRo6XvXyHVRPbWKuLoY7lJQGGKC06mfS/Axx3yF4ARY0
yfq1j3JGgx5OIxhf+FYkp6+NR76PYvUnswRxIxih+5ydzmOiKtN1bqplQTOHqpirtZV6pRgtRMqh
Y9WUtCFhI7SkbfTlanBKb32aTzpH0kZH1kheiiJz00VHUhreGOMulMVEoX6ZcvFOeyrDv9uF9S4G
/4aFKw7aN9OaoLjw8tTHccXxSUiKguGLLd8rRa35stSDsd5Cg0F6UQc5KhcYmtVT0FJS8ci0U08X
U7N3ZtnTpdLjAdJHiGj/zsZt/URSnbZv4ZjdhdBjXGEpAOhESg2pltEW/IqTulFtLuczHewzk1ST
JzsDXOktCHswzus1bRAksZdZMUWwYBT2rWyrAr/Axg8hbZTJbTYVwQJCJ9QVTEsiUza6PRVnurCd
fTpokwcysn0NtFHZ1VNc6eR8w5s148bwBciGu1KA6rJKlui0QdPnIYjsPdR6cWbmSDlhLwz97Shb
UNEDUrKmrehBNHFGqE4lkYLBdL6qhD5cZUqpbSEn1gzFSD22am7O0SZvURIZWbkQUZULr7PK2jcJ
7NNcmirBVk8Ha5MbLWj7AsqbG7dLddsqhJK5qF7XraxVIZrq6kH6drdUXtZp+S0VURsoXm2/ZwWQ
M8OKVUBBTrryOrHEZZraveYptVI2/DHUxSl4UhAS7hxz7k6rUDF3Ng3vs2btMDNhMt3Z9mI924ho
L/POBA6V98rrCOvOb9U+IodEVhO9aMW4Eb2UOBaU+i0tgwiBPmTpMEx2c6DFL6aTA0/RreWxRkTD
OOdMgglCD02vTdP52C1jcG2Vpvk0NrjQfYi38mRojOF7kavOZijIa0SfVnlsPjKKJ06XKa5GIcDv
+qR4T2HQ7clMB+oXTdpTKu1JoLm269vY4UtHorgKX+ZAvaaSlm/UYAyRTVY9xdIxJTE6z1RUIoaV
+VWRwiQlos0t8uo7BHEU3tQiSSs8iaiKhMq4V+AeEMTLRgP+jrMLZVbcmOvVyjFEBeDEVae7Wszv
uQmyTOahjhnBRZzErgTQC7zvqVPedLSOz6QedYdAY2buGJwIQaXXvctljoucISY+a+uZiBnRTOa3
ZuAYLg1dy2+jdOy9MKnso7CC9juJ5FTfCruVm4TyGhCNZjrrhR0d5gTM+c6JwmT0oiI1/LxfIrbk
6Ix9kFUw2oj/wDyQyLjeC1u3TuS4EC9Dhc0+VUISa6DuhRi1dS17TCyzuQzVXkGCFwXZcS4nNCKB
Lc7giUIjmLC8kVKDjCLRgLKrztS9GqmGjrMJ0VNTmSA4ylQW1j9r3ulWQkg+CcJZoQ+ow7tlH4lh
oi/u5gU/Kr4ybJbUhdAsVhiktVX3FVQKq7Kw2CN2pFaI3ooaXzReMbCO5LQ2eLhC0hHxX0u/VxEy
tTYs20xoyYPW4vllHdo5e0FYEW6LzrmtYq24w5WSnoUkGjL9psNzNQJOCVhI7Em1jgE19Sz9bCpr
e106wXaYCvURqFDi061pfToRIWEzZhafITvpfdmmgav3+FazZkjQEq88TUtvb3JsD+d4ARYS3oAI
AUjMj3aL1MXB2u+XlhUfwX6kLreauTUOsB0lEoB9N6T5Lhji8KQeNfMiKzu+XoxER0p49IJygty9
1irFKs9ubmu9kLwahh2y3M6NCIqUNWxH1CGnTh3Im1L0g/AWRR3Gje20xTPzPPhQWla5sdLx2tcc
VhI+zaSPT1vHMDZTXeASnslJOyQzDSzQ3ISqemwbrdusC1NCQS2xJztAOTXNKMYH2IxKdTXyZl7r
fRxYXjPqZQZsfEmJsZkV+T2JWxNIWpU8kjAvQRVNsJrYupQ+8HvL3GNyIzEKwV5/H89Kf1/bs3k7
s8oBBoKT7jqQOlwqJsI02Njx1D1a0m6FZwGxAjMRlcmdHAlXoJTTrSRCKz6gDcE1qaSqEm0mStAv
rO7WlDlB7OoGfQTM7bhVgmdjMnkEdceK2Z+GkVlem43henEG64rUkAqHopKE56Vs+hQ6VByANNAz
rdtD4phi+EcZdlUzoli56YIZO1maBYo4C6kdAx+c2rjzVA0jK3bdan6ZQGQRHlBXkip9XdZwGxCL
s+pe0472dAuDHTmjTgjwqwmMR6eL1He1WmznZtQm29zw5JK7tp1jEgAjMPusuTWkwJctBen4BbJ0
BwSHV1Xxi8TOMTouknhPKJTzatYCYF8UYWHthDGzThjBQ7ypE7pfAtmoBvsZDxLRb8j6cOMEa+V1
6dCLksgkrJdJVcYczJetJH6NUm0NKOjNfYjnG4AewnN2+2pkJpskL7SYRbSFaqyo8DhuS80mdqgD
nuiFi2ad1PqoXMqliyEVRmbMsG934ntQdvm1mloRIPdpBLrgVMch63AtVEPLFMufnU/kII2npsqS
16XpKQsmS3NpLwGrwJAgQqesUXCHds2uaWAK1JHLHpju+iOaf40Fq9knndsyIXUkxCvRI25GB0tj
ob+N+oDAG+UY42pGKQzXUjLUb+EYDslOyZ1qch2NZCibCp075JSqAdpkz4i4ZtqANArOQcbbp2Vm
AzKpi+ydNHQ8S4tWHdn+klqgNuahQOlnoerAh4m5KH3kwnSfpDW5GRdNvwib0CCqNOkflm5ukOct
aDap0inEZ+UpjdqJXwb389zROAWEgGZqV7CleabqynKbjkf23qt5/o0YoPmiXwnxhZDty9zFPcBN
ExV0mozRsaFnu4nM0bzqjX7YNgoWS7dr64kOqJ4jIB5LeZ1ruN66CVJbq9v9SVSZjenqqK0fTcIz
6TlYVJUIl7jIo9HGu2DyqQMhPs3obEISIpbeWAMsCIeb7iDNm2dIYuCQjp15AOik7LIibkDI9rrX
QBuCVdGX87mWdP0GohEmj55Ahk2EHJ7cIzam12RLxzeDJRL+XiJ2ZJNgEEFZ5sCbvwytqt7HaTHe
sztE9K91rdyDhg0xvPfaE4t/57LKI20nlCLcO0FLcASNR4EyOZYD/XFFXWe2dkGhl3bSvAswGZab
VO3yc6Zl68JMFxBQQZt0lx0ysuGMNjLCmIhRBnE9UM+c9FCXtYe50cJRP2qVUDYVDZLUlcakfyvz
tW5oTb3x4qg2Ny3gibMBb+0TUUcQqJK8z6Ce5FNR8eQm3cAuVAhGnzAbFP//RWLyzyQeEdavxCOH
tnl+y36Qj6y/8Id8RBq/mRDRNFryTOe6IcXf9CNS/00zDdN2bNYlhjQ+6Eek/E1zoANYUper4ORP
7Yjm/AaD3ljrgKydDEuV/4h2BA3KB+GIpXFk6N5U2dCo6JZhaD8KSGg0dHWKFNhL1Qu9eO4Y9T/c
hcs/NCj/Qon4soxp5/3Hv2ryiyOsZ/BBolIGeqSykiUxczP7ujdtVH8+zn7/1Jpe7H1j+3JDEml+
m+2jo7aXt9mdfW5tfn0S3PhfXuUqn/lwDjrr42yquEq6MC68Z6/czF9cp3B+Poau8ag0Dc+Bgz3g
x2NERpJbVU5SbLOhiLcdT+RFdRB7Ygp24dHwG5/EvO3iJ37hOV9c3l88xB8OvZ7ah8sjtXNGgAIm
DQOkJ8vXNr/99f0TvG6fbyDyWjoWOq+JKdb39+MRjAmRPwJIjnCSHKBW7oJL/UBnfAtBxsUb4gZ+
4n1xzL94cX445nrVH66KPVXamC3HBLnmIpbwMYq5L7r7jVb/JvjiaPJHBdXvHwIQEoBdqmVYppTr
2Xw42sBaZsow8XobKkfeE9Ij98g/2UHzND/ZfB8803W8ar/48Od2gzt5gdu4zyeNW3nv/antm37v
3v/6FvzlXQeioJuUX3RLXV/rD+ekKwmIONuBRJxiHcJdQ3Iza5/rXx/lr6/870f59OLq6TqpRQHY
KHBEst3V6qmoeNL64dfH0dax5O8itb/dYtu0NUs1pOqsl/vhchonUgni40Dkevr39u4RSIEL32HP
stzHuOJeMjEfOi87ubn66m3661v5t2Oj2vvx2GGWIGWyuJXoZXX1lDBdJ3/+9fWJX1+fUD99JHbY
F4TAcH0U6XfrOCf3BJBtBr++he+6/+Jo6xn/z3dTqOvZfLibLY0Lq+55Ye1d7L7lntiZrurCHPpi
cPnLxyZ11ZY2vS7bcj4Nnknb9JnZc+t6/3E4RJtDuat35Q5KCx8A2aFuvFH4HhOP1og7ul98mH81
tkld1yxdaI4lzE8vjdoa/SjRAFF8vRft86J88favk/KP99EREqUTukDct4bz+SML5oRtXbQKpZib
6AC/qnC5Bk95VO6p8Olnyo5EbK/xwDF88Qi1n67NEYbKUTWbD8LiIn98hLUhLSWfzMGTbukumycy
RvBFOS/5OSQW/i/Nm1z3cvCDjNAs13wE2Ol7X01cX57F55HPYnlLRAXI183oO67+rryMUP637f0j
HDxXuNfX8sR8rJ6DF/NRnhDW6EX+r19m7aeX+dOd+DTWx5ZS20XDOfR+dbDxkBR+fj76+M8ZIA6h
+9JvLBDIit+f4atyX784/E9f7np4ydSmG7qNIvfT4UFstaoojYGJJtg1h+4s2Nm7LvKfHPcC754n
ToyT5Dq6Tq7Fu7JjT/nFS/7zN/bpBD695VqTJgH4Pq7fKw7DIdhFl8EOLeR9dGuewPfySMXatGe8
BXB8EwwxHgj4L07i5xXMp5P49KFPtDtqI+EuNBto1geLCEGew9Psm94tlOVN4w/tFjJgwhf/1cF/
Gp8dDWE1rSlHAB6F2/Ljp6BZKAoQdNHynRRauFH76qyQNItt7hdfnaV+nvAslYne4mIZVZBnfz5W
EkblrExd4ymOtPXN0FfRrSJQ2Ts9HSfkjOUNUZK0E+gO3ZktVAd/NsFk+70l6CNMBGx0J8RJRIB/
6wH7hmFjdk0AcBPs5LR8wg2MHhcN7LdeTPcKmzn6SAsaVpfSCEHM4LjpHjorStibRnB3nIOtUMOw
zG+46WtluyxiqvZhtKT1IVFrACcpg9qpTuKgj6QUxaxcZHGM+zm4G2coLprVaqdmbOnMpeMSA7Gj
CfQUgDq8TsbUOcmrILnRl8KCPjQRpg7dnrw1UE3CADRObxczq0ZShQvqvEmwdw/xdRcP5ve5CnN6
BoqjaUetb+W7tTiF6Rd2mInvYG0MbF4DkhS/advy2h4G7Nz0zCiVqFYF9aInvVe4SGqgBgjascrW
IXQ484ipA2sQ1qoq9mi58uQwS4ukdlOVwJ+iPj2rHJndVBQZn3CcVpctoZSHYhDxPrItCrGFrE/U
shyg3SYFPOUKjrNC6UUrfoeMmu3zZJG1TD8FJKJZUo5DWOC0EI3AfvK3CQBCXVtYyCLtNn11KpK1
6JLU6QPwluANRudUujLMlU1L6ZCwLMPgMU4pxV5XW3LKvqK0spuh7FNfjvpdKuMBs2nuELG06lDU
EZx5ouQPQ9Ab24g4ez+MMWU0gy01rLrlOxhIOghlnIVnRQJuJo0na/A0G9skLjYIeStNRCufHFSh
NBaQbnZmfxUKy0aaGOkoF/G/ZEZxYVLfPNLRNlxJ7LkHpoaQy4V2qY4fFeQIWM2sH7+1YOK9wEyP
dDC/mbox7xx8exuyKaUXNx35Df0aJY4DICQjfqMP+nTRzuouz4otWhPFSxb+JrQiankYpUPwBCCn
HrVuPlcQnNqoOK2TwSGPAKM/RBREjUTmzfWlEzrmPZmz+S6WTXOXJa0Z+7WjaJvE6rpD5tghjC67
uRsCA0TWhHe+awQ4QDLECEM3jC0aihV7nsZbZTKAp6IEcmO9MA+IvPFxLlWOdn0uPXOmRW9naB4G
iu1+H7c2BUYYu8Ua/QrccCTFIsAmuRgafjiNO4b36iD1jC+s1+ZVzlSREIN8om8Rb8ARwgraOLlH
K194JdtlbM7JcpVmItynoJo3lYoYbGxpgwxtne56IDonQU94kG6h3skHjRJxvBBpNLVEtED/gU7S
DzwXaoLDzZTNxdWiBtVpB8Joi3iHelaXz+dlIjDNVm17ZWCbnTZ2HWUXba8TdtEOKsQRjJz8Hdjc
3YG+7a7vDCLVYTyh1MRRdxqoaXPXSTqzah52bzafXoUHn6Rk0PrIjYHsdrswbIiSnVJnP9XBcKgS
bA5RaymPbVpp1wY/4dUGX1fWYwZU2OyXTQNbf2smRJSkicHrq1dd73hjnTieNSnT+UIxaWeT+HW+
CuAjb7Zi/bUIyeeAisUyDmh4+sKABoQjbpaBZOHO2OZwALaaWa8I4yZyvCAy5V28kLEjzQ5ebauP
lzHBmCd4L85zJxwOCIqCB9TZ50WpZF6k2uMbEZ6hBp5ySOGPAvmy0eUZb6rzXK6iUf00I2SF5rUr
kSKJBvtHcQ05hCL+djWDTJF9zzZ6OuvmfT6AVG+8Jjjvx8NMBGoH9Au6YcjXksmDlbwIEjXdQi+V
naGLvTrdRfm5aR/U4D2uvg3lxSyf+za5Qo55sZixcA0Efp5hbpboHSubD2V/ZDSMt5V9NtKrUGao
x3O8hwRI7snZoFvuQp2/YTyc6yMvWaG0WA3eM7CGAapaUd0PcfOuaqCrsrPFIasXhsZJ3m1QBoty
l867la5g7mhoglPQ1ePSb/CsK8FeMK1oDU4DUsGN5Go0mp3gTUM9TWDsAN+IbczkpyAxfPxsmDq6
rVbvovDWqGEHMPwJXvEx3BQ1gQQMApuxaDGJ5lvcHRRhi20+IvTEMnUVUW5lJAE9O9XfhkS/pUIR
Q9yMibSbzqtcuZoKw1964g4T53HonknAIaDoNNMPkMpwIKcHuyxPyUNrxl2TXVk1OozwbbTfIv0Z
UhIx6NrRxtoIXmKvV2/1ZMFrb7lObDc0bdxJdozXcONt4jtg0W3NTkXv7bwzoKJim2kmYgiW1wNR
wm0FQuEkn9+pFV2C07jIpgus+3tDsNeRL0WPd9MxF8a2HhJizNtfslQNITVO3pBSLWcKwmwda4Or
6jd1mu4AcC/Roe3I2NuNy0UrfENDgrbvGdjYW9vO99WomVpXufrQZbSX90MFqjbKUfU/T91LQvoU
KtVodK7TyPSHpN1ZxHu7MVm6eUc4H7JYw+7IhrdJiYETZIlnxCZc0LlivaSoFtXoUYUFboXfu+G+
Nl9zU4H+e024dgtOHJNO0dNAxr/Z72RxvWrBnQVcDirjrrotK5J/h8HX9Bc1PSD8381VAuh/Gwx0
e76Z6jWQVLyNb8M6g4YLomgg4G1zM/IdYfSO9H3dHydg8/F4js3wGPXlNxZ+xK4/RYPm0eA6Rwby
4PTEZCCbd1mWefV4aWm4J7rwnPCbQzCcluZVNfkIRmDNOV1enZA9rru9SI7mCsy0rpDaAMOnt1hd
2yh5CStrb9T4LqT+Rnh5lxEz4ii0wLCO4jQLxv4cAGpWPobL/djs4+Styl/yJkeyA6hivnTqyyKo
vbhAmgSbJAIAINoLfFdZYm41xP9NNt4sdrftwvLYTg0IhX7b1NHR6ZrSb4kEzMbmmLW0oxGV3wgn
31pTc5zm7LpaWowSzrkTiDt9WmBeLPYd/f/LohofDX04CzvjfBz77VLZjod4QJBlyHLZVWBYYoXF
Ihx31qNamtElUikwVFVyZY2Bb0X5yWTaD12NDEfYfkwGUSLokqGiy8LK0yVtsqXuwIen6T6p7Yuw
Ux5QpGxET/lfdstbJgEs9XZ5piBu9Ja2mK6U1O52S5NgRi3Uzg7vLdoh40k7C6i7C6llJtk1Ct4V
lXBLRzAK50ZGeJbbR2XJiCZQhkgymmI058jsNY2pAKM9yawIxVot2EHILIERy+rgsHCN78q+MrRt
0wQPgYCu4qmiLSFhmEl+ahnqBDpzDL8HlU1TQwYLC2gRZ5N9OSAph5pqVjqbh9nqacYRaZqImvD5
VA1IhVyozSqQwGFBLL6onQQGslYjcae0hqquaWb5AIApvw1ApgIECYP8do5NUrbRLVUj7txlZRWL
WkHpwWy8TzMCo+7NIWjUwM2hqKA2s60aXe5osvnYLLRTF6/W9O421npjV4kOjEBTGMAxft+5/tvL
9O/hW3n5R72n/dGX++k///N/4eT9Z2qz2NQG/u33K+YObJ675395QzbUzefP+dt//Ov5c9/0P3RZ
1j//p0nXNH/DNu0Y0qaaogmbSub41nY4YdefYGUzVDb3pqmvW0LWoF2Ed1bFpauZWNdNui2aamLX
/e9ey/pDJnAb1CFOXpVGiS3+kW6L9WOdA+GlQ7tFlYJCliYp6n7a5urSZIUeFcFl94gLtxwQyQht
yy/Qk7dPCEveIq5H83ojFjTGKfyj6N7Kg9NpuiFBbCtQgg+Yv6wi8SN6l4TL7glnOqIc3mFP9OKk
2C6lcqCYsQPBDuiI6Tk8mURwQB+wjW1ynxr6nHdi5cDRASXsA7FruK0TX8PWKlBnBsCN5ohdJQY8
tWJ+Bj7Xpu6iVw+NMDC3Dwyf+VOgFtciFJe5FF7f2UcJzE2FHqJXA4y6jiKOso1faghWQYikGvk4
1tf8kugegSiv1x+xZbn/+Mfwz/SmrwXw//lNv3zOnn9809c//+ebTtvQ0mjDSN2ie6jxgz9fdH6A
15yWoSkoZ6kmla4/X3T7N+zmhkq5Q1ctbW06/vdrbv5m2xhfHIs3knqkir38bx/gD0PQ34ekjx2/
T+UVeom6JfjMdKIWdWGIT2XwRlOyse/EeEZI2Z5NMWur8Ihyj1Cz9o8n/sPo9/FQYq1NfiiC/3Ss
tbD3oQhutabVlPCGzowaZo0qboo0wbpcbomSOGj1kTWZbxkMyNoxTLqNFOmlVAr/w3P58wZ8PAvt
L6+Yth+jhENrweZxfDwLXZkTxHHWfKai3E61akMx/dAu8b7Aq+yEysUgIUqWBEjoySlOFZfgM5Bc
a+QW3fcMickNczQKTypscXls0g2hPptJIaNqzE4Vu7pWEJLS5D/99Yl/buv9cfvABlDeN3Wayevt
/XD7imW1G7ZyPtMMXGUS6JVBWkzl7IL3Qn27Bl99CCBoDOyniyU561mzkVNNwcfa/vpMPjVP/zgR
yt0Mw6plm+Y6bn44EfwfdqGaC1G9KllXWyuFDliw7+KUuvaeF2hfB19d/I9jMf5V3k1p8vFIm4EY
itePx5R1G9Aat8mwy0MAORR/wnQzziQDSH0nLCrOAizrygxD8P/ry/3Uc/jp0J9emNrOizZMguYM
X6Ee3kRJ5g8QCgYOTuXki7ru5+LyT0dbX98PN7dvVSuBCtlgJxswOMWnaqG5mqSBA8PNEP0x0InO
bY1NPCr+JAPfVOReIQmNxOZDOiXnMMs8JGf+mC8+aqXTVDHOY1GB2oo3v74xvzeSf/ygDaHThcFS
yYOxPtdmbRVTFtpYAooAXmHw3rG82zVke/TOg7KC7ViQyzq4EKF+1wvzHEzMZkGRNlFKqI30HLXR
prEV9u7bUo3w8GJ4bPi8iBWqOlC1JIO41gIrCVN8lmv3ZvOQ9uXNnA0vGJedr8an9UH+6nJYkXy8
9Sz4Cm3EWH4mR+0ZP96Wde6IJHFK861e57u2zveGA57dKF08PDdtlu/lUuxrqh4t//v13V2P9tPZ
WLiE+Mx0w/zc6iqFMiK25GxUZz6BUHo6ANGBzeSSCoS0vDya4Vd9158/bJ7nh0N+ugFDR804mwic
iqH8U+s59A32MJNDjuZNRGBJKUAtxGH11Zi8zjI/X6vDWs8xbelYn2aGciyCvJxGXiQ2kkMvn7t2
XZxQm4uD69YGCGcNe2TZREbvWoyaZOlGbAefTRhJjp1uCaEDFwojF5xshCqtz99//TA+991+/yxR
9tsas4FlkGf247shBsGewygZBETl93l32dQOcAjzhn1nPDkvzZxtw6Y+GgtBonFxjvL4GIaz25g8
PHSO68NqZwJLrVwlh1e/Q3G8qzXxHCtjT9pUct04/5dBU0omCouHChjmczN46Gu7azTZrVGm51m4
U8MjEYQupdNzTYGfXJDGgwiN/Mpf363Pbdr1bnFge9VnSIM6wafR2safYxN4253NaIK7JQD5O1yO
tXJSZLdxgAE6bNmYiuJQlOrRUlQvkPeKsE+NZnlIhYr42bARuk9fvWd/MYtI4FfMW6aKNUT9L+rO
bElxZFnXr3Ls3LNNExLchiTEIOaZGwwyE4Qm0ASCpz9fZC9bXZWdu9L2Xlenq7uqK0GKycPDw4f/
/9Kvel+kMdRnpV/cL10CBi+QDK4iM5swTLWFpoLJbVDmm1nz5JIPSYpdNnCv7rPOne5qyWVR3XBM
tQj+3HuX4v6DPv1+2sw2qS2Ubpr6120QUKBNqEsp/WaV2kaUe+e27pm66QWg+aRtTZyB5GoapXOj
qDOKrQ7VNh21du8tE5bn56CdZoC2az+s5ufZ+mV3yqA7dioQSVJB/C77zzzMwN15FT7Zu7PAWjYL
gLZRRECNgn8ZdbJ9exQarz5Q681IBQn41Tcap1aaebEeObLWeR+uY+itQVjqpdV9EZaXWX4vJndT
XaY3bQu5Iryat+2t2ITcSPZ54m7aICK8QHvlEu+3XrfhnyX0u2NW19tIAAtKngI3xd90fZmY51St
tcKvTfhu0GwRUL93bnRUIUUvmOrrYHAOP6x27ln7xqwIrwRz1zDOLKFCfl1wcxsq2CvqsmXtgjr2
JC2IavxwIn1zBGDsKVwESFUj1PrF0IIiqjafD7PwozNBFomEnVei0EYS3bXMj7ql/ocNfpmVOKLS
oJXQoKW9QfdIMvn4fJYxt2V6eU9BTvnzKnwiXn2VrF8H+EWrgrX7ej0atPegsAXadGp1Q4MYST1W
qENudPeWUMy3/1WjutxhqqUo/7Ba7vt9ETRahX99mk5YDu/lQpaV1Zphv0DSu4F63mirzPXN+w9b
/nK+mtTVKOYDGtcIA1aJ36jNpBAnE1oOUQzY1sl59aogjb3+2LKcyH9O9N9jlif/L1ZlHlKHcW/s
2cLwGEj+WCNEmkhWwZ8P5TjXBihXgXAgaXxPFCJ//aDavrEskOR/t//pavmlfbX10p8t2b5MlM+0
8fUM+zrsJJ0q6wLVkzP4H+b6hxFbX0Q52KuQpUFt5wO2BAZZJYjbuaUBwfUt72uXshMDu2gkkWM2
EruVNh3rnv2H6/1VnysFYDZaxKgj4vZng4S5Eqcv0Z3X3fAaWSAIqHZgbIThMv7hqPt2wjXDUNBu
ikLO0u8L3ry0G4oGE5JfqtTdArhbNiPnxr01tIDspDDNMI6m/lOr3yqsX1r9IuDXkNLMMrQK/45X
GVRxMLRMu27coSdRxVXH1gCX9YeF/sZ21NHi/x7pF9GOwZM5A8/PQhsE4cr+lXndg/Kmjc2g5dwA
ildQKcFjpsJ1+Oe2v7kZ/tr0V/0c5nc1b+cMt5lSd4iipEhPVslUt3Gj2P65LXnI/mMH/z3M9hd5
Vm97LsAvVOWlgORoHDW8hzZDK/+5lZ9GJHfVL/tUD7Rn+5ExmTqBotaFMrOxxn1OfY0lEsWf29J+
akz/vTGrfa9C88IWvRFLxl+SG2c4jkIn2A/1dAxOvw+0qd98Wj0pQiDt9fevxKb+LCLAdb0kLvC6
nWsNwEKB61RehZOmTca3RIxxwbNzKR92sppUdkD5/tz3b021X6ROwkX+OlFRCWbUXWc5yLv53F/S
zAkhCKpqiP9iNwxqHL8Nt2UdQDdzrftRSaxO2VAF3GLtB0ROP+p42eSfJEReb39ZOzBh4qiRNUFF
pF1yzHFPEQ4lFaMGfudcM6fQIgeVY4BTqEiUiwfopyr52lHzB20v6yD+2JUvFiOQExmFk8wODmhH
Dwbqcw3hniAhC1YXarOz463WBHk5UJrWg3tMygsliFcJJncZaLef1JImPan/7JCuSh8n8Ovt9hd1
eIUbpQ4TzL1bTGkY7MzQKADpejmEDULvVQu+2dC91pDStx1SZuzYeMHGodgt40aKFmUAGTCQRFWz
Zbl/A2jHDYlVBo9u2nwPr6b/2JNnfj80gJJN0xWWA7HAzEmdkKpXwKVXgJjBetoYRFbeAyljouLk
VNbp03q7aymwKtyqz3t1prb7Weu1Lh8k7ptJp5Eo/We7nJz1y+xxyUaN2+GeleyUpgCVLDSIYO2b
nZfWeAt1IpQNkzrTpPLglhIWKPESQZwa4m58LeDZAJIEJ6evgvh/i4N5XDiAW1IGSuhCz+tlE3YB
3P52BsUJqNDJpdV5VOdp2jBG1zP4bk2yiEqwNzITwP1ILCw97YPTA7x4PMhVDH/D8l+Z3nnibUx0
bQ2BcRvCkMaeUOQ5c4yQRN3qDg8U8vjcQ0ds3eZU3m6S5sve3xtvF8hAwZjKtNyrciBR7+16XRfa
9nW5dp+ZssziHbl2XgpCwTVvQkGZ9/cQVwZaJdS95J427EezcBvXcx/f7zwLAp+619FVwRmmLXLz
Mku5hQMcR7ZDc64VJcWzeU+9tEY58Y+kGc0aQemkrFGzevbjIO42wUOFvrj7Cp7gWN26kjnhQmnm
47mHOzWq1+al7AWAYpZROTGyqpu2r1Ot1XQIeXWT/PxOLZhtkZplNYr+haRhfa5U2/ycEaEZQ+ws
9GL1hG1K0e3EGhvQH8IWBH9SFx4duAwRB+O80l8fGQW8KhmF42sn3vskq2GNg1ovihZ1DQ070gcp
MVt4mYGtedOAK6tIKEyunPCg80S3rX6jlh5Mu1ybqpf9BBL5XmbpZOE4j2vapZrID6iUrV/5GP92
I45zsj4yRQBf6SrvSu+pGZ049hrg6p+dNqhYpWRvqLni4T6o64X1jIZ1TCXqzerUtGhdvKK4QJOe
dsnfOci7UVKqh32uvQXXA8mHNiwMCuDuhMZECedCct0m6lt6nlfUF5CkUVCGfA/wboORndwmIdhO
+2LyAF4tSspuUgYCfAz3fAN2Xmnxd7MvVcuf1fu31hPhGhkfwJVhfTmZwPqIH8ozKv1chSUlT22p
0sHFAbE1FTomekEsudH8ybEuNfQ/NPgvzX45VOAcVIx7SLMA3jXb24pigWv6g2H8UxtfTgkF1imu
lWHpV5e5UowtcvFwZv9n0/dF/euNhhk2Je7jHikwCQtIf/ljH7vFY1QA+wCuvbQ//zeNtqh4UprS
5fVlYOq9eQkbeOb8JHu5T5xqhJiFUSf2o3KvCr6TFKYzbIk/t/oZIPvnmv3d7Jex3pog9WrNW+k3
tBQ6+MS+hV7rCU3rUxNZRnwC6QGbAZ4lJIZg0Z+b/15Q/279y7kWsRGf9TktfQu/idGmSLciEWh0
fsJbYgiqZHPl/oMAyXjlN1L6d5tfjHwNAq4zFEJIafQiv9l0LiTCwligAhN8J7sDPkRUnNkp4MK8
7YWpQY4SwkTS4chnNzfq/uWWo63FpXMNnzbgrHYEUllLGYVor/9sfuT8/WITBc+oUVnBtfTvjeNe
B8YOYXymcIQmg5CwO0JIDmr3f9EmsVR8xRqe0M843i9tvhoBSMEat3ypPPICqB4FTF1Kp/BxUBYP
OpQiYlxNf27126vXL61+kUNYEaIA7JnSj1rkv+o42x5A4YVrttydQ5IE5x/kQL7wH4L/S4NfRO+h
gVanqtKZUSfug7TxvD5iYgHemvzQ0k9D+yJwRZqoQCmCx/TI32sOTqMVOK3cwclMqni3xJvx56n8
VsB/GdkXoSmqAqcjvmK/DZTmmWKBDLPG/EFHfm8j/93KZ5XNL2JitSzAlMmM9fMrqA/Qe4IOT6Id
GWSb+Awsq7hCbvQiHfWedgHzpha/Fc6SApPiJz/F9yspI8qUo4Oe+GW85xcom/kjK/0UdDXKq0RZ
4yOo1vJY//PMfquuPmPXny0ZXxyaNRjZt+heoK60Jom7eCWipid1NKBFPQlqme9RoGiLPzf7rQCZ
lE0zqZpGMePvWqDKn1gnNRfNR4x5yVlEWSmlt2AOmqiEpHKuTcP7c5Pmd24JyjQVo2koFMPp2u9t
ApIL1NaTUEPdenWo9ocRDvC9+5ziNcCLFGevRZ3WbWKpgVeXkQcYDDxFYJrtqZbQqgmgZoc6riZK
kfc0siBsEAB9SHX9sExOubVPxF0/XD1LbdvyftnOnuL+Iu5LhHJvzV8xtm1pSoupJ83UV4xdazU9
vI9ekWZOqcK42i5cvQagej9XAwtQu2TSmJQXwM312/DRUJc3Jenuz61RHQRAB4OIF1vXIT51Ww/X
d8otsvbdpp6BkgqnedZ/mL9P/9xX9UI5vdFSibep+tf6zDaIrjAfmqV/q9V1qdf9VFnrYepl16KX
A2Xd5i4FCivsRa2wNQGNwn006q4Gy+sja3Wy8jaJ8Tdll2kJxFMJjU9DzztxUBBYCI8AOHKds/zz
i+KYCojaSvetVt6xrlSBm+k2sdMoB8bz5hHIgihMvCJY+cJ9vx0rzp2U0xup+sRmXaOiQLa9fLys
XhZJTgdMwzrrBy0XbEwvgzqptDIS/UEqujWXVV1iSDfIIi96Vy3uFlxBQLPv6M8KRCqglpXmc30t
jeUlyCe5qvZvGnyyVTaEHWx70SKR5+rg3gaA/s/CChDBN8pcVvmqBHkosjK/7JA29LsmIDKVn1Bo
0jAyTJaWnRDT7sqaG10lgyDBfHmIu1VTU2WA8R9456DpnFH+eZCQUx1wmXyMtIzgQdui+KUUYB5e
VWNg7INu63peaLHSK9KzcwZXKXimyyjYXi5NuJr6ycAMrk5dQ9kbq24My8FDl1uh2ABYI/Di9q5k
XwPJ1ZVEMhpYMZJWPuWa8AJm1vCqzKSOJ9iEsNU9n5wQdR37StJJoYkCXntUpVVXKYyRRp5IlHwA
QklFiG1AHlTubzYkfnsLqO+q9EhR6rWhJL+9YHqZlaBCZvnqGgH0gcWShruLVjqKljuvrAm47AF0
/g5UiD4h9WmRVWPIeIHL+8jS9SPV7KClQrH5EA9ZEBYY0Cnq/Ver5RfVGZxeXBFIR5ZASfu6jw1w
PCHTrBLgpII5KEqOArjDGX7wEIfSHnAXJJ1KoqZWgrYNeo95a3aiuJfiC3jSllHpnUv77KhG/C6v
48/9ZUCRiJ2rpavfgXBKc//Vqn0KaHtaDGf7S+0H0HQ92hSuxhTqmAacIdTMFK9+Uacg79lRfip0
c5iY6oC6PpKs9wT8QGrCaUwmyKGGadJokG5vgiyZw9gbCjOlWKO8PNz8knSe2d25U02HX/Q+v0aF
mwZpryacVp6fNpR+alMbp/GUW6kl4+B2dWsIidEcXdBFrWBQNC+y0mT6tJpDqIQXr9IgTqeDMDVQ
1dqrmBrwaVby9K8fOrQ/514CKHk7ANvKDLqNtAJ0ND+2oeJ4tCuXorB523hQNIo+AXsW4p5We3t7
MPWhvjSTFShSftokVyV/QQnxcpvxDuRSEceQCqrK6lrGp7KIj4raUyFZAvjJe1Q5FHqnM9QaCSaX
Qbq/VZfu2bA6sXrjnmumPTL69TgfFddmIS57ag6IbkOA+HxvPIuNtYdlgjzs073RWqTn/SIFPFlR
8hFcsUTENdTJGjIVB+4lbvpjWMGO+6Y52qPAtEu2Ke+tRV7g0AArMMxv3bwalZAiRq82tMwxMQ7u
0Bdrplup+zRiP6KAIL5EXovd237N71UBTPata17DSWFZh73kt9Lj9sQstI1hwSFr5o5WzO/3aGJE
FKogtfgNOhD7Iu/6KIbgpcxbpG3r8aqFeWSYDcjiFMpe96moWijEM5skP74owgn2/gOWhH2gT/Pr
8X5POq37B8wHIzBTp7kaudZlfQ7rzkMBsYHrAygH8PmiGK+HhklM7lkER/z8XpgE1PaEJ+qOuiEU
xw/qxIA5RnG2yTZXsg7gf+vIbMBfd298xEmrD5icq1N0QRBAn76g48QjpnshMKBR87qp2nuKH1L/
CWcABctGISiD62jA9oHbpug7q62P5IORSs5C2VCm50exMWsM+eh8DBqXY/ocaqAP7q8ApTYvx3uu
+PWt6IUtY/II7x3Q0UUiyzjpCsCdDeP9WW5Y3U2e3DcEoiYVdJVPvbmIg3NHqzU/NbRBHPLd/WuU
YHrmSeLHeQUf5jM4PlvZwEogFteNyMlf8Mc1QhNgs+h0z4ypUjUX5KmtoyYKQy02+tUEDIqKEsta
vJoxlGWRuW0a/isMjll0OTYbbQDOWqNITXl9Gpw4XKbtR0rNSyDUEjaDmO0sLy1YFIvHOT4+guDE
FeNUmUkoXvmKwtk1Xz7ugXwVQKUe29VYU9oCKqFuldG9gmosrDwcvMjJ7cW5hTMekKrjZ+cvjevm
Ul1OjXMmub+0saVUA4pHN5B44jS/zkNdSWw9ai2MNJwq92sfhDm86/Aa261Hsr5pm7qyLjYFizhm
Li8LdDevnZTr1yN3X5AWUXDgvVAr17vVVa+IErRvVZ2Setach2nYl6iSxjQP5hilAKDvF+3bUdUA
hU7bMKBmP9wqvvUUNAnkkxqjaYAOfrmhPaqYOlAQZP3KGqUxLmfOhkbRsB8W2h4BemCk3NqZbbbh
GQ7+RSP232ffSoPzHwZVUybmkGzchpr5d4MUy/pVWPus8oFa7+UcvAqkM3kRwXZbd/ZQSV8fmW2k
aS9rGr2HcYGo6UdQke/ybyydxH2ZxQmawhejGJDdZtMkidV/qREZtB939KOa39ybGvgvXdnGLXX5
xOOrl+0R/CxDlRK3ex16Ub4fnB/ZMNHDbgq7j6kry7zEFLuc/mwJfXdTsGAgBlaGah2sz98n6WYq
r1yF79YnI2ta7It+Qmmeeq7dNAIuk1tDGxDzPzf5bRKEJZGmgPw2JTvZ721mOLMaddbOfSvF+0mG
B6atI6ml2wAnp1QVNrWn29Cl6fKj9+o7ofi17S/j1aziGYBYn/t5CVI3eY3NS+wYefMASN4yCvN+
09iQFOKdlbgTGvm8oW//PHrz2xmHH0mzmm1TwVX2++jDG3jj19eNGGreg2jALuLWPElGBRS5rWon
HfGUBw5JjhmkAZeZsP0WKThhjYdF7Y+yvYb7N4gsJibocAKS28P+oh9ySDvD1jionutEt4BBVLZp
G+Oxibc/o5Rbg5FYbb49TGMEW1s/0pSlvCmB93VSiqsMAr1RYO5nFpnMSoPrw/PcNXKFqxKufwVL
0pEJdZdm5KXX5zbGPQ3fOHoSVFZxf2h2oqUo6aoDOb1rAP96JhDXRF5JKwdPQCdAXRLTEDmk3RBV
xcckKZdmTHH2Oc3gt1R6iOE2NVs/aaDvHBuQI2gtXTFI2/6KH5ZXZgz4aVDgl+3dsUju4cMx9bwX
aVe3VSSdKiUhg8zL3KA4e9/oRhcSvJRw1q7UZaD8cMNr/VP2KK8CUFZjrwF2r3+RexA3q2dSK5nf
NBqdW93qmWSb3lUf2ppujgIA/6B3q+Ckao0Xw7Me9jWSRbSb6e3PxM9U0yFylxGrgTEm22PtXS+n
5MHR+ahML9esyFEfe04HrRopVOvmwRGCmr7xiIfJ/eyUkTqkrm2W583euTZH9f0+OBddNd+7l4iM
12sYDQC+HBLAoyJHGWTW0zOLCpbdywmU/65WRodWAHdw3tpoaXOTW13ict6rtOCnMEfXwFqkemsG
xY9LfJWgAZXF9u2Z+FCIeGceKh+3DzTQ6VJzoMa5BqZbPivjePS4XqFKqrMNBYtkhu7BfE9a5Ag9
Kl8BWMpQxjLd/ZwHYwVO7rA5//OG/Jz2388JUOrwBCmq3mwBNvdlQ8YX4lh04Ua2X9wv41ZPWqZx
fDmZr67eNifXlApyrhtXNfHVpz5NquZUC01POrtr7sFyCs77Zq/WYDC/9DOSu40G8KT31R0DqnGz
FhxQqVDhP36tqqA5IvFGF3mchcRAm1RD6VPoDAfthdGIKGIoDbuKMPY/R/k/KsX7/6j6qCkPjf++
+mh+AM7v/4gDNXIf8Ufy/LXk7vPRvwqRGqb2Xxa+JZYWh9RvyIbyozZppwRloeL6Vznev2qRVOu/
2pQhIbY4BzWdT/9di8RHoCERUCcx1JKfaP+TWiQQfFD2f8se+pdMTIwTPJHk5WlI4e+HwUM/QyZR
gp65uYrxcLdbLGZi4nvj3mxhCTBSBbSw9ktiDI2v4jjr7cYvMXuJ4UX03K23WIzBrfY8fzKbXPna
YlaL2cTr88dFyL9+8Nn2Y+9Y7q1b9h+dcFS7oHt4DwEDkNfoxd5lHLg3WxHdi/MQTed93l9N/bXf
n69W3fkcalox7a5CezqvhLOB6E/s5M/eE7Gqnas4Dd+782m3O18Npt1fFnTy1xz8WrYExOOf5+ar
71RPyhRGgUB3BrjexGBzd2CjpvGEXpAm2d9sBu/DzbuzGe7Ggx1F8qI3me02485ZHDuzWPgjuz/a
lqJhU1Qh3j56pTOcTWa9ixhvhtOps+l5tRjPFh+TVGxHqVhb9qy3yMRCeG+Z2G0GiTiKmWJvVrqA
e+rsfkxMYYrSvQtvMoEaV0wmk49Z7zieeXhgbM9fKqLPP/Op7OJg6ppinTlvZ/t0Ggw2p5sYbVvi
oALNd7aX/UEg5vP3SAxWTO30fTQiegFA2bTlEiIWq3NHdKf4K8T7YPpTbdFnHt4/xA6bHEAjksL/
wiD6xRVvgPXcUMmvdoZ4ncRut3t36MV0bp/eB6G9SsSQ/wYsa2jLwnNvs1tVtmIPdy8HJ42YbZzN
JhJkSfQeblOcpHx0TwkSEgnGjnTshhIaqym6DhhVL6TREoBX2avpKbYHw3HKaxZnIe58ghA3xOIj
6DTsiZj0FrPZzPtAgtu2l7Bys9nFHvVNMXurxcR0AInvGU5tp+JqQ3pi1yBPnRd3lwLsTu4mPYiV
ZrW7F6TyiuWyP52ezk73ncUcPARr7Pv8eC8OPwlrs/m7qfGvnQwGnKm0NQu0NLnTf5lSq/GCb0FO
qeYpdPvcSQRDlZKKl6EDqRdgZVexsfxMKEC5WWI17vUgiUCkX87d2R0X3mTcyXttNj1zNhjsIrHJ
mMSIjT02bA+SL7lWAI5F9uw4Hi+gsmB2gOTvMpW7pkCFDNES0+VDzKfTMYLMey7iCJH79CwQbFZv
NRgtwWh7v7Lomr0ZOLsdimf2sl+23+NdHzP292rAFhrqYrM7i6LzBiucgxuMX5k9LsTTPY7x48nB
XJwmQsDFylbc41m4MD3ZE+p/7ZYY+agpcr8+Bzv7YKH4Gw4eAMRKp+S5pv2u87HaUTtt/qwRlFfn
4d4d+D14pWbPLv3jlZncULQo2iCiQqFgh4LFvDJFKgPinZ89rp3VzX6f7tCPm9UGyvMO0HAXsQOp
y2N/OZQx27FduCcSFZnEMcX7NqwotPLO9trmYn6arh68/8GgrgK0TCr7Qb2jocFTTCvBVF3EO/Q/
9ooLEs+tlu+w/drvq41mj3fv034uNpqHg04QT3Je7F84VLtwwPGm0mk7S1zKInPLjtLfMVEJA14s
GgJMb8FVQ4x1xISaH6cFTilc23SiUzoJwhEz85OPuAOWc38McwED3hYM/+WM4VJnlvTOy7/7L+Ac
LyNrXHeSQzBRYgFCxoi9swC8gi8F9gcEsB7EXI5czLN377Z6Txs4Ld7Xcva+0jPoeSBn25IDRuHa
vaNcCcV7n9aM6KN3bCABZxcqJVZZtQ/e4pjJr1dug2cXZP4563x4s9dhZxE7Cy8dKJPH5Ca2ptO2
fbBRL7YbdEAX6Sidu702x6VYo0pYjw9vzzDXM7kTUA10xIm8m3sHwvGjYS/khK7p6L371ravduc4
88GUvNp7Z/IhcTlnhvATuydPRg9Qeac/IlONHSfXEjnvzHwf5dywDxIQ9S2xDy55TdPY+ShsvQsA
5iDy3iL7I/uc97GUqc3e3runwRRZCsYN+94NnEna3fdk95ep/b63q+7e7nOy8Ohb1SkccMs6Fiu5
/iDOwhtmqgg8YELbbJcXgytF1fGOD3v1brENBU4djo+Mx5jZyR1tVvH/3enc5aInJkQSeBs0DI4X
OLMrg65FzydII9f/as8mUi+MF6bYjscZWnIyK+yYETfszhitmg8oKXGoRJwFDmdVm/EurnbQaTl3
W/4k4pHEuzIlayxYhg0j7wi0cnYH2GqorbzTQH0h/puxN5tM3nbDxV20XdPx72JdopkZJUyKIKUS
9wBPuJKKjkNjNis6H2inGsXuZc4CvcRUzDxvMuqP+v7I3dZ2y2E9gKLxn53GUGqKYFS6z05/P3qI
Ayl7zlvRSXxrGJ9aY9OBwpABo96GqCRvgdCXznFiOKWLp1qMls+OOSYox7S5MW3J4YzvDJ1RIRnx
569UjHez18gaci/tHQLGJ/s8mN5se104lg1crnxudty12Br77s3d8q09x7BrccackV2tV3QudB3w
AMebtAQqNOC4nJ8dqKk5xvtbb/3y1qZ48/FgiC1MAOJu+6dIvM9P7xSg8ev9Zuvuw2l7OobYXqxf
9mjdh11GLG+ip3IQyiNrdBO+PLw+WtgIZ3sSOH7Sy/lgzltCG31188L+oe2FKMP5iBaDwSF2A5Ha
4Pu+z9H901BIM+Nkn9ircibu4mPtzeW6cgY6AR1riYdjeS1BONrG72yf5emPxuIrgOmJFf8+xYDj
4gnYYoFggLtkS+PEci7O+9MeLlCoHjuA6IezuzmbwkU7ShF42Fm3YkogPeYj6PdGJXiVHGUPeni2
fQCwkGtwpkXgEm9Ds28GK3SvjhohZ5fplOeMXHPOmvezw06U+nYzjG12DgcGBtGK4iV0/Hiwojzd
eX+g2WFP7kvtGHVR1U93U7n3zt2pnbQX927+o2/NH/1r94pmtxyFQ607DUTXEhsWESsvtjfHGZbQ
ajXljfx60sBgjlmD4VeJOe55Z34qnUGLSR5uzh3WnXmWUwU3nvO+ct1Rn43zEAPG0+gMbhuYc20f
Fhhhuf6of3Y44afz9bIf8/0BgjOlA4HXsi3mTFoIn8epnF85T2gYBMxeooq3rt9/H8Q2i5R6fW8d
iME7CbZjY2AO7GoCnIx3mTwdpYPU4UMXKpoZG3+PikY2XDTSZNRCng5SuLDv+tutjzbAXGIn8vPt
3d3q9onRTLEa+kpHqjFpnz57EA8h5DhtbB7uz0NxSJx5IEbzU+qdOw8+Wbqc6+zCQygGg1UXqeOc
O8EdbfNi/y3mJoPgTml2tBduxFffpHqjN7zGn3ijkdbRba1zYxOc7cqhJ3sxevjsDAKJoujxYiTb
xayO3flyOSJFVwowVw7m8MFnsuefe2sK4mjKId/uTQebQX/5fuKQtkdzxGaa2tsDs45Qswlb7Jol
mNh7Vxu25wguplfsdbuhjXVwwFisfvJBWb87/P5lGUonNPVsJEl9RZxIr1cVFhKywjaDzXCDlbbr
zcY7/neAaT+dvg+67yukb8OPdpYYonYx8z4tOT52Vlh8R7R672M266F3Z4seVzx/LQ5SsXqzjxmb
fCI8H/Xqzz6tZ/lzLn7y0tjjStlZfEgVvB75/sxb+/LWyGt4wGY5EcX5/KRg/GDCz0+oMqnY+K3b
P8ir3Qnb6DSd7u1pF1t6+n//vrR/c8ejQPa7O94vc/PFPx4FxIiLFnOz2uyGU+ZmMaQf09Vgs7uI
zmY+fad/U25Pm81uzG8Yq1i53PykCAw4rHvHhZyqoZzJ6WA+4KuDzbQ/WnJ54ZW7BbPQ2/H8DgEY
JqibAUfn+DQdDJlYOV0zJmPHxW+82NHARq7EcLdhFXY8Ls1jtiHWOLbwYjbheBmwYgNexvWXGzs9
lk2wNt5ssxkvFgtOTFaGlfjrKtOTTdTC+7SuPd+beQvZ4mS2OPZYFg7DCf/5H7TLv+Oe53/wBj4Y
jUbuejHeLcbH3XDwvtvJl8u2FjOun+OPLe9i/J/9pz2e4ebv+wgBr/Xd7cg9uKNRf8l77KXc3uyV
+ZQLHoOczpd9d3QY2aPtqM//LfuIwpQlRoVNB6vBFmkazadLTsWZL3f/nB8zx12eQZQmiJHPd7Y8
PZ9vBqfpgWZCcUJpzufzbihotL88sXanFacJ2oEJk3d39ONqK7vFF0a+521dF1FFnlEYo63v8vBq
N+3PBxjPf5Y1FU/ed8JGOIpKaJkTpX2pKLo+2mae1ZrmDOR9kIvqjoXEuTAcs9RIF+OXgoLMvGOK
TacrKQ9/LcsQWWAIA9ZbCoYUIRaEP3ZH/hxsuH0sxojXYD5n3njnZorwIHoLXi2l7vNU5XXyI65L
thQseSHkwx03HPrD3ZlODaar6Tvyj7DyTf6Qz/BeOXH4FJhMfgQZmfxjhcSveFBO7I6v73Zsnd14
2rdxQQxAh2YswwXzO5vtdizeVL5rTM+v4r17mLPCXTbaWD465tt8FyHmnx7ytpIqaYf62JyYFcbC
o4PVDntTHBdsFtk7xIiP5J5kr/IR+5B9KzfywJFf5Dty5+6YpLFsd8ZFlhFv2KVM8pi75E6SGAz5
0pDzEBNxaTPtvJlH6C4S36Fdutu5ChQhG3qx4x4rJ5FR8EZ6wkTx/uGC3Tsdsoe55i7GfP9T0zJ4
2sno3eLI9mH8rLxcwim7d8fGkh0Yj+Uic1fm7byWzvDAcXjkBjk+0gyvZPzH3XjIm2afA+M5HpFS
gren3+X3/hyxdqXn51Mk5GblXTTHu3lr74ivSvaYD9juix1vZ9N6NMeU0C3pyVuMB85UznuPv4w/
/5MiwjD/+hdxYsnRTlLy0AV8CQ/CWKqTD9/bCt9bs5fGXISOeLgQGlaXY+Ys0PtoBHnR3DCYHlpD
KhgE423Wk31C942HH7PlbPQUXb+PUpqgGT9VFl9bs89918Uy9WnFpRWX3/3Z+m3tt4TLsY8qcNfb
g4/j0N+OaGa2kKuGev5ga2+xBnia/kml4nvHo9SNbI7xkf8YPgNGzfBGTPwZZ1PNL8YkTykUnpyw
bX9Jj0eLz27PJiNvjLpbowF5JS/tu2t0oj+KBPbNduL7Ys03t1K8Rz47knNRfnE7OrioLF+KmvwN
Q70/59RcSx3K3MX49dBJjHIiJ2ftcaSmwtv1PAaIokMR9qVrFMXMC/p9OVQkjN/o6YyhfjCGGUNE
nfMwtwCp5aSeo4/ye+zH8YzJW9PevxxvTAUP0xpntOxT3z1sZz1khn6MOAom/tadvnMM9w/YRiPu
B3SbG8vMp2ssS59lGckfMUdbD6V/E0jhaTRx6TDvk+d7vy87SjN4S8QMnS1Pg+mpO9qu6ZSH59OX
j/kfHHD0G1283dLwmqVmzpgN2sB7KadmO1pywNTcq9D/o3kf17PPOrgHFoGtwZZm1eSM8M3TnA6x
HEiPXCR0/nwqN+8cT+ehvz3w4yVbvt8/HJb9E8c+AjTaHvrTLu4UnM/TLtO+9pcsII0vT2gHbvAH
eVRx4WHLnf4fYee1rLqypOsnIgLhua1SyRuEhxuCMQZeCG/E058vWbvjxO7u6D39xEiqqjR/emBK
sryCN3GnclG0GBJxhJ81StgCfoxMPxr6K7aSjQD5rT0UT+RCVyn0jcAJohEvsWPcbzBm27mQJ6iI
z6OLgAnC2wFnBvl5ICS5g/xYo6qQn7IozmbApRC6g8wOp94U2ALXOyLrYDgWvLan43A+CAyCNBsk
AVJSlO0gmXE5cCByki97opACNEiIsEaIi3AdB/9oZNSPSFseR54sm6bZgDshfEW18iKeW14cxtxu
jFYDcyeJfP4/6dDGv+dN/gvMkqJKt8F6U5qK/bubs8sguNetZqFDcU4Co1AMAoZEu7N7Xzk6xSkk
ciatfb2EXwyFLkKzoWG/kpv9+wIt0QLC4aJykYWsBvEHj8jv+VDAlTMP52lkRIv+8/o/wEwENmJT
hLDc83vnudyW3/8Sush6GvSL+pRnk48KkkMcArHF/zYt9fyrCkQ9x/zPFjWMlpuig701J82RzcM4
83hYdphjD0o18MAmcj58ipfBC/Ko02wtxwXGXOtBwHdD0aVIaMT7nPPk5qiqKceXIW0BpUPOb8D5
fdWI2H7gC/mDk1vzZQd9Kpsin0XzwFcpWvi7WSIveVx5zjGWJCqZfwNVBDZ4ayhLVsu1IAT+hjoA
q5Aa/IKW8tYoZ9kKFslmE7T5ql7w1p8gC64ZCiGxLVxa8AIP/FVxIP8vO6Co5qkILMIsX+yMZhK1
5sc2ZCnYTxTiCFJEA3MqkL8AYjAvD3Nk95A7nkCCLxrhPS4iv+Jx5qH05b+s70vsX93Fwof99Ie3
fHk9JXYzJK6FLwiY4v5iyqKh2SbgG9aTWABAO7aMtXPD78YO3ZkAIDTJcIh04swIxvDMyKjhWC4v
wjdaCRYHNAt4RpC7SNie608MgEr2wPTkEugHWUuUANDBsAYr7F/oHa8Pii5xZxMEKSoTLy2b7SHA
EHuBQdyIsgb+yFPIw0MO6He0Hts2kDBdLwoSzEI5nHk8Bsj0e/JJ4Q/kqnCT70+C4T9LDwLMDW4i
euurKnF9zpDGEMlA/kakoR9mOjLytGirgdDzejDSPDrfwYYESPk+XxJFOPBmrp/io/NYaoZGwXhg
w1Lu7yIbIRyEq2AInieest0IT1QxJwKEAUx8T2MlOv+LrnifV9A1LsoxmQVZgk5BtPMYSTJzEcVf
YoXS0aIzwTYr9ISoEM+dBIj7AZoOMYd7wR8CNr4rGKEDQAFiJIgecj/eCuWHhTNbAYawwgRAzFAI
61HCaYEjeEUQLnqO85ugwwyGDl+XIBACX4CZ/MJdhoUjykLeNf7Q76FYolV/MhHYjAXEYiZ8Cagj
B74O//Drhhmqi0fia4KO5AqlSiAHI2iHQ5ddC7CW0EnLgMDTrIcbzpcT/fn5IiM5W7CqGPdbLRsG
tsSQx1UJzhVML6+xjJ+TZoPlsC9K3KniCRCrH10fcEYCJFgFpyCoCVS0NBwO8WGwSG9CXLjnGvqW
s2a2x6wHfxmO0gn0pr7uH/YDWjUj6A/KHYxQTqhiBEqAHwn1zynILxbBboAUuIbByTObCT/1xYEE
aQAaWfIMDmF9GOQpPCpEAf6ZDRCakB9EtkyWgTeasVVLoMEyGQwEo60xjP48LvlFVEvUO1fioV1g
Axfl/HBqQpUDXGEDAldZWMXzxOUgFMDDSEzQEaeJ7OEmcqDTOvb6DHgy08tgL/769XpQ4Mz6gzhE
Qq3xZ/zBDGv8LtP/oCHrrX/P+PsvBdlo03WL6gJ05L8rSCKur+q5SptlwpwIsh8fHJmIzw0uRlXi
I0DOiRzglESFILzELoALeFWEoQBCdAcQeYgIRhajA5BO2Dfi3pAFIg7Zai6IAwk9Si4AhAKCFL5A
Krk4HlCfIs3FnkQmgir4z3TqfO+AUYf8Q++KLIsEGpJuALLHuS/XgJGAdfLU+H9QDVmCnOGjfdcI
XEEvIFV4gXf+xsBaF0knt4d6/QiEBV7Er8CBwpt4L4WpEmSKwChusjTwJ4DcFQEJOoNtRArIpcUi
x/hCmwIKIcVMSBFgJvfE7slYLVhHFNoYXTIHSWn5RhiSgxAEWeiNvf9wmnQh+99cBqRs/ddp1v/9
NJntvH3cbpzmFJuGnWJLB2PR1cTzMcXQYPAmuwFYETNKUAFuMuABgE8OGzYWFc6Z/6Co03QF2JHv
QBoiXvHosdXCm1/7BJ9o/+tTEgXOd22WyiWnIZgFDcAezBHc/1JefHv4VSmQD7QAQazwEYqb6aj7
K8TBkGeZAp+GPipzPsUBDduA/IMEN/ccyAKowdfw/RFPf3xU1NCf/zgXCcr7IulZGybxF398pZFE
cHBKubyLAcqy/wEDLEFUmJFDB0lwZOByjl8EN/kWbg+KHvqR4S/cU5g3QuVfihJK/4pzLAtEJxdC
xAK2kaj8UwgUJzE6S1SP/EKc9fCXfcn160VCJKPhQB3RALmMV1hgC37hgEBIiO8SRcijoaRMotcz
mB/EhB/rDyQn6J8zJOYmkgvDFk5g8/75KT463HgYsAhVIAwf5UrwCWACpURqSTJwE0CVzsI1jyz6
Y7BG7NtakHk8BtCvEV7T6SjgSbAshGYI0QDdcK4I/AFY4THAJvLwhSuQW/wQAxGNAAz8g6jZR1gj
IRDJD3lySGDuTNfJoEt+BqbM9weGoXAGv0GAZOvgnZQ94ONiEaSpLaCAJ/maLv8h7aH+v2Q9tKoU
/NIxvEujPHq2/Tt/lPvG7sHwT6SdYPWpMGsIr0Dd/hBsDKmiQ/tD0CyiZ84OwjRT3EyQQk3HYNAp
XhlehyMgbN6BXnFCgTH62JtJ34WBQBXioeMSaV983EjIKJL/4tsRJnB5vd+fkL+w6olznBsIcaH+
XJ4BgQJ74mKEUvCcip8gyhBScB1bvw4gyATshsLBCsbMg/J6eDegXe4lVChGL1Q/MwJNkIcgIgxD
Vgq1AarFX/UP34eB3ARYgDBC/QN15eDQpWJQRkk4QA6Gmf77oupwzT4Jj4Nap1mCnTEIvueVsQ0i
t8PQC9dkFkSwKKuYYmOi8ISC/0MGONne/0PIcYg0j693aV0pcYp/P8Tm83ruLB4vhBwiB5WCFQnP
C4zmjwqwGz8ZdsU/P8HlOAdFzCGaxJ8sLCSGkVg5/PrHjBiLIJSIGJbD+mtGf2U4Aklcavz7byDE
yVVYPt/j9xQ8GadEeMdTjAdMNaQen7HFwmP9Ik9FGYYitwLv6x8VJ2pcklAknxBxG+L5B3YlXgiL
fBXrkGtNY6A48VDWMJ2K4y+e80wipFmBeCzxNPxzaOtxRmoT7+NO/JqcPyJaRTMLBQvtGMhHcJAQ
0NdilbPhxFBEMTFJ310N4+GPfEmUJGocWcrXEdvCll/0AUP+sRLUtqj99Ie9lk8g3gwAHayV8D1u
CunhhBL5hhT7gfrF9sKMwG6Q64vFLK7cf0xETMYvugRYcE08nSwTzwffhl3AtH08oPJI8sJXV6Mu
vsJciBzZB5F/f3B9MbS4Ok4b0VVshFh8IuHB6SA29jcygCdWAyTo4z3pbTgsQRTyMYDDV36L9ndJ
sOO7cCf3BHTLV+VmM8F3QIOvXwj3EU4kCYKApXk+2A5XnhGfD59cfv15vwovE15x8X8gr8EVgg6R
uixhgt0ivjhU1dcxOeP8DS4uSAGswYfgHDPBYwcH//EEAlX3KEF2GmcPf/IJT/AooEPcUTwlwSNY
FhEfoMv/bxeKTK3+39iNeaWgw3aHLrX/TWZSmrQ9FDnsRuKUy2Qyot0Ek1VW02HXb6rKoDLtX1NK
Rp29fUwkkm4NS7OfPSeH5Dm4xQ9zyxr6kququZDKsCFKj+reusX0Y1vqjZogqUcdgwrJR9Wkgv93
b1tO6e61N3ecXTxv9jJ6rXhvp4NFa/qPUUtbpF/RDIe0kS5RdovQ+c09eJRYktxzNKsTU4YpAuWJ
90GIWyemKZL9cc7DMikoACabioy2ieXsI2t4i08B3ciYJqhzxg5Xw3y055lzuyLJrETMrz7dcszG
PNy9swvbDk/N5LGcAQyG+qVaU11fk7ymTmsrvVBjOysVnfyK0ZNMYBILtNVLnvpuCrPoN+3X5BS+
7Zcr6QuzGvHzi1dVDJ8P6qpDOlrDOZLm8DGHtCDLdetiOfCbSRJ6cAnp+0NE3yORpP+eH8mEGNBw
KCMnwq2SzsJoe5KxtquTl0etttoG56D1k+uz25213aNNNoah0x4XTXgSunjTOJdbbvoMduLG5NBc
FKnhDlO+2IgrEykppGUX3yFTpnYkIAX8Te26Kr02h373C6eiwkLPN17zrn4aZAqc0i7CKr8TLcry
gOJQ0htu87t3SZrsWt0+BgedkqL0Gn9Ua1zG7+hgNl6ZvP0zVzvtSKWgzjA9leb6+2J2U0Pl2cNj
Qpx9gjzsqjrbg41P8oB3cLp+R68b2W1SJetsfvJeQdfbB/uYxI34eFE3Ln70uk/V3qnO2GKKVFz3
7uMWE8MX9qtfjkkvixcMFR5TOf/eMkh932tGBzI1akuHqX0A0Lrbr9v1yKqpJxnHJCNf6bqpmpQg
5/rdMPsuk2784hxDOKdSPZrqwG6zoc4lzOcvEs2ct22llWGFsU5safY5O59VXZfh29yZecouwUbb
1dF+uw2PcUpLMhiyWlVt0qdDvhb5hl1i+9X+JgR0Xj7kOJGJyM5v3Xra6XMYl/XbbgR136IB2h91
v4VphBefJl72lYNlstXsPNoRAzj1mA6StJy8qS4pY3cHFfvuHgdNfXUXSWMOidj56DnaUFii99n9
YTPwJNwMapST+5UhU2wne9OYVKNqVOgjsyRV3NF5UJA+Q3/7WtDifLreWdjsHDV0I7gy6LQDBcEo
CPmr88rJXqqZFlEpWou+snpakn7Z7qq7Q6Ne56Gu9iNZ2PMOTH0nTy6kIR2Mmx7MdGOTyPhNlIJl
SWSuh0J3H3JVmnZ6iam5duY7w6S2MG35h+ACEzSVNaA+lWGv68u4Fdz0gRxMdxM8w4uW+25teF1t
3Be5ZQtYvEK6UcW0NBk4w7v98cFwhW0Nj6bpkY9FqufbP+oGvP/7UYvMo5oV+rmRjlYNDuahyTMj
bbNJLttPPaw7lMioruvCNuTkcCN9c0/649BkwKn4iLvhW6dPb+cXNgM6Tfh30YdoY66DpsqRASnJ
hsgv/BA7nT64J0Nrh5f52aGKZLYxvFSS+naNjs5pQt7hcfRDbtNBnUHsbTsnjfemzhH9MpC03PiD
oNowbXcRSBrgM8gdKsBr7m5OszPyDdO2fWd5Bx71Zh/NTWFjWLNH/+xTom9oOqXPk+MovoVhnl5D
SpPpnFSOrV/SXyf1nXoc7U0tqJWqnW4uejvc0/Ele99M49Tbls4iQ9x/HvpEZieZrB//btnPi305
mta8RDuQWsabtaA8GsZYnkxdkmKergfFeEgqjm9nbh4ZtiQaybR6EhKfqukdOvYWKV6zGY9FyXz6
+b0sq/HbhlQOY4prmY7G0LWeVXHaG/tstwtFR4g6ZHV361fTHjYpyG3YRUM1aJ/20pDj7qCPpK7Z
W+oH3XdDNccMAlPMEKryFHd3MUDqqMHdKVXNvo73UkVAXrZlxD+zNYdx0FGDpz0u/NKjBQeLuGIV
gbcGL332Ee0vmNyyp4Drxc+avOHJWPTKw7x7lkYO69LeOaVMob76R6caTiVTFuEy2pMvWJXLjWpu
fWusE2T6cRkYHcdHRAZZ0rnqv8yLpD+a+J0dqCASbQgGZWTthrRZPK3OcAMDFBHjL5OLfrj1CT1d
SFR7i9Yhs7Jhy8MgJyvQaNrWaeOtD0FFFfYtN28fju2sqqN77+N9mCLSPeh3VFudEkutqk6/wsr+
9j2mLMYv/NvTwt95ltex47tdW1ZHvxdEQNXcUwrVSJZi+oQu0rbDkDl1cSvqnNIfEeS6d6rjnOZU
Gfl7dQZBt2ILVVXV6c59OHV3kTGFda93zsNDQbr9hoGuLJVNW4GghIWeDpuOd1A/4Ty3D+MKkmZP
Tno1oLNZfHJqk7Dk1uErh84t5nEzqpLMtv5bO8WwDBg52v+Qlv42KCRNSSP8xYTU4DPcO82wSxoy
g6vJn66QqnXxA8uc3ZBZfKoTNHTNJVU2rum/dch5kSB8Q02TG05On9nYRxs6Qnwt3PEPkpBmDRZH
RHCcv4cn8gr2Q3oc6FMyBoOQmJ3bi4C0uI5XqOH9j4ktBu4lDZ8BJq5FohxJuep3EzO/tT/fJQv3
FLTJmb2Tn2jXSK7deEMmJLK5Hx/h0c97x+DiVh1n26tQhcJQ+YDodeH0Ppq+KTYSP2JgjkeO75IG
IKAcZgnzdzeanvQP0ix6oRAvas0BQi0kZJuX93bDI1bv3Z8y0NWet1N/RUODqH/Qc2rDgx/cEK5l
SxXBLj37N21N00+0M/XAr5FHl0KxXaff+d3ap4Sxmj2flNqXXTop1dy1cd2u+ZIOSR+e4K6Gh2Tv
XMBk2QfK7iWAIG9VIbO47Ra9x7hq+sABbXnlmIM8adIIHRoNFGQNdzfs1NC9kLbZRorFvd0oTy3N
wEWSvcm/30Qz5ihV1XLXY75q1v3oXc+1TC38kGB40A21vLt7pjkioV924T7H3avzXG6Tw/DmM8oR
QqYTdekw1uKhK2d6cKp8/fgtlnVyZM/jI6yekAY+uaNPfiskLZegwkJ1e3tzX+Yq6L4M2MGhxn3Q
2nGqn2VhXiHtMFUzty8UUszKqlMsdIN++6rYOYx2vdLufNglobO/GO97ixhCYpo642/BtBVFvujh
xuk2SGztrDvuqX/0trPrrDWujaleGO08ipP39DqdHLKCUWEIdhRxx9TtU7YLuncVUmKKADhRjVFR
q32KaFotZsV4D6/c1CGu/W3MZvXW1XSD0qyp2kO9r2Ql72pk5N6DfdJIi3615dZJZUSYpjXvE7fC
XdpgtvsGL37NKZgx36ip47Dq8aHlfnzoMYFG3cdgYv0cW4jRwj0OzX1daZIEujHHOY88f9kNS9G9
5PEO6q2App874BNJlleXDiT7FPr32k7xCJo7tSh1DWXjV88OEqtad0Fv9JO+2l2BRi9vuTDv9DRe
zE+Tq32PLOTkISjj5s/tQvGmvRhW9KauT1Ebzl7YjXS5SA7TxU9BbyZ6AzqLbtyc15N3WDbUM2ya
Y/T4fV603vdrHffALIrfp36H/QXH/B43x7fhEUVwA8kn9DpwX95riGbrdzEvzGV4tO/LDlXEO1UZ
XyfP8EVm96zWO04vtCbZ68peX0o336pTzPTl9k9rVdJC2f7Udd2/mErD1H/JHKbqoQ0bv5FktdUi
QDdsuhotsGvS78P+RB336BU3e9fvoriuDI/8PSZXBP30QQ79wZyrJNoPQcppJelSZ0eO/WBnDu7W
oa4stzfhznSTLUUEZEFXzN2MIgB+Nb71m7S36c0Xmv0VI6jVUOzgI66aa1QztORXDy88onapIVUr
0BVStKX3g1qvkn2Cuq56DedOyi9bRZ+TaLCk2treOiTTeoxuHLR7m9/6sgs9JDUgPjURz7A6q7tt
pGtnqzY0KLQtdMnWLrBY2ujHk/N52buF6jj5sgJV/u0Zx6cqo1a0lRujQqKLTiugsJ1pRftkMThF
qHv9wMzstRGIg0NYjtlE80RSUdSE5XhZLXwAvUuevbuBiZPip8ZgG8QkEGRw7D8Hj/FWv2JmaJvC
Ziqz2RMOe9qfQj19i9uWmiEFDr0Eof4zQcqPbgeTytauAydb0xuGLXX6PZgRdXHun1UzohJGodln
VLrM2s7P0a9JyV443HnvoeVc9Kqj6lrtkPfM4qaebJ/kNfdprsviptwPxQ0JXUm8RVrDJPD3cB1F
DVv795q0XSlaKH/P45pP2xq/6jTXL6+0VzRBJoXpavLkZPf6lHe3nMbOlOh30Fbd0Cr5RXu5qt0e
P/xnfNf3/muhTnfDGJoPlTe/ldF1eU2OvgXwe9t5x24H26Tx0AW1xqzyk7zHlXXep3Mp3NAy5SPo
/Nb3fiVrpGVOB0p1uNpw/WFrN7cQLmX/6jitLDdutffYGybAtunlsh+cEYI/i7d7fTq3l0/7l7O3
36MUay7dF5gAZ3L/Gl3MraUW8St4oCAs7PU87erhIYPW9RaRBMV07AidBWS/uP1HVKdS56Pu3nPM
VPeN6bewf7oUpfZPaIB7qVYgk2uuKlnHUkuJPky6NMzUVs7wcXQcc9N7Nfuz/ugWZFs6jb9TbHmU
RUUtVQB/DhQ6JAugS9Wp2h1y3YjiVb1X06ALWmElO9PcQNVBFgARdUTN7Nxi3CU36q5n7B26p6Oa
6DUaZ/2eW+rab19UTindQVfvqrkJun/dWYNijfjab1EXRUOQOnO51evql5Zdt4LqL22AqmfV6r1I
di/UMT6Yg0eXKr/M1T3lUUddrXypyfpdBjf70385W49m4xi5Kqe3CSqt8TBFeEYKWOp8Nkfg8ttd
1FWVvqkyeN1tFp7aUH6E7qX3xU2/IPdCMRq3e6PxsOow63q+uTKQl2YVigbYT9uiriHvTe9gwsr0
ivwCE531y3SAgk87LCnZeMTF3zO6mTOFXg+334V7DqZ/HmwHF92bYq/0qS5KqdJETVuTm17kisbL
OByuX2666Aol7PYtwepWvC1FtDA7R32D14CsmEBUkiBWcvvOHh8pQNoh+e6G4WvYzOBNKpyCBagI
WncaVH9Vpw+n4CKbYeehP0mxfmd7ypRe3m7eBtlTevHTbvgXShMmNGSB2PE7HOxy1Kyq2gXksl84
r/h8Bp19/NYHHAUM3S3h3VnX3zhIKgdLXmdxbk9xVCAUP9gWx6SBSQcs3JhdnxFIeuO3nevwEFPG
JJVYVCCGzRg3HF42uJgeJFipyCKyt0CFCDtzClAd6jR/k2sp2FJUe/+GFmg7FCh1Y2qt2Fnqg3Br
3VzcIiEBd/lKWvvbabA4BtBTkXtCDahzsNcLUCjtg6Qu56NnuVqeAF0mgHYeflef2HVYY2tfsDki
OgT4i/TAUutqt2pRiMYwEf0MHZSOb6lfjg675KfddY7eLhOzBXToSGXgFqz8olwANIlSmTfDIwKz
BloCjtn9YQkQPYxOGqv1YPw6As6i6k7AfEtvAkzfFHjo3ADlBxAk3/tp6LX++xlvAwaSsbw6NeVw
KT8ffdkVywNYX/0LtViU+QDe7eHGw59F80SOjo26ufTo19n0TQHZhmKdvXtjK8F9sJQQVcffmIW3
Z31ZzvUwwRWTlcCaFGWZXWBOLosCkm/xV9y8bVa6053ZuVbIWKAkAFCbitnq+Zbh9qqJmX51O94N
mXDSv8d442L+bi9qAKZkNjkeuY7I+o3/sJe7aNPbcQQ36JhodIHYabpYBs2MV6MPeifYuZhn1C3V
3VwHXTG5iNsynN0+69WLk9pKublY1ZuotH8tvaMYGTdIvNHv4B6+g4926yRJNOItbZJXzFlClome
3nsVu+M0x9b65nTdo//JLG55R+g0VDt79SiOG+elQsynucDhEkP0d1G1Hw/VOUbbxtyieqhPlTRb
w4T37ISvpRWgVewDMWoP8k4hw37b22SbkvPZphYVnBGghyOkL6+xJkCk+iQUB5lf7oEqLdj9jdw8
6u6otK+69RusLDazSO76M27qzexF/4Du7IhXbEueJt1bAzrS4wWSIt1zgOrq5+Mz4PTo79xfJkdi
aNlIVBq4PwDmsm2sjT0DmMhRLEAXXd3t36CCqTOncE6EjTifwJVzsUvE0MNhqvrEl39PK4pmwdK5
Gj79bTolxzhOOYR7iLEilte+Q9ls21SwkihS9NAmYce/BPBx9kgeklWD0aqwpHBtDY9x3JhN4QE1
bPXwd/z0iKgfTFWq0PAazj9eafL0oe/hA4Y+/xRYcH4LRxeb5Dwp5SYJ8q0AdizfxXH1sS9sPn40
c8xeuKa4E0oOUkY7BJNPQEUaTv2HkwpOc5tOBYkR0QyLYuGznlXMfG/zJXqNYXbHICqRERxFKzo7
C7tOa71sBAb7fXK9vh5Evxvz1BZ78fRqiIMteJA3dubs/A5r7GILMkek4Gc6LaU/JK79FEOaccke
wYaKk2LkI06PpgvHiQikyQmGdxflhSVD2T7ffeM/wGAlxGDCWv8jdVQ3F96Zdig/76qhVIa/qQ7l
Snj/zPyEsXZxqVxWdep2T+7ObSBED7oId0FBqIIKYjYBt4COQW06xeVCsh2niEsP4qzhmEwXdrTP
kgZX7or3bnj2n147LnQFb96BKmp6ao/SRobsVlUfg4MHxR3CRoPb9RmXNJZlyCQUdmRaTXDe6V14
Q8/1yRp7wNIH/PvMszNThDcqMO3YNzvHlryS77AYcoBuPQGxEmfooBGSqzt5AkU+wcGtDS33QaLM
00jB7lNfcAjXhm9EYAd3btSwScUuBS4itfzb7IFLpVDrUs3q83dAVw5WR19MdAI9FNUAC+mO99q+
67O+DKEUSkxP/ohmN7SXeES3aPAJNj28ODgcoRfgIf+gGtQ07Lp7q6l1TT0i3tTbDG7MgGhR4W5X
RXSAaVjeAgcMLdcGECT8FmLY0n4BE0kt23iCa+TLb3G80HLs6lZ6uN6yi2FP025U4JCL27hfvKud
bOGVhcpwIX883NvbgPZkLL6uApotgPYawSM4TohhzIpYdpHCcuY+iaX+Wd38ErRdoXsBO4Ef29Qp
605AVLjULcr9axv1Cg8ODrpgo4+D9+qzOszKqPLWj653qNt73Cs7vUe9c7PW9EhhIw4Oyuo5q7tq
x+fwQ0IfzWTV2QP5ods2RJUKCPFm9+dXUcsu1s51kmyQM/SSxY8McNVdPaGdABEaTvioV0GETGeL
ord3gxZnBedU2hgu+ncQdbCQNja6hp8ouJJaZQoss5apkRNINMkB7eh2iVrY+c0+fd3thdO1l3ls
rHlp+09RbP4NXbGHhPuodJd5F/abQ6RFJtZUSZU4ng+If6fR8013NOvCJiWEfqL6tc0b9LtkaXeD
E5nctyPIekGXDfYW+ak8BrY6Zz8cVHeqiv+zO9wjOQI67/pUZMIlWdfLcdDnOi7xvfERn3Fo/gLU
SLypQ00yT2MTe2z0c9QjIQM8dw+5b/Bb1RtvkPuUuer1ckDwzKnDD0Rlqq7l+A39/u3aF8qK7zoH
raEJcGQ4RbLFe7b1B+cEN2Od0kxMdkp7KdTzLGeMa/IAI5f4/7sI08vJxm4qRljQOFFd2d+Nc466
NpGBuzo2vJNTZE+CV+Zt3ksYxYNSfy2qVIn64EJs6rCqQ+CfXbpNu4QsaEmqT/5e3eCChlDehD7b
yTboeDnBi7d+mruu+Jh8VDXXFGzWIWqys9nigNJVtvaZVFzwgopyPRIfaOFWIHgcJWtLE+shlnQY
WGmuk6bb7k2Xg73b9fdxzQUa9iTOFBxtWj8ioGZYgN2B5dDhdbIbVLyb93Q67ntWuKUOP4VuwS7g
ijVRwuG6g8AHFm3LoNw5LbyJ/uoOrgCmWziDkjcqBHgyx8fAyrswcBnewUnzrMPW7hyMFrWYiyXA
KegF1kDYtdAlhL3s3HvGm636qxDu2+PDuZjgOCC2pw9OjuW/0xdYHn+SIeIY4k3Wo2u8HcHl7sPb
mpKSboAEwRJ3m1G9feFMye0wWcGZZd4ViEf51E1lhbuPLUWU4+6QpISuRGekDHD0/rAwFW0xzbKD
/GglzEHFf1E3JawZE0Z9eDvkJi7CKaypWskTmXaNEUIETRGfOns7Ve+vSqMB+hWBOW5+Y1K6V3dK
+S8n8lxV7RMPi1NEXaj5pX1IfPIJWYxYoT0uvSnxBR2W9PVVXXJCq3pQwQ9dmlf2cTK6YgNmiNHx
wBtv0bPCLjIz3foNwO2kSt5ZTb/CV9ChdrtJXwDAKXiTPqKIQNToxokrBOvaNEXJ6d4S7qNbScF4
VXsS5ng7PGJJqP7I4d5tC6zUu6nxJdzTD0Q6J0jXpebsSOtUFt2AijfwOGRTEhu7PXGlEbN4DWpV
EmsWkEGOG/4JTZyGJLTiptzZIS4rf+/1ksIlghcy3y8pkca0Fkr2Ij7OKgainLwaoU6o8gjTU2bu
vfVAugvtafituuQY7AYXs0g+bdNoq0NHFfGovKs3zYiafvfs5EHnTVcz/bqbWoqTlhYt4cV+0kBD
zKOGmhmrGxFstWVRe3Oi6zFsf53DpPaTg6IbvLvdaDibP2FrIrxePiqr+FlrIBQ8BStM8mI8jOrv
DEmJEGJ+w5VIRXlSZwyvy3jvMGHY6l9zrLDTGBcSM4RqYXRvxYfl44RrUTVPhGHGO+Kh+QG5TmYp
OMq+i2RtYT4fzL7Vb4ErzQFjy0JON3RBVbqNR4q4aNHHVUyZPIdVcV7TbR+/CSFev0r/h0pAeImH
wZWaXBNr9RhQhFZ694Od06nka1Ls0n3QuOmW25hcwSHBY5Kbg935ypNrds+O6R8hPofj2AZFQP5P
m3A8XW1tCGN0d8kiq2K1L6DgKsxNDT+pB0SOGvTqOjqTl9fEYxmchndNUyjSrXb0jFnE9CAAu9OI
Zmto5uUhFqLgNtkGXmUT7NLcbYQ7h+FDPwloJR6PPw4DtamdQqVFefACylkOzY3t3G8Tpcx9enr8
vEmUuNA4h05PpvCvDpTtseGqlW3GLZIFaI1yNpfwZmkESqf/OvlbJHR9uWDk8+/bdHsf1NjFJ9pk
yC+ghaTaTF9UBBMcvKWbQt1+KvbIoufHi7D41dnhhHYRZCPLPNJj2n4pooaP8Gb2JwcPTb7Rn9WR
hjREuu29S85F+gr5c9DpH5EsH6TefnQfCZBBAVHwE20cZNqoEVe9BaNGVR7Qtt1pEb9/eaOD00Ye
4io0ZwLRL5o0VaJ89KiqIqBRYphnVoZbCenOaNteQVx+G8Huylp/rvhIHwS/7tiee/BQHkt0DOVB
U2DkG05mtzPZ/TWiY3qR1h8fo3JPhE7dEcksjSoOMN2uZxmL1NRm2gke/a5kMuC9Azq/Da9WESst
tzm7rhhad15dsxfhRyDZrAw/c+Y3P4YffGz2JfqMT+jsa9btYS7bNxpNiMqr9JASxC/dEcIzyo72
H9kNINUiZHSi3QrbeIJKaKAYSQ7OB6VU5fP+gmjhw+Nk0H19wqg1u0hol1H5q3gb+/kLHqiAeMQK
UcHZvoVb0f7kFrQABX+EdYO7PVjoitfJFqZiE5R/rMJHOEKgA/BRuIag+gNjo5KeUNQ53hjQnH2p
/of67s7/rO4mi7FDUz4mcNdIRv1vbRw31u1aNnZ3WglYlEZPnw4uL7QHo6zcs01GC4eB4ejWQyYt
6jwEVGGfXJACXdQUCS5eN2nQ5uWBp/qMa3inm30c+IIjjg5G084hNN2mYx5AmOgq7IYYlZzFLnSZ
60mu6CnRtbEf6ab255EmB9b+v3PHGGT6v6aO/f81/rdMzbJFL/NGzhpJrcBKOW6Qb3QFSqyfRe/a
QQVLklHVELicPOIXWTDi2MEuu/QbI6kP+Xg7zC2LFkuIb1z3hPB49UAAS6IguNxcAbEu2bJk6Lnk
4ZLhTtejO168Nnu2wmVCSW9H9Wj9vogezkdX3EqAq73Te9k3JND/o+zKdiPHleyvDO67LrRRlIC5
85Cr7Vxsp8tVLr8QtbVIURKpndLXzxHT7bTdja6ZQoFgBIO0nSmRwdhOu20eihXUeXzN84ZZIBIA
r+umPAxX7Mhwou+/INgLqsqAwAQUQcOG/Qdfd9CM/BM/oKSMg48zQVDbI+rFYDLenusCCkm48Tfh
xl3AzwmDc4TdYITpBvvrHKdVrMjyEYfzCiaeUa1Ui0tM8T0+2Y///1VC8yB+1KpRf7T/PU/7ofRY
i5S3//Pf76hPqsD/jyLvZjT/Y4fTX2r1rf32jliXrWjH++5XPZ5+NSj4aVd/kfy/Dv7XL7sKQj9+
/edfP1RXtvNqKeDT3tbKBLzqm0dw/k1e5h2/FZgHkOv218//emi/tb+av8z7s8ZmhGqZLuqnJmHi
4wXEezf8atr//Muj/r9DFHlOIopM0XOu6EuFTer9OwBAYhChNK/nY0ajupZjSvxvAMcQ1IJEeWSg
1/j0/1NeM/Del9cMUb7TQ/11BDX7KNkZxP5cfuRNUb7cy+rSGyT5VQXqQEo3eDRV7q80n5Kt10f+
4xBWPuAG6gRGeIy6seOdR/26DM6jeS5fRv9url3KCv/dXC/5JlKFS2mvq51t4jyvYMJ+pRMzosb9
3HzgZemk/xQE5hSgJsxVGk71/tLkGjW0L6QIC2en5FVSJcGXVOfFPogSHAszWY2lux4GTrd+VIVf
fNr+lGU73KYGVfo4XytaZxs5DeMz0dWybL3kS5+aDUmytsX7SifEtrCJ7caxYjvbi3TCdiVLoVld
aMm84Kbvs4Uc3RSaJMN1rA6ydBUPk7czuUerjQcEnJ2ledTdOoq537UU2RVyCcp9NnG1z+eGM4Mt
x9Xh8sOAJW0TiRoeSC0dmJvnrr5K0kHu7VhujLMGOEK2TtOx35hgio9ZA9dXqll85HNvMsYs6oTg
5uBtVRM0nxO3AiJQruRWOhwmet0rVGVHwxyJhlYIRdUlbrvtkHY4JIoI/tkKuN5B2x69tJ2OQGkM
HzwlmrXfM5xzpiYPPNXDIdXNY1UUbOVyl/QnKbPmxnBAZpDm1Ll5e8Lf0V+VQsCUMPNsM78ri0Rk
8FnMvAglJk//NMkulJP+KqgV4EtNoFCDU3Tjbojl28bytE/NmwHL60P9+PKdx8FxzPqr0BsQrxYI
/sCYQ7ZNGMEaHEb8wTQjjJtDY1aZP7TbSrYBcEr87kbTAdYyrxJHINACbSie1Mk3cbAkjuRfZE5R
sNok/U6XFW5tvoGKMDTZZ9vLX3vN4Igz79LDuQibec6jtZfXYunRkmwTzrrZmwh6KHuyTYskveo9
4Av1E04Dpxn4AzWyvJrqHrDoxo1PuunrRe8U2U9uhnVb8eK5ZfD2cVRtPpDWZ/s0AGQIa0e2UV0I
Zyqg4r3FnBK/wEOvNjr31ZGPXB1dWqvjODcVHcgCaC96YwfqeOQwTs4jgFkli7jSP2hnDhXLn/2s
GPgMfOCgjHf+XJYAi1wqOjk3Qaee8XriD3ol6zKs7xHw5wVTsZtIG6BkqAy9XVbmMkVRb7iRgwHq
qWWex7PG+x7pgl/RgsDszR1EY/ZOFm+J88NpC3OQlAXHwiQAkqL59BloxIhwrESKUuJxiuuSR/S4
SIkc75KJmHNThivMQJzPhZMaxAxU9bRlIURNDsdd6EMTpqm4V0whumWsix9iSK8MMH2+kAYu9LLa
ynkfsQ12PbYj8z5iycJuJhcaX+At8DTh3ay9bN/2XnHgdUhXOG6mp5S5+6jxo59cTA/hRMSXApmX
a5ewbK+mujgIYCKfRXsgvmZhob68OQr/pniV583Jf5cquiHKeSV+iJyZcMaPwkHzseSrV4iOA3P9
l4xEfi0SCc+dnwh94+gIgVfSB227H+mPom/ov3Q/zm3GSS6dFiHTYTC5j12VnioymlvUac8e1bBk
RVMsmRqB8zJ/zbbxoinEHlbIfZm3Z37hK45rzCwSzzOMg0LwVu4y7XXGhU/8CRYJO+P3P6Mq60NV
DuXDGNdy0fRquBd+XQOsh0MBjVr9LZX9TWqC9HOROKjrG7Nik9YxUJ93rUjlt6YAZF0rVHwV5bL5
7DjFdZHBbDW1Dyadyjsnasmp4N0hHWn3NBLCr6YogluLtt1T2VfIWKobfluQJr2qU4rieDU8Zkk9
8ueeNbAEu67Z92U8PhSyuqMzv4kRvu4WE7uuBCm/TB3ulDO/SzK6GdvM3zLgTj577e0wGvrERuAX
9wAOQdwt2GkfXreZFo9pEre7Npzkig2peA783yH8eR/uO3j6KDK5UIIcyCLQcPAovtdtpiyIm8iN
xM/Mk4HEndu5y1w5PYfuBJzs0YfOoFlw6qYYR7kan908gd8knbFImjE48dT5MuKF3XiDylZjzuS+
Dly5L3T90rM8Jy7uZDnBSfSeb2VNFxkUBJ7nXoazqLqrgxqf+N8sZ3luk2017+4pCWG67rph77YF
0gXqOFsXakqf2ii7pfPLTRi5q6LQ/WJFfR6+iPaT/0ZU0Zz+VE5wl+nC+xKxUa09AKysat6mIUeI
sjPp8i7uBuA+ZJshCxHVM/fcPJSIs+z4S+/96Ec5xwgAwSnMeC+n4sa78esOhv8ycffOOL1tEg3j
XBDV1x/4F1nJtLu3ZETg/DUFuxJyHOHi/ZvlLI+o8tYfcnNlp9qFLf/jtCJxT470h5VRcsOmfPyE
wxMJNDHwmKIRuQGijYfvqW4PE9DtEAAsUVFbOB1ugkIvWpLUJ08U9dIh5aOXmezW567/+EpNSRo8
ClE9+n2R3XozNY9ZysdJdZH8P82b5p/wusrl56X4CZZ6Hbv8vHnsQr3+ZqTM6bXUAqHvnuCHWKfw
VBBfrQoapgfLs71LI+1ACoStyDMvcn8nzA1jv0mipe/TL8MZfAIYhLifRF4ILAD64UU2XDg+rwPn
p8jch3aq4/uYZtmhkYCzs280VIIfHcA17qH6iEP1yo/Bb175/SSGpar8cVYhfhgqkjfylh+k9EfO
vok6OSVtPnULvNwIf319zM69medOTbXORBQuEt64EJwfajtsG/u02Z4VxOkYAqEoxIqWeV489hjC
vCfurhwFpbjKAXJf9km5q2aluFCBu+VuIABqB9It4/y+9bIzpWZWwFI4OkyhdoI8Ty2SgdhIdnnV
NreDP+hlK2Txo0LEW8Yi5G9BTV5fJCLyk5Gbpo+jaxoEKFPrRVCyLrQOfqMNkPdoBQB0oWGAsyUG
2D0wVwNb6fLNVVMA/poSID3+rOsmPkR+oY4D9PGjv7X9YJBNsLKcak1GBe2wTQ2uF3Pzws7qJF1n
VcMOTgqM1iJ0ydo4prlPBK3vLc+wiKxr5uKPudC6q39UAE1bAHjyc0VHeiuAO/XZ9T/nsu0egU9c
nGTpI8oY3Lhr4aRhOV71mcQVObkygdOuLEmKflqneVNvp7gjn7MkyZcTLfOdHS2VfLO+0W/WdwL3
GviAw3JgHuD3GGu3Zdr0h3L4zeuSvNe65g8apx0Nkxkpdcb1+aB1dXEZty5Py19R0A0b+/nZTxia
Pz5UYry97/TlTWA/48vwoIJ90JTlzVmONx1CkKHY3/D5Um0GBpuSFGJdRGOH2PSZ2cd5/9JlLJy7
wLM6S2kS/eorIBcCgSm5Hk0Bv3bcTt9auDaavPw2TQynCsDJr7siBLIc8+7seNFwxE7Wvj42E4uO
QCNDTlMfT99YIz+ZXJWf8jH9sGA+4oV1kyBM6uWsZVsVvKeU77tBHyx1UdZ72t91XWx2tNcAsOyD
GtiieHRXVkm/TG3D8jzVd0IEOU8JrPiZQrxkiotb0glzcln1aTSe95WSHlHncTv/LanzRCkiUAEw
5eY1ArRCbw5IBQk01WNZ+/5DEDNxEGpOb5pn/92qs3wd4G3/Z42czOZPhQ9Eldc///Mvu5POBiff
JwAij4OPO6nuRkWhB8Q/nTT3iLMgXuWvrXFGedu8851PlpASAaTa+aRFpB7E+K0v6I41WXqIoho3
s1dS2/csG9h51L6FCRD+XOh8ZKr8fRDm6VWjXR+ITugFM8/2LO8yqjSDQ/lVzvYGMZy8chL7gSaw
A4S+2bRV3dzKKX1p7IDqEgPDzJ88KzJB0V3aAU1yg3zZeZ43M+0yVtoKJnJMFv/8GUd/Pa3mFw8V
VAFaE/uwq71XO1PSC8c1PPhJyjZdNkJ4++61iRqB08LSbRvihqbTddCK5ubCqkp8Mbnog/UkCODI
hAyPsoFTL+DNIRw7gNbOjeWLLIRLevSQBvl+wI4aJAG0tS/WbQc432s1CZofXdVn2MqQAWCEd00A
Q3rbmK65DebezFdhNF6dZWUWytuwk7s+7P3HyVfJHaViVw86eAzkGN/NY5UbvxlrZioMh08Kz+Va
+U513Qw629leNiCEzvby195l9NJLB5rtpI9N9p+/Gy/46wsQ0zgKASrkJjDJhrP/4M0hxClneTa6
9U/ZAkI2XFOdbGo+Ooc8ru60Y/prS51Z1GPTogYa9CpFsvoyP9OztB3PpBhvBopA6DJ2DkHBSb8d
E/VmGTtgZUXkoya/gmMXuMHwMarJ+Ur88qR0jQBVGCnHFgkCdRrcGb+sngem4ZtoS/fB5ROgBpXD
DpV2gdQryuo6jnhwkFBc196Q1Q9BAQhk4KGmz/OKXFIUcK/3IUvlKQ54vQ0dHSzaoSp+hC7y6c0w
Pom+AHihQ4cbL4/YnZXI62g45hki3lv7uM6Ppwk7d0/tMztUI5IHgjTfdK8jF0Hld/kqSHtUYQeU
9X1ikOVVGf4QVgl/AFCZvxJJ3Gws71WiNRUg2Qw7VbMNh0y8BNAqE6tmJi1P5LTYVAnuX9RafdJX
uoS15N4KWp6TZMi397Lm3g5c1iqs8aj0EQjcOO1NWPF11cblsZvVCtujsyaiSUl2XoWc+/d8K2EH
55lW9DKJzDPreebrslbC8q2YL8x5Wcv6MP39sk2ifqMIxH952IkPfctW3Iqw5X8EnG8j4WajLNkP
OSLF2KMRwrenClYyF6ayyIuLnSUrHL4LUmfTCqiLkLHDHwSzmFO6PItbITOvYSUv4nZJS9olY01u
cz8oNiJrx6MIA41EE5Z3R72znGkIxqO0bKoRu54OLuqmQrH2F5dxeE7gBqOIIpg8MR7Pwy+reLDk
Luq6IGuVrnUNxQ1Wy67ee5mqCkBNo2ubxsnZDrDalnCHsN6/Eb6IjfMId+Nk5+RroTWWs6xzl+HI
37Q0YBvW5OoARWncaNybET/Sq4Pl2YbAuge43VkmHuheu2N9HfGWv/AugjxpX1awvEST5Oaftzv6
XuUOKSxyUP/cEOWH4DIKoo+a4MDi2q0m893U8DLA1WuAgxyFhhxwPt1DAwHWOW3DP4KeJ7spc/sH
mIwRFEaLYWlJ2/T6U1RO1ckSvqi6FXBL2caS3CvJIc3IvaU6VvYPvWB/yLzqdn7v6CPsuuHZxjaO
qLcxDM7O2s/OdrI8TviG93M0yqtcYC1oScfWVUKQeH1jD58igYYgde7CMY4TRr0nkzFBphvVG7jc
yCHI1YN1LNhGy+IuRQWfo6XYSM06D4CsfvZEZHV0kVdAL1z2OJhvwswEK9srIhN/qsZ6P8w2IssP
RxkimZHFn9oY4Bnv+cHg4hjIRL0cPDdlvznBgvfaBXEBiRq6wVxbNvI8OBM/aBcy4lXrG6c/DqOH
OgwDkJa3eZikh9rz7xLeecA1TsSwsLy+qa552wMpPao2VZA41xHV3n3Wzy6a+UCAH+YmGmT45SIB
PRoBVi4TV5e9rGuAqZ57ffJx78ybUz8h3rxpgPQxO8eCMeTLDh/QseOtf2cHXJjT7/75yfbeP9nn
jwFl6qk7/4uAXPr+HKfGaOAyu91xKmqC5BeaFGezreuraK06jYT/syX29bnK02AVmqDaRzPr8rzZ
GToHHLYd4Bq1S4Qast/EJoRz1ZqL7k1cCrNRHOObw53Mhdb/4WUMcO/zyl4gLTBLe+dhYrSeYWTF
c+0t8z4ZkeNTyG2VMHf7J7vJ+xHD7t+xU699YbtBJ55DoLy8SjdZS1dEIJgPF2T7vhQ0EY8+Nspc
5QgqbJzFMPSoTCA9gImm1UtvnHlDp/mpTL1wNc69ixxwOsrfKMte+P6yii+QJIBLt14C6FBB/OGL
TJMpI4lune8SuNMtPBzBwqnjauWpzqysFnvRduM+Mcf42TJEqSFqtd6xCCpg3E8v8pZnZwIB3BwR
oHNeddajz2u9X//8Q0VG/6A4pqQpmvtibnp64m5Y3Z1vNbOBAYb6CyeNC3mns33YIfkHJ8e9bHPy
kDhAkm1ChahalpCHcoqyXVThAbWjxjPkYZ4QMmgqlgW/LCYMyKJpmnJrb19OIrsVTnVEJM4+9rTA
juvnHmL3ZpKzP0etf/4yav3zdtSdhT/M9aRbPqpiQA6NNn+w0S/uuMvLc+Ok/c9JS+/asuxgh6v9
debXfxReU97lrg+QrgR17OYsvLLbZAFCn2b7UtY3EmnnI7mtRoC104boNWlY+txQZ1kzHjzhpr9K
00ptmemQdKVr/gB4V/7gSQTDpa1za1lGGAVzl+argWTQwlFtbZ20XbnhjgB+FTa12ypM4ls69zRJ
0wV8LgjIex0wMgkPlTMtrdiFbxfp2hKpCPN8OwCPIooduA6uQ4KF066vK/hAJO6bmVZ3rhP9aHFM
PI29KjfUI8D51Xp8Yp26jbp4OEnOf6OqAeXm3e4wH9URDQFSHiVxGIRwmb3f0OLKb9qxidT3ZhwQ
T89Yfd0W3TEzo0SMbMnNIVW1OdiekmUDaOTmCBNhQ26s8EwWA8vGRRKccjenh0QBq1knCb9pnaE4
0GyK1rQszAMUpWRRC1F8o4XZyU43uC/kSDrqpf+TjohcKl1y9OFmOsAvXMJpEo8IVYCCXU3AhF1E
+VjelRRZR3TadgVD3GzvS/HLR7DMqhx5sZxmTerSRFwghHxuLry+1AvXM0j98RNvneC20p5UH12X
rL4qfBN8CTKuVqMOyTXJneBLG8V75if61OXjcMpatsP7Ij9rekvpJPf4VeTe9mwTT/WISlp9u1NN
7l1ZXp30CDrwU3d7tsQiluFTrhu2vdhurbn3QlpbrTXlvspalpWIHOTRkL69bnQ67i7N1OtxV+TF
FSC8/asA+LWI+38VOdOUIwYiAuQ2yYbwdoqGVVcW1SGYKctqsUXt3NYcLIUH8oXfKxcBv5kLgMZX
nhVBWMCz143NdoDbsP6eBS4qPbQmug7KCNYEPaZfi6BE+Hckxp0ai/KLV2dnvmJMXY88Q9ElODm+
BqqBeyPyktuwKKN7LwQQ+cwnsLlvZGLYtnQoYBL9kU+Ip6+MN+56M0QPZaDEY4saKLMPJGw8S1iX
RMhjPo9YIp/F0v6NWCo2VZbw9T+rCNCJ/vJKQeWFwZHGPo4ZQBW/f6VMMJQ6Kafge8Hxvsx4xnvb
OPGEch8jDLwXXsjbEemf8K2eZco8d/d488jrLCv7gbTyxB1RxqDAn0Sr9oE703iT9Ql8bXMzEncZ
hji2LqxINECTqvzyqvJVeBbjQSQ3kdvES8uDLdxbkSqpNm4Sm6U2DXLfTZV8qiLHXUeBRpDQTOoJ
yeyyjRHDOJPZWCLERGlE981kFxPvtnfDg6Ukn9SnlJwnWk6BdFmWZaiDkIgfmVuUuyKCH7MLDVvY
qIpxvk9/4LkzT76Xu/AcgmCoc/jGh3ldEI87MvhIrXPSr50s5Oem752153PcFMaUHaLJ7Vc5kTCc
Tum163XRz/eikuJSEc6ipOr7lTBm2MY1p3Dm9/wYz03lwkPouhygvDk/RqQq3IUdtfQQmyNsF+G1
U/s5irzMMklP+LF2ZLsM+Fiu38yrHJ9u8xihZRXn+W0wtc8TTdzPWYQzPSzgb7FkrYdwSyUv15Zs
/Bypk/HAtmfhnCGDLO/rnSVTp3qihHe3UVp7n7lslnFAfnWsQ3wKVP6HkVTioCPvyV5OLAvhHjuY
a8QtVQmCt2V4Cq3h3toXvGJCYpcH0+hFWb9YGeyoX8E++sH84DBXXRtPxDcJjOzIDe3G7KYS4TU3
yIHMfFQE0GOzC+YmLXSDGBT0JiUVdjvEnr6ybM+KWQlL2sZtabNjzEORRIlchSztULiQ0WCtlBBP
kUIFOzGN00EOKfucjLec9uLJZYTtJlYiInkm/aQIV4ATLq4tqdpy15ceO2V19pU10TfpjXSVRszc
JFwVjy3Pd/WsAlu+mPl+6P4tn2KLuhFOgMTMOcLGRIlcW9KG2dgAGztwicS58LqpvdKoSuE0bnBg
Lke2iY9weEtemmQefREhyIeqQrG1ZApTHoKj5+G68rPDJK6ZroJDlmTVOjUhsoymID4YWJUW6TBU
X2EHQ9UgHiE5CIb2R90ht9aI6msonXCb+TkC7idXf6388CBwsj/EIU/O06dZ7MP0okMJvJmPG3C4
JiLbiyoGIPFrRF2gdLbIChrcWB40Ae+2mTx8D4ivG0vaLsmEy3/cpfKWdo/CMIpEkllN4IhfQaEw
p173GWIiLA+X2OzWp49Jp96JleRJDlCTF1w7yX04nibYqlGrKimdlfQDxDQHHX9wk4rNg9UcTsf6
6PafTwiPzI7jy5UMfhBYpIDQgrB4XKcJApXenxC0cMqqL3v9rOG9WhbQv3ZuL8p6EQgP7bkfMUJ2
PdUoTsmjcEns0FnADp2bmgB3dBDIPm14te2LMj/7VfRMxng211Y/ZyrSW+Wg3JnV3qNevYxmfaHu
E7yqNiSOv8bOdU33WNNOXF/4l+i64c9BK2/D7C5iiTs8ZlNzUj7yTEspHmWGMjZ9MT35Xo53ShQO
LLb1+JQMyJpI4LI4ymQ4izkT7Q+FcZAmNzu/oV24G0ZQ7O7i2L5oQh+c5BfhD+rUB/KyMs4plO2Y
f9BlUd/0+zbI4tvEtEcb6lKI4d5z5PAlrEm1DrO83SeOTPZOOiK5x8mKpyaoj6KBv6qz/o4ybdMT
w1m68HRb3YYEuu/guzc4tcenoCHFVTPWcH/NpBXzER27116PpAY2oigEfOt3l2c5HYvHXhv35vww
B5E2V0GBC5EVsU07P/g8Uo/doNybC/8ia9c8vzQOUef1MjXCxzlx1BKYcnmCYwXlZRuCNMaEZCfb
+IV4nopw3FmKDV58x+STJewcTpl/HbQJ6jHOc/5uHVNK9zcqFpkD0T+8QIGf4AqPuNUgjv5ya5FG
NgXjSj+33Ee11bHkB2t4Ms2IHFxcPlakISgNZZl/N2wHWk2+Nk2od9Z+2Ca3XZT2J0tIBAusfBbz
rSUd03kHl5nT2XYppfurUjTd93VMrkaPiCUzhiARKkFRmqDSajXUY3RVZd0XgavPWgmOmFA4c29J
OHhIBJ2CL3EZIkVn5kXzZTIbHYR3sGprqWkMUTuKTQiXHXqNHVCpJkQVryS8j/m0tr8UnNjlxoVl
bm2NoEx1/B6xUctIpcODlajDHP7IMlfXlqxoFN8Ms1XAkl6AtMZKigGGvKnc69CsWmhLx0iP43Gq
WpjNPe4O67Rz2iWPuzJa2aHGcZ8THYdXY5KikFmawkM9lgB3NsY7cdqgSBQsAadUjqg+PPeymadY
7B8cq7ZT6SU4IwWis3J+R7gPL+DcNLO71PJx6buz1CRQh5BnyS6OJL2bnP6r3ToalU6bXjvF1quH
dIfIieial+y+zU1zsFHQrV/Ka57UDPEv2NJt4xTsXkraHCx1kbBR1HbW6xpWQqQGSfJ44xeXfdFu
dr7X8EPLfn5gW5L2Pj/ArmGJy5Zp90c7xrqfl83S9qrw0DdxHR3nw0rHmdwHcD3f4N6I+MqMDAfX
U4i/jHMD4xAX+FBJ9rnjIeoqtZX6VhXtXZKH7I+o/d6XY4TAOk+vFYLSfzat91xGSfk1lRFqU8J/
d6N9XKh9J6CH0c/oIaMtPQjSqOvSk/exLINpxWeeHSjjh4hDB+xdZ76AmzRblr0PLO5XO44p841K
kMSc8vs45eGP106eZmdO9mdnHmo9euvwXu4iN48PDqI9psVQww7VEafGVQTMxENSwKpqmd6UAxX3
IiPkRruorMi71kWV1ZCkK8eVycYqB9h96vsMhVicGFbMiewv+x/Fp7GBvodCLFZf6JtTy2NnTT1E
7g9C5p8g/+SxsPveiahY9B58lyRMmhvq6mBd1XCJ0qJZWAnVeWLV1rU8FF1HjxEL9VJW1L92Ytg2
fcQf7TRurrt6bix5aerK3Q5Bzq8vrC6SwzZAFtP02aubbgv/zRo+FRSFg3P9ziA46i52MlTENhPd
9jR0UK0pzvoNryJ3aYfDWVAYnuHmkcIvX6FslchRJrwPkm2W19ONV5TlHqFGKBLs1Xh4wjBcNoTR
LxUlP8xEyl9aBrBhIzJ8MaXjlVPV5rt0EJ7ndw1bjbCgLuJe1Q/K4YvE96P7vImrB5V1Yu12Um7s
YCBaesucZGMHLSv1SmfRwnp1bUnHzYcdSVEkqxhkq2GnyR/zLMgPU6XLlSZI8dhUjVusRQHvHs/h
K3TDCC5B27VM28h5+NxzfYL84xK+xIuMJbHdRts4NM6NZNynyFqtxQ0X2ZNRJrllVZHc9nOv8oWz
dKUe13ZgkMpcsTpFCa1iokvJBLaV2IxPvg9HsKFfdO+zXWo06szCxFMVYTZ9nso5UZP42ck2qfPY
sYrdObBQnlpSmp031s+X8aAOUdRBG39leb7bfIuVyeYCW4hZ3uajgOMv1d9aUqB+VeSrvRhcevS8
cVjiSSl+/I2ETl2U69DhU4Dr2SmFWyuY7SCWykj6hprHoGkggmKWVB5qWr9S89gYRfJXAd/cLldd
dtchDPv8vlU5LMQGDq6zum5zWcqm37EQMeBMF8ex9ZzPJG6WdT31n5jT9CfXA8J7rpzPYUnMvgpy
bzHMUpke6DaruF7b0TzjKI3YaCSsaETE2KV9led3Xou6Pq+Xg37o1bZm2ctvkKVBsW1TVKBrZBzs
zeSfuoJOOb4ZgbpGESIXvCFuTraB+/9otCLrljW3xMZC1g0cvhwZqetkVv7OzHwkatv7iAxgaYYj
LHJwN/NleaeDvkR2hTPcZhyReuBc2BdR7pHiPJAXnplFXeok214j3e5KKBeVsnmACj5RlP9qEK/s
KfaLFrGAObltH0meIAvM66Y9/EvejjoLg7Kute+szvGhOYqYRlP/6Ka0vunT+A0frqXsoCb1vUiL
4ITDZ+nmQfLJWlpUzJZwyumTpTJGn7yesbNdxocRdNl3lbqxg33aokqUM+VbS4ogQoVYQVGhcl4t
GuvxhvoOXZCYNZveUxlMmglCH1iNwo4hzPA19RCCx1r+He/efe/J9DEEgviV9otg4wpVHcbZyYLb
9LapHfGT5iibhC24e2BTivqnfByvENjan3IEOC6sSCZhbUFQ03M+OPhGeo54aL/of+PatPnH6k1w
mh8F1AXaQxyEeKQC78NtLECqQOolOn8WQi6ivuruvMBpTrL15Y1uZLVAIGx7sjxNkV4vqxypurOI
HZgC+nGWcVC0VyWt80CiflFOy9gkBUqedJcOQoWK+8BN/TWsUYhwoUHb7GzDClJtFHG/TY7T7MqU
GlQyon6zc+fGilgyLFvMs93L5Ddz7DpmrL/+5vZqY5XefV4U5xASSpFa87+UXVdznby6/kXMUIV0
u3pvXm65YeLEBiE6CCF+/XmQs+PsfOfsPeciDGrLzjKovO9TQHb4x/fVNnabqNyDnmtf5Ks8dqBV
Oe0nnOli7qokw7LO7e7W8DDdmjo+bSpUHaABeYB2HVoetAemSik4PeauFx5EDz2/qASNHVDT8193
vZu5n3XD77v/fz/lNqsuiMe1SWoBQAkpNx+BNXMsNsXYT8XeZLFMUfhD+kfRtH51/hrblT2d/dX5
qxi3YIEnmQVNiMEJD7QsyzPVYpNPYCVzQbwe0mzM89YIwCYP2ciKMwm9ue/a9VsjNLS0AOy7gvrn
biqBQ2RCfYFzgefN0qEnP0U0a/HX/kmEhHJfNqS7ysGUTKoWvgxDVrzEGlO+lQzO2hSLIbxbZVhc
CxcYCwC+Tx7z8heelRDYsSTYa6aYjpAMV5E+qrTXT17xnuZj8aKyoth7Pp2ebHw0yGt8UVK73ZlW
DT0SlhQNOAg2DBmm38B8mJ1zCDtMv8Fn0Wf3kvbFVbKivrV9cMrjJFgGQcq3EjjRRTOEkEfMqujC
04l2IWr+hpfjldPSe/Ds1NsS7kB6MEibbzR8s7oweftrYCSd5//8/Lt/cf1Bjg4JAWScuFAzcH1q
sH5/YPlGD7OmxUj+RAbsRZ58h/qrNkmJXsXZQvYy2lvEi/ZJX1+TOPbXpmTqkVkLoYc0tZoyCJqI
vAPVuFHKh2oUSXHGS/wyn4eudGZhNLZbrw+GW12T6lJCjDtuMn0zVUU59KveKrqFKZoG32UPpJHA
v06DQvA9D20yPpqSuQyRAxOMCFGVHiySZeqCChuObbguZQRp8BToe2wyk3ljd9khQOb6eeBIjNNc
PwIYGm/rFOLNSd8H3YTuG+euH9KFeYk/X3nzKvOuXPt+s4+lDc0OLEvrlI3t2UfS6/NSCd+d+VmQ
/dGQTF3MiHAaYToXFXlzvAjCtawC5bqPJZJTTNT77vddY1pMGbgLSueUhj+GioFDNHW0BvvU2eTy
VxzAFL/quJ6NAGUeTE2J5ej4FTLo3BiaKojTzRJaQCEJx4enOI2++Zj7z6Yku3Pml/Qxd6P8aofJ
GWkn68mVybAHHoPPm0BaT+C98jVBqLVVIDzcwOksbpir02uLP0gi7ODBSnGpE+hbsiqt96Yur9i6
7HK9jtKq31uRBbmOUvd7lrkUIJzfZXP31YdOvU0Rx75TgiCz2zvD5vMQlyB4sUui6tHk3E2W3dz5
iYRkYslAXtIVDnsxQslf/YISpOLWSkdsDxz/7PAgmJMGOyhvKpqL3cXBufCr60QS2ekm4CHMLER0
bPpo9le3tO6g5mMI1/YY+XvRNsnZXIqhESeqL6aAaCDCzogsP5XSHbfFqKDRa1pCPiWffAdh22ko
w8O0p+BPYMZJb0MLCZ9SZRdTqojIkb/g02yU3swlz5DiGjvAN77q/CrBXr6i81z0ybFo9M826r1H
QSpqShVPvcfUGv8oIef2WWpz130UIvqjrQfPdoHQK6SFKjLugiS1d+auUwO0A3/XgdoPwWGVgfMl
s3oXBrTaeaUTId0WSsjkfN47PqjveZoVsxA57y2ttd4OucwOLgWfo7Z0dJIqH5cWUp23Mq/4wi+S
7rEI6nAWKeQthp6/pzhP/ggKB4/z0IFUxqGE1nMcOtqmmYUizmEqkMlDXlv0jSTtR0Q6+lKwks38
yskfS3AZFhEFv/U/T6j/EIOgHuA3ODxiUsVkiua/sDiCREmh6jZ8TLrInpmlV1WynmcqzXYmfD1Y
ED+AeWu2M0uvac15+6vVdqDnbFq/xppWNxi20i2r6/82/mtA4gIwHzSNq/dFPQCu2EG09S+SGZFg
ceEw3LuzzyAWTZmC4D+HKCqX6rFqomYeM6IefRzaJbDbluWefZ9XzyPlEBgNyykjiyIihfaSxp7G
JIkiiUOws+quPo6dUz4HQQlp/Dpby6Bjy7hLyAZ00nod9C55lGNwMwdB3Y3QeAJ+/yFVQbBpY7te
x10aPlq9d+Ng327iIPE33lDv7LYsXgMLbC+Obe7R9wp3nzBAslhJ+qe8JU8myv27a94Wv7qGfeR8
dqVseC5VZS1Awg+PPoW0xcLJQMdNS7nvgP5D+EbH9OgiBXv0OkXf3Hy8EbyUb7ZXv4fJQF69CmpR
LI/GZxChwbInpH8cQvD6cubKhywt9KKWCFLYVtcvaZ3AcKGw+hVw7skpaip7PUi/OxDlhxvXGtiO
Uciue1Y5bEOl7D2t63KjCfjljJfQuB6q8FSlARyPqB4vLlDuSAEqeSvSMluknHb3tnFxlncL9YSJ
y4PPz+C88NDKgJpQ1rdwHF/wP2l+YANwDMc6fA9UvvJlmexiJG02tcJ/p/eL7KxLXV+Lqn4bUs95
dWLfXrSxU+8EiEzPTgbdrKk+H7pw3QAItRri0H5N4mCTZDS5K3ke8HJvR6bTTQX1DZBvW+h1t734
4dfQ0KmFfNc1JAglkfC5irJ45QaWt+/qIj7SOAD+0K7jZ6HIk2KjfLdEupIy8FekTN2NxplmXnpC
3vIy8laetPt9CHA2JsS4WskmqR7aPMV0mXj5W1CPK6dqur0oOUSUREX3SPyHnxdTJDiSYw8SQAV7
aoD7qIJ+23Rr5yluTafPWzYN97qx2Av+x8eYzpR3EFa0y2zrWqxdDAp8rcjm7k6Swl3FgLjdgY6D
JJnlF+9e8qrGZPxRYGEGQ6uwr249Fhsr9enGt2K4LiQUr14d1m9t3MzNmILSD+na5WOV+2Il8ejt
Aw9iH5ZThAvHgZh/GTU2lsUU0krV8MDN7mO6eNMuxdQ3cnwATPBX1Vc9spIPpqQiFxyfjLefn/F/
1pkPMT9h6LOX3ANMgHAaLMA/je+yr9tTl9OLa6XJ3VSRoNu1SCaf7amKsgYqSoDUr01jGtAcKGEk
A0yRuRrxOGjbhXbaztuhX4KxffKysTuTzuoeuoTv40wgjOX02aZ2gokOh6gWuHbprHdZe649Tz64
Eu5rv7tJDVheDvcrEUL+GGG6nCmA0t2ago8XAJJsLqaYC42/XxBAQJgQ7xI5ZXxJ+Q5qD4hXmipL
wVXEZtDONnUjwYsOGEC9NK3YZVT/xcgRcYZ/zw5R8J8oIIFIreLldBz7LwBO7RX5WKaF+4j8J5Ix
K8y1sA4b6Zog7natp4V8ZGwNJYBfpantqzS1mZ7dtKwP/9bzn+NMz3b6zN8/4fc4LqxmrZoCjmp9
hHQKvFyRXoEeY9sDCk+JPpkac9EAS0EGEkKvfzW0JMMpwASKKc3tBWsgiicCEHOmlBte8PIUNNHG
lMzFb3mwxkTRzJ0gUQLAcirnPaN6nRTOfARuCbRyyc6h5tGOe+mVFzD5M1XmzuJI18h4tLBi/KsB
0S348uWxPqUM3mf56F7iadeq87paEGHVgJ0UwUPipPYe+wfobufuW4M475079H3s3OSxcXq10kXk
7JxIBCd4FieAl8bttioVWyIaBUJwF9zCKq8eRAXXjJyUz6RQ6SGQiA2a4gC8ImatAHYvQ1E969Hl
c8vZkbKSJysr8gViUi7oJCXBa66C8hQ3y9FpwQRoLWuLrQQMR3LoKqz1OH4P3FLNtOgh0Rdw+igr
9+Yh2foj75FCGUownAANIpvMQyb9f+mB6Ga56CLHXYOX5qzGqkNSw83zI87AMJOo7PwJa9lP8J6i
d9d9lZ1sLxnEKvwNENgxjk4V1FDDLLiorHR2KSIlS3CIghe7slbJEOQ/HAtOhqYHfnt7N3EolyFB
+qqtoGeZ5AJb8AkfipA6NCIbnJXdCiAXUAm4RdX+EyIXJTI+cD0cBjuuY4QI+KyzWkgMtCnUD7Vy
P2LHPyHMLN4ayEXMejAcnmlVQwZWZeKue+4sIvxnLhln3aoAzvgYJLneDB2gLJr3yT4aIO9Z0pIe
EW6E50sDlRn8xaDz4yGhrOOctCvswcejV2tQfdzS28a2pV/EgDWgGhhi5lFzHECnmZl6P2rHhZcM
6DbNSAN8J7662aKGnvU0g1m6wKd1wa9uQkA1RLAPLO3i2cdXCF2e5jWGgs4yIzQ5dGndnDJHRPMY
fNM3B2JWsU1+cNuGb2EnkISNmbtru4bjl3XrZ1Hmp5wI8iPPsvfCUs09rOvqv219g79g6JiqYDbr
uw7CaXbgg73570iQbhBOmMlSP9pBzm6N/0Q9iYkXCky7oGeAl2eifs05rK2I1clzr2rvOrgO1JpQ
L0ax7LVaJKAVzb1qEFtzEDFF3gZ/Fk0rKbt9zSvYgdHsEDkchijNUN2yRoC/jGjHq5ePV25wuYxu
qyCsP1pSffd0Rp8tqAbMc+XkWyR/PrqutfeW3SJ5Iyv9LQmLWwsRuodmqk+A3F7Evqe/QYg/jcqz
shF6Nyf6Uoz2So1lPDfnfRMXQIJrOHK3CrYkC/1uHZQ2LBMCL4UBaY+dJbRIkKukRfMrmB4qeOJ2
UX8I0yLGBske1MGUo7hUh3gIJLISAzSj/73BdCEVwRDTsWPNsMzp8Nj55GKQhAZ7COGU7DBVWUCY
X5MqzKBaRNUCHGH7SMOuXob2dBiybYgBMz787DjEENw4+AhpfUsjar1AowZKpWnjXMYwCzH/O4jF
/R7OI2DGzHB8c5/DSRD7Hw3vb6On47P0I7UJ+VCcW2DQZ2VMipem4d0KpJx8bTVt8ZKE5FVGvrrw
euQPDEoMplqzAkraooVq3DSo0Dj9+W4THfzE7p55ufG9KH9hZUX2yBI3cNRBcbD0A+hkZ0OjKZro
FKZBfY9Vl+2V40EdfKLXxEV8BqiuvnsdxKDZ6MAWuFr5XYctOHbyEFZWf16+6uywU0u/bLyZ6fLV
YIpAiqolKHjQO1etXgxunl1ZXbAlths2Fkrer3ma14e41uVWYFu4y4Fc2Ht4QTdeKiVkp3JnZcc9
8PXpmC91ng63LGOQC6ZF+yi6MpqB6i5f7KQVszzV3nc3mnLAVfneVO1KiyhKZmOwpgGwqDNPw7FL
xDABtkskYaKwg8cQf/D6sUg/eoAptiZjNrTIC0RSXO0pf1ZSvoswv11NGzI6n23epLPyu83k5P45
jokmWfSqgOnyJE/HfA4LixKMf4PABNXb25VVAq7hJLvRxaG18lVWAeqKJ1I+MDveYhsff4B4u02i
kr8iFuJgohjEKWOZt7OhlrbKUzd8oA2y2BxqX+8pmePthxiGA6HX0S2sG3XGct1hM7AbYijwxTX2
m7Wb6deyhkUay7pjawvYkyGSN0PgM/4A5DQvfO/DqrrXEsnl51CKalFTOZ69sNKb0XOrrRdJfyWs
LNlDfIuvsqR19l7j8KPd1dkSoC/x7KnsCdIy8h0ol5UUfvJdC0hBVUQnF/DdMNPURbKJm967holI
cCx2g7dQfcOWGXSDrPDUkRuaAhkqCPIiP6kmvoJpACLo153vaDiaBeU4s3VALr3qXpuKDS891XoV
Fj5ijRMQqwPvyJYWu+tMwSiMwqXZ7nz+IssUcDU8HhtTZCN8T9tY3Zqo666qFA/u1IuVXrbJOw2d
s6mI4B0in1byowiUPCGfgK+iAnPlCyQ1cg0bnZwjlv8bbKVlv7CgYng2VWER8k2TJWvkCrx9JgYQ
LuKQrf2qxcxgZ9aidaS8CzIQ+DX36lsXV9cUT0c8qyCkLQSUmYu02muvj9+6EfrmVsz9R3s8fW4M
LPEDE/VT1Pnec9U540bmRQLDbBQZ62H/Y+FN+2zFf0sVMTn957gP+cfaRzwPAWIXCH6H2f8QLHDU
CMY/qa27YgW8PyMPptH12J9tlUMHXDXwVqBJeY9KbEt8Nw9/VsAFxh1e4q++OoCSB1h/2BagO6+K
e1Un8OQoPfLVPbchcmg+OgNfe/fZd/roYGKTtFHnzj91B4pRAlKfZfsOEd/3pnN2gyzFt67t/Tnv
0uLiiwYmfjh3bOLSSS8xSNBzYpXxtxwCAzE25WZQr0KBKChwGiNwE+40E1RBzu9hDF/iKTufQEPx
LhSSv9MMYtp+l7QY/26bxgHlEv4XVQ5A5v4+KIFx4kGSwyYe/gGB/u+7D4RvIh9wwvDuIbW7EFKL
6jkLYDSYjGINoFi7p7YC1djcNhLpyG66fLYUvoaZkylnLTKRo4YOfx4ASUrGo8G5GDiMufsLE/NX
UalAQ5CoI/4GHFjIzckexjPIpz2EjotNJ+3l3rHq8NAJ0sMGz/EfoX4F4/TpC8+rA7RFgp9mUG5x
DApTubI9nPnNoFbEeC0T6j2GWYWtfnZ23Sr5KZVaUrfFW1LHsO7VAMOACvY97Mj4wpwOFuFgftxs
LUBeFJwcu9S3NiCr2Vthi+QYAC6w8kdl7VjiPyURAmoZQDYHhOjYHvjQdGXlo7oXoDpjrVT6PQK8
ufPxgACPB7xHnz4qwYIlZ82vQQiE889BOLbWvwdpgxRooP7YZC7/HJROP2k6Nn3+pMi11N2OCFIk
AACtex+k1ALATv40dvF3cMKcg/JEuhurlGGziyhjG2Ev2w5DvPGnGGTt2bDVqjX7jEFCsXA2nTcf
qwyGMTbwm5blkJeq/2gnnHsnu2HVIJ6yoUEaTtW1l5aX2BcveZhHUNwE9bxt3Wco40YnU2Uupsjy
bIXAe3r4q95vXXcuc9UsC30T0tN7o/SDDAi48ZPmz9fF1IkYLomiOGCGoj3ObfZDISbAcRYFB2fi
K4YEeFqXFuTg9sR9NK1a2sGhYQ9xM7RbNxfesxgZjA9i8mAPIbx6EvWQTSSw0m/ZxskFWVij6y0t
CYm5smqKjUL8fWHeWofqYsM0lZ9F05qTahs5eh1U3UcwHc0GAPVXCONAPH4qWqlzrIH/vEXlT0+H
1qFlOjyaDW4CJ/DQro+fe16Xkg7mrr3bLxCcxnZGQDBU2SkEOdsE6GpsyXDKjBdQ30gOVZrA5X5M
/6wfceobigBeIugfyBxeiu4h00D45x0ImUImS9/8Rjyvttj604XyentDxgB/gByejHnX0WMnkvLR
6uDSMPXVhay2OeLDcyVc+aCHpFpX1IOF9JQojETuzXLhs4PAV/ZcpJfKdvQkRHX/BMEA6wXjKc+y
V9gbh7s8ktaR9h2Ol2lXvwSduMRTrLNPqx3Ji+BViSEFUJzxcx3xaMustl3zmMELp8jcGQVW5WcH
6XHRfhSRHbwW5Q3B4BIkwn/dWNbfNX82FUAvwCX9jz5F3YWvNsh9JuUA7MuUIwoRbp0ep6JFysjl
TrwyrT1oknWp3+ATUGic1SP8OeegEnSnjIfiIIOSgxfehq8yh9dR1jk/8lLCz8MR4zXDJglAQAI7
V67YYw6ivOnR5BwHVp49dlVWryGnxbdOJuubnIJvpgdo6esq6PWxwpy26Cb5nGa6KBtkGjvJnQV1
Eo1zPUlRGRIYx8gwfcwHfvLcrL6YxadECQOqi3mMp7avUufFf5R+j4siPIj/efVndvjP9X+C2yDz
4yBR9095PS+wWiu2B30f2a6xHCW3PAcmiTG/X/RlSvaGGGHuYhnhAOSD47RI2wgk8q6PVrKAkhzI
KSBtIzaxr/0B7iiJfRehYEuCqWqt/Q7WvFGBqPAELTYg43SSbOpKSN7VIKxx6OTtCWbWJwibPRVU
uGdTsuNh5hXpXXBEbRxSRDvM280iLsLgFfTcnyGActeKtdZJjP0wy8EwO2lmQbpfDFdIH7Qg/8mf
AcTPXxtE1oBd6PVzCsL8nDfZRehYncoUlGVOaXlqWAiDRUe12wan0xxnSCh31f3D4NrjIePymzO6
/YOuC3eedj1MMxiyChXWup+MtDMP391GOKm1qaPuTTeQFs39vML3AeEB5bDmu4O3vXCr8NnXfrQG
HbhYQ3JAXhNSHTNAeV+z3FuYvJLdQWZLqzK5hGl9VVaSboeBk31UgItiLlg+gVAsayh4TjyhiVfV
fygX6y0yNLxmL0kZQbvZs5s9DXV3RkoMS6nkeukFQ71qROSfG8xOkKOr6YoqIApmEOOAEKAU4Y1G
9tkDDO67A8DMrKxA/I/CqsKBR69Kmz4nQdG/UcrLWa0aWJGMMl2TxnbmmAHUMyNwG2/8pP8Rgzvd
xLWCgZF37wuffQS9dcWheNMhO7/QIRgLWrjzrnO6mcoTGFz7HduXQztsCLV20VgWS0dDnCRr+5kN
dPXzWEg4CwIXtyojiRN40Z3dCvi9FqDDNynUhSLZ+o6UE2I2IWzCooSuoH7V7TLAYgzbDx3+RQss
9NiDtpAdhjhJr+ZS17aztwQgfFOVsCx47OQ0WFZB6RxVqME/UNXLQKtLTYrqDlTu3WlYdoYmmP1Y
Ws5TGTvhyU2r9qiD5gIiACD9eQrrSPae2rI42Dy+MfC6t3GYcx9E7NI/WAhAs+WYkPxVEUSNK2k3
K1O0NDnTCsdD4vbqJEkHD02rKF59K4V9kC2TvcvkETBNCvwzhCkNgyZhuKshQSaqJF7nWv2qN40C
QUyEa6YupsyS9psVlsWij/QjMiPFuc7SR+xO2pMeUrxJo3J2SrX9k00xUwManq8RJPmJdVddc9p7
x2EIN0HmJ/A+JlCZx93VNNo6Utd+CMNdNYo35BjRQ4FOv2UcUpefZQ6RdSgCurBCH4p+WSGy/IRt
jFwCeo9lbSoSj7C5zRy5LSD5v+Ks0nPVtRbUjIhX7D9vQ1/imIQdF52rqVbEWKCoa80TdapUwnZF
qy+1ToMzzeGHBZsmn3k/S+Vgh5d2b8oP+svY5dXcLWmzavjr2ADom+Kko2Xafij/QdFQPbYiYYc6
GsEdrjPQKoQEiSTFlA5V2GhjKw4rDrzOl9yS1aWY7kLfueSY9PemyjT2ZZuvlZp0VqYeADflJ8tp
3iBBuS/bMLg3wu63qiXN3BRDHo+IvInvqVWQO+Tq1S2HoVM2laoSjE0e93I52IN1GKcL0GS/7jLh
9es+Id+/qr66ffVlYBQjtYGf/ntkSNo9ULwfdVTR3VC36ZbKiIESOsBI13fio+K8XSeNJ05IJeqV
V3n1eaRNuGQ5dCCUii8MK/OmzMt8D4n7bpfg9d9AWYUePIhvr1xtj+eh7splBPDHTY4Cbga+su9V
dm2aAKgDOuZXWCWkm95vGhiNs+6sueSIe2XNqxsVR7vGmy4yYAucov2WNhIOS6GXXzykXTcAUtmb
vpIC/nku6HaIom4dgk9TgTUtGQrONqHnfCc4WLh2Q95plT842EPMW0QFL8qzllCiqD58kMoSzIWv
cY/fUCWivAQFl5tGdyeKV2ktXKrWQwCsjB1SxBZI4j7bQfvmkjz9KMgRKE0ILOBlvhDknl/DxIN/
VO+0N2iDyFWddeWBDs2epcgJRrHVXsAwgrV5i0xAXcKXu2yydzvBMYsV2JMQ6hcr0AvL/Th6wdEF
jmSRMOW8+EofEQOhSFQyB1P2qrVJ/Z0nwbhU1K53CFOGt6JV7+BWYKJE1h4n4pZc81ame4/HEIfN
e33K2XR8CYK31Kli0DI6vXGSTq5JjC0SFLiuEijdHwwwuZlT5Pqmc18BYd7Yq6bo5TPCE0iQoAef
Ns60LvOrq9oSOIB2Y4cxfLRGRrbOmJYH/C3FWtsdOTO/ZguuJvW1IWUb7XJ9KCrA8QfOonvg++0l
bIadADNVeWrm1Uj3xkOXHTn0JNfIIHdLA+6K8V0uiOL11kC/JLwygBShHTTaAP1qJZ1JyGTfbbsv
IN5ZImTaBfug6bO55/dqK6UTL0fqFK8gYrwj6zJcagZqR+klP/k05wYCjkm9Vc25izisZjbZ9rzX
66EXxS12FUO8UrY/CGugDy2ddwspi9rm4WNt++PSccQr1Q2slgqPXfLpAoK9mrkpHtSIWK41QyDI
WYxNWC2TqGEX05FBEGpNUx+es7/rIFQIfkuAiWX6FNMtCwYCT1Rz//lhGXHWMVANvRqftRUnS1pW
BYRzEQAEPxD7597LDixl30LhsSP3cL5O2ofR8/jcHV1ooDOw3JtoFzLqwFVcePMRlg2AnsBnhWWt
uy36TJ+r6cI3hc6LFQ7HfFPhpLDwiXSfoaD93WuG4QP5uRFIZWxUcNpurAwGuR0rlwqxb0yXWTzu
rAwTtW8F1wHzyMbWVrrIauI8kjQON5GwYDeaw5I6dLIXYGayxUhbbLjsSh/GCOiR3AvCVUq8AeIx
olxRW4eHspayh+yOfAjKMN+Yuq+L09J/dWmpi7haCPgXdiMQ2GzbZ9qqdlaEPn/q4ROy6PPAuwiW
4IgKLATw3OvUG0ERACEB+B7omiq3VrORd0fVeDgCIkL1kCPPNAMpe9iaOif3yKwfO5CKLXpJPR6+
IxcFY515F8X0FnvYJXPX/m5blobgbjnufAtMk1kEOX6up9BEbSlsBMWL1fLsVdkJAOuAA03AZYoA
eLIDKr2Hnp9H5mKgzZIAQx8kHAnJOOcHuxqKLR8LvA+VbS3qcHSR2mPRTYfqFpP4CG50DFvs1EKA
Rch15DTlFfE0UJItqEhZTgfaOMGuCZTa5pGUOj0OiGsgFNI1j6Iq6YkJ/47nh9xHDTYP6OD/YoiH
k1rMFxWsxiluUfdIABuCuGlIoeh86qofpkCSxF6WoRKLMGzGi4CO0sxzugHMBG+8fNZB7WPtZhTY
i6mLacBpARopFjRgUFOpVMztoMAGeBIBHFhYH6TMft1lXiWWUEGFGSlXLdxQpz6ft5iJ8FxlNpwm
sRIemwAKqpYNanfusOhoLngM2FaCaeVBW+QYNAQLQJ5eu9qCPWuJaRE72PDqjHDPi/DNbIMmCK+m
rqPlzhXtCB1h6kKNCMwumRFk4QeIG9oFNFVqfULWybvYWgdzL0ria4Lfeq1DnW0sHC1rNx7BRtNT
COEMBOuih0YalmkgN1nlgouT+q89SH3HpP+pvRKJVqmrFaMI3FZchLs2arEXm+4cAfmcz0pTNpcu
PCHLC2d2ybslwqZIUVRgQiore41EIr7Bn2ZSRLG6J8z3MHpNo/gBWBS+9NMmOhMbDwUX33G4QgJe
NgDvywBLy1Q0F8XcyTWeIToAXhua3CEkuwLuuipzL157434LYqNNIL0S4QuGJALE+G3WZNuIuAr8
Dcfi82pEPMAXQbbgo+VdzaVOQAnEbkuunNj+Vdd0UiJh49bbIWv8z37KcU5I6JGDKAO2qtIJJx46
/q7jiLQw2CLcnYS0N9XCahC66nc/7JdM2NZ12qhHsnWePSBWDwgQRJ/FoMrzeapVusrdKm0g3w5T
pQqOMmtIMGXIxZY/aJSWMKNRaod3jePE7A/XAEoac82ycR2wiO5FYz0laSluCgxJXzbtPda6uZdA
I1Ve55yq2GruzFPBvIftAWZYFGHsFa2dHqGZqItOQQlQFahb0alIyU9nHNPnOE+bLbcTZIRYLJ4J
2DJLX7V8Y1rBiIAUbeJXQK+gFc5FEG0W1oNNffuG9QMwFlQPYQ/eYgLVa4KD5j60RgAG+8DbBF6b
LaAiQsCYEi0Em4AeAw+cPOYIJcASidoLxPXRqm1nXZVY3i0RBgixJJCjBUx0aca6rI/XlVPJ5edY
CdAZVnvE+abO2OG1q3IEMt60ih6xP1+P9WcRMC0sWHqwV6ZzoTLkNwcf6pzTz7VjUSwbicDY59hh
iBYhEtpr09nrYRDYJDT6bM1IC09Dktebz7FcIfHWIyVk/gtiTKw5MqxiDX+3TRCy/tzDTWWV87E6
ULEH+oTfrXbeO/9D25ctt40Ey34RIrAvrwRIipsoSrJl+wXhZQb72o2l8fUnu8ARaI49ZybOvS8I
dFV1N0RxAaoqM9XhVdGc/rVox49AUXmnyizHh6YHeFMxxuHccfCVJb0H7JCS2LONa1+bCTSZs6kH
WcGjiWJzqNagbQZPo4lGc+gyD+5wpjXKNsnBeVJCtLsc/cIpB9ziJU6AlmooNkYAfgP19r1Ecupr
Xcf6Cl0e1rkIrfQhGd0951Px1FnZh07NojfgkfV9ZmoQUfDG6K3NON8g1y425EXzAPNRI4QcsPRW
ZvtSsKp/ihLX+Nh9ZU0RPehxpQb1AGXZtLDbgAG3umUpipyQSQINkldDcGqdWs5fp7k8NbWi0f2b
gJtTs9DqTSaQPois5xAgzI82/jwUZNHGO3rRRwPvtkuYV3saKdZgntNIPNMonUow+pbDdxq1+KMB
304alFub+OPUgjvIHVGjo1VTPhmbEJ0pQWorxlmE6vVgKjtHGaLzYsYNf73Pw+gDBS323Oy0dSxQ
Kb5zVFEKkeUQaIElmEKQj8CzDnjMhvftwh4PjFaraR+Ah98kAxef3cmG7iZHU7PQSvWk6kh3oXc6
cMH1Avx7G/uJJAehA6T6rme5Ybn4eJf4DXcgqUVe7f0srwpvPfYAlNw5KJi8Q6dEN16AfaDoZQ8M
WQnkXudVGXNXOZvQuNcBVIwEi5jKPejCrocUtwr7XB7obHEscYvjLu5fhCzLT2iIz1a0/jKPhkvM
stO/CLlbapn726v87W7LFSwhd8uzSDbm3bnvdlqWWS7mbpkl5L+9Hr9d5p93oml0lVovmk0XJ8/L
n0D2ZfjbLX4bsjjuXoj/vtTyZ9wttbxg/2m3uyv4T3P/+XX57VL/fKWgd4CifGhUPghCcGuXyI8h
Hf5hfONCKQqzyty9zprHnZlV8yrzeJ5wM+2XO5CRlrqd9fsrWnZdYlTUnaf14rld6f+6Px5m8Og9
mCnuzpcd51XnfZZ9b63/133nHW//EtqdAwNhNUO/WXZdrurOtgzvL/S3U8hxc+nLEuTJ5b/8zkaO
f2H7FyH/fSn01HeBgGjcykwFe+zG2Fm36Ij3aRj3kjLALBk6d+BFj5blq40bBorLKn2bs6YGZMrD
HaV0U+AoIvTEoXnlCJB6u9crPpoBuaN+DWFo74SeXyDoyNRPXn4A3/IWLeG1vtWF4QQmiko+cH8+
ygxovZQKoLM+KEmFkkooMHug9KRTa5wyxV+0Q3XnOnExLeqiYWikoMRl+dcwYcrOBD+wXxagfEZN
Cvkotaie0ZX5YDYlfwTZUvmsIPtytDz+RD6KavDJ3Xh2OwaAhZfPFKZnUKeMkWzZU4geqrhFKnFr
ilUpIK8r9HCZqbZaFvqXu+tu/+RYeogk6i929gSYl/TwW1QayMCV7nCa0IklVja4P040hn5xDEke
7+peHOZ7iG0qCKlGhFTDdRrNpQPFee+rWE0WbyoT4F2tBqLFaFNUAeiUDsgSgqR0Gd8EZa57Qvel
2N7MQefpX+E3VihP5a4/GuoAmj5IUkA41H7stcR5pLMcUix9X3anOztuiJIA96d4D91NGHl87LMI
bA1/rUERdKjxeAsWKLvfLjY6i3OnfwAM8o87Oy1SM/fQ1pO9JyeZnHzYFKoYdg367dEziTohtAEt
vESOX9qtN9vJSXY6Ww5or7MPNJyIAI9OXRRTwja9zqVpzEzCIDFaDhnNYtygBaD3k3TSvRX49djT
qtGQJIFOnoJ3LVqokbazx03qVfxpiFT+1Gq1s3d695VMix30W69WwV08ayCUDgXakTe2GfW+kDPJ
Nu9BKy1G2sd1IjHvQw61nj4VVcu2BNOlM/BAXa543TvoLkj4vHo1++ZzwuwSehe0sOh24IEHXs4Y
Ndy9yg0jBwl2U7C90ig2zkNFbX8655rRqj6Fh7ztxwPXIIsVsb4IWGpcsdOZ0nkushtARy8Ho2Yg
60Q2n0w3IffIa/JHqQs49k2ooYQDTScgNugLVglkK6DFiZy1aQAozXLXPsSyKQKiw+qXogI7kNQB
WCJiyA6ANHgofH131/STFWg+35DRkQLUwL9aSIAE1XtvEDiNDqUdoXIkM4D4pDwnqKKCuBK0eHQA
e3cBqVLez6R5NfFJyziOatgch1aLYQ3WEwbquJpdJEPBJuFtGsTgBY99dAqWaAcp0mAIvfZSD6K9
kE2Ttg6gbqjYIUe7oTG579YZ1fTMujDa9TYbjr1q9UdvQIV4ReMUlOUHV3+sumosg9mB5BP6AUan
+xZDqwmFe70H/3JUB8sKXZle17qzxXK9UH+8M9tqomwVfbx078LTN78rV2HqNpx85BC0m1+Y+WcH
JcDDHEPjm5nzj8wQJqofoenJB8IP/LgKKqZFnrxBgqDallKnlA75+5kgndJlTO5+yOYZd3Ya4gm6
36Lz/xMbOndaIfEJ1JQHEHNhJsppOZQhuw7NiK86tIkcyUn2eW4PNI4fTe20XqYhqx4Gfd1o/sx2
awJwCBjUADJA00gSNAFrzVpx2GdDQHNtz0tnOJZpiQfTBJoX6ZQ3u8zIXfV5sJA7UEe39CmmlYEZ
IRKEh87oDlU35CEfyeTGeuXjZnQAPQjT1ML3dBt8xaMzPeBnTjsDzKqf6ayAtLQ+Jd1psetQAz0W
ugXuIoR6KppqV9pYW1sHlw2IH4zLAWk9/CXo+g4SBSTWszsxPVBVvu9G0UxuOVYKSjLYbbmAuC3Z
sWfmvNuNvcwbdMdAanWY9N2UJw04PiAj5XUFiCqV0P6hQ50m7orhm8vLwW8B6n8K32MTw5nuYgfn
U4tt8gZ8ypGGEkDHQI6WewzppDJ6MMDXNMzuxk6QkUSnw9VWAVhVjQ0Eo+SMeTKtM8QyqdfE7opJ
TwseMy2gFe0xfqCQ+ylybUBrE7C+YwZ5K6sJct1xRvuMnvVy7TIQDeNfZ/+wY+BEtKz5GtspeD0s
lp+bNoOcvB6bGws4l1eKJbqWn2PVfrJQpkHrg6K3ysrR8JNEmAEGMRuAYTIMZRuxaoBXjbyENiCv
46LRgbw0t+pQh7yKEoZYxzdRJ1+1UrwG+Xpk4Bv0Ty1D8jZSWI28RQWRpNZEQxPTwPLrSenKnJ1B
VAIEjzxbHIstll50cGhbOwVageLoMICNeXYAu/FjQoVvGgYUUZcJtMXdSrSFANsJGKGxMAUve+fy
otB9xU4N2poMx6zXtkA7XmKP6WfgoKBupH6O8AKgWJiAanjotM+NpaHJqhYvohqAz1OyHJXwCAKK
peqg+KmGpyifVGjq4g0rp9OqJS/b3Yh8779bNRx1cGMoCuSqcPO4swbX2mphD2Q2+rNW4A/rj4me
RG9xPe2iBtl+7qbTa9VU/iiJ0YCfqx71DipokYwCaBH3zjYEScjrZTrESeWS5KUlgcobjuRNTPVm
yVKUKBRjDZdXP1BSyFFh8Cp00DvdswrC8V3nxvYG2m32R2VKHul3eInI0fi5qxPH2sTMAumyCXaq
YdVOVrOl++QpTYyD6ZT+3b0yQJW4A59U1ThY6dV7tZEnYe2NR4z4+VnNt+oo+DwYFXvJpCKwkedg
0THZnquDMjy+D1EUjU50mEpnB3B0fbIVyDNioeqBaW7yTAcPDR51hl48GoHbQj81Jj8YvQm1kEIU
47bohh5fspgw4fP/7BQ596Wc3LYCFR0URbi6r3nnnChE6OHwaLvTdpmg21P2gG9QoOppAqDMls9B
nz7HzPtO2bmuqnhexAC94zkWKHzSVThow38AwbS1olg6oGs6D9DbNGxMufykuNAihSrCi5IHagp5
rKpjw4uIWt1PBmipk21Ex+0RXVE/PMn3SqamMkEVVKgnR5oGdKdvstbGXaQc1njoezasT+SjcDMF
jtQrANnhamjuRRF+BnfIcPCiaDiIcEQXOp3SAV/vigJdi/eA+6jm3UMxNAwrHjUrGoPqLFnr1tTP
ay4xRZWK0F9m07pWK67XMS9B47pwXtWhjbZ3ITZT8YsaeR9iq4VAVueZe7dXEvQOTipO6bCMyU+R
5HZAlXWNpLG9RM4uCkVBQvhaBJ4RCqI16GzZEtoEiuH/cjeKxDNqDNZBdCaqOhvPDggGg3TUsjUN
ey+GrTfGM0RnndUADorNnSMc8h8x6i27e3s17uO60A5t2eY25FSwyOi+6KIeHiM94mhOKpyNhyfL
C0jt21XYTsOOhnTIOvdZNfv0SKMmTbVLZ42QaIrjcyVHnhlFFwAzlykNWDhOXWc9hIJNie91HCwD
XvFVA/w78cHxMuEjooPsj6bLjUczHjYsKdCn1LQQyuXDpXXU+AVAAPRVhi90MFKbo4PICve5tLkM
jarTBAVk8qJa353LSN83pnedoPdoYbCgi0kmQNGKtTP1oI2V09F7Wx77yvlziQc0EO1dNsQaZUDT
N8KP+lg80HDidYdmNDvxaai4ufFc1h+LLL/uBlakBulL29kZOc/QdVMZSNq4UoYPXKIp/rI0CkCx
DgE+aUsqC03Ey9jcGQDKgZwfAaEMoCga0sFI7BR9NFUU3DmWIbRbzE1s2egR/GhoLnRyhBFBKsVF
sQkaxb6FxseAD2zaoAoP6no3iS9q4q5SURd/89JcE5I8FJsbbvRC8wHuv59PETHIaeeIZYf3/cm5
rIGmYHD5ogndA9X/xorB4ZW1UIRc2QDvnFyFr4HMiEAkYA3fW55G+1T2WK8ourMTxxexMT7RgYM1
9VSHDLT2XDyVNkAeRRoWW7omUExDksFqj/PIRRmNKda4yujlePfS1RW/8OZIid3M7eTcQb50pZpZ
D6hVR0A45YDeZHW7R7sguKXQAPs8xn6eyIK/tFRq6u3tsfyTXHNQG3brvHGT9TInGqp8Jfroug45
QGb8/3GdZe/xf7+erp9U37DAUNbklnGsmL7tU93a8dDA/Vbe98ZRNFgGt165ccxtI92PgABD5dQ4
kmkg7xxD4Q1AOWuNe8CSyCkUSWvTUBmhHhE0EQifeNaINRnJPe9I4SNASGuAr9pV4ibZ9Vu6Fujz
WdWmIR6gibGGVFpi+khqmPukKSy0buM7n0f4yYPEBMYefb+TH7kc4a7rhvOH631NOCY7ZPmUR3xA
orPb5e5mrLgBruO/bKp0QCwNyJxWn+0lmHfM+bSopk+9btU7mk+zaIKGt0+AdwpoUeR8cgx94R5t
XSibtBiB5xjqI3olmuOkWfXxV0NyUIgAq7XdToDW/u+xtFKeRF8dG4xorf1SK4bi05mJppX5rJS2
OlegFPfu/ec4yBsr6ApGMtPN13fcWDTU0carlAkaZuV9HJno0MZ9dFpsOVoL8tAAbVsRnTQnAvgM
9WXTLNDjPJoGGpjTF0Oaw6LL9gLP0j4NrQbQe3AkKWhgnqo3XUMSHlkgEI7KYNzRz2tMuKd5Sp34
JQJY6Q2HDB9bE/cxULiwizpXt1XtPLPQhjjqMgQ4ZNdHIDTZKsybvRHIyi6pbVpHkmafQJNiCaM7
kKB7aGbiiSUKWLCbRA+cXiq6j6mdHSf3OoFm0cE18nkqjWj+aGXp2kErTVC7TY5cZye2lZYYlxpA
q3VXI09mWhaUUqUtVEzu15XN5hByCCywAjNbua918UcXWdoeqWHjAlLTvZrG6knruJv41ZsAVuzC
pUt0XDlp9vjADcdLfHyFin2m6H/OkSbAWuhONyuf9lwuJo/A9Z2iLaZGD/uB7Dn3uN9A4mM7L7Vc
DLnpAlMnny9kWa5607zM2ZWpHoEwAQ92hnyedBOlf0CrP3BbCh7pV4tRExP6bul5kcLR841IkNbP
McsSi2OxLctA7SddTficKtDA+IgU2hsAlcorr4S1rTqzfuBFm7+Cye+bjsbH7z8HjAkEL9oIaRmi
AhIqcDIGiLyIDFCNbSOwm+J2aMohBZOXgpchee/mVjba0zl6rP2hs4xTkaEfaAzdT+hv1cJ9pIEu
HSAesHy1tSKQpknNE3K7xomi2ciDrDWGQ8X/zCvL3MegeDoASYp/VaNA1BDI0KoFiRisroGiElJC
5BUyhM7o0DKApGbP/dhOuLG3+++QNLOBi5ZxtByNkUTqAIVu9qmIQNceZX0BGDQOxqTFysPYIGE/
4XfE762mdP/Mc7M4oBu4RuozKYoDQ0eUD5VWzadJzM29ddJ1Ce6tSkcxT00NgaNoEEAAqsivyiFY
o8TZi8Mu9iGKNXsttW8vE6QBTgDgveGps/rUFem00qokfOs6tCNpfSXewiaxVh5n5VvoQHawqiIP
KgqQJFUsYHY7A4gmlA28vQax5RmnbaZpOA81onoAW83NcPESru7fzs3zKPGdAY/kXKI/jQ7tMUab
aLhX8JyTLdlOUD5DF7tAzfAwRM2abCNaLqdgdsspRV9p61auYALQtfY0vV27rVI/gD7FXWeA7X7W
s/QjA8TgovaNfh6KJl+RvSwgt1pA33bnyaZewJ9xa6Z9CqeG7/ECMCiVFNlnoNvYikVe+IhewOm5
VviF7JFeNJs8NC0kxrBJwvimM9FOxMGz+ZZ8MeJ0/DFMEeQK8LV26Ws+PUD9pHlQzSJ6xuMgeujt
0v6RfNE5+E8oEvRm4mKnoIW53lmDbxLIJ2g6BqCwyIGBypE1aiWGj4yAGkBNVjj5Cd14zrlsFMVX
Igu/Zu9nUYlUKdmS97PFO5+lY3XqSpBjJZF9iXH3usN70XikA0Ds5qOVQhTXhnLg6s5BQ5GGl7ou
3B3FLhHgeUcmzELPaZ9HzyD3K1+0Nk/XoYq2/4oBOJYq0Am2eif/zsfUn0wxfomgLrae2uw2gskS
yT9GEE9UniZ+kcTiixkpAHyUoNrcgt2mwKdIUeNzKB84WOxBmVcFJ9isCR7Tw4kjH0PIH0bANyiJ
dfDAGdoFnnSQ18tdfGjy9iSUugUoRD7T3EyTa6MGPB5Ye+JSl1XvkfA1Gq9+FmhM3A2uom/GqVY+
IoM1RxgA/awKAeIhOwUkqkR9WJNk6hC1/4rSs3YAsy5/Bo+ieAT3+YNR4rJ9tRLVxhL6EFAsHQw1
/woKO+1Ao6ZLJmAq+wfwubMnPFz6/dSiLBlCzI1UVTlDHq4ykB2ZGBcfHL0MCAINelQ8DkNOJSCU
s6s72sqF8vMJAEU/jzVoJiehEGuw7kPiOYxAi0uH2FbVvWLJA3rNC3yL4BS9taYOSEH3rcB3IyoF
0kPhEtP+u9MygghkCzgscK+NGC+J/L4G2ZeFGk5u4bEewIXyjynk5WaR9JzQdwt1vwZagcJ5IPu9
6ieFlKkxHnIRm6sJLBwBBZJjWYrOooxt0/el7sIy96x4WsGSLShX9DTghRVwbpdPVp3jQdPM0m2r
8zxgeoInTTUHcL5ToTNqtt+GuvA2eq9OkCKAmDEJHZONe/3kj8rILuT4rU2Vc4HwAzR1iaEpecsG
vxOjFlDhcSGInsuWN3XMGOpFm3AYPlDVcnbP3NF/P5/Lm6YBSbqZc7qrOnvTV90HNwlAfrmy9DE/
DaLv43WmAOrplH8bZhJlXA7I0OU939LoPZTL7zH6Mnu304o0IjtFvMeT3ZQCSe/xtCWFel/sBgRM
tWStpkNVh/aa9e20Wmx0JvkzTzqJtFOM5YKXEHj96zzuDgAFUeSQNdFpHDJnXTXZbcyyIgfx2hbV
qB/QS7D3TWNBF16+HjQE6xVg0XgBlr8IVbY5jExu6eD7/H3qPCTPnQ0Z369h1DYrTR/UNeP4ZiN2
gZoZP9BQ358jtBajh1VbEQcBi5riaJrgCaUomuREPdgXJEPB3ydxlp2upRIt0SALbZaAu9WZgIZU
BKnIrLbHE40jyONseoFSItkUGXMbCNT1Gt9Wzjyb3MgJa6gsIv+G3msDxEPpHyYqbzulFMYTHSbe
O4EzsGi92FrA61BCVKNVUaomHouh6z1IkTA6IFsNvtUWOe9yDMHgKIXDYjszHtvxCwXcmLte24DO
tvDJtqyBnBz6npjjzGuQwy4176RHuNWUW3Xv+6ELKN9ME0Te7xy45/iO0mu/WxZvPHwMarPDm8/T
H8CgBEoYKdoKUsP2YugVcNaOeWYlJMshDtleZACZKIAOqXNrolA5Ec3K1jzx57WW5X9eS1T8k5ek
2t7V45VjW+yZDqlWQR5dC7urrg2vQIqkT56569ScP/d94T31RSxzVNCSGSLoq4YqoucxEleoxZfa
NdoBHOepwqPMffSyH81Q5fpkE+boPY1Yn0Zdrb0lRfw2ZolzGQfc7jWZEe9oSNAdb3IOQKGxE2F4
itSLLql2oAEFxWCmB5bRfE0k7ofsiA63WY+uqdYCGMzvIJ0XaAyfHJpBMUAgX7dalpJbOUjiQnYb
F6PxKr6ELXB+cg0VyKvjgG0KT1a21LDcRFK/PUef/lNc9I/tlIsDmehQg9VpC1FsHWSOCEPmEVzy
KeJUC80DmeI0+2Y0UwdKwpDdfqBHiYx+4uiUDuBwDAOuadqKHlPIRo8ldLbYlhl3NlrARNVvpbpV
t44BAEXLEPjCbkjDABZ1dq2aQ4lB0okB7nolDKtEu7YsHRSZPcQFNwrwk5tWFkinrC42gBlkm0ZW
UxeviPTvo4YOGpT0Eh84JWd91yZPQ/LWKDnO3qVNntrpUaWN57l3jnkp6c0mvJOhbYjsFlBE0DT6
ONVg6go1MPq7vWZ9DDv9CwSZyjM5O66vQJKnvzZF6z0LPd6SOS4gxGcMwOGOemJ/HCuV7Uq1zgLy
WhFT1pGXoo4mNwihfTxvMC85OncboJh4s0HiMncDKlN0vQLmwo9WnPkYIu1CQ2jdg8VN0/086/cg
8HSPXSiSgFlJ8q0BkGPSwX8KIThzM+iVDVKLKvswKu2FAtBA6YDsIjLOy0zIA8bfGg0PwV5ofsqn
wtpA3AVvKwus9flYgB9G9qz0stllOZCthPAK6G3L7WL3knbYNGiURJ4L4mB3U2moUDOlnAucLvSi
3hcWz2mCN5PVRW296qQ+BR3sqkOiik7bFC1YXB4WN9nEFMXBNCARRI77JeZ16haFYmShA0Nv7eNy
GLqe7fsarUvv9gjdSEdjBNFe8NcpIIf9xG5iKp6M24x73/porB7BlayfWmVDA1BDx4Bg4HZ8tjfF
luxkoTMu5wwZ00+4t1nMEQQlwWmHIutPi96st9h/WjSCIFZfssR1fB3IKflMQQ8gVuja23HMvsyP
KFQ4kYe75w8AhT9B9Av9tNKJ/jJ9k6QjssU/xzpytSZOvsxPQOSdn2f6ZgjQ0OQeUqNokNIp2xeW
A8CnKhPAKEXjgEe4cV6FDWQ6CGv+hISd+0HD9ydyeFp4nNK2PegGGiGhX2S84DUfVrHC1R8KP5PO
l5xjNfp1Tqgp4ZFFCaS5s0qstUH4oqjwVIyM9heO7+dVDxKXc8t60HmoEZ6+4mL6whxwP4AvUvg5
A5ejM4gqQEUlPaP1eNzZrlC2usOqi6t5DZ58gMMyPNAtS/IwkQxPY8/0T3eTNN4qYFs1qwtvwXvg
Ct3ZmYMnCqhO4AYS+KDW2WRWaXzM2vExF27+PTMyIClx9/YMfs0WGFNExIpqfGyH/pHyZ7+KeF/j
txEAsbl+CRRw4HbZB/BSFE/U6NCtVVS3PlqCtQCAxa/UUFHFqr0fwbE1tzkUtYFWT6hhbIwR7FUd
+Ha3tVH2flWZUNuWnRBpmcyL0nwe0KIC3ZK0KPVQANjpzIt2mujWKURL0FqM2xTVGZ4itSmP0DbA
EwjEyeYhidQTb6wGE3InYFiRtztkl6Y2VcsjLfG+Dpkg6Ok7qaLhZQZ9v42mRwCvQPIRHSdbz85M
Cul1cVx+72J0THHP+yImNQxyPGjNERZX+1WMJh0PnXYbm6UAUL3nU0EHwM5VnWtwQEZOUP50MVrg
wYbMpYJbdZqNok2z0sH5IH+QIzuoxgnpNVEU56IGlyjpmndNOqKh6u+O1laG2REhozbPyHoP72Lp
iNLaPOoGeIhPI1JVRcVU9nLN7wyGU2xGFKhJ7y4Ie6F+5dkblEKL78j0qX7iielRQ3/TEQB2UIRd
A8o+Wbe5gn4+JXW3gncbS+XOwRah5QRIl2SbEkSK6DKCxjy5E0V3Dgn+HtAPQa8yB/Rul+sAsdNf
hjbrtYHu/7duBNPHYgc3ztrMs/jtF/G2tOuJV6GzkYGLrAK9R561+JTKnCSNVTdqVygbWxC0Q+7C
q7VxZdoFh2RsY7wxVF5ajiQkkgOPcdvVK2LZBM8KKK0U8B3S0LTNf57UaCaa80pxQpKqAv2tPCjg
qUR7IfQz+PSXTTpSyJRBEWZA25NqrwXYjWvNbY4pE+ISy0M5WmtWV2B3lyM6oOHfTBhuOqXFKzr1
3KFWTCNQOoKPA519kESODospHdviMPTqZzLRwe68aueqOp9nsqSNd2Vr/QGJnu4A7k/IGHVj1kMc
tOp8EKFbqDENNfLt0kgeiqSzOZzGZlT8Ueaqin6ZbDzikUlbN1M/rKjXUhuAvsF9OTw0phg6owNY
0sBbkB0XM+h7025Vd911Qssgsd1M6jnTHUgZKdxz8J2s6HjlujZciyZygzQzxCvrY+RRLe+iq+jl
isca7KG2phzIOQ2qCkAlhNbJ64L+6QGi1aFPXhc/NSdbOF+BLBavFrigXyAHULVt2/lVq5ybAdxi
FFlZQGc3olR3tI7e4qPDrEGsyauzbthrwLuCDRNXhD6O9CnV6z0tSxHohARhn9I80ygpQUSJR87m
SKshZ9WBxL4RoNGyoTdqQg/P0no8hk2x/iEEmBUFjwQ0UVAifRjwRt4ZoNE9AZWNr+Y2ql8bkGOs
1AHKbBVetBAJnwhyQSxQo3R86KISDRcyp4rHac1PkrgBKx6GhV7FxgrdDNkJP0rga6lNgG0U0wlS
nmp+HhY/BcYORADCptioZQMVYAvVN0WW4MLJGtHuPfheP/JHMpHTZiCwUT1z2FAEOewORE40n2zL
IprVoUe36B7JrjJlgCQNNLOA19eObdeUD3UcXsJJMUH9RZRWUaGDyEoDR+oUpt8L/JaDXEV6Yubh
FFow2caGdvCKjOBuRjidzqGgrizXXYeyFOSpA897iysuzksKQCgmYAFhojxQ4oAcCTNHCGGzNsAX
rPFEjlxnqHlX2hsIMvK9U1Ulvvg8fWsWnfdYc+gaFFYCQYVwmny1ddI3PrjVypmK8GvjNo/DgIT8
apy+1Hjgw6tacSBI+uaPzCw+WkNWfukU/GuBXxYf8DxQBHGZs0vXV0gImJZ2cuNxehCR0+0b1Rug
yqv/bedqNG93tuTOSlw/1qJCnqXKv6Bof7tz32Uf07pQ/bQ0+/OUlBuQmIGNezKVrVkJ5asx4H3u
dZkOMuzWXYPi3zsC89/vUUeHqOCQqk8ZCM18hzX1J4t1b7JpG/P/BLURKp1T9lXRFPUt6p0s0PGh
f4ryUNkCv53ukyxlp5Gn09rypurViUMQRsem9g1CGtfL0HAZShhF3zoDScC7yxCT97fLSEy3+uky
WtzYnAzcJ/vdiM9zM0C+AkWI4hVUsNXF4PhakSPTU3FAL1/piPKRTLjbYoHHjG5LQ5oeT+hVoiE3
xnk6cN0O8+VUAAOAMQcpsjOZSdAbsfUSVlpxwaMWGhO49QI9Aeulj2QSBiJIB7K1USS7fiXXFUiO
X9BhVFzs8DodkmCoJyYWsglmpx47bl4PTJ5laH+3lR7dpXJkJ/2E3EpuIHEqPSDngWqPpu5UsFQG
pOtgasguoAQyHcEGC0099TuZoS4KqRgZRTo1FFVOQhzrRr3gviX0k7oGH6YYzPbYSwYVOui873F/
DDJosIxku8UBaQREq+/RYmzXFQ8fINfZ+QbyZzsq3uUZuK/AMOGCDBV91uQF57W3o8JfoU+Q43VB
L2uH4XpuHJiGOF6F4eBuq0RrjYD03jVphKaCuyVhdxKLpzPy6mBxW3HpbTh6Z7qBQ3UdJGHnKTZe
dWKplSNhq69EYUs+OVp8MlJ9j/x5HgSG58jaaA0AydAWFg6WWGccHEp0CzjfDZJxTGrohMibRSqV
02GONrkBlC9K88vBE4pYixp3v0NsP6SmYqBJIRFf0NgV1LmXvYmkrQH1g524abPEA5NFk892V0iG
MTcUX6R9idd08w/cvg34DkPuZZSM7XTgmQ60yNAlSLfBtngjGVc4fEKzAz0tlnkRP0Yafrg4H4C0
EM74yfPCKBiNQt9TdcepnqZJsLe7qMFJZW1xn+MJ/qLgn9YZNgoXbuKYgVvGKHBKYdbBYOOlEfiX
Ulmj1/HMRuW10VCcS26qxgtYdtYKfm+gmWJ1RyXH8xop1ei5hts5PQaISOrYQPalRGt6zA7k5bm1
F6CteI6i2KQ1yNxDWvQYF1iDljSQB0M/UlasirjKoGDVxS+1aBrQ76BRqTGS+KUCcT/IWlx/GsE+
6zdGD03DMHQ2jWlfvRkeq2kqmX41X0aQ0wHAbm1Bk8Zr/dbhtfxT2Exg7lRmc8SfwmbOctWK2yN5
J1kZJy+q4wiOwW++eOnTRMPY0W/n/iqYPmv4VsuOw6FMnNEvbU95VSLxtzMx6lfb8H52F6ek0HIf
WTtuWZkZh3h0Qboj37Tog3gW9SherJ4bh7oTOVQN8eZsQfdt4Onlxk5v5vCv+CEFF+jUV4Otrmvb
QYIIJCaHicX6QejcDiAJb6zItjh+NUQuQW9WNG9xG+VkBzyGQvadQ5Pr5/jFDbhrQOJL0eIzHYoq
fwV+1UHH418mOgOvm+eDUz5fV6SXScY6ZaBNsV1QoP0cncRods/tb4vZEFGy7FA41XUHx0LvlmSN
83w9ivM1zViCbaV4iYZipyhg2QR6KV01xZhuOFQ+oSXn6js+qc2jKiu9Slx4B7VDi4Gs9OKXlj0z
5Jwgs9BAt1VGkKNg5k4DhmyeBHhxFzCImwltCh8hR8pXSu7Vn3mNcqSlF/GhCPv6DXpks70VUCmC
IJG5brK2+VzjXlXTqurZKEOwFRUCncbS3svpQEBFy/QGkqsvkd19hMhFFUB7L3sZVKRb6Ixsg7QJ
aaOz/zdxSoX0QqmCa3ocY833jAl0+/IbzdpOveCfTD0WB6GiZ5msWV5o/jjgG6WODehXrLsJJNge
RHgUEORtWpZqWxK6mBzj0dIq9TkrxuwpYfoPMlOUm7jqtjRN8UlG/Q9rX9Ykp650+4uIYBKC15rn
6sHd7fYL4RExj0LAr79LSburt7fPOfFF3BcFSqVEuV0FUubKtcyAb50ceJjScB+x1yyOFsNDAPl4
9ki2UojVgCLHe4c57DGBUPOKA3W9JQ+a4I4Id2oB2Eey6Qm9B/bWOQ7g21EMEF+6Bmu3eAFcutmH
fWOvhQ59cdhZxz7aSxyLvmj/v9nVlEF9tg4XYhDykhbK36R2X67LQuRPoCx0dtClDJYi7PInJRoU
LfOIL4wA3WQKEZSoQI9JzpYDPp8+VxcaTKtkekhBQhZh66Sgs7XKo9L+ZEsV3yveqV2fer6JMJzX
HSq8LLOFsqJw7zpbi7Vt/4MGjBJ0V8fcHrrD7A7ZPujNQIQK6KkaLCxTNVzcuJQv3cobXPViGm0H
wakhW1A3qqRmmDQgA6tHoUpaQVwBpSzUzQcomEVMPSIzHdz70juTGX9dMBRFALlXaYMlfaig5RCC
2dEot8YvoTt2mzTD+e72ukV0JBsXMSIk0AL48Bqmt+3t5RsOa13U+8GBxgQpsGBwgszL/K6miTZi
0DHIkE4u2N1xhrTUptdZtlwO3UM8hZtOiuhKJmn60DsWzQ8aI9Nt0s32z0ndMNVHS6of5P9/nRRL
oMXA9oCPJlsfcVI+XIMkAtSjapVTfxub6Ggk2G0+FmFXfirS8Jeld101b+KFj83kGXSCztz1/tml
0ZszIlbt+dZVKSrOrCyqV4GxD11dWTw4/nSHXkR1xv1few4vioXKvPoBkBB7yXJh3/u2NW4gK92c
QATXH1QLsZyA++0V8WVnZQAw8TTVENIYy7r55tdi31rA2y5KwLnBTwCh0Nz5BuUd8dmzub1MkW6b
l+wNTfvIi7cl1QTAklTsbUmUlJ8ifHfjrlWfjdLuQc2IqxE1eAvoHKjPRYt70pXStr/6lc4EmtgA
hKXLocvFhrTBQoRVzh4HxUUN4uQ1dRvZQCgcipykFEaaYVVu8/O7naTFPAQw8DJOE+wFz34B2eAF
LtwQ758FpDrmi49D/8XHBODn0E+xs4mkI1di4uE+DoLxM4ectVRl9dxaZXLOwBC9GKDr8Znc4jg1
9uAIhs6myxeV3Qe7JLXDrUCx4gqFye46VhX+r6tskiunzKD7Qf2xcyVoRVx3PUBUCLqg3rR2TL4F
lulHyMZoT7z1AF11V7p6t99MZJ+YNfsTxT2ZmAaMDLDjrRrtyU4mGvyf9j/Wx3f8w+f55/r0OQNC
dLyvrWy2CVDVtrEMz8UX8nfTg8h2tOVVFil432vlI3VRJN8ah4fpGth2xH8aCZIRPWH2caYEQi8J
hypMgqf0v5e6Wd6Xm6cnoPT1hhwK4VoNwS2Z/ha11TKw/GxDNtJOkGA+vajMXDi9DV5svEodN7L2
SI2aM25M+Zm7YK0vzxws809x7by9gJPqzW2GkWm3oCvlGawh3lP6223qhn+t9k83ml6GEf6LPXz7
nQkHYygwXbuKQZPeqfl93MbuPdCeCvXD+KKX5inrwGxBnq3rdDvPc3xwJdo4lGj/ZopBdSgacN2S
z2gwb9G0QNPZyLHMPvoOYF9mH+5grmb3TIXTCbQRd+RNyw4BnlvOnBwy2+EwcKBW3NDIdxl0MJ/N
CimJkIfRmbqg+ts2eRc/GlCke8xHZzXqGtc0c2xUPbXlgrrTZDk7kDGb82g2CABhhqLY0SgtKSC4
caauXnLMwMlHSxag18lk1J1ZFIIWxQgQrBBLm+ImummbHDBxyMGdKJYio2qCJl4cbahrpUIdbROa
RX0tik8R8kaPbjaHUsihqUH5fJvetrW5DLhcW50DlcIoCe6HGqVqtlYLrVQP2gneAWgse7A//NtD
+d2xGfCq/8MDyCmExXXK4y9rcJzfV0PsQB8ee5bcXgOJg5CK57hoJ0273yfGhoj0Z9s8DlJ9kOzX
DVhgWWFYW1a7yErYYDVFHqw+ceoiZTJ3CWFDmBqh2Gy6YWreJxFah7zeTdQj1/eJNsoRTiJCKXVi
l1eZpUfID/JHQIP5I7ftZ5RxNWeQxHJIltf+GvHtYU2DHTeC84iQVacHyVQU2aXkmQ1WWsxOY5as
UVLfbGi6b7YWTqLNt3m2ngQpjS3g/fEdmUy/x6YKxM9b+gRD78ujgB7wgkZpDRs5uMK0+3syqcpA
BZHi6Y4+AtS16wOzPRMAkN+fCKQ/UP0yHsjSmTlUn6ZvYRL3ewrAtSDI3U61rOYAnoqd7oIX7T0N
0pcM2ViIvifinr5gIu1Q9vHP6W1eVSvh2aBvLlJ/H+M9AOyuv++COv/E7KT4lGOf5AzpcI1qB99x
ZrtLZot2R4NASE87B0QJS5rwPh3PqxwkriNf+16ZXBznkUATNl5CK0B6J7DvgO8+rZFUbtQQfwMN
7ldPQt8HRCPBPhdQY+RZZn3BRBqniWNl+CuWADRTrAwzsfdMQ/Atox53SItbGnrR3iMvzBZh1WQb
H6wFCjJIn2UaO2A7zZDByLSSlJZy0XYga+0P9n/6I2d4toNGyD1KlwdAWFMgFXTk748YYMXjaunE
SGjcBj4ECxuKBHIFVs0ixjO870twaajwHipe4b1nIcuC7XGw7SFjew+OAMT8PZR+KT84kYcdJtbd
IL9OI2PJMguEp+nDf4ZcecmSaXbgRi9JvrQGLcnqBpp9+g51byN4K6HeHfYoetMnOzyXPMj4Rd2e
uo1trgRYYZ9inDywbfm3G70qegYF7SDv/upW69UIyPzups8x82pkp5sa0m1vN6XVZA9G5T5VAE5A
mGzbTWl6hC5Ydswtw92OQCFchSoBYy8t/1GGCF3XNitf7Vi8xkJVP+sEencpH8TCGQCBbkT5Uwb1
62iI4jWviwTSOCl/HG38mCtDZFcIVLzdpbaGj3fx3DhZIw/WgP74S+2Yb6wxUJpWR2C2iCPmgxna
kDOtzN9sNElTcPiRBYmNwF9niL09QiSmPDCkbCDMw9xHskXt5065/YOy8DoIGGSHmwlcWDd/SF8B
0tia2KU2VnM/Ny99N0G0tHTv2Dh4B0dvVj1gNzZWOiZIY0/tFcn2AWjXfxpn8XgyOtozWbuHofX9
H2VqnkywnNwuuGfNluD3xT98yiQYn+Ou/kJ7ZNot00Z57CE234bmnuwq8K/C8YF9yKZXGUF24Bbe
pTCwtrs2xM5dL9pQ5cGonqsIShWQirBWMfKMkJxLposTtuaSHFjwnHa1uxQFitWbNsqW7WRGmylm
7sUA4nZurMAWp6B1130eIrxFA+SiILe0LPAj25CtR/3fymRxBGE62V57BbqQjqXDpixa/P3q0kAA
sh0P2DSOn8GeyyFRyYyD1F3b3tTBwF8qkNccmQ/1PqG1o6184kvZgsJ/4kYBJqzqZzU6xhd94afV
24UFfty0hSAIs5BdLKzMeq79rlsJ2bpXZUFbIG3i/ICEARgdwilYVzZUERIrLJZZBfKdSMvTFfpK
+kB7A8iDvmkh6ZcMprX+zz7kSE2SgO1EaO/bYnQl8q9F0QU4bjknOnL2pZjubGM6kQxZmtjjnR6j
EyaNNTa+Lfpw+j723+aBDwUs94P7pYEswwLER+JROKG/GX1gbBRoDM92EsRrWbfWc2nIr3k5QM08
Bg8ednXfQffsLAY9ybB/TwL4djijoCcBs6ZhPk/DME+CrOo8qSkR0ALcxAj79BjXzFhmk0qWiDml
xygcQNJOI12YjG+XNDSlJgIoLJ8OzoAEWqHLKksDheCxBeF1aIHFpyAEg4aRt82D4SbVsqxa8WXM
1ZUz1HotevW1b/3uJ0qmfgmf+c88c8DD7A/uNeVmCt2nVhzwl63O6ejY69b1+aOdtC9xGG0nnT+i
RpVjAGyNQN049TMH6eKUDQeLMlAffN6HhS/GA/U6E4rz3RhMW4IElQN0yvsGEb0ZIaThQ6Bk+but
9cBAQaLU5Ex+w/tcQh3ReuT3H9djDfboftqdwL+B8hSTG6tbhKV3zU9gSQfmRgdpChegwJJ5oCrT
6Gjd0KQQ2k7rm21KgotlfKlx7D7EflDhlGwaA/6G0WruDir3rqPKE1TuxgHCBSBOinVDA2CyCxcO
K8T2gzd2y6tmzPrzzZlxTeydVo8f3CDkHq8HljfgAn8BQUxwbsuKOYsO8YB94IQvlW2Hl7HFuWUF
+P3Gc8BANrug5mpaJHFo4Oky5ivgiSBqcHs+DXZWgcx6TQ+mjuzuKN1LkXX5SmlnGgkzZOAWZguA
YNLOzn88/Gj13HYskC2iLF2zHXqaHjGyC9Rl0qVJxIe3ITIqK3GB6gM2Q08hDbwPfqK3SrEiRxZb
KA9yKu7sbVfNtnkFZ6x2DWTaXLHIqxxyE5bl3sXpVO9Y3GX7wmHjdYIQJDTikvp1gNwjNyLjp6/q
nVfa/EvH82FJk3IvqXcqs8A8Esjx6mDJeVJuemd6IrhFt0OMyJsnhcC13QXJuLah0LfIdaWCpysV
qKmGeomgVXB2XGUBV6OP9uDaEKC/QukBCBnf/HBqAnNJW9XAmyPks3ifbJax2kIfDfLGSOdcgRke
rnmq6rPtQaG+tXMP4jugQDHjZjyUgXlPPU+b6Aq8JdlOero8QU+lRWigMKJ0Y1aA3/GwKd5WCbKs
W9kSkdTY8sN4Xbg4aA6pDULC262QW8KnAYJmR6sNY7ILk6S9tCBVWPu+itf0iyr1z8qMi0coudkn
6jVh0J2LWoL3D2PUBLWp1h4QF+ukDN5sqFy9D0vDn3+LqKotztXkXMmffoogj2/XkVD1+raQCts7
B7LFZ1oHwWHQb4w8QZAJlCqV5r+y0vhXqxJ+x3qId7chWOvJ3nqML63Gso9NVAxPdiK23ehbr5my
oGRdNOOW3FKk0DMLB/tm6u3Df1p2so1q4SnQcNGyeaiKg0OwwMaQzg5Vg+E6Z1O3IRYy6iaIrX/o
Ct0lyjKzqcP1bTRUCEqYxa8Ir4WnHppChzbFv5K6rkC0vPR8FCLo0YRpjkhRAZeou2YC7GGrafqp
i5RBfE6rLp270ajMc1QZP+eVkPG4JFHxlXpRy9il78xnPk3TU1e03dWAjhiNCcsRd00WXGhsAHLx
rhkdcAbgjmDUqO+xwdqFIFh5io3JAKZo3NBY3tvWgwfCQJonmWwexy5e0lg1RfEnL/9V4Zu3VQmw
7jIs+keVFyloubL+6GlyJ8CGnV1iuxW0dMAXNbugmqZ2GLunXlJkNjCAsbWhbm8Bw12kwYV6NKnA
Bn2BAEF/pC4tyX15z9Pk06hpT7K+SR8MHbUtKuFuscHoIXcjqv2A2v0LuSApIy7QoNjfJnR5a25R
CAAEhV6EGpnH7bxIlNf93gF0eQGGiQCp7MpbJHUANHPlusbCNpiAyFYbrFw5hXdVVoZ3qJbMdjHk
jRYm+dQ2yuyKSl5olBpyHg9FEHl3s1Pa4OHS4Dswr5sGYEoyWRrtbpNu9yr0bawEFLZBWrAVCq6A
IQki0z4y/HHe9wK5ioHWpv6Ht/8Qj9lacgTBq87cJjLrdx6qhR4jwX6IZMq/F2aAzAEvn3LQpf3N
IW34UzCW1eyAF2+/q0YcuvQKGQ5LDxw8MovYg6Z9YUXVmWeG82K3mynM45eqHurLEEfAaWuzLJTY
pgCOb5CMcl5uk9662K0niGRNU3mc34yDHeA3EosS5X2QR/rQyBCAN9GPUPnFQKPfrXQFmXd+wYEn
doZgRZbAtrHPSctyG2YF1PCYG0DWNWvXrLWTpzbHVjDuou5HiViVYbvurxZprIqPySvrENTIgM/G
SVvieIjt98GqGhTb6ekhxG7m6ZNvNk9IefTrJMNuv9FYCE/jI9rGxeuSywv1uAk2halL26U1WsB3
6FHpq7fRKEK5fM1KIKb01Pf5gT8UGzMAg2kMCmvEAlAI3+salcwBrQp+II/I2/vgisJZoOe2+UWq
TzQegtttZTvBdKSJmZ7YUXHLNHyqs3g8cF1WUXd+cWH6irqRF+J3GvYna4LWNlg4wM9Yl+pEbuQx
GVG57STIYvcAH8mlz/IaGc/RmGsDwiwpF7Flqjur96sLsC8G0KxInXqqKvH9rLQ46e8ZTpQG9yAE
BId55n7nrd8e6eUkmzi4QAZt2wm86ZeNHfUbMOk1q9tWT0/wVNYdyaRA07cxfQcgaYRH28QbvoRZ
tQfxjvHTYtYJwqXTawtmgSVHvf8VvFnGjkmz36G8FKhNPYkz1C0mZr2fBlFep9AtFulYiHOmq1LT
GPBoBUmgufduZy0r2lWu8kPhgEvxRjIDWCh0fQzJwa5qFgcayPD1WpeZixy/HULJVZrjuQZD2ov8
VSlLvkT2EIEjF6xoQR04Ly34vzaJpYYNOYG19W2O7dXui/XdjbKdqov4XtaOeLRzB8D4zAR9VZPE
j1lbNic8cV5pcBKiOoOi+lwMXnZyxjRbQRkXAou6G0i8ARd0SU1oJHiE6ZFxSDHCIdyphXq8NRl7
9g2QuOzeHXl9yYAfXXR9YH4WzWCsytou9tRNkbGAOqZ6Si19BAPOdiHADPM5TOoB2ArT33PhJ0dU
nXpLbIcWMm3b5ymPxNk0xgAEuoABQEi2WxmlHx1K3dVurXYzo1qcEa+EJlrUIBkGFNYKVDbiQN13
N0uvBrAYuNEIVDA131DZAYatqvwaeIip64h5YjYKSCvpX4agKE+oiPNW7x5ISaAEIFFq6WmPsAOl
PHlAk6j8GtVva5CHAcU5cBGBIxkPJPOhQzJtPdWoARnK2npAKb31kLXBpkGU8koeeZw4QBwEwwLR
KfDs8sSbFnjajHtydh0UZrdjA8wVptKMRq+JcGSzdks15cvKMzZDz15taGrtU9AxLTrNDMOmsDpS
FyI1zhOT7Vs3GsZ4E6NUeTXUrberCgiG0Vndw79615YqXtFBnkapS6f1m7PbqfCIoE6yoKxW53ag
Ck6KfhM3vgGQci4Prev4RxOorTk7loag5BqQYaUJZKfUWTMO8XYEBmhe6TbhzzURKYIq4SoV2PbY
GYBuIu/TuyDFG22Y+H0dFjABQ3AcbP/LzdQnHiQR3Fwtoy6TyZKLvF0lRpdu5n4VTZqzPHb2c98K
8fKty+JCS5S5l96Ng8T5UE8G3m5eP0OJLUjqhkMWH/NIpSfsdt6ayU8A9vmzL8qqP+bNkew0owsD
BzSqJlHNOBeuweZTH0IwmKOW0gkNe0E2pgfw318uC4Ci1jcaELpCGB1pVCDtRJw/Tmxkn4YWMJkx
vsrWYJ/I4hjTHvQR8q7Vpt4x60VSSX4kjwIZiVXTQgmtMRoPOyqUSrY1OKRoqoCU7AHFWMGCuiiJ
tS7/407cqeVdDIhLgyx8IDOGSumpzo+dbuLBQV+OIgdmaMqPdEXDpSsHkBM7A3gb3+dE5E7j5FlN
Ffh8/rykcaPp6zWktOKtm0XpinTD97muDqvwPVnZjanOEgD8M8uydJWZtnMcvPJnG6byZCn51kSJ
K09k83zw6zE3O9LgpD0k2BoQR3t3oZEBFXSgdAavWm7c39JUU8/F0Rzr1/a9stxFmoFMlKaixuhA
Uam9qEeuNHES3Txxzmj9Xuu2/D/XIvv7HW9r2b/vSCvbReEcUYuNxyceRnWKyltC8PrvXRx37Kek
w2PlNortxMcujSIhLjK7ObvMUOfBbsM9Xm2Hzk6A2CHbfOkDoLJPLOtANmoKr0I9s25QZgCS0hfR
4QQB3q6Wj08G4Pd+YrxUXV1+Kxz/xccX4RuooOcL4Enni38MmeHAnyGVcdDDhZ75P5b4/+4DCTBU
eYG/e80kY6d68NwFET3kIhObBjq1MzuEw6HsUlUmu3T4Jz/b/qd4sp2Xv00KfbuZ2SH+PWlIKucl
ctz4pAoUX8rcGO6o6WKeQStzebNMCMTdebHekKdCi76ams2yqKytFeOM6ilr/DA1k0sjrMtwXrK3
wNVhDjoooe+gY3p3dSisbRqCCJZsLjKUi6bjBahBi2rdo6Z+H/I2ex6NaVvUNkCt2m46aXCzq6h8
s3Mwtu1r4OueWYkz5Lv95v9Pe1mjfo2yV3PiS2evQHkJTeZxTpbVoK09yaD5dMufZb1db3vmD8tb
/kwhhYkobOxvbkkx6UavWeQORzLNdrEsQ1SUUc5tMsL0JJzq0+3WEg+cbV2LcXlbpgn7j0vTwGhl
89K0kAkq5zvp2cvJQoVg600IDGaApFyyyvOWRtPmqAMYwss8gifUuEddy1OubeTX2CEUFIEg2dIK
81xa4H0VBXYfFDTpRd8bbE/nlW6m25p1nG7xvuFHGgQO7CFhmTz1KONfDTnHjltvZOadB1581egi
NatNPnimd2U2gqpLd2m7wooIuTYVpkeyeT4IDgAKv9Lg7KbX9ZAK39xshf3rtqwx+h+XpUmBgWBW
otoU5yhsg2jZHozWNEhN975s2OKoMFbYVQ2dwfZVh50d7Wf8CDgI6tJ+hrqe3ysUIiE1cevSKGrZ
8HtJT36EU0+PCuJtOExfgw5Hooib/QmE4tjjUZ9rI11RE4cFJGLTZktTQ7Cs47Whp1D/tkJYguDf
6ZuHP+zzyh9uMmZBvOB+oTYIcfT7gUePttubXziEWIOQxd9zmfTLZkj8CwR/uxNoPFBOOJbBV6s+
kwODKvGy5OCUr4eqOhfQEVnRgLd1oDH1DcrO9cqrVXwORJRfxATsAVJb8XfP/tRX1vTVQVH6Cjq2
hd42h1ukiBF7aCHciXfu+CU33XYRp050VxSee6EBHAFQW6EHDJTYzQOVAf7l0EYdxVAfuCVArcg0
BGpo1QPZVMeAshv78aFGZHDjRIa6hpmwr1Zj3rd6U5sglUQ91RliY4AxH4rAEHmMOLcPiKrsqajl
VuhCXag7swPIz+dB8ic7NSNSSwcWe7s/7XpZsEMbh9Lqdh/8tZ1ukE6GOKIgZx78Yzqqd5E/NtX8
8W71NuQGSGRxnKpse1vWBqb+nPhqWRvtcPY8JHQGYPKvfYjXNQrN4oc2DQD7LaHYMDRBsbRcq3rh
bYMyPtVkX3wfKACliu9BCvKkwpO/pFus0jTn0A99QDIowSkla5dV4IS/kDoDjDtLvw3xD9To1U+u
lONa4NF4qs2iPFrIrm4m38WmEuQDiyj3u++OHS2NKct/gYP7WbLRfQmMAcF9RN4vnmGa+9JF6T7H
mew+Kfx+qTrT+jK6/V55VvbL5NNBjkH9BaBNCHSB/ZDLdiFUPz2adpFsQ7dODzVv06vri2hlBb36
AiT9dqzS7Kc5is8yS8bnXg0jTp9WcQos6Z7wyy7XvOflC5cIB2pXp5v2MffFsW5itqyiRIICm7XH
2Lemx661HsHTwb5AoxlqTqHbnaAfVj2Apu0b2fGPQVSmr9W5AG3dfdMKAKljf2UEKK4DAWZ0MfIi
PteWwGHfcfpvDVt7SVx8B7gGMlnawW69cYsaSrFO7LS4Q/FLcVeGKPBCwKFCvJ7ldxa01/xFleMT
T9mVTKjhMpCZVoEjFoNR7iKjSzZKgz7wX23c234WLxA2VgdHv/fmgRDVAlNY3lFPeGF5zm1xvk3K
Srz1RxGDxPN9oQIJ4xV+TMnGIIgINtRvC5MPF1a7yP3mO5G9TZqPs0rleOzyRcE05dtM/Da35EPN
h341RNOxBdZVWv4BEjYL5oHFo8ycy4xZmCCNgeBAsiGMQ1TY7RkFGs80SCZPWGfb6d/8WyDckSaL
2NFofLYkOgq3bD6XsWs92Aianf5i7+vioz2xu88sa9/8awCAlsRege/N5yBM7IchQjXVHMkqwr59
43dFEuTEPXCDEiaBStVy8C90TQfuidC9wx+mfOohybTrUMK96UbH+jzhwRtJLr7hFQb6lDY1TqNk
0xUq1T6IMlCQrGcip1s+DXpmWyIwFHnVPJMcWIgiMJrpAFFxlQlEx/nvmXRPkwOiSDOZ8M3PLcBH
5ICdHmovonUeNe4DEOLJBv8ZwUmlMfiGIV69c1qnQl5AOFALlyb0qB3Qqzp2+h3SRZux4lOEmkSx
BkeX9T1xUVkIxGzyzCZTrQJb2ddSRca2n/ru4NXdeEKeHeLjvKwfajzmUZ7XF6/YRnwKU4B7F+Jh
kg0YwypeaVUR97U1zGL5t882Sedfny2qzA+fLTYMiOzq2i8q3RJDmy9bR3SHuThLd4Ga7w5U9tXa
xgPqSNp9pdJULRBZBYUchev8htdrJwZjwGz0kLZd+4MwFkhjFzi1dnwzQMxsKYYQf3UytmWMd3TE
TpNW8Rp0U0iTb9oIYue8GrbOwIuDAUjIWXlyONMVNTIpwVAWet7qNlDX4be4NcNF3vBh4ySRs/d5
JR78UZe0jaD6BfLkhBLP6oU8Rtexkd90nlD9o5bQY48OAx4lzi2t/yHGP1+S0wQnSgHwJGYbNQgc
+8FGNyK4y7iPGpQwW9caVtw6bbewOiADe8CCPnkMEGk3nT6TW2iC5pRVFSJwPc4acdx1l0679RFq
+fT0v7kN+OVvC0ARIWPF5VOT51uUciOvh1/exmZi2ua6q7JqmUA35CUtavOQ2h5kx43JfDXZ8HNM
Av8OiebhCjZtVKxrf8cKvGUrOTJXetlcFlvyHxP+tmyJuPFuylHZDmptMOxufGDGlsguxns62lK3
MpNkPx989SgqNuIPXcQy431Sm8hE16gu9Qm4GsWsX1hWz9ZBEZgnRmhXvCR6b4PyjLu3O0Kd5hh1
iNNkk92dUGQCeokcRNUnCHSG9iaqUFRe8kFtaJwag8dfE6+yt0NhS9SwoImLqD+XbV2ilD9jYJDx
vWFBxrhs33wcT8pl1bbI/mpvGpA8GsB/CaWFtELyFlrr8ixVCDAh9KWWXQmJRpUCzY/UPS6x8+o2
YHzrFj5Ck8OCjI0eoSsfSJl9WfPrzV5ZNqg/5lHprKwKQMMBOwOG1/ixpR8afkLi3KUufnN0KfzH
yskSKJwhbk4NclSZQkj3d78Dv1ABXn+yfJhJ/SmNLWiWL2mt2xwICSEUrxs7587aHTIvu4AerNuY
4AK/VFbonE35ZGm4FzVkpqtJKGfpJWOxjrFT4TiDhP5pivIluaRkG4OigX6PcNe3FZrYfMLpRICm
z5fFwoAq2SHQDV1FKesKMCl4MOI8F6zJ2k2NC/iu9mLchdJ5O+7Ih0wuK3/PpiVvffKhblnmzF3e
RjyLlyvLg6Bko5AwUkX81iSIRjaol0c/G/wahEPRz9mW0Qi5s4aXmz43flEE8kOQMo1jqPwIkKd3
QLOfcHb8GM38I7hJk30WPRmx8QwUtHO2DfADKkeMUIofk3M9ZgW4l6RxjyI0e1l3wkaMJ4sWYIws
fgxRugZIsQD2I4ZwDQvFT5nU38rI6z43I/L2hifMB2x4fHBPtib+H8t0j5dWDxacBtX8PF17eLni
98AK/C0SNZ7mS8ORxsFqsKcq0hqVRHqEGk8BmTWCFm/AabCLbRTtgQ7jFcDLe4h1No/+VAUnFAs2
S7IbEuSLZSPqaxo6013ABuxf9AQBrgBkjEp2dFFf/MkvIaerzOIpKqdmMYCR70TNqIz8ZOrmZqOu
VLJdsszelBMA4apoz60XlU8BULAPrR8uTbsRwLWsGq/IntjQlU+IvALeWMkHcozK7AKUlH+lXpM0
P4aiHudFoFcHWtVM4Heo1yz1gRYPIrWnbjaxaQUskLulbudXSA8iwL2h7hiHLU5jjb9y9E3BFRrv
kd1wljSKTLxxqEvQW9Co7/XxueuwQ6VRc7CbK0IG9zSIrWu8qNho7nLDcCawLacNCjKaQ4fNAUJJ
eRqe8d0Kz3RlqOoz+LLVzrZKNi3sOuwRgB/BBG/lOBjmUGbWV9REUAU4hDGaW/dvfrdpNINcaNqt
+39f6nbLP5b64xPc7vGHHw3wVsl9bz2GAiLLBlRCygVd3hoQf7BV6VTDAkIJ2fE2wGNQ0tdl/nsK
9W/Dvl7x1qWrP2+QdchIWhwsh/99GVG/fzC6C32S2Xi7Kxm9pnbLheda95OMcXbTH+I2hbqzC13S
lKpKXqC8We8NJy7vOkhDMqSCToVm7KSmGhlQIEZYLUfbebMpukrSjQFRo/OofwHARst208gUtRLv
c2lGmQAtN3D7fLNPJmq3pwxPIrrrbWAEvY7yVHopfIGduRS9t06rOFjOd3xfGFEqFG6Dw1vRvTNZ
4JRcW8lqXoomC/macSWu81KZtKq1iI16dgmM4OKAhGgLhgl58KQpD/MVz/q3q7/YyGXwXZ7hh415
1BTvVzebp5e5rUoDN1sNltBl4uIXD3q34KHqObipBJjUqRuyNHiQNiS0VWpfhfaoIa+2Ex3rlzRY
u37wUCLektfKPM+TlIRSIIp4EPkCRLSQbXH1HecCmpT6RzWxi+GZ1Q9X8ovguChg8cOkPfE4AzdT
YIZ73gxPBEgnGHqkseiIBMz2m4k8yJ7X0xVV5gtzxIEgY8kdCPTc+yRO+AUPpDX1qDEmsDlnTvej
H6MUmb4OiLwqqNul74VgMeB5dGwyV5/na++1e79KE+vNRld95nqvQozZwixz/jqPRlvTCh5TKdN7
xlh6D95r79R205FMEIdI7zsA8a8hnmVQzRuiJbn1/b0AGdMdeVHTNe0udUp1pt7w/wj7riZHlWzd
vzIxz5e4CSSQnDhzH+S9SlKZrnohqh0mE+/59fdjUXtUvXfPnogOQmmhaAky1/pMGMlLkaQvqZNA
SWOcmaq6EpoVtmb423tdk5rFXERMrqkLNag6BukiBYmH6mjOIIedqF9xubif1Xdqcy07KFDf5/NN
ZWwdvQNeSxe44CgdxJ7b1YWG0Z8EXEQOp9Ls0+x6DhneaLqE+58gsaNsof51ulclXvHQuU5wuF9Z
7XjhTIdMIjipuGHUt7QLb6ZptvPpr8oNDzBSA3JV1IUO7gANkFIv9emvokmdxoXpXhzX8/tpWZWI
jZYDt37/S5ui0XZMtF/uNw4BUuj+12p7v7ousdxz6r/SXNP/odtlY9S1P0/FIeM7KGy0I5mm3ToG
TBK0NO7eo7J6NFQsHyNYNu4cxoDQHevhZ2dqaXUasA4H+FOUqwpSRlsRZ/yphtAddWK2oc8rmxXH
0LS0hWal8ayGAd+t6fTntuqTYzuW7MwdVsCKQDk5d/VbYXfFg4DoVSWkfqOqRoe0lx/74Z7qusbP
NnGYsvk0wDL8W6evvLrWocQJiB7W1U20pcmhiSt3iIroMyrSABdfFs3WuwtVNQNCiaprijVNDrZJ
fIjM5Ac10uVqob5HCtc/T2evzBZos9Be0mTCke2J8exE/engRtF7Kh39QKUOy8O15xgN5ETwBw1a
51+AVFlQI1WlsMic8cLrdlSUQ2ZunBDBOupCl9CCGceGG1VoDjxe3HxgG7oAyHqwnV932EpiT9WG
Lyw0m8vAnfohG9rvXuu6X2Dt3i/hCNhv/A7FoNYWEN0CRjNy3UNWxHDgA4P6C3QKOSRx42qfNSGg
a8Zlqm7gwFfnOfRCEKOZf+y4IaG2mXB6d2y+ROpj3yTZ7BNQz4xKmInr5lXDZWe+90L5a58lX+uy
Th8zJNk2dQmLH0Rp3cexA6W2sQb8yss3DUHOr5EFAKRs+U9pqnOleuO1jqoefqBGcrHNsFmL3Oh2
Xm5LxCkkg2og7x5lD2fcBAad38bh8CjlP0MMd2IEg/EV9VaeqfDVUAyUhJFHHgoNyha6BPlMBd0z
PCqg5Yz6e7d2ZJ8r10EaEQG1qZsN7j11AzviY7Z+7HafLYy+eSR0AMvjHjLfoHdos7j/HjsB0KWu
8QLb4RygRD3elF0ln/OGH5xMD76Cz6PmGeDRp9ox2DHVe6TWzD78+u+RrYIZBY1MbR+wbdNkCy2K
kCDyE/VMnxLfltOn9jd1v+vnM53huZmpT3k2zTb7PZTBNp+yelOOzepvmjXYW0qvTa0OsmRLS8tB
M/l3jo460ywqLzdU30VqlgxI7J6yJsvWNuQHXow4m/SsbCX0pTRFsQUKCea8Kp30rLCWRn1UQUDb
cLXnsb9AnAwsNcAUrD6FjrKRtcZyxM7PA9uFDnYeyP9QbudRPfPC2tu7ErYjgMrI9BQPFhIuerug
BuQJ01MID0FzEQ3dAhgqb3/v5vVWsOp95cw7DjZnC6DGvo6b5jFojWQJlbJuNRUHCLFxu8AlGU7z
WLf6cAaN+kCNdGgdCIaB1HWhEs3WSf1jNq63H7P5puavmjqpEPEShpyRZhbshw6t0IsTlUqmyk3k
xsWcinRAkBfCnH554rkLwObYo4SA2JyPViJU95s5ph7jgF/n+N1ZzBzer1kD7cmg59lNk/qetBk8
uJNuJLhWy278UcCjLxxj0e05h2n3jbfDnsH8dYmHo7MPSj+YV2Lgh1Km5jODXPokW1cn6Q4qlNnC
B2ruC3XzVM4POvPXwkgbkOrtr/SLKUsYV+SIWVwqxqp95TdiwXwZfq3jY5qb7lsjIbs6VEO4Y7FK
buNAai9kCg8dA3AhM5T2VirMY5eG/d1HwCcIqvYrsqXtvOFu8CCFrsPMdYDKqJkOMFGWH30tOLLU
sGNMFjqSpw0UeqH9wdmio08mtqptUguEC/Bpah0/mcG7VXVwcRegCY0HiGLW/roEoHdtVRxJ2RpP
ogrLCOj7O8PaxXPmkjtIrY96adN/RlD1i9JG0JX+L1XQRBc4y40eXA+Wy6w3Ba1dmCm2b8bQsXkt
oxZeen67qexG2zBkOs8tKOFz5OWG17zrDqSh7SZQ7wzT9o3lCnaQ4F9obRQ/JqDeg7qNT36RwTYU
j+RHLao/6u6t9ClhrFy2SQFlII4HJSga8Y4u2bOVOth58T5d8fin2BnEvqhHHNQbOBZET26cHdJU
cx8jCD7t8EQZf4Vt/zbWK4a3hREEfGc7kEr5tX5AImOW6mW+weOvO2LB3x0Hy27hD83TtTSycJaz
DiYE1OIE4TCrcitYp20PXzMNPgjCHYNaY/Fe50jVb4BtKy7NeCghrI/sBeqoSA33urR0ylXuGc2c
UG6Ed8Me+OJw29sSvu1erznRsGbADs8UybTena1cs7ggt1YukxpPD1/TjXMiLW0Zjp98u//4RHW/
awWwFPI5wEquI3x7dgKpg1U5ONlTUSTfTUQZv4d5uUIgrn3TY08ugJ/qT7UQiOzpablKlGPPjWTQ
Zp6I9YMgRQQKFFPZQkQO6xx/R1V0cMYoMn1CmgJertkAI1qAV1eRU4OtPBLuCMRFdRAAgP+NaR8R
yElP7vj4TWrj1Rgqtom4hUdypnVyy5mGt0Qu4YHelD6HYbEefffwqxCGbb1nbhAtdMuKT65kYh8M
abns6qQG1xt8cbh5fudl/LNPm+pRBGG19rw03vqxBae0cTLqMZhwXA9L6x2h/WjhOUOycJjoN5AQ
JIw6HdwkyZeeYxlLKrYg713tjw7ctNZ2HAMu3le3IfFA7ZdhvEVOAwRDODxc4AzyUZc7R82Ltklg
L3/nWeGZeNWOjcOYineSgC0AWWy1G6JruAtt6GcL4v5LpK42yPUaeIXB5QlCisUlQDBmqqMiNQDd
Xm3MueZAAKHhjfEEGniz40Y2alMLhA8LWEPcizYEFHFfzWNk+kBIC9udy1FhHFatz3ZZ+DfHqtSh
6aU3J0Vv+4/6OjXVITVHeyZE4JfQ8lUwJcxm+NnqX6G3UQPzb6gHp7Z7aL3gP0JZYXNjooDg0Pio
7YOPvk0ARWPTqINroEO8uvaQyMLecHjjDM48Xd2/wC7mo56AGNDInOqp/5BE3tLXBnAMqkpueBsG
KyQ5kNcTA56LyJVD3QakEKnURpdx9YV6BFXI1xHM+WZYbMXzSXq+0li3/m2ZhOeRLwNLxhLuxrAh
DRfYJdzP6JbWxecitSLi327p/udh+5fWP429d27GqXKh1evBH3Ztj6QrrNDzfYcIwCopdPOWABIG
m+Nk+J5656xrvR/mkP80LSGeaqVjZ+l33gEo8GIaU8eZtkx6MJXo98Z6XqwjLUgRexrXQPW44GnH
g3IHc87Y+50zfedVZxCT2MY5zH04mNetHZcwKO7rDyb2vR88GbA2b+InzkqG72lbQJsmNlfKArg4
lHl2BAk+WQL2lD8Xjv6NqI2a/Q2PLfn9PoaFQ7DQPOu1tvGfSaw1IIzz1b3oll2+gj1ysFKO7x+s
HtQrq3sh9HuaNrCmC7z+JLhoD0aNjUyYe/p7KacOZndjnT5DtiAHQgQ/iRQrTISFeXYgG5p4LFpj
kVrNBtxOasVe0Xii1t+NlXaAzEWcQEBVS05YJmBdCQNaI+/EPq8ZlppjfVvYEAzoq9e8Fqn5s5aO
uMKPdgGFWz++BP5IYKjDA5S6Lf4tAYd4AVkNftYyuP71miOffJUWSzhJDUdQvtTOzqS9HrLUfDCj
zJo3lh28NkZyjVXKf4LYD3yjW38P8j+GO0EN+EYjDQj5410BfQQXoRg3PlhV4wE90D3Tz5/qDZ7Y
aycrJvchtzfiB3C790kCY6S7IVGcBdXaqgOI4Q4wJLo36BmH4Yf2AAUbKFFlQO0juDLLrbDdU7Hq
048iUQ/xdvjc2v9apNaIgR72H8emAzA6eRIvIG17sEon2brjAgtoxBDvjjwOjlSmw9jFS4dkG0kn
POhYfJKeQVS3PzwrDR7stuNXNsgTiSGYSWuuARuNVtSrj4cfYOn5D1jbTr2o2uhN9OoUeo0r13/P
Bf2KqVdSZvaqFqW5RIQSAOGuYC+hCW04/K69SxKU0OPGw/8IjgxyUF4TIOjSmscBUHGYI5bmtUrL
ap7qSfclcs33xnXkDyOvMHzMQ1kqx1aJye+2C6PVzrcYDNl8/Kb9EtoobY80SaOHR0/X3pXm8WlB
2Ug9PqRR8E7LNNogCLBcZ8Js5I4Way7HdxBk+GxJal6k61V3njpqBV4Vo/IX1VddDWrHWM9bMb93
pXrYdCq8GNx8BsHeYQ3STPziwF480UXwNfZAg3agxXaKVNCeBAjUgBpUwdcI1gAWg/aG4YTe+teR
Ug+HhyQ2XxKsbI6QYEqOWPUmR+xAoo3Vac/CDMO9GYUr34jzm1JR82BLB4CWFs6gHWIu88JjbEOt
WmNVB98Xb1Mr6+3vJcgfeyyOsGuxuQbLS0TIqC8dIFy3stpEO1MpzF178c9//N//97/fuv/xf6QP
gJH6afKPpI4f0jCpyn/902b//Ec2VW+//+uf3BWmsCwODQvLhfqIbQu0f3u/IgmO3vr/CSrojcGN
yLjxMi1vlbGAAUH8PUo8H9w0P0fo1uUb0x1VFcCkv1ayBw23rp3vSJ0jfZ58a7TFtI/120DuwVhZ
S1phtZbVbAA1s9TJHoJ4LUhXDnapfBb0ebieXAZlWP1SBo/4FAAIc19mRNKKFsjGxDAIgTIRHXzp
fa6jznmsFgzf8R3siYGeHQ9WEndHczx0UVWsUjz0oMj0R6sq6i8Q0483VsOwYrdiuwAeSTRTFxpL
nWkCuCmw2d/fem789dbbNrfxzbIs5KBt/uuthzxeqrWlY9+qNuw3SAL7QE3pwzLmWv5aSCRNxuVE
O4AHnQtePFAPG5wnULUZYGK/71UknraLA/FpnpaNMhtmV8OsWNtZVhm8qrAwFpEp26MDS8x9nkEn
o0du6nmA6DNur/197Ar9aWC8x67Mg9OIr/oD/cz0oj/XQWTuODfwzAWlwfkv30vX/PPN4QxRX9wd
DmiIbdnWrzenFTIXgM4nt2mRbmcWePkpf0aGIr3AUba5gKr/RI/DsEy0FT3yqDj2AlwrufQZvIqN
wH1HDLhe2lacQDUND6YgKWHWYFnVF6Mujs64RsRL8ZpELH2xtAyWQVmLrn3K96XzEGhp8QCg/QoJ
e+uWjmr6ObRtIXcgvT3VQTJMrqsM+o/USgOKsFtZoy4/omZwrS1CDt6eGc8RnIq2g5NAtd9LQHns
PGhmmK0s5qUHFmFQ3eBdb93+1JfrD6VtbAWcO/60tCeHOaO23N3YSPZzQ+ODndQi6IHlLzvoPPxR
tG78WI0HRAqzwoogAIZCHNrNrAH1cBe7WfJo1Hqx0vQhXVIrjW5bNY1OId57nuKNPDPY0uCV/CQu
31TO+FTWqxU15AYL/ss3gru/fCMsxoSOfxYcsx3QkB1z/Dl9elLhyWL0kJLxbxZeUbCPY92p1SGv
TDzDMH/W3dJ4p0UY15ru4Fted9ICF0s0rYAVZCSP5Co7ucSSeexkD0sfCzfLslk1ur2FAAHCeyeP
YC4j8z0NogYq/se6aTKfSW9dlgIom94UauO0g75nXOh7+sQ7aeazJOyBtkKiiG24iLb35r/0mSp4
Ua//y7Pn18f+eDMhAGVzZgvXgBCda/96M2VQMF3FzLs6XdkjFRu7Mx38hQcj1FyAvmN92Sg3eU2Z
taS1LvUoigAsvZa3ULiF8CzSiJkA97jJNiXyDONzthifrp8OIBkdmxpebuhA1fD4QNBJDxBO84dk
Xkgd8q4Giy+6K8MZBVuogcXaRwOyMyGiBJB113idzKMsg5aN56qLDZzL398V1/nLV8zkDrMc3YDk
LuPmn+4KVlTcTyplXxnsco/maJgBaRMJCNvockuaqL4dRYsuu4T2oBafpJdTGBqQXDLVQT8PxFgB
KXmSVvacHji4zq4WZRFp0OKOyzlBAVML8hywQvb31ogYjPy1U2fOy71XaQOd5jBYN7ZjaCjzIohi
hJq/oWI91rUCDKWgN/9SR/2yMdQ0dR77UV1fCiy1ufZajPLeM8cf+A2PYfiKGH4EpS4731JLmMNj
yytgw0Wtn3q7vCxhkMvdQ1Ab41egf8PXKVtFRjlsEgtAlbGepZ2NZwSCilBNwY4fgv0CYHxLzJrS
7W7GSCDJQERG6hY7pbE0trU9HJRUhbAcLMICP4G8c6t7W5h7Z6e6CiEzP1TeXsTOF5XU1ZWqUry6
Fgo5jBUVqUFXoFAx/f3vvyOG9Zefjgu/DVeHuYBrcezCx/ZPz6HeZXjd9WZ+DQJ9jDonL1FZhF+T
FqBDr7PZAzI/IeB5AABDXy/4mkERA/l97zVDWmkF31SoZDh2+PjrSLdoGDYw/cGNtRAcV2ix2G1U
ICYFuVoqinBYBlk93JrAgaqIn6zC0REvS7X0CJlYQE3HInYY1UY4o8rNWIwLiI/mwuo2VATR6GNK
KsIKeRkCarYUJr7lxAgKPaNchoNdfaJegy2OlVFRTMQhBKqGreKguk3UayuGkAScwPSJeg23ufTs
mdYn6nXmd+WybuN6OgWdpwcxB7hvQzqvhuHUF9tw/bNswH/tQOJ5NWsDTuGMxQcgFJxH3c+3XpDp
r1AVqVZ4pnpr6hZF0D/PkOtqKwG8U4MdBNXbvHq/T2v6AyLA43CaNqtTH6H47FDWfABuFNaNfd4E
j9Bc58DnIFpXOOW2L5ERAK3AmUP9IvyO5VMyi4fce5LNYCw8rVPnBNjQTZ02xpZmsipkAO8ztSz2
r27WgZwMn6zG6+YGTOMQnAY3WYwHqreKql+WllnPdXv4qKMG6tdhlMmYOc0hwjVMrMqz8BFBSXgd
v0EAfkfOkFVU7a1ucF8BYrTnkdMH4E/APtWpCn3ThQjY64Zp4gpE/CbCcld6yRPIDPLM8Di89NgY
wfMCBtdW2jwiz+XDzs5PH9N4KGETkDVrKtq5qrdlA+A4FWHCbD6UJVtFtZleEGHXFylTztXIU3Vm
ubPW+865UlUXetXCM7xhZY51Bs9LOHdM3b1WJScjS7YUrIVpENQNlb2lgFFAGbKxruocYKMbBkI4
FksC0m2vWqJfwsJCUC8tt6ZX5D8bQ76b0SDAeS29Obbp/CHXzXLNVakBDzRArgEszlUW1un1d/Mo
ue3iLF8jYNEs8waWeEmYXbORjQIYJFySRyJKoqUwbSxVgp8U6uhgwTiA+toDnlIizJGT7/ovIk0X
Q5/2T5EEQUPkto5cC3bsWN1yEDRSvEhHcUNLZQsQi7pdW1QFMnBt08pjGaX5vNSZe4E+abA2RRbC
cSbtD9JAdB6QROdmG0gU2GkgvoJTtVSxz3/6tbtvKmRkaDjgAO6F+0G4BqBpWP39k1A3EWz+9YVp
MUM4WEiYBnZWXIg/7x4Z3DRTJwzKtaol39Ww6Z0jQw/kSGv5X8LYhfQUAJ/CKcBQ4l0IpgTqkXl3
VtBAQ+InTIIvLpRJYTJi2Scdsb6nGPkI6pakVrL3A2x3qJhakIMto5ZBTC3EW6qrsh0i1V8Bcoh+
xtkJD2t8ExLfRCTYE6+jxOccO/L6yj1VrWKW54dKNc4OyZt2XRV8eAAn0l/gFhov4zxN5YU/h+Fj
HkODwpqNIH6WnXQ/wH8clNuaEwCuR+HLdGdw7OjGbVkN5Re/Pg7aUwG++4l6UTUV+zofNmAdvlM9
VVEjHfom9xY6Xrfz6QxUWY5TlnrXzOok8ddU9+lkwqnWdR+V+091cZPEh4rlC6vN4fNGQ+hUFkgX
a0MV8ec66qNZRTp6DzXYKPz1qmEBi7WYYO4aT7h86zOojykwNuCepoMXJVSyAMvGsA4R9PH3udQ9
yFPVWrOncipSf175eoi3Sr9UXmnDzWiQ/RzCpeHGsav45tSBcxy4d7Z5gNJYVStPn5UVs6DRb8WI
m/p8r/H4571Ha7GfEJ91oIvGJZ7TGIkAuLOtHNib0hzuOBEEi0EWrq0j9eAqlxvEpBD4GRupzpR8
iS1j8DCdKXb7Vdz3w2KaI8SbJhqis1Osw1JCoWkcZ5QiWequ7iynGVIvv5jwlbtP6uhDuADBKlvT
rHzIvFOo/J2wmJXOQcOBEnzm9RvFpvNUvscPsEx4oe40T4d02qyCgN2Oil4g+IiWB55qvAQ65D54
7Mo2DjTKF762KTL8n9BVUZ1pAAaMHNOJ+oc8BCne04MF3Zu+897MtAwPAppM5yJvVkbA+RUCa/xq
DpCggY67u6xsK0jmHZy/4ZQQX6gLcnsmqCNwAQwNI10aEa/WbgMVT3hsq1apVTfwcMs1I3tWg7fR
ofn9DuRRubCr1NjD7a+7ak3zVc89+Q48gg971Uo/Cd+VZ7wV7Bk1JHb3s8kd7RJ6qTwMZaUWdAJE
pPZihBGlTX+CRBbkozv8V9BJlPeYgp0J1cNOrVXWuuuSa9kXWN7Oe1Z4K0OVoHS5CJ9q1b6NcsT8
amzC53i6RFsdcqHgNuKWYcfPZlkXsnzu4SHm6X5yoVbdDpuFjRX3moqB5gJHAMPDaaoC3+Ece6OT
cGt2gxB9uPIMbKCpmCcFO4NKtJn6Vh14kZDoTldeaX6j2ZzM0dYwt7TmWP3qN0NDLDg299Q21SRA
IMdAmkyXKrQq2WGtAIuD8cpNhXUNyPuA65dwEEIc5OOax1hEhCD5mq6jThk/mDz5uObWFmfA+JLp
msevwwqc4nRJZ1UWkKOD4yCDNZ5gPNB1I87TTtf1d9dMg7pS+8s1+7KAUDbi3ecq6VatJq11Xbjb
DDFxcD/qDAlVrUlBExk/9qouABdDLDILHWvjUovQUrCEEgU7palnBTB1ZAkfbkljPnYc2ALJuPJC
8SLNAAauVMcg6xcc6ONUmzUGmwHi4iWaXAQhXgCmvEVlDhx1AXUlsDzVDXwndctjOMG17oU6IFln
LhkoDEsqZkwaVwymjjQEzjti0QZtsqK6UiBJU4dzWBD227RR849hmLcMKuTDa/imh0ajbvAFr869
bq/vPeK8r/Fn1umG5qqHyj3ijsAIO8+yPfWjoYXfwQaJdeWW6pKOtYeeR69DPtRbYeZqgYhKtOZV
Z+2YTOKj3xXlHIFbL8m2QqawlWFJPFNB1v8IhpVKnPJnr4ZvWLkazyJFUC8qvARYTAhODSXHgs6o
/EvnQb8haYz4zdAFcjQYBKAaVhiV8R5ZJgSwqyG+0pm7PrV2UdTZW0hyrTNhQ9bDGJx9FQU/zNbI
kZ7QICpnC+sY4q2x4pmvg8UCq9pe5u6cecg1auUy5yDEK2Q334XPTpCuHdMO2C2JDjc5QoIuCI30
u1b733I4Kn6xOybnvO29WwlduAXkzxng1sPHucGezXZ/Om9Y++ICHDLoKkHQPgOdB2KhjkzeL+eD
NS54NGmZrdw+g3IwVIdXBbj3C0/BuiJpdAdIsUZ/ByFm5jVG+eqWoLgGUGvaMOwhnl1u7/J4nLVw
9bkYYDBido1+TkKJGCqNRAzAC/L+5rl6tnNg4rqkAXGyHoxIvAHSrWBM0ZZbwGPF4+DaD9Q+2BFi
KXrenoIMYTGwiuAzPJ4pdn0I7HDnET+7atuxQK5yo/DevGI1DTRFszTqId3pDDtLmGt9mS4EaLWZ
luDGSTgSHQ3ETefpOCEAA7s0rJPnQQT9xgAFcxVXdf0qs35GHTQTvBh4ZsV7iJ7kV1fA9IVOVVog
TZZYNTz4yD0ebCjPLahBs8qVi6fmSy3g9y4gEbgOZKe9pBz/8+M5IS2VL4ZAKKROkGmHN2k+3a4U
hsYz5Jn9q63BGcIbzTtpRBEh044N3Gs12P66G7JiA/X//nlI4W8w3mgZg88M4bn4aA+aC+hLZMwG
vJKeECR+ynso54fI421SX8KuZ0o4IetkgbOMfaSNlMEowEANuu/ctA6meOPbtNAi65qNB6GwtsvN
SFvS6zN0GzSIb4HdldMLNYvDYZ1Cb2NOg6hXA9Rcj+XkkUp2V7tQu2/xGk5TY41lrr4Dc2HmIBv9
pLimXaSf7XWv8V86J8XNAclqigEUhQ54AYu7JbXasa8WGkLmW9r0A8H1U2WCnag0zmgge/mUjDNC
FgqCxogbWDnO+wdJUwXweQMY+wDMlzjUVoPVaZN3xqZ16rMxNoBjAvLGp2atyzZ46NvbIYvgHQU8
hDh4lvHHxz6w4W4xdN99/a3lPkR26ybG5tM15Txwgmou8I5c5ybjcg4btLXRCPNUAud9HQoWHM2Y
nT86JxoC7V0dL6aygX06mFF5BYeJcbIygf8fiy4qdNUVKSkE2gL3R20rtBm1iJdGVeJrRicqefqt
zip9CQQoWwJnaEIBx45elK/Zy1hzUxhKoJi3kEL2ApkdqNiZxgbYD6yiUs+6JUO2TPtEvvhBgQji
aKaDhbR8gUq5WBfM+2iNVCcXUErpt9TaMOedp0FxpqGavxxMBqSwyrMHiEs+0XnihOc7uqh4nB9U
zd9fFLXG2PXTRWlQ1sNiQeZrrx/YgdBVE85qLCZIPM087GQmki51mei7nxBZvuYhsDV2cojEe59o
6kRzhmMnK46HRV75y37o5oADRDfkX4cnEyhTWYGVRyXWpliiQQWZSkI3t+bA5FRSWX8w/bR9oDav
cs/QyRFnKhk+u+WQdJtKQDO91J2jn6gt8eOvemCFk1ovrOx9xCR5e5xOwQo1w2/DO5AmL4QNi1ni
9kjEjhfn1Sm4wroSe2pN8J6f6TFHfJRa4buM35QCwq322ZPtuGoes2NlF3KLkHT6ONhOtJYa0xdU
9BWrjqLwvjjMDvEthj+g30PlhxpZhVOlZunuklJLHzvZpKskQmiMWlvPjA9ljyfaNLaCPoFQj9Q1
TiARjAAZFu7jSYO6bZZQWlfIemEiF8znHVC3qmjLkzIh6a1krC+Q1ypPVg5/TSTD8TEKkNvsoZS+
mirzwEUT7AAeorjhW8NPelgxjXMwJGBjM/5StMEWOoEQppJectPdNj7lYXBisN5OAdIasGHTTdh4
jK1WWFZ7rwfSA47v6Y3qYDDzZsFh/UBVodvCrHncCPU0Qa8DLWykJZ6+GN/pgCx4AUzVqEgjjGwV
yIZdqUYPsNbrLSVX1Bb0sn2om37qTj3aDkazdWbJDRVFUDUQzG6ug9O9QaKiOlB1pQFOhC9os6Oi
X+YcCH/AdKlIh7YwHs1KqSOdyR0Aaw7x9gJVABdKB2YtoHm/wBdFPbS8Y0uT1c0ST5p8lVSps6CB
Tapr1/bH9NeWuTssepA8AYfBLENkGmeporUR9MmNulsJEiIGG4yPyxc+xx7IenElfF7m4GmBB+vP
4agCRV3HNB+kMyIiNbG7V9En2TkrIGi6I5WmKgjdI1zfdWsQ2T6GQ1/bBGSzb+ZgGG+DrHOWigNf
3AN99tBEIp4OXilGoXNv59Yp5B3iEjJTXZd89DPdul3VDgy13CALF6309SPySNURCJx4ITsVfPO2
VZvH3+7tjDd/207j8WqOsflT6QrRZWeRIzS7rytwYsmV+F4k8Yp7EZB9yD6MnUEPQmcsv5/urTS2
BBxqUbis2wpEjs+lqf+kVIwtAkgjFYW9plQMVm3HHgLg1wqrUOrlRc5T30In1I9bdzV5lxj6U1OH
1cXlbn5RpnqmDHQW+WLlZJm7qvHqRCpk1tugM4Hcl67v+jZKK+JDgG2LlGGQIfv+RxfStpFdkC8g
QdEt+zaV/cxxkwfojUVbAiZMdQRPsLuqXEymSvDaRWI266A8bDOBmwYB02DggMolAKxDb8t8olZY
+8BYFHrqSrb+qvMRp8u0Fip2upGyYyDdpY6o9IM5Hnqwzh/8OPvaG4XcUYnqRW18DKU6OjBb6xY9
Nm1ny4TGaAhR2H3vlM2jJetyWeVBuWrHItd0Z2tHfjin1pRH7jkv+I4aqSprmoVrMv1CJfhUQBaz
j9M9vI8/z8b0VegX9gUOtdVVk8faSNqLPtoOtzFSV65XsRm1UZ3ta7CPCVsEhMb+VOfKY1XUxqGJ
4tN9oN13bEbFPw00EwvpKAwCD6NFmGL4OBMNiOLE26SGEOqUYJ0AsrOOEJbvbDQtMfaJ19p/+YQV
/kp3PKAuKkSPEElDlGJE/yIt1+aNdaBS3WnWHoL071SiA6C2/TyCw/DajFsI5DbCvzaIp46DaRov
rLTx1x0umlJC7XacsQos69C2WnC1A4ATVALvteHZoD8pgpzsgge2gPQgbh8doqLYK9PUjlTqW/DX
ulZ/plLhtM2hSMWwVohYH0I/gJPbeJD//mSFbr2uZP5KPZSef/SgYq/U3OJZBDswXkH6EeD7AVaR
Mxcqtac2V+6ZjQ3x2JBygMggxAh6bNq6Z5D8PkaAZfZzyAzA5C21bcbUoKkP/MKhOjcY5TUe04MO
Hu2b/0/Zee1Wbmxh+okIMIdbcmdJW1kt9Q3R7W6zmEMxP/18LPlYhmEMZm4IVuKOZFWt9QfZEEZR
HVTdtIlwaGDQPgfJWrMfveBQeXeuM0dubqaAFCv7qg5TMGN/hHflYcTIhA09DcLfAIbL1mLDG5ot
Qmqqn2oF1PMy4oZ0Uoo2VeBiReD6N0rQJjDQtg5VgypvrVqc/AHWCt6rwMOjCibz+ess0Raxa7Y6
LaHVzoN/tn71m2vnFpOJn2Ka2g+Cs3M48fNfyXeYTy1ZAFXf4f1M2Ew2J31O2w/BNqmcG/dtHFjw
IH3Hlnur/xpe4Q5x0wGJfOhNlCJW/FO+sZFAeHg767Y6dabqVKvqN42d+HerH0x/ja27uIuCSZhH
bbUgp/QCcRIUsC8kfveq6qtendVun9wNvi2PgZOvL3YR32mI4//aToAqTeoEM+bPGq/DQfPTAjjm
lxiyQVy0zngoYvYQqfrl1KkMVkwy/GUiQMJv6m4H1WCtprgE/xvh80mvnxB8D8MEcqvWujPruT9O
fmu88FNqx6lIqp0qFhKEn0PYJlRFOeds01gpJF1qDpGlmYdpyjJy9gwNQBaFLXfejdZbxou6cJe1
BFa3onC5cFARa4+J8KLPufgPCPvsG2HO12AD5ecz1ny6k+xG2AakkOLetr6h1IOUWF42kREU9jfN
rYjWalULv6S1vnWN/Fgcq3hIiH++/McgzVj0XVWb7l2Fna2mZTlrpV2SgHbijtml6mRad8xY7sm1
XOdQamZ1XMBWEh9n8lVFS9rsrLbJVxV7fAyjtRTt47IU9sUsAi1CfmV51xEricbBKW8JuYzfwIIo
B3PVSzS2Bs0jmN8DH7FMhFbKW2vUVC81+L96WRoY7MpwBdGQfPxma3fqCk0//PWyqvivl6WXLKb6
0GqTsVtME2P6vw+ZhQ5To9991ZQG83gIFiLqOqe5VQ2o+ldXSKfDrY6g5ntVci8zz7zizuOeyqV1
DrmtO+9jJ3fFhhXIPMTDk6b3bzMUGO/nEavhTxABI+Muy1+Ltv9rpBGXnyNVh+Lvka1ZWp8jFcoA
a7fHpe5PKRrxP2R1nBGK+bPDAS5sm9F9dWDH7+txSu+6VstvOm02D4Hj1s9EWshteaP9x7AOoRqV
18vHINb0W08wfgeaQ1yFHTcXwyF+B/ksf8pkLKKkLNqf6eTDriZzlsfMqFoj39c0aNFKkOIembbx
7Hf1B4v+ctfONrEoDE/QWVn87yw4wbIN6Z+bwUAO2+SjKg0vimsnfTD62Dz5fu6eassgSQTuFXvM
af6w3Rr7COZWjLE/EBS7DoYTXOPWqF9GoLtRgzb/yQjq+kUnVQXNKlijxhbNy7RM+n2PSxn3Xf2i
ejizf0rWpXhQVW4XyCjzfXFW/ddkdI5taRQ71UoQv78iS/SoXkpV+WLeYXExPKpSL6wAnD/+Aera
adppBxcvUyQZeTNuYtWAz5rvqu9cl921TB2YlqlmYWKRli+Erq5jUdXfrRRsoo2UxqXzfTBtK2Bq
bKq/L/GCit5g86dAQ/+90X+q7poBJmD2WdirInxor+6nj9oa2hOOVvKgqvEP3PV2VoJhLs1zbYp2
ry46as6l5mZ8caseKoxln8Fu5E95beOXYQOqlN6IL0w9xkyFLXM10eSnpie7L5YRckU15ZGbdMMJ
9RyNBOlW/n8c/Hmp7dX+8wJGgvte1teoHmxM6R5GLTzy1wyBn7vBaJxQ1VfGvO6aZLI+u3XV/I9u
vV/8s5vLYumss06+W1JlxUsS8Vea90EoPQOd8n61v+k4XlbosL7peiDuXbcV4bo9RFkfjMcATPRe
Fd3WccKcQMGtKsbW65i4/ZuwOvs6l0lOGpOLja4DiW9AWiwbQ7dchj9gke50syI4AaDgJjOC4Ltt
4eKEZZn+hEjCeJjzXruJg3a4gVTpH6y00R6zBaElAbfyuzMOV1ONX3PkV6a0+9VUSMPPXj+hjIjn
ZxMH1dVrluGMfOxyymLZ35eLhponFgBvJIh+l/jU/5noJ8e0eB+tYb76hT/jAsG9p23kjixrjSOI
3OHSixWXxLHC4RzNvRd9e1Cwe59/aq5EQ5aYGD5t4ym39Pi0aF2y66VpvVZp75+aliCEKi5AOU65
lmefRcwFrZMZyPyzOCXcpSWWQzu9zuzXQp/JlltVxfxKsXeymaJbf3b2SFefWgzMPlvdLulPHhGh
z7Gi9ljnFQKLr21s45I9kYuB7dr2roDVl9g1aeNna+lA4Bp8HfW3rTUImvSUGNry2VoEsXZMRgPX
8K11LbL4SIodEPR25c4jEYIVr/XZ6hg4rDomQr+qs0h166j36BeqInObcVwHCV14G1vN03o0nRiz
gu3KxmjOR2yToEgs8iz9pj/FS/WK58c8h7Cb5J068PP+dZZZ955c59t/91DdBFSzkERecVRF2WDu
WQkHs5LNtq20Tf8uWPsIuGZ8z+RreYgSuOmhTRAdVJWqnzokdfbTS0F0qZJqdDV034ZyOmTb+K+u
WUEsqsjIhX3VqbPe1F/MCivBr2tLHBFvfOFcZBoz46lucQbXrUWjYqcubJQ8fMIU1mYJu/Hm68Xi
Gtn/Vqsfcjbk/3h9oNMScZEq26u+Xy/mmfnZ8WVz+1U/JFp5QTP2Tb3y17XTyvQjAmPG5zW859gz
oGhtNgfqoKU4HIgAd9plY3P8r7oohNOHqmwiUf/3qUMqDd0EqL6WVu50ABa3n6eqa98UWih6fLBU
y//lcn2RHs04IbWwveSyXcdNBnZFqmwvmg+1PzD3RuazNkN/MpiM4Nwm/MtV0XVyj32TqO90J0je
OryTVL0x+9a57XSWsdOyvhsSCoYrgRmCLrRfS6IBqj4vg/m8ihlSjro4dhjkSGA4EQNhQWuQClCH
ps+C2247qGLfO+1BjyFoqrqpbUlSk+NvQt3UbSJTmXeXeb13lxdyNwTWesMkbBMb2xrc2Bv3BL6Y
V/KKdbbqqFqMFLu0rbfYxn7Vq7MgNv4apoqfY7vEudg1Woc/20Iel8XUboE0FL5d3qnDYqcIxWwH
dabqUhJGO/CHXfSvBiR+If5sY1XnTBuPi97Ul3/Vqx5qKGny+NCxXP58xf96MTXW6IKfBBC3yByh
32KKl4O+2ZJ9GV8rg+xGGZcVwLlxrdf3nSp+9ZmsRI/0QJuOpvSy0DGcFCPXLjl7TVkcJ5EUb2mc
Pyoo9yrjjL9F/88eASDQ/3uPWGv73bL2yDIGKPcFQ0/wqk+qW1P39raFx+VXlVdkkJK/yl8jOjMf
Tlbd3gFLL29V/Wdnb9G93VjiJOUMQ/+AxjOIchul/JnYSUC6r/NO2MHUYbs4/cNnZVPJ42Sam4Ai
dfV2kF2R7tlj6zt1mc8Gw8O3IUfFdtU3+5TNU2XWFj0qiniIvuoyX3jeZ7lWnilfTYaBjGGoRqrK
f7SrspRw0P91uf/sOG/vQLWog7qia/h/1X0VueuY2FUfv8K/GjsBiB+7gIzLHDbJ0tzNuKCR2alb
/aYFE65bgqJqGWJpDruk7+A08SsfVKXbuZsY/2Jlu7xDc9Ca5FOb6jxLzNQ7+0FOuGTq8kfTf1dt
qqZF6PnkEXmMvupcB/38tILFYuRO9yTACjzVT6q7OhRWwLJd973P11B1ttAzyPr425u1P51wtgcD
U5bFHcG44k4S+zgJ2NdtXBsT/12fo2pRfdJ57sFBjuinbr1VA5wl41CPFlI9ZWFeaicf5UtcYrTp
tFhQBX7yXDrp/GGUYEU7p+zJQ7eYQRUJAIkK5+mlhczKwjF5QMAOYzQN5lPO1jmcSnv5BcE1Avw9
JWExTGCNrADMkg2Rt0iHFy0miTdaHZR5D8lbvcizs7atu+AM1HtrXuaXRgLiTF0UrQ0/P39eCYNB
gisxQmsDt19RVtd4LREv7JsbyzHJ43pL0ZAd+l9ZnamDTGV9sqWFyEqS3Ll/HwitwTmdeayVqW8e
dV9+qMav+n/1XedWbNi2/7zG11CR++MFL6y9uvZXvTr7qlsbP71Nkavd3sG/XumrTr2ZfEXy1Mf9
6++ufmWnx9atELhJHHmHICMG0V5iHWa/lPsuW8HNlo+BB4FKq3v/panMhwbbk3udROqLHIw1XL2+
uBmnMnhZ40HuiLt4fAe02nJyDxbL/725FYPNw3LVgOCoK2VjZ+DXIH6oRgeJjqeY24U1922XOw32
Rwm3Op7HHONNRpIMFFgGVVanyBNPFxCtG956Dl7LGH/dYp6uqgSF6rms9On+syRsAlv+/PBZcr1T
udb6oyoFORESF75uZXnfdLOGrjf16706mABh91Vs6UAUqKta+6+GDkQlVge+v+91Z3Bh1m4tiBmE
CU+o09cVWvi591kijlWRYgL995UhpQb7ygJ9GWB+B82gtPdo/rgPPaCbB7v2stNiezA6xgZoyXaw
iIrclVg+mzG7EVal1A1WcrS6dWZ5Skn1zVLbDDs3hSaKrcbDgFlJps23erpMu5LI1k/UL1rD/dmh
cLXT89K8tbTGuy4jaTXV0MLyxC9P/xgnB+7Uirt3qfnHRfb1pUQkHfGtr9PMAYJLWleuUZaY9aU3
XDxzZi0+I6VOzBkik+t0zYsYi5qMWdWdCe41LyULnGOHBe1OtZaQeu66qXwjGF300TCtoT+k8qnZ
kqqoO6yh4+GeNiYBYtwwE5DzHyr9Io14/Tzk1fTP4k9tdUsENrXkhqgQePDtLF5r8Y+iavhXXbH1
a/wK60c1xFj7Pc8W59QBB5qFIOOxlGLvCb2DjZZmj4bTgUBvZftTju5LMOvWSz7M9in37PhQNGP8
TSuRPARK87NdkfqrxqW/Znpp3c1kO6O2m6v7ORW6PCYJDJAKlBc89Ck+GzLHo02a8YO5Hdg1tddp
I5BkhPv3YGBZpMsJtwYaVTem6N+Er7OLuoY6CDcFBJ4coIOBSxP2iqcwEmK2tXy3mgaFOxLpuLEM
2TEdQYTHoyOuGfzpa90KtBZl7BKJoPjVILZiafdAnyzMT74aNNdp7zSAmx6siMivpPduJTEap6Lz
blwIfd+m4ae7Vcd4r5yHLThIlqANQTAnJwOOGcozk4YroavdQtqz91NSkvjZGlSdanUMtrmIJNMH
OGwbof0VauXq3Qc9CHHfs9Of+lI8ybbVXhqgXSe52uahaCvtvXK0SHVYcLbdDW1u36qRcQVUR1ke
IO//VBo6+d2/JNh7p2C2y637zHXMeyKS0yEpNZT7/65TZ10m2mgLZxyWYBnh7rAzGpfZ54/JWHVw
usK8BvWLKlg1D4iwBPR3nmvvl9ctQ75n3V3sbZgzu69R7TY+sZoxlEvsHVWDeisx2AesMxLEnTc3
Wg8KrDZI8bbgtXw/NkYSktAn4Nyty9FrpbdX3fyYFIFrB8y7W+v/9yhnTNvXAdMTzTLHB0RBxgfY
CFDsLfxJySTdftUPaUWieF19toN0Uw15oeu3hFjxkP/fcD4vZOt+2kJcnnVPtpsI++S733RHf1di
FllwhO/r/dYSiWy24TdvntTc3RiAr7MS0Z8lTi0nkFnWvdPIv0bzjb6DHv7TSobfXC65+9TXUspb
3iYJIRzcU9IYI70vSS7V0I9Ylxe5vjMLAzCw9O8WAzUjpQSTjeYx0VP/TpVU/ValegWriI+fiV+z
qgH82a54bhYzftTKJ0DC4lkdVqxQdlk7pwdVBC662Ze2y7HNVgTl/OFWGv1y76wlAnJk3SMfJOBZ
NabevBxwP632qhWfyfmmrPC/UK1diZLOAo5LNaoqmBZAbe3lXpWcmBhDLG9jtjeVudt8XotNxn4E
ULorAKRHqvjlE/tpMKHK89ZHtlofKS9Z3fNnOInG8uz7yOWZGgaCLHnXZ00vt83E/LpsJVWlm+Yb
8ozFneov+csesWdm1tl6+MCIHkdhE8DnYgFkCsjtIMVM7CvM9IotDUvAmadPUzwuusvq0U7vyEvp
O97Q9IiclMnCNuS5+Th3YwO40syjpVzwudJG1LmH96R3gof84vKwefTgVBbLQra1KL2jTXT94HuB
e7Dr4r3JGg2QvqtFgvTkiXTsGQHO9DGIebgbcIO++wS67R5lVMO0Lbjl9nxVZ5oD3KhtEE4zXX7W
TJtKbJObTWw0iIg/MUsTiiVyxpQ86TEuozK2d35tEsXNNyT5yZsfl2BbEQVIaia8PtTzpb5YZrdG
r2YKuxLa+oX7fw6Bsf1RI2311OhWck788iMYkx8iS4JjnBrBKY81Yltsh5klU/5F66uTLsXR3dAM
vpzPWdfwWdGt8FPsQW0nXJBxeWhaKzgI6MZ5DPq8NV4Gy/geGKYf6iDCdvYQE+3UvLCzSBDpC8Cf
KRmiceLuIUpQ4fXSY5cDV19/CAId2WHyhFhfCwhAJCL2gJ49CF/NLHdkOvbTNDAv60V2MwNbDEXd
3w2E4xMi9r9yp0LasbX6fVIb7aHptTKcbACmZjFG6LkBdEo/DHdYf/TtcMQ37CxX595qOv0mkGBb
mZzGfZB2VWiky5/x8KOrUD1l7/sbCVq+C/mButcxC6pvYwmYxGwGKHD1kwlaLZw6TJ1N7VtS5ZHT
tUwrbY/tj7B/FNU7ejsHi2+mCjCrmj35W2eZsHPsN9gA7QXIMbsTTBZCOxsJGWjaFJlrVQCwcr6b
qbkC+GZNGaS1iOjwAbt331RMsEuJyUvb5NfUBVm9JuTtnBxt8LkejqBFf2hTVb0M8Z8t0pXHtpOv
GtFR1gnrtZkJIJXpJvQyF0weq7dDVuQKHpNPsraooRBeACI5/S6ypLsai4UJUfEyjKPxanmXEQRl
pMXixYAXsqthFO9mngFEPO0ztr5Xe50vtdBxwMnL69TjtWJAkdmvOT8Gid7xmIInvaTJOWj7vWdi
WhbXHdYU9vQ4GGnH4rNvj6mL2Nc4Dg9AP3Z2t0ygkO2LUftaqKdpCdJuePbWmoTlUq+7Ia66i8im
czeAzUXihNQs8HVt0E/TBMestiuAr+C6kIsm2596WBc0pIn6AZemETX0NHavvgfMGbcKMbTusR9S
NOtSPXJBQAooz6d1hcdgY70RGnFlXNiW+9E0aCzd4+5MDDu0cQUCxaFfskDAy2zb1Ny3SysvQ45g
8b06beG9FeE/2lZTp6Kq3fEo9eFcNwS6QEcySl3FUM2fF0jw5shiMyzndTpC9qhgGdpdiMXyDH99
lRcRpObBGfR73WzaC0DylTss9bEpYH+8kwsgk8FcfjNXudBk1uBRik3FmZVByOyXXFwTUnOVRHHj
4f1S+L+e8FH5yHw2cJhcp2Fl/jRd71nEQ2iS0zsn1oAyZzb+0Uh+HhGsD43tIpzZoJlKBr6uNnHa
MbjvijxFtxPDQ1e8VOna7osBIHI3/C49tAIA6nrIFTbNftVS/37s4nO5+tpzjLBmvKQ3hjW8Vk5f
H1AM+OirQtt7seTHQ1AN1Y3xTnfFSAqfRLUh62eZjt+Tzu5REEvdY+6SUGmm4RCPXRXxfvObspyP
QcoXUjZoJZilM961NV+WUYiXciKvb7ZsXWJxzLPysBJQPrlC3pZljaRGXr9OjR6JzZMBfzjsWfAq
IqOZH/o6vu0a2Nw5N6NujA9NbLynpkeoRnY3OvuNaFjHcQ9z0blopiaI2ef2uRCQy7u+/VMYdR3i
BWvp3Z+oY2ThbGdYAssCo8Lksa8s44QyZpcMzg7l0dqTz3oh3lpbT8PAmtn6+uU19dzk0FkTup4J
2NQuKM+mwSIh9/P3vgvWcMj9JfLkbdMXoe8ubiiCCqPlsvEPNeme6wBksUtkf62cgWguMgCIGMHD
6oWOFpwcXonpZ6EYnXerTmBkEXK6F3pwmgq0Bnx5qbXld+ChO+MEH85UYrtnTeeKzFOYCtLFTM5z
tDjA+Woz8CPC0POJnVdBdg0ViaJsb7Kp5xnsz/YB0XozHDaHPasw3oqimcGudrf24ge7rBnRrM8h
p4opu1GHUTjZDdnRm6Ls4B1BJwTGOz77OQQLIkth6Wrh0Hd/Zpbz5kzLH53ZkwNL7VvA2DcNLERv
IY5ou367g3/8TWLyt/eq4gU5X+c6M92HfVd0pyaR5UO5gMPT0uFRDGtoD2WxL1nU7UyIWYjRZDjr
GBNY2tKNBgNH09YUFkIcfn7qSj+5xQ4iRmXDSm/WoHTOMSu1i0hz45JNFgzNtFpv6iyfThXio7dA
w62jIcRyN6ZlwmIWWivwmPYwThiSkWsy9k2Wew9ln6T7pLtrB2g9tnBJpmK8BmedJXHV4i+WIroZ
bSjIqM918uY2kHhHCOfFtQJsulbRvkp5GjUXne8q8197kvZR5zkDKtcp2p4DMCBrwQoFaWr929qy
czLasX7XWnKiQd7P58axnR2UVxn2PC7fZwemD0bY7ju04h5wMtgHcKq4bQ3CemcCw9EMqtb77A4D
3plCx9POQbeeuMh7ghBByGN9eieezoYtb8d3I4jHsAQl9R44SJA4q9+9JzWPCPTD2ncoZDNitkgr
JZp1wejLvKL7FhCQ8OKdKmZiNa+VBotoTt/XPm8ieEk2mO6kP7T2zCRr25fUZU8cJ/Z4xZp6uko+
683sdwcAZ+yVmYB2TVBCtSw85461NhGl4EFbO+2lz/nKJjsaXd4l0h45ErrzhDYpYgxDYm1RUFQ0
gEYB+01wrnJn24hcIOMHXdckhgXyhz8WpJjh5O9bvX4mp7McRnj8O5BCboQLjRWOhlXct87khYvI
rX1OCDi0nPFo1nmAF3A2HdbmOubtchpkFl9XPouWubdgFl+LNBYPBFKHEC0YpqxO0++RIEZJq1of
XHthwq67JSKQALoOxVwSU+xk9TEbIsgM/cHazAeHKots/Inv3Wmoz8GKwyGSangfNOv3eqjR96/X
Y4sb1n5pgjfAwbuhmzKIL9z/8Qrid2l9wUdxwYZg9NmvoLU9dx/naRLGBYFW2aE/ITg9ZBmUIRGj
rWNMxYOr5Vdze3QnBYErtxy63YBmn4b+ERO3gPhAQAANxNiJhqD0Qr2sSUQyPfRZ7D5NTUBQ3SkP
crCacKoJatRB4u9yjJdCSWZ5L9PG3S1+N14sx3XvMmFgVZ2v4BYk4TLD5oFasYS+9+rstrJaQLrW
7YIk1H50luwGbkd7ZOHv8M7u0StqT8aSX4Um45ueWxVRluYP21sHDJCEcxqRgEjTjBDy4hn7vo/r
Y52IIrKzV+ka7UOyzGZIRO07T28yzJNYLpUTjsvYhKlMtHu3kcN1dmctrEjX30kxiQitVD64HlxS
JO+rmjBP3ncPRLsBNwwAf+oO5bfKwbjWMwwUodGaCxGD9HUjv0JvPPCXmK+9JNuIfVlwSWIfp8LS
v0NA+TgmWhGOvn5vE9DZW+6yhEavXfqgfhXC9W6rXvvdzfxQs2NYd3bTVnu55L+kBX6nQ8wXx4qH
euiy22Kc5lDLFi+cUffumfc9qOdhoLvlBQPdeL/EuHaIEab0EMeYHTXlTnjab3u2pxs7Br41N2mU
DrMTScH/ZGjM8qKJEQqoRWB0meuzv4wo8vt1e4vWz1Xv2FJZQEUsrMhMpO4By7IiE6V7080BTgoz
iyejG+URku0+nTUoa61YT6VTSKCVzUsv60dNB/CGsK08elJ+GBi/R1Zn2NxhBTdfYN+vwwxLbk3O
foJbyBYTHcY03yPDygo+MZadzu6jCVJxgaOkk71av0tpgZVjWbDjpoBDgb9xtM4zrh9D8FHElR32
3kisA3mUuUCTVbr3pErn6wzIEK0QeSj85M1DJGI/ByYugqLYr3Pishke+YLGURzcJNb3wiveMOKY
dy0hsz1Sh/q+SEET1lpyXUuzua1mdGhkzBRVurYVekgxHbQMD+++zPpIxOmRGFxxyZG8dHXTvWGN
f4vJXI98cPZgGYZ2bLiRwnh5KABwTGUmHiX72cQh0Wz55E0EvJK+lexY9c5kpc/OrrGS+Vg2rrHL
ANiEwkfGMbtPxOywvJFjVIKQ3Dle/pgG4sZ1/G7fI01J3rrUDyN0vNPq6QGM3xYptryBSjPm5WFA
cHkd3BoZnQwNdHSMD/Gi76XndyF05eIQBw5Pklgke9RVPgxkV/ftIKdnoyQsVMK+aU0Ti50gwCvQ
QnCnjbN5h+naMz+VT4zF/0H4szgIDYX5xdp5BRiZhKAcaH2vw0mgQ0jKjEtgPrN4S4nPwHONNLCB
gNr7LhpZUhwQMYU0jhIE6PC6f2oLKFwWicCAnH83g6AvZnsJdVbS9oAlD8+fn8gsTDciKx5xpl+j
UTfiOyGtD9cmD7+OzSUbcnGuFh7Xtgacqyab0Xg3HrtMqKc3eF7uDNyforY1UCKpY6hzMTilXF56
swLkNRdoqSVtGCNseNQ19ixj63SfB2cFBWHXJZYkrvMYB/l6gKOJCH0OIXVYNXbqc5kBBAjaM1Zz
w2WexHhRZ1+HxLWHS5kBnYJTw0ztEW4H335cqsI/8uM2F6vQm4tLvOvQr/V1QWTzIlomhqxk0xbA
S4rU1fyeZMBQzMeWBCOSTjdEL/yQUP9VGEF3ydvqrfNLAiiVPXWnNS3ZIgewmv1iQQ50WC6TNaAh
7Ek8KF2jLEPHqUK+BPs8apsRVXOcl7W6MItUbILmeO8M9Zubggrox6Tm+oRaJP6WpV1HWlqn7KX8
+KIOLF9Zh6b51SHsfog1vbusQ4dOzeQcOx6Hl07PwS6mLEvDtqtfsrz/Q/bV8PldqTP1NaWrg+bw
Eq9+SOBRHOPNBU7tM9SZvxU3Syx+713XVDNvmoM7x9PFTV4hNTU86PYGEtvsLsjKBl72ZlVJZURS
b/Nz368k3NedMeWPhhZkuEjzwUi+Oci/oQTBCl7KOI54SG1voMWwXl5zjccF0pVRmi9xGaZ6HB/X
oj1NskVYocKNLEvPUw8vUWOxBgx2ti7qHSDmQV7YW19J2zXoxFv+GqlTaaQN29/YCtMeECVSIdC/
X+oqYGs12cRrMIK5AHQwLwKOedR48Njan/5a/CTu4vPNxmg3jabjszumjPcM9oOpOKvfqjHn+tJt
B1VUBxsxD/7m20/5X80xBtD/6D15gTwskyC4WB2NBjPy0f1gczJE0kaNae9qNgIjVX4a2zIgqUOH
pMF3t/YzRIqXsAs68JnCa4HccRhB/B2WXwItdzKAs6H1t3ExpOdCK5FRvh+w5zoM6fhYxc1tznPg
gjotzkRN+QMZp4RAuYSmNeDtuJr3Ek1mwuGav/fyTgsBRpNOSLL1KW7Limf3Wh6MKXn0yIrF5TN+
x6+d7lvHcQsT6I5TXuYEebauM28WA0uJI0QE73nouIeD0QcvWdYvgaJBIvtdJRApx+ms1W7OreMv
V7EghOR4mmTVRJwxQLyhHYtLrAv0cHuNZRVkrBu+mjNaMJoTrmSdQ20GpOVbZpgHif2M7F7VNPkl
qNdf/Nj4QgBaPdtThaedmfW7lBSZOfXBdRKrdSSo3MAaizK2EDunk/W9XkJqHNlGRaJosnAokvre
ycg413WFWHZ1hGi/7sjCBPRCaNWaUZTEW8L01/wd1H93E1eZHWFFWu2ktra3OcIZllFrbw2P2YM3
d/65wA/kEc86ctLO2v8x5+LorT2ez7397HmiPnILVKeYOPpbXcUoJmTajyG2mwhZyBHEqCiums6+
RwbjvilS8SNp0lciSRHOt/bHmIhHhAi936Ugnsa8YFaae1/ELF+qJGvDTscuyZbuTyLzPrEAnlGe
3g8ngiVPpAbhuAwtRCuiJbs6kfnZROl555X2ekI9cD2upA52oDSt3ar1cs/ycVc3U3bU2y3eERCR
qoi09mJwrwD9sQkT41MFn8TK6vQj1hoXJjjJBPM5b/R6I6+ke91y1yc56R+9NN6rqW9RBYYwSbaf
PAweCZmfBegATdUOrdP8UWR5Cbk1X3hI7fulLG7asplunC16twD1nayuPQVjp71iObsXgUVIFcbe
Lh6K/ZxkyStIwZ8Cg5c7uzO1F0t3NGTr9WnvDyXIRqdOD0U3+x8d8esu8MHWy3i5IfCZ7AobOaWR
DPIJJeydj4LyDxlMVuTlnnHPDsA6d00qjxLu2XNq97DeyYT/7pDtdILsV4cRKOtpw3oM6qLZNP/t
U2CN4tFqY0Ibmqj+KJrfyAqk5EjTJlw7N3gGbRwfktSDMNyueNus+XpPiOHXYvb/h6/zWpIU19r2
FRGBN6fpM8u77pk+IdrM4L3n6r+HxexNR/2z/xMFEoLKwghprddc5yls34amdV86hC2iHDwzBq/1
GQVehiPJf6f82JvkvBNyaeluq6+7pac0Sl0K6b4dvbX96ylktz37Ms77eqZcAyKfsD8WM9F1sxiw
GZW6bMn3po9UOkn9t81t/9Zd2qT41CbnkbZJa/ODoZbjjrVdmu6ABJd8VJdN1WEKQzj1P61GbzIh
WPanCpDdIz5I/9TXQ9cynEgDKpZyCpKwuklRLp/ZwSwQH5O62Uz/qaMayyyyj++LSQ9eLU3ldXAz
Yw+IKHiVtjKzGd1jczhLmxQq3HQ1Gvz7tSmzk+eAYWw7qMUx7Wqior22yY68mWvyO4vG6HLytS1W
msU6W71ubaw494hIG0+FmWrHyC2Ds1Ui8VsolfWolqb66GdexKdvbL/XrvYFt/BFj0gZb7MfZkcb
44+XYppZPgXTDoHw4s8IxMU5xnjtQmIE1jLsRMytDpru9Ye+Toml+PmDXfTNvRmnZ5dv7B0OekyR
5iS9whw7Jyz573KkEs+Iu3zkdeo8Qj9UjwrLLoaVwH4Y2jFmhq8+JGN7Qwwlu8M1M8TKAiA3KKr5
aHiajdlAhn5cMX8PHSPYc6G9NwL6D3lbq3+it5YfwsHOj+qsPZNu7lhiduUe7ddx30RVfjbrgkyP
iiCTpkOUY+p9SPpe/aicAcBomyxsCiJJKb4sWL8Exh9x+ctouoaVMoDGLrC+zINZHjK4c69phEhB
ORY/iOVPd9JUB3r36KXZVWpSQBQOTg3U74P0l7a20z88q6/vpdZHxUyGaXxo28kDp9aGhyJLhtc8
9HNosNFwVIJheJW2qGCyCzjqUWoebnh3UZX9hQzNPx3mEYlYopJgUJZzSJHpf0eDFb7IabwSN3YV
y7Dd1qHvkFk3lTq9SlvFe3vfKv6j15DDn4rDCHv3WZszFfO8ZDo5brCEJxi2pS2wopcsJ4MqTVbR
g7pNi58yrktTNMzTXi01/SzVeGqK14mo+HqGHOtZHaCSYF4F5Aoc9DkuY+cSN4yvSLb8B3S7dmlm
5uea/3Vr/9yPEH8OHNLQT3K+rWOvRW8j2ThWNtmwR8GpeEAy0Lwa46KfU0XjTtqk6Au1wKudIogV
4Jz6NC+aT1Bz/rtj66wls3MpdfV5a5KtKfWLh63NjbO/VK9m9lNH3s6tm/ih0EkZh5hkrltbm620
gAhq7yY9FDJMa7c8qNKLogOGaXXUfuPSxIRAzdqPgEDQ0WfOcJKqFhYZKuQdvGvHaj5C319APkus
cOkcDWF2icMQUPVSHcKuxKkTnAlSTay9QvvD8FLwbYVJhHmpmiTVL3oDcr8dOvtjzOvhEirM2GRv
OjbJpa3L6RCYcOX7Fqt2v2ZSYidE51RFCxFJS+13p89ZgnnhF6lZmZa8LXkCqUWub78bpoVKUpu9
SFPRBcwmsnK+lyqIKXOPd9qfFToPB32svHcr6hUkwSLlaHme+64xNbqoOZM6qRZIvaC/xiRHOhsM
F88wGO5kpw+i4/2rzmPd74fJ4L0qy2d1OWnSMt1tPS+/l47YgTKnmzocSTAM20nbwJfnGDaoUHms
772o7CHR8Mkb5cMm3yZXd3zCnUsap+2hi+wNW58vTtqcQqdPwX4G0TlHLeQ9GF7Kss5OnoIhazos
upcDMv8LXdKAk3IsQGV9KElPdCpVv3ZBwtd9yrMPSxsn5vmMcpg1pMzFDedujqA7O0u1V0aSLZ7/
BRlWpO9HRFe9zjxLrSqH+t0xroyO0dHGQ84BFXRzdN2DvpUgAZv74UczEslKK1JS0Gj0i5YHzj4k
J7BE+Zx9D9LlGKVmdyKMtcTGXKbz2dvUGfne1LPg4ukHe2Gh2osPgxR6ejFM5cnI66+drmCB4VbT
Ez8aGY5iJF6dsnZRDGiRMcnjfWCXUA11NARRzSq+t3n/7PuV+o6DmCBudrXp+W8Zca2kYq6uKhXX
Z9JAFy2FbIXLHMMuzIcgD9K1SRv96IbV9WvcpD9L2zUuDfLxj6GFPtzEFPcuq7I/mHs3P10zfOzH
TPsLeftT4jUWi6WnZpp3TMhzcthtC1zCSnaejvpUsOCvw7zeBWjSf5hxc40A8v7UMoThlOcU+4BX
3S7uak3NT4VGnDZX4vzoDnFJ0jv6yqSvOvcuRIaw9UJ0oZP22eyLmkCAHf2sw+9qMNtnr9EWdH7u
HiaVGGEehwWGtS5BWxVkrD3rL3M85O9DFy/swjS8STWt0BsFNHEP895+9ruJPFQ3VHA1jPE5qs2F
XxY3J1DB8aWp0AixlPyCzQri6aldXwj61UdzoZWzMjdemfrz52dykCQoDoCgjrFCop+kVrqL9TYi
eGPvTP0Ft6/XYGYEMhhqT4GvF7js5qC+FK380J0We5Ysf7FYrX30s6u9tI1+kn1In3p3Hd61u9H+
1TE4f5ih471lJbLYSNN/9JYx4V6L+emyb0QIjlgzboJLTUVv8bXqidwvtZ5k8WuOA6bUpjorXxsv
OYV+aX20RYXJZZ6dZV/nWeqL49eXtVaa1Us7zBi+JSqyFvolqdL5MVuKVh3u5rjVCddQK7umP/Wu
YqNlpNuPo645rHmnbEdEB80AaTSWPbHFN2aasrtMr+1HddDY60/tfDSjqEewdqnLLilIYGKv0j9K
ZT1VVjUWSdWCMGo2hJehzwhLNiFGRa5VhxCGUA6TarH8AZIANkcvsGeyFsCJqI6tTu/ZVedrF07v
a1X2aHXZ3yIreczS/g+ziItrRsTrse+rfwoUMJ0jfk7V/tOOQfXGB52fsvVtDUczdlg7VDsA5EiL
LGeJWoJBox4jGGD6wZORuOMp7CFTaqkaPPEmQRKw+3m6X7xDpE36uVhyPEnVrcxnGHdEGZbjt/a5
apAvqm0FXcagZirna4dw8kMYpxR53OYAjKFYDmlJEnlpi0xGT4SAAuAcdvueWflH6Vfho9Q8b/IX
aCVOwMvOoY2VszLYMQvpvHtX7Vx/sNHbBzHSAnqhRwUslcXxm1TCmhwTOtHzvVS1FigHZLz0LNVy
yuOrP3ggh5cjkfHMnuYhWv+wNNnWtI/qNHiVmpUNhFgHNFGkGuG5fLTNJRC9HB7aVnmDi2HvpJrq
jvVcQ8GVmvy+NtAvqZ3Vz/LbswXnNVqxgo/d8rsXYNGka+VRqiWmzjyauFtL1bMzZJBihKCWvnK2
yO+f05IQL4llUmuWlqt7pWrqm02ygEDyVDFWm0VzUW0yQwGmex/OWEy7OAic7wCI72q28ILifWqs
+W/iFl8mIqF/lh10EZLy4Rv+unzqmRru8MYrH0FwpJeysP1ba8zhne8r0YU8ZH4pEPF80rP4S4o8
2692cl7NCZ9kxy1/5VlhY3WajDetxEzUjUHfEPuJfl1JxDdE8FkYaIEbP6ZjHoPECYI7UqTneJzf
7Tk3dshxAt8oU/uhnbsCm/lK4/HmTe3T7EkKxbbTJ6KhONn63x0UHvd9AgPdHSryaUHVA7gCeg6H
TkVjs4PF4rXjHWD5+Vo31Q/s6pSrpWXTu9VVPHbjs4YP8xf8jn7ms7snQf/QT6V/Cu3wr6rLkqco
jtCtTR3lBE1f/VJascaktT1prm5/hPaZlFj61Zjn4WQoUXx0lfQuULyfTNfVm1lHf5lR8aMbQ5P0
TuVcNBCjZNlcDGsQGhvrOEWBCfKDFxrJt4EkUTpZLlCkimSlw4udVKN30EPSSxVAgNeiOBORj0n5
YTbc5jGmC6gTkyXQvlZz4F0sj8wnwPf0WIXIY5oOYCVsY85N0/v31jcX1vfjkGuvhtrcIKJXO7JQ
wUktiIhZyF0SeBmJ96rMzWvHeBrHbzpOA8ZL0druZco65A9HAMr1njijctEU8mpwmqoT3HkdeRDf
uP0E6qE+pkTADugr2Yfczhf/xvnK5xGJTTv4s8rc+m3W+WjTpD85JO4BdzshEVMKxRzD+9GLf045
ZmfjgHYuFmd/z9Bgylb3cOHCC93qw/aF5K12tnBqvQVWTlQ+Kt1DkKvGF5CfPwYrLv82UcEkF/RX
1HUV5O+QYH1RIg4xtN1ORaTuimPWgG+IFj1XoFSkJkVltdoJ4jzBsaWHFH6pg3QZvTsfssorMioa
sL/4AjbiGNuI8veaqb5NpFaPnk6uW6oWQoqPWew9SK1fDO4HAzL2aPf30mTAPjhjH18dGhc/eK83
WlCeAIiWmjRpi1191eInLgcsX5+rwZeZuUt0KTR/Ufssu7fJB9JqRuWL1PCCCY6p62NdsewcWdmQ
r25vUvN0rXuLlBSEgNNPa5uONv+193IbFg0HSMGk5MSrga3fckDgKtMxqTBUl53MquPnTif7sOxU
lmIcCPwpkAau0oNQ93DzC1SgtlMGbnpDfDVZf3MWDcU+8qa3KSbcMVma/tb4WBLldXhLs5AvXdHG
f9utja40c6dXJ7Rf0+FXiRflOzHN/WRYI5YAufFejuXPMEFoQvYRolX3iFN6FxCj5rut4SOm9N5w
lL65oQe3CnuIvewdVDI92B5bZ9985ntfAoapp+zmhcwgoKJFr1IgjlIcq8Qvjsl/2/Qpwpa68hDv
tvXodQpGUF6+h/a3eU7DyHhzi854S2aFQR9My1WqseJ1V20GHiJdtME23viATU4Wrf3zhjTyiErr
xV4Or4L6BNzdRxAdbluldM6rFEncMNo1w3h1gth5bdFGfxxjBZq5DgCtMAPY0ThBnKUzEcHwBS05
1jR+m+9B/TZHLtB4BNj8z/nq7u8iU/wjzH6AUdgVvMKl07GWarq1Km2tWR9qje+Z1DAPLM5zBcBu
reo+R83Z2Qe48SRNozGTzutidW/oVfAmbdPs37ScF0Nqdav0l9aqC3rwR6Xo7empBBzysDbBgsRJ
ZvB2hpNHz47La96inWVPurkjt0um2BiCVyk8NTyrhTE/Sm303eYxqt1zoadRsp+bJQpcV85O9hYR
X/nU0gmdNUl82toML/nLU1U+en3ZvGgRrLK/HDz9xkZ9lYLnCAWPnmz11uabw0cdqeM9ij7qK5be
8X2t2X9sHRLWKShvNM15a3OxCWrH9aRNPyBYgYzQ3hrt6V6P4ud29LJHvoHZIyn0Ww8J4iY1DOps
dSebXhq+aq3ZXn9rk8OspvhRt35w0MoqA+STOy9SuDVRQgdCAAx12kpVAaRLLqYeDgkc1bc69ss3
PykJr3lxdJa2LMqJVcZAzMO8KPdT5as7nn3/Kp1NA2/EApViwwT+U6rY0KQMs8egi+q3ei5fWwKF
D+i91m9FgsitGSr+XoUOitfDcOd0Zs8FYGcIfOpAIhWklGbXb+pUx09N7F5lpzTh76MRvG+8qzYN
5eNkjnd2Hfbcz8H4aMyhvHlj3YEKmoLsoQ7KY14eFXUoD03j1AfNCmaARz4W14rhPPQJFI2495PF
9ueIf9LXxvAL+PD9vV/2D1YfoNgekpOCl/DD7+KTFSJ4kFisdApmAF6pVZcxsn/Nbg6Crb6qfQBz
QgnBdKu9fmiZg+wbZh+5h6+Hnu1mUML7MVIgkvp8zSXbBz4Gdr0JBl1VhhuIiQ+tdqJzwAeBALcK
JB2Qct/rd+qM1lyrKQbJBdhJrnJOR/0L6y4GG9ALh9JQH7MuvWICq9xXXQk9th/ca9ZDgDOMj7gZ
YpZ/Lutk0J5ZH7pvc2ZpqLYrN+IdLcFEo9hl+dTCmdqpIw6WqBOTvp1wA/DKPtm1M99IFsMPav+i
hY33vIjwTZAY7Kky4T0Gxr3ZxOpJwSJyV0Rf5nl+JyN0iFqtPBV26971mTHhY7RsbsU0oABvG9Ud
omVfQViMuD+1/al0QvwTdd1/7PNfnCa8Ibdi7NB9HvaOaZC5LRTtPmOumlmj+mKknHmosvnOQnA2
CAGJZApWZ4kOJ29KLo021Le68+sjtm3DoXGc4D516/mgtvrXYMQ/AMRUdwxmKBrqXL5YwD9eKt38
UOKoumSoNd4jkwiuhG/KMW2c9r4sCqIk+gB/a/b3QTX19wAJLl2NIGNbJ/u8Ls9eNnrX3JiqQ8q8
gaWVGe4MXGz2dd9drGpBBAaddjQHOzkBEP6BVNP3xcTvYpIl33O1+j1wuG6POhsRPJ4bu1GA6yVt
e6dRopMAXAstCVbsncHX3rBh26g/qkSf4NWZ9d0A0OCqLAEPo3mRGbW2TKuZovAYdeRB0hBhljxB
MiIaWvVDz773tvKYpvB8EUfZp/EL6OW/Z9eobuTfVL6ESY3mmnqbikp7NWF4mDz2pHvtekjA3zjV
3sjD6L7Lq+AWjMwwMo33dwqLPfTOErm9YXl6y4yQldOjSeFEHxhkMsFMiKHaVV2fQ3v64Zqqez+6
SbsnFNiGhEJXsAOeRuSWbOca9CGOEAFkGi3HLKiol0jJV4gA+X6Io19NVuJOG5kXvuV9AmIFeav6
xAX9u06xiBkJw5N9wJSjraxnAiP6LgZddvDj5s1zGzhmboPrkmoU17BmHIwVcz8PfbMvO2ICdf6M
pql630eRdt8uhWNiFOdAwkzzXagH/tHsQOqFms4KRXE6xl6rOQZJ4u4BZZ2iIvilkHlAiSFCUYhQ
xs/eGsovLbLmfLQvXY59lOPCadIDciDqCD3VY3r8EDQAeeYXViTtnrxnVZqP2AlnO9wAPtJYDfnz
jrVAqA8T5OKn0SPAXuvdRFY4eEVYhc9nW4FQ8tUOHL4Z348gL3chPnbY+uF7kKhweMyW4PWcBifb
W9Rnq/5X4PoZAmUG8EZXTwExmDnAQ/8czlik6RDmd50Glan9a4A0GAH7PTYecL7adog6OzgMtuoe
oeniqBYdCOVOwYBFUxXkI9GLCQKfxELpvk3V9DqGdnNPqDHbz92EKFrWPsFefiXS3Ows9OSv3qSD
AtV96+rY7k3xe++mJL57sxacThV33xvXuy8jhlmzURjG0qq6zCgsYV34bQCIeq667hveBwacYDs4
KmUyPQx4Fd07BI+LhUAcpPpb6rh34B8mZtmjzxUcvo2s2oluBMCX4vioG52/awpIFFlcEahoA5Os
W2ldKrcqdlZit2eg6wWgOM8CdMPH4ASZ+ebkJKX0As0tpGPfSqtzifIU2iGJ43M5tea5ryvvj9R7
h8vUqa3/c7brA5x3vqXeApFRfkZGv8+tLLjpGHHv9UptDqzUvUsP8OxsgQMFd0JKSvFZvHUQ7h2r
IOihmgfmjA/eaA3P6YBGkUMNMZnk2JrBe54p9t1WVEPhrFWbmf/VrqGI1bP1aPnMHb3BAsfoZgA9
K887+YHv7UMP9TWNoW/PknmnqwGvom8ad3MdkzZl9vErzfVjHiTTDb/sS4dQ1IsWB39Zi0MUVJ17
dIvlYWR1xod4KRbxHDMftXvVrNuXoW+nxzZeRm5qXhm0L3XEVLeq03MZOGq4Tx1uI5iwq9Ky/uj6
lJmHFX1JUh2dQ7N4tozRPo15xPp7KXz3YfY6eGitFh+b7iV1muQWsjy4pb4THYwCAgBs7OjOss0X
PTBgb3gjTxQ2awOIK+J78XFQ6pcZYzgCeyzOukXgTMsuggGzl4w0VGFgiaa1eF2BwPxvoXTki/C3
vxQedhlGiKSWX4LUGDOvJcyCX4OD7PmSCFBm/aj72CliuAVHAhM+D4510IPGmoJhYsXpcyyhkXsE
pa88qMVdY07PajiPUDt8+zCiSrOflioyBdO+N7lZZuoCNHPCFF5Jh/TkrIEu8sziDkTGZZhgpABX
euzM7kVp8X/KzTg56JjXzXvBzIULgd8Cf3Z0himHUzC7j2OqaUwFu+zJIzV3i5vqywzc6AOvDdCG
xfdwiNIPNcclxmt/uYXPwy1RAmcJFdSzzkon5YFyPFd7kGLiEwbAylMOvvRGAzxgUimlAtjTBykw
1bl5k9PgFvce1UF+zeKSIXvsnANGucBDSCkAgivmfYFiWuQUNu+FvTcZ8h4GDUpvDVBA6QBWJQ1/
D8kR/yEmwHpJ5vBLiBQc4qOnKfDLg+OMENwXvBEA7UOicXfR/00V1Lfqv1nXtHftkJ3rseYzCSow
cbCSVRNIQi08zrq+OuGfRV4aX5GQR5FzfNWTwLqkg/I6EwRY6K3quTIX44H4m9oZl9gbQ7L1By+e
vWsYWY8xqbR9qiOr1Ko5wn8GiHH7zjX16V5L4/dRZZWK9zYyiiGU4cWkqfLRtUka/h5QoC+rAkSQ
1d3JJuENlqu0V+GIdPq7GxztDdiuizS2MrEQMBmntQVXn6d9cyhS23uGBeA8qdP7DILv2QCMYOdB
c6ri5GvJxAD5yghoZUkyVapzqmfM+TD+jnNFOSedGzJ/MlLgL9YhDzpjX5VFf4EdUbx3Zt1cRtgi
e6nqidOAN64tfPqU5oHpMv9P29kHvQx+TbYynYs4ne8Q/njuZ8DepmsnTwFSLk9Bo9VkhpHCdHon
PVq1XZ1LaOBGADtDSZCYy/h5C1PDHZAKdkKSjEWwc+YxO7KKfjKIczCKH7IMg2zAYt9z+x3Tsvaa
LZiZcsHVhSAsrqbzFC240dqY1CvAiHBBkkox6dEXRTH8Y/zfJmmX7tny2tW3MuC6ei10ul1WpJQC
9Gx0kNNaXQUH/zSpBhPD8D1uQAr4b2MTpKcAOq/dGnCLhvENoXLUDfG8W3U1BCMkuKHMZMHgxg5K
3ovghuzo/BSS5PhjcpvgBi7Lmo9MVvklsilvtFXBJbvIZjITQYKFxb831AVoX7fVURAqlfO0QAqZ
y2a3ogduHTR4Pfi7RNGWOAKtAVisI1mVPx0lPyRqgDPlL7MfQDEvF65ZzihbGz7R1hJ1PgpUURrH
OZuyi/SMnJYrgyxi8M/x7XIS6aWF6rSzHRzj5VcmaE2TgEX4bHH1OweNehaFEcfbQ3IfrmA4f3bL
/RvNyLnkqFFLDliKRK6/bMYskUlpYXwn1SyrzmGp6PjPLL8pB/cZ4J1xkT8pPwPH0zCqBsRJ+uqI
AfUvOS4dAzjmy21c77A0Cl4q98m6WAtpdGsbS707I7WCJxOgjxX7K08DtFsy1OOUjkdVr78LHliK
ARh1V8OvI56K5EhWDTZmRJWTMsa7zVGS3ivOK1SDbz3MxaPXhNxRGwnRU5s0b3Lv7cR9Goj7nOba
YFi3hgi9PabupLeKW+qw/GtDNNu2mwZ2WAdC3QQHuV1yN2Sr1FzSurIpT4EV6j555W7nFX1+w9fR
A30mm0sBEYFnQzlXeCwztgzJDBABmDMWn+Z8/G1TjnZwpACJ7Br5bd2c0x40lB1d5O+NTUOMujnE
bfJ1HvWbXLn1KkEt3RVWOh3kWstVSdqC9X+rIb6yYADknsgRsiVt6+MgdSmMFMeQpguBaCL6OHSv
cuPXR1MuzfY0yJ6ayOeuAsN+kEshP1Lva65PGxT6ngg6s1yr+tEutiHIXa7X18ydfgZ4ZZwyZgM8
dW9albcwbcNTPkN0bvXpVV+GDvlsZ7HtnOdgBgmMHd9Ohc6JEm6DnpCV5MX/84d/+w2yie0VZHc9
1Nee691DTSYHaWLoBxkC5PveITd+sQFkja8pXN714q5wit/emt9AFZ+voEEar4hgTc7NyQhzbT7G
bvhN6TL1uF1hBsGb7rhQurfBRe2fM0wsT/Jber96Su1ZPaHR2M/7Jgvv20FXgHks49DyWsuRsvU/
27yunBEOCJODPAl9nJ6YwrB0WR4EfUTayYRjvT0+Swe7mulg6hh8B9NFnuCxs4bLlFssS6pj7gwY
H7kLuPJ//l27SK9+CFbYyw3gCgsgZXv25vjB1RcAo1HY9SJvw/C2DMvyJEl1ayuI/iwjkqXPztF3
qgHMSvrsBApjpPSXYntbf3tE103ZP1fecPEacy9PwnoItgJn5UvbkCCQsZAFe3NGofu6veHbsyxt
Ug2Wp1Dt+1MDSO8cOtFJ9pnysEuP7fjPj6DU5a7J1nqM1NfNT/ul+qltfWzLyrb/GXqwlSPBn5rX
AK7cLgUeU6SA3HobhPPy4dA9iKaBzkJ10k/4UJCnZ14gd3ywdYxBnad8bl8c5gasD+91IhazWuxa
qBM5oJSh7u6sBas6Yx6fD253Ms2ZqUSjqwc1KIjd9AjM7EjwnoR3MOWLXaQ5D/UhiMonJ6t+u/Hy
V+U5WF+nrS6N22OyPSvSpRjS9tJjPygPoxT1MlzLlp5AXzJjOE9y9eUkBXjGCcwKj13vQ6vfy1sC
q51W2fytdXCNP3ILESVZt0y4Bh8h1f1pC5ci5IJ1sZJeiYNDDYkXfMOY6B9RD9wdGZOjXGMp5LbH
y/QEoVzWyFP6I5/0mxcb2Umdx7vELBEo87qLDDIao3YLZ7dEPfcQFsH6BTDaX5Dys6ucUO68bDHS
twsbxo6GX/PgPWMW566YZT+x33w8z065PBHbYKBqqnPluO336e2oHfoJ4v12FcvMYSRNls9M5mbW
wbegCwmpBF7AH+CSDWbiHvKj0oXcGpQTA12UUbOOq46ZTLbA61bnyXWuE8Ac8rln6JFoFEf2PsMx
bJ1drauoSAsKcm66tg7CcKkfayMxTnJ++V2+HY3XVn+ajbw9qabxInd1u7WylXfdz9iYot1YFCj9
QyH/Z4G2DRyKfPulvk7sWJ6WONKwfADjf9QyO4ed3+bDA4Ls5gVoWnUT1s4QddWNZ+HvMsyy9f7K
ndjGmO3G8IH+K4WeaU5efbAgSCOL4Rg4nBS8BC4j+AGFwGPJJZM7I491oBJ7tIAH+9i2y38j+6TY
RvTtTq4P9DLebxdh2ytb0uX/fyrmaiPspQd5n2SmID9GqutcfKvL1to4R9h+MKFFmEEmukpnX1Q8
FqWL/Nl1yiWbOGzyqq2b5LX/gdWvH0r5nb/NMtZjy9zdAwu4JyGIPQYfepm/khwhdC2vyVwgB7MP
JvMbWivEk8M+uRRNGKpH6b5u+ssXNAIM0gXpOo+TJ1VmdFuxtU1zRspBQylSAya2TMLk39mKFSUp
9d/msuuvL+cRJs7DWKDr1rPdAE8/2WSp5j16vQVJqB+u/BCzvumurl7lYsukTra2a7+1kQhC8zqA
ALJ1lr++VbdjZWu7jduO7Xyfjo3yjw6hDsYwxkwZODuAAPlF6vLmccUTlvHL/vXHz6VW7CJlUH+b
RsotXJ+8+XsA0f4qj2uEki6g6eUehF2H5IY8Kf++KUevQxWgnObilunhMxUkgCmyLeE+cUKE4CF7
tx3bGlB2SLH1k+rg/xy0Or+uv355kleyx/bOrPOZ9WGWVk/PO/In/33vZGvtJZuf63LQetbfen3+
A5+PUjQSG639rs1Izcq4ss0e5Nh/a9u6yN51ni2bWyH3Y6vKlhz3P8/623JGekvHT3/q39o+nfXT
XwqWAR+juboLYfQtrzgezuQqqnldq8oLLwWhFMiZ0IhYvC9htq3Y2uYMT1Dod/SpWoPNtZMMt3Ly
retve2TTNwMQQqTg1ydaXpbtjf/0Um0v0PaiSdt2mBzxP9s+HfZvp19f1zlfyP1FDNpvPLg4tDGt
XebC8uHainUlu9V/i1X8W/dPbet6Yjnt+hfkPJ/6rH9hSLx7TRn+Vjsv3MvQIGtQ2dq+0TKGbFXZ
2iZkW+dPbZ+q0s/vEQzof2o1kghJYUPk4+Uk9870Vh7hdVNapT4TymZZnVXZSfeKt214B0wFbXyr
K/NCI5e6jPzMhQIiSlZmuWvoyA+sdt7L8ED0H0nWBmXgf+hq66Bhq8QQZHQpyhkSJuJvB7mTUmzD
rVTlUXBk0b/12R6Dre3TI7SdZgyalJCFC9NrUGfz0Dl6Ou9l/ZsAMCBclIzvQTtEp/WNl4uyFeuw
utXlcv3PquzYXl2pBgRS/hm+pf7pDNI2ZwnYCS3hNdoG+3Vive6X+7Md2eBVwuItu1oERowlQvLb
ynHrJsdKIRODrSpbn/rJILq1/faPy55PhwxepRxn4wFU4HMNlQLXAOlBpNzQQHIsH64SR7z2TYYu
P0uy7CJXpkz6PLvMqrNrMse6yB3e7uj67v8WzPxtqrB1lS25+VHRE9FbO61BrtxB9MSII2RSdLSy
h9krSceg5qJNj/KKrnFKeQLGWY+bP+RF/ieqVavBEetsUicNycE8z64JEsGwxCGtSVE3ZCt3W923
AgX9s9DalYvusDNbGJAxIG+RD0vXgrOp+3fC2bZIAEQq2jVyVeW+1BlUJr0q3ssYnonwyfXlBs8t
ojvtGs/8dPnlov52i9al63rVZc0im+trHpGcnD1zOspVlj+7FfIDtqpc2E9t66pO9nwmc249Zff2
L+lhqO9trPV22BhiFRfk/peuiMezgRDgUYcxSxXqGQKkxRWfSfZaOrkzw0GmZ9nrecA89STBu6kO
3iItO2vLOdSkzh7KoG530mvusvGizKV5UPsMkN4wFLsm4lWXwstcc297ADw1MEX3aeKe1Ci08iOS
QRgus7I/EpUENTw510YPmic4WeSaEY2FeJ45uBfF6n3qj+8Lov01QAb2Ff5NfUA1bkSVg6q0ZQge
ZQnpiXpEBSK2q/Q19hyUBc3uYYrRQnCALZx0cvtnz/Ln57RqfsJ3vPSmVn4ZcxNXrdT/lpdMyWt8
4G9+oIIUz5r33put7x7RejK7fkDCQWtRxxmGXdDU9dd6BtPLkrz80NXU3qOoA7wqQrZLLRZbAJNQ
8pxbFfpNqoqUUUySqSnBcWPEWD2Oyx5CSZgJDDgKhIl2bgq7fJynpHqULSmyonDQPctzhIUJwltF
HBzKCvkhfxr+NEmenVt1kfLL1MrAjgQljsMSAN65Piu3uIhRvVYhfBo+RqIqCoaHNivABHntwHq4
KdwbSA3Sax7B9hbVr6mfoudhKSC6RM++mnxDVlO5SlOZYdKN7iKqXAXCZ4ZFtsYJnhvUsJ9VMqHP
qaJp+2kcA1YQ7IhtD2hVanMtcyxF8ZDdTcPQPWpJ5z3NS1FnwPZsni3Y1fTYdoR6lu610sEVbSA7
Y06YzY2jji6M/9eURPPjWgPNgfKvwzO3HV9FlveEyky0r8J2h+6pcXQ0y/w/xs5rOVKlS6NPRATe
3FZR3kglL90Q3epuvIfEPP0sUucf9ZyYiZgbAjITqoQoSPbe3/r8aWoLGG8U05eGZh5th1Jnylo1
X7f1tFthBQ8GAwfwyouqc43U7twui+9Nrs9dWhJDHUAb2WjTKv1YzGZmrDXT0I5yUU7hfxpLUSvr
yUPl7kUZwWagBk8ioGDUtUfxng7Fm0Eqnbpw5P78tkz0zFQmUq1Q1lBixPybdOdrVKT6+9SmVCsA
xHkKx5yyazhYd7NGLtmaUutUu4U46iLp9lmWlFf+BRqS/059aEeFiyvPzItqiKcGatDFjdO7wa5b
pK9K85AIEkcOsMeN3JQdpEKfwa8Xm2ZcCYw7VtMyPNEyTPkSarmW/chg0+QoyG65Z/h/7WwVH042
myd5qKY1tavjRXvEYTh15mDRtjxwav/7G3Rh+ieK5vTruI0xd3dt320KFazNOsBiWYT5I0aFM0H7
suVd2TZPCC3aB7Tn4kro+CC3MNrtHjCtQwyVj8CalhGyzTGqf++Uuk+qC48L10AKtZH9ELFYVhUU
dGf4aeLcDISVqwzaiexwIFkcwGCmVLNxKnRT6XbANrW13JSnJ8/U5VHlUBO2nB97HCl0qZeJXrKz
xz9ff06WFsHOLhs0Z8v5gzpNRV4+efjTc82Mgwk5Ra7KRR3OKNy/t+XVNnYgJP9qlN2yp0fc4Q93
FM5QgRcOK+q6sFSoam5KevPWNGG0F/YQwniP6o+q2sr+ZIiabaZDbapnxSFgrbi4hRMPPLRhHJ77
ZTGkcE9cI9j91SFEhp3MSxjYyQYJQ3KqxhwPw2Uh12SbyVs2lg02RLVEi1v8Bv+PgXKXr9Hfe/cj
5oD/n10yd6C+QtV2/z5M15dAbm/jtVKJBq7/9e3kaPkhU1np7TnrFh0FaUfT6lDAQqS8xMuiADBx
kZtTEEAsjIMB8bqaEFxfuisVcvnqe5Bcw0HvxIOvJ4/MzolLVCWqag9PjElRjs6LRSk+ZCnZ+69d
5ab84A7q6N4BBP61q/y0v/bIdXPTVxRo/Ltj+VZTlSB2vM2l/ZZhT0rl0uxmp26qs5M7xhScaJA3
+5w8o0q2YpOWkfaoVtFwdvXmZxFp6uNgl+qjHjXXnhvsldw0Sheggzz9hAH/y2k6/WRTWvLi5hyK
ZE51yaAZvMS18ooeObyTnWYVXoIyse9lH5XCmwxB3UOxjBybl3TQzCctiMtnLT3IITxz8ke1bZFf
XqMmm84i1LLLuCyA++nDykwbVu12XnHPphpv2ZRjEJqSyAnc32o64F7qErtEuZS95F4DR1szurXc
NEQ77A1cU/3KtCDir2yrFw/YWIEuskZ9EyOofGkFtggqer3doq98oRSs8u08MPcjlpn3lT0+UULT
v1vVj9lt3VdLcbtjXsWgk2y9f29nCilUxyrugejA0o3En9Cxu3dKtnR/TnARt9vgSaP4DIZtN1Dv
yVoSdZsZa1j0wv9pQhb5T+e/2nTLoSo2n8/V4DUb/NoqCHNO+ZQrln1ss36CuS3KJx3F9APW7yvZ
qVDG9kQFxitKXvUim+ygJb/gDtVObo7QJA6aN6Vrudkkrnk/k6WTW/KI/aBeVFhvOoroUzjN1CWU
VmScGlgxyKKbAAqbXVwIuie9Ty0eWE/Qsps6GJyj7BFd4G1MbbC47nA7mQPuPABj4heh1mKNxic+
yk0nVm3KFGJxkps2RkT4QOrBWW7OyvTD5Zl/lVuTyO+5Xxf3RkJ9TzCG+ygelFuWd+olDpARRwF2
VUNR31PoswE7IW6V1z2nSaeeKFYYbrre8VNJoMrXqXuWA2Q7XMRtpTT5VTbJhQnlKLYRMDS9juFq
iXtsboc3OTxBjnZfmLe2Lbdu79YYFjYbMObVyZ6c8hT3iOUWWHB1UlQWbV+7YGbVyU88AXTcjtu7
SHOwAp+sJwhh2btq1d4Gbma1l5todCip18uXyhxBUhqCWoJlmCamYAXTj6qaYsRdWe0oFK+zd6qo
8x1yfGerk/t4ty3jVLiK9WhGuXOpUosCi2VYN6m/J6olDzzatAvTOg03ItbcZTFrWbAmgtdSv/uf
tu8hcs1Sut+10LXd/7a/3lEA09vJXTPO7XVUasqlSxf0HVVdJk+i34UaPJvjYL+0zggfqNDLcx4Z
NmTjOqMibphfRe3e5NDRyM5NbHhvTVuovtsk1iWrPAxYmgZaClzYZ+RInwrwq01Srl3Khs5qxY/K
HZMfvUaBmGW47Z1n9uFRsZ10F2eR+ghVpVnJwzvzm1p57WdP3ogyIjOBwzgZe2K2FdTdyrp5Nsxx
fu4OYEutWKV5U0LGhVF1rrinnu0q8kWgJ8cGOPk/HV9jZHf13YqOhOJnMP6+Oodq4sv+iLrHszxa
4rg02jVywtoxD1+bslv3tHTc8tOOv0aGmn6zzNTaqfaAdvv7EJZjnmzKy49OZCmbTCt1bKkGZ29R
73vA66Y9a4bpbO00n+4nfFx80antM79GldIf1/lg7nyDzaP8ab0nd0iZko6ltb092l1pfqJJBBZp
cp/n6uNHm6cOIpVw3jR13VwTvWv2plEPx9jtLNx9gwpbgt6Bj0WxKjc+lJl6BRYrEMF7Eo7PaWwq
vxUqLb8+KC80UHGl9WvKhh+Rojhvmt3m0I61+TGyYYMzRQnvkFC7u3yBiqtKkJ1Ellg7wgHZnYsU
iBrn1iJ+xo3MDubonRvwB+JD5Zce4oNMdRIzbCbhaeiav3PIyHovnkKsOdruQfTULMMpbp+8jnfC
XtTaHXUbPeU5OCyhu3J8gmtBsNd1Aw+q0VmQBmqGW5zW5ye55jgNKUAQCJc+BeuCf82D5gzeU5F5
b9qUKBdTeB7nAHxvE2XNUW72BuS5wkn6g54IwFQa87JDX1HqVrau9xwiSF/VQ6ReRF0Fz3Ezv+tW
qF/l1rxUgDu6dSeHeppzijUruJdbkQh3XVZlD2apB8/BTC6xtNrHynCc52A3BrnznvCo3HWj2u2c
bgg/Sn3XDI39UVGRhWVO3eyHcCjfsLlbCyt2H3iPPGPyUF6bQAGeHyLe6EWkrb7alo64JOOMs+6i
ZBl3wI4mfkSA14zY+C3tDi1gapET9s/fA1qjMfza7q3tgKXgtV8WXBiT3+KN7MtN2UHCtry2M25b
WFafKHbik8O+proBw9EVsbvyaiwLGxTvyVWMS+HU8wNRgLe+iqePKV4KPTr0HHCgQO5l+lsyD9PH
2MTWelza46X9f453QS59jw/cgONQnrZuQxfg23+O/93+fx3/f46Xn6vXA8ptz9yYhZWsB17Yb9Uw
NTfdMfWdvbSBy2husqPg5ferTQ4BFNneqqXtX/vy5ARnpXi7ROeZKBfWorb06lbdcmXk/7Sp2Ed7
hbn9HiY7x8TzVk2D3iCs7pS8sxBMovkatWYINw6/dV/AsfHzUSvv5GI0+X+V4kVfaW290aNUPYc1
QjxuUnIDQrt67paF3LQNBdH913Ze+4LXNViP/+mV7d+bcg/ZBtvuVMQUtH03fR3pezvjpjeP7l3F
6fohsP+ASOa9p+iZuKiq4uAFaEn10XmYbOH9MADQES30hjvLdTEcTeGtlJkak31FTYzw+NBWytbQ
vfkVIsOw6zmqBJ6+IMs6yM+Icsr5RN1ZF5ywvWvQayS6lmNjXnGnc9aeqRuxcB0wjK3eduNRbyKY
3YvhjnTU+TLXsaIScS4vX7JDLgSs7o1LkRVKdOEczMysgOt0wS13UuUGILr39b2HjVg6zzBdDNgx
QMgdc8UUBF1MMjY7pc7Fjpc/sPjGn9rsPkCMDK9xghN82nfiLm6FtleTLj8EY2Zeo1DHE0Op5pcs
yv5QdJj/YecIO/ijYprQsbD+veEnszPGPrzWZdveymVhqEwPoxJc4jLA0BcpUkvJhtVVVy1DFw8y
Wd0MXtlf5Xg5DIOnDaaREwZowGnSxZOdknm8ZEV6C4F14KvWZvdAhzCIsDBGM3p13OKD1lytsE93
NdKaS5ojqjBGcz47LpXFqOPtk5MP8aEEZXzyzNg6EPYoj940D8e8HseDosbVKTdKjH0CEZ/TNgDx
NDjuOa0mvF4bgiRxnwbbpOtUHBjUZut65YjQFegyAChxT36i2mSJ098CaE9wg6kd5I5DNVAtxOPc
Y/WDufP4FFvgkXtzJfqIoFRYqs8tOeh1NKrGy+i6sLzhnr7iPSNWdTyNlwAfKhDURebXUxRDwoIf
x7MJwUeQzT/T1t0E+JG9kb1u4drEi9Z+jh+pJf0T2+r8U0mNnwR+kZdbIYHy0NW3ecfDORjMnViO
4Cb4d1AHVmHxMPJCZU9AOikx+VlSl6j35g+PWgNeAfPhBBt1vG8wUl9o/DPQtebiWVMPCplfAG9G
1T5vNUAywPvGawKthUn5uC9MJX4KFM+5OhpqWmkEH5kCyZ0VDHuRDdObafPupGnhk1vyS9GmogQb
oI5vMQWAm7AaxF7upSfpoTEG7Vg42uATSyyPKIISXlWXymDLw5Aj6FZfTeYEEFEOkWt/NdpLj2z8
d8/38DGXfEI+4Ps4sq2uXXRoJPDWOY6BV6vqsHLslP6lx8DyOAZqDr6CU5LD2yZuOaD0WDYh2nmb
qSvxuVw2dXNCtGRa5UFuBlmjrVAnJitMHhDJ2Q4vBctCLyL8nipzqk6jl9Y4WLAmF99j5Jpsw2mc
0a1OidJQUI31/9hvBhhVIVD/H8eWm399tIOPwIGZ0Oqvtu9d5OePcTUf8+ytnaLoiXtusCoTxzro
AdoKURiPqucEO2OIlPVc8G92vDK5t+tyL7fkTqbhPXZ97l0sS9mDLpqvXt8iKeyK7lWMTr0yBif8
0YXKE4Ii75epadvC5XYAB3wdaoUeMwAob58nfwhm3EEHSX7WcZPw2Gm7t8Xufp1afXUhzn1Sgbhf
EArUl0Kroy0403mVmmp9+e6QvUyw/hlnYslTds5a7V8okcG5eTmC3EUO/N4U9uisnKEhZ/nfH/Kv
Qytjil5ID14yalQBZi4f8n0AuZkN6p7kV3L03UFxzv0YYkCEdSiOL4qIkJDozr0JyfE+s5e7r1ZS
YWBG7lcbSl8slTJ37xAquDgqxiWJCur/a3Npw6l7uMTLQrZRgqlt8EUjC7L0fnfIcbKtbtR8aw64
AsjNzjaKTQwWxu+TifB+3fyMES54pdq8a+GE/E1U04tT8dLeTG3wWMyF8CkVEze9T6BhOmN+5xpA
VRIgbpfJEsO+pKoWgmNMzT62VQcr82CCLHfxwVHja5Gp9TbnXfdehbVLxIDodWY1CoH1Mn/m20Vr
Yt7ua2pDQLFm0/zAU/QtaDP7s7KCo0ogM4SEg64pbVKm0s9l1dng+wgykNDo/4yTdw6Kovw02uSH
YhKl5m5JAT1VQ5YlcMMyQS1YID3zOR+eg2ZoYZrzAiF7RyeqTlGOFFD2Flh4ngMxtyvZm2RRjucl
TDnZO3V2dm0U8yNdjkTGo7jLmvpR9iWmS8wJ0BJz8viu6lTlmuAkxHpozfGdXJMLNQ/fZ12tD99N
cg031MhP8PH52uu7V3VyZ5eQiFrJNqeNwE26LbpT4KDr73Hfn6MO+aU1S/sYzDpj5wRXKpRIj2Pq
VaSIApInWqadPLfXTio6KjTrsbbLZlAxskMuRhdq0FpZxjSKMtXb7320QPms5gqy3X8f5q8hlpOg
IZMH/z6awKZjLZyp8r+OK7uDLOEj/ho524qyxg7L9A3bQwi2HF4ZGiSCKFj/2lF2fH2k/IJRrgZb
zzRfvtoM+Q2+P3zyUi7BwOnVQxt1/v/6N32P/ue42q88hNvw9R2WsyDX/vqyy5f7+k6y5+tD+yq/
SwC7IhXfWZ2rnsplmBwQmA1hHrkqe+RikqdfrppuD7ph+OmREboo/bBltoGd2the2jSu1w0GFmGM
1Cxsix9W2U4w9KhpFOrBjoJ553j9b8pyJz8DrKjGn0JPsY40bfwoPPhg3tAfoqz71eSBt2XOdHJB
mMa1HvuaPS0oW+/TVrDITvqV0nAjBzRrgsN3PWKMLe5WbpO+8J65R4T3bLbCWwl+dnA9pqcmqCku
7p+1cORgyPwgYqdXobZnJ0F/WVP1REBnkxHdKk39R1QOZ4Ws51RiiTiBYKiWhF+pkHRI0fvu0RHz
muqlp1jRbk2XKvdqwitvhZ/RfR2cTOYi2MstTcMokEll6eWrTcPEZTWXQ3743iskkufnDcglfFOV
e9mBBu1HN6O4qjuBlHN+bOvHNjOH+4GJUOc0sNALXsmHmZIR4GUJXyR8VipMVnDIwfag7h3IDt24
GpGamh71hlZ2FdqIA9iymLLg1gzo+PPy5ISDRdU/i5Jo8RqN2bjVS1hjsq2AwLCbcVkjYPqftn5m
IgHSVN/VuOiVrhXc5csCHIVXOfV9Z4Nryjq4OCNzmPt5WcSZUe3dyZlWcpM7iHGfQKNAMNR+NX23
t7b5GludcZRNrlLrcMnGGbvQttzINrkw9EAnTQSzUQ75qwNinjG1Xx8smy29JL87lcVBfrBsC6Jh
ZXud4XdTQ8Z6+ZKyM07V4mTZAAiXJouw+tVxFH8Io+RWVpsSQfB9p2nxjZz5nzGug8OgGRdA5Nl5
xKzqXi7cGdY/WCtr+92WTaLAxA0yf6oqiYKkMTDwvO6PqZVa9wT7ra99+9jezGWA+1HUtbhouby0
BRkeQ7NVubuvbRyS6m1TZuaaOl/6o8rST8vkOWndu9ljdiDmmlxR3Zv3npcqd1Z8CpcNI07+WYxW
894TtTxOZra8FqL3wf2PwozvcWMK5SibufXKAzlqaeNdEd9jeNdfq3Lyv66ouYpDao27FVTk9q5s
8vBmEiS76Un5WAXheJLD5IIpmb7CFqjay005VoOy7ls1leNyL9mGoiJDkpBeeIcb154aevdZYXj3
cLnno2H0H2HQQAlZ2nUnFzhJJasgcVH+y2EQMA9k7qOLHMHM716NNeMUz1x/5RR3eyX07HvEos49
DmL1RotcvAzG2bmXHVoH3FOtSM7ITdkBMMW81hkTRpw3FMixUUcq2TDWIub+mwrr/D02InaKmVnr
7DK9TrbuRMUEOMvoVqGG8LFnSTeGAxlt7XR1sDU8A3I4/JYbqOf4ZnYt2lAjJX4wEg91jQxTocXL
RC6Yu8y4ZeHmqc8js40qxA5PwSwkWEh9AeDhf9aWTfh6r0WHlx/eGh71d4u1SoA59FGuYdeck78+
dotKqF9KGOWaXAyyUHJZ8FJL4aRsBF3b7zydjPeYAHwpp6foq/BqqfNWmXY3b6o+E2bpeItdhA/f
C+bISB3kdi5VD8LMX81FeNQvSppm+Qp4E6E8sqX+yKoBu0GDJCgAd/coF3rdjTMGR83C3/jvVT3z
PuNUh4HRFmAfZbcQMwpRuZqAnQH5nyakOQDnk7SDsvd1xtwJC5IUzkji2qQQ5Vn86gb2clqiMjvY
J9gdoDBDvmBulMlQkNj1v6fe/BVAi8jKejdi/+Vb2mOIr+Ox7MWbw2k9xdiBbTvN/Igm09uMS1Vt
ymFK78QdJ9/Iv/f7bMs1+R8ghxVtzJBzpeCSdlJ73W/S0Nx3GLUdbaOsDjYvCWmdNCtF7XeDaT9n
/NWWNaLQR9Sh8h/mEtAa5uQuQPpZsfykQcS8iNKKpeLaWf5Zci0H2rCpwYLw3BXasYVsEdY2iS6j
gsSXZuP5rxODRJnzZnstCEVHWytKHhDvJ+BWR9anmUfKxrDO5dCMxzayh6+FYcbjMdCXM5dPH7mm
10ckv/XRK2qg43K1cD2hbeSqtF6Va3KROkFNtZMHDWOpnS8XO5bKqBHoMOn4Xy+synOKQ5wDAlg0
osufKRfyD/7e7HMDsoyGb2awaJjmpUZRno5Sak7lajcT8CpyZ/K//zPyOv3elGueNmBvhYCXm3cJ
J5CFsZT9fS+s3ox2vWmd0qX2Xl4HchEvmwMpju0ct2fZVAUW5g6hy2xE2hoI6WhgK4L/ryjLh0xr
G9xHjQIN2KIa+1p1en04pEC+EMlzThc+RG1iYyAXcjOJoRBrsfKnYUo5nDCG7FZz6whcUZRkPDlu
6RvYdHXlOK3CHGvdCH9qX3Vr3mJ0NdgR+/nlZeOTVi1gXeYj+MaWGM4hpZ9InW/0XKAbTS95WUcr
GGUkSucqOtvUwlzCoF+Tb29Xw5Rfc41HROHVlu9BWT2pdbfmllGRQieyWNX9AdzA8mo7qzfU9/p+
HnAQsl08aZ3XrumKrUkShir2XuDF0obbuMOI0ixWisjJj1Am6PPA5aaR3Jm6Zq8nbVI2gdJhCyP0
Lex/8HTzs2Fmh6KqiN9hSRS35ns91HgWTtkW/FK8sRD6lV1/jsJGXfFwRJkclaXfIsiI+jPgV+pJ
ElK6ikrqNUwIqqClWgNli7dDvXhEdwZVuIQoSE6v50of8Dd2W78CUdG6xBrF+Kd1ODGu8LBKYf9Z
eOdwSpN1jMFWUCQqXFMsSmONcLVQAd8aCXR8TDNr8ScJUGSrVFKtx9lydwGsG6Xq9p0ecRLg0MWm
zZk2I7Ti7WBSFzO8eO4SusQIkvlY+8vh0b3cWzQNdoxjH4p0ZygTQmCFev9+UHbMKOY1+ccPJs/R
xp3Q71eKncImokzHnZl7mmhzXPBolG/yh4eFN+1T9zaCQNqT8VTPFNPinuHiwKAW/KMrVLpo5vsQ
YLAbuipeW70JcwrVU6T86QK8ZZrxslxBemJ3lyyaf1t0rouWB2XNS7biBNdS7z/rHDqSzk90rQ0C
s6ZpIN8YOTjmqInpExA9l2mLA66NTgwFt58RTjBMROFzqmZru1uQIrCWV6PevQY8L3woryt8mfEH
zUnhuHyWXXsxTIhZrKnKmSB6WZe+VrZ52Aa3CeL6XLs/qwxXvVANf0xC2XYuL4KDJvxlAihsIzpR
K7e1vOiXAod1VY54E2vj/ObVBCwIQGrKbweLRLhGRnwwNCJ5XqLeIC64a2PK/CAST5PmbjHCpXwk
ohRLMVWyrbwhKelnWmv9dq7H3p+irNoq7kukFMXKSvJg02QF8RlRbC1bKc9zxAGHjshgrGl34Zh0
oCmnQ6/+4M0/WnuTIzZ989imWLU2+HURz9/YXvWudQI8C4Ak18D0uBMvVOQawI6SaI2LZ75iNqit
Z/irKw/D1FU3jfkqcaK9ZSrqSoDsshPzBZBYbVIkCeYrY35Uq36R4L7iQgxVtX6vGaFF3/QaeuJH
ENYNUKfyVzK/zXoKfC2LPinOzf1Wf8ZC8VlQL0nWBVrqcPJApi65jW7sXZ9Y2zj1DiEzioDtQP9D
+AaEif2eDNa1HEnaZ97Z1BmWa8PFUJn9c09PNgLX4a5qz8HcYyBbTDvseW3cZYtoP/3EOZt49VNa
9B9aj6G82k33ZsLMv58XXG9JIBBrdBJ9JnfoAshkT80wYMOQa2LdlD1AsOSH4CStmgpTYMVQDtXI
JCsytXrd7Tj3qp85BPyxFDgZ1bbJreCGt2G3IbWTrMfaebbH3DeKnhuBAoY2y97wuM98zSPh3TZd
vGrb/JV6UUSOHe/QYxrjl0T1pt1gJLz4xFIZPW5aJXsB5n8Dneau2ldhQ6Cr4xTd/XBwY/1XqaS/
8lj/bGsDs8AGMr/KOxQR7l0x9NPWzUkWxBq17G5GHVE0hW8aUdAxB/Y3TOWjmtTXeglUFdOSiP1t
tA7WCwNfOKJUthXmCu5dsxkVe5E7V3ciSlZxaRMtWQp163A8lBoPhZwaIRt4H6wX7pp2uE60Q5PH
dw6FGKsqK695Wv7JDedQ1/aPNubFazTvIzfLfVPN9hSqEA8KOvxahgBdvTscO9zMQlDVfk0F+qY3
Eog8g0h9W8GNXle6aaVYxegHhvLpQjaKAkEhemxsTEyl9M6xd9PYPGHzRho6N3dEAXbWTCQzKp6L
Ud2auHpv3cimfpialdjiMlPKN08tk6NYh5G7MMQehBFBG89eprnLfPgzT1Ezf5aj/aqX003Yaz23
660djpcZNGdqQ55r8Z/UbPtSgrF2yxbOYKmTUTPbQxoElGnbuyFWfDfG6/59iqsPL8ye7Ko/jzY1
jerwEnXZvqUGJx25JpKu3YJkA00jzhHgQAraAKM1meWnFW/gSuMbDb9PqPJWtq/bciCIO8GMgw8N
NADvitD6mLrxA2/qfOVkynPrArLpYv29zdPPAZyeUY/v6Mt+U7ZLXayxm0V86M38aUJGvs7U8qHq
gZfHcJhESkU15+PRxERsV5IGoObPIHbUzjsSkMDU2kPY9zc8jfAQdImPD53zuzVb0BQ8YfHYxuq9
MEH+AlBeKeaA5aVagG3KznpX3FLQPCttHqyN6Xm70fYO73kLoA/a0KEcrQ7efkqx/ER5RISPJm7s
J0wxyiu6YUr4HLDpOr/IKiCyQ1S4sz7VvDun6vDW86V49XuNKcKA9Jm9eI1y4s73SHFZtep7h1Mf
XjWc6UtL33XJsB/LYNvu26HYtpwWbhK8+ZM7HFfk9mLm/wMoYKe6xkSp9h1+amqLsdjondMS1mdv
pORTiu0Q8+sd3OB3lmGhnFKfVozNq913Z93r7ns3W+PncKu68MPKeW9EQoZ1w5C9O2jq4ZOWYk1q
BpcHE+vPmWuDjADY+IJpQ6MNzGjGjWuoFBj3O5P3jIPH23KZX7EebZgHxCqxKn4u/avdEVSeM3dc
weG5y5KxXdUOREDVpODIyMOn0s5+V93YrPIuG/za63GMRHTYROpBqN6DYzCJnCLI2UUoTkbLLLvq
g4++43c39/rWBubttOJiEL2DnJL6IO5sJSMbWgegRKmdArn7CoOQQqeQEJpB7LARBifZ4TRieTJz
Q9dyv9cdD8G/665EMuR+/tjmMKJEqqhb3YDZ0DbxAwbwXQDbngccM8mb90sd+/6sASLjbczau0H3
pJgT2E2v/zA7SOOTElP30n80rbcNBUjRNsaj2Es9PyNE0JDgyCiM9wtV4cfDJKw2k3UdEhHoVTUn
Yp3u81m4B0wmX50YeA9P8F5Uv7SOufE08PMs4esk8dlUShzmBhiKCZdLHT9o3H581ElUNeHfM8f1
OYzLP5iMRitT60krGc9B62JUUvzUINe5c4NKQsMRLIhd/DmLSx/WJ5vJYtgVV+GRNMRfBNTVBQHR
C3PtF5ekxdoKF68IffycLN4AUleMV9fjUWNPfur2i8MgT3MbA6mkhaNav6Z6za9jWNvNrN5ZIh+Z
jGfpynSZg9kZdRth/EcQz+5OVrkQsqwR3ts4PFvlsNF0a2RihWlG7MB2sPt7ZRirQ6yk90bIhBxP
2kK3ip1BZKqu54EJbSR2iLSN1s59AkLPdhT+hG8FOzWlZi/San4BXDTKH4J+P+IyPQS2MeIM3JGt
vOYVGDMQ9+Yqo9p2P1th47cQMb0hWSezdWl6j9rU/relHLFaPscYsxYEoQE+UnuXVhukjPeJMM2t
WtTvQBaOfTFDfC4XRPNHbWJcPXoaYv0yeq5Mh5kQNVAuQYJVrYbMO8sYzCQl6IW7o2jJwhrSGdaJ
jbjHnlCFWD+SHgSkGCY82219axrTk67a5zrhFxhxhlMTUwmykr8tJxB+1kEczjeRZu9ie/yYxyOV
M88ZFakrfEHqTa5xnrASv6LEoGxk5n3dRqvUTUsI3npVIPMttW1r6CFventStK2N4dHKs5RHszS3
AsDtcpMqV3BQkUJNFFDvFroc7h8pNzbFOIEOfBeR8VO3lWkb6AJYMhJSiIa8nmYZeDtmhJbH1V8q
aAeYmGCbGKFfYY7fxRGMpNT4Y9hdsbJHwv0W1CTum4QQLfCCunqLXVWHKuf4KS6nK8XjKnEs/QcB
l994KFcnkZK11kncT1gVpbr2ALAv9ymVQUBpaL6altaywyYmRuzrOol9N92ZFlxabRz3jiZc5gFJ
tQY110JP6d4SrQZH3Z2UmKutbMxVm1XPSVYgR7KPgDH9uWT+PHQerr4EKVZ2Fu0GHMehds5XmxL2
yvw1ad5nlc+JTyFbxWXa35xieHfa4ROS6H6eprWtax/lGFvQkgcQvYgvgrGx4JMMxZo8iFqZjyJ1
bn3rIstI8otwexIotUoi23tPrA5H+9x4CrqH3lRBdcMQxUEMxx3VCfwxKi6ZZZ5NzeanG3b4OZHH
aFTnruKtQ5TF4Eexeo/hyLMucMX0+mIbRtNDFFiCWkDnRkIFA5ckgNk8v7neg2srFInoC4sv78Z1
1yVMsJlggq8L/UQv/QmKLTbnK9H05BuinVIVlyJ7BpvnkewM9lyT66aKjM2YaLyJCY2helxsFN02
1u6xDQF2EvSjdgFvcK+n5qRwNkOtvilZRqql13fBCHNvDDDDy8Cg1U6/DkX3GdWU3lvGgflFW2RM
MAZnZTGr5O1ruFPTAzNpC+pwhktV7K21Uth8DH4ImaesA2pzi9rQ1q6b/Jqc6C0iTzlNfb5WBGzA
xPsvus5ruVFtbddXRBVhkE4loWBFh7bcfULZbTd5kOPV7we61+y15l/7RCVggGQLRvjepI8He7zn
Iko9X9+lAkBaokNFgxp4FjkwuWjfEhnMFWpW/n7Mr+Za1ZoBAayk0qi0klen7GJEpKOVfBsGRm+T
VO9t0TPl6KwGmLAGHg4JiXZtFw/lz8InIyMJi0sThFuDIJGtOw7HItE/UgXBbhjj/D77DZXNTxhJ
3wDE860CR2VV8sR7rmKzNnR5lPq+vshx6+ICPI6U2+FzlRs/CXBny5EFligRUlCtuEb7l/rUQqLo
M/fTk2ormJrHBclCvgn0FNX7EIONFaQle1Xl+mdvYDuVftMsW+6CXPtha8rengbqJy5sHqP4zHOs
TvHr/sRv5p0Zdb8t9fAyYTmMs2+SrEmDxYVgulYhEa63gdGURxHBoXyHEgP1u/tFvuXFd4lYjuij
NILOs85+dbXhOFaYkeAzR5a8UV27SrxLfiwsUR6jxNV3yhy5HBbjKTVVXN8j2W6jiHWayty/KPpX
nlFoIJDq5+7Q8qpg3HEeKHgbYHwbHogV+pZourIhAWv3ipDUX/WlD3vo0x3upWPcqW2/2FnLbBNi
qjnBOCO6GunEMU1clql0Ub7BhJdnE5Ittd6ygl7zXbX0H6UGlyqDM0HB9innn7eSvfGopAklQ2G8
deCWWtB3G9J/Zj8VNziFpngJJmuvpUzQRUAoH70TMwCc9ljDOjrerWVrQDTGSZiC1c0Ng8fii47X
B/npUVYOYfeYClZqVoWeJu6JRRHqW1gR1DDqOXlQ/QsGpOkWDtcttrsTsAJCPyW9iDRoNiwCT/3s
3Doaz9p7IJ13u61fa5UbMzFfyb541i25EQE5hUQA4wJOkOz4UFc8Lci6YIjva0N9axvzQ7E76sow
3WqD7LpYpRgTM/7bU2SgmOgOZXtJSnzA6QCgwc3mzdp3f168OkpwmnAqxFL7lOjWROGu/lmUw7a0
ldeUSOKVHRr9us+ZeKsmbAafu4VZTCtzF6m4UFemSB9yv/mQAglF2E6YUkJ/qtpnOxVHI7Pqta60
zKkk9HsVg+ohVpSNmPN5W1fzkIITRR/nP8Ms3GNc8VBF4VZNzM/QqahTVaCAJKkSpRjt9LG4JBaB
olWZHoqOyNRWLTxY4e+JVkMX1UnoNiMvTgCe4wb+my8xDjY9vsKxDa92JCEJ9yepaPg7WVq4QvTo
98aT3yCh8P1fk1RedKKEBisPX5TkB56J0pz0tRKosLF6/TLiPbYxGu2n3TYH3Y2e8x5kHQXgZ+PP
/+ww/TFq3T2R6KpJW8D9KudvjvrLmPTnPIae5wfvTCHeCVYNV3bebc1i/NEWsy5PZSBXMhdG4JTj
Pa7DtmNuPlcqhx0oXrgxRkqzaqQTAK9TTQh/uCaJFEktT1lKnFJuPmVOL0DQle9T0J/UEgtpV551
unBhO7smz5111mNyJxsv6qO3KK3E+ldpFj9NI/3wiwKupZ4/Zrg1NnZG52JVpC2ZDfZ4x0n2nk9+
PCwntNpacURn9KwrHeR0lL+oLPZjjy1hSDZoHKsU9VrZcTfCOZ+EsVHBVPHgCtCCyH6trptpiElK
jJLtFNhHFJTvlih/pNN07fD5AlazzjwhdyvBrU1pN67M4WA6wU6v4rXdtxCOFdKi4umCeOkB19pp
V5qGZ2JvwPijkUeZrh2dp6ub1G5PpgMu+tDAB6fFZJ0/qjDcp8GmeGNTT1kZzOi4i+XZSF9bkWwI
UL1VYfMWdkDg8y04jURMQSxRt4HFjYJ+4jKl/o6K+JtvNxcqt1cfo3xWCejQ0lLzSCE6piJ7bkL9
ezZYgoVeyLQWPZXj4vIkGgZGGT0vVIFApShD8bjYsxp7JlT7rWjin6x+X1CBNgds88lUnvwNupc3
szhVhf+d6QF8jJApik+h/qQA5FQaYSvtaCaek+l7WEaU9eLRYMpQBuRDKqfcLpQLa837kFHbnVp7
S1623OSm1bOmH9xtNmFFM4k02cvqLHMFgIALeE6i/GTduxrRQojId/bDpKCbzLCsJCQrGJzgoYt6
Fo04J4DtK+siNoktHs3dWGfag5KCYJUoEUAibBZqTqgiz9B24+iWB+Rx0aoayWAaNCN7UsYa03g7
qXfL5u992NDHPJd16m9sJBwY8Rc6Y1VD2Lid5WQZzOlPw5sjIsy4CbCw7GFcl+54yG0k6YicfljU
kTUB/9Q2WmXP37OdNCaqrfCp9GFiz9LmdUqretcxQ696xrCuogAZNc/kC7+3TToruxh9JqU/CK1z
d7b/yyazcz2m2js8MsaaGrpbrIqAnOP0u9JiqJobTO2tXvvypcNDwww78/0PIxbtmhKRs8E2QLgG
Js6q5G+y6Jac8iHq5ylbqBxDGw6fb/8MXf1nV0PfHumE/dY/4MSMQToVq8bV726C6be5LUblXM4f
F80IjGFBn+pxvnedV/zzsD2UJEtMct2N8WlSraesuBax6FZx2j/LAPQ5dZxDVQhKmvY10VGT285n
NZiY+AflbTTTx3iGDlwlo2w4VEehBv26rgyeCJcUeFRlD+RjyE0ZlAMYfrNhct3zWBsH2QkCdUxW
b3sjCAVmEzA7VAtHAs0u8ERNDBuHxqDyYrO4VnH3NmRz0OIQdzvfyH710VSfG5w2AsrbqslK2Qhc
BtjRAB8wDM8N1bdotM9u8EuvDTDZijw0hwVnETmS7jF+zvpX34hwF3JYo4WBEayQWK+GBi+HIR/W
jhuzdrbNfgWmuosjVbsnLr013rGsbimxDBn5UFp0FC3VF6sTF9bYL5aa3evMST2lEhFEi+ANjxEk
7I6+Q82kriF60A3OpEOb2CEqhxSp2vVc9vQ6HbG6zm+sz2jrpBAMaSbJjiBTztKPBljYVnWs9wkl
f9ZTqvQ7wBUsVJC4g7j3zcAaTiF3yZGps04sS0PR1L1oKYaAqoHlS5cX0KooWJnFZxKXeL/Ifp+O
1Jm11HQPujg0WdOuxgBgqp4oPtl28t5S5GO0yZWVhPRQp3l4COJunkDr300kLiuqlQF2J0N1U7MM
YEU3P/IZevJ/lFRY1lqiMHdtTjU1S2iy1UOANLBlMvLoW9yVMqfY2aroTrpLh75uDUel8Fxp4pI+
AntYc2JNW1Lxi6a2By/jhsEZIdlVIS4VTO9WQ5W0jyWZ6ZuaeKPZkP9IXf4cmOU6banbDDhqaD1l
TeZSxSHuShw/GBHCUvjrso3Uc9Or24w55Wq0UU5HE4nlQr26hTB2Qm3LLQ6Rh6mM7ZWVSC/UCWyZ
AgaHIBD1safenjgQ3ONkeLUkJFO1+QZqxu8vJ6g/VGT9qI4f0pyyOutWfGpji+iVbosXAy4SpYxO
jQ1+WlYU7QtjUBDF4geZupk3NQaDcV+/YdHjSXOef+ZI46buYCb0pGmUv0prMva2nsNmFvn4IOoZ
E6qg0xC/AYfPTirmtSl54mg3PBFyWyi9QIBdUwjkQWOZZZmvWVpla1uT/hrLFQmXE9VrEa+JbJMY
QM2P5DUd+Ihk5BE20spcCyHmPIXyZIr43lj8b32tsfZxlEBg4rFH5vNaWfzFpclHoieiEhNYdGtA
MpbT3U3XhFicZCesPodjkD+qlFC4o+TK51fxwqTG7ruuWO7x2Voxbgka6UCdmWXZYD2e5RT5Og66
vWDhTrxwRsRqK+QOsNjAI2brduc8JLwFrey7aonmKdN9r4vHu9Gjuuzs7lvto/WEBlTtJEE0dNHN
dYgmGim/BClBlHWCj8Kw2o3ttA8BGCqFQ1fHGCUYKZtbxSf+zfyLxvjWqa1C+LSDAqZziN2QCBPK
Aj6tToVOJ2ykJWFTciebPnZrPEio/ouzGBu6m0HqB4xK8olphck9JwrtcwjMd1X/1Q3TJ9YzhFtg
FG6Wt6m2VJxxfOrQ/jvmW5wtdGurpigogAxxr6kRmVD3UPru0oMxW6T4xGHn1aHy3a2E47VaReBa
lORnkD/bSyeHdDwBpgPstVY1ZjqscxD3MmNlXbvD2Ees8cRINgzbh9jwxwfLV8E2WPoICSXHDvJh
q+AFDw/5uVFSdVs5NzwumBiq42s3aPupVqkKD9W3pgMRsfpmrQeyXg+9qzFRTCe+fXAO6+Z7agGR
Gb/0Lro5rPZZBDMqdt0A1YjlQDsAQIeuwpx9X6EbvwbkkSg5YdaEO236Wvms8u67EZDrlfrnpIVb
KdrP3qGgX8SU4GFXvjQUBch7c/H9lRbFD+Nb57M8jHFv8BDovCuzei20x+NgE12QxfGjIgrc882R
W24q8lUOFWWjdaz57NkTvy7kl2r0H02nMmOx+r1G37ObTbf7PP2Au0F6Je6n4L2sjHW7euIvirmr
wpjyi5nuQixwIRtuEiXeZyqBzpVv3MrajR/ymnvbKDcB/+TVWLjQAwHBtdI1vbDp+0vheAbs2Y0z
CNI22vdxzK+MsDGzYGMlCuRzVS7hgRTbMZ4Fuw3rDkLbIMhPxWeMyIqlQvysq66/DktKr2FuRryj
cJIGeXuVFspc5Se19v6HEuxBX1WsncSlq4HZpkH+tO3Zm0WwNKpqiHUdv4qmTrvAneprNL+YVN8y
mLQPyy4rLYkyovJQJBZ/bT1H0PjDPoP+CCdXpy8lWN1RXFz8q27cFCX9sF9oL3EbxdwH6r3GXmKj
6bq9Doy9Y1nmRkzuPYhCgcqNmnZeZ71X+Sxksh4dRLyqhrw8lEP90tnFtNNjI/K6Kr0MUMbAjkHn
jCotdzw8BBs7bYKP8ABWCxLHFI4+FpU+NhVUhz2jqttLVzhPqeQfKqd0lRVadWncpiDDe+sw6DsF
niwN8AauY9fKHynyU2ZswuGjbzVcxG1g+bjVXg0LZmFR/yhKnFxQdDEVyjy3sq8ZiNimmES9ZtLq
+UgHOyBWPHPmoI3+K67GjW91DfGFD0nVDluMv2Eu+hd3Cs6BxVqFZdk20Ytw3SsJ9Ritf9DIH2CS
M3zR5WIeZTs3zageyzahDGMFr+kI/ikYlwIcpCtl/DWQHxz7hnaJTKPbNDILtkpKMkKpOb9sE45m
1rwOTeevBDbIa3tU13Y90j8b06cYnH1lEJMd/7ItbtApS3+WA9pa1W6Y+ymEGMkxOPZG8a1KIFM0
3Fx6/YKO4+hWMHwCP/T8qMLFo9VXtit+zooTJuK4k9Subqx93T7pMK9T8BevC6yDC+XnAaHiN22O
GQ8KBbQ95x9gi886RWyJjiin+LodfAdTmzh9cS1wat0mowgvkAcrH6+dAXpgCv97eIOBQq+y9vvJ
a3Wo+111Htsk3UHLOIydfyUuBOkLtYhEG6Dq2FwzGMd7Js2vahrOQrRXZqnYFofHxKcFd6cCIaje
JqLl7p5nZ+AoVysOBdPZOqNyYuxLszloAzno2fCsjJN2buEC6fCAt3m0zyqmuI1rfOmJ0a6kVd+V
vJmocyUMBvzfdJSZJaSnygmPDVgaNbd3XTTNSSMsNg6dcas0jbupp3ztipC7JXpMcWZYB/T1ebXD
VukAZ5KhPFF19P3Fj9QiTswfDBKnla/AbN8TkXw0VThx9+u7vuR3ERHhheStb62p/hEYFCHjeJbT
xyBoBhlPeu4Ea4FFGRUGEFuTf3NXdVuIT/SwD3ETf+P3f7I/qqJyNwH1Asq0FP1rV10pPcsqM/ga
6uGp1u2vIm3uzlg/g0L4az1W8Mm3Cc5ycZQqfZYDQpvZO+CoCqnBloCSTeSBs2qzqWTJr4I6275x
xCjtQ/N7Z11KeGIzmiUb5Pms1NINsTuHbrAwf3gYjXFn8wTJIN9ldNy+pbwZbfQLczNJ5bkcdrkK
rQ35e1h9Sbu+kzNFNVrm11JsNZ+Rkz4dd2V3n4kO92P5oScO3PTBa50ISp0qCnIZ0J0Wc/yMMkKw
87VPW/8C0HS8cHLPA5S0jdSwRoB6HZUqnF43fBjMSVvFUXgucoXUSiM7WajVEllmu2Y0VQ/anMns
ol+30tpp/RDgNlaURLCUTzoXxmGNxz8RDxWL0gBFJ+mOIcJrt2zo4XdjEX+FeTmbTjUHQyr83aRy
CosqDtNbFmFzBtrYv2pT6B6pbKyHmuxxx4w0b7DlS1hUN6MlCAKbar5GtOkzuK4O1XL03ubZSlgK
lcDl62hUCa4ykhOeeo/QvzH9GwoQqwEQYyDcCebUrmyUwuuLazOp2lFm3baXSrApEyZlRb3Ppca8
lZpwJCN+vUF6Tjido4wOyA9L6alF8xA4BLcHKrELMI40V6k9N1WQK3dv6VB5VVczBWiCm6Ix6e9l
/hkA6JUxYZRuoEQbZdTfraa8CrXZZ246eo3GfDdtEot6kIFYKMWRxe9vTWB8FOIYGPSa5ATawGG/
XDgOuTCRuXfuFxkp7xS/ROm8gqDsBmLg0LQcDRalYcA0Ygj0K4KVa9ir16hvYXtohyJIs61GecDK
rNuguzOVh+loURKkOMJ1LSr9Xg/RCwxLpqP4UJlNh1BDWhc5Gc++ET8J+pStY7e7pJp2bqE9+Izk
iEXXbQ5ARjSlF8dUI0nsjKNqpZeDsYFGyZYTMNkp4MXUGVVztNxRHu7GTtvaTcOshGKjS2bBqlDS
kxiqTz/uPpMarCKeVlr5lJZty0OD5M/P3/TQ+owG86vtcvz69Y2hpsUO83vwshFjhZJVuxV+UJIF
sC9kRfFMuRr59BKa9mtsD3tVNw5lyFRVafQT9jvIPQQcnZYB0ayddnX6pQnFK9WCAQNriM4VW7Nk
hFX7j0piG5h8CEOQw5YcKOo+WjaVuLTJ75PvbqpxEruw0b655LCWpfs9bGdGfBSelB4iBUQ7UiCy
4WRm5J7mOgXuzPmm4uLW+vkVw6MO5lX3XHbUYpoAMWxuW2eEYwTa+cVThpBh5U7jSbbuJppMUpRo
AmJyMvBJAWZ1tqZTPRlm9l7VZJUpqo3XPoQ0tXtxBeVlw0VWYDrPfaMxYTM3dLkg0HgkQMMV3xIC
OpGbYC9mGtW7VNuNAku1JDV0iPSrpdlkhuIbGFNzbwt/Pw954AL3SSbmSoQSbTpSH780H0ujvpjV
4KzBGll2E1q3UkrjlrZW7Uk4Pb0D83FojnoLGhwAp1TKT5wciHqktrrqKxwk4aXqNj9tD16ephrr
UvtACZ6+MdIKxrVp12rta6ZSAsMVaVak7xSE3bVrMSlhotijVplhQPykImwn1GCkOMDs169/lI62
bStxam0bP5SCZMiEPhtDCzunoNk2574QzVnLo/ZMAWIC1uuVPfSRflUrxXDIalE8xUJJnlhWz++X
HXmN/hGfIoZNy8cL0g8DbV2Zar37c5iGytB5xBqW12UXdABwCFN8/3uRuA9i+nFn8MypLp6ow5RP
0MWeCxXzjmWXQbzrpXTV/e8Gc6uUANMt3zbc/L0QhXRU+r2uHJZ2kK2Hx6Ekvn6+6vKCtmQfIqgE
tuabLftqq27WMOxMbFz+sy+NnLWGqc91aYF31wjbJaagbSb9VQzdnxfWdo+OkP3Dv/YL5gZY6fQA
Wv9pr5UWLhbiBE6qX/7uTolWuwQwjJaLLvvTfCR6KjRvrEW2hV76t5hMz5fShziVF33zsGxabp7M
GXCTFw1x++JWQXrUS2qJMuhbRo7GeSQDYZ0iv2nW0h7OvUrnu5w6Vm69DiDrHZbNOHXjHcIGsfl9
4cDvT2QVUjSbP7ZKcZ1LtN9Nl49y3OIO6iLOyyf1EZGNk+8EFCRo3rdltmc5rayXzQjl6bl39W9Z
qfA9VPVqlFr9vFxH40xKGVV5Wi5kSkh9pXT97XK0ic31CKcXVU2aPy4vZlpW26Ti0cIqKwzXrZXj
ddFn9Xo5DKM5f+QDo31FBjO9+Nwmi6YQ1hWg1t/rJPU4sB6QO4oU+rZpjOhKiT3c5v2Q3oDgZ+ZA
UTxiUWdv8iDqnhIsNTc1rgrPY1Vaax/1zQtzr2od9Fb62lB947kz+3s44Wdnp6b9JgdTrlKlzX+I
qvgiVBa5ZCXvThdnP4dCIhuMjU85QWRPnfxXMzCjyMBUQDjydacWdByTevMHZjSr6kS1CkpuhguN
sGLoB0QTM93paD3luxAs5Asg4mg0U/mZVvajDcP/I+rj744Mq3eVNQGzt9r9roPdrpI4HbdRERCN
4mrlI2Hy+GqmNl3QHLi87AuSAknlpDD56crycTmgBZpNJ+EX3rK5HKgiikNxkCpMd7jU73ZFMHgW
FLPNstnMF8ht3fG6wcFR75/PIOs5hz4Njmb2ZR6up8pWt4qh4UI8t1mu74IJ7obS7H5/1eWArP12
J2swraXJcv1BUeH5dyF4f17CZ0ORvp+6hLhIINAraUHZvi3NmEjQIjzzmCleowzxMyYG0brSzOZH
lioX3Sz6AIz4cXL88FeZme8QvN17b+kOEcgNstneTqmquOVRkblxtPXe2bJ47Xj+Mx1c3Ojeer97
M3OsXELTQz3ADzQl06O0C+v7YOn5Ogj66cnVonzrWhl2O1ndPcDud3akNvtXYk3rjVEm6iuMwhjD
pPBWqsmTnHT9YhQZRguG1QNNgAW2SVheuHEAioI8uSQsnXYGXgvnJBHpri1xSUklAFeW9OM5MY1m
Z0hYBVIA/rdCy85aO+o7nG2Cs+bq1o4HxT4lCUKAnA6Xp+xBQjrZFUj794YZh4/MRpjSabb1M0gf
8JWwPhvW4au6CcanpWlkTgpVmf80Hbr6X00NZM5PKhnfu64x6X3b5Bn2VHwi+2zX+3ib4rZMOWPZ
R8Fz15VFH3o9caGbolJB/fz+MdNrkpVjf/L0aOoflxfiZe21gZ3EdtnU5nZahxI3MApzV9C1Edwd
U8vG1Sc46FE5/D4vjCkqO7pfPQCCf06k+WFURaUfrv+tKVxsb9ApsRp09jkpKnAse8TA6BIeDVyF
N5B2Bm/Z1+eO/8jsHo4+jptgQrRb9tm9selH7JmWrT70swsWZftla7kQ+jR3H5OeB52ZaywvpjB9
gpt5hv7ug89ZAeVa+qH9px34x0bH2u667CpcR2LpVu3zigj1IU2bjar3sCsooDRbJRb8dsRBhh5q
RPSYypRQy9Lrq82wABFg3kltMln/3q7LCgM+6ri/Wy6bGOdTappf/l5iOZCbQXO1gNTxnHawgenr
q+aP6n4p3Esl5UtwY/5/dgampe4VjRL/cuLScHlZDqBDBQ6eT56mAvp44lqHYF6AlmFlXDrqP9cg
K6G14Br4g6phDchj5je9wKjCnNDj5C2Ao2HLL6nn7mMUILxxS+rpy/7Mdp+x+1Cf3Xm6W5bIYpSw
pb3Mj3mBK5Q5kjbtj7L0lv1tyIqob4s7KI6NOdFAvGoMdJmZRM5qYa8ca5u7abW8bUaSS+XQYWVu
KsdlVxUnHF22f79d9v493rkI19JM+fWv/cvmv/aZuqMdsjLxeocaKrlX4zHUxz8vqlo/Ri1/6yTg
i2ehbb5pMeIDtUiKH4B2n6YorHfFlq+NpjUHYRli52hx6LmZgesHHvCvIteAz1B4SN2hPw00fJmq
NLqTeEmoMR0mrAzFq43x6OCy5Y+xsYEVTv8nh8tYltnXWGDq2db6W2DWKgzS3GHF3isP/X2vax22
oirQ/UrtjWDvZ5KldYO0y9Gz98LVvpNPrjxhmJ0fpY7NYGRPEBKGdltmRXrvVEC0UUm1rYKE64fl
r7lA5rX3rgqKB62s0q2KQOyQt0H26ozjgWKkfNd6I0f15PvHLOziJ18Ev5aPm3SHX7Ac8qudZ93F
D0AZhvmE+XvAoATTiuEGSisQO+wkP2IsSc/LiyGH9lyKFnqt6WBxoLBKLyFIng09EsNqaYOWc34L
TRsNnDj+2fznEkvzrCjuWZbm+7+XTg1owULpGq8tkQYMw3TAt8W9LFsyQYBmd9jeL5txBYsFeuqh
d+qLDSDYHGoqILDD1Gidl0p1Hztw1ViK8rs9gVtHQ1q/52l2h+bR/ySi+dwyH/2qOwtJlgxIsM+n
Ve4gE1gpLOTncrQboG/JBhgyTiBmuX2GTrxBpzyby+V2icOcrhWriGjp3bL590CSKhk5yPAsO8rd
1+hV6YgRNzCkPjlWWLrbuoDi2w9WfQiN9mHZWl6WJubcbtksZ3WR6APqZY39GA2qcpAOuq4MlTqr
9A4TBR3x1SaaDy9tKsVX12lKTbQyTdowrP5kSa88/D5F19J1pQfm9XdjfqeLRrKEWZn2I4IhLvLP
Z/w+v/ezijuLz6ihFByHoum36wYe9lOQZPLJn5cckVrB1flnn1O3zSahBAZ1B0s4lCv6rVId51Tq
cXVCy3JnTWy+qMiq8BuzbkVtYykbwye3uRFPy0ETV/sNPJBirxbwBJvOKHbShu+aNkbwLfJz2ys6
zBH0eEBHhbyT8JwOqduQWS9TCsvGzQPlawu+5n/JjimpUTXmS8a1PAiyyWkwjXBTxCkCIpgCz1Qz
vYFr3QzTMJ+nyqdwauusMBHZsTbH1N0QTbxajtoGSOfY2P4JeB6D0ShKL0VtVRcbxhoQehV9lHb2
UMnYfK2MwkZTEWAHMmXRvVAoIMwN7P89Eyy1pqjuhB/wRX6fadFjrYux1m9gS1Tc7TJ96VMUShh4
Ro+x7+MbpTU5EElq7/rR0o8xYwR0mKwF0Y7zE/1bsxsz1b4I/j+enSTGY54Sfxepiv0yzJZF+PGu
ylI4u7r1p3GVzRkMrT1qZ6DOlMIlrlvzLgmD/1zML7/bNZXIybZQ/pyxHGnGkYTkXvhEECJuB+P2
YCS2T5bRhs+FhWdFhNGbt2wuLzQQttU+MbOfVUAYD/1tsOyjgSYoB1IB6Q++2wqSabvgaMm0Ovdh
n3lJljavehT/XH5qzfgVmX34GXOvUkwfCbqYz3GwKjqK+ZzUpqZQxaJ+nYwZPuj9LyF/nyPdVFvp
TvbnnNKCl5Kk8oikyj1qzegegTzBt3odQKKMZbBNGBsq0rA5JJdD/37LJNjYKG20TYcyawkpEOj4
SNVd1fz1uDyToz4GmDCsTNXhVc47/r40aUQAMKzXlwkhrdcOJK7X0WCccqknXmTGyh2R/LXnLvw0
o+4m6t64o1uQwOL1/2nqZ+11mbqKcLgVbvSn6b+uKiaVjPW8TCgjvuuVNL6pflW8BN1/bUTdu9ZZ
+u8jmvtfR/59TuEW/a6ufEgoU9mRLF6rA2Msin8AUVV4y9tEwxAgml8KN8Zh0rmq+HYdq2Rery1v
JR60Cpmq/7t32cYZvnqYDErW7qg8SDM4IhkRuxSo+AFUXnlY9iN8p3i67NSywcEXeW4N6OfK1dKq
tbTW3C8N6mXv8nZ5KR0TrMxu41WBc8af9suRUQt+tG4VHkf6+VvAo7FPBwpzWlbKmy81eVveMQt9
bQBTH/7uH/xA2zsGwP1y6v+2hW36p22Dd+8Kj4MW22EnOC8vJkaf3EeZ8Owyw7ukadF+L2//tqlH
4I5/t1kOW6qJWUtHsEwEzTB4UTB/P0rZqNSn57e6AuNrebe81AFjF/SkcPV3X6c7Y3n+u51YU7KN
M3zMlpOROOLU9K/rUK4EpKlri+7KASP7r2swcbLXchxU+DUFWi3s+jo3umFkIG+BGspbmY42GnHf
2Lijnv33gX3TYeD3d29hGPYGpNXYLCcuL1gry1u9r+aWy466hx9mMeXYodPISJq5T8CNZ8IQytWy
iZQp39UGTkvLpi6QjCpoNU/LZmRFGwZI/aVwdf2WZOJl2d1HeLc2ggy5eJTjvdaAellC2IflqGKq
V5I0p0eCssVzLaffl3ZT0R77uC3wU+IkEI/Rw1eI9ej8tbQUN8HcVIxLT67SXfdJJvm/31bM35Zp
WLgFSRruf7/tcsmEb5vVGDSXqPR3ixN6xnCxbfIAXvRslv7bHX32U/+7WdYhSjQXCs1ydDkwDSk9
+7KdqvJ7qqVyv2yNWXmkq0Tik2qeGzPXRRYYRTe83YZNTT3bG2p7hMoUZmsfo4JLzlSI6CTfBH6o
sM9aWv8+0TZCuNOlM+d6RDdTqaMbfLOApUX/mJB/ccJA/tgqg3NXdT5+dAdUR657K7vkWz3vli46
myoBTm/axLkPjRGvKcRHp+VoY8VkYozJa6DBnm4EETtDrzj3CtHYVlbxsF3O0vWecmQbxxdXSd3X
KT4tH+konXrC6RUEcP4oP44Bciup7JbNMRm/T+TO4mFVFy914HvLR7oN2Jg2kXzddqn+KlCNJZFz
blIDxENVERcTZHUmKds+96UJ9hJrlg8vVDyPYyqwG/rn8KDAYfh7yjRNI50oFvsmQ6thojoJu+cg
bLtngpb+H3Nnths3smbrV9nw9WE1I0gGycaufZHzqFm2pBtClmTO88yn74/pqnK5unrjNM7NAYyE
mWSmpEwyGPH/a32L0mGCONTz2QR5Q4BMP77+OEK03mMfGcn5cjypJ/XW6DBaXjar+Q3nLu78XpfX
9FVqLWGKuFvXsLZNO1bXQ4bfngkAUvtK42rVgWS2hvLfg9s26PJ3MpxSdIL+nDVg4radGgejfx89
Wqr+6hpa9h57EvmLKp8MaZXrBjLhiWqkOheTKMlAcu2XSCtXl0NLhz6f7HXnbkrIhhv1kDuJVfV3
U+F2i8vPU5gUk06Vr16BVFErByZjWmwda0yV6zxUzheEA+fLoU0knztHx4MoleCXoqJz+Rtyry+X
Nuuo3/+GmDXU978hT5lTXf6GCtfQY5iVX5HvdhuvjM1NosfTDnFAupKAPR4vm10VZysZ6PLRbOrf
9k6ub/xpU49luaNplG5wO9MnMbTos05O+kof9eoKMXy/L0Vc78AmwxHVwmRlw817GsfuCxJo85tT
H+tEmz6akmECCHmEoZxXT65XXdXUM/MW4EJvZK99WgZbeFkp+LukL05U5oiMmv/3l80WyDMxw2az
ZB3A0WXZj7gjiIH2mlRdJcJYe4MWnmgbOcuEuuv68nzpSLRAGJ2zk2Hl67zpiYzwW15huCHBL+7g
fH+Dfm/YJqlaYo7Xs239ZJpoQeetMvJR8eTV+H1nVwViXVUdRIJ5x+WQy163k/mRBgIU/YgGFSSw
TVL51tmkvnlW88NlM0h6dZwIl7xsXZ6/HCFS+kc0fWzI1FmE9X1+bZ+TcRRY6SYg9WZ5AbDjdH0s
AP3fhz6CyVqgs7iA0O2pflSuE9/TTg++P18k9rIVsn6BtoHbvHuHNs49DPnLrV+Y3s4HHbR1giS7
j3uaHI2md+9Gry8BQLevOtSmFRhHcQU6lQS0Ngk3Q6nVnytdPPpV3IPUIShrzNwvVkSGSiTs+NQW
ZU8GiDFC7R/9G9YYmLEz/xZbeX8yZKNurfnBlOgWrfx2jEI1E8XaMxLMI/4/tJaVGVd7OTGt+HF8
W9fhRm9Ysl2eu7ysC1Dhj2Gbbi+blx16WH2ArbcOPw6zUVLZdZ5eY95Ut0np1ddOpy1/HABZhqlZ
NL79eJvasMttM2Hqu7zosqNtw2EVJ4GH5YI3ujwnmmwg7DpM95fNLvfUJgsL1BA62Tiub31xWNId
excRwGWzHsdgDalG31027Th/bGh33WCm8u5xqG/qprW+FKOPgc29E0NknmldgOD39W/IsPRtVBUs
aS7PXR7CMKtPeK6wLXOsPuXGxpuqYt902TNaYKznridXQneiu37MrBtTfm2pLWCcIa5iD8YMy+u8
M6/y+E43Q32l0x1aX577vsMrno1RiuNlC5SideNmXy+HX54JLaHvmbT++X2iJNdRRTTaurK7DiNp
Uz/7eKi+vweLC+Ta5fSM+cVZVi6d6YjWv5gHoBDe6/2PLc/7vnUZqwYoFz/2dT9t/fG6yyD3x5GX
19Fz6u9lT696HgD/OPL7z5v3zcCdv3mdO/ioH/1+7/djfMbZGJ+t2Ltr07HbgWOJzz+ev/zv+3Pl
QMOsR9nA4T+ezipG+sVlu566t8RHmE8+w9lLrfx8+d/loS5HmCoyaQkQ+32HJ/Rw+NO2aYe7XPfT
Q9STQ/n9bX68Q1dr41pEM7tvfv/Lw+W9mBR0i0//+I9//fNt+E//I7/Jk9HPs3/gVrzJ4WnVv35S
4tM/iu9P799//WSjbnSVazrS0HVMpJZQ7H97vQszn6PF/8n0JvCioXDf9Eha6mXwBvwK89KrW1Vl
oz9a6LofRwxo/P+yWKMu5g7XUsU4xZFePHvzlDmYp9HpPKHGZvbgUvo7xJe5dia7jhsM8trLIZcH
Jy2dZVah9y0XWti7TFQICUg2fhSbV9VkGd8f0klcmQytB3rDfNbQkswrVPnFVhN+u/hx3GUHPTcC
NPMQZHIRUhS1sl2ZOf3ZytLhfPmf8cf/5iMgp2RM49CdBixNzp4U+yZs89siRErrmeOfttxM31uB
O27+/SdvyJ8+ect0XF2QLmMbBl8AvhDn508etOFAgIkVE9ZV6bRiMQwP3RRsC8Saewx19l0/9bDU
xip969v4pkvM6vOPIzzNnNZDKwF8+F5xGCUN2HAYknxJjOBXICP+aTTy4N7SU9KG572XzcsDCuGv
I8Fkp8DUg/sfr8962HHLWIiven/893+uNP/bn2vqhmNL5cBdApEx7//TiZZ6Mh1bX/m7pmXEgge/
7MeuC9ZtItwzOmoY1XRFqvkhnvz6+vJ8h+gmsxJ6KKwBxwOTzfGQI8ZcGL40kPjQU6bYyQD4p+0f
+y+tDQIELn/Jf/x0zdSXa+gtL8Yq9IPmL5v/2n7kV6/pR/3P+VV/HPXza/71kKf8+7eHnMO3Kq9p
P//1qJ/el5/+22+3em1ef9pYZ03YjLftRzXefdRt0vx+7c9H/t/u/MfH5V0exuLj109veUsvjXcD
7pF9+m3XZayQQFx0409f+/wzfjtg/jR+/fQQMknSTh918/G3r/x4rRtGFWn/YpjMqWxwlQ7YfK6M
ntfMe8xfdOkyGvGDpJSK0SiDnRX8+klzfjGkwK1uSWnrlm47jGQ1Po95n/uLSSAoYiXHNUyDSbX9
6ffP4bcx8PsX+PdjIj/1p3PVUa6tbJPQXsV7OQ516Z/P1QEoqokGMTn6TdrDiWytbcQULbND7Y5M
D+xFzJFtp0BJVdIo8FJG93xI94J63mRiboherZrUc2YU12QBuKu+Lz44qfslMcnZ0YFssapa+IzW
aWjdjR1H6VFzXB+Ko7zxEvtU2L1/zJrgvuT+gMKiFsu4I+lHZ0XSFep6BPrfB09w/4EPoJjWrSQ9
YEJCyN91OBxdX2LIzw6q3Vd9GOyLnAsl9OhAoqyvFvgelmKuvHXTruyicGtIfz8K/LJwzTFugoOv
/cqji1Q5uK/QiqE3OdeauG8mqEJ6ktxprcKVE4wVRo+S9VDm0TXstU3f6uaiacNqp43Oje7VFc76
ErF1FH5uw+kbikSsua51HEyXQAZ/yA5FjCocPahaWGUCA6j7UiTxq8Ynue/GCvT7TVylwaY1uVUq
jCZrpxGvDqFt62zbxG8FbhyhS3rEo3nte3p+Zukebvi4GE+7FpNDcCLzJ9k7YP0WspPIsMP4aBpq
V+uAPAb8XiCE8IsEAT6RPGYyVDj2MW4xBrd9XJ5BGjxqVV5uBoFWU7e+lDUEtsbxHmzLHtZR9/yn
i+Zvbsr2352AXGxKKl2YhiVM/ecTMBdeDMOnICLPi0rECFO5KzpQHuFUEX6CAfgwM7U0JKPQJpIB
Smz5WWs6omBC93EC9rSTVYj/PWwXtEzyNVBW0mUm37+zO/9NNP1D1vYGHJVKX6FDWAXdZK0cR7/t
WkrVBX4qnCbxuhauIpkVGoCPpXDK4T9q1/WgSG/sBJDAZtzLNNgmEAixpa5doen3IzL8MUn3nO76
ra6pRzIeYCgMebEKoqJYuVMqt1GUjwujRZKWOMZTkNmSdfi0slUQrWGAYX6dSjykqnSJW8Gymzc4
rjNyuracm9NuDDA791nRr2ztxeJErSUGFbr9tKraJN06so1vJ8pt3GmyXdJEZw0i8D5T/M3KM76g
tyYt2EtwZhdFAFPJo7NdIrIhHLlJ1C6xRzxQfq7v3MhZiFFoN4beLFutlRhfA1LpYNqyssYvLciO
7xtkjjC4fFSNOhS40SA4YwjfhiyPd7pSGcZhVM01+Ac/lnQ7vcFcmZjyj1pA6ybU7yZ9QBfjtlvB
MLJLmfEcY0u1m9GS+KGHHm+5KfQHPwmhkQny7e0gHfdx300E/WAX9jBBtyapt92cvq3qjS3K8cZI
ugoumrUJatwTgDHOSV3SYkimo58Z4SIWfr2JvEKHQsdDmYuPXFJqrfvuXLBcO7Hu0u9aFd7D7gXg
YgiwjRdFQx4YFd1l+kXugAncn8ZwD+DtBf8prIQWYr6a7vWKsycuMnmYULk4LkJjZab5ftD4Jem2
mWTiRP3Sbys027r3lRSnxdD2yZPsW2BZCJr7QGi3VTBoAKtO8LwhoNLBQvSey2UbpemJCpFE9jzK
z41rG+uu1HtcYyds59oBO8ljoobmFLnGsMw7XoMHFV7cGD0YxRy6rnLKCOW9Bxfpqo9NzK8D9qh2
FrnptDchOdrXVG2RVglZbIrcHdeG26JCRwO8NqN43ERDiSbUjXC+Ot6GSdtJwxNx3aPfnyKoBUnm
PY6o3069P1viyhRqJ/15RMkMRRaEP/Cj6QRkr4ZvlZX7ifrryQdMB68GoaHmltl92iE8jTIvPHnJ
YGLe1aGYNaY8CNrRn9FjbkqrJAmubot9LwN/XY+6dhCO84LxhATpGhHWWENsUgNavzouzcVAs75h
XbfFlmGe3CKFy9paJ9+fzTs+F74zhi55oWozS/d2lmimLZJGh5YpOnzyfBbxJJuT4Eol6cuO1sS/
eyhfbblQLUzOynNMoD+FsUk01M197evbWWhHAoR133rOS5OQ1akhn12nGbV8gjwtdBJ43/E6HJP5
wQ0m1IJU69qRSXBcOdelbaZHnNCPmU250fIErJSkWjdpQKiominVqK5JAMvArlEGdzYIU6o9H/db
GdezYADJchfD2wrooxOq5AM2aqHPUIwk+Tfy8n1oUEXt2nDZQbTZOaxOdx29bf5YK8XtFMXbgOKv
I+KTSa1hiy3qWwtjxpwGHF2+CQi/EauqaATYpQYpqiiRfMx3tNhGIelRwU6gXgCd8Dt6qsUBvMuA
3YqvJkQEvOYT5jKmakPN8Uxriul9z6fg6FqPeO7OzuhdlOYXy4kSwrJQ29Pv/VqHQF8CmBgi61rm
B8briMHpyrhz2iw+eRqgO8PnQq7rfdF1/lpYBquL6KGIvpSIHxae21i3NnDEJXlYEnwfQMPYju8Z
bhCfhIRjwtrDIZW+FJlR04FH0ej2xtHJolXLzbma6i+Jad6kANZWk6iTdacBSQyC8TGRQGRrczzr
XRBQmGIe0joVq8NYP2QpJsBuKmBymsaEwT46e7bx4pnGNXKKYWE7/ZMuP5dIhhW5q0stQAIoZbYf
pOyQRNJhCWKAaGUEJ3cKuEWAlOPMSAxWr6RKj6NFxTnApuFr/rnT+aq5AB3UxGtBceWItxXBTgVq
tYHwT/q7t7Clex9LrAQp2g7kWmLNiO0dIv25SQcgjhDgVl6YpkeUDs0yzLV6UxoKE6PhrJWLpaV3
gfrFiLRXVW7g2ZzEeytLe1nrtrFq66ndFLGv1l4Oka+vICpUhgMqpn4qcqCP+bAHJVssu1zjDtEy
fbSxiuIMP5POdteHvQ7SBejbiC0KYI/HAmkTR5zYhYXJPBbI0OqZxI6DvOE7JrUgxP6S0MXzwwam
UtYqmvus6inVLdq8kku+O7KYkYD1TGf5PXrYvfILN8TpEKf9bDNjKqnhuQIZIiVD3LODzv5AJtJD
IMlTrZAQdFgWF5lZPYE+BdwXlzTPcVIMbbT1AtWssj6JlxOA17wf+/NAwyZkoAPzoT2OMQLSTGEM
cJr8Gv9ycsZR4SClwV6m0ZDvMrBOhneV1f3OyGSPuDXeyDI/1QRt7OlZYlAISSBwOx96qWG3GLmK
9jhFpbaqBPO82ANtoCe1Qk3m1tvaH+IVAZ/hsUXvgY0oHbhZ+N7BNyzJXLbVjl47tFt9cJCbijBa
5Igd0ceS+F0KLV82dq4t4IsDNRJC37H4PsZ9ay7IOGSaaYAsy4iXvTNma27PDBcRXc9owBLeM8/Y
ROmPzUOS6vJqpUL3LhfRuKPH55Y0262mlgxZ5j2aUDLiu23GbHNF63iXCQ/tcHBdpuO5GOWjl+QL
vc2WuvGRufFt0hI0JRR9qvJs1akO5Q2mXQNlYTQrPPGa2iHlsRZK71v6YeF6qDyxRDpzLF1/PJhg
URCG03vukm7DDQhkOoXtOKXA7bXnoWuR6LvYjIS40TPtnbbsWYF9Ar2haIu3LYtCLwGTIKAR4Xnc
x52/LwJmepMv7zMP30KNiAwfXbOTMUqnMPHes8zqt2kLzNoT2QneRqPQA/jBrRa+Gibkxi6w32mh
ETgQQVwg4duC6kDS4lPT53s9jUlTdriDRuhUfKoC62DOTcO36iMmX1lKCqpt2UMTZwOeKsBJcnQP
8QBsLmsnd47RcU+mte/9XO6rEuYMKVYnd7aK0l2/Cyg1pPU6NZbYBQHr+DzjsmoaqhEDUbYMOxfa
UVdj6wIU2qUQKjxMKrjPplUdPdpyZNEDTAMwmb9hVXYFeXnLLcS1i00yFmDwYfgsfVVHxwSzaeKf
9lFWHobGvWfR+SjkGC2LtUYBkDSeGH+wmG+pVD400dLIZgyxRbP1dCbdkV8gvjUJ2KacRq9Rhluz
cA9GPUR8JsZWMjuYw+PCvEYO2PEpILzAfRY1IAmDd5LGso2mC4YyTNKpRUUo2IVQxRaihsteyc+e
LIBt6ivUoOE6LtJXDVaxJdy1zFoHTA7Gtd6yX2IfxrUsEZf32ls/BHsgHd9Gz0JvrU8femQcCeuk
Qp4uy4Ds2UzAZ6b52MfscGyXERhUzL9fRcmfC2ys4h1hUygwhO2yghL6XxZRk27BlbXKOTs9uo9A
zID8D4cJfldBgnbVvsQdDMqxZCir/fuAWaEP6HzoIOBn8ySgpmQmnHiVjqmzqJYwwYYLVhIxHVZd
bif/+7rS/0vJ6KdK1P9UoPr/sK4kDL6YP2rW/62mBH2PkIK6ef2pGHV50fdykqP/gj5c6c73khEX
9+/lJOX+IpWrI5YDMmdZpnL/KCeZBrtoT9nCtCVcPNf+o5pkuL9wxljKlVA/YAZRhPrfFJMMZf1U
TdIkP4ICu5R/Of/avMVloFsM4LZlrVEFMLUdB/hGQpHWsqD+kT4Mnl0yF/SLh64Jq6XbJN6+KQbj
2pmc5nWCpPlgot9KGIxYPtFYdFeR6NITCT3YpdtyMA8A3Vgv5K6GOt3OxTfheOFdYlspGpm+EC1z
jbDZulOi3tEYFTScUyKP0ywibEaOCqCsn7Sji22cFdMi6KfplOcQXxhLW9SPDROABwf/t2m5JZUA
zQof3UCHiVlH9IBTPQIBVzDTU7J595SZ77sgTW/JGRMke6dFjw7SdB6zIjHWBDwRWqGDywSHVsZ0
Oaws2rUknHz2p2rapTZa99YwYhujies+sezHd1LmVrCCVTLCUo3cMAHI2GFdDKziRUVdQ8xuJVxC
uvO6S4/owWqmcGkm3ZVC+P6UO5r1tWrnSSFOT1ZAMuvzVUFLfUJKmjXulakDm0W9Ip61xjWJXcgi
AxeU8BNAxWiKX0KE0e/5pDs3CncDDRCh0y+ZaMimqcj2RZaWhHjkbfqamv7sSnLGQaOsPg4Z3y1x
XwsVCjKGEqomr4o1YwyEMAv2lcjw71Kbae9H0xzvoqKR95yTKdkKQwrTIeK8RmnXJOALiWW4kk6V
uVheTEobWUhS6a6wgpGvGe+zwkZykJ4o38JG9Dc23u1s67Auu25UXrOer3R9Rf3U/tq78OA3WhfS
RzaxfYSrIDeBpCCHy+ulVsfdZ9tP6eI6mlm/mpmGQBtKULlLMG6FrGEMpBgBKoS3HnwRHwehRG9+
RJ0TEGpo+mieKibMfariZJfFAsNg2GGUWaSmWz9gPcshT1j0TMEYQbTIPcN8H+iMHsKuGsAXC3eX
UWXbmJlZMO8uwxQckESkBcYKLdIiHlqLSZWpmJeZpTXtkrqLHmyYmQ9a65o7p7bNYdNNsKKJw/DG
+XQFJWUn6HMXNKkGTJ3NiB+STDWs0SY3CVY/WVKzbmnKKVq0EX23zWjaerXKdeLm8Z73Xr9y4CJP
eGwjflUF8B0ZdzbraTFBHjUXvcpd4YQuFnCr5wsqsR7cdUNrmgujJP8xclvrJUtd42byuuhaon65
gF0duaerRa6gphoSbT0YKauy8OtHr2/MGDmRpx9iRMd3vmmqVTbGRraJywa4m84QstWnIDzCxHJe
Chnmz47JrXhRwt6qWJpb3t2Q6vUdlyAglCKoxQnOuf9VNXZHUCouELVtK4PKoicaplFNMlnPFacX
Xusu96+kGP2915OqsJCGBbI4GkWyIzMagNOk+W8QcYYb09Szp8jJMQYESb3PtQZsVR+G/X2MRafe
ZIMxHfx0CI8N0qUvttaThaFNiI18aFA2U8fIeAaPX9Gmcpx8M1Vp91CR2xIu8cwQngETDiW0n7jT
pnL17LGRbq5tAQOhClE6fqCNdFhPg5LonXAfEpRMJA/g/pMTpnPn0ZRhtYZkicUw8XHVL3H9MVVL
yVG/a81BvzeVMj53LlkqwrX6Zz0OqneVdh7BZlhS2wVfq75Lcqn2aEb04+QY+q5TMBiQ3I2b+Ufx
s1tBgAzJIAMNqEc49jqceT3y2xWDSkUmikiqzyLWi9ewaqOnaMjT7GpM6+AoJ2ggkmLAFTrbEOyg
C5BH4Grs17IaGXMz2Bf4mjxvesytlgW6gqyXMyMnoYsrqeivW+C170nmVKckzdrXyEaqtUjAjh5s
RtsVTlY/heAAFbNWvXUj6jJYOdKdDWYo4kDIo0LzM35jhiASOJlbc+FhUvTWopLGF8dvWFaOTQq/
12UWux8i5X8bqznSwrO8eTjoY3GizGOuBULDm752YRNVkQsYsqqdq7Avxa2m93q7yTDSb9VImYn4
M8ig+IgAxqFYJNOiiB0TaBtDq7ev7CHAfUxcxK7JOTk3TDgNGtGUSkELSCfIYLsIHbENDeBbgm/z
c2cwBq8KCf9IiJJaVi4bWFuENq4EJ+mzZhXljeuk9A+bJta3A5C1FAq8VX0rQA7ZM5M01fdRhMuO
1CRlfLgqlxCGfMeDRRRTSoASWHd3RtsZ/oPptOSH1Tan8qLvdfxQ/Mom91tuw5thmleGVh2QHObG
k4FJusJAVeJZgpvkD96VlqkCML0M4TVPk4v/uW0IgWZ8weGyUn1MwIxpDHW7wJGoubtwbCINX6Mx
XoXI+EM0VHZ75bW638ITk5ymA1P9YGuSoWFu3cG116WyGLBNqsZE5ESEJy0mEGpnPSLG4IDow2bN
ZRMmtQQjnbBWzyrOGozq5a2saibkNnDraEmnv1ErNVRknKLVKtUK0x4Vl0ZqxWYwM4rf1EeROk6w
IV6nEt87AGq7OTq6yjBImT2Vcdh+VFQdb8TbQiue0rxsnK1t9MNWeIIFR60Lq3rmjPLRzjhu+rkI
suprIQo4hpPtD+9enve7An0TylHa3tFaN1tyRbiXHXFMgTApcr8613XtrsaiRP8Zp3q6tS3H2JYW
uSD9ACiVqDlCA45OHmBmo/SNCbi+LSlproskDddtINLrGowHrt867a6b3u93emXbjzbLWsjFlH8q
oEcl9nFyfHQzpvsXBeJoRFG01KfBoRhgyJPtNFj8y6Y/mzkrpwVvqZEf1mcrJze+ICMUhMMaXDah
N+MNHST2U30XIIzc2IPAoYXla8GCPr7rqV4/inYor8dxbvRFirsstmwmD1NwqNKJj2c29x97wQi0
iorU2FB0nF3NofAd0AW1Rh2oJtQdsLlF211MXf7kOXb3LEJVwKpu+4piuJ+NRzHRtC0WQTxEw5oJ
afJE90A7TNDdcYTSIvsoibJ5RGkiKZsm0V6E4Atj5LtXTVJVyOHcCR1Tq4DXgEXTpnSjVymEGAJq
XvsupKSCMLOc+ydMgOhupOG+i333G/5K71Q0hntVtrZHUTjrXwup2hEpZjt95LElTx4QIjBdfYEP
zPBnwOmoyvFWUXEDLZwZ/m2dDBP13zYxdnjmbbmG4APjI4kic6TaNU8Mc/Ip8hX29HogeqOmPhJT
PcwXaqSzyDc0Gs0zOhgjvK11xY04h8d+kxdIi6Hg1wMSsELkVHTTNnku6ZEAOjO60n7s6Knfoxuk
XWTijCvn7hBZETRQW28rfXs6ZKwGWDCnc5V65MaO/zvTMOWVY/tewohlNtr1OI1VJ1ZFMjTN2nfr
9C0ezOrOlZWwlpHXRDDEMJ9kRAqp6tQbEZ9VpLJNAD/FWPZxR83Q10tI7EEZlvc2EcnDsphGm3DD
Nh6uO6tWjyZeBXs1WYqQFNRjGoUiwrjg32Am9RZZb4Y1xMHZ92iRTk/x09pWJRMIMLoOMC+jobER
8ZW6gGJz7d4qc/XaJBrDct4SNZwGicrPZZG5My26WPv89W/C1suXUpPTldfnxYs1V2r3RggubOEb
HQlemjlwjnFndY6pGtRXbodY3iQNmecorcItZ201M5AtB4qs5eqPtjVZNQPPRHG0S6AQUm4KgIMa
oDeyKi6fCCyoqx1cUNIdkCEA4GRFYqsDUVfGhEnAMxkah3oyFjRYQCYVOrYBg8I9Q0RH9scCOXRh
wL/yI+Il6f/esQCC/l1GJYuNBB750k9r7TUgI2QHnth6xaDnd6xp8vjF5h7O4G6Fsb1zrHT6JvOk
uTahcb3pAonxokczUDB1Jo5lq1UqDtZZGiFzohJNkTd1KPBIXxMffg6mPPXM4jin453wijXNoqsq
OEHBSNN2NEvIM57TPNSMz2RaxcW7z4TKWVCRVf3RdEImWhgoQ4LdEmgLkGe5c5AoD2x9IAPMrw52
mKp3Ql7VSqN+CDjKMOCFGd4jUMKSxRRVxa2Pc8ZZ5P7oWpBsYvt6nNyuX5pdoX8LTJPiq6dJ6yZl
ANrh6ZUsJBPkqHHt4BzsGvO2bOLpXOVaJpaWWTNh9KPpZTRS4xyaEcW2HEBRBXE+3GYlQwK2lXRO
FkyASBDWZ70UiYVY2vDq4aEdogqzphNtJ0Foj2j5tdFCm9M7fJSAOJbC1HeIuBgpJdQvixrQE/1w
/4SG4s7mHDsgh4KY3dD7ZqZIO/ze6kfvYGWN/TzRckAunWyoHwEtsWFlZNGjQI/16DWdeJaepW0L
hoKdmjRQmywigO3HpLYYgNEW1pi0eyduM/CzBD/Krhef6WoH18IpIdUSY3cflaPaIuCEpx/6QBsR
09rPsq2EfeUlNMBDXNKLLucWAt+i6KJV5OfGjWvNnEYdbua5Mezwg4+zflVyILpozJL+uU/gcyva
7J97ooS4Z8IbaQgOgFuRWCUXkMYsPZejDW8pQixZifa5oL38TmgCUCoq+ywBO3zu/BCuURBUQ6mu
xtGPdxDCe5AuqrwxR6c5lbYldl1epM26U9w0fY+Vn1fa+payGapUux6eMjtvV57TEodg03jAT677
2ybMh5XpwDaYalziQ2W2t1rgRPk6hI7/xgQ0/VrUvvEl7pzXzuZWLEj3YgAvrIGZShpNARTmvtp6
rMdoNQYM9IUIOYwQ0rc6lPD5aAGzwo/EIanrufnpsj6PpuocqV4xTQt7Vr660reTG8cQJcssIq8p
TpYmN8o9q1f07ZYIHhMr7Z4otLDwtrp414JXZBmgaeW0Ii4zIcfKaaMD7VBj6YdGTqqMkzEjz7PA
XQdZoK2MxileWeLhuRsGs7jGk+G/m4HX06+hP4+cLcBtZEIdyWvD2NZEVseA33z92iHFdZnAqt51
QS+3cDy4gc/dZmDZYODSZVcO9tpHlTx31wNESIDVfYKzk+6loBsYIfdPkm9eV4g7AkTcbe7HWJCK
gNhJM8rESY+gqaAsGJZmXKb3lubLFXr/iCA0FTwDeUivpjnpDnIdReNwHIjwirNqZ9idATwYOuC8
PCedaUqyg2WENezzNiA7w0/efUaajQRZtaVvkKAZQLG5Kcs4uaEN6d1XmfSfezhjq9bQxn3lNEO8
HOp42CajQYYCpallzXIt3AIvLKGqwI1/aVxHOSeFnnJerGcU0ODyNiQtZREZOiwQnyaTy6hDyPdk
FmJK4Spl5p2lYNAU0tYeTMPWr2JUV69R6GA7CPyQGClklvaVO3b9V8an6VppIcR2LbfJOpPUaZrJ
LrZeAWe+NMpul9dxYyAxrmAgzlypxHcDlFCRybokSSglV9OptUr9M2gROpXY3W7VZPeUiQhR6ztp
nWC2I5ZPGn9nmHwKtRvLK/IQzWgV2Ll6C6PJWJMwU54VxB5SaFTig4vuswxEqsZ03fYIzyKKcjvl
IbGmcTFtCKYWp5IsiDs/1YMdZoiWqEhX3XpJxlTCV+KNtLSOFWRvdae8crt0m7hICbiYJug3Xt59
qCIMzmHXmajVdesW6UtN6MAMgFnkuNCvJlbTLL6jImNWn07TXekxDZLTKK80WYRvkq4K8vAx9l7j
wR2as9FYFHhK1CS0taeG6qeLU2CqcsBcoLInVnEPWt1wIZhBtG8C13gyhCJosRFzx0NRsaKgR3qr
VaJoTSNrYSWtdoroC724suhOWpW63BkoRqHfwXd8mzk28yKmg8tYzRKvZpa1ZLD43KKgjDlzigvE
xWuUF/VzAdl2AyAi2o8mxQGl+uCB2jIKNL2V2VIWzGgpBg2n1nXbQ6gRku4YLdykqJmTfLT6VUsy
SPz/Rd15LUeOXOv6hQQFkHCJ23IsepBN132DIHt64L3H058PLe2zSVTtqtPaV0cRY0IjTRYSicyV
63dlAPIJbwr5i1WZ30ctQ4+k+lzlMY+oXwX2LR8w5xWaMyjAxqu4sAJMx6YU0glMjGG4nwrVh2cX
RvGO0Njg3RwEWGtCd+PGi7gar2OH6BdjtKZLPYljty0s+6K0UGNktpo96rZWffcdM3oRDRmqkCni
v9S4g+hLJyy6KgqzJ/QkJKe+t61LzXDEBUq3fNvDBPohotS4FVbpvcGBRiI3FKWxL3Sv4wfkHpcc
BUKHE8LTWoVcMta9FVk3XEC8b4qWcnJ5eHTj2ggZS8WbdXJ2oTcO2OArcO0aARoXIHe4AmzJ9rSA
g1/EIUgMAKoAHU/SURpFmUMitYmRet77QIepX+p7387VW8qK7qbmjPpR6Kn2UwDWIkwAxdsK28og
TNgeYa+mBLIvKmG9zOWmW7SBvApgjl7iy9pdpZ1GX8aR1ZtuxRD/c8V5TEdRXiJLLPg3mK1r9m12
p8hB2+ea6VyA6PZbTiH/EgL6FXV7/FLiJ7bPiWna1XmsgLkmtXfj4ZRMAmCWbwME1VvTl/i208lv
HpsqI3+WxJg78O54G6Uh9qAoS6/ryBvfEiupfmYDdVKgFsm2siZndjjuLhMi8NBlD5Fza7ec/mmn
DjdMLjlhqRWpq6FzxMckoXaS6RFfiDo0b0u+MExq9am+A9CNHgc2jMfOGXXus9j03ZVjr1xOIJQf
WYRlZBLnzbvlhOENStP+Qit677aaMknKoyz2hGfA4sm9DovyjpKJDRUVJiqiKWwN6GV2/B0tVHll
gyM+RWLoHmTaUu6NaGnCCB7KupA+1ih60r+oemARrt3bY7DGEVBJLkhpAzvwM63/nqY0GFY2mMja
DGFr0SNAR1516dtgK/JXYVTOEzEq7SOpyhk0oSq9diaT863t2nJrWIlYZ3mezsITr2NfMot1E035
zpOV8c2KxgF5CBY2HcSqsrvSQ4L9DLujvrYVJ79ERRrei7DRFVo2w/Q3picjDiue5qzZwJRHLaZD
yfuzG95+mV43qSLvuUUSzyFDBXlnxmtybMO+9oTS7LARqro1YeXddUItRL4ncaE7f2rMJxKXgGlj
obwN4Ms0QCTRn5ZtFZcisUwc+9GzIpSx/zbmFMAKDHfYtdwRIvR3ub5Hl1e/0ZHIHmp6kGs8lwM3
bxPno/SxCq3IlMO1s0S1AFsKCtt6QkC3r6epTVeiHaofnWmpl3lq6rQw6uAF/r9+0WVetPFap8Fh
HnKV3qhwWyWdiojMHa+5KrxQXEU6/BqRmSbwfCXdGDh8XCH/UB8ZbvhJQZZfjFKNL3KnSF4Ua0Ra
UwFA/SMq8ZkyzcHhysJ0ojgpwM0rOHi0IYfrqFEJ/+NNvuZUb++27pTEYxrDk6PXJC14pobPhqri
cCFhDCVqGdxggIy3Q44cIr4xg3JMN54wrLcoJwroxoxwQyJFW94mU5m7/8BDawyzvvRhiDrFD2hU
5jWH50CyTxBy27Xae4RCxlWHDfUPSF3VdcakXHdtARZcDjL/kZVDSI6vUULwI76WbTwjUiOK9EeB
dw20xbbnRqJ0QfaqKwZ1pJOUXU6kU5oXxOCwfelOT8xBOQ7B+BbmHp/x6LR74U3Oz65Pm2cQKx5o
6Aj9ChvvJcP5kYRqKKpbKrTwb6821WkzGKm85mZhwqhy8guPLPI1DhPxZSEIZO4LldLmH1x267rV
ZbivibvdqEnYPoAvIixt6P2sgXniDzGI+rHuJkxA28jBrBnqrhs7Hbhgr9pk3FplAiWHo9/5D8QR
/w8g9v9P8PTMK/if4emr92KBTM//+38LHUz9n46kugQR/i+Bg/ing+AH/Qu6H51/+N+ItPlPEwxF
UGQJGxXD/H/6t75hVkUYJjQI3YLHwP9b/AkiLZaSL/4tmm1rlm6ZXFsAAL6SyzlwchkMhfE01fYm
HMO9rv3003ajm+HeCiFEmjdmSZ7pd/4cRk9N88zfdM2PHHQVAdoQvAibmGhkk1yhPs3dMeb7F6gc
LRTWCRirI+6QDjIRG1T+s0jIR/6TBL6qP1W0EeQgr7MueQQR3FtgqEaxOj3aQoL1X8M5AiUK0jdK
oK/Dlbo6FyeV/gRCw11hMsPrDDvKbYy0/cpsgMlp8UWXdL3Y+9FI2OsJL/DbmLs3Mb+aoCTqMxVK
TadgPGkr937rFR88VohUlAxzMQU0A2rZXMKFbq5zrTcuiLN1tuhFpw1mMMNuVHr82IcBJCWkYnss
s8R5igfPuiSaxrsWWqtfnX5qMU/iZ8kfk8wsCx3KhGZamo2k5/Mkk0DlK3Ux6k9TQ9dhhoW6jaJJ
ZY/3fDitG4FQYFU4PcSsIKhundjQXT+X9oU+9mKrDoHYFm3ccIpE2Sb1AQ9TQ1H/zujKWTu/N0gP
8PP+YnAm/NNi8OkqgwuVtz03r1KguPPz+CrHrh8RbMFFfn/6+WbF4uLxcI7gSzJ4RtMyF2todhnu
YGjJp7H5EaUjoTjZzoBb0GAtdXqkIxNpOraqo5vEMFh3ZuLHJ0mb5IDUfJ+RiCN3jInEJijGGmby
qX4fAlmeITTNgsCvD2bCaIKg61jzgL+lnJ+G412V5gCM8jQICj2+yTGI+DCAPDCNuG1q/cxELsaT
7E8GkCCAnmUJRxxMJCEwbeD3uTu2G3pt5BKSGcQn3xjY3p+RB35VXNnzWBIoBn6gKqRlLNdki8F0
MfZ15uZGfWUE9iVwRnzmc//Kw/nXGPR5eRIaPCz+xdduJkZnDCla2bHytr5Qt5AL72Vb3P7Rqvj9
KJCONNB3gV5NLIZJ0zjsQUkyF6uiIXFwuJ7Fr++ePm39Ynt6rGPT5mhIKqUUyIS0+RV+WhLjfE13
cLR3qSzQ/k/xA4jhxekxFqv8X8/zaYzF88gm1G0Liw93RuK6OnrAFFO3bu1ekkHh3Z8ebPHxLgf7
fXZ9eiBZIQkJzCpzaeZckezoIuz91kHCWSmefWYjPDp5OnZEwhaqIZdrLqnt3IBllLqZk7+FWgnJ
vjkzhLY4a//1PPrvRe2gTDQWZy12Z45WNXg32aG81FskvhgyBFN7BQpN26y4Ing7xBLDJno8gsZQ
/ScLxACMIRZK40tebIYDsuCULy51K01cOvGIKoq4vtPv7Nh35XCkQPjVQFOX+1JJtJrXcRa4YS3u
ZZle6rp66efOy/9uGMqsz2tddFE649Z4LRG81o33Q4TVWnXmWY6uiU/PMj/rp/VXqkMPCMaz6B4E
5nI32sp/MoKpCRXHQd1U5eL0NXrTDDrFz9ykhs2Q7epW2ZyeKDybv54U86qbdzlN58JksxMtVp1f
itJy8E9xc01tbi3yHl6QlAkyVMxojmW+pXNWyZu4Ke/MMGo3OQRleF3TG6f3LzFNumvj9EoWLCQN
q+naVTeaAOpiusnyv9NxbzjfMYztsau8z/uXSZDBbGXZdQZNqPaTfZ9Z+7jVrocAfcNokMCb9KRN
VT2IqAzrTRH6tKJ15EFWDwAdmyWfdzdiJGWALnWjQriYuBu1Nn0WbdnuIUG/C+58/mg511SnYCLV
2hIxrH+toONjpz4m3U192wIfIRsghT5XxZOn9bMFNFRFZ2+Sb87CTwz1ouycv8R9Om5AMB7FRNZT
Z75lnk7PqgmSjUqsJ3HvNmqNHJi7JNOKWy+hWQ+YfmK6DhMJb0OSOOajUE9W1U7iALryYpW7XAHg
Qf+VmG7Ylx0BTWN43cuU5HSfHMRuvA0Ic1WRIYDdGMotmG3ROVqyabNCgZDdWq/KTFIvrfmAhzxy
FTrDsClSG7ulCVcaMeNjIphNKTOyK7tKz19x9nW2akgiSFypCVkeZE+Zap7SnKClkI91sFMsWaJl
dop1hW0hyTHVuLaF+WMkNBtzSSXdqhO49FR46OomNcTrviLMVDe6i3L0ECAjj70r1bG/zCWuKKKh
dUJ5N67p7pDz6Gjpk5rKZlNiLXarIjB8nEwy2dUxSHayjLyNSXjsTmvVfjPQz0IeNIxIPGAb0plq
7rXWT3a9Dzwukra+mTBiQoOIwAi+efitGXW5sw1fW0lQ5lWhU6P6Pth10se4JkB/u+rTyHBlHZk7
i2vFzpIeGHAv87vE8gU0RrSdfl3WDQoCI0Hwm3rvcw21oelWrxo5Vjhu68VWjNAWtTJt1ga46LbM
UKrQBUKkB4tnU+QqEpACfEXDsgKwJJXrLoVQqgr0HGJQIfKms2sHQqHptWx6+ASG4m370Rq/I11P
144HBUbA0lo7VdhuzLaxVw1sRjp5wt+iTsn2eSmNDfSu2equIQwh7kAYYUivIyuBFNR49kbNyRaM
0LFsaBoFu9H3S0SesJfIyiSAUGm2aoXvQ2uSbuiHwgDBVnwcwE3sX0Ptw8N/6RnerXVjQ5NBUVzW
JHBlfJ4a3EpuC94qhN60Vgr6Z2EiGTWGQYjOsIRPRZxxZtrmpRyjYp3oNdm3wp/D26pw3XZwY3OI
AFsBK+gvWLLqJs1oaWoKCgQ885MLnyhPjC7o5RY6DdBK5sUzNizaOhJTutXaBl9eUzUupkLSkG/r
+Lb11H6PTDy4ixxitCYFqeOE0/QK0Q8Bk1ymgLTRtQUocTcl9hgsC1qQ/WhjO2o3zb6x1XRVtj0N
26AaLlKC1va+5g0sTBlfSOK1VpA7600UkRdK/qv/aCHs3WdZ+CuYU+yt0dFXSRUme63hZeRVeac5
XQHZp2nXGBOi9FRnj9FGNzYl1eDsNtpsSwzjyDpKxFaXubrNcwCGKHaSTQVYsdebptiqcxKBSCO0
RjVJRUEc6Pf/oGDoPFQRHKbkczZ/Z+rT6cOBm/7ycDBUSlO6bLDeKQtmH4XPR1xcdppHMHHiFgb8
k7QjQ9Us2ehNvVXRaRs/7FTyanj929Q0wDSE6m3SafyA/zggN5fpNfiYG+VQDKWp+tfIt/p1kUcO
ZlrsvbqCrqeM8+8kMrYbtdXFpqYfNaeRkvVmkKWajAoimfinP4hwXcdFvNMSaEfgagmE3nzYqp14
9unf7gb6+jir19MmlE5yVeOFsiLfkry6Jn2OFLAOO5IFfXtin3HVpTEXZHSFrZK4ssKy6L/LYF2Y
irG2e2+E96BXW8pzTEXSwIL7FqXYmQGv4ndN7uaQwN1OoGXVof8GeSJbO0H3V6O010pveqsA1H8z
qXOkEiOvwb7fJf00rBv5N/QdfxdY8ipKQtKpypkANcXQMzPnEezZhUXw1pfRYxESGtfR/4Y6MV2Z
TvcLWD9BEEehoejjX4jDfpAsS1u3b2B0at8DPD99nCcwM3CcdYjUjltZSJJ1xStD5bVCxv6KIL5e
Y7dxa2kW2muIAkXdF7B1BYJ1YmEkEOJqmEByFdlXnC9VyamnfoMylxB4i8dvpQfQWYd8vFAcgUkW
CRx0BrInrOPgsfQ2+aSa0W0dDzk3/vcggijuVgWkf8Ru1l1V2e9RjzWfFz2niWPeUvqMaBVNa005
9aTr8pnmL4bRva1dhkRuA3VFuxit3qVeDdkGmtS0RahVY5Oc/SAn8RkwenriVHLwiQm/GeZ4A2h4
Fw1T+GiO+F5xAmCNpDzREb7u8/QWAjrVR60TNlmP1jMnx3ctTesHIj7SCw2zwG1KgMujFjjxPu2l
28HY2w4SoBGWzlUSkBpS24gplIewKiFh9GQnIrokbSTKVcg2erZxnAa2cl5pZ25Y5ly6frrZS7J4
6I0AYPNXiuPZZOXzJ8lPtwKpd5kroBIgSN3RuIfV5zzRuqBlfINom3bTZaOArtov5ihvUyrfhCBg
kuV2wn9pUXBV6auGQl5DUkBZqZKRRqlkycgVnEbtnv8uEXtKWgnbRuLd1CkP/A8U/R76/CoW0P2H
Ytd66bthv+TWswpU6BDt0HLqhSpa6SDb82+Kxd6K9asqoXR6pRS0k5+nNyhx0HYwucnSn0K0BQ3Q
NBeTgWN6asdKl7oaxx4hElt+tk+vKOsQkZd4QyFnb6p11e47dceD8d/V7T6S4er3XwCv5LtoXiji
NyyqC/AmFCdi20kwmsLceShrYTVtRC/P3LUWrh00GOZfblgm1h2Se9BvIdCny4NWdqSD9kPqhpTM
cqb/wQaeX0QDMxMkBKGpB0TdbBN/5k++KYO4b3JiN32qvZk4XPD6lBAwdlplADQWro08YFYPeJjB
d6nP/WL94Oq2+MXzdfzTLx78UUOIrWLgZT9ytV9b6OEdJo51R5VKaPa9NwKjzKXxqw45IHib2oJT
l2O6jbGlrtAQzOllhIgKjrZ5hQW8KrwJ66Bat9Bnchaq3ex8wGj+ksYf5vRcEaYZ4W0j9TNvQJvX
xtcPyUTNpZHO4CD/EMuLT6+F4zRJOMa1Zmwm1IZQYTd6N+6j/C3lviWbHdROrcQPgujz0ZgZHQ+n
1++RKcW+SIcyYHH9stT5n3+a0jBEXm5YU+5in3AdD5q5czQERxX44vr0SAe3PHNGC1SVTr7QdP74
OtLsb91FhMG5oo79S7Utg30i4F6fHuXI8xiOwdkB7MAzLXvknhn4Wo5pkGvKzoTX4WspjCOuhxdm
ZMd3fzwYik2NVUlHHgxg0a7AeaOu7MYr3IpGELXWCNGaNIDbihyjM2vlyOyZlGIOzVQH2dOyTRcr
DtxEZPOu0pr1vlWBiBGJJ2f6modXcaotU+WaDzlBdyi8vr4kiC0S4l+RuKOd7Q16wz0EBFs+pcHb
/Ij4Y6zIxUhaePO7ADHVvNXSE/rjhwVQslHDAq3QFl/WfKkOjzDXg3Ku2uAm06IkqN5xT7+8wxlF
myZAlwn8kyBYi427bFUzg9dbunTaf415/jgW8bfTQ8yz9fX7Zgh6+jp3BFobxuLjioxw0nNUT25T
hRfzIelrWLi2JBtGeAGg0u0/TG7SpwfVZqHmYlRDM+gcqw5/qGIxqm+0uMCEonA577oeofM4Hzoy
dDl8Y+dxIjGnIUv39Ki/n2UxKuuFYQH8QGyWo8KY8I2eKtzV7YaK9HXOUgykv5k7iBXdXvwVd8BX
LkdxUcAGeqmF9li3knpgvvDs54OygotmmDcTezkuq5DWOHfMG5pnrDb2alaeVv/y1JuRDowafk/C
K818EGgMa5wogsxG5xyvlOIO8cfc7phnWj4l0XOFUy956mfqoMNu6VwHoZWVICqqAO/8+rEIvbPx
cFLpjc1GPuBHKGiwrllV81GhGYhJfDXWZzkdmLxXk63VJBkZdn555pXPb/Tr3CMX/u/NYVYof97E
fZWbeob+jiYd9t4Z5zBiSxen7OTcWz4yENs4PngASPD+Fnt4iilE39hT5QZh7F1bASKiUG3M19Nr
6aCrbvIfNGw6JyJcySXyYcS2D80kq1y98L/VBa70/nDvNcM3W+/ObAJHPhZTkmhkMR5vk43869S1
umZOTSxUNyXLAppsSOCtLAa6VvinUD3Bxeu0CjpxOT4XqoF3l0lP7PTzHnl99D91TacMMGlHLH6D
EnNx9yo5uQjHTfaKsrmeiPymBgaPOT2Udli7m5R7tqYD91B8LM97WEpGLp1cdaeOHtuoX0TqT+xN
1oPX3Jf1t5F6KRkeG1zc5zLPUM45uB6eMKYJaqZKGwxIhfe2WEJZDfs3wLbdjQinUYtftPm28ahv
x9rfUK175BTpkngT0T0GMHgaMT7L+W6jnQU75s9z8dU4LGHKBdYaJ81in4SqgpJKrVU35lRTcphZ
7XOQFogorXWCbHGwxivMFmFM/7ScSyg0GzrH6zPvY37cwx8xl9+Wps1v5Ov6i2onHzqL91EP2Pql
V0QNUKjSkUlqgqXxRpS0Adt+XTo/kEX+BwsPHTxlGfwNLgSLhRd4iVVOIe+iyrVpG2OEe01vMr4j
flc9M9SRhTeftLpFf9/WOdIXm2WfyMoOy5L1PREM4Zffyyx/B41/6LL0xi9JVjeU/RgLgv60F2qc
S5Pv7sw+eWTxWdpc6OJly3fGFfbrbGt5BMOuVSxXIcA7GXZzctJAx1n1nFWCtVBIbHVQTmtlbt9C
/MvGPVnGK0RF59774eLjfYNYw2mg+rflYupNml1J0FqkPGFkP+XdzSxd1FWQtvhHg6FNk18p5tMA
rVmJw9vWeS/GPwV+IVMYBuxe8gR0w1y+fJtmhV1ovXAtGv4JhoQdvoMwlY32rQ/bm9PrfH6cr8uc
Fz9/ZIKPF4Lq4u3novKnPK0Q+udqeROaRXmd2rW4c+DUX/SpOj1UyMEvTw96eI5whujA57i2wtNZ
PqGT1kRx98ngNnhdIVyIbqDt9StAzmeELmfoB8cGs7jXSGEbCIiWfQC8lhJ4N1rnTjkOeXZzQbL8
poJkWKv5/3KoubL9dGcbyhpbnlLtXNCi76ocL7rOe9Cwa0S6kZz5ZA7PJu4BFj7wfDggssvP1huG
MnHUYnLTzPiI8PVe27HjRoXz1+l3Nf/m5QKBnIK3qAoNRl2ew6GoRBQhKkAQUCAAm6xrFezo9BhH
nmX28YWc4YBkHpx9hR2jDEXUR+pagoheuURv9cPGj+/0MIdVP4yQmbSkw6eQGAR/fT0hgQVhE46t
CzVWXRXJaF0nWdnyIcvn3miVndWJh3JU/Q3U2n/b8uCW8z+4AR/50qBXGCx3br+zrPHr6GlstLUf
hDDGu/EuzaDFkxRlaPm2nS0NFSBDC5e9HJuHNg9viB2+iQqgAGRKZtfdxYRcErzabiIvej09LYeN
MgsTcfiFMOY4CJbYfhH1NhKItHUD1Cazdv0RwHJtk1BUGsa9XYLCeSi9Tg967F042KmwzSFxJnnx
62zYnReWwo6ZjZB4U3tmsTbRVnCqa8V46RTOO74je7p7Z/b3I7sBvGF9ZmpA6+KRv44bAbKILEtY
A1b0A19Y+h3VX9jL7Bynfjz9iEdeOOUy9EMN10UDDs/XoWZgPe7HsnUdJPdItFuk7aHT/dSIy9np
aQPLPdbPlc2HZYs1V6o62/k8t/ZiPy9l7eATqDTQrpGEBfUlzrmVOtxG7Xuj7qCQXOFfuWaNrjup
/vk7lexH3Kf509xL+vrAmk66vOyHkUq5Fu/kice3xoSfAoT/wK1zzdqohdFc9Z4i1yOq0zPDH5lv
2rzGXK7DxKQB/nV4tv+4TfFxcZ1ENsiQaxVjgBHX5qzOzTvkxu2GVKc/72tZku6chG0rHN1YNmbi
0YiFGceqK4bi11BEH+R9bKtsPHc/OPJiOSy52/Fa6ew7i4VraGGcRkPDPuyV40Udt8EbZn6SeDMF
amIJbkMMU/PkqP6INrIDF6xq81toAQH98bKG5Tr/Cso1IZaHt60XnQgmf3JHLKNXg1HiXJ2qDVlT
3QPuLbdt2VVnHv7IDoW9u2HamF9BuFtunaTNCH+KtMmdDCCrKGj2k8YmIa1fTieu6qr7iYnLmcfU
juwUXMcc+Jg8LjvjYjkBG3ot39fktk3529hWJcJxoGagdKl+WpAmL7LAcy5ryvNVSXN4G+cO5kbA
1Suvk7SmO4vw+hSnxsoJQeO9oDpTvB05m/lhpvH7gnrYKZvMRolJt9fcUi/GfRuqGFKZeNH98Qvn
vOTgAunl416eDzZWXo2cxgnXKnHVkFheVMErevLXigiUYDSj/2A8Ni9VtSkIQEDmauFTFeX5+ki/
e+I7DuRsGiqG/AM/bLxPkeJvYuInt505RGcYg9qRIoRDkOOIpiBkvuX20efUB6KUqtv2/V2q149m
3f/KJebMtQkmZImPvgdyqRPXUZXvyETua1vb47dyL1Tno88B6k/P+5EF6MxNSpzl+D2kXnydB0KU
B+g+LTtLZP+Nr8dwg0utXNuYa+zrrNDOTMDR56fjojlQg7mBLC68ZZNm2ggQ7/btGGyIQS13FkTh
jY8h5vb0kx3ZqSGWSVsVtHc4IRd7manBUMcTTHO5E2LhC/M9ip5JQtpadbEtLf/l9HBHXy2HvsqJ
z8Xu4IrbTRLfVRJo3Cby6uuSFbWrfcP56Wl++UpTHTZAowfmpm8mMpvROW76MPLvFFjn20FMFua9
dnSDBEJ9av3GeDr98469Z8JzODxo3HGALda7ppZ5Uk4J7zlpP8yweixk9OFZA9LnOR/j/2pK3H+V
7Z9jeo5OvDPvaBTbBq3Cr0tqbCulw9pddYdqIBNueMDlzlhNaYDOf3Ieu7jP/3gRMyuQ6AFiDB5N
X7zqMs7sfmbwuKWNNVkJROJnPo66iLZN8eftVhwSHepJKdmpDm/OnVco2lRVD5YZrRUoRyFRWQR8
nZ7E+Sd/vRF9HWU+rT7tTw50qzaz6goRNtLtkBhYxK6knFmNO3ikUr102pmLy+H593XExSRiudTj
W82IRdat0gqLl7hfQZVa9ZNb47AYlI+nH1E/PFnQelGe0+mlzcsB+PUZTdIFLUy0swcABWGuc8xi
1xqEJMyOxnjtmDizTVVHXF7hpZvYKbILIkfK2f1uuOAaj0UzN+07hCHZsz44NamBQ9U/53EWAsfV
bXhDR1Vxyzx+7VXqfm8WwOGjZD61VhZ/pMiRt06s5fu+DDtch/Lx1wjtc62FzfTh51jGcGUt9rpU
8lcl6bGMPv38h58kTSjgg7kFw2Mt90LE1WGbxHXxEHYY4VctQpZSj1yiCN+54Z9ZT8fm2kY1RLeT
qp0kp69zXY5W3hDiUDwYlWngc9EpOP8F6ub0I/2+qC+WLaxqrEptbgjUUItvP7YTyE6RnT2EsoHv
WFvWLlebcl9ZiQd42A/2nWYP2lU+FQkR7r12KSIMPRTZwQONcqiDUz3uzFypNkaDZrWxjA+oqcaZ
qV+KqWA/cO5Tb8xoBmrpZR+67Pqiz0jDewjGvNlaAle4ZjaXzHz5y8Fe5MLuUmuDyrbaR7QTL3C6
Ue9FUzYXMrCMa6s2i22b+87l1Jaxa42+fTnYjXgvPShySRZiTl+E9n0W2vIywTnjepB1cEeiWbvW
9YAuc4ttSuXjFIcxXfwUGBLZei2sCy6kmMD0qX0GrD5YbFwfaH3a9BoNyullg6ot8eKhRWu6rObb
IDNeSNO6LNE0a532fGYRHECQjGVjKzof82Jucn5da4UYmzGcCliuSYmqEyhAYoMV6fmWFF6dZJ1O
dZVuat9zJx4+qjGo9i3N+NczP+PgMoNwhjumDY5NoUd7/evPiLHNxWUwt12pKU/4siNnwNEB6TNh
IOVbWXf5tgyj/RBaO6Ns3oTunemxHsJLv38BzXXOCcKZlmKDSDXycOQ26GJcR7mjDAnJ0QgPHmp6
7Csoh/4P0qSnVaXb8XPBP93j5hbtT8+DdXge25ZgePSTnP/IOb/OQ1aYsAilXz6QKhBfD7X1PYBV
vAlGXNWrwAr3WoFybsyUhLRmC7/2BKv1fUKu+zNxTNGjj5YQv/4+vm60obqEN0SLPBuCdZ3AsYiK
Nn/sqYferbxv30pNjW6R4XSPqdZDhzNS7BMCIFAsgpu148+hRBGJknGDGWnnJ/qOd8CfFNxT+W6C
fT/mHV8VNGoL1J90JsjpTV/+pddFuwnUJn5xkjD7FQRoDfHP8e7VrgsvYgsfy1CJB1zMUol/pmlj
zGbLW9xt850Isb6pxOzRlZXGnW9W5mUeaOJN9nG4T3RFpemYNMVDSbL12ojQXweVT5Mafv23rMVY
K4EusBV0xvEVg21/+g0dvCB+HJwOJKRUq7QmF5smfE3I57mtu7WZ/cRI9q96DItrUEHkh3hR4sBe
nBvysLxgGMktl94/ovLlmnA8I41toScPuWnuOqV7ZY/6C7+5Ww/v1mJqdnRTruPS+X76SQ9rDGA/
ZLzArTow8hLrLAkHJYSgSR/UMVlXQ7Qr63QnhrcqR28/DbvBsc6Va0eu2Ixp8ZCCko2W6GL5kzut
DgpeiA9K+aSOYLgenj2rLq1w6yAax5xeTai2mCk8TDSrTJNMgvw2tPaNHr/j5fAjHfpzkO/BZgzq
RitUzC0k7tVL2C/Fcy92HL/m5CeWCeU+bDSFFArTGX+envCDpTXf3NW5NcjNRAhtUdQFdJ6DtG27
BzNDyqI6z32ikHHGFyEh/YkzC/mwyJiLmfnGhWjbOqBfFY5nQc6YpFsh6cZJtP8bp50/LmQYQ//d
WOUOeQAVkAEtUonV/b/GwA1j59vjj9OzdghXcoLBnrEwB1OlZS2peY2plipBEaY70OhofUxVQuLz
CFkuCAxqFRiP0XUZvOYmaiPjdRLZmfrkYIHMpzVyVkgJbArgdF+37EmGAcou6ABzKghxc0Lf63rf
wA9tQryI4r75dvqJD97cPKCYwZFZg+UsAZhSlZNKDrLlltjUYBEz2RvNrpQz62P+2V+qw7kwoObi
cjg3UJfn4SzWbke+Vdcq8hcOhcswV5+UyTsjZDxY9AwDp+u3DnjGmxf7KfrcJEtxTuXm30UcEpwP
2hy+OXkNBqb9hHhIRQdyegaPPRt0FSYQgAmD3sWXZikY/fkpm3jecmfC8uuFrlmxGrvi4vRAR5+O
WgJcE/IK6O3XtYHXStcrOE25QYHPjx3GZD7Z+U8S90oibrV4w0Z65ns4+mzwnKA7IQtFhf91SHzb
ZZoapDmLQr8bTTyD8mtdO1MtHRuEqZs3aWAf7kVfBxHSm3Cx6maKQPoL7/17RcnvzEQ+nZ6+I5+W
NQtMYWwBlxy0hfw+TLuRbDIQMvJfglFt9hY5LN+L2qmurDLU/7R9Osu3oTLZ0Axniu2iGPbwVk2S
XDfcGQDfGwJhV5sb1pnL+5HJs6BxEL8IigoCvRgFU3fcoQ2eyq5BHSvV/OVN6T4Lh8vTs2ccqe1Z
BmxN1LQzdXmx+sxuUDoYw4Ybmq11FyqIv5JaU5EBjtqIgCbU4lUaVe1FpJA3k5fqBK0ZYaZ+3xoh
qqfB6fBjsmLcX/LChz+ehKq5BdzI7vSsHzDzUBErynrc4rZOHAP3LqJkqVlrL69/oLNRbxR+2ED1
7PTfiBsLLwoRo7sxK8LT/Ua8dD2iiUiPC2tVjd9GlFd/q1HYPUCKS3F1rVSEgJ3velpuvJ+enCNf
JrxjMOa5r0wfe/GZdAl5PV4WWa7s+ps4q/XV5AS3eF7tlaq7Nrr04fR48xex2E5xZpmV9PRHuNIv
xhtkQviZl1punpnXtYfhJOOggMNclyihQXPuc1nS6HPObONHDgsLLofDBR/9xwHm6A0hsg/uLO6k
EABJoHN9bTVxfebecvT2BCuJJjlkGR5yXvOfWmADF+3QUnPpipHoNTOv/4608QbS1qs2iMfUKX6S
M3Th+USrenCET8/tQaXKZwvOOMPV3N0OhB1mHaVTWCi22+TJJUALPqM3o/oLycnGkSSN4dB3esDf
Rd/ybUrAJ56XU59EoK+PG+QU/UZo2m5IPBLmkSpSKNEhbzYmOWC86hAHh5YItlquqsG1PdjoSvCP
3vjYcV36atXurGQgVLQuVdSxefINB1MbAGsi6x47/LVtDbM5Hx5NUOL95sxiPDJhjuNQNWFjYh8C
/J0+DMKTiuJqQfYQ2xxGYz88O3qzz6v0l9D7F8zO5R+/Jbq6mgX2YWBhQUfn65zFndXbxDP6D56K
1Cz4P5ydR5PbRriufxGqkMOWYBhOJMfSjOQNShE5NTJ+/Xmge+ucIYgiSvbGC9lqdqPDF94wuWy1
1X1sjZ8QtXARTdubjbWyL6+v2ssxp4X4sC3zAipHptX+OU+w1+rkEOOvdAxcjwdnZU9cHzSGon0B
kZWgDDrw5VBxhgVZmDv+GUl1rrJQZC9RDTzj9s5bHEUHFKqRjThUsy5H6TqKgyX8pTOy1eleqSV5
h2XDGqr/+rJiLo5ik+BqOoHS7DSHZtSYBc7LJ602Dcw1J9d6H9Ghbpeq/g8/kX6XvncgJ1zZl0uf
C14piTVjAzudjSvVk+9JEXinoHIkyglCu/MKm36EnNkr9+LiUDDBiP4swGDzyAziY50lZe6dBttM
IQiWX+rSth8ayxYrz/DSSLSZ6NpZJHf0yS8/Wao4Ai2c1jtJDmgas+jgwFaUuUs8JP9+cxCRySZ6
N1MFaTZSHUiky3khnRIzhNkuqdLdmK2u3PXLSZxOssO9MXVU5vNRxiRuUba3T40NBSlASDgpjhZK
U5ugxxcuwszl9rSWFpBvBP6SowVxYbbnsRwx+tzgem8UwpFpRMWDUxpk2c/bA12HmwoBMybtvGTT
Uza71aecK0sNEZ4Dqgxbq0ifQZXWqbD21VrddWFOVPcVU58iQWKg2ZzCHvY2nk/hWQOK04KYTqT6
tdKrv997DAOEjqCWweZxOsF1N7R+E57zYIR11+tYFA7Bq2mlKzHt9YtCj5gGPdqwOJ/xoS43eRik
ba1Dmj9LdnMqw/FrJqVbDBlR1yYMRNV/+DQ2qMLd/mAL9xSjUr8gsJoy1dmTgnlOEIRmnZ35D1Dj
Co6qjXyDUqSdq9ohsteQtB3TvxsaZ2W+C4eAkS2q8AoZuDbPIBueKmz80uzsSRigJ10jgE9ZzQGd
eG0rjFze6i0e6benu1DqYJUJWZEqoFh/FbQmiNhFhi5Y5URzY7/Ek6GuTnGX7TBMcFUPzmpqPCtm
+OSY0SHJ829J4q2s+TWXhlYx602rAIdxW9ZnnzqVLGrTvZWes7ixHjU09De6niXHvEjkQ1TkxSNa
GPi305Db9R4u5n2EQoygSbfySxa/vklfiOoVyOw5aKD1tLhF7jQ+h4HbYosLdVxsUBKLcFFEX2V1
9aeJXQZ9ikF5h8Qa8Ct54ux6tRHs1MKkTs5drRzAKD80GIzHjvzPoDKkJsX7WFJ3Ii6wCEMA3NR2
Zuzda5K0EtQs7T0KJuqUFdNFn581Yep1iG9DfFby4Qvs7slCGqM+YScvGByQmiWH2/tu4V40Pg6o
Xx5uWRY+HlcMmOR+sEkr9amSaTXk9b5K10QEly6Siag1vS4s9DwEmAr4cYUs8nlwxLEbu39VGQmN
unzRe+0fNRXnuBJrFbyljUSYw3qiFEf1ecqjP0SJXuEDU0TI9lzl6UsaSwQcQv9RtNJPNC0eq0Z+
MsbxxYpV9z+sK1zU6WH7U+++HNco9a4NnCg+B13/JPv+m5G1D0OhPAQYQKzcHYvfkEreVHQA4D/P
P0usSlss1OOzZAl4/E3wUkvoGvfIECeetvLsTBvi6qRAtZsKD/A35hBItGrRRMqb+JzpsfYJEAn2
YbaQ324v39JnI3kHhU6HYtKlulw+U8Ubq8+ZUlkBRNez4Ush8kdv1NxM4A4Txg+pMh50ga757YEX
sl2YxB9Gnhb7w4ZJUCOmHZsxPxyxtqZQH9oKvR6kiO8bhCmqzj/Qr/mB7g08QyXf3x5+cd4sKlMm
bgUYdzl6iuKILNdqfEbg3Ag2ADPrrTYiHBIiCHR0ShWdIaUZ3rkkjC92VFQr7emlrwtgQAfEwzNE
vHQ5PnhMPW1siXs3Lptj2yrFcXD0auV2X9qw4DvB7U7v3RXioqw0bcDaIj0HVfaQFtrGxrjSao2H
2i5XzuFCMAZEmsYzxaAJvzoLI8JMx8EGNfpzmCCWbCc6Sk7B1OIsVqKGxTnZHPWp7ULtb7ZyyK80
YWhE6blDoPfVVvNwzwPWvSuyKm2DPls79AsvBUeQMGWiI1KXme0Ux7eyGlEPusmeJe4l3G8O7FwM
LmxIRFodO3eW4nkrz9OfsuL89FOIAQrMFiU+mgUIvuohjY/w01mfzL6M7LlvSjdDmsFGaSpGlMwU
Q74ha8WskTdzTO5Hq34KtWh3+5ws7VO6Qn9QI5Dxr6ANJsacaTEmZ7ka3moleEpHf2WuSx/UtAG2
T43SCax3eRSwJ2lKTemTc6FSXAWBhOZ7OABcEp8Rr1nBY64NNv35h1undQCyhV6TnKMi/JzlqGZN
hqdG7RzkoPpye+2WnmHSVbIu2jMyF+zlWBYCSnIo4uQcg4A9dpWNTRs1zPtUlvLvlh4WbqSb1vdI
6eLj7ZGnv3m2e0j2eDu42yzSo1lmlHWpZwehnp/NbrJwSLbY1jxmUf92e5g/CqZX4xBH09rl1b9S
LiBXdXz04LJzlxQ6TreljjGRnT0ZeY6RQ6X5z30Ygigyy/QxrnCwxLpG2TdSDbabNvM29Ido2yay
CgVx0lDBLPJo6AGixLEYV5pkCzuZFi2oGJINcuB5UCQiyaibbszOhtph8RsXL6EdrvSNFu4KdBzg
dKlAcJCtmK27bHVa4gRBfm6sEtrN8OppymtjGukmlqMTXdz9ygdYHpAWI/3uiRI/uyYKpK+NWE/y
M+wGefI5lF3dM+utE0fDITDb/s4T3Xs2SMqukowRRb8ealQyyJumqsYNLxy+1QXmRY4+DBvNqdUH
iKFraglLv9Khr0x5mSrRFcO91nA/cfomP+NWk7mQ4TO3LWsfCbis2A5Kmb32hEAr78TSGfgwqDML
SAeBLUMYlXyLrBhR7xqRI1PjOx8t8dsfYXF2kyqKprK9KHBcHvNciyQP1kZ+HrFDe+5HOT3GWk5a
mbT6vijq6l9ZD9M1WtDi9DjZIDzowMBfuRy1FiX+WLHDlx8C+TOSL81rp3fFA7546UqjcunkkGlN
HViHSv08VhFqCvmpYCin637pQberxNpVubCGpMLwfFAOUdUrnAzUfzgXpZ2ePbXaUTc/RvrvMLJ/
IWgh2afb32sp8qSWA0qNNp0F3Wb6MR/eAB3RtsrovexM9/U1jptDSKMsc5SD5nwdGu2BegWiq+DT
tXTlvE6vy+y+BJFI6Y+4BVzqvGCaBLKFUYlUnhMEu3aVg2lRWeSTSEql7YVpVSuv3dKyWtwOADsm
at68j42RgB/rRSTOdvvZFOLJC34Zw+j26IwN5a/by7qwIdHVosMMJRiu+TyjlqxKk3yL5BIRuQ1l
jYNXBdgUGytLuPCoAmni70eumS0z52+ArNRjZHKKs61/ScA1GRKCo6hD++F9bt4h23p7VgtfjBiM
paM0gmzUPDiJjDKShdcUZx+TWsc6IEdHUdjDP90/3B5paWI0CqgK0dRme852JbajFj5YfcDeEJ9x
8JK3fpsB5BavHj624JfuATatmSwsDko6a4BJpygzD251OqptmajBOQ1y42V0so0z5s8UrVB/8JPi
Wa70eD+2ZbayrAubhUojuddEj+cMzm6vMi4DRcv78CxrogA0Cda81aVJh8RYi4UWbi+AD+x+yMlU
euYX5dBP/Dc8o88eUoH7ST7whKfgmrzS0j7RKWbyD3Ra0qDLO8XGKnzAvC04R3X0FCLgx2pjLjjY
96mVvN/eKYszMijwTFA3pI9mD45iyuUoa3lwFkEb7iNo8Gcg4/2n26MsXZPw03jWuKumWHKWaDmj
4oVBz96IDCReNwVGkgUytpPLo7NLabzSRC62cWAVz7jWdY8O1ukrWJKlVQVIDIOMNh157Cy8EW2P
crQyTBX+8DUtvK9RMD77pvloRmvGFEuLynKCw0E+gVb4bFF7MKeSkjhU+RvayV7YaS5GSupK1WNx
QgRqU1OQdZ1fyIHU22WDj9u5aGwZ8U0DNyNsSlH+/oJX5t3tL7g42JRZmQBQETib3ShF3TSyx8qd
Ww9PSU9zsocehHGq1tUxRo9mpQKwNtx013x4VnsYI6LIUfArG/+zMOt7QFTHIHHefdv8cntmix8L
kw32Br1AuvCXQ5WG8HIUgUMKceaLzJNdAl5Y+VRLVxR/NaEV3bLrvogvYQKr5G10VhP1hRL8Qy3p
J1nBCub2XBbPGWDVCaJFnngVFNCfFkXZZOwJO370+uAQ6f1eE80plKyjZ/vPpZBebEjvG2ihv1cG
n7b1LCLBFg1QNBJJKpZmsxMGDKVtQWb6ZyPu/AevSP2j1NnosBel9xRgHL8jNsEZmz/dYBeaHVSp
rR8SW+5XlmG6Ta5+CCGZg88SENB5kGnIoZE6dRice7+6y+t8V4/JW1R56cbS+sl+x38Zk+5TIel/
nbPR15tAHNoEr6WNfbmXWr1upaaggKyF+b1nFsrGVLx/1Kbb9ZL/SUiIkN9e8+s393LAaXN/OCdJ
n4xd2wTxuRk771MLrsutkzbN4eSW0raQAxVJNaG+isYZV0Lf63MzDQ0rAtQmadh8kW3JxA+touba
J/2dj5Chj6Dh7dldHxsA72yniZ445UOzoxmoKmWcjD4HDatyV3kh4viqZG3Yad329lDXF86Ereer
oTiICOa8ylGWopPwKIrOeic5L1PBzE2zunSLQfV2ieF559vjLbQOGZCGEZKeNC2vQonEiv2qVSjJ
V9QDN2Rlv2UZ4l4p+fcDPQCpKI6KXqJHAdAc4YI7vw8/R9DCbv+MpRXWwSdMcE5AUPM3BPpw2kto
iZ5xSb63jeS5SiJMUtcYE4vDAOvlUSRrl+dZUj1W9EJ7Kz6rUgKnqZoaVcW/FBbeVqajXp38KTqj
FUARw1auGrJpEzQqSu/J2RKe/ZJgweWqIuZj9lx+P/j6kRvHEAY7LNCOHX3hN0vQm6Cob25ssOlu
KwfmF7PKtR1mskhcpV3l7YWK/tYmSmL5KGslZuLtWG+T3MJ8u8SPYacjwbI34bD9CtpOe+gLkbo9
ae6D1elmBXE3zn9UVReioJ046aH1ZTrFTZmSOnVG6Eq83ZtGTpp/TA+Nfj2J+03b9Wg3DE6Ru9AC
yvs4M9sN+O8Wn02IOm2JTrhfd+lGcdCfKQ3fPKI14G21tLIOdGjq+zo07ZW0YuEzAlEDt0BRitrX
vAhZYi8d1YDDzgWeXocs5neONU6OeH6Uf38e2ZR0U5Ad4gafw9CRMceeVzFpj4Xme+KhRV06rFZ7
IKFeCYGn0OXytaBvTjUP5CAvBtCfyzu0qwVe7YNsnLp4/OHn7UOto4cZFIrmDn31S3RiJWFZ6NiT
RCtQCVFDIcCfB1O9HEHD9XLzpMB0/zcOS/1+lNXGta242jdNsBWgJkKlLR64q/yTSVx8cDz27u3T
cq3pNgWnRKggxv882ldxqj5UtIvMU9fXUrLBvvJ7QivCTVGyBSJSBd3GEUGwtfNcOdJbah+VUhDE
WFV1FJaT3WVBKLlaHBkrX38hjuGXUSfiZ/FprnLJUYrbqgXbenLy/MWSxhcxwq0z2+goZ9ldIDuH
RNYeieIbtyn1z7fX5fotmAYHdTTVwuh5zzZEKo3CEKlnItWZl699mgNXxNvrjF+nvuPCXCu/XYcr
cC0Rp2FQwCTUki43oJQqiez0Kp/BA16KzvNPWciPaVhTAS+znWfYd71lBq4u/bWKIRtgknyeOM3w
TecHOsJ3y4pL2ToJtQJGoRT6s+hC/1h3VvPXOgP0vdBpnJJ00PwUrC5nWQJI65rIVE9pU3qbvGm6
Q1U4gxuAtNr0CSzy219x6ZT9CQH/MPPhbs92t+V5dtxIkXay4/Rfk6QylsZz7EW/Pcv/pRXqNqaT
0AFJAqMS7yXF2t/+AdcBEhmgjEomUkvMev7oRV5IwTX2tZOmJtpDgE/OkyJsdeUyub6TGYV+EI84
NPirUlmahJVR+ZJ2UmzrmxEr3/I4/KYV4a/bk1mIV6ZxHAIFOu2gI2arKRypAuCnaade0XGFN6pD
m9RHhzh3HI1PiK38kMfquyj7E8TWB1vt/qmiTFv5pouTRfuE8v9EvJzH1zrWu32kMNla9L98kfeo
O8h7Wy1+3p7twolEK4qOF8hoFMLm0WCNhbMcO0I/NUV3KDy/do2mqzdpWu8HZBLcoEgwUJWOuEcd
b4+8NEOc6gh3ZZ4G0pfLU1JVKbYOE+NF9Z3srDVagqiurnzRfVnd/YehJkTI9E2RXpl+yofcYUi0
WAl8JhnH0b2HvXaB3TrU5JXKwdKMptKSNokST9Jnl8MQdfdFmznaaVSrfa2J+2pwPo2Z+un2bJZO
28dh5hUDM09tXZjaqakypAjI9g6mXDcrp20hVrA+jjJ7GoI09HwEC/ST34Mh3VhFjJg8fZldEOVY
OAtRbVtDSf/DttepLBKg0DqhBn+5hAX69Xk6sO1tTyv+Veo+ei8C3KpHaR16MaWos2iIAaiScZeA
F5on8X0ToS6ayApQ88E7+3pW/Q4VvL/0smpgclbjri2HdpcFIv7UoPXmOkqm73Est587wwm3OOH2
rq8W0hcL04nPqIZ196EV124a9Ga0iRPagkPmSO+j1bd7tcNBVeRGdj/kau/WBCP9ph6G/l0OMyw8
eE8wGMTmIRqKetuGXvkl1uv+Jep8LLp6pTwXlHb21pAMh6Kv4m2Q5M6+aMaq27S51JztTmnwYxsx
86pGJTyIbogpvLfZS9nKw7GTAuehgJL3uU+0cCup0dswxs7jEHidq0SSsnK8l/YPTWPCWqrzkxDe
5Zc0kzRoQe6pJ6L2u9JMjjJk9azD2i71n2CxHG4fioVIBpUYrhJeIaDa8yeo86DAlMGonIZI2dm5
/zlKfSyVAAa7ca2Ea/Hk4nCUW5AHgS1Ah3Y2u7CtC1VFNWrQZemsY1i6D8lFnnF6SvdGpCavdmTL
WyUxs08y+iEpwgAPQgm/+7rZ3VUYiuxCvDze0jFXHx1TXVO1WLoj8MKyJr0uFmQO9+H10NXa7tST
l7eyC4ZQPtJ7WZOzXXo8YEyg10y1b1Iln62Co5WoXfcaApY4iCVIkwUJ8o456jghcT/2NtLXMg6S
jW2N29vfe+muJdyhHwjHDGDh7KJAz9+RQr/VTo7UfRuj9mfTeAdjFSe5tIthd6PjRNUUkPlshkAA
LE+vOthVju/KQus3g2miD6Fb38IO3oE6+isN+KWdhSoO8HxoGzzLs3s3buykQVlBPUGn/dYYJezA
oHqvdMwDsM9aQxYvjgb+dFIjIzmat1Y7wAdoJ+XqKezgU1LGLMb4uwwZOei9z7e/2BInFMjw5GWD
JzoY8um3fHiF4WfxaCiBcXKEYX0xUrm/s8p+eDTMXN/1CgAmW6sM1y513TXSrkRtu+uTndejW7rx
nTw4SIMW/xHoOOatVh+IpIlm0a5wyzJJjhgfOjsS9/AI3QVBIZQZdnEDwSs3tPGHo4fdg1qW1cFQ
hP4i/EDdwg1wTJf3BXcgraakUMvWY4zHerEx0dbZ6Yml7DplUDcxXqCfM7aIm1i+7Pp51P6H7w4h
HHzsZGdw1UmB6JxUfWcbJ1mpKBprwVezcu6kQv6SwIhdeWYXPjtkHRKxSeZnYsVdfoo0qiuFtJyo
L2kN3xWwdtjPZXbsvelNC4219GspAb/4+LOgRe0oJNOp5eNX+UvtW/dab71WKJaZefiO9oi/SQt7
2wHchwodbbMYGyls5pQh2ElIiK7MfwGChajJ5E4BBmgBnphY+Pt5dge9W4ayUFq+cXaiOt0XalVB
1rP8Rx3PUCC1hf9YjEPGCywZm6oT+UMPyl7EmTvq3KwpRneHkQj+X4wR/W0KIWJNj/668D35Lk0J
OrwFAsvZt8ool8U21ZGTKVPOw1PScNXRGY9jqDhbUxHmQa00Z6OZ/l/bCYGn/Tjy9Mh8OLBxhx1T
U9G/EXnrFuI1Nd5uXwkLlziEhonQoSrIO80f7cpoE0oOqXGCSYOPYoywv2MkSKvFyZoeyNKOxz+B
re6AgqDedjkXi/Ji1gWNfkpH40WLqjvOQI6odH4XRfmaLO3SbueTyOgoQVTj5ZiFBxLypc3EgMeW
vWyfy2YIv6v5IAEkzqG850JH0ygLn8ZGMU6VqpBmDeV4qNMwwUIW3ZV+MIn8PG9NvHYhLJg6GBx5
WnR0M2Z7aWJXemrfoooS+zmXTA4BbE3ZfGmlGQIywwTDB9J3udKSJqWePo2RUTJATN8pKPJxbw+j
hLth3cf725to4YmemjIIIqEXAjxoNqfKUIoK+W4b1wDjdx8WBz5+6npF8xuG848a04qVNG9pggQE
DiVbihBX/E2102RsKGT7lGrjs9Qr3xK1xdgOPr1ZJWuPJos1y1EolcEhm8pISJTNJjcO6ig6x3dO
oqjenT59bU3QO7cXcCGKuxhDvfxggzf0Ci6/zgk0xsEU3aOWWQ8lE3Nbo3gLel24Uu09OzDobw+8
sJBAPgieATDD7JrvlDZPodz2o3ei0S7uUN3vN3907TzRp64gq1jZKQs36RStc9VQjEbpbbaYXVnE
0eiEcItN/a1qsn/UERmUbngvVaN1M2ly0LNW0uiFK457gK2pTnkQ+cnl4nYofVMJKLzTaOoHQzIf
KIefK4teye21XKojXww0LfaHyzrJnA4UPgM1JEBKnhGGJz8yc2g2k/RBMmbyLq2tQ6xZh2aVk7i0
stSPJrgE7KmrAouSmb5ey/a0TS3tk2bE5leqTmJv1En8oMsAap2K6npgDmKlN7tUrQNtoP0RJjYW
IP+O4dXk5d6pz5Pwc9LK5YOZmD8VLIdd5EMS3Ayi5DHn/c7wAa/qkzb6FEOjpLsXA+66tz/D0udG
Z8MilualocN6+RWauhhNC5umk26EOUKj5VugKC9Nbv+8Pc7i5wb4AN+f/h953mxf5Tr34aDj+RqZ
d5MKK//CqiYXr/Cj3TSWN74Uu5m6Zma4cFfwevzfsLNdBgGoy+2gsU+anPz0RPpq+uN91KTYyMkl
ZqX106RyiCpFuHKOlu4KWnEgmlCiA/w2S8SciiKhiCP7xNY+hE55sLX8hChM5WJPvru9uH/om7Nb
F5CdCbKDzBnI2ewJU+yaMzNmzLKMxXMQlcVpDNT6Lc6r4MdQ68qzmTf9MTcjY1fhry02VSm0x6yH
WNJYfb2Vayu4L7102Ak1F24vcdEUtS3dd2ZR3CW4e2/SWgTbtjPAveFOsJUyNT2MwvM3OY7oLsm7
+VgUQ7utUlgdSWasgeCvdyrtCeBpgNQg5RGAXe5Uuqcx86+dk9yM6ImWnrKR5Ix6dl6uWews3Q60
3CfvNJmcdt5lisyaJipF/VNuIgeZeP6PXO+fUZT+Whj+3jOsAybsK/iU6+lNPGU6WpOJGBfT7CDK
MtGkRs/n1IZYILdp+KX1nXFHA6pYeVWWdiYYV4SsSal4XmYnkcOAPjfy8CdPH+4LWXmvEupwjiQf
4Sev7MzFsejvcAgUAN/zzlKUSbWqhbZ1ClpMqutMfvVG8w5cr46mD8rGt8/B0hpqf5x/J6WKq/B8
bGH5gOcisoqN2NXLAMdhv6T4q4z9Sva7EJjiOEcHggI9z8d8iwBfcEY4UxzvUjqKMnhvhfbj9mwW
147PROg2vcXzGyRHybXJRocdUWWvcea/xWqApZs/JIBoxZogxh88yfwOIaWFmkVDjFhlti261FBz
J0m4oAM1SQ4K0IazExvhHXqKyneQS+b3QnK6X4UmVw9oGFQPYaBaT7033d1RmRwK4Y3PoVH3277V
pI2eJvo9oIRhhVK5lAo7NH/pj05ChjwblxeBjWJ16BTCOdW9BoHUqIeXXE9ltxuK4YdBneWulYzh
OVAzczNGqfNb7QzyNIH7uJCxZIuHTD+HkhS+obAlkYzC5JB9SfHdUkvq//AMsEUmicqJMXmFYOhM
2nP+4JyyYXQeEuBpj0pnOr8K2wj+bYbKWYHSXvtfA1lCV5xOCLoc1pUOXOLbIL8kgmMbfZajF0aQ
ksYRVVJAG8+eVlVbpMy6rayn6WdgTfKxRT9/Sy8Kk/ggCR7jQkR7zIzbbVrmwZ3R5OaxRQVrl+sW
2bzam1tpiLRdT90g1pTE7boh3SStvWbIvtQkZiZ038FAgB2/vhFDPWq1jpm07UMTltFmGIv7QWuf
KyN4Lp34nyBVCpdrZwfq4FuJR/rtA7h0nXz8AbNyAnquqAu3snNqB57ssMcrERiIdwjKpvgP9+Qk
ZYq8KFoFV4dvMNRUsj3HodSI3VEmh+GW72C9Z9IIL7Q0/gOOfUKW/690wHT3fAi+O8rgsu3DBw8U
+zHRxje05zcdLumNLH2/vYrXQrXTjvwwt9lYk2rlgFi9d0oy3SdcUBrpTlIC+7Xtgt96rQebPHf6
J2GK5N7Ile5FC5LuH4rz+tZDk2XTIZh/b2p12m3SIPQe8ipOv9z+jQspOXreYCbhGU8qofNgLfIr
Y/B97yRCjPxazJfuFMszwWqaAtvSqKyUTddX+srSLA5LRvknp8Q9ZXbl5nqnxPQpnJPa+t6+ydPo
Wck9aJyNSB5jTXzzOlzeb0916eEySKzgi8PEvdLuNijohBqKZaes9Po92KbYRSFS7G+PsjSzqbMF
T4hrCAGQy/01WqrHxawySl+6Tf3DVEpsKPeddE7SNauXxdTi42CzcyrhAEBvRUdlKT95fvrQ8lJZ
1jZp7lPlLe0+1ZBslHRYIV0t3Q7gs6gcTfoG3PGXU4R1Sau2grYWD+P3IvJful5+i5V4DZyztJTg
czS2B6i0KzQqb0pRielCb/TiMWy858bGz9Jp9MzVgybdVFa98oYs3rwfh5yd2E6DImHRfj0lfqBt
gDI+2JEByUtxjag+jpJzVpzim5Nnn9rBOWtpuRbILQXg1OKmrsJElJpjX1MrMjLRBRI2WcX7mHvH
2qif82JPCD1s0AH5hovZf7iBQa1MNyKd66uqdQI5oKijUTo5475UKjQxctfKouPYrUE1p9WbB1q8
aJPiB8HLVaQfDJzLZkBRkBS4pl9vSE+V8yLXYmVGSxuUQhxdA6qa7NBZnAS831E7y/fPYW1aLo6s
3c4y23wTSOMaW295KPCZ2GijtTQPycyQGksnYulkRhAcAJrZ95ZIk2OX6fLKzbI4FCU45FnAnl/p
NIxR3XZF6Xgn0wqC1wZTuoOmxeFZCTv1cPsSW6od0KOHQjrlSleFWhEkVWtLqXSCf0vrNI8daVcn
EeiGPM2P8LHbPZM03kHHj3etHI8r4y9NlSOAnBCq8hPt+/KG8X1nqIga/TP1qGEvinCYEnPjzkQV
cuVVWNqTH4ayZizqVh+spG88/9xHLWS99llLjZ+S0m4qVF5vr+riUJPzGlA1OqvzAqOBDJdZCMU/
J3K2KyrrSemkgxyb91Jgrgy19NbROUXVgv72dJdcLmDje6okCskHauK1m8zw/y3MNWWtpenQPKAv
OWnwE8BdjmFbUhuMmuHDH/KlYz9WYh8bqnhN7OpHlcn5yp5YvJspsFMAoSCsXtWEQWqWpZdbbAo9
QFqrrH9WNmUbkGnkGFUm9lAGNbdovR9xIzd3Yxi3ri0Zxdqru3RF8w15/Zg28qizecdN0qjVxLeE
KfE42Pm7Y3bfy6L+txDjTgjzTdTiP5RIHHAGE8UT7uX8PPQdToCpHvjnVIuww8Ro6FU1zRaYqrG2
Sa+PPuV9jvz/l7maF9QsMaidAKF6rjvzfsxlN8+yr/E43JdWsA11+WvYKN0m09YcFP5ffvbxdSCv
xeyLp34yscDGfbausBLSUKU0/SIcSz1aSkoU0+s5RNNMfsT/o/4cRPGwtWOnfTbNMtpCtrIPZdtY
uy7weKGHbHQjUTd4/iiYlTa++TDmg/Kk2pgv1U7k7WRR1AfN61uU5qL2NzG1eqdg2bgfuU0/twpO
oJvc8qLPcIPTjYl03M4pfcQ7DOEcotg5tCIAnQORQof8qkVhiLeUvleTId5aiezf1YlWgI2wadQH
6DEMstq5OoyOTRKNiM+JFqZZXQ2HsRztR2+Q4oNqd+Exi9v0sfDDzC31ZjzmlYe6WGygxljDbWZU
rFHCWk/OfBv/MawkqkhdIzkbH/r03kw7bVemTkc2GI87kmz5za8d7y6yjMBtkry9b4c+3Emdlz0M
0tA8pHWcnorAFPdeo6cbUfnRQwHDHPfyPNlmUjZu8q6SNmrfVU+6p4udbgbJnTOGn0oHxogsS9o+
SS2SBZp6u6AZs70OGGAzatBatCYctxzU8tGv8YlJfJliRYJocZTIyTb3Rg+zmAGCC1fuXvHVbB/a
SLg4cDm32GI2T4rtS3eNogUQVpT2MPIp97o3VIeycSy3kyT7GNfmuJXL2N6GTZ1vstxwNk1USI8+
4qr7ITXLfdzZ1ibNY2kTppHngiKxjpo3jofUMeieadVobjQ5at2hQCgx1Ap8bcCk3N++9Oc3sU5i
Ra2R9JbteM2bVvKS4iZe6NC3Uv+T7OXde+u02VrGPj+20+GBLUKoTBUQouX0on5IaycICYNE1ksn
yjt96E5WGxubrkaEpByHcylH7zz2X0Mz/VtH8T8jA/tQgKggizAPtkBhIF/Pln/pq+Y+8IL3Xuv+
QZKn+suaxJ9xpnCOsASq7zxljIswIFWN7ZfA2ah4rMCGWYsFrroJf8agn8CHgmlxJZwhxrrj9JjW
S1veNbUnPZl+VDwYfsPepYqG9nQXuqHiOTu0/7hTONrPdZ7J50SP5TsntZo302uc70MYD19K3Wmn
m2ls4EiJ/t0vVVgrODvc82hYzxnI012NcGy6Kc1A2mDXZD23WiujkQnPLvNz/OZb9P5u78f5qz2f
4vS6fdgoppf7/Bq7O5UNstC+JRdu2whv20tFt0X9728zqmk8C0weQIap6z+H7gqj1msfBakXrw53
mi7eBNEiluZ7Rn1JC3WPWM7BDut/DNk/xu3fQtf/DM/nhPU+hSlz/2Or8/0G+07rL3bN9C7N3y1a
JfjKIHwySUVdrmjrB6LXo9J8CVX51ONOvlHb7pNtp++S7+qtssbMmQfHf6bEIYAeRXdP0WfvpJ75
md3rZX3K20ChgdhKd3guaiTG/hoZi+7S9OuvZoc3AK6fOmX/+atMeROFFYBep7broFbIFOholjbK
D6np/BZpSDl8bsoi2VqSiSFRVdQ/ncIr7mnaS09y3hQuhXztMSEBg8uV1p/iwVQfyhAvBXWU1Ge9
DH+0fvSee0r75HDGN0IfnCdNztrMlRx109b4RypxXx7iKGfAOu23dVEXG6VqFGCstei/eJUlPTS6
InbAttUtpF/Z2OS+/guEIv9L6qQuxrHhrpRy5YtMtltuPVqXn/+HpfNYbhxptvATIQLebGHoRHlR
UvcGIXX3ACh4U3BPf7/SfxczaokkCFRlpT15UuRFeQVya51aexuOs64tpyoPtgRaCP0y88bQ8jY3
gdetv9tGgQ3t/eLQbVr1AM3rdNPLrbpCiz8fU9OAqqIqm7N01xHkUF7HTV+kSeNpXdS5eXZgdtPW
MBGyyvBB2izGIJkPWce0qHWcFAkxY0wONEgWBAfO1wYD0tnDn7hCelUfK2cQj1lXFlHbQte7WyJL
YJIVSdHXIswz2SsSZSPRexiFy1lMUSZ0naTxtDxq+x7jUSeQwlrXjQbH2ALFFHYbYwYsWC3OU1AC
+JZOQrggXuotqGPM4xDXzUxKPDOL5yyz7Is39sYjIyKcy7A4c2htZIPnPe2OrpowOq1FFTuD74Y5
WYz7Ql/qq0h7I8waa4jTrCwOezZuL6RMxRkAzcYN9+tprE039NLMT7JlC2KAyl7Y9Mt+St29jhy/
HaNmbdo3V8zbUTqNk1hbVlaxVgOUjXc7rb9GoUUlKrTulmiYYme7dpIJHeVsnI2usl+FmNaDVslP
w8zNXyUIg6ghfwNLeG9F4z76ByHqeWVU5Zyf684zEZ5i+5R0kzORgcToMW2YIZ3qTvXdtw6D/4Yp
hfun8Sycjn17lFW3HVJzWJ7W2V4OubE5TDqlM+htp+j4W5eafXMaq9uTAg9jftVHkZ1kadhsJIcr
sZxVp41cptZL1UFxODkQXbkiWyJIM5ivx2QxtsHuDw2T946uqN1TNyOXY2XbIqR+ylTteidhpI8m
ZEFQFYWyEeKzDkqbSYwZmWa7KfSzWPbiuApTi9IxGI/p3G1tbI9b+9bU5DJDg+ltca0HsIAH6Rpa
QE8v7cDJhZVojD09q+4G0R8bt0R48jhdiivRUChm2FMgTFj7NpyA6NW0hNdDBynfeLA7qGLg5vOP
+dZRSn+umUS4HoygujQaTjtjy9QLq3HG5rq5d57T57L8trJ3fl+3v/bqISdeSMn20Df4mv0Sz6lI
tO2LK5nOmTRlyFs99nOGbK/Sifqmgyj70CJRyCvN/DAZf+v8M9P+UOZ10uZQloeGsRteQZ37Vpff
gKoS+CsifbfDWWsP0rjV7s2hw92Yf9m9FxmdnnRdk7j0BvL+aW4v1Sjug9q5zv4fGB2izAY7Px24
p8B6NMs2CoqbaT8b9Wm3zNihw2HPv1Nphdnm4v6+T8HXUoowQGfXlOsgl4oni7E6Nfl2/i6NL2uG
05hEmR0wc7kCGj3SJn7I0rulN9pw6LK4omKSwtWUdmXSCA1HGV6LLCNX8myk0NV4Bx6/EBv+UnUc
xvUODzHcmIlnrHWYtlsM3jZsByPZ+4r/Do4vkjI1WV9LuzYUHEz3sphjZPBxN2NWSikPUEk3YQnr
fWqKI0JwcgjLIyaNvRrGpD9lorjvsqYNdWeTSTr5ZpiiKcOA7EeY0l7JTK3HmsGAzB2wQ1rUdRyf
4TqX3UNvGfcj7eFVGvzVvT4c0krE/Tp2oRdoD4wsoEm/6k6FKe+xSqeWBza04ba0dZIvxge0E9fC
HGH2XoIXhgAnJewsHeMzCRiqh54xBLPhvNLj1oS0nzxos8VoIsLEtIh0S15trY/djomY9ngXbN4f
BgweDEfGMFmRf2VUJGtgedqbt9SxaWV/rM4+6mI7M+ciJBoFbT5lj8OUXf29edB7NKFRPDXcAuf2
d1q6r6VrRGBIks0YD71tHrb+EHC3jvVdQiGbzuUNLrPQ8YdEAor0gnMvTwiUnrfXic5rB1q6WXvm
L+xpO01EaSxRr58KQwul+0Eite5f+JjeZYmw5KFb8gPSZ+4f0vib6lerzkOnb1GhLnRsJwYUrtvj
5qwJ4JeYsP9ECj5E3UTrxiHQxdn1v5x1eWg52DQ6J3k5Hdp2C71siw3nPBRuNA2QoVX1keGg4e4b
h8b9u8j3EeGy8uzYbB57CVRGTNDWblE23wzjnqM4+CKupyVqFuviQGuzMzKypgrHXSlhZZyCklFR
ftOhFSrRh2Uq9Gb/KDs6qKTufCrFYy3uI6tB7u7nu23R3QztaFt9tMoi8urtEOjzk1d7NEYuSWG8
SC2LN17yt/q35iwRDeMRaqax1pjrlLAyoCks8xdmOOYYi2Y6GbbiC3vWl3+lPkT5OCQ8nz3b8cZI
1P0ZvcYisRiTL09ih2fV7vfIZ1eHEl1dGQ2oc4g0NgJRrKF6S6yIMyu4+McdrgR0Rt1kISzxOiG8
uw6hMxADD9Yvp9fhMgKtxNvmcQt75tFkdBtoOSLjXK3pb+enJ0RBd6aj24gZNvv0HcXqo1Am/UES
OIcl+CD2uRHBL69blDSNJHHmpj+NFaYlNw9DsQQhWqXV7Lipp/OIu8GvZiD+atK4jOyU3f1jzzCa
B9PHyQDWEguLWgRX2asOyP922ERLpO0baWik3UHpSV3bgitfDZtNbG3jM3pXc8xw1KdnXR8TMdMI
CUsz0ST0mGbC4O6jEj0lDdr2rR6aEni4Sedl372rl7ZHjkvtz1XII6arftqn7ASSJ2J3NH5gMeQ0
Jsi71L2oHrdoXL5phL04jCXLWeZWfhLXRU2ejaQ2fk5MYzaxk6oZ3fKkhrHz4WbQiMbkaQF3yCXT
xUdQnTDVzrWTMYeeE4k8qR+u95pS2eNuxCyV4p+07Da07tGamf5bf9hOGg7cArMtYMBg4HmuZIrZ
P9FqMHCKpIRlP3Q6jqd7G/2PbhRhlWrhsv1tp/NqWyFWhvgWeToOPPWeXj1QkaDOTmzP4m2MZLPD
PL3jN/W0KG/NeuQXCPhDz38bOJG5cJ65xFC8B9uzrd+55e9yuWPqFRCWO03g9CiUWyfiEd+zC8CD
0F6vbM+M3CFj2B7evGYEiP4fJA0MekxnOYujDNF3u7xVnJneXZloLx+VtdmRc7Uq3AdrxD2xpPx7
44n5wM+SNM1nvsdK9zH3TVlTTiC1joPlnBm+dGAhOf6rp3HmH/fscymOYKrvZfrs9X+hAg7t/YPI
vzOE2i6t+ZyNL24ysKu4zuzYNy9Fu/7YRb69QctWxrueF6chMGPet2vpadv1sKMlVunPtmRMcPlP
+SfrlngcHX8dwz77yKoP33pUN0ZBOhQ8p5LHOititbKg75KZ4XjcLS2wMeyMpfGOIjqbq35wGUVg
OctZM4HwlgePQ81BCDRxmMGZIgR1865UIn+sbD8c5n8Ma470XHucSy5rpSfWrmre+b/KNAblP2Zq
IoLGWaP1Rr2u9EQLw20pmZJ1zZwt2nAxptX93HcgvOa9KdxnfIDcw5U/aSILQYW9cC9Zqd8TzD3w
vGWx04/lvMmsPW2gH+qedvLi5DkNDPVcfwPeWDfWfYuPxidbwVxhxrTYkAHheLD2OzkR7JHln1L9
1cDpW4s35f9Z1fDLafNLu51z7dBYh6DOYOMgPjQysM05b7/WXjxv46O2bBFCph7FsqVaJaUDkI2U
xXL74Dq13bGV1pdEIDkn6tyVDxwu/qFUxNj7L0peDXY1d9bQttY7REKdY3ivg1pH1ZVKDGf2TJnD
wjSjtIKkerOeg8qPg1ZvQl7fy/IJE5rb0/8UgRvEefk3Lf+5mlLzPD8atcaNdL9pj0hSzYO8yzwo
Q4eaYY0RYuXrcqlV/2f31qPf3O2p89buWcLLyk/gQX88W+fAcxrOs7oXWZdvyBAMF0fcgNm0YjvY
lAvpQZk6MUq+dcR5Hb7lSsadY9GLqLGPxv6u1lSdVi5FO1JYDuWDOo4oMYZoI7/Q0q/J7h2UIw6N
849CVJ5lo7vXwoJbAghp5oPhnxQwgf//HHnruwN0wTVT1BNtealmxh6fIlt06KvxpmWvPz4V3rVo
lJO9yve1MpQko7RBzR/2kVS3EnpOEhysFhvCb3pLsMhPN63u1VqyG+q3zqqUaMFv+p9y+/5/nfgx
Eb4wdThUT6jCCx+DzPJl+Aa86ms/bu2wdtiK0fnu7BZCOZmMjJ6ceu8AFxfkZm3IxsGkylB08eYy
4BvOs8eZmXnsEQ4idpwkNDfKwVC7kE9yDo15elr8kvTcemfMNHF4N/hkDc4y3658nb5lVuUuH3hh
nog8ivG3u6YHIvXjGsgQo4zw8n+1i32uoYLH9nfl9Uem+F2U0g5w1me8UVRzOPqNknUTXi2lk5E9
figR5nSqM82qZqaeTIC71JaQq1eu6l7Z/7hvRtZeGNTxbhXXKpMPwi1fKgI2zpaPJUFZs/rb8I38
clZ4P+uWzROEb88l9rPvDpyds+4oH2/Gwe+n4jQWH0oCUZgWXM6NKL49Z0COaoaNvCzVfuEarRb8
4YdXmN/mWl/zyTmyFoPTvKF9Pnil0GuAp/KVf86pn0zZHBlNfvp/i1JU29e+lj8ittW3bupf+q0G
fUffUaNMBiug7AcacsqMGEHHbCgJNOb9Lhhjde7bJ95EJr8ffvM2bIFLKqgM/hqdUr94Xs6dsmm2
987i8nhYaK22Eq4vCu0qjJcmNU6B/mer9nC3Rzwen4c8mPpdAPIbieaoczzT9tvVPzGwKBSOvZIk
XMA7NZhALcAkj8owwN5sM76AN0AhqoQz1btYHeVe+df8ectpljNu/IKuVG4Tf5vR6jxJutmfG45t
m9v4BOcsWO7d0UkUN3OQ/+Napbwok5kS5jhnlNpWA2MolYc6o/QmM4t5VvaWS+I2/C+yVqY83b45
m1xAiVW+JagovNZilhE/UtSeV/7m8WhA2FENY5WHy6Le3i6/2t1SPhSf8Iff/i6pv/xTBo8E/0/c
yFcpJcOzKH/dc3cVjvI1fJqvRLUyDkPtCR2jYT7f6vFVOUA83WTHpl8d543iFt4XPg7POO1lVJFK
2NJX2/DV7qrvUquGr4ca0B9cXHTSXgshuXLiAneKlPZQcsoekaz/kmsXEXAXhkn2ATXNYXHu+LzS
G1ItE1rUhjSev+blEE4yI7xyowJPfLJWxqrmByUuyn4z5DknPvZqpWx4DgXZ4ilZj37CIWqHIz4I
EqEUKLC+sCFwFouRzIsIlc+rpI9FVc/A3XOKN/ON5VHxWUvVVt0bi6RcP6e7KIPX+5naPyWeaCW8
toalYSSX8g529J/aW/I5ykBxaBa4EznfaFrW04R4Srb3el5HFkmG/4mE2nyJD8G3ZwGj6TDjk1Mc
zfJtmm4LCgpmyyP3xUJ3enHoCcuVIGNguK+SFXTb/VwYPUGLHdUQJ3IDPL3acT7CbeitfuHzchQR
B4kpJdcpF8QORiQ3Er57grn/38YJ3AsuOpbZEyvPzggb3+rH2ih3lk+TWz1yLCyLAq/1vdpHaeeR
elxAQeU+KElni3mHCpIrxwrz4Ht12rtqfvHm+Vys5p9yfhCi+7Hg0sGb6w3jyv40+3Rjdu6LFC8+
dpK++XjpCeWet7TCJ5cXfwYPTcGS1FPmiN/4NhwA5fTQ43pUq8JzC2gPVSzpFIyCXyUs/pp3T5xz
UE+t94Tz68FZnMQt3AceD1mx9g9iAKgt3Q98Nhx2x39bzOrAgiknkS9cHZJz+es+4+v/IAJZEB31
z2qwSG1aM60tuC9cDVeb2jEKig8ZWp0gzzl8wPgPXteFSoEpj5SV0FycGMIfPs6FNUksXXUhN8OZ
tOc/6+o+KHnDa0Ifpk4K0sQ7YtOAhSsXXikkTR3a9aBOuDovKW1YKtZ1yt/QJ6llIi8fQhjBAGb/
P5toKjXkvQo+lJPAElfzg9LuLu9S18gRGw6BuzZ/59k9lK11BhH2IgqLrNIzosYVaWjdI7cT70pg
UbzmHMQeNt40Bzzz9Sc7x/FXd8N31HKPpyl4HOxXPf1ec5Gok0rTwSEb+vuM2F5lNlii/xcxkoUR
c49CpdhVasP3bipGHXy8gumK4putUc3+7cinkeF70UiesQAqcGoKKGVsHX37I3jWo008irJjDq3S
2OzknJdnlZFUH/ZkHqqzAZ2F+vpVS7+Vk9aOwM5b8tgQiMl3tljx5onpVf1YShNgUenerOGxx6sa
13PnZsqPms1nlwrijNvW+KHSe2m7q+zCtvRHh1ojF1ISwTarx12t+oUohETQK8LGNqzmelOWsNua
uCizhDup4GJoSUHoEAfKMiWl5F8m0BKhRCnAXihC9STEWe3wlZt+JGfrpPL4SrYkSoxvrPbhiJVl
VN9fAMRRq/Sgl0UihRCSMMfw8PbIQW5FrbS3S4rKSasEyvW3Iitgk5yKb0dz/rDzrmqrImpD6rzG
QS3XodK7eN0dM3ebYQ6dxj2lgUnu9e/Yandp6r5tJcG6e9NS48oueCn4RKCQzWqgb4dru5rRjFc2
Dttb497owwrNun03kCJOwNzeE9np7ZhQgYVmRvun2emZ2S3kd6aL1+RfyitvanEIOAGz1O8hxIyN
/FttLTSbT4S5pyYon5cfT+9pQm1hDZW+SpvPDhXSZv+pBdA4MSqWRDfzcOikQPxk3Yq5OKMF1EoK
LTssFjpco6ec44c0Kx1MRKLORaNj5HX/7OoyVmv/v5CiCHwVHG0Obg/dBqHiIzecNKHyoPwjX7Oj
Edtn4BTke/48pt9T8UHhi1nSKynQYQlTaBv09Wdngny5Kv9wW/twJdtGbBIFYn2qTU2GarCylErh
kJbT7GS20yTL/2SiId9aPG9GF2b9ZwY3XVruZ2DrNLgY4YwK0cgI+Fw6qMmf7tk9WS+lzCUOiWc/
NMChDLO5n3Fypm05TKiJHcdcTZvcHSdRFhwFMO0p2BkQ77SqqECPrdy7JfQ5PyMZu36CFYQAGVYr
EaWk7fTKeyQfkBHnN9u5hCeW7vgpbCbzWJNzDTGG3vA7N4LjQj4V3ZyDGWFNM5JhLQrRW3NgIFUC
HpawexoilYUAG/uTVFCqDAvGIOgQTykaYRHpzCmZzflozOb3z/05eyK3LM48T7nYO56At5UXdXIC
sjxzUCiH0dfHexULVmXcN+ODUo1KVyhlOqZClS7mwDQia9KItcevZVpCNVZCGSz1tIFgnODoswyE
wrWmxauTJVNXh5x2zqVSCAx+8dLijxJXpbiX5Un1dfbZfyROUcrCMi/tDNdRuR613rion+pRkB2D
k4ICVCearLHDzJiKyh1rapKjnIybDakK3wMr0j+l0Aj0/emJ3cLhYJbVZbdpe8pfc5Vo+UlT6P4E
AyYYn8mHJzZfosnJ78aREBNASuR3E4YGftrhZWr6cyfGe2+2IgewD2pXXYXxPiEVvTtEh3VJvTG2
5dvSjs8ecsXONdTxfHNL9hxzUA7GzW2ru7R3YjJ6h1yzDQaTyydDs5UudDMFE2V7a9iayn9rJdRZ
g8IBF/oPB6oOQCkFT5ihGomZUvvRw+tmzsAZVk+KGt2dcmFdlWkQTnspcYdQz3JiHj2TVc9p7oVm
58S0ipHspN1+M5ZQabQmkyplpEsyJQiQ9Z96V+U6l7K4zJwwlQE3ivRX6rhXmL9BabWOWmWUCaUt
crvTKa2Dw1r6/1kYJwv7QiRkUeHfvOapsUxs6H5YQGqU05yHXcB0o7FXkKvVV1kHZRS97KsGCOCZ
zame2580rbIJvuF9lljRFgoLVS6qcNhmHGHHX49q+O1YvFOpUgfaLnMVhrVdyugijIl4LL3tqKxp
6Q1hzqwt5R410rg3xhn4FWj88p9SOn5t363ENWrXU9ONl7LDPyGFlPWXfPb+4+4OpvVtViKicTZB
LzaWf6AX8zJVQ2ygU8wKDcEJMLv86qBflMVSnNOsD2q10d/daj8yDfsBZXhPHaFCaxqr+QhHxtPq
Zhdv+d0WT8yTvN+kdgy4vZF0m11clWpd9TzsR+uizD5ngEQGwAriDidKGa+MnVI1OZ4QIrgLe5/a
9WuXWy9t7j9afhOawr/us0cnWRc5rRYpJ0faNni2IDK8AjVQUOSuIibjRAGbWVLnssT8qAfD0zBP
z5ksL8LgnNZNPPn+f3Pzm9MA22uoIW9Fj6+pU2rysJFZheGmNqI8E9oEcOCJj9HamUsdYGbzy+9O
3946EvMNlYNOW44YO7GNv9v8U51oF43j7/pRpcDsaXpLfWCCaS9BptZJSeKSKVXWhN3PhlhLZawv
NN+341H5Pg1czb6+3YyivwFrz0M14EDgDTZtGk5WTUW8+kUqIPTJs1DSfOrz7bvpXXAC7+rzah9s
FrYhRWg1dRZuWx4VZnZULlcl+gfh2SdTl0d3x5MoLfkwenhYZTUOYWVQqiQDnObdabEo/Pk4Ncoy
weFnOd1BjND4aUGc5cWzhLc1Vt5GWpgn396pkVa3aTPccOsk9A39R4fhznucLd/IP0QwZwps+C0N
Ly4z/QwwK15r62HBzXLhk1jxdG2z+G8R7jFHkUkC06L86/dlonf1HaR/Dz1bX42UAyDmVmZpATKY
FwEgw/IxpQosEV2DykZjwL9NC/x5sua456TFPnlIi9i3qez7XTRUp9fcxihQCuic/VKwvPR2nNO9
Oqvvzcs8yVxwjIN5rrrhYEzaQ77up0Y6pI5BE4ZW8Ev1rPnb/gphUovLr5/Gebp17vC33AL86QZT
SFFAwM5V5/KsMV5H1kHCgPSv3hq8eMwHWmh67w2SBcAh5c0TlF23+lLTosSeJTtjdasO/VPV+wtj
g87KyaF/GRPElMbBYlpK1fV/M+GYoU1LbdgvRrguLgfPmS8uXZZKeQGDjx0sO4NCuMk88m1m5Qr7
SxnByjG0KNuDq/C3D3OQTw4MNwbMbQHlReXrTI5JabOK2Y8f0fX16Th6fIhZOuBz8I7qwn9oTHGr
0/FJH/2E3XUiMQZcnNLd6gfZXb1Ov4E1RWvtPexdX6KXqiZ0DBzorkbcqaCqcnS/96HvtC/Ca2+1
nB9hwIhK76tZBEPOyDpmGocTK7GA9QvXcv+7VuO5w7n1UHsG1nI3GWY0Ophs/WDuaHE/+BEidTZc
alstrlDn1huuY/Z3teSb5aYX8K3HrKc7rFv6GD18dHwFFJq+x/pjlnvorYQ6aGGo8sAyZZFfCtSM
35yNIQebYYjvKV+OSqYBTX84ZpHYBFJjnR4LX/+Vu8VrvhYPNSUOvXJ+mXn52fnTtVYqAJ+0NFww
Ba7+pgRPm+yDeiNaqTLKNG5mGI/Sq/IMRfMO1XWk7IRHirs2yKyj4iTucGkTiRjdcpD5u6AlBJVO
nnpmMqKj1oVASuI3uVTrAn+604f9Qf0b0ojj3vzM4t2pmnPsZS/pzyU2xzIEGzNc/Z1i9HZD6TeL
/6Y0vUusztP+E9r6DhQJ8Z6jgB1RLpGmJoowbCmkTfc4a/txGcyMmefb0dnGc2FSlyIv4WYaBKEt
6DVA0u3v2p7HS6FVTmyXjRXtVhY82dp4PxK0rnn7pcI4o+v+y+bgs4R0LuMIqkCv8kEgbNndAsLJ
3M3YxvXTYG3ZdO24EEAEDXfEsEgV6GwYxDR1LmPdvA76+iaq4V7k7bHEX2rQ5SBXQCW1N7dy7gT3
vtIzIW3nIALhwzKR/eVuz+qibIWO4+yN6y9Xq+91006UZnWmJdm67HXecwObZj5uEG5o2IBAVpQH
LAiPt6S012tD2Vw3m7t0Ki925lHF1pjG0VPhxdGcXgCZcXpFFnsSuDBO44XT+gJewYymxurJPLlf
QVO9F7V9xW5e8IuSlopub9lnf++OoyMvSlXTwXnIBFUE1fOY0jNHEjcBNklGXQJ8361gjka9DQHD
3q1mOgBIR5OWhmxOcyerY29PCJYpjWtmGE2sgYyn4olfINesDjnmiGEj2/O2plrk2Wt/zxHpLkal
eX9krVl3hkdYtgcr2EC3t35vjKxao9Jxy0/ZNW48amYdU6Iwjiakm7FnLzOlMukepbeskWUwSaEs
oYvT89kO2WQK0G613PXW5Md2sw+sBvOTtdkLqK0ql7poaH8kJJGu1d/XoAojs7NvQdbo1OjSf4Le
7H0Z5S99GKr7ylnlnV/ny3MKNOZkN/VwWQEyXuEdottiIhPluvQRaEKssSF1araD1URZOafgLuBQ
7GkYvi675wPrLhZeqMxEMMYvmYs6S/QlGygPEopHALHbh7IY6ypeN06jnGCHtrwCPx/elnPv6x+d
XoEJhLOxO5pOtwNlnpuiCg3IxpLWWvdrlXOgRZnJRysT3qVfF3HJgfmeh3Ic4mZNK86c7d/ZU4rn
vG21cwqm2f1ykaowd9My6Yvc/hjWfqDm5hTpzW+2+UUHgfnsu1mJH9VoL0Wbe+yI5cZm7axXI13F
2a8aGVfFlt+Qgi6B80qEhVFrpw3vjLy+q8Vu2gkQ2MTLizmlz7nT91d/nenvaHJvJ2Oury/Sb530
MGqgiIAp+d2Lq6+SLJyV3xzwry1BUZFTr8jqh4HotD279k5ewprEE3vRxXM5jeFopOZBH3wPW7o1
F3iv+oeiIjA2mPoa5T6zdIjugtg3tIwWQ8chJwguIq0hR1w8KSMPDEKor44VlUtrnu1ZiBeGKc9x
Slz7KRCoCBwUBTWtL5+21jCvY+EFiZZvS7RvhdMBHV/eO8eDidaosgZ8WLCSK1lXJndlI3xf0izN
jXRdsDyVPXyXlVnRx1CbIp6AQ8dSVns86Hn+TD5tfEo9wD0mPSaHjvm010z6/m2bc7pJurpoz8He
1fCjmanxb6Ftkkl9bfdkkBq7q3K7STRhfBZj1T9bXeok3b68l9YEHtHLtcSgfyTJjN0HY0EOSs7A
DYdp7hGdjvKOV7YHZtfUsCZk9vZLGGImJMUxsJycimrQkt/p3eEgvGKI9dXeQwy/82ZtZv5QNei0
igPy1AvTuNROvsZMNKxeDU4vgwobB1fM7uLG8VbAdKl+sWRGcUaQUS5kAUR2awd6UfTtugd9l1DJ
nu4DV4r7Caa6TzDK6wFGgO9mgizFhbs56mRXxjY7GK3zqh+ZuTJdRr1f7/QdG7Dr7Xwcc1CZlOHN
Aibndqnviy2Yot6nM8fq5ux+HSEGcUoOFfoHWCTNcvG+Z9ZlzCmvdYC4gQb41acPkfttHOCxznaH
unNuE6B5+hYv2eSGg9c5xwGSpQO2XXtZLeYAFTozo2ajz5WvH/A+jbkYDFqO5nomAuurr8625JkZ
fTCAe/MeM0fEIx4e58NS+eI4tXsPp4Wux77c/klTW+I2s8z71K7kiywz5MUCnTmvo/EnxZz/o3qR
Hbpg6C46pN+hzwiD2JiLm54Ht7LnFLs1UzdE5yZeXsn7buu6wwztEjFSz7mz/S2a03wG+7r3RGXk
TvomY+ri2FDOcRrzPl/WIk5HWplKVzoQLrIGu4mHNmVIONNoiD6G2r8ajqySfu/8O6tKJyq8k43R
mRUi3RYkWZZgiXetCE4ZpF8n10aW542UqjO1dpQKRgFPSDilXMvl3KIpnKqdYj8lq52NkpM+ueQf
Zk1L9oKwCAi+nrR7oCBMaRMbfd/+5+okY+pqbBgUCLhbb2ofhGwOVrCuXbyZlmRWuQlOdV3GWzv6
d+SFy3BvnIJwbO/vJnOlmOWDfnYJH5O6RxmU/ooyFkYWy3rNztmoUf73g+JQVYDgs8WY4szq8hc6
4faEETyNoqaD/NUxu3O1reC/a7iggIhLh46VZntLYYPHFeG0Zqs4LMJ/bzN3+jQ9V9xQRsDKdAh1
Sic3o6Xn0LQ1gqkH83iqRpNAZxV4Jw1VC8zyGmo+8LacNFrI+J4Jol7dIDVoWu2jpGExSl0C/Rmc
/EU6wxbvnTedcm+aTx6doI/11KA4un0/dS7hPnisLyHM+ZlzD7a6GoK3tKp0PPRMf7UK6Biwu+tx
27o5Fjs2qPD37aNA1f7a8cGAgdpZ3ClA8xLMoFz6fHjKCk1/zoVNcR+zBc2N1eFgDO2/uR+a2K/m
1333g4MwyFekkwNupRyCUJ/aAvY9UGMMp5iTSvo0pA+rFm1VzTwosVrDR+sJEPK2WSYDZfxIcy0T
5yqQ56bNiizMywWATpfTJWBTkmQ4CjnxDTB66vQGPX7z+Cbgursre8t97uqxS+oh86K5q4KXzGiI
ZSr2rsGPvMy5WwEXkhdLq/7ToOEAK2C2D54nurjtPfvcZrOM1xSPWy7WcKAFVR4XEFFXOtrAjKyN
fJmEqydmjcWZ/o+z89qNW9m67hMRYCqG285B6laW5RvClm1msljMfPp/0N/FsVqChP3jHMDbkbnC
WnOOmZnllR72w30kTOrWzki7UjMhNMcsM0LTjx49wpUPld6hve5F8xK1ZbLS6wYpTlTodNels9da
6DlFbtg3DcHcmyZt64M1TTRUp0jbxVE3oizC7bUEezyeEZBTyG/Hclm6XbbTW3ClWRXH9Eit7Lbw
8W6EQMSWfo+ccZD6tCDIRlyTQdldi6lL7z/3Ob1jY9iz8egf48qF0ckK4by5he+cp9gZaPSp47ws
ln527WTeQ0kwiR3lh9AyGEabbvXF0T+0zcA4wPmG9c++5K0bWRK0Ht6dc+27Ecs0LdmmMf1EW/d+
mcqOD37v5k8l7ACiBAgJzyhWwKXHFSLTxrzWKsd6/PyUzI98Shh4YHiy5rbAJL31KWF9adsyzd0z
KCOfqSCJNlgoWna0TY+OvM6obgYmjOTBpR4JP+lO88bsFCZ5tLb8UW1qPmUKjxS8ZWwFq3kNSclr
oDVceM52bN1kq+W5tjZjSR2nieXCyv3sSdWev6e08gN6FfpR8JZfhfx+5GnzTNh4mLFd8S4GxqXM
4mmEpN3wYaFIMf2MyzFQgtfeuO2TWn/+/FZ+ZLaE+KDDJhC2CeTn7Z0sScga01Fvb1I1et+lVZZ7
LY8t+vdVes4Hgta4rd5i6Ir+JZ+K6AtL6YcP8n+H//vm/2Phq7ps7Lqk9c8468JF1o9HLE2IhGim
2vGDlX5FknxnYeVLQiePyYk9+0xqenu5xuBxcWRS37RNm171VsTGJVTuFyAGY37/Lp1mOARdzN+G
bbxL6sROFsZW2AbnSEcVTO0oY5qW6V3htwhmTz1VUJLoZu0h/fnPH+jHV/i/Q8+//88dLWwnHcPM
am9ymoxwZbzvRmV8xR/66C0lPcyFrQhYEZrj24OEbWmS28dBWKw/aCUO5zS9Sy3tFbfaF+y1DyyC
OPGovDkOnAniRt8eimTD0jeY0c4Ra8DKld/1sd1O8fSVuXOGY1w8Mo7j2ebMQgAEceE6HkpnCjxr
DjVEEECwHA0sm7qaXy9J/UWVaz4wzSeLYapOCqHX5w/tg/sJpBJytc26hRCai/vpiSBR+PzCm7rY
liOr5jG7TarhoaR78N+PZMDg1MnGYoi5RNlhH2M3nE7hTTYaS6R3R4UgJE7wRFBo/PxQH43SkKMg
yQg4CAAxL8aWohkH2ddmCPlYRs3CLScWjhM1dFP6DoZ8AmkKPGFrLcNgpTB5rX3JUkQPXG1tsUtb
pqZRo2z16m9S79tlkxIXUbS5tWtztziyb6rPWZxUa7+cqC0qeg3FoKUYNPEp11Q50TL02Np08RX3
+KOX8p8r8y9IK6xsuXCz1v6DFfejV8LixQcg4cxpJ/Os/M93PKV94VZ6E2G8ob+S2VdKD8621p0t
s/riQX0wCPMZ/+9QF0NGHgZOO9O3zshOFpk7rIKgWAt/ls8hWfj8pTA+unWWTsYI1nTbcS+BgKUd
R64SNdfl/Irzaj0lFKybzQSwXY97ZDWzjozGnYGqLEdHNCL0EwGSuOgrzoA988suP/l/T+Xium2K
V5VXT97ZC0R264xxNns0tWXeJSh7cJLjr5nCraeoAYZBUaMdQAgLCRLZp6/DuqbUt4Dwoq1V5wTX
NnJe1Cwhhly/NHDWmiyuYSctZWD2SMNplXQi9JeuSMgblZJdH3bGY5i24U4UkdhotjJvlT14P4Oq
wI5i+nBqA2dc+UnPgjkm7sevVLWSCXXtaizdtZrKclPWdr+s0hIHSYaZ7/Pn9cF04ls8KchTrEne
Mw1zgr7M3nLPSqpqUaDycaqvaOUfrEF8chjw1dM+wWF/MfTWiWjGEj7ruSq2vWR/L6vtJAsEITud
yv7Y5ccp9FafX9hHi+o3R71YVCc1lSWKSeJsYmbeNx0dFIyXBTJ4BESVTgqCdPVkFeGU3xdBxQbB
yGk4fn4WH316BIQK2wbxRZ3iYoiULfHHElb4TVeS1KR1jzS31yI3vzVdElEZ139+fryPViaEMJis
ml0m7neo8Fxry6D2jORGs0NU57ktIswX0ts2hhquawVJUOEHdpvUW0aqRypMMO7K6YCffHEmH024
Pgl8c+YaI8FlEl+U6rnMaiHOAZJ6VMZS3iU91YB2VdEcosVIL1GHBJB9ceCPBiBs+kSBcmydetPF
wOoXg8kUGN6EhR/SgWyCNXCZ5jFJDMzCn1/kX1bJ2yEGjoKH3fAvy5Xl+tuD0Rrt06Id/tr74vxX
jKUBuQZpGxj71X6+QKgZa8Y/6tEHhwayrTV7RbsZa0gbvCLEat141ZS3SFa5R/xBOLRbGrN0YfT1
5yf7fsaZz9WdwQmueA9etoMkzPV2SG68cjz3fbE3XTZKTnVUtn/3+aHejyqGziqEd9DwTajIF5Ob
bZSEaqbUp/FTNQvRe3P2bPHFkk68H1fMGdfhsKOfub2Xb5he+IZShhOcrTL11hWag2UcNdnBc1sc
SGHQLLue0dUpopYOoDeZOyjkIZUJxLVZNUuhc885FXlvb8O+8pZm+VL3Dw7iLcpf9rGRdrdxW5ru
zmhN6ypNFWU45dP1K4lZ6bwaAISX0KUw7QKJA34XNbb2cqx1ue3N2N5peoLORxqrvG/V0uvr5Mrt
6mslvOA18orXMkBSFeOMvWIP7lMurNJNm3dLW3vSvBB7ZosSR9cEE6aOKi22umTNnOYvpYXmOHcn
lLW6jY7c9dVLFFaEo1GPdBBgynKVSpy3//WxAl2E784XzQqZoLq3bzsddQqQkTOdbTHYtOkoyJBR
9/r5QeZx+c0n5ZK7wGxg+SaRXvzH24Nkle47Na2bc1wY8hAXZfmsRhQbkFnS68bv1LaPlLMoZep/
8TW/nzLmQxuAgWbGJBWRi+srAz1tPEvJM5E5bH16EE8esF1a77MP6tDr0yqiHzSU5ReboHffi0tk
FAtp9AckPNiXgWml8tukrAt5VlZNj06G5Som+vaLAYD91MW9Fdw73SewlCQ4Zv3LeztQkyhVRfef
ULMQUaaxRR36O2+MJQveO1PBDG1Zqw+lubXi+jHtyl+O6mnikKQC8n4NDGLlxp6G7cDxl07XfUsE
/1ClqXaVu91Bd0d1dHKJ3avTMPckwdEZQmcRp9N1JnUQ4MOdPubNOhxqgtjs+jtEDUzzne6tzKLc
QumLueEhwc2zJBgTIwomIY9yGNC0hWlAFGC1Mvr0T5HhoTKr8bvfTcZGpRgkwiAl8qh3cpzVGmVt
BXpJNvCwq0Gv0LfJtU7cJ2wrzrdDRx/DIomsAKd5jUQlbNyVlRin3myvVT/HcopD5oqf6C+NvT1i
Yal9O8L6QMvW0sIHt0t/aZn+0+/sO8ubDmPAujoWa+Gqx9AHztHUHT3kMcUg37eYMVNr00/lmTf7
exEruaiz9KHWa2cZ6smEeazBqdAk7gqlyRY92J428MmT5j6Yg83FmCOg6m6Vie8iTqYtYcHYbTUf
A2521B3tR+LZ6H+LV7cKdgSiXxda94Pe4bToLe9a96aAlnC5RIxyzjJ5gyrqhP7gG8NrvOjz9N4N
hpuKJJdhdHdebB2x+hAXWj3QVTkJL7srxbT0i+IKrgiN/+wYeiEVQsfYejpjUuHhX/IeOsvaW318
L8Lxlbx1wsS8Pd8ankr/MdGmbu0YfryF0jNRhDdR3MsdcVQnzxm2PX3hvHMeZAZCp9BJsdATGqyB
vGq09KV3QSvwgrWrIPFaQHqNQ+OrAf0Wj8NW9Bqt+QSpte+nq9wur9sCt24cqO3nQ9NfPtK/YxPf
D9xU4jscwLDeu3DXjGR734nAvtkBcnjjd5hQ/O61pXJ+WOV34mtRv/jLcp7C82ol7HDWA8yeOFLh
Z3t766tbiFoLQDsb1ZFI7ovVgNyojFFa4O4OiptkiJaFLLlnGvb8BnL71kH8wA96oXaxFm9EUbx6
ysO8ZlEP/6FP07IYb4GZ/MDLuygm64sF1eU0+/ei51oQWCqCNi5HRT5wPQ5dPF+92Hgt/YZGv3JJ
6x0TMg60GoWc/0Ld/IujvhuM/x4WciWrOHBx5mXNxKZnWVRD2l/DsJSw90S+H1vayrShgmNuUME1
igJmkZHNEg0VffOqutx8/sAv5yLOAcXpvJimPAXM8mIuAuJYjHMN8FplfnJbjyq6joQVP+Eu6K66
SYkrlB/loQ2n4unzI18u1uYj28LkNSPbkjrxxVQ0c9aR1DTDtQ0OBXslMUf5KvqKIne5Pbk4irio
c7hZFQ7g73ryZUrwGPVt0db3dtBCm/e2jt9/+/yi5tt1+fkQW0GLwWRXxbN9O7UTB8GolBHYhvCi
Q9fVf83Fu5xJ57cGmxQZunN627vKrA6+3gynKL5PmmzYWqppzyB4voL+Oh9MpKwSyLiZ89r433wa
/1RvgslooTanw7WZp/7dCITmaIxNjAMsg4etlLU0+tDZs/vrEMKbQ7tFhRSees+zDogUmORiRF+B
r1EFyUwR7HsZojPtlKl2tWONMUUKad0hFv+pPK+5dwtN4lP2jPQ4ISl60Ao5rKymG17hygbfrKIp
fmYJLb6g4EAL4EQaGeHJdHaDrD1VRuSvU5auq0ja2iamV41+JsKX63Z0m6e2+6nZCERCu88Oo2hH
DHlMV2GueWoxFMa0oBzM+gAa5HmwoupRNFN94Dzts6W53WoM4nwTtQW+yqapT53vdbsOpXSB+Mgm
YTZzoMvB3nn4/HX66Ov89yFcvE5xXUxxZgY9Cu/xO5qmKztuNPJB3GyJRe53HaXpIs68LwC3H7xh
bx79xf4yhbJOMdnrrmXf/2J//yBGffhi8PvwuyQ6lxeLkgl9jLevV+kUrkuwU3+t6Tbt3uhou9md
NoGac0+oIn98fh8/GOAhZ7NHp1LhGfplaRw4cj3gEOuusdmzZgqotTYLC1mLWuAYIIXw88N9MArM
QYd0G2e2tH45n0ipq9iwqulGr1D+9+QEbmSgY7gEt7j//FAfPKs5HGrei/pAzy/LLxV6sczWZHet
asO7T7QYnEyamF88rQ/Gal8n0IulDMV90714I0pTM8qwgQlYA+U+KwQFG1Qj+S+gOubBl37y+/Or
Mqz34yg0a9LpmJSpHV8W3r2mQX7gRM017S6FtsQCOWajkehvPE0HHOSizQkqJLL1j8nUjmwlFzRF
jpomVp+fybtHybabGgu9a6I/3XfzI8JIhMx6K25yL9KPuR16D2ZsuBsQk9NXiULvhtz5WD7Ov7/d
Pb6Kt99EYSj2umnuXHcyOhPFQU4bPf9EIqkySxca31A9FCMI8c7kPaaB/V/TpATvKqufv9GyBrix
i8dM5SSJqR+b14Pyx5sJ1etGZlry+vktNczLhzsfhtQXqrGWwy77clTzS7y7TSyuOy3q2QKFf/qp
2XaI1U2qzr1J4IljDN0qzPt96ufaqtHYocoez97nZ/Lu4zF1emVovnmv6QNeZrmVPg6VIQuisz/G
T13c3CrP/OKhmhefDqxTttt0/niyhklh4eKeupCWHErB1v3YSH3XoXP56Rt1m+LM0SoEHkZXfRv0
2tqH1ThzyFAOTiLfBcIezpq0cJr4Zj0crTatr5To020+UaGAexBSZsMAdJVJLb3unFidk7BilxI3
0c5iffIqXCJWgMGVxm2a19r283tHROTlY2TlSiCBP3+glH8vhx6EmuzrAq05GYFxn9XaPk6g/00t
clhtxBYABvnkm3KR6M5CE5TeNfjhVRJ8i9v6SP/kDMgMqnXRbkbHOBttB9fSuBFYrogZlob5Q9UI
cjJpXpVFHSOEjFgPY/RonqMIlIhIt3XpvkxM20Oiru2cHHSnO8VTcDeOT3WEcooqoNm3j1GkXm13
XDsdb5tXbvoUqTc479aSd6PI7wuvvKr1YG1JMWMaaqe/Sdq4WM0Ic+qXYmZJIcSsjFsxJhuw1LeG
Co8dJk/Qh2Q974wiXMZce+qAx4S07aTiNjEF1gnOxxigjPzyh3hrlNEIj5xdfxptxzh4bXU06xDi
RGPtXA/UQdRgwfTREqFKnNjueQVGI+2XM912QUhJO9qrwIYJCT6sDbBXPJnwyjFo0d01nnvT/qYn
8bxgX8SeAcJK3HbInINYmzFHgUHekVJHPMCz5SsTpJS5Tr4WeIMDYW0dZxZoYtes13VEmPf4ZPRw
yLQEtxZKbieInwsv3DrxuOGmIhpy1hU3Oe3QpOmYewN550/Noc0NADYIjWyxqzSJ3vFZTNWTNLNd
UJrLiIVZwy3TAeUOXKFhS3pA/n2BlWFU596yMD0iOXOn7zaugEWTGM9N81tqxZ6NyrbJio2wfsnO
6mcMF0GhuI7H5yLAIF9jl8m1RRHVDwpC7OS4Ky/BT8VDiXkNkestNSNdY+6jMqFWPrTHhR84x9jO
92E0wSMLvrcRJv4k7cj4wlpsqk1gRTtdYe4ife4OQc9t3spDmAfXYWYsJ4B9RX7mxi/boF6Z5Xcf
L9bU6I9mmdFsK90/pPJgNi1eKjkTicTCliUrD2GecP7eGBN1kdCxf0WDs9GL5J5yaLhwJG3f0jhg
g92Ms0LYoz5bq62G0U3Uw7nxuoeJ3bY19Ps+EIASxGOUOSfURje+N91pzRy80K09d8Sh1j4KZZ/7
KsA5ob7Z1HF1vYEHQh6b4+JBZgWLK7Fu8IngLDH85uDF1b0RuMvBpH+jEIBw2F7R+ZMnnVVw0sxs
CnksWURrqjiVSf3Hln//RuLVeA7MHe7ejci0vZ+aeGm4EzpW74Uy3e+tCsFPFj4DIZUOlylc0yy8
SdEpdZ1TEGXFbLx7YThF+J/s0v5qIvgGGwwY9UEs3Grc2Kb+y4YfpEzcoiNT48wuGxpjlQU2WlE9
33hzW2gCgGGcBy/cdVZ1nrziITDcq0SLTtIYEchi0NQjYJwjb0VoLNFFLfEu4Lvm36hJ8audWwSF
QLLrB+lBp+FmEEJyLvmLngFHkxG7VfGyqbpFS9HNwYkfNMZf5AI3dRVKeD/u3pPuFSpe5J8CgSIb
wqrjI4wOsVuvq8zZFTZOjghkuRpOZhuJpRWZ3+avXre0nWswB7ZYI9vvYpaVO9d9Em9FaTlbm3oi
gI7hXgXJrtAccHzOU9OBTKyqx5ZdN13dHJmyB09CSX2lK/PFQVmbyHFdRgExPMi0/Xls06j/trTQ
hkoiOZc17l+BkHtIW3SujrNNoxYfuS9+loUBVoG2tmMdWkD9A+az3CRqoQ2XkwMGXnOvwgwlkpOh
RxuG5OT4Cj77sHSauF2lmQ6CKJH6oguMm6CZlqLA6VWb4scET0DHywOQlmqeXbPCsX35y/HrahWK
EqXzWH2LXESK8ziV18lOlMk6C6sjCw2YGfjyPH3PSgUwXC73jVT7ukHfaeUFC/1cXuWq20/MoFQK
44kBtvqRFRHfd6r9DlP/B/2Jb/VQ/oRDc6Na/bGSzrkxER/7JeV/oUGM0GwM7L1NwzuaxocQI9+i
E2M3P3KWo71Ij74+aUsfIONhcPse3VKRl8dOCGeLiZYvbnDyGh9L4MDU4eNthG096IklVnpZJIyW
vPoMOo3cEO3RrjQqcLXt3YclgL5I86ZviaFQ0I++5aULWv46lanGy/+UZZUdSeqIH+wYlmkrcA/p
tQxRs7qSeGNdgCjgxVBYcbrkkXmtXTe9kDCxA++YUp294hDdyrSEuhIKhpILAkFROdeHcGs0evVk
Z1Vy7WratJpA9B16CrmPTlr3v0ryU41FLNL0wJ4jQIWcD+y1C+x3APkgCZeYYDIxtT/QKw07zbaG
jdW14zEKIN2A8gKrOgxQdpoofZg6k8TMMRwi6GrlY6+wrqe1TVk51v7og2tSoTI0g+BR3Zmtts54
N0S6dxxjywfKqbu7pAuxpXfCRszaVvIYDQyavSyrZzTO8q5cJ1Wgb5MOFbenpvyV+k2Mp8/Y+ryM
fYzVa0iP+GhOMElpWlXjPctXEKdlTLCk32/GWp4G07/pi2TJJ3aQlXnsDPgx5IOuRtPeNqI+pX79
W3N7JNk6VhnDMP9Ir32qfZichUlEpG5EB+XYP9F/MQ0ZdH4G70+R0Ihhzk2LBIxttncMddvOrF0k
7MtqTo71nFVQ2D8oJBLi7N9rIZwSFFdYlpEgxXmH6RPoEdD/vakwGjTZXSZLb6258c/Ggo0VJe2L
PQBjiXP0t2M/ndvZBUaEx10cR1B7UvUd+QTc5fJckuSyKK0eCxrNyUXrw0kvka81UbydJpJDsNU/
pb5zyJgrx65fDgocFDrBfR4NR9qCKwWpgVis8Kbo5A1Xu+uxfGtmfRNOwaPhTs6x1ny451O8M8JS
AykdPKjWwybRZBmiHV1bGdJjnTYX4Iv1WMiN1lId6mtdu/IhuDeDcVXF5i2WskXK4MKcsB5CG7gs
C9B5nh9ye4lJbN1Uap2z/c7lAOKpdKla29ukgdkjIb+O2rbuy81kjRkydqhGI6kLGdeSYvIPiJxD
x5+05aM15RSNhnUY8rki3ht7/9kPz8jHo0VMad6o3XVmQwOa/8UpV98UaD+sYlvdNtflmLPSEVvX
Dzbzr1MumJcu+djtu7CBMvQiq3apUntNlMUP0oKxcnrzCm2aCZUtQaluSVc96L7HIL7mx1t6AUKe
etd55TbsfgOmO44i3sv4YV6M1cxGWlts62bYdjpckCa87lQK9ipeoF/jn+qLG6XjgU3w4mreVi9Z
6/Seep5csUjN37mM4MBDZnJIuVOUSLNW/Ql6f4uO+rdbQOO2uhvOb17X96a2EhIoePOs8SdyP16a
IUhqprnSsGcGPOyd246OzbwaKdrfOs201EebDoAZsT5LTR9vJ3UYXa8o0ZUH6fq39Lk3lvbEkmBV
VOXaFPaTOTLfGeUfuxxu6OzdzIuiWJuOQQ8UoNmb/ffWJrkd1yZFgWQhGB9pPZHJ5m4s/mo2AEUH
42Dl2DdcwgHocqLayoNjZVdgT50/BSx7d6pX+IkW0u1xbcEiiOqnZLA3Rkebw0EmXs5EqGmT1s0D
Vsij59U/q1G91GGxq7HO9OVD1iDJwIW2xW5Fzq539JXFTuhqXuZLLfmZ6rSjsGe4wEGAHCm2CczQ
NjCFAP6HtZhq4ImutfZ7sRtkey86MTtOAz/fC6PfDmK6N4U6az4GOAulMzd9oMXCNnIWeK3r+lZG
LC163PcsHYVerrB1sFv0y0U3efeDVh+nkRmsDX/jqsWWPpmEVWDL7dv07FQ4EBm+YyxeQx+xmMDZ
0TT7rI39hZAl5hhprnsv37r9tIo1scgc5xRODUgX6PEYQeclEWWU7Zj+MAJn62q8mtCZZbCKPGuj
BUBwiMTRMOhFOYOM0/2xuwloWbDWLGzd3sC6rylus/DFKxGw884QLnzUjeE0b/1CVlExK1eLtcoi
4S3CArJj1d5NkLGZiuZdZhM2Z31Uh0IfNxku6qxqDvMuNNa67UBmGebhs19CmWJolXwSNuMwGvJV
Yc449/jUFNku68yH0hhuIxjXi34azqOj/fpi+/x280xZ4G+1jpUY1gjhWRc1kDrtRSg6S90DqzKK
aWV76gY8TlBHCxcpqMTgUuAo/vygF+Xk+aCWpduOQ1qJQfnl4qBBRFhg03fqvtBibWWVaDMgp4V9
vk0n7c4BoM+wbX1RZLms5c1HFeyMZpEMMT7oxLgV/3QSGi1C7OoGfy9VOBhSRfs4Bjub1oKz55ob
jY2ajnnM2Uu8vkqO/62G9+4E5hLNPyeQlJPe1VFc36tKtPTdJfj39L5v+Mnn9/eizPzuQBe1Hit3
5aArrjRPDmU6swPZdiKuzLN+IdtrPbHXZfmVHvqyjfh/R6WCDsHBNDyEK28vL1dmkU2gi+5TFEDw
xMTCKNmTRzkDiX41VocCnGrDL6dU2/4/LnhWVmISmMv4FxfsghHIkfqo+8jfWn67HAEfNTK9ysur
0mlOAz8VQ/bF4/zwLguKlLQrbV6oi+v12zhMsvL/DpogQwja7HvRaUt8bEVkre0g/m4U9Rcq0vdl
PII3jblwSUOMr+jiSgsVw+AhovwB9X30c7SMYi+gtexRPTowJCvYY//p1jI8CMu0OJxLuCI12fku
/PPS9uSIWjUGaZZjBMDFXvMTX3ty1wwTW6yoVAr9TJZt7IoVQos38oubPF/Pm0bm/DgJEqFfgrMG
zdDbw5tVPMCk0Lprd4x+uGB7Q735DTQM9XCfnZps/CpR7N1TdckwRpEuMC6QDeVc3GBnlkuVVZ8+
4A/epky4XTPedPqhrdtbWx+2ufmn877o1r4/ps1DpbvN/7FiXdZ/tbAwCA9qvHvdDZa6evVKeNsl
FRiBdXvAlU2RsNe+CGy+1I8zmb49qvn21qbSKfSGzdt9hdqnYTxokWOV0P6eLHBYbnCqqN1Efzqy
AG2Jib2+M2LzoeqHLx7x+4Hj4kQuPqTcJds4DWAxpj2F0pBV+sGCRWPadwIeR1McNB/1cPvy+Ys9
TzL/vFkMVwZFY8czacMxaF12/qY4rBKBJpx1zECdAipMcOi8NPyd2kb/8Pmx3n+1JK5iRrP5kPie
LttIYIQiEg58/d4MLcAnJIUvBj9xyMbwUlhoSLE+Px6es4uqOJdnYg1ACo6nT0dkdzHH6qJr7F44
1r0iMWpyjZPfwN3Oeso76SInB2lVsU9kWpDPTps9k3m4C9Lq4NeAbDWRbFISDOZfkAFnGNL5xYba
ly57w+DXjLuiT0XeYrjVQypPuP73mnSRPhtXmnSOfl4eDOzbGjizwu0PWQQtrMAmPAzRS2j55/k3
jMGGQ66D1hPrIBl2bP1Pvoj/ULP/W76KnGgja2MZBeCWRy++6oN834CDCSc2wu5c8gZ9ztqx0H46
rXyIhziBXDyse72IN46arm0JQLi0HnKUTYtmTG6tFKi98aLnryNBiFnfXemJ3Mexri9cQS/P/UVh
7g/4kquSLEsiok+ug7qIvx0NcAoH/86BDOLLdBfIGCI6N9EjaMYmnsNVS9P6TqLldWQ162TSD1n+
Y6agBZa7lsOLQb/XATZMCgxIQDgHZbSkWLbXjT+k4FBg9XdGMxH6GaN+tO9LhoA4NoDIqyfcu+ta
/shRI7SGvWs62P6eu5Fp/ZBZxbGBP70I8/xc9tW64Tzc6TFMtUfTC68NeHNplm9qllPw6Cc0RQVa
4mWaHGKz1FcQzimv6yfZ3E9pvaSVsmpCEW41tnZ8eCpS18qENVOb1ZVe8Lw4e6OlTqu0xcA6nLP3
gYxs/MILjkLhBNbYvDsRhGSSk5r2IcTyKAyYb5TiCWqfllZmz8YNmFvppvPZIvnYL/7e/WIEFxfJ
NSNP7coNmTx0InzmU1bMQdydkxhCBmAsr5qBZlqzZIt26LvxiJXjehqao8+2v/bMVTo439HsHyzj
FdjoMu+RexjuOlL5Js5bgMVswQGi22a97ivtJMeMDOtERySCpDI1D07dPDaDeoynIYMeSu0yKRyI
N54J7o7ddMUn0Qt9Vfg+QNZ2S513A7QjhTIJAAnK3I053s13yQXc2Bb+8xxHw8lkJTgkGb7aIM8X
ad19a0CZFJ69gUhrLr1gPyrqHFCY/2jU4VZ9p8W7sZLujdtW9S1RFqyfWtdT125uPfdTXREFwK2l
2r3uU39XTsXB7NNHz+rtmy5T1VWd+D56Lmgvvah+zlQFoHdFesDyGxxELbrnqIEEpGL8zl0f6E9d
6Ocg8AN9TO8tvVLHcvKCO02zvVVPWN2z3Ul0l0kLL6IerXVLFBpKu4QuEl0NuHq69i3NYoA/mdmt
y9iy1lGvxpsclaFc2Jmm3xGrPay6CAWq5oRUtSrUoNf6SOd7i9QDEFrCyxOtxOB2D86cNJMnFke3
9cT9VnQuPRNVDNCUIOU8Oj1hrU2scw+kNfl7XQwVacTKuvLckodOJJ6O/ke4xLL4k/eoHJPeTCzr
9DimBNY60t5VlJ7gQQT3VlgvJtnBcWN1qnRg4bmiQyaQ1sCDBOLRGuqg/OQeL9EhjMJTVZGPJd3k
1TVlucNl/wvp6LOt5dtCpgeTWLcqNddaS7UqNBs6OAL9+FyeH5R71xrpS+n7p4lg8WXcmM/e4BRX
fPS8gDpoCdxIK7c04WtnM5WTeLgNMec7EZyK0KLVoS/6PlvW7YMDkkp140aAtdAEAcHzB5qxOjLu
ksH54RrZkr9foGrjh0zYiHsHkBYQ1Glg8ZtZm9+AJLiy1SHs7wrNf4YD9k1OyZl2Dt2k32lrbflN
3S7OTUpAiUnIVKgtbG46e6aCwmiFaskOn1QnFhqsjZlVL+J2Uw0vljoYmnvWEiIYUdZJ+6APf5Mh
orF9bcvht1laMeAeR5AYo91UWQe4GgETLbuIrXpIyPJMuY68R+wapRh+Ecb8IpyGt/shyyo+jk3I
frUthtcukVAYzJmrY6waeZ4vEYkBdoO7HDGG5cpXRIVLFnLl0Nxo1WtauTdcF3ej1Q89GRAgZvXg
zs+L7XzsyVBbMxz8FfrAeL7SQM3q23pZAuyr7DtVxAfRByyBRQ4UfIxgYOcV2/7iwFmxgolH+Rh6
9c6l+1nUZrKp0Wwgkzvk0uwOMnQZ5g+G8TrWNbEzTTXzGVlnAWLushUUuI2VTTvBO8df8eBGLvjj
IqUTyY9zK2z+l1ipqcNEWBSi3Bc3z/b8NDKK+I4/E/w/ks5ruXFdiaJfxCrm8CqJyg5ytl9YY8+Y
BDMYQXz9XTz34dTU+HhsiSKBRvfeawdmsU0JvGposflTRJcJyGhTBnyR4AswKfTUznTnj/yjuihh
b/oIf4cDP8p2u2caWoUhRzTi56nzDvxhD/N+tsaNtTyt30u++/pa0KC/8T9T2Z7429hXX7ZDlwNO
kqcuXOCxzl7yMNutv5lZ+baGrQ4zZcs3t9pdX2kmzAf+SOfU3vFaTJV/yvm7oPzmD6dPDmVNA3Wh
5B9NqMM2wy5lvRk5wZRNGht9B2st/AhpDXVtBCfO2UvHiANPrr+DsI0rfxhT942Q/eTq3HxsOyuT
0Jra5BFUdMj8j0NU2B6qQVyEpxHIK/vSJtNbWll/vNEFIe1V17HBtCLoyiaQrC2KKGsE+KK0DfKz
BUI2p39KGQ0w2rSzs0e0XaVRnM3cE2BDVoE8uekbkQw/9DtzaKH91iDF0S/058ROvEkjVlDLo10Y
6mdEHMmdLz0IpMui+4Oq5IMUKTKNqR+x1HFChM1WVjzNgbJjzcFrI9nHt0GanUcXNmBULlwH6VGw
GWVxmOzOd5iuFsaFYVp9do1lWsgmEbXclqGrbD6todlJr1kE7BsGXmJxAWRUWDcnldznkdk9KWG4
Lz7Umm2Emm4j+No2H/ubCOHg5m5573r9dyXEn5q57Na2QZ+pofhT2csnQrRgM7eE+sxVQoxbar+W
9YrqUvMDwpz6S0TFe7gY6oChpt00KgRzm87Bti3sBvwmJhx/MomNdWiuEsE5npZAWIc6cpheTKzq
llcn+0IsSHcrQHvssGCxi0w9W5mHq6fq8BqlxaxfZKc+Q+G+4DMDITZaxiWiZiLERrHIu5n8QmPy
13Dr79kS35QbyVcYtQNB1o5TLTEoK2Lco84gAAD9OiQyck52zn+8p9J4LwJsLLWvjV3ZdCbT36n7
aPros+/L8GNMQDT5ZkpF6TPaBWcz3IWknpo0w0+Nx6RvW4I9e0yUPVxwc+dnt8vekLDQcDTa10pU
9g4imH2d+4isaXMd1phoddxcB5/dnAaXqYYSdGiLzHnIw3a+cKIHQ26Z2C9S0zktjjG+WWZ7ZWIz
f+CxiP5IbyQJys89/xQyXzqWhpPFgQ19yWa00dsJy4TjwZ0EQcw3Th5Q2W2epnCGbYiJWytjX3ZH
qyc2tQPf7ga0CTauN2bgf4H8bVXg0V1OLVoEmazxDAyT2NdTVdAlHS2kyUMqaNiUdpA9sjKTItbY
ifoi7lEBQWGXPtSQEPZur9RdmpY+1g/b6q65JnTRKzXT42LK3qI8h29mCKaAAwLxNOja9zbsprtJ
am+H7Uv+G6tcKzpgQKIotUYyoOgTB6TxlFR8BUzz+k44+fje4Or0t3bUiZ8sX8qjMcn8Akz9zzxn
v5YM/zY2c2zGV/I90VU4bETPHWDTlf4ryp6C0fFlwtbjJcC/DOBVmYa0MCfqUFZ98M3rgYUweQCj
i1Xta4M5khC8Nm4FZkfXhQmGXweMS6os5Ow0mDfij2sG8PkwAnsMyOjMAvah3NtqS7A3YT8lK1kw
BuRk6dpMjtsB4n7KkEwGA6O7iIihiVUqiQbkiwN5kIyfL+E6vrKWfbgKGW0JemqqACpGYWcSRmBg
T+kgwSDuYR6IWuPQmNOhW6OxpGngY3K3KJkO80CipkdxZFebxVvWcDWmVh1omGY6IhTdOk5PMt9I
GkZzAYl0mZpuW3V6nxVEi8FeBU823meDk/2LwO228KgdhhBjWLDrk1Xmgcu1fLitpcfc2wZaWtXj
pl2tYUVdXWAe3crEivgm68tv8u/EWQ0+/rwjjPnbT2dUQNP9LKPj0JQrofIQhPVr3Y50cYJ7fIOI
NQyoyEZzr8PsWwKOIi0qf1YRTqxuiL57Aq/yuvqC0nHg5wtGrK4Gkju1LDZGayvcNe41C60PwA1M
rClcGTCjFYhzD2Ok1i9t44EaTk4pf4dQsIWDtp0c/VYHZeyggloRlGVp3Oa5ObpleKqZjYbkK6fS
w8HMALxrWpPkqwB0V8IaSijC1i5nZgYB84qp/247J9xYw7IbJAQ9lwHb+j6p5g+iL34I+LlicjuR
Al5uHbWIQ+D005WPg4GlF0Jln6N738kSgKnDaX1xEZzTMVOIXIlVSI7B2C4fTTj9+hGxzEbhNn8q
9sxN0JkLWDxn3wKj36B1J19h5iYA628DxTT/w/tR2KQNdjb8Xz2jrMIsH6oU8KfvbKFuTsy1Agf+
mp0xna3BZjuz5z4bi3j3/OlJIwnZpM7Q4MViCv/Nm55jkjMPja5eJgv6e6muqzuHaIVTBWAxw1mz
NXvjNa04LU5yAkyUTMijgsjTG6eAIZf/W4bo3TCTfgL11U5ebEwAeAdTH1BQIGZ3bUy0FVOgbrqX
M49PTixWGSrrJ1/qDA91ATuj/7tO6h12P6huRxOCcGeoc1Km98YI2hbkjhvar6aeDw2CJEd3NzMI
XkSE2iKTL1O/pk+w1/bBL1nLdx56ojXuuY3aZaO7/8RhD46vH11PUtClxwIaMWKMa5E1FIqg9Eqm
fm17X5vVq3C6v9obGC+1Gpnfci2S+ZTp6uQ2wbnDghtl0MO0ySiWwVYsh5Dp7gQZOgLi3uySLCSh
Wnwh4VW7hUeNcHXL3NIIhnsnWdzU0h7a0PnjpEO2EwwwHrSukn0pu+xk58Ccas3UT+ZyDwkF+D3w
UPzYSH4SYL5bPSNNsYigGNPqdySZ6ZBoXG+LXdsxzusCCAME7aFOh9jJQuOUV8W+yItVDjYfUWk8
uJW73PVJlLM0mHtHesmunAWUPJuzO97UuOIVFas60xM43ZbC3ffd+MGs9AUG38joSvXntCVKrK3d
fdvZxFrOT0kFidmfh/I8G8QKqPZdlK4Fd3S0XzMJyz/XiRXPDRNfmyQh0PrdFTkpXYeubo++WbZ7
VOFInQgiIYqdg23LWovB3/WIasz29DL3AYziwWbb0UgPyRNhXl1uxg4hyig5hMlBomOAX1Qh0ckd
gzFiu1gxdlSOh9Yx8+0bzV9CYFVxTVdhRGrJEyEXO5TEYIGZDcsx3zEpu3cy/8DuhVVSLgPZhkGz
NwNMeb5JOKvSg4w7b3rsremc1+txGdnKOkrcJkimpkX+iM78jPAkZcO6e4buVQTqeWzKUyeSflNl
/TWohLthAdmGTDVquDql8M9u69+LbPnrl81HAAm7cOaLJq+57bOPphvp/djkA67PzAwZfKtH79kd
vL3qyzcjaS/hYIckP4c/NgMNGgdcvb7O76PJiacheWjq6n3I09c5a3/HvEpek1paRAOzAC4jizSr
IJBVacCuJzGOZD6Oes7GgnQXEOo+A76SRGJi3f5aGFIXlksSdkgrbpjPsugoVnLnEFmADukP37nk
MVB0XiNfyC3I0WrG6zZRVxYF2oLxXnTJd9dnV4wdH0vHKHf1EU4pTDFefxCkhNDlpAXA/Rz6CyXA
nczW/jl45dYCQGSLm6EbLOXty3rNQ0ESS0COIso7L6DdPnlvzRQhogVBmNQnIGFxxcO8ZAa7J9oj
kT/rSh7QZn/rGtIfXcEdo29+CHhIE3q46/2b+e3rP0gxqyJze5bCedN+ctTBRHdS7auRXMkFRC8/
eOSV29gXq4UrTymH+/5BpfOXPStOr8O1MN+U7x+77L1oLbQYWFk55JtEXM4M1VFAo9rLxFU2dyn2
C5XSUiTXF8etfWdNwyWzQLm4GRqwxQnOY+S+jE79pBbjRJv6vkVyKwITIlR3CU3rRZT6vk8pPtZb
UK4VEPsrYuF75bvw5b1TuVAkJRCLdL9fP9uKHI2QVStcUC14Okd2WtXvVjfGNmtogpS0IhJCZM1D
2jiPoAyPo2GCshxQVZq3QQXx4tDuWz+J9VPh9R2jJbzkqfgehXqu+57468A+TNzv5PN+KPe7HwDm
KJ038axhXC6zOPoLWiLb+HJH46ybrmaqjxrAltsltW7amHFsViAOSV6hsTDQGCFwIBiDQxUWpCrZ
iAc4u9SaslqBO2cSEED3RQk4ynLfqeJR8JmNtf2c2/IH2hzqNaP7Y3ZUl5ZRxH7d3jtpW25HFT4i
pkK92NzJ9P/3FrhvYi6tOTYAFCdtEieBPqFYK3Y+yAWvRoQVpd0xdRDru9R6zIdRX5RoKcKKhAWr
4VBqLSS/A8rJ+FfjGj5DuY82inkUzl8w1c7E94z2OZisu1GYN8OghTt5SYjWpb10VfAjhtrA1ggX
Nrp1CgdJpJaD7+XXoZqP9lTEy1AQBFfDqDW3FO8vDbrkPEFqUYTfI7iadiac1065l5YaRSaCooQT
brKtnHqXWVCoeaxqIQ/SLm4EkFNs0oxWv2RL3tII6E1n046zfhyD6B3SJn3ydpP8htuLEEmSl0N5
8Fm1Z0wdsNGvCdcqCEvWlEHF8J23niR/2lheB8u797T12TEe643msqzE2vW1aBNLA3GzDk3AJFSf
rXHzuD0FUC2gEEG2ZZYwj+JSVuygE5DbA7PS6rTiHnd0Vr2ztBgVw63u485GGY5E+ZM79ANZl97y
CHau3GluIoICb0CXt8UQ0YZKet6Hb75ExDrQj25fXG78aoFizvY402lZVTMJyRQJ2ntJhpY0aFSS
Odx287Gjfq7qRWyWyd8ZWChdnfx6hrOVoDvm4Uuu9XUCqln7cV7xcYjunhPZZrGrq5UXFxGG5zLt
7y24x6NRPVhldM0mdaBl9i0ii346J8vS/FMwiNlAxL1qpa59iY0a4kfLEzi35Kxn7qEfuZeAmCJ6
JLsxoM+894u/WYSO3mx8doPi7GGIRIpV1NwYpAKMAdTyqj4V6LHXNpQtg88qX88SXvmtM1LGvOmY
dhUFiBEnqnrQtOs2sgTu0DBcKv4Z6fScjMWXw2uM/OaUCJaXNDxVZXFGMPAc+fMlsXhqvEX1O7bN
baNARrk8cesrBiO78/Jo5wrvsRGEEk393iAzo0KVVjvjPczky8A53Udw2aHkm73sSANp29ckJmch
DYlIzOE+cPHeB4oAD/jXIOWnmgIzpzq2VBoLO1pX3KMzUAil6QONfkILRnhdzaS2i+kxLzLfLPab
xiVroWbAMSJn7E1vT+fnbb0R8ROz8iQMyua7IslP7ZzcjSS8WLn4RdD3UibLaVTubqSzvvG7Zte3
/pMn5SHyrX3TymNlVtc2hTlK1kVNc9MtrMNo65Pl6l1UBmeyAVEUV86dKJg1aeIGlkg/F/Vbwzgm
G2hGmkhWTa99cym6UGgZ6Larc4OAfJLVUxrB9M28zzZBSVhIUmFLQb3hI6ll6tsXd01Xhlxs46/j
57twso/h7Nw5+rb0w3Ne+OdoiPYYjn7HQn94S3Jh+bYxp5h7KN0Xisyrok2w3mZ1YfxpZutnfSPC
c3EjzT8VZZjuuys59hszexehYqjMOhAwqsv7k8rrozLkmTPOLrfaG7UHvY+mjTNJmyC3sj2d2mNF
VBKFASKzEYXY9Km97sAeSeAKHfuMxcyTxl5PwxtmDZwLuF9Slm+/bb6snmspi/FUdPVv26nfTtIX
Mj4DwaS/lM69mtp95pNC3KWPGNO2CFT3mcNGkxYv5siJwW37h7A3ntVcH9lsjuZSI2MLiOTszDl2
/eFrDaJeBguLjsmiybnz34RMfI3oaMP1SBsgAAp5LWp2XonPNZiOMvZPhsvAUrWuIQlT3bGd6dAZ
eSzz9IAfBskdUJEqqt76dmazxzSUzHyAXLznUebkz8AQ72VDp3qm0SoemckiDI3cN6A7bMn2efQG
njTvZWZTtUzx04HN2kDfgKY9JO965Sr4bRqy0lj/yem6KTwP6+FlIFJ6Xe19VfxJO+s0a2jNYUoz
aXAL8iHWojtvnmXqCEpB6z3iCWb3AEhrSgjs0t46Y3tuyhSniTbfBt/d6kDc0qmgVRrCnY9GAgl5
79Xi3iAW4QniZAN+w72aWUF+XhCv69S6mgYz4V6yCNH2sJ+7Qw5XNiNKrlPdVjlkH86aFMomb4oj
NPyU/B8maXbvngC+Opuyoz1tTLR3cz5hr8SKEYiRs+YwGHsuPMUNkrhYrbGxTEWnLbKlMzKu18xs
SD9fK4qCKskG+bYbikjsxCDlzuv7j3XVSzPU6z15RtNEGdxmxAO63C8zLkYXd/7GoIdBqYG/pkqw
CCC7p33sDdSGPizctO68rQuoF5n22FA7ldegKy5VA0Ylmj7JdSTys8F6NErnuEpDWklL1mhxoWb/
PHImELuHVmx3JRUcRnC2qq++rilnS3npbdb6xVHOqRFs917r3AwCdUxyCGCQdqesTh6MVDHLssUl
8FkkLSlo2xBvEYb8N/hvtlO3Z+nNOwVELSxXWWTE8T7fem19mRQxnFXndGzdyAEMwyh3Q1V/zlAQ
u1beogonyUzwwMYMZ5/qu4xFpJ8Kr2HsVf1WjfdchJAS0RVDAO9/hM0kliP8yc0KQKnhXdYaLPf1
W7Ek95Cu7mnFXvwZTYOra/ZYjpUam41TNY/rhkDQyxxbsuai266uODNV1vhCHot8kYGDchql9NKe
bbacvvLO4K529lzuIsM92ZN6V/hu94KKD6XVnGG98vvkxW3qT6ddntiboRNaVJm4OSgGSh3dGbkJ
VdmbFZ+QeIk65WEEE49JI0+u6M8Q0xDtLOUhLJjiTcQmZAW8G0ACikcxdyHTERgLUPDouuOBBh1+
Icaztfs55HOMwuSYc6QebEJWGqTryPeTC6aqu8kefwoThHVrflh59YH39C5pac3h/Jx2VqAIjMyE
vSHy/cXFCX9QhelxEvQb4oQQPm5pgBN8SB/52zEH72mccHG4q2XEVMNn6ddYHvS8YyDwR/qC+3w8
yjQjFEe34zkr9LmuJDOObmz26PvfDDthuVyb8EyXb6b/392CEoFlqSNgwLzHjgjsoa7iMsHpMpZI
msok4cmzivxoOBN5I2UGg10GNV0CxMojo6nGb8L3dsVTm7oUD6HvIuZuw5y35CAGozmenNaD6B2z
5fK+naz6nLkjimqb3jztVIfhwtWtWzaPRLGs2v2jSjA5OhZzowTlch9Puq/I5ETh3qDA0uLQlYPa
aYZCH1HqAdSwi+rGicvf4xR0D2oMmXD5Sof/BqEnf+MHTf5ai4y62XJ4Qlcl3U54fg4B02o/ufIN
6eT+cqazyTysw9MEeJfj9sVGMxQ7UVE+STqI2JtS+awDphJZFJnHIey7z9EUPWlwtHWSrktefcfo
DnlqcKpIKnVUZgQwM5vNQ1mU6gbF0/misUOrMpp44kHK7EQ29lBmk+8pRa7SGcif8mU4TcqA1F91
DcbUkPZJpMgJ04QtvuTcDDUjLXrTrFQB3CltlwyIpcvB0Bb6gRppvvSBqC7h5DyGbeXuTDvQT43d
t9fayv86HlehzkR5CyJtxr1LE32h8KXPOb11s0EDuvR3dGB+oa8XLPJkJSIaC04apiZpXWb+krSp
wQMUrcdY6GQsd6MzEHYn5n1quSWeBnv52+SDf3Tacg32cD0RxoJn8EZwyHLOTZLQnsFJDMM9DVon
2dd4j7azYVFW5/SjRjbYnY+um/24+WUeUd01ZKQ8h4xusR8SSINutn/qdRb8lmU3YF0N+u9Zj5mL
h1C3ezfQBH5U7MjoGvp5xFxmooa0t35kD2WMY6q6LAo9/RRm4uKbHVkeiVJ/Pdi1FvG9mZHtiih1
TtJX0bR3o+V9dJycmXWoh4u2CUQqgK8etNMV0Ea4SVOKMTBk0xR8LE7tE6Zjj3fKmenSrQaakMBE
5hJBWr8qgrlOnjtLEiaT0bgNxKdsCHIBWBIM/nTyarBLG+5r8igCRGAMKobXCnpr7DLnefJSZpd5
ZCUAiNfwwLDon0sWV3+bd1qdBSqqW0VgLjFXrYcW3wvENpeT91xXg/2tw7bGu5OOu5539uwkRELQ
FiyTrrzI2Vsu0zh9ktlOdil19Lg1oK1RkS6NLJ4FPdyWhxYFT7D6BGlKEmVtuQNpWcqwvxtt9d9F
jlh2QyA3goXArF8Lb/pnBZm7Z1zkUY8U/m4cIkwPmRhQxnZwYz606n602zIwgdK5x3Lm4/qjTW8a
M8PUShOoCcmqaihJJouKoiJ8+zATBHAsCHR/IKAY8d2UqlfLZvABvbdQF4kVRm9Ks/KPA2FizZZL
GTw2JhPgaWQZbYdB7GhuZsRG0qPeW5BBb3lRuMZOJNqBvh04SohHbjTj2C8uVDq3a5+STLvLZaYp
Ee3aiuyfuHCS5teYa+I0A58GBkWGRT2YjnjXavJmezE5HyniFxIIG14HiChmInBBY5BjhgupvchP
Hi2KOHca9WOCHNzgjH/zJjSf8aBE1zM8MjhehGmI7EJFwPC8cYJEnaF5qYYea5zd6dMojWrfSDye
mUlaDyBNMkfUQGxjW1TfNVYk/2CbwokDq1M0H/siboKkPTH8pjRbc20imQS3vkdHuvSz8w3sLSLH
1shTf1NYA3NuNojePSx+FRIyivF4Mzd1gktpmRCHNi8GFMq31LHH94qo1os/VvLmSg6wletXbwaT
XwQJWZI9m3bSv0jXn+LFooU4JzYijJzt8onTNFp/t4bKlobFJ08nx/kKqEjkyZWkw4FjHiJjw5jx
T42/lUXQQhFbuE99SrSaCklSMfqIgOfW+e5xu9/6WkmTZsjYU2QYFLMgF6sfRWItsxOCGg6qzctD
Q3N3K/PlKnzs7mU7+EyMcJ2XhKlg18nJNGMDRm7wWUTRL4gPBqAFrj5iY5q7otDuFYfIjxkOZHT4
OTGPbn6jy/+vckVKMsSYbTvF8c5gKcYnrZMji3vygN5hlXsQZm20ZnExDR1dcCQhmckUhECEDcw7
6XAGNv57EXbVTnQZIqykj75c5oNP2bAS6tC27tgKEhJrwB7VodVtAqM2L0zlaauzUKFkpMJuXD2h
FgqZ6A4LkrqZsedsMK9MxZDH9ex5aAkM3HeNUYenfD2BOphdEHVaBI25iBzB+C6x0m5PMDvvNG/l
71gmr4q7KGyzvTXYz0ogdfON2LDRaKH08vLizqcF07kWw9H+AtbpjYTmhdT76sZAt2VS0R25Q4NL
Dvl4Y5kZ9OliR8fonU7YToIvpBYS32rMH6wEwaynTsukn9FVrfOM8D4wlaSqMZnM+vm1qOhNgVu8
ghN5CvBeecP4xuT/JSd4h64rB/Dav5hD/uFzgGYEQ5xTXT8Sqh6vX8C5e9+Y9k82O9esDmNv8i7B
jJCvWm12NPWyUl+GvLx3OudtDnmE5PAxDurIU8mM3D1NEyNPt24oceVL0PkjnTR7ODu17v+D0iPK
b/97CeOIGIC8pPNgtPuOQbecSwL8ABP3AlHq4sNuyCaGjqhCrfL/8nPZOw+qMq6V/0pd8T007MBR
4P0aY0/JK6o8LnjUZwvlhOs9pzWgjUXmNpWEqGPUQ4znmJatWpx0aJ78xftB8blRmEidJYKmIY4e
xUSF1Ilu7SM3zVee0IS07XnV3Gxzg6bcsED4Mt80+KLB0DcM06/wa28CnvbIGccS05/R7f6OwnhP
e6UPZUSotK62cyfPFDikAo/mXxaZo1DVU9UaR5lrNIYB+n0M/auqPfPE3sBnNjOKE0pd1l9jjgAL
1uWvZVqkQKnF6wsqNF3hMf2gyvmns+bGruoeRxV8rd8VanM3OiR0T0aNtMvJbjARGMvSryjqKQaI
sp1q4wY2I456Wq9VdF949T7XNKZksnfL6cVwFfprEoirliHIKM9sH0Rpp9nrIIerirp7EoI4afbJ
O9ll5xrbYmhwUghZPWjvNykpT333ToDbHfykA8lQlymMvtTIyS8Mvnv6jhu3oxQJ4TambXO2w+Xc
1upt7eaJmSNZy/lKLj05YZ25Z0HY9n0TGw0nPCYOrpcAIZ2dGwkkF6sb3iMP12NGwVi4iJwdQgKt
Up90MTx03TKQJJnZh6BTj3rtfdiO+WDlQ2wr+dlF1TsCQrfJOAq37RvpjC2DhuKjF+ax8Jt7b0x5
vK2H1KnPcn1NED/BclwGRL4y8vdRwZB/lXL3pDusbfrG308jwJmKxMygSd5N03pGAfARWaOxValD
iw132aZN/HJP3yC6G1z0GhNRanNBDPlUh+8pDk0gccNbsIB3iKBV71LXeAC6Izfa0N+ZQ5Ksrbrj
jIlwGKZTSQaegyFEe+HD3E8s0WU+nZDyfmXjDKshs6+57aP19EvCq3nSvS74TVsK6qFKPmxnIQ7S
b0CBBjuZNJxPzdbeQGX9SwS9e7Sy+ciw99iI5C1FV0dOzcJ4k4X8zp2y6qDctjwW7lBjq/QfmsG/
b7zoivAvmgk9lJ09rorEMDMutRSsPO3BZJbhJ+9l5ew0LfeUBcrywj3fGXvoCiOkonXd7UiDRTYE
o2B9OIKeED+YK8CfWS1D/MdoHF2crDOL7poi2ozrRm4zBhAn9vMYkfhB5SAzimcMljwuer+YyGYz
57ze3gbDXEEQs6olh+PVFzbES9Hv+o7JdeDFufUJUW+XN1YcYvYuXOeiWZ4xuq6EizVONa9mvM2a
kyIcB9SZIfpU8MhbeIPPtGOjMmPDemrQoCB9R6n4Rmdx4RMzQm+7Xglbpnd9T/q16bxEDD3Qpxan
wcsulhFd6wmDLnLK2XtQRfreYeX1onJHQUkuS3SAKvOkyBHipZYc2GjUq3cvT/YGuZ/Ke2hs5yGY
ve+RN+MODWMVG2hV8j6HiNVNQWFPWvRA3z2lSY81ZuMxpx3m/lRHpETg5Q1gdXPR1rdW9ZId6i2l
wFjDhPEArWJiAIQ7c2oP3vCmwo9OYP63xuNQhfvV55ssZNkXzXdSJjOHLLlfaG856JDXH8i7KtDu
h2PHhA6B1JLVj6btnC0CQHdNmJ2zsDpxWosjcFtjYDzjv93R57qAvV0J4ieV1c+enRNN/MBeQho3
oW/Zrnc/eW1Dc7e+eHcyQBh1MWDyzXrtFqFPU/tgrwF9WXORkwU9GR34KsjqjM81EpiQk710oy+n
t1+Hqv2z9N49yk0Otnxy3BhcVn7Teoetcmm2EkdLi0KhNfYhwvRjKbg98Fo0G8dMcHpkT5o59+o6
pv1fgsuZP80m+Q1Mc98zzSzpHm7XS1JW0PcnRUpqWNl47tWzNPQnASw3Z6kOM0d5lAy0gbvxIUfO
QoYDVlyAW9t+Mu6WGbGB/2qM/q7JF/i14bUz2pjAtfmoR/OYsUOVdn4IUAoATEhOlvafiK3hEyK0
a9Vk/6cr5jEh4vdoMCIOSUmWEeJWh1wASTD76rCKiv5z4e6UmHlGUcTDFN0lPZUHVxwiXBM7S71f
ewLTf/HzmmiBrvljRqSPM/U+VTw8SoV7kw4SW/KNs+7T6PkWY3FBT611LvbauuIZmsR0VFN0y80Q
h5feoRHHFA7zhn/pZfTjsp3FHErWbxXHE8vRZxj655qBDHEMseEX+0SSrejekgjzvNfKa0my0nqx
4wBHtZpMeFlJKE6hZGten+IU+8qcZft8NPYc7g7cQGSrsVur4LL6ofouuxIesaMYvHAyuZ+oXsbe
xgMQ7gfHOZZE9c78HMJUt+vvXl/X+jWVWl8N7n2a2QyYHRSbROPW+Snh+jpZsW0WTTcy3/Flb8XO
r+eTwNytl93mYkYiZeyCx1+1T6kZPPq11LGJf2OzfgaFWzyUrHcIIO5yOz+N3FCCN2CY5VMaMpgq
WMlzfhKXtULkrVtrP8xQTRz9sSZCBxR0Mx+Vzv62uf4vHHq90pFRni33ia50vyn0/ICqDHMUA1zU
vSx3C9168eQ7kti2ZO/zSi3bJas5i9HMgUsq/hF1eKgRIRSF9xZwgTm9MYCmhM/AnkTitFoQ1spr
/d3rzw2YVplk/gH36BkkdlsXpRXl2rXClVBV6OBs+gA0PCh3i+qvQyB9KRTibn2klAfMhIIr+4V1
s+IqkrI+F8QTrYueHZJorPbGnP0p5uyETQVhxIcMwnj95tV0P/BdKVmv6PupQNOHkiXJr9MVQybA
lc98vBzo44Qny+JQNmRDbBbiMbIAPSeI+DB2YQZCg+Gy9oqNh5Y7LcmTCei/3csSUb/N2l4FVbFp
uwrxOR+JO2dQarILR8VzUAwV6DKWbcL9jISKH2M9sO72pRXwHtrGuHTafoeAFAcs7OawHBEl0iok
p6AWE5cPJzVvhse8vCLSIAqAzImNlkhz9Dhj/QD1MurstXDKx0mg0zXo1cye9WjwFual+IWzc8jz
9FwO6cJpqVhOOfCIhsZFnNMt2S6Vc22U98wg6JjiQ7SXvL4fveZVQh3adGr+hMqetKyD4U0iQKsA
oPttd5NTgqiSKWLKJQ54d3CNQF5M7ikfTYb2rXtwyjWffUxvjsZd9j/OzrPJcdxq27+IVSSYv6oV
Wp2kTtMz84U1kTln/vr3wrjqdYtSieXHZe96vVuGAAIHB+fcoQo3OtywqOp2ZIxIENFQ67L0q2eX
xipQ+pe4y57N3n8yWX0qYzECYVn94do4xhakXa7oNx60nRvVDGmokcvddnn9ZXKnrylUkBZbb7IC
8dj1+bcS3ZeCh2Ehpo/Qx1KzdGjeWHU+fjOj+rWwQSrCDqXq2FT3nV2g3avsmkG8S6My3cM6jy2M
Z8fvwPHRFQmhs9EoOaRmfy/IUkBH/Xb9+NYyyq9GaDyR5x+rhkd1GUDpiP13f4rXkaIf3KzZ4xO2
I+HcGMiDoYR/a2UxDaYB8rTjlU8yd/F98KoVXWAQ2Dyj7LreUqmrDhV8DXrvv7sx+eJlyWMjwgNC
p1vN8t8Spd33IdCb1EPHTVHEo1T3kvI2RsEN0RO1nbbdFq1WbrGsoFxocASQWdceVA4TLZ29LCIq
/N+lY3uMxnbcN02fwaVLinVj9TsputfHROsIHTYklUw629R5VrFSl6sowUq574HgIHT11cy4yg3K
kA3sxx4YUmeBvM78N3T3XkXWA9aNkTxstSbb8R4qb6ZUQ/XKcB7CgspPVqqvCdw/p0d93bawBE2T
VuJKvJvcjfeBaX/Arrz3mxT9pfG5GHhsmvJt3dL9p9irOUBtwNr0TXWwp+EBj8kbW2kAuLqgCURj
Eec8LJfysHlMULSW/szuDX21TVhlj4Wq3tZYKRNmHnn/bBNVacBGtUfdQHGQjvVDm4pjoXTHAmUV
dXKpZuq3aWSuhe0iktFheKDlWyNQ98ogddcoaCXOhm76TkF0lzSiEzbiQ7IQHaXPDXBqzcoeR5tr
xyV6yq0W2slthrIR0bRFKosfHRebQgv+2pO6Kq13t84/4loj++ru0ib+YsTVe45QFO2k7RDHj0E4
3BfIfklDUY3bKOOTg4QFz1W4ax44X2jiPowt/ImKNFAzxL7nC2Uu/ThZ/7R5mueI/aVuvWutAgxz
SpxiG4C0X6lu9tpH1m+kpdeK2oc3FOr3AZhxq4h3WWTeupaCd7FA4syAriJ8MMW1eAgjYOHXSc1n
LHnyfUGlTrdVal+2mNHENb+3yi5wx9cogEa4bcpfPl547IZXOavAAwVYFf+HMS3VRjn1P+IH8jd9
Uj8o6bIE8Fz61wHg2piy6X0o8NG3NrTu04DYAPlnahfY23NhWqmkoeqOVJVA5xiU1Iy7PfSdxF5P
rdTvcLWX0vzKfClpA90y/g5VsOUvcZkt1q1HLfnL9WU+56rLwenKGag9mGgunE7ZQQ4t8VO9fR1M
/9WAaRLFhz4z39po3FwfyeD/6ZSBj5SziuGAYWKgqLmzkTAlcQLTbdpXUpDmyAthuq+bekHm4Hw6
UO4Nw9XRL9cwfpmtpeVOeNqKznwrqSP6zfAFwSYY+uTa3sLCnU/ndCT5Sz7tldzCaqW0evMt6PLy
NirTJyXS0gUrpgvTQTPHElwXjiaQUz0dJKCwaKZ+Admg7sv9qCk/HBP1U8tqqSR2uoAOev0jXdiM
nDcdnyBKJgY+I7MjQL1iUukYj29QZLidXtTMvE/VcFuaTgSIQr0JWcx4vCksaeHsxR/wgRdOofxG
pxvFxmVACM6hTg9tblDh607am0NAYUrdonaSr+L4UE5cQdener62jovcIX4jLK7JMp+urTNAp7LK
snjDAgPmOa0KCKGePvY3tdEuTOlcAslhSobuWjg38myZrao3aoQV3k5vUO8ceLVeW97CmuK18F2P
El5l8cJhO4+eckDbQQmebqBpz3RNStp+qGEE1RudbccpgDx9ByC56gEZOf6TAZ01z2+vr+f5gWBI
l/NN9DRsd652jz1M68FSr95E8NuP8g9AqP7CJzsfAudBA1kZagc22taz010OqUVjHPGHwk5+e1KR
UYwv/+sssHFC1Aj4gWMjWTU71oY+ZXVlFOWbNoCZ5IHl7xrQbtcHOd/hp4PI7fIpdjRjZ6illZZv
xZA9TFZkbDsjgYYi7NfrA11aMOk0jJg8jl8gOE4HQkOehDhmoD4KEuhwYQKeoP99fZCzvYZmPuIq
KOWgegJ1f3aQrDYvwG+EybvZvyLDRFJKi46CeIUOVeB8UAPiz378dn3UszV0IfiYGlHKRdcEb6/T
qZVNDebKyap3t6x3yqTeVdH0Qd3q+ihnQQKPbfJk0yD86roxd1axtCnRurbXQNUpr4pxR4F5m1vW
ajIXFNu1s081G2m2JwrY3oPoRu2ttAraGXsxgGucDJJdMAbtbdYodyFoFi0HiIkLtv+Cyeuqr8O/
1ycshzkJvq7JVPEWVHWNpMueOddkho09tVEghep8YL/y2lU3yL9vBchd0HYUXq8Pd2F9T4YTp18x
0i1/6grELnOYXAHM2g32YfpGTAllZtWJFgLI+VZldqDmHOS0OBX/RJI+HTxvsHxATUHxXmC4Fo71
kw88v2v0DRIBxfTeeVw2KPRdn+P5ncqa8tKQxpmWxWNudkCyGhlRu6myd0NKidgfoffXLwcWNHlH
XmKl4DGjFAPKN387+8OnGXJ9fPv8qJgOZxQvcEiY0mrqdJFz5M1HrbKz9zKp4RNCFYdUSqGuofSt
bzRJO9GU4MZLwpdC9Xhj/G6UML8x7A4dCcOhyA40vfCLnrcMeruog26FC+E9qGkpoGurWcNvBS4G
auvpqu6taR+mPfIEjQEd0KculIFHt4qEVl1n/47V30r/pQKFLllegzo+9KLfCWQbgBxQtwmQlu2s
rxq9QBvIyo3m+9SRc5i32T3kOPneITNvhP+3FuMrZ/MXfIjYsG4lh0EKtUgIqew/RAnVKAoQSlLf
YVH+rfOg3CVQfXwc9zx6ZZSpYac3nvYtLlsQ87We7ICIfYcRQj2q+FUW3vMIxz+LvYXTPtM5k67R
tJvhAaouXhT6fEcgaJYhqudZr6037iCoopdBSWGVsuFjw1jYf7PI4ujkchbWF65t4A8j5nJUZpqm
k0h5jVaa/7tUo5ckWfK1n+2w+RDuLGp0im1hFwh6DbYN7UJqxFMX7QO9WggXl8exdUIx+Dt29OlO
huffJ9qYps9WqD61Kmrx4wEl8I/rB2YWlORsDGTC8LXh3Grk3aej+IlhNGUVFs+dAWHTBDf2M1EE
aMKlZZuFo38D0QUjJ4Rkj3fX7GDCbR+bwMyzZ7pUUvgFbbRVOdJfxikbHe0bbUDFsVjyCZqF+P+M
Svanarw4cUKb3ZxaYGGxYkfZsxDfBCpwwt4DYT0MOb2TGpRyEZubhQWVYfzTrfJvSDJRTGsx9LCs
+RYcFSDkAuG7Z/I7jXRXhSPUaTnyqXaU49TXlOajCGPlN8Cq5isAsvI7EMHmbVKsCM69FOdzeqAo
fUJd1nY85+AOIEYT7LlAklEhwnG22+V91K+yqJ0OSW3TTnZLhBAonwpYCsKSArDeDoBAzEErmwwR
rhAlCxW6wlNZq1O1DcJO8Va1h9kFLXBJUC2+gt3OwYQFUEKmpNRulVJio2EP4JdJyRuxcwBUoGtt
FXuUAO7cFpV0dk4Q6c9eMdjOzUjjBhmy1rwt24DWIHo695bRFy+6YkRHxMgE6L6AkhQavduIntKa
miToO2e0nhXN7/76YI/WJKLKQly4sPtMFylL0mkkEIlIp9s8t8t2LEo3fgY7DCjCoKNl+yMwNmc7
UTsdbXMvq3ZgfRYe6RdOsSULOyRuNsmpOrsPhZKjveUAIKfoh1mE5nmAG/g2Wa/VCztvrjYod97J
WLMEgyau44u6TPgi2RNIt3twa3elA3ajVrWfiuZ90dxkj4I0IhP5/fVtr8mJzLa9bpk2dj8mqaNp
zNJvYTVR1GYVkTfQeHiFJupTU4H10Ep3KWFWapfftDYlvLbvhg0P0vxRH/pmG1QeGpALP2a+6rIq
QnJuyLuArtL8WW3y3gBwKAw0pbLHxqEsDfYJ5O4d6l+mTxnWxylUrdf0Du5q7JRX7cCusLRgTQfn
Vm3ihbTEmN9L/CBbJZLzICa3xoLqdP/1VpgprED1mKb9QxbD3Ji6v7VZb7I8uk2cbmNkxpvRN1jq
+J2/8guh3YRxqj+VQOGCuMKK1IP3MBr+jnbKV4P+7I+ocL60Svyajcrv0TceNdfbpaW6SaJUX/kV
pK1G4BttK0SUwYGd53Xls4t4y5YE/EeMUN0Qmt/DcLgRhYCQrQzUduknh/SFSIfxgkgCHM9tyF6F
9oMMI134TJcX5Z8blkv+Pf9KjZ+reDY0AxCdn176MtHjvb4PLgyA0yrpKAcfJcy5+iisAD1HXKZ7
nELsGXxc/TZlZ9i310eZbzZ5herwU7hHDVUe8tNvW6ESS8WmyoCz1+IekQdkyekkPqIQ0S3to/ND
ZhiCS4VMSmMXzbZR3WdeXw9e/gyoRsoXmDjB1OX45X+ekHSbEjylSaXMuRKv4oWuk1t99Nx6wztS
SAdHEUc1dbfXh5l/HdaNJjlSvxTgsMCcr5unx1SDI8KVtNmEk67rK5HFC4H/0iAudRRZEMB8dl4V
mMZ8AAkMlRb5gr9+DYgyHLWFiVy8XFAlxWsAiBhP6NMNUE415V6JWcW0+jdGHF/JgzbIruxyfVjn
lfNV74pv+BmPC9t7/o6mjk1MkZV0zOt1B7/S04GzKXchIATeQXT63uCl4JhgDVopIzbiRBDvUKKM
pCgToFuWGPJx1Bxi6CnXP6SYZ1nyd7D78TQWxNuzDYOugZZzw7uHRAdBHz/FrSQpkJ5gEZreVvhm
pOOtiB0Yov0D/czbygKmVgL3OVTpB/80v7P1fvEyyGgTI57x73+fOmDo8bbI29tQe1n4yXMnwH8/
mXxXEBXU83Q0hLfsw593D2P+C4gHPxNw6o2RV1K9s476Jye1bxLpQFVuWxBA/KmHwSn/1H6xk19d
CXwNHQNj4bX07zn0+R7998P4qOQKJK38vtNv2g0OROm88g41fi+IJu30yF+TmDMg/crV4LgsknYz
5gDigU1kmfu94Z+UEqhocdZk1EnlS5/oqPe2Iebb6kPm1vS2oDAhMsFfAitkjj7c/tz6XSjKpoOQ
eH155cY7m4QhNHntmSB2ZyfCKIamaTIspOjo3oeTi/uTHmt7DiOAnDRE0MJb6B7Mz+C/Zfs0oowD
n6odJvLEJS0K72B5drEafXw8AgS88Zvyshq7chsB/uFH7Gf76zO9OK5F/Z6mBSFmfgSRCuyxg+i8
w9AE95YyPcTw+dDMCOCalW9mN94q9XjILHyurw88f7jJCdtU6WABURkk7JxOWOuSgNZmphwcsy1v
nLCtbpAdldRAJ9kZJoiV6+OJSydGmoXqBrZohnBmGzNBmJfHCWLdILXjnaNnFDWC+o8HJbowXBT1
kMj/hWWzd9d4WQuYloTP4r0KThM61+Tr6ETm1qvRJP3P2m67TeW38LEDzXpK0gYnjcypFm7mCx+H
G5lCLW0eU6UedbpGIAy1IFdb5UD68Zx5ymMJdCys6MPngEu11nrnWQOSrn28vlaXxsVpVODuLky2
hvz7nzZjUZp+kVqhcggr2z0aToq0rGdEO2HX+kPBG2VdlhOA6STsEV1MMKq/Pv6li4H7Wz4HTLk9
5gVjPM/Ac6uBcjC88rtop5/dUD4Mo7eXh6EjjhV+9DvJxbojtGHMt2lhEqR1hz9isBDQ5hcw+1Sm
EhZ29/IraLN9OliQS4Bfewejj76ljvKgBPrC/XtpaxrchBrtUGZLef50vaN+wC9I071DHFg96rwC
oVSw2WstjMtd7SCNjeRAvi166p2WEmtoOEXhjZJp7i8nDfzbFkriqqCFBl6hUwHydsC4WhHdisGD
VlF07gZDcGPhRF04wf8uTX46vbKzXnjddFk+6Y7HCUZvtEJmApI9l2FgJAvWChfCsaHS+6YoKw/v
HF/QwsMf3XriG5j6rvL8rQJ+qsYv0nUA3bXtwsTO3oL/vjlpgIE/M2nRvAQyJBU8ypHvoRYV6hb2
2vK9H1TsPrIGLyhP3yFUsJmy7tXMnbsyFAvHXn7u2e1Dyk+sopxFJ3LeSVaRITCpy5AWRQBkjP77
ABsDR8poYd9dWlYmKP+t8sqYN0witIc0P279Y4cKgGicD7S6HiuleQPP+qfp1YVlvTgcpU3dwGab
h+3sUsWEqVIjXofHPHNfC6gQSWQdndTZd4r7B/mPhcrFv8fEfBm5YCQoRbB75lGsLSdQMmL0jzh4
Nkqem9s8a/x0H/b1uLH7Cniuhgkd7vDRGnJcAtgI7UtqK/49lXLrTnP7lvduh7uTsJIffgmAJgoU
71AaRXaLPCDU82YKjzUCS8jcBdXWGXsQc1afIIobgihErv4ZqXB01xNA56Y/WDdJNjhrtOGL1QA1
/n6sLWVHZolsN7WvOz+PxW5M4xTvTBzcg94nJ0WEBxbChC4zbHVERwzD26gpwj+qljiHKUzzfUaw
/u5TMngozNZG40+xEVcTyTaJCJLKUKMW5NQu5vbNuKtqOgMWWc1m6j3EkfUWDfFmEjjhGeUbwpbj
R25H432LS91dqlFN1WttXOtZiRYm9Pwb042LfToYkhxE4AmHQllnCeyBwkAAn8YC+Nm+jbZuote/
F24GuUlmH5WGEK8GXqwgYeah0taTVnPQMjy0HRDzstkFKPuuuhZGMWUS5I42YTpJ5569ofYYoUKt
KrLXoQj/XP8hF54MJ79DBsdPV2QZlF6hNGxmSn/eQ1MlCA4FRIZQNdu1nzhSgNXSHrE1Un5dH/lC
2GVk+X7mtuA/Mnp8GrnF6rRyg945FKZX7hAoUzcwdtBVCyCAq4piH6+Pd+HYwrAm9ALv4L/Mc+FY
OBOCTFDki7SDSlohVIcSEa5aRrvuyJuuj3bhuuW7ylI3sBLZrD6dXakERh/bunKoMRl8DEsnxlts
SPbXR7kQYYl5Kg0DF9+oM6wOZUAUPIrBO3SOZW6qONQe9NBAJsZSo4Vc5uJQ9PQFeC2aUfMCahXB
9UP8NzjWln9XVZK+iC5g29nfr0/pQs6GR9h/xxGnC+e2fsDWI17kxAieT3r4zJsKmO3YqPIdrVNd
uz7ixSNgsyXk2xnQwiyeYwqKGmyluIfAKI9Ti5BJKlBVr5SvaWW8QAB46Px8YcyLqwnLlRAAZIak
4HSWapJaPfDf7pggjrRpeLvcgeTqEfNO6oVb+DwLkD04jbk55GQuVbjTsfokUHlPRwnGN4S70dtO
Khj9VCq8Q6AycuVgWd1b0Yeb0mxubdtdOAra2UknA+D96ZhM2AJ5KE/mp5OuB61AhKbMDnUR0YnJ
XQv40aCZGGZMZHNB3vhfY950+8KdzDu3im1n18VucpuXJijjBLhqoAbdS2Xid6u1Iz2CQQuer++C
uVmRQ8oq0Z/C4SVnuXSNTn+lDXTdUowkPPowpePM/Om3Jm7GcOmC6FBo7q5xkTZUuvfBgcGfVCDN
1eYOBd2d4tZvE2pz13/Q+bb8Ty2TbJpO/tm1jwiV3oWJNx00s97GxbSLQ2gFTbixpuoxiaDxiGrh
7J19KB7QlI8cWT/ioM8vpdIoUyWLAvUw4leXecU3C9ltbQy3XRQuXIBLQ8m//2lPGG7aB1GVqQfK
Y/VDOPnFPeg/RGSnCCemKTQWov9ZPJZ7kH+pZKIgd+aHvPbNsJusMuT5k4JRxoB76bF3dqSpsBCK
0WSn9owczWz/OK2qegDQwwN2wwVdw+ZgCeHCSESK5PrOOLvJ5Eh0zzjMpiB/mAWsMo6iINXs+KBU
g4NvT56jLADvKjD8fWGZWEnrffVyfcwL68c1zY1mANHhh8+DSJw6sEHb5Oj3YsRMW4+3/JPlwiUz
h63IQyhxQC4oUCoqgAhPtwUyyPS2mjo5xlaEtKMWPtCcetD15AOoEq3iZBe70bZAPkBT9GNe17s+
VhYO3qUPCUyHAqpDn5zxTn+DYfcewn9Gcgz7cd1pP1ToElW7EJXPTresx30aRP79T/sfpgCyKjmD
cMUZyND44R9Ni3+iJnwjHLrG9lJxeGlWs+0JXMIBzSKSY2t9IHaEsKo3/ry+Ry7ty09zsmTl6tOc
kszpKlMxkyNl0pAaZ+8g9N7eIj9z07nBwlc6yxP+LSB3J68+mkrzfCQk8fEAxifHRqCyozuUVVNA
fwrd8DZF2D0Qj4YePU1xvrk+S+vSUTBNi3c13RmAXbPjV/VhZ3gB0ywTdGCmFHeWWBfJQa8L9A2w
FcIiCq6NH1fh1nUT61B0nb1CSeYvJHYXmbcS3nalD69eqWFcnOhUpSClPKRN6b5kAaXZOEamHhpn
8hGGXvuA8BYKjAA476cMNwbNbxFXNMop+cLzJNjiT2Kt0bqw1mgnIZLToctkBykRPB2DQ28PzQ0G
FMjxGs5vNTG6I2YXIbTPYdwHKiUVNaQIGCuQxQdEABCWgKTNM7YEZ+VmjwPQQw3RAW+UOCl1nfau
B/ttaNDr52LGn6BY667/Po3wwIRnGWtDgdCLP5K1tiMoaLC8kF4sKn899bqyy928+7j+RS7uO5eY
zkagizmv/VZ62vcxJjnHJu1xf0a2P82Me277nWsAtUar7vp4Z3cXW49OJu6YqukSiWcbwFTTCPEF
JzxCLIP/kxSK+YRSxbhnp0772FxE813acQ5+pxIkTInDnp3dwFDbwhB+dHSsaqsm4s2upj/X53Qp
/ZEvCVkd5AI7e7AAq/f6rkd0kA/0DTsw81i7gbb3dST20HACkomZ1qazxughd2LtzzTkaQCH2bYf
Sk1vt2EbG/vJsyu6Nq1Y6Cpc+MI0DmSnVefk0bk/jSy5AiWMekxy5DEaPCPTMt6jEhxtg8RG7mRI
SlB+lAWuL8mFVacZir6nZmigVeYPxgo3Jx0p6+iIVbuCkCmW0UPu5Qt12Qtx+Z8tJ/GE/utZbTwk
67ENP4yPaZDfOs30tbbq76Oy1Am6sGcpO0oEjJCg6Xm4zFMD7piTpEfbs6j0FMBswn1vjhjZFIhW
XF+5C7GZKrCrU7OiHofN6enncpQ2siDeJMe8qV6dCdBNLNteVv0Wh/0XxRfPjlG8Kkm5EJrPkDek
DwQBnlUyTaCSO9snZo60Uth7ZClG7G7SqvhqWIi6WhFSPRVPu9UYD8MWNSzSToTotMpZSDP/ldFP
6jryF3BILZsfAaFklidFqW+nQknToz46j25dHn0444liQ+Z23igmfrf09m40/a1ByVe+/Xy6hJ3T
bx3sXOAUbloovFo47K9/kUufHwqUY2AlTNSa1xALMl/dEWly9KJa2ygBrgmVFxfIbAzQdHmKLb2m
5Dzn60DHQSKegUyeAUALEGeFDcf22In0i40LZZ1qGxeFHdOLDl4VI2iRH3R09alJ4qG+lMNdOrsA
vUiwsWzmUM02AtahWY7oQnycPKW+iVPosqmYgoWwdOllS1lWpfNPaKdqIePWp4zHiZIpzsooPoqm
LO+9sXJurM5LtiaMxb3diOCH6mHtqU1B8yPIXLFH/264R9Jx3OcpuhHjWDQ/HLd0134XNd80te2X
NqRMuuYfwuY8UGOg2Oaqs5+Y+WI0NC9IjgZ6vumIHI0Z3qa6vx7wOTV8FOIRJt07ovw/7jqeQwQc
oqhDJ+50eVo4Y7kqD0OOl8xGtUYPXyrhrBUNUZPCR0rl+i6/UOqAWMemEzZ4XWDns4vSSNOCKriX
HrE+2iL9tnESAece2eXJ2IkK7eypQxRjCJ+xgoZMDuNrITe4dFNRQ4J2RYrAQ3A2ZZT8DS1z/fTo
1/2DkZQvSofLWZz7v1S3+4mc40J34F+yMfu+9PVs+HPgkx1z/lqJotqF9O0Gx6lKqMPzXDyiF1E9
jpMhXmHJlDt+Et49hlU+6Tje3LVqiuqh56g/YwOrDYd5LBz+C2tAL80GIQUxS4IRTz87GnQdmsxB
eEQSKUE/wzE/zDR/1ZUv5gD69fo3lws6nz/gEeItCQDIn9mCW1PTOlmoBMeuLnZ5Fj8O4EcS1PSu
D3MhoDAdrhQLlgrzmg3j9soEHSaJjlJRBnufYG3HSbS5PsilhSOtpFbHBcKcZBT/FE4yLe/jISXj
EAj6FTE6PdDhMw9B73j5BXpxRp8Gm71AjaiLSsSvoiOqmnDCBYR5hrk+oQvXDpA8CCAqmDywoLOd
UBXopEFvDI+Vad20+C1MUH0Hp93Ta1/o9V86+zwBBOQGqVBBE/p08ZzG8eygKZEmJj9cjROiRi2P
FCJdHJgP8srF+erWAW0K0v5G7+yFuV5Iek7Gl+v96eOpbQOYfKhDTOamxxjtu7TN91yR6wIJiFFN
kddqxQqF34Wm8uVxoauTHkMhn1eDRjuunF604RED6/tqoCWI126WdHd13qwHtEjApJsISncLm/VC
BcOQvQCKyhaAgnm9tMa2w0swiDz2Bao4pb+rW+cOJeFtE+P+2dgHa7IX7tuLU/3vkPqswIBlcdVh
khkesyBZU4lD1wC566Kzv+S2uEtV6z7j4Rfaytfr23hhqnPqjLDyBMQ4Uw0iYmpYP09hfa8ZmDxr
4Y3rJxjOOOvrQ16aqiRg21AoKf7Ov6pF53MixQ6Og5Pfjm26b+voSe4iO3O2UIg3GQXoOkp/XB/2
0oGFWAkYD1AjLOXZIdKTkf46WpRHrbDo25bkiZjMqLs+s1KxUsphXCpmysA5j98WqSlpAowxCEOn
xwZ8TIp0FfG7tKynaRTfQZTfpVyYC/fEpbcBPkuu3LJU1M+qpk3bV4RUbqV+aH94fvkQSAtQ6viv
ep7dUVL8klflobW1I2bZC1/z8iT/O/YsNiAMB3c/94lNnb839fRvn4mfPQnY9a93cRhaLILahkQK
yKT8UwgqC8OFastaFkX2aEz5ixqWFIXqhSfrpeMAUIa6DzrxOsZXp8MkQeXytxD3TWoMq/XpGLqG
u/KKDF06E/d3wLbT/yiy8K87wx3P44pshy7ubMyerNpHYhxBYTTohia7a32xi5GZj3N16SYRl7bk
f8eaH/e6Ukcf1dfwqFbNESzFOozQo4vzdYMwRolYVNuOL+hG/7Aw9vAw46uqciHiXLzNPs1Xl7/x
06fsMzTUG501Rg73UeTafZpCnbRt9PktiJQuVAVpDlQAAXFq7aNoscW8vpku1eKJAf9/yfXZph30
YLKwaQiP6YRnAs6twVfgw/zRF+XK0nMJ1k0q66GAYSp9dxeGv/BwIaEl+tEA43qZP1mhQINMGQw2
s3wyoJ4fbRp7wqMJpYaVHqIew6DI/qEruu/KMXnuQ4jS13/EpQPF+45GAAGR3zI7UJkLxrKWMtbo
K90kiKlJ4MA67inYXx/oUtwFpmU5IEHADMx7tCL1h6bQaD4mSnZXN9ouLXqmGz8Pkb4w1MWt9Xks
cbq1kiweAzfOSFQqZ12ZNjI93r1M0LK8fqr8+m8PHlQFR4Tr+T033EL0kNvmU8CnsYqIAknDv9gB
Dm52kivhRVSAUBQLYr95cO3MXo+JMBdShUujwM/g34Qo+s6zLxfmCLmbwGbeiy7KHr1RGekUZX+v
f7VZvs5UiHO01elUIUIB1ON0JSfPRCo8b8r30NY/KkTo9MrFkQXZKOPOrPJv10ebw/vlcIKGH3+k
R63x4DkdrtfKylUx+X6XTOPMdG6jYVtEP4sBxSgpzO3a6yJGyBtkEy9dTOIp4K5Qt+ywPjcRTcer
HNiG69lPPp4QUL8Q9fuCJwD0wzfU5jg9qCkgd3f9Z8/O0H9+tWR/UQjk/TQ/x6U+uNhi1vk7maqx
r0ZTin9G8S4Z3SUmy+wUMZRsvcJ8J2BQKZ+rQmRiwuyystxXtfAxxGu+q72NAwqaegkSwNendWks
MIAQ/aA3w2qdbzCnUrLQHV3o1GBW0wCewPRAdLgZzPL1+lCz+1ZOC0CosIDOWppUUDv97sLQKjxH
Dfe1x1IaZzjHk7yCCm1DNTbRG47/96nB0aR6AruJJHB+QuOg9WknN94rjaEnyMIrRNo3E3gwy4h/
Xp+akMHmNBowkBTTgLBowROczS2Pp8B0iBWvefmeusYKj50bvhgG2ntcI+0cqTekmPkrGB+d9lxH
3/rmXf53sceB+EZIR8R8onPVSWrI2I9L0fLSD4TBqKo0fKieWrOM2I1b3R5Lob/GbveQ6s6NGu9x
v8VzCy1pc1PYAiblveV/0Cl6xdGoXfoBcgXmK2RrVFMgnFF7mH99TYBNigtTf2V/8MZJJCiqqJQ1
frD3Pp7zLgXOSWt+I4uPb5i2MPz56eX5IYW6UNihL392pPxOz7JMd14tKM/AYRAnVCqM4hDEn9bX
98J8KNpPMJdgAXEHEi3mTZ6kHi34DggUTFP8i++bqPVD1/u7/30UngGgkWmqUjKTv+JTYlVXtp0W
WWC/eoqHCqty8HLnptL0pRv90mwk2gn4My01IG2n4ww0HgRlZ/sV0AJGZxVRGdcGZeWbuGJdn9L8
GpILRz5OeIXmA7xqdoaaWNHT0WZK8PgfMOdEaN97q+vob2rZDyO1/oU9MQ99/8aDzGHSfCdGzN+m
SpW0pTbKqTVbJI5/Jf0XfehWxZD+uj6x+ZtNalbQ7ePWACAKf2S+JUxf6eKqa6zXCvOsEa/w7BH3
2i2+YZYnVhz4qjMOWvh8fdjz9UQwQG5Akgd4kfPGHwZmvlsHNZKldr32h/HRMB9Q49xgsq4YysLH
m6fZ0hEHOgb1UmqL6NTNO0aY66Q5ir/iNYxjTNeK/SDQRth2wRt/1LtnTkKs/DS7H+64MM95jvSf
kdE7IxVTKfPO8onMk8ph+SBeswZdxVzDeFANF19TZ6NoVKdliYgYcgF5FdddYuUSkFQa9VMXqu/5
oN86nr/mbP5pdfGj0aLvbiGOiYejXuToTxP27vng7cbcW7hJ5wwV7k7mCVxEsmBko3A2ZWOosdke
veIFrBTkI3Rwi/WoliudLk1Yqyt2dGn8AhyTtfvREqusrFYm203FiU01za3v4fbYpvKfc41hgbsv
B/8c6flxbHON3gW3IbWf2Tm2/Txv0KrIX7Ks+YoM5QoN5Pfe+kCMd93RtdF772XAk+L6bj8LVLQO
gHapSAsy9NlpLioP31pdS1+wA8Ya0HLWeps8a0m/sNv+PVlPp8eZkmJqloQZQJM9jYhmYQGwLSCY
C8XtPoSvV7siGvVfNFHwPJlUPJsnYd14HRLxUxFWrwPGKGsj8oO7qe1wUJ6iCWV5HR9aEuF3Irm3
wb5x2PiuW710iZ2thzEadqFVRI+Dm8V7UymC+9zDfqSBO/7i4qODSRjNSGcw9RtQNPG9p+KWHSpZ
irAV7JyF7sxZJBEsK4REROokvHRODhyqFkdlzVefFRy/Q+VPX1AP9ltEjaJhWA8Y2/+P31KOB8iR
WCkrwfPuk9o32TDavfrMIyQCc1Rj3LiwXS5MySZfQ8WFKdFUlH//0/05FHWVa/oonuMy+Nr31p9S
iAcHFV09MA8iXLoCLgznkCHCXeWVBY55do2OQH5JrivtmSYXQibICjbRLTbhd3r7w3Leri/f2cVG
Ywd9Oh4PvMKJEbMdqum5GhaWqJ81RP3XdfhBqqUmgUuutb0+0vlR5+X777Ymp4E2OptW7yeRFtsW
7qo11io0Ilc+/poIjmNogljU0ke7MBwURJC9aE4CWTL0049mV6qZ1bARXyZjoIqV/sjdA0JYTe89
NVG1wg+Au+b6DC+EFZQ8OeUWdAH1jBMvNRECLfCSF4h8Vgv0osB2KgH1u7Af5w1QQrpB3VgF3iuf
4WfdRjiDshOM3nwwxjeVCn0ve6uDj0z8MfAN6b1uHQ5bB8kwm96jEkdraUt8fa7zB5oOiJehgZ5R
JpK41dPlzRUWQc/C5FVXO+zVqr57pEjlYiCFgmhnKxqsKMw/+jxYyjLPswcSFKQb4FUTY+wzcL9r
je0gQgc7S4tm07QaQwwqrA0OQ+UoX4ld+sdx95NW7kw6YdenbTCt04DOc5TOHu8imxrLPE/qCrf2
KlvxXzHkOdp+BRVsCU9zvovkEKCIaIdqqHDOV7YZlHzCwe81cnfGVH+Jy31oL1FOztPM/8fZefXG
jW1R+hcRYA6vZEWpVEGy5fBCODLnzF8/H3UH0xKrUISnH9ro6ysdnrTPDmuvJTEK0oX4KIBjOK8f
929MBZpm1NB9jgfEG9Gf8dWnVE0RN1A7rZmkx1xUroAdWzBn1p9CMXu+v5LXBwj2Z8JcTBwPI3bu
4weUltTVBMH+y5D8QeuavUT/e1UO+yA6Dbq5kBuz5OuNoxZLsQW4JACZOX1JjfRkSZMcIrU5HUPY
c3VtGHRD+eGgwk7lZSet8sRtIcXqX88vhYBeQzGddB707JtAtLjxUEA7jo0R/OpGWMNstYe3fBPF
RrcRUrSNSl0crK3V6wHZA0Mt6TZFwMlqpBb13zGmzY6OPc0c0EsdkaOXlKSyOxUtZrUJuiMmZUA3
oMi+KMjXR4+k2CJjXdchWeZeKfVtnpftphd17aTFIBzaTE62kg6tV+VRzbZLQ41+ZIWg/i6scuKw
LoavzIOI1cusTSx/NoZsXZJXgE5+dMYwbtHo9JXoSLU0cQK/0l8Kt2xeO7/C/fP9+kVGM3ilJQMC
0WJTrQeZBxCG/eq3EYX+gyAF+Zc4aroNj0XvqJ5UvrCfyGNKQmYLlNchPEDRhTIh7RuViaJ1IesH
Ie2M0Nblhv7vSvE/50OdvSSWOES2pwjCZjCseq+nkF/k3aSvJ4WK9Ym2Ye0ywhy/HwWkJ0stbDc4
IKi3+Um00A9y9Wy8vYdEJrC2EAbNnw2vq6qhHrTqkrHwIohu4q+i2WkW4vAQ0wEXoCBw/ybMW+YB
DU5YDraOyJns2jyvVhaGBTOFWV1MpdJe4VEbHoUxNlHodcnvRHK54ufGU9EqsNMj6LmmSOLCK1XA
R9/o8kkbRXed5Hm3VBW66Ry8+7DJGr5zfEwz5qB3OAfCoAjPgK4fmk5/7ZVuDcRpPeR0bmY++y5m
DlHroRhRXdT4PlOP14aLSo9ctofGChcu87XxelswQFZ0GxLdzAEwmTB6mlHmNfWPViJ6KfelOPKm
i81hkuxrlT49mrpX2XHzWei/3t+ua/ds2q3/Bp8W7d2iWDHt+b0f1xdd5In33UdVQK1A3kH+8cuj
L/H+aFcPzmyqczsdiXWctUl9mTTCZY/esGJ7f4RrQ0yfmooPjbWdTOPMEKuxP4hVVlbP2B1Hyy5G
+9Utf0qRit5I+VlIv9wf7mr5eHbIU5PWIkSGmW7mBiZSGcAx43fPZWD8lJTWJs9xcgUET2NK04ay
EIJdrx+e9JRoADA2tR7P3MBAq/wgQdz5UkviN883nzyzXt2f0fUtmfoM8UTobZl6/mczMkB+EccT
gZDoOFQC8taaXtnQqyeOl+g/7w92bZ+ocoPNhkyBSg8r+fH0BVY2IMdUEl6VhYf4WL3O5PpH5kuv
GQpCqlcehtDcJ4m6xJh25ZbQiE/2i3/At+J9zmbZ6UYnwRM5XMxI7+ge1w4NbU22kmu/78/weiDu
l0mGRp+y4zR9fZzh6Im+rnRdPQV0knYhoEvKBd/jLRP5wY3jVuE/U2Ag5TVt3scxkLcVrUFN64ta
R1/Qnxet6Ji243PbFb+tNDkQGph6sqn7SdxjCKd/gUZRTlWUWCtA8k5f/nSFeDfmKYVZ3nA0nX/A
YXmq++wlbNN97f+oA/egaO1D4GIbNJQDEw+MknoWK/M4eMoplY1NUOrIDMf0k9xfwzf+9NkE6Vmz
cM2nPljO5ccJ6lFhQkTRVxfxIWyTV9eXyKfAy2Kjt/YtL4JvVI1auyn92jFrbYMq9s9ktGhact0z
hJIenc7GdyoVf9VRyFadTCsLTxdaoZBCJXT6NCE65ajcF4V2RCjlaMCwai/MYVYNn55FAsUp5wog
k2bl2YmDS7guqsKsL17lfTXq4o+W7lr/r/ZZQ5pUKAF5DVK47uuSqoQ/CdSSLgVujHxnjHhCQPlP
AvnvaPSgo0sR+7+lKlcWQrFr8yJP1aL/cfEDfp3lr7rAGKpoUKrLUHriyg1MOi11dSFJdj3IhKsn
/UBSnVze3HeNc90DtwghRVw02l7Qx5S+4HJc31/vK8MMTYBJmwSJdZLPzOXjkUmVWJEKMlGXehgg
QmWDu8x9tCD4GvvksPjsXF/zj8PNntGxQiRBb8byotf697oAR9cbq8VRbi0dbGbmlL+h8iFNj9+7
x7orrKzjGpSXEd/fKWIhc6Ahu79wt2byboy3et+7MUpVrkIEcxhDghlNr0bta10O4rc+QQPw/lDX
1h8A3H/TmbPpyNKYpLlSlpc4Sn+gv/YnhUr0rIr9upSTxsmQ83FUxd+2wsIzenuOqDVICPeACZ6d
cySiWOBWKi+NONBIp0/tR1JBxBKAzPn/meN/Q8kft8yglbHSW5E5WpXwGHb1PhjULY2Pga33ww/f
NA5Sln3TYRJZgJXeugFTIpG8JZloCnMfR/YCyDvMxigvSj4h9r20BWAwuI890NKD3OgJBDHKEoDt
yv2a2Dn+G1SbATwzWWo1NzfLizaNFKibrG1cJxcreSVD8k6LwiQD01o//j9WmRQDKETazK41PkJZ
huIhqi7t4O0GUZ+CnImeEUfWlwScsp++pW3vj3ljfWVJIvieerKmrMPH9S1Gi9RGludIM48kGtF2
/+WhudellVNCXKqpS81RN66LPNWvwclTXb3KMQh0gIlyKeYXGoC1EUpIwje5+sPrjn80IcyD2Fqw
1TcuCs8Wg4rwzjPo9PfvjEGRK2jfhnJ2sdygto0avb9wCHaeXmQL9+TWatKsh2UjcQuP12w164ZC
ZW/isKdj8Y0kYWyPZng0czTlZFX4Ner97v72Xfu5NJjgOGm0glKZn8NWI42WU6mqMjTY61VkTFqW
yqolQrcNKfUWHtYbWwfOGv4nHPeJ23Ca/bt1tCLDwEELsgvs3eJqFPsnKSz+QBwG/Thnp253Zlit
W2MJU39jklNLyZTcnPoR5nmxvkJvt4mV7oI83MlH8a2Psp3Y6hu9txaM+c2hyHyRBsNBu8olWm2C
uZG67hJINP7raXsc+27vtfX3wai+3t+7G8tJJxRPILS3BEHzlqgCfdYC8YruEvWy442XoHvBPdVr
0/YqiAWMfdssoThuDclbRYWNIi9e3Ox80n4ZZhzd7kJKNrF+kxNP0mZNnXGEGbNJvyKS8e83goT0
fyNOzsC7MwMxtRtBvd1dVKl+tkIkKGJdeeiG9gA46mnUaIy6v6o3ruCEUJogcVM/wFuD8bsBhSSr
0rgzOCyZ+CgPTWHXEfluwRC2mloXyA8H5/sj3ngtKA1RU+SQkrmdR2G4m5gdWFovVp7um7j4K1lF
YQupmdl5FRwqs9l62r+KNQFGJVgiIoMKg/Wd34kkJCL0G7m91K3pJGr/0wvKJcmYG3ZzMpiTNQM1
dNVspPaxbJWe1F4yID9BCI2sn/2OyuTv/fW7sWMQFlN0fgvYyUd+PCJMpG38VFYuWTQ8thFC3ZHi
q3ZlVaoNpeiAivw/djtPLcG0Ak7/wDotU7v4OGTR6WFYqK5yMc32pc8K9HsHoj5RCp/vz+3G2QDD
Nj2sMF9JV8ybUVklGlAfsrQmAlSBu1Orp8T7MfaIbstI4C6hpW+NB0oPEinKULBSzCbWGYrbuaOF
YnTC7y6ys+X/giOgebCEojg3tWc4XYpHfH+W12aFVrE3eYu31t55eaTiYVJ10veXThO6rSXHrxmt
ExASxnik1TEUhF2f+pGd9trCyNf2mrIlRTdStIAHQCV83MjOoEFFFjvp0vbqUykjfprq3nmyoSLa
IvdneX0dKN9NVUS4D9jPuWhEQ2nCVatRufTpJcIvwrStiSkW7NetGU34G3BUBEdX/pEn+HJlNbl2
SbPmoa6To9mYh0iKN5mp/vNjR8VsakGhjg6obl5nNvWgMqWyVy9SoW7GJvmUoxxpgsYW42bBRt5a
O2zI1IQL4o1n7+M+aV0V+siYUK5H3cYRkv5QFKbgQMH4+/4mXV8AwGDgmEBC4yvgg30cqALHrShu
Il+GWtrFhfJDyZvXRPec2kge8tF/gn1se3/IOZIdazKNiUNEa/GURZ0dQlQw08EKYvmSJ42062Up
+QQplr9GyMHYuy24TfhJBGs1mO24jUU1PIheTDEmCOSFHdWmoT7mmDgzNNiD3OEAXetdJbUiddE4
XOrOWoXS63RUab2DdJoCsLuFaNUu42fdKzCvqFeRu8YMFWFgq+YPTX8tAtGRo96OQ8ShdAlt58IG
dTYago2D7jfVZFIAHfFDQn7sutjJyUW04RMs7/xv06/3x5/8XyN5x89BV4RDX1in1CjtFhoeyPad
uGvtQffWUv06/bCeP8DUsnCJblQj4EQF40PNHaQyZeGPx8Do4NsfQxgeMjS4dJyMLvqtUMES0bIY
f0/T0r18+vD7R+HG6aMOMQEBENXEr5sd87zXgo5uNfGi9KWdYP7MHCZrpHkmwFZuRA5Lc3/EGxcL
dBwGfxIKtq5gU3XWiSUYLfHSo9ozbZkQIJuM7PP9YeYL+j9auqlSywGnYjs3tBRfggJCsehMAly0
Y804hEH9VPgPsbFq6WpXtf5F7gQnqpolaeLJRXx3pt+GnsD0cBvgtV4xjVcFb4moFNHZ9OsHSW4+
V2a9BGCYLeM0Bjo15GXBKxFOzeMoNLVi2UAW/uzXzc5SJkh7tldQJb6/jDemgiMgTZUC4w2O8vFY
jrzOQpIrGXQUJl3Ial46peC6C6PMnpBpMpCM4wCAQsExnYPZg0YX9E7387Mu9qozpJ2G3nsnwrTV
wTMaNtrn+7O6sXhTmzgnHuA8Hun09+9cbuiZgMlBN3Tukax8Gqk1/e7UxEUe2GoXQvkbU6MPgWYX
PDdqLfN9QossH6yYil7q61942/Y1DUNCkDxZQrskFjbzS6dlpFUSzhACQXiW58GSXKodmWTfO0dS
+CDRh1qkcoBiur6uo/wTpAULZcU5hOhtwOnpmoofUIXNE3qxKzdGV4nChbjQ/x5ZQ3dOeitD8jI1
hBdTQMJhFSPxc+pVcThWnmJhVa0i/TI2vfYZ0lo15VFplujrb60DYarGwwlXOBijj9vbI/vlu1UY
nOsxckZRO2P4jmnWPkZ1tdFgOv5H4806TL3zOCSUgShHznN+YRZ7lVjRcucquROa6jYOP7fDQ2rK
33tT31FpPzV68agF5YIxvXE9LQqCmBl8dYzBzHkwMj8Po7FGBQRY3k8h6MpN6qva/p+vy4dRZtel
j2DDrvMJ8q9TujEaFA8Utza3IRDNhesyc8z/d6LeTWi6Tu9vJrhUX4Ri9awmwc5sQV81wauboOHU
pOaPwBJIv439JpCThbjn1nvxYZLTS/lu5ExKyqQwZXh6qQNVXXiqYaVLim5lCmi/oLGahBdIQzZF
nny5v7y3NhG/eTqw0IjSz/NxZHQ63dbMRfOkFpm4y8TIcBCVCxc2ce70vS0tx2Tq8ZpAW/PSTFAB
zPJMGMOB3pw7twwdprshT76RXfM4qX2IZv/Q99pTJBWrPlUXjPytWwl+mWr9FAHxoHycpitGRdO7
aX8egGnBbn6AHewFYPXJ7/pgVeT9wq28Nd57KzAbLxpDkfBHM091m8trVy0/qfRPOoLl7kZFXvnl
UoXtesAPVmCehLcCEZD1dHaRuqH/xlHzYIuzGKrh1HHxr2cG+RSJtnSdXl8ILGaT8zUlFbo48c5i
Liu7kQLnga6E1Pn3UYhJAJ6TXoQKaRYnuH6fqGlkIsMRlJXtx1mwEvN+aaNunEzgQbyQU8sIhUNr
dvUqwGM9KovmKQbsKYfCJkiDTec2m6guPgFCe0xR9mA9nkkEbnRt/HR/ltfewPvhuYEfD6YXB23l
BqV/DrTsSAPwQbbSwNGpji6cyGvjNuGyqJfAS2zyNM2Ws+u6KsbhNk9yEqDKAdsHJ4RKIucFGSkz
mGKP+1ObzOVHTxS/CtE+HiWN0Hnu6LhN6FJPzHsI5byHTKkOAgKRMlIinS5t7w91w4DiJ05YCM4j
3e/ziJnexzJWC7k7C6GbRvZgAac1I6qKoxfVf/pOVbaRQLjZlob5QrNDua0DXIWFr7ixmZNy6cRv
SvfhlQ9UxHpOUqyqzm7yAik1zbsbTpfTmV8psDqZeW4j0Wmi4eCpp14Znso3QHcLOcH9D5kFVpNL
gNeMe2nStIFu23QW3j0nXo2KZB2E1dnITPkoJ6p6DIccqEsdUVoZzGwVj/TO5XG2HN3f2HW03CYu
yolQ+YrXs4kS2ErHTkN4VcovUJURtKYV+MqqACyqAieXtOyT30SGLSRt/BoI7VDbWVHL5yGkgmij
a6A4XRtre9MT603oVtRqvJFoVGxw2VzR+i3WWuxUOUqTcTFkK09sw0efZvxH+t98iFiT56wxh5Xc
VvE+MwTALX7CjkMbssUuWnYZ8YuCJq++6kNKh6zrlWepH8wfTabFFxNQJskJgOm1YlJyT2vMTxAZ
W6kt8icjK8kuDaW8Uv0CyecgMlcGtsoRBll6zuOk3XRj3qg2hi1f6X6t7gYNILtWBcoTknMIe4tI
U06srw+5XrWHNi7c7zVY0RVCH4GDt/u9qotxVbXR7yguKk6JINR2mgTiI12f+oEkYfgSjCTtWcr0
kIYFZytN1FUkh4B8oq7bY1HR3xmLV6lxg3Xi1eGBRXJ3rRDVTgWU7tIbWv6ZCMt9yNC9AYVJ2sUb
ZTrMBc/fW42a/RRCA6E5oaqPedcEK5piSvC6bmeHINsvpewxlUBAdYfG0LUn5Qltkma/HYIioOAs
sd+660cvkh/omzwWY0hpGlKbSUM3lkW5LUUDYWtqzfDige1rwLsIaOfyyz6jiScuOAA3rib9sCSy
IV0jKp5fCUVGJrH1c6QdasNDRioY9jW0+7DnS82C3bvxFNNkQxaFKiqR/rymQhsKDqpehmevmZLk
n4a+eooyDaqlHYLiu/tX/da8aFKSCVwh/bgiZuik3ourGFrbWIN231N83xYs/ymVlyTMbsRbxBbT
KGQm6XSb11A6elWVaCj1UzmU67KmcUD6UcMmkpjdowIjYeSOzgRZioQtEn9ZNzx26PXen+3tj8C8
spc0bohzspzUHwyXBwyyNYNUmSuwov2u7KvVGFlbKf5SwojoctYf+/aTFVYPlrYkPPF2UmbPGj1A
ACxIILHL86yVVMslzyifMFRSaqcygrx+HjF/rp896Zk6ITR6G7OXVbsLaUJwDTVdmeBTXzsUxVYu
YlLrIkzbs4L820OZsGVm4KlPEZwsa5pKgx3Qd29Vp7npqL6m2/jMiNDKUndMOz87Qh2Dh1BDAygE
or5JYXRfiK2vfQWDpBXyeCLSn5MZ//h+KOWY5LWKg+d6rQBKrc/VdZ5UUE8So9i1HAb7Cr6ljewZ
o91C5rdwWecNMtMDNuXoAIpJxJZX6qY0BMqG4Cr+WUeXM0vaox+OK7Xyp+IrDkvafNXMH4kUrOJS
dOJF4tUbN5iEMG/XdK/wQGfzTxpt7MfAReVGJEere6XiBFJMeYZk5QrWF3frqouSH1ePNjH8hE3C
UaKp84qbokXecwgTX4Rcfvg6DuXZrIzfoVzvElF+UTr9wfKzBT/hxlsN8k8ifUDKhozFtA7v/AS5
89omGCEO60WzWGVqpjhmG5LOExqnb4VyYbjrWBMLMsGLIQygCDAnFUGKg+q2KEDMEybuXszj9BCU
Sbe+byNuWURcMFhTIf8BwDvbPDeuakuJ5OAsZ8Pz2Pr7JBpeAkldCGmXhpE/rp2gRxC89Xl41jur
0W0k2/MXS2rDc1Wk+ff7U7qxcOSsSSVzMPDp5o+XQJOgX2iFf0ZmtbaB+j6pMPYv2NbrS88DwoJB
OM07clWYt0qdZokeAi0jycJLlEueg9RHQN7V6tZe1PYrQx56xy36bl1V3hLg98Z6vuEB4DCZWDvm
ZrXpCrNI9cE/h02WO5E/bINYO4iJt0QOcuNyvx/ImEVcQuznCmplwbkN5WMcx0/+KBw8y3vyKYLY
NCTVC2HBrd2bkA7/d2ZzpoegLiSxnchOy7p49LP2wj1bqoNKt3aPsjIREBVcWOSm5X13lXUtSi0C
Hv/Mg3imklSJhjP9AZ3k8EOMxYOiPynJzuiDddfQ1UziRfgew63JH1Ntqf9OBer+qb35SRT5qGCS
Jrgq9KkBh0ZxTe9cEd5mypCuVCvU7H6I97GVbHqt3rYhbH55Gm/vj3zDrk0RJ+8H8EDWfWYCZBRr
3bFvjIvrG8jQWZgzRRPMX4JvaseI2saCLbihLvEW4v6/AWfGgGBLpxGO/J1WGGhCDAhkJn3kO1ln
tjtNQS+pHdLYbgrZeyJu7PfF6CNbnxTAlqp23BiCghOQJYZdyWbs9A0RDa0R4OtluUxkJ6JlZ5Ul
nr4FA5UeIz1utnHcBU+CYDawwVdibudSnm9o7xwOlVSItlwkqh16UeYogZCv9Ubsj3rbl1vdk4YX
OQ1E6FZpvrNac3gshZyqJq9A6KRVRpJlgiN+rbSs+OXWiDHaqLQjJiA2niP3VbIty5HmSjO1zWak
Fw7nRSYU2AGFq7dCE8lPjd4on0t5ONYSAtWQu2/fmI47LT+M3bCGZ6sLbF+tk7XRdhXflBjP98/A
jRvBC44K0yS4gyMzB3fkIc2BRaSN59b1911TbiDJSsKXtmiRS/9bGRIf/i1KIPouf2rKBtd6FRWf
jMFwIn2Hi2UHpurkw0LN84Zrw2eB4AFp/z/YwseLKiCT5qKZJJ55QOrnys37fRwlwsrSP3V0PadE
q3QXHZum/hsGg/8QjXJxsiy3XDD3V1YJdwMyDWnS3wCjOI9SsonZ3BxwN5I6/6EaOeG41H9Z2IPp
os18ZWIT7LlCSmZiBfw42TDKMi+xGqySAYVCV6ybyv1Dj+CjLJGVwQB4HRjTJCocwxd/l2q6QFt3
61HBEvAB1HrRKZ6Nn7RjJhqVr5NtkX/4fauvRXiynFZV4n8P+sBcgqSDsV2b0okfZ5oZHXoqWUuZ
Qi3+GkaOle13yBUEroJw7IJlfUPJz9cVHCTZSo1/kWj+OFqe0tk69rF2StApt/z+Me7ynWp9i/LI
Jt3blxIOSf0guoc+LGyxbY+D/6pLpS2K9XoIn3ThyQhQxihJArW/iJjkUToE2uv97b86YmTiKCtA
B0ReDoaG2Vd6bijlRpvop9hsynUYSvLKKEVzYeVvxYQMg6zP5LsAmJkPU1LpLnorOOtx9zKKOWQk
xXr0i29SHFl2qxlHX0p3QaEjm6faphxu26I+mYO8UD66Pd3/vmP6+3dPMPFCihkNkR7RBdNuqjTE
Wcpe7q/pzRNNcxnIbErjdM1+HAT60EhUW14aIRcf5EY8FFFFY7aysHW33m7TAurH7hGOzNvLLG2I
u8pwg3PRuBtoJc9xjYhQ+9AV3kqKjb+GmlDKUaMFV+nGsFMDJxUi8hlopc3uK2QupdgmRX9WQJs/
6lLVPwxyk/yMozpYWb5IV5QX6+6jYYTeuvPbcMFeXI9PzxmYZWI+rNaVfB99yxGyPV13rtrhWzml
w/yi32W0iUhhuyX5Ye2GQDiMWBznX/d1ShchujDpb8h4TbN99VTwy23Zn9UI2WVepXzYhYu8dDq/
5aPdgF8GSXGAbNTr+ePjKOAS0thqg+6seMofXfI2lRnXTuOVCOlmWrQwp5ujsRQTkw5lv3nGaCBV
HlWl150DI7s0nB5El2jQKzUoLZdCpOt7wcxA9HBop8hyPlaSGUk3RHp7rnyxe5ThocX91RV7zPol
4pDrAMKgMjglEqkZXasS5i2VZ8UbvfPom19zOMwt2L1d0BV91q9r3104k7c8hqkPAx0leNWuxRLG
etRUd5BQ5E6C8QWA7EppvxW6Gp6yvOhgbQjjVRVLNJuWlnUsQHzYuQB0q0JqeXX/lN5QypkY3UAd
Uyuj2X9e+osh3PBjv7JOSu2v5TGT7ExzH6BvcKzR3JWS8WRZnU1+qnFizabba7Rryz8VlgFVlyON
Wy1dQunfOGUm/KHYKKAI11Qyeu9TXu0C5HSpZMGw2a3yjgLrgmW6Nu7MexqAnBBkI3PLpEf0xIaa
bJyS0fgsIYYghuqCa3hrIpMcGtTJZN2u1ja00AqtW2rSsTZupFL5Cyh5bfbhRhuWqEtuVD2Zzrux
Zm9VIuSeKsRBfS6s8KcEO2ZkBIkt5+LBjxQCitF4KgTzoYvK31Kpo3WkLJn6mws6WSGA11PpdTLF
715LI2zAKKcoO6tQ8feq4cSLMLUbSj+sIqkmgm/yJqSuP45heaHl6S2IA1q2PCfRh90oB89CUq4K
v9yB3nmyQMUMnrn1Wv2hIKNauwZ4S1U4tlLzLIR96lRNtHCJbtgPeLEA65BnAT83f8J1QWksM3b1
UzYE2bZEBcFxBdg5RcMv1qbVxCCYxmghpXtjx6n+4jPwoOMwmvPMueJVmuvn2lQAKfqHxhpGuxml
1slNQf1KLUzYGWbaQg0Z1wdzVINVXvI5eSvHC6/CtaWeqvnkALFl5DrnMYFE0IcQIaC0oBGPVik8
wLK565VgIYd8cxiYcKFOwFjR4PJx7w2JmDhOGAawbeKFnylvD2WxFOBMyaKPDyqTeTfKLPAXBleS
WtlyT33VHH05+SYEwhfSgCt5iNZjo+xzVXjUOvOLrnef7tvi6wvE0EDuQJnSd3IFEu90d9CrqnJP
hUZiuNBM7nC3lLu6tknTIID40WajYDl/VhUOZ2NmmQs6AkFJUYJOJuirLQj717ZZ7EW/NRqIAVLR
oLEnaqePe6YW8SAIcsdohX+Qi+pg6uG+LPNNKS/JHd06HtAa0tsFGoJvn/nRRgP7XerL7ikZutge
4mbdyOJPMTf293fpakq8TWTYYYHg4kEoODNzLSg5PXJb+ezTZrh1hQbOAjIQtYmLp0Kbe380Qp4b
BxJJGfjoKVwAaJ15eIMaDxLyozgLCMigf9B0W8AQiT02lm9LGVTDeo8bP4iPnjf8Dvw8fqjEOrQT
of6ThNWPPKyR7KW5LczdTzrKnFaltdu2675EnvZUEmwEXeVSxJ/UQulwbqxNpaq7mtZ3HRy1PxpH
FJU/wzQ7uQdOWeWBXYy1bvN7H6VIJNKvwueq1U9h4+/iWHnxw7ayU1/bt0q4qXp/ZYXir1ZCGbLk
P3q3O7V18Kp4OjQXkH6auugYHWye4qD9MXTonbPi1Era11KoHmtL/jK2GST4wi42q2dwuNuevRVo
fbEbM09tnCJqhflBzMbB7s3EdKph2LRyt9eq+DPcBWsjsKhuRc+tNF76WDjg1e0EyTuGY/ucoIpr
ecHPEpFWuxqSk+mmryPiFoNUn5U+pBYZpeoqzi1ABbQwKPLnaXhz8Da5qrxUtQsltzDYvhcfCsof
rdo/tWaikJ7Mc8AMcQvplEwHvKU/doa2jbVoHVrwWAwNArDywxDoK7VAU2Ysv6ejsU9KaUep6KSU
/ioJQH558SPLCa18OKUAhH7dBf5aHGPdFgXtr6klD3VW/mgEDQqv6mQC3c5a7cWQxmCF4vtTrEcP
Zq1uy4FIqwhR9nZROpTlfF/LMCPJqQYhX/E8zU326r0V1mvLyjY1chpiVq/TrvVR91F0u1TpYUh7
WiBSgBXrWA53ogB7a9tEe13wvkAYRhNu8xMYrmQPcgudfZEPoZ2rg7CmoTZdwY7traqSu6K0Rbju
ytTc9maobtKS99uNpWHViPokIMzTgacuQxcvfM2DuFrnuibAPi64cIRMOUqgQfDBDvJZdVvxTzxA
CGIbiaI4UgJBWOjSbFL24wipYwxrWjrQ/gEoRSVPaEZNb49VIB4g0fApyXa5TU43tQtE3h0a+cdj
z1aMgWUeYaj1E1vRPHUTaRNkBEjbSrAS+eAFrTeshiKunjJcP+gjx2QtxEJvyzxdnxQtVDYAsr+m
FO5ldXys/O5Vj4x9rIurdhC37uBuPX981fR856bxqZbSp072d03ib+VccIZSou/e2IRTP3jZnVxS
O1nYP+RRbdiu5X2Ve8GJR2k1HQZ40s5lIR8MhTZyr3/ya/MUKPXnPjFOAQ+ZN3RPEMXZ0VA8ZFX4
a9rbupFWHm5aK1evadr+8LMIHWV5CzdFZlfG+DviXaCv07eTxMqcsJhsiKdmdlEEuV1lQohf024l
MzqFg/5odn1k16p8CZA2bVSSJUaPq6ui3Grreu0klv/D632AMtYfEAeSrYhopGst2t4T7MCE0C+X
HkxJQART+p6K4+vgNlwq3dpo6BnTKPQIvv4h9KSVnKrnSQC5NsRPvgKlI9BIbVBOgxp9rjPpaDUR
x1oN1yK9UHZdDd8kJJrt0sufGpmUWWweO09M+YLkANPhEyTof01rpHgR7YAgtHZfyw+qEX51/fGg
uvUvqNciW6dSTQ/U2Z2oJGG4W/ey/hAL9VlutUdXT7eSEUyik/4B7cPYnj7QKyTS/tJ3xP92XSzu
LK/83oXw2mTZWqFjdSMYIYCkQdQ/kU8FTyZBqNv+9MFIbapEd2hDeWwK/btWNMCREsiRi+6zP4Sr
aDD304FQyIAj6Pwr4pA0QfXJl6SLGDVf/FTahzVaIpFOUrw7xq716snesWEtErd/ggPvOU/6APJ4
N3NqsUvsBlCFGptPPRAm19c7R3fHveG2j0kgv/1Mk3d7X9E/KXG842V8pkJKQaQyTq5i7GV2EbYE
YFEVXB+tL0TwB7rGmoO3Ri14M7bCY6yOJ1Xwt14OgCtpgPgPjqi7u7SNPQyV98XExZqWrewMmrOG
cY82VGwrXJBa8r+2Qpqy7lzzNm1CnjD/0lRqYQe1JjoCEa7jgqawUzjgHCWdxJ2APd9/iW/4F5B1
iUQehO60Ac3e/brOKB+EpXkCvf6oROl3Q2jWYHQXco43hwEJA+k3+WBaqT56TJJPNiKtTONE9F8o
IO1scHX3Z3LlwUyR4n9DWLN6qSGG1GlI8Zzo4nIyIT/4urhXU3Mnklq+P9Qb2dDMnaaLAY+dDByR
9jw/BS2YG7ZZw0HhyP8u4gR4ixBqj3Df6E7bpxQ01f9D2XntRm5sa/iJCDCHW5LNTmp1K2t0Q4ys
PcyZxfT056PPzShAgm3Axra3m6xihRX+0CVoKFVxoMrlgD1fNu2NzMh+ZRWOZ0pfogUgWi7ktsJ1
gWL/8qZqYXWXh132VlCIOs6pWe5kk5pNjNHhqU9yaSvmuDrWSYWbejMkO2VWswvCHgYeAxmoOfRa
t3VZNz+kKJ8RHwSGKNatsRoMio8tGGXJbNwz5OUiN4EEhzs3HsV8qNMWKSjLLX8CRnwKDdc4FBEh
gl1qf3guvl8rfTiINO3nhWw48tv4yfrJh+5TYvvhAesL/JXSG1leVkrJA4YxRzrYKv9EeF24lsUe
LAmF2ilLt9+vmC/HZMnck6vW1qeCphCJGuYSj4xQMfBtUFHH2mjaH3bZp4GtWwB4DM3EVRv5Y8pq
21ONGfaynEFZZuAny9BPZKKExenBQmgULnS7/0nV8IuhYVPs8AfFLSSLPqSWOoVvIy4W8zJbteOF
or2Vy/h/30/fp72NJALPYFzEL5C0PxwfvYlGaAk28VLI0r0hnercuu+No17/sNL/fdl3G/v9g/7F
b/+1NKLBsGOrKY1LaWZuJjQ350bL/lfUbaCXURDqOBpLrZvjOF4qqdvUzkNmPGJ26mJwNEk3kcZs
Vw/dzE3dRJsuw9HkJ9niTxPOVzagkK/0FOTDPrarNKmbwjAx4IRUsjtwzyGp9/10f7WODETDcLde
hXU+YlyiRF+mHpzPelr3+A+5lCkJO340C/tqJCutG6YLpwqZ9PuNaDrJJGt9GF0sbVyuB2syjlXd
FZVXOnpQ0z/alGFouXWiZ+j6g/wY0S52Ksctais8OItGDGGX5cP3o/9cyF4XAQ3ntYZNr+7ja9V5
VqEozGpboYsacAj6K04mUa+Nt91S7vnUpfJYxi0BgUqh9b8X3hBrpkUA/EeGtvJRkadQciWhKBRd
atu8JLa81bRu8So9uWRi2UyJ+vj9gL+4nAFkI1CF6IhFFPDhM9CGVNSw1qQzaHxtR14ebeMaQMgA
nOOHcOPfu+LdBqOj89ezPqKaKr3gopTT6JLAND7PUdIf0MIsArnV6xf6yC0wG7P2nBiNzbEyu62l
oiSnztL0aptYmZt2JYIWdaRjbMn9D8XHHybiIwLKSqwmmxomXoNCTzinLk9q8Z+B0EwAuD9aohR6
P3nXKykKORmy7WfLykGumflL10h7R+/87z/qF7gS9q9qrgxemtvcPO83F04+UxRLBRaHXYxOQJh7
mpU+FW34NiF2vaWZiuRm2jhuNgy6l6VL7ZYkO25Uxalfm47hxulo+Fpn9m6rFaWXDKp1BKvRBFUr
/zDzX5w4NMRhNmurNM0nQbgZvVi5qWPoRRg/1LJ8VNL+Kq11P4YRo+KP8v3kfHHw/P24jyw0rXbG
NmsB8eWJgVn9YETekogf2T5rHfDjYqfxBkoR1jaaPuuo/7pN2qkAr9czqnRGXHVRmWbqUUmU7Cxc
f12ZnKlVkIMK85k2hgoiQB1///eRrqo4lgIJ/rNJdjrZi9ZUdJ3WDHMFefxcwf6qZE/QsZq2cmzh
yf6hHFo0aHmrRmSdZTlSNmZjjz52QxgZi0T4YWXNW6H14ykV2GLnefagYX5zFU3gM78f6xeLCFQy
cQhs/C/Uk0ZrkvslNKUzjYsAub+DOVAMylrZN0vpRpmL/qfT7It1ROMGdjwdXXbER+xW01I3WdpZ
OU8FHQpILjoVKUoZ2YusxU80V96SzNhZixUYqezJNe5uSn8li9Bf8+XvR//lu+DAAZeN/jx28u8X
m5KJcojLPL7otP1cZUE7WOTW9vuHfD4hnTUBANFBFgVo+cNDErxF9HppgQ+N+l1aRdshVtAs/6mX
/MVjkKaiw0j7ltd1Pjwmwr2YQpiJ7XimyNdKFk/7qNP0Q7iY9v++H5G+xqfvNykFfGrQ/65eFbmN
9/M2iiwMs7IxzlOvFX5eaB301z50dV0sJ03CcDiBCkQpTe3lazmrnd+D3E3HOA/LvYXdhzt0tJcB
sGXULhzlhYgNdUfki8KdItPoyIhy6Ej0/0v1Mj0t7YRhG3hsbF8a4I7hvFx3zgKOvbTzrTrHtW9n
SbFLIHJ5MZTTK5HLFHrtPj2hBSbRMe6WwESebBNF5vInq/IUZkGSXmtqndwrtZMELfHo/vtZWifh
3SSRMiG6sspogFX9hMAHNde3oaXNl6YV3lKEd2hnehWigQr1zd6xL5oR38FG/SEy+bSm18fiSkkb
ELokAdH7b1OLtu7UUFkoKkdePlyjwP3DFv4qt/37Cesb/H1EO4Bu21FdLqJRhGtJgI8VV1oIdpvY
bZfqFX+X76fy09pexwRxQmEegVZ+zGVGo1FT2mULnJHYDbGNUQYtED+lgl9kTACibFY1MBr0Qj6s
6r6V29CwpuUyt5T2smIr97FvQfpJWsX/fkBffSTCZdpTAD8gtn645QTaT3UteJRV2G4fitd4HqMf
LuyvPpPF2bYa9kH4+RjMDFAT0zwLp0vnaDsKsMESCRy6EaNu4eLN5676AeTw0SpiRWOveFC8rrhM
1tj4/cKAvVWoVS9NF1tr/uRln210pyr8NnfUo8hy6cil25/TEU+P0ZGoXyszwt8g2HcVcq/bvk7s
4xJnyw+Qyi8mGxkRVGAgtkM+0tbV9dd6dYj+YTqOE/XoTDlVocguShH/R8VT4A4rLRdqCv1UysUf
910peDhOGco5DhsnEPlYnuZZHJfIDiI72YpmrP4rdQS6yFoa5OpC3gvE8ftxFRLhRdNgUJDXmkBX
LhyDaaou36/Uz6cYD1lxe4A8Efn+2ExNrSpJR7lGZyaKU8Qjt4Z5ctjrXVK/gIFFxum/h/uMiwOf
PJ2zc6U6vx/XYsHoWTUB4M07qmvMzkT1V9tl4fj8/dg+BT/ANDgrobJzUGsgLt8/CN+tvIzEkFzC
NPNryfarXoGjom/jHlvbJTJ/2JGf55L9oZHLAZojWf2I04j1adC6NpkvolBeZIe2oqH5ik5JoogX
8IhRn7sKtcltK6ev3w/1q8OAZ2JntCJpSdLfD7WQ9HFmzbI1ZbiqfTYErR5uuA0vskwLTY7Thzku
f4gTvjq2gesR9/AnOMEP86uLKi9LZ5wvyjA+xXF6EkuZumkt/4QT+6wRwMnz95PW4f+1xc3FblO4
gvPFsBfLd/QxvJkA6O56Mraj06jyFqFJ1U8nWsWx7qm1+Ik7+uVYOfjIULGG4LJ6/wbdICMvVc/z
ZVqavVHop9mcK1fr6h+yvi8+JGJ+pIxkSMgCfcy3HauphyjulkvqzKU7aMZDXedIEIe/5s7W3cVq
IJEjTPD98vlidAjpAaagjEZx52OVtFgKZUSuerkkED8wjrCbm8hy4sPcWz+pnXyxSdgl62HJeqU6
ur7KX5+SVuOgDGE9X5x5Mim+Whdh6HeakfyjZ6tFFaLLZnoTD93m+yF+cUu8e+4aHfz13FaOATa0
Yr4s5fDWdsquXxfrf34GpGJ0CekMrGfbh0UylNhkNb1lXdKGIic9YNfpqdx8/5AvVsi74vKHh0Rj
TMABcP9SD/pDat2iIevasXQubegvU4B3xg8P/CJuAqBJPEsexS30sRaW9nUYJyWKeCqZBzycxM9G
OKd1ijBia958P7qvKo3mCqTECwIYN8yP998J18I500rDOpdZdiyMe90pns2uDyxNnHUdftMA0Ges
lJPZRF4aGfdRqf0QvX2xG8yVPowgyBpTfIys9GjEI8gG5zK2NIHjJXyWR4HGo/jvz+GSwIYOHb7V
zPDDUOU+m+mNaNZ5zOvY74Q6bztlsF2aheP2+2n9YkggwdRVnJdBUVN6P6tak2iZbdfGWV+E/aZK
2Xjbt4nm28mPsjxfPAq6jkrqjzApkdKH9amoIspxZRkvItFnL+nabRjJL7YYfwqyP69LNtoqMYjg
Pevzo/1JT5OlKEcpvLRj49kzgPGQLqfuQLr/ofj/+ezgSeDaAMIjcPyptznXID3ryXEuc+7s2jTZ
KNXD99/n86nIE2zsxICZ2Z91mjEQr2bgdc6lJrkOjcFdymanRRRHmsDRLqUWhKX0n/c1z/w3jmcG
iWg/LL8i6emY9GVIPsRNU74Mym8pAT/zo6nG+kPvM2VKfRCJuM6AYFPKfL/4hAjrtizy5EYxOmvX
zFg8ZGB6djqWg34UisiNUTkMvp/Rf91VPj4VFB0GOejrcaB8iBnqURdlEw/RTUZnykbKNXu1SGRN
+3dvda5DEL+67IGHL3AbX+YgR8LBRrchix51a/Dt1DlznH7/Uv/eAJ9fSlfJQjnEWUzvp2IxkkVu
jSm6wchPc36BezeMK3T4MMAAAI8kB2s3VBoX+hf/o1/yTVi9yl0RCNm54gMV5SP/nEWBbAhvF7Yv
ojpV866pay9OLG+B5l3mkED5jUiOXEVUpGGNK0JklhGwRdiwm+jHNcG/fbjiJ/ruqh74+XMjU0Wr
BtHx9Vz7eF8AGwShmbTWuYNB4ldhIXt9U87bRe6jbZ3pod+mUeMvi6SdxkLtvFhP6209g1CKEfT0
OxpM+wI0mVvLg76dRPtYl6MGTE26buKEubIDLbKeLHMBx6VfVWY7uGUOgMLq7P+NVuurfS38VO//
tBCGD8bSlZtRy/pAi9t4RzO927dzfVdC+d9Isdm4y8hfOopH4B2TQJD+esWg9H61DA26gbPjkvnt
Um7+2zmqf3P94bKJdo/b0oL1UGvKN329PExt9Ht9OTEatxGeV2Xe2ycl6++AHGV8hm7wYrHstCo5
6JH6q0rNUz/MYj/05QJcD3xp21WWa6i080QcGfRUUU/u0j67os+zr6T+NW+7nVbWsosWLqBQE24X
V5XuWnZ014f6bWP1qpuqDsol5tYcxNNkxr+7xgJ3MQQ1XmaJQBNxFMPNUorzWAK5653Z2UR9dk5m
cYhWlOukpg9GZr6ENB66zgiwgvRpPe7ppPsgwD0lG671tj6jx4TKM3t4UJyHeTQsT+kN0Ljj2LqV
rL+KwjlTI/Y0KbzTF8o6ImnupyR9FjKFJb2vnmpQkq5eTQmQEPOInEnqAlraqPq4+NrU23SM099J
mllvsdIgjNefQ1K3TtNeYnnZy1G8tQY0mBMbWNc8gQoqJ1zEqBa6S1/JiLJ12S3cAbFJM+Uwt+2+
lJXQ62sEouZ8eqC7foxRhfHMYkL0qd5PYn62IgJ7ftpLk+qRQvdv+CNvI5JfY6htl0Y/Dm18V5dw
3Nplnzn5FsH3wauc0fLMJsZdYppbNxudu37IdmVceIWKfLpCkCZZV5UCtHTQ900dXSFj6qWYfORj
HFR1cW7r7J74MVjkaj+oTwjOIV6pbaSqxZcj9YVVBIpk+YUaP+Xpcj0u2cZR6qNcJ8dMLo6r8jJB
t1dL+b4BxGhG5Cdg5tLqlRPHRylAadPN+jD0Pt22Lz150DZaOe6bWEFSa18Z1kbOo2OsrzVNe5MJ
cx+l5cYYpWsrq/050TZ6qRF41f+kRvULebZNW8W7OC50pLYA+xWtlfqt+mdJjI0zads+0/1lUjZt
XV2hH+KOlnmrtCWWB+BN3MVsj0oRbqzCfKl06QFtKk+zJwrFZgmeIB13gM/Q7gPHGVcovg1Sd9uM
yXMSYR5P2UTxQlgiG5vSPkrAeydeJqoJ7RuWsAehi1+zlD+bWetKevg45dVdy7IRkwaKWXNRcYvB
nTbowAMg9ho5Gl00j1wnTb1lsjgHBs8eRRCh+tzHdQzedH7L4+cRSOXSKLd2Jx7pAPLAdnpN0rbD
/g32H6javRljLa41zf+63PIwIdmnVnc39suhx/GXZqo/aagLsCadUHX1xriJpOamt00/zuWzALg7
c4LJhemnjRbSqukOMpEnsmIBEKnBDdsEZGHpZUWPDPkNDc9jlaZXStiswmS6hyLh1hk64uUGY1Ls
jCk2eKj846qnLp6W5WctxZ8bhP40xU8pazC01KdZwRmC5rarikc5i0MUDEDEVnWY+w5ybsY0e0YF
7x4h8Sn8Z4xAio7HEfAiPLZN39n7Vu+xtECUiwE6/VtdjH6oA+h0QH2kPYgPh0luWefNRuX8K6N6
o3X2szlOzLdyhwIt4JIwzV1rNq5SYe8QVHMrxbhVVRZa5c7xeJVNnD/2P20qDlaebOoOkPo0LV6p
mm4+g2C3lB6UeHFVxyGiBenGEM9YvbGRgRRKj+vPGB2YQocTsDFxnGItMEvWmNznSu9NFKLk5SlU
6F+kJz25WU8FjQbIqiKPAiDODp5A+6GX010dlQ+G0Da2yH25whRXPK51rBz7giERh6GcvSo1rrRU
fiXX3Q5LAiB7tN26knFsIM4jzAQwLieBAiLYcYyDyZuZ/RubYleC/RRm7+s8u2Q++yY/pErxa2oF
0Nn22MfDq8alpOb6XVgYb6U5+ZUEiLI3i1PYJFcxKjC2VR4TXLybofCzePHW3Zo2FkLtkVdDMSxk
+TSuSvVR7TrGcER4/KZGkmkBdlIYC+iO+rGM7uo0IhjNw6PUoyUfFmMQjbeFWrPe/2n0ZhdyMS7p
dILva0NJBQAnrx3G0EBx10grDSzZcms4KFTk/fOc1IWvKtFV2FneDHrDNYClC9N6VAvlKMZBcqF0
eDp6mjSQnrNeo99Qbwur28uF/VRpNkFEiSqIurUgei1NuxE9Kkv2cF63RJwMW70zzmrOAp7G4jxU
yS0l1q0Ovl5LtBtNlXK36DKfW3eir1XablK0wRRfy8rvmX2yLsu2o0Pb5BuZO1tl8EZyE1VPaZUd
zFD7nSXDfunVrTbQtV7mY4rwzOAoz0PqBNGUroHIfGkVeAfgnVQ9u+FSe8jHJsiwsQ6L5LWQ5G3W
Wm6sTH4zwzDKc+qB9WYG+o+Uy5LEeHqCdw3bbWVKICLlw5Bp2xI7cGM2vXXRJqzn9TAZOfGHBngy
VF1X7/oeGcDuoBX4n9jldaELHyIVVM64cVOr3ApJuk0JAktxYy3ppnQwtavAF7HS17ef9OzKKcVR
q7nQU3tralDchATsw5ymfzqlPju9dLLVHPmZ/kiTzo/j+ChRhVvtEdZ3TmWEUar57BTDLzFb4MQd
N0rqQLKV3cwSAky/pSu+lxxxTif5tR3CfrO6JRRttC0bnTCmzTyrHGa3SOJ9w+RjL1vK4dEmJgty
cNYwJZ5Cs5qOlkgSX7eHw1I3J8otgWTU47/bG6sutMsL14q7U5c3G0mNNdcOFd8JZz+UE2/pHMsF
46ts64kuY1cuBwwrvFQB2l5N6ktN33jfDzaCk9xZxirprHEfSWXQa3W3i/PpECbjdJUPWn2lVQgV
pCRQ6KOMGxXGSI9IsMk4KnGz/g30/I0l5V7bR9dhIXkyN54s/S9W0GBM+/yhapxnkB1PU5zdl0bz
i4NqQa4tiYFfTsBY9SH+1Rh14KBwv15X0tLfZQ01bFM8T0ZxOyf2o0b2tOjhCX1ib2TSNVEFpdOd
cdS8WDJ+parBWbq4Of+dKUeb0Mr92Bqu1lhrlCtwfCYxUC2rkp+Z9VlTxL3CJVGo2UOMlNpk5bXi
trxE6rDBjdHq3VSa3zqBqnYU/s4J3zM1exobuATFBH+I2fN6U03vkzg66BqvPiJY4g0q1Q0HAdEz
YeluMkWsuBakJs2t2uVeDpUrtY//cUbtbOXy7EaADTO1hn7CZRwmv+3Qfptk+Qm/cuaFw7lrpWSj
hR09rynZjh2NYsdIvLAQ+g1drOukS64pHhzzcD6oeXJFR8VTWN4CeuQcami7I4PQxxxsVJOvldIo
fAvfeHqQbZM+oJqYe3GmBLqNkEASb6cEuZ9KPg8jJbdYJcYaZnRiW6uj/NBv1UTBjkeYae2pFOTW
owugOpAOJwvvuQxR/2qLFVX0OynkxyYy920lrmRnvMOgadOLKeimbmOnlhT0uWHiPdJcIYNCrlz6
DjR/VkaBe1mCtXk//JHkxos5RyrkFeZShz9V7hN9YH3NviaeHW6xuFFcoeQX3bgJ1VUgizylgYqA
d8pVqzyZde+Fve4LhIY4E4xO8asy30l2fHJaaV/M2sFCh3S97BvF5HBq9pn8D27eL7EWHcn+ngBF
3sfhEEiSnmHIR3SysCVCKEZSmBFMqQqCiqhELc6bbqoHWy53Whi5HYDpAYcB1RS/7YjKmiV5UV8E
bZhtLbZLBxgERFiQTPFhkc0Dt/E6fUVmQIGaiJOEX/TRfv2K60JTC21ArtHYVMisR03/z5Ai+uCo
/nrtpDEwF3TxjKG5xifFK6VqOxZhMEF0l5dpW5qpFxmdL8cI6GXltnIW+FEZVBUL2kTC/s3VO4tQ
2plMtKQtgHacU6Hd+XaHsiN3xjqj66+vTzOU8qGJ1INlNIbXzKGXi5t1LjXlieKzVztvmkLCQ3+t
7p39euN0cukj5erjRxlIfDPBcdg4b1kz+LOD44ND6GnWx5n2Ih5hfeYpw3yKZZglJrMVLnKQNBPT
mYq7seqD3nnJsuhh5tZoO+MmbhF+5fS5Z+oZe6nvTWf0ZV3baVl1HcnhbcGNZ2Al5Q+hVro4/b5O
jUlZcN6B9X8wE4hfyHZMbpoZfIFi2VV2eM19uKoir/PZoQOV2fN1tiSRN0XhoVnIi4U9HFNZ51YU
tzNimn24+I3a+ghtbRwCHyLHTVbpQO/GnZoDmgfVWZRdUAymB/HosP7d6siZObj6TIOzE+2stN+W
2hJoevqUxCs3wCZ4QgOKVQ0mJkhm+7wk+u16kUZ6fL2gIzEaN3lk7NdrBdV48mXKx1a7nbX6tUyG
QHQzM0YwZiNwNjrbcLRu29YA1Tr5NisOg1nXTu9xLnEdmGPy3PsWgKVRmS5xVTyNCreLifYU469D
JagkyI55fqvWC4u1O0/MT5yxhKLyLGITLGG2VSrjD/sxMrOHNJ5v456Qh/LEoMw8qSJtfQwVdUMK
ENhs+bB8on94A9aVrr6yQzTLX6+XIb+V7XlP+fWKhqTfheae/4tvSNpTKpW35dRx1uBQxPEgwv63
Lqzfjtx5Db3qhaimBF0RQQ5v6zngxtqnYryqYYEmtnrT9idWqWIn16tZY2k2hyVWg2jQXzPEzJSw
2w12j0AE7EFz+RVKq2htKAsPihPK1PMhUjuyZz5JLsxAKsODIqa9VSZUtqO9lmS3ckNBQHnCu+Bq
gSCXNt2lXHAn19VKDoaijw990RDPk4x2UnzdgCKLkDdZ53GdpN6Bx1cbKuAnNs6Mw6mTxJfREntK
2X/yMLU8OcFG1ulRL0Y8DjI/hrahhhA1WP8lS21vmubb9UCDmfM0GSHOvsQ0nBloUNj1VqGf4KVh
HXA77XQ79+tCecjSzAwQKjmsKcHElDNNWLVfR2a6GaSRMlS3n/PMr+p2x27x2zrsNuuP5CwvH5rb
YUb0tjWax0GfX1JHgvANKKRzdg5YFCqFJOZK+GBTsOTyJpJv8vhgt8lLPE0vbWMa7P3sIpboJudU
Tro6UMuKs0p/cxJ5s35nNv5cZ68yNNHRSh9W7fKCz8xx6nE4e1YDG0vV/AiWp0nYuozTToHqZjAe
lqOUN8GclgH2Q16YC0rOxdbowOAqiy8r7R6RfdL/7pSy65vstVZKkk4HQTkR1Etzqez0MITNrTVX
rw6qNK2G1vbi13N3motoU9fxYRDzq5NVPjcjl3UXsTWj3foNC230NPNRSaXNwAE2Gr/XDa10I7Q1
Lds51rBZbBy82LpMSErHMPfZz9CAxH7RK89esv30b81v3mSE9slIuZHo0NXa7qqP7Y1uRjeGiPd1
ZkOanh8MIndMHDZrtArU3JMIg0eJGgs6z5ne7u2RnWXBUojhs67Zk1SS7TjDQZ6Uw3pVMQEQXm+T
BcAaO3zkXykVeU/EDhyGXxyOTbFswyQPRFhdj2a2ybQIylv8HEI9tvTpYR2onIjzOqisGK9HhMhL
iHf8pzYJc0TPRFC0pW/kJ9p0Y65i1FkPgjFbebaN/Uuf6tm3BTVgTjdpkbwuIWERjj/2ZJR5ykCa
ixKqrecI+2aB/9nV4C8rz+qtoMM8azARV9WmDSByD76qq8tZ0FEaa9XqOVPxvUqeo6jYanO8ySLz
kFjbeG48IYWHvp/QAZx2vd5f6JPnCCDbf4w5Gb2wCw/JQDqmR/dLlz3SNrlDZPy60vOnWSteHBH9
1iNjds25+YPO+r7MExMScPFH6Qvk/FLiS7aM0qiBVvTQ1yXO0bxXruLavBvEcLZEeVSa7raX8pPK
IAt92ZlSqFM21U+Dnr4IuAe9Jm7X23O9oFgnz2bpXBv2+KqV8mPhSLGfJtiVUdm9sEeu9WX8PZfW
Ppumxy7XtmKZfqVzsZtH7brll8bIPjYolHlzGhsua/Uq0tRb6li7eKl3ySRO0ji/VEvhrwdUA/G2
7K3HJZ3fFAw93Tyj0qgm9UlDp6WapwsxQeGWFhnmsFAUrM9LUe11ozlHWsZcaCmVCkP1KB/tOwVX
FUiV6xYdTOm6JPvNmuTWrGvVzdA3cQ1rFcnnV/WBi0qXCUS0hhDXRqSEmyTdFxjhpO2wayWNdYhO
ewZe0nOq/GqGki2xfhr+jWK1pA91ezMNSXcpCB8QkSbGUYgiu7ZCCXNpoL1yyFDJOpi59dgb86Ya
+xdVqi/JUD53yeyz997SRful9vPGHrOjcNJLPimnxZRv/j9Ekn7XNaH2EBPlFd1+Eag3TNACXCHV
6AuIrVHMe6klexib0o+b8gGjqLPhDNej0t85kfhVGuEOrsttU4SnvM//EaxYVI8DUr5tHOeQYJro
sdelK+QR95Ucx35s4EaaViph/hCdiqa7tvX4hbK9X5nyrkjGkynPcPAL4aqUojo7Udw6Ut+EM0yu
lKm/xdw/sZCfgSyYbhzza0M6/i8f2DNITYNTD7tXo7VCqjvW7Ro8FrRyANHdLSMFtEWPb4olv04U
GJ5Zp+/sMNyuZ3SqtH8me7gvOXAbYthGItopZTkwI+epT9RgCumBaP1ts2CEkfdAbOaTWRc7rW2I
FCqNAr36yzHKa6l2DMJ3+UTr59At+iHCKoL6ohS7GLtzF6eQvjW8C7gfYcDLGMn3DhKZbVxu2yxE
qajxrS66M1L92ZiqK4WbAgkYT2aCYaQmkPjteDMqKWdF/kfJchD5XCLxaGp+H5pbOYNwPmnYVZOx
CYlqSIUfJUSgyhpuYOkW3C/hfe7QZxa9ukc/+qA37SFP2jsAzZ2nRfK9HIX3c948DBStXAt3L0/K
zKMFJiSx7AAtoDc1i9AIbAJh6jEnbXjfUHcCc3dqZ+dObSakOaT4Lk3xRWnUzNeVIYgwQ7DzIaIY
sAQpSaiLTtJdFYtjDSU510ncRm0zVXnAYbPtOgYqYerNTusqfUPavIMI4aCn1J1Elt2uH6ZbiwJT
e5dDwXBnEsnItrirhbqd5w6NOcJio3tA3uWoF0UcOEtOuak3aNSgPKem1m6ZnO1SEJrVTXloG8l0
hTUrrtHkT5CRLRhlbe1Kk7pnl1FzLLOXNf6RlP6+0mDFV4TOVk7+oY72/8wu0slblwAhdea206ON
JGj9Wc08b5wyLj1Hz2UXFcenhltLLeDK5gaw4UV2yca3KRltqFieBTdhBNShJ/OtUeYPo6jOk+Js
bVNsomHYWTJXXm9fICI+65n1Cy7+deW0QZ1VRyrgp2kmndFK86FWdD8xxYNT15dK78kE6Be18liT
plilPwolWOMMAId3skzpdjGoxyAAL1gPKEXwAdLE5miwT1LX3A2IdPWiPJF3ELJ0UMCtLjk1aXES
s7bvOg05OiZaRbPWVRUC/IQDX0VqwK25tShZohygOYew0IgrNpZRaq7EATlUoKms5lfZK1ucSwy8
OmpXF9E+M+NtKpE7LN3c+CDPqXBXoRdm426QE1rUteO45WK8hnSG3aXubDqM1FITIvj1IzVOvbE5
myjIX6WR6XUtt2uY7xpLSzHus9h72fBr0IfRi9QS5LvyYmbisNjFPqYIasvUUJL+Ru2oXKGSMcCc
LBbnalL7BpYS01c3ARiuoBD28xSVL2md7thAV6VTnYeuexE92r5Fflem/SNH4f+RdB7LjSNBEP0i
RMCbKwmAnhJF+QtCZgZAw3vz9ft69qTVzgwJ011dlZWVCRMCAW6gZncrFN4W02u3VtYJc/6QjPqx
VZe9VtS/ckXSm9sXXvxBgQ18YH/Bo7hgHvAMV+uk5fFHPKqvStsFHfIl9TK81BMNJHb0ubdV9BzE
Da24Kx5h/VaY69F0i6ut9C0HeU4l2LXPHfEsLZTL0JaPTkeqVA1xsFIHTKI6d8M8+Zqtb1BYSbe1
Xh36xfi76MpeYRgY7QwOovKPq7eBEVOliQ5YDijYoiExJ6GbNX+VJurQOwf7L7Nij/a93+TZLs0K
ZJfHU4NR0qroe1VvnirV+6pKkexd03rponyip2QGc6nfOeJPsTxTm3r91m1tH/17Y2L4JgEFfR7o
PMIARDSZjKexytDAKRYTFNoU8UveOH9mPUMw2TvE5nSYyonToSh/s67AhmXGX0vnr/fzcIvS5cGx
qj8ycewd6rR80k61M4kNRlq9PxpNtyXD/fGy1RfueBgd7VYOgOYKu6AR3bFLh3Kz2M5D3fUAUlGY
cJKk3vCorRM2FOnJWnBSUorAVpRz0ecX5uGvKxk1vfpQrksNoKMojb02cMLFRQSgpLAFijj34Zo/
yeJocJConutf1uBjLbRLM+d/61E9iaZRA3KbetuthDq7lfBz+SaW5CQfhV5nxwIPDJDCJqRWQ7yG
ZH51t0ud0JIqfV0fhK9AZrDT9TtrESCJ7fbeO7T+aoGDXBnOqCkDij5m/B6r7qnUkK5m8FV1xouK
gA4T4ztXFCc9l82M8gWPgL1maFtZK7cMkMRN9Tp0/U8xJs+M0eznpn3pRHwSNfMSjqdvUZT7muKa
2RJDPamK97dOtfNUz+2GODD7Sxw9WAr8FEWv7vVIBtXWf4tGkHpO373K2+zxti045hedk1EBTddR
gtuUliGhPvuepNbf1rN/kr74qosayKFWwsaMERLqPMt3+/JUrOazq6gG3MA4dB16+YPAXq7HUEd0
v5lXv/eiu2CUclszGunwCXf4S9zVVN0NQnuJXPt77YoJ2WXoVZWuvztFmv9DnDM1e5L7dKXfsB2F
xRRK/WyCoqOHNNOFb37nSLazhvRHXkiTuadYXyXGL7YDuvJbmXxRef6msQ5nQbvb2Kgm1eSLRR+3
1tQDwy64YtqvSQPlgr/9W0Tqxijqe0/Dq666e5Q17zElad9Mt8EEUB/BSCqlPVZNdVyS8QhT+cYe
+ayjqj7LQ9dMZ2gRTh2SsfharVV+hwvU1jWq32lsv9fZvMJNPLn9vI3FgpFHVW/aiaNGDD+eStmf
Ry5AaFTBI0gGP8GwLCYky6w5sdQJ0amk8BthsUCGiBxriL4zJUeYZfmD6tBPF+MArZYkPMuKc2Tb
HguhHywrfSq76jZy1CicJpWlPac9btduFIJHAfZ1f7QJfxUh4rc1MqxAb8XrBA9gqpObXWvPnbqu
X1k5XjS3pfHd/crrzhpyQsl9bRnltNLsaIrq2AvrIcnrQELgJDKg99ZI5ojqNiThXVmPS2DGMtEf
i0fbbj4xQ0VURd8bbrErVXQ0VKvdwp8aN3HcHoQ7YeNa/MirVSv7pJj4dy3ZeVT0owy57Vhf1H76
m1oFejx1nr/2JZ/rRW+k41x9E3I98KCMX7dUaSAWNPLRyukN8onYoy8vVFqdaXfVSJcnkRiHomMm
PRVBFLsbaZIGUMrsV64+IZh0TLXxVKE8JvpyV4x4afWLcrW78VNH/hRdw89Mz58cdwUf0ADS3X5j
cOAqpEIqYXkjwyQSkX5cLq6vz/TAGDo8LysiYEAPlZoGpYLqEAhoR+/H/W0s7xFTFCDP7D6BPKQZ
xkbU+V1ZbTlGAGANIjbt6LH6iusVINIR9zxXH7OcVs/qkeJHRigjSWuw3UzvN4/twndjkrS0MT9c
jH43E6GNXCRY9YhmZ7trS15/ooS5CoGHykJZhncXjNoAUdmWrm1sYzf5KUceXocNgDLp52FlC7Ku
GJh/VAr3IUvqE6MSDFgLsXHjQvj4yz80ShPg+hD2PcQFbaJ0yrovCoN92gLgpupHPlUykyWjgfUD
iJI57m4iZDKSxMH7qw+IamlBzqwwfhIFl8e4sS/rkSF/ks9ZrkkJv6p0tACJwCwBEIpdagN1w5aa
m2cJmskQDgTv0nfInXifIStHksRKGF4c70OLECTTll3Sdbsc5oPuftGNG2d0exBr4ouqadx4NEDX
yfCroUfrS1zVxPtoRrADMrIFHcm1eujT9oRMKwM1w452mEHsSBAghqhykeiKBN6kGTvO2wYqcRoH
AK2XNEr3eQFBJIuaZmP1oWYrPs6UhzwnmkFa8Grv3NZPqLkd5V3F5vAazx3gYbKNo+kY1deiUU7z
YlzkUsPWhlUwjNuxo5doX1jq2AFi2L2ZdEBqpQl1Az8oTcIp/kxXim90OWujnirZ/mezzuPwzVn3
C+1paJ0DCvu0IN5bTg0Lc3Y+UyYOWYJpK325wtT3rbZe9XU8ayn4QvbkldkzrcmnuBqrzeyYwVqe
kX1igkV+mYfL+jDZPGSN/uywhQCy9g6NWZrttUPjAn4I1zKprZ/TQKXOMfRLX7Y+5kvlUHJmKjdb
JIfVWMkwqRNEtG/jvqadV6TbHk5QoYPwPxqp+Vkaja+SXJcGw+7DXmJVHNuOA4XsqymOiOv0lFAD
BwTRGp+ZGjWoEnQjBeyq6wN/Ys7LAy7xT2X6IhkDyuBtCyd0Es03+zC2qcf5bSp2HQulm54JYU/y
QTmpuaChrQZ1au0Kt9wvLAmenG7hWOaEKgtOXhdXWlp/JHGFr5ILy6E4XwrnPuX9FSreVoAWDN20
c9V8N7W6OJRG5jsIzMukUi79fspvTm0EzepscvWn1Nkj2YV95DizbwJG9DRjunLy2+Y71h30ZP89
har7i4zYmLgbuTvw45Zbb6E3IDH4HpzfsGFzDnsumRVLus6jsvv+EdO8X8YNA/6I1vsLPxLzQVe0
DAJCQemysvQ4Bgz3yK3JlnNWv8lVKVi47AK+fQAnjAjoevkgtz//h1GY//+l8knrIGM5qddBZRvo
cJHupfTy5oy1mzYkxIcInG1lgSEfADRS+UpLuE25fC6WCJsJ3iCYULweS0V5lmd7VUIILqNTBnOk
FIXvAT3ztfJM7POnEZIK11J5P7EwN0VkB4QNHqOEkFlZNCzZ//BaUzkWtN5lt0byG5zuT11Ymw5E
hT0s47v81e6WU1EclKY8GMZfFuGCMqLiPhudCCeoZ6Mb7yiLQc3ekvVbprV5Z9/AvbkelxuM53e+
nacqn6Qs9VIPaimLk6dppj+l8oVQ09YWWPjyBx6pRC+FYuhAyfbQSoyJYIHqtROs+Aqywnl5mdL4
XqFd7TpicvyprA/NMt3i9Kfx1MC1679jd0r7N9ihAQPCFyapfW6fPdJAm5T/998jnp9aNiW9rwNb
mIPlcZJGaMQLHlDjYG0Oua1W4lcGiAN8NTemw8PhIZdv/AX+o5LxtAxZkXuJcIsVkB0CbwM3lBXJ
3S7KJy1ffuHzZeA0FnMrzwnunAnigPGNgDXIhTos1pLemuW8IC7ke1N6Ykd1S/wPX2/5+f+iZWfL
69Nme+dyrBPBbJGdsir5ztddOryUsuVuPpjDu+KtmwaHG/nzX1CmvjbHD5k1WvZ8GXjHbnnn0njT
o/uHo0G2nVVt1+pauHTNRksSGuxf9ED8VkF/fDX3yYwAJs8FTgkymguk5tccOUqCxkKXgI+QF1w4
1ZtXx3sZhkcQXKtrZewxXyWun5XxRrHp4fA84FR7hzRddvxSkJLwNA3rVgIC6+kAAXPZOs6rAi9E
w8dTbuGOGCTbZxbRdBmcMHPCphyCxpDbmcc12suGVyyXRxaiDAjaGaJYurG9D/aElt6y4UWuQfmP
ZKBiV8qzV0WDr+iB0SbBT3SnhndJ8pKBaOpgghI2G/Er/4EMB3KJK58J6RPPTsZ0eZ9EAek7mz/R
/9woebwvvR9DXNgr8fjCMUfA+P/9ca02WbhmYL3AVl3WaaNzR1Gn/gNAahL1RfOtwdxWES+U553X
b5U77OTfctlD9J55FfBX+aR4Mp/HiN07sCx12vcQpLi8pooCYwQETK7Jum5lU5tnLfgsBLkz8A4F
sifH9P+hKzKanazgFOHBD1w3aiaQCnp3QdHj5tnK46M9Q8zIn/hCxYMEzkvQoTPytnnQ1tD78nHq
UhOQRP2xX2HEqJRXhBQeEFGPXcEemAQii8UJDcmgAJpbCKiNZh6XWD0k6Q7bnI2pvOoKwhusJw7k
nC5WxhJg17I8BHGqV0EcWMydbVzYTnPcfMp6f6LLx7Ptlwe5/v7fadYtg2ckhi+NVNxUdiL5JnwO
sxJmRRM0Nar+JR1jKOIJBDzmaCv6/8or9yOo37JZPaJMDzP7mmZdIPui8umKBVCAvzEcsynzeRoR
Z36BE0KvG5dupnivP2TUlyuWqVei6NMUFdeOWQaPpLTr3UMRf3lxGBPlOsoyuZO48mX1YO6wUmPX
b8YVUbwhsJRXaZBBcjAX885qvyyDnlb95/+n8f9d9nV/9Uj9iAHy67LphOwCex+aw1lJsC+wvJ2M
OTLNk0VXZmcyO+IjqBMpk1qZ8iK/u+yd6ApsmaDDa/W/PO1/GzS6CrG+EBzkZ+iMX6iE+8x+gjjR
NR+WdRuic12a239fUVAukjalLOdVjD6GbDIDKgk/cez5cs9m9q/Q7TP6PjI/YH96EqxbXuv5iVxP
1hUrEgM4+55iuVAr96g3YNeKe+9XL+BVurA15FaTi4v1mXE0yta/3MAsTlUVJ4Ybd4r9otTXmidr
ryHp2mWAyhH1LmT9lPEjac3lXNbyJq960NG14elV7H35peX8pPfSWN4jESRsYLn84cY8muRkxPqO
QJ0TCkxcPlh+2pDRFVb/pSvaasPijt41/V0MVWBBGJWfaRjl3egaVJ/VR4P3VxdHTGBPBXQUrfJO
OQBHqcQ4eNvfNLEgYs4zgXJEmEAplVdk9+6Z8uxMLSa+9kM72S8sVHzVN2P6qtKs1b0kXEARWZPy
nGSshde0buTx0IOfm7L4p3JkhclMo1GvMimSkYU0RMY2bsJGIXruGobKGWMfFIYXGFFOhk1eaW+0
pp4m/TLjNT2St+FNGhrlA+89AjDqCu2HpdHBFVLzQu7Nfi840c01oudMsV0MV8LLv2tRyThO8Rh/
gDYAoWdvTAWFEjVDzDAYGlj/arjob8aIuBFIMXM//3YQe7hZ3tLSgMlo7junOMrQ1zUz4VtGHvYG
exobcNZGQ36cxOaumBaopNUG3qrTr8625lnI7RtZ3t/RSR90+qvUJrA0a33e4tQdNgI4pEYNhTQ4
0aebzIEdoOrYsPZqL1dnb5nXJoME24idPExcFhNppTY0Z/lZ/fJpDe8yBKixtRMjstJ3eaBYHKYt
osxcrN5T0ZNG869k5iGPjnz48uhC1uWewPmtTxe1La/Q2l5L8BPKmsBrosMg6QxacltU44tnxPrj
ijizGkkYJDvssVDlYOLdcSGx2e2i+hnCkMy6+VaOUt6w8J46NXSgzBjklP/g72EvQ+Y4zbe1Os7u
ez0kD5zzafVmMZMkP5xPzAH800Y/8VmqU+0iK75wCQxblxuN0R/Sn5m82sIU2CSi13NynoqRFpHp
gBvLrwflvaDsvZGF/VK55wyTW65HZvlEGG1eDjJE8/H89i+EsDj+BUReq4dBONMsKZrXMnT0w689
q4x7fg9uSyGsqQSxbhPFRPPljLYNh5YCbqHLDNdI+x/5RIRMyxfyk4jO50y7iO+hXQdKGtPT6325
xpgVuNNElw9MQXqaHxzYOVWVsJsvFq18d1LH9CuyWaU9eej/j0GG27mr9klcvje4I/PcJROGmEqk
LqoqlDfC8oeJT3Idmw+y+sqcfocIewTIIGSkFZz8ik6GSJeizsOsx1jxh+NS1imsbZVqlDBHMUBa
VGXfLPSY50FWjT7nti7lvfLay/mTtt7jVNR77lfAcd64S/VKMlRm37yxqAaYa4v3lDvoyBuLvWLq
L71ZbGvoiS7HVVRb+4oBDW5W8JfkdbHGIBD+dvXyUrjVxSrLQINtPA8scO8qbxXLcj/tPlvbC6AP
lnMbzB7BiQCzAtEPanZeqMt5GpgzSixhX1OuEIkAS35kRObh/kvmchYcWPa/CzXxCNFDjxOetym/
s7NxNlfJ7KlfZbJUCJVj1/Vlfp2CFMqwRr8joUWsUiPBlE0ZeZKJx7/nr15LqVZb3s3hNtigP7p9
qPXxD2TxGFS3CbJ1GmAPNhUk5OHR1cW3WsDjz4vjCsBiLRBWe+ZiEqq8utGk89nRQ/eMCY0tkjjQ
q9TF3CDrDJdTcgUgEzQpMJsKhCvnra6idzjCdTPed3ZLp0Ed7rriXMeZ2WmjVKgFrUdhMiux1jDR
a0hNCdSqBUH9il2MsOLAEyRFgYBoFep3WTYvbUkDXq1c+jIWiBCJDJNoHXGhhpSTmkkAsXgPo/C2
uLXfL9XZ6Nl3iSMQaSqX2V/Toj4sTXtYs+QPMhFKAHHMPHUqTW5pJczgg/edTMXjms4wBntGeZzE
vaU1/bgc6jf0TkVjkAvkNInUT+ykmcwD7w56mCd35lP+lG4leWyeE2B+NT7qAIRbmD+4xKTdH3xg
u03Fjd3rHHjdAsZB1n/ZiJmmIKIk0SZ2o+Xk0nHaog0LcARpAd17nfSmGDFfna39sEa3NXUxNpwe
GmYgYMYUH1a3zkeknoCeMCcp0zRwVuNv2URuWJTxRxJXCy1/xr+smWxYtRcB2Uy56RGTI0DcRwh3
GiAwajlLefTSiJmqIfq0lgKysDnMW4HK5dZuVSswl/WzijRK67zdDk0Mv19lQkZZSuY8HYRYy0ks
50nHHtmZX9VmpqARyTGxcAACWme6rmo/qgiUfjasI8akDBfEzeO4NMOpiOKaSRg6e/tU6Z3HLCmP
uJiL3Qx5H1bcyhSFZqdEQMGglDq7VATM+wPYp5tFZ9BUVaK3wmXcKa7jv3ZO8DImNN5kK6wx6eZl
qUVP1Zt2Q5td01TBkGbNru6kvvbct1V7j7qJbUDdVO4DSuK3EmTkqpjlMxDyYVjawwR3M7SG6WgW
xtWkJeK7lnnQmvmqMrN2BU7Vg55b2U72Epo9sQRYwfHBCR+b3pbZ/BTfmRBcj+uiLefWAtLTKlwA
mOFHX5+tyVQnowNd2m6WuTIoRHv46EtsB17iTOdBH8uTzoSkT9MjBmRpmpPaeXTJugnTIUfTwiIe
vW06NF9KWv9ISyC/1p2X1ByBUDICt+FVv9rK2b9BkTrG2X6M/izMgvhq6mT9RkPv5ysz8+qdS63D
0RhJS6e26HZjW8anpaCBxCikmYQlJP2dnrh0dh3buHqVUA8p7+MQ2Y4RslFNiXKL/Yyn7F3piSJS
bX6pNb+JYOcN9hnHXhvB99U49F63b3o04xxvr4LqVkV+XUoSK2hAR1WHu0ibJjSGocd5Vv3Gh/Wt
gTRoI9evCg4baxYdiw4QmNZJdtMtOLWu2VrAsm44G8vgQ0ZhiMoZ2ccWYUOU3jkz6EML2g59ppK6
Qc8IcAYRzzp02rDRiuc8G6Egl+XeVZkdy+PPqunwqsmye5FxPkcD8T7TF2PXsetaq/gY605q82fQ
M7tya0YU/jVjt4W7PA6jA9ID+TppoPOuFimyNTwumni0FdPaCDDNrIoAmin9o2Q854n9N2W40qQp
YJKVL7NzX20lQBP6glQi3FMIIlAyLYDAargCoQia801pMG7YMkII5wsuH+CRT2/+qUntVxH3j1Y6
+lZHuNKnM1AqqQZYZWce3EIEWW2FonLZppl6sRcNfvUyX4p5hl0Qca7SOD3IK2lpiDhjdDWh1rNY
tvikvVamCplVzDc5dBvr9Mwma8/Deke2Aw4Q0VOdK2XreM3XwBiAji6pVhUPeroqjPSosJHjGIvL
7jHLcPX1zCyIK0A9I3WZZItq9Lwk4770Du2a7MdKPwG5PjAFEbhr/ihs8681enJiDMvitcwfdQT9
/CoTNkQzgSYxCq6Kij6qXukQ9TFVcrRwoI9VUyICpsSM2FofUOOv+lQx3Fwkb6lw722TMOwLDrMn
/71krtP4huPsojkPccQJNJ6fWbZPi1vcKi09dsK5Y+Sq8Bc8+vd69a2oRQ4wgWAuukcI9RsUurR0
NC0KOaxCC0fXmDPcgE4wQrXSJ/tWpNoH8i2O7+QOZ3pieWFvwPZgEGsOWi8rNq5R/EXf+6arzS5t
R5WJPxtQXrG3sVJ/pKX2Mar2d47RJ3Yx65+OBkM9dfg5rB9NrTz0mfZmtKCabtnvIZRAjR0oqSrn
mk89EBQMTQ9oLO9j5n/1gVnIIkRYEe6D9j1mPUdSBI+gsM/C7gM0Pd50MQe2kb+tSkkTT4nv0bic
nGaMZUFPU8CeqUcaGtRGb1yXaD7TVn3l4PhuHHwX1CVj0Mkaf6Boh9GUsJqUlykX0MzIIsbEaBix
bRJSVui26Wo/a/N01gzGse2of9IS7Utdm4thZpcImf/NWFdIHoIxjJ375JTu26jM3WaOWdVW3o37
efVyH9n+QLPSHU7lH2I2VppyjADZmdpuhtn8NKpub6X9FjajtjGL7Dmr6aH3banuu1lyB4WXBANl
wpCWX3akFZSLs28U3eNokUaYuTlAYJ/3+RLd5yUFPKg6e1Mo0pxJn5jeo0ffwRNVPGklEj/pbvTo
6Msrh/Vzkzmnsqe4Na31wVIr6tZWvNDBwiMbIyDmjXgABVueNKecC0AWD1/s1dxpxhp0Ghg045y5
Kp6wrz1aMkHMYqTMmGgHqOjsu156RwxmvuC1Z9t67rqNU1OGjIl6dJP8phJg2iQP4cJeZrGeG9f9
mTGzoCqf97GmHODEdOd2Sg59PWeBpsQvQz+9LpVWBALFHOhfEwtTNTfNKI70YMNoUfaQDFIapYbv
SH1DZ66hhjSk8FkgrY9y5os2DI+eZ8u5NUUJZ2Gdpu1KFrZJCOPqQlmiDyF5+6GFOK6M9ccw4YXc
U6gMzHa340qDS+vC1XZ+m4kMVFOZL9L69Klo6nOqGgCXpXKpDEbS8ch2NboqvYBj4yxi3Vp641vC
eUUJbTP2zaHBKgz1gZRBRjK5kW9SSu0po1VkDhqWrUm9LUBGmHGMYNkR5VrjSeeLAmZceddOFCzI
nW2S0XlhNHvnlbM0FWIqgfkrhoGLJ9gp59puX4kbe0ZGAlidjybwsYP9SKKJYzHr2HVnLaVbdYyQ
ZkAqgtaEWvsVc0VJ1l1Ly/sunfnba2rI9GxSyGXXNXNf2kQAlIAF5Paurh1IfyUTKO6LUunbtW+e
MB804VKgvsEoR6lBrlKMPULaT/nIwLglyFlrPKhM7aRYyCJCwWZu/ylZgHdkPC+Zv+lkQir3qMPK
XnJSP3tR39xs+cUU5impJ6z3tEdLr3cNBWrcWq9amRwyd3yq8ukcrfNz5/J75p1Nb2R5T1PlR2t7
SecWwy+Utc3Sob+Yzifp08bC/CnwqyrFdG0d/ajk472BW4Qijt9MOukXKXAoFsQl46ikI1OEieoe
yzL9Bq/YDg5rd1RjWttEFjL3IZNqJIokDEGQgeKHT8EONqoPo+xA8/NHvhAd6qKrp/qGcWcmi+cc
wvj0icP4g2WMITv+7Ol5BIkD0UhFpZPQB5bWQNGIT3RjyeHpyaSGA6HIfTCYmCSVpmGhnYwkw/jH
3SUiuo6g26pW/zjDfClJwOcSo6M0Uz56zTl61D6My4tgHaNjNyUnbXKAiLyD/MNxcDBCcpJdDWjB
tFm4WnHoQKRvYwFNiMGGqubVGUe56DThPDbJEi5rcilc/VNjlAIrqmf5sHBDAWZmBzaJDV+qnA/G
hCGROQd5BqwB8KD30QEuesKMlfeOWPJtBUcR1uQzerZxs+zRdkCKV+2ok2Y4jXUEFHgByiciabA1
k71a18Q763m29CcBWZYJHYbr6PyOEtEHEszz9sXIi3AkhPV2HspZ85JoOkJ0AIttsyHEW4rWIJOz
csgdsMEiBUG7MdD7V6c2d6nO6YsM/GbVGDWkkOznHg4gPDvo3PscqJl6ZC9PFgQI/SiCQ6ROoDPE
Dr4jz7JPp9EPOpm6w9Gv44rRpvad4YaRWnv+TR3viH1qF87jukfWyZ/bhAQ3O+Zq95TDsvLGSg7m
gyVoxRWtCSbsQE/b6UD6fFpcO1Bd1l3TMb5cajsqXF9+r6bJGjo5zVRnTEOOGKQxjGGnW2Mwdo3d
xBujYgbLS/f6kNz7Jo6YOKOvakSHWsh5+nxo8baayk0pRkg6XoigHfCTSgMBQYUxUvxOkl6TgnrT
xSnPZKBlxhRD440svBmH2RJ8m5/LoTowqf4iI0jDBhsMmrk85WaJz063Mjec+Tik7SyAuzVP7wsI
pUEBZdvGp7Xy1NSpvI4MeEfquGspEjW33s5pG3Q1hBsgWQcHJpPqPC8hB7BM5G6ZRrItfdh5bcTe
VWmS0MNFmXODaQknbTydu9plUqokvXaASHS+sIMrm5GqbprIutX2clj6/hXdC8tktFfGud5YrzYh
VF6E08peaH5AE+e8Vslr2iOUI/IXl/TXhRCIR/l2dlIgnPajaThyXNzQRG9hIZKiJQFYDThlMFfJ
yPCMhAJvrVByTICFkW7cuqVhNS0cA7x/CzkQhkvH37nVXDgr2dVMh1YehC+0gwL5WDyMIPJkfaCu
OCZmaR/RFYQVw0nBVn41qMPHOn+pJUC/wGWlOkkG9a2GU5QCsqsOzd9BKR6oYN/yledDWJ4qbsSy
/iD7ulGH9pRbkUoMEzuMh0iYxlsbKzHkQx4DZGjRtIAxMMYVxqYT84VB5xEFlypM8EIaEIxYmT/g
7agBsz9bGRJWQpbDCLoY20tTKXtm2hGw4DUxYIEaFOIUSDpYzP/YvCJLO8eswE43To1lU8BzwYbp
xRCfUBBYpnPPk1Q7sqr1JfaS28h85JRXZ4v+E64NHdVghPSKK7Bda7cxHLb+l93NuILutgFzcMmG
xgeL2tghq3WkRT0astSBfAAa3s8k27YVdol2cI3hc3bTk2DeVkpIuOvNhoHSm38iezk6U/5t9LQx
l8U+zmb/1ufrEV4fQlS1/SLDZDX3DJ5ocFPms56hjI+ricWp7zbWSZACqWnjy2Nkrj+qQXvH2mVj
TynDS9A028EJDBZrktzVWT9aVEcu0QTSyWNPFTNIILAPzbg99lidDRCmzTa9T3bxmMH6tguINhAf
CLDcd4UPHjX141wzu1kNF5sPm+w3j+hYD7SwSGDlq5NWakh0jViEW91ybEW06RQSibE+Shixo9KS
P6l67o6e7tNcf+xTm37D1eh/q0r309oLESEPEqjZq8geypQLN6qDpn/INIJpdpm3MsFdv8z4FaLq
tCWhpq3wlTJYYtiXcXno4ZHyzjoeizONgXw1lZhoAA/+MLTvMoAyku/H3acMn/KPMzRQO2SzJg4o
eZBnwy1V43djaf/G/RutATLnbQaypsmZUxI8EG3aSTq+m/ZkngatJiWa732efq2oKa+dezcScU8L
dMl40hmK7i1wa8OUMhMhEHnGgJsQpFbSbnSGHBpXwOnEDekYN7PhYZ/uZiHgyuDxSDdkVdYbsYWW
dgZ9pLffErzstPQqz7ZZLQ5MQ4WN1bzUrfFhuAxWIJyjNkuAHoVfdDDI4thfJvRHXC0wkSmnPTvn
J3Mw9tFc7006zDEUsGgobmPbPa5sYLGMIWpdp4XDvKW6itPq7jn8Xjg+bbFwFubRXl8m7Qt0b8sP
z+xhqxdBXqPXZt06Xosew0aoDqUevXruyKyTN2+9iJFFvfDkNP7JxjEyytc9/dvjoo6UOCDMDrnh
vCRHzY3OblWUG1mSaq13NL1hpCH5lkaomSFLimUxwHxGOIzfsgZqfNXu1r6gYYWWChJ1ctuXqXEx
GDuUb792UC5aHvI15gwk42ZEWIF8mJVRSKZ1yEg5DQ4Em5NIvmxTWwA6fjsapLpkB1mnHPgj508M
qugEIYkY7Gte5Q77EYu4ailq/1A8DfPWY/U91ZVfwOaLyRek3aKV3HgunCEctNFulp5hbC7sl0Ya
DHB59vI47LjGRQ7V0xBg7aUu2kFj96wR/lIWLWvR5MsjvP6igTuG/jAiXGWwoSYk/r15Jy81iaaA
2UC5TlCYoYhkqMsy3SDvme1lzL73KKZQvSsJn7wmg39ipLdmbR86oexkmPX48Jycb02SC167YL/M
zQDocXubwvuV700euqWzPGmaC2fOCuUtewW3jRAbL15mSR7gVEI2hlwFFP14w9XzJ/L18SNzsz3i
xJoka3DTKmoHg/lnHOScXv488g7tFaHKQUFkjZ6CzlCwmQapNW0LwdixvpcvZspbbuXSsbPIh5B7
cTiyD6OIfAk/ymN8IJg3HuZA9p+6XbYcLsdm6TduY4Jzviye869NwwAUwa5e0+2CLKBLBSZ6/KtI
tiFmkqLXdDjy6SeHdhf/7UeKxeKtJ7rVpP5yi0NlmbUvWY91Y4oS5RIUhIzWwF+We7Nr8wFuV2LS
i0hi2L21r9OuiBB9kNskAQichxyT2eT6H0/ntd04ljTrJ8Ja8OZWIkVRXqqSytxglUrd8N7j6c8X
nP7PzahHJYLAxt5pIiMjGYgGZweinjhFbA82oOK3dHHJAD7dFbIEFzSi7mZihZrdudZOcb2HlFqe
QpwBel8Nqh17BQol2fUl+uog9jRAELT97D+QdWxANoEqaXN3Dzg2Hj3c1eWsxoNfcUPGzjs3wIuA
9aztZa7RIOS8h4V763qM8I2+JuBG23udwr9D01xiKRfnOYd/8XAMAsJox0cXMPSim9Rsr1aRHyok
yGyisYXIdes/waBunJxJl5Z7szjUd9ri3ijp7B8SxqYJUAyR7xgftdwO0DpfN0wkRnN0mrc79rHj
hienpObujSeDg1Jt1kkBvkJYK5rPA8Y0R5+yIZDhfF2N1NuilByOHQrfAZezt/M/JQoR2qB1B7W6
u9UOn9B9HHi7aFJdr7lAxq9yNp53nUvDB+pDJBFEaCGqNEcDov544pMpPp7FjIrs1MdbTtEW+Zh2
+2YY+R8FnH1It25T32UumINBOSZx7gqCIOrghx75JxMmrYn7YFsmNGogSnGNqa5R+0vqGSEG+16W
icFSvO2axJtE89juzLpl0yt63ncPUt74MS7msSGV1lutg1tqnmO5MfDqvV0RiKpMen2W6zEDse9p
4zZOXZ+8hvRnJll+ZgyBpMCwU1U1/3T98eSFf5SrVPKejCcgnDu0PWVjqjbKGVq/6q9HHGBYM9Bs
9x8bkr6AZtoURZqF4W80DFysh0O1f7FpyAraW1o8v5VkJLrrkZggDAjFu/22I5TwmCCaJdEtmeUR
qb8fhvNs+/3DYFCG75xjWrf3+pjemI8Mhpl+wot/ZlotHcQkyKyL7+4S409QGpKRLQmZeqiC+oQg
njqJbqyaWUKYUu8hXIZrO12OHhG1/AVp7xPV1gmjWtPusNEefLHY4fqMt9OpjGH6RYTFeef/01Oy
lSPwiu1him+0sTADtf9Fn+U1g4opnJE+ettrFqJfQOTgRNWz3vnkNtctoXuNxqDlvmaoiCmdbNQN
SqPfSxoxKcWgrqkdidjO1bAUf9EqOhWY0bqtzkOznlIbmQnMJ21bGUelol9VJtJMqMayx/Q9/XrG
ORV+cJyqO2z8wELsLXOO6YZo/HeHcDZrCwIaaDTjl0AJzu9KLC9TjaBhY+VnH1KPrAg7L+GlUtW2
kg9c2JXHe5j9zxQAhlu7fB8xSkvcJcvJSKyLxupk/SFsShC3oZRwxXayPdq+EB2qSdEetChlevl2
1oGmx6NCzDqGQT25LxHiW3IX+noOfDP9VYBd0RpNWeCyfZhjcdADrxTgfKYCR4Bc7vSkkCFpPmhT
JbB9akng5fuMhPYFrT4WXW+VsF6J6Vg0J4wLPolfsKFsMCkiSoiCMz7l/9yfLLFBE3WJDAAPjtL3
dUaXjG8vN9KIxQrayz89O7iw3uIyelZIx/WUw87ElQ1MJTwVN9VAS97g0MoVyM/qtnVa8Kv4cG2p
hnESuJqaloyiME8tR8q2fsyYRWy3HKu2JwfD2Wk4wuqgUgMlabk2objoYIbIF8pqbvx+raD/cTri
AVWTFhUViG+gvxFBVlV8ysVgb5TkD3AGdLLShpqV9VbV0ftO5V4+jT0tZ6ugSJEwSMzRTX/pm7Q3
eLs70URAqMntIWByjeUJyIsUIxPDsO0Uo7CjeDzLZxh7+MKzCg6wSU/0JQnveCGjCjgurFnobje+
6T7S1P5jDmhNnyeG1RvnFakJK/hJ9hhcsYXISzLo/7t1XIv9qZ6N7/FCuzT0Gsh8VwZAJbqNMLo+
k66EWrIfGwr3g000XtCgyn7CuSzynpF53bNcgw2rNRm/wByj66gz3wNvuo9YN2YBHzOct4eSIB1j
9MvTyLDXvPcIwc6asXbpJY8gp6YKvxwD1j8i7EZjwIE6bR7XGaqv8+kEfAn5jkXpcyNqD/35BqIS
9nJ+Fm3XiopTPZtHHZaSLZ/b5Q8NE1SwtoqTVbyimPoymQ3U08q4V1ToJB/7nD0mQ4LLX2+9PrjL
HRq/ebE6gQpnghiHACUAIWc4F5byaaht/tnGlbv1MxE1ZVrCm/Fb0/r3OiAc0bqbLtmDkhuLIYpe
1x0xRs5UnDQsPSBEYls4WXqrO/WIaBdqoXHsXs9A4ABGtE5SLfW+oCcqAZJJyKqv2oalbwenlbfe
iBJabTfYBMQkdaqHLD8FTnMId+8bm0hnli1FG8oJlYlHJRrueDK9176HSEPVy0zpxcmSnVYxJNc8
s7ufm5bJUlRr4OT0nGuUQalYEAvXtf2cwg9dgv626ZwHtINgKwxwD+qNI9jfytFWXoZsX37aDNSY
QYezAWhrcNZrM1AVhw4y/Evo+W8DjiCJg2cwHVHT2utpHh+aonzphuxZMZ2vSeWmgwCS/9SiZLtE
7a/V7t/6zQBazZ7Jen6lnIdwsO79znj3obgpAdYqBM74J46b05AT+XVb8WRArnLav9EY/BhbeuT9
pfsD1hwg88Ng98LvvWPaWsmhRkWm73Hprj9AcpyeGVZ8D+HxyloWMEnnoV6GBzbvXY0iquWarzno
ODMEHoIiu8MZ7jFKohMwtfaASpERiLc2rI0kj/I0F/CtzLMfxdSR/BkPyGShGGfc0uV8ZzbJJX1X
4LuRqCrS58xkZLlJagIhZZka4A5BsD2lWfhSu97PaYu+Nz2d7FS3EIn7YH7mQXm7Zp1PTfR3KPFp
7obEaZzbV/7soboa0hYe16bGSsbnOqxfY3P/6xA72nV2MEkT5RJpiDhbs3eneCAHUxvA4gw2jEdI
ShPbMzoxXGklFwS+2jsYF3S+YeKo6xzJde4MNGV0w2O6/WuV9nee4Fe5mVBC+/LbaEV3qBi4l2BT
S4CgAlv21YqyE3MKAEw6j/hmuwk2jgaHpqaIqQBmomAdVkjIrAMlIbwL3WJIKfG9OBe4Y/DdeAuK
IuA+I0N1WDD5kJqfI7s+4VYq6GATeMXqhDDCkXik2UCM2/SnrdCggHw/q1jw3dheg//81GBF3xrq
CRxp+HrKDpHPUWcAsuhEAA15Mt8pf6QYivsQ7CevjPjBCdobN0hZT9mRlaKIDldRyWtr3REOcBVY
PYAWJLdwDXURbiIwKOKZFCGn14UuGgBMgrkW5K54G4Ao+Io6/zJQR2R+PYDwcOCiMvwKrrhi49NI
wkkvSEEw0ITAl4YT3Rw2zQiSw9TIGdGvS1myBleXy+QZoq5+ANASSHEJpzGOdEw82jsS5XAZY9ZT
/LyZsnVKDyE1FW+EOWp88IgqNsBs/A0V6pqMfMFmxwh0tEmMcNpwPXbx37gJUS6BFHJaoH7yd032
3oznHmOYLw96W4JgcfHR/lMxDP4lHvofrDvX1wPpVZORtPkXDG+tMoTAUjsDN9msy7UIDix4Ft+P
e4F7X7/LbehV6I/5tF4eW8RMqG8iviAdKhLU1oLn8FVGT8hkQhTaDuTwBy08f5CRNS8Unye1ixCS
WtZ3Vgi7LUxibF7ZOT3frriG6+Or9b+w6mewQaX81fSHq/BLBpC6wXQnWIqdwFtSsqIMdMEly9u6
3Bt+k958mN2QF1lWKDtoKirITvFnSKNceeBMFmG4AhAbFg//1GXvl1JIxZOyHXqB6sVN4QDaQia2
iv4OkqJPpMFvZ3R0YRpvlDAApVwn+W37jxnpFgn02YqnexqLfhE3lcRNy+YRAbAgJEmueU/UILKG
HKbAhkbnhCzORRAbRZGDCylkrL0nLeYU7vSixFrfAdkNy7OPi1d9NwJGfHFYuA+fTDfvu5MMDmtG
Gw/URIQrmneVkrOY/NQFnmvZ7tlxtcNnmJWvsi6KG3N2e4ZZYEzMtxwNEpZTAbS8JB0H7H0vOddx
c+5XRNkR+bIEmfDkbl1fGQaFyPr1EmSi+bjc+/5+Hor4WmlEWa6PiemCRrXRD5aVNrW7cnqn3/Cg
qvbkRz/LOTpXoUVvleBsthJ1PouB2WATmCgc3Qs3V4SlOhLZJ+RB/G/lz490TvRpoLYgPsp9ctMC
aOgW4i/FJ7Fr987F0SAvAhvep7txoHcwBPa88Unx1yX8FncgHxTgs7L8MeTktx4enc2tQpC/hs/K
f1gFBQVtWj9cUDhoOvXevhKQHwNG+fL2M4cyE1PzWBofIMxbuofMRYmNQhL4zZKdsgDOgedfl2l4
rTtgP9hsOa2xQTNNDunHmlSef4eSa/fJm09XqDkhERw+++5TW7xxodp1AcvKmyX+O1G0Q23z6GPg
Et9+aij+prPxsMK0RbKOojBjpbNYx2L2qR4F469mASLGmFVZe4fMz099r089XQxP49EskgOsafqg
6d+kdMgLFWQWDYBKVBs4E5xSJQ++a39bA8Rthr5F4WNjWEKxI73+l0l3Z5C2q9YlUtt/2OhIlL57
4J0bFuaEw9WRMfQW1jV4G1Fipb36G2a335CI6COmiKKtC7FiNqNT1n5y55N1tpk7z8kIpv1iywna
efeOjeSKkWHVkCwmkucNW/uPkYIWgkBKFZGsuRbEQiSDrchoD0oJhtRho7x/IN0WXsq+oX37VhC7
bPkAuUNX5HWq14XDbcQderQjADxx//2QvxVkNWgkyC3AnTjN1lkfGFRZAbPngzIW8wLI4b6S7YBI
uTpJ2tWLrbyupA9sNIJLCBLG7lMWy1w+ZsF7Mmx3SpZWwlU/Mv6d4+RegXvkzLcdhjaw/9L4lGfR
nVk5nygHHYg7AOUNesqyw0R/B5cXabAHRnRXGp7R3FOZWIHLBvKYpfFZPBFGt961uX/n0I05gxEi
Go/Ul3/jBtCCiu5KCY8KNirEyDAJ4uxWmsHQU1rzCOT91ZlAaO0/dOYcACJ1jKPIuaRzCWr92t6L
JJTtpxwN7N36vruvM+reMhB+7v1bQTVex54KI8rSNA4n4IyR983NM0RrmNlRZMTw7wlHA+Yx4k+Q
EykbWN8hOEMdf4YYe9BRwv4jT0Zmo3QU3ESWyjFIgbWfsJxTrNaTYHIP8vOL9c5gcWzycklTVYHi
7yeMgsCQMKPX9TGvhkMW04LLkvGP/zM3mDo9zQbaK+SDDSuQFi+l7F9wnM78/8Id7ogdN7LT+S9s
DH+rzVsvD8r65r4jEoX3QVzCppB/UZKpNSbySAGli+aT5BHH2DIAlH3ecVqJNWj6uiA+AhkwBNwW
N0d2slhnJFZOgiz4PsbQYFeH5F9VMJsgOVsk8vzVsJ67GSHx/M2kVaA3Y5nNtPnQOcpeSaknmnOo
vFB01J1z0HN2CRAXScSVziZ+mX8T64ZvjiEE9NBBk4rhHTQDowZVfArQBqnA6aQzUoxBJIupHN4D
NnZWwO+2vw/Nn6CO2AlV4Xt6M9YQmX4c+1IdWgbgtBaZK8oU8bcmQa2P5VbInuz4Fa2qcnHlx/kc
0jWe3/NJHYsyabUaLkq5/KPOm2B0/v6/H7goi765zWIOccyAATYVa8+igiWyYsIydFjm8o6eR8cD
nG2OZJ4yD1yEnGWwnOO+ff1vL5jWjwXoDXekaqdOmrpSvNeLNWEbyWKaHCWuypnXcfbZ4248XmNk
ueNxt3WOjiy/s+gX3fLZRg3aLR9OS9LNP/NL7XMxv3yAv5leU8AZ7oV/IC5aQv+2a4YnHTp+w++j
7IVXOTQvETmbTVqO0PZ1U1xea1AUB/Bybp72z6j5tEi9FRqrjEzWS0hJgJaCSLImrCKCAqQ1YBAG
QhDfOsoEw87+BqIgqr4UG6nSbK+V8+9OWQQIAIlw68ca6xVxD9WayxcK+FWkj8ynzRYsMusEw/BG
3CoxJrgygQtULzDQBHYo24SPE5itCBELgMy89KgtpvCym4rDYn/nRgUY9RRtdYp2S6sxrQHwGb4m
+eCgKS7kqCpY5Or8IIwlFO6Xzxj5JMy7ZT2GhLs7yIqX0faUvTpQdxLeke4sW+IbBY3UfBflP7zI
xLOvmPDzlgOpJeBTMqbgEnpQGkaTD2xUaXzOpGmplZ24IblOHXnIOGzzNgweQ8ZhCHNdQwZ28HEF
yEn7qV9VVAaV5uVU5izg9TEd7ib/UqPiUuLksCo59GQF7OZDCs9GrxnSAw9GC8aBsXdXC4uh+wEF
3zAl8DchnADSaP8lH7zUAaFC6H+Ytwp0XVuNk8mmYQevzE6AQHUtK1xZ/1QzxVOCOEzfPrz69BEI
HYPDfcMN001z3U7J9QT4z4VZV3YVt6mq72SXdK1/FQTSO2M4/K+y8A7W+rxhBjhT4Fx8mYy5TqQs
OYjb3NM9nffyHhzFhUKj1o7e6yKnyYOaSckui35QLk8oQk1URANiGVVBOaLIEcMZ4r8eRgyiV/Tn
LEH+gFaoSxjdXTAx15shs23XBQGxoHWFdhXl9gSaDYwsPWq+Fv/yX4IP8RNViWLi9AFwK7s/elTw
q4LRVXhjknPMrm25MLXJDhjgZQunmy55G3veRX7DRvaF4M0DhwJk0NbVbhIEwyvYJ4Ce3j8y8+S2
pB/LAx2uKO+mtLZi80UiKUb7sK/UQan89v4f+b/uiVePGYmrP1HgCL3E2KBVDBzl317qk0LNgYS0
9RV4TDhPAfEy4+aIpBBehGWxCYb48MVdQRW57AvORweYXQfZWzIjj0H+wp7hh9JSaqPHlXeC4WcC
2y8FCeBHejzyMxXRIRpU/o7CGiHSjgwpqATnTHEI0f6VD+ksbsyTnpJ129IPo13QV0RchEqY3J5X
ptQ/yvOafuhQsZHEqyw5ETVYE0coBSfXKaCaJ7ZbMVIlBORrGMCRt2Txw0GRjgmwwSqp4NmRbcil
40iZfsJYsAteZObVE7lxm3Ek9oD2kP7lUs2i5UzYsxKxZpnuBS1xqFSH53QY0D5poEVn7CqheQwp
t2KnqLPTjAt+zA9sgBaKZaDKpchKmTKnEGB+ry+5Q4/P0BcpRzf9TaCw/i/vkr2Pq9XzYLZ1Pgkd
5Ur+f3z7v5q3zs6yEtVWQl4IaHtCV6XVQfk3ANnX2Xd3yOoZtTbMU00JM0dEKmj+AT3ne3Q2qXCH
8R32WuVnpWP61GqC88IyEAbG32EFqW4TEISkPMQCwJob8R9RWcn4hGn6Jj+jb2Afqaqv84uoCyBj
h0GXnvB4QOz0Nu2elCjJe/4XHV1CTyK7jhI1UQK75sJHYU9wvHxVCDDdWP1LYbvo3rhjxUqYVhmm
EsNSD8mlyM9iY79WMmcB8FnpnriCyg28rDLrThgRHxRYu1D0Kt/2b4PpZ880Bop32vm8G2ez5SuV
muDdFRURsuirjcC7xWEwLQOKs4hPe9tCFasAJOGmJOgYzH50Nlzj7K/5TYYEXxzXEGEGBPV67ybI
HkXh4BvwunQH0Gc3/eGYilzHDwZN3zCnKTbpQJpO+1K/QAR5tovmxQ4s8jfjMYA6WgQRZRerfEt6
JC/Z73vZXtUWvClI1a25v6fN/DdFZjKfbWpe3vDL3Ujkoz1hQoXxUrr9c7/mcPHjU4z29SVEGiDB
5YBY7dS+VRO+IcZAQGZ/hJL9TUV5LX9aOfdZGNOUmt0UQ/IXaBwNVIj6Q9/dgCBVh3HJnv00uKv7
7nmb+1uGHzx2rf/YD/2NKFLlEJNZr8kHJcyPJB3eVCAf6/V+meiM5fuXwPlQLWIsUaWKh+9BGf1R
BsJIrnsGYN2H0faQSBEA5ZS+xwrEnjjKk0PL5jSem7F6ynv7gc3+DRFgRlLNCWfbwY5Fxp8c8a+r
fDJf5zhVre8U9OPtOsJny5BHLHBlnpkSO6fAD+GUUAOzizvlheMc/cH7k71XR4EuLrX+GuxMtYKw
3Kn2ldYR8hLDcFCjYgYLc4fvxYGIu+69IGxI3QzSNElwZnSnyErIGjkkkR/SldM1r6j/3zp2dI9f
FIvW8Q1iE5ClsIdElXitdx2xS213v69h/UTTD4YifUOi/Wgs9LOxznLDaUab4ew+0E/zciHLdlQw
dtf+V7YvdUKYO2giwGEbRu9sFs3ZQzi9LyNGDbbnZcnv12B68CF+XHVI5AKB3JX78D5Z3lU3fIlB
OZM8XsoqkB8GWACTdKSEmlm5++JQtJv9H4px6V0Xs/lE8kqf829kYz83lzknicMwxfqVAvcH6pvP
bYJmaYn/Ggb7OVt8eJzlnUElsUpXJjGE1l0KB1iRzYjBTOG2+OAO+b6rFEcjDPoF+HHBvaqtWhJb
DPwvGhPzU7o3dKI25wvrdyHmcT1Ephh9g/nxWQWLRs497MlAAOzyffwzGCZJkDl8r8cqPYBQfqgg
6hbowBNHtrRkDt16sdEevMfI2z894iZllsW+3lzcNlFckAdHkAzlGKplEpy8jSSgItjP7j8dEHa5
tyMjiVaNgPsRxe6R7tPzupeQAuaPOUMJGyzWXI1rYY04QysKj9X6VsBn2OzvwfDSY0TZJbKN4qBk
fnPCj8gGY+QUFE3l+KAaaEhfgyAVEe9TF6fZEitS4iQJEy4rtJ5byyhpORQa8Kw2STpze670swRo
Vt0LKz4SNWNrxaYSfkhK5uTzm2IzjBgTVuUYlbZ5/kectacBJpFspdUkL01W/CR8CKtCifU4LNcu
BZicm0nqP6M2obN8I6LCgXMt7l+8GKrPxH+qDHN7fBrXEhTdg+AVDLuCg426Amdxm7J/uY6izrQf
zjLVcKbSIf2OCe+T5hbLiiOBMILQgpy0kOMGaMq0x0+FfhGDemiBRHyHLqLAVcmIHB97RDXuqUc0
JQAT26JXPStVC3wKgIoSCFwsOQbJA7/lXnnjW/2nNx80/wkcgdWSmoY/U9U0tpueulsogX3WVP5O
ZBhUBqezchWePuPArUQF8oex4msWlOjo8pLatzIjzKw+4IP2NS2QNloLcXxnTtGTkCQvQneAgaVU
K/iGbvlOn7+B5I0gdk4er09WSqyjy/Sd5pdVLGeXQn1VQLOeXmcpcFqPOXTVmnozb6HA9wsUw1dy
VZvACE9HiIY8oyISwsLyPEfrX7oMr0z+dcyaN/YjEOqm3TvVDDksH7wQMReKXx71U4ferBpQTfVq
48QbDZB0VV6tGwSxX1BoUncPt6P8kvI6ygU91lFMrBLRJtqKXtaqupvMT6sLrxKkkQXRd0ANtE9+
jJS82RlCkRQGxmkKq4Q25vhJAaIrpa+SogvwffBe1D8FJKkwrdqKBdSALYFdkoTfSZpK3iZPzU6s
/C9tKIh97L+2fYN9ZPrw24nzSEW0Y7Q64IiX6GVA5QhNbSsGUfmjkBZUpoeER3Tktul9v/5WTYVk
4Fb0VHlTPq36FXfFJeVVQvb3Rgcr0UYfFmeWn28V+CQIVUdxhxnigUHzagnKVCXjNsEOpoB4CQOv
s27zPOw+cpU2e//fkQqJdOS6YTn3GepuwNITcP5CaEtmTN0LTi+8aHDuyXnJggnp1n+5BDOV8tpk
LM4npIWjX7RHFXCkksQ/jrTB7WjVmlDboLzUzzZAWYRSJYmIcglwpoEorqV/WOk9uLasGokbd1Xa
F3OiDBZNKnkLto6IBGUcHxXVk0SYTXNMgndQ/RCvRzrOO4oxZ7SKgX2qisJ74iwOY/sIJqM6vrBw
lNnvbZt+oQxmFrVufjVaXyTeSnUhzOpeSNG19YFbnQ3FQiB//hoVjevc25m4TMZNMBkgCwZUKxs0
ksDm7EHVFVyKArwt3pnev6g5un0ZejY1d0R7IAf8zjG/d6AWHACoHoqidKDZ63qRF+IV6kPd5ZSq
aMgFa/DLoIec2b7plGKzOnd5I+znhlkN2K/kdcI7UDwRviaSTeCGdwyHTlGXET9am4gB0iJO+tt+
oUZnrw3CZfX6kM7IdcJAGHDqPaRDImZ7tW4XjJ0ZFtQroDdsaJfl1X9Pp2rG4kH0939w2wvE4Nb7
Zx+sG94gj5lzkPnBbfJmBvZUXy6gpRzb8WD6qGsYy6PKSha0jKmarxWpeWn12yzbw+BYZ+E8I33d
TNAJL/SlGPoIzRrJdw9NyZ7JFCj2Qgpb36oIaZQqgHdDp9ESFOeJmu3e9990aa3sEk1PYwcsOKXj
fWeZv/ogfE5sejdGJKEmtJVU6oiAX5eSmtMUmF+9B090AEdRjWxAZGvdvsyiYxZoX2c31e793dxi
OyxN85jB0xv75S0JTTIFF03JoKPcayfovvcDs2CymusVCeNUB2rINhKxPTOt6ueo3X7WFcVxN5BH
Idx26xBRp/ksEKdpZpSHBs6O8zoNCTpjKKoxPBXi+KMdTB+CfNs4AuZIuviUwJa2bADWeHF+7YUL
/Ag3FD3R7RfSKa9TsH+5RvO92X20QU3jVhZ4ZoSCEB/4PDdOTCdhbeUJ8GSKNBzS9JHfPNgtIvBd
/Dz75Zfl2g8FwiDlth8WZ/iL+gfqKXsBAQvDxNl3T3PGbO8J6RRmVP9q3YLAM/fowbCrq6q3jrDG
lEEKLzEDVO3HV2feTogKMWpUmW4LXyIN3uzu0/POFdYINc2m+YvVnqlQ80OY9oVBJAzQnJ7D+h4D
J28IbnGTUMzpiSvEO6KlSpYQm6Vih4h8MooyIDHsXMyzqVqjgN9hac+1UVI8prq8vSIMwsCAADf8
GcMpIB3f2Di6AFZLt6EcWnAilW62t461YiQhtS3Nw7sR/R8HWdgUk6XR2lT5UcAzMzVJYrBC8DG1
HrLF3Ag3uZDhNZl9d4mQit+K6kQH5mSzXjz4xfYGN3pr3Ab2USSbDdU8wedt7V8guKJBJcrp7xua
EHSCOJVr2v2S5WrPkUxaAt01h5k8v+W0heD6FtAI10YZar+F16ZYgpkRRD6/VoMTCIYCW66vPuCT
fONeOvjvmDVuZuNzqnEotTagjGWM+IhUhiG80JLsxnRHVEEnJpUs1PK+5M+nnxT7Y3TT9Br99k5+
d1iLO+F0ulg00O6yHnAwSKgByPGkqlSwQpi3DZamm8HTYeYb/EJ+6Qwu5MOfPKVgCrHdUzulaRLe
0pzdQ+J+dGK4M45QlbhbmcHcWu+uTfMplolORSCz/oW5Dk8k8AQVagvgRlf8djmNJ5lhvpYJQ8cx
JIoE3vVbupU7ipI2OixzwCxSHIJNK9sW1LcEp+yeBR6WvtUDq9qsls6b4QbVt7ueSDseio8Rw70i
cMZwzKPdf5UeXNcxGf9NJr5WWwFPobBYsY8PKoESEdpEc25LroGRMu61roSBzdOEid20AiPfQw3s
Xv3n3AJvB+Qqa/P2yPLnETo2Faw6sqUELrfLIDrCgFh9UTncIw/oISR/MRJ0xeMgQ0XYL5lREd1W
ZOnweNBJKIzzCEObJipsNPUaVXXqcLwVhYNM5TAArpLaZMymbG3nayT9UFumHkSdonMy3gahfxav
IO+oPxjGN+UILjmqqp5r2x4UvhDSqewiEJAsn/s5iZghy4TI0bW+zMziX95UfzV7Cc+8poV5+u2N
Ab0m6dExaTpvmAoErkdg0ZEzxGV4Fj+h8//gyfBCuhMVlAJCbyYPXgPWsETGiDIQTStM0oTMOyzL
D3dDomQob1Nlppg7BqWdspEl5EEjBzAnNApEgcERIBVXG73Hvfu0rx8LKjKK7lzS+BVKHGfeZNAg
E5SvwICPKiEha36lTKL0t6Oq5EpRhMBhR6iLNRCJOGS0SiE89WD0nc4agSIPprJvdlvAv2WBFFEo
50GLzTgJ5KOSyRZXGcorvb8Uc/Q9bGrV8Rn5dR2T1ESEZj7UjwnGDAi3R0jKD/6fbAz2sAHCz+fp
7Kd0J1CuIWURLijZDxGh+gLfSMiTBvW3omqhl3f5bYCnWqL9Ppqh3sHdq2r/xQyGn/zUVSNvhOUE
TBSEB6/4bccurQOf5MdXefA1sD+iCEuRp/ldjIA9E45Jy3I6asDUXlTVR+hyJRccyTI2puf2FfXj
7J6XJVsBQZJ09cVC56mAC4mRuYRgYq5yurf8lZu8LmjhNtIQBj0tPlBjoWNgTi8g+vbM4jbND3dd
f6rSWIAVs22n8lLamWmoDVAfBwl+zGPjOHj0GALE8VQLCM7CGFIPmDTcsRMUEtTRpJMtu4DMDe2R
uXDYHE0YEpCk/mavX6pjAucELlXZFWIxcZ/NMB9OfekpxQLV85DtK5hJQrsZMc/9FjSPC/V3f0Zv
jvTsv8MHEV/qtZmFGrq33C30qlnoMo1fKrCX4zP/ZhO+1QPTILsMClUwyA3yQtlCbf/ihWgTah3E
Scsoks7zjNgjpH50V9s7HwjESLuM5QcR+4+zp84QLwyRovRvazZzTi6Kda7SVgWzlhMpGJVvoacd
Fap36c3VqOpj7zOa8TsGCol3JHA12T/x9CBAcqnBlJxGZjdCQrBJm4qIJwdKgCGgtRgcCb7eMMn9
jyjNqlEVnBy0ZLPsn3xEPSu5kFxUmsqb8qRkoa7SZxGniDWpPFBHAFjugTyxrR2D9hhO/jvYb5a0
/CDgrzW2ALY63SJvFtUMNRPJSJVu8miU54x6hSiJzAk5dtBLJo/8bD0IxWEj8LQ9U7RS1HyUZgo8
kzfUM+C+CC5Y07qh0YSDinWjBuQxhi+J7/n9pB5p/0N76GL1qhp4D7HvD4uFlgeO6dLJg/d+RGsI
0XQYMKoPzxyHgCIuk6N5v+YNn1Gy1pIIggE5XMVonROv2SuKB7/HDa+QpegcQHNUnlSOjjA+n85r
bX0w5+zaBFhMBUfQjxm8yR/M1IrleSwT3qPGKzbPEIoodP+RewJ7ccqzhHPEW/YgrVfTX7g0Cx5w
sJDsngjiPe+OzvMHiFEv68D4jYIGDoaf5q5/H9ufxfZbEociestJ2IimDUFtHhfLwdq99on3PvgN
iQYgP3vM7uH8yoIJXtlG4JdRoti0OHhwjLZ2ExiKrmGAIdRHOMy8WXYlpOYnBRpr7TxTGxtXpAf9
9xp0pd5SUgIQAow+SzKu21GHROw4SUd0XgrUJs0VDjyhXVwPd7z+G/Q53nLCPL5BBkB0Tt6P1tVA
SjNkbEVA33HQdPe8bvEMdaMLHYbVPj6HdLS6eCks2dkejI9+nj+zLLzXVXwSjw5asbaRvzm3FeGH
toUeclzsszEyoQq9UnmweliRX0PhFJutJaxr/3UY96edJEZKKolpP8C6edJ1xnU46PcyDLL/Arrk
+ADF0mV+jlfvDZcNnmBcxBtDQsmBshWUJ3V6KPqlTrFehsprHfZ6fGqBITsUA7LlATVtsByCERuV
UDyN9J0nugHl9RPGtkvIEd3lBm/Fjs96IhCLbGKGSGbl8Z8pM+93hn0RrpSVcQeMTG+UdeEKrhEF
NLiOAVs/sar3bqcRtlXHZEHwLPuu95qgiuJyogzE3LIivVeKmefLv/7QHGZK/hKs3tm1/g9tCXIM
kiN1sgoII+y6C1h120ieM4ojHppA6cSUdto1EobJK8boUWCeWu+7x0yRFPh09tCyGZLgUhNUtxU7
81ouWSQA25ifbdojJndVtKvgkcSIwk9II8QAh89BpH1i+tWASIN71Vp/K7sDVALYpEn7vJMxUs2b
rn1YC+AdI5OOiUE+iW1HpcKGdy+qKPW0CRJCaGxPHU+rpvxwpozonbqoZAIprHPqBy7Hbaa3o7PC
s/hKYDCq0UKSBxGCgNWUjDxh262m+YBO4q/Z2J8tbIdoC/OcJ+fISf4hOBDoJ0ioM9zbok0ZZDgm
wy2l3b9q7xLtkfdqQNWmTxjuT/DuNuRNWVkY117l0gMAt4T640F1N9Ailcq86FdiYCWwEKJYCX6E
O/rDqdNfaVW/TJumMdIfwymsK+eAijR4Ay6Sh2YCwlU1u6+CDIh23CX+3PC/TFpa7ieO4zRRoA7/
pi32ik5qvLvOtUIFb+sew3m/sBm0OVU5rMi1sFxoRd7Ic2mvQygo6J4u7fgbXTFnIYuGZaO8yHwu
1KTspgLNonVxMhDCbi6FkgLIQh2fM3ZSnk+x8cr4GQeVWJtEJUWyYHXjp6wf6IQCPV4eZKbCrL9p
yu08BiPktOZxYOZ12Jhf1WLR+UuNQpxdXbNF+aHIoVLDHCF+UF3ZpXyiPxFs75PvXu7eezBT5ntB
hiGXdjHiJAiXHiVwEJ72bAaLOEBoun34AdAfly4b1NggxinrhRyHogkRF6Ejm1crfjFFJNmtGf1Y
cYEtHjy054eELFLlXmWyvontxRMgZCnAq6PZBhdF3046nfvQug/wItqmjue9yPQxQ+Wp9Bo1IBvI
3dnoO+urJOiJ9wpRCPczGLYlNTfVoFtYBrhOGWmhdQEQH+AKs3dpHCKZKGLG1cHwz0dqXlyB5JMN
F+TmcS5rGupt6ke0hQ3TnaYMuXF0AFCXg56K6FEYtJ4+5ayvdQfJ732KUY5s0tul3L7b5QCgUj5Y
i/N4aXagGb6PzVdUuABuWutYtemTZ1svQ9R/85vwdWysp3zaMDhG7qAXkHzYoU2LG+bKRnej2Idz
GVQE/pjONW9PoEs5knvGcjL67L1m7NQN0z3Qto+9VyeuHtvG/sxL+lzIrYGg+4SAyC2j+8Krq985
QW5lO8cprqCMbuvJTLufm49Y/VUW1lDE0/CDM21ccXd/F3/9TDYiPWQXIH2ayLdOdeuct6Kdjshs
HSqbyZoJD2akxXd3dH8Fhf3do2+XQY0Tu9oNbv00ytHf3qPDiprIyYndEAzaYByuiQa6VV0GJNUF
4QDDB5GB7zti4sDobUqtvMS6Ryypo+BbsOzo6g3btWMYJq0dbJ62IQRmIiqAcUVwD2f2kUJtDtvN
f3DDmUQkWQisVjTbkBB+7mx897TaYMCAB1nRvI2o86I9Z97m1nRvtHb6WbsMGPfHiQoOACkJxvD/
KDuP5TiSbE2/yrVeT9i4h46xubMAMpGZyAQSkiCwCQNIVmit4+nnO5hNE9XGsll0l1GAodyPH/GL
x7UEFFS3Ie6pXf3SBjlyQXkaHugD8tKtYbox+vI1J53VZVJu9Dre1lZx007996HKD+m8/KCS/7mE
Kb6P4Ad2K32/AP6xX7j0svLmfkZ968Ix3IbVmIHQQFssnRx962fm/K6QMsPKwbnXJImuKp4Yy4kG
AbkpS+q68pZia3kFYA7Vbqdy/nBJ2DJr1JdunKPGW4fv80r22ytKAXuqkO5yQjx0UWMjBrwOFq7J
wiE1SLtgU8Y56YfzXDk9m3QyDogPi/85M4/GG54ZgMTkavqXCkF4RYhIQNl7xvr43BcqPTlucY/j
cn52bMhIXczn6azYRAnXoS72hhslyaqDQpwTK0vUwr6tU39qAtDbXbQpWgc1UNT6iXcdR1n9o1Mz
VAiQ50luUZIV7d7oQWGzxXzfBRKTFS8WX5WpWv6raeq3tVxPpg4/wLvDhOzQ0Bqme4RrXxH83Y59
BapgfUiLiEYjgoBdUeyMxXpxcMItbfcNm6Anq2a915MVnpymvu3pjjRudqqgzjij3YLUc/Jt4Vuo
knvJZaGH1yinQNTStxeNWbtqPsZmZjIQzI+6zEAF4+s1+fML8s427gn2N6fCPxXpGIyIYthn6ojM
NAI+3QqwYACbn+f3cVa5h9Aa7edsDA5rFZ4yBhwDB3s1Yepg5Yl5CKSjFHmjta26vgDV3YNzaDeq
C6pD06I5M5jTocW6EnEmpBqD7s0HM2akZEJFFVEhS7/WHYrDrOHRRTZeo5MUdWtvbRoF39pwE9xH
jPSbnE5JIjP/7H1ygptMuQ9t4N05LCYQsE8aR50WwLYRAnbSY7ZP+/kj04LUZPqIO+xlisV2GXo4
YbR3Lh89mkHseBYtTlLKGGw6clbAbGz1GFE2oGEXnskNHmZwA0YIY1H+2tLRtbKhb6YBpYGD/7ku
Df9iRuxqO/t4+00zIA1dcCrkWQQgS5NHWeEICoLMEqgFu4Y2EANcYM+r24B9xkMDYsCIZSNiuqcS
F/vj2lf0w+VHQQ4wW7Nt87IE397heyhdF68H14JfUjHELxpbu7ZhlktnaIfH16XD3RWVD17Ecl/t
MQ9evclG926NkXpZnOekinapZaEzsMbLZrGi7A0DwiMnP/2uVK0YyC205d2S9exmmEnWIWw8BgMV
so4L8RtpNH3XOuAe4+YuXIiamXntp+utU1BFtBbutYnrp7f9utyo2kHXOwUX5evZvKwCcwHMV5zd
bj0viWouTbvzKCnjZw1K0oqHBZiNQdsY9GyQxGDyR3ZjEXNLpaZOqctyAqWFRFQ3rQYQADu6Taf+
YfJMOAf5qXHz7bDSckCS9YhZ+40xRNRAyDdvVAgcFf0cCvFNU2NxG07ucM3IA/pBgSGZp91q41Up
91HTUG8W3NwdA9VF10OuOAKdpQLgoHzenoaMaYTYlsQMs3V+UAXZVuv9pTnlaQVjWsSUw+5iGATV
LZ2RsclgdsQgpnO4ox6u68ZBq2Av3xTEoD0wO6ADRa5MujDQpayZlvhED5ohETY0K3Pi3O3ugyA7
pgzCpBNHGXYh/R41AiSnccY5Cxtz2NXTelOmQFhmha4WbkvTjLt7TFbR0DqU9ZTU5lUU9i9ZYb/N
ZJfSZu1lAJbW9obCbG8osuK4vqvzAamZFo7gQsedpRWCfli5ng4/VUhMlp60XzT6rdpCjao8Kx3t
q3Y86zkTI4ZP8UllxnAD088ikV7ZPosSdGR+NGI4bXyTkUeEGKCBVA+vSsq7oXBeBTDWUy/PJMbU
1PJmvZCRSmvuh9JAwDe/stitMp+U2GZCXqGjYZsJmE9WTOTYzzNNwI4CttCY9/L9cmSZciPDL2Ii
O/QZuAwI+8fnjAHMiK9j3QeXUeY+OeJ9XhUD5gXNneACMhJ9maxSwHyr9AwYvPrWODSRaKdICT9H
MEdp1HqkaPKiMy7UYL7TeMVhCPtPuLYJP4T0DeN2XHuHm8RaHkk0pc05NygjO/xoZDXXGknQgpat
vGmX5iQ9xYzkxAzjg6zFTqBUnDQe4wiewijazcokZliDrSy3hF69v8LPnJNtlMx7t6x3eTzf5UQd
JxqQXa0PCKGLSonPLMnJvU2pm5dsaYC09qDh1z7adjbAcZ9THAqbak6fvIC+2iYUq3PNCV3GO5Ou
3IWEz882DrlzVMQH5iNDjwSAUZ+GPEVYl9oy9q7wKP7ppBWHFyCyDpGzjrJ4AgzWQWEkYfrUguCe
cmhamuu0pAQxBS05tnR0q3E9CptMVKFlPfTzIRito0wJync9oYEr2I+axrNgVQvbZSjP0pkSuiAE
4aliGWe0oc2tOWeXyFHj1hs8CnfLRjcsR1cvcfrbokoPGS2d1o9HmWBLz8H0vA04JlrENzEJ71Ck
9x1GwnnG4JJQXs/qPiyAXGTru7aEHTZtZcoqz+0M1jbRSI4j5ZwipGrmOWrc0Ul+PqlJa+3ylm9Q
kN53Y38TswUYc+4c93sKiSQEeGm0w1XOfGOgCnaZ3lVN9B1p/Kvcm49lMvyUiT1vKFgCB08eAo6K
QbOAtgJMvU8GfN/AZGeourhr9YvJHtNLqo3cpV1BqTvYKCgGgDcYSkwkOUIprPiMHr6n0tYW+05p
XMsaQwss2qALA1DATE90ITKrO7SSWENiNt5sOjYOjwJsK/f8u76hJ6prtTCIIV1rvepnmvcf0v0G
dfsY5DhlE99ooRysKvtOXnZrmfEVyd6hMg0oS8D6DSNDtJLXGAN08ZXU/NwLtoKSH9yTmn9nztHb
8bmiwB4zG9VV73P2uXp4mWMdgTqHWx0XFfzq5hi3oaxF8za+66bqTVSQwnj9/v8QDhAp1+SqYfHE
lX5rFRClpryT/7K+SprylMsXZuOcZDqDrsV9RFmQzKZAxeUxQIIx66B6vE6WcicxpqwC1pstE8Cq
ERUYNpO0xwUVg4rsA2Py/YhGicAjBJPTW4oAxl+S5CJsUlnYyAkejDg5C1Bm4sm1TUCz6euMlt44
Ds0Fb9mFGAq5BSbHxkvVtPuIkFXT8Yi9mbEAfngRTWi+pGYRK9d6ZoIHqqO7XJxsX6wIcvaWSe9o
Gj45LLH9M9PJc+yP14DQr53kXrfJz2BajAvPR4TT816BxbvEKOkVSNDKPOdbQgep5OwVFKzMCzxp
/tNNAjrV1OrS4nT4hI6MPz7DiQ3WwJ53PYrRzJ4+Gr+EvZvcmcbwLUDTB3nui4YDhzU19D2dvnsZ
XRGEkinFncg9umnyTH0sIZDXz+6XKFHBvxWuiNDw8tHfrAEo3LAh0n1k9CIbwXf1Z4F4M28KgF/o
Yj26YLGUepat4lBVmUN7HRhqoyx17pv8NkyKw+KFn3jHsCMbxU2XmbmB7RQ+RpW/yBN6BmHQfI1z
+6+lM85Wh0VZ/kNUJuTux1i0NIsdfXwZQaPCcIM/FQZx2cYaTML31Th2OOVCasLEdbWYfpTGhfj1
xc0TEoLv/jRmGxm0uW1xIyEliaLHOetvW5rXEhpDglu7Wh99iAq3Sk7OPL8yVvhEkXF3EJMQdacx
Xj5KeFDOfGXl0U1CguAvEPt0/Qn6gbhKW1wggxy9gujjfVPpXfbaYwpeGS9uj21ETY6AYAqtSOnX
NbzyMsFLPO13vjLuK5d+Lh2IOnABlnYFOgyYsoboMAs2cLF+TYA+hXASq/DKUBh4orrnxs3GK4oF
OHt+aSfILVFHrdXnPJYPxm2sRbIFx/0tk7xgxv99NLZpPB9EyS7wnY0A7iTkI5UAsStjr0KwZHCj
OhxRUIpNB32GSrzwJaBcTTo64aUjb5sdlhjjuxu/SjBQRrrTHeK/XuCRWPvNo5MMO2A4EJ28G6u3
HkY7yi+qEWlgZ3gYu/GnrPGhsi6WOLxymCYGLmrAbX5uqhj1ZP3q0tKldAFOPZ9np75eM8j4Tko1
FiYvQ1891Ia/l4GqtJSqmU6YVYJVaRzIcu1BJQGxmTc50x8x56PV6p01R5t1upYjpiVYSXON1JFW
KfBGRB389ZVdYwJ/lTUvr9gb8sswTQnuLx7yXLzgTwHAUN3F3qvv9Xh8QzDHvMRFOcmqo3uWMt7R
Nx3kUTmNJDzOLRaXZXw9eA7DV6/8lRUjksesWYa2cuk5/NzYcTnu5fBesvhM5JBGh2WUuwgTsRES
RicuhKA2++kJUNP3NCjuzOmmixCsMT6AkOyzxuYw/FZm9l+rIoPnLaoeSkoOw1We1olz5BksVARR
YibrPkkOOxv+O9auj53tfu/YiwABmPbz+cW7SNadzD9dN2U0LzV3BttEwXTlaSPHOk4WjiP9NJOn
i/JcAQtirZ9jbe48Pz61SbdN0uoh6ttthOUxwOZTlvufUhlWEVMIVfrAVNjy/e2g4O9YOxNrhS5K
gOZmRxXcW64+Tgq8T2pe2kX6YS+iMRpiBJR/V7MjNnr0PcUkHoMkY6LbqSreA3q3wPYE3IsbqGIT
uX72SKxIQLSLSLKqNbBqSgI7P+p5uMwiyD8TpZOjftoEoIiuUediLZCEGKTO2r9HXf2Vj78WwBXc
6Y4Z8+xAjXKz5n7pkIoj+hma7EL5t6yAKKyu5LPJaVdgizhBdIetl/7EowIJ2Ir7WXedwoGatlDS
pZjhGPhDt08yFOdLuVN0ipdUPRSWt8ViAyiihWja5B39FH2FzK37ey8FctXPJvpW+cDiStcbKxqe
8gUAfF0UH70BL6RGr8NOH8Y2e23K6bh69AozFaYe4pT5X/Y4vuhFP6S9dQLO9IIy1nM5MLqLDRcN
85HV6YTIxUp+GtFyZXwDK46hfPtEmKe/z9rtXDTmUsri0vUfhxHJkhVPQbS+wys3G7odDpknM2nW
Y++G78CnH7rMvKGElZ8OobG2+Z2aWPc5IvBBG92NdfNd9wHOWlH6S6669CJIE4SY3K/P7uA/zL0P
OSl/CRavucrq4L1b0Q/wg5c6Hs5lHABqmU0QBVaGp2RbfVi0tVISoBlNJPkHi7765rQNJXDqvLhd
+auIW05v1aGCWzf34zL9cIuUGZeuaGIYUOwzMAlTk3wvvBoVtFW6WuD9JFOZW+dhysZvloJkVeEm
ALd7ee28fg8jDseC0g0Ambis0yCywTnlj5HtHVo17EKDbDjM3nJ0gyWGrHgJl0m7U+10M9XkAPMI
nTn7NZYm8gbBA2rth7iZmd3k87Hu/cepSt5TA7uhqQt3Seffe+24HyOK9LyL9m3PqFRSfXg5PHWO
uJjhv3nauNOWy4GcPJZzktKPNzlMy+quQsw/JHBOgfPu4XezkZ9Navdl6NIPXH3ukTu/V/nEYcYf
GD6II0H6VMkOAxMAlVgVjAsQkHVBzqitsTYBFZZU7tEAJ/yp8LD03kG19Qu6goin1dMp7v5K0jer
SZGsf+Wo8lrh1Jt3GqhyPjj7zGYyBDCa9FheuSIeiXBJJR0aYSJ0NFkxgWTyJn+rHQCzRKQS/JXI
m68mDlirsQ9iQ+khYCHZ+ZBK9a82cfn+SY8DxVGbtOLVwghxtW5iM93I5FOOMza77qhj2hE/TnAD
zNaotjvVX3ZOf5iRGpCHNzzrshT4PyRoybIS/gVgt5ItmzyGGQAjkaOVsylGlCQmJpBQ2SmmEjHs
M36S6uXzJCpWDmXMwjkSJ/iXPuRQZf1ieGPhnCU5LcPRio5lB5ohWaNrGbKshrexOMpUxNgVlG/K
Hdn8OgnuHGqyz9LuuFAhdB2CYfAFRlJtwZE6dGSClmEK21Dik5B2TRBkUhHHdbCFwcpoJjtNSHyZ
pFk5LMyJ0pKsEeQoM7b1iIXbQz5Gj1JbBU68kQMvbciR2/mUNdCbBtLTnnJ68WB2EHOr0n8dAz5k
Oo136LM/OPRv3Aa3F+2BYWzGxypDBkhel7ybAJ0QQPCyFcjGwsG7S+wG8XWgbw1Nq8KanmXeRUm6
+PltxAgMB/Rfn3A+fzk5Y/xDkjGSW6k0OpLaSZVXomgCyvWdY+xs9/qtgN6EgArC5iVFfGa0dJlR
1Ez11olxREHqAIaOINjnEG4IfZs0sR8GUpqEM0VgtktibBwT1X86jGBy3PwX5hyXPdVrSmxkurp3
oMeIwRdaX5I9fN4geWHojX+h3nEjd2QSzPxgJlVGlJQfy4Z151NAyp8tbQhODl42v7bnn3L+emn6
AMRqK1W5fDyDoLD2r3ztBtqS7Jx+HHed421t96YbaZbx9CO6jxHkiAgCGLmFnQ0nAFRjwMwLoZfk
IwSzJT8mMBbLaC4nG5ZFehOaDtMm/D3c96qDRci8PQd4SPFy6uiseeGALeHO8dRzu84PLReCorDj
AoYFR69Di9nrsRnDVIbkfYUwxC+7Ru8ri0wwZB60eHfoCGT93RjO8AVGeBYAdywUVjwXCK5Ds4GZ
b6AecKO/ZOIluBV5F2uWnQ1No3ONHtyZuUXygRPLJjeBzgxgexJtMkUHbtpOFzWNHLRqBiKUdUlt
ofXya/Zm6F6J8m7XXNYJi6QP8u2kMnWYKg+xPJWdpVxYuXnX6q5aHrfvgpswSrGatE5zKeoUJFvG
EyRCyKdkJvmnRJeNURPj835RT12Yw1fpj5xlWDX05i6WtgmlcEzlRz7SN/Z28ohQvVVS8rWQ79oi
vFp780S6TV5SWddphwqNvBXl1rcpPzflydXI5sIDDAjTj4GHxF8AJPZW8Dr2mF4ufX108/p+jYK3
sj+PwqGInW8O2J+LIMHrPSXKCHYibTHQYV92ifcXFkinIljQqDAfR92/1abzrahWMShurf7atuZT
5Bpwkp0bIrJK/Hujt08ShW0D+HIwPsdBcwb/tU+w3BIsqp2O18aC03TtHHuv3bU2LmljqTT8oOyJ
emwbx/Her9ZjzCFb6ODcENcxcjI/S+o3EDU1uwZ3PlA/Jty92UcmnRVDKJRkS+i/NTnvSBuT+MwM
v6A11FQviTvSG6xPZtS8+PR61jl5KQNO4XrtH/3UoodOiTORkku179fLN6jXjFwYoxvfBu0yosIN
oZt/de6MkNQ9lpzIK0BzW4tvwzzvLKuCn35D44dG/+RM+8zIqisXxbRpQtfRCTdNj5dPh9uD6W7T
LMI4xdxaZr9fSxvwCY9S5A7zfRtXniq+qrvkV+uMv6RnYzkdykn6iQp+BhTBpx59VAWdfme20oEt
acnQzOfwxUBRsWcN7xA6Zvlk+NDQC8wr6aqCYDHVUw2yDAkrhIcwcEnUoVb2wR2c1zb3SRxpGJTj
h5ONIw4vSAM2/knCvzOOj0aHek5rF/cA+Tep9I96zGgife6c6N4mOrR2et2s0WVmOkdfT4fI7I8F
oLmZecFcDS9ROO8link4Imi0ZtYCfwu7eMII7QY9fpY6sJU68t9Co3+vSHWAoxfXFQ2uCyy5HkuD
JvQ82oeeqDUO+rGEFRjH6lbCkQhQ+IL11eOpERmferxrUut6aZJ5Z6ZRvGmivN0NYdhdpbABEMo8
5mmTgkXLt3n6yVe4JYhRJgf9NzuCVtAjkg/rgDEhpKD0LwArIEcHTS9Zn1Tu4ggGV9ED5LoED5Gr
XuIFE6ikwxRkyFbkHpiUkmn0pMYSYYos2FN33thV0F/E5A5lXvE3VbqP6bg0NPzks6atcuABR1cF
PW5vcYGtNgCCxkQB7eluqjK6m3oaqVhaHFsPrc+OBEfX1TU88U3cGEdTA5XmB4H0xj8w6zjlOcOa
Od/31nJTdOOxj807hsQf5hTvoow5YTQjfMCbleATcrwWaMmagbnFbxTO85zssdncpFZJZ6AEej4i
y5r25t7N9G6mFWNa4Q3cZKGL+qfWjHcSiDQA92Y1jlGFMFa37PvIRxNQn3KMF4equRnNEd3kBKPM
rjuYpDKwYNDNCg30s/2Mgj1/KhABvSiQ5bQw7LY0/J1x9dAAifP8ch2LjvEEM6aoBFsW5dRK8J6C
PaTxb1AQaLCP41/4fuAgVRoPbpOcGlQ4+rIFtNvUcGInP2dwMz4iY0mNm2BNq+z62Fiw3KOh+JFW
y3f0iUn01mzcVxXqe7CEkc8uwnbTWywXT1t0ZIIGt43grQ2K5yQJ+V9+QfmyMEAOkMJOF6oKhLxm
qF8GEm4XbTQ/YPHqbiN/PDCTjhGhss5Tm8PUG57WtY62ZQnCKZ0dvCm79i8ioX85OB11Y2PivgVH
krG5KMaWBarI+YA0LpXqzkymn7i+4wYco+c0LAhVriMd0Di5rY1xL42raD1KzY5ENS2MivqDsT19
mk3AOJk/l04eZnFvo93dD178nvC1ZmO6lf+OofNudHB54+9xnRdyRMXlcemG76OznkRlfGhiGCyQ
pHidBVVIz7Imtb6Oxho0cXdXDwD3aXZzIeG85FN32/TTNo+I7P1sXLmYUkV4KUIXszhkQenQSRhd
euJecYXD5CW5g3SsSZWgJIqjOBm3wYm54sOM2EG27iTs004BrEO6TJffJR0QnoUAqKcmupbuBh02
C+yfDKfGwr0UD2MaO3RP6PKwhkhN6NXjsSOzPwwHpREjRwLQ9k0JGntGwtP4mKXjxXQZtzt08Q9S
mDPeK8punyBBh5kPiiz9ZeNjrUDfmWcZBoh5DwLt5RerURyqItt/nlJ0wB3eSsuMtxayBK0DH5AT
njbINVJ3pjec5Pw/Z9JlR1638JsDSC/5hyE78h64Q/iFbgL4Wj2NDCJHjhpp6pKIUpe3vNGG1b3Y
0Y4T1HIOXvxaYy2p04bW5zv/Qj5hMoM3GD0aOE8I9omfnefcV4Au5C8hMUYdauAHNI/U5Qji8TsK
ZsabgurE7zMr01RYss2BKon+kG30n6kTH41hSE2gkP6AhDoDeeQLfgbm7U4WHRhQIi1RYteNgP3m
TOSjCvdhILGOuvK94TMnJNGqTbdSfsk0oIFFb3YikMWTf6LNyugkFib8g1LG9Wr6brcA0tjxHhP4
tgf2nfFCz1XWHGKbeeQVACj5MtCs4W1oRUKy1ps5oWx8h7IGXQYtaLS6BAsGP7HD5hCOhpRbsgB5
hIE8mD6UlGi8oCL/ywjjDdqTWJUjkx+WYJ6f6e7k7ZuE/KhHPj2+5o7xW3DUsQdzTV4upatMggoS
FxVzQkAjHX84SX3Vj0+8ZSnHZM3RAgCoLaRi1m0DHEkYpdImJG1jC2jjDQnRCw9bUJAHkr/Jv89l
ZF6b3Etdgo6rTJPMVxkvpFRtMZ1vo3pTTEPJ92FVSOZNIs5d8dzxOgAry8kKvvNOpR1YoBVQcWUO
bcOni714JEP2jSrNo0wlAg5ga9A/li7c8j6mDMSPXWw6UQlCnpplJHeRJTcZgjkasz/Z6SwNP9l/
1uwIl2D/UCfdZW6jCAahbPow1TNMh2Kw0Py1t7hWwWvi7VF1iKtNg6gh6NQtPU55ODBLpOrKtAGj
MNNm9CYFPq13EVnlGfjWKUuuwxKUVyJAS16GRAnZLuRsFYB6oKERin055nHlKgJLkNMviubbWKN7
5MFIuctZcnTBCopDUFby4/IchTtso2Z9mGLruqZEGQafsMK2ls3kVM+yXiYUuWTQW1GKSY4qJRjV
LFf+zCvZe5OGvg99k1nkxDaWzmEOCdKNpkPxudIJQrduMF3yNK76rNboKLDD2DCj/ehExYX8dq8j
ZHj9hwTBdf4mOQZ2JRj/JNBKr6zqmaUD7AjK6i1qDFvZlnzSAoxzy2CkKL9Dtb+ecLUAWiVawQ8k
j14HCwOpqaQ+6J50qHhhIVPjMPDh32S5sNC7dL6mvcCiHWv/SA8KHWLSpyJC08AfUH+AfxGW7QxA
vUIUoTr0Roi/kYkxFrWdfQa2cwH4jhP6JTI/GfFS2shq1a2DzGTVET6uJI3iEqFONshdJ/Tms58V
wUyW3+wmv0xZaJQ/VmJuQFoB4EOJgQ8mAFYlVpP03/guheFvZN9ZQ0D2hxgtnFJdBjd9EW3ljjXh
W9ZsPpT7ht6KYtBkkRBBRjW8GAJDfGCfeAzuTMVcA4CW1AjSLWLeeyN7sU8/Ya8l/u4AXehDEqxN
0FhNEOyI6HJxdi3vcBmQ8vKTazcWa4UnTcvTBY7Xtw4yU0hr5fNhotVsy0yGh4RNKOuX126A1Ygw
CbQ17vAsLDkfg/vUoBEmqIvGfkpHFM4TBbQ9uV+c7hwH+ptOnOvRBx/j2aRTPo6oqlXnyvVgUZbX
+RRBPou7D2fq80vPsJPNkmHxsfR3OP+t78iFv8Sut4t8j0DuUANjVNIW8IgrNOYCqIzN+pIuNY1e
ukRUpx1D6zbK6eBPrvu0xBFS1fVqj+cpa5HAduKx3ZHhhKfRxlsrHkP/kJrBKiB9HN/+9V//8//8
7x/z/4p+SR9yAeX7X+VQIAVS9t1//8v5138BDJXfPfz87395vu27QB4V4GX0K0w38PjzH+8PSRnx
l/X/UGvgRdizg2OvyocqCg/jiOdiXoz7/+/ruMp2PQeEl22isvT7deq0aDM3K9ezlS6QT+eJdktu
U1Kn5z9fyP/7A/kkmcoNlKcd1/nyQPTPIn/wAvs85pGBGonSZ6MG/2APzOdT8sPLfvCZNtHNd/7h
Xbp/v3Rguabt+tp0PVNbvz+jyo0oLsPIPGdOyorEYJ7sPLOEOEoanZ/czF+//flp//75PGVpz3V9
nzfr6C9PGzE0jIdhRFEsomFqWA2aQ9ns3q81G/fPl5Iv9PtK8UzHVNr0lW96ttK/Px0APIOOmTGd
mTKZx84vI+vSHnG8tZcy347IL6PgntRnuyN9mSKTvP7PN2Crv98BHXbLtkzbthTV7+934Fdu3S06
NjHxyYCcB1G7QwIRAYBxKRFXGp2pJeVDhmC14+XAXLU/pl6BK8faa5SflY1y5xo3UCMQtFx/tOCQ
rtspt0E/aQPCW+/428lMnu2mKu4jn7AHI8aBQt0h19+7w8MyxQ0lKalqvxb6mKGYjqmD07VCbfIZ
e4cwPi4rx2QwMbb6PGPe/OSERX8dBcV6tWqDZdGRONBLVilK0jbY7j+/JP11RTjKcZX2La18y1OA
iX5/SSkRqdVMAO75jKI8s/a3dm5+WmOmqO51I73xCTv5W4m2CdCGq/xNo9H759v4j3dhO17gu+CV
rODLVhiTOYgCy3Jvwwl3NMj857j9h0tYX7cbT+o5tmfpQAcgUZXcw7+FrpqWy8TUo7ovycytvME7
2gMowpgvf19rDKK888zicNv1FjLpdkqo0qePoDVOdb1bOYq7+j5cUxjnCLST0YLIgyXmvwL1Yj66
hcbIbZN8Wjk65gFATVAioWSqJqP39JBb9jFp3H94Ktmw/77LCMWWxmLP9O3AVUTl3x8K/Gru0urJ
72sgwFVof0pLPJWxOeJ3tDzgyn7485f6jEr/fkXb92wQ2oRLj9isv+5rEI4q6RZvPBcqj3amHotj
2xXDVTvZjLz61orvnUahWNJH9HjeZrepv5tJFO7qsStAjeW2e/3nW/q6eOSObNf28cz1bMv9elbY
CimGPMVXL/KSbr+MDRgX4sG+aHR7+vOlvq4huZTLOkIiXWkXBujvr1vD3endqRvOEOo427FjukC4
ynsqOnEdtQe9/fP1nP8QRfnAru8F2jNtZX+5YGb2XetHHjZ/ywLnsi7j/KP2zPoxbhroEiG5beN3
2JgUh0J4+0UL2ceyrOgvpHbjredBM3TavL0tmA7eODE9trWP3UMc0ZoJ13j42WRlup0qvW545myg
nmvnHaAwe7eajH1DJ7f2UL8stWm8JD5HDmqJ0QhbMfQrhzRpHkCsDsVj6FrZLTIC5iaKpgF0kF29
e42eboIiD6GxtPhUlWFTXaXNBG+o7Sf/Fcwe0KJ5Buu0jFAbTL9/Q3z6Q0V2e1pQwOtP/bKYYu+S
vU5OfhMvmLVGJKc7Tk8Ho2bEpH922l4+ysnvN//w8r/sLT4257Pt8B/X4b9f9laQrW7N8eGdQeVs
przTWNyuYORUefnnC/2HjxwwxWFpWYHDwfzlQpVuTT9VDrpWMW7rnpX72UVWABU3MxOhAGdtjmGe
6nvLH9Er5Z3d/vn6+u9JEOqgfqACpRBlYFrz+7LG4M9p0oETKK0Am/lp3R0Gky1eD2MLVdPLcUqz
XO9hpRO2r0cb/xrcBtC5g9Yxm2W7BS2GTvy41Cm4nh4FvDUtGZB4/jEOYv3x59v9+90GHOkmqSj9
U9tXX+42Hps2MyCTn/0q0KA3kppmj1HYExhO3/pOIZBlF7HyV/Q0mCH8+eJfAy6eXZbF5g88h6JG
O19Oqsxxgi4n3ADBM5k61BkjpyhvfmXZ2myqdi2uncao/iHCaTmF/z3owu8mQfQ9X/u2CtDi//0D
4Zg3jGG4WrduntX7YB6DO7sN1JPmDg9IEsKaK/gCtp2HUN7RpHPjcNnB5NV//fnx9dekSg4c0n5P
m6SuvP8v+UIY965dj1F7OwywcoZ4xgCnHR9XK0VTtoNm5A3WM6mXdRX5BoIbabT78x18jfZyA77t
2E5gWp5JgfD7q3ACTxW+aaMaXDFziiwAn9PyPq6O/Q9fWpt/e+m/X8n+/UraVxV903i+NeIUemnf
z9hHAx7WECdprRTmflmR9DLXXc606L5x7ZjufbTgWtUU/3DwmHKxryuAQ0tr+B3Ko1D5/WbqIcMd
IxhREyyW4K50su5ucUrnCKoW30F7wboUu9HJucPE/IdTDiABury/zuqeeVjiRs5T40bVY+/NznU0
e/mJATvqaCpifGvY83Jj0EJE7AOA4xJ1K1Q0FW+hf7r/EFS/nqCyki2WsqtJPLWyvjxH6qQWc8gV
78RyepkaLHFWy7uyPJIuMGvb/9+1wsUsElxqVuDH6mtgXfI19aZM3doFwliunT23eGCGEdzyP1/o
a1T4fCorUGxOih7f+7Iomfu1Cy6p6lNaJxle8zD6MSZ4KSX+U+JFV3++2ueB8HUxuJbtWFIhc8Ev
m1BB8qtQj1O3VuQI6L6OgY2pH0M/PxMMHhK/uxpyeJiV82RjegxmCdDoOIUp9GL/Vhc11sf2Zak8
ei0e3naBX1ys7nwqbePCFDcyx0NpT2ugRHF09vXy5uXptV6rn8qy6d67CwP90Ju2a7Z81KsDdFiX
31ukQVD1GEWGiKM++YeN//eVw/GoLJ+Dkpesvubv/uDiupqUeKolep+WaG0pwLpxtnEdOjd/fsP/
Ye9zvMjy1BSPXPXLypkYnRkQkeJzb8PQnSqs4sa2DXaDH/rorlipfGl0lpWT+ieXX0N3yFsU7oLg
1pqq4R92jf6/nJ3ZctvIsq6fCBGYh1vOFCVKJG3J9g2i3e7GDBTm4en3B619zjZBBhFeHY6eFHah
UIWsrMx/sKY5ArcXlZXWbR6JG8y0WGDmWUAXl3NHeF66dhvjXPSG/A5YXllIod787UY1zaLxJgvG
slophZv9ZcSm8g3NqR72iK7vBjdwj52MTj4Ei2zTlrDWTdNEFDkqxLofcvU18cxmBbLb65Z532IE
CJd05DPoH64rS9DJ64B+cx9+jXu/+e7VaUyNt3O4C+HbhOhLF3Ujyl9qYGnn3cVFbnopDBsvVHCI
bx4r+NJEAP6dVhgvaaO1K1+hR48TiXcoYX5vlCJDVrgDaLYYbMnc+G1gQiyqB3utZi4Q7yoK0JPP
hpaktR0QgiWxpFYp67+0MICXo0vpc1ZSXCTjAR+mDdmTMJSUq31e7bmtaIh8y8NK1YMBsgwVx9Zp
wzco4Li3RDleUHFXbMiRUPoKXTFaTIao8JTte4WO8RJBcudSd/owtjpQKvZcmrm5jDYDOLZ/JFii
fgVxX+5eFRX/YldWsT8e9SjD4W1wkNqvMp2eTakCFhh6XovmgHVzsDjMvTo65BQgTlnT5pc4ae0P
egXDN03Yoy1RgKtaoCFvoLAEsVlb/1I0Cc9VXEtro0oCWptWuSoQs3uKgK75cCe69K1tCuTdSkpn
piGKrRJTdQeZibd1XIWbvoyBkBUVgi5GSQMjA6yFGyXode51OwEiEXhe1b16iJ4vM12zcCltqKP2
yKQ5hZbtdPjEsDf0oT8hISGffUXpvtl5FRz6OPNebGHZ+yoBdQ8XmqYUJZS1C7JzkdJufTJs3T8I
O2xXNWzZbZ9HEo6OWbWE0lKhupmPWuxoe2QF8Q0HQmRX+0Z9MvUi/DD9CPI2EnevaZs0qxDu7gEb
Z3ntWAVeXXB0Vi30p6VTmMlKD7mfCgql21ynS19mUruPahu545qngrYMwjrTJRR342JduQNue07S
04GvEM+VRiCiOSgAUI23x1HmXkQjiSWsKfJ4z5ichYhq931ji/zYWJisAMSvv3Yh8uI10OvHI30W
9q5PDHIZh2oc12PqnNrkgIqUqFTo03bHFkA238jSUS6+h3aqkFZkMQutgMjtHGNIfLoCpw+rkCx5
hUqkW/mzO2CzUDQzMW2c3fSRuHDouKmTDpjTR9JVMx/Sws6PQ1MPdKEoLzUNhHukxh9P/rMIcj0S
sdORVc4NVVeUaSFwKEVfxy19yVbph2+xV0iIvFHO5ZI7vDh+rAKjFDHAzsrb2l1s/+Kcrw9toVQH
XMhpcBSrPikgryi6jEfHtqJ4JKOPBKtIrKOiBQOb7BJNQ46l0sSmzTvtb9MWAAPyJEeERODE61Xi
WeSRtVYGEqs+QjTBpI+xbJwheXFa6QKSV3sWkV1tIx+SauOlHo1dr3uKOsflTg0opi50d4MehLYM
RQJTzYXp1GcufkON0X8ti9DaOD0ygr1ozX1ZoHxfFsjviKpqUX5A9N31OnM1WMBruV7mSJ5L6S5E
XeF7U+n0HixPXkiE3pUi9ZSiq0gBtjjiMEC847XndP23niVel3Ym3uUg49YlqdJeFXQQdapumLFJ
Yh/XKFYHmhBfS31wl4/X8t4n41B+sijaU1OeJgGmVPS4vvTlUcly6+x7pr6086w/CCkKjzIYv5kq
9p1N+lkypPTCiDe1pdZNVBgfbXfM3UTfDzGaMHBzt8KtlP3jmSm3GT6tFU1R6apwweKWeZ3hJ0Yo
pN7RymNk9fj9NhgSDn5G39bJOIzTnP6wGcIN8PFgQb4BykIMojNGY2PpOh3sZDVwdoVvpzNJ9O0r
p4hu2I5D5iXbpJvXz2Vkstc7KkS/0DXfEMcAze04X/KR6iYZp5mXcHvRHXMcZ2zEyKZpTO/2MV3g
tuklKDq5swmhYpa52ixC0/1pJ+K5q1GE9NvwayqomwP1W2q1L2bCxe2SM0eNJJM6NGsxTa79MFSl
slZ82rLKTor7S20VEF8VZ2Yr38voyOBVqnHMVJ3e6Qc7lvysFv5r4SXghS0teiFpdjEeaN2dizQX
jCc5jxaSUlRfyh4vj8fv+na/MbrBpUjXKItTX7xeVwKCRRrSlaeo04snLQeAD608/utPR2Fu3MF4
laTBfLjXo1CTFJWwyvLoCfBkg28Xe5LXuRvRtCREUcDULQrThuJwoOqTkpCXdHTZJWk4UokXtGus
UVgpOIRD92ImUBbtmMLaoJLjPZ7d+PTXJ8vVuMZYLfmtpyBbLW+wS/rjgByYCcgo3hGpMR0rN4o5
18G4UwW6Hm0SIYQTAj8z0/4Ym4FyMvTA4nB5wYVdxYTQyIbnwAmUd5FnxquROMWuVy0TRHNDs+rx
tO+9boPLP+IPsk3/chISXCCbSmzEw7FVvXgrbFt/tyolfU29EfYhG+6LnI+YOEs25kqVt18NNxLq
4DrVJ5sb0eQd1KZsKkkQDZSa5adCfEGZ0SwR3Sl2So/Uh/jUamAJRpCx7HGBBdrD/yX3H131UBmA
OyBWBTyCx6/kNmqYJsVbndeisc2nz2VSeaysYeiPKbcOmIN9ANaxnWv33H6zpiVT99IMWaMvMG0H
mFYRVoqadkcv9J7BJ34fNGn3xxOhrGY5pInyONTkgy2oeNthotbHsHGQZLQCYyx4lQDZrL8fj3Rv
MiqFGWs88HS2zPXHw7ZExrEuqyNgwtGJbzR8wZvp++NRbo8v4g6HKvGBRudN8pcIlEEleGvHZhAJ
Kil/x9S6l62UvwFgezzUvQlhCoTkNDUKi0T7ekKF0VtqiQblMZDqHLaivua0jP7826Om5SCmQ/kb
iuPkrYWhyCUZuYFjmNp7R6dVkHjgcWtaOECqg3Wloclgd+lMAfLu3AzyADIAmm3TbVEJtI7sIi+P
VQwiCYhQv4Q6Uc68wXuLpdOdHYtb+ANNM3XNT00pVar26FKZfKoqHzttrcdJsZB/1TB21o8X7Kbx
wbkxFtAoKqkKHcRp3U4bGkvPrQIh71ptf9W4Tv1dFn22UdTIwNiIq7xUuvpfRunXyzRDH2QVyYa8
l4y83khdmn7HNyH5hgMSZuXK4O7t2KbHKZEx4cMEg3buCLgT/Wj1AldRxjakravXO6wLAsUurbI9
qlb0gYDvKCceI/UD6WH07SnCYd3lM2tyJ9gDDzBMk7oTmdn0BB8Mq5V8Vc2Pwm7BjKv5OaukA7F5
X4/UQM8c8ZFzG+HOdrPps9g6N2PmexNOTSlQZItiX899VeuQgIfKrv75p8QgI+JApqENXOX6bcqp
NFDm09pjIZfbGC2w0XNij9aQQ/NanKMOlhPbT5kZ9s5RwcqpxD32HU3rybAdckx26NTVMUaODm3R
8mB00FGo5c6s3J2XSH/E4FxStDGgT+KR6rA+bVfUx1gL8YHAGwteYbB6/A3dmY1FQ5z8jq6LrE2D
ngh1eJe5Vx0rrzhhQPZaSmc9ac7/xSg2hx6XeO5+0/aHlqnw66u4OeaAiTnP4/Q98mZOirszIRJo
ukVerE9notatj6acVx4BbPeI4/T9Wg9biq2dZc6kMffinCnLTMXUAbdNG650DXUheqJpWSmwvFvj
R+yhs6eCTLYDW53JTe7tAyp2BoHVptZkT46MRlUHI4UOe3ScoMIGAcnvf5Qmy2aGuTMp+lMcSoAk
VMOenkz0IyqIaHl7lEhTYDI+oR7rIdk4OjM93g13JsRIjk1woKxz0zB3Td+HcK81WFa+Q81DuvLP
t8JnlB37VHyn+uSN1UFQSjowhqOvFR9jacqSBUqj1kyudfeN8fFQ/QNUDdDgOgCxYEXgg5M90jml
Vt2is+c25T/DCCNXkMN9/Nbujfb74TGZVO61NI46uz1WRuY++Qg4SLQOg4o8GkfImdrm+OiTmxGZ
AlAChfnZZEXXU2sBygg/LMoj1cXwq10W8RcrkJKji8jdQmliDElrzJ4ez1C5N0VeI40bhSb9TUXV
0ix4K21THm0v1Y66JaK169TZaajClj55G699559cybmJVoiz+JD4XiIxFD9jNL42UtmN1nWytkZS
X1r4QR1+e/yA957P0jjCDQc8He3867fSoWQJyZjyVZMbQG0Ua2vn2AIV+PP6c/2y2xWwDHLREdqn
AQOw1OuxwtRy7QozyONoKSZ3zdb1QNJa7pbL1UdjNzMJ4m30ZDg+GsVmerbxmWr9dhXWElVKcxfw
XOM1COBZnniiX6qsfdWbu6LcASFcjTXdXF1flpVeSB2We8FXzAjoAhnaqUNCTmm8TWgirSkLlPMt
5RD00sxR9Hm7vd7alkmZTkHjlQzVnNao+sDrgqpPIHA2CrTnNrsoZoC6IU3glZvTNKXSjqlbAWx+
SBVYbBWCW3YEsd98Vs30WKBxsijUEIdefwvjBZ69n/9qIKWtJd6VFxglxm4UaeWyfI0rgZ99gpWw
biF3K2XWKzIt32ulg9ZXJ+e0NLYa7NYyxXi7SezviWEdLGRDgwEsnCrBIHefe+CII5jYjBOqWfm7
jN72htbuKa7MldGHCH5L0rcm1w9qmn2x+kpeAhyIMelAMNIj64W9/00zpcMoo2ZW6leZ7IWG4y6u
NKh7VrcNmuRFajN07ryvpuzt+tikQJFrSGiXX0w2n+7r2yqVD7aNMJVhxk/c2mhM081cforFefEp
Bgic2Oh7YcRDRvkP/NSXUc9K6fTD48/wTt5PUOf+zC9SaTBP19+GUVdBimhwfLLK5q33qp1w+/2Q
w5nzzD1E6HXQNvSdIPoVvfdvJIB41sYXt+ueReGfIFfTL69FDpc+wLrGn7kY32bc49PRgCZeGXy+
kwQxytNE5uTrjx5r4Imf/6lq9Jm99WBKFKgPPX4dt1Hperzx5799unAJ/BK8R3+s7dENymp+UFXB
8eTxKLeHNmmbKgM+57KlcoW5HqXU6OxQu+6OTp8upTpZGNrm8Qh3QhCgVJleDz1yi9T+egS0lYqh
qtXmqFMzRrttrMH0QJIej3In+jgGRsAayRvro0yrX5hAFQJQu/JmaL9sQ0IzBhnNY429JLwkKtI/
20paN9rctWHck9dh53rYySopUYNOBroab1IWtRbmqTjSoalibFK5i14Gt8EHXdTaN5sWzhtavrMI
6tvX63CUg/mizgUlYxr3IiOGUK4a9QuivYC0iUazQ6i3W5FrCkVpmwKXat5kdonRaamW2zVqS+9E
rgX3Ffho4w2tgWLd+y+fTD8EKcmuiY/ZnhzTb6uVI5qDgx6VbndPYRXukbHF5m0rwmPTg2vHnlB1
sRQotZ2c5aOI759tvRGQSOUZogNVH9KeacKYhpZfAN9QT50Nedluje+Wn/5Q1GYuiZvEhv8MBPDY
phdlwkuZxAadDpgehZ568mkj6jp69Ulb/AD9Ey1kOm/LtJB/GPUwk7dMcon/jMqiU3OlL0Nydf1l
NZ2dF0kfqSfc0KqPKum7TYGRyujO6YUrKDoZygG6NXOhuDuq4zAsrZhbrCWQQhwB6wCDAcj3yDM9
jfxbtYX4zwVqJYfFDBlissE/UaUy1EdCBxHqBmxdSabZmGGindCswjXcrwOEmuwClAcEv8dB5M5Q
tBQ1oHzguq0bOA81rQK5DCxlDKd49TL3JRrQ9ejjcGZfToLuOCUumFz7SMlsdubkoLPrMsFZnnHC
vPpXSdy/IL39+UwUKhnghKg03EBTi6oIlRxJgVOkd1+h5+9Uofyd1+b6z4fhCquT1AOVoKBxvQMD
IzPr3FHMU2RApckQO9w7NhIANeL6+z8eCrQVSDaL8qB984khXqGXse9Yp14C/xLmKAuBNB1qXZs5
Se7s76uBxmD427mb2k6NZLZlnXwhL/S22GjI0Vu4VGcO7nlwPR/Pa9phHjcDB5ds2zAYRmD7+Dy/
jSdFuZNHkTecHLjLMH1RGNnhmRYBwo+QqpWw3+vgbfTdsuixx1Z3bJZAfDx+CnWCIB6fAtIbqBdZ
p4Nzg/uIFNVQkBHuTwxtCdi7mCcVmFbhTDEOifsCsmELpS+3kTTaOr2oOjrVNhIcnw8Uqvg4eWLB
tl/z/I8f7k50hdVBkkIE4FL+eTz99obcovVF2PbySbGGnWHiUbMb9RZUHAxROeuLuTBw5/O8Gm+y
IoWhUOBQGvkUxYP7UvkYwGiu5M5s6LlRJkFAlYwwNRBEPEGh3NJX2zuS8v3xi7s/BN+lrlJluiHG
tEhGg63ixZl1tRoG/Q0QzI/HQ4xfw2/5z+e+4Q/+/0NMvhZb7WvE45mFa3lPtWE9+eDTFmUk/wzY
Oo/HmrZa/zMYCHPgWTphZxpuLLMKEr/NlZOo0jerxA2HO9giGcy3OOk3np7uvVh5dRJkVwBRekmm
zsS7u08wUvIMQK+cgM5k0UxILhIbTjlZ/NnQm07haK7pLNmSqFvLuNWMGhfY0FMJ+fPDaWxgUTKQ
Oe0JFtdxoqprJ2+rUuZGje2qKa1x+H53uyGeect3No0FpB1UCcRDKHnjIfnb1waqQ2DY08mn2E8h
5StfSmsOVXO7aZgEgKHxng5oeFrT5WCMW1MLjDNeIxAFKkQZfgi/3YCVm4lrU8gwW2akF44h1obI
SHn/ejbCS9CLD+zm7DfKc146z2herkcFGwjTaC0BOfUwtSx0xD4QNcC6aJHbwUxd+faNXj/DGN9+
e6NpV6OqXTnNWQlqZ6FT1luY2hwFZnoB+t+ZAgkyKC6xTSYzbaIm4pxxm3Npx9Bt0k3maH8PWr3T
8rReOGbxDFt9nwfGV6MfLo+/zDsLOqJVNOpMMlwbfRIFyhISRNcozdlrih8htgWoLwsIYsVTmqFs
+18MRlI/0t2xSJ1GgVDyUznVLZYUj71VEiTmtmsbZ43BurlRwbbMfHjjN30d4rj7wPBgJ5GE3vR2
kxIJF6NN2jMv4KmJezRz0LDq++BJztKNpeLNW9N+C+uZY29u3HFb/bZtCvys9VxP23PZ2CPe8Fm3
5EMpuZcKXaUg1eG0Kgfdn6Py3NutcFdlQPY2GKFpnYOdCsJLoH5thhirKwPmaXXWzLUS70TSkaul
E82pOgA4nczOHAa57uyuOaP6XV4ks3RhGg7tvo4s7bV0UAkcYoFVVNKQeoSoiDVRZpAGVe328Xa6
Tfp5EH4R0ccyxbSpmYkhw0xGq89mIwcbI++dfdKCfneFsGaOj/ETnOwkihP05CBKaAqp+fWKql2o
CVSri3Nhmz/lDJwoFXd01L63HQZFYTzM9VLvzM008BEG6EVfE17e9YDcdofeKov6HLtRR/GTamSR
oRjiFzQa/vg1Xg01mZvbxLYch6KmQRviLap5OrK5AVraBf4sfz4U3RmiDchhmXrE9awGNDNzJ0jq
s2j8BHqDERtIkrh4RyIN0cwE73uvkGoy0YZm9HjoXw+GqoZRKoDCz5VHpEGjx0R5G0WRv6xI02a2
4m2iSx1OAXXN2TjuyUkIT6NI1DoCU+cidQvUuxxEoYSSbQxc95BKkH1kL6To1IvG+Pe/eKUOiHfS
fAqC056XJCyJlrtSncOyPiqhuROm81Yq1sxd/s45AQoHNiBgEhBZ6nTl2P6uXnXVGc4uFqGkAej9
J29OhbrAIP5+PKe7g/EWqSZbND+m1R9FD5DNDlk5Oy5QvFEaFaPWEhsp8HAIeP4ZJnk8fk3wPwwE
/2tsuF7vk8BV2liQ0J+NGpHy1pRTSDDyOye+/V9s/89vGkylZRKir0cyo95EWkMtz5QTa0SQVWuB
N1q37nRc0v74FY7pJgON13sIe9dDGbkb9lnjVmdMtNLvUqoqZ4RQjmY64J+e+eHy8XC3Jx5oBeQL
LLpVFIuNSbjyMESI3Krzz93w1uGpawTf036X+x+181pmL15p/fGiXQ84yVsE1CIDIzP/TJVaQ0hD
8oAShQkujcHc5eU2jkASVoG6jZEY8vokPorSE8ha1JAcckQem4CCQqo2iG4XWMA9fo2fGdD1OQPk
ke41hkWcrXTErpetLoKo79FJPvvdIUqihYFyFtbKu0yOX+ziHMvvVox4tyoQSQ53yKw/DbjKPX6I
27OOhJt2HB8FyChantfPEBJPK9TQsnPmu3/hKbVLRfMTUhqq2mgzLDy5mNk8d1J9Tjm+Q+AuAF/U
6a2CnJhEO9BC8rRCLKpSeUH3yUfoYJs3krR4S60yWyNnn3+YYQcv2kIpVYjZg/CmoMPHRyB1RmS1
AbdHnmwq2r8m6lupOMW9pNIzLOBJRYGyTBu9w06kSmhbDToeBgG6O5igyDvD8FIcBm0J8R1Ro6Lb
aUs+cGvma75T5IHKQHFLH+H8Y2Hwek3y0oRcGJUByWrprYuhkzDB1ZCDVEcmSf3uKvqmKqLt2KpF
9yjba13XrAJEOZcp6kWvAbrb38pOCp4lE4/igpLCYfBwRcCwQF+7XlKtH2+i24+G7gqFZq6JQBZQ
Nrl+4NHpFGmStjjDPXPXVeoOK6V23hK3dv6w+ci+GbG1kDip7nC5nl6fQjntOl+t0nMF12HpgFJY
KY7bY7gYckHEYRJNTAiRiw74+r9ZL+EWFcVu2iwRu4yOaSi6L6aipVtTl8zX2GvgnipOcUoT2ExV
nqZz1/Q7rwbEKRVxqq80CqfnTWl0bZJ0lOgkL/Df0OywsOzquicvsrL941W4TUtgXdBUR12Mi/TN
Baiy6qyXizQ+x92mzDBdwiy+eyEyg2psXH9mzW8DB6ONdchRXEWBPXC95rKow9aTk/hsKfmvMUFW
0Cn0JG+nG/0/fk2b6/HspmJL48rb1FVAmNEtkqkTXA+YlzW2mA7pZMY+w98HDzTHXpbOa2xgUKAi
gv/OXCtLWfAfg/tctniuepfHT3Eza64e3D/IIfgXSpyTnd66kaBDG0XAOLN1Z1gnxY3ShYwzVlGo
tJPyYQYKdHsBYyAKmWS2BAJi9SRAZ6ouWRlqrVjRyLmxhEyUro0udF6yzJGeq8QK1lklKhw9mmH4
grBissJWpoSqjE/W3BrclJ9Zb0pONCpoWSjadA2srut0fTyxSqcTX72m0iT0J7X87FkIJ0OEFINY
yGVabqtiJN2pXW++i6JwZ8LAzVbnvksCTvr9eTudRsihkVPNk4rwnGc46tY1Qhlc/2XcOEp7a5mt
ddHsNNkil4RY7OMdcHt+UcoARcldmPSRSt9kC+SmNfhaaCqXSAnWcqhsPZwOM2fYC5Q9O6t9Qfxs
7ekIemLiUuOE6GXNTH5+k4DxCACFYJYh+gWWb/Ip0GKRIoeywgUUc+tZSyfBN1Y3tuOIrboHMigU
eeZ7v81WxjOJNJO6lTpificbEQZI3GZG3l76NtBXVDiRY9UjeWnaSbOOY7jGntbSxsdAfZtJvfdW
oIH2URGQdo7ltivP6meztXuLAZqJ2yWXTI0e8eSoHFR2GZbl4lINxSKr9wQGSf2lcsdMlMvIKA84
EejWLDwlXwf4AD/eDOOLvsrgxhLe/w2vTW6dNizxRipzccF1/pAjQqTzifphP4P+uDcMvJ1RMYz+
wE1BItJlt6fCJi49toKy6b9aKGa5g5j5qm5uYqO6oarDz7eJtIglXEdYv0ElrHM1cXGtGEHe4Eup
4ncjig0I+Znr+t2hKENCiYBAd5PiVGqPsWNaiguK+B+ZrB4GW9nYRYVOfax+ebxI43VkukgmYobw
OVAYuUmzUSKsjESVxQXHgeoFlYVhYYgmPT8e5d738XllgP1IZZcj//rtkZk4YAdMhkFGwqv0NSDU
faz7a8AaO9UqcEmFccrbzGuUsrUSf1x9XRTpz8fPcX+2sDH+9zHU68cYfLdVutwWl1AGIN/C3bHz
fGY/3p6C/8Hf/78xJqGgqSGvRr4jLsIrzx6Cr1haLGF6vjUYpbrqnJDb3eHYJCOUgXbHNNpTnmyh
KOtslpEYB1OR9NdI1Z0VU5AIgl5dJEXsbx+/x/vr+X+jWpNvOyjNPLEzVVzMCDJkkx6kWn5tTWx3
0xgLXa6Qr3KYfggUfZMCaXLX3SbhgIWdUb8/fpS7S/rbk0x2lhJBTI4l5l9bzcXUqNY78kwR+7Yt
wceIVBvlHv52u3td9D7zoLayix561arv/KPsvo3HS95+Ce3+o7SwsVaNDeC2x5O7uYeN3Yixa0w2
Dz4KqvT1hm0C0jjTILg1iVgiW6G7v0z3iKfCQglOfrJX4jVumsXaTIAj4dCe+8vHT3AnugI84iGA
pNEYmUogJopdmTFyJZc8jH8YWfVk1PLK6zEZeDzO7b2OPx6E09jDR7+J8tP1TBNE+RKs43PsCaIS
eaPBf3bcWDvUBpUuT7NLlA66cDS8QN9AMhWk2i2x9zpkjfukrA6dFehLCUkkWBUYyoOQBrdUGzg4
hb27KfVCW9n4dsx87Hd2nzMi9iCs0mck3bh+6riDmUdKXCFS6JlLTcq2qafO1YpvzwPatBxhnyQp
5OkmmyDAPdnGwqUkoqibyMl+olfj44UTnnIRzUzoNnmk9qDyF0Q5YGDTREbOa9Uru7BiGfB0dqUc
kFKElGltRt2a6yfiDb7pv+iqP6we74A7MQVkFDJ0EKfoVMnTNqfiFjU+Kml1kQOsy2yU+5MjII20
QzbCe9dYXqVGLqTeS9lPW3lvfGlmr3+OcH0YjtisUX2O+xTKzZMzvkgj8NldVl2yWj3XnXcagnyP
DOG6T4ytifq955AopdI6yrO/3GE4SD5yVVW0DCN9F5fxLktR6lCKP049eCw+PwoxY312im8t0jq0
MpvHCgbLXgQqYlhmhp6MLR3iTJ4JObc7WkUFA4jwWK8Yie/XOzorJTvMuZVc0rTGvK2RjS+wvfKP
x4t9Z5sp8KB4zcCkby9uVuHrjRWpxUUtsh4bIbMfXmO8v7ZmH4yGO322b+Dcbjx0Y2ZW+d7QJq0y
iukO+dX0bVquq2atV5SXsC2rTSy6emPGZfTiObb7PWhS74gWHxbHOTZmM0HuNphyOQZ9SpKq0WCe
RnMdf4i6yeX4oqB9ihOSF+5iu4p2FhSHmVnexgyGIpqSblEepi14vYxJq0R13bbxRVVwmvef3DDd
pT1nSB2cHy/lbQIyjoAUtwNln/vP5KPpBTrSKMljKCuGbSeoNZg/hlJetRkeKLa6fzza7eqNo8Gr
ZNd84gKv5zXECZZYZokhp5Use8s8I8T5RrEUNxUP84Jm5UbSHGrldoZUjJASYs+MjaVpswIpRr9E
zsg997Fz0jtFLAr5CIMhWTiVfagLe2bt7pQ1rgccv9HfuuZVJIWapPrQHTWr3mDB0K/CQao5/aMX
pD2WXMBXdRh8EMK5VYdBuMnSTJ+Jx7c7CDQdxUQ05Gk8Ucm6fghddBUiPIZzVp1wif31XyQ8dQVe
cTT0fryot98FQ0HwZFmhH9xgs/WhixvDb91z6CU/fS6iUFv/we92Zpg7eRzjwFsdZf+BcU9PayJ2
65il7Z4lJHBK/ctoVGg7wzO0m43mDyRV+WhGjTiBPEOEGI/o65NlHBm+rAlxDfDV5Ag3Y0V0YtxC
ppauQJPYib7Eannv11i3O381fvjsS3MS7HdfK1VeeOjkkDcoqJ4ChCVXbCOnwQkvrOudo0YnaxSo
erx+N7MDycbSkTLQr6HJNgkBIslN0+8H85xbH7gIegsjT1HsTvo1urWLULafsOnFQKRsipmRb6bI
yJB3yVNMKj3GVOqmFSU17zg2z1penv3a0S+KV/Qr0Dtz9//bzYOgDpBxuqOjDsPN5rFEi5lWW2tn
JcVBT4nHZdQxNZT7A+FAKMY/Pc5WqshnosFNxKMuDlbPJDNCGAWF1uvv0GhLuZCsVDvnsfiq2dlK
LaI3tY6/5an+tU+TD9EOPx+v5005mfYPAqwEWpvPZORgX4/pWRKFTqxgTkb0w6z0RTP6bdnYderK
AYMXLcA9UmBmhs1qEv2UzRhr2ue2+ClA9z5+lGk6Mj7JqGQ3tnBhLk1Pl0bzbTcTSBSqWrjyk2Hr
Fsbl8RA34fZzDHJ47njKCF+eRDrTzhHcjO305DVf3f7USKdgBJnEZyIeCp5balYLeziNlbKZkdVJ
WPjPyEwOCT3qpdOAFMWZgTk17znHkLGi+LEz6m+jna6TvgyGupQrb2dQr1PDFg27Ofm6O++WyD76
dWhUq9UplMeBtGeqI7m+caNtHeinUuTvj2dIL2fqlgFqF1gSp7VC0kXyM639tOYQh32J92bseyvE
SJcNDmkZrXEcX55Tx99HAF+TDHciqzoUkbdSFXiBov1VDPqrkfU/gyJ5TpVoFzu/Mv5RaxjDY780
aKRqSfmvoYqtCNxNUoXveuDvSzV9VZEkUISbLsKueEbW563MNcyJne5Nl8Q/TpTjXessSh/Bz6LF
TyqgtJY9g8dZa326/nwgCkNKoG9cu/4YgnrZpz79Z8c888F/8Upz6WA2wtvbIVkJ8x15vWXCb0ml
+LtXiF9I575pRncBvvQeDehmW1q2Kuw2epGb2Nqao2EvMOBL7yXbTu8vpexsGt/+FkbuV31oV6ii
bEK/XCWlvk/7am2rNY4/1ToS7q4U8lLKs3MRxj9j0a4N34+Xkpq+oO/5o1GLj1jx9yofpYjFq2/1
2zJR1i0FN06JY0BGMaS5WPlx9mpFyXfMFd8w68BkWh/N3cUxiNN2qUTeG9n7wZG7i3CTL2nmHgq1
xsc8CF61zDoH1DyaQd+O1kdmW3xopg9hLTAa3iRuipH9SqdlY4zSj1KcLiy9WxtmVaz1ZPheqdFz
BbvV0hCQQjLhmZ/gDuZax75osXzEmDNtdp6p7YXZfm0V8RxYZbVI9WKbBBUqsM2PENQ2Vu+2vS2x
kVNDmXO7P3ZDs8aL6j0Ke6AQrLBnUKvpkk0boHlXC7aD8xHhwLkqh+ZUOtjvOP5JdY1vsq88qSYq
r5ivokL4IjW4wmKEZmTdx1BlByThQly59JVhlVu5ipD0rA921P8qBea6IBH8pt4XIfQyxznoSfnW
pfh2AcYrELEPS8zVhLExiC4K9OFx0SQTpWzXOjR+fWBj65W6tjL8x3104RIzdpd1ayE8qi87PGSz
DPOD0aCys+v3wKq+p7HyYjnxk2WJNQdWsbBTw8VyXdu0NmqUff13r4tfFA1+mFa6yl31W5cn/ypp
tPNb69dQ2689taUFUIZ9WDU2RmfBvlH1F0F71PCtVRm6Xxyje4sgwiha97VGKS6zcZgc8Ig0fLZC
jtudty1asc+yamOV9rec15lVQDWatvga1e66C0CA4Xa0rClT2IODALg0OorF+5HQKxXmm4P5+gpU
7i7O2+9Y1lvxgufemKEdLnWboK/b60ZJnrPc/EIT+tgEIV5ZHrhGbQsZu1m1VtiucTetDBQjPeWS
hVjPKoG/0zLnB+F8dJKrGpA+sdOHkELSBl/CHClq/03q5WYnBw7uvC0mtnWHTWD9XVazl3GSRYIJ
qFCXET8bmSKgCUZ3aH/42UrdvqOUjQFlDHNQxSI3P+Y5X3jMA1vuOo6MNSKDq8y3VyG0F9Reqc/F
C5/EEsPL/eiW3IHLJNT7Xr+EAnXQjFOJ/Aj7QMAKU8U//WAvq8Y9FVbJEO5LHv+Fp/nWjY6ahKFT
YkOSPo6xVOMzV5thLbX+Uu3ydYf8tnDLw/iwntWsaNcuDPP9f1g6r+020SgKPxFr0RG36nJvsZ25
YcUpIHpH8PTzbSUXM46L4C+n7NObtmF0zHjqoVZRRO/Ht174vbPcrR+kGmHJiJcr/WTDM/6hA0sx
kXqaOm/O9pZ6HdcY17VR/6R44K5fnbeZl+2CPn0zS9IIrp0AbPOpou1B4zOD3Q9eMuZyFFG9zzt3
n0SfxmB9tkl5tIrj3KTHrJqfs9RdD1SmdMMx4kVpld339WVvt79Kj4FB868lP9+sKLGcnOaYTyOt
Kyg3z/Y6Vdt7ZjBOiUOK0XHrIGLI2xxtnCXd5uOFJEr87bTqrYw/ms6s42SPmccI+K7Z+Ratf+CX
eKgwiBn1GaxXVOH402qr4fRcsrh0pGzJ1DwevAGBE3/ry/6+8KPbLqH/8kAPe+uLnF6wpkekItlf
eEcb/6FPAPYDe9Wcd05RX+jASttiZJ5NdWs88x8SyGdwqUEGeFWmhzNKyDsHAlNarmowkv5jysq9
50+ngNnn/CS64BKLin3JeNnWzl5TFz8QHgw+0390Zr9zqVytOBAjZd5xwLA+6ibt/n1icGocvLgk
6XBoulXNj2ffhlFsw9nfcTIgz01PuZQZG8+eET1Ihjcj0iukusB7RhPv4sTYxx7waA6YxZFYh7q3
DjqjzvBFwJrh6XS/C2a2OqZDxZW59VFkXU4naW/jxdU2yn/S+5xNx3e+U29EM8ZqfqFaC5/kWtuh
3ng9B4x8L8v2Ht2+DZr2PbboUrt8GWdmEM6Z+3PqaKvcUafZddNTmjQnl6HFeshIu9x+b1MQwQ2q
6qudndv6EtxqVD2laAvjXzsj3xDu5FzqnzDlFnfCoPESm54h7s5k3/kNuVVIQHFnwLADM1vdtPBm
lhenVccHGeS4BKg67y43xufcMG7oBrD2oJ3q4m3ipdpqeDRp/fsrb0pwGO8s6Crh2bLU0qAZsXO/
lVhRPwlKbzRnc7C+2RkVapykC+pjM1U3rrNhfGuYoky77k05DOs5fY5hVu5dnNw57nFkWERwSW5F
rZS2btADt3V0WTcAhbxE7F6KN6Nh1vdgMWqVpKCo3zjaR7OnweYprdLnbMyvwrKMB/rCIkPV5WJJ
tTKa1VfUxb6Eyc+JuaJ+2apUSNxtBQMzzZItue2ixM4rtgWTcJvWphXInWReHw8Hd2XsLS6W6cU/
WQlTIh/Diaj48EOze7UWo5vXFuvRkTiZ85P4+Y2kZxH+KqzqkK3yU+7/Cnxm0vN4/9IcQ0qXRv66
gOctKwampzc2q4lij0nS+Cjy+qfFaeBt2Ioi/WjaWef2h6qa4ncfptJflbN/50y/O7pl+AZTMJva
v7Xy1TOL75v2VNO3a4x/zC5pDMOzKwom43/tp9nGy0jlGJhgRgpZPwaPvU9TWSjOXzFEur83IRBz
Qj0W05btY5QyJIKXLug/WGXq2815tiSSln4+2Wm7Z6yNmnokp7lwTs45+wtxtdW2Cz5H61tT+ls7
ae4sOK0xD1YbP16W+MtmN6wnt15EoA5jS6d6x7hjJmlt9PY6yJ80GF0yzhkZAWkyq7nvbnU4MPqm
sQ0aTNMknuPwrfS+de2Ne1mtjWHY0Nz9Stti2q5Ch17sTVH6bxyP0cSnJaHPuz3SpT48P9Jw9kif
qLc09Pdulexi08BNdrbW57T6bS4fCBaOvNjSYHRTEKlyVz/EHmc0wL/6TAuj0kcKu4u3ltgJPOAN
5Zg9PaZNZmZij8nFTmWmU0zftB+vB7g45R/9Zb2a/3hWckszN3KWi89haO5obXxsXF6Q5YfLXNC0
VXsudvEQ3jfhI1bfY8Kw9KVIbj0nevKCIaaaYXiyE/eDplbWNu+i+zkcLtuo8miZEf6px8pALsaf
dTV9SI8b/fRBXBvKqNxX8dGZptmLg4fM4dprDhWwujfTjIng6fQwQxNj1j8UsXVL9szBwqg1/GBH
uvWR7orpFgVXoJznXbqKH1qjeBwMpvkyKoGRx8umkxcgGn7Q1p/5Gl1G+/8moffW9NiH6fuUj0/U
S+3GornR21dFulvs8jjV5wevW3YVdorD0KT15DCa9TIWO4B9sllRlgwujn9FvvEQmPNLkyTX6zQX
YIXVoo6no45Muscfhq/k4n1nyNfNVPPBIYzfynB+7M3LvRdgMi0M+Ui94TiQDYM2Gp/NNmFevdG9
kY70DAm+lC1Va+byrZuacce8ryeSUI8SdPRXwkZw9jTfx72Z38b15b4do4+J1kJxuPzqI/dQWcyO
iHIMo6VY1pM5f2cs6Q41cezCmJ459Xw7N+WjGfcn5sAeyq44iiOqKNj3Zf66muqvKShuBvi1qJOH
KGoOVuc8pynaykk+O+TVRK381OBZ5RD3hhOcMjv8OVXRY4yxOZ+TF6KXJ2YvHDo3+i+bCAGFFgMW
yJzwzZrRzZAUMChfM0ft0Z7G18S7/M5jpi841oG29RVLbzdWkr+OaSOcChzox3erXtVrkhcfmCVI
Yxqabxru9yp1X/24oZYie7iezny+9ZmZ5WTGu+GNtzZdWjdm5Dw4zFwo3eqT+qKdj8uiD9wDgxem
zVD4d8zPIJbaHBbH31fL8mC23o0F/AnN5lW6inLxP03c3OLe2oZGunUTaihctHxrzY9Y2/EmSuPv
IqV8NncJpHKJqxu/SG+Z9c6gs/VgzluXsdgL0rbDBdR09iZEV66q1U484Gb/NV6xEcRlVB91GfMr
teKI1rp+sRNry6TpYvjZNMMa7mZku4QE7XW3/uxvzcnbSeA44FlnPpB1zOfzfW0ka3WB6z/y3Nu3
FEZWGNEa/2YwwZoEE5TnRCA5R9aUM1OUWY4EJVjKxMnLEA4eKjks1dvfS5RIl9CH8OAxSyKbVz9S
x9oH3Kw5+vdRYdwST3kIh+CQThcKWayNmQS7M1ONIgabdAEjXoFe+psZC/A65RvNDIqQcsSNFkJQ
kQnKJdt9kyCdR6h6WKyTWSeH0BiOJiW4yJi1rlCn5AXvEspGf50Is8768zHMHrRAPTzjJthBdH7y
MZ+i5Kd1wcaf0nXNTG/TYYK0/TU1qzeA+7yktFjKr6hSWjp/YbCx6MGo0le2j3kgQNPEl3sDZws7
4hao4NkJEi22sWty+yCW48czNnRQGwjoR96uA71gHFn1VvK4je2tgJvnjpshTrbt5eRhNFBUTHzv
azWe1xpvyWnHNfn8l27jw7bF+RuLipvyVvq0uGiCKUTB1Ezgw8IQcPKDBFU4bMawU6pMQwEL8gPY
Gs64M9tfNUkYDFclPoX1viI63Gxqbhwl6IbfpXkbvtMBCMtwyJE7XdWdE59vjPa/xP0jGq2j/7qu
VpneLVMN0VFHJ/uPjOE1M8Cu0L7X6ZRBtmHEeIkf9NLVBxanCe8c6QApEVLeeIh+2YSMu9nYyA+B
DxOUh7ElhMeUtT3xlPUFm5AdsKLFivacEMNB7ppLCQm/iE0sbpDo3Ubnt2TWXk5AMw8P8lQFAeZ4
fSqZAmpDCXb3u61fxJlpbB4g+3b2b3KjXVM2/wyLDGm/ZTzvyeg1yZuZ4AMuq/no0s4/ZCxOnnye
e/ozAF5s45Dm2LVJvi11DxybYLNYzR0+JSLzFdlFKRn37Kw1m/spItdHdBvd6i+5SPEpiTT7C2Eq
LX7kXGZK6AoyYPU9r2OL0E67ZBuchltznm4AAy6ASjJpLO+M+oE98f8OW9CBCgx7dVr56WMFHssz
mxZP3yAizs4HoIrnI6vfzBHTMgwz2oKvIPq6uhzshvEGyB3ZdpmPiDLem2jFiIwUVOKuDecRhhJx
yObqhnznxKujnqXODGP71YzJQaaYzQ5lQXZ8z+ldTcU0OOqMJOz1fXhhbjxbT5fX2B3uZ8c5jmfe
iFUAwNZDxJMStpCMXleXhJi7WhCwaaJN6mPSMJb+3H8IpYA1dyI1brNPzOPkebfISD3Cm8yNg3Mh
Y4Bvf3637WTfLsl9Di6WLYydh0P5m+9NB907ByGuEn237A8Tfn9eqlM0XG4cZhNF5Tv2D0NCRoLR
uLaktBhtg4Lfs8xzbVB3HW6vtOTdzqPLsJLk3sFOTahllbAx+ue2ZyBQne6vON5/8YgWpODFGmFe
GF/DCmfrg8Msvw6NJFAqRtbpV9m8WeXDVque/ORGv6NIeNOepx8SNiw9ysJNFlqHNLpbcAvr+h3M
qjnMn0cq0kosHCaFPsDDBGCA1thqsCQvz8/zHvoRT/Al5Y4kV4Ymu7XBH5KQ+ivdsr6KRZt6us6A
n3B31QwxsY/SY7l5YWBZc2NSCEcHFa3J9+s9xAcYhdjZ3UAIuo2jDXJIUq3CPqN1Gzv6gKhl5oRD
uEFajpX1wFMd87KvUF/8hJzMTQTJjEu2nRKkhWSe/w7dkc93iIZvSGkdHDvgbVjdNCO16dVX7/yg
2KE84+kFHkjTbwlD9/grHx2G7HRBVFjDsAGess0lRm6iVSQHjfJ9ZX6aRvcwuMNJbgRWLR70ze5E
+EHuEZsUGz0/cbxjvaLASsZTTVbLBRemfeQ1iB8maamxCiQJo2aYHpyiLr5mhirSUeQu1SUBMtTO
Lq1+1Nx2U4O18cujE1m3Q6CDj3GkBo2K1B6GFm4bKRWo0G7ijeS/nnTuEw4w+JScwYzmAzbegswK
NkOY317fldFOKfhkLQ7DlXwOPAGeElJxgvFeWtpGmRWXFz7Ki3mF3gTjuWN/iBvmQwEctV7RLXIa
nwYjmfK9HDXNGcsFa4Ufdcg7B6sY8VWb9k5Gf258kQ0lV42Z2q818l3K/lJ6zwR2dlnmH8M8uI1W
I+VQfwa/x+qIXkcjeUhR5u1kArv79Sq4wEDfknO+ZWAZKoyBAtyJkQSbJljw2zubsu+O5+lVLCMJ
h0NmttsjolQih9ndh7MbbhwQywoolL8sVbVjqNqdYRrrlGCSUV52Z6xDOtYJFrXOcOcgYMTIwo11
7+Ex6O/U9SMYhofKGMmaK4wH259vzNV8cIm/pGymcuunPhloyJUU65oJDOIsHRzXMoTpd/Gbfk/m
1HYm/c7z2U5/b1nLo/xyhg9tOvslM3fcBNfDvOcde2FJnctRLfhGuJi4+0+Ne7zuNxymw/d7fJAd
4m5+rMucRpdXQcihL7G3GbvkTpCviOKDM1c4juZtYCSHDLcH9R4nO+mfcmyLsiw258i+D+v+qgm5
fk6qoSphFq61j9Pq08ahHZ6fFjmy6PrW0ZvLL9hO/rNCgzmMhSgvL5y6MDIe5w1KUZhPkkKqzUhW
tyJNs12OK9oP1QPT6NhUAEqSZDO8Zd2g9VJk9ZX5mQI1Icfs6FPqI3ezk7gPB91NBmpNzGzb4NVj
paIqXX4xv5LBvR4jn0bx/jYHY9Cx4uSskrUH/rLb8CZ2gYC8GGAIe4pI+8nZrc5P5tlnnkW5JbVq
23G+QMa6DvZMXEUR/lmJabL5Rid/drNnZAu+PN++YaT5Osyw8dGjrf/jryQHxOUv2oK0qmC7dFYH
4suxXLlRIZxyiDbLuTwgYhoaQtMYT5LM6J9gfMn8IgWQlSM+unnN2Xt4lTJ3tcmiOwbmbXkVPUgB
8/n63K622kOFUSHWvJzbE08iX/Qev8LFHZ5NcxBeQ73H0I/EemtV63PgrXVTnp0z5GgfyDMDofhL
/cZYiDvaSO5Mhqqb/XsHbmWEGWDHJ7iIUgALhWkopFrjPgin8hhxBKaDZcNmr0dvfEVG+W1psqcL
M+8k1g0OliWETXMLHqOV4j2k4mTdprtMBz0HNMpP6Pike4rwOYX5T1lICP0aF5Jg31yf9yVz5QQp
LGIa6NyD4BiNTHcrbAeJePYizz1OadozvCCNSF3aaZO9S6n9dCyzflfh+JTTcsRtnnzSQQkG7+7l
cdbRs0ruL00+S0CSwGmJ5QOyZr9AHcaYXCRo0dsldAd3kut5L8RHEcZVwGF0QT0Af/6Plc/oyt8L
vXw8i/CZ/8UHyAQopj9mbx37FVwMiUPXwiMysfIoer3C8Ji2st1qjQ2YFcXBTVd72UgCOTXJeSB6
M+2vFtFVxCBqIm/aDRjvLE4Ep3Zi+P6OQgviM7qtZoDVed/ZPwQdOG85oAUKVn3yEsCSzFrau7ie
Xf+dHlwLYTtRjDA7uC5pkLhetanYdRMTNKB1PsACt6eYa3GfwVtFysVYX1wihyAsCDsKXQnTgmBt
zrVaPfFrrI+uOgv8cTqufd8A7uThphQUH/FzO2BDf2n7S0JYhXTqNJz3I7vSooS4TLpCyC9qZIBm
l0D28IP6sU2bAjg5Jl4o9m+ByJ1DWhGHLHUqn2tqvcN0iLQzOI6OIwdUnwwvNnK19oEnNKm9FZ0t
ebBze2ODTaVdmHVwIxaTj3gevEMG/kFdIj36xj2mEcuIsK4w5/U+uE/k0jERfljdWql7JyNCugt7
piUwAD05WPfdFS7FimuARWUpQ78yJP36/Bwn/RoPB93C393CeSjpT6dFhvMiLCAUyjNh7pGBHRIZ
kBwAJJ3wknH9aAjbcDfm5N5fjPo4cOJSeoM7yTywIksuXSTTf6ND4iwkJP+vrzHzbz4tPRBxYbfa
ccncWDf4d75pbKvzN5HrFQzQCY5zN+bnFHWSjWQHVMlb53hPE5HvFc27tCwLC6YRugYhxghtLzIO
pfFH1qB26fT5ocuCB8EJwVe1+VrcaT9egh3pfRuRssxBj7wa75lYAasylpaR38neaOqbgGCEEDl0
VAvoQEhWkCqukiXZfVV/L5zqxvOYZRaFh7ox6akFZGawpXQOf6VEAJ1VNTI+NMLKKhzkavuQqPPO
9YilZMvY2w2OdQJA5vVHXv3x53BTIbgX3D8SRzCdh7nlOvntAplkY0yQb95drQJwhVkwpBzGgen0
42BpTrrtBU8MnogaI8FwIQBCieIPnNAL00XbyYHIh9WdWZSPVAMdBRMuJBNcfO9O51UzcRqpYpS4
R3L8sWb3i+uZiXHKC4akkS3Pl5XIxXhHPUMRqHC4z2q9o4zPbMLwJAAaT4R5Antz4eaGerVX57GR
DZdGfBhwWwFnQa4sN3H/iLq1cqw5Rk6tHZ8ZGt1v0083ZYe/EFVmZeAn7vsf6Tq4GyGtoscxg1na
7/V7wSB0cNQ/sS7+sUIZycnNUyHOcn5V81H+BZucrfc+fewuuBqvbQH5KSqOBfGPYQw2cxdDsxes
j2TXVE8SiPxmgoI8fHU1oEJ8FE3OXsDu6kWyXsiB3LIUgV38KPYZCzWorm0QzSHbZR6AOH0UhfIo
/m5Omed6Nasb4gbSE1LjMIa+1WOlkOBsfhII62NFyWDnI0LqLBzFJL8Wj6q6V944Jtm6TScIG8e+
okPDurfSw0C5d19hTIwvfLYn/yVw0ZVYMmRXgGu1HDZfZ+WtZ/ebAJY0YjaHBxSQUhDpmtojSiPH
B9NP6A/fIDHjjVtnAYg69Br/l9OEB8FO3KxUJiJ8yDJGZ5V7XYKIhvOxgHyCthkdWQUcMLt0iUh6
Y3xxS39vcgYCPTpylNnVJ8N+BvgehgS46PH8rgiIhocnwTOT2cLUZ7AHJLH6XaIUBL+TsN0s1SNL
x+72CcUMPzwkH+gCLMwBychQRJo1rGjReZ5uG3AElB2Tk9Ig6IPmLeOMwiBlTOeHXDLDj8ENHx03
2ozlJ1H04UoxUL+kJt8rRHG1oTCvgF4g+xsBBxc2gyDd8XtBXoD8GEv8wCI4lJry5Lj66NFj2Uuh
bvPVT9ViTEgpHVDA5qFLnEH6Mi6RrkswWsDTie8YUrdZMT1SpMGeIAtRpR1cjkjZ63vtt4yBgPWU
HHnA2QmPA3BWMv8y2CTl+key5A8LPtqiHRiSm26Zf7zhrHs7usM9orimtJm6ITepcWQfUnxIMon6
cM7vWbswBX4WM6ccDafBUJGs8dyEwZYZyw0kiTCTjsIIv0DJCCepZj7BiiInOcTn8oabMoyD6FH0
yy2XqyeARbz8t0KwC57IoZkMz7KSGcsmhpFkkLsDedKE5jqImRZnKmIF0UmPz5MOxFwuBw5t8gNk
n3E1H0AS/IkUiniuGptNOf2h7mvLaHXgTMwa9tIVMX4XtSiV4VVxbcbwjHRtcdCdo1uhaDiRL5wJ
LAB3QXkWD9QB8Z3uBRrmt/z8H8GJ2hU45VuoMoDhXKsT/OPv3atxL6NUCCkP3DvJZ+6RtdJCatuf
v/4+SMvhwQrk8V6PUZrsT0AOcK3FiQTcyNn7tC5yKBJICLag1fzgfSKLbMheGoyFlIQBKJdym6OY
xiSaX+OigIrhFd4zJAlz9959x7/7y+KsIgT6meFzl5AwaB5NBmCHxC1Tko8Xwqj/MLzTOms/A6/0
71SD7ETFcrmJaFmmlEj2QMog/DRby2Yik6SGUjhXMSSHJSSgo+NQ5OhCmAuXScsAmfGEwJYyqha0
Es8DWiLhGtITLPSfXZYKoQtc4W4UlaMmdItXYYPfbbTfoESeKZnKLhPy28b5Jr2cT1lArJmmL1b9
GwXGU7wamx4yagqL8r+rDCOE8zD6Hw6hOexiXCSQ4u9sBD3EhP/LPUtkocJcpL4e2gpxCf8sRbSj
vGcn6cyFyTSMcB2k8Xwj+71Pb8E5BzxR8END9EwcyO5HH78Q2gReO9uDjPgY/V2TygIM4wCvXW1H
e7WV7hRfXvWKcL+e2hJNMEKHkKHffefUZVzkILrEem8wWBcEhhwCMJ18mz5nz47U9FWXnKzMg0IK
ss0lgsKeO0W3kY6FhvW/SarpVqQGAQLVJdiOJBZde7pHw57XxcSp8gWHExbcUhV3C0UTCfiYwfDc
UxC9mfV9hXmCekM9rmUeomsQ4i7Sg60CPPk/csi0vkxm7/F2uY6F5zFWbXIzJN0oVttg/fA+7isO
ucuE8fJh/+Qyzph8JX6KgNCzoD6lyRjFq9Q1T4MGZDAKXLCgtJg2U0+rmH44FvZ5M5XPooBVoWbF
XEAEzGY9ko/RgJHBIeOIU7QbuA1ehn05ftIWdOz8IZ/iRkK73ss7oEdV3U7KXx8JiWDBevImydUJ
DskvJYZa8U+tC9hd/eKGyPCSP4lJriC0PB8FgUjmWgtuAuxozsf1nJ9aEtnwIgTItL/Uyxahxqs4
4hDgp8h5XOjFrIQVGaFs3vfhPQ5VKqu/nCilJK01WbM0kR0gsG5O1DJTn3g1fCQr9Xu5nlumBrNh
rlMSaBnWtZVuLLPfeLkvM1qCDznCLm4lzyOr3PhZRUuC6KTQMziBnUkWACjljAxQL4rpRBUgxnxA
/g4EBDhwhH+Jr0DLRMvgdJOXCzKp/qFwtsmU5Y0wQfM3WAQfYSqxLERDSd4gb6H3J9kJV/HFFz1r
QrIof+ji93c8QqTJl6m8g7i57sn6Jitk+MEGgaJyNYpY/6n4vxuX9Sh84gJ1/Gw6yvPMvpA7fEgn
DA0tTnrQ3/0lB89BpeT2/mr/T9lWmgYq0YKB8zjidMLSEGRLwFU1+Rtn86dsOjkXZKPJHLzg02VP
coGhe9TZlwvHSCM43JzJBhqOXKCe4N2J5wd/lpOSVJXyvOw61IN2w4I4ZuXGpPfM1NQD2ZVgQJm4
WzYuFArfyCrAycBVssp/Z6dYinxHtW/elumnLJaQWnMLjpeYFXoU5ODTLIGP8X9eJ58NW+TCN5JV
gEC+EAIb/HIrDZLwJqFfZT6+08PnyjisCR3kGc3VMwnLIrx5luT7HLylrb3hB1A/coIP6l5QtrW3
sYzwOU7JsPTfV0SQKwXDZ+al3ZtkhYTzX55nauAhtXLxqjxjeEFmGOGS/mUIDob3xXa5wVZe0Wfd
ievDEFqSzIKN0AJ/gps4swQF/9kI0twBbMVOdJniu2tYDsEO1f1dvXhSMocVy3/gdMBVmd5Q9ehW
GwOc4471kTyZq6dOWhHohx5jimFf/UKg6Tj9e/bKP8Q91FfeIIEiP9r47Q/iz613EtnowuAAGAG/
+5EZZYpJXJN88F3xcTF+wjF10pcjbQhxxKGcV3JNAcFSJSrBVBNNRgs33VPPcTvYDpL34HTNozKu
zPPydA1nBP1j2Zvrkhy92Bk/pMJ6plhAeX8FpJYpzSKGwpAj7qgkozmrjmh+iRs5ozgEZiKtFQWD
IOVBmlHI4OOrVO0nUlY96s2nA5/pB3NdY7MThuBhtNXYkxODVPwt6zkLGB5dfwi4wtOy1oeL8w7E
DvP0hrdwMAgo/m9iS+OPjfvLG1zjI0kQA2IbEQnu0E2YgudA1dnDMD9y3LoKGBrmEebXgkHCuI2R
WAK2MAp/xD3zG8SxIlqNfRKW42WjbT66yAD+qQBAyP74Z2xeToLvzuoCjB0fZCexe7nUhHVZj8S8
xB5iDYwotAY18C/H67YO8JEjCNPkbohIP7SPypXg7aaXH4KVe1/Z8c2FbDBJPTkYeOM1tubd/tVZ
NO+SCm1wdo0h3j0UnRz7bVrtibcsY38qUUxyiScFKA6lEJJWuhyWqHrK4+6wLOGaYpeTsIXYX/5j
wSkbjASs2YmfuAp8tLpleWS9Z3JOsLo4cKR0OpxEBVXr7KFIt8mRQN5eS+CXBNYwiIyKaFUyEux+
lG/AAwsvLS4jokPQVznWFCUcEX+Z1SMuyLr6Z0A6w3TDhKqrfuPekIkcptS/7HuxPKcl5PiPfcch
eGmIM0Bv4ln+doWwioAkWOONw/QZni2FTdqxLnYo89twld4HeXGMq3i94LDoAyZNIWqw7q7Ed6YU
ePg2Oe1tXFI+Pvxc0oguivz9h6hMFgwOBnhNhq/Mtn+wdkXSx3AmlgcYzunZtNTZ3VB6v1t3/mxs
MlYu+U3nOwdZCJygSDIM5v9sZFTWWnu5izwyDtRyT8EUF3d/EvyScSBBBXnYkYVc6Ji+7RMSxb6b
jd9Rat6K5zFdV8uZRJtvHbGBykyuoKObDxPOh+go9+gVQe9l6GibbIjLlDQRrPaXvZM21xAE12MT
F1CItqe5N2N0acb/CK8ExHVr77ckjodnUDqN8Ykb1wEC2Od1uHrD9tT1ECCRYyMzvviOWEaHdDf8
XsiOK03M5KGyKaZpv1JzXLsmmdEktrF4gQLYkJnqeyx77pIPSDjrQJFxaDh68m/kYpcL7vowIsiw
tTR3TPUMS9FYCthFH7k6M62TkA5/zINRZVgwEuqNM/wSE+iDqK4EqC64I6XDn1bpr5K8OBiZ5SJA
X0PArHKuWA6BCD5/NZD4+leuix5Ry/xx1qfkmsn4/GEsy4kTd7B1HHuXkRUS4LG4vhxBht8rBU1I
35C3HdX4mq8HLOHy19JlH1pSM70pAg7OhiYlndh262wGMHN8/snP5M60m+lGmRzyYSIhpJrJQAIg
Ix+gExZ25mXKi5CBoEC/THEoWE5T7tsCzV/ljOluhy7chD6d3fOfF999Z9besXZ+OmRpiCCNjNl1
7Y8pekV9E/tCjF+z2XQWKANZQpI1XbOdiLrJvScSkXehCfJjhydLXOITRrVIYa9D7L2fw9zKqQek
vljfSHIzYTeeboRXiyq2MHTdRW41iXrOx/XSOyUKsfCrPOeq+SlPoH6Aqpyr3w/BL51CI6PNRBUE
J6gw5MWYNj1ZujxdnjpRhWwJXPk8PTOvcYGS3nxVTPLcTzag0AfP5g/PfXnCyuQtAjJ6NfFpWYWK
SXLmdh/cwSMX+4O5nMTDPoXY5GiXB2Xun3SddDyTpUnRpDUdDA/sNFJwRqVbfSOMzlPM4GS2M2t1
misi5901qUpOPyqlKYHE5XeVfAyJiumedXiiyL/4katpipt/ASzRvywOPin3FF0mZI9eD5FaKUVy
FUNl7MpW/L6EvmTMX65j0cwBZNtyprVRS80MTUuNLx6VXb6UZAHlx6vx1SWoJt+bjhJaDs5PACzU
NJ8WN7f+sI/CB6GCnlwfhS2BmNKapYGrG+6Dkyf3EPblAT6AvseexBh8GubibyVtEbp8gsfJbB3s
6D/laHUO7mBweKksiTYo5WdsFuuInWzMyVa6lwEJBJb4NXhbH8mC/pCiAHQS2jJcT7CcI+dPKhxg
l+oxIvjMMdY4WqAZKSS5/fQBzkXGqHYk1diYDxKyHKZyC1tahDMV55rqci1vQDrz9DA3NqPj3nHd
iryll/+K82GV/LoY4UEe8+GyEJ1+5fU8p6DaTxhPahJIycMCHKt8oWJ0TZeB7cr/qvLyyQMpGuHW
zco7FBrixYZ+9Qho8t+S9Ji/j1DMNg28nThvhfmK7Ko4dVuut/IKmGzv5NpsnPMoc3z5iL8pNh44
Mp6Jqxbx0uELCCmCQdAiRvQO8flV0JgPFcksgrwiK4xBCjoI06QbQQUKIazHVW09z5f+1aFMYG2b
cL6MNttfPoOiv2vb8CFyo68yi4kdkq+4GvInIv9PS2Cxq9nAp0cR3Nj7/2UdnOvU6at9jj6oTyY0
fdlf3OleirNywpM7L58kO+0l8tLYIkJCHSa9L++9cDos6flU5SnPpRVdNL262fzYNDOzrPFxKTug
YQwK9roNkPRee0zaVWFtdGSu252mJcjWvetvK55fhMOh7lZfeZB9NFn+SWv6gzEWN7F1+R5Z0Ztt
tPm6yFGHjtk9OuVyNEfzYczmcH2ht+R6IM2VrAAKDNrqTObH0uymCumYrZId2UYnMKscVYqZcQVd
XzzDTFb762KOd+7c51RZebddcz5gFFxmxFo/D/v8UpgAcGdXk6E2ju/RWZIr/YKY+XSU2o9ShzKG
88tL71tkoq4QJBhtOJDgWkrIDhc6ESx1tZWRY2SlifGQHPlzyUndOg2M6VMaB6fJdJ/GItldlTUm
sLyJ8v+kEQYbrp/lA+FhItyXghyv3jtV9p/GoAMV5uFqomquwI98NlYvhMEmb3pe1fP30AV6mKSt
XextULafZ6o2Wnt8JW6qe+sJaGPgTNSd+cX5B4791eR9z2hXnJaUTOC9GQdSF2YqIZE+nFvrVcFB
egkpo9Buk4MN2KyBQoVllybcx2nyFifUUMLb49zeaJ+KCp4n67s4pJsMsOMfGfAFPqY4+9FR01Z0
ysRGvyN5ua4bkILH9JPRJmza3cqHS0L+m3MOgV1Uh2IVxpQBV863Yhlv4T+liZEgBS0szw3lzULs
whLyTUlyNRfvWKm8E14zp1FujiRb9opvju35pSAuWgFLJmYwqKPCYgV3tp3+8cvuFFj1DyUmL6PH
cBsz26VU0zYgr1VBHlTg/4yVWVhz+eTXRkNuvCGZMi55TJJvxtknr824l5RTGKhPgxtS4GWaS1D6
ubN2CqPeF2QNKk9jqMnIYnFFPd+z1HIeT1lJqQWeOL5VUpt8ZnLSK+uCjdNS13RX+GnrXWKkCYWI
BT2xx80ZYgjxJ0lbgnt0ZxlxE5WsKVFG5iiqmZUq5i4GVHmIqHkiIjJd5tv8nD/09QSK8ViW+5o1
lycT36pceIJ1smEX4qLSJQYlIQgmNGRm0+mXnIBmCnfyyyBsxQgBGS1E5cypviY8QHOKyErYEY7v
cYeGy3jDBgNku64m8W77nKwOdLIPIp665sOkU6k8TMFS/LKtC6nJefm1Yl6P0m/I67iJ0cr/QimV
G+4UDkQLAYbpf7zVfRE+CYL2PZ8oCR+IEOxHesin40tNcg+qdt/GpH0sH4QiRpLQEoY5+Mu0Vbw2
6v1t5DMDOY4A73Ppn+EHiIGWCeACcpIbEonktjovkdyY7pmJ5/VWmVUiwlm1sdToc0SsqB/rn3Jh
6eD0VZdKD4pH6eHJPUOmeOT66gc5mceuTW4x9KDYY5tdQypYdspTWPWmvw7Kcy82G7r4mx+sbgZq
HTmMaMVwv6564yDNLHta9cMfw/4azlzcpRn3pHzJBz9EcPkQvnDqS3jek5xZ5tgQ0XFBnG75mgT9
ifixzoB3eGRqyJnVFTfyYusdKyv6sKrybtVGv92Gpv9FXdDTPDsJsIgoaZdBuUF0nCCxxD8q2YAn
KX+XL/pObzGXE1/0nU46o4304lyElqBNHYeUMAiET+j2+WK2lrktLe9wfU1h7+bpLWbsnypIsDTz
sKXo5H+Wzmurcl2Jol/kMZzD684R2GR40aDpxjnKcvr6O8W5L4dDs4NtSRVWrVrVqJObuWtlNWh5
7UxoB0yL04G57gd15HiUoqTzKKLSOJ9l5u5q74RUgMat9Wy0VKijcODVcGRFOJ/1OwyTXvXRH2jN
/Iv1d3t/r7eqWK5xIH/7LfW7wIL2uhchK2HPpbO+RZ0P5Y0Jg6p+1eQj/WiGMelOTiz1IiXCPzgg
IZhYWzSb/0InfXMe+LX+u9nTq1oC5PAoXFNT15NrzlBeTRWBWEOvsh9jO/WT5hGplKgkUd/shP8/
cd8yNACkn6mDg2vuiCN06KHZGXpN/fzP3JUAX9Cue3QYvCTeMMfzCcu+04aeJYBTutG98pqokjXy
UbZNsgq88WGEqqOTR3g6XLjG4pkGvy3r5fqb0nMmuGprCG6ebK60nl119VLvoGJqtm4ud8aY7nEw
NsmUr7aN578ZISB/MxxjYYNLd/lZDNVWF1hSnqWUxx6bjmaW9uO6iKRPIZpUOv3RxSftz8J3Lkc7
HpNKlQ4d8bdl5OHbhzfPn/aQGLfOxLfJaBt76l4nK6IBvgduDicDVlu1UX6y04vA5bODes87+vQC
8+mQP/WeJJ1kmXUmyWVhSjXrRQN9/DaoXO9p3oZ15qloOiKBL2XBtWKf/zKziYOGtvylZblCbSQ4
VWhlTzpKH0lBf42EeVfJH0J37GrYBp86BPtvGclmHMPQeCJ0rgUjBw4H7Y2r1wVau0y3Pd/DenO5
Zp3dczH8IvIW7aDH/2oJlumaJPLHiPUPlp2bwzkeaKxXI+WDeJtLX6zM7KoLLGyx3Jdb2VBU+W+8
pv5XvYYE+jwN6de/fa9j2wY6JeZS9K3n/m+ukWbLNqIYntbNjodm+uIbt8UVpd38qDsmLRkd06ac
1pOUsPoq+gUhFgOJepaO10eeUj3We8XW7vAUS0eBOguP5Ar/tymeF39M5hv3xdNwmaZA5sAq6HYI
YPS2+R54q2gcHqx1k62ABD7tSaarJtt2CvwQ88SbWUN9MnUZmzUjDfsvcgEMFiRwwH6ZX365HBld
SdXPV5v2SncKg9blvUJkttRmCqJsE6ebNH+HiM/GG5sa+G6Rp9ai91sjcw3tKVQpZP40ETDpQ7A0
ZEo2HMCsCG5wlfMgeWWQlzxFlTrjNnwQDu5Kt2zqdFITZzUdPEXxncyXpx7RNts0MezyiBEso/PY
xM0DDpgxnO/okdOs0JAaDtWz1dhQi0bmMMQQqNL0b4M4BRyvkYzQSLe0UHKxXqeTJURbgrrBJ45x
Q65jFESDeL3a9egsmINHk2ZP8BKkMRrH3ens3cUgGK1hHIreSNYCXQ99ToccwK909WaGg3VLiuDI
ur/6WDd9JEwUTnoWWUO11hhddMXALQFduqE+xq48qSCiDlc7p9imbSO1vuOSe1sE4irOg+yDaJX2
HkBdHFGKyULrVI3eNQRen5O5fmbwNvy3dPyjD3PnTVDH4my46kvWUjseKSZNdXRUszGrmWEedkxW
WYqZWMpu003P/AlEcmhDQoObfnjnpa0rIgFnBGqB7N6b6mal6dadLXUd4+RfhsbsF3Ckd3AFVODa
6TeUkeBGCP/UUSnypPXp4yV04mzbqbEPJtWvrQnoZmmnK/qk9xrUGouc5DbFg8Z+NK6jTmxNsp6k
JTaZFvG0DNmPUsEubYsdhnhr0X4wTcZfFdXBKsBU63cEuMklRphlsamJlSbCRZX36tnycTZLdAdo
Ylpb0XQ2i+B+LEMIzmbx7BjhkVQMog8QVZbkpx7QdSPMmE6qMfrJ7Obyi5NzqsIp3+WVDSt9gPXe
HkbaV5l6jeK8EUZkTsnJXKq9kQoUHapsTUn8FjeqWTfJ8BQxdHtVefaOZH5f9ANcbzvOgcvna5Iz
+Luw8heUu/ezV+5cGHfZ4HIWCZSv9JYeGdDsrNM0oJGemiuwPTaZDnkNTMgW1EVPtsX6lZzbNh8i
8HGI71SBUacgcIW43aLSQzxg0sQEsv2LpunAfsZZA0LrYM4fEMgbo+DS9hSkc1c3C6R8TOPbb9gv
zZ/S7+gaRrwM8y4Y7Dtd3aNkqES8W6CgaCth0nav6eOadxYQmGtQ313se2yhBsaUH+/86IgG8kZr
iCi3fWP09EnTYgzidb4ykxbCtz72fKDZDduT0/VLZ5C2pm6/nHW6YzvTA0WFTtSXRTM2mNaFS9Ps
48XfKbo4QMKsLlrJxdol9fAb+FWet9eFTXMKLlmpNguQnOb9yzH6jVo1Pq7r6V6CIq5FcyBLAPma
6Li6KPJUYiCyGB7EL9TnI6lObMYZ0z8ITNzmo4OvmU8z8BBUe5JJIM+128QHQKcJdr4uWnEPQhBK
IJoI351nG8p77lksyT4bbGtVNt5NZueaP2m2bFS9utLaQpFraOiRBAJcAja38qC7SEkl0dvw6W40
3XUsmsalZPonJa3RyCjRYQaPNm3izzQmRKfXL/xq8GM8M0y+zqs1KKWzoIUGS+e/YAxBpB046y4G
6QW75dt+0WyYOCrb1q1zzbTcSQYL6D/ukWYKU2QUmuaT3IhOBKlOwVJbZEuax6v3EOkDOe+PpvBo
n6p3La2p6TfYUFJUZ0LMCAzC5141jBL4w98EQoflmtzXNQiGf4RPZ500amdfUcnycQC+mPbaKeEw
NGhdEbMteam1jBmzQHahk1ROC/mtEZcPuVGfkplJT9qK5OpbuGwTule4Fm0qeSGkJX7hCTcWkhCJ
QV5PMwZ2nqpvW49PA/xf+aOjS50C6xRXnzKN73EFRTb+YgDkbbqeOy/LdfEhPMzztknce/4pj6pD
UijUlvwWVJfIRc3GOYpj3Y375pER5p69iTrn0yi6ZhcqdZ5L+7Vz1d7DZ5Y+cgNm/JyZ8R/M8qvG
IXqpNvOouvVodzFgiBPvPLr4Nw72bTDbt9SePz3OjIS5GHkmp9/8wZ9Bmvd/947U4O1o2U89hnpJ
xxfR9ycVp9e6pIdbX7chi5c0H29WQKOuVVV3sWI8ZC+DMwywV84OekSy/AiKAaVUZxeo9K+O84YU
pVhR0mkk7D0DdXeGANC344fYkz/JVCPeNqBdmWIwZJCaq9Frj54z7EYnDB80AUyWtEn7NrupQQbC
rtEDDEFFbPrFiVyvUyjei9kqV2k7oXrv7AwbmZbGsneTY8HhDqq+h6ti3mPPw5dcH0iyrbmW7IHQ
z/cDgMlj7NivmYG2WZWO5ipxRbDtdQkhXB5JN9HzgcYb5ta/QCL6VccerFaudzYyd1WN7SWognJT
5WyDPszBDQzcD2NozBBO0mLfabs7Z8OmCb1Tr2hz6tonlCvefiFBT+ycxacpo4SYPs/PAYrXK2Yq
thu12Bh8rfOWYcKcy9jWewbX7hAucVeJN0+IwrjTSYyleWIyWgygCr2VCrhrZ8eBlrW14wW7uom5
0hq2tyk43SGtSVVM50VYb0Owidqhst2rGFGlaO9L42Tn9iWM6msti3eb9LgNfBqfvXQ1WN4RmGu9
5ONDl4eAyOUE41VeE+Ue9c+q7oEnyXRDcQnr6ez0VbS2R0YIa7MxTJBdbXGaIrj7qXPMOcZdhbaF
T6ZLxDqgstIQ5foFtUa8xgLqoQqfoR/hIZhbauRqeJn7GbgmPHgATvRtX8MwfvMHE+Gcri23Ttbu
RZD8pcZ611niKKv+MjP4ndkCFL2i7dJ3p6RXPKf46BC8GcDOBCj3TLQ5yMQe4IsYsNE6jG6QrHJn
Ppc+OkWe9RSH9jlA/C1hcMVWJojWuINaTyHzhLRV1guZRPDKzXjZYHdmUATjT03lyu2gdSp3OiZy
2U1g9AbHyqJYwTCgq0BvrieFKGmPpl5GmwowdK2qk2NRQqXNXrqIoQ/ipSku8DhlCW4QkC463SOI
8rV1FXWA4ZgWNbUo5F9Wolcnz/YeSbetmMElLgMenfZaU3C2TPbqMLbnWJd250R9yqRF35iGXsIq
F1lR1LQaBCLF0cruB52QtOLQxdN6ift3GIc1cqTo9MzwNYeiWwEynaLEOBhjcef52Q+OnaoqLbG6
MGMV5r6kzc2s54uwmDNe9dW/bozREeVJBWWmoQHxoly73dguXa1OIteiZXZWNah/eTk86K3ZTPkt
avz4U7OgdaFqosa6ztP2yWpSjA6sy97+Rj/rlIlsj4wfrZw+gSrpl95ExZRah9Knf0vGpouDt/6p
0nxpcf6OKp4XCpx9HT5LDGcqUNTo6VClZStvGnAZu8zPhjk9x0YGOI9GFCGf5cDGgW6qQ7MMda8C
jybmFJl6Z1Opnpq5RZhmqW1lNFDZiHgKw5GbJrbeNfCvSvogROIPa9sp/o6mU+z0d5eDFa8rx9d3
lidbm1sTKeT6EVpBHRT2Wqp4eGs6umadvkReopSHIfAull/DTwzcbufX0xVVml3cgmJFBF9Ayuiz
LY7aJ3kjt8r3ztq85ky717Wm38WlPoPS17oYO5gnJFWeKE5T3s3bLhXJLgJzEG53UijXbR1S/dVk
o+Qz94fFDbzzNCA7EsziW+cS4VRYWyFttavt4SV2ixcDpsRq7AwAw5EFqUcXvwNkkMzOehrj40Bm
6i5Ivkzjd6rCh7qGc9vlDLqLlspca5dSm+FVL3tnejTdi7c0X/7oea2rYZgPaZjDAVL+uE4Hi26w
1u4hmIjlr+gcBChBQ5VdvuhTPwbVA7kTyg9DeM/AjWgbOeqHyaQtwiH2GFDUN+JtimziPx3L+XY4
HUsH0v9oZmcvbXdhPxwHRvT0Q88C5hvdTTJJjtoIsvkLfNgBhb70pTFrohVwwK1d9EBSsosmcx0Z
iF0fwmCwUJTs3FYXIhE6ZgRUG98HCxoqBQ7J7PwjVXQwDp7urjPkjuEXEFFDawLV7O1NnpUvfReW
GxIsvRV2qcGHLKFK/3i2Y3yAQ5rdtnQRywyHkOYdzFdrhVArwOG6ViARs9DL4Q50SvCdbLt9hXEy
ueURkmYwJ+HKnXG8CEvBRmnT5ymJANxRfEtS567ohps1GNulax7o+XkxGKY4xc4qbIfXVjnQVp1t
4lXGykCIa80Aw39xBkSuy+EljXjvtfyBO44G+K6HgUQ9e6ZKixFYWbQrpzL/8gMEhIhe8zGEgko3
gJGnuprE7qx074kMMqQFoJ7ZHPpMOj9Wg5cmJKtL5CNU8gQlRt9Mkb4UGaCAqhheMoGFjDpLctVO
eZShKsaESPuYlu3ViJtNmjgnqlv3vkA3C1kmWhOTGvaRJe6d6G0c6zvP6CGkQ4zxnMMS1qesgytv
+GvB0a4FsAORfc0GpS578yKDc490IZfhEA43nXlSpp68Jc6VapP73nCdl0o6cLLTadcWDo24SHpG
XW3Sh79j1PaOH8tIXUY/65zCY1fV6xKZZLToQ8b1Fla8Rb/1uSupf8oIPr0E7ZAhVVKjmdF9GBnw
lDnJ1jeuoivIX4iSOvcoUf0snKfcybGiFA1bUv8CibBpfOIV7cKu5GdhVA+T9e4v6pvrqJmdxiFa
u6m693mUdPGU9xZjTzszR+bEWYeR2DaN2rQ+9PCWpD12vgPnoU6s9dw0D6WM9ow+7FjPys7JNzGN
g11cPIPMh9zElg9FM+/LiBy0eh/4Jm95kzOyV9x7i0BFJoPrgqqo3w0EQMyqcK1DNdpANYbeAXtm
hTBhASUrA8HBDJnGpVw33eNSZodA5x/ztY2IpAM0xnZj861vnh+Tdxdl5n0/EDYZC11qaK4ATfXk
nKX3GpnjIfOYM2ZU9B6UTHLyTLDy2f03t8SQNZJR2MR5rM/OMG1VHaw762XCUkmvu8zRjHFLdrE/
bA36WWPDQucGoV17OTOzetck/bqaZuZ89T5azMjAoi7oHPL0OA3dKWeUg75AGaXu1jTqLeXMh0j6
e4zz76PhCjvoTlontLWw1AUcXuOlwal76YMoxycmb/f11evcbU8oaOXGIY11t9S8UgDoyUh4BG6D
F4SR5W+ixmIHpMcxdGfSweDFHAzKG9lfBWePUYa3xmp3Com+VeE8zmIyQMCCv8w9geZDPGci6UaI
H3TNvZcYW8H9mvRg4W1XrYjXc4sanb11seg25Wi9T/pl3rMozZDRPEdpIUIcQHEAe/WWQr5t7Axp
2UNsKvJ3fw0KSMy/0NiSI/YKHdnMY7RmO+vbHnRi81mGBC1RCYSTuPtm6F4Iuj/JeujKW5gTc5dG
4rnKAnQNq694iIFctVhkt2ZPGtGwW0TBmaeokiGzDOJt1OhFoK03BdjapxAQs2pxU/QOUdjgsbZ5
su97cBzfuS+aqWIjyeYgMir4vXWjIvE5zWOxZUrle6/DtKDyzolBY90i6ISOb1Oe0OQdgI3js+z6
6CburczyjzoItjmCfp4znkpVb2XlPixjtW9UxXjnGbXX6MSAz2e78rdzl65zZomYPNGOkaJBbT4l
vbmPG3ksLE2LHPaeUtfcjB9zSdyZQ8RYdUMa7/LQYZNrUYqWTBSG4oSLkaBsErUlw7SoCc3M881y
OHPwNYLuuJjhuQwtpM5ocqOsx7alQZw8fj0l1bFo54sj3JLsd6FVeHwLk3DXsp28HHaSVtWxosA4
dOC/IWlsZybAOK08x3Sp9EwU3TeW/9bMCN30ZAPRYF57ynbbeGy/GWpQ76wqhGmZ342xTZ6d72Ua
wypVNYVS4Ei7hH6XDUu0CsDBFatEy9fG8bv3CcAM1e2vmflJnW9uUOh8i9vyJmNrXHtMca9drq9v
D5nvfSPs/OVyV5Tmt5nVniLF7Ez2hSGtLxSyPxkosR2TeGdydlZzaFxLj/mqLEJEtd3Njb2bl3cy
C1BkBIeKmDhp5DEVoXS9WDUzO+xbGPYIjlb0FrP06ZS/lIb1r/P8U6pl0VvfegA65lCJfSeyO0Ni
3rxifo9bO1sLHxHX0ilWdSF1V/pPF3wllkmLTjDbxxZGrFuNFzuML4vAKU59QsuE7NJug0hn+wCB
pAbbAoxiUnQsKmIxO5owaMUQvyjDonffC429PaGwYLlQXMm2IIxkG3sKn10J46Q35bmDiBC4Gixh
BV27hNA6+HRAMUznzcrzkVwYfeCPUC3eI7Bzduo9s4W6EN36trpzki7cF459ZzvL1xLP6CgnGzZJ
mruU9w/4oSXqAVZpkJb3pWG8o3oOb/J1GQxatb+pw+14tb6JJP9jU9AIrUcLK6P/ZZl8NI36PzkL
NxWEH/kfjqllaD0+tnVnEfVCZoZB1XxnwWMfgNfjKTLnkZfpN8ckNAa8OIxOodvbgu1iAtntKHNA
daUkgTrNnH/pDY07jaZcO2kDrSFHWvsevQzaso8DgoF8Hn5nVMWud/NDiTfhbeXUaqokkqJXk7qW
aOgErHGiXIKvqLQh3uM8Dq0Njnsszde4g0ZM8JZNO8wP/lqhlxmF4FnBi6EobDLUh+HC2uQ2QNz0
g/AUifFSCIiULZDToRbs3XGh/13NgLf1ySF5xPS0r61fgOnEo+DPI7HKCFNZZBT6wqM5cXl8Szmx
+WGfi0tLYc+nWsh0n6EVD+lU4aEoHS3OdubB8RGFDNZLmwF2xdlLINy/FTlBZJjHyS/2fdh8KGWe
ZtHdXHyDlVpPnVfdd7ZzBDh+9UuTzxfzp0WJcPI5LpRMLvpb/Ni8Lc1yrXN5i9zyJVDQA3BTFgn1
KpP2fTfwHCUBiNFm3xRs03XYGgCApqqOycIzioeFLomif2WclbmK2uSQVBDCLAN6BaqZvVEbq8Ca
niuRevSQTc2mdTI6HQ2CpbCaNnPK4oiRFiGevT7R3MBFCPnZLiV3K9L90iFJYAyUictRtxrkP4ZV
huemcRpqSuKnRFiNrjFORl6bz56DeLJVpPe0EWCyuvZxWlIirWmdJcYpEumHNWlfH6fPwVg8SMf/
ojq9IxVl/UwoQlpCyKihFXi3rCZXj2qJfLxDNUiq5E6bOAbUfaWyugxwR31yNGdR/4oMIQmRUWCG
tQzYv/RMj28WSIbNTiXi7DT2Rvt9/f40dVFJQ1d7XMSWOcKbYqRkkUIuSHrxgjLKrZubbeS5J9vs
DqAK23oJEKGnSdIv92UHmyaKILZO8yZtrUMXGT/a+gpgh9717wKqOMhm7ttlOvEMN+hLfi5jiVyP
hPrSUoWYwdPd+CIMf1tlWks3eC5jsUGy8xiXgGV+GyB4qT7CRt3qJjkPVGRJVkAtS/ux7cSD3jJo
lZ4YVYfUWX8ExtjoY5iKcN8EHiEhG3lKN3FsrF3itqKE5WRnr/89y6o62KmE7zYTwsK0js1LvHT7
Yqj/anMVQLJazGQ9k0SYxBLAds+hGpmD6ObZLhtpxXDkzSq8cJUY6l0s6ZefqI+ghozV+xTsx0uv
xIr9gRpDS2Jh77JiRKQthl8bWzvJxZJGFVTV2lvW+DdmmCNYMc2HakkpBjsl1rghMSF6WlJkJJwe
pWAfzqUnnL2fNR+52yBNVQt0IKZT0FovYW1uHRODHEFUm+2z0RCUmMZtLBnMwWN/7DN5CzjNvkQl
VdQ/cJ42oimvQZqe5qgH71YXwQGoCUz0QncwFp3FWDeSD3AU6CoLBddJUj6C4pUKZJGGrajqJ6It
WA6kGrN79rA/dg6r2DEuQy4fl9HYpoM45g2dqoP9NzbFo0nHCJ2s5R0F+CvUJShO8/ucy73R+Scj
dh5SEIckaTTmpyEBGqa98mLhpJuGA2oL1JagzdlzjIRSeC1wBp1r3ERv/DPs9qac4jmxnE/9KQoP
hlG4c5AxmFF9XcHh14oDWt9JJsj2DQfQ4EM2R2QI4QuMe+gE1LtXenfMFeXSJXhPCgQ1/PbWzBgb
7eaMpj8VszrCWoWkTh9fNdVbj2i8tqiSpP3zoLrXKKPh1QFIM42rXqBmDj1AsH7fJfXXXAfNasmG
2yTGa1RZnyLpybiW0yC81WgxAiNi4keYrA2QKCK0gzHRkzottGOGb4JAVVYhO7g9KCZkZHmFl0zH
ZJsX86NJwlsE6lRW6tHrumBtZe0tN0HCMbazQAvVpkLZd2gFwEf3g0NcGv+8eCSgCb5TCrVryzbZ
bfVy+n1YLvmD3tSB54LS2i82Azus0XvpS3CZmnEhbatVhKiC0vUQfg4MmYgIkep52qvO1BMvlr1+
1qVpvDhFMW6iqv3w4WY2KbzxKSW8hdWFQ/aMK/FBRmVCQfljakyMZZlJvzqXTCGkOYu9ZVrvI1kZ
qYYHI58sbqM9lscVdMu0wcsV5us030fW4zLXp5hIjqAt3vLBfCD6vDr7MQtYK+lRByt8bU45J6FF
YMXQKeyqVrA9wCu/MmoBRonYLjGp9H1L4k3KurABiQgidn49PDJwfJeK7BQtMdKAjAtV6J+ZP/oU
qeieS6UcAIMlhEXzjJOX5LuM/CiIElwj/WNCSJkmDlyH3AEOiPkvQ/+Eo9VnqGcWxdg7d9xoWYgV
bn5wsBCEQ346bUhCV8ZirfV50G83X/lvSv6T/yGE4j3clx+BqaHTWJED9+SDbe7v8PN8fo/h4SZ5
WVNX9/zgF3CgNZ7Z0KwrlKsIGhZZXSfkwJV65dpb4hhJ+qED3YBsCJzCeSS9P9T5z+DeS+9jWh74
nLD075ep3HABqrcYaVIeqZP95XF7YHz6Keq3Im8Hquphzjv4FgQ/kWttesYizNbRJ9F1yT/0paSD
v8kaBLrJ8HLnnBOKz8S0fAQXmLT91kEyIpz/JBAUeuslUyg4hvDRBms72OoIOrcmuCuR9e56OC3T
TlhfhXWvCtCD5S9pvN4UzXeVM6jDaZ/aFEdo/kwlPCWunwb99I17Z1fpW2/ynxZqMn+h43KTNvZK
8lA0OqHinHrjEy/gYQ5UUfnhE0KyIgNJlMLaN4bzQZqxZsLWOunRJSzphHhGKwAzhryE8Vk6EHQV
B4KKfLcXE1/LgpdAFYN6ZdHY1APGbHT/ucNbXr1SrVorFtIHCMrbYFv1N2JfXsgiTLg0Xw9weUZm
bhP2yEn5h1k8Yel1CIll/V3+ai27DyJSKkQMCJAwWmiqiL8l4DFhpykukHuPadZ+GpGtA1E+vGiZ
wVpDAHSf4C2s9R78vWXzutAIa0BAI+i0IIa0StNy+32QI4BkvVBEOMVBjUTxNZv9c9KOj8YEsZ7r
aFzvGWCEEuD4YQzfOWG+foQjakHd43+bkzXwFAfUt07S+CnDPbFwb9O9Gp5ZITdJ0MKJGIWUHnjl
5H7z39yh1VmfWXyVzh4kVM3GF5sO2etMH7L0FxKLwum1Kyhlk2mneNuIjLypvIOsxSXSfBR2qpzW
IX0kSjvb5J3tkrtglXJ5Y1dyfTpQcmmK80ZYtuQCra3O2hZF6LmgBg/70d3Yi71RrRYUZbgvP39X
kpPU+H9ZN6Zj1BFipIFzFiqC8kGTSW4Clsn1MnbHtje1vdNRvzaoIDP67dyFwrtE0XGur6yVHIK7
YiIFl9GmLJsbC52Y1ZkfrlkgC3llAX/3LGOSjKj9bvPoFgoKT6b4GkhzjWm+hMa49UV+0DdoO/bG
UOVt5DL10SXV4iIoK8J6IpB0lhKYhIzAjeS5is0XxI9d+bUIJEUf2MQTKmERssQuzPXIBv4gb9EW
gy0UVnuNHEHX5Hzo/+tmKL3qlb9NxFxsJHZFjWXr6LzUBpJ/0dEdn6ovRts8bUl/AU0okNOORuDN
r+FKfuBFUWX+zTcNYL2ejJar1meRT9e5Ek2OHt05+uV6u0e0KsrybUG8nFPpN/WRj9VHit94dEFO
vcSnMciCuBNf2z6/qiqnvaEjsA+WQFEmdJVjAj6O1Fup9QQ+/bRtA2CZnxfE2w0R0SxlExLH1Ucx
JvN9XpfPDNqlES+4iwiuYRL/NHH+kCL7tEdG/qJvsCkrdk/ZYR688Wr4WUf5COWpvI36/WRM7THx
ebjStWlhQnyBCPNhdKLbECNCCIiwqjr0tW0oBWEy7WzL4HVxkV6Wju6awufDbTP99udRz3WtacEc
NICIoH7kMDStzD66vr+nlLJBCEZ33tGvj8prNpk3ApFDPlR7VLn3hjvvsn7exjb9JH28XGdaskv4
WW3dbkQF8bgVVOrHc+cQIU4xsGZyYrgZPuyBnUJ16tRMxqsobLLQi8LezbDQ6mSCrwRFRlyaQu5b
aXz1DtA+I4b3XpFuFNuCVWcu96Hz8SuWOBk0FY5sRsdkEtoS7XTq2wEDuEkI6HeZaBB1qPYjWdLe
LX0INNJdmpweHgC+HFwCz+cBYY/mPxPaa83hjZ8mRX0P495j5GFYbBrVUKn3ENn9riwY/i7lQPfH
qqONIeKrJYe9Fbxaif6mZPkKqee6Q3jkt8LJthV0oT7z9z1H1iM5ItvegypvXfZjFWUXg+abrnHu
LB/afkumDA40x0wRYGNCftuWfGPPrB12pwTawA9WIKsw+zdFZJKfEUyKC5dfDHfJ7O/1OXGXN0Xo
SU6E6YEL8/sYvDS/BrQQES4QzXA0FiL8grmh6FfQSKZOQPfU4C/BnBJPj+ww+9bXsI6AABLigi6I
IAjSmd/qNA5SgDh6Wbquo7eJoIqb5b2yftCXK5GsdgL7opZit4QaQWa8SERHSP3gkCBU+U+CC8U2
n9gNHj0fadGQNgT72VB/ANzQJrDhwERknCk0MbgPUXkYIghlZQhAW2jHQ45/MCgkVMbJY2nqctpP
tImU+JCCkBw3iQYDDQcU4QkbRsxmNP+RKcreybfJo64L6pTRW8wQLSZdtViVgKLD9Ot62H56pfgW
l7WNemTJ5yu3px8mzzYcL2mNcy9iNe5VH0koxLGLyohA1FVZ8wNTx5p14rj5vgKjPaR2wnThJt9n
051bmZu8qR4hUG27+ToRaRay2QT5J6GGNYfrIYdtCwg6H4CJWseB/Tn8idr5J/GjLRuQe9bREoO1
T0olVyLZG0cU/gCgmUEJzxjHI5PMiMITqJb1HEDaZb8EsfzL/eg9a7nPzLxY+W6L3pY1OqukGdEs
Lq7687SrkZ1DtTA6EOpqj9+AlfvZtDUm5+Qs3sZFL8x0m70+VOw7PjUIcB5xjIaH/RjJ4Any5Unz
NrsSmalwG1T5xdbSmkG/JQ6RtONzlkf6zFq2XCUnyqN5Tg0luNSe+47vX+DlmVrhMP+ISQpclZ8k
R8AWw4kGEwK9cF3gj+C0BM/advSkS6Vjbub6hWXiA9QCvSFc9gz7WqcetQyKsknXXQqibRisp2Wm
L2+C/8/t2g7oLsuiVzY1NyUG2qFjS39mN6Ka5yAvzAQfve9Shog7kHLdQFutDrpOSd9L2oeXMnKf
ZbyE23Js3tlQrCaPzuSIkQsEOMrMSZ/x9hHgnhGdF7aqjjX7Oj4HAQwJkk9cEN1lEOxqx4CqL74m
wgXKNgfVvAwNEms8F+sdXz4Qx+u4weM6gQPtmRoMEYeDcA+My+Pg9Hf2zDQc09HGBz13D63siu91
EMcbf5JOB0ABcwzMHyW6fT83hyQ9UVa+LH16KThBPQ18Fo+E5BahePe17lt0QAcdG2qnEmCiIInu
Oma8QTj9sOnXzNrHgpTDck/S0hFB5+sgKSEJaIbhLS3Go11+u847f5roXNZ2VFsTbdGDrD/qVWRd
9FowPJD/RXiFoJowgdtmi2Gmw1ycKH3NKUe1DI4D7YGFWW5NuNVNN97zah51OCiEQZnHUgfPdQ9o
4jFbxmJWkmRmljNv6CD81bLgT78f7P1CGtoYmDgHghDk/KYLlvOkEyi7CBFZ9I9u/aavLJnOHMoe
YbZfJU7jbpjxZjJi0CdwQaj7rutrVqu7NPUhigyfhU8+1LYjDWieeLfL4I8iSi8YXZT/j6TzWm5U
2cLwE1FFaKC5tXKyJOfxDWWPx+QcGnj68/U+N9u1PRaSoHv1Cn8wjzGhx2vVNyPKxO5PQ53WqyJA
d4b+CNA3YGtlr7OqmHFB1YVn0fc7Vp2SFKAMVYWACcpdi9mGAZPLCZpkYDlHbIs3S7w8BmqmnQsK
2jR3dPPvMD3XvDxuvJ3+Lj3oAyFfMugkggG6SWDw+3e8zwRoqRZYelMd5gackSNpAmWFfJ/H5qUb
5D1t0rXDm8tw2crF3xE3wUGFGDU3xcVLHGhkfx0bPnKHJpD5bJCO01TfqQaCXQ2WkYGgYMCns5gI
h6QoHc74cD3osAI3YNXTmjUhW4dTxpHi3aIxo7X8bIENTbq/cgG5yZyMSmggNWNmcXD9bKtvBGle
aseP2fhYe3JaUa4CqbJuVMgmI1UvEtEGot/aj9qdbD/19mYXTa210nHJZvFxwkYZAgLuYx9jU5D5
v1U9frYU0FmZgoZaplPJ1gyofBhIsijzuX0S9JCi/rkBPj9O/4B8gI4fMdZgNNd+6jKEv3NIrAlp
RFYSE6quZMFdsO52OuqZ0j6mGuEYh88kFYIMVRcsIG+oO7zpTzYcvdIDVBuCmMzwYsT1EqTJswgB
TFC66INqoYHb8qKMdkFeviVUOYqIVbdgJwzT5MF4dwEjRkdwofzfrvW2bdP+sCNhEupyLw6DjRkH
lyEBg9+aZ46UfOp2iskj/2rZ0Toucb2In3EXXelWhArHfVmlC9lyudGPd8bYQFf/RTxeKGx89mE5
H8YOxWA1FTtHA+x4aDo9CKo3KiE08+29WpKdxQAm8f+fB9YwTIEcgacsB/+vwUBVVwOja79ynO4X
UkQORr1LSc2tOX3xjH/K+gly8Z44Tz4jZiKUni/NPAedaetNHZk9PC6iOCZv0KVIOWxoY3le0K/G
RKN5Mo2dy7iUeNA6xtHrycefHN+9GnkAS6MFqVOBxs4OZfW71MbKt6MdXVxm+6w/qni+rSG6k5/h
xopFCKUGD6AG08OPgLkPQoCKUB8i3GkVf/UR48Zq4zgf5IokbQaSyWOJdixfWle/xtj/4VvopCou
PhiTbio/Wnfetw7+8CUH9IS9WrcK0eviS3N68LS8ydqT4MCpYszePnVEZkOgF1YMGzZPYVASshDx
tnowOdv0hojkhxVkq8JI4be6Lx65XAgRwqXMZ5/xbXYg8TY8VXaJbYIpBGEPZffamdN1Xs6wGJ4D
+jM6DLGdrM591IcuHZnAiLZRZ9P9X3YDAnZe9B4aAhPjZBfR1JnopGYM+fUGZAWQqOklrPs62LQY
5rzVZzQes5cOLpHCDBD/BHJF0lwCvTF5O72Km8KPNqL+lxjGnxEpnDy3f0bLeXWW8tjby3PjFK8N
RTy3gisvYN+KvgZMRIcY0DuTwAE1ECN6XrRmRkhnNsk0wQ12ko0zJvPhYnzqI295sBVuFPT6Cmf5
kyyfwGo3A9cfrPFxSF4cvdXH5QtMaf2gCLYO3StZoFsTEd2S1kRxksmiMx9SiCI62Q5d+wFh0xeV
qndzcv+F4C4JYM98Sr/46qvhOYoS5Aeq9l0nvIubXHVCMmfDi179Krd2AD+fASN0GyOYNiwKncKO
NfJAA64DCOXr5Mqs7BcdhofoyimP2OUqb+A4cHzSNXAN8agUHSbOw45TvcQBIOCm6rTKdu2bX1V3
WpID5qPMxugyt2pgtFj3BOn635jgk7jcqqQ8hPh5So4ef/hYhuoTlBBK/djv+NCsuhEp7Ao4uAyc
owxK+kvgfyJmdEu5qqSAMQIdRNkT8aTwTuacPJIXFLulN4HnTYemGI5mpVWy3O9AQKWNx4NPN4F0
BLgX5XWFwMN6Ac/dsz2bsjrHEdijJmJbJ8vdDNQ7mQKuZXgdO7M/bGRZUAcUxDhMZh90QqWjcx+n
09pHs/tYcXwxo69zjFoZuG0si03WJozfIG+Q3wDMp9E4M/HhZrgJdbRVWI+2uXwYZsIbz+DPFc1o
1arPNkONRbkMWtO+WenyVGTgnvqOxZAEUK4ooREpD7fMQ1CZxochaMddmNC7CZWJDnehafZwXGXW
kMN588ascqrNNgIF1xe/asaEnJzFnqBkqGlrLYO1juviJST7t9LpW3n1qy6karyFxgD4vhMOkErp
0JMqqh3jDJSlEGZwgcE1qTjZ9fJa+TYYcDDbOVIhEYbiWDNWa/Bk8cVIlulBZ/l6/tCO7l6nj6oX
QF3Hu++Co5gEh5/oPq1y+sYc8W9lV7eoDddJxU3MMsQ0xghsu3PMwpE2qIu0Yz5QGQro5rom7Ojw
M1VCu8GpwGLNc3JUTapFmnNELQimfRtgcueyjabG+NMY6rltW1oBQUke6naPmEkjZGss4U60kv0N
SAVNdchO8j8yDxRq5reIEmWbCji0csrqYU5AhMV5e/ODadv79dOQBfKhnZbh5BjJuukmJBvK50WY
KUi9OLiFjdbkWCD+llYnVnOBZILRN68d41qadPYmceKLGaUnltjFadHdWuLznIy/rTl/Bsl80ssV
PM52UCGgr5gDRCUSCtIUXK0p/I1DKISR7fsPuXDW3jQC0cHSnlkY+ho4hZtgqfsUh5UhRWEb4NzW
TarlAQVWhkCeDYhiLv+0o8cEb5Yb9BjAJS3mZ+OR4Stj+XLMHCCFAFKUK1euPckIuynjqy/DrzrH
J900nlwOEpucpgowR6j94DIXHLc+7vPBjF+xDy4RruBOcTCMIZfrpYD0yiy6NJ0TJjpryVY0TXUe
EthDEb1gSyzBxjKYp0eyqveVC9AiJvNhEv+hw4+/tM8VTZLIGHmuNqKXADUfchdYV2VxS71rhFQ1
UHc02RQ7zVM9joJArSLvprsLsm0PdpedrdQ4e5yGek9llQ9oiRo2kumra85Xt0CZxYmm5JRVXncC
pu3fELJGLY3Kdknt6B54LhR2EOSRmqFFNx14glRjN3OdiIEppGHHoBSQ7Ii6gDvMFr1IQGltNK7q
kW7SyIRsWLDlXGT4RGVwhtyyXpYB03XrKdLoxV5u6ct8mD4edHXyEs3JuyPy34pI+5DXXf2zGGWA
Nrt/m0JhbWqfr6zvSpkQ6kignCPY0TNMbiBA+ToQTL1ILMAcvQh9oubpR6DYM3hUo4XWvxhjlwGY
7hj8EoON3kPGpPthGHe00uU7M9TbhFrAfo5MpLIyJAOqCjQKmLA8ao6+NszwGHb11H9dOmjkSr42
FUm6Vvs3eSCcz4uoTznL2MAUsKr792Dy3nKPgttLGLPHeb5hmnXvSjCcMkNgvvffUgf9cX1Di6xh
VxvHMgwxVcitszkM7/h3eY/mXIKZt6D7G/XHZIyfbuq+h7J5ChXeN0H1FZDWCJKodizZeCb6c6q1
Hptu/I2FLeH6jOV/UTfNxg8OnJmcjdDruSG+Fe1Ub126lSs/mP8aWZfvdPNHAjq2MJx0ZA0hoN12
Hk4whdPt46A+e3LBfr3ZOZQoVamuEFB2CAld58A8D3QWJoskUc9+cveACdSfiVZBkEZH2AVnUCrr
luGjmYPJqB2bI6enrVyYJ89G2EkOlyqwj36Pt1xf/3F9rIKkrY46WpTSxUwMyHdDk96XYP2H5tVA
HuFh4BLB0n936eKvCkwu0DQoHpiqYDenSGjUgEYs3D7dVQe8UgB2XKJk00n54mH4vCmRcQDXN6HH
VsFhEsTBBI/rxhqpyFEn6opAzyRAQaK7bgIVdnt6PQnuQEvSorg4Z+iS6tFKMKL6a0IEky3HUZSk
73mG98BCmmRSRT4sDadm20FlaZ2NPRgrC0weQ6JnT8LzgppKz+M+IbWVR+E+ispbmTn+Y0in+dub
0pMS1n1UsoXiXY4HEKrxygZlhPH1R0oqnDXpyzzO6R5eoX3Cs7o75j6EpW7yrzpXmE1oSPkInn52
ZnDjY/3SpUwlZAmArnaq0+yYJ6OPjgPw/NOQThfOzW3PMCmaFuYQ4QmmM/PGfJN3xUYsJZFo3M65
1cM5oENJLZqL8AzmkyQ7X9kmGxKoMy1mNHQjZZ+tqWU0YFt/FGxhtP0BIJB4RmfHnZ9L+IoPXoym
YxPEya7vXF1st6G6NqMAl2LDLCgVhNQm1iOoKZP3QTfClml6tAvS1ykeu/fO6dpdPMhft8r/lIVD
q0CinYD8YfwqrQ7kjGUChRnYmGsXjg3gZsjFv3MdYRY+jNNudrzq4o2iewX+TBufg3fup5YrBNEW
mEmKIaa5/DPAsOxiPyoekzlMrq0lW7JMMVn9xs/n5TFMoDTAWyM8S8hSpb2geFYb89pq1LwfQ4kg
fI8xQ2CnL5OfpKu5F2Dl4whpttCJNoOKh32dS/9U8ESPPg0xkExZfQ8q+FKiBjYuiuQncVL7L9G2
2nop/Pyp7dB9bxzj5kSlvTX6Uq4jrMzBq+b5MSofk0a0Dwlw8XU8Mqe2IPO49kCTL4KZXUJ0WlVT
BDY/QORQAGrIY+aqVebgsda4D2NjPw+Bqohd8ytmjq8KJh7AB+uzyNiFvmwOqksPjDe8B68qP4aq
fyfd3fsIfzB877aAoz5KN0V7AQwQDuPCOxkBq6eAaHsExPKUioDMNl3XATY+Lal02NanePTuPt3v
Ka43APte+gTohgXlE5mrfZs3gCvo8Xt0w8zsuR789X9lYQz9Wwce3bs0xhQ7HjZyPnf3olxQ4qwN
3S7qXybX+WQVn1yINIhuSdt+ae12+FZqOlQTxh9t7KybIa1KZrHTToJfMjsDaccaaHvnZy+Bw4De
0r2BLH2svFEhGowvSuU/os6HLqKflv3eL8S2m/KTVRhjsDJaOC8jsqQDhw766d3R84cYWmNA+Q11
2WqqdRD6Z583mwkQg28OwFURzCYJSKIOOCKsmC0oYOPmBguB2BMg6oDj7vxgyMqNKgC5WSkFk59a
oGfjLNyqOoqZtipUgIou+sfCg+AwyuVY2JV/sQo402ZIV3CKRQrbuS56/28R+wwL6jQ30cCq6wzK
jZ+4FyWnGLQVpl+emcZAt9qZvZppiIejXOOUdWPCzZ+CkNXYm/spQY11GYnTg9yKtAMLD/9NUllb
EuGZNt2MfgIyPv8WRCkZkwKmSIVlLkTxdoJqiHp4x9iFhAEwP9fQ/zPWkJYn5a7LgKnygMhVOsYc
Le16ZjT2l9aBYipvFIrGx7TrK21lbpyzKf9MwZY7aGLEVXL3TefuIkYQqvaUNEZ3dYwm2cfQoqvF
2Ewu9sAB7Eonpcqyi+KxnC3zQfs+RFl0HAPzpOr+jw+xuafrTFJD27moQkT1G28tHLDapl/dZeaT
IvTU7X6RvGWw4AIO3UYGlyZM/y2ifQ5NAbyNXMJ0vQeVN/C/mzTeL338PUbWiyIMobvmYgLmdYeC
7qpAfs/wEd+HwuaMLvDDotsNZn9DveCq+uAtqcOnqMJIRi27EVmjeWzf537xyfKbgFZz8Qj/6COd
YJDUY79K8hmYL0SjMP3plbPiS6xzdFOMpnwzEZcBCAuUNnBwRI6A+Kgk/FIqulkGgM0K7k2q2r9N
714Hd3qUokCgp7i4jnin4ULAKazxmNr5qyNRvRymrwptszrVWsDZs0enzqQTGRu7sC+QfuFNuRvk
4Ls8tDb6ZzFic1XO5qtnA5GSOJLNTnABUorvo6NIKu0sZB5IZdubI7xr9BgX8WA2kMv6qHwQcfVc
RGKHPswmHupdoKy/nZOWOw937hMU272xEJuqBP6tJ/dGFsLXzg5CpQ6SnDPIlTygTVIwWWawibkp
MyWe65TAjsGFM0OmGs23h4riEeWplGHFJJfVQklou8M6ZrUtybIa23rf2t0aSDk4M8QxO5PMfnwI
OyQwOKKsLv3KUwxygj58kHBqI4+idnDvLeVyoqINIPadjQ9FIuyD8LMnq5k3sflroU1Q5qB+5glS
FqUITxs5Zvx65o5GOhR737y1i8ed5cNY6swg86ko848ip4ya4QWhT9hHcInQwZrTZlMkGIEFzCja
/GLY03fuglfOnRHGS76QmUzLJq8AIirD3EzNAlfa3dJFf7Hxiq4A0THapw3TPsqGwwXgs/aFXBHx
tmEqGKCJ4XM0rEc1JU9tNB9oBp3ysdt7xUxqEI4wtENmuPqiRUB7UO/GtDqlZmZBO0s+5pJR1BSF
DzZDJxmlMBNymhWN9eyaKZraDRWpYV4Y/b7USf1RyxjwhzxGrG+3Q3I5dndUD1v9BERp3VrTBcIv
LsK0nxxOtmzJ/sTxsl8meW1RATbktB8Cb5Pn6QHrRxwyEQew6dFV1t8FH0cQnjPDr8zh8E5aCOfI
J+QJTal5uskOHyV/7FZgXbf5yBIZ+2WrxvhRhPGPckJSQQY7a9OZ/uRtuvYThRiKeYojb51Eas+M
BG2XSr3Rtj9N5lJslgVR4xZBwxXhh2Zg0WxGmo53DzuQQ+waZ8eC4D24j+GS35ZqOGN0hqZSR2KV
jPlO2DbKKIK2RoNbeu0yyyvXPeBzs1Z7QQiekwqdESvBX6QDn9sNkKBhcV7dDj0fKyAueKXzasQc
Habo881gQjrvh/xLzNPdctz3SLpr04xeG9//O7vmLkBO70jv4ymqnSejzOQ2Sg6zq1V5Dg6VIvKB
BhDwkmQofC8lUxtEerWrgElRY725qbO2AQsDi9yJBA/XZN64rbPOnOVfN8fLyhVXHOWtVdXUKzsV
h6kaDlkcHIoBGTPb/YqCJ7eLkXIx83vbC8ZhoJPLP+go/FS9ceJTLCPW5o2H9g/Ll/8vgI5PFvoy
jJGWaVgblkJkGDvP2tzbE1hlirkspX8TZ7iJ/PcJ9SaTEYRjqV7q6iZJzZumXbmF2BhoVztuia3x
T5RSTqN48Z9y21xwstm33ijgto4FIgHDhqyJRFWi2CI74CZR/bv4GJEben82W9swTs3UH0RmP2co
8c3ybe4xXE/f+5TWuF3+1It1qsDmIJzS5Pjt2DvTAPE3zuWa75VUiumCB0K2PUnU0CN0X2mKWik8
1WFsN3yXwU1xf0g77YS6i3D6RYBtW8wCRDyKqlgDBpZa2f2/gVVc1+WmKSjuXebR2eygAmfGENSg
2+qbmTiAmdIGqZ72nR9mSm0U9rs8S+G9F4+Wouenwp4lHzWrKKWjmyQzTHzNXWXroUvX6qsxxV1a
D9heBRMEvXA3xh7ewcbkpzS+25BBnApR7TedA5pDFeE06Q6JF+1kWvdrJ26ai+hh9yXLv2TpTxEC
n/op94vzXPX+U1w04hSn8yVlrOZXYboqWEYyqV7dlr5eXza3LJd0bKaUQVKW0rp2a4Gp4vicVM63
AIdYdh6G7gXeiLWa/LvAaJmhMSAGuxEIuy1rFJjWI7qDdtPtmMyulYh+OgMkqAPyhTxxrOkTN5jc
hQuEdn8tUnmOrJRj0pqxdB6LYJ2gCuAyzBdjQBOpN4Ho50dZWk9GHTPRZETY9N29ntx1q+LXPGnf
olT8NMZIFmrZ2JOAlTan8Na55nUMg5znLc7jqDu6w9ciARrQiYAgB3XB5wimQJgKl8HHOFHvyktK
5z4O/UMfgpfqXGPfR/CUjYrmhXjOfR+evENaIIJxepgUJEVXVOwmFL0Sh/aEZ0D0CwRkPedVNvVj
U5RrjuuCe11tvIIXFYANKQzJyTwDylQDH871SYBSI4Fi3zubNga+O+IhtoCcrAfKiZyBV2KIs52V
dxsX3qY1gafjkW0I1E9kvpk7JP6KMtu6SIj2+FnD/betd9rK8UuUtdVbGDS/g9G/VFYOeNLjY6SE
jM5zL3HUyS2qhZe2Gy2mS4ojuS+PCvVgECwfcHVOMlr+AHZDHzhRPxQch2qZ73kXqZU5pO8iXf5V
Pvc5iOWtHSqtSm+lL1mRmGBtrab7YwgZviEL8uJO+OzW+bNj5DdpJwDD2l2GIM05pfaya3dTmQyA
Y7kD0nP1hoUaZOkQimeYFyAUwqDHX4Z763cDIN+O9tPksR3qbgFIKHcDsCrG4FCY3KX/TYCwNMin
oEaUixjSeIfnRBVsurT5DdvB2bnkEHmI8KfRGmuncVcZWQkPe5ebPuQOJeGkLOJUZOnRdKN7T5G+
CO+v7Iu1EwLoNJHbVeE68sHOyWliptDmWxAf0KAZracN93lOnQ2E1VeLyg1F5xlzFnstrPY0BsU9
c4qtCwJdZ30unM1UZrsgMy8aV+ME0+q/w9MBkzTG75aBqI8DO3ZZUKpS6bVcmnfbBtI2Oz35WYiE
PGZWc87yYPrGPBlY7Hs5dEc3Dm8ChZ4uqBCVzvrfRg57OXW3ygUXLelZrDhfG1Zlvo+l/UebfVD8
ceApcp4mPQDYaPxn2r1E5ZVWS4qbO6bnjU09OWVrDfVgLG3/AHoh8rnumb8ujG9pvS3odhHpbK/a
xLbW8kKfJIuIsozBRnfDOX3lFfr6UlHRZJhM/RQz1L7iUBQA0JDCiD2H6gvh//mgZrk2ORxM7zzx
G6CFM/ElXvxNYhmIsSCe9tiYj/ru9a7PTfquXQzDMTh1/rtqk911MAQFoLqL/ie+ROTe+G8xHPS2
kZZWXv7VHyI7iUYjVbqKMcWoffj4TFxKWfcCclsJ4OPH9uQprL6tAu1MBKqdd36d2Wg8uqiZumdP
ResJ5priCWJ+MrjQautrwt3NZI3PJx5FzKm5LB+AcRN1L5pjzaHyXp3wB1MtqrtnsF78ihtrcFBl
AuO2+eAxqOHAyeJfpPR5FHqISX9BOz5MG3f44IOHUbbpjQ8vfEy86thPGJeU22pCgSfb9jYIx55G
LvLhWCHTw0g1/k3vO/7o/+825yBZuds1v9SPpRcXRN6a5fLfu1xGhbmoqt/0IJfPD1QG2PKuIuvQ
jQA+EscDE159y/Sj45NyWX0m8AMhq4ecfy678dXNaDZW/4fs8cWmHOl6v/mHedxNH9jBOH/3MsTy
d8Jq95UX6xfyQ9sf6vWjl2SWrIrwWgULA64fg45QD/xjRJ18AtfPU6B5dGrKACq3edTLkYyjIbHW
+9pzI6aV2ziBXAuiZ9YPgqsLeFssDr6q6ki+7CMX1rLOKZ08nSMlDfUdCVAa0VpE0pqXxPxv4//f
U1Jfp/zQd0C/yBhBw0z/Rg5tdyG/REI8xuMo5Tosujpojnpj8F4L1Rnvr6OQ/uEmd1DINVp9BZUH
K94Sd8VAkzXSRJI1DJE92wr+Oq2IAeQ0+t4YMy0D0Cb8emCuEi8auPkz5jNgrWFlhTd9D/nIUcrm
CqW+IfxGq83q78iD5v8ASOi1oK3ZDXHz5WcxIO7cIy/jhFq0KyAbzLblcNDchZxzjoSMW8azhpnM
KVX8dz3FadDO7YqM99Eh+PCSgq2RYf4Rklvx5LhPYvjI07fRcAD00zi1MBcJXFpsydoP6Jnr8RMh
Xi+FjI+ftiltEPdYu+qFFxeDe+IHjON7FZvwTTEL4aMPOpzAwdQbgs/SYXTYh19VYT91xsf/H3CM
DV0dk3Lz8oivpPFTennw8kF8mPZ8aueRUdHbZGXYpBPP67qH7sTDYEG1MwyxFgOTugWmBNQjil/8
UiLl3SrkF9mGsw4UzKQcNNSsixqA8/P1HU5rL/hqktsY3jPJ9Ga2/5qCdMcyq1tPdIjU0wQYqc6d
9xTqqlkBYPeM+TDXA54iPN4RVFaJ+iWagQXCnSvHOicBKpL2yEB3VH/60AKpRLCwf/RTbsYfGBjf
EmHCwo5JcpV/texBPmQ90O/cq8C+wNyn826jx1xSTLdTxUg//tdU1TMdLvqfxXxtaiaqZfOqOsbh
U2xXu6bK3+vJ+exJALt4uPpeehpxwmJ4gOxO3R7c2V4VdYHPYXSYZXvQ33C2Zgg5gfXRNPSgPXs8
2aQcngGIsyjbW+Yhb5EgIqSH4ZnsLmgqrKVSu6rwX/W2G5zwYosM0d4aXdho2k+peUiU+DuE7mdP
v1PP69fp2Jy1MnhPzEhiU626Wr1FRfRkTuln0+YHCeONxDLB1yzPdUx1V2bp0N2YQJ1njjrFgfWY
mPaRZPs5sL2XbDGu+nFbNCIG2eI3YoRHutEHXcGU4XjVSW4djmvavGsd0aLUPPaNRMOoOzGMeB6M
9EnUiELwd4gdPaF0donCZt+p+uDH6Uuk+U+FjdKg7cZ3reiymOrVq82XTjHXykt1QcLhqJNiGRLt
yuKt9pIrtXbPKLrbF0H0XoLvBx7jdatkiJ9oXNrgxyjQpNN+9yL+ETG9Mip6mrhsoB6jjkpesmB+
bSIU+IvxJaQvZeXo0TES/VKTRT7Lh+mr8Wx0YqMYt5RRg+ePc3WF8W7Zy3ea5EAqIAS4HHRonAVa
g+4KMwe1n5anZj/NdXaLCZK9TC45kzAkjqDkN+aX5S6/gds8Kk+CO1Tdfeb4yzqxt9kj85x9IBa3
cpFhC9ro7Pr1RvrtcfGXlUQSryopSWfnUnbiTUfXcALwVNOFaUcIEVlCC5jp0XFI1XNci0OLkBEc
JyDVifh2LHX0ovkMFOafNeRvZmgB2cemeWjwpRPnqKEcmmKamPFiXm16P2ZZngevPnqYcMDvFvs6
YuebIRKPpHlJfwCI9VHG5j0sTZTCWiQupiNlBjmes8vr7D1c6r9DPVzDzoA6rYiidgMOCFXgEeww
d6kXKDu6tP6k0sCFJ4WNBEr/pybH/zKtN/qemA3W6kt+cZXzrmxs3xpjX03hMRjJxDjLx2h5X4xg
5wThPRfN1Uj7UzfjI4asVdGTEuYt2ifWTobjaeJ8bmcDTz5u4uIEsEGCiGomDhkzxLuFtxL18BEk
DczfZME+PaJjOGz0c8DPiubDiri4nvwJM+sO4VZ+mo0DEEG7vy17z+vQb8kiOlPsKH2LLNf4Yq4z
YEEIsNftk896UYepHt57M0DK1C+/GIKdZ3M+6JSzLqyjB4oqYWtimrFDxm4jyI7x0qBW9ZeNKt1D
H9D27sA4RGP9jgz/iyXibeJW38FsbHVu0Mb5tvLoJY7cFmG9z0SLKGA6oQOpmVTQzbKLJiyqYT55
CHOi6mesGS8fZda9FGJ6lq771Ar7rZ6CI3wu9M6wrKwbjOCM6tIJgf0VtybxRmr3IdtPBnxJ0xfH
KfJXdeXgN7U44GZZ1kHTH5CpRVrJKF9dNFCmND54ZnbzVfIKRGpPiP5lhgrrB805f6GkL5NtPJYn
+gG7IO6MByee+VfKeM+ddmYWX4EJIy+gz3yoO2vDdlCzKrxD5PCYiHtIs6BzAo70N8pQCMhaHOVp
ojtq2OoF5VvJUdtzF518zD2B0gOTGu5gyPvB52HnuQiMhPBQg5DIkQIpFfVZDe01GMQv0OqdGPOL
kNPJifptEPD463hT0/DVT69q6adNQXT3KoYUrqsFcXDA4Ub3cUA1Gk27TMun54b5LZhBIrVnnLzJ
wZG+th/NINk1IiGcxyC1bcCRbauOVG8fOm3RKWnGUbtyh+5PtyxXJClB79ftXdbBNm/La4ceu+MP
OzmY+3aa8J7Ok0kvmsfUFzAY2Yxu2W+8DBhNiAKgIvggd3to6CSnbnFMm+65kssWmpf/IN38DYmE
PQyKb2mGcM1aCxW0wYTEzidJ/Zg2eVl8lIb/PcX042vHIqw0nwhYHWxLHi2VblIbLD7pNvnYxnN8
9KIShOc0UHCmNpin9KsCMsbnuPomel8WfV8OzrA19cxt2wc4epA3JhXzvThD50OfHlY1MfSuAeZM
aAlZ1iFAhQwyOQDYFCV1XgsMHSSo2X/3afJpsC26KdyFY7G1ZP8DuO7g1LTPSZzhfwP/j1+FHGGq
YMEWhx8qRKvRh1qeA8vw/eFfSfbTiBHdQtV/w+KmvsRhSB8EvrAZnaY7/Zdtlb+FHAVlzdIH9HAL
BwyBHbBjTUuHg/ILepMIv2izgGcyXzKU4PWK0cFl4VzVHnixQLuDniMNrB1wm1vX9ptl7J9qm+jR
ZtlxiBAIScFxF9F1VPEZXNDjrCigsvoh4NSQElSvQBErozFmJXjjROFn2U4Yj6eHPsv2OkYbYjiV
xrCNaAjEZPb1QFpd9OmbdNN7bRc33+i+GuloVVHkipx1ZakvP+p/rdFBM979HmOs8WBpxrJfpwWZ
b9AV6Mss/j7N8h1+Vti8j//KLDyNkhCkJZkIBUChMAELN4ZvfufBsk0GGJsJ1qEVpMS07DYLEbBr
jKNB9zou/D9jEH8AKsTbtsQme35qeYiRELfZtzxy1OQZPbVDHdYfzCJfeaqbSc2bqauPCwEftt+y
njHKoml4j2c4t9NIxloH7/4iE0aXZAQJqaiaECBNjAsZwJYxRQCLd9xI1pBhoUJQ+ocOPcyaAseb
04NPNJsWVluyWH9rD+A+2TpE1PZ78RFG9NpdE8UHLCu3Ku2PvgaPNW71JHSgMGiFsSmQ2XzWK5Ll
sm1r+oKmf+2N+uBl87nSnLYMjSzkkFsuFHDuD0ocwqrHicWkz4GZy0MZKFrMxV4fEv89obT+s0wg
srxk2UVpQ1U+0lurLdLqgqecktHUeXKQifdlDMje5f3/aDqvrUaWZA0/Ua1V3twiLyGEaOH6phY0
UN5n2aefL9jn3EzP7gapKk1kZMRvvrEPoNC1IItlvNR9r92FfQHyjQpet2woyf8rNaNC2m7AmBoB
RqsLuRU63lMZy30Uxm86I5VhxN0LWsQn3S9ADBpYqZTGH6OZTkvq41S2YI2EoLw/jS+uTVXaN7AC
b72IknYHQoleVOw1/3LNeTTxrmBwXv0UCah6zFAUQbMi9+3tbOrbXmpKhVuxXelFyMhqFhe2rNTe
gNkc3bD844itjwZjMRyzEyaw+4Aooulk+O5c4GCol5QRQPdPzitskid9zH9Mc/jSLA3LbfVppyKh
UcgSxSCAX28G42Rb9t9syjYdCmOtg8BxKsZC7Mia+wEGT02E2rr3TbXmparTk+5pu6RSq74jpR67
4kl2yTL6T0uX/yTB9BKO3Y1bKsC++Vo25lGfUUikvuZSwLJC5yIPKbvKgGVqUf7tynpLwZriFAkz
NwLg92uDQOFHPJ+e/tOb4GPA5pPkARtuex3ZzmbkQjmTkUjGzPHB4m1hY40QetnqAQ6yM84KrETb
L+u7vCgfqhBnxcV4mtsGUxeXMjaM+azcz3pGzS28lFSnZAfMZn50tR4VXpfTJX5qPHvjAQF2SlDL
mgX+rYUknZ66Lnsd9IlOUnf7jdy4QUpQmPKeI7+4BHb2PjYzuHg0B0OK7Log3T3VwuLk/phDATei
By7/XAnzncmmtOLkKaWR2yMN7pHdVNw1/Kb8UwMkRGly5xjTQXPr82QMl4z1iQSDtyuacS1Xsywv
v4rIXRElKKt3J3n/bETwhtuOyd28sZyzCiy2cbT3OoU3yRLjEonbauHfT8vwXtjW+2Cj4AHBOkyG
8+A1X3UKrzrXuze9RbnICvpyb5vai00WG3bNhZbIF7DEZ26Zuy6icYYy+gMNk2UdB/GGRXRDi+8L
+aSbzEyMonDppc9NTw2FOEFwhuM472yvfmk5EvS+ee0wE4NdDfmWNIfq2XXWxi/kns8k1dsgM04N
y6NKrPPQ6biOuK+VxetoJNNVDtMcSXV/PJZddwqn+OyygjMz3eu9vZvj8WFEUzfKYMu1YEEZHiTO
aA8Dg45N7Qul+YqUXV2gTu+CttnZ1bh1xuUUW+UBHPG16I23duLEa0g2PeWgHVRMp5w2HYBrAEGs
VVQZNiqCmhdq94ZX7jIj2wTBfM8l8lCW7VG+GG2WzcBoiEZ0jR9oSlVJybo17HsbED4MPlK6SD/I
+qsQZZOrstwq5Y3kxJxC/yExEucuymsM2Zyb6sxtvvhbjuZzT4yfLONsTejduVCqcy0WYq7zL8NJ
LUVgR9ZAinAvuHTvYkV5i71l+LHM3s8yxoeShm8SuT+DMDjqAE8lPFJIe25yG1oy67GO0XgaTGSl
kvBM4bKnbiTn+WzPa7E4HRQa5PmY/AxjUm0kotbatAnM9gtS5U1q4HIOx2xalFfuGu3PDNivkAIb
5+TgslDdWu5cnAImpP9aTbsuFEW3CD52QiOeHoCCbz8fxGxkIAs3gd53FucRziRqwYfBpMz76VBP
isvxWiXaa+pNFwknSxejPO7tbRXC++7u1QJDj3Uhd3rZNv4oXMd2a3A6KAf8VfFtIflNlXvhIfGZ
2ztZ9VWTpfkmUN4GMD4lbSm3zgQsmVDXqo5ZnuGO0b9nCJ7WyjjPtroCf8drEA4q1WIGcKcV+t9c
Xy7QFrkqtVBMYbXP1EnL+PfeVTfwZEyN63C2oYu5aruAZD3d0qmBHG8gxeghe3v7veV48O14Er1O
QXLh3IxLTLFkd2b00gNwkbAqkChKxPDHHhMhbkjMGSiDaffNgI64UBfMg3xdTYHOVC/ylIvHJYrl
IqdAFicPxZTu3HFERfeKqZefKcxtmrWNylaVLauJs6thrvtRf5ZirWzrqQJLSQeNpOeIAhcxhToN
UlDYJCIYTXU0n6j7xys90c9UCqexvrMy9hEx26LAUvXfhf/lwl9BpRo0cHpXT8YqCr+1+ppNN9B2
a5QXAe8utF97iHPQfJ3wgVGRE0EGzKF8OlgmBjf/5E1s5BCIBitAXmcpB5gkxtQOxePhNwzmMdJX
1IrA9I0ZEE0GbW5NXgUbKxZGFGvbop1uFjmR/FzbvPeqOblciOcaLf9oPtKRvJMTxIxCXKspuYCd
Zwr4yc7EkIaDnFRo1cH1UHjJ5jmaJtlBip9jARDbLtdYYK66pf1NzJwowHMMsRwsr3L7XXaN7s/r
isp6G5anHuluWSWYg4dRdyrT9mAHyJeQmlCdlL2l5fwuzaLlD4KkL9nyMQzWpUitlderA9I/4HUR
HwxgLg/JSY3RCj076tTfslLq4r2uu7UsoDadNxWVMenzg9m6k6Fj94lYdWYYvCtqdjybSCOrbt7L
qBosSXSh3Qi+GmYvdCRYVDJmsq2JWHeokHzL0StJjvRAAmRf7BmhpwpdCDpLJLiqw3Ik/JJvq8v6
H+8kORs1UTMa9g2DLF8e1Z8SNhDH2pjs76AcD7VtEpxDdAiQ4K+9M79YzO3GwBe3Irea0nNofpWt
gVNcvKZnMUbGfug11GlHcsRJPUimmgfFQXFRNUNA3pRBAnVTrNwkV7+JbKhushV6Dss+n4Az4BJd
hod+IQNkOfIGrHtiQYxyR7szqXQD7rYMOu59CzOvxXSP26ujyluk/vRtBfFqxMHqj8xaxXAAc9xK
n4UiKMKvgPUB9MmyIB717PAiHba51vHfviatn5VMkxQNZY1wpi5chjy8mBNF+RNpWza3REOLPhv3
QVkB1vAR2+rst8alAxbtYO0SFhsWTGyjLAxgoJH03KM52AHLK4qnGAS3em/DiXzE2mQ6UqhKWwP3
fZCQ4ytvxczIesoM6yC7R0IILauamayh4GCFu5LA1HsDgIkPmcOWC/AI2BW68ZmIAhHi1hXfMt8j
CZlXclKFH7Qc+V/fpyuPBoT/xjqKqDXKHoU/I68TYQDVMDZz9SFmNY1LiyE9By1wyQURiAQSEjmO
LF6dECIHjU7VgN5NSH7KLMgGpUEyJ4oeNn1sNig9BY8biJ10EJa/oJzdpc4EAJJ7JeEnj7Q7I7il
WgQY1gUkQIeTHomMQZYcfRuRUjF84BYrFyXZ9BxIDcZPufWBNttJvpA7wtpiWeBGI0u+4p4sQWsZ
LYmEcojIrnAjdOd03TsSt6lG3XDigg1EfYfXdigwyDZT9WXk7Kn1ZT/OwYEIAUuBE7hjt/GScRTt
JEpY4CX0fHxoKvueXtFv+K7oj3Hxk9WYpzNpT3dm5SYVK0BPwA0AjAupMBOqssV/lKsC60+mO+0U
pCyI0hy+cuzLEBjGG6EjKgHj8xIF2qRjDKYRHVfrI2HwmwLnBIlfbCV2XcUNRw6puJ/Z/RQbPeQL
B9q5Evkp2W/FEq5rfFi6W/brBClOYoc0/5g5dZNoI3ssHqB0s075W4kHi1x78elTfyTamHxWDEOB
z2jIZVk+AOyOAUdXMX0Oor6OU7gDV4HYMLBmZaHkHMA5GJaohDymVbQNMywW32AmXTKSa3u42gU/
zRwqyz74dOIER/J/q0biH/vApZYu82c4CDmGDxJMQnDMbRxfnAE2Jcgjn1KDlBRcv72D0nuvE44B
IhzdznrPQgAUy0fby7Yw8u6FmFXM3j3PH1oAYRd4Z+UlLPwHf6y+fk8Uo4YD96a57ipw0Mh0IL9B
ZPdj8/wbEpx7MJ57+7/gaqlYJBemdYYPHZLCK6o8lJbYbv70kGUXSeY4e43oJQCyhc7USbZ6PI+v
KkxPhnoh+PNgCJ5sXJS187jf4VH5+8Wyu+UY559lhGQ/DlW2Z1UtVr3zQNoiaPAbB8g7kYo10HBH
6lsDbsjPyGLkjwxam6QGgR6DigcXRTnaS9NHmrcEMj46DqASYpkwd/mlxW7eZSyxCDzKNkspqtVX
2aLSqDfje4INv8IGgjWCcC/eiUQkGHdYH1tUg74H/ANc4M+Sb85XflfCioRkdglLNU/Kq10CbmAl
lwRO2PobrUD+MKr3QUAJie93mMNwcA9yW5MHcJZqxXagqgEhnKmj4jQM1Y6/kkHhDU3jLeRda2Ki
mDBLQPPsnwDYCil6t7iPcgZMBA/isqwwJ3izYcrxWb+rWr2IWe/cqZNE9WhqH3oO74rj2iGkEPG4
PwYbCcItm0ALvrXhSc+7m40nCxTMB58lIt8Q6tqK01HikJyn8k3yihp7XqfulifertHmbRi8zg6S
PK0BiOqWgihyuJqyzMXXJvGx+CICO/P4a5SWYAE1A/mP5uhhnhFBdBD1nGg7iiAYu5GguQzkVzhv
e8F21ge5QhQavdNZix5S2cJsfALE7LRHMReSb0eKjzXnm/E/9OXoVGXI0vNZqf6Pz8lsBkoijCQh
8hu2Mu47O74AncRmJShRkcEIltoUV29hl25AnW4mlrQPQaedRhCPBCoWnQH7olbd2prt544kQHHa
MmGyDh2a+X1XPEgY1UrUK6svOew9h2tQvOwq7vKy7pPIuxQhOr6sf1Bc5J39BGaw7MiLI5rk+sHK
snsvRYiT/SChNOmdI6eG7Fo7j4BTkMn4gRJYxp3EyMDBbBrLMj5UQh0IKTndYA3+JjNja1/kgNGL
aqsI5zH5sESU1IhJX4QadpalInGwJp2Qs1XCBTFJvlBiDvPzm7zaGS1l4KySxRIVaVrupRsVUzXM
e2o1ZbptENiw3HYtG6nGxGSiximrQaJxOoA5b9fKhhudOQdZaRrNOD8xT0sPqTYqfhMjdJFXEbs3
4MDI9FsDHcQn7wB5Q74p2avE1gLAUcW/yLSw5yWAydeiowHXHA0CnlxCLitCCisTOHgGSG+XW+5U
20C3t02Doi+LTmqrhP6hZt8E+tFLayzQAnA+DVkKwlalvap7OmdVeykSDfxyhToAyU06/e1CAEQh
wptskyxcXrnhcfYtAaj64ltObDl/lrrY1mTjhofXCaem5BaEjN+1GH5P1BcE2VRST8WY1cnePO9J
nhYgyn3l+Y8p2RmdvqOkKT7FuRjrCs/y1o13lcVqk2A2C1aMhQYxQl0bDQ0eVkdsFM98nsA3JfXW
MGKRxCYixMmCAie2lWFiY3fcTiQqSMpocbjLGmRNS1rq0QBRc3WVJdAQwjyr2EmeI6ceHco1RlQS
GrgsXv+bs+HPUsO/IE3j+G58kMNQjj31LLGYHSwvqUcvvw8zTvRoYY0SXaL4U/XW4fdbzP4sqUsf
OQdSnLzK3gvyQXeg7c5K/f/YJDmnE9s7Q3l7CUYTN3bFguvx8JLpDjUc4qdwDTcXJwxLJPFRt3Oe
0V7nxjaok64xgjJUDZKbsfM7bJU3bye9BogckgFyOMo5EJTLWr6hJRvlS1shqRbfv4GQwjNngSR0
S2M/h1GFSCQOe6i64GQwhc+SowRBcsyWYB+ZxOzWIQuJXlpLO0hAN1WKD/Z84ioKnOEJyslBMmdZ
2NFENYXzFq1bdpFubsJ0vGadEkHMK80XwSY+etmbaXUbiauF7p8ku8yb19DTfnxfR+xXG/YdXzWL
kqofnST9klLQ1Cp2C+pZQI+hK9IWFM2rP0lLHGl1nHryBPEav9Jui+bQVSz6Sx9EL6haXaCBFKsF
qMgKQUIoGxEkz9aJaqAS6j7s1D+UxoghM+d7H47OXY9REFyIjA+Hi6+X902SL8juzQhxh5n2GhjM
01jPiLIGyn3o2wUIfVmTV3vglnMXhe2oRM1tsYyCi7X/SflJ56bqE8NmiF1lVGQkkvXraLTXIo7u
c8eiqB8ijyvGPwWuCsiIxQXGn+lHjcseypFL+5C0RXcfO1CiUr8+Jf4Eg6FEiGveOXDxaC+WCd+p
a8weToVBYO7ranEOuWyYckIRs/MCrg9et1xnwYEtndOu9NREI38kSpto6XO/EsNecZWp/xaFlgOg
r7a2/8NpvqclXlingvgzmlDDh+iown+QxdSKNEMHX9e8V1p5mgg4FUgrDT2DVZ0uT7WGkvZYAVxv
flrMpQFokcLXVAIRSFAoyrpcgGa3+rRsiDmeNgPmtGPX3TldvgNUjdlSo/FZaTY/5S1zCy79MQgB
/vYO+L28uTYRsBzJWHsPe050+14w8AYaabovrQHavRk5JyrX/HFGKCh1i5deUwTuzjWmcRss2kda
o9KsjZ1CUBYNVRtKCKDk+8Vny8Xz56goK03JhF2Gm4JtS6qd6wODoDMVodGAHohPI7zJgZst+jLt
NR2ZnVEjpHfqVtTtcx+UzwtuGmtEF+/HkEl2Wp2LuAqeIqEmZVTU0YVz3qDz3IzM/Siq6r0cw2Lt
tKWH6iq10mreVSp+RZIID9psMqiWpdbOh34Gnes56YtDZqV/Z8v/SET4NQ+ojrhJOhwTZOK4SyL1
jR/hLepR1ooM7bE3UUHNkkJtZw4xGKlUD00Q+zbCMWujrt+bJXtB+eYvLYsHHP6oqOj1h+YXL/oU
mfB9pmvW5I9VRvOi6D6CGTlCQ6eo6QTJ85ij0RHrCbdo04yvsVbQhi6ZyWyw1Z0C8R4BVkUFczpn
hX7NB06NxKg5Gkfk11GTsacgZ51NqIK1KGh1+tOwkCbUVf4nrIN7jLCQldGLJ13hZBe3dX00TePa
2mlEjgiWZ+ir9qgcvA2Lprvkg/GnSiD5ZmbGhQiR7aW3VotvZ6R6/jk0zMdCK+LTYoFZSxUCsKjT
Lgopc5dCfRsrPA3B3L+iM2G8hBMV2jGjtkfh6LP03ZMZdXh6TagQaLX9g/wGty1z6OHRKHqZoWMc
k5J+WNY4IFF8hLZSf43ZGn3LxbIIpugTxMyfF+vhXbmAghrQlqco/tRqVLI9bbpNlj+S5S3Xql9e
50KjdAz/784puQN0CkvMJqq3QzB/FYF3SuYSSkoAwjsGguH7y33QOwYEKp2y4ICCWxB/Rpm6mqN7
bfoFNKh4nFVWA3guAXS/GBhDT3EKcq/MIwoHhX4sa5deWd8HxWW0cWbzKkg8hc05jW8PZbQRCea6
CbAngrn8Z4ornUjue8d+Li4a0B3UYmeuJcC1HjEmb1cTeg0gRQxnDekE/+w6cXbxAiGgLMJ8mwMF
A9DNus0CHZ6a433VLe4KmomTSTDPoD9BVq77Jky2eu1NonHhnqwe+SCGFfE1xM3I5L6zhp5ti86f
ipwHQ9Pf8EPMkLrSwMOPX2YZPcNXP8ZWjD4vjfcm1rmj63i2d1ZwQF4mQLu8PDZVhxmJZ527aCop
pXOpR2wB+Zze/Nu66ICkkL3v4L/gSZMDbdBiyrJLvlBLx+tNRzhv3TYdovaBkQHCX9LjXDu2lBEW
CDRGTy8crSXYGsGdZcz9vki1R29C8w14Ym5ULOZJx71T5xzlNNGqO1RWIKfHzkngpIWN++NUhRz2
sOVdj0y90Edqk9bicZQOhWXBPA7UW+thY2QmAw7oivJakCJ5Evf2fC3oskNNtdSnBg153fUZV8Oq
0oxt5A3jS7sEPRmXjgJdMt7Mxkp2nk3A40qBTPeIRMBu7tyyJGD0ZJRYZen3MzwLOr3QaQZ/Eu5d
FR80bcpoJnnWvJoTK7sUXYX9hB26IWIscLFBzlscrVjPTbcF1x8kXQc01Qxkd+yl6SFlAEgAzO8z
4FoKgKFrcU9OrOTolOm0dx0nAKSaAJRBhQ9vgFXgR7Sm7bkrqNg1aXofINmNJgHcj3VtG3+z1kSU
uQucXYsWL0W9fqHop+lHu08m2nNmfFN6pQ6Jrls7I64WVG9SZ52X+K8mlEYPSy2peqoF92ZvjuHK
6Ur2QlCQSVHRau+9Ma1rkBBjfIrDDHP0pqj2NCJpruVmibarW4W32DNSzrXchNiAH8OxzawGOEij
fxZe7T7VThe9Dba7fAaW7q6XHDmr0nS4FWZDsjfnAWxRXbr6Z+Jm0UeNJM3ehfqIw4BWmp8IbSMx
lM4IRbs59KAJsxpUmCwdpyKwvVZnKmQVbTyYwgW01baBXU2uFAXZY+HMyGKMg5DznLwe8QycLSCg
ZVFFIa6nPh32qDB/KhPRsSItmkfbGZm1KcQtp2FJn2E6NU+DsiF72EE6XQfwoCCUEvdl6rXubaZa
fKnMhIp/r1kfauBobSyI6f4EZsSIkBwfXVBaZELDNjC74urP/fKvUhESWGEXumSlTnTAuo/Msp97
jgCbliADBkwP7Y94bxnoCrlT+dVMBi2O2ULtKAcRbM8W+uvtkD4ZHZx+DQWcVRKDGx/G5QHHme4H
x6sMsW1Hi/qVGjU4ZsqFb+3E/mhupsT0cB7NZjI+x2Cx43eF5O1Y6fuyMPoNvWKwLu7Avd8F/4x+
eTODwW564lbWaNikhSFEczX02WWezG8Tw8oVpoDJ01C70EOm0vrGPHSi79ZTkp6KfG36prcxx+Sv
jYaN6IQh5ZKJFgp4CbJqHYsEP1ce9aShJz+oQTbSwA0HPKLxv8njXe9hOcmg1Xdelprrya40lESD
+WHs3sfWfTXUD5MCV/CpH4HOdKPoSDow5DiWT033PeeII47xk9e30cXk3oWfLRdKDMOpwU4T5uWC
KYITiF8h3lyA+c9p6lwR01pPbaHuTI1GNjlebWSvhtsjejoFVNfe+F7o4a+dQQUtsB9LDvaNYesH
Rc8EjewU2SuW4Ffh/Gng1+/n2F1zU58GgjzPyXK58znyU3M+aLm2tYGOGUin8KlUCVBvfY7aEq2+
+WjTm26d+qAr7NUG776evy1gFB3VigChxIHNTonyzWuXl6ifN76NzwMitkX5MpA30r0YRC4Fi5qG
0XMcLHs7PEwQCIjQPqC8ezck8M8qDHaWTLDld7g+/Op0IbVacTlMX0wkuP0QeJCNHLG30mzKsBVN
Iw8S4HsCqxKR1CnBmIZLd48eb2ZZiFhSO3abzYzWIzl8tC1SkXavvOc0uxjR/MIkeWgNAaL0t7o5
bExbP04ebsYsNVy7dvJkhpX8ibFMsKNnEYHhGXwNXzE7864VeoCOhiVKhdSApX7MkvZU7X0IwYdL
6UtpzBtM0O8XN+GyHa74CBAI9B+GzRC5b67bPmFRhJ6odQ80biValUauAK8naFmNXzzdRLmQP1oT
nyWHyIULCopZd0scbzo33cgIyn//wq/hIqB+2vKfFsUiPf6UzwxRkijhUTlIQLd0sbXhteuXbR9S
4EROpQdKxmWX49baFJH1VqJhmTJyg3qeLEiSFioQwbzVIKDYCboWpOgjjxSjBGQUEIcWHepAcNWy
Zo3H8NqO6HUU0OX0lzyPTkGMorFjY3cMUnM+IvJKRxYxRy4q1s3mgMzHGVsa8tG62c9jcjMr51A4
/q3Qh5sHVrTMg7c5ohyKhDdezn6LMHDXIEAd/UlNRD3soKYuabN927E5RjH6W830z6yWZ5KAfJu0
abBCcWbnGeE2QH0iT4/o0WAjgPBaPwC0g0DRXzQ0PYbBv4d1cka+hOovlVJU7+z+pcQOvlLsaMQM
Oftf4OrukdX8tOP+QS0zBg1DgzMImhF9GK4Lpkd+OskuIzGRKH3CmHdjY66TgQ2f4mjTjc2X7qeo
W01goRco/yZoFsXIPZPFrGIy4cH1/yn3htXwo9fn19Tpbyb2Owy12dsbw8luTVV8ceFddcZyJdVG
K9pA5wx9YZkSs9oFiTRAms8qqUFzzIAe0R2EeFekx9KunzD+3DkuhB/dB9dU7iafdpF7mFrrn0xR
ymYyKUuGoNJH3dv3FtjQhTuQulJR4Pzv3gA7rsg5zjYOLmb21tbIP2Y1zhwmTSQyxLHCQBQ3XMZF
lGNFCZKVOnrqkZVRY/3C6lyolA1SMk2sZ96vQjXOQB88aj4LB7UD8jBuK3dOjZSJpmj7IVzJM7eD
tXdYOQHDIf8tDq815kYjcgUY58JWQTmGbRr06Gc2GdOhQAKAclafulW/w41T1vyA3P6bls3o9MD4
Cw+R0b1xRLDTMmwSJjrNaotc7onxkgjgVoh/Qzn43U9VeZ/FTxTQt8qwNpHKdjy8C5yZP1ibVAiP
3Ea7B3swzvIi/PWs2g1/eK2HKeDCSkWVsQZbrPAQ1/44SUtZvYvQyBhBcbXWM6LIaMu2F2SLkFxB
IwuhyY3XI9gS2PmrFb7LS1sW1wCvT8QwB5uIacQwki/RSAqv/DkqTb6zCx20VKn8einFbv7CBvLx
Wob6W2k1kPdNmk9GgXzpCQB3fXGhAHwXUfsvxRXEy3/sZdqxMtu0y+GbPWeIsvIrs1e85PpNCKYA
P56CdDmOmbZPvfqDf4W3dOBfhVyVI+RqKUBD5nBlr50pJCNKTmaqF/f8iFBtbZz8yha1Nucxt5x1
x9Eo2yTppqMLNUxn6aPAze+UDs53WbDKnPlvHPOZlF0XI5nvh6nbdDMiFpgUAcnmj4Gb9qoa6NKm
5XSPqKqfTSsPeSZxC5bPUum7wzWVBbRsVKEOJmcvNG16seHZrT9juLy2d2attHoBlrF79JCjXYfV
+Agr6CEZenyQmu0YBc+OXaMIjL+jas0JgFgr5gl6KKGbe+nRnMbneM6OLW0Iat+v4GOCkB/MNKy3
hQ4su3oG59Cm70PxLZZsiMiufP62nVFi6p7HjLhZjM96+5Yw3gyIWJpNho70C5pGiFCKtixr121u
SQO5EUwC+Xrq6JvWwtKBH2bWW1aIXnAd7L99eCOKM4KNmM2w7UJ9j6i23WIAO3AU5z8ERJmUQa9l
rlPTXPn5DweLPGZO6Q+C8wZjJc4BY5NFxPr0KLEl7IHeUypbODbMoIYF+23lnwGKbiGHg5N2K3me
bqbciUIrz9RH6XYAPlKq9971hLVqdt465iXtpsAU474yEBKiEKsVV7f7RpCNAxJhFxtTQNt/8Kbx
b4CeHPGF3ukjAzjxQKOfHTIUcUOrW8uM94bCEhb6AG/MgCGAcxd4b/HAEOKoAyyjGWkKdoCJCZ+s
UqdFzsX5dqPnsXGx2gAtRWPD+OF/ddBKYk8SZRqCmUf5ycBc0BxDzpZ0YSqMDbLb8EnN5dVDdJtm
ikzX7wwzXbJnGarJuMoxb+afPIAXfNsprkHNvzETB/Rsw0+Q/PIhstVkevFR4or/a/zhMCudzl69
cr4MHOCF++xH+t43nkyTNnO59XnjFhEgx1LnxcUegfEi3YPAgCL3m7xxWD9Cvz/mFF08dNEyhHlN
WWpJpyFBBQZhXvbAzO9MHVKbbdCWxu4LWjRGnVsJ9n06rGQdyqMxTkOMg0EWbXmEBD8qRokXKFA0
yZEmlTeWoR1Y1S7CoktMxxtpzsQhSQiNvZF8/64phoMzno4zVWGWLo9pLQtdJkD7PR6AkVqT4RmY
orO1GBmGYAlBfQY7/ijdZ+Voa1Y9XxxIpg/lSX7FDShwD6B4gqbbGKyimEwWaASPyKT8N1E5lX5O
rwm9V5hgmz6lbRwLGBYBRC98KKxXQO0xfqMVPFNL+Uc2vYNHcahHh6UBSOoDu+TU128FEbbPb5Xh
sCfRpzDFfR2euG3Gu9jw7+1s2IB4eyE4yStbGpFTXQuy8y5Lbg7gW9ilJ4D5aDsnjzoa/KNlgT6l
a0vuIOEpNAts5qjONu45WZDZIKIwgBxrBn3GwK5+g0E96pDjmHWCnoSBUS0UpjtkmKTsih3Jkj1G
DdaRcwW/nRO1h6OfLueUcKunobadSQWgH/Y0MWEwYYuI00q8bqz21Gnt2RpQXcNMTQQvOpa3Smhh
peGjyLMzqiw1PXMg2f7h5nSRmeA+5LAVgKihe8y9wleywtnQsQcoNPPuQyr7EpF9ZV2HeuSo2tZN
AW8yBJGg80vbEcDxMqePsStr4pOe1Qk5jBVVux1bPyCyDwxsYITVKiiQrrFs5IrHv4STwV32Qeha
Eim7MHpt55nxcjDCredL3SfBWi+11WB4xzKGrYe43Es4YDZZj3H1ouomeejnqfpYUB7DJtzr6Kmh
GEExPXwdKR5Bmd5FS3wKrOQptIcvCQgD5BDubM+U4oGPzVs4V+9B5FFubE0K94XCmWpU+PzGRzeL
CSM2rZR4uMfOnpNjQnCus+uzmXXfdmC1G1+vcLKkeUXdzaS84/gbv1JgEjzk5IqBSde0GZGZBvyk
TRqhouxkABfP3RS5zs6jo+DhXQFw8870hwN96xfkMz8o93BJAsJGdTKlNCHGqsWrB6JZmxPEhVHL
WNl4l3+Rw9Ec97gs+RQ8cySCtPKeUuyrJHygKl4tzTqUNI/l96cUqnwFrQ+RdopY+5YC/GGyyOSN
qP80jeBouNZZj83HKlA41qPrhUCrQW6UtfEFR7hwlacBjsg6jHvdMu6mrvCR+rAOGK5jAEyABcLp
0wBzLmb41QcQ0FzvaZ6lKkdDC9wbgr/rUkoD0NgsH5UkA7WpwsVjFkEQbD/88mZUyTqv4iufoPPV
SdAzSelaxsnAUndA+EqNp9HXX3o8GpgXwFL51icLhM6AsAfa4+YEmy9aD+0MkzURIga374TS1lNT
IM+Va9ozujr/msIAd9CVJ2o50EuLhJ7+tKeGtct7XCDyurn1bvzqNikqBMGJtv3fvGwQDuoPcT30
SPsXz0HO/6HO8F56FJCMoT2HHrJZXfeIh9dzYy2PKWSUejAuZY8yA1LzHld4RGygcWP84fcXij2P
LuWsoLLjhQWVFevGtC7elK/b3sa2xrGQ4Vxc7mlYtB9mUPx3EuCxEcKRycb4CIEOL6OAp8ARVaB6
k8pZ1+CL8gEfpcmlzcuqRyqh/5o8VRPxi/ehD666igHGILAoSFtkifvReULxMobUmGY2cndRHf5A
sgrvkct/thAwGZVLnyXAiy+8Qvw7Zro6j6reONDnfGtGuKA/BCik+Z4TnnTTuUkXpw4J71W0r8MU
0HhtP1WMVtoPFbSb7hK0LCjQ75Q8Y+wMK4tSq/dReuGb7xYfs148UurbitxpUkNDA3RGsNPD16mf
n1QnMJisfwgrUqGqCfCFdk0FfB3jGhNefmO410GnFhMtCmiK3XHn7y7aBK82M7SI8zEmk0OESpUH
o6yvLjdFo2vQuCnZomV+6uNxOoVa8pQ33o+bDbsiELGBcKLSihq/noTPi9MfktzbpZhM0RILjmau
P0fWhA+493cOilfk5+89VSD3AcRfi/djB0N2sHXuvXHBs2k+/jlgiVrNQM0ZNldfHGl0bdzWfwiw
aOJ4ysc7Y7HPPuzshVZ/XyE1RieBW8tLCEiNBtLWaZO9/Lsx+Keowl5G8wwA9GCa8qFMEaOeD4be
n7rY/ITE/+1bTnvljngoTBCmQdu/2oV9dg2GuNJhCE1AOxo0jnUUh5nk3jN20JouiescE7ZwUqMP
N6PGUGTWJVEdFwZ8bB4mKh4PTuvVZCH+AL8Y2JOlG/9j6cyW5NSxKPpFRIAAIV4r58rKrHl8IVwu
m3kQM3x9L/n2U0dfl10JKcTROXuv/erB/r+Z3clCuEaZaXfyd5cTOxIo8TtU5cMQB2TVjA49+3Z4
S1BjwZnsDoHvXQMXbLXfpfYjCpXpjEYgoLvkPAKU+dUtzUNEVp+lWKI+wSpFwIypDi80uS5usLyp
Ol56Oua0vhJX/S09L593NCmtr9mNA6LAo1y9J/CMLLFuIinPGv5USt8ko2gikIVuEY9YPrK26MfJ
NGD3RIczJ4eJtUw4wH3gmTwZHmS/flv6cOeN63YatED8SbyPYQJW3han+yHkbpY2cOMqISbHQYPX
DKdMrchVKbZ7AbVR+4JP14fPtF9fHc8lWGQIP1xpWIx8yQbIEOv6YRXiQgt9X+Nr8jwi3goBy09R
dpxhYRGA0Bk18jyShd3rDvNQF79WDICgcwzXWUc9EbJhXoD0Sn5yt+JosSA/YN5kq3Q/L70AqB4B
hIT1niLkbAkOjJMQKexCUUsUieOiIeJEV9n0Jz2tUPVzxnK5H4yGxhtcgr5C9txhYOG99t27Nj2W
2WQ42JWDghq52Ca0XCJ6G6YjxBvAq4CViDQhnvpTtQQ4D6NmOah6jORGr7G9GVWZ54eiZar/End6
QU7bfLbWABLbR/k3WMtMUZCNK+HipdUwKAoC3BudVPIxKgr7gsFqnS9EysNBtlZUrnrkUOCjCEkw
o9qUilbqa70Lm8x2OOvDvCgxVjf7xhvmch/lWY+gtu2O01C5hwB6zTsK8uaXY0Y229RbqZr6xdnR
wNiFvAWRGjjAHYDuv0pHYcHpXA9FNRkHPG24E9EwDM3ym+ZdcJeIaNp3yF9PMNPWm7hP5EUk3Z+u
8L8Hj4Fat+CMGS3oMZDizCiKInOqEXhKZ35zy1ZemhAhEPODcTvB14MZqmoWbZITcbjD8dRubdCW
p0jFE5qBNRXf4RA6HXhPGe5Rz6j7QLkIWG2H1CQ1Rhj5gnTcli35OzzRxLKNLTUaumiYbOyOicox
KeZYy6JQRUDXZHKXcXDbeVNdbiXAz62NOvRxGTMAAXnM4IQM5rdlGXjC6kw8VIxKeeEnf0Drk2E6
LRoGbFyivkmqXQuyGh4C9RgtWOi1E6LrmSm9FUf+dtUhScXJ1inxhPW+SOjZEFsUKDJhljTtt77l
ojKdYu9eB3C+04gGgqNiOn5Zqj6XWaIZcK3sDsUMuvBwiHipjSZtF212lBJUy9mEol6lFmtPx2IL
xFXfjE3yh2hqpi6ewmo5Acdpp8r5EWPZPNdGXDPToz1bsYXjBN2Si32R/OBC9uyVAQF+MuXR6EMZ
bho/cf94axEi7uEdCBGdqbwdtqdYK+R3wC02VQXznnfWQLJI4XhvfPyV9ws7fr1m5UMTEV9EKod6
IQNNbSftCtBVEw4zq0+vtRdktHGqRKNxEbCZAxF+6VyPz6xobK5r1h0HVQQspjogzC1YO1qbbvnj
hlCgWtKPb+h8IvJkyhQk+xWhgxk2jRpxvdcDaUzG9kOg13oovFYMYNb79dldnHlXjdfVfmR+Rxsn
8HIQCT35Q8ukvixgZwKMJAAbl6T2gus7uHaJnbisxUPWSOYgNagc+gDyXUUxz44/dxEzhlYzNhhT
3kgOwoCbPP5BzsPZTyMBITwO6xLSWr0NuKs3i1dkz/66zF8CgvrvsEh4XhMC9fxo6PHxWYR7inzG
WDQ76akb6+KUpel81L5X7Zx0QhNuRd2vXNOgbF0kR/nEsT5t0/Q+7pgItrzi4Mf4/d26JDka0Tpb
vGdHxj0E1Bmm9GSaLrbO0mfbcvpzzcKGArGulyYtJMUytCWtut8Chk8wlw2ZamNST1japPEN0Uel
JhRPrc9MffaDcLyGaZKMhyKTTbWJmw7W89zaDEO45r9W7aTRNgoU6UczyMk9PNHwyXJa9afusvLV
XvpjJFba52tCh170u6gsYMMnVlZvbT3aoC90NgC/sWk8cKy/dDOSLWomAxwkrwQ37dCGrwPeD4Gq
sRO0o6dhINiCl/Rva5yWr6EfItDVjgBtlxNayIRlV5djg5gQC6cfO/6BbWu+J5XLvTpdwDiEZCZO
FQOtHG+FziDbrzaJpuPirg6etYaRZOrH58JxbPpIzkzmDwavTdHN412SVGgPltC8FsbFi3aVRqYM
0D44MgCH3t0ovtsyZ3q/ZNjUZRzYnAUzZBRTwNk9kWjhW9A3/hrO54SJ0/08Dfh+2qrf9sAODn7A
cM4bdINDAAPsMMz+fQX5YT9WM94j3yG31Sf+qs6H9jeZHoyb6wIlcknyT0rGFU0XQ7sfw+ow9YKe
DSez7TRJj+pY/qCV7TGqtx42D+1hYCn/lYDqsbByZj05LQfH9iYmJbHU+E+b5vzvdxAPj0K7gQIs
rbA611mZckwoXDrfHcwLNHZ7K+F3EFSRPrrekv1kfC9ws6ux+dB+OR7tNh1vg9Dsn2TxXu0p/dV7
Qc2cUOKlX5P63mInoXcmUs6bQbKcmBGk16Zfg0vqdMtT1gr6PytH291K9wKqQNM5b0jnGDCWFRyd
wZ9eQUxnZ1isyy24xgS49GwxPEXALt1xvRehn9B3KamvQpfhqUNWKZM7z7kEKxgfq3flIc8W9RDW
VnYRdeccBGP+reD52hCNhJl3RSUZpxQ70o7RlCpixsMBYWjsiY6kX5R6FEgR89OysE554eLz1vhO
Rwtp0bxCm/tHDiI+u6ZfZWS7Nuoe1jcUGY83cq6bnhyXgvnsP36QKZUCl/P/6BVy76ReuZdlAzg6
TYIS7itD+hDABwMN5mmO9FGT5JAEEydOyWUjLS+0Y3VsCTNkvres524goqbuEGDRLBi2/USzAOEe
BKIOfnzGEe+Y+D5cYo836+p5xFmQo4BAyIeYMbsJhHanPXa2Q9pOJH8Rik63r4GIoDKotkpAjqMC
Av1cjCWpaqgadJiPe+3SFW/58s+TDuZLl8cOHUG1PFH4lvtAjfGeAHX07eYPIiOZWqVdf6B29I/+
2OIk4kHaTP4qPnhk5dYWYXqy9Gxf6ynt9glpzttJeIoESyRnbl0zqQhIkUOKMSLlWbKi/U7yLn/J
xRh/Rh0pbX6M3VllicuW4YTnpE31m/SRN1qZgPBGyw5wjLCOOc7fTcjoF4PwQnK9ZVpaLM/52R6D
8dwHrcJmxGZ1dJwFnhcdQMb/Q57uhsCzoEurunpGYIVKqKqpWJtiPKSD/DQ4YKQnh5ghaUoisduo
qwz6j4Uy9maFAVN7LV56D/zSXD+GVXCURsvnWr/GVtIzS3nR1LOXXsNsSHZJ5n3aUf5VazAzzlB9
KAeIHoK1F2uFvpT3NPuzAoqKfUc//6nw8/deB19wzG87r7r0TnpPCvpbxTm55X8nyfvbz/utI6Zn
vlX+Uk0KDElCQ1qeAxeRYDTmD5WQRy71lvM7Q9mEsVXaHdbRJpIgbA6zFz+UGW9u5Wms68NrF2ac
2BZwQ0kSveYLkRUthPgsnt+8OvmWhXpx1v7bYKSdNTn0o4sYM8BVNpyQ0NzLqXqqGAMDaILmmL+u
dnxnGiVRDA8dtRlqhsdoDT+KbrpA5b5bdcRinm/koK/GLF57lRG5D3vESGThjvF7Hre3JimghX2B
WZcIBChssm2fq0xf46i+U526W6III2yHu58cl7CGXYXu+EYEFBc+ScF9cloEonb+GTRZ295h0EHW
ZjQmxzTGVYcOY5PZdIWt5Vn7zZ/cr18oJjAohfOdVbmPom2Y60cXc5fmuHxw2C/wKg+QJ/qzJHVi
6fSFMeQxGtqfTpF4NubNbRoJmNW4b+BolqQXDzS858xH+9kMFx7Le4RLv2Y2oqSxeackT2xaMePe
5Dsb6/PQKJ4pjxdIuB4N/L7IxFPRWSen906+WFHkkRrgZc9Qfg7zRHDqICdEPsOzDYag97ChG7Al
6a+gI2FoL2AeOtSI1hDel01wSxDKY7TQjIHbhM+dBzuhseUIzNekkYMKmh/tLP7tC2OT1B99E5/C
rD86PYjuWmHPq4D9tTy/acPp1JfJQ09iot9H950vN5bOUMOofauT27l2bGi/MCxS/zWpXbDa4zts
HTKtx0to5IGDvK9d8YxqGgYiPXJ2nJzGffGoyGQxKSV+RfWJOtQMgV1MGABH7U1AKBWz5wc3yd76
avrKTEBYHT/OZfI19f29K4NPrEK3bYvBsHZe+3zYW8K/BWVJsdi8ZATcNgSO89YjNHLYmYthUzkM
xB8gAPxGI7+L2+ygYvzYtnXpUeVP8fS41u7OrduDQo04u8Mx6p1r2/qcHUa6iyUov80i5OesiyeW
3ntOoQS/j0eTTA0hDyvHpbj1L1NaHNSynJIxvLcjRsfx9BDJ5WGqgUzx854oSadBfQHf3UIp4s1c
JWF1EIh5iXfeHyWylyUk13hK3IcCWTRvUmQCFR8iI73OWyA1mRQ1W3tHXVkM5lGam5vA9lJsdZ08
O2hMQVO6O5OQ69jA9pLyx8bfFOAikvWXHhPq/eGzrZ2/yDT+errnLi/35A0hVqvpKZUAliFZus+q
4VhZmRDDzGYkZR0HQXgcSbJVy7LV+p3B3X2fNrx7vJ2opm+8NXteJd0Nt3N6znjGT7qsvlduaJ3b
h7QN/n2q0SkJhifFTLLk8XMh/soDfP/0g4Pa+hosLHekiY6E6zCt3ydyOfYBB2GnImnHEa9t4GDN
ANFdrd8pWsMb3Le7Rdm4gYOel4RzZbKK/i//wwqckEsbEIZLQklQPNsmjrLTBykn4g35MvhcXjWD
xZeHUrREeGADqQfyJVwvUHATYAX3Nj4XFFzNaWyhb0mEMgRdKKYxLI7t2i1vUZY6j047KfyM9B8M
9rpo7pUbHJZmHl+jon5PhfMmKhtXFXaEFrmi0/AoAYOQS/qYGwGD0qjUVaHu+ooBXdTRmJ3K4UOh
2+sCUblHty7rH08uweOqUCBwIBQEEjv6Mens7kVYNJx2XhTJGdFFOv0pCeHa8ytL9DNoNxI3xHot
OetUbTy91Exf4B5nkD9bLeRd2Qf1bqpdeBPaXnfERzaECS3OMVCLOAUkMdEGYaIYtug8U0/po05d
fai9RhxkG0Pt6fzgRC8lPpIVHR8XFAiHOAokukGfea+dZyfCscp9JqV52085WsOaIRA67LdYddOh
Tyn350GXEGFmstA7IXcBI+DnpA27TRjmuZlKlXuR9tFhyT0kN5luTbL3byUZE3i5jx8KWMvBdASf
vdAad9nQZ+zF6Q91KHa6ZMxeHJ8sgxuNOwAImIvmuqVC+7JbmlmWr4dtELhU35KJcRoQCcfZdiTS
w1Olu2VgEKNZr2Lx3skCMhTviYMIzI1b+Lb0iGsud0YLboS1bBKjdusK0gvjZgpuMaKTgBgLDjJz
abXnvoQrsMnbCHB9FCaFf0wt5R2XAk9zL1R3O+e4GaZoFftBCUNbtvrbxcuLF3hJLSr8FoVTMLXO
mwulisBxjHbM6gLarU3+mnF5NvajJJpv7OGduGLB+7TztEm3Htwc3+SxabxNtRwz5p48L3q5pNFA
GzCEUk6buvmNEmMlx4ppKY6BalWYHqxj2Ef/RG9grLrsc5gQb2TMmfQpkvktskOE/4TnSZCr7VOb
vGfWesVGxRL5WtR88IlfpdDcNMsFof+NaRWWAa1kxvTxs6zmrYXppx1I0kYpkgBus8SGD8z/C1z0
tPOurx/mHs89MfdwdEr/zSFle6Yr3pfvXkqs5ZncwiziQOeRKUhscTaBTyOaufzdLc+r93vi2iUp
bwQ3bOA67Gx8mhOGSYvsVH5NJo8lsQ6aj8BnJNJogF7aEz/IXRrkd5g8aoewnwvHddzmvPeJ4SbV
19I/MkUk8+8/+Ot7y+3R3F6xZmiJ3rnLhf1G05pQpttQf7g6obH021z3siL/ovfP7VocSHL/UtI1
f70qn01/2EsfmGybf48La4VzmHvvxlxElRZXTedbiXDfxjlICX/PTeSfRQBhrpDJquwfnC484YM+
EbaOPOettP9y08KmARL/hOrupsYwWXd3/E0AdZt0knuuURE3yAWbtWBD5kf1IK0LF1FaqA/HeOsM
5pK45Xw3LQcfXY9mUaTpiZ+T7j13hXvJH4ZGm4iLAPL7ghyDy8YyGtNotQk8Wp7NN83y4tb54MAs
h+bscJg1TRDngzVnhC2sTKNVSPJvzhhbfqyk0Od/bDKIzDTEa9oNS4gFAUqP7wbC/oavrZv/LAmG
BrTv5p/g1qb5d0YJMhTUylQ1NGzYU8jFypAj3lsrn3Hg0eHn5NF8GMo2Z/1cCRK1FeksAI+cV5QU
HmGRZDTbBJgSNCgm9Ep2eOQrNl8ZG/TBfIMlljGJmDVkj1jhoPIXsphHLoL/voLt5tyTUGtwZm6b
EHMN/wjJUP/dUZksH+Zr9hY4wwFIBfsv97lKFpSBPuXINVJsz9Y6szKhJ+I4SnnEWSJ8bq6Szco0
n7f/LV4R/I7YvPgjvk1WGEvI3F2+G/NLuVhWFz/Js8XSyB3J14CVVM6gVACC8LdwcYzD2yqQQeyp
MhESIjIb3qy5vONp+/8/h5XhphUhXeRHzBe3Zt3zqDjt3yzKH11wuF193+cl/RRqOXpLS7Yz+8ow
eLfmdrSgWP2Gd4w+NGq8mF1JUfwQjMh/yeb8FTr1YfQ43i3ffPJ4pNXDX+tadZTjOwNAjmdPfuQe
/lt15taa54OL5vIr8cUP2ZHamQuPHQfBIbYhIgTJSnVGvTPrf7XPuRUYJvLeq8RP3B6XqtWPFr3Q
o8e+uIwEqlpWtF2cCC02h0PS84bvYV1xy/j9Xyaap6oLD4VVn8zOYTc4n0yCIoIdh4Eg1JD21syH
zA/aWf+Lk/IeU+yOP9wFaYh+Y4UgO9wVKd5orR+GIuFZZso61MzQq7umH96jmMqaDS3sLTJ+kJIo
AhyzuDvoxvoK0v5xacK3MOjObdTvvD58XT19riLrahGdm63T35k1sFYl3rU6fFIdC9x2+2PL7V6H
YduRd4JUmX5VN167fiauefg1IO5h3E8ub9v8iirx4VtMZMf6DXvP7y4MiWh1+61Z5s460fBcCMjJ
jwQo7tqOsz5X7Pg9FrTyLpbiYXSbq4URgiizi8thbWrWh9YLH3Itdt3oQfK27+eueYw4n96Q/3gm
snOHQhkvGMPkfyuAZADPnW7N/RMEDNfEBOl2eK09hpVgBA5QOALTeMUUE9XbNJXyJh7XklE/UzxS
bhiBg9qwSKLT5N7Rq/ilUvc+ToLvVHVfmNd2DfsHfrlLHKM/9kCr3HQlfj96dE+Jl9CRbW5dJm9O
kaGHKe9EURAJ0u1tHB88ncwd1sj10EzzTU1Ai/1OHkhYPfhZcrAT16BckMp1wUvQx6Q3sVicurlj
vnU/Zuq2a/0ducdM0nBGuXV3HnRNGyRkzsy3X07hHqsk5mcQu406uCX2VsBZOQkDNLLfws49lYrx
Tx/GZC/DjonESxQipNI5hxFUWrw8kocmd5k4Nu1L1AKB9AqIo4EsasJdfW7k8hx21p8Ms9KWiG32
a22algnJ0NSQaTafm7k9LBl65cpTv6KC1NZpKn9b+IbMjy0kbVCD7VJL02Qu9x3nvx70SDyJK2Sd
Y68Q/C2F/ZhRa9BasLbtYt0BqSfuyX2vIJhoy3vJOnTTEwM1xpA2Pje0SSdnROnjLx8B4cr/rlyO
26yxHxBqH3rzfOr4LiZtFAvuuDW/PnIAk4O/0kX2GqRIQpfuxUkySL+sjlQy7M2y+whx8KCtH8Ks
yF9A2zq4H+4Y7euhO4E9w/BGTKndSmxCuD40LziAvB1ER9cvXxZlvUdluUuU+Rjh7YJtC2hRcvAj
fZg7CoKIx81cUC6se6/Prk4QHxC+XQOmnH4I4zOoHtasPmKUurgquK7+fPIhPKpB3XF+emhUbYA0
X11i3drwfAMSQROO3k3s72zGOWvSHIemOhbS/eUV1isqgx9t+1sGc+Yse8uU7ijz4eLJtxXeXYxF
oJJM26Bt+KPcz0W6b+aixI42bIQLurteT03Q/qXc3TUUi22POLUDnN2YQAnWetRTp6nqYiYzm39f
eDKBeUj1sWYQDh7M/57C6laMpCM1tJ79Pv2cBHJjmIV0HO2tRZ1dKN7hY4c/mjb+t7TYLlAQOhl8
vxD7IpRmzx6ZnE3i4Nv2FVQMzbrIPs+lZIIE4TsZm7MIOU4GJtkMeaD57Iq6MJqszVApziFEsAE1
vAP3SZ9kRBjl3NcoBm7sbt163vLoh6jJYj0hDAkyuAq6eSktOm+lRzYyYY80DRdreKi85Ni04VXk
DZsLrTONrh3SyYidEUNBEtJr9OfwnhbWcaYxGZITQohP81FLAKK48A651yNXgIia0Mwdy3gXWO5D
bSHeYeX4KeK7rjvQOwXfN1/9JftsquIldWhXdvm9X9SEQLgF6avK/ec7bzeDXR+LdGUKz30aiDha
0Bs3BfrZS1H1aPz115wxD1l9dIR++IktjC4kZrKxfIqHxzZ06EjBJM8WoP6ld1JedypwTlaj3rTN
U5dB1eTXu8NHaYlt0TUnpV5IAcbJddOxe9bLw9JiAkVzJ219bZIMTWxzMKuktX3GHNkZhNxCJdGF
X+bLiKCLabu7M8vFIpqm5/GxwLQqnEBZLd/Xkm/CxR4vk52t8JEFwx2h2tj6SBTgcRt7Zg9TiCj5
b5dZ90U9PXcLIV/yNYiavbmNNeEWw8qpwevxQudYOn2fcM14V+A9r9eCSTtBROjNR2nfZ7ypGye+
9eSlrIdrQ7CDpiXk9vRKDOcnZCBQtKQh8BHtrH1HnbcbahuKAdgcB8V7lBTbStL9GfsL3fC7oJnO
UXPFPXqOGH667XRn0t6oZxfEMbTNFecp3+p2dsJ8rb/wwF0VaM0iSHfWDPKAzSpdYXaRDHVjC4ZY
vCzisL8qtrhGw9OI0V03dK6QL7TFU5kogDHlV1Mh7jVUzWh9NhDMlD1WdPWd45S3DMM/xbg+qHV6
itHRzI2h9TjfJUVStPi3TLXOvNc2eTaglxngZYQk5OTo5S4mG3uxiwsRu3dxJ66JwDfLCCVtLF5S
vIXMAIMQMI/EtEY/Z/38AZbzfeztD5pAqBjQhlhvS0wy+oK2BuKcz4ZqgfOa0FW5Yf8w9uU1Mo8D
M6BdXeSP1fzk54wCO33jNqQgZT7cB3VDzAhdbEwuZbLDy45i5E82cKbFMrUO6nGZsdJos5zHUr12
I40njJYJqlcUsLSDQixWmvlqRtaZH0W7GHmrt9QpcnhoGsgWzY1vqU9oUEP8EfRaWG15lDFx/9Un
AKndBNirdw3HaidJyh4nMDKW/UyC7qFrTDj2SuWNpzSabtvEe6vhiy6jBx34KRAC5Fy9H4onFw5g
CDFF0KkvYeGSvvgCbfchxVkWCmtfh9Ue5QedcJJK0wAChjmV4Jbn64nwTsDxfB5dQdct5Rj9i1V3
qvo2uTGPTQLiYM6Wa97AyOKlGVVvs3iHQcax47T25Igt64E0qZeht/b2jH6wdEhPRFHIdZtKw6Lu
Gnh7tgQBzP/GssEvBEg30eweOoa4HrtAGTKoKy+8U7d9+61I34AUB0gLXz0fMVm/mxLHDI9RRWlQ
iPBorsT2o5tpeYtz/6CR/SALpE6B/yfro3BptUTukffIP3IfWelP/rzeZmOJztu5HQFRU5NPFyPG
Mvd5opZx+nw3suxCBEU3TK8JmSrR5OBhSoN9weVjcaPXyb9YC5qUzCs0wgocpDPVKeux4ppZvaCT
T/9u7pgcGlAnNRJ7n+MGJkV7G6/fpQ6/wEwoVGEM4nGo1t5LGjj7rKw/GpQAA1IfwW6HPoTYMpI1
GvitK3JZ9WvJNXVi0qEb699Z0R3vYXrSt+Z9LMjPEImzNZtNwZ6bG2vuQlEvoMko2qtOjQdL2jlF
JoRjlFkOm2Uyx48uyg5KiOmVyaFx+N6Yb8clKVVMlzjzbiRQ8RqNVqrVg4wwcpCaXcjZRNsRaJBj
ikXmj/i5ZOqP6wUqio2CvFjt30El99gWFFAnxn+VJYmpmIz5sTDRGNWBkw2pty5TaSuikiVA6FUw
ZKA1e0ws6w0a+E83V38zr0rJ/5DdAfj5blkLHi2a7VnIoxtCtlOnCXxW4RZ/hh60pSpK2N3Tg+vJ
P+TpcaS0FRoKvbMq0Kuc01I1fvMtPcUJpKCx5HAbezjb5oIOmeN0dKHc+oSs8IIfeaew+sFZsZDD
AWVKBAKsae5oKuLkCOOfuEIykXKXwDqcCqv89iSsCuVHx6Bj6s15fTmAFEKwHt2HhBttRVh/6xWP
ukdYBdQLm3Zy/1SE030EKX6nzchJ+08kjR+DYjrnGSnjvpVGRIajIipiDjhdcMTV/O7H2V2OPwgU
IY1Kf2kOdN8/Yf+9TXbrsW3ZmpfJ8pOP06M1Bch9uhfS2UHkgKJm8BUccTtu685+1REixnYszpOV
E36RXqRnv5jtlMnCZzXEO0d7e7SW3Izx7ObxO6au24ak4CAuL/0EEKZn0uyk5EfX7afbdp9M6g9p
lh87Z5CbgtFiI3uCKiiQqTWis+GkBRyDvJaStq4eGx1thBYQK5mA1x2HqLF3rzgioQytDuSi8Lym
bP74sZAvQ/SLjk2uT3S6mWk41BXpXjo5YebqOKr4Kir5ORqXT40U9kbDhd7avjNiyYAtUggCAYxK
L3R3o8ph2HHAFNGgkHK1K5wHH8BqXF0l1osxGuF5qUluWk5GiQZONfB9eD5EROpJqxSfaWojKZch
4/JOPq9QrnOnZ9twSJoP/eFOJwqmTggk0d0US/AicFc7k/pbEeDahwPZjP7vZlhP1iKuPiqkzIk/
fFE85UVYgSFxfxcJ5JzW1hc3SnY+ZzpvUltg7m+J7ihR5sqDzlb8wDLo7px8/VYRx+y8DdECZppc
3aA6UwNvRFi++coiaBXSXZET+4h0mEM2ja/U/mvbuCLRh3AR8R+bHKQpHPQGrMRTw/yqS2GmgwkI
JUuQ1Jl3kl4/V9+dj0lFRl06+d+uPe+TmL4mffJxqxsA9JrCmLlAt3XaXN1MnfekEIxs1zlgrhef
WaMg2MQj0xwgy2lztnvNLkJv/K6ygQKNTf87FVodEg64a0AbvmcSF8D9omWuZ2sPGmYXzno8r9La
mhYC8/7NZJgvovevYdXdTuV6Gdrl2WNn90N9rxp0DyMHJCSKm6RFgxtCtJjs+nmKlXktdj4mrpwI
dT/9GsLhC/7s0QNoYvFyhRUEn3bMr4Mnzj5sLjqM5Oel3ZefY3EcyH8gBGogMlV1/Y/oCWHjiFXw
rg+d4NCH2THG4JmmJeAmcNF97Kqt64AjWOEpKeu1x6OAEiKpD70Rk8/EPtx0VQs8QXV3FdXzgBk5
rOXVpq+KyvY2j9Jzxn5XKyJPw2h6j0hYLYb+3Lbl39rHhJvRZqdEdu6nmuEl1XSTNa9ly1M14XZv
mKktdX2M6DTvyHvMyNOcgbDwcC3pQqxT2j5UhY9ZHHOwTH7lTfGY8qXS8OYI5uBA8qeeuZY9v3sB
KN+Yh5QXLCUXkefSi6H+EMO2tsndxAzirhaM9Nzkx6KAzYr8Imbc+hxG7YL3G3KiW0aZ5Ao3A6Wq
1wEudjryFGTvojmZn+VcPEaYFb28Q/Yg4Dh7K1p0AhXN3R2r4qf34j+JK99SSiYqBs1byirZ9Rsr
CTjBMJSr+ntn7F+wJwOVGzDELS8iL+7TWl5iiVOSwldXPjFO3othoM5Z8GauwKeV7YARczXOdIh7
BgOLlosWuXcgseMsIX9x0N/iMaDei86p3/4yJUwsi9sGeGaJesAtJTq4/GiKS341TucD3o5dOUS7
pBEbczg2z0VkujvoApNaHon72HkAlZ102MyYA/k8xZk8s/OYqIuHyNrofjHvWaDNx7EERIL8opsJ
MbbJTs2ZQKk+cTa5YA9deMxlBTeWjSAZOC9xZlhxNOCWerISAdudeXGXfJgS2bU8bNOSV92CEr1A
uoDpCfqx+RxiAgDX+2j1yNBsyA0MGb6ZGr/Lrq71VsfE7eEfPJYgrYyjQlXlRUNPOk+1fLJ1UXE4
1sAr53uqFzVN9I5QsQv3J6O2wGL0AhzqjrrRj+tdNLl76O4bAXraL71jRTtHcIhdcz39hJzCJ2hZ
y8T7Ren0OCQU/02/s9ufZNDQvwbmyuExSsOT40174BSFQj43uRiNJceNprM5f3ob7TS3iwJJ3r+b
CpfiHTaXqaoS+Hn5ozPFnzJy9y7/vYJ/6Ub9ZuWANtmcWRmTSAveVJXF7GT4Psx5MC7UzsvGUyXs
XTXpz1BgNOOk0ofLfT3A9uBfb/2Ksh2N9DqiznE3Ttj8eClUO3OOahV1melDpBSrBS4Dlnv8M6v0
sQ+/TI0pKM80BgP67uAo3jEa8RNcCWermRMqk9inAP9M3KLrrfUdWfZ/+TOiAgSLbdQN0GQXCIrN
zlFIiE0ROBYeYJBT1F6iT3dN7W9LfpH5F9lkbhd29JGWQGYz6XM4tZTsOmNTXjs7ZF2N94hwyk3a
oS4x5IxIRAyz5yrA7eG9hSSd3ViGoapWYKE15Z2ycP42xGsh12tcb1+tzrG3urslnrZ5jEme0xln
lfS4zg1TY2M0Vslp7tMLfc4XPETwDrt/p3JzZMMEfl04LsUN7/Im42+v7tW3xztiRbawIK60+79k
hi+As2LrvK9wL4IA1KqT7826LucnwdJua4X+xj51y0x/x3908uhhgDJCX8t2mq1MnEMm5vwGHtK1
wz4RjOPVH0EjJKhgE/pEE8ru/9F0HkuRM80aviJFyJst7Q3Q3fjZKDCDfMlUyV79eWq+/2yGARqZ
slmZr9Ejipr8nYnQJSIWBMYmCznBSY/dlIUMQRVRB6COUBHA9OLLy51zE3qv3pTtIJodSju4khcl
KM78W66Ke6T3XhAH2nht9aoQJqxSeZAIiOl1ZIjLPTp4P1Utr2YhnphLbOoxNmCjsc3N9ht9ry/f
Zl7wWui7rNho1/xuBdhiIwCYI3AL0PHvmDkbKb1jDtaBc2+gINEoXghDFUlw0ePfgyn0kSlBcl8B
EEpcEtJww/WqMgDQ3fbeP5/S/raEzKyOkZWbziPUUZJxTECdkVnsZqdYGRLfONep+0hehUhA7t1q
/FBq+Biz/sym+q4zNAYtKF25KQluXT86OsF4An/wm5aMfMsoTsJDEwRJ2u0icx+jz2LVLdDmefc+
hJ9aBd7fbGrAOXbVd2pTA/dSHM/jpUeY1LWzDfVh2HHtNQ4NDvTIiLZZ9tP3ZNAikyUKwxcwTngL
sCrWRCwlPbmw+JolnpGo8GHGupGCoYNo1ldAXAS5GP4nhva9u+6s+i8UNeYk4ruDzM6hU52BJ+WE
g5TgOO1wLosnZD8C+Td3CWdcja9Ecg4aU9IP697zST4hUSveErOBm0vpg7TxQC8FEg+bIIxWQmpS
zeCDHiKmSINha3HiDdnovDzbxVV06Hgri1XBF90psBD6cUOEmWMEshg9o0Q1UTjdfZnl36kPMT8Y
7B9IJLuEpdHuyT+OyRe4gf1YOPcE5Su6gCILVhIs3UbbvEvZA3aExkHkXU4DCe5467tqS0L+oJst
AmV8J2Jra1ru30FEBASei/US3Eh3uFBce9RpLr3tFRw+BStvJuNNXIIO8ClMZTB6TJ5et4M5QqZT
Hj43LkDWxtcaK+U2audblNansvEgdZMrTdTOK6KLpTmkYYZ6rNOfU0ciNDz7hI3ifjR79PSMXeoM
oGrcVWXV8RogKofPfFk1gmrSOGDOgMovAo2x6b0Zbveps/RFFnDWtVZ2Nd2HaVmyi+TfXZtByUOB
iIWyjrsvv6qesYcP7haF9Lw9bmYrfC9ICDoxkLcAnC4lBvS1ePbBGFaqzb/1Lmv03gfjfg3M4m4R
8CKZp7p84Azuru8DACkDQkMKGFzUmitHbzDTcjIH4z3HGixIizPxI6KeyP1aqU/yGdXAsUW4C4PD
nfbhEA0gSqJHk7RdybFmsuKjO4EIYHu19DmA7DpcmwD+APpuXyhok10maSmVvQ9mnxTBgFidskcI
5wTcmfAQwqZU0IbFxunb3wCADLvkDVbPRj+eG8/ApQywXQhDr9paHPo5+zFqcFtsk7ItPgeHbJg1
0Sp2Z74b0n9IwuVUdg25P2CkRfjQMvvJQlDwdWx310CB0BkOj+xGiYHBnRytD5MTf04iCCDPCY83
Sr7iOqWAVmBerNMJOd0mRVBMIk5t4527rUPYWFbeYhg0bWU+PkEa+9DJRKexDb0HKNc8moZ5SUSw
rbuWMAPcjtTZurFYj2W0i5zxZsGtz9X8Gar8O6qHT11vQ1Hj6s/jMQyGJ2TVDjlc7joqdzC/JgQ+
mj3Yaw1NRwgjgmgRbuoFVbSU7TTqT05enORYbmH6ZGgewrsND53ZvQEe22NwB1HTxvnH6YyrEOqS
d95NLz4R2woz4jQ40aZUIUrlJjZHJefEwp1+OZE+B5WNahyFRFZMPSd9FpcgMR/dsYH2L5DWKG0/
WxvLfGzV5+IgrDfdRkxxaVzia99+GUNWp/wzTxB2SEfqkUYbQboErsEKaPk61hiRKzZRQ0WpeG6u
VqCtTMYUuIUzgVmEGwMP7NQa9lW3gK3UYZTTkx4FrQbfNVBbCPe9lyK6BUFyyFlO8vpXDv4zDpcb
pOEogkfxZiFc8OP8ILvq4kblW2uKYK3C6DYvw1Gp5nHGAZIj1Ug2db6fsu4wDbbFKSRaOzGxKz5I
8x0e0A+drN8t6zuUy306lh8LOQ2BrFRBRdwOkTy33psFGoSfHEXNySgOPmAVIyUtCMF8xwX9YeHK
2qONqSvQxCoxdGG/nPYQSKgNi3vE/1+GYtjPPbg9ygFxO1/HJjzHzXAFJbBgXCCX8dAPkbdGXuyu
6wmfggqskVU/5HNxnyaIwHZfNptF293ixAdON5j3NRYbcZhtytY6+X38NHfebvJjDkxyM8TebjTH
CyeJA40JSaS/OPb01nbFbmjadWKX+wbyveeNH6G3bGClXmxz+nVm8+pCom4W4hfXSX6xghPAIXBi
dKOHaaTa1sX4bEbrJA9OPM2IaTZoh5nBDjQizMidA5qRyt0N0H8SVsJITJ+m1Qrw7PVHS1lRmeOb
NI2/xcTiNpTpWQHfaSAv3M3ks4DTPwib1Yas2IuZV+dcyUcPWQSIIejEIVkROtbRpNFEA2BsyB7K
oL2Pl3rbleFtTp1nwHbAKOafuS6vSYJCYtweujwiqnP/wrFHZ8Hl6OQKa4OtI+Gt59xHqj6CK70m
3vySO3DPiBejHlUrp3mdXbTlOOyDRXJlPmEvkKUbDbjqwB5h3UTyl05wAOQUhnEU9nD2qohsgExu
c19orw5ZPcrCt49lj0+CBKHWEVh6dfcswVJXMa7jQfDP+uO+jTEfBAXSu8VrmBsolC3zOjDSalWH
0ymY8YFbKvC7+gKsrKfar7TSQHsmpTvzV+2+mQEGhx7AuWNmjvu2y3BuKONNbvSofgIbkNNjGCuU
YhTwOGQ4WxtdRmjLI1T7KVvXnaM56tGLZ0+fRdI/L3P/EHTZa9/LS+WEF8Sio7vGnc9i7B4mzeZI
0R1Py92Ytmgkki8WBWqNY/oHrq1NfiVmdcnewmy6NSr82zT9OpU6fVzAqrYTl6wovbquC+D3E24D
jRKU9HJ2mDIP/4hp3qYlCFlErGWVndxyIQsJn61ZHvMY6y5t+R4Gf1x0pBy32RKt7eoFiXHbNLRV
gthj07GbKNmuzGp5YHBhNwJ4C3DQxHDLOS4JnTD2XfCFyd6YxMkylqNVkkEwerkdktzZlHNUY07b
7zh8bIPJ2zB4xrvadM5ytJMzq9t7YAmo7RNnNWN8TBA1NpLuBPl5bbXmsQNblhv6QB4XhCNV8mAt
zCjdcFDiV3p2wRbQgmKvMnTOVQqfk4uPLujqQT51fvQcCnlxpHtMsuCFs1hycat8QZiw2Xqx/2TB
KISlfhr65Hvu1Pcyej5Ai/BJWFDsbOfLnfCt8I0faqOnHIFZmie7X9L4VI0e8qSIsOglVYFweGhj
1GIzC264hysbRPP2Qy3L0ZmLfr0oidlZKB9QhtnapnVAvqHZLcLfW2xM/QJqfEA8qURwp2GZ751z
CG5mqbNs23bzWznlL6Nb4Lk5L0c3NlYx0uHPFVm/1aLI9iP4aaHF7O4SR0YUPhA7QlX4ZyJCZq8j
rgIEmDrLn1kEf/MSJeXUNX86JC+8JniMDPdRsbJFBaqLcf4BsvtWV2BSGgBnSBFARRjw7aUWBrYl
fpWLvI/s7JiXDlabY3OpWkyUW0O95ll/7MAm6Ynae94pK7xf1aBBn3gpUpZ5D5nAO8oZoD+Ed9jB
KJBXDDJ30Kd27LiijIBLg66SXoMZXXSmws7Y+8B6ROedZj/a2RJgSmf2K6t29gIRH2tk1UHAYJ+r
hXAbavYKztuxJ/0kkvI1EPgZuhblIUBnyldnNQTau6t/bvL6tXRq1Hrnp9wZrnlUnlFwUaAsiwgS
nmUeZsSeoe7CpjbA+pXlexn4217K5zgHwOL3T4maq70GfEx2eZYMy7ve9/+OyfIdq+pSh9bes9Tz
yELgx+hcSnMDcfQ17MeTHxnPsgrwRxvP0vMwm3E+w7wAKwHpuENAIAl20lfYKPgvJixPrTx2xiwa
jyIqMwoEfNK8TmbwalgBYsnVT5KK/QCP0x2mDYvLSjJ1ZhQeyQT7vxPDplXp0SrwIkT0ZV01wwzG
1keF0UWDHFiXt6rbDDwSmKcqpbRrI6UEKibRCHTBuWRkuZ5S87f3k7UwPJygbfQ8agPplcxANaFt
vpy+91BltS7Ud9E5Kd2VO1oukYT7LAKOG1GDdRt0vsrNLFR1nRfhR5uiIPMCRQYMkI0aj7hmtUsB
iBUqxTfOn5G6Ty15mc3QXUW2s4NXeJhnTc6NTQ6SiOXgAXoWafBG7QF/lRzGkaNeW+Xv24TEbJzW
oFHDi+xGG1ypt51lh3bw2FCi8J+GOSKnLgcEInsUucUZ/uiycUjFdP0EHMfaTpYJdnJ6m4fyebGj
6G4ADS5t7Ef0YLBa42DY+ZWg8a+KyuPU5H8CCwFmM4LKZj2WVXYeBJmxcH6UMZWrpb1WRrAJu/E8
2d4H8s6Hrmmvjs/ppfcQNig+x9joyfo7T6AZGAz+8GXX/m8SRg+AS/GcL/JTaJVrB7b0jtzytYnE
Q4/hKFuIuHQaRl/aJG3gVDBP0HAos/tsgiRK9ERcPm+DEQxzIxPwys2AHFkYblOowyQUvis4EaHj
3OQ4BGvUxbcMjlvXTrugAPOATV1SWH9Q1Tgh7iuRRBWHIKquRTi+WeD+/CE/OAVwOIhZCNTMRytq
t43XoqzepresmXitDMScTaGmsQnjm+Nowz/SSI5aPRsF4NiZM8rgU8XMI87YgZQPSCKc06i8elV9
zPvykGXiqN9HN30NngdY5w8ssQerSJ7iTr1gyU7CDV9Eng403D4dwx+wNRZwgPoefsBvQKiVGeIR
A+AvfQGyNkerqY5TL3/gAGJnQLILUS2iaacU1yKyd3MlHjVclRL7CzjY5xZPC4rCeM3y2q1qOdZj
mkdtvmpCFF2Ebn+bZI5EOWE2Fc3NfXR7tk2Af81E1az3ywi1Ibaiad67QDHbojwPWEwgOnEp8uoI
8eyUWf7zwjHJrvxDGDUXryzek4nUm+WE1hokAVIGU++ieNtpyNTRWCiOkYJnDsRLvMOwY19BhQH/
O5GEywIYBWjyCXJolfyzoA9EcvWL+bDpoT3jg0vYMxW7NF/Ojeec9P/ZNv/Ofo/tarMpSrmCHPYD
Yu0xAhQ6RN1DkTu/SYmJi2MG2UsrBrljWbuhXjevVWK9NSgOflhh42H65g3rpBjelyjTjI5HvE1g
wwaxxIEaUCOibWFsHCtgCwXdW4zyfiScghbv/pTY+OjkR5Y1+6DAghnOrWNUu6khWo67XZHyALN5
XwyclyVaWmZxsjMUuu3h3hXVxXZKqPP1jgtvI7VACU934dBeDNPam1psDX7jWgUwWRHuRwR1Ap2e
FadBUIb3EvudoOYXwwfUIVB6bf1H5B1wKZigGIBNJVsxfzmSIJ7V6NMW5MnwZXGAAhSPhhV+gHj8
dRs23YQKTmVMK5uRCsz1PI3hrkrTP4th7C3SinGeHMOivJ/y+pRAw6RmtNV3zYGtW5636SUg91Ac
8mR+CKfgPh+nL4WuAdqw+UZfoAqKS2ONVDvKb5vh77QZSqIVJsPCvlKV1cRQqrdmBS9IvEw9cy0W
HWgGoEl3A+4xd1DR77wu2k59dp1leCrZDzK318q+JNPC/rcYPfkhrP5i9PZBkUmFCo1UnA0gEo0O
ih5l+G0VAo7mfDTKlqGXIvnm+vmtGJdoqzuvgo7S44M2FAVbfmo/OSQWqhTt6nY6IoKS7UZf/G1y
RFUQh+2t8qrmxdz7U/41Mc1IHK+Y/9ulcLd91mf3hi89DMqaT0JYTMkUggZdQPHJrhEQzP9MCVI8
Qa4OYEcOJuRldps6v82gOOjBag2Lf50HHkJUbAWA8m5R5n0uCed9K7B+6m7ZJ2D0qLGQHFwat4ID
iwiXoLAQwgBEXAKpCUCKo0BRTJEDuBOA9Mwk2tsligh9YhwTyuwA6sdz7dTPnACtXVnn+C/r99fX
aeClrygaXkgEco9EPkdpcJ4oiGPlHHWbsUV1RzZ4mnfLgw8ZGdPzv6h5xTsjpSZEjjjfuqiprsoK
dxnbrL/LyUHHuevuuwwvvsJbqYU0boHQCnk94GtdFsTAfYYW+wi0yGIDsvCiq8VVBL+LWB7UL6od
kCcBaTbVLI+1wG6sJHZiQ+3SLQA7tKoK8tBZN1DPNoe8w9swQYS/qwhnWpXjnz3bX3GA3wOKQP1T
H7s4stc+Z3sCRPmWFa2Wf8+pUXagv9ehaU+YEbG1AquTTXUF11turMh5h8rLQTJYnA/pmeRMbBMp
OnPuLpIs1i50ihE+eB5tsHRiO4vzCUWMNnvCraQ7iUWwi3lRtHUTtMcC1QNFHxLcyDip7AYTOmNv
msmJ4/54FosRA5+qyf140D/rkawzuir5fhiFc0qRECQ4qu1tnLqUrQTxGRnpwnVv1RhUFaa2Y/us
7ECtYgvt6cJK/tTKsDddTeYlaouHEDLCza9SEtnC8wuY/MCsRm+6BJPR78yxQy7eCsotpzlEI+YE
4MWIIONCbQlbp1nikm56G78YEIOgcYE/hPmaAYHFN0XPxy6xmXQEdEB/gcnhVIFYgAiLe7/145XQ
ptKk/px1lqDLvCxFv8+wRlqXaYSsuwnVIEodKqukC65SCHwSLYtDQD7mN79MA7QHp/qIbFuGKkE1
7hdXQWi1YvepU1StiyprbzjtOSitgJIwFxizKqag7yzjcFGFCFekFZrVbCLywLZDsdu2m20+qfgS
OH23za25elLWEN08o/pF+uVvbNMMlYho30Q2uFEDNEjQJtr2tV3BR1SIR9hZTHUQAytUcaEQqGqk
lDCoYW9XmXuymz7ZL1Hhn+Rg5+exMiNYTn6+SnphrStMJbdqGrNzFkIqrGeRvirovPtOBNAF/B6k
dQPfzJ0Jcqch77/J+c7n3PXsAyEsUaQzIitnuVSH3CnfIJuAhm2YjfsAdONdOc/dfSWHdy8m7wEG
UBwoS3FObwRMQ4GPiMnesnbMFoAwJNkDZjn5rh0ThdivhH/b4E+inNZEqyMpYcxJ8+T1sf0UeUvx
yqkN6gZVPgQqzIGKiADWb0noK3UNiDqCQowuZIescJ96AOsXZAYUlebJMIxTnUjiQDHljwqO6V1S
4zluIlb9mset81LWZpuDkoxyFPpYTlk3xBF1LI4kPeTYazvixrNyADi+SzOVK05Bd9JbwNwDpuZc
0WJ2Ngkp98M0H2ESPqZ1DcYfx6fCRZBRtVsXQGRZ5eAVbHbSwkUpmXzMm21Nl7Jq4WbnpI6tZTdj
Cms0lGYG03tIUC9DHTP49qtgZySAvXBmLQh4BrfDHFEQSGOD7GJPPGb5nm3iqtrofVHlRzug6rDU
5BFUAPoGpAWigZ34jlTzm/kLUEcMkItwggIBfov0FTUOtl0jxJGqNT+cMuZVPMx9FxIAshnusTTa
ueSMOa3d8n7+CCCh+qymUdLdQqve2F55HFpo/x4N2QfxVoGBClPIoFhNhk3/q7L0mnfF2RyLFwS6
3lUcvCPwB3MliHfI9UJbcq+WxJJ4dCscEucNEl1nu5mvaEe9uB7ZrLLYdlF7nEz/eZ7U3q+StxTE
f2C369rqX9sJ2e+RTGAgzFtKsYtmTo1NbemiD7Kcg2dfhQw4uU9siYJM4h3kU3zyWjh4Wd5+ZDOx
jgmyMeqNTeW1ACxQOPmLth5g/hJmrxVamCoVMMeSPgWogY6zLUEdeRQu4ta4qdZ/ipr6NSyjUyvg
S5rm8Gdu4dKMyZ/BojTpUm+fYHVj1omVqPBOSxJTViyBGHboBt1No0cMrtqVXXeIcmu8ffSWtcMt
TIwXmVsvcz3giJjfO6q7+ApBtb4h1Yk+FuRDPEZnC5oE9FD8JSIKOeBBuhG1PyxgsOk0N+Hy6RTL
we8Wdjb7qUztLUIm4HfYbqqULFdR3eOuheUnMEMvcl540W8CtpdFF+NSA25c2Fx8Wow6kvUsKBxt
UGUq0daNj4sBDaHTCRx4ybgxldgF80AcWTN7Q7KbhKH/UpLp9QM8MkzJQdj54vRj72tlPce9J1l3
8mdRoPA9QUZeu9O0noXI1+RbkNZonMeGym1Wz+T5SC5RlYOnO9g3AQUG5a64w/4E1dyJLI2B4hFW
Y7/dXG3DmOO1VdmA57h5WWfmnWyRBNZHcLsIySWQ35KEFe00nbWKglb02PU+mOQKyGqTwqJMX+qC
dUe7MbJfrdoA+3NbwHKpX9KsviDrWdzZgfXhu+xFKFvAnO8SZ63VzpuGcl8xMdpE21xUWL0MKcLK
pQ8Np6jRrowDD7qE/2mZAgOGFsKACS1My60EwA2AjG4yC+wzGQ6SGw9TYHC4hAQa24cxiFYMwHed
GE9n98EbXaKhKT3ZwC1UBg63nJYBsheaPoaTNrvCMwC5J6xgwsSYDHH9KeRVHBdmbGV/LvKzz+fx
ZI6ufCs4UTreuNNqZzr1SlT1MJoTONRquZVJka1meHqblKUw8yEaKxRPM9uHeWqgZqbscs1ZzyIt
lvmbapI96rg2h7di/PBDCaOsAN83+urPIlGSLVyYxYO2BivIlXWyf2pZyUFccuRzuVp8C/uEWCHu
IOixRtkAqICn/7GMyAVDRmEOBt2Dnc4UlUKv2lTgTJZ8QkMR7AFIbET9mKDJIRhCeGV6uLtj/EFu
gsheXUAeHisSF4ekQPtYt7BrzSuHyoUwuxPaS4+tUJgcF1up5s1kOeeg7D9Ao7F4jDBe4s5HBukn
RcpFZphFOeNXkfZUG6sTXfMmjQT5dMIiG7i5CpFNlJWuE/QfcTb/YhyXspuGj6yWF28295gd/7YF
AjcKDi6eMz8CeLHoDSSa+2mhbgVOLOf40hrRW2IkX3ParFPTfiq6GV8U45G6xVMwqmNuzz3Z/2xc
Ny4CIuQc127lrCJSsHVbPrvpeCNfCfavfo01WaMuH2aZnLzQ/0LWb20DNgP+1777pXnK0X8Jq5kM
ElpPS/iExsC9pGYQFNEOkeBbLzEEJyex1nvDAH/NLjvSGkHV7VtFoBh31kfvwfcmfj8QlwHOgW22
CTTwKF3Mh6TpKpyR+XSX75u0kWvdR4TmryCsb4Yzry1reTUo9k89OmST4z1mGkftWfKcxOI5Wdpb
FKTv/eA8e1N/EkF1rkizhUvB0g6thvVCYHYKPXRPbHxJvfBkK2O1FAuUB7bDFi4Ss3oTq5iX1Zu3
ii56/rHoAchgk5zTd0o6ty7xtHpxdAWV9OY6eC6T2EWjzNyqAbSUGi6Qt/62/b7wja+WbSfxBIVV
poZAE+cTaX9+h+9SiKqyAu3EM/73RUWIMtWvcCRv9TLf5oaq6RJ3/Ur4OZAADn8nD6SBnm9coa6w
oOa0LEAeO+F3i2heaWJcSwFqBmLUMZV6i1IiuzdqMOmT/mGWN6fBuE4l1uq8GQ68U/eFCUYAsx0z
zsx7UMgbFn+1Ywm3CFFr5QsSGfo7Z1RnPdImYNoKtBtPDYl0W0CPGrqvpOrXWsbGFcnJFdFdNYOu
vlnRZ2YUm2i+8uYiZscLP/93cdrBI6vDwYT0Isjlr/81BtV5sAOEjMWNa+BIYIhXmHlaOxuF6K2e
m6l6s3XtsCBFcO2IbrhqQf6fLxOqh7n44VcuAmKyyTelNT7xfgsyA9AsOnJ1fCxkXecLCWUGyJYY
v5nBePd7PkW3OGAnmM05HcbP9JUFieZKIG74xWMTi5LK5bnjMrrnMetm/iBVj8LjwxJdnAJPInuv
whrU4l437oQQeWye+c6U0d8gBsLVGAhDXAIXtRdehH4wnEd2KsqL13H+aev6/8cFP/ARAeJZhZOs
4+5PEioO2EhqhJDd3rmRTxz2v6fkknSKjB6xOC2s16DBHjYkREdi4r8OhTZQ+T98Wn//X9fT8Gkw
7/QXxjm3m6AkMWKqub2bxY32XEbkS/Nn3S/cv4NEaL32Xv6u24UPTqzGDmUL3pSax8YbXuilgLwg
LeXwcnrL1wQmoVtlqqGhspUM86P+czo4afWY+6+l9FygB/77hnFqNA/8v/fbk+51C0JIFz4pz97x
U4MEvdN/+v2gYdP7Qj16y4u+refnR+40xtcRKRE+yeV5VR5DDzc9CfXP1Av35l40LP/y9r3/xkdm
oA70vAHKk0+N5JL6YHriE1S/CuqQXU1mvdj60/TEC6VJtLPyUb96hg59jfo9PxWLf9AvxwX07p+R
0+WvKRTrF0PDa6dvy7Khb9JJm6Putijt7aCuDYqvEfYIUIH0vNXNxi8HJ1v7GMLSqQz8IHeRbKbj
BfRHAGDld8uqzAiq2vGN3ucejDUFzN017nmapv+RqIGEyJbcO9nZjrRsJW7EI34/9DQ9mnEZLNNW
kpXD885B8SAm6sQ8wFI/Ina8LpYYkXtv9+9BkuGSQBWpsz8yz44WK2g2PiUtwuGEh1A/4+953DrB
a4AFHY3LIKBxyW1zbyT14Ujh1xO82uQrC6kHRbZ0m0FLHQYvGeuM7kGak7fgLxnPvD9J0KPev8DF
MVj0DsqfRWGxdxgQgUewwLKjb6/XF/6QF+BfWmtkmjgjW77aCq84lNHPMN0b/QvX1N3AVazqv77p
KakhxEHrd39q/1PN0X4Apxu8ppRW9LDR/ZlyXs6tWwI4GwITBt4Zioz8XL+S0Q0HXSD93xMY8coR
BWhsPAGxgfLmVR2jNSKeQIdPCTqJ1qsPIkVfkd8DclpHc3bSH9crEmpKE6Ez2x1jFM1aPXrBvRQC
LPyNp1ajc+hNZv5CthfyXD86jwF4IKddsO9CcGsrXArsNZFjCHOueOBcNeb1vwW7fyWFccdmzVkW
iQ+GoAOu2A+f8cy+w2I841khnQOqBwWhxWUoZDAD6JK+xLK+ZuR0p8ym/G9Va8zz1jLfwz1EdTYn
X/6lzIe8djGBJhvP9KeD9Bdb7Iu42vlTd8eY4VH13Oirf70VURmSk/w36f+bNHrXoedZ3fhUMo+4
04VbvezphaPCUT0kHGGuFhmFVeRR6E49l1FvahvUpMnzlD3mXmgspq0OuaddMZ51S9I5etiHziMz
RAdCMQd3/ssA5RqePDJy0zJauebJzKkHz08zx3AegrmghxSLBsYAetYwTfieXa0kMBtwxGwcUGTO
Iy8b8S+nN7ib+tWNhSJ0+5C5qGQyql15mTRAq33gefjBODtvJTKSJmchlLR3ofZalMXKE5+e97do
IFwgCMDax2f1/j2B5GB7xuJ0Pfuufm3bvQbBixy/OhQ6uaHZAtk3v3k6BkqwwDMUW/YmSemKnwm6
M+DgyhI3lFROAI4y9QbAhvo+3n9rUYbSIShoqR4y6xYG/Te/w8r5LnYAnmcSY+atOS4ET+g3AyNJ
rD1H0r2CUOPwI9dUSPg+6dfkORZyWLQwDBj+qmIjMuqvugX8UgCWIDGGYTXI+PvJOoB6JKPewTch
iK26TWknx8jYVcraR/3zf9fIrBaldfOC7t850oqnxFt6jEeMGL1D2OpVT0arTouNfkXXwJKsf9KX
bvr8M2r955ZbsqCl46Zzqc2Nwn5grOnHMdALYjngZdk9rBicI45OsuRcj71oO5CPIbPjoGk4tuo1
06TtHKFBw8Ykwj/QUrlQut3onilkIUn/enZNqcjF0CV8QQBhLUZ8oVnixrh4yNFHXAb50AwB+WA8
fNNuPv3rTmYM3pisPrwAA6wfCUVgAVFtmccNXeg6XwxMAhqwXlvHLtGweetLVFyjxzm/Bze40WGk
J2EoVmLfRwqboW2II1EpcRog0ir6K7rxJ66j1wSuPVG56yWBEIOPb7kHk8sKJGK31Mfo1rKFQCH/
8ruZIQL1mkdziXJ4KGnum+gYGx8yfCOyYPWJahvWzQsuKP/WZUUCgiVOB3B6ABfxH8y37tiaeFnt
iFIVX3pFs354yqilRnZISqYoHDnidX9BTZltgukG3FuPUeXrjRom0l3SfEUea4P9qc+JskypiT+x
YvNraAaQTEA3+l86D/G/ZsUrZD90WtsXhR9CnOhRL3keRBWyRX+WWm8L/EVXql1JHILeG5o3JPr+
EU4WqIP5kfey7Ww8BqQvMpybRvRzAueaTRQAPdaMkRQK7kED840+4A761qhsRY+ej/8gs4BhMTBh
aCc9fbo5g2XXX/UmJRzQ8QDHPJqH9m/Q6GPg6W1NL3k0te7WgQdoTNR5d4mB5wM2MMheRQMaYV2O
iM50r4fLLKCMgjO5qwGtTXK50LpjBWCy38NV1WGfiUKnS9umZrXJ7G5b+GjmN536M5hbHnLh11Hw
AgF8A50FfKeDUjolb4AqernAZeF5cftDbdWPSw/uVR9AxuSIPZg+TP0XzQGYxC5BrtIEbbDg1eNE
wI15IyJMutOBU5Wot2kCWAFCgqZyiCRCn7pFme30sAaDjE3KWbdBB7qDIJM2sMLwblakOngPReik
m9mZIVIrQjLOUQworq/FAfSOmEEg6f4tgEiyWqjdh317zyjW8Ud2HdmjWsTdiCk4YbSUeqbQwl2g
IJmsnlC01UsWo4lm4yHcCeeBAchrU8iTwpyd0aJfWgcAiPqitkcCClQtfzOhTKF/TAAbT/KOMcln
A0OcMKyGsXxiqDHk9RHHASbMEOlSexNAMQLBlyG1wJ5sokXGn/N3dAcjiNklqXWGSDz8y6yx1ume
sOyPJHM3TGqdINC0GTRkKF0hJ+4caGVClTS46bmhYzLvmqAdYU0S4jWuav9WZX0H49qp6cWEGBpw
KuJ1+aGehBmxj346wqR/fcZApZ35vZO8akFSlklcAHDKCDYWRAw5HRoKUmajBTnYwoo/EquqpX+1
7Q9H6ROZjh91qzNQdBzNCcb77+zCZXWoQHT7r5cUKMFlL8DS8CSszkyoI7fFdXzvTWprZVBwCPna
6V/n2BxUAFIRGpT+IbZqqK3tCY3sLzWr9ezI0zQiNqY30cxG+sVJw2+5NNC/Q83GI4vX5jMOmehD
kRnI2/aohgKhp1JRvu8idETyca+i+mS27uuY58+Ncn7DZXxLFKxU3SsNHhU6ic6J71wgXPRv50xD
hKSZjBH5XvDFeNMH/W8inTNVZknnsZOFlkmJFRI6uqZEYPbJncVGxf/H3Jlsx22s2fpVvDw+cCEA
BJpa5TPIvmGySbbiBIuiKPR9j6e/X8g+VSblK91To7vsiZhkIhNNxB9/7P3tkPJquKMbjenPwQae
mOWRNWO6MBiB2nralthc0fFXKvSENNoQw1Ki8mFXmp7cid7YpaV1S1f5Ku/Z+ff7T2zj7OtOa5ff
VlAYT4uwvh/KgmXjuCEY6xrgMm1zWLrwsh+BuFK21HszrY+ZxqdAAbRXj4e6O3RH33Wxf7Stkb4y
bWI1ZRbD3URB31m3qjBkvY0Iy7nuTHaLtCTDnmASZd5m96oVk/XIuFjf1EiK2Yzd2brGHgbpASJm
wYFY89zrs7L0rmGyX+Wy7JfeUD3Bmb0pyfvz1Iq5ZsmdBZwe4VyrC4C4m+5mY6zsIjw03CWD11xo
bLlhpceVQ6irPfkLx4wvmLYXeho/txZ02HzYNzngdbQhDIUGURZxxhjELd03g8MOdbRUBQ28ufPo
2LBY7GuhNmnwlGV+8KlW0bLgjJWdJWIh0CNABys5TekXUo1IqymfYJDi+nTKh0GzX+sC5wZbKjdz
4955o71V95r6+CLHv/9tSp6C14j6c9JRtjP/fAUigfvOXvnMzHkNCgeNjodkX3bBI/rre1W/FhW6
QEx8cVU3MHvtY0dsA/rfC0vD1SjdGHAO5Jkxv49mcVd403Wrti48D/+EEpr12IKCvrsmfIs9h8ZC
U+8D8ChdDLYN23fh1DPtj5gE07UOx4bsICKtevNipie9qFJSJfQ+PBFrN16zp9FtK1veqiXprCKV
zYRN42yuVKbsBjQDCJWEZXV2Jc3gulMmOsZNyTjapu62hGrBaiq4I6SENYrJQ2pX81aOYbksaWYM
oXx0vOjVoa+7ppxZum69zWmSiaT97GtBRnPSWHS4iSKSx01TMJbOwWqceOJouqIKY4xpqB202L/H
0vKcNVCQkklsvq3b4Drm/bhxjH6jZq+hHY4ZhbVnge7Vy/66IDFv5886mMY83LnOvJvN7NnyQ66+
MSBSG1qsXmzCbPOsc1eVyR6n09BQSGsfdrH5qUd+jDBqN84ACuLWOkw1MS/B+BIID3exp4HIjipy
Y83yBij/F9m3nwqe4b5Pjghtd9RSdIAYkaruCkILGhbiqO0gvTTiFyA7h5Z5pLHltZoVXb2hhxDc
qY1yodF1LftDDsNvMerehedTXuLLbAKIDKieI5XcCZ9rETgBk3C2bmhFlYx9ftsc1VjgME7XgEpU
96BC+Rgb2r3bJV8FRiobGAfRclchFLYhY0/HLfeh46xJatiErv41ol2ZCQ/OUXrwA5gVuvOcmNM5
1ZpnP55o6+ufEaXQlSPgpxyJCPWPLYoh5AFf1R2SJM2dqbdXaW7dmDkGynK8YB//Sm9A+xt0XhBW
Jlp2tDEHuka0C5OAxYi71R3jwWBWSRXkVULVxRINUOGauWjWq+3ArplJpHeI9HXJZu+lVedvo8Qx
IHBWVWClSK5ba9/Wot1hbNx9Sf2sblcdrwqBmcfBc3YO9+dY5N/mS2SwV8Mc33QNe242IHyKj7zG
w11xZznovmbqizaPgSG3O/WGcRm8Nj2RXGFwipWQ1iuV+Az2iqbOIaz4cpj85TTo7L6JR72jokmx
xZjc/g1PmJv1F1k0b1gK7tW9bcTGRZTKc+w6dzk/Z0vrpDpQFSOZXYYMG+FrHlVPo1tuQxlt2KDa
qmKRJZW2nCy6fDRfPDGDbK6Z57XziJnCkWz3llCivQwS+4iUoNmqm9hJiVi0zetgKC6QmhxTxPcL
OuPojkznBhEjSm6Wn5GLyTSo9Ct1WZrYW2lS38jA3PaoAgbYebNePBpAuCwT7G5L+732N6QAYDZC
ZZpWa9Mfv+1Whtm8Detmr66ZurlHZvbUHu77IVg6PIuFhRK8z48OI16MkldV4S5XhwzBdcfD33Sa
Mn4tsnrYjyRmhblx+HZirGSrCgxRua9wTVZaHD6rscVAO50lYo3NayXseZ+E8sIjDzLmrnAT80B3
/lPI0I0MxaaRIzdtm15HSQj0sTsZjjzmNh4wGZ4GjGOTlsFEBgbMXUA17trDHfFO9J3zjYG8q8Mf
6kPs4RHYOyab77JcOUyB6jVV+XazeWmyINPdhvFYGcHqAxlqPKOJ/6a+qD4ERygPp8Fpb+0guiga
8i1Z4zKHOqsymu5UJ9MjdLQPiq0dWhdTQwiv+iqypJ0jY5od+cEu58+5711GQbhPp+CaBMtF7xn7
MmT2m9sHM/HIxPV36omvJ9YcOuhhxCFsmLIHbB/6kHJlTACAqPYyhIFgQQFxJCjpYGLaSHQLxBH/
iINs45kjE6exUp9Bjyr2SQmCEglkqX5bA4NAEfKpBhgf59VWIAkeO/OFcIT7rCFzcA7e0l67CiYk
b40VPpI4sIMgcdtC5TRsN2PJ1F+lffCUIHbp6+QO/vyB8WIXuxY2G4LGyBoY5/wOH/ZJOHJfsDGk
Rs/STz9nZvQkM3lRltMhxpwyMEGqXpWtMF4Rq9JqrtkhhFNRcocUaheyO7LZjgbVWyHIve5mgr9q
Y5uaeUl6lbO2SnAi6h5V05MRdNdiRJXBYO7F7PAyZEVINcOsPNkKi10SktTwosNNXpjR60CgBeDN
FVh86NPVEaYWRg926snYciqs4vAWAcogVarf1F5ISOk+RuN2zpT8YrwYukEt6ENk8G4KTbMZDikT
cuNrV2oYhT1AD7SWD23tX6ur0NFtq3tvGxCL8u1CmjyJFo41xDxnR7ILUjjGoR+8QwbcoW5hxUH5
ixilcyLv1chfOj56GhpRqRleNKn+GnOxitDZGoK9Y2gPmWveF2H4FNM4DCynp2gKD5j9dqYcXu3c
OeuiJ357PKZufTQZai3mn4jvFWTmsQEEZFjIdBjbR2mcMaTLdZj6+4SAAbbK/EvVCw1bA99+fggZ
vgKruVKzg8xJlbcEr78A2Ly3nXD7j2YaMqdjxryNSo/Red5jtYauMS3/EcapkWCYmW+rqWRf9UvI
/v+vv/zHP//rdfzP4K24LnhIivyXvMP2EOVt8/uvQv/1F8pC9eP9l99/BcZvmZ7QPdt2TMm8oUte
f305R3mgfvsfCL3w4M1JeRO6aI97/6ZLyrtIDisrzHgeQTZEtMIaoEq1f/XjY6u3fndoqbvSQ0uo
Gw56d9f7cOheK5t0yrHiNX290QnJujDcKDpNQRJvfnwo8/tjCaySrtR1T9iu6Znvj6XX4G6MgRhZ
qy/H5RQBFymQkIf0nFAuJ3CCjrqJC9O0p6+lOb9i1clpoeb5laGzxZiFiXXRShFdRg359GERlPtg
MgCwkGl1rznOsNNjOrBJP2sbv7NMZq/umdU1Tno80cuGCKU7Db7Jlcu2+F08C8qcEp9vLmD5NGo9
UlZiQDNJPRMRyviT7+98ONVSGLYUlm54QljCtsT7r08zzmWraGxuYoQ/ach+TxeurIjsML28oQ3p
/OS2+ni6/zieY9lcYlfXxYfT7fklVh4iQRA7JUeXbIpRYqKJisufXFb7776XLSXjkoEw2P5w98q4
dCI9ifxLq4vKbEl6E22eOfS8izoEdpRze+EDh5qLfthqn4wotM/5CGmbiqVfcQUi9rvD/jokJmhT
RaG3bjTd34GT9vaekdo3hqbAP1gEwSS4kGuHMsyuZimNW6fu85Mf0Iwps/QroKT5mpBMY2cKNGFm
EKFnq22/fAgcy3ps5WwjPywHNnK6Sp6YAcfbH5+Lj6fCkkI6wuUi60JawvhwKqoU8myoB9V1bg5s
xDRnLc4uRWY+gIb7yWn/7lA2clZhWDxQrm3oHx9cozMqST/NvmJeAZtduvOzHczxXZNmAAo66qIf
fzXrb64yjyxNTW5g17E/3L1TmgtEpJlziW3UfIaeokOenuKHf/copmFYrm0zJjIemR/uWXuUWVwm
Xnlj9+FT4DBJhub6x4dQI9pfRzwpOIQ0hC45f5y5D18EvmYnPIKlbgIztj5jxSBONSLMuow1XCq5
M78GFfFyQnbEfxvtsPzx4f/mPKIe5gTqKLYt6+NTOcR9g1qap7Jx3ORqmgM2CEXv7n58lG9v8/5b
IjMzKL0NiztSWGow+suUYsdRWqeDU9/UtdzmpgXOQYpzO9S3Cj2JGGFvluwv60pDNK+lxKRRkR89
z85P7hvh/s35FjYn2tYdyd3z4XwLlML2AMTjcqp71sLt5PpEJ9heAwYpzRD7pbMYIBGN+Q4++zBh
2jYCxqsquohZ0hPPRlOLPbMSJhRCglqmFaJhPX+ePczhXuWTC/GTk2f8zUc2HP5jxLYYqD/chdKp
u8oe2vJmYGyS5laj95cc6rheZyykRo9oSI/YCfI9I/Aazrj58fH/7g61DNPTLcGEyY3y4dp5mVVn
OTnfLZiPZTnLiHyycavPBlav/hkXAnuANA/ySF/9+Mji7765ZaqBRWeqdj4eWgtsl2jhobxp9Lo5
NVaCF6ASwXGiU7TTXEAWmYGc0DCNDm8Ddr9ac6Z1V+fmqtLR0Pzk4/zNvcMJEEwtfCJKcPX6X+7i
kcWzgW2+vNHDMDn6icVW1cQOeMGNsk8MnbsjMJxTlWTWbWZLf9UZjdhFTgAn19LnQ5nD3Q/4oIfG
ngz4xzWFOxCSg8sMM/3ktvk4IjP2m5AkpGfZtmka5ocP68tK0hnOukszTct71uv5tpnp3PMAVHjh
iLr9yQG/v0/eHdBSZeVfzs5AMmgfoGG4CVxXbAatBFWR5chxch/bFX7+gG2hWH/x7Hj/4wuj7sD3
o4v57rqoT/aXI5PLVpo2oOgbrS2uhsS6Lkb3pQkb7d/+hu+O892k41q6E+Okv8nQebYG/UIYTQb8
8pqc3Dc9/NwYP6mHv6vFmR5MW7A0FwxYnvdxBvKTkhjCwCVOsWv3bCXn8gkRSZ6/2f0t/7TAF9O/
+PHpFN/fOpZHUewKU9C5dewP5xOKxwgBVg+uop4mbBX08W60RoMNCUtHcOCU+xb8ynrKB2zGDTL1
sFMYPjcrMIQ10TrR44S+LKKgMoWe6U5sxv34I35/xSVtPT4i6xMXGfOHUTxneTTrI+leNCDQ8bhQ
4JOfXGzxfYHMMQz+p0bGxal/OAsu4Qhoae30pshDOnb9vB+HFBhI3F3TQt9Fc7MjEX6lYv3Y9Vkr
w+lkgdGY7QfdHhCw9SvVoozT8eF/8eX/54N9u2f+cruj8gxEWCcTZuO5uJEUP+A3PLnhkY9PPz7U
9+XBu3MgPpxnX86tZDWd3fSiWBW1dROMxs3/4hBqgBKexQDifSgNes0xYs3X0htVCfA0lVXzb5dY
fAlLF7rpYtP77hlivZzGkiL9pskeZ5ghQLV4UNlCDBtyUXt9JY2fFN7fzsv7EYlDStNVVaNrWh8n
rmRsu2yEEXlTjOE5FSnC8qiCKxdf6Tgu0Q4AEvTRmDgB4Yds1Xl+9bPJSl2adx+Be1Oow9uUsKYr
P5xXAsTdOQsscR3jEO4ECrcUhSwgyHTrTKh7NIAgAWExavuphrn546v6/dPz4fAfpp+Ggk/H6yRP
jgm/iChzNKfQnlc1lcRrUsYjqoIMiYgzO2jk0AYo+JuoxmU8Sm3V+H56PQnNua5NmH7DRM5CaUXl
048/5Xe3Nx/Sws8oBQ86T/mHcwQ9vnD0rDJORk/Dyczn+yZ2y5+MVez3f3cpTGnR12DBYrnGd4sV
fYzalABxUmhM59OQGopfi729rpuXwCdIAssBHwWvSLFuOmevue2uEONj6VR78n6u46q/8At0inpQ
bsyeGKlQM7UFH3w1ECyA/rTcWXV5qmf8zXSG+k4wKkobYtm4c/N8XpBNuC468TTatmRfqN+45Fs0
bfJCP/hc9/E5jG0UiRaEPLIw2FcuVLIRYZ4bNNXLKJ2PmqN/EWmwzSra9zZ2VclVxZD8OEfm8zBB
oKhcLBJpmClxafkIh/gAY2DlxoELGaA5e8JH0RNjcWLdji+22HWRS0kZshMX3nYj8nIrzZcuaw9y
mS/nMNzkXXMLGvIEWQVuHznskASbZ2PA82PBXOYb8vs0ue1M+bmg1WlCf9Lr+NEcmghVnX0OB55w
aDWbQPh3kwUs24Z4HTTRbYY1Dm3040yKOaoG86FJKKBtm5SVyY/A/Wn0acYo/qISVWWrX9sBbt2G
njDNGadI9ziOXmG+PfWJ86jlabie53Yb4RSeUus46/GuqaDPtiz5EZHsB1pumBA64OAxW1gjoYOu
lXxizYSEK+vX0TzCBTSdHJ0HnBRHi452TeClsHV6qpZYWUQjEIK9LUIEYl5vwBwyISt6Jfv2vJmZ
I+fvq7kF+pVdFDJCDKsNZwW8RI2zGl3e3neJZ2ljaz12dbvIPcQ/EeA04ZEo0D8ZV73QqnWbRRC1
Kca3EZsa7EC35CRFbceud1ydq6YD4VrJYmDhk4frKDacvQlFCvnK5G7BtdcIdXI2VOwKGak12Mab
G6XjlaMxILL9HI8k6VrpYRjzg1+xs4qQYEbgGuqEMKcIYQqEkkn8lY77CfMNtnQ37s5FCm7jx0/+
xwLCFpTFrpS0/wxV0n9YU2mGp0lCFYfTHITJlSeT8tlxvPlER2z8SXX6vo6gJKKlyXEcGqk2cBT5
oS72iiCc2nxqgbTn8boOXHs71V14P86u9zTEybxJqjZ4+/b9/uNdF7f51tV9Rcpfs/3RfvjnP7dv
xeVL9tb8l/qr//6t93/zz7si4/+Pv/LuL3jfP4+7emlf3v1jjR+xRfD3Vk/nN5LY23/1mdVv/r++
+Mvbt3e5m8q333+FrgJqlXcLoiL/9c+XVF/a0Dmx/93HVu//54vqO/7+6237yzFq2+aXl/zLL5dv
fdR898dvL037+6+abfwmTc8yXIeaznS4M4a3f70AJctgoe1ZnkFThJfyom5Dut7Ob5ZwbFUMUqaY
pqQYbIAa//ESnRMWg7ShyCtWq8J/nYTrP+bjP67L3zff+Yt3kwV3Cn13enW2IzxXCN72/WJm6oPK
GP1AX/W+cR2A9E/h5bTZc+Fc4jMEpNrgHY2WMQBpu7ofddJD7h3+gTu7iGuyCuA3yGSl5xjV4DxI
ttoZ9AmKdp1PTV1up8CGN1NQrl+UAKwCmLxE5vSYEfUpWXjI7PQQPkgdrFsGdN29s4bLIIMaFN0F
GcQHCOwvBOwy8oYLvSX6EfNK6XwS+uchgYelwxsE7xz4OqReuZpie8GkwvwuaCw/yssBR1hJYEuN
Ms7F1R+QW4IrKF2RhiCmx96/8+qznn2ue/pBjbFIBCIG4M+ecxfGchVgpjWsau/CqOHysBuJD4Xv
F0cEibLAnKpgZZPQXkpUko1ckjO3cii0aE9+E89knXUw2NCyISPV7FzGJdz+EBTaMgRHNRSfa/ns
IzSI4gtsEIvgJEx9CVK+LZ+66Dkl96pDkRhetXZ1TuBcAYM/BkO8VFkSCTl5OJxQT0RbIwZoIV/C
4bIZgk1rtZizTXiKNtB7OkuQ3TQ32A742YnkWNZ9fSWQGLVI4IcBsl4zHN2m3kOeRp4j8ufcm2EL
msEZ8d6FBdMEvP11LZV78Vh15dU80ixr66s4YdjNWZG5sPt6hMvqHBR9t6/gYtW+f3Iw4k71VTPi
4J9wIXcJcgH8wh3Rgn2zzz3vVp3SKZTrySGKybo4qw87Z4R4Y2DztGEjLEvVrGeCyJ/VxygRPKtT
n4fweYZPcCTYzdW2Le44nzNTe1yxyrsozXRXxc8w967YOj4gaGDCW8Y6O8l86ymeLwugnx2EOEKn
LxIvOtgyuSDZ7mRCpzKhC8zoJ6NsZXXxcyxx+MLVJYJpidjlEHntMdGhj9j4odxp6yAeI/liU2sK
3z+v2ENZRQUERh2L5QhGqcouhpkmFt5wLfCBRvvrUfuKQHgb2CD4Y3fFW+xcIp3haZSnYVDaG22t
1V8i9IqQudiCXXFR2KWNTniqd+By7hImtMxW0ON0RxgZruAhYtPefW7hI2fUCCaSxhRNXPtcpKLF
AMqNF1inOJ02XS9vbaPfy/6TPyhEmXdsZ++s+fYS3uraVc6KZs/WHSBQh5sIVzbOvqeuwRyMBjYu
TD61x8fBy8nz5GtQsWtMTi0VQLgqpP0irUdzxPfMj5IiONp5tmpyyOaYKpvkLkS7VuNU1N9EWywG
DXKkdJYArLcjO5hW9zYbyb5Caj3hss7TDvHIhP2cAA/QCbmLCqUHVm0+kia/gE2ApIdUJTqDAtrq
cNNCloog99w7oGPZP5bmURtbSPt44IHGBI4SZeAL6J59/TEvT3D2Tq5DwWjeFSGYv1U21Ru/LbaZ
aywz/d4czqFxZUb51rPeqnztsdMDcfbEPvRqCLvtAFSyKcQy5jr0hEeGMJOSvZJ39CQx+W0ObS7Z
WQxUVY1IdaYKTW96y4P5/tyFDEtGS9TXZ71BxQ0YwdU/26C0jDjZx7WqvwSYfXKeSVVR0GJnpE0c
ReACyfRACykmYFLjemDjruxbxEPjWg8xOhjBGqAt2nYqcoY0C1KqSFG4aD0JgBylzE69aVJBBSu4
ZZsmL5dtgFjYAkSMBLj0q3XWt+shajZR9qR3GPaBwNk1kEf+rLDqiwApb4+nO5WfJSzWv0yof85V
7zaGv7Xp/2dN+cfcJC3VTPRcm9aQ8X5uMgKoDmaE21fG2U4OEpSqdm9l4VZk+XVEAa0NADYMdi+4
uHkfrgUoTjfvj8D+15DfWTFgQZ/afVvLHckYx9LTVq2pXRgEZPp1QMqhRYfdOkWABTXtuYShYCok
Kh6gaIaXMhMuwWQ2E72DyLwk693umLwEcpqAIDz2wjUC60cBTqRCKeaS0qHzKWJGJ0aQwQq2bPmu
wwkJ5txdIcNc0uY6g+ffmDqfwrUxK8B6QqLZqYxrdveK4DYRHVgaC+GThsPGW8say576gHW71JxN
LPHIMNABjb/Qe3R6jIVQJZctA1+BpYIF9tYNy0OfPVV2cAI5Rh46k5d7dhETjql2AX79Zsq0GyaQ
DYFhzMPg77qjn4Ep7MVC1ODwGciahgGrYdB2GOyaCFBrvFSDXUtQ9NgnD0aQLVhbkht/QMF6M1vh
meY5pE5cbMm4beC72oSo+IR/9V1yw6x6gcR42Y+M56QaEyvilAhgkcsmU0uSSXwICjRKtnkSfUEb
gUvph1ukcOuhb5khNxnRsRWTaOSGh8wkX4NseRPrAqT7GE2akxbXbVlco/VeC11bN9F4GTCe//uV
7ilCqdoUX9uPdey7wvfvS913v/J/faP/Hwtih5bPDwrit/pz9PKuCFZ/8EcRbJi/6ciiPU9IYbOt
Y9Cy+KMKFu5vLp1f9YrjCMu16Jn8WQRb9m8sBg22eC1VoX7riP5ZBFvGb4bJppoaFlTXy7b/nSLY
JMnxXRXMVhcNV9egAKbNS59Xqtf/0uPs2i6fGe/gIXkndBotM5AB/t4Vx9otqhX9lGPnIA41yAtd
le3BrON+hw5o288d3vlCmzbkfCPHxpJKjA1MrLL+EijoiR6ZcpEyYCEjS3CTNlhEIwzmE47KOQ6A
PLviCuhdD5zrbCfwEbwLFx96ZfTjHuxd3gaYujwzWVU1CA2tBq4SI5B283SXZz7xiu2sLZu2Bq/J
lBYmz/MIxUPMmMBsl/SDwH+TbXwP27Bbh362w2A8rFwxKriGS26fO+/krG/hQ1/6Y4KPQExfhs6p
mS1xR456fQYAklGH+vMS8RbBc+M3R+VdmlMo2IEl+VGJtWvOl2MMj8PFM8kWtwpvY08mj5yjZVPV
FjuthhTuqEw71j6I+nPfQVxqhisfjgMovm6theOO+2edzDQEGo2xLxNkxudvRVldsdnm7CYDP9Js
13Cy8vDZZ2JYRx1ezRnS4aorU/TLA+qDxAouGhs+bWAPHRZDDQvbXL3Rxda2wgOA1fbpVkfuhxLM
K+NHb3zQInHZBPHRm4YvCb+Irjt58ZWEfkjsZ/xf2aKwxnTRJulhrihSIwsQNKjshZWh/VOMpcHy
LyF8CjhXhGfYdblMZ9pV2u0gXUiuVoM9vwwtVkgICEtQkh1Z60zvmDdNwuwmCbLgIlT1vVWN/SL0
GqJwoKTUTk0AResHRNkAGcr8Fx8IcZvfth0OGFSUnPAIy+ToY35SDspO+W1PZf/VF/ou7cOHrsc3
ytnamyqjhiSMvM+bpUCFjtxkftF5hykkXxEs3D7y+9vJGC7LDGSF+rsgJXZEzp/iuG8XgzBJTMnF
5RB9bQBO6Zr1DI7qy2CGO4isa27lahkUQ7GcajBGKb2ufSKphBJ6Cssyq6tFheZ6AfbR19xT27M5
76/swOP0dURWOZX9okG8mCxPLlEIA4gdqDE9DY/icGHnwU0u3UtkKE9yCLm+RnYVZbCHB+s2rCmW
cJWH8IbJGs77r/D59yOpJm45e4tvX9nKunOtA7AVaCxFe2mbzm0tnH1rfGXf4bOdTFdEdd0Ho39R
9s2Vqb3YNvFNwQAJhf6dHQ5kmR4wH6Dzbc6OKF/rwN8GeYslJD1ZZbQZw3troHLKsuOUV+eWIOoO
jbJvAReaCUSGvGisGt2G0SfuAhufvI/rIAxUcnlqPFV1cOZSL41Pjl1+NlgwLlIXRQZtvVfTjZ4C
yrQF/re6OXaBdBd67z/T2xtggkFxEiQCRlBvCKgpOnSZZjW8FGSNt1N3HcWC5lnGOoiShnRSrRev
0iIxpuWO9Z0lmT9k+0j7uiyMvafNFIBQ/0V7sANuRlPvLkKKhnro56WTOEdDTx5UVwBKNqjeFMqK
EWaYvI3xU1bZqzFgLZkaHeLMMfnMaoKkQrNpn6I4ffSUvTlJjIU9wlrv8cyktk/li0cpCpNmMdzU
wsQaZvT0EhHf1hJrTcZtuAwh8tbsQvY6qqpODx4ABUNkjczPYzjhl4z1RRsmd5WdttDBaaeGK4OI
iS4r95plnbwsuXR6eHG6dK+jql7p9cwvhuG5mwfep5E7L3GBhjDwGy0K8iJ/jAYiCcdxuLLI/Vm1
ouH027JfSsd9NufeVPpQLNbuLmgQ5tdxs3GK4BRZGcaW6DhASKQ8RjjhtyaBlMkNgZf7puu+0Mc0
4fUQ0JFM0HiKjLtAxZZqKC0X0P5BgcbG2hT9g3DTz5Ed1isxBNFaMdra2oFR8TlQP0w9cGxe9UQY
1eM0Nu1CcnjdBAc/tpAMtHILJ44iMBrXjsZjCxxtObXihtyeowwiiUlB5aCO6bly9KXdE4Isg2es
SBPD8cIphL+009QhSYucvYG1QdW8Trg+lsAWMH7Dc1/K+bEvZQklBl2GmWjhkjiAx2kmrHhsRr5p
vwgi476ytOcad7imFPlfSGU40VpYY9FZaCRCsHnZEn1gv0SZ10CCrHBAzU+F63SrdC5OWR+v2y5a
RkV07ybTy2AB1bJC6yZiYDag26F1cxl0CpgLo+k9hglJtyNZUIRXrCREn1J57SYZLArFRglDGKgF
WalO2V0MA1ZFC3J0Ujk0YUa0Cr6Js6fLmXBdNAWzPhhE0nqo0L2nHvNbRl+oIYttmfs6mwUZC9Pi
puqmgXsDvZucrlq/gR0uwanbTn7jx9pDb+MCsb3OwWfmXk/lwKZ+ZGznmaV5K510HQXRpwpbFgYW
rHhF8MXV9gL2HG3xCOAJwSw8vevYsNkBhyWwMLt0l0pcBmDzcx5U7dXIRpa8/t6IfQX7gVJpafaC
1BoV5D7MaHr3Mbf8RgO4F+dcFpwBkkjOZOX01aGzIfO5sI6iBoVq6jnPhqhuRZ/ejz4ZYh5EjKIn
EMatD2MO0rGLMbfqJkP9kIIrmNJt5jMLWlFlr3FIISEO3KMuBqTi4ES1IKLiJ8t00esdkLbeCFdd
unWxtJEFj4PJCoTCKl00hmMyvGkEO6wTOYrNpHbLyqFdtwCaMsO+7JHUL5LR+Oo04053ysex6BGV
eyxGUvtCM5wzpHJ2l6JXxNPhsmpYBCN43QRtZq6xAHzWsQIteWuF6YpIpi/cnQlgkglUNRhjrEN1
JdYglFdmUp+boKLmIC9CaeqPeuGPhMmLl2L0YM5Nu7CkWdZCyAZGq2ZMH5ktgCirbh+1Ef04jgoN
B+XoLSoz3WqkrjDiwGEzM3jcMRyRPu8gOMAyWsadfo4DfaPp5hP1ECKHKhSksqYHkJzUfPXoLF2Q
7SE9iNBVYKsaGJTJ/khgFIBSPOZxT9Wao2mdNMKBnQh+VEpvtgja1zzI56UkkkloIOVS/9VqfIgf
3n7ElNOpDlky0xpCNHtZzdmBu5gGV7CzRihpdRYy51QegAUijtairrVjXKe02nRzp+PLY2MzodPB
IOYycSOeJ22+3zY6TB1g1xpwV3U0qJt78s+3FAT9HikcOF6SuEw6pDLQjWWgrGpYK+sZ6Ww1AzRL
0vq2nTt/1af1J6ICnDT8mgTR1Vz7D4h/XoNQXjkxyVHeeCfVzaWl0KonGYJjvx57x9xoY4kJuqhv
qKr3ZQ5xcBrllzjy1iCDr5uMhbcp8nVMb2CpZsI85rIIPU53mWnvp0QnN0Ujiklir83dDMyHmQqu
mf3qheIhjNKtR/YOdz7NJ1kbuIxKUDPpXZlJLLdRVOA9qk9tmr3QI8fs6uR4+zt/2RcGxerEmBVG
/R3M+msWUNx+VQFj331A4/Fay9CjgAcOw2x6iElgb7KY0J1oeCl1PnM9tJdeU5lkDrVAEhPtbqzm
8zzBCwnnSSxAJloQZ7OvsV+eWidNN4YEBh8L1XNX7MzwQXRYh7WkfSZHjtIlaVZWDi3Qqw1GgJYg
CC1j2s0C+vpzTAOgBlCJb3pgzEU5uM4DEnry0Ce4El9HDhRvFZaq6RmDtBxQAkwqZU2EOvnWtOJS
OyWqZCxe49mnfhG4mr5MfuKu9IkCoGW/wZ4EZPbSyTZDBXCq6YkfacvUhLPiJ8u8NX1yzKx4WwRY
2Sakski8XOaQhLi1uM53U/ApLklvcc2AfCs48HyM+f9wdF7LqSNRFP0iVSmHVxDRgDE4v3Q5XeWs
ltT6+lmat5mbbAPqPmHvtXFdmXiTKbTZV4hnltvTtjAw/MEafHAyDDANG7VVSo4KqXP5IZjaY6Kc
dA0tazlmKZljO1RTwqcpqmGWGtjkDOyxI+PRHuOWFus/zlQ2oGf6jsPZu9GDahtRnPQKOb4srF92
IPtgNLbS1fYkbhcn1jv0ipmp1rMV00M68p+ROJQ25AowV5lYt2T2G2L5kVwrLjcT1ZdpTkQkQ94B
uZAdNJxLuJcU/69Vyw+4chJDctPb/Sq1eOHKagTCs5uXHfBQ1H89fJdMDRp0JQV1j1y43NJ2g5qx
1tazvrEibMut5+wNVGCr1K4g6m+ckSC4xmn340wpUKfEUQZCx/JOd2ik+qXynA/23P7GKcu7lsWf
dTty6OUxBciY3lVnPLOfLldup/y1JLXF8t710Uq4yFoFjqAj94iUTbPbe0mbbcx0ri4Rm/T1gg5P
q3vVW08uabVHTydsOipqVhaBdWhLFQBzxbqsVVe9tjgapv63CwicghUbNn2bhogwHkm7NMOaJeA6
NSs+X6kJlTMX9D3gSETl+yfPw4TBR9o92vn0AbduWLvK9rZFBLBDLN2HIeCtlZztFN8+YW/48GMy
h+bYwq5dGQ94piHkV7p3HHHHtbK6i8kDO1BVh8iEoKNXaGGWlCQkJhvXldWDuYQU2g0pd/nUfDFM
dHf9ADpVAjX1GvpX2M8PhpOSeo3SqhH/Agwsx0qNr7EP5d/BLb7SPT6Y4wBkxwiwtNljSwanzb8b
F05O08CZTDTBQUYN42FKicauji6fLiL6WpjiVlgVi7McHDPHVMRzz8Hkoqpc55llMI53dHwLL3Hw
yTRRLEUE8FlGqWaxl44iSG4Ee8GjhidqDptpNsNGaDyYtp/zuOhXNWQ3QeoxNb4dNsaWnD+fwa1V
gyImm8/3a2iLcjxrqW9uUp8+nsD3YyuAxYzRFApb01f1ZJ39csFZcbpkDvYqXLRrvXUJqTSqf0ra
yXowSejWWg2KXDmtpDMSUGEwnuZaXhvB4G6aWHuNzG1NnPAq1hcUdeI3bC04nmXzMPpuvGYlCNTJ
DyKYpu3CyQCG3pPGISKOJOGp33L2eBYIubR6hYeSdTBD+jaAv1CN646MpG1ZVO8FNO2Vb5iKmanB
IGFYFiITXOScyhNKqBejUcz4vjyDnskxLXhqjDYdFJnrbWXZVUgbq60cz31vJ3tX8ndNssAB6ZBt
uwjHB5zSoT5HkGzgKthebbE6Gbx9wsggDZTNCrY6aj1FJ4Lypykz/kai0cJaTc2K1jQTSF6Uy9Iq
jyyTW6h96IR1NaP90HrvxVT/0xsej6Ks1KY2e+w5RFkwTdrObkpaW+B+5GUJ8Mg5Fs2rGwzv7iCK
B5T2ILwQ0eBKztksYIDMa7Na11ogUOh8UZZVC5sjY929ymrxkzrmrs7HF2Fb1Ni52ZH7E18Ruz7/
P5ToR32VN0m5aVyamJ4goFLWd8yPOiOjTZF6L37BhD2f2cOiSLfX44KISAy/W3Mebt0aiEyfPplt
9efNJ4+8XY5a+KgO+nsCnnEyCiIeJBthhlzYjW0YKz7jAa8HSNO9WgmEdSuXWeiOxzjI/uKYqNeE
AAzMnt6+6mKGFPGM2jiIvnT/NACeX9dv5JLH3ErBC6r9H2WQqzrz/K9Qs27buPtEyRKFwcgyPA4b
jSGMXmHA0qqEDxkCNBaGLl8Pne/0xN3LI2+IN8lmAxPTj67ybz/HGT/p+m8WxBub0fcqoIjnTCNA
xOCZbiVk5rbauzHH19zRuBi1u7Y1/pbnOFwFKWeVrMoPuUDsCjb2Rdn6a9JCPoOmAkFr3vwq/7TI
o7eyp362sVpjpByj9ndM2xcjV5AVzOQF30Jr4eBlyPmXFD3xTv+ralJamOYeS/ex0NN/vbls5wEL
LV85icsfU8X7ssy3lmVNK3NZHMzZ+GD1zo8dmVRKOqFp1k0m0SapKOXTUgBn1dd1hR4pBU/EVMje
BVV39630TW8x1f7/54hn+W5t4x3eCpF75NmUusWJJv1xlQKAn0aKGFOTLc2PvfdTGq5Ky5nG5mWx
sTBusdU5MO5c9WBOgaJk6ImHtIcjxMeB6CRccWEdS/PkM0wRVjgnHPMi4mL1xm2Z9hX1YoDdsg6H
qnltkp4gtb7ZzOicw4QPPLWhse2jGaS2T7cwkBtbvTWCJPPIHjg8xyfgzGLt6VAR5+ae5tG33ruf
RLA8jjBO6w7bONqnDhkZdD26vdWU1tXOqcxlwAorq/vRSzYw4EPNleZkPwmthYr8+zwad3RA3noY
6Hc1PwGjxFRukk4bmkMe6vrsP/gpPAvzZ+i6zybjHm1nImpiQQefS6CGiuFaqTDkE3F7NN04CpX8
7lxGh5OJ19lu0GN41qllwgLSpVi1XP1kEzqrZmwPNYltXYVngxDwkUDVwNgiJiEwU9O/hWi3MHmf
677ex7gE/MYLVnLSmQoTI1UNKVzPYA6pghCuCvvfyPvgcNcHY89rbaYjQ8SXuLNfCrZ664Bx6bpO
uneNwf6qrljJtWP10frph6e+kPK9SwJUsKeGegH5JklihtdMoMfYfa70FNkL9ohJc5kImthNrIir
09a3SUYel1W1POVx8C+viq+mG44R4wpyE7mhYt4MZUnwwNZ3E7f52jQ4guHOjMYM8NqC3WBkmJsj
wEljQ3Pao7xz2vIJRMC7HbEx1TkKpK8/1gZ4Ms/CqluV6uhkAQSsjjYtgKZBk//R2xHsbnpsCwRW
Z1ErE1QP90avH3sC3o1CWqH0gO6Adyi53tce2okhQ8EGcmbR55Gb3Kste8tfFSSvsuObHXpiGFru
tqWFjw/OssW363HaIO/QgAfvBLlyO6AU66mq2p2GdgSvtn2dUx1xycIvXgYX9cC2oOn7Lw2XYu5B
uTeEtRln0IZ+bpQwuORvOjE0qjEer/sWVnZV6582RmyvIuivaLsNjwhHvJnRZ5Oqw1QuecxZc45j
dsb0am+SAdhcm00XS0CB6ITxjG+aUq8ST/rA2z8LeYGphugEHlLSvbmsV6eMOYvZGAhpUDsOjrGq
mrKC64OSdRxKMJvUUHQLO93BRm6noa0I4vE7NAh1edG9CHIh6KEtH6gQ0dwMzUe9uURBrggtLQkr
ZaWfyGKrOdzBnWc/1tC9V41CjDmk8VuOxCcX9lceYJ+yObDWlMEfvZF9RRZ8g2nWXnqHfUht9QSG
+J7F9z5Sw8XpBlnqR1XoT1PXUi+7hEHKzofNU2YHTs5XxhWNb8vjLJ14HaU2CQ1xuao9fSB+EMmD
rBKqUye5l7X9jS40WDsw+7bocUhOGjQOpbnsVi4espD0B5iwzp8ViZzejUwcs6BX9GMAhKYq9+mE
WKAeKJ27ZmIKEleh8uhkSmMg98iBHYFu7FUnYTfMOl57IZr5gbjEpIl2pVku6hWmACZQT8sf3TDw
82sf9N8Jm7WGpVacMz9UMegv8EAIXqRbbAZdvanMbbd5361iZxw3CHRZpSAbIqHHWTtGfTSLYolm
+EgSec5GlD9CFD5VubFyme2EzFn19eBWv0L7arMrGYpoVNnakLBlpNZL7iH+QQHNQsme2M8kJlrm
Odla585nBBbM4hcH4KXRZkCm2VvfNPniUGbSHdBaWa3FkR2fSqb0tJdL4o4WeStPNRvDhW7sSNTk
VmR8FqwFlWQqWSbwR2WdPadacBXkfI6j+5r1+rJjK7ACJDYBTW5P404Gi1PsssQqjpwrE+twJIAo
GyQ8SQvJNU6LH+EggBMfHTsCvY1f0AwyDGutf5Povw2h53yWqtCqEHrEESc+nAyYBrij1zpqKNtF
9D6p4c1e1G+BBgy14YfSlo83+oJi1YmeuoTmyo2FXAcdo5K09w71IkNxmBHagTsR8gQwpZNExbHJ
EgoVTUMu9cqsu00RH8uJQrwzaCD81HFXShzLxIiQ9tXkxyPANTVorzIINkP7E4CLhtyThlrtIf1O
mcampr7z7QBwkzMehsrtiRIoLhzN/8w600JdkGJJgd4tDjySuv+o34waQBmXFEmVUfc11wAqp0Ki
i4r/snncT1n5EXiFQ7QS2pDaZroy+dZmKApxAuSm5PhRN0W8V63yjkQE7JMoSom7NoyjG3x5xbwm
6Wl4SEeUaVHymSG6o23JeKHcXts5OUWWj24s8XgKjSUo2tCKCagKqCkbOWHnHw2rP8nCu8c5LHbe
dp1Xqxx76JBBhqidYoqsCQvCLAzECYC2ZyuOzaxjuRlw35rw0MT4DKrzLwgSg8alo6zG2B62+CZX
TuF/pzZ7j27U37gRx02Gymozl/q1qKGBzLO9n7X0S3CrgQQo/s0Wk21zNhjodJDfPD1K19Jq4ICp
9uKp+Ed2tMLVwFcZnODJc6tpZWcRN6ap9rKJNLKK3Jkr/bEWKOxK/J8ADAiEYPrAeNy8BRnrjKlx
3FBmOpypH1cLnklnvuaDy5Cnyk4may4XMeUQnTUd1ptklwu5YjhP+JiihRIk6N6DLtA3Mw7olQcL
ci2AkbNkAEnUIcKTGZIy0+2ZARKHjWHrU5jZWwPz6lLX7WtKqpiLcAB+rm+tqDQ+Msf4syvuEGov
bmLuN48Rdj4WY6i4funImqMzx4/SKwC49P6ujOnCZIFThZnVYOpM2PUCvnK5jDvtTU+06jpY4hjz
rt0LnygUdOUgxPyZB6HJfwvf/5ShXpeMDhFhOcVsnSyLF8rJiBUi1u2zapDaMKXr7erPKLxVM0UM
lhtoIU8Y5BZc1dCe6FNXvVRyk4rpJqP4GxQKi3ji1ALP/olL6xCTW2wHW2F1Q2hqkEVEsmwYifDs
3tPW5lny8hfE+jyX5Ld8Rm1Oya87sJ+lnW8xMj66mUUUqNAuE6zgiTJxA/NtWaioYuMasIB8uyZ6
MVC3Bn5V3NfzsSJD1yWm40HHs1D0PL7+bG4bYi1MO3uqROk9pUR1ZvmW1KqTA8Ufi0qxo1/N56UN
M78dDvxtGjPjilTNi6fopDuCF9ejm+Zb2fe/SVDy9Dijf1S5e3YSSJ7YPYmSQn9oJ/DEBiT/x3iI
enIAq8sk5kukS+SQ+QDEUDjMJydPkJnbRd9+ORE+52kfo9+EcazFoePgrMi89NNlA9i4FjZCLSae
I2VPM+Rs9tWoqBe50NOZ9WdPukJZ+idOxtXgjD34Le+AFKIKPd6sEME0/B7SlOqItxtsbFqHQdsl
t1pz3fVIwFx1LwJoFyNAuVU7jVuS6dheRpHPwPyMiRVCph8b9QbiJOMUsg9QgVp1OKbQ0yNU0qZw
CL2ddKIBK6axUnpEOU3mEykhI6nb+cQOD9Q2P9ZISkgQhfFEQT8uXMLSPCf1qF+HEcltZ2awlV35
Qps/cwacLEemDK44zbFO7fSg4T3kCWOHte5m39yabLZCaZVfuWZ326IPXYHlcJYoriLrNffdQ263
kH+0MduRLrJKRq4zv2AK7C64qCp9LU00yJGkLbI93F9j7o0hhIXP2vXHExf8Ku8XgYhExtnnjXfO
+uTTNR3U0zp+k6F1wyxoPssCWWymU+g4TrbDN39oY8BaMzq4Y5QusQMmmpzcfUv0dht51m6aCS4b
cqi4Ff57zC8qAMMJJM101M6KUDp6OeBn2pldMHfUAQzEIpwofTPs4nmmnbI7Mg8562TV7WRChdob
xYsRwD5S2CfCoC/540VLpHLAm2BMiH/MZsJZ1sp3TLRhGevz3fOrRWucvQYNil5Try+DKK+ce+/I
pLgh4VW7LgCwRm+OjeHc6463wpqbf55pFhCwvf2oj199Cbh7RgerAsQgUaX+HP7NUNBqh4a2LHo9
vd7rVv5aSPaUnWv8mA0jdxfkmN02rxn1b2jl3l7DxcpAxz+ZCR/H0gF1Jmd+Ilxoxbbw233bev6K
GK90ozm5zxCV62zwXkufExfT5EulT8Ma446xIk4lzbrTlLU5pMUgP4j+2PUTOeGVSO+FZ5x0l8CY
PPjzVaEOQwCslOju9yQff4SrrZ1E5MdaJ1GCtkXouzxm2NpN41G4/VNcdUe0mMRFG0Z56EfSzD1V
rXTfSELVsgRuGtyNlZwRUXNzelqOTrgun4YJNxHVIB6yKvAJ1+k+PL9zwxhdJLDws9Pn9Zmy69d5
NcTYH4XtHSCwvPUuux2Hu36VZMFFuRwGmEepprzqnPbiy3R9DopRAyU9yrCcku+6D34zv/iXOBqN
RzPfK83a5s70hg+TFThPlZNXrKQ5bsJRz34j9l9aMv8JOFEHybEdDqQNWQXecfLXHjJrvI4T60/Z
g/Yv8vk7pk/1KwYtxEJemzHlHsqMFik3K2vlt8tDK3hoCW0xfX4pm8pom1N3rXSgxqfBKn5E02th
awyLYtd/aBlBiNL4KlpiUC0Jk1N/Q8lFxMgOIGF9ADVACibbShkh0dfYg8VpfBQtS/T9PGbbubHY
DeOtgtSa3XJpAUzMSYwpXAyuXDxmSSxlsKCTF/RZjGrFN4wvSiOW77NiLLGfTMXyVbHb97z4o+UE
bOhFWdumeFNzrwwzHIc64c59G7wbVR32ULTLIWWg2aGBmRXpr8O+I0YrzCJojpKt5Wm2Jotpc/vc
VI6/1tmRr80JZHddj/beETeJqC5qp3CSOuYEV85ns4In508Y1uSFPEgkPO7dq/T92I7v1Vhy4ZnB
b95me67p/SxmBHpOEk5C3YkO/KdTJfoifRwslr+QUp7ytnppEoGbs6WrTzJ5Hgej33MwnfX0xC05
MNidnLWv2wz86+TViWsK12zasMtnx39JI/mrgAuyzOJP1IGYQmDXFWEOHVyQH9LkKC4X1lki1cRa
x2yO2qtO2NPBq0g3crKKRW2htj0NYtoaxNYAfldm8+TWnkZ1hHC/JhqcvMUjGYmMcrXeWhfCAqOZ
koVGw3OyXItuHUeoLumOYYo0qIrKbpvDIF0lc5FtPJu2YlElxUrW5ybmVLamu82iMo1+XDP9rHUV
MTQtRRiJ7iAiBlGDFAQ2Z3SJEx4iHK/NzUnLvV7mf1ZQFt82AVpeKfVfpyK9Li8/Ou7oJ9yq9Jz+
WJ4CEG7RRHh7F13ZI1QQ4rBZWtKjAe3q+rVPrIOt+69mwcdXae4Ekb88tpFKv5rF3l3SsLs1XKnK
6aotUarWhokdO/35CqWwDAj/lE3zjVQtNHPfObKG4H5T8V8yOYfE8NrLIi8T1qfIZjjjM+3UJIcv
v57eSs/IYLSP/irjNN11bqaHVW+/RK6i2aiZ7GCkIWy69vUDJ/KbM9TaFiP/s5FV82rg8D4InsBJ
dNljwoY+7Rmv4WRg8DILBR2LR2QwNlGQmcwO85BZnvwyBP0su14/QJYNxLss4u7Bs7WeZw6vaiGl
dhRd12zcMVbrmj3tYV211nDxh/Kauy6IRV9XMNyZ2Glm9tV5A5eXLX4TYf2TZvO6nGTE+SqlG1vD
Iq1ujPJvJACyGRixU3wx0MY7CPd1nMFcFp21QYowSp+fNMjP/sgIW+nNl0e4NjZvH7g9zYIy23nX
zK6N1kl+dFhBuPfS8mIO9q51HGKvu5/S1DdV5rKS8+WaFcaKMeqi/hbo4izxELjNVhnDF2KlZafL
Fk+i2ll1Rb0Bf1yyvm95IXJWxjPHVWQll24wV2S6tqem6sADE6XAVp9zIgWjANmsqPABd2VxyevG
37UuqTAO6Yp6vkeHyIc8sqjnqOhGFTNHb19sLgHybWGL9050q6LmQzmP5TjYa71CbUe9eYIce2qW
uJPa2ps1A+CgxrdQjAw9a9R5J+k0pwYC8xy3hAG4LfF1A6VcojUnv0cc1voa2l5Jyk3MGDZTEI1T
BrjAeHBfT8lxIsm2KfH4+sm879tlUZAsG4FFHxgZRAwS9ZY3Dh1EO6hVqbW3hnSCSDLeWaAWHMne
k4z6fa55Z3vUD2i3NnrnnTtLHLhd1EM3UQXhGyoFYqGEjGXTrX2aa4/yTSE3Sav4dyBRQz7lGF8K
Ro6ajhZoynyg+DN7DiYjKeOOht2GEDZ9dPRMjriiBECBAoY50pS/cn37CyGocejtn7TuW+SiGasr
FaE4YZEzyhecbNfAnH6Xb1K4xdb1smteG+SoiLvyo2eFipQLFyDn/ITV9Tnug5fB9k+uinAjcTeU
8XNu/wuUJF09vtmJepmM+JUsT7iZzn3SVp49vUWNf8mT6SUv3ZPo74wbDtOcXcmtvaSkm6vMepg7
44Hh70GL2Ep49BOtu49ldtWXK8XkGx07I7SKr1bc2ro7+UwWtLZ+JKB0H4vsHV8ohFxzo1zWvsXK
ccdHuv/jQCZIXb8IL/s2i7jn2mDfoVkWmxaev6ShZY1jqhkbG7K1d1K2mcHAnUkuHZ/9WDtTZj9b
2On6lslzDqc73gsv52el3jWRPzIAOtD5v7da+jTZEgg6U08OBBaSDQhea9jW+Xeai0/ulH9uxqU7
2vLVTaJHBCIsHbwS4VD1YDPBziIeVkgJuwaY0FSrc6e0GyaYh7IhhkMdnAB4od2tie4GC3WminPb
79F50CLrXavlxSZfcqjjDS4edGpAgqd+HWPdCpLuZHIcxxUT2cEiNDzSTnRsmW1cc1t+pkF+dNv4
rarn14BM+mGSDP2mf55nfreuce56OunEulNat/NDbZEup/M3o+ohaMXaqew/Z1Fqas5p8lMm05BU
fe2mVerIz2aHbtOzmyxJM+4foprAuPch0a9Nl8Ept90PkcVvcd1/Zf3Fsscbgpmvgn4vS1EdE3Q2
f8xz+VdW9aOMt1PEVKAdNxYvCo/gxo/SrdPTb0RQmoLoVUXIEdLhBlfzWNTJk+djPIeI0SzKGexH
vSAapu5uOGx3iTg0vTzPtXdy+2HrBOSCmeNBENuNcAu+b7MR3RMBBxuwqZSYLTqT+QjFj4Tndpcs
a+kvvQou3IQbfQibHANDbcZfimHAKjbcjY6JcWiNN1b810r0TNLnO0wRrGrGvlHDPTXMa9fAknQZ
u7H54PfffEe9+TRhGm/jNA0voNMD1VwqZb0ZPJDLA4hW7RHw1MaFQ52L4WZ66q3MyitQz/9/P0As
JY6yL06ErHw4j9KOnoKyvJYqvQ3p+NplyWXIKrja8k43sh5NBDi+d2qN7o4e7xaDych78aRYV3Q2
AD42UAh/S12+aJn+pi9hxfKsR/pVLxHI58uaxj3lOFRVzDevhgs6rkvCJsuSONda7S6t+Ba3wUXP
/Y/lGPEH2L4Yn5bvfpLrvE5ekjG+LScJ9PnQsEjrCn33fayvEExeR6c4Rt1W+utu6l+6f3OAyESt
Ix4N6uB8vCg8SMZwRlvvd1enfKGJOY9JFbZMnTJ3AjinGDm0W0KhT3rN5jRLr5NMb42mjv+L+tIE
2ptxjQ1J5JL/gesOs153MGyeKVaQ8VV7zOetZ1ihL9VtOeaWP8pu65kN0Is1DC8N0pB8dM64R6Ao
FFcWNzdXT25w3S7REL3W7fuY4NVyORn75I0N8lUO3oWk39c0sM9285tLeYnj8jp4Cp6j9v8P1nXx
zdLsF6Ni/6sRqSUvwfJ6DswpqcrK8d4BGbYG1kyk4Y7VPRfxyUq/YtUeexVc4i55tdLoAg7zeflS
0KjC1HU3VX2ZZwJLXOvNmeSlj7X78gYs/35hdWdt2Ll4kVESPaBDexmt6a1JktPERSf69N1S0evk
ojXm1vtMXPfDccb78okyBv88eT+qzgnSUre+sB9tFd18FPZBUVAFDjeaf5oPVEd8+BIdazpzak9M
TxZpnrrP15LuZfm93Bb7pv1qZYl2OXlVyfyWV/PT8kPNdnKlfetMQuvU/MTK8Rnyxh2F7hIg/VLo
3odpjpSwLIbjV6Shd3jIH5A+b067cSx5VbL6Ltvp6Jni3o7mLibhxGByzfRPBeNG15rPeJZok3+t
dMCwl1O5x8/Lt1Bk+d7vT4MhPpYnitfqYkjjbRjG51zu0iG9mIZ6qJunzhruY2t/e0kJ5ma4sxu4
OXO6l9jmydq+/v+x0YeX5dMbOaRtk+k6M8H1l/Sour+j6Xmf5+FGpu8bkpqPyqF69Yprk9sfyDV2
U+ps+WRyQRAPp8SLWRXXggd0uSdHoOqLP4Hw3xuh8k+iH55ln9yc6G/gSLZJUrE15+jr2Iv4ayw+
/79eS8D9Uu8vYwueurLXgEJ25Jp921b22b75c/skyO0QL23xT4nhkUL3Tj7NUyy6SzLy1R1J/pJ/
WcR9LLY6ErQb3jzPH+66mb5LHjnNdk+tIih2eNHa6Ua7W7Foi6f/y5Dl2/r/bQxQg3ZYkkA8bFDW
8vX5jUC8/v99uuZRG4hdhYvcRDcGCNR5n8tP4fblOyfwk+0eAz+6sMS/T4Q6pHb2bsb62/KhaCcX
tbd86aXAMDI/jEhmghAW8IvtmQRhDpdmWTBmKrgTt/YAyRqB+95v+RseNZblohoptzq/7VUvdhS/
LJeXaS5d1sZqy+++7n6MIoJqEF1dOiqWR9GrVThbyQkaWdqtm8pth9as8la8WtS33a6o5rMXuFtL
08+NLTdOEO2xVu5SalKPjh0f/CnztGeEFYfCqx5Yf5wcY94GGszguKCqzJ6Wm70NCMFKu59Y1usq
8XajG72SwNCBzLEfhQMyAu8x+BmsFH11Hcv3MTV+JVEliKI4FuvnyS6/nXZ6hWD0143DY5E/Tlpw
czGE6q61EvbwnMLQNTOoEpa/syuDmFwmU9GN7OCVC5BRuB6ogfxdqoown+mg/PG4ZF0Xknp5JfCf
GUG9h7/jTYy85Lz3ERdZab8TvX0aCv4CUievJFYSE3qokFcmJEZ4wl6XgTzNeXm1yDOufPfkpcY5
qvqTImHGkzv02Y86i7wp38ZXLonkwgB1nwt5wuxzmjzgDgyqe/0hIfpGxDhex986XYyCwy133njq
E5zCW5t6uEOb4rvRyV6Q59GAEHrctOQ26KYiKy7a6IwlFa7vQr1GEO/Hqlgzqbss8j/hm+zmxbMh
WCCbBWopvIs5ARZ/7FApL51wjChh0HrqenVsErLI0VvUKDyrbNour/NSUSJL1IPohK79WOGaMYeA
40AdHfIUI2oOQpzToLu5MrnJVGFoXySv9S5wONNYhA81gRXZ1UeEiD+MZc6MqjPmO4lYJaCTWNsu
QqLhJ+JTRKb4zZHDS9UPd0tDFpl2YR10i6CZKHErfYpyjhu+XPZekCTAm4GPS0t29aTOQ1zuZxuF
2KP3kUQe6un6oWG0NbnBn93hvWc2AZt6pxigVRiSguDXOy2Fa5RGLKDhmXKcDfpf2vmnRV3Ze7s0
OBOyuViLD/2UrXOWlOg0GCWIdcCTaHbVRlu+S369gTSU5gRRpw2b0CkchidZZOvem/ZsgtcGwVjL
NxPhE8nMl9JXqIZ8hJpsX+n1PdKlJvzg/KtrF6a9ubWEe0hUwgjbP1pauY+N+TwwvBWkZWCSmtS6
U8QiePa2V1iCCCblU9SFoELD7rFOSWZIyGoWcEpY0QixPLjaup78Y+SIdm2bGHSGQ1XojxjEjvNY
HKwm3nWqgR+i9iPB1L1REUG/laj3UJhussZkr4jssAOJkW6B+rtMkGpK0lH/9enBHR6ggR9J9Nzc
vxYSV5QCfE6RugbWxifdxD4vrwD/tdTLy7sAKI7hfxv2ag5Z6ZGwOL1qWbfzAv0cBGJTbYhoOSaz
s2WqkDAQTW7DGO81C6hoUX+U8dKqxU9FZn+kgqyPdDNU9tGT5tv0KLzpirL/QzAwp8uqB7Li/K2n
Pzg8+nOlzm03PaMlO/lRcR1QF9TAnLP6LW/yQ5p2u+VTkOvamfOGkJ/qZ3QZ1YDfO862ekIgz5Ka
lmfZjLqLdYQIEj7fASVnVgXH5cIjKOsY4VqPJu/QEugUjdp2FO2u5VMYtzd/YabQ5Z4jg5tvNB/1
LrlAQ16nzfQj9IDFsjoafNdVt7YtjxVzQYfuhC3WFoN2NRiyPQ4PPLePjRjvLEyuRqZxBOpnpx4R
qdprNLirktPJwrGzlKZNxIBjhhRAHeo42+W3udGhKvgHT3KtYX8pPE5TyGUgmUM12jgIaRT4/6Qw
dqLlbSzH7UA0iUswOcmFdCSr9DSKTaEiphzxZXLnHTrqTUt6jSA6lhtoYw3aBp/U4hLCPbwg/EON
yJbll2debM0TOx7NC7v0gcNgkZy76nvRVCiEjPiC/6PuvJbrRtKs+0SoABKZMLfH+0MrirpBSCUJ
Hkh48/SzwOq/q1QxPR0d/81MRAdbLBmS5wDIz+y99n45CEmceJz6/GFq5GUkQGn0o7PBvC96ZCJA
oMg97BELlkj4ScXIpXtILH2PE/suCEYyA3+fRM+aDa4d7lS4w0G3bRlYGc3TENzniW5QwSgyiNua
q3dth4+aYy+uP6JOEHgyQZvog71jYQDw4bcafRW8qo47rA2HR2uM57KvNzinNj3C0CXjozHqfTD2
Wzt3Lg6L8SGXTLeGrTDSo2eiYB2jS8JL4A94pqeDM6gNtr1POuGNo8AjRo0FpLGhY9kkvktmcf4W
z+mpkyhFvi0XlVf5p2qJ0VBHb8yvUxTvJXKUZHJ+JNlxgEABNnNrFvpgjfbuozuU7XNIK5Nm9udK
m+c2jvaG9R4E0VEOxVYr5njiMnGpFDSJHg5n1X/NlXFtSEdD3gaDrzhURzO1H0j03AqpoC/whOn6
HX8xPyysmobHjku8LGqmo5v7oPu84/IytT+TWwbKxuXFEysfr+HHS87XaiDkBSzlmC1uuoRKYUG+
4kwCqZEl/p6Jw4pr5UvHf7PTaD9iqWRAvQtqgSWKIoD/T2LAOwPM1/I9s4OdU3rH0QgfhbTvjSnJ
/ugfY6O7VHgOmZCtebayQZC7WErOuFdjRokRTZsxKg+oZFbdYsnrTEYJmqS36dB3/SGKD/SQvCbV
+eNZbfKm++Y+Z7pXjGrHaH7bRWhoScfg1ZiSDslmsRuc6AIDdC/7eG+4zrENh4PnoVCKyaTuzXPW
ure0yE7AEV81a7h0JvUGqnRKq4xJn+NanKNAohj294GF2MZqsAuMu6lQt4zVOFrFSxP3IEXn721d
8+dAy0zx23Ilw+pYPDb3WWfXQZNt4VNrSYS0KFeaOrrMPRddQdyi6xxQjK2sUJ9F81kMrKr6Zl9Y
epNH31z6OsgDmRlsEu9c6GKHfppE5YmoE4oiF+lGnB8mVZyyxyVLKs1eQm2xVJR30wDW29FI1d5e
l/2tcLMTrIFDPZn7IMarFgBqVJzRVX1H2n0PsitZiA9xXByTOD/l4fisU5oeUH1j7B9rmR3Ry15y
cJ6JzVdCZDPj6yQdd2vyNoxoUsXsHaaClSkltzdf2qk8TjPG7yZDtSUr+T0Tib1HYVQmukKqYmKL
eqgT8tOzPni1hYFuX9vN7hyMHtykWbMgzukEAjT1/zk/5P+HDPILP+RfIff+F+JDLBumxr/Gh5y7
4Wvc/hUf8vEX/sCHSO83aVug7kjycBia2kBC/sCHSOc3pYjfMiGHOMiIl1iRf+BDbPM30wdH7lsA
9lx2WDAX/4EPEd5vSoCW9zBWmCilAA/9Bww99ZHx8SeniH/bV3whuIvCBA5t/z3bJNdFFVYofDeq
6swDCdwj+ulmx+g1O9hjMJwI68VSw2J+OEWN6W7sFhFbMMe5ODdw2WBXh+jjK0ZXwdRjdHIJqvvn
pzQnwca08dMm+eCys3HQgGbLb//xeZA7rM8rZ4/ntTshFKD8r9uiO9GyHo3uc9o7HKnplp0lEUyT
bz0VHCIGajaaiyTGVSZf/CpaTEcK2k8aMlArxk3s+dFminNzNSott3Ma4B2pWBDFnPFrq8t+KMKq
uFvpcfoXCBI+pSK3ZxiNrOW9l4nidWPH5XcnAEmX67neqJBtjKfgFKu8vZp9c6hDHxDW8o0Vvoeh
0zXfO3ysqjZPfaEwyuq63+AFR7lRZA6lkaKyrgVlINqHITTbh3GZunmmutKndgcRNo9RXuG7QoC0
VhMyF8sMik2un8IRfyT9535IS2TTTfgpnwmWT4k/jUyMNlbYX1Q7R7veGDGWDMJ9aDFTjVEX0BeP
x64QyCQTSUxVrVi6oHzYZ10gL21lb3IV9ienYAzU9PXabLwe8Sv7jogBE7FPxwSr1ZNooQrYU8Kp
gN486IbpJrKElKs0IwYnxHcxX5wQxW+OL2TXJRXet73f1OnFna/ZlOHz7AwEP800n/rF4hGDLQ1Z
2PogXKax3fo0X4XRPU3577i+eFmsyl4ZFaWfSMMEO54XXZmcABdv3wsTxFfWAwMYBmAmboqZqU5B
R1R1szFG9Fn+cK2REIyt+clNyx1kThzITrdvGgTECN8NqIvZa4Qyp/LQk1cZW2u2vBedROyDqp7I
RFQqnuNkl8kVn+dJeZzd5QoWibH1UPmy8Z+8DZy597As4UW1iPCh2ezsWALD6vJPVMr5alAIYP/4
SZhebkkSN7bp1HQQ38kHB0+LjY3FXMXftjKTvTOMa0l9JWQ/H9IxXPMimFAEkTQoZbGfifYtup0D
ATIgChaX+YyptKxI2YqV2KBHzLdDySYsZueGS7cZV8UYIBqYagS4hRPtfO1dilrShJYUlj1y6K20
qvSUKXm1uKn3sJcfCo/8zaAs6Lcma9xzdRn72WnQeS4RPKEn5k+hry/xjOspks6Dai0f1XHprWVV
3QuaiMcAbwtqQZh4lYkHk0RCg/kwrJ7aZXbmdCei26yTpIbYOHAC2J9cVdb6l48PuiJU0W3mm2fN
7j7WHU7J3Dn00I+eB7y+noeLVrmFOKO9+MSkxN93kkDqOtZ32PuRPqrE+b1K0AU7SWgfsRb0XEYu
2GOf3VDEChWBipgPyDwTchaJlegbL9sSAG1ulUVNmma/x9ZkMuGVI/fThBCuJXvNJReUO69b9x5t
8sd10CYsQ8LWXPlI97cINLuNhRmIrutr37OFtKwh289MeB2KeiS+FRMaZEUgG9gQuw7fDnonn1Rb
8yEgxu6qPfdJI/SgYsOyHAU7EVW8rDyoAkPQ8jchBrmwhtgGMmkrC/A22Ge2i4A2muj/2+rRCNHn
YJoCwDl5Cdg2cJ3NbLsEDaOh7TpC3Ng67gfSgld2xrbELQl1jJX/YyqrZ4IMx8fQTwjcNO1bGFft
yQjETzueh0c7rsbHOiviI4caXJXlv/lF+r3MB+vEZULqnOqjdZZ4/eOQZN1RO8W7a1bNyTSi5pRh
tNm4BHpyi80NBTF2hIPTOSdU9xVsP7c5YTNvTwM+tL9+GLP2EAc1WswOkloKtYOUyxrQqIUJvpe7
KuK5gzvyxhZkGccLFPdZPHANjda2dkhlh2h+yEhwuPQu0os0iQjwE7SPSYdgWmJJGKBw7DRk8ndI
4BsQSzxVQ9S4+JflCW0ia03v90q22WM3pODxMw+nhTnme6XZTlpV8twsv4kfCG20n74iGi82jWCk
WgNTFJ74alcmM/PW6okw6V+9iE104Bdksc49nOlKGI/CiMKn1MM+FQY43bTwzig61VvSNVecKcn3
zhZfFSHFr+k4GjtW0XhxKsRpbu2Yj2znc5SHnX9El7/XrZ3dcgN+f8v069wrtOtc7Fw6oEIQMlnk
XN4bmoYbPwXGPqtiDDG3nzFA3yK4RHkey+e07DFfq2S8k84sj2VjtrRek3PBYPlaMo9YTdJMf6C0
sQmu+D6Cx1tB1KmesHq6gE5FcSTIyF27LV9d2fi7hXL35VgrzhpXHN1QYstQoriboXtuW2A1jkHc
I39Rb+1KPdbcUn5e1ZfEmSCshHKuL07qBevcdSAuLJ9OJk+PLEw6ttWoQrmkUK1+/PLjg+Wb3dEc
6URMwLJUVBorXDyIHfVXc4HdQcarzD08AG17SWbRXkK7/1HagSS1jv+UZyFjY23DVyETNJxtZl9S
zx0ytUotRAQUIXF2kWaAggpmwU57XncRfcWu2Pz4KIsxOaQSbyQ6sK3FbG2JX44vZnEM3Sn4UmfB
zVdcokWZvmMpgNcIBP8cwapdxW0J9oorbJ0ULJmS3hZrzNSrMTGcT0HBYyyKp2Djgmjfp32Lpt8Q
/RVb3IPmnc9rHR5xhKS3VEYnXQu590y0jQyecdOT7xazg2/ROp3NZmCglcwIBB1kS26GwmIGR2gG
ZKQbhWWd87FnXNvegmFwH0ffPNhRYHB7P8QWap8oU+59JIJ8i4/ZeKBaMeinLef0l7L6v6FqfuTi
/FqsklZHYUxGg3DhT1Mx/xV1Z6bczHPGt6kbBxWdg5PCyHF82gPnVnmpuYGY+qgTT8Jq4wo0dzrE
OAM0cgLeGnzlofB7aXTjRSAngTIbbr0WflHvjuRy+8OBeMPPEY5XmBnM1aY8Ba8D1yVr81PiUvcw
9L3qFpZx21SHII66rY+HeQNZJApNzN1l/UDNE24Q81hIjj7PeYtNxAf0/z+/EJb6G5Sdsh2+vk3N
bvuuS07H36Ds9ajgH7UxLj6H8X1Ppbe3cZyCnMJMrgNOUxUPa5UazIu8oDgwCQQHLDSg4Yr7Oc+M
W0qVRiSLHd/xeXLGDNbByE3jPcLVwCK8xJieBHsyfAdycQEFyY693BJhUCZQMAkEBDhdfv2oYJRN
RVTYdboz6EHXbuIQPC4Lfyu85CeFmIt22Ptkml12Qcb7UyHa25deLE6l2GFMtPd9b6lTaGd3UaXl
ezw0hyLyX7oGeagXd8XNqqI3NF8Vnib63pJQ8/tkdnunt+Kz9lri32yMkXPLPrPxv7bhuA2i1vkm
w4K0L1cfgrThUk+hTZSIwfKyY/oxlN4WIAYlPRW81Rd41r2Vr8yG+oKoeUbNq2ph0doTEO4en5aY
ZpAmQt2aBv2Db7YMiWdQ4OB7Y7feY5djm5R22RqoyMFJHILKDfsbkFiMa33OmDun27cmnDwV5nHi
yH2IAxl5iIYDlKdbi9ZMTjFrJ0lHckoYuNeOPmJkSRYAICmmCR7TvAu2TrnA7Gq/2U0lQO6grx4S
kuE3dZq+sYjGl6rwjjUdw45WTw3ebwQ4qRD1c+Gyfzb0N50Kvp3C3xuCmHvFMymUDt+mki+ZkbxK
XBno3Y1vhkRTNEJBcdnTO1W5RqBO8HAIZgiU4g1GVHTNSQpfBfG7O7nypcAz2NmhOIfZ+2Bmj7kh
Nu5s1Sy0qXpT13xOpx85qOaVDNAjTMyS/+db4wN3+eszwnMtj5hOAV1b/NHw/gWHmTk6tRm4d5uJ
ZcCqDnipTDd6sFCNTjJ6gYI5wYTx0DIGXA5UCTAgWAfNdAslYmPVz58Mtlsz7ki2OmOwK3P1pDPk
ewTmYL84qoZGIB2PQZcdxazxWfRwK+zwJZvE2VhOFHcuwLSLZjpNYfGJneq7P6qvzM1wp/UIDK1h
5dVIXBzhMO4RTHna/AzEsloNmoKYoDKsiz7OmookER4Bq2QZ8mR44m1U7VDRa44ZRPmdZ+/sFKtp
IMQ9CSH0fLyWy4TlT8T+36IQ/vbpvwg9+GWS8y9JsL/8qf9D8x6PGc2/Hvfs6q/F72RM/PiIYljy
FpY//8e0x/9NSZ+5jSMpqBwyE/4JizXUb1xiCLDRSYHXcwgr++e4R1m/mZ5pMgoiiY7ZkQss+v/R
Yq3fbEXmJCMi27L/U1qs9euxwbBISs81bS4suYyOPuJ3/nJzpBV7NLoAIBU0NQeGF842+LhNIJpd
hpjJbKZqe1d2bv/M43Ecii92MqBY91rM9e48T7dx0sOlRCn8b880Du8/b1y+mwWXbdkwW1zH5FX8
W8KQmRu6bUosHcXSFIdw4TYqaB+qaDIfS5aUJXCLCqKmnWDTRfrtVz14DWBea3/yuk1vtt6m7VR6
4elkbf7yDv83lYfiHfj1myO0ldff4omCepba49fKA06rm0Q15JOpB9qzHuKOXicsr6GW87UUtdzB
6FuSFNtNPEXlDVR8tsW/DYlKpcNuzEBaIaoANAJHczM3xLyNYzedi3RSz1Gcf/Nr557J8UHWbHBq
f3KvysgebARuTz7rpHDIp3OUIKgnSqG5DwG6fJ9ZRtJgG47ony50sulNsz16Ba91QoqHdbVrxfGj
SraYJXC8Wt+qaH5toqK/t3G1pcKIMeCJmZaFDHkfPsdBhhgpdIKQ3e7yF7ub53+T0/eRpvi391kR
tKu4U5b/uX8rXRhPxGVgprDh9cwmsrHV2pz7+kY9S5ICSE8zuiW2n29TFuSbkKXgc2rglVWvve7L
W1d/1ZBTdoaXW5danQKqidcyQKPmWlhr7CpBQMEJfRx1zdySk2A7I3fnbTGbfSaJUDXAJdljBBwA
slA/F96W4xmWnaX9i20N0f3jg++H/i6mBwYxVv1bPvyvSTfLxe5b9B6mUJJFKJl5v15Pdtk5QRtS
BvzxpZEAHm3mNMNcvsFecm81vTnxPy/CD+1XL6HFXHZS5pDNx4+fJsdMcm0Dv35MkyDaqch6+jdX
/K9JXHyHWNV8LniHHC6iI+zljvjLo0KOkq7eAQMTRfX33szap4Z0I1ZlUCgBtJ0mrR5w5RQPdR1x
giGOvzPOhMITDPfOaQ5Z2mIKzf2kYAnrP2mK42vu+F/4u86+m6b6mrrYQtHQXy1Yl9u5h3ETwite
lUi3riUouT/vmgHIxBF2dLHNqjF6HkWLj7PuLlIiJwyGix3FCoEjuydYPoo21PWCFxZt1fuM6nTd
NXj05jFIdxywLfUdIpW0OJo2u1TXqR/7fizudZ4/xzPSeQcVD3q/4rufobL2Rgv5QRde/s3r63u/
PlNcmk0KeGG6DvWKshnm//oK51D+qQsc2HtDAhBuRBxUt/5tHMVjxamO4AiFH8QiQa3cbAJBvrYx
34IUYknYXuJSmmsD+/4FI/AXL4eYEPT5Vavfa1fGV9D1Yi1LmsUJCgnIQPea0cSvOvSSm15b3+oQ
oZwalzVyJH4SrQIwQgTvBDeyXZs7ArUsyGFYFlNySFauOVHha5/+u2IsCKJvHSzrKP7UpbRrce6y
7iUyEOsjngAIqZ68xHtdllWg/b4gwnYOoHm9zUgET92a+xDfst1t0xw7JrZae0H93bqF2DZt64jy
MkZu4JrpFeiJ3lgSnyUOUEgy9CHNUwR/RhMpsp7mCls2y3kqVpTM3rcsSXjLsuc0Ct8MJjmMSCIj
I/bStzT5G9Zrk9bPrvXMgpFNuO+SGWThF8OUz/4tecyd/ityyyZv993Ms6JJLZql6Gc/xPITYfMr
N7dAdEl1nn3rwTOM5Oibsb/WPY7mAXvKipFqeyUpjd0z+bfrpGyKx6K4CtNLnlR6B2bWzg9B77mb
nDpPwyZzNJJJvgke1tbGMIgsQSwXzCs2AFsrHMoHQSqC9oyvpHj7uwbZX5pO1Hu6+McHVjtMMejA
SwaHB7fP58/C1yegtCCIpZAnOSOo8EMZPjVRMmw7P9J3dwoJGsG4ebHKxj8UVfHAiJmpIECQvep0
8IArgGAUN2verGj+GWWe933Ay25l8B4ccWsMK7p/fPDbQO5HaJjMrXBSWX2ACG3hLzuFdBgmNPB2
4THzMi8n49Kx6DGVP2T6phFh4z2FcJyOU/hdB9l74nfll5iJGzTMUn4K8nhckxQ2PHt9wIwEancn
i+ZmAo1YbFIvTY2jM9S+uLjBycok2Udm/y47Pd7gfYjXHM40JPOz64/9Q4sH8SXu0cw6lXxLK80Q
jaF9FbP7qYyweTVc/1MzDe5e1gwYdRVFDzOHlO+3DKPYsNx7aEu0lyXi5kKugaH4WBRTSBfCO/r9
TG+J7HydxfjDZ8+OECxq8cwYK1pHXEM0VuHX0RXll6ASjyVZgA+2vcQvGT3xGUVnbWVb//z4bElX
VH/8xgd4e5An8jnYdoDENk5/fBDGrbLDnFXXCDI2Wu5xCCXxian4I0CVB5HmxR1ZD/YdyTwI+5P/
5ge3bEz9LeJtZD4+lnjlt/e2we5NnN6wBr427exG9FzYIxx+bNr12pXAwv74QOIzxqY1YUBdX5J6
U3Xt9c8PjQjSQ18iWPcr3py+gS8u0uFz0JjOIeFbgRoSLcLTCoyFjOydn0GpIOPgAtXYfExMfkAR
6u4oWE8dXV9+iq1HI25/uHm4iM7Tx2Igk8mF0g38EtKBiKyLVVniq4NZcYz6b9hQgpVoZ9XsmJpH
+9o204vWUp1k0qw+PiOjNthoOY0Pna12LDwaqCCxdUl6dS355x/bSp4bEtSOcbpE86RTuEvVXG2g
I4qD5Sc/m1yI5VQmv6hSb2WMTGdaWKtSTp+BUVqEDUwEagUOVQVTD8Spy1i7X8baloeEwczzTWE0
rEXVPDw1yehtwlaiRe42Rubrd7Mdflh1A3NmaO6RTVFpqYKSR5jZqfK48AKdi8ewKU56rNunNHYg
Ttd7fxTN08IbaVr/CSHIE/Hx1Tb2y/ahX/aNNdgaDPkiOCQ+eS0xu4udDj0skgnje0LmIAXnv5cc
wpePNASBSAqFpTlZxBX7HZmVBOZ8JnK+QEA0rEfpwux1hzD6nPX+9GVX223xovoWa6ZdGrAm+DTN
2YOVs+c++VP8o8csf8/nGZjiGB5BlDybvZ7OHx86PDJ7q6yyT3YLRKvIu/Iy1hlMs461XshkfS/9
qdj0o01hMUjog0kc+XvpBbDs7PKKPZSC3IklT9ECuddQmAfe5RCrjfzwdpSnWrbQjee8fzKSML+w
wX3rlYNfyei6J1QTKGWZaK+Mnn67l1F1nEFOnAkuD9FIwr0x6RHOQ92P+yniuPZhXp4J8wGGYiy/
/Pj841feIgnzrHQ7ll34kMHS3Xz8aNgmSReTb7Vd9V+tpGm3njcQX4SBLKwFuhtWczpGxppTvGwC
gIwHu6It4O4AYZEuzHqL2b+2Z5oKDqNdngAGCbJpQA+e1vtwsXF+tAgzMx8vQ8PFfbztxSyuVDr1
fmY3WS2cC2OcXWbSnlpOuu8fPyehqccu8fIHl4Nk7TaIC30mW49znzI8RGppiRa04aDt1wgc1ior
OtLGsubuDydhgeaIM7zilesVlx4OEHvz/mRUeXkRZsEDdsInNVRR8UJYCbtteHUkvbHhCt2QuVrE
wjp37OoZTCQzEesJILu3mbY5z/ZV0tQxt3b0MtflhSMNOf8SIpp7fk1ArPeoR2zMCSbaI3hpOq3Z
JtjKn2+1NvVj64Xnxum6S5w7W3JL9Hvep6jEtjYKpqnQ3kmOXr1rPZXvypJ9PXOV7ObOLiQHA/FQ
1E7PPl3dlbuxfAqLHyyenLdUznB7xzF7qAUW6Dk3m2dDRTHSqvA7JmdIccsfz2sRn0J2nGDBh28d
O9ZLVYnqOU6tL+UU9xe/jevnDrkiSVIKnolV7jqvBBE2FptuSH54s4k1Ud6TZB7vVUswlEOLzKmi
JyB6cyK+QzGPXnCB9tsIVmRYderUIMGve/IqXEt7V8xxDMdTji76xCyMql04IDdO2haXFQDMtmDn
yzTjPINmRmda7DO7fgKE2p8oUYYbkmFIZz2ZTb5mE02uRaQBUI2pvRbxM9q/JJJf5JiEx0F4fM2Y
ElHPbbzrvTuRxj4yfTriES4QkPH4avqUpll9HdiBvU5tf2368rGxDG6WoYF5Nds7aC6EaFdLSkOo
Lg0t4aqNcTOoRjw7iY0TBwYzr10/ZztnDBQRTO25klNM8hRg8p3ba/Ra03RFFV9uPYWfGkjSN59/
Jwx7dkoesICIJMXcyLdjZ+yAZ6wx3g7kPF6BKGx9k9bd7fL+4tRuso1bcstmPd0dj4JZMiwszMQ5
yE7uOreF9Uz8STpUwW5sFNoVwgdI9R1vXfgUdxY7XN+giMXjA9PEwPXnjXvWb+x8F29UiM0vZw5d
qYZ6r97aHX6LHib2+NNITHsHQT0wo4tlgyooKe42cL0BflWcAikoRnOavpjEyD/ZLO/J8JXlE52r
exKsD3Cl8K10BH+wb92N2tbnNtW7VgTeyUGmPWXm3o/wmUdDcacV4TRkLrmpz4jqSdpdhLsZ0HDR
F2BmAuSchg+aCW+uLlmt+90XVfgYffPsR4cYVjplfBspzOqxK3YC5T+ZCJtYw7qLsa4fxuz77Osl
e9K8FPZMjh7O+Kr0+s3Y8wyD2H3AMX7B47FucB+v3Imr3YtYT0IyfrE6hOvKf3c5W1Zs+gUxlNI7
BFb5lmQogHrfIJgjooxJa5fp+JfaxoEUqyDhPHxnAMJTEuwv+Nt8Byr+hz+li13GJCPP+qRy1J5J
EtfnyNDXzvQexWAaG2EH+pAteucUj2htvbqtzXYHKf2+apJ7gu5rGwvnZ8dDZBsJTF1DTbU2We+F
LRDJN8ln5LAgxUvyJyf4Q7ZnBDs2zNmmkPMJFtew9Kb9ZcqGhyZFr13f8KPn9yn9ZpiJt6euG5/z
wvxivpJwYEPhHjP46AVGjsbemWCZBl3Nl2vQCzgPFVpUFwqLLJx7p8by4kEWgWc+f/NwtDdOFWwt
pMYbHLPqNAJhx142MWaghQK3mGmV7hACj9uotZ+siQYtxeWLdmep3wvF47I9DpEFylwvS10ylG5J
6l0bS78onyAgp7JvSnfVKVsQFz2Xs12PDb3RtIWGx6SxmM5h2I6XBSBtEk0tJHTwYZp+JHG6F4t5
S7aEKZj4wlmk1+fGRgNUUUwmtlEemfK9EpfzMI163vWdbW6K0v+RkFsBB17tzCaH3/fiCuA4USu+
hCWeuGrhPQQJj9OQDVbXgASdLO+kp3md9r17MOcBErcTOpuQFjOb9UuY8tMGGTxFGzE9oSs9PS7K
aNbgDaX+Kc/7bp+zgy+MwH/2+xgst9k8GSksTxak/tbLvw1zgW0r9GxE88yaRpxlJosh2BKM8o2K
zEjT5c1PuEnIgWUojMjeIwBynrmEkQUZKwKlcfRyeDshHoE+BlBYVcFK6fFQ9zz/o84s965vfEXM
zr7JJRhaVfk5awgRzP1hhrNUAHhx4Cebqjy3I2xN1r4gZDFJZfY5CGXwWGjnkaLKFEb51ZPe40gH
J8rsbS6hYDUYN4F/hBts/DABPaoRIj43cyJxH2cMYvMmqwisopkiX2k/V/Ai7Na6RH31e+kPHI00
VAt7BDQqERFFAErPHUEKxW6XXoGcYQeSb3bpL9Aldl5ZkI2HqB1/h1JGAk9fHVM3bDazziVMjRth
WQuFofhuWuopnAjbQ3+u1ngr5cYrc+ZCfOdwFinuTGsz2tXEGgqFU+vzskZwE62yvJQNYom0SBOy
1nM4fcwjAmwNm5TNOZGn/EuIvldjUV2tJDAPc5qeU3Ckx2ngPVP1ZB1sU1VIscRKAoE5AQF+ZyhQ
wqX70lgjdCeD+CpCz44Z/L91pfxj2CArH+TcbYs5P2gVpE9F6Wx195Y6QJvyoWTdOKtHL6BMRpM2
rUdRKEAuwA9GVrgrXSGfDiy1TocQN37UTCuGdrBnQO6sC5PXIG9yBt9WjGIHxFIGAm8FBA7Mtgue
yCD8afDGg9UT9hDltOi0z7h5p3rdmbi/6yn+XIO7Q6v0rQ0ww3eG2LFWrdZwM/0diV/P4zjnR8Nu
jp4/vPcGBBv1A21ltVbdukwiuAhEu9ayXAfQaGYWbwZQBpwF1lHaWCagZSHQGcSxU2+ZAKSqWKit
Uw+3ikn92kVgvSrik73JRwSfyL1gsPDkYnoME8zyXmrBe3Z4JIgiUZs54Fk2xNuoS64hqnKyGYJ2
5Q3MhVXFUeSZ5TZMxnndloAJwoaz2zHaY9rQs+gSOhn1PW7qEUS2pfGVLyBpZwqiA5yyo8UU0HEi
JpCsGwCts4Ttw5VWUfY6WC7aq7lG9GVrUlKrlPDUstvMLXkbg8aYsxeW1eyGnFd9zIl1l01zZjTk
XJne1z0P0liIcqdShvbS1KfWi7DgWOPb5HPA64LXrkOkZ3u0aOQEQfdz4fmY0EoGtoSzTIaNacPU
rC0qo7SD064oawcSLUJo9ID9a8XzFLtPH/cow5erEvfFCD6s/wIf9SxF9qWIm3ZXFgbfgSq5VCp5
jQC35zjrUUc+t5Mld9IzO264dT0HgFWbeRup5YHGbkMCOx9s1KF13pJw8Oao6JuJNWITx+1LPrnP
bVd9ioouWNLK9JYmaQM53tqp2bUOIXIC9GscDcFVcj7svGDE/zu4B1n0nJhqAdYp85tg9LWpaouI
Imcp60y2EaFMn9s+2FGcOqvEwQ+RtvQOM3XQqsg8GJReuq0H4FAqRpU2svaWPB14+If0WiM8fsG6
t3EBerYjeTJ5AbiE9boRBdjg9GxQurnFNSdjeUIpu7EMeF6V6xqnPuIZx66Ze2jqwIyArHLCjLCQ
3iW/2+ZMxdq79RLy67hOzV1q8ndQd8F8bE9IQpifztZ2sNj7NzmtLlgw6lkHOJxrHEigA7o0FLzB
SX8qA/DPM2X1pcnLG0orSkgF8SK2+epzaeC8x30P1/FGpc84UPJoH9yAqWEZr3MefIBtBhgvB20z
wNF61Mx1G75Ci26FLDKpp/fKGx5MzXQlZKbLJEY9NtN4j7z0FCsY1toQ1ZZ6cwqMfSaQyMGXvzpB
d2ZJoHikLf6xWMP1BiyL3QmhhOXM8sYYf0s7++Jb3sw8jbOES6mCzMkGqMZtwZTkQ+5n2Dhd5xrC
IBB054QmGgh5GmIVrT0CI/RcnBX+dQpzHoD14B/CWZLc0bU1JQyqysClFRMBPCiSLzapWftQnsaV
WSfZSbbVe8X7cx1tjCgqOgZGUe5jIxLXEW5gP+XJqW70JrSq93asMaktgS3agcZnmTmccetEGzl9
smvcpa4Gm6BoL4OOB3DThyiaArw0qSphLiP9QzC0dY3QuglM1wgv+lXtQI5m5fcwOg+Exaj/Yuq8
luNG0m77RIiATQC3QHlDUySLpG4QIiXC24RJ4On/BXWcmHNTI02rW2SxkPmZvdcOBtn/xAKFby+S
B4eU4sGZvjSne6A52OhQ82rvwfe4/JKx/i11Y9h2nvVAoQFLtd75/TUZ7A/ZNr9dZJ0BrtYpAs8k
tygXvxVwCISbJYyi+egN03GYOalF/Tq0zjfV2C2n9+RiHwsBtO1ADo/zubJRJEoBLx7v0ol0Movc
S1uCExnWb7JV1SsrHqSgGHrENANc1xeCtyL3M5tzN+gM+mMn+zuU2W1uTZDEoYiqhyZytuNcMFb2
M9ZvYwAs6lSL72ayvySO5tCNs5oIkpp5bXWbv13F80TuwbtRzgLptf7aS9oWZz6aM/GXdPEzgqZy
k1GXgWng28x94w+cEOaJxisjMD53nONjidh3QtM/aUm5TQRfZDbDqJRcQoQZb+Z5IG/CbbAe+Ps2
19/6GjaGo68PRvpoPxEH0pyiqCYMEsUoxrfitXf7R6RkhA1R2U7weXu4zTt0rM4xavWXIq/uhYuY
qlDNQ7fqiDpgRpR+tBWD1lmBbgPcj6P+O2/7O9HrjH/Lcb38bM6V8SWq8u7qmBqOWPChluuQiVGM
7FBIpNwNKwNwdOrTJBNce6Px46eCgDh2tUhXNu4kdzkLNdkhzStAI4XSRkkCNY+jg0gIZJMOGXj2
F7WO2nXJF+ukrTWR5uJ+S4RAoSF6+5gwlscSkW9r1i9h3FGXau56v2YPUATSYzaxg6u4XcDh4HFq
C0rzwlfRQ1rWf3vAPELJq6arXTY59575OV8PNLjCmkSQ55HHUY1FN3H6UJWg4aIEr53OAfbctJGz
SZ4IkhmuiCmdfcu/i+plx3dbXqra2Ohp+2uKNLybnsRRSvKmsou/k844QSfGlPaU4lx9NPSngScF
UwyWywBlbMx7zMo3PmTZrE/VtWMWHsaCpry2FnbJ5pozEGnvkZXvXAvZfRVp6ckR07s9jWffnRGE
10m6S3JGwK3V30hobXaa0cchtIA06NmUXySIBVCsB1l7+AiC3O2/epm+CWXnN3yKFQOF/N7Kadov
JrTJTH/Uk5ng0bHjkpS8J0WiEroclWLk9RiaGcM9aWlfo5G8zgm39JL8tjvmqQP6LcjiqGnZQrhV
S08UTfjGFgYfUGraC0Yh3BqgWcatSPvpS89I+2AEgv7VF5uqS14ikwdH4qQOeL+9F9ct/kiPBXhb
LB+Ak84iXzwmtoSMn0zGioHeu6Btsg81W4yDuxeSZXTsJPmuTlvtCRwjYMuBMpwk6xtq5vHc1dWt
NlkA+NKrwpzEdZ7SEJMr7iCl9rbR0/5LixEBvtad1qARrpaJTjAfTqhHsg1giIJv0C5D3vqTL0qm
fsb0MLr6SQzA9esJX+JCEp/wODxjn8mCR7EEGrfvsNdyYmVrwMjOG5AKsDLegP9BS9b8XveMkf1h
xU16wORJKCygm8XW3lsXtGlukqrpTeYG3c5Pn/j1ASv+m1nBjRnG+Iw2YgqqihahKizSeq/WMJww
RO3iEQt8A0Zedu62iYjpwL/csPMLBOpl0LzxazREH0QIrBVz9BMzlplW/OfYE0uhcbKAqb3qxnM5
Oh+1TVoVDYUKJZnH2oB1PyVFh0+I/QvFN6A4sPvec1T7uEOJqcNCutzmmuEzdeyncKn9+YoxdkQV
b8StzsmOQdHzAd+2rsXVWMOzRAu2jZz46wz+0WubaTPNxDHMxrQze+891/vvou3uudeg+pByLxkd
hcoz5X5Km6eqgKSZ9iujIKOzGKlO1ETizJi9Et11oyYNI6X1CCOdaNezr9uNzbZa+ycrx11iQhPO
EHozT5owumakoDHsIia4Q6ViWi6kZ4LKAAgMNYwpCLpOT9hD3CAmGuCIPsZNxXQsww5ioj8FkYvu
mUNXLVl+sWT2UFdrKvXshqAorECppt2w7A1yRqtBpBqCEgJ7ikZUimOxK/QWMOV7krjPbuQbh5qR
BGMJLATmVFNkZrCq/YnAPsN8QQARn0jCKkO7iF99mrGN4yDgXGaSy9DgboweslmKGjstLBJBUY/w
/NrhqEt3w7dJLgnH/NVgsKeRekWwAJPGyavVU1PJPYm8t4XA+MBqy13WQA4DLsSNBgZH25USQRAz
P0MSYEA7cpOaC0a4/+FoIMRGJmReMNIK/NL4KJgrh05f5dssO4MPrK6KlI/UZJSkv86usU80RgEk
gOU7gpQ/iwVbWNFGj9Ma/zj7FwahZG8BxNzUXFd2HqQRoOn0yyR8et849Y+Aw8aFpkdbqN7PA0ei
LNiv+m5hB32/ti5CPyYe1Ssb0QAxm7cXObQqszytwVOFk/7EZEEBBGEEFwGzxQWyRtzCK0aPe1ga
HEkmZuiwLccitJZmoOtglxI9TWb0NXbsy9yaMVolkAQU8TLvYzn9ynCeD2u6FLrW/lQs+VnOBYxv
Pg4nNSj4HrZJxGAa7TOYEfUs9lBmKFKAji6J+XvQVim9XtwjQQ4VE78prjdilMQs85XM/TcKOGIo
XN9h7Du8JTwZjkGV55qzeTWt4pJs6tz5VbCZvmPQA7cGjWFCmLnPGFxu0VMTrmrhnYt1sQcVxIoQ
0bmTu+ZDXGNAQYXiYCg8jk8ELWb7mRlXoHrsRGRJc1ELBM1SdKGwEQE1tmuxYFL8xyoNLrj/SIyo
3FuEQdFLbuPSRyeU/NRslqTpMzKwtEB2vf1S2Zi83Yy7kf9V6LkpG5JN13XvWotFz7FXWBfrI20s
e6gindj7VfHiJNlznpdIY2e2o2xZtpPXGFt4IdpuOS+M5L3SYylWZ2gtMlbpA7Kczse2KGISZPso
zU+yfKeCqnDJjqfSxo4oWKLy8Ga7ZdKOdbv8dmow07FO0b4ELHGCuLTLj1yyB87NBzr6dvSvBc2j
IeLvpCECE2zkFiEz0VXce5uhM9IdW+w1TMxDsNbYfCJXb6f9l5Z7IwkmAaCl19pzKz6y2BDoBlF5
EDDuPKq42AvcYrOeRiRDOgzNxEtSMhASblNvV/EZOGx50IFgBjNyEOlpr30E8crz63ELeScJ6VCr
TVN0f5sClo1qhyCN2Sr6TKT54x9QUuotGItlP3jgIZoaEUSWklPPvvfYvTZ5Aneh8Y/EgZJ4PBhF
wKeJw+Q35p4nT9kTpOCJZqujl88FTxsjzC3uFFLHZIJao1KYR5P2inwP1KD30co2vph5x+wjiklA
aYfHYkLH4Ys/paxcrOvyd+y/AKJGPM81iu1KwNfQy/vS8blMHejlY5mMD7YfPycdEw5JXtZHZpZ3
zcEm1ZDT5PdsfJsnm7orxCe2gMWs/5BTiVX3XQLdMsmBsHBLncxmOes5YX8DfXoyfMVOTCEHJBUB
D7+SUfqHYG24lLBEBOYb3ssz988FeGW/0XPO6lQSbTbbP13iJUcIO/GWrUfY+sRGOSkGfMc5qLYu
tvEwPXW4jQNXlADklGYcQCaem4HMJjw2rDJXXDFs037Wfs85IzIvpp7KsbdiWEHhzXHPglg/5V06
npIujraWUtuhJw7cBXE4GKRHmAgjbPkuKmbHSw04fIHiJepdU9bQKIYUal3cYl9LKoxRFRNhw6Pp
1W1Mbzl8jGcDiU5giDUvHMMnEydt12m0HcArkq2d+CSZcpRbWrxsUjIZcUG1JDVr6bHywKrNybmf
3aPl0F6BP1SbOqu3YtF+iix9ItVqP/HB3mGnO2QLe7Z6ank2lmLL+AwXKajQAOsbqIsZ88m0kHni
eyjianKPunOTq18cV/idQXtVfss9kOdQD2vHAlDpmVcp8QkVPV9qvxuc7DA56RrdSRlg6Yx7RcTV
nlHTyp7EHXKLLllpKtwbcJPl25yJ19kHuWvEuAgG52oxydsgc0ItxYw4HNepLJScheF+oFyvPybO
/KbXu7ljNUcoLnNxj1RrbysrJIdFpn1VRpaETSLYxNLSJRiF4Yl5xC6xusjJlDYKF9M6vLtE65/Y
G5t7s81+p4v36DN2YkQTM6012T0P9a22B3AgebqxgNVrIzmKrDu/lMqe5lrTNxMdH8Ji2kGdiMck
m9fQMXCWNnVoDFJV1/Szng0nN7FZX/lmedGc6AGl1I1gjD30X8ousXwM/KDrRMcK+uGuvWxHkrQ2
BLZmuVcodekG0QbUo7VV7WV+7/vlocXSUtfMpMypA+lxkkNy55ggUwFACKwtdapkShhdj1dR6RxW
KUbQqbvatn8qFGtbmXVcY/O1N5rPVLMuaQHViIXf6zJm1cnGGTzMmX8UufuntTP0cAaFbsmsPBhL
Vw8RiEiUYcO7MGc61Zb7N0tx8NSdQpIXoa/BDnesdMbiKc66IBH+HmklmlgNd4RzKdwoDuYlYvjb
DOQLlgc9bziTkG0d6H/DCK1ZkChLbieBtEefS+JVRd8Gdlo/OUCLvc7/TXG2BJNocMH6JWIjiq4g
brkHjEVvdnBxWOtpO83WxYbk1CUYbPNvIVINNz/6ws7/nNpVe7ZOTlF+Y4qlexoQ5VXoYLiMKjbS
5cA95WpPnTD2QiGDTBafupF7DAnBCbtiwLhRO0u7e49jqJ+QwyhTXQ8Sh2B8gg4mdeYCKVB0TGPY
NzFbtjmmPiv9PkFr6eCHO3hrbmnZat914qqgNpu9It+B4Q4AZo0brUVVH0xT/Wgw9oxSUtqG2ml2
GcOBc+qld374a7QGDBxztG8TOUQGwRkhU3KiR5A+0H5sooiTNyNJIzBUkexZjkYbluFhpvBMqynl
IbXLczldAZIxGVn+lqlx5TwGe4I4k2fgVy7d994h9srDGQ0UmHg0I9vGsm2p2ksqwOTFs2HLek31
7ZXOU9rYNiA+lk7tjBAptwiZyp4xzTQ7fwJojwqIqExchntGPPjHfiJZiScmskbr7kvWpYVGId0z
ETZGmLxluMjIefB0so3KnF1zyc3RJ30ZaBmgqZmUL1OhhzIjMnopoS6ZM2WbXsQ7OrhXo/R+Lyu+
AbFm0MOBQEFSbBDbn+ijYBBNlksYRvWn7cSrC14hcC0+gCw99wlhnjZShHTQ2eQX2DOVS8JdJuBD
GYzllrJ5ZAw+zk6774oSbY8Fpohot377d7DMnVtJe98Lg22FB4dt8IBym0wR2f0wjPD1jqvGBzW9
Pq42xp1QZ6QmIoJRYrSA0xhBVeNrtlP5JuKpI0+V0xsGJduS6DkzDZNUFopT2/vqLHVJ1nYVR3m9
dcH71Xp3Jt78J20xccMa2C39WSbRQ9IgmUbi8ocQdvyf4yeFGRKlaSKhAQJgXEmmae2zyrKveJ0V
cB0R0YWiaRN1LZsX/8FM6VuR/bD3yZdy66uUmOylec8ZM2L+BJzTMR6P42E7WD6Epd5Go4ChCafk
e9QBMEKvjRmqhqlM7M0BjMIZ7E1JS9/y/YLyJaChh1toXnIx3UgZHraQs2cCDOCQg3wImllTgeX3
F1ySW6kx99SI2QT7cW9ZkrMi+8iTH7NX8WGauNLH5GuWSx3mLo4Ay42+eRAdwDxQpn3c5UGD0iUA
s/vTrgkCSU36hj0+1p62QXZ7JlW+3CkHLq+GYT8DmphJ29iIxvqeybcNaGzoeVGgK3v1vx61cd09
D8tb2SdDkLRTQtJG8jHbxNc1XU9VZmzZ0j/3ZvJ3SLTzgocFJYr7Q4SA0/FBGABkEtRZo1UwaecV
lwNEgsonToghsl5929Vzdy/tv4iZ3rpJv4iJGYeqoKC4Xvybld7kJ+hos+HX3BNK56tiRQLlKeJ3
X25Gkt96lHqgOqwcvpBAU5sTjqlDt/B4aDrnt59QamJHOkDYSiAsptdyHYj3VWbspp540d5VP/mY
oIoD/O0VsTjs3IUv2FEEG02xRzp9++XZ+ie+VsK2LEV50fhkMiBZq4X4ylke7UaxvJOyUYaKKZdW
ooDtFED1kdCOQfWP5I7ejM7tjk6D6ooxUMMULLlHQ7cDlRFvNJ5PGbF+GWZ1H0bWaPgh5PaGxPmj
MiI/wF6c71qFds9VjF1n3T4xi08f0ky7mSolpoP3c/GH6P3fPlxq84vRq18F+WXkfLvFVh+6v2z/
77xrxaZHfxMKCmj+WZYFjk5WuExx7Ibq3lj+o58ZD5Ds3V3lM76rGudYW4bJUpAPoFXr4BwEDS0r
3mbDsXvSYpZc1K0mxUzNOoB0s3IZkyPRePcq5xOR+M0IkgaDqk5lspd8PRSHYBJm8eEXoKEVp189
6q9VV/8ZucA3xCs9dyZt+uBP9/WoDearZwGilaPDrchux3L7d9OGbG14/RPJzdKrb2bPfG0oq0+t
husYjcOfpaPpWsyi3pMHaF/rtj4TmgG/X7PVpgEQkScgKqN6UERePGRe/CPi7otp4W0adFiXq7a4
s6A0aqWlHdorJJ91NByB7nTI1ItEtnUVsqS8J2+sr+0vx3idasHN7UrStORAtMN0IzvbsUGBep6A
r6cCpNi0dyCqg2iq3lyYh6Z0kr1HRkfXpedpQHFd5QmPig4py122ufZeEtDu1YbL1Hmh75l5+qP2
nC0zGhlra7t8B23Jsdq2F+jkq9iSJIpc9lB6ctDqFMWNZR7Mpp2QldFTSsgzgW+CBaqdJ31GWsP6
+aTz3i8EqelCxTsfKE+oDGa+Vtu+SZj1qMA4WhOfux9EoIMB6ZQJdhGRz7mWZiVG8JHRqYa1U8la
g/vbAvvgohrT4aiRv8PHnhVMZxBvDbwebiZBnvQhRpYO+5jyPxxiATRcMbeI6CFq4T5VaO9tm4Ab
29fpKvz2jQE8M9OFx3oUX21PyqGlgHg4rfGKU4AqI8twAmc3fES3lE8R9XvHFHF5jUwCBJvVyKqY
nmAmg6joxfhgqS+WmlFDm8cf7ZKI3aSWh7TJ7nW+ZT9awFKV+4Wt27nzzJNuMHIT+BSoVbhchdee
V5s7+DYoT8rIVp8bwJFhaTamW3TnukIeO2jjIynmQMxrInNt7SQJkGclM7+a/Fx0F7w+z5IR1nFF
rgz3f+2ifO1a/3HxNIoY7kFyEO05QdDPtS1tEulJosFCS0PpV8OXYS1iPwHCDdWMLH6kCuVqL3R0
13Osh/gif7Ux8UuZVjH2zmsn1Nw1rMwYjh5zppNw9CuhMAys2d23fkmCWfIlLOQtzdpYdWb/1Bs0
XR7rSfBXJlwmydaqby6upT5NV02HAXPWGPfzsXLajzYqH0ThxySOVdTNO4o9dzaujT0OO0/LcL9l
AHJmcoiQiihMKt2vZlX2o/GF6xcD0nAk+afZQOzAsCn8eUug2XxaqrttrTzLjDcaq8GT6MS4z91R
bqzqj8Tdg32pfHPg48upRQDo8RcvOjmlNHEIGt3jOE8HOujX3jZflgWwJ3QsDre+f4cIvldp95i2
+Dm4ErbRZNwTZ3wf25a1nb6G2mjNsRXsl0aymcjluLtm+ZPYyyczclzw5A4U9fRIyhCRv+RyYSGK
QjKeskBT/BBalO+OQUwiRVuow1TJ2o6cpuEdTNp4RRXhh0vP3MNzx9Cw60NN+ODW9O0JZRT5OSDY
byPaYf75DIRJp07FI+pRQsAhGTaCkz5oqA4oyYhNsDFkZFxkTcxtOuqItzP8jftKzcgkjR8WbxxT
aY5Qy35XBl59ODGIpKYbKaCE0adRdSkt/zCRStCx4xJAJ3z9KymqZ5HbMXNmpowjrJaOCM5QY2W4
jeo1NqvQ3gXupp3t1l9+Qnltedk18dpjW1v2xWeYcnAUq//FJpSHy5gRkl+GbutT5NvXKUJm33eQ
FkGjhVAgqDRgc5HsSUxnRhwBpI5gcHjAxtpOmZMKg0kWDs4eKRHl6tIcKoQEsQauOENjEiKD+bZ6
okEGPtLCXqeMZ0aLSYDEEiEa0tON21Io1zIGxbbe2pg/8xBRKDMIb6J6n5BAWDkz90X6q/j4ie0N
VEdmd6FHsouvmWYwriGJ0fCtMF7uKgADVkmgafEjXDsPdUmifBclNo7PVNtmbkJATEXptJbPpUav
pCk2GUOWnrzGZw9WzMx97W9sLNq1lOo6078f0Ou/sbhhseRu+z5HnFg8JZN8SEhijyWZxKV6wJxS
POdL+jxXmX2ymuxlJB3SVzcXlDYdUHpOoHps5gosWmG4x6ZOPybELUey4LZll1/nfOFj2iX6Dr2F
S6wlBIzZllpQr5IezXrPzaTaU27um6pfSZ6XmZ0ydFgovNAtETZuQSK8jSL3OVeZyTh3B1fYvgCK
iZaeDNZ4inHOqccUaSeHUfM1otDsYx5HsYA+RljpwKmF7TNubGyKgV22KwOjvJWJwy44w8qWuL8y
gGp2DuYT+IAkVG25qgkww6DUl0sqmvBGAAzxaWKYvn72b3Yap89Mgnj+4MGqSwoLrXCzbhf5DGyG
7K6WVG49sudN2yPz0LtYCnFV4dXHcURmw9JymyTjcPEgrWtZme1dnGwITd3Qkym/MIr4JUZPPouZ
uNtk4zHqZ/ielKe5fksX8p18ITZelbSXGRGgMSTWRuv+GbYJZDWqvU0OtQ1ZHH1PtRUi65nz5dtU
wgAnFqbYqqY8ghQ58GdoIrNxBWhYzGlWdXGrWntXGFz2meddW6r1VRZjn5p1LdCMwzNZ02HFMnXd
lrZEYSsiXzWMEhYAiBkvDuIKk9rVsKBjRb/A0NWhrREVAG4b0bjyf1yntO496zUL5l07zQ74POQD
6TJftSElL4C80qZL9YDH8FENTqCskkx1r9fJO41fyiIXcHyob2qLDCGPcYOhazsAFi2So/RY4hXd
Zu3WVH292Xf4BrZTBd7Os4Y20Ogxcn1XxtmJ7PKnYllzht1s3VfyA/MEbzR2MOOhbn7rk/OnsPCW
Z4xItQjeH18T2koQSwdY6zNNPoYU8OpSgbYym/GM8mRf+dV3i8WaID1rG9vGvwnmN86JW0+Ft5Nc
rSF5I4GjDb8bd7OM6269cyWyZvhao0/AYqEokA1mJMFcvrJHw6e/7jLbufsiJRsxqI+2xCJThyah
2PYpxFxj/vJMmq4Ub1TQokpgmzB/Og3x4VXRtQzw8lM0NAhNHP3gcGnXPc6OmiH4Vjp+F2YLe8as
pjyD9RWdQSBN+MiRABNbWBs9HZjPBBYxobWvJmMHcADcoGyQDhq2vtNquG/AAIH4t9iVZDGyNhN5
WLv8ZRYllYne1NTr3/xtNlHDdbyQWhmrg+5LHDoz6QYJf1tA2NgVb0vRoGk0c/OPFgNJkcRHc+jw
WVv2ugXRW+bMl9aALCWnXTMkb0MnfpK8fUKAoSuSxlMycx+WBMs7p4I2ITD11bmd6CHSDiOSDbuL
tYZIcp29DvhJaX42Ix8e2HrnJRsuBoj+WTO7x0LTbQbQlGJ53xFFSLJT56cgtA0X3dQwc6ejbFSv
MP9IfNWo3zSvvZmsG/YkSqK8yO1X3Hl/M8tOjja+KXphcz+bDNcZpuI+nCbvMSNiymf8f8Dx8Kkh
HUNO5JnZQ84YJPRmWGJ6noDZN1jZqjx5MrTYsQ9ahbWlW12ji+2JwBdMVXKgvo+V4KrJY+jhY83P
1c+r52nEK9KP+tdIo8nwKDmhNgGMM0QIeO32eYo8j+qJyF67v0Zqbs9N1EtQTc38CgpQY7vPfIRV
7Ykrtj2Q/4mnBJ3QbPTnokjqk1/BOgpik8BpRBDAsjtVOtuqz/6WuZseHX9Ra0eZHywHeUHVk2/A
TglZwFSRb26kv9ocztgy2epRYE5/yHvrl81avCrIbeuKo5d33+gC4+PsqIsT+doTO4yvRigsNevv
RmcMZ8f0z3Xe6FeZ+vFuZLIdsVg59BjaWwWOKQaKHrQdY5wEwe2WCQgKxTybtyPsx1Nf19JEyRkX
ByTx/o4txhwaeVs/WOvLv1+Nhh6fujG6/u//7zRCTTDiF4fsSpclX1qBxWdBwR8OCF8MRDg3W6Ek
ynW1h66Hlr834z3zZKKYEj86QkJM9q1P9YAKHYsqHINNaZjDE4JCD+srfw7nERuXPPstfcfcUvIb
W22Ni8Bu4+FSTKOD3lNzk2VJRpSz4Xkuv1D9c9YhgMu1SrzO5YJe3lr7b+k6r2bl/+rSdK1/gE9a
BQsD3SB8ya7I2ao43aa07G/p5Io30yPOFykf68302YIl8e9fqT3Du0zzmoNgdvMNpsHebABAuw4q
RKOrrLf/77dcew9a6967wRyfy+5oxUZF5gsvCDrqI2KfLx2hhDUPNvg8rz5b87Qf4zUL2fDPgybi
h6GEkj1aFiQHEEIVKsxzVMG0zU39tcwXC+Re6Z0mgrDP0eIWV58s6rQ1nLOxRM6ZJ543VnHupoXr
nv/3osYcKGDmIepy02WLZ4IZpWf3pJc09q3KifwxQGP7bUn+aNlNh1RUxVuDuz0njOumQDK9AVR5
INTGevS9InkQ5nhvZ37wQh+MA6wudXMgsTxX0Xs+L+omZ6cI7VLBmjIz96qZNZZezBxy9G6NUxIC
xvj5j8HT6xFjeLLByxzzJXcCt/WK3SJcKFmOFxFoipTJRTey7alODlmRt59NxkXodeU7BrNTPcI8
zDF6QPBOjc8UszixTCWnFDZT0oQMf83nZHeVyufC8r7/oU4Q6K0237c0rzGqAilwMRIz+p99JJe5
6UB+Twyygnpbv/x76fkQ/ferf781WAHA7YM2zzDsoE2+jxQKJbJfjm/+nMRX4oGhJCB92Ay2dJDv
6fkOa4SOmEZMd7PtUjTRQ3sUdr9NhmY4l5bTXv/34kZ8qKt2/X6ro+FZBhqR//cSr/LUidiIDt3w
sfpnkUcZK2mNoBkI2yIocd0p2avFsphWGiGRDwPSkoc8HdZvtzmLmJVjoNcYiRwfxTjSqCK5iFIe
sKTHB9tqHTJoE8Pb/vvlmFZhiZ82lD7ACBBogN1ikwvCgSEiG/k8QybHXTiXp2mFi2gi+oIi1OwN
2zPO3rQY50z7MBvICVuyo0lLQikQ8Cz3zzRs6FiyFRaEpKq5OPN5joBg6hrDWV2Zelg7Vf7oWszO
FnYOBrfNv01Cm/YnMIvNDoLnBWH98Ne0nKtb2uK51peP2pybkJGOfvM435CnA2tUi7aHw+biH7rz
zcGtd9R0cZjllpn9buSDjme1wC6hDfJEN0+GbeX/VlOSngnhtlkukLSaRuZurFICnrEQUDYktDFl
U68uliN8GuR2isSfpqm8g1lSiZfY+kjVKdHfre/Dv5dYR4IzALeXtk75sZqFR1NcUdSbR3v1gMcR
M9o0xZ5nQPMIC/wqu7z//O+wKHAPLCrngs+KOxsY5gQr0rJFUbDRl2YM//3k9UWS3Z6lgh+hhcAf
K1F7ZnfVyYPZGfccZxLLL6t8YtFobyseSSoiQUi8svCI59U107Jk66lEnXV8N+G0TlyBQW+Qmvhn
tL7R2TBxvS4Z5OwMzjzw+eGGgDxBZEZmKIq5o1IxF7i/lNc60Yjs1Nz0rKGqmAY3DYjTacSD6Izu
+b+XiYTB1CUHOKomJADt08QM5CnrFp15durv5bJ8ikZYh96Jqr1J6cekzH0qJYGokz4QSR4tzWWZ
AHb7rTpmjVXc+UElpxhE6g5PQHkoWuM0WZZ+39hlD5gzBXjnEd9NzkYHJXC2P/NmYkAorIm9k3gl
h460ArfLYDZTV/a29W6kRFHnXKl25Yx7kAL1i+GwNmKzkPbaADiace80lmheivLDUpbYSNkUR6fP
7qm1gICYzZfOmFLSOGdYnqb+tRT2U8a49hgbbHc8AkLfbWqsrTbLaodMLoyXpThbiweIO/ew9ULY
QWnOb73Wawmr7g+2ssIa2MpxWuiBkLtzatd4ZIYKpm80ExLqus5T3drMhCfZMbwl2mBACf5ACMzy
gImEr2VNJnatZYsNAaELLcKGlXl56ZIGXZJLlMU/hlBeePETYz0cpQy69oszO69dqkToedi2yhV/
2WqkYXSpS6lUqrMNgGvL48hSK+vnh9y7Y16crpXuaGExIRMtc8248BRKP7n3eq1dKUTHV0sbaKqb
53H2SG4wsTeQ3edg6pmn/KAGaYT/PvYGYE+Wa/1vR+udFzv7Mw0Uvw6D6QbRBXQfvHImQkjOiQSb
XJnR6NbZtV0BD/hQzfN/h08OfmFYcUUMDl8ZujJKjCaJGiepH6EGhoxh9AAF2PxLIPkwLb/Ydmsr
oQZwXgul3YmPZhHxRwaDfcx0TMpcf6q0/o9RIMtqYsu4dNCzqRg75wVe5TXBeY0wC2yDjXXVbR3c
Hr7KT2ADqqclS4qthsIGpT9GA8fof9zGQovFd3md9aq8DhAjDl1p3UYT25HsKvxC9Ridk8k6poLU
cmzIDPJGYCbC06HD1A5lPCHQl4oUnynF+l+jMQmwkIEAX1FXkTfeLH3CB9+WyzkSs7XHPFlSpbnE
mPdahIEIZumYDNolseZqPRwYg+pyviibCiwTEZIJ2XxLk0s+pgn4d0INnIU7KuAf00j9TZJ54EoW
F69B70VHI6m0EMfRQlE8YYCYJUbsJP2MIVy81DEDbIo/9+jSn4T6aBkwH3jRymxdCXNCE6iJKOnR
kz4NF0ef5lsFTnHD2RhFQcIXoYD/UGAqAVwBET34d/jPyQIqX/IceAVSi9gfyFlcX5Q503/7ZcUQ
xqdMzo2UPX2nOfvEnj7QcGAO6xLOEN+BjpT0aJk90yC/JPUBCavlMq0vqvfkqWfU6UTQGeij3fmU
rSO93MoeBLM7oVETxWyGHrnoZaB00f0fe+e15DbWZtlX6ajrwT8ADnAOENH/XNB7MplOmTcImRS8
93j6WWDFTHXNtHmBvmEoUymJIomDz+y99qGI0m8JKLkz7pLsQPgO3iMhdS7SIGVWV3bcZFFQ2Lj9
tkTmTWRuzmV079+A/YAE9Q2g0HPvU/NevmbAL2ZT4xtwA/vcGbJ+yqZdJan+HkfOAFfbbptynRnJ
1Ru9Zm+LnsFgUA0XvScXzeEo2jYEB8H67NF3zNNjxmGsYrw0XrWxMe5avziV6AHuSMDJ2+Kntr5A
h15lmdxmpVwkMwq57qLm5A6ypxdLnlMOnhWGpv6NgqbcJBXR3HBfYel04wmzi7YtvNreYABR987h
gJjiuae3Q5pNGaykNMOtSep243U7q+qCO+HNKVo+WvBILacyrE51ZQUbMdMv/nzmQ9h/DvMJiHz3
NtkmNeZIgwM6IgC0M5d4GvLgMsLklpHzsNLnS8bAyLFL5i9F0gXEJYXlEqmJd+QXJZr1mFy5LAJ7
garZsOuWii+HXVZ7aDfJeE5DnZwduv+tLBB943yOT6w9o71fZu+5xaByCBxBmoWMTvyNtL9lYV10
lUBlTpoBM1D65uCU2+EWTGj9weA4I8r5wpv8cwTByyVioOs/+qlVVztnfqEzqfQx6l0f15wyC2MV
qUadYVVnh0A3X6vIPPTaoL/3CKo2TWs9Y6KtrhaTalNKMF9UpQue2nCTCbF5ZZnPKl68IikKZFIV
P9NphOEEjpoIwZIrlQuWgWA0nB6/qoPTIH/MXqBJ+uEV15e8GZSlNxmj6iuz45B4BjKf//Nt5HGA
mcCuJUNKGz/Y6yiuSDtKunjRCzsnV13b6qEUF9mwGKNTELuoc8XNqIlGpzk7M0Xb1mVUwN8GbYgF
wTuqighssOZrC7bFKuuqGAqiH581NIIcZ6tJjPJFzzvniOlHQnFN6O07teJet07dTEL9Nc1t22AW
gKFbsK8MvdNot+XRnKru5kR5uneo5RdG53e3x0NpiLOvp196Mj1ZqWLnTXHpGsMtIdj+2I01HCob
pY07FsdQNsc8srNjFbXuky37zeNm0E9lST79fJW1ufUNttnV1Pg4GE0cv5S24s3wTWeFFtjawv+M
94JwltUAAApd8widqGqXTtHbR7NNIOsMXNUT3qdjXhiszN2a4g96HnJJM7tH+aR9MP1kZ2FLfyvh
gy+9FDNVWUWzk6ryL48HKQxiynxrPFRxtWfpqq/yooLuEvXgcUMxINYwI+2JK49aIvbuZEFjPW/R
+uZqggpf4JmOSmNakQ5OFFYXxncBJRhgHApvyf0QWlDDlnRr5g7DlAKA817ElnFsDVY+EWkKzP77
xRgFubcJRk1uFIf2Ipg/03hgATeAwFhLyo7Kr+rDFA7JaZgfZJt8cCgM3HLC+FiovNy4xYS5Gx3G
C4G6y5bkz1wOTr0p+tbdYbt5krXhHVuTDtBCen2o8Z4uwvlfErMIr1TlZwZo7miLNngOcZsvSzMN
dl0HnJhTsyO3i61GqCt87IyaNgoEENJXQSCwtC6kc9hrO3DHTeXVyc015OUBgooJ+d6EnT4ewxbR
Vh5aatvE7ARkUsNYq7K3si17f2/bhYOuosuXKRk6R0RiJJy6E2ls9E6LoiU5u2BymuVmeklTu3vC
9lRsZzQM0iHz7IX2EyOe+llMzDLCKPmi9O0/YrxJvZYkAPEgkM80JRD99F5mUh6M3v0djaI6NUGp
cFywt2K/O+0zD6VZWhnByhid8maR67PV8WceKhkAuxh9weRdW2pRll4zz3ZWWmQC7Kocchbmp94y
0GZMmQSrx5cYbDjRsoA5b4O0AgFSvLIzGsNWYmviOZ3xHDNuN91V3tvWMTZUjn9aIIWVGtppTwD7
VJ4g8dYD/UAANAJlbLbRoNW3roEoJnycHkXjvgmLsqKh21sZk4M6YVbUL4VZyRPlmjzZwgv3Q5A+
yzLfxZ4b3qbM8F9EH3ADqiNtayRIBnPSI4560JSbILDZxzty1epm+A0VKWAKBJqXcdC+R7LW1qlt
Z7deBZC6OVA1sJOxIXsGEE+F7+tHqab4pAXyjNR9nqfO/8sQ04nNPWWlGQhDplbULw+6ErGBvTtY
F0hJ1gktGJwJZflnywzZ7btsi1GlNuV4s2QsrrHz4dka1UvVL5WpyR3paxfDSJlYNfwbGAhZutC9
MFIRgjCVY5FGEnSk3mKyeNJbkNTmPNWia1kwMSHwum2e3cKLOTDtb7Ucp70d4Drmb+xYlO/pawlL
ezRaZlYtJwYFuF9cggOdZNZsumm/M9hbUlg53NQ4pxkmg2sU0+c4gdV4YKBa070VQvePqWcHB5lQ
qvu13Jt+8lW23cq3I3TScE/rtZ0Q1yON3L2aXhid3VAHwEHrW5kdYAZr2tUuqhyE8fmqp3U5PLht
UpA9PVVsCnFjr2siFk4QR98CDJCXaH6QtbwOVpUdSngiwu+3QiX2lQugBzE0DzLx8aWHspaMHEv5
qzZzcAtxHzyPP1rsHJsk4yc1vZ2OhmzXquMeU8DhHBtDeysFMzKYTz57UOPNa1L/BiQpfF8K5s3H
kgjTjYnoYJNGoLMeVuRszIJzy7mWZN8VdI/GQFu5rI3Quf71JXkwHTE4DaGyM/ks1slQKVjj4uRJ
vG0gl1nbFK+GifbW1rRx3QJp4Q0lxtPSG9JfXW6+dYwsOZ8Lii4ufVAEgOXhAL7q/nTQgghVWPI8
K1YvGPzD2+MhHikIZFyII55k7RVxEAEqfLxV8ANgKytYv/4yY7yJnRbbOyMfGLNZ26D3mR/BuIIi
gO1v5WV4M6XmluucbHDel4KB+zS23cH7Kvu8O1Rl03xjQ8216nxTNcbTIvHSZ9cpTlIP6MOrbNp4
sWuh/C6rna131VOSrQZlzH3KqH/kuuD9csO7k7LkV3X3EhPqkE0aMLsSSYAT2PWhdUqf+449nmm7
COOxwMN5svUOiMIx4yiohkKrvlV+2+099FXXkOZ4mSQu9LTBmo5x6P1mUoVm3HUhrXFochijPzO6
wEE7RPyANhzsXi/BskAH1rSE3RDVsLbQLPNkaTA9UkN+z1Q53e1QXMCsWlcDZb8BFffPrxIMssJI
8o0OneDblN0ZoaqPzNYZpg5JvxFDrT5aZkOwJ+1X5mnYVK13MHjdOh+VeE4jqIYa6/MjFAMwsOw8
2zD5IMiy3FeYeFYZ53sG5edZwwe1evwqjFgUPn7VM/LDn9uvrQaZcmSH5tPjwQorFIMKFdP8rXZw
ksu8l62kw5KybI4Ui+m9SSf9RognW+IaoCl3cKrlagQ40OnoxOaHyQUwwCy6WVJTPPUy1TdWzP4f
jl2ORAdLvoNm4ITESC0iC0SD7AN3nwaTgZOGjqDpBftfrT/nznAyJgSdlkk5NLR7mtPoaM3VRNnT
9riEw0iIRx8wSN7xGcPsL0FUhEbSnOOR6rtnP0/QT1pu7BIFu4CSghVCfZVYbG4dpXTh/2L0GD49
HljbWrtgfkIqE+5N/z0oLJ+h5ndPtsCTGDCxf0K1THc5V2XxAF8lN4YF+QfpzxgtLDP2Or6WmAlW
9LU/+1wWL53WrlHLwQhPPBd6mJQbvI03G+WZSroWUXO+mnT3a6jT7CSUX7yTvkkxhWDVucuGF7EY
QDrk80WSx+UT7ZX/o+uoxyo4UOgTiBq2i/S1jNjcozgwkFETmjnjKvSpWQ+DhmmhVo7BnNGCADPZ
fE598AXNiPwj6cANdigH15BX7dNQoD+PVfktxt22FMFXhZr5WFEh2HX1lOn4fx91MFFiF2jINABa
61qIt4jE0A0aLt35jm0Z2a5CdcrszVt3gx4dy8GNUNMrhMY9p3RXpEdqjiMroQ2MWMLC5mmZMZFd
+rhx1CESF4/Ke51o+aFL+vEbCdDNsk5d1h0UFwTK1Pd6Ioe6sdHpTZaL8Bxj+QELlsm//6WXgEL6
wa1ebNSSkE3So2mkGsj0tSz9fpHo6AHGMTdeFOakddTUxubxZWdmMNQq4xkMFzxEh226HQzOj7Lo
rqHo8re+LqptrTnIsKsmegmc8buoDUJAYpL08J9Zl3TE3ZShqdmRiSTVioDlhJg3/cwuGGfIPBct
87p+mkEy9I18T7P9+mkwZXKATTSHZyh+xG+0XZfydqYaCULuMAIWZBaaJo39XY/GH9Sn5Z1Qu0cu
H8ddsQPgSZBYUtTXWnHAaFNYbFOT2TiDKBzLMwveqmnIgCHjQhyZPPeT8xZp4txOMv1ZQ83yLRJY
Wku/U7cbd8QUc+gJymvLZaOgYAw8Vfksgyzd+LuRt9uupGjUBdsHp4qnU2cpTEfzy5qq4dg5QIYE
EjrksK25KUT5A1sIzsDc33P0OIeANe/Kn1T3rDO3qTDxvrPERcBiYJH364hAN1ul6wk37m0ovhxW
YEs4If07RQBsaqVKIowG3uAwz9tNa+bhGcBReHa8nE3pX1+LNnquGFrsHt/66/uPX+VBw05FA6vk
pl6/AWZj427Sp8tfD6oGtK2k9yvSCAp6fD+Q3cCSwPjSzSbWdiND6OOAevk4ytokC8Qy7jBIu9f2
e2WiEMRBgFOzasYbrzTbOkcn195iQe9lIJPcxg2/deCRVn5gxXtjhrxXTb3D9LUjVMy/QUSx757n
nbk5jN86FqHUGQbwsdx9ziOkPKb4lQt8Fb7eWq9mxA1+Ds2RBuivR7+KJN/at4Pa5OxtudxQzdUu
I8PHUKLU4X6MeGLupdCap9jbGm/wqdufxWjM4Y9MEwyZJ0ekFHwcJFzIjlnd46HXBzgbCGx5wV8Z
C+zdvHXPan7QOr0ggKg2f/O5tEhHMHN99efv4JDe1r2OEfz//jS4rwlcwEQZ0tXFbVDTLwYe5v7x
1eOhBBm943ZYcKfJjQI7FFquSg5HaVT5yhK4Lokss5APVOLA2Pypjj3r+vjW4yHJA4OLH9zO//Mb
ymteDVleqwL0ttMEwVmbhA9xJXl3prI9dDqJbLy6xAKF5u8+GssP3EtM/ydf7ks7TT/GVTLvL3NL
GntVFTeKVSbDyrTutejovifDekMxwydM04vXUGX3qXI2eVuMn7106zVWbRbb8Pr2sOk2I47e56nP
uUd7o9g8qusoO6KSXuahLw5NUqJ3bBISjcfKM3CKcqQzq/plOQEdmJk1O39EJgFH7jccq9l4V+XQ
bUT1ruv6XvOBZ9VG/gyRhSzxgq9AjrL0BtTECn3CMraIKusWR/6y1MXvQb4z+qc1NVW0TRpcgNSX
SJOtSCCY76KDMJFOa3p1IPeT5yR8Fx1hMp+paFQVY4Qq+KCt0LHk24yDrVahChAoQbxVCg8NI+hU
bbToh2ATvBNzijMazz2ilVWgIKnKCPe5S7npoJljuY2howCmCJolP+qivnl9g6SpDgjdHtFWN1wg
ee/NxEAkwbYmFmNJ4iRLZLFELRnDWZjtaUzpkL03T9IrWYbPf5AU2iUjinjtas7PbJ5+Wi2ifFb8
y9ao4HbQGK7LmpotCOiRe//X8EiSxt2AP5gtDZDiqsvKC44rmMaM9zz3OgotAojpOHty1vahBbKE
BWhBvqbYOjBVlk5VgigZTswwu2uKeS2PrHJRFlODMVWZ6AjTYD3ZtNYtcjTXqOfIrHwpIwoo7mTf
fY+xjc88FinEbP20xg8P+dsi043iPBZIlX2r6XYNduSkxxbKAPIw1Fb6NDUcFyH73MJiFDZb4F0r
2ndeeqrb7FT6NXHn1OmLSQgoGCH3SOZvq5GINY+YDGpqALu5f2s14Z50UjEKpwWo0tHlhwVObaoZ
Jpb6sAhbbLyBQnbe5vvIILZ6IK3DcmptQ8wkWJ9wKDnwMXXZ0OiXTVp+6joAiaQrAb2Yhbf2rIKf
YLSpGZdQxcUy8NGwSlTSgxTWJ6GGS8+to2U9RcCDjXqfouQgDhyHZiduAbvbVyeQ+C7Gllkb0nWh
EC3ajXdDK8zweyaKTp42S6+4o9EEbfS4d/dlZ16ZwSRblpELDST/3svDcN+V2qqip1k55Axg9AK/
NiVAQEbP+QiqdNlYoln3k6V2YbEKgi8P3/jdg3DZt0W4n1pYAZbDf7nBHnjIGjwKfmQskln2jVfG
brBPAaFddZmKTz1ExspvGJdiOirHFtyLrwbArayfx0VFciLqifgO3YDNVdr9AmP3CYSDYOJUNJui
HK5DgUkOg2gycywNlFmrUQ0fjhVARowVYXBSHBw7fkWwZ60hnnEWdRSuvf1FE7U2TfuXRBOxcuVE
STNsrCk2NqKrm3lJGq8kTfDCbAsLK1m60QWJ716JaDIBGMemD9wiCEJWfRNFnEhfY43VcSb8Dxyq
jBrzL2JzrI3qzfYq0JEqC1riVDRfOM7tt4KDMnfFdpq89yjFLFqNLCptjJiHITQ/NIWNLpf2zQ+N
FNMcBmwtsL5CpXilA+3TZVC6yYZ2p4LuqYAqTFmcbOIKn8XBUG58demQisk9GbT9nyJotlETqbXB
2Qsqis+bVX4RffzlxWwhyQwh49UnE6MYyy1oge+Byn4MdjKDQGYwEtT1ZYCa65zPl4KjC2Ntw5NF
9EJ0MDDg94nbckfIxLpVLwXzg6uIIPD7JqgFKPYbM8itUxh6CKerAYAKwULcADiqTNJtWwHvq0Sn
LUccEXqXJIs6JzOit0gy6Ja1LH6Q4HMJhSxukNWZGUcAjphqAIqs4l/1DPaR7BGZ4hrlyqgUEmx7
3+hae2h7eR0z61QYyODZEd0cE0655U7hvjGJVETePfuVKTmAgqI06M4t2VSLOEL6rXfpnaAjPO9e
8dmV6DDGEhOoN3XlKjDN9VRl1gH6IaLn6JiBHp/VPJdBZTe3bcJ1If1jXBq/NUY/66wvdnGfaIdq
dLyD5NJjqDNNKwz8PZOdirIj7xF+t6iRAa//1oA/gv5yj2XjhGjS9Xc+Se9lCLcQ7dzGkXBQrNpQ
XGp9tp0XHXVtVKvcRMVn5SjSNBueSJv+grkGqzBcknqOmdowwe2+1QVA2SRtn+NScw+Ndy0rnNb4
RIolqlJUSDYbDDcGOTj06pqUEGlGv0cDx7mzETet5t7BjMm/Vy5aSZOFPPWeuRe1luwxGeLiD6qT
nmTuhZSicO05hDVY99YnAQKy+nkyudaMaozO2qD9HpLmWuA+2xY68RFjb/wusuydyQu6KC/+XbQd
sYDTt2oyLyLAy45Fp7CQP1MRzqRTAffGpcmOIRlX5cfQgKZp9f5bOUp1MGq8aT3fx1gL1zahYpwM
rp0gHw9P7pSziG/0bJcqrg9FQGZUrFUfGkcurWeAPnQZCbGAw4ihAEIc4vltNGr9IUIS5kSZ3IOf
PknVXyTq/wM6BbjgXnhI3YGECh+nSaOV2aENw3aTZnyWYtyow0if4ZXpJe7lBiPDr8nXb01XXA0/
N89OHR/Kyt/JMDPenVkegkwnQS4dfrpuyJMKtVXE75EK7WcMrTjW0cyZjHAXuRZGm0F4+sUcX0dj
RFwanGylI07MOYNNgUXJtNCLwE/X9Ds+PLzruKF3Q5j9cOH4RFqr1naTLnXdZNps5s3WMak8Sq3X
l97ooy9r7HWLu/lsFfTvGTgoWZGz3iIZ6fL0ixFhd+katK0WGQoMsJbubMdHZLmCz/o0SeIvJhU9
dZjAvOE0NT+yghCJVFqbOtW3ReJ/enrxK7MH1ExgERi9w4UwokumW/GOhcIi1raa1jLg1fxkbeK/
2LJpeeo08w1KXeTkP8yo+AyH7mcx2ChrsORsGNb2iJnHc1+BiFVJ8RtH3u9IZE+4oXAisBPYOQMV
Yde4rPfdsDgYQ1UcqJlYIZ9L/C+LwoXwIyryBRAi2huHXcVLMZjvBnRhrNxZtWK6nHiAt7M497A8
T3fEtTio42wXh4BJg855ihJE0W7ugmQCRkFQaI8IzEZBZlvtsimGfdoxnVUG+TAeheC9stgdGDo8
y2EVR9jKWV09hQY4hJbx6ZI41GNT1da+17qtrNVSVs50qtIYdVXlyqtdML2drgEi2V9drz1hAF/3
xNG8Npxc1QygNOULH+v6UiKznxIov7JzNv3vxjeatWkBdWhQkeQohZvOLfaFiVnFGoJTVOc8lP5W
YY+d8GudXYqrRRN35FsUclPZKYBGTf/u+IVxLVJPv4LvbhzN37kwJA9GRmiqwkznj9NbMEEYraz4
E8uP9mwZdbP3EbssBk++N6ztVrFn3BkgSMRo9hwDz3B2rB1wCkTiKK6SHYta6MYFZBJPDP01xdWa
po040C7/j6BnMWTFM0KFxFSwlv2+xIsa+aT6jDpTMBhzIaZ2jYGI3SNUJyYm9YsLVj/xIvPi2Clo
WINYoe4xBXLewbgOWRDtslDt6aU3eeKyXGGVufNjUhTy6S5jj0beYuY4bv7z/CxDko6VJ6OfZ3Pk
IvMhR5gSkpJrKNOGfDf//r/JJ0N4pcDvYdCuJpJmnBZwThBbau2QqMP2C12J4o6IaNDP1jUvNepm
FAJZ6zybo/3Dr5eOGQqWZihP4nC4/OfPzvz/sr0cYev8A4bADilZwf792YGKofcZG56dz30jjgZo
/X7iPRE8i7mQl7JW4cZO9XUaW+PdEA3KhvDdNoIztx1tUxdQ9Zi+nbAOGKBZOEkyk8lyqu2I/9Df
J3w8eJGL/yKUzDLmHMO/vaquo0vHVEoKXVeM0f7+vKtagv5JWtB7j4UJHNr4gt8b/Zk7yhM6rfTO
4fQdK2m2m6iw/tTEwMuBD6ZZJAfhnmNxbffM4apxo42VPPSOWx+qoVujRopfLDN+8d0x3fjohlla
tRtO8Ra9Y6rfsTjq9xZjl1bDoJswa5NiARlBLx0gjclbp9vdqc2iHi9xTQB4YwcruwEJilkJGKRF
nEGegxfwnPCE4Ds9+vk0rEpcFBRKYt16ZX5rWqN+5gWwAHeRAKEVgL7qqGAXbjChTPQsPIZwD5fo
52ysk33IkT3ApGmikFMRWtuuBssFQw7vU1k4Du+uDZWtxIZOr9UcuwwyURwa84IX7mbutmsQbJwN
ZuwefAyBEGdB2vJ3mPicTG0b5YJ8d5kHWysY/WWQWM0GPX15sAsNBv/88PgSjPpbhI5x89e3kiAL
NszO3mA1sBdrYsZo3CTIo5r/1OPPP/6oCiQ5BuTGWN4UXOX8UGZYgE2zPU1VgQUjpzUlZBlq1Zix
3mTNxBlg/iz72rkh+F+U8zCx8nvnmekQ4R4GsHOT7ifumhFIOg9JDXeiJZWakzO6PEZfhSHGvdEh
JfEZZKwHLUsowVuiSEKTqUKON/fxIA35ih7Z2uKVita4eXJIK6XaubX2s466FB8ypA+SGvPD40sr
Dol/xgda68NhStN729jljlktc1TtMjXkYk3CPHcuUlAIYt8MasH9GAiI7UYRkWgAZn+oR/lkVgXS
DYekB7AT3unxkJUJkApVgzW1Au2U6jk1sd6QHEOd9VT1hXgNASq6WjQ9T1lmIiiczJVPLWUEvvr0
XbPHtwUCRfhk9JgDq6am7JcyJLkmYeLNjhOF/8h74U7WzSzOseM618bMrVs9XlRsaRu7bdyDMyAo
6KsGcK2QAy21LQ6k0UB5L6rxdBv4VJ7wKFeonG0ffkBdNRtWIB4x2Cq0Tg19mTYvS7F6JYeHDpOb
LROY6ThofnbJeqtkfVh9AR0lgFOlDZ6MYmmWvXEYhIuX1By1O9MS1qJMQ5eMKCMG1cQpZKUxLOP5
OmnmqyNbu75MdiT55e9dQfCxz3pLVGlxt8AKwsmYiFKYQQJslNyTjQFi3XOck6hVQsYnYwywrv7N
MQBfWJ2JPQuO9S3xcQvkWa5WgZx7mDCB1lcrhGxTWi+VGqqDid12QfJCndbQZSsHI3WEvoJ1bHgY
Hf9XzR0Cdcp4miYLJS+setMsCcqQ+b5xompvugWlOdOvnTaG9SX0arykOUoyr3TZmMzfizhvyC/D
elLVDq0KJTQKUKcseV81cVSaeyFoLubZFsEJDcVPz44Hltlnigbr5Fk28tUk+2APbx+V1/vQjioM
gXGdrisLS+RI7+nNMaaiIOSZo6deh6RwbYc0Q4ChGV+oKcZvwYxLd/PUgi3Ys8CBEVzbA1Zj1OAp
Uip0no4b/Ma1a+7YWxb7FIrkque4WdajBtOz14tbJCZ/h2X2qBK3voqwsilWi/i1DbhEtOaQW2ly
QlwYbbra0S+aYszhVG5yEAoVr5X3Z4ELHEuqINQljyDbjIfYiaKPdgY4j3GriDEwmGqgd8COjpbD
9NofDx8QKaXTItLeiRsYYFQdnBFREPxYu31D7Xtk4Obu3HRQ21BvfndBlz6FRGFfMkNXi0aI9oKC
0VqPjQhPdh+Pu87sPvKOyUfXYxYe1LBKMWaOnqzf6+xbaCHZ9QU9RtUnOfUJBMykuzR2O29XtHyL
XaO7OtI9eIFxDolQuXqepe3HzKkIFAkWuieoHaBmXail2MhNdB1Gn2n436puk+bt/ILOq0qBMU0j
TIH5v/xVwBY6RT3UqMb3+0M1P1hM0JZtZ9praCbcQVVp7Fi2pS8TdO6douEgG4hSUXigmRITxhBo
zH1IPsZKY1zwQ+t2IHayI7Oacpva3rT0R9RKzPhRWqfp2eJVeE97D6Cp5w0HFrXmn7HH/5Ng7v8O
AP/nHz/zNoM2dP/yuar+baC3KamL/uME8M8w/fH9R/+3DPDHH/kzBFyIf+g29ZOjLEAwimjRP/6l
/6qbf/5h2v8whdIprUwXmaujyOfOWBsG//xDM+x/SN1xGHW7PBj6XPAiAnz8nmn+wzKUEq4jHUMC
OjP/+F//+u+8iX+9qf+StektD7Om/ucfQjh/zwF3DEw2JkYwU+oWkRj8rX8v83I3t+Cn9DrUn1l8
ZxXtnhM0vOgxmVR1vMMhz3qLcGpG8u18D4EpMHpthJMSJSKgvYWHCwXpVNNePSgfmAXr8mrmRb4Z
IpFeIefP24X6veEI2DkdciSScqwe9f4QjM81fBWWHVDS/Sh5T5vBWohChGs7GiskXdE+soEG6sRt
MkC4O52BpSCdknNSiCd9QufmtjUS3HBGSFhICNN6I0Ut103S6mvhzKJC+9fYk9LTxGg1SHTBb1pb
4DPJflyYKiiu1Gony04PWhOkC7wo0x4yp4IZXrxniV4/QwT42QrztYhBXrSyNbcpyKQ5+xBbDBTd
wEvNS6EMTHhNhXc8O05twqylHfRzn64GAlChXpTgNcJh+Igghivvu5P+dlLve6mN0SdUI1kMIZGU
xnI0D00Vj9uirlEDMcz2abp3bdCi5nLSVy/WYEFmsXUcB/W7B736aRrl/LQZuaajh4uUxS4DOlzs
ohvbPXYIfQlbDQfSM6LDalV0RnSHJxDPWzR8J3FnbYY8qalPqvJoZ/o6rHQk6mYfnmPXJBOl1b8C
3o4DzdWXn0cFP562O9NN0lNLbPKO9Ymx1Rm1lzmrmrJRJOY6fbpQyshAuxdfudnr+ypnR5H1TgRF
n09WWoFrV+gLAS53yYpJro2akXsnPRGzx1a89Gpol15TqFeQMHvRVj/KPCrfx4Q8D41GZk2+dL5l
RLpOU2i3YYEwJfaDTzbe70q67gJBCERmhp9ohl9CbggBUrJ1DAcLy3/9jlkZfxsqwGXNmlrhT8g1
4xmUX7ou/Br0hoXm1YQBthd9g9EpQYRZHU06C5aN7pxJp9Zp7zfrqA0/80pHyJshdkblTlo14V1Q
3xA8h+GyCaJPORkasG6Gm64DJA+i2d5OxgHdOwCCia34Ih/ZkuVjfkrNArgVQ00g5T3QQ3PbFGDt
CaYlFc8l26XW7C9MDbQkZHK/RXjhuFNZv7Kpy3bDMIeuJAoRPOlgeercLL5i1s8Mt+IMWE1GmK2a
pnSunqovaLeeJNCKC9dP8OLlzVPQW59DWOfQozC2DyQfbxs4GZVsi+U4GvU6VfELiYvRDqXegf9C
eqmSa9Z576WHtbCUoKSbxIrWj3Ie9Z/AnkG4ygB/c5R6ucuLbBeFhf40xy0FIaqMVGu22MUPKMTs
E3KzZy46j8UaB4MVYz3rMoi2rXf0JZ9GhBOgYQqY2LqkwzkNmB5RizsYInRMGLi1IT9WdzcMui0C
o2rbl84xNEkV0nX3hubfWRQ5CWVUud8HQrgKK3zT9JRMtmgOWh78ACtifchsYiy0SWZ86gMMNXBZ
iibPjtkURO+WZMs3AAZiWCM2BqtYrI2eWHo9gNua9zL0Y+sDU/4RKcqWna/1Ipvk4nHGTD2Uxg4X
0142uE3K6kLq7Q+/9H74GI4WoDfuTeS96Ckaz94Lr5E0flpth8Uo1cnuRWQ3kL87uZjfy7ggsWtk
h6vIpsPwkvq7LjRw6LSCEYNlvjNtXE4yhuELiaOpyEKMq/uQeS/NhMc4aaaJAACoDuQGwjgUMazs
fRS1R/5EMMLB1f2XvNHSTTIqkjmK+IqZax7rOdHNiOx652TJmbwc2l6COqNxOAQdfaLMeC2rL3jQ
z5HC3c78MgNwiQomXgyahHnclr9HvQqXJh/ylTG0/5uk82qSE1mD6C8iAgr/2g1tp3v8aEYvxDjh
C1dQwK+/p/c+rEJrJO1MQ5n8Mk8uHHksRFijowWxBmFmdM0u79pXo5ke8zX02GZKZra1S8sw3qNt
XjgAkskhWla7VwWzTbgCz6ZvpsQPQPtmNSK9/5hZaLetoCpdUhlXT5tS9xFHf3p/GOggupXJFaxL
u/WbeiuAr0aYITd+O5Vnqxqfp9TSHJQN7zTSR+U7TnOfskQBhgLTMFyDIn1bPfeaTti4ZsqTsFJ0
D41eIs34OzEtCjKQn7cknzpDElUdQ4P5JDOjFBk1WlrnPLTldQ1gedKoORz6xXf2xKAoyu6MXdbg
rePtAcb3abHmwDjZSx7cWQfea9sVjznu85rfKcYcAm+Ahl5SAyC9Sq0/sqX8rKXhxd7tZJvKErny
XptmhmfZnfgySV9gF45GGZDycbw79EnBhHF+a+D8tZBCTyGv/0KCJVpbGojrmUiV1z9nODv2FHnW
4EehcP33s9AeQZuM5a3H9Q3J+Ua14YSqi+DfJPtrIUV316r2IFiqAI+oe2qGQK+4TkgfJYUMtvYw
SOZQhUPyNLic2p8J4PPGLPAUJCPzvzxR27yerBNQRKINOPnyZSK2ZJHhaDclTrG41AG7oBlee2EE
uzoEUFEjJO1St+b6HhRfhQVB13q2Q2omFopMXCb83eRsKBmw4iDHz542+l9ZYJbV3p7vWfvhGOZD
kOJTtgbM9/0K+lLXd5OSZ39URwZ89ntmgeOHvkG0FXponQEmd9cVd+WI+J+mGy9sjcg3oSWNOO7r
FARcnnvc1Yaxv2/hQ0TjjPTkmUJFi+0YW4i63bb0pvOasFovzXKv66mLVSMe+vlWvfO1wsyiRASd
uJ/9X5+bwjYN0AAli4/ym2fwW6i5ip4T+isFC87B9/p3gggTKsgm6KgwUENxMjX+DWfszlneB8cM
NVtgsVbdcMWzYO0SWjzwkNmL5e1gH/JvMd8nxc+0NF2M1f+9aVyubvQtMs6VH1ZYsiMM2rhUP868
fBgQ0HitxGeC8hNbjXnvZBNKOjXLV5pGPugpVIecNnvg466W5dMCPNcP6UZrVAhsYmRxTzBcl0Op
Hlyj+8n9SNq9AMxJ/ZnPZTEvOb8VoPIO+KjQsTWgkyR0qrj2NK2447yj2KuMujBZdsvetGtyguXN
v9mBGc3drogZvRCvYm+abPnLp8NwjjY/STLVyF9rTeSfBjDTyodt2EI96267sRUa8BOg5xGgtTec
FSIrs5myGQGA2brm1j565AwDmRxNVv2VLq3U5wjhFzK/k89VawJCXPXy15fTN1uxy+z4uS69Lvbz
7LNVLP96FJEu2zvt0g6Rz49e7jwavfezDkruk+5XPhjMdraiYki6Onjp2/VapDerhvvs44mMhAm1
RmOWSoPws8BiB90QEvTa/lD59JNA6HY4drtAkUPMsUbymLnf7Qo/fqTN5VJ/QqIjnZQdvbYki5gD
c14tEtlpLMehPMsZWdegZ4T3v4q5R7cxLjdvAyuh5bAV+bNNzVorXgRJVwId/n1Dl9X9RQL6QUYQ
cVjlCmYYNcgAdUHO1PGkaLZoDXmPYxkUvAq+a9eI3cT9ahn9MAbDZd4Fd6UBEI2qlXTnNP16Mm91
GBiVQjKFkZkyKHb72/0c4hwPRL6Dd+mEWOTZn5O9dqt957ka3wi5sKQa8fvg+eFOsU9a3EwurlNP
jF+l0eFJduwP80ZIXPE7JrkFwJas0wZX6G6dlxrfCkn3wPc2fmaFQISu+dqEcK6Yuivp4TUPs+cu
r2ushQ4tTsyOSZRubJMgiC5zmkLxYNvt6sQDzAXfNV/nwk0OjoM/ZNVYaWzrwclKFatef68yJLzL
WbzTLoE2xtwkrJJD1dgPrdddlGW+GY3xAZWHaIZBEzdjgo8ByKRrJfee+4e7BL76ur5PYVvQHom4
kgpv79HOCCxM80oG9tNYwIfymG0ytRF3Cf2AbjMgmyFVgHsrY+KhjC88ffRLtRNWwwzcNf+kXQUK
ITDULsU8MqLVmW6zcyQIscMioIm2Nr9llo72Zu2GXVeln+4Q/uaA2KQPUN81nruMKAaKYLMN2Iy3
IJGv1rBa8MY9/iDGZIfUww2YGvZBjf0DzNRfzHh8QdUAuSAdr4Yeue302KJWr3p1+26M9Zyne8Fh
HrMYD6/osp+84SaAIT2NoOWwAJPPzar6UzJl3Y6tYRPqdV10YO1EVRYcKmUsez9rnlqTD0/x1B8n
v37To6GjsK+/5tI9FhM+oNXgaRhFsTVy919Wh9NOIi5Rc4S9YrLtCBRNZIep9Tz18jpkVOZYBfsr
JAaCPuk7eBhi0CDkjjC39uCBSGO7g3qcxvSzsl773oMchw0X9tWKqSa8wXhAB9PAEqmeZ51oMHNI
vT6Hrl72GSPtc5izDJK/cnfCxCRq+s3ea1iEOOHkB8IOFvwMAyzUUBlHo3Kjdk2mRxsG7cs4qT9d
BwG/oe9ohEu5SasuDvOxxlLII9zYKI7aDwhpBNhL/fYw0yb2nk3Y+OpgfDcDMR/YH3GTTifZGdXZ
mt9mj35Iigja2FlWXGOF/6n8/BG5VG/UaN9jB49hLLoRVSTp1p7Tj2ZIoHgbPaA5PLFNfyOJCP9T
j86XEzhf9hwcVnueCa1CtjdrvR5LSpSy8MnoJ6Rd4OO0lsn1TLrkbZiD822KGLmB99zk+jB3TCFo
qkNjS/2UNmBbRMnNNTzNSxCT8uVmiN1mg6C3nwFwbfqk4ZY68x0LmuHbHO0T1VrU6iTJA1UhGKAW
nP/45WyG4NvctQCeGN50JzXNx0GArYqW7k2ZTcCV6bemjKG1FG3pqR1sHaimq32LX0LzJwtLsxxO
w9CSzlHh8MBbP7N+wQ5xYB3bnnRI74tvOl1QDmF2bB0P45Fa6Rrus/GQZKckwNRFLcYQO1IDSkyn
SAf2gFfglV6qjLjIcPsE6F0phg9OfxboVOOjDdAdKyBDe7NP19dgoJ2iRWPfc3rgMGiPF1X19a6x
Kqqh5z8wBp+lmLN44MiyWzgkMkMqz0HKYA4Ut/uvn91v95bryu1nlY7+YyFL8MYFN1J6M/saQ1IW
0CUnXex3zmTcy8I0cWIhHLjFfGqt9ttv4sqCKRXwQe7NDw7tw6EITEVmfBixCjrXsBtZjmv7kFdm
sJeeAO4HLrF2YEPQpRb/1yqpvPqZiRFVnCqwTsluUWZ4QgJjn/N60Gq39ML/fzBthlF+8wsda2P4
ki4ElXQxvnDao/STzKijCBTZAHDsa6yHUm8zYMA49vxsW7Q+qAK8xfCZCNXSCX/0AnzdyVA8Y0/8
pv843JSL85vo/iwHTCe8oZw9dnNA5TlcpiJewrfJQRq26Jmz15Vjads89NX44Kf1P051JubVIGcA
yWI2EjsQJG7q0XkYvem69lhDdT0DrJmo7bwx/KHdUFTdwS4on6zwUWeUXZByzzeDGd7lHRYwIcH4
CzqYpvYkeKjqOS2eb06OnNy2Q5yfRhJyJ5pZC9sfdzcjH+AuKQJWGYPbuFXyb26AZ0go19qQVivu
zEV80wJN6K2eX1QNgHIxM3eLflW1PlPYgu5m12/+cywvMXf26VJa3FVzXTLJcUn/ExCFJMHwYcMg
/UosqyHRAfxWkMHdjcAkpLpNaaDJbevqaTTKE6cZK4J51iF3fTUt7lB2LQwLA6c809oVbLjHsGcL
b9X00+VetNrcY0tFG1revVIB8HbTRo9j4s+xbtkOV+6fRVPOwE/BoCYjMDoSgx4+qWLTArnYkxOn
WMJYna3QwJGGOqNdTwMMbZfgX1jXV9Nql2M9Hg2jd/G4ZmfbWf8FGdPv5BxOHpYIqjRnd1yB81Cv
WfH+7GZxT/cYbh8lv4amJCtBPcvo4b4c2Q5CRJbZeg8LvZIsL365ii+PC914cQUqpqn5uUx2YtAv
E+e6s7ZvNT0uNhCzwKnpY/ogGS62g0nqQIScBVydnhYHBCTJyYz/1KXXrVu/00qmnNMd7hAVE/Bx
KtW+1W8qhb6QEwWOg2HBrMRH5E0cD7nKRYAOI2XhAswH+6edbikxFAFnjcmEnUlfm9S+4X/RNRWb
//1A/R9huRmHa+kEGzKSbylKG1WKWXf674eeam5m17e/F6JlDb39+pTRetyUv8pbOGW41G1A5eSF
7ju6V5ZqH4aWOgFZq3b0//V8KHBTW+8H2RnGqu4ug5Pkb+QBcLTr6kytrtyE3RJupJeWMS5k5UI1
D4w5icmzPbiYlveyv+XDAmtvTbxrE3cb7JTeYepx4FpZ8wzPjC94FK9JgAaOG70itrcWsRmG18a6
hZtQZfpi7dloBdz50TDiXDe0Enc1j7XrMt9v4nwJrKOeSCyC3e5jWlsZQeLFDgT2MehXm1TPXtwl
wjzq+qNiVYjdFPcIRM9yAxsx2EoXY5Ml0x2O2xXvZoOsYAClZHM750n4d8yn5tRijjmLwjotqnly
Y14x+iAYOm5c7d+NBKUlHZIh3QwJNbx7rKFgAFxMQorG0dE+0p0FZXPBUAaICTdtcpyBuYOass8A
sI5rf/PxFu0xQffd4jJ+I8UsyDsFLm5Z4I5Nw87eOLEruyA2Mia0HcfyndFjXepa+n1bWA/bvq3N
jUFUc588dC5mqHExyYnceGHAmbMVgclFg+CTte/aIfhTUQged3yY6ISOjG1ZWiclm+8BZTuaDQSv
NBF15LRkmlvatFipopb6x72binXTJHm3k8s9LQzTm86SrUufpQXXeGF37ruVS8qW2NzBLyY6j5i7
UwZHIbfXThvDhrq8OvRZFMJ4XeX4UkiKYxXC57Yd7vBTZXh/GWpcG3IG0TQmLhWGWOOngK9DB2CM
Z+SCmu5XDHTPlqhH/MKItXnP1MNoDVJRltfvC9/+k1EZV9Wie3McsfHaJgCIsj6WTJ0PZYhz1kjE
maflLZ9thpWZl/w1x3BnV+O9i8nzXmHMw7lNg3HOjWNDdByXIUhLWFOg+phaXtXUfHCaosME8dKg
UWnyOS11lnEQaPzYrslRhN7wYM8QwyucG5Fcyt9yMD5gVplYX6mgWluO1oUuMVWZb6Ak3gkobycP
iX+aLO8AShtfMN9CbABcfUtuXmXXP8JZGu5yJR/yabgnGQ3T1RkCoHrLwWikjDma/Q75raywyt6K
BN3KGY7F7VIxZvUnFeOPVR7mccH+43R46ewhSs2VT7A482hskGYIHAHMjyGc/mom3VQVYgtrmJ4E
s2vyWzXu5nW9ibBee+slEf1pcAkeT1RvUKnH0S7Lk8ix1LXQY6TA724roKVFb+KHsGkpqnSebuuf
uc7saCmzjzCw2M89NPjRpQizQdDJhjcPI92hTZZP1OmX3O4jaotUVOWNwxZNN57RBRgb/OFbSfmd
ciHYzNrdrZRG4Cf17zk003Ou2nrXisvQ0OUnOBhEeWhidGoQZS1E47ycakg45b5eLIxEA+xhTC9U
cBAQ9w9ySbjJBUcvNfS1NZOncpDznmoAdwfVS623hEMGKGuqWJ2TpCuONLx+9OaFHqvyXUvbI34E
OThDgLzvJdOZ3uMVQriTcZmWfJwY/R9rp7eorjf+cmnjfW/rGyHVDA///cv89l/Qjdw/CB8EwO0/
+O+fq45y+7kS1//+rs+W4tFwmkdkD4/ail0OyGCT9bAu/vshbN44MB4sYofvCZlrTkXUbjWigB1T
Io5DLU8gqjbdvmzm/LH0B4fIfCVhh+rlFgz+MedhuKsy/3ViLT7An/gIF+KvE9jquAqvsOrxfHNG
w1lacFnIcMMYFxGa9YtcRXZfms6l4Lv+knmMXUxTX50EyRsLeRkm3TGA33gOPfDldcpXOhGW98Ma
woUaX4ALoV+Jvbka457sAKWJzfDr/uMB1C9U9T1UbkuMutf9kR5Z5i4Tr4dBdhGQkqs+uzLHQWr/
YoCmZHgJjinEmXidOWemkCW2us27fdD431PnrfdNYcIMwKQ9ga7f1JPgvfON5CKDPLvXEn12Ipl/
Cl07ACoDiWUujrWW413XZgfpmLhqei5GVLnSbbk4PFJd2F18TdN02iRO1At7h9LpneA43ajtSxdB
Ypd7N8OA3K+q2s9GLfiDnzGxiah36nrblwxozXXVB5OiOdM/rH46vGLjv+JwByTtVU+I3TGGdHZw
C6l+rO137mP+xXDCL4AQK517lkXXCwxafturEuwGExLft3J3Vh/qv3SbbFAU59h5ZwqmQK7A7uaL
AFKRUApmNvzhY9lnB+eGnGZ6bAlqcKoJLivQ7C3lMTkDjjU71wibVqvr2F7yXe+b3ZMtl1cBxBF6
DgLMaKY/FWC6qKXZZ2/CiUNQN+5Nl1/bW8VXZeZ65xnTuq+5ql+VeaulNGwKtks9RVbV0pw7FDSu
Th5fce5t/ZTAicMxjoLsn2VIOb6KYHz2qBzc98RLEe97xmB9ydyT951JTR1LihNOo4DnApQRqkIP
EKKjwLEhZk2PgH2/JtdutR+tSs5USCboaasQR2UxIMPP+Mllyz4b87ILrZYtjJ0io506epjGqqYg
j7i23/8GI58EYQ90UtX8NRo/ZfSk4442hg2DLNLL0HNI9U8UfJflxW1Ag9Mvp05euv4z6Rpsjwzl
Y2ORPAGVsU3pssVjDKKhKm8JKexC7F5tQaWbl43R4FAMBdVoYxiMVHJxZ7qtOPqkF7lASHrSBa8G
qJjpiIjx0HeWuSPCvRWt0Z5stlDXZiwEUrjayU7e6YGbS0Z5AjEWnEGd5s4sP4NFWYe1wq46kCTe
Nckv/4cr4weP2iSeGspWurhb4XxnrbGVufcILeFmKodCL93siAdIb5wA86Lx2fjDk8RaSd1g7xPF
d0/AtSgSp6v6WPbkA1r4iOakaY4S4u+SfQclXHFzEt/CFA/ctA9TFbRUHRv/uGhCWcqCyG0W2kkd
RpVL9hNmyRybVnetg9c2sFf4sY23mxImRkLRytOr/NybHjgeP9hCdvrwl/Ftplm6Dus/hgpa0kLz
i9DZRByL9o9ksbgE3YJbBSjfRCl0NyTSra/KGK/eP58nPkJWdEHPHcEKU0ofUjlodb+prKhY5Lox
NBRiFbnzXS6ivl90FlUctLYrMTzGh5SmDmN3GrQVYfwKr5psl7Y47tXGXzVicUjtOzKUWNwhMRJ+
5Ds75d6dCkFkOuGe7oi7wIEsWVGZQdqnCCOSKUTQF26iHME4m6QLv/tmdduR4MZyHdOK+tsJzntd
fZOgy2Mnz+9Gpj80loh9gxoDA32hOR2rQE8YSDrrpWXEF+EfVptsGHf+8C+p0zX2bWvfTzyc9uA/
dfW8RENfjtx5mKXCOCBHc0mn9p95q0iSQfuGCJQenTr4FdMfH6tOxP1ObHL2wVApzF4+iHRm+pbQ
B7/TTzajbpzDWVzQpahaBlqEBBMLkCw4ynyzTsylpLQ5ga9QcVeWNX0aTOZdtUsa0jLI/wuDsF9T
8SimxXwUffqweBARJknFOePwW1IKEXUI79J8klRUpxFJSHFoMFGQLssvfhD8M6nKA2uVF/uBdgWV
LtnDkFiXMSjfpfaf+MNyjheY6CgB3WjauaM1pQZC2V/WUvLqj48jYvCuIyGmnd855MISFOR1nYXW
gJVwMiW2gd33e0kAcGO7J5cb4aa3xEVonxqYzr+OFFnsCrEwskK2LJGDoiIgTgRA4CgKsesw+0cr
zSanXjzSWnBXt+IZnJfeGVnwitmI82xAf7gziqPR/TFzg/F4xyh5QeQIsgEtZGb0Ft4qZWHRH4ST
EurrSC5iN/llnaesO6Prs73dw8OZMy6DtIuJzX0bWBw+5qA9mpKGgTVrj7OXogw4T27o/g2IQuti
nwjZMNXt4CdPkHRn7gx+gO2h9gQyhkFH3/Cj1xxdxqYHGTH4rQqTiOaZMfxWjZY7U7F0alEUcVEz
/GuxD8KGCyAk8pIFPUhQd5I4RZwKMqet7tqC+Lw1TTXEueoyVeFXqAJ/3xKNYZxBs+biv7cecwJ/
1ZGCeMuX/Mo+I3a5N7PzqXw6tGxYREVukm8KJRRkwy7wLfE0+v5dNSfbxpaI+SoNuJkxToYultE1
8jLjRH2ArDFlmIiRPs2oUxb/V65a8T4l335S0nJvpCDL5+mHVZzoawmHnTgKDJAUxpoP6ni23O3a
E9fKLOXTu4OveMCIMVNcTEJcUHkKIchpC3aM3jvX08zQrAfIpvMPr8JqogJ8Eol/HgbnzXI6eJ4j
P9NzmiBNVfW2gk4W4e1P+KRMZKyVNbov5+HdMKAlLZ2RkSDgatEFyxqTe5ojVd9G6+kwP671UuK/
YndJSMBUN0GOgJFoXWPP1dy6YRLhZ3RRSDUhY37mYkunaDOs4CV67r0ZMk6UXUYF0Og6O1F7HMgb
l2SaTYFOggc2EtV4B49dUs4FlpVUHfF3ynyxfG3sevlx5/LKgx1R2Wa+kEv4lEXPCsf9WZmU8UEY
ISe88sTQSDPvVWb/mYmpbbueu3JtxDeb7JaCNcal9ddayiDqSvU8jshiXFYkj8IWfwvkGRNukOO1
oNcLSoXsHqWM6s3H+obLnQQ92q71Bj0HUZlUONjcJh6Lko6ZcpwPLrZpLoIjKxQ+phbthXoB7630
9XDi2Qe4UeKNralYJ+tMsV9NaByF+VTPKsG1cOvkCZp/Vope5idjgPpI1MP7Ghgc7EeXLFftzf+a
hRmFGsJLGhifXVvrXaga7hIhnLaB71hi+MBtnrkb4blawUwOzKkJRz8sBfzVEYUet0f/d/Aw/THW
ZWyWy2rvCKLTGadxIEE4xaYnVBVWAvZnQFH6UXAXiwe/L2JHrHFPsd9+VVjUxTzAYx6nazpTBZnC
ItmPZvnd1CDkKzVGbTtyTvDqJ8NmQfUpg4iHkLr6QnAo58b2Uvvrelo768lgTTus4VMyi3OQ0+mF
VIn63Dyy2bDTtelLbdFOuVBgQPe6PsMSzi4AoggzC08B1GAPmNcTLc5EUwn++v1c0gYClBUjG/BQ
47yMz1mCVyILVME7nBOhsemDyedxb5tNeeEeXV5QN8HumdmfEO00DqYH+IHivum6R7pzRYRR/NHr
/qSD/OsTb9to1fNKFaTxnU7A22rm2EPQ2trOHy2dcicRUyFPqdsKBZLE7QcGz3N+b83kPPseRzP+
kx83tBlQ5e8cVrvnalQ7XADDjigfZULGUyDt+9T5YqKMzy4z3weJ74sDVgQ9jifGnQDhVbvFQolK
evFmsooaVX8hBenssANKzFE0DNV/7SYpUXzzB79pHkNeh0xyAJjEUt17Qba31ZAcPQ+UHfAbzh2c
OZKEjhUrPxIcI47rPTpZxWzfD42ItmoKGUzaVQksgTEuKbLghD/vg63p46VPGViOnm/sdGn8kK9h
53bz7kQ0MCJG8WfETBtNNtxeWie9EytPjvIT0wPU3cFRKaNgqH4rwGvIveO+qf6TLIjLTu17mGPp
EwuQqgrh0hYvcjEBAyYFEKMg+9KFt9DFxRiiY9Pfuanae6KmLdiklaB6qK0BhsDU9RGfV0KAEluh
ybSBcAjyoPlb1DmOiA50Q2mZPTa7/AHtyvcXBlneFRP8n8qu7lLCBAcj+6WNirORXfOIeU9IVI/u
EOzLFUpakTBEhVy2IQFL18vAnIA77GWpl7d2PvshyUSqrzxMCM2mGFp7m5UDzUaJf5XUUzPmACCY
UPMVsJhU5dfMYSQzvx3AnEdSAQfZ0HfgmyaY/pus3hjALSZ/3hTZ/LvYmb1tW4PVeVn5DqWAMZaZ
L9FYD1AvT/5Sm5GUKLLOgNekhga+n1SAFzn1NsFK6nbGqJwAqz54Co4XVvu+tBdkE9z8VvpPCuND
tf1lNJUdDVX7qcLbRE6hD1IWpGJrWD6zTh0Rdjm5BY4d5eZT04YB5YnrBwHzEie/EeVAQunDZLNY
FkZ4JAoizsPYsYoYdRvz0YRpw5IENJ1Gv+KRwY5ZFSyDzBttUBST6tczNFhWJc0DAShw1rMm0tqe
phHZ3XZ4uC0gT2JK1DkNSM0VVGMRg6P9VGgAG7p/XIzEPeDHjYXhTntTZR+Fj6wPEC+MO3v6zmzM
DHN+SccyiSGdAkipT8J1faBK1qVoR2rMcnReL0cjItJqpzaeKC/u5cfCJnPMideU9XpcsLFhnvDG
U5smgFL6+uCJ5BtaFeYcKX98sWInDaknMqwqKtwx3VdBeB0tMYITy1tu6fV7J1MyZrZxToBhRRaC
8jBOGtxTr+MfXTBtBDHz0aTqYk7Lci+rtdvZTLI2A60J2IrFkZzy2a6WZuOtZnaqm/KNgomSpuLp
tzczRpR1c2mH4ZvJOvFhe2s6aG+yAvTnLEx0JhnD7xvu61tQfZhf2NzboxO+hFWJJka97H4qLCAa
WXZdGLDscOBiHR7aU05UJQNK2idfck3xJdj6e0jyR7yiF0v6vLkFenk2o/7jtZ4SmhGzwj9Ytv9W
Vyis+Pq6tJcAAsjW4kiB9FJP2xzhz+RaVoi82IzyUbuczYSgN4BinL0pZl4vGnJ0hvGl88qfZfGx
LWpSXqkfbmyIWwgqzZ9KYUrkIfnTtjBiuOfV5MGS3UQLHcV62Wc69HHoTfhd1u4IrYhfZdsfTcBZ
pHI8fytE8VISJtt5NiaeNf3uWRpdDzB13lRUsupqxu9iPJnzBHWuheZOcfp71qdvQcaJGwxef5Rl
+2UZy4WKD7R7bk5DPjmctc926J/RvOaN01ZTVM8o+ZwNXydzNmNraT5kSHgz1DltK4t5llyaj/T9
fFQm860w6JKND9qyp1Hs0BT6NeztIy8gG9zEGT3xNejMwUNHG8tl2y3gb1POVJ6D/a4rbB69ZWYO
bWO4aRbvMVMAAouQ+9KElyaap+XCMh/zfeIBp0usqfsY0QgaBfaS0PWfEYiHbS/k4zgn/o7lgOi1
ng9Ug7zk04PvLYKKqzU/+fOAeUKPTySzOChoIrssZgxwGK7mQ/gkhvLZ4KLw31/UCdxbpJVpTgH/
VF4z7gSRg75wcER2ErkV7s2MulqreyuJKB6G29kyFbGus/Bt1eWDUbyVq/B2hHQLHo7mKRkeuRvC
4+2q99Y2kgNXuEuYLYemK/dux221EvJ5SK2XTQmrfZMP5nnOhiNz/BdhSW4suvjHof99bcfnPmAZ
HlT3qtWM02p5LV3eepngjusKyDWDccgDZXPEmPBlJXgNRq+icpi3kyMUrL36zitafRvyPAEIFLD/
TnSGSI5CPiabhQMUfN59nuMBtDLx0viAyhia/FsdhPiuc9g58oajSAZppFzKnc2V9uz7sMXzknlz
F4w/c+WREva9syOOhScYOhUpt0JsXSvOezWkmFB1TpPwVKwR5x3GdIfeGQgsF0i5DqMa3Rq/BrDq
CV5AxPF6i1jZbWcA8fiH/Pqu8PK3nmn21q8DEjFWAxSTDtypkpiAFvIxAdnFWU2vaUMLS9EfFi8z
79Zm+HJmwWeW1g8tbKmjpT78W6EbgYW3rJvNjcADSBBSHZLKYHafLPdFKG99Y1cKvch8MYvW1AQg
oGQGUA9tX6fb2fimNJtwj83SQVRS+3oqPvB21yPDiUWLV4f63+2civw28zq4zD72FK38whf9CIC6
RlligOAt+W4y89szBdy1nvGAbw1Fb/kZhbCOU9U80Jh4qpgCQnGadoDP/Wx67m3ULztVZ9/Vb9M8
zbGyhLOhLXrcDk6oLzA+mPfOCqqXMWLEZW2q2ewjrpLYZDvsK6V960N3R4CsDrapqfhXpZCWIaTh
oaq/AZI0O487qt3uMl8nkafG18LTT8bqApnJPOoa4WShL931fRriPXCgLFXfXYgXeJaMkssSdkFh
a+zBPuJveapojYHIv2MaGUOLaDYzn+OuKcPIE5gYWxn6F9m8SpGdR7sOb7UpYHjaREaJS4IvvZ1L
1/YPgY0Uff4FYxpteUXxqO2aJB4emYQsTF55YtMxcioVogRZSEaHfHT22B45ZGVHsD8nvkZ1mPkD
dHHXt6DHXIOzjm0WPi5WtR6qyTvUlIRfR9P7bJrSwGyYZgcQiZTrynbvz9CQnCCUPIQDd+oUSmEJ
6GlCIK6Jm0FfQbcQJhSEio6wEGGtxNSibhSNlTW2rrrf7lYc1gbdQ2iFySV8HpzKfuKOfKIQb9e1
IfJ5rhJSCshYPJown5zkEK4WBc1lyJyeUpa9K6o7TjXEJPPxwXaQXBPyWdDAoOaOVjYjNTzaQ03H
qOrKrfSxbySZAZXX6J3NtJi7aVU7AChcE/D0JOhEs6meQ4BsYJjimjkEf1FZ1eAR9AF+bmqCukd/
OIW9NV8siFx15v0lFoWD3/df56xY6IOsuIzyvBfu/EM5aXOgyY7cAW1tgN8G9sJVxtgQqdCrDriv
NENmGgOcGvl4yP8EAe8bhC7msFg0K0qlK5hW041Oo0uQIXR3ah2y1VAa4agO3y9tVKH5IKye4a3N
ICeAsRdr5P3Nfz+UNXcOqt0461bra5GKiWknvbuzrN8wUKBvzqLCZ8+JRodtgXDCDZHZygkUMUgm
zqNRbfUZgeYAQXf5H3tnths5kqXpV5kXYII00rgAg7lwp69y164IhW4IKRbu+86nn4+R1ZiQy1ve
2dWXgwISyIqqMDppy7H//Asexii3Dk414PDoKDGtTaBFvMr3AZTKSqGu9VDhR2DmbqxSVcaJxqSC
nxHaxbXfhGuz6A8iarVV3k2voY1JMvo+okK7bx2EWCpo2u5GqF43WLCatgR0LL27USX7D3L1umnz
8Mp0rvQa/9V8qp+dGtrvvHcrfr/NBdBNnIDhBKN2zXx9SBMWW61YuFisBWY8bAcxJDgEFesha3dQ
+DmQu+FgjzWUytkmrtMAOz184cJGKVA+aeTATtx7iBeOWsvbYocLHpFJbReM/RcPfjFXVd42RTtk
JcXkbdff0hoRu9cA/MYU5B0aGrJ3SCVMuWN1WpKuUw92r1eSYOoY9dVoVNBfUXe0XDAMI5uIBpd3
qg5ojR/mDUrMZAVBtFzmjufQyfCOlYw3xoShcU8CWiph61hgUbaZDfvBmj1ik+GKdu8B4Va3qu0e
QTsOn4Y/fhFWoSxsta+4O1WwY32oUoDT5KQQWY1VXwaLBeuoOqlugggvpsy77wlfxndZ+aE74O/w
45dYW11TLdJWUvPeVe3kiFeF7tqyIvNDNneK5V1hpEuLi3ZE76RrUhuuIZPEy/IVSmu8Q1OAHqXC
EatmgiAjHhcDltuJI6ylgfCHa7gBQ63i0opvoyeLw+jNCO7Y7ZpGe6u8uD2weNj74jv8+4IF8agY
T+VH7NKe+7Z2dvBzboO0KrZ+sC56HTWgH77Qbln3Pfb65mwBJciDcQAQl2PIaouLBP0TBLukHV+B
SRf91NTczXouoP5tnFjh3h8Kmu8eNCotau/T6T6jqes3bB5WlzqwtvKNDxdQF90NDfONGImwUc12
oVSpvYtz85V6h8ylmotqW1ovsjLzRZKAnvgFMoKxTsTt7394obgfq0ZZNhATF+ZKWmhTkgYND8TT
DDoZaqo03do2trewt+Ge4yBCHCBMsXxd5ll75F7JsTvbE5I9icWGV2FAVq/tQUfwERfW1uvByimI
3ZRMQLewLHoaJrPezv+/ePtn1oTN+DgWPz8Rb2u685l4+/Dz7RUk6E+59+//x7+02+ZfptA1zdGl
IQgTNKz/0G7r8i9N1U3McTRhO6op/p92Wzf+AmjHOo7//BZoI/iu/5Zu/9aCG5ahOipzRbM0558o
tzXNUE8MekzbwZtH0KZXVf7UPjEWqrzMakMrwReQGJVlbxXVqs2l+Z06VfxsLJI/qhQHCmmQQCQ5
gw99Y2wzc7rvEcK4mVKM10MZcWC32DYvTCuzr/zav8sVu3e7kCxAk9sbtpk+VHy0VK7Wa3RV8ooL
oU+2hyHHHB6kErAL1dQvCT20Ycxy2sOh85S02o88HGmxFVG8rlTlBpFjfMyNorlS6CEsokQYe+Ls
hlU3ZwU7E1c4vaZ2jfLqcRoxZRs6a/b9VjAHC3KYGYmHFMsosQnuB5br6DeuVLVvCameJcmgQJ8J
LDjww1+57dw09BKWtuJ8V+KSTK26HhemX9G9TxusnzxOzEFkkGQ0OAMk6owmgSha8YYm4BkuYHNf
Zb65Ji57ln/56Q5fGQvcyXiI7NL+ohUljAzo7F/GCR/HIqdmW6AhwJw+Lw9agnrNGssvZACn110I
c9IskxuthADdZy9GNh7hbpFWRi8VwimQRupM6jYuGtBqenW5iuQdu2zUF7b2HCn03Yxy+GKP45cx
GJ5CWeACO+GJoUlam41PAVPjrAacMre5yWjDARqqTnLgrEM5pj4WAZeqSfYoNmnqmv0sgk3h+RUm
vzr1xdNkAMd5ZAAvVAXOCIUdUl6fcy5WfWUX995L7YxXYWH8MJs4WcnKvs9TSOwheVOHsWkdgKDs
we768CnL5Tc78RJ2xqZfoc/w3D7Fi1YO9k9UV5je9w1XcQm7GrmIBx6CsYpSUcknxzayeuw9EOIG
VbX1dRI6MnpIqn3PZKuWgYdez0nHfWgoTyhU5aov/XU4jNUi02No3474bsRxzoU3f22LskATN1Fm
5XQbBI35Dh3hwhygGFdouJa1Xr10BRkK2tSCNcZQDaoAGosHbKpPFf4gca3fV4G03SqtKCECrA6V
Uv/RZMYvzkZoGhFHfN+TiEaZ0N4UWAagFesq2ks4vdcKjA0HozSlQEtpGCphstaNFqILceimQWc0
sJaKfpKgelfGiBKcSNz2jgVH0yMbiY2H1ef4Ox93lg0W0V+xA3/NRmXO1fNoclspuFLaP3PU0WNL
GCwAarnLBxPs38/2Nc3/hRb3c5K7+ciV7Hvpm895woLyJfz6oIJf58MpjglMYc4/ODlYhNpBtxCZ
hd1801tLp3Pqq0BDo9s0LM4+99Fa4igBYYoAwqS1fVclCmWfhvF3vAsDt0pMZzcIR18M8BdJfaKR
iMTCWPleFLs60eSYUxVkqVv4BAjfHK+IeAKzoZDwJE1ZSoN9qbZc2RI0gFM6fCVrIFmZtr1ONBWj
QU85gvU/CMxpl7jAs44tAct50F4qrPJccNSfcUBmhEX8FdCWvtb1sr6yVCiK1MbjNlPrR+F0YCx6
Ha58DTTVp0+IxCD1jnaXNDuo8DdRgTdfRtIk8VQQTMdUDveyp8NI6GXMT4Ytz0TutjaNZP7+cjPp
KQaPLYzk1ylA312S86nb07d2SJ11qPXXPXiUaTmkcOq2viyN+DmNpl9B0IuFpnbPQZr/6tPil5EF
b9Mkb0ACyRfPp2+gG9s0JTTR4iqmpKu86te97u1nXyRvKnGCS+eLIxLmtspJmoo7CDQ5OCr8tsrA
XFwJXh3A51FPLYRTNHcHMN6FJdoniY1S50FdwAUBNVsBtFCr5mNlhz/KXHuJBc1sqksXjZqxUrOJ
vkIKx38kLBiYV3sDaik2MFBVYscVqlJcjnpCOeABkKNn8AFQGZMzCecsuUbWdduZFcQhW9xHsOYX
HdojcozN+1rKgnmD4z2+j/csxGd6ZbGbIhMmNTeByjUiCdTGPSnViOtRe/iB+jCp3Yum4Y7t9XAj
xlBwuevtx0mdItINiBu22upbX9DEaMfuuqqrfTRCxu6T9l5nrXdF/OAP6TORSI8UchNirRgBBilS
DjmA7UFrcVRP8pnNJkTnkkSUb7SsfsBjDsd8PRmup4TAXs8CACdd8t4axAMeowT3Avhh0EwPFQGG
n8wqb7A1ZJHlQkDQWNZl9siNAj1Pa02bUmseLJjpiyKCAYCy5xs8328KvnMLyR2fSG3jMZhN10VD
lqMoJ5yYBX0IP8MuqDSutQQkxkCzoqGX13GoWpoKeU04xmdAxiE/vlS/KETdzE12ZSVq602QXl2W
1nynMrmvqAhZrdS8t20VAncF/QqUKIV2jzUaMWE9gXkNBEgjctMq3mqYmhMa+AUZ9Q+OSPalAjf8
iP6/gSKia0w4dN5tDfO3a9t1pzZfbLW7L+hA6S0XwzbBMV73MyxWoo2hAN7VBGTCkK7uRp8OPSK2
G8OAUoxrEugq/W4dc8u+fcsH/cVrhkeqsQfkeW/eYHNdGXRkHjhOSnNTYfEIO4yO3tfMD4Nd1hXO
bahj767YOrqshhY4svqyZy+JxnUU4i7c1pswirZRZTw0VhcRUBxYS/h310kBFKAnSrbCNfDR9MM7
Q02fajQAMHzxIvEOupLcAu1uLYKkFp6f0igf4nsZq3dJ1eITYBXX0o9+OD0GOV1mkoke8vpzMxCU
/HOLalDJMSPBvjXxrw4tNCWWjI/2gDd0ZbRPJkR3AcEt4/LvY4DR2hM4XbVla9jWbXwc9JjMFz17
C/FdoDMJ8AMcWDXXuoMbPrMfc0dXbeNrG3VEBuoiamNvNPLeguuoVIqrVmTOwPVLyCJsw9BN51jY
ajLn7OEZVa9pcgHUbQrBcZbR5KkLF0+dtRdwi8R+wpMYHFrqjeDsTGW8bRrn2fO9ccmuCq7ZzfMv
MDEMsN06DucooC86rKeUtRTV04Z+MVkLAeGH9boiZsxKCRnh/hZ2zZIsoxVdelcTJd25Ydiqo/nQ
kkfR47sTE4TnkVqpwAcyYwNEK9kG8exrk22J5luHkOGWQiuPqGFzV+di10w0m8jpu3MMuW9NDSyv
yjYjlgTck3uaGYT99epDzc6wwCb4UYpyS+19q1g4TziOs/LLmDyEcvo1pcGtkZpXuWeu/NZblkqx
Ng3tGnIH/DXlJtdHfkzxKKHHQ3i0v2HgCCoRSAl4QU2ntxx5mO1GxHHJkFoIl19X75G8GX27zMao
3Kqetc3N4eeU1LdxU+4y2DKLom4hUEqcXJuI8D/cjcxyg3PPrmAHwl7hhiSUK/YdfBA7gnP6ms0c
ZzUKnnyj4/dO0hZeQvaXMa3IOZX3E4YQKe003Cjf6AgieBvNX1h403Xt+0c9QWWakoaBwxxbOC+b
6KmKzqTM/Se22BUR7rjvaXs10446l2Uw2vCrRRO68oZkUWIOVAfl977W/V2K33mjI5XGwvow1T0X
XLIQKGyymQLvBJSIoW3d9F5/rMxoj+s7kcN3XoyTW3jwS6Khc57FoOsAx2wYtTsvq7960G4j0oIW
NaGQYJTd5JZEJfQjWqa4fTYHumbEL887opnJLw6eaVlsHewyvPfVrykGdTpSLE+S+1JwVQOdDR6Y
r+y1eKcPidvgqjbvGWr3YywQr6XZrgiNXwMOCKPm3VloQrvhPptK5Pigvv0vM82OlejQdyCu8FAL
EuiNC5Y7YwPNSPeHyCxE74n6Yv5GWkbEPnd5ju+TJ3/SAV30Awm6Ubmcsgd8ha8c7wkaLtbccKQE
3hhBtmL+wup03Mh7MwN73QB1p/XjCPeEoFWShQBSEXFMXYJaS3sUIyZEmMcZxKxyjqFKRRBUGytd
hlcJZtYIHA8d1aF0UB+IHNIkjVTDQa83h46QZKI33+nef516FM+QH/GcXsHJJbR8tjG1V3hfUgn3
G7LliFRhS4PYU+Ns482ssUo+enBMMS5ZwDtf+QVdXu9HAFfckd0xgw3d1bi/DAkpH6i089mHy883
7LCLqrhO+xgQ3yLpQYURm01u2+ezERaoTgO541duYgTFlhnRrHTVJLyF6o5OWZ9gIyjJM1+EHAOg
PI6GtPvqVNxsu26l6vCaREJAke9WTBOwzAdhIytJlC143l3fPg/iqe+gcuNc1fGT8G1/meVwfSJ3
aQPPw4aEJ0ckiCl2znrwVtV4fQ7qN2n1W4wzN/Sp2KjyZ0C4nSNQxhQqNoPYzEQ018MGe1mAntIg
zS1gYpS+m6Incsspgl6ZIj6ia6CvW51sDIeDpBs3fDh1GXTZA5kYYKvxHf5H0ENKEN2RS9Kih35Q
8bNbmM3Qx9ckum3aDGpliCV2ku9zPXCH2L7D42qDC9gt1z58LE3I6imMgHBPz2I/msOtCIw5GErf
mrW1HgfYWBmSyKWNicqKpAiI0I1bDcMztf5WTnl+w4kuN72XLA0OVAwfr2jcZdj3aG+kyaxGo9km
tnDRSEGipuLySU5edoXn0CBR+60Mk3CXqXFwIyMLvwKt5MRLQ06lIb6zFBWqo2a/pbrPq/NkAkat
3CAluumKN8B4+vPTVjXZ2evwaiiiJdZv97Wl1Eu03yG8ZfvF0Jw1/K459ALBVgwjU6gUGiVYIvVH
5DpOdzQI2BtMrFZqMyVauIY9H+DErMBUaVGTx3cRtBuitJZOgMC4nFZlY7kWIZq29tLaWGtE5Q6b
CHKRSBoWJBT7xLUKWQ+Lko0jDMd6VysQp0jPrNyQowgdnFzD7CLqSi77Uj3CwgND6aPHCuSY2OpH
iOvjbMgCF7ezoZBR2qCR1qYn0IQfIEEcVt8TQnGMKvxVqCoyvHKf0rEl4mYmjO8wZct2ZhB867rB
HbABgJe3icp0UwTJ1lGMN6fw7Y1MIRiW/t2k+/soCK/x6zkSsghXrv6pZsGW1U8PLwAXUCN6uGFo
Kz/wMt30Xafj4RStFLh/qp/9hF3FN6aNi9hHFOzR421bNg6tFuMaf5kSkZypb6wMXGYc5Qb25Hby
7E3JDQClxrbWai712WOkWt/CBNb1MBHwXujkamCuRohp49evw8S5N8YZQMhAudEYqVhm5DDQDtKb
LbyuhLpfbuIwUDYhJt60PGHCEN3o4wPSZEdaRfkNaWreVxEX3U4q5rVWVbNkXVfXLUxV0GoVtYAF
gqJEdr0owXTWuU5DQtOgZ3RTkESLSHY4qGn9gKkactCyHvBSM8kzUioIJKDJGN/XGEVIDaKiL4Zo
bWfKTPGTNHLLzl5GtlCOv4HK/2k7zs3P/Po1/Vn/7/kv/p4XIM5+0Pyf9/9a//3vOEa6r83ru3/h
IABlvWt/Vlhj1hAb/8Nrcv5f/lf/8H/9/C9htSYo6n9utHl8TX6E3c/6HVg7/1/+Bmst/S/LVDWd
CEQ4hRb//d82m5YAjxWOZQG6Cks3dOwt/2WzaQHimohjbHW20xTS4o/+BdUq6l+WqknkukTHG1Iz
Ye7/I7D2BKo1GN9geB5FQKWjU/DeZLMOppJUCaJtQQQ2TX6XYWTQ5g9RQcPWa1dw5dS42EpCcP54
R7d/u7X/6e+pzX/xHybuvwfGd55QOX6laWnzg/1hjU/ZMxB42ahuazwTvrFS1fQg4Y3GrDhEAPCo
FQQfkhSCcBlwk1EwvNUsDpiBw67xNxiVX3iic69CVw1TM1XJK57f+rsnwhB1qmqMRvg6i0k0y8wx
YWbirAEyYQPgiFQu6wEW1+3nI4uzIwPlaxqwOdz2k4/ghEVdGBPvQuTaJhZoxq3t0HAnHvPXpLef
POWXrcmj5htH30JeCz5tYmfdglgXwn+2jPE4JnjxFy7BExpMvM+fj9bEh09lOLMlLHYkOjZE71+M
ojtdhlmOSnGANdKDztUgDcVRpcUdj9mhhZE0OdXi80F/T4DTCSJVvocpmeSqnJ/qjwlSQOG2Jo9R
YyD9iiq6oVrKx9vEeM6rbhHgaVPLDZTNq39vYPNkZpqO4oSd2oH4IZSbBFuuSd5NYj2bMiQkrl32
xXCtGvbj4ASrz8f+sChsLCSkrZmaYFMwBY2dP3+ziPKkUwNlckMD9RhqgiZH+EV1UOfK+t8b6mS2
m00p7IgENrdCfpH7EJ0x0vUqZR3R4v58KPa49/OHX8WaEbDYbHNe+O9/VVeo8Dpmfs0QQsfquJGn
qTuTej8fRqOD9dk49smHs7lnOKH0sRLFM61wwiVasm04tVdT2M/HH/aj3GV9sB6MWg3Defh8/A/L
ZP6ZAiWfgaDONLWTNypBhwaL/FsXewbEa0sU15D4/A1Jei6FDTbryF1tY/v5qNpJioeB3P/dsCdv
NyDU2tFmHY7YJ7AWFYuEKrhOWAQlctGQeSGg1xKysSxCa9leWizzj3q3SufRdbLDTPYHnTyR99/W
xAmxlzrf1rOeCY5Y0rgkxHe47gX3K01ZFebeUxA3pi/RT99soCNOG1uvdxbL17Dwtdfaq8a/tJWf
/RR0NB1TWkJqzulTMR3hRTMT6hp/d3IxkmBlKca2LtGOxdO+HAi4IIVAoZk3TfHWMYx9O2dTJfkm
l+ktxm3HaKMQK5XqTxe+19ln4wSnP0qdKU/3NViOvt8FnLjzl9K/pfnXDC9msxg3osWrpyAjExzJ
QhxjIzY2YIxwwR7znuqxI/eZqHfLX00/KjKBPn+y0zyY3zNJoGbkoQTlx+mR3CrJYNk6x9BocL3H
9VK1xk034YUilrndXuXCOdDzfWRS39MbPBI+jWVJpgDqRqbrp+T8iOzAME/iamy6m2lKDuk/PYuY
b7oqNE3qyH6A99/PN/i1EyHb0OlR7a4slHOx3a0bh+xgsrDnt2TF4qgblyYU1uofprlBMTZ3s38X
YO+HNXGZ9kGbVdevnB3MwZsk9R4ghq3w+F5WeUYWcrfy62DfWvVOK6frrucxHO9LdGlun5s+pqUL
lAamgxPp/KR/HItmjyNc3gEsoXXaDh04se0TgTFTqLTvYfhKI0hh3M+nxsfDmNduOjR1AQ0pSCk6
341KCGNcOVNDq11xlsR86YX36LCrEvx844HEK2EAeapbB5ioXhj63P5mqRZFgK7OQUonP7hLOkWL
EIe7xhQ8d+1wVY+PE2pVe2R3sZxdF81Jgjs4O6v5CfCIuLAuzu6wlmZBmxA434vTwhAiOwq8wIOY
m3VXOHxCux43igjvDRNH9mghYFNpqHkZPb4ZHeX5whs4N/ksMRM0aEppMCrev/wkRAOU2ow/jem2
2cHSqpJtA0gHHW9Fr/WaKDgym3sX0tqyy4sDWUWLMqsufYl5bZ3u9TAZuXw4GnvX6dQzghKHdlzR
kI6gu2iDvWRLtSblYGvBvUJfqU6SgxOkh6HyL70D/dzYtq6x5nWhC+tk3WMV1Mu24JRTMJspMTfk
eq8jVxEGrtDF6OIEu5MzTYle5ID7ronAn87f51/i3NqzHN2QnCu0Qk+nog0nTUUHNLlRD6ibhqvC
FvvQT9BmjRuNJ7Fnm9bB/XzUueg7fe1cBYUK3cfRbEO+//wq4Xq9o1CplRmKGGpSoSqrKk22812k
J3fl8+G0+e/7MB5LnWshcg9Nzkf+HztMAD4vEkWnCPXRgmOvaaRbq7ma3bykYj92wdomciYj9zoD
WpDOQfjOIxjsLWToC49yrqKzpW0ZfHg2vdPbaaYHtcwdDYDdwIwCh5cwva0LcbRr/z4lUl7th+s2
fqTLAQMw2l0Y/dycI/7CERw4/FM1378ILZmUIcmB99PBdgOkJLpp7Oz0+4TbQCmG774RH7wKYDmd
DirK0DHq3kgJu/AUZ1YdS9/mpg+dyjDt+Sn/+BwRHdlhknguKqUbQSyXDqbWJb46DWRM2LkWpaaK
YX8GSn1h6PkHnsyEd0OfbDxVTNbgiADWbZRuNZe0UR6sAqywTI9uk46Hs9x3mX8MNZSVw1vRtI+N
Q0JEqB+ryHkwtIuowZkVyKsQUN7YCFT24/cvI7ZF5sOX+NcFaYj2tRNvq8o4wh7Ds8B+qFPzaDr+
Hj9YsO0aV4x4i5vk2qPt4skWWmwE7Myzddzt+4vF+LmPZUOVYO3wmCYZKO8/lhJ10K54vrrs16NN
cGSTwGGYXMIdfpmkmHS30AHWXnvxkDg7ss2QOi0iSIAnG6Q/6r6fVXQl0iq4N+kKxI231pT6Kh7N
vUWeuwdn7ddQ1d8/nyTnqkaDE4HPYliqhJH4/ifjRmWGRmKMroJPRAzUWQXduiezzJcIPCJzq8jo
jvQDF44VLWxz6cN/HXuoPxE+2/Ml/hdy52tFYCCO9JZwZSg9EdeCz5/z3CkO6Y7DA4Ikh5h2so4w
duXGi9EIL2ihV4C9GQ4iaqm9OGr8LSaPbFFZDK6Nj/izLA08hcRwaf6emb5S1S0BP9MW81H6/l1N
NVEgdF4nvBB4H2qK4D5ECeVtvbHd2qRZeJ7Y44Z0qXydv8HJQoYIMw+oqYb4cHJriTDTwpy7kWGw
ofm9Vl9rzdhDqAZIMpYNWlNgSjo4dMJGbzlkF6u4M3spkNpcPjoU7x/Ob72ue08GBYu08tdlm2z7
NL5zSuVA3vwWbbkwEAtLA/ha32bcM8YhvMdG+cKWLs4+BqQLkFjdcmzjZEsXuFwGji05UErU0zAg
TE2uIq1qF10g6SxN4xOcF2gzrJ/If6VRvEws6IxFd2Vr0Uvr+xutblcYNbtFsE9U54eSoTYWAhHl
iHXjWF4oOc6dxjPcqwEVA5aK0+JPAs5msQ7JVer+Q+n0hxoBrmxKPFV7rDjjEbLCEwnO9CmC0MFT
fBP40zI20qtIv8bzd3lhGZ05E6SmkRzlgFNxCTk5EyK83/HNYSppGBj2SCFtM71JYnQTnVYiu1TK
V79tr7QMw3ZnQnY2ZC/BCM804faaGMcm88GB6v/ODGd2GSxwzaBWOvmwfVRyZfR9SjNUzgth0H0M
SSCeIOeNKKswc69g99H28ou7DHmo7cdbX01/XXg7Z2on4AbJHkzoK8jDSe0UQ5Ady5Fpjh3tttTR
NunFrZU5ZNF16+QhmqB4TgqRy07xGsUEVdbTwYn1XdL5z7ivXtjz5tFOl70A2OfuQKyQcXoaJTiN
Cifm9LHC6taMcL+Y7B9BAwuFMMZ5uylz9fvnb+DckDp35BnMBi0+HbKpbauPxUTUiAFYbqnujNqm
PRw8bWOMKMTY4D4f8Rzsh38WMbbw+aiTf//5HwVSVTiF3vq4Iima9UxneqUNcus3MHgK7ul+deOV
yp2vESnc8/YJQr+0ROcpf/qadc5AiUczWJN1gtqWNqmCTTXbMuG+hLLP/zqgEtPm23KsHCBPbQ0z
vMuNABMYXN5znEWQW6umdjd8+/xdnDtfaAvBoJoB1w+LM8810UF4xA+X2ILCcUu1u8qs5G6yr50R
QZntAiqtPx/z7PsH8EQHwMVs/urvDzVMVUclsThYQ+ovZ6pvNCJlcShb6KX1y4ZwLqmD1AAxizds
Lox9bjcyVTKMuY45pvnhau7QJTQnaOyRHbv+r17aD3nTXdVNDwVMbgNFkjGScKLQOm6CVdeUNwFa
g1yBoqfbV4Vye+GBztxYpCmlJS3gIh7q5IT3HROuL44+rkeIidoF9xPqfQiIG5K3bsyovskQghVj
ussElMVwupDp/HECcE2kkzQ3DU3Lsk+KsSgirBTn4tHNSzwRmQdTspe+9+D1wbfXWPUII9te+MUf
awuGtFUEt4QCOh9+MVxoOx8xzXKbvH4V9DEXtb9zMvOqGnUuantSzdeCMJ/Y0q9AhQ+huFj7nnsE
g9XHISl0OqYnm78NBNR6STICTOjbeefVh6992rgzTJYgtbJ57wPWMHNyuSG/RH1y6ZL2sa6Y7ySm
IQjXoMbRT07Fydch1RXgEKBxm7nYtfpm9zeui/cGNycDQfe0z4ofpUAOgiIwILzr8y/xESdANEuH
mbaRxUZ0itFlKr4+qpMPRBak27jCcdGPyWJqFnUxrmq24c+H+7j0xCwY4pQDZqecnqfiH9tuG/da
TamN/TE/F5sLF/rBpuzNhQY88W8N9Vtv9MdQnZr7QVUwlIj4gBOHSYE5TLhUoaF8PtLvW8D7vZxf
ZYB6WBRbXGdO1m+uG6kkK5U2qtcybas7e7TWXaVjgVdyegCJqBDosFL06YXi1YuTnXyJKmQKvvfy
+bOcW8uklcAa0JjbID/vXzBoArQ6DYNIGImHzKl31WQ/BrY4BvdF92L5PtaWFzG+M0uJ4glrUEp0
rtinGwikV2uYEuQ6eByvm46JpPsrvVYOpdGtptZb4+y47ZSvZL8v1AIhwug9ff6zP1YQbCU0RxCp
zfuoejKvcm7pGiZog9uuzCHfRNSMAXa/4mvD8WWPF3/xmaUrOLWp18BWYUDI96/ZqMsqRDVJNFCQ
usjA91buPRATWHQ/A1oaiqGvRytbx479WJk2QQjZPa6aF9bumW/Nr+Y+wg+mlXbaerFqJNmw4AmQ
KhUogf590vVXBpQwjZjBGh6aHHGcE/rfZB0oNXBmbv+e13+yMM5sGWyYmj13oiieTov5DJusQY/K
3pXAITp9wrJA76u3q6xGzAZV8vNPe+5XgotwRvDGTesUKugQKI+1M0DctwnW5MJpBbhJm9KNNWZS
epXTs9XK+NIJ9fFMFnMFrHEu6w5Q4smanrICiCJK0Q7SM2phzQ8oBaJ4Q7GWWQtVxatYvc9wtBH1
f2OTFNx7VdsBdnCQgb+fXI5F7DPGpL1rErhT4kjQI/RqiTcgRulC+/vcy5VswzN3gPvZaV8xE7Vj
jKnXu0D0mCai+WXlqGq4q1FmRLm3CghcI9buQsVxbseErKDazCOHX3naFahQ8Gi5Y0HHJUoEPhrW
MeuyLFdBkL+ENANy61VHSZxYRKqlzkOvwWfR7MfPZ9a5TQPGxLxn0Zj4UIRMZR3iIEWok58EmwAH
9U7qR1xfSEfolpOjwEu/BKqcfd8GlIZ5xc5r9v2nFZFRYpPA7+4pfX16s4Wsl3F7Fxm+K2EXW7pb
JO2Fk/BMsS0EB7xu2LptM7VOJlRvBnpPI753NSd1bUwRoPnVW0+g8Vc28YzNxwVJSs6B2K1ZkVTv
/vmLxk1DUPMxxcTMWnt36ndWbcaCFz163RbLEY6lMQvWWeO75tXQ6xfW7rkNClzRobKC5PBhX5x0
WTeV3bJBlcGqDPB0j8TRUp+CFFCGhsvnP+5Mm5O3K3m3qKBtmv4nhaQpA1ttpcpyHcaNXVrb8qc2
ma9guPi5QSimyIGRbYoLJ/2H2Yv5OjatoPsO2snfVMB3LxX3IIs8J5ramrZEwE9MHLoxo7kycXtu
SFSh7/VPf+nvIW3DFrxbNOQnv5SslbDVsU9xoUUQlp1WGyUfrpw8uU7pMRS2efDKCfOKAZfqcbhE
ldE+fFeGZzfk3j7TVzh73k8jtSTU3kQR5SpqucRw9lt57ThNtSg5jJeFmf7CPu/Nse1bG3e/VPnq
qfEPo9RQpSaoUUd5FSbDVxzELhxQv69n78q/+bkoPRDcaDDeTuGLWjHjnn0EDo9wfgSJ8oAr/tg2
Wxl46tJQKns5iGZ0tRDpgYOWghTVTEQ3mWXai68BkS/JlwSlg90HdzhFfrcwgVwipDsSmrENaeER
vpqxH+mIEmJjr0fTJvCsfZb6+J1Zl/o3516yo6p8ZHAY7AJOdigCn40e21RYMFFPnDaskXRys7pf
Dzi3y6K/tDedH49cTwrIGf46mVONUZmjqlaqGzXGsUQMGk6vefAwd8vnJmmm1Tu9G66z5DEJ8ZKx
nVUPdaCqE3x4/UdcDb4kpnahwvmIn/JFqZ3xpZczUUnM2/gfdwcfwrvVDryEWH0s8c901iJKDzw9
WTi4jPWbxm+JbdT3UK+PWb8acFLT4Fhewk0/lJnzc+g08LmcQ2k83biVjiyVxqN5XoTaQUNaW9Tp
0fPqNzbTlVeOGOPh5yPDb3VrP3VYZUuc7Mr0wvY9G0C8x6rmxzA4roEJYHOcrnsiY7pekzOXU59T
mqYl0eUHOa4LmPMLoflPbe/fh061b/xilRbKXWFybgPEe2O3agb6NFxA2gKTPcu5x8jUHVTzvvfH
I3me3lMlaaN09oXKRsy355NVOXMfOGN5fR/ZJ3JIi0IJeXfgCFc+c2ghQ/kUGOHXqq6BWmNygxAG
oYPvMBGgMx5GTrGQBLME1PSNAi1gsA96kb5I/rDK27ekHUI3UaxVNaHWwtns1uk4PEHVL+yz80Z2
8ujgEiATLAqonafAgK8XhW0kNAQNG8vU0v5maSsSRo+yQd3VxN/yTOyKPl86BJyFofpYGRe5Ox8f
wVKh787UAeAJLhjvV8BYxg4BZ5jChZryJBoO7HTAjYZAj75HuGJjkXzo9cOQhVe0PuImuATQzgO8
fwfUZcAEbKcaKPRphWh2QtFTnQ5hiEuFDdtuyg7S66/j/iuhd6s6p1bFjzQyf3z+8j8eq4zL4qdA
0+bJfrofBVaN1IcfHgjjWDd0IgPlEJtvjfS5SBLf+H85O68duZFlXT8RAXpzy2LZ9q2W6xtCmpbo
vefTny+11zlbxapTxJrBYCBhLrKYJjIy4jfTKgT16qcCyqIEq6GAsoSptJjG9bmOhl8b4v+hIh1V
yS+6nz+HKEfi6YnVx9Ng6IjvQYK8/bWX0ddSGdM0qPir1C/EIfor0OkjdlkRtvdwY7utP0db/LH2
uKGfyr51I2Bpt4e77KdyP4rPZHdzxxjLK9wPMA8Cijh7auB/tFyVOv4s6Dfix2QCEgMn3SGDH4fJ
izZwabftB2/vHys/4up8kwoTGCx21nJvV3HSYa+NqVY5VphfWpiSpch+OK/Ggx922Ni2xwI1z+T1
9rhi5yx3NHcqWBzFAhK2bMpNkiIZmm9NXlcTtOlitqq1zawfIA92t0e6TElFGgISxxBPK8ZbJNzT
6FepLNrWgw921WqAm6Bl/DPXnwoT6YsUXrKELlP4ndX/fnvsKztKNh0SfXJEdtaysB/4STu2M+c2
MFI8wGnZt2Qxym8ZCJxSmSupvriIL+bUIXkA5MRFvYwSkqFCBXO4UXTAVIL9gGz+IWs6TJ78e9E5
JJN86NYwbddiBOGRFgJb+PLhqOUx9K6ZGBFD2E0t5Z9cUn+gmwkC7EvpK15T7uKh+RaO6cEcJWiV
/rYdQL+NPfnci6o0T3BY5k2Hkfp/P/kOj3k6WxoN12XRIpGaHBnIAbgC/QyUXJ6GQT2k1aNBut51
a1Wwa5MPiIO71aRWQVJ+HjzCHn+VMadth6g71hXiVfBQ+iWMTziKBj6hcnisgNnc/sZrMYQeMg8Q
BJxFjrqIWSO7WZYldpipx6c5ao9SEUKmhiYdGYJrYiOxgv901FKZmqtnuU1oH0Qrh/naEQMwQ3ZG
TiRO2uLjM1qCld/KdDDq8JORBb/q4B1xmJdsineWtoN8uE1iTExaHElXJuDKvFN0NIheNA60i3Lr
hGpr1sQxmz5KNkMf4NY47mHxyY31GDjaITXHn0nqfxXQej9L34uq/TUivGC2Dms034dNfAwG4x6y
rGADrfy6i8KZwBxQSwItgdgYb9PzXVEAc8Llmz0I3uyALcHQJ796LlR3AiAyWiXaOpKrmggnGtjv
ubITebd/wZUIBFhE401Obw8I5OIGl2u1mXBco7OayY+ZZX8MCe38ece1vk1maWUjXInqJArUVUCZ
ygD0F7uxQgVb14iwXqCbn/FVOqbJ+CjFyjselWtVM/Uy2tGtonYkwitEhcVYIXjqAaYpe055LlEg
ELhOxHBPZUbfBnkhYpKnpVCca5RDT3aylpRd23jQ7xziOlxDsGrnSxuXUZE1AU/ZptIPIVX1sdb3
uE9tfEzTkmZ8bIudRlvj9npeGVUFQU+lkOIVeNbFSRttG9aukJYYs+bJULzB+ISK284JMJdQv/td
gp+Es/J6uHa8/1DraKLw78UmkoIGGGPVjV4YBw+d4t8HofQm9eg6ZKdWOfrKq5kCrcyj3P0XXwtb
gEo38RubxfM5NvOh7+uQXpI2wo6Hx1+e5lzxxkA/YITuhpAm/l0KSrUbNg48DtL9ZcLg6502Sxor
G6SulMxHBK/f+q7fKoieJ8fa/9rNkMmJtbc/9spF+j9ahIBfVC6RxVEdlLrVyrwglA/xKdS0k0Yx
vZztT2iY4XiEQ5xurMzv9ZUFcIHnhMEUO4vWjWJmWVQjiu4lanzy5WDPeG8Rfmwa0MO6hbgX6zst
+ki08OVffO1fIy++dtTkTCpNImPMAzSev9p06Ao4+6mxH9EkLvw1kMmVSEi1l10ER5QO7zJejIGV
+ejaT3RqBqooHX6Dzc6Y611sclNoK3n1lUhITd8GRACoAsjk4pxGU434oCUQLYaxKUYQe2A6R+nZ
b7r97Yn8sx0XaZ8QioQZiCCpTWX5/JBEY2jkKmwir5UjZOTxz4BiN6NqH+/HOkI+tp5OiC8L+tx4
b6D+YErqqTIMGKB1f1C68reQXUV40N4mU2l7xfxfN8lISkEMgnbjbcX7ahGqe0NJcmNiMmJVO5EQ
70Gf733KJXCDd3BF/8VzWRVIItpyoIitZZBEAT5CM4/xghgNQSO7n+X8PUaeUanvMVhoonDXzF9m
7ElXztO1I0y3mcuAp5QKUPZ8KVQ7qywsJUg5UYIQZeiRsBHNgBlwHoykYdfAs7q9/NcuBKRcuAl1
nfKIs9ho/YwUhO/APNV6hJUnIDEIiGOZlU/v41hSMJkPGWTN24Ne+04T2jlUTYVS77IuEFRhNRmA
VjyUPFzFTg+JXj6l+PIiJr+xu/HRYoFvD3k1VAmgElUgU78sYdVVWyPozPlthex9Ah2ROovUUYwZ
vyoBVjExVDurZiPbK0Nfm2LAWeB+qbPz0FmsKkbQMS6lDlZ2c7I3MVacEH3qgdqG2N/18bcZ5x3f
WOloXAsg9FDgyyErQLFxGR/LprfiiEH7MjqJwi/pjpsgAv0vWqxsH54OUE//kBaXdQ+UOOIuRXva
GwqwzSCq8B5HMlneqI2/EvWvTiUD8eKHIgni8PyA4PqC58vEARFQARneaNkNd+JpOCFQx+SzesG3
SVvLS689k1Regf9v3EWMDLAgn1OJV4IW36fFd2TE3QkNIi1+mnA4UzOgpfndBN03exL8w9tb9+pp
0aieYzsLJ3T5RmtjpP9tmQJ11Wf3Tow4XevcJ3FxH3av6kxjgU7r7RGvHxbAH4JpdgWW0PeJP/cd
t2s/weoslWgvJQGaFPVTOgTH0ELGKEK43M/ftfJfpYsUr8ELiHcAUel8keekUSWrr6kaDnCoEV3B
Qa/M531yxE9j05WDGz9ANF15a13SKMQ2plsDcBie00WhGNW+HhtREGSlpiKWxmt0mq1562u5p1UP
EhZzrtqpD0am/mPQrQjC7jim+Mjz56nL8Sae/H0/pA8DSqf2gOAgj5d6U6IC6GqKv9O7NSbutX0B
L4nCKtsCzstinsKqmtQU4pFnIRZZBvLemDOvn5Gtq/NnA0lidY2IeXVEuoYCV22JNvj5ygSg2R2n
U0fUAwPkh/xtDpu+JRMw+nedwfNojbZwLeuiYu6wMDTbuTDOR2y0EeFFE1fGGOalXsuPSpN51mS9
hZFy8Fc3wdUPRJBFBvUFinDZI7J1bR4GHX1BPUIPsO2ODlKIfVo94Y2SY4RrVit53tXv44QxFq0x
+Dvn31e3s2NFKd9XOw81ospq1m2EOEM+P6XzGkjyWvQkoUTfRKjeXED0qSbHUIHYMGEIf1HBrow4
FiN736hAcZ5kRGANvBpux5Jrg4rNKRrdNJCWt4Pv42AWdDUraEBLV4PXsI48OcH91pe3RY7xS62+
SNCQ/sWwlO9YRdoeBLHziTV82o5NyLDZhF1TlbxIQF7CYdoLlnyepO8QS8zMXwnVVy8KoGyEEnot
NPkW1+48xYGRKAwbdeqmbLZx8DOdP2FptnNgqUNepOvRpxi54DmIWdLtb762ex0SKl2neML7fvHN
OFsncS5zEZf/DLOxG3R8N2o0Kine5Rgn5OMaK//a2mL5QJSmsXoJ+y2zVFexBOVrAd0iHNqXMdre
ykMla6dM+oyzvTsa/yo9pzYk8ypiX5nL7BH4BjzoAFimMrXHWIXiAsoY7xfso7FKkbtjnKbviv0r
m9P/vodMpvzX0OI4/9XiSTAOkaaeGUZKGOkdvDgyjDn3IZE2tRJWG8E4dHLIgxC4TKRgG0O9u73I
lwAkka2TrIMahP1zIRhlG70qB6HG58uzMN87GX525LltvSeCYUFmW39u5+BZWmVfX00LqIgL+pGQ
qlomlfigtNDEQIYW1mNSdKibjF/qTv5a1dURQMYpBxLsFA7eVJHxdeWzRaRfPlMdMPV0E7VryKBS
ITGYA6Afk/8pn/JnwS4SqV8g+5+V8iv93KcYQ27tY5yjDcfzY4oa+Aj1yh64csiI1AJ79aeGtsxO
JiRbE9SGgUIbtAUaOiVZfp8H/qFy0k1Ej76s1jBYV3J5hiQlEs0uqJPiJ/2162RHrSqwKyTY5Bs4
BN87OAa3j3HeHFYmWVw3i0mmGgmFRLSA5AuhhTToHCerqdTJFlRRP+XxP7t6I2GdEGwDqdyrqJGa
iBukXbwyr5cwRvIu2QQnIhpBFO0WV33kSJCzSoWv1JHPzYwT0DN3bE9DKf8asYlzJlwjgiOGp6+g
pV7avtz59s/bE3B1pimCCFSU0DhZnG/HjJWZKhfgayX8hqCOkz4UffKoS9rv2wNd3UWiaYquhs7d
uLgncIZTpNEkhhW63+OHyIz3+Gbhwuc1aMWbJMBozwIgvD2s+P1/ry+ZhuhMQxlQ6XlcyPL0cq4G
vTp0XqGgzuDz6P3WIDmXPdXZGvZp+YViKLQHiJaUiyhoLEqDSLL40DwxxpYTZ2ONH1pGs3TA26g7
RDhUgrxa+bZrA9IRJnOnZwIFezGlxaCpzZwIJ+7k3Q6eRvM7LrCBeRA5Tvzl9jxeRELxdXQt+Sze
vazi4iGqObNO8m+jftp+e6/9F6f7yNoTZnk4mY2dl3ffbw+4vGn/jEcrSHDuqZpoi40Zwu/SjdRq
Pb36iMZXPHpp9oCbOfh55bbh78ZfeQ5d2SmwCA2BSkdainhwHnMQtmzTzMR2NI8bXOV8N8ZOd+r8
vTYfk/n19tddnH0+T/DlBEQFFMFFxa2aJKcs6wTzW3pb0ML3uRnh51UfTDQ+nHjnjw1mgMZ2Nuy7
LOoex4def/43v4HgwxMGpNNFUarNZDtTg7j3wuh1aO/70QcuLe+tyMfJDtKoI3R7rZ08JXcoXyO4
n6y8usUGXRxODX0bBFlhX3C3LzawjshtWMdx59V57lbpz7b8ElavMxK+t7/02tKStJE+gBwBkrTY
u7leawoqTp2XgqYMmuxYa58VM9llebErmk+3B8O66MpXsag0YQAkXrxSfVBNeAZonVcJ8XV8gwNY
l9g8zw2m4s/ZrPEQwFl22tTBd0N/R1oKUwjEwO1/VFZgOAzOd11da2teJFFiw6k2oCSkTWiDLW/x
BN/cDie6zhuND6UYXifH2mXBh51Yd74zumXXoFlXQ9b8MinRyvxfCVRnYy/mH6xeUyo4QXhpLh1M
nDmtvkHv/7OCn+RY1+9BWv33oZERwW7Aq9KRn9TOD7NvzWXV+XWHSPXoCr0UR9PcCFiz098bDX31
VXjz9W8Exs2NLq70RbzSat3uHZoVnh4OexZ47j7TWdj3EopVscN5/nV7m13dZfb/jid+z18p0hTH
dWPWHT7FKZECPWIKCq4DLkRW8Nb+CJMOQ8Eft8e8dgmAzKHIyhtEoWi/iJGt06VzXUyEe5U3pfYz
K7WjLMyb6n8kTdsNOMPJM/5L6mFlYHF3LiMFoUJAdShLgiY9/9q87m0rV/OOB9eTUwebAeeNRnkP
tW1aHLNx72MPm5kYg/TfhCrbXkswpz6u/IhrU87nCw4CZ+iC+TskWiwXZdZ51vhcqwpCRRjeQzI2
vySqzwtB9+Ty1TS3IalM6sviB2FspLg5+BnzYHc1PiKFm00rO+FaFAVKQiGP30b/bDE3KWXawC+5
mSPlLc1i+ApYlYPqD7I1Vc2rQQTdYLQGhKIHKMfzZcCDNsj71G8pfP8T/Qa/41bqExaFLh3JIsYT
AXNO+XUc3m7P/J8AfbH8XJOU4HQar39C7l+b3YFUgi8SF0XYb/A0NDAXH73UwMD4mJun7nv3jzG5
ZbGX5HfsbYpox9WNY3m20eVTaHr2Sjz7AwK5+D1U/ynRifxkmczWEX7PuR51wNxPea+4SvBM0dKV
pLfB/9Ko9xOet6n2fY4Pfft5Ht4DaddV3/zigbplJ7+U3cuXHkntcdyZyM+XWBZFjzo2Tben7aLR
KWI+oV5oVFCiIdc4Xy4JHU1AB0GHjPAdtlIG8vjAr0slvE9z+RBZzyq6eo3z03TmXd+iNGvfNf0m
8amcSFsHr9/JW/lFYsSLiRNix6DMbHLlxQZqC26oFDc3r66CTQME2Byr+5EIxmO3cfM4O8ryY6B8
rvFzijHewePplKYp1lXOyhpezcDYwuQePAscYAvnk9OEqok1sc7koDk2Bo0nB8Mpyl+TMHPzonHp
YHkG0uU2t0eHEZB2KoOVk3uRl9DgoO7K9QTiEqnHRQynDZ3hLzO1+KUgQwPtJQejkenJBo5Mt5Jr
XX6vGIwOKw1eggWUgPPvnQIsv6t0br08RNeLauRXp/lV+SdnQsFl20QeCvcWHTMox7K8Mtl/br+z
dV8MvriPVXruQWsxuK2cuujlzQK6RbMXp7vw02w9zOGmMvpNzWxLO8gJkfyAtUqJTXT6gk3tjMpn
TAn+ewurxAqw6+LN4W8kOov5TzVB4sOOt/RWDkBTdmr4XM5PVfuWOC+dnKJn2oERRiumeJPxv8LC
a0Nva5OH6Uaby40yvSjZNrC2ONTgLowzQrwx2t4bNDfgBe6GNijfcFfLp6D/iFrVNRJr2/t4A+BA
eyroBmRPGMiuTNjFVcN8EWMFBNcgzizBkTGWvFKUt63Xxp9tykspfkk5kD1Hx2Yu2ljEOawaVg6n
2AGLReJ+5SRQDxBCn4sdkkpSF8fS0HgO3pbwY10BAbSg5JbYIumdWyTvMZLoU/A9NFbeIle+FyUB
vlhICZjkbeebM88SZ3IKuxGUGUUL3MZ8053fEm5Y1mYMj12yBsIVgebiW/8acLEh5bzmLRs5jVeQ
SUQyN2ZrbIiWaMtioyG5UsSxoNMJVWdlaf+UdS6GdsgSUQ0ii5AXMdBJg5x7lG8tESqxgrusQMAA
oTIDzyklQrdE/Z0y+YaJjNuQY4zdbepx2FZr+czVOf/rdyyy8hrZDqfQ+B3+nHsltU0BiCiHfjvJ
httAj0gmJF9XQt6F8PwfJjaSOSLocXkuY97UaHKVRyZKGdX3tvlUO4c2ecM+BZ6GZO/t7leP7xwP
kriNPGPf+C5G7cq4S6r9gDx+/kNe5axd3ubUGqkzQFihpk+aLCbqr+xCdcrZGVJ+EvexUh8s64C/
p1nvbOVbeYBBR2czwQ0g9+AkIfGh2Y8QzgpMcL4W2r2xt3BoLjbVhzFsHP9VS4+3j+Wfl9lyv/z1
8/4k5X/9vKLWNYD2VELiEIecrZHtEsyBnuN0Uz/V08bmDVVtY5tzeZ/dy8DeGp0TezcXhzk/3ueN
m2A/2XutvA0Vby42B0W9c4YXxVqJH3/AhRc/lFgF80aDni0vrrMsjlN/VphHZdK3NrMWUp530ujL
nGQfcYDBpj1mR0cOt7OleLVdb8dBPaZOV2yGof6WBFivK5Hb+b9rqPJz+TVJmm2FcU5jSE+J+Rv1
um+JdUhhg5kPZVRttB5Kv32whwK7CITI/QSUVI73o+rscj8/gHA5WsYLOcBGUt/bfkYc8Fud/mjK
z0mlP0eyvKvoslPxjZCHayXlB7VgV87fVH5i+wWLzmoy78Luc5zDFYRYQhpnPOjZfgjAp0v3oVRt
O2w4ffk5kH932nPERnZ6L6HDmIoPqU4FD5PCmj+HRbJLtfqopekGw6aMC+n2NjEvUiuxiyk8Cvwl
pKtl9DYcPxhxd+XKEL9y1/wI7qoX1ErK0sOpRrmLuwMWc73mBepBMfe55nXTdsB2J/CGYINwfKWe
lGbjdM9HQz3JsXBQxSg3/2CDbw0DZuUOwVtOn/aiPLTv2W5qiU1bh+v5N9Tde0l6pLAbY5ygY7fl
Uf9QjX0Z36GI5ds7U9qkr8pjtXOeQ/TGze7LVODytV+ZBLHFLrYg3BwyW9RbLygMeDANgVbprTd1
xTb/1uXPduIWP4Mn6XvDKeko8ps/fIotI5vqJbPvlPqo6FsdX8WaNO/Rao+G+SUsvqXOrsIHrPQ3
oC31sXRLHOurPSaIU6BuEL3c9+2joh+d8Ek1MUZUPPKZWd9JqG2pypfQ2FkNijvRJvgEaM54suKP
YbjLOyD2m+xzVn5XnWGTKNWuCh6R196ECSHQdxucRp4wGhzrEsU0lF66D2hu91HwHxf0/68Mx7WJ
EuBZeocQ5C5eMJOsFr6tDmSDRgZCquNIBlt06gM3b94lXpC3F+bacFSNybWRS+PRtHiJJJmmxJKV
U80Nxy2Xe9GZB6Hknli/tZjmPx5jtwc0rmwEw6apgUUw59tYZPdOn2CFJqetV87w2st3Zwi2bbb2
nlkbZRHxRrCzVTEzihoSfXTnfh7fJ2WNKXNhXCPuTDIjOH508S4LDxnAlKBMQzoL3ecyjWFuEp8I
oyPVWiUZ77L5zQmeenjsokWpTMG2hzaLa9RWr3nIoRZ5e3Ivmv78ICgEZIgwp2iMLgHfzhQMMRja
xuMVTnAZVPskhVSF7J9p/C3sVY9HZQCVqXIwI25fVka/krsxOioYf+RfiXXn97VP0myGGBajiV25
IndrUcSf5sJV/d8+CKo0nD2hLVrUn26PfCVjov4D1BymJR275abqBifr45japR0J5f/AVWG1J1q+
MTFPKz4cz+j6tam+9rGCTEsjFPjRxVQnU5eRR8WN19ToT4Sfkf1wnYBVJlfFGdcT5S6OgOv37dpj
XSTdi2Aq4KqwcQAiCyjg+TxHcLVlzJb53ORraXykkjs1n8U8W/Gb3D7ZgA9yKcWiLNpIyZpcxJW3
MRUtWv78Q8lviaIxJ8McqVnXXuj4OLig90mVqRoE8Aqn5rVPvTLL4Ei4PCHZQT1cKquUUyvZSezU
fwDXVp0d1ApkEKKm+ZNvSbsGnTEysI3wwri9pS5LqvAO+UhSTxDQNBAXWXiaWM7QYYzuaUW/Mfv3
vjEwlEh5jYO3ftdLyUuV9wB5mZVxryzu2bji//+dVeq12smKzQvcSb2h/mh1JAL2jvHeKWwm4f/D
vEdISYDxDNI1TdcrgRPuG1k3UF2uoIs6ENyNAX+PmraseWwn2CnDd3+M1j5S7NDFDiZo4t6h6MJg
ZEmHyZMoJ4q0RAr9y9S9GlRE0diFBpN7vQ5CKaYA17ma2j6Zo+HmQbBrR9s15deVydYufodC64my
F9QyHCX05SJL4JeUySxhquDpipe0jjGPUX8tyNbt5kUU3XqQn46wI+cdZkjeYK3MxWXs4icgvAIq
G2Ib83G+3oZfFFZq6yXyJ6Orgd8VSqkV2gR9RN4nGcBMo9OcrrCvLk/x+aiLDl9iKnUSVXw4dhKH
ZhaSvF6EGiYYz/uqzJ9X5vnyGAvSE0R0oUVJ62cxz4qNeXmY+JXnR+HGwvC7rpVN36iu0ByI0Qlv
BP4cHhTp1crQV5ZYMPgEilfw6+zFI9LoxoZoRQdtdk6mQQPeoESVeZ2a3eeI81p1j0lEt9XZgjGC
qA70ExMA6e1fcZlmkfL+749YHqukjMowNsLak+XAqyDK95FxkENS0jmEoC/BHVnb2pcnGQIjLXqw
lKiskW2d76uqr9pcU2DwVUqxTYLMG0zUWLT2KGTlVD3Hy52qgmS4pGluoUpeN+TPbYpPNeQpLV6Z
gCtveX4Os8/y8wdeQuc/h7xnSOpQOAgbIf0IfJiwMv+Z5pzujEDWIIvJ8zhAm9XodyaaWeIe7bnK
TavdVqh0Z9nTUJobnMh5rWLsYWob1XgqQN3DDg7xEqdOdHvR/lisnUcpfqpGRRZ8H1Fq2VXJBtue
QPZVWOnFsJBMF7kYb6bwULCCji2k2wO3NpE9sLttMINFkp8t3hk4x3Y/9Pmx48qw27ex1zdVd4qD
ZJOgbyGqN3UYnpAX2gZqdZTsNQXBy3aQxg+nGScABLwjlnd01TW12ltJRf7+7pPNm6PuDoiidNG7
8Ecym/08x3CMRdHyvy/gAdqC5kEfQSYHXd6bSjt2pqRV7DvimEgChTFFgmt3CWYL18QYEUmIKDuz
WQlpVwrp5yMvtpjVzx0dzrpCWwQ/X3wihUSo4C6J0S39hPFY65CF8reo6XdqBPPm4/aWuTLzdE84
d3REudnAj51v887Uaqmt+xLDdFy6xHMgZoc7w67okoNMMVGnlt4m0z7R/a3xtjL6ZZhldCEHJ3Tv
hK79+eh9UuSFFatEdcmEGHYwnqVZcUUWHicPnX+wqcM05RrA+TK4nY+qn4+aNnMcmZNS0kNglbuH
5hdHRDGaY1okXmet0ImuvHHOh1tM8RCpowYxovRmNXRBkLhTuJPxNJ/wk+h1vO3KfR7gwJWwzMgQ
AeVZmWVxWZ2HBX7An7QFrLEJWOj8e6s4nyWOQOkFvF2b+E0NdnKCi2GKjYC2CxHIsIXqIOximarx
yuBiMm8NvnhjtdEU+4jKsMHotigADKK9sF9xfHrbmUSVhGguljmQtFPawOfO1JNdo/VVrYXHKxky
8wBCCnlrUDWky+fzYAURrvbtVHrhnGxUbFrnz8XcIwiQHwbcHYP2LcwaQuEaauiiry5oiUIJQLfh
YlDVPB9XBD5ooXnhzUG1r+dfc+ggCeG4pjYdb8/2lZ3N0048pzXA++Sr5yOFVlG0XdwWXm1NrhrV
m6nSkUui61XuKWyekvnn7QGvxQ/x2hEqtEJrRVvsLbO0gqpMxwLG0QinN8N/Xd6P/eOIUJA5wQkc
qYPRSA93RW9/vj34la9FeELQb4XSA7fe+ddmta9kgBYgGfnBAb3Kh9CHOYTR+OwORYRfzK/b413Z
ykImG/gI8D6EHZfj6WoaaJmdezLZrzwZXosf5+0h/qzQ4riAoAOmDjodQN2yXzdwJcR2XheepCPa
iG5NGxsPYW48WGWxm9KvrYassTIgVG1/bqfBNTP7UzSirlMUPx29/6iSAHcYydQ9P8HX0LE+9fZj
YOMSY7Ru1s27KXTe/KH/2RlZsmmq+AAduXZtPcghWdq7KJaCTaSqL334z+1Pu9KugnQg6CyWQd3u
QrA3lOK8s4Ys96LQRFe/32KVUpaU8bnVqZuK/KnBMhIuNXX3FPrDM+A3d1B/rPyOK8cR12bxnBPN
EGCT59sGOa/eyfD88qQSaYM2O4R+8KmuopM59Hd1+jQNvWsr3UYas/suMHBd7bfCPKUxsSzmnWOp
zcqqX50aMCk28QG3FEqb5z8phqMHZq4svAl9BeG9mo5k/BM2BAPZAGZZCbLv8kw3Lc5dEatCqlLZ
pO4DOVkL2FfuZBq3//tbFk8fXw/VUCmLwhOP3HIkcUSgqalJysL0Xpg1BkTnCN6IHazCgq6dMB5c
JpFE6D7qi6UhfYZBkkbFH6bxlAU7PR92Q9+Q9x9E57rQpa3+vQgMsm3U8rkq8rHczXKwtiDiKC+P
IY1FIb0mDHGNRcguRsvW52nKQWi1m8y4o9VKCR+E+WjQYiJrQFJnNvFpyWTk1Mnux8PKLr32C4ip
Ot6RAtOxZNIHc6rMY1Pk3iA/WdQUhGauUEeejNyVKKP4Sb8zxgDyTLBXD4a0Vte/dkogKCEADaYW
UKNYqr/KOkoGEUVLDKJCSBNbm9yqMw4xb5Y2Lr3b33o5FCUc4Cu6zlnHL3sRV4daKlvZr3LPV+Wj
ZYd7pxh2WhNwi62s62XtAutaKicaPR28Ypfl5rmUY6uNdbyqdNlNJ/sResGDY32k/l2T5a6sxc9D
n/33gBlGFUJA0H9goiyVgLiuabe1SgYmdvQcfdzPYXVHEymTcEuPTk5eY9fe7+M82/pt9KBJxjHq
hpVPv1L7ZxVBpeM2Q2UBZuj5ghZJYOU9LpzoFSpel3/EjXHkOeRpNCNzuD4wC0pperWV9KjNyRbd
aUmR9509u3Y6H4oo+3p71a+kY6i8sLOhZNFAAj9w/oNyJBWkXJYzz2m6E0mGV8UF2mX6n4p0U+vs
upyK9ODOk7y/Pfa1HSccAnhx6CY3wCLGoRFSWOWsApPgwhkUshTn2RJaAkH0fHukyzc5CYNQUVd4
2wKXWj5t86buEmkqYwxQ6/spHF8mX7qrhzyhj57a27mcn221sndVLf/QA+dJA3epGW6SJruuGA+O
Vr5qITlHjoLitpqsl9CqIpRP8eyVC3VfN8WX+tSDZoq9dHA1OHS3P+A8yRJ1ZA3vWLDuiFGKQ7NY
pSKfpqlqpciLAKB/iqRPHSg6BTljoubGjq2VWGBoZ5H3crxFko6hnFGOth95Q9bQBJ4/C8nbIShr
dySvU9F3m9X5Tp5RPHJ8yi150b+aJdAOH1gHmu1eIAevGNG/aJVWbsZmHwefB1S4RhCfs+1vhQ1l
F5I4Id9foN6GI68193DVcUkrjZOF/mU2q1zy9qdg/DpZ9VdzDL/Hjy0yvJ0EQzxIvw96i9R0q3g4
TiRUefu3HuaVq0Swjpq8/tFRLOtqcwO0Cpmx6q5v+LV9t0al0S/WRtgeCOU7RLAUzpDY5n/F6Bkg
HugJlMuc3NmVVbizEJ2hJAaEeJNbT0zUdpx7sAf1XRkq96GmP761RJZuKJ8G2QIlYXWfDXlynSx7
GYMe/AH8sZhiRIgPmWJ+KoPpKYYkGtWuvrOAV3SKoORnm2n8jV2ckUl3oZQ/hG19p/j5g4Z/NU5y
dy2FQ6VCu7m09lVx7K1iR5/tMEzKblIPozatxLbz48yegbsE7+1PJCGWLrln+hjrnSOxZ4KZ504A
L2J6yeQPu/u4fRYWQgf/MxC3seAS4lVJsep8wjW713tsIjnMDWXQk64gcjaAdswbRIijV2e6n1T7
qcWvpradT6aUvDu0/99H+1HCRSBLN0OknSrf1txCAz44KCSXycvtH7lIJv/vj6TVB3NEuRSeq5JW
N+cxib2Qyokct1/NpvqUpXMIJXBydSyACzN19e4RLbyOh3ae7Hy5fPSlaqW0tkBb/+eXYPzKkxcK
xUXfry7UjLJWHmMu5rtdNzxkef1pluqvVTw8DNCO1c46jYFzkuzyuR+qV0NRnzQVmRftU9jzgh3U
nezniFeUD7Gu3qvIySkK1fiVGTtPef/zO4UiFpp2PPCW2gWmgZpyohcxpc6HSD8p9s+6PlXWsTN+
daQFfghc/O32mAsx68sxRRz86+xqZSCNnRhTzmO3isrHvDD2zj9pUexkqX+gQmCWp1LN71JCepRW
Qnn5MZxfZ+VhnEj50hAREWWHa99eiR4gyGMV+9tIVMg34zMF09s/17oyRQAMeTOhgQfH68////vn
Nji0Fj5LWVXjs6RXu0bBHLX8NOjlr0w27kpHf9Tz4GhRv5smzRVFVNore22wj1mnPXTtezp/KYYa
tI/1qE3K16nadJO6UdAD6/UWTLt6B+5jU9ct8JcOdG7iAXiXC+O7qnXPcoLoQJBttNGhPBrs7WA6
qGj86VHqzj0zKHmF/b0eNo1EW1mRtkann8qkPBkTNsP8ncfCVsm+SLa0nUNlqw6xZyFZWZcA6jtP
gXBQavQRmuRFruvXqqteRH9nHqzv6tw/B3iQBVP6qYiBLWnDu9OvVG4WxeA/+wFrekRbcDwEbbJ8
+Nt6gh2zyX6ohtmNw3tH2sw8+IZuq1X3EWCEYn6OEVj03+QCGOuaxvtFZozKt1Dv4L/CSmjZ7khr
RbX9Se09KZL3QrzLN5F1T/utbiVg6uP9ROtARkHk9r66LI7+GZc+G1U5MvKLloVsdLYey5iht9E2
EHbQNNyCKnL1ig1kNlSw3qR905TIQLebkLbLyg/Qz/INRGD4AZQFQXrgTHKZn9XygO1nDwDQzHAr
Kh6LYIR+EdGwB0EVv5nHvErId+gBUDKdFNqs6YtJknD7Z5zf5P/5FfwCilgs/oWSXB3JqmRHeMJX
5rCVeOalKCDUcnNsmuGoVMauQljs9pCX+bf4cgpa5A70XAARn0egQYsbp6jt3ouT6CSelxPA5SS4
Q7d0k8oHO/7MunCW1srv17YalSBU2qi/gAxYPPfIgxHFVZnxEZ92jX7i3CKIpCmu5fuP9oAitNYc
kQJaCWHnScJ/ppiKGpucxwQSBIvP9asgtzAk8dTaOBkh9tZ58/R/ODuvHbmRbU0/EQF6c5u2nEpS
qVQyN0RLatF7z6c/36o9c1rJ5BSndzfQaECAIklGrFjmN23zI+z0LdXOq9qdN8tsXqiw1LNXCmJ6
HBVGlU7DYaTE8DQYwF15xlX82cVRtdB/FYN6nyXdfWHW742heUiqTWnCy3j9n6d99bXW2NsCsLp8
WqVN6tqYhuGQ/wqS4UYWrnVERTT1We8+6aXd7ArznRG+bGyqy/T9/6yLAh+x3QBBai1SUrapGeU1
pjcBSOcYfPGQVgjDpg9qC4vJO0PK2qt6u7fQa7ZllJ3qe+RvNk712hZD+Oh/f4Vz+fSJ7vZhrDfD
q2f0q1kX8NwiGW4LAmyABHhTKCdxhth4+tW3jvoWjXCYNlcJeYKlcWmM9XCQ6Jngs6J3eJKNNDjt
9lRkyT0SrrtQGc9qmm9supVHNgROBgkJf/kr6S+1VJohsfAksYBl1O1d7kd7EMjGjWc/W9xk6HJs
9DXkJV70yFA3RokQmwIuLRq7i8pwdhpQGVY4gNxjsjyb7+DlZhPXq+MdgUxshKvV1TT0xUhpQbEt
czTARIbil9Q3dWvtxgHsjclgOH+o1JfS2/JmXX2ZzNEF8IP5wlJDtIv0MgwCQmOnd7ei0FMBgRwd
ZnZ4wo8QWTS/+upSb7+9f6QFc/VGoa0g7IjG1BWNXSvAoVoVpYIY0CSaddsUGh9uC0O7FvnBXVIc
ALq0aIIsWkGxokGhUu3+YCbB6dV1jKlc5UR3SYzukoUTgdXua0XhkZWNz7j6ZulqmmhUA49bxiV/
iueiTIC2S/D3u+8JqnFpkT1gyZjxsImLTVaknN5+ryu3Kw1Gbnn6mYhcLNt+ihcoPd4Ww0GgStju
3rXRs2N3t9j2iTWM919lFRDk+IgsyujVWBSKGWIthV8nVONGfxT0SNAaN1VUfIjHh9Y8U42fdZRD
I256J+lIsCqks2/yytkQZF198j9+x+IaGN0wSpC6+48pWJ5/NcaXUAtOcfsy0llm1P/2i15ksa/h
H+0LufMYkF3L3MV5jQ6NzSm14vFeZO56dLHFqSjZM4L+UCjhvg2zc2xim5IUH/w6/ZzYW5DttaSS
JgCyyvRFBFkgYfqPYqUvh8DqLJLKNo7OuUV3xwUYn9tHvVAOMw10P1aOEbBXIHwVPntdsPEe1nY5
7UUXsT8gTagdXf4AUlrwofQKKDGEBDYwXEdbqtmr2pcIRGTK7Dt3t6LH2qLiFEVxJuPD5ZjfLQOz
yueuPxgaTU30jkIEcdwzxVivZXjjvEuGeSOnuiYGcwfA44boJxU+meTlg8561ahxz62D+u6HqUBq
qL6pYh1A8QCQ+HmsPzES3Kfl0UmdW5nwqfZ4LjF5CR13F9TvZNKPB9/Grr+eSsvPoi1GNo3LC52a
y5/lZhm2H5GFBEuHb5Z7C7m8i+/Nvt+VJc6sVDTqd0Eb08vZyDzWDtwfKy/tftUCxqUdkdwKB048
nKvgbz/6EerfA2m915v1y0rKwQcQmRlqRvSJFlsthOiURAO0LDsyb4zhXgrvbqB8QqKiDZ/86UtG
37TLttxB1+5j1HSYXYCqFjO8y1dspkE01FmP5kuHQVE10ENCM4+UqvbbJy3xN0L46nK06g1uR8L4
1b3RxaM+jNBpI46yocDENZml6B+tPEVyZEvucXU1HG0t7EtI5ZdVaRLUmd4VPFwWh2elhZADk2nG
GV2AMqO2hX1cO7myV6Gryn+W39CZqkKfGEsf8h6IF41pkeqc2m9M53YKtmCB5R/LcktecvWUCJiZ
MEWQJG5cfsIY1J1iDRoUZesUGM9+uFfDX15oUeYqR26lMS3OqnkeG29jprCagFjkqHjJIVkEF+Vy
5c73alMDOMlwE1lJzbyJ/eZWug1z7D8Y38emPpgtIER3yyN75XiSljOEo8MCHmcJxSG/gQPZKB3c
NYbqFjOuJrxr1Ar9bsGdmXcDuJW378SVvcQ3lRkqGwrkkVRMf1xGbtVGDHhwkbU0Ol4Y4+l1fAzb
h0SxGUNu3X0rWwloEzcv7Gs8WZYBOQ/MsWlzCwqNgsZsCGJT0ovY3mtlf2+c0YKlh59uPOLqojb8
L1HD5+ZdPKLTJdnkYWZweOcAftUjmiXpDNpMOdTMy2OlOv16+52ubSA4z69SnQyO6SRcvtQa7ORI
ZtMjmX/b2z+EXx5ylRghsAXjOVafQZqcMTP4b5bFywCUPb5WV8HWD8zeGANOjNoTgRB5Fs1uf0gf
xviLkt6jxboTZV3H/tfSlbSpTKZvrxQP6pLlGNGL3VZpXSKSpgPGrgtUHg760NNfRYY9fnA9dEq+
tX11bpMtc6u1OCGYHTyKueVRGVskkZOeu3Ou8nmLCrIByWyfWJQlXzwlOzL6ZFI0Ctc1xiRDT7dy
97XjI4goJtZgVK+YF0prjHptAorM6uSoGfkdN+x9FP3V6yDwk3kLk7tynQrmQ4ifArxYXmsgEeFy
MDhBCi89lIEHygWHIAz/tBl9ml8AsrRoOs/Dpn2v7NhF7SeC1I7cOCC3zUVItCb0VbCwZUwEzkV4
WdLlTnBoQLl7Zzn4ADLwBPUjQcrpNpdffW6QLhTXMIiIjpcHip7FaCt1zc42LPQw7H00YGhAAm+F
X5BQh+0CDSEOjniBbrQR1moG0GD/LL3IYPScAWuJ48ohB5ke0v733G9DV+wsaB5zW92N6q2NiYRb
nDoyHKO7N7Gk3DjYkq1cvX0L+IkBPE20VC4ff/K6qjLNjF2mmyD4QRop+bmPTmbavjejCNn6Q5jd
iYC6Hdt3duV+7gr/1i22dIjXIikMPepjwcHQqbz8HRp2g31pFgicxf3HwulPLnXjON243rz3MCSP
qnbvK1sAnNVwKjhs0euga7cskEfDSNLcaztoNTC2X2Us0vF30eQH00MsgWOvhu3tnGyFcYkci9fO
Vqf5L7gU5m6LXQeLIQGcjvZYDLhIoI01/qiV/SlAfDKKdi17/i8G7Yzx05tM3eoIrz32xfKLnWe0
BXIZNlJrU2LdqSXeP9iWgbjv1frkDe9lOhp0zQ42x9ZFsrLfWBl5N2xsqVCu+TWeUw4NDbMIXe0y
x8uUi3IGilwdHRsPWMBdg6Kc8GQ4RuXz8ClTPirzlumxbKbl25dZD81whD/Z9ZebLY36aK5jHyW/
+C/X/R2CKoOlud+OLvIerxbSmRvSLCQlWW4vNxpQMmXceVD4zC4tQt+P7poiOOgOXHkOlcUx2zjR
a1tLw5wPICOdAOCelw+n5LVKRoImpVeGRwsAnT3yaLp500/u8/B13Dvw9HNoJnF8Q/72aWP5lXgK
3gcak9QsYJsWB9lNkslOUw5yogzHvH4fTN5TUTQY+FYlkiRwgmr+B1zdfrA3F1+JIui3ky2AOqIs
X9YTdQqVPOlZvOrDryHUkU6Jv41R/tGpvCchmLRJfuxnf6cq+Qffa++zzHvQoAUHs0a72tpPRXsf
ema9N7qngqJr4+Vc3+n04EDhQYCWiu5qP1SBOfS13xxsPoNr7gGm7ZMmPPtu8NSFTF1N61Pf5t99
Hy832/2UTDl/9rNM58c2UF4k/DJi2ShKrjcpaTO5s4yIEBVbXgEqTsbZiBDuoS6+dQSBIRxO3fgc
ZN91J7mLs02g7eqCWKMA9Jam5NIBbJjYo542vkoVRdo3kNrQr8S4w8o/9vo+HzJJPg7zDiupHRLH
QMBE7xhpjOimA6xjcj9ufJjrsCSlwz8/abFrNdSaI39AuKlsTExo7Z2pd9S+0P4qmGFOf8ya6pbS
/wkwwM7+GiNLIZrdqZ3dbPyS6/ODWhXEXkTGaGqggnx5fINk1koQVvXBKuFAZqjLld0+hn3nNsOx
iPpTWZS3jR8dCaKnjbWvUzFZGyIiVTGp0LJ52+azrbStXqMy+t5SP3T9A4bbCILVkUZuMO3U8CGP
/la8LRfk62NrAfjlBsYFQXC/i7cfTHBh0FWrD54X74SXVxd0x2qev38v7GmRkCqHjxtPe70NWZVx
HdcRYwdAMIs33Ra21phZjRaBvZsZzYm6RYnr0WCcEuPG8uedY0avu+D/emoJNc/wmr3bE84rfLaC
8Gi0W9fTShuX9oC4NEPshhS6xJyYqgJd1A/QkiX5rDKayeD2WhVucx/cSeEjXGtZ1ymSm9cpjfNt
4+VcHwgKGASFX6n813N52PzWpEceprK4FkQtNmJ3aLDqxXf5KRmu7r2WvGptAY15zZPEuUDJk63j
IBX05Q0KRRHksgQmkvOlYISX1O3QVAayAqgExc0z2kNQEhiwImHt78c82AlT8FOcHE3vG7vn7ddw
Ha9ZnYhIpQ0A6NpcTe2QWkyg+Ic2vgk0Npu/9LF+dMDnRkAl3l5sgV+TGQKr2VCJuLmYXr+Wo380
TFKgPuUURQ1bv361GxPUv9iOgfk5y+f3tDvlHdqtZVzvE2GOOOmDlupbwVCO2+Kd470pIAWacsw4
Fz0G15rMopiw1/weJvMHBRtZodHWDkp9APyasX0vKALhX0sK48Q9an7KsU8ZZnWH3xsvRXKxqx8j
/SPRdgCQu8iUXdR1ElSpKuSQKlBJfIJHmKu7LH1xg7+dEv5PVe1SqsXyNkCIoO52+i4utyLjdVJl
8S7++RWLWDH0CvfvRP3RdA9TmmBA872fntiZn+r4Ts0/1i5OJooFeSk+ZNA23n4JK/FRoJ4AOAym
S7S8LyPVlPva3GsO4gdtvZeWjxlOr2O0LLL2esu3GfuTr3/+L1ZF+MeyNbx/YPJdrppNQZwXrQVr
MDqnY3+Uj59DRX+V08O/U4GaU9sb0/yVoph2C40tFpQ51rLf45a9Aj6B2Oc6X6ub4EeUQJu68wBF
whPat8WvqUQ58ilBR6TTnI0XvXYEQYPRiuA+wmh3WZ5w/1jwMUtuX2haWO1N4zMC45IISD04NUzv
yuyAFdDAIH6yo71Kv8+haHv71a++BfY62F6i8PUNMMDjjIw4rV+BNDLEa/t9zi1coixOknsWkJhc
kDLIc6vsUJa0G+utRvkCx/oakRDMkUGSyY1EcnC5BWIvzW1vRJKh0GAleMAy2z0+PfmHMn7vYB5t
+zfO8LNIlJ3Ft8irF/TmoGc9tt9RKxsMB3znMyRJgC9bX0oO3CIskEqLRAWmNgSpRd9iNLNUcXEI
hqQFOWz+rp9nF3Bj8Z20tda2iKyvQOrlciSIhEM6JeSJiyjECF0ZSq2oDkNfvU+8mfGEijRfWjs/
9Mn8KYDFQP/PHS05QsZN1Og55cZ4VBLnISsmkiqfrgnI542tspIwSj1BSY0sGECYxU/L3bZUs1Gv
DrUxn4eh28sZlca3aBuJLoPZnvuh3w3oMWwsvRKbZQgKJhwVYJXNerk9tK5y5lGfKzr76Nw9xwX+
lCU3AV3aCV0nKTxHE3Ij7pkeHQ3ZrDH6bBzw27x82vgxK+9B2rSSJwB2uCLFjt4E0hLsMFTC8Tik
n+Zm3KUanGpzehQ2owL6KKryB9va8kNdoONfj4lMHHBHoVPNhHvxHtBzbxDuJj7ryLyiYI+A+F2a
75owwC2F3vAU71VwuhXjOgHvYLCwdwpwNeOTYSdHmyTTGRle/lAC+5ClcDGrYUf3aCuorNzrRBSx
/SOl9FD4uPxcpLeNjg9kefDwcmPGtTOaYRcGIALcD22nHCcTTRv4dGr02Nv1LWjmO6qio4XSTszE
aDKNrQ7oSpZ58Yvk4vsj47Gjsc+yyRViOnRLej9KsXfTu9z7blP9tBZjawKevCuO9WR/b0g+teK/
2cfI3IEXBM9F2b3cx7UaZ4Yfcbu39de5/Ki0h6T/rqOi3BBJxr7dy06WryZQ3EpJbwQ804S0MbSt
RGPtG9GVgtfNPgaqtNhK6uBnSayGKJmYCbeu97km6Y3T/LHo3ue6d6uO0Rf5JVOP3lD0XXA0rg+B
DxF9sRQNNvvjEuIXkQ8iJHcxgZbsdCnyPVnREM4FCiV6uDdROM9cTNpS3WcOcq5N/6nEYLSwf/e2
F+3KYJ9uVGkrcZ4WOdUZoZcyZNnN6ki/NZRly1cKqIhGBCi1VTiZxWZ1NBPjEG7aAK5dvlwsImbL
ZkCaRWqSP3Zlg/yTMhtGeYhMApfzlxM0e0FtDehWlLCb3DLFQvxhCAsEbqtb3ibg/S3xjJUHx7pM
QgpH9Tq29tlcD3rsFYdSZL7jc9iBkN9NqMF4wO8QgKwxkGMosE9s0jKzOwqAWCzM/ThnVPMLl4Vb
zW+3bpuVE8vPEkM1yIPYOCxiSMNsE852wInN29vW+Uy38a4a7IOicRt6dPfoUrRlhH7p597UX139
RBJzO+iufSXB3bApBUHgLS396iZoRyWpEfeYor3RtnvFyc7NeaqTm8Jsj2X3VAK1yafhmHj6XcSs
3dsqlFbOBj+B8SSbBVrUUnVCn4uRZD8tD6be7+o8u5FMbfYB9+JSUWGhaEfQtj3lFNXdYw7SrcSn
6+1rbyVe0ObEZJQ8XeYJ8ud/7FWvoN1Z5hGyDFCHfUR8QuR0RqXZ69MWxm1tR/651CLRQF3P8Z2U
pbzuSx0E7wRwU4XdXoRBRSqgmb/822ezVWaCAu8BUkhP7PLZEkhSeOxoxUHaYOJyqmvKqTDSm83T
dv0WZSWJ/zIDBWhzuVLUm2rWOxZ6uhkfsfsu8z/MjPdKvHWAVleiLy4zLiQ4l4gBXSmTBKmS4pAT
REJdv5tmcP90581hq3mxMuXhqaSDxHwLJbelYF1qlmba5KgED0irko81I/QhK70rgaP5XBoy0GWW
j7qysnv7y20uvdiW9hiNk9oNxaFp6leD2rmg+V6Dj1P/stC4aox0V2jePiBkbCwt2/DywuKpxQoC
rQ3EUV55tn+ciKq0Yq2vkJTgCDYnkQrJIHxmI3Dmeyf2cDl4HNpzUvePFnoTgmtyo+wmQ9ssLsLj
xvW10spjnimwbe4wIOq2pNB//BpVAd80qEjgANZox2o/tNmDEp27wbiRivJVndKaDiJPOVb5Lt8c
B0mzZvk6aCYLUg06Acfp8gegY9a6fudziMZPHs3rauLEcoPEyTMUMqCwDIcQRC2JVkO3Kam9tjg8
SK5S2YZLUI4Vmrj9eC6yPAknGCm7hjqVbuJO5YBtfHe5lZcPCmqdxEnA8ozzFw+ahN6gg8Y8+AIW
YNcrzZ3wmRr9fqIrI4mkH9Cx0IhW7l6jIhrjDQO8q8MN451xLiAKulWUp4swMnEFQKoCipP0wTHk
JUvjgBG+RgHw9tNeVV6ykmgqUXeBaF+26OwUTrIR2/mhsaBBttkHM2hvsZTaSNCvGk8sgxagDSpE
nE+WhY06MqwbM5YZR2aVYX4b2e4+NcKPveo9CCimyjX87bcwj68D2ItvKevSBxJhJV3E6S6/5dAE
ZVg1Tn7IFPMOcfASH0FMHCIbOiOpt0LbXVeVY4WSs6YHd0PY3ZPBH0O9u2+mrWn51b0nPwZTaEe6
j1z1i3aoEkIjs1ElP+TBBw+WWE6wDvK/Coxmso//HynW2rf9c73FtddnFCqB5/PwzZMYRIl7CbfJ
ofKns5rw1BxVp2nhrqPOQ10rg7EQy8PkaBQb2+w6yeLZaX+DjoA/wC5Y3PmVURRJOxLHrdjcGSWm
0DmrG238URMZ465FFWhKbxDwJrnptQ9TH96nqshox95GYF87XKKfRCOWfc/OuNwTdVzntKO4OWMq
1iaPjixO9m/t+8LceOyNpZYwerAvk9nVfcHWVo4iytcxgJJed7yZD1yrk8gbBq3NI9HfvhrXV7nb
jXGD7pWOsn6dKceOjdWKTceE37eZf4qS6onAclAy4wU3T3fvf02m6WsGun8Olb1jhxtp7dUFKr/I
4w6lv0bzd6mMGGq+Z805V5aKpq1Ak7ou/jZ1zq8ZrrUTbHVP1vcYUw/pdNLithY3VBc2edz1MZeE
Lnah0bFs29uiDE5Ydh8rLo6hoMvN3vO8T3mHMrs97PQt+Oj1Rc1T2yogKKotoGDLUBdBwLF9m7RB
Ub4L08qvT8047ySKuxWUPRX8EZT4wHqwRoQhtE9vB/TrjEnnDegU/CTx4BeWPf4miQrLGRDnmrTu
ttTa27Fx/N0snnCwQ03/fccQrPYxnwjnl7fXvm7zgqvU+YfXD87xir2nM0ZRih6t3ab+Keror5k9
aAlE6k+60p9i4Qqp3SmFpCQMKZoxQO+PQmXM+w40GNMgDiLdr5u++p4F9q4Y/n77N15jMV9/IxL+
wKdlY0ph+kcildCgHnMVsTZpcfpzdFQ9mIbgSRQKnkkx9wgjn4S3a1qot3ZbIWFtfyA0o9OLB/4q
5+Ny/XQuKrdpeUdj9FmcnaTJKbKl8dydEtgN+qtQFqBuPzyr7kelzk5vv4GVa4G5CJxaFLDRUjKN
yx/QhsmUlJbDD0Aqn5nkR1P1d4aebg1g5HpZ3L0X6yxetD5FgdrKOvQYxPrBEFINyl/xgNoXKoON
FwtEDVea/Wu7Qdu6b1c/tbQ+GIEisEhcvHxSA8RDGJaIVSWM96pjkR474yRyuK1LOkczOcx+DfaM
BOCWqPpK4GfSBUUaIqkIjcuf/7HJqtYye6ti5SrUTuoQ3qQJYofkIXm95dy7klUwX0eW31IZsFzB
Xk3dwuLQsIjrkfpeWvYBnRMqNI471z3tjCjfSOauhxgcIaR+XYG+oZKpL77s7M+TE1bIAOlVse/x
fxQ5UKc37jKHzwv0Vae1KnNmU5u5ZX0aJ9GdQMpBPQsUMkIJt92S719JMS9+1CL6z2ZYpNbEdvPp
IjUjKsTT82sPI+Pi4cq1veDkbZnbrkXbi1UXH9pIysya5VUUKj5h2IZJT2/+omGP5OODSeMe5VYk
of81ylo+AZmkyk0vimSL3C7JE60LRiQHKvV7rlmvkodCFzAH68ZhMOGbL70bwnnZwpSsxnj4LuL+
KtoDxuI927XZ2YHCyjMzdNFcxsE9jQil5NLiVhcSxFuUpJwpPLYqxUStoXh3a0Opei2b4AH3oXlj
AX1oon5fIA8og4u3Y5wuQWwZfP78lYvvopttnJiGgp+N8xdTvUK90UedLkG/sxCBdhki+ZZ+aG/1
CRvYRGXm+bIPEG+W3So2E4BXR+V3kd3LnhWe8hxvZEdrCRvBSaRK6BEzI15Ep3KC9thZEYZvNcJa
vMwZtKyLAJQ9K0cppyOQKmiFHQQoFKLLJQimaeRkGZw8BkR5pGzUnf+P10afHuUjftyyXsrMLAwL
N8kP7mfMDc+mzdgC6CVGjIKkkh8oR1s1+hOutigOYh0NsEnlurbDswgRC0cvqOx9bT1WVvKtdWlW
Dqp/1Nt/ncXj9kp1A9CLpu0VzUAtjcpJbAOvzPqB9vLBNIuTafwyvS1qznV8ZSHHZNqlY2R1pSdb
Kfk4Wt4cHZxUxa2gO6gI+4VxejPVDA3m/eBvaSyu7Ay6bBrjI1otPN2SfGnFttsxKYkOwALfRcD2
It0+9HheBdWEJZ/jv8Sl+ehG3aekzj96tEPafEBrPNwrz1OuHet5i863EvKl8YdIMU0RVGaW9h16
3oRjmGT8JIdh3qQekzI8T3P5gqDXx3QUL/HkJg3zB7qBk4bLg1b/5YfBJ+TVfgb6zp9o0blbufbK
p6GdIKrnDDGhGS6CYIXkTjEY+NMaeNWFPjZvarbXxqe2atFePZrK1oKrX4aOqxSxfB6w55f3etc7
Yxf3cXQguMD4m3eZq4bS94uPox2DJop9Whx4u4Fzah3raEp71Lb6XyDIaXwExkkL3jlDv5VrXed0
Dh05i6SbiZ8IlS9+F6WEoltKiGxGeac25pdYU3/21Zc2yI9F3D5HVXVSs+KuofCYhr/B437zxH1k
6H8W078PbNCMVMm3kMSR33P5Y0ACNQYCqyF6u+zMsH7MlObMhkY+eW/OYbk3S5d7EadWW/vyGc3K
21mPVZR5mTYg1HimcNwChq4ENn4TIuE0YCx6iK9emH8kZB0TlgEZyxD+aX+bqu1uqr1jUOlf6gQh
lzYJONtZDWi01Xfh9GD281fTw2640PIjHmy3Q+2/b8zbxnBfbMrpWgVMrRjU1bAf6HkmOmjnLQD+
yvYGj0FJr1PLAlpcvMe+V0e1D1x+c2k8dN5ETTR/njT/btABpEfGT8Qs77TM+O2Z4ce0Sm+Mj2Gk
3bd1zjB++tU2dbovJtT1at86v32/rjTWYH+iQEHbkPED7ZTLbxx1bZsliCMcel97KCL93VOl6o9J
MH6GpPLF8KA+oQYVYeOkj+YZu4BvmXk7qNXfvfPvmX3090SSyBO+gAG67fK3YIKeRkozjqhteZ+j
JnxCBe3FMkX66b1TGw9qjB2FbtxZqv8kUKuNVyF//WWqwfJCN6LuhwSy5J3pVuqpeRmPBwMlVkSJ
kESK970ePpQMD5Pot4NyToTxi6rFp0m8tr3koXbbH50VbrH2pXa8+il0ER2LuoMCZBEQaa7CIGmD
8VU1wYft1LvtbWOHT/Gcf1BNWgBe+OiGdN7ySXnZeA/yl18t7jEjEowrCcSirgyAUqlMKMZXeShn
oPEA4rTRUQhPuhOZWFiZ3JnPkYXhpbHxEVaOCqhvvNURQ+CeWm4BtYpiW8mcHj4wVV2QPswFZhx5
f0xinDXFwwvM4cbzXg1E2HYAhEQliZ6uuewj0uUu1SJS0KiiaSC6KEk+naMReawArWcPHqtzkm4G
u/ImUzYeeKWNwOoAlCTJRYx9Wdt2JjYBnaUOsHMMbiC/rGE5OBjodNmN2SENmHb2wYxwtdLU6i81
E7GInPn/tBEJrssu6WNotFHFIg5FnMvD1zfxqFiZPRxcv/gA1OXjIOaIfn4M3PpOp/sGzBPAv1Vv
3DLXWCleP4MLxgkCcaHEvVyYDo5Rq4o7vAKdRJdWT4pjmb1L6OoGhoF/fPy7CaNPekdWantP7TxD
A2V4E7Z/56W+VwLsXxs94ij0Z6WIX6q0/2EZ46OIar29VdZ2pydKcTR8RC5oEcg1pepmV/GGg1ZT
ExEdhii+6xGUSG02abS34i0J0+vWKy/njxUXeQqlo1EDu0BGywTgS+cNU4R9YP90AYVLOv6vn4+7
EyAH7TQRvl+sZre2MqLjDpYGs6NCN/Fi9556zOv77oyq84NJLH57xbXt/4osZ6JNsQKk5/Lrt3E2
D1o7j4eg+WEghtQnGld7BL2zv8u+awFpV6q/x/LhvjeLJ+Zmv9/+AfJIi2AHjJvRMKotKG+r8gH+
yCdcBT63nmvcOUV0R252H1iAd5zyJkWq9+2lVnYPRSLIKRhfYIqXk/6syps5nXSCeoGyNfi5Ardg
HJcOSV19qAeO/RZqeKXGh0CLvym5G11Cct3Lp1P1cQ77kbfrwVhKGQk51W2euPm+D9B0LIw7LbBu
Csx8k6QlxVBeRqTZ8IDuduzw3Ui3dy7x2o3wZzkk3c7PTOtYF0G7C9y///3LQbCHRERaqlcDvjCf
uhJll+HgdCMmwOaN1hvvKloPQZPcOfTaM0/bSiZXDhf3PZwGpFwd/WpAHIj5hWITeUpzPlMyP1Qt
Sqljskv89BSa5tatLuFhudfQGBH1AjJXkIWXXyNU27FV854Ew3jJY+eU6+3toLcnA2WoYuofo1tr
+Gxn+yJX9+mMcLSi7qaIwhsG+kbUXWmpYvwDsZrOuYh+Lk0V2tJVc6w0xsM0xXeZUjymxksTpB9H
91ZvfNCp+rEynbOntD8SuGZvf+y1Q4c0IPr/r83OZdOr72srKBwyjEKL70SWY1YwIK9vzWaLKPGq
Zbl853jIABREi4vkezEkLMc+KpqWnNJJ8g9eNd7Xtokkdf1Zmh0KroG6Fz/FWnRjjOGtXvTvsPh9
b3HDmsmpSItnp/EfGwhobfyrVNMNTN/aBvzjxy3NToB24n7nD+OhGbDCdruTH0WgahUQ89nByeON
Dbi2/8RcjP4ypL4rXidOJvSpKrRmMgX3DPCivmPuIZ1vNJ/Wvi7tDjAXiMhCGVqE9LhOy6oZkQyk
6zY5JrMY7OuYS7eMZ//9PvpzpcXHRb4hzOKWbFG4osIC8+zuqFvRXrc2Xt1a7P5jpeUAOAmoCYaS
lfoCPjqKYoOGKK/RA+agswYnf0K59e2HWxmDAiSXRpWU3/DuFsHbzEomkwnabYJfkQ5egVOXpXWn
WPfOFRwC9/c4vepL5hMgGu7makvmZXXH0B8RKV7am0tdJAzbNM2LkWOSCBwASR/x21QYArz9qGvn
ALLA/y6z2DFdV+RtZiASJ33nLvy7S17AQ9FDPUWbw6SVPFe0RaCWok4KoHqR59ZZEPatg16OzDgE
jO8wNEorfDyNdy2q8KIw5f0XeqggRUga0a7R4NNecae8Do2BsUe1Jsr6e9NmLCgA/6m7N6L8uxK1
By/I90pv3um9+/z2213r+QEdJ/4BlODfZRYABd6v/cjmkUVUAi4BQ0qhuPZpXe66z+gkPcXl7zpJ
Pzbe8CVzzA6aDuZK49+KMt3TkXoJzeRrqLsbtc/KpyDNpLskUDiPNOzyPkTn2qnykYI7ZcCWe9NH
V3lIkV2oYus5Gb44sY899Zb79/WWFvA0KTW+YFiuLIk7id/RhYkRodK9/mQ6Lzqxfsr//dyQuRps
NepCGGvomFw+mhWro6+YZgfc8akbnrwW2UH1S2JuTPCuDw7LgIRlP0n9umzzT4oB2lfXugOIhF2j
1Luy+MkothzfVRiubmyj66aEtAGJObaUqYDaLp+pcLVycOcKlewpflRTbEiC7mH0fEQNf3UOjbPC
27XRiw5w4+2Vry8UFqZzjzgArVoUyy4Xzg2nGv0eQaCu9He2AswKy0AzPaWb7cWVtAj5NzmkIm0l
CJzLpcwU0KCCvtRBZ/OpDB/HUgW0/Tsd6NdjkoYoDa3iCHUn5+DDeX37Qa9vGVldKhGJt1fTZr1J
G5znZPUy3tnpS659Dr0vAGDa9DE2tmaeV8ePVICim4uaNipk1kWTqUHlH8kCBs5R2NxS2H7Jnek3
2jeHrumVXeu40XGYiy0E6PWkdbHsot7XaHKqiQzzs4QxbmCWd5mePA5uneyQgTj0XvOAgOL94CLK
rYynt9/wdSx8XZ39JMmn6AtdfuDY0mPdqhm8le1t1Za32VT8yKPxpPj5T4w2bixcp+J3iR5+06DW
4rR9Xxf1w2zj5bBLy+9dkT29/Yuuvrn8IMZDtNroeKLRsvhBaVNrU8QYNhzrO2269zr6vCm0Frzi
e7XAa83aOE6r3/2PFeXP/yh5i6Gx7KpkxK1Xj8B8nhUnfVHqn4PPjk/jd0H9qa6cL28/5fpX/2fR
JVqmm7Q0K2Yes7EPEXVNlE3nKQkOBQ4eilPu+yg6tXH4zvWCjcdd/+RsdJTTOFdUHJfP2yeJ5fh9
yHw2Hc92kR2Hpn2osvloRS6ELfsuyfJTqtf7pixQl3B3jjMdjPLF64pfyJA9YiP6ySi2kLSv4IqL
yoQPT69ZUhHmmvrSecu1xsRXfILlaCkPQdSHuwQqr29/CEqv3Jd5k5/niHlYAUwZXHpUebeV/1AH
IWKfwWGugy9RYKNT5RctfrLF52bubGh56S1jm19zrOwnvXkfdVuABTkg1z9b8nrEWgROf/k23Qp7
GCUPioPnt4fR/Vx2O6R1A/Q5nazf28OPcmwfHY3h+32CSkEMTCANvR8b2+mqZ/v68v75FYvUIUza
gpwCCK4Nz4TvtfvafPTRemySaZcDEnKi+Yi08qMaxFsR5Oo2kqWxDiahYmYCMO/yBSTO6KZVAaa7
wiSjPqeB9btTp2DnBMX7oEtvB8M7Dap7VIMGF+Hxi696pxCLmOazRghv8434sXqyBDmCgpBgM69m
BVreRE0EJKlOUathsTSBladn4bkKiF5e+ZzW3oehc8OdYYUbtd5VAsLLIJPCrYUihYi6iF6TGXl2
2OGNGCBfWruqsjPL5m622pOXNI+GW4QbWchauOSzo2pM34J4uTjMujo4Ru0a+aEfjfcwLk+F3X3y
Lesd5O8bZZqecFm6fXuzrT/jP0suRmSw1QxngqsAUIazF4enDtsvHDSOtKROtK83Xul1S1TeKTMB
UYXXIAYtrigUD8ey8bQcU13rFnTmbgaJpfbafYjD5S5HCShpih00n981WjXJlMa7MBzqjRf9qs+8
OOgyjBMSMzv9Sm6yxTMj06GgHCzAC6nRnR0lftcXDX50dnSTGhDtuwyjxPSla6ObuAy/TUb3BTkT
hABgWYSK9rNSYfZEJG5+bVaHpEobxL7nFyetTo7RugDEo6+x9XXUrZNTdqd+Gr7mmEbsxswdaD9N
D6VjZmenCZ/TNDb2TZMHh2qsH+LYPKfZsDfK9AZVpA/A08bd2x/9eixhkL8LspRHByKwLE58aN3D
MKbi0Rt+fxfNzosbZ2e78cCyqm6HRUul79zpW9y391rwP8ydV5PdSJKl/0pbvaMH4kKtTc8D9FWp
ySryBZZU0Bq4EL9+v0j2TDPFMnfGbM3WWLRi5hUIBCLcPdyPnzNHxaT6FzXZD2m5Oczr4OZ37ViR
zSOqiiG8jao5ieRlDn8/0FfnGeJisjnYI8Acr08aF6BpXdaBatLUjzuIMtNpdKRm8H9/lddWRlwG
Figy9KK38On1X4KGAXZkeMTbwlvN4VCMIz1ig7esaOCVl7ta8Bark4APngdFuX/n2q8srmjbQmpa
lISxNC9zlX06yl215oWXajCd5OsxV4vDUpp/ZbVyrevV2eKghYrlEdp1VzJKT9GKc7dcrlEXjVIz
hhgkfVdW5pUfZFAyxXyUVRjRK57MONtaVSqU3Fu1NRzkgapMcbel2nVZ952jycNf9RdJ6VDbKn4k
a/fF0JLHlVbFLXuvOeaVSRQjIbOAN6aCAa/Gc4eUldO4sxCm8szZRi9j2o+aeg2u0JGnzu224jDE
8X/33CkuaQGlMknXA8l94X7VOE4vlxqhzXhJPHRR46YPqssYFFYeGfZ7S/ytG4RrAxezAxaADMnz
G8xVSHezi4wonfK5MkRf3Oio20d7vL48zuP3/8lqAxRJZYBuB6Kz51dTL1XSw4VdQDxaHrLhaoWk
Qr4AK5ksP4/1SN2Qy4i707qzHRtBg9KmwXldbkoZXUFzbV17eU+74vWxVOwA8kfMNYc1/O3zMZlD
VaZ0HEElJCNLYvQnSV1CSxsf0tS42dI5NGOZZnwFAPZ2pJTwHkPfayODfgelK07F1JHwv8+vX7eK
zlER6daFrshma30pvtFn+R0j83qf09pFxwNSUZB2A4x9fpVltfVWhanSk9uPU3vXWpxCtzOdTcE7
j/hVJgMAHJTZWGHaYaFUexG1yL20SykvZ/SsQx9Ndr+SPvZz7Fj0lPROPPrmzRin71z19SrmogLl
puPTRUvi87trlEuuN7KZQe670hU/CDiDI0tVRInnWO1MB8XR39+nmK9nHlzcJikTMiawdL/qkFhr
LZObBI1OkCt7QXYpqe2tGm9BZWTn6hK/4zLf8BGkg4k7foI5X3XMDBSlG72Mcw9UDEcSIMMG6l6z
fNPNpr+yhUa78+0d0rCNqn/8/b2+jpq4WUAxAs2MScJjP5/eDRjBVPQGolZDTIEDLohYvpYLmDy7
7ZRa6rVqDABLt2OmFs7WwaqsTsU7eexXJ2sxBtKLyNextl5lj+TsUie1zBjStXN6LO9qTfdWaVyZ
meXTtvWlsJfbon8nYHzrqhbIY4gBqZy+Si2XPS/IPcaYJKHXwtDbLeqfdPXej6nltal8U1Xbx0v8
4/cT/uZVReuNoOF7zbbQTKqWYjOEoukPPe79rF4+Kupym1cWxC3LHbw2V6n5joV4aw+RLsY0EIgI
fqPnDzk1tE63YiZ46q1AKW1vuWwfLQ6ilcSD3U0fzPzL72/zdRWGyEPAkeiRMFRBBfDiknZB2N1p
uUd3yKGY7DMAvVwEFAvkrHttvDys8hDOdjQmxY+LjDNU0vm27v8HPgBgrMLNQwSJTMXLzBWYhCod
cxUfIDQh5eW234xvRlOcJW2+TS8ynDS7Kxb7h0XJHxf7vW7LN3wQ1xfSBiTqoV94mYVVrQEHPRNm
bEXr6voG/31Ux1Zwcbo4DtsW6gBwYgZtnvS4vGdaXkdbkC1qgvgBak440l+ciSp42PpWIcotCD/n
Yrlti5NNN39mlGcl0a6VzAoqNfXGyfTZl2c5hqy6NwMpzbz/wYIAJwj8FBYFkeF/viB0tF7NtFkJ
/OQ1onhct2lE2ulKBTXWo9dYTLIr9ntad6eksT9utMW2nBZ/P4zX0A7WJfJ2xALUF2jOfDEjQwoM
OEkFcHPrfa1cb+h39lqK24J0pcjWaKi2+yI2PmlohzjDpQt649hartYl3q6hX0L+qpfy551aA7nW
NbfgK6Zte8c2vTlMcHXUvDhJinD5+WypUlr2C30h3pDNB6mNf4D0cndD9delMnpfn9fPE+hrdTEO
vVUFY7ygimX4FeDiZJwi8VcrYAwrO9WAt3p3aluazhpavd6TY9PERn7hLVXiWYjLRHcAfvr5SNcu
qygXonBsdPZ1l+m3WTXfDKpxdUmWq3RQnWJWE6dMU0+vFRluCB0mNXPMncbuv1qD7Oz65sj5BWqJ
dri+SO3VnLV3eVWfa3ugdTTx14V1eW2P8Z2kNN93U2wiEFwdFQOCMMuYnCrdPRhEB740FVe1SjXX
bOjgyOz3urjfMKPYTqCuos34NZ+RQgYYSmHQ72ULledcuV2ChDltlH0fxAts88p7lY03QhEgT1T7
KEDCHfmyRyYBpF7XFrmDqfm+NsWtgQ3t+vyOA+3NvJnvZGxew/vF5hDKgRSqSNa9NNrlbi4KejLp
9Ui020s5PJr2gjDjFDUaCslsKDefduFIW3pC13Sz1g/LqHbkWJUSdW7aRdlDPe0Zv9+zb7hM8vuM
xqbuCDjihffKmrjJLZMOlEKRWD+fi6o9SFXvC9nl5tKjzdYGfR7+/qKa2GEv1zUZS0F8ApEzDInP
1/Vcj0NK4jDzLuuVbM43Fp1Rdh73brwq8lErP5PB/IA2z3Aeu1hzlt7+sJogG3pdTv3JthcnkQAE
Fa1n2g/LNqV+OkmxBz8a75HpB23MYnMybR6FqNehtgRiATB9EWvVwd7y3LHH7ZtZrcFaq1HT/fn7
+3trLcOKbQvcGCVu+YU57rKiVwC5sbK4txTX4OnF9ueuqj4WU3OU5gFnORvB7y/6VqgLIONfV31x
JIWHq9OGBjJs6r90Sd6AID5IyDgurTsLARpa9M32HVv6lg/89ZovTGkubTndXnTJQKV4zgqJVELy
TgD7lg1kl3LWJowl4nnhVAAGD52VCI5vyvCJqnxuxkrQyd3FY//Tgf3b1+V/Jd+bm58rcPiPf+fn
r0279jBfjy9+/I9z9rVvhubH+O/iY//1tucf+o/we3P1WH0ffvumh6biv5dvefa1XP2fo/Mex8dn
P/j1mI3r7fS9X+++D1M5Pg2B+xDv/L998W/fn77lYW2//+OPr81Uj+Lbkqyp//jnS/tv//gD1Nsv
a018/z9fFPf4jz8+3P/tY9YnWf23/VA+1t+GV5/9/jiM//hDMnZ/h9RSZ0tz0KAqv+NZzd9/vqT/
HQ40iAuoLWkqeXn9j7/VTT+m//hDsf4OAIV+ZnitCCWhjPnjb0MzPb1k/l2okMrQHoKG5Cih/vGf
s/Dsaf7r6f6tnqqbJsOA/OOP54uVBiaxGTnr4mQswcgmHMIv+UIJCOyc1Gr8ROKowiu1guz+ZWL+
eclfL/Hcp7y+xAtzSrKCLreZSyzp7kylITASLxNso3Q2Zun8zu57bmf+82pYbWhvKdg9BTq/3NAo
XYpklOXY61fDrevrBrwopNhekcLVlD9IzbsSym9dEVS1aOGE7dDeCXfyyxVtvek7eVtjz7pcjqRd
5PLYWMR2yk/ml64uXOQVSfckIemMAxXVK2hKojXRIjHZ66V2e0phsmTc/37i3xwYLcvYCPpTXtEh
KvlOgXJ4ib0mle5acpophG/0MR8TCDvV3vqQlMt7ZcfnXuzn9HP6+q9rvrBMO3oxMP5zzHxDc6LT
mFpCw0gbOgz99Ra2lLwEDXU95XC00TO/2O+05r21oH8dAHvq16cxWoWhw31EjA3HEIScBzBR0e/n
9cVZ8+dNClZzto7QH3q5xnJgaY2VjDxxejA2uf5cW7tI4lpFfgXh9d6odueLAaURrIH22NwkiruZ
9TsBw4uWsJ+joGWVrLZMa9grauN+p09qUaCqZlw+j/PmFcuK+hQyjMAci9o+tV26l6DYSOAC0G0W
wASQ7WNXWR/S4T22sieFiX9FL/8cjNAiAUoKRNt84fTseLUS7VIRb8zHOkY+fKki28ydohkcCaJL
wYzbUhYD7fWhbjevycjWTrMPCfPBNsHtdkD7CeAtNTtYKZA7BTFAqAsSnafInqWn7DS141FEfOtl
CwDfXiAZ0PPMv0zvdlS+tYjYyhQNSMexs1+EDV3f1gb8BrE37mAJ12DAo52jRChBqItU3QU5ZLjC
itrZ4olMmX5W2V2r/Skd3lNLfR6L/pxXXDw0TgIcTfH4+XKuYpMNPNcxuUFPXtZAqC/ZfXXTNhdf
yyuqSVmQvrO+nxBFLx8m6THSNyCscEMvnIKWWErcj7TWFvJDDteC4FTf5uzQ1YbTbXNQbZpfpH8h
ReXKuX7IgUN2SRLAcXUSFk3Q8dmrdFJX+zRl4JamJBCbX5BtC27rxUxujWL2Y/u62a76CZFyzbjX
VliyVtLleQKbcBnZbXfd0tZrQFYD+R4oGGSu0JTRt8lnXKv+Hn0JOi1M5qv7Jgcr4CeQ/73c11tq
WYU0mjZgDfopgT619mErq8jSPpPvPpbVuL9sNwaJS/Af3kQHyjjGfoI8FG0RQbZMewE7XpXqNBaP
05D4dpUfcg0G9ib7JJjYSog4Wnh45uW6Y2GLRrZ2Bd4Y07XW2SdTQQ0gRx2kryKkc4Ky17DZRrRt
+Z2gRxXUNRtEYkKAu4Szt0dZQXD3LCrMpfDcwg4R1mT+xfMSEy5nuTvkk7uOuiuYI2YJbWGzcFBA
PpiwliydHvWj7tDK31hSBA/flZZKV4YDK2rTXaOSfCVbS2R8Sh76tD2uqhTAUbGXKSsKJmp6cZ0F
rmm69b0ih0cBpbviQs9MUp1EI0vMbhDCNyWVt8WCvY+hCULmaU5IxLGf18SdatgE1EM+pi42ezTK
T906HrV+C3N1AKMhBcOwhCIpvqb5AdLyAwgwJyZxPa83dMpGYuYFVyT0ohCIQ3u0yw5LD5gFckYV
3gTRKyLxVRglx0Yh51Kc0TM8W2BeBIeCNV5Id1teM5ThXCUPa9884sD8hUSCLJlgNPvlSkU8sdhZ
HysluzOL8dockrv4Kml2D107kKU3QToiytpegi1Pb/u6vElIaFMPd21YwwXp3ZSM15Yl7Q3sFWrO
UWfeWOgAC0UAMv9+2dI5KWtRLNmghj7AVRhRevmYCw+pM+7V9g3ip9UxptzXQ107F73lXLCRwl7C
4iyIV4QTEk+8K68JJT2t9nfd51WPH8q0j1pbcgTntFgiaZEelgRlQoPB9RMJWuzxtkS5U0EapsMc
DncMkJhQGGLH1sDEEjRI83yk7zfoa+kkLtdctjDZhmsSrwczjX25Lz3BjFmifkVLYGXWN+Jipo74
JDq5pTEGQnXnkjBTOIMizlwKiW43QU5oi2UMwTs9rNK2Ty9nRZRH4W6TGljnczSb7CWERfuU10YE
cMmFFyAUNhkOnrCI9WM/Qz+ehip3BCo5SgpyPlN6V8KTLuh9ZSlBAVP3ph/VMKNTV9ymua/mox9T
EV8rKcjpMCkuYS3di9/oF543j2QZpr1mx4FlMS268WEoU38Z+8W5SCYFkzIQRCWCOP+J59Zs0OPN
3XbSIS6d/UqhIRpmDhlvWLM4ly1DppIFetmigVZ8SGO6isau7elTkPS6yrB6QpZi4yGWF93JEGox
W9vHL7jU9R1d4/7pCIEmX7TdChFpMaMWa6zZAYVbS6hAQGij8toCt7JK3KW2uRV/WwMrA5q9bi5O
Ucyu4KCeZUHCOAWNPDuCb1P8ndDqFGtWsKdlxurluO5S30LpQgvUDinRrojk5OImuRSgaRTukiW4
pNA1D7A8wegYpnK4yOahT35wGjoUK+TbA5eCokEs5tHIDjrGaK6qm15WA2TsO0ZSpnhZNbk3EJJG
q+uJQt9QHywFyVo6j3QFUWCeroghiqRwlT77BMeks6sYpFo6u/goaB8EBbBQ9xgLWjD5ZgkWvF7/
9PvY7y0XQYEBqhZBAfUK47z1nVFao2p7mtVfmxbdFvUSTrr6jgt+am946YoEjANkESVBWgKf+/08
3tGdg/qV11X6QWh6p9xhbyROUjY3wraJJhOZ3qBsraKLunpKH/tNXDxpFTSjZxF6xmy/bdhCe0GI
CroQWY//1C7F50R5EJlDWpivYwyLNf5pLiVgXrikCCF/P18vGrt+BjAUu4RMF4h0clvPb2TU8rSu
Ysv2KHB+iudrvaNJnWSMstgPxBFn5JA8IWGdQxiw8H+pSIKk/qQY05dNU887nY2f7yJLGY+c39x3
RvdWoEf3k2grFewiL7HVcAnMpVYatgdtw10p0bzfwO1bb1+WcQtBBXmbPflktFzTGtC36x6fhAQQ
VKpRePr9WN5cWb8M5cVEIaggVQP0tLQrLVdml4AWa9rHfDAffn+dF9QcT08EIinAQYI+gRX2Irq7
lF0mqaNmg5MrP7Xy7vykHtvvohgs22wVzDUHtEss8JpgzHO32iCrVy/Htb8WnOjCbdhxv4e/NOht
m+LJddNdgmrCRMDn+vvRvnXKIRYTmEXUjPjHi2kxkrUvzV6xyUizpeEzFKrZg4SD+cCTc9YdnCG6
Sh8sa5x+LxPFXWsrboVRFNTQvx/NG6kMoe0Aw50O3yXggOeLWcpNLe0W2fYqBcn31G/k6ShOMRkR
LxSn+99f7Y3zO4lgmvwhlyAcf4mzkNodMnFlZ9PksK8mjZqd6uUxtWJ1DbWWsGb8/PsL/mRmf2F2
uCQpb8QLuMuX4IfS6JdqBMJMqy0RCU5xYqtafRJkhW/aqpuXu/OMZpjZSb54i0hqZFsSTGp1Slr9
EKPBLJbMUJRuddh1+mHV5id9kmpTIx3GWcMoT7OdenlhOxoSvYLEYaFDfgPc3zZyONGm380Xf4bq
btOQb8CTLmCHsWWCu94yINkw7HD7AjeT11bSvWC9yLvhWnA1Xyz7lBXa2Ur1wwjLV5boh2JAuRV6
1l2f31bQ9ZlIAKqN7Mtxse/N6ThNkMiN6R32Ry67k+BwsRFB7ahPls6IPteaQyLQatGIbxSMmZo1
gQlJoalhQeLQxZ4QEfjE7+phOgoL15YcFeqEmu/gGK2rTIgyr6xQzgDrtjso8hZanOTEzpts3PDQ
Xws6TKlNXcMu4PneRSLmxe8NzZOIibyVp2QneVLDuXikGzelis1eBWT7YTctd9IXMovXHWHShQnU
sy0s8ktgtBwasmGvKBdfxM9KN7uxHDwJgl1QQyGIT2XpDg3xUFeScJyTgwRb5Giqh506HlGJ0tv8
KNzN2u8Osfo56+K7cke3t8NJ6QizilfKTHdjn4YRF3KxTlqe7MvlTK+lV24XegUaB+a8MCa4KEkJ
tYILeeBMODysJjq29k9FFBEpxtsItP8SpJdHqbgXrKCCWVHQlgodGfRvTqJLtezTw4xSk3gSl7G7
lqvkzl4XNymDtuW0wBdkMHvW1VHkmTT7XqcvBxDyeR4+azo4VA6elZmEdsVRokjDhceRXr7kcxtU
1kOPPFqT0cZpc6qQMzcj7lGLFRau4VAZX6EEF8LeBFo6EM6pbp2xL51+XEPBG6dMpS+Z+4GYagfY
tIOd5Il/VfnaU40xYu08SLT4J+aHmNMxKrbXZr1eiWEK2hKhES4k+cQGELx59kYA2tNJaixXenUN
qac2NSehFVYPn9E0cru5uhF5VAviUlWfQ6XVDnN12bdrCmMYpIDkLtKsuN2Q2Uga0jKkXBq9uK1J
wwjJHn08cLA815fUB5oSURRyBQfq1MHbkUmwe+3W4hNx/25BXAime5KFYt0aC02R2ODLDCkde04E
IJU97FezOK1EGygyRJ0xkxYZ92iPeiC0/NHaOSpnugyZjVyoz0mTb9DPWSfmUR5oA2iYZonHlfGA
OB4J3o5lfljTq00eb35v5F5n78CDUugGvG3ZQiXzRUoFBEk+MT+ctBLpXpxaqh0cOrRXbxwExFIT
8UZWJPemyYjh8xhi3ek1++7343hew8ENMwyBxSfpLkgGZBGa/JI2buRO7mVtsb2hZHVz1omTHSSJ
5JGq97Qr6FLhy57ZdZGpFIgrUVhEX/rFPSu1LdW1lFjeTs8pgNkrpFtj7wjypoqGKVLlk9o9ioza
sCtuJT31O5xMqq1XqfRt5uA56eN116V3QHcfiguWS1MPMnXGCQOD7LCgSpSW+YtglkSafp8aVe8o
1nxcts7NuVw1fdCa/PN6uTTkA6VTXmSHeR32ut47zTpGoyXjzMUDIHHQtmyuTI+UlQNh1jiWOoez
MbkiW7wZFpJo1hqaq1BN28UOVBhRHE9HyBwOjamdm4KUBKmIwczuOKPcDWzPqp+vbKRAVdF00tDJ
n6JloA7yZ7swvbm4l1IpakpIijMkhIfK3NwpTf7MLaCihrFd1cqK9gQGWnQFt8ZpKYorhCPu1Y3k
C9IPu6067XrjDFPDw6AHAPpupaK5GXuIpy2ib31Uvhqajv4n+0UqgqE6jANLnn7WVY3vFhU+U05w
S/tZLgwHzTofx4PEhXTYEk9kN0pOppli3Y+X5jMtI1js9GDkW2Rg0CkzRrvd+EXq0+/rYmhOYZE2
Wu9HdP+AK+wvGBDRsTwk0p0+Do8VoVw7V5F0ie8bg0hc6ybQd9KpKpI/Rw1xXJtEQhHl6ZA6cxd/
i6Hzxjod5o9zy+kZLp3Yqm9GPa4cHQ8v0glq3dzM5L40xiESd0OS3HWjHOCDaH31m9ECCmvfF6Jx
uigE+X4gPFqHJiGsKsG6wpZPtqiUbF/sQvjsfA26/kXhBMxKW0l6obgWWZnqLcmnScextOmhzWco
nJM7wZFgtuYHZa4hlJtcpaxPqQ1EpVDgvpPgxeNSsB8nVb/P6t0Bqk0X2i5GX0bCl9iQfRb64qHm
7RgDKqETB3QRBKzSrciB0KH4MYaTsyy4/aE8mfM3OZX3RZ7ljmBXlra7ara+SGzesr58mVD8duwO
Irh5Zzw0UnmqmwI6xh/xDBEYsGs73kVDy9raxeROzNlbsw+jlrhxmQeatXriiNzrD6W1u8/lkwLT
hdAh0sry9il3ZFeHdPBEWommhr0Qp9P7/rqVxy87EhfpTKu40XmXOvvrScYopQulsqvHrKBFVm3D
di1vx9H82IHSh0coGlTrbqcnn+Yx97M5/rQC8WIazQfDQp4CMojamIOLdSXySyI3IKhS48H6tpjk
DET6CHeuLgmI/gL3nvgGsnMTzO/TPPuCnbdqyI+2+EXDDBtFO9jTZyOzfXG6WpvrHuaSrM1vd0V8
0Co4bAilxbuoGB7EqZ6852kY1NRJjf6cfBVhStb1j5bSX/eT9NHaLYQuyiGtbjQrJy0wkBJQQ2lV
Lq7IjycQ8m9qHyAUp8OKRfS6Sw/i8JZv7zH1vmFj6VTnQCU4O6nJv6gD0oizItQnm54F0ryB6kGE
RyInOuzqk0gn/d5/vMA2CAcCMSalLuwafdAcsZ87EDkz0kUba9u75OxftfBFwAmc0wfZSmAlBWLf
Gk20/ndpOcWl6ctFUgoSXWgAX8nDrEgUAmSZTa+1VmcT5Gckesg+RCKLU2xySJbUzZTisyY/pnp+
4lR5ytIqykBQiUxRwtp9mo3/BzCFtxEIz3AN/0e8w/+HOAUwSiat4b+snVdYhfvvdfFYTP+JVPg3
L3ts1ml8zP52O9XfHptfoQv/9XU/4Qu02ANfAJ4uGl9pdxcQ/J/oBTr7/r4T1J4kTcALKr+AF1T9
7wRWQopBIAlRemN0/wQv8BIZLbgJVKAQIq+1+2+BF5721L/iGglVEZNB2C/5V/Vt3pnZJdfO+T47
dofhSrqWIs1pPRryrTORPT/C2Htl+GbrII7pmtF6UO57zVGu41tkMgOOUef1zzUCphhUfn49h9lB
dXsPufRT8Vju6TjQSEvDKb7fhdMx9xNvCQxXCWK38FTP8I3DZc+ei3YuseyBCDJsveIuPkDIFC7H
1F3dLuqOg79zgTocoS7eSxHcjJ4SZREanT4eMKRuFhYhEFUffbTIOLT3yMR7ildcDTAbOtNZ8dp9
G7SBHlRXyRWxkxJo3hjtPOmMLwFgbJ2Ksxl1V+rBvDbC7mo9A4zc77ztUMJTdYk41URDWAY7X4qm
g3VobuMb6aq8Lw72VXMmUj+MEaBwF4XifepSDzjroenGe7CoJmWNc3pNo3UMmzul3A/xzbRDRvoL
0ct+5xd+ztdqweB83/uDFwcPiAu4SkjjuK/68Q/DZV6DNjKehrHzlYhv8LpQ87Zo5zT7IfDlm/i0
HLKwCQtfcgfubAprLw0IKPebj07lcfKUsKcC1R8Hrwo01/CIGE6mPwdmWOyVcL6powufmu+q2zQg
13k7Zc6wt4L0Fo4ytwirw7RzivDiIokSrh45ATd28kN6yA9WoP1QDsVN8U39an8eo4ZxDF7vTA9u
4s4evREuR+kDgpGBcd3sdwGd/n4RtpEcQAMQTSfzNr5eT6tHaTaQPc2tnc4zrvM7+VR92z7Sd0i2
nWS5qjrdxe2vZA8k7ZV2ZZ9BH9+3H2q/2y8/OI67+t70Kr4ku0mPl1CN8lDf5/7oK34R5OfdWffK
MNb2qLS3NGremzfmvudqtpuFIIKDrbipD5mne3kI0u3PXdQe1OP8p7THw3oqg7X88St4NP7I0e6u
Omr7CUi0syqudbW7U25YiWHsZ0Hpd+wTmd99m47lB+Um+8L+4Z35rbnnOEsy47ALkUW8Lu7zc35S
D1Rtzs3RusvPJjuAls897vWwOw7v5AG1p7TkW1v9xTlppoOhMZpOOcPqAZM9u3D0Wi92h4jmTqdl
DL3348cYZoHJriz37X7zdr7sU5z1pAdtrzmDXz2mN7Nbuqg/e2MA6sCV3cL5mHlZMDmzq7qqb1tO
Filev2eHBZxAI3N08q+Zb/qsIjf1OhfBrMAMCt/ieWus8vG4Sw5VWLgLf0aHcpZXhUvU3OpH2sh9
w0tCYpUw+16hc28e9MEdvm9fqg+XiLpMWHywcmeJsnC9biOb1V8g7XC8QxfIlT7uvJ7fjVH8CbTU
vjzu9oULjOeD9Sk5q3vlKslOFmvpbFyzIPfJXn3Y7vQ70x+Cy8E8V2aU7C+H5FQet6s4oJ3mWg+1
5sbi3bGTuLmjnImaXIXlvYj9EFxcy1H4/Y/JKd3HT6XztcYqzOyF1dG9wZcPo6c5337kfH722JO8
N3Ytl2KUAzzAVXxOcof5lEeXMMewWlddNAZAPAPIn1tH8WZ/4s1ZUEMzFtmsR+mY/MmK81r30XDk
PaT2ruGIwX3Dhp92IQ/lLB3r0xZAJ+PPbuNzwLspXWp4fnG1BWNg+YStplOGJCtZemqoe6YHZtcr
/dKvXSBHe+l6PYjrluf1S3ItiifQcXPJ3G8CarIRTA1R4+9C+n39xSuc1lW9/orIxStdw+89EPCu
cix82dWcLCiC2aGcGJDswdUMvuRUzuT8SPAIsBT5nbN49V73qHSkjr3PeVcXyXddhE7fg/kp8XqW
X/ZXz7frnrYnPPMlljF0Yb7lwlJzZ+4nR3OIXSOUOj1ONx8Sb3J/cfxvYPEgJHte8viXy3yRSJ/N
DE5mzZLPnW+cN1xZ4w4hnXteF3FKlXgmvbcFvWe53AFTObnmKeVJ1PiqhamwPcm7h902mHydf2bM
xsfO0YPVr5xvtVu7k9M4qRuHF2aSyDAsD2tEepVtOAaXQGxZKCi8xftshUZIbtI3HeDVAckPvOLg
9wE1R7FshJPkBY+qpjvgXC982giVoN9bhxhD1QcWppyqIVtY/jwdyr34wiEyWGOyW10tQce/Uoxm
5w/8mfx+OVohdRzHcsWvWEGPYj0Pke41/Cy7/b6441i4R7MmslkSKpfJ97O7cLPiyztf2ecsltH7
eSPIM3gXVnfhQxbuIUDCqsz3fOpsubNrOt3HibtTWT4GN8PSumLScOJagPXiztkbQfOYP/D9zKvq
APL2DV8Ox2BjPhWv8jP+IB/sqQe+j+lmTUk35QcK/j6Z6RACoP3qIq7srl9k2UnuY4RAPgzHjrUD
/bdnMHOlJ7nGnsZ2l1QetnMJah6nzTKF6II96+0wfFY48mxXsdA92b94KxtndSWejHhNzNnksMFC
inL4jtIXjlFnIVOJxXDqLGVzX+OCxFJufJvPKV7DRRDBo/7i6CfFQVndi/fidkSoNAbTcY2wBDy9
ldXCBPEOyRFLr4nE5NX77S/rPB9WpmNg1BbPnngipHnplO6HQycWqmeE0rV40qa3RjU2gGOXnwTw
fPi9e18xeomvn5za/QFfkWMzXLLzXLN6mgs0Qxl0yayISR4ZfMFfGT8gE9G0KsNpxXAi9TiGRmRE
I14580DkR9IRG3SUbuZoiFbWsbjWjihP7JHEy30qQVxGwVXMDJQyfYjytLQvMZc4Ht9k54klUZ+w
TRGUyGGMdZFZYinGI/b7EHiQR9zhtjiswd/+2v5K941PMR6mkKiJyEL1uLo8NFnfNEdkTsnKk/HK
3Rd7r+/7QGXPqmEazpHELhYrNbuyQvWASnvUB1Hszkd7P0SAX9gO0Eixd+EcwQJTJCAMIbuP/aFD
P0r349cdZtg+CVtVhhNTqrKkxa1ODh2yzKjGMug9k1WlMpeQf/vsRV++tT7Mt7srbBrPuvKUMxkW
5rtlMDu3iAh/Pb7NKTxUXrF6sUuMFPSMow5LMR9uxntW7r/BIljhzHOZrxQ+LQy/xmfa/cROILXG
Rl7dC46CfUEYLYfWWf9qsH3l2zWknRO7u3rtoxQ2mLWGz0x+8xENNKJ+lTuhvxcbbLGke+ZbY6WY
gcqTKvfEry5hWxR7UBIFNveZcG1lb/m2h8Ye31syyWPAxHryQXuybfLTCl8CBYslPI/YrSvlnScr
U4fsVFcj/my59crpT+QKZ/wIRR+3c9H29RRH9ZVgTJlGwh3h9RjK5ZQSWyB76ihOcZd+a67EVHcH
nYGWTAPWk9db3yYkt8L8ISbEbq+rsCNQST0N+9SF23EzzvV1dbt+XyIRKNA87WeEK32E5WCrx6HC
2+wru3IuR04lPszS/5u581pyVEvb9BXRwcJzCgIhr/RZdUKUycJ7z9X/D9o9s7t7/piJOZmY2LEJ
UJGZEoL1udfss0t0zEsWaRFweCz94pgdo2O1z5cz0NL4Np+aS3fpvmD0OYtv7w0nc0mCZIfprE9J
FfBefMmpXM2RfW4wJ95N+8adneRCVeTA4iFLqva1nwRwUziLbGSXUlIkeFe0ZEVb2iVRnzRuvP3n
9478W3Ijagbbrb0tb6k9viB/uQzX+Yywkm/tem/17H1PojYHNdAUfr3iqVQl4UENXftaB+p+9TDo
2GWufKhP+jV8hSTWsyO/mG+N8ba0nnEmEfNiv8BkZG9RSuj0vF2qACfhssCd9YxXJLe1Q38KD9Ub
15cbRdspt4EqpDwp90mCp+4kb9pBIYNTv2u/rVftnuy5PJybvuAZdTC+JV/2tT0Z92IPZM0vMifJ
nK0/4kZPkid5bVDsCZGkmVseKlZH96I9TqJ8zoJMEXgVn5436eJs6A670PnVB2CLHH3PC07jds6d
3PRH+YMeYL94dGEY11PXDL66n/zaI80L4DdoTVAyDTjY33XdifmxT+UlRHma+4Sd6pWTyfm2r5fG
ma+RhtHd5062uIbVYavD7Mf3ZvMLOz/9oc0n6TvpKTeghExc0O2Qw39VI0c5JO1h3cd+5Za79Jvg
fvg18yWGv6bd5M/ej/ixKLSOhXuqY/IeTdf0NAdSIXcXukncuz1HQEJJQ0fSbmYmPFQRz7jl4A5U
WJlDzUV5Ke/sveILsedVpG2d/k/Hsto3Lg5UqARGr8qv4pAcWo8hk+7PfxYfZhd/bstuGX7NlF80
UbmwoaPwFyz+Eu/CsfeRFUhPim/49K15Gz15cto50e/8Ob9uGH+/IrhtaR1JEMtayD1dBxSiF9Pj
bmdZj/zUK3YGzwPmRr7gnJowQMzhi+PedX/0rkqg5c2720NT89dr0u4t6U78Ldnebu71uLpvf9L9
ls9ul2srQXqHEpo/QgeZPyN/SKxRyIcec953S8je3hQLipOyAClc6JQFieycQkDhNUHc4TcTF03W
f9zFyaS3rE46YfFATi0YPPsgEIipGZkUn4OLThm6L72eNzvsVt5I7YYs8ls6aJNEJ8RDy29eAUv7
9iHfz/uWt7960n47k/DrzjedD0Bj+ch99NocuF4Epcnr3lefPjyLskXsTb1xbwU11QaBdL/1X/o9
GGOW8+0qUwKwKJMWnEdk2P50ZIySz9DdSz1cEMn4ZYcf4A2TSPnxQT4m1/Sw5diWyQVVHCoQbTfz
YbCi8eovSm0izFYuSmQV//v8W/sP9M3f6fd/AOStTbF/qWpxIUkl0yxWt6SxRFz3fpOneAYNI2JI
qboUAHwBJpnVRF1B0cnzbbFSNaRPNqEOBWUSFcC+QX7f8q35ILa4sI9Z4OhP0UsiM3XWW/gWXsIL
Zl239oDk0YEBMR0Om4y1c+kxkVRPR52eUfeevy5eFPSHkHxvcg1WbJnVn0ZNUBy7S+6PpzYo+d/Y
sQh5yQVgwGFbEQffekFKjrAV++PH/DE7d5MgVOy7t9Upb90lfem+tjAgXrf4VtC8yTymek5FCOie
zNPs/GKyxEo/P5Yq2wG6TOhnnSfaadzO8U4PGJMglUDowLeBVa1wkW1w+62o3OKKtWtPEqshbgRH
448g8aV/tKuxPmLdLLl4NJZo0m0hZaWwZCzNxapcOifu4oPvoM6AoEC6tgWlmedt2rFMcM6Wo4VP
s79lN4gPb1mzo7zjx0ZA3tp3ilf7HQvZdiGIpXtpb/jVbn18HHzBSAoblim+kY4wohGdcV06lupT
Z/C4OxWtLEAtPLMTmTQr+eym5X6gQdT5xgsfnWUAE1lvfJeeVh401Zs9LDYo9XWi9hgQmPcL66Xq
8XBQZyU+mBuC/0z+0/pbHmnvSjLELcemWuAzqFT2zHDte32RP0DC1EEik+qll4nHe1tEFEeKXLcg
CauxsCS7M3ftbrsnAVliA+/Ip+UU+W8pmeJwaB1kEFkjEKI33PjYbgtIsJW2FNc8sxAzKAFZYLzp
tqWIA/nPluKpXiP7ILbqY+7JvKEtMZy5cMBsXWyE+cs2b50VgbSMTg5JHU5MW1Fi8jxi48EqxTp2
Dn/l1+iOEQxr0tZyKFhmSrKx/5PwsdC3ovi/azr9BwGkyGo9y2PLvIRf4gYktnJoQ2z53pv8vL4Y
maNcAHvvtkTWYmncUkvhl3fpNtFl7r/ph+RFv0Mz34dP66/8zOt/sqvpqwEx3rOOFilJfAvpH2/Z
Q3iPjuULQ9mT2KvH9U9FfzMi51k9hS4nnI+DQWLYnymgSWMojQ8jKTFFnN8Gyy0n1zDu7cl8W4/0
93ag5n3Ty44Vt0hyLs6MXOzLN4IjS/9OvmYseKvnYY90UO7Kt/5YnIlCJLQKsSz00bYnEacaDbqD
/WRFu+nXiLvOofG1U3Oyb/mB9Z1VnPY5nTf1ply7k3mg9Pa2Aj/d238BYf+fzXX+P5zYMEf5l6Dx
v0xrzsnP5ce/jmQe5/81jmF8IoAfbirzeDEKmEn/Yxxj/wPVDTgrmyMQ3gEPmuk/uaSq+g/If9CE
NwE6XYUJ+D/HMcL+h468NhJ6JkRTHGX0/5txDLKo/95cQsifWSuCiJDA+HtgpDeQ67+AWiwty9LQ
oCbN7LWrgK+JdYnlFzTY+lypZsfIvrKq74+SLfpjotoXpTbt24QcX6OPgRXCDolsvXhJts1ojYd+
Tsh8Zqv2jMHOPtLNklMT+nWeq5fFiOYnPWmuhTrZO7mdVT+Pcv1oiZlqTL8taC6iOGIgBV3r03nS
rZ+yOqkvdpWdtW5s/Umuv0B35a9GBuYGEf/3WR9JidViPX6GY2a5lpJfkUEm/Su03YItiLtajXjV
x1ZcWmP4VrUhFCklpVYMw2g/qoCwQR0ESxk3kLNj6y6l4qwZJU9LNvzYlCSPXQdmpY4VumVYJDEd
FmixCeVoLPbCegdtsQY7tdMnxEmGYR2fViRcD4VkNpBRDGjsRqX4kh2OT3LfTE8wBAs3WWd5L6+z
GWTaQmRsFRMrDKX6XIVaQRww1u+RloM3U4prOop8b4yokQtjo+GHEbLSrQEUsxgZr0SFDxgkei/t
kQBhF8JtTMQY9G7aABEW6UBrUK9ok0IVYAV5O+pXySo6FP9a+WdfyJ4Q1fclLZpPbUxc2Qwh5tRm
fiqZhx/mvvyRTeHvKZPLO6Dijf2geMkswl/VbMQ4Rwmq8EUSR+BCzS3XAE7oWoMak3zG9sjySzME
fD3ru6RB38awU7xbi4GIp6b7pSnqZwWF/mNvrXhF5tG0W4d82jXCnAORqT/KXAFFoklfeliNrxNu
WRaYk+deq25pleCZMLToIIxh8zQVFh3Jaia5SNuvKqmXY5zria8VFmrE0iA5+RirnrZ0mpfqkuEA
PjmnkzH+MKJDU0XfrUlfz/JSoVrWK0WQWuCjlyT7QJG99uRYLF5VGepzJ8vptZ2AV9x6XVk+QDYN
5Uplresvg+ApKLoCJJXZX+xBG91ZUxJYiRG1RSupTpqp+jkzI+OsVQvqnmN4tyagmumk0oHEKtkZ
AKz4VVgbnjJb+zgflJ02AMevtdoKuiVCUSOeDnEtg4QpekcYoQiEUgBhJJcNhnEpPySFZrhVmN+j
5yyq452ED8R95X/MGmWfUbOBscfUfOuUAnndOR/uaWyKe1jUX1JZNbsVLpsz6zHJVWS/VPMPUwLY
hd5bBSDyiusiYVKOaL0zLoMn/9zjkRFUQgv39iCB8ZWfhyYD89TF30cL2M80VOPVNHDiEfGQcqOI
6xBpvw21S57XWqUcs0LzOpsdY7Z6pAlvFs09y6W9PU4/RhQGnqE9yvcq+wJKJZ3Gyn7VkDPdJ1XT
HXGmfBrNFt5eF42vZYkdPGCS2Us67SRCRivI+XWnxwb6ZHcq+5oiqQCsGSVzfxus91jPlnu46vNd
0thrs6V1mmyp8CU3vGgs09NjEw7sIQ7E3BOPU7cdw+RUGGBppgGZHy1GFRpJW6Sh43Y8roj5qZQx
cZb4Rg4Uts6BvvkKHk8nEQtE6HlND/N7pdq0QdQhfilDqLIyWn3Hx2GrQ1etCgGUMTVFAPWQdEXP
QM8nXAoZSZuqUci9YztxoXxJgdXgeYtKrw3ArHwDDiecaa5E6Ai9zE5qV7wOj8NQwwFKsyv4kHbh
J4P1e5jVqnHGyY5900b1AwjydFJrJb9YfZdfHntiO3zsdVKPzUV/rtbEZLE1F4rvtAuT/lRVY6CM
YLlseWwYr2TAo9Kw2NAN6m9EbVtXHYx0LxlqeIpNNt2yvuDUCxY8EhPY3aI4q6I2IM7llTOrrcA5
as0PozbUbh+O6lvUVFT16XsFsvA1SzJS3Vk2fnYazAYVlbJIbQPQ8Nm5Fol9wN/gilJhv8vWQX+O
MhDqRt2rZ9RaKnfSGoZGhj5CaB3HaxRNxWFdo/fHEUD+IUClk5bZdnNIPSLImt7QzNowQmbS0+Ue
q/YFN6nIrUZ+VKxy+2JP8XpqVRO/wUF2VsHv7ZYivg/bRl3sj6nX8mM+l0Ae+hC4W6U/oUWf7EAB
jr48W9rTYzONonXyfl5g2pWYdZRyuC9iU7oXbcm3OthNMIg5enq8picQxeeZbpFQo95Zx6U4TrK5
vLQzA0t7ip4fR7KeUNWv4Mk0Bcf3WhoIUitUzsJC5QaU/RXWRvtkomDkzwW/UplWC+GoPkOoJEvA
xiXqZ2NZXpdP9bPNjQp1aWLUZKVGsNTan75p//kEZCXM2inOXq3cZCI1V+rkW2lZuZybe5YR4gyi
5LjeN+pIK3lYzCvCoOFhGarnpUibf/5BbQWUhmVC7RTlONLzzAXebrKKZ58oYbFl5j2aAWEbSpu9
2gnfroaa8UdS4qqbzdryQ12gmRh7G1zx/bHBeCq8x9VdHiX0oraXlfoCO708q1FrnZG2HfZ9Xf+Y
Zh04ZzGF47kxjLhDSim1SRZU85qIXqHE1X4NRW9eUd0cmFJN4qeKm/yu5JbcLb2Q3hGt5fvQkmn/
OBwAkQPetZPz4zBX8CNYaA1Czz+bBYvskoJHtwoomo/Dijv5aA7dhOluJVrAvufE0KRnjWDp6rkx
H8NKf8Vkdr7lo5S9A+8JojU3nh5H7TIAlTTK11QU41uq+49XcYCRTlKyPMtT+txHkf4zqZh0d2Yl
PXV5UaDJmkQ+wijZt3xMvCGdtZ9a3jQu3KPoJpR6PbO8D6hn86PNWTai5ec4yusuHe3mLDGhaevo
DNFQ8vt+zu9lTYiIM2l+lcfQRs1Inr7liv65kmt9Gda8m5uEJyWJCidJUprcYzcdpnx61lD6ee2t
0D5U7SB7cbOOP0R+jOR1/F5tiNao7Y1gCNfpnLAoIKM077SoXT6FhfmEyDNj18I//ewEK7BlRdol
bkT/VtuMFdbM0/pqPSbNjMwIiDg619vuY1NUWXluhUTmEK3IXqxKAh6v1Vw0HVbvr+NVNOSq81xC
Y5WnW5UVqeFMefRVai3NgapiWhsW0ec6WU+9PixPhTbOz2tpnPVOlz4wCqKXZGcathRyhEh3x/U1
Z+W0gqd+N+M/VkG8xkH9HnIPvihdRW/Pxp8y7fr5RZ3JPdYlu6t82c1mHPVlDij21dlau0Vij/uq
nrhHUUpqQnu4PzZtUo/3ZkQ9O5rVNHi8phY6A1OJTqska7/UKF9vejgMbzzVjlJk6oehhHSerWIT
vOdwEPnilWpn73NlVj/Wev0lG+N/+0OmniTEh08zrcNvBtRFs5SlX1odnprBzv/Ii+bFidbTN0Zt
YowHkdIqTZt8At5idE5sL3nsCBCgTRmHX+asMriIqaLz0by0FtE/zPr3PrYZhJqS2EvNqL9Xw3zE
b634mdVd6Sb4cFztJZsuRp/TYdv+wR4zjxW//aiji95j0Y6SKB91ipq31BbjOdWArT8Oqy5rrwB/
Px9H9qS29zoDObOdil/g9Jz1DRYrU4aLvNxD2BArfa/H1ghj9mvU27lzstOghN3ZzMQ/N3+d8y/H
opyPhk1TeTtPyvu3dNEXTxblW9UvdQ7BvAbfteBhFRWKftPC1rg99vIi+100aXdoQb/f6m0jFp2e
4mozjyqykjV6XL7bSh60UxO9y8sQHfWoKT1hRst3Ky6DabaltzFReb0LCy8f7eV71kFPSlI+U2PA
/TLV5LC2eenXZtP8mANjQBpG6svW75E/gnRoVu9ZNh8e/0wluHlIA6sXtRBPZSolCL3xcy0YWydc
y/huaogO40J0b6TwPR2S5VPHtZPOoF2feOyXz+xNaZPxBfucs6XOVTDXeRJkdWK9zPU27skB5YtI
umiiqD46KSTRA728TrDdeI6pDgyBHFICmbYbYh5DkcKon6z4Xlna5MdTjBv5dphOZXJ/7Mlj9WyH
oXV8HD02bStLBz1Lvv/9UizHe6Od6JqJpiZQCv3dUAj5bVxhVlFX+nsihOFV4Kz3j3+VCdCu0sTm
kWL5roRjdbGVuj7ouTY7udpi7N6pHQiyWNBcB0D9XMZzd2uKEoB1Izuy1MdBXxKfnEFGDFOTxs5J
zaFqPbnRXYNo0EmiPcL8k0KntXPVUScRB38dS0JiPCcGIAQr0Hihlqw4S00VJLLLkhTdjQ9U3h8b
gZifl0lLh9psG57yMjxIkzVMzlDPmBJkJnSjXLhtb+enx0t/v/7Ykyg0p6itr3aKsoWMNqOqVY3p
pFKhHhZD+55oMTjH7c4dzcgrqqbqvk28JV8mnpzsMVpPj73eXtZTGjZoJ8wJFgj//g+PUx4bXTTC
0VJzRvTRwpMElbouqOP1vS2t6aKVxXx57Bnb3uMwH9IuUFrx1xmP89sGZlWeqPNL1GFR30mJCMrt
UKn04kQtVUIECAs6zMt0LAYzu3VWM7/ICcpAiPY4shLVQW1W+Ydc4SQEGdC46GNafIxwJI2E1FQS
8fKUoNT7OEvtuvzULFtiA22s7KyPDLKBG4eJ8qqs2/3amtmTCXLeT8opvAgKI9dYye7NvIy9JRvK
z9keTCS1O5xqdNF/THEwbS/3+mqcZlVv3MehMYS4ByShcTA1s/xsMP9hgcx2NSnrfi1G7bXrv3fp
WLwn8po9d6u1fxyJLFZuRh29Po5Gy+gv7YLexRwJG+ZRoviUQdRY+SigIKyhbzzqhG4EIRGF60e/
mPVuSkLrmg74bDdg40qDZMtBaCK9tazxqV4ud536526Uz+MwMPFWtPwnakg44Ro/k0Wtdjr16EUh
7l0XQ2J6j+Tzz0aMrjSlYFD7lGZH2JiqV1YoxisTN/K20cK8u6lqtwRZiK3P4zCuVywxxop2e4Tj
RGDmY3iU88hd9TVFt1nSnyUj3Sw01+5QZ63xXEbTeF015fg4qpNWOGOEl6wmZdllUrTsUqvjD7io
CJ2YQ3b5+/V4yFevK1eEZTJHH5MFDZIIxJq8jF+DFL9MllX/QHaZsaDUrK+aDG9EWVSvjWVzD7Et
+oRq+9EulXwvJ27CRsgBRHvpIysV89CMUYM0Vh59dlOvuKJKwyO+joLCLwGCYy/mperayRcW+GND
q8wLjxKRcts89h6vLcgmT3WNfIVpfDXxXB/5jsTzqGUpurD9EiBbm55RE3l6fK7HJ9SpKQKz6l4e
n/7v1x97hZXzzRcx3GBZzMGc4LEk7ChD3iVBycBS4xelDAcsoGbEI+bleenr5FoY80kb9fn5sakr
M/emsF29qGnAYg0Rwv9LVMhOWZuGVzemBLFHjq+PDUZShRPGk+TDDGkuj42kxvqujbGTy0XaXnJb
R4Cq0RgzbI7UDpT4RVCRN1Aibqao7NtQDdK+y/vRWR9nmHaXu8pSggeiZrnolyxe6ktW2/2lr8rh
Yq2NPjuPXQXTGExUouPjzBogPkOwfh+ZdBfMrLZOjYHIyGPzOJThLrcOtc6PaY0Bov77KY/zuiEa
CUlEAk1M8S3RZiDt1ECPo7kwC8157A5zjeq5thD5OI0WwoTYjlK7NLVQujLj/oiA0PoRG/XJHJTp
GYlA8WxUgsZLsn6EIavYOhWoeGyHSqqBFYSpt9My+7NXh+LVnOfQT0ZJ2z0OUZ8bL1YSfSaZWbxm
26ZHxH8dhvRZ6dRAK0zg+vIaoaxloS5UiuhVkuY0mCPLdK2x3jqvBjQXcgyIiC3thnH5yfq3nvvp
l27zF+e4Mw4o9QDgCsP0fcyVJmjbGE2UsM3eF+jfvjxkQIg6KTqUSSv5itI6el8JZ1hV1FyL49KF
MhSnjDxxtj9N89OaY1BGiKx4RQn+fNUww0FajaxIaU6Roc8udCXDGawMHAsuBNbYzztqVsPXE3q7
UrMwmzTSrfkcVXcohY0j5lQ5pN3E4EeZKK0ZEK6sij3+kLteTsHa2nX7ZJWUMFk+TRCuWyQPKuOS
Bn3WaZcmJRWcZCa0qfKOxzcgGWhvgaLCk2pKBH/sPHaTWYIluUj84VUX7qAtn7IGGr/Ft0Cv8++F
vKMV3cGNt0TQjGV3UmOEEspK3dcGfQJlrAevJKlz1HBglBdLpBe5mp7mDM0xvr59H1LJZ0b+lqR1
fjApPkSbhme7V7/Vil58Ch3h5zW018tk/yxXNX7T668mQUx6TrrmRPXPQK+jvm5CuTtiijL5cq+J
vSkK062LYj4V9P3SDDIi+W+rZO2+jUCKValxiq1rVg7mlUT0T6etRKEBltMaU8J2k8oPDR+G0N5Q
HUoOmCF5+tD117j6nVhKeI3tHumgDt0KGqj5nS+4uEd9BMiiybpNQmJnGtOu7trmliQyftP43Liz
obxPQgGO3YJzq6Xxis9nfuxpRWJ5f2zLcaErC2KIQRtPXH+tynx27IjcpeCXNk1zrivtRa8VzMsT
6sskNzNP6ZOc76x+kbr+3da15N7qiF3ZjcnyhO5xFBZpQCc32/dZeCmRysVKxDivdUcXcBDWXm7m
HyJK9Sddg49n1jk62BAoC/ujyWl+Tdl4bq1Gu6eS/XNKpnc5q2SaY+GCK5BFsYHxKT2D7E/doP2S
J6hddUrlDqnZuGGhAtep7CskN/AbUzZz0xv3ya6Z2YRfMPOSA4bHu7BXAYqaAyPmlcqu6oigphz5
RcevtuWDGFUkQWRGnmoRIoWvnqp1nN26qYAKN9800/hdqHV9rPI0CJNs3k/zYKHrhbxGqEx+2K3g
5JrXduJ2Sgy5uKLV8lR0SbFfZRNUd9u/Z2kJpzFtfMXAJsTozNxZyTYOhAcn7m31JlVfzdxZgalV
73QRnQlRDWciUFGPt50z2ua3ou/l+xgl+m6twnkH1yC/UquoNb5VsdgXasqMxR3sVdw6jEdvIwAS
A2xrL1YQ8ktySsk/HGmKc58hF5qAo1qQwZRlYADko1rsdkpuhKfIAsRrLQiasRSMWXrry2ikSYNC
ol0n1Rv6Sj/DKV7gW6wnxgwREyHkn5NUDjp77c9rXALaSYxv0UJVKuIILE0JuGLohDfHzKTVwgQx
PYH6UafSrSzyHpq+F7ov6EGmZIpR4wxGEt9FCsaw1E9Yru8mxQYGVYb8WQFcNs+bA00FZj54ZY0x
V8xu4OvKuuSXZGGNraPlR1vCtbTmKMJRc6a0+dmNJIVt2a2v1bS+0Q3Prpmmra9S0oKrLIHFyUkW
ZGKar3Kq3LXCdlhlqnM+P9E83avdgA1IlzyJFSM6FU+kQMvKA9nhUQ375mLpjXzXC12/QQCvFsZi
es+dxViTfkMvHcy0uqRz901adYi9dWH7M03sxDLvhV7tSlFL+8GmYWYY0pFE87mfD3KdBijWVH7b
rmRT2uqL2fiTy/J4k2VSKlOTwZszhkNzL3UUg4ctQTsja8R+jPxORoB8noDpxbHI3DWSkIcgKeZx
7yxHX1Wf+ZiKs+F4igdjfNbTnmBYmMPBKuR6j9ic5c2K9jJ32XxbbW1x48y2DhW+m40Bgi0chELj
N3rSzLc8jiCbxR0SfPQtGBKijhgKP6+X6FsfAfFW6EmQL/6IZ4kkVW2Wl0JpXHsSmd9XMxi6xBmx
QH9SQzTEUtKLOs0/7ESeTpIRqbtmnA5GYo6XlCEoOi9teBuab3IyqY6xNurLrL02WqUfNzX9XT9G
4qPS0mDNgk4tRsfMlGyHDJoI1CZ6m6JY2iurAeED+QvXKGu8ODp78QZr9QdJCb+RFjlh2Pxe0p7n
dUmelLaVTlNvMjhd2kA2hqdqRTsgzIv1IC0YaDaox+qjXBywnDpxVW9I1897a4jBb0ll7hNSADr1
tp+W7fd83SLG0NlHra7Fvu6a1Z38ISuN22SuNyxll2eEYc9FkoAzK4SyH+Rh3TWzke3wDoNf3YKo
tY3Ky17lsvgpiLtOP7Iypw35Zq9/W2loFK3B3DKqw/0Wc6IcuFSGQv8UFZKTlQLI4lqD6hUQrlOW
WMTzbTh0ytc0jbw7iJFu1Eat04XRNzvs2t08jOAv5+SQpOJnGDJMtKrpbVy0CHWNP6PR175q51jk
5Gogj5pxVgSYbj0qTrqVH2K5t70mrOGUMwy/MD2Erj3Py33Bm2U3l6J81ZhstJ30zlAF4cPmhn7B
4mKMcE4kkf1JZ4KbqaF519gGchQxREeJZRzBU0dRys921hAGGNSfbR4+2/FXt+qWm9XzS1cbx0ZR
rXsp6Y2nhLW8TzNTeYdxnLnK/DVlZnWYpFR5XUYY3N2EhJMwpnYfpVHyrkqUqtJaTUGyHYYDVmhL
Y3gNYZ0bobzlYVLcF1NOvKXLlH01meMrXGeuSQMBXpya2AYxt1Zg5DZL7TjO3jEfwR5gebcZnp+6
WE7fdXpnjN9S+RIWrb6vmojkIxvqqyG5Sm7NfkSbjBHtIK51FqmssGtee2asQiXZXpzyanus7SSo
tkMRpuKq1+oBq7HkNLBaSpr+VHbw4OOeGXFWiTMNVghQ8dyci6r0wmmWAV9J+iWJZjgNTDOOkTXO
x8deaLKXMIj3Zg2hxamby6Ay42OhVsCGC7A7efJiLcVwbMzCctEGAUc1pE9WXxfu0jLgNVfLkbNO
J9Lo7+kKJJmxH8v0Idc6N7OR76mgZEdKMHUVuKNRfWf0DmnWqnNfiarCIeE2b5XV/2mtDFg0ujpC
V+qT0TQJolsjSUGUROemGqWTHA1QV8T6a1F2Vm19akNzVzKr3Kty2DJslIAmIjpN8qCgMr1t9E6C
PKuiAlTNdRcgG+qGqWRAm1RUZfWmKOdLt/PwWEY2GNBNrVTtZvSBQnO5WK1WO2GW3cgS6P2r0nR7
dMkfez2NU26ytfTDGnSI0ak3rc7jl7pZr81A9G7rFaNZM+xvlfpTygr7li0J6orZNnpXkE1CReQc
5bdkayVUtK4YvKhx0M7ocgzKE690u0To6T4wrWU5W0b1Qkf2Q9NGNKFsjFCGJQQrIC90ZWp4UoVV
uW1sTEc7CqF+tjacqpkUhnRt8BcdWdtMNb+iTvKyaEqvjbmflfWroufJrLUzXUUSmtfmCPqGS7fv
R/G96/R9luBVwFM1B/lw1osoDXRZ2yEHHTKhBt6rKOChi6Z5KfLsZC7VEzN5zG0/a5xmy7lBK6VW
U6ePGYwlEuQOOmbojDwNrV2cUvFf1J3ZcuRIlp5fZUz3XgIciwNmI13EvpPBCDKTeQNjMpnY9x1P
rw/Mak1XtVRtbboYjVkZs7hGYHM/5z//4l8iy3icBBFnoQz2jq+8FUzVANfK71FstVtHKGJHIq9e
Z0po2KvZZPrZ71GYpucSg5JlF1RQj0XzbvSEK3p+eY59dctn3MYrKEzx+Vu0/uRgGWGkx4aQ0d4b
5eMYKip/4e59Wb0EXt8v0yqHOGxM2mYYBF8yv6Za6+9CJa7G1EJkCKIvtd6cjdA45QEZ7+TlFGs9
zs9l2t6MVFMXvHFfxrAWiyzQnbVlJ3ujMpJjoeKnrmJl8Vww63zsMR9U+mZgGM2SGqaXtBO70Bqi
VeHjGekHRfUYD/amK7LXHHcVbDaMO0Y1KRYcKNdaNeyZiq4CMWbsKIgts4LRmxqeR9FbpyhUMfnQ
ubvtaRxJgWqOvWXRz0gT0n6vPgbZew/6kMIH6FadlQ9YP5XTQy/ahUnmWeuxCJm5DzFVhs9jrKWP
DDYf5wRE3AkpThZ9EEChRBJLlDNjBpzK4UVPxg6roXpTSzao3FMwQe19n/ZfXNHetIQcJD9g2Df4
ErJf3KqdNYwv2EV1TywiP2jgTty/xtHuqY+VHkLzsaLvbiKPVm7qT277xBvAwtstukXdmfRVeXGm
9TXAqY2UZXw8BlQTZ/hnGzsN8qdETajuHWERupgcNWebe9b4PElvWCeG9aGkIxd1TNtgMXjOQc2X
YWrrj0ZkvutjZi16luuVHiXGxZu3VpDvnT/buhIGw/DG2aiUhA0R9opOSKmbkvJl6GixptR8rz1T
7N2mRtMFkSEu8gO519rTPCLbOq5+0tvSBUaqvxDwAqvdZgV1xibbNrZ/kHnnUiqLLzk3Xmg52qZu
tePQ6IQW4P+yi8YZCTJatdESAe4VwJmKbWpD12vTJRNaIlcN6lsMJFEDZERbx9yQpQfTIgrcZBFl
5WxCnPf7Eq9SChtn47j1cLfU+Oa2Vfvels15CD40OYgHO3eew+4iTOaMpZmhj5RBjh+sHp3IDdp6
bVetEliCz0OevdZh2FCpDw7gQcwASFZfR8UwBhizOum6Vp1VVNMlONEXvbHIMgyCk6SHW9hVs0wD
DWp4kXXYOvZotXQ/vICQujBd7HrdeHn+lSLqmCZRcE+V/FY2GSKfCSabU5CpJfrx4I2VthF2btzH
iBBrPxvrF7eU5yYcF2bSXjXHG58kgOba8odnbL7Usnf0j6ku+mtSW9qCMkN7l8ZEJIJu3O3SWMkO
ZYEvocVlI0uhMeo3rhOISRAnP7qpw+G60E+1otwIZl8lMuSRcvoDaqHUN/a6Mh/I3dBO+HnjDKQ1
H0MU3iY3clb95BXbsAPGDlm892PqAT0PXrsYRPE1NOewLWYdeem8li0+zlwEt8KoTTOCOSz8UAzK
XXeh/9KpcW0biXGsw25ZiqEEGsNaqpFVu3IVbgI9HRJLjxb3CIhGL8cat6L1T4iWOmTzhya4l2is
rKy4VJmWrtwsvAG7qgB/ZgUpf8xQ6YvUX9Z2Vxxgi6U4zrXm3/4XbDOkiEWRoQ3lotT95qln2KMV
RxxnQKIxXuu1H1E3RufJ6BeuGbib0tpKXKE2hurHO56a1VazIJmJAC1FoY+7QKei9EbvgS12WhAc
0G9zs1vVY4nn3//+0CgfySYRi8vajNxla29ZuPO1JXx/r4clwqs+664zgPdqZ93wWOhJu62rGOgv
LRnilT1DjKS5+WUvlnmVU5fljK+nUQ0vTa7WQ9GW33TLcte1naHKDcuXoo3wmRLiktPUWIzr9ibN
UaVTFDnZ7CLdxiva+uSkT6oDrLFBJUE2T7QXwJly2kfKY27V2fJ5XKZxhzFR5RVrKH3y6sQWpRI1
Ezb/dm83LHEucq+chkLZ3XB1hDEueTbkwlWMZL2JBd5yo03TGz/cUdupylJXNxrNU8AlTwC99l6l
O4+jY6TsNUQyR1HW72g1OQHlED85jNOeWGnsZcwEaNt6JiqHwYHXnUXuQ1Bl+EPBDV62qd/DLkzt
x88PedrdIYPCdLDcR1OQpB6IetmFw5MNpWHvpjayQsZwYYwRQLjrtPIIeYnihl5zWQewUbW+JcQ0
WxAYky5dPPgAngkUg/NwrIEJTBBzio7+nOiIkOLy2WpFf826BJoeDRWWeBx5PJQPThnfIGJyuBG8
jR0oPzQFRgkhAOhKz4R2iJz4m5dp1cUsYIHN1zMwjB57cW0L7JpsO1czn1OdqVhdBG8i6hj2YKcW
kEB1DHVNQgW0vuX5TPkyjQTMowDUwgjYFZhoqe9RJDGy091pOxbVqu0ZymQ+cL2Tq59G7F46D7NI
bJKQXxQOynZarSAspnXQlMduxMc783W27roKlqDjEVPZ6HuG89VWFx7WgJP+Nnm5c8r1UdwmQALM
vzNjHSKipxjzh6WVeeLkq+Fb50mnWnYfwYRbbjF8je3YOCbUnDj9199CqAmrObPLjmlzTZPTXwFn
ujpe3YUaoYnZL9IpjV02pCBjhR7jKjYi7aqbelGk/jc5hVihzykBaVpeVd1kX5rSeK+7dGVqZX/2
x4wIdqN4qs4RdrTbXGZ0hAVMvr41qnXyTU80XjNpPLBeLcFUlVIkmPhJUxjeStNtY9eZ5kdodcHR
j/RTIWX8LBJsZkJnNdQ5KiPZ0Y/4rbsOCWgFsrboOmjU4c2wP2iaFWPoiLfe0LZqmZlxe9ZaVlOz
LL8z12biWYv3YsKJjjZtoQ9Xz6d/AdB/ZQbe7mSKJFnGAcNbZ2NP5HxMRl5dRMGiktUatyoIBw8+
VgUtS2RVd1uR2XfyTLFbqfDfrcRz4qSI8oyivGShVl50QXp9fuyArhZa5Tc26KL9NTBaBgCTr19i
g/mPsjp04R6Um4BYyAfWAgbWlrV3hU5doprLYKfNhaFTcyEA7lzTDB78UFZU8G23zEjYoavcgVhS
5Qc5NhEha0HZjmdi1FZuG2lL26lQPCfsJ/ogXkNsT5ahUxiX0BauhNKIfblh+Shg2peB7bMmuG1Z
t7qL2fQS7i3WaEzNhsJcVKMhTwlr2MXW0wpfXs1ZzBR7Og1Pw9ut4BLKSoNCNn3rWOF+fVb1vBmt
uJVaYS7zRODMwxS4l8FxihGJfBllOF6kPZmXqfSQa8+cz6GlRdDioF8lPPh4LcKsTq3oRjsFwt1X
PKNWTyKep66NsCnn0t5dgBuCCdgN4rtGQVqdTSA1w/yi4854UfVQnDIWG5ng8Gt0kA4Zg25ShrTw
/QK8RMr21Q/qn1padNvAkKTSVU27h37HulzpKLbboV+bxj4TDM4LM67WtAA+21ZxjLAbm+L6OYFP
uYP92bw4fkHekFV+tTzYr9XIOytrRr5gY82hLRpUx3WZXYVMjEOdo6tLcTdOOhO9ElXJsS2TaqEq
xq0UpURg6lvHj6dlIEIEjU34LRZxeSPLNVNBtU0zqzt0Sg1naqtsTVvuPBc4si4mKyp+4jEJ35A/
wijelUxem9D+qaqyemkb4WD2jy9B4yNp0w0UlmbmrPNUXhvNaLaUaS2joOFS6+JttNr0W6JLMGDo
YgSI61eWvrfAoIT0s3i8lOUw5/5F7TmPoo1RaSaG8TQAVh1Nlxz2wKqRwvwivGHXUKaSVRYxtGrV
0XZGhpcFUmgcaPo8JF5ydpZ2gh9iBAkzqmrfu76/mKquOAbsEzMBpK+XKzPzorsRymyFE960hUlc
L3gEs6NQA8YWljtsAkdwVIUE7HWB9CYo2Ku01YvD1DlPcZk8TixOJp3SQ0TU2j7yGsjFg7GCgWpe
C9Xqd7NPEuw6x2xtmc03jyYj9NzhggXtzi9ac52OEdVBazS3NjuS7afvPYuJkmV808ur1hbjzWoi
/Rpo+kqGyXCHCDMSgQGGWsTOIvPsRwm6Y5B1c2nMUN10KuoVSUvRlk4wPIScC4bvtnFsU8rBgeNU
KZHqRRb2V9+HyiQdrDMCdckBhlelj+Ze6x9ZbUymjItutLJF0WfryAjTo6iluFGccNdCf1taPpyc
qcIzqEyQcYPmrocuSxcOBfmoVeFiikAPybZ/8vO8ucNksIO8u8FSwWG76L+NGUYQic1EzAwxxCI0
W+/aSzwnUjFyOBVa8jqE6trPJ88ITXVvHCNGWuA4K6Qv6u4q0R+kqdaaSL6Oen2YS/AHS2jwuuHm
ET16H11h3q02OA2J5kK4STaqMseN5/bVMh8m5L51UG6TON8UUEtvOFe6W56B3pPUbz0LK/fcLTWr
9FjDqprDbl/LSKJn1emPAIDHZ2h5mtOhAm47bff548C25SKbb7bUodVM2E4OrhWKzSRjHEusr8wH
IW9odr2iSF3ZlW1c0lA9qx5PU6AQp4gwrRZefra9EX40PSsZTf5xpCK/NzVjvNQLgFlEUd3tIi2O
ZkWBl0/gy6y9tE5M5PsUO+LKxN47j/YK/jUpD5qgx+okUF22s1LH2Id+fbYS6zTJkR4lV/dY0sPl
cEVHc6PgsG6EOXZ43xbTfWyj7DIVEdxAPoMKyWzbAP9GpemF2v3zwwSEQ5vSX0aI3LWrMzBEfZd0
ULWlsNhiVQkNuS0DwD4z3pOrhRYVC9rMHfuzzHp5HBOs5Or4HFvBuC5b6ntFIXRrxA9o7vWTnlcM
C5QR7ceu5Al/maoRu4ehSO4gDnM+SfszyR2DodJbDWZ/xzvZX5vloDbB/LbD2LR3A90U5u75alS5
tZPze/K6F58ebTNp5qFihpcpuVQZxV2vhcnKbYbmNoXvss84G6rEfcsq6mvtSO0SivpsBg8ShgVT
pKbcBAMka/J97/RyeAyFnMTS05O748/099gMluSPwI7EnDtg1wh92z/rbcHUwwusfapNAgYogtRZ
QbFr3Eyex6T74dtleLW0cG+h63oUIt01eu6vumRAvO9PF8iN6b1TYkcODvbCfXthf3tl71DnIOwO
BlbSj3Y/jc9V81BUHCR83Ie+ydp7XFIFwHem33Gm9p6R6M0ijGDLdCUO5353txKaZ67mSjfpuYQp
VnakT0+ZxM0uNwSO+MA/KLC6Ry+bdmmf15cx1G9IGoa7DtNiGeTFzyDLw6UB16Uu0+oBbPdAtg3T
9zFm1UZ9IlWd7oqk5UtJ+ggzoX2wFeN5jT1kkceOiVqEb1a1uWgbC/zGGb39YI3WHevGBt4NcgeH
sIS7bTrjbgxgXdj42xLYF7Ib6+VwgvAYsaPxG54/PSV99j0XFaPSCQIjW4y4W0NtY/oLndEfN5F0
xF34sbgFKEig2Nw/P0DsX4us0K++VberCE7NVpnURGHunL2y8J8TNk8GVFwWPx9wP0yb6VkyF1wy
j2ko8SfCAfjSZNTUVQNjK72Zvpqyd061HdqsWcnebBiCwwhPn007wJalZzW1MuSAn1+LMwtsJQ8/
Aju4NUEAOEqo0KZwFDt71+LNkTkXiP/aYxCCAte+djOdV4Qw/vPnG7SzOWWvhRgwH6FpJ1dCH/DL
iFmt0xi3Y9lhNtXq4bZq+nAZT0gnKCX956FAlOdMw0AUko8Vij+FC033CRAMHerHgVrLammFqrrH
i6x1jEWeYdgeONrdpCYDi6cFrMaBHMHAVztawPI4asXZn2mBKU9OUwygH2HuXiOjZCIuUbEVpsSR
37AfSikf5HAa23i85xnYS27gcxPCjS2pNFcZ9+429Iy16qrwKeqm+rkO2pMhhoq70m+e0cM9J7Fu
XJTfNM9BAdk6cLX0/PmjbYpVZFcO5hHeSvNsQxxbRuRtkwrHH4otn4inJIcmMv+uPx+p51hi+/mH
S9cr18Bz7ubzuwDq6OJxZgdw5Xe7Pi9wo0+D9edfjjKF4RJqKwQCfDcZy2mfJgVD2fl1Q71xDvUw
m1XOnzpoEE/CDipaU364ZJs4E3r+/utN6ap4sPXy17G6Res9Jp7c/3pLKV3nQD7F52coL/s7AxqR
RNqwrCIoHUV9//xWwyPsgas+fX4WAOwEQWY/fr5A6kU3c1DJw+dnRmn88NpA+3W+kEZgONDOaQnz
GzUrbabIk6L3eQoQ70KQKLJ+//mrnp6CiYMz7j5PQRcmOIcYNt4G81HBHfI3CArSzed3+0hhKtea
+frzL5feFO60ImxXn39ZNgVohpnLJRySF+glzUPvGv6uKgltZGXsUQsU+kxXiLdDX3cvA+OyZeaM
aNk9OwM5ENUBrkDCELwqoUtN7bPT0ScljrMH/ZabBvr3SzVQ5tvhNB0+Px3osBfwaRwSmuB7BtrA
jID3juqTkDhN1N2zzi66aEsPkHj+1Chd6lMryg7FgAMUnMOnvBdvjcJTtY6iw6+lTHdhLuDVvxvm
Z72hrEFgcs+imgFW0d3zIk0eCgGP0TM0BeSfmc99EhELMXF3VX4mntCFriYD3CPNTX9jmn5+HRJ7
5zpED+hNdexzOuMA8GAVTDFkgwZyYZDW+VarYNP2idQODtAWnigi2salrT9D9MWuSgbbCaQdpNb9
Ysy7QhBw0aB8FAtKHQlqNSYvlg3U5vuV2H5+ys+bS7bcGZ+KrhlQ2EOU8Dw7IKfuBDX8183Q8/Do
kMW2wXz18ypkb9GSUyMAMUp9MNd6N34Im9MJWZe2phqYqJmGOpqq+9AGNkw4z0utC9KDDDT5jHng
7NycxIQc9gDVDbrtNu4/Mg3z23ymvFo69kdZQZiG348IAlQULKfGxAggA6QDknkTTomG1o3rba/w
4wxrbZ9mEXK4kp/vym9OWsEiVBO2EabpHkcBetlgIgvFHTdyj+RB0BfruWxwxXDMYR/2glEPN/Ai
7Ebv0h51Ga24JwsqO+eeWQa+s53JUttXkL4VqFbCFhw3+l5Oapc6LaTMEjiRTe3FTTXrMk7Wu+MM
cjv6g7UYkvEwmV54DmteP5XauGgKszyNmdvs3YQ7vikL7zm06VPHhLamss4QnM7xaPivYZCtBxXh
CFTxy3EIXT/IRwx6JymXowlpr6VYKvzSX6v5gaJyHEg59iBNJ4xZaxzjBgXrUycFxrdgm2XksxAA
Gf10spaom4Z+tB1qd5EK1vxYGOELocNMQD22uKCLfrodt/3U2XAahIuZYmS0NNHY49so63Kr/0pS
D7SMyjuN2nQveK0Rrsa1oKTlpZ55oNxLLceHegAX1fFOElH2pKDI7iNYFJDHoO2FQXOMYgcDl9Y0
l1S63XaIu53BYO4Zb3znqrvhtsjUWgx2d0vCKjwnNsFsTt/vdHcMH0VOiNhkkwSYQqkKXOsnSpP4
BWuCfI8IBAMuz4xfHLvEKi/GXdNoxKoUSfJiFxrmmjEKEWN+Rqqxj9ZtTmhDTFl6RjDqL4wBRogD
QrkPgiZ9YRLdLmT1ZeKOJu7H26lGBNfUanbFnM0ytikWx5bWb6spNBaDM/xAcqtCDW873XnzqoEh
4vzKdLnnkrzox88XxkhglUZISQL4qFuSDNKXvFl40QTfyoM9mSmLbK6sV7ve9rgUzLudS1XpxUue
OhHisPAUcZtFXVe+lLU5XuDrfrdNfa257pcAeeu5SYEZrGgGrqeFpqb+pR8ICYx7bSbPRCs5f6kx
JTanLft6DVHxMBlas2zxWV9XDaFETga3I5wXcIhvNu61jr3xGey/iNBtoDzF0y5LgvzFcKtXp0cL
UQPfOn36lE5p/2wMw/tU6/a5CrHXqaJRXGKGkV5NqoTndA8ko5C+wh3CxMCGivtCFh4z8sZ76Oat
IYWTcY5KDAnCRrQvHjpFdhXaCwidxE9UVnef+sh8hEO1Ha26/pXC9S95gvy/uLj/wet9+39Jrf//
0DhE6n9pHHJ7C7Pm307te/gH+5DP3/pbGL32m6OkS1gAkeuk3NpYgfQfv8Lo9d80HNvxCdEdU6P9
wgrndwMR3fyN1djE1N+0pLIcRdLA737uuvEbeWGajgO7TVAyUfb/ioGIPtvq/IfdDqMcaTBqkbwH
0zSIU/+zR61sbNVzqxJNZwFB4iYYfc27J/HVXVZzSDRhZJXur5tJ+yfBbn8O4/nzC8++Jn/nW4I4
UmYBfADy/h7M6EvUQNESz3b3zxyFqLT/8RDd2R+FIyRhjf/++ErRYMH2mQ+xJZqVpN4nIatDROVU
OPLQMMBm2V8OtbhRBT7aZJg6drsnB2WBEH5fWAD9erMXAhVzr43beEh+ejZWiTot5uzRXuD3ptx7
WLhPJUlbLXNLDCos1ilmAFsauo1djegN2werIUmKbBI5RIc54ehXppN4Kbvg65zUawwhLiHfOmuV
MkjISkbn0v8yxwr3MnqtVHiwi3FrzZxaNMt+3V1aQuAge537how2UtXcHuaeVx+ZpL/EbnscpDjh
QcyI3dpBrd5pcXqCDLKqKPHnhKysd5/svj6NcQXkwDZkmIc2T64AcqcxIReHKUhpAHulZXuxwD98
yztFalo1xKxOvX+riZYIKndVAakmcAiQOdL4xd8/1srHEL8UyFow4sCsz4bTW5PZ47hPsTWuBJlU
c/CrXRE+lKvrV3+Bimgd19qqBW+bk1KDGtGsjdk1FjVm7O8CgW5sLZJ6Uwi8AqHLl1hTAK/dW7Kc
Jg1rLbJTnWJjpum6s7NFkuqLcrj6wbnRQYgm0jBs9Oe2PKcZge2SABZCd7aMTtZmhxdij+W3uo02
7RSRKGVaPriEu3Z5frLJ1DZ7995PzqkjV9ny4i36/JKoFkGqTeYyYPTsY4QBGTnUtYx/xkbwKrJj
Exf72qzeZEtACZfeRyZWhkSzBuKUucYhs8QpnCPzOHc2VsE5HiI+xmIiupo2hrmcKfhzi7w1Uf9M
S7iVRkkGLSq0nCBEmDKrVMGUlu0+1vJHz3RPEl12QCRJEuIL65E5Ztb7bRDZ174YqMN7CGDB1pXH
Ac1hZuCJ5u9y7rZhwH4+sQ8a/GIrhTSc9xtUejsYieupDDFvwMORmopS9sq/q85p9kU9XmaMkhmo
KMYVxgpgxJB+MS7Fnkek7MP85jxEm+/bseyOc2T0gHeBlRuHNPNOE+P2OWEy0cEoBxIntRghPzY9
pJ3pTf0w33IR2TO9izsW6TUwtwBP6n1JxPSQiN0w3FrCzuawPcMOrnMsdksIuEVMbUHeUhfjrRkR
sUlw2pwA5DT3Zhq+KtRsEGFfOwPbAK16SIH65x9tWrIBuaSQYSCfY4+hQaEK7l03kbnHwydSHjpy
+1TLGw6fRGvt+tg6oJqEmGAh+VK3yhQnVRO0TtTgxEYfpxe7wO1/XTvdcX7y5qhC3+JGSPBudq7z
S2URz5HunmLo5SHg1GB2C5sAXoOoq5z3oYJkN0f3xDg/QLLLfUQ2Wb+RES52xPdGoX8ua+P989o6
7noTEcYnC4wfAZRQzG2QTC0LQNakJuIwqva5H18rkewElNakMFYdoeNzquRgE0nHMY16uxdh/dBo
zX5OHiXuiAy/mWhKKpZX740elxegWhVlpx78MYMfBGsGjcLGKR8drC+x+g66B+J5VnPcNuTp0xyM
m8fRIfT7V5XeCrLrwSCZSxoGywOZuv1VEPA+eNFrKnmyK089M8D8Qo29nLxubZPdPi+fRZO/EUT8
EEp1zqrZBUX9QABxADB6KlL1DKF6b6aoPIX3hY11kc2eT1g6+Nj9OJDHNZxgWCLL6GS0ybYEvm5s
jQznV4scQIdBG7y8Y5zyyLVEfQ/8W/l3LXafLJZ8o3ewFnKxMPI8dP5BdPVl8DPQTqIBJqq675U9
JPOMAxopOSOEU9as6lpWvJr1JWAJCWGd1GHPM8ntX1RvjYfsBaw7KZBG+cXa8e1Z3X/SvPqh8Enk
hIzTlfKQ8ajEOkFTELsWdeTeIWltYv2HmYsvdjtcUp+AcFbmybZPVcvZQS1T6BxNV7q3Bpm5HqWn
JOEODGjvwumCNuAEP+Z7A1/GDIhsL80NJ+M2qXhn9dqpxIRX7HymjAU6EqcSV9s3DzrOSlbprXXa
rUTJs9ugy0TVU4T9RRAqOt+V4UMZhFefmGaG8TvptZe2zx5V9oGH2c4MgtcsZ/tRFLkJdF9Z3Do3
WRkT54FEqlGKq3CdW20Fp8lJnmQVXSPWtTay0PyP35m/ptW2K+rvQozUzw4tuUY1/aG77c3OuHW5
Jm3yraxQbvkXx5TbKaj3gavunVvMEvvzBFjNKVp4A3M8HEGSYu90ya3QHdjozXffjQiEE0zaZ+pX
Qf86lSaE+uGSNFz7mC21JsVzgP+AGtphmSK/a+0+unX+FpLUiuX/4zDUp9hzNhVXeiRnNe+cZ0sF
axmCqzXYy3gf9mT/oAL4wZxlD2t5q2cplYT+mlmrrMWutyLbL3lDQLdS+bido8BLw4J9auzm2oS5
8SGv1FNPXAyZ7sGIMsa4D7C0OvhBjUN3NwM8Ps64wty1eXBoqXKgNR8ik9UtnraDN23nrNAeMqMI
cIWdwm9Bjx9kXe49MpDbCMZBERhMhZ3ilZImGUFsHvwIERsFVEdgZhjWq/h9vg6B8B8kNuTdm1dy
ywUuxfJ//5///p/TfPxXCppiQvHXtoUf70HzkdXNR5j90b6Q3/vVf7i/2QbtiKssDaM7g0DKv7Uf
7m/kUBMnZppSmcQ8GxTgv3cfpvpNKgPPQ9O1HUngGRX1790H39Isy7FoZ6SG2aD5L3Uf7h+7DzKx
bd3WNAf1Lq9jmtafuo9WY2PXKqqmQsI9be2xPrbK2JgSMVGeXTvHxJ3AayBzF0a9Rni9Si3oYIFV
gcUwKFvXGGLB80UOh4AgxTjLJSKlZ5nVoK/uDSb0oB0rRB7lIodYvJny2tzGEwlBjf+d5Xjntqz7
KTuvNLFLMUziCmzrwbXjfhV7BbOR+NSxjwsatZ3vTgbafPuQpekX+hdIQ3PZUE3DIYaQzrimP4sy
046pBlTh8ywndb0JdRdqJqKda4SDg50ozAJRYG5wRHKe/DT/6XgmptkT4cxd/WhmCb5baULaziQm
yi6z37ed+F4mGsPOJnyKkZQjJ0oXtrLo1iAxEsxbr4y43zpOYj6MEC9gUtr5Ss+HR/cgBB5vDo5B
rC89bm9GRPiTsOAlthob2eSy50UertSMxkR+CrNhOJMKukx8Zh//iQ/yfyEUgXv8r57j81tbwWJp
6z88w/Pv/HqGbQPLUIPnl8fF1nTC4f72DFv2bzyLNr0t4jj41jO48PszLHTtN9ysdGaTNhif6dg8
W78/xEJqv1nSMmn+HdeyNJaBfwVDmM1U/w5DAD1wsU/SyaNzbcxQiaf7Y4Od92xOQ6KGpd6XCJ76
RzhXT6YR4ADH/c/kTa3HUi+XWUGuVReWeyMrr4hdkm1eQY+WApzV3tqtAfVDfldOMyxdGHk6xS3C
Z2bNk7nUMqz/ZeE8+N6bPpY7Px0wBwoPY0XnoHALddKnAprFohjgWxEM/hYxRVjamILGZQD7F9ch
FhgYjWHnrNrGjDdFgASoprHQHXttlGAfbJNrz2Ocl6OW/7tL+vgLUfm3rE0fcyCh+n/8t3k5/YeT
ZCOUMwB8TGVof8oDTgSOd1EQoVzejJWOhbdI4Kvo+LaXODZ7/TKwoztNHaZ+LQMQ/9jq9kWfgOGn
Xt9XbXQ0xvA8WjK/WI531rKKxrLY9Wl5w4rUXqH823Kq/QVEUQIEhKRW9w74cvGQKzCMkHgMj1SS
KX5Pk/CeB/Xmr49Q/yPO4kjwI9IKNWmTruxyc82Iz98jOlY4lIaZFCvfc77gYHVRXAkyM1eJrRaG
RkwUki2j8b4bWbMtgvTWD+//5C38cT/5fAuWmvc16eo2W96fTnLGKw+MawmSCYZHuP+72nN2+OG9
fci8XvbS2RmyW6bY8EinPv/1i8s5/fM/oLRfL8525ejz4eMN/Kfjz/QSapPhEBHk2XA99QWQrTZ9
Q4m8JCR1aY/PqWcCY5crdyA5hz1nEuWiAoLHL3RKYfk3pIpYGJkz2kN3tFAFMYT9k4K6nRvIVPT8
BnS9gBaVu1iZBoe/PgBjPjv/cAAOSwUPM+4X1nyB/+4C+iMomVbDmdPqd0A/yC9jf/HNcFgqXFOW
sV/uLOi/qqL6HRWUvnfAFg8OJLxmtH/GgE4J2B5FdzaLsnP/4L/nlvOi9Zse6lNbT4+5mqm2c2rw
iCHiJG/hYL2UrvgnT5v+D4eipM1Ugrhv0mFxMP3TkpR5VhGOScvQJbPPUonnrGlPIrS+NL7+Bq+T
Rld7a5X/s7bNX/7ZQNj+R/5/eNL/8TkgolNnZVXUVaZjWH+6DyQcUQAJHzVCQnUA7PsaxNoyNwjK
rFDPIv72/xd5Z9Ict7F26b9yo/dwYMjEsOhNzQNZLE6iqA2CpETM84xf30+W7O9KtK8Ud9ndjnBY
sigSBSRyeN9znpNuONUPW6JkWewrrf++0P7HS6Cw+fFRcg2U0hw2aNScqX7+/CjnUBsFMxqzSaTQ
PX3+ziS9Zq1485JN4ZjPTWY9a12PkGCwzx5oj0WHs2PZaewHvAl+k8/ZGK8STLWSHZdB2aLTrtCC
ooOtrWWdSaKFEBPWM7kThv02W360atr4NcCiTkNiIqk44rsieN+JeSfbENKph2knrxnRA6APC/ec
0VSbYfwSR4tcd68zU31n3X4TXkzyhIsxwMRdmaXdXVAuG8ha1EVGMm1wm8ukwJMh17IXz61zrQVq
12I9BUPyYPTRsWziY1YAW5/w6FJj0BvxyswZzicoEtdaaTw3dnMlZHlTeO0dsqc3dqlPbovPzose
AiLbJ//ebayn0e/vgoD6YtNVOyvFIzb6L1XvvJMmDYBZZ8DnLtHchBH09dKjB1nxjct6pNeXWM++
01xZZneHZ/fFGZKjFiBXKbJlaBqb2Te3TeXOy9QMWZJwrmF3XUKVfAtKb5+LiYpbob1UNJaiOn0Y
DJ4kiMK7XuaAUdt1OfAVmXTvq/JrmDqrvEIkJpOHLIuOeIseQ52yK0n3dIeue12+jYV9Vv82sfk8
pmxnA+s5hf9N0EIOAWaBf+eJ0jUZAQE3Lqhe+/kuVghSO4nQEqq72SBk1z4PPW1L1ROFnQWmWo/e
3TlyF6bgEGglp9p1HuNOPjUJwHvlcXZqrlPn7yD7+pq3D7bf3oFQo1pctSzasFcghu0Kq1skelfQ
qC2THd3q5474FqSxZQVGtSrdbWD35xTB/0JkwXsvWVDAIS5oED4XwniWSUZ9gE7lwrPEKYcinTHX
YFArFrQDX6AzfWuQnsZQ5KD79XeOyx66UbkLIT/08hmBBkBy0I5uSbahDRw4xBHSae5euMkDxYCn
YWCGAE1o2E++He+bUt/YiXGwOzqFDB726518i5thmWRZiCAhPCKa4fTg866bA79owndm9nd3NJ5n
W2/5rBFq2KGHV1b0rBHUk1zJdB8NRNIVBDaI+j6CmbzoZyWfrfKbosqOydReJUP8FAQ72cGOqXR3
PwVxDxCiCNnTp2vNgpFCSQnY8FhcwQhYuNT/gaIBsQT1kPEiDoaAycuxBRjHyziF4Dvmg6vdpLq/
sppy76MD4sOnAEdsH828Pz64+lvtBNRUB2gPqYUw0AvhdZXmi9tx9U2ZHoa68xcTrIBlaG2D1KlW
Y49r38RDMAQjYezhwZtcko+K8NgihF34gQfEAGz55Ox4i2/pp7yNAjhxhAcCI9V26MwX222vgRrt
uBIY6hPnGArpC2wxByvEQY2ThDi1DpZNJpZxiEzOaL+gfMHCUQm6zrBW2lg/9daztKkr4pP3RpA+
GbcUfQ6JYwt07899RfUkA4OI3NI8FQTlpc4bawQ1jcZ5BBi+ykVOB6S+8uP4tn0xDeADuXQex0a8
FF2ynXv9NvLFc5XyooWYMgBYh5S7F7MWHfP6rR3tu2rmZo3hBs4N+yHxVoYB3lNJLl2Ewcih7wGK
oqXc6NzTsCM7d0XfN0KAjUgh0O1zKHHtUclcuGaGSzkOmbNR+VWDX2EMFHsfiV2i13dlDWUtaa/s
jnVPE+spI6u11q6rzkVJ7L+DYVy2lI5XvklDxTfjLxZ+y6DKeBVKbd+Z4tpyQ4nLAOjigH0OM+k6
N7hOV1tm40tfEpqHetPOXQqz8jByymD3Lt68GnYMh1g61Ub2ij59ZkcQ47OPaG6XSC8WaunJMvEc
wO6HfVB9bbM72T4PpgE8dr5xHeiF0aDkj5p80l3vuiDNJuuuTOq+VeI+joCCOJibTxKB5mSE2370
7nCwMgQyQSBTLQjtGiZ6OnQVgnROFlXhf4bsjPuk8B5xRcw4QLp7KD6b3MIeP9Df30h42jWI44UR
JxjZ5v5qBFhHUyr+FDnePUb3c+EPKzfxzr6Z3xgJEahS9QLuf70LM1Rgw0+7MEovbCNNQrst25Ku
Om39sAvzqqFD8wXzGrzNQ+118FWQT4PyIMqV0NWeKNEA1ZvOm+6NN7GYT5R99omIH1KmU6jc38tv
/3EzYf59L2XZJhABdcZ0HUeFWfx4QcALI6rALfGBvvmcdfi/EmvneGztThb8CzpfBpFZzI5zI57R
DKUL/AeZC5jX90lX8meeZ4JxGy6qWjZQp6UUaDDQh7/b9alq1s/3jhMoBxDXEIaqXHkfdrC2dJEs
d8JbQfZZ11X1KaUzZFrxoRVcd0RN1qAv2AzRLpuy+07DNkTSRJWZN9jhnowuZwS67NDik6g9gCOR
tZYYErCGE1YQrh2rZ95tPwFrW+OcvQ4LBHoD+pAEeyt8a2/Q15VLb7ht31EdMzDru2kIXgJ7fDSt
BxE2NJVR98MmPyCU5TeNwpuwqnkUea1vEsH7Mnzu8oEehYWdwxpPneUtjNJb9O6h1V6nGp+Lfxto
LtapbMWacfRxVYWctf2SY3OHn8UOjrU5vvf4nAOT+N/Etp+1MvpCjS1bt65gsxXCzQruYfe+pT2i
Li+npUh2eSuWkdq0Tdh6e5rJwV6LI+jlKgPaM45DxRirq53Xli8lJxojsW9EVSxE6z026bTRRgI3
uzfPT29NW7uqjPCqHB51YQGmJMUGf2pGA66NNl6Zf42S/Lar8juR0GwT4rozDNYCnV7AI3Pyztde
mrqnH0viaAEFITNW6UC26p6trJ6bGyxkV7bUrnVreoew3i9ny7rq4MHTd4e2RbJjLR9osBdsft2I
hX48xYNxizKUfSPPn5IJeUtucG2x0lYTp6s2OeT1hCQLf4kn927y1QxKyOVTB2pwAo6adK+uVR4A
2m/7oj3nghSfGQ6A1l2PNJQ8LGvNIJ+Teb41M7YLzFJGVVNcnyAh+UO/lxUS5cts8V/Vxv8vqoS5
zC2U/r/PPX/L4dl8+/qNpte3r/+6b/lP86/i/V+Xen3+rflZYaO+z/fiGEbJP3SLypdHgcxy8Zb/
VRyj2o2+xuQkRn1KKWn+XeCmKm7aaL8oY3PadQ1VsfqzNib/MG3TkJ46zlMwt1De/HW9f579mg+/
/7HqIz/MnTq1c8dA+ux65MmAGVJ//sNknnRh0Uyti5ERTMOSfQ6YV21odiIX2ibRk8c6cM74VOSx
6fWraKxJ4JgETfCCHYhovpRRbCnj/s42Qjbx1WnU6umKHJwrs5HB0Umt+VbTqlNQNFDstaBl50fr
Bt3YKasT8zA74VMxGvJ23qF821HL20JVCT8H1GZeW3iNWxyMt9440AoDSH90q/q1LWkIQ+/wtoj4
yPStIar4/MGOGvW4zP2kOcENeErnlzZxyiMesHnzw2P/pyP0h3lcp/1Au4LmLbIo4eiqD/LjbYvL
qq67qmpvcJPEO7JUYH8oaQHyS51+9Vic4jqAKejLgrDJrl7lIXslVpqj6QXWI6pZfaensOBjWqbb
vkKn48bz+JuKj/Wh3KQu07GZDKTkQi3Euz9fpjaz8XSdqr6ZKzLihWzOtZV9GrzI20568uQ4kkD6
MZ7XbpS+qz+aKqc52C4nxUonVE9RnI0AyZMnmLHsDjxlGhsA+cQAG9Sibx2zX6PF6ILBr23t+GQQ
aXDk+MHJwPCbXVNjc+N41C/q2iY8lnLn3W8ehVoyf9iOXD4jByZHGOBGHIoqP39GzyvqIUVSeFOn
aYmAePx8gTK3c/WChtldqeLwAlIiUayVfbS1Vt5DzMNHhsH+15fyt0HhulQXqTQzIkwdTd2HKxHx
n4MiLqpkO0gkNQ4RG+fYm0ix0/JPYxB9/fWPlB/qKLpEHWfRl+KOUrllMvn5ZxpaJ8YW4OR5BAiJ
elrKY6+gmHKwgULVG3gVaMsnUW9yTWs26ImCJ6kOgIrH5WCm/JQUxfrhEsyhzsQOsvdDyxJTxo57
YzfoyQdT2+vFZLAl+Rxp0HK6dngN1nHb66+2nr0NUiOXFccnpsYb10pL9lCm3JuFu0vmyl3NcOfn
tpvXeVmTsuX2b9oUDqfWZwhFuXZuUuMqZmtzABUMTmMUV86gEUepafWVWw7ySHzGow6rdB/bTzms
rJXWC/N20PQreLTzQdInrsZR/OYdtz4OLOk4TM/cW5SsTM/mh32uNlMtdkInui3FRKMqjbrtbAf3
rU5maKzLewtt/Ur08XSO2rbj3jv3ePzKGzJm4ES65XUvYiTMc0FqKITow2XG0qVPeGxT34ZTR5bs
UFXHWdpXmV8/VGU+Pk2B/0m36dprHM9cq6AcJADdB334NCXEM2rC7haXMfT/6hIteE7/eYm+r6N/
Xb3kCWeIbzm5TdP+6//+X+qvfF+NXQO1q8tSbDJjf5e5Oiy2AiASHAF5afEyif7Zo/L+AGXDKNCl
Y1OyN03e+P9Zhj3TRJ3Kks5i/N+qXD9EwDrClbRdeIU5xlimWvJ/fo1TjDVSH1ENeoV+bKgA7cw+
FPtGegh9+shYeG4CJRGxF8Qcgr9HfKDOoATiPZpEzdskVeJtYUe+F14nj6K8qYrwWf2+K2pzWYco
ShtU6aZWnn+4vf+wFNJQ/3H+vVw6DQV0w55tMQOpXcyPS2Fia5MJCnlcZ16P5yEw9knf3QSoahZW
VZnLPMPeFgJFh00gUCCyXoCk+VRKqNxA9yq0oxwjE7QuppezyNjkIumlXpJywf/z/W9lCCkmYqrY
om7cXj6/2dFy8Cnv4EOpVkUTwFVOZAaBFEO+hdB8wxRkg+4vSrKxHG7pPQERsJFlS6ZlVmKx1sYv
WRbcm23yjNA0XhnqflsSRVY2nI2GjpDHEf43dW9THUX/vVj9ebNsBiCZjYxCWy3YP2y3GqCcXmx2
6AI69kN94txbsR/vOeA/DLY+Hr0WBCebv20LKo/Qv+g0mJO/8tWlgFi1FubllobOY2Bzrhgx7iO3
J3YPM/PSaLX3wn0O0Bnvhrl7azlYLXvyvVYO5dTvs8Z/PnX/vPJ8/ygel8I/avf4UbWcxFOWaK1C
t8SzPM7OAdoNtV898wBuaTwo04U33WGrnTE3oxhztnmZ9bd1SrdTy+QZOLWt5QnrAy24utJAkUOs
hjzQ3I4we7KQRGbiO3ZZj8G5QMUZIrY0tCTYYIhZ946jSKpgFX49ni/Vgg+PyDIle2JEH2ze1UTx
4yMyk8a12xr2k13GMQlNK7gTi8uoA/m/MhpQbAM2SmCmELUC1SiKyoLEMX1XCx2sqXocbR/329jt
f7Mk0bH+ufjCXbdt0wHfxZTFhEUf7+erM2KgttCNlaFvAisOBLLJmQSj3D1APgE+GqSfRoeNNKrO
VdzEX8LEZ2+ZZtU+sFLjNe+NZEdoAy7r2lo4OQf7uo6cZW2Sw0G5sgFXftOw3R+ngvW/wyxvRPJT
3bTuSpZwUaGA3GVxz3s1BIcM8EEQIPMurSsphgbzq76QZnBjSc0huCQtVnCWCJLt4SuELiw1Z3gq
s+E1t20XvF8s9rLwTSilwAAGmDpI+lB8OW4UUTSCC0vW3reMAE50mP28I/nyc2Oz7yeWI6uc4mSz
tqZU8YB2Aa8Ae3aYjfcahc4+cKZjG3BcDuXYrGc7Est0dGnxWGJAflxbAAqo/Ygxo1JXtmsCGZs1
5njIiWB0dzbFQCxIs4NAM3gNOns1qPNGQfl2qANtn9ciW7UQaJbzmKM/rsozSMcXRIdsZ7Rop5XZ
t7jztK2Dm3fT17dxCObQzfPsOif1e8lpcZnrE5u1IKyo7/ifg84wd4GW3RNGNe1GQYB750gmBDLf
JV9depD4utK7sbz++wMQZX1v6k0Jwv5OamAj+nS4GVyuNZYdJWYxUhnvmRoZSuGBb0K5GrW3jQBh
CR3VXfmoMSO7vSvcQmwxESrhkXeTj/427Fx/N7dusalqR1kImn7JPkTfebZXYV3TITliBsCBNdwV
Uq4nto0EHIXuAQc0NMKR3nHZfx5k3UPIxYhwGT9BdRqCz13nQXXu82s5uP5x3F9eLea8fFkBMKW+
HS+J/zAOkxy89ej1GRiqhznKMK32PVGHFd/ZHM9D1HlboVP4BxATLtphzLagfJ6BN76gtCyWc05h
5HJftOr68tV6pJ86W8Sn2AkCrI/GzikHUItocanq11tT2M4VWVTV99fdiUB49x1J23Nb7pqy5mNw
xllFRHoc2ZxuqcTM5NDM2rp2nG+0IWk7u5MFbSFQmmL9tbGMnUyr4kpHuXtw1G47Dt12NZljf9S8
N78uhkNSNciRsz5ZAg8fruwROqYXxO1WD+oapan+DvHdoVdJeB2SMT9Lqce3bO0j2BTG2JGfbqf5
KcN/mCLgJm1Ma0g75zCZlVS0OKDWm74fcXra2jVkBAd5R0oUYtk22w473GYAPL5NeojCiQB4w9Ol
NAbabC2ymEjxgiDR0B3PJKd8KTNjJvKSrsgEm1CQN4ApNnmYguh5qgOx1zru2Rwk3aEwW7koaK6h
bCP7LDeQvSEkWTZWV0E9nBj+sn8aY43cPkbAYuzc/GYev4oWLo1rmftIdzjBxNPbZbzy7R48Qbv8
MlqiSc0/ahw3al4qdI6Xbest/YKxwbrJHMFbYaAr69yx3HTrPrQNUNosuYXDXwgA8kGAah4Qn4g9
0uu3mAAG/lvcOLFXLNs6Jvk9px/g6lNwHtz1bIklC7pPCTK7NUp3RhlUkjpnGcdWWWr1ursqfBBK
MESkN5RbOmbdMg50or3Vhm0OOm3TF5I2ZdcfuqFpDwNWPEGM002klL+IQhZ2RmdtasdH3Zbhte2c
ac8HsAu9N67MXtoSKeHYDS55DrnYO+ZQwdtHq86GZ2PUnrOUeoyE2myWWNIhVdgdSHetpIuPMaAn
736Kyfhyh3bTZ7VOfIzxOMTQH6vB/EKDZZNIBYaTprVP8uRLnQYha7M6QZPrwsmRhR0G2RZBj3a4
3PeUTvI68jCglhKKpT6Samc0Jmhatl3AcqibBvb15RGUlSTsNPNPbVeVm1EVIHqjAX5qsAahd9J9
H/xWSpc59p4SvzB2gWPQDsEUsc5Mv96OEsiR3X2eQLXsDc5PWmlNtN88ba3p1u3lJruh9eZXTcjT
Yi+Yjmzzpjl0rlhFKU9zLKCHGbAFdciQTivnbDbGXZy1Fo8INGtYYvBiq0+GXUFiQ4GWfO5Ckw6o
KK+nWPVhtXFclTHgp9lw0EVZtbkThV9xjA1qut2rbO4ClVGQ7+ZCR69tFcsgScdTMOavbQoAEztU
/uJHX9G3ENuYGxh+gIcv6T/bkE9THa8+mUlhkNwYrYg+40bZdzYcbYJntY2cuvlkZnBvY99YmxS0
7+egZ2dbJRuCfvaIVqa7jEwgGPozVfXMXPLMuruUHupBVv1dosEXYgN/Y8Q9Mhgzg9TjQbIMCKbF
oV59dS2GsTNji3BD5Od9ubq8ZBE2VHoTkfYpNweIocm+zpL6IW1bNQFhOu1mNvXGwG9nV2Eipv4p
lJH9TKbntR7RgRdV/bWAnQ2GVNtqoPOfmjBbW+k8PAztkC48rXqh3BZ94jla2K1QOABv3EpyZW6a
WsuXYz27p5508WVqfzEnLX7LieZFg5ssh2FuTnkDsRPieLztau6XM5YWSi7xjHone4sBE8dVq5BC
Gdzz2diZtZ9v3cB7MWcQj4R1dctWt71PcH/SkXc/S4Lkky2xr85Fdg34yTiaeRTsTBju0KrabZjn
CbhBSAqNku6WnbgSbeltm7orFx3EwSM4+YVwGcNdJumH9DJcZE1dbnjMzp5YLgJ6wRtDyG3v2hYk
LenA2y4oQKxWVb8PRMv7Cbamz8qTNj8HXmcc/SZvmF35kGOOV8ozx2FpZ3YNqqA/d2l3iCwSMJSD
Tr2ro9m9tAD81/iuAcG1MROcBuc3n/cjsZ7kg0/aUpM502Gd30KtavfkQ1QMeveWhWsDv4o/Gkp/
WQvnSFeE4ygNzinumalCpnJWYXksI+1sCECGA8RJ5q5yk5pluUrC8lM9U4zyZHddByXQH84iQgu9
re46XyoL1LqXhKdB8+lYl/5TKwZrrxVklmlxQ5OezRaOwzsYoPm+6tBMQHAt77p+2ouQdap1YCJA
QZDcTc6Uak+ewBlNrO5+kLgvvOKq9GR8h7JwYVu1vE+3SWgfncKZbz1TFMtMq+r1ONPv8MmaGZjb
b/OMrDxEn+/FBNhfzeZBKTdAHfP7IpQ3bpfmq0zvgY2o+U1OJICMU+lc48eGZjqTvxBybV5r5LcU
o29g7uPTm0qbJ2pUJ42UrGUf0ruSeJFkXJirRLo+5Wo6YJ4z9TfIz7Z+WzpLi73g1jfqG/Ivc8RQ
Gb66wcHp0Zr0xvHnQDaF0lWEpDdZpJFQpIAgUMujXRD36EfDDjEp4Nexbu/SWNYrDf9jCZbMcqpz
YFXzBhDJMtHoAza09opZ0sbyPyF2z8G7isPU2qdAp2JgYxeH8IB6exJ5v+6m5ivbj2qLUxFmiFE9
zROt76Rovw26d1fLES1Mn6Rr6QQAATydmdd4Tg1h7R323lRcAW/wCvlr3QWo2Kh+vo0sY4LjtUd/
rN0iTyR6N/jk1xVTiOiIKSqgQOguucSVdmWhJt+k0GQPY4gQvinKfCszFFQm3AWdwJ3FpbTtU5gj
nsanPzkKhG1VEK1hL197mp4+ohXTAp/IVz24Hs06WbYck1GA4Z6dG2mvTMJ7UKbKeePYQw+t3LIk
A0G/bko3BGNJCK1g7NaaYIcZIiLojT10QEgY6nNSjsCzqrvsySGWcJq9vARBZENVcXvwF2pgA/q1
4EJGBd+mC25sL98LCCr3cZHu8pl4jqBEuKFbCdCB3Mpgj5j9VrgamQJQSoX7WvRYBwty0xCrXl9w
4K15nUblvKjU2Ufg9tS9IT5IkQJ/sC1SY+S4dvLuNTLT6ERKyapxB2cPsGBRJuVp0AuxqVvX3WrR
Q1s32dZVizLegUfh6u7O58qw6G4isMbbVNrlHl7bHenET3rTPI40F09+WK8I0/zGfkGuTXi0Uerr
t9kcfa7n8N2xkvTaqGKkFoCr15dvQTQ5Sqgimo+Bg6GutwB0OSnt+tj237R+Rq5BbHeNjvVq8N5d
mkTLuhgJru8sd5/myfMs9I6AymrleqG/bUeg82iOou9Vn8sRsgBblZu0Wnrp1dukAATVmSRj825t
O/tQBDYBhihrjooFQdwYCD7DK197EhB8+ikAHnz7flB2MZEKcJBslnvhhVfEUkTLCK2RIcbnPtJw
eEHwWHiZN21oxoAQzoxxmUJEAfiEdC7T2fQMpB0s7dqsIbaWXy51nCgW61kg9PUwWzZhGd70OL/s
sGWnYpjWlcEKeXUpijQBRx5jtHcRgYpXBoOYJadi1i5oKrn5Lh8VlTrVVw1yVT+aagoqQt8lFpX+
OpXjhsMoGiMqMsQ22Zuizcdt3Hq3eiruZJY7Nx3M5DFOKK277bqvjHLpV1MDjqONTh1FbkyfQXol
etMHKG1Fa5GAvWML4zPcWuvWnGi/iTrJl8RJrQzX78+TGa8FyngUKSUb6Qiuu30511dsL9KOBDE/
sw/NpbwthGOs/ca/TVuw5sYcmXsxsqsfBg+vDTWKQTr9wnDT8kDo6TPfbFNQXtqYI3sOeI7tUlbJ
edLYp3ojW3r4vte+QCw3683O1bDMOsIkCFXtZos4gmBKP3I3QvB69tXXk/u6z1uEaqRinNssN3Er
s0JLt72v6/rsZp2HtZ3zhukPJclkwR05osRSEImzGu1OXxQyfrxsdJ3k2QQPefi+IS3SCjvzbegT
B5AgUDq2NrtHPC1y4dsD+zPqOQvDZkZnX+8tZBe/j5p/vJxWSV4jI7lNbphHPmWJQbaH2vvmWcms
YoiCPiwRDBxkeWiqHYHgfkYYhtrMhAOqO/Dm3TlfpVGL47mV4B+7cpOF7SZr+2JP9QeFK9R4AjiF
sWvH+MoIPLA/pngte2/YeICsUI72Rz5OuUB55hzJfvpWed/376QNpCAXEm/eDWGMlGv03kYzzrdV
d097p1ppJA7hWEQN9n0etdXanxHPQ7xZbcOtK7tTWsX6FlH5JkohtnTJeOeIhvjjDFUeOVvusmy0
IwAI9v5W3YZb0M/MzbD+1nkMW93rhulkQ4bkdAAlmScZn63CyLYYM2iy5CTaFYbDEWWYkmtoRcl1
k6XFomHiWHehjI8DKBZW87ZH14ilcg7icuPqI1re2WyAn9YWLaYAPrbDqp/Yln6NCqc+6xLgoGiL
bT6g+JVJ5Z+AZ5AlFxfzauAEudSLOd1Q32lRGpr1rvbth2zMgWibJXlboPz2Y0EISgubqmhMdxup
Y9PlAfUiytY4L1NIkk5ENrh97pv529Cl/pmtRUcsY6ARwJVB3yQiyHBkezXAtNLC6OQYTNoT0KNl
WmXR5vLu5nYOkgAtzGXCIVTcXC73yeje+COLue9+o5b4jucABCj1dhBPYbXBdkcl3QVFoT6aGM5+
ILP3FJVyCaj3jGWbGowX2RACbw3Rp9CjvYa0uMCHDqRT3c1T2zt3VHsJzhDpVUx2WND2KymYwMYm
Ku8L3OhuaThbWpUpQAjCyN2iDG45X66q/NrVKWigtbSAp/PY2aDgpeXqpqbUlyN6S0gc5pleCsmf
6igJ2bfb5boDvJR9pawmsBhqtIvG0bbBlH4r5uGYdgR8cC4a3Mp4EB387Vhq2io1rR1bTn8TCwKQ
JoiWC+lo5XNqn0jpyYnrrO9QMWWLFNEoS/GEIl22xubyA6A7jmuL5F7QeP3tpd3gEEkaoixcpKq6
WWKPr7J+2DFfjHDJKbKkuIkQooYboZW3spQ5UEXuS9BgjSkyjDJj136LDXzxsa/Fi7yxksOE6DmS
BllxPr2NhgLEitaqB7MoX/JRTkzxtAxGQTgL0g2Zlpu4LfaxkU9kfQDkQP2rdjgbOZonqwpLgudi
H9R0F+4aeEQgakEqNsRiE3cy9+twCouT6TxfzukcWs74nL/qAwXjmFyetaWDbNK7xsVFz/8LI2qJ
tdNy8PGd+oYqC8DwPoM2z9qR+M6zTnTkSo9ZGHy/95dBbNXb2emJyjV8aKjUCf77hub/jzAg5V79
z53Rbf0tf/n6U19U/YXvfVHNNv7A9IYAyGNluKiR/uqPqj9yUVkYHhHjpqFDCfqfBqlh/kHjUqcL
RE8JEYJqlvzZIDWMPzzXkZbHHp8eKY3U/0an9A8YINtSQhZcuJ7kalRj7YfGmTu4UMCIpFHjaNER
uwnabaScVoZyZ4SCLSpufZoItvfgiHj1w436hx6nYfHd/90TUhAihK66dAHSYdvCQ/bzTzcK3H2z
zGOK6s1a/diBichH9kBbYhXApkFasylSMuh62PrCXww4yyLj9deXoZrAH68CgyU32rQ8jNEfroJ6
kcxIy4xXOE/g2/tA4WpcKsO2xA6S8+ELckF+/SM/iCC+f3IEYujQHJzYhqe6vz/c97JkdzL2VYy4
UcKqm0HVQ/tl42FreOd0nSOthrKTLKjgzR/0JdGmFaw/L8LB1nUrWmLLLI8OWnIgaG/Xa2cirmU7
L8fYWCbcKHfugQE0m+QePsoup0aX5c1G3UIikX7X2lNUqr/dQY+niFyIsS4t9Zx/+DQcm4k/9Np4
5VvzSd2xvtwZRnho2jcb+Ih6ugE+btOYOOaA9DeQv7AZ9ytjadivtc4RZOJBswkGZr+qp241gZIz
HaxUks+DwQG44aLhQ4OiuDZ5NALeq1ONW2hKMyEBGRUs9XPVB1X/NroPxLXZzJq/8Ony2GxcQrOB
d1Gv7fHc0LsyrBpXzeuQYB7HYqq+eki5cRFnxeGOcBZF2lmRjfbJTd8CRGnsOfgYGhu9mHIz16Tu
ppPoR3uyVXj6GjPsVkTdRj1C9efqghyYo+r5tdZZFvxWil3Og2j4iAiKIRbFBxvfZ+/kL+pa5w58
C9eo9eemZqj3dNZA5KvXQtkiaMVhGmGFIQ5t4EnXcXfX80owDPIO/gqwX6N91R0+eNmu1DiIImW/
ig8sKxv1LquvVvdZ3YiYod7X7UraUHEqRnm3qnB2ZQE/zKnXHvveqoNCT9KA5P6NTgUau9nYk7Pi
8KW+NBVg4glVm9JlPnFC5ynoAV89wfrM1Fjmm/Nrz8LZ6p3BqBBiwxhp6DnzmBmedDNOjTZu1Qcc
IFaTeH+tLlGNDHX5KM93gTtsg6LmAsEMq3Gh7rue1RALuVjuMT2KVVsO25HHV4+v6qaNsVABBTsz
nFEYoWCXkr4baO+cj8/nvNw0oZNgfyJC+Tfvwwfh/PeXm9RdZd2GNYMs/efXobN1Oy1oc6/U0NND
Y6mmNvUyNzZmjqnd1NxWrWG0c9u5MQ3vghgJWuDBmDoN0jk5CPGqJjtEXMuQD/Tr6eeDVfGvK7Q4
nWEuR4j1YdqfgNfnFIeZ9j26ckHHAzGWEw/AYBmYjPM08HxyIqfUUFHgLdyBv76Ei8zrw6wrmMhs
1XPnXjkf5oxyyksp8UZeLkHNEGpu4xS+yu5q/1ViIO+ss3q8U/Sq3sa/loViPpd4UTMC3bg/Lu+X
HHZFKlde8kkNI4J4/BjPOfQHplQapL8RC1w0qB8vHE++jcBRIDP+270rkTFoTsGFT+m1HdzaXErl
IKhlWjLp3IR+TT7BEjnfxq4bdfy+zBwGI1Eq2+/3CU2BuWde4ybtVpeBSxyCugNkFRC+SGMS7yLv
7MxSYAJxU+9xKcUisGxSHZkHKYJa1jNu+GNiyBN1+V2dNGs1dQYU3wChjrU6nJ1zJrFfPzmFQvw4
29Ox/fcN+LB2hXhkqOewaldOe5lh1fCumQ7U0qKeZGJ2KzUJpgEvJRM6J6bVoEYUFVf14JiB3Yq1
ia79by7N/IdLY0QzcCwD38pH0dRsYq1xg+T7Uq6m85Klu8EaUDKQ1YPiRExHjU4Gvw44AZjO72zA
/7AWCpTLngtkAWLKR+VoEA5C68YItChjQf1Y9bKrOZ/+POFLjHHYPMKaj7/+6PRk/v7Z1Q7uop22
TaF/ENgQ1xGlpesR1ZemB49JNhTG0hnP3O3YJwXi/5B3ZruNK9uW/SIW2DevoqhebmTZaecLYTud
bIJ9E2y+vkbkrQvcWwUUUM91gLOxcfKkLVGhiBVrzTmmBVBoKWjxznsl3SIafKeKnZpN2+3/Y1Gq
zcfhOGqXee9B7WLNkh11mkrjqVwic9XoCOCZo2QB6rZtbNZp6Rw428r1y2TVNgGLWBUtHMGBWPb4
YkL1GLqOU4hFQfjMVh0palHONsPDoIeJ9ZXM86UM7jbfeXAmW8HGTTzjVZ1wajM3sRWB2A57nYhs
W5xENkR9Xl41CkX6YxsLIJPlRZXJVsayaoX5ZMvpbFA+6M56Vs9b98VJvTg/zk/qLait1QumPdVV
w3vN8mVP1I+S4O4WLq6q+h3zfqdp89nGH9JQguYc1x37t6Td7DlayF/18MLp1kvHV9dbhq03TXuN
g0t961XdYmrFtaAhqOqARrsRdrPD93MgyWDb9PpZmNQCPAj1ttWOD2pxZwPEV6UOlMRIbpm6Acz2
ccy1NDR0BQgA67RMIbJncgF4US7vIdWcAxqScGG5axQJdcO5Kbb9WmxVIfmvuuL5/zsp2Q0rk8Al
DmZCtEmIcg6qDFHfFGDpkXqPDl1uVVmpV20CX6NnNOTz/t/R5YUDhG09PgNc2AWrc1B1FbGz/ypn
Hsh/flqqzFGVEUT9f5US04trMbDOWFsNFu/gUX0AamWoF0uXJlI/SL0SVRgVSDlUrefyU2qERAuI
6rqvNknyon5Bzz5nL+wuGr5X3pj6PEFlEJNs0CBa9qrcahQea3qwf7e5EalPTZWdOYMMvyJykp/5
rzzh1aizz+WHqV1aPa3Zmu6Zy7bF6mQAdVpVOcMTUa9PFSczNUc8D/R9uyhrzsXMYsD4Kqkv1BJQ
Xwui3sGeUB7qfNF4K3Ka9xaxTwFrMyNTFDn2hkthuGjLeXQWFA98htjDQZCdVP1XryQ7ARx3yAh3
FiLPv9fWORS6ChyF9ZOs+5QZhPotdlFGbT9uChICMre4rhnOvHFVpeOFgJvQwlbOcOAMnhoA4Mqg
kxXSyJ16c2rZq0NWVZ7qm6A+49pcbgh+9moBq0LAlJDRzfDfwrTl3oEbmMGFTxvOJXYRVe+qN74Y
qFHTL/V++DKrClgtYfVY1DfWY29haagvseM+l8UcJslyVv583Ft7VfY05NuoalIVbZk30v1mHPeu
ill1zcE/vVc7tpjpvFruu5zkXdUDZCOc3BIs6vRtkgRPligQ0pbVOO9H3oMBXkP9UC9HETDnV3WT
VP8uMQV2+pGHe5grdixqSjzQV/V2S5cRkRN5SNwC9omc06sml7fw8hNcbbqHX3bype6E6ueSaXem
f39d7TEaIBmwhtWv9G3zkHHR6HAGDFznfA//81b9CQ1jnt6wU3ug2pLUj1Vltp1GgeVEvs/2Q2Wq
6mj1+lVx0w5D5LeEI6lqXLjvQ0tWZtyEDoI/9f9Rj0gVvq0TodcJFVlPsOAsghcndtaSNY8biru8
pNDlG883Wt0F1K9KwE6p10iZOVP2qbpB/bH6kqrfrI5HVWary4eq1UWjvioggZuHJR+3NaRHdSUw
+SOLKww/RTUT1S9UP0U9H3WLoBjH53Noff/i+qSk6cooGap1rS6j/2pLeNmpDd6hLa/qgayUo3Lx
Hlojv+ZoRrTuteaUUVv5wooz0CBkqX6eqJv5nWqLEob4pF5MXZY23kVVTqnLA4cefYJ4QtmUEcdN
A2N+Uo9XrUrOK7WHqHuBGumpe864nskbBQ80n9Xno7blmKekHq4kOSmJlyelKCDytHSLnXruU8A6
66yDWpYoaHfqxqkerLY8mit31STbmPXFHwEBe/AjJraA/KTKtaGwKdVe6jmn6M7wdvJkWTT/bkB8
aOrzVx8est7/PDsKwaWIDUF9OHRpGb7waBcKCiFOcyxOan9Tj0L9f9RDVi8FyN8+vOp86uoWrc56
Y+TaI7kCEZ/I/9QF3OZYlh6jluNoWyByi6u6BaidTv0GdV3K2W79TpzU86+G73ZZwnzgAsZ/1VL+
V8H8P/kl/n9sL+JZ/i+l3v9hjrxkQzp+Vv/dB/nv7/xHi9F0cVNgRCNN2bfxo1n8tP9wYED7gkOD
dcs1HAUJU0Ca/+XAACBm2+jlA9sAVfJf2ouO9T+gxzB91ulIwg7j2va/2R7/bzZIi//8t6qUQtjm
hkSPz3Zsul04Ovjz/9oaMpiyDxCdt6Zw7VAg1Ow/3RJvPkO3F26nl7ieN0nrbfRafC6xv5+Flocm
KpuNhWS57p3uVNoHWSR37MGbzGp2prZeNJJs5qwi/sH98b2a73S+6winJ8TxqbbK0zR4bz5TKIR8
Eb5KbkPe91r5x7r2HoJxU1IclJmxk2N7JT4mLHLvGdEhXx0luGIm3TK/XZm1nMdgvtFhulRWdU8n
/1BPZF0D4DrJhkh7T4J7ZdaIGptd72PhRIGr2GyMwnpv5+HVzHFp2vs6gx0z9UQX9Pu8iGHM9GHe
9Nt60QBaZO3G8h/R7WG3CiCIAGgI/niP5pjtEhTjiKOR+T/l6U3WwY1p6qlc9KOAS+tBLXDgnQY2
Yd0VLDRZv60EOGOCLgiWWvsLXtBtizwz6fLjuABElhlYUoLnbdQH/Ry57hTpoNgS0qxak4lPclqM
4bliPCrXGA28u2Os+2VJ/Z72eNMDcWzfDCz8YT4qanaJqDMedzU6dV+2kb80z0uAxhpwwBNZB1zx
inxjFsNDWuxLGDpj6SZbWxTbIrVQQvU3Lkg7lu+HyQC1HjdMSYjrKrJjI9FyNBkg5WIFvxFsACLe
veJDsGqIJg5rIoiLOGCXooirObxz312YsKGcKxzQ04C0guJZ4CSLi4509Kll8Df5uxqsrTV5f2qH
WI0ye7V4FyuWzMShgNZexvxXbAO38PNjK+HRdugR2jrMuvE+uH6Uail7Z/9Vp2rq5FUPIq3BX2t6
FKwBJ0ZxnvP6JNP2qUuLo9XlEaWl762/MicGo25sGJMKI3j0uiYixvZZJgoYz22mcU46gS/LhNgx
iMGxf3YOCYfoicX42fTidz4jejFleeoMaCgWVLBMr8NWcidIun1WO6c0vzkT/kIto2mkcZwlDC71
Sw3skRlDvJX2jnt7VPYMlFZPW5UP5zrg2swJeOYsvkviU6uuDd183pIDHK6ipTzLIFcvL0t7SWMk
xbBlN41jcIlYiQZISL5KUEd9jTPtV1wkMcZYfPH5Y2q9Br3/ahPO0XoBJD9Z3rgAvpKwicL83CLb
KduZuZx7DLIK1079kAFgHlt/lxfdZ+q0x9rrn7yU0JrlWy/cPw5mirlZy02mxQ9tH7+XLvYFOwj8
e04Y09R2xzTjJjCYkGmg5VXIvbpXpFppOCKmYLat+8trPWSR5cmL1Q9Up3yyulNs7aU/GYP32DuE
5ZKqKCD8ml0wQxRx3uuyPfgKiOAhU1T+W2JJzeat9/Owc4mIKoe31k3TsKEeyJt5r+lYE7XzEDwC
7Ay19SnrtJ+0XC6tZV1rE1EnNxK82vRvD36R3rCPo5kurZ1mJV/6uH4MREGnbvJDvQEDFc1MOAPq
7TJ5dWL3dXBVAEx7MmzgpLIi7q4TwGmW8U/WxM8toTQkfX1XrsPcEfFsbet1ZJvJPbA6OMWkDmmt
+2DXzXeLC8hzCYLSAC4aRP3kA23cBsHQCJpi7PfZ0J8LC7g+CiLCFRcVHZxyfhPYUhfnYKqKqPCx
bcbVqW3/WLE4YvG56vbAnfjkdAYYKPHMnUdBv0g+8+TNxv4MvmtnzzWSEbnJa7isonkRefO6jMVt
qdbIyomqnoJt3aU3YQGgg+Zumqi2huAA2cYu5aet1bscmGraWqFnZs/W6G0tqEe6vrx5cYqFvti6
IFwJ0+U614Uzl8Zt9jZYXbV13UzbGp31pyI+Fs1Oq2+XbEk2eivTnYaFNJk/0aezAdensf2qkj8B
JVCCrqPni7Dcq+k+iGwfyznSSBMf63VnWua5NaqTynV3VTC6mT5PLf3SsoUkknPPXxM4ahVo54Jw
L9NZTkX3jlIP/vtvyc7mLLR4TTJ0LAQoFNRct/Yj9K0uGTdocE8zClbXIVl91j8Q7vdwl5x3z8NM
MMSR13eneTBfOkmyXJ7x9ViDrwYPm3Csh568LWo5rlNyMvdenOOrZSl7qYtOJnVht+wEuJZw6cer
WZLonda/SiKgDdxhyOi3AXTnZNqOdhOSMbVP64S+ozltPPtmIS1LyuwhKdiiV39nxU228ebuw/Lr
v1pT/CRe+Z5P1U9sgbgS6NgH0b7oZJkp7vRvo2tOXcFztG5xBvi2sEVkd4sX1qLYDenwWSftFw02
g0Q1eSAvVtlKyCkDVrJOKULi6sNiaGbW1VkfUhoUGvp5XnCQvk6egUaXOHXHunW+fqXv/ndEpezr
5XMf30UGdixN4bO3gFMivZn/6lp+zRZqgzb9HvulQWKwL9Plq5w+msEFrQZwIDF3do8sgtCBdvZt
9o78Lqi7a6N6m+j1tXYoXWAwbXeq88fVW0hmI/Vc77VPG8vj0B/SYj2ucbyfKvGSGFCs1v67clwQ
wQ7p2b52kTWobXIaTHuiiZ0m27rpTkg+1zDpDt6sqHMy/Sz1ImrahciRJipo52Su+ekNxsW05a/V
FA+ahIcktPpNK4yz7ufnxUFDTYpAb2TboQb6UrjODvUlzCzji2QYOoCtc9bicgPuAPNVi7OwHwjP
roDSY3Y6JRaGhca1TYZzRI22zkuWpaTk1YRY1PdAFo+djhDaLB9jr6N7V3qXhKgH2dUBJKfhbEMF
9QcihP3nreutPzBsTpV8FvlxNr29uyCxbLuzC+Ad5syyaTJaBFKjrSH04q42cm96MUekyrFj0j1y
ADWlPz5hEFWK/gy5pY1ZKo7fstnE7yAfjLaIhpZlnNsIDtfavBqaqUSEl9wsYR82rwTE3y0x/k4D
AfimWpHdsU2SOv2qutYLS5pVTz1LHSHD1rTDGF1iBa7MJlJcwMIrslAPjkH54/rNHgV/aA8/RmtG
4Gyq5dMT+HhW6J5L4W1EvOyJS31kkPOIs+xipvEh0CC3x1X+NjsJ9j3nqWhI0oCtH7zifnx1wOm4
qXnujHY3Iuwwa20fsJjKVmwHHsYq7q1rPoxl/mpbzD8d86yZw3PDQdJr8S4ugmtVihOM3ORFG8h1
zA4YtW8t7kpCVLZjsiSneiJ7gbiEdPggMp36JSbfkFLK68pHbsIffZIis0//kNTTH6EyRrjm6Jz5
WjSgYdOQXGVr/dWYQU6HCeF6hdaLY9gpmaLG/b6gH1s7zW++Gl4nXiFffZVERmLfn7baisDGXu9G
s7ZR7LbmNiDOT70sTtFCj/RRO/nZ/Bo07as7uPNNrsMJ9NTWtiqGH7j/IzB1BG9Ru+KpIMOFu3Y7
4mbAxlaVyH28pj3oehuu3somp4JJ3IeSD/xozqTAYSfzVqWmYlS5Ta1MO/RW/MumwWwbtBlqwwl7
P7kXJSc8Ilk9rm8jYmtcUNY+LtJrZRHEjppnrEhHSbYziZWb3nSbyLXHTWf2WTQWVN1z/h1X8ZdQ
IS/GAoSq105TIVccoLDqfPmHGA9cHTOU3vZlLJwk6tE9kuRGAKRh7CvHJIvICK0mIx5FS9nQPHRS
JuHVCYdv2Ij4yTikHlEII3IrRMM7rOw/rUcDpw9BgwC7pDoh5SE0AxJIkmfEXBtfciRZf1uOmxgM
cY0VsF/JvWta7+iw52xQT347TP8QhXYVk2ImJfSCjbTHuNW/B6k4D+/eWN2WIT8VGAlInDibXXr3
/PwCwBqUYL5bvW8JpdOLX7WxPhV4EUJSlo7CBA7Lgaak6BlfoiQ+kY41vw8rlakv6Ehap9J0h72Y
3P0SF1vAirTw5HtsGfWGa5YGCdk6UdFFGaRPzZFMShuKUsPhEGiJSsF42snhpDUDGYDr8GnnNkX5
cqqyfp+QeFESEu5h7mgIaTBTklHtaYPNbGcG73i8d8BA5zW9EDWzti7nkT+8CdwmGvyATfqSoW5c
BQ0ej8MsFdq2L5PXVF8Pa4U0IL7pSwxwblwVA2utd9zeoE/Id0BAL1WN2dQXH4JIIlIw6lg8N1Im
8HDzO3wPHzzdhCLez+GFeOc0sd1dRqhK1WPvGE9tR/8bI5dzcoyvlbCLdEDhN8/OMV/eoFwe83wY
IyKkby0wFskH7nLJNa32r83IoPAPKfuRM3innu7qilp4eC0S8zgE6dEWLwPSUSUSvwNyRKrc76eh
QK0gHn1Iprhk9kXOnF9fNizXXh9Ii1oxcDXORTD6JMbw2Bvm1Z3do25gi2Wz9iLOskHJD6mGV8+A
qPZGjKcR/CwOXwB4on/R/5/gbp9jFtxqpluLEKnOvrTyWvfDxmQnNPFZeDjOdOdXBzPOo5wdS2Tt
Zbp1LO9TVR0SMOLikqmyVNh57q0Xeu4Xg62TB9I0HZOXhda1pish33JoDIqDQu7gGQMUihbNoCua
vtTIaCejC6VYHhJruNHze4l5B+OUcUsVW988eyyqldLCGd64RG9IbIlE9geS3z72mks7O8/pnEIk
kwWXaBrkaDrPFAbFtm0pwIyM7ZgxBdfPShv3/Kn4k3nzcMhFwlgU9cmLVUlrM0jtOaH7tjHXY+Po
glo/hgwriR6r/qBF5WiYzmXrPs6W9bvErYwt9+QN1b10mnNHMPrGqdsPo/cuTop3OjHOcq71x8Va
WQ3lxDG4EGmTCzBOWceHuMqLk0NUkvEeOc+TKRSg2rEedX94BMUaw0H8AyTg4rbenT6Rswn07HfW
Qz7NpusYEGtkzrdxtotzKQlP8Ts+blr7m+Gf37LwT7yXrZ64kTtWO3ewmg3/eNXQ2Y6D/Z2bxDWl
zRHI6b0DymI7q07FX0bl0v6Sjf7hMj5tB3tr4IgNcnHGNYtCP+MC2+6KYN0b7srI336BCnwcnpYS
Ro4eD4/5aJ2NgqJ2nkEFDO8l3Q5nZr1ODb/UcrZwhj96qzqYyL02rZ4xBGtvLdFBVdpdi5RNKJuH
57paTVDbw5mJKsCfadPDxwtoAWNpASw7aU8eBQEzOiAJTiLep9S8J2Rmb6VGXrCN9dNItatTGZC5
6PDSH0Cs38eEO9v7Zp4OSQohjsorTIfTOrtsur4Fuq+sl03r60/Sd71D1rgJWLvtCs9m04zi0ZJE
8xT7Pidts0MHXuXFSQ8KgxLt3Nf5lzl5Lwu1hilE1BfBYTW4+BNSfrVHRyMtlnAsv3zS91YCtyBb
rQdvHQ8yg4JZBT800Xf2irxVEEk8edZrUv9xi+LBCgJiX5sDum/+evPb6JdtA7bAyvs9nAK8Ff5I
+QjZe/mT6MSY1/6+1i/d8Kn18O9c7RZ0g8295y1ffdYx3bAUff9o2wM2T+MrF9ox6/sk5Ozf6BJc
RUrvbna+iU3ttjP3MwKbx3vQd1xFzeNosUMArLwKXfs0uDNRjAzdoeqeTQyljhWlg33tx2xrpG8N
2Xt5zmZkvw89RomSe06WxZfW2WQl2ufpkgfpjvKf0SNvsnhv4t+N/qsW0iFvtnqZhbnrSMapQZ9h
Ly3ClIn7xtCNhRj6ydnJ+OQj092CiKQrWRqYx8fXTlbYxmV/w/DKGMRhNOS0V6Mwoe+2z3Luu0Nu
uicD6sqWbCF8CvVxisW71QdgHX9pVDhcxrVXkWLQyJr+Asr/73xs6VhoiIBDTzfp34n1Zpnpt6+P
P35TUvvkxL65+BWwqGWMlqtQg4N2qXH6LA0SkzVd/4ouodEHKbF5Yl8+DMtT6SdbrdW2vs/IuOc6
TXd19S0lS9t0GNrGDMQ1jgf6t5HB25tZkVSzIJ6X5KuAqo850Cqzk/ATcDk7y9Meh5ERikwx6vt3
GE0PpSA1ONf/5BmXX5+q5lIsM45p39iMujzPTkZ7LseFkLTkyHKx6WDbZy13pcEqqGuXx677xUd8
1eg+FJLpox8QW1sz0Nz49RS1ubXPUnMX1z7DZKr+SoRkyUSOcyVKNuc4elrXK1BIyoiWARK1ZfYt
2P/ztHskzoFtbRIbbpjtthhzwuKNF7o13mZl3wDzGcmpeSgDQJTNDfYHLciEPh9HocDWhF1iW2du
htSxugDuoIfzCPzmZBb2j1nNJ9B6yFoF4RIl45uYnrK5zCerp9lLwhfOj5I8An/d1bP1A04gXabt
7L/7It6vOfAFzTwS5bwR2HknD3ag7b0MRGODNEAdTOGCliwZDuIhQxggotS9ttzDCB18YsYZag23
yzI/wgY8YD4keTdsfGerNWRFvsoJQA5mCBzhlCuEJkf4kciBPAYeNml40wdqsBDHKCU/mdsQubFo
Q47YDvO0xY8ACgDxIe7jER+IQRtNa9lxMGCuqK7GNT3MroU7rI/QwezmBLgXYb6Js52INMSku3Fo
XFnNi1GPe2nDL0Z8r++lXkXd9NbSkeBE21uZyyWrCpe5DWNS9vT0taj3LMiDE2vnBAOvMS9Ml5mz
lox39adZfx75tfA+xNCgCEB2Bx5Fc3Q+uzl0gq+YrKC86rjY+Y+NPMf+U4GsbWFipjtfQ1YeCzee
Q3AY1xbm8dybr2nRb/qqvVKdr00VNZKMT/xaQOf4d6yWFvR0IfaFi3sJeoUfzJExxo+G9Rc7cYTh
r8/9Q0J6M1eMbQXTPklfwUa+BCViENipY3ebEOm4HrYxNpMyDQ6FeG9JIPUarnwIUehjk29cf0H6
1YbXdhRXWl2HrHjKeiLsVkbj7nofgIkPnFGTu7FIW3Zsdmby1+BqW3rxUfn1yYTIROLy3kjEmfoH
oUxB+mNnX5E1A1Gs7nPn3DzPepo08RAL6xJPkJE6oFmWgTjWhcJ5SnLvAeeci+mz/0C6/GC3uomj
gu2oWcS37XHkJw3iEyY7VyLF7zWt65ZWF3ESG2tJHibRx1EyJs2pV8BmjQFQo+RJafy2xOOnTKct
w3y0sp1bnMpuZo2qy14MBs/NuPu4FN+FCYoiWQ6yzCmvgsW9cE0fbLQrtjvsBh/pLGOPlanRugDp
AVpYOeutgt68meEdzN+KzR7MMlrz33W+7su4JAvG3CUDLP+1383yQxuu/tTtGl/sEa5GglGJxfh2
+FWnLpraU1AetIBOTwm9h06BH3J+llPDRk4ozc3/nTnvlBHHlJuQ7OddnQGS9bqcngIDLi0hGhJo
D52lvHjWk3IfGO3WDX4Z8HRQr0QJ41qHKZk0vJ0+LceMJFCdfaVK4J6bxcWvIiS0BnrdRPgg1UFc
bVdUaGHlpZB7rKyNOqAsJLQNl1xq6cnRrDff7W9ymrhkdMZ9Femmp3d4Wh2RnCnZp0gmyisnCupI
lrhh9DTzupVA+sDj6uhqzr6IG/9sdcWbN7sw5OmRwN5nCNBJWN3UV3jLW91QY/cxBLTVbAfXpB2Q
NHKz5AbMpPzJqarQWef6q2YK7WddfYGFROtPo9UVVy4zeLHc69fR8apIztnyXArzPpnVl5wplBfC
3A/+mLp7ufDRZ+30tGSqdBZsWGVSQq9PmJHNU/GcWofZrO2Lxtd66WPvjse2f4qtFz/WEH14zk9j
AVYnf/7Dm4q31Cay3t6msjcecnw6PLEcFMFS39HR5E9dw6dtIC/Bftp+zqnoD5o/XIJ8LB+w3Gjo
jNnfCnOgcztQWQC8CWqLbdEsByVU+F32tRIAQfr0aeWf0rlH6tDhS8U9ng3rQlxtPYVAX9ftels6
LLWk/zRMPuWXo8ujW9AvSRLi2Ac36S5j8pMwAN3jDvmIiSWkG4GdOjV/jRjeqPX7bSfBHA/I0vCT
lzCWKPWsjkuuD8qnHcYgbPvpTlZ4HAqM4l61y3KGL6l58Mj6RNKpn1rD2HTl6B9LOf9ajAwNYDJt
0iwwLn1yElfRSqKBhQb8SX7bZpAisbXBJwx/Yr8693qOYa2q9slQMoUcqNdF+pq5Oqy0ih7prMj/
hstZbU7W40iI424CSLQdupc0aLqr5dKxdnQDhIAgtTBO9tIL/uhWQyHWlGIrBJmjuitvpU1kYg+B
ZeOuze/UW9K9Se4JOzeB6FoOjGdRJ7Y7zRscGJRGXoLgJWtZhvldG6i9LHJRKmIspGsb506vrzwf
GDl2gvB/BJFVDzU0kEzLt5OxdtzEs/iU83EP5bEHj7v3leauJQsApyfdpDHu/xgrh0I7uQHS+nw3
g6kD7L+j60iwsxX/xJIXaPQ1ySDOteQ62zekvvYjGBav4ikx92QXe8bFivc65no8reRALtWyYyoV
hDnBmpyK/L2GxuWuShUbdtFpyzPsiJMfCXPlWo+GufPlB4CW+W+6XnDD782lLs+lO8tN07GR5EsW
DUbZw2Drpp1bJDczXeQRz3+j9wQ20S2j6uYWswQImWmXYIT+g9OVLylalZ51HK2UzZrelYdmyM+V
M/iRPfQ4MNH7hWy93AQ/E7LwCF4aKHfspj0RpXqZ3aU5QM1gpup5MfXBt7ZyQS7XYNdbob54xsZ3
ahJ805HK3MIxCPWfLgrF7dJlRIpMXxg0f3dufEnIrC57q3/MW/PWjapnKucLSRH+Jic1IUSgBDeR
ppXFkJg63gzrpSTXKCiK/TKVb6iVZ7zIKPQC04FlNj3jtDKuJnEAv51s5JsvyWfJQHrvFCO9GulE
uYjZRj++r+gSLm6i7VebvcJbujjqyv7Fs5qSo5MDgXRmfzc2w87CPo7CzH6Z88ygt3XJ6DCGdsmC
l3P6QPqM9bQYWhrRlkT1w79u7NoLDhlpNtFEXwljXwrnt4FOPk32xuztXdehHZhyb46ExV2knjQu
5TDiNgmQ/Z7m2EYXnJ4ghdH/rfUDZTy8p9meOMVePN4HplTtL4IRpsK/5iZO3ySEI8Ns+6MO6yr0
DEOEahPAO18f9fi7cPmc1xGZZFDNxwxjuDu2D3KGmZoZzXGY3QqjdJMwiytDqQc5TZaMNEU6hBur
y0B/dEU0ZhYh5RYoIKn9qvRjw6N9JLw1ZzTyKhrrjyBrNjQ7/bPNJwYwcVbvLPtHBDRqRoWusccP
txgj+m36xb4vo++c/AYJKbdsSGf2MbV7cmLW1Y4mTYPt2bvaYRXTg8PmHYLVc3ZWoXnPybJ6z0Ms
/y4BuZND0CUbszW5cBjNecor89pUmPs9pAd9MKAdxMPZT8PMjWBZHuOWryt851tuxzn6AqD64l03
zPU6jq35MJcY3emdEm+zjN1+supL5Vr3NgngtjTIpFdy6ZgEJZGfT/POnSRZjNzPDo6Md904zpdG
/cN1xXyRlvzbuP1rjOJxJ3XId2VActAyO6Dnq/Ym0uXBryD2x0aZoyIGSed4gC+6YS1wsYezRjRD
0XgTmWf08Qpd9Gc9YyDjVnaxEwEpXiIh6RU04EtAUOUGvpoV9fpMY1m2zl5zuy0XuwZdp/86UqvS
QfinJPR4IJQZo8+eRoTmyskwMlwxvYfFYH4ZO+CAbAd1g5x//Nl7TP3mkiOaZSKsDNOdgx+LrJEL
USjoV/yZuVTm1+epfByzATxA7uVRMjP8sXLTYTBk/NRmtiCO+C2RkZxrrfycs6M/rJAD55J5pnyO
E3lq9Ko8rnrSoKSl9ehPAYyy6tIWZD9xg9srluOCfo4yO6OeXkhImBFVjosHjkl3ccY12udaW9VD
bny6dWddiCnasVjOQWv6kWtjiC8GJkjYcaDvVcc6K9GkuFyL7AHnldMQDB8T2kBj6HFxkke3MJU/
Ap2Gk4xNaKSjvoGp4UVkntkRUcxiU40cOkF6F6lPvQ31Kkx9m/s3upJIVsUENEEjGLztjb2VWreA
+dbVqOJjC7c4DwLOKqtWm+AaTktJ59tP+SsT8zEiuqzLnNPi8nM2l8wekrPIkcToAzS8fv6lNyST
6vllQjMWSYBfTBTzjUejTIc5SgxYaDS+CU4ky8NsSIYj9pBpA3jCu9pNsJuGpDws5ouc5/RJCKoT
9sfuNFTnRZNcLRRXR3U4Zp+htvTHl8JyL8JvWenN8GbMv9Muc5716VeQ6uLo9x24pW58KAvnSGQq
8sJsKbk6j2SzOulWSzTnTJUZAqa8ODIY9rxvdtrRpvU/BouaMWKjdPgABqMrz2kwSdqVaIodOaOJ
0mCSE+4OmYZkPa2fGOi2eknKakxAYX9JEXhtkKXYe8/nWs4Q9nXx7Wu+8i0C8dcDEjLvWkUDpCSk
5mQkw0dXxlaYSGqXEl0HffLmaMuaXiKRSZLMw+0yuxHKmeDZAJ+vKjAvymqkqMacoUhH99WZvv86
teMDG73gdEMwWk/GxerQl8impUefT2/euHwYcf1pGd6vOsvsR1Iq4IlkRDPn2euQTe9Omca7eWQM
bTU869ylHzXL2Gdo7nF1bwSK6WD91czOU4VrHv4nUlAn5Xjvq3ynpeat0B022UHu/MkiPKlhauRu
0zq9GaQSbYUS7bG4fXBFJjTEMBkFooeEfxS0dIecFIDFacO+zIaw5dK0re2sO8nceJe07I9ObPB3
4u+5chueNfK/8VeRGn8nLTSALoZOTWjk4pa3FQY33RSaSiDtuS9w5DNRx5v/P9k7j+XKke5av4ri
ztEBZMIONNDxjjz0ZHGCYBkmbMLbp9cHdsff1TeurkJzTdg0zeIxQObOvdf6lnsUHV6VLKvXKZv7
Dd0ClXpvNLkRCvU5KkJZFDeDRTHj+NQJNRlQClpEBSei4zxDu8166JIUGUDMoy5Ria1TmirnyAjm
zcRUGg2Sds8U+9E5NR/dqCxvsTBNN1F1nirOV74SZCuMhYAszgeWBc586Uegm+pcoW5+dmVCLljI
KjxWIUInEV5BJE6r2hjyj9Slp6wjI9uEPSygoErDA48RQIMOAWA6Mt9nUxkij4H8FHYi3GSKwVGQ
edFFUQL/+dnf3+OANJ5HBCi8YBePkTZvZHOQpKyaLIocx1JCI8+jxV5BnPOaZhwXvhLDrpcEI2E5
to4WShyDuG/ojuYN7lxNVGcNhH7e5ONI3pBt1ZfAmT7AnhBhHjvJEYUMZoz8pjWT5MFkEN1o/WbM
fUohPEK/qpzx2LgxOZEF+jPHKjeIFSSl7HMwSt4K6uuczL2+G44ikhsHFgp4pIx80r7JSCu2nudk
quhce+/LGR8PLRJIV4XkiDWKBzaT7qz6m9wn8AbW3HRThaolGXM+ldVonVpPQ91tx5NpVZcg8u9r
OQZL+ny1dgQHBzuIy5PlLmC3pLsv3f5C+BtzT5OpNhAiAA9i5EIKZ2gTwrwqRk2Gb930qTRu+nZh
0FBaMBHb19qu7+u+OvY50/G50MaG+Hh3r66zoKfhzwjibNtXO3DMxxljrSsKxBq0XlclypUVKIqO
2Zyd7MkKYtghnWk9T3ArE3thglli4zs8WeURpChnuupGHPpbQ0waPkXa7owUmJZ08ADFoBArP3tP
DSrqaKrdg5gOfj1cZmLIzmOeBMxZvEvZmoexCBPIWCC4K2rxxvwQ3U8RZAZ9W3OgD1NRakdwWufC
2VHaw58ZIrXX0WJLl+WLYZoKoSSS3MIPrX1KEbHq+6q6JwZvTbn5Eo7ecKyj+mWUuEyavmTg1IC7
00737jdUAyq61WZzMKvGe8kzyB/w0GjDdDSntYof9HhfaeXs/EQZF2EEqDsL1JyT8wCwgEWh+wBE
xpVM2yuno0YzO0t3aiLhL0/mG0cYO5cQuHWXufeONXf4KZEhGD052nNYvsGK++Um0aaAGbmCg+4c
Esm5spY/pMdaWw3xq0X6sC2N70bjvgz0/Ko6TG+m1PgRGPJuDogkjMjTozB3Hm3qHdMftk7bjUy3
mKbRlVkH1WAxzjQ+sWucmGL5ENQxHFD/Z2nIRd6SF96jwKeZDkXLdeXWYMldGxszhi3IpLMiMCLf
RW3E7qoOQTESlDQjfY0UCVJ2tbMDaW3sOpebOPXSDfXKU5CVFzNomlWCHHnVFSyYjUElXLYIihGi
xPPQr6e3MidrFslV34BQM4+JkvXGBnK6tWneNxpFkB2XBo7o5sPpcWZ3TQAaDQGiRpUJDnOothiv
Ge9wWtFhmW0c3gawhUskBRN42Cu73jCJdbYG1BkeNObxAZX2gA9rXJVIG6b6OqLJlcsbQ0qi18CJ
ER5jLvbeSkMpEVxBmXmt6XM3SXc32VgpCG8iRVDkb5yRf5AuyzY0Dq+qAbNYzsXPKBk8JpccPSJ9
teLOvLqP4+hvEhdVQSKRZ5NNF+5r2SA3WnG8mnBC4vHAyruhdTnsKOTGvYj6VeRa5sGoylMa+gY4
ZM7RvegtvESdv4tcF2xmjD+vyzd+NNFh6cmjtgdWRTpLl1rgxmHnvg754D8G7XRKGxNguVV86MS6
ellA4yo3zePA2K/n+OPq1L4oNd7ZCpeLsJKT56ZHndbfeJtKJIhIncrI3U6xQ+IjpuYq049aEj/i
Eaq8RQaOtqYm27CuB4PGJYqKcZmy6d5lpVi6ZDSr/BqCalRFOKgCDU4pOtS69TZBhBMvaYmRG4Sz
KkVZrjOHZTgyipPTIdCtauYahopQgWFMybpoIkvbjzcyvtOxM9ARtV7I79uIDpJcY8fsVoWe6GnO
eA2zX3W6BAc0zrz3sR7Sfx9PdfIdZipqlSh973n8DCeSLeoEIBZGfFVoLAvjyQ82vtfQ3+6zIyn2
FnR7ARq2Sr8HU10eyrCg70fkR8GNiUYdspcW4yaCBMTkP6sGJNA5Dyhs3aseeD5kc0Gv1RyCEPcA
JIfRui8H9RDYtxPS1AcPS9yKMxKoOR8Ce1dHWw+08U06qZd0oGNLMby2/CTd0XbhQpjC6hZpFIK6
5NInpnc3EIKwaQSOq6LNme9iNbLKcjxqw+SU6FXOBuwVTtnUfeSmABVmBKuo97gENdo8A3YjjZU4
Nch9Y9X25trf2x1hpjVP5toYCLCn13RMyr2hoXzGbh7tupb2bzvYPZJvItRtMd0l9dqus/RSMxFO
2ax+OrSaGr9x19C+DgwUW9BzMTB2M6qe2+KhJopIu99Kg3Ka8VoIoVT239z60Uooj1hLDUet6QVX
HmjaIN2qCU8VcesIBcRuAEjkc/43gs8wQ1gF8TDo7xJ/prw9pTnptSJm/DAwAvwM6wei0ohU+DUq
2i15tw/CX0tidcSL4QfFcQyw5jfNqVHJDs7m2W08bAuYX60OC1y8rqLmeN8V7P+Zt2t44n3IBKVA
KbpDXuCizM6mp7YgF969yT25DVD4D0JcbXQf8TdhV9gmiwsqo22oxLsnIsgpqLyhww12+dwoNB2J
ces75p07ihflMnZoZYye1PlBkqSBSvW7IeuT8vs3iOHrmW580kc/ddKBnrvr24IEDiZRo3mcEfPm
afGIBXfVOvWvvj7k9Uua/TCLy8LqCOyXuj/3Jbz+QL6UnlutBqbrmVZ3Vip3QcQcHBqgRn1SEVOf
IHtGkQwjuPFfi04d0i7coYE41mZ6Mad0M6WKyGh/zYMkxSfqjFXTd6tYvXkIYZoUvcyQbWpp7AL/
1xADJM06Dl3xqjStg4ybE32AE56bmzZi5Gns86G4WUwUNrMMaL7L/TKzQ2JtQHXkGlt0CbcN5eiY
gMd809732WxBz6BJBjzJkAVje0TL0HLDx7SmAdyayNl8daQbCaq/xBLY76LHbKTor5xlaO3QMexT
hNzxoZva/Uzs1NpM3PfWb8+sPQKXuXGrI/whoU8R0Rn5Iv46jAFqK7AQDEut+1Awv6hMA+mE6/+U
meCFs8kr7MFiA4NXazxr0xzuZimvrbC+YyskOiWQe0qWjSv7c1mbqzLJP0KE30b75lBCEZXrC7Dg
dnEzlhbWlWVmku8ydBc593RNGkTHl679PmqEzqLpYdO164lx8qYz9Zsysg8I0dBNQJgsZQlHZSDS
340Op+UEpa0JDrnFjdWjeY3d+54KlQCFg2gichtjBEgxsSKG5zMoZcVhFnhGPtRRrM/DCtEQtg8k
ARuCzXmPgvu2KgkLm1FhkxGyrp3h2ITs0r46jYj226m40qUF9BPhs5zumjB6N4Pp2cfAR8MDQ4Ej
gD7XN5FdcaFR7gn6YDEykprptBjVsRyA0NnGqxE0n1aOYFQekE7S/UQsuahbamIgK3sLwnYl4uac
dMmWOEZ0q8w4UjK3G9aYrm/XAQLWoibRAcRfG3K+xZpgFM+gKenfnluf2OlOHbUTUwwzsu3SFsOm
2OS99yKBq6+CMN3UjnNpa/stnX4kOoRnlB0dwXhxSSm3nsJ6OJs2wtzJ+JaOOU1B78ZgrecM+iad
KFrFYWTtzSi5IHdcQygkYaDfjoZx1iitXT/bWUTADI4G1uOebEkV2bf9rcnuCAgYfEzx0Y5MDdpy
WnZya+038dtvTr67P6Ehv8cEWkusyN8skcUdBygCWIbr+FJiH/m/YkeKLBFTqe15w1RqPGTJs4pw
3FQhYq3CeEjT+Ftr8+bT+g0w9eZRdyNLL13XAVe8OcV/kj3+14H5NJW//v3//Cg63dbTA0OyQv+e
Y+XC8PivAW/bCqB3Uccf2b/tu1j/+gfqbfnVvwIpIb1x+BIgbYQA/LFEyv3pw3T+cC2fWF+fisr2
HPRy//Jhyj88vusEgStMHxh2ANDkL9CbYf0BR0S6pAE7Jv+wiX3zf2DF5OD5z2sNeiB/2rGIthNf
SV0LuOQ3J2blqS7wOKFDxr3kDYqvwPOpA6R+aHo8Ar0u1/Yp9El94oRnwO+8JK1VfnM4Wfdm+9jl
pncgViXZh0F58oqiXLDbyDbumiLPjqbJcXIaSdLoAtpFZcpIokJ6vm/aFPkh7orUTS4hioKtg+Cr
q+3iWOnsM+oz+5TKnnRWMTH367gNTNZfijDngdTKQAb+nSGwpmcCifMwWDsv1/7ehd6UhNVwtktr
78Q1O2vISaF3PbLyQvkw5oz9YyHHnbY0DAiYbnCO54A5uOXi5zE0lvyRmHSUBZGFrMUopd4Db9+q
lsOItiy9nayAtgQyVCsjIrOs23gv8uB5JtGTIYM6KbhxlNDA7Dk5ILiNSeHmAJr/Mgbm3UHnPfQj
hWmF7Spe/gS5u6+G2TG2kONA40kWR69mutqlwmJStYzkyCLYZ1ZxP8/eS4nfY1+WZkHrOh5Akk96
azR5y55t6ctot8/e0L0Kl2GRx++cRRLSQk4i2qzwqW3PuBkqe9f2XXjOTJIw5/np618r8UF12QQ7
bUZ3u9Dk2xg4C6/YIhGt0lPij+ROKPXSdmVJmAi7IJf8Ockb8OMPvI/wo2E+SJl+oia6tYOqfXYH
E2m5ixrl63Uy3PC7adCiFQhA3FzNjFhq6iz7gXTS6I1GypwGNMSIddraGTo3X96WVUBVVspzL5gH
hmmSr9Ne3ZT5/KSd5lkAx9j10SPEV3o8wbam13OoO+c99QPig8BUkYiOWoDV3j74/sTuiYdjH09i
2gTl4Jy12xSbLrMvfkKoS1Kk5hYT4bxLNIdl4jzfE6n0FmvwrxZF6d3SWyndDC2sj/w4tkIMTmW+
C8KxOAb+i6hr8d9kvllYtX/fDqTJO7d4ud3lvxag1X/eorPLVddJn7EQDzf26mjfmv5LjGLuvmn4
s0bqn/qqNDd6MRfLqoLYmvTx/rfl7f+xKzlf7K3ftiUehwc9CTaldIS1RND983GQEJVB+MXfW7aX
1Cm++wSrgk1pH4YweaGfGK9aGjIrq5LLtFZsh5HCaezJGoo8tGbj+EYEGxSbzPwxzfH3xCkOpDVU
FAjooGovfoiS8JQVdJAKQecrvhYEYrr5bSXGAvm+W5yC5UOLRobQo/xq5xD9YdP/Ui74WQSba5Hb
IehnTN5o3UohsxPsBrHObOC4QKjrU20NjCSWD5nRtBk9mV+pF0lipmAeZb676LWtgJ9WeXP6+gxx
GniVJj+PBZxnq3+MPGeJLkmLEwkq+hQvn/395TDDqxivX9/VrVTZ6uvTr/+1n3uTW7V8L79+8PU9
KdbAq+c1dluSSbLOPZlejB/ZTw4S1c6JkIr69PXZ318KiVY7hMRLUuxMD9xkbOKnfBGlkECa8cdY
CaSImBf2U6ZPiG8QYicNU6cstBntmCly3O5FLtnbVkrKWB6laAX8adtCeke55D+l1ci7qThsp+Vw
CJKoOtk99nbaxMid/vUlaSt2akL18TQuuFyXJ+bpJTU7HwJKqMEYo2OGi/oUw+mHTuNyFRNxR3Um
m5OtVXv6+uzvD6ktt6LMzcOQJr90Xw2c/7oGOAkfiiC4T1KR7Uv8EGLQnPw6vM154b6FDghmcsS7
U0f/G29mFHjboe8/tIGOMSsypI8uQeAkz8/6NBE2v7GbyEZYNlsn7SYWDolJ0Dd7K5RpH/O0nU9t
GYYg0/DwL+D1E/26r287dTqfajpha5beC+fudumzeHhcPHNDRMp0VgaaChENR7yEGCK1iO2TEzRv
cc5igSL3s65RbS3PCHNLwww0wADx9fVOaaPnb1pIU5aTfpP558nL3L1QRE8w1eXdLHp9AjUepCt8
wN0nvr3yiNwABhdN66Zm7Cjxf0s8hLet+Faq8NIt17vnKy7ur0/H5ZoK6kohOjPkym2m6tTSCjp9
fWZhh+GKsiPVkb/EuzYZwjwa4j0xCxQtyXK9f31AdvrXZ5ljEZ5gc5a1l1vi7x8oAnmZYRkgBjK0
HcqwX0L2/WienZNtIShM5qLA3t9B7hm65JDb47zvjEqf+uV9CjAF0sdcvrahCkEg9yDOs08p2zlR
nWSH0A330hPN2eP8MwBUgMcTP3/9htFEWG/sKM0PTSa2CW4hJSzjZZK/SIhn2hqwgwVBeTvOtD+Q
Ds/160AAqD0x94pe8uHRxXkndGucs/Yh7cQHk5f32ffUOk/cJwjazLVx9yIQiHYW9/bG1A1ahyk7
dJUpN5Mmzi4yWVDGcqB1/eGg2KKzysk6ab9HNuczVPnZqpo5lKSUAwcmLXj1YNA4qIeh8VMNWDHD
ASfJLXSa5CkgOkDSMTEZttntgPrkfkpjzB9vVWw8kjGEPdT2j8psNlaOmTS3MTw7Ln+pSpqV1PNz
2Pkk6cw/aOWu0yZOiUwa7oLYFhsvZ4Ic+QKUgb7mSY4Ux51pUxrFtnzsaxZUH63Fw5T4oOwVK7tB
BDbQcuNbNwbE89CEZ964QXJDSKNawmrcbhuPM72jZNkoqXQyiLf37tlPWYUYTkMnIB5xthr71mvN
jfJw3He095mLUN003dLvUhkWbsznNKoABOmcWLh0MaYDHp3rmJ8jY6n8+iL9ZN8SaHGOCDLAxGbf
Mr+6UPlNEQKeebK3TBIECO3cvqvfRRNQ+HiMR+ra/AtBPiC3ZDxOCKVdAVqnqGGf+TEIGvFZJYxN
NNkkhs5H4WTxfpyNZ6PR/W6ui59fD5enZsHZ94BbLJEJScAjcTfWLIpjFqlnTYFAE6KjpxrQIUVd
Q8uk0u3ZVy1ZQe3Bskt/V+kZeVpnzBvPyljA7IVv1ti03xHIkXaMI5cazIjR3nhB8i0kS+JG5el7
hVF3W0UxZpMCxDn5du4bg66JIWCso9umK9nqIoZSqY1Xxc1ynk7Rg2+jI1vltAx1HjyKOCCYdVQ4
8VSebRotgxM3i4ENYNsWNNBFi3ret4z41X0rkQ7ndVjg46XQbCM66b0mgQN0CGd35mqbpBbnr9fq
61smsRjbpm8/7egDvgzXkWpRLSeXrBmTc5lSv+JvVXkhz4nC7j4YVYcXPLp3IgJ2gqHYO4MW1G6W
dwhGq9j27P0W12edj68Wc7ZRvjpYog6qe63Gxjs1VBkw0JPU7zdGQarMkFLGNWcVxPI+7IiT0EF0
QkeqMYPk4lR20TaciRVLnZrrzq+fvuo++j5k+5hCILDgLXNrXMs8nJuofrfUQUejcwApMh9SVf1w
kHRZRXQHgqybW4uXvb4z86S6+qp6LtEcreLEJWuBLs04uo9WyaSlHl+9CBFApCYORd0zQQmMuv2K
Flwhv9kRE+Rp4gjQ9C4UhfFI1tiNM+JknTg/0rGjSZAXRXuZR6BmTc3EUoG7oHFk7A6Vwk2ALUs+
ecm5aBN3qzIcjOWgN37tENcxyAhdTvS9S0y169hUjkNqbbKk1XexScAjblUmF4gMs9L9LBzoJgQf
7MBwwLrhFlr7BcQK42fAspwOyKpMJH/crIwtU+9X1jSXpmpPhFls//+VqPgnPcg3PRH4tmWamPU9
4Xvewvv87cwKAcKey+pn4xjNjWN9Olgxd3Z8EzUmEZ/9XVySHZDZ8W0clu628IpPsyibVRd9DP6I
GR/YC3wtYnxj8y2JMYClsjhUTBCZdxCeZRQaOzLHj69H/b9tlP+mjbJ0t/7rNsp/dE1LE+X3vsvy
C381T7w/LFfwbgOEl3Q6lkbYn82TABI+Oax0yIBB0ScxOYv8BbGygz8wTEDJl8K1PAsq/r+aJ7b7
h/R804aGxYVj0kf5n/RO6OP8EyyLr0qasKuQsEH9DWwUgP+8EBMFpcufxwQDAmWNidxsVyKwmg3u
2CIE6zaOydZ3XgUknDacpqOaiC9ywMn1Flp418WvWJDwVSHebwNqBtW8yzyy93aJU2OppXzEkJ7X
dOvSs6K1FcPTkLNztFV4xfDywIELerYjXjonezJdVN4RkUdRRPuCWoHiRHc7paihhjheBzK+7+38
fpxpXSpBvFkad5dJDR+hD5+FihqldJ+++wbZVs1QJeuzD1X3Ls8tF5UQbq0uKFYIGlPCWrQDk+vZ
CNuauBFrJwpEPDmKpbonPkqQ55u4SMSYjECBX+eutm79YMFahAGWcsCzAXYCTrQJ7SE7KFfaa/EI
mUVMSUZZQH+7Vs+Qci0/fliGXDq4RnmFByNw8QVERIEx1Im8trppyhnB0nTjUvCOTv6S6ypcXC1v
VtTzYrVvtsvA2gAF47hJyPKOwz2zEr22DAzVtUt9ZT6OymHPnWq9ZyEnFTf8brk9U0jEE07p+WuD
2JFNa2JTMBBYF4oEtLZusUDLKFw7aLs37jCj86GZsLHFfCn7qDiKFupAlnEipoF4wJqwSSi9FkUY
bnzoQZc2D/f2xGTAlPio57Zgk/en+x7J7SaWyLQjA9l0+1OjBlo75I3LWU2EQHaIxJEcbeqJKZOL
T+Dixem01W2yZJ/qHzH7DOEqOahxDLdO0I1r5As0iOsoAZCKLUCy7ychFu8eazHjhmeZg0FMY4yb
Sxyo1Whs1aRNrP0W+03vghftaeJDzA0OteBfIvJXzAYIlCnJVyI6Fq1twxHAqO0lPgNLjdDfRUR3
a0XJ0xgGD6AIHryoBaoG7ApABjq8tCdj+qAY0AYIw2BUuZAmJq9Z9cq794UOdhLaWCElsWpxC92b
7tyC/Ak2U1ZvklxH60L6ONLc9FcoguloqarCdBbbW+btDYzFct22AfOfVNs7g2ePH6NH82uzL9Nr
2w0C6CrcsX49+sE7SsN23Xet9RzMyWvkNQy7OYptg4s9Y9gKkCRCSRirzTjW0S607Ow4Efg14hRk
l23lqYoxuKQCwypWPZthvpgxUxZ4J7PgW0RQMJ0oGwc5PfzAzid86ksGWg37iBtnrVFbbvqlhK4Y
5I5+r3ZMmtDqoR8yfJqgqsP2UTmcFWFkEa9traKkibhzmqfJ1aSdtvdd5/t7C9B1a4H0qGMJYFU7
/KH+IDl4HiAbbZO8XLvMHlaGO+Z3HM5ojYQYIgqIaKtucQ6CS8HcPITnoMSma4gMOxwH99Kglm+G
EOsAOzBTyHjtY52awvKBWjx6dc0UFyhABTePkUWZ8b1b08CVLTNfDJJqVRX8hpveKiZCo/IyHMxO
TakF1QjlHiHrvSQTm405SVNJ4KIN4EiJzeSVCdoQqq+KzXqrGWSDTfmIgjxDcJL/pNjXcCgjSGBQ
6Xgrljo/OCUBbhQRhtY6QYZK8UuSfY/5va4e+spnyhghOEq98KZKXmvsM2mdAL8S0U/pRue+amd4
BlyuedWuHA5ka08lTwJODPJotKNhJQn19N1bK7dNhvEDXAqckBzLY+LMkxeqN5oHitsIJy0kiDT5
CJOWXL8JxUm66ypMpDEmA4/YoXPRTzueJEK4xromI8kIDCZHo4lXFkHDiOF7zI959Jql9HX6lC5o
AE0e4shHF/q434S3OF/VaxUhRe0FqDczehi7QoKVU/EljNbMCU8Atc7aFIjtoV3NXR3vmh4zQQEa
jKEtRWGuOgE6tD6TAAl9jEUadKnPpAunVjXk2FGAhGYxuoSMEhe8GXRjjdnBxSMB9kCiAPFerYIx
clBEHvcajUi3RIENFzsutl1thYesYmBdt9ZNjrGKZLqeWPP8Wruknxo+zafJcve1L/Fu2faenCTi
l03Aj07WvMTuq1OTzkHLH1NjpelOpPs4CzD5TepSTW28EQlJroNWm06SZtpXn2aF+DVuYwIjM+jH
tibAPLBW82h8LxzE0qhHVk3S7i1SB1a103AhBd1d0n1dWVjpOaMK6NHrRWRraLZN4SRXvFqrahoO
oTHfIstzHof24qdoAdpk4nIVArkMToy2RXU9l1kAlrvlAQiumpLjm5fVE0NsuReOQSFtesmOcaLV
vks1TtsZ8TkmLKSEACuv3A6wL0P5iaGRcahhfaPHN2wk6aaqKe/jet5aFYDbQNLlVxNMXOntU/K/
Nq2ShCbM7NxOMy/qvDfEwtUm7TF+yZjEZtOg7xAmkkNJlB/L2UTZC5enYhFE4YrWqDPPUflt6IAp
ZMT+FKhTcg7XTYc8x+tkRxDx0vJNoFFkBSbWGt+Y5iqIYjq5hU5oHGH0Ikero6OFQYpR8RyXWPuQ
X9X+Fnd8c89RKDDGeWsX6k5VS7JgQeeie7bL0NjJKN27XvRdOo2Jj1AXaEnJM4/6Kt/ZpU2XIR0J
63Iu0O+fqbKQ47xOIcLtgXcgoo5A5GAwxsFkaTof0kEq4uMq9RqaMtq/jL7XHEbbOAxgbuqYmEvZ
bsO4+ugjgYLWKO5gjVzwe71iwWM+1dPb1qkPhLL14E7TYyv0rSyhrMStddYxa8AQarbGFmXQhPK6
tjHnQ8MgiVYAp5zGK/zSbp23TLT7ZEPqsQ1YiKFMmxF1Obh3uOj8dRvT85KTt6+QcPIG+QIyt7PS
I3Te0cI0ozKfZpmIj0bP6KupDUolNzmEnv9ivtKjiQ+LsfMQuIyhUlhKc2xeHCZ0m3hQL3Vodbsk
J1eM9Ppv1DBQihSwvzKJX2dqoEZNKCugUB0MxlvruNEUj/pT9P2jUkTfCTk9m01TbwdTEUjIYSsh
X6ijQ79OzQFlZe5vZSqRclZlezMNII6yHHy2bUXTZV4iGAStVRV7xnZwKnpSCfflYHfmJR8T9yCt
XN1gUDzXGVICjBTrqo4AUKh8oN7AxzuRBc2YDe54ht9Yjbk4IC2MwA82LnAxiM6ubdxUAOPXw4yu
VoQos0uLJUTJ4CEMU8AvNrMyzRhLm8+t+WLmzOxG7xi0qN+TAbV+hnBFS/T7BM6hrsH5lIFOPFkN
3pipKJ+Khgq+rH1YoxZkLRC8gt3X8zZZv9elZ+KTCV4CNfw0RnWxkxHJi2vt+zHIsQBnbCCzpsth
IJmuXJ+QcWaVK8yHV4MztwaVlQOrD6cruU9XRTbDeqxQCDWbWDUZXbH6lyr9S12UdCNMcnkT9yNv
zfDgNeEjTWfI1ciCSLM+TCYxSEntvGIUkuy1+s6xoJY5C/VGzjPFhgZekB1mJ3tFeM5sN6A/bTKC
3dhmvw/UuPPoNl/tGX1R3qY3c0KOLkMTf2aplQ3GTQMEFFwVmoFdYLG85fl48O0Y5Ko8azb3lTIg
Fw2sHKHB5m+pRpwy0977KZAsajJpmUQ92iOrY1LjK05YHodAIriKwCn5Xv0jtdHCGPM8XDVHhdj1
gE7yo3xQ1SFDUbRHoT+ZcimI0T+FrmQtYUZkDw6m/PLU1ZANh6A7GKJk0ouidm22vGjR6G8bCuQt
d0qyHvrorTCPbu7rXdsU/drW9SfjKRo27ZgePeIBtvYoPh0a8CuvR8bf1ilmP5a+tDNZl6dVhxqf
7C3aWBLy5hZt35vZ5wNTlZCGanGlG91Bx56flAZLHwxYbeIpObXLqxCAg7Hi0DundrFXWu+GSv5o
DecpJyd8E+Y8Xs8IXklY/Z5W7IYD0i0cmAeZh59LnV1X7WemgdCOth2D/BHZpogE3trg0MmQpo0t
9M7xk4eZkcZBDIidjILXwGZcWQ2IskP35E2o6qqy58RmPWKjZuJpN3QQ8SKmxicKivexUseE84Hr
sZrLElQMHsRpnPZ+fsmKPj2M0RKOiW3Lx+mbM7dHi2R/GJyQt27gH71E2btmsK90qR8kCbSqr7O1
1QwffjB/+uG4T+kWE6leuKsi1jj8CipwXdCSa/kfK0k9GJvsWSOK0xUOdIrCidz5aH7PeoP+qZFt
p846gYNZY3hCj0+c0QJfpasDc6yBJYkVgrY1Gv4uQVJp9uv2SytoBWstq4eG0mej2vIaRdI/DCI6
FK7HFlyTEmx+k7nLo5ELzyfmXWYK+GscJv5uHvCaW7TAYO0wUh5mYOklfpx8ilo8AWW3nkoTOSWo
JodjrWq6fqc9NH75kg2vkp+1KRDzDgIVksdICvPdm+9E1yzpWEprm62IsV6OvqxXLS6GtjuEvn1J
C/dW0UW+Zqi3Q8tkwMqCsQaxUsAg0RGj2WlmPOGntbFNlVVuPQcSZT/gHkz0pmkAKWhMnCsm1u5q
RkuwSpgMnmvXAUrSjT+nqC72bi9urdZJzznCddGr/q6hwr9W/RPwDuQLifE0cEFt7Zj5gi3HH53n
3xq2ddfUzAZuZ8avJ2kA0ctUAY3Si1lBw+FBGuaz3xY/cILiIq9YUzqWs7A/EAsdb2unfqwzbh4/
938UXk1VkD0bM7gl+I8vlDE06gSVgxORdOl6I0rywFuysrxlg/ePTGQY6czjFcUo/iETmpUtPwyO
GVIMBycqDwnyKUKn813NeEGTm70yPFxUjuFtrAm/TONkJ0nTENFwZ68L4EhnsWAayDrkzD7TsuDs
ajhQWAWTTmXrcj92iBAtDyhbLQX2/85/dEME/WFT0TCQxra20m9A0ctjV6IkSeInY4Cvr1r5KABS
KitHUiBH3KNZig5WwxQYm9N/sncmu5Eja5Z+IhY4mZHc+jxrDE0bQgqFSONsnMmnr49R1RfZhSoU
et+Le4GMTGW63Olm/3DOd2Kzsq7xePFGZJDRFWsVLwfx3Baz3kWNMaLamqBVdZpDaAOG2z5oNVvX
dpJos2kco0UjzqwAfkndrmY+c6ZH+mh+RyyQ4YifJxhJW+UbZLbgacdUlm1dMSRb9lEkxylfoEBB
gNsW1PB+muObz8oUC3RFkEpFkkB9dlBZJyWKZzP1XtMJ1WriIaSYShT2UWBaK9eDbTyMManFvofi
GW8eYHBX+hfcnC/BRCWFp2rP5jLHESHpDpIAe3d3RDjPWt+IDoAcuKVY4EGS1rQSOFxtx/0APbSF
BUbqBQiDmATulagVJTf33cqmw+thYacZ9LtMkx9PouobrAlcN8QwHfx+nRGhexz9nUGgjBGE10g2
Pw2oD9fMiI6PBtq3st27Xn7LJjDLSh+zfrzlw3LquzP5Ku1iXE7Ct0jxEaswnNY9eA7HMwsYfGwN
ZfDZZd11bqYFvTieuoyXjHU5ZtyJfLN+zY9lCFhIGv6ftESAr6IKD0bOWANXbZ+7hNdXVkSEGeM/
EfTnxhpR05QoSC2ky14BAkU39oH2/leHWr5Rh8ZntePO8AnNnlWbGon8VjkjfXSzc63vBgrgxYk+
onca7a2IRuBaBpkof5ehMb8aae1M+et+hYf6sfU9BnJZ8YWfE4E9MO5VmlpPxUPi8DiVXvIRkM4T
GyZ0NF8cAqRJ3Cb+ex+BJ0DxtVg9hi1NYrMhsno9s/g+D3G6CwOPzymQn0IcBwdLUEcaZdH9krQh
VGp4cUrr6MGpVDMemyCHNowZk7UGRlhIGGt8O3SHzndOI0Vvoub2jXmRWmFX2JrJeOLl7VhXY3Fx
fbri8QvdT8DtITHpCOajPEs0WqvQyOwN3jwyePHFSwOlqCGGlStSSHqcojncMtlJrH2dvW+M5G1q
4p9JwpHsjOybbf5rZ7KmEr74MVzvZDB+G3E5pkFKETkjb22MhsjvIAg3Y+V7tJ6h2LkdkIKMPV+u
zjhzxlXUY5yP2fhot8C8Kpt4n6e1t8q4YM0uUkzy0kcvGl0sCtHJQY/C3LTq70yq43ksEDmjAUE3
rTHxUJ+gtlp7reU+dl50V/h0cpUWKOYtELVJTAhI7YfU4+6mj7JkXfnmZzKG0YZHhsFEiHsL+7Rp
P3vkALJR5wCosVzGbUG9BfiwTbt8bUy+XKUiPooZFF4fPGQljjs3GH6n93aGDdChqJLxo8M4aoO4
GpFunD91bQA7KE+JHAhf3IGTwfbdo1EQBB35oGUCE4trE1WYEpoU6GvzGlnJg8RPvhl8v9wJIY9D
zLyZiy4/90FP+Yl6IOnRuIQi+Ojga4q5+42n7MXuw/AExK5jtqet5esp429UKk+9MX9hrVicxLwn
OZu6+EXLCxnL5n5ijYpwouPsasTVDH4g+rIzM+w3ME/MxwzUeR4q56jl2fMBtMBMWHejAeZC1BeP
UauBJYqkINiUmEUQAVbFfGi7JaVwQMVXA3EEABcY/jsvp97z4W9sq9yDKeaYjYKt51pHJ5XfwKAM
lln4aJDJGR1uowIJJzXCcG4jXp9j+RfLTfKNqXmaU7jtc8mBpMjNXCuMR9QQ32k0k6ilnUcrkljZ
qu5H51STuCIAAHoC4DT++XHWewuQALDughRBaGCmRrw5CuM5np1r5AF2rRb/TR58T5HD0rWHMYWu
Bkz2eFAph4AXm8NDhurtxLecBK3SffMZL9yACVxaxcqQiU63DUiwIBx+04hen/IOlfnCAp3KAqTP
8D7W+gORgmG8aFhBBoFpTWIUh4Ygi1nd9wZ4fhGFN8BGv6KcMWoWQgflRTADf4s6rMme/4XD9T0a
E1qDNPyVype+FZTvpuoXw/olb9VD0zl6ScJhGhkUgDfhcDPOXbfknawo8vi2DvZXXf0JY4fpSsuu
IDdBcgGY60T8K1kMiPaQQvyt32HjdOsZbH+U40VtHBcdRT9EjC6sB+yV32C417mLfNMq1H2JMoFs
kqk3H+MaZ3ZYvjakhm/6LiVPB2cDQN8DkhxU9tgRdQGJjaEtzvKajU9boGXl3Xh2MwlkHw8/n86J
GfNzxqvMQBXsmkQ7qzFuPvJR0D/AtVmVAZ1Nbp0GJ5jP0wBHLKKITQZAQ7Br0x1bXnOqX+GrWUiZ
KG8tWz0YhXwQaXoMi+XzFVhuSzneGFDMa39GEGDjmxsVHD/HeLTznKuC42QtGB6NablNOvHgP42l
1S3TtU8fN8ZgTR8imc45h45I4/3CIwkKJDZB8DRoYHezc59Zw6Gy6f6pRJ3O3aeMbnCF+Chw9a2J
NyqI/iznz6x/EB9u6wFEe+DQkDJ3OQqrRt5KrooT3JWp/SWN+Xkw63zTW+1u5H+iWQDKwNBX/W0o
OR7SfG9MffnUFg0ijCQi7jG6ZfFhyHImLxEDDzP/yXzy1ZgnkMGDn4VOM7son191aA8+0rQ7b/bf
wz7woeCbNioapzkk3B8205SnwrY3M5O1PfgEQ/LOG84UkzeTBscpuJNuh/0skUukH5L0rmQ+FVHc
ABuh5FjBvgaWVENM6qnVR+iYDDLxdbH+G4JWg6bJf82h6T36BYpZEWF7stt7zZD8lKnFc5c3xZ4g
zhtEXI/Buvdum2N3rUtrXwsQ1aTVrHKfhUjfJO9Du5UwPThYoo2ZobtATQlkaXquvd55DQWDEIlI
eNPwZjSdeZBD/IRBJl8HtbjzqmgLQ929QAG5B8whsVFj5muA/oV5kOyjdyb+qJ7LkBkiu4YuHZE8
6Z8SeSsYlvGADvvVr5uNXzl/fHQ0gQ+optOYTOcuvkUJgV3VnBzZNVloG9p3r6mu6ZA72ywaEWGF
l9kj28owqjs7yZE2WxYTT7Z2pJetma/he45TUmjK8a5pGNQA19lXVtFv80SEy8j0eUT+cV+NHDEj
N/qBoTZa9WnlMtB91AZ0zwS6r0lu1pyeI5o2FrAQnLoUwkkT12IbqxDm2r2LcYwdX+Svs8AlaJVs
gnFxhkTOYTDhuBv1LzczPidWHlaHBDz0jsbkHIDZo4Eq4z36+AFGGzVVlb3hx9Y62qadJzYzDkd8
LyStaZ7Xnm3X1xNx7d4Zv3e+K53hVGQatiXcxKpSS22ETOivvsGgpBy43jZcRvd9okjkiNCSJN3F
6+C9xl3+UOVDsSIqgX0si18nk8ManMPVm+Rj1hkEhLQRF3dbOdtOIx3CvOizLv0puvIzMImBQB9N
AjXgGPaWmhyBvqelcn+FZgvYcoBw6ObKwbWHM9qR9m9s0P1WZZONXgsTr+mNzZ1leqz3IPpmueVv
A6ujYmuaYcsIeYvarN2YqzHjVVaSDe086P7oCAAL1O9EcgKkA6w4LuSLXn32AsxAx+1Na5C82ozW
VyhbWnpBwOl17hGGg+K4xPOZgHJvaqfcU27DfFUFT77IdyIprznv4tFVzqEV+HDrgN+Eu8rYGMD+
efA4A1PzEJcWIaQs6rvO22kdqlvo+0cF/skS/quI9IUIC0bAdnLH/mzVdVH+2ArzltecJvU4nDjz
643fWwL0mP9ZyEFcpFtcSze+Q/rEb2/V8EGH6A2PH8V9iEI1MI6uiG755DNMN5oL7aU6qogRSGeK
98HiCa6B7WhYAJCxsk++Ox6GXK6UwXIe0Bd8u6W2eVaLu5iXVfL8K9uuiQaf+YZL2AjEcEkY3ZX3
EQ14M5XDiiBUyW+g0PaSNMjBNKCzwxj+hE6jAZwZI6PpkNRgWuHm8ZqjyFxcWyZg+SXwJntkXfEa
tPDr4pGRm7dknQimjxuUYWC4jcVtXDCsjXOCbEK2SXTIlEnc0qhXsQIA0/ZNbKb6YFnOxSaY/SGP
4z/BQx3fAX14LhT9hZkmoA6QOPWeejKg+JKdIYP9KB4MgQJX8Iw6VuavTBuuEau/1x4r6aYZGYZG
bA9c6HV0D8TC5G0jHyhDrKGwdr5I3ybEcbzxlGfg83YU1d6dDOw3donBtiU9ycnUYyeSbtt1eAG1
TYZfQfgWI8YJRlNEFKBRaRaMoXMfBAQFjcZ7HXBO1Gyt1nZhAjlo4gciN9S9Gij2Uiuf1oqv0lrF
P2qYP4jPyXeD73xIO+8u0jMWS2fx2Xez2KL0Yms0o5RgItIAf403I29vNOvf+FgUYrn+ooyKJBOn
Xam4ct4CnozGBWtY04iqYNAbVXmE1isXmj56JxdqZOp15mYgLrE2TPbRhRpXSRy940XpfEYVDYH0
/l2j0Aa3FSEk8TTtckN/FyalWOJqsspcwBllXzLSi0fYdLLA6WuAKSjj8GJzd0EG2XqKyYDJajor
q/jsU8UELgTQtKZ3Dgm8oS0aqbpIM4CGvnETGk9Py51PwlfqmcdMO4TfptVTHRqst4shXJtdsErB
2B4IzMAE2iDZju3p2UkISeD15Rmi5KD8TWrOM8EgGP8sG+Z7QnXiFqZYz4H51Eiq7KY3tr0qmeHW
GRySxB7xKTPPM5H4nnzYT5tqZAeetcavuWbsqAe5HSeYeHESI0ZkC59g1gnb7yYvV0PXl8xHKKxA
kahtmtflRreM3WVoMjfygYDYSXYM0wpl96KQFVg00V12SWsiKVFPk8bwg2x2TzNoH7gKRZ9vzVqm
G9eNgOs8dG0+oF1NuXIKMPoGaQnY/4p5j5h4Mex25i6LonlnBQ25QgbZN5bRMJ+vDpiQfo8jhE1p
TME6civq3g6JXrwYb/E6n1ITjGDpI7NxskUZ4TJ5xNGlELdUv4Ncgcp3e8lsCEFRj8LUHtydhWRh
1VikT7bL7jFFXR+6VMBezvNJzlAj6ecilAiha70OaYgdCD3CTo1RtvZA9W+M9E8rrQGsJPSBXn+F
M8/kWM4PJSue1dAK6zqm00PQkiDRn+OReImeBqJS8lEFzp8+TH32WNbJxlAwJ9UaKiL6xkWH0Oaa
dj2L8ju/8L4R9GD9Cl+VQSCasUSKVAhii6l1d7o7tnXjn1qbkbGz6LnThdEWxqPkV4vuJjuMjzrv
yHilKhpjypuOr2RiMP/PARXZHvMGIr7X1bIgjyqA0QyZmtzjzNHTV1BiT7YyUEpLUZIN42UuDMIH
S3vrOVReMbqxiQU/XaVx4yPQZ3h4Lk9aEPPez/18mlKkvb3FmVwggG50+KnwjZTtcEWoHW6CnuVs
mk9fUTi+9t7CG4BLC7mo25ZgX1ejbZIHMY6kcWQODnxcfAQRUdg05UPt4jo2EfbPwkXcnC2akR6h
TpV4+NNKjqkRs3NNGMZEOjPbIdjsTvMacxss4dlsOR0necivJWl5bvUkZgbAaTQy52C+PPIUpB7r
cLaYYCQNxvDyLUK5vsQmoAGYk0MiaGoqkBXI0jq1GrvPgM3NBpgBPOeuzo9BRF3VZFC6Anwy1QB6
GchmtX0MwqZ5KvWvsTIuMTEdbgfUoEJPFlV3k58L3ATdDzMrvQX8wjTYodBOE3uXTOF3XpNehPkC
sDqIDxfFh2Yt0lczpYvP9jxJJz6clBYijt9sKeqzl3Hj4+YWJkOaVmA0p8Nvz9rIwYC8WFnYrmmH
260/8ognlhJH9BEnb1/MJuVYRKYHXDsGxK3/2Mj60bHUOUk9d91xt25d1DVMAoF+ZjsdG4c6qYNr
UDKglGir4qh6GNqKBZXFpIdOgQlLmdwHoTHtLNZ90DPZCjpsIQ3yvbZ6oX2zVyXtO0DiXGFgRDex
YVpcb8ioRlTxmMCGF6aLPF4a8GJp0fs5gWWu+JgR+u2VZz/0aqiZYICpU/F0tjiArFKf8Qxdo9rJ
11OXeScRi4ptR/aooYFtfD1/KruY9nERb800v8TjICCafbpFAfozM5+GLhgu7FGP6CrbVScBhMNR
Yo0FuWe2DXe56noY0Aw2DerqsB3IMTZPqdueo5LyAUXFsqZM+q1vhYhO6K/wLvBULF8h12KiZogU
SWasvoLcewmHpgLBi8VMGOXZjLKnqop+sIWn6zLvF2NI5QHZQkXCB+uH9vCBSuu3YdSfruZNNguH
qzKF+4bQ7tNE9IViGo9SVKEMFH9wVbUbOGDN2ggzksQKta95iFLueyb57tUbf0qXISolL1zr1mCT
WuppVyepuxqlZsARA8sNNHaWsbzDuFCupM+Hn5SHbMofp77fgyfdZUPyNboI8XulnmH5n3zqVXKT
wn7jSNJGRfxCBFUI0O9m9rjfc5kQ1WyFOzuR7s1mrYL5RVnnweyp2nD2bhE5fIh8JBShASGy5BkM
ZGD7oUQuJyFSchqvygrej3Rrbl5Z/YK9hnkyF09d3R1gycGH9hXrWIe4oNRC5tKh/I7yncSHdetD
+HPox0AvGt62sR2IySmfgU9AwznVA9996ZwS86FWfJqsoJkRVZG3j2Vzxm2B7I0XCfNhgMem2ctV
QdqgiGCry9Q+In7UPbLMJdxOTimcNujYJFXwrHRAOmMgi8kIh2c0+bMZLaxJCUl0l+luyvazH6xb
IJjxx4VzsCUwml4y2nOHAlqfi1WDDAEpTyIsq30/KPRDnUncPFFOhj9bl4TIzQ5s7rb2+SkFlgfs
HblbibOpgNWsrNZ5lzo7EXq1Qvr1ezIXVH0+7s3CDU8VxRtsdzfaa9k+MbotXm2LOTIqS+KlmmOT
dk+IHXe2H+aIm+QrT0CzjtP5G9LjPWbtb+2lS7a7GYOEP1ecu1eaM7JEMnPwDqhkTOqD4ZpUHk99
TJdos6gjFxIzUJ6/Dkqe+C3YlPuuQH3JFrpNLz6gIWoC0nh9586w2a9ZMOYbzK9rv2M4nhWHMEq+
khl6VAn8tCgnqvPEIqE7dahlKoLEsXirgcHnGHDfF3gxfVjX9rpmIrRpXE041tIsdAkk6IhdkqxH
4EU18mTPt5iRlwQkITEj2ETjZqsOE9+Hg+VPHB94VFrn1uMREeg2lqWW95nWJTXYjF6BJS+9dG5+
SQolo4g3wIdKcjcVOU/5cI7rR8BOmMshtbdz7MON9Q6RhcvQ6LjG3TBC5ycho5nB2Z9isfJy/96r
7OukR55ty9UXwNHbSVzDbL7XWRXv8ePC1azpq5EzdNsqik9N7HSkek6/IHPX254ajQuX4MsdIWVq
o7zPKoWUjCD5NDD33juhFjSV9rBpKva0rSwv9kQ+7qCbdIsRfIzG917NT1lp9HthIffGxQizCqJJ
y52e0I3tPcvNt4hrwUXn4XVZs3qAEiVykXmm7MYHPq9Ko+ieq2UbCWtgNVhJvaH8e4AhzsiHETSr
B0WcTQxhBdXewekR9Insq02XklSOYNpIvF/HlHFrG7wXS6iWWB5CbkbWx1Bl4PQWoLLq/iEPvJ/l
b2RJMh7SvvszLvS8qPTtU2wPL8GMOmRW0YYsDgc0OhcGqL8t6kV0kymXhp+vrdL5g5R23hfjiGDG
+0wIx0LKZRdHto+I6FyS2RfACOdjcGM+vs4wnUDoc9DWs3qUgEHree9I1b9ZxCgv582m5Ekl9AFK
eTmBeMpdYjp0y1OQwxhsJueqSn4Pn0VGkW0Mk8XnPDUVye5UhV1ovqhxhEum6b+isTg6E1gY1Pbu
rrf5tqgqumZ+k+0Gy30OFQrXOYqcdePaZ6brJYpQ22G2ICDr4k7VXXOrIhx6KD1CbvwTQKez68un
qDa3xSxvE+BhZqq6Y6fdEVvrywPaD3653K52pQtLXxv+nsLZQ0WZfStrn9l1emxHd0fMNvLaeRz3
IEoGnyjrFM7AClOFsTM96zAWPRk/SftMAioHhU4OILppOaNuIFGB3QR1OQeEhghmNufJ6uyDpwU2
T0IAHArQVVwHNh4lxRNhZzvi1J7ESCTmhP5/B7CQzwRnQKnrZN/0/SsarENEAzeTlLGC0s3c1tqw
27SM32kh9VHb0UumCOgJ+e0IxiGSA+6vnZqs8vzg0w5JkaiMnkvAwobdhM52KjBr9kgtdq19K4ni
vfD4PhQC96MLkm0jpmBXYhA7VB0bZHYLv0Oomlt68WBdS6mvlLNIIQjlaQcnXSMeYTsT0Gy0EjJj
OLvkmLCAYyPzO/Ee3T7/aNvM3ouoYJNvPHR8ghtkn/CiSG7c8F23pU/mBp2tB2wtIGKb/L2cPCgZ
ohzJj8pBQ1Z7R7LeqluX9xV2ECPeR47iLPeiXSDLlnYse+QSAwYp++0UVUeg9acYv3E7Jm+1bZFi
5vtcZXpiM89odzUmWArtrH1pFU0JyoiJu4Q8CbYmZYeIrBI2zsUSC0L/YrP0fu3QTHkBeJiJFepS
SDN6l6/dIg+Ya6hbHfzNxkO4Ydt4bxm91405bEOT3cvgcMNJ/U6f8W1mVUXcEEpZ0/4VFiyhVT6m
SFBmaM8dm+gYlQGXCBWBS8qAn89y3QTldBgi5IOjiayYBvIyEBe6YndnnJwi9RiABk+FUefrSh/p
6yxe0vCN4BlBGJGGk8/QlJFQ0ZCaN9m4W9LhPDjivjKKbeYx3J3sZwf9DOz80cJASmW4GHaoquoC
0WOLeGmR+Ax+el+jPF7bGd8lycQjF5xMLbLLKBk+2rTmLHVQcKHzxVnZbULHcO+TShO0aAumAKHD
QVU0T2bRvdaCoCBQWAyhjV2ZfQLDXuYWel+lzUUFgAOUOTLGiqYrRsovC0hXWMaEP9nZV+5XPD5G
d5TNmO7ZEGlGTFlOti2zGrAXsPlqEw8GTA12ZRwFubTfux61LARYan1HcJZ8lDE5mSlOA9R7CG7b
eQJUhR+Y46ZMMBfCKgVX1xITOv/qyDym8o1rRtG3oQWfgtPjZpkWgvXC/5MMXQxZjzZ6npHBxPA/
N61B5urA6osFfLtxym9jKgoavoqcYwaGTHNneyMymB1T5k4bNYakyTnw+z20F80L1ZJ94AwkMdlH
XM/17NQNhnYLnCRfSnp1BXgWSWZnzc92t/iNnJFV2QBcqVT9b4ZYYotdFmElIFhd1p/sv03U/J/Z
DMpzAOdNVuXAVcJot+vSr9kIkZMY8Tsh3Wbs2keG39hiuGy5Us48YdUdw9MX6cg327bvlK/fFYGp
TymBA6uJ79i+SVmKWq/RgAUrVLRJSwokdH5iwYJ6N5AJtQkmth5hM4xXGoeYtlUpefVCcnWCPNf7
UZX9RnBxAyE4aqYMS/rXIUUkPg4NT3XqFVvBnHLTzkF8oD8rdgHNEFP1ggeyam9GTkFmmQDtAx/E
ExxpLLTOCPrOwmzOvJMBbN/YfOFxAWeSd7cYmCDPSN9xjYz7ZhlxBHObQ0DFzUh/wlOV2Qj7XAJe
ig4d8Og13oZWuGSU9CUzV26NQjFYiVmSaUzwK0uY7bEwiqtKmZynLobwQQuaUeg5yBYYhOn5O6wd
i6ayYUcbmHurze7cLNUsBc36Og+nCBwmNylenykEmNLs3XD5fvgAzORQVJD3ET0YdnR2RnxLhdWV
u2EiYUN92XHn7IloYxogmmQxvBOIUDFOdqziFoWgQ0WKTqrzLgRjlWcnYYnbhwN7Jr3vc5r7mDxA
xl51cByGCTQ+4dbl2GdbUSU/voEeEQt5ehGzDs8EL4tBeXdt7b1qGyK2llrtumjp7BoenCRJXsII
b5Qc1RN3Cn+Cer/toI9lo5NvxyJmmim9dVuJtd10+uzcWQyY1ovxZ8ir/IBXHvBA+eRrkryg6XwL
HlLhZ9mmsALavrtpsrL7yMAXENoIyiySopW698xB0M8EH42R3cisBsgN6ZwJ54sl6/sxMyGSeDgG
IrP67SpMJUnoPYWGPswyTbbmYDrgQIJsO4ZAjbKIW52oXtKsTPENYWozDEwKJs314po575gxpoz0
o/zqfYPm39WtHNcZK5g95Xg5u+GVa2wug+4UuogMs0kvXguEvKZ5CTSrWJo4zaFR7hhL1ifY8QTa
0qojE0VsHKSM1TsSJqFAE/6d4SXSzFXjEhV7O43WIRPGZiyK4FQY36aBbDXq2UV7aV88DhZXNdEJ
hy6FBdBCleycIDsUE4ngKI5ylq7P5nwk1ekhd2IYeCC8E2M4JiEfsR2UQAdQyeGFYduP1PHQJgNU
xATKIIye6RL17AOLYDSxKpos87tpqwkX5gLW+mwZyY7FKvcVcAuqxCI+BGGxi4FIMBJpcavXPlTl
8HeUSHgryd/c3+9I44MuYIDSQ6MWl+Oibq9R1ZteVOzSsrmV3ixYivX9tRZZtMkytjZWv2A/tHm1
rfFKAf4rqtV9VaG6NZlSrVvtLT6SmPFxV95rRWZj66MKkCQm9ERk2+VTnpjTZpLGWSIVw8RFDYUV
ejXCQLrQo1GhRsQPtRUB1aQKHLik9Pr/m5qLFjPh/2Jqti1cxf+zq/lJFdFnVdZ//ulr/vsz/2ls
Nt1/4zvn+b6E8bZw1/6PsdkynX8TAaetDIRvmjS//zI2L+Q3n3+Y0YtvuT4+5n8Zmy180tKx+Fv8
P6A5x/p/MTa7kn/TP4lTvu85wfIfJzVQove1/ovBnnG2QDBqFPthnm8hYDNi21dBE0/7ij1JSZQ5
KoBA72RNFTNSWAFvqJ78cj435GZxIa6goR20IYh4Ji968QoFGUlRgvBgzGcMxnZ+OJAHBe1WltkP
Yhz+FTTFzP43Bn6nlTvKHakf0ORkRmalCyaEOlmhXY/KYp1oUiz9DPUCOxwHRVoD1n5UizaEr3rN
3mNI2eIvcTnU4PUTA2C2RPmHP8L38EJ7nSuGF7GBZDH3j0395eHkmwyErpXJVwxZSBH9TqSPMAqn
1OBl60lVS2ZjRMALgwTUF7794IQAKRZ4OFBaG5Tm8lKXF6NZWWWhsZ1Fe+0h6TdksWmRb33eSBFB
ukcVrPwdqKS1GqFAF+6DENWbzMiEBugEwgG8dEr871DcL/8uo8Mn2GQffSUP2vz0vQVEh6g7sB6i
sL/K6avVOeqpDIUtUjF1Y0HLQurXpI6R89iyCfGZRZntI+mpYiJD0faOJoKVMhb4nx4dAXUrPmhr
PhNDT50N8U7XHMJGv1hcmZkImLcBCg0Uijg3+XT97r6NEoRrLkIOBuV0tXONXqGcFLRlu31TNdHm
urjESV+vpqF6b7qv0vxKeafwFV1M1AmEl5gBqsscmpYD8L3boHVeM3BZGTUZh4Z7YC1/37fF/TQ9
Ln+0fDTLD06Qs4E07a2Gu44XY1CU+I08snr6lol4YCXwtvzzvRFdtWu8sSNeg7m/xpy5RqIpN/lM
ZzMkcMdeMZFFE2WBrAmzLS9S2u5hGqjnLCbqJmoIkgIfTZ695YOYRnaV/LAJKVR4yAufAyX2jmnv
OfJxreIb5Xtiu+BLyOpbYpWghK+HBoc/3gVPHJcnBhMf9hOe4Xzd0n5zEuw0bv8xsbcS+rQIjrL+
Xv7zNRZ7A/q3RR0jKf8QtKCRFOuICPaCToFJ08w+loXl1maHwNCKNdEjQi8AxOJQYu5tLXkrkv6q
u+LDnfNLE8pDN3rPlsI0o1mwEmSTdH+fCTyDNNA8E974ov0Uwy/T/Ty7srPBK4zBlWhQZHhg0vaO
H52jjE8+5kc8YLFTaZxIcNvnqCQKIXcIZC+kgzkrpx2vHFw7hYG/hX8DYA3EjXdrU7EXNH7LbxmE
IaoaovT41JZPVLUhqx1nDzRqNXB46Iar2e5J6vB3Ff775XMI8Ph5GUHV47bn0Oh975hh5i8h0zLM
Ijcr3k1E/yGTPIKt7PhydDRVlekfSaNDS8OfFcGGbgtoAEM01/idBzzvioKudI0t331d8tUmImt5
dvjLEiRi2j06U7eBQn8OldzF0W1K+2Pu5Ze69o/swHcstx2kcgzw8CnRj5FDvk5TtqxL492l6Gnz
xPsIsTrsx1yAAD5wMn83YR/vOJAvMsgvAHCmPUCXbNOxWM8CwLgFP0Mi1dLvUxKi3lk5dkZGtYwL
ntJ6Z8UYEiqmEFlJQBrr7VuCDGhdx6zuAhSW6HxBO/YhalmQQGGFYspnO+W34oD756ufnWNlscj+
+8+GFg4NPMPPqkjvYxfRnhlgdreH6drYwWORW9DNfS02Au/8OlL2tbRqAprBRomJyHXCcDnqGwGf
L5Gr3nPvC84m0JT2oW8QOVgm++OKLHUgCJj9R8J3tIrJJOSX/Ps6W3HSGDP4PW0+Yj2j9oGoPfTF
jywQN2eGfUUyqDBfxNfIDKktc3hHMWq+hgYuEUDnCJNkY19VxCUwWWzbYm8bKtioOn7XfbFPcKKx
vg9/hn4eVzHr1r0qjEOfNQ7F1fCVNaZDOwDQjotokzRI2oOJE9jo5t/W3EpmdRFTee60qMk3gIIX
/0Sht86y/BqDXaXdDf3joWwLzEyw/IB/I+U8wktez0X4BoUTav94MZXH3gq5hHkOdQJgbV79o+T4
b4CNf2/pf/Aa/+MWJ+jTciWIV8qC/5tOYiiYJZELOgmTAZU/Ry4niIfixuM0mQv7IZsWO9tX5BJQ
D57NwBn9v7wE8d9VEo5AEmXjLTTFUs78E9WDa6qHapiWezqffQ4itgoHcAmwrmJ4sH/vY+6vLPxM
q+/lHgXdtJsTQqdpzlGaJp+usF6S3H4wqhKDSzySxvFQDZGFnmiI1w6ZYDoo/6Ask7h6heXcNUwo
lgOar62X6HuKaAIVeiJovZtCYLr8RxKbNVL+TJuIRLHmxl2uluVQjGbj1HMRYIdChMabxRvlzsYW
RNnerIqntPefhfuVL+qe1zYj0pXTduS5d115LLx6PUVHry8+aJ3JO+EB7/n5ZcJlM3BrvSP91rnq
o3NCXEQ9LjMGefCZAS1/7S3Rq/6nImQv4QxMxscao/sio0GXhFnQO/bZ14Asoe6+Iofrj2Cussvv
JZ3IYD0OS9HFdeDlNr4sXDdS7MMwuwxwIqqhfAr89MegL/pbKljGqXZO0ShvQTPcNE9tNm9F2l0i
YzyMtQTtqoNbEXAJ5Qb+oezn39k7s+W4kSZLv8rY3OM37MuY9U0mk8kEKYqLSEm8gUmlEvZ9x9PP
B/3T3ckoArDO67llqSIDHu4eER7Hz6HHa3IAx436TTRyBhtQwjVPClWLT3RE7VrDmIUeqQeO1pe+
wbXs6DfvuPMbkI7YE/I90/Q6H6TKxMQ0CIcDL5AQnPZnPCafUnE6oO3eI3/PljI4/1m629k1Jc7s
Z52md02dfc8N+jv1n/lk3Eu2cQ2KYMNjrQ9OvqZiyqhwErA47nt/RYARpl5jzLlOjSgFO1RdOrqs
QrRJmU4ghT83IuSjALHkmetbt9FXNOT3PyjXYdcCDKDVLreQZaxvg5hHKHsmf4/fZF171Cc6X0AN
+mwb8+aXxdB6sp1xSn5cn8vMRf2PY78l27YGy6uj8vbwfi6wDkArGJr5EQ4/6tQcNziJjnHxAACH
t37/ukSBO+atJucVMXxOAhSDkSHQmldqx3eRyhXXRGyad3AoP3L75OS/xowzL0wroEj/eGXwV2Vo
R7OXDkmBNl7vFol1Txs0vdb6PYUL19a+0rxyUw3mqWzo8eRJks4seFL0nxJUz7TjXNfsDbyXQZyc
HjTcHHrH3QTrPS/OtMYRMv4tPgJTy3PhuPPhea7mdHNvBKftdZPN3FSCyXRZJsFqjsKFSdWFHNuX
KgAM2HCOcxYY8O/5iJdy/y850CI3f5hPgEr9ZHPOupuK/MEs/VupN+/X56HPefR9rn8/D4GJiheV
IQVcCbIVKpkprfe6bRx99KQk+6kafva0j+TRX3NOy0DDzwEI3RPv0+ZN/Rh3NY2mgBYgTJ7Xa244
qaa3PJ4Jwfn3n8PhEwgj16p/Dj3duKNbmD8zNkA75kpQ8C7fBHANWvdelcIeo9L8wmWon0/g8Vtr
tK/r36p95KaOoVpcky2Oj4rwrajuqQG9fTnYHgVKW9IpLZ29D/iD3oKu+Eoq6ZOfk+YDoVR23rH1
v8lBN3dH8RRIBqx+klwthDoH0/tzhB4iHbQFFDq+xKWAkzUvfLARAro+1t9KfbhqUf0egum+h++n
8HUqqdwnJeteBQMj2fpxbLqrjY/8KBFBKsaF3lAcTdNhhz/fOGEilXkHYfPG8edb3jBCh9O1ABjm
CyZbSp9dJyDVIq7DbZZSAU2hW4STmYth8HNnO9lDRAm/955k2GZBOe/jgfRKQP8Jm+JpDpP51ppA
OGpDADJ67gChhGx8UoGVDrZxmv9rMHB0KLbCRqVaIrirRrEC9jSHo4ECrfT7r9MKCUJgEC9HOnZ+
1jmHR/2E/MohrCD48APzlIOV4A6xs7jcsucQz63xtxYrkD5zF4vYRkfp4BUpSGf4orTkriQpzBtl
DsBt6kFGQBKyviR/UvH7GJsnbcI8p5uWLNvzR53RDmrAT83Kr5k0e+18rZ4hE7YJLWuq38xbxZgB
GqTQPyF7Tn0WTYY7CtgH2bHuNdSx9OS+16HtoBzHA18bkvRa85P9mfgMXzyIsEOMPXG7jXQ2/fqJ
ZoPDnHHn+kkfB5+8Knidw2ucaBZx2AGyg9mQSKHNyibtJrAoW/BP5YAHpNC6bnBSX+FvaLgB2/g2
Z8B1i6j/zDpYxNJ02dLJgdC6vbdIQlaINTQ0jrMV5ivYfBWaEwtY792csRt6hdFO4RJMOqBJbBcl
CGvMRzA+Uc6/99HLnHFsnpgBle5b7skbU5yTwT8WzTLp8NZsjsK2EEdGUTQV5fb8CH73zxWQnRhU
ys85T8/3flpAON5BHTAgyhJm/z4bc8+HMXQY3gDb3P0pwRhsPZySpJEnPB5iaZM2/eSwPtc/Xv9+
riRx2bJMi3ZN2ZAFc05YrkNwMD9qwe3UaE953aIHyDESuZmcA1bvIxCDgHZoHRVbOmiIvWte+2ne
1uLmXodgTiuzfx+I/j9t5VaF18D6yxXe1/DvJvuRvqvvzv/Hf9Z3nX/pJvuTjkQHJwPlrL6r/kvh
NqAbJvSViuWQ+f4fcaWq/QtGPYvmWp3UCFEl+16dt03wH//b/hc1WJ1kCYuMQz1WVv9H9d13ISGp
im7pMwvmfJY5y1/85phPtOq6leVAx4++F51IZ0Z4+Lev/i9eDB9g4Gjq//jf7/P6fw8tbMlFNEge
aCOQWpEFOqBUnigifQ7pOthIOe/PW//9A8I5a4BLXy7VunPzMbHQo+CsVyKY9m9n/2v4P/7f+f9g
+kLg5V0hj1RoOxjq9eJAMZHGu9ySr6WhdzY29qUPEM75ozeGpjeZrTvKkpvYHAxhxVk3/rxp/nf6
+E/bkJHfr2sfh93gxWPnomstU2jJQl7xWkW2NG6/PMnvotSEAjIN1Cy+6Gs0R7wpNJVnRU3RutCj
f6rZk9rI+rb+NR+7kuYIu6zSKm3GgaF1S4t+NIrgcvmoBo1xAOrpX+RNmjMv0lkkjEU40LowM0wX
MvqUKD5xDecVY/0LPl5qlGjejz6AaB+ycWjddOoP2qg/lI76e33oeYiPlnp2gbOJqyp1M+hvWldx
Av+XVLfJ3gYmfoQdvQ5ctbeBl0V19SC1Tjj9m8B4MTjeH7v/y73EYw8gWs2qjbqBu5DXHjpp3EFW
/hoD59axix89AqNjrT7rBRf69Y9csJ8trE4467j7vda4sUW/7REi4PRhCBEiv1off3bSj4woJCtq
101AZ3fLhcZ89oryriTyc8DKe4pEb+u/sbRQQr4qisk3Jx8Ps3wIP2mzguNKGhrvFd7ykItGkHCC
p0uc03H8Y/0nF8zmCEkssHrHLGSvcREjoAxKI3mVwVeoRLeXjS9kMJDAVZQiUIiqrdzQPwJxsdJS
xFsffSHs583vnWePTUUDNbOn85zmfO1zp2rdjgb3jUX/czv8YNXFgyCSPXTfeHrjtuUIgWGQwYDR
xq6kGLTtQsZQNQ9aVfyok3afWXR59Whn5/RLofq5/oULLmELsVvErW3QGUFasJxPPXn5xow02Gfs
h2jqf1cGRFctwtSX/ZiQoEMwxRClyo2ry3VxKNQeUKCs3VVZeuf1MDnT7WSqZraxAy24ni1EVI8i
RV/L/FpoZrQ19yY8fBFUXevfsuQaQiwlkgPkXU4bV06d8tbgVesq5vr3vQXTtrE2Sz8hxA4gkygc
6UtzAbI/5kXzq5yffErFeF7/hCUDCbEDGHOkaG2B4Am9EZZAkFlQCMPJ8mt9/IWUJkoz6b7voz8z
Vm5a/Mpge5tQxp2mF0DsG/609APCntZENW0B0lC5rVwfJM8/ZBInjY4Xqyw7rX/Dgo1MIT7yosh7
LeQbLGf6DETr1uD5Z33oheU1hWiA8isePUNp3Nynz6wvH1LTwZs0d334pZnPP3u2K09WE0ttElau
ElNkhLrVz60Nuy/NfP7Js6FDR/Ymxcwq18hjWsTT17GLj52hb2xTSzMXApeG5UHK/aJykdFCbySP
y2MbtPHhMrsIgVuoqomGBHbRbAVOq+mqjdSb9aEX/NEStoveLEqgJhxArSL7Wvj91yx2IM2GhZ8y
zWXTtwSfr4Y47ngyaVzoEr7YEL1FIz0T6/NfWFdLcPa+hYqwKOzGdbrgLkCDi6YnHtz9jYS8NLzg
8LIDSqwqOKrp0MCjEKrC4xvdVyZ97ZfNf/7hM78MZmbQgsq/C+F1/alHi/a6pFXu1ofedcP1F3zT
Ely/VbxkaCK/RqrqOCJCqEI8d9nkBa834Blla4QDoazvkvgpRhMcna+NaS95puD0mWJpagCu3YXe
9pig+aDS2Ak/+hdfSjcy5dLqCrvVQN1BioqpcvOULjwIVb83RXMsPO3run2WPkHYrWQ0JMa0asgK
rfQ5jPI7NJ9ApqqvbZW8XPQTpvAJHUC3KkXl3p0CDV4KhY5Ihe5YuGN2aCT8Xv+RBQ8yhe8wTCtp
4B8hL2vaWzDmj1FeXa8PvbAEf57Szvw/hwbfBP3PZpX5+7iL9i2d6NLGSXtpcCHxFBooaHvOmxCM
hz4Nbyh4UPs4rE99wSqGkHrsGlCqT1V0nvqvMgvhjh+Nvy4be/aoM7OM/VBFtB1UbtRwBrQH82dd
BBuBtWSV+e9nY9tQ84QlCGXXgkimgUB2HLLbiZ7E9anPn//B/eAPkuFseLMuKHHrCWaxtCdUlO56
WuLyYngOquFoKsWn9Z9Z+goh9xQQYw2FxVEEfv4SBu0etsl9kXdOdK1HdrX1LrjwMUISgu04rBN4
VF2vVX538vi1T76vz38hN8w1z/NVcPx4LIaaVagLc6TDF0IeWrifwqz7jNzuRgAsuagQuLyxyM3Q
KARAFtzKRvI8dvVlJx7xgb+fHD1ykP1Fv0D5XQ0oY9ZpW2z40BygH/iQ+GiXR8OUAr8v3VB6SMOb
Ekr4qHsZktdyeKNTdmPvXbCOLgRwOlN2TbTPuYMPcMLpaMGQCvV1fX2XBhcimH29rU0IQdwxyQ+q
fWPQZHbZyEL81s4kxQDZsHxPeyk8sYnxuD6y8Br/XyUqff6Ys9gtymxs89ErXRuOAYQwD9xIH3z0
Gnc58NWC9yfPug6Tfao9F+1M3sJjHI1VappvHEcXoloXolruNNk3afdxE0sfDmrV+e1b0WLMV681
rJf1z1wIPRFrgGJnY5kRBpzo125BvbamspN9aVfSALb+E0vfIUR3Wsv2UMBZ5FZheWVULdQtPWWS
C4s8uhDXcU3Ka1S7dOXyb8RDjf6l8/9en/mCcf6ABs5cQJ5M6IInZq7X6V2pxzeaLR11mrvs5LIS
Pu+J771Mb6POoE+jcpuSJiJa9iHcqrbE7RbiThOCmoJAn9chNzHZGdKT39I730G9dVy3zsK6akJU
Uw12PJ3uMleGJMb0/o6Ut3i68DFAm3/0zPSS2g19kGN62YAnHy2LBhTZ+ryXrCIEdhxZDe+lBDYt
4MdAye+NeNy4tC+ZRAjZuNbMfijM0uXFgYan70aNBlP6cNm8hf0XvrTWCkrsXfd0amrVEV7IjT1m
ydGFEFUtzdfkEJOE3QsdSwWEhzm9y7LVbvzAkmGEIEXkzEDMxyhdz6P7EGLvnvZp1JousowqXNxL
JHhiNMVK14HEs/LjO9gjN65FC86iCvEZRn2ZRabGxMtMe7JSEwBfgXzN+sQXzKIKAarEY48YpU5q
1JX7MbIPoyZ/qZ1+wx3nYT44OqhChMIPE0x+S5FTA4Vj068lqT9plNPgvx4s55c8VagjxWUBr/76
9yxZS4jaavKCGOAQoWUqV7Ze/yxVKN/Xx54X86OPEcPWK8cyH3uOn772mjXprJdUvCRl90XrvTcw
5m/aFEv7ILywVPNHMfQsBZWtIiHNGpZuXsHH34WQnm3ZaSHeRBT1GM0PqTpDK74MmU1yI0/yLZw4
NFObGy9sS64lhHQKB47SwlHlgqdv6HUy4VGhTf56fTGWRhfimZpYi/YGd4GmT2icMK0m/azyFLVT
ItiWLksaihDWfV713gD/q0t/F2RRTvdojfozWuHlhkstuKsiBncFulyCFg2KuAieBdiOQM/T7XyR
jUQ8WqVYpacB63ZNJbZ2o2zTW9LTp5O2G4uw4EUzIOR8j9RbyDmsgGgrnc5Vy/xk5cp9FCEVJZXJ
xkcsmUiIaMqtaIxNHCHKIYVBo/f8MoR6rOjVjTX42JNU8dW/Q8lA49WcjR4abNikC6D1+RG64Of1
Vfj4A9BUfW8kry68MqZhxIUe80Eqqx9WlW6lpI/njjT5+7HbdFQhBMJBuVzuG5qj537ksL5o5poI
SZW82jKniCQxOfGVGSqfGwhr142y5Dnq+4nTLhT5oxOxqw3a0fNdK7+naXinKt5h/QeWLCNkH9Ab
Th81RFYtyVcUng59rV1VUX7h8EL6GSQYC305rdzeoEkps2gq2sGUGh7KsQ7/Xv+Ejx0HWOl7G0Vh
AK0zIqnuOCb+lyIb0cqYbOPC0YXUY6sefNpRWbpFbP6F6sujRJfgRkgtzVw4VYw0FMHVm5D6Tedn
Edp3iCKNF44t5JwwSKS8R7fE7Qfz77jxaENpiwvHnp3pbMOVu9bMdZNVBWdLD93Qw8hxoC+5nh4v
WVJVhOjIURIEWZFzpYcHSY39L1agXbbdijg4+J9gCnJI9uqQ3bR28XVMEPqopa+XzFyTtfemQTE+
GZWcgOVd4X4yDDc3p4262EIuAAb4zuq5ViZ+gMot9H/prTGqV7kKVN+33bbbuswtnENFDGqA/oTk
FVXlIt0Tl/cTXV3lDSzTBfTKSKzIR3hlbfXKHyJp2Piqj2NAdQSDmYD7yoaXQte2YDTPdWRQtadL
1oKmlvcGQ3chLNC2KF24uX0w21Dj95ddIFURb5OhB6lJ1cSZATaSwHyLst/J5na1ZBMha9YF4iyx
xSUMJeZvVAYOeuS9rtvkYyeCUOC9TZw2SyZJ6Tkra8NJs9GNslLDbaryeRrbjaS/MH0RbJPo6QA+
0OI3VP8BqP/nLIs3CujKvC/983Khijga1BnrvAs5hbS1dyWp46mtA9wmuaKT9EUKh+deKdyuUJ57
AwlbWduCdH38TZosLEnrF0hhIdfuhn35u3eg2Yoqrd+vL8qcNz/4KBHDKUVR1XT1/CQ5K2Ej+Eg7
r36C3dG+Wv+BhVUXQYk2siqOiiSvm5bjKzg3BCzR96XfNe+aix4d1BnafL4nRJo6wHRG9RvVJ4jj
kFVrELy0y4f1L/hzj//ARmJ7GocI6B/n0kFoDqeu0A9Zh7aghqDcAYJqePMpvt9kMKbDwGLfg86+
diKvRkXUoU90uJ2M6JCGzlsF/7jWoJcV8pSUQeY1Zb+QC6ePbfpuww6pJv0+h5Q1o7NpHKdbU3Gu
179gPjB89AHCpqkPo2H1GVWhKIRQULH4kDul/65aNZqjUMZEG3vn0u/MHny2OYdQI1fKfBp1aEgz
PO0KNdtjktmf0AKE3CmCKi2UzA3HWvoxIXvrimfqyJaz6i2yLWFpX4cQLU8de1/TnGpd/to60cZZ
+OMQVG0hnZeSD8FrJZeuVAa3VVB+7hzp+/raLASg2KjcTo2S+RZDw9d6laUWqjzyQ1P7l21EtpA8
ErvqTMr0hWvH7auTKI9qt7XHLUS2CIWR+lHrG4+twoHnsAqrL2mkv0iwcUjOVuV76SeEEzDM2zEN
7/OW4UF73gfOKeplGv3VhybZKoIsrK2IiKlVSFqcii2jGcIjyO9T0pbH9bVdGnr+rLN4yEOobIeG
Uq85wWwR5/edUT6vD73gNpYQ0sNUN1GkxNw8OvQHNCf83Gco5UX+RigvTX3++9nUG5vXLHgMeNag
bqApcML5Ww/eS1MXAldqmgDCYgK3KquHqoaOrOjv8yHeKGguzVyIVbsYNXXS2Ka1Vn4JdPkOmrKN
jWbJHeeTwZlRcqjutQlpVTfx7Dd46m+Qor+3h+hLnuuvl62rEK/NoPZRPB+SuhrGk7AqkVALbobJ
2vCbhU8QAZuGkZdpFFeUs9iOro18aN5gGISWI0vlR6Rmwt36dyysgilEruIZNANVbDlBnZ36rr03
9WLj2L7gPyJeM9XKqen8snDzUruz/XLvq8aL5umfL5u5ELTwP3eol7GJmUbhX1Wq4e1i3zKu10f/
+JoDef97F9LpBmygQCejFe2XLocqrgkgV4fNkYZx+A/HjR1ryUhC/HJOVbQwMgrXbLPn0fY/x4V2
TFJ5A82wNLwQwwENwgFIjxJMTPwrTes7f4CA2JC1DfdZclMhiK1WjWy/x02tsL312+Gp7/pXqnMH
M20O6yux5KFCMMNp2SEeyjpLaCfWsYrqprKxyPON5oPzloj/gksxGaWKml8lVS2CQMNdZKivUiA9
VvSVKDkaSRCbNv5luDlVBIX1SBVAbTRy86f2nVXtY55KSLKqkEdBsr9uroXjliEEdFa3Rk0XN2dI
w7hJTJQCuvDN8iAb6KdvjjSZ3HjCq/XfWvAuESlmhip6rC2rL2X1EU3rJ0dOvpRmsLEtL8SgIUZ4
HGcdBFrccWcJutj/1nBgnGDq8jXpUfG7y2LEmL/ubLfwFZWe7pZ7etRDO6r4A+zYY/pXbyFhuG6n
BRcWoWNomgRel9eF61WzXqDxZvRKeuHYQoT3shclUwAWcKryzthJsonghAPdw1bBZyHEDSHEnUHV
vaDQC7fWZ7o7OL7oPLZ1RFmmamOnWPJZIcT7NGhMkhMF1D481tN4UlLrtgla/8ruHXunqzRZB8pG
dW9pMYSdO0gMa/LYnFw50T7p7eBaprZfX+cFU4nYMfA3mpQkNqYKkEtHed5Vk/jgVMUnDcG5jXy4
EHQihsxD5sNsrKFwLYjdLGPaKz4krv7WHXRp+DkYz6Ih06NSb3TAY3SKQVGX/uKuY/MUOG0cbBbM
rwtBPVkdlHo5Nmoz41ZK0/swSm/Wzb809fnvZ1OnBC8ZWelQtw2Vb+jl/oYG5G40ta3nraWpz38/
G983xxZMPukbbs4Ari573FVFYG44z9LoQiBXMiInoxxVbqcMLg86D6os/Vg3zNLQQghDSydppcme
4Ofs/JKD5FYNWGFj4ktmF6I3QVasi3mqdxHSPgzwJqIX/dRZxstlkxfitSZ0NBSIuEH144viIYwS
dq8XDS1iwioovzNAzmgdFijcqRpAbftw2dDCNhzZvBhPOo9mMc8fsM9rsDNo2hZc6+MFVcSytRqY
sjrUuXPK1PKKq5k7lfrGtezj1VTEqnWvZUbZ5gytgDjWahi7NAnikq0mro/3dMURVjMoQh38UOec
qkH9phfK40irAoot1rH25VdDQpDgsgUQ8pgjFQ7Q6Z48A4Ef3Rx/N5L1dX3oj02kimC5oUpNDm5k
4Jn4u87CvYpoWaxtBOvCJiKi5ZKmRGuk8cliyvhaZ8mDHcq3vJB+5vFsw++XPkBIZIqcx0Ojkg94
fP0Va8gbN8FdDAfdun0+9k5VEzMZ8AhvlCiEO7OOeug/IRy+4Z0Cd+F/InlVTUhlahmVKpjT+b4a
xz/tvIkOTocitjJVgIjQcdp3yMuAO6/uvahTrpIxohW9HK6NVm+P69+39MKgCRlP4Sbu0KlbutCJ
Hate+mG2yhNvqbdRGR0rSsRJLr+Vev5pRpdNKJ6v/+6SZwixA8OFCkU4lzlffYSIN/ctpDQekfXb
SOQfx6YqQu8svXWUqGP/RF/tx5RpDaSr8ZOp19eTFv1lldbWRrrgfyIQD7G+Ma5QYqEi2R47uDdr
uHcGZDLW7bQ0/Px9Z/u05dOfhIAKj3re9Uzg6hX2U6+UX9dHX1gFEYgXZHUFoBUwliz5yG7ID5EG
UR00/6Z6YcX2DzvW2QfYduCVChmM+j88vmqraUcezIp90vvJbhz1TeYqDPLB/VcV8oBvqEXuIFcA
MUR0N4srt3F4KqR24yVuIQ+IoLvQCZJWK8E0hWgyovJ4PaL7s74IS0MLaQCZ1MjyUQ9y20GFWi5C
YmaLSWbJe4Tg5pyUqXAslUD1pxsrS68yHb4sY+OyuTRxIYZTFcmgAllyF6mTfCenCK0mIVLOF5lF
RNk5CgmxQPfbpScYvkP1FszaRuZdcHsRX0eZOaFpkXf/qXRM/S21uulNhYmoe9UTznojVJTVxld8
nIcU8QHaAPfjq2qJYBw60lqT/B0n0Q/PzD9LRvutLa2nS4z1D+avyGunzLT4GV2qdhQOTfR410de
cCERLehpgweLB4vsFNFD01snZ6quY83bcP5ZU+CjuBXBgsGsGaB7kOWSciAXjk6GZd2luodqpopw
4/ioytpV7PWfSg8S8WB6DozwVp/8e69mR4zsx/XPXPDlP9M7S1MegmvqpPBmZckdvOftHZQSG0Mv
edv8k2dDs8O2Xl7zhSl6so423QaK6g6K8mrBdHrZ7IVTitWEbWJULJJtQQvZa+NzA0DgQg8Q8pMf
BE7fB3ruFnKwTzK0XDstMr96Y7+xx30cI+qfo8mZgWh+S1VnsApX0iBSV8f6yrH9O5S5jga4AJ7j
DutWmu8rH2wRipCvKI2FqNHwvpRaKoTrstI8KkE+zgpMs8C7DeNhhKJdkH6rKt3bSAALqy/C9UKv
Al7YzXC9vjxYQXTDUZ5uA+uT1TaXvR7I8/ee2a9ps8J3WurufcfHNBorj8yPsbH8C5Ehz6t2Nnoe
ViG6w7xVZr2p/Q5kuQVw3qNcvL4oS8PPdjsbXtHoS7R4HXKjzk5fap0GyBz082WBIc9Z52z0QSqG
ZOp46e7UKbjlhilBWgnt+/rcFxxXBNcpWtCrlcG9bKD2LRXBCSWgP7ryDRJraXzZs4qIsaMOHfWm
Qum4tZrypS60+KqEBd1HPiHearOEPhaLfBAc8vz3M0tlhuajW+fkboX+9jFpi+R1AlhxlcHlD6lw
qB+sZMC9Bhpi74DnohAb6MZPNMjQMADovUtqE2EGD3W8IsinPWSB0LCqiGI32cB1JnXUQz/k2tUg
o+msd93fqR7Ex6TL/FMFbmMXmlP7Si3QP6TJ4MnwnzcDEp4jGj8B+gCWnYU3lSMlt1OrTldomuVX
oy/7+yENU8j/w/wk1eCJJKUdEJOq2uuoSsr9kHTObkqqcdcYsb8vG0c61Une3Ix6Dlv6lDm7iuvX
vu48erhD/y/fnjKkNqzmaFVSsLekSr2yu1SGfzwIr6YJEnR/LL6h5preGHpa3atBEh2CFgVR2taD
/VCgEsFT2IjiXaFCaYlUclb1I4S1Vo3odZlDxeu06GQGr1EN3Xal6hoLqnr7Oiqes5SeTbnWq2tZ
56d0FVVr3ash73f6/JcN9efeCCp/FvtEbCUzrOMYdT/lzp6ePBWFZF6KoQ2yDO2glfovH/2CT1Xl
hPdDodRPaa2H34rMKY6Dn6ufSqS9b7KEX7bkQXLLMIxv6W12jpGtf1HH7jdc/RYyT2pzCytegGiN
hDinRHsUgpXJvrd4YpBh3XsxNc7blZNMu0jSvV0YyWhdN5Z/kDoEBH1HjTYC7uPDgiLC4RRZD4GE
UtCR2mOCzLJhlzsj2nhpXxpcyETGxLtromTOKTfRiAsRMLN2Tr8Bufk4zSkisRxSsb3d1bmJkrOB
bG3DMV+BtGrDLkujz38/C1698aTEQnDjpJcyKvUtdFRTMCQXJSBFZLwK287zJacyT6gstAc/8HwY
pTXlJiigzV7PpB/vkooIdhpQmDETqzBPqRQFJ0Nq0psMrvFjVIbT3vT0y9hE0JZ6byinRPGZC7qB
gJq3sw0JIUNpX3YXFgNEQHFW1oWewvCP9LF6lUkWT1jyXRbmG5fQPy0WHyVp4QRT91OGOFIZu3ks
odIZhzIc8pJ60rssIaYr5zbNgTsqraV+R1FBu418a/yulG33Ywys4qoiKWy43MfvzchxvbdkOPSd
3pNcT2OX7+sgdSfEr1WY/4IhQkEKNTziE9TBxjFqoVimiJjOxMmzyon5vRaxpq/tPerj2bP6jJBp
+R2RVX0nX5YGRGQnjKJNF1b8UCF5u8r4XGvBnvfnDbMtROo/2ooQnTGpTjgnOQrsxxRFlSeqgMZG
llkII7GpKMtp1PZNRu/bH1X3TU5/NOhdFuGv9ShdmryQZhQ/rhKUa5xTE/5AFXuX+1s0ogu5V4TF
e1FfICc8PwLUhx5B14Y9NLuM8VYR8YhOVkZFMHXGqcrMg5q/md7RLrbYEBZsIiISQ8e2UT5tzNNU
Fzvf/Gn2v9eNvWASkZFL91pZgxYKrS/W8Co24we9MJIry6g3HH3BWUQQoiVRGMok3SCte8cU0aQo
Km7rvn5uo42gXbLN/Mtn29KoTVGp+IZxalW0qTgtJbs+h8fhMgPNhjsb3c/MUDem3jh5fX9deMWt
QQ9KVRtP68MvmUd0dpumKnSYmXzRX0fdrT5DpFsaXS4CCsCU9X76fRcVSGlnxikYoeeMR46ttm79
KuATcHrv2ulKb+clwWU9gYqlvv+5SrUiJWsdVnvo4dC39PxaniUehkbaaq5bspiwudZjpNVdSpzJ
6mOjvyR+fFLKpymrLjuHWMLu1yN3q6HMbJwy7VdZBjtPcvah/rK+3Au+KoIUfb2MlCkcjdOoQFiN
MoZ8cBR96361NLpwRS8sieeHltHjyeoPzaTae6QqtnBSS6MLV3SJCnKtojpwGgLjLm+jr2jabth8
aWghhBs90IM6JUnkeVb+kEYEmhH5i6T6+jKzC0EcN31ZD51inEJwrtdGEmbXfWZtnYsXDkzKH/HP
sxwxBbYZymhfnqJ4lhMnqpRdqM2a7slOi79GJdLjcfaX7aATU6mn1oz3ZSxtHGqXbCdEuJ10gGhU
flxVQqSQOzPfm3bsbKS/pdGFgHZKM48ULhqn3o8QIE/1Tod2GcjX78tWRohmmrgturgr/ZTZvHwC
KPA32c0WEoWIVUxyha7ePJFPee8fuErshhSK+wk18yS8zK9EeOJId0NPP5yMX2F1jqSD6hwuMoyI
SiwUxGUyXvhPpRe9TKX8XKZbHjN7/T/P90j+vE/SSDAncRF00ylsC3JnT/fw5KBJnm3loaUfmFfk
LB5MrSsaa7LHU9DZ+96hmW9M27c6tDfOFEvjz38/Gz9Oq24q02A6NfNDdpghi7YbS3tWwDOijUPu
guOLCMQsjgZVi6zhhD7WJ5QSD7Ujbwy94JiGELFjUBi8h07DiZLLvtFnZe1wTxcT0tXF8TLvEcJ2
8qRYr7yB2UO7vOtH54s5XAYaU0S+uoyCne1T/zoNRhEcgjKrrgOdmnbcS/bV+vQXFlibF+VsgUed
3pXQaNpTFlgPEJtchUP01HmXkWsjDf1+eLqVETVFUuDUyrBONaj8Bt5GRlhYWxHQaDq9UrO39ydK
jge1139Ejn+cZJS8xuzbunEWPFOEM+bgQ3w5dPgJpbqzk+GYt5cRm6Bq8t4wnlrw9lVL7Yn3hCur
DlCQmq78dtrwyoVlFZGMVHtbxPmC7qQMX7Pks66rO8l4WLfK0thCTshh+BwsxWtPE4zRMuB0pe2v
p83b3ZLRBY+M9JF6M4AYXKbvn0r6Vo8I1zeXXWFEsrsk19JBC+T21FeWdaXacXzQ+i3m4qWpC7kg
aTkehFHXnmojvpbK9NbvlY1z25LRhd3bjPQhtHO/O4G+ONK5cgosk6TfbATT0vBCnHZa6etGmXen
Mq2TnZ7+xcuTmyrl67rLLBhGBDOW/VAmY2uSZRDJahr9yuq3mhMX0oBIbGc7nV14Id446H9EVs2R
GuBrXCFvjYrjZdMXgtUYUKOrZKU9pWidwzSe+PvIsYery0afv+wsBadlBHW8PLQnpHyfpqi/DmPz
52VDC6FqwYoyGHLUnroJTZrCcu0p2VjSBY8RgXRGkXUtF5X21HB3GAwfZUtaH5MtPrSl4YVQqqNg
HHqJfUmv0GC2pPIGmpQfA+9D65ZZGl+IJyWJPHo2i/bkGCGkgvZeQ5w28w/roy85pRBOWZM0hs2r
0AmNSgAomaMcwxg0bLTV27QwfREOp2aJjh5TTw4O1a5CjqUY8MlQ4xGJp6fOfF7/joW4FcFwAwJG
cu607SmaoCuutOsk22LqWxpaiKmo1Z1gSr3m5MTFngexaxmFvctmLQSUN2nFqOZ6c6qQ331FAMi8
1QeOr5eNPi/JWbiaZmmxh0jNaURK4kq2dYgoBpTPLxt9NtfZ6FbQRW1khOx+kbJPbO069sPHy4YW
DsOarNu91mOWvjGPmlPfQZZ7vT70kjsK0Zrr6ayvIdUnOZ72Jbo3utYcCtRr14df8hUhWKe48xSt
D5qT+WZ3By2/cFghSi2ukU6RQPSgdNLesCIkLb2X9Rl/DE1R/gF2syIrNKmqnGLr25QCIq2bz1GJ
1n04XXm1uUNCZeMjFkwvYt80fejkIME2fmMUV94QFie5k5Sbors0F4uQsXQwkXtKrPpURcaL/n85
+7IluXEk218Zq3f2AAQBktem5oFkbLlKKamk0gsttXEBiIU7+fX3hLrnjsRWKK6ldXVZSSkhEADc
4XA/fo5r7/ty+giyjGuP2Bhn+xev5C1kTFnlwJO99Cd0gx7dOI6JjHgWU9TBPfmGoJ0gXSZ5cIS9
DARHt+gwv5tYDHJESMU2/kkO8iFk7T4019SSLoCw6ZawrSzDuhqLpj+5iKfatUDgvxXGTwnSLjR+
YwlJ1NxmXMmEEH3FCL/jnn61jhsD92YGlZ6y7k/BkGddIfazc0jFtMdu7XclZ6ehWpM8cnc6d1c+
89Lp2xi+6KM2qlXfnYpoTCyrUgLOkeVlJGB0CyTjYFHw8x7blAOA0kqxAxvV7vcGemniG9uflgU8
bqLugOP0gyPxVJ65tumzUOprGiDnm+wX27FFisWeRt0WhD+gS6zZzQT8+rPuIlXiHTw6f8fqfBQJ
c6gWXLmZfv2doE/8890Rgy88h4yaO3H2rWhkYpxFxeFlTStkW7AVnejyqsboY9iarM8Bbu4jcq0W
cMFhbjFvZDETeicstnqN3oOHXiZN3KdO1K9d6Q6R197NAXkRvg4UqD+vUwMKbC8aVXfS3mr3gxtE
Sur6ZVwglGyiD+n1cyNamAREDEjCRTTtomp4maAh3QLggORZ+jqM2pOCQotnwhPowvelaHVSs+lL
HcNVrhQgH5sPV07Vhct3C4qbFDXVCqbmUyTaW8/Wd8t47VF7aeiNw2IRi0DrYDD0EmUKsl8+RBpf
ZN9b+BtSobigAOc6sekDXYM0B95pLa/xBl2a+CYgIXMElQESwRZonOVizrrSZb+f+KWhN45pacxZ
VmN1p8YUxQefqBI8NYp8esnoEO/++eibwXggmoYRO1oDq6eOxXwN+f3riUOl6eeh67YsirhQ4H9v
/D4LTDHvKNjTrizLhSuVbKEQ9tw0x1aACw3weDNDa3EI3HKQ2PyQxzcKurTu00yrfbB0L3r1ky2L
YzU1vMrJXAPiRVFmyrWa/mq6tfGuRG4XillkC5KAXeV5B3jNKXQf6t47+YV/q6w9dj4QN03zZnLR
ERzsH0C/dM+HIRlQVWHRfMVCLu2X//N+lVWztmNQhcfRDJABMvlwZLnXPL3soG0sZAHFzQD9MXHk
TCRzFSd19e1lI28MhPRV4ABtHI/douI9+Llohi47fSUu+HUsSrb9HQALtWHBi/E4Bz0ygyAtoHkS
iLtcqISK7qZSj/21HqQL9/WWaNBEHYUgJNZdabDncFfvAct+7fP67e9X6tL4G2NX09T5gD+Nx6pd
3jY+29spfLJeXFw5QZfG31h87EFyw3ZYK54PMaje5cNg0eoEHpTjy77A+YN/eAwzyMAF0xzjYK7D
mBmve/IVhCtap648ic8z/fcQDW/1nz+gycvRU3M4HPueP1T+I1qebgPq0ny6UjK+tESbG65trO4W
zcajp2xK6zI7F5/Qo3fFhVya/8aGaekWD5j14RgDVk3UCU1WyaDubHhl+hd8xBZeObS0GQOxjEeC
ap/q6pMh0xW4zKWhN2bMFYgWSzPB0CJ3SzXdgZwi+/2xufAQIlsMl0XZyS9LNx5Zo1853r1zstt1
zdmaC+NSE/jPM23KzJ7RdE69rBRItgivOAC+vhvMeCzXeR9R++joesWdXjhHW2zX2EgkEwD7xEGl
935RqLQM0G/G2yuVrgtuL9yYMnATI1J743gUYtnPo02H5ePI8UL1vJtJ9DtgtHGwyiv9ehf2fks8
F2pSGVfK8Th1a1og/utd/qKCNdkKL3YtAQ2MxNbrYtiVhoE6ya0714prPSKXdmJj0d5YQ3WbqPEY
VJO3W+rmZpGr2EHt4svvT++lD9jYNBRpRvSDN+NxLb1s9j6M+jMr/SumcWnlN9cyiXqD1DEGH7wa
TPISWAS6+/28f/3cJVs0V97SxYUSQxP7BUT4yYomh3PjgIs/x921Z+IFh7dFdbWDg4IFyISONfIc
SePp+xxF5Zbw55aSK7fOhTXa0s45NF/xdtY4QjVJB+syv1yu+Otfv3LJlnau5qQYKf5/jFmJ/rT2
jQnGdPTuwBZ6LAK9W8cX5gK2qsFVECNl38PE2BrsDYF2quLFe9tfK3Ve2ojz6f3hatbN0oEnt8Qp
LfyHTkxJ514PIUN8dA1ZfekTztvzwyc4bWK/M+dtWMKsRsAveZeEMUkKd60YfMHUxMaWycBqU0/Y
jgbpv2VmR9p3t8N8DT95afiNJZsA+UyKoupx9iSaeNdk7D4Lei17fWn0jSm3NB492dS4EtYHPa6Q
SG+TGS1Jv7fmS6Nvrmflj8YfPW84ekKkK2OJ4HMyTs0VQ7jgLLZwLuLaBZK78KLW8Tl1XvgGbU/7
ha6vy8aeNI0+//5rXPqcsyH+cIjiohaSFvgacdx+CiPvKZ7Wez92d9CVSflgr8RJF87qFucVKige
GYWPAc8/jV6H/pi48H6Ovv7+W1wa/vz7P3wLRctVEFALHQNmkpE/Kv6hGm90fSUUu7DXW5K5vigF
72ecpKjJk65qz3wIadFds7IL/nSL7yJWlG2no+GYn0U6IrV0aSMDf/f7tbk0+Y0Nl5EU4HbEG6EQ
wgBWb96Ga/zYBXF15ahemv7Gis+P/3BqMX10sR7m1TtMCCFfNveNCQPU7c+hEHh++O7vNiizfihn
ID+vkRReWpuNEbOB9Wj1Z8PReiHZF5H176HS59ArSa+pOlzo9ydbGFbcrxGQq2g8dN1w3oV8dfax
tPGQp5yOKn+jalpHRyvbqTyIyHfozTSeI/syJEW5z8EVMGeNsLK/kZ4MS8Dn4jlPelkGLwzZgs0y
c4V7cJxUh7tQfR5m+lR2eANDy/HTi7Zxqww5So/nDWRZj6tt/l4Ddsc1+irXl5UqyBY8MxoWlKEv
u2PtFBJd9hMYku6nqHqZAW0BNOvaOBkBFH6sRdSDH7v4LIN6F0zk2kV1wYC26pCGFNW8QjftOI+Q
fA2C1SLPW1y7SS6NvvGNw+hM1zss/iT8GRhwzZOB8pch8cmW8GpAjQaqb5h7zssPpJ9OrPUOvz81
lyZ+/v0fnProV2s5Bnl7HPwiCxB8gPD+ZZnLLTYnRoBMaY8TM3qvq3pQacxRGPj9tC+EsFuSKzJZ
xSuQRhw59Z/V8Ebz7oSsz76Q4z6qGAqA18D+F7zXlslqxIai31kNxzoO9G0MAayvkDiIpkTT7mW6
GEBA/LwJ+cjFqPXcHYV2u0LKBU7rqmzFhR3eYjyjkURtHXfdkcaQMZu4d5JYuOz3+3Bp8M25r5qC
Q65u6o6SDLspQhFxLdroyiZfSAcE5y354WyKgg1lk7dw6ro8rDpH1CH0XYuel7Qu8rto5QbMVcGD
IuRlPLRkK4MMBg3SAGf3/cEChYnKmP7Z1fJlXaAg/Pn5G9V1U0pKdHcssN+nqnblXbHgzjH5OF2x
ugvnNdgECkM8gZ4XfP2AMLyryiKJC3uQw7Ug7cJ+s81dTpEiIT3h3THS4DyddPc5H+21ZrILYfIW
TsYqqGYr64M9oG5SLv6qJ/CTqgy8CKV5/v15vbA6WygZogRPrw4fkcfhX6UvvkC9568wgJT2y8Y/
f7UfjmzRW2r1ivHpPN9wMxxAC3vjDy9DOJEts5qYpTEc7E/HgmJr7eBB5KaQnzS4/K/Y3AXHuiVW
a0Tgt2Ri3bGaZJMEvP7so+8i8N1B1l0a6tigwV28cDfOp+yH1erZtLaVDToIxqBQffZ9o5dRwC1/
vxkXDuuWXS13YOYJwQl5jIqqQuBcQr9tcNfiuUujbwytbJlBczpWSg8e5L3WrLHt8WUT34SKwng1
GAsw8bhSh1xokBiKK0nPSwawMWBi5kos/dodg+mjRGtaPyZl9cJSzBZvxmcAS0BU0B0VOvYbfQcO
kXC+MvELy71FmNWklFaEGNsRwR802lsQnfvXYpULrmcLLqvjISLMH7pjKzxpE6XMCDoN292F9VKf
aFXm9+hcK1+GZiBbrJkP7tvIdn137Fh9iAr/nrFrDcYXNngLKou5dUvlEEusqjFp0JuHPFpeNaBt
uOLiLm3E+fd/MFrXhhBx7BFPyKA/9OOYFdp/WTD6vUT9w9AeVWgjUxgalO03qmJZMzdXSC4uzXpj
rTlIDNaRjVhxLy7vcyKqPVOeuDLxC5HKFiJ2RnGD0JVohEHeQ1G4D5BGfV8MyKOOEb3xjXjfafmh
ifrohdawMeO1CeKWOqePYDYifjJEg+RJw4W8dkIvHKMtbIx7i665svro+/WN7vwPYTvty3p5+3sP
d8HetkCrpvdbl0vXHZdmFzgvAQTqli5Nik9NovFa6vO74/lFZXWLsSrrLu4cbdyx8MChpb7MZftU
WCjA2j41S3xf0FsVkIwE74roraR6BxLULFdDFtpPSyPvIi/IagCJl6taHZe++CZgNpIOFV6g8xGZ
ACsTj/W1l9Vy5WC/DtpmTU1X0v4tj3J1DQcafQd9/WoZzpv8g13VjUNvoIztUaNPM3gLrebyJpoV
7+/w2s7tmymkfv22K2RVsYT47aLqRKNsr2jCucC0Evinru2THCzL+hSUimCbWGTCp6bMp/gswTNU
N90yn/F+nRrrj+h5HqKDiiiLdiCD4mihoE0f3ZnO6X4vCejbd3RyxH1DrQzUciToawNNzDwGM1XB
PSTaJ/RbpAspUPugrC+KY152RbRfjCafq9IzM1KnAxNHBt0OcBS1zQApaNRmmsTMLSuy1SKbC3E7
E5g3EOoev60z6F6SaqpX9HKQblhupqBz5gsjtOgxTHl+UAysstUtWhtUdNuA6X95M4xTYd6AKHsZ
jmi0jvTdsDg1pmJUeBaWDozxr6y0efEqX+tO7qRBk04qi1iLtGFxTvZad2jqUNIF4y2iXLseUF2r
8IQ8u6WPoNoJWRqzHM0ToynYnPChHet30Fgd/65AFU9OmjcrxBIHi0oWem0HiHDkFj3fHXjOw3Se
+Bolohda7wVostRt7kc8yFTuAp5QF4DVxigJerB1qQKdVv7sVVmtTG0zJNbLJoki5MLTwuUiPKl4
JfYQMUPLQ0njTmQxFi5PSkRSy65WeZ1nfBCrSaMyquxxAFAot8kIuc3ipgNIO9oPS58DAmBZpDOg
Z9sxdW7p7zifuJ+4vrJhUrS0+kRAIwvIRh2ud7VBJTbL/canb/xBQSQ+nyozJEGslQVW1QN6rhp4
SN+HswnJV+bZsUq9WsdrprqwDvaLbssogWMHiSCf1zVPjTZo9OIy7Pwd55XwU91EDCdUTHOejmO7
Lum8lkWZ9CFH30erYxyejkkpsojIeHy7rGEZJtUMrA+6W3jcgoedl8HOiqFfj5Yszk+bxi/rV3oA
ij8By7UbD6GeJpBuy3bQbz3hVK8SgKqIOq6UKPNIl7icwRwHQK75GlZxG2c9AHHLrqoFhDbojLZD
8KKWJU2kKYY3NNJSpJEzc5g1ixD1HqwbK0n6tlj4Iy8n6HelEiIO6w70otNgEtXqSZ10waJw74H2
I7rRjYe+4zwmAiwFusJ/LwrdKKduEZLsidT2PaRY3whHd2vOYjwtSOBuQzU25bs+giI0nYLy00p6
Kz/0NmqU3dX9rIzcTd0YqNeVyJX+hgoBFTtQUvjRkKAhjombuWcgkEr0WPBSpxJ88BZknD2ZYnT+
1wO9s4IE40FOgvO7qOmlgqyjBMBaYCPXd53ymvGxANtlcaga2eTf/ALqqw7LwZriSwdlBZetSALN
qSy7Eci1hqIcqABeHG/ynkN4Ev36I983K5vLv1fZSncHbxvVacBxVN+YVsIZo0hWLB+8WBTVk5Aw
y91SolfnvgnrWB6aofXlnvejnGTa90wBPb3wLkDIzyU4/MDANrGsasLFHdSimgaM5xTt3o0twylh
YavVHbKmBTjBorBgOx/yKiJzK4/Ffe1507PQkXYnI9dsiIT/jIYhK3DqnnwQIC4wbY2nS5CU+ZKs
rH1cC5AhVt1r6bXxuquhGfl3hYZ1ngotRP9qZoZ/mQTp0Oq8rKUE74vu62PhL+C+zXhQpwx48L9k
MJI2FVT4iXaQJAzjCsS3Oe48E0YSupdVww5ovIrViQ8htCtwKXwa5upe8tDVp3Kg5XNjLa2SKpAU
JlF76gP0UeWaLCOpHnndfcFHyk90YeVn3xKrXxsZCTBrrQLKGiDBIeHOW0ECetNX0bCmiFrpkvW2
nuVrxSSxD0tRrUPaU0HbJM+VA7+3iURx38yc7SHpp5MhJvcgt8a9Gc5iHe8C6PG1h8ounS4T2Xv9
tIf6T+HutWkpFmvC1ZWu9Shl4gx1LIlB1DEkpezyONWrrQhEV9GSk2hhujx1xQLsRjsMRXNjg6Vd
bpnsR5uQNRwgiYoeqXg/MSP1IW6Ut6Q+r3icll7kg1oSUf58Qwyj9wuTM0qjoGAQ6YSwkEMxi/r9
zoHzBLdARcRw280FeFD9YDIYpYTawNrGQ5kUbF2apA5z5p+aQsIXxjnSRpnrcBemAgDX6L5qPIej
sS5YkEDUa5CIwoj2b7sOrvoQLqXhCVwbr/eWtk2QxcPkm6xbFZWpZrFqn1SxEne3FgKlNw+Sgz56
HdFNdleTNT/rPeZRvXOesXXCVFhU2bDKgZ0qNENAHBZI3kePlDlNeeD7y8HzqyhPS6u9+uDAlEoT
AxA0eR9EYvybw29bUExaN6dm0jTIFg538WosG2N21aoNvTG8yflh9ZUFtmgKphQPP0qzEkLGNIl6
f1HpXFqvOQK9tdQuARH20NyTZRrGtBlG4FPHFrqw4Aad+g8dj3RxH7NQ8Dtqo3gAWTI2GJVFEBo+
j2HHvTIDFmVkrwuB90cC/YCYHeZ55cduQMjyd69Ylyfg224IWOwbUaFvWOvD3ObB/AB5FNA3RdoO
LNMRbV06gq9oerXkUDtIij7GivIcHFivPT3r+pGtuLJx1Bo1LGlJp0mlo23n/mBA3ljetCHIcDLR
a41LtrbLnMF7VcsHBbyklxIKaFeK09SALLsY0cWlnVD5EUzHcLgoWSmWAQ1R8FPTNu2UuCiAvYVV
P+X3fBTAR6DjC6j9Frak0gjqLv2ztHO0vmrAliMyWGnZolW06Rdwrg7W3iJY9vxd67fADsDK1V/o
KQL1CZdTJ09B3OfDnQrY0rxacQd730jfASLBG16fVR8UQMrOQXI4oX2AStHqeSO9CTraxcA5dOig
w2zWb4NmSBnTKvcr7HEYrXthO1Xt6AoVp8ewAUHcXhqcGGS9qC3SygMnNfitvKnOKuCheTLmfPwI
jGNNspqSKtyrahTLE9rVWZCti5ZjSscZrdIaRIZVWsXQytoPYVuppFynztupUA78di4rtJPwPIh5
Jk3s4mQpfUPTaRj8OZtcjB1FRNWIM4zCtPvB48HroVnYfO9M0RUHFdR6OFjbrzjzesn7HcWl3UD2
vSI8sQWqRAfZzCrIctkvxQdP9n6YLKaHbkS4NuQ9B/6t31chn8wONPslslahdBpCe1NvbsMCXLhB
U/Nb5Fw7dogBXyhOS62b4J2/FHM2svVx7rEgxoe27JAH/cNUAX2Ay3RtvjCI+UB6SFcWimHj7Jvu
tgflebDP4SIemIAwd7JS5ZOjF0DSbI/6hhxuqhHMNAgWSc8z3FvyzdrRMb71hT81Sez3Mc36pV7r
3eyPjqYIAEqQ+CJ6anasmq16ADGyCg9Rz1HtrG1gqkO15Gr5qKAsCBbBtff4IzQelxF0t/FcQGmw
n/yTm0LdQgmuMf0+goh38Oj5YoIibzctX50eGSiWqlUc8Wzo4HFnGuKKq2PPtImvWXXHeEEwAUKD
fTOu4BiCxGyUA6NtG7GT6BLPU9w0fb7rLVurBCoGkb+fujKCg12D8KtfhrSEHmSfk11p4SWSDiiO
JiVh2ZMdX2rwCzVdHPytmtb7lDtEislSh8ZL5xjMn7e5hHR6NiGSv0PgSQ4gpMYZXwfZ72QfgrU/
zCVAAlFfQX2DOEKTmJbhnARtCapcO8yzf6PzIXxbdhCKuY/mEoLmNFIufigQYCl6KHGdeE+5xasL
yoVufCWCsDzDSil7Xw1SAaIkG/3IlRf0n4c1nIskkoEQWQMvTY7I4wegRwJWGjGBotXO5iMkx4Fs
g2uAQHSPWxkmUyZAZfou9VDOxCut0QqucESl+bQONVOpjBEXJRGCoaca0u4+aJWlfOYImz9EpZzi
I54urUqVslNwyBd/uu+GsX1lJmm8A7x7B9HT8HzORjVO4aEIBSmzOarL4hAZYyf4pMLxB1mQsXuI
eRCHezoNy/I6blsZPOui7L7MsJFvy+iBu3nCKQRP+TIXU+oWFtmsy0ETcrAtIFZ3bgiFPDBMP37k
ZOEPwWwZnGI1sCdi8um5X6tZH8YuDPAIK5E+yCIwJ9FMI+Gl99IOutgrMePlwdcV7Fuk8kKaLlG8
Tie3tpFOw6qy9J1uq5Xes2GGOpTB1VKCaNlymxb1hBOOe1Ofey4FOrYzo0DHl5BpKPQ+kE3QZW3b
xGofMt1VD6YwucxAHyTsTtCa5kcCpabmvuvp+doCkRa7bVqfLW8ZIPXLCWCLhb71C+e6L+XSLe5d
pWQX7iB3IKYDXg2+eEQYo+NvbcUxS+DlKVuSeplX8Sj8Ae//SZWrfVMTaT9RKHP5H2cnenbrlS6M
/zZLbyaEhXibplzVJN7FhSmDm3AiuFmVgQBcajwygUBZrxRMU54uaPDKiz3yjJcjXujaORnv6k4T
dwvy1YEcaiCh5H6uA7GeeSgHdyQDrVqIpEEQAO93TdvUQ99iDYqXVQT31KFf5bj6s+ke7IyHOl6Q
vLH7ZZXTgGSDCHsIIopBZtCjk96p6YsV8hV9Wb5fV+fmzLIYSO+hB6oy9UVH7UMEL+lnOQtC/jRr
4tkUd0c/QQe20cOrcKjdDv8BkpmRiUbu86ii8Te8y/i006Hi7uiRCJgZN41UPc14j054IMx5eRoV
DblE+mTx+j0DV1/8gcGhVjLp7DlQi8K28ZNSLeyrhe5pe3LG89dTA0eEPnNPx9WShEHTjdB+1laO
iZFumb7WEwUBE5tr+9SDEPxZ05Uhp1HO5Zp0PCi/jGUdNcdAFOSdrIPYT72R5GBloAtewWaAH0F+
PlyBV8BHqczMZAx3HdjLo79sC0rHk7IcnJekZ2V0CKXnI2bLCx38FUEI1k8s3vp1Vi+kDCskIYDz
7OBW9Bx89PpS8k/R6pAlWEY34B3cryhTDdKfqx3yKdQks2r4cqWL8kK9atsXiPnJusoN2pWgOHYM
w8ZlrqJj2oU+B5WGb19ps4pDFLNrEpYXMslb4vyWWmpI09rjjEdWBh5SdDPP/b+qSv/5ef4/xVfz
6p9Zue6//wu//mzs0lZF2W9++d9vTYN//uv8d/7fn/n5b/z34at5eG6+dts/9NPfwbj/+tzsuX/+
6Rc73Vf98nr42i5PX7tB9d/HxwzPf/L/94f/8fX7KG8X+/XPPz6bQffn0YrK6D/+9aPTlz//CFHF
+s8fh//Xz87z//OPXYuepq+oG/5zrP/5C1+fu/7PPwL2D8oCSLb4MY9isNFj96ev558w8Q/8KgyJ
HweQwQnO3Gp4yvXln3/Q6B/kLEwbCXQBQqXvDLjqzPD9R/4/GI+5IPgDKLWgw/OP/5nYTzvzvzv1
HyDef2Uq3Xd//vG9Jvq/adWQ+ZDzoXiz0oAhUxdvu7XqcmDEKyEtC6vTu1EW/t3CSVKGsTuApiN8
LRE0ImaQGdXjF6Xjcrf0aJ5YROX2IHDPQJ5KEwUSIVBct9UNX7s0WOPDgIg9FTZGi/DSvVOsAMMY
RK4y1phXHJTGP6z3v77WT1/jDD7YfA1BWRwIxtCSiRjg5yxxS4pmcufMA8/l8lhJ+DOx91ffnIIu
b3bOEnOCBvoEzQFykJ2hDzX461oFsg0atywzFR+SKX4XIHo9Da6IErWEUPZxXyaJqQciHJMYTegp
hqyuFF423Yvf90BgKRHDhhz//jcN3j6aY194PJkXQh9Ci/i1juuPFe38NJC3dYCqnmZelywhDffB
1D1jcavD2IgjbjF9BcP6HX+0WcsIzQcBcvD4Hy7Xn9eyZJ5Yy7IM0FmPFOGs7XEa8+VGe/RzCGqE
iLozX8twcN2KB3QYvlY1xzNO4F+u85LeSwukLd8sC0EgEnoPEx+brPcGP82jID5idf10WoYRguv4
gnauiuNM0ObqFQ3ZzethHcxDtTQEQnj6buRefNsLfuXAfK9Sbr8kLE/EcRjTONyCLntddFB2q4Mk
bFZ3O+V4g5XxkFah920lE88G6H3skaO6rdACk4xh/4S87JTYefSfyFJClnOGvMZUdOkk3affn+ZN
19X3AxHFMS7sEM3tlGyRHmELHqVxdjwJcFllxOPp96X6fiBkxXqwe9iDAOWdH9ePw1j1107kuaK4
WZ0YQNSQMRrEQbwtKaMsUOZI5/CEcHFXIk+TMRulNir1Tli8Mw0u8gT1AmTfx1H9c3PHpgl3DFC5
K4vx8131fTFiTrFXnMf07K5+Po4GiboeOvc8WQLBbyEio3caENjBAk/FzRGQS3OqmyVMXax2Lrc2
AxWB2X83+Tli+X5arqGBf2GxIZx6xGJMRzC6rTDaFqeZOQTR55rvYQxRJyrpQym854Z0flJYxm+j
Kr8dAARNQMLVZ3O/lkm1FsdWU76/skTfP+/n/Qop8iHQvIm4jymdI4wfimSRsYVv0G2NFH8/7ULS
79rAod0ZafKH9hHUOXsTYIK2BDS9z9sixb1gb5VjFl12YNWez06uZQ2cSgSb9MYJqVElS9CtTAf0
WId7VI1QpqD6oyvu+bz0aYlH0IktLp2Ya2+6FYoxUq7m1Gh4UN93aHdA3qCZoWIESbJ5ac0pXI1K
a7zFvbyWCS0XpC1CgbTE1GC+Obh3mPQO/ULek2VMQnTcmJkFt7SzIOKY+3ffj55ba3rslITyjK/x
tSJxm0PIJVDmGW/2XT9VR93U5NaeXf6EXrakD+Y2zc0E7ZIQkSwUj6oslkH63YkuZftA+LfVOH5r
KxEfeAQqm+UzAnd+OwDWIztrDyh3eJmR4gQigWJHJW1Oy1K9Z6GtDs60u6pU+qkFawU4Ige8CudS
J7KOPoscS/rdbFmw5kcwzIq4jDIuQZeEF56ftv2qT6W10WuAZPGID/ZiDHFf9Q7XEBisk1oHt7JE
FTj27cfQxGzfcwh0KK2REBJ/XTlI/36NhpAbRlkUtxA6t7fQ1GrtDDKFAAB/v4mmtrvzch+lLSXM
YVDdrjwzgZdTeMMXcijypn3VSYvK9yxej8xeCYt/4aMxmwi+mYRhHPN/6wlx0ThwZASRHZzylE3R
E7bgW91wtOms0iQxQz8BCmQo22KZoQPrITmbp8NblN4Co08WhS48CUV01d7+zT2GPkGFA2EdIxz1
yJ/NLc4NGxe1IK8iwwjCKXFq2ISyACETmPDijzRfnnQMbVJS9Xu+aHMFFPYzVOPsEkMf/jmKeRgj
hPy/lJ3XktTKtq6fSBEyKXcrU76qfUNzowCaKSnlvXn685XYEedM1o5FHC4IGpoqtSqVOcbvxp9a
k57UwN8Fg7zXVRGhB6axrsCq8kWri2yPAlfznbHVoUtYof//i8QwOJl0oWtER/0pdUyKOF06nc1m
xojnra0FZ2lF/4jFzfy61CYswtF1EE4TZHZh7+rGfrcGT0VQVUn9b2JObfOj/rH3GbiyWa+qzefx
Z4y/W3WzsjTK/5QrqWGle4rsdJ+10Y8+yeednsB9TrSuXjyX6UNV/FitwtueylH0ROdZ1am7H+dq
nt0UbVbCxuSQ2QrieOoule4WPjOz+1sHOp1lCuzp/Q0M5nZ5U6SIw/Zaw1hGZ80wUrbd2r0QB2Ge
c5uhOnrFoZgqiRvWirEEDNgqwmHBEWkvcCpUSPUHcBPRj1P2nrLplTIqHt1eLU7EVSwBocV+S9kb
OglpOGOSEB1dGpCqGrn5C9XUJTXjoHAIKHBb/WMss72tEiK1bcTWIP9xGYXkVyBcgbCYQmN1TuzF
Q7WcAME8vBHxKbNN1FBxeu1i99pOVRr2hK/5Ujk78IBP2xVnnUlB1MQHJeIsnqOm/ogT2KRS/aJT
Sj1FY+clHN+7sYGBGOYhqCsj2W3lM5RhA6Cv654ar+9zRy5REh8gfSvmw82Th/NUBWpcCIPnMFf0
U+tKEPNiR3i2doPXsme5+IbVMP9Ze6X2TMJIrI4fm+lpGYspsOwyC53IyAGw2fbT1lVvQNWa7okk
6d/mFNhfgxgw4J297UUdhwrGgRc/MynqBV1zhbQg92TV928Vb1MVUahDu+5ga/ypaY29POrPsexI
v7YlIwU67YZx9r0CJw6sWdxWg906K9ZrJaxkB/qheDGHTqC5w+xD79n+kMthp8zlEMhmcIJal9/a
OjvrajycTI5vD8+P7ndD2YaMll85qOMmbGX3tpZyuFbT51aPV5Zuwkb8qvVy2U8w12E+Ruopc+Sl
Btk5Iay1PaOmUtP74V0laeoG8ndoG137i0H8j8FD2zYkAKFtzTSEYVl/Wt6ZSTcpTafD7mariqCl
qMMY6u0Iy8Dn1HuV1lqBtJIhmGLG12wtQCYLA+2Iqf1tT77rSv/YBoRhOoam2zSy4k9/vzvoQ5SQ
T+SVcNtWmZQPg7Ooh7jv00CrCt3//dzdz9QKTo65ywwE0nXzL93T/3pTHNcG66VxB6j5Q6ynDpMz
yJ6Gevu0Wr3nfHdXyiwwJ7PwarIAUffEy719e9puyUqsnaX0xv9/i3M/OqlPOdDvrf0fRWGz9nPb
QAV6w733qt2qDwvkMP7WjAMKHI2uk+A/K1OpCmfFeMbkBCVZTmube+gP2ptj0+WVi7lry+Avh8h/
dhgOoAcaBvzGHKWm9e8jVBRmPA0rEp+t9CzzNcUlwcYYZ4n0sSQmlM1AnHHLE6jXp60WQkZ7XCpu
5n+/ln/L2e7LGFRGNYVp8QfH+dNdZeCDJ/CcS6mW2QlmN3X38VS5ewIdDI9sLVLa7jfwv7/pFmD4
7/UKGmQD8FimuOM491Ls/ynZ7d7oDTfpDa9vluyguGZ+pcSvP6QojJ0wnWfVtD9x7KR7y1V/6noG
R2v1nOgEPcicfLJqEo9/uab7Tf/3NbncCJAlLHKuyQTDf19TQ0xzPQvYIX36NhuFeUrFEC45p1Qm
CfdNXeNYpXq6h01afUj8fT19RsNS7US01kHckMEzGb2/bav//dL+F1DCFdTyurDvGM9/ADxzo7rt
VAjDM+auu8i5fO7UI3mHBeCAbQaT3eRhugx6qM7uFRAKOdr9URel7vXQQoGRjp0fF/KHPaRlWEXL
EGizuOSWEXNeq3cWjT5oTad6x/QxZV/mL07vokCIyWCQPSo/qEqvzPLiQGoteHVuIiKryr8ti/+s
wPk5XX5pbGaW5f6xLBKWGu2iY7BJ1V+03P60C5heQArzjAplJqwrJilgKDTw/cnABmy+t82Y7KGK
VD8X9l+ejf/1vlNVgUTeYUKAyn8viWwYB4GBj/s+OheGT+fkXvAwQAxJ7lak7NtCe19pwtY44Vyq
1yPBY/AoKWcvkirdJ1g1Aq9wcv9eS8XzWh5a1HnTyuDT3KyPVeSo54yBmktrPxgRyJzNjFJbVQ5V
nH1FpfijV2BrtydhgCv3XLOs/rJV/mc9DXJogXNsYIvxZ6NhEVpQuIpteN1qmmfLtl9F2e7ttKoh
POPd1gsWKG+Oi2q+/veF/W/s/775AG6g/XAs8F6Q4D8+78q120imGTjUHdJz74tzayO297SzVASo
Ai2vp3L9Wx3/51sbAKYsMCQj9t0g8GcSSDSUdF2JJWDce5ADZIVTVGAvL9JfUcQxvrXbSJ103763
ErLIKzITtadamgLdCtjgkowZkMPqhp3afHdGO/KmerX/cqF/DODdQCidQUWC22OxaVp/rEFcSUMH
vwXa0qi008RR71t7oaafZqQ2qDGufaepHqKF8PdlLRPPSJon56h7qLH/dJO9+G0+P0SgDw+tmb3U
9tLvG0dNw1GL91kAEPa38ki3/wPHMzTTpYtXLfZ5jro/YSLY7xJJV2ZQGOtFWHbXTEGZ20ZlR5Uy
KjujxbCejfFuec8GpbwY0tzPU5LuVCR2LUe1vjqaX4tS7jR1UXzOh4VpwfK10pvWW91WZZczX4TW
nsVgOYGtVk5wr9GxYcLSFUbYRkjUIjS7wlH8OlofTEfJzq75ybwVVARJ8gtPBGNvjDoo5PKG6h+V
kmm/jhRpOTXx4szHNqE96Ob5TWPGbZC0yT8xTLC/dM+mXu8TOX0A7lwXJTbwWJmVB7faXYu423Xd
eOzGhimDRnXJ9e7L0hviMkNkXyyHiFurBUNZJXvZ0o2mP0z9R8yOIbRTS0XJQN/a2Y1mNr8sU/1d
XdLlYq1iehnHWgN8kIrfVuK5AyM9mL0RxG3/4Mi4vix54npOS2VcWQyoI+kuJAolzNADPUiRzD/r
0ghani0IVFs8DpTHft7az7Gdt/6GLyJZTVejumm5iTwhps0i97Jr3PYsM+VnpS+1X8VNFth3rKbO
yhYpWsMAy8zpEO7VfajIwXgsm7cR5vy81TWVWfEydvzyGw3KGHVJ+OhQ+FjGfin28r499bosy1AB
2fWR81y3/wgSMAN/qW+oeQqAaPRdVcU6WWHDCQD4rBrDORWsMk+2xT+9xDlpoaib7nQO+EF2wPZ4
EeY4eTMBGPs8Scegg3fGpXVRFiU7JHeaocimU2mUqKwjlR1wEGkApqUedOeCHqIKTaPOv94vc7Kr
MiRYM0UCgMRv+1KkLc1iBp98L+O6Lur9tTDHfc9IZd+dpHmKpxGqwHgRbtO/xWYrwqpbdQhIhszH
c8yaS8fh1E/9lee4y8X4Jb8Lfao626F0jm6x0OfTuP6so6S9KHHbILStPTpR9YX+vz2ObrzbOskZ
D6ZvuvrB6ObyadvBthuOjAWqXYss8qbGPcHC83mDRureuJnL6Ial5MzN5rb3t745w+gaWiVdZ207
3XGJZmT1630C96V11jFINONttZ/YpVVyDi0nrHQWEUIILyJ3ckeztXoi0uazNq+7RiagCPffGm3A
fIDRZp/fS5S2G5zdJuUUqCZ38KzaBQNUHDh1wTiIScnCQtFvkm067MHkL3MMZmiAflOo2WHmrkwa
10rCU0tsXt7SGQzx0H+obpN6qA7M93vMWVzP/joN6S/EOec4XpBNGN2TU6bFhbm5P0XRM9xmcW9F
W35Ydmb7+RI9uS4AR6oiyI2ZT26dtZTpxqkc033ZLhbyNuNhq0bTpWn9HIQMmXs5Meea75AGot7c
QIR1x8MWlVXkxsabroLGwfig59et5Rgj6sPyrrQ3pFtVQ9/f6c3iD2b+Ga/3Wi2m8qqsCvxMZ3KC
W+wJZ6/vbbdR3lWYSodu180aL3XEg5t1xS6PWnlJZRUWpBjY3DKxTu7OsMqvZcXZ2q8NMo6SEexi
PmyP+WovR6DceMfL/DQdtT/hs/IMxbYCW8TDRc3Ln2WLEm5Vu+r3T2MpiXNOXODptSdJRu2zda8C
Be+3VTMsmo98XdvrpVkGmkJ+QKWbV4bOJIdu7vyctLU9x89HERn9fnEYNpbVrruzBqySwnqMnOSY
pqp8HkX13sWCzaVq/tFRJXnbXjALBmWblR1qenNRpFHuHYrS7Z/cGGJTumriTzwMQTbKdztqG9IW
UjWwiawFL1KYj65UCar/NdtVdl6RHbKi3rNOU9+mN2fZx3NdXuMkuU6aFod6pLcnwXUzBzI6zim2
geTBslvxUClp7uMh3bXwhDc7R51rL8XZmo80C4qfdYl9cRZx1t10fEQjN+ROdqnUGYuQ2iH1R2h+
myPKyPtXslS7xwQhU4D825/MMn2RNVohtGFiHab9rJMfGlnO3qpb1hM8L5TAy6THqS/GAs3ilE+7
2MomvzRXhVj4ZQ1JLGIJzRmd9a+0cTOc9/dNw0yro4MYp2/NYqenzbqLphaLcCPyPSqrfJ8O5KQz
qn4ImiyrHgV8q5Ia8X6szAgshsyNQp27i3CGb+A2uDTq9AWZ4l3GUwgG10chbhSocLOvLsYK7lYQ
sXpOnffVTGmizPyUZFRcq8w6v5YWUFV86oc51GchdoBe2m1tkpNcNOexxgNp+gmxKAwYx7Mkomm5
GuXXEd/xXkEPT0ENTbM2kP9dVJ63fe7OPByrmEahSgbklZoZzOsyhF2vBKkxZv5Sa4qHsWknmfeL
ptM8bM1to2WXWMgpWJTVgQkipkpZ6vViROqjpvFQ52b0KNw89Uj9ru/P+ehpNUqzXLDhbsVqw1Bv
dUynk3OX7ypzf23bsQtK3Dt8xOuTuqZZIHQDOK7PXuJo0I6xHk3exLO1kJ7yYiCK5WmG8i27H6vx
Nq4zEe/18Lq6QvcHPEnHwa4Rom1D1uJaBFbL+aks9EcmsPOMgX1HA6UjjzV/bXt/3KYoD9tVe4kd
DWD1A4YOC5I4rfdzokqbzEPR9M/2BHVREiDyuysDeLFJnrdXEBxDk7r+yM18DM2od15o5s9up/5U
O6V+xcSjXxLNLB6Z4LWVA22D3NtGU35CMczxp5hnNNRcq5OE7Z3WSalcM3wQDxoH8KwU4YaAbITL
dh2TTTPFVIVTG1+dqsNzYKFXxpf1Jep6SKo79DyOzsnMheJjn1F4agtnd98tazOkWzABq/EwjzHi
ONGhMQdSNHeJyiWwyzKpg0+ZAY1eTVAlMJZ7SAk38u07IIoILglBZvy1+rRa1X5C01J7y9L+WDU9
C5MIoZycgdMLC01htKYXKMXsQOBHQqYIjFlMcwb9qaEY3jB47tHBrPto38rhsS9kH2iFAAueF+Wm
G+3NXJ9b2unfrDKD6Dlfcm3xhm5GtG+PuIum6bAh8VsxsWSz6yMfHv17LcJZAbHnrMftG1apH62I
WiyTFZmks4kP585VY9V5x5Zk//48k2FMzpShN7Sq88Gg/b+XqHsgfsLZ1l67bXUYkAz0kVjx2ZaL
VytBbfXId7n925lWZ2LyeoZSrtW4Kwoxkw+I7owgp8yzxHJubUMeHNCQ7aPtmJGgWtIKBAs/WJ1e
OZndHDSOloed1U97l54nKBLxfc6HPUq67pZ12atbds0+Yl4kRAMCMBqA4oTj5oZMaFdVS3XkLF+D
xFw0bxX/g6Pfb2WUzUcpIFpcGNUOeZEvEkd5t1t0u1XzmZsC1fM8Z2FtaDlii/V9qZLmHC+cxmhb
kpRDe0PtR4p/X6nNr0Kb2yOpH0SyuXR9QyvA7R3xTXb2c7eO6i615u/bf8l080CYZ+/fo789wsxT
0MYUcZGZkB2ljMVpq7roGFevr217RwX8w9EjWOk6ZsKTnpWPY7bSStJwbq+oOX1xLu34yPX31whN
pKcmVbbXSaXza1SuXkH04B6RQLrfPhYHD+FRHteJskctl/moJdAcS9yVTz26vll5d/U0uYnEOE/J
OFxTQz6Sl8WC0B5oXLKrrDsamZGMljvosvEJ8yRyNM65HaiYcPxtKTYrM8x0ZabIli1KKCXx8bpd
uyk7zG5W3hLDJl6zbfZjrU8nVVb3iiEKUKN9E7NbnGwZQ9FBjMm5RyfZ6FO4ztVImekOCDAb13eW
+MvUyBfgF/MoUhx0v8s8ZYinQ5ZELCX7sglwMDT5gMzdg/oW0cBFVd6ecOViTdOKwbOznFJR6ocm
womV1e39rGvw2HXj81iP1W0U3VeLcJR7i/RcNHPygry8vhWuuY9UJmNzJNy21nuN5gmVMDR2qynY
gURX+OVoM7pknk5mFF22M4imQg3KvNhPTWN5NXEBRyVJzWBjaWttZQYCTo2lHL8SM+zsokZH4Rqp
3Z7YDiigqqbyvj+4Yz+nexH1DQWoDjPDyBWSoOG9R8sMmnlMYPH7HQRJvyv012oGJaqwqgWK3Y2P
dk+xa84/eUjG3XbxymQmR3iobalkszjRQ/deDad42N4OChVkc2k7yhdz8plBfq5HsiZlpz+OPdTm
vfasK/yrRsSo8NkC7UD28GM2zfE1rjFkz26Y5LJ8XBMT/S5fzV1sX9EMc77jRNEc3dptdaLmGLU/
k2ZxxvV+akxdO4+pu0NVoyIUIYF6ZjP2I6r2cLt0JxmUYzIh1Cx6zDXYrgvPNCblvZj4EXTZBjiH
MZoM6iPleX7CfWyeFjzijFatbllm3EbXrk/UAKPW1KfWbB8qXDSnKY2PA/ahV/wQpT+qPxf1m9vN
zW7bULejvaYm9cnc+K0IcMYeEQujobXuaSNZSb5/qllf8eLY+21jiM1K8Uwd2ezWa9+dB9c0d49b
Qy6t7uvkSqQU2hhu376dSXFL/VVMeRsaURaHrcLShZF93mBPkJX/2ZCYHPAwKctPmquSYpAl4tBN
8ejsazpmqwOXVPKBedV6ftnuG2XrfsTpstveiqero2Xvsp02SmVXYQD2OiFPem5dVGm556mKkkPh
JD8zdr7gbqiAG667nd4ZVrh1uhV+0X1iDB+daj4Dzmm37S4Yqf5rQPjNgA/0LJnKMDyroLlQeRKg
MfWPqm++Ai2mR8WeL0Xd2Vc09o3nuLAw9lrWgUtISlolBqnRmOLKBNK5jJ9j2lbf1QuYTurM1bKM
RzygrOu0OIKHGcx6p0W874fXrsmpGtZDaXUmwgdR/wbLmOJGH6cDHmZvou3eyJShHqkSBVtvEX8z
nco94PAiUL3MfZqNeE+LDupZacoOMSiTzQkcOtvZaIZSU2aPFIVHzMImDs8hJZIQv7ImpuWc9uz3
DF2HGZ1MH72IfJULdk+RpOdy1L6v7ZI95L0aeaqzfDfGXqOLiq1biemsl8iQC4W9aRpTGWD4716j
+ntugdC4aGAvyFIgFbTCOK14Ohi4oJ81Sqkd4vXnykZz79T5uMOQOIWiVPZWRFNBO2F/ZIvqta3R
hoQPKftGT+pDgb7asVR56iM0Epm5ftVTumZHiR2E8HwSqkFpq2N2ONG/fTS1PTzFc74Xpv4lvSuZ
ktVO2VxbNOWtPKTFnPpbqUMp2RdiR+va/K4hKsWYLrIjba3TKIp+l3rWDGXeiO8UYNWRD2M9MYLw
psxF4QMidq+UZKrbFwHZofFT6toFY2Ft66qqXX1wRRGfbXCKk+qCw7fGqS4G7JiLtm/G+Moaz25I
LbWrZSNNQr/4Sg5m/SpxKhl5Mz8zFtZ4VAmJYCyKvGAZUMtzZY8qCFi6vGVINdp28douS54xtv4Y
bQiRpE5B75tXTKb4sSrHV+Y5v3Q8xbU0Qip9PUySiFGwTnrN7xl2fPCWWvHwJ6nm4ztE1WBDwDpp
56va8o/U0gelYaLSSjauP+hfMvvCdLf2WhnGiaE/KMbiMjqa/WIFdRmD2oo+MLRx2btx7A9K8ZPn
Clsgwi7Y/3BylYTnJgX6TF0L7jxzQsY706WslOOLnl606YdlcJXMFKro3ZZ8P+BBMPkp+Vjcm7oW
P3XC+PxYGJg6mYBKO213jCqpknNZK/FZNp25r9X1fU3H++MQvWF6KPQ2Oea5/VbTRHoVPjO/dUm1
ynnscbCzkQrCBZz4INe7qQEXyWq1DuWAob72ZfJkaUR7D8eE2p+dmoPJkyphIgIAJK8TsSM6bghx
vD3KFibZpNfBVpWjmrDcOZTpUW9HI5SypdutiFiSvQFnmIwl1SfYJ0DI4LujeZd54MrojOSsHh2G
Kfl6o9pwqkV1QZn0teIT8/EfOTtHocuUVfPViRqMoiJ9dWW/7vR5dPmk8uvE3G8Rt0cbH7wDqQF9
E70wrTAL8WFh5jXCuRafUlVel1ixT9ItnVNy/237ctKdCWeNjb9sYT2urX421kJ9RhcTqs5oYCzl
KzkAVmb9IU276Noa43lxrqbDTVXbUQ8MGlBamvHrlAx09nZZBVbRWT52SjbNHoVFC/LcW72HwrwI
oOCFh+8Ye1DKeTdF3pB1r4WMIm7w2TEww5fMVKEy4L+b2Q89/jDa7ol8oFN8bxWTnvyzPocEFtbg
T5ObeLlhjCEGpgGocz0VTVcEY8tMekt/pzb7VNRvc5G3O9GDGZit9IZWYf/qKSZTayp26ip3glHh
lDrZ25QOg+8Q0xFG/Xx2zDUOS0AmX8tAzE35TFwuRmgTuhOT+L0bfB7JAN3XtlCCUtS33CgWLyvL
7EGdfBUj6V4MseTQGf056vVnTUsrr1M7cZC4nnZQxaqHMTK5DKzCzBz7QI2NR7fr67DI0JYsfXPM
LUi4Yb4ZWaqc1bZ8Te2596SV5zu5fE6jTEMD6XGTRemub9XPUZKGLowvBhtNlq8KB6b0SRmvfIOM
Fk8M833M+rHEBOWrQqLztAjJyUb1lOt60NhDtkNF3B6ZfEn2yaw659WRb65a1NeUum92jcBuICmo
7zws3iKkV0NHRcOQS5RP6/eJiZZeJpBJ2zUbva2aTKWPkvkiRHp1LJxek0WE4IyxLW8ofNeXmZyT
FQPWDixwXzSnIbKWK/rvdwwuEfp+xw5MtsAmxmLVCSgbxflKxpvh95VD6VHbEGMkl8zp8kpgKhEX
hf7CVLqf5I5aeOmxF7pO9UtXmipwe2eXLg7Gd8M9t418l4xmI+2jetdF/BlJ7AZkRawBOsPlAfm/
sk9K5darjrNvVx5krQH254rO89z3lFIV32oaD5PlQJtGUeuVCcFAg3KtEu2nk/xAUppdFkYHJlny
CJ1qH2qNyK/IBSOI1eF0shbZnq11Oq/G2j44cfNBVId9NCvBSiIumECJB8GAGADGmnk0ax442ijw
Eis/3GiIriShfFFeRevE/pRpk++SVQ+vO2OewnMeQN9VD67aXeO1U/fO0hD0UUIjud/nBVl4Vf0i
QUU5DCmItwoQhs391gLSBhMjv5FbMQed880bmyX2lqLzlfW4EPLzTY3QGLZJ85oXtJCNJKLdUCtw
upq1QFzhcSoRexfz4ispjgIrUY6La96qOrLP1PfNkyVmMNdEpv7qlkM4usoSyFIzHofUtM5qPz0k
96/SuDEeBRXKuTcpCel1p/Zj0oeTjSfDF2XE+BOL4103CTKxcNNl5BoEatFoO8fdJ65Wv42qEgdT
n8HrybH3MTBqu2hoJs7cEUqvif7pFA64lngMNxnegKiZ/IySmFR+omZGXbwTJ+SGDENTdkveKE91
0+55rJl8WMsne2K051QkBsLsJnkduw6Dp2tfB+tXLWj6ajlaj9qa24+OPrXXKXb2219lKiJvW7da
X7gktMzs+QHDAEN9MdOzWM/o9x+VYtYecfhXXrvW+k4r0kBJRE92AdpmgkxjCgihXdw6tl7qeKfk
uXKQnYg9gUrRq+K8Y9cshpditHKfUdDuIZuYcKggMAoxUgx+xB/3dpygsQsUOsarqBL1jgJ9k0ue
7evoSxdpTWgNEXoYZWGxqu/Wqn83EIpdZctdwe/ZEZAylR4Skepo1BhMB+I8D1Ut3jinx5OtTUHe
W+tlHbqJ4Avsljuwzx8xIxA5q6OgKDr9MFfGl8zR13Ozc0Svn7bfcmVOjmgOA+R97c7s7MHT0qa7
2vZk7d1q/KpaE0wV0QVVB+91/7NE/hsWS1sTQagkF/eezShWpoRalMlnq6nwFi6uQiQIyEGuz+cJ
8WacEx3T0eIEfcM6IjiGZWId3XZg/7ekjUMy7q7G/a3HsQzSDvApjnoL1LZhtlmhHMVFjMicHfg4
aK7cYix5emGAu/NSPKQrYGJqqMJ3RXZV+6oJjTnVD2n+XCpqwIyVPcasUSneFHwtpUyfjGLQA9dq
jv3UPmsPiW6dk7QELYAZp4crn5bW+TK2cxZEcfK1GaYyaGSRenlm5UHGDzwAarvUmdW4ejLJXm1X
UUg0+LZIBjsnpuPrky7D4Zy5sRokeWV7uMgfnMxEOxCD/Ot94ovCmXYjgHKgrsaNjILBF1ZBy4cl
9twXpeJNM7vRUiTJnVbE7E0NXVr3Kr3Qn62i/nCB28GgoG7c7u7lNx4sqaQc/83FcaW9XwZUgeQt
hqm68PSAHlqJ+CAJTNv1CmLPklmWnttzdWbkUIjjifLcaUaDMyufUbN+YOANLBREYTncRaQIVcsu
WXauQx4QeGLq4cAHSRbGt8FI4hOsxwvTEx+lQXB8NBgXuyBJA/9atFfH4buck8UzV84xpqc+0L+G
86LbYWyhkWxM5wdA25tQa5CjrKJAQnQFOakHKuT6izrnjwkOb7/pdpMp7fe0YR2Mz4CREdKB6HWa
UyUcKzKfetF/I1hm9lSj/xRZf7Fk/1PNLdUboA1tZWh9mN8vs+N+U/voGVvZ6MeKumt7GSLKD+zB
LO7HIadPlENa4pqu8hpVq5bBEzIxveOYUMragziDy+8zuTPlgF+sxy/IH1yctfwbhS4V/aMzTb1P
uspxxUUhFLEi+nXacKAr9hpjPPbWGEyAfl33RbTTd4y90q/c5bmSLT2eru1y1/SlTd+WVAfGN330
OMRwuDtvVZq+IuF7zqvkqbonFdYmQ2gN81dm5J82dbFlPRkK2XzG6ipvlV2f1zWBXrMt4BSiJmbd
SzNmHaQqI3cKh3SlQZ4MLieJQSBW96so84/OysBYRPaQonlep16eNbfOWJTMce2T0a8K5YdKUFuQ
WvZFTtm3BTUWohVoGO6bW6YfSpF9Scz82aWIQ8ixkHmSugToYMPad2XVAwY0WM51+6REoIIdtLvX
OhMy4Hr5dJYgJRU8ybPHKnJfCnv8bKT12RSkSYmefTwu0EnKCIsgIkdKGra/eH1q9GV6Rh7MeF7z
7vJZcZL4pW0gI5+W/oiQYXqm79Eek1r1UuxdDK0Qaryfe8oGwj+m5+1bEqn/RMs54tbhr6JqyG6N
m563V9/+CtH8GGqzU4Xr9hapGl0KQxHX7V/dquCg1bRvv9/BJN8rqAZX7H5/PSS9bxdd/fj71d3M
ODY5GPT/ffmSyDeIlGw6bH+n0Wk9d04g08Q6zsuMBMngwSYHQgbD8KgDI81z99kYWPhNYz44IxvR
TMHORkyYRPGDXO595dSfceCWpLfETvbLJVJfizEBOvl6UDX3LMi4XlCu9NNX3VZ/IILcN6RJwC5O
H2saP5UT4W0Zw1Yri089isDWWkV+aXrl0hgguLmmo4dPAbOydUE/OxFZU/2TKc2XIjGVQOmzwh/X
/IGwCX/SDedATgeJSfH8jYhiJWSDtCc3C3RCH87OzQGHXJw1vdmu/WjP5nwrdbcjji7yNF27anOf
BHH/HEkC/Jdx2eHFI49reO9uxGPFfPD2pygeLaUiucyOZn80oneJ83wnRXRGV6NZYBWRnVGJjWgH
iOzq6F8E3LABlThooO5irMCi4oOlzN9W2f4f6s5rOW5my9JPhBNwCSRuqwCUoymSotMNgjKE9x5P
3x+gP6KPNGdC0R1zMzdSkCwWyyFz595rfas/xE/gGvKdgjGwy0oUJ/B/fBTYtZtrDJPbSy2nBpDe
OV6G19pOdXy31lUwyMVcj0+0AHye6bYflag2rYh0SHKwG6Aq6mdmhfsgaVBe7shsQz4Fv4Fi2MhW
LecNefO222Xfyihz4IRwUuoiYGNLYB4UmXDpyAHMo8xBdBThTqxCRBXltUGRCF9F/6nmqAEa5G/7
ps+f6hSExZJYOFmwVyHfCNWdpaY704hvqfGPo+lcofnlx7IBgMMbwcChe49arlFIerdLGV5bczR3
TY7qRmqQT/TcLQq5X4KK7bitWGuNjpZoPgOhibOzIZ35QRjpSdSMYkPKmrTrPwIOBFWLF4K+IBMG
rb+KJWanTUqq+lH3UjPGA6ZC/bMVPBZlnq3bGsesofyGGC5xxWQnXmUjtJqlcqjqkL0W8uQ+CJWv
wxB+S5Ra8aIuWT1BHMfVqdhVZdcAKeTEk4b5I5uQR1yRREcUkxBpiOAcpjR/EudBxSjNIsa7jeL8
HJb55I1NnXpOcc/GLp8yUAZIkyj+cMfsmZmBfmNvVoaUXTjRq93EYE+AyyjUBS1jNn0B6rPs68AY
qPijlEFNUnN+JDcHW8QgHialfAsqfBbdDWWvCgESVGQqu2ciu1WXFt5Q599VZVi8MNYOTYHMr3PG
faYobtuI0q3iZD8ENBywQY77MJAPY5JGPg1WF9MKasXli0LLMKksypSeQEyloLDM6ehH/Vx5BYRy
P451NDwZAkGhe1msHJxiPhvqou44kr0vvMh1yq6S9hFGkolPLnsGvm1Mj8mkqxQttLyyyfT0aLKR
XJDN3Cfh/TJO9cMQTe/BQOJ0X3e3o5NrPnNAdCvjYlOlL14ed5LGE+O7ZVVvkF3iRcZsnrDmXCpV
YeUAuLEvarv7VvX2Ln2Dexh4Ye98Os5NW8/1rtC5uanww0YB4LI4NPam8Idpu00lTnSpEf8Joq5U
9AlAtoIXBWs/74VyciK7c/VmvEuUnsDW2qRxl6GJAIxKJSHYIlVAnujWGZ8oGOBQliRJeo3n7EM6
LC24i3Qy01Ea2ArH8XKXmPuEuv5oGkbj5mqOLyTO3uqaGTHmQWQExQN6b47OOXuuLqbnoemP2Go+
dWOh5ZNzamhGuhPIKjTpAgd7T+v4RTOUnzi1dBFGPKL6Z4eIIH0wwyR4VKEN8RlVH8ATfGiJje7D
bkY3sDtKn1FAz9SbY4Ufn7OnvZdKxiUBl+amMGlmQ2IExGqDHs0X2t2h8m1qL7NgVCvybnwHQ6Zm
k7tQhUqCHZnzemO6JF/trP2JNQ07dOKwJGbNJTQt7U6Ezt2kmsV5+2rgb54w6FLHUjMGsd7u+0UH
VzsdWGIRdNIz8WIl/Zn0w53su+409gh6gsWavdyEt1GW1i5Uy+IwUirOIj/p5eic9EzGLjAaSras
9OyGSQzdzvDYr+tjFuuXJI6fIqnfdZl6KgFO7upYNxhuiUfLGD5wpJpsttNDt/Ru28ZXO0S8pjuF
4zfpS470liOZpmH5oh3V4qfloMVupAXZMeHguOMKo4sUR7SV8/GShUxAmhJB8aS3jwVhs/uEbWDO
uufYQGufB+MVv9jiNeGhyDka0tAg6CHlfgVn/V0eLe+BRClbVx8jhUoxVQzpNI1rWgneFWQ/2jp8
VmY/Lz8TJocjq9xetcJXI1Jo49X0D8enhhHClDg0BDC/+SmIIYpkr49VrFVV07rWoGtHRWOHQcNe
eSWwxX2cZ9PFxM+9M3pXtlHwJEMreOqMddtYphmPVhc8hbO9HFYjs2uvXyK7S6+JKg8q3ctdWzOY
mtaPUAHD82LAqmHcqFs3s+a8akbYPm3/APX4UQdKeKOTxPiU9JNxjGJe0+2Hut22T00WuoyAret2
i6hVBk8dCkaI632ESjNcTYBg21fL+i0rYECJF0w5bt/L4ta4cPtwt93b9r1OjJwqhvT2129NjnWw
BKrb7cvtH117DlU1e/znBni3ol6uA1Yrd1uzKC+han10NEq+OMgjUGU08hA0i/1FCes3fW7y7+sN
SrBYX7RWy48hAoK/30Az83+7Byd3Pob1T+gKDKD/9CdQ8JjqUv2nG3SL9esxbA/yP9zD7zf47wfZ
F/Pokd9W71leyN6ypteSUF0OVxGMQHRJSEf15kW2gzzhddAYFPBT3hskC5aZekDampehWmWtMgn8
7afSCXOox0N0KkZBsSqh2vLhOkVmA96z7+9M2IjxzpJ0R6y5/Sy1wtc5PSt2p/8ES+WVC0pwUlxO
VmMxoaPVtEuWlKYLTdFjOOf9D21MnkVi1R+pIZjnlVb3ZhXolUK8/s+9EIL5qIyeKuQ5EI4U9Vqb
QeIjHevuJsFH0xownRmqTVZtNgzPXaSFl6GnDZEp9vCsoTq9KTCmEVvLTx0U07dsidhb1y/pylZ3
tWG+O008PDfBMtyLRoVsxleqnRjXKY4vZd4xP2jU7pSV8CaBE0x3qc3gB+0EzkDTymAlrN/c/qlw
zeZ5/65xOHhhSY2K6F3YlXPKLXTYddrU79a0DjXGsrnSYzavzPZ/bN/nySouvrsFEC03019VlJDv
KnXhqasbgAOZU/36ZW1emutUUoT2AHLdKXKRUDqPPOvR61VtvKu6KT/KIKC94KzCuUJ/Tof5oqM0
aavJVZYO4XFbDPy5+C3PluxpqYPGTWzUWusxJNCprMI48+APU4yLMb8kP1tdjfcA6YYvRZn6ugAI
UWVldkYg4w05dx2i6XXU9FiU8/w42ShlE+HqVl3xyiF5QgFXcDWWr6FuUDUEY+ZZeEU1m8lVIEPj
EDbV+xL+EwH8/xrkdBt/p/FVfnZ/kpx+gz/9f4R7WvkZ/3fc06n5mX0UP/4d97T+wi/ck2L9C4UY
qjlaJLg/DXMN+/jFe1I09V/mxljCyGZh3F/JOv8An4T4lyFxINKIVW189atZ8x/gk9DARBkYJVVd
M6WJ8/5/Anz6I05AmNR2NHrF9jfgt5l/kJJgukKq4uLdF1Ip2M7kFfAaOrAp7Y/hyi0pndZgW8R1
jsqY7o5VxXeU3T/DPBP+ojGutOfgwOwB2rWFUBsWqoHUKwcU0vzF+eP8bupdH6xtG5ZuangkIb3J
P9gvMgNGkeopJeaU3nOmbXDlZ2e1leIyqLmDzzyd3TGZrsiybKrNWboS3qPjZNfNoT50D4GNh6rr
zK/b89rMa9jjaU5rOsm71jVEO3Io+V/gyRYJTiwl0IwLTTpgwzlED8ad/SEA7FdM4mJbBjDhXMMW
gkO0t44SGuCp0rV7x4DOTL+18gMl/mz1IdzFeqftjGSkF6kTzsDjU4+yFMZ+TPKfFhKZU2ON/dGI
GoPh2C1QQOJaAJbDHAroi2rNawgtFIeIWt46ju48ikZxjguWrH3b6V+ddJ4PRmQ8DIplnELuJK/t
8q7GEwDA/+DUM/qWebRuxMQMJVtqDt4FoUsgU/25l1j6BO6UZrO81fmt3ugRRekMmT6U+WmMzH1Z
nZF8HZXUtF+QXn1Vp/Q8dA5aEJic53XlXT0Yf7EG679bILc3XZqqhS9OYFHT/nTjNVNkKxSE9V4b
WuYaA12yvi4D2HghTYX1Hx1G9gVDxJmYpOqCRfF+LAyI1yM9QhlZyTEIYE8VafNG9wOHP0+FKV8E
Dma5jznn3iyZBeLMDm5EMu3+bS24/nLL/juKbAvz+W8T7T8PH+83fjC86Kr5BxyklhHmJZ1aItaM
9lRmxXJniyS+s/Rih9SF/ltsHuYk7ejUPODAZnoEqNPnWH8H68jYJTrdo1S3dnqvADQqs84tCT74
XzzKzfdnMRfFQfyHTX3Q2wZtUIjVsl6uSo3qP6XREli4/Qx0E6dJ/VhiQz+nMLHqqT9t6t6gsjKU
gOkdYNfOzcLui2mPdxlx6Bc0cd3xL4/xd1smr6S0DFbK9cKHM6L+aaW31UTWpCngs51hHsu2/4Ax
EPiIKNKbztYZL69A/olLUik53dNcowFh32RJl3rbSzmnzFxkFOzjJOsOYf2gM8C2QDb/xT+6kvr+
zTi9PVKgOTp6LX0l8v0ZCWNncQijhEmzNO1PzkPGcxDdCq3HQTZyLkJDOQ9vg5lkL2QIcBm26edm
Ng9HFaMLCsVNOIkWEy29tH6ikfwUxrCw3ILYtnZG19+bgGy3N2HU13VoAFZGCGuyw7xO7oNdm14f
lvFdXBTIR2T4BfPKQQ0YuwmrlJQuOnrRrJKIF7P2Po/yawbR0y/M8XmZpPngpKO45s0lFqVx1Prg
rMlPEdr9YxsV2Q7yvrhEOlQj8OUKXZ2/vNO/G8//ef242rE94zvHVfG7y5ikwnQx6qHYm3NBDoHU
LPBZpNdua7Y6srQtff5Mz5gudVYfc4yPBDnJc0njm952T5WpjY5n+m2jzH/DXPyHjyHeZ3ZMXeim
Chnv9wfnOIrZFhkIkYIIk6NR0Nzp2anJpy5vZDGw5UzTdyuSI97Ip6jKzzNg4MUaoBQFkXkawvFg
tmW2i5U6dkOjRjdipcr9QIjJX9za+vpQflt7JDZtgHZcNBr0I/OPq3pqlTkxJmCpWhv+GLGJPxeD
ma9Y6SLj+pjeujYvMGEgbEm6Qf3WBsuq7DQ7Dxwvw4qa0XNTRoTAStdJGtwnhXEuGnpa6ZIRCuVk
f9nh/8Bl/HrnAYiAqbB1HL5/+ssNeOiBMFGfklMf0SOUGb3bsEOcdT8UWucPqhhudFX3CS7N99Ct
5Rnpd3c7p+3wt41nXZl/f/WkBmTAsFVHx+/7p13XsiczDEI1R9sAQ6XOm/h+0dP5pMzOy/ZV16v6
RZkSBMPzfNfpWrRXhPoi0q7ebVdfLrLPkeGny8jMOGYmJHjCCZydyqDYpxXRX0I5nsK44fhhoRMa
a+VoFtXf+HQsOf/nFeWYKjsoeCZWJsf4w1dO46mVVkIbrq/KEL1OVNzITJxnUz3pER2TGK6iD4Sc
dm+nHzbXpy6qzLX6nM4NK4zRLW9ZGHYe/Xl6m6NAV6vCRBwCkjgakDa1WZ6zubkUfV+fkzC9tKpW
XccqP1UiBq3j6JehHKxThaAU3DziXFKkK4Y+6ewradidNrO9EcfPQqa44RLzO3wGhmeZ/T5mw1pM
FYDkP9omiFnJ5pWUHn7TZyPea6F9Mpl6OsuCaAVivU8e0EdlRt8H1GqYVgsqHI7uZl1AaEJaeIrT
Lr5rE/gebdAzmhvHgblpovsKkrvY7uxbJr/+VolZK5CpdIp3wgIir5bEQqVt/FRPNv3cnDZ9Izyi
VqOdU0EPmpWeYYe9p9Wt3yqppGMc3IZcm36odJU7xvTKtdEY3aZMn7YCdSQZ5I5R3b3N/gcdP34F
dm0Sl6i9khel+EA4OOMCnf71AsULkSxyKG9TRzvqCv5FVTVv1DaafID7RCfpeXk3FulHPA+Vr1TK
PaY4aBbJeCQdgjIwtx8Muc4enPo7zyE6Lct0cNQphHyVRs8oyt9yOno4udL8sL3FBJ0oVLoSTxDL
XFQW37a3ahytW4gCl5y3eJyZa/SZM/u1KL6ZpjJdSyVQDx0tVea9LX/Xor2cLOJLG+j9BTqFZ0Gc
tgIAC3mMI3ldbyadMiIN6i9Gl6vDrnI6tPqlph8UFFVuSeINp3NmPPT5jjb4iJ0tygQlMHcfEdez
68ah9beNNKnnJ7XTBhQg+UtMMLRXx7WG4waNaNw7hzmwjad+mW7sbDy1UzD7PNm+B3STA1vznIFJ
2tzhA54axzqmvJK4lH1bxvEdwI3Kx1+6ypBm5TYUWPLLxI4ZwbcV+NL65Mw0GSuyDXytkcd+Q4DJ
iTej7cniIOteqdrwbfysbRIgVK4MpGkcXgZMfZEZIVZUStW3x+CCD5HJC/RVDvUiohSYq0PeJHTy
s5F8icDgta2/2wgN0CQqZ7xeK+Zb+75VkcmQe6xthlu1fUKwIfaj0UdmXPhkFfBgFvlNay3YUOsr
j4KsfLJUUGL04S9LRTW/Xtxzap0r8ktQLd8uKPl3bIr4fjPs3pJD5UXYXFDWgldZlkZ+3I6QSqQw
kM/FYZTzq14P6ildtHtoC/YpD5wfw4BU0Sr7mpcPJHoacUabsfD6vfXWmflzWTXOwWjlo5bM9n26
6+NYu0EjWhy2V78yc3BJebFDct0cWqOhLVuXH+ky3JVWaOLfsBsXDzg0wAqZr2zszrNHcQwX2zgn
VYhAw+CCLxrF1Ysc0rz2otEP/7XfVUvxxRmRFgYzs8WiRHeWFW17MMLAR9+0W1qyg0ZZXizCO+6n
0MuT/rVO7U/ODjeJlhW47pAmKdJrS5ZEGQjLFRUqRQyw1vnXqzMxFaoclMzlzMKXmvqLPkXRPclE
UZL7aRTfbZepTwsv3IsmZVCh2jZILeZZA+FoF+d7HROYNcXJifab6YXBSABX6W7FryTc7tKrZAD3
UVnuqrl8MqSEd5Abj3Mr70JlmK5ZSycq6DFL4Les/IjR3cHpwK5l+bft5d9WMiBtzBVr7dGu6MPb
+D373Or9iXhnFMVWyWMIUDjqVjLeDnE5JvutMEuy3ts+RJYToBBrK//XxayVS37XVnAEwNGfSLTw
CcIey1wct09as55nV2PHujrXXPfkI0gvaZOvLfr/+4StlVAZpBFhjs5rNncblykoU/PEFN5U4U0b
ra24645rk8yWkN5zEpxvXdti8+YQ2Z9Ku5NuatRMLGh2BnFzgglSnOsa0H9qDoEvlhSu/NTfo3Zm
e5JG5i9KobjbJRInznxshGXta0RUysB5f7uQhBEdIwNvdm9GB1xp9r6yFTB0+xZJ2CUetdi1tCZm
8N/M3vZrHD7MnTOU9qHVGFnKsPfL1p/DhHWlz8yTjLNPrLpQ38b0wFlq23+3HXMzuaxCbjk7OW7o
qTjHaEFG8qtjMEG7LEKZ1PLsAsQfmNAYfdYS8VEDDfLX29BPj05SId0IstklEYo4C06VcRsOX2TX
5E/5/D0BdRCUc/ISi+ULM3p5Fincp6Kjwxi2mkmQjnUYLOWmzxP7iFeBU2mMQIy8+vwSjFGLiNsG
jWxemyUbaJAzsk575z6JX/RwdG4H3Jf7WgT6g/1m6h0swrXDpA2jiuQCVBxSvtJXVFyzq2JaC8rg
zHEAvWChIIG1a96/rJuubWx+hDApKJqsZOcky3RL4IV5Au6GzNdwvsdqNfoWl42OiM+KEDkZxmy7
21obEpJGKC6DaR5ecBRzeGyyYPKBzY6EQQzUyNtbNRgTTkyt9EmuCQ5JVqOCZU3E/Ggecwe24zRq
6C4qiLVmm9OdXS8hO0dXGE3Srwki28Uaz9SaTHdiYrVvl4VyJq0og3rGcmHyCpPjYI41zkgVhy/Z
wIgtZbDLy0Pm6B9Kooonq8k+DSwhMwOAtFDRna2Nge2Evn0iBBdw02TZDa8QxQyQ9QTJwlmGWAFK
PPSo45J9lzPFZKeYTz10+n0RN9/jcij8frAXb+nj4ZRU81uGKHK/yOV+jlMmQqupamsCYDDdaQ3x
RxvHUq+m8qCOGgIISdBOH06eqqDrjel3efaivpe2PRzNID0aC3qqvJ8Qo6StyueWrkLlWODUmU2a
rM4HIU9jnCR7LWK97td9ssIjehmC4CmbxKkmsBVeCaxZmYynKk0iGuz4zFuAr4QFGae0Cb8SOTLt
9DR9RV1a+VlLdZ1aaGwinV5k1C0PItBQeWcEmhF06a6CbIgZpYujc/Ecs+z2ugwV1sTmhJbL8NMi
JvNRR08viEwKn+xZGCdeffK5LOtl27IV7UN3kG86pvQXugtsqHXh4gfJsaYvsa/Nhb3bao3t8k0l
+kYzno96Mk2uFWmPv474Rju6QmXIWAknuhOVriIPwSCTIO838k5DHrtWz/Bx3KEQqo9rAh+GoRGx
p4zNfYYFyFrgN9PJKhc2tiiX5LCUgqVoLVZINBW+DKcB9aOj3P5at+sl+oQczNxCYxhedPawd0i3
87aFGNl1cHAwITUtqyUHCuO0rqnb8VBEzqcRDYjMCVU1EhJJf7VYnWTygkxDKukwwBdW/IArwmbY
e9iKMUuTrw4OsxAr60WQxOsPRnEzAY5phxWkFgy0IpgDbzWg0baoqnIj3W+bEzAWj0Aw7bC0Nirf
EosG6iCzaS5lfA0yNb/dHuKQpYR3Ia1lb7hfG66Ey1/0wM72TktuTdW19Wka/e3abwH0wlZAQjVp
JnrxtPsyzg86/dA7yTx/SuEZrAvJ1prZPu5lg6+qx5TBmZVO0hjdjDaELjjNfp4GzV2xxLegpAAD
9uH9ZucjqmQtbEQZp+dAL3+oBJHSgGSYTr/xBBMafcyEbhTotePjCCxJAyRNsW+b26FaXhRCTU4L
ytrIGM5hoLiQ6TO/4POAjFPMt5UkdaXQCnDda4+7TjApwB5yNRUsIJY2Gr1WBJgabsb2EUSdw241
l2DhMPBGJK0x0lKP3WDSiyblKtrRh+YiEJmEIDXEp7GNlnNtGLc27Z+gzUqSaqLvFfgpFdRRXPiE
aXKqmLLizVzEPV3YL/MAdYrY1ecpiG+12fxiTsFXJbSR2dCa0vZ5GQ3ELQ3mY+MMw1FvCfeUjtpA
Bb4JEKXf2nlz34mZKynkLRtp1O9MzKGeKTsbjncImOSrXlOx9jjBAFd9ITNa23HwOMCPoZda158i
jUK3YB5DHgW6PXyFOwEnZxe1EWNV3cY133zHdyx2i1WdOP206AUA6BaMPWbCEn2jHxq/iVF1tRLs
gItVSPcSFa+Yob33nUWjv0x7N3R67aLAFiDXzvDimsk69BWQh8QLEzCY77dfyTTsu6m1oIfCbaAt
8UlF+I4GdnqdurB1Tam/lYtmgkw3E29B9qCHlI5D7xrq8JN5LafJab3QnorWRBgTl4h3xTdRU1bW
wWzhanNQ0A+Fl1o1KjULDdpk1K9RUETnoQI+lAfoiCvbIOsP4J6QzVm2BBFjy9Tjn6VxgWYw71ud
X1agRO3FEXQL7i+OiWG8CkR1ZBg1WbDw13HitWPkqWX4VRfqpzkN7SXePD2l8LkmHHdegbmNtu7P
hmAHDOKjXiBpy/sSqxMUC4vPF2gv+N1M1b0uTN3IDG9yXTFgdFn0RjmmV1qQ7ksxMxSpmZ8vi04i
R7LHRvFI4+IzKRHSG+DBdjWtX9BYsVtxmEKIKPckzhKKlmsfsHx70HlUVkDVzkvlvGNTpZ6LY/yD
jTiORsOnron9KjXwrOCqjoyxv5BcauwxZJGHW5F/iPrXTNr3VB3daSrQ2E8oLA0nfrcG9cVeRzsc
rQKKFnr+p67I7YOOwFlFU3asVldQyusSdrbjNosEBbNEr3U+H1Q9m4/Ekvlo/7/F8dXEuUeRWWtI
6fiMDmkPhaJF1sOPC8jPx7pUMfHYmku4UX0F3zPtp/KT0256CajQm6S4J+pReJ0K0alWduWYOfs+
RSUzqajeptwBr5HR3ggaj+xq3g5t/qoMTkahO+H9isa9YSUgpgS3PfCA3QGxGYq322ygv0uwxBQm
xYl2LId5AAQ8lzlhAFCukEzwhJjsOGiYj4vYC7Ofb5sYhef4GcztwWqaB2xi+5zCYdfppeli575E
t7DabjRNUYlrMJ4sp3icnVO0sEr0+fJpT+ui3QcTTBHxZDvBWUDZPPUrSqNO+1NSkzpnRz8wdFtH
QZNIh+ey42JxdmZJ06BRnW+jMJ/rVq3BNshXADcHldxAkb0LAZweIdNHnwUvIZFmqI2CU5Av+T5L
7RO10rPVsQx3y/RFlfrVYVMK8uSBAvM2LsNvs2OOBzk65xpXeacC3wMNA4UgE7A0bNVfZISEKyhA
KPaSB1WIl0lLUp8Cf7BX4lqa3QdR9cnWfZ/mYcA+J4gI0FrEhnb80+x5r/KUdjba7jQq8RZHwa5U
HcXPJuR2zhC4RByL10ZvXzqn9BvBcywzc/WyxDkXCZmZYUhTPkaFVwmK+0KvP3RREj3W9ThoOQvk
5Kbv02ZUPPx/WFxDqrLIlC/DGByRWLqpEk8nkrdR+cuDrKObJkg/TYeABoIWnpokIjCB3IPaGrAJ
yh+9ZTj7oONkJofiM0x1giYN0q9LgXqz0/t+x6cZGWWg02NUlSembeckg/kQmsGMlh3Lpt40dyOR
sEuYWaQdU81UNuQaATr+oGDyWXLkvWab7ZT0zaj1xhPEWxwbZ2QTp0zIy/l1nqCsmH3mVotpHaui
wM2p4Qox6SySDsdSRsgb24BV4sAkToZ3m5Ysh1dKFC0pdoHA1Jjt5mk7KlapFweyOufjmfxTCftY
qgQVLW7QBs9M5EmVqGMaRpmGUowU2wg9SBFAFQGFxBu4VG8A8/oj5funrj+RfZGwQFq6pyaH0m6+
lqN+dmKr2i9pfVLbgDkOZ+V9MZez35nToUjHwTfC1RKRh/cpDgBCznEh2JgPh0hl2IrasFj2TqOd
WsO4gg8Y91NToNNWF8KOMXTZs3FLn9kz9EKlKEHNxGS8RWPCjLusr7Jnxe+ABO7tecUeTmz4TYfW
tKULgMT70xy6+0L6XUWvJmiTYt9rbgPuBz9D3ivHDI09a/T4lNkoox05o8ajawiH58QZvLwZyqlc
ZUE5L03F8gZlnQMUQnJViMMgepZBZzmFxMnvl2H4lqjjiO5nOA8jk5u8e6SPfVcZ3VG0aconniN3
aum+GQ7mPo6bN51rlWCq8mx3cXFUbeuoVA8EIi1HrSg+7UFzy7n6mJPqC8yhz8TJBUmyenfWFaBb
gLHJS9Yx8YUqklOkRJXXmD/pbMYPpS3sfULUCLZhckPMKjn36ZleH7hsQ6nRPlsfuWRFG0tSf2KE
t7L7RF3wtUO0C+IcWqC6JrObSwta22L1DZTuMvb1fJ6KZycOkksQ3auAePb0iRd4IJHXKtnXpcvR
93UGoPJgQgJJhG6h9ZPLJWBTQej9nkAFlo8VmD/PlxS2wIwKgMCFkcO2GB/YK0P0U+KlFRYMf2ug
kALXXEvsgwprtG4yL5/D7qaSKnHGNo9aSLroIwfkcLmkcv45Lm+KWsuTQL89B+cFHYAnRqFwjVK6
d3lcu3qUEYHSeiNCAfCKqthXF3u2BggW+KFpY9wqJmWNVejmLiGAwWL9Y+SR4dOuWUC7BU5acK6V
onPnFJQiea0p4P4io2RbPOTiQFCAwGlKo8FyrVhF5y7dEbrkTwaBIua9NRybYviWRt3PUDcf5gKg
Vl3KVwxMuIXM4aO0LoXF+lbGWLzUMTeO+uyVMXmIU0PHSVay5YxiMTlUkZZifb4vS6O6c5RR28MC
iDwLctoO8m6/1x9LLVi4JGhEKIqWAhYh9heAWuaK+4jdn/lxxFIVqM5ttHLoyNj0k9hpvbQgwJig
SfVcRc0P4pgWn0bxNa+r6UL81IMdxbBwmuw5HZXHtAKHVNXmJ9jRbocV8EKeJkhEe/mgbAJQi00N
ceErWdrFHl6WhVmi/NnY2KhkqareCLyrMHEB9NCfdSUTh2SwCWBNRuuUIRTHRKV+oLdeDopd38oF
zxVZghmLXUIiKceX+qOSp0DrR6znNms3xjw1TL3O+AjBSew62cGUg+NGZ5jM9rST7ZHhJbrS8ftS
609m1FHOBNRDeFW8NoQRjm7etcP2ZWhp80VPyVSfTQowmJ6Vy/m/2XFPJR4OjYiOCk+DWDksTW2o
Ow7peGtR9KdME+aUkjXI0+HcW/n9lCW5m3Eh5HPyHkXxCUfDvo6i8MFyrsxknrVoqs4laGTyhK29
rROTKfuU6rlu6Y2qAbm/tdUcNEm8fT009pelEuJcRoQ2teuXDEqVu0jWD9sPGS07T11yY7Q1Njhb
LU42UaLX7ZZNKThtZAjhc3TA0GVK89qu/zQIA7GlmM0xGRzjahC+ex0Txm211mJBGiek2Zn9pRij
0QVyN8YxpWKCsKokxPTw6xyrYmOG83FLFpcPXWvf4GA5szgDTBgW6VvpqhMJguDY0i/cL1PgjQto
pQF3eRKaJ1C0b5GNVJulCueLRWIEcHicYgFSROwN++1U3yPETfNqvA96Ye/aglwOCdAVo0KRn7T0
rekmL6cquToD4D8tm0eI7sgECjiBv1QFTOgPunqxA5Yk8labUw4GDhBCWR9SRY0xg9YCqjqjcLYl
6HacPmvs3ESnmN6wHkbTxek8lW/9UjvlH7ERJwdK3JQjzDLAijJGn4xhrEmMY1JexMzqUKeME2p5
s7N95n3YNKzUPC75z67pmmc2pk17th7/88mglCEa3HcqFEwytxDJa8v7kPCsac1xSvvgGAWmlLYZ
3QfSmGU5XdJhEr5B/PRBQvklRpyduv0BNVCndrK7u2UKqeCj+bR0Zo/hgiKvCIb45qjHEhvFGNF4
HoKfi26wY/RN64UdhTj6VYw5qVbcREoBfwsq27lFbLszczVaTaj1lVBywBYRFkT0nk0m5CF0UOFl
HekjlhdjxPCMUf8v9s5kOW4lzdKv0pbrRhpmwBe1iUDMweAskdzAJFLCDMfsAJ6+PoBZ1tVlVYve
9+bmNSmlSxII93845zsmspv0vsyn5Ic//qQhYANmJzOLrPSulPKryWn6Rd68aX6vHq2Od3sdK+GA
3GZR9CNL3ObOnkwr0BPzHM3ma5V14lbVcX1wRfqng6eHNjakn/J67zyPPzFs/Gs75beOTVR9pDMq
Z0MD+g+PctzfrXP4yY0MBq+xd1rnEevUp0xQo3hhOh5su64DRHLonzX9JluL9hL2URTbLACXCaNR
tLzCZmjcEyFHoz6RGVmjGK+MaOSrUNX3a7uASCNlwxdUWrovq2o3mf1b2ovmpcu8G32kdzdziVOM
JtTTYFyPcirgI4ioPWg1y7bZqrgSwr8YohWO560fQTcOo13cRNPdUPu8BTCt94PbdfsYFR+Uavr/
SE1XSvL4XJFLni8vM4u5caEqvCWZ8YKDDS/PPM3HxPb/Mvrez1ikiTJmz1FZrBVyNAO1CbSbCol7
chmBrqQ3a6K8Qaf3harJOjVU5ih1WImnnWRxgCucQZV3yhOm1JjmMVS0BDqr+NknRwnHDTkqRt9y
HemMMdbvmrqZWB22gmqa8h2xJumuE7O/cSrM6sy3gsrxe35682b97zgpvotOZLSCSQ7i1GKasU3L
Wm7bZAA+vggVJaPXgwdEBq24f1znZ5WKfoT4P0nlYS6T9E8UkeLYLRt9wc/jTEwy9AiDZRY5yFvL
ac09s1igxDOlwNROxg6cH/E3JUiARGISSyF+HJue6aXmlDwCgJhhTrqYjm1rk0zseS29WW5v9uuI
C1BOVLTsaZPuw8z70xk6Fmh9uOYOeZGeW+J3b5dXvOcaWuQ4tkhUEGXYV8Lp6mTzuMeh/BOPLfHo
eKmCLtYfSWhClN6b09au6ocOFSLIE/tmd6xaoAafMMDGW2Zh7AuGhDD3IXOflrGoGTfpKUbDfuxN
3TskrfW3AWJ3cMd+OibY6cIYiX3VVDFS9vndmyfvZoiJedhbMpvm/WSG6abtHfKsF/0Nc6h6gwuv
pNtnhh1GiQNvoMJjM9mgMKVxdIcpO0sN/yLt0jGc8GySX5dwm6v8wcH0fqvSgE0yp6/AgU2g5Tr7
Y6O75NNzoc85SrTQfvRKc9yQBAgq6SNmVXuRpozPIE+uTY3SLENS1SnX5jgvz86ir/RaK6VyIOQb
F2E3AUTt4Jf5PokbJlBSwKj3YSLPSRoX9/1c7Ui3Aa9Bashuat1nUzEs9evmq3WxVtaudu9bzdf6
0vQjYPkmql+Z3f+MhuKHUIMXfH8SGoFlpNLIPWrAyVdxdQZSciO2EAldfSvj5xbYyKKxwCXuEAuz
nCFalAOoQHB7HBkCbDEl/LT8CBoQsWB7o+yqfYejB6QbKqbU/tdMHFIAwo9qjHcxvq6tCzMGlRvb
S+kXftA5v0322hfhRkc9LNpTznIyz2xB60bPTfPtHJwhB3FZeHcAO5NNU4W/ybfm7VvW62WG+MHs
2+jequbH2DV/GdS+N89I+nMZwmVZHxJDU+NgKeBRBquQctlW2nP6YnRDeeeWzZfVJsfEz9/xOzQH
0iue3aSH6Dw58x5gB+GBOcCa1jajh6STX75xXqUK05wjIkDocyUwbNNAwjp6Y2eDwNT+pIQ9Hmff
fERnMvkW88lEoRkBBhsphgO4CMZ9TtrqZgKfdrd+K5Hty31EBRPpGT0Z+Qw7s4YCmk2pe6wZBh+d
pnvL+aw9Go6/m2riq0pMlAsX4+RbLPOHCSN41moXT/N/yfJfqUfotxxw+sWbKZ0X8lcD3PWILbLi
dzSojNyNs3R6xdyz/iyAMG0HGMJBK1hij6gn9QWkxRPipwksByICUhtSwfoQAYYKUTknsV6SKPtH
EqiWaRNAcD977aB6lhYioNrvdoapE74lzusZ1CVwzqxwngLHA7WTYQrdmMn4Z1bZ38qFy1ejVqXo
Zu0cI80gywFz6FrBrRdaUXXNju3QKS/q+7UokbBeTk6FcaeXvgIoh7i6MNFy+kXZHQX+ycrn3MDy
hgQ7Ce9AuhGrEEbveJvwn4LSXQul9Zhfr4uqr/8avj88qIlVibBh5vjhY2EbPaNJPjVaCte/751L
1sCWFiWz2aIFR+IzV4CDmARQiCnvc6hpfm8Wm7ySb2M7FRTV9tbB17urnPi9d8v155t2ivN3GIP1
E1uQmnSM++hkV1iHo7Z4XI+reZGyxBZETgyCuDqznuEHW/0SZ2LE6gTsay03EEB+rvfIt4AeZZT2
YSSJdtayGc+KNlDQaQvcm8LAAzfMjF3Z96Uw4XowU9NFD/ZGKwEGJdoxbDC48pVAwsU8pZUSWtkQ
fyU9oL+kN68cMrew8rNb74o/vqudhtR+0UyFesE20UVmIG02ou61Halrgi2gXb2v9alHLCrkNk5c
ZffsmKnM7HCYfiQZJ+6q3F1Ve46uPQH7aQHw98lB5dN4T0w8NTLj+h4mARpWSlB655RxBFiAj1wL
/6z7yX5Z2leq+RoBNCsFDK7TmmtU9ck+8dyHweBnsG5DNQoKaTTlBcQyo3XTGLfd0EyBVWoKDHR0
E1Hc7rE6DwTy6gh6lwOHOyY64JW6l+qnObUW2jETP0BTB5zIFcUz2/8Sm/4FmTYrwOX96mCZQC+B
Qd9lk7ZbH0JvMW9Swn5V2MfrVDU7Rc7cNiJHY/395QqUny3xZcj+gHKvz9WlNNk3XpjsUH8Q42zl
8c1Ulyy9pJG52CYAjRcab2HMabuu8nPAU3mauPf26J1Xmi5MKrm35vR+/RsjxFCH0uTF6kOmMwlL
HtCU/W7GeXJ02yneF0uaCfqJUWakLYhYC2IDIHhKVW0xBGMtyhvJvCmHrThBq6u1MyqOGzrzVyhi
4hhJ7cHuiyWCIqO8QxVnqzw+rA/aHdPu6hG1sPsOwIYaSTIB9kzT8hhkNadMmsMuVYNGkYkGkhdh
7bLW0ptnA49CyV+gNRUUsDFnslujsHQoIGssJlTCANla8SZl8dzjubiVHjK0uh3zS+Z1ctuNDPV1
PqYpxwERSXW7RRLY7CtH3jpicEDfxrvVujHXlJ4x2Dg3r70LTBXnBi9g2NCWVXtViHMSZYRMMPgL
1qcnrY7fLMJ5w3Q/D1Z1sj0/T0w3Hkq+0N5vklPYEo8bjgBkPCdLoQZxp0VbdkHGdpigdmcDxMXB
OAEQZE2ztHal5tQIZVAtVjO7HDl/reJ7hdJzJ+3k2nJkUuX6GIZ0uw/360/VyPOFiTnce6hLM83f
6h4KO3+29W2TFUgsDBvHrV1hTAqNI1KKx5bb82xW1c90AB3S1R9LRIphD0Dll08AH+84oK9zdgjB
oNfb+CXtCY+AdD7qxo0P6/9L0CtqZAl/K2fSnCGuM7HIpfDaZK56JhdY+25xFlrUNtUsA2Wvul+7
4KgvD7WTAWqoBWGLjrj300cnIwjM6yoGtqIVQctsdP1E4rLkk+SRDOuEd+uNWZxmLXUP62keQdCg
PxftuQCdeQjH4mLXMZNAUT6v3enIBcaEMUQnpHzCb4k3Vhrf5reQ1gBTmnWX9eRa75Gpcp2DLtlS
U9PyH569k6vXtFZY/3d5+Yu5sXXqazVxRzBjt5LoaBKggEgIbv16HKziXI6vg17rO9twxl09OJ9+
VO0GrT/VaeJtxy7sjr29oDkhCm6Yh9uoNFogNrF6m+cWatZc+jTNB6gsMLqwsuHJYREeF2if0ogi
pJT+tEsinxVjEqH9jKKfRCgZgDvojBuCa5Z33TqoIb6lVv24vsk6SQWm5KtijPWUzFX93WpFGvkb
HvGWqrl8L7Y1ZvDEQN6tfqj1IdgsW5lb7wQIoQsaKvCzWU3PzkcMFSH4gKYQUHZy96BZTNq8sDoN
Q/zk1cOtiHVzF7bsIv1k/DCM2NqvKlik2OYTRImdRxDzxrSgP+REPCCDxToKQOL7h6lr2q6rzMf1
eEm9rAPfAo5i6lj9xGnOZ75EStrID73ty6PW6tZdQdR7tQhcnFx+eYuq106IYXJ6k3TxKJZn3WIv
VFrqTkwna2BUvfg98qVi9pauff2kkoIxbnubSZ/ntdHGzTwIKDbaxHrpNuUiZmtqwL1da27GZPyB
Sbnc5j2FZtqNGcoRypGpVF+5rBFMOsz5GoNhXOROhzwbi7/M5Um1Xf6tnMQDe0gOSUH5G7blHyfP
Nspit8cybNro5m+5fDetX73GaTfdXMR2G0nHQ+noBX3X/lo/Yu5SdC/3yoxYPVHWr4oT6K6RrIVX
C5+Pxu2iP1ATIxyuZXUEhqWCIZUAd6AzbZSfTZcpNLYeZ8GZwfFbU8Sb1on+oM9l9zvyt9oATwuk
ywEk2CCWNGeaYZFyHjV3ifD3lTQ+I01H2d2z3Vlv/Jl5wmb0MfolEwNRTWk0q1p5N4Zec7HGDj+2
QRiWVTmPyG1fMmWxwh3ltC2QwSDXReDTNfnDnKWfLGFyMm4afOFFvmG5wokpqteGT+weSh64iMQI
Mtc6250GeZmg0CPGZeR1lvGZuikDI3TQVHxeFuSFn9MD40x0tdS5qVAgvrKxchKLXaJGaiOMwa2b
c5vLkJnzIv9eFJnfh4ajD8eiHRsIfcabnbOyYZznBiAC8Af1sREohuP0i8zG4pG9VKEb4ILmJVqL
13/JeF5kceNGMWwFfZpxTBBGtaiEV3naOhgC+bPHJQ8IPQPXBKI9q10Z5MtoJOqKJS4594PB/izG
UNxrAEfXlqXriavoEcJVY+EfmNu627KnP/tuF5cEzu9BhEi+HJKeH2T6gQSEwIY4I16i/MKm71G3
QbNtZcQopegDaPjd49TN7xqxA7tUMJEyPaKhoBk+d3ZgS5LS1rpMM1tSHlhjJouCQLgl2ySjeCK2
UN/2VmfvyYb5EArHxqyHz7bpbLumlnd9L3d9VvBt9SkxWKhAmaRXhw425K431BVqhH+e6+mtlTK+
oyQBcoPmp46f7TN+Gv9UkCK/oVxFx6bSfYuE/FJM7hbXP8Bjk2mrxd20xLceYTIeCKR4nOB0JLn3
OBlOiDx/GA6zqZ5MDuRbW/BNGMDVloenpdFIR4lwhulje5BpR9eMNNUMazpp9qprQgNBDOKcnqu+
TQOBHZBDiIOV0/UKf793+1MfO9EDXk/XuSuruT7VKNFANGliY1ioChwvvjc0R5y/daar5h85FcLD
YdQFcKMwOUuWEpqNfDGxvpg8mruGK5SOlRULOyvkgJNYDhkqtTHr0TB5HZIiczpDY3EPqTT8c4i6
5uySRa3hgTzXnl9eTUFE9DIHgczxrIedfs+Ps2IzZ8IcRcaxYWmPr2PwP8grhbcwcsXy+gV9lvh3
veTS9seITLyY1EABv6rtol3ilqewIjqKBbzCc7D4o5Yiqimb9uzQi29dAF8iXbrl2Pk1MtS4qxlG
71uDRDGhUGWXBfjI5c8IphanZglvWt+asT/qM1HgdeF9fA/I2vDLD6tDglDpspbDnT+ckWdCMGjQ
VcxqgQW6NVImUsG3YRV9ifABoWBxWiWEpR+BWVm4j4AgHjN9GsFTu+MxN8I3eFq4JRAICTP8beiQ
jpPJOE6e8zf1E+uydpvjbN43lfQeCq3eN3qPxyJFQB2J6L77YRNk97C+RVYrUFbqkrq9Q7/phWV6
zr0KEw/DyvIH5toPpBLe8wCZajMOxYkRSntMWqYKY/VHkxdVDgka+Kw4ScaMto8s3rNt5Jno0vYg
phyGHcIJePpNOfXnETmz1EYLjZDcfb+vTcFG2Erv1ALSAyv01S9G52aQb8Vg1QGCDxPIWXqYE5le
ZGY+Yv6hi0DwtJ5FSQeg1YvsvSWqGuiP7R9yqi/K1hA94WYVc6+Vao8T+Jin0Wtr17fCMbPb+oOO
+z7EKzK8i8xLeeGT+krAG2FYaHHrOBEXEOh4O8LkWdbuvcuU1LdZpzgaEqFlDpmMTnNgY/S8WnsT
nEOio5lFt39YR9e6AROZnBlfEuwg4apt13qOYDbkKUBAoYEu8ySBVIFl0iEhHo45cj7D/2dfa2TV
t+Ozq+eUfoA8xTB2+7MFaMrTW3YJecWpqiMJ1+wUE4cxnZZNiVWhjnCGTpwIU+2/+/v12806/Tyy
H9xNlqaDGnN2yL2WZExnPEZiKO4Y+/2oNQECnhoE9ScM4EbK/VxY6a1sq9c5Zy8f9kebL/eMUuhn
PC4lPcOiHVHm8b1pfQGoNuG1558qnzN0WawpQuM3arb6+5GD5Ej3jbJYCqV2eS3BAKYs+wKNadyO
wG6zQC6/lndZb6CIMOJuj4YS+J8tojsnkudJifLq4tXdzm18xV7os/uoEKvM+n3YPjnkeEH3ZSaI
EO8jMTDDMcYeZGcdB78pydZjtIVXcSt9R7vEi+Aqa1hILaPoEF3klohd9zgwJ+de2WKCeF8Pl245
Xxn99vx6hBB6aUhk9hZPsbzxv9g4XoB7SQ51PixtgVl5teObieecyBkLgPJB80+/3RgtOkGg56UI
WFaWgZ47006QL7lzNYsVfnhdfwAICpLb+m/NoKPZzeh3BlT3bpL7D+jknwE0Z+d+iq9eqOyLG03u
Za0D6AigiKE92noePZuSpPKg2L1kWYYwfL1y6wH29lKBInkMDLOfuH/7OYgSV15nW95MvF4HmFAM
1Fk1n4Q3Pzc96AGjPBvekheR1tl+3ZmsV2yo6wNxb6HOMiV1tgT5fPGRHKiHCnXK4uEqfaREMT9V
ejhU9B0ljajQ/FREB6zjAZFzirQOLAQHG7SJ1htbc5NxUvM5K8FqfpeBSB+uAnz8YZz1q9VlbBQX
PXOL8seZPwCpBB4ewHepSA1MdVj7cZQelQhBnJWntDOgKKQJqxPGANuxN/KT74x//ChCHcl7VArd
2hKX7pF4gojK4I5MVU1MgOQaCdU8XUbbOlTAl7bzPI9BKOzmiuSd4CjKezhT8dHy2NUl3nxcZwVD
4xj32N8e2PoLIFvLmxiarE4HAEG64CbV0oQsFoQ09TAZ+9Hu5QVVQnKbaduQjKAoG0vLPoXK+rPW
WFqtl4d+JE+p0huCbLwu2ydx+bCOEWOhkq0zVxOcbibXTOi+O5q663+wRGyPrBo+EJQs2DmHOSJ+
+p3Dfg7B9ojeVXKcmH2n7+OYnK+uQXclERSZSDMHvh+3P6y+DldGn8w5Tag5OZNiEua9GT2NRcAN
Wr15Yv4OTsmc23MdErO62M8SLX1YBxQD2dcPYzTcV2NnBnOnJVBFNQNGm91fvJlCfPX+TaIvcV8T
bFYL54KiMQnmuHtf79KCudhRpYScQnIEdFaqnTRJ1O0q5lZZbt98qihn7sxXEiWNYleDMT+tjQZH
mLVbf8cr/oqG21zP230pMaAlbaqd/R73dtyQuqf7jIMfrbSL0GwztpNjzS+wDyHn8gjemeWQMeID
YYBAfJd3WSMd7Uj5+3bZv7RF84NYOBnAqf4dGRo+uo7TPkJIjqC6AIkYaXlgK1dn6cWOvyHceK8o
tfbamL/EbfnFStIBhTkdPUeH3cyDIf2opNRC8Z7KnxjEs+1cauJaxr+rqCEtmU8N967+LJtCfwbQ
NxYMtPSqFZteRBRdrT7eQle8OLqlzhkw3p3UESqwVUHULhgXw2KDMMAi5gon/NfqHKhansDCFyFY
BT6T3mOaxJqNbL3WL41uRreYUTrLVI7gpS4d6uipw+6NmA0L8VT5t1h4NHaLJn3ALHdOnZoerJ0+
WjW/JGF+17niwyVObINYC8ZumL+N/hCjpRocCsj+Q0WyI5gsVnvyxe4ZsJ5nfhAbt3CjnTbT+Znk
lxLoSVxSq7v5oatGl5cGf5maq3iruywQzajxr3L5up3C2i5gqLH0D2xNUnqnKYdu7yjibQwP0XD6
GJepuC9+W74uN5nBttJmt2HZ7b7vXUiqL0Uz9adKS/hgZMgi7NxkHayKt9iu5B63zN9QNONO5jpC
KR6R7QOWGkjmE1H5F+eLc2Re7F8xDQUqqp7BxqpDDS/YNT3v2QIBdmLxfrfeq3VbeZdc9x/YSkV3
jBGgNHhNx6dfsDRzzWM76+fWSBzCXHjpSjWVO57Cz4Kd7bXxYvPsCKMKyDcyAlAsC8O6DDjELQxC
UD8X0XucM1+AnH7IvemGsJfvuNDP1uSmgUElt7MBBe4atjOPzp09Q0i2xuwnws3PNd5wQKNfRf50
9opKbudeS+gH6T5jbYcyDVOOUbWbanlrRsXJt55rLUjsIE8nNPZLKW3UqHytcv41L165tT11XFZ8
o2TjB1ajpgLBL2Cn1Zl004NT6tarnRsf+VQ9p7gnDnh7kh1jKwGGVMlDZOUGYmETI2mb/zBG82o4
NUun2vzUYzs9dmY38rdU+1Zz+wf20uZjM5jsKI1yZyvvI9L888rPSCv7UjaMQmZOWBTW6BltSNWY
2qwBvLR7li3Sq4i0Mg5VrO6aXmB4mghfMVEo8ElAhb98crCQsbVJ2UiBrZhji4Dq2fg0OoWSMUPc
0Ey8yJHDeeQytorZcq+VSNkgOfagZOo0OKYuPjNnQshrq2cfPLmNWnstQJu4/enXXnPu7QHhHzIP
/lzzmFlSXW12uBOS+GQqcsonk2AUlijEDHZee6FBehymVh3csigYu9XjsbBiBoAYJY7ejKjcwOwN
4YwNmqPIpzBGtwOVVjTXdAqfEsij3JeNR8QGtxWu8jgjf9sloNU0/Uev/4UCSR7wrRBioxkX12dX
mXWQPJZt2ApiKvPqtYKDvU+5XIMqNluaVI6mMPWY9mSb0OP7ZsmIeKx4yQUp5XMPZ8FGSuD5KtlN
qYPramh5bkPHV+qr5qhFQFOrxI52qHwxOlRM6vPKHu61oQoD5Xi/1lWgZaV/PMSe58wZXteFgKb4
GPZGW105NQNJcOFFx9sdQBVHJOCap9wrwlsLBGYjWq3fGTXPPsTJi0dP8jmMftteK4+z1Qx4xRja
lQlQ4tQZ/hJ5dtTYJmw0Nhf7qbQMfMB7EyLWWUBSPlTODAfB4uiv6+K+tE3vYFXl0+qiN7CJrw0n
0X33LtOzp5Rd/nKdNVZ1IKspfLQSFqcQXq09XpIrw1k8RQv1i5MSvQNbVoOLhBSvQlKtqvLcodxm
YY16tUvfRJrnh9TFkV12n+sfK8zpZ2go/Swpb4usDW+lBaFpiMCzg2cd7tAf6r+BRsSbrmP/XJe8
Kfjsx9ilnbeb/ofC+QBKtnwOJ7a1aJg5OHJ/b+d6jimw/1fXPZrU525ow7AXRC5WFmLZHlt2NrXP
ueXYN7fPzJ2C5gg/NbzAPYzuwpjxsxqNke41OITs9O+wt/JA6sq5tK1/zViG3DWQmrdxz36uCIl1
ivURv+YSuIzJrX80CvKU+3Ob8ICJa7cIhNMvkyXj51rTrqHFDKcpGMjZfd89TA7fehN64Dycp7CF
W9KYjRUQwM52xh1bBmnINBtr4iOJ2OD39z2HwhrTf60GdgPIKyC+fd9H5dwOh3H5K7m7e/b5PYwB
1l4K6c9uDGdxP5MtbS2KJ5tPrZVFDavRIj1qEF8CiEiEnS4Fu68/ruQNYCnuCcEqU6upsyFQpCQY
jCg2yzzKESNuvBojWq4jkGejlRFdj70rFngyxJDWRywXhSt/VkiDSqIZn3hs34qPYUzPBuEEhKN1
L83gY+fg0sKTbJ1zn3XV9Nb43XTv683TWimHzO0pagVmQC2qDlmovH0v+3IXz6iWsvgvALcBmbgl
d0SRITsksnbUPmwzAYKFrYkVJ9urf/wfWt9/R+haKDj/N+cFNaeJoQOuHm/kyk75/PWUlFH7b/8w
/jdACzU2XPBbs8XS0RY29XjdWHdrNqO0qV6E5zPdBqxLnouLuGPSk4OnZuMivxlX/5+w+DJVf/7t
H588yq6Znv5EiSz/MzDR45n8z4TFXf6/nn/lw68v2fzXP/QvyqLv/RNomWcIV7d5lggf/vEflEWh
/9MAvGg5rlhOxoWX+B+URcP+p207oOUsg3KVf0LNacnLjXns1j+XXhACle4bNnfm/xNk0TQXMuF/
escc2EvCcAwWZSbjR/+/kgs9vPqTNTPiRx/60tkLrR4FCPfxinnzk+3kcIj6HlTmMTwR0XArBgS+
YeKhTCeMIEtzohqw2ou6sDf6aCGKZSrZKo+uFRNar9XtBnXrssmM9qVLR+zBJ9nECmJb3jBCbOY1
hAM1MUQbQuNMjWhguhLwTi7Uuyx3vhyDqDtdeLeRKda2ssQLTvT30v2abfq2tsGmHw7ey/ItWOxI
SgZWSYIsnVjfQeI3N1A2hhX/MHBoRLHFoVdafyu8xOA9jPj3+ntmHb2OyjvRADMUWVyeTBr2SODE
tiNoByH7UvK5u4Io4W2dIyuOuFZYjjIkljIYcvHiL26oFEcOICO+RtUvDKhfy5dF5jcIdsMBauO/
5AOpuS6tDgErJ6v0X0yZ/Sa7fmYgVgHujqqvfo6JlMJGOS9qDfADTOBa1EGof9PYGbd2kv2OSQaI
mGptWoHXX6MGY3v24bpkulE3/0brw3dtpfdmPbwU/PAbHd6XdObPsByv1cgdLwJ/CDq7eUGD+tNV
+HqbnOkGI+IPLbH/rr9CgsanJt/rIUMmbelvNe9KEQ1P0WyeJwTzh57lAhF7alv3+W0aEFl2GMa5
3/da2tikZtYnu+m6nW+4hC+EGcgD/a0QRX60xROS9dvoIV+Me2Pv4IWA3O3tIEpT9jThF9uGK4nI
ZIfq4YMnP3mBF/eR/eLP/ZtBm2HmcNrTVL02mSLtN32vfZaIBUmWWCLVbw+ePHor9n2LxswsQqxG
i0lFjE8YGfUtpu28uREzNbE6607Y4I0aYD4mgpOlmeMJpfapJOj5EnoS6kkF4ETW5ARMWVPcJsxt
m5A1TzNfQDmECKiNZpto0ZOynQ2zNPjysj2LCfef3la/8+W9xzTEdglBLtnYeEG87AlosncZ0iko
cLiDj0HaWfeoouI2Ba4ZoY+Eksm4FtJ/Wv3VkcZt8GTjNvPs98FpoWUI4z03KP2LpV8lm6IGRjmw
fWqtZ30qTw1YF2K3mL7ms/Hg6ONDNzEf4HkY2x6dUtP47jZmJ7ep4W86wn90FpV8wUd066qfAHWw
BSfoMPTsMa2+iCwa72mORHk09fiL0qAE/DifujZ9H2MIERajtgRdkqcxUzfskMQG8Vl4yJdBam2s
BHGih1wmBksB9w9mebOr45zgIEQhJ0wykRGrOy9810v16JmAoV1DTXdtZUd8OVF15bk3WzE6GtAV
yDotAXRJKJLzMNdEcA9AtBJpn8Mwie8aJwl46qRelGxti2F8wWW4GSv9jQQyefR9uCrhUHypBGub
1hJj16s2iNkxvCrQ8E3PCrOwveg4OAinQhtPqlPCVe+G9ihZVYMmzfaCBCiW5fK9G+iZ+qh9Gd1c
kbzI25DhbFgeiIPw+5kkkX5TeoR1R9a4r4dnd5AEuQ7qZ5uFHx4zuT69Tyz4OmKRUHSyJNhklu/E
dUMy+JhwiiKfioI6YlY8dkFHYovSChUswVNkbuKKJVkJPCtyIxzHAtENbpPpFauJw+R5+J2g/woc
xB07P42MveiZLQzVyUbUsAl93Ad1PRYE19oOc038vn7zBIauYCgWAvyOLSR5qQAcxTZWwWmCssCA
zh7rx9JDGcvsgYFZ8aUPXYG8oH7p4OJuSNblVR5YG4flazpUamv43aOfPLDC74KBoJgARNNw6qM/
g4slLMwprkizcKxbayYdXhb7r0Z+NUEH2t5WyNAIcTyRfQ73A7+87TckPcGhtr3yhxub4dVNwpZ1
bvLels5H2zkl6nIGXx3BpAHQLpwwefKIhrCAdlGKbSWG/lixQNr2RHeRD6EhviDsbQOYjZeTG2qv
/SFJ5KD/yvhyNJOMGVMQrlghHqhiApmcSkjmaviX+px3FJ5uMf7AfB2dFTGuBkqSTWX2cIBc4yFG
VRW07EIxMEcPjdBw0ZObV4ObgHGHR7DtGMb4SJtxhqBHGqoDEb6Zrt9P9vQMWODTVUcMFwBtu+qo
+aV79uMy3GVJiKiom2/2DDC9EbK9zT4kEkOACmkQdlOe9Pu2UCj5SOYGOHWJq6nc0+siY/L4jhCI
qa/KfOqU1sF8yhZZbnqKVDY9LyowpCgososhhkY2ggNKzKd5UqReDtTe7uTKpwwjm15Ryfchk4O8
u4GseXWNOiIOStuPlUXAaJSSu0eIwSZ32tPgFPkPgVMIizd2EZxsTf1sw37ZJKzDUMIyoZ/67EMI
pzw2evO3iSoo81zqToFFnOHTgkYTO3MQ8ZEQnxTqy24A/bAP/fqdvPWLaKjp9WcHFbHWMfRX9nhs
NQ65vmd05nBRum5yfWlcmHsyg7SQ3iH3gVVXxO+d59e72ZQHRxnGmYniqa20RzNpoSu5XxA2kZAt
RUJrB9qIH2isaOdliCFPzHRVyQt741SyPKz9iPjoJRJIFRtSM+j+mKogSRpC42wY9b2OEWzSUIc9
TKV/nxnNzSkAMwxOMuzC0XqmP2s45Zxrxwc5GJG3Tk5/ZR3dom6IP7KY8K2BLHRMfkc0ZfvZFLtJ
xvE1jMsDGabYlgFcQEm2P0fkcQf8VHp1G4rqyXQxLRBpRDxAusRsFajijCho9n3RagTLFOwLFuTF
EF1AaP/M7HgOGkO8zY01bqqnpq25hMckyM3prlzs5bDv4IKVQrw6GUXcwFXsk7zpqWjXDcOlNidt
a5zpuuDGe5DjYovBKLCCBpYzNkVPMxGCmlJtvZYEWYI6BnTI70y7iLXtyAaMK/KU9SYsj1MPW4hG
lEy6BCm49P6WOpJLMroEwQ4PyoUNFlI2BvhVaDyZEhHd7WLtBw3Vh6++psZLoXO+dvJOpbE6GXSa
mFf2Zu9/pSmPKeo5VZzbWE0vUYmi3mDXkAz6X2JsyQskesgBg3Cm93PuUbnfFqg/H7SnvgqhQQw/
tUK+M9pFSOM8jUo1GLBKj5mC+TU7ZHpQnAVhQ8nhNH/8JLyMuLL2/b+zdx7bdSPZtv0i1AgAAXeb
x+F4R88Ohkgp4b3H198JZlWWUlUvc7z+7VCiRHMMELFj77XmQuyypmVJkycN2QcxDbYgP4isQwws
x7sGJJV+pLJgKk0RkX44NvwLZrB0X5EvgPckKDt86RO/pOLA3IXE+F7lsHArnn8N1U2ij1f0d5kk
n5V4BHiy9bT+O+ZDAma8vKcKIqtJqA+Aha5BkD5GqXQ7zQxmcRk+9QStlo8BqpdPfjY0S+BPZO8w
WlxGs/iFKB7QCxUXRKWvx87ZFM10whH9w4mfu/yQD9aqMDXIAgpXfoxVwZH8QHoTxHAXJIOlOd4t
Gs2IHZJzapbPaQJQj68mHhc37QUR8puFmJqYT/thGqIPacdHgCxbJzmj9b0wUAh3wTsjtzNRiReS
E85dkdu7CE096rldMoGPVHK67H4rt5nHg/e93yyvuVcQcxkcMcuuacLWZZDu00ScrBbjCs0abOBs
1Xu1KbFsq91RDbqW2rs8aslsxIb+qSZBeuLNXLVmcuvSvnoEbFS4BHqR1mgWr84V+SxJVbj1uHAG
oswCxe2q+rkAwTe35nug1qjE4+Ct9mtvpYMIYR3X4r0Cv8YM2lvHHExRUeYOvMfLsKbCKkL0ybH9
6ElOAVhZCe3k3OHUVFXcY4SSdafeI7QStEfrpOh2OM9xo0VL2esveepa81lBg3K1tPXxU/om9TlL
DLFqWBP9gZrdFx+qjxepSLkZEpMY3IEJSWzZYL8rf+15ONdTC4l3quiPZMXYrm2bpHCC+0qb1Flz
0zzlqIpcmTdnib2WNZ5ksohsSzkXf1zw8GYaIph0Oi5Vj2CtK6SC0GUvkiDAmxJ/5B7xOSrecVpn
DhttOPDEgq3E7kdxhQGiom0zH7giVUMNP8+0RWM/xk4ZLejMd0tROgeq1B/2GYTTqPhyhbXx2xA8
f31tOvB1X69EVzbDgniTUAk/Jq/Cz9IfiiD88H2OdWbBFm55d1gKNBXn7+kSMHDz1wIEIRmDBjWw
WZNZQjycBSqJ0FHFvuyNTzqhSWZNt0oFGhITIE/kPFoaDKNKMh7UBtuHpP+zNtX4wwhnA+fYYSTr
anI/ewASLcYfxv/Q80rC81p+fCcYPXhCIrWzlSvpXemaPPbKVdpTlcZzOmWc8OZNTzKzyRRL5TF1
eBOEVvG2EEyjpN1lUkjuMBr9qegEio9iKeJkPNEnQVCb86MaFGYtla3wlU/OC+WiGZOPr/Nma1u7
aT5UAZL443U3R/uZzHP4I2qwHRshdhbEWxawqllXKpALyyHiBX9AQZr2ntDhIziMmHOo2wbtcB4x
aItg2kVtfodPzjBuzgZeBND9jkZSnXQ6jDtmJRx3wMssMYvme8aFu6rlPiHkydokqKdXBsTH1djr
4znvY84Yjhm7k+n7W99bWSp6aiaVr6T2enuLvIHJI3U6B4loRtN+mFgwC2HvnJAXxx9vnsEJ2UPT
6ux0iWu9wpdSacM6SKKPsB64e4N7Qssid5xH389PuVZ/76PvTEXMdZFyq3UY6QzGMV/iHQ5vNcrd
Y9CYi5F21JJ9G2eE4NKpTR4CxB48LqZCgKa/iZQGCyKT6I6XOsXW8HV92wI6aYwPfFnzXsBZHeKj
H0u+0lrndnChRHvUcZ4s/UB5TDh90HY5TxmdB0nuwKLyeUyqbfIhss9ahEaoec6I9FMrIMFBS+Zh
Spyugp5vblkY7bxzzytEpPKZxuhf2CRrQIdm1mU/4os4MxGtvOH0dTsIjXUE3+eHRVSwVrKDhiUo
UAifi3YoeFAjT4MSSE8BNMzPa36tbb42DcxPpfunIRDJ7rSxU9mBuQw+A+TZLTkQC0vVXkTU1qte
yvM4kawXIElJs10yRi8Jhct8cc7XpdB4po3fXCNCavwM0DqNmGg6+5gOCTueNr43cyc4BRo+vSOj
o7M0/yjPb05Kyj0mRPwhKHB+t76RacYxZF6VaO8UnbJO5yKJFZaGRbZUMOtB8gX/0RpQgolNIgGd
7hCS2Zq+1lLJqDoq/Lxdy5LdpsnHaAGtACO2tUvO3FnOhhPYEyMf1kIoh6mag2jmaSj67PqRr8QY
W+TaseZ+vR1gLIhhCx9lq3/DGwZFgDeirM1HnMdLM/aJYUALm6sJsA3c9Y1lvX61zKKUH/dlghjn
jtnUSxpXMt6kTUvE0nCPmFMmabqXsVxn0YtTxt9wutyScEhI99GmbcKobZU7k7U2+oHQQKkQ/mhT
rYgYrxhTpm49KSNuFC5ik6b1pnaUR3Sivy+QXwv34AN38bpP06IZVAGBWnRkJXBfzVsAc7mSTd7Y
fH2pjih8Ydv1lXJ0KzUIe/AfxpXi9fFe1hyMchEBIJJxuYplhvVxZNeKVPqS83I0BBBT88pYSuIf
WFmJRN6VLLWLzJiBDoPzKLzuW1HUTzE26L8JrNB/adrTUAXJLi1LJX55buHO//9T094EgVH4nsQ9
JrlqRnQ7bXqw4gln/9pw6PsxpZrlVHLAL4pXmExGdpek8B7nR6ZkBX1HHxOuv5nfW1R1320shjOo
pbyWEdxJLsKw5aoslPXcznQK0QFZth8NX+JF0O5EFP7U0/4vc4hfcgV+f0aGLTTd0UzDcmhh//yM
pGI6TmMIeI30hNM+pX6nM2aEH42loilpX82YZmKvWbu//r3af/vFmiEsh8VFqJb+CxueMICQ8PeO
l7IqNzlj4cQ2iPixzk2krJXGPEuW5XkVKSbnrM5bPipLOEfhh2FbHPidN53yYYRTFtbPQUtAmJb+
kHNxAxH8MfDDLVm3q5YHjrDlY64ZxpJNJjf/Jpnha1Dz5yY7MV+qNA3VtOnaq788ET0iriEYQ3T0
Gjfe/Mjne7yPh1ut4HyMPoquunDN78qQ29eKWcIQbn6YY0hjj9JDsjrgSD/XtHUtlOtRfp6XeLAJ
51an9zsvcqP6CXr69CU+sEa+4ctYMj8pKVlN5zqm1kHoAGiaX775vQyoXb7esv8bE/3NmEg1mdD8
v+dEpx9D+Jn/PCL6+oZ/zYjMf+CO1E2uDfgbBF5xH/wriUu1/8FgiAYc147NnUjgyD+TuHTtH6wx
GE1pgQrSXCSTnX/NiOQ/mCtJ1h4hVJ1hu/X/MyQyfgnrEARH6TqrmWkycGIcOY+QflrRKr1TSWsJ
ytNcxwCdkPj4k+b+Bc+N2Qn1yvrKej9JKxx//2D+8Tddn+A3Nr6y7KGnjPE5QhH+GSgwRjXTaS9T
oou9o/vlRjQiee6l9+RD4I0bm8KeBqBGPI0VYOUPceimVfNgk8t9TaWxGgoLKBfajrU+/zavqKrt
lJC+OpH7ncS1/BElw67LxuLdCuu9mZUHYQUVWfGjRRfLInUblkkNvEmgsh2YF4XzpxSj95/e6/+y
fqril3gwwTvIG2RZpjRsRzd/HeSGPTzvuCm6Y2iGhJeCGC4vmVIFqxbkC2qeOj2VXkF1pCMW1HEV
XL04ns7MF2xUC1ELJYr8zj2EAqPe2N9Rn34EArmkN2rp1ZFpt+cw7cZ+oB4LMxxXpCYgX5g/5TQB
bd2KssMoO+sQh3B8Wq/UX0QZgtCyJgrLPEHreelHq3jDyxqyVxJ4n6blFypBdTXMU8wpNPXWdUq/
xUuFqpik60NTRsWxzkdalzV+O81QjqBhx+uXT1M4YYY9U5vWmsLxfqSrp+hxfPMbfAB0Jrt9gELk
pPP967B3Dj6cCjBdMIizturvX38LC72/Z6PbkQW3hOynPUM3ihcYAp3P3sej6yRznzBE+qNNaG4U
Vv0iiYyLJdLNFCnTIcPmuPG7CQO/RTNj/tC3KsIT1HG5bKmQqP9cOHzFoZ6iZtUW4fje+T40xyeF
5skPaSNwqAZAFgG+65Z4NPxfNZIrpfmWND3+TwSvz12IV3owh/5vFAD/eevZdDnZeg1rHgb/x4WD
JsBo1D5Rj/qEsQJVh8cmVurBQ2c20aWZcFk1bUTrQHPCg5J74kMfFMIB/LTdO4RQLtq06x4JSlWv
XaQxquMzAA3lSkZ45v0goyQXnW0+JZ32ppKHiR8Orzjgipk0ngNXO3RA1CPzR1cU+GArVXtsposI
u3BZzfFRull1O91zMN3KTnuKSrvb9eUMp8bciXSrC8K5x0nYZ2FaKEyN4rO32Cw5+vIjUtvKV6bM
RtA6KKEB1KpH1Xr+69tPzrvrT7uvKkDnzREzc9aZVB17LjN+Wr/0saCTUBbpwRasDinQXjF05b1J
Ne2JEeuaQq28J0azN6XTnBFpPcZTP77bTIEge+njqjJxV1bRMN1K0dPvwtTyjcEc3XWIKDcHLtrR
sq1iNRGOqSL5dVK9PGuA3EMtzq7//sCFbQMdLZBoqkZ6VREiVkI5/77sWPWTWjuI1EeS6UdQcm6M
2P4cWDTPDRgtC6Ms5Nlv2qe/fnmsXxcn2ucGBZZqo0RQNdX8ZXmP9URqhW4U/1ycVM807iAuGTN5
njxNiShOGsZYZidSO+GQDAe3gUABJswS91ZhDk4SBr0kL1XvX/9mfRCj3tzxGiy1aMouovS5gDXr
ZFVqdTOAHPDUwe9A9gi+OcyVd9qXDttAuUfLvCSVnhZgnzbGYyXFa6iPCWukE64DqThXhFF2aFU3
FAjVDbgkGN5m4ocRQjKnSC+bME4/p4l8916N7p0eigMEGYmmtIuuIrZRI5TmcB1mOJjGHHelW37x
0kZEt1KiaduYqNJe18VzlU2L1gjDD0Vm7Woy/PSoWXIbC7870UQkbikC9zcvw868DH/9Lbe7H7nm
j7u8L05//T4Zv1zGBjoQQ7NtSyLZIJVz3u9/voyNzBkrwrrAVuHoXYVKMtxieqXQvurgXTfliatf
AvZkONhq9adpw9FxDL94NPqAwV1RdisEXc0qxaG65iXMHmlgcLI20vqzbcJVO+C1B1lRnEyDH+vl
rXaqEmFdcgVrtNpjhKUv6i/qvIzutUSupiGOWOpWTfB1LJtveQ5QyfC9H2WeXYkBifC9cNS9GhBY
cewyOy/ROj1FjoLH+Y9PlWbUD0hfp9//l7B3ZuzTzPNOQQdtv+4eojWz64xkd8Cs/s3p5iu560/L
g8byYFMwOapq8nFOqPppeVDzUZXKoKkH+iDlYazGN9k36W+YTha2Usffo55XCZyQ8UDhjgvSB0eI
lrnYcFcVL4lacOgnjvIAoTp/QTdO72OpMS++9LVvPmCTU1dNnVsbQ+YXXG4C8k8THGiaZufGlg+G
quc7aLsMWr230icDzwvL8azDGdkHuPOWBXAl2/DOTMGny9eHwM6joyPULVNX/iluzb9JNJTzke5P
r4lu05lFTYEw35r/8ufXJCPYc0j4XYcw+Z61engyfU6ZSS0nkDQ5M+0GOUKvB8YDthyUyyBGN4ge
OJHmuIfYtPQnIw9egqpOryz888y1LU7JpOkvprWOo+x7gxYWKycA9zA3fKCRhAqeoMPJ3aSZ01Ni
GjgUkTfs1Twtrzn38jKFuPo5Om+WXyYfBs5iDCuh7yoVGvdQOHi95ghinWjij7TFOlD66XvBvAFG
U9/tdSN3bgpT00VfG8OHlk5PumL9zYb9FVz3ywtncQkRjisM0iq0XzL4silXzCwaG/rNeXKBGsoe
DDEjW/lJo36MSYmFGZ0/mJAheKgId0HoO6azU7W+w7/zGITmvlsOVXN3LPnSO3GGs60qz/BwQQdZ
vfOUIh4B1obgZjJM4o8SPd/KkjxYeyAhILZ1PFwl6JGA8LJjRaW2NlojgtQsSFLwAXc4WTMcnVRQ
nlXRkQxQ/aVryc9q/O7JHIGt+LLW15Mcfc7Gpvf7EfFz+B8gRf+lGv41NnXejlnLiMzkUKFL49f9
Js1kht65L5FTZzETIru/2zRj8zxSXrQ+yXdNgxhE6030KEOaEppERRNPrfcZ7nUp4u/V0BIJVonw
avoBQxlgfBsCP59MrXbtCmzKopIxDjuK4AmOdCQ2f70S67/0JYh7lfNOaZP3SWX/Hy2e0vNN25fa
sMf2APNDGeqbPuoBs9YEr7fJFIa7YqWiqluS992f6lYvEJXU1c4mjQTNcWU9VzHeC0iqDS0fDwEN
3NvV1NfpJTaiLTEW+ndNMx8Idhm/KURBoF1CNZWFpAeHDhmhmaH3a5UAhryK5OtkEZHJb0qxtObp
TXVCl67GUXV8/SlL2e3mzzRAEU+ejVD6r18O7Zc4QtVgL7IQqfJeomfkjz8vFoopE90Z63JvKipU
RfZk/zyim8EKdC/ATpBYEKgLE6f9BsSUvVBnGMZEdKhmqfaiF4kOAn+oXDahhkFJy9GyxhJD/Lpl
28ULZn/zezoBysd6/xnhxyECRRmfukRmf/POfuV3/nz78lRMiyOzqaHVZBL5y+2riJF3icCEvdf2
6q0Iv/VCn96GrLro9YzPGSrjwQ8H5SCzJqAVzxg29lNou9iaWuJptGIHd42QBnBr5ugZ8COA7i7/
+gVXVU3Mm9LPD3TuI6kqyk2NolSoX0/kp00L6ffg5UrRuYaXMETTV5HhPPXmgrPKVcNKHTRYyB8g
225oKW0rMP3VhNQpJJIqTs6dZu6DcdiXKoYzMqb9pjgRDI/gB23A1DwgzF9n80KpHfjWIwGS52Bo
z7PGDYrEO1ECT5dArb/FsrxovrcDYn2KevuUIh5om6PGeN8sF+ZbDw8xj81zQnoBs6tNlNlkqTH8
CkN3Sn0XzhnAzoXWgDsrVaI8LgbrZaXoWLv6TWGhQWhy9B39PrCe9JigIfhpNP8fJ3QCWMR4sbk1
xiLccsJFQIM6QbcuCXAYpmxrAnjQpf9worfIfkuRQYUruCct6RIexLMtIvOSzIIHK15Gn1g1UnMl
0rNHy7grL8k158kGGKeYkhu/9Xa/CDgABQSKs4wG9a1SLoN8VsDjOm7lfECQ9+jltvaBYJSoSVd1
sGWfjI1VIrew5IFsWYZrE1/okXlj+c5GtxECLcN83EYDb1bAYXXQNsOkvHQlOncZrUQsdoXkN9RE
2vbbdBI3WDluESaQ5vU74+LHztBP6pi6xRwxA+Mhtrbh2K5nXyGTN3sbdpErrPpWJ9MeKyPnf7nL
Q+tRUkt1E2rDIubEDBmmrjeEb83yCWO2DynXQMs2VvpaeDoW6snFP3vzU7kqIrmuLQ5BLRN4squL
btgauratYn1pCJlSMmnnNtQ3IeG7hLZSvYyAlF+BRS4H6IQD8oF31m/QzcFC0a4M3RazuhUxVF09
x0RPB6RZNJJQFYT+dti/+gQAEfuUREx8W+8YXD2Asf6kH31cx0jz+9+Slg6SY6Ju63a+TS66D0rI
JjUGuDy6NZlb/DYQ5hW5b2l7GEcuF//gPdf+i40CQDf2g3wyyM0jajPaaE9ouHT5LVWCVaj7zHi+
t2RMpaa1cYA1xhAs45BsMPW1zUhPaR+w+C+dxGawvCawGW1qU73FA2XutvDfa4hpzSM2ZYajfrKp
Z/feLVSCzRjuGYPwwwLIfuiU0Mxq2sEvn+TEkQQFVe/A1rAOZSKXkbObvE0b7i1eTKK+Mu/NfMv9
vdSvifrGfkG6S/7exVBF3L7eNODYEvrIJB1QGCCjJplnfiyYTVaNFcwj652OsCLn/ghR9BQgSNsQ
zZYBhlEUaxy5C7Opr0qouUX/LGLvbDHXtX9oeuMOsdji4tpEmoIWkjMcbJeoIftSD7dxY+z5k6fY
rroM7wT5jrwMjGrdjOheeoVrJl9xE641XSyFIldGQmJ3x20A0ww3s9tQKfVMF8idgZJMGzC65WW5
z8rORcFOkkoGm55xLbKl3Gl3SgJYtXPgJ+LfqSL83IJZMAEh066OirOdqVfTM2Hctoug6o51o+07
VGqykQ9AcNwRccvcDOlT9u6EhGtubV8BxxihNCVNeuqPqkQgblBLru14lygEUt+qluiaZZHD6N6W
uju1LtCRCPAcaD//WADECfYad8V0DJz3HjVyMj5r8WeIisxs0H9WxdoJEtfQlVUnwT5hChrGkmku
qtaKnsCYdta64KY7DInNi11Fz6mFTrtWPTTvRuoijddWej/WIJObH8kwKI/UaeqGZSbpDR0zc0pp
GZi3NIQVpAHmZosiSTHt4s1UXCKbPLkqoV7pFSgFZae2K2OqPuJ8TK6havYPztDvyogzBlJz1odO
ejsVINlK2OleF7A/0PHiT/XEbggnZpWZna/1KBBY7gJ6w074lFiyvZAyt9Mdy1U7Ub6mdjlsai8i
EA4A7K6okLVDvHmjxafSC8XqLVqEnySVhrbiBqXhIuurXhuKwR2qHtJqcH6/ChO9E0Oa9CTSTHtO
SBz8+rLC7qz9qEQIs+bv8oeU42MIKKZrFFqo1sAGMx4iLWheevyQxxT2/tKK+md9MNMbvmgCWcnc
2A2a7F4lZSM6NvNpsKfplPdSJede9K+9g/9x0NqcVFmsCEIdsKzihguaajW13bDRQ66KuoPu8PVB
j6CfD2gKv/49nxxG4gLTGRdWjUGOrFvqIXQE+AN3spMF4cSwhEIFSY3xx0+qjDkVQuMVq+N3T4yC
yY2nrjyb5lrVRohG/Phbjub399/59Y1fH77+7d+ffj2if//baNou9gjNbSAMoTUPBV36lOwPX/GU
aY2+KtvDBKOKTlMK6j6P82lpVQAv0KXOcED+K/zjQ4BjQKy/Ps+auQDPa4SlA9O4ZWTrGZ3ZRHG1
UD+bCmQ6sJVJ22Au9sDu6buoupn8cOTm+85UaKOaC9XAmacOG2ps+nX+evJAsOFH7opobcIfzv3m
3Gs6Gytj36xcwpJbZjiCZd7vRKbtFO0NjygT4VNvWW6rqOcUNSJQedD7bjtqrhe8R9ocoCIRRyUb
DeO6UcqNDMbHvNR3OCGWZFwspqpg4XTudT7hlA3ckmhQvWPBcFCrj5Wb1zCP5dz7rkAvYGUuqQVq
d16ucomNQWgrzKNIh0jvCOOTVkGMkQeEDcdRA5igR+s8QrOCfV9ppGspgOaBdfnMNbJoOgm67Qpq
KjpX6zwwXRCCG5D3iwqy35QZripjN41g0nnSLQo0n8tJxju/MN8LozmkPaDxtlwVHbbXKDpNk7ID
lsa+CoMyNK+FjC6kP15Gk/x3Z1hS+14AFuy7ptyDMT1JoT90U/WtpFFZVS/orPaKNz371vRhJE8t
AYlU50eSymD88zg0FU9Ac8rD4hoCnPDzM+0kt7GSrzevxZ6vsPB1JFBiIT32NbsGYqxKc5ajZW20
8RHhLng17LNklBgpCRBgmMZOw/rpQQnCEFsoSPXjbWVPe+79iz9LPYMY+ycCZVC1ala7QriBD5ma
fAKHSU6fbpIfsWj2FvdsPEgXHbobegL5sn60Km0TJL4rBmTWZLD0Oamrxd5iQTNA1gC8ppi0MQUg
G6Z/llNXGI6bZMU6VQR08tkmc5yADdR6uda0N7piWGWnDQfXlQRWlNvqAvrvuu06t80BF48AyPWV
oSmrEdKALXa4GPeaH7im17lWKjbAdvdGztr82qv2tTSLRcc77IschAm4YywDoo8eVB5gL7iFmpo5
cMpd5pKTg9cmJvPEPqpKsrECRkDFrCfLQW+Zs/weu/20zuxnQYWh5tEaMsXakiZ7vcqohyTYRll0
c7VqwyKx64OpD/hVlVUWl+j7BijoVyi6G6gCK8jta53628BZrCVEEgVEcU5yU3Dm6xXOvRxnHV/Z
eGRe4wDipO5icAUA1/PqxTvs97ylLnlte6cUrqKNR2coqTXFvdTCA/LAY4fZxMRHpIUENVLcU6Hu
5HsMEtqcCvKeCRVkobQM9YmT0c5MobMJddMSg8I6vZ4w/k7DsDGhR4/Vvi+IRdLANrfvDnnFHJBX
oxkQcm8hUA8eOFG8iry5FDkR4/mSvu3F9DIAqxV3e/6UB9WKbspWyPzkdzzkTnOtHpBSiA0iW5lE
XEDycEHbrH3cQ+TZUMKrm7FhRoLYLESmW80ieVQ92Ls6/6YIlqka6dK8xwbCzZNkb6CdLQk6mRHq
tu7fcW4fjeZFmSQp88iP0s08R5PEAKbkZmi6QeFj79U22k8kPFmRuXSE3LLZE04/HumtPMK7drOp
2Hf5szlkwIUn/FrDZ2JWO6cND2SvXXmHOivdtJ6xyjN9VxjeTmc0x7t5CCrrVgVrz+1jHAux72rE
L6i8j1KPTyHmj5TIyU6N1sKhc5F9zHW+phVbWporTbauFyvbib68CDcl6y8Z8RvFZoUpujW2MhI8
EjelQEpJhi+ydWWDLWcJjKwbMwRM6cq30vG2xEwcTMXboZjYEIZEwcX7yNo8JlBwNk2LHDUJCMqS
+4HA5/Ib46i3spL7nKy31tN2IxTlwdwn5rRke1kP6RKZ3QHdNysiyQGVWEBsXSjJq84FAlyyrq1V
D+GuskZ4cPolGy/BZPzo+weZzdgXfyHr7D4Gxi60d4Opu3S2QYEfi1HssGtvppDoevEhKnM71gOs
IRz4erqmgbA2GsMtc0xsdr1Cl8zadDctErTwcBN2smN+vwJLczeweo3akbikdUDfm5GFZOSw8Zi1
eBWGNLmpZEeGH5iflAuYyQpU6Hd4jXgmgRr0y8QsOG7D3+nzVQWKrCMbwBSpm2XWWs8xWXjNqXQw
JwgkgW2ZnJwhODZC7DWpHwcHtxlTE/q7L7BFn2KcB6S+IzrViy3GJy06Q69ckbeCLVPZlmn0SD14
g550jyVd6ASmlHNHS3AxBEjv4ex7e7tnP9xozbsgvM4sjiaEU2XJIx7ii109OR9ef4s4hqqGW0WP
nnbIE9cWNSYMcxPjzBBh/qRY6b1WYUdaaPOAirEg70JhQ6FMXxPV+t5Z/ptEiFaLaB9UAKuS/Djv
f0PZ7udeQwLskhCFrWXyYAJJLKt1z9r+MNQPiJoPCvrObF3k+BJQ73UdMTeJsa0fpFLvctNYoWpz
5YQjpk/uYEvoa/S7NrDWih08mvWbGk0rpRt3WpPvhBjpgDSbsI5X8DbWcMtIKGh2oCkQnC1BvyxH
L7w0QfY8at2Z5jH0Pxrqmu1WHvrT9ObXkC/hPukOEIR8q3jJ1tD8rSqSTWCRSZ8k25Ji09Kfk8dq
Ym83QEtphyyZS5cohZWUPxE0dxkIQSiMEEBwS5qU4ZLXve1IP41U+xzzq6tpOJPkuwzTEKPVlmJy
1QVsnwkdkkzb0qY5Y0K/M9reVUF3L5ThWjQBuq9ga90nbylxpCmeFSxKffb8eGtGpftMULCNIVee
4xZleiISiOO58qgo3ilQ1G0xNVuSn7cG6MPe8x4V1X7WiCNiiHFvBvMSlvFZwhpIsEWSZQFxo7ml
qXOC6AGSAg1cYeJ98Ld2FLmJol6L+bxM/IZnTFjgm20J/MVXs6fRm25xNB112PFgmqxIPqKtIIWD
Gi7R4WdzCiq5wWhU2VguHHPXW/69xWIYkghua3h0q6PdmXvktLi3VGgfJRCm5tn2PhNMkj5UgtSv
L6q56sDdpWIgrhSekjUcSq6CHum77Iyl2sXs++OLPnnbmKQDL83eish4YeZ2S4X3VKv5vca8Nswr
ZShOKWfGMRdvrJTPDlUdYMpVqhAzR6cc8tebOXlX3293agOmnPYoztK4zG+iUQ928FuS9d9C1DVT
0V5JEHEJ5HPNoDipWrQuyq3os1Xnt1sfDXbL3LTEIIkvhoVA7tXSuqM/4qdUzw1wNMxpazQOiyTa
NdLc9qXYtJF/m/kG8ZicK8WBPKHe8FcBGYP+nY9H5lGLRGR3Pwves8Dam5T68yUuIv89MbsdujzQ
Dta9LeVh0HdKx6x9Gg6mAyAySa42Gaw1h8JheBJsjS1oekicZ7qEn1Pm74uSXoTmwfNbGm2zUrm9
nBIAieVtQq06tpG2Y6CTtM8FSj5b+vfeqPH4YKpV6MSHR7YAqvSyZ5nRohmIt3Kst8rWN81YEM5M
T0Bqh3aEoiYaYDOz1jd46erwVcb6g+VbrtIjmZXjpbAeUSAerDY85ba2q/XkyAzj1BnWUUisQA7c
/9EdAZ1bg7JsCWcUqtvpJjkJJv74wbU+B2akyNPXjTUnRUTrKp5gdotrxG2M144LHd2JfvID5okk
vhV54SZmvWMg89AK6+BnxsawvVOsaOuQVFrffMlNa18Eg+s0HPFfVIlXeShdQQWv2ck+IXlR0Ypz
5Qy3loMsZzxSdunXmdHBGYezbrNqR24oKFonuh/hdGDc9Kxwv/WkWiilz31FCaho1DnNzmwSpgrq
Pj7CadpYhrmlh5MlS6InU+SNak88WlNy1wQ7zr6KpV4tvAslsXWl3Z5I7rqkMZdw7R/wse5yXf/e
Zc0BscN9zg/D+k22hUZKnrjWjrigCH1KEpV1uv/RDWi7BThzM9m28doYnhMhibGYLoyETm3Y0Yfz
SBkKyi3W8nWf5jccqk+WZd2ZeV3RR29GNb4nyAI6fZsm5wFWXNdgr4l6Du50m1MVBlIzdzKPEhpb
TM6flVJr13JvGsOhS6e76uCmB7uZ+MFRtsNOVN/gnx+hIryN6YhiXvu0Gm1rynHbE+ERZ3Krd+0+
py3bhe2hx+QQqS8KRhI7ZRHjCRQ6c48WYVxUs1I1h13hkF0oUQxrBfMOLJdK6coWd0OSHSMsy7gX
N/3wajjGbbCzN+hpr2HrXxXCouitjsRrNGvaXcNAvTWsi99a+EKQ9EikXOugMkuKiZJlLxypgWTk
NprJ2a09O6a2Qv+38krCyjqisf+XrvNYblwJsugXIQIFjy296ETKd28Q3a0WvCug4L5+DqA378Us
ZoMgIYqSKLKQlXnvueZfLf9qrHoDFPExo3LDTQs8B0wf+yBaHZq7R9C9HwC/A148uF6AH8XbNxTB
gvl+eq+t8hdygQdPw1mqE8Oa6psyfuMzeGKBuhmqOcSleMJ4vXdT74pRnc3jFfkc/UhtJwJ76xbi
QHjfwRjoIRVcihxKjKk7J7442OLXAE7ITfNL0DZnuNbP0TixJ2NTL2mgFKYie2GAxxtG/Ga2hS8b
fhKZsEtL5L9uiG8r+hXLyaU7snxlubscltbNf3dVU2UbkWETcvF+/9ukWb6p/rfxs9xN/U1QBd3B
1eka90ZEK6CJ6EK4I7BuQE2gjJq4oK3AoYITAAQ57wiGqP85t9wqcibA3w+MU4s+ZBx6tNSJblyn
4wRoGNIX4CPiRdmFD0eK8PrYxlFNEDD9JL2RXJqFyxsVFc9RDPKfQ5W4ZDl+36dnMBdW//v1gBk0
Ys/hsJwioorwIrfi0f89ZDm5fPM/z/PfU0zNMJPxsmazvAZL82d5mfJ+xDVVJKzI88tUuu27Wfjx
Tie44LgcktIMVhZXSADpOc2nhDC6ohf5960M5SQv3YhJABwBHHggUPNLtdxS80sBJb16yAJKzbnD
tvzLlh81Fh0+Xs/4JI6YdEmZYeaTeEw3NBl4bZcnKIz5Ff1+rvmpPTv5E8w2hYjcePpv1RrhoQ/l
gp842Xb+/WOXW8u5Wni4LYKJURgG52Z+iuXJ/nvsci5BHTB+/5jlK0mTuGzd0ucm5eVve/49gTW/
1q3ExquNyCA7MNZTAtWuavYVMVEEFu1c+kbEFu/7FqMOYsz+q2WflI/1lvz6taZs9gdibzX1Nrdz
kkFxWBElrrfDOh3GF3hKv7XqEoit6LxV+CgTIALElefdFxKxmwlmvKuAUdIThzpFTvF4Hb/agAng
ND3oqjnlidqFuNhtlw5QehRwmtwu2Y4IghiBQZp070KWj0xn96AYGITGjeAfA9xzMk4VLGm7LC6Z
BBrZFsQZrCHcdw1F9eg8RMrfFVp5CAnOwQRJojCXoDS9AmmGspppvCv9+aKobxQ5CUEyXFO3fqGd
8mVruz4oT92A/E7J8hnZ0FFV/N9UtYtN+yD35LhsWqjfKWHruDdR4dOZj8s9g/iTlNO5pHiYQVVG
4x8t7UfQOXdz9rh1n/PLMAXO1gHwyzsS/R89uqkml9TYpLq3Q/S47z1FYfy30eU+Sk701w4YgXZm
PdOAz3ZH1QhlEWbinOi8MUUId4GUhSZn2wU+ljTbitIjRdxa1SlcB0w09fZTAL5OoRXb5XRWJqn0
E5ynkEpu9PY1sAUlkr3VkkFFxYx6DOhyuatoZbbuuA/7aONhQmV3lSbNDgIwAg/0mJr9MHrOY2Iy
m6+eTJdA8Xw6WGn80lodrfpsM07sbSNxT+r4PO8cCe/mReIlx+aUNsRmGnr7FJINJspg6w5zAcno
ZGKkZbWg7PqDVcpV6wP4L8Q+pZVWwe2PkKwlVEApg1a91taTW6x1POkZHcq0KHYRf15XzonTzJ4C
5+Bo742urQqTjhk+tTR6Ed6TYI/SgRvuTbj9Q7fJL8kDXeSVnhurzDPWhAuyih5i7Ql8GtkxeOjy
z9j+cLIvsyWF1qNwH+QmIIwsBX0AvK3TjUMF3VnL1CZGyBXg3xRVR7Feb/U+38ZmeaqdnnQZY+PW
9xJ4ZejDUGR86kwh+2b4u3i4JuxK9UiYN3+ZrlKM69XJAOjrDs62Jp9bg1JZ2M62D65MCSMCNoK0
vRVB/SMmZaHhhyVBt42JLbRS+9dUMvyYlfZk7iUBFvUg3ehTipPdJ+EA4M70i5CR0J1DBREhYAc3
Ww+VMljT5IUegkZAQeozuSSeAHQMnm6LJgJ5jJmEFTOslMVcXINvjBmvs+CmKygbABX0DgZm5P5m
84bWStvXYfXmxu5WeeHR7pgSVAbC0Iykcm2tsVgLhG4aMAgkyHSP23VNqm8S2pt0n3yOsGtceTEI
J8qCaVtFiiHlxYvSbYLpPrMlPTn0sjYygPIch+mmJ8ObAJs9cR27yQluzOO2ZsvHx6Ow6fkjyLyN
9YOnhfsIGnuGojNFVdyyQ1LdH5MnHfEjR3RAzUoeTd8/RgmRoF6+dttm7zNmcYGxjorGVTBtkBmn
yRb8886XxmEYo3Vey41NBK+NTCLFJq4xoWh6HDtjQJ4Qb868pkPwV1e/c6FWpMsxX2/xET3k1jEE
gSDGhAHITI62dm1YHeIkxcijDlPcPkjybTUXw3jwNUryaIRO58xexQX/0wz6r9QmsHn5oSR+JSB6
2mWiPIjo7KfjtqFXbNmUUazHJO7mWfalguppYPjo1e0hYj+hgubYgdPwzJORIUChjRnl2bEq/Gvo
fpgDAZ2WxqeqOgTBm51XDPDdXcVQL0LKm3HJsLHwBT0zT83aeWhWShe/tqttNJbKxier1TVWPukU
oC9nhPO2BvDFDvsYjuXeq/5ADAecAKEXXopw5QoRpYLO3tM4IYPR1l8i3abvjRe6BqHIKFWRayCa
llqXHGn7LlymEXX13DjggVTdnPraXJH6t+VaQ/cqnYhlDeptOqGVi99KjGgaGb1VQu+bxTMgTVVA
WMXovwvrmwW5tcqbdReTrTSOa+FnZJL0W5o0rLnl2uN3dyaKlBznle2diAlfS3aWgoagq5o91IFt
Ro5eOnkYhyELMfLpIUWNZbgp3EeCHNd16KwJBb7XrPSxE9E20Ded4V3rxNz6E0kRlsU2oMIzCaWw
cdcuCGNnQosP+TE3oHdk4q4RoIml+wHh61fUPETjs1l107px5wGUDW7EfLPNdgtr7cHilY6zAQUv
ZlLjEpohrAo+gXL8qFT8OrTFzbTKj7BEBdzKY+IWD0XqfTCeXZcwNUkSInOEHTH2ULp1Jm4KsUr5
wyzjWkbM0rikO6196hA7VeI2DdqDKNQlzp8Nv7sk8fgc+d0PI7Y/J8kuqLRfJbEdCwprmuxzZOhP
UGjxr+Tk1wxrye7OvKciu1oqobChYOrIL4408o2CPQk2l9CPnwNhP0pCBEtNe0Hqi0pKvTRFclax
S2Sx2pHoTWN6l7vjxm0VDSrgW6yhIwIEpIXP084OjFs/xKcacjMNoG1ZEGcVp7ugHrZsOTcBDfMS
tmufRHsvIF6eSzdEEYmREofsaUz04/wyGONDpNOv6Pky//zYSBg7IzSXd28yHzpgcYoKIYyQPFTn
aORi0SUXtNkXlsP5Y7/LCSXsxht9sLXJSCUcxoOm3EeonA9hnKLO0h6I4z3WJU0T50Kv81Uaxrnw
3VNRiWPfxyuFFzuJghOAG8I5yThRwb6efpI7cxxL/NOGevA8moshVzvT20ra4STAcVH3qSTPifaz
N/UVOVYAUqJN4FBdsOtRabMqrD+4rFYdVsCw+qOw/pU3V7zlVOgFmWbNVrdQIskPR7yI6ZajS1Qr
dDfjtMlosCQgz+5l9zVZt/qgRTel/ubsv9hrriz8qq16Mft9Yxx8g/c9/Kc3Qp9M72F8E4SCQJR9
MeJ1Zj/of/N18Fh+wGyY4LWj6dXX/m/rl//OmjJHeK8gd1yJ33qwVsMLmgCKDMIk8DsPz0CSQAq2
3k4x+1hFat1/dd0Kx64PysthE+0kkutd395St5sYtKXWafKg7ZSaqjaovsWLSvvnGLoMqUkFa0zZ
PtEqro/2AElWODgn49BwmOQgt+MHGStnROAej67CxILLRtRRcWgj4t0X000WJ+NBFvxSgGDPoVLu
Z1OCF8rD4aq5Xf2HfB8qr8B0++0INHZliVI7Do7X8WFotz0colPdh5fc7zGj0r+E9aTZFKlF7O6S
lNI2lWnBUMLDwZx2ZrkeZj/VHHlXWuNws13IGF2R1WSUpQWrnpa8+ZNxznR6bv0UAeTqYM/7rGmv
6ThOWxZoccbZz15Th+WTzI6w6N+DNjoHIxfsWYjrvcSOT+yxPbkUW1V5Wc6lRd4cAjXJvXCm+qxF
GHfg340/jbQiuRHKVzaIl7KU6X3R1YCafFlOkR2yGdsi4GPEoFp3YERJpZdX4E4broTayaB3eV0O
FuEx9KWQComzU4XlGf/jeJVJOF0NIaBNuwFdlNr6uZxiKsw+No+vYBtMEBY0cOd/1PLfYj/J3hWc
cRACRqtne5JObbrBXkfkbqsNz8kokGYyT4s9Zi7Ldy6HKvkF6di8Bym+fTXqPkRvT54DN2vOyy2b
CExnyK61Q4708syIUOgyCCW3jk6MTKLbz6qtmQaWERYL6saLRW5k4lrDRbPT4RJ1+J0M/rmdKoOj
hZP+1KOyJ9S2TO6VrgXrqmfM7poVEQYeFVzn5zwaag1GLL2NmeJO+fQrjX5Zzqj9qPVp2umFbx0I
jg9eUTucsiHfRnlePemmDCAIm+SEwpV/z3MG5H38FzXLKkzTLF5N3Cp7eaEj71h0qvy7Pgj7wPYB
brEG54f87fxP7wVPQM0o4mCWE4bUHTWZm+eko2df46i5pebMbcJ7vGvmuz6oQVAi1i1wk3Vkt80V
NgkBzK6RwtCzxo8Ihsfa6Ov+7KooedeIq5KpcSlgTqKLyQBBqIzU1h7GZVi6yQmrphDK+VS1bTDx
DZB+TnPmkJRW8ZAK8H6tcx8nGwiGrt30tqlWBojsk3CT5FoGgPyGZoi3ba+jnomHG8pz88tUQOoY
w3zC3qTHTVIBERvaUehllW/cxkkICtO+ZpxHaNfmJxSRS6kjhZWKplZ+cFuy3r1CRpcJmkGVZwz8
sSyRIK/SR0369j5u4/5kO7U7x3bFv6vqcWKvx5DfSLfL26R2dv6QZM+WIoI9HXxiJcciuizJMKlu
2Lv4iZ5/ufURbp8l3fhzGkkSKuvop2NJ9WC6sC5Xft8jRqOJlpYZP97zEwbzIrk5UPzaoDNfe0Jf
n+eJd2Pmaj9YFQNd2lGOVVpfkTD2tJLcX1AXSAIcc3Mz0TvYLO/s8JAkHvLqxjBf6ZH3ef8Ugj3O
p8x4LukTD3Fgv0mMf9fQBywJvcl+i6CDPAxdxyTaqsV+EqbHxbpgzG3BhsqV6GBoBfajUdLd9KP+
pWUCtBJjUa3rZOpeqDBvaIzsqz9q3QtufHxFpRvSEEi7jRMPwSl8SllAALQkxcUl5vnXIAzMirmq
X82CKZosBi5AWcdV0SKb0w95Bzc6kVYq+YTTlqwbpfc3p0FgZldlug7IvUdckIYvlo52GIKB82mx
W6DzHf2WkstU3hQBpSFMOT3oYxq5IjtqYRFfioGMm6nRm+cp568wEGi0ro2XtbSbR3wK9gUXMq4P
1TyWYdo+qjyICTQupwfLKYatj+KNXqvso7Uk3erbEqyILIV8VLI5K5idZFp+c0ToMbkb9VUy25+W
gx4K4secdlyPHsKwGdS+/J8SPymfIZqyD3e9VTJmLgPDLKRmRt3s1XlE5tBs6CSK9h6idAmBIZ6T
xYzsAhXblLpR/szBBLpGb2MzqZlX9F54Sc0xvPT9gEh3gn+t+U15bdoIKhuYlZfWRvlB2sx5OVh6
Uaw0ROm7HPIRpA+sn2PSJvd+Mt6JuwgPU9I0226eheqK4V08YCg0GiqKxQGJQTndyJZtNav5B9wk
6x3yZrkBciUegbX0B0IFv1cAo4XhICcQkVEXlSeaPWgXFPiLaRo2hqSFuTiLMhFObDryOSG6vCyn
lkPniUOW6/rZtYP0WFjqD8Y2qm0GtFSahIEVrIN0Tk4mOn6IUWBuT6PGJjAwlQLPknUtXM6h3DBh
oSoxCPDQtbg+Rk6QneQEjYe3VPsOZx+VUp58JgpSq3J+ffu3c0Mj4MByomcYDMPFtO2bM6f9LQcW
8nCNO1I7tMgNDwDpizUwypuukzVUJR4DAdgyTzSr9vmYWlczi1ASJiLZlQZZc1h2fVr2zmRtnbhj
mxOMDlBAKzkDF2CB852eodni4RQjr1XtFeN1OYjepA1kY6yqxn9ODUrgGOqpw6n4tm42yp+2VRGp
2Dj5JUMCeubnOhs8Mj5DWNJv0ZGS7v1TyErtmePU+z4sx5+ohGrEo8rSoedglYRtGYw4YMkASVDU
2HLILjrT/UvYF9llubvcYnqiobQ0Dv+dUlhNNthioQrjOT2TM6SfVQvBfzloZlmuhsgtQK+4I8Tm
Zta/DqIejw0JwXIO5avmg9Aab29r3n055eCM+D6/3PrnnLH3/DQ/gt/gOgmMHlGMt8lNu76gUGoQ
vttdzWia+61W4m7JAoRhst60tWwel1yR5eD7LO3gtOggMTJeDssj3Pl8yeOXU6Ysmoe+JI+gC4ru
GbjpKo3t/r7cA8uCRAfq/K5XWfzkOb/z3KgfPXaQC/N/OXD1swgZ0cT3uXR+RMAj4HDaG5zM5SGr
KDkqA5xQ2mfuj9igoYN6obg5XeE81v6cKDp/IVSdgJSb/3WkZsHm0utzN0o0eUOUPYauPCPMcQ/S
oN0FGU48NanQn/q5oPaqtjtO8zlSM6AR53WYMpoMaZ8hjGObNNH/dOw6O5tpf4kKYd6sRngPyCVB
MXTIzMPB2OIYDe6tSe2ovKR7IABGzcCk4B55WXWu/PGyVLCpqMU5lSYfYn38xMKufBwGoaHBGK+G
S2IkbzgJ5lTMYEt9T08E2fumHyyvWVvWWzcMzUs/tSFzqVZgvkzTrU9v5OTGUrvZegcILrDU7zgB
2xbq7as/WfnB+mOktjw4XWY8ytEtaHxLCy6V90GOyXT0GnAyVlsVu1GxF0WRZL764Kb+9y45O+WQ
X12IWG1edtfF2+oLf2uL0Px2hOpx8Tchmo+FLsBKBYHRyJjVrTyiz1luDLVOJsUSz0YaNbWXIoc3
wEwLm9YJxc5baJHepHQj2nfo8Khg8+Bh5H0x63Wai5sZ5Y6WWUMnk4IhI7LmFcSmge991WMw/tMS
5sXm0PqKbfMxtfrhB/pp8uvKiSK1V0yZVdIds0oVl8CCrd2o5GlJYChN2pBeVpAtNAcykLmxL2Dt
HxFjEAAxx1gZ062oyEtavN7ciSzjzXSz4J7lQMQZfpWHGv3OWzwml2zuBGFAdo9L6AXSx2Y1mOzI
GV2jffCeGUG7hTl+Pxmpk2MlvD07u3oXDbibIQdVV62W2aGPnQB7R87AWdfTAwyCiqggF9Wm78dP
U0HjNFIT/enS1y5eVT2Tx2ncTM3uXyuZrpa/LS29S2uMxoNS1LNyKKr3ti60/dQTQqg5DX8ukFpV
G7t0pO3q6jqFu1OkxqOYLmiw4nU9Y1ndOfeibr3iutwKw4kRjo/EMWk7uA2GQv1pyOJAgrU4kMA4
nNDTGWgGVX2qq8IA+4wkWfdTyBvzOelXVQWpDcORTGD0hsA//z14WAq+74pa4bTJcySs81crJeMV
mwxr1xMHVO6rRJhbndzrVdEH4B/K2Nh5kdeflqtCWGr9sW7knHw3XvW6rYyVNorHfgjJvAwgotZi
Thws6Xw2FiZSdz4nwPyhB7HSFzd4Xvz4bSHFevBEfw1gpZ5S7ThSiR0MIkv3yk5he7oTM+cm+u1Z
W63Wgw092XIvZGG+VkaXb0loLWjNOMZrxhh4HWlIqx2dtuVk0Topu38OjpcFJ1vmW4upgdaCkUXj
14AGRdUQVjWWF0W73m79gr48jbU3v2y15KWaQ0vtySpwP8XJtSPbpsA9c59E0txr3Yqv7f85Nfny
wa14R3QO6ddTH9wBxhJj407hwRoIEF3OLQde+BdjovbSCivbxvPmKZ0PblR3pJmgNtGK0QS9N+mn
2tcvS3B2PKIDlN61ZxB7YXMwfJ8eUzTjSqE1TOjvwFwO5DbUISjis+VaX06gIlRs46nsi/4w6W23
xVBSPzO5e/I8BkvCo7VTzuuj9Olg95UVXYbG/ZtFdfbOFCrfpGWc3zRztl+4QUxzMP47oVM5wKeM
7zBHcFUR0fOrgqGWYkAawEs3vZ+/AAVkB8tlFoGaWdyNWekoegtqe3H4xj5UboPkWzMB2OTkkCPd
K5l0pWa1GiCXraNZK6vPhlU2h/IUWHz6FLWM2xjOZ8OkEqt78XtqIXliIqWbPdVHpjfxh9vRGi3q
6YX1uEdEpn+RF5B88H3AOMiksg5OFiWbITKfeAbnQJiazRXJQWo4h4FH6AXrVc/6enIc8961CCOW
exQ/+X7KnF8LZCdHu3IzcdXs48aK19GMfVjO1S6+uULGTyL8ocswf4oi1T0nKuo3+jB5hBByd/IL
D5lQdGc3QBCI8V7V4bhngN0h6DfDH+T93YGgqicn8urHxDaLVeZ67Qm/RcOUBD4RWaXRZnkhl8NI
zsLGtyCLpw0N6GULGMBZwYSmeUxBWnh+36Wyb9JqMobBfbfJ7wiHqDqMyy6aDhLUnajEW5AGE0mc
3ErqSr8NEdzpsg4/Iqd0Di67qyO5sWJXRpl18WT8Fzn5S5N14886BQg7tYKP3EyORLiqbbyy6K6u
p/urBaLCRYBQyKrW5LasnpxWoOyJE3anenNe7g22QOumQhfIfC+2UJ8Aj5hdcTPArOCegZhST0oe
vBHsJVoqLuR2EJ6NtJVn2wNnCnfuZluRdxuku7fGqrksp5YDABO04hV0oiAo7LOsp1e6y1iQojE9
R1MZHcOu9w5DUvcX15P5LtL1niZ5ypU6zZM3VfhzayLYhJS0j7JsmruVMygocuFjaB6DjQyb6Fpa
OWw/nYz1zCcDqoGD+2padFSF3xs/C1pDyei4f3ujWycDjCIxVtGTnaANr/L0K+xm7UrZ/+w7g+RK
p1CvDpEBm6DpuLB5do9NwTiEbH+PiaqK/dB2FrVyX+xLzIHft6b5XDR/NRxs6/L/Pq4s1402iQN2
E/NdyOmJjltxH8F84GkDjgNNNGaDX004zydiJCsxPZf5HCg534r+Pbd89b/HlU5jH0siliBE823T
/ATft8YuebK6ETtg9NW4HRdv3dC77SjpsleyTJ96M2CpiOt2pwrrV1xb9mkhyTA1sM+MD597UTEO
R7MEXZ9CGyrJeFiWnMpEUKoCz0TR5VTPeMKmUsqLb9MCBVlkvi533fluO6N+kDtQsqbxsOkCfBMR
O5gPTfHrJsR9HnuumB+hTT6sB2NxNuppFBHpZuiAAGtDqCsSoGvkbQvhajkMdLMlrb0SFsuxmOKv
pZeIRbh20watI33J1BlnG5CdbQEJ7L5bepnBDNAs2gu5fN5P0DVQXvl1n/OhmbaRl5twSJWCINPD
tc49dc3goGxt1esvVa30lU5i2i+JNDcIomdGNuVrK/DVVrEdPEshqTtLhqXKS8kT00vkWayLz9EQ
GfhA2+7NGJ237FHL7fAHiN/yOIEI2yx3ewJWV51sxXXAh/ls2PaF/nVEmEScHtoxmXad6MZ9lcr6
hzAA40oxvvajU5ylT1c+zP3qRy4jf5U4amIg5AvCNiNMrpntnAd3mHaTAI9vtZ1znmiWdiuLBKEj
cTc7swUPZM+HGhAbyRcpFoGqcS9Zpamdyowq2llZ1TzCVmYqaJcPtXJY2FipkaNXeknVj2Pju6Ep
XWcVGjSVTaCtR2tuSkOeTvh9Na7rc8faHkN2qz4xezLKxn1PSgJj4qWzZ0HTGkymfLHts+LOJ/vJ
DLZdM6KsXhttY2zKHtA6MJP6xJ/he+vlpiytaG80mlHjfDdifAx0kNkRNWc0O69Fr/T9cmo5/NdZ
NsxIkWhB6AsMnTnv10z1U9K72MGJjD91n6afqBPNo65eLWeWBywHlMUj6SkpY8IJwjPR2uQ65yZw
aVY84GtZDqnXyWerdD7f9D3PPC/3+5B9RY6ae/KUTYS2f22p+vmU9plxYZXzVjTp7W2YmvFs+rAg
0LjyOW3e5ujoaB0morhx77uJZUf1cg9yb3MfvbwlADMmFGHsaLxAvvvuxIMHyHcSEPuumbdFKqIL
v3xVLkyg+avfdw1mDH4Wdnt/Bjzht1q7bls95vOzL6cajZT2LKkel3sLfWN+VGIMKGvldAcLm1wj
wVSsD1X0g9zibMPo1WLH4KuPfNhAAWtuQ2qQAGjYqIN1ol1cTWc03qYP1L7FZjRGgk/rDkea3ws+
QfNXaXyvXAwFGEL7Y1Jo8QdwYPZkoFfBIZaPOi2d1fd5h29C0UfjOtx+v0hky2Tb5f7yC3ujcJH2
00eodez8CaFz/zxwud/o8RaEokbpqjvn5QBX6Z9b/52TZkQQDIHLE6I3ZAUW+h5pUTgS7RI0P2uV
70Q4koY5GPRjwDT1Iy2Gcs7pcg1CGR2anz5UcEE/uZh5vEK9+em092JRbTXlT6tiehgk5XdokfTc
9kg0GjbL5BLAA4SCRP+XCNI/1JdMP1toaYE8lVayIyJrjyip2U5S3AjzjleWxAblD423drz6qirz
nlUe+OWoOJsqtPE71u+aSX1bBYe5oY7Ehi0eGidfMx+59OM4pXpnERZZ9QtrVXPWDYOhUm28qgQo
nlYphojEbZTId/0gYHgd3T2L5QZwERMqLDQ6Itw5Adst0l84ZZ4YJO+MYCoZQla4AZO5/4HyfQbs
+/05N/BF5l7xZPtIXcLYvthoCvl3MZ+Jy5b9VkJ2gkMfJqJLn3uvOtwvPm3ec5QP5yihaxH0PuFk
6INjlpqVrP0fQSkfiOh9ndeSvR74m7wt350BWFGXFnebt59tWus8/d0UIfnS6vf8L01MkyqSCGup
oypiAhiuPlqHz3Pv0MsYJ/ea9BreD2WcR89nyIoBNsWy5yfB29SJl6zwH5mxYRtJBwpEJ/pt1N0H
61mxEtpwxxtNxKkJ6535dW0Zf83I+dTKjzIcx1VeKzyK9ZMMEvxWzZr23mdfqs9ay84V6UhkneCI
8Np2x0/aOSSQe1r60MwZvF0W7lI6TytJqb0ybDJhTUbcJE8wu4aGQWi30Ujn2GfJerY8B8zDMznt
9bRH8EwYRu5kT+VkPgeFc6Vnlqwdeld1jfGrHeKXWhrvsT+EW2GNx85FRt3Ob243d25Goa3qMMt3
JqjHpFe7uNcfvWR49H3zMStJg076mriL7DTiLkCsg9fCe2MC543tr6bz/1aWbSPEwWmO60u4pOFG
BF0QLHlSofnb0/BCQhavTcJMWDIcdHiVRyS8HCkC20M9lI+0jH7ZEapK1JVc5gSpGUP2GRoAAus2
vNEfU6huanKzu4/K9t4NX6PDZmcnRslkSXnJg6jao8bKuk3yER0TW7Zh1qNVgb+qlAo3Fb2AskJD
7VX7sHbCjRtyoZx0oh/1x5qUs61F+JA/5HBEBh97C/G2EUL7VWeXd+qNcxzQ55Nti1khJV2pkfYF
T2TIyFkh49pQirazdqUzaGlWt1ZkL74di+3YQJegxba2S8s7hVMPyYgUa9dJcfUI/muFga7KARdo
814va+R8Q/i3sncBsukNV4+KDlnOysZMBGjVkc9yxeLBpqWpn3QvrndVWlLf+7h1fajSOaZtlDHY
3rME9AGBO9A3zvxqLD/zBDBFkFm1IRJ9GR3xqt8T6f4h2j6Go+9fxMAzF7TUiunTR8OGwgJHcgQN
oaGhvlNohVeO3JopW8oRJ6OBhXkQh9HGbDbUuliPSN1JtA1I7FqXbvOuRcS1MHCdMQ89esaiK4v1
JLS/mqN9FIhQyhBNlCOPI80yJY9qcE5k3D2AS8k2ZRsyvSSGhjgy64edshqSnPM79AITY6Jur/AY
1FsRsTV3LRM1oq7xxxGfG/rhPqZ3RfVLY3JKu71JDu/KcloW1bF5rrP2neLpL8bDJzcKPql8915J
qoOHMd4ippZNkPQ3zm/8UU9pm7xquLlk90X7kj2WZgukJhhLkmhjlkhtDA3FUhhi/U0TZspk9DDu
aH4qqdJdX/FP0WtjJWPBHxhNuBTT31be/Bp9CCGYqm2lIVQS1U/MuLwXugy1iCUegKXuS/lpu7kg
LzK+B1a0a1l9XQdFZxp5485w6o1pte2Z0dUv5YL/9aJTUY/ZbkyRGnYAC6f0MyRTZsWG491MTdJm
fPMvYAibAPuDGkbckr48hNMkLl0+PBOhgZEYKkxvHvy0yVdj4BDl7CYwgkAL6C7BBwnWU4Bu2joL
hoIguejkp8gA4VeYDqDHwv6rDeM7Snb6pYJHeNDbIC56q6kLHvNCEehMsRoyTu/Qc2j9tA1oPJHK
kF390vuhTKgqDPseKTmPpktAjA2xgeiM+EUQzghTXwBxzYK1DprAS4xPIRBlRZjdjbldXifDa1Ci
WupD5uNFgosjROEJzqv1DZPYFoF2opPUupP7x3YGRDWyfdX8aOvJ1iP0rT2NnnpRzrpJmSQOZvVa
F2OINSrZC7cdoY/7+soEX+05vr3VIqJ1ijmbxT+4yvj0GvS6HgsQFuVhPcJrWnH9ftO89lEK7yuc
o/VUkUN2ss0OYospMIl2ty7rv3oa5Z7Fshll+QelxhvvHrUzTHkf0fuJSdfxqKu/Bl3MdSV63HZp
tfYIfVnnGUo+pk1HBPWXPia9Ge1lJlGaivKoOR1k1DlGJOv/GplGIgR5Plql7SLqjazAfBWYgKCo
Bx5JnYoHIEXEprEpa35aTOVXqfofrs5juXEliaJfhAiYgtvSO1GkvLRBqKVueFswBXz9HFAzr1/M
hkFRpAwJFCoz7z3XeAGtR4oDJ8ZCtd0vXZJjKoPx1AzJfdhhGHa9ioRB5AHxpiMZZYFWqzkbxYSv
taDpnzkPrhZ156ILChK8e/JmtBEvMpZZCFBEJrgeImAbdBf7HtQ6yD5AiISwiqesOJsORvUkVRNt
u+6pRxCxR6w1TCQZBn5xV8kcJ3hDmyCKEZfZk//K4Qmc1NqZpjlj7WktJbH+mnZxskKOyRiW0NDY
0olWH6MJeTWYiJYQ16LwIiIgAoVyXhITkZLaZ5vR2c3qr2hGXReaj/ZNTufkBr6ebxjmTFsEGYRq
po08Q1Py2POedVV8DVI1TyEAfpHoCZCbXdvStEhy7QvQVR6WHc23CaJQycU8ri1qXN2njGqjhMoh
3RhT9V34SXUxW6PB01AirYEoIMtixUA+ZobMm9fHSGLBbzlR9+krwaSGTJfaW8ftMJzNmiPUckYW
3Mo/IjoCg8GimmbsA6WfHGRgXXKX9dirsl2K0Du28o2s7Gzr2GQexaiPURW2Dw3qFgxYZbrB+hss
VJn9yli5TRt8UuEMO1u4+paIsl8yqn97IwYQk6p4UfnGzEjC/ZlGRIAmEYkVYGM5nIFqycgdjyEX
56gdPinnMH4HEOJaaT8LryUPxswQyNJfH0LtqU48Irm8mj1A902AFDk1OqjVCOiaLd+V1L4bRONh
ZRVL4UEUc5P4vt/HPrl5vfKoa1r6yUOvXpPY4wLgm+PK6uNLK60/0NQyt39P/bkrKKeNn8YmOsGG
q/yAXLmPHfrtLBACEo7rm7uCyiYYc2cjPTbqmb7Jq/gxrLWtF0KiKJVq5jC+ZazjHez7YjqMiMFR
FYEuLnWxNGqmIBMxPRPHOsA6/mOU7WRzT8wQJ+8LtJe3njQy1roSEW2lB95aquhDi4dZfb0iMXzh
akN/zoloGYnkWGsaAgQ2GxUQ3E1V8bOBY396vK6flH7I3PKiKlzLRX2dSvNbZ4fWTu6nXRnfjtDv
K7xIWKI3lWIXbI+U1Y12QjI3d4xDRBmFiOCfHxjk7CLaF6syyRH3hEVP3Gnv7fzAeyE/W1uyXbtY
LVvTyam+o5EGt+k3sEnoc0Qbz+sOfgc2yciDTzvXpsWg/RnjKVjrsr0HiF7OxgV2pEFCMGTv9s8C
G+qQjK8FbRMIzMCRu/qziqJ+FfR3IrKLDdFEFtqPraEhTLYVzfA0RK2jc3BbJpMDk0b/QtT06Mxq
3GhOcC9kw0CBU2uhzUNOp2Q/bwO4i8qrX7XqqKc5IWMhl2Cvf4WXsBlDB+ZSCtiqsTMPHAJ6zkK9
DH4xzpyPiTaCgRjSMfKFI5LXyK5P8BKttcjIUsnGWuGewOhr8LtLyY7XtvbOUEHGrsDI66S6Khks
O8rFZZ15L/G6aOlH4IwI0Xkc7YhfWXWMJDqRYWRzIS/3Bj1St8HnYUvdX5uC6xxcIzy6zoRHMwZe
kUocFf3eLlEolzaLLEskfgBIUK1lMgbCJ973lGVgz2cXD3JadwTyURfxqdQtgpKsflMlzhGDK4lu
Jf+xFsvkMKshw3KiT8RyvfbCZ6aJsFNTXKVeWe1UZC+iUMgjsjTKPZPql1COtV4nhMGP4Hr1rt4E
lbDA/Oj3yRTfTa7p7go3Hxb06TZNh6GbXiZyxJ5KuGfb7+p1tTfxsy1am2Yd2oTTgFSdLvedM5TI
5CWrWO7Hq5F17cq1GoUu7JHAYq8aSpqHzH2HRV9jCnbpWe+9kSPZbtGO+xHMNpSh7rK59DpEQqrd
krkkxR6HXndlxUGeIg9eQ3SRYbK7ytsdHAs4xF3wAQBQmfYvgw7RUm9Vc5kmALSOA6/fKc13ChQg
+Rl+3rIONqiEtEXXkWxktcWn1Ce1HlM2/l1O59ASpDHbPkY0WFLSZwKVJfVF2dU32XZDWREfFSnc
LzmTHQ3NV+Y4BiHC82Gh0TVXraoWrWbicALEoM37s2Jos5UOl9HwnE/BArbpQ3FMVbY07Cbd6kSY
WJVWH+YIlMHkVRCVHP4isvmY3i1SV9/F6HnZZzuLpHP1JbSQrZFjHBiM8C1kkLNqc4/erJ6/wkB+
cntBcDXFEBwa+rz21qHbuPBTmLkZEa9prBuvWTYDuG0EeETyUjPMuyLoVYRPoCW2QjqSsU7SQZxy
SX9htvhYx16xhs+Cw2BCvSwtlNXhn2R07wKIrlHrWxQogsYR+zrIsxXmNGKZU0h78STvNCv/Q7Ip
BuGcTS49hzeU6Peospo121RyW13WTM5IDA3kiaHfjliHd8Tyik3Zi99wN/ZjwwihGltmFZzCfQ+z
pYeJVHLar9vGMhe2Hg5LXTF0o/HM2IYQrMnOrjZuCqlsBISu952RKqRC915WApSbty9DMve0CoWh
crFLTfeF8B7cIjvhVSsgDKM5ciO4Ut4Lq71wmEwlsmMcaXFUGsK/C5BmBOm5881Xb9DJc5viEyPE
fTrWGBqlQBJmfnmBS1QSFMtIO8YuyTmtVyOjL85+j7uGxgwnE4J1bBzkGcyxeUHwy0WTBpAOkPJg
/K7mXxfi6l6QX/2eEsm7JAOd4HPG9+wdjE/PJXnNC/7YRu9zPA37xKEu7VtwjpTxn1ncPg7NuJUo
4hiqskmn1tgK6bzI3GAP0QnOCfCAPo5lz+q0nSmckh4EHkHP/ajcPF0SCbp3XRJfzRxLsi9ihC/q
LY/oMrl5yZS1BRBdVOadl8UMR2QWsI3+E2r5bjSs/OF2kzBP2IYoDpe3LyWVFl4dDyHv6Nd7Npfb
3AMlFKWY6sCChBtyU43DxN94qEfQM4lNDNbISop5fubsKPgCWXSI8vS+1vN23/bRfRnl/g6K3VM1
i0tT7QutO6US1wh65EwkgmSXTRXZQa3yKQItokLJcAc1725AxE0r39JfK7fSzsXIBTfWw5M+Yt7T
dIzpPtSvfrTTtTTwZIU+I34jbE74lPUFJN+OJGD33alOIGneRDEFK6/KF4qu0p5JylMW51+KhlTf
qkfg0tUOjnHDTn+IFkMRP/p0Ydc+TKppqLZQSriWKTYjNJjfc5E/ZlZ9tKWJJx6eNCm+dE3c/F5z
27M3TG+9622dLDkLHwBM0uCdtDzMhGmBTIb9L+tU/RZn5QUQ10pkLwYax7sJ67ulWdFiRGHJlcdH
ktUcMglMNmZ2kSnQYK4LycXriZ81IuwKRHY5nWstG+iMk0eAeNORtcaWx9MKimGdIE0+/JrA921Q
zKApenWmCysne3UYoicBxo/IVPd1WX5UZvqpNfZRQx61kYSgLkCPughmwyrcMisLIPgKa6UPLjIR
OP6W2xfLtvReaxNzo2mB+S0RhcJepBeXP+ZI9Y+ucsFocHjDPXDro9tM7Wb+pzo3tzcmDbPAyK+5
mQQM7JNfDSEeiNSzBjLpEL8pEiOZPbOXBb8o8OpbWN1iKhliPxjuDCdPx06btILVkmQJpHSZRJlk
FzET8OgjtMw1S8AhyfMZVFcSA6vBROxM1iQTk0hbtQIrYYTvUAcC31c0HH3Rf/TYkNNKohwznM8u
CD8pjh9j2d2lZXeWAxlxVoPTsAAxPRn9qxdlHx2E/0VV0EMYmnBv2uFjH8p9IsaviWijVT2YxGqx
zWrS3ly6MMnIROm98MkCD6kX5NnZXE202f04WA9Jeg8hPyL/kBI59buTVQJWju5xsB5lbK/joGDc
b/1CcQ/Zgt7ZumcEl6a0hgzzk6MeDKjfH2RNLC3XmSUxJecx3oZuF27oller2MPRKVvzm3DwDWzF
A2MIOqME95YThUBtGWuIZL/HhIaE3lARhHzQXd6QiZ47EqObOCIXf/QTe4UvhZ6J6K9D3fxCQ3lA
Tqov+qL0dyZ9vyKQd4aOk3z2snrI9FFsswzXg//CaGBDqPOXrNipx0194vihJx+etIa5qmyN92gK
MtxyPtnz4q7pzobZ770pxsGX8G43xoBYGAOqPsTAebky9639S6/GNwK7d4OVIVtvXvPxkAH6pJs8
oskO7wJWFmKpH23bfGnJqvY6+RI6wWf1PY7WowqcFdupkwjAP3KOcPZa8F/d/jRF8WVMRLYB/PNU
eznEaol1oB7foK5CEcPXCUWBnm7YXsVknDrerFqs699BFF5Bu126kvWgmMtDwdDC45KjGq5O5NYO
TMCIn0apONtmQls8lfbE29B609qeD5AEo6SqjbeEgnvldsYV6Iu7GOMGpHlNlK9hvUAc/xDvTeNs
YhWhjmX7tjDL/t2uQaqlOEKNYxtw/fFp3868OIpU7OxF2D3Fg/Gq0tcu+oZ6cbXNNFhckkZsZaig
OfrqGTzyvpjoC2MjIt0Y62U1UnWyHiCATSgKtfbF1rmKRfH4K0JTtrGZn66NcThNI1zS0cYSQN8N
YSC7o0Z8VlZDcItbLSfcqZzf6til9kuFOxIF5x01Z7/omuIcaPIPoqZNMqafjgkqwO8+vIuM/F1r
qXudhn/taZy1IbX36Glwc0pwK2P32Y/xN91MG65h9T35OccMvjWcJrvQGj8UC+124j02qYnV9M2M
2KWOoBFZWPWut+b6WzK+TXMoi0WQnaL4m8DxdKVpkJ5F0DDMEaCJHJqZBQ1ek6RNsIuBtqj0HKzn
hlY8h01bLOzMYgOaufE6IMcVs8RQbsZiAM9UfxkVO9WIdSYa/V02TL8irce5ZMcbGVIF5sW5pmOO
cvJLVd7BKBC90hmAbQ2asuTTpYUEQXKkWsZYFj/TWyDBbwsnN/WJfu09qGpyJJLXpy/ge/ROdCRy
+Pa6NzuBKQg0sZEpV0K4jrQgtgLWx7rP4AJ24z7oO4srBlZtXzI77LRXPY++c1aFpW/5b24p2M9L
AI8l5t6wj/0l3sAldCVyfr2d1Xb3Ro/RnX6ZSwkWZltjXdcm5s0Gu3H9Fc5S04I+Hn4v1N0lK3JU
mBg7koPw1FtmAgagNyBmxsxQsQqGFUK7fRLRlMSDl2MfGGN2euyf6yqy1pAYWc7ZyrWmf+CDxaJw
R5ohHeRua0cxjVnrUNgFsTaexlFwW1uSI5cEtSzRLC9cR7NIEH4A7fzW9UkAUIJByGBffV3viQTu
H/SuLDZd7j8HYnhGNoqfpBiQEkVHy7TvY4OJgI5ejq1Lu0htcSK35c5wgxUuUZztE1v3AGXNNo8f
ak1/sqwqQm/vv4c9mxToDndTQr43HcSFG9tXmZqPXreQUhbLHM/+hkwSfHfEFpSRL8BCTh8kmC1h
q3Kwtl90td8xOlyHiE6jkeN1GzXnyy+/kZy9FTTgKIV5LNA2Qk7zjhXYiV6SOtRgZPQj+1C0vF1+
/tyUaEeSzL+3sElrebWnznnT/VwuSrZIy95uKMuzYWfZNP59PdnSO0BQarcrzzaBfaYMU5BqGuwI
lzESpVViGg8Acf2lCWF+aIu9k4DR8An8Kgr9E6IVnGd3VoqzRDkZDdPAmK6xoZtLtroQZDyQhXbz
m0kEXI7U+tPFES4sUC8RPKe2YSZcaaO/Js9ojogHCjC6yCPRjCWooIJ1PraPnFAQSCLrF3Gt7ya1
4LEG+VFMiG08bYPvjIULHZ1GbvggMLMyeMJuoD265Hug89hY8ljG7VuZMGEOVbBsU/vVrru7RoVc
hHCqLSKV39mDOHcGIuWgqgGjuFRpQS2fdXVIHPXB5GvbS8ZxtMwzHIT+GP/JRExjK6oGor/yMwOp
U6iGpwGKCRuDma6UwL/Tzc+GJgYhRjstJseekA3m0AXecZEcmWSRj8xW2GsLZg9V8FwLl7AXUKNG
w3S1IUWXnmf1oVvlgebaw9gkLCP1Oyh0uON9eJlJtBMePEZ94ypR8DZw4PnmIcjlby13CSqz74KB
2NvUW+p2CKs0Z/4RRHRfi4qas8YTEwE5dCy1SMp03yn7kxGa1/h3sVGTV57WNeCLvl66UfjL9Ipn
ihuuvURqT1G/RTA3LN3cv0/AM229Yfjl0kF3wuQSKlXt3e7CLGVaTvNIy8ZsSMtgWJtqeA5seLJO
OW+3Mnls1jS1frtQCqmyyfhyMhZE5jMsPBPDSsCVZs3h49SvZNOTz2WL60DLBcP7p0nAsu93JL/2
6jzZRbvQTfXlhMa08B2K5cApXtiWvaRsYxyfisDH/ov42xlwUCJ3DtziLvecTY2ADDUFoozInei8
FL9oiZ8z6xnbTLj0mNIvqPH+9KI5mXm+bbsS/KzZukRmIe1MUShMSXdva+W2TOKTk+BjLUY+7ja9
o//0XXENWtDWxxvxWky9t+9yiIu6niMlCYlipP3c0Ipalrq2qxIan9Jj4YgYgftAPQaoWfS8nGOf
IUkYug8uyTEq5WZhcjmdBqQ/UjRP9NvtnW1LJHxpdwq+g2nwrjntTKd9orZ2sBs+ELozQxdhwORc
A4vHIRlyjIHYm3uTiVph0MMGtzdxHg4xLCYLXAtoAj90ga2kcPx7+So0dEUZhn5as1l84rTqMMqt
BAeNJ/s7N683XILMDQXZam4hCcnYqAz74xSh5fQsRZdb9x9kpO8Tu8t2jd89m2bNWWWyH6AG/Y0e
/8mbECA4XQh7JOEq0YYoaEiZXrgtDZj+FWQ12wGH0zSC/I6vjGgO9CKgnvbN2G4pNxFXqXXDBpON
bPRK/hM51A6bX4Hms4UbSE52Sjpa7gBCjZL33o8KJARFOE/gP7wOdw1deMtvLw4f+pRVr1S+BPZM
/WFIvN/hqA+LlhCMHPLOIivLx9E/GXJ0CDhByOz52a7HSxCPvI3K9eKPpNfUglWqW6Y128p2KDa0
2cqAXA21E7EA6dLRqwjPfeeeWKtYONOe0BDtaIzZS1KlNEaqV3Zm3T7Thzd9QD2Go9xNj01F088O
Ohp7uHUDQIZN1sHXBrMWx/HGhSS5MIZ0TqFhzxF7tOCmgvpn0dbansjprTkN9joLZyxrV127ID81
hU4kFV0seDJUxEgd+jblHyHnlWGtnOjGub9Lj9TBqnCSddR119aT/DDKLLQ9mWF1q2pCJ2zT3N8S
BPYIKhiaTKwhk0B2lOvlw4RscdmL/Env4/0QWvRBwanU029RgzhNsuc2T7+62HxvPU42L9OeI0lb
dmrVhwjtD98E3JoMDrSDEeWYLIeFZWe7L9FogLa1ZpVVJmRyYvvykX4n3XfKa3b0lGS+McmNTnlK
Hf9Ol2iX6sMLbaKFW3HehNlTPDUf46feDDTZtFXibPXSNZi5yz3bfJfEKbqHIK6QeXsYFGvEbPAm
GDGv3RDDHoiQzQACpByvaIhejdD8KsfuaZroVhZ29tL4yVMrJa5Zb0HNkKvkMHCZHnX3PNXZu54h
QrKNDMieAkVeVc8YBRgCiK3X5mJrk7YyMWnrnNjd2uNwFLG1JtAd7w2OJ83SvkKnUGQnENTFFJJ1
YsA3OXc+sZOioB6ol1ddA+jdA6g/BKBjgxYSksHmHzIvgpEsXzH6vLRxtW5q57Ow3L3p13/qrDx7
0lULmTNu8vcGRfWyqhP4c6kDRYsxa0V0Tx2qPb7MC5treN8k5Oh6dc92Bh5US18G1TLNO67KA6ld
QoLJ83OLKe90inNAp0l9ViPnEgYzuqwxrIXwzUczvEgMeu4+mH52zoRZgabe9lzRGGeDLWvx2geW
+Kq09Dt1xPcI0i5ucfc4tJrb10HheXAT89pq9GjmoACJjntB4gZzeWNa5QpBt9OOq6x3rGUr81d2
JnCskBnS1OyAjWdE4BbzH0yKk6vwnU/+MwQO9izRBAcot4MrcpFYlri0XO/UiAhmyTYWRr2sFWEF
IVZFYoQN1t7eQNeSfFqeJK8mFpCummFlFt266QvyyyasDhqYa8AxmBWZyrDVXxnteDG7AmKXNXxM
afkUkyvyC3NetCO6lK4NIbgsuWS/ArKdCtZBF9yQ0PlISOq8wzYULofMP5WZerV069zpznuZ6Ss3
MP+kJbPLcezcpQyXHXqYleH0/mcAJnreNxkQjmRx9OvoGZMWpnquD1n0pZvpQFX/hjT827RoLiDG
+cyz8VUN7CFlxGXDM0LiCypgecDB8oyquxGIAhE3gNx9GWrjwRGaTl0eQWuk6grCElSXoeYsydpY
wqfhNKDltSwD21oSLPqij7DnBKN5s8VDgJo4YCrUNiwjbVo/9w1GFoPrXM3ko9c/i2bch5Mv1441
3auWsaEekROMlKOEuFZsJFFiKydBmh8j5Ybb9TJFWbXRa9WtCJHvNni7v7KeK5ImmHtqVFoxgNHJ
AFwa9U/Ip1Z6yw8MEv0q+Adg/ljx3vNpHZvsZsQuqEcda8X0Vim4VqFJ35wtyDdYJ5YH6g5lWIiJ
+lWHZGQ59SgU9PCzzmj267X3azIoZoHcXfuaXW5n3/UK/lbZTj2tJ+ZAOEHEx0QrOShiOC0O7fY4
NdlPtK9ObjZcJxmEExGF2UikGhjifGNLqVbSoTBKJeA8mnq2nggyfijjx5GwYnOYASr0ppcNuOFl
ZXZfneYG50Z8lJIuumO6GduS6TerSXvH7GojFTB12rux9qfjm3zOHT7TkCF0HxrWQkQuhWW1MQoE
Ch6wk3GeHvjS0E9jzE40864RuaU7SxRUw+NQre02A11uDFtsac2m1pyUx71813J9XntB+tGbIWEg
eUCPFTCngOH0UKZbENsqNqdFEABa9OJL3srvttZLDNtgp0d3fPEVxHQl6LElAohciMW3M6NZr1O1
O0a0gCLAOetswlLU10vUT1MTveYWem+r1yPCQvQTxbvCipjQjcxY/cc0YfjonzQtMRZ+77+3LhCz
rFd/Wm+kGctBpeFL0Ct6ldBHl3BbgIK31k7VoqYmEPHGQOjPsW3MF1p8Dgn4vKJJS1oE3Ylqy4jK
EvHTLJsI8ZVUbXdyoESZDOrXFXk8m2aoD4kU7xlgDxrxzZ0Q2Z4g0GctYVRjWhsSLecGJ1g52zSc
ZWQk91ULQNukGRKinttO0DIW+LZYkMKNmocw6EyZMDUtvlT3VTjssPWBstFzzB09cf066oxQEVru
7bQNribeF8TskMmcAkC7X9urwkBHqEbaa1j2yERjzUx4Y8qpik54rpl+A6tYRCmXSg6hyQj4Z/TC
XuQDkzCXroNZ+aCaMvVUGPp3aerB1vCIzwCGNnK95L3rSjaRExleoI+I3tUSxtnSJcA2pgKQGru3
o8khmcZJsRZyrA+NgHx6u7l96VRNNefiPXj0keFNWwy97Tli5+cuzq0GlXqJjKfHQIDNDlVq04/c
TqGHXzOwKd5lWyJPlCcEctomCU3crPNDtxuk45Rswj46HbJ/Mcfl/L2J5mCc5JaOQ671DtvrspvR
oTigAYPe7s2I0L9fljPoyoLTzBVQ5YeKMzT9uavPtNFxvgnygOk3xkuqVNCotxst/t+925feDE4l
J7MFYrfXSq43VQ48kM0zd283hEGQ7yHKi5jZtemczZNwcVvQtCS0dp6l3m7aoGh+7uWe3xvr24OY
7CRC3vlJmWHW/EHjRz6fdE3kDLDI1X9vhIgpqoeTlUcaRh/zy88AHLr8hZQZxtKlKcYGwQcaGWh6
wx/h9HxUmSJtismIyEu6rRLRYzAwxGockFTmMBEcML8zt3/4do+tDm9Cm9zrmg3WAEvoFGZA4Q4p
tu0DitaNY6tjPn+6vXhuJKKxKESJNzpL1yorGP6pBRYgFIxpCEeEjn8cNN51PSb54u8nc/u0bjdy
/tyClkgHxEdE+HzcjoN4FP66M8RHItHhF0fttwjpRSjeJMd4HJGyrvKyZj5HLW4Z3zREf5Ndp+E1
x+ja8lMmrZMH8FP4uuqZ+pz83/siGJ8RG7u7vVc/32a+zUXL9tkE1q1iFj9Dehvdhh93uzsQC50t
6nyQRCc6Xz+P9eh0fr7d3e6GtVMebjdDPrOfawdhwY0mHLutl3KSzQfsfJja5uQS8Za+mpLC8+dg
+v/j6nZwBWkebCDYnbhGBvXb7ZBsewPkbQnxxVBJguAq2ocIHLa3t9S7EXhvb7b659T4OT/++bKQ
OVJVRBgOH2sOKuBwu1eGE227hjkjwghaorVsDj83uv/fe7d3jGkC496GCX5Ut9MhY+N0GFWKjmm+
SW2tRSLIlqRAF0PFDZSwr+v42s43jBW6pQchZyPcgLpxFEQR1gXXSXBN0dUfEz5cs04YZNPWjWta
I0JNLlZK37kwQ7JPQzwe2tyylp0ftaiZwL00txv6+xHj6PPf5xvo1BZmm8j97eW3b5iRRzxEQZvg
9qrbN6oxbnfJRKSyERvW0bb8S6CH/qV2Tca0NIbzgodIQkNV4wJ9tdy8v789Iwoa/yKs7gMZ+Byh
9L9X5h2s8LBitR7NbFXRdr7amhdenXrQ17SE2p/HBkOFV80riHmpSxOtN1/ebojDVUcL/sztVbfX
Yz2S9yMXie6fZ/08FY9RUeXdOcrji6eXzjGpO3Eh2RJjArZo6uREXKL5sbEg4DZn6L2aRBbBxmEn
zkLYvN+e8vd5TnyEAKnd337QMFEccwBMazQf6HfVJa5s8+eX3J6AC0eQkjhRwOGTZBXk1+l25W21
LCQ8FcEkuoAITbxeBvTaY2ed6eRVLTI7tS9C6w71FFincX4t67t90cgAWOaYcbe3x243XH5ttjg0
Av4+ZoxJdpr3g2NcB3tVqz/0IuNr5abjparWir7X1YO46SC/O4OzNS+OMz4mqV4c2zayLreHupGp
oEtK1EpD6nF76PbNBOX63jEpBm6P3W58a5R82P9+RKup+UJKKmESj/P3qcUgoTtVihn+/JTbNxKb
LKrWEa9/f/vtcZhGi7RxCTH556/y2XzRkmYuf3vGOP/xeds2m87RwANVbn2Bulx4dnBfzTeNB69W
kDzXTxiAvHCwL0bp2hedFXlZOmON9JDHwD/ZFxjnaiaVMgmbH7vd+JAijnP4NeiIv4dXotnZ2RE+
A7fjQGNqkdadu9YmIKV1Tzokcvln5STJUaGeZyqMeKBzmQ8rdqKwvYdLWz+KaHpsWvbrk6tWmP4+
ZZtql3q+KRoVbSIziObWeXC5fUMvyVs2XWQ7NjpaHA0qS++U6ve3p/w81gTHmpr/8vNVohlXci6O
gynMLXng0a7SCNrAbjydkQUsppL4mXnSFZfDKWzsT65YL1ISsRVQZiUqRnkvGaenZxstxkJpRrzy
5UCOebOeYuMp6U1/UdbMYpXhPVdmsJMAU2XAH8yqsbAbZ+G4KEmkfzfgTxpxurUq/K58WI1x5cYr
WTqLmowdmQf+Js7a72Do9omBYayOg2bRmWmz8MvsS6WEjOLqLUz126kzHRD4Piwsul5OT3x4UH0K
37B2VhgT/YF4mzP6jqXaPkxs1it+zF2upl+hRh4p5/5xRMNRY9Ll7u3GaT2d/d3gasvbXTF/ffuO
nZWghSA/t+n9JBXLxu0JfpYE/33u7evKyAygpryq+edeUEzjYcq/ySchbuz2zf977s93bq/wEkk6
eq7va02Duv732T+/tINCjZpm/tn8Ny9Z1Qab2+v+9cNv3/35wybADW6bEFc8/0k0Nq1FM5piNXrB
//7s27P/9WN/XphYbbVqqhjv0/zKv3+v8fd///mVf/9jP0oaLLv+19+H/vWP/f87ZeujtxOkhaHV
5jP4+xoFHWyJ+Q6Q5qgea9tOtqDc7Uqoa1lV/YMWK38XjoG7II1gZuwKJKvw3JK9lRj9g9CH6trT
jZm/uD2SuI3aVl7UE8yJkZJZ9d7NenQJkhXkbuy78ViVw8Uatx1hHS/K0ZozYnoCgRPlPoispwkx
+2SP9tSMTIHS0WYYGtM1tSjDx8ZHesTzV5qY+ofbvbBAv8v0OTmib2/osvvdRrc0+eBQ4dHeAjxD
oWFQdhVO/+ijIp3jvZvMwIZVEWVseIO/nJCSbm+vut1oebFKpdh7NYRUh/i7kymYzviufbDTPj3Z
nMuL2vBIgrFt+tsFerBIECjU+2ra10Anbl+RnjAxQEBrUkiMaiHwgfsYRvemGAtMzvM9jeT6/cC8
KGC25/mMl7qHjLCuR/CeBpFPM65Q7zDlYcHg0jl+VMHwHuX8815Bga/ryEUrWwZHJCFEAZqN+5IX
7hb3Kml1sSLcabDuGLmGS+g67rtnMSdmDpyfRepoV63w3wYmC+915Z1zM3sJvGD8EAkyIMYbjz5l
wTGzzYpOY+Wf0T9gVCq1F1q67rWexvqeF+NTyWjiUA/QZrOnNzPMsQEFtfXqsgKNmogffK0gEbvo
ZqitAdrBm/3WGsPYuzIj6o4AmZr2SZsCr+yO9u0YyGJG9xyGNBOxvN/b7Ep3FW09oD7R5vZXQsRZ
TqZJNE437TSl0cen5YVaVmLpKPTgqQJVMA/phruQYNKDM+rhUuTGd2oX44Wer/q5qVM6c0Smbwcl
/0DDaiz06srduTotmILQ7GAaO8DluC9cbdzWumKO77oJ+F7Z4k9ACKSht/eJljr/vdHmL5tBXvIy
W3YzxqwFWIIbJWa0MH/ZtLrgiPLVBQgmTYXqOctD8Qe30zNMCvnGEBR+e1G1myAmEaF0trAZXLmM
lIeJnDDak4l9f9GOjGkJ7sF2b1CJHQPHCo5t3wU/91LxKykG7RSlY2WtamRsRBwZ1YM9o+iQeT83
geZfa2YsnEJI+rTOgexZKwObQ8LeMgg8G2oNgto+8fKDmQfDHQ0IiZcu2KAZaPcohapX3jC41wQp
moLrZpUKmGvIvwctq6/Sqr68MY1eoSqqFbLo5L4LENrZFWMwq1JfMRoHIgkArESOuRFDVdM8B7g6
RHQSTcl8QBiYYWL5H7rOZLlxZNm2XwSzQA9Mxb6XqD4nsJQyC02g74Gvvyugc0+9O3gTGkGpsiQK
jPBw33tt+iCT7PzbYHLOkjNlm1CXy2tgT45+WRGVMQ/Tr5h9w2raz8EHcJ9S4G0lFRVrShTRNasJ
SsKENhA89Pj/PKT1LfRK72T59Caz0YJoq5aRKuYTls/iMXWS8tJX4Z0IAYIhBWOu02QCFTdJg70R
jOweGRLH2x6q05sWF08yRowM7TEANdR96JbuvHdWma/LyjBvdWsTPhBK2A4GINoy6M51MnIKZgS0
JdaZ2Ggzsp+9qAgvOHbw3EyH3I8+zSBVlp50YphTWePyWifMi97CmNhSc3pPoYbY2MaAPOJtOPsm
fSvL9oxj6BELnirETRT8Ze7iXVuLEgVEUkQl5Lot/DGa9ZbW2s+BXdcbDyn+lrOdey6j+Butd3HE
hAeaRYv4QING/O2NAXJMWh9PZo3ilkN9+EsMAB2KwKRR6WSnqGRXFI74TYIvzi8tap9667mcPW5b
K5WITdxm4HTHXw3LCKZf3TkkpmzVokhd2/avugwmCn/veyJdg0hTvUNcw6fXKUiUZ8uSh+UTPfVG
vcd81j+MiqtpZPAKMni0BbP69RSrAk709ZOneANF1tMm7QP0SOoS54d95VRw89OAIBMtLF9Zptlj
eopYNxQHQND8nLn93Myu9WwG1T8EFeWW1M+N4hrYNqxsvezzS6UuXXUZiXhcYbAglqhw4iuYJExd
scy+7Xwn26n+mhQaNUJvV+mO/4n6+7qQayFVrzTLD5813nxaVIIlrcuLf9CvKPEfQvyH2E7oIWBZ
Owd+F2+jvtGf/VmaxAWH3SpoRsLHzCJ6LkczplHvF9ymXMZoDk+CLDYw5ny8NX2li3rl2bYiRgo3
3gVi/GN6DsbLumHOazkqBZZdGyJHSqT8YMmL88mWVtUbwY+w0t26uAKZGLdujOAYfv049M9xC9Kl
FD4wcK6ihvGnFuJ/HriN4lo+/6zvCTD2A4y1EJCn035WdnlxLQmFXjL/zfOe35o7f8XnEa3tsgJn
y6M/ED0x0Bn9WQ0xbaDWTs2neWL+YRKqtmmwOj6FpnuusKi+kVOGtSrDkbtc4uzRHlBXQsVK+OQu
y2BlAelMfeOQxIV3JVE320dTlOGt6M940cQnuAyf/4vl3ObUZhZgNrZETTnbLzmeB2bWqt2r3A+O
8Z9nWjiNK8x/IFgVQsqDmbSvHcYTyVQypF9eJK3qPRbRTpKuN9hNt9VFRNU7jvoqCrFYR7mbbxqz
y15yZMLQgZ0/g0cukB6W+gZFRftYoldCiWK8Llei8pkhb7VRF69DVmdnx6YjWSiMS6vh4xkM3M8D
UsDb7EwrNF/TR1uj1EQkXR5iS0TPiXAJYJ2SbTKKndU3yMCXHVXjyNoX9CeW16ymBCw4TPVTLyN/
W09kgmhgCocq+9Z756WwhvRoEU2xzQVGmqp2IFg6jvm4PECOIUqEZhOqKV6LRowMHlnNS1EmLNPd
G3pUr6akwymvk4sX9SmRGRizN6P6kQenQGKYUkjhb9QfzRDTPfeM88eZQFH24XcrX9MOMEGhe9FX
ZxKBqs9xcTfm0T5CfMEbuOyYAXMHEt38+gl6qb9dfrPlUhcwRFvXB1GKqFRwhnw2I/PdtnD35LCX
dxqQ2idX92g4oVdexXxUXsgCbtvBeY5ru3/hf/rHaOvgPGhELccy9vr7IGMyUUKvuZQ+LrS81NwX
3yDqoY3z6kaYLZpet7vnuT/cDE7lr7rV3Ht7Gm/LH7gNhnuhz/WpSqtHkLXxYxdKSp3eTb+DiM6o
leufhhPhb/Pj/BQKvqPWANASNg7yqWOQoLGakY3Xd6fQTPWv1uXsHmlej6TDyT+CEo786BVyr9VN
/tGw67sWlYH0M/HkpvrdMoPsg03E32VVujUdVGExEkcC7ZpNYbHMxnl5mu1iO2gBwYtF/9076ILa
Hs5Vng+kpFWhdRXYH+nJ4EOMq+Y+ifyX79PgQ8wADTIo5BWG8RutD/0FcGX0AnpJUxcO3qsbRCP4
wOkJtWH73Fd5d0Pjk6BDeBzqOv1bpU8BpqO/Bv8M5bbhvUIxXTvWoCxLcfkexoJwkcxn4qQuG6oA
8BEtM68KG6zdVqDCKl+eHXcm9jDF5/mz7MSW7zC7gZVf6uRzlwlnkeVyeVj4+eRfYr70agfUJ1jo
th7di1b63nGmSgwRq8OyUK+RDcruwkZ76WsDr5KUGtSkmvxIPOhrb4KE+6Bpz3BZ3Bv+V67MbnpN
LTc9ubQWHjucH0ddn79oZeKlKWv41GqrW/Y7hoEZJMESBwobX1knzcmswlch8u6cDUqhq7Ym4/9e
/vtVLbpQ4/zTj8l4b2avPugzE54STR3ddOh6y23ojoJBf6IT7hvH7tnRZpLMYuNqlIytimVLb6KS
rdKZio1p0QPL6il5CxLSoWF+JK2LJFQ0EX04JBC9nRRXcy4N6tfOoCal7/0gC7BOP+g6USC5rz3R
0zlgndIZtH3IfurXKG3FwVSXfWjvye6e77m8ES/k3nKbUwjnw+kjG+QjW1/JbHa0ny3DfB8Ro+Hg
C/+i0K8QhIIla+K6QJIM9aReqGWthEPRMCvsJ7f8jIWEb2L277ZteMcsYmiejXm1Gd22p/gttAvt
8x2Qh/rJSQi8b/JtSILbNa5cCFTO3FBTcDBEj4pu3QL8qRehfnEFE3UtD5OXiGWKQB5vC2JUrMaG
MC/GIVw3SSlWDpSvJy3jvlve2KKLEMmSOrFysMiuw6IeL65GdAkdpi+EA+iJ3V9aEvz97xNNG78q
u7LOy7806eI9F2NxWtavBvUVtt9UXKS0Qhz3eKYI1mhhE5TDL3TKrMJ3CdZxjRIbgJdXs64n9Utd
yhcO6kT4qpcGl1ZZZZt4TdQXx6bs4NFgI12+mnjeb5IU0m0ZIlOVioCYCcQWg+675xkmyStpXpvl
dVst8pCs/Z/LMLTfBW0DOs8dGZIITpfv8mar2BSAMmlrttW2jm1inXvrIwSy+iebOfbragMmuavO
beQamLv3sZPZ30Unv5NMl59MrOkdDnW0TpPJOoxJjX4k9HGhd/01NXgrmAxtLXLncbUBUPfHzv/q
yStNLPdZepH33Q/+JtPcHCkcaOTASLq/vgYEI2ntD5IcSgLDELTS1qAgHsJd62gJVsZuOCv4E7Qo
Btcp2gTQQRVxH/BuQKYBWuTBXQORDTlHBuXL8G7EJo0312tuvtahha8tj45j0VyKEtxGpFceCbSu
sVVEuRT2ZCR1/cV3hk8y5PXLRCLIywTxYMWZPdgLt9zO3NvQfHFbOSO3p2xG501IjWO4lTwHEoNR
Nkv09rbF8dY2iV9avoUc8isjzhBNY2Mc02qMnnEbU4I609NyBXYE/4pHN7Mnq2Z5yar86Nka/wnV
N3lSzI/NbCCI/t/jKb8C6FZdB/6rTqsz8udtaaMoTmVJLpXpUGQVgfObBipTCcX4E67nbLTaweGo
LqcKPZAHC1VmufyM3OKlIwcifAiB01Dg/eMX4Qf+kPMc+OM5k4V8HZcOS2o0NfVW5+DhB+r788FK
e+8yVgTKsQoHH033FcWd/k4pyMGbP7Evq/ir7bRbn+Xta2CYYl+V3cvQOzjqqhzN4pyKW55FYtWO
5lq2qf0MIcDmL8KPE4pR4xSTGauZ/LtHvFMQ/7ntwLFsvbDFEQZm4bdTfScVhwCAYPq2ZMvDoS7j
NysaVlqrX2Yqd1SCxNog/DcvnslsgiBd8ouQJcBaixRSgQyTmcizuA9zRMshDC0Rxvs+QxQOJ9Ql
SqccL0FB5lXblf42HTX3WmoevRzDeC1rBxuAxVqvuUrzlNXdI+4nBIduyPgXZz/zAJROsjJ21L3j
o0at/jj6vdyPOak9ojStTRB6FBt217O9a3ucb4rkN/et2I9z/106DgfpcDZARi//J/LkNlYQkmoR
t0G0N7ndwEXhlR+DiOBoMy8+4J8UvYlQumm3GUsBt6hdXPV2MJkYt89CL9sDFDB76xWJc6QzZCGO
a5qnXijGha1soPMzvtZmA4VMg0FjN/efB4DvmGoNcECDVdXbIllbMbETfRu39+VhTEsCJGU776I8
/QplVt9DmUJdMsu/YKJ+nqhXQgmxdDbiADl9MW05JBZ7gZP0vRj2hedz/vLgc4Qlwwm95tnIPVVU
7a2p3eLWy6yFwhWIr4HfY09WKqFqSXhewLMEaEAXc4wZwkEXX0GHXMjri1TSHg0pjbcKpHet32Lk
ZU4faNef7mlbinQNxwUtRA+NjHNrNGxRy+2IhFJga7OhrzgWeDSG8PDzp8D7PG3iEPZIKyldvEw/
c9+mh4FqBOoh1W/YPdIrmJ6aLC/u6jfDeREOwvlWTwpvcr9DOdBPg1Q4dv2L4wjVf2ytnVm6/ltk
TgfR5H/6OTEfdb3Ndo0PCShtMm/1Q8vUQvYfNy9vVYOSYYF2mqUPNSyzT9E34srxihIQpb/yi//c
PrlIL1WsaaQKlNcu0iU5n508QQH2T3GIy3BJoykDcI5d6kcnyPHoOHL0N3LoAYLoBVmaYy0J2Qym
6VH8TSsqAsZV5NNWQt8vt8E0AVNAYBRtENnQ96AzsjzocG/QcuPsMnN4wsx3tqE5yrupavcgrPEJ
t+xthm0QIDWtQwXNNLLa28VQlbYpoScXUH1Is9F2+2kV8f/lrRkRpTAFeYqkHfxth38wZkV/cg0Z
Vtkgw/rJEEnQ7dY4grN1J5NiT+rR06jz1X9/ODOjeU/A688yADlQiNUQ03OSTd+cQExyrrfj+MvT
T6aGMq+WcEBbEd/x4Op3ZuRr3x6yq+eNL13W9y+RGfcvkugh+MvPgW/Wx6LgNEQIRUoFahrNSy3Y
+XQHg0ocdWgk1ceIcbnORAx4k9UoYbh17IuRKMAKo0HXZCwVAnlv6HXi+vOLmZ0Z7XA3uqi9/HFX
IXPZpT6Cv0Ri2ihSx9tZqnSnG1KRAJ5Zl5YAH+R2hSMvYtjXLlRUkH/23kht7b0bMU1xdDlMlaIf
dykgmP/zRVn4v81ZeNcFI1tTflwqFMML4DId6KKiSDq7fVuvCrBeIJFStJyTSMkjCI3H5S+dgGBt
hYwYutXGdIqKajjqCYfTMR7+Lp+c3GTGlCT5oQk9/1JZiQeBxpMIsrqPNiu0PZFbeM0D7bEDDfCZ
sijhqo38RzxYxs7SzMeyi+a1qY75lSDq0w8YAxuKoF3RdF2g8hSxkFeWpQuSKYkGrn9sNDrG/mjj
hcq7uTrQHs+bTjEZ6Fj0g8KJ8Eoon6LM5Y7FWL7WXGs6jWGI81DiOqchP//26FQ9dDOqdc1LMR63
hnay2nLeeL5RPQK15E+I3yLGkgOQuCh01kNP/v33idxEgcGkUZYfSSDDTWnNGMd98WfM42mTIBM4
0L+vWOKybk+LqLkvp/dEhSrNRgOBqKOPBtESuRaQ9YcUg8aXEcZb3xysf7jHjr6TFjsHSN7G9rPp
gu8qfGj01PtNsU3kDb6jU+SV1p6KomAa7TNiZMfTLXSZftvtftYfUIAEG2R29+aS7JkIOf8KHCIR
rFHSVQ3GgKG9wI9v2SZNQJ+4iNzA4GT6z22NeWJQjQT6rx1qyulQquYICRnrugIDIesZ8KTBfezG
2dOy2Fdx+FQ0un0ltEtZguvsOxn/CiGa3yU68jVc6FU/BhPEQiqpQef+LYmHAZHUrJfPFkCy9j6k
pKTqbtwhvEGHp0DHHDeMdTokM3mHGsGRBKFbdkw3YRIRw3X4WK6tb5eVwlVr2TDPGNyR3/6Exczj
+I9gXXyyxPhdpbC/gQIOqyCadmD+qXe0In3v/Lc+8+Y9vAzIn0YwHgsDW1ubT8YF4AHuQ214zZxZ
f0dspK8tL6yuEDY7aFbVpUOzhG8EfB6O9aoGfhUGq3FwZuxtxYsDIv6fWv+iX2dv4ZkWmxEE7oWm
+tpWqUtjOWUXs0djOpBatDw0k+uf6PyS6WuvQBTEt8bOvn/e5agyLks90JjoV4cWQAQdoD/U5dqq
6EbFIu/18+SkpOeFBI7ART/GBnuQqjF75u6XBlm8EABkylITjz15CkfZWydn6uleF2U8PMPBt1Gq
ZvUlw176QITO9OgKUIAZgduFm7p/vMhEnFWOkNGzAIJFWD4HpBzijgIpOaGlQtEFk1ev+xXu65DI
HUg3Braa3Zhjcp2HlGDDHIewh2G+m1pxbKMRRi+oJqx2Iytm1e6WVTUJIYUZ9nzx40YHj+Mi/g5N
ODve7D/PhKugSR+eNcePd8tdVFvdeJTugBySCfD1Z18tWCkvo2QIAVjKv85a+cenLqdYHsBF5g3t
+8w+ugRoPcvCeF6yf+wCr2Pqy6faT58Sk2FN5Db+488/WMd0R8K43upEk65jh+4ZzQ1zYzs1Tdk2
YYBT/kri8OSFenfIXSu80LkyUelSrGASe5BO0tw6zxkf2i7AJEQekHvz/HmmWfpWdhWJBHPhuGsQ
HszRVDHlDaxfVDCkAjoZUJIgKnW6uC624Kp6j/qCAJs4ntagTsQnZ9XvxGKWWqSQorD63b2g8Tm0
QSJOu/g46vaA2AuvXVHFHd41niVm/59n0X+fzYhNRlFYr///7x1A0eMdw6VVsyCNcwEtQIUbMEXS
sAbTb15CDWglw0T0npvc3I1dZhzw8hdbwxLyM5478gHC/ivvDMT1vaVdKs8kf6QBwUZfxgx0+atN
5SEZOZmiG3/KzTT8cFz0vBH+wAt5eMGWRuElwLh+QDzH7DTr5qvdQh+XTdK+WFGhhCDgrCaNqFMa
CNtcaaWWun95ALzIuITuKDSW76Aq+MumJP3YCewHSwM5jG6Fw22D32WyBKleSocTiXTY0FOtN5Ls
IMKgeajmcjg4lelVuyixK+DOcNozdcbMOvhQbT3jus9KeLAxDZbJoEnEHNh4iDhLAknFNaSDrD2m
WY6jCyvKWz+hfsa6Eu6WSxhQCJn4u8ecXgnRCiBGu4yNhTnFXzKk/PW0Pz+xBZig6r1bGANtfzyE
E0alkz14wakM1NAfjfrCNxOeWVyWZ8tDQJOUcHMyw6LKijeGCRTPnC1xNLDELr/i8jBlb4zNio9E
n0+u2rdMBM05HOMvC4zUFAJy2ObGYK1Fb7KDBulBEFyGtz40Tr16WF5vsv+kyOWR6WyJKJ5puDK4
5Q4aOXxwWy0BbUv5HpTdx9gQ/GzD0bCllT7i3rLBGXe412SIA8GAGxExRSsCH31O4RT7nGbxeazQ
kUsNqwGYLXIX1EazLBZj5L/9/KRmTcwTOYEexAbEuV2dnCY7Y78c6YLXqQGhiwfcdfqpKUuxScHo
A92V9pOGBY/5uvYWhYSDAu+GQK4u8VIGa8bZ9mYMjBEDV2xii5tRpu1/pj5A8g8xunIAKw0sIHeZ
WRFcFROXnAFMamF9FnQH/lVwWGwJ/KC/FiGCAT4bQwnQrGgss6fRksgoJspOsrMT6WYvmmdH62hK
Uai3JLzFvtWs88Z70oZ0/P6/T0JKp1mLgrNFpgUDX4yXS3PKMHAfKEX31XWYBIQiO/W1oxT8Oiwz
W+As0Za5ehc18c4M6+mjxltw+lkkKyP9ua1cYaL/SgT3Rx5E489dl8/DuGpr7Fljlp7Gqsxec94o
TryWS3SB90SEh+pfMK12qyrZhyWWiSiyOHwQFfoQ48Hc5t5Y3pYepVbE+lUvGNrJ5mCh6dgswhKK
vI1Ze9pbwBH6kAB2X4HOKyBV6bTZ6QcGB/BKnKOq3Fknrvuuz9T0yxTHpBh/jBsH1ps/jBtbXcpI
HEVT2Md0NpuN95270IRNVT65vmbcE+Lwqtw8zBovT5FePzMu3I9Jab77TT4dIzqLqKe+CS0JTkaj
AvrIOuIpfkNwzDFdDZIk6SClBZkSHWq/RelRKbMEH29i6T2QRLnwwq2Tx+0lKOlTN/STQlUngT7s
DlrFKJFDCJASQ6FVjQjXP0itI9O/4ipi/BtMeAfaubFBDK42bekx0qDPvY02MKLFdEqr7Cf/zIxZ
BjXmOeWcmzcDTxL1llpH1Nz551welZmLeyPJX8JOjtu2ExyBKjMjYicP16jr+Ru1DWP9SZjRfnT8
s1011COEQpYqKcXm3rqwaJzyJikgNJtxgP8Yfo0JvgsiRT9tCb01XpfLOnKNTQrGIKirMlgB9jjn
zOX3KAurXd404kJ38D/PuMn/8yy/jCY0Sl+TzHUFqhOsEp+WreFbVA+5X0GYSpVEK67yM7Em5S2t
5IsQUqHZ2gn3exQMm0HtmNhywcYJ0nF/3qGKb1q5OvoIoCva2vKj6JwPocVppIhrfs5EXixV5C3b
fRrRey9L7L0dgBRp6d0zDuBCKbcSPhZ3W/d29Nikend+3qI8ss5WP5z6Mv2Ykkm7pZ7WvEn7sIx7
UI91V+M0B80fvYsDbAMIiZjgF/oKr+qaJEsIH1ohYExk8W8vk89Ov3VLPfqyaw7/iMez0zBK8wlH
8g79ONMoinZhWtcSbC/Hj3g2aW5J+aIZTNfsrMX/1rl9sXN10zqQpx3gzYydVatOClWXe/smyPBc
LhUf4/4LFIpq19oGxUWfaK9d2a6wW9LdnWsGTr7DO82+6IyRdUQZgVxspLMCm2yocKNK8aXIVlG4
CV1DfCVd/rmoOFpzMJ+JVvBs7fJzGCz8gYZ8kGtnH1usj1O2gXTk95F5932n3VOLJ3vOdTmNHwZA
vUawZdCNaz1fLVNrkh2zx+VZDiHP0zft7FBvS/aVsuaITfvPvoZx+Yqj3n4zhAW+KLPQZ/l0xUEa
dCzj256sqdfQ0/+iUz2EJntBWj9CFKWHZ+bcXcuptvPi9himSbNpqToOGGMq7IZyt0hFdLquK/rY
O+qL9K4TObCKnXT6TGZ5b92QXnAyUVPIbsPo3T+gYpC70cCIm/jMOP1BnQdo8myXz8nysVkuPY/m
+mTlW3vMtRu+zejWDRFSFKhFUEppR6qjXa1G3l4RpLuf+Xg9YRYMrVuQV8Z+ab0P7mhtMTHJzXLp
RZV7bIFwEG/O3tBNf8hvIiJb6eb8JEHRHcbWLQmM5kkI/7NMEepmtfabHeA01Aw11ZNp9qZHQhbk
ahZWoGbghJuoQ//yINcgcfcJOuyvsPZenXzS38baMTbk9zknaZbDpc1nA+spZHSzZFSl6a6/1gwt
vgT2kJ+BOd0zgTtc0oV+0UgGpKmRkx0clIexiVR3HRVEjeaHsIkajddAI1NKl2SzpG+eDKNHqGHQ
rATfRQeWf2UHIjg7tq31tGzCskCp05itzgEVO2ZeFD0QfT7Qjdac0GanN4sRG/Rt218bKjc8Js7l
ihITfv1cRRs+mfnBimokXoKPrYBvfdMb8sjEKNr3KaejaYhz1WvewbYKlxREJTtF/0FTSHSkSlnR
yTOr6Lrsk3OGNAqzynszQmVdPlB2BeGxwd7wFromKUNYXaMZmKZcPp7qg1qrdsrPAkj7P77bRqfv
OE6Oq+Vv4I2Gv86VpG8GCrghGjBHZOQYr4jY7TMF+U1vSWsevdG8DDYlMrYF8cZI0+cO8y3E2epy
5uwb6giv+LVigpzbbk2m3Ezn0KVLrU7tBsv+rjY7nN6qz9Za5vskrOiQKo2fXtfZ0TO7Zi0NlszK
1eYbaazpLRHcf8uHZ/kCUG2YoBMESYPhyaXVoEXMlk/Lh5uhHxL3tdXYMLIMvohX88O6oUW3X2kw
CIg76R1Ew8jrMO67yOhMZbEoESt2GCwvHWUxw7Hs4JNL+uDpdUXcNgMDZH/To93BoJndlGQLA4wd
UgO+qlQywczDlDMiL7rP0JcCMvigPbaurTQciFdH7U3XivvyHuSFYz93AOaTIKkOkxNAB8fjegiE
5Z9DF2Vtm+jNvStpj8T0VD+axH4nPEHptDoXTLhDM9maKu+CrMepK1AkalGtR8wFlKnpI+ZAc9/H
k7kXeh1dx6jYDEknHuyIEskkfm+n+oHQlMrw3TT9Zs22HR9E0ltrMmSSTU2O9VUL8Y353nD4qVjh
WWISS+WfqTNb7OA4bk19iG7/PvglE+1J6/78+xImq20V99XZS0GnLqVaMTDGFCkU1JByZp17cb+L
Fy+vehYuz6acSUqS4GXj9hiKGqRE10DOG7qnko40hmmrf9Fpp/u64d4br5GHuPfqtebg4x085NME
gF9cG7qwuiKDjACPHrNdV18A582/GxtTtgtq7pjLmuz5XHu3ice9BFiLVvbglvymo7FGToFlAafl
aegoiPCu6y/W4HuQBWpizDTvoeT0uxoJcnz4qV9cGv/QtP750VlNgx5vpP6/MbCDMXqH3mz2ppou
5RT+e+DWBTx7LnWbyWFF24eDVDlxauJh+u+z2ZpZ+TuxT1ofhZGrf1ABks1DVAjYVjNJdgkS6I8p
dbBZiOirobuCQs9bm63fveuO/tbCx/uLGGs1phM5pnqOXttjNmbij77QoynfPZqPM82vV8elsW7b
foU9Qtv9iHja0HgK63Cfcbde0pa1R6nrKvUQTKZDLkq/W5YuaRtibQQE5SRRjXyjxjDi+ao9EOJ5
ZriH9gudI7MX69qrq5iAy8fUAPlA/hajHHW5fCFM/AfyfodNJIkdW34Mj1H1drnUVRdZET3okia3
rFaQDHUaglyVXrLW+LVc2ayvHKDRL+W0r7daOPe3f59pieqrk427LpsEQmDpBnim5o+CfuA97KP3
qW2TFZ+7Cikez+g9s42rZ7F6TRvG/3w17vnV8qH8+d7l9eU7lu/NYyjVcnT/NrQu9rY3y43up9a7
mVj0EFMos0PhPC7KhmSwEX9Ob4MJll4n+nu7FE4VebVbwTQild6sMqIA5aoGZ+BPt04j8NF14+Kw
fGvbdBVN807ymSKwMDD66BRPpTy5BviLVOM0NHEAeO3bQltneIWvQDzY9zK4MpFovuy4ad5HkwVY
6fWnXgWFl5Y8ECAakwo8P/stwMusj9LHqJ76s1flxPkIN3urC/2ooTu2RVvdSytp3hhRuamvvaax
GT57tEOWV8MeFK83da+ObtRv6SDnM5KX/mEiC/x1tq4hLYhtMSt1ttO7d91jBSVOzvuC+fDaJHH6
CrxG20F10nbL5dgmr8s3tL6SVNmuSyYP//nyDw3VMCOyVzC23vsaPfxmoVeHW9+LkAvqenDWxhJZ
Cnkrv2PffxznuH3Jo6I5ji0yyhJ46W+0BQBcwujDx4K4dzXclmT6VW92RDcqQbPUDp8mdPsDsaWM
hdWlJtsXolTae96O3bUjUxLiJa9HQTNBa6iy80R/9VXPaJIh3aXxGl4qNf3tZkM7HHHdUhGXTL0M
1BqHLo+7fQ2Q7Gw52S4tDN4blHjrZXkcO+rBWiMx0UJexNmuvU+pDWRIF/JPT0SIIdq/vLeKBNC3
L048kjYUFe1qTASoqpb+Rtr5wdY/IvxkrNKFdfsMkFCc84xS7edaC/E8BHDEy2581aqSVj7V/6OI
JpeThlafcxloB35Ze08SgHOZZoqxagxPS22RFnXyGNJ4Wa5wkOH+anv3RH4puhGK9MHAq+AUU31v
3Frfc+d7u2FmBSs5N+4ox9xd4/XewbCs/DoWMK/SQdPfcnP87iBy/JMQ6cLh/e+EpuUBBkmUDtHr
YPWI7Cs2H4O/86l2R6Iy8pRE5oK9aLY68df/HIU1b3pZaWeqAGrZTtRPHcvxOSc9a12bZv070/XD
QATIW4wBbU8fFUY0lAskqSGHe24LnbRgJRCKPRtZjlGyibZp9MlwnmQsHs8iThiV2eSINRhAEDMm
L/gYVSiVFf2BywpvPW5IIzFfQ5uGp11hKQFvOj5YLRO+mLlGi16sgxNzYrLfwB7hklbAuA4QuR1I
6mrRbhBs2wXw3TD1jHtH1Vq6TY+rcpDtLGXH8lo1vXk+RIeosNOtLrzkPoxiPlh4T4keZoi8vFZX
1a8yTtH55fjhewYp0Qb6hs7Qi2s4o0rSpjT7XV5+LK6izmijgzdoey3S8T7VmZKDGSoxhyKmA+RW
rNoyPVWVM10JItKYTvnVEWwPhrsueyt7AQk9qcytC0n+0wQaVDTleCsSX4mWKc5k5Vm7RREMB24D
tiZ4dRyVveAy3Q0B1xdN/pS5UntyKqM7Iy251wqKszx0Vo13PA2uI9ipN26gS85w+Cv3OLLGYVpi
s7XcU2RroEhyPztr2UTky1D4DwbCKJVFKu5mlBS4LGHnVVK/M0TW71KiOkLUiwfPr37J56VCpX4m
s/qS3ucynLdGJs333ITEGEhPkJDVtrt2jJh9YNWcdoRDRjoynNI7k1GMAijLiU5OYqUY3JOOWJ25
lZiHtLXWHBFrv1KDIFecyukqW2q+cPTcvYWX4jGRBujDkK11KIz0SFZ9cQ1L8yPq4+ChN6X7tvwH
6A/dN05iwQMjOO/BLEfrFimKUJhk3yY9rJXbm+3Nky091iba1nPonIE0iw1zs2zl+P5r5ybjhWjn
/qXVnmtola8Jld+xiPP+nIbWk1l69YkfBwcMjKR+XaOqWGdLdDeT0RXV6PBUGb8zM4B3NYbacal/
LGAdrY0yOTbYkCT5Z2s3jSz4G97OGEy0oa5odnoY3OOa6tzwSEpMCgRDc6+yuM0BBCUKx7U+xtVn
VwJSCHoju6VqJw2lfikzZBZPVZwq/UnaD7i50FbaQ/lbxo55thvyPghijPb94EDdLNxXSS29LxpS
yZZnMT0Q3Axutetxte0iXC+/ELQU3bDy/4eyM9txW8m27a9s+PmyDhkMdgenzkOqbzOl7Gy/EGk7
zb5nsPv6O6h01W4KqLoX2CAkSs4tUWQwYq05x5xkCH1T//WS0hgtagR+zBJv4xvAvATSl6keuiII
95owBLiwMXmCCBcmeyu/ZmIa71MtzVFVDGCbJ/2rg574JJFIbifPuhKcmW1d9MN3yGiM58Ku3oMq
Ue+WoENlNea3Kad9STB7eUngM24dZiMNkVobrunyohcornXSt3+IaVkUpv1j0JC1iWB0EdiiR08g
bBXwmFc6+NK3+h1IVPlGpGCwFlPf74Sa0cudn+8jEy6mU2b5m5JQlOeGQBHLNWrMrzSZx2smO6LW
wNEQBuONn0NUkkXTa0/CQkxpj9ML+trmGDcGwvu5hFDWzJ25VamTBymNNC+LtaCD5tLBNriOenDG
CyJnnl2j31Jn08+68NxTOYJswIAUfatS1KuFfmmFMh/zSkUr7H5yq+bWlOjas2TwukoXJXiW2Rdu
m+EC62Oxv63eU41aJWayRDLh7Uz8RInVJ9hCKGTO7qwMCQYuAFhYOWHTwHGnFy3oAzIGa/0lD1AW
asUbxxytsD2RTmKiAu8MPNalZ8VXw5qrWuJiTynDqln7+3SgUFBFTCRzlxJrKhbUxWduoZ1+Zh0X
HBK/fPH01DoiDGA+PPcJ84ag5RgxBSkiwXNFle1U+yRZA31YSt053ioCHsQzio31uRzq9lpODGv2
JPols3Xm9IPH6Ev1AXyENVLMKSd9m2c+UtfB8OZbqf9xvGoudQ0x4NUL7PJilOZjoXn6Je6Tqy0a
Rl9CI9aRinAypM67PmTBQ+3m1tX3/RM+yC9BNs+KK0xcLD++JBVlgSSxzAdFn/+uEohJMqRFOPlY
dpYRaSUQeT3YuvOiFI4EruxcOzTpRfW1ed8qF+0Rv+ozkjow966U31TqUK6s86+3SiHYyosRNmRv
kPJ079e+uemiLDxkKbLrfkybjfLH8EEKgPtDRzJRBURtLeIhe2JeQWEywAN5e0pJjY9qQo2xAfnd
VnLC5L2/P9Xnp7JuMig70tuoqdUAzftExWLyW91OpogqMeVVDxxWa+w+DrohmO9NxahtbkadZsK3
FhD5ePPu1NxLyqCAQj+nepVzjovT6URHa5bCWTLv1HHF00ooyZCcnwrNju8pDZ9qs/R/VYqgeJKt
Lva3pZgs++TYkOBWEpbwoFXxMwdWeyH9Ruw7n1y8ysJXFCgSJ920+0a1C5vIpNePbdno53ZKj5JZ
aLnoBJlkja3ne8rA9WPAXGovauiQOsnyAuX0uaJO4ECcijJY68m4/XhORhjCGKKqFqVFrE+skKML
YB5yXefwdoCUmHufm6zEfYWUo0xXWqHJR1G62jkgRMsDKnpbAH5sEo2loJN9sTVnbmyxMLytH91i
8NeZh9NxGuAoELqUriNsYZFqYY0pz3NQXFHcSxwCZc0ocr/QGNw6UQSFf1YRCoer2uscjI/dKszp
4jOCUjlwiAJt0sbehaleL29DSFBQZUjDqDw084hidDrjb5xfkXhS6/UrNE2xrbaubPzlrVg/ODTV
epKod53nDA9Oa/4ownGh7MZ6pWPrbmMU3OuPSgh3jrAK3YPfTDmKBTTFZADJ7U3yHmVPI6f0EiKL
9VJJ0kJy2zN2t6cNnRgwfnNlR0T2Sx1aq1pXh9Iaor3BNP0kGBQHRKirsuZ+ELUEUcmIocLlBEdJ
q8kCe0adp/tb/csbUa9ACz3cnhlzNcyFb7z0cakCU5T72/TntgFqu+/Ksj7fnhEc1+4nVkVg6NOW
uydTpdgwCwq1un5fZP5AJnxd7arG0HZ1bT5KfW54zvK9Pm+4ulz/NfGbDKFABaBq7s1UsQbxmf7w
xYaytqczge9sfnrbIM+SxAECjJMjgcGeoM93u5TSZjzF5H+fPy6z3uP/bNv5x4u3dyga+g69kfPt
WZCwuBgViQrRRE9WFznWuiEkdqNnUVTTm1QrJHYHf6BNIapfJ9/tDCywOdGPnXIUGP+oXpCFi5GE
4I5Ex+RmZbm3CFs3uKZkixydEvgkAt3rbVfQNWpDe4qffn7H7QWp5ToKp6nY3PbdNqgjHiTGWSi3
ZQr8U7TeNgOGN1SCDiZwsuWEN9MkSi3zz2SC5QdOv72GcYolm0t8SEfaTE+D5xnQOEY54G7PuY4V
5dZA60Z5utW6Z4WZGOP6YMETxjFYvVmeAG47W0hQX6XLqI79fTeE6jXn/qEq8hKi3L3ehP9Z3h/8
muYBl1L35NUW00jTbFcwFR+dDuAwc14kgdBpCmgzKK/BM+8z3562lV0jmaeMDa1y3sSd+vWoAZq2
A8iPcdLf1L7okYtzJ76ZpT0iO/aT1b9ETVZtXdJF7qqiH04f3dPZLH97JKrsqgd0qSwmhB+7opSQ
2YnF2qqVlTjPnwoqrv+Q30hEVus/6GW3aoUXnW/7bxtNMyJWoMxgS8MHCBLRgtCNyKO4L17CpNB2
NCr1b1oxdBvC05EZxkP65faIuIrs49HHPsHIS6HmTs/r5mJFVLkbJntrnFvRZ6zIu8o06i0tHh2t
Y7fRxlx9mSLPn6XQ4zEXdXcyHVctE9noSyupUC7401czx2FxG9C7GA0M7G7WdOklKpFw9s4+M3x3
3yvLPKl5c3uEiSc72eXm48kQyxN4IIKIIiRu4uaejWTpEcaBy/JWzavH5KtT98XJcot2A5u7W5EG
SHtmMqwlhb+Sfr2pv4y259z5RWsd4sHVjllZG5QWCJEYU/Uyxb25M6OGEWIuKoW5RX3HRGVfUOj3
USVuO5vuVtiEPi6Cb3XnUsjHQoOfJvB2MrpnYC5fLQTvHt2TD5u+ndqXaUqDa1+rNXF4xqFnqlat
xchdodHfWAkQFeKxQEqgB9wZrYN4eN5IFtCH21NgppxlgwPzYu7XDnnyNYhlsva8CtW6wB4KdpbQ
4vmP63QLD6pT/a6jw/P7LtMjlPG2ENYrG4PdPO1DZm7u+oiK4G3id9vXJy4ZqYArEOOQN4ZhSAWF
ucuiMj53KZGpVI50wH623PsWZvmBNO27jwbd7TkDF5VanZ8qD0Nra3jmdLScIKaYS0/DSbnnZGPf
7GWR9mcLUna9avw2WQQW6sOq7R9ggKUnhM4P7piaJ9nJxR8muHQZ4/X0UA8krYWRB0Nl7kHdCry3
R7lrjtgkUN2IeTOSXL20dG/WfpWz+ierAhYxfuQ84qEVz64zuxMt79HKdfN5Kn89K+aWktS74WgX
P+hcQV5wnOBsBFMOmIinzFLus9Fwrvq8hMsK64AbwH80iyrYJznCwtyfgZFV7G7QpdSLpO7Fyk8n
LCSdmAPQ9MhaG6mGkcIuDCZ6GZ40qexfz13mLWurtLqFoRL3wc1Y8GWar5YDNc2H2z54n/1Op5RC
LNi8rwgG5vTAI/W4QLPOLZNDepVThaVZ6sE20bxfj/pee3dpUGzpBjVLSoLel5BmtJETYMDEobsP
4vJQ9rJ4GzPH5X4ZTY+RO8GHGVW31pDKUofo9HsEr0gFKoF6VcJ7Tj37IckS1JhovQlRsmOL0KAK
VbaK18gH4dt0JWlIyEsO3ry5Pb1tpqiBjj/5D0Bt+6PX+h1caR6Rmgm5qTSHg59jV2V3qA/9UfMd
RCU3doZGCEbSEKStV2j6C78hE+WfmzYxtVMEGO3Y0m0iTBJa5Iy/y8sB8DxyZoDfxvJj5LXD4jhR
a/uYcGEN4h6rYxO7Tbla8nO34ywoZH5vLFCQ2fubhKYymBAYrOYkwX6Xhny62+6ky1mtscrw1Pg2
VqxLNKcwLiXn16JwXUyE1qBfbi/YMylPVq2z+33fYE8P0g0UlUqC3BAYiUUxOPW9CZnuLooNf48C
olkkBZGK5MuZr6FPhznJ+iduRu2DnZFmO++uSUPG5YMjHGH12uRu+gqBdydABHxrLQpGo+kGD8yh
HOQ+ubNE/ZN8axrUQ9xCwxgF1AAXxp3hIi6r201VKHdf2/Mw784FStJfHzWzYjS1R/dNtgGRurjC
bJqVbkY0UtgPNLctSes5ITh8qFgCBhIXuFklD4YzN4LMXAPDw8y+wQH7o0iewrYV7zQY0XhmYY06
uLRXdksRGnJOeaxYoq1I+Oqf6W7OHkJPvE/dF+ApwQ9huNhWyuazn7HqTulkYnNKpotJaPEqlCxn
B7orG64i7+hPtti2kBj3dGeHPXAWbUuY6IBI2a42sU/QA0sxl+bHkF6cjtVd2Izz3cy40L0G8Bk2
+pfaFHS1k/bdi8nOBJET3klA8ejpxHuWVi/EAbhf9MinIkYn+ClyW7HMfS98oHqGSoLJ69GBoLfH
cC22TnfKC80/aDGSwHEs5fH2iGm4eQwIDdrcHv2+L/rzviCx7D3FTHJwh3zXUcHaWrE9nMfBIc5m
MrLnkA43YgA/+Q58nUbJAAVyAi4TJIPxjUXvcCe0obivTPs+xo+3RFPW3ZsxDXHTwc3CRePtqZcH
W/AiLhnSQOLH0AvvKwzHo4Uj3m3aYU+pC8Cwwzy1R9zC+a/jFsJp1JZecNUrTl3oDNlH349VT69F
2uXTb//1v//zX9+H/w7ei4ciHVlmNv/7Pzz/TkwHqmaW1H9++r+niNSupvjZ3v7ZP9/2l3dt3ovz
W/be/Ns3PRUZ//31LfOn+eef5f/+69Mt39q3Pz0hlDVqx4t6r8fre6PS9vYR+B7zO/9fX/zt/fZX
nsby/e+f8NDm7fzXgqjIP/16affj758Mw74dqI/jNP/9Xy/O3/Hvn3b127++/R3m3t8/2ebfTMPh
xmmwYmMKY4hPv/Xv8ytS/k2XdNuIEgJQY7rC/fRbDuA8/Psn0/ub4zjCwBAqPU8Xpvz0W1Oo+SVh
/U1nDsUyTLds07Ol++kfX/tPP9/vP+dvucoeqLm2Df/a+/Rb+fErz1/LMR0dKYFrebqnz5/A4tOV
39+uETRvvvX/gSdRcHIHAL6m6FK0gijfIRDLGvw4A0/7rkzQrW2tTsTJsbobiAPBK1WS3ODUq7Lr
T8QKHTU0D4sJbyds3ukuBOmMBsRY0p2jT4U/LJ9QyBWG9g10zRPk+WOn4Y+3UneeQRHhmOM+Wf/h
+P/6on/8YiYH789fTHqCuZjr8A1NIC/mn78Y63YvSTKD4HYoHgszFM19O+I7bFOf5BmrV1tihuH6
m2oi73fKT8GMcUb+ELxIUu4HrOl7zSF8MDSUi7YzZO5npRhlZo1GQRCsE6XdoncdA98TJTqLlPK1
MMFK4AnWKUmKBfYrf+d2dbYjGJxQhGyZa0P90BxC5GZAIWG7R4phNe3qfi3FhJbDd/v4PxwJ41+O
hDUDDKUwTFtIqOjOn49ESz5uoTjqSxSS1TqyC3UyC3wIKhz7fWsSmoewCqhRPNT3Ejhibh8yxS8z
udOJQFtzpUozAbUydHMUXMLoNlcDGtNZ/vufTBh//cks23ZJaJegGKQu7Pn1P5yLCdHqeMcRAxNZ
oK2dOvLPhd1e054zZBZcsPI5lpK7ZOPhGqXgiDAoG19j4XXc39WwmZFUK6xWBIh4Czr5BZ6W9Oat
eopQn0IdG4P/8KHlv35oS5dciCZH2eM8+8sF1FWjE4IQNkj+OTVJ8d3wc7kqbCI1bb3dGNytLYtT
xtGCaKNEya4Dd7pzHyPTFJQt1lHW3qVjPSzVnEhN0R8Akb0PcWVCjMi2AjvtrgVk32lGeR911pcm
1Z9dq8uJAO7PQ442kEpUWf8A+r5KqRQf0g5X3I2wFcJDskMPlbDho7CM53mXi2/IdtPz//ePZ1mG
rXuG4ZgAbuQ80Pzhx4tqx7Y58wWroP5MaJ/zJAduwVp16MiZ2YvmpXKRUSnq3GtIBxyHKWiWoZUi
qzTDsxpC9PtjyoofTWjwVLv9ePJm+2meXyHwvP/7j2tY/3quweFxLduxpEOviuH9jx8Xrhjy655B
iqZovST9uyBxjZrGpJO9VuEK25i+Wd4VhXYfukG4EZ2BHqguAOXmYXaOPeszwH4Nuw/E5H//2YSY
x6Y/DcqWLfHp66YwLAmN5i/nVAmHoXUj21oOjkZOQJm9wF9rkeJVwLj1+MHu+mMeh9m2coGc5hRg
d0g1nxM+GmQW0cJlTYPt0HnuqtHKYhUzqNgiK86NGEERTOrVnaA695ZbHZqBXA4vNe4UbN1NXpI9
KCf7KFErUxInix631IkjiUcW1PtGel2/CYokOdDJw797pMQT8DN6xQ479mfAAVgfB+ztI1kD81oZ
cQuotUlF6IWrn7dloa3bO9e1tzIw5aFg+nmnbHwFDOi0xgK1N+m3IC6HAGeUu760WJM3ZITRdC36
5EuatcXFTKg5z4HXYV26V7yQ9R3K7Le+Rf1TV5a9BiuRr9M0+lm4EDwjo8iWHWL+bVn0+dbvomUA
zHKvYSRaALqLPtsl5LHBY9hhRntClULCZOlcsiEsV6HeV2uZdP2KP2YCoyKkMCi7R6agqHx3qi7a
HfC1lo6EXChcvxejTYjMCmq1s1wfjUON/ZYbsaC0ISrMxvLUAN7d+lMRHm6PlGz2plLOg8qQkbrd
ysiiZodWGq2rH3NFj5uJAs860aYdVSZ51Z2Vw5D30FGX1J0mPUaa375WhlGt0qTxz2pNjMqcbQRG
De/iTJpI0Rn7dU4yEwKiAevMESX6nYF6DFGbQRtYadG+7zwNs4MwZ7Jh8BZYzsZpJFSIJFOrMDWS
6Y70TX1rVpQ1aBW0r1YktiCB3M+oDhf6LMayLM06TFr9lZbKrEWvCfFmbbh30+Qeb2W1mXooezEx
jOvH0J8TUDQA1ronDq1Bxldkt0uqFKhgVfdjFM2jkMr8EkTOkpxHY5+nUEstt04B0Wj6srL56Jmt
k/RK4/PRjrRV1ms9+XtoZ/YwB+S5TUipFYHauYm280FxffYj/F19jt6/g4uypJ3ZPZYeRP9SoCOv
ghwPCCSkVZPE+j2sBftkhyxPLVIROYtYoLniQk6BdZoqwk9iQdmh119SguZhBjLxDgXgu4LQwdC4
6BWRjm3eFOcq+Sb8H3ZZRSdwwXIFIovucYvgLEXZv6nQCOIJFQWR6I29N4mhWlCLgndCntN/GGL+
OsLQH/Z03TGkgeLOYKb05+EvHyfgWkSxU1c8jr4OsxZKMUVaYLFqmPaFuyqEiZkQHABczeTkOt0l
DYlep8Wir52qxdJDMIMzxk/OxAWsTww1pTceCUOgoTI96k5LFnQ+Nv/pPvPXgXv+5MKmRMOc1XHc
v87rypr42/levDQC5UHLD3aZFVP9CcWVacFwr6QZL73a81c494r5MiejPTT8JcWv9RiRFkK6OMHe
YQNNxnWCQzwKEJOjWsEeJEwvGl+ioas2GvSKrSaGajV2krIusRD//jfgeP/Lr2DSYLLhjRmmDiny
r+O8RFQEsS5Akxtm1sr3yF4iM/M1tLCjUECkBzJ1T5bfzcQR7GYsMrZW1TxRyxCPAzZZep6I8X2r
3PdQ0qeqeY+JmSzaNN0lLNqPPRgPcpUChDNZGS5tZXTrPM3KOwwVJdFvjDk6MbxmPh7BeqgzybUb
mGZiXxjRWSGCvK+TYdnhpiOkriPRIugfoWafYqxJy1ISgNKFXEKG/1IAVlsabn5tirjYD32+YTnC
mTCY6sr0rHmAjrcwRuizGPKSE8eWu04WVUdqheyrvgQ05jdpgG5aTW+z0La86yvRHAiL9PfNsOp8
XeOfiEjuOTXMfU8FtIOWs5d+H5Ku/I+N52Ye2c2CXF12GSpTS4Ke5kl5vG907gJDU0IILU1zNTcw
zSZGbEQwjKUFq0mL0o1JdNAMAOox1zbfehStqzZz7H2iYLAWKPAtpUA3TQPxs6E4OAR2lNwOt03Y
HvEAFfdIkLlaKN/64M0mfWiRynCz0sYUcr0QCys0+qMILyak5EM0INXI7Pykyj6nBJ/lgLIOXglZ
GODDcGg75kh2/SNnRbih+ygR2kYhHGq4zqehmK2Dwmv4vM2CjPXu5JWZfg+rdto4Lvf0KXG+xeNU
nkodI6zU4mtidft8SINFY0/d0iwMBDzORCF5HL929A+vmvyOyvAODb12GXs9fQ5695B4Ay2cnH5B
0Ylu5YlGLOiyiT3mVhfDqzktOMsvAIdd1K9Et8cB5q5UI5YjHDSCAMLZ1N18N2rzre37L4m5DaOs
23FQw6vWdsWhrrxrT5oa6UvWUc+0H02l1zgrSoveT/reolLjW2pkMoXim43BbDVH0ut2kH01eBc0
lHRTtUa+HUmRRm8Y7jrHPPDnyT+EWJGW3bIIuYOT836GLdltZZmK1TTLcgQpxDHozzLunlsCrUKV
I2CuxQLywmMe9cFSGpe6Cy2aJcEOmrO6kzKr9m1SHAdRNSwkQ3OtAvUaeylzCElz3My3dmnG96MH
iDmW8VeGoZYjmD2BZQJpUdiPSdv1hDnXzkp1BXJ2qr3kb+7arjp3gIAOxdhAeOrG+aYIEjZWCjKq
DuQiy1f00dtDb4FRs7pqDsReJ21FRHkYvvqgJfYuqXROHTgkrtkRkhxqtyDcc2WTsF0rXNrVdPGn
rQMvjhJilBz1rpRwwKZuI9xkm6ZBsA2G6ikc4mQdtLO/IcwPiEzuEuWjjhw8YnM8vTBxJYTJsgb+
vCOZhpH10hlJuzfQLS/ivvxat+oAUuE74lFri7+6enDSqePOZ+qLpp4AXYTQMVrlGStKaIplDxtM
cD+T1vresbBa2LbxVZgA/Vk96CzqorcE3UO+MGquDpa9/L/EOqtGdWSC9rkclNzQ8WfI7MMB/Ecx
UiQlGouQ0nalgYcharD6UaT5dI6nYaLpkKotAF/ieFMgt+7Co4DaFuHWQNl8V/sdqhMHdXfUyLkX
kFOObYqZ+9mk1V4vmow3YTVaqqr/SYJdBLjbp5xI5XxJLZ+c5NLYUG+EC5ctUUbkLKFtcFwmeBdt
qh+0FqHjBK9wmUSzxrvwzn3GIad/iBmJkTEIshcGIXFxRIPNNH2VRZbdK+YuS8xC9jJqg/zoqxZQ
6phATGqqGGa9xS25s7P15FTafUuydCnLJ60Y7acY/47WGyWJP94+mev99twbRUjQHqtWEqDcXP0I
lEndUpnwIovM1iYP140S0x7Uy0Kpsd9VCFZ6GwNs+Kh31WNvD+Werjc47Lx7ttwxu5bk4eptYL7w
eT/XBIpnhuz3pUNzy8mZzdPURVUTkx2XysYmQF4SHZWP/l5GhMpXwNWuXWLo5NF3x7jP0d4yLzJB
Z1xiby8qERyAWSC7nR+JEupEhcQTF0hiHt1akTs8P3K6uaxeYrUQ/ZusC23tk2DUcKIn8XEchy/k
zo6b3ipaljl1hEmYeqpJpyegcxrEqVqRV0kGW6r0k5dJ/UROR4FZ98ZvdpfMFdwWyVpHQjBfbC9E
oG3DanIW1rYOmnJnmuLRUhWxx6EItkA8v42tY5wCJCTmBIg9qXEolGF66kbc8uHARa80omlxB88E
Gm9Xd86uJXavb6xg2QSAyIp6UekBHsvU8o+q6X5tBsxZCETZl5B9ukr1UN51iWatwHOSJawDB/Up
R1N/qh4E7COEoxsXbd5LWAXZwu9mGWOXlguVTc55TL+lgbpEfU0lQwzGHqnk/O/z6oGlDmzi3iBw
AOYbVhOfpgNyQRohGlbG2rIWzuASK1sH2U4PaVfbovwMyQyZsFX7K1pT8q5HtAf1gmidBrWGQ773
SVn+gaYZesDxW+l3xq4wp242B8UMxTBu+euPNmORk2M6CfJ4WOmcc4tOZ7SXdtetsB4OxyZ8dqNp
ujfAkDxU3HHmsKHQ8u27pGyqUz1hxRyhwGce6xITTRCrS8SPZI+aNoaDxpJfDcbeU6hQegNpozME
c2OVDthlbdnlqwpf3TZs8JH1XlScBdEJ9I7r7wncMCTj1jVO+mQrM/c7YkYU/aN5pfjWb+0OnbNn
mvYd3MzohPTg3cuxRoLrfALaH/yABSUpeMDVrz63KuO69oHUZZLpamQN9gLIXgIFATERQd72ONIG
GOhpsiCqOJzJdDZNVOJDI8vtYAWkAwGYwH21sBM/+sJtlbJnle0A3E+knZuvMXMi4Ojpfd/UaOmb
6NVx+PWdEVG8HOW7EY6MSL34OSlAMdmsrTY4TWS4dUrG3UjHUzcMPwSY2UWEmGRhVEhy0apBVHG3
HsoZu3CiLZ4gn7y/NDjl92Xd/NScfR2P6AtIfQ2Qj4/4tK+VDKBiDDSum7JmrTOGd1pLYnFTJg66
FXRrxAD6DTFFnDyPRi25H89OQrsrXEapgNzaOe46F4rQZazWVSlIHcz9BdFu9Sbso2vAmX7H8G4/
oMaQm5CpXkWo8bqLO3mirvlZV9BjRhIRvkvYv6xjIRGB51owawjfB6d69bhEiVH73Dm2vuDS9i/G
0C0TCEfLwejUpaFLTK/XyJ8yL65wIA4jHEV8MC2zcGLXDilhyj8UZoyiCI2fTm1fpFUFX2Im2Qvp
9N1eGtPnXMD574fS28EU9k4jAAtEaYX+zJo8vSMTMXmvzWdNYnnHrWru9aF5bpXdfp4Yixfl0BUP
hhUj/o8zZ5dpjnea+GIrAflTs1v43GZP1GUp6x3CcLkzBjc9BvR3EYUzRYBgX9/Ta5qDdiP3Grmh
sZgs7M+JhnjOS+v4Tdr+tS7pSytRjY9yLJdFQ73srk6OnhNDE80se0f3uv8uHe+7ZoXOris9ucwI
+biz8qJ8DnQUA5Lm9QVhAbBFr5ggTSTmJiFu4WDbJUqpMFlLX5S7IKj6Y8XkfdMkUU3cAlqGCkj9
lXUd5fdJkEHgUr+xWqu8K4McyZ7upZ+lG5VYkVvjK73RL7FUxXdckqcpC4KfKesWDysCWTEQxsyX
AoYRAbXuzk6mGl1zqpakMhg/XTM6FDhuloUXoGhV1pNTpEQctV2AW3UYWK5QGRujUr12cyCRTAIq
MAl2h4Dca2QF/vBYkf+21DTdubSeQw3OLPIHHNIzSHY0zhoqc3zU4chaJCpOtqbibYU+6hDrLCBo
sci9CUxhn0SA+3uH6Z4xylUaZs0qRJS4ROdGToLTrkqH9PqcuC8cJmm3dMi0o9/SknIbFQPIZ7fE
QaCqdVyW4g7SSkoVZXxhbsiE2HwyfD/fdiqYjjpzHeKMaRv6KvePJGNuholEV120OOcmV3WbLI7f
GV3y5egleIXyaNjpUfGO3sZCtFa7i4nAMPrbSGgbH8cARoL7zjXaDTYBtawD8sijOFkNY2gSWm8S
/+p5LSKVAMtcooCk+nG6sVX+3ePrrAO/MhdlDUPYzx1vRY9+WBjdWVFOuWQJPXW7eOgNxogAZvJd
bTUp+4DNa6St52NXLb2kqnZCyK91OcRbV2iP3aCs4+8bVpvQJvBB3P2+r3F6Joyo2FZVO8gjK7df
G2d+1ElJFHOmi3VZBfpRf+hBGR+L+Z23R7eNI3L+DXkQRx1PiEM0jGhIs+rdigsm0yvzeNtULkU5
baJnG1ePEZ912ZfitUCzg0S6MMWx+efG9jV6SJJIqrFlPxqglQh6D5GhtVG6ZhLnTCJQ7rnVTgnT
PN82Yeq9xP201kuYHDAY3eNtE3QZ4R4GfBwDx+tBN4qDnQhniwBtOgq/nshbNzo0KHG2yqIZ1OLc
+z6ZptEU9C2FiHnbT1AfytLL1nBz42PekvnZSNagEHjoUhPxyOI1vQuxRa9nDgfYjnaHbc+9iCKk
IqZ1DxN64ZZve397FnZV/2DnzPCpoVbr2z6fEKaFivntyXTxzgxt5bkId6Wfmuadm1SoHef9/Pzq
rqO0qHonW46BtGdAoQ1LsS4mQo2ks4tpObZxTcJwEd6j8k2fPaffjy3ATIon2XNmFm8heqPT7bUY
9+mdYVjN4fai72n6wmJhvUuZQe7xL5F86gY6hhLIQhJQmU3Y7/1tk1Y9a+2aXkJK54elBm+z+3ai
Jus9Ebz4pUaee09og7q/PVICkTnZz3QcKP4wE+xnbym1mcCwxaaVuXvRE9e5+LbxbI6Dd/C4zoXW
lmdDw0hik6C7G/oScXYxtYt6sJnQ5f4cE0rpS1cpsJ5cf2yGyliaRibOKYvbXWmV9XYqs/QhNw1a
TkxXPhuthhLD6n/qDrxJXejfoeUi9ard4KlJo3DdYQQ8isxTB0qizSLo68eicqwvmndvAfrk+mPh
ZVayXvXCQDEeF9a6GqEMNcUPn4k1yMXHoGstxMvYyqm10mRkSuNjSgTfgF4vGeFJUE5aO2kx3KdR
+s5No16oPtBX/jiEh49N5ZBm7w12iMgZ3AoQt6ZP1briMndUJ1Da5c2qtgRp04iAh+5HM+r1iR6o
QFUJvaO0MoRcdfCaOL7EnGYWRzXI4NVOy/3okLIbylg8CdgVt3cNU+iBv1bPjl7oC8chldMLtQ0A
mA1M8HBHuZvw2/HgGX1/opebnsHJQfOvUT1r4/zVmC/bFYWaRdQDvWjjyd10HPdLRt38krjobAJf
qf1t38cLFTje1mv40Plnu8at4Mh+N+lmzf8SsEV3HytBpoasH5FEHOOEBgNBfa/aQEslj+hdW1kU
rEP0Illr3pX9ZH7LpvbFnk1iEfXARqz1XN+FDbWqgPw9UZlMKHIYpNKChhY0BRw/fS9te4e4DgXj
our9ayajZpEH3rXM++eWcZkWAnDOcGClXYrD/2XrzLYaV7Zt+0VqTXVIr3JdGzAY86IGCaiuQrW+
/nSx973n5by4YWeuxMuWImbMOUYfuTGtqY5AiBU5YXEi/sGmAK6gDL0ylvtKo4JxsjMd3bNpFv6S
LmACJj/+KrU4R01gN6uKS8GUre5ZZfSGgj1aK1JFnpszZTEtm0BhIxg2tqUPXiBtZOJxAgonO/sq
dVT4XVuE9tJS/HE7Zp0uBzmP5quX5NpW7+KHSBDbcRdjZJS72tLe8erbyzwYjYW0OuS9dDnXqZEw
JRD1ScnbX61sOOF05rp1tBBRkjOsyqx+5HYI4QmShO+e/dx4aElwsqqxO8fWhYk/tPVB+TZqgKxV
vrTRT3/ZgVzEGlQQYfrNDvvnVxgKZUfflzgHRlLltDYEWZCFi12CArIB1uHry6ks4otZcwEE7nDv
wzi79V30U/fVi0uH8DOeMLhWAjZ/QhbM2mJDmMwgIv5Hw69sYrWze6s6j5zdRpV9ZlARsZKMUy/r
xLSWaWOC/VCK+KCMlraxMjTOKM+1Q1qEMYp6mq5NOD1lIANWUyXPeZXVe2YKdDJJUpGFo0CPeWus
FlkDZ06PzN5NkY9fWiDBpKtARLJp48ogWeikZqwQti1bn6FgNve4nF0yKMbCzYGNY6BAj2YzRalD
i5mnhk5KHILQD15g0She1h4NYSRnV7abfKJdNPmXKTOzi15eqyTdEtJceeRLfHLW/VAxUre1uNMe
uvfQUGthfJt5+kQi2Q6e/cNG64E+2Z39hux0hbnUGV2Bj/3XKGgFxRAeo7A+CZCamKAesuuAy4cG
u9tInG5heWUXbYBb/kPTxfrosjXAbC5S46gyLrN63B8mZtcJezrMvrjC+Ni6nuQo5nRAWBr7jdg5
ikiGaV0zZwRFv6Emv5VBJbxQsNOkZvCPhlsrGEt3mrYsMusSjLHrxTrvJJl2PsYkBMGfWRSz6eQs
P4bf7hAPbWU8GCu14CNr8uaA/n7fA1j0RD+82xm6Ujo6pzQU0mMcm3p5A/CW/seL4bZvSUTK/Ng9
TM2lEgg2kNxuXCBvkVmfIaHGnhvIL6fAycgw6qmDyckVVAx2sCBnCpyAQB/aq8Gz3uvPBYdPJBwZ
Qb1+84pn9aR06TohswQ560sapr8wRjZYdy6hhfkiZHMKRGzvILWfFJ2LZwoY67XFJzcDnb91rNCa
FLPA1dmbwJJ6kF7NSEMakElI0o++FgB0PCUfz4apwiXXJ5IqMvmBaOOZRlhUwLdyKKBTsBam+WhV
/ZlTlb6YLTP4+nuyrcC40Af2OPq1FM54jpnKHq0+PIhczHmTrH2J0dfbvBT/YlegU2RimdoBSYep
thoCC0VUdG+t7qM1ykec5Jc0y7a1ykh0GOsb/G42LZNJLC43/GicFSc44moN8t7HgJ8E2lOjpLPp
qjz76Qu6xM4D/EkyWKlqi1bVftvRMwbxVNhYEl3HxN2Oj34lii1GpLoNS7yR8oi3g8XR59LxUztc
ceJ60TmPYLJMmZEGJCEHiYLxI3qTA5+UYX6qtYa8V41jwHRtBFWxOydcIovc7FwEYO9RMtkb+mOb
kbIvQex5zDL5SwfZ67J08jq/nRagR4alWfebJLaJvHSyZ0uWUFHIhgjLhpaoFf6UOJc8OOgTmmb3
RazBzh581cD7GRv7ju0UpZE3xjDU0L7qMd0GkZg3RkcJ2ngAM8E0eK7v3tNqFTo5AmE8kojNV5Uv
/5H5V2D2733GkP26LtFrtVmeLUNeW9Z5N618MTUcTkd4B87Zyl9xAF9p1imEEsDC86M714bjZbgV
Fo49RFs/rFB4orSPfY19CQBSj3g9sP8gEdWys36SPmiXc/RB38A3dBTSUATlBy1DwjtOdjaVi8Fv
i4XeqeuSG2g5Zv1vVJQoTPr4gJD71Gjto1pkKkZnaTXvkPBDWi7Fog/IoB0CdWuG+iNEwe2xr9Nb
SslhU4hMoaPDMuVy79aoinU3vrsTxv46+AmU9oN2fHmyiEPVHNkR8R1sVD6FRdRAxDCUYgOogY5A
6r9WjGGK2r7hLnlL6uSMFqny6q57QxwPjVrtPC2JbyChV7auZ57RIQxJrPi1MtGXjBxipOnTu6An
mopzNVR3mbeeG8IH5vhF9LpGSFU28D/npzqOBQdYnUl8pR3sIpdzERu2xDLgQcF3vORgghBchG35
EsDHPoYFvz3Pp4WNoG6tD/5y1AbSiQ2M8SNi2FYhHMCv4q9+2uHppLNe6c8+7hhPwQ9b4y8u6Poi
bcivfRw/ctoFRTXSqTcLhPj6U5RYDIKmZdn5h9Pka/QrKwqVpiKFSTf/qVO8S83ommh03iyUEvhF
+fjwqK4Uc2DgALcoYW6xtswevxy/yM8/mHQ2nJrUd2OqX/IYrSNTA/zV56rHDpaV6i7u8NLYtLug
yNacTGLZbn2/WLNGE4hpJV/WpHxDD5PraSIYpsvEWqeQX0wxB38MmsAkzJ0CSIxhyqFq6pMKxlwi
NQgK68kx0WEr1m9PODZyMM7KbmJ/SbpqhmZQVjG9iP1a3YK+RFD240uKUX3Sa0hJX6qtn3St0tdz
ujZbktuiXanuRWdktHbsdOdbL51poVALgzsjzLekp88WBuFnOqh3DRFQmdJc5pBiLBRmwGZVA7c2
muSQoe2OXCO8WBPtjsnGiv73veKXu0ztyNE+QmFpmqQSsLaAxqLTO/rfyXys12LlJHSa8RNtMzXu
FeQmObSIhJb+JDx79vsyBoFv4mtQ+5NlEYXvicS4J/pjFPlLMVrXRhuubjgH2jSkYxR1UB1gzFSc
PXAL0CX9f8/DDvPEAP10XfblrbfkZ0/RtVYJQqgov1rtULyLOhF7TQ0I+xs63nU+tuQjl+2hq8V/
fxK2Yi34xIaFLLi2/Mn0iTHjgbbLAM7fQ1AgFkOWQeKltmZqWg44U6RS7WNDr/bdrDrtFbyvAz5j
ul2Vtm9rR9v//fT3kAuitbGp/yoGWLNWX9XRjAGUodw0jfEcZic9gH6pSU2eq4LcB4AkC8Kbqy0J
MlhJR3OfCuZ4ZBO+A3RUtkH+pUwZ6TeSsKSsP6ldXdHUteLbpOD9BG4fsS4R5RfUtob9pOsPGskY
wC+AwjRd1pyqn0TgB0D/W3xUXcPAUFFJpUvSlTpGXGpCvqbuOEDSq14U1fjN9GpaF0nKzA0EfqzR
sozrYjxWtHzJ5Pj2B8hlo2OXzLDcP9WPjc/a35fhdJJjwWrStK9gAS++Yt9xIAeB+c4Qn5OGOd65
dsC8/ARa+iCZ7Em2DiVHfRrifq3YLGZCuYeq/HXipOHdd0sdo0qQsFW1jkClb4N8YydczwnjsmoW
eW9/Rn137kzjRFDFZ6eIVzOmWGyCY8s82Za42cyUmxa9DvM6WWxhDPxjgVo0xfBbFlilrXIUC3Ll
oXjPRZOheJY/XIk4zFdAsn0tfrIzeSBNeDdkP0oIvqJ9nlAN58UAZoXDLbmdUW3sYbbes1Dcy20n
h982QLYwpWlMZbgCXPNWKEhGWutamHMoQohhglN9ilSg+cm/MFzamJfiXwPo78jZuYHW4Zb6q9/E
p0ooa+xeV8ZU/3KlBB4S8i+Vl8lwDqUensLCuQP/+xai2o59ua1F+JvHk0StlD03pFUqOdOHtEQw
meXDP4Zs27qAykIgIGVmm3jcF15iyWusDU8QLc58iWSLYrpXFADDyQN+0bXL6U9UmGhU48nKgnNB
q3m6VkWw5ztAUWeeB5PkJODj1uSy32f5V0FB3w3TwydAva1eKDkdr1JpLPGJ/SZ5BuHJf6ugY2Dc
5uOo2/pNcR6941AuI1Qwgk+iQtZOXB0tO7/NXKObrUSM7FyST5hHNiP2NYJX1Pq7UJSr7Kk3kwwQ
2gA9LXOOhRIZxEwSXl1wMmeQZbHQN/dgkCcykIhja3g5D9JVOFRYmsK3emwuxfAoOkzFeX2tB3TM
Xd++Nmp8QVeClb3hI/S58q1U3kjN3egVV1KF7h6ZSLWeMiyZ6WYUzH5kFwTYjnqcdGOPBbkSuN02
qmm+1y5nRtaYiRUzQI/yrZnxFVnLucmMK6qBZyefvmLbRWNk/0tbRqfS8VjI9jWHiCjU8CSalac6
Q+OZHAUDQ6zziTs2spxVrpPnQZS3ZQ80naqnJFevtm7+uJnypRXmrc6iR6n7eEOn7aBo72YDXwE/
6B1q2UGY1V64az2dzvjInkXenDqAlxHoeoMVMUlshCe9hhI6/Y6ykXg7NJRe1LigJJuPtHSfdCX4
KWmzeNrYH61NEja/Isp8jpjkRfbtRx5g90zy5jMJirOoEV9rwVtYDkeC7J+hA9zb8T0GMcAQDIEI
QT/5aN4cg9GFCTxMx0Ej1TluLP9g5rkd0hsF/8YW8int8/2QcKi3hi8LvRtgUoSrv7VLZ2ey008f
vb+hItm0k3cIQlThCgqlKs1eusYAuzS6zYIIxfdQNpRvANn7AnuqgR7d0jMFF9qjp/uFCIEbdn5V
GMTtsd6S5F1QvzNXLUZIDIYaax4IRaapDFLL3vkFv7OfjHhYZCJqGOLcUgcTqxpn4VKbZLBoIM4s
Q0rA1iG5NUt69hZCPWLTAMAijZWPOd4to7Nv+iPSMZYQG+YKrroDmvSvISNeg/Qmam8GuxFd/NDe
m8akLJE3VdzCyqKzE9fjIzQ917W+2RAOMSWI+9y0LH04DnjTdflQQcSldYozOtuJUBANpi5FUrzC
v0ki/TqNHUrI6Vixu9Y6hXDjbM1cBaCRbxRuRcemg9tH255PeBo2KsfWxA6PWjYg4+qOQ9l/RHF+
tROEADji04ZUgMK5lNyGK2dJDtnPONBhj5X6aJXKvuN4hVDwombRm17U94RfaWv9bhjlQg95K7a7
a1vz5Ez9c89h1W5kuZwspGpUdoSkkohq6ZIheJsdULzlKziJ97p4TQKmniUNXDpy/bNsMAbGRkSS
J+KNVsDdawDSZoZ1ijRuUTuHvK2bLkwTmnt1hdO3RLRlc/SVYgRlaD1PwiLIPPewha4bHfGBG9Yf
KC5vtfZT5sbRKjgftCENFL0K/k2udnGqW+Bso1xeHdY0K5HvSU2EW6cr+7DXnkJUV203bJlLna0I
EoJEpI8KCGPSR9kln6aDVTq2Cfqy6XMHjv0ldATUqmtSGRomJIJm1+Eb85oxemkc51GIt7y0vpw6
j+mhCWYDxPSMNbgQ5dWlGvN1DWI5uhsOuusxVVdx8e0k9cVW5KUbsbJhnIZBSRJh4BDTGJ3ykC2t
1d1nuA1v7Rjc0HH76ZtWT2/FfAlDvBg74oUNZDcLw+FbCH/HAf1vrwcZCxaZ3u6rLlyQvmPwBM3p
AFQDYKqCP1AmZC65jDfGED8rGxI5hYhcnLNmczvhXYeL2d2KKYDlZ/5kkTly1KJqpxV0ZURPx3AD
hiIpw7Nb9G/wDwtXvElJem8eUW4lg9cVxa3qSJ+37LdeoTmsKlzr7iYEepcm1bVruxsQecTSxjOh
Pb/cx8dR/g62c+qb9GMiiMLLW38bWXAoWlf/UvTyEGKwZI7ebCFRG15Fz24huvy97brNyIWRqNmD
aslGAt9ooF3pORTNm0TOuLIsNhcL4nPsbvshp7tkgSzs3iyj3MeKtkctecTsO3giDl4SZ2Uq7lLK
O8bGqzF3PYOqfovs/pnVjNRu/yrGvvOamHYBYL+dXcbMZvgG9Dx4jhv1S43UA/FIrsOvpu0CY8LP
Uo5QRyTdjDgzz3II4da6pll2IEUFIvl5oTJ1xiRTuA3ic67FVMWRejeVNFzO7N/QYIVqC+4S6DkP
X7ypvvM5J72givpKG9ZwbFwDIau55KSG9mtAClk940l7UpQCb0xHh+QvYDnuiHv303cxc6BpEK6C
Jr1UmfGdDyxVY4KGgzyCW4hQyQHdSr0AGEkQFqvKvkbVrBAi5f8qk/UNuYxD4aS8jC55T1HxqaKE
oJPF1xSlX0NqH8BHBl4Rw7agcUKDIIVjGHBpRjr9Nztqfo1uvDXlyLvPO5ulIHnuM2QKuk0DTLTf
wfz3apJuGJiIBcoiTittYSybqTyX8Fgrv5Xe/JsJBEaD1H47LTWbNqGr6xC3NClzmZob157kj6io
n0W44/2x1CTiN2u5H0t1E2bNPxI1Q3Si4NmHpgq9VLGXYV/+Y663kHMoIsiommmb3KGwZMzDHIIk
3XyjGeVXLsl0kzneP6QCBlmSfKjKsKDfuKrx1wAHTTda0h5ngjbHHZtIvCx/R8LH4TFkyzAvdeXQ
iAyy35xt1JoBLA7/n9PsT7YpCOK0OWnZ9JzlKFtt85leNEUtRnE4qMSpmLLGFz+HYTfuBpvBuven
L/RWr6Hb7I1IHhibLkK3OsX4oDxAwAtGkE+GzCAqNOOZJCwvtJxT54vveKKvN2T3Ce2AL5PUayLk
f3TnGYJjBu8UBExqVf6qNjeYoX6hTl0GdvPZlNknwPNXnXmtkuDE79jvGgR4nPGnVWKliAaHtFrq
NUbuspk7CUxrrPGnsSWVTaa/iahmW27UI8s7AILupveIHY2EylapdszLF/5QXzFUXWxBMsOg+GAf
e3XTifRuR+RyMedQVQAQnFcPlQgPtnCf8Q5faLl8tBvgbk9upfyje/9dZdE/XU03sA4BCrPbqMLm
d7M/VRiQPa2mYyQa5T1Pkz0z3IvuVhY3DO3XDLhBV3zYA+PH0K8+4txlvoVzsZl1Ev41hNHMicLc
yrCDrGQH3HX1J1tG5qgPew5AE0pK+yB+clHZchUpP92I4aYfYKZzUQJ43IbhtCfr/aNTmzc9s944
Qt1CMS7dZjq1jXXjZn4q3Ncx1b/7ih0rTZsHjRgAAZ8uGgICimnvSn/68Vm3+B459bJrcXtJFmXT
8iqd4WpEaMxQ89Frs2/LDPJ/VLhwrS90tP71YPk7A3Vv6wC3oZhRNP3WX1VDvHcpUyewWY9pwkui
dk9+wCeG2IImqroyNGxYfqy9AjD/SBl7wPK7Ksr0r5HpazVpt9bEZuSrL9W8TKiuwUSApIPQLV9d
Qq1A+Dp0DfpXh9FUXA+4R2myLmSaf8SQtpU51CEbPmojPCBqG/XxJW+qvaHRsq+6r5BTv2GyNmlZ
dxkNcRgj/SbAP9shI3V+AymntI7qlw5/D59avqu05DljPuGEB7dhKXSL8CMcxC9R9B9WJ1+c2jp3
TCiMJrtcZSVuYxW/0z04T4ZcOtGZ4e7dJzUDi9W1dqtXC3srCL6DX4hP5E+/Mce+egxekNQs7J5R
g20EX/hFXgeKDNR+KCFriuqGjWGJKus4KN0H1GeWL63bE5Wy0HxtX4fdOo2Umo49BYTaPXC4nlK1
3/9EpEGkKaLLBPgnBO/5SgYHSwkkGZ0h7U5c53PUS/KfByQ+bMC2cY3VYF2m6bNfcUtC8cGebyKp
0U/zOjzVyUqhzWFlySeZunss257KwcsryoCvSmjbsfX3McQUJqgHJd3g2yKbhYXTtcNborsAaQjF
9arx2lmCCX3USE+A2PMGkwQNE/AI2TxyESXZVyLVV7UO/kUJyS6hlcFenPrv3DAQNgREdcWPvsGh
ELgpTBpL3WWYJtWaOygq8CyNBcY7s16Nk4PmRa/PyQ2t73smBQ3+sH/1VfXQpdugaJEUOEdi6XfV
OOdH25dJmqjW+tWE2btz31v1To7SMlX8fUYMim/tSwB9o6Ueozo4DFGD20HZRGVzIEYDpOBy6FU2
HLFsNIGJmATiIFxHDoSaqV2pZkV0nfPe1OkZzuW6zJZuNj5a9P0e9K1n1RGXIGl/XXCyXqgjAe1f
RJMhLOVKSwie79JiqzB31WNIoH6qzbGkW1N0/8Yq/5UyQcnuc1xOv9WkQrApsxrUJowkh6qsrmcf
t5sfG1hQlkivswLfHZjmKRrVFOhE1NuAuIqoYqk0mHQhsu6dy2T2Gxh+zA5L9bvKBdkkDDczk+Th
+Z8lP3sl7eqjV+rOczPxhpfgoIVdzBG1ZbKfRtsGvKaLzM0DRPZLLCmz4E4sFUgYXDkNcstix1Ds
YfcVnoPqw8LVTN7tXR+176TtXpPKQOv7YFR4E5TQo27hF473SEqgm8LWZl6ulPmH0JTvTLFeHT85
1CFMYUZP6NJfjOGYORUXsu6s0XNt3F7l1hQrN4yupWm/2kgVZpN9jmDUXsUDmbPW8Nznzo/Zuj/W
cxNon1qerv22lMuij8nHjW4GLt950O4shhoRoaU8Gosdx5QJ8YfDwbTajwINbK92wcIFH+FJo7rF
DMpdX3uOzea7G6fPSpJ+2FJvawMueBszntVlm97Ud2ONeyKI+6+2UvfkHG7oOt61XP1BPV7jWU6u
mGqo95lZa7Z4NGaLLNpf6wHN1Nx6jKb7azFkExB/sRf5U4XEpa6e1W/D6lp6HqnpOZUDZN1euVik
F1ZVIlkfpDfC9V2MOhV6UrXnsrY3tlv/Oqq8JaP/MtlI0yy5H4yOuFqMRsBEn5UCXXcCvbMFaAAV
hxzpfKRnWGwQJu5GYb46xjwl7n9zLfntGQWp8j6oOLBCAGQWOSNWV7yg6Qee2eya//wTHOrIRTRI
nyyubUPPknkKOW3+tQniF1PpqF2s91wNn1WcGx5LwoLsGGxA/THTWIT77KfNJ2o1o2W9w9cQ9BA9
nc6qvGyikOg6RjUB6qJBoY7ihUGJvlvUdd4ExrWZ32vAEOXv1ZhhrtCvYd8VS5ejuQqKxmMJXSaG
vKcIBRasRqhr1bmcRAtpUqqT+ae1TIZIdBo/bNCXyIb5dgOUWmK0j6o+t07tiJaPxpypMri8aoOc
yj5JVo0OKEkU4xsOGkIcOccv24cWdPW+/MWEGjyRVgbNDDGenr+0VWytDWpvy5pCIMCOcw0rQI51
9jP2lYblV270oqPzTdmPkJDMh6GrVdbh8B08sMkpJlD3VVbGSyUEKUlG6DqGQXyd1OoymohPFBdG
8JSqxs4sehq2rbk2Wz/bcJF0K8xJ3XJyzDvRynvDFwb/zyYDMNE/cv1Tz1Ik2WrneAwRL1qgnId0
1mWb5qvJMIPZhE63O8vvEJ5WNOL+cRvPca7+LqisnZUo7UrK+qtN3mHQbU2TlmsC+m+LQeckBlpA
ovE/K1LfXcmhOocHrKU7OVrP4VAf3BarBzIJKuwdJOkESQdMab1DdWDTrG66JynMDxUpiTm4jBuF
aFdayWAVJMYcBTvxyyJ92CnyexpItQTucSNw8dTH2ptbRTBpkcm+ipI5VVJ11srKlPeB622jw4n2
0oK8HjDFMlFuCv1OYffYt5X00RjyRQ2nX4jyQL/DDIF/QN4YWqJQ32dQBgkpem0H44N01C2DoBX4
/wfoyi+RF4+WJAA1UO55tZCqoFNOd0QGbA6pnAwPTDT9844YIt1kzh5H3a5rq2NO5zccRyqvvC0Y
IxArYLt3wG0IyJUhW6EKwGgVXIBOPawEGmrVvEjF/5fZ9nqOUE5s/OyjH6KRYvJdDhw95g7youK2
6rLkLaUyMzS0LJYGuUoyiYsJh2IHGdtTED23od88TY3LO0qdd+dFjvFPS4QWfQjsdQYEH046YO1H
u8W5Jn57QMdoHbZQfu5/f8XGLkH3l/XZqdCU+BNRmD2XQlwHXH/WjdFWDXqN2zyj0dERGQSWwwsn
jRuucv/Rvii8CvkiEgg5T4CmeK+Uf293a7rZHag2pzMwtsvCpxHWbHQldj4U+Orwny9unl9Qgw2L
sRtp8meCNVKtWmVb07w3RqheDoHM/3kgd7c4FprF2HzCJ+Jr3HqusUwzehJWeZQtothiyOp1xzHn
mFsIewJy4SBBGMnp74GiL1jQTCPHnXHhhV7MWU8lPpHa8ZA/083vQqjOaYRSg27jJpnImE8kSt6/
zBQ/KtJFxoq7/HutCo9x2cxo5ORNOhWIWfI0oNJKwi652Q+TaXdbLPP/efb30t+DOv+N//1rf6+5
9Og8SwKCcGIfnMP8YJGDtiLJjXPv/3+N/m8wG5GC4//1GhaTeCEzDSiWb1mHOiCbpiWIEf8ZTj6t
ox3HzIc/+fvjSutJc1aBECiG4iwIcqvPbGdy5YqoWyhjVJ//HpiPD5pX5z0KAaOrVj024U2T0vHr
OEjQrQX0fjL03DqYRr8YBwTCyPd3FHpo5OcHFeYcHQHkUvMzpVb8XdJFeLfnpwY7cdvx9uI2CntO
fyFcHCzC9GwIiRJ0Yk99Uv33p3b+6e+pnznm0p2QlYdzRs6mZbKCe8o0csjEIT2rv+dB15kbNlBE
FaGyivXC2bfWeK0MMetmlMZc1YIN+T/PS0mMF761NMBbqk3kvW4snV8QBDMIQZkCjT5UQw1qO/Po
yaFi49h/iOeHjBngzpBiQWeslWucewpOpYyBiBlppJeaWreLnWzl5BBQ4KyUZ5Go7THi/T3rE4Oy
Smikcv49lbI8u0Z5mN1taa7pZ2n74moPk6Dvtew1JjZxQIPDqsm0CfW+vsDEIbXYB4oIA6i+/D0M
fjDtTTU/FaUrjz1yj02Zi48OzDJ5FOYkj//50bWNtSmC4DCWwEabqX+hYElxJM3o0fkhjqb//uQ6
zbGQzqWRutzEZCNc8Owbl7+f6qpCnwQdVa9okWlpKg6RVol12KY9qfJCv1fEq3qIo+tTPD8du1Vm
yejeRKo8UwyB1Z1fzgeg1W6W5usGvt7Z7od/RdgUtO06dUNCWnYzO8Kz2e6Rsc1PFQjCeIcQRiTO
sDVbO3+N2hnhHP2jzcNhDxrCq3AezLDFy98fI4ze9mae4ROW+bo3am1NzayWyvgpdYahqlpNez/v
2f3dkg+M5HaUgybFo6ZfHE6JcEhifKMzFjQP8Zw0BPoO0QRqvRRwc93Q3NnxxJiNNDNChN3gMKU5
A1H6HV3MQumUYbL7iwynaaYSK5NAvZgTZcf5wUZVrwz5y6SHd7o+8Tox55S9uRs8KKENqj5DEu9w
eP97qutyPrryB3CuAoQdSQRUUs4i0OBXC4ts9/fMiFtG5xamz7ZAMJxiTmR0R+bWkE7PjukUsGOd
7GCEEmlhlqEamtwtbINbUOvN2aCYO2t1Dg9QagpjJLnCJG7sCINhjBRAYZ8mn8Vk5FyV5VC0bSPV
XNq+hdjjcrH3vjaIvdEZpzrT2p0mJBAY7LPn69+P0ZwR+vcTfueW3MwLOp9gW86NP41/r1plRKy2
iVKd1GaQV4FlYDkmeGRpannGHGSDajfbdqkkNHF+ysn35PDfv4z0vvYdvG8rtZwFjr3iMwF5hPrY
/qbjhtqmLrUb1YhBxKAzedyGLG4mKutk6sePRGUIQgfkeXJ66/j3OnEcowczttgHc/x2BHClJF6W
EYYmn5LRYehkkE8Pt8Tgmyb0EmbojHA/9QAu9hHzTJKHC3xVpBrHGYVqlOj0JYsRw7kiMIZYably
bKtHA22p5DHXxZYFYF0HSXNQTUqvv4cGBe3BdhJuWXgMNpXVyR5OgTmNx78nLpx+lk9SVCyZxetx
/qf//n0rmPSDa3zllpnhbZxf7+k8UFn6HGkTbe8aQ38pG2hRqompWWdCMoqRHl7p/HbsnaHiuAtQ
psdUdRLOtN0j9V2yYWhTLlCtBws/qKCRmcxCJL5dg70gG4JsayAPC8x44NJ3P3FYf1YmykOEmTS9
1R8cFhn024GwyaL89w9mOsv5SEMxNcEqU8ou7LF4Jhtmk47RqQ7L3yDTUScO5oOxJOx8bMnVj937
H/rwlAx8lRn9HQ+vIX/IRg+a4t5mzL3SJN9NCUlvXWy+DZRTKHy+xoxmK+b0CxGO1EDsalJVWK7q
5IqP8ZoLGltTbsP3KJ4I8wqgarKaAXX+TvXs2TWocnuG12N3cyIt53RWvWq+/V1W+0z6Pxk1s8jy
DzaIjxERa2H9A57+qSBt80ZXXP2O/CQa6upwzCc4+jVK82x4RUty71vxiFT/RPws2fbYCaKTFrvP
Ux09dWm1ZoNm6FOp/9wAcZt2ZVW1E9ZSCevOc3R5tVX/pXJPHTOzkoEbCnZiHHKnoLNDPIzSLtGO
b5uE46kV0tUW8Ys6dzWGpLOQYcfvKQnnVRN82RmdrbSn2DJgFDguTcwCZ9Cy0bHMq/pHaYWb3C0P
hBLe43ygOxH7z0HTPLuxsmwLuU4L+QlUZd8THdaocGmb4q5U00NvE5ri9XAD4LspQPGxLFykyZ0p
Rf/CWebSWdnNzTSiJht8XNOqMLI1Q5sL0WNGI7dulnM2rpHq+jMHFoOfshIyv05VdzU1UAtTfKA5
dcbZvtRstKoY/2XwWhjvY7pJK2NJAudBK/2nQC+RHcRvvR4eRr7Znvl2QyQ9EgvWJCQmhaa9hWFw
mVLtxUdng8wvfS3s8BK1Od0KFf1Fz+A6QtT6Pxyd11LkyBZFv0gR8ua1VN5RFJ4XBdAgb1OplPT1
szRPd+5EDw2FlHnM3muTtBv8jpRb+aTd9Kn6bRn+cUyc456QgGW6VVUwc2ex5El/VQ7LDdK51o7C
dNHkz3GWHQKwQ94cMGzQNx1SA03rb1AO94CdkJOzSQgsRua5leShp6tLnWXdobTjK1B4LE2D+Vlz
+6/qwfFXAzrtWm+figdmqexe8FnM5qeueFD0HEkeD+K/HlNDPvfbFv/pquT5WeUeARCKjV9MdK3O
9KmHBbuaRLCzVbwFkPxJ9tTIzeW/xZG4ofR9aNzxzZ7mZzqVovEfACr+MwPjDjLq2yuxdeF7cDMK
x8aZ/uIoCjmOH7S4uxaAI+Xr1A2E+zbXVE0vcojT1Ty9laXx2TvTvMp4SkhJX+mOerSJiOFhHLY8
CgfuuV/iQWaSlj9ND6wdxOVVhoNibekQQPrhxXKkxW4bvXtGMjk2TXg8Gf1OgzbaYKzOlJhRmRE7
Z228ug6qvrit6IlG/TmTwbMKUAnB8sDVk+BdGQZmfWaDyleaEOyZBXpkJHoBk/SoEheu16sXdcbR
xD2xa4CdhCpqzobOFuVOPBAfactezS4uwiKwiSJ7CBgrjmy+XI1nKtM5EzjeVqrieCuoa2QcE5cw
/nmN+8/PMBmyIE07pGKZ1vxjumteYpwdfmeAL2bxN1TtWfPVU4e/Dutl6vRV6FWOtWZ5AyYt8vae
0b6BdGe2xf3DiolQVJNuv9Sq0HY4hWVfG6shyXk1updmLp7ywmKeQr+A2SZR69qkYNVZTuDzlk+D
v2W9m+5an2gRE2Noi3ljnuydqOND0ec/belF4TjajGidpwR36nGkwYsiTa1T0X5aRfbmOtuq8t9T
vUDrkxFLk/wW0ORXAbzdcJmAdJQswP9h+P7M9P9cnMzplc2+pTTyTemWZ52JTpn70bZ/B4v1IUT7
ayrX3kiEY96cAdNhYUtkq8mPbXf7Li2/1WjcGrP78Ebu9zghMjvuP7yu7zaRM6yyLGf54Y1by0EA
n6q52iXduG2jPr3WBRiyVAZtyDYUZJ31NOGbJl8Z1bv/5SNmY405qTBXwblClo5Zbp/kFZCdgEXx
/7MBXYkw8/VzoQBcJBH0RLblG5xQyCWnRXy57gMMBEHAkVbPjo9wk+lpSeHF2hTdb+ks6YsMH5sJ
44eGmS0q8rBckjch4vAmcC4ooxYbN1vLhdVvVkT25D3atApEIi/GyQOvZAXFFzI4Mo2Udc8y2wJy
7F30wl2GXP3zBDQNeyR/V+u84fNaWV4LeyhAY5hVxpevBewa849yiZXtMUEn83T4//90aYJQn1sF
bRRCPuY+pc4NUvr5p4qKI/GWJzvlOGAk15PzTibnMCNJIiYlZFW2T1vxgVQyqVl/SldrAWgV78Kf
wqEufl2d90QU31OANAzyyL31qjjMl68/y+TI0pmJpbEDEd7DmfTiMMGSsjLk/CG1v3Swf0dQM2WN
29uRp1Fj3Th3msu0SO2KYD6DJEJlVqKU1EjRggw33qNGHehO3QN/PWwd9J2dPb74GM1QAt6STAXH
IevHPYDTfd7l+VEyD2rSVruRGvhudoV99d18V+gO4ui0+y6YZUcugvHCjN4wA3JcegqkhoYrSrK6
efKtqQyNFPzf8nmzd6o3PHLFFn/WdC7G/qeVMS/AoNsbI0XYnRpld84L3hYmv6gF7Oxdcwx2741P
9DE7nxlzA8iOedhHvhgfIuPXADnLw8RaQgu01xwax0lEw0Oe6tXZ7pUGpWPCXJ4vtHkktkngG2HO
aoolcuQ+aM62j66Z3pFyM8v9lLjzGuHAxRoj4FAuJtwgq6BMTYGLIsIt9sRL/qty55Fd0/wSFUWx
bkT0LhIPL5bXqF2jFf7a7AT7lm5PAjoSaKdeVpgYwLI/zEx8WcjYK19E9s6d8XskgQulzw7Y7cik
DadMZ3o+e9iSJlxBkzV8pA1GeYYUxStkoFW1vGb10Sms16aRBRnQmJ1GWKwMtMAejV65FKoJxg4v
3yPW1teT1L11ObRhbLGsb5IKsQrVIzqNr9Kc9LvhkduYvWlmzUcEF1Jk+mcxzy1HA627Vc9EzYkj
asoV9wk7Glp/LOHVyYN+ZUySoIe2ZEA+le2KYJQAVQVXhvTyAxuIt1TlknZOxDdn2ugYhya2HXv4
XvEuwCeXUy1h5n8wKJJZehXTutWn967FQ2SJbyJWnEd3EVE1Y1zQ5FLLFJ7ehBPWB3bFE6MOAuoi
TIZrsKLUty9KWBwNsJSRzMBWGOhp0HBY5wGC4R23H5q7S+6Y8hPc0ENJUhkbYO0j6FSw0QleBOWJ
w75qraNlcjvjJXprjODHDtQcQv3Yuh3g4bTvf7lCwtiML4nhIHrqkjGcyw7EoF24a9Ki1kPrg5s1
h8fUZCjkxJ/xLCGVW/aIfTc6c9bf4kSzTi4tCFlhCaGT0/Sr5vyzMKU8RYFxMW3HWPcTbIQ6crun
uLNRDcGuTWyeMQNU5RwP/1I9fiKyexMoV218xPjY1pYM5lRtjQldwdhugww4Z9o5+7EmerhFlCFG
PndMPcx2XyKrToisjrMdwe3vldDfBxER3RsTeVVmzj22gE0xHHvuHeq8QfokvQWtDBN/+O0L0jmw
pfCpOsD/R+/gBS1ZNEP8LUWqh+oAlH2Tl963Y4lTO8g9Icp/mPmPoBSiNSJMZt4F+Ocu6zZuxPXm
BF7xaOuEcpWApk2pf7Ry1u/QUncB8pEh+LE6rnxV5YjQ3cfedpMnVFawcnH89eLFEcEpscVnKjyk
ZcODUKDkeeJqjlx8NKKwp0VEWKynFt9Mht2IpLcniz9sppl96wC5uqWnH5CjFqGo8mAd5fVbN802
YiLrq2HC1xf08/h03maUgnvgyc9On3m8rs1J74j64NAHI5w/JdTV5HnxxBbaP1NLnmxH28mseeO0
uicphP0hLm9pP1x9azGtNs5PPTN6t0R/Lap/ZdtenE++yZgBwMoyiZ1zgtQ6aXw4PJfkuGgY3NdZ
x1U8sATD4ONVaBzQP4SsHJPNLCiSkfK+oIw7Fab3i8592FS2zR/sIiYocdKFdm2/RVi+2VC9ljq0
mHxUfD0TZEzdYMOq22QIgzeCNRruX3zwo1ZR+sGjmPWVNbXpUfVpfEokAqic+i0yiSdga0lUQs6l
h+Nrlzmuue/mkfeXYiHW5nE7Y02lH3HrhwTjSehaibexsD2t0ol+tK1YOfeVCTImxZTVI0c4WHb7
SYVHxANxAIekKjD5lIpa3qpwWvvRfZxKGic7o8yAivTu1wytDBbrEkDHzipbKo7gNMOZkRlwyLx5
ziuNuOz26phYmD7xGX2KZDop0WS3esz+MqP9bm1/J8exZDyJpE0NLNqUZpA6JmwbPMdDz0LhGTyI
f2waoojj+b0xJISrCB77PBIjLr/aGdwLQ4gLksj3yMVM37HKzsuLRdOwChQzswqUSZ+kX73OkpMl
P9AnHdZITNopvghuhU4AHaEaSHoU85Z2Kkl52gGxulu4VzddNP6JJoDByUJKn1tnnfvdte81QCpa
c6fEZAGiJacx13/QJiDSisknjnuYOrhxRU0r+jkU8YepSvp1iHErLGmeNB4ihkxO6v9rwMzQM7Al
jNtiPUxmu+2R9W4mo5F7UymH3ZD4dBlr7TvnQJcy7ewiMt4JsttNZDDEbftBm+WF5NJFD6lHLGKL
d6DUMshKtdfetMmsdpwbvHoOBvrY/UsbP9t4DDBWg8/8QpXUcZNWBzsZCDA5RGXamaSbKdxnzqL9
UNPnxJmH1U+kAKOcA6xlljgU/ZuZWo7ZETsvK8idq+7LXS0RPnMtcW5r+nY2Gw5BN32kO1UorTrG
fPWDOwTTBp/ZA+mZbyk3/8HlDNgCecZlyo4G3FhmHsrSIpdMs97iuocKFQ/WszOyP5RJT+dUW7iR
IudZOOO0RPL+jFOtDkr0l1rsoir+SGX2GDfi2cGJm8Faz8bs6BDEkczxO55hDLJOxl+numffGdTi
cVwpF12E32KZE+gQh5i6pyukDb8RqnJqoBzEsbdG9o9pfQLSh/OW5mnSsy3GsQvoll1iGdrajNNv
MsSvPQyRCngTobneGsYxbDu/3+INh+op/F1vuc1NVOLM/gZjvDPQOHSID5YVfTSDRmPA1676pbR0
VKibUQqmf562jWFdWwv7oJc8O5P/6o9zwA5BcPPo/i4qh0un75pASfDPPLDxPOWbOaJC6YwCYAwJ
p+vURzBkuD9xHb1Wbn7Jdba3dQ3LwOm9rZynZqWt3cy7ZYwdsYZjSnOias2as+O1AuzQo1xNI3l2
MKgQJSPXgpRL8Npc2+VYb+wEHf5s59dR4LbKA2M/L25ATnEwrT/QohxwBugiJ6187fm9RqSDuzZu
rdja1DpkSJQ5a8sUJW5Q+IZMX+ADakczG9HOpm2/m4r2FbUaW0MjKPEbwJU1fIlT1fUPKacqTVKF
2YAEcWr+e1lOMEZc4tTGSvc32XJ9OV7S7IuIflbve4qjblPpaiG0TciXqlNk99Wt8M2jvtgc8o7r
3wnQ5BxiBH44jE+O7jMnaLuJWaO53COk9IDiwKStr33R0Gy6yaNfwiG2jLkIEeKtidCozlVgFisW
1RX9r/ch22TdBQunNAlCMRnpaSifOEQ4CshhhgED3atf7DmBz8iviLfLLeKDqNIyILS9RWfZWPJU
JzQOzMPxpcY3xFF7q/zBVE08Z7c1c33bTf2tEkaLJTE/9JWPu7hy1obnpiwPufFk2r1lzTYrB5Rf
Ae2VFgD7YbMc+ooRdd5q5jLnZKgxA+ccLbPbDuy4VonHLsBymr0REJc3MbilmopQtwz5fJIqPySl
zcjDD9KzCSohUQROJumibWR5rKRx6drsafASvnF37j9wPwVgC3exSJP1LB+4ZoJjrNl7mxSIlfvm
59WLnok3hU8AStZrEhsbDHovReGK0ItAG1WDdyR2rNlrjFp9mzeNyjBmlYv7gZRqt4Q56/MfN7NF
txfBhnLiMdimU04OYmwZQIkmED3uJG84jLLDVJegaR0Hwiqe9bx2P6pA/2vair01mepaudwh/j1w
UhACXidXXpP+ZPMjeZEhVKbPurBpNm316lhZuvaJAVtFow+Eu0l+Rtt8K8lGD4e+3EYLt6ZaJ3jC
VrYVf+b1hL/aaJztZKYtDy/sUl0scJy+JV7ujbjpiWVmJ8kvsw0y4zM4Wl2deSACXcotZvpDFcS7
zG/QAUQMCDIM9dw+lbFlnsdDBP8m9TtGhZyXVqHpd1NX/7QsMIG+xBagDJaxNuFleZoe7Ek9T7Wv
71B2mGyvyheeELjKg3CRYZPZWbeKbQtZgYOhXQLsglfy6j2Uxc7Jrbo7Rj7M9TrNx2SdOyP7zlwu
1UpobThA6+RMUdW6S+XdI+uYcX8KhtwTL3mDnE/kn5ND8YpJ7FzZn010M9L6g9FqdTRK99fzShAb
rAIpfnkeW7L+hoZUFq9du3xc+uyRWmzQcRT+SPGg0O8hF7FKBmsFCpxF4M76q9WuKGzJVXfVwdcj
dBYALtaFJFZWRrW9KafqyngdnVDv/tNj54opwjinjXGpJnzfWUywcWJdWjWzDEE4sNV5MDq1zMOt
J0GC4k2A8gumWZA9SpixpQ6GVN9KleZR4IDI4oZIqGFCnmxMO3x6BqpCY8SxBCPIFZmBINMRay7B
t9otX023iolKMB6VOZ6dDu9HpJZfcTTBnpooA9GDCYt+zB28z8Jp8HawKKy8fOMbxaM2TZfBC+Cl
vLXxgPA1anO89x6yi+XYeTKlQbGTYXqxzHRfiPbUa4l/YFGIJhCFnu/vOAZeAR1utA5B3iA73vvE
2BktAz9SToOjz/PfpEO0id3xlmj5JzZSfF+q/Y5ETxnC2bBv8uw1jzNC5hWnXEp4zwy1ZBOPAtfi
iBMMuPlljIdD5znu+qPL9Pzg1E6FkwYdto7y0wge0eI9V60E85qj/W7WBhXRGjkomcedjrKHA3d0
O6aPvPORTlyzBRETtyr4O2Ma9nPcnk3sFCtHcLOLxHU2rdde0OSEmodzsnBYGuEhZ9sRIEBiFvpd
EgF+RuvzM1vpeWydryalvQ2coFybEoSMTEfioo3ipYmWYQ/iSGa2AF3yk4FJGQLX/MHRIUFUahTn
bbMbGLcZPZKbPssXCyNx42yXt+wiD6odz3EsrV0dwO6CRbanhLh22h1D5fOA7+LFanoYzqRuwg41
XouEiPGGh4lRE8t+lDm1Z116thqBkZQHW3gMR+Cf+IMX03I5zzaqLnR96Pc4PXHwLi77oOhPvLzM
KdPkF54jKxGpQbK0si315YOeJFsi8CreFTgpSqKG8fhYLM/cwgH3913nP87d+IEP82lmb0NPi2oe
uo/mN+O1tonNk4NaB4rhPWllf72f34P018+6r1lkw1PU7BUCr7XdGGwdPHFnTveBV+k05QzbSeo8
VPaVA4vIUdYfVGPsOhDCbaHxjpv/+wBsVzWhsBq8hS0ElVPaeMmDxiaYDA10SKX92sTOL2pTOknT
f5sMgiRjsDUdXI6DUI79yKqrZnD2gzgMonuE3rezrzo80Gmo/xhiTMfEqsDwR3VGXQBAUfVPo2s3
m5Z8hr1DTv3aTSE1RRYeBrsyoGcbHbHNHUGfilq/qOtNLzVrPTk4CWy4GB5jgthvj8k837Kk0w69
cQ4krGTll0+1h46pw/zY+vEDEbB4c1wPLjFGzTJD2Cud7BzUS2yvwCXk2gxSLRhfDqG/+FLeRo0s
U9I5jUvKFwibenzNIyc4YyYWDUOhqYpq5E0+i5t29BB1yX+T1+GFQWEWyeweJP5zA/dmNSoKk4jC
tOymcMntoxGzfurY3BUzQ+y6M3eqsh+6kiOxpIkc5zKlGoZJNBMaEmTFn1twGTvelSK7XitXvjZM
RKATrO1YIBlPIMX1ogabDCV41Yngork6sXWmx7pp5orUo9/ITtt7AS8PhPW7a+fGBvgoXhsNuhRs
QVBQlQdInYBsLZF42cWGYLByY2ZIY7OaNsyIMgYj7BfDwO7ZkpTVmtg/Y23q7UYWxnAeoN7wlBib
FNASWliMYk1/7SONKrsHaC81irZyqNaGyF5JfCYKo/QxU8ZOjzd5fqqVRfsUtWR/tPIeV/Jk1R5J
HGz2YdOt/ZzlFh/YKlEl91/VvtGsL2OF4CM2i73CcE8v82WVY7aB9VnCm2NWn5RfvsUYvGDpisR5
oLhLgSVGcFAHtPEs5DjjQlFTE+skNYaIS/qtFjHXoe0XAFmcHzZ4rjDnk6vmvdU0wa5wKxXWNjSs
KmY5Bnj8PW0Duct/0gBIPWa9595DHYiT+GwOVFcz8wfd2oPVMiibGxyqtvOZlLDf5/mc5DNYeXAn
QuHKnb1xye48gGxP9pM1o7HTYaErvVvKUZ9zIT5rGtAPNbFgKnE2hhKVTsq+IjShN60yAnRXyVjy
dhNRAwceiXjN5ot2HZEivsJsolbKcokDslI7r+h+Rvh62H/JbyAnAJaBfPJyQOF6HaOxTl56s/1J
IF6sKzc9svbNkDRCOGC/q61mn+hepXAs90FAtsUbMao0CT6V0uRa+lrEwV83xgTlJm+tJ/zNMFeX
rg7e3UjEYcxgVjQCH5nimTPMutg1Dj4xaKj5Wnb6ppiKy8QkNURxz40fsFRFQKog1e661oZ0F6jX
WjYfRF60p9yU0ybIbnmqXcoCHM1UNfmhHUo/RNdDBVnzT5HZ5C9BLh5t9MVIf7h5x4UZjxnsliJM
3c605cyaJhQFZbzuhrQ9MBWPKm1bGlO0dDwMVGHPhYPR/rA7Xw4Ng/ZdGMtEHqpHmh9jPzuS+iH5
Nzeb7yqsu/SqBpgGOetBz+n3s8ySi5LeX2ybPnem/cdeAIxQEoEkDjZ4qeipOi3YJGQBraEtc1TS
/3QajB8SaWcdH4pVfA/TkvOwGQZtDcXmoVnWHSiSn7DLPY5jdhkS8wAbI/SC8maXHTUv6lWjNb+0
Mdsq6S+1wHNf4QPTtzannSCFKB3VngSmB0240LsLZ22DBw7ZkO6rOWflRmscyzeVJrBunaPe86Pm
2lYWzzjJN1pi7ypwECVCBzilR8FwnWnVMXPFnrCFQ+XH/Qa6pJs/j0N67vz6eY79m6e8N2J1XqEK
0tfIY5FtsqmBfsKykEwIamf76PvRtTDbR/D0J6LXD8MovnOawh5tGjXmD1RCe1fr3ZNbMJc1sRhV
5+XPLd9hXyZn4UHyx1OT6+k/DyVc4hUI7HXEzUH+KV3+IjG9t431DBgVDQeUCGlNzyOuJ8GcXeaU
KNX86gTGc5Al7Wqq2l+yPfaVMT2hMHzUg/iFVILrML/nVnv2jepBaGScBmfXJaO8qP4s0yB8aeA1
LkIdo1fEeJndcaaSm+ZNJ7fBEWfr6wx1NTq8x3GO3kGt9DhpU5n//ykWC/LMEYT3uKcOk7ueb/ME
PqrZPZsjzMIu3fOpXCL88xXmCa16Qw+x5kh5gFYNivEOFW5fdepo46CPaoxLJACZwfCde+1h+T5Q
Nl0CLBAj+SDI1ADt1++idxiVtfukqH9Gi2W+XyOM6sFK4NqbWO/O9aUs6wNZTeC+kwe/ZgDmYgWt
lP8MrPVx9K3NYKTQyHEX67DuVPxTJHTWthl6tnOKAxdgBNe+wzcrcicHs4AaQdObe1ASIsdvyAn6
B8tFhJx71WM5m2fkcombPRWxdla2axLNVzDGzm5ly/IaIss1SIvbaJoQlPClGxP+geTYpoy1+RUl
PT/eIA2Au+qpMHG1Npn9vCAhFFHJ2i+nwilx/ZvilcIIktOrBfDgwQk1lo/vyVfroVJXLppPb9SO
ZVNdZmZb6ZygiOk/5tK6Nv6Nz+WUJ+7VqIKbMNXPQLNUzcNJgVrocRb5i7Vb3t2OQa8TM/IdQhcZ
VGXzlMQjqqR1SwfV6JLkt+bFHMg09kghc9ItacDMXZtD/VxYxbOKxX62jVdpH6yy+cuXsmKy9hlD
U1aeQcBqKXcOCZoF4T9E1XhJrAkEgX2NjFJfNo4hpTkLzwZi4zJHZyGO25dKO500wArNGLbMsVdW
FVWsIHuGAahIcxM+tX5oM1Sc86GZI5wJRRK2gg1AGRWh2X7MBbOzKsjdQ68GTklercM4TMZxKUKs
Ov3omy8pB/RhPkJnIC/U0voPURyfToo+hRVontuE4VF7Jp6+l4u3sYzau1PfYTRf62zc0u3fOq04
l055j1GQ9tnasjI2q/FwBzbrdNaukUCETecyWQbrdO8ttc3j4A8Es1ePcC0+IyRoqFFWxHHs6En3
MMyzlcm4lIS+lW5jmmEPltGMoC5xiXyJKU+Wv47g8w+M8lVgHbrZ2HlTfZu09tkOrMsia8XbEBwa
P1iBw5l8kIC6+JG28xRr6mL5G48fqLPES1cxl7SHcJTiNnQNa5wS7ZBJSqlhvBVGu+9RFEvxyOps
jTvo0+y5l6Mq+muW+dpYAsWvZypT2svKemTQv1Jdde0L45Zq1UHjxZiG/mJr6TnixYOuRo+A4KIw
72WCJKqA3Wyn27QzLrmB8hqaSsV54pUBO//6J2EByag/guZJ45ucGs15bZQFCrfbQ0m60DMjzQr9
no8jUphOyNQImNAuH0I2WPsCUPnEsoXWN0T0yE1uQPZCC8FnkCsEdXxrvnVSAQbSLp0xqnvMiNxP
jWQvLN1d9oEIHhkjfnbkhWwJ+JzZmi3D55eYn0/Pxp3KvAeO3SfTMQ4+pC7DdNfg81Ajrp3J4qzF
jpFbF1LiDuUAvlRPL111r3X/z5eCzn/MQyPRKaKoW91C7shpmTLz5nfTuSd95cDwjVjVpHskTAgD
dZdXuzx9yVgJbpJgMENhF1srXxweZlfvHNei7GItNQSdt5KskMI5aN/9uMHOQ4rZ2jHqN5d8bE4c
RE5MSdVrU7r3etQeIOLlOW1FDpZw1U0jyNJ3Bh6XIVBEGfGFhPw1TXgTbcn7z8BGeEBrNHkniFYL
IVlysxueCqFyRt5hnh5y1eubRiOnOpfmWz+bD7oBcoLipdlGpWxXhqJbqCXkdiHkU2LMX1NDapc+
YCooI+rnsbwu/5sB5lI1+jy93GIx4mrQpINcRfihySRa960/4dEF8MNp4A94Tx0rIO4+1d6THO6Z
Yycnkw1D0Z0JlEREUjxK13F5fmcox7OuDgiW+D2YKXkxcsbFaxesr/Mvo8XgguwV8ELq2Vh9ouFu
muKuj5YMCff0oHBvLTH8Mra+k4ilzZN1MeWT4glZN5bGxL5H2m0xBk+mdIVxLz5ONWOq2PtWIFdX
aQsf3mzhj3vCwU0OZrZOx5Os3eyNKdpusPuXzutOAL5VaFt0ICKdDRafhH3Umf+V4GVaOXJepLR1
DGCtuxUl9mbCdoGvAsk3K7bukOtX+pvXOJ+9Z3zQt4KGzbP26MtbQZbsym3a25gnzbYR9aMVLHxU
H3JraQQfvjX8W2irj7pz0Ilqow5kskr6wK+Ja+wS9eUV5tALarR71c603270NwGJz+YGfFxDLzlm
/0j1wjtIZij6fmpX9T5HPeAdWrYWRtXS7+2iJqh2IFiRDvbeObVvY794IyX0qib2t5ZBF9h2EFUh
CBCwYHThmKX1uUyHY5QiFlAsa1YdFipcWh2hYfxqN+QksdRMQDBk8ZvXQtY1XdjV0KPgnq6jAGEu
JXxtlH+Okf72bhTvfLsCgySHu3Dy6Uiqwp/iK4VZT8qzsLNLPHMM2DpTcJf8Eu6F+LOsucUYbN/Z
t1ShyMS/uC7QD2vuj5lpNXI2cSWU2Nmqlpu3Ew2JJ/ktpU/Z9zQbYdfH9kbDhLTFfV3yQLlHYXg5
HPb8ju3hLGgi2G5aV3Zt8REvKDTj9M/RbHflf/qaKQ5LrY7fEcxx620G6tZjiwd/NWZI/Spm1zc9
hcxfIL1iQ3GX/wvnpL4zBDw36xjNtKcxmMW9hUL/bBbGs8JVxlwGj2rfcpT4UiMBobQ3zqRv9SFS
m0TwwZXUj8KpNog0JREAMb3j0B1IlKB/rv8x1wshx3yJ3o3XfVrUFJFswrAyF9uJjUZSWmB1uvKT
X/y4Af3w0MxBRnhqhOkci2CMFAW9IEJxC8IcPjdixDi/KYVurYh2JNRvwOS/kIds7NIydArjURnw
FPtGbWEXwN5BdbThFueuL2d/5Wiceamb33r9MrbJwqo0IQSGjl0/B25XEQ/niR2ksByKzoj/mAOZ
5rRyQ9PgsLGNfGsVQ/Uo5FdO0xLKpOs2Xoszu3ZZE1lKe0Xcf7Ss0dnbJtr4Kv8hcSH5Qll34gBa
SvBYx/xNrEEsWc4w1WXPijwONREobsdwUUHzo8LEKh+SbACxUzGmj1xWaq6bTptMjiG6xTV6tvac
NBxAhI9/OoX74g/VmWDq5tV05Cs2Mp5V5WcXvSoJRWQbLyfbXDNMq1bSgzKS2u6DxV5wZ/cor2VL
zvj0MGXkdWe5HcNZV8z80A7h6g8mAVsc8R6j/bMlhbWt4i+uXms9MEZ414vy3dZr8ghUubcTkqMm
0y02ZW5+tm2P7zvYYH4bzsnOSnq2DIn57vbirbTZEMdTeWk0wFZyqE2WOLjkUzMzd7phJGutybf1
xOvwvyWPAGI9+0f+oxmqPBg2XhOd9YpIl6k3tNfRYzFjyKY/54eGVXRYNt5NdvZzCcNxuicDV5bQ
fNbBqmkP2Lc2Urr5ftTsXWzoYIJsNraomh2ngL0xOg98vccYQwMd7wtIl+92yeAiuJ6RQu+junKn
J8TosBjiiGt3ApNV+Nxx+XMy+I8MwPuyv7eCTY49j++ZPqHop7b2eiLAaNcfOKSfIQs8RkXQbKqC
h2eaHvMGS7gYyxuQore0JK4IbqjAXbeKS49r3YRjFKFRcAfUfbP9QE98Hu162/jaRxwEWWjmBdST
foT249K4us2lKRuyruB994uevbXzDxwFv0u3gc5q5yG8TKV/rdCfrMYxJT+juxSm/+0b41+hv3ul
YPehtm7ADHG4qKriShzAF0iwScyrjlKhXhzxbMQjYptikfp3A2oqIhjL6OpA0E6tCbx/ckOmwnzx
00utl45GgTmI9lQt0elp+YIC7cbE/1w47UM3nPuckZHKigNoLbvd+0psSXi7LtOLlk3iJO9G61xK
wdkdkRyG1nOu68vyBdtoXCeeRrho98iY89xWLl5fzBCy10/zEG9QTL12gfGXunfsV++pxiHeQESk
ajSfBt1/Q3jG7qdJYQREsNsG9IWInuB0F/Oj556wjz0bevAtS9iOln0B3nDJrBnzyWcw4RwhgjDw
9C89yb5ay9zaVfQfaefV2zyCZum/Uqjr5QxzGEw3sBJJ5WjZlr8bwvZnM+fMX78PVTXdVdWLmQX2
xrCcZEkU+YZznvPsBQhgcwi7lJCXSCs+CHFCfVQ0X6ienoTKtGv0EmNZnQuCsEomaOhuWLDm7Q91
Sg/DqB+rmZ8Ti+B78CWFX9DvZzfCPKyKso+mra+pZV4wgvgLG0XbJ9M0jsQ0+QLLn9pR+GnyL8n1
HMQzoIzvLXb5w88YRxfX1vKaTskaFsRCrrI9UpUN6jdYb7LdWviGrXbGlXB8NmIc2cRLgXrIig05
G1fC0EiD73PhwlIWsIX+6gPdsqLJBrX6BAPiGb/VnvU+y7fxVowtIwthWQtIMXXxVZQwT4jx9EOo
vtD4LcewXatS8jIyDvN+SD5Dxkyj5/HliCEgSDtdr7gqqNVbFcAma0LOO+2qm+vMQd8bVXKSA4ZT
BpcwqSYD8scomucsSr/MWPtsc6yuERL2LNp1QVetYCx99i2TtCTQrlrgkwagPftp8WqErP0Ki31/
ql7zWvtK4/gZxcU9KzdmE7/mOH9Yv4rvWVksk867oZ0zCcacvvKiPiYFcv4x979h6a47S4WfApSi
MqdnpdFJj7glXDEWtBs5GkyGpwz7TQ5nOBZsNLrLgPRTa+Ir7sDWHsPguc9MPJoTWoHxq4aWlWYy
OGUhXPuyfKq7GeeDSDugG+mo2hdII1d6EjznMSV1kXrPQax+KbCWJdNbmaD8WhEttNphHYrD9mzJ
QAt4sofcagnKkHCCVNbd8rM3UF9hVDgjwWCIml6DAKXF/LcCKMUWdXRucgKJVH1Y9gOry9DyDpr/
05LZMmkPmJ0+rEc4Iw4AA/KG5JmeYUmL8hW0/FOrIdiTQPynTKUb5EG4AErecKxrPESChUi/l6Wc
QXza0pAOYVZ10Xjkr6C690NCG2+EqNcFrpNYTolTz5Un1Q+eU1QqSci7LW3MdllZNcs1ftOPb7Qf
EuYtRA9tRFGkqghGpdK/8wa5Dm18ULRE5VDgGUh06yogQw9FfFdBle+MPHYFSLudynsQRNwxTBon
rWelpQYwLoh43qmexYbpBDDXazUvUyTVcDsj/gHZeGkG3KPiwTGZptHpNMh6bcQq1a/eMwI5l2QH
freGtZIi+W2M5bual89lHNgdD3Cp9JiZkmgF5WKPRFlC0hS+BYzb+N96njNB3sg+e8FItPZ0ldch
aJFGCBk0Ju158LdaFL5lRvZliMFnk4xbqS5OvtE/2WU9q8eoaHGS8dxkHvr+tkaM0yC9AD616A38
gbUCdM3yQrRXwZqLOZ4wobikYN8JgdIWUqEGLCe4VgIiHXUMrIbCFaBvGFfoL5xXXhg9nX2fhaxl
oeCPONi6vl6nWflsDfUyNECSyuXsWLKoSywByoyiHCN/HeTGq2Clb2GXGkxGeag9zy5realEYNhK
wl2MqdgbIIZq9mVVM7aCKzwXueesHDEoogU2qrUuOJIkgADPDn3YGuQuhAwLQOsE4vA6ZfKrMZSX
iNFiSbqCGOkMW8pCWgjanHetLLlq3IuYMFt9RPeSoPGSFekboQ3NEnw1lV3hwgzlXYeMs4sYfY75
PSQHBuX9Wfc1/GOVf4V1gaGBTZDVG9uxQFYS9rSmiy6sz7kvfASjyIpFOhvadLa0eCfojpqnp6iI
DkMdn7peBJuRuQWsqFEZr40EGqQxP6YIAVwQ+tu4r06VRo9dJdNe9SEztH3+5IvA8WTHz/Wfk9/2
oNywSQYGPVgN2wqaAXqTKyywQ5fq35YqH+NMfZH97sXshT3CSgf5lSMUxU1jWS6r/a1TIXgx4k2K
5kyzhYCtb997Y6P26WUU+6so+Gu201wyOWpLLkdkyLYyr9jIAR+qrMZ28cSO10LhzKo0FlLmd9Ot
jsqNmFdonrq1nG850V+tjoK/qlkmtNW+iIpTOWO0whCKfw0DOieOA39W8ixb5ncTaT+qULhZ+Ucc
IPlVk6ufd+cg9NbeoFyY87vpMNkoeRxNae2gnjm5NVUdOQbJl1SFX+ARfEiT2g82rytVnhxG3beC
QG11ZxbpWcYltOghI2kdZsgqH23SBtEOd1+BYM1OLf1emMbOMzLXRJaICHObaPmqp28KUOgPdXGJ
ivFUpjnEhT7gMrL0WKeXgs+6g6N5OsQM/HUrugdEtC/SWnQmHHIcPw0YS9YuV97x5UKTQXFq6jbN
x4uiG7s+ZqrXEINQT+ZNHdVjIum3SBdXZqA+E83yESkqJqLuhUUThZoKEbATtDVl9UpuymvLgx8K
Tp2qKR51uji5mS3P1qGCkgJvKSXlT4jvLQCVRkGky1srLdKD0RI7YRj04BOLGeuMyhetW1NyhhKe
x069lXnw7EUsWI1CARvBCzV0G8ZRqIONi0iQ0zOKHkwTlQrmFz0j5BjGH17DQi8pn4ygWQUZsi5O
bYWthe3XBNF8LQz1S5Ar8rLoEPRoJRy8NhJWehTepgp6YDuZZDPp06ruvZNs+NWGTLl1mSVM770k
ddmoXqMRE9XA5oponEjZVYgs5KKXPtRcMhdqEWw8sfFsVogq/7ZQrspupQhqZIdJGdzUoA1OqLQP
j1sm6IOn9My0ea9ok3ZQiu++G/ybXhsNmCKyLx43Gw+ndQ2GiNNX4t+MBhdHZhCyCMxeDC2yjFXh
CcGmSAehNduor7lZ1uOqCoALN9Ob7rflVv3HB4tzmjOmkAEF6+6lyHf++b3Hj2J9RS3WzXnRMCV+
/1V/DPniP28/vt0G4G0GmPURDgNmw1Wx1TSTDyz+iPw2Xrwq46omFCCfUcoV4F5m+PP8c43X0Cgk
SDdKeci3jw8mgWObgWTdeWbCEDWAGLMll63a4rD//cNvXwNujI6kXz++/vjSb7/xuE01kNggj3lC
BhN7/h+/9fi7SoiWbsqB61ONDCpVXM929CmJwCtVpL5IkvKTIbpr5BlZCqNsrkVACPA6LZaxp7ar
kJqXePY62rJlZw0d6CRsMHpT7aHIIMVKWDCbnzWN166So2KXoO1fwjQGVf5kjLyj2VtGXPnmaTC1
RwRRi+mSumHSHNlNJlxS0x9tL7AQ/5EfYBstmvuozmu3Zdp6JRbjUyjGrdL3MaITplQWwWm7kFiV
fRpYrJoFwUEpG+16Mkt3TVQgmeOXQ/L4mDeS8TLpLu/vCkcY59VyfCXHsLPHedA0slZchRjSVkFb
Y/mcOE/6DGNqSHDFREMks3NDA0t8kbSTO4YL4uw0FImOS9CProqe/Wxh6KXjG7MEtFVCCFFoDg0f
2k+sZe5YyEjwZu4qGodxk7RDbzOiQXlhYd4YwvQprHHnNAUjKKk2ErvkpLOnolY5Yiq5lI+gYTFE
SeU9NqRib5DCsDdHIgkFegqfZKEzYj3pOLBnNbTRuNcl0zLtdQDve6aGElYWmjo64tw8ZJlOw1/D
MJ0Dn8lQU2s3Hlhsm4rkH4cm+Am/kC2kOqw5Lsn1C1n2JE0jnsF9WU6BixkzlQhUhmGGrctRdhPu
dSaFAaZH1E1wu3hFQmKSeAqcWg3MpSY02lM1ko3aa8ZObDp9JRAvuy1UydtZvmG6Za8lW5Yha5Ae
4S5S5NQ2K7K+rd70ST5ggzVGCMGQ9FPeJrr5HiHWGJs9L9i+sKTihbwhOpQgjzY1wRKClHKozLQX
PWX1gZLCK7RkD3MQPVI/ShjbsMZo8ZStTcqIuy6/p+ybO+LCrpVQ6bfaK+yxzoNrWwvazTDQADZE
UKWieKIqa559T1iIhSPGzE2GkC10rgY+phtsABVTHOrCukI7A5rVk/R8HUhaehaK/Fn5CVNfOEi5
Yk2LJlb4NFTvOl3lyEhfU1jKEYpTdAul0PX9YCG8lq3YWIl9AkJOLUz0poOwDOU4Q5bApsPL69hN
K5bO2uRTsIlmdNWVR5JJ9J0aKqnOJtgD+nUiTaRBe/LyieuRkkoIB7g5YdheBcGcG0Qy+VOrJvJ5
Mjrn8c2oCV85tvw9HNu3MJu0d4PNPIe1HrGZZSSaSATMeaxUL0yuPxiv8M4igvnQ+5H/TMpBttTr
wtg8brKgFjBUqbozck2m9cjJXTPjcVea/dGcckJpOXct8BmNPwIKdc4Z47WTo1dk+rw05jDe+wLs
o04wluwTcGtqiF/wc1RJcfG6XNz1inhgXtDtYiHqdo/P2IJzJkMeXYSR8lyTi/Mc6a8pNVI8yQo1
FhGjlK4/k44lc4hu4xgbWk4kTqkRrKcYm6qnjau8canKSfb0+CsRHL3HLaEgFkygHXKEHgiPgO/q
6fFZVufJb58JgqDahoGIftRy3R11FKKKydYMvGvCpTjrXwz6dCvoL4KfRj9n0eJIDsYrnmxMF4q4
7qRcPnTzOnjMp5TTiUAIuzbliB8QzODKuKkwjQFLSdKbMND9AdDUSMmQLQY51oteSdWlVYPXKtfL
naDBZAlmMMsUxb99qZArze4p4cE5oDa2VWOUdo8PmjJmO7VbmX5PHeCjsbeytjyhjevXgk+ccC/I
xZJILOU5k0c+88XwzAS6ZbkERIVJNiYg6TkIDEbhiZG4UsSKSBsi0ekDnEMBc2mnE1A5aEkD4XwK
ytlzwG482/dWE908swt2bYVFqZpfPcOgeW5a2jcF2c1ySFS4b9hIPzEPeEs69nJndcl8Ab54QRIf
RK3nrdEYEWa6Sl0r9YwernWnTZFO9EKG4E7vDqlRi5dkjiKf7cedqN9yEs4WQsfMKibtVBNCiLa0
C7411ScZp84613gtQgZIqR9eRFXWVxVBHRul04+qKgxnPdqE4XA2qkm+tykVot/U3bItAaQmquWD
ZyHhWkXT4Yoe+3lf65J1WGjii6jg22KLMu3KQRVXNRkaBEFroktCqcgaUhQEHrsgUTBgUzIB316i
skoczYxJaaJShEHZers6beGSWzKDLN8KShf3IYZqyytWATX+q9U3bmwo7ZNkEhlaDNh5H19GWk1s
scKQUC2T16ofo9WUpb5bRhNvu4i4IPYPF6FPhs+sNn/7xP/jVzJdPqad113aZo528HCA4KH76LpB
R9OLYGWRzsXPTP5yqiwb1igvp3XZDcLZb7juV2kxfiCcXeYTyhx06N9NLVRHNVW2Wpiph8FkN9iR
xrQssUfYfV7CgiOUbIUNe7ArEQB5yP4chynKZRVcTF2x7hMVXYEGk5hbLxFKR2VA/Z5TPvRW8SEA
O6adnOdOOpNakxntTW8GlRQjxsDRTNDKi4pxZ/aORcVNCcfaGoo6Id6AMLdkqUyIYpeK+L+aZu23
BKrOt7ogIjy1yhkJzHbXIal61zM65DxFWe2lEM+pZu5bPLeweRX44Wy9py4k1zXtFXuSCNLtBBc7
iYxlw5yW0D4Q/Mx5cVPHEgAtom3mafvTCsefYyuk99xkZpMJvnKlSlc4JcbCYZ45M9L13MxUBSfz
BCYkNFB65XcfrdavxlmF1Xe4ukql37FBEQ+pJPJBy6XD4+ZoKDiPJB8x5RTtG481R5dXT1qNo3Vk
Sv+4JU7otdJYoCjWPEZ0iEVENglE26bxtmiCaFko+s3TS8SeWAjwu8FwftyEYxE4bMaAs7FFqkn6
wTEvFAB7qzlxkLOBGhubQfa8Fdz6ZA6m6ckiE2/QVGd0QVyBwxRqt7BwVMhFGTheBORtAN20x3ua
utRRhTJsgEURRc2LsPQ6yWRlSwlBbb2wNA9dHslddt9p2UaeiszW9NL8gVgcok2t3wy5bDDViHiF
LC1ad/xV1A/rcIjaL09WQPyZqrzHdfU69GW3kzMNgeakCK9o/udsdyRZDB/9+wCUVxY5jhRfLy7I
/J8AJfh31UvLtTSY1KRzdF3NpR1IYCDyNARr4iLLa8Ae7poR5+LWqhfYj689PmBwYd0iqsk2mn/E
R0iwUSWTmT/DuXJ2L9OxB08yIgj0QbipqbnLnV+zDaF9pQVmC4oKxW+edUj7h0jFbtWX1q70Abl7
WcopUWZckE3pZCdqrZzbTBuZWmJr4V1icrGTfJXmdHhVQNo7BrPRswws4hwbjPKwjC7UXjV/UpU1
r52YyzT/oX7Q28EWNSACQ1Qor5xKGUTyII5eL7QvaBtHf+5Ge/89aEzWrDJFaRXWwkZTcHoNPpiM
EUmJEwlNsh+Zedu9QW5OYTG86NnVuA25xi5UTuPsY4fkv2VdR3FRalkKgsCUdkY/EZ2bthUJ5kCg
2QWgwu1QQFfokN1IxqPsjZMI4YHnzcqM0G1QFH+EcuAfmnH8ljIjOagV3SxqIFczUe9EeTQ+eTVq
YmFML0pLoPWYGhscfJyDK6MTOeMw+A16lH2RwsCsh7Gih4rgdv6QH1k8TBumQU+AiZozMAQFgAy7
halV7xal4JsnjKfAi0HvNNib6r5tNlZjQFboxtGmPyM4uTWytTQpxYr++UYIZwvUOEvZIUvQZyAX
5cfHXcFEg5FtBIr7KDxlq/2IWvwTlLjJrinpepq6DO+ymu5apSsuhsdgucZ3uy6RM4nlqJytmquJ
kSo7djUMWHTAmE3Qf4rG6K3RObwrWToccAOQOJzKrp8QMFoo4ovQ9P469rxDPLDfJGP1WPxMIS95
7LKvCsUROenCOdAcSL/xVwv6qI0wldQ9LMzRqOqTYgWbJrA9kzDARShGK6ExSZEjrMbPsTqpLYWS
1lTmi9+SIcras15pEyzysdf3rJRSRyAFdNVLmkN3+GyoRv5UDH3u4HHNNkMyT0ZYxY8UD7KS4CqP
gLX0fqqtzXLoYF8IqoOVhH6095QDnS1ZV3DulolFjDaY+bUQFrASW2k89JW+mqpyPLfSFoguOmuG
OHJLnGhSouXKkxEXz9yYQIlhQlUNtyHoETkFauBWVeNOakf0m0iFrIvx7HLOx+O8ZclE5VmepZ1F
x6owAJIPKeRcqCHDRpQ1ONaFeldVyFzrJDPtaeylNeUJA3wzPFVBxSlKnK28MT4Xo7JCEMCIIQ1m
tfuhIoonU0hMC+vakSwptEGkM4oA9WKXY2w4QxYMByWPwUaQMcO1RDMuVmwd0pwyWS4KQrMnFKLZ
MKxYgkd7xetrRA+zVB/8yasCF00u5ORgNHWCbox9VGkkxrbWTAwCk7K1QvXaAOc4PD4YhhXvQIWr
u4HWtG1pIFTUjEvdgj8vIruxxRw/TZOavBUJL0qNYl/oYfVUccx1s+4nrwRkDvCbbK6qkZNgB3nn
ytaludtnHW1bg1GmyaIeTUfi4juSnP72k7B55ei1L3XMiMjJ1Tp4gxn5JgFwWIJaCp2+DLKbMoFU
kSN5Wo06iXaFWe5GqfnoPPxvec0FM50/qJw6hC7mxRFI4PDFAEttrNcrVrIgCqxUfAmNxjiw8jUP
upGkyybtLBs+YbWnCan2gpKaTqATNkbWUXYdLFYnIlcRbT6r5h2uj8fffHxQC/kHO+CC0BFOvUCu
CcJIdkk0CQjWaU37IdR35OC4E9ICxxfq3q7amjddJw47zKtQSYqV0OvxIZNdYoteKiV9oeoJb2Ju
mAsjx5Ddo4xrLYXp+tSGF6sP5JUWyv1uTPMtZm7o5qVk4ANMJrR1CpW1ZE6bKBq8AxTRN79TBghL
Tb1hBGK8BvJ4IEBjFoFOSESlbF/igaBymi6PD4Xa6syug2PTq+Elx4/Ndukcjm16VjQ79XVlo7T+
j25U0sPjAyInLAlkiuEBRx1P7M7gZhFdNBbLdK033gvPYrynSgIJS4myyJHh9lOZHeMkH1YBpKPl
JBXBOVTFaaNXHHWdfpE4ul8iZMFLSDfs0PDpuHGGpaEcACuraQPy3Uy5O9xLK/Qo6hHLItpish79
Ud2FPnpUOR9YLyIzPpUfOYPAQ1UTr64rAJBiTfFXhSE1m3YgzYKnlEl63DhWIz61ONlcxRv6lULi
pVtk1T010gAnaIVGMoiOWlNSV8YLT439o9+rLyIpRI40CIyvBqk8og2Kt8G4iiVF3qgZE1m0E9Uq
CzvZyfX4k2Ms3arMiZkhP3sCwbDtgKtX7CbOjmq8VSfU0XWg6Ety4JBoGGW0wuGqbWVRjhwQH6kN
wE1meWmNd6WKniE+dpthEGZuRI/NE+dCC/jloCXTfVDjgppmrG3PSInBNAEYoH0vscu2O+Z20mUy
NGvbV8XV74h4lcdBX1m+ecBF0++FQag3BPVgmlM8AWI2J8/C7Pw1epJ4WeLZFnKhv6R1+SyHELoS
rPWuoXAJGGXE0HhLsFlKICmySNmOXVxAeBOHl6azFh2Xa7uhqHEGrqlnQS3KZRFYLHaN6gtHVn/1
9BElQxgW06keWredqJiyRKUzxFXREK/lyKbxpiOPPWEoI+2oddoImgnzny14UWNhVF3lhlih/SKo
twgrJivc9JBJF6JwgPC+S3uqMbnPIRqqd8HDNIrIa45kiuAVI2VZogUQL6WVznmIXn0Kq4TxbpxD
yukJP+ly80o6CqFD7L5ha8iI0HTD2hPKziaPXQTCOCXYT6hxq/GYZZF0UVh5QmBI9hIpP0opSHut
zO/ARcOV3+YrJGAEqXbSoRRrniJwpBe8fCetPrU+YPy6gWE/1t3J10+pjgB2iFRcGh7UE1SRjSPM
cbpgaYSdxDQpT/ePk5rVtLu+nMD5zhVCmc3ZC/Rra7AnT006pnvD+gnmMdo9bgxtQQKVqLriANWV
HnAXcjxvQq02NkmqfHYebrHSlJxWRw8dsX5Y9qYQrKhZywOaX2uRpKj25yjcoJIaJFwAECQGLJss
RZLRp9G0CAclvAsqZZIQcYTjz8iuXebblNLCpyousymztglY5d9mdYKVWRt96g4yiC6EzZB1USHx
OhVstGbszSQ3+kcFtUxulf0ww5+UWLmUXf9DL5ks5IHqO4yCUbsoDB2iTd6SOlDMlRsZ6kuWhpNt
dmVmpwigsSbYXiTAUgqGwBV6juCUwPq2z5YsD3ts6BaizXpjRGPoZDhvo2ifMrm70HsEAE6M3EGi
wJWNbQyR96O17/OCNMVmFurFzXYQp3QnWijvHtdnorJXvaEoTCwqLq5hPKyaroDMOPb9xjBZCNSe
UaAy07M7V469wj6b7V+yE+eLusI2e6kbZCqHcqfsUBWxIopRAQiJhmqmkrUNg7mzFFXtUWkEnFlJ
4dOqkUGJ/bl2LL0hxzSFqh3IHXYiwY4Zv23zNAd79mxM/gp8V3lu2iZkJJteB9oqCH+EF5cxU3Qv
i90xLbDDBs2IfquEkRp5ub9su/i1GWKmgRXwuBBAZZKzuklwkzGjxd3Wp6jzmBht/Ir6LqQHxSjP
VhJg0MkSugv753wTmsHN91Fj157H2K9UN50XgsUamVcISZpjUwoaYFPlDvWwBA1dOptyYW5blI5u
l5iKXUZZ5DQkuG8Rk2Cr6BoVKCZZCq2GnmQIpiNDwujcsz0dZHqpwQe2B0znlGdDu+nm60czdFuz
qBiwewCUS1MkKWR+Cc1o0tfEK7lT4jc7KX1/lDC9cZt6YNLykK7I9Fm3+mi4Rp8pK5bwyL+99GdU
AOsdResJQAckOyPfFBR3kjFiTZhw6LNCqTkfk7/oZTMQfz2EJnFSuPFdsOKBo5YWWmwEO7Yu5dbJ
p/Ldq6HvVp0c7HvIJRgmR40GwQJIOw+8DYtuqJcS7yB0G12k3W7x+NooFcbduB+CwjqL4xfvjxEP
RnEwjUDfMV7EgaYRatoAlXBY+WG6YgDtA2BpN1HF6v8xR/QLFjV11r4paIV1b8gOgUwcx28fJGOw
hwa90KSNx7Sy2o1umdLBt8T3tMedobIah0TVGLwyubeRKhBhMsuJU0EnzvWWoa2E5R2ADSHXj3KL
CqzZRDqCFtMnkjn0WeOwGGk2AludhRASWgd3G72ZQYM8X6YV47Uti3Ev68NFFkhzRRtfLY2yUI8s
XtVjq8AFJ+GVyQd8llU9Ee6jJ315zmaK0ZRe0b0N+8e5DVOdphjh4tdf/v3v//nvn8N/+F85xAf2
Oln99//k9mdOzkToB81fbv79ljPKSh+/84+f+fNv/P0QfjKyyr+b//anVl/58T39qv/6Q/N/84+/
zL3//t/Z7837n244GUjV8dJ+VeP1q0ba+/gveBzzT/6/fvOXr8dfuY3F199+/czbjH79+kVURvbr
79/a/Pzbr5ImPZ6o356n+e///s35Afzt18P753v+y9P/vv7L73yhuebXJeXfdJEZPCEAkqIauv7r
L/3Xf32HmYShYwISJUtTuB884E3wt19l+d9kSRUN0xIVyTJlVf71lzpvf/+WJOrI3yRF0XXdsuRf
/+ux/+k1/Odr+ktGyZuHFM78N8qvvxS/vdTzY3vcgaajlbJ00xRlU+Z/KD7fr2Hmzz/9v3wo30Vp
MZYykOd6LDZy5XlQWM2QLdETfeqQYfjadm6/a5AuWsrbH56r3/+fP96/wgP51/vnMfIsqJaqG3+5
fzFQKRXqvNt1ozvhB5WexD4/Zv6zFLCSKeXliY793UsKW/d1uzYGYoe2gui06rVs1gk/IELw06cv
EeZvm2SccwvMEaceaQLvwTVM4ZUZE1+GjM/ftcDzxuHjv38Mkvmvj0EHkWJpEo9Bkf/6GOTRSKY+
oEuVTuIWLtALO9hVcIJlsTdP2jY5int9Lb+aR+X2/3nP87P7h1cvGio0KLHV7rJ9+1Ieq/PwlP8I
npA4OtGxOqZv5As6UPyP+e5/uGeO2r++bn96zPNx9Yd7HnQJY5nJPQtPydnblltpHZyUI1qNbXYc
jtk2O0jn9H+6V0n6vxwvuimLpqzojGRESf3z/XYJ8xOEpEwETmWJNQiU+qImLOPVOoZbprhb7Mn4
CLtF+oIUb1OudWdy47XmqtvKbbd8za1s/M/bbA/N0aWUODenwg132RkzhJa4KIwC7wCDhbwWIbQn
0FXQShhUuvQRPnKvmG042kWo5EtyD8vUCWQbpnWeLGTmLov2Q8LFfwnJQ8T/yQyD+Bi8+A6uMwKc
lkT27I+5e8EDMcRuO3LyX2r3Yi+v/FmVsSfzSayWYukWzUrT0dlu/aPV77x6n5ASAXkfQ/I3K328
V/VLjH/wG+UfmwZU3vq3DicKgdMqvYgHksOx0Jjv5bU8WrsbDCPafhz74EXyZXxo1mhWGd+0d/Y/
8+V04blwVEMNvuDW33AHpwlR68JyonIJkFNbIdURpKUKRSaxjWbd+q4pr8p025ZfhHLjxf227nH9
mRRvjfIiZ9/ocCpjbUbr4VM+9DvhLca8RoGt2tEq1beFv0a7VH2JH9GB5cZ3jfcDOPUn8ZJvszEf
FpmwSD+Gs3h5CaHH5jAEf2BW9VMbY76gr/lkthN6ZAyuRYohDAMN87dF/W1Q+HySt+Ig4l2XL4xT
kQm3zqAseZGsdb0bd7P6/VW/ildG2JvgptxbJ15gNeawTQ75Gmkrb6jG/kmGuK27se2frDPPvtRv
88AFK+Ijb+FYwe0Bxy9cNBsylNx4BdvkwDRnAaDRlS/MianCHaTUTnzMy6W4LPadO7jWSfwOzjui
KxaUnDYv1KLn7pGfbZJ76Vin9kVHG4QZxI4QcDn9wXfMjeF4brgwtzzEYoM4dTmSshfa4hdxZcXr
eJKO/o86XgEE8DFvjy817wMStwMGiAnkD305Zh/iF8P7a/FWvXEQkLZUxo4KYQG5WA3oaqk6HJ6a
Qwq0tvS/RXjiTvic7HRBcM1uY2ar5qaRQx+cpBIn77NGTzPZ/IE51ZnYoas4Ppn49C7i2URLml01
DGVXoh0v1TvDiEt5ly7jydyTIuSmjrKXnXIZL+mtF5E9LW7ksK3zq3A3XG0/P5mkqi697Q8m2fx0
5OIxtsFtuvHBWBaLN2mpu+1Nd9GzOcye3bdh+Tk4pjvu45/sYXEdv4fn5Og9tXegbQMPCV/vOd6i
f53/GuLk7bQ1loCBlhgz1HdcLrQOEXLj0kaGw+RL+pCaRWaLTqzTY+86NpMF4hQisURAcXBMgdkj
BPFIrIao6mQql6KFtbBcSvod7zb1Z0T25Z1gWyPbmXqPmaNbSpBSkYuxqnkqDroH0XLFmC61hVVO
/uBiWqXIYhwWi4t4z6b56F9C4SX/AeF1j3F+aJcpu4jvngmEtRk58GVK5RV2IXFYhooLqk028eMt
4x+q46/VreIisFvqG+lVelXWzKc3qrYwV0m9kdz2OG3aY3nUt+kLSVvn/tJ9ytpiqAAkL6vS5h2J
zingSC6X9O3RZ1TY6UXWF+g3BFTBAbh6kIcbULuA3cLODq29Cb+ghFxn18NFU9ZVvZuas6zQiCxL
mXyGmbhry9MZENcwOtNqYKY6bIvX7Cne+btmX8fbHHuV9FYYH9AadOHVuPtT/FaLxhrFPHu9gMiz
RX3zx28QGfRM0XNyAeZ9q7Nkzp+Dg7nMCfMT5zNlv0bgi/rxAzTKoJsOEd2Yd3qG1j+Fe3frztYr
bSZ8xLL8kcs14wVXL2Rb+D/knddy62iaZV9okAH3w9zC0IsiKa8bhMwRvPd4+l7I6Zo+lV2dMXU5
MREVdVFZKVEk8Zv97b12irEotvngyeD+It7wZt7Ui3yZ7/MFrCqV0+QAvrqP8K27DVdomeMlG7ut
bAy+OtXuVHmRQl6h94vxAfhNjSsbhT38aB7AdyxHSNWY1gANDNm5uTGPdbsH61f3TdDQRkVqwEee
+nN5YEh1lNHfntliNsLvvZgebWidDoZ0zYEY5y8+9YZucNJby2lNfzl3XA7vlGfrnof2O+flPMu2
l3wH8XbJneKmshZ8G9TKkm+njfDBepaHz7T9npW99App8lW/ynwVIejUhALn7GBYrv2p0gJhOqSW
GQe6VEZVETbR56XfYJmOiUpTNd6UyiajnxYDNEGe6SBDmX1NrLe2v7P63djvIUBMgLNDhmmu1T8G
0n5OPBaJAIX9Be/LnRiZRjgxKzvrsHBp0SMlkCubIjhq3aUm06/d9xIITR/HFOUdZFZP+i69rx8C
2IBO9Cwit288CMo5M24gX7NHf2ZXwTXyQbCjU0wGPBNfH47ANIrcH3V/Gp6WnC8h5L03NkD+SN5K
z74GX+E3TC7R8GOr4jLnbwYQ2ghOMXLFvB8oQpoxmnpp5I/hVqZ8mqQwawitfmRZmIhshXJb7Kug
HqCFEEnQykl+mMikF/XUgQlgzrGLmg9NO2bAuPVPmws1B1xkM+vA2VVpnmJoVhVZJCLhKdPiCW+w
B8w5KMkvHrXkOGWfCo4gAyxKb/DRGmRHnnOobcb0HQeP7KxoEQcAR/fzM8vn1ewcmDxCOmr9WfTn
9IqUcUs/xH31qpXv2etAV/tL/FDea09UxjlK95wwudu33nRT3i8sW37nVk+xV9Z+VUsO4VKA2zyJ
uyL1oedBVuKmi3Sr22TJOrfk+4k6NSsvfVIcQ0Vx5IHinf3MxriFyX1Z696p2vgMy6v6IGxyKqkb
EUQei0cC6vw0ELAvyp38WF+wXMFeItdRRt4UQTVypuv4xQifnmS+fnXsI84ssdu49GtEbvpV+uKU
9K7+Yj5aGzpVhJtsy8BjXjhTp/DQvZMtjFe3zJauHVN/BMdAf51N5CXnIUvbXbKjVeCTIXj2RMze
OvYPxTX7JZUumiQjFcspOaph5vuMf5LTRFZkTacYT9EpfQnOJV3F5GWEq4Q7RP7lu37BnoccMQPf
0z1V3aH3EkulewRYYLOBvsrfKruq7P6vmEQ3AQ7UqDjAfAaHEHaAtjOs5Ir70NWfyFizSaS/6KOw
cRbhAWghgEVOcGhA0rftszp5EOGrzSgNbjQUPuFDWUYhaygck96UmpRs5o99fgeK3MdTZSuvI/na
qfz5+/uBptr/6oJgqLIQmqXJuvyXq4kJey5PwghhLd5PHFLEZxa/K5qvA8VJijcBzLf6KpQfEx35
SzF2BMSW8QJDjr7nsz1fRhv1IztLb6ze8wW+JA0eO4Awinq66yTqYB/M9ImQqkPsQ9UOA/VvuL/p
25wO5Xv9k+ozsTwn2pe7dlfcFfC1ncRBK/aYTW/nXeALr/Jgn/lgFT2+0SfEXif0OWmxYUpu4qV+
cS85n5DVnJZ4u0NTJShEl77DMngRts7+D83m0WLLPZnPGsEv0I4edDPT642jFvrqz/wx38lPIniC
1PIU3DhY79q7iF00PerVZpIIoTvVJdngdmYgPfEi6g+78WtO6rG/sN5vOm0XMl2BXG44yg5JHu9j
+mEvXrgtpz3ktLra9E+QGmSunaqAMbSx8DrU3mzwU3m/HIUlQq+/l09G2/Kt2eaPI1gqeyeD6oXE
QgzctLfaqX+N2q+6uGmv1tWcL6FFT8yTZIMToJnW6dvPod1BwrlCCRzo5mrQAWGnVwEYyYNen8b8
rHfPdXFI550mdkq1M1B/9d00XOr+3goPCtWGA+a3b4N8h0q35LBjzprynxmLCgeokYM02SfcXzsK
OarPyOufWo2Ohlu03Ik7CCbcPHQ/sz1xw0dBn1Lls6V0oJTujLVYafZ0qCQN/OgNPH1G1PgS/qS6
v9nao1QeGYU7w4d9BS321ZO4wGaOom8glbaJ5CjsDpyaM1e5TZwKKWmqcEF90bdqfepR9lZs24m7
hbEnbzs+xK+TSs2TrbyMPHdyeCYpP7ePLby6heqyFLJoQG4r5RvG/Kb3FMyiKetP/AH3WQndZstg
iDcLjwsl48JJDHYfL8p2mnmEcqs9L/yXzd61yUEg7uP5uQdroaUADg6d/dwOm3rDFNtv9+iEh+zJ
3qkHEC8bsZF9G3UTH8s2/Szi859P9b8lAf7f6XvnD4pQf8r/B+Q9zfxtZftv6h6A4OJX/Lu0t/7/
/6HsiT80HnQNeU8oRMPFfyl7+h+yqZiyxRBNQaJj8ftPZU/8IetCRww0bYynFm6r/6Ps8e/IAK9s
W9ZN688f+G8pe39RaGxFkzUwMZqm26oF8vUvSslSSYhrysg0y/wghbKB5/qZm5nB02Y/drEBDw9P
syPDUVbN7DjhZpB7cIhZFrzmeBi8ZanOs528//b+/QvF71++LNuyVUMT6vom/LOAk2dRmgdBnO/p
qKNCsThqRn4U9hoJ5H7x979r/QR+V6n+fA9QXlVNV02dXWj957+pVHWbaHKU97j75eAl0gvO5yqt
RYG9MVO6HSLjqmLzH6vpEIxcuSumN7whcKYQMoxEbn0MbFQ1ST+DSF6ECkGT4KfCMiB9N9aPPRTs
tQRSnFpF8tCSwPn71/9XtWt9/SbvFV8LQ5dl1ViVx99evwk1fLZlOdun1MAYw0CCvJs/syGHyhV7
zS4sy73FBkwajP0znqptXxf+37+If/GB/dNrWDf6316DZKSaMtczdbZ12bh2qhLZsK5K2mquYlnX
v/9lPEx//cB+/2Wm/M+/jAkRnmw4/PsoGj+nqj7DwP6ImAMt5ncWG09//9tgzv+336daBt5rw9ZM
nhf5L39cJXVTGAlb2jHqKcEN0K/eMdGpu0bzbBntSjCdrOaKttjZD/j+VO0+BXzuiZKKhiEsqnM+
plB+mAuOuLkJAwP8s4vkBNim4kfYuN4ZQNplOnsgWjn68wRqWgx/GXeCV/DLhmK9PtfTtR/j9inO
koqTdHgLJ6JEmiVApE0JMahA16/6MJ6N7FBPWr1nFsu5REtgk6pfRT/VZ5JZ6XOs2/eFyk9U5OAq
QhOKXbWnGQ9NNu3eJsvYdeVZb219xzTw1Lfgq+Z8eaGtNd6XA0UKetGufbRKfSwhWsNJnQ4FVnSn
VtSKKq6ywRpfaJsS8lJI34JDxzVHpUWQ0ZpprKogJ0fhsJ3wLlf9PPtGWH1Qd8o5I23f5aDcDaIe
d+jH37rFBlcH1ftCWo62Rzw0+JYLHOE3iQ9jJdxSPXvSRfGdjtWw0Y3mnXB0uxmjZXKtHEroCIIv
A2RyggUanez0DdMbHN6ihZ8DK4QscbZqaKRso/vJIuBVSEz1LbV4wA/FE2OUuiMtq4e4oC8pe5OL
ZW+FJcIyQg8RCwh77aul1I3D14R4h+D2qenJphJEWnshls1k7obcbtnI4dysx0KG4E9WiVIjKxFm
9JzAvCT1WxhIzU3mJlNoIKXXKGRn9NWzSe4OMABMGMy5SFP0wnpLiLRE5IZjF+AEwuKUULmLAEuj
NqcCM+axLtO3ZhrcmV4o06KjYox/GrrXK8v4jpr6jIgtZ0hC5guJ8nEzyyMU2hRtx6L9QmSIkAH+
tMmQOVN1N+A9MlZSPDLDWHC1QVLXAEY3U5O4/LXm1gRFVK1W2R5cYyFG/q066z0zQXAz4pcIt6Hb
FeN7g697S779FSISDvvI/uZvmsl6w2oE5sAdXJ0MZ0y1x/HHFFg18yIut3miHsAbTJ5ix1dMXLqX
6/1jSqzXwlnn6dPybSQlneTqCJFVb3ZNtmm6AyE85IxyoH6SlsMBIADPVoBCYlqngIdg3fPqUDvV
5fiZs3RouXqiPfFpqAq/aNPIbZ/yDHLTnOfvhh69ssidLZMbgFTpuNGJp0OJRbsjFSFDwqfWNf6o
w+wlUcbPuqIGLKsew2jJKRDx4WxwCqBauDgNTcCsqYpRZHSu6/BFgmMxinstsixPB5vj6w0vqO/z
U4Z1966vx8eTHMv6pQpW2Gr2UKvKmdY1xQ2Yf60uxI9Cs1/0nFMzTAhQDjWspXlY6yNRyAr9aWkW
iWY1+6XmXUCJsFYu1UMcArTTdAmidhG+Vka9pYzCg4dxo9fzHkc7MlVDXVOshESLEo2YFpevqiXh
05ovGOE5u+LELhvil0rbIMxosz9Hlvw6Y01oX6PCFG8K5v/NMKS+oD7D5+46vWkTGkpETQv85cdQ
KW5WCLiptEVzjtPKlQuFBhWT3I9eq8kuhKpBE0pieHYzdACgwcVxeoJODG6KgN67wGpuNKAn7V55
G7PirK/J+CWuojuLjityGTmeDVLl22LCBVIovb6RapOhedAjhqNdymNYP3X+oFGQ2fUAJQOFIolx
pmomTcxzSKq+zWSwsOpA9Vac57clqQIcJ0CAK3TyYpSrS1SW3T4Nx6+FFrpzoML6X/d7TRl+bC2U
j1ao0oCjA/4dQkprUCFxyCKGWBEkgNA4hDEPXJUoiNxKoHsGVbIY4FfCTzr/cNSgDiDUIMynggGP
pOkoXBqG86w9LXnFTqvS14E1N/IU4lBSjHlNKNSdCKrKuU4li2vk9RXOPHAenDZ+VpPr0/eNBZRb
4KY6albOhXgmOVpCTdYSFMD8LlCT+iYniXyXpcsHpOYHa1KdYp4HctfCydcFcMEp7imd6eMWhR+i
X5bOeApZ8pgHkLzEEo/vxzbPSkLKE71cgnIxasE1KJkuTSuuoFlnYW09ecAfII7q6U6q1Gd0T2sr
S+QqjKGAdtRxVceW64QDSFddHPoZsSq16XLsqFKPC3FV4/lmDGG7gVLQlHSFTqAWUhgNfl1ogKCC
+yFQVmej+tlZJsjOBCE8G7oHksdOgYPSrsrXooLOkY32ttYB0PQB9XjjtC9Vc69kyr0d0rOhYZCd
Rj24WjS2qhV8WRmvWK3KgWMFVXVSMgHbYCaeDMmEkMigoo9Kgw8EkqtfALMMjP1Eu9f0agXFq8CG
7HR5dYDuh4uW7HalebHJOCLGDAjG43MaoEroHdzhFU1kLq+tkSTwhrN9V7FhhHoke3gUdQlbZgup
1+1q86UKfxY4dj7ezA/AtKz1y31ARGUPPfAYLMoGptuvvz8uacp6Xv7NLcB5FFqBbSpCW+ev4FT/
+XhW1XU22X2Z8iREbD0ymI5aC24xjp8gK1QUT3TjzkSrsFTsg7r1aq1Y1zhQz6YBtrUMczfKhuiu
TwI+RDQsaJaWk+dFeha15euG8tYakXqpdZN6aMnHuMX1xJrb0zDbR3NuKkdXQ3bblpxJqIU1Nk2A
ZpVml5tSGjaBlUCngqiyUMvQFDIdcjM9y0blK2JEbg7Mh4JasLKdj+jWVF0m+zwwx52mEV4w4/bF
bDmyRH39bZavQTKr/lSDAF80OT6mxnCaTTk5mErEGaSWHkNbYGnOTG/i2Ap/JSKJHSJrx58z6HYn
7NB6WK4uWqE8YBLaBdRn5ElDsMv6lZGZYELbsuk2fq5mr2LoW18b8nOPgm2M6U1Ti3si9AQDZPvD
wkOXLrl+qhMcxBkDZyVlD9Pb8SJV2NCDg006guZAHA5ZCFAjHq2vOhXmvWRWo9tTHR82dwQuGIeU
8X2Eq62Q42TXLwwHJXnar+cwMVZbERbbXqqnzTyNbDiWRBgC7GxCo5ukQwewcv3HGKmsoUMb8st8
pCMrcQg54jVvqx3n1QsUeonKUJ1q1ukuzDiQ9Sot7RbmALJMG2umoD4oyU5ghGUwqerQeiS/Zlgc
vEn58L7+mrTSjwPErFyGkGFyys6rbWVpW1uzv9guFhAfyXtb04Tb1du04wqExb8HHZeHnAGygGOT
wl9AQf1R9OErSSuiH/G5rsJXjejO0KLuNx2vSmbmK9JvmtqcSO0PltJtiXa/0KJ1bkNqwOpoav1w
MK+ZbexaNX+KDE9ug4sqFqZ7GBQAZolrZw5bG+s5s9P5c1wL5fHxAx8ZszU1C8tdYgaQF6yG6py8
LwPVHWl2FJn1JAftp2lXyUYp5E/VLM5hyBMRkKV2eLx3ddJJWwEmkJIiqt1qymVtEvH6taR3rYDd
y63U3BsRdi/2v0+wHd9hFBTuFBl82kh3+dIUtMcAGoa61okicTJbR45FNa4jdhGAueC9KBzRla+U
Dw+xvjmPZfMoAUlBts87VHdMreVyKxbE7cTMYZVDmTcMmm1CTab2rr2KgSRkQYplWxvDXq6T7EkK
XzgAqGYcnbiHYzcgz6mq9GuQ6cehEzHWCFWKGMf4wtHU4FPmhZIBP4etwcylZsqrjquSFzyXkJLQ
w4y7wE6oTOOviqsQsJiwX2XJvFGFiS+PbIyX8o8guTF8ttoHmgFunNz7UzahgTbmeLRmEXt9Jb1n
8OIdof4q6vhHawuLBCYPU4UunfbnNu2ow8ac7KR6s5dlSoxMWvPw3m96mgOcEOCHM62NtFoVf5o5
sEy90i4FGooO5WstL5gG43EpaLTSZC5/dFbLtn7g+hxvgqHiMlMccJFzb+hulc6kVZ66YGsM6Vdr
jltRg9T9c+H+t3S7/y+tezr6AR7H/8G6d/rohvjjd3EPz90/1D3V+gPbnSlkxTAtvswoB//btqfK
f6DeyTA31n1QU2WsT/8Q96w/VmcSO6RKkYKs2Yhb/2nbE+IPfoYlTEEywlAt/tE/Xtfld+vlv7bt
IeKtSshvW7GsAze1TbQdBWMhL2WVbX6TZUAFdrNi2IY36AtIn74iI8FCA7VpwqLQhUeZaib6WiMu
OBWlWteZmHhETDiztgr1NEG3b/p9MFe3Dl960AiO8Gm9IbMtuShN5MZhOCU8G07L6sGghcnX0hu+
0kMP6TM6eOm0M2i/eMxhONFFrTznbPF6OCOBp69LW6iePmjhJiXWhnH+NEt+BESVxhwZB06vvWQx
roAsJMRahZ0nrVYpQedKUVwiVu8507pjnWh3Zio9KJPxkqkLKIjGmh01Fcodd9rTkLYFI8cAh0rt
kb65IwjHbbn2FJAmDAK0V9Mg+itmFe+83PtdQ0OIhnu+tBHHy48l/1gS7TvUu42ONqCtpwuNNKc0
EHit4G7R961G2sowSGEbZFeSI0jwBa6f7FeuvE2ZRnDZXrg7RFClS6hnbRZ8hFF1NJhgFNzgpeA8
qhnxJObLsFmItlGE8mKa0UaVYbKFqpeuYBNd2xbN5FmUm5Esd7VFuiv10mcr+FPjOLXKlDP6E35B
0AkP+Q72J7SWJ246kw83Ff8Tibe8NdbCW3bX4bMNN1nK3Y9yL3KC1DoNHeeOnBkNs92Tlci/YrO8
rG8yqULPsOfPziasEs2HPqg2hTLhElD9dF4cxSSSrhmfA3ljEnm7ZFzNond6LJGsBZVK8/ILxQnk
b2lcjKfdoGlMyVTcX9qVGlbGnDijLXBUJYRViW+d7iyBtQvikLIBuosoAaGVr2fRJQdMJmw41bNB
x+kibumLXTzVSkrZIb8nuWQU0YcWfTqx8AaVH5QZEpU4xd7OV3fbtC311zDR4fNRBOoPs+EmzMyk
uPjIzGVjRoJLCOq3kTXqseLmmqsm4z5iDE7ZKMdB15+GIT4QrCWKBFwXAab7km0LNgdOu+YjZWiW
TsM3VPoSt0o7PVZywkycFpg5Iu1cFZx7NDK/BLXvhdz/BBJdn2lEPzmdVMjHlC+1XJLgjQHqta5B
JxjOAcRwI0wuHkh+NkU5fY2od3MbRX9vGROQwMN5FK6HFnjKW10XshsLqDc51QSbji7OFiAdkBOE
DVDGhVfmB7L18JEGbxA0uBK4Fe8FVqPgM25HiExZsh84MJxlgdlIVrT9aOPuyPthvha1zZZX4Jto
e/p2Azq09koB2ANfidymuGoMMEqt0jdnM4uBt+T6Yx52+kNPV4jZd0c7Gq6dFECFbNwhpkwD05ty
s/0MEkCE3z2D2KicWqM80np3nEApiih97BnIRUP0NZS3SL7rsBySuXYFCc9Up8zedGUrcBeA16ky
PYUoUfxLzsyZZ+5+apNGJ4QAg1teRDGQMTwJtmCBzkeU4AQM1W1G9dzx2RsKTqQCF+frqNhgNw+K
iV9o3oKffRgGbqnw+oX4CGSsopkK6verKBDYaYKoejQ7tfQDPfAsK+fEvGIYMmcxgsvQ3hkVrIoy
3lo1mFuDvAYUtD5/gD23RYvcDibOFDOBFnidildjrPgGvGvlDl4HX3NmhcNjtxwrJoRks/1EPgeh
fFlgYF/bgLlpFh0EzEhdeZJQo1UuPs2ZidRmgMcdKBK6jrzNFekYk2AptXu6dl1Jo3e0faMtkWdt
vvIx0RSbejWvLw61bltou0XhYlZd6US4lBR9L4obwd8SS47nK8zpUowKwL7TY2ngCYRCMqVIggTP
pbChYhcvJ8YMTcLG09n685xkG2S4w5SAQluZbhDhw/k5B9HKxX8xflp9OEg20OS2dSkT2UOQ8pMJ
1bN4LRsQqM0LyX+LTviEf0AuU0o2TZUjLmdnNAR/suLtOIfPIadFMFT7jMm9dojTLy6NHaLdkoht
TmY2x8dTAO6ny8MFbMPdqnVXlSW2asdsMb2gb4Scx7pyn3UHjot+RQiozl9GK37o5j8dNd6ihm95
/4HG6US5ujcMLjcWJbPyUCGonUL7tQ7L7RAPmzw3fVl5D6Ofeqa4Yf5pu4RbF6AQsoljTPui+dgU
LIdT5Ay2SnBV4eSI8VZVuK/zZaPYmPWkpasjNbkGsZro+c+iLewAYisVc+0qBKLUFttA0nuWnOxr
qgOSkaq1yAtng6/VVnRz6Syq/ZMA1v7zf7Opp6wDyv2S+mIMSAHnZonpApMl6JtzULl1oJZM063E
rVGjGcNzfh4n3qnoeSBp3djNbm4y1qDU2nVzB0A1fRBZsJXy9Dzin5uM90B5C5T7CbybCiC5A3LN
HrxwJ+o0cr79J/wlGJruAhJbqKykaCasHY7aVwVseUoVOwIGJuUKDwMkXjsVp0a95cbo5dmzkbzy
BPkGxu4U+U/Gnz3tlQDSHJbaXllBlFxUC8CTnLc5vgH6fKYh4USlgz8CSJnGYjtbwWkQbyb04hyZ
u49BIfeDZ/kFkc6wKe7jFNeFgneGub6UQyBVsnQ3m/mhmbQDwwFsjmyk6W7R2m3fVZvc6O7lGa/a
vKre5A2/bVbXqGbLEr8KlrwyhnqBFXMCTKI182veFVDZYBGvvEeeaQVvBm0gYT7BFWw8FMAd2/uW
JOh2nuhappSlLIGTyogKZbXP1eFOCfjYEHQ+A2071MOb6GyvWMzaLacW6dSmT0Q51biBypyNEcR9
ze4JFxC9iYYHHZtL8JAUkVdSuGTk6u1OGnOURt14QLP7iObx0SiST/xAzGwoRjCn2Y2w+tzl6Zr1
IxaoF1yj+KLm1CiwdFJ4TEPwO+cYDpIB9h53alcP/tBf6C0e/BIIXDrqvUvQD1tlGB7MesAe9b0k
0zf3TgTLQTzVoX4J7JrElUMr67zLl5gRTUBSYphOfYE1sVCGWxgvrtJuI7rW9DA8ZWYT+1llvUoV
vh6LORbMZy+cGOKgU/TUTvVrBjGMZjBdVM7Z/Xqas8Brwy1I6ntOj7uwmG+mHJ30zH6YqCsfphGG
8bhJ4+QIIoRehXMtHztN/Qk167srIOBjNemb+QDg6xuipbOs9GQmAh1YMnmgWLqaLCe2XvVx5Ijj
LNizl7MgN2cAGXGGoNy2yZdIGCYW2cacMX9Y9YuRfve05mi14XbEBdVWcmaL+rWBH9BPfo+brsyO
OogUVHp3QEDrlZGliHKvTxgSzhxds7miqq4i0JKdKqC5vVTd2zoHtRYKKrWajtLQhiVTtZ2Lt8D+
Ke3yVGXNbkxjv5PPQu72OXa9JOK7YSosic1RWp7jSD2O/E+LwZJVVTsWaZ6C1skZ+0CSdUAf3I0a
zTP8ARawT7Xa0thMfdWDamu7UpqeTc6HgYlRvfCAg0MFUNxpTGiiMlwCKkD+BvubjoptghgHd2O3
1PIhlN/rBGaAXfG1eVQtKgPqbI+Uuym7eZfxMeYW6XqEMLQ2wEvUcPKdi8UHRXAPUblfdFZXJSAd
lAVg/zIPCO4xNx/gQJjW44LVf7ZW0BXWbsoeBBbuYZTcJi4fYz058C9ustK40liyBuWbzUiZUQV0
qaKyoNYrANaSF4RfPKYHqQCuTgdMP8o7iWN8pHVXu+f8wIikUCqxr3NgqfKa91DTXymUpsSabrkm
oE2xmcQ5AWwmjDgwJk9LMP5KEpDvvjXTax/Pw4bajBibG8slVTr6wchwKVf6m2Wi87LBX4CrPCRG
hZUR7VCCxVbV2ZPVJk5AfdXy1dGmky/3IWDRCvF9NKDjd5RvMnmIOtOLg2et5yjK2bqMvg16uEpu
cRxybEzLVk+YmfeOpZNyt6vQSzccVTeSvov0qcM+SoTZXWpqE9NoL1sMbww3ZfdSqdzAAPXRdSYn
DZ09icxIvlPrWzodukHzZYuRaGX6GPLuQC4lNDerGD9K62zUl5rK4tXlKETlxkt5G9HuJDNwmVRH
E8RTQHWp3N/xbffJueJTEW7LbKhMKIIDMwoCbaXq6trg91PwBIVls9ijx1THBWnkAqVyo6W4N1u6
OAZKQOLuLr+zuns2SzYW9qEgJjpCUbL80hnr4Xc3Lt0HqX1GGj2uq+kWCnLv1U/ITD4IDgOnjZJN
rWOxGIqf7GNZxW3+wCV5nIJwp4kIeFruVCUhFbjybRWQIfVSiSunOuwypdspKHl5Io4tQ2bFkFx6
nd2cIAJtW5n6HBvxLjVfFC5LWfCZr6HWlAFnKZ5kdGcuNTRv/iRZuonL7BzRcW0WN8X6aAn9WsQ5
Ku2rYZai2h+FcqROc7tWgHHu3xCB0h4tWVySXEFs3ZPe5r556YfnijOYEKe0RlNrOj8Qr0MY+Qs2
tR4RmcnwUx3kbg/71YbDlBuuJU0UaT4OHJv/5N2xVKxYXZxz48g9uFI3ChzggXlFhgAqZy8LIZMx
tjzGVU44va1I+WC4n/l8aDDdLLK51fHjdJXhloQuIFWAuRm2FeXUjXWXUwQxLBxdENnnAudwQcsX
vW3zXZWiJCqPAs+Brt31xaeRNuzn35owNiu1T2t38dJsTdrZ52LcLCYAPKh6jYqjt9OctLzFY3/M
DF+U/WERNqaAzpuXbsuDQZ7ww+QIT0eP25KPNjhgmUW+o3GbkySmw45bT9ueDOg8dEtk82kNu8TS
LtVwFFaho9uXpjE9bEH0jXOolrKzHdlvvcxkKUjZki0n49hBiBnDtnpW52aT8hn2Zb9f+n6jZc+q
/gNs/G7OdWx/wGMjZkZ6yWErPg39CFSuL0k7ATJV7Qa6VFRsGirWtUH6xIJyzaRqOwWskqMkvEDo
dMtJlK3FufUw00igRuBk6+HFFKwFNe8g3EWGkwuNq9V4bUy6j1SK7r2xwz9O+FOW66/cfIoLU6LO
0PZLJb+mYXC0pJrzofwU0GZmCLFVuL1MPR0D2k9DKQMH001r9ldiz5eGA6edWBuIkujr826cMiBE
5T3FEl1BMs7qNhWLn2612zV6KtYJXSLtaqNfZYPrzO7TjPq2Szl/z8UVvcyZv9puv6C7aNyu2s7L
ycABlHb7UvmyYLXkaXbQMNsPlGmEvEMYi99G1lY1tLySO4ItjgpAtWX50jLLXwRRiyBn7/yY+G7I
vG9VcYQVBj5r8hiwOQ3cfFnKX1gTMKbs1cj6RWPXdtRrT6xBv2TYKNUKE+rdqs2PUbg2zsLOrVIf
klDvqMuBgeo5gEU+0D04LFhAi1eZMEnSUZHSAkrGWRKaVLzTR7pQfxJpja8H0B3FYwYz1rShqo9v
yPdz9j3DtwrmdNcKcW2B1WDm24i+9QooqOHABlS6JulwEzUopJtMKa27WOo/CAL7KiKXM8ydP94y
2bwnRaeOfgmfIR4/Rm6vjXKzFLM+wOPdpVVCRIM+uHG0MwoIB+aRhU+N2w+589DLutrwCpIvrlBI
V+qKfLyjlI+0Q4eRQt4/GvVTYn7Lc+2XI8fORuVdkYyATikurpG65PvIVmhblAiUaekpsupfGoUa
CT4GCMEmV+2pmzYl1oM4DLg9cO83loXTiHkx5oZsDZ6ZZHyPS2qhEpz5CZMXHu+J3aGRAQ8r2x5Q
QdYeJrwUKW5pY9xXw5kThi8T1DHyeSv18mEhTETE/ycKM87b+r5XD2UjeyExLpIL2Iwuca0/1Bok
F/1hKcqdYnwzq982YidsOMVW4CHM+NbwBhbTWVGrtn3N2vhm8BxMOpt8NRE/0QcQkuW5LwpeB94F
Q36kp3jDwC5mLGO9z3Xo2cFBpm8Q+tihS5ZvruvOhB1YHu3HJgA3TXkzmcT+JNUvFdt+IP0AFDrl
wSsTiw1X7D93SiYwL1KbbGOiKZMMl7rQ2IE5QYhPNYYKms2wHqi1JTtIox8Xy9KN22XT6z/TcGcw
MkRBU7xYU7ac7c9TswqyXNGYTQfcngeO+QoZKQi2e65DTtne1Ow/2DuT5ciRaLl+EWRAYApscx7J
5DxsYCySBQRmBGZ8vQ5K75mkZyYzaa8Nrburi8XKTAA3/LofhwoBtYdvxKfh1lYwNct4/ArS+iUy
+pEbF3+WNPwXnepXO2m+dDr81poliuZkNmdrFGybTYybf8K4GIw98iDcjmidY5Vf1mw8Gqm6YtRB
yjBymr/z0+BO56Lr6Qpw4PsRrHP1W1EFV2ci0hEBL0nS14EjoykOYgwOXnCZkvbiT0jU7XXM3f1k
EU0lRFmzVB9n9eCET7mrzi4zcNy+pVvW+4zTtQ+gOc+uenh18Mc1P7Vu7nr9nOMWXfZoOTwhesDX
6eg85cMVFOvGjsHbqJqmx6XExqOWagpd3JNVfBBRHx+klb40ADqgx91inZ8F8GInAxNVuMQdgrOB
zz2oy+d+zH4qFB9DlE8FGyfwGdvmWiffHckjC/UsiP2dRR6F6UsUx5hug7739wGtzLwQm05MZzxH
DHmacRtPoGCA9WzOshU0mAcnfW1I07GQ34j6tYz9Q1jU5KcHro3v3P1sRHlXZR+8HOfW20/Fq+u8
pHSBlomD8PAF2G07kV7ssBGLGP6LaW5F3F8jgsdDMB45JYdD9wRodQNUBYCmXGcp9VKZCHbJHNzJ
0OfO+Zl48I7MldTfCaJHMmfcwtu9b9W/bg61LztNIZ57kolsVGlelBdaBNcWb5EIHhvdbZUxvNj9
nq4I8hR04DGcYHWr6DTPfE5W9Bywco3S15kzR+x+Bjgqe2k9hERkmuQX8DXTxQx6tth1ERsRGT8F
lfmjBnX02k6DINHjtrBcvUmJw00EvPTC38DmL7v0Nc5GGkfEwiK5NUJTIUz3yxrDXMl20Ds1Bc9e
oC0G8ThD83DhpbKajFxbKsWJ4h9OafY1kcYdfLDnmAYeKnlrrr7cuddAtDujuJY9LTu4uvxLZ0QV
UJHgzUowcSqMjaMqYH6p17abB+4vxc1JdyO1RggZ09fSFMr298RDc3qgEkuuZaLe/NZyYOAnjKN0
2uaZb/M0G/e2YGom00/Siz9A1v/GyRpZiIRZad0MnHKwQndqOoLjOWWaAKhW+0J1y+/emrrcFh7P
mhHrJ3urfSSnk1MSnjGjU47ihG0aeoPNAdR/Q21t9OxhPRx29CmuIjQ9P3kHxHUEaE+lRJEhV+j5
raK7Zlwg0P++oKaGtPWalyQMHhSODKwgF1fr9BDZ/SbwFLh4ex0tCOlwvoqwO6R9vKvt74EnPmsa
ktAag3ScuDvbFPeBVz1DMVb6VOHxW5WF/OOBRS2qsVlxDlmDZP2bEIUM03OVgzRSxnfaTtsqYvZB
wRVIoljHqLSPc57eyfgyjvJNxh1+lZ4RcBLFKqqqTUHRlWybQ0czpbltyI2NxdGtOyZSHqw2uNbx
pDseczqhi5pbEODiJhwuvPCXKa23Sr0XbNwClubw19d2LLaqK8gI8dTm01Kb3R6u8QoPHry+3Zjh
FXINrKoCZh3NzlwQSDyUjqjkaEgKFkW9cSoOy3YKOHKCIUzFUrQXbv9g1cZPaNCGXHU8vyiqCC9+
WG5rE+x26JjZufOH+9bQ8yG0aAWy0mtOe/HztFzFI5XJyP1kqojqOFI/p0ODlJSiCtMwvW3TgCE4
mo9gVNGox8U345GxGbLBOxi5/ZhETbkTuXcoJwTD2ecHULEZ76ILvOBx66bduMexkScTmGVqMKFk
f9sWy7GRDdNdiu8lpDieIvhpxBgXAwvKNnldh/flHH6MDay+GrsyvZ2c3bVz/vfFLLncjZpDn5m1
j1gwg7M35y9O+hJVfvZk+se6nIHfRe6DHZNyt4KN9KwrlOH+EMv+b4tfH0dFd8ytzN40ne9eZe2s
qqEbDq3B+1Mv+F3PzXhQBr0+zU0gdq1iVTGx2IBLRUn8RAOyxNpqzuEpLSvaC7FXrCN4wKe07aBj
DtztRYyvMeQp4PNaQGDgJUz5tI8YjWnKqY/UBV5SOwovwhZcvb6zN8ba3fOjvXZth4U0cbcVKT28
G9YlMLDr8IHmsl6c5h15EMkAPnizhG2BGUFPGK8HNbFgqYnQzn2anMFIHzN/zHaB/Rdvs9jS9qbI
rHqojmP55bPdTPKCCtN58HfSHu7dvP1H0lbHNky+g4APZNfwQlD/zfflY3+WlfOeB0DhgkWEyhj4
2sFhvBpQGSyeIR6zUsq0WfbdfJtLDOEx4jlkK3/rD+ZrVtrBRlvC3Iw+q2kq5utNH4tD6ce8cyIg
28lWzwcDc/SWq1RvB8/pTlg8XNKXfoniHAR77KBXIw6opJjn882ew/guyed9sqy7QDb98WA47sKa
0hPxxVsRvFIUuyylxVpGRUEV1E8WGcETXr6hxUvT5WTPQtK0trhSEMDJrXqVPf2XsIfp2bK6ddNR
1S4cfqA06TGg2vygtbJvSnOfdRK8kalkc9nRSLBPr7hovRwRI0j8V5VT6Wy05x7X9QrUEH6jJnvt
Sn5faBrABSSZwSbVZ+po54MTWpu0iH/KpY1paoM19+WRNuTwBuv9y7BYSQaUWzCQIczVfAprZ2kv
sOP7rGBxFmDBC3KqkN0Rc8BI5RAQRNiqnXtl0xLe8NVy308oPLE7BoB4ZuEWRVDyGr+4hVFT7YKg
/lK+7D4bXD0VaCr8XRHsKmG8235roEgzUnoCPGXSvVHRuhNdz+jexFx1s/eUSveWxQtdrsBiHwlI
XsXQEEtg+a4hHGJ39vA+dqA+DOzC7H2mv6E17xw++ceFOGZO3Fnizv7rsCJnEh1uEeCvXdXg/q7L
luMMcsS/L9g2wQmNNRqucxuskVqYRevsVPFtRM3fcTXE9hNIuZiSGnK2mr5HceTsEB/seOToHp46
ntuoE63AOEEjPMh+qMSl/TAYaFUh/jq+e3vtvQ08frmVEr5ckxe3BJPSWiU+7cpsX63QX3M75Bjb
TevcwECc0DlyNFLdbFsH+IdXGFtz0Fh7/VVKKTOICeNUjnV4MLzyt5lHH1GuqB9hpaM/1sZpNiM+
a3Fo7EyPjDZNF6+2Dms0o/SkzYzrrKPrgV1rKn0OZW45bLwWubYikDCZ3aZwiBJnKqetOYkYVDos
jgVcRLhn+9KYX0q3v7fJUvE8IdGQG3AF9DkzUvAXdRrBdZi2KF75qe/qQ6LLD5rpARbK6A+bJWaO
mQ9Dnm+jaSnys6OvvKqJ8sv6FsbWEkWjioR1UrWOXOACGLfXwkZDz1JJTyU7Kuxg+C7nNNjxDAEO
32BRzyu5TvKOF7qSYJubwcVl5+YbOwLi2C65W0MftZZvI1LTKhUS0gtPsjzswnsLl4pAhtikrf8U
Dc1j5ORIc9VwjPAfz76NYzpIsWQMnrcLSnxveS70LtMJp0VKvdeaVfqBTDCvs7qTaXs046k+K0WN
lKflcu3a1jPtC7BPB3F0or7eGbhcDaP4hQHcPZa+O7FcSnlJyoUzNEGjyKVRPAkVWo8uBxhiSawH
BtF5h7okvb5A94B3kaqnj3UKc7wzQX8Xy+bFSGR7KPAiDhwo7EMWALjFseZg18ndkz9T2tcUWFbz
wg8eEkpba3jrKyQH61njiuIcCFlBkMM14My9F+7un7NfBLR+5jZOnb4qv8M+jD7mJP80yh8Y//F1
muvpOauzdp12vIOpcl/bXvvP9sQ9O+xjjDXLv1agvTl/LhBQRz2B7OQOk9P20WCHpsfENZDEWM9V
TfzO1aT3eqrkLjG94lnV4Z6hmBUaHYsnL035q6dDurLMur5VI3zh1A3cXWRbNSDJFpM1z9lSOOoa
jwrIbB5SHWXEw9qj4gDtBUEjMGLr9O+Lv/yT8nLjKOM71y39k6kLNGKrRxYMwaFbufknF2VsAylg
59KwAphkd0f3MCkZ/Lc8VNTNT8RhRHc+RTl3As1ma6tqyz0ncUQSnlA584dfXGcZ1Vdr+ZI3U7+2
8f8fFtYlR6nJuPMa1T4PcbiLiVQ9Dw72Gtf7sik7eCYExmI7NPytqmg4zQvtbkqLPk76g6wTjgQy
7pM77gdXz+eirG+9Zfh3LmuTscWiLcSp0sgCk+boqOYsfbBiIE5t8WMEtb6maQKXiaOmL2hX9ozk
ouDeYpnJDrrr+zuH093ertMPwkjrELj7Lbca7FoLuHquxr95heE5ygTPaVUUrzPxxA2ZCZ/LwnWO
EYg0fJU7u6e9g1u5Q5pu1M9F7XwMdsnBrQD42PIYeXU9gCle0loYW9lYm3n5qI0kOQct6pD0iJQs
uGuWsmuc/Al2e1MfEnf0CeML1NPO7bdkuxEfwyE7UimwqTTGU0j/9QbHFhwPpaEqoMLuyqrCdO15
1qm2s78Yi+Nz0h1I4xT3jajnTd7PVzVO084LnPrEuPaQD4PYjQ1PHzJArNrKPr6Tyxevtz9nkK7b
mLVUo43wfgaVcW8tX9KxdNep5bwkHA3WdK+NtyY2x5ugT5C5kAYvOxhu//679EFiVlifdwWlHcSu
6IPRro/mZaaOtVYp6Y6+hy6La+3MezE+eF4PbIf+HYC6zuvcUL9lmzxE0iporw540GtlCTxRea72
iQdKIDCmA65h1JCqDC5m2sE6YXbZCukS6kw6GzQNg/ZOz659F3gTAKuJcJtXmOzt20m8ajsM0Mfy
Q1El/s2ejF+fhSlPrUzck0fwsOklyHl9+UlqfaipumSpO11i+MkXqy44D6B6smTLIbXTo7v1zKa7
sxS/0GfRGxsG7PULG7flNJvMzV3lMMoOA8QylBc29/gD6jDqtpVv5KexSaLnTruYiCaX9d6cwT4r
ghXOA0S1CeSYYePKkY04WjQKnkjdhZjv7Pd27Jr7UqJzRXnqMSEVw6VwYUdVdpTHdKfgzecjM9/V
dkdLveMT2EgGCM6K+rSoVfd2F+JT95sNKbD5K55LCuFE+DZHJn6cFM8h1+8fKJuMaUN5n4be8OrP
PEZ4Ah0SG+AIN2P/NoEVvQUhQnWUGAh8cDzZH5j5c0TF/RO9vhD1GwrCnJmYdCCfi8Q5UACG6828
uk3LVIZBjAatnrNvlzFMlGAopDlGHLplLfGi9fDME0+gCbf1jeBYfTRCosRVTDiS+xhs9kFX75SX
gAxm3T1ipJxzNd38FBWDbzns/3Xq5GrcN00TnZSprb229Wcc2vbVYEO3TX0SpyJI8pdQ+fqBkfw5
UkZ1bvGt7aqwTgFfwUEe8ZCtwg7ZegrDezUwkmZoJmNdqK1nUyk5FONTKsKHSOpk73b45ZWTOu9K
iX1CFxBUJb24rTOkHhFqFqL9j08A4z0KhmsTevfSA0EU0weGM0ClB2raoe1ia98RiOLguPXEPF1l
72zS0ex3EAx/deY85m5LEHVekrleT0w3YUM6urchmN/yiqOrFwE2HvpQbmwj1xs9srdpcVAAkSi5
Sw/TuzkO6oXfSDDJvK+Ucu4dy38TYflVhOaH6qZXXiC1TqLQRI63L5PEGEIrRbots+GuMKvgxcNp
HweD8zn11vLI4aE5FqjlUd4FD54J3sk2QIuUFSgXsnumsKqjoP2beSTe9RKEjdv3cN26+URkT2Ax
c59jv2/WBghbVmXeNeFnJCpGaCouXGpAIhavFsguovBjbeIlawZieCniBZF5JrAQqsbA8aMqoJ21
2sTXJkzC+m6W7YvF+ZXGpCYgkg+7xobh7fRBu6+YZ4ls0g9ssF9x4w1nd72uUjvfjGk17IXpHacc
bLzsadlLJVmi8C0IWvchjgCb9K+NT01I1Un6Lcr+KQAnNi1tDjoCIWYBWxqHsyb0dUpSPDrdOMa3
UTyVUZkfnAHjwVKYgAVpWE0zib1K5jh0O2Uv9L+UQNPKZh7Hi7fSGqk8ClAJ0/YiKcEg3PXmczxd
m35q7yYhonPDPn5LVoB7Z9/bl7Ti8NjLYmBCg0EoQjRft67PdkkhewWvzyzCo8RiBv7bfozrxkLN
5LDeFdmwTUiHbSPpLFYQW3NjYWUANVrrsIRRRlqqTnJoq+aAoyzuTDwveDgryp7pPePjTHvZfT5F
yX0n71rinXsHaRgenEulqlEFqzKYi6NiX/mvJc11prtqlnI7zv6ZPcXO5Qe+KOtrKm3qDCrjqzO9
ZtdOPii3wddbe57kLovVnzFrzVPe0j4ZjPsqQwCG++oPcHYiYpyryYyqfWkW+TGI+pPdP8CKnlhw
O97Gqo/lWH3NHi5QSQXzYptJa+uXFgwX3xEaZpLggWxVK/gf7800q84U0FHhaNNsIdiJUVgZLApf
m2yNbNSnYNQXsw/u89L8bU1iTiFZFdUiWI5TcJc5ePncmAcj9jh3oxUrphjtw0PIIXrWoRbF8iWR
3AdDoipljySSti38sXa0t1JZvGjWZDwhPa2SYPIJYzkZHgGyfqmZNmf0M3BRFWouXWoznz3Gb5QR
x1ds1mYLOGXREWspmEc5s981zVyz7fE2oRlYoLaLhFZd29vVXvOix+lv3XXjJYid8WIsXwJh7KrK
Cw91NHMUYbzfVckUbWOHXgwJD0nRSbzJPfu5t8sL4zLNyRPnmSGveHx2dH3OlpivtJA4Qb5VTpjs
SP/ThI3qN1H6c6+HFp0gaZx92QTtNoF/sC4R6ZJCXCOrOodR2BxGh7a7Omn0pnKmv05m+A8zObwH
oxzcnUXxPIv88a5rVARugOpOdlzO1spMuUfIOObpYB39ylyPiJsn+zmi5YuK1444WvchCCviCKUT
vvrlRl7satng5HHHr0SyWqfa6ceFmRXA52O3Od/P8pi07/HQeWwrJPy9hoFEK2ubTS22zF5BITKD
hOmuwJbI8Xg0sVX4RYAiziO8rpo7bucrrL/jkdKyXeoxn8zht8xgZFQQyDzLStcz5WVrU9QNsj7n
7SqMX23nzYRkKUTPJq3zdqIlbuAg4SkP+3hX3+UeDog5HTmzAm/GK8hg7zqcrAYjOSbAMdZokOgb
Omywcri7scRvqJaImlHn58FpanxEFqTNIgnRNzng0MSMsNtkaluL0sEqkNxx7xo2KmfdHRqXgJ6U
k5V7T6IY5b6lJ40dnqSMLiabYVf5hT73J9af4XZyEthVEcc/W5WXVobPlbckiwv+IhIPlsccacSx
ubaUm9zab8LR6OnimmF3QbRdS98f94Yxk//zyleJpLQfBA5Nu4Zqh/mbV2N5SDO4U/I1rstQcW1l
7ngpSML1rfMoEtXeO0N/tsfoyr3/UzTzH2XO6hgy11Ezc2mWdILVIOamy447LQ2LC2bNq7pLIql2
TvHDbZb8H7kq4rpeRbtrcAHCz7zNwILtmaWbsGfkpA2ZAY19u8eQiCMaL05yxqydHyb0pUZbuA/M
lLpeRYZcFj8ae98cgPvNsbI4ise71YOWbbt9V5FSc7PoMRso3WusHP2/adQ2YFIMOeqQHSzZ4AMn
iGagAfH41+8/is7iZJzk7TWIfkk9Ii9Cl6d9AZjjDC9hyAghKAQQICkFE9nECSQY8PX7rBCmwIWo
KR+Iqikm6fhFdyFn24rLdflt3CJNWowvQQ9slFq9XyVyd+MNO57uFs4ciBMDrczmTEVOGzY/QxTj
2BBWvvIdA/7mrCggzukI7PayVTiVrFlvLGUkm6ItYWz67Bpj9k7ryZkhIzb0fDBTnRPC2jNEMyqn
EZaT51rVxTrwowAcFeu0xuPNHycf3AD1F7uh6Z+tmh8w8qeY6qzqU1PJzHqodTdmMD5KdmbAdHRK
pqUrN8kc/fYkHTIEkZNjWlvhOZgRgkpfG/00SD7wiNrxLu/ce9Pz4NKZeIM8zoPr2MN/IduXMMSV
yvDVr8y+3Kd1gc408NiQP73tQ1x06B6Y+u8qNRo4xRgv2HRw9laBdaEKZoDhrBZT6Vudd/LfTUAW
ickJYDnPIhbHybaSJPnNUzngqVHz9EyNcYCWiqSM+WJY5QLTU4ovvqlgPXMrXo02Yl9eT1vbmt/C
3uM9RiXg/PZBxWm1b6Pfxov0hb4ajM+ZJFcJ90yo/k9recQGdWIepkdBe9um80qqL1vkXpmxXXQ5
gFP6h2bdl6du6FmWNiUjYWx+miJvt7K06ecMH+q2BuQhog4hgrc76EODvV6X34WyvQxx2pDBrb9M
0RArqoxgTXk7V/5UPju0c+L4t3mB+sa68zHrOe43PoRXFWT6o6SP2sl999eHzhnYT0FSNjfClv4z
wt2fgRvVJSI1MA7Zg29ECz4mP4mUUOqohvQpBoJKqx1o6C729mMDFgVVLCKlU/zJUvHcjWp6aF1m
oOJF6nR69kK2DgG727VO3Edf6RK0SQcvYyz/OEWx9pPbmFjzwY1495tlgy7bAesjR8H17Lgshrku
eUuQ7YKcMITtGSbKkUfTnc5e07CSZ8sz3L1Dlx3clBnnpcVL8v+Dlf9XnQgmocf/c7Dy8KXa/w2a
xlz+n7lKw7f+GzkbIosuF4Xj2gv06n8kKw3f+W+O7zhOYLm+bzn/mGX/2YhgEq0kbildhnQRiABy
1H9EKy1Sl4Q0XZNvCscJJNv/S7Tyv4ArXZeKdkj+ANOoWXBsx/svgDLTVlNIbNLfSpt+PWsS0b1b
slcz0o0Cd4nfZ1J7E6qAz4Gca4TxkDoUdyTF7L2WtfPre7gRPJRecgjQk2VRYRJzBTtiVTAYdvdN
zwpa9v29nOaZ/SoBG56cZOTo0jSzQQKuHOzj//IG/EeC9H8tWgA+tyD5/2didPmLub5JWo1CCYc3
wPoviVGdyhL72swhY+qvBQdj0haQZJfMRo3Xd9vbj5bZleeZgPdITA4TT7O3elD3Q+G9i5JTRmNi
YwYDTL4L+Bl9p9iXhzyjnncAFN/l1l6IwIKjNlFT49e/SpHCIB9frWyzt1cKpglNT0yOlSvWpM78
h9Rpf/IZb97kLJTafeTO9rFiLlsbmnmxIDI0uD0OIJFUa8yhL1mQ7cKOMs5YOtfe/2w97x6khokm
bdP4tYCp5dHOmi8VO+tstO5yu/xVfc851N6L0Nr63K5l9hkOJqqsDx1P3JXNEyPuDrbII9veq5qS
P1Zp3Nd2+4ictZonIjg6e5B4Pnq3Pg/Cv0sy494rOPAr4veoga+9VT0GUI8YMXbSiMCVluI4jE9J
LZnJ+DVg0EFUrHNgVc7FddRB99ZZNfXjnIZ/HfMhTEvOmVb7TZH9ejTSDp3Dfcjyhrht81Ml9lqH
wYfZVq+a985iIOV2V/5pO064JQaCNuol7AktN31QbBjxYQ3MoSZiwE8lioU3koqHMmwvpRdeKxn8
5Zn2gVz2mLnppU/ij5j+jcS95iR3O08d/dq6hJZ/SHr/LaIca0VK+WSlxqlvwbJ4MMpWbdzlTCmt
tbuvSa3ih1gFLTMUPXoPmsZKDo3hl6NclFtUTfI/f3xvPCts1BP6ETEa3qN8HO/8iWOy4SNNZBG9
pMoK3135BzX/SKPlJjLGkyf/imTGQTY732HjXcfYulZB8OxEzlsYmmS3YHS64tLQe2/HiBat0otl
iS11ygwc5vYuhlhl+jvNnmHjOWQx82I5frGaZvxLfZ/cU43GgKbFPp7MjjObP0HZfCd1R7gvwvqB
KAWhjGJt/OC7yQN/XpbEPOLQey+zmomHpe4aa8KD0Q+EioAQ0+NKcaWdTNs26AkT2+2t8M1yU1v4
5PswvwvoQ9/GJSWUAv/FxgnpLnTr9oivA7JrUu2HoiNC247uIaqyF1xEBq8RZ26tPYKYrWs9G35N
a2XpnAazcc99HNE+ZU+/vs2qvbN45ofEeVY0TI57QCr8HxUH29yW4yE2IVQnRXMIGu+pGmnd8ue0
ujoOb4ay5ZE65INI5wNvpYs0J7c0mXaHKim/JLr3fqD8jsQiSS02oI99y4FTZeMnniQFQqTD0WYt
Rsa5uvgphjRhl3ITzN5iQ443//6Csqvho8cYo+jDBBDC1DjFndo3fnJS4fQMj+zUxETvdG69DhCU
7QGjesVBDotlsE+z6NBZGtZUZ37MjlVvIRwVCDME24ounbZOrEl8Ut2ycQdqMEZfH2Tuf+ooLvYS
36ZZG/bJkL9pOIdnAEzcp7nX2Jp3dnCeKI/mQC5mkr01IPFBPIdEuwGL0RxXtsGWoy65hn42VkMn
5Z7TfEk7VplumEWiLS4lgmYtOydwUulGNspbu1U0br2sqzYi7Ymx9g2RpeW5dnBJLich+QpGFQvg
2C9tku6hD/jD67rAsc9xdtV0C/2oxH8cj06Cqz5G+Zv4sIMkQD9wpvFGrdhOD2xZZOR8o3YYx2U3
UblZs+GEc1eHgbxYfAOcNA8RHS5bKWR1AaF51pI9VRdVtyV41g28Czk4CzxMOtrJANHDY+qin7fi
Ibc329q+c6b4Lcdktg+MgrCfE+4Weh2MK7YbbGm7uD3T1Z4cUggo5xj+EfMgz1M+gWx7vBhITJYk
NBTk2gE6Dzfb6eQmY5dR6eTg1Oa3z6Z+ozoenTkYjyatBKuycivZ9+y0j5RaDfpGXSn+GlXuohmw
do7cg6clVxjZXAtoTd1kZ8MGO2I6y00lugQRuxBKDHv72yPZyy6NpnjB+mLqnIMaScrmeXKvOs4X
mQ2Pqfs1GnxhOsJa7FbVNg6xx/m6ImaUvKSN+qjaNruX+ahXYnSd/cD5RxjylvssojVF62TSBobh
qHs1uz8VbKw3LkAgoszj+GXpgwzmyXjrrTCCrQ4qDZXrydJIhmJEVphDlT6lndSPTX/89y8e1awE
ONNTII13tzEwF9MhWlIzfE4SnCWWKD4VUdoz5gCfjTqxpGApTvbc9sXxkgcTuSAw5/Siq/jLi3O1
aWcCE0HEDxB04ZPI5dnF8fSqCODm87JwfS54oi+UH7zNNopczapoZXT+voS/xXqdVXbhvvkTyLLC
s1cTNxcyU80NR9NdloJiahw0T4GGsEluAxwwKn9Z9takLs3ScC9tnXymsVg1I/S5olsNyyOsH3FU
9F1r7cMorbEZ6kukQw3NqVkOQNl9DN75wcZfYrjyS9bezklBAjq2kGt70Vjdlm9nSkLWtm6B5Bcf
DKMssxQfAO3i8eBMfjTyEqR2gzNuVDFzjzUvRZcz23sc25Di8E1gwJdhewgFqRknKoy9cd9OUIFg
oD5zjOx3vhLfAjPXkdRWeU+MSw+XlCJWYHvY0ZLsoxMItkOT7Ayrpowif7UHmwU+eb2uCxGkIrb4
klrJtE8oqUzKO+iI/jE0WSPYDeIvN5rNnDozuQWKBoaqPI4hdtIKwJnNEXmV4P7aFJN7wzx7pnOW
wpmC03AdBBtjuV30dndP/uZLqYTkjtinTfNj+4ysrrhN3WRTmThTKiH8tSbwELsoQAjBcKYclMG6
IcyEPYCaq8eRhonqIIDHu4a6Uo59ot0QH0/wPdTTSzMMD9KE2yhLQQFAzfIzx/jQSxJ96XAUvfse
B8E5Ud7fonAlPz+EfHIQPU7y96LgFfNcfZwi8lpdPPyOJGomNZxkx+anXSJt2McRI7cqlMw7c30d
an6lk3G1zXX86MbtL4Sj7acQ0yuugeHoTvolMNTrVHsPlHvvRT19DBE9ukVFO8Fa+0jIDJBk7igk
GIhulkkP4Tvj5mVUjxILkYckEPCAYtdPoCH4ky20Dwx/Jhw371RGyT51gC76mfE0B9E9RMJT5Cq8
FwEnVDRJmefeqk7zz9rgRSvw0Hel851mA6ItiGUn1RQpKLLR/XxgF08O3Vzbmb5Vqn9A711Ao1tA
KQdDdILob/tOuu+v4YQffYQ9xWyN3141G2Omi8bEGqBs/aDt9mTZL/n4ks31znV65oeQtE1cggYn
ngwilbYkIOhxa5+j8RmjG4kjaiqYAMiPwOCoFWtiYnDOWvfBUy7qYRv6nHRm8EmFRQ8WYRonhQvo
kJFj7cRHMVUH3wSkOOVPZkhhmy8vOfku/PHZVdo+Ntz0IGfjFdrgi8HmCvn9EdiIt/Hm8TkO2b7o
9ke4k41PJTmgEeFYNBVL4QZ/cGAcqwiFUEZEgmvf2Fjix6sqE2I6n4bWcj8KXfBJJS7o2K3cY2HJ
V7WreqRkahx0T0NIKCj3coc53FWaD6VT4C+0gEKwJwJ6izcG30UwkZFpiDO11Z0ocUCyYzmUI3lK
S5nG2qn6Y9aJkcIk+6FyhhNuzzjmL297Gtmt+otJnKxcULx2oEHUcGhC6CUyKzasCZN1tkvC4b0s
9JG7Jk0ddQ3adcLWE2U180FezkwpZDDosBEuEbqxp4OFbLDK020fYxtFT/5bVzOKOICDPv+oxpoB
lI4ePxi/cgTDVVwx5qf9knkCipCM5reLrEqaWO8oVqbYr/0rCAmmMtk3NqHrlnb6McnhuMXduiX5
uvIMpnabwvtLovPnBgzZmocO7i/NgdjEtcyRKTGjd4PLPTfxzkcpu542OP535s5kuXLkXNKv0i+A
MkQExo0WPPNM8nDewJhJEvM84+nvhyypb2VKN1vq3rSZFqoqZvIMQCDid/fPm34L6WQpU6wYFelj
AEWwtOOkuwH0fXXSnv7Telw3RXDWgTLeuDwRbqaYJozRR/sOavB4YfPsk6AxCXZnOYocygReVZ4L
rQPuzzSqhI7pmEPJdKkal7uIGqpa1N+isicY6g4eyzrbZ5WQ5nXR2k/Srl75S64wT54GVgciSXA8
rMC8ES5easUWwi4fWtFwj+b6R0thrl3CDshCkhUCj3uMOKQC7qA58M0QYgGqAR0F68zC7aEBml/F
kNKJAtu1IfHJjrp770nc0w5nKMqbaXYJN3hY8iPPYjBwJcCRuiT9OafN3WulcKaDuT72kB8ROcgo
DSTb/Fw8QwFM1y3vA5GZYNNYVjMLtsEUq1nffdy2R8kVsw7N6lN4Q8LoMKNTRFM7I2Aw6HHntWO/
poa2o38letcahugDZ/Mo1+cSu4Z6aKlvAg1aLSIE2CF3nLZ15T4op6xpwbPnkeu0LhL3dazol0Hh
5k4saBTLaZiokEcXTqzd01gLIcpi2zHlRb6yZc2FHg8zco6RwkRwu+jS2Y3e3bqRP62bWOg3MocE
AwKTIg5PP5VYt3Z6U5MAIq04CPsxAvy2gjKNrTt5aY1ZCJ1fYk6Wk3g6zhGE+dHHr4/VlfNtdK39
sthAUeP4zYo+dr59VvOtg/EblcEZd0HmcRe2FkcCA/8k96hcJygInlvIlZWj/CTBTFGIp1M2kcz0
RWKQVqXXxbxXdqswPhgggNvumlZ2s8/AAhiJyO5Sl+bY8nEceNiV/lX5zOcZ1uqEc5lQaD3d7gFB
EplTJtNhPsmIguw065XO7ewYkJLufHNJUpA/SjDGmGuvKd4m0iLx06ECB9h12CKwhGIlx/mRoJ3T
G5hg9FyUlmNBwUjuM0bux4ATa5q0zoHTMgAs02x2ULBd1/hghYqPtDUFzAdq4LzAk951B95rgq8f
3O1BWXhNmh7jvrlgWOMdg7E+22JsV1NQs9cHUtErfIMlcAUEb1NbaD0pdHzogOcnexvnDq4Jl7r7
NCEmwGCll0Z80lO32viW8yJnUJjKA7FE6Bvxq8Tjrh0DmrIyAAlCx7lhw+T0BocwgXfteu6mOE85
UY0O6A9PD5eu6vZtm+OH8gp8M0ZXHfu+uXLITMiG6jeNV+0Qf59dy0Qw4EsgPpIdU4hQZsWpE3k7
pAPOXTize7GfuJdQGh0injoA5JRhfEGWdpEpy9tHZXFBUcuoiK9o0Eq4nVg7310oglgw8B+P5siO
S2TbioHm2i7C7Y/fYdaY5rB9LQjyOcCwyE2C9ZuOwnggSRouHL0MVhAItkFt2LvQZglT1AepdRvn
wYUzh7WYcZGpzuxsImZ0mtr4jJfYW8oRG2FtS4uyZ5qyiE1t+bDdQ0l5VQwurSVUw4GObixqrvVN
bbXfK56xy0H3JuJmQEyZ+p/yTG/Wfiu+moT4saOiaW1J0CHRo5+GD0anwnv0DqdQ56gxTz8+GYMp
zU2ne+HC8BNjV+KU1w1HHAqmFkT0kNeiFrNOosAlyOYWPdBjgQ9LLB0OV6OodLQ8km0FBkVWjGHr
WgauAkyCuTW5yAhUvHpafJsJaKn5OAxzKvkcwkJ46YS+tSwJs7g3yDZzYH+MgnzFkOQ+Sz3tMbPI
iYTJeCcpP3uI7GDb9TodF2l4NCrIafjWD8qei+aKexRIlyWPqyoIuMupxTjqNjHNQDG6Za+bHZ0u
OyKCjJtq5P85VbcF1D0sqyA9Yw4m2CiSVaBRR9MyX8XqzJWj8nDlJ4W3d3ge+PqIpZsirthO3Q02
+m/Iy9YR4+6yiLF8tAxkqGeoLpNyy+1UzdU0YUd6SVGZBeDuRhrgfSrOt3ZQ8uK69IjreF6UOXxE
/fhAQx1HY00+8fiGnEE8a9USpV1Fon7VMCpS+NSfoK5TlB5irPRHdJmK9OxF1exeMtWxnUvj+zEM
H7ooei9KEW7CqXwWGc9BWViIlDWrMye5h95jGNUIh32ulny1qp0JxJwKdbfYG03zVqdOchtk4Htz
Z62GztgXcrrJZJQvaymRqDRDW7qSI742oe5gTpSbdEQbr1sjXYd6/JoHgFSmMHtMUmIWrdVjbDua
6KYOLsFz1s0tgZpDFV5fQLLRFZwMhlXMtK2LV06vpqeoh8zTr14UiHZlVy3hvFC41VA5ZjbNJw7p
R2fgkEiN9gngBIGl+T4Hq4+LSW17ZZ9qc8DClXNBDxhFN2ZYQRwLj/mk6XcZ3PEdtFyYOAEbpDB9
8QNT7ZIhe1JdZe4j1Z68rvaPBU8M2M5ESuTBYQ1jgMFkvBzyq5BNc59bkAriac6FSn+va+UFhBZJ
ymF6MzU7Psc15T5NzAfTDd66NKzgGtaLSNg2cGoAR+DonLU2mSxwrb3XqD+ECjJtWUeWcYk5vPUE
Rn+Vpptp7Hgc+HgSfjxjhaPth465pmtM0SrHT3czjlj0A4KISzzkFdCbgQfSWH01AYXlBGPYejIG
PRZFR5zhFRZ1vDfwTJQi9nj0JTiAPLUvpVDUj2YLE87/lU7LpKWOSGTGLmYJDkQc3kVBUc2q4L5M
S6zAOQLlJCtAJYxsNh1Bg1st6z5HGu6MnCvd6MAzOnroX5zvcCFn/k1Vn+YGGi2pSh74ZUl9gx4t
9JGqKD/KwQy5+6kj4V1MkbG2sAFsuY1vRRUB2Aa54MeWvw96SPIjx87awl0tEocbvk0IGeGdYid5
ZsdFvruz/Evuhu6+LKujAJDFeGWsVnxokIE4HXimLg96o/Zx1xlUZjILKrtIJyGYnnmOlgeBG/we
Ct/t7NUmtzYcNCjsK0ujas7NJndrtgxDZuhNgRoZ2ivWd2spMy7oENTOfk6LJTB1ziNszJLdwh2d
F5cJL2rkpvzpTNk4bItXEAA1CjlkjEGH8WfZrctF7D1pzDIpYWgphg+jhjMqivLCzYlu5DBJotkJ
p1C/Ib5UxXbsp/Lgpc3LGFSsnuQyMBZ0ZPL2mN9uG8S6ZTNm+SkywnMYPBB0qg54k6MjjTLaxh/J
3KTuqO1Tky6Iqgv2jVXt80Qzrw7eVexX4bTGnYCjIvOPeWsFjChKmmZFgck0IMNn9BLCga+9eYHJ
ENT84AoYVklzjGpc/nQheMtRo1Aw98jAB2ghDWgUb8yJ7HshcGHM2IInR+gEapsmsLi0xDzm5LGy
KeiX7YTr1XIHF+7F/Gv7KttqASGA0mBUx8v/boSWc5U7CNvjkYkrzA54X2HQG1vN09pD0wNNsyn6
wyp7xBozYL3IGb/3D3WYVKs8ooUG/7O74bMjOTRxBB66JAEHSijWCOyLaEGHmo2RsSOdEyCZ8ZXW
hDycCssoW8lmW4T6uVLzaUFUG+T7xlTxclj0HnHMUHA6dJMNCKABs++09ICVLhEcPKwVNFNKX9kr
rR+/OxPM0VRPITGXJoWJgpwMruVg37kBjWPDwcWtBjUJlgGReySilKh3WL5rEtNrByY94qSzdsOY
7GI/VtuJBxp5524xMLclktM8qsSatiF4lTTiQo4q5wnZtWCgrh5QGmijY1awGjSmCZPsyMJESHkp
MwXhxubBtLXi1TNFtR6b55yS57TWw5Oy0MI4pe5t6lZvsOuFHOnecJq6S73JtUORQcfxa2s5OgQI
LeHMc2nbXijMo7tBE1dTcljIMdYueL7RtTuCxRm4HQDkmY2aVm7iPRYlc4aWKo5u8Dch86VZcYDV
2ptfRh23+0Gr9lo0dhAMqQrsnDkPXfkci7wMc10TB2t2Znsg3f0N5w77gULZsc38naYXzKcbtQ29
TL2wY0nuhOtPjz0kbh9+GVDKODl6mbsfMoxSTczhDmgidPnUfTVzAgaw7lY6lNajzmk/FTwfW81e
DF2YbWyL8cCk1onB3K4LsceOOL5c8aS5MOeq4EsvaOWVFvaFpAOVJkGc2z7WoS5z5Cnj/f1eJ1Y/
NyL9UIldUyIBWDCFaRD7BfEvc8svVWHhCRpLdyM4egAiW3pWckiweq5EOWc6QtDgJEMMMDQYzbqq
2TuRxjuAMpVUprWMMDW7WkJVpxruuFNcr562hUUm1tDbtx4Fbo5g7yNHvypVsJt2mnyZOMNz63lL
3wSCPTL7tblNDy7XQgJyUscFu8rmPJRHlmksPVCjYv/7N2/NdU9/lcgtnWwoOgeoWsM2TflLZ1rt
MMa3uQJWPR0ry2K0N0kPxwIAZyKzeBtwxBE2scihAr7uBF+tB1He7G55BMqKWhrH0rZJUNrHKBIA
a5Pum4t2vil19Q5JJjq7kHv56/lTZKDy2E0xs7GsO1iKHL9Rt15VHUqv5+CLsi29zywPgz0NY9Sl
px8TM4vvURLcysuPZEYTT9XKx/m+iPvJWpqCiHjtqelgj+ygeqpaVnjKYSdVeXbym2bf8Y/nMG1f
bbaTSyfWv7U4KU9lauIflClJF4MykdkuBH/UOFvNF6snuxIjhhVGLHRYi9DLj8oI1lY8akfT/ZrM
6fb334H4cYX9/CVw6ykbdrUh/4UBI3AnN+xCPmG9NL7Vbv4olGSvrdjl+gG5JfhXAcPMHWTjhMzg
RXrgSwlYfTMmTriVk351ijR8O6Imsrun8tdJlqZDa4WOI3neDtb6RPcCA6pNr+ETTmLrbiy18IG2
BSSQOA+XRWEz7RD2tZZ9hBMEPFGtkyQc9WIAltUvk4I+6b43neWQx9+FX+KOMpp3RJ1ri9fxnHT9
XmtNmuN7PGCWKb9r6OQrjcaEtWL/qxPc5AtJNHyezqrtuSOCwkZUQk6wYBHc+775lo7EobsUfGAE
do0KsCnaJEq+gmkAPWMhmxXUAadItTctYgqNGdUKeRunu+wcTNjQNDXjgQ3Bnt3NKvNcUHekXhid
Z4SKdaaiDdSQhYEl8+B4JjWszrhEAZuO4Dy++ZFl7NQ4vdVcvwfNxIsZ2KLdAROhNYkygI1smYGy
Xp4QgQQugEef1lplZuOqj0YQNy0kaCYeDJVzWay0KCaUlPfjvom6fZyJ9jU0duAuAEnFBW9ITXdN
KIODJrNzFYDi6IQFIKJmI6uTTi/TAed9RJ2mX5v57scV29IVPLTNczPEtz+OMU4g3tsM2NePq/I/
Iuj/e82Xm8/8/J5+1r9WX8Kg/54XYxUS+PnbQ57yv19/ZH41//tn6r/9+M/w4OdSyp/+YfXDonXX
flbj/WfdJs0/SPLzT/67//F/ff47Rq/58fA/+7xuWuoxP35yes1/4M96TKX/4Rg2yylpe2k4LKj/
8HmB1qc7RhmuJQ1LKdthGf67zUuTfyghhIlFyRWW5dj6fyP0NdxhFhYml7mWhHXlsnz/453/3QHF
h/Yn6/9fOaJA5f+03DtC6LT/zeWQZIVtxzZ/cUTxAqoIcv5ThnwYR990VQL8UcYJqMgdrvkYN5L/
MjXJVY6xt+3MlY1DSAl/fExgtOiedV/URII8czlSxkeSgsUxQwEoYs6ys6I9Dvk3N++X9uSfJpzP
bJOrb7mT7lLA3yXZCVLD8d1It0kmEYrN1InxDU0IlgQtrclivD3aTyRbL35TFEz1+8uUVnsxsueK
FKPOYi7R5OlKpLGnjckU1BI79FzWEMSEO12Y3RF5Kdr44G91qNsQlWDrZamx5MRwaFKYQKUOoz+e
NrjSAJIUIlm3MGkWmttuCM6V+ywU1EorDPX2A4Uim5jzGKl2NudQE26zWY3WW7HqoP00wXTX6eKq
9/WBMTTBgH7YJjah8iHA2NqUH3GsnkTfbhtzxrfQ+qdqBQOIKrg+QwRiRsnqlALctyymt5wXYTf1
xyRgoamziX+dAnatxbMSxsnOE7Gk97IgBUEne9tn5qUzqlWsF/eKGTAaXsTgOXPvMQ/KRZJD38P3
Dtw3NXejsL8ovmJqLJ3X3GO1rJibWEnyOFb+cYp83rCUYE9RwjeB20UQh4aP4qMqPHMzIIFFlnPP
RNXaMhKieCQrMWWksbM2i3phU66Gt6Ea1+Bvdjzmil2BD2jC1rw0fGQRLfT3dYmk3OgcgSK69Eao
28V4pgRoAPiu7QTRNzqRe06KOgeTNGBQZNK1kmWbLK0fbGF/CFve9rWGPqjGr3pENmfe+SKSmp9A
XyIGOvXe5/yIcbeRxxMP6tYxtGhmCYNvAUUr/cQ15Y0KtkCCdWLysyWrzRtXUr0nu5uceeTzwGyO
k2XfBcNsNp6d2FoWbVwDYachaENT8mOV0hvv7mFKb0K+ypuCYuuvNC4ewyB+nYcy2egjwHnQEkn3
zqxR4CGy6jEQzcdsSCEmE79RTu7a7+7ddrR2xLoB5IR4BQQKeu0jrkaHbDTGtak1pzA06509nXst
Be1n4W/TbPfMc/418rJ7jCUnTg/IYhZyCvSRmNpuYfRPA+FRNNRspdjkLeBgZVtviL65Eci7MLoN
YzgCGvlw+r5zl2kqGru+rVPvFAfJHaFAa9HXzAacwv1ecbQ854YxszfqD3a3pyDW70vLQlDyIIM2
nb6KiwlsH1XQeUrq0azqt5i6QkasdTuTR1vO5T0mNOrfsTqRKRrqGJSLwdi4xLYn0S6og9OewQxw
51cNjQgJq0oM/6QM+4Vm+aCevPS5mEXsIffRiKpz3c5coK56KyLtLv5yBqNexgnlCcrE+RBUlryk
Sm2wupAFNpuD7qtXZIkK69Wj6wdEHlLmVTm7SXfcjVMdniKceUb0NWic2TyYRvngP0NWD1e5dvWG
qlnKxAKpHxscjKP6Qh6ViTgl7pGh1o6sDk1helfRs+9UGEPnKDDaD+kRqOtEcGsyZTCuF5ww23UR
IloCcV4ZdX5wdLt6HKwTzvBD6ejQ/iDORhGgPG/I8algbzSwcC3KPhZ7y6RsFdYJcVFJQWlcFI+w
l2Hyd9m+iCCXGC2UY6sk6TxNDRRFct0Lv1uFokQoE9Az20rt4QdvvADAi44jodTtOaQuwEp2+tZI
4hNO4JM+FO1aGM5X5EFQgYRYmkMGMyXew8o7u1PYb9qcOC7bMbiR7pM7aHtN6bcx1YRulXyiWH16
GUF/MDHPUBbeQqrNrKq+DUTG/Shh/BjwVzJ6Z+cY1ESDHjMm3u2rMUY4A8yg3fpIsWyPg5Mas5fa
0XYjxxKbj+BGY1OYXkwxWQ8FkKRGL7+CVCuuwmKOr/Y0ITsbpDd6zCPnbtBFQ3Z1es2M94jWrAWQ
SmdjtBZN7gQe1MGj/VXiVmSvmmxsVR4z9Ao4TQ9tZzF1q+lUG9yvuAagr1GyiZvDYMHH9ziTvDX9
HBHTvOnS8CXtHFCYARYSpd5w6N+x0uwa6ZP8StdTz1damsjvbRpY7HaTi5YkAYMN7121e6vUX5Re
PQUlCBIVVXTfeu/hCMurKBDJRUpcjpEfDHLjiMv3bQjCHmBBN0KlJkdStXLryi8JHBVMBJGMwYKM
OnuEs/QmmmwTEqAD3zW9twNYp6WkiqCZvRnVk9RsxqtW6OzKFizxkNTPlmE/yET6W7zWTM0LyGaU
hJA+0yP90Y+5azGjLTLPIItK3kQT7qPuXgQhK669qd+akzyQUlk2PbDUqRdrDazFAotfxll8oXUI
fsmEVJTLS+ZRE5YASZdSI5HeYpHmzArKqeyupZ7JrS27ibQEIMfJi4edwPxh2DgPs+Q2DTpGjZl1
5zfOuotBpIvRbnBuZM8T1qwj7gKMNTNJPJ6Ma5d7kmhjnR0xs8IH870VIk/yYiUA5Gj2tSm9r4D3
LHD9nPGPG8Rck00SMfHpp/aOMCjdKLBeCA6DyKJ6r8n4+kTvbXWYy2pEwxlj/8GdUmup6Y/NwPjD
hMocW2PCl4Qu5lxyxrSmbQALqLUn5L+JqTURQGd6MUv4Z2b4QWk51i5t/NIId4UZ4jqWsDQAeR8D
FkEeRUqagq9OKkp3HEhLMbf9RjqZ3Ay4FbDQLMz4U2e3AU5lPBGcfRnLWYDu5Tau2F5MPgHYfrA2
fDoHt6UzIkpKfZVPLaTYTFEk0sIo5bByx6b15MKVygmrxm7I2UNkGx+IGtSFB7Btq1EDDBAR5V0m
oCALsye6ZFmMNxFmpegdiFLkfeeyuqz28ls340JrSvkooPSkTrmeRHQduEzHmesZDk+m9JPbadu1
IlgOlRNfhcELtzhX2ppubxiGzgUG46lNeWgi2RLag5ZFMo85RaIfgm9+rmA6s6vdtT6ulqFioBNo
AJhn/qcRhbvYDXjmzgzUAZpvyHBKwReAYz0eKpXvUD3SlRGn787Y3kbCj2+ioWxm/y/bommmHREb
czCo8c3o2koZxgTaKnhrgwoOJzpCM9HJJiAgk9dKh5zHA2w00ln5Bma0PQqOdG4IhSl2qg1kJcwD
+myw6oONRD6AAwSOaShp3AmvxGJnKtQglmaogn3JBso0fBxYHadqYeqfekyRdVLh1gf63kXxMuEz
WVq+itmb8rBteAwsIaE1S7PytJNMCDhAYrqxIDZBf9hh9nQXOTNatp4ozFRFNarghpLaRjeq+2Yo
VwjfB5ClPHwKniOEUfEuRIoHEyL9IAqe7KL+3oH68Zml4cd8tJz605fw7kXUPhRKHMy4uhL6ukb1
PN7wBDYt1jDdtq5ANQtYM8VODMzR2HQvi6gG9A0lbFGkEMuY8VsSwb3Uu2Movb0519T2yasUPCDM
gsm/VnUHwmJrjfXsSJADM470S+iI7QfLEH29ZfM96MIDf8sqmKL67GPmIhNRmLTzslGf/GQb0+7o
6/4rBoJmYbXyKA2Xtgsfe0/Y4q3EkAqoCWmWjXbEXipgPmKkKw3n1qLKn5tqpFhbT/Id0JJjYThX
I3JOvUlNguCsQT4Q3HfeZLPLSyy09htLxHmcAZJQnEHwusb3LMbn1Q8vqWsSN7bHYiHNkj19t1YG
S59juXd9nrwxQKNag0ob4ross15w8ZJvLcQHWUGEFXJsT5KKAWxZ7qWLS3CHJPUopVkZYXMvHey+
ptdQ3jpBZuSYFLKdWjALprajay8+UfybQQvGjTExLw+Ha+aU706LuG7Jc5B3D77NUqSVNPxZ2a2q
cJt58PzZYNUfbsPwbbQCZhiy+2yj4Z1YtcIeYR/yTsrbiliM3gVk3+lFXaZUyVh1TetR4h+k5RHf
JGfCWoupJZqcBygbfI+W299MXwLyCHbnBi6fTXYUKncO5IF4qXCWPD+WDS41kAzlTdLep30lF7H6
zLVM3eRtgseyCh9lzl2Z2fnGi4IL7uJT35EH1ACoEPtMaknsOh3DVRD1W13rfFram71esOTT0BQO
AY4s8rSUUmVnwYj3RknwwnUDWgw/YFZhUbNItWckem+QIM9VXk0LMroNLreFGPAWTVDhGYCnu7HS
7gBC7RPBU3omq+TWvVNhrmX4+lDOfXE9QHMWe+5SMjEBZ2Ab/6FtfFYhLckuc1QnDNqj3QqGro/Y
1iHfmsaThtWKN0jxo2u3h6mowjOVJCuzTe56GnCwZuRItbKiJthk3aNnIyWKtDSicldMwOYnRlMY
lTETkdvnAhWHJOquZlS+GV19HfrpEqhg5ymR0ZGmAylK8P6bTNT0zttNjSUPTVTtHGGkCysogI6L
8MWpD6pDzOTbRUDJndvAoZ17ivRb3Xb2c20gyXYDNOG4h7TXLDy+mFU1J8Nq0lhBeLbLvl7a6JCE
4+munbutrWTpuu2hVThDUfExMbAoOSBLQnjysgvb7agve7/fBclwG/fdrR101cKRj8DLADLIr1Su
GJReLW7sZkyxQ8OaaSDt5BlXSGWp3VAyoB65FDOzuZiS+3AEEWpxnhvfqMb98dsL9nKtHj4ScfvQ
/LaHBsnc3O+snNKhG6nsO6wSN7nW7YqyOyGoLEmEmNvZB9h1WPLUZBsExuT3mLwtG919XOTsFMFL
TrDt2R6mD16CIlWX3SMB4mYFZZvAtPMeegFgovRFN4FIRo8oQMWqi0LMzu06MhnnyDgZuD+Vf1sO
0wA/qINMEqUcpDLqRKzv7Hu2QmSvuVt369wc9cWkO/qKpz5lBpOLAuqmyRILZM3VNED0IUuVWhsR
YAppw7UeYNe27gVgTWHw+O7iWb6qDoD8sIVW4abqVYaWVXKqK6psLeLypbGjuyi1kbPTk5qqcylr
rDURtpv4rqbHaoIwXXWUAGOP3bq5uNQVqOYozgjxJ29lU32Y7LP1d0uvhxlzfO+TqSm84SEFLOOP
HypyP9qURNw0+Kt6KL8B1DtqkrRLN30l/XjxkYIXHfgNw+kvtsPur4of0kQc+wbHmFE/Fk3y0lsl
PL/4Lqn0r6qpP0LFgdrTtx1CzOrH3xC81bF8cdT0pUJgUTmsdDJ7T1EULzKdxoWWKi4AK0u99M9h
HYLuoKIkdYZFZAYgb8z1/BKgN676ODp3WfImRs7JRlYCQbrWWvRmA3MbI8H4ASRuzKiqwHNTW9Gt
b5WL1Ms504j0xUz5xc3Qr23tbGv4bi2X7SeY9qwz7zozIfwSvHUkA+iaIqHkFQyNRP0o/OLQkWWO
TH6psmigVK3FdgRvfHebUsqWEFLWWHyD6stwo7PTs/bA5oVexgvp3kxJCYM50TDimvey7B7md6F5
WD/nzV1dULxWdae6Se/S0LjBTbSfLYi15TyV03dCzGyE60e3wcieJtyqiq9CxjHVJPnOz0xEUi9/
M/ySO9vbWk5wR+Umi4j/7sXWqsNqvtRqYtO83wqfo+GF5zSO3zgCk3eSnLCDwn1PQlAD/tGfvS4W
Uft1pcfbtGB3brOnwCYJ7Y0aZZ5RFBBq+qVttOfSfBqT8mBYlHd4HGRo5GVRKynFM4GvI4eeo85D
1XCpbuDOwlB1DoIa6yKlT1UtnnyJH3okfQ4pmxL7Qd0ZPc5GottPScIXZVf+sq6tQ6yn32QQrNIh
PHt2DaDIpyiKliJdDiAj6K8cMvZliArUquFEYElmED7SVoSm0ngBZnwE0xQhLbnr3PojdbnAFO41
EFFYlgdWd3tg6XHYmQYFei+EiKGH86wX8bChhpo8KHeEGr44nq0pdXwwslrcmLQ/vkPNgO8MkyQP
xbHT9a8hz77HOWFPuH3Wspc5fYx9eM7IKN2UKro2EZCwaK6a4pPoioDDIWtxCTxBx4xwU/K0gEAq
FpgegWJra55r766Vfc5fn+1m33rFp02hyd6ASVvV7ATsoXxrmEECvBhn2NhTG1XQUwr9WUUcV5kO
TMVw4VLEp9zJ+15624kW+aaYxNaiY9Hrx0VjmqfxpnphbZr7JDG1L6x8TPcjDKeydew3l4wOzlBX
yAu3Gl1w8+ts202qV1xrKb+wVO05IcCQDP1XkQxszAad0z5+bnN8KY3ovhSk+MnLFBuJJZZwYrHU
GMGQPIEIJBM2QEVhPf0AJ2jW8AyNrfi/UGb+tZzyVzXlb/9v4s3/h8qMnIPp/7M08/qZfmZ/rTb+
8fN/KjOm8YepLKUT7aOQ2JAC/eXPBL4h/yAMiQhuWg45emWj/v9dmRHuH7pOBMhBz7EceBxo4/8I
4POn6DsG605w3zJc4z/qNha/NBsrRUgdPwdFyjAAdNf9RZVxXDUq7J1s5keNmVYOWQ5iqc9oVoQn
H6deAB2SxryeZY8Na2FCGvrLR/WvpKH5V/y3BI2vgJdgSamTm8QNoPQ5Sv+XcmVAaH9/CaQ2ialp
0K2QnldlZ8foP9UmVJoGLnXCZpZkhCLC4sxImbpvr0EVzSD1Rp6zc3UQz1RAbn//6n52aPzzi/vF
pFCC9YR6TibBzRjCT7Wf7F27itd42XC7RF1Dktps7ya3v/z+F4ufCQLzb+YqUqaSPD6FcPXZPvGX
j8WXnHB5Fro3YUcNAs3s4cUKuxjkFv4/o+lpHwAdkw8j3V5ueQqdj5Gx8TOGXYxK9eQtfv96fnEK
/Pl6FGEesIe6lML45fV4JZ68tCP1Qz6wPACjvB99AEHmnCQzNEnBjROPh8n3D3E5VRgdZLWP7XI5
lvqXGRblM1TAm1rXe9INplwSGyfu2c2WRQOrtmnqeGhttUtt2A9A3mDv8ppujcQ4/v6NiJ+FyD/f
CPVbSvHxuuBG56/8Lx+ssAunS8YESL6pP/RAalaUIXW7airTteSEvXUF6KQOZ/cOqwyeAybuKd1N
/4eXAXnjl8ueWxvTj0A6Yg34VQ+FgOt3Dgk9/DqIg3qubvFWQFRu7G2izHOjTFSKiG6+GG5Tna5J
MfiLzKef+T9/IawyJssQ+rDBt/vz55EQoMRNPWdfCutauwVmePC4y6hguEXPh3fq2Ba2yfg8QSu9
Mepo3PQzx02K3L3+/rXIf16ODNMUNuuaZRom/Ug/v5ZWa/S6h6kBL5p7vmTrnDtsmihOKy8Z2xmC
QN1zFlaK7nStXfec59ZZJT5jRctgPXEY6gfBiLTy001vcV4sQbje2Jqlvk1FtiQY9vsXbLJG//It
GjjjDWLjknWM5sVfXnBB4UPfOMwrIshNPsvcwVDmBbUPODCbkmNZdi+Fatj/m5JN8K3bkMGbSm1n
uoV254OKXzNuS8kgWu7GxMq8HNO5zdLoiFjK+jIGAfdzXi1DdmSbCIrGTdSLEJU7cW5Lvz53EePL
mDTuqnCd4jRM9E0VVWsgq5X2YWga2I7NbMCsyV/3qVgVTZet9an/bLXKPtYpOxaNmV5ktAklUQBR
etntS8KqBi3L29K0Dk7Zf06Dl+35MKNLAkAMF34C7LLtLRKVDGR+/6ka//SpivlhYHMxgqXhSffr
ZZCgyDrw4WaL9cIVsToaBWV3WdyGDLuNDiW/gI/YjTUfeacdYVwe9UrakDV8B1xa8Ji5cv9fhJ3X
kpxctnWfiAjY+Nv03lSW1Q0hlUp4Dxvz9P8A9WnpfH9Hn5uMSkeaIrdZa84xqZGBfrFsix2BqqyC
FHM1Lfn+PgyXsnVJPaIpsQ+mCLlWPWYpzqRGf/Y0SRZV69abYFBeG7f6aKViMlBER1Wkb6kS4P73
/Y0HMPsgzLTejxoFgp9m5eQvZl8hnELoC24yYYnZlQjX69f//vVo06Tzv2ZMDe+0QyvbYelgO9o0
tPw1gilBIxCBTh6mzrwGsqkvdcNX0RKLuXSloz8P1fjp1oJILoDMUEKCZK3pIIyxY93zAriuiCk2
/Pd39Q8xI+Mq0jAIPkCGLPwJ1qz3++tdFaK1K9lB/UQXEFxt6a7ALbbrtsi8k8a6d92nITXz4iMO
E/V7JSlIhkgdCLH0zxbIemDM2UFqnNBmfFGcwVmybwEXwJ/L0O7kGkUwdSmVUCL6dgRRqXif6p5w
i8G+4gj/8E22rYnn6BfXIzywpiK1Sv3eWdOD53upxnvZVS+EMpo+mGrXrI7//RuYFoV//18MpmzT
tlRIRhoGYNv4x0iKgTLvSncyw+uiZXOVbPXYiHYRLLK6gxSYNepPqbQu4P5kWzd6uOu67i20aQWD
ERkH66hHHWjTsKUPAq3B3xml0d/yAYOaF2u4LW393NAeWufAXHZAIscV1VhBCktxCVLv6mWuehrx
fs3PG4zsG9lGziGq1W9WFt6aKNSOotO+MGFp246myB4zD8satX41W1fF6pu5MBvA6NXu1KnGze9k
en2Ukn07jkJg8wZxUyVZBqg2nsqUoPGEU2FRGOAwyqRtF3VZtMd0yPCTZuqu8MHIUBdwNiRqvP/3
r/v/n8g54SxkNsiJDI0S9D9+BmqdVWXb62wFo/RnFLr5wcMJQTeFxkYUetYuDV0DgDVtKXAm9bbp
GrbkNHr/jzXif/g9MgUwVrEoYmlk/1PJGnI6hp2ZcOYHR7U3aGmROxiabnvCF2HinHKSfZj1xK6V
VCcTCgNWoCPnHMxnU6/UvR2I/2ME/edqbToVXeEIlMU6Z6P7z1MxlE5rKFqOGghf1VLm4nvKBLL0
wqq/SbiKy6Q11K1hgGI1sDbAewuTZV2z3Kk00ziGrjsVksOthpRhL1nALKwuo3OGNxQqa0H8U4df
s0opv9MkpsQ2+nQe7/SnKd389/+zoPj6v39YDC1I29ik8OMSfMPzfPHX0OKZiWSbzN54YCd/dwwH
tF497PWQmMdeBy464GxfVYkNWKRI/G0JMmQbtqASh1pPt31DHzC15bsJouac27G10btjYp9sgNTL
ArbGE9sHSmRKfm2U0b4bRqOckOasrLY4CzdhYz4WO8QJxaYIlLsVYPSo3PZuA/pcD3lcPIUQFgYi
Co51i5tiVEhxGSMav6Wb0cq3wAkkSbNCjY7Fsvipe0T+kmLWL7I2B77oRCSJ+7K+sNVHKoJT2go6
633sjKfBaKNfRPCCDxlqw/kkrwAFh14pB9tUzm0ZZM+DqKm1Z4QaKfEZ5KR14DSDAEVk+DpV8+rs
OrgxWQDuFVfBIDh93hZTooF/GTzrLiBRYRGS6gIRNKfPVun1ubLfqdf7G7+s4A14yaWLKrkvXdJe
rMFNbzkx4QuT/ldNvs21BDC0KshoWpkgNI6dfi2L5KsNqPwYYzolQ6qvDI20tPqnxnHlOw54M8H8
4tOApAsRJ/u6GF6Ljm5l6yMeLmPt4bkY7MQKvEB1pvkF7UpAyEAThvMPYumBADss+1H2bFk5fB7t
WfOM6GbbebXLLA1bcatZJ7tGEU8uCHoGlzDpXgIt0Wvzp1M7U3WfxMZKOj8o6BpHgEK6tOWSynxA
4xXKZZIm/d4Ci9Pw3j2LiGYUe/gN+l0us0/sMDUaEDTPCVzEFqvHJsfMfk9g1t2diD5FNCU4kFe9
c/Qif1Vdsk0w3poHTCYoqbL0xmxJokavkpopq3o1jkLbhN2U/KZ2YKYs/4vGhrJzm55TnyzDpzQs
2qeobl0avEmzzWkOhYEiL31uVJeIlQ/5G/OFTcQqvXn3Z+5GypKUw3zvgfJah01yqzTD/yoz7wwe
0EKqB+VfMcWus0X9kRr2a0vLRk9IsEY2HJ4Cdt5LFQRzo9nBR6KkL2GeRc+k5ricPsArO2PL3qI9
dCqRYHbY6JsCWfIxTp0PJ9Wn59pYNDV/1TUnxTXRCnbQuVARfoo+yI+2YlQnWFlrBHLhabLH4xmJ
Ia9Wez1qDAAImHTUTpAaa7mkOkLZvjuMQp7nENJi1XTRRtU4eKPyPERBRxBHZS8tlUBR4viMgy3G
u8KO8xhU/cFUK2szc7x81TIRZCnOqawIgZEF6TFjKjddQ46fkZOvKtk0TEFIz43f5xe/6th6G6BK
GSXqddrR6LWQIG0GetALpwwUPr+BgqjDqqj31hotI7DM6Z3pccJeJq461C5Y4Sqre6rtMlgR4uOu
SMuDRwz5IqwI8XMF5DYoRdZqpjwX7k/R8CtFc0gevKrFl3CcXigATyx99yjatiMeh+ZgMzrfOgOE
C1sD+5LbOui9Hi69Pb0BoydVAlkDfbAJTK12prGaleQuiT9Z2YX3Ae4TDPX7GFpvUaMM9Ff88GFP
Z41W7arSIRHUrArsqnoDUSY7e33zArRn/LTN8sOi8fASIxjVEFh0DM51o/RPLNFJSonTfpJr6Ge3
KLlgC6sGYwwx2E82Aw6Tc8Uq+5xAZDiUcXIzVBRCbUtWU4OSYFPFmOBZkAu6zlyo+NohvaXAkQJY
+7IuErhCzciZPmKNd3VY32jGLoXGPgH1r3IIDTV4xHZ+0SsQZtTnEAAF0FKoxsdGG15M/atAh4Dr
EKZiWo/pB3xVIPW684N8j2xJhEJxiuypXeeJnWir8jhZuvYwRbp9J+4hBNZTCcNkI+3efSKg06fv
q1PPyOSPSXvruA+nKuWvyEHWBmiAiDdvWzpMSo3G61pVcIPB7j6soLWO5uicirj6UbXII3xtW4z8
NHqyRdeUJRoGu+IMkZEVnvhKZevtc52ObJr6w5MsKyr8WXTqVCa91le/h1ifXgmvwdGue8SGB6Wk
Ve0kp9EkLwi4/niM+tZdEsl5K5qYfqdRxXu/ou6MRTU7hgLvoY57aMq7z8+eMdTY262fSeqOR4BQ
9A8C6W6GAU9ra6nJk0CmyDyLNS0xlDOajugMYIBed9yfNSXemAAzQExS6PYSpdkoeE7Y+plHvM+A
hvk57iNN/5aoQf5Qa2qRMnRQmwiw6IZnOYsxC9qjqVibbEq2puVzK+oc6dL088Ohhi+vrT8Hx0fI
Bfyy6o61TSV7Cj9zHkURaxj0GUc6qQFryx9OHxMIXSo7B7nZcgy/W2UIlClTaJhlzh3D/rDGdaE+
4vGKVdbcIQuPNpZDRmSrOsamyUDjEQcXPUMu3jkBDhi45nuTMx1AlpVuetjAG2A+GfMZq2W/i+jV
S1TVTC6Mjb2GTVcf200twvrJIWWkSDY0gLOfiRl9I2R5KTgJnmq9xUIvnLcIFehRM7RPhqwv/C8E
EpLzsXXK8a1tMMTaWYjSSSkxRINNVNrEe24UldDcR2VG9gPCpHtqXMQeYY+Y1KqLrR7KcWuV8bBB
jpqvcoPOdTEKMIQ1TSOwpLQ9g2FRoJoiob3PGJTN9Ffb1u5WaqQHODLfmQ3IY844mr5aIZ4ri6xq
0zi1fvocVuzeZRB76xy33445pl+rhUdoXdKU19hFEVQopLDlaEyIC4jKNztwv1WiqRZQLoqLqRIc
nnpIfFFE2EBaoGSFQ2esCWFELwnGE9p4A1Ue0anf8A8ydBmuMRVsGXGKDRxugw7OF6e4ua2RMO4M
O6o2IqhRXMSTAVgf3quKzXEfZOW5MhH1W6J6SlV373f0EY20s7exxs/HtfpVHhB7E4HeWEajqLdx
DFZ9bGAn+Ra6cN9ehdL2n32J531IwifCUIzCL665BMmYxSKA/trTFaMa+BFBBYR+Ve4a1m67eXwi
r4E8Xw8WbQ+XCz6apz7NFzbY1051LAKP8SlraCrEIjbMYGkrxORqOG/Q5WMv0Igi6hJODFGj+Rpb
hu1K/2nJhLRzoiUeuQIb1QnQ1o+Vf4toe8dj6LCoqp2zDXi7RN5ns5O0CWiO033t+fa2muoimtk5
B0Wk52A09IPa06ryROGsyqQ+q4xfdyd273krwL7bzM3Cbscnt0eQ1yRFtWqKPjqbejvhagj9Tali
ERuKfxl4wFGRIr1acYnOpg/Lj0QPlhFWhhXMBXNjKG34UsFBRxumoVjo/QThjnDuw4FWhL4HYeIS
fGKz0Xe++UCrH20w2OAj82ArR/NDcfkvNJ58akdff9dwSoTgLdYoISUQcKE8ysTJFwOWr/1g5S8K
jK/DJHwxGYcgXtIibrAsbo3cQpINrz8hZvqsgV/YWq3xU1OAGujTRUdTYFuo9nsc7TzdVzFu+UfD
TcShH1ngADEikK42Cw9HNTlsspo8FlNGlVpDk1RCFTLhlJ1WBPIa//sinTiWmpsD4I4OWlBF178u
Eq/dRjkhhkjSSpQ1Km74tqrPWaPV5wDAE8aDu6VYL4nWQuVu6vg4eOW3oU7EbfrDGeDUZUXcLlw9
C56VzCv2ZLKxRxxd8PKObjHZFAOGtoAR0jaIfOZsXaFaME50GEnS0u/WAA4si2MiT0rTvVNVejWY
QdfjpJvI+w7FNZbtHL4dpTTPJr4LHQNrELqmnN6h9a302iWLGnuhtdG7JOXqVBJcsvdCbZuiMFrk
JYCLPPzpRmRGoOVsNhhF0SUN7UmigEeh74T43+Ahq0Z9aXUth5xCrmyJaFQ4IZRfsFwaYtctJ1Fx
MyZ/K2n2l/lar5r+ypadz7/M0nZhzoaisVAtQm2o5YoxRO4cHDyO/j2ClgS5BPCc4kEB6QXqqxb0
f0wsw6Om97+lOF+uLM8ZjqnN4kT1+XpMzX9Ynhefmj77BSyjP4T1MNxVcn7s1jQuZKmN90RBz+kb
xRRs7K4zUK05Oj+XhCla0avMkdcG9OwV4QH78tZBU2TZJEAP5rXqgXlWumrdlE6hgJulh4bG9tXj
DG4tsz0rZiTh9Q4CTUl7iJM83ER+k+3IqJGnqtTOo8AiUslKO/fFqtK7DeEp8FxaZlEbYgat9dZf
UsokBC6DSWE25muKuqizowaV5VCzi0H+yMgZkWBELR4+B/6lLvxetGp+qQyk01lT3ljkHYjGM68s
lPN7B68md91PlnoIk3FqRJbpAW1WI9gWTgQxniJDDyAOSp3BlqIyCbtUSFHpadZg5C6CFctH/6RJ
8N5VaZC8FLL8S8nLWTejTE8MEjCmxihbVExOG11U5SMbTfLcWzP/obC4F1prb/Q814956K3ZFeif
gtOC+B/PfxvyrxyS8Cq1bf/ktUp+Y6kGRtvF7k/JtFpJg0hMTR3QHMfW+CB5T7kGRrEd0l+qdOSt
1DvrLnLifJoQYWcUJ9Y9QcxOJq167Z1G7BxcaIvSyOM72thhPzojVLaeVYBs4A/wsbtHnKClIEfw
WvYmkn/DAqTLhieg9HxARL7rLf2bhkZhrwcplFnJ3s8o9Y09ZTollqkfCy16dxQ136U59Z4Rq8Xe
wC29sJpsPAOW5idikfbilmQs2EqrrkqoVE9VmXs3pf9SgUk8D9OF2xx9X3Mf8xVf+GQ2a/YFdp31
XFMEXYjCGg7zVbsRLl7dgdDm6d5WG6b5xatX88Es1WyPkNvlYj5SYVvO1XGTE00g63l+AkzRirbg
7yui8S5tn9P3mN8JnhC2TrV//P02CEdfMUi32/nq/JfpRxo+cQ72+3HTM/wSVuaYCPIgRGWdGJAC
DMzi1GVCLMmDxtcmyYUdaNwsK4PisSrsbwMe5RX1IX3R4pjGeHSCPKk868WgPDdhuYmDsrvPN2FV
+l6AIj7P16ijBEvAG9lhvmpDymCthGh8vuo5dbCtxEAlZjpaSNoQo4cO1mU6bovR/cyP6dd8p+qk
yo0s6N1833yTS9yJMMbn+UqfWggX3ZIgSA6lklYIJnQYfr9PG3sXE7Ba7ed7U+mSwpz4iJ2nFypd
Jv0aDS1cD55bRB5TFCkni/neGqbdxUqHt/nDaq0SgylvVlKDo40fCQeiVVaP+Zlept4iCgDX+ZrF
/oeViwecf3oVUBx0hvSs3833xnQsN2HYKOv53i7XuUMYHj9m3oOoe/Xo45f+/R7YBGVXvWx/fzgz
lfUjGLBhT8f9/fihW0Hui57mm4C2valkB1/m+3Ch8VFsSzvMd9YJOfClTI3f/wO7UnF/6FX1+32Q
EFbv+f/J3+8jQeB80nJSa+bn+t5Y3aiR//5vpqWnPttsvYQoLxGq9YnwI85/LpSUvS2w2mnVCuz9
33fOt89Xez0iZQfKTjBtg//cPt85X60hii6xhLNHKS2sdP94jKdkpxIbEHJRDjAf5c/r9H2oHbxa
AAf+n/flTDvtP1frAeeUw9Z8iWudo/85wHy8SlDIK6oS4t90hL8eQ3pndZYALafb/7ynGJYbrAlA
sIgnUdT9eaU/j7HcptyrI/VJFdRkZ/UXPMrpSck6k/1k26QnZ75IIqtmtuGuwI+5P7RA6dCGXv55
zPzXfDE/ZH7wn6vzX1VDIGhgUsicDjLf9M+Xs+ZX0nXyg6vWXM+P+est/Dn0X28xskodrEgyabCm
9/2fXvrPe58PaQzBdxGGyuY/Hnt+yJ+XlplfH0f3Nt/yH9/BX5+iKxN2Vykbhb8O/df9mtO3YNci
Y6nV+U8Wa93ZU630pS5YY2LhzI6B16QvaU+sqZKryAqme3NWS6vAi6vtfLVRumrjJ7kBd5sHx8j0
d+W0KHerLHuxYt3bZzlGtfnBOlpxsrEITZzvFY0mL3mjvs5PBaMW3ZWw2c33DXkCaVC+zM+bL3os
VjImcnC+1sUJGCmp3X4faZQfhmyiy3ykZrLBanVkHH8fSmfe0l2p/usD1OQ4i5QSJCqq9AX/u7Ku
kjbazMdlCiYyqrW03x+g1AZJGidj2nyvDF30KlO5PpXlGX5D/ezliFnqURlw4GJYhabg7LLaUm86
dtYli6/8R8/eXKFu+WWSxJoUdv3SdRpreVENR5xL1VktJWGDo7TevEK/zw816uoQdfr4YVF7wHw9
aBd+lICDMZ1BDU3Nh/T7auFEPekZ7SFvzfSnpeT2oosbYuZYyG8t+gp7cFDxzTWCcVmQI/9dg+g7
H1+T3vfCT/xX25fGOhEFOlRchydLD6hOt1X6Firu83x4ipE7aFn5N5ewyVVAK/YKK9Mn4LnJtgAV
00fOgnAxH9b7jKa12lg0d73I9B0q8nhZq2mcL+uhvrJKMc51MfqPEArjznPIEaGkEeXLMTNveWxQ
9ykU/yFDDdMTtSCEujyYjkIAxip7yrShPKfS654q9QzJSC6IMMveMwU3cE7jeod6J30vlfY+GCyl
Kk3V73bu3uebLaP2d5oL9nS+2vmTub7qgovvCOVF4laYbxc6NLdi8DHAWJnJWhiU17NRfxvdwtjb
Q+3dXWY5oEJG9tkQoQohqHvrPWKLHZdok5Zwz7sSsHghNTT7NEpKtL4r3nrHKjeZlfqHxO/Hux/j
M5+PIUJrL+D8vamFmW2YZOJDEprNnZDjgcYfx0jobtS+Wm57t3DwcZhOsWr71NvEXv3L1jA8Pmqo
lKyvEo3ujQn3L1XsfJfb2Q1BZ0MMzv9cMLE0RyFzKmDzjQrbmX/9SeUw3+esoMWYJodibFCM4e33
JMpdxPHldAlM4BTQkTmR3dnv2qbCi8pj5gs22//6a36YSOkME+ihv6ZjNG7nZ813/D7Un+vzk6PM
yDeBBfXu79f7c8imzoqdnsqfgTrS1LeHh5r5xaPIxk3M1uRNAqk7exn2bdeOgjcTnNwuS9xg3ZSF
/xaFwCJJJgI4J+xjjNsSl5WhjMtcHYs7Vju6LU13LqdrfRcBoskyAEqGimOJBoEP8cS9zSn0aER+
mWSskamQ25dQp0ngT3rycKoQzBcZGWSWIosnWMBU+RM33FQGWXk4PMnmqYIuXcYOMva0MdyFtKk2
DhSLFyQRmcSq0TCLytZcJkHtHiuI6kzF3UkhY3yXjCHVlcRSP6KKCJeuzxBcJayEk6EktN2yD6Ho
vJXGj2opJtJ2quyE9N6SCYeDh957RYBzSp3G+tFZ0S5Ps0sQevUPyhw7SS/zgH6bxFdZIlrs2aOu
ymh4Uy25GfxW3RcQNHOihpdN3W4hBj4XeLWzXkJ8VYme07yjIeGUW4PRLEbTE3hboLRnLa44CRQi
aFDBUxvFsaPQTDOIoDNBfcbBa9Yk+TEJxprKB/Vp2GAQzHLlvQPlt3RT3d8zgiG8Y38+FbIWPWaZ
CUNo7u2M1AjRUhFqMaT0BdBUW21Ic0X1PWh5unAkvXvFAJlpxuoO9GoOSHJTSy09g1WGXwmdZkd8
/Se2yXcYmtVdZ9ME3Nf9An3O8tsM0ps99ki1K0vZikhttyU2CV9hvFLzaev/kXj4Z/Uh6GE+JvZe
FM1XFbAZL1q57/MDfO54m2LRQZlGb9jMCtyB+KWXYdVUayScG3qPLoLG5mcXEHgsq+jdx7caSO1b
G7bdQ++LryGXt1oY/pOvJusxNYabN4Yvrql86S5ZUClhqymfc1fRIFzqnShXL2pIzo7mTKZjM3jR
zXSToKNcWE760nrpVp/09zX17IBv1Bmag6tm7t7WVxQvwndYBGthnF3g0+ug0amTg241O4ajMo+v
UczYFA0YBtHlU5NVjPyZCgEhh72er6hWIT8iAdZSt5FRPjQTFFmfdgfVRH5lkXmzzFLiQ71EBXoR
XLoWXb4mooMg7XpjhO1Zi+A+F4KdhU+REIhLtdWcCzVuk6gaAvmod65EHfUM5eXEQuA0C2CBCtbu
yPmbtUmW7qJzcYy6hUfdSjER11hAC8kD2RSW/cvQaFZW8cIpkCiP/OR2hvItMYz7gF+HCZ/mdTSs
0kbWp8JuPkS1G2JmiQHk6MLmc+pgoLdO7r1h2vyIOdNItRHhUtHKjxHey6KR1pc0NKrn/76gf/gS
FEQoRr6yQfdto86M3us2/Q69JtoOBZz7RIAxzMh5h6Lg4t8m+Rj9HYDdFhFeyIiD54piWu09DB0H
jR+wpKbS6y3YaO0o6AvwplN2sh5v0deFtGQshS0jBudM+oeqo1zlo8Vb+maSYo941a69YpACagJK
YKAcHA24AMpH2hrLQiEpCtWKhpNPA4KDJ3yRaZMFQQXKZdcqBmSMBkYIYyC96OHgggd01iJmyRdW
mIVotqaq+hO6/VPvOD8yILvbHvXnunCsU5URfRh2z6ai3b0OwNU+CslYozD3zAL60QQ0rsyxcDax
au5zQdyQa6iXHFXWCB94BwiHUImWbUBLJjjFGXunas7OlNi086HxFpF1L5ltFyx9ySQ2xDruqovZ
2d42SzDnWWbu7uuheC9V48tN3yU2czW1CCwG8oIvERlY4H1wXtZHtn0HMx2Pjc76iN/GJhyBCJNt
jy6U+hP6uG2Ql/6prrqPzs6OohLkL9nGu5cV8pCqza9EJueeAgb41SkOIY22QrE+K52TEr1NivXs
ZyhJeGpz/6cV8jBbcc+mkV/6lBQuw1MEfiVOe6EPBeuybdWDqY+LNodSDDC5tjtyijP1K+uHF36J
3V6xoa1pfmbvm446fRzy2w1Lz1hBJzO3/Djgb3tRtoRV9EuKg90m+kUI/lT9c52M+8jPx1072u9S
ZWBTe2tTDPWll/F3ROufqS8+wiQaFp6efaXZEJ3tNg7WrdN/CWcXluF3X1GewjE7JHSkWZzG61pr
sL65IcnQsJdbeuKm0kd7BvTnugK9D6mgXGUmhBs7HfVTq4uflm52uJ/z+qWqWJZZkfVj9FUHn2Bx
jElOIC6tE4yc9By9H7p+RCknztGAdT5NiWNTgxJKkR5EzwqdDi9OsTD16UXLhUXdeuoTtubApPDL
rgnWuKAQxWudF0tl1H3Wn6Q4ZxIFt5WKixMHNCbN2mPGEN5ZJyIe5yk17GI8gymiJjNGHQ7T+jp2
mPtYRlzsWCRLU1jnooGe0CSgVZ0WsoBf25IgLh0vauy8w8B2Hrlr/HK8Ylsmsb4OnQlTHBiMyU1+
HVymV8TX59LPa2jHicseDNyimT7KKaJorUdsTFVCzaxKq+7Ywb8FOfJ4guv0nRKBgIKwg1yhVh6F
5q2ULDGXpUHJcBT2W+d2dHwbCDlx0jxkm+ULYQ3AmURzU8aBvUjCMh0MIx0rNVnmFEcI/EWu19Ek
udCgNII8ec3C1l1DwP6oIB8tAqGZy0jm4bZMNQWrocmIGemnuku+ACboG0bjYtlAq675Y2WHob1F
sPSt9ZuELaKqkq0OZNKQ0XAzK1Kny9AxwFbmOe36duuVzl512WU1fk7gXoP914CaTe83JKQPck3M
Ns7wggxedwpqlwnkUJOK3o5ad7NwLN+yLvgCmJSvSPNhbZvhpwsRKlf4vxWT4EI9wOHcRc+mEJIs
C9IUeqO42qQyXsempnwR9tUjVx05oS7XVS69o4oJY12WWglkLFL3StIOa6eBw8dQtDUgSm+VNPvE
E8YS6JLjx8AI0WioIVy82dS790FIr1qU4XCuHMBCUUdQDtzQLa17TH0Z5D4kyskZkGDiDxtbuMO1
x1tO47z2tk6S/rKlc6W2W7zFKduLsYZYOTrk3VQDORx2XURsrxhEyWKlbc1Y4mKNX442JGnqx6u+
F8qyQRZwDEP1o4i/4FH0axl/1mqPCdJIjy64Q0Bp2ofTxIchxoJK9PVz55bdOZZIpvWjUbrBgxgt
YOSxf8zh1K9q3WeWNxN3p4/iSSEa/An1TjDFWmCLn4A8eJQG2vNdcCzR3WQE/zX00nXnOQeF1AMx
OYyG/XMkXu5ElJ+PRGxaUtTRZ9JK59Ll483QjHXkCKKqMwwjnSQFvWnIsrRpOtRy6JZaq/tvRDIB
Z0HuwcPAuBBOSAK0p6vb1uzbXWVUxy7vXQqTnxWgtyPZkAQGCEn1wFPTrVYOw8p2XXWPaT9amYpf
0l9OcqAkHa2WQd2HUDY7Q4HQYJ+Nui6ecnhJcVXADTVNf4oHwQ+SWzfQYaxJ6WDsYx/jMl7eeltr
GKY7+Na8TtxsNNvUD4Ph7whVuOhRnz7H0/bDSMNrh3B6jVePJIsorta2hLxb5c3kqG0JCPWY7H2l
1Zd4osWm6iJ5k4Jqtl4iOjLrR8XK5RsNSmvlmNKAQiCfRxkE+6bK727bDRdMUQxKaPh2AcTy1Ius
K9leV0dr68cAByAuZXHWNeWVLC4oaX2PVRN/2AKHe3XKugbzJMgo33UPuSAwyvGzkAyYrtv3AkqF
bTj6wWDeDmP6llEsaAMBr14rDd33tOAng5zus+zVcOeDUKEwXxGtDHVorZD20DnjwZOWuat183Ms
yShoXLV+QkaI30amS6OjjwQBZ6xi5dGovrs2XfOMyEmbQhroZlj4pht1/PRZdtMZpfmS2kEK6K9u
H2nBues3y5jYxMd8YVmFvYw3heZG6ygt60PSMPBaijhpdXGRuSF2hb71EG8t6rbTMT8EtwYN9yK2
4ivKI0FJGR15axjlbb6wakIzmw5nrc49OEynjbXeCusAGWmVtoCY5xyLodCyZafkxRohN9+Xrt+j
iKbQYlBIBSfZneTnHfsOoLLhJsQiK8ElH5vpYoiJvIEX7a+r1CR/2rrCvwMyYcQKImatffHMEqYa
a6e1iWYxwmz/YqgGgFuQey/wC54aIoaGcNReJTNhWUX1OrTGYFtDM36Zr/pIAlmHxD3hIIb/wUpo
mVblC5sO89zoinXLIggbcJsR6tB5yWKZPysK9Chpuh61itesq/yf4SqGO7Ap88g7Enb4jhdjKRu3
xrOeH3s3YBtZabcmN4MrWX6RSSs9pDx66YYax7gNpkeJ9FepNJ/12IVbIku3ITVO6HQ/mo5cyY44
uaiDoJESUXZs0APYqGbYXFr2ue+tdkVVTFnpQurrjDSLXd0T9BjARzQw12xVhYm/JipuOyJqgYTn
ohVoB/vS11cPj+Y0feYbTpAfMH6JwTJ6guagoZOUNPhodT1t747Yn0YD9LHJComCysOKHHspZSv2
ILrTU1YhdnL9UOzqJM4XOpvtmxsq+QafrrK0e1YwTVGhVeqVfR+HiEQSoD2t3hbbKkncoz/m/5fq
G/PnPx0IFgwBW9gqxhlDs/5hV8z8Us8a9BDLWeQYZ81raqK0SwzXP4sUhF7M/L+eP5YzJMdBH3Ni
KFPtIgwsxpM/nhiVjTu2xVG4sLPoC57nizBdl/YYnjW6jachxNqfCu/aOBVfc2Nqz5VXujt0uNZ2
lGjDWPTaZxIvidMLKCtords8SRxDNSDboRj6HwRuDczbPjKvQd9mHYyLPDNVoED2hiSK753i9+/s
YogFRYAWRFesINA+saKFcDeG7uZXBNWo+jd3FN7ebSfIZqipm8QX7bLg5AaT5Y4L/sNyP6ufkun3
bETwejH8xxDfsUk14//j7jyWI1fSJvtEaIMW20RqwUyKotrAiiwSQEAFZAB4+jlg9djf3Ytp+7dj
dq3ssiiKTAKICP/cj88BE3YKvqiCvbR1016Lb6CDsbJfq9jFv2nRzAk4/gW5wfvrhVc0uoQ81qq7
voYHMNniQGMBBJwcwc+D+HuLJXuOONPfARDav6nrORu+NK1wFK35KqPFdUwTY9d0K9O35VsrNSBR
dvqAgNBs1TS6i/fLO2p1+kPZww+OUR2D16FHf4D8wY6gd0T37q57EpccNto/aMt+ONMuVLssS12n
ynCiaNAN9G4jAnfeqC4w8TB2H9IpBI1K1a5HETvntnGiJjqslCn2Jnb6lT+y4ern3NlmMUGWhPgH
zoP3oeBZvkQBcouJMbfHEcqwuRYL18wj+bQiH2Gha8IotYMPfkAai6Y6YeIOyLX2G6CJdhERbLSe
2eR9ISo1R2mW07ZuJTwN6keHlAe53Wb6tsoVRhpsomzu8ldu4vEhrawdPKknOsDUawtai0eUYMyb
RMtdG5ox3xNtXFQTmmU+nQLExKbjqFkNd16R1Y/xECTwf2ynveU9Sn6TNbuf77jAt3/2hQgbrqVF
kojudWcQ51RzHgMtwzdqOVWYDHWxc0GS/uyb67wr152GN2P4NfLVoHEQlEjYNltBDxXKmUe+kvFW
6WNPkpU0QAXgLG3xgsZw/SqyPjaY0apJXhow8++D4HqJxunQjK597HUzfTVrbbFxnbWk6W8tzTaX
xNQ2DEGesFMlj944YpqzMSsqjcCgAobOIUHeQ4qj050Jn2f94nn8Sen2rPgHIGevgLWgOjStfJuY
soH3DNK7ERt+WloPvmaVJK6cBCUn1wA1BjlV5Uzxl6ZeM9d+R4E2/E11/K8gzxgw+e8/ycz/f6ME
nP8nSWCRXYuP9Pe/wgSWz/jLEtBc9x/knP4+4B04RUvy7y9MQPONf+CyD3R7icj8vO9/aALWP9hS
L4BO3fdQimwSz/+kCYB5NmHw+5DFOApB+vKs/w3m2Vyy0/+TTHRIMYN2tlh9LIdvwtGX9elfgjqB
qHNVaEuAYezmbeW1G71p7Ze+crhT8dDu0kmmb8BiGHY53W+NYeUqbTnKN43eXyeh9VdMcfZuaKdb
1kFZN9via5oYa/aSsVTfdvHB0nO8iyxbqX2JleddGjaxM/uwpt6aGi1Fok+C/wYp+PdE6vKDBfw0
LiurY1sYx/4jkeqSxoxo6BbbQOnHHNHsfkisrwmM7Y4JABvj5eBejHu2uusK6xcO//qT5/9DZZfl
qQTlsWHOZv635NkScfu31xtWJa4e3bE9SBB/odv/+npPSgq9xGbhU00dFvWYPLZW+1lzyDg1Iy1J
GCVh49dOu+7TSokwHR39zZp6DH3x+F8SoL5l/PvLhJRD8MzlG4Em4fg+YdB///3XyqfODpzheqog
6sL82wGeeIpaCxBx5nPKo6WsrDL6FM06Wlstzi41VfXBVdMDRaiVua7RoO4EBTfnBh21STJVnUoO
1mXs4rRf3vmTD1U5/ilTqaM5p9FlqkjbGIllb3HyRhd9aoz1ZFKfUvZ2cPn5kHnsQYnO3meHuR7E
oepuCVS3w88n/HyYRYvfz5e0ly/598N+3tGaAe0wcamHP1/JVDwMPTig25El8TKXHa4K6iXOASWs
h5jwAuQcW1iUG3YkEGa5/fshsPuaYzrIAywX6/L3c6vW3PTRFK2iWNbgGJcvaKeL159cyfZf/hK8
IBYuR55/Plmxr6bVzjo7wtJn8qwiI0frUKD483Yw5PPaowcpjKo+uPjLHxMAIS9DBv956+fvDZH9
851IIhlaS/Q7juPfRRM7F2pWVLuroQyWuVmffv4OJDTB5jnTp53Z2zENjbVz+XnPzx+IP3e2STHz
z99XCbaZXmTG9ued//GxtPnp5yH5iHyTdb6VWb2epzZdNyh3XcJvmr4tHfTQ4IbY6BiH6pHjkyfg
j4R86sWAJ1d3db/7+fsixU7f1i3jt+Ujsh5KXtGY2db1RtxGVYbJYfxuCKnBQZwcXnHxWyhmdJ0B
fAgPRPlsNjW1XHMfrRAq4D3VdR1OAAioeRTBHU3wlVnn66iVX7nnOow0NAniiAFryQUXKgdZrpEC
Jahsx51BPBqvEjg6nI1PAbzeXV8uJGQN3T7SijNH6WpX2t49qut4bkQ+bgncohIRLN8UnCFQCDo6
irOFcqYqPQRhj4UgM+4WkEroEmg4094D8RBryjrp9Si0u/g+jYkCULr1amiU7OTq7COWrQitzvs6
jo/loyW8V+HABs40DUatBkS3IuQ3G/gVKe7jnNYaX0yb2NSl3Vuj9YCVBvnqCTDJhvaWrzOj2AZU
XGBCuc1RvFV1jFI3kelotPiAP2LLvf7IOBTitABjAFz7KDs4tX3ns1+LHAB9aXdKShj0MZpp66jV
FEefWaIeXSs6K2YSbJWmmV06V1M0hbUza+QUEIdMUjvA2cuTYf4ig7TJdWoF4/EyCr3dQ++D4c7Z
Y9UyxcxSamvy/uSV5cFaRt4dv6FV5Z+zuPoVJ19zPT4Si6FgkztnU3BmA9pwCab4W2fKgbnW+Yxx
u5NPXyVdXIR0e6tdvNDrOndTgmYfBvZeXv5aGQx0PXCzhe1s6DznqfEeT/bnHDHLHdmTkrRPLz+v
LwvHsxzpATOrZtd6+m1EQmao92B50f3cMzgTUTh49c21hlMqimtp1hfL55hjuNU1mgdvM1e1Q57E
FOt6DALWWCTNqG/Wsx7dJ6VMdh45RSxX7YbTyFeD0prgCVhZsqckkDcpNcTsbXhfQxDkh8HlglvQ
90tlHptjUVLHll7AsMlQ1Zq+M+jRgjYd77vKSg+eLK6Z1Tw5tXkPQQJIc0efk+v7xM04G+bWZuwA
oKeFS/0Z+auBE/wOqUQKunE442d4QOKl0AD0pVpKw6po33g00dr2XdZ1+qPRpjfif1AOFz1D4qjc
ag8ThLFjP9AHhrFjG3dI0vhxNqbbx7hy+TWldr4dK/M9yRnGWRrG0tjcJ/gSGTR5TM8Sby0474+c
Xt+TFCeHOVdo5nDZc33deBH46RyzeewkwTbpDMrBS19uXDkdvTilYnlGxcjSFJeTe2zsgbG9x0Ek
C/Qrj/3qrUiOeJGrY9vxfdhGTP1UM+09X7tv/C7Y60rtDDoEjj9/eE2g8hW2yxxE7kSuBobJaeAa
/Of/JpXJ24VNC1vmfKjS5x0/f4cxviq3cWw58Dj07VjOLf1X//cPxI1/ffPnHabDc6ie5CGTsOVl
/uzS+9eU0btm5teMARRpFG5z5CZiqq3P6GNq1qVLnDRihDqxDbPny1x3r4ZAkVxKMwxWOVOXR9fU
MVd6TPs0ONqzUWYbkXKQ6yywA5fO7dIwFzoMcuchUiPFvh55P8PZYJbATleBIjYWMzmZh9AYQb8O
ICzXNqYssCI8cxc+M4FGzehO0w6pFYu5PbQr/Myrhu5w4CO/vJaBr4jGfUJFxoaz8NUajDey4GID
LBjLYnXNSkAerACkv+Joq0X9OUOgRIVpNj3GLsZhN7+rx5Vhv0jhfiMe35FneXTy6BuoJzBMpsM5
dEkeOdtMchUPDH2EtEqm1fxM8K5fhNvfl6J9KTOY5HEJXHRUtKWTEUcuSt0N2SicO86wKfLoxqLJ
vzrA1nPpClX9KaWrfuNp/mHSgptVZTVhCWszif4mYxwkRZdJHgYG6C2rCMscLJfoTNreH0ed0Xhh
eCHB7lfbtWjeaBzzKBrzD+VnrqduYuBVrRN6g2zTOS7wXH5hgWalGwvsTMIMBjB+DwsGBaRYGQPZ
qDKjUIV91ZaWNEr2JJ19ZLrS3wIX+NgxYOwE4YjGYODTRM1njbuNxxWFyd22GfR75NXULc9BDua6
48zKQXjxZRliXUaO3Fag9bVYGsw9+7c+64abJqBop/6taeqGhWAi1qU7FzyHpygYQ1xgb8FwMQwR
73pRHmjBvfd0cMV1257qHFlWM+W2noszJZevqTU8FnQC5Pl4Ja60o7up1usFBFgCVnYPVU/UPqP9
EaQM7gIeukYuHgJvwu5PusMv52uj7Htj6m4dDF02B/Ulb2zSpayHjKweh9Y66YO5xvEdhMhrr0IS
QWuDtYrYCBosP2tT37S1/1205Ek06IBujebmQmH1NDAmskOL6RiMODGdw1BC+G1EDgIjjk7yxpRI
z59mN3abUgvufLrn/drM6YwxDl0Qf84SKiEzfDf0l5mglcVXb0w7csS4NsEfbhJcZgzoSdPUHq89
Bq1fhd43DL65E5P6A/pvt58kctY8DrdIMJx1GEDToDKdaeEQa6zwukzJKJWSX0Q8obs039oqJgS5
yvr5C9XbWusL3pcLSO4IhlyBF+OCieDDtdRjY48WCPsgj9x5eM0n9cvUsHHRTsoIlObgJsWf45gP
ZtLdGSa5aP6hZwrb/LCrcY9gyFkpwVXm+sG6mPMzXJ6zpTEatCWtiuagWWCSlzuKOW/8MOGeQRpu
vy2aNolO8ytMYKT0X8NIVkbYlJKMzln0ebPq/OhKge4Q23TsTBHLsoc6WGPwiTXGaXAjy94IUx6v
FNYaSRjjufQNp94MU4AZsN4l08wYjMcVWpVxpkqG5cN2zrPVAJiH1Wk2jHZNl+vBddwsnOyXKqK+
eB4acMlEkglu1StHOZSeJDG7hDo5z21VUDfaETvxCoGe/Av+nbfTeQgbvdcc9YFsVmU4b+CfTl3M
sNIVOMCaADZ4AE2nfp1jE2eg8FZyTF8r1dE/N6hkTTnsNh7DwK28IyccyLr5po8ZB6dFl+xHURzS
nlcsSLtfhHg/jYyAbHmWlacxzbKvfpbWx2TGNZHBue+JJ1OG+ScHhhwL/wtwp1zZjra12AudvNi5
t8zsu4hmQuWiPcmA+RTd4dybdr6WvHJ+FNyhlHHHjV27gstE2EvvOC2RrE0XAS2Sv6B3E8fAEAET
i0c7xdZelnNSjIm2BNgfaR5jaBaTBCXccGkG76muC5R2xoSgKvxhnx6CFNEPHjUzkcShowAJH+cs
TZ9u8KJF8l4Y9R8sV+VRN2GUMC21yGmIzJs37CAqRtKK4PrP/+L4gpxnLB/w81F/P+Hnc62hoCXh
52/bn48K3GcI1XcRq7+hwRYKluivd42iimvbxlxH9SSBE1Cuo73pYKkkxkhYw373LQ6qSbqcOrT2
i+EQMxbaqbKyeDdah7qbzCNO7rugggSCASausVec4nWX5BmVPS61RL1Xv1o9NaUo159loJ2pHKQi
CdQ3D1iSUtopHdhAmX53toAwuRV0spjmIksaWihihrW9Tl2WAQQmA8y3Sgf6Oky6HnZWafxCRVrn
eQ8vowxFhYmq7b27xKP3QQ0Ukzbpyifsu9IraBrpVA8b+uZJO1crr/TcvVSozkAp4oAqZp01D+Uh
23RSJwctvSbUsU2Wdf1YzGDLfcqgh9l4Gji42f20jQj2T4F2F2OrcFTDyutrVD56z6qlyzKR2rZq
QGMjqYZTbp1/Sk3Muf/UJ9mvXNVvq7k4TWwOwqCzt4ZpEsBMPB4VIwUWE8NoTw7kCwrvyo9dMd/E
09f7dkb3U1BtCn5DVA5LLJxtt1KpQ2gqznX6RkbFpW8u6Id5EBsmzo+6UVbb1DLrYzuOxCf0mvCj
R5TPX4CzrrtuMCGQ3GkbTnPUwUCOi5mFDuye3Ho/gHHf2UzRwiSawzyy7qWXP3L1UjW26UwsB4YS
3CE9t1OOsQDwjtxILz7h7WBm2D7TEgyaIC+euEaTHfrPVdZsBm2NfSBbGftgFGe7jajpyoMrtGsy
tln9RVsG9LRGq49jStXYzx9dWT4MReyHSa6eQNHvZDMUayNPPoesOQXWoDH3fmq80qJlHOafPlMm
WJmQg6y0onylGEJ2r8WxbYfXZRMmmWiwW3S3uo5UIHvjjXqhjUe3NKRu9RpY7UskaDDvbPI2GZjl
Y7y8iiCdPTq/CpLRVdXjhGGXXHVJiN1hZhvEtoseBMY0TEewrili6Urcm+Osdl7lcPbj68jW3o7K
csNmrr6Vislzus2C7cQ5OmhhzraKqt/pKB2ayQqOBmEe9+ax4EB9HPRnTOdyOQl8VFwGiJSYDGK2
bqX+zrw6wlPfvyFTpkgtfrItgsPgq1tATY9HO4+gsKpG6oQMElNkbTBeH72NimamV5QNt4Ilop0/
WxKzu7Gm64Ian81014jxsVfHrB67VZmQThpy81dD2QARKXmIbFtnEB09uzmBcXd5tCYp4x76QjZU
BkVP+a0nciADzwytyKPgeCgwtCrqwPLpt+YYu76lEd7HWhdKKmxhRH0zX+UQzhwaoqoIPQHwn2Pl
PRYJV/O2ZvnZK9lf6sp7nn3xbgQMNi395FhOEEqA84OMh1VSX5NhtCip1d4ZKtWbDmMcNHycdD61
DdKXj8za1QZqAqUj2kel5DMGuSvBRQbKtvsumLyFRUAvQW8En2xejk7dbxrXeJZ5QMsKa4NgCMKP
TLDPHcHp+RRIsICMPFX0O715zKaxZDRfUU0ihbHSsQMCVtB7WvKq3j6MOfG9TmgaczS2+JWyz0L5
6LVNvIkp8XaHeDoWU/Iry2gb4KQc7/P8GYPdwWf8ca7Gb1v0xd5i7AK32oPO79EFA9w6WFsSF5IW
wEdzcBZWFc6m2QkI2KxF3PSPEgh2v7hbMgtWkqGyS8MPwmW2likGj4hyzcQbq8NiDvM8RnZxR60A
eCg81S6V2gO1qLUJ/5QoI6E7jwZOy/SOjXjHI7XVe9JRRg/Ewa7Fh2iUQwM22Ra9rfGAWhEct9TH
kuhQ3BBp8H5S1zjJYrpj9DaspLbgaaIy2tqxfrbSh1bfI5xrW1UO5g6/RdP0YlOPFG6g1Rd9gLYC
5XPTkmAMW7L65cxCVIpIrfyia48WN0OlF5uiSpjpjeJgi2LpVurpq+visDHHrWlZ9VZGXGpkJ8/O
hMjFcX1dWT60DPeCR9gNe0d/HbC8ZP2HWbL5KAaDsDVyAno+h5xgHI/RDxSrpnfVANPfTxTntEo/
6Fls7jTngZDIGPoOfIjG7TgmzntKFL11weQXdDx7KYsd0qaZjAhm6LiztTj06KBavNTUgHt7UcAL
0pmvYTyaQC0l60l6yXbE48CejHWydJ6CiCqQXhjmGp2m1rua9HpOB0Jcb/RqtEn751fC5K9JpVes
j2hNrRct6XToTDNhW+mVqyiruPaMPEcObo+tMzc8+oW/DnraLPEY4B6H9xoalTzPjVNsZg1/DHdP
s6MHgQoHhvNaN5/Vx8jhysnlsSW1uip66W57+7cVE3mkxLoDyntwbZL68dAZd2hcv1uzEZu+YWDK
aOajmc3xqNsHjjo9RRo0TAnLPo0iPoApkkxZyw86Rc7jPGj3vovjCuoZ9mpO35r5qS9CYJnxBNEB
vmMS0dNwiqic9vscUdPlogtIYvR1/QdUI9EaBjtp9WzmNidLkp5Uxndr+hVRhnv9xekFTDPtMseJ
toIl+EtOE0Yg0zO2ceotCWq/2bq1txsaersDdpY7ry8eiybJj0Od/qk0x92byMS+YoSO5X/lTPEv
sxnOnUd5QJKlp2jQPo2GbkSLM6qBVmr65F2G6aMzp2fPUyahSDY/ytePfZzdyVR+AueiQzjxH6Cy
BcSAe8onzA7XnW9enYGqBftJ6kN7E0Tnahk9gV/FxlWofZ3EQ4jAgcYZIU9izeEWIhZ9jJeuMNmy
nCSCto60pQ6g6dcc74c1F5YODkSNlGvWeIFZ4LKMmUBb/ymNfD3Shp67crzUGfvqMk7GkPpGC7VY
zjzbnWtkG8gf7p6VkasIkB4bC2NvCTpCrGF4kwUwHC9unksD5FEfJONVRnGxcloC7Zo5PGh6/WkQ
0l8p8DQVirgDjKEAKOfF5V2BgECQZ0CFQ0ShvpXWAe+KCwpeV80MoPzTSsLYVoLnYEIRzPL43pZV
fcpzkvH9dK58YgqqzUJzmt2dljh3XLP0R5tFsh3YM3LbtQfQPw8axSjzlJ10L6F6iGMlZjhjE6He
rBrWgU3vOeNhssZghTzbwb5d5YQTAiMgttxTLe9Xb51U7VaRTQO7nHI2NWhP5Zxg2KSZ7WqCBMEk
LM8hoRbe61gaVQifoCMIb5ZQhMgsZzxGuenwM5JdL6Sb8a1/kKoBPFqZPGFdtIW6+3Ano900HaWz
CzwRC07E2YoVZRGrKyf90vEG3esaeSAq7K+eXJeFE+yzkUeA7rTPyjShsDUcYVO9/US2Zjm39BcK
JVJgxcQhNMUpKdaWO4c9fpR1ya4rmUr08rEf30zJbUSld3RwZcXC51iHSeehU3rvvrBydH4x7Iac
8P5k/RFqiq+tl19ZPQHp2AUDITfgp2zUszAxoEGkoybIYiwbSSz20mBrIPF7pk2xk+zRKJTuj4GB
atqoEdllLWrX2cGewlmTWhB49S6DF1xczLg404ZnrkDMA0ZiL2ZTZTljCtrpVn4UhGfS4C1P+xtN
hAuoZeAAPbPxSCdErgQfGdnMM+SYatV4bbyIJxRrYyLszLcsYmoievMr7t95ujTIprEDI77+DJzy
KiT+5KEmO9b28TZIaidksgkmbJ53UUdVBNshDs+4jZQx6ytH70CQaJskrinKsNsAIO3AKTHQwymz
Ybr5ER6tLDhQIV/vs4ijQ65uPy+dU9rPAcXdTsajNNEfumZ0Vhq4DtxhnJc67IM0TSrEedZsb7bf
kpxsw5iRbTB8TjBjD8yYkekKqDFrgz83aw4OCWEChjytFkY+8lnQUIxkCn9cpfT4VaovVwLDxrUa
693SxrSSeYu0YJbHcmn+q3BMV4TpFZRWTHaYQUq3rlbEsfYukCBgVmyKiLoTNSFSlZdTTsJoYHma
jIdRs3RUWUzDRXbwiJqti6Ziq8k8yysIzjRuxX6lZ3Nm6MxZxZ1R2sOWEtGrPRMmAvHwy+POABnS
PnZVFq3yhu+6yPSwLQzOe8wzFdGT9exG/Spu2jcpm9+xLEpcqXAYIGV7DbC9qWaHCvjk5lU2qGXM
QJkIfQsOBj2xZ/Vp5fG2iojiGDkjOiUReNMl7RclNOHxjymyBKlr7ekVHg7lcplmXUVPXLkmuXdM
3fpqm9XJMee9NTAApM4wWinw9ajPzy77+xFKrh75V/IPKpzra1WjGRKU4dXiXI7wb0jboExxPqU1
xerw7l+SjFitVSGG7olk/wHt+SCogWs8OhYLvMV2Cuu3gi3pZcm7rjcvugazB810pqhwY1TaH4JQ
wH+N4CurASVx8m71j1Q8zziXtwBSPi3T+mZVO5VDFhaW+NagndqK+vr+SZQdl7iv2auEJ66RRMBP
qVzLaV0G4/YwgSlZz4hePGg2Uto7EFiraXnm+ywRG1WoeMtgksIKep/I7/Gr4pHIgH5N6etb3elH
abxgNC2A/lq3uvflros03JGFd9TbJbeh+xeiWQ+oYsW6RHfejFz16GL+yRrZZEVdcotxfUDtMcgi
QvzpJOjxMejzVcJeB6WrHG7wUIo15KZnivmqUxU7N+phv+PMdz9SauIyXw+xITGbKuWBc9dVA6Jg
OMmh0GmmRet89gJc/Elq76LBGw7K6j513TVeXGFTlZnJU21UILmh3AEM0jcT3zAzI4S1caSzb3L2
cTK720wzL2nHDsA25EtBp+KZRgbYdONk3s8ZFX3OVHw5DdNRBmLDmmnEg1DxH6clvcOG0a74VJHw
eIZU/x00hwkhPifOAyw8C+EIzeE6xmqmWAL/YBn+7euD+1q+xnF+NwQjXX/2/GWmVnuAbH4q3zhm
oxIpTtZsKB91zhcbsFoqbIGR9EofdtAbe7/kHBKQgleafIoS9MEg9wEudSibkzuvh27TJqZOipNt
r2cihJRpdvUskD8+FaVVqghhKB7yiEU0rsHEIzq3d4L2vbJikmGuLfcRk1WllW7o9NlnxTMt9AVL
8ZR+tkQ22ZjZT9ZIxU1Ouc4qjr5bi/inG9d3cVZGdPFkN6bxN5jI6iAy6xhNqb5zWxQle3m8Ete4
zYo5loO0e2lK466K2/SuKM0QllU2PkQyIK1isVaP+AFLCWC6oRNPI5y9Kehc9lwPml1EXAze6dZC
TK5KlsWO4w2dxFqD98E9RtbosjLbzywflBqrX7MOs9DVIlpC+ILm0j/c+e9Rlf7Sl0NVhkTA+zui
C5Z2qhg+8Oy2VTgZ44dsOw7YAA9JSKQ8x1jw8qIi3+331NYPYW9VmPX1IF3n3ACB5t8hkevepxQl
ir1tfQs3Y9zlJsEOnKq9nTg9anM6rN3sGd2RdvfecfYGbUwSOanuu6eJUsJTIMroOjFgYfoEzXpT
K7s5Nkl9KV0kg4iOKBW5EDRRPdB2Nh3j39PUuXu8lBvhUjyaTbaH3t2dSs95zP33fEppqB9mEmOI
Gg3jtzvcvZQ+QbWtPV9s2sY4KXa89qiDUq7s+dwGNPYlOTjlJn4ARrrCe+iHqZb8sRt1n7QtzXaV
hEtHVPngx8NjVcUGzef+ZxQNDMAU61IJssuJb9xo6dqKdWBzHmIantcNwqHFGpOIXdxg15kY3J4i
XX1HdQi0+ep0+FKiiK/Biq63/UEbUzKQSfngFvPCJwV3xBhZ9uhQ6tJW1uIA4Ub18inUOk7nxPdQ
cub+VahnTnX3iuONmU/7DFaWihrqpa0loFG/CbS3bRSh9DvUV0PEe87r3lpnGbQ5zQ9uuOTf6JoJ
wtm0yAD46QXEOkrR3N6U5uehnNF1gtj88M2jTsZ5n3KjrpMZO65rNO/4D5jY+OORPVgVOvUEFdwf
SIGBZXFSjpK+uxX4w1f6Mj93+pw5nxVcPJOWGdE63IipB0JC6rwQFu0NfIV1P80yjPv0URW0JMvc
NM9+XjExjvtXTyvfmUSscjYBF1kl69ka4rOWB+z2jAn+SQq+rPoaSGgxBzfoQnRGUJkWZ5WmP7lJ
TLoo9nqIWzo7LCCgudncPLLt6DoUShDS79sBo7hZvthFzb+TlQ/YmDr27sfIMMAZ2vWu1vUg9Gbe
yJCgW3Bp+HumsEg5LZM8P5uSq9OINIp2aRxzSqXOpRgUyrRacNXTwWkkoOQ++qKSeUu2YFqD0aRm
sG7vlQjSPSXLaGQMirZYex9YF1/yCpxCxo3Arqp8aS35hesngAfuv0RWxlEooG/WjdojGQBaFcc2
OLkNBNCSKsHKlC8AOvRj54PqptfxqahOPPa9dacLIAqUxZKGAhlY6bDOY3+8j6DjFQn/RuWQ9s3o
yGtLaltqE77KbJZPJbO7FTV9MBeL/tIDQCsA2q8gxaekqdJdxTAU5SsFu0bgflVq8WlIf+EWIRLE
QxS1SmAyNkLb5fDgtMxR4oSJitsMjLY0mladOt9pnnEwuxw/ZFi3KU8Rh+N1WtwY4UKllvJhaDmL
exyOsh5jiCynfUkr+ZhHNq7nNF27KVgXn+UhqbJ3s+jZY/Lcrn35Lb1e31zIAVHYSR1BWM7afU6W
PnCRVcxMsaqno7dKOHJQMcEJC5nYsgnVkp8MEeTja5AabxrbLdph69njlYzmLQwKsfFFibjtK3NN
0QBVKbx5NNSLU3t/VCVpKi0fRe4jSujdMx30DY7q/InIAZbPqA29MmeaKplfCoogAA6Q0Wq3Ikdy
HfLIwbWRP9hHlD9xF8VchFHq3OYla6uX9dHhxwiHABwWbAYTt+W26ot3i/lsK6jr8LT7qDDAvXXZ
Y2MWTFYIBe+GyAwLdeg1MM5xM2v0ZTe3rGDupxs0hRQ4bKpqtkLVph+NFbxlQ/dS+nySOxIEdl40
4VsXu08uZMUpZM7eHVdztq60LmiT8s4CE5Br8BRF3dGRizPcK3aa1LLQgXNSymOtgZkwCUgR/XMe
XExo1H4Wdza+VZrg7DUVEzM2cAd/Gz6RaVg7gn0qTsc1fGVC8DbaRLCxqT+BbMIDHtVyXyui631F
7HlwPtO4SNbEIOgmiIN9xF4g7CYbbbmb9lNesPOmbGdVpYQCWrcWwMFSdv4RuONU66EvhHraUlB1
JvCKX6beqGT0V3bO4McGdr1z9eKTfFq/T1XyWWrmdyZHJDWfoyVz+8IpgtCIkbIN9gqMkgCscdJd
Q451LDvf0FgwQz/iBusxTGqBqzYuA/swI0+16ppPMx9PUe9G73imNjrMqpgN8tqCxr41W6QdirEu
vvkcy/aK2Z8wApMpzn3s6N9nV6Jh1evRQ6r1Jb+dkUzVyhTQMHFszhyhqoUUl26p4gaTn4oOcj/B
5GVvzZTj0nndcPB1xcRieaGp+mY3iUoxJRIZemQQwViGuumme29i8WcI7PsyhfmpZ0QV5/qEH0Ox
izvD/zwbPd3OU65g09FJz67y5sNCP/7kElxGazmZxut4NDhPTMJR614itQYWkklWUUHqAUOv+YF5
8YW+6qr+rUpLXFNxdOcGRnNkwYQk3Kmz6dVbGqiNlYWYERYDc9R+5PxA1VpIBP+pG7qUfoTxGgd0
pzaRujVC7Ur0ll+BcexoeF+7ZdCubdD8gWMN6HXqyaWohXooXkGbA2MIJeAYZPm3rewH4c7a3nXd
Ty813nNQt2sz0j79XP0ZSvD0BXakKeIoqM+3uE1wyEbfptGla1+V6gD+Zq278y2xaUk3Rvl/2Dqz
3caVLdt+EYEI9nxV38uSLXcvhO3MZN8H26+vQdcpVOHivhiS7Z1blsiIFWvNOSbnUd/YkHgUrwu3
BxSC1QM2jQLt+lXKkThNHG3aOPKfa0a7DLx8W7jzFiYpAPvYfhU9Ggs/xRRMZ+1Fg0mc9cly4kdb
NIYLh57IFBJngvGe+WT8PIky3iKdIXaY43GnY2zW2guOC9Zzf/jTGlaI6qSN1sHgPNdGnTFQlBu7
Nc+27O4t97sil8kjK0607XNtB2gfohfp6xZsVe4ziyLRko3OTKVGasOAkexIX65HLqCyb/v5kH4o
q9xaK1kxk4pQeyJL3Jo+HzpiFN6C3M02Kh7meHuC2DKinXNqqV3daZ85m1loDNQ7kZKHymaYIIqr
xIjV9JqJOk2gi25bHGNzMmo9UUean5bgvc46lzzP2HpuGjLX+3TYYcncRcqkv1eSvzq8JgM+RDRk
a7vmVE2+wD/bSSPgW3OVr2AXJIj9NP5w32eAON30Mbqx8tzN0lo46AdMxdpRGo5Ds+EdiVLK4T2W
m7RTj4HY5jhIz4CxMkIGmkNRkaISAPmawvbFQrBUYCFYmD35DmghlmmOC5UTSJYgdAmwcUPCHaPv
qKYzJ239VRuFuwLPcnZE7EL2zRzAQClhdMiQhgDvq0y8goYuO20g2xVFSrBKS6MGnUdvO01Q0Mdl
j/Pbp10BTBcqQB28NlYMsRhDPAquT6skp8Ng+vAIG+2EMID33JTN3WRlpuBmsi1y/2/BhH0ThdE6
yZFwmA6CMERJkAKaCPesMa2jT+ItrKvnWj9Gh+ixTdapRrnuT8GWDV57Q4axJgggOwWzkB9Og7VE
f/ZaY3vYulrxIhwunNTp+J9O4ieK4AQYvXWyZEFsdmu+DAPIK3xE0bFmTL/n00Vp2dD11jNlHfyZ
DdsDJZJkl976pCPnUDPObd97u8ELNrgrqLcUwpzJji66H1yw9Ptfwh1+gPuEVKPTRTUdvdj+w0WE
tS64h85ARkla8W5OSocfa+SlAH/FGYAeBuCeW6oNLuGo1arw+DzbeuJmnsxko/TpmDJovyCAvoKG
/pbF7PSO14Z180gV3zUyYOcETn+NGQDwKs9xlFEWU6VvOcbPTIdh7/f1oswicWwMTtP2SP1M9wDg
0zkLm5yAAe+fdWfobGKPQL2XOyOGv6Rd5T0TtwJAgMrct1lPTsj0hRkbwKYYiJw30IY0tFcX2A/a
xHrT9gy9ErSPXZY/1+PUM5VwXGr+YRcN9SlE9N2q4lNLQX2301PXIJ+IHC9c+r1gSG59a75kbhGS
K6y12QshsCjI7AxJgkK1YeK2XJSyfPWwfy9K9W/8yJuUWBHvjtgeAvKM90joj/p68a9zg2RRo1rz
y/KazvD4NtincV8xYIqPhlvRcZ5BO7pyVpVffvpjuaunABSaiv8ldnvgDJ4T3J01Sxgz7PkVvkST
7hzwfnYc+voNOXYOI+x05FXqhc70RXFdOb9kUbKjs6JdOz3mfazPIaQfa4fpXUFHQg3ui+GnDbVj
n7SozQiFKDoLwAiIoCyQ9F8JvaFuRuqRj9V6DMUr/SsyvA0k6LwvYaKynXaxQhRe/qRfIpQcN8vH
CNxnd7fvGbSo8jOCArzArEllnpO5HNRJtMlsa+/qbQCnxP0gn4qBZl1uAB/3q/VmBOpPNTMfNuNn
GyXboqlxn+aUuZo9+BQHEg8eRkxqomYRenXHeMYzDpZXLmAm7pSdIKAOHjIV596JYCLUZBczlDz5
+qdCwjNzcNB20D3SrCbls5LvmeM/Re3WrTiWSHvGaOcS16e+KT0OCkPKPtIUHiZGZ9gNmmSpCNlF
NC9Y+qFzG0qfItp4gH2k+GdquEzT8A25F2fyFEgVLSovLuEjFShhI4jOCSOppAh/NAVJ33bzYYkI
XK5i55b2f9HTI+hXCaZmw+pYV8ZkWbceMqr82QZN1VdTsUd0oXPbsjvYCfHfTcRBUIRrxwAa0jJN
beP4npG+xlQCiiAhHmsjbziNefFSr8ljA6hHWkllgbbwdOJ54JEtiBnw9YY4TrhOWYs5N/L9nTJ6
tJjYbhlAfpoM3ghEqyg0ZkZvGRxj69ClnlrT4n+vOvQi0/jTyVHSi88YTnjT3u8owvwoRJWnLE4L
6SpDomaNnNfzACk9SCLDcp9a7lUoV8OaXOVoS7jDT68HH8J5WFAlL0POmlkig8Kjwt472MUTgT7a
OijdrZfQW2/L7C/kP/6IWU5rRib3i0SvTEY6TV0qM7NsN6GOz4l5P4QqbUwXmYHy2ggb+mcJtOos
YiX0rM+QamQtErT4bsmdPkEncwH8NJHkEBlOL22BVtFi4ooFj1w2IU8G0KA8ZNUvHoipFG4LTmMl
IzzE10czdPchwBcy+KotHLeElA0LWShtniuygmCdO91LFZUvUWS/VMGXFo4fkCbgbyhBlafjgNI2
JBghRUsAQzAMasvkTW9GLpy/pDA8QO2RIJHB5ioFp84zDa0LATPnMRx/dAkS19DGA00YCHSI3ZCb
ylvoau9OVj7pXbTVhbmG3HmHzv2OQfa5GZyri8aMmX/3KfMQjLNHXV7H/LGx1b1XKYLCsvkep+Dc
BgGutulRoSaP0dUcU9/WiZwHiZOG+r1yfD5KB8hbp1apwbg6AowxIOBU1d6swj9ub5LY6bR/dNsW
mzcXXgm6uGVY+gAyOnbkvpBHLbA70DDCXBojiBQl8oPmua+1LYvnye4PjpfZK8Mahn0scaDolmas
3fAvIR7Z1RAYyZnJH1Sr0EMmtDJtI1V7GjQAZeqpBYpw8lBvvagY8wwfx6L1p5ZrITZ2bbnBykle
BLyLlYwIQClrBg+ExzGXji5BHsJm9vG5F+nelWXN+NMhKCIlqUavzCWBrkun1BQBaP6FpkiDUNkD
9h34b7HurwM3vKLUPgVO92RyMl/G4EOCVuwww2/NwLyzmVbUJfjAMzWgLsvpzeXHIELJPETpi6/V
N2b+2zax3NUojScHL0AIThMYJ+C8JHobw+aNeAWkCHh09JzVk6QCFoZ8OWFtAHp10sWUIn4LTirD
2KEFsMii7Dmskz9pi1md9IdFAFRAhCjHoQ4uVODfaqU/GMq+jR1x0DrmmWXr00Esp6Lb9km0VFxb
QAmoN0EVhp0xg6h5i4ZRHJPD4Af9LktFtx7hhEnaaBa3BKCGNZoQ8GZ1RRmu/7CaYPKaCrxCFDpG
/MKa7m39fLyGRfjtpNkH2mP6BA0NJmgRy16nHWOOBBiXcuCfAgIjjdDbZ57/6Ig+XGvjPNyz/XVs
ZM0OHZgR5Ed6H9fEHbvtNP2jgRhtw4QDCRgwb113DGqC/juxnHQnm56RQHp1iH1eyyra09n7V/Xf
IjTR0FbjI1bFQdrD37yq6004zOuo1xwynzcfBqxJnIiBga3kPOEz3Z2Y++nSnGXm6WuWbu0Cyqkh
d7GI+lVkqDfej4tZdrs0t95IkYBQY8sXEGXX0RG7bhYJmnC0ez88EE1tIXsGLQLgzJbVe8+MHh1/
sGiMgfStwtvarnzoLEMYPuCZsEYE4Yeyabjm3Ss7/V76NE/0zvuBhs44iqlxlMfP5FVsRcg20jKv
zaKOgZzHkdTA/5A56QXLe7yEpW2vwhPAQALrFN1kX7jgMKujQ9TqosV6v8HftQTFgfthyLcArLDI
sZN7Xn73XHM/eqFaawmsQUkLGGW6OaeKG+PGzs0/ACcOjVvcC0QImRUdqHXCtTlN79Jte1Tcxy6J
37JSQKBwuaozNR05MW+U4GiY9bCBJ39LHvm9hglIY5yOOpINK9BOhuiZ12qvv+gCHClseJwvA8Ep
adD5UagEKpj2czR7b6a6dVtWqgo19nAWmKKmrMcZIRyOPE6Cx8Ux+bA7RKO0LNGpotnvw3Xaak8s
EwgMfG0V1HR6gyYgkmMe9iWJsYnArPZltQkblMeQlLZa03D2TIbviQYeol7WocxNroSPfAfhuAty
prWhiMkE4RpdpnUZrXp3qG5NHbzjuroh6c52keyKA8qfFJibn/S3PnRpn4bmqzZxX/Z4MudCkkET
OTdLr5jT5TwDDhbgTQPWkxX1LDwFQpLQcHZkpNZg4Udox8I5SF0dslSbpUY5Ry+6XrblffIO3E1U
kaMY/w3tIzKr1Q/MoWulxmEpM303EeGAKVItx9hztloESrGfKLlQShTQm7VTTkwrU3Ith2KjylXX
qmkFpBogpgGCrozbXUuI7SlHHwd6yrkQZm5fWnRIDE0CZ0nh9WZTfu5rFtpLqoXOmU8uJpL5qhcO
24dJcx/D8mdy9GuC20trxwFRXSqMg7OgzN0J2WGNCz2dmtQ82kylz2rA7Qk3ZTk66R771rCIB/ed
mSse036n14w0mvoa5zD/+vh7qPgIhywBBpL5H8yN2fp0tUPNd47QPwYiPtletU6w/RQ/TeSOy445
WRIQ6Yqf/mE0XM2O3r4acY+ejqj29ENDsEUB3H6WtqJmmeUXHmxKZYwHT/0ZWlCTJMD/GTLnBSfL
sDB9tPPKcoGXdaeyPKa2G67osvcHlz5SLVKk7j5Oc46FM97rpaUp5VZgHLVqxIfHjWEb8SPOAihf
tDhH04Cg2X6kc4w3fp3E68NnO0LOTpAJUVHgv7J1kYqnokvKwxBH/2rTvVMH7xSouuU0EYBg/8Wh
oh8NRjN9YBYA9YOdLTqWIBAviMCBxdmhvccLuzcy1CD4U5d9OB97dKYlwrb/BY13DgRFbj7dycJ6
qir51MEFotFGO3DVTzU2CtdCxjU89754pzG+p2ppZiULViF6Z3gANPK6MX2T0+sNxwafQWkW344s
/7pdydZGHZvNLWSHsaMsbCYeLYL8RqZkJAJ1ZZdDsV8L7ODVFZDRXzuFzV0G9bIy2ieGoBF7m7v2
pJsdwa6d4yxl3aubt8ysmmPY1EtwpwafVXydUrOG3yKSJRXrTkdcFeneS57Z2maC0oaaF9lH492T
2vnSvYVZZryEjiJQZZW1GQY6ob2iLulKtnY/sPYKhVI2ZvmpzZOLg0h0tJgs6IP8sIzG2ccWHJ2m
PlepdTJjMR4Mp3iEenbX2bIaw/8qQErRjvBG5Mf1ZaibamcU/riICYgEFx1/6+RJLow/IGQEvWQY
PUFWcSMEEjEOJVrRwg3oneBglcMxgVy/YbOhxWoVw4N7dzV4e7Q+0a1poJYmBKXsPO+boJp2WwTT
S6+zYiZlySi8cG0SndyzFkdfLdzzu0ryc6tPYlHw9/qD3e0ppjAX2e1bC4c8zXPAQL6/KcP6bBrp
P3Q08aImZxitiUdGVbeMsbNu3IHdN4N/Y2iWc1ZTCQqqgLc8UfLiJwcLFwZvwkDR0IarTMMZBUto
jr1qLqbtQQny2ex76x2U58MlnRl3kkHqAwLFMDX7DUm8yyrv5vNGTg4fwmR/DN6CquGPrcwtcr5V
wux6b3ak5VreVHLg5qwRWFhxW9R5nvynt2iaACZAoYrrNXqyg0jj6NQphPFp11xhDemzk3jTu3pz
cqRxBJ8K80gXr/2ctqRkcbT1YC/q6TA2DeyGCMloufVT2lyhbGk4LzKizxZDh/qthR6GnkqsMrc0
qQI47BsCvh1iGQ9o2ZM+scUUGWaIAdilCMN2pdMqXY90eSgLynAjgk3eDuY2fSIXSG615JPkWxfd
RdVsh9x6QGqcpc8zLskz35sgwRuYm2/DCnYP4iz2W9BQS8ajOm5CLpGO7Dil2/3RSD50DTdeaU0V
5TEjFBt97t7UzZWOpWDn13/zNms5s0KVdNqbpuqH4VnPuPOafRu5NJJzemvCR+BsRqepRHckJBl3
lYlN3Mn7R2kQo5yi2iC/TofTk2HqwaWBG9njdYStt+IexPtKapkeEqUxABuW0db1+nI3RhyNvY1v
pB3+iGPm2fEhM/uTrb7Dqd1lswoxJfUPSREfTjPt+wJ/LKKuT6NO5SqkiMZT6iDJkgOFX0x9Wjcv
6MhgsAbuqxl67TpR1hdcIOOQDSODhD7f5lNGKd1KuklquAoTCY7nf+HeOuqtB6s5MZJ13WIjrQhq
GlX6Aoy5XTi4cWmjoHHzon7ppe2ZHkC44bsrDy3Htp6aN9RG/9Di5UgrPdpBJIXVGr6lqJ7+GApX
F7U+cp8QQxJmGQbh+AS2lqSZprH09vRQt1j6dDJy1bMWjGtR4nUXo4H4s4GmUWt0yWhLrwoJOMIT
NgffoH+W43AI6/wL92izdlPriVn2PXOgIiMwjdfQqRbBhD5Vo2mc+027nnxmmIpp1cxDyFE1zaFU
CZnxvdOugZH3H23/1fiXuiWJqxnZw1KiQJciGKJVLhW7sSWTjZl3uMFR/XrGZ4CeDRPq+JBwvm1N
m1Zexe+RWIT9drhDg70OggGmlfj5BbnVcgyM86Qh/BJW8C5ZyoEfIpcQE1mveBmagFU/726gdnd6
pPoXJbEJO5pahlpwNbJAULbh1FKyIWFT+gul/G0JX3uDdA2ICIJ1vJqAVpKuPvXyJeTFjHrTbvqg
Vqsg5G01O8H9OlaIgFjuu1IJSn8T6G+KOTszIGXF+B5Xeo67YuC34mliNqVP5HfEb4nePzF5izdZ
JtfuYHNbQjxYk3GABU3wCiQewLkqPBlVbt/CVPc3+JjKDRpSGw+Ym24CKHyI9F3Sdrrxo7CD/OC6
gTdjjlFxcTN3RpSxLtw46vYM/lidwumZuPPh0YUiu8uMMG7abK2JlE/l9r31xvbA31Evg852loGb
RQcl02ajJoQHxHBwTbv9K0zWnDtoZPCXuHsFy+NtCgDakttM6Rc/oYg0N+7EBwxcK0A+/ogct7mN
dnPRrZyswDq/5LDQu6j4F/fyO80LuXfN6BlpY/MkqU+jmMCiFw9WQDVM2sFt7JVuSXmykyC/AjrR
T6px2Awqj6ZKITedE/aLJrK9belG5nLAMoHbEZv5AA9/aZP8VUicYhRy17zt/2iWhV5X66LbpNtw
wAgzCFq734UQHq4zLle3uvaJXQzNC1UVQU6nNHP7I1zu6VoSOLeE7s7o3puec3Ek7o6JDzZCRjjV
pitdKPRmrz/BucgWI7o66P85XRxpJH8wtBK4XPD5GPqAUc4S87DqUsgmWCsrQLlQPnV1FGyUQXio
MmmWZ+Ux16LsEdjNeAACgDrA8lG5BvNnKyA7D6JIH10RWuuuCdQpHjuXlL2Yzk1TkxWUmJeJs9vl
91Ha0Km2I6Tz9iS1beogKXLzOjxbLVHglWa6G0eF4bmr5tzg3lo2BICfR3ztB469xA4iDHny0P0x
wZ/8d4h2yqtOYZqM7xmf1BbXtLv+fVpPHNYwscmrjLzkef41G3PAQvlCv6duZDOtrMxu1+vPmmNV
K4613nVKWu/6+0iN2j1A9374/ZY7+doyGIwW5y5nL2CB4+d/P8pK9zK4jjfjJrRdF3cvpY9X4veL
GDxHrEypb/jr4uPv9+IENIUdR2Kt5TlJ75yqNlUny9s4aG+Bi0Jz4oCxmSy7P9PhGs4McKK81yqm
XKQ0gNmAC+AZT4ls35sZS2fV8OVcK6tP/mQbL9007homoR9OnMdbVbNn+dBgjkkDgVfPFfkHgfEI
tKy7mzxzRdDtMuj6sJnSZ6iN5sPPHLwszY9MCZwziOiECk1EM2c2cSjMAgphgoCiRXoarsoZXB5r
3bIKbeRuVjpYFOtOvrFQSyTr0KDVlgiPiF0sgowzPIsihb0usNgwpO3TZEUCdZFJVaC05A4RVnfl
uudi7C25lr3b3KuqUPduTM8mKSvs2cQ6p7kZPGnFyHCxLcdP7LHkrnsWpk8qhy3DynqOhx8HGgJZ
9zLCaEfioHF+m5/6cRmu63BOB2aA8pLZIaEQ9ElBcJVE6PIbcVdDcrG08++z39+KOqogXa/vo2AU
4rhk6A4mwNOgqc4VZJhkPVkKZVrKvsoaHKK2SZka+S73qq4SEKOGo/72/heGJPkziRF5ETrDuy1q
e1s1g9rHumNckStZyzKSBBkzzlkHqfPjMM38mh94//PA1Q3tARj1rmXupnY6A27b6B4mIqcp13hq
e56FCLa5SM0dtsqVxdnzs2FdDq3xwiiRY1Se+T8RSRW5Xo4rqyA920alu/IC3zti0SmfHad8cT1S
CcewIod6bMkwslmn7bpMPyyYM1H1YXamACaU82bPQgsGn+dkJpj+PiKkQ5sLwgiBttGfW636JnLB
3jbBqDD+9GZynnzKjARRSc3QvxI7Ju17OfkWeg8JdZ087EPbeprag59rToMV9itQqfbJylRBxGGG
Daavsh+jOTbK8c5UbKDvdZVbxE4EzbVyBZnXyqXUnp92QpsO80BJGVq/DZ2o3JhlOb6PVfDjdSCk
nIjWrOmqTxUl2U/iio921jwNoZcXVw7s0SHsNKACJSqptH6twVDcmw4pNSnd1Hy16q5mr0w4koAY
BE4pMDNW7KFmsrmyippeKqp6bec7YfdMFZgdrYFMU98Nh7tpPDOQFqeCD3klIhF+dx5rnG/GH5Pu
EcobqHHZFriVXWmVwJNag6Dyjndu6Ntwi0giJjIuSpwVaOryg5GHxbQqFBvqR3HpzVZsCBj9zyO8
1MbWTVhrLMHHH5lF81GV+h7hjP1HmeWdcjiQZfLc+kZ4Uuhslz2tnk+rV4/WAkmRR6Z2CYMoWArH
F68IVzScZjzStPA/3/v9qavksHdJkiDDO/x0o8D+o+Vq15St9UGpzSDGaLetJwuW5VSl67LW9R0I
v/h9ztjIK338dHMmv2iIj3Y1Bs9hVXUonnmZgfk6Gjr0a1ea/Gnue9eBJJ4fYIjprjq903w2ZLWy
S8Bj1OuwpqPcD9VGwOh50lP6lahfT4nJP2vFhXWl2QFeiXJyafLTrSW6+sZhxF/wmWlbcumdDZoO
umtD1txiExjc7w9G0ZknZXFKnRcrJ9TuNaGHp99nyH06EojDy/ztzByIesJImmoVNEJoolTVkbmb
TLu8jKYW30e4U6dENdLexnm7+V0aK2Zrl/+7SL7XcZie7Y7St9T18mpWyJDyoRkAB0c1pRa9gKxP
1TaQuCOOWp3T8aEEI+jpzwAcdQGMR3/uSg+LnM0yFOvtPwQWSFvzNgGDpxtvwNoOmg8UsUnIKfJG
ZOKE5l6bPmQqM9O7Bwjajt3D+dI1hSTKralxA2B2fY+y3WiyYPf7PSbn06oSrv4g0Ps/v1IwKDp1
GZyUsh8JUQj8+tS4PZ12bNp6wh6GKShGZMxm+FGMubrPQMelmZLkDtKtuRs+hUPTjRWC5DkpQZjZ
qi06ZIVJ9VFGJlIWQhK4mOdO9peb6dwOpuD8Xs0R8opgdIlG7u5HpNImDPG/I+9nCO15708PZgPC
cWVWUm1R0hxcJ/2Jh87+Y2EwqePZ/VFqLWcAUtMR0vk7Yfks01WTwqP9n0cFRt//93v/+9P/fTQz
PyjZSFZIffHZImRwGz/6w8ZDY6NT3d0ehnEXipyyxmFgYKcZOL0uvv/u7+RK4Henc7Cb5rU4I5g7
cJKeUHPrAZSNdyyox3fDJpl+Us5w8CpODEXM0YxTd30z0sI6hqJ7BoxX3wiLaG6cSUeOojErvQAI
GqWcqdoZvaywV68RohrguD1apyaGt9Az9YPLCNKMdP170vX/fiD/58H8o65WH7Ik0Yet+V4y+jx3
MmBITqOROX/AATqzLCJZ/OJUT5Z19KWOcFt2218Iuukzl0v7/A/nvW3jd8YjLZV9m591lV0yg5iI
g6dv3mzJZA/OaMxIEgGAAjoKhdvvU5MlEc+LgT45L8AXrinH8+VvRRH0rD9Kl/bh91bt43S8EpdB
byHgnwUYbR+MPunflHWO22h853yCeDWinequMHHH536uztp4jjCYXGohHb1Hi90vzFCPmOJUhTIm
UNS+D6y+Jz9q8nXkAukKs5zuiI54xIm15zYK5x4L0DMOS2vTae1jI88FGCDGajvIisaj9E1/ftLX
ZMsIf7D2iYzCc+6YwXlyk/7YC3ZHTtIVU8lHM3DyzoaPonoUESFDjKlcusX/n0cm82yJzOSCJCcl
Hh3LhcPU4cMR3X6wrI6egSf31UQbpqzKU1COaqF+8fRW8H+fpkiI5ykQAkHRqDXFvv0V3ZBhhN9m
4OZrBfjskDLiqqJhWilvdM40xJ0jRMZV3TJzynPmdLIhDaQKSCPuyU0kjoNAo50dlZ+0uRDN9HKH
PgwRfdOs2OHCbe8h2p5CWqpd1fWvSIdZBTsXjgMHcLNmeoE3ghsH0+XQBQ8L8aFp9H/UaJ/RdV9V
km19m6wCNRLABe0058iXyR3ptJvWCj7Jjsbt2mzrqvnWNJeAqAipUp4Xf2lIup72hcWw3ZkabrGY
C3gdT/g4KUlow/jkagkgf/FU0JuLVo0e3QuBIc6K/hUM80XeO4cJt3YCNWRrkoOewEGlpC03WoXG
qw728GjUWtQYRiYSvCoPtVkGKz2RsQ0xadXNUrCJ8YGNNxaDEcZmmx4o2lCHqTWkUeoWpEfY4mBr
DxegKh/aPOl3XDfapcAnFraPN6/vsg9lzf9voJkLzQFwUZsShF6ArouqrViTYEGT3IuOziAPdeJB
TNWQWuPd3pSB+6K3IDaETttUpwMAqqf+sjLZbiVIPvTCPkOe3j+Tdvnepx8xyexZOOZoYzjTdFGj
lnVEa8L1m3fAKvammP/ETJpwMzXgIh46DCPPN0kneXGRDgkrZHqnR/TVhWG+RgmsMx8KBqV/Wm1o
Qwbz7LqoRLHS1KYyfHKOMrLwWs3+Lqce+2nZyjUH92WfERGuRdM3t8CucL8tNNPLNmqKI26yW1rP
/y/DYHhrJfhwXilqxUanKJbTVy+Gfl902QVqTAlF0Qh3TW/firrQdoXEtjPBZkV0z0Ajkfat7LrP
JPS0VTXSR9Kimss5ARRkdZ8m5wUtaEPsxBjXDDBJqRD+ijlOuql7hjjKjv4QMF+snBpSTYPHKar4
TZ24q9Dxhi0ZR3FOA2Ls6Ij6bb8SYUMr0rD6hcqZceDTCslHLgMLhSZ/Uux6P8Wk3g2SMGvchuyM
4bYcH01jeGsmuoCAVf3emPmL8i1aMBPystEut+g+1yQ0NTtREbtaBtW9yMxmS6bdKhdEczvl34m7
cak3TbK384xjdz5eHGN28Bn9UywwkxA1BQOm2XBQ7bl8jfjIVXMWJB32Ki/WdcQZ0fKFArxTX9Lc
PnLgxutlSP0wPurec+5G1HFx2029V9QhTtA7t9IFFlQmpJz4bnStbXfaZQGe57xNqUwy7C0ZqVS7
ziXeFdwc7pVz1CFyG5GwZJn/r52rFaeut7UwEAEGefJZJ9Ww8vsekU4WnIOwxfzACp2NVDzPTlL8
zegGP7lIN7w6iU+OdYk8w9jkYSXXOXLFJ9t1WKgbOL9DS/M7b7+wTMRbJ7W+ckTz+06BadLAOEAE
zZaO0T17A0ugJr1x7zD2qgsbBN4U13tSSC/S5rA2lj6ML2aM2hRYB8iE4ka0+TaJuCh77ClNK8/0
UAgvsXXjhvoO+xTXSFbn5xxp/a01M+eMyWFDg+CtIUiMZTUlbSHxbknmHHNaR8jU0ZXCBXSZmSBX
yYKq2OfUQtj+PEFdPqpnIZpoSQBm9Amk7oZmDnAMUpF2HifjM7u5RZ1/SnCH6OH/AEJR998vGfpv
W9eG6++zviXp0gZJsP+tr6NOEG7TtN9+C9OOMAa4vjW1KJW1ddFti0VHWCznKg4fxhT/s4H7/AlN
gmfz2P60suhDFdoR+pzxYHkGzKzN5rh50xROfzCtghy9xgtPjGmLcwsJe1UzQ36wa5AoGWc/omuX
djzWvG73ZJG58JbWzU+L6eclMxFAprFxgZFF3kTkp1f69nEoPsHWZT+EhX7EnFRe/nMKE+Nrn1sd
EjtiVXep1swntRD/mOPn5GzoTruPUxyjfhp0298jhCA8bU3ryFz+NntIQ4aP2KFP1GyqPruLHxNV
5uzk+BJaZ+xipBkrYfTNEk68dfztqOAKzOtFI/iXsDxpjF3lAh1+jkJcKeQVvvgpAvxFahqyt165
ULZcNd5MduxN1JTlCQ3cujTAeUCrqE+jqJrT76PfL3bO6w9xToG2sfeG2Q4P7lEYTkYVrO1MI1Ur
GZho9T6dmEAxYLRGFn5nqnmOdnXhRbmxKZHBEijimM+mpJGM5whDvz9denTJmzzDoM7h3M0dWkdk
aSmwW3NnCTY2w/G3ATbCVcnafApzNEwpnouFy3q6+33KqMx8oq4c5qgUOEK/FWFUH9DQ2P1K9vqL
2Qi1qy27wm5AcGVYFmc2CE5Bvw9jfyzOui2/fNOs8UZlnCI4Hi3CIJSneP4i/CDmDZpNN6AV9nQY
xuPvl8gbEIn+7/PfR75ORxsTG+yDoDpbSeVffr+4uvjPI6vszpoY5eH3+43rsUf+vur/IupMtiNF
siD6RZzDDL6NeZQiFFIopA0nNSSjA84MX9+X7EVt+lRlZWeVpAB/bs/s2mCZL55t0Zqliwb9jZAX
R/nAanL+HxwUEiD7PMEig0BtCNPHMLjiNrM8967rpRugn8nnjCtEWyRJVTn1RUrnboRl8pZAdYLW
M1S7Xkbxq2c03+aAZMTawFzl+IyYAGx9R2zcfPv3t4MEpc7jdRs504g66FR5FK5zw2an9skQJUuu
D+lO1URUI8OhsTWail3TkO6NzTS/QOvraSsaxaFT1tZUxfAoGokf03K6g/B97WInNKMZfVkjUxPy
D0YMcY5tf5VaDtIyrMoXB2GOOlMKXsnGAPt1j1rP6vHfX+XFaO3GMXSPeFWsnYYYvey8CkLUrD+l
Yx6d//0V/+cZ4bhUvYVRyTILog4TWzrss+qYWg2UH6ydCv+Dh+VpViH9OEj31WS9unwea9NJjuw8
S5xJMnIPZD620syyVc048l5p9g8rCuO38h55UVZ4HHPtSas1766lPeJNwfrARCX/933972//XYid
VHLihBM/srbdwYcwPnzr5NZyeozIX3sHeOja0yadiFp1T1EiXyqKGRaFW6ndKPzfzBws7HuZtf3X
ZOgCsX4PGYtjPVm1WLI2/4mn9PJuMYyJJ8dlSlKJoY7hEPz1XdleItqaLrBxfv9dlG34EKva7Vmm
WbaBUVXvoLsJ9iYiH05+7HFxjIW2Fh3wPMwhVqj8WVqXr4nEIFlqzoB4Z8lXD1Tcyo7JfPSh9mz1
bPLMcJTfilsu+2bnQypRwyS0IQAUROLpi9TICvHDS0ohgK9T5/ZPRpzfj10PE4b0Kcf9bjTLaocI
IXfkeeKbMc+F/67NXh9vxFQEH3482itf8BBX0zUY7GkpUqkeYxr/GaRh/XqKvHHUcmp5tpi5R9Xb
4IeHqg9wzREhXZPX6V5jmxarlHNwYc5/q2kaP4BAMuRoI1vF5qNA5T0x47IbLrzgc5qD7bNuaBht
syzbOHn+73eAlAo+B36HZdC58P8H3jCjbgkJ5F2AuXzOkNDuwEW8ru3uU2+bF38MrlxYiC14HR6H
DIEr7/djRgQlnu+j0nf4ATnQSv//epp4IX2AmzRWJhgg1u+zh9xN6mdGvfoZNdxhtpqvtvXIfRsn
L+/2scWeKcfJXydyxLBQQuGe+gLBzKNZfssrPVw1ZR6cjIF2KMHEd0u0IVzWwEA+x9w5BY7Nxz4c
cXvC2+LtkQpIvPOnn8iy+eZpHR7csV3++2ecC9h8kyY4pOHMDFCFeXTdNMdRJF9RcHPwQ5X8Bo67
BCtD2BIG9mKmGrw0gpR7bpnPE0nMlVkFcL8AaRAiBcxVV5GDEbrvtoE5EKgvWof1Is7XgZDQevDa
TxM+1q6PSD3UevjXaWtUP/4IMY72DmCJU4VsJHInXrg0wu7SWh0Cbc7bZd330Fm3cSy9XUaKvqO3
1Eu1q9ONcE91SWBAvkQNbrm0Ryizp25PUNzeGyM4GJfPwaKzb5Gedpup4B3movSu1ZxqGOqarFsN
GkrREpePNFb0GnSVADnYScsVoWZQwWb8PEhuDVHmvbOUrkn742THz58vvNdBaGSqa3lKqj6hWo3u
MNsE5ETLt5uTdOW5WNtaEW51XSdDA3hyIcdgH3LGLfvJ4y5KFKWP4nhRSbSucO52w7pMysu4m75Z
kWWKNvZk6ueQYTebdH+NsP5Z2zMel+/CQvdnMBnrICeMfDoVvWlnetdqIp+Lk3M3pFCXprR7EgCE
n3ojulZ84vZ2azvgBT0+bJ7x0HtC+ric5MrSMReLkgtrr5nTypf6WddMlv1uOW24rpXYJKcV2691
YHgvIefZD+aizF8TXSpCXDbOS+Ga7pZMVbtWeVuvfGA4UYLDlQoRUD2eBe85JE89Vy8AWGMjpZI1
lHCw60qjJy2vnmnQw3zvU6VlwZknHQTxYbS5c1Zz3SgOM0SeEgNRExlHwwpeAaSdsek3e9nepcLo
VAH8irMTYmFxMvT8PBTOCCVTHarAateRpG4YXxV6h57uyMN/aY46BjHGOGDDYGKH387i0qB7+iYY
2IFmLKqy0vgOrXBDq8FzP436Nofkn/IZWFWND7U9sncyxV1idFfBPZH8FPEne87COrqxLWAWbERy
CRWf7oTfjg3+LNjbzNiA+2BFSKCaTh7ZKIO1Ns9iqK81PobzSFenAyImjoiolD4dFUH+abeFh1Ch
76BBrXV7UATLRwuts9ia5uStTTp6F9nZErgONI2ITNj4s8mVXw20oNmqIdhBVXrt1Yh67bT5iomz
XBQAnrhKBpTHUmk6RPlWtgCXII/VKDkRrwrjN8/j9yFUDYYywAORs4tjMFkAJbqlFx3kqEF5M6lj
xeQLeEuFX8KQy0zq2al2C7ziTfbUd65agNZgCG/VFSPbbC8fnS1JOGrua5rKW+FZu6hIto4szY2f
sdTvJ595BFj8pp05YcNbreiFqOhUR19qxk1kLzy+j+thAjaUTzqcdIzOGSluHfBlxn51UeLn8dK3
IaKFdDJ7HdS+jmSvR/TUzFzt0OmfVFyQAKepwzO1vaFPn3Ptglu6Pt9c7iE05QQrfdRx0HW6e2a6
ujlG3O+8qk7OnqEw9oOZNO0OOaXjvlFQxUKwJIKo0OTgZfXvhjJqfpp5Ary4Qgtp2OsG1t7zvAsx
geCcYZU+Y5p94H4qtjqOhN7lqAFFTjahT/ZEKX+zKjj7wwglyvbPfeE9oNl9Nn509IMRAEK28kvn
u/XwouBHOrkTBABSLsOWoTAEBSc088EUNW4tXDw8J7fQCl56wJ67sgJ/Z4Z0FRTeC3jDzyYi7S3K
4r3K/a3nQNv2Kfcz3ZJWD+dvOkkwXNLbKlytiEjFtc9HF8MYGLGy3uRkeXZ5VFsns/fhMt3Zo1tU
sHS/uAdSvPU+xuapXkdB/FrY4gskAdDceN0i3SwaiqLXLBEQmygHRrVlJ8SRZnrZu5XGvyGu2cgW
fOUxb+gCF5TybXdldAb8Qv8hGTxjdcrmz6bTyC+OUahO0BM6sy02aS4wxzCdLeSxLIbXygrSja7c
B0uJTdSRdTR4uOMiqVcOsw57xdBeZFN46WO14gr7jEh5UK13DgyfuGkOuCTO+UH4x9TeMIq8ZVj7
N5XT0kXyj0jWpuz2y2OZeXDPqs7d2MGSQu5f3yc33uoKpVy3bq367hNI233NnQO75J7GzOqFLhGy
AlaSMEuZyVP4Jck474rafYETv5j0Il0y6nAo8eM2bbQ6Ey/Isvb1U42TJ2ONCCkcQhb/J9A5xZJn
2fMATLWTDVOFloEO4PGyx+1eTBl9nTj5FiP8u2NSVezpwmgzibblqtxdMMey2TbZ4bT0AptERFcQ
nJ+qYYbt+tUAk7DETtABaWngZqGVxPw7ijTFgESXMRMk3+hupQnjB+iNhf6DxdH4bqnaIkFUwZyP
akCjHibUOQapN+BEdMpS2MBGBDyozi1qhA5g4XXv9ctQ6u9WNOD9nvFolbHvUuOQzJmZzMq3fNR5
/kri8jSjRNs8tm6yDDDfC9ILBnZi9FvgVvBfGla2PfUOW5rDcJuXkqub9ROL6NVpVMVSs1kN3A2k
R+wDAyVxxxw0bMVQNFX2QZrp11CL4Clog70p0pqmCfXWUCL0PGbt1cloSjbQUScNNaA1eOFGtVcu
2ehuJxt8WBdXMMBoAs5d72ZXEN0CirJ37dggZgOJNE0RXjj75zMmB2IO+pHrSocSX2PldPJVYKJK
G8pZu73t7Vi2k9zo0GaVpd41o5xejFEBFwV4uhgmm9+bjJckSpMtdcTRU+T42YIdN0ibuvlNyOdi
SpyKN5U9sl5zTwgUttyrBELqMBFnrqqKoJg9HvTWB184VvoKsaeGM8kH12lHAuINfQ1JdCpM7uCE
MDTOuaWsGZlImmSmFaPBYhlL03pvtPbRZw5cd+Z4bhTR6ULgkSfyv8dSplZa7RCXcJPNfOihuWMg
JpewMqbhp7eQowInoLLL9JfFOJJ9Th9JDR4u942PsNO//OiDjyYhcBeGkKnmigF/ktucTIwpnIsV
um8TcGOsjW20q3QDg2bkHi2VvhLLYxKZLDTyqgGajTenT13mcvEdTcA/xwq7VZo/8W77xCWJ2Uv8
hHATA5mj+SKML2zHCxYll0JikBpsJg+eXNGtp8a42yXD1lT70O54rRgsZiwfAn+cIAUR8F+Cgzcl
Org+NO4Fp8FbTcAt6hKYUTGc7S5JX+KeOC8LxZy1jO+TB0rGOl85+MIzrESa9poUhsT1g9/Gb7S3
EW/c0o96mmwBaZjNIvQ92lRd5tDBWbL/J5w5NMUiaPNND9gJJRl32EBDHj/HcilouloZntaT16yL
pWVU5lMUDXcvZDniVGBUsMWTWQlxgxkeKWI3vfa1lh50Mco1EclpkYXDBzRVnS1nsioUsjMmMX3T
qvjVsuuvINPnS3b9rNfhn2x8ciosTlP3p/EAvBmsdJYBLyqGKUg7OcZpGpcMND5syc4CPhsIdU97
Lck9942LIS48BxX2x3ayCFkz7REtab79jjyPqnwK2ox+6VWvqcyuWVA8uEBw9yA+4kr37IwRd2AS
UJpJBlDBO6o4zdLQ4WHkB7cSaXfTMImkY+Hy6RbxtgNnxUvOAfWYuLdq0F7T2uPn2hNgrgdTrnqD
3DCWoLTCa+XpGq8d23cXrQnUl64VQ8OYTMARIqVc3hN/AqlVhHJfz299K93EuaeBiiC80uNGYmm5
oM6FaENn7L39UKlbFMjyNXH054GPmy+yM2VzS2B3XKCZSRLWvpncNWNNlEwxc2on8gjbwTPOeWp9
q0gSW4kRg3MzeDPt5yzocuLJRbiqdO1mieHg6yYvZds6D07yRq5ph+Vh32viNWEbvqjy7JN6EtLb
HYk2A1EhsjYaTviFt/egLdP908wuxu6pSF1s0oV99Ax/mSDbk2uu6FvCb16Gezh0Ajyf2sNSfSKR
VwOEyG4tJsul8N2jsk0+YTjyGE+aTVio/WB/uHxXhZwpJ1H2GeA4XBgxcCjhUySLHRvOZQ1M1Kwg
jE84+1tXIy0L4ggKkeh+67H9puDp32escUvWn2+O8UwzCL/JhLbUNBZVGQyhUuMHx9m4QPUGWaqP
a9/QXi304dVQYF6ISXm5/Xh0gQz6QcyOht2H1c+f2HhnNID9s9bkoT6ZEeDJrlPjPpyCne2X3w5z
U2eLOUJPfL/x1A2uMwZQceVMHLY9cTy/9759w7hZAUHtVK9vrZ9EmArGKwGek2NZf6Kw2AaKe6ur
1Z8Yl9e6X/3YYw9ix6nLbWH/NUkSmXHr7Gn7vVu6/8FbGH+hWFE+tKxZnYZKXUyVtF9cjyNCItBV
cFdGKUUOATosN8BdBbkyTLnR+u2l09jZQxbM+TLtixmTDjaa8bnS2dPEzXgpIrFiYuTjbue/IwCr
daAozAl0PDGJzgk6oSRy2RvS7HNs+nvN5WfBqs5ZorLzscCOprc4ZFrWkuO7nbLq1Cvx7ozeHyAV
fz0PsAd/XjVke62Kf2CFuIsOtzItcu+EXOmF059d3RmW4BCNjIxqTlejBwqfzOCrSgQFvY5YZ9V7
iq9+RS/AnyQGTUk3xd4OzW/cs4AkxEmMjVzS/DdhA2Hpxy1k6MtHg86EQuG/+t3d9jp6nrr61LAm
0ALEMaGxAE8sJgmrLMgIuJg1KgFKq+OOSuyBlSTkiDbecSgbXMxZ3gidGrSC7FZX3xyXfCPe3GK2
JG2mkAQfL4YVFEkmT4Fd2DO2GGTyJ6/23uPy0NvGtRh0i4xCfWSivoCHI1If+oB8XLoRBbxHn0HX
D5kMKaBjOW2T46mZWYo/wtf27sCey4BytnVicoMOHLlN64abKBx/agSMyeZhKngF4Z475WRZy5KU
eShuma5dZT1cWq8x1lZIDUZb42xxaus3bJJTFXaXFB6i5qTHRAa/tjpQd6jQsPOfNmJKB05VIFRw
w/upQxokix4OTR0c+qSvVkRMVyDLCaLrTgqZH3mbCXgrvAHnhZadJbG6+Ux123znkmKfJuaEDmpD
YMbHObib9pyKo8aKlzjmZx7W99HOnyPXOadV9pUSLYhmdxc7ypCXmD7UhCznYG2P3RfkAgERpoRK
BPRn9ZwDdgT1nLAGpuBx6ZtGtrTsH2rdbe7MtVjUzULWbGFdWlkKjeOdweDsZuqjumqjzeaWkxWf
qdpChn0pTeSd0cwV2swTC2Y6gJq6XwNevvUeSB0Z/aV7VBIjhHFjGgt/YKILSQlMEwtQ3C0EWaXC
0Qg8JLkDwiQSziZj0YbJhw7avJVYaqnXglCZPJfobovOyr+at95cexETx9TSMKAH6c7uB86RgGe8
rBBnq+hGeeWwwHxzz0R18tP2TZeiwJvi/aHU/QEJhOtbbHxnJUArs3Av+cALvqOu0I0fmMExVyaE
Ukaju/HgX7O8fquoNCFgy61kbs4bW8IIbkf3gJvNIXMNY1n5MWgaRNmkAHtEf47JUI1pCHZYQucJ
yaU/bctyNmgvbl2QBwJuzZS8yWFUoaviondpuy2gJvpgtrb6oO6JF88teITXCavvq1wCR8mbzegb
V7tjFBz6fI+QCrjGzv3F5O/hW32CttcmycpJq2mryNKv0jdXReMFKydl/e+Yp4lxk8sS6BAvB+WU
k8eKFNZ+P+FFNsRynYXvbdOdyKLcXGt2GQTO56wU+kjbC7zHOFBF0y3sDf7eJP/WDe0l6DQYNWEv
YLisUup7gPD3BPWxDtRdeRBZ9imhghCQJew8skXMgWQftOLUV42Bf3+8jCp/6JBe17U+rWePLfU0
K/S2Y+g63zJTq9YKrn7NMVW3Q4f2BQ9jgjXZjVQ64bbFy1f+VRhw+g7eRyyMaONqKZyK8uFIC5eG
xRVcUk3aeMWu1pJ9avrvNjsgB8U2adPntGnvyRi+pIZ+ngi4zIdlV1WPFncnJWGXQfFm9RK5jVCx
VOBeDDI3R+FpCsrVWU+513BubULb7ZYDzRrV9Bf1AQ2Yind6MFFqG1ptZeu0a9KWb3K2CyqjYmef
F295ZV8bnYdr5NDl7Sw3MWlYtqn7YMKlXNjPdeMmaOek8X3YKyN3Fhif76NgalAVpWyhFnVrdPQD
pniTZMj4pzW+0IQUTzNQpdgMtlOcPWgukCik/rmgD6PGiHQq2+SzZPRzM/fs0Vu3NvuE4VizwIFX
PW/1pDuELgjzIli5fmMdjDTfwVWolwmhdPoM4SbBYspdDexT/MC39ehLd+uP+r4yve/EDfZJp658
P0745p5l6U3LGOQaAdd3M85nXzwTVEL+KRjFatSaE7IQXQrteIxtR0BIsSjp83/7keqL0oXH0RyH
jmOdke+tleZ3aeO1KANc/KGNy5bNYqi96hYPSsUDWhj8U6rKXlGe/VHY+G4cnwkohF+vQwwIceCS
PeB9D4pnrLpbALMG9vvZYlAScas/aS4fe0xvhA7YhoODyld5xb8/iqdbGnXY3p0Dn4Uf/O7ED8iV
woJAFuT8y42x503+0qd4nOOBpfoYCPi7FcCzftanJ/eOv4nNlNnyfsSb0hnaBe8Lkl/gPc1fxzBQ
Lgu8sZVQIsqJU5aQjwW8higWLX8psDRypxjh5+ciRIaLvM8wiP9qY2KvLU6gPCvBaXWy4aNHd1XJ
RNAXMekuXk42txXNBZLr0D5Au1IY54ytpLBJZZyWHuVO0EdC+NKpes1SataZob7jqTm3BQtv7lUL
yOhQY8kKTOEIa57pIrAFqgmfDNbieHjTXVT9taO+4x00Q5XEVK0Lf+AbtyKYC7bZIkg0CiYRqDkg
MIhIN758noyGogCbiJpBPoPguLIoD6jw5g3ymSF3zgNTuWRde96GCEriUNuggoXO2FXm7TdzykTh
nEVxOF6SalsmzkMrx6Mv600RUv+jsy1FGk8oTc/sEBaxjFlVieoylSdVdt/Uc2zUbPfwc9VtBf2S
yZTuSmLCEOIwvHCuOJH+QJY4OaW6CdvZw9BDyaRKCof1HPFdu6UByKJXcAND+0PFI1VX+kUkFj8z
g+socJm2yd+CNOBRQ7RduMVBuNGzMrU/jSIjDrXLVN5b9pMpWOPSwlcDlHxHEKlY+VlO4lL1735+
7/z2MZqGt/UH89pGjtwQgkmJLb5pCbgD37rWCZW1WBvp0iNe3hvv4VzImtntUS9KWPp4kK1sCFki
qRfZ+FSxxS928chF8SdunHiTaNmJRmCwVhhgl1abc/NH5kag8b/JCy7NRFOLStN/KU7gGzvq9wHv
XQA9cplr9Rua/2efRC+U49AnV1zCkdpUunppKuO80mNKW6Xx+e9rlvpr0XVnrukkjgbkJe3Jm1Cf
3Zn5Y7nZz8Rn+SDo4cZR5Vwz4uNjgKAihXTQ9ZtPUUT5Gk6GpHTugsP5TvKHfCfW/LrrjgpoP9Hg
fEfOHpCEUC+uaJckeKjl4ng0a/A0jEYRDQagn+JHXpEi7vnMcQy2/Jmp43INVyRMq+5UiegdZsIj
b6Bzxcr7O8JkYmEqHONc00DWaSnV8r556uDsInthfcx3Uku/9InltyV3pob8lzop5jiyyAvCuG+q
jZ5ZT1LdxgvB+C1l8VnJ6ifUQbp5XB0l0ifkhzP29mrR1u5vn2NhKSomn6kBPO+Ozzj3KMDOcFzj
NNMlQK6h715QaYjVwDoc03YDxOIlhUaXknxnwL+Szew3Djgkk0SIgcvCvugJeRiYhfkOaZkMkc4i
cMzuY3Z1Xe1hmgMSjm2cQbsM6NZs49lRoJo80ZmypE62XYVZ9CKUf+JSDpYyMM5UJd9sX99QMLCC
wKDtZgtpSmxklTRobKGfXghO+8yG07wi2fTBsPT8YaHwAqx0s3vU/LofNF9oUceeHMI+8LQ36ev7
+cGVzlth4NOmKYvrHHOOS0Gw4FlfUAuPD73T7h09xgvfY3Xl1cWVmvcfmADrwoaHZRdgxbnwzJ3Q
ZVY843n5dvL2kOtwbKoS8TlNwo0bpiu/0yAP91gDu/AOFefVy8Kf0gAwGE7z4F0w7IvuNqqJq0ny
kg+YLfEhLUJ92HPMeYuCb67gPWR05oPw0ymXJy+nkUPPoqUrBY+N729xuZnbkaRq7TBMFeN55uct
HIv7pbDia1BCn2C0DFR+C1A3GVODDfCUcxY6WxPSV+03F4hVdyOLf3RihpM5fefUJC0tp35jP3bX
bOPOjurYOfTdN1wNBBlfpo+Vx5THUOzfTDv/GSwy0j7Lm2Eu80ji9qYxEI62d68yXklmX4Hb7ex0
O7E0RhfbddjOtjSU6JuQMgmUvqXWT90nFNoFWelVXhv2WuDJpTZxvNRO+dX4d3hXHw6uMmBKCHRa
Vh8iXob0cV+7cSv0dHYscihZGBewfFNiMtX7uAsImsYHA9ljFbng+qlTWJcNvzw6j6wonulc5Rfd
qyyjt2jkht279X4uIBY4T10a7gWd7WT/0s5aa8gEHP4cFsOEHiYlbQbQ5t0V7+nn1NPWukGJgR8i
W9J7fRxABpXFNy1VVeLc8ZhtrCaqQI9HR6dpbwEZRj8dnuoEXGIrplNeas/21vIp6ZPZqKEV0dNa
d7gUM/XH15o71UH6MzyDY1p6zpMXdEg+0rpnP6wN+ZrVE68iyskN816H6jmZQJF6F0JdWHS9Yq+6
CBQ4xVDkZIBUaf2KElZcfBQDuqXcW0WzdzGKBuPFEtSrhA4/6byDgOSwrvVb1jew3cu5fnoah3QF
hAKBHqR7z6zLJyaecOMQKeuS4i0WvUu8uthpLfzikre4TsyH2C4mua7O3g0AeulAT86Qcp5mzkgz
FlnnTg0bcBez+6K7Ndw0to0xZruUFypHBPTsRFxNBt5NKiknat8Vs2Y1sQmWrbuxUk1bjrI549qk
LJrtDsf2TXpwajwHG9bU7udWZ1Agu3xgqkpj98Uz0O0K99VNeacp3mlEROY2vuwRxnNZo0+Wlyl4
hfsWu7R54lJzsryy2s/7AQ1C4qqwUPnIWDAAZFw1yixYTgkdVl1Iz0RpolZJ9jykMbuRRx+SMeTC
4TxoyYPdt7frivRWl4Wx6vyKW/w6cKcIK/cnyR4EugEjUUtxCzB9OjGzeqvBitHt8hDKLZY4rO36
36o7qyn/VL0sN0lfAM6xDCrDUi5Qpg9Io1cDSZz+DBcF5idZfhaldD6wkqkMfrckOdH16dnypvrJ
5ttSVVj8RUcjTon42FrlRpZzt4r+24YwNMhKPHaVpXjwXJ5sL3pKuvCnx+ZzbvX60H2HDbDX1FiT
0KWJxZm+wyFstkjzjxDJLgrlR5eR2PIK/Ji1Mo9UBqoN6OibLqUJzCH/zXqhZr9ovKq4Eo0VBbqY
/Nti7l8uvz0z4lbKfxGa3q7o2QkCI4IPxOKUy3mcqB+9crJ9XL8bLcNrBChpxeR/6ExgZYw4Ighh
NGgHEFVvo0rqbep8uBpDElImZgizAZ6s/Y6C8AfTdrJECHacaJVP07OAgsq1GyZj19yaOCd/T0n8
mgNk1QJXY5/zI+h3WTAQ4p8lpTgWzsHPZ0eueXfwSPGBQu2qi++2bkG0uEzjc8u2X1onqJOQ+53p
hvX/Tq38r2lZ2z7z7rjl75x788/MobgWqwUrGkEUsmfA6EK4v/ketlv0FJS8MWFsGInBzA7ppyr8
P/ob5KLPnmop7HrsDIIUd2xGGSkJpYXAabRIr047sbj15F+cZe2CWCBv+uCnCJSxClJKiaLwJ4nR
i6E2UOWXgd+am6r6puKIzuTBiv6aaYfhUYOlabM/C0vTWEqYzQUOx8oq1VLPCxJyOPV9D3MODvqk
8cUutJBH2xwbI3DEHlpl9tWGFpHpiIdL2snNquqfVDN2Hp5nWNYtC1T3aqW44UB+GINTsHbfs9zm
ceTxWWR18obnaWxRWgVFXxzQyROmXbZTkouIkQYW3o52FdTiXQ71bWgqDkMb0VckzUtuEUtG36lX
adlgwhLqFb3ryZSKr4VOi7D/nSWBfAZwJtw3fZK/TsxkImkuWmY1hEdF61qf0x2D/L/snemVO4G9
+Ive+TIRuFg0w4CY5WJpd6t1WgP4GYFJFJOJAYb+8qTpL/iigaAzjDQBuEEV/lWpOLI6PNZ8lbAN
sksaqivy5DynTCGX9CqbXqMjUH6YeZNz7Xwld1NBD53YVE2BS2RE2UsIi/EwAeFwznlgwhAjK9K0
GzrWNMIS1W+cvIcjuRuIQyscDnfq1cnXY1rwp9tEKBIz16ureInSaAieawaJP8Y6ucM8hAqUjKgo
RbW3OmZBVogx4lz8Q4HKptLQd3ywDSAXcbI0KxvQOWb0PEaNMhg4lyURJYYxXHV5rWj/lNecxszY
Z4VnlDD3JznoawG53szrBw/RLo2NkRmUnjZLv7czzq3O/7o9+rhypyd7OpvdhByhKMGIkllVJ551
MPIvPSewEbPtb4bud7ajL8mlr+lbDXhZF1SNTpgJWw9ZVtOGB/Jktqih/K20pmTzCOGbAdMFYF9T
uRgi+vQdMzGaN9f/EnynRs2J7ZbOWjPp+hnRh9GIKVCS4CWi6acyxL9V/yICa24hoZmKXZ8y+IOE
xpXd2IaiFcvcKg9R/VLWumQx4V5LmlYiKqdo2WRnz8lMpXhTEy7CL8J/FQwn+T74SNit96CEG1dV
Wq4ZafCTZeoy4BbjS/LYxVn1phus56EkvQYs5eo3KNSAgj/0ONV2Wee8+rH8hNcE2Gy6lE4HmS/G
sWIO3z2M5AjD5LIVrK5L2pXYknT7uHRA0FHWAv8bmpNujiz5WAn67p9/vxCUOTBlkOcdNzkvhEcE
zZmzUo+u6ax8TMZJRGTBQfqw5q/pDs5dZycBUECgY3Dji0rFRzA6FSyapcj52faTfbAg5AbTdHXh
wK7hObxZ7sbMOqpUA0extBCs23PULX8fN8MnWsfItjT7NIfxOKCtd7H14AMmEK0csAvhXKdBdh58
3psvXWqvRfJCBThYIeWfMaYO3H4xY4VsE2o32bHReLittrRTtGEng0Kb9c+8N1etMV0pAFqYtsSP
DB6L8SBR9LtaYuWN14E8ujQxfpXIuLUKrkpHpwMN8DEw+6gIMIlpDU/ToCywmnlKFh+/r+Hi9bdZ
y+V9Ut5B37hLJGDtaAi4PkDBj8r0xIcr3INMkA1YpkD20qb+4Wfcb634M2qaZm6ASbY6NT2fLZjk
uMkv7mCQYlJWycmhDWuLCeTOq28TtNNei/zizadw8BAF7G7LISo+DTN7HS06hzXbKY8jeYpTmMKp
0k1mdna1DyFLbseyM7egOM3zVHL7NXOYB9y7HaKtWfWUR2W9R7di4BqCPw4DzmdPM90KA6511Dqp
XtkrEaZ1s89MlAfd89Sy4/TYZ25HUcUrvFT94Bp9s6pinL2iC0hP/O3m3LVswc0Siz3V+HSWNXV8
dUlqPCYbnLblwYodZ2WPTfRsThzTacae1ze9lyr35LmsFGzAWGrsCDH6cEMvnjkp1v7ImIbrCnPJ
/I1EGeNPrvL2NOaFfpu/iTT4hZfCcigWbvQK3gjJfrON3ypHzbk3UgZjQfdpjNuWbQolqsjmbo/N
Mu5Jx7M8EEbwJqcKpUO89qEbHbLG+hIW9zdsKy8kxrhtTZhdocR4RDBbUNc6zJm++ewCDtUcfwO9
xoBp3eivE8NfwslAux9hN2kQRhavofK2acnmP8n3Wi7Vad5T9v7/qDuz5biRLNv+SpqeL9RwAA4H
2rrqIeaBQ5DB+QVGkRTmecbX3wVlVrakqqvqfLttVpaVSpKKIAJw93PO3mv3wLWd+EXgqVpD2vUW
0AKxVdqg5etoNgfEW/jj78AvmnVDX9IoN5OnBxtVcoHyOlwhm+Ns3IVraK5zbUlrxnQvIye1VipF
9+7QlAsC70FT+jMEDeBEWdKtQR1KZ18wmVuFktSKcMq/mBOadYQUtG1mQ48p30O7AaNqGqdUM59L
3eSO6C9tErF3Ztjmi2iEScpIZBjtO8I/xanngNlnF4XlhzedZtvEZG4C4ssXuUK6iHjEINOU5jeT
5HGXwdS2c5S62kD6T3ZIivy+EiCVkwOFq7MsNHPajJHA3Bg3waZHCOxI0MkuxFJ9NMint6ol/Dxm
3n1c4u5IgRkQkZRe40Uyt4gkKvIGp2NgSrHxQkaQLsYEoomKDZrwjEYvfflQTtDYA43uQlKuTVPf
UaZ1IRHGYTcAxZGIpTVFdNGzGLDH9m6NALn72rRZx8NCgUvOCOJAmtIBWN2d7VSc+TWmLVqUPGlk
ox98AOjN1PkYWPxllo7JStboihVhl2sRvecwqPbCi+5L5YbLT7/9x9//6z/ehv/0P/ITaUd+ntV/
/y/+/JYXI0QmdOY//vHvd3nK/779zJ/f89O3XIZvVV7nX5tfftf2I796TT/qn79pfjd//s28+h/v
bvXavP7wh3WG22+8aT+q8fajbpPm27vg95i/83/6xd8+vv0td2Px8bdPb3mbNfPf5od59umPL+3f
//ZJ6Ma3C/X7dZr//j++OP8Cf/u0fZ1efzs3VVj80w99vNbN3z6Z1mdpK1ZrR/D/LD/Op9/6jz++
whxbOboUSioqBfnptyyvmoAfEp8ltlrHVSxXwnIs69Nvdd7+8SUDiDrCGsNWOoG/1qd//PI/fIj/
/aH+lrXpibyfpua3EerTb8XvH/b82ymD/B+AaoJwesM24SzwSsXb623IJJlv/z9NYNo+TiPav5iU
AXgEMauM7S30xqoubRcWf0x9C33D42ajlbJlLROoV9kLS2NdYwxCtAJOcmjdAXNd6p20SdsPE/lw
tj5PmNfom5eIl4CsctBC+GsOwy6COQpYBKtOTeud8JskuU/RxaFPDLH1xkfOhISoSEJDsi46deNw
OYPxiiI74VDcpPX4EGukBhBSdaHb9kU5AfSTlkl7BZZOl4b3mcFU1wOJapXRRVP62Y5yOVhEFSgN
1bhXTtE8t0mMhxvWOYIoiMlFSFrxmD/1eueu6VPBrnZrF6wm+dClKatLejMMHej20L1bxuN432nT
RnN3ytXh/+jKoB+v5MpM8K2v0Rtw/oVgRSu4IFGUypAwT19tunxaW0TXkTWfDXvIkHm9NYlJGHyC
3Hn4s6g+oDzHGcqIL71KfVbgwZ6zAZ55m9uxoR6Q3n3cAHtEpeyNGzN1zAOonuC5pPt2SR4zIuG6
QSU86jEA6pkP6XIpYjiWcV4FpMhYKkWsScoiW9d0QzQ4ENzSz8PNX181/mdLwr9eW/5/XBCk+6sF
4RJj/ttb/sNqMP/E76uBpn92XUe3XFdZliWkwWP3j/VAE+qz4EvStSgx6buY/Ng/FgT5GeWqSXPc
MHhuXJNV5I8FwdA/K9YIFwGOqRwAl8ZfWRBMe37g/3tBkLZD/gJ/C2M3FhiWJ97E9wtCP0qrpxv6
ip0SKjWWS3FMq6T3iRFKx/YVFlVdvrLz+gA9e95tHm9kgKU5P3l2SnDKnrFgrL60dF3ga7acb+Nd
nvmZ8U5LmkGq3VIWmwvWK/j7MHWIb9vj5hZWiv9hcBihlqNZkqnRe1pk2XJVFWgh+mM4hIg9ER13
UVsNCERov+tbNOSp2z14raEmd9UxEter7ZiiYrQWqd91lQU9qC1jsJJkcYurqSxM91XXmY/TE3XJ
rGm1TmsOcesP9T1dCn94SHqKxV06FrWBgtrocEMgW0/y90TnZLKJHGxkBxkEpAyEUuFfn4N42/wq
1ts+3o5u1HY7jNx4NX1gGZua6cGwGpDfDBsHCEW4diMbpSo9U89a+XTa682ccEuaFnIJ9wv2xZxQ
BkxzEVkKcVojnXL7wWSRdfPYcdNNRneCQXBSpEK/TkbSHy2C0uDMkysaRRgy3dp84MjDIcax0Vjt
2UbiJyTw0mb6RAkKaq6hRTMYU36OVSSDnSI46aYvJgbTqEcJ58ObNVeK5CYRwNcp7RRJvDFMa7Lm
AspjdmeoNHqN+yL5gp8EYRZzbFGRvIGOlnVan/vMbeFdBIVG1SEaEfGiUX0Z6jkyENrxtr9t1Rjy
hxTt2eCei4Jhxo4o6Sy5Ildzitl5kpDcwz6yNHR5xuBFm4jBJN1B4ocpROJOGuKcoIkhqglFvibw
kRrhwLuXtZiusoleEn1kMnL33CBsD2qoS3UAIZ8Hx4Zc7A5Qtxtp707Sl85b1DQ23SWomwN0PgdT
CqN8PYIFmNBWKtYV5K1hPYSRZ1+pQnkCAz+KMur2VuVPHR0BWFXUSeVFaRNKSKjwQAUqA6PBzlO6
lb9kNttWh0BVCfWK56P6uFVsN+wWVQjCP7dgzt9VTtNgFjCtKLycat916JnJWY+kW1bs3WZgsuxH
LJHMofquT7zV2LpSPynQqzyQxGw1ZhkdrK4hgsJhTAxxqzHj8aQB/jZ2ZRZzE5tmQug19+TIUN6U
um5fepQqFyPQtRF4RD89yrT1OkSzGc8pOhA0+FHg03UhwWysAbtzb7iPE8MoRCABSsMtqGPfulbt
BFhrqioQSaDdeIRkVukYDYyISuTRTEyQ577PDAdAGCGni4ockIn2WSnpG4Hk06a3OApsmu62nZry
Lvf11njrgE6Km3JKkKfq7kF6am5pjDWg7bUv+qJYpThFGWzG0IKpwFA9HK2+08cVs9c43tHrEOVm
NoPrx4mMwHBtCAhUG6PA6kAlUbUVlpHQUPCEQrI4cUqnTkPAnlHp1HdYdl0oh5NT4bEoJg0X8ILV
pcfXg2M79flovSgN8CQNZm6vaFs0DGRzIAItP6arkmggU0OlfYwcmoXbhoDRe6kN3aNmhKADFgZt
E2/u9qn2tRaoxXAi6sPUX2fSYrDtGU4ynmwasClrauwzYMnSOt7pdVcGRE3XuQJHkOtVlTNxV2Pc
2LQkCO7Zx8Dv9VU9BDBjJSgMextodoAMtghhv6oYLvCWdhpJF8QvCUd797NvigdsloqxdOZ3zg7t
H9K+hTlo1te26Jt27ZZm0CB5r/CCdGaTQRwxLd8m4wTdT3idWa0Z3Zr2TFwPy6KaKct4lYLLKUdF
zxAA5wfoHPoqFpWM1dWDfhno5SygEdqYxWje6e7ZYuu05JHcJUVBTrLu2Ar1Oj4qa80xJhzvfMyj
5FloSUHQF6LQDHNVaJtNg1mj7wLIpiOAcrGP68IR00bqKDOylYDjgIq7SCZ4WLj26E0OgRndlKNw
iMBzqGE3qrbBkVlGTBLZSiLaS1+cvIlfqzjIvySRXhICPxg5WJdcy3SotKbQ6P1Ffj3UyRIQLyKE
BQJQ2rG6PWjIwsu8Cw6j7ltc+iieQHpAlrGpXBUsCYhORWvxKLgwnat0SqovRujkI/8pZ+qE2JXC
vn1HZdTFlJd2IP0DU/QRpFvfjc8Jw3RSInocHB95ULjdrYPrNLshoXWO1JEDFwFcfd8U+UfsFbX2
FbXkOOew+D0zSSJQmit9cvvqsa5yj+ldbFjRfY3yGB9R3846gECj0AzLrGS4wwyQpM3OCmPjDM8Z
bWoS0J7cO5mn9Etk2Lp/p5h9Fa9JrOxoGXI0LtZTRrTcpds3AmaSyzxOoE3AD3zX9y1dtCgf/eA0
MZjKL4ogYoUh+XLSHno10hVEIQmYpsuY2dI4K4l3wybvjBZH+r6JKv8LgjjHeXIbN3/XiLds13/9
IPuvj6jfl6x//19U2DIt/NU59o4z2ev3p9hv3//HKVYo87MyOb4KW7ctS85/1e9FLYdY+dl2LFPa
toPoyRScb/84xGpCUgtjAHSVcm3+xbH/PMVqhvhsSWcuaA2HMAJDiL9yjDV4A9+fYpVjKVoxqDyw
lpuCNtKPp1g6KZldQsu5LxAl7TKjKx91aMe6cwT8VV70/JetrSG6q+vwAvVd8RgxKbBzMzgJtCg3
OgrQAimktLSz59hn3WqnC8equxUnnuLUzHas7y7vH6X596U4J/gf37HN+NakF6m4Ppah5kL9u0Lc
7DOgaaXf3je2V+4blAzo9HSaxlAylzXkw51QtEcDN/ePv35l8a9eWpiCQ4JtOjblx48vjQPWq0cS
37CNJBg8x6S6zGafTTRK6s5h0I99YTw3oXEbs6+to4hegOlF8QmGmLUYS8tboZs31ngiFeOP9GvM
QOWiTy7/zfs0f75EztyrsKh2hGm6/PPH95mCsSCZzMsfRnxlFGIOHFT4CDvGMOoKHMwmEDnqNnys
xB/tyHS21wzK4kOfDEwDaPX/vij83ur5Fx+Zwb3842eG/Elxl9O/kQYf2/z17z4zLhoKh9jEilLl
9lnSG6ZxUewjYdbb2vbiFfMLA3p4Oy70Ir9CHGCQDW+Vi6zmEDQZhn8MkLhwJn37Btfs3I5IHCEd
2hOIHqOwP7DgQglstfCvX0zX1S2eEccWUupivtjfvXetgUltxWJ4sMoaAoFC2koAPfbhzHLW6eSt
vKwL7lA0Hat2qh/hee0c3I1HNyVmAaH96tcfrvyna+nqQPaUObekXJue14/vJ4B7PEVMGx7yskV/
lusLiwQNko6S6q0rDGtdet5r1yl3U3PeuGgdBhNDZYqt5xrpReuNaxk6iFbseaCSKmJwpInPTkA5
s3T/wglietwlMryc7Ktta6T+rebRdkkT7IxA1DHQ94bCoIr+x5IaOj7VcnKwMbcYxDetR8MJ92Na
P5YlilWOmXdlYQWnmpgUd6iip7SbTgSdTvvKhUsw9WJJETKd/Fzd+CKqXsaKsFGBQueITvSybbGQ
FohIsYX8u9vS1H++LbmULH82HD3LNHT7p+fZIeXBqO2pe3CCqXkGIzCJMN06ZtBvomIgeUpYb2GY
Vtt6it01fjl/Xbu6tw0JzFrWxTRcBx5UjXnzXgq/nDaFbV3T1QLIMZWXnVcxIfPN6ZlktFd41fFN
XgPURT5HRIFXnAsT+WuvENgCsZPHIXUvfn2v/NN65epCmrYhuE8o23++dR1aAUnk+fpDp3XTKgYG
exUWVntBkiXW7cSrr7QcKXFrRftfv7AwfmyX0qZ1DWlIRzimLtj5ft5X+t6q9Fyb3IdI2ge7jB/i
OHKvrBKlCNj8S2zMx0lLj9ijh5WddxkaeTROYg4tY7yRHQszq1YxXFcCrM2NQAd2qsEXrfQ4mAWi
RGUIAzmRkAgxhilEgyoi5hGjhcJ9phv34SC3vTGiu2LafUorvFyOFeZrpm3RKhkqtHIg+i7bJLvR
vOJ1NMbm2E8CXKe8MntSOJjU5bwcjMpq0q9vrW4k2MX2UFR3SbywpwhOVrwpXQ9oTRmsgyJn08GS
X4fodkISsh1ShdFieMZ6huK3fnWYBm1V+TC33cG39qau7YuAnNROTnt6Asy5gxmpnTmHJEzIji9Q
SBZgYKpo2CQx1iM36O60oq2AthjXRUlp5aOQ38aY25YlGAjwWTyo3G23AZTPNS0E/HWovNDYAHDy
KEJWHiHJQF7KDlsUqUpu9Ix8vz/BWaWOH8J7VYJJb1DCFknZ7kPJcRhUW73zUngaDRyqi27+ByxS
wsHS6WwLE/hflK413ve+l75+NhP3kv2nf5ZB9ky8rNr6vQ1aZ9JQ6+uQ4JOovW1ctXJao7jCWAHi
yFxZ6L12nd28ioEnrDTS+h6xDMr9fE3Mab379Q069wF/3JFcg4dDN2xuTuCMP2+RbhGV01jV7gM6
0ozLED9xQLoPcXTs4cO8gnWHoTn4120tnYPZ9c6hiJ1bt5H6VnlRe0FSc4tw1q9WbYEdrSV9OUhM
JKnMSpd1lpGPVyQAN0e/WWlt2a50F+KZnYv7BpF5i9/LDnQO6l4KZTQdUGTHaxRz3nNTGnKlJn3b
NbF2JkYA3UpDtSW5Y359DcRPHUyeUTZlVGI2MHU2EvOnk1TThZpFFkr84ID4vJ2SAHFjp27gb3nr
tLbNBSVQsvIJe3wd0fAjdQuL61Cm5KWanrWvLV0eXGS4v35bnG1/+mR4V+yzUtG9tZ2f97cuy/ow
8/L4oeksRoSjyXJqqVCdA4t+P12z61+/njUfcb9r5M6XwcF2axqSM+XcOObr323wQ6PPv2IfcSt4
2UUMUdytkZbbTbQfeoeg76wfToBBv0zSrG4bA95Wh67BK+Nry2TySArLgboX5dNoAS6jFKTJwKhT
F/Wu9og+jYwaxBSLy7Ec6Q8q0a5pbC5Dot+9DpUwTLTgYiJVeVPFIzGRJH2CfX80vYR8vgnX/8gG
vBNwNnfZVI/bCmos0LGGQOEgPqbC6D7GId+FSkuePR+sJ03Pf7OTUFX880WiEqGxrrhUyvqp291G
LofuyYoepsb4kC3NPELAsFs++VFv3Za1ksxqbKiZWT+eM9d+JvnV/P3O+Euj1f9FhaOwuJMYHf8/
JqIX4ZePKnz9vnT89hN/lI7qs2mT3uW6hs7DoHQu+D8qRypAV85HUcnRZT4C/lk5Op8lQ1JXN/iE
mEqwDf9ZOFqfOehYFg1KQpqYobrOX6obLWP+xL9/bGx9fkwdV1AMKV3aP1WOScaNF+KjQDBo3NYK
4qDfp8mxG/J+EeWmWtm8U1BeNSnAuvPmSRsET4/sjZq2BYBQ28vOLnq205c2xFFnIWvF8DptQ7Dj
+JiT26GrIsRbg76gp0+yeWyQuJwXF2DjPih7XgXsazIn1dmOpkMwkfwBlDDZ9vb4rBWljpeJrScu
186JEmIo4HQQQQqXJqT1X/thhwsqPJE0SBTuJPGIhN2LL68aBAkrMyyxKBEcGIb6RaTSx5ZkJhN+
pTIEwwxZHuqmwmJWWAieOHWjD9no4UhGfacuZ62ULqyX1g5mHGxw7xrtzpvcm7zVPga3/AITYomS
5TogKXaOm3dpxl0B/Ef4PAJxjuRwFeEHEZFGRauF+zwdg0NojA9a0OMRdgAomHbw6JFZsm/EG+Nq
BNplt/fhlw7eajCTeyMT9xoGhS3j9oWcCrmbhHHOi2oDXg4QRVO9SF3RVBbGaxeTLzx1q2EOv25y
/nKBpNt1/YrMxOBpTHCEFnW6c6psWvQDcDMxPrApLwsdCE07TsRApe+0VusFvCQ+1qY8Eha5TfOx
XyZ2zSkmJo4JTu5mMsujQJ+pdDS7evuiqbVNP3Lpu+UW3z7TJ5CJtX9jNeF1m0/nxE1i+nwECPqq
XRH9hCAvxltQOtgAjeo4M6gNBFcczjPAz0Oy6hv3FbCyt6ud8Ug3/0whBeEDcdeiqirC1fwyW/nD
dCEyh/6qNI8s8gjsqN7XoJxPJB7kxR192gCBr/tKifoEWpFDCzE42KgrA6V7FBe0zi2Urxk3T9YN
28TN7iwn7Ze6zf0C6Iyopg71pbeKBn1u4wPLlIzedYYbK0toLww8qk1p3pTMvCHX29oekxESGX9t
cDYYmmRcNeGc3U2nHvQ9LgwprH1aNLsC+gOQUGiTATCUfjJ3DAxuNKOkETNFwMVdpPIhPVYzvgCE
j9zYcjhbZNlHAOAkRZFAjiHMSZ0pAqjsa5VrJ4INuQeVlyB1Twkvivdaqherxrm3S+2lUuiBEgrD
TTP2d5ceRRuuaefSTaxVV4mjgRB66U3qNdf96yAwH/I2+dBwNkGoRTRGg3XvhPH7YCX1GnTe1xxQ
V5n4dCyDJ3ucXChQPhl5zBoWfeG4Sz9OX7q5Ag3QhybpniGCWnteuzbcObMr687gSone0zhQRnaz
oM/vrAijNxYIMtfSDO4Tfs1Nadl3E6pCaINYq9e1qjd977+nE3QWp/W8RQhPVmXIxOPqWhEnbldY
82ujXlWg4vdKJyWBXrNu+BomgYFjHXEji0xrH9wxh48t6P8iR+aRNBhsyoe4MfV1WMszt/1BT0Gl
a9W9jpKvH8tdWUR8hCB/loBEz1FlZGsn8tsFCDEnRuLqlhYtISeQK2NbeM1RZtl90wYmbaX4Xnn5
OYjNE+XWWzuHPfc2OP7Jv52/2NVpsmNuCX+uO469/xiI+ikI/es8yvoV4o81RiXqfQO7i512Z1nj
369Ede+b6XVqWemS0hzzNYA2tv6LLk6YBM0kOmHiWIS4FxUSzRx2r7Qpt2lQbQZ9cLaTVzy7Vp1v
POx6TQN73AEO1EIDgr03rSFbk6ViTf6mhQlr4pFu4wdQuceqZ6w6Rs4jrhU0g333ojywzQGi9VVp
uteKPGpX16xtOaIeVcFwOXXTJkulDpu/wm8xoqKr4Zr0EDj79NkqhJoN9bdty1BDM2hjeNXlPE/G
VH1hQtgg3gHClDajYLTw7MEbHyvjIjOYT+E1WRqABgbgOehCjY+hgupoVzPMYq2I8mEffXaS6Cb2
5vbGRdgKe5XSjF8MYF6XRWfdGSk6/sAcDrU3nptRJ9KZtO4ha46OO/eu1C4AxAbQ/VwLlK+aZ27K
YXxluit3DeaQIEQqw/gK8tuLlotT6plPypNYA1na5MhTnXpDtba9r5i9D0ULZWqUaqNGe0MmAUSy
ooqwMumviH+vwWoDdKvh4rcD2LcgR4ju592VxahqAftta5e0foY6OOWoTZMbDb2A3V2XcKzxQniv
49htjCFnG+sDBrIo/AYQ58COqEvG4aIAFckMUy2zUe301saqJkww0tblmJE4WnXQScy3QPOyVcfs
rlOzLiAymO90EeIHcUJmzi2ftGhzZ414nt8YocH+2p27ybgMMR4vmlrt8zw32MV8F+UuzasAG+RU
YOJjmVjV0p/tk92ra6rgbGftPq5glQzZu6IjQYBO9pKK7EMwpMLL5NzlJmbjbxe0ys1TJaMXZRC3
rencb4p8koVeA4rIr2ru8yXGsWxhdSaZatD2p2k6wnSuglSQWoaWEe8uWZfamRhVhcEovLIs39lF
Hf4aY3x1q2lbGcYlx4wHUsEuJxtdoufAGxsqeTaaZGUI/1rI7jx1HkEsvb5sMn1azftNv4XgVDsR
k0nyleEQGBoPHZlngKGubRSIa3BJ5dHxxUc4TR91jQa8Qy7JbRvZsDuNUj9PbcyeJbjCgilylY39
2tKjaKHM6tDim1uEBjM9Pb52c+wLTkNkA5adeBzQY/tfk9DSdhUzuqUKp9s2J4gotQi0g7/u69oc
ZAkcFqn2ii7uZCLTRKd8naXVuZKs8SI7WETy2rnnoT7XF3UEtGJwHuqsfyi0GItFq79X+Sq2Y7UE
74G8JSSLZL7n2ulbuBJwWsl60OgPSuO2jnPULrGPyS1K95OcvcgaKtt2tptY2X1s9XwCTnYv+pq+
SM55JSdtghXiGs7sjGMJ421HO27JXBCy2STXkgWjBiM441U4uVXYUaYI6dpIlZUNM5ra54zoEdbl
+U64oZH94DgTWCCQMQV+1dCendRV/gQwCOtv4h4RGxGorkoickf7S8HAFmlsfFuKGlIY009YHD1K
dixtXMQRJNPSUREuc/0ps7H7I+Ve6E57DH1x12jxY6qbJ8XzXrnjtR9SVeEnBSc0POgdRwiSbPlF
OQcYSJGXoz4cuRPf7KjPFn0drk3be5z3jTaZjpM/UCwPD/MnVFYNB9lO32nWoFZVLACmpzgX3Mu+
0iO0BtWymnkmbc8y7lZQlXup4V9un0r05Iu4AfQ1WAQHCHz1WXI2UC0so8a+TnoF3CLeDTEWzcIp
d9rEEzp/JHk7HOC2j4LzoO90MzBjNvPa4aMR1e+J625lgVuQPtLCE7q86gJuAK03MGhHF14hj3h3
jEJ+qI6TELFk6ZFxAWhLEgvNTWcF1tIZU7noRlMslB7c24353LWtD5u/vW4KuQXE/oxyZUuZRKrU
nsl5dY+dG23SCixvs++rSG6R9K2aCoQPdr9dqYcH0saOieffYsEfl4lHcLGNz61Gd6moe1cRQXJK
Vx5wPHngDuB+cWHnYIySo3YovIC8mjamlFC1jjSC+JLagIPK/NfsZH/sivIL4QwvQxcSItPYYDKj
o1P51Tas1CMVz3J0C7XyOVbpMzRUspHI0if1WBNbfWpcsh0vM0NchBzGtVrHbBov6J7ySJm0neLo
IApOC37kc7+RfbUhuAN6F4YFyTsrp2ajZSz9sXDJ5YW8ETanwjCBD3G+wiAoD5Pgc83gbqXMVdY+
STlZ48LkrHepxdPXd+4zohC8Q7EL0sBUhyGnnDvnUo4LNBFHoQXXTKIutPYA8DQhQ2egqsjS99I4
ANOBIVfQsjU+lNEebTpIqHimlmYb7cgyQwAXckLuW8LeYuGtEhHdhu29Ct37MhqyZW03mzYzSH8k
BIdj4Yzegyg8YSAqhvBRVvvRVQ88XcxBDBOFkXicMkkmLUULZuZ4ehM9hwL2JLOsDjbUFFgv6UYb
8msd5BqM5G4LSEmkNa08VT71MCnS5pRPfrAMuvSLnptAemS/iB2cYQma0IhZCW+AAwlV2P38QpXV
Pml0LYMYKmNu3QWyuG+8+Mu3NbizxpMxGvethQpw8h2KTRpGJi9dGXiYSfJceIU/UaJ4D1EwnexR
XUzPOQwPPFmbqO0BNLiXNY+vV3ocQkkTWuPdvgXn/DQpY+GM2rTXfZJWOOWRF/eUEotD+FeDsORg
OGwTKeEolD7ZCvQ4arpkSIg/jkgszMYLGfEMDyxfLSe8+CZuW3npog+CCCK3LnpBWeRfKy3Yl5JV
k4QvTJJNxWEEDCxsUd9y3+qyuHf86kzk6biOhq+2Jaf1IPKGXkDEUSoMVp1lnEk2gnoBnGr032md
Qy0xnA8SuS/HCE4Ac9wdyXuYWEu422j8nRiDl6YCPKcQU/QJFUORGFsCOBae0T4JI7rVTbahmFOa
zyIVDWc/RBLptzl7QDQ5MM5KTMe8M/gikM0518DjI/uB5NWlpnzyggtWEbiE27wp7rsIuRsarlWU
EMFNrPU7Vgtud6LuMO3YyUpz1Yt5tJr6NgF498ro9IssykMsh7sIFDBwt3yhD6S6FL4FwrZego2A
yB2IcyxRnLm+cdJle24CgNRtwm9DKw3WU4jXUHzRpDwFoNiX5GzKJRWdAX/T3/k2GXR8QK3Zv1g1
N0maalvVgUjlMUsT9IkozGAHFV6+YLXcqgLqRZhOV9A+8pWsuQBi4lKYg/XQSzhHRT8R4IqfBa0k
kOSJFmVeDvfEuRCx7SS7rBzKgxXbSNgxC07MYDcqIy/dGV4pNnqCXrtLH5xeY7xVvb3pPEd7al3/
qg/zk4EK8bpWbB9NCYqbKYvPd/dRixArSczloJfWUpZOhElxH3th8RRYqc4KH7zjPr/LCwnNiInk
IpwDstte3rSWfZkFUbfL0RZCSS5AUPrJu9sReGcCVa1GWx3spuWwbbWRcxhLD9mUi21XC6/JC+St
OuVlpe/MwD1xNp62Vt/be5CUWvGeurJbamNxr8dFvjLlSgzWq+9N8cGADuuD+t0FhKt3mPxOYewX
Cy0xHgBcHqceKmyOXoiPxd34HRBPeKnBHhYmL477HdPhykKBu07ItrTHF0fz6xfHChaoE2DfZekl
IcxAHETzpZr8/WDDqxj0c0ywHiiEocby14KZSXOYUvlX4Z7bImLo6j2YvjYQ7amuVefdcu5RsdQ2
IfFAZM9N5mkIi5u+qx4Cx9f2pY8NLPKpl6GdAueEoeLRYMJ9u817TjtcmWuUkNiyS45SIQEDHRZ1
EkhJhDTzbTI62cbLaf3Tq+6WcZlpK2Ns+bgS6xgAnKZnfYty7GvLhlXowYVlM+SaynWgpoHcCOok
ODn73DGJJPFfa8u9U6K4j8vwvjKrlcsAz0nn/SxPb/FNY6YIoLPW+rnHDYS26gPk37KqmZJ6Ns+S
25evPgKtzQAqCoc9waCaBDwI7EQ24kYvC31R2fjKfXCiO2c6jQk+9Gxs0LbqiYlztYiXjsaBMfTV
myZGwHITi7pTy3dSDnVtwJ1g4dV2z2nXXCAvPmUge3w7mXaTx+WqhgwfanM9CiYyaA7HbemcbEY0
+Ju2NUlI67Er35TIWYMJLqcfUx6Q3tZ3QUgUlDSmQyGws6V12x6wkj7h9a+3GQKSiZQmTJLD0XTT
aGG9ekYu914cvQIydTGsN1P7YI+y2eHPIKjP9S77Umi4dsm8NitQLpb2YGbhKtJ82iEM+ldQUUgz
YcevymgzSK9dVNjNVjqxHXru3NrKgo7TytsJLQPjfnlp+v1TR6FcjPIj65GMBuCuG7Pf6o7xZozm
CU/iHR66cck5/QG5xsFmbETM5qMhGn+XCX1V0aaZP0p9JsWVUbZVSKF3jPkPTTMRgOUVdHmT+7nI
NGMY4TkAGoKq22jXatJf9Um3yRnErGmqqWUaCFANJi2aOB92TgLuuKbLDJ8ov1Z29nWIulOhyj1h
VtGhCOyJpQdKB6J5+jcT0cgIBhaVeTEEcb62a9wu9WB9QXmulkWNB60R/ckMAPG7Xbi1svZL1WeP
STvES0mO1yxYF48kfzg6wT3kUzOBdQhgF6Z7P0I2QXIEHmHgtdcxLeDKFxcqTP8vdWey5DaWZdt/
eXOU3Ysegzdh3zdOd7lLE5gkV6DvL9qvrwWqKjMirCqr7M2eZSTNAVIuigRuc87ea9+6wjuSfNiv
9Aw5X6ffBqv0D6FR7HCPTOvapFQUS4TNSKq2Xpjfi8D+NeA1XVY2dh0VXppJpvuG+hxERHtXK/so
qYsRPNPf0Cti5IejhVV8FUzwu/cQI7bhDDm3kLFyj+fYzqGZj7nmLLBHf+mIUMUi6KXDhydbbePr
AaH0s7HY1i8kbBlLTBTbikrrsiW2cOPL4pjn8keZGwPxIiKFvQkwXWOUgjj+zdHUg17W174h4c+B
UrDo06QDs5sw93ZAyrJIcTvhn9pOTnWe/y+RSMNiKPqdXRlweghSiMf2JryKaUtdVeFeDHP6QkKw
vq7iYIfy593Q+03WcSEkI3du1sNK0/gHsVfZ21742YbOqxzBZpCPgYCl3AqfXW49pz0VOd+V/5W7
7c2GBdcllL37jRH7ziqZqyjKBfCbSm9bhJJS9rR1xuklbtDP8jV0trHuxTxmmTdZNWASCqqnhT+A
nix2QSHuJgRCVATDMQZIvfLci/S5UcpKZ60wQSnEM7xWbAGX51qnnCchrbD8cZBeDNqca4h4s703
pb5sfLoTljwVfqz/BIAGWPQekgiISD1b5nyXugb4Ppy8r0TbUNKPvhlxpdZDXu0Rnn7h7tH2Y3Ao
MioVJFFAwK7vWjcPk03xruyE2L05DBKVmYOTctnQ4l/UFSkYZrr3SrguIKuqpVm14OVEerSmwtjF
dFY7hx6j4XWMZp52c4rS3gSKgnU+4VDJKAe14/BDxKeuptbmNtTcydH4aJuJRKMkf7f77EvcjTNR
5Icm0myJM9ZbY+4nhkAicqmvgkkIFHr0BYb1r8yU5k7ozSUaJFqiMj37UFJpPNBQR0RB2ilEI2pO
LZhQvntgYgDzGuiEQi/pJpTUa5z27BrKYgtjL8O0Yw3MckiZoLZT7Kpr1CX5koS1H5rjLkKzvZZ2
+hb40ly1rvWiDIvLXQcWU9PnWlgjs6mZpBZkjQQtCHOfqMuDXSIl96CVLms7jI7IbLbRL5KmH11K
VIHd5NmiJQPAtWmCOZ+o4Hz2a81GTNNHp2cHLLtl7oWrsP2GxmQRdc3ehKj62RXxm1X2N1XJG0MH
4IJUvIgQXHSbV9SRrBZQePpNzCb8FqN+oYadjsvOMrTsjDDsj76rlqPTrWUJPsqO6U0kQEHz+GMa
DIPAvTFdpxKNNUYkogAL96CPCFraRH3oY4VLkBJyNRFzDZlvgjoWnoUevResiQ99/VS+pIcgFYuO
RSQETTa0GoxyK24/Vfsy+e0vo2U4Il0E//OQfclzIjbtaooXthYuQje9U/j6ljGwA3fz3XVPtbFt
629xxeanJ8Nu2yueI/r2FFjpVUropBrY27p39tgscGl3LAxAsgV8fPYS5fMnjWaq8bijl6kWrXUm
txWdJhZU1nDFcEhQRBVdrDT+xFvO0iAneAHv4Vohx5ljbTsL86YgNJvdUzZTn8e94v0uyWM52iaW
nTBqSBiMq11EHzucyAto+K9li6n6s7TyK012CzaLfUaxvYsHt1r3Q3sZOqw5jm38hD0UMsxQkk24
uSqHuw/pOCujsXynZLvHqB9sKcz/kTD3UGHW+pNSOYUlnwgI0Cf6PpXqqxtTcpwssl3srL+qnIW/
BbrMLfu1Ajcw4AAZa6Iv6NiwttcA3VCGIpHvs5LQDqw0R4nk7Gy70LcSQqikqkkvdaDsX3xty/HB
x8aIH3TFxnIItPTa7/AAAeeQ4Lto9fg975iSQYD4PZN40Vv9qrU7GDy+v4XmkW0jH2h/sDOFL6hF
FH+E0xmKo3sSmYsmYCzXKVXCjR9T/MkwpgFh7VeNE1anLq7tL24PfUdZ5kdmJ+NWJwHE0/RuXTXa
VZREMQ2AQvLB39jgh7dei5wqNHNnb9sVoR5ZwKKQXcohzKcqvYJG5N4yR5d4LjF7U6nJqJrlX+2P
03Js1UdJq8SzBRGC04GOORaUIRd7UyjKmcUIGIQG8IL8cX2jBMzaUv3IbCs/uAO1gQZhJZmvmQzX
tmijjeh0AMVT8bVrrEOatRXsJJhWebnhAtjixhku0mSfjVf0i6hdFj/auAUevWja8TFa7q8I3tK2
r3aByUKXPkW+SImLiSR15SjrIEfOt3xdLmn7f+nIqCZZh/tacxEOj9JZyRJ8qR98HwEgbe3AwbNa
WCntRRjYlUtpsjTFvsvbV6JJfmq1BiRujB69XGBejNd1C8s3Lg7ZXDctdD9aZoHB3ilK/xC2mcM0
6T7qmN5tWaXf4jx8zUx2LiVF2Jhy1InVqdXN83AwQugYsxXpw2e8h/p8c390QCxS1n9Cyh8YHOpN
AJxwbUB0SU2NPhLgOS8FOjdCnE3gHmij/Ogg/uJ2ZiQrD+MUiJ2vBWLDsrFxybWmvVppPdXAWttB
e3sxsjhdoyxYE8JIf9yjhel44RZAO7kQtXrLDPVB5XtXk4JiZSwtPXZYVJIAw/v22XBN7nwYXkEw
Piq//55AJPOast0qYtyou1BET6yjZ5FXaersPPTY+azhOGem+4s7BFNFhrOCkPIzMbEPItRDuLjw
oJIgekO6QfESxkf4kqPIZUeAKCFwZ64x33PMmBIQftYN/W5ykiu5fqCLjdc2qr51xrfcFg+t0H4a
Lcti1kFL6CoXqwTeiCWPHDp+w+A1PxuYyS7A6SXfMYmuJIV1VBrWCKbtX0bOtFzPlT4JEB6qGdTR
BoZueK0Nm6VXM1wy3CCzTONDanm68q3xxMIb/WfdXLjORkd9ECvnr0lAc7km8RaykfoyCdBuLNUW
mkuHu/9jKroH2U3gHiznoCXHAuVwKuWu7Sx1MBBx5p3P1iTyt23ByMF2z6xAMKf+USB92kYDEWxT
TUMJuAZh5GfNYFQrM5NVigtut+5euGqOkBeNnR9yOgDPR4XqM6Q/xxsBgOuZ/bbN6ltXWzW5QoB6
7T5pj4GWHz0yTpZJXpED1IHRmtrXOSK5IkA5H93pUGPYyzqH9dbMl6y4k988VACTQ4Ubfyzwp4eP
OWqhJV17IGtDXBNh303ZA6GAn7oOyKJbjb1dAOTp3WWFCWnrxd5ZlGJgg9GxAihF9tZMCAZDO3zU
BPe8OSmxT0rwiYdMtRIfzyubzeR19LvvE3fsSYcQTm4LEfaVp5UgfLzkFUDF99GTVBSS7tPpivrx
fCjK6Suu4On0PFJaU++URx8MV9imxkb9xgDbLU28sWdp1PYd8vRn2PL3l4VFClQFWQ8CYHfrjco9
Ap/TV7rv6odCR6CBM9CcIcA5BeEqPPke8hcvZxehLM0/kOMtT4A3yBDx0lM8qq99nyucoch3YtrV
Oz1lni105ez5MNByj331CBoUHSLMb/STUG+m/bb2ZiaMRZhf4Fn0ckLiB8A4ILegn3eOap84noaj
+ZSaf5K2tS8C3T61jvEf58uSbHmhAnqqYbFLWi18EdjHXgzf3U11kl2eR6x5wAdHdHaQyRNlZIlP
GlTyLHrrEaGUprfB9I8Dy9sGmQGp2+4bOGKkLGJzszdNjpQ9le9xRaaPb3nDFePbdwQ0xsqoREui
GVmPXM/zXa5DVxUqPHRYfF9TR9Bxt6dvMoCgFmQZ6QyTEawqoMkQLcOHpxL/mxV2Jlpgn5AGpRMs
4LLsoUhebEC0+/QHL+nIZ9rVib1vQW8dkb/2u5TyP+0rKAlN5tYofoKUnMRIbC3f+J4FGm3q0S25
EIElSDNk8hfTUdFM3/qmIBlRqW7tymZfVHRUO2+O7+x1uYjLTt+XUa82DhlsoR5Yf4yZfWwahP1z
gerKWspZhKWPtzIpT3nrDivN1MR1tEtwDAZ1lhIAWTXxeeqpzFaOPZBOyert4ZJJM1j1tybTTp4/
fMKUMm8jBLeb45Le6IIPjUvjPXT7t1GwWEubNNqUAjpLc+3q0adkPUUoOd5j3dVeSai5txps4T79
8JEy0QH0cN7Q2zygqlqi5HLYAAA9rudtqT9qfCvdTzm0ij92dFPv4LoeC8U0wU8XzTrmyb1SKSHW
yh7STWPQsQlKZzzZczIoqfJUH2SsgGYSslm0CZqcSZNLvwuHlWVrzo7PPd0UKR1GVys2Y0MMEpVy
9npO0m+R1Xuz7QEc79z3ZXg3HzT3eWNT+BJoyCFiN9J3EvAoK+r4k62ZQgjGGjsoHwHDd2rm3pbi
8Kqz6eFjSqU9FpRQhAOB/KaHBibt8IiaQJ5IWLapXof0QggNHXRNvwR+7d0ghEPUsyxz5YnAu2lk
neyfXNxgSJJV4lgazfmme+3YC+4ACtCEsLcWBNViiNRWxngH0W9qKyAw02MGftvG9wGH6R9tRPRS
rlWLJp8Z6gx0l7ZNSfchoXdDPhiKGRGB/wm9vWl8h75js1ubwrvdMrxGlokSyA/eBkIVD2juhpvV
ynaf1SYxAnb/4EvybpREgjOSDczv6jKitHklXEx72PYh5N9YFk5A/g2RKymdLjg/+jX3ybvUTMj8
xLck20RRM+1mgoLBNNWF3Dv40w2cvWl6bYsk3MaC+AkohHc3NaMTkQgfyBbsq98K4MMY/DemTiKF
n47mQfognUdZvf9+IyaVtbAryi2tc8AmgThRfAnQytneCrQmgY9h9K1uaB6CCxmwe8ZJsmkpn1xU
W1FxGX/Qx9CO3GpoY3CaPz+DMDf6NXaKBdnwc4ZsW95RDK8iZJ7XwXH3AfIw8qCcet/pSPYDx0t3
pmRnbMlF2eXki5gFG+OWKcpJpo2/ToKWDjzLvsPofs2nWHu1/WVmoUYAaJFTvNUppGTdjxJyw8KY
5p5b8jWJ2acn/uQf3al6ZVk93JKGPMTnW1RSxf8PYt7/hVH0fwdF+f9KFYyQ9r9XBZ+/f36nEv7z
e/1XYTB/6Lcw2BL/ZoLpnzW+UIgQ3f5WBZvGv+kmyYDgkZDzE1SLTe0fdlL5b8BSEOnZFmJ3KhD8
sqZgLv2//0fTsZoi4RW4BAWa1FlM/J+K5dtvte9vuFXwD/bVn72Z8q+iYCykBj1eJMs6jlL+Mnt2
XP1JS993DGsqqFIQ3xRamwCp5KmOydKkzTdxKy6rloQnKtS/JitagtpDdosgD9WPh0pjqD7MobrV
bYzjuk5+2MOPP32W//F+//L+/moumN+fiYsPVwGfE3kYfxctY8Ys8HLJZNnTywdsDJNEeg1wA2Nc
kmz/aZN3h+cmvdim/jkxTyyi8d1pxy/F0B4KqVZuCV8iil3x+3b4by2SM+rmT3Lq3+8McIPD/9B8
45z66ydHS0yQEewky4Bm7LYePfo5dFpCg/y3IRI7pMJkeNNcWXayeyX6edjolYKyXqFDVXET7hjp
owVYp1XTIgox2bfRfxevWaJ/ieh+dG71q0IVjK8HhZA074HS70RUJqvJYFdh4sgCuxas/R7knzDT
n7k8Wx51TpfE6qUqjYpEJgT+AlPGULF7i+wfUiJh1IgdWpGgAVyfhi5UH32Nm/LNl7DoPCP2MJgG
zpK1AQKTwSHIgFRoAd8tJgwMoQ56Y1czgLLmatUP0xcjcm9Tw+LoX3/13l9NsfMHbAnT9lh/6J7p
oKr/6weM9q9H+cClWdJeRIiM3Vl5025suhadLJ9hNWrXsaWt12DsTHT3hyyj7hWuy0pvR3uHqicC
aC6/er6SaD3GdGn2gb/r+7PutQ+jdGgxdlB9AeatvCzQz2V+H+pCX2JzSdfVoIktli8UTcAND9Lr
iXdscDe6Fa1U2yIkTaOzt6ywxsHc0zatbtaIwvO9V5AkbKTBmkVqcqzd8dwaHUpkv89p7PoTi9n8
iNw4Xo8OFX2RWiQ9ZeN7aOrAxB3s2Gxx8GpY4wXcxLHvuteoI4yqp0u2qYrxQvBsZ7CuxipE/uVU
ELIxkigA4+ZiNaM41QlbebQhiJAEYtraFpgY2XuDiLQhiaGOYcuptUA5mtOQyZcgDov7zBUDtMDW
gh3EQo3pj7wni0oL3IR4+3BZiljbkuD7kYcuk50zHgy9UyvZQVAySe6ioD7c/vUloP9Xl4AzGxLZ
w+Aid+bn/zQ6peCeK9fFgpl0Qbq2TMpTpS0vRvVKqKHEmAgWmoVekWlyX4zyDcQnYqqKdUJDub+u
E9Y52ZoAeLWaCqjkWkVSm9Vb33RHNy8pcpaGquc61PL/4eKd4Xd/Gx0srJS2ZQFnwNttz6PHn955
3iiXhBJSyCKKeqjJ7T2JI0QD6Wm+sVDnCbQwS1oNxR5yFlrquY2LKuI4xRVrOpb3XTaQxTgnjs5P
RSBGsCUxzHU5neaqN+myUbyE2EytCzaIyXJaOQDKncQ7J+hclnWCSOFffx/yr86r+ZZ0UWm6QuBX
xIFmzKP1n/5VpgaBE1kcN1JxAY8DPofc+hUePG9pks0R2N0pEtXXvLiwJaBlBmRjqpAO0lE0zY5I
Nl3/HyaIv1mC57fEbMi86riGyyD892GYN1xVcN+zpT329cZANbfqEU+AXF0w+U6nDrYSw+SnpoS9
HsCgQBbvQW+ZbL+0CUlBTvtAtMSJxP0BLP1Eqa8gvzL2j5NuEkMam+6GPTZbOSvfxrOC16hAILnc
h2Rvv/J5oFQDBdxF3v9kevwbv4B/HLgEyofs/0xDYN7521Vkgw+pJ99jdpZA9dyoek2sVZN24S6O
Ym8pDLDqNsEPNjlsgZVTABuUv7Dq8ScoGRjKDOZLND6BFtlr0wB6I8th/a+vCVyV+t+udRDo7Ewg
PlIvhO3o/O2qCETvoVpHZWzXDq1HFaRnqhismBWVIJYFzgFpmgPHT3cOblp+J5hdWz/Pp0FEMhj7
+C+qYFAjgFkHT1XWDzrH4RH2lDoRxnhzKeoQi2LCsy0oaGQRToiyccpLEOnmS1N69+d5PwiIcAjs
YWfkQfvVzX/hSDTfCVJmrIp7ZmPZoNode20fjBnGg0GXBM4GzZsrmmmjyO4lQ55DsiWsLTVqgpMp
37/FoxMhacWb+3yWIlJ38CkbocMvyjuu3G0oK+sGDWdBTI79kqWp/VK6brOuaqqnz3NYgu0XO0eb
Ccrn/nwFKpJpOwnLICmCJ58PXpTf8IN0Z99I+NYBoG9MiNQXmYTJhWCzLeXI9DjNR89Tzyefh5AR
I9raQl9OYvrmUDKiyj5M6yLtTX9jpco7Vb7unVCXp1D3GUljALDnop0Auj9/FHZzq2m1sbJogrWV
C+NNdk63TfHEriV1lD8dToMvd0U9i6EVao3UH9q9Re4k1pt+lblZ91bHYjw2mcfn7VsEm0zOV+Za
1pcpZezA96az4ycEXIv+Ixn9FaReAuUaSe0qiuTJnUYoarNSggqgfaNpOctVyaBLPSC3dHOJ4IVN
cFQUKo4UAH+GvsiX+mSnOzck4izNFVnCmjVdWTC160xRXneNPoT/MN/BXRmRbx0UahcjHlbyi5+Z
1b0rg7OEs/elG1IyeP1JLYz5MMpn9IXvJKs0Dqnv4YbJpzK+2ybt67LWqm3KqAfVWMvx10ToJmNv
jO6pHTl7oealXTv4SwVunfpO1D+GQrdOqXI/5KQTp9NW3SOJ5YftZs7peeRGUsyNJw2XF68QmdnQ
pbHFGhGhFgtqFPNDOAKP6wGmk/3CoW4JbTc4rFeEk1uPIU6KB68fYgs+kilfWMnUb5JJhcTmGrmx
rIlDrZG2Iup/PueY8YufmOX1eTQo45cGA/D8PBIklljoj6H6ocxzklAjKpWHQNP9s1vV2lnVTHQt
7RNsQSiwwQ3w+HyN5cFIzbO42j5f/c8/7M2/wfAaLr/mux168gK9vn9EDf1qHbyFlGWz9fMAFGmk
G2/ZFAEdmFjwlgQAj46FfNZSuXnpPVIPlHgPsQOdn2fQkH8rC0/bjaHjXLq6rFaOTAV8An+ek8bU
veRR8TIkpNxiwb90MAHDtc40fWC6vQhgdn86bIbZ4zY/aOOxJhPolEyZ+fuhK7nEw56vaih784QY
R0OEPT9NJKpZrkyLwcmm/TiXXrpFHWtkcUr8jK7U9LtTE+ASG+FwsIHxRcuanqLADXL+fWjRFfeH
5v58Lf698uIQrm0//2Qs9HvgWMHR9KJjleWbqi+Nt5ZS0QUd93uHmPmtmY8Mjp7PWSK1n8818yuf
z7Wi/f3cf/Hn5uf8qTCXehjqW2Lqx3uow0OIJAzo5+HzoUr4MhRGw01sBNP9eU7vSBIpM4dp6h/n
HI+NGlKGB6W+eONxq76UyUgGyOSfnkfPBwTnwSpnO7mtBq/fw08bF7V0+rsxeBe0KNPpeaTmU9DX
CEXsCMyoAgTSGYHQlTvo13gGwC2nuY7Z3Pu07+9lEWnXirXy88jW9OCc98Up6OzhOsetKVkSTcJa
PEGJ94M1p3MdYmOYgyG9fdsK0mxlndwr/obaEtMZHma7cSLMnpOKs2tKfIm5MMA17sPK/DZGbXYF
YKCfWnwUWUqFZnQxUhkt2AjEY1ufZJBNaMDiKyZX3YxuULds/ik45l1TomL+z7MTe4ZlXkfor+YX
PZ8ACqkdihTJ2z9e9jxvGYLozc48PM//PiW7OcGdxgtQdjrsNVlGbli5D6JezkOR+Jfn0UioEurF
aaQY7TmPNHOLk/CrP+Zmco1u3ViTNqPfylp3H006RKvQ0WmXhdBSQ8s909Y1Nk2YTOspdsc3WfDt
eQ40YtCC45sX0dgGW2qhzuEwaRjKq5E0p2F+sWmNO4Kitb2RGfkpipSxTKPJXQZl50zsl50T0Zfm
oWa7caXbdTTJ6T1CpxuvMOoqsiRYxpWueXmeEhCp1/hiB4qoqIG9uCe6kL/1laZOu1GJUa1pQvav
Zu9Xx3YAVfJ8tghc604La/V8MmvZretFebSqycLcxuufv20opluW1d5yqsusWUi0JSeTOOnTNP/U
yubI4DKd0yLcgf6crnXm1Q8qd9lGZBbp0VXZQNu2zPs4AV2ej56vcHXMOD7bw13H73hY89QAx+Tj
+YrnqSEcPm0rik7PU8Fo6Ds7SaDUza8vVfMLIkV5bAaLmu1onLIiyF+6qHcuSetunkfPh6Qvp21a
x6xotTp/eZ7T2ozLPsy63T/PGeT2xDQSbsQ0snVC872OapbAFCzcFW2y6rW153mqiz+fR3Rbq1f0
bXHEHPQ8M2DIWKRBuhWty7a3A395T2B2PjAfWgscLe4eNZd4lCX5VpGyCZ3j+BHPD3n8XbCJMby+
P0R23Z8yN+R7Eq1PiF9HelMDoOyik396doJLip338jzjFnYAgkbtLfIl7vVAZldsMRnMR5aa9FvU
fHketL62LUOpnV0fdWNragerSiFyEpVe0isYB0JNQiLxcEkcQ0TVg2WSCIEMqKoHLBd9dADsu+iE
ZZ1xPVln2ZAjV7H4Wose8Z4+Pzx/qp1YnBR/EsCISUIJd1wTSPlO4rhrkybreNWvLh7lgBUrDE7J
kDV3U1Qdn5wK0E8AtFz+89iKE9REAV+7G+XOIZahWrYiCd41RrlNQBjgJoZR816XQ7d0vVzH08Hq
Y9RxxSSlBaO0qZND1jfawzQqgEjzisR2Jv8hrHC8lcT7VnSirh5CBSrdfYcLsVCvEAvCF0QuS8oz
HEmEbgAZXW7vOMOjNch1XwIHqqtyPA+j+UbH11gllcSVq7ThRYVzKcwCCWCQ+CuxOtatS4prLl8y
oxz3eWDESPzQy+pZf495F5d+9Op1JiLCKPDknOrOK466XZnvmqzXeoKtu8pv8GjHmyLvYG/CLJdN
KNYpb3/zXKTih1oVVYwjS45wVIvWXfJvJJ/YKwVtrLynY0RCF3smzWPpUn6vdVr8PhnSSPVIdGuT
OiOtDEU7zJkYMM40bcJBZbsC397r768MBHl7KtBAIomMwisRElc/nP86qpT2EntFuHKb8s7eFbeh
3ygQtPA02ZXMKo7u3RYaSTjQ9/YOUZLYQvFZa71tQN39TDtv/MZ+tlloXRHdGJbxJk8BIa10U4Vl
unvsHNZdSwnCCpGFe7ri4zbQVK1NSo3ztF9nZfnGgZ2NCBkmrzg8PzCKI9OF8hCXkLReU09PX8wq
WD2Petj3r8bO6YdV2yj77s/HfoPFOPJI4SCBMN+oljrKPid+iY1qfAWafM4xP7wGBrW/GrbsNm0D
8+ZhMFubGsYVjxX7GS7Y+xSV+HNyr/822h9B64Q/pjwzVpHp60fZEtLi4xcYWStxffltaNLon/q9
LYhQrxPjEJhTfdLMisnUi86ODOQVQNG9jGLjLRxfh4JSlj+yLMvhL2yHlKl3oXegijI9r9YCzMqx
8ov44jDQJaohVd7yq5VCLIFHxM1egf9CRSCYYSuy7uX5a1lBrDQtCB7xISY4L0TC5V78tp82tkaA
rC6InI+8KLgou3iPtSi8eGm8zXpU047sDTRDvGUPM8CaNEmidjvyypKkjvD3jCatcBd3xcQ/pvTL
6Mw2B3FQ026QGjZDWSBfjbu9QIz1KprgnaYm7SZEWDtsUvEGDFi4bdqyJOm2oSxhVuAcRua7IePf
hyyMQbWgxGzZ0jy7TN7PRc+oMYPYanyxn4ulZCKaJo+HT1TGzcku1V0EoXyReZSva6VP6+ehn4Rk
ozXVsIqpUo/EZ9+eq7RsZBJPOpsiE/umHFGV9WbLLN9Kab/Xhu5ddav2rhqI700UwdJ5Hj6f8AcZ
0yBrfpZ5aRH0U7hMSEmnrcKGhEBiqOkTaq3GlWW0KxRC8mtf27uyMOxPOvRfUQEMBPvSNrbZVpCO
QOJ1x698Z6USb41i0taZEyXvEpHE0mkwNhZp8aZXFmA6NvTrRMBKHCydQc7Km6sj1EU0YfnoRbEP
ppAQH9iBCy1q41cJc/3Fa95Fa8evlll4j+qgEH4cayPYxUEV7yt/mq8sHgoznNbhKIAlaykLxY5f
YkK/XtISalFTa+bd8CrrLktB5CGeALoAnMMJXx50D2jaPrAC/8D8GF7JsIyusomq5aQz+Rqal+wp
Df10ia7c9/oRMIRgpxwGv1LaMJ3dvINh3KW1IU5lXSMIJayndyz1kHDUlj3ADqya4Ur5AMNo0uIm
QHrUI9aFyVGffCdtTs+fEibaZRAgSQiS5mtRmN3NMal5k6tOmplNEbLqgle7RBvPLYK3uhgInyf0
6tS36XjijvwVjBS+UZhXJe5j6dGFR9kkYTUvhEgF4ngYwetc2pthnHaweYNbKSV0O9T+S/jAuGsN
s9ojYgALXXsMTfOHpFRK2AwbNPa6JAUl3eQfSqcZ5q1vurJVE25URgBXQcZOlvXVl3gUPyLFLF2a
sBNDzzVALolH4TOQKc2ZVb3ZHtmLOsmMSMnnOi3R1TmdrBNab3AIOAi4LEFgaoe4ZjpJkD3Skesp
rTR06FPVzFEYhK1hcLuqoIyvSRbkm7pubxV1/4XZy5RiW1JsLUPu0b2LU9N72atb+yzFY/wsiUpA
49Bu39V1+MDSN5wsG2ntOH+U/zwkfOCkpxAcAwTkpNxr56KY+s/hP38ISu/3mfmpgIS5jUyJ+omE
O9yaVk3MpF2O9i94Rd9u3EbRSJZRWb/1KaqvYBACji1TpjqH72BBF6DfGkgNEf+QXhUSyeRbShwy
38xXGiDQXUcXW6Nu8uoG7R+kLr2wkxYnlDGIQSq93qLgAsvQFhjFdZk+Gq0K7ya7prwq8drV6Gwc
Qr9Y5YCYEYIbPEmHA7a4uZyngiPINLmPNJ17uDY3VfKzqdNoFVBqPbK6KSmT69UX6LfhzrK0npBL
Hgq7HM6al+EQEaJZpVq2VVavn3wrLW6DQ5CbKrPvhh4eQGKwWpSElFSWMS1NB0lqnAfp1WOzsdKH
gPJ8oWm4MCuFIML2z/QeWpJLyGMLNCTodjSDE4jZOk+aa9DUoYFGAaFLI2IJTYAJAW7jQUEXo4B/
LlC/HhLhklyoTIXAqGoPetx5XLc1ec5gwBel03a/Ei6gk+xFs4u5mJdmYyfbum7cg2t5Gnl5lPBa
6WI0ImA8N7xgDdL8j7qOmzVGTSAiUKMZBU6lY/zBbmoETEKBEerUW0wiwy4MB+CefeFwgwExyivE
DyRqEo2dex9hmX51/aI6pvpw8XofvV3b/6qoMX7QUjljLbwiOSKVgNgFxDoYKprESy5RMbyMTr2x
muY9H1R3GEyzulGhJsjM9F5CMazLpK4gfbSghzwkiC4RCucsZdDpQ38VppX3MQp+gzbBx07U2F4q
hbdrZAswZ3Amm4ztfpWZwzmW01n2bvOSfU5tnb6IIbuFfo5sTol7FrKhlVbxic9j2DoGZhm87MXe
0YEQpSC02Ud6Gtxc1Ighw/t+rAmCNJ23MsrIEjdilN8JO73RDg4+K4Pb86FrqnOQ4Bv1Q/2DgssP
H6/PESHhuNDpKG+1vkCyTLThsY3y7NDY2E/5AI33JKQ3Mw7ZuGcxvw8gfe8JHYkAUg87NTrDh9aX
464DnL8Oalp50EimnUNriK8tfye0MdvqXjjuRtek7JvPuyjfNS7mXOOqpvowWF8J9sig8KYJSxcf
QTQGaDSoMgrPpClkpI0GN2Oog2NV5gObv7ZASWJjqbOS7J3+Ll8MCOslTUwrd12CiXt3rmLaSD71
fahSQr1q2gcq+6MujNdKx5hlWUe6Y1EbjR/KTVHNypxFnYnAcEwy9lZlQFpKxyKN9/ThtVcz+nfu
zmM5cmTLtv/Sc7TBoRxu9noSWgdFJEVOYEkmE1prfH0vRNZ7davstpX19E1gYJDMDAaUn3P2Xruy
t3bSpailHJJINTR15yrVeBS1LS4BhWNb5Hg2zLgkDXXMT2BA2mMeDhtWxcHNmDe1Ebw6Wkjzkfxf
Lsi4xaYjo10Ps4pszgbrcYgLx+nRIWllW3/2EeqroSO3BO3OzsAKmjnKvxXzhk/4+zB02ins+mz3
e3morKreWNDmT6JrSSyJS4WuuLW3eKFQ1Fkv4I6CcwngYC590vfBJVlUy9RDX6loCxxqfDSqvtxj
E/ho87E43jfl2Fk7T0nInVN4vW/KJL7WmBV2ed7l9DZSBR23HFd6UvVbX8qrNaRqi09E5+nfzZxZ
dMIk3OkYJ0z/i54+zbrw2JOxh9pQqLNmNU/UcjxfdNt7SAXxuQZtulXgjd2B+No52EJ2h0SH/2BQ
QC6zCAQXQLjqOSqLLV2qmRgw5mgWCbzuwBgx2W1a9ADBe1wb8SapknprjQQa0wWfgc52iogLoVVu
h4eq0a8E47iH3CUZBWlEtylrYxM4TXEJyHK86Hm0CSzoNMYQoNdQEJijEkNKNhbcDZ1sk4wxs0OJ
WDO2a+es1xAMtKnJTxPG8DdE4Lk1K6Wms2HZ4W7oIlycAZN6u3CPWVHFp9GkIhXtBU2GuY1sKZlV
d/m20KBFmAEiEZ5E2S4Lo3AfzQwhNOTdxiJhe52q+Dkd4S1aBMHgJHXA36TQgMUkD+2Eqi6fhQYj
LrtFkKISj0Cz+fFU/pCk/eEAJQmaGnHkKnJ17h1xrSzoSD58ORJaFiGrBgDnZ7MXcFnQZp9qYO0z
Lc09oERcxXqldnbNXDK3S3FQeMwPSCd300AJSCkuD3nIIMTNxZNkoXQYq95kfADVogirs3K5OKl0
Dl2LAS4LH3HF+aeuGzFyED+WhkFyVnbxjPnZOdhBLbZahtyxJzq8I/HQFwEnXpLHe2GLDKn/tCoR
5b5Im1VXkZEJ6lQGK0b+Dt9moBg7dYUvetCeMCH0j6nnFMvQz96BduurzFev/cREpgvjJ8R/DFrR
VpdlG111h0KX9qdPt5V2L3pxhOWuoLrxkpNX2gYl8ryrdAQTHRwUUqflYfIt7UhGjXYd+qo5TXm0
FbGweBpV1kmZAjSaHPyd8FmJug3CCmuqi6d21tS5VY2pPidDnqQmb5GMOuvXWckcjgmfgTY0cD2n
t9GS8ce805cZA9woRiOf0xaZ/EJ/Avf/ooL2Jt24d4h07R8gu3yr2qDEwpBsDa9rj13S9iC5QvKF
vbrcDKUW3qraGo/Sb15JfHrn7pqjT+FcK1H/4LOakmNSBJhObRghW4hFb4knmTFE5k1vevtCEAoG
HjEE+Dp1brJjXTIkEBWJq4G2cMZOYC0bJuu5L8lM9BvCJTTO77Mdo8ZF+EDEKpXJElMLzXKHiDY8
FYshxz21mH33WTjS+hkbtdGRVh4t7rhRp/OPD6Qed1ZnfBMCOoOfYqaJjGLAyDlykadTC7gjszYe
3vSV8sAR19pnbdWwnrVcf4BnYC1yImEeaRoT5z0G8dWTOCuCSs6KyvGhMxxMsRgMdAB0Z7A3JK03
L1g6P1HK8FiuEqJb5l5fYnvJYQw1+Ema3NZWlHKEy6XkdDxDOfoyYl/HNtBkUJcIS++MZNWOkVip
pgNOnPRM6mvNuYw2iMq6g7zipDN+MkzgP+Q5kThNVK6mBixLjIkpKuN8ZxR7q3JJ1Km8YN3G5VE2
Ij3Rn7OrQTy0CQ81PcxeVFwNF1wQHyo4I9HoPjiPP4YSRkjF57uNyf/cm67s9kkf+qs8TT97ILDo
0KP6et80svSJFXOgOmxSLZXvPgG+W9yp8wKlGL9jN5QEh71U+J00HtgnSzAj60jEu82sd0T2IeuK
Wt1SlVubDEEg3m/5aLRa+qMa1LDs58SpbJLMDDquONKdnRuWkmSZj3l/9RmNbiLioa5B+O74if2Y
aU52KJoMANi9zh9wgmZuXyB9gT0Ej3qhj/NTmDSeZRJND/nYyh+o/PET57H2GuppCpipIphVK/qV
TU7LY6tzluLuO95LyAqN/XIE0oFKJSbLkBQgXCikrC0aE4QKISufVVPKh9SYojMOK0IARfCGRWYr
PKv94NFdLpOSMX+RBFuYMdWBp4y/40qdaK115IB3sf/SzNeT48nhMxbFmm8SPENh8B64g1jZ+sCn
NnlP/dRoJz1q3gNWbjTPmBNiofBmH4V3NDMTVBltxCULseqUVI5PCO+2Fv1PU/PVc5CodscVjFh/
aL4lhZVuu7qJXlr7i7/JfPUlyYwO9xMWxN60MEBAn/E5Ct59mV4AHtZnawrCVRvhXhfNk3Kc+kfX
O4yeHY66yUlkqW3Ge33rOjs9cbwRNXUJSiHfnbZQx4uTloAHNb1xV+XhZ190+cVpGxAFndnvPDiX
5TAJf1EDGkpZOZKaJmhNVKWJThOUnv7qenr/mA8JzkM7rd7nNp7eKCwhXvdThPiDpF1ACk2dE0nr
PAmSZbSSiIxPRCsDCe0q6x0xdbNAz1ptVDuM+xb6dxSL1TR8a0Vk4yEgrD12aOvBpGkvdQ/YJ5oC
qtXRI7nZhQuj7L44Ooj7kAYRnGa0/iMIwvKpdjZcOjg1I2OHvmVaNk4wvSOeRuEf6/vG8AghkFDH
Olv5x94dxje8HvxFNacScZmYBiQRGXQWLFavhhN7W/iN4hTXIaHcJQcOFjPnbVg67wJS6oJ4VOM9
GKkBcC2ccy2x31SwHMxJ+xwiJviKcIoHmvT63u84H70qy28kBBGCzkJ84RhR8Nh5JEQntkvuANdj
Vzvtvkmi+slzYN+UsagPzRCQqN5B3mC5xYQwLsqXhibuYBXF21CHiOFtG4FtYxZvXjerNOLpoyBw
YMu0KDjlCNw2sdmJm4HdhQBvWz2L2MBA4l3dqhwCkE3GVhVj++nOwUeTKMlVDnSSi6vwV4VH9Ate
Lwa0xvlIpRUvA62wwNPPcM4mqA9RQARqRqgzLAr5GMKnYt3RyXVj9fk21obhcejjb2UVbtM2ql5K
hwoE2718lPEwrnC9s4SoYsUgPrYuAUiOPaANhKh4+X6v/HHx6pq0jqk9YoSIMY9ZbvfNT6v0LYsn
FuLGSp8qdSpqkV3CGmlaAf3uJSbpS4u4+4NBO0uefo9OpzPTIxWEhUX92Nr2E4e5iNdu/tRiMnk0
DOvLUHlyoBBhcgZ8iFlFMDYrKzbwO6pZVZlJrGbVG4Pb5inCxXKA9oqtudO+t31uf3Oz/OR5ADjD
0kxvlBTRSczEpTIYXsfeuJpZOpxpM1RLyHj1ziHbkDbr5B6mWVhRe9lT6IpzMwmHXuWo1pEyE/ri
0P1JswNFMLXfGFxre9uIzdW9SRGRYDjk7nqKW3UNs0hdbS3lerx/WKmBkR9yj/1cVnvqM/cYzN1j
QRtuqWUmOHrKZ/LrjH7tFE2yT+Ie/V3wFdhp+gQOVazhccld3vninQVVpA1Xm8AzIMJDwkDav9lO
kz/mQfWa5ujBxszlWLTiPHTQv2wVhw8KrCuGQsQBctwW7YD3pem8S2m16SrqIvcRIF75nrNKW+Rx
ll/9AANUPmoMl7GD0jq39BNi6AkvSa4t+YUUxQ4ps6PlHAeHGLIxAwsq8xldl/BIKEyGmDDXH6xm
8nFpezQy80mcJoxKm9iz0lUqtewStGQgcGwX1TxMGpvBeEySMwqB7hZVdncb1fgcFvVL2PEUSmhJ
nYmdQxfclRoktRwImZzluf2J5QMPHG6kARXYkKzTMdeQXPKHdcWQHSIroKOe5+ax6GYbd2IivwyS
HTVg84pxeIWAJN0lDVH1+HReWJJMH/NOHmnjfceeXzGb+OW+M38LhL15lAqJpjMgX7WzJnhozdg6
NE6orRnjWK9ydI/RlIhPr44huYpxI5XS1m6tDwd7TTdq+Em2Hf3TvulvdNwV/Fme30FeeScR9+lR
04xfbjIMq4IiajuGiXjGzk1LKm2/mWmWf1MXzGv5WvAAXOLDzTPCjs3sgKcRVgwzd7Bs6fG+wRlD
l0CPnIsqoVwO9siT0RiqY1X+MlImbh6qg0M3W64tdb2vHvm8xdpEj78KShWfKGDiU25ZJ0PWwQW0
XbnCg2ZSKsvu1qfOQ1UHaldjRI91tJyL2G/MS2GA3wuy8Cvw3yy9Ea9doh6MXMlxiXjdJUH14oG5
vEQooJZhE/lIIGX1yISl37TdzMmIldpNBeYbPPRkjfAfPdKbAzuhtbG5h12Z0NrXri1lzjsabWct
XOSBhZ3175p5mxV/yNsgmbRI2U6TiX1gzFP3lXX3QJQwCxAcluq1xa0cm33zEHdheBM298ZYyF3Z
CiIiBoceYaRnF7DSxCsweNgIZVY34iJY0oVJ992ReNGq2KIRmAyr4N69acboFJUuIz8CKh1Gbp+F
1n6lml/cLCMztq5s0oUZkosl7al5t4kp8UzvncU+BMcmbQhxT7V3bQo31Ioo5/DUXRC5lTunbHxw
HiWdPQNHG7MkP9mEcfPd7cgA0DWTi82ZdwN8csd+cAiQCuxw5fauf0a1EZwjGvNk2POlHjhyh/zk
Ooblue+U9SMZfFyYaCUsnJNodPDLJXZwtBr5ZN17PgG8p11DBPuub4OPoKcMRqQ6pkAlkfFvpn4I
0K7HDyxim7OOheD3Bt8V7/b+YnGYajsBJEtWHu2K1mZuXhV7DUPkxhLh9O7RXZjMMfwYxxg5S8Bj
Kx5vPY+nU+FrW/SVAwDcytw5ZuM8mQzarwXDOR3bcrb0cGSv2javNr3F+iir6vaUoLqk9ZuZawFY
6cUrk2ql9RkWadt7tOYm833TGIAmF8YIGa9wqnOgqN0N4+nPHt08t2ik0JltJG6x12VgXGtPPplF
OhzuX903rqSJBWuVjlhNkOlU9sFNgkG5jcOvuLX6pwSc3EFw4jECNy5xaEoMynbDMhWgohU32jto
nAxMhR8/KPydZFnG/mqM5LDRNM26ZK3+x14/v0ZjolkhgkBzxNr/xPrc3ubS/Xb/KoG2vk583CFl
pz0WxPb8HHMsbIXl/KpL5hwtTk969Q9+6Yi9oIXGeNu0D6bbQtUcCU5Z/N6dX1S9AxzEFTtz7ki3
9VgudBdp2v3LpDfeRyTsT8IRLybD/Vd4qOZKmG58AUAkKc7GbKEL/xjlSZmuQnDT8JttQIdtSvRx
W/gX046291uAN98HUACABIUVicIGQtKUJvhQKqjU1IDPmo5c2GEE+EKQyIhQMNHee6f5TkTxQtd6
cSuMxAHDZJUrrazrl7JAKxVLEWzaXKteqrIj7HSkxWpkzQyhZzoK6MW8kvu6rmOhP2U4eqmyZbNN
yaDfB0EYbBILNkZc1hTdAfdqP5TB+9/2YscIf7+G9wX2dFDM/A5XXO+b0ung4rB8prjntaloE+CM
M2rJVYgvRy/bt4YxvGToAhdZh3m+bN3+xa3EOZ4rWqP4qBzrZ+aI+DlwCrkfmLZvhI36trcc1gZQ
yuvO0xaZAUgQKetDj8LlMRKOvNiqho/CVwVInUdpDUsTgDhi47LeMwQ8eBrrN7upkBO7VNpHMsFW
VcuZE+Sq24Hn7p8gP7qPZbC9f9HLtH+qNB+pWGkPVAD8QMFg8jiBQFi0DATrzQCOhhOl+2OTSTM6
BFXY5zuIObvJdPtNU0/A7wZW7VXnnAFUak8qr+vrKD/4A9JNmRizJEEgE2UB7SxxWKDml6w/1hat
1uX9ZmcPMF/ve/fb4H3vvhkBrcvIW1e4bXZ9oZdvBVaxe5HOTa/Y/Pm6xdg1sMzxO5EJBQ3FYGJx
IjAL8dBau7GOK03T6TZwt6uZfKqCMT+0anrX0SuT/1+eVTdfuvUVAXbwF6WPfKkPZkWE/h7lhr+y
R7S5TTXIczdv7ntemv2xR59xw+lkM3uN5QGkKDxXR/yx9+drpalFhyx89vsxPpvU7uf7Xle5Me3B
0EKk7ez//Ob99T9/LJx/C6d/tfYCfAR/fiPT02htBNSgTV0PJ9V69MGKUbv5gZU8GNZ0TKfK/+Z3
Mr+lzhZhubOo6SFsMlDBDBYj8gA1x10WZlzvgcqOwFv99JmlKN6FyrJ/ev0XbWvvA/ryvtORPnFM
1ZYAivSqiJ2GK8GInDbjB7NZeOj0By6uEF8q0y382wEWjiYQHxX5JWRpJ99Nysl1k0GSYGxgLHSi
fBYFuq7TfTMo/Y+9sqHa/v0N/jriJHyaSi7RHorBvJkU9TUEoXFVdutfbMbm9BhrEGgdVXHR28cJ
3OZ2jEmAbTGDL0j9WVFrB99dNR2Y0u+9xsIR36QVxBSDSqzlS1NlHUkQ1eugynwph/Yj5oNiYoKB
K+36buU2Ac9gvDyLLjGBg7aDfzH6/E1Hi3cbvLJ6mqOubKXcG0j9BfO7Yknmig8OBQ3cfeNHWHL4
dRdTQze+DgE5gnqvpacxarStxnzw/tJ9Y/PgwwrDT8DlCNaFAE7ct8I8tP9vo6JagwuPMPkgycs0
lwbyhqAZzf2MZssXfWVmRw9Dyh+7qmizY58nYD7mPZbnywpjDWnetKTv00WIIN81p6gfCrPIny2n
P6TJkJ0KXYTbsUSdxrSJibp28Cy86l3Sj2/DgH+ll9CdtNxXu76kTxQinSARr55vOMH/3bOSK8GH
2YPI/O9m7mXnah6953mlVkrZVO8iGZ+Jj56TqV6tQB7rEc42IcbweepgJTPMulTbP7Ms4Lo2Egb4
eucBlrTQ/Wn4/6fym9TS6UPTYZhlNGePtjKX9tyl/3Mz5OOngx91e38pRPqdoa35ppVkxrg1rUW/
l7wzEA6coQssoUi1Kv3NrjhxzZLcer0a2zX5V+aqUKV2AP7zC7kP7kXf0ZaT8s1vGrfNXaI8jcOv
zC2iIZs2s3H0RZV8Zbk4apEb/7mj5ePBOUYWWH/oJ/SUlMYkJmB+nEX6ynA790TJ7lJbpH/s0aR3
T8RCk3yntag3kGKVrbVUmdJPNvCbdnHfvW/k/OJ9T8d6caj5uftL8v5zjE2xLE7VJe3d8ll6T4ME
ZnDfTHbw3KYKptxc0nG3EMuhLygZ+xQAaNjFh5CsgocGfM8ylJ3+2bhg9Szrs4U7I8sfoRO7L4D3
i0OhzR3zYHRfaoLpN0nA4HmYv0yniDwJxk2HrPAsCio+KNVz1tDbpWuLzuEfIkjVX3MqXWP2yJkm
Gm8L1xbe4L+5qmNEVWkvuwFvcHStGK5+i10mYQxnHnV7UmDEICZqWd8vLDGOG4QL40ELhnLT1sgQ
MUTCsIKkS/exPjPK9Z85tiCz2xbQh5mIR0lo9+wCEHbMRYGxYx1qakdTHR6tzonlB+XT5KqRp59o
XysnRNkiRPqS+lW41NH4HLhrpRvbxhwXSudjaFV2CmYaVlk602pqexY5w4hpLKsOvq7eO9AKWcch
sEaUHH5LEg/UDYR7RovfxEzQecEwQCKop3tlHjy9cK4grQ4TSPSTmGFDuX7JAvOWlzMUyAkfozqM
kIRoYp2W9lZz8/r5cJ8V11J7xLt6nOxx7fajs7IJad9p/TDfc7JnK6X1WSV6/xA5tBgcp70YjcHS
i9SPizuib24SI9qWmVVv3Tg4NgQvYf1BDmVXcMmmbGvMUemRLDd3I9z/KuzslnMnSf/P/DufeTFW
IYXO3Z3/51f///ERZr/f/8xHuHw1wVeV/Mh+1n8BJMy/9RuQIP/TMLhBKYfCH3q40vnOb0aCSaSa
QW6aDp9AQEKw8aP+wUiwzf+cE9V0ftGyqY7mNO46vyMSAC7ARiIuktIBD66trP8NIcH+azCqRNdF
4KQrie92dP65v3sw6eZyJcSVWrSdOWyEnrlkSehPNBiidamScyZatctGy0VMAhjByaMG6hlik17H
euWnX13KNeJ3NQNhd77X03VcOnq39bMapFHSBpvcLzy84DTmS6aucd1dk8KD6tJV+74qWQdZeOzQ
QkE5NQge9c5grwBhcsNYtHaHNh/BlSYEj/ZI+0KpFz5YuhjOfkLYTy5LGNLhSFyC25wqs8QxWukA
kL18C0aIHm5j0Kyw+6XmQLhB+s/KktkFEkGeQvT8kEHrDPFttYCY2v2De1T8m0+XeELbpq3p0PUz
/nan1KEBlqZb0XfxC5D5Qlszlx1XQ16KpzkH2cJ5G5YlKnHMugzx3xCLkCtWszxlul7ByDN/KAG9
KO9fBlRA//D+7nyJ3xiN/c//+o/70bddCAizk9s0dP1v4c2jVeZp1YMs7NWrXVYBbXz/6lXCwkDi
Hxof6birQm3H0NxaNCXUFVr/0HQd/7l1i5Ny+3pFw9I7yKjOj/abFlaPBSzLE/erAey9fopV+TaG
frJq5Hy8w1ZtiyL+zuqoI3fcud7PADKYTxPu5E2LqHM7GQUlpL4fZNGux6ZMD1P7ALVu4xeQr4c+
wDEny/HYVfRiTLRCdWp0FyMyzUWeksvXOcmz7QRiGRSEWdpj8wjhAMVJEf6yuka75Dag7yAyz56U
xpXcmxn4xBybMk944AtJJeeAzewau28AA80nSJZO3T+Y6OVfjcX3D99RGI6xd1tYoS0u/3+1m2e+
1DsZ03UMyeIqbI9lm5vsHV8wn0yHI+wStTBrh6hNfdpIL9A2fjne0ki+mHZqsUZPSRGLGF3CRA23
NnG6S5EO8Eqj7FXJySHJJxSbcdoH+TRcekpsh26GT0Eupbk2a+IjKq1aV13crXVNmCtWdD99KSam
uBPYAbcXaIWBbUAK3KaNtwxm5QGrpr0Twk6krZRfGksREeq1lActQXiE19Tb0EpjFjhtx0Vd5ufK
N8otZc4XWr3onBtWeI4n/91qy1mR2Hz6Cup44U241uYNcxGQ46gMtgkgIn4bFm8BkV7RGdhVtfA3
NeRDMPbyG5RttXPUYGyRQwK9E36D1l4P/+FA3Q/Ev14lQucY0aRxLcsVCgT1Xw9UQfsR1OroL4My
CY92xZpdmcDT8RYt21qpPdEkN4xC6RHaMvTesa/XsUTMlMl43xYOZ3Tpn0svFHAC9MckK+pjgI5B
Bd1pbEJotxNSn6Q7xsDHF8Ijv3HoYsh4pv+dtsVwibjrrbh7i7MZpXJp+MpYMniwD03SEcJV+vuw
So0nma4VgfCb3NL79TQhxOvm+2szlDvF57UAiwqE7Ku1+/b36uB/xMXwefzFJT+fzI7rKFAWtgtp
B1P/Xz+j3gSAIJpsDpslrpzCGX06Yim7iR6IjcOdp8wHq+telZ9fdACiCxONzUJG7tk1lFyTMwks
HYfKRkdQsbGI3CGCsUD+evEG9B4Il6t1jhltqUUFSTKa2Ry5EqLFWJMGMyV1ukf9zTpYaeg/TJzv
Md3OLcIz7S3Ry2MfDeS9m0SESdsryP+L+m0YK5wVsXZzrZoKL64PDljgZVkSxq2ppNoBt0COSnSA
OSHaHPTeWMfxUCFiuoW6sbOEpDHmrevCH1nPAYpP42pHIEF+bKO1I9QcOYmvXcb4xgcCuPW22k12
s2ss95dWtEiTsEzRdSQMwUvRv+aZ+ByBta4s2X3kNmAbZvBzKBPc78y71GkRrYrC+jTtVl/qVd8t
bcZFazX6j15uuKfZk54SyNYnNkYXhUM/rgmx8mkvrRSGurWwGyCWmJDWuK+bReokw66uibwp0Jos
a3R66w536pKoueFhimf7/LCxK39H3on1NDXmE2OkD3gTtzjgO9Rqr9Jy5Ib/IQALS/AfOZXRytKt
EoJvFtHsQCwfDPF7WJvBke7MRtFCWMcQ4BBcMGEMff7PzKjqg+0Z7zFY32UZDl9lBVqa/GDubR4w
Gqb497dJqUjJlr5Phtdvx8b90ou427WV3LYFuedGOVkLYpqI0xJvQqIFrhhwgO5f9aZNaoFN5MqI
kueAV3U5ae06GfpnB9ZvQHJA27nZM1PZTbJV5GW/V2FY7M0M+14SkfhKlGxftD73VAVuLUJZ3pCM
0igYUoGFuLvUtRsZeiZBFk6ygbVpQqvrdGA2M0PJ0/e9FIeS4craKnGERQkiCulaOeIu72fSJqeu
CfQtZHo8PCZWlgbCcBC/KV1cLAI0vZDsWh0IO9YZ1oXGc2uX7bJWqJJtN/sRjeaDm9Dxr0luakaN
AEOHYKPM2xlWLZE530QbNJs68N4mp/vEmcRkxcQuBmePtCV/VaD2aYSzphnclRLtNm3vBRpirBxT
fCS9KtiNHsodRQAOMvZ1q436vihK+h+/UvjT+06pF0vaGzoajHCy5LO11CvoA4RrFlkT5iEbf0Sh
zJlhuzeAoZfEHIPFvyy9/x1O66/QKgAdrGRMx0J65EjHgpvy15tQ5namlDlzUC/gdqL4Y8yCKEgh
uJCDxmcWVPFUaiNj2Kl00QdWtzPSfAKHkkWbOgQB1X40hv1jCvOLobnIwxiNrGRq/EMFLf4aX/37
jVo2SBee4Y6Af/LXNzqYWs4qgyBY/dGrZAneKdNuhP0h5SHkadlmUX/CZocIBs11n/aQhrt/+LDm
6uJfGD7ze2BVKiVPHBhpWJr/RvgCS+QbWttri6Aq980Qd0faBwjaxxpDiR1cZP7oxfG3rKuy7fH3
6qHk6iF8yY+vmUtYH75zmyTIWUNt0H5vosxmmGy1tMx47IxONu2E6QNE9EleS3tvGcc5WQeZYtAa
BNohmzf3PZ67NbY1BHWprePnY9M1vX4AM0lJ0enhSu/MMkOzeiX7BrB3EC1JKK2vJivKheESRjD6
q5gc1jNjgWvCB3iwiaHTlMs8ZAgVZJHu6mD1ss02ABxBUxG+xPYfzj8c13//UEHEzMt9xzbIytb/
DoupeulmoVbxYUxIVZpuWEwkQTAX7Bcyz57MDDx/RzXSmBrtBABTCbK+VSniV/SlA+et1JdlepY9
uTUO+OmUZ6M2xLStCnfrDsHj4CU7skZeJOxExITBj3LISA50b0Q0SUFAmYVpnWydURBw5AZLRpe0
SjK0kn23qDHLrW0cCmgsYHTLfRX313iCN+O09g80siy6OoD4TWh8FlK0UOMpjPIOcmMPzA3zT7Xh
uUP+AazHxlEH7FjogrbR0JH1BsrTqUntYk6mLUOkL41u1WS8ctNsgSKgfH+xfOc6pOGhS803s0AZ
ZiRrsiU2pRX9KOLMOso2I0gqhJY78yp9DfRJ15pbKy7BIVdiaVFNIVpCwxEp0kw5AmuHWLZFrrgp
mbXxbBnEevgM72LIJDnyZQIy5kl1YXYHcqoqqYNgVfUvRE7dImrDlvdcn1Lsa4vaDgjRElG89JhR
bhqbuTHS0HFplF2wbXUEfb2ihMgIYBxIsXbBWhqz15ULDbtRTG1X5dyBzW49qdm4gLJ2XWUZwVvk
nc1JxjnoVJw3YgfZqmKe9QbR7yfYnk/LBtE/lNI65E1/HLwX7LvkJ6NjXfkeEwh9mRqjs60SRbwJ
USFpnqNh6+XStgztStyZne2czNYfJGuJIPZt3gGHzwuHcO2UPNykjA/OOaUrtVS1jRAf+EZXy0fN
AdoehOYjukCxJEJYHcxAI+qydh7CF200v7d+Qn8Kr0pgDt97uxY8KJoLa9knDsMHa2NwWUqtJ8+K
HmQ1kVVIFDs9TAc6O5GaQ1cKhOMWkcIY+R8tN/nI9czb4OTm+KVevxKe+uHJbMt6duuDpubRj/5q
4oDkVlqcgaieyRhGhp0CIq9G/RimYtp1qX+dWnsv63uKc04e9uQ8625xyxOreoWb9xp7xXIis540
Ote/lRHEYYZna+j25VLXqjnRibyFJHXPWqtGboO1vWbFwXgjP+TtE4x3ZxO3SbNUQ+oszRMCKg+b
zwX9Ta/sr07JWScbwnPt3O8N/QfCb0sC5vDdmLhkkmEemiS46fzixaYQXCCqe20afIU2eQrkqugW
uAVNrjh5MUBNC3qCNcyZYEOdUWEVxioQ9cI8Zn1XreDXFZPuPlmzWN1grN1nmvsE2f2CDZGEn/An
zvfkmNWYgsHY+EtWP0yTmOhT+waj0yFsT7amD93O7UrsKGF/shlbwFvpMViLByNyKiLhSDRYiK5E
/ESLd1mE8tr3OQp6K7qRO9rT6A+aBZbzHZKGaulYgGILsaojMYc8ad469ZJ1nxa/dI1ugZpIvJ5U
Uzw6iVwnsV3sy7oMAKR0t4Lnf5LKN+LpMDnr6li7Rsl5Tl1KRuNUaiUoOR8thhsepr5+DhDStUlx
1Pqp2IBQ+MiIICARm9tkNX10kwt2jsUZ6ScJ4TXfA2AHbVX5DGfA60cY/40hcVZFRtIUt+JF5Nc/
YCP4W+QLx9Tv34Q2lie3KmK0I/lqgBKox6a9iHuqF4tH0BLKVLmuesJP4xqSdpuX+SIti+FokDO0
EkS+wyay0SYAJFr5FZQ4A8FaMmjkhVD9BEb7AngO0yLQemzO57axSZjxGxaWIlrQ6fOX8czy96B+
rjLUqQspaU1UUbazLsOGB9d/s3cmzXFj6RX9Kw6vjQrM72HhhRPImckxmaS0QUiUhHkeHoBf7wNV
t92ltqujl45wR7SiWdUik5nAwzfcey4ZOcSqmFa+pvGlh7kl5m2lqCEQ3+FG9nwa+oQeEJw0aWxw
nAnV8+RcB7gaYb5z3TOnfOJIysAPL19szznzoOCvVTE1cssKmM8893WD6FSktcnqk+amiZbT6Lk+
vkzsBprXrSZb2HJo+SnGemp+7yz1eqVzfp6k4rftvBd3mQpcad6NWLPeJxDo7krLQVyDvCKhekCA
xo51MJ1tUjlMQCbks/2aljBRrcP9OXiTdnGBa+8yk3UMU6GI9w8FS8tYI5UU2MR7TJ1zLZL0g/RI
jnlntnZthMRMEGGd9ogWJAkNfRdJ38sj4sJJhDsRU/rDVWK5NFoBVG6sir06Ka+JnsktmQ9WA99o
IP2GftHcLwXBwEVfGHsWHhC12uoox2Jv9VD+O/2dhz2RJ6ntww18MRr3ZTQIxtCXmuYAlpnjDBMT
ENVsQxlT7sY9LWr9kpmjTVHMczVlSXzI3OqGjWkMa6YExpuzIGDKG9rIdvyC95BMRq9l8ANBwE+a
yqCjN+6xjW3DVCt2Jt1PQnrNbtBqwFH9SJBIrX+As/F2xeBeDUtnJgbD8V4bdkijqgBr2kDsLkMz
8jxSwDnNJ6Pg8PWUuUKIXhFhljysOA+RfMx3AlTqpmpztVER8A4FeYrPykyDbk+46TksZ+y09iKO
y5ifRKw9gCPvGEgsHeYfVx4aYvJmKeZzjzXGFVr9RIL6NyPhxzQqPMYTSySvJGgijeft0MUk/8T1
50InKNm1ukeloWwC4/2pZU4QZfk9+qYZFOJPhR2R0/FiJIHVyssIdOTQV3iyZj189z6mUX7nABg2
zjh/F/KHuZjyMBCPnPZe65sSre+SuNMGMT9jrcU7m2HxIXIewoDfIbyYARy9dj+NLbEjVkGOQOt+
DccpgXVQyKB3kU7jICkPaUu8VhRmX4pk+BjDpr9IkhPZBT56bpVv9Qa8cF2UR0a61p2gZPDxD9L5
fq+QSW81F/CGFvdjAByYay6JuAhme8uJe/aKhOklcSynMWQtbKCijSsHSwcgcsolOkhDe5LtfNdM
9nbUxp8ToQVHSXqT+m0acuuit5x1FoiGLSFIfro0BlZ+dJkumhu68rs5yXZt2fcHq5vQlFedzdui
Q3BjvMcjI1lwxiVM5TmgS2KOiHDsdpXQCaBmig7Ysb4rbFL+iNfDvSXxC89CVyxuyxEG0twd3BGB
kZhfmjZs127suFCc7waXaaukL/YBbkGYKS4pHe5TbDVvg4Z2uCS8augel6X4asTdgcBS0sY7UpxG
ozgzc0RpSpIHwP6KO/EkDcXO1s2Jw2r0WzzvqEy9lRPYNUL4qsS1W4DciIlawCfq7hKjnQIzYreA
BpGCNV9cX5qIwIEzMHaKbhazD8KGXaQSc/UjJeXtZFt7znWdv7G8LWhraxf8oFXLB0xmzFgqaeJJ
WhNeF4Y4uXzwlLWch4Y7x4i1ADUPZLc2eoyVqonudA8I7ZzAbAyiPqV3c9r4gPAvvOO4yc7TGhy1
fqUTTYBSHONMNiHBWaZqxLkJnqrUSGzb6WErt9VEGDlBjH7kTOqZR8lXwyVbo4oWjyK/xtoMSJr5
VPt5UiI9VwOJZIqw9hPirozivb5LOwwLCVk3J6fQubAIOzZZPV09q9MOCNMWxsB4+yKP4Jo0Yswi
7EuCz1YIaLmO946r1rlkOMacwjumc75Dy/x5NOPx6kbRUzYBcbNeDNTiTFPIFNKQpcdN5+BSznYW
5UY2YBtAdzDtzV46G5ZVn0hiOgrbqle2Ru4bhn3ViQ/B57Jw+OVfWHj2BwzGzJsiP0l5pFRRgkbA
mp5heSeE7FUYgmbPX61GG6VCkHJ1R2ODqQ1TqdMf1Za/gB2QxiuJmdBO5X1TS1I62JEcvQyGaCyi
7Vh6qT84TLKSbkyPIT4zDPqqe6gmRng8R7/b6X0rNfcSIbijtpu6Cxj+3dI7bwBkzBOYgqc6cstH
KYYQ3VZ9+vkSnNm59WW85oCTumHqMsjrrW2o+IHAGPKiraQ696yEe485+GBDqDOGWzTMbEKqBLeZ
vZsM44fmIYBeqRFGaVEDIB6+c3AbkJ9s5lgkYiB+HVL0JLTdnQOhYjLa7sJzGX+9g5M07Sf3QYuZ
kM7Jutnpnm08DPelIsLVHouDGS/j4fdv6JEis5k6MbASYkZQCoIVhsY7MENqz9gZzH1jNU+9BOJf
uTiollHfFFEjzlHJuSl41/c/9wbzcKnzPL9PyWLv4ng8Rvlc75tcs45zWr2Fue5g1R0+Ej3+4uTf
m27+XIbdgFIuO8Aew8K+ajB6EsbCiGf7bEQPHRcalrbM9atK6uxoNHdNoXfPmUlQMF63ZvdTmu/0
GlYnVwRxmV8bwJKXUpTapaC73hipnu0aWc73a14fuQYMCqepBncZGeVzPNRv4VyUZ2Nit8mvre3x
RHx1KlWeOic1HvUYn/aMjAXvD42i5w6PYd8xawxDcJjliszWR3uvMOggROGsEZRae4ZxbMcsPTt0
eQYZYOqPlHHN1eyRhhvGg43P46SDQDLa0nqd6npXaTNzVbsi9zKmdTO0wjjHFdVlRGqdLNiYme5z
mcUQdHWbxFIeUq3DMHtmATZ4W0vNDDIXrdtzUv7Ql/muN40hGMx+elCCCpRAps7kKd+51JZLovZd
Vt31mTtc22gMFrdLzlpTD2es635UtUmAKT85hKmNiD5y540FkH1bRhoKKGIUb5DXB4Dd1XTK0hQv
dNKhY8jbm2ep/DFHeXubyLAdreJt/SVKU5seMYQG/diK6wJN6DjX0zPsGbXJURj5loMSfBJEu/Pk
Ne/auL9rRoYnCO+I32HxsilSOKhdxKEV6cV33bqpGN5I5PMRzAGrGW/7c4BsdsRvJBVcYQm1kuxx
vlz6IpiW/j5dMxWzhNAdr8ccY2ki3C9zSf+SD91WFkAljDDfi5H0scUID3Vmk2dlE1Y3QKERsiYl
coBi2sEVUMMz95liXR4TNBLNNVkWPc2/wvzZMREM8F1z41uX1pJAfBYumFp379pKnWj2ygvtbJ3Y
HKuemW0xNk7XuUOH4OrenZ13YIgLyQ1E7uYa5qiOg2guwtG8x9LWySWWTrdLqVDw6+qXVJKa6EUS
RKBoBnTdKwtmGClze9yzhdLeGttLAcDmLOeYms4r89Gy0ZmFHF4Mq8IdfZB9AqkHjMgeFVF0a0Qw
Y3WLZLEhuY/S5YeK49x3+0EGKox/xGYMTSU0740cujPGZsOPRD9gFGlo0loQhmNh13fKgi3BnXGE
oGW9Wn1/Z81Ns2sWvj8ISP0dE/ya0jTQf8Ez9UTFkxmC3zP7nWKnxeJg2wR81W0Rvcwph9+ar6zb
9vylLw16QAIW+UCKeytmFgRPrbyxCiNHNZXvkB8ox+NmOBJT4e3ztNGDxrbbA8ybXd0v0xtxZDDH
lZsE2ow/pqxz5OhjR4s0TjsVVfPnrpaXJJunqzXSiziDDQYxlcc6NLu7zjRrHkUnuzW1q95YtG2z
/kmfbQveYHYihqs9jLVO5x2pJzQTN9Yz4OZ4eznMxVcoR6fGrZJ9WDPXKwTFR932yd4b+09RBDWz
trjDa73gu4iGZyGCr93IIe+3MUmHzkzel532R13nR4iIVZNutnA5OjgQkBrOi/5a47OLHAWroTLe
ikh/Rpy/9WJ4uy2BLYTjiGOS4neaJs/zhcirAD3YDjklYUtTixoB+hd8kd3UsgVNmIxtAfXH6/O4
9aZ9OcGkIwjoBHzh9POK770wZysx1wSgEr5FG/Rmh3A2sgYfIToPRqY4wTaGYH3YFiLdtUQMQcIb
NuGMg1+OCvsBI4DeISBZoQfZQbWqd32FEzCvGvwhefOgGqnOjd18SGMDs9M7mgtPQV207eHnTYjo
C1Faa8Z7beFlTcsOBYZLWKx4V+vv4eroWhdMtS1GTr7maBsfDVF9HWbvFdpKyUlODjXf4Q6ji8YA
dh1+NuqgWwkADbYwdIyLHsq7WAW60MECDRau9KH6GAVd1FAm8dmAq5epZF+tcxuZOoFNLFW9kvBG
B40fJ02+cYb+yQQEuqln3jYNngm3TB9tK3ZD7riwL/fkncyzjFSqaLiPerhGP3dpk2QHGbWo0sO6
OltTRfppuSZgYtIogS1tirqrDxjeo4ARdb4vivUdC9XZtJAThCAb8MbLJmDmY+8IiT8YDIoYPA49
A/0fZRUjsi6NAmlcjK9b8OnU5Xs96MZD5+EkBRW2m93uiGhvOQJYkLhR1tSxaR43hXOBnysuhmV8
YhIX8mhH0OE3tb5mb8fRhaQPAAo1Xml3Ne2uV98i3kvXah96ETUkk72WZmIRmBreu+QF0vF1W6h4
4VkdLKOYA+XQKc3rclCpz9p6obcY7ZKibAnYcHHLCe8xsswpmCyWnglxas/UltmuNEK4VBGScjQM
yWKy5CjN6VgAw02XiTRUvPMHuE72jiwy6ir7SbOyO1bZ7UFaQ7IfJmPYOoSn7W08MD7skLj1nlOd
F5DAYtLdyjhlGGlZBoyEdJpJepJDcumVbe5FbH1jxCCQU/dQMeiDlwTUfZYTfhnykChthguWhppW
r7hXnYqiVfvcrAvbyS5vSRwSn9K0FE9TSLgTvCtMI04YLJhXdtW68Ot17zRAduHyilcPKR1SXMzf
hgohVtFGm8w2EUWOOdyFkMMjhN3Np+B92P2wnK36Qko1wWyj9tED34CA8TqTifXs6uErEqXm3iO/
ajPpgBnmFAslEJMVbetgx5lIBIYpfkqctHzqG6RlqUSt03LgaqG7G+PJRIsSv3ZJDfp0ZO8/zMa7
nS17TzYZgfOWPNfVZG5ir3ml3HCjmaEwo5itM32yoLxcRn5Ol4HgzPRqX+nysaipsRSSbc5Am6ht
LcMosP4R6XoRMFsEEA6NFjqie2b9/d6xiLu0R0Zu5zTMHgwPQERrohuC6/5uqGzwXUj3jN2cj4Xx
xaZCk94PpEgnrOw2M5v2g6fBkWlG6kMW+RQz0qTJND+TGHGah265aLH1koSueYCcTLYqv6lQyJmZ
S/qORQwp2aAuc2D6f8G1wo2B9MaskM1ik+AJ+ZJxTnDNDPIIenG+d/Tmi93Bk1zgZjGrMM5FOIFz
q7pDqNOOOrXZw4yJi3M4imnv9Oa9iIi+WZbE9vMYUEy56ER3drXvhO3yHmbmUxsK0mGKlqA6t38U
YfsdgFD8qdVRD1gWYBeUQR9OZM30uelXFKbHFDHANiYI8B5+glih917bfMq0/EZPKmFweTY9GVSu
AjCD9M5J5raBB6ufIDJUEE2Kn0QVMHeZdHfvlsXZblvaW0Hix5wTL2o40wy8iIFIyU9DRWdcX1Qd
1QHU66PVRvD9J60MShDwFKLjqWV6eikguwxDfiiqUfrYaTqiyn+EbVq8LubyLa8SIGcGYwop2bFG
crd0xDlL0z4YZNBvOEp69CGoNa3trOIRjwO4oZGIcT5TDyuX9232MNA6VEJBX0/pJbLN+qCM5tos
PRWi7XLtOOrNqAqxg+51zJeV25QUHbDN8GVGinghBWZNtWudF9vRFOAIktqahuMqc1/gKrz3kYUT
RkJxSXjfgzNvWUlMQz3sTCrdUB6BimcHiVNz304dIB7stFPcvbZlOO7jSi7Yj15al3rBlS3pr3ON
C5I4Nk447jWTpe26Lts2iWVuyK5rHptezvSa09vgmA9kIdyibtoaktI37m+Dmdz3C8Egnpi2QmXP
SaItm9bOS39hHLcB/4obH4lgPPuj+lLWlAoN2EHk3cgy+/K5ZpIVjMrLWSl6hW9PHmP4rPzcJ2Re
hR1Nmw1KxRRTuK1k88HgD16w8xDWVDNCnMlW+Fpycfjri0kp7rzc5umLAzmi+NoAoH0BJPHS9m6Q
MbKyAB5s5GBNF2K93opcPACYIYm5x581xFiWTFx0vpmE86ap9NcZmNeLaQ33A5pDZ61yu8uAN8qH
/NAiEBUZKcCkLdqcjuiGUAWlQ/Mjb8Z8V8STtoO2f4SzfUcPF95HuLjJ7oo4fKLsZPTLR10orpye
AWMXR/djwrgn1o3HNuo+V4pBYQ2XLBNf+sQhc+jYqEzuY0INkVmO86Vx9fusHVhcEDQAlekjctk2
pEWF956GqinHJ09F0TGX4z0EiMCk5tglpSUDL4bbXs9Bb67tyXhreU8GguUXheIE69ULdJh3t4OE
gmWZvbpKPsg0eREMh2A9EDLfJwtlNpAUQre25mABFAIfsckZG00dDBZndcEzQY53Ha7ygLqXxAvF
uYgbRTwxv8UGbz1qDc8CqklBhcG9tcjar6NK+uxoqUFoemeTSQy/YCiZ3mjy2slNIyCcVdE5RtL1
b/yPStHFOKSWl58QCQLnAbgcuawwK2OvnIn8QfuAtaIrgE8/76UFEAZCT1lOsKyAQeSn6S7XSFOG
LPawjPMXMzPegMfebBgOtRzu+oI8guWHHXdAItKrtWTXJoJl8G+6zYS0IXx7IyPBIo+ZcV27L55V
nVSeXlMWhWbu3A/h8pdkpf+X2V/n+vu//+tHNXA1zs/fSeos/1Ywb65hS/+7zP46jF/y4e/+wu8K
e0N4v0lhAqpwEf0gqf+rwJ5kqt90BPI66hNkibqFxOWvIYTOb6wmBYwP24HSggzE+i+Fveb9xnIN
ZQ5LWYeANsv8ZxT2q1T/b3Q2UtpMfQxbSIkNAJmkxQ/6g8w3twWtqmW/rFPzrImZTHXZvQacoLKx
b8HbNGPxIF34J9S2urTfOM+qf6D2WX/Vv3sVQrj8B78BjoRfpFGhpHbI58F56YuVEIX7CCOgIeM3
BvX2tu66gmom/VJmQKYakyrV1WbApn2AxRXhh3fh7b3Qw34kdRWU6Ap8vfCuppUewmHu7ox5DKLu
OAJ8d0rW3kl5dLLZu5ZxckYDlOBMN3wr5nj7m8vgf5B8/RJEtr65WCGkK7BKSMQfv0RICVDtMtH1
8EVWDQldFggwlTCKd3v3ahteE1RMGjaOjZPxz3+wvQpa/1sUzMcK6NlwbcNBxsUH+6t6Ox1iJlbR
0lzbxrm3U5Tu6osw6xfdo/wBlaBFCKEAWidZ/UxyBNlVikg9w4yRHaRPlWPdoQoPAFxSDyT6uWrr
G1JhsQE8bTE64/1Eku0nOTVjm8urPjbPYWWTa4H3ifCNsDR3ovwqWvMaK4fNc2ieDOk90CocKtMC
aa3vmtl8CyPnmCCX29gotTdukn+qh+6uHpkZDJy8f/6mGH//pti6Tsts6o7OWvHXXLi0qxE1x0V2
1dg1R6vaBCk77F8DJhmFs5Wu0LhjPTfvkyBVQy8+7Nm+GDLFUrfsXfLq1Vqb/fmrWi/tP35SAtk2
dhouUT6oX8V2fWq6oKcH6yq9GuQMzvXSo8XW+7DZdTMck/Lxz3/gT+ncrz/RdNnQOA4XGbuAP97y
LQsTNZuOdR1sXI7eRe/kmzukPyqzaQIndbKg1OlabK0+UQ64YLH6t6xoGTWa4+yX95Oufc5Ndq2S
NDrEXNlhhBroK9y18OHqf/T+rGrDX1+uZXgchiiVDKRrf3y5DHjKZnZb+5qE2lWVsPWJlABNwAGQ
uqM/kdkL6alABTyYkPp3NLlwSgtmiHM7McbUaw3VzHhgGHggIYudOeD5oJr5owsB/BXvdsQQekn6
cDsmhNTRJ72n3LsbdjQdNUwEld2OdrpI2cJgPGlkjKLdfCkr6pEEzUrQWqhYIK6fdSXf53l4RvX2
1YMzX4j+1vQh2XhdjlgqeQM6DszNKRAWeSbbLqoPdOn06K18LdT3CM4XadHsXOIJhQIKJ2QS3bwH
3PeYtwnBlLn1felBrzl1eOFTeoVFCM55tFemhku4CfM7wrHX4OlF132Pki8hAt0H4qD1egETe7r+
+eVk/93ZbZFKh1dMFzyx0BD88gQZmSHkYTSbV8L9vvKA+7Ca5ARF7Rg7+QEU0M1MOEUQUgDl6PZo
6y7g5+BMYGDXDDidxp1er9i1+IfOCpiWYFeRJJ7TXCXFW6IOMUbssSqfkMJuJlF52KqMXWebH6XM
nlg9vZSLeefayyczBVSoCEvQhzW1EYbl9Kp3YbXJNqqqP/7810YG++t1abs8OXmwS6ImBZPdP16X
BQWgmTFZfs1teEOderXwaE+F+rYsU763h+QTo/l3ZRUnpUt8oDmER5YUPtKTw1wxbmCD3nd3CPoq
Vpl+bbuSpC5rDPT4m5kNpq+rMCNSJzDyQm3DvLoHXnIiXvItG72JJjq9goypN46OiKtpmxc7d3Zp
jsJlnCx/rks9yOPB2/UN4WkWcNEiZok8EosBvKJCC8sDcZEwjsIPEtodf2r5N/HSVkE04fsKax7C
PIU1ExeVacRowV08dVPbBGF5X9upt2esUqECCs+94kdArc+CgZvQn4uF+Sf84V7cRROiIqgnggkV
ijKPj50NPKP5MUO5OORU6Hno66WFigGP7cGZjEOo0m3sQnvHfDj6g2cAAqnQGwvDupddgscmwuxn
uGb80GvjBXUEsLNMHUXWv/cYd5h1mpT3Cxi5ISfN2+7sjyKy7f1sEDWoPRBAuDUdJrPgVbsAhy46
NJYDaK2IhivYIQmPc6SLe9SPiOoF6fGBYJxFw4LQpe976FpC25IdY23bdB4OGZJkfyKXyhXDaiIg
qciL6upQ6agWey082jVEoURPW9/o4AvOyauMrPc5ms4C7awvhQXdQdJuTFG1iVniMMWGX7FULI/c
mj2VJpbn3Lo6BuiRRO+nEy3mNlIJY8Be2yI2f/LAftKCwZWjyrBzUR+TbIL0bBJ6A8Mb9lhE8EqV
LspHy8uoPAtE32BdMIdD56DrSawZu1nz9g/ukz+q3qlEbIHthsRSnrq4lH61J9l0IQIlUPuazTlU
bwLsRF4/ZmgbJ4sdtoyZuiydyRg6Q+CSFghnvfFrXu8IFSy2A/wRasKvuWMXMCc/ynIuj4aEXPjn
L/MXF9VfXibVuesB4ZbOr1nXaV85ZSyc9jWayBMrTO8J0siTHLWSFD+LBBtNPszV8pKGMyzAVr+M
RY7fMNHn7UTYnsLcvZnr7M0MnWfe44Yol7Rk+gOFC4edr7IixhwEVkjpPHisqH1FIYncwF6ywKzd
LGi9rPC9VdPlCsLns2VgZMeG7oQt9s2ZQhIn7HFLHMmbabfPXEa3hK2mjypmU09Sblp9ooKy8lWc
e6eIS/k9f/af6v3+DyXHr4aC/71j87/T6H3J/+U/frTJx5fyX56/18PXPOEZwL9I+nn1n67f4fcW
zhS/cYTbFKh/tUn/Vw9n/2ZjTP2ZQW6bplyLk7/0cIbxGw5pricLHRtF51qNdr+bpE1M1zrLEp32
z9EJYxT/TAsndLk+Yv+7RBIs3ZG9mA6iJtfAGfGrswSQGGV5k+9L5rjpUm6hpCSPmbcwcTSF4vgl
djNzd6JI1I115PI0MIAtUmO8mUYmL0IU0AQSKiY4Z8u+00wE/DHXLCK4BHPSpo/YOIKVRJpHfhjO
OLTA7+6sKZRhpIytuRs3Leqto6ut4Ce1fK28ZrrH7omvYDG2NmSrbuQbSZAjt3gA48SUemIowpcK
vJ5fG8lw/PmlHvdigwVg8is3qwNjEE+koS0Py9y+mmz2FPjmSHGnfZ7Y/WCbyh4obObjyFPHb/T0
G7+ftwmFe5xqL3/MEl5a2864kYaBJV4NmIAsSyxv4WvvogFZOshheQ26kpW53LD5hTuenizRYHAZ
0XsO3ZRiBQ3ArawBE2IvjH5GF06uq7ucLEIGzj//0FzIwp2sod1kJBhNtXqgZIlONZu2PfoypvKl
wsBkhNUxzIsH0zDhRLoFUu5puREsBnNti/Q+e7bafWTAuZFGXG9CEIIbnjsqWGz7OUQdgVQilXdt
alV+3Yrh5LJZyZRsTy2DeUxliDlWS9cML2wbpyOyVan5OXSnrW02mW+Bj/O1BKF3CqXCR51a4ZK2
I4RZmUQOGJpQHGDhLHhz8ZIYx4wVNpK4asAInqvA4Tzb6EWlEKdXNua13GaYv6Ik8ujIiu1zP0KJ
sBM2/yCZPjVW9sXBZxeOif21EmgRkry917PMIZAMgeXwo3VEG4xm9tK2NX2Zg2AbzQpLfMsdscf0
z0UrwSM7w1arqGe5WHEjaE6gxZQ42RoXP2g882oLOV2By3F1IxyrKlQXyxwGv9bq7Tyz8cxi7FIJ
cqNuxGyfCD3Ge8WHMWhESscT9uOWBzqAqPswZSWv19jBOu/hQogQIgJ/Jo4wEMYLjXEBISx10BcD
4AQpxEMeA+GGKXblY9uClPPUdu054xZgx9g89qb3XSouk0odoTzfygixBbz5Dzl272EzcSsRGEwB
uCqNk+dUQQdhyJh6zm1uYpyN75AzyWWdezAkpblJM6FjmVzyvcs4gf+frR1r8xan2jEdO+IIRHHA
4JMmDr1bSjCtrN2NW6oEMRfE+FIbHxb0ApB7TwAX3W2rRwQL4AwQ9ugeXVe7uQUS22zyjpVXhVuJ
wQ5dk4XaJt+EjfOYYn4mw83+5qWWj/rBT0pwuW2W8mssjblzHSyTs2VUjBSYM7gW/PFuSYCrN7Xf
j4oEn9Z9GgqKeehGn83ReUAkdO2q4rMIIRejSUwOXTE4Acka9UYtTbVFXmwElWs88E2bQdxNIM5P
KNMEfpj8x1LE5wJl2S5zgOrEGRLUMZynXeEMyFSN8E6K+DoUR8otePLyZqPE8oFPZXhy23xnxdU+
j5D3ptol3k+pJBpPzcQZzM280Wr3VS7xHmEnx+jowZ3UkvSsxph9X71MgXQhLYHNceOUEszm8sxI
T+ywkbKvAXqCEfwrBY9kwGGuqoZ3S8pvStl71HFHls6jb3bis0EM4qFLljLA7fLizSB+FmVASAbu
3cIj3qih3StwWhh8xHZssseU8/4u4XVrNglIbkonVfXnmf+W1lLsRJt84nAkKBAs5xL0Bul+YzK+
mxGxvNW0i0NWhrxmFvF0MqCdCrIAI8dlOrP3ip49bF7px9wt20CEdR3o3W71h5ApARmVtnvjAkHl
zHACYpyYfacM5NtlV+LGCly7QYRL14zcbL80E1vsOS8C47FbstcpM27RVCCQ0Xug9EnypkftQVUR
ahAl5l05EonBVtXXsjLaQoM8Yi0BH9lj17B6866CGLxvqlXI1J2xzxCWVzPNMtt7SCarZQu5hlWH
n8dqNnzZr7pPnSpTdeOzpzkC1mt7j//8bbL1atOmKQT9YqAlcbvHCYUq0bGn3hoUpilSArpF3EC5
Ple4sGgn1Av+6O+54lI3CWgd0jx5hJ6aB40hyBVGVyIVMLZkMfa1TH4wK/28VAP47BwjHDyCz2XP
uiz03H2ZL+9Mer6JHJVQCh6UfLWgJB6AOyZmUUiPMXCUlf3GS+PRtxN39huvfrTKPr+QOeNQPfdy
erNHzFhhE98nYfHQVA2C1JZ8j/RGAlBA9MEG4R1GDewJYVr65cyagkpGZ4463JoEaoEGt1d0lAC5
bZ3RApJb2BoLirZxKxf3CD8v4LEEbxnfzSkmWmKu5xu24pdssh81O7zqesY/NAhQSni+8NjtHhQT
CCI8qi2Mq+XotWxmvM4y/WghCia18yDMmyO2cGNPPN9ryQiTbiZqdnLgDmG1XIZZiEffxk+syuHs
Gckd9rUgH/BFLMqOt1kaczPGLsmVYYwqArA8PSy26hH2GqI6vEYmzLCR+XBZ9/ohDMP4oGUomGyh
o/Uus4fBy649ZpHAGc1HAmjK82IQoeUWS7aT7jLejTnzLYC9XgLQIoc3FUB1KvELsiaHSBweveXb
5M0EBI4m+SN6Z+7Hod06MUU+hEDAhivInEc0jSNLxjzsf0xWs7M7oqw7xn5crujiB9vx44QTugu1
5iBJz4w7DZbeTGRuE4JN7YVGFjWiOy1h1MU/qQ7NaMA/JaYrMdwDbTMpOnp/S9r+k3IA25Tt8uSg
/EZlNA6Hcnw3klkeoZXhBqCRIVeiH6HVvarFQNBRxPEGry06bXjrQaWmm2fa0Ym84FZOjzHddz1/
z4hq33orwLk1CKZTwzDhn3pqeBQE2dA/TGXTPdcOiVsWer99rxZeBcTrShFq11bDXaIVA1gAjW1g
T4L8ksOkGI3XsPG+YIvmpJ67J5u9WFRHpV+JFiYWmJkCIYDpFsyO2KJstUYdVcyqMp1WvBY3QzQv
vpuueQdWs/F0LCbRYsQbx1QPVpr3Qd/xEZBodrRy8S2yqynI1Ul07KX7OMHEPEd7M0WRLWq199w4
2YGzvcc6ey203t2gZ4l29dg9LFxdA169SNrfJIXGQ8QQbmMAlFwPgjDtIKylX4aMDGAUZ98LF6H9
7IL0jQ+ikayWU+z4tonhqlY1pPwKdKsTDe9dao6nGLoxdpvqgQa0OYT1vUXV8KBRo+PiTJ4sttEX
Cvh61OUxR4nKJHYgDt5HOXcuLHHTYh1hRkdlx7WGYdRFg4R9LPqCnEId4IxibXbQTvb0m6XTG8AV
wabkrpLASZG+xkbNXIiC34JBEKBJb3cFByhlBwVaxIMfdRUWU8ce7DOwtJu9UJaPBTsW1vr4acGI
iWmWvkna0U6v9RetYxw58pZu3TUMc1mq/vCfHJ3XcuPGFkW/qKvQyHglCCZRiRQ1lF5Qo5GEHBv5
673gJ9+yrz0SCXSfsPfa6feqc/VjZC3buJAmdJcZsW486Ptc6cccPp8TBzFJVoGtxtLXW/sR+2i3
2om2WcdRm1gTdz0pe8S+BoUL7ROhxa11WlQY+UAC+plA7WHbFkO6T4TxBHjExKPz1CSPSRhDqc5G
7ZAokuxqG6HRjOO7Ju5+g4SNRf9rWBNaxL3tkDb4WLmT2AgLJpAB5nAjUlWiZzTWPIt4l85r4I3X
vHU4zvJ4JkKQNfrcOMVj5BIzX1vH3ub5BW4fYz24IIfghIjJokvJl2qKHwZdwDNSJOWZKV8X+F36
KrVSzP24EXED8wuycwe8wwxVftXJsPASLFbA8I/TyJy2nMBIHlxGUnXyZKHs82t7YvCrkP8ZDOVi
HDF7bWEskI1yVy6xw5uQTZseUdm2ntWKzjH7s9HIGPdycid8AAExOSCHHrDXQZKhi/FpNSjIxe+X
LCb4PhUbMxyyQ7vrPGPaG25+LSSeRdw9PJwTWvKFhJ4RvM6liNu3aYz2wpsOnN/Tzoyx+Sny1096
vU3D9FcCisZ4O3a0bDA8I2Whjx3IjSxoT/Ys8g0aAUD9sR5EoYcElu5DzCE3oF01GDPVNmlK7YDv
+xvkOstBAxgto7VNnpqm34B734UOmN3+YWYWD7bIPgmznE+ilg8dP9K+59uB+Ec+uZwA3obErGl6
GmhZ+Kq0utzGqUGtl1xw06C3E+2zPos7SrAm0O1+3lsFQoFcVheFFQvQyQwcdpKnELEUMyH5aYjp
iyDZf2Q/lT6qxzSomOzXCR+KEXn2rq3bozM25pORG18ebVPugo6tOGb8vsG0aabJhaUa4Z8Svy0b
Si8DB9E1AFitAWa7ru2dJNH2GJyjYDbKTwxHVG+q01jMYegAkjigOlk10FXSHzq7/8U1BECFHJZ9
443DwfV0okhHR+wIknlW5NdsZbZw2mrujVMBoQdbVPBpMcEm2I3ShsnjZEFDNur6yS5QEYrFZvQ4
tAeg8eaxijSk8lW/Xbhoew+6/Jrjq2Z0sosh03NsvUx5iOzbHd+NBFMhlMFk8miW3PLZIN5wPhRu
Rj+Jho/cMFISSTq9ybS5jo721zGLCTINLBkPZOgmiZptIpPqTALJa0w4c5lZBn6YmnyWAVwqIEa6
3tQNFPhObch+sxS+YjQO99CDthoTiL3SC6xzJ+eFU5aG1eW09DNcOCWKzV4ABV4cRO2JrQ4IvPaF
1lGZcFMBho/Q36zQi5T4h2VqdKCi6ZfjCWLTDQM7ymQd2M5WBEJRyjnRZPsKoq7vVvlubnIsgm72
Ei3mizRNijRSSzRu4NbjIyXRlydFD7/Skl5jMmacwAn6YuTQClkNPthpiL9bYbwmrCy3C0CrHQCL
x4iH/IQK+ui6jJO1kZ8VPsC+k8aLs7zqjTL34dJcmoeWOKq0Bc6pCvM9HKs1cUarNwgXnjVi5Qjt
6tnWukxindw+xxq6rpxVMcyN5mwuC6LOqiNLSc1blS2XLlVd0Jp/3Er800rxrY9nDA6hn5KVybC9
OaWz/Q6/DzKfPbHYZChH/SI5ZOIIkDdGUSPJPmGH67uRdntjTjdR8XmCp0W6w2qhwKrsVUfCYNlj
tfLqFv3LtDRRwDSDPaDN3zbUp5U5NR9dvkFaBmt+4ZVL1pqW/KJD2NBVKKV9jVMGu8NB8ktExhmF
3z6MovhM/tdfFwCqvC1a/jyW1VdW4/Emhvk5i8joUow1uH80+iPibAakUQeywotIkvclNRAulZEd
sA9MTyXbsQ3pEsw1Gn2PtotImK6w9rjjiwix/2C4PyRwpofesHZD08P0y4ruJCqG/cNfXl9SF7BL
nIdqIMaj+GqW+o9s8Vkv9vQ1EMc062edQnFvl9rdXcRtKBtiVOzE2Dal+BwZhPAsdDh3Ix1sbmVs
48502MjOW88we58Iwaelbj6lxofUgGqoAdvBTkj2kYXnMe1VtQfrtyVumHy+lho6UiQ0sFegJsza
LUZCv3CNA4mwjKAUxHPrXgG3iFA/+1WoxKM+2vfKTcLd4KofmzikU2qPt0UOL7OdfFdctNth8dwg
dwu4UJgVCgY0Wy1V974Ey58WTTAlQ3XquxCgwiCZq1Ad8671O9f9cPN6pIDs0DpyFbV9gfBNB4qY
zlN9EpxOTYKsk9BmuypuTJy48VEzz/aCqDgfd7ZyGGe1H4OQRJWsX+Mq4e+tgi4frGlghlSQy6C+
SrT8+yzzHmAvCK5I0MepK8iPqT9jA+tkLrwHSZQg+Vj2U1xzJ9UaNQIISzRn1ThwLYQF35bxoPNB
T0SPzrog/bpfgnEY853tze9dy782OXHoF4VJukkMs57jNfybanTisk08ouFJUNOEiZviDM1WYbRZ
e4t2OpRhxX9eu8H33q1O1UdwTFvZmSXZJq8s2lQ+dAFGX8Arsx1uw9E82FwRRzVy57jsZOOeIIHp
NS3wb9uThfc579+J3f7nyPAX03ThQ3GnX1xZ7hwF4cZTr3JuT8SAhQGLP46BBFAXptzif+/KMp7r
tLAxXEDWrdAblwV2s+rSJSO7Rr3EOpI9FCbnjMMCzk+zLqhLpJoxhIA949EfWPzJCI4DCCDrd9hd
dFysy438LTHED/Z2h0aWPTdMojAY2YcTdkaTsKRfFh7sDT+NFjEXY+V9Z5v4Vy+GB0Dv1wFLGxMa
/iQ+GEcWH7gxLM79kLQ8Mlo3rB/f3XH6Vb2JslbxZ3czmupJMxCphwqiWx3DpcCTPvfRgoYUmDaJ
cQA5tH6XxZyIM+jIhuzAiKyu0aKgdUFjB7Okh3aAG2374lDQyuOIIk5YdgWks6l/Soyq2GnV0B0Y
nDDni6zHNCtRyY7kO9LeHFybAfSQlSiinVVpwwsp7YvMLMbVkL7RWxS3gvGk7ijfSXgRBnPL5H19
nPHYjBLxvR7KI1HKmSjuNF4UeLjHWoijVWSt5nA+PoPwgx5ZaCbnbyNclg3kgvEo/2VNCroN8A/u
rfmaz0iuupbQ9s74OyC53ua5jBEFtb+G12tBbUU8RHIvCyQjTq2TFSOHe8f/ObS1a6km5lCTfJqx
hYXtpD1CQWx9colPgLhGToU8qSj6KnCaxFKlNXoApNsGgukLI5itV0gk6H3l+YOJIZDjuEK2jxN9
4q5g3RzH9ltfRr+1k/5Rukz90jLCDbt3D9XmMB7j5NsiKYIypt3xBFn75k8U6W3AQDfFZgD7GH0Y
Iuheh2eNr6jSX8daZdt0VXVEZSAdAChN02UIgOtdnFJBJRYa7RCx80PVLVtSNBCw9tNdi2oLIPj0
rXP98UvjdGge9D7l+Mo4x8AZbewM4fQA2ZxnjcNuIH0l+1j33MAPkh/ClGh+R7LxoJNip60fh8Wu
9mSEaQzam0CKWLDDNYtdpeyLZqftLpnm1jfd9MhUAtgDZGV4WuuFPDCGNnginJeCNtTn5//lPmCf
HHMr1CkJTen8gbcX1izT8orMAdedKPsjdQacMGHbhRtA8M9yHKY/6YRIlerOCoSirOJqAPSdGae2
YpIUVxUZaXSMNlZ2TvOnGhMYF1tio0IxJ6LkGeRm+e8wTMa2xaaxRyeLcgjJrim4R4RW0rurlmEi
6CK/ttIqMMzL1C3dXpO1tzbN4jLoCHWR4gdrIoDvWNkewt+fRCTai3RvBm6g9UK9JrwxTot/gZ8I
YzqKwU01CkQJfX6JHEmNkPFCTwkJkkIjIFpfePoj0oYcwz65dhWde5uBh9VfazRsrbTTA+Md35nn
FwR1Z3Maz0WV4LfQWgZ6SdEfZHdyG31BSUcwR+h8eAWxX/gm8t2Ae4qh4Ziyn1kO2YgVirA0Qh3l
1h6meCvCDvW+KAJHJI9T3D6Mef7XWshtX5d1pVqpExqInrKitmlzQthKJO0Rjou0ysbtJJZ6YxAm
U4D4ebKxENM81bRIMfIL+QaxyTdyBrcZDt6TGjNw7ln0RynByimsyDvMiLW0nW4MgKPC7GbauCTG
uUvnHV5OvBeGsx2ymbFj21w8k7m16fFoxkoPCIh560wSUGNDPDeNTHYOy481sOmWhRgrZ1d+zBH5
RRDqEG4B20oZZ/GfOEcKdRVvzZuaLqbNyNczvfdGm3dTHz1WxgxbnOGcHyXuCyHhrywRyOrJLdjD
vN9k9YjX0OIBahrzZekbmJgZXZfgQyI8K+jant+N42SnzOTZu7p99b4SRyTPc2iK99gBf9Uv8ROJ
RlicwQ84LNx7SyuPJNVwAeXH1mMXMpVYNuFqpA3dY89R2qaoIieofNzLu8jpCd2krG6HYStpjHH8
eH9rco6Zhrn3cQnvxpzyEzXwsFxoUlP+YhkttH5BxI0cEFlmHZEqrr/Ae1jdpldgAz9wK9yt3ce3
GNvsjTkGwKmYD2u0P6farH17sakweNX9Kl7tEmn4wEnQbUimXn9I42CEsE1Dy2TSZEAzzvGd1pzg
gDb2caZrkEXU11Lo+ovWOIzx05xmpuMmrgVzkXRDqCrdfVkHg5H82K0tXr0zfgVoClV2MiSFkYx4
o+yJcq/6p2evM1HoLJnZgTW6DDLTuOSx9J46z/2H4fAl6RtS6Jz2YGH9gs0A7m1ADlETQi7JhCPp
9An8LHfkqnZBrtfo9bhJW/aPHiPPvTZZkHk6tmCcAl35OUz6P92A5YQLnvSWfGA/IZ4fiKqAraYL
nXrV3Li5+abUw7i0/LikjGxSQdOk1Kr9dxDS1RnmFi9WbzOWTlZ+LmDFlnDm6kbDcDCSxBeRcV6y
sab3VSejNX8a60ErmJrphsv+r2HERoAn43MYQqZYh/EsBOPk10PnNcFx3Zphg3ZkZc/Ml95tPtE0
h9wVvS/DBF5sZ72bGcraAdkTpvKEtlDf0hnpftwVN1mxVkn0U4vaBIiZ5OJw8EiQm7nBWY1queCP
HsGHjjJxnpiYGqxPAcnad+yC+YaCdyesMcH1mTt+JqJfuijCWBjJKO5qFbKYr5YDAEVntdmHh2XM
njg5/cLokaC4LICRi57xQF/tiFlinPbHOXTetdb+YcBp+OWYk94lj5YpGH9DSVzcbjyRvPQxw1vb
t7AWhsXy/E6nItDy+jhGC0BlRC3pcp6j+DcpGKfT+2YYHO3MlwPi5PYRkSZD9i6+5KJj66Vfoxod
i63d6+E6msvPBNxxl4yfUVR9m3EvzhVlu2PQQayYKgBThr4rEuc3DIsrzVx1VGX2l9822UkCHP31
S4/JQMNBivuPHp9MbFIFdfQBzswbqFrX2ZktRREv562eClZPGpt1qhwAB9r40E39bqlkFYTW8MIm
/VJq3ROFbrjJGp1UNLg+MOkxdtgtxX7INwbc2l8G9il4PF93fZxgBHS8nYkRJPHwt6e2ALnCdnQb
RdF7nix0YOxml0me40bXfTfSrs0EdMv2cp4/dXQz+4fa8XkocTlWJBAupNXhCcUYxRPRjXeWks8l
Q3LynF9YqW2lzf6+aZrnxqLOGUrGOV4trgs3EDhxJcSbLmixPIqTNFfbSnNGX03Wv2KAJ+IZgKyr
Z6B2DCXmxHtkmBe5M2Lw2j2tpTV/DcBxMcueilvXEWfrDJI2xZo2VUsRTSW3qVkpM//50uKC4br+
1FExBWal7oWN2t7M5OPkaI81abG7QrWfaV+Q70cmux3Xe0vpd6euMZk17/Xg3dAgXIn8uwyIG/2c
loJ4+U/RD1kgaw2D5fLh0k0wSEJLP+hG0DjJpZuWZZ9pN8jFO2AMDzlazA0QnX7TaLnfNcVO9nyF
OSvXavY4P7w3SwP1pbsKMKPINJboLIozLdyZ+nxqecw3xo35XYtYz30f7PBNWvkXiXufscvAaknU
PjaJkrYJVYLzYpglRhx+xCzi0TCNK7kfT0qqZBuNRAWUbzFvHBqE5ZpL5kPREn5l0P7WEwsQYRmQ
mP1Gau8m7PId9r5bW4T0ButK2gKw6I75yTKyS5ojhOtpAsBCZtxy00s/0IZHlBXJLjQJ2pPZd6Lm
TaSpACx6H5iCX2Syx2+K5b3EtOKL6/8lvJU2R6mcR68qdDaGJAPz3BPjsq+m+s8Q1STxdFRYxsit
SPQSnVzY+WslUuThaW5sAuWIUc6SblfRHE2a/WLa27hWpKCiVwIJsl6HQcHWLymYzeC0hLzOgAR+
jdbtkW48Ifx5aL0ISJavx9CgyZLye2aU3VBY6wmY4tyqD8K1H5ci+UJBywZW8YB1L3GM0Kgih9BU
N4+AIcVNd8Il20j0ejlFQOsuv9cI5AiQlOR3XNKnJcVK5g2voU5lpCG1QzD0gwbkHUJ1vVmFnQx3
+C1bwndrnf/Vk2QaZZR1OfuLxXrXKEXJRBkfAHQyrxTZxbHEa8OgoSX3btM0FlRCnfWzxrSnsarb
3LJzxdbJQsw4TqHzynTqJeqJ2wJ6/9CV0ZPXJ8uhsFIsfvmfGpkVuk2GaZ2p0ZB42u/ixd8u1BRj
zXWCI+GH1s5N2f+MMKlEBnS+IZe54QjWrex7ZBXn6NFTMn4XOjggu7oNM3y6Jn2TUKMWm6JNz9Nr
5Q73LGfv1AB7Co1rk+WQT8vwc53bMAb9dsie3MQvFXFZ/KjNs1zmlzji26/rNci1vlszc/PoXkAP
oE5CIZQlzSGvgEjGhCSpxntEnHYwbMjUnc6/Vu1qrXxnQ8FgoYfGkmjXZaZ078bmMeEko02ivGbr
TxUAMBKKBTeEQyq50ffXoVeNb1WPmCntLW3MS0j4BP6+ev//1ySL9J3V8joKeMmzMyEJbH0IuOU0
Bt6Bpm0qtwSjT2xp1IdTlAdX+ogAGAwZ27JaSFBUiCd+GwsGXQIdGQxz8yfUslsYeq9Vz7NBmljg
tID5MuiBq8nVxDpaNMyEuRT+GEm9dcfm5FjD2YXmSz2TfBXcmIGWir9dPtNFMOUi/J1hAr+UsR9L
juTUsO6Mhn9mGQY1aT4YrXCTuv8Sg5dIsK0Tsvq0B1bD6zfE9YFf/G0o03cyTUFsUOHYeIRZfj+s
b5GdbezG804CUqHMvMc+zG+Jox+sIo5YftXP8MIZaoLsWgoeGcCY/zKE5E5S8vOWIPNwX1pkCXXd
0Sk/tGV4cFu4eQ650jOMsL46Fl7ISTQr9o6MB4w4C7qQ40KU99k2AXsXDKeIDRsg+cL9+MOsevaX
kMkerB0SV5wf8GQGUvmW4Haf8e+yydvPSFuCqeMhmjv9PtmUPCQGsXdJn6FEr0vohrOEC1Zo1XMb
ebemD3dCAokSo7PR5urgtJxQLS9EI3eJnb7YoXYG/VP7c/tg2B08a4f/ziT6zp+F2umm+lzn4Tjb
6FRs79GdS1iU1ZHy+l8V96iu2UfoEzatt7mdP6s7M5eTTiLFZiz4QqP4RijDwucH3LcEBVIaQkCS
Q6kXMU4hG+2kQz5krFf4Wt+w0+RYK+bhoRlaJiQHsAqIBnBdDw/QXC7VjjSFfx5hoQhr5hhBCWet
k2Gw1ty/ixFGQTx4TyocYeEVI+CEkqGt3j52JasIW14rHSeB0Z4X7tPSyi4q1s6S1XCSU9oNMYHp
ifhxPJtL0mF017e8ZSF8o9TS2VR428J5busZkZKbfdXJPharzA9/d6pVB+Fo54GrJe7co7Giv3t0
c1Jw0AGPCFxGN5xbfo5CCMKftkkoXlCGvjDufqS+yNcUT5uemmVGjgRPLgFhAtUWsFtNpdgfbOYK
sxSvk9bszZKMQ7iZmxCE5EDaHti3F5VD2OPbC6x+jVdr30nvyND8jAQXorFiIkO01xWt50wQIA3n
/GLU+TciQ8VdRtaLBio+L6PvRI8vnYVKy0j6h4aYW0gh1QHXzmPq9HdASP/sKYiot3aDvrLUohuO
Df6EkB4HvaHVMWGjQUVl2hTccjYElNG6VK32B4HHB3j7aVMeY4OsE5jExkayKGweofF8QCZ+d5T1
aPbMeXuMyZnZ43MwXkerwY+tHqqw3XMeAedM+2fAw7Duwx9yUjQ+auCeDRCbf6ohlRzy+D0UORUB
uiUYCnfHrv4inz1jrYtFHLSq5CNmIaXH4jJZ1fOowTJMNHQb/V2yQN52g+Yjy7uOqqN87M39IKu3
qdBeXFEdTbR1KBlhxkXmR9PO+EO4LWBL3uDdXcZs4m9MZH/ADDKq+cpSP+caRi7JkPtBm4kboITB
Jnf1ivLJq0ZWKQkyM7z3cN2ir2TVFFsUZ0iu+CQGKNf5zGy8QgvQcKOLHpRzDDdzMrvP2Vq/D/nL
88PyCP1xI0JynwZIqJEgqyKT27LVPVhqOrL92XpEd4geEay4652sSskzcbl7xyC7ZCyWxwFYtA8g
Fh2slprHRE+2ITXjA4Q+yHRQlpkGglSc1FlnuezX6YsBLU4KF5Zzzbc5j9JDvDJ3B4B2KO9zsW5+
8iUg6cNmITEjVduD7yqe2QQKFfYngYWwVf1vOPLWhZ32L0/psx0GOek69sz7GUZnvdxrxfgoXdSl
l+2qDF375RTHjexEchSJgLtmDFNgFh4bLJIRXI16t23BzXc8wp68r9dCicpmo2igeGE+lGXQz1r6
HxYmvnJQKjKocRkDjOwuQITlzfIcjdqrlo7uns5n8XMFBz+es39xDjFlnPQ/iCCiXTq0w06l00fa
y/DdcR7REpJNpGimHPu5BCCEi8aDXt+rAyii+BKVY0+vCBVWuwNQ5nP02jDgFt7XFa0fWy1qu/pE
mi7AGTF5j6ND64+CPOjXqaCXv3kapadFLQp2Il7FlVfy6jiLyAM52WwEGTd5+6ZbqiDpTWi1M0MM
4or+Yq9hTr5nrZgcU8t9fK7Yap9qK943Tk7iS2EG2WIR8ILCKYt1azdXeznn7pN6amU3BeP6AFac
/QXcirWkJtyLWAqD4Qycc5LsItPKWBE42ww8+G6gc9+INZ5jMLZeH+nccJMFRAdKTWkt9f65jcOP
kL05gsKvPGJ7JYzxJWeZFGTeLZUcXQhG7yoyuBYQpw+1DoHPcUByKxYIdSvQGngZdz9tX1T8lbpj
MRG3vxcdgUIzontw0NtpSEvQf+efbCIvI7GK+5byzJd6xOfKBanSc+ZCbgpdD79J3J9r2xj2lHkb
sNuM+rKKibpTPmuRdl5IwGJc3EFLuDJtAnqAEhAulH2Q6YTXK8m++eu+iotyI5gv2SGaZVUA8Gd7
sg2h1Yw4xgyqkkhHeGWEU7hRrlsGhJHvHMQ+/ly9amDdGHsIc59IZ1eDgg+ipH6GaYAM22Xc2MZH
r8o+s5aNHEvIUyp6ng613PN+ARqacaZkXuDk7AZJGqRemN1x2zrWP13l5j5KrKBApwMvSMLQBCPX
uM38Ug0OGj7sR7nFoL5C64F69DshV6ehRIt0oNvSbW9lZQICi11fNiYndfc8T2RLJZM0fVK8j1Uv
XuXU7WPiMA5t9+Rwugb6zEt20fsPF2U2Ryvg74GtVph7X3FtVyerj/92YKDZwRMWRz4qEC7X4qhV
cBGNMZja4mFEWF5wjOao+9CL8ngRwukDcA8UA9WtV60cmxyNI136gjYy13inZ/Rw0ax9GMz9KeyE
BXsCTPfqYxOlyzmBei62ZrYnFtnYrokgTurWD4McvGxddfQK9jpt1a1xAh0BtT2rTuX8LAt1T0Pu
AkfCix3bLMfYdvkGIN04BMnUp+VXlxNOQAf117JJOEc1/IZiBpOZhhZpZuViNMM3AoBk7nqY8w5/
0+MP7ZB2kr5MXFQPgyUavEfaxi94sybfg2JpaGcxUbTs0GF+reCeoI9p+pKczVuDBJEeYcVgNss9
s9aBIUrEMDlZXTnuSiOmDG7hLmcjtrY8R2aulw8zdtwA8PpAmwdp18kFfsD52YnXJMtwwSILp39v
zPTPUWmiBm+eCvapzzWkW7dHTIHBx4RgZz7rSUI3QQGJ6vp3NMQRqFLKXmrd2GTyNTD0+Il0ArmJ
FHEoZa6j0ZhHdBjIQuLY8Lty2EuOpShb4OLpRKeAZz918yyC8GXxQpRDKRMHsbZ/7LeY5XR+kqAU
Ma1bYQuid6yJLArj6q3I3tF2MZrW2su4oA4SMHV8FKn9EXAkXrB62bHyRLmobZeibFYHwBMLWz7f
xECqWCRvk8uVlKoPGxUS84RC89swebXbxWVorDB76tltFMTsAP2LT2I6h3aDcWLeAnpF4ks9YbY1
1U67tws2WoWdHcsignVVu5fK28Q7a8CKBqPgkFNJFW58aWb+kJnfMZeGOiFLNjlEeJ5uChVFy9DW
Tgmpz6PbEoI553dLNjIbgeHEcHemLPmdJ49qFe0t/mjuGnme6+HuSBepl3Q/yBAjzqRiy5B5H1Xr
fLZpjWNP/IB1ZbFW6c9DkxyBoti+GQH0iXobFl/H6A2HVKqFe7IjCbqTMUdX+LNEzXdbMjBISBTA
HQqiKjIAqwdkKkWUDci1BG0TrmZg7/DMx8WiIUL1Tw4MHVSX3zAG2FszdUA9UajOGUnFBKls9X6w
dtgCr0PC8K42ARgvhU3zGfbcQuKPjkKjF6ymnTXCDSV5ytrP7liQNb39ZFbeXfNI35sjd+Mu/Ur9
RP2dMRQzBIbTHGnOGY7jHRh84XBJzTOV1RxLRufYgswYXeYA7CbMiI4yuJEqoTnHzhwR1nVMzFTK
zzyi3194QfFhCvkgF/aGBSujvNSs7VLNMM10DWu7nb3oHdXf4Fo/cBSQVykWhdThL45aCBEYIsTE
6RBYcjomptiRnk1ThJHCB0i1Mx2MLZENqqata65R3nQV16ciBY/BwnaaoAOSnOvYKJHq8gdILgv4
2esCq2kRj2a2E5QOmqLBSfVAG6MrvpEDM+LXoR/euHKYl8cSo0lLEAHehbqkF7cS7Qt3mLGF2YNw
aMntk6XcIOYr3VCi/YzV1dPUndSy7KDl6juWlU5Xj/AATBe754ytOQHeaEdRL9kSPVOKtMBtgVV1
XKKiaS4QEaiigOpXKNpZ3X2G491e5cYDe7TIKW+ui3PJqP6YgnW9m6MjsOcHUop+zKiyNlEbzYHu
3Z2OeUbVZzCZNobHtJKpnLmZiohGVgucQcecUPWmH6lnVgUPpvuAjQSlUO5t87mot0NO48xKg8n0
D8FuhLelTFtMOIc7uz7rFsLlgcfPbHCt1Kn7UbruiykHlvwE9HAjSJ94PPBnRL/7Q8YcclErLJP0
YaSXfh8xUyjGYlvq42NmwxuijwcZ/BMlyXemt5/k3A9D/KvW+s0Q+aebIkwW/VfDCTzrI2J2chy6
cn4xc40UkxHwRYY8cqHD2rhJ+56vWa4h50JvplsvQeKh59qyd0X8bUlEzHkPmBBVmajFD8h4Yhr0
ZtvoOODYoYdl8dVXjHEzkyeiH1/pgxFFv4cDYl8ml7qB3KRJFkRH2WtKI7spZHmbJuobjSOe3Ayo
q/QZVp1/uQXboL7FWe0mDCaSarlbqXmYPeT6Zhb+AOpirLwAozHscb+Y+nOcueZlwrUFY2Vg6jGZ
+Sc5I6iXSfGjNd8MlHatzmlP88u4TtjFlnqT1aTR7Jmu3ysWOYEIy0/bvRsT3FrM4YiyEnQPMSYF
Mlv4kAqMQ1Go9qZkWoBgCbui2AzRIzBwomJUeEnaPHBkCWay2rpu+h1aLdFF5Bcx6LAY8v5RY4WN
0+x3UADXXT8dfG1jPJnJ9YMW/dnhqto0enoxPWebROV3CMEmXz0oapquqF759Cv1yYuU7d1E3zaz
+Typ6Lft0q920c5VEd2XeT7a1fTuJM7dbOHbmXOoEOQw4rW05BQ1MJyN9mo4zmEBuUg16xIPQnee
mw60ctJSygYyM0lZRaZfhmTMQRPo6MdUHqBV1jea5LXkrdpK03p30/UdDUvk2FCNyW+ZAiNn/mGz
JIT/ARVsgJmrui5H/JTuR6N06F/UnxJE5mBhImwwDKrlMDa4LrOStduE76IFA0PyEA8ksRP7VAI7
wKaKbQpojdewWAAnGsaMVaf1SbA5HKZF4e9e7mmMhklRUtVFUe7aecA+EpqPblxs83Z8xtuEcslO
Sn9NnNK5/7i0PkyD/M5eaUfHFJVfmDY4neHL9uKDzvcR//8qmOFH3bIQa/NvhDCXPtO38fSUN+SQ
/f+a9yphoiiI4sozTilZ4/rIyn8VpeqZCplvwHQg3+ArYlBZJ/mTMbdMmGHhgiFZefjMnUJXgopl
O8pw2/VmI3DrWxJX8E569mKJTnJGNRvxtp1ZyEfYOKua+Zoya8AXBTBVWhW/KBkztenzsn6ldoWa
lOsEzTzglsyfzSX3Cwi1D0YDnADrxrGp05r4UfnXqMyBybaFyNzc6xmtN4ku6VOBeMtzI8Jkde4X
AmUO6CI2FeEQEAypWFEpvqWDJU5G7Twq2oV4LMZ9F8+vjnBPhkU4IK56Suw2wU7Iw5IJIwT40OMO
HOYvDZ9MgRFp69asuS2PeYo5dn/QsVMxYmfdNRGj4trbiK455bRgfpnWDzgcyIBDr/FcIvCbDBjZ
Zs1WJdPOiD345zmnTu2tjoOCvSkLFH5rmxtvLiF8OxFTAJO2WIQJ0OGObpm1/1aLGJ42neHHo/yZ
7IqQW+YnDK/VYVAhT4rFjlR4tkKFZv6USS12InEzxDJEPODpugo0AG5WMP+IsycO9z3bhFcv48if
68IInJSlZGYS/FVx0+Blog2oSqKxszz5ik35kIfGv3iKT8PAG5BP2WtchnHAJns7CnGMtS7dmSL+
sQvENpHD1WSI8BEP2rdeo8OOtfb6H0fnsdw6kgXRL0IEUPBbek+KEuU2COlJAgreFdzX90EvemI6
ZrqfBBJV12SelGF4MWo/fta98c+UJtSbmdIcd1imh0DyEP2eVDzOg0qjv9AtlpiNWIBowmGEXW2y
7MuIOmmo7P5ix8w2afO1HbvsY4MtgOCQQizTgBesGPa5zUXNxPcpT4Js7SQOpbX0GJNO5rrovYHs
YE4+ejdyJQsguf50r7re3PiJCpABs8rOa3MjW0yspXEhGta62uExdqUOIMt/i6da5yCHEZqU464U
U31oZ0j9Hg6t+uE0a/Nns0FV1PvJQzHzDJOKmKZDWVAvG3EuWMKExtpOp6ecOmPPoN0jvkdsppEp
ojn2+84e9wJJaJYgzAjCGLFYOm+GuHCWmCdfLIjqwHwkn3CBEkhMoB1JO2KuviSK4JE2jC8wy4RX
jDhq8ZlL76vsR7WVgvvbEJ+hzXgWyBK0GNukC4h4fU1QmrHjMJLEGw8DqymnPeGHIQsF/n/Ayilr
bPOseYVcZRLNdePrd1/5b6lw0e4FEYsnOI2MFpPlpNd/RTJolxS8biHNeDO5+rNfEO4iNTdBePVd
zTxPP9s3KrK3aeBtR1jyy5TYo5VRrluzGp6GZnoNzdmrJ3FS8Ej0mu39GBrZWmuH9MSgnm2n8zSO
+KoRRdax9gnnnVPIlc7aiuS3a7YIqIGarYWetysAcUrgpHTRVG0JClqbXnDuApwSTUIuiaylwNHU
f7v9pG8Nnak/sV4e66uDzPxTrX8RIdQeUbaTV1ZrwcZsE46YyGGOTIAVPRwxnl6OpIxjdZkT7IIk
hY7PyHhiaEG2moXKKrHyLb8HQW12hQ22Qr5ZtWJVmoRKjrFuYMxVYkNjY230DjCSKaftyI5Bas7d
rCnuAvQ7QVc+qV4QqSy+WWn66K0SgfnCWg195i/KWDzzsBNWIEA2VWk8kWcXHEfXOStStklJAPnd
3URYkFikzA/ezlc9MMs9SXTz8IVa1aHnbCbexyTyU1Cc3r7ySn3nqvFWWZm17JRtbyNznzcmhBYz
E68IBy9e4rFKj6z4bPyh11uXFVRfBUfMHzpyrsZm34v4rRxaZgThzNd104ffG+0mxeg0ifw6+BaK
aFI3mHlDPYtaUqAcl2kNS9++0ymcPHIWGiWKTVowr85cVgOAr6I1nxUlLfBUOuV9xUDlWCZAtlPv
lVSrHGQU93bM9gu+KroytgweMAADavkKWyYWbVcnRwmw1NJCxeXnhAtlvbMr+vbeYMjgUyxwZohI
X+vGtjAyFE4F7xbqJmRXsg6u0RR/uuRRQu0N7gzXcSvqHDpNSoGHn9lYaS4ZkyPxo5n+GpIK1nQ8
3IGFxqS9l0L/aE0kOjWZlfM/ZpPUEibD3Sz51jbrsSuYGCfoMVpR3Swmz7u6/lCd0A4FcwarrXbC
JrvXFqrcJ01zTnF4N8pp95kaH01Sz99jwyM8iGKmy7M/JpZ8OZick5hC/9NQZKX6M4fMvqsObZIG
N3P61clwcetWO/RG7vJcgFKX/Bx1RuOsQ/uok2HYCHEAv/QNZAz+hOJnNZpBRzKy0msv2CBvIMLL
YFSDUIHrJre5hYhsIeWStYxkXQrcrw1G5x7W46N8oRu1HyxPeRushYglR7fX+yeFAPv0/3+T3UCD
mur7//9O9zKzW5i645/s+T+44bnBqdPCcQ51QFXzgUO4baX1ShUEa8BOYSb0CutcKj64jJ/wy5f3
uIJ12QFfR/A4d7LqKY7qN152hfRXZgeBde69Q6dXe8m7NrjJcWwDNHtuZS3NZPTwwth35EebpJue
BU7KXe177l3k/ZOiMftwHRSJuR0MO8RgYqeEy2GaamcU8rfYaKqXyAe6ju6fQCOP/XEUqgH3ePNd
leNP11kv5SCMJ4m46SaN4qt2aNWlHIclIM9o6bew/SMm5nY5ENISB5TFiCUaBNYnJP2xk4yXOLKD
9ejlW5Ot7zXOyCfX4h7YF4NPFdFpt4KYvbqJV65vrFtq5oMKkqMhMPxB/iS0Ji1XYB1iipTROFVj
c8Iy9I6H1F+w1dSvThQ0THzvyRiWpy7sUVuOPyUacfxmvLSJd1BoN08eVl2u5qqHGNBCBE8mJqQR
Od8ejgzmmeYw0I5QcYZtF+4JtGpoSCft3sJW8WD5LxD5nQgdMFaWXxFuThwrs4bwaKjqIfyK/qW1
3pU2cNHSXS7RK8lrrhnBoQSgvBn9Wp06Cisamznmt5bf/qyrhLc1F99UHljRUPy7/jNLfrlwGo+s
VKZqBLdPZ4aeh9blDk9RhNIsY/dRvoUg3/dWXuq/U8Ok2zphXa6nhH7hwIgvlaiI6YHBHVQjA/OR
ji0yw5MV6B5fFvtuNk6zjqpgz+ic7E+XQI+cWR4LfHakbUgbYBmgM8310KiGX45o0TCtIhKeNAgr
A1cnd82KuWKnY/kn12/VG/WLwadw6FvvjhKWhlCMG1wSJ5lX5wHpm/L9lR1ol7bOHP5RBkpTnfmA
TOSSLktA8ifuTI/tfR0y0hsoMbeVj1wPJEpau+06izJ0mmpjyYFNSB3fiPQBtWJRQZvYnwUzqEWn
sRgljp4l+AjVyxfN1os/C6RaLAiSG41YyMaMAxyI0WxOA/ymTfpKRNxepCW0uwJ6SVidNejyez8u
b+zZjWWdjB8Jtf+KU5/QN5wkoiReiaUlrPqJ1L5Yl//qlEMcvcNrR9iRD56/wYQDkidaJgNyaFm4
T96QMGCyjZVyJvJNDOfW6I5YFTKPYW+8dxjIW4+L02juEfrLXZxrX8VY3IU+RCBNir+hOOgF5lqq
b7GNyoHcvPnv6pzZJchrnty5TELsR//HSrEoyMJuo8fswkNLzjw27Ymh92gUuwEYnYa/fn5Qd6/l
QAW6dmGSRDh867A/b7jRopwFhCjvqs1q6DPmvtPzTRL4LXVFs3V9hU5PUE0jzejt4m/+vjmqJ6kE
o4DlyXxrFS0jZNED2euqjYGsVFT5CwnL2S6o83Xi9MSmkzQFR3P3FXn87hNJU0M2ywUxq6/JyNKA
0L8W82oTy16xchMi6bUeV6xCXgHzJffoPbvWXzUZjIQ2ZeffkoqT1Gwfi88KhMVq7JxxZRXmDZU9
1IEeBKJRFI8hSxFeaqguQn+HOSte2pX11pnec4eTAA/Q2VS016Ia/5DPFKTz/FoEW6MEK+ql3rv/
ig5ZRUJyEILzf5bHlwntEB7ZwnvV7pnv/eiWRyyIEZxNM7rklqHBAQ5eC071TWF9x6TGIxzVy1VU
tD9qcHjbokTnW7kSIPiRdFe8dRFebg7uldupb+t/DmoZXtK2EDtDxF+uG6/IM/KfUYAX4dXB6rcr
GROu7Mr9GMiCzMU/LRm3Ckn4sjfNp0z3V/r8PGLczXj382RNsMFmkDEBScR0ll1lHtBXHAJ/THeW
gY9kqMwznxj+wWm2izWwML0GlCYAfy0zLzpvwLZOx03k8nAtuuiRySXS0+nHsyWFSEq7H57VRAcq
7PEvbts5J8T9NzbvxIe9NPO7j9aXQYBTvo5T9MWI5RlN4pGkSIPq2riN4pUj4ctnsrWcowbqKv5J
pugt17BIWSHxTUAd2LQfPMxq8/84gG/vCGwikVWQqW33uI6mve5mfAoBu+OmWcyf0qjh28u77OBP
47ZkEbAiCGqFl65dBLy3vWDoLgP7NewxN1qt2JVuhl2Q6ZPde5ek4y72u+GTzB/AI/aIp9HN1mEu
D1GJ9CADI1T9JnpzJRUMLZjGkIUpgY8zRm7Kqr31CD6aEPekNuHTN1D6MxJ4Uqq7RyMjnJLsJncC
N1q6Hh46nLxN4CJJsy340k23cAFO4zQ42umFy4Qxbth1a8hgy9nGr8wakdiPZ3aPyiRc1nYZGST+
IXa1Q90qgq0N+2uARo28u1qAcd3PzyzBfrd2qvM0F6SUy7fJ7DGnuPXa7OyjA0UhCtH7I0wUq4AM
MVAuzTLpgTAMdokWtL3jaLsWjDbZbmQ/lSCOgJLnhC/lp9c82teeuon43EeDassGwYjrxv+uqpLw
GoOsjAEzUMgJnltIU8MvyxPDdmzwd+nab2uGT7SL33nYPbrgGFi3MqxuZks4AssCtlq8FNR00EHD
OvsOJ1SuXXfSZ+9rgx7WN9qTSIJggWj7zW8ILCn5eQX+y0XV2q/15BAlmHpfWS+pcpLPANOx2WWf
dQ0DTVI8DopCe3jqUBHmCkV9YWoxps5o3wYVu1SpXwbPxQXff6O6yO56yYWhiQ9CbfNrGaDkM6bp
p6Ypnw9fHMWZe9T/h+VOLXVO2eBQIOOsRiAe5NLHaujG+7D4GCeGDg68MNPXLiDESZBMnloeLB/p
oTZKa6sa9R5r8wpnuo9+pq96leO4l9NNjfElHcfX1J2YUEYG2bDOEhprdHJHtU/z9Ck0UfkyXWQN
Qx8+AGH1Jdmt5AaVbnUfXMvcW6OYYK78lVi70MsO4Y689yezEEyR4/49Uta4JTJ46/ZWs0pA9jRV
d2t88SlE8h27cEcyB0BShHhiCv+shHibCk75ImDMcPD+WWNx7UbtQq4FWm2fsKA6Woqi+Ruj6ZM2
3E+cT0dW2KpI1ahg8ozeK57oF8+oln7tPgwK6TAS7xSXlIpZsOdwBICmioMRx9c4US99yVrIk5Pa
+vG7M4S/9ZTeWSAeKkUItdS1cgu+B1icVp2ZBtCwDRFmuZS9W5DmH43p/wq0JbYjUdub9hujlxN7
u2kFeP0CpvmjsaqDRR7mQs5px1V6Udns96UGXchaXarZLuIV/Tab3KshNcZyTPL1e28lP6phyivT
k16d+bdh32kJA4FdUCwYjDwqJ/9LO14ZzmbmEsE+NOs3/iJx22/ADUh1L9DjLqIyEitlBrvWYGhj
W6AFheZ4S8d22t3UGgBCwhxbkPHdZoS48WWZe9Cgo6BBI8FWURUiwwKtiKCtWZsnL1OefQ6KLy1K
qZc6N55dqW0KBj0mQuBlI7o7UTfdagZFQxL9ikaYInE2nEYrghoxb55t11/nI1GU8EH+phoLUO/C
wE4Qqy8gKSLNM0dG6oH3q4oWuzLL9VkEuCQs5a0IHn3Qv6VacR/8/IFz65KlzaeSKDIRRVHxZA83
7YKDltjvGUMWlieixE8JJ01gIpAMEOTQbiYjfWRZu+mcBuZGcGb6jyYgZpVmAVPzhvcJsequyuRf
OB/sfHfLiNW6qKqPsGGRm4hpWteMeXHrbwdWYcyM8Y3U2qdGfDMUKyzgUi/feVpUynxyEtWbyvFB
l+awkzL4IPRl7MnzFn5mrubRF9oEKs+qkxS8YR1sUUaNlIFQsi0PY/WgdasCHbtWtR8adLW1AkRm
i4oZaLgq8trdhUy3TW88GIIoHQc75Zgw088BLh0QxPxOzko0RH5lvCKaNW+6CtQctAM5qbkbGeyi
esgO9bgn8Rc7ZjaszBjRh1uxk4vob1IUY5iFTAZ26F4Mgb21t9hCm0ZO6HolT0586hsId0bCwNsU
+J2pLVhdGLcaFTs/T/nnGiQa4hdoiUgR18pBYa5r3P4echj2HVwDRvUbbUo8o8RtpWR/MzKJJ7nG
+sv3KUWZlGM3qxUA59IvNwOq0zKaXic4K5r3XNsq3vguCdYYbjJFTTdC/so17RXAwZFV160ij7Fg
N+Qj7164QXcQRu8cAjsndCxqx4OJ6iMja1GUPJ2h9qJt0nqf0ELtBevxXRS03z4ITNr59LnRwnxR
ud7JjIx3P1fDpcfrYzsdgaMTCJsRif0o0HHqHVxMOoI4o0kwnJlhwgWRYjVeebNjrbGHtc4N7Oco
ZfRTngJwlp5NoGTGZjXqr1OFq67rWBRZefrPZ8II+IhyEh1eLORzmuH9DWeqfG2/+FZxiQSzBL5T
CC2w3ufRtJMDHke83/DkdVI45XiHkED+paiZQMfyFCshdqbXvkhSNLKclQZntDXLpjiyCK2NnWBY
svyl2veHkNTm4ujEc84202XEdLAmjN87s/GXvC9+xryeOzPn7IQWO0sQh/ZEVFcTcM+bEDJDyUzU
UuaXrid3zmKgSMFTiMAiAVqTRMYbq/hDHxNnaIaYeUf31QqHXTIfW1rEhJwPybdZAjQ4rWzSEDxz
6tgAO6DVWgGkJJe/nm996pa+M9Ql7h/NRKS1BWUt9se7Ho0H+//EsBpLHLlNKoPc5vR0MqmBrj1I
74mVlFs1o+R+bbd/ZtZn7fW42xjToA7AGFy8byCQvezsOdGvOU2HrGIUgKFvMxR0J63U36aGtHEc
325fX6cBUZ6RywsL9T8+AQqwPq6xWF5SLQZK63xojMF4eYhLJ20wJSp1LaS6IGWmTPKjdSbqF1dp
IfmgMLMJIzjQEuMziA+xgYNN2uTp2eXJ4ixAp6rTO3W3OpF3Ez8wXc6L7tr7ZmDMBJxrQSjIZkKk
vgO59BuGw8tklJA3nE3kjAcKMqzoRKGwetlhfQmXNRbdLVGOfy6iC8g2/QdpJKiYdO7OfuTlqfwV
7+l7GHNwDdNX7CCXj0NUk1o3d2PRUXkqW7mKfkjV4ptZCa9FRyXt9t+9Fr22a3C6nEV9zH48e+lr
80eV/p3Rw8HU+O2KFrgiy4MfZHumAKAydtMKYlbFSrhDbFUf3Y6NqvBeeV4/U9LsB057NhonULqP
QtEL012PDYI+gEMAUekEG1fcLKUf3Ez9QL190aPuNa5Hflsr3IOc5NMH5xZ1O5Xw4/p1cmELUTSX
uNY3uRXxJZj9bzo7Tz333sbcW/NZP0VTpaPF6l78CER2bdh4YKDAI6NxLqySngG1g0wccHzr/hvS
RYM5fgaFNllXKbCzID5GbXK2Ab2QDj7tRgcTm5uYM1diJ1rYBmrK433S/Zpu3W+MivQyEWEa4ogF
kPBSUHpxU0buaa5q2xG2xjDmCIDmCZ5jb3MvVmtaeyzs8XfIXgw4w5TvcANcAiMk21S+Q9a6xTH7
V7+0Ap48smfmBGg2Fq0ari5CcFv3/5lWdMbTyLEQpX+pgQQ4+DdUN4ivd9xFqDhbyp2yT95iwbc1
7v+KGu4SS/WdGtu/ychOhcPg2mZ7ZOBoITAef7itB6xRyNtKYuxSqcW/xzBHFM1WzqzWKKGcIG9V
dI5TgLMn1ZPfsW+2FUEMqhy/SGw/srNAzec7OzLqCD0tigPI9LUM3BOxXbM1ZvogQCCFpTA+hWV+
hHpByZHZL1gVRrNmB5SiVbNajHQsjRyt+rHFk0CdfHJc73OsrfuYcJrB+cIuwDbPD6FY1zuN9IaC
ohqq2xH/7bdKabMs+TZF4shXdGn2PYHyAbtpfeSPmyUKeBdNlJX6gA3Z4mjQfyP9Q8+Jz4bS+GxQ
kdOwRNZCRUwyc8ZF9NNjwB9VVwd7xKGu50+hjXhpqHYRw89lWpT7POf7kofDLeydN0t+jfRgmAb3
ObdHlSWnihVsxM9qsvnd2GV76TnbxgqtUHYPqd4BcACJB/ASeIhNYJycOPnQdhez97YZ747g5wGA
pxqc7i0RBtCt6uXICg8FW5+gb/z/A1CKN81ryWPROzonGitNlByuGYCELngbU+ANvcFqvBaKwNbo
4fup2GXpXZgpw2p7xXBJA3hN248Ius0A4eEKBtzasKBFcUyXkLsE2SXakx5KGD7M9hWtKNAFhek1
JwYqhT7AY7mrwH/hQHO2A1cXmqlsOfXlr2O3f8H/kjGUEpowc4zm8FNA/aKBi7Qd2qEPoqZ2TMX2
aUeHjmR2dmIgWafyLoZnjjuEi7n1b9SYOvb46Wueek9I3sohUGBHLiEY6UpujTh9Geb0d38GejAt
Y8XXf1raFK0BTv3ipWNoKaYDdUFQjicBqpoZH1Q1H9NkJZJr3AGhAAfulsguAsAZatSpxd2kfnaI
Q0LNob+gvABwZCqs0lrKB132ILRgkTiR+09oM6J3st40GylgELrmutMIHZRiHI+5Tq9F5g802aJA
PMQNSODbN5msyVG09d0oPCZpLbDQMbP1g7Kaeg2eHvFlAjE2A/u3ggJEay2eJn0kSzkxgFLxk/Ms
W7N8typ2KaWlAQOvMlgGE27VInq4louPa97MeCOoChASjoaVXnzGrh9wrfZLMwZ4QWUIQ7TEVIWJ
lBCsmdU5j7w8WJ8+/kd/OrW6tSIi8GzU4ZvqrLPfIwFuBnkKVI5ql76r7sxH2yMfYd5KeoQNmgZu
uRZ+dCQr6Vn+yCL0XrYNfxFZcrtiw/TQdcb/gw1pzRUA6PEPd5FCT+XtGUjJJVJWWOSOhvUq4iLx
fj3L2wkuoN6PrC1gvWTrDM96HB3rjvUJy7XJ7hmOchc006kKqHFKHXpe3z8QI98Q07xOgC1JfNTe
/IjSmioRE6Bdn0Y+lRz9ti+cXRDKteGqV5ehVNNq+3ryjYtO2ETKmMiJkG0Y8ANPg8viYGzM5yRG
WKnb+UMZ1VMJwqWrY1DYvKOmp704A0bzPkThw5eXrV8iTpGkC9LPagWH+8otmwFt7XM+zJzvkzB4
w0vuHn/SfqU9kK9eAo6f3jMtvuO/rFDhAXsU/R7j+ob4YVlahHea9afuyk9zSM+UFAvXPzo1LKEO
nBmJMpqLeTg1rVudI5+w8B6WBtRSO/C/vfrKIJDZrI1ER8ZVs43JLFHouI0L8pY7bJe9NOiA2HiS
TvWBBwnpAFYACOCPGsUCPnJJYJQluFvqORyWFZHxb/S4yGK+MN689O8SE4vstwz041RmewZYdwus
SSoif5322guonp9cG1dDC12gr3k9q+a7nJphNXncKEHx0tQjChBDe/Hm1WuFSNcDD9aRqjjpGCYS
wTHfioZaKu4ewiyuTtUyQ7Ys5MvjrdfFb8xQ69AGb21TVFsYBxwSMtvBuXXWgxPtkjBCVlgGr3j5
f2twfmKKWEysRzAUO41w9LQ4IEsGyJLoMx91WAjLF2c1Q6Tt8rvKXO4RrX0aNbGfRvahUbQPE4Og
TsSM2dVV1bsosgiqLHc2uxUHHjuwDZMNQG6DQ0f6agzyGhuzfgEHSaecc6dH9yCIz5hQDLY80Z1W
c4TDonEzFS1YekJyLR/MUef760zae9gc9sJAk1EPfbIbSHftnI+y64ptQFIV6eNXNFeQVFztCE4U
UDY2CEjG3mr+oy00qWXDrdd04YVq8EqGxbFt/a+mzW6FZQ2LCEFn5GQwNwoE08aKmvWiYTRzSfDW
Og3BZTQ84y2/iTS6puahMHDz5Xr82/PbubJGZNfiUCzdZzzNZ63+turZHan1pFJ5ydWU7qMKzmxc
YIFOEwaX4CtFfD4Qrcp3ZTz4GnK2qmOyKUtIO8r9ddRULhEfAks4+bPyVAjvKtjIGl7YbsZyutiD
w4AHHXMbae1WMbhjels4m0xqr3UHEKxLGEFwJZux+84ii4QFv/zuZfU56szacoI5F40Z/4Gfe7Qe
GLkoxOElYtDjmItDicESHTolcoSWVffh8RKFwRC9jRhdlXLjNczoqPCgUNr6sRrKPcOiasMfvddt
1LF2X3HSdCQRefWO4WXLrCazN3067DVkxqS/zWz/8OL0drcitO5hmnT4jg4vNKeRyxoTc3QCca1j
x24n5nKI7YurwxyKc2pKCW/9f2+6hEfaO8mjCcrfGM8w+uv+jSoVOpAr32xHfx2N4RWZxnsS5iuy
CcBXmLWzURkyXxHrx6ZKD/kQrNrRY6Q2s77QklDptWhFE1Ll+1QhFrBjLNHxd8wIC+dQfZWCreYA
NCsqWVWUfbVIyunJ4R1c+S4AiMnTfr0R0RocUmeUf15JqcH4YymcsDpyLRyL2ML4rH2l7NvIz3ZW
XtxufTlhrTLRnxj4kH2HcrXjZpewnF7wuK8r26P2Y7qb1NExFO4emE02jfmyz8UtLBJzJaAD6GX8
GVj5Pqu4v7A99/bAL2QQpTuE+nogf0MwuFvkUly9QOHKyDXFJjH8ByL9CTAmQpXvlBQHzWOMVxdy
IE/yO63KH+xDczJ3/+Mn/XFqi602G0SUHf30WbYDFOItXUDv6Z+XaPbeyzx7S2aJoism/gJv+yLg
+2Ii+eGWJCAigIfL7Mh+LxlPr+0ewHtPEpShug0cCnfbsOpMQhb5Ta92bu7eMW8lc8eBqnhw1rJM
WZ5P5D3AIhg3NEYlq7wORffai5pszQHXS8YkTWn5S7vsd13WW4dMApnyc7lLLe9WyQR5pqKbaOxF
V//fHaB38WOtZgHlIKIubdB4/ZVI93/TvGEd2vcKGCzEV+ZtZsEEJNfZwUHO5CAGSMumYEfQ0r7z
oPLAUji3EP24kLH3JHC54eqBFXtD7eafZo9S0xve9kS+V4KPi1iH0jauLtKxQCb1BZVSluveHMF9
ph4B3Tsc+9j8re3+BjTmVSj/pYM4HAmc5JFkXOBr2QoDuVy2NbHOykWNMgN7AP9uML5MC0GAC04q
ZA3/WzT/BXH1qSECUymK6whLKzSjvZ7qgiAHue4l3kvAv8Oyq9hgMoYInGYGPgbToZ2LukFNXz4j
mpWo3AM66BfNxYLptUjTu3iHP8enqj54oMyPo6PHO0TdB9KNk2XnBQCfbfcWYJl7jmpOGTMpf2th
dJtJgSPuMT95XnsUDsZLgw3k/ABDr2AQ8qGSalUqLO5+P5vICRLWZ6+z5zEv0NZKODlRKuRNGbJ8
CoNkYfkP8qaqZWNg70/IccP1SUd9aBUEZIQXNz8pbzO/aBF7lU9j7zBVU9Yf2KiTVfQl9lkHXNar
Xhj5xnWYQ7lQmDx6/2AeC7DqKHdorfcJMsyy+EUz8S+1JFhu7xtZrLsqSkHdLMFMmZ63L9ORTU4e
31Af7IQJX8SBFYTqNN0QwwNlAM5i0uzog/Rjl4ojBS49y1Sdgyk+d1X/Xo/TqXaNqzGU4MAaJPaD
m99shwlHgY+gKxOkJemVXhyTi8fCSuJ8goVSGVm6HdhLKysg0ILAl1mbEuxonxGUL0yXcBllJeMV
tKG2bceJqX0v1ohlnV1G0HwsvG3IOsm3s6vghCk8bmh9QHWKyHc30r1mTZGuBzve2on3GrBbIhHk
w+W4ZxOH1imACd7WqM49s3oYoriVPcFJkMHPqdFHp4KkDP7h8Djo1dWc4n3FA5KtBjRXErxkwFv2
bR4+OYMpnbV8izMUdnx/qnlYXq3cOQnCKWjX/TF59ZP0KfZoulgom8uKWCgYiPdRN5vzqOV3KyZs
jrbZSSPuK1JYbIw6Gk5twgTzfAW6Niu0ay0Qzhl5B43XoGy3uJjGJv6c2g5/fzHsisJOMSRGjK+M
8JnfemLJrV4GX9+blGWsz9l1ZjAtE+HVqMfGE9JMoowcoqDCiSaWYDUEEVqPdppEElOkD7BFM/Ms
fCZrMnv0zIYptE/BmPoHZFnqOdSFtu5KcBtcVc66NJENaln8DFVCgUvkEs1C1mJsz8AYTcduAr+u
SJxkRY5nzdDCV5XPxukGzIWMGLOTBoXUIJ4xMD1Cz2AS1BRtQviADRWB7S//6MZW2TsCN/QmCRgT
pvzXqS5vVkGCa1Vr+W60m+iTTg0uxo3XBH4Dg4MK+eiq8+kjfVc3DrytzAtbVPOiTLYBDKC7Yw/Z
HYPcvpDaevYX7NocKuD80jR+q29cw25vMj7R1ID/ZEuTmtU7kTLIiCrmyEnlUjrWaye3T6NZtsuo
5Lcue2cbo/h3041m4Hyrov61spzn1mueWjMCyxRrb/ElVvDQxNzAREn2GSS89D3YcuwMGFJjmphQ
oBTyYCl5ntpkAyEYRuPgGyfEAsW4rbbtHdbKJStpfxqqw91cyee+PA7h0isZf6BTFFTkBWx8O1cr
TX83BjQAdAvNtlcDdrLZd8RU8WRlgFGQ+VMVcftqpEgaASCkgQktchIcup5cCYIN2WSFd0OiD4Ws
y2Q0DI84ttIjKjZkyjbjIKv1r/NfXcG+l7YDTrTVUEVBNSwbmvUhH6DXhOYVputNYjA+5MyfFvO+
B1GsJLzJfmGGNWyC6aTcoL02rv4P+Si2TCYYB4NaljkidupYt5gRgzlJ+hguvWTD63EkIzcpt3lV
o6+tqL91qlWTaHuY6N3WmjCsuAZoUDKsF70OVH+Ay8X2ICUGvrnKfPYhG5xhEnNQ3k6SI1p/iqvh
kU1eRhcD9i7/jkQSbwPEANuky3gIDRgd6Qanit15OMtaZx+OKs13TY+3+V/kcVxarPhL5L8WrhUc
B0+p7qXbzM6+OTNIgcPq6ue4ES39d9A1WCZ0ekMteaR4cWsMpzOiac9QZ1Fm3o0GHWYRUH90fJS/
yq+oiWziRsw8WdQ2jbiXSohUiOIrZhtBUFwrgzkR7zBMj/EZiZHky5scw5SkJ8LIl6XX3xoJYUzk
bI4dZowde+YqZuxIiXjL3NJG8wjyUMuGe5Vh0JugtmpEpXFJBtVSnOFl5ZtYZzZfR8UNfd83klDq
rdj50u30rfdeRpXZzK4wYFh5/6Xx0o+LqXRR32eOh1wK04CZSBbsgM5D41uzYDJ5dqMjUkbTlUt3
PEw65PXK/ab1fYSdyjZMrFHzMZ2J5HvHgDr2PuOcqUEaZtfRiDZjiIZfb20+ewTLK8VeHAMRAg5/
ApU2vMvmyXCoyi3kBGG1pSHCr5lYn72aQ8MHUPrh22RD6qBQxPrqsHuE0rzXPecLcIXYAylVEYS2
Cu6RsBiz/EfdmfU2jqXZ9q806rlZIM/h4QB03wdb82QNtiPsF8J2RnCeZ/76XlRWZWVlFfKiHxsI
CCYlhWVJPMP37b02INv9qIffhzb/5keF3FaImFJkhqnWDyeTC4uZKNjUTslo2n/XKtZvgSPXfelF
jwHxChQyMMMw6ktwNE/YEHwqCB9DebJj73OY1HvT1suBpueD4fMoy51bGFF7DIthkwaeC9qi/m6b
vVpGk/cjCHb4ovk+hACFbbd+FT7LZckaCt3ei13Uu6Tk8gnKZDP6FoumTNfWxUVXgbZOY+urNa66
z+vhCqK/lABQntJ3CRsskuOMH/kKV6YRw/PGO1ETi7jKXcKz4ppXpg3RbIPqjzV6WDAbHFFrSCGz
WI8GGnuk3OBZsXItKMLggfaKLxxRqKEZ5wbUuA86EemLCPCKi6FIBA2yfShZ7Zg9lYV6EoIeaqCe
/LKlLe72N5qqEHci+L/w9nYM5WSPOD2Q8wZpUuv4P0MLGQQljwe/J0FbT3Cr+iVLtjouH8oZFeUE
Of0opzsPcf3VeZhkzPa7abEh6CNKpe4Ru+/sFx/ODn+uyPXvZipIDNH6mxWQmZxan+gTu13gI3cx
xs+InQNjnD5to9ltbjn0p1hxujWx0so+So9UtMwTK57DiJh8sdlDAA+lSAYDrVp74cBmKrIQUiS/
9MFir5LgvvVSdIxR0Rgrr9M+81DMAJWMzqkNOLFlaI4VV227AOs8KTyubr4rAB6zJACeMVIoHJeV
Rhsjzq+B2HoYNbXwex1Yb7XzBc0qYvthB9bP3hoO7IbxasvgpXbf74vXZKZOoUDVB+2LwWZFJO1T
1WSb2oADqUfxNQm7Wzmh9Yx6Ab8lzbb8uY8de3cCkw6un6LonNfJSmk/0i7YqnR4ySYN5AxVuKyx
fnJlBmtZGFdb+4kFGYZxZPySwnRH2XTVMOvj0VGoPYW1skRPPQZ8FxZWlsSau9IqFJ7m3IxBtWUl
UHfCdFGjbQRxgVurfqXom9LWfSFEaNLkNz+HsYNAGF9sIa45hVxY9c+asZZ6Us2LSByYQVruJtkd
ySygLGnyFQwnSA1qeGr9Kyt1c8neakI17j+OWc4iJcFKHyKpbCZ/CUPOx699EVRMgHlmzXqoLWeB
+/51MrJfbLgkT6kzhYuimyM92hyZjUlVKLaTYCWmwlkovdqrkWL8pBXviW29QlJ6qXqU+NApYGCv
48h9jUjwOSM+SR+wW1lPMkniS1mUn/qEGRcPW3Gy6Qd2PSOqGUTGAivkC7Hh8ZsbfXnjl2lK/cR+
+xB1wsDAx05jbOR7UFQMnl7WPGZT8pTA4VgzJkM/damI0ZmayW0uNpz6hgqzu2TpjNSIzfZoZaa7
6XWDSkyDhTjQEjDrxNpQCc+3aKmx6OTY5ScZjDOQ62oadkizHCKTNjrWntl7Hw27KtbL1RRr1Skq
zEsVo/GzHWRlbZAvBYSHR7izap4O2L7j3/opA1y9Mcv6Q232u1LTmg9dtjaLlEpwgY7mMtMHSdin
7S+7lMijlsTHRR4oeol0JNYarr5lXKXHJGFSV7QWHUyOiBBJ2Ru7hSfG9meed0+xcMFr+vbRLioA
5eBLDZxv4zfXqVuSgcJ+11qJuUx06eyMQpFq5GEL6uOvSmiwNKNWp3DOs+v8bPdvrCA+S0SZG6Ob
5638UWUdpFyUTmhuaIFSFOnKoWdkm+qHhO8foGL1Q6ezqTyTPQnidl8K5KTBDgsA2vDBZ+R+7nMu
uZm8aMQxvfBUYEOK60VPZ6wWvG1hKi0AAcnGott3JerpEuYdz4KL07tr2WjkqQYprhVMmU3HUctQ
akXwBXtaagtiKnoXkWEKdtmhnN/b+A0t0aEzeKpQMj0MSsfV7eJ0KEy5pN62BXIA5fosPEFcZAbc
SRn+U8h8+TAO2iYzo5cy1T4T/B+07fGuhw1Q9woP+grW12awgOlkGv3p0Wi2eS3w6rSQnivDXCuZ
YT8c+TBDL1oZvveEjyra8mtNPPGuW5DwQqjB6MHGbZOVIPRyiTuOnWUNqYJspdsgcd3TAmttvNzB
LNvIgBPDQ8ulvNYSly9AvhwKgEqLz3BC9uRPJvuf4qUnScT0qHRVzlIRGelre/YVW5TeH3EKdcRN
r/TZ4p6LyA7SfhGWxuM4xr+MnX1EzmovpHdrYSssfLs6pICzHkQ7Osu0CLc22QmkOgBVte1km5UQ
zZmXxaodAOPrIYoKPTsJT7PR8uKWDBwogSgPi4hJCvhwsE7S5FusNMLIHoO4YHdFvMmjGPC5jNBb
0CsgOy8WhML9tGbflKHexmEE2zmx8ksEIBjT/gb2/LMOUwfNT/hGHEKcM4ASHbQg/UUeEtc3WH5p
Hx4hvtoIKak3u1+shvKU5kSLxBT1BabLxSF2twU8emYkgBQXg2dgu7QgxuDL0PVVLDKkV6J7zgf4
GEGtr9C9wB1OBrJf9embDXAplzSkjUlBt2ol/JRIf+h7EwOdwZg79Pt7VPX/Kon7OU/591/zc77y
YqxCP2j+33/909ER50Ne5z+bP33U/6FIb8Ny7m8Uf6X/I198NB9/S+s+faQ//vsvx3z6SD/Dsv3x
+xTv+5N+jfE29b860lZ4TywJeAaXx99jvKX+V2HYCLZMx1FCce9vMd6aof8V6LxrkP3t6pbrCPO3
HG9NWH91LMfCFG5alsRi6P5vgrwN+y//8bsYb8cQ0rYN27SUK0wEVPZ8/9fHNcz8+r//Yvynb4Z+
XdMOfKhcmuxaVx3mbe0TfowfadoHayMYaVR0ATjlnHZUl0O7iK3qArMYkUpbFiu3jBRjRLXo9Z5Z
S4tOv3tHz79Giv9HBmwZ50vDLxW8EX98iY7p2ohQDNsyDMVb+PuXWAq3NXOBI9Ma2wY5kXJZCXj9
QpfUR+GvRc03YP0wy1jCPmpBaM2pVF/5UNeHIbYooXqVAagWbWPC9mjvWxYGcORyy8kaYRB0uL6m
fnr//7xq99+8amLWdV25LF7/5VUHXhD7Ts/Kzh5mjlUyZ3EbTv6OygOjkJl/QuAp6UPuaqWb61oQ
m0SHXF10Ix0eyTcyLmwr3ZXTU9CJ6QZ6enDTfIzp7LeSvTGqG0bQhxTHnZ4hbEacqFa2yH8KC0pA
FwTmxpQ46a0RG9mf/2l//MukcoSBHs0khp4/7I+fh87bOYTzZhWWm75ldw7xxzROaV9jebSrYKfa
HjH7TM/R1frPf7fxz7HzjsEvhxBNOppQgjKgPr+4331fi8ZOohBm6INdy70yHWSbSryYtO53gdNK
mARg08Matzq0dpSX9Bx07RpFMOvmqfXPX40Qf/iQeTU2NWKqxFxBIGz++GrQW1FnUCPUsmJY1f30
QRZ3dGQckCsUn3AXVdccUgS3D64fMl9lVNHLqrYOSWg+R9bo0BBzP8NeYEyWv4TeaF5CQbacNnYY
0EYixtXM59Zrlpl//tqNf/PaueaVZOgxTbROf3jtIoiTwlPsTsFzp8hHEfxGuI4tRI9+Xx/yGQuA
1HVYBAI8dzBkGWoQ39w2Bt/gP38t6l9eC7Ifi5dhO9JwbNee7//dpzq1sYdd3rYfuqkBEM8u4dDH
bgrIh8KRXsS8H2Z80FyMEI1NCLOJRyrSY8yleuhZNGlAqE5ak+P24YYLi/J/ArkhcgxKcbu2Iwn9
ftBUFPBpBxKzE8at8+iB46C9/cLeXHyvATMb5L3SPHHmxUffAiU0qp1GgOHTVKfoiEOR7HzDw60c
u5KZvlE3p4xvxJrTSmo679RWkQKSzwqj8+E7q7xYuFrQvzhV1G1LN8iWrtmQteP46NLD2JuWlhtF
v87Wv05C/2bItEyXaeqfBk2HtD+dZioLA+mg/GcG+f07StBHMyilIPNl0Q+F13fb4IcNEwq5cTOv
W5S1qWKZMcPhiBqDz04MzV7W2Vxam3/0DcWPGErnlo/V7O8//fEef+wH8JkwMe5312Zy1DV7IF3M
IIzc1/52UxpthKhjPk69AR1Vw/Lq/pj8fk/72yPvj7nfo6YciKXRPnp5LbEt//0/vJ//w8Puh9Tw
/EVjN+YjRj7EGtXjYKX1AQMXHyPuunVspYh6VXNTSWQRt9q+uY1V0LQtxksRu7dMHA1/KyGYHqjf
I3wTsAu9SD4P/TjSY6vpf/rs3y3Cn8deE7spBNY9Nob2WhQUGkdvWtujkBfauGqjhbRBgq4xbqw/
jVv5bJBNAa56xOdcBlhV/aBCKwqsrenL9ItN2SMgDCBeaFxRN7zWI5vBtHbsF09G37Amg8EMxjO7
AEVz339zOp9MuIjgXSdXzlaift2wlJCPno4ayVAtJA58t5tgYMub9iPwJh/0XBlXyXMMtJe2bIes
m11omWSbAJ33q7/UhJ7P6Nb6NmFbJJla7nwoTz4BTAdS4GmEefR7WiqbnurSF0F27hFTwajPiIFC
757TrkNcSH3vpYxL/qvSFWdyVtlQIkbFmVU89kTHrtiGtwA5bEJ47S8XQ2taxDr1Eg1kVh6OLHcJ
zwJ5/JggWjmUmlluTWJ1qQBOR8fmCm26wEF/CWJZ1Db4D9TLCz2uBco9p746tf9SAHVeG8nQPYLX
hNlBaHEI4eDmm3q97zpIjYWVibVX8gd5+lxHHcz61DhGd+pbpCthNil0z8ZpKq32RXm2s3GzdFpp
0jHeRE14z/wAaD1qQc0DZAaNrkvUYfVxPzNkra9QLOJd1aJSH50WqrznYrvViNC6HwZ1RR6yCp3t
/VAM1Mlzpy9O90OPNN44DKdbHUj12PmiwQnCrF+44ykEKnljkmc4hqRDKQJNOz2FZE9gxu/vZc7D
FD8/+H6DyHOvQ80J7dg+uOQ1XMcpkRvZ0Y8vpe5dlcxheGnTzUaPe7yf8tzS2eKZRJ05P+L+LKLf
fmGYkPv7Ka2v472bwvm7H/KB0DRttWZBW4P+Wg4wJKoN7ZzMN8Rhuivc/uRChqV2RkrlXyzlJDv4
Nb/cH3E/T15yehrRsN6P7ufv/4eF6KtqKGT/4zzSgm+9JCAjqUzj0WNVd4kEkolkpii7gvZVCYPw
13M0fcmLHkS5uj+EWS26mFnbLyczGheBblf+o/CmDpPOrKm9H6dgaEFduEhoyQxe6U6fLUaTypzm
YIilaAMUtavi6/1c3tKrtgxz3NwP73eEjbNACVI9iYp1CXQ9sQSXTBppOHfL41zeqi6sbhNGDmbF
2/0MWYsELrh2zHzBuRiX7RZKGyCq+fH3c2P6M4cgd70fDLb/w5Jy6xVVfNT9LjpTLoYSkxjTh1nm
X6mXWNcgEsD56wINVSOtvdXI5jEeo7cMiNCrZoURm/+qOTqg7/dt3cDydFN10zSwmJlEli3hIAjd
/DEFKHoqr1HPFnTnVam1H3jfSRBoDfvSOEg59LCzPwLqO0wenXupVFgymaQYFhuAyYKKnqes4F3r
EsjtU5NuK1yhz3k2XH59JuY8SF0yesoo9R5h/vjYy7FYxpVPPmNAE1yGppg2dToKXAYkLiSdsxWq
cp8qKdwnGrDuU+4P6bIt4EmYOeOw1UbaLk2UWHWlo22gQ0/PeOAs+hhwOx5kUtjnoKDo55e+iY51
Cm8MuFurKAHRhhHfIz9GKBMKvlC6I16sdBwuDYGe/zhSAXKWmjqC31D+cM2JUrKFU53SY/lWjfqP
xm+ns5FO+knL9ZEQtWy0V4gd5IEhlilH+GLj1Dp430Ie3PkmdExj0yTpWzX/Tp9aiMRKd2u1Vjzq
xT4d0voSzzfllMkn28HnHNrVxZ2+xb1Kz9mAEq/KxqNM5xKn3tJUT2FNiUHiW2tjh3hYTz/db4b5
p5F5CewMiut3z+mDy/1mypzg0jTaJomM4jjMR/fzjfR+hvr4ZvRDQwOZ4XfCvIOJVnFbO4qFTY2w
kY4/JfIuOwdx3D/dj6YGzGredtrhftg29MGR5IpdOxIhMEq11C3LfXDRfmBF163nwu/Wo98Gb7WH
XDIvTSJ/e12ypAtvhtSc/f1G/vaTpXDNUUx9uZ/Xw4KJ8rc73WDYhQNUmJ7wi70G7XBfxdmUP4iq
ZrqP6/qRt2vbgknb0ZHpTmylutP9J88vogMVfkIEOPWP8/c7pRFEaww7t5QAMbaouZqaW9/b9Q0a
N2qnmDzR3H+FEfYTpwc8aV+XmNkR9e2DJFkq1oa3jE74YlIRnVCqW7c2In/BKYsPrYMKvAiscHhk
OwNAOxvqva6g0TZG8WG62oou6JugFsWWB714ZVrBzXVKdh0dvXAC82Cq5A4i6gib6oEmY3iI++nk
Wgnb5xn8ZDe9drzf1LkkKMRP4xeXAtY5RibONgB3euQAWensu0dycg4l8vUDCibnoGeojwbSILWC
TnTT8uV1/KMK4O6D++NHO40nlt/Jo1cALIT7TdNx/vsM2re1PqYrqWJvhSlRvsVtu/RoNryyvIlx
fQP8vJ83WMrA/M+ncywr8cRDENGlyCkmfwQAPBrh2S2C1zrq2p0LOsV5sCwr2RWZcTBGWmupoEmT
FgDeZSPso6+51bISlPHgTrKiT3ltmVL7ulLEAWfGt9Zv0sfEtYtzPgNqxvhFgsxAHi3WZB72P53S
wHrDwiC1m9cqS0kSJm9zd79Qy46Vj8GFRU8VDgucgZGIDLY9JCjXzcXNSb6CiuIf+44w9tYxHvKS
qm1QOFSR5/dFFZj6HK9Ap+imT/dvBrXfXzTyPBapUs5DXGGqeSxnulg+lqQEmP6V2D3vfL/J0ufQ
RV7sFtMz6Q1UsgfiDuYjrRHTc4J9SG/SlZYH076yPPtsDZN9zt38Z5EC9vUpXWyChI6FX6hxH80/
DWHPTw0eYH9eH9l+AXA5tbcV8RsP43yYWXmLdLReJsZIgIbsemeXMnbs6gDZXd+W5jqLKu98v3Ft
HCeWmXBJiCh6tMRgr1NZ2pc2lvHCRpuxMrumPFfuO2pp40Al8m830QDpIB2xFWHYAU0k2FRbU0Vk
RGCT1jpGpJPeL6wQvfU6yNVPQ8XpwpABibh2aekrBxTbXgvyp5wc47WPn2ETjeYKy2j4QME9PoAD
bkFbIeRtbeaGPsBLSI8tR8tjXTRn1B9yFgdrqsUoSwu+8zbrcvApWndqw9FdFVX9lOUzoyaLs3es
fK+u1lQ/ggSpO3DqVVxItRVuACO5ipwjJn11oYT2EUGVficKL1w0UzrtYzQ0wK9lvxv1/uDSb35v
KSgvW1fD/YNRhSj1dHk/L0NS3gvNJ/Ozq4O3AEB3c/WnXvuR18k56mzjPYxwO4RT0TxnPa4Dh3ig
04jWajMEdrsLJic5YCLFLijER1fWDsvNqVqbtUckdYxzf2KTubGcvjtmostXg6rKi1RRuoBWJl70
5tCXsNsdQtafB4NNLrJRssfAw2zyYch2BXnAB3y7tHtyeFjsjVxUNW7yjZyYiCZu/4q2x3vGsL2P
a3rTVNQvnQ4rj3kiXCAmA5Rci6vygvQj7RAZqC6ArWJayHdH+GjSeo0ntKI+0sevBmmNoWvIqSda
BImdj7/YhvkzTPThW0jeJuhBPuFINlTORHKpdFBNozZq8L3L5HK/IXyYLTIYtDX8RvD2bdIW1PMl
DQ0YEI81GPKVm5nVyRvD+kR1oUdsPV2d+eh+6h83qZNLoijEIiY9AbVPMDCJclN5XbIfymk70S/e
hlXTrqrG7N4GCWwrJh6g0pySy03UB8TMxVlXPaZF/JaDmtptS1vtdJ+GIqvuT2zpcbWAF3Wtol7f
R6Gw1qNlLsJ6XbOWYPXAYTkf+in6U8TlA2IYZxUMFQVeNLSiyu2f1oD0v+31d8I5EX+HjCua1/Hy
YSLH2TjcTERwv/50P2faqr/dfxpCEqJaS6s3JD1MSyMy0pOTF4SLGWW8K/2hOpgasWQFEqqz29YZ
uG8tfI1zCCMgNcJP1UIy7CXRChhAEZneP772pKXJTUq/+VZGycaBWYvEQzvT7OdydSgDlvAfkGxB
KRyHWUIe/WAKeUbDkXwbSsLLPSoUBxgJ/cFy8KqlYgq/mdJ+pg6V79DkDquo0q+JMiTZTj4cQQRq
G4/J/Lk1zE+ak8FXYas3UzT9sz7JbAM4BtfllBcvJo6B+wPMgloOgNji1hW1v1XIy9eG1cT70iIm
HKC9R2lXNkx6Vv0SQifISzG++4Pu0W3t/nY+qdpfz8dF8fvH/3Y+cP/l//EZr9YIoSB6I9TZ9Q4c
eF113ktJ8uuWDq9B/IfjvRSyVpux9likzffWqdDWeSOAks+HEw2AdROJcnm/d/CMfuWmDoXl+d7G
8yz0m2i6E4v2aZ/00zMrWXczsUx+lHo0UU4A60QS8+uvRxhZnjEt3g/uD8/pg+aZaE/t/OR6gMZC
P7/Y3h9RhYjL48h3HzW6Wx0SlitcX3UN/WPC9vPCCkldASWkaxzXGsqJvz8gze2Tz594vD+8CVW2
G0OGhvthOv8XhTBJNSsn9xFwLDvfSjY3O5fTjr4w+/f58H4jcx2WeWSdjC5qb6Qfd6uOuu7ififS
nWCNqRSvniS2m93EKaSgex7cxj5XOWLYaqjircF6+tdzrsUKUfENJyrGaSmexG2zuT+wR5toRNWx
mBoySJnCu4XZKrlmlP2433G/Cc3+3GlOeKgtXx5NxJYm5KSrgcf3qmxayfrQ02uF+7S355tYC6O9
kaU9dEaGQLM3Nj29u/fJC/1V4wcz23TS3yidAoXU3tgpZqicZbnSw1R78xNjpXWe9+IzQXp9MQKk
4MtpOHh9Aj0mxB2IwADqCEg552eTwD/OkyyNX1iPpz88vtHV2wCq84GNZPPiuL65GlBELRs95ZCo
kLUyCVKCLd++jMbkbKaJDJj7vRF/zq40qVDenys6QkTQvH43eKGIgOPyM4crhsrtQyEvWDKYyZ3d
D95FWmjc7w/Aq/oO+k7cVDB1JGOXOAcqhGCTOVJ/DNSH03TmKall/drgHlQyCa9+KZIn06t3GHS/
WViIebIe7IMRYbYkMpuGLos5QkQfm8K1Sabps2fUAldrQL0samcbk1956z34FfoQB8uh6adbFuYV
IzjfNcnMP7dyxIG88HLbYO3ZljlwjdqICtBEqNmJVPt53771yrwpIytYTSQXB/3HV5Di+0Xi+Ny+
WvgbL0GPpF9GwdOgDfUlG1OMCcOw7l+DtIvfqrzydyL2jQW17OTNiGcAXh91T8g7MMHN7GjKCu6y
80IW8NpAToBb62ukZuJc6WC9vMqpvo9e/E2alFQpgz4MwtR/Wr7+gaJvlzhx/dxVbbBgw1HuXNn4
3xkGVxbqoOekbfyzqtPP+2ndw8IVpAVpiAPCoqgt/Z0yAr7HEi714LbqMyjEjTesfAlc5lljHD4o
iiU3Bz078oow+9Ky6cJsT3C02fjrPhyqW0QwItEURb1VXlzdCjfaoEbLV/5gtPgoegXrK0IPTvMT
iruH7IF6Q0QBBa139wkkF4s6er1VSsI80aJjoq0ZW8H/92GzJ+GQOCKsVuuuoGU4pGCrMPd2G2Vq
4d5t5AFzADQLV35Dz0bRzuvV2W+CdMl2N4TR5LymgYb+fHf/NKUcajJhIgQNcxF1bnQ8tiVSU+HS
/tNolR0T0yKhe5oOQUQyIUuF+pBoNtKrsjBPIhp7UoxyqozdGGxYAB0Q0gfGA+WNBMe87clTHCix
R0meLiu1cYJWP5INr5ZIgOcY8ng8y7Ag+W3oj3rlb/ErslwGMDNYbrub6gSbRLwUUP8nrV/x1rbv
ARKPRd4kw0m3qlOL6+SBbah5QthjLEk7taFYRxu8ltkb10tA0lKIcafCdD4p+ZCBdvAyS60mDwFW
HtqoHY3a3OjEID31sjVPYUc/pEHYlBY3I5zEoatSRodWI5NutLw1ShMWlKLes4eTW98eHs1Q5fEi
BUZ/6Bv52oetu2ZsiZ7FuHZtW15CP9oPbccbM03h+Ng2aEXmJMs+y2hZzV2faojsLSPkIgmK/Hi/
8VR9qPpULaK+KK7KzayVO7CXUXV1qZpB382/FhFJ621TwKiLJrL6F9UWL2kJpCIt1TG2ovpJdYI3
T8ehdD+c7yzRwRxxTFQetb8wlvVTa2ByZ2n7yeKPUbrIHMTKtg+LtWOp1WM/XHE4r4Y7HxVX78rd
hM0JizfPrfVDbWftvkjL/lFv62hVj5F6mijqzB5Lf9MPw7KySUPBKwduWVNnAA+vow2xJA0gKuQO
o5CWjeMmd0IyybzWXtXMQHTRmPdkTeqm3r0oGWd7k7Zl2QcT6rDcJepYBzyhpte2a719gptwYTls
OWMCBdGQF2JX+D0lOL0kjCktTyVVHoUS6Qq3lxyA3jvkmi2fNegddccVhIorbK7jD49R8+qTenkg
QFvt877DwTV53WfkNBDeMnurj9YmDKoYZRXcrrmOrXQcBbCCiSXq0mUPxPHQT8HRHwf2TKrh3XY9
IDQzZEALrgyt9rks2mfbz9Wu0Zt2mSosYqZDRk2WlXunTIOjcEX3UIzXtK28XU2/qMqcHoKpu0Yz
nLwyU/CaNaQ6G8M/OcIfT053hU1aPvJqCT31g2LYjsgQEXD2x9wqhqPWoJ9MGZWXU0wZWtMdqLko
NffeeAGAz1e0K7r8VLTVM8A/fMNzSIKvSoj5ZZQvyir+EfS2fZzrfFSJBP31AiGhVOFzMVU2NYWf
lqHGtdJccN8ZowcdZbGO0VGz2EyNA7sHonMmst/C2oAQVlA2ndt6zTSsNRrPZCQiITUHHUOnNp7U
OD4mrW+C/bWJxPTEvtQSZ19jva6Htn5y+2QCdsbH2Uz6t3piZdK76bNPX2QjYgkjJ1HWbID6KIKs
XncJ4v1YEzbv00DtJSxItPJjnZ2xrOw9LO/v1NbHvQ4gfmFmJjAjRAbLEOIzVytueOB0eJ+4+tnD
MSBgpQKyne6MuHWf0kgVKzvHj6cZRkp7PSYIZqJyk6fJuBAge85BRawMy7I8rPtvfoxunTfhac7g
WRpASTahYw/HafrKW4uFnfLjbaQV9gmX/Y9YVXNIrqJfqBVi70+k2o9j8xKCAVgLt6h2ID/GE7RB
zMySy3aOrFirwvX2gyGZASJPPRRtMu3t1Hz3SsWiM9bZi4/+N0RDxUkgtW/aQmKPd+hAagZw4bp9
SRrbX0F8glbriRuh7A9T34X0F6d0GaSg/c1wIXUA43pAi3pMzGk5JblNCCpLPGSoAXkwst/kvVEu
WFB65G6Sdx3VGSDiKtl1PcoHT2/RPiuCtwZEKTKtSjYltVz1EayvNMziXcAEu+i88rnukgXwcXuj
TSM0iQpys0X9ntT5fmtX4bkjYnkYZbsgw16hRiTwOU6o9YG7eEwr+HfxJK9wd39omg6nLcUL4Bj2
s5lQsAjH7I1lBWGTPXVF0gpBmcbZUkshvgbxMXBcPBIYLkB2TeMSpplG4rKNqA4I584PoIeStxcS
PsIfYVmxf2iL4pm8gHJTTtX7fcqtKita+jLaMXvkxAsYYm2WwCDSYAQOZyflsdaGjDrfu/UJFYWA
BNrCie9scXTqgJTt8jrp4nTp0r567hAKPfRzadjVzHxtSjd414dag/XB96/HGsScbqZk30ULp+Pj
x0sUXcs085aub33VkyhPPjiOwTbWOp2aRd4W7D3ixtwjb28eqKDp+7HSX0uYsA+xzXRctGAe01CI
9RS57g1BLkXhempIAvEorWN1hy1Xxmsy0Iy1CPj4amxMGzj678R9YI9zJaUb23vRTd/fGp794Whl
e41r502bOxiqTgKqEZSioPfw0YerhibxWngJzMxJInzUbW3Npqh+qCpWf8jyCXXP0seitxEpi855
0eolEopJ62g1jx7S23oEWR4+UVjmS8x6ZGMYmXaKJhSpc4W9i+jxNn0cnTssmCONSa+YSMKcgq84
MT4Qqf1kQpTPeo21JETjg57AJx7UsE6hy0ugbbI2YwI1Ze/aD1pJrGYUOAxwZCLTc6rO5Jf6OLtQ
8mP+2TaTBEIcp3KVD6yv9QbckseCr+XZyxJ5O/rPmfNmgpMOK1VcLEu90FmCchxvkG5iuun3g1C4
5pD4fvcDeFOTLZ6IJ/Eh7qAKzkVdLyL4cxXxSlRNg13Zttu6KayXjMS1QvjItshXW1jMZ5ggdd16
UCqtl4K2+CmsegjXCIwXThU3z5OWILQroH76WQGMZg6qb7vr/bvWan2x8lOcW4OBz9DoHIFLIRbX
BoyXObnh0srrFy/x6jO+0CU+Goo08Se7lHoLayQ+BXHYLxBzhm/kXR2cJj4TR0BMeml6Wy9uotcw
c9cDEGEJBPnMXBleB7QxK7oyyyx3GB2Z0oG9u+73dKqJwWxlcxrDKF7T3AfR5uvGqkx7hl2GnCCu
ry0I2ptXr0occaexznBmacchrHJAWEK7lWTzLkWXDksVFLjq0OawvOB7Zc+UeXqFfCHIRyviEB+s
FZ+aKSug/FADqOgXop+4tpDjLrXuXy2bECxNFhHmMpEvfSggH9Qk/oeoM2tuU1u36C+iCli0rxKo
l2XJbfxCbScxfQ9rAb/+DlKn6j4cne3s7MSWgPU1c45ZtrH9peonKpQFSojdvyVWFF/bjpbCnsbu
6kbm9zDtyTY3dkmlgzqCG7Uo+zVCPXjobe9jVE6oDyu/b3TKMIfgCnWQwM92LsZjhLaZZEztoku9
Zy0JLsOUx8gG3oKzPCRlKD6u2WJ3qRAzScuo/6gKQ2cqch6UkBZiHoQ3OgjjTMYllHX4NjnohrYe
MHn0u8FCqm4rhzGdmEiCcThYkQBcZ48wCwbk5NtbqAK8Yuq4UMg2zCf+4La/mFYkwi5J2GZrBngE
vM6B3VkxB6xXvM6ps9EXvLgcH4zwCGqAnPkwaLmOTNEbPvCx/hamUV+cwkbVqU8XHi5vnpmt9iv/
a5yqLpjqsxqZnE0TNtmItcUGdHKKxfDkaWYaJmDlKmv8y8ZY29oeiakLx/9qZDyjgfNh3SY9PCK8
z77Id2xGb9gId6t9fVuJ6cHpmoUSr94mGzLGIt0UJsWK8SmyKFSOfK/W9JdKss+2iVlaNJyszej2
/7WO+ij9toUvawc99HEz6V+V3v0t2sLfWX7snZISim/E6hUlHjq3oc9+yTXPxJ/rENW8uKM9xFIP
x6WHn3caUXxgUpb3DMvxGTrZEmgwKzbATjNbklBfsMR0eH74OGxfipUyCi5E2zatqVHT/62Q4PdD
lj0LCvuyhQyoOysDi3eM6nbrV4gWuqkB7UdKpeHBDkKcT12rWVud7wvfavE8qH4+9TpcCyaPu2Sl
VmmzftSM+ZWJTX4tiF5CkZu/OzMLR2Hk7iZdVbzTlOAnrui7UGEYx07zYUz1i3xrhjjs2lq7RvEj
0ZoxwGfJIBbrRy2zZR+P5n5wp0e1mNbeqBJwp3g7wmGhTulFrYXJzC8V4hMFphZgNJdb8OriENnE
nbhlkTzpNi6ov7pZNdB6B3z8afFj5/Fb1jTqYigoHuOU1jsPEMcWWbLzzfmWiLqkzXbJK6M4DrXG
2ctlAn8x8jtziw/MFcD1Y83BrpEYxS6L1afviz0np3sQlc6eTCvv2RLXXwVqga0kCo8uhj7AkAVG
jbV5rlr3qU8iUOzcRUHdA/Ue64glfLTPGrh+ZVMprLZuIOGshcI2Pi2YFX4sN5o9jLgL3nvNjW/A
kTkJPQ13p5HsxwncBdrXq6Yy65IM2DtVUaeHDDRcXYOXjCruSSs5LI56qpHz0mC0e/ZJmPBqFQ5l
1G+JqgC3tsBx7mpGA8q3mFm3zXC1FdhLWlKAiY3aqdjNzpgF+KbSh9HHH71hfNS+g+i1Xg6FGt61
lR+bD8aH1CUx90zyXpoejn0ObqRnQcmD0lJX12TqS2/uBK4z/kFlC8W2TzIUj8BfRic99qkHYqeN
iAHwPWjqw6GhTPwknRfLPF0ARGVOszUaft3O+PkH0NV+zw6LGF8Rfw1FoLyS2DAfJmg/+Rhoea+X
xCcPOGMtKmXrM8lxVtQ68x1DhbFnxwREVKgytTdBgJIPBxHnNgis0amgutrRt9X5dThFeWhUyzuC
jnHrLc7rhHpyR7zKr4hZNsPW5svoOh5tNAKTbMnLm/F2Gm4XiD5OnwpCHLn0KScdGvhoylAlKJq4
gqJOn6ZtmX7Vk1OQVC2rrYvPBzYkyB9kV3o4a8SESV37Y7TgblBp43I1WXFLMz5WBDmBOxvzk4UL
PcM7yXHS7vzeYGK2TCjmWEdJhuV4Se2X2QGAlgzTyXDcaEPpcaalBEI0WbtkdpvH0CQPz2/fldDd
YIx+EDu/FsN0ESiNCXxlq78Y5uECDX41x6rXkuMk9eQtnRPzROG7WUpRYr2POV8Y5dUjBX8+aLe+
ys/dWMsX1brlGiI3wupAJesnUKiL+KLcCayWbt9sGB9w7pJXV28PZEOwJAecRY6AM5t32f3XRtYv
aRBjBAHmRAcby+1grmLJStg8HFFf8miaz40e/fHi8nc7QVv2v4Ex9EcsRi9mWqfXSjdhStqEJxTk
v3Ua0veerWQwefFnwlYYXH/NgYup2oOrCnue5A/YnQCoYz0+knS8TeXQYd9pzGMeMfgwKub8sEsP
Rar1Lw1t70WcZlFSnmBYOHoSOtTi1t8t5kNS7cghSqz8oRwYe74t2X410d7GBFVa3StjxTdn7NDQ
++kOZ3C+lyPxgQt4OYWgQncIHompiWC4Ir93oOXnMJkD3/Tlx5xd7H5Q71MkMGch2g6safqPOmIB
P+RE29HQTxqWcHbAnJjyB2dzAjtf3DM16KRjMyxwYKMXi3kiNgO0Ck42+KoRSchHujDmGnI8t6y2
w2oCC5rvtYzP36rdacNKQNXa3eO0eiLY3T0tDaq1UWdfVkiCppKkJDyiI+rGG2sUYoNJJlXvkQHh
Am+xHZjFfvlckEGD4Q64gXjqhh94LWtCORF8mb6Pxl99r7VBDrz2wlWIpVUmH7SuIHjVhDeX2EZt
AUvctz1vjnqr6245je1CIgQ0aegDmzrW7JNvd0Tp0P6B7wCm4JIXbQL9oofgPRvRsxrMCrZlD8Wz
Uw0giujk5oDmHP2FMebnbNFETY37WmGJ9hEbsJYeTzzuWV9x+1NLTsw6/DY+ygI1gxFb79U4iqDT
WibKY//Q5vRJrN2nrSKUmvLW20PC5xuXWydaOfKHahEfsCgrJmkMS8ewAfDA7ZJYSOnyTYH4DdMV
GTKLzLOgn6uPqLtGK8zPdP3kVJUlfAnPqI4kG0O/WrScC3q5dpAhLwmli1TGTRrKhedBb5jKeIeJ
I+rnNpgFAophPjJ64SD0qO+Y7BCoYHhUvkQxV6TqepV7LwtL3WoE7lMNLWGqh+WgkwKf2Np/EtZ6
xb15wCVCk8dAwMa/FrhL+mwsFra+0rmQh3xAcEL42S0eVU0vf8x4Ipxp3FzSvXjC8zh4yhCnYuoW
TAOhFSfWbVkksD8ZvRKnc2xqAEua0ZMlADgsVDafl2luhA2VgPEgaarTuSy7s0wYQY7m/LPgakYz
Cz7Y6L5h5oaJiz6eeJkq4JgUcfIGM6DeZEZB6mDa/uhq5umepvgloHBgoA36ThDNNtxassqBXRb7
xDHwS2flHspXzVyDheJU33i6IrwuGAFEaXOrqxd3UtQQukHAqX/EwhptgbdreMSHzyhdzrOHyMir
FBKSlGvA17Pz0Po8Pjx7Y7VOvYlWsKIoDY9bsYPTs9KH0/kZF0y9rdn9b1GrEVOm7SxCk6M0tUgA
FgfXJZpHzJP1odsEX9vo27JsiGizmzhkAVAxf8/DyU+GAwpmzMq53PXlRLwFrztZ9sCGpVNsR33t
UvycumbBaIBceVNOzAqhsAGGBbGVdPy1qX/tBnL9sqg/mJkb8v/XoU3tE07wgMXtQJ5HtDEs/5mU
0OG0aPAw7ZpEKJK0gCF4n9gp/ZAbmn2PB0QQHsh7XCSHEilIQrZBMBFNcxwR9KWm8Z1WtxI6/FGN
7tnPrsinwPkmUE1g3R1KhJ1BkjN1XIr5TWsvJsfJZdpXLPuSuYCWFiMVsLC6AM/Xb3GsKBd0JEqp
X14ZQiQAXUg5sIC5E+7+0yn77oN+Ccb8P8uauT+W6Rj35EGI/kUHw94BzGeCQevXWFOoUSJulvHH
SMx7IiAUtY3+02VVvJetfVp/JBZpYRw7AcfDnzouLow4r2XrE9nlnxi7I/taStBu3XfC6UhF5V0o
71pQt1GggLKggi8DpewfMEdcJEOHPSs++XWHIBbAkpxxlynDPZfKg6aCDCLoo/QVJfWp7cIsTwmX
bsZvrCU/fLr7aRwGVgc8jBVP2TbHxqwKwpvM9eor0WZvLONiR+kaOUx0KrreX43dZXvNK572damI
KIvcb2tsif8mfwzhZXbw8b9gj37nnv/MixrBRKRu1fDXLta4DH/YKzwuG2g7XywX2T6agI58fElo
Z+xTCk3bmrSZmjWi+vr3a/9eRkPbYdPoiCpJfokW/zcn2anxEGEt9wzx1bERMGC1sbd57pREUY++
RWSD6khM6sYQkzwrP5WgwYBhP46YO7wJ84sGlt7giskSoW2jYpbbVtvPvjXi4iPzgco6OnVJ5m3S
uMFj6IP5G1mub5hfr/sgdeyGDrBmY/81ppKRHHFGDactgWA9T5LOBywJxoq+nRMGNmjPpHwo+eNc
H+etMdbiBClEnDLLhJSbS6qkrA07ltSM8BvE7LZS19EVRLoL/HZCM+Jg0XFyWJgV7ub6gvwxZ8Na
rT6aGrb1SCUxpeXwzLJ8i+jnO0uL/imumY+YiZbiDqIHJfr4Lpuz4Eh/AAZooHRBITNF3774pBU8
U+v9W4jtrRKngzbqzIwz6yPp9JcOzhftROZfARoT9suYYOVQ/XuJW6SIeuz86noWwMvYyhcP3SY6
PwwqxuzgOUCNAZkv1W6lm1xMNRZsAWbAtDlgmSErGGqq6GPx0ubEzgL4mk52HUbp15pFPZ+l9e11
TXwcC9oes9Nv/148az3KbX8MmPdg/E/Q4TuTPFWe9alPWYk3Sj1joVtDh61sR4ohLgO3PMvr5LTe
UycSf1NMPsaPQqfLKuOXHLX2Cdl38+zVEULA/KHJmR2ixUJHmSO0nHs0sfEssWQxMWRSkPuOQUfO
7BcK1tZegEPL2f6vgsRxk+4TDl3uH32Zd61f31xEbjSd+UdnLuPTYBc6NvIE8brX7Q1lLi9ONoBo
dmJvN1rwYxav3w/Fn4T94aG06pc5TdOnPJLLVdcDSYjFXprjTflMaflT0T7LGG2pLoG8yRNvzpaf
azn6DKyIV4g6Bn0F2QtR/hR1oEkh7cbxKa4Yh1n9JS2rd2LArQOBJu4m9tx4bzE0u8W/MdGpczET
ZunnVPGjxh0jPOAfXvGWTj/NpBinwwBfKiARE4ArcoqlqprXKq/fGlRyV3ivHbaxR10YlywH2xTb
6cGUVnPqRAaLpOi1X7kzfyDTaoA6dNapilLrRMlYHqO5oCgvjVPOWocgh4kHt92MDAc/Fr9Bq5Zr
XiDT5gd4xACQBM/wXM4JgL5qedZ+EdYG6KMwl4fNcC/otbyDT1Cu9TWTtR5I2nOhsd1h74qmZ1V1
5UgYgVP29kl1RGzrGvuJuWYfl7pqPpnVsUIpy57uSQ2x9ZRMJaBDr4eryOVBIiR3K+q5+1wz1Xew
Of+O2hFMFXgMW1BCq9jk8QJdaEsfaezGeRTbpoevk62bwtQBQBgvoSjKeoeK29lWBkwMu+BKBZjh
kCEyW1TpAG7LlIU4x2dxl7L/HWfa76WAXKriJj+W9fJA1P2h44kiIY2Qie+Y2fCX20xvCukiG40g
ISrvq/d7IuNn033xCKAPGS+mT0xOkiNZnojgtHgnBmu5Rp0tQqIK8TFFpHPzuOTGHNs3C0ywlkXM
JNP4LzbN5jHOvFEg5o+Zp+sH17Hw6/adexGN+M3mICAPNX/4dQMwpQc6lk6oShG4nzgwEoaItXrv
lf5bDUb5Y5FaMeb+nwY+0obTHCGrMhi/1VCLp8ohzSxtnbPSbSQYtfRY6fNonYAe/7GQV46MGnK0
LYP/WbAD+6gygEcTmG1KwyeqJaZQEzzdpYC6b7NW5m/w2Nv35XB1GD6GWSmtdzeJv7Sqt4GyVdtF
RPap7U0dAEb7MuSSREyK5bOdGttMo5hPsFMHulFWJ90V1Wmq5f9e/v9LeiKAfRIc45jq3/h8YoJn
sEnYzFM2ZTEZr3GxMjOl9jCwWr5GY/ldjzgS/n1llBn4aDWxDM+i1xpp1CvztmVnCoXLZ/0yGvEZ
UNPDiV6/rApg4Dh5rklHVLfBSeIOmrN3UJjonGu3/3/hmjXoaClQNTZP/359Esv/fkcdD+3TCJsa
CknbTrjRmm+/WY/dJONXFBdzZQMQZ4vzS1vTFuYFrDrsivpilqK6VOs/NR0WWlHYxMAvtQoMyQCj
mXTBwx2i1FmknkfOzYRidf1yGOMIc1vCv2ZB6J+RS3HuTNXh37/t1n+brtYTKXHcWHbmwjcfs3Sb
ARQAcSvuy0pP1eLx9zSM/smb/S9KyOSMD3CLUgMx+2RbB+0ID4hGdif87sVCwSJZSZIcq/9EwENh
XvwuuL83pT+EslXdhVXZ2iGy2S+CBU4qfBr8ZvWk6N+jk0FzbPTIMBCRNDs5ZTd/Vi+aJdPr1IvN
ks/vntchco5rpIhefdGSUW5dLUNfKPJvoWlPVlVDx99ZOFW3qDKicLLmE893tR0yNwn1dQARJURt
gvyg0kjfDE1fGxee2kAgtshpzqtfwtCJsjGZsTHKrKs7AgTAornY+D5w+XJyMaDEbypOWEYl2vOw
XPuMP5hI4YyVLmfqQn6RZyAdh9tNyGtFBLF/ZmuK61a0r51KF6C+LOGKqv1DVihspZXunBEBKGy4
yLn2EJN5HDhCbbbc24Y1HnaE9I+9GFPYSOOmRwN7c4cgwZZkNqMZLgaRTVkuuQUB8+u+FTB9pf/p
+qtSAgIpj5UOQ0vntPKXL9NwVKzzcDzPUG00LiyrvjLYzu+sqmFNTzvPaI/zZB+lW/8yY/yYokWm
woIq3xKNwNPQD1i11aB7iVo3TTIAkW3qYVIJZqBYgxrDQAPUdI8Sb4AaG9R3/PhIhcV2iIqLA2mF
a/7dVgPStcZ6rM/xJae0jLRrCvbv0Bgx0y6WAEgx/JvZ6o9u4qzVI2JHIPNORxRIIXpy6C8Ya0OM
EJzHoOmtaagIxfaIIEDG5nGgD4aAj9o5NmkUOKgZXKomOmcqhZ200MRzOy8bfvaEjaz9pjrI885Y
QF70EF8nLAy0wfq9kJSL3GwOmDvbzFIR6RrgKPl+so07evlFjd2hLtx+45TRy8RaMSJmaEOESbXJ
5+I0FxX44srwGWozjBiTg+msF1NevJsRpYJD8zXrkCWqaafp43PGrltIiPT2/FTV9RNdv2lDi0qB
sIULtVma3zBV/zfTr6ZG+sdKo5vQamYPGSS5ulv9cURpGbr1OTUX5ttuOHQWTLomQmrPZ9Jx64Ww
GV0Wt5ucRIEgrd19YkjIYiND0TQxVRilYuuupQteJDZMIw5E9st6DU3HisIRXBOXrnlEzUKHzOpE
q4oQFRKcp/ZgiAHzf2eRR2ow5bEuElFvkCJDLBcHFPZCCaTMZM8E/igNYLFTH/dwCTkqgDDgcZj6
s+2IiGjClsgKYfy7/MJCMsrz1loFIQZxfXrg9F2xcbo8LCgnc1yYbQ4Vil5v0WgUq8b4THVxJ4UI
sDWOks2Uz0ejQfI2FrkZMP4wlXvPO4j5aUc2SF+0P5XrM1/sL046vwiLUZDItbdMFV/snNLjiKz6
X+1s5XEZzmnFdC35WzdMLqdMfuQypX5bIj7M7DaJWhEMB8huNVJskJbfS+zBu7x3kJCvLz3ykUA0
hHn4BA2cvdh/6xUZdWba0XGYGAyqbDfY/KxZ5vLAye+Vq2HQdP+YGBInkFObppbLnqqB/c0C5E+x
ESl1E0O6QB+i5T2kJKBGJXnnhmF0O8fHkubFCb2qGcM6deS+m83P2UMOYukMWqlOh9BZyPaxc/V7
NFJ5wkj7U7MZt4p2PAMp/mgJYGPhGnjCn/Yo07KA25wUpo70S8381rR250AmHSB3QRsdeOpHXsEM
u/hTmTbY52G5GEYEzDJL2XN1z1D+SSR0B9YnbnZQZeJsrTc6kTHw9EVuy/k+YNjRa8Y+TAyHkNWF
nncmuartIeYdx4rYh7FW/NXlPOyzGiWCjD+ZMb92PrgZ3goIk2qihZYeMavrGh8v3Brw3RxdvqVQ
F74ZoIIfNjRILOESEmPj1tAP3kTPo7z6UOrdR6nb2ZZaimKRqVuTHdG8IhEpDCI63VeU+YHEYUZC
Elu9yeCJPnXWFqzYVZtQ/dWphIOONILraFsKj+IkRuyiozWeiiFMuPoDPVlYZ+A4G5jqwIvbpJre
Hs2J98RskRGyJWRKU8+FfrDLyN1AnNrGGhk/viwIhTHf8VuyfbB/NynaJH1huyznh4VAFHhCtx3H
qN7SobHMmh5of85jgRCvd6PdNLi/ucs4HXWiPJseYbx6KSaq+YVbgKczzwjDNL9qRAHs3ImH6vjm
u4Elb4QMD+wXtyOfpSBoidW/HTopbzHUzKGgvi/HYQnVAkM7M4fQSjsq2zFmMMWxRx3YbkxP+4gG
hZyjoiCGNfZYUEqv9HK1N3oiGawMToKZND8p3/KJxT4jiPJlJP7YKt1DzJJ4VxvzSffHhpt3Wdmw
Cv5YUh0tSbGFokIHe9ke0gKxaMRJirs0iNvFPmb20u9brbpD5iOBdCLfkU+4Mv52IwIq6Mt2xOIX
pJd2Sn37ghMafc1kl+cF+AO7ieboJR0eQ0cwUjgaDiUcx+VyqBI+liVok+TqTPycaZPN3M7tTnPN
L4WeD9to0fM0i/fGhAyQ9CdSZsQBJELAw5LP1YmGAK0fao/NqPRLUyp18JS3IOpT/a74zSn+iOOc
/gvdS0BIzM6J/Reh98VTX6jP1OuLk9uR6SnFZfDUSTjM000bAmouH/k8k+ni9m9jvsE9a7Pfbm0O
F+CjvSCclfM0LCfzohd9eu2lvVVtf0/KigJ3rLzdYuMk0dYmwElUIJVeEj+9fBE7sdbiPGykgb7c
K1ClVC3i7CrdY6FNt/yNH8w6e3rwCPgb5SBiTvJgkqBGLrYhLZKxIV1tb73MLrdQbRtfUTTsTAfG
dpo/Tcg7A8JKtngB91HVp/viZhhthWKc/trw5J84T/ENaNFW9+ZAn7tVsPdcQhnee/AwQtquZz1C
DRiTQRKLdh9p8qCWKToxjGT8Z2LhKgRWB/Ia+xfh7mcgy1sLfVU4JGFWa8fKsdg9WtDyCGG3GKF3
uy4tisNoVC9NKv4Tg005Y5nZIYcJwRi4QzW3MztPHiy8buiqw2WA4dqvlbTr7O0+yo4NOSf6on5a
HVuNUA29WoPbVLxnFv4qDCA7dsTqmA+uv+3tluNWKKbEfr9DG/tbMQ2hHnKZz875M3ozwU3NzDvm
rQGximErs9tjZiXbpen/q0TxooNP3/HDbmtzulOA/zGlRvAxv30kuXNPb8a8Jv2vrPtrht9xY7my
JvDLxsZelo/ZEyXaX4I64mZmso/LOlTeJwvHX3X/3zS2XoDB87Vp3PNQExknOCZJY7GQOjsEo3TD
s6vI5y3yb7bbO8300Non1i+XtPeA8N9hH+ey2lhx8ahyvG5lJYyD56D0myW3nQ1p2qJrQ3n3kqZZ
fUQXELbgUMg7JKhotYSuSnukYRXx7u3yXk7Zjz4dKeU/abFRAYx60PT5wmSYj7yBSsmiJA9yx5fY
gLRrZyqWZnDWECZwjNlrEHLGFBP70VEsJKkVDndNZr6xn7c2iR3/JyYU4MnUs9HpKYfxOR9NiO+0
gScChekSYkQ0/ldpNAgnfP/VdRj/Gj4L86x9GNL8JLpdAioFCejw4xN7s3PmpHnBZ9dtTeZoOwfb
qj5bTOmKxdub2BvC2gsbpV8tmb0nhZZsmyFcvIjZkrU6/gyaqSElPZu8briP96Ir+4NlU90xEUXA
IBeBgAlBaP4xK4y54Cs4WTJdC2TrcgEAWlVEd5Kk7TyXCbn3C/wL9HkOMO2qdZxTX0dQvuFN8PnP
Dvp9qqoq5cTLlpwqmZCEsu72SVEajEUljrHGeJY6f7Wxan2x9p0Ky0JE2rJn1x/M4Zqz3QifmxjX
1sw1Kyw2vX7KKcjMveYRQLaHejYn1iKzSxhvh3cwsBb9BiDyr6kQCtTC9sOZiJwp01DexPlt8Z2c
SpJAFq0Hk2OA/87HiThv2w1Ym4ltvvC8kHxO2aL9SYW/ytcITbYYTG9tnsB7F/AjaeTiUuV3WKXp
odbE85xq56oodq6w/1DQUhYzfg71ZDoPWs5SVehrzlaMD2QxfjSy4XdRXeWkVBhBqxQXkUZo2yqR
Sg3rixihj24iIlTlpAgI4RxglxJzqvzfpt4+LYOGeGNsM0iyYPtdPS523rzc0GqBn9DG8mr7E2Ki
ghBhYaK+VzJfAjAMW71bfnIvJrqMmHDX+YRezzjL95hiuKVPjA5JdjlGbs8cvYO9oK5sFhyQmnsW
igm8HzlF+MwvsreLcT5mAF4MPYW2MC7dRixUjJEQX7avrJsPachjZM/+jKLa0LMXywGlz3Dhwcr1
zPkP0l5vWX6gUAYW0uWvRd9fa82kovI1jaATnhVtVhGB2oEsHy8ZEsvvuEHXtgz9FhJ7fCJnGNQx
GWjG2Dd7Byq1zCFCEC9mADaJ8cIHmpO0QeT4W5dKf2tOBSoN23lFwVNup4Joy6o5R6LTDlbFjKTA
xWUTPIokrEcrwZwXhUvp7VTBn9KkzjcrxJsnFY1dRhpn03oUYYkXqr6xto7ifPJzs0Lls4qK2Hjr
PIPc3LPfIu3BN9AFC9QsVj5NMAx/YwPYg9b6hDFX7V3O8iOR+tWPo/kghrOBEWJXWiTH6g67HsMH
v8xuncdLU32lpRyuqhyJI/BJ4APuQHlKPPCRT2loyM3SNJ9kxqJNQ3cdMbnY/qtkoCFGyhfHxBnl
mv/oteyHgKm91GijLdx922bUdovnzwgrQTobHu6jvGbMWZbiZIH52bTCdbYNW+GNBQOsbnGekqso
iYN1CkqjTjKcTmi3+g/bZlHhuxfQb1dlG8jqNAr8iXxUZp2mMPVt5QOhStJFo+nAIDam13meVbBO
BbISOILbFN/90Jb71Mjf57YrDwmXbtq5JNNWxYtJ389iubmSC84YFVZhyBC/Q/6Wx4ww5GuO2Xtr
oULaZjrb9FqDc53DCiiZuQDvm58tvVrxaJQZjjZmW2H2J49E0q0x0k90nYlycI5PgN1TZsiIkBNB
pcv7m88M7Tgq0bizcDJz65gxkrJXi2dnaedhNX3++2rxtYlEVvuCjLt+uHPVhY1YSNtCo9wyGd8V
9hlN5e/MexmoAp9Hf0gebEKyI8cZDfFMfF6cx8MRJl5yNxsdSYFVv3cFO3vdmMRD9VqQu0Z5s3ok
SM5UTntavOhuTJioNUEVNKhvoyG9bepHa1c5y5NoB3X3bRtXT7KydsFhE2pz7zAUvgwlChfdiUjk
BRG+yaY0g1PC08bzU1Y8RGBEpj68psYwvjLxxrUP5chY9DMFmHzyRIpoKltgt8edB9gEU76cXQuz
B7K6vHcDh8Va0E+7Ze7x67cUNV3cD0//XnToDTtWcJK9z7VypfdcKshFqqXXQlUIIiDOi2NSBkMs
XnN7ueP+1HbMdEkBYA77pn4TkFBel1b2fINdmPjwtBi4o4vLUCRipm7B9TwlGeimLtH/+sqYn6vl
aFTRhQh7ZFIp8Sfa5Mfvi0U/0oHcufz7spZYumSJ9I72lMQMJwOoOCDN0UFkbFocR1xlRAnrflU9
Wf7bWMN+Ji4RMqF0N2w6/SddWVdwGjM+VzI27Vl/sYclOSJ5ps6lU7N8Fb9rlPs0pDxPyWhLNmOv
3Yqi1t6VE38zBS1v1dgyj0kL61jrkOISZryZiSc1BauArwkBAp2o+Yj8iHROIRHoAVMlsP3JZDe/
z4nN47ElxdPkPbl16l3/fTHouYDKlgHmivV0l3lWeR1hTI/V5J34fK2ZrdjsV96NPDz3BqfxQe1H
vEYWFWhh5SmeKAcZrlRrkdbf3bG8OWpmCGlk/b03CyQglPzsu4Zd5vjEJ/F5TUC40vbqYQVi7ulY
oYtbzOsoH+xpuTrUubeyIADJSnFa/PsnZH/4XuyiwmxVFOWJuKO7wKiyR8m7XlxdckvXl2Zm5ol8
ASgOmSUbwk+zl38vFSPycml/KdxYJ99rIXevL4qVvBb5107xllcAXHZz187PmHd3TT1mBzT9HP4Y
nVtO4Klzq4BFkLM8xHoBJAuAD3fgScch3z8XRoJt04t2Y0GN74/uthdD9epPlnyUGSHrEyNajPqq
77tnwyqtV4D5B712tQMGc+ZzvV++DJK+hoOffUh3NACNEw/216xLaKjuIU9jAIUlo+W4EWRAR/VV
tMZ8KTv8yo1Exak6JtOWME9jlMpg4mYkNn7cZf6aKQDggOVCzKw5gmWUGV95OrFpn+xzjJeA2zNs
cAEeKmv40Ki3EWYKQtpA6oGcabUZNk59HPhfhhY/6iQrkVliKk+5Fdriu4qEPMq5CDCZhHBnyMSx
Ufwl5OHWf9jBobezb60j1UHv8n02SeONUFazByNY+ukv0lCM7TKyl+vKGI4bz+147AElld9DlDfX
slne3Qm0aY7hjMGcjymqi8hE9EhgY7palNazSBCujRL9cSmZfM6pZxzs+IjpIT3r8qQ4VA9FVaP9
deTJiXTqCbS0rtvciWR/QxFmbPAOkVKR+AzF5RRI6Ln8CU12mlOz2w7xAG64lMF68m9wpJqZ/WHh
qf101V342gEvEPFrsn6OUvOvzW3KBrQ9pWhVd1bj/OlKioZZUtCUhKx6vjGcInuGFcVA1aUwPpku
I2Zs8X1Y5X+1psFGUTP6GdMEctHIjlfr4fOhmOcf/71Q4Xa7qKjeXULtmLdNZYCnZ2PN6OD+vWTr
f9+xhmHkO59l3hAME4JAGM5JL/70Brl1/8feeSzXjqzZ+VUUPRZKmUDCRXRrsL3jpj00Z4KghQcS
3jy9PtS9V+oKKdpE9FATVrEOyTrcG0j8Zq1vEbWNkdXz0dXS9SybRbfBgOAshugwri8sEk1Rt/uo
bsqVdrxpXTpNuM1C83MIyJMIBW6UKuA8gJB7YigGes5EPmkGlANDz3QLTES77hGy9hZO4NptCFSe
p6cq64KdX+ao4c7Ahwaov9N0X+j820uGeZeO8jWBzYzhvNvEnfNVWuPvmqwvjGkf3hCMUOJvkSlS
COO2XAKxGCq1xN2nND1BcHbBb7rB8FPYETOq2t5VE6mnemLfkl9Rkf8QfLp0DVGPy9WkbTVmxnML
G7dErbLvWXDGk+VwJzsJdTHmnrhMx/24xMn3mvylwB3Re1jmkcnkMwb4BKcLIhM331Mrbsq2/yLb
EXuv47HPk2R+MZJXZUPeVbhotsIPOlou5Q7VF035KRhobyNms60uNm0+kwLtuLu2CTEcuKT8iYVu
V9IitYtcrbEz9gRDWu0TKekVc9HflDVJKHJo5IqKXJGd7E6IIIE/RPa6ya1+neXjU42jgkew+SlQ
oFx8gglWkdH427ItfocVkISxtaEoxFDxEfyg+pZ4UfHLoviqEhhmy5JeletsDJNH6ZifUHJPYJAO
siB8s4LiXQv/UvqkJ/Q4lzbCv0cm90CvUFu0oOgi2ZzGXKIedwfjGItfp7+yZrgLzUmuCBt5yhnB
dI0XM6WexNoJ8x+ulDutyztz5vEhyLzrFFPa0X/O6mEZNRCrlu+wfyXbvGEp4Q/EbUzq28Z+t2g4
PnEmPjohga2JN6ljlNW0PxWREdqNbgPbjdaAB3AWNqRcV9Y4Q1hE8Idsx2cONzzQIPOmBAi0uMvW
VR8wcau/k87Ptsmik/rzQwC7fw3DhBy9ykd8uPfyzDwZGZFrdlA+YnJyTgrjxzYwm7si93iZANA6
dK77MbcOXsUIAQ3sNe8brnaG7qtkqJvD/OaOPrFccsCDxmZa6k9tEyWC2YQlgBAXmjaEQGRZh94Y
XPHVjat26s6QId0dnlC0ep2Lju5RBUR7V6P9mbj2jxvSSRK3kZ6Z6ya3tUOYZW6OEcuyhjd1fClk
dmkYEeyItehuGDY8l0ig9iC7o+1ch/OvVCkbTzojT2reN+FW8hAlrKw5dnsbK03QsyHO2l+9h9wx
Dt2OQqe76U2FeixU3gqZbRV1h2YOSS91auahRpMwRuPn+FxUBE6qs6VYFTCJR4OxLJTCcoMmVx3t
hBIpMx+J/AacZtVoOEt1QI7vLRGdXFQNFtPykEQ9VNGSHVYK/Hu7wN9Sw+kvpBkj46rXKpKgdgNQ
NiMKXiR24f3ss/3D1Xxyy+bTAum1KoquX/pwnvNWse8WR5dRtPaq1g3BpSZSeFOyZ7djM9z4Ba1u
G/XTEXnTobXUYxww6CJZi57AffZNVPVmAFUzWUKxYv9BAKRMCUk7Zp3sn6CIjjvQroehND9KR364
IMUGDaELU8Omq+kIVMVgl1TB14SEvPUksEoR47GNRnlr9A5Jam54D4/43ZpmTKR2hRXaoVkW43OO
Ifw85v2JoTraOjYImde9hj1ZAIN02lfb1Qc/9ZpDOrjeLisJ2ALmg660yw9GWm1bDyFjTyF/0pXY
tH37gpCpfSrx+98Hmb1hyGwcDaRhjL94jjtlHh94/hFTK0i6kEQVlkVk7zz80ODeXXH27GHaU5Q9
xuznEQYj1x/cTAH7jCjDY/fB7/S87oAUo6BGKyB/dV34niDOvx9tooV1auydGIskAVDusZxfEF3G
G7tg1yIIc8eZlV1dU4hHpK2bLpzI3Yrbk2tXBqs19HNuaf5ge1iDDSMaJdf9JmNJParkY0idYUO3
/sxIMD22bF3WvZE94MGgiI68w9BAMyDu06YVNCzSZLVYh1n+HmHgg0KG5ESWIfYhGh5ZRV+BjjvI
A6hB+jFmuVujDZqc7BegQ3YvQ4fILOyujINCFMhQW30H2nev7xjuWIcwGb/yPKJlqUW7Ew1YAgtA
mUty2hoLPbGRyBFhphmPdbwEYftXf3a+ndn/PVUNnX5nkfdiDqznZ3M1YLVKnmc0Pu003BFaRCaL
Dahe49bzbPFiQj3ZWzAwLPZ2zGAxDzcypW5oWIKXzZeZJ79xEJoXm5/YJvRXyrMeKtESNlbQSJaN
TQQlw0I8mOj38xydNwpwmxJJBrc8CY9Nk76NBjAZJOJoJGzvLaqn5yzWN3Yp77SZBYe85ITVs7Ol
S78RWL9Xkdl+KtTQ27m6s8ay21oqpzFM7OBQjBPLC8LSNNk1HkQb1v7xoylYTmWpZ64wsVmGCtds
v/KdufA5m8I5eVh/OZISn/fn6kTS3xqui7mXOnYauRrgm+2aPkbzH6NRhiS7mJVMJsryLcUxB022
+VAFbnl8VSsRBfEeZC9OmI7QbI/4UAclbm8zJLOqYK888onIkJ4tUj/FQCSe4lIXEz/H6z2blSfB
g5BbrMVq4YQq3CVGB8/Cu2RO3O5Isi5RWtsfGUqtufVIF1btpjSK27lEfjGj9sRStTUVo4LRCQik
KyyAzZyJLOJUdRtFzq2JrW2LB/vJGa2RkW5dbGS25d3Ea1TZettZbrp1Gdi5PdvtpEvSc85gQc/y
DiwMKdGaZzo6tgqbrvmKv9y8aVE5rH396fvgvZKFRIXrsQrko4n2tf/qZ/1lQ0smOgvbn3bfSyYt
QSXqFVEdqB7sxzi0rItRzteJpDiZsRgDuA1U89q5X1aVF/ugdr7sWN1H431vLyPZVAOt6Ezes+rB
iaP3LHUq5O6PIi7woRT9J7iM6Xeq2azmaD+J3zGc1DnaM4cQOgO7Nfxj1ZvArwgX3RJEQEphOvv4
/TIm3H/mYw3WNoqNdRySiRLBpVqnVVCvXdIETMu41Oj0EpMeKYlMpj2rAZ9kFLN0LSNFt8mYwa+W
HWVKlSdhja4C/ONqIh5rTDfItHZB3cKcIYts23MKY1hkrlAUzkjJ6Ldcq80ZLwzrRvCoyK42mS6/
PNgxd2aMoxWo4IKYwfOM34CVZnSDCTV9CKHYsjHM3bk9zK37pkI/u1oI2/EVT7dB2ltbAhffEz+c
1zAO38Z3r4ETKxb6TwT8x4NIifcNC3DWZq9Q0yu0iV+yTQ9esNC0J+nswljv/eFEmrO5i7LuajYk
IlCH+WjvMPewvycx42R76akJ6CJmm5OjTA6OU7/KeQA6aegb3aY4+aFPNG75SFkH8wYKquMu8v7R
/e4nAEVTEILt+KhGZAlNad71eV9tp3q4tUYpkJdi4hQzo293NtZVO7Ybc/BIpE7Z6BcyAdLTT/mh
C+noJ1j1KyvwcF9qg6dVyGctsV426FuXSMmVsFNrO4YVBdsy9ImsVyi7x9rJzhBhLl2DftSZMoSV
VbgG+n8XQxF686CepW7+q0T5D5TE42hNJBIsyvMuQjRcftcqgVoiH61k4JRhXG3g2M7EnO8yv+TB
4CiQ/Mq9JjgsYa4Y5VbOnJQSSlkPuCgf5dpm8RflvTxFAesVgRJkTixjBQ+IoqXLvzRZ3BxVqmf3
iEmgjcaAR67yURljXByb9pYRhL/O4vLQm011SVp9Zbvx0wGdRHuAEgJG9zOr7RQAWbdzOzZQHNpA
xZd/w/Kr98ynH0U+dqtJD98j1KiNN+DENSoe4qYH63N8bpRh8rp6l5yIPoYjg7VJc/hAAddvGLrR
rizvqhD3HCS9m67LWDkkxXsyDG9Vza2jTWTOfkC1gANebym5d1kV3bdz7/yqufnUaO41/K+wjd9b
9LKshYFeMe7jzNpWzBT3TZ82h8kLWCxqtsBanTE2aO6ZAQU0gNUjac7eNozfYiETHEESQw71bzFM
mwb4/B0cGST5abkpDAtElv9LXPwsyMmshopmxF1525n+UiQ4J8RAwyGKWP7qPEWSg1ArT4pNMTIc
s23GwpXjXzH7lIeuJVHJwwWGdwmTeZ4fe5ZdWTPwy9j3KJCzfcCEIYDcZbvBg8YOxZ1c7sVsHqDT
E3TG28lyDilfgHGQ/YvtrGjg7+OYJX1OUHqOGAUbnFilJuHZYqTazudSQTUoaM9E8YOZmxdgEjhl
C3q3wRZcsndGnD7OSf2Nh2AX9+anFQ6nBSrRNBjm0yG5GduxASQ7JndpHdAz6vQ2JWJvX7RkAyF8
fwon/wQZAHk08dfH0RrSPdfRtLKaeKcdEn0jH8MnCJYnJ60foCMmrH82E7LhfUmz6CvzxSUziVH8
iKazNSjerECv5gmXhhPG1d5ycMK3vnOZoCFZHPIX5VaAHdL5c4ijW8+BWRF5JFkaGv2KkItD54PH
y4fV6+tUT9tE4yztPfZSQONPzpxcndK14CjrfZLpM9xe661RP4zwUQ5ph7A+gykhxYjFFFlhCArS
W1eL+MWvjfycsh/qcaau3HAqTrUNPbXq6hOBXyFoLdj8yJm7XaXi54k3ysvb99Yqq92UGC7bLv8O
nzIBsNI5pwo/Au6fft8L/TDlfGuC7JtEBptdjz9fkMZbnO2Yv3/agmV/GE7kTjseOAvrMpQ5k+AA
UIjNgmoduPoR3rJ9idLqZJqQYGO2kXaEDD/WgskJ44esrQ5+WNAX8mjKAm4eriCUZZlKKE1UutIB
dI68D16qjDd5BPIai1M8z3hv3fRpnAhZhQsFBGbiRZkVD5cC91xm5OXGD+Rvlrj3MXfrkxNAlitz
466L6qseDPe2mAn86TWH9Sw8XK1N5K6Yzbt3gaRUCexdNlfByjUIvmgK8wtOAJev7RbPGSk8a5Fb
321a2sxhUmx1y3w56CitOA+sir6r63PA0XZZXopJoBfCXkA4CBdrNo17PWZHz2Nf1zF0wkHKwglT
/O9pwp5bjbBqs1pfWzhEG1Dfp6IWah9jn8qGsN1CFth2aEY3cnGKG1Z99rJ7E938WvZUEI2aCbII
cfONYZyzMTTkoxMDaQQ/SLA2tx0+hcFoXjIfFV3c+AI9S/E6sNJMiQqlEIer7tn+SkCzSofgrSrp
AUljJta2Mbce2et77B4jIjtuKMeT+gUJ9kefoBkYPAdjQEsKSBlbTyJ3kFkExtlpHAVLrco2VojT
Jlic1Z2FlrnuRHLse+ycZPyJIzKcb6sBlkZmDvcZ2rK94w1q7zXxL5vqFgCRag5B52UXOQZLQolX
ot9OvrPIHU+VOX6nCVdj4ObxjRO1AgPNvA06EC/SDOpdXpdqZ4NnZgECDtxXOnkAy8hdJUmekOBA
lVijCumOggEDrJueZieXiyK9bqgt0KSqeSp+V5b6GQLHOueOPYLJSn+x6egOg6Hrg6IBZZXQn8YE
bSESycIXbCDtIV7BB7DT5Lc3u++p9U0ANx6cX0WcjG+MVpja8XbD/iZephAw48MMw0R2BmbMaQTf
mMgJeSVceQXRlpssZ2Gak/Oxbw1TH81O/Gr78jOhjYMwW7zkneEwWePsq+sAqBBHDDXUxcys8jZ0
Kd/GuTMuLRs0nsHUa47jxb+S6gtlT898oRTbeMydrZkBbee/lOCp0WekyVEo8k/tQt6LSmc3TYwf
sK6n+MFDy101KOjC+Oj7nFQujDxibuDRAN96MdpFtmlzMKBxegxTyRD0J60Y0I5OUh1mpV8CWKar
tmtypkNwOIQfVbdBCX2DcN7uNoAesl300+yG2YK2RXJoTOQGmY2AFnbsuKmQPJw9b4nVxqYhnegK
W7o7DiSdoo8ER8JV3DOL2gUfpjU/RzFUdtvGFpz5fsDssa4JedbxnoDinQtltmUayIQX2pIZxjPw
+5Ay4dZ3ETnT92L0T/F9Mg0JMZdlDCHViC8vbVc8lTQ5Ks14vzwe7/tk+ozGSp1gPRgn9rifZeFp
1nx5tPOt+saBuHP24UhhGpBXxNvWfRTpB2iLxqboyRBgQGiwjuqrQ+ebvytqrPMEco9b5/dAdM/e
6r3uHhGPPM1z8YV78ICr2GP/0D9If+i4Cj4sx/t0EzXvsBmHiDwtMtFTYg+CpapqnLNRsya37Igh
8GTJO3BSEwOtuzTEfCmkEpsO3kxjY5Zcrm6UPtH0VBepPNvZuBlHBzN47e4wFyA7LUTA+PrMT2QK
Aw2eeRv7/ZPsuukEV4zFfx93W7Oc+i28GEpAL+p2szu9ecBNz4adb7XAfc707eK2SXRNkWXrrpzO
QgHTHBLzNHUYXgOUyOt2GD0m1Bbr0zp8rQVC8R6a79UN3OYAb2hGQaxfk4xdXtOOcB0SlMJkGuAh
Mu3N7F0o2vp1Hzu/kjjOccpQ4y9M89bw1KkuPqOsysnK4IN0U/PkzxhZgRslMW0D4RbkqCLX3jSK
JtyQeNyiEhVJ3bu3bTPRReewLTlJ88eos7pj6NzOCfVUamv/2pcT0XOufMtB5O9Abnp7MBTh1luO
ZtMk3l7S7KAaF02O4rVUZ/cNtq1z0j4y+XL2j3477bs+uBsCuAjAspGQZehfGxZpUM6QBzk2p0oY
/kKCHOwG3AxuY3rnXCiUaQlDBMqh4mLMp7RUi8CJLnwMn5rAJlANqP6FHIl1BzLk1nFoGWNwedot
xevcMKWczHQTR+omrTEG51Sf10bnL0wmCOJINepf/UMve2ohPaF8sSSoJcEWRBH54Fa70g3UxY4i
Gwnlspl16/Moag8ri+estEV9nDTlLz8Pl0qTNYfn20druLUTpWCf7CJVVXtB6KeKGLS5pgRdZXkw
mJjZpiOxKopGZm6SrUeiCuOn/El1Fq7SIuMtyZL2aPAKVAufNVygr6lKiKSabskMC3eAS7eMY0EM
QNtd57Y6QsMF3jHx8rAZWqVpnx980FXgB4OzzKpkzfCuAIiQQIsznKMTyF1uIWtkrPohHesxNlS9
rzt82vg78dAwZ5kCeXRGlxIw1w9GSafri4JQiXgILyYJHlXLs7vE97hhHlR3DNyNaN63WlE25diB
GkgDERp5aoRq21vBN0aRg9HV825EGqb5K2wGuqdVTyWEZq7U7iuWxguirkX+wECxCMtDGLj8LbJh
8TETdXYxNDJ/MIgOwpziOY5FvB/Scpn+0Dt4uPbWYek/iwqwkVh0AeNxBENzlOEOunJ8kpGzLqvA
PRB0t7Mh44KDpDF06CLNNLoUmXidJrtZozz/GUb/mhCmcXLi4AneD79W6N0monxLfHNJ8sGikKJo
347ea0YoFGLatYzAN5XpsO8ATCctskUJ/RSla7h1EgFDwdOQ5zEJghmGmFFarHMSm9+mNl0aWRTB
lyh6aazQpPtPu4PtTDdzx11O8iPEkK7eh2P22CS5pDEM3c2IFyiFD3LPc2tZBI27CQsDTh1ni1Sx
OxGO/GNK4o06+4JnLdiFCS83wNyd20a/wyl+1qwQI7+tbtOOLqsMavMoZeTuBjU4mEM78lUZYqOf
h4go2jpm2cIsLSJFibX6KuhAaEyaG9r22vcQiQQzIrLjCMi7qaHFu6CpfLy794tScOMaxyn14r1j
CEEsSYnLn33JqnSfUsQhq6Juv8cCERSC4Y05U3AOQ/qYL1DidPnQVHAhYEZQ/WpZ7RcIJbCV6tjY
JJrLSl7Q94PB1dSESCMudei6V4O2jcsIhXt0wkUH2UXeytBMjywZNL4bh+KBwectVAGihrLMWJs9
i4cWdz6Dt4ZAd1npgxkHrIo4bdJPLTgyaTC2ac772Y2sKzCl3afyIWZxwuSeZ//oTP2lNSiWi7zl
hOcFwnqEVhGGHOq1aOiPIodJmxYxxt80xo8RxN0pq0V3qp3E3VMLHPmqgIS+cSB1aQ72wk/O8Fim
zUzly8qqxc3e9yigGRpHlv42SsB20KmnE4h8yOXLB+bzKbngvId6VO+hIU6BGF69gRfFnlj2hDzF
2kSfrLJE1B7HT6M9MdQNqIuB5ODkWRg5Q+gx3IQz5IHH9/S32UELpIvg6TrjdSjsUdyHgmHLZIbP
Xjtuq0bJk+2k+V7hlOG5l2a7USAndFG6kQdtHcPe9A5IBTd0MgsqgnGhCDFZdc0SSTrNBaJX7Pay
JSPOGgMfvfjU9ae//WsXWsi3ioThIDfdToNdwZZ4n/tM8msLGlcSoZUVqT+e6qmjFB5hNLGEa09A
B+sNJP+ZYWLgnexKyO1/Dyf89hi0YYU26dXrZgP9+5AeeyMfXxGlMt9unKcSne+VZU+76hDQv7ZV
wHyYMKnDn5/21UxDVV4Nq8W9YBTWwSjMa91P8yH0MgeEQmwAM//Hh8Q2apA0TrGFc/av/+DPLzGZ
MG4mzBrzADaeDfXZkV1/Oy1gfTh7vONY2w5//qFPC/+38Nv/H2f+NGliyWEXFwgyHr7DuCz+kkxu
kwP7P/4Mbf9/x5nzsMni9//rW77fm5Y4cOn/QWgiqhVkCQIjsv2PMHPP/cN1TLiwnvIl//T53xRY
A6N/+Sfb/EMqTzEF80xlku7LNzUMOfkjJf+wHdchPxl9IBtW3/3PRJkrtWTa/i0//Pj1L/9kmAw/
2RlZrvhr1m2NstX3QQnckB2XjuXBB3EpESwWcdePtxZZPF74UJc2523IDhSFSzq1WFl7ABcGPBo7
6tjCKen65kyq18BYIGnLsP/ukJQoBoBkyDoBvBzDwX5izJgzMVdlQd8h9rEU6xsTsNUI/GWWldkj
TvOqWqEWmAP5zrNvzoyN4iis3lNoodVDwtkLDATmkO0cA+UHiGcLf5rqr7ZHDR2xyJaUtrRfEmHM
MridDGDJUefDP2c1X1IEzVWbkl+FtjjsCHYaSd8Dmex6VMAsxDvtkC7VWcVxFFOQ3ebUDao7WLFf
4+ZwAPOn5rq1TQt4MDOWoJUrW5S9tZvDzK6YkifRgCN6LCaDgZq2YCQhNRFCILvrXSv8hdWkqH7P
dLs63QToddJn7CiT+h26fSDvQuY1xS04g9IH5WuSSNtC4LVteS91SWHrI9+NgPbaeFITbEA0AWmA
w3mde01kfKZebnyx356i41gkbX+VguCt+86FPLHvjNEtL6jUsnhXmaVMz1Y6eHR/jtfP5sOswVvd
c8LV+GlJYFfJzTx6IkNdXZRFsMl7P6rhuHkM6u7KeYqzDyjaTbCl5aTF9PvcH9cBJH2CXZqikE/z
bCvC4MwMlcI97wRFTq3jbDp0vd/1d0bIs+WAYVrXlz7LbURaSUFAmwB3XhC6uW46e06pTJEaVgQM
gqOUA+NDKLEoLlkAFhNhjMbE7FYafonEu1QQXT/UFM2gXWQDJI62s45Bqm+rxW2602LEyCSSsol2
jp74HdZ6sCaLOgqV0E0Zq2C+8kP8udqIoSRFU2F4asBxyExR4zfukA/Zuhy4b7YOkQLuYwK5jehf
TL6ZuHRxK4zPEDBSAJOssgyyZSIzqap4Q58TDt65tNvUedFN7FXRgb90Hz8lbt8NoB/6mEg2amY0
gBveJN0hAHYnq2S3lZQp45dw9CSLkT5ra3xLY50ZEmW8nIrnptOTsg841wv3JxqzxcLJEjdA50yq
XHpsckeyq6YXx7ngRRjK1hUo0t9o3L0Zayoq5dFYNbIZw+fES+32MluOga9owKMVP6lcTM1VlkoT
t+6z3HGQ0vVjuXju8hiFFbs5+aC8yA6OnkAiBsUe96g6+l7W1WdwkFb87s86rZ+7wdbcpxpkDYR7
o27SbrldLSPFyZo6xsbm9XI1buikzPE1TdCN9rkFUmmAWUHt85jxZle71GKTeA2BGesLEQdd8RaZ
nZUstAkz/c5Eqr23TtiIlyBW99P0u6hVjFy8TsUkznZQYd2rdT8OV76qocAmU6Vn98LaGA7DIGNs
W4bBCYN4Pc1iF4MW3npSp6K6fkKmtGx7q0K794aYadREzglyZkNi+TdwUphcJqrO1blcINYkN9b+
jLLIMKIMtRgRie557Fn7f4zsL5p36OfJdIYvGZEfWNlhQP1ko3k2mOr18T5BbYZbhYHa2O0b2l/n
l4kkpf5KpiIKsabraPhtDX083EhrqqkjM0S51pmYClQojuo8d9MWmCyuTFRCk0uWnGaGaQlwbCQ1
EwLemheGxNprOKCEu/a53RHXoFMXVW9sdg0uaMeQYjxPUqrifYosSBJV1OY4vRPBeAdqBeJp+4YT
KxEHxsroYxa5WdKvGXtjpFv7laPiSxv24AvH0YydR5UPzMEhC/cTHriinB2KS0R06AEsIcroyjB0
1owl9Li4hUvV4h0YoDlegx7TyT0qfMJekbUMDkpJ7kZyB1kVVRurmBSIEq/2h12WdIN3aXt3ZjmH
VbSg4GwCa2QxVkf9fWVVeKI2Hi5yULHwB3MFV7hO/R9U5n53iYucgIdVlrqjx7hOcXEQx270LSbT
YJ7EtYIgZD2b3uR53xZ5Usm4KpJR/m6wLaZ7QidE/FRTy4V3lT+24VVG07AsGVmUXHAn4cmxUKR4
J190pKY0qdDVC8ciwvsUw0S1jWms3X1JHKf6CZmaTyww28ke7xu/U9NN1XryJ2SGFfxUPDjaG40I
vDnXRZSIxymsu4FBnp6inB7OhcZI7E1XEsCZSUARc5/F4R3KAN3+ahpfRa+gpyrZ0CKVZcBcyXyL
c/HjM+T/IGonVRpIHHj6u6Q1yTyregWMmDZzMSVpgn/qdWpoNzlFpGv3O7tXsb/BeCFQYqgmdPRH
HjdFcwstn/n+isycOj6zbnXmJ/Lgo/jcZHaU3/ldbkUX0Thi4kGimsR9YZo3ZefBSGz0XcEEpMgx
UdSfO2ZGxmuSqI59wKCryH9F55WkB0EBkGzp/lur3SBVrdqXPgEMAYKiLyZnhcogdAlYIMHBPfS1
aTCjiHqrfKCj0Sg+p6IIbnloN+6DB/U01JsEWa54dJ3ZlJewQ7y3h/zgmqz7hDXdBHNTITKg8mMl
hyOLtQzMMAavqJU9L1Oox4a6n4EX2Y56a3KvtdmBxLM8K4W0cjemIbN+8C+QjJ9KHbTDGX6xJ54W
YH11TJmwGBgbyHdiahAixDyOIJeRMRI91X+yytH+ja4aYAxF3g9AJQU/6pjWsSxurVKaTOR9Ukck
OcCDVb8RlBNYy/iTvyl+pdFBGrYyp5YQkp2fkeChdlYyEroMHTJqsg0+YXSJjE6Fg0HZCjXwktQF
6XyOTduqnosWleM9fu8EwUva9exqfYWapFrxYGCzv/FHxKk4CVmRs3GyG2EiFeauzosPrFmQz3ag
fmCmrwZRjln3QTEWWdkVsKAir6YjqyrI9jMnCIxuRulL2lJcJBN88AaYrNwilyiK/tiYOdLzbT5j
s0Kt07og4NZtE1vCXjMxwyiDYpDXnROqgxwCRZ7Vnf2TUEKULcyvZJb3f3YB/9Xt0v67vL7n380/
Lz/4s9SkCoRR+z//+mnzt8//3n785ROYAnFLGfe9tC5Nl/Gt/KC/f+V/9A//2/efP+Xfa4Rc699q
hK5Qsuq/dEHL1/+9C7L/AIfoWL4npODC8OU/uiDxh0SRoHzfF8qxTNvx/k8bZFp/2KaNyFpajhR0
PN7/boOk/MPxHYzQtmm6DJhc7z/TBtmWpKP6V32Qa0IMERJIludbluNbyv9rP4RGD+KNLjl1h402
mIuUYYduXXgvCv30BoBldueYb4VgeRRJl9VmAWFZj/m3nZcPpVdgebVN45iFaIMPfjM/sDYkOGkO
WNUGGzMZj0XqxqdocCa2CvE997zPAzGKqS1EnByJ25sP0uPOwvKnIY/nxoqDkBU9wEGIQdhPF/TO
Bg88GYv+p+OB9UzJX9JTsp3L6MctdXiPzaJHwBunh6K2xTVtfrEILulB9pHNSSlHo75LGrY3UeTi
UFQYNmUJxDAxSr1Fnl6t8OfA1B/G2zpPXis3GBfvU3BTBMy/QusXjsDibLv87k5sD9vcewnRSJ6C
mg/pkEFaTvBvoJo4hNK4EqIYHaoID2I0VUtVwmwY6TzBvM9liWmXySoeBDe3UaEzDo5D7D02iOmt
3S+i6tTb6TrCiUbNaxvGt+JsX4kyS+/avL7rcnAyxRy8ldI/otpLTiEC1jCp+23nokOUUbrrhfOI
dYRYYx8CkWrxZWfu1JEki2y5y6Kn3meTOWbGdmCpf8tpjsFMEbQR6y8gW4za86S5Y2e/bZYtZGqC
5BsoVWtTkV5ibcWQe69U8QSRhZSKnCz1GhUwJxwBo0ST7aNe1Q++OTxZbtEexgmdU0zOnPb8Zst7
paDUd9HbnEUEpeRE8mXeVrTgeMqUkKeu6D5ognF7NeaXR+IrJjDQfaX+JtyAfVuPjyvL/L0zlXBS
o6X9SoZug5q0ezL65EnhAd95+RBtS90nm1wqOP7VWF8TBC0m8PT9UGcvkyBUauqZYvuEnW1ZPC5I
mNG9iXJE5yDKE4MFWsJMDZW2C040Z7hlNzf+pINdlnnFKcAssSM98oHOEUEjfSKpqdbixQEA3Oi6
PQLWJu8ZSQCMBTWeDLcfT9Tg4baw22ZVWDjPCPHbO2m/HZQ89C5yxJR0VuADxylD3gydkUdKoXZT
ca2ydyGG/qZIMODhJt+kIdgJEWU/VW98Nwgcrn4a6E3HiOw2gvy5rdzmNJrkBCXeRyVb84ZXP3Sn
U0s/iKV9Np+L/8XUeS23rUTb9otQBaARX5nALFKi4gvK8rYaGY0cvv4OqG6dc15Y2rK3LZNAY4U5
x1xWsTXZx4gUrG9ha+uR5OSfMBMP6fgjAh2jhwNUuqjc8B+WkQG1eh7/SV2Xe1P5zN3ibGOjw1mJ
OimBnWVXZXtbRuH6jsfshBihTq9pHn5Mecb2IvHRX+AMk5gx2YN0+zTFDRhi5ISmFBNf2FeBHSUP
l+QcMrbSjQjZjSTKby8NRtIdqd4o5ydmtIt8fsRicsUmt0dOylIyYHHMUBJuduGYB1Mv30zJn658
/uKYzAnaz+gKXx88FwkDG9cgmWbuCNSZkOX2XKNmPe894bZ/w+5mJ8jtwWhvBYxEDMVsu4CRVT5N
jlF3TEFc9lYR99SciW0XJUDeWpjivlYdGxsVKlaFE9yawZ3PdWLrW0sinDcj7nCRFNN2LApiizRg
QDJiLepUDDiVLZ1dPKAGwI5IzBpZaoyQM/HXydoQX354c+WMPc5l7RNPilSJSe2JNf1MNRJTTOjV
wYSueWt14TlHjorJq3z2BpLsNBJnfKNLP10dce1QrSfS6HG6ZEfMJ0CgHBMRI2VOST6y6e0EIy+C
oqIjdAgoi4He+n/xGN4BlhK+GCXDnuIOOTv/hLIbGDboCjo9LffGpQ7aTh2RPU073LxC6i+kkAe1
je6yHatkryX+JclS6zLX+q7AfnIArQdvLXK8l8lqvZcIlHKpGv9W+LN78yK1bblV1/aU+uiC6ttc
jemzH7agXuO3OL0bWJVvA6vLO3v7Ir8P5VHytDsMxKFVdXEk5BnCnI63faAuAs5GgJBVt/ffl8KT
isJVoG2MuAY8/KAQQjeFYMCFmwkfj4zcIyxnmVb2YcCqgUPXLZ88WWzZeVSvRaev3QTsfum6JLS0
UbSBF8hjYnC/lujjMbEfQNbxWCtxVP4fDq/6Ku1dRPuzcYdF5mvh7pWEk+Lt5NkXZzb+Bmddm92X
gkZnOy3Zz6CEkmoUe6eIea9Cd0N00AOL00vNvb9XgOzXoV9yEosc4B35qm8Naxpu35H4cD7qh0Dy
SsoSxNavrlHFwR0Y3VNs64TCAf9gvzrvJor6wADGfM5c9vBO1S5hLown47QUh76zyD2b8uZkWmgi
GT9ml3Yw8hWzGZ+5YnUcUzIJEcMV62WDy86tT+8NkOtFr9zcZm+wcRteszQyb5pJ+pg72s/EJNmb
shRiJ+JOkXEWv/g9gBEu+C9n0Ou7Xo9oZhdVZneoE3/eUAD/lDpTgqFi5YJf9z8rSc0gIrIW9QiK
EM+wiTdR3S1jD/UgvWDraNVzlcwW+kZH3CrjuTXrizCtUwUj/WH7yfsw8FMzW8Qpbu7G3k4ercPD
wo4M59vs+q2sBx8zkzyWdayfM8KJKPjDY9i7A4MAGGOOxnvX4vrvS5SMzJGNjRvh9UPmBpsiqY+2
2ToBMJf6OFsht+AIpyQuyNO0tIM1qePsWKz3LKfYmGhhpslT+LtGl3PC41DGfJ7G5LHIJj/boCgu
tcpxDbrAS30j+89JyI+wMShodvKR+n1NQULMVTgs2VuAyzZGBK0EeSPa9ZRhZcrZQAPMZz8C+yO7
yrZwO6xNUGDraNY/rYTH8Jh9DoPSt6nt/NOdtjvN3b3RQnbdk2x244BYL+/sascdRfvDAGafWeYh
NEmHdkpdbvL4YJW5sYdt8tKPZF6r9ljaZrGvJo92CnBTVLwUfv1vCA11TF3zTYr+wocP22i0SLH1
r3FEbIJrIFucBffL1LssGM3XQVfjlferfkKkxZlMLhOcV/9uZTOGrOjZiLBDZTnZkm41Ei+0R/iR
BK0PKKBTMWCPEQq7WDcOmubpJ8QCvF0WAeABL5kicEVWQSfhhhhs+ugiv9QSi+Lr2seQRNbOpDLe
lrZ+YM3M7Dzpe8bKGjdElC8hDMvwpMCbHB9BR94YHj4UM7qzBoJkCsUaU/u+p/R4bgxCbPwG22Zb
XaCmYKRCWbRMxlcGKQc1mRVMcG990byOvjMQKplNKy8e7VVUG9/l4PN263IbJ+oTKEnm5v+1es1o
MqWnzYl6wkTadBdifljww2/eWArkFItFF5MUY+lmT5V9VRV/TREOFLjipdAOEnPnaDPE7UE/1GbG
ipEWN84l7lTmVSuZa2xL9AWHMpCfEPY3Vu8lCCvMdsCxQummeBat02CkIEGBrgfpALeQRd9oAezA
aEpAIUM84jDRcpCqqU0ykG7sBeyrYQoqf3piM+7tS84TTnCGP/gRO7DPx4YHKBLeVucjYSovoNCy
xtDrnR/fIoeFqSIFpqBg2vREca/V3BFGRppJFyevSZcFCHR3ZphiukWVdB3D4qIa5y0mLZvEkWUL
XbaQ490/o2fhtiHeOfFZxXMI5s/aJ168rw7d82E0+rc216mrnIqZsmuyxDene2IRO6RHzl1nWrBr
qFw23Rjmq1j3XbYsxufic/QtN32SCUaqrFzadS9aBKzTYvsq8Ga209pp59Osp88tkMIgmhA3uxNC
c983jC1Ttngt7eXzN+oTUsLl0AX8wPz2A27pLdXJYrFM54MzDdqPhkZVRSbLBEVdMwFs402bZnUH
7krkJR+P445vAucIw1MMc60B1tAwQIguEozKClAH/kFm1a0cURPsATopBu5xSUcLeYg54OsbP3LN
2EOwindO3sTrcix2lbFceWgXV56bgHyKTRy4vRMf3Y7kJbsDzB/jX41KGW39HJxMXo9nd2DjHy4J
Nm2CkHIi+I+mxXzT4SFuMsAcZERxu3aUp0V8NW316hEdg4wy047M/YCdaqrdRMvnByqcM5dYLXO2
0Ci7z206f6RzQRmuLPLHijlwyHG1neoOlKjcmBEEBGd4apyj7igSgyZwMnX/GjFFPnqDITaaW/5Y
jmJ04lCvLRZ2H61SrN7JAStZf8XzTrWmtWKglbH6iW6NI7YMhKPNaBPBnOEEXje+ZkMZoPUbJPAN
kRc/A+7cgeChfe0FNluFdcs5ue0qPdqEy9tH1tO+E8gF9BpI49w4zSWNbZ4TSgZ1r74QEIBYg0zj
LDhnz74zzOnWDOorABvTOSN6fBt1eraacgCqaAkYMA4kFVVANius+th1K9JEFQFvgG40nkMoaO1D
O03jA97Bf0aHHM2AHWU5Tb9PrJzPMcn2nGXFwzZyiewJySqpRzUqo4LQJyYJG4azZydxahQ9DKBK
0Vx0bXwusl0VCY9nJJLPiiAjTqvi0A4UuZau9RumzDYWFLPcMXcPgU90z5kS/zQrLl8y0b64NBzK
t4JqWObP5bzWVPMUScsNbDJXd3miXnWBmLm2jbcqQ5rIapXCCVvxVSbmYtiA5QZrIPyxct4xiyAK
1q0UOahaVTtQlbvpLrQx25c8pyPTv+Rj/kQckTw01XrALLA2FkTjwiwGhmAEltsdrHgIeJD0N8tx
+oPXMLJo7MZbJ7hpqdBm0koiSN92ePRSYrFZjGZbX6+3o3BxClmx++IA7jAWay2PFvixfchAeBLw
igaLxzN5tAa2U7oitoj0UcZc3ZWPhXXQ2dhh4jg4ncZ8ICHPaiBIo2XmTbK7VW8di5CtfIlnclMw
Nz2V70ygdpD0zTOtB3pbx91Uvh2hj6Vt5ThGwB2rW5oBGTYHKCmkFLTPUkDySltwJIAG2eR/J7//
hAQCAtL/CzX2vK/G8NnWdMz3PZEcmmPe9N57byZDO4GVCq85aSUwpHJCLphDzAL1LUJDEyNPdcic
ENKSyXJpQAoz2w31FaZ2zO4uAh8xnqq6DHC6zMDjMnOdh2G1RmWn72ovf8/m6E+Nm2jX6OFFq3Uv
SOw5KKMZKFxKMKPvyL3by2mfyrk8xeVM6pTfkVphXvVKtkej6pCWaneML6+9bt7yXEaIFvufZNAB
Y9jaTej147cZ/31JZ5dhFIalVTir8xxrdoBc5cYcuIOz5ZEWmsSBwkl3BAw/kUnEn51Dt9j+/m2/
L9FyT4gEdebiuCqX/wmuKiFBCGXWFfk2azAG4igWiY7J1mUL0j/dVgLH4BS16sJOPcd+ATqiFuNe
9xpmBlgHAY89jeb7RAu3hi71EQ3ef5GfmOclEkWawz2qn3W6D7wN3hMloneJBM/8aPL6E8BGd0tW
br/Dn9xzXLtd+JrPy2MpZYjEgmaHrHtJ0eWMzUPD4CDjx45LDZ62uBtecc30aQ6yiIM8cbxoP4pQ
HsLBf2+UtmzNfiAjUbwZ2q3m7l/nDSomBTYQ0dtqJA6csLfVSNwmZqsKfxhL8bUs2rWhhu76+0Jj
663zCj5qo6/H5g+5GIdfLgA5eOthebrqpjluZss98Rf82MmgbsQuBfVc9n/rOGGKJlKMEvUIenmq
jq6vyUPidj9wi/CycQ2y0WCBIHJm6xKCNrdTSHxYSq8NYfaMpFGrqVxApdYBuynrXOneWz/p+xwB
77LnfHWJqvXj+QPqb+hFz3ljvSfS/+rclizhguu1BiYT1wNGpW1OUxdlSF2n6omzEURFUvIzgnPY
mo6Cmz/KZ1MjIEEu/kn4tGry+fjB34yy2zOZO/YZtNOOf42lZ/dmad67dWEBLcoq79vSxMWpxyux
bH9qnLN5r6eEd83HkRgXWuhrm2h7Qau7NUPxVrjTv9AqpzXx9USUsbVI5A9gHKTfoXazjemFSTSc
CLltoKvi/fhjTxtJKtgUmSeQH2jGWyjZLJvQlEmmOQSKEQyPOeQOjOWVhQ11Q8MC3nIh9tct+Fxj
T3jzdy/rn9SPr1H+Xc3zycntk86QStgIG9LhKbZ456Ii/kzZ548GVTt7G4R3owl1Yzro5fzax2I7
uTF/Ck9JpMatv5QnpPuQ5HX23PndGZonVl9L/djtw2jesQ3+1Lhgya4BmicIQwMWt8sd/YvndrTW
zIpGAhSpysiJt6vor+vX7xeBCooAR+soh/CKFOgJUAHzpG9HHw9uXGQ0KYyX8woyi/1qyHHHzNkH
sN4cB8loQh9OjUcLM1b9Uz4D3/fycFdnf2SERU0Apt9WyobU7aPJ7MKVWHJzuywH61gQrWjmf0qj
ekxz9T2USIa4l+mEGnbtwoauS6C1DgUXsYR9qsJpWsW9S10MnQcj3cpwbI4mBZ0ryaNT4mjmrhqY
kmc8tyY0JWuKymcytLairRCCiu++x9HsLwRP6UAhsf7AGD+TbdCuJ3ppI8MGKLsgLqLHRJoZiXjo
DTvSt2TkeZxLa7OLCS+YvxMVFquE/LeacLIuHW9DpiIGZcfS9ZhitBASCIBA5OgP2yZE6d4Ytw5U
4lS/0vA+F7LYOFBee6FYCTMSwaKoLiWDjJUtOC3mtKu3i41+VsW8Iw31yemcL7NHRKnEl6Q5n7H6
mSa2/wRFV5JebBiiqZMSAmQ+tSWWrrbX3jRK4zLxT2oSp9Bv6HMM+zyMzaVaJIQcmPiFh/mbVLb3
CF9VWOVncmbydWxgPzWS+ZCW3XsJMjXKbY/D85vhCtZcxEul3kKsGw1GYxOfjhnF195zF23rdDKs
6hBP4VmaMN9VWRmBWTF3gde9StL6yMGKba7GwhRCAmJxFLAZuZU2NKQM5yAW8xOS33Njuthk6TZD
R99Z/ktYsx+YG8m1EVbT1sXJDLH9fSCB3NdS7GrlFVT0s/2ma+JU6Mj0J/FkUPc0jXrF/MTyY5Yb
kzWQB2M1ajG7JvFIkhzhAsTaIFrltrS+yFTZMFNw0N/X096Imj3YXAFOf/5vEOld1YCQPT/5KyAn
oF0gxboP6EC2TURkA0MlZkW73sXSzMBkPTL4S7BdFQ04GpgCHhaQEUtpmCi0ns7XzKGtNKahk/E1
ztApKQKGrUiAhS6a5ym7RgBz40r9WFF5l7V1w0J1aKVPbiKQTfwgLWrzoKPwzwbzs1Leg3th7+l8
fFY4jlvK+UsGVXyTVNoeRzizlcR8JtoH97BrItYzdAi9IF8LYx4xALoglebk02hr4B7aLcweMfw2
iYJlnfgrAQl8HRORluT2p89n3/fpJarMoNsy+7qDxoHDYogXrOlX02K0WKogLvv3FCx4qhEupHtH
lZKippHOaQ8uHXX9ZIrxMLFf3BDFhsufzIuudp4cn/UB9H6oqOztOEYWkWIVrlVPzKKemedGt8Ef
4ZwywbithjF/JL52FpGPabAKz0Bwv9weAGmFZIMenVOfx2cMya1Jw5VlqLuE0WZG7XOX9gfXIcmo
iqw1ZMm1lrm3RrfeazHTr8d/I4ewCZaKOHHM3RS656HtKfh8nnuW/Cg9Os2W6xUqxj+7Ev8N9PzQ
lKEVBB7BvAhcbsjjfiTJ1NyioeFfLA3NMPrEYDDCC0o4IyabvVXevp4lkwQyklP/lPUa/3jmzQb1
KUdyW7hUFxlweQNNEbl/NO3/nMbvyRckP9El9zRi2lNIHk+9joLbq9yH7TpMp43AKfEJV4V7Xs5q
opTOaey/ktRDRZv9oL/4UcJ6LVUqoVcsSHgdQPnwjO/ykHpQx5KJYj4TySrSOYAzPb9w5T8Ag92o
f+8DF3MPMSQW96wwGb1Mer+yjZs9EExrNTOVHTeeMP0HMibi6PS/ntzP6VkHaZHI7IyHAb+Ogl6X
v9u68ylmwplnRNTw9sh47xHwMBcqCIl2SaXhoJd/p7r/5/ZBNr6MY3XwU5u06ER/NupmM4UUC1PH
bq2cXt2MYLwaMPciC0WzgeNmTMoTk13m9JN57nKUEV7NWzk9AIB2DTEAGOcAdFDBeU317sfgJ9in
GKuadll1BeRqSmPXTF8Av16LCOsp4nrKFOecqPKri6p4F9tpeYylWR61WYGslTlxr5kPhHHe+GcH
zFqj5jRoqUBLf36vtfrP3DlQKrT6K2ki0BsIwB37a8hmlkL4NJr0YLQ9VUJFrDc2+zUG1Gnde1/+
9zTiRsMYQ1RKfjcBFhwzbC6xbbjX35eiXLAMVnIakBuDiWCGbGgZ6zaVYsOAabuCuNJDpmNcEU/M
tLqe83iFedC//r6EcHNKtvwBiPVb3EPc6lqObRx61uqBV8HZOZ5NZnpXgERsu1CshNPkO4YYRtvQ
orByWxFrlGKm+GGe4V7CzuakzlhTSg9J2iObKu9SuaTeSd+KN7klSTWE5qnyDmp09doJquickNpd
WLSBakBgj71ebcGffyAPfjckMfKM7lca8ZBgu+JvImrM02Jg538j8gTAY7+aHCDfpTDOZaqfy0kB
nmJUR6wTmdfeQoDFPlsdqErizdRNPqbJ5aMdweJHgH3xKYwFcajsAfrUqJlsEZYLydNKPAYZUwbb
xCy/PeSJ+yLGN4J9kkpy3idzwSgXBqk7sZc2Jf1kjVXes+W+quHuK4SHq4YIaTaf2rNX/5PR/C9B
U7qPdZhTrHk3LsuL1Pazo033CYNRVHRQDPtFSzftESZZO6E6ViM21SjUCF+D8gDfxGUspHgyJc1z
WFK3YONiqP2v9+CBT828LYplOj4U75M2bL3asAMc31H9M7hVG1SEJDC6Z06cxCIYKIFtUlpXZtto
DO+m/1KTGIYoZzSYSGZCGSlbESu3xUuCuUk+aXqO8RGdNXc77bu02yCz3b95Ev7FN2dTyUfq0Q5t
hmhMXKjVPsFOMOcxLFoINrgwpK2/aYQwvLMPxkx9i6Yo3iIt37hdET9rHkFtE/rl+I+bau7aM0MX
5V+j4e/KKZ25GC8QhYF1ECvQRbvOSeKbrq5pNb3GQ7dEnTSBmbb9vrTjk0pf4VabD5XA7vPSYjcR
aPMuPM1iXAkiZvTibNVPTTBOPP64m6HmpGfSqNwjpHZ9K/yDKqwvq1f/cPKLrSUqkNPVxjGmoGq7
4SkZqWKgUHp/bJ9nSZwb/WKnJE7R/SgJ1N34JdCnpsBH5qYDppX6xVexuQZdp8FQ8k6JNn0haejn
Mv0zmmW2Q4CpcJsaK0Pp+nMmw0flLlgHS0+xB2X4LPWmujlRHZ2gvxLnw2Wd6VqHsX8E3Eg3IEnk
iKJPLUVyYE+jxt618WFzCrVDq3MgliuwW/T3kQMVRUuzR8M0jFts3Lv7jlwQGwxbqUNTioqQT25+
Mg0i7R14s1zh947aDbtBr1OvGAWTVHRhqLaTO+p1aE0qfB8aZIXsEda5urGZ1B7cygYM1vlCcJt+
JR6zBbPlvBipRymIST/N5glMVe4/M5djPrR81fRRg6bafpJeOB1yzbxoCzlpNHAydkq7s/OgER/k
3yoHwTOXDVtDFItbV4TFbVJgLuaRZ5XABo45iUC3WdN2/jT3hziaT4WXBjXS0n1Ijd5kJoDesMQN
N1CXFqA6d2OOrX6qNP8YJh57z0gQcDMw5aN6xoo1telJQ7C3tzzoFNPMewh2l33MLG6lCawdT5T2
kjTYC9hwJxupR/G+RQluTqhCiqn+LltR3d20R5zEQDuK/jNm/VgmJc8yfbmMI4AJK7qqsLRfPZ8z
LeIxbFJ0/o1hnq1a0aevfgt5ADyLMqvimUlMtuXTKG5h5RWMhtQZpyh9gUeN71cEGyVTb+yd0UxP
FbFdGMdi85C3VA0sub5aDxpLPTnxpZq0NHCdQVw1hwxuA5P3zSIUc9sM+DmyciJ1IEzPwBqKRzhg
vI/Bb2Mu7JKdlgmgukYiP+Pfvs6uZvb09q2iJzrSzgeId9sfd7b3gDKgr4U9P8UoQH9YL7Nh4QQX
b5FRjQCGgQy0lsuYKczNW9UzlI66+Xse5X9ijL1PmVL1jD4EiFT2+XpCDrHxQiskdAAsDQt5/XnW
sd8PXTXeUtdbCVG2R0/I4kSQJil7WCkKG3Anrgzmv+hr2rxKDjTdWzLoCdq1sQwanKNFCEkCDf58
HIaRTIqx/CGUGIdoDPH/98Ux9lWT41K080db8qyveoUb3SccbIW+a1hqE6bGOsBzYgT1k2GuR1+P
AqUX12SesxNTnf/78r/fqxz7jw6nZ/f7O9ppnAMsjhcfTQOL8swLj4LNARMp0JUMnzyZDieVo0TF
ozicSunUh1w5AOh0NuACt7IXifLkam15MtBtAJXJqSgLgPQ7Bt0x1+0WHiL0TCXDA+wKpDR2jpbH
/otNvwMc4O5/3zx4OVtZ5t5eLW8lVORmzcpaXw+pXOINbbvZx+Q/xKIcT3J5IWvcQC/9Movcp1G1
/OPvVxST/rHhPNw5uv7HMAUUheUT+v3q989O2GlP/Kb//bVw+Q2J5jPA07ErZXoRn2ID4383L+hi
eiuG571Ng92x/LUtRtzRv8apMX+LhjHCEsf4+1VdFvPaS2qECu0DoZQ8D5oOsU6yxG7/ej2srL4I
deoxnUyEfnTPuUWV7XV2F2Dweg1140ROY7i1UvGqu77o+IsTunqBIg8zTLOqUlohqbzk/PuSL4PF
BLJ1a3Ju2nHK9kJn5g4G7YSbIfbs5KILYlVsUgh2xdL464NBVE49n0uxI2VvwXea+sat/XTl1rKl
vqX8dbwSUBALtMBw4p/Ylc4Zi5dz/v0qruWq700G0hHQ0FhqH9gyqBMLbxlKuSOCZHZAbAwXfw5Y
SKG78bXggySNMUl3ztjeGcWxUfJmLrWWLSI3f4xcaQgvRu5K/FBatiGH46+Xzle7JQS4dKuthu5y
nWQlTV/fnkWGjN2ziMZMEWWyhtGcZ2Dg9WqoWKo0Tn/Co1Gti7SlvLfn70kaGUOPOrtYg9wVXSOP
DCC6c8umOhibJbG5Oub0hFsZez+yxH/aSG1dtkbQzg4/U6Qytl16HVhGZe9cnsOfhVOdUiOVj14X
42WMmFh1Q4OuqCwLfoFU0XgUTLctGBcYE4A1fCMZt99cG5eR6wITYQqKNWPw7JNTpRGUVMV+ezYg
lbc5/lHZ099p1SPpHefaAawnEcnqP0o4/9s5ztM9JpVy+Z1NI3ezvZDWJAWb7pThv6SL3kl07j7b
DLGnWILu53J8sqJs3uNSy8B8SSzWFRDnnqWwy0xpkcOehTlqNxSYDCgJNawThyHUVJ+YO5vo08ZP
omrVjujD5lijxtn6scsKvzffrfDNznvzOwbLxDaTvC9vYGxLSuTRc3IaWxMKYUYlfQ6p3vZeAgyp
SGqYwQSIPjVZ065hWXZ/rfnDrJ03aFPWW5IvYZn5hwCGzqllUzhY6d5oOmZoXp2gtwKZTcg7xVjr
9cgDgkLK76aJIIfKgrtloNEpl/zL4hZDgltHGsd/7HU89trc2yBEvdSdPj5HKcepjij3beTxaVCX
T3q5nWb9R3ZxfxOJZpxK0nc3NTErUg6wi54M1xu+0xaGOdkIknXtHN3a0WQRVBv+HdETThHPPdXO
ZLzM0MydYdFcjLzz8BZLJ6nZL3knV7asrD21B7fT3FkMIHgTalh34AFWymi9XVz75iWJ4CwC626/
Mx/QajKXnwM5XjvuAOOAOInIzaalBa6zf66XdN/OSJapHOdwO9WkioM8pF8k+AFqrgk5xPaGQIbm
FAz5tGPOORBFhS5piPQDj5DyNdFlfBoUcni36vKvrjNeIRLeY7B8B9lpgeXkXHBN8WeI3nFpAlLH
Ovi7kueBuPw3UEvmVvbvKzPV9sizoqLTlR+WFX6FDQ+grBqH4+9LXsWXTPp5QFaUySzfQz78P1/9
fq+r+w/ijgkbbsdXNik+IX6MBLiM16NZhJCNefn9/u9XvUVkdZJj7iJmnCWAVcng9xd8rB4XKz6S
TpKcaT4JHJpAlsVVs/YHD66+tYI7AjcXL8CuNErmtRlYZkc216lb6IqM/xD3ASq0YeBEFntZk4wm
FoWIroRtgepBHww/pMiv2UBUih8/933SBr/fBpWVX+2yY6najujw2pG+lb7t9/ux6/L/LL8jXb4q
VP0+990Nvgp+FZyC19+XOY9RYOkecTplSUmX0DdX3aYy+QeU9XtZ+P0VGkR/Hbry/3/lydbZKMOH
oxp9pID+dFcfqJHsft945rXXocnjVNR2UcQt0ZpakGL14QmWyWCOK+0Fukx2ot6GgGoyHvlhfWId
KqO7TVYaIJowNjDsrwxDpwUivDOE2d+ptcJbSypml2MjNcQgTrGFmKjtTVQPto5xxoD6O/bU7Ema
JNd82YiF1q1lKGj1tb9LfDbS5mQNjxakWesJ/a6X/viitJsqiaFjK+0raRw6dsmoil/Q3RIFlIB/
cbJx7wzzeA010t7L+kvimYO6T1tGXWA8sqG27vZkboSmwiX5WR7KKPSeCtxMnCo3rXaec6dRx2LQ
wg0JlIgnajZORuZE2ywFl1gPWfKwHR+SjgPBJmLaG7jaUGyggCcPfEU9qccIpoBVqFydiD/+oV2o
D3Lm9vGj/5xBWcdsKGPwG2td8fj18OHkYecyDGeX2HX5WmojnZNmvSv08hunSQj7DnXnYNXQ01QC
4c9P0NlWgIAictmusUBTlJrTH7s14FlFlVjlhnmebe7f1tD++MV45c/u7p0umIvk5p3aw9um6MjQ
FTLEN1h39bCCNl5d4dCMHTRgEqsMUuWd6PEvAAiyE/VTeTApUJZ6r2mTFtvBdcdLUdg9qwy2gdZw
z0BWvyRt/BVrsOt9SVYuVbERkALo1VP/D94r7Bn83qcc79jKzmMwx+ik2K2LY99Uxb1XLaYL6vpj
3SQgiRj5rJ3Qt4/lZFcfPurUVFntW25X7V7H15DOemDY6qQidCAIJ+ptSRriiy0OqhuHrV8bJNIn
wiR2jYjbWFBIGWyBAriSP1rVfU5eRM2KyXYryUi0elaTIiv1oARX5DWk9hIBkl4NwQ5z8rvD0LrN
U+ZAtMzZL8LJH3jwa85I6Kl7b+xBHe2hBmw0d2wh7eRl9ARgoU4jSAqPAwOjstl4kD3ZuofWotS2
rqzBpmv2rqfu1iOK94TiQRFhv611sq0ggjZ4NS+DWevXweidfWjOX7//laRKID/R/+SOOV+75Tf0
NlkUIL8gxC3fQz1hnpcBVqLGdj9MBSq5dYvxiSAYtDETguO+e7MWkfWUcoazFPNZ4XpKXBPhuqR2
aZ8kv4Aq8+oe+zVRKl4+sfvhB7Ji8Z+IYEaPk49NJd9DF7E4yrG+RyR2bNshQ3dc1BeSD9orNVAL
xcxtuTHp3R370IQqPMRmMT3FIWUuzVO6ykSdr8pZGlzRnTzA4/owqEsdpt94U9SJ2pC6O9arqysU
tA0vN3dO5L+m9bB14BY/ydJ5NE0fIEIG3s7ysjSa4lY2S75l1TmBDuz56s6qpSdgFort5AQv+GRW
iu7c1z7jfvznzeyMu9R596GNawkz6ciwE+JGwc5kA/qrmYkiUA8H38ic0CyT6OJxra6ahBi5PkN7
OKLfXFl5nV3tcHkU2rlxRc0DRt6ZhvPUbMO5r94/6xG0W9aZBD7Jwr+F7fDQY4YF5ljVu5FYLyy3
NndeN1S7sR2YD8IsORjhQAGY6u+eeuSxqt4wepC7/JQU+j+4LeP76FXZXmizgSZR24GS7d/J/5zX
SIGtI801UYP2PBwU3KKpcOdnrcjFMxcNthl7PHfE4nCqdflRFSxqG/gIK9Vw+s2t0605Y9mOhxh8
hDaJ29y5bzZXujYXxau0rOmp7cr/8HKNb/+PujNZjhzJuvOr6AGEMgyOaRvzwCAZnJMbGJNJOubB
4RifXh9Ypv5Vi5apFzKTFk3LrE6SEQHA/fq953yHZ5Afbu69Xvm4lrLgtQ4CwOBtEIMniyv2C8JI
HNx5jdavIR2Riwkmn26MGT/B+dyZTlzsiNNt94ZU6ZuR0vEOljS+cSQbHqXqo9kk+w7PyZYAT5em
M81NnSC6SofUOlkmNIEhSaJ1B2vqpLo4f6P1vjZSWrz5IDDiMzi47Qf0/K4V5G/ZgE8IpGG/D2NO
/2zCAepP81cqHHVfqsh9HEYb3f60aTzZPMcN+10Xx+dA2AEIe7jSRtIWZ7yR5zYBCqFEml78EsKw
KV6Utf+5NoVLRkbPLy8EUXW1U5EABEJ7TXTzsKHYA0ZDK2wDt7B7LUZF9h59feby1r4dFWblpn4k
Dz4h4piGUxCACC9tsvZaLk2kiu4GtcB3EGGPKZertYA9Hhzfu5EheRQJ28FN27feIa6zl8KGk+p5
c/YGZzUAnU9PewpQPjdJ/trbTzNWoTfSx4lk6PpztwAOpQqdV4+sAGbp45GKAfl7Ow1vpDuthRFE
z60E4+jEYKw9MkKTtIzfGKtYhHrQSZlnnyw7rWA8JOajO1XAfcbJ2wY4NzkWAZESz3NAtBi9HBBq
Kiq3YZW9eA0EkNEy47flxLDu8ard/Pzk2D7ZJGsdXYXiLgwZsXAt0e76nt7aHb043w/qXVe2ah/Y
PG4SAVWhXoxC5lcHH+shL1AeEjFzsTRPtcWU42izoOCFs3e10ZEx23fVW5fN7qrKyKow0BdYcAzo
9Ue/iPMZ7m33U1qje9eI9M1iugxvjhaqaGsfhBz/sDZYBwxy7vfYl5u3OqvvzUYEaG2JPMFcfe+0
xvtQO9ZbPdfDxnHdHeYkQleTPn9zGZ62vj4j6JqunIhwnftDcYAy8C4hRuHIuM5295VX8DVZF9qt
a4WfGTa4JA+8Q5Il36Mx3PsMGh66anmxvf0hlJIX+iLhKoRCDIOa8LCl6H3j7PScK55BjRrbT2R/
hcD6rCZ/fAtdrsnc5U9RAToTvSfOJdu5a9NGPPhuf1Gl0GcCHQDq8KpV/9Gxb2+nmFuhxb8swcBf
oa5cMp9FZ1pu+6Bq6vtx1p9eXU9vqJF7Mxm2rlDhHt6y8ZboETBU1m9mxHb7QoQTO1+7WImd9i2u
QYgWEKroDgKMamaXD4/peztXTxXpkSuRUJpa7L+M7Xj5qet+BRmcURrL49H0WcWTrhluM25auzGu
vd/bd2UUissgyCCpTBaAwctgQ3AQ3gBBjY7sotZOwL/d05Og0z69JuRUnWl+det2FqwCg3x2JhMi
NfC0G4QrxT6MDJNqFDmvNxivSpbDeoBPsYYUUmwMps5MZeDq+6lcTcurw/Jj3FWxHdwwabvH7PiQ
jrX1JlHv76lQ0CMLH/KcUzyz2KNs4Yx8mNOpWpyeL0YqxzdVOcEOpME9DfUYkSpZ8lGcP0bVGF1/
tpAiYhOI++qPVWBWZBSHLwol1ZrNgd2qR89MP5vZT+lwL6nkYC5cLwoFuZ+0RiW3xDNZxPqK5aq5
M2N4MzDUcTIxQqYNT884ig0ds+YZ5q13kZwoV9CW9RsGejqng8+OTmzrMbdFvs3ifOMnyfRiSRh7
vYKoW2oybemtPI7llyBFBFRe/N66PpKO5c0A+yPFqO0C85bTpzq6FQckPBA/LyczR/bjaQd+0L1p
EprcTvubVYy2hnirDD89Ir6eYY7fO5Rsv6bYXNMAvqSZkNciVfduFjbnMQ1+zeFjTjbHEfhGsKlp
Xmwx2LqH1HTv/LIs7j1LP2phtzezFsgOVPZCg2Z4JnCQEwB5QKOLTpUr6l3DGRJAGtZPRiLzF3oK
G7uqpneS0hY1IeGH0y7MJsQALu4Ju8znt3RmfjOm8aEHw3Oco+CebHYChwr1mXQSXi621rE1vnSG
6dPN2OlGVAoE1ox7/RJQzNOANeEmcksfyQdaxG/FRsF2fIuM6JGemPpGmMgoCUVnkBbR44z7ZkXu
bPGcE9rIWXcANdva01E5PJxzXW+abKaMHGKUVYmJMUMZ9zkGDxJc471ORPik/P4RRLj/HWTvyrd5
gGYdPnY5gdAO7NtMsBbZBT3+1MvRFFg5c7Oc8S6DayZ1SYCIqJ/XWQ8fJPHjZp93dX3l/DqvNR7J
axCE5Hvl950ZFN/wFrZT45e/fcOFph9aqOmSNjk6NYMaj1HppYqD8ACtbYUtReyB2/p3g+y9ddOo
U+NP6ZPtqwcbjK9cufkjNTBCua76rHiAVkNhXQJGk9ekzslMApd51yGsYP7TYwTz5YnOfkaiKkfN
VhveZrLsejemKUhx2WdkBwf3eC0c+qM5K0+Fek5ZLcX9lRVg/GVBAqK3OspHoQAaIxHrLvXAhSJf
AF2yoT3WASkuQS183Ai6f0gE6eZ1yObRALminoY4UosWXsKIiI9TtBFUeGsI/KDT3n+5yvwiMr14
bQJNVqdlP89NMZwmDZgQXV1x0oKUzmJxwUKZCR+ZHThI59r4lIclJJAR54C2mXPz3YRkL++ja+7y
0Yg/GkLsUGtliv1ImEczr9zNYBB4gAk83LujZZ0al7IynijrGhCvOzXlI7tTguTGYVPw5+zDca18
PZADfIBryNjRoqm0VTaurr//XjaQ7fvRqjALh9HFrDp5pg+8Z7nnbxPcjRVPbLJ2wG9tMydNbjMr
um82aV+oY9nP8jCK5A9PeXj5+cJ9FF3AcEOixeHOcXVmIq5D5FLxZJBzWuLA6ZOKrkQyb60Et4Sv
fRB8A55VSO8+pVt6HMZUnFoWYf6Zoq43quIWPJp5g/1t1TRZMLNm4tvVll5s1bzuv/9jaj1l9G1v
LFukOA9g8da5dwHA0sybeChLDnisLLERk6c8F/Xf74cpf3LbFXly6TtYtxbOQCM2tqlNp6I36TLB
s/JwiMYIsdAR5LcWoQx700MJ2isCDWTGroVGEoWQHCsymPgTiG2JHlR/C4a2WwiICnGWAcXw58cv
f4paXE5RaF5QoVi7qQpxKMc0UHo4HH9/KRM+8UKxAWvT/oX0TG7nGfN2UxfPLVdt9xOSOKMkI1sL
XK8x54ywOg+pBVwPtguXEl6lpx8afq6tu2q2SHznVHQqF5zjzxc8nxP+R+LL53GJZMFmB/oIDlAn
OUYm6MhpYznMBg1EyrRlTj9frMF5EUFjbJPlP4kJWwP3DX7bQGMCdYhqqg15ttNo77iKSKAuaA5j
ToJH7jQmuUXGvcwrJoOxN5w8tyT/yC+OI1G98MVGkAIrN0j/CFA6+FAOxWJxT4wGnzvxLscfsXwQ
7BQOnBFUPHqtotvkgGd5Tpf3pZw8pIRtXhkVTye39yBohulT6zW7koE6Q2bsL22ghw1ls7PyBve5
0OMfN5i6tUhwSaYFxwTJxR4aYz1x7U5jXf/Jif/aokZXGGOJSrS2do3DGuubfUhpHrM0NaewlS+R
jMGwqkZSbhDXZuFzzOK4OVplile7NgicnAd14pPyNzVXxQYHLo1G72JafAUfRkRk2jq3MwB7BPxu
W0hbK9MqQG8uf6om3DnoHpvTHDBkFnEWQlked6R/zDs5pFeUlw1ZLNgK+iC4toPCoY7iHS+7d+D5
BZPZF0eU7XpBPwhiY2iYkshkWQGhrjwiDIAxii6Xv02MmgwvOW+UQC5VJnS0DIaLrOjTaYyTGksQ
BEE6Due8kfA4/fn55zoNrb9r+yjaaz+7LwVA34Cp8N6n+HccAj0yO/kYK4zA/XXyjfQEmrT2wX6Z
wkIU6ciz1NFwAnsA1D7BTJzKIjqweCxGRR8NhvaWlC4XPtooibTz/UEdWk1J5RqWfWDaJw6yZRXn
/k1xQbvEvfezuIRo3GYzPQ22GLdDKGzoDQw0UxJMuCATbgYepDx4mOhibDMyZeq0mU6W73Bwi1Do
1WV3cpdO+8+fGsNioNtH+9TXeotZ+4suPfy4ZuJMFawaSYySw0/GwpcbgBjRQf58H4COZhWNcIJH
j2cjj6nyrZ7Aar+mGZhEkNVHBA81jgz0t720sYo7M9zq7u/rS4gPqcWJfs4tm0wMd3yrBJR9lel1
XYRgY4PuaYjqxyxbiFv1YG5cqelfFyOZV+W2DPWzUXgcykz14o0tqvyh2nGX4AZzGLDbEQESLIbm
inOjXoOyyPedY1xpzlY3HfC31WwzMWMeSFBUouor4rQzBEsTVxj0ijxPiFBfwr9dojFyDy0UDzfF
C0e+JkS1b+bZxl6Y+FHpAfJojCeHTCvc3OaWYOa7NDlQxGDRmSizcrZe7hN3RVSJf5GGvLO7iY0l
juTaUcAbXNsvtjmmojWHiAwosaMPoN4A8FKysuT5Z9PMwbR08s7N60uJh+PE7b1NQx5WonAgCQdR
fqkL2neWxKiIl/MksSZxjmkvUlQIkjQhon2bHxaFhMOZlPMX/KbKHc9KcTiDTT7l72IY947Esh0U
4oHNawlxQ97UdWaJJCUWXH9MygPRmZNnEcFlCqJ2y0SQUHjueksfPEs8Iwe+7YhC3mKlwQLjdVtU
Kf268PPhwYhRCs+FQ2/Y9A+OH35aUGmgiTdfwzw8TWHfbXzRZKcsRzjRJoiiGnAZK1ehyhocNE2R
aevD8itczvnY1T15dAWhik2K1oTr9EsNHzCeNdsdGgBf5g8ZAig8DBebQ92+dZ/VDKSX+NXI8T9T
6LyEU1QoMjo73dO7I+Vg4CLq+Vfazem+I+OHqWxfnv7ryxywTc1ewkQjxhqTOCWh5mJvjEQORMyW
hac+bFlA+w9QwawqmDJrh6bnmkCr6oQpLtsMXvizC0877RePiIt4vtwrQ+ZpA/asRuYTNyedhz4x
D6xoZOYVa46n4xrG2IAwZ+VqxzhRFMcHzZJat/ytXL40VnBMpWr2gbojhRabZcCb81MwZkFa99xI
HUVom+5VGx6LLjHIuCm4eBNe9kyU6KzRo07o5fBp+8TJj5Kmtv05TsOw1bKJF9G2ybAE0nLV+f0Z
qbnnTvWZEtxbB56t1j8/D21wzn0MyWNIF9NdCcuEs48+5zOhhSysEUZ87psiJG0i0yz+CUHNiO7F
n7Dq4lWc28/WNH3qjgYW3eNfM2XvjtnltWscax+k6LT8kWUNhObq5yfZiBlRIzbJFm35E9RHDIZx
0t7kYYEgPtRyN2S0dpvQu0Ye8k0/1c8hpP818OyOo9ro7exw+IAl1gJM1wO5RLN3aLPh6AcYhd0e
7fEM5RYJbwDy3sMkNaR2gkHGIE25omegpiddopTLcH6sqjB+ps3FVGb5IgmD2KWZ/2QC6yO9YyZQ
z3wKwNnBuvuM0PXuEPbguFyc2Ik9TXDR+NIwSeBiUITqHPaTl+wwVb8PRWTv2tL9RVDxMwOvct/L
bMPCah7LFJ9fEerxbJkqPA3oWZIAeQ2y+LNfId5OgQH4Zox6mwbCcVrCDJxsPJf1iKhzak92ixVJ
ZGA0cK0RXOcYN5BY811EqDvwy6nPsRPH8j7PToYxvgQweTyzgbpvQmfJg9reDSOka7uh1FaW7yIK
DDdsvd6emmc4jZw7YguvBu/8FVUy2iDmpesBGR03p3kHgaI5VlOCuitmllMOxZY7Fxlnx/mYMNmA
lE1cpGZ1Zw/FyLWltKQ/9l3YGc2ZVtB+qDjc1lYb3Nj0AM7kaRAoEBqXeR7yp9B+ynzkXFkauOhB
HHVXl3tC0YlCbKy3uec8lNYifgnIZKNkZZnqTfLUQzR4WONdpBxQL8izbWxawDd1O1v7Gb1V7BXD
qsswcno6ePc6lZ2JAeDTyjCjMuRd5yW+5KTBL1DnnyYf6G4ax0cIDXCHouDq5cMf22AbUbCGCz/O
bsqq/pgGOzzJsf/1CfcjXXcS0h7xvxbmAFCmaAuKlR+eZ/Il91aR/eFoyrZLZhphOvhLTOuensyv
wm7VQcqvoNEMi4003qsiW7sseNzy3AYp8QQbEL7ByvAU3XNrhNMfuyWE+V/CA0kzJ6Z7GHyz3Mme
RnMe2U9d4SfHRMNMGWRzN+ffDvSQA/rQPzO29ZvJohSv0e1up/DbEFO17ydBsqIB+p1lgGUcvVq4
1VRQ64rzP7pMJhVZzkAlC+6QAFQnmlkGqmlaPHVyYQOm34CEZZsZaX/OahuBDtvZWfXvpcxZVace
YbFXofg3Ox9hFWbqHALnIQrtYVc394N4mStjvq1hNcIqFLuCKz+4froRPTNzJVEX5zxt6fTBUOy3
SPB8w4cPjnmMiLII/kTaD3e4PxDIeHkzbPsSEymrG84CDEYFhoKt5LhKB2dxt3kZTFR4tyujBrnh
RIDExpqjWp+QeoPTepqAOnh9cZFFh1shBkHdTe6j47gNR3eurY4rDGGEKdwiQDFXeW4/eX6vn4YC
bUKd0ZqyYr1HtIP+olVHncMSlqq4z3rzM4cWeyiXZZtwNiLI9FdII2XDHF4d3HQDW2DtZj4x1w5J
1mnk/CnjkOQfw3rhgHDp0jm75eCyNgOc5zJUz4AA2sWPX63yNrIf/SHZGKr3Ni7Oke1kjqdopJjA
VCh3LUDZxhWEYiHEMsYU0uKoSeb0zL1sdE41bHvrvig/ZWKDg8WESQxq726ywIzXc1ldsBJkFyBe
tGt4cbGeHUK2kOm4cwjsIw7Ii83yLxDL+dmQzieo5RJaS3uDdZceDDkZrTGfibRoxRct+XRld/Tl
GRFVMw36TGIWbxO2duDf+JkJLR2KPCRLGxeH2T6NQ23TYiOdr5/6fdugi4HQ5GIJgWUhZly7ibjr
5dc4jvUdny2/GieAJr9yr1nQ4EE+8DDRNBLFDlOtYkPTm6mw4xWEKGcz1sF1SIzPfKp4glPM4iIK
o3WctreGSogkbq3nSbc9V8qr0VyYyPopXmOjetR9/y367oTEadVEcbn2eggVjbQ2PYWuikMEHJPT
XI0iutixJajPoYLBzVjTlot2c+78ntKgoYABRZx4gnMsgchkZ5PsKgi4zeFzxOCgyFDkeKSZme3M
Ib46BtZgUd6Wtj73TEdXhIf4WzdU1ykouCtTbAuBjJmHS1muw6i6CNDta5yYVNSRCZINZAMWEvfa
4kE/aI/0cmFs2iJB4ziE8Rrwt6P7X3Xp+BskNnuM0sG+Y+gCfmjD6wTMUWI+CRiO7adi+AqDPrpA
bX6WjWMcSGd501V2W0+kyTQOtqoes2DKbbnp/Igev08OI4iKdWFVTPrFvOFoiIBF1UfkV+tRWc3a
qcoKC+ww7xKObUp735krbtI+QfXtffeYCu8SC65G7GSHbq5vB+2Zh6ClVpynXxQloPLUFb0RZm4H
sQCRlHDTGC1uWJfWcHLTdSsGlF+crYvC0KwlKCynuMWNw2htG9Q0Ekd6pKt59MiNPRJwXLNHYsHM
QFJ1rlFctEw2rMEQ5v3RZG45tzzDSwIu5masw69J0n7UtXa5+SibihkqgiqLJ0gdkBUlwla4z4VZ
zmjhEJXFIb79UlKjpOlCCn+bUoiAYfrAGFlhPfFhHhZYzkZ/XDte6qyrACYhSadVcM5U++IqeSho
Pm2ixX+dmarZMEO7g9u/D/zh2NOqha3P5KmHX0vb/VqEwXsWw621Sbb058pGqpLy+M0pd8pmkDXH
cEHIB9Um4Jnm0YDEsKNFTML21G2GRt/NzVjhiUAS0PD0wtbrCcDpKbOMMLHWNqyHEzP4ZUGSaPFx
LFVu5B3I+qtOyvAZIeCc2uR2Ba96yRwqdOzu/6t5hKnrLYbQguODMjniGI/NYDDJvHK/YjowePOx
Ywizo1Ngz1fseMbGjCWJiTWPHta6JaWnPvoE3IBBMnqqwOaxqObNAkU+axVA2oxMMHF2x/7SJV9+
R8AViZmmEPamzEfrFBT5l+XUB6fCLEMs2rzxMW9nU9duHdWi7AyCb1RN0S0qChZwKO/vtWOw4Z1a
8A0vYS7fOjf/8LR/HHp3ukbZlcWUB+23CYv5kopVVdTuAdkLXrhlQZjiHGxSDG2ZXhPFUNjUD3Kn
AcoNdfgrRPP8UrPM4PnVK7cbxAO+h08ObyS/Bk58rlvTorvJ/t9hSrorgvzD8qonpyW1HvVSgPtd
xZtq7nZm32CDCA3rbqrEEyPH37UK38ICBih+RU51URzm51FHKVlzxsM8aJw3MYflyZXbCWfzykhH
4PJTfcx+PG4hc15S1XCJpzI78HEiyPGWNDwgNb4Y7qwZRS5m7YtfK0l6KBMHvMa1VfwibPh+LEoa
KOaRhkB7SUnKwznuxPvGdou3QCJmpczPHFw0ienhCwvv48r4ZtZ9CDMRrmqPx7nv0vuwW07PWvjE
L/MPpYWlK7FDUpeC4xzM4G9wH7sDH7SPLQYaAxIfHFXLISjE+qC6M44bvYfzwMak9lNNtBctsDs9
hki3BudZUyPoNBpWgQkExUqyV0QY4wM0RFotxCeOMo4Oedja7BCK/kZL8JE5LpwdPB+Vn9M4lUs+
4BBaxzYEf8W4q+AUlzcbjlTbNnfYZcwoP5Q9BpKe2tvk2LF2K3lMKkcdwrrbdR3lz4yxusmKE6L0
do7utD3UTEfMcVdnvYWPF12ZkxPaWDhiVaBFWyPYuI6S2X1cpPs2s2A9DpiUljs5a3H6JDX7PImI
6Ns5yIJEoanF62T9JDFBbOn2HXrHQkLUzNy858Z4KHKScqTVXSUl+apLg8OEOBxrnP9uR5+NxwFs
IbODzG62sfaZrS+Lo4U5aWS+tAX5eGdl85/RrMlFxCIXmzOPeVF9t7DkrHyBZaBplxOCPTehL8TI
KsIpU3K+g0hYOfPOjv17S9Xjag76k4M4vNLht+MxyHWvySQeXPofm6AH7zaXv02NM96/UfGXTpD8
FkhY9qqT8VEH1UMnfd522XroEbLy8MOVCIEbWCbCKqM+glrYdHHfE5Dm10e0AH8IPDdAVIEVK4jp
8wOZPgW5QpfcG/GmIYPiFlo/FM3QfjXRau8m0jROXRa69xX4TjyJPN7G0JbniNw93B8PzuSK32S8
Ii3HfX+X11N2RrMWggsZ6q3tWBSJOSYdNUSHKKF4m3O0YCW/MnTK5q5k9mh1pnmoJGHwpSt2DJWh
3DgPJowiEqMekY0zjVT5Fav3zUhfz+EK9wLzUJXSMUWoTKZwgd0g2ENke3SxCEbUEWaoHu2IhheB
AshvF/vWIqtOyTi1EJN5YmkiD8/YVNFzGvYHqZzafhbhyDrZ45ns8cMwNt/KGDm8yB92REtyGqNV
IgV6nWzuKJBHvOO4tmkFNy8zcapUfS6PBXYFjm30psnJWunlBfbY4nd+ccnn5D51e583M9OkA5C6
q0bFeEHMvwjWG29C0wgRQ1v0+fLOOwZudskYyhI9l0wUnLF1U+tmnReiOUig+qYV3fg1Zwrfg/jS
9xUM5mSGiljH06oir2LlTrQbIAPS+UgCcQgwPq+kMSADELQ6JBwnLS9jBoa9bqBGMf4M/Gf0spzt
aryTyW9pKXw1PgqYPFG/p+BxsIp3P3e/6aJS5rrTKbEod3I3e48sLIbC3mW2xX7uLIqb5bA7RDOw
+RoJRWKGq6r9HdfdqTAeG0pMOtbjdPBa/x1t/pnEes2VkzxwE2scqnl03YBc41p0W9yu+pgI+5dd
F3dC4aDHVbelUTGsCpD3uJDS5yCObyC3HQN/fCj8+vTeGZaJ5HUYuXVZUFsLDVvYtMPSShiQWjw4
MmROOJPegbR9JZ3ooqgOt1GG2SwSeXmMVXjbatfDL4T0l45fvHWnAkMMe4a0zx433Tqsa5DREuJh
I4480fUhEsP+J5Lccv1rNvypQqoV1HU0QColz2TxFLvOM/+wG6Z010K1BQKl9mZeEwYLwGtDurF1
01nm79nzWvqrytjT74V1ha6I5caRRH7hRxhK48b0RbYxOz4QBrDhvp6CvbQ4cfkh+lEzS2FThePZ
d1K6AaLcxaT4bXQHsSedBubpd4XTvoOYhHxGaXhWPFardmgfW6YyCrngtiI5j7Ko36keK02LpRTi
G6KVRMPFKM+Je2NH18ht32a3JGGjLMKzkL/ohTLNpWyuilCefd1+Brrfoi2uj+PUdLt1ZLKXF76p
X0lBx0ist5Uel7M3QF+rAetAjio64PY0l2BHzdC0H+xYvAym5pBNE1TY6jkf2uFYDsmhqYY71Ym3
oGiqg1VZ7rqZo0NKNMimBOm/xlnmi2ncpLBxcgnxLlPoQukEFuSZHREBYO0gQfXgql6sXXDpA4Hl
RPJNl1iPJyZgJIP6RzMDjqiM3ZDQwnZIlt1oR9HHNjWM0QjTElwFHln7iEGRPjfHCFPX7tUCnCHc
PXRggG9Zz8xjiJ5srMG71O8ulF9vw/ipejbdOs/nvRwGKC96Z4JCWSPB8NBhi/OMwgAZY33w8I57
Kc4j6RJIZCQlKMFG345xSPxklRFpsGAVMV8liBnmbH4S/T5ikrVDjveb+4u4nDT7bujIgrKN7nPD
wyeHQ5XPMEqZgr53uqjvIOImK6tst/9Xwgcuyacilvpb/zNu4CdC4PNfWQT/P0UU2HD9/31W2+mj
/G+Xj+nrn/luy/f8HVNg+GS1hRYBEIEXCuEyDf+fOQVG+JfpexaSpVAElm1alv+vuDbf+svyzDDw
A1eYphOa3r9yCnzzr8BmoiKIbCPtxg3Ff5JT4Pj/jCn4+fECuazjWOi0vMDhN9WfHw9JKVuy5v57
OTZakaM9b+g5/SGlaOaMOTioJtMLQrhhQ8AyaaOIgVQj2nXG3lBGOl7n0/CKun1X2gLd3jhwGoue
grZ4j2qF9KbZ0Zu/4zwbHBI5Y4gIGGbQQ7RL39jG4iGSgol1Dc25M6fzPN0WeX6r5hjqVH4fyfLd
Q8ATpVeevFumD0+s0Q+pgUPIzb6VjdFDMSl2p0fL8+nRsy31C1o95GSXBTDqpKF3XcvxQRAZQ91j
D4yN9FvVfIq9pcMn6YwPgcEKZSNYUwlBZh29qlAcSFdgFeHoblxctCzS6R6g1YAUEIytCCh9wCb2
iOjyUgjX4ViBWJuuFwmORe9sEwc0b2V5HC1HPJcY4Be4jXvhnDLgHIHjXcqpvgQJVtm8pi/Q03Hb
MDWm55P54Nns6bXwwy0KtIIFl0hI/Ak7VvLVIJhJ8FYvHNTB5tS8asaDv2P5ZefWxvMkx8LhFTQq
tUlVPmBCwiHbMYZiaGDY6CdmCLp7tyxeSmtwz0g293YcjMd5EOqmCCaTydX47I7RRNquOd146qGm
03YI4AR6jbK2LtGfkFAaGzsbQBmNHnw9MUVaqbI8AxkuDyj1nuc8q/fYCt9wMf2xkZyva8e+93J0
7QPN/Y0IOKppYz5oBjROFK6J/fkDJp90urF4t1XXbPLu0bAYuisOEjjRGTMyLViN5xZS+Qr43q1r
E1ubuIfR7Z/IZtnMs2mubTNMyGp+zfUiHmrimxCX7LoJkCaQePCAf+uTouhGk+dr1Zdeeq90xCnH
AvmpGAKHM7Or5eggCRDLwpegYH+Rf4YqOxCF9WpjzyLJyU3JNKb4Zyi57umPbUh+6m2Cwa1JANlU
pU2oB2VTz7AhaeGkUoM/aPqe4EWAyXqdBTnZZ/jjozOwK/cQePMmG+n1mxNanunT6W133ZvmvYNM
itnnyR85sgk7LejkuxU9ZcLQw76ndu1fpop7r6g49UyduKBlNnG64+62DVVjBWyCTTap7RC77jay
zHaFR5Us1aHxHscWz5RR8FZSzuc7vyqOc8sxabZS/1CN6c6T5oOWnn/MxXiEUKTwMYaYO6LXqh/Y
fM1FLJbWL4Qx3SRz+ISuKGboGk5MwJorLNR+XZefndnf+SwIdujZGyNW7dLvIYAsard1br2hKHyH
tAJlRddsWEKealqYUfwRWXw/tbON+r7ackIBXZvR9zeS7kHGRoDG3t0t/xsT5MQdDjEnYdfOO41e
g6UFJEa4JSrqpi5y+zRU117M1slXEzgBDo0Btv49PLZ2b7oSunSikTtjTtTy20cojpPyzhU5XAH5
ScocwoGIx9gdgkeDsgxNmqjXJQFMZHJwRWZT3HMSildui8LI9QDUmcERs9fSO6JIaWVdgPXqM9QF
qN9a19klN5zMwi1Vx0dvAyp3HNWvQ1GDtSFoD5om5zTfvNeLDsuMzefGYIRIVi60WdHd8Bw/0O/1
1shuvqCZHmI5PVuRBWwNp/voQm2KyE9Lo49QjgkNTT6vclSPifA/ZAKGuye+aYogCqFP2lbANHCX
IPesmNKszLSBNISodgWoO8sBzkfIPrLUIte4D05FUTNtjzYDx60JK88seB/KKb/G8iNTi5RMz6yU
y7Nm5u+wUkgEof9ItMSbUdDhj2rnuUtqvL9BsPrPq5P/s9LjqeI3Fv/b6uTf/qB/BCr9v5KgRNHw
78uT2wqJw/TPCCW+4e/axLH+MpcNP6A+IUzQ8shJGr6WiFnxl2+7IjQhanPQpzSx/1GZ8A3UJqZt
C2oUvqn9O0jWpdbxqVl84Vshp3n7P0pQCnhd/0t+EklMnggd0wkQ5qKE5ff9szARdlwqq7bjHWGJ
1Z7mbhWtoWohzm7maeOnuN9gH50Twk/Q+xX4Bzi3wOPYEynp7EIrzfH9Eepsd7O3NnMnRMJtrIcG
FwOjTVatiHK8hnH78/+V8XQbZRMtQ+sYJrN+b9MJHUxTFefRh6PH3Ctb02ac3jqfiUPkcD6amYQU
iy1sGLEoRr3/Pyg7j+a4kS6L/pWJ2SMCPoHFbFjeV9FK2iBEGXgg4c2vnwNUz9dqdoQUs6kgqyU1
iQIyX75377m4oL2kukRKVS08LAurPi5ozuaFaT81enrEnxnsYzNudq0GwX0JFCUAfSmNBx3qzqbK
TCYqiFqQG0U3J1ObA3BhDou9KVLkj+ASgFNhRzCDSMf6j7oO5TItFGkdEJu0zPyjbtN56rNp2fsO
Pa/Wme4BIOcRzEt2pXtk4Kf1Ib5gITvg3VLXZMhFn5uDOsHPq1TXX9InhkNQq5WgvQ5WXS8jo3go
+tJ6IpM82wAQqZax6v/85ba83uOB/ytryHINs5rCUlAGf/i0kd9rKk4aXViOqU6pwr+UoRg5ZZ2T
yreOJxQOjOZYBWEEwyzqwdpVk1rm7xevnuZz3lfJyeyISEY8axVBKCXCCLSzkfhk4ix90BoMk3Sn
2dsz9aVvjRbZoFIdOhPJ1/zxtBEje0V3s610suFMoRRtM4EKljxXnCJcUzR0JQqPwD3Fo9ZvR0c5
W5WsbrIbyhvxhksl44Zh28HBKfUemmWKQdMPY7HTJYNLJd4C8MgvLZIHDHTVuOmyRH6rScNZK7QV
DmrY6HvCjdzpmwh3OF1eaS77tDzhInWPqqFUj4jfxgfPS2xiTUR0rFNBCuV0Y+SoEOGiEhEldP2b
PkCJHyoHvYXuMckzKvymv/+cMC9++KCA4fH4q0RGT+uDcD+cF0RDgI3HdrFM3faLTVPQWIJpM1X0
fVV7wcJT3vqyjC6jj9YoZksjvCVdO5P+JuB0vevt8aKWmfFCmjOH7qJoDnhR9fu3Y9JXq0wOWAan
C1wVqFPJ9UygKFpXozD7q2tnZ1MffQNCp7cMibZZj3n+SY8rc4+YDIteqB0DrYWbW9bj1anQ1HVZ
0ezmv+2oobsghjN6NTBHY/Cn3PMq/iyzswNA7mjngMjZhGn5bDv0vAa9Urf3S52mQbJStai6OR4K
S4ZBfMy4uAmMDZ4QGwDQpr5CkhQ8hVhbGa3H3lIzKd6DaEy/lXCwvFY2b4nxVcIgOTmQRY+52oN0
iN5D9O5n1LTECTg2/fdZeu2Oj33pszmn5rGTlvqEn+zoIHiW3uif5hel8fdG1HEnsPRkdvPS4Smo
NYcnKAEvu7bNXJxqdxCn0bImaR7yp15+NpEgFDXE3hJlL51SuQWRRX729DmYohc7R0PgUbv9pcy7
8ux6LitEPv7MRiaXmiDPk2yDEiqgvjDaMl5x5gue/CI7YcgQuEYgoWVaDry6edTZMLajjLpVyUge
4g8aSl3XlWuRB+o66gr92PRC3zW+E+xyBWz8H25YjYjAf6wsliq4X1UbvaGhC0P9sI+oo+r27YD2
VIKMPzUFrWUOsNWBjlL+luBTDEiH0RxTfr5/0IGdqBh6x/5EaxqHa2xqyKB4weGgo59CEEXBPmzd
oXxtSh5H8H3RkXQZ8wV09FD/6ImT7B7aCumIrhPnEmlhcPIcz17UQWJi3HJccXBbKjNOCoTSydjx
DpqXOEgNyurSfpM4HY+tYhsME8ubFozutdLJb+XqZA9aiS5q/hZEbr9j6h7DEsnxmaSlt0PbxE4R
kgW2n28Qj9kST0pafBbpqBxlQpetAT6J27s0mgUCRNCSfnXBO6MhkBg7/I+waBvROSttekpR4gXO
hK+NJTdViXcDpCefPSkb+tZqMKineh6wgUmDRA1+outQMeuvcTZU04syIhuX0OE2Pe37OO79155h
7CaOpdjkYRm84jo6+627TsgXjrm5YtI7HKSRBjhVDNwP8C9BpA6VS4Azpls3sogehiJjNMbWDfz4
GfznxY+rkLinob/ed0ziqnyyxAbv2bM4m6QRnEMNj48MV4GnFeemzF2C2NNViwmW9Hf16Q+3nfqv
206nsSOE4RqOi4HImdbRXza0ybdD4I06rHJWwUM+PbKJ6fqnmIiWk4oZeqWB939I7KGpaT+S8e1G
ekYIx4CLGwyMdvDTON+EaOeP1OHk/tlVNmn1MSjHlPNHG18783R/w4A62lVMtGzRwIoIzeckTdXD
vIIqLux+8gtt+h9DuCRgF+St8PgkwqBY9V4hPzs5ZjFdHeXB9qo3MDp7LjGSOT78ZKifCJUgsZzM
LiNLMOQXjXnthWFcm87lOELvn4TqB7gFkI60yGIBbJCJBnp1MQYaIX7cl9MoZvKUSAnGXzF2eClb
1CAhkSFBkqKxL8ad5LdmD8NnUrHszU+jKiCeptFFYqnGmwiTzraqx/mlZJqN/uytsI0YR39vPVEY
Aj5F/5OyLjdjYL9oAM4OlcAOQUAvhxUdI41wPaCcaq8clVooR1uo7lKzQY2shKeT+WYXjwogrFVT
J/FziK72QReD85UGBsKJmhAuQBFiNJ/DHG0m9u/+sWuqHms/X8GtWv/+HnL+2ZqzscOqhq3bhusA
JQA09qEmYsiPlEthKmlWCobPCsQwPBpWLU+7kdEeEdFmWLsG790qCJXyVjto5TBTuORwBN2mN0rt
WE8PIWa+fAIQDIv5PVRpaHOnaw/4OT45QdEuNDMvN1BigqUsi5isccN919XSWbG6tmskGcrSNSAP
pkokF0OXkroUo1myyMNhqhs8dXVaXexe3WTYSI9aDuAxbIZDB2PmlxdlZIBVN1LslEIZd2oE1mjZ
Bp/A2XDDzBsZ9+83O01/oH9l9j29KDQPGcDEl4G6VJ32qKiMH+7POemmxiaNm+6JTQdbeU1vyw0P
Gjr7zRCVKycMlWmf8m5ioJnBmRxaoiBrRzDbwDuZXUEzSe4YwrRKFKy14aeXuMKnX40DgU9auKR9
UD+UuZgYzWN9U7PM2ZCFHv9ho9KnPNh7Ybz7/j//PX/aFFUq5yrLcEx3Oo39umC4BCaMtWlrK2fA
lstcI8bv1KzYV57aISkPTeLFp7DPzJ2lNe7FqaOfqeIZR7JZ2ufM1cFqSBBmBWlED0MRod0L8oPa
Nog5Kl3Wp1rNmBvD8Rch+7Ihv6ZaoHwKtOGk6dSsOrf7y0C7eZU3+pff38lz1u2vvxtlooYLGNIH
LW9hfPzdNKrW3NMidS2tTuxsz7L4ycIMScRIy4o+sAZ1gzfbCJlsZHps0cSQsJsqR1cj51WBFg6z
I4A0izYpdUmemd6pcrDtRA6pumE/qSapukRWrxskGuVU88yFT6w0/Jl+yKN13hTE1tfQpFUHrx+i
CsCK3BZbRmMdBWzXxeccchWkdFYDtYmsFUHmBNiqpvHWlUZ5DCD/n+bFrkfPoaU4OjTPbN49bIgZ
GZBfevwUK3b+bvOHK/ix7HYtzUCM5ujEAWNAdTmR/3p3BFNUeWKG9aJmnr9gAQKXM9qcfHsUnidX
qUhN8f1vNCmhsYwmjgFHsXaOji0/awEQlDm87ImJZahms+cWgaW8bPjAXiye/1M1D8GSTnlBFJsf
4tgRn+tELnN07SdQZ7CDsKd3PrZjckTrFTlQLPgcJTF5QitQpMYOg95hh7YIscTQN8syc7qTnmX5
Qufe4FzVYb5Nyu89Td2WbrISFR6UkoY04kFJ7t+GSaT/4crp04Hk13vPMjSTNgdJYC4mSX0+0Pyy
EWPhREZdCBJyp/KAzFB6x9M1Q3x3oPgWXvFjDB/5rc2flpm+9tK4BZHczMc8dG8doYD9ldBLzRqU
R7r+1tNQGVtIezB2bUHInw0XMHHUY5nEVLllQcmCdvfe4bona1//fUA2P24GlBCEWXMP2IINSfv4
CFmgGWMkS+NihDW3nERX+/nF+s9X87dm1tXZQ50ThuH15tVrvW4zH3103yDzFNXPmnqYskhNnm1p
Az7IHQxQlZ3vgkhBmQs5dAeg9FLB6jvMh4T7SWE8hR2difsiHXiZ+tgys1mYdG5W9zehHcptW1DK
9ZUpcO42Sy7oIuw9GrsVbqDM36eG+6YHqv4SJJSDYyHeDJJplv/fh4WSi4Gb5rDWqLQVPjws4QiS
tujSemnEo3LyAyzELIsvlgQ34MwQinUQBeNGSi1+44HbNhIGhp0ljyUgCdxcKVKYcF1iOYEUpoeH
1Cjo/erl53lJmU9Vbiudg2sQKuKhg02ourjfm60f48FQmvJYRXW4N4g/JO0o3uYk3DeLTmH6m9SJ
9aT7YX8qlPgJCk5/pURt8zp6qxt/JWo5vsEsORVJ8DQfrHovHx9aCRhu28lUWysmIMTfXzH937uP
Ri+Q1out2kx4TGPqxv3ylGTkjZPGlikUZua3+RRvs8Pw1AfI/eUk/KdcfaBYja6RFl/m8nDQ6FEb
daqCrSNh+n72NgQeEP4v98pjPo7HYW5uUnfiF2Wq8TK6l4yK53k+9mNZ535FU5+Jwrq1dVg/AmEM
YXVOF4ynmlFkKMqbQZIeJjfrDY1Aj/S3KTYFrlZY8uE2hJOykEVeP9oovZZp7wTHvETVlQ7ReAI7
yiKlcDLIwo6hVTGA2VA5pyjjI8seocmDe2srnXI3LQm3INhdfhZStzmjFPAcXR8dXhyEpyw5UbqO
i0Ix6+OI1ufRG+1zNNW2gZN8C5Tuaezxzd5/9NwqkZUP5iqxmD8s53N3jzBy4fc//ShwX0fskYt7
FaP4HQG3bYNlk9Bw7DTBGt8v2nAnvVZ2ikwOWtmKZsrrX4d9PGbbMm+9g5xe8C/hTrWkvjWlTiBT
GF00LVSJxsiuehobb2UizwDWhLkbrZBTw3TiG5KEcM1ofAz7sH80ymArSNg9zS/Y/bf3k+T0b83/
hBIq2SqFVruNy4zUFfmdcbK7og8qzkprqASwEsyyUU1Uj34r1JOagWrA1vocI99aEdw7Lh1LwcWt
CiwlwAuVgbFg2ml0j6aargkgIWSwo0gVpEdjJTQkc4q0Qu/6NdELCTutHlwUUpMPWggUio4k1SGu
srk5GgxwHQnLU48ewM1j4mAm0AT90unwnTSxjgUgtVZ1WeQn2yywdI4DPva8x8XgR+kmiD0b0nX3
rnZkT9ZtA7FowFunDvoVDb2NzMiTm3tzMrb857QLu5r6ZGzpFThkA01HHsyFGFfGMyp+CCedOZA4
QYlp2q0LxLF4taS4zIdAZHT9LlS62/056hiGh1FXHnE7ByuvF2JtjKWHbLsjiI9Z1v7emphvIr9n
igZMhhYYycvfMRQ560GxCAsWrfFm+OTSIq/KEzo4oZQcLtGeVgtyj7st0NlyrWdjtyWsLkMlyfCL
v9+dOH8gO5tm0IZINjXqIByXQ/nWSmKPtOkJMAbtteEwREQkdaLFd7FG+qVHpnlJwHudLeYz6/yi
oneYgmzyP2zl5rQI/WMrp0EMotFhMuBM5+oP67qp400sTUT1dqrVVC95ToinGkEC5wZSMigh87fz
RRU6p/yElZcC/6iQMb5O+uKr5whZkRbAe2x0fMl4NjwGYxweqzQd9g0KXkgZ2IFbnxDHusS5PyoU
QvX0rT12gJ3rQln69nuRwVfQPFIAc8EpyR++NP14SOPSuAxFsJfIAx+dNnlpZQxoWOBsKKvOXaCI
xEHlDS6BNAJIFFx6fH5OkGwwJORnb2y01e8XdyY3/75uriVY1w3BzMa0p//+y+LuBHafWW4ryB6q
+pWhGIJ4H6hCokfJQU1L5GC5JgiWtpVt6Z/tLLa2BG15Z5ujVxWG7RH1kcdT3yQ8sejRitLhxvJy
WCMIuRwsPrW1ayXi47mq112PpBTOhYuI/viTxtyfu9DUnvw8FBs50LmBXnRR9dy9plC4YjvTr13A
SRo+zENRii89vd5dHtbygsWwoLauMDt4pPDUPSdFsxbW3jdA+c6fvObTR1cYBM8f/PQdk0n3qo87
aMrx1VJkdaDWeSQ5y7jOL5oU36OszZnFA3ImpVz9PD9bRtBdaY85pz5v7c290GeNXM6//nxF5hd8
Wpc0pHXqNAXTVjUevzT2J+iVEo8n1pz5CmvTZVZy2993pXPojOJTQZf6Zsuk3ORpYm1dv6qfxvhL
nAdXLrb6OL+kFnNjj6yjTZsXbDHsA2pThpfEHW5oifQDeXPsxAO2pAc2CIueSu6xt5nvjZTRGkws
jtOcCQeKgGEfZxYdMAs1LmimJwOBL0ejxIc8y3talYR7Fn3QI9N/bUhcIjcbzrOSR6/ZdFgaM5a+
vSoj5aFxEprqYQHyUdGUz5wypyWOJr0aMyQqODcHSy3Q0ItjgnuonXKlxyWewGkBBAC05+aChkEH
vy3C5mLk7ll1x/ZZZIyTgG3tEO0aBIYUynUuie5lBQ2C8VIIgiQ6wwqvMNGyLRGxl07iLm7a8YaS
l7zSLm4vmev21xBCzgqlRw2qBe1HEBjB1Q2Dv15iGvdFMYZHdKDo8qO438Z9Wt2KnMa4QUTufP8E
XkzhajnIEadlBSbF11JRTt2U/UD/n8ybOj+WyBJeSM3V175LtKdsjOag9L6zKGwV+1vOxo2Pbh4X
1MLJFjn+FvCkkU2TbTrn/uer+b1a4EIOQu3t/h8rY9+XZgYswSMWGg/6BQdEs1MGtAHhqJmPifWt
K4LsWfXKZJ+30bckcD0cHdFDkfLUSvvd8ZSJ5RL6l8DOK2PZVVG7t2gnocvtoqVFL4dJkVvzWTbt
usYYtfS7MF5Kj55jadrB02CQwgu+vXjNiUI+zR9d5PhPURRAdZx2S5WpKlgAzbO+C4nlhGbWezed
rFjNnLXVEqWDGBZD9dxqdpMAd5IPcEiPs2uTlZS6aveD7hUHRCYQTUj6bZXgyQs4gYVJfp2nrRzP
2nVK7OAS3Wd7LrO4O08ifdfuzL1tW7w1vW+aiQWPvY4Otd1Z23pEXDkARcHfrl/rvk93wie+GoBM
RfKdSJ+7Qg47FenoIge5u7vXVRXqa0qPiilsSxsTkmG/SirLepYuKHmPGrKpS3cJM6q6BTpEbCHa
WzvV/4ZoUwoUF45FDI8j1qYI0ml0N38FaQfEIHSaRVUEFJa1DYJBdSKMoeOogIIsGaKM6tivWBHF
sCjTxH9xfOUm82/GNHrw3eavF13q474huQW1TnWbf1amD5o+dNMaUN48sqAQFldrYvkuvSnT79MX
OQeJbZB2VOpRWWMYyLxm1ecAmvq6qZn+5jd6/94tM3uiiTP0f13ueLfSzZRbLcEQ83fKkKQOL+zG
g5MUBYCXloC3uKcbmIYDq2apH2PF3kWjAGqkVNyqjJYhtFuPylSRgcPEYORUCE5UKJqd29m76Ufz
0iRfxFUZ0Hb7vxdESwGRxrJcz++1sbYJ0vxo9Ea1tW2vR9lsDJ8SnwAMPorogoHPftIhSbaFkBBi
e1CddkOH5HNncGJukzDeD4iw9y6nczJ4wD1ZznsUfqbuJlu7GJvX+1c2UUAg15ifT8zzIsLJVdbV
jqRcyGJT1Ty/NFg5JDZYnaAv4Kd09m3DqBb3inlucc+DEAu7Jccmw75aFlfJyIMnN8DmMxr43LM2
k7t6xJoAjodpnQ1XRthw3vQgNc9mnuzNEelvpye4kVhwGf5E+EdtQsa71nwklVAdtJRHR+HAU0q6
4SNzaul6h/mrfCAg4n7y6HAnL1OhZOeUlrvL+nSoHOQ7lbCGM4CFEfGduRB5y2GUXslaWAKlXqjR
nfOqnnYkZcmUCNmgt3TFSwFI59hQOmJQssnwaqS7zkuslGU1+EuUed0aTSmVwHT3p0b3VAukiicV
m+6+JhWuHuFm9wb/nOOXuLYYTpCR2T0X1HyQgziU3K+j2yhQTYJB22SyNUl3dbSrBBq4cfGoI0ib
svTG8mgV1kl4/jNJit5tfkm5Zwe/ao/69FbbMujVDR8RPKGYQdR1j/f5qNX0/DMTnkufNmr8hSCD
QoCwwu4vAidisEBEYK1TTTuTp/NOQ6GzHmxVovlAjRUglLJJgZ2HX6UQ9tLj3OqtU1N19/U0hNZ8
/KuJBOch74cZ3zoqYMhYSZ2DNWJakU3xM/hKUU6q4pAT99b4msfmS5s7lNpTF5v53q4NDOBqyxLj
F/vQCbMlpXt+yofSWuQxYQAiC9plKl1aDgjsDlqPmt3HfNl278po0JubXoRqPGMXMncyiDhuT4MW
UwM9weTLwuv0JURn/jms4RZYEcAUJqr2NnLj7GaE5ScFWsejnQb2IR1BfOddqP6hY2MYH/ubFq05
xLqaYVLeowD5UKJWNKZ6pw6cVZBWG3v6+VDllUtLzckomrqditmuDJPQmpZ0PpC4IGynBiOzCwB+
WapCMvBxgFVefcuRC65i8WlsLJ7uxsw2vQmbi+dmOFXued7l2wByqAwzRB+gz3xmb2C1i/ysh9mP
oojiXVwgtLGa9q+p8CwlUgekqmZBs5dpIluKbpprie3oUpYWlD1DW97PaUbU62trOhHq3tida83b
EO+GFMks0o1nAU8uxRaasdzKmHQEr0cRUtnw4WZRh82Q0ixqNgcjGNttbI3klKRbtATlTsMBjrXZ
5rRGRXEhJDu9mTfSM+4FWJd2+ScJLf4BeaixvM+NND+1F7T/vEfFt39WXZF+U9nngPgQ2ELAKk6/
F4nIb22YRrBMJ0QRdIXqFocp6CmSgSumhsfedY5q5nhHRWYn+Lnhk8iAHSTRDOs7DywOq4Bckod5
4jT3fTI1vYkixG49MHXOlcPoIj6QGe2r1HTWf1ePLU4PjyrcQlZNrmSbdAPHb2XVKG588is8sn4t
A3Ls4Jm3zMPywlVX5APGi5yT9lqD77MSJAtx0AcE+sC13uYOnJ5eIH0uxl5dqqmuX+cXwwesgejs
/PdbgY5jxmlxdtd1YNz/mBP1MBUKOOURVcYyqdofvh33J6cwtXXQZ/1DjNXsbKo9SPMgWJtTb5FI
dWw4hvdsWWNF3JDb8E8MSyUcwyeNwe6kIG92YBnnwwZG+3EXaIzratQoz3WNPz48zVvHXALr6PD+
WhgoAuOlovpn9LvEH0wVB93idlmWg7HqMfVsXTJdUJERYU4Faq6KMp4CwmihKVjmdSX21/Sy86Vj
dBzmCMlblF1MbyYU1x6g4LZQs2iLkanYEtz3Q6R9DymRk9FIjJAGTnXvTa2VkAi4dSVSdpBe/Mx8
yzkbPXSPecvxcrvatlAKw8QOD6P5BWoMkV+Dnl6HevhKWJqDlRYWz9y4ml+wLBLRyCejWd1N7eiJ
NLXHj0w/a5OFCSeZtFfI702rfMPj5L9jAn5h+wxJwHEe0CcNn/GanxQs3gs/H21c2/zf5v/v/KKr
/LJj7m/uS37XAiik9N4RBG+eZSjT8xjb5tkjXJ7Yw674DESpWqoTHdZvFX8vdN+85JP5K34pars6
0YAnUhw4aXYwiLiYscACdLLF317o6Bl3EJ33uZJATLMyxV3ETQaDpiqIi+/lsXJJWgqUyly6trKx
Qj15mX6j1gN96rn+V9WPw/cyak9KICHkVPF7Fzj2WvpdfFQmc0Nrue5mlhzComrWBezHBYl869zs
o1OaInrOkgAzea8HYLlyWjO1kdj7TJj+CcoHM677jNWC5DFXZQIZxr5uND44M3jjHO4wqE/RCcv0
GReC1S17K8AtRn6JppbDvqpLb5uHOfAtOGq71OUAvdUwjIpMTArCmhiKoDMIV6N+YKisegvod7LA
lymHg7TeQx4YtB9yrfoEZUQ9ct0SBvPRGL11JrPuNXLbiQv2mGZDsfh7f76DNFt3F5lmBJJd/aSh
DluZkeEcI91+RDA3PLVZYxMgUFZbZFjZ4Q9tlI8SRUu3HGFagh4UnyTGnX92UWi4VXpW+O2KD5Dy
q7Enw8CQfpvIBY0Ii8+KFgBCVlVlb9oJpWMUw4esqSucPujWmiiSC7ab5EKLPLnEMZxcj6R7BFV8
O7+nSb9BHI9Gguk4BrjpY3MQkVCvl8wgfsZKOZLpGMSnwCLOI+pDkHsBSaq+VjCjnvZDr7ZYsOd9
pAvbZlFjcVm2rhuty7xP1vfSJa1SuegMKjcgdWToKhicqW6sVarA+CxxgwZD7i/C6aRWyDy9r1e/
v5zGpLv6tZkHMFmDWaOqumOR7mh+0GX5rTFOghUT8oueLwOrYS5nD+nC9tMNkAbvOtlx2zosNnas
APX7j7zWNUFk4SC5lbraLKO6Vd/jxvP3AMXzk1ok2VHz8upEPJ95jqv0jMxnz2DROJJoQ4Ozde2z
kq3D6VztuPXR6RtnV/Te+KeZykcFkMtMTqekUWm8OaZmTxO9X7puKlvuoDRILYjLYXQyKSDLqsyY
sDCEy10HIVzni/XQi2EXVjFLQFqKh0JttI0FmGGT2igktJbRS4+dL3SMQ4+6fx8OKqPrNE5vTUXt
3nrtxYWc95Dmhv4Htafz8ZanzcrM0TQcmq22ZtsfREx+7WI5lthFKvSDB/Ip2q3Xavq2Dv1vVTNA
ykEZO7dJ0lcz6sRC61vrNgodv7KtXoNYNxdJD5ZDKYJXU4XXBd1frls3x35R0qtpHKwStaCjjZaq
w99Bfc4Z7iH0Wuc6fxcNTrojW5qVLHiNOs84FWNunuavLL8gNSRmOs06WRy78aTWvcKZOvqr/Ko0
lAVxwM7Tdyac8YdowuuCtxSnNizTg+s0TKyD/DHz5SGXvX6tmv6r5QCR72gInchjHWEO5Mu2LNxN
n7CQVXm3G6amVk8gEvEv2uG+NA0OwFm3/uqOOiql+kurkgnVQ2Q4+7n5LYsw3Lpq70scGum4c+Jw
37V6fCEQ73X+5ywDC/VADoXvunC/W724qkjIXn//1M033T+fOrQQBhU2+nowUh+fOuHWBdCnDjIq
R3VHtHtX+56VBLvjxSK7scDbs6LgqZCesnr1pPsQKKn8pYE1LXCJbehfDbv/YSLWuOJYknvTwQgC
wwu9vNc8pVqWHVUcxZe6G3Zu3OFvV3HR+lIxn9K4vnQoWXbBVNPrrQQVPm1TXYOOp2ykf7xPz+Sg
3kWEs5JQn6iA3SA0BtvR51nwhdo0P2KvfWtplS6MssB3VfZoPqaXqsydzZD135HUliv8vAetKWoq
fAIhVh7n0QXjkfFM0jVxSIYB9ZFDFilVj6VTOwttdOhlgsFpSBpAKmcR2r62G6SOv/8srH89XdxC
pu6yNDg4MHjQ/rlAxAWBlJ5ZcQubEjHe1Dpj9Z5ydHe+COTFQZUO3c+QEMoky31UvnSRSoB8lHag
rDoXpShBoEbvyqWjqpTQhGypNPKQgRG8sO+mOpFM0H4ZG2a0dpnarSbzxlZlGPQpFOqWGmVcRcws
NlViIbgUoUmjhhdNovRlItkiCpXFIQW+NE/pRpLn6MabT6V0wbR69n5g4L+whPIf+WxNUB7Sv3bh
q4a3VEzwT0lHpG7AH5vOsUVI7fb7K4mf9l+bCfKOSWjpMuYQmvVBlV6YEp9+E3moDfB5jR22Rk0X
CAAJrE4j+doqNCxr09gD501pOE8eg6hTBTRaANfzeZMJAUzwAjM2XYvbXQgQgQCf5xhW+MWYj+gO
U7JjlIO6bLxHiYB3e58EEq218dBZHW3y3i4ZzjnMnlMMTNZW254pAPt2qMK40FB2jSRIbPWBXUFN
rGHz91yiQxoOg0TnMIu/ZVZwAhBwodcWziYxxmcIkunFmAQUVdc/hyJGWm+UnEHUrtsURgy6apLM
zW0qlRH1KkNrvsYpQmyB3cRLljf1GLtdvoEFx15ies/3dosSt88oi/MHqcPT6WrBlKVNyDGfex1Z
Bx0znsYnfQ1qtWkHYxNO3xL/aP31yJZ2/T2bhvwj3lwebXrnyfQt2WAXuk/2Lkjs6oU9ezmXzZXm
k42Al/1em3NeW9qZqugPVusMeyJUro4PIh43CcbTaUFqDQx3s2JVEw0HJ7q9dK00TvEaPuSgtU7B
mL3Oh8rGI5Z0vifvzhnNbo1dSzeF3CKOzxXqlQ3JrO+hSN7gd9UgwDmqRMbbn25L2FUfb0wkbzaI
PAvJxcRn/bCD6ulgd8B6Sa6c77kWyxLTSH84NFB9yKBM0IiP4VtgR9sU/8JZLwJ/UU83ZZu4L2C3
HKsOWTZJC1WdkMqywNAQdDap45OaOHKTfnFXkPPpfdYcfzvf0Wntvksri26mSYJ2NVbyuW9qeAJ5
HO8qK/qhYmLexk0erjtiCzJWp4uXxd+MXAvOyMy3Dol2N6AKZ4hjwbtITdCcTbzX4+ZZsDPgbPDD
p3qJo5Hp89gGNz1vlEUf6PIN1SQIbrvOdpDSEb3TTKgfOiXFS1n54pCTA4iowb2ahU1aidOU57z9
SpSE9cIoq7siHnhuhH/T2ly+SBPAJrGV9T7xAMXGlAZdmFp3n4nlIBTs6B2sOAu/zG0dmkgxkFj0
Khzp0qavH2kJmxeeUUQfrO12HstjN9TOo5n4b2zF8omq5+oXDbVxmKNGnnTPeeeAnyrKRVLyCBFh
kT2nRCcdCjni5GSERLCmlx4wJQ1fcMwTCi+YopAbVq21InD2mY6FPHMbh7TMBEd9w5Kg9mS8mGmN
LmESAPVCCRCzMtHMpo6Gz4W7ovfVVlIhu8KJkVYZrdCXjetbz7rhAQwN3fyLZztkbdjVTyO/0GLQ
hlK8Q3urF4mGfIK9udgiRK62eQ6N0p3PZIPuXN1Aw8eWZFeI1cZbZlLqyxJvTqfjGM8JvCMXgFni
tojFNoxqSGxKamCsEeqld1RSmnChFJO8QIawVq3RRrlpfisw5zpY4+lhTj0xlU/hmLP0b8e62StR
BWaQfcqW4qxlIl0khlrt52Jx/paLTCxDwtx7uuTzW13tLYmQDffEGxRPWVg9z7NVwRlnKUkAOIhK
FIBKBUz1ftC2LPHe5E2rH8sIiE+QOD/cSRc6i0Pnl9RxvzJsOXQ6y/CsPiJllV9ZcMbOtPgkwprf
WnAVKEnp6E8/ii1N1s06ECjlU+/890usBM/oSKul5zAwTKWHOwGhiQP8x2dq7Uwj8dJj6jwrUrLI
YVkyu2FlJpWNkpRBC8kXXPm6ix7F4B6iuJNvoWLrKxw8zgXR2kUJfCBH04DKwXU7eG3nrf0qhB0L
oeZNkeQWZMK4mMQwLemB+CerLtuNacqI7pilvLtMch/uTcjof7k6ryVHlW2LfhERePMq78upTPcL
UdUGb5OEhK+/A3rv2zvOCy0QrSqVUJK51pxjmu3bhKHsaVHTk4OZE1lOWAzEkGTNd4i+eOU+LMIn
VViPQReesbfhhWqC+CUG2gkyvzLRQCcvIXfOd0MN1Knd6z9FSr2NHsR8r8EFyeLDq0hOalLtomRM
RKvhFI92KdJDUrpUCIZMPYlRZA/IC2mCTfaLRuHmjV75w+KOagqrWGXjZGH8w0JCHq17czzuRt3U
UINOIwCVsq7eQItRd8+ab2kDE7xqNEG3mB5eDLr/H8lYno3xPqHMfUkVEL15ApdM/k+NlJKXkBIy
rQDSbfQRQJsjfyAG/Em1xvtA3hSt69rTzhRqCu7wqbbPSYVdY3HLnjM812fI0fdm1lstV9aiRs4V
uUxEqOYH1trZEzAm/IL/SOJiDaLXfPNeZgTdhOxteZRN1tHxSgtEbzvuqB51JFimKtw5WYN8PRr6
G3CAGHgijh+qZt9bKyX+3LYV/YHGYmowaG84uLegs4NTOUEPz43GuODE0y9N2LykHkFIALN865hn
2XmcG4Vjjmw/6d1u7wotOXd+8a1KM3lq4N+Ddu5wjpndD6sl/CtPwmg3B7DcRpQR9PquVOOHy+jL
VYDf5qzVKVPDWuxKoqjums01iX5NW1nMQTZ2m0U/KXw0sMj9ibpBjoggRyEi0wiKk+3Q1cZHtfNa
gxKmN8htplMRWmaqGV8dezBqWIfF98Em6FOfZHplXiEfVDeGKyzrJ28S3l2viSQb/XAXKFkT6U2D
o3TTYdcTsbvuwsaCTBSWq1mHRNoiUxDdmSWo6a6LtFdD5likWsw3P0CNkr1dLjRmB0ejMn3MBNEt
ZXJy0AY0RuiG223S4lryU+sXRH5aQCUDV1RBnVgExa5qosNSKWHKXXPr1l5d35/zxAqEZ1aenjRU
gqblpE8Fzsx69MT5T3W/Ae0VwZr9tlR7Bz4i4KoeOi4I5Tc9mpJNEPpHV5juT1/17yo1+eZU0eNU
9ulTIv0zQwJdKoks/qTlQ3SKhuL9T82Gfhwad+IUF2Mh8ZkU4a6mHa26JCt+TMxD9RAEBxXLlz/q
Lq26FDIEHjQNV/LkultrBsy48svy4xO9uJPxTZ7pIvaku3NbBp/MGmGQ2WSL+mgmh9j4XYZiwp+M
dp6pLR97neOippz8FurSvqfBb0ebgI/OlSotMQgyGATggnqMLwhiq2xXaKKch9YSyXpoPwzkVUaI
93YLsM+3snVe3Uu3888+iJNiqi96ZardoJIfzPK1nSCq1KDmeggpmsFX648G1F0jJTjS7uhX1/7e
L6nI9BHz82BO9nTEb5kV6WbS2m9D3qyyYKZkujpdBB/qpJNNvyad33iy96j6UK13OhnYbQaySZC7
o6MHzbMYm6AqL00AcFEYnrEdi5B02aFNdqNFAdtE40y70yDPoTHIg9G4t0R9hYmN4n/iXGmd7muA
Ygc9MCkUiZhC/RARQmu48Luj6pyK9tYlakBQTcSO660tgtInyGMr2rbBSvvZEkACbT6IoWIQbRZn
n3lRPQBN/6VJyXr4M3KjxzIx94ZUhwDZj1bbD1RZG635dAvtqtfDr9or18A0Hw0vOgfeHrHIUeLr
DcLhLN34bhPdsB2m7msCZwdelomW2eX3opzWYUkiE9jAflU2dOqAyBXCopVOwTgHmjE2CHP5e7t7
dA0XLYq/yhBTtu7EBIIS5CkRWlbK43Yw3JSBgNRr0Xy1pEMq92fIChIrahhvzVko4E9z/b3Kdxpx
nq6ej7vRS1j4ArqxhXMqwjbaeIrAD59sLnCDMT0EJGhxsS4kMWsmlOa9bVU/lTCPtJ3wywDPfobe
9WRMzRUQ+oUV5DetbGj6ww2dqagddrWYi2YiBYzRVz7GeHk1pb+pvnpQ6BLQ6hwD4Pb5TDLB90eD
RV6SbLxbHcRK3Ti5mfdttBrW4bz/MHTWwEggJjFxQ+Mb/EIfumasipCocm9KLVyebclLdfl3W9fm
T1MDniEyGoX8xcIJzoxctzGWlaaxD/1Qvive5qgFF09vfk7olAJsWitnYO1d9/FbY1TNzibzfpKD
WFujiNbEtfKxoBHSc0nSj1ejVBufUIi/p1Z3a9LIvztx8dmWZJuMnU3XHa/cKhbFJw3XJ9akW3sM
QaWbB9FVQPjLzTA7C12Mhq0FxdRzWUsAqFzVebCpCzu71I+WXb+AWCH1ktvJFAd3u+rb1VE5MynY
vqUUYK5Fl+UrK8/bDd+Uc0Sjbd+ZdgzVrYbkPhmfPnbSzh6g/JihXOENjNbY1Rluh+B3LyH6Acib
VcUkBpg/8Sy/5/IUOM8mPrCV6TCNrtEqsZRtCFm1AFmXGtoHuYLYgDCyvg59Ya56VtS0OxDymXqd
bY2krQ8i6i4x6Uv7StO/9wsyIKB/ns+AuZKeV31j9c1XqX7DEv8ky/SHaTiE3RiiXqXjOdPQ7DEo
ULaJAe80M0tI9q+1gALlmO5XmuropPQzngYyfF3rRBzyUNAqmcKblUr+oEVd0NqrHzxb8vmPVPDq
jnJlCDo1ML/hg81g8jjX0IhCLgVM6AJIRihvIkcNgwuPwIjMI+tBER4XqnPomcRcBUrfEY0xbiFB
Uozoh1ck0PpadsmvJCZMoHVXBuHKUaSOneeWa5AE3Wp+k246oiABeMoQ5nZ8DtjK6EXU42VQ4HBa
B1KULtJLTPFovhZaIrC9+FaM2xLLZt2C1DKb7Mtr0ve+LnYGrf+10Yf5Nq/SxwxW1EG69R06D+oJ
9WLwdsEcle6qSjQkOai5NR3A9hRj5He0Q9ukv504+IhUgSOlRU+WEeQKCWKTEzJcuPRuKxw5pR38
7hxCXKJ2MvAaU9IN0vqFfyfyOCvImdlwn1Df5U6y1yfG3immXUpH51I4OdCncdf4ORG9zFiYRYDG
CCnlTmYHoTp/xsZdnfzKkCsg0imhRQEpWPmLTq0lNtv41HGu7hBSQCwPvP1ivPQxD8YU84I1Njck
h1tsKGhorJhCbFy/VqQUVgV5n1E5khvl/DCJ49g6Cabxoki1k/GjaalIdw6hlJBHvbVkGQ9XyydY
udFJP2qdu6YHTMdZQB2qkGBM7aRjb9+3XlLsS2yfVTgUXMCJdSWO9t0d4YcwAy0PvZvIvWwMtcEo
FJ/ae+bk97Ixy1dXG+9kIurbxq0Siu/8wM4hJxsao2NkP0QwjFfgcL8Q6DUbxGXpOjE4sS8cuP2Q
ymujdLcDkZ/jGLQnVGyoTTpCGnHAyrWVOiAPfQXBCB+vH7NY8FzT3/BXr1a+mcDtMBKYGWXIPQcI
qQlilZ9PJpbizRQ2gz/GXjIkgnTdohLYEnPxYNvNb4MoGoRqOaViCTiGj2rt60CCq7C3T7Q3sQQC
kaTS7aGbMdYBjt551U6tU+8A1fV5u2Wq6a2nkCAuAxN/UScVNnxSqeMM3Bdo9sDIxKFwUWqEFsBm
kdVXGvDIb/QvUMNnZG6EOLn6b8eJfkwB+DSbVKtGv4B2x8EBbaCLX2dWu1+CQBXm3c4TBj+b0NYE
fHVsFs84vnPMk6h5Bts6sjqDMjnk5qeJL9I3U+11cBmEUb+cTJKbYYIjbnPdfkddzPlOBkGxjWMI
K2YWPQllR++ovaiF1GQGuFBu3ar5XvDL7ELH+qIEum359TcTtWks/kjBzVGs0/iCF/Ar7vANZOpF
hlTG+1rVm3Ls+cKpD5aN1aUBa7fVgnuA+eLGrIJ4kAIpXg0ct7ANbV2aCUnjWc1KuPwYptJ/7vs+
PbWGnVISiRWmMhB/5rzJaIRD2eJbwegYXIPaj089fLdlbyLzuU+T4ShjyGU6l23E8ntTMLFcuyVt
qnDoEfzwNw08BiDWO9uOi/uoJUl+xhAwFjSJfU9cy9DFR8JQj/Bd3ww1wlEic7/6mf8gMUTAzEN5
LmlOytgFuZp/dcFAOwe4Vx57O0RjZlP9mNIsWtGKgzoYzLJwrfs+AYdcqUw/jNFwILMj2ShbHuyg
RMLosBYyCifZ0XMR1zYW98WfhtU32ZclydHWLCmZpnqLPHodh7XzytLPuNod6EPDSt1XCe3u2vpF
ulqebR1BPSCSxcp1Tec1g6vBas+yTpHvKrJ5W+fTNcNTFPYNOb/wnXsvot0El+GjbenCKdf5bMeZ
+IN+CiaeHj8p5j2QHXmidKLfZV6MzzbxLNSNy2y7HJ/kI/VABS4JO7mLImrVxOqXj2IMLKBGXETk
wmXN6SbkLn0YC3wGN8SQ8IHUJXnGFkzyqLW/lnISj24j3orI6t+7pC6PWVAMEH7r/t3223ojubsc
q/nZQjQv7aB5j13T2XchgO/Nhyf0kxeyb9zV8p9QO8pdB0FgM7ptjISWIAsQlO0t1bUNjur4KfQ5
tByf0k/NnCiB/v+RxGoe/E5ml8AMMyoDvjHzKgsE07EB19iKpqdl43b5796K1cll7fTnkGk2Dx4W
xMufE+bjCV0bf8q9299DhCSrpKvOGnwIZsHyGzJUEioShiFzyucsJa/l1x+xrI1xwereoMsCHtxE
iLdxc0G2p++XKMNnjRuD11fpRZcca+Cb3iGfQaxv48UPpzdDo7U5n6ApSbQhGaGmlWnXotH1Q2gi
Ce17XTzGvUZikhl536vA2eNAkvuxKnRWAejQ5DA510lM+ntHGY9Z4Dvoo57mug3SOMj1d08ouafI
Q/iMq6uNUxvJAWcQMvypq3esYjrWj3l5gkDpo53LunsgXOsx0kniI/HqyhWOfdAaz3EQ6N8ZDS3q
fa17gpRi3M3AJPCU40CrGAxS8IpkaxX3oNMeeGnBIj1DIx6KYq3qZPo2pe1dVBGBGnmwS2MriFDN
j3zJo+wzGnuIirXf4TyuSFw0W+uW+0OP3aWPmCi2ZGtj6LM06jYpYyRljALYp1YQEu7hWfCdnChM
mQ6PXpUgfGr99phRcL3YBI0iVJqanyJ1V5Npab/Nzrs1ujleOn101uFApaXLw5baDZzgHAzpi9O6
ACkbM6aUYBt7L8CelbQaZUld1mgS/OE4VI53yWOldpXhJ0+OpsyVdFvzAWywvEWWbFaO7ZUfKvd8
GKOjs6+6mqx5o3lxTPG9lfJQe9K4TzoZx3kzZidbzH/TDrqp13rFbnmWiOqdTY+U8kRmPMUB0Xt+
Hwcv3OLJnPST+s3ROxsnFDJyMeLPC1HQ7V2iAXayqXfjUIXvrO4ar/tqRQPts1bWOWEu+WhlKCuX
J4CGgJkxnFfWaw6xKNOjGVj2vjd6/7XP2keeN74ybYCG3STtU0uR+kRBRxGN7XTfS7IJljMohnnr
DLf8ddBcG0XvNO0yIkq74mkcXYFgNQexRqELvRhLP5hMmRlFTxWGp0eNNuqVYJQ9gB3tUWRdiC6j
egOuaj3AxE6hyrKmTOvDZLd3cyiIi5dOlO/qCZ7r5PvavnAYqmb3mFWAg+4H3+CdsBvqMXr5YTaT
aWSW7cts+lieKCF0jGTFHQKclxdt3tido52XTcdFJ1al789zywIo59jFB3q4r8PMKJmThf9sFlqJ
liCNWvVGlp0sZNDLKQvL5O95yzHZFWetL4u3FvMpsukpXnnhp8jzgWgisQ3M0abaTQa3KCt6Q4He
HIEEmT87q3zuS7358qfqp+Y77W30UniQ4bhp7VpjJkGZg6u2vwx7FnzdZXmcVG7PfWw+XKd5RDp3
NOIPKy0SauaDlmVRV6ZN2pNksI0GnfBip0bGtDxss9i6xPZ3p0GGFsuBvoXXPHr50Dz63czrMNvf
8Lubxylw8DsRePU8+mZ8Xs5YzkXBmO0h/MfrJPK1GhQ5y1LMMTeMUESWJq0JkVfD8mvY5qnmjnpT
lSgJAmnj7+T4HUwmK7+syn2najq8UVah91EgQ8h1VFZ2b2osooLkQwumh+VUVwPUVefdxyS5zt3E
aa90hL2NZSlWkw7VwgIu0EfJS2fckH4ozIOY34MAJ0iD36iDfSRUGt3riC7Zcgpy6gu5lPRlgGVt
6QvSly16/WGsW0FMGkEbdhS+IVs668KzX4mNQJ2c9OWuS73ys77gaO8+cydOdmFPmr0YqOb2cXl1
5+OKrJW1Nfl4lwm0fHSETuMbJSltE/4qOITGtWeTVpvB1NmOouIPPG8kheCM9u2DVevWc9J46hB9
hnrSY6/loimFVt2pTVf3jmBuIEMvy44SAPuwaH73a6M5jrkbw1hJEyiGVYWHYH64bNxUJOcaUIKj
SNEYIiO/Lptuji79u4uLb2+XQXbKaxdgRFOM3NeItF2nniRx1C77VxYRwbqKGp+04Kwk5aqymGNo
Hhl9wvzGWqBaRaNvPWjzWifV7Ce6CopwOIXVk+LJSTcqlrBDlz96zZaFKl+QjnYqQtJcHCMhjMdl
M6QhCmNDoR0CTItUOU/iS9lQN+uR/NpO8DkVjg6Ajg2dUyo+88Zy1ERs3nwQE5jaOV308veU5dFy
3vI/jL8nL/v/8/Syu2wwCWTb2sSH0KOEemT5jH2zS3aVCKvHcFBpwDrWStdNBBsKO1j1uDzTBHQu
DEdelr3l+PL/Jcr7lWsmMegGXi7FRfjoSopWpEa8Lof+/oc8RfjYdKjjl2OapV4wHiBD9oltKvT2
caooPBextdWRjh5b4olXWtS/FgnF/171P2XmNR82kOVAQwVmBcFr3SEmrpn5aGY23tBzWRsJfBGD
rfWz7QWgKn/8FLgID87kNOuksb+Gqc0Z2UPznGd5+KIGYaEln83kiG9fcrvnli4gUbGUCbqkfWka
s3lh9UFkWqNoecy7yRQ+B0D8dnVrUuoNy/7FFYQJhjRBgXkam8zW9mYrtQv+3J8DeRFmWKU/Apqg
q9LRWNRORnUQuUfMK9E7BwgEKcjsnmYK6+dXIJLfkppKpWrDDxu98L4LQ7lPqqn4Bh5uRRBp/tk5
HQnBKV0W8Gis2wiIew2r4abTlf70TIGU20JJ4WEueNTKqeHXnD5RNhovmTCfu3ZkvtphX++y70ba
uN8TYjywfRGAW1d1h79e6++OioudbjUjeZ+4LafGCU+tmN/yoOubNufm2et596zn08+ituvzspfp
GE4dyu6LEmw5FPViwtfYPDQ9FQOqZdUTSQvlE/ZCY+cPrbWOLYLGyWw4wliMd4mV6eeuiudm4PyQ
Ohv+ULvxz/h8fsqxjH5Ir/5o6XHfc9ZMh9HwvL2RJvlrUEyvywm+XuIiG6rqZeR7cgxyK9qPNb5K
vwiuSpnRj7R1xYqykf8Umei1+3aEVkFk4oe0qCDNP8TNGi5vZ+cLygVt7rjw6UzIYxbyB42w1qe4
r/O1yNPsFdPPNoElf142sWmNO6PLv5VKOfVKzYuZlhofdoNcq0nJM4Kt18xsURMfh0jGV+5r2UuQ
i88oD+q1UY74pMx7qslh/n6WfP1HMJTxPOxn3JaEarTXMR64GtIo+SnLALnzhDfYR1oQg0VAXFi8
DhUegoASWWYRgzLFrBut4Ic5FdymSGGNhe2eE1T6TBkKVMhT9y12IZuQZqXvksAS3zJDO00InO6d
X+fXyp24dufjrEhfAtQI42TUDwX6xz8bFSUukeFjsAP0hfeq0wi6TLrxYdk0EXUYkSbalnvsUQB/
eU6dIXhuKjgVPVFJYf69b5zgafAs86QX3u/M7IKnZUODfNjBT0k3f49hpzpBoruDtqIDVLm0+V0l
jyEMBWyXLPBMlApeVnrkKIYrzVSo+7uAK6rW7hQm9q1O7nlkAWRnVToenFZ+tEKPb3GOk3Qlc+YB
VpFd+45Vfx//4JYhKKeO4rY8MuZHYBxIEvCVsYmU9hx5nboFXapuIS2L27Kb9LKlXAEsEu7uKtaK
4cGhJ/BAHGj/4FbYaUeikvk82F2OqVb7bQQuqmNKWk6J/smn/PzkKeFcq645CacJnwgedY90Vu01
lyFmGM2XVwJr40Nmt8EMriMFikzM0xhnxinAC3DUvCG96JLUOH9yDErVMe6jmnWqZqYWMz2ikuqy
cjaD3f0Isqi4taP6ladp8kpxjDVQ2eFQnZovA+vHGups3UrjVofOCzNtn1evppBav2Mjgotwb8fY
RDYqoCmkh7a9yZVE1JVrBwh05VXWw383bTN97xG/N4bR5nvNbrytKX1zhSUQcVpuORCmlofjFPoX
rL+11HkCC8YLDg/nzC9/FoXGp9U76lnPBmKodf+3NlVlsUaEieCmb6d9GdsVZTw8ux0Fvg6E6Nak
CIRVko1m1TgdJBMFm2Y7gT//HutYiPJXnp9eTuwinZjZZT+0coSjlB6eEOGoQx2V5tXEF0cf0lJc
98q8LsdcEH3/PJqPDbkIoCXbhGKNxNr+OfHvORVrOb019NPfF/jzKvP/JVQaunpBM+bvf12eXTZk
/RnboLfC//zwv88ur0fjdiB0IpG75Sf+z89YTjbhTLQh3LNlbzlNB0wGLAxY1bGsxj/vBU3WgJ6Z
JZ7TiGBni8a+dt08eiTxg4Py+0QmtDcVN22wzl6I2Cpi6XswrNDdlkqSQWTZ3bE1KebTxopX5uRm
JxUJ/SkXFehK4FLTNNsfKsaaUPPk1cvaNxZVXlxR31wskM1ToQdfMtDeeztBypDmxCGpOg13i6/b
S3yMiio5TSGU+9WATYk2TpHs+TKMLKKdcVuEv3qg2Q86hranZWNDtu0a2VzcxqG5Q0y1GfXPNODK
C67tt9bX5XPgYRezgu5qpMMPR6Xfia2ODrXjGo8ztqC2ARMZheWePWkPewWue2elF8a65EPK2j+Z
hZ1u/DFrtnYwJbMacYOrDCmFck5CVO2W0c5aG6bIHzSbplgdO6xNeo+f1z+1bUM8XytNZuHSvRWl
vIdQH6Q07Ld86vmc2s5499LXFIeVzvsOiAc6Ec89HVnY700xVnRZKZHaJEd0U1SBffDX0DzCDUpi
sfIE319oKRRFmnVhjf0z1ge1bXLqJJnpa3ePoDjovLbYkPgYvaJwt0/oalzWyjxbEyV1K5vyI5n3
2qwNn/Ig2i7PycRHnqecuY6gqnwlrOmXaVn19s+uuRzMGHlPy+Y/+5g+GeznZ/pENqe/u66Xetir
52dCWxUbS8pg3Qdd/FxNDnEHwHEotojHYt4jNF5dWN7+eW45K243kw8IIETv9mcThabchATobf4e
Wx7hDBguxDf853ggR+/mLRstRIFfmS0tiH9fKVFRwczMQSyP05oubNQ8RT3Kk2QoDXzUenUuycEh
v3a58vqmSZ7wWz9khXpAoxR+xuJ9suyeeQjl88nynI2jaG5D6Ki21EBoYcJJBWZbPydURY+jSn9Z
nnyiqUA4/eA4T6mKwCa65K4zyVpFYhyfaO2N1C1lvMc5QOj0MO6FX5cQOflOwjidaRnYJ4ox8a91
jTdRYnVoqvJhSsLq4iUtyvk5TTO3MN54VUWi/HJQH/V/nnbzlARdLY4dIH/hdnn272Z5GTCkaVYm
dx3YRloTgutzx9sD7Ur2fh2TiudGrEc9ahkuMFpA0z46D46nKU1fLYQWatkJCkS4e5fURqMVGa8F
xsS91PBbDhWkQzMHbdzQ/TWHsV/pdT5AlaAxEZTNdCIxHfunfJRmSSiNQSW7iozxXVGMW03dYNGE
KkfcAfuZivNmepUHGMAj6WI+y3EQIyCFV9ti3k0iIp6NrB/AyIRfRmaKXRBq4k1TFB87f8ciT13F
l7J09QHhMTo7A/DTwjPcj86dw5XRnlwIM7BfZ4dEiUDlQMWEKJxczdHjqVpVnU/6NHZUcRgqD4VJ
1sOOT5FRl51BA2LeFE20FZkFnKXV/jnkD4ZxactL4BS1vhpI97s10/DSofo4SgBLSL+CgAi9Ecfx
OmdtjUCDc/5u8iZrt1nKlVM7DSkooU6adLBsdVUYjO/z4WXBuWwcgykmnBQa6RZMIAcswt7KpPmO
Ww9XTlLk0NfT9p0O13I4jJhBdnlxXYxtiau58F9msersc0OimT0s7jaHbiltCPH4P8fLwnaxDv/n
9AzFCeXS9lSm+XRGlzudl0fBGAO9kDlap7E4h/W/x4fUUmdY+nWifVGORFpvRb/sciIbiYurKbI3
0lfqTVz71jYlF4UbR3owfZm+i3z4SIVOoHw9dVfGwQ6rMX/45ZHuVqSEeoqSQi+rc6G6ZOZr0piz
tFNnJuA+pc3YHzdktw8M/DbzI2p8xJw0iU8nNgo4FlcxumU+uTTW87NR6EAjlodT6t7AzhYMF4eR
qQelzYokgokkutRgJO/r/gyoT24Y6o9Cq9XKd938wQQpxyye+HAz/wwTcPFkv2LCMkZoIjbdfcri
p8KF6+v4xhFAkbr0xJ1elkfLZk4//edYNRREdWMzxCBCUQj+YHBhbf/PBjdScMkt9GdBmu+avgFz
jrNuBCbrht5jnDb+I57H8Fg16nc67y3HywKYs6GF5zDl1jomHrHP1lX3pmArJQmWFVl1B2a+HrVy
OgN61g6nDKwN94mVBZnssazl77gxnLMidJIO9hSAiBjvzVj4Zwww35gK2oZFpJL8xEaQHVPH/BgS
lV8cp9Oo+Y5cTkF/LFDXN7qmH9s82WeV+WpQQj+RzeWfajt81+dFz+BbxjYRPr3nwa3WrM5owAed
sVIYMwyk7CtFI7C0aVa2bYnOIyEJTYvC/BhDjzKil7jV1bHQqPSl5njwTIJNiQtPY4LjHWl+DX36
MqQ+EGwgehjBjpao6rVd6xeuC/B95q3wubcVN6xas6SHSxGfG5Iczzd2pJJuEwN79mRBQDI0Y5Nq
6qYVKXmHYWCuR9c0kOx9VcwD8bw9dSXkDDIsqpSgiaHDVsr9YWNmTBBKH8NaKzaqug+1pq6TKypm
OtGvrK26IzwfsXKEFKsuwqxrqpxs3ZYioV9+gkvZjKjwR75PaeSRQx+7dz1S3lZGw14GJsuC2ZlO
rvExHrhra9iP1xET4jGj9jzQRPGV/5Y7lVjrRfEIiJWY0ES4aytJk41gdrTKETdswxkQk4IjCvyU
W2IYnMdmpMRnYNWiRvHQVPq0CZLyKlLLITvrDcf2sDNhBZCrC9asAIvh1sZHl9W03lsSTRI3WjdG
/lyhU96w4T06YJVUr+2jMXK3eG6ctzJ79fW5Bo6K+1pEtSSyWF4DcCOZBWHcx5Ryq4wPX3Tle03X
kZlaQdL9vNuN1nOHNv4a/wwS3zyiTVrJ2D5ibHhRAeChYdgmTSDfU9ExBcvMdVEgiiw8MpOV1K9O
UEbHGgCPBTffJSF8rUqTqXIbdYco9nAqCqauRIhIWJHbYBJQiWFO0VhA4ZpTmhlLHLqBB5K1kAR+
4IFZ54NN5ECJ1NUz/Oc8kRc9pfrft8Wma1jW+wAHZSderahq1g0Z1xtMyMRjxA5aVloRZ1jG6xFv
dpGI/NTE9k8vIsqTKTnmuqbSWNN1exGvzUz+ogR+JI19jJR+Lavwt06TZlXR/gdupLbCoKoDSX2d
1TSKkxGuTZtnxhqxtNKJXsjsFc0mtx6oWQyovusKGb5uj/dOWS1Qy5rEeLF2mcwSy1aDPCGnh0nw
8NYSlokJKD2MsaXdUovKm0PO8hqXx4i7FkOs9LkhJ5pAhdprKfLi6Kn1A21nIR9cLXckafUHq+to
h/m+2CJrqJ75PZLgpRoDd103hN73Ceshz0cTloqDGU3tw+hCfIeRoGgzHI0+wPdlxy+Uyej92rsq
RgqDweg8anQhtTomsNjuvkvmd5ZKb+7kOmctYKRCtHchLRlo24AupUYRGDrEykDhIjBICzdMBO8s
f2+hM4KmHqS8SL0ZTyGxJaIqWYGn+Fyxrqxw1ZCWq+Sn0marlBp3jo3IMU1Y6QOrgA9CGO0u171+
79jGV0lz5RoMvKHJ0uNdhrfrzsw2IVZ8FYB0SJtV3Ajt7E3GDQOrekhoA4b5KpBUUzstr57ytC0f
6AKuTeVsSxoRD3mFN8doIeyGdNnKuiOhQUln43fM8NrOnCAEpZ+0C7ur0yixs7XZDRaPr51LVccq
4OqpF4vLYhZsjpekqKaLSuNWUjb9d3951M85f5DstD9PDBr65c5KmzWzCmMDlwqKxkQYrJXsRQtn
FO0HyFcBmgzh7S1kqLj4QcOgRA6cJl0sUoG9NyjhHAvEAuhuV4UiZFBqtEPNyLiP6JRr6ZNKF73g
vLMpPsAxLnLvGGY67Xnu9duRmxFkzObLK2isKivfVUkwN2hcxEoYF4S38/shONluvVscBWXr/2gE
GRcueLRVWGcY3SEe5nWoMQaEIWDvERHGMNfHsoauVZuk67Crtm2ZltfSb9vHwMytTRi29kaLWg/2
Sf5YIXJCTiHEbTKmhzZpnVWEc3ddkuR5MX34F1pEmbeNjyJhDNTdIPnG8L4HL4qNx+CrDpew1/l+
0KdCmC7plKHj3ttxd4C8Tk5l7z0kWqZj1EKWJQq+yc3s+gg9o30IU3EdOeuQzdqOIk8sXBX9pmbc
n6iDI00X/8fWeTW3ioXb9hdRBQsW4VVCOVhy3n6hbG83OWd+/R3g09X3VJ0XtWX3dlBYfGHOMZPd
hDcL0qDDEelz+KKMTAxQMjhMMdXK9xrtINqaNsefisynZYPwO6sZJpIOq5IeoVSb8gyurzyTVf+N
aQqdhO7TqwXGcwBbaccqCQUoV1P2eiaHCWdIjHxboQ6aEAE16VEZNMJHOD879Oipkn2D5VKBrJr5
ZvTRgTInR+iL4RfP/jF3PgpWjVsmFDxkCY7cknbp2CrFX89LLXoSp2G75TjXSWY/rdZfRgb7d6b1
iDgRN61a8BFu6g3JR9PIR4jDEVEpNk+NXumPHGrVOvO0ZB/AIr/r9G2+Y95CWdyNoNIwBgoFWjoy
HoyNzNvVUB7HGl7JfM+s+vKhGWD6Q/ptV5VPtkin1OjCAwv1Ujn5a8syPrLGpx1Kgl0pxoc2T/TL
clNVnX5RqqJYt5qTbrAO/c8XTFZt7ATm/3E0iq1nUeUu//N//3b5SC8ZpEb6dPs//2kAYQrhepa7
bSt17JhIxn+/6fK9rE6Q5dp0h+Uf/38/kne7AG1lunXp/4RZ1m8oGDZ+206fIKtiiMx99944OTM3
PNJMKzp7PYjeeMTgSOR0YKQ30QkSXyeV+Yo/KTsQ57Msq35BEj+cVGDDCZ/F5/PWh5Y9I2yY6Yzq
ysvY9eGTuKIHovjQguoh4G3QkOl0LI2UNMckSf+kpLyvJRrEkygjBlj45Otkq8lgehrVhOlM08tj
WagnXHDOQ9Gr4pklrYpQtlKOy93CdBwiN4Ngt9wtTSXdIzYAPdyGw16dBZ8+5lFyV9Mf9vP9M1N4
8SjTXR48jrGdPPfzTWHG/9i10p2XT9W62mxiTU22lvTvJUiD1KxTRnzdP3oQHVpLkpFSEjpeNH+h
KLJSA3TgAhDTNtSHqqu0za0ue+tIcNJazyvtrkTKKSH9YQPFkYzpsk5v0YXAucy1nXDYQRGy74EP
2r3MFC65GRapANbKlGRfEGockiKLbpd3FGddtZuBl34pPnqtyunTedv0jXFNimabWKTgwVGrV35a
7Ahs0NL2YNfmp41dcGVa/qtF0HkKhg05I2noBlrJsgCclVryT+6QOlLZe10E7UPiN/2L9BEsWywx
0fcHu8Sa9lMbk16U98ItC8wDVU/p71H0voGNuhmgkkm8QIaez6mpj2yKHtK22g1TSd/c7SNCaCMc
SnkMdVkL3sza+9A0KiAtVw55Doeg7q+xsiFmDg3zGNerCm9IqudbXL23CKQd+947iX8vpZPfKv9x
Ynhaw8FcT5BVWyvMieitH2w/uQtxbHk716P1D3TAA0/fV0uBnFZ6tSJ3HgkUPEKr3mdMgJJex9xw
w7a7VQvlmFQ4oKdHLZtctlEHywNQPGzVdMB9NrIcjz2UUkF3RzlCPcCovuFJnMRZeUTximIP70mc
Akyq++Ssj7QG6iVMg2KV28U+EuZnCZTd79SnHOL8irUSYtzO3JVRttVt7TrU3a1kIukk04ffeOfp
O+0LugX5R+qPsIb3ZigQuecmbzmNxkpbGwM6IqvZKr1JYlTnfKvTBbn6oUzEC1LjtzaEboi5ZZun
iOfa5I8vjZvWDUfW268GB+bcnCDyOYfhvLcrt1mTbUpstaQ43+ATmnA9C+cRJDfQ83OhWHfy624W
efDMUlaywoRZywcVflAHHpY58sAWzmwe8HnYQ3HPSPlx+oGYVEYU6og3z6OUL7fJqNx6jn5D3TGX
xhtpTTgXkmMfFi89NRd2zw0MeuOHLL8jb/IjnIENwUgPasSWKshXKs4nFtVh+p5TOCOueuog1q9w
i3DuaFxqenVmgSARUeRHabBaMDr4XvRUAylV07yunKXPQPFgEqqvVsbKuJmHgfPjxRSoXiW8rVa5
avzF8Aw75jNLYTiVGaI3k9OHxfJGyWgQhgZFPmVu3+CnT8L6k0jfQ6qFG0kF2IdAJWaR6nowUWtR
2UScibFZk8k7rlL6dj/RdhylEPgBNYtxI63xQD4iSRMx7hPfO9of/WAeWAIo5vQ4OelXbQyvwAEO
qODWsZduiTK+YFjcFKzA/ZbVF1g7nkzXke0O+e42HE02EwZ7n8rFxL9PRxzMvXrJo+GuWkzX+4CR
iY6Nu33mIkJ4sXex+w82tNO6VulaQ6HlCGr2dhd9YQHcQE+8WjVftQqJYIXBK5YnjvPJzQNzU7XJ
A2/z77Tl4EpYp4UBq7rokqjh3eLlYpmOCxjoofKd924gISikfc3y275VV1KvDoPendvSOGiass9F
dLZsWOBE8/RNvrZitEBj85mZqX7SxN9C+ZAoBfeFxtlYEbQmBPBt7bsR2ldpx/ROeCunZItC9FFK
CKnWiOmy606OmfxhW4HIUvcR7geXwVSfqbO3pqbsyhoWca+h+A+V4c/U4u0SaI0YGr8jPII30WVf
yNEPhcmbtqzQXlrsxnUE0d52nIWGmEBXlny1BEoNH+52H07PrZ1/oQzT8KhMVATgWv5A9gNX6J9y
Jz/Jb2xE5EH0V40LE86vNAlwUvC+HJQG5dE5zwZWCoprNGRWiLh/H8sJTWi+0zPnio/mJmFU82qd
JSfRTgzhCTnL1gYI6/vbtJ+upmeEWMlinojgmDXyrJa4ESyfiwTYgxCARjc8A9aj82Rb2dvfwRTM
0Pvr5DB5Hf7JqJQmz1o31RuyivaU+f6P8LxtPMTAzTV/55TDVRISBIgpG0y0EbzeGkYbXUlwDlIa
g/bVVjSM/OlmuhbQ2zcmKgnkwbDVeKsQsIMrEPwpjeBJ6/pPWhaEJlqzaSYvd5sguhm5cuz19jDA
kJ6vNmrsvWtK49op1hhLfR0NHEcWkzsz0fMV15YdzKurL2JscEr13tWJO1rPyLXu6qA521J/iDv5
pYPDkx2wBGA4qyKI8X1Uf/LEu0cmJQQijo1ek13kIPqfBDomI60/QvJKCxRx+PqTjcAjrXC1g9yy
YnBwyCCMTfqnAb/Z7CvslLX1SGjBWhtQ3qlN+C6SARYxl/d11jC4MuRtMPo/iAGYFjI6C0T9OBra
u8zONMH2Cku3j/sk3euEhqw6hiIhy24C/a6GKW8IIzZ51p8QrmFfb2AlMekVOYNB0Fdf0Q62wq6i
sqWuKj4UO36/E4SUraWi0XYhP7Q61XBrgwuXbSefMf5OZmVX7KmvRND/M3nhzQ5h09BkUAno5otR
YXPOWkL/aqNaWfAcsvAaqmwNO/rEKie6msCKPRETZHNExCyQv0ib4rkEG14FKVuDJ2NmjfFPFtQv
qrWFzhEwqaGgwklzVUM9xEkx7UxT/VQLH8iN2KA2XIfYZSTFuM+2wotXpiJcn/qz+SMj8k9QKOo9
g5QYaTSEhbErNxrkzY7IcwwJuq9uvLgAzadu6iHY1WG9bSOWrRijYssn2SPeIh02km3Mt434RhP8
Hr0iSbhONq0gLLWKDrH0SJxnJD6u6wA1v8YyHPZtzdo9lhYbD2g/dYoKvEHKku2YVscTVDKDC2xd
uKj/4HhqLhbenW7UMAabfWvpm7pLeabIHxY7tK5bLfd2gfWV0TuFaKBNZNEDZCyRqedGn4CZv/Cz
zzE0KRY+W1UZN+Pg3zkZjyNsljFPZnzwztP0XcPQxWKgVffjdrAR24bWtojyrU/vWzQ7Q3A5q21X
z8dNnA8HkVj7BOduxxgjjbR7y0/XdGMboA/AyQamG/d6pexriXynfs6Y5Y5cPjy06QyFD37cseZn
uNMQgMwVPNetTR/T8A7hnl3CRs0NBKPhxi+uHVsQr48OjUqi0aQdvHnQgHfAx71Bm7clOxQZRY/e
QkUDzhPIutHnO8Dk19LwkJn9NhThobDlqTcLJGLdTrMa14jGrRKa6wyWSJDF64EX+MggqmJqYJUP
Du+DoZy2TAo32Ju2I9oLSa88MgKua4uhMNFKhbkZqmEPPmNbCQQV4K5yYewVz4bmtC7kNAdDbwzT
BILwpFvRNUzrzQQoJRcmKmNrr7TTxooE/8WYDE02QyLFeBpD87QxVBqwJN75fkitPjN1e/Qe6pMN
SWj+em4p7qMS5q6arbHmHBIFw3MyuoWSXGLPOtDA7XLTwls9PfutO1u5Nf2kNvp+NuHOqqnOnX8f
K4j2LBVBnI5u0Bq7uMgPBlCTuEGYP8m97xguDfqxsxJY9SEEvHWmw56Lym3e5XQM9cmfwyM6A3Rb
uPdxrviZ/p3TW2m8eAN13LVS7sxkcKkZx2kDQ2Br1fYmVlQ39INrzawWusNBidQ9eSNuqRxSQjJU
+R3HoxsX5VYq8kg6AVM/+8D71+3Vfa1Ux5AgzphHxx4o6+xVrP8dZk1L0m4zqs68N90Yo66Q+Vud
12fczX75MZgtMzITTpq2IYoVrryGY0ohx1rynDrVbjZsMCOfZM2T3uLzVnPED8sNLsq9kicsujp0
szMfMmrS4LBwQWGV+Tt2XB9zdh+8iULdQIqxCLmZo3/ZoV4aJHkLaz4FA79n2X6p5PjY190flkY4
bGYS25ICs9xUmvzNcW2UKTgnOEXqNC7e+35ftUz5E9T+rclepGFTc5okOo+2SKxN7WnxKcBRhT8g
Y7SqlQq97ljdwQJSm3mVdqx0mGtDdhLpJ7q9/8mN7UYvPspk+sJcOH4wrFce7MDJXU0FgqD4s9+E
GcAhDRQanab/yoFiRP4A38y5BjPHb4H5LQg+vCZYX2fEsJN7Jee9o55VAANnmMJvZV/oL5KxNkJl
29WEH22xYqnnhS+38LqXuwZSxrlQhMesQJsj7+k90cZnIpwq1lZzcovZXFiF1qd+eRSyooohSI7T
loLxb8qC4+wPZsxryAnRPXGsYWhIz0YYqEfNmBwuFy0TmTTYUWwOW2L7RnfB0ui44fccUBvw4MMt
y8hKA+lAAU6g+prTR18RyGbvlnx5C04Jo/05OxPBEpccct7mP1axU40/qF7XVuL+Un3qQI3Rqnrx
jhb8oVDob3AjtDvMiAZHBUt8j5H97/dKRARL3inXtPgYD5qBJIn5BscxOuyOZTxHdQLIxmjWBdNq
Iqj/vcl6sj49Kxnit6SniSdZYDFnx09+CkNmbPdLfo6hd8l8satZVjuAwBSvtdeJElCseEn9sFDH
MpWr/u8vNHaU4kFz9LTxJ0gLeY0wXnZLDgkzm+DQGIDCZvx+PKOwlo+Wm6Ykl4Yt1wAPwtIYPHSE
26pJdRBO1T78PjBDZf9I68Um7owISCWikuHGuNPVdxeR+HtoJN5puRnG0jtlVvg5hJPcNtpMPwrn
r4qryjDvKucUiuWmMTgm2L0cl3tlSzBFkZlXA8/pfuHFKDOdqEDXCSvO/2wSUeru/Zd8EYzan9Kx
yFSYE6u0SVVYhsUGvRM/qVp+6H+/0u99u1VnVPfgb5evLL8TYXv3oUcgNUBFQR0+UnX4RW0TeNeM
BCeHPx1A//3Y6/OmVEUtr9cShaSjKhtzxq4v+LCyTB4rwnMOyz3TN76Dsuxx9DUDhkG9dKuZidUZ
xkvFg7MHuu2cO7P8m4ox2y33lhupNWXlLh9iKScTICe1xR6xBkSF/jYaHQHCg9jZ0u/uhrj31SCu
jmTVCoyoO6PSp6EQRYnT0l95PmP85fP87gfVwyo4MLbWxmh8CLoKCer/IvPw2qSLFQgRcTdg4zVF
tR09xzTwuxsoiOab3vDZUTSRROmFDAbXsNe4QSn0VUTG1mm5KXusCgJ1qZtGCcQ2TZ/Tm0pm4ek0
5+MBeIF5BYvf5398zGP/Oc6CZ6UJ4PIJse+Yhe+Q3+K/LGamz3z4VDHiK6tjDgcqmDeqMhj7+Xuj
0OkOntOx+HGGPSOG8KVKOYMNtE+/UY2g4CusO4yHWh6cG1vRaGtA/lpV8x8femjpbcLk52d6gjd+
BYGbXzFs74pcSx+zCdFA0fkK7oa8dnVPgxXWJut2HgOLITIubG/0i6EOf2cHPnOz/jloMKKalOr7
tocjUAmLwXKxvCpfCI8UWxZEjPDh2Y213u8KpfWag86VYvZR2cc8ePUCw0b4Hj1qoju22jQeQz3l
ZV9mKfp5csq9Ln4IadgPcjb86vNNX/q02VEpppUM8tRNNObDxlzZOGoGqyDH9T1M/BA9hie+sOYb
ZrbnPjXY9iMmqvXgJObYMqJ3kOUEw05zWpo3EveQ1FmnX0KWKRLiwKuWnqPKmKupvfdct+AM2HwM
iIlD2G9zjmw7dua+CdM3B4GyOvPwdMEaFtZ58qoH9pUJU2VO4QWbdHnJeJFfamxXp7hBmlLnan5h
5gKMn4HqKnWKcxmAyyMKT93NOrpz0ZIt1whGK0hOrYC3qqFXDTMiMQQb/AYO9gqSCWlqmEiaJfxc
evzyu3ZbHf2DtTCA7BjBv10Z/5Qj+JSxJhMlanzQU9VE4lw78KenPGw7NTOyU1EXzktrz6hK3Xm2
aJF8Xe12wtLVfYMA0u0dYFEEisVu1SU6WlPT3qma1qyzAa/qAlzGu3Hj4YqYvaEMVuJbCOFwDkhx
jPruq7I9ItkidzY20MvNdzMu0RfBiMyiAlKL29gP1mH+jaNiE4xVgBgN/oEoDeaSevTE5Qa1Xd0o
OTun2trZbi5y60BquH0J58u+Pod2pNRmKKJtvO5J4x9jqDxL4HSVsVenPZonW7xKEvvTtvKfsXbq
3fJ8tEmS7zt4WYw2o+AAYrHdRzVPgUDeUnsok5dnMdAqljDzcGqMvrS+oY6fv50fAUPUi6C78GoE
u23kxVGouD0QPCTn3ycLkmp2LD2fLFWv3w59fPRj2zvIWmthyRZqtxmBQqzMYd5dTyVyZ0y+p+Wj
2mlYC7JwFKLrV2qtkBJfxWl5zBv9uJQry00xr+lINn8z2vmV7YTOTnTNU47EDOd+xgC0tM17mHr6
SqZtsyeMAYYakO0yzsaDpbJFXMoVI3FwY7LSSCgG1wu2U+s0g5XquLMSK0JbRnCNVpoxhkkglYVl
/kS4FLG0gdOSbBDnGqE3Pfto9D6YsPHRK7S3caiiB7VQt7U9kmzi645khjtatEjdfgFe2bmlfajM
Qa9gcssP4kdJvWyYJFVlfGxb6PCGlfcbLL0oGG1SouLACx8bg7qSHQX6bdx1U7zXjFn8mt6Wm4Wk
PEsWGqDgjgi/E01DS6B37Q7r53gtE2DSyyH8e6CqoFDXWoJeZDlPB2B9iuiR1fXV+Pt67qWT7urM
wfMtepioc50CnPBHaXBMKbWqX5z5BgFidrY6pbv1GiKz5Wj45bAVJsIy1Cb6jZwk/pwcbkgpcuM3
iI7MQXGISSgt7PK2YA9q5EuwjOZjUClkd9HMvVpX8VWrpA6jGMsSsbvmo2NYQApIvzgSJWk+eh7i
AM64W8CGzcVQmuy1JBVXH+sUflqgj/7YBmy330veHE8dIInUiattkiD1l+x7Nm0EnCNmyupOyPh2
2hj/ITWlPfC14RKzl95DtB2dLzRh/pOa9eHdjHLkh+QLQxrzV23a6OPKVwJxARRonsYejcnMbLB6
RpSIB8KtjBTnsnzOATJ4GSLykfJAPi/lWwD7nGacwhpQwT7iGClt9EzL01aFCVp0k7EgbX1eHZcQ
PlPXrSt2vZmVGtjinXgDYpnnEsYH0aMSoXeQjKgeVMrKrRFViLONrg82cspqLOAsKDqi3P/9ZMWE
R8C0jQGALCeXnD9TKZJLEMaOuzbHGcG+NV0ZIM1iJYh0Jcl997fynhOuBo/YS8t8/i/zvg1NZz2U
LMDCERL+GmLCoTGFdayICvjNuyosBilWWiEdwbP5XMlvHD3NpiNoxw1J33uA6Kdeujhey5AaG2Js
vNKn3tjI2Rh1WH7W8hUo2ClyxmMrsGWtSuh4XGhL76iFrN6GIob/rKhPakF8qggj42Y12k8QskLY
9waYS/LE9BsaYhz6BBPPfDZKG3CMtlfvZCMegW57O2NEUL+EfcBpagnrqE0yPVJCUojiNA7Mhe5L
8RFKrFSd7KZNUBLUiC+OkEOlZfvVZ/eUgcd2GlFVqpMnqe10thLz8dX0fbUlvtTA81e2yJbg80wj
Qh7b8ckfj5PSJRyxYvQEFp30Jv1MNoF1ExKtmRicjOtkawI7gcdiey5M2gBmC4kTM8qwYbVwwCb6
gBA4vC7Hg1EE38uTF1SMfpvA8LcUos5Nid+rOGfxaVIMN0lzYiv/CsyGDsIvb1Ioxk2If8IJkMrM
OB4Zycuk4wK9/MKZSLRTCTAERCBzOLPPmHJ1rwtlz4pmWHyf4OEKq1Omes/6/GgD910XvGzN0Nfm
qMSvJdjKVB0SeQKUu7w4IOaAcOKtwU3eED3f1FF4aGKzJcJFv09B0e6MpXEkLU/k2s2KcNL+Pj9D
hUCa5N57TJLEVmoBrNc5oDoIAeKJBu1oZpEz0XEVoSpPXvMWx1BfTtMqVrrXyvSiZ03t+d/VYS16
bARZnLu4SZS7H3wHcwZXyaLjSGb6CQeEejWmRHFJgvQuqCzBQhIquUReD1aOs0rzL3lXR6w7pP3q
x/0dBcv0GETSTX0n/OTQaHP1aWmCAz2ymfLM0U4FGkXURuOHqWoJg7kwO9Ut3HTdiF0SPJNX3xjR
6b9S3Wp/dAxUmFTYlCnk4pgxKaGlXZ0Hs3pRdScndXwc9zjC3vQyfdNDhwTvUn9TEGCuomiSJ89n
p17P9eRyobVLjaunXt/D+WxbDjjcGOQRME1Ya2hIL37miP3QDwy9FdI2UkphkJ7plgT0fa3xLrBi
8vPQkB+55Mkeo0j3MaFD2AtNix7Au6L083KMR9zL2io46lhvExgEVztqGJVJ6zY4jcUlzsPCn3vq
VxoYuD/69FxT9z41z10y+MBkyuxmFdE6biDViKeh9XPQf2V+6cD0//7DOrXgus7HYmoGAB0ET0UZ
TOrVKy0EhHaHRg/yg+sL5Y+idlBL/PdAJQBB1/DlpOB49gHy/4NZeNqBbJqMvzbw4Hpxo2Vs5bIx
8Ym1zixU+178lGZSPqKeMR/rPAXrNICNyObrF4rWo2eb7Ajs8jsvw/DFdmL7VkTGHlF0+BJp/VzV
UaJxEWS3F8hX8Jzzslz+We5ldqFDA7VrYkr4otSgt5PpGK0cI8P9gujIL3Ew/XfSqhjhMSoPxF+X
tutU01cL2ivRf5KgfcxbVEfEcBkz/5q6A4YOy5RzN0GvoXXFGoaZe1+MgI2Z0zHHp2oORmxk6nwG
TKyDCIs7lGEvkBa2BGx2Tbv1ZaA8Orxbl3qn8asPZ3T0xxowxsZhx7ZZ7iaC9FOjZ8sH0MnZhU76
lqj2rUzL8cL7Qj4Pk/MVjXF1aeMi2IyQp3dmZfPk4aQ4jaiF90YTZWuvI2FPduMzkpKUrTWdEd7X
GSMUsgD3k3MdDvXG9DPsMlNHymf3Ug1JcQZfcIInU+3ieRw0ym+OBK49CY6n1FeSa4i+ohuU7lpp
zl7KVNtz9WbpJxm+yzB49iKZ3uNEf5d94aHktfyDqljjmx2wd7LZOntirNZyHkd6RiPOzMhWYaF0
e7J7xGryRtRwcuQfRftKNBt2Muj0g13fd8nKnuoffmH7joEy3ZVBnG9CieR1OcB9S6hfbGgtuNQm
dGimwkiBVdDdiUjLA08MQ8Yxjc8TNqGdHjWolUn4RGEv8q1g/rZPhZIzn65r1CKoZgECh0cOwxJQ
REo+B6RORgYPkYxSujNsqS2KHbMK9Tf0xrhR50Kxs0PzoarRAbN2+cmLbp/UTXeb4hSgccs+hbbK
WldKUh5EH7HZSfRrGwQnfaLGXl4XmgmW2JtHd0BuN9VE0IrGOBuhc0Aeyk9kRmKXq162Ezx4+PfA
00CoDtepkP/U+Zifiimr9pOnypPIxleDxKd7BiZmq0HnAb9jnAa/66jdqHp8weXBAyfZeinqFt24
64UVo4eCbhfqxieFRXUmMqA+Lx8pZkQGSKWKtRXwsokSjI3ObCtHdIsfWn3g304aXV/ggb4NiolA
tOZsKG9Q9jb2VIjLUgibVocFj7mzmJs2fW5H7SGOIAEzD1KtbHqpBeXZ79FhSB5UH/ocuxP/zWaK
sMp8wS4tVX+WgaVZl/sWfy/z5JJ9Y9PYD8QWDg1pZYln8pTUUtn1A1yIqp8itwgBAQ2RQphQotf2
EQtPSxb7G9BW/Qif66YTLPML/u5nSHiqiQpV+2CvqROdlY2E6NoDUt90aur9hsNWedtvtCZo1z19
Tb3tRa9ul65Cz618S+xghJKyj05Km0W022wWmYyiFObYHWJiVXiP/LSj872Q4PUayFiqUkhO1tVw
vNfcNuDiq1a0q7ChhaC+N6pDJpNH/i8hw0A1lptwnlExJf/KMkJABLS3W4ZfBS9CF8OOpD4IU2bY
GQsjV5aobJfamCaGeUMBCh8W/T7ucTE6GjGmS+Jf2CSPYWCCDgaxv1xvh7T6i1S/e9AHDY10bXi7
1ofwLqsWbXUFuyAiJ2WdehR0bq/kAQdrbq9FplcPCWiQOWgtiW3njACV65wooqje2DnKBfKMCFaN
ObCrOu/2fjucG0WeWSFQduvdo19azxWicfh49rnDfxm4tMcSOae5N8rv2LCAZDo5nlBOTQ05PAkV
Q0ovq5oSDkEnBpAe96Af2NNV3Z3a722ZGZj4bvdG3z3ZiIF6nt2bXtj9Y0yc22Q56itFfO02SU/P
6vwbuotR1oY8aGK5tfWdkUTas2Q6dTTm8q3K8j2B9fmmnDBvaCJ8EtTsh7LBhYpNqfl9D/Dq4WxX
dXO9fNsl1dcexc/vuEAM+XsSdtTRQzYA9p0ygIrIbERj9q9ZGdwKFrtHkcewICnzNl6ksskoQryF
U35KrOSzs2bAZZnOm8zWO4SyBpolqseoacKbX2F+mlvQImHo1zBhWCl9BZvWxg5cKgpbVJNG3FP8
8Mi8QbtrjcrniupCKpR6hDW3Xgq9Lrebgwnlvxoq+YS3F8VmqK+GNhu3oqq/nIz8gAr7Rd2p/ToC
XMECtegvtW4zHiJbbQ+tk3VDWm3YjXgfQCy/AiofTWNF4vj5G83mT8KldjVOk34cw0G/+pF+M5qw
JlM5sjelQWcA4w1x7lzuTmV7ZlSsv5SeYl6j5I7iuF2lTaLckol5TaUgxNUKrDxZMYJFbAflasa+
a5vypdHsqcP6kT1pqSAr3OrC99iiyQYYaB/tBqfvCAI0sIp8/TtMClK04NJmWCUqxSMp0YHYnET+
gcQmCI1dO7s4cGVMvfbNcjV91hQlv7S+tHfEFfUHmSESiacE/kyQ3YDiIBUJcU03Gq5pg+uqh2rP
1vIPkaXh4+/PRIi3UXMHDip831MAa+KB+jt+mVGJIs8uS6WsxQm4yCGL3S5xwwHxgqJi5Vy6mzyr
mo2iqzbbG2aZVkhWokFb5i5369Z4iNv4r5kC6rQtxbw0U93ckVL+4xxKV+manAo7aV7FQv6GUIS9
wXgDLA0KYf4AFDSBE9O5iXXlouW6MyGPYC3UBCbkOTpG/8uae/Ll7eCnZQJ/YR7M6XmGzSImUJjs
1g/ssOZf9C9QoqT9bI213CKbHK+/3eQ8z67AYMOUtPrVbyJNCwb3bcrUYD2BrHhME7Ijfaoz6fXv
y6tTC2K2TJk97JaQ7LipK0rbsfi9u6Rn+wV47HzgDyow7PDoPOuRtzFaTOqx3b/xPaNjxLxk63Fe
HoMw+iSbolkTdkEE6NybEznkPFD4NyvpyHwHb3Oqr4YR0lOTjuBkwaWiJ30o9ZAJmjn8jQohT0hD
g6fYIeCRSznDGeUxbIPqG3bYIymS1ffIB30UVuuakLUoK3woHz4+c8UkUtCcmFoM00qXjf7C4ha9
nKnyOaUZADf1rtbSlyHJWsYVsqHzm/Ddr+1+0k6awXxi+YiHkNSWMPsi8RORnYEi5L+dcR9nBRYs
CEBqKQd3lCmW/4pcjMBf0H7BbZRKTggCSPkqRomVxThk5xHcMn2LBlQ5q9qYBmwvaYeZnLgUO6vN
vQLm9TQ2agbmXjJ8Hpmc52SCEduUbirsqIhclZKBFzlw8xukkIQatojK99FYYLHUyJNaxZZ+Mrwh
3Y/YBSCps5s1ad+Xt2ZRVNmsVXHw0cnuDDMKHhmX4P5cQAYn3u5U6wLrmqqREPXvq2tZlEw1RVxh
h6Ai5zQyFDa8zGGNr/GBhW5YFER7hNHw05ucPEv3TK1or+ityl0ba9lWxeLjBs4TQC39O3xGsCT/
2pilQlIMpIjMnR1L48mE73ESRQM3es6AgUKcExMMTi+ZMHNj10CquuzgwDEdtKj4wfpZPauqtmaX
ZN+Xe1xuJqANwPGWu1PNWA+AlbpBBEcuss7wBxhRfcc6IvfSZCzty6gje8fQTIgwrQ6QyiQs5N9r
2/IRO3bsAMuBOKiQv2qS2JfOiYqyObfkey6f+r1BRLVu2o48BlOxTv/dmHGBQr4u3yirA/5g7i1f
bNVPOf1ZahY188GjOwqZzoPhHZcOFX90eKpQgi6tKkg8PLLU6a6AwnzOvLTcxl2cPRV5xzCeF4Jx
0LWwWy8rr/9uwrh2kwDwv1Sp16DwrlpVhO9FCfKgVjGlx40wHoZaSPwLIZmdZJ5Sa4OKIv/Na+bo
bgWDIZ3J/FwDbQ5gewRiE5gqaVpCf1N7uz4AUHSRa4/opm1oV81Q3aJgaB668PbfZ5ZPTz1WqXzg
wshkv3P1kD1apdFysBFB1KxLY2/2rbo1CsfYO2iz3Fg2ICIsBAE6Ph4Xzg+UxzyCKNf2Wvqg3dml
1r/JXtX8UWWV6YP5FGeGdcmQBPZANdwM4zGKF5THDMmMS6AAt4lMc/rITepjX9be8f9xdV5LbivL
tv0iRMCbV3o2yfZq94KQhTcFD3z9GVXQ3rp3vzBISkurmwSqsjLnHNPSQgN6MnoBpZAgbyZjS8gL
Qf/G68TJ4OR9ChKvecIhXR6mIkp3XGqIWNKoOy65T1+kj6gb4hCskrysmyq2d27sWge6hM5La3PN
CDv6EXxTt4pNFIlxYBGP0KkPMeGbRfXkO/W2ciCiqx2z85nwVh54OWJG8GWO6U0bSfg0tEq8kbU+
w+ncTC2dANuxnJfaoZsHpAfIl6s7DOKrqWZ8OPhXMyt8YIxk8vx7mdTQY4kLMLawlwjVWXNxyao5
q26+4Le+gyF1D8qsubbpVF8R+S9jeqxSEJJrmK828qXHcW7QT+3bB3Vw84Jp+O5VOqV8F9xPVo8z
XC42vVx8ehc17NDWjM9CF+SqcPGqOpXHCNNJn/FwQRDtSFuTr1wRgvOMLmqpatU/IR9yWoB42eBM
qj+YmZxgntXj3xNx4Ft6C92uq8qUf1bG0ZeYIlm1udMHP8Tw7pTYx/zuzTf7gtkJtq2msp5hAtMI
Shf04E2Y7acWSKy79NfMoemTe0znFrpWlBYMLI2BY37b9ul9xewSdyfeYNhAlF2AJmKizQuOfHEL
BRvd5782eJ4sn1X3KWw+QRVJq8/1Fyql6ZKnTncL+5A2XIaUjOYA2VqNTiExd29RTCspGu5VJLBu
6gghEkjlnPbg/jvGQ5Lo6bNAKRIU81OfzvmJ8CfG34mJqo1j163yWoKBI1fsg6g1H2xzeCePHMdL
MdS3vsheXM9a0AA+p3KQQx9RPJQPiKMDfmV6ACi8L6tmSpZJFdxrkhA/OxMxl9OR+RSrVdSxxHcP
x3sTmy7dWXL4phR5vGW2OM3r6ptsJ1ZeNL0yHhy2c2v8QCGCXkQtVBMSIRLER2KbuHfjm+hfqK9g
NS72OR3C36S7JusJMyRMB4gdqvyIzUUpvqIU9TGEHfu2dAPgt4xxgjb7mMiYhpYu8gW/I0bVXkTE
j2K//C24mJuRng2iQ/41ttvuUDZMz0FwEjapFvzS8LKnKV3qs0mC7CbMq/xsS4aB6lnXmKy3RZkl
W/WeKX/leWHsORqOf1AdfK3AUBZrMzW0NO6TKHtuOlc/pk2/htGpgye1foFtqtb2gY44bkTv/2xE
NCXAsUDs8EC7C7P4kVcahPyeZleITnSQCZbLEkEzLJJub2c2W3cbmxf1LM/7hWlVST4y05XrQNsi
sbpTR9wfaQJOYpwGpNFlXj+Ecj6jeiz8TZ8pfEooFTTQkFm5md0XVf2irjsTMPsmisZ+k8voLw6W
J+6EkRMWr8K4J9qjBoKqRCBR6FfHLFnedK+p7nWrxd1T1TVi8iwHR5Yx0DAYW6RgYDeh0rN42DHV
s9rCLxxawZHkEBd3aW2f/FKnahyc+0p4yzOaBBCP8w2yMZmUdlK/N/j7D6FdIJYPC8AJXjkTyIdc
Qz0krmFAt1us3b/3YpzInj3v1JQiO+seS6y+wJM3Qj29wDEuSPXV6HCETUoQW5Ji/+YP1MsgpElC
TaQUfAHkYtYBPByDc4ejE/aQfPAZJa3P1EvXKj5BKATHf++HsZtt00XLj3OHiR3HcnikurujFg/v
bIBSF7jPnAJIJyBEOK+3s5N96a3f3as7S75yCMy7eFa/Tp1mqcRy64AVXwNgq01xBhceARh2qOgE
DfK1m50y3oUxguUFd0oyoMt3GZRdGdOIi1q2WyJmtgYoQrwwcg0czJEG7lCfIoaoSC/5Px5HbPYH
JTxsBXf6EdSL2IvSbp4m464NEwJk7Xl6DDOmz1GbebfZix68iYgRvs9kzvs3TAH1xS/9kzp9eP6L
nQ418XvOC9Rh6+J4efTodn18RfJsb+raHqAJhSn+NQLLagvhQdv0MGqy7NeQglAGcOPAgIXxLMcg
SYRFBXjHeO5pq19qA/9rDNt8MztiPEHLLOlA8lBWgXE30E4v/OlZLSOAaJ5TNM8JvM6bL0Imf5FF
ui563ujgqRDZxk+IEDJRs9acXjq6at1rkgXJVRWt0QxGIQ2MrYri1AJ8MDXXxYwi9VZbwzGKax+M
8y0ym+BV5ULZmf6nlzdyR1LKOWwGxNp22Z1S186Ojpn4z5032tltsSllp6mub6at1WAuDO9rqqN3
uNAP6iLWuuAByVC2mcZbGGfzh1+W5jldMIGOkad/8lO9od/51SQ+Dvf/TxK4XiWpS5YocYZ+GdNI
7pP5Y07y3+qrdEVFXzW325OehO6D5ug5zD/h34H+drY0DuYLMxjciDsQFNVTWTWSQ2TgpRx7otCo
a4jsED/McCm/D+Mr3UHjByZ5Ds+Zm9EjSpd7p4iB0HIcuydbJType0u3sA74LUlY6qUjK3fIYk9z
aAKRIRFlYxtj/DAVJHBuBlJkLjlbttAa7xjDEt9AyGLHzOtf8kkLYuKR1STZeH0mTi2x4VuyhRYc
eETvVUlybvVI++3/9O0Uvcuo/ZbvOShvNq7tJC9omU8Ze8STDUiTRb+WsQakNIQNN6D6KnuLmIbU
tv9Q4ZXgWn5HYII25WMY0xvf5slESQLaYFe58U+Sap3PsCzZ40AEQM4Yjmt8WOsUD8I1cC93fNJ+
3TM/8rNDIjJ4MBaOKiNmzR+5MsEZY4jSxpsZSglSNMISZFJzh44vAeox0bApYpT0WuXcpaPX39UB
geAtYJnA5IcUTnoXl0K8hWaHSAEvKbOQ7NZy3z04dRgyFrd+sy70p6TysHjJMWBuGh6W8Jjbicxc
TlL+PWY6fedoWfk84GLspd5Aba6qr1FDMNob4If4+rXmvNjjk0bmT7+eZiA6iTzVv0LT0h5azXrQ
jCzYm37DTI6TWV7Nw/e6mEuTfkhXfh8LR2b+6E71zPpgrlW4BzTiargOGXLhr6hO3yKcKXexRY+Q
Eqx7QoZYypt/+U5GUrkpbEZvSRL+iTExv4STnFG4bMlKxsO5QgmkF3xwN12bsOC1ZJ/NqP1oeVvv
lR/M+9GFVbdIHTX1Mh4Qdh/bqbYkS7ivIV3vx/W4pPK/febMERKo2d7AJ3WPS8Ro1o8ta08mGItQ
FSI4qmAsdgZ22ahmhKQZZvDQL9s04GglWMM2oz/M70MX1UdIq3jju8ncqm2IRNW/G9K/TcpDRqbH
7U0TtGi1Ph4PhgY7bGP6UXBZl3AYQ8kqDIYnjG9uBqOfieg2TwlZcRHJMqpdAUDMu/kWVhLZvFBT
M8SgX0FWO8dVZewW1TnQgAAbMVgWJoDZ0U2SGM2C/WuY++6uIOF0EwDGqxnHkDdiJ84hrChqaFr3
j3CHsJoyKLtfL2cQBslxyVA2lanvvDUjWjtPj+eTOvQUrPqbqsemXZKiUZFG+4YDI9vGSWY9ZRo5
OUhwSQgiF8uQFYfogLm5qL1l5i0nUihOu1IQwp76bX/m2OBuAl+HmF0GWDqjp/WYwI9Evh4d/0f0
LdFj/F2trGmT1Xc0VBAgojB5HJc43OWSbDYUi3eHfI2FT0Mp4A740Rql6BIFcOelxDmnB7TsPddp
n/GR+g8hiRsWmqnBps3HGHQh3bZmRuADGIGhlFrfSEF4jDntwo/wSDYpRomf8kDHIfGi46S+DozO
9rEipGSVgg9i2Gt61R2apdWfU/nrMtcuGvTJzEGJ5DbFTvg4T7FnXJxOZFcdAhbA1vDkGNbPbokF
lrwJbzcdgOGqx5zRnv04e6wToyFsIsYUS1KOVVf+NZ37/BYmnc4ZPKu/EhIzcr8kizQev9SvKY38
DyToHLJOzNv1u2UcYtcLMut4oBUs21fdzNnbr0mrCBP/I+js4iPVy5Nnkxclwl7frZ/Qqv62gxz8
mK9hVLR7ZH4avahJ6XLMstmqYZIpJ0rq2f+8DDp+cgJLvwBEgvrxnRT/smmVezXDy2PykzybbtU/
hbQmZehkTZ6jYRS3iWMjeX6mAN7ha1wGfKdaEjsPpkussyz43Yw4siGYsbqUYb0vgG7sHJlz7smH
Ou3fWyGwh1uEW+NXKO8Y0mxpI+ITwMexlmj/syFPNaCKfd/pzcEz8v44lIlzXj+RdZeYWmoJ+TlS
Kzz1TpNf8KLfNG3KXqM5eQZ2Pb+PY/2zYBocxMNLJUcSYgylO5ewGRsLnpIHgVX3HsMF/zKkGtKC
pWQossMII2n+qQQe/9wfTLGzoyCOrUz7Zq0WF+nQGi0X4ZD1qCTFOvIT+D2YcMYg77f14thojZ/V
ATgNxMlzYGfAnnjIwNw/2J0TbMvK49RQiyczTNMr+XvEIid1RRwNwIbWxqKiyj7DIrEW4D3AKLOK
LSbMGJJrv/lhZqICg9ozmbODdlct2UIx1ntcXpqPsqI5j0teHAcHB5fngyHOTWTGcgBlughMXYvq
Na0sDdcbEB3QxISDVfYzlOTufu7pDbTUbiURcWlWYBTWMyC7cv1fW/V15O8dfaB+I7TvOjstmRH1
d60Oi+fQ1p3rKNnkI/Pcv72zpGEI1NcLCBSREIHL2rVVGm27CL0j65J1nia+tsUrnRdsHcGuyK3x
sNX8iQznySl+pmRjN6BLu6rV7y0c5SDlIjpmWiO6nepLwi7Yh+xKDKsRfW9UY3JYbj7qgOxGlxHV
lAjQ6Y85x3ep/GQQt6VTvi8H9l9D1M+VsMybcPNPYm3qT+ZoKHpc1H9ti340yylePb975virfwXL
Da27lG0BvlX7qJv27TOLXJaPP6sQ325U9vV7MbXc1UYZnLLSCC/ryoVg8SPJlkdXo/Si3QFWytQu
XQ9TGvgByrSpOE4Umu6dNZIdwjlV2XiGATPONJvFdshYwQ+txYTdrnSTyFQ8Awxu/3hafwucbn4i
cZRQvzn+Fo+zcYe+PbuVmvR9GA2oTdliF4Nrc76YPu1ywn8eVLThCnTLmwWiOfo0B2S2m7X7EUvU
1pU3teZO83Ghu4JpmpdZW1wBI+NCB09znTDMb21mlQyWmUa6oDYf9RCCAJHd/Jvy5NHLPfXDaxZi
UT0fxo0gKLNfkp/MKAGI/PctUE2XEb4mKremIB8kHOlfCSJTyd06r+ePGJJQOjAFzj3zts4U0gUN
ApO20qa1Xg8BgjgGwC0EkhLMHsa/Wmv8axsnfwIW+NclJFOtAUdcoXZ/rbKcTN4oulN3fzpKashA
pIDReK8t2uK79QZB1IPSnmMXGMC7pcq9V9UQgUlBMFvyMsaslQbJLkTatXTPHR0G/pSMx6Wzk0fN
08OHdWo92alzUhaJhZoPiKFtE8SjM5cs9ejgak26tgd82SP4n0YBx5CntV8ZW55/RobwYC9j+KQe
+PveURACBWZ4xJ6m5moD1/1GWfq4d5JNAfjmLij+qEFyO7A9N9jDxcD1MpbdHRB4pkvT2OyFXD6z
xHiJ9So7+Wlawh0llrbs5rMqN2w8CXB2UWKGKTE5ZcA6UHLMzqmiwMuNzbolq5a+euBKE+RHUxSq
csMh5Yybkknb2tmetPFxiKB2YUl2RmlE0FGp49Cf9sp2tx04+jF+6X8QDv2mk/i82NlwzaeiJX90
PEJW3KzSH7dkJx7w6M81IZhQDN6Y0uF1kmNDvGoWQLKKyY6c+ESL121aHc8XLrCPMnaH2yiQ3WoV
qcN2q1GCANYGODDNE7LxJN7r8jtTD21GrUkvHTKOvN5DzUoegdPGdMKYWgGIYuwUWukmlydPY9Dq
qxaeWaK8O4yg3p16ph4CY/r70gg0mOTyT9V7dUWgr1e3wa5s4hzLOwzru7VX5Q2gfW29JCVL3ljI
yDB3l3iaied079I6viy1jd9jZN6Zdgh2rNkzjq3hp5CzUVitMyCnyJHWewaUnVT/ifdwPSRoeS7u
y7y7qrUt93aI4UhOMUlGLTvKvyGEPphk6JbXp13KoaKDNbMbYu3k9ICE/j1Ap+GArmNNsYpBsL14
+BM5iUyW/wWPn+UgMpIvBCb9ue1yon1Dx9jB1ZmqY+mdHfM1MIf5B6tjGqXsBHTkOHIZpMQFenao
vC69eSST7Che5x/WuHPb6XvE1npSiop/Y63FQxqSBMj9ww5wsx5wX6PVGt5bIjUWdGvPLWXnSxMX
BMymwWmtP11yhjDND+SJS02sVbUvVcSenklPXgGAYT1gEHSE60CKaIPI0/aih7sxmv1TY47443RO
NEGFIjakWbhZBis91sDs1Uh2sPlG+ozUrqVKac3Ss94vphldEhvzlno2yZcz7dRTHFgn9T7e/5C4
TjZ/Msot44hSaqQJAv2lrsz2qkr4qqCH7Zbtbq1t02oRROlgjOe/8PDgBf+xBMv2tlGctWLY136R
IeWkn6ZE3aXNwCFdsPfx7VC7Q2cFQ4K+Ma3cr/XuyAPspOQkqJtL3WapbZHhnCeMSvjITxTpNLfp
5GzLbLSuVMi3InEbpqQTnThy/Jybm34YSDgwb6MdjuDB+gCi/53BTFCQeegM52RufmNumA/KZIvV
AbCDLB4Gq0q3av5eJ07wkJDnwTDbzLZ67bxAmE9w1KI1VbElHbSdKznz9/S4+gjgDdhtxKnaSefY
vM8G5EEmOeCY9jiD0EkkRw5ck+rZuX7+A7tVfbaZgxyJd2KGqiYtrUdwoRVOmykf5w/W5PfAZ6KZ
awtZcDkpNvpQuLvFi/mtDamOWvcB9NMvqtRU2w7eUIpuChLXInlXTRjVvDGcnYFwjWZkrA4L3W2M
5qlOzDeM5Nm5XYR5HicMa1HUlg+qJYNQTFC9zzcLnNyXZaOy0ko/fhmYIh7SxhlAIEhtRzFhdPXa
4bUIAMMHNqfAoRWPkUNUJd9Newv9mIScTMBQyrxqjyKo3TraUBFhDpiTQFgEelhOoOr1/jR/pORz
ym9mw/LMqLD3Cc5sY8I9jeHc5sP8FZnxzyANiqtVZmvb+F9n2OkGmmpuKIhixbPFgXuB/f2KMOwk
piG+wbBC9s8Ed9tMZf0OxBNwJa6f4+RB6sURhapLt/GBwGfy24U09Sxlv6/8c6SJ+jGzJ/jYJZ78
oOkW1D74rf4ef2kEHDTdGI6LgwaO6oPJoN9syiLtXsvC3BmpUd/h8ygeq5zj+VrDzcXCl8hos7QC
cXRnu96Fbfa9IvAWDqBWPNquxbeWdBSKvka+cEs17oEWeHbgSVCQ0KpQN5KdVmI3WSUxaRggXrui
JSCdwQwYD1oYkRh/CQschOoF1rr7IVJOQSgElvKAbnCrQS+4tgYy3sjsh4PjovRQL6vOsBFDpZsu
obRXQ9klr7wnmUevzuHofDBLmsa92ueXDI4zQ1N0C5zcDYIicqmT7eJi2rHqQhxDOkJ4xHDoRA/J
QTgkUrdRerWlnq+w2/5kLIz0dka0U6K6UTg9foHKurbzhDBANscTsyYKqPzSAq06CbnqwBj0bkoI
HMvlSOthIOLv/K7eD67whhoYt+gGXSwD0vXPWSDflr5zZxUok9QHSpJYi0e5OdnIcf5W2HP0Ykag
seMcP6eIZ+02Jx1CpI600JvnTR5cppaTA7z9fU2y2lXNz9U4XVRzt/U4a4DZxPPS+kCnkTIOZ7O2
MSA6uQOmywDJJX90NR5UK2nmte966b26cdJe9aKPGW5UGM2DqTtUrjs9V7NekysW1Z+TY/19tr43
2fEhNk0H0O4yX0qKKi8NcJghGGGi9MVNH+2AXnqXcUI8E+nRx1rYTVXZyuy3aRezVVzJQhj2Scz8
oZVjCZ+MlmPKYredIH/SbZPatioorK3qWPhDtFDUxBEqvPCdnKj824Am37ML/wObDQAWBwzy2LTW
zSH1b2OIInqRcmhocvV3eD7xA2MS/S3CN4wW0kTiOIlXP0vxqNdAYWgwXrqAMR2g7E1YEe4VSIHB
EDfhHd/fUaNJf9NoQgDG6EC01IgW//tQJ/7flxH6nAOSB3On01cmRI1IpMGDgac2FKyT056GYbkN
sJ/tRQYpC7/54p28CK2kMsz4gDhZBDxwu437jF+2KfQXNbdII0z3qEd2vQEZVmYm3tqq9/QdPW4Z
Rm5j9LL6+GUxo2CzmuJbEw3lNNNcSy2AtIX/gvB3pOuaUFAVAbbGsfH6G9TyyUuto5aTupaXgxwF
wPA7CjxC29lI26dRBMHK7aia5gXDPWFrteCQLZkDnD2y52JCbITEIVhGsJy0ttRDK83Ds+liF5Bu
XPq1AjduF+3X1hA17B1YcwrhKXVwrFjIbNVL32nn05uVoNRUcnUkaRthg+pYzxJePDZHn2Mr39JY
XURffgXCvakteBgCgmLpF3cci7B2Zgc+V3SFUzyiNiDmSBVGqh5Sz7yCfX2c/GFjtd2mMz99Ovtf
Aa2s/az1zrnXC/JcEtCCJK40B24aej0kfO0WfI4IdiGezOO72nDVhezFXrEnQybZZIRIMtM07e+1
z6E0XZ5Gy7xw2ihe63nxro5X/HSbLr4xE4/3wndgRlrdAAA63zI6igiJHFiUKomyCQmjbVBIOQyS
5X1e1u0PTfNpWclXjS9QxOdpf+hBeWLnDzm4SPc4a9m+qp2zUj4wL0neLJpV20iD29366Co5QVwW
EmLWzlDOK+y2Jiy/0woLoQPokt1Bmo/fkMQi266Z6/v3Xf9b9QjVQ+VEt5TENTSFdXGu9KS+pMPS
gMgYvquiMXCt9lKPzs+Qm3C7lqCsvwypcaZsCWR272n/70lGlD7SqAJbwQ2mnv17MLGLk4yEtUkr
Z+uxgx62JRPQPyRSGNwaDOxx4E40u/5TVjpLZ36zFk7B058xLOcnDW7MKfF1Upfa8l0fBtihnI+v
lgMAZimM6tIl3rexGcy7vCC6PTQ53SD9/cR0xClTN37FMR3xpGVMYRFEdvaIjn+OiHbTJJ0T+zYp
HCKhBQeEYRNlC1+InLZEOi1Y5dpxPRBrTAv052Guqkc/sLfqVUGn6RoaZn1S645b0ga3BUAlfMn3
fODHRdTmWTWhJqsxrooWoF72d+u1YaBxU3ZRQcDCrpvpQE0zt/J+CPp8F/kOxtEkFmQwa/Un4Q72
LmBnPA8FkcRRgHln3WdQw7/9O+sT8VOJTWKLXwNSs2NjYUgrzOi3kM5W9RCnk36nBpBY7ZEmQdBM
G+3blA/xoTeBwXbOtB+N1n/SEQXTFanzv8LlStc2WuAGn7Wd0OpJ6vBz9PSzUbXg8Nrk2kCL/9ZP
39fpnY4IoVrc7k8LfFwPaFtrda3diORBrmzM7kObvKlCDtJ4fPLIZNqI0Q1w7GenxkawKmhdwbCA
5VYUW9W5Y/WkQSVDtTmjByNrcw+E7rksIlAKKbtY0ed7fURDKQkmjjxlKJLKMsENXGywB12G1jCy
MyQJ6m4T/t42gs8kG2s4vaOxn6ZmOo5oz25RWAQ3oqaZVIJ78oQpMNw00SVHCMKhHD1KZBbjWbk1
WDTJOLFoPFiUIMFYfDRjbX3zRH3WItN9TzzvGoWW8ws787Vse3KZTG83RGmzm4p3qNM7Gx/ZTZc/
U+yBWHEyn6GTfJnpg9Q87dRQMug6pHzYK6++tnRwJ/L5TP/dEW71rbGY8LVj/2iSSIZvzPXXpkyX
oTpKDLpqyFah6KBdUA+qO66GVPSE93Gsn4nlqkGJG2AEtKA+rmcI1+RKS0hXPwnTtFC/SVs2R56N
MrkSb2ESpcInW8QI4/8OJmhb4J/LysfBDpp97JC1uV7yVbUcUY7C8ZEitMSxynu3YS49B8QsyvYv
ezC/boVpaWweIAiC0iEO7j7X6+7kSUVxcYksD76yFBa7mcYOmmCUCaU6xCFbntSSmY52PvrmHhgp
JWdjor8dBPObxYLAGgdA7khYEgPHYegGE4Bi22zcq9F0dwbtp5OSK/9TL2dCpy/j2wmbpJVGfNah
v1s/Gm0cEVl7KZny8dhfgrozDmsZ5M5gUphK5afKkQFJ01ziogs67YVSpt3+P7NckrNJ46PJgq44
upiTYT+oB+HMKL4NmO3q5YC3q3Dd+jorEglVHnkaqfceLjV25w7x6Km0H2vdtI//GhLqWY1FbmPM
aMpUp1fNDHROQGLi/6fkmBNnm/1a8Wmunm7//b08g3UResVZXStxxo/eGkTANGB02hDZt21l2avQ
3F2XUGO2bPLQ7miO63Ti3tWzrBsaPIUEGI3SED7rBkpHz7Ie1YM1gGrNyzB0PhIjj3Za7uZMD+t3
1MCgbmwjja9D0sXXMbP/5CCxjF2f681Fx9ewDai3nsiwtF7V2MMX6HNYSi7Cz6tD5ZTmJe1kRAP9
OFol5rsTx923LEs4skyJ+Zq102svNYi0oYZ9Fo0cYwihj7e+BoyvaiNx8UUc+Nsi8yGQ+whvjTp6
ln7we8Z/xWtaPpct6PXSDIeP0UIpOkPeWp+p9+jUDptRvrc+07PdaIAvhu2akh57XaeoiFqJ2qRD
xiE6DTmGmAPB90l4awbH3pBbRoa5FvXXdvJfW0g/586MDUjj/3HaqmcOQa2UlQBlTdKXorgfXlrC
UR+dRKyvXKsUW05K84zMhb0O8UcGnlR1DpsW2/hsIsFRRyDRcd8wQgl36jq154qyU/6da2VMpZYj
U9fug1SAw+xQCCEc/613XvnWoqrmjNTPTEPn30Yp4G5J93gfwuToFip7MWB8hOeR0gpa6l2dLe9L
gJ4dgVz9rMfII+KUmFKPbgdTV5TSTIWjQzOhbvOsiPmZXCK81vrq1OXBrg8uboFUvEm6qMWJQNXW
kEJgtQwElQQwjRAsqX28tezyrgTdD5l3qYoTxjustGzBNoCcs2UXrrdiUbB8wUaxzI9udGpm55LO
DYmSvzhTzrAknUx/su7WjyXqmRRQAc+HQsAmNDphHpbIFv4mdWznvql/4gdKmMS0yWMtn7UBwRJu
sXEiwzyoEc4MJGYjdXBXywitXZciuPgjmgH5oyOIT5UHW/SOhNEoqZSxwLpOveGYF+THtglI/n9U
uUabPPwWOA3J22TqEZ0HmTPczGl2KZGt0jju+ana5QdzVzpKTTx9ZEQjxFN6XleAlcxg4iCnqB06
YqdhfSU9AEymfN/YwuZdVXfa/TAZzjHz/D3bpORtoZRVD0WKX6SF4362m4+24sRny2aXH7nkB6sj
InUOJ5O4JoS7mr8kh68hknCbz36xM/87aYizuNouWewda2FijBWODblbTExu+m+xZXxqqTc9uqP7
izVswx9PLxwLGc7FhMK0RLdEWjS96NFi3xFO8VzTt7gM3vCkhrFC5kmpZ5k4MhvAGYXdfPB1RH6x
dlGz6mR24m1KWtHazSCH9VSlowMPBRjTWLYUHOMCTz0TUMOYGUt1lmn13U29CsgWRBstVUyYPq3t
GJQlbDCP8lWe+MrOJ7wimg/MZR/H2as/EztyyU4iOMmxWSeV5jkyBphIxMxlRUZ6iRq2+F4QXE3L
vwKDqb5c3SabJwI9LWwT3Dr9zXMk4Ziu3rybLjbqlbKYal+qc9fS0wdrpW1VoW3OTvpY9fQbxv6+
7OP2V2229zoDtg/DR6Drp1s1qaz1rD4Jpnrss/SDp9SYdqFU66deYm+M0roJK6I1Y9tpDYjWbB+s
wj9NvsORL0p/rcoTMFwwB9L2bpXbB+JnT/rm/dScE02Lr/9Ya2Bxxiu3UHAMlumFOrclmo9Q9cqp
GC61Bj47M4ooTiHVzIZH3jhv/Xs/M69zEogDzaJp75hE3Gq0zXc+EspfdadnZya848lI8/cqWtzn
hKShvdnnSL+oH0JuN0rb1gz9T3qucHeHxP/Ex4v8q6E8ndOXNhuXo9EB1zUZbgOZ8c/VguLASPUL
w3xQ8/3UPatOcAoHjPnTNmG+c1t8UAKJR/GruXwJdU5t6BkSHu9Nb2UM+UYiUXqjHpjnwgHF4BDh
PuuWl4Ev+TE23D2hDctLHPJWLUVA0YL5HDBQw3bbJNeI9fz0P8/GiRSBsZaksS7WGTfiqeoxo1/S
mLDi3KXR1uqDd5Uleivc/g/T3iOtRFLgsBoe7MnDUwnK7103kd4IPBA/x8A/WGmifXllOt+rqzmY
6Sf3FYequQfM4hqufTdiZdqgdBIPvaM7WzFWpK+rsfKi2xgRpVKnM+gAxWHmnFTLIJ681xr13nYw
m/68OO548wDJjZ3/wyrp63Hf2VEQ7jKY2Ze4gUNbazjwRIjCXi/eSFr4aEfv3h+mn+r80FfkWxfl
LOWEFL2ILCSDu2G4yu13n8/wyP+7bPUuFxdpFWLrGyRjdGlYv7TN0G5TDf26hlxdDf7wRxTn0fvh
YKslssS07yJBF9gzSwf4p2uBmwFFoYaXBbs8A5cLBvJnn4JrlaRAyXLQbHfDUYthTtVBre+icRSf
NjULQ4lvup83F7VkolFKiVXzh338PfDQcasmfgZCZV/HiGHxGTErsbUbYfBhtp1pDhyGtBM7CwH/
s2FbHbr1yvhWzj1ScaTH8OPqyCQ9PJ3sB7uhaV0OTrbJxhzTAf1nDBo0sZr8hUvCOeMNbh/nHQkz
AfAGcNY5bn/mpcERWPjKbYwiuArcqR/NnFmYtBOsSWyryOyGt9FarEe/t6BpVBn2Hf6bteolZY6U
Qn419bL3xXCH5Oyi2UmIEd79VMunaltYMiVJiOMC5BsDHhSsUHBOsGyzPnREDm5s2z1nc00QhRHQ
A/yvv8jxOB32NJPUvKwwjF9TUDmHPvTvlYI4qeYPjB7eU5zgzZVwhWHuOH/E8zqfhzWLyKbovvVZ
JPvbiUScwmYZGuNvEZoM8I2jYnqvruq6AKT+UPteufOwZb+aWvMcR8PvLHUkRJJajGKoA/NQ/KQV
3E9fSzGCBP5TjOGhc3uPtby6b2ISgujwbII2A8fQGwISvFxU+8B9Gc3qyVF1GIQFYpRiuerDfknK
8J7pbIKnwMIok3jZMbe1k/+yeJkGmH1qf01ixNLSGcxsq8zKQEZp35yhf01yMzz7XQ8MzElhZqs6
w844U3PWCC+cyPDvpcZNPRh9G9IFzgkPzaLlV82/d7NzbzzHffRr7meHBDuO31Y0Fz9BnztNQdxB
wgTFwJEBjDRCgOwX5amxzN+Imfr7f++rl5h7v5VaBkxESqfUg50tb3Nla+tbodtZ27ojnyoay5xE
6zI/2FFHl3zUnOQIDADVPx3P2KuAuFNwqBFb/J3Y+7si8ellqcqPqt652plDoxQyY1R9WCSAHWW/
bXSdDpS5LblyPBvBQZwpPjFbYz4jEAONTNMNuFoTyBRl/8MsMi6byohO5jx/rOdetWlXtlXtomh+
r0xP/CDjURU9Rm0TH7HMMNDlob6NgWu4LUAvskPMA5dft5r0/x3e0tQLD21b3sQy1Re39C4Y1M9D
/39Encly3Ei7ZF/l2r9uWGMe2vr2AjnPZJKUitrANBXmecbT94mAurWotExKJYlJZCDCP/fjQCA1
BZEIXgBTtEGhenFkmSdyh8bR1Fm59aroibu/ualCeDfxbGkpwsnghgbLjE4/QGH/6tLpk3sHcRkP
tq780KlWvNw0el2gMOOBk3lYaFkpnjx+9ML77gFuSr1/W8ZvYqrTPT3IJzjSo6PhJooomUnelTp+
UaNmItbWYh1Qlfk60Nrpyx3HMOC9BRWHQtWz6yUflp8Yt5Ub1G5tX+iaurU95CdwOclGnRXrkDj5
fMWKtbXhJtxxkHzhpIlZNhRFmRx+MU4R6zhCaqs3qs22uG+tT7MeR7HMUynhqMjnEhOpjnp3L1VC
7J1GezgL2xsGccZiVY5KKbAKLtFnn+P9P7hFCeIPj1mA6LIBjCw4PHdHgc70Vg7eOlgjqHBKKOg8
kT2Pt1DtbOFoKaGL4JRdTIXA9cxExPLC+4B0eKIQg3vr6GhHcuXhcbX7Ilod+5lePXmLihdOgRpQ
1mMGSxdmapo9+2J5NXqdoF9GqC8p9IeOOn5hVEwuxaJRLNXsH22sxyTouHPJQdwYqPqlM7PL2Ji7
1dE0Vig4Q2xN90Jr7G1g446tqOeQG7y4cTe1PXVfgiw761HlHLyxmrdyg875czMaRNC5vn652nQr
CmP5hexb/mhD49+OwdtFTjGwdBjnarJLX6EazG/j8afXC8aNXr3WyPU3aTgMwDZjp+iml0SjyV0O
AKYCMJGGYXJrGrBVo648BlyBMvziEvw4wyaA3mHYI3juxNiH4lmh8hmWlvEMj+2m9xzvOFlZ/FrY
KFni0ISz+12ykhrGF4VVZBfwcpavprFJsZOVneLGrI5Z5VD701Clugo0bDM2pWZSgFOq+V6u+3OC
Y5sMjwkhIFRZkBJ7q7ZkT90Y40CYA8ukvPqFg0hEPlsdzjKPhcsRn1kMRd50nQMc4+jHkKgLrvex
PczBwOLv6P1v1oSHU5WYxaKi2OUKJM6/iwDWU2wvyxJsS8I8O5dmjGNsQIonkjB/m9HeTIvMEd4M
fZdytd4Kr6l8a0Dy5jpNTupgdH6Aue2oEy9ipiQwuCPm8prNM3vziFMFgCFpnyvtsL2sRtgZz3zf
UT6GeGQ+W44gnBC7b8vMmrBRA6znDYT/A1crZxolQvjAuXPNRAFgRG/c1a4zJhgTXV3ilRHAqrId
2u0JE72URhv9mLvB9YmSdWevXG5rMj3MvwG6IE9Lp9Efa3aT6o+8oYtwcuaznlICZ0jDlDJO9ZuS
GDpuvKZ/WdG6UrvQMJU3ZJkPxpD3iPpa9kac+7UsNLqXGv2tNzs2QyI6MQJZTgTPhvOKyie35HuR
L8WDfNaDqdrFCh67qNDSV6UwXJ/vIPmVdz/0to4u3DwwVAgc+5wF6dVp+ob4hnB0UY/zxcIvvIsN
NVzfXqMIN+u7W3vBdA+Dez0wnkjKagQcjlFFGybcimXyUUQquAyIN1o44CkR4whJnMRzyOYzpItI
BPabiPFzXE3O6oVkFlyeh6L7R/4sNa0WZdAYH32Hz/8x5O5M5kHQDd3FHrcJhm8uN5LQ3Bc369dM
/IgNVpSHDURDAuKzEzJrsB+qKnofMyP35yD5TUde/D70KuqzinF/V4fRt/X4R4VvsOPPOpplqpE/
YkY8hCOJHnm6Uuwr0RYQmyO1PM7AJ32TqPWh6mjbay09uCDDFO9AV6lWD4ggFnFyjXo6zHSiuwxT
6vlCDcMDP9XCFAoc9p9UdU9F61J5xhm5goyxibzvdukfH3GqpYdWzDZDkmpbi/qvjZTLVs0MOhcA
EMbIOhnCXglzv2uSjqJBHpQkD66Y+I628JrJLy3J8gsogoY1K33I2xnT1uRFvsogya5jN1w+4zrX
rMKQwbOowJBBj7pkGlpkc8nHgOig1aOmJm2gPuU4SbXD30akxMcmKO17loc6gS++0dwe3jwHs7k+
fHFTw7tLbyxLgvfIhvFrVZG2JeTr+aufDfXIurbKNQiqZTVU/5HkvaW/lLgl0CiX7GdXaQdGX9lN
mYL+OgzWc6Jd5bcJJSfohnc+4dgk6uETclFxWEYIXVFaHJRm4qbAT9fXRz19nSt7pkvLPsrbq3wY
4wRHTUXqMy2/z53W+HIbgeEI16X0UydcZdKUqmbE4enbdcdN0+G9k3YHfobMT9n6+VGsQRETIqd8
kD9ETUMDrFStpi+OPPUQawBnJEch6/HESaCufNAnjzh6Un6OZgpzVVhrHEwU94gAlINpdquoOVGn
JIb7r8TxfipQh2RgF0odPSfyKO6oSb1Fo4vT+bxO2pCIqYvBZl1CBFqNIFGXkR0GNM+pSqC3BZZc
PjjUW0ExRw4cqu7fUJB+kihRaGib570nSD/l0v2MjK1VWi3JDsz7FkDjncO9EOSaG+3cGkUo78B5
wEzkH9p4zjW26J7rqoKjfJjGP5Z2+agPYdpm38u+/ckQovq+BNW9935Lb8nYxdnFzGMBGvS0a+KE
nGcUjxDxavCp5mJrkFG5hEpu3ZQPaVGQD9LSQuEp5laH6rsSvO42mUP3FbGeqDE930TCuLfjin6j
qnLhTjHzcS+9SzllMS3X6pVuFfNLnYU/Rzt8GLHbXVVk7FO8TL+k3Vye1yLq0nwdL8NJmkZao7QJ
1fTDtoFVL/1LGBaCQwJUyY+dMPkRUjSLpVdAbOCM1RnWCKvfpjZNloayXMckNV7CQV0I4uQ/cSpa
lzLMbzLVseRPKSCnjPXU4CuL63xoxblOc7grVkZerDqmFtBUk1po4lIf8PDMYB8oAp+dKigq1t4W
0s9W7vaNtFIP5QE5f37TdQccWuw8+3w49pUXPrVaC85jH+XQkMp4Z3hzw8VFBUg+cooL5/E7Zn8w
M0r9fUrDSzLWoBXExL6cLY06SHb4ctNUoNb6uOg7zFPURa2+Mr1yn3IuY5oEbyAEMZy1Kl/D7X0N
+yUjCy4cOS3JiiI1zWuFUnJwk5qkihykhGp30bsBjRdMBh1RWXwsxtreIBlp1JVN1nla6CMj7ABs
IGfZqmeM9zjoRBHQnLwuDNlIerfOqQ37+lJ7hNt9+TQURTP5YKLk5NQT+Wqe/ODGgtZDbVET0CrE
0qB8Mc2eo/uItihfxi7vsEOVoi324uwY8I5f5TeI0elXFszJbsDttUbvTEGXWxVRuquH7WhRc+Wo
8yMITPEdRUlAGTLQMbm3yDTg1HONtw8KmcAehkoLAlKPjD0e3nQn96MdVakB6CLfQ14/ysuxnBBb
1r9lcRpt59KXKxTqREmDV23BAm3b9s+cDonXSFlaEd3wtjTtebuhTRfedwO/X1095qwkKmMuxxjz
17H11BKsH4VXoY7jzBtIEcoHF1/s+uzv1xzxq+lIKKOCJLX9+wvgq470NF66aS7JCtjPUXoH4ox9
gHgp12OgmGR6MpvFkej8HWhf6ZInZ6lvXOP7YBTKU4Mb5ReayrDRyl8gS4EAzdmrKLbFXnUif1zS
tHotEhUjRlx/LOL8illJFfhRjPripcZhoXGTBjW3nlGUKd2BHroJe9oU9KX6yXZ83Id5m37BKZcC
RUyBDpS6wmALpPi8H4/23NS/UuFx0fDR+Pg395DirH8KHX6inFI6fd7slwyTSjWbOGrZWRyjrls+
MtK0P4euQ0oJPKKtBJ2SSGufyxAzVAaNftZxxm8inbG6RwcCgSwbRySbq1s9naVSCJxav5a5/UXK
mUHb/ioDxxFtVEzPqiF4KV1uZUPDycKcGueUzzklRuh3kRsCeVis6QUyZH1u4zTzFQMKPVLMa5rz
9oK/OWmd7jNUGz4tFWR2MDcDzlkAd3IFYcNoXAO8Qq89PEW/6TuXgzRjULk0dSWjqiyNnn9nPNXI
LWdU0mkf2ul0syIcP4OeroYm0aDyUKGQmt3UY1v2psPSOx+1q/SHNfZHxv02YOB9jGZ1yaomeJMP
4HWeWI+ju3ylwBIANwkIqfMS5a0Gt/LH1WknSe9rneO8VkTflcyrPnMyNn8+iyXY0Ja6rprbVDji
feTSUehLEvedhgFk4oLi0gDmbTOyfd+mGmRjR6l13jt76Qf/i1toOoyYq3kMrMK3BLzXu04RcGuq
859VKafl9a+fQT5DCahL72pZ1KyoCeT6sI+bt1aDsdfMmHKaWq/fEo8ocuUp76prus8clqTww9U1
HY4mIZpVFsbw2e4HdqdbCsgEUbbTDkucHJdW976FClhEjtuFX+nNCPBTJDqbOF72TY0ngbpC4tVq
7RDkVrVjXhQ9J6agYKBdRAev96a7i0CJ+ztmnyWyYkshqrbowcrMsVv8mM+ibzRtdigiDLc5e2MM
QiJuhHQ34rWIZh80dPXAysKeErixBB5PDlPgviXxhdO0LDbzT7Nq5mcWTE+Ka95WI1tPG3BVj08A
DlSkjYyoaWR+2ghdr0qHdrVq86nZ0TIdWN1FDYsvuuKirFhOsclH/G5OHpq7iPPiK2zkEBKZQgmr
2+V0aPH3XSOn+W7NTXGQr1RPRcHJMxRY+XqgOHHbQ8vcoNHNV/nLJrFyS9ji56uzONYhZraZ5Pmx
is3jsJyoiAQvrXm6u1+CJt3KbXPfKtuosPagveFq6XO4jcDLnlKPqqfZeDgDYw9OvFl96cm8ydOx
nHb/fZBfG6EjgOZunvLrpZgUtNWinPWWc1fWM2Kp3SHdtSaTAD/qbWL9HrTT9XWejD+nNv03KGhr
W3dE/CvfbafXz1FpN+eirqMrzR6cZ/rKJCFuxNvW6L+w3Olvlp1+a8if+Tmxuas05BsGzvrk/xEH
rQgVy14A2IpIrG65v0p9oaGbIcY2CgwIu2wS39fN6VBxlS6BfVDtHOA3qeyzERjtPSMcsgVKFFHP
pPZ0LIbWdsHWeon7jOLdlC7UVfgIlYYDu57aPrfyn703fM51lu4sI/AA1nb3kCqvN2eJ3cOo0jFA
CfA51DT7K0Uep8TMjdsIjuVvkEVV4EpP+XMUXR4LIz3+q+6MHMmhyD1FkBBldQlMWSLo6SmgSHUN
O4b0FYWU0U2xsTGzipIu1/nKLVNZmYJ//TmYj7lN9EuOjUF8apyethUzhO9qO/UvaHBsf0xl0TcS
WLT+ng6kIWGyajfWILEZKBhfDSciZxE6+841jEdWX6E++DDcEzbHNKt1/mBU/XV9qsKk9LVT6HLi
Wh0Aup0H/FzFpFclDS7nrcGgOGfkGBCxCIiOoXh7z0XJkSUpHjS9Y5vG9vrSFp0psGxJfBPV3Tl5
8pl1eCMPBiSeo4RGYmhFU5c9LlZtvLnKrFwnaA1P+A8/Ghl8EK3mxBlOzjRsVhMqPQkL9b6Y8Bgz
4H6i0K3aJyrnIUar7FK6KdrIkJluhGSG5NOkUrY95V73eQA9Dt4ciKk0FwffVsGqaagSgfnzCKYB
gI4Zlk+sbeUdzfAkXy3iS0nI1RYG5aW0ht8R9+DORPITJ7vKqTK/1iadf47NtLKiCyUfIgvKFnkN
Sk3kQ+ASHafGytr9/RqadEo7BdmQwbXKbY9B7NiiEezWc1gdMlUcLayatQZ6qky/yUTfWGf2pnXA
dxcYhW5FvpBowFL8UWD+SOzoZdIe610Un8gh1dPpvkw9U/c6z+5pAnCet+mszZ27L5YlP1u4/U4G
jc8yR4stgn5GAPPQTsTaPCdKfKAgm0mp6bkPz8CAGXkhF6bIsxYZ/BHPCsyzuVgs02qLCCD8rlGo
LFsrpQCOK+OXGdBFIq8irD+XrG/tXRlM9NCKzLBWig5uO+tJO6fYfgvdO+saBzSz8Vo6W1N1J/Co
SGMaviTxrFzMa5JX2i6roGagTesvmH/BEgJr9Gdms59xkb/kznSQn6synnWcyMJdpwacFLB5cLuE
C5Mo47th5+prHKI9cSkvWvqNQkpnG802GHrjlzRUY+La9zUhvMoIDfhogrAwmeNL4hA5kUBuzyOo
myjXrCX5vH5G+WH0vtzpB9RQX+yZLux6ymnORosdrDj+kUwdLtB0Ty/FIxwSaoKkPb/JCJUV431y
G+/GIL+8A6q9A/4sXxQE793fZ8rYYaA3IVitthZPZ07r9TUl4JWhHiabblFp6qp1fLzrApVlooPe
jqyr2ztwLj3DPs+cml4sfGlMZKxn4pXdC5Jw9xJAszplrHW+w2ZPOjoc4F1H/DbOrii7ad3sIWiC
EV68mJoXlYpey/oFPo47ztgHL71RvitJbXGgz+djqS7/ADao9zVGLRp0i3DnBiwpigaEQobCgjbH
GOdBTqnyYh9mJOLp7Lt7S/I1HGPllWBzfogqdb4bGrRhIgQ/HGKvPgZnLlaSGuQlWc4GIsxz9KLW
6S9uVBgVrNl6B7k+bhB/MxjaivU++sZ3uyw+5FDeUt3uwFoZHLq6ZaWEL37MmSLtV4UHGzqzm8w7
wtucPrXYfGvtqkrpVcWfUscIg/jf02KhT0mblB2Uw+kCtBquz9I+8vAbYkxzkBMFT38jLwYdTefc
IeVdh8aYzhyYqjWDcWvYr9DjysfzomMHqP8cbUIn/Ldw8/xREvSzR42CQwJeZKbNMV5DIi4fUa8J
93nvWbcONMJrZUKbhAH8ZV1O4pCGExGjkBf1WGMaYGhVH2uXgkIcqwb/ezReqC3JN6noMBg5XtGl
PD8rQ2FWIiaQGpPxc8d7SJkMp3GGENnBs9uUPIzXXeKxxt4wOEjpC4wmLoDkMEJ7xAdKrXIkCu05
WEUKfdB98xLGyqcrHDcFg7G9s4TVMU1yTtbjMlzkEaz+UYEh23hiJWbdsd6UFNuK1pgevSc1Xc6L
zrzS7puNnhGYaculJ+ybkTl2u7G9MWpuoRQVSAfGSb6QX+Y0qO3rAcifI3QPObLXNAX7LTFh+aXY
qF+nhYDTRHvEqQugRNjWpShgT9oVztlROAD/PuiAynxGb/nBNIWdB2rFSUp2OViwfVuPxiakVMLH
GkZ/WVAFD7Zl/TXq8j1jcY1uUt3aWgGNoaoQwFLRP9GBU8W4CkpgWCg5pRFrv7qNTQ0T1Ox+U+14
PK53a3p7COcGDytSIR1yTt7Kv52aHLwG8lMlJSLFwvUmMQaFTrFP3c0aLNDyvezrMeT9pbFZ5kL/
BCOaJNxo9mKy3Q+BuHpUjHLGIKE1GKr9/7A0JhgIEjA6YXbrvShZZuXFhbQlyMIYG6lNmjes0tmr
OblP1ArlXewt2ZL6lWDYUCdaoafyvSvDVD3ks3rBeGSOhy7VmjXbIwM+HeQO2Nr1Pyv2lU15wqa/
mv/RUzxlSB57EIPaSwjhwuf/nH9GBDFXnZ4fSj1Fb9XSK3uaMH2i4Yti8PllpvMWhgPb6elK+GF6
7UItIFq9cM2XojSbOiT5lnkunXcSxsFMmk5HuChwPofwMIksqEOm5cSqwHZpDnJf8CbOKpv3IWuV
+7rbmJAXJ3IWQ0fRpzTjyQcNPv0eHhZpmFa1z72igQKY7eizbirMALX3x2Set1HzyDN13qpF4OyQ
ik94hmH09cAPgANkHF0UCk/Elxwv7pk3iGGcMhnDS5nz4cCBG59ADkEfQWavIpqT0bFuUnmPLOAH
6+UVK/YsQMXFdplUmxZWKAZIVWAWPKTtG63OosCLTX5ztu3h31UL0xTT22dXaDWqD/J0ptWiT35b
RaP7Xeead1KQ5t0IKmrbJmoRZcjRMbMfqdYl+D7HgKP/+EODDPwsqEgJfaI4MxZZ9OOipotBixcY
NyWGe60njyRvk4Yy/AkEM0KDf2V4f/hTwcDtBQjURqq3FKOyG8Nae5BMuNm2PeS5okSLZcUGHxxj
NBuKg5yVs98Caik/MQr7pvVPSEXd01AztHHJKHN20d0XTQG/KN07He/KCcbjRyTUe5UelJWdkjdY
AyeXkrVmmN9rwxGExNSlFU6eE4RHd14MXFFyqj8j29+The3bCAG4LN2HnJ/YDZbT2E4wQoiZSuwM
z4LD10XrXP1Qe6bu8+V4m7BdT/cJHb+b3NPejdoKbp3R5++UKwIe98bnAC+NtAkzfGnjWjhm0Rq0
vLRJx+ayzadjoM7JPUzNp1wOdZdUBSoJuBuxx+kVlc5S+na3AQf0G62BPZ+5V/Z+zj6qbO2SkdC5
oBIQVpHvHhmloy5qlDwODSwQGhTUSr+4Sl35WAYbUW3HpL8cv08thfB8XF6kRNwCBiaVCYCmVnbp
ZJVEDZr6HGsD+2rqGShIGkAFuq3xnMJsxPo13JyIpG9g6oSqx5wAy+oy9crpQVWAEmrOix5gnOgp
dT/HSQktfMjuqgO/p9GNhRn0VG4V5V8F4xc1cNaPdcXooCSJn3q67/oqvHLePM6hGZ5Gi0GYbNGg
VXxYHVypcKnwDptr/XKg/OyZ7X80jXPD9ty/hu6iftTelwAd6bT+/Kn6Dg6rrDuM2VGuuxqgzgvV
yNG2cRx7K9deWfA9VONFCkE2uVV/GD9LPYv2Xmy350UN4ZCA69soiP5PyEegUPLC2cqX3kQ7OyPz
mvcyAWAtfpby2AiXZD7kbIpu2aYiP/uJXzg+VXhwdlZg5G/qsoDR8XQKPCx3KwcNBIFPOKiJG1cF
3CbI8BtbJLObxZxOknGmLSogn7R57ycbqsbEEC92m69LrRm3mV0QVtC7hQ/kAEl58uVL+aCYwPcS
zBB6Ns8nB9zVIardeQ+GF4RGPed+WWnJL5vjYDh346dK+xFTjEcxUyM9iY3qIB4cO5nOejV8jcUG
dimi4DqQ37D+f2BK5qdMJ2ZWiakxrorsleHFdyn3aUsnwO3eFZHQPhbq6BxjxoT7oqT3u5lJlsTO
8nSMivsMWBKZMLIr5xFrnHEXj2Ow1NZVc6K6U973uhSN057hfnY1dwkoH374ic7q2b4dqbHoX4H1
h7Pyaz6BK6shZ+/1GEM+paChaZv3Ej1j36JYCydztYkb5Vqij//q+/JtijwgY1UM/d+k4ibX4VDF
ZA7ioKjuXRQiaRmuffV0PXhCwHzSHJX/1Jbya7xdZ/mUxpDILD89rPOvOPeMux7bs1+J3rdFtYYN
mJxvSTjXWzmldxXi850RPruWCy/Tlu+ECqvtFLkUtU6Zvl1vyboWBzs5mUwHGir6GF+XmFN6szE9
oMf6DU08m1ok6ugHz0+dfBlOX40IlXgW61MGAJkIbK8cQjMZCY81Jxn9Tcn5+nXuLXdlqXZ0IH/m
JSlR2oK+LTif4y5+qv3wAFijY/Nj42EzthUlVOEtb5k20rjd7mWxwmCktJKHObApD3g/sxLtEvVJ
dXTM8jLYoX4ya3KwgvpVZ0CeaGXRz9a8+LZtGv+mSfMqPbJwQuBaFo53KhwblFemqw+C2fTMESNN
WWuPsuqlaACed1Gh7rEXa75BIaqvSe8Aze3VoXRCOhGrmtv9vOyadrD3Y2xs5T65NhGoQZZbuJdQ
ysDhfnjQNnxbyWumOz07kxALFsAquGKhNdOVlyL9W3zdQsW0G615HVtIOq2VQNABn72l66o7GezU
kzTFG5IjBpcWUrun5K+eodDaZbiMftWIlkaHrjtdeKunYaD2XbycgyClAIzNDtJD05yapCy3Vmxj
kHffmzhDRdTw5InmVqV38U1UQcTAxIl+2BR6VAEw4L5DMZdpYYsqoU1J9l8kQQ0zKJ/0gOKdDwFc
apSwfc3YTB/VAP0II1j41Y7YSQpGZ9jCHS1mOrMmG0wp3NjkmJoWeR6IkcpmKHuN+xRn5iruTuLq
L5OUqc9saPdMaSirCwnGJ+Ho7SEpd/tZqX6NmnkPBpqP4GkQBQogX/qaQzdM4RBKyIeJrVcPpa15
a9rO3a6zxhW4SMIqw849FWcQNvPedKqnMpox/6IlQXuOuk060/dh8w/emgRDdkM9LXwKcY14lMpu
19uNoxXVh9sE18JiXmRnC1QKAWwlbB755pIqn1Fe7pPFdN6BC02nYMIE15tcA5qrU7ObCBkyeWt6
xziR3zq0wt/rmgEoy9KItrXK+QABh34oTD23iOzuOQzzfyRuaCr4HY1T0IUqbCH1bKEGTCxkLENX
tYEgMrDpWGnImdOl+8Lzphccadj3xo/AMsWsra8fRE7ybyn4Czmijcxk3kuSocpADJgZtnzbq5Di
9Zh0iVb1G8/mzxdcHKJu/kIXildAJ5Pz6bZuhnOemeIAMzXncqiSfVEvaPtljoUXn7SN3esFOTu7
csr6LolL+EZN344b9qKFMVInOf6IkvywLIl7awDFXIaSS2hWx/5p1jCPoAEGxzamr3LIwsCXnzIr
Co1NZ8WVr5b2V3KB9i+2cidFWb4zqcdtQUH5qakNd1cIgLSSplurWW6VpVIW5E76KcKkvKmd/Pdg
DvoH5hPiKg0T0SGkRs5uMjaPwqCeFyzxBPK/rU7GoecgRXfEo+2m2zr0xCPa74LJ27Z5EJ2LeO43
mCn2cvXMM/2Hs0T3cmytd5hqxaED2LyVL5N+BGsLfsjvXOYvXuLyfggsiRx5kt8MgZubHOasODno
EwPEsglNYDBRd0FQpB2IRtfX0MgvxahgJRGv4qor+YZpqQRdZ+iqqBcUGBc3GO926WD88qy32QjV
VxlLSxVOu3Gy5D8VrN8DQA+a32+ykhbc7nJjdk6snI+Gm/Xth3zWTubyEi2sXaYz975SdMomtn8m
xhIebHuuaMkSM/u5oOFdbmSZqcvqqg6EzxF4G+VvuO13etrSpmzqCCmtM+7CtHOOnpYsbxhkn0Y0
TvdRz8io5ObZYTh+q1RXY2MkZnkTifvjWtPMfCMufa5WHG+05m31CaJ8wKVyiNBxxiSiTEpcuNgn
KyQ2CmAViyCCmLMULcVw4dCnF7wEJL116+qo3iMk2PISJkvNhA22fmJBF5FXaULXxY6z/EdNn8A5
y/AI00Pc3hzVeOczydikG3/Q8Kc9qwivP3ZZm7pkMADwHWN+BlOjqh8gDvqd9C7ALwn3RleM27is
3FvA/hkC0pBcHPq1kpZBuLwvVEpwthagr+FIiNqhcGxTZMaLAQ/9n965qNEIdwKYyjmI6x+5oCSO
uC2t4cxcboDCd3edkXOuoetc3YuydZBp96tlsWlaboxDckpbyNjiSaiWjE3m8YV9nMkO2qRBsXfu
6QRvu6u9e0mqcKtEE5vtihHfhaQdAwYOBH4rqUWKWyNZLtO2zOjskSkk6GMd4Bv3CpBU1B6TVZIe
wbphxiD1P0XL87Npq5HvKOryobUZpZDKTe0frj2U5xqV417OWO+BZGwSvRg/5DMcZ1hkJoBEqabF
17GZXlefjJKo+bXIIwI2qps8FKU4hJ0xsL4W6UPMedRFkHxmx673GSGgzaDkuCqrbWMV40+3jCj+
CAQLvZ34wLnTa7IQXgqM0N4g06WHuJ6DN+AAu3VUGeA4H4ZbWmv9J0upcmCMk8H+de+ssri6x6I6
Qt5gbBmGJ7mFbVWEooB7/SGevQvYX52JIWMqo0AYZOOosK1tSAiMlL3LHOoE3JT9i74yw6Bivw16
J/zP2ouesoEXfXAqxEx8Kt7QcWwH8Ff1NJn2TvyGcJjuzJJQVd9Vb9R4G/8qaF/8V1ChljFgVlLz
RaFl3Ndds/qsIifbubCLT1Lk5+YDycSCgON0bEVNq361qRje5nIywxIwceQNXwI7/DIJOhiU5GbT
gIcdwcqcWpsOIqXWNb/CQiURZrOoEDNMu8U7oG/buQm21VBgb++d57pjKQHLKfSEpFiRb6772Sf8
kUMzx3AqUSWXHjADN9TYj3NOVw7JwbeZfSRbuuU7ypBFpohGDyG6XgPPif1WyedzLSL/Yk9wVtv5
u1XZpOdot5DSwNg57SNrOfAMrQl1XuyE3aQs7jCKtxDB0KKtWL8ozlJhyMSNndDAyGdxeetss3kU
jMS2FOEuu3pAQSurT8vCu5TrmrmNuy57sdp3gppgPep2Jg3GUMLTmw+FsduhoQkndQcs4ENxdWY1
OEe0oPm66TZcGUDGZWCjcLN2fZksz4ROk5cVXVGE3q4PEoxFrbbrBfxeLAvRULKJnd3PeHZbTLXa
uFWGPMTv3VxQJpRbVvTds3Rw0tlDeCV/oh6GZf6FpKJmRAbEVGgNTYgNX9oV+XlKjeAxNs3ZNTbM
mvLUx+DZ9p3+vY7rL70gYNXDeGktzXmrgwq3sn0c54phvBjTZ1p2CEgUblpjqK+p21QXJqbunnoD
dddB48GeMLXXoB+7zSDiqBpcaHBdW20ukq+arX3xGD/97CcPCwf4wCKzrrFQcULx4M40NiqFvi0j
PLSV25qPJuJvXdLwG1Qi+7CudoTtu0M9Qi5AhsgEhTF5sgHI+1Y95vgTyJQj7jp5bHyYAeoHjvHr
IOh7ToXQKK88x/i6OMVr4GY15HOhYxC2RFHPKwgGIiEWNqp1jh3lnmofyBjOiwRNjCoRlTZnPzQp
TXtATcROJ8fkag71eig2dLSkh1R4UpLfDknx/TQQCV7/CjumUmtaCiRU0Sg8FGZ/TIPmHwkYGxCE
obEW064ajRqT5gCUzK6wvglGXR1HKlwl44g/sHlVYNPulKqd8QAB3V15VWWGTb3OLkTr+2PYACTx
zOYrdnQsdQTvQW72KA31yE3LNNNja3lfwj7/LWNnmm7QzOCWFgKUh8QfYiKN9GcdUK3sKDjUmVT1
QEXxwbkWbRpBlRa3THO/6or9Q7orm9zd17j/asxwp5pJCFKz5T3kOoFbttviUMuZrBTIx3hGWEuL
d8OkiTqpGU6Lw+OCOWPlKmZ2WKG3wYvqFNIX+EdkFHYcReVcjqGo6brvsPpo/qPtfsUd4Tph5ECE
NTcmppDiCCoeNCXa2HwWvwSm42e3sNWc747CHbRPG2yAZNp9nUSq4WchC5eqw4OtI2P+p+m0rwv/
ukIhiKbtSdEst1WKdiw3fHKJ5H8Y58zLXYHJMX+o2E05zIhAqt46m5CKw5ve1Exyjf6qxtqhJunT
YU3UY8ZcrbeJ2C1O8z+aNRn+f/7rf/6f//1z+l/h7xJ63xyWxX8VPSC/uOja//6Pppv/+a9q/frp
13//h2wTjgnLUB1LdUxTs22XX//5/RkXofjt/0OJCMwUA3C3vG3ms3z/MsKLp8jWX/q++l0jvj7b
oMqPucHWOKoHsFbsnC8tF/DJdQbYGAxlacSxb7GBazCy2gHIFwrcfREPF1WLnfWpmS8EH2Ry20qs
L1TiBAfdEsAzZzD+L2nntRs3l23rVznoe/Zh5iJwel9UzgrOviHkxJwzn/58XOXetsqGtBsb3ShI
ln9TxSIX55pzjG98CLJhp9P2UFO/hxjtl/ceBQ4Zb5Tyqf4wjTRt40iDszeTkfWeK9FIySJqcYRs
DQsHpawy7LZkB4nJhWmrjmR3Gkoql5zVzyN4A60Pjis7/5pXhgkxQGikFWdb15v5nnP3yFNQoodz
vKgVFdZDaLU/YjugnRLP+OrRAEHXh1B58ezdJwA/H/r+KEBVgP5IHuUEr0Yxc4nz/OAIssWYyfUX
doAwc+VOY2y9DXNH0Eq5llxnjMUYnIOyULCXoquVhWqosg3VIhvp2gxNrP0OPQVL1CdDXPpOgxVt
NWw35qG/fBGaqNcQHR7RFugb/LXtAdpWshuIxl0kUYVaf/bv4JssFrmPJEIl5vsNxbncKAWdvbV6
fAapC/kXgwL75cTNN8FU3lWFO3zssvUQIrzL9TB7T/nvP3rxu6pb10p99AjWvsOHZr2pwSG8cn2a
7s3l6RqmqjmqbVvCtlXDsp9fngIiJem1iIT7vvnK1em9Mc3a3XuW4yzGsFTeUOc1b1JnNaARqpY9
kciotOlsYFQzQGZ4YmsKleZWXtcPKGqrB1oVaKJ1Z48VMH2s8lDb2MgfaZVM5B8LnEuSNEDQQX49
5YgCxIrZzaLQrPqDVttbWbqBakl3LnMQyKJDAlMnEweryLJdngOGJfBoOojIt2kB4Yjr2FPNXQV7
gNflKtmwv8KKS7fPkV9505pS61uMM/j+5Rt8Pj+/397z+aOGU7nFEWFaqvr8/OkILBVAIzYALIqY
ycNXPeJMo1s3Wgwkvr58NH1eLf44nKu6uulaqqEb88f522piT73OoBFX4HVgRdPoazgWczafSWiI
YU53/Uh7SLHfMgfjcW37M2k72eZYgDb16prVBIoGOFxUnOI8/Q7+LNrJeRBc0LdTDy9Jfqej7LdE
MC3GgIV8SsPxvtL9ep2URMG+/K4c/Y93xcUC2QIRiqHRTJvX0N/e1QSteapTw1uCDDMPUrhEUMh4
lF8JBA8r2wJ2KQ1IIlnprnDvkw4ltxiCagUPyrtQ7IBjDYoG/Sbf5hoRVmkCA/RvIHqXpNBFWZRK
tR4HqoBfxPzB1H+g0qmPSpJVOBgycwnLFp+UormgpXmQoX4mDdVQ9tdBiJFvtbkO7RXjSGTwBBzE
fmchmpnbUvjRFTdZmD7iTtkily+x/5RLGY3rfoDqnSzBh0bba2xWX4b0XYZy59tfGCnE6rbMkpDM
va9BzIShspRyw5xOg/0yy3oE7NmlFpMSKmX6rY/AiIZ8eZTfyq/G+pUr3tJuPi1L0yFnuppK5Wk7
fGTPPy1TYRZV1lYMqzY8DEpMCeRwCijS6Mex26krNzuiS/syqWI4jr4RnK06+Ihlwb3oM+AiKu/k
IixfGFsvzS4VJ4G/YisGnvUyrUq+YFwN7sbSiDZ4D9j9SpDPGKTHYiqwpZKKmh5zT4+38Cp0eAWz
DMY29A5qIASo0dEPM+L7cxH07ipwvJZcEs1fV7nJcJhuz5KAjizs1bUsAyVBFl5edwo4teo8/edC
CemqjA6QGHYPL1/25u3NzInUDFtzdJfNnqM6N2tvw4TbUv08WY+N96h0uOBLjMAY7/kqrNvvieaX
W/lH8oeWS24wM1I29f2kHX+91IA397Hl4aSfd3jAt/ayU9sG3kWyH+WLlTZroYYJDm5hHrBkKGfo
zsa21pgWaxYxfFaxqT0vAUGfVebCytzxEGPG34tW85bS0dF6vrUu66Res9vcQ4hWHxCciJXdRO5D
XGTmSmNr85i16N96p+kee+j4K22i+f/KuZvX1d8XQu53w3SEYXHuqK3MmyUjHkAfhx0QtsSz8Wx2
bvlg+Ua/cGf9J5ju/RCNsP9KvLBy7x4yxhr1PjpmU1WfzHNPMABJieGXevI+OlZUbqwkAA3Ed4Ls
2iW0B0KBEGjgo24SygxEMAt6yrQvZhyj3ubRqmgLbx0NLa0WnQVF9YY3wdzvn8aEbhths8BqPyqd
aA49oj3qE9s7+a5fUbjkDy+fD3FbZso601FN3XGFziZhXmJ/W0JjOqqNqRGWc20A2bhklmmpxCcv
iCit51FGaTJ+CaBmIzkPynuzHj0UhaBipyQ7QPZ+COeNZTxtaZy4cJPncsgynX6XV5pJehEcaOJj
o2VYivBOn4z2bCkOVjZ69kFS+e+ncEiXTNHpWsxfkXtr056o0fjN8hMToAqx0PuJfKd79L/IggrV
3ep1zZy1CFH5YHHuEnzKY96Um6D1wk0dFWt/zHA2NgyY7PShCx31sUaF5+mafSHpbJUoWCN875F8
q+Jci4AWDnRtwr+sTRD55Jy46duxyKxl1tCVmndwlk4GVWF3yqrMO+/Iw5A+GsYnkZdniRfxPOUL
BLlhH5OvupD9fqVPW+hW6cNgILIkIMTbyWqz6rM5nsLOyWVbOZr3OSx9cQHEJlYvf75/1mmWrlr2
DNrRTYue6c3nq4wUZEZAsBm7Vtc+4Bsvz6ijvZ031fBsn6TKRL6E4ENh1GDx41LrkKo5hymswkNA
CMQiSZThjgt8RvVYxtogMXPXT3T9lBp2rF8Rg9paWGcSvBoXBSo6QljibLzhLIl8TZOnDFDcfazU
w3rwbPWdWyFgjbSeUB7Q6etQKMOSa246ptP03uEquZBldik0PpoMizWfw/ipAUa+Mtj4cs/40Trw
A+1k+R/qKffvW8bzr9wc1yr2ZrVgvbBdFV2kjaH35uzlTZDj/KJZer07GDx+vop3Yu7SvNIRzRgF
9GGzB08ZRa5K6dGfSgt3KsSYeGX2Snto7YzrnmAftUkWMA2StefbCaAMtfgwDBQJPUrjw6S0s/t0
OMsXLYevoGhws3DFLAQYq4VEqjRpeLALYX+ImNSuc1KOtQD1+hUyNeTGw3X76itK+MGaJgPjKfNA
Njz5J1hUKaftk8HjnV8zzMit0ZTy4Dc/N2gqTZmuFO4pLuN3NgHA218ygNAku8AoE3DywbIR/tEA
ImSsbPIkusw6ShR5GgX50YMRqgQO2hGQV+W6jScyZg3DuciXyRhQohSzlztWbAFfBHT10Aj6SO1E
9/5JlkrSOpA4/jul9e6UJK1J32qDt3FUE3xCzIBsVU+a5tB9TtekJ+4SBh8BT7LvhsCDRujhRRSO
vfDUDOEz+arvbJIEyTP1okXWYzRcusPIx9A2X6+TfariaimnM2NUTKduMI61EOlnwGf+ErO8u9G8
RoNAj2aOGFwSGYusv/YDh+gtfdP+YvXmN5h4ym7C0LFxFbhGg+qpi7YelC/Q71ZpqKQXFLXDqrXb
J4Mt7gP25unOdpxpYRS2tmuv2cE5NHAFX+hW9ZTNkDvv+t6w31/7sVqij2+I8v7ppApaba/oFhtR
SK/7hgT0tY+dfBXYw51sncrhPc/CdYlbGXOYnl2V5pWOA0QZkKT6SXinmUyqWECSrZPq9yHsOB7q
tUcjq2e6Ij2ipUsgtILW+8TG85seDenbxM/ztc8FtsjTZrrwS35MSi2BRdInR3kAL+zInEtFjjR4
iI8FZitRsulrCoibieljby5mMg+PR8g8xlGE0Xvg78YlMShx5waz/I4P4WMR5ubRnbAROspEvgIB
cqCw6+KAPb/dK1HIxMZ0w0/onT872OWNQCiIBBCJjPoQbFDPKe9ZdM3l6Jfv6xTdQOEkjO3Z8R8z
D62J2arQlxgAhxl/bNN+29Ir8fYlee7YZJDHs3x8hNGPnY+SElBBc9JaBLPmfVqRmkYGqrb56So0
h2/XSr1tp0+gZbovTr9oSW/8UgPDXzdm2R0nlDcoUEXnbYoK+eDggEIlc3A2aCKClN8Kk7CRbgyz
bRWmBylkiYfgg6NNLTDwgjwwFT351aQuBuckxSBqLKggariEwRjkl5EMNgrDZdAV5VGyTJX231/J
P3MiSHQ/NyVpB+M4LII15t56AzSjfbz+xAJZtfNmrlY6BfruKljDGBY9irjLQMAQXoEkdU5W+FUT
182E1Vnereg4jrFoUTeX6Ve98h4a2mmVZ4mDAkTAQlZLoNPMz0idAIvp/FVV4gVQYpUUCVW3IPNN
9VZKf7xyJigZBoUZr0s4pGgnnSw+X09EY1mPxWCxuehywgSMWewAx2thfPY9SDltUB0Mq3AAW7V9
uZSikThU6CRYubqV4+yInFT6FoG6FTr9/avYgJK3XLj08XZeOmyruQS4pqsjA/0quCSttEvXUgkt
ZTAoZrKfsg+yVVg0sT0f+zYjAV4ZzmXanmsPahxONu3ixKPPikjsbYnoIu01dU+2QMJ9Egvo1SMX
ZBn6PHtDXxzkWm/0QFjmpqstCrRmJngxqV/J++GjRN68Ukbcbjlc8GyUD5Zloi9QqSael4mRAMxp
CxIdrmVEDRNMduXiGTUjv5Iv2chfiZR2XOiw7GUD9dczzYAZuXDoSK8lJKUn2HFFy+XOnTPpJ4BJ
BJcGBJfH/sYLYwb9lm0crsueMTWPcsgMPXCV1qZzdjWWLbKwjw0TdIotmHHBxMDPG4l56Oz4PWuv
dRRFD0FNxA/aEJaUD3AKLIyqS2iyzjJnxXtobVhQNuoH+d1oa+ndK6futsK2dFvTXcow1TSoIW53
HEkyE7w90XM9mljDqtk40MSINNrWRQcl7C8OosKjaEc8Ri0iu6rHEOYSepnQLd0HGSdGtcx+545h
eCRI7LtViLXmhMSp5RaCQnq9azeOyLUffIHRpIASN/KcTeyoeWv3PTYDrOyWtQbT1h2dML0q1uk1
mJvbhHisr+rO1ELrgBGjXQgsTVuSC0170QwFCJ4x3WZ8JKdEt5xXtmaa9ZczRVGgAgDSTMvQxE3L
2ybV01ZM4nJ+asYVDpu2T34CWwzxsHknX5AOWXeGq3/Er47gUP0UdFpOGkzs2Aifwjcwn9kt1PMu
TpBQHLnghnUV200WZJ8iYY4bNicB41AHtHPRPgRaQ3BTiYUgg2HaJuZOimEjz7Q38MwZLWQNfGez
X7pWh1+vrOq7qgWMZyv5A1vaYukZTv2gJ67YBrFrovyctDOuy+CiK+RG2LVDFiXeAakiBkOybBlo
PMrILGKCDgz7x3tIhtaqS3vzIF/qwDIPqIY/e1Y57tO6GJYKcqRFNjTG1qABIVUQ7sQgFwp+Riyl
+7VXq/6i91VxXxVRufDtb9d7JxwIBjG69rFyzF0O6G3jD4k45BQYJPyQjsl8FtfUCbiTtpoK6AUX
KxTxsp2BGPKx6MfqkZYJ4uaR5tbYhFwEs5qpp0/gQTxd/moWxGRfXQ+bO41zksSW67UZ1v2HpokB
F6h2u4mEE78TaLGFRwHsKSG0/0xPj7aaxUfhsgNzSYVZsY8v9ldpVJWgGpKn0GcrFTZQhDQcW2Rp
oQgYFB1kT2qUb0ApxTu7sstdEYh4lxkMIwPRw3zXYch5OtmrfcuzLC08+vcuz6RVWJPQp/TbIGQr
+OvpldXeMi40/cJ7tZYJBION3AeqKZ6UNnp0XVIuK/zIB3eO+FZ8mO9ZH5M044iPgaVvRMVGVvAP
0lqjlJHflmbx7eX1xb7txLO+GJZFW9fRXJN756YbNJbj2I2dy/qioppunbY52U4GRRYiHAEF6Mwr
P1t3AVEo8tvAKdTlYMBYR+syb14KFGU1WPjToCLYnFBswZRpsWBUBvYbB4iBiP12mWtYO6wih7Cr
FkvbZaSUj5m6G2a9RM8s5qKy7SUkgslhGu6BqCytWZ/ZINLFLz+9c+PKPsczL72usNpfIUmDBblx
dIaPRlMOO8VbZyr/sLy8O9C2K0WQruM7cG/dYjrLeXjv2MfSGltYLHq1V6v0vXxc9HRM4b0Y7/Rp
sOfGqzjFgyI+aIewY6ugk1TTeLCj8mp2gjLE/lSiQFk0ShEQ9DPdN4g5XlnS5GPx9/2j4wAqFEK3
TMMStN1vPhuRVkxbSw0KSIFrYle2TPLmpkZnvkM5gOC8zOxDzdNh6aGYf9cnebAEK+J8yFSei5BW
kqLUjtH80kaNhmH6MdV5zMkkawOH2jJK11dFFM3G49UZ7Niju/TJSeWzV0WHY7gLaEqlHnuta0pG
g1nPr5zwZy+69fX6GhagFA4tzMTn9seNkHBJEb9TJKO+QwNrvKsH+w4gh7sqChedkRjtywjFR6wi
j7ZBo87oroidsfyJl1Lq+i6AE5NUzKZjvC0y6gt0NEaGQ7D+Lge8kUw3nDvkeIeAhCQO9ETRfnn5
LtHkbXD7URiGq4p5XGBq6tyd/q3RZYS9AGlseuuYRIiFO4fQenP0rJhfHMO/w6mm7+WfB1CNL0lc
E0EJsnUTuxUEE2RU+xGr69GwvHgnreman/4IWMd3vj9AAVGR08lqpxrdaunYcbOKsiT2sUn76nrE
++FhjVvYKUY0GeFcm5+vxWvBoHc9pBroi5zylPXb2qhp/6Nr1PQoDCiphk8f0I2TFTitaRt0lXiv
B9gFCEhotTFd+VbvElqjHOWzayow85GldcGyuq49ECWxYoh9OY3KVgqLmKAzeRQfu6ollUvzvFUQ
FvnBREFOhPjObdpO22U2QYJwa9TuW2f148lF3G20SYdQuxSQdmemUNp8ynBSrKBuMhmnYvsuf0gn
q79iPCTLIxqy9NoXbNMxPnUWFj3XbuYVnGA5r6gAcMYpE05luJh0Yo5pgGdOSg1LO7WhK3o53ixP
hfKn2RtvlgDXjKvXmVzFnT7Ot00dE0jaeDUsApNxSg0aWiS6vTENKOrMxZgxp9TKdWG3CGtb9y5t
kvhcd+M6pDV2F4xIusuOkoJszH6t5f2mrtX+ykdHnF3Bup413K7odi7WCuwWaM+yDm113Q7bruqT
e0al/oGqvPiUkF14knMKxfVjmg4j2+15k0oQs/bx2qSpJ8LRp2Ec1il22LvRcfpDVNY63mxmD/rQ
0lyaYer16DwqWp/sTYVmqx3EKOLDWvma5MMSGz4egGrM+XU0i4Ze1W/oZ3+7eptV1Z3WL99IuuHc
dNAdYQvTYUHTVeGwfN2saW2X4EzKm3ETeB3wHNSUKTKZpZdPwT4LjI+6Yth7jzAGNBnMnRVIvRnK
yXvZS0ZntdEsglGtefTK/nA4dwY3GlWx/aT/8NJ4xQzT/IF081wBy/g8cYkupi4+WvlMsXQyrIea
0q6DzjHZLOKOwf1Ka5WO0/ZqjKkRDOU2gDYJC8IY1R+u1ypDv2E3yr1ggfN9GVeWSy2YRts8TJKV
HB636BH3V416HQiQOZBbN3mLeSutsXp4vq89WkWDBIcA5aNmOOYRgA/CqSY4dnKMJGL7whhsFfhn
BYr/vq3D+l5Druc0are1ayYGxSxQMXvMe0nc3OPWYPAwIVSfc3LUwaJ+sdS3MmtaHYgv16jz2DHY
7duyRXQeqVl7CfIwXk/Edsyhq0pUtFtJdFc6QJ7IH82N7MJ3MXnMsqkhizk1sy5yfVAgYB6quZBl
UuofpCS4qOYc7MLMUGCllLPTKO4JvFoXRHXvZFvuV+5aQzLpht3UyIOoF4vrjdG0dPVmfW+VVGTD
6vDRnSE9KY4WvyFYMFqIyfzh+lqJpEFlmlS2OZQS5wP0MuWiV+AI6NusI31IVoGb2WcvfKoZzL7N
MBFAxiehJO6/y3BPr4ia5ZgRuCLHVZ3fNKu2yqEIk3TFaUSIJrWEYUFf5vrZ293QLMI+EZtucIH8
zgox1UVvcf3dLZupduu195oCgsecTdtmlN07WX2KQi1dtBlatV7SlevYEDvEN5y6Gktr1BiwOiNq
QyOA0SMlSz3p6QilykWN6wpces7TXg5uSeBk7+k12b4HevEgjIbQhKmNvkUsnqZlr6HMLNoGiPua
h0S06Bzf3EXI8A7XLgr508DtDBv2pll80YsiW6AQl2GAqV/QfZ+VLINdIZcAbSZVZQgfSUouR0gW
c/eGIq6DThDumcBsQ789S0U2j3TlDLK0tqHkNfOwIwlH84RX/xwBqL/2Vayw2luNujXHgLs2wiJL
M7LZRl2bH1lKf75gmCFuj6jueQtLb2tKwcDL2OiyBkcXVfWOuCB4PLURPKhkPB2dMdyn/hAdLfTT
q9IeHq/Lnjnod1NuJgdSI41LGuTm6eWlzPijqWECZzFM5iJ8ojb36vOSoE3NoSBTFOB2ZJgnlTkp
ooUfKo7kTVEQaBLGkX/MUwbN1RR7CzfzujtjwFoHjhmrVVc1i3bWf9H9huvn5mInv53ZVAHd6bXV
9N7RcPRzYIYbOe1PHSW7cH8soIX97E5ASMnfTlESbiwjOU0ZMUOO4XQs5eMG8VlzH0R2uC7sunkE
4ANskBncK2WqJv5Y0+GCukJj660S3kK/4vmZEEbXEI9gF5vrRx2hB9gE6lejQITuQvtba6394M4R
k1JL4Q+0uB1t6MimQzxTjIUgaLZy1A3S4naJR1Rfy0pIlOQyyoqAMNZ4I0PvSlGmx+txSoUozcBp
xdG0UFm7ipefcybC1+SQOT5kJCsuJ06nyd3iotb6eC4ahdlVumALvlDDFMUMrZ2NRKT92rHKrwqv
3tUOMOiaSoIijG0nHZ9hdTWPFAkx1pgSKBDkYoDr+JLpTwIr+gZkyIAKAI963JJX1WF3XXSVO23S
RNNXMnQ2ZHt7zicaUGkRsoV8vN6hvoJTKBNOey9cDayKRTVM4CSomxmSPjhz6m0yMAIYYEhdmWao
1vIr5kUvVyVTo7NkBbVTtZOyiBy22/0VK2RNbHOluDNg62mG1XKep53ACIqfOhA20QRV92q4sCHS
L3+t/aGVnrUo/JTidnrwFIU9fmx+KLV0a2sxzmdt48GVJjwUM2WO5s7ra2U7ZDPtQC57Ra19v66V
BDPQsEZMz6gw6BHMX9urVRTDWpaN1aYKl7JbV4kuO4wKQ8/ZWoQ8aNjPHAMCN0qS537QCSvp3+kq
vi8Ufo4IjKU165yBRdfbIpm0nQWwaOlnxkmGJipKgZEFuSX3zxguA5c6dHVNUpw79/LvyIjF3im6
9TUl2GENOBSKv1VFiC3Zik+MLC95UryRsxHNxWFZ4trdpWm0GvzIuUgYQ6ERD8/gjojKfflz6Sc1
NNxQ2D2NLqFj/TysrqI+3fvzE2cslacAVs3m2pbtcF6wx54/fdJyJFzZpy+8HkmY9MHRneiB6Vtt
qqEtjKuXFzZxq7RhqC+4mw0QBpql/SFysIvUbYKiqJeCXK43RerB+qiD7I4HlXKMHO0LLXNlo3sT
UNcW7feUT0czHMPd0DkfK6MpWJSd/KgXhBE4xqDvynpGNdPvaKaMnThlcCfQWclTb/lNtW7EnV2K
9K4ojWqbJ/jUcy9A5YM/ctcMSnqGDNBxuYTATsv4PhiRl2PESb82EJl6iF6fcdx9xRTn79hyMqgQ
pJ+iDYeX6+WHxHF29LpC3C+9/laH+bxUBBPUJi8ebC9+w3OxXUP7DPYSS6MP1j7LO/OJkIDPlN7N
nZMWdDXSlM6qH9oM9YmnOXZFbi8FooGV5mXGYq6CjrnqfiHCBOJEFCtr16Vh3JeefymQYV/kVzrj
mLVuqe1SgjT10rsfza46TJ3brXhWk47N1WCk5ZuXP1Trj6eVpbl8lKqOesVW1VtBsFG7zhiRVLgM
9clZXKXIo5lAMujNNRc8YcJ2aX4Yp4ZoKs2Exx3U3dFSGutNnI/bmPLtvjcCDGgJseRQuDoG0uTi
RAkT/GqejwUd4xRAOuhS5ulZK/pPQozDnfxh7R/aQIneR+YEEjSY6Lcr3DpxQBSaOxtHjWGZBOrH
JP0u5x9tM9O36ladfcfRwnVtaAjkZkPqa61FbgYjCFqF7K/cIHnBUcyV6Q7ORyvVjiLHPm4aGMWN
HZBvcckNaJkjpdbnrMOvPUTt99yZ3hak2mxfPsv27ZMQCaDm2mhbEcO4cPRu2wRZaiFAn7rVtQgJ
ipYoWbpFbLLM7lG+KIOmLCqQpjv5LUlW032mv++nfWiqxECaPvfcjGoCd39GiZwtspreU60GF/nS
u5W5BTaTrkxDKU/5AP9JpI677vGOnq8vltuhWsPZN6QMy67jNvCj0zUdAj8ES09MK1erG3dd62ZP
BCbPhDiE8p+XUbgAelJ9jtXyTJTnMcvN+gKzuPig5RdHndL39nSfjll/32bz+5vzu6eyxx6kUcxl
hVudhhwxv45bn6GvXrHIDul97QfI5KaqoP5F4AyCehNQcZ7GuK4hpPOYstp6pzX5/uUPxbFutpyu
KQzUspqlUp4AG7kpTwj+Frgp4IPz/CXtsqjRjEzdOyhTYFWJNkPMQGGkD+FWnVFNUUXUX+cgmUas
QEsofUsH2HtQbG/hTNqyV7ToboJbcPYqE+N13BxSDAkH+ZV8MUGjbrs2SqGXgNrwqTcIgeWlsN2f
X4U2nhg1nrS3fkT2ebCPEqc4WU1u7v3OpQQe0vJeS9t2bzuBuUP/7C+gfQngw0QT1gLyinyQN2pw
VhqY/Dozz02j01fzzeC9NUOW5DARSm7rTo9+x6ybxGS6mNngH1KSyyZn8givDZ+ArdAAEFWFgEm6
F2C1zVy9KcLiTkiz7rAbVvEpL5M6ctejnpM4TQwaHaAR8m47PpDS5h5CLy5eqyxvm9Ou7WiOS1/N
RGxHj/pmpOOmEePYsKmZszKstJy+p3BT80tXYAYbQYi/b3orWXimk95NxL2tSxX1tj/U44nwdIee
fggLusHqxMJY7oRSkupdl9qZnCdSMIzdy1ea/seVxu8rHFtjnXUZnN3+vhUpLKhxeLqnGfupsKHh
yXXSD7pykd8MfWrfVWNT7KsMDXRTjmu1FtaRDjS6FxdXb5saW+yQMY+iwDvIF6EaySFAiiK3x1aY
okzpRnuthJmNyzgkGkz1tFfE0fofRQBvxaVHw07Dstnh3Nw0rmcUjuLb9TKJjQcHXdxCGmOMTn+y
Yp/4hOLgebM0ofAK0E9q/87X5sguP0q/tmKPVSH9MvklmeYtTdAodrV91Lj2RTZ3FVs7hyVhYy+f
f+OP8z83yxntcLkwZjZvNcKJUo4aLVXSBPAKzigjgsVINdHNcSfn3moyfdO72NynjXWwMs/cuaEy
bVuiINZ5OXQLx/SyS2hFX677fmY7yUIU4MVxmgSrnqxaLN4uatla3ilDOi37lH5JUsPtlYhwFAhP
cSfeuz5Q6zGY5nyof6fU4uKr7qmmiDt45Y3f6lJd3rhjsxu1keuwFbv5tHg4I5LqYB5EdvVdvlUr
0t+kuZhOZUKqTWWpzZaPqj9a1VvTAbsSJxvboN7MbaTPXaxOR9auOQqvSjd6MCQPqV/266j3N0Qq
9ac2DHZZAASCybl9cKDM4b6JnfddODyYHiSLwt/qMJ4Cdph+dX2s/t9nfqZa+pu+5sVIoFfQ3Hz7
X2/zlP//v/m/+e+/8/y/+K9z+BW/R/6jefFvbb/nl6f0e337l579yxz952+3emqenn2zzhqIJg/t
d4DH3+s2af7ty5r/5v/0h//nu/xX0IB+/9c/vgIyb+Z/zQ/z7B8/fyRtXJQX/237mv/5nz+bf/9/
/QMNatHc/vXvT3Xzr38Y9j8F0g+baYXmurqchdPd4ie6+U/MYcwQMesZuB4sbqEsr5qA/0j757zc
4igxeVTyYKM1SxD6/CNd+yetDovqxkDoK3iW/uPf7/r+OiW5flx/d6c9X9Ud3TZn8Tn3JwYVwNi3
AnQrIce3gqe0LNfJfXOcFuWK2MEPzSvF2POKl8M4hm6rtqqT2OTQl7jpz4QdjWLKLBDLxfjFQutz
0uLgXagOD4WfvKtc032s0yh+5Zn12lHnJeq3QRHQ5D7oJ47a+y5gjaIcSVBqH2qbHqzaLhCrf1PQ
8r2y8j1f+P58rzdddbv07F6QpbKsSuyIkR8Ya0+px1Wrt8Yrh5pP269J2M9D4b8QFtZlrom5BP7t
DQ5hQT0L5HMZTxmE/Sb1+g0Ljff427X886L53cL4t3fkaFxyPEmRIJs359HCjIg+B62l5afOl0A3
um3BHGg3URQ9vXyov31kjq7zhuh0ULffmKmE1RsWQDo+sqlC6eVFXr0c9Cz4kLVtj3FvGE7EMyTn
IhrHzy8f+m8n0zFVPFWO45hIhJ+fzCmMG0sxGBDCS6NXEgjnkDP/O7x8lPkjufnIuP4dfB+WMF3T
MZ4fxaYPnPDH0XIawXm+VVBaLvWH0Xj38mH+8pHRDmFJcSyMJUxJnx/Gh/9pdB2H8YIzw+OpfA8j
/393iJvnXAqq0a99eB2TFS4skDTEoSzMqnrlJn7tndycMBwWxI+7vJOxujCNXWDuJgPztfL29sPn
uW9oMMGYx6CmwA75/HxFAMJ0myjN5ZTrH5m6b8qxfuV8zff975/8fAhuUwT887gNgcfzQwzJqLF7
nCM06mCrtb6y0ZKBkiZL0wXQ4Veus9uFXR7N4slD5aWi+JtvtN+WBj2OW0wK0Nssy+9P5IL1azon
3o8+jbUTxDN9HXUJWJ7JiIjFI+f14eWr42/Ht+y5beVQAP5xQtOi1tWxhYyr2OlqVPMnTbjNPu3H
J+zvORVNUu9sJ6pXLx/2dv2Y37Y1r1Xcwq6JFf75227UQmvqEHxAUSWg5oymJeSDrBTzifYgWn4z
oqOEdGcZoMgNXzn47aU6H5wFEjsST1LBo/75wZ1EBRqC5BTENsm4WpAtwhIhqvBeGXf87UpChuiy
RKKuM9z5Yv7ts2WK2LnxwMWqO4yvcWwbTPyVvO6+1g4d+wWkoSDc/McnFvsE0C9Vo1etS+3Sb8ds
YsWOo1JhH53rlbPyY09RV0MVNCiaTUXFHgXxwF0MEEULXOKoLdYv/wK3Cycn1+LZM1fVjkkVcXNy
LcdIncQEwuBmST0u6iCA6JE0BPYuCyQpjzXQyWmRq2TRLV8+8l/WBiHo1GkoZzUqpflS/+2tR5qi
Q7xkBULNrdz57ZivYdfV+//8KC7KIsvGXcNNe/P+7CiAnQapnGg9gsjCpyD48fIB/nJ1Clf2XCyW
IPbwz98Gnj/ykVsGP1Ni44IIc2zr9hAuHH00Xzljf7lAXcyM/25wOjd1idJrbSEH3obfK7BYlTre
9UFbP01GOCSbKNfrV0qUvx+RRRWvjSsYBD5/c1Oce8jUAiohYAarwPCdJbAk+6h3pGQnjEpeuR3+
ck1w99nzYsP/tNvmYqw7lcHsJcLjVhDWAps3rdL6P77kaYVouEa46vD0WTcPJc2LhTmRJAs+G7Vx
tsFYhFPl0TOgVeCle/ny+PMdmargCSi4+EwKsJvLg3GmpqEJjCiWrTdsbh89YIwvH+LPD4lDmBbS
c24m17pdt6aqpxFQZqhFiAVL9Xg96NDXSA+qQN+8fKg/3w2PAIxePPkYofAZPb8eSlg35f+n7jyW
I8eyLfsr/QNogxZTwDXpTndqxgRGMiKgtbrA17+FyLJKhmc6aS+sJz2qtLJMBwFcXHHO3msjxQda
r0+E5hAAULzTt0Un/fl1/rHesFvQ9F8bcCrMfF+/X0cWfWUVUUy87BTEigtN7C3xO0ARItminFpo
zk4fLOn986sqv9cYLNXSTWZBSHNsKRzzHytAkrCg042jfJ/f9O0pzLVdoSQHpddp/PjXamqsbfNb
qk5frOrKvH7+tomZLzwXbw12yeyYzoZkGJQdfnkuDE8oBO8ENT80yys/eKiCQ6DTxgRMJFWeM/Zf
vFFlHoDnl7ZVTOecJhlD56PHVCf0p44deCDntpDuwa6aP/1dtIncG+H+AMmPMee9dneEQHwxN/9j
7eGu56mZzwN1mWOd7Sp6DAgBS3/gkRzj2ULbZEW6KyvKgAYXI6Dm89f7j8F7djn190FVZqEd1qh3
6UupRNnGa45fX8zQin2m/uJArtF4YV2z2a1QiD/fIQ5pqAsDELorFMiCZqVOyqKKALh7sS731o2Q
eeIu7jcgaC0laJm4EZN+oaIOEdtWefZIo9oBC+NOyhw/0wcmmmxhmsl0a1TSW1fpu7nitVStNvhe
aKQQRYFFzAnyyL2J1H5BZpmx0HMAzbpDQ6/VTUSZNkDKoNa+Z9KIG8kcX3O9fOiEoPclL7jsi9nb
61L/7k/3mUGw7DgsRx0E0ggxUWceJgiY5vIpGa4laV07b2ZTLUWAj6wJrmAV4I6jYB2DLC6JpDDK
RWUQ+4VeyapJ0o03s1VNHT0jS9a9UaFpAMjXQ3GppYdMv1OwwQ0+Uv8QcpRCdQwWfbolVshT5Bx8
rHIKa3osurSyW9vFgLNPJAvmJ1BTMyQztlgVgp4kpZ7CC0mbAEt7KOxw41uPJOxdj0ZxPYygFIfo
YI44pFODbCKro/M0Z1cWKOw8ppt7pPabVJsBTnNoKQVWk5gzVV8HE8KXpicuZaM60c7w71vzPZLC
1ZDHD5JkmduiEe+OMN4NVn5dRKcMaRy2f7BJKn7CAOF1XV/j3FqTdreOzfguiVpgYcZW9UsPvhzC
sBdNxXwJFsFCvk+rb2ERViMJGFGDhsWkXztGBOIh8UzAa76ZuEIfrrXyZyxJSxA3bIjzdKU72WnQ
2uVo6p4MHFCH/lJND37Y7ipQbkRiLHxl3CsdXdLBE+k2bd2mB0SGO4D07ZYWzANJWlN0OzSkIXlG
tccU3WkbjXuIiUYgQltlJ0rOZQccIj5kvqdWryEweQw8IQy1wY1G6vtu07iptFHiVSfpy0avFjU9
nLogTjx3e9NYtsFTHn0XKfHBa3SyJYSD2QOo4BbN5J2elZ5MdisuiHVo9PxBT1LSP4Fv9IA5ul0R
LOAienhxa98DNprGkJBcUnws9F3BbmruaxIgYhpaMlid/HrS7wMpvSrhlvTNcyGfhEFkgLZWQFD6
vetjeZIa2PuLAg6vfJ12/pa474eMTEdh7CfpiCy7LW/9MKSJfDJ6rFj10epu0+mmq6D3E1ebRvCu
AJIsoh4Nm9hrJohlU9pqYKnFT8Q1LiFcrqK8TeUW0e9iVDDTtYtqKjC0PZY0ofvnHu+NuQScCbXo
Ie4t/Al7XX2Y0McN20aIeyO8EdMWBz/cW81aTuN9TcBriOzJVPcZIHlOvcglG5LrfHLDVcgcpDfe
IBTgBZvNliBzbNj5ts9WQ0zDf9ym0Ys/WC4xsHm/leOd3R6JOyNw60HIV6H9Zql3g/YKZ6Lg37dp
4ti5fsVczfmzcZ4KlGBkHNuEEtwoMYE59bVJJG3IOkUfAcdoWBorOisBZFiIrYmBC3AVd+ssXsX6
PXp94z4F9hm+9mSVOPusPQh1R3FKqxIUQezLgJAZ1zoRVFL/A8Ru5RI9mKL49N8Vp7vB5fAjL02P
PtVjrABFlwsaRvowrRAKepRqlobd9MeREhQY7DJf+7IAnK21I2qGaQnEciPq7kDnfN1opLmpDTKo
5Htvp+hs+HIjnT5lP4p1lZnrwQo3XWI8dpMOuxDSaYgCERkGgWwFJOfqBn4+zWXZPE1qjTfUOfS+
BCIiahIIbv67GZrrqrV2Qz7uNLKmktB8MLuQtwcveFQVTxUYbgRCHEgSfiGt6r5+1UvhM13tmFC2
kVQBBPjWYfbkfLZFcrKJm0Phyzdpt01t4ProuHnzxbSLuhtgvJLAH3pPgSBwNMb3fa3cWvbK7q6H
cIPNDZVn7MEGlftV6jyAipCHKz9Ew7UyXhNjVZ+EiJYCRC+NEf+kZkzTiRu070rDYMKtnO/zZMk6
ERknu36sO9ICNslrEa/G7AFktkLtlErFaCYevJhJ7dyQtYrGfCw2uvCqxsuDwzRcMdQQeEnIdK2r
uliRAewK5CaNDD8oWMfZuA60dgVb04zSN4LC74yhPwT9j5Y/A/uR2we4KZvqpIzDnnDE9eCMN7Py
BVFi4EIHg3UsDCJqrJHyRPRcznzyVL5r9XExmoA5kUMbFWNTdsP+oUuu1XaEl99vbGCisz5geNaS
xyR58ZVTo+9N8b0s1om5dvpNC/lunuyO/bSMmByl/qYfHsTIIK9Q4idLnzVxsJ8aYzPHKKXfM8pF
TuhJyffOOen9u48nUY7v6xAh0DIKrpLoW4QfKQcnEg0ow18C+1lTPQKgOpIWkqFmeP4MiSu3f5ok
vcPnGiJEve2qmokjT5wC0JvcyhOa/oPU3JWq7870GmNVlEheCSL8yU4LrsuiqKujEzzNISQh2o1m
ehwUZL01ObvBFdX7RRLb13mhLB2dRVJC6JdjrfNK45foNnkjpGPVzL66CJx7rFEEU+HZcd6oKm0/
xNgR+8cgipBFNC9mcGvw1wedhYINLx3Jb3b1osfpUhlINU5OajxuyBqfx20xVOu0uNGKbRLvAkdx
1Tn0AT5iW9wZSKRlytW0fR78UnpUjeAwCOWWpBDZeZWVG03fj3iGWmFsFIfwt/KhIgwaafKC+Blc
tOGuqeIH2lbHWHWuYifbjuOpbZnH75QIHWXy4FjtoS6sdTkqd7psVaxH3wZou1E7LUd09k5tbgVp
FRl8Xbt6JRkdiRmwtUM+3gndQQt2UymQTZG7QgN2iKwaOPqlAe8P222W4hMRZASFjCsSqfJ9E7yk
8obUECNdlWDxpGoB43OTZ3e6hM2BEC6r+tZMBwXrk7Y381c8QwCsp0WEb6OErSJLzCMxMXNKtDF7
BT3lG/KV5SA5vHiko8NVmz373Vtt9NfsftdENk72KpbuBv8F3ao7jrnbiXpRgEAeU3K9ZP0mm9TU
BVu/mWxlOybFiZS5XayIlWSxu8IrUzRMQpNGCNc+8cuF3JuIlZubIhUkILDglOUmDgfmc8cbExjE
ZBDHtnHXNcChptmInSsLuR1ni5X/rTaHakH2wMImOIlO87aTzcUw71V4YgVbhEbftSpxDUS4yItk
eNUG1I0YfUffwNOReUbJBIGZVSFDLByTO21it0udrM7SbSbyF0JBAaQCn1IN4zbUH+3qTpoU4hKS
lTLEC7mLrolLv63tYU14xo8ufE4ZhyWgbWMxSg6gfn01Rupe8odZlLQNuvciIsPI30uYmlr6waJp
vsXFKRispzS86qbqLuX03Y3zItAusXN34BTZTriD8YwI3gu7xNNMIASTWZ5E88urzLzyEPZYKaTm
AbLXSpVhfQw/SHGGyNe4GCpk9ZVEvNCqbkM7WEZsR42kvaIQs0vlg17eAw9jUxZuE4GfBl8LaZbM
oip4dTDqsaun/Tcb6jAWQOWWOHVsI9sOUbe/1FjtpFFXFjkKdjZTk2BPw4FikvjL1NJZoasal20b
mvfdwKpumJO/qpspXyV64fCaobYEorbvqEr1qyKq8z36Cdk1ZVy2A9irm97Kih0qWtJhWusqj2fg
foRQ1cGUOSXk985WVqOqmZrYVji1SlSMvLfj1lzocKaQ2i8jMyOhzypWKkCkckyB66ZLNcsfEx6G
Fco3hdVv87pZZIl0bNp0DvJDXoeG5RE4zEAGXEgJsHHlYvBy9VooDBBLumEY8iG26s4S9r4v1XUs
oKDDZK30AM9NfF3bDfLa+6D77pQ6NWHdjVAhRY9Ds8sR+QuieQvY3WQOT1uSMtjH7h2VM5JCGQao
hBoXV0SUuUmpP/lKeG+PhUv7YFFrR9H5V5Nqem34MIGllTBARbniTqXFea64VdL8rm5eDeNHUW78
tL8GJL6U803TUKsl9SGcXRec13vrQXTpokywWWeNZ7bDQsa9KNlHG2aDzygrY9kjuBRzMscPZ3Qz
xtPobDSzZ8nhtFiqz0ERr0UgvGxU7/lkn7K0hvIEqWZwnJPj5DepDD2XbYkTFG912C9JOGT+wl7l
rztUr4Vv89QAwNnFTSdLAJf5ys1vuYFHLN7PUJg+gXRGsVeC4ERahj18yyg3F4LdinTUrJp4sXIP
WjVmFu17vHyFsTDR3cicTHzOB5FzV8g7v2yvM9PclMBZssrcKTnaOpY9UKiNK+qjlsEijZMbDuBA
dmpPqt/rob5ymm4bRXQ/22AZEsKhhcFW1wM3Q2scBz7HGRo6pnknoZPz8IavrD7ddVFSv4pJelMc
5ShViOU4eZMSUa0Lfl0Y+YrJfJkljAC/mPm5cMV5J2Y23df5+DOQIWc+OFitkiuyvWATuDJrpGGQ
Dx+w+fkOXoURybm0mJMzb5QARkfo7JxyOSeXJkm9KskBDThDEIzEMj8GCFNvC13e8B6GRHPjrnZ1
RFPMkwPnV9Mt0xszeNbVZ7JrzID8opNKaTOO4Dd2wbuPES5i+5eRu5cGNdZaLyQyy2CvzGG4Am2D
Tj/Pt8G0jrXFGKcbWsl7nSMK0cme6KgvkqFGUBXUFzKAD0mNk2YlVyfOYnq2iVrPzAq3mSs5T6kB
vjq8th08ZF6jeGyzcAoZylZN7wfL652twgYVCPTIJs/otr3fI9jZgBNdp5Z4BaGiLKdMKjktNssE
AqGUPXNqKKSFgQxRXzcYh10Z/XaV70fru2BkYVVfkAzfh6Q12DymnyXMSKWJXM0sedw66fSALoMR
slG/MMNd2B1jaUnMWm9yKuPYmvP/p7K5wppKVoFPG4S5zh4WqHn98WHylWUYfo+g1pGDC3vLf56k
70p/g53ADtfWCLv2UGeOmxWvFhMwydpx9F0qPCs6aBxNpempTr2G86fF1lZcwVLYOiG4saPsH9q4
cxtsMwho2+5JYhNMM/5KTvG2KuZtjAc9V72cE2tOhactvbx6HEw44iBcfZ2UiOiHlN0NFGNSB7Jg
u6m715FCDIkXJEFr6n0tM3/Gru/T4CGfGGh/RRS7hj6F/o8bNvP6aFAHADQzrmQb5FHolWRitubk
4UunkDJNjlcmnO2l0aNFsc+VetdKuwjjxlTdN5ACpsGbG4HhHYmOE9g0Du9B1lARcoFKgU5sVhJI
j5gTksPJXFdYbBdBsDKGE3SHge9ksK9wZnmFWLYd+yF2P4sxZO9u7ESmUqBnP09sRZZpB6Q1V3nP
brS4LewYuEEjsymkKoAxMHsgtoGr1veTXC18Y1waEZOrTtaWdl/KOwNsSDNCOcnbpaW3xFbni8g2
KHQgcRuwdkfXIphRV+tAFYA4Wy/uWI0bDjqasqRwqBc3tbMLICGoyjvGEK1qiO9kY9SXiMxSuKh9
ty2Fvkxy/72U2p8CXWAxkb4rA6zpaoPJ8UUgm6+T6IpkgCVdJWZuc0HBCTAcBQuU84lIXOo0FDBM
Fw0K9e4cX+22l1+TYZZbH7o62/XVU6sSsDS6FWkNaVERBvUDm3hTN0e2a9ziuBSTQThEcFcXoOjN
6iqDAs7DLVfa/LUY6GxTaylimBtGLXGS80EQdQr7fwdC5yoKiZ3obDO+biEcc9PRtMwAaFpuBlXC
1bOW2tjg05EVmm+8dQ57r6U6mrCKGg5qp9QctRejpC/iER002W6h9P69YvfWJg7UCqefXX0bVApp
wAj61dC/DmqovLV1NpECPwmdCYK46tsyl4zBnUawaFNDBhgT9iR9qyEPAk5O5nWJe86PYxANc4ZJ
RMoI/0QfU+vlLT46AvDsGM5akEukQ6WVXmORtgoqdK22sEj7gYqN9MYFs5wWZPeoVCLNOv5mOOD2
bOgwV+jMBP5IOag2GrGYD1IkzHzbhDopFYIMZaqzaP2HPKpvGt/sNj2N5lsZedsOAhY85t4GCliQ
AQwGo66WVaeOj/oMNKI3CTYg69T7wVa69yyz8h/QB5XuLhqYTjwgHKMNhj9P3uwARSrmwfCWbh+O
dFLo01cFfXq6mcKOfU1lYG6WO6lxlSJT1m3Ee3XHjN3qoheJAp6Ot7hASEZHOXXq6sW0omY9NdQd
h5EedFO0+bPZ9/KhMbinAIvIxtds+67uSZqIDEqtdZHY1ABqgxiVFAC6l2tGeypInAAkLzUVs1tk
vsQUUUlTwNBMVTHLD4YDupaKX0Ws9hiydM32jQEaagxFn/Y057pc6hc4EYf3vB45FA+d5hNn1Eaz
kyYdiseI4CNtKY9DVXggFLqdbPsRO7ZUA5RaVQcC/aDia2rxzfZVAZA5qpi/Ukf7kRkacEAfYGW3
RxVvIOuchpihn6PKXwiVZRQ5j+iWmVSwM1IDBdtSF+f9YSxsJjarbZXbKlG0fadYGL8k3S4XquDI
X9ZjcjLZO0EwxK2mSFpCVmdi8emPU+wWgxJQbRw0D4U7STKS2nyDgSLfEWZavSIvD69xB1jU+YuC
qMU8lYfHpppqOCtGAXFM2PJ6ooZFmVVnas4Gubv3LZEuB7muv1kDmqoYw67PZsAWtwQr/FoEw/og
lYn+XRgg6J2C6GQtz51ZMFJg5Cy7TawJFyotFn8EMlaeZpRtZUXDIFxxkKhyFZ5/XOlsHqsITRlp
tSEH/a6FgbeS23LKt22aKiEh2TEOw94Ien+ZJkQT4QAEnbKtQH4sxsyqba+f6vmaVuzEOzZzWfmS
KX3R3BE8nOW7JBsSTs5s2NW7OgkrjemazEHwmokAOUpNOvmZV3Ff3RfhaMTXg1E3zV6Eky2e0SM4
mluhvPaXJj1J+8ocSHa7V8xMqzemnOScKgjiSYC2DO1krbp0jMULnP9m2CaoI8ulRWRE47VIisQ6
RJ5/W2V4A6+tzmcnUU05q5AcyWq7CxJ279dJkE9YIcvUJmeJ0lB6IP8prGAF5cyZvsoSseDcYRZr
rSbOi8haIfTsakILTL59n4bDElUqkHdpSGSHVbqtYwLRJUW32AHpFrRJyGIhdBEjiYpNYoSyc+Wk
+m08zLsbPUAf4vpZMQzV0mafol5Vki7qTV8FTu/GFD2eAyNKE9eJIksBF4jqBGW6wO9SoSmoWelC
joFRYWbmQTWStLoiyLWjv0eULHxEozOqXRSGE3UsYjiiQ4N8FJbNaPlV7CY9OSOvcZlbObwaJKmU
9PoxXcTqGBvQnENf3o6Zb9SgEpvS32I6MQuP7ylN90lsCmpeos/a50zIA80V1UgT/5vKf+zrLpPS
xP5RRKjoU6ktWfdHwTGZY0DRCipARU4hU1OIr2c3nZtN/xjOdteSwpZmqVTfDZg6tCZqTGg0pJCk
te8mXkpzqxR+qUk00vIgfh+SiDWtUJMBk0Vr1lG9nKZweEgjkyh30xfbMbWtmgVcsUE2ddYIjaIZ
xXhVSzmoPzfvjd5a9r02XjUgYe7inNQY2juAPpfGPHncxWbeFQ+KX0lpQK3Ykq51yZme9SgEALnF
vYRzPFDlLtiSFx2J96GrzHJv4Xr3FwBKLDZNLEzZa1cOE5tPVSOorXfsBsEZJBy1JRA242Gif9Ua
s/8xJKKONqQBcNBWCLa1TlMhiG1TjV4Dla9Nk2Vdl5PdGa+pGJ3mW6mKLDl2FX8nwKaxlq+CIutI
JciNjnQnTsTZc0h+pflotlMvOERZKcdCaBqi2LWzX26vVmPp7KrK6aJ3ApWaaJE5FuEFKyv1x+qh
ELlZr0mdkeRsJecleB2aYAp1/Cw0lXQF7jsOr2PHpprW+34t93C08Cq8+11F9WHyu6R7UcaOUefy
Vzk5nzFJVZQpmcylpxxxH4epoJaNA1nUWIuG1GyVnSbnerYGKuJEByTRerduW1Pya4TCUv9UICIp
V3VmBPkVILyRUyJt3LDk6JhDTlXtZTAJlXDigtaw3L7YRRfM1ks6/aG0KFS6bJUEGZjznhkltGtd
wBRSZlherAQqseRrjGBCy+QV/C3jL8nh/2trwP9Hon+yCD507v+h+j/MYv3/A2bqx+tH7f+v/+ov
8T8CCTT+xBU7tEj/o+P/S/yvoP5Hem8DXybRAKkKYpn/iP917f+Cc9HR97FDA6I3W5v+I/7XLHwB
JjoT9MkmcTKq+r8R//+uM0C1BvyFeEznTOoz9FFUDlRpbqUxHjD12gSu+H1z+PAsjn8pMz6qxn9X
+/z962eSGMv0ZXSQlXQqyhrDClh/0VNOazj/p9MX8ptZ1vW3JuTva5zJexqls2VVy4LbRC4foGRZ
niqzGbLy6O3zm7j0iOab+6D5wzjdVpna+6emoIVq+hEQpaD4StN46dfn2/r4632TGpHPn2+rEXxu
e9xHfmd+IfG49Gzmi374cQe5PmSFNLjVJcVfdoNUvKLThxs3C1c+fzq/62L+fvza75cYuII0TVwC
cEq3Tow5CxGc6hiB4cnC/mTExRc3c+lKZ1IYEiGoEse2f0oUwEhquUkUoDK28uao4hhISfeFyujS
oD1T+My63Qkop3MCNUtBwpxFtKiZuowCLhkHfzhsz9RTbSGIHDN1+xRYIPC4M+OO3W97YxqN+vj5
q7lwI/bZt52SkyjaNLNPcdcdZPiAaZpuBzO8S319/OJhXRi+53RPw2GjnuNUPMmB+U1C7OwVtfH0
+d//yx/4L5/2L8DJh+E759h1VtP1J7yhS7b4y4FTqe1v1fbRnh5Sndp2FS+TXlpaTcSB5VZPxy8G
25l39L/j2p4f6odrV4XS6BPbtlPHoj4N7VbKbod4b8J/N7Q3wYFSSGSQqNvefgZV5uYmZKyq2vnA
lOeq3l//U4Fe5t/JFApZhQA/HG+k4qfmO188fuXS8z+bPmSCkjMR9v1Jk8Ktpr1V0Tcdw6SviStU
ogqIzIwGp1TbiyjQdlYqPF3vt4P2ld5d/V2G+PdzOptiUszAeMnH7CRniBTg1Q08LxCta8Xk0Uwe
dz/YzyQW+sFKKQAW1uUyrjm9ggfH+ch+CVoSgSUJHInmi5dnzVPCvw2cs0mJ/X8SdVIZncJ++B4a
OV5f+dmmEp5occkJW/YGnG5uiLljCNpFqc1my0H0RzILH9mdl9i1aV419g3RmO+laVIxhaXkRM+i
CR6sRPqmdOZqVMRuaFSvDkdqnhIJDMQ/i7DZyn53J5z4R5LJ5Jdjr4+MNmRuZ27sqEVGvr+hTbML
p+lgtuKOjcFOlmlKUMKVwsALRwQxmjQdmr5bBybt0C7cMYFfRXm1N7viyQm6tYZx2unnc3dKVIfT
uWz2SC2hGq5WULVEsqwN2kcteiw1FTujZ2rR5MAFpkc1KL9NqadRH3fg4BaPY/WVvvdMlvr3eJhf
yYfvRhkwqBptUh2pXZ3EhAy7qUbc7mGGRTegQdKlarZnes09EKc9+cD+V8zhS9/C+cRN3dAyOJ0d
x5qNc5ct8ipbfz4VXVhI7bPZOh7UCJWaWh71IXvuTOMJd/8WVNfL5z9/Yaa2zmZqvcgS2yy16lhV
akmNqtyOFuI4WBsBCLrPr3HhFs5NE72Eq7K0DPgFso3OrbIk7VQ3qX4TV/APvpiPLl1kXrs/vH0t
10ZgaWODeonOAiCQUZZuKjP8s9dwblG16kZxmsqqaG3RJJrS4tZXACIFo7r9s4d0Np1KhrClGC/b
kQPs4ElGwqmpSWQiZ2R1+WeXOJswBUatsjKV+thK43GS5ipB3V5DSEi/eAcXPoNzW2HnmEbeo/48
5iliNGC+8Yqy21ev4NKvn33fwhZxY+tpc9Sn6M7MhAsd88fnT2YeJP8ya59LqxEZjZEcdvXRif2f
vtpDvBtpUIb+sQ+N74Mtf3EquXQLZx+zZUtp21OCP8K81CEWQwgunP7p85u48OP/cAhpElwWp62O
iXDeKdQZ7lhMX0wTZ9L7/06u57SgVK0pqxZRe2xlIsbbRWatYtB/fr8HArCQVP8tAL9fTSadmDZ5
+7M7+sc3PTbUKrmo6pBqQd4mLRA8zH/242fbLLozypTUNstFpYhtF0PwH3oI8Z//+jx//suIMs8+
Z7IbOJBETXt0qK6Qu1wgokvuqoTgL9l8kpErFZk9HrK8Mb4KCLhwxXlYfJgAG9McJxmd9JFd6WFS
mrtB178i+11YJcyzXQ0ckoD4+bY+UuX8DuPH02vre90py0LXvzjNXdrOmWefd6tGc8dGKtkJ1fFz
gnXmPZfHbFMghFomjD8o3pVK5r1Tgx4ZfbImDeWWTJv0uu1BWwdj4C/lQamezCwHbITbZtnHgp3X
gEBImVL1RKnS/GL0XHoiZyt+m2SWEJLcHgfAvqVUXfnadBOh8ez4OD4fQnOp4t+G0Nlk4ZMJQBBM
xuhn27cJMBiRSiJtOs16lHUEAH4lXsmAab/w7M7j5F8ud269mtohc2j4tUeRyhSHUYkrbRh+8Tlc
+vHzcgyg7Lym1XZMrRgldELrq7FBoXz+pOaP6t/+9LN5QgF7NVGfbY8EhUaLwihinpkVLzi2f+VA
vXQDZ7NFFxsNBpakPlLARNfjjygabTX94lVfuoGz2cIn9auNhN0cLfCFrqLlzxmdRDe11P+Vafe/
07cx39aHycEWxFZHESrWtK97ZBQ6WDqnkze2HYKuoQdx+2dv4myiKCyikjWzro/VpN2nol63dXuc
g9X/7OfP5ohCohxSZ2hQtYT6jhSSG4EATW7671/8/oXP+lfm6IfnNPhC63w7qo9xIbqtUmH+iTWg
dlGpaBtdz7UXYDblwqqwXbUWOQitCuSKDYPjKRqJFlKLxowWbc0xzkmv2l7JriikFl7Vm+l1Ftn+
iiTAghMSRiHJ9zNP1xrWAjhF66HBSJSXhBGmoXFf9X5GYuUvtaeNT76rIUnKvsoZkj6sIwZtlVhG
vQqyTIYq4rMeh3rtJqVsXBOHNbhl76TIheGHaspoLek5hSsHGirI5uRUFXK8VrWCaJyETK6+bbuH
WpPibazb+aJPUH6VPV1LtaQ5RhUSlvnnT/jCAz63yDYDqMhRFNWxK7TrPEPGbEfZ2xBZy/lc8/k1
LuzmzhNySPG26QD3BJdYTbx1MptILoOcm5KTlFsGNIKDSte++HQv3dDZiHf0NGjrdCyPAHYOgPKf
KcccAKhfWbyrz+/nwuxwnqkZwSVs1ZSVUS99Z0ewA3kDQYD6v2WP90eXMM7WGlrRekMPsjwCbmvW
LQUDl0UtWAxd84eX+JUs+eHTIvUqTeATlcdIaQ4hYd2uYqf3wjYePr+FSy/ibIlBdtDYzaDzIljr
YbnWg2dVjenVpISvTWFNX2xULr2Ns8VGIAQoZUtpjk1Z3Ti+fmgEmk3T/2LwXvr5+fY+PCYRJewL
q6E6GrXhfwvxCh5jK6qW5Orlfzhkz/YunaYmljy25lGNZOda1bRXa+pRlVt2RoIiNrk/eyFnY6qT
5pbwqJpHtm3bMY9uC79ZCn18iJ0/vMR5DPlkmRX2MS4BCHstpvq2i+u9lPr7nOzlz+/iwvs4JyIk
49AFJp2zY4z+tHHDGBnoFx/dvPj+y7bllzf2w6u22OOOhp6Yx2jqr+IWCrvmHP/srz4bRaoQZlU3
snn0rdj2Bilfj10ZuPGAuerzK1yYZH+R9z788bUjTWSjOcZRSulN58iSB0W+z9piJTnJBureF9vS
C7tgbX54H66DfaGvwJOaRyuQlkVgL317+uGHys7JDWrf8LNHYmM/v6cLU4h2NpfXomoRvZe866Rs
95ODBSpA2Lcp0shedA3Uis+vc2lMqb/fE6BlViY0B+xSYddOuXjz5VpB26z+B5T3GyfvY/vz0hXO
PnEJIiEhQopxHDAiG1Kzz3O4zKrz4/MbuDRyzz5thIMjfNHROBKLRpMqCbMlDtHqi9dw4Y9X5zP1
h1c+xbE+BGNnHKfOvk4r47qo2ju7kNef//GXCsXq2UqRhA5+osikTAV1SK+MFTSs1TSsLLylwJFQ
7u8lKtkl/tjPr/iL3vUvX7p6tmZAM7Dx/NrmUcTXufkQFNiAyERKxUrN7ykzkSKzx9vt2f5BZD9U
7S3VnmBGXJF8whYGYeaTjNpoSlbTVxSfS8dt9WyG0ENRjEmcWUfbJ/VDCM8Zfk7OvU4wUFsXJN9d
0xvRuxurircJXu4crbHfuYPewHmjBYV8tpp7J5WZf/GUlAuf36+G2If3jsMWWIqZFkeyR70hvJdK
xQ1wK4bZNkceZSItr/SXHENz5b9QfVhDLvSqGskchGnElZ+/rAuVG/Vswsn1Nio5rSJS7U8TtlhF
mzyroL1m5nOU90Ltno0yW31+MW3+5P9tZJxNOaGfEC0T2dmx7WMf0y2tMgNNUIxEV38uyTfGkmSM
WyB7b+Tj3A+Ojac3LMebtsaUUFQ9fRWj+KmmzW0WSAWmhnrAC6r4+N7NYFlhrxCZjlK9hHiSxBy5
BXGWi6oPv5tVW7k1oTIekTEFUm5c57bv82/M4QllOJVfPNELswVykd++ZzR1pdH5dX6U5PB/ODuz
5UiRrc0+EWbODLcREJOm0DzcYEopk9EBZ4an/xen27rL1KWU9bk5dUqVGSHAcd/Dt9f3xzAShJbe
sPywar5bNF92ukVWjgKYJM/GnGBdZJuEsKoKJhTuWyMef4jKvvuWLxveZNQJ6PupOJu2uvb7/rej
Ds4I9tr7YSF8c4/+wx35x9pf3LYy8Y+T53VUebS0yyzCTebvi+w/N/pfFtlXJFiKz7lKFn773rC6
YzIt+r2Dcvboasyb1EUakyS1CAQHKPhBMS/cQ5TCl5ktUXavA6hgy8EDcNLf4m/cXsxtgx1hirlq
kUo4sVmntkPbM0JNNcwJktGcfgi2v7stXzbOuFgwsiuH4oxH1LbygUXlP1Xwvvvo9VH/446n0NBN
rAzzczzqB6vsHuyuePn7Df8mZtHXg+0fH43L1Yjfdpefixo3ozHe4jq/Qfl95yrrcsiu5JS//nff
tF7cP75JMNDrip5619I3n0lVgsSY593kOVdpK7dRUb8k2v8fGOb/1JC+spTNoigTyxzTc9UWbqDH
Sg9Spf1UMP+CbP6/H/9llzAZWqgXfHWJ5RkVU2jGNSZAb0uI591O2gJx5XSK09+AcfbRVB9zfQkS
hk47hpFM58mzkp1NUyhmlDkaQSHp95pIt0vykEcSZPOz2+2I5Te5adxHgwqzCDEk/253u//1FTq0
rr8/lO9W1pctaaS6n+lWUZynRfzKoXK1QvvpXf7us79sRLjJ60aUVvnZkcYFJKudO3U/bEHfxUVf
2Wypn8eOlpc5O+hZihsLvbeIziv9Xy1nZmv2kXNT9z/sqN9cyFcyOky2LMkXWRDXWyU6J6b2JuuH
Vsg3AaT4smsUDCoigXfk2XaOMTUxdVQ/SbS++7W/7BqVLEp9dCaSch9HBp+7f6gpzf3wCL779C8b
B8W6UpI352ezUgyNpedYxB//1aIU61f+Y6coKyVz2VjyjK9DzTDb4IfOXKrw75/+zY4nvoYxduU5
02Cw43nykUoMUnArfurNCbW2eZk7+Ued/QSm++4mfdko6gpMjKP67OzidJUOvrZJkx+dBr778C/v
brSMnrkS+89TM8643L6DtKr+y6f75d3NLYG6T8euRs/8NhxGDgWJ1+8PR+W/Lnog32s8+48HjBkl
Qjg9lWeMZ55lVv6y7CJMjLL6IYrgAOGT/p8wgm9YH/4/viGKa3iueBidhYFlrDteshnYztNoHG3l
HQU2ZKkEu8NIyxhMSxcm3bPDTTRmYzvHEHwsEfhSu52XZqs7l2Zv7hvkRmP7aeYPfEixqI1Z2HDj
GCpgSM1kMKyDA2SB3RnG51kj8zBtLKrqbe4GDqGsCYSEwZBNs5zZ550x35n2sWI+VuzWrb2FkFRT
5+YnC/M22iiOnC3KxFfSeQOqdBHh+aikdWq6K/6MkWMnjzcJU1LFRo/0jWXdkKRfcnB4MCFSaDBO
wkTtTuPBeXj9KMwROTuqfp2IxfEkeVAuuJVYoUM9NnIGrf+eySPqQFcyjDLXm1lVu8YwGZLa6VMe
aBEaveyKPwO3PeRXsJlDxLplvY8CRknqP4vG3NdZHdTtOr27c/CnjH47IMFc/YlTbxC4LhQW4BBB
Sx6qSaNOdOj9KF479OtZOFPAl0NxU+n9BQWO5wigSp9f5Toj83NgKP6NwV1mGDEacgAUAb8hD00w
2WsAIukvDe0Jp7RfK308VNa4l6oktUjCJWYKprsy8HqmhlGSCfZtsY0FNunwV7SmP6y3UJ/Eljyx
F1CNmKFiooZnk5pv60WKcaYZ3gb8KhN+gkpWa26F3+UV5QsISyLggv++Pf3rW83K/XIgJCPta1wi
snObxbDjIvstpjL8989ed/5/eyvWn//jrchlEvtTSQIyWP4T5fOZ216YAV7WXFrJ6M/fv+Zfd1gu
4cvRgJ2c0yCeziifO3sTwhNmlJtFLAxrC7xl6h2WHz/sJN/drfXn/7gilas6L6Emn8EtWUevQiZn
Te74w4V8t099OSrqfvKdeM2vEQneJzF1514d8k5e/f0+/bt0lxv15XhQtOVtAO7pueR9SBil0pvx
xAuX9HbIO7HGTG1+i4NN7Ji7yhRnvXv6+1evq+nfVsKXs6OYOnRPxJVn1VvOa+S39UNtSRxqlkg9
mMjSr72esfW/f9m31/nlNGn8QtObyUnPnp2Ki9G37VuhNzjCLX21d0EWYkOpUGpE2P1snEb3j0uT
MZC8EqndWa/DtPK9H1bMN1f+Ve/tOiQHTSGxm2U2CwSbUVxr8SKwxLPcwLLmOAR78ZPG9psX7qvw
28s1y2HsrjybXv4p2+ap9dSeCaetwO387zf3u+v5sl8UnbnIBrHOWY9zJtDZnuBOWQzBjq04GyM5
rqEb1Q99kvWA/pdl81Xv7U76HHlTTnYuul+rs9boT6EuBwbnmfrIO7j2uIWurgp/v7hvXm/v604C
VVXaxVyc87F6Lcv6XQrj7e8f/c27/dVhw0yaVvOsvjgDQL/w8QLXHTA6TvfDMvtmD/S+bB1zr+Vd
ZhnZmelafGqt9QBlvDa+sRXFwMV488u5++n9+iba8b7sI1XWNvDx9ILuzAHUllTHBIEv/6jnK2P8
EHDaCvVj7vXdivuyd+gRQ3RYMsDa0hL33l5a58OBnP9HKz05hWVW1hYBjJky2WJYuJHrNtgbtjMU
BfWe38WAEdNQLh0qrIPHagjAYOK2iI9p+kPC9gXZ+r8TdDyFvm447TyMeu0n5xUEmtsc+LgrlrkH
fu6W2Geul3CNwoDwWTEUBcGo+jF2y322FvLzzcLsFYc/5nY1GWVGdl9k0E3Fjky9c2SYuzKMq+ek
scI1vqjilBhKbmR+17egRuiwd8On6F+G/oeT4pvF+lX67EhX1HbG9dDZ6yhv4Yzd/rB4MLD55q3+
KnrGrbgZccvKzokn1ZXRqTzw8EfbNvj8Oabm3loYtBywe3jNzbbf4SrahLkusTcci3iPL/ldI1zh
bBJw7Xvdwzne6yaoPSlsSWx0/WPGS4zV6CTkU24k8AK0IX7Aax6uXglCEqM5GSxJZmzcbJ5w3529
k8U4+fWs2mmT2TnmbhW0IF8HIDvbQMDgi29UbXcHv2p/JSMxm2dM5SkbHWPfNI15MRMWbCdLW06d
vpjXg81aM5b2pWX6f5egzzwht9MerXYCsZAzoV3Yib3pFqaX3KKmar8kDTFF1e814WfBmPr0Obo6
9HA82WRDI3YohuMd3J9hO1uwX3Iz0S4cF9RTPuSgEQ0AirmeNb9mHK3uKmHJK9c3MlAnCfQeURjZ
HbTX5zg25LaUjvmUSY0cCDMGnFycZTdpaDLapAC22ExtaEUdi3QZb8dSA5JBQxPjOKzRQUCElWli
GwyZRusjXGQTq185Ue6h9ePyhEzRVds8HuD0VOaJkYJ4nyv1Tn37Mwc+dDTSAm1kZugPignjGzHi
6u3T1meIv4iPQmbQT7CwHW5KUXT7sZv6A/2z+8nxWmCgUXSdaM28s3rNOeXRUl5kWp0F9LXVEzmY
u8JNaucdOIy+h3817FLpp3ur661w9gCWJPRRwnzu9Zuso8E/phYiJlgxXoSxeRnHoBjG7Fnz1C9X
4Ozr5sxmtSkwIlkA3yuvhNtj3Ks1cPzmY+INB2Nw7xls2fdp9jZOtQznnE0pjkEcToW6d02QDioD
q+GCtjMGdgczfY7BiWICFvaMzovEpPLmV6GKysAphs/WzcPaBRzjkzel0UGXbuhhzcfempX2zu+i
uwFJFNaH19HcXehTp23zZPlE/WXtZ4I2mGqx+S5oVMBdnzaWuTPNYjezQcaW3BLZRXx1MzJpUs5B
pq5LF1JJ6+Dw3m7MEk5PuWwS/mSdV3vhg8/pn6fI2ZbTK56+QSfYaIcGGjOIsuG1X9y9Riq98UUV
SMO6WkZ6Y1UbEEfdjYa6tljFjnIOyhzRZ0pcuovhjnH0g4OtYJAO6YyLYw0NdqZ/tiE3vYwSB1K0
vWyxJT9w1Z6uqo00k5MV29u+eof3+GrwqqvaCRfu84Kiyy4fRKsHidYR1Wlbx/bfhyHdNgVeNNhB
2MAB+KQBn+g2nQ/rH2VB7ot42TZTH3BPWkKYOL9hZwJoogJOa9CNcjNnDoJeMBd6flQZ0In6KBs6
onZ7RelsHJrzDOa8LYywNc1Dzd9e1Kkk9fBBagFoYfJICzr3vtN5GibwsQk6Y7lpx2HrtMst/8VO
7rv2F6S67cRQJtfRyefGSy6E/D1pkGImLdna5q42fudxtgSU7crW3w9Oe4n39XHoZuhm5s4GmIEV
LXDMJL/h6RuGGyrozAnCO/62AWinXWDuxDI69CAdXRbU5EQ3Xaqwr+QGFuoomD+sHJSi6xMDAuxp
A6V5SwtZ1zyE/JSk+cZaOU1SbgXocUI4JsfctwFWb1PO4kAZPKh16yKCLQ1riqHT1MORndVCZ4t+
7rKlrbBLS3s7OsUN5rv9LmGxYQ1xmOFjpX16NQEX1RsAXjnyt55NFEeALIVWWhV/ujw/8XvWen7V
RHU4Nbz9066MjWPiFNE+WpchF121F4DzAlN1tzwjjCdOZLUG0LrjZPjrj1ytveYfUWYfxFDDYk7r
kNHvS13U63orKNynFgbMY9uvD8yz4hFc9vjZYc9DRTYYdWZDzU81dcxAuBcwBC7GlG2BxRb3vD+p
dkxkFNbD01IMEWDfGrvD+sCjW6OU2CfzEPNrpzClbuCSG+k2zW8SKF6smXEawbjYLijmxf3tWO3e
gIRUxRLw3ozTFtwyPqaxbuvudlzOblmziY+nemL3no8Q3nYmdyx2oYkTRogC2lR0n5rAPNDvJzZA
Zd5s1la7xGHJCNhQfsSqP67E+JgqEh0vAKnAg9skKCd940kQG+uxOr1O0r6AufFYcpR0JiLlRLyv
Cx4oOPi6+wh2CAgs3HA/+Xhrec6NR0a+gkoyXwgIiNuvVjwSr9v6q6xfkiuCIy0AHMNRrh1ykunJ
tZGmAbmVz3DxXzreEx5xtzi/LDcCCzscM6YCnfzTEdZmIQfIlrf1vpeA/vQ6u+uLB5Apt0iEMUI3
jpXnPq6PyOvcV81c3g09vYxtMM/jvKRBm/i3JltB5kM182B72rmRbhLgoz1cdQ14dE5TCp9fKL5J
+VKOWjCK7MY1ypsGHDnKmydaPZT+PRBtRk5zcjZxuLa6kzUPx660PARwrXanJpZomZcHF8OJpLGX
YIgccaVjC63NEdQxho1DT28GkLvDU7kS0hCcWxuV2/2ml2y0uq6KB0goHIGsP2PxDxrg2CBNe2MX
JxDQ9AHKqBN4g3dhWP19I6Zn8Dh3i6mh1IX/hzlAn/H65nFyxmSedz0lx7EeKUi9gnp7bJP4VPDz
fh4m+pVNf1k73scs5+smjnay1F+Zk3xIOcqQOsjtYNUzoVYR2pOZwDyKXHA/7NIO/gNMaNZ3dt0+
cW6WD1RcD33a7abRvwTm5B5Br8ThPDnZLjehRBeRv+yJm+IPy9St/cRUvwlvV1dbNQIUUv7KNnR6
Ay1s08JNnI3d4GAbkpqEL/QRnY1n1xxSZlPjEtBGVdD49gByLetCvVuMbduACWRuwj7Vo1vGG+zo
J+D2nXUa3eqI5Jtl21fzxlSggY0XW5lb30iOTTMmAUCu8QC7aLnXqbvdzkWChYC/mK+tSM0rHQ2O
3OgzHH/kGTYqjFEv72Po9HsxepgaZJ0rnzAkMC9tzcKrHfIUmpBixsXbLUyUWlby7BZJ+jIyMQFP
jm5yLjso3XVJjRfprLxOEj+PDoNeOuv9nvKLjsle3msXdrswpY3BR92ZIVS6j7Ls/U0V61i2SAZX
HztEbsauayvnnnU9HXxd5qCMVaoLOFEMJi+JQcVPgUi7n32YZpMal8/WXiYKrUU9O0FnT2LeETcz
1ud5WLduHE8jVTE432+BIcb9Bsvr7iPTXKQRCu/yp97P5VnkzfinbjRzRputTwCoDLO/9UjcQiuO
IbWmyirC3lKjBhaxmQ6eXVJXzkYheYHT5jhXFSzLIgdfqMC7XFpui+C7KruryHZLpN/eKv6ZE6Ss
ubb3IUlBz86Bx1ae6MIsA5qcd2Me+OXY3wqaUAHurT0i9aV6RFFSPsYNSsXcrX5702qRLkHhpeZ7
11lwaqrS/piSMj+2MIfecYfsLrO2NwIcfuEJOQjWrcqzgiiqddyUB8coOeBl/4mjhr1rjdi4izDo
dmHm2A7l4DWP6BkHkobmhFB+jEBa3hQU/SgOceKinx8KLZgcPMoBKQD+x2s0qGHUsOL9pAmsrO2c
a72tjK3N/33rRsCOY7+MlxL5304zlXkDjSjPdgxsafemYVifhtXEV1aulgvZGG2xwSs9HjaaNs5Q
1hBXaQXHhebj2IBBrf5O3mS89UDYtq096ZcyhokaNZ4X9rahXzuAaNAjWwhgayEuJ+wxnM0cjeOv
wSmjnTAz55g0Q7nv88o4zY3pXWhNPLHvmPO9THp1x3gOs9UGpdMNl2BuGdGug7nTTNiXcLMHC7pn
0Y5puunTXrzorgbruNWGo1d07ZMzRVhqJ1V6E2fiTU+zDyHdm1InKeRi28uispYNGy6Bjt5DrUuY
zFlMHOYkoOKN15Zst2CLA3vVazstR4hZdLRVW/+GUdK7zBtAAyvwkUALvOVBGHhVmCUzLIm2BFLq
57hxfPC3nHS8RTN+xr4FW34hvi6c8jazfWJIYx8pUqnWaO6z3rpKHGDIvvlACRZGYktUtDiM+BJ2
TP6hJbgXZh5myr+Li+mqgfSEom68JYB5K60KuwH+GDB/d28YAlRxc+tZMxjugXhPX43cluvBbfeZ
JvZZMu+AJXngdZO17EObx+tA8QsQoZUufse19eYKraJJMs5nQ4spnQzPBRuBn4u7wUt3lrtqg6TP
JP0QdesiupOgoiXDKkEBpR1SG07qvrnzPf/JVwXRehuOMrUZhQBhVbKvA0jiFmLB0FjZVbvUN9qS
XHluedHV+UM7Vrsc29nNNFTAuoVX7j2rc6/n0gTJXzrTTRUL78jGT+/KikyxMUUOBsnuiRa6SNNP
ZSnqB5N2idzJpb8pXFKG2a/Hj8Ezresebz28qpLrGgScUyV3jCLlW0x5djnMcpzli01pa0CxFxjl
XXqBwvTVM9OPMq9qiJ56g8hUfqrevpmn9Cpv7R1gprNjRNOmMjr411Z1C7idwWZA1vWqQuycra+A
MnMWdnP/NPOBzdB/jD5IL7tyIUVJSgvgsMrN0ss/OVy1TVFO2aaOCP1hVv8ZlMMiGq9sMR9WIVY/
lKEl09+G4O+kTXORivLYm9AwY+Xu1+fuFdhYuG5EqFQL76H1FS5AixtUmTmgKnZfxobrczhSNoPv
7i3H2wNb2FH1vsuK0t1FIPtCAqU/LVoQo1pKvOHhYzvuu597u/WqhVHfynJ+XRz4XJL1m5SiuWOw
Kzvhe+f8cYWRHXCMzx5qtvONE8P37bXx6MxADIXXPcRKXOIKddK65qBBV++KYe8N/ckBdIC39wCq
cvX86Jd010WFjgdPChw1/iz6Pt1WpXnAqIINAaQ97/67Z6BL6GZ0fOgVQCEM+VvfFMD5mOwBQ16D
vnUgn0It3JLYbMt6DWCn7ELjedEWnRQtyireuIt+2Qgtw2xCvoKNO+aeuvCS5TrDggPX41+TZFLK
KkHt2StqtLjmmnZ+n2WhTloMoDwcuvgDzEm/QV0C7WvS3oqkuhCoL0NnSazdUkNO7r2WzdRcyzkW
YvIcW+mwyz0bdvX0UNNrwAiUX8bdL2V76lYs4FBc5P7yHlMfaYE3Ui3BKL4jq8LjDW/12L31VH+J
gctl0cwwyKMbr2qJFVl9ljHdSEM/xTrMYid6n/z0IJeJ3sXgv2bMsXN+0y3tbVJP2V/kaCfwuSlu
YayFk6MHQ+NdDq11a8Q28Eu/2nQaJvSa/+Iuy009iksrnv5kugNg2aAUkPcna2VSMChyKevxsYrV
pTnYV2jEsCWyKQ0BjD+mxnRrdf5e5OqPB9tzI+LuTL3mDe0how3uTVv0r7ZPLM6dSGf/Qbr2wa7s
Y06UuZkge/PY4ocpFjfxAMQvzw9DCt93AjizR39ps2zN0J1mRQmluXca96YjiN+kmX7lDe0vG4Td
AVOyZVt2VnuQlKoO9JvFFjUvgYJSkEGSU9cRGE8RhGpA0pKhi7K1ShhMhCqOBhbDmexfJu+xdAyN
tUSxteXpbD0c1S7bygf+3dvlpVHBk5Wdau40f7JDrcKLNsLcpQC8WNdnA+bnPSjgBN+r7HPOh6d+
SosruyxzDgDDuChXBRpXyVrXJtO4FL3PeFuv67wjc3ldmJP5qnXV/DLqKXpKfy5OFOr8JzXqxjE2
oCW2Tt2/udLK5u3i2I7YzL2T/BobPKBNyfqprQIrHkpc+W4CpkgZzBpOquW4dNRUwV3Vh/7MU1Xv
JSoBWinCnencZ7radXMJ9rwhjslbYs9MGoLGWQw0RS8XsBFwuXuEwKHqnHWwzgPQDvduucZFMrmN
HKsGrdxb8Qthw3DvzW1JJbPHV4XtCvyf90544d71Rty8iH6BzwOtFjejsTGi7FhntgLsY5vRsmHo
rTiRp5D9Fu4YFrCZODabftxaDpD5VC+Rsqm+TaBPgrBWzVyf6i7zjv8RWo52kVzPpqGH5Wh4QQyS
+lpJv9/pQ01/PXWbQGaLuF762t0KfRBbDq/izl+k95GO4pxEyzxvgUJP21lL/TTM7W4wic4w5PEb
AYy0aPVk75Gx+RR+69Bw0BsbmsC4yhP5QdcjuowltOVmGkWo6a7aVbGDVtTGvugQ53362DDUskcN
CXa5TbVDs2RT6GHiGhj8a4DLDL0uxVQKSY9+meuTFlidVRzNtMBfI2LM7TmBl/3qYJB22Y/SeMrM
UeEIl035LQ4b0bbKpLqem+mXqSaKWFxBfbkIMw5aZh9egS3glDOMeCjVUXvZ2Z19mGDSXTdNLK8R
XdunLC+ap34wrcem6upLGI3+pokLvGCsvgpjBmdBlnOyiE4VgZWXkIlNVNiLh2ONPjLDRuGSDVpF
VE9X4q1t9MaTN9bLpvAccVmObRl6cV4Gc4ogxZmbBPPlCmA50yY3Y1OiobfaLrR4hYOyITqXCpJw
bjdqm80uNjuWS2riDOYx8ZVZbYjzmt9IlEA/zV2Ei1MrSDo8ZmOetMJGadiWc4ooJhqXGzzTBSKY
tsmNjZE05bRpUt1Pt75Z1R9ZPFbI2yHPIptugrmSat/mcXvKCsrCeBhMoVuZQ9iKGfp0Mw75u9kz
Vgd9mLZAg6prY8pmmYJotuV9CfXnRTiuvuMo0m+aWqMf5aq194uu2eflXYa9WvxPCNhpKPWEVUIL
IMDxtgojqKqsu7i6pfC+bJbOnqkH1HXg5NzRMuv6LeWONTZK4Yb3Ltk19NKt75AD0DVpXmdDS7dJ
lkx825gGM/dx16a1h9xmMXZN5No807i9cgd3CHwE7td+QTFDE54TmlranBT2nRiuZR4lPNN5s0cs
mrtM5GCgiRRNmjjnuq2SEN7AvJPt2ENPmeeYvlEbNUHUptwhndPeYyBi1+GlusMGpGFPLgFla7UL
fFwD3lnDvW6HmCtOkv5NzvG01615IcW1ewBKBFBD4+ByRPt8Iyh0JXPZBPnCzKosHLj1WXsyZ41Q
NIquxrb+E5PCpqW8KmVz5/r6VauMh5R2YCiX/LbOphMp3FWfyj9NxZ4mlf5q5kTSRQ6kWKmYMKKG
Mz8WWRloNoYL+aisTdUyWsXt4tCzxAOJ1P2saRer2TEjK7gZeYp5n6R9WCKDY8NL9E00VR858XPl
N0zSRKHtGAeR4dalYwLK+vnQYjvMfWOf6+mNxHGqVBCHp8gPR45gicHWVGMeVqI7sobl2UPG1GT1
gc74MRJUPJs1LnfTh6ZgNMLP0yemVtZ4p7iviXFEQWafDjq/dJdcRks3b9cGPglcSw5VPOE5/qj1
1jUc46fC9v6MyjzaXv5cjFAOVg/pbezQOG4WpTihpuesJKBWQ0lhysmv+nUPpoBQb3wDxi2YlZSk
0b0fetUFAr+pzqmfFl2/htP3a87HtyqeXvp5OTajeegWypJqdu+gdwP+Tf/Ek3ZnDDaV8XRXN5Xz
6K4HB5HzjEdL+lvpZbcx03q3ENVSjaRj4lGqWAgLWs94NDKJHk176Wij0go8yEjt9Cx68s30ITNp
v0S+cWBV0WA1a7WtAQoGaPnjK5EZL5PmPptt9my5MfRzot5NzTlPXf9kNuZlBPT8Il1UfInMTwZu
JXdu6f6aS9zfCkITfLYbZnaheYazQkRWaitDLSPEmNvuIhvISKW0t4PtvLaJdi0Ejh5+ovfHKcNx
i3MOVyfNvhsZsKcLQI/Ha3ne3RWf8xAvyY1k/9hObdmGdubuTdf6U/rU52sjmCpxPdUUC/zauck9
D6v4xXvs6hTDqlmEKvf7YEmnt1WBiBHYzTCYe7IO1Cd2HPqrNdjahm5iAiajv9di/Efwl7oFrVtu
nBGFYVeJmq2svLIoamzwWxYB79OpK4dwzGm2aNp1kfGAaEXuPQ3H16p8WwzKqM7YUHevRUABqqbA
TQPZGhO2e+WfbEiXoT/Hd6nTvSxKFBREo7Xgno57P+HM7JoeO5lKrCdw8tCW9dF3+yuVEl7W8sJl
tccKvV3p/nHq5BQbyyPdumuB0N9HA7bJ9agAcOLfWoV+1zIjuTWK/i1KAWQ7RXrLf222WZGdat17
T5hl20IgIABr5B18+hsHQDc2GeK68DA7c+Puk0oZc+WL87qI2D2anYGOfi66nZ3g+1q7NZZ4FPBk
ThSRYp1NVZ389GLKdJ9VED9pzfIkrSnDdBg6YlKphhOXXKjwECE6eZdfW7l0dpOLfYGsuelU3t0w
iWheKNcLxzT/IyTWOsJtt0yQFuGi5vQDP7DyUCVJdw1q1QnMbmh3tWhzNPu9tolt/yM2x+ZgpOYj
G1JDMjW2N7GONqPKNJpd0zok4KRL0MfJ8tjZZAsA9XH8slT7YOj9JxPE/mXkusamGdI2RERnnnps
qIPCsREWo3a89rA3rnhqCbmtaUPzp3blUBXZY/A9hESiPodMY5zo7udbvTNcStwVfjdLrvyAs6lg
mejyQdjztEka9TtLYs7lAaO50WxORO7TDUe4+9nNrX3vSg3BTxMJvEd0Uqgm9eoLRyl+lmvFoWWo
Gp459yg2KAYJ2oNHsqxoa1PaX/18XtVIIwnTmvwhhXkQVsKl4lX7c0DRY7zwoqIKCM/jXQu+GrO+
wgLGrj6h54OcbmNJPpKUdC4ytiFjLF41UU/Xeq//KUdZ0Zut6HSPibf1rLpGm6GGEHNzDJPy/GIe
KFYONuuLjgarm63b7OxNYmJi0tmkZNlgNQdELlRzfDSzIzj+jQ3qEKS1bm/Z0MtQVDTOKXEluMcY
bPWw4zACklLbdRDHQ4Vt1Tb2gBvqxEx3opu7oKGNR2vbEht3MqegWTzBycgKyIfOTnj16xFqvs60
h42Wy+qmF9xnkU/qsX+rfI0U3qC23NBrRK+xHE1W4AHIu4NVFC1O4jiMMuvEP0dWfj8VhRVGWY+b
Q43pHuYHXkCTRt2k/A9SAfuE9GZiby2Jemb4cEaWvKp1xC7VlTjRwXPIUnBbi1d3F3hH1pb0jW3U
BNzd18WIc0K8pjRUd7BnzkJcIqagtkZrM3n6H9VoEmmtYW6zDnnM4hIndoug3+2L6zQtuy2H2V1s
D5h0mRU3DuUHbtHadWY2uKMojB10iTWIn9ZiJ7lGTvH+iSzzPRtRRlh96u9Qa5+9eE73c5uezLR6
Usn4HseUH2uR1FuZ1mTKflvREEkoRGIRgStKxcLX3WkfT+OnDi1/45fU2zuYTV6JDwXOnwPdUJB2
Q027tZFiunEnsu1u4Bnr5ogTn8kNwT/O2mYlaHnUC21oNrh04IyCR6Vtx4HC6shMhR26Jo4p4P2i
fddqU2gV4jH3PfuExKMMYtkvgWq5gCjXbh1lUHaAZ1Lt7MxLMFBSH2npDXtIGiPRNjZTtDaQchPa
BZRLXomUX6gQETdNBfXy2PjQNarbCb7q4SCwzRqpSG4Mkz2xS63y0DXu8zB3uKW1/SUqmWzb2HiL
tRWXQ9ZDCX3xUa/ofEx7gWECbgFeeqXh6qDZ6yldjwerwvZOLbRiaor85AbD/1B1ZsttI00WfqFB
DIBCYYmYmAsSJLiIokjtukFItox93+vp58N/N1cdbrfcNFjIyjx5lgG3B/0ty6tlV7p66XtNdHZS
Uz/pi5YfmVmqW1sIG+KVffeklu5ETzwkGqlrXdl/+p5M5jZd9G1vgnvENoSM0MI2Frf7gujCkb+E
EQngiJRt0OLle2K5JWEJuXE1dawmnHSFEE1yKgksIruraKLPxNNq0HRycJp6+U0lPUucL++xVxeA
vxUbKWjCPvBE5ZNxUp+tMAduGw2TW0Oz/MqauU40qPHgC/ObtNovrdCNWxWG0c7qw+JWjBa3fWgO
F8OJu8CGUuo7tt0HzRTDhJxcRciXV+2nWY3PANXtNcG0L9C60nx1gG5ZfLSLb1t4TWiR531MqY1P
fQ91fgDrvLR4gex6oxDHOs+K3VTV6ozWeWXumwUoVrr4UaXzwk70gFE1PE9NUpx6Eqv3Q6aT2jzH
HGZL63YgbRnLu8gjsEkRxFZzF3ddRzZg38xXPTYz2tBmbLc9T+tlru3mVk56f9K8UdtamRlB3nCa
YxT23ofZ40Mqs87y8ygug0qN2avqMcbPIjfbj1UsbqFu2LsWSeHVq01x9DSwNS1cPD/GGPyxGPkc
ad9n/+I2tDfmMjRfI2uEfRx19XML5ooHUT2kG7yEoXEsOQtqMRBYKYuJvMWGxBuNAxHoxQokapr7
o3sxqbNeabxUHR5F4dRb/tTMywN7iPTbCVNIa41JimNZjk9Zpp/hRDyGMUF5szPfGkFnKLWRR+KG
oARLufyJeuldl4IFdhUu3bEFUaUVGvIfduJudLI7k8zXpTUyypoDnlpDMhyOZZXKzzby7DPYqBi3
GTA0IWatLXxSi8Ut6rF2M9Km9W0PHlwyV9HRZojaGUQqZtvRbZpLR7QE7I6EOZLIPYcuZvIe7dn8
qyLeMWlgV+yx6/OzXuCSUKV4h7UZ+BvxptRgbmjRQjbJtQTsdp4MctcMy18md9zMejltQ0HKumvC
pHEI09h3NczMiZTLnZNZ7n5p2VHMcRhS4chXeVBjqQK7tynqXu8Sl6ba+dKZMPJSPZZP3ay6oIyy
/i1tvRWmCsVwIG5BvdhxWj7UDHl/DaVXLx4T0wdyT/fWJyre0UW+5RPfcGZmRTCULTnZuVQPHCrv
fUlbIIuFEL7ZaWefsm0f3Zn03s5akt2iZxXJTs1wGxN8NGijQebLeKifyWhgQ9J4JKZGGrzIgUh7
XUkjMGxLfBN0b+6hFsY7wn/SLWE+zL4lZmgdi6dvqVPJRlzY/TQq4h+3ITWaqU36uYjr14o0ot0E
BIdXdTo+p3My7UhTij91ZxQkxRX2x0Jk1mPlVRM0lrZitBYcksLQdnORS9JnR+cmykp/qbvY+bEI
sPkO1+AOAfngNtXC+lw8I7suxJT4dqGznygi7yWs+u7TkqT1QWqsDp5r0mzIuN/DHhtfmrqcdrJg
a4ibFgGBs6mSBz3v2kOfk/TZDhUp6Gh89u0gceEO0y4wpMzfJl3vjiIEa0XSaz4W7HR3DtyEX6vM
u6Nng72EdlN8FIrlqz40s6+Pk7i3WQ9QFstoW4vJgqNTTX5kxZTJrI5Jal3zycHsfLsV0UfqyJB6
NQljw6ZQPsouYyuBmuCM92F/ch072ia5N71MOhldi2tHvNOTpr+xflcPyO3L60o2wwnG5LYjQafC
gtftEHCH8J9Sy5H7En8T1ry9seyy2iEWrkMiOPV5y76+0i7jKOuUoJhw/jRLF6VRWILnmGkz/ilT
0nziqR2PGH6zyhFYCh2xs2se2UUgA6N/Fu84nsUPuqwmxkeBeSRLfM3ZLtQhX8TL9LRMgpB2i+Su
zUhgzx6Hl+4yilRd9TpiRshK7aKW8IPXewQJUIoXvw5JXB0T6IE1Oottmdg1Ho/1+I+gVTBNQq6G
17mf06OQlffrikX4URoTN2sDf4HcsOHHyHe8LDKOif5i4ZDB998BvvCKx5pXUGR74ynuLe9VhvQ6
W0m+FTxB5SJvStOo+y4L6HQTXc7FasqE6PayPodh5dB8dcPwd4rp8xszIwdVsaqp1mQeiIGxGN9T
LdOfBo/yWinDPSHiqH8sdxI/ERPirhaRfLZSx/2rxNTvZJ8aJ6eKMGNb3xMjwqYRgKwot3E9No8O
vplAN0YYdG6S33OK0le5jG5QSFe8z+SpXeLYqg9LN5hnvU5sDJJxki5cNX5Fo0loRVfLel8Le9l7
VqdeMZosfVeP1M3xKMEuO8WzoaTeb73CIJs19cxwl0JpKVnMZblvY5TvqwE8qSb35qTpmcSBM44I
lk/YWZtLfwVj1H3ZKugYlfL2GdjPtSm1IpAYpvlYmxFraltxsJhcqBXJMKB77i9xijqiuDq/NH3t
/cS5FywUzU2+6OY1ERWprSKThIIO1SOLVN13WhrcvNAIO51ZR9assJhOdGg785zto5DVfGfWWeDi
yw5Dk3NApNlPmDviq2tYhuNPBcl+tB3sEAp4FjJT+7Q0AIwZdHZRSs9UacWy88axYfs92bekSqab
3YlhYHxE+QgmQXBRqUbnOc2gk5ITIbaYeMx+pJT52nvze5PC5mSCgQpS8j+B2UpjVoxVYPENAUFV
MFBz5x4rQtyKxLxruujPmnAFibNx7CfVVPhEUB9TAHOyaUHBmF3+iqp4ieE4Y+GQSm3rkaZO04ef
0aVyTfPLtsFP8JMepj+aywDvhCGhY6ORB3ri2YdRc6YjkyWy/qFUA4Q1mJNeomjkDVeMPzirwh1Y
4vw6L4V5MqqhP5UhNWnjis4+5ao8EN1SkRdKEGViCmdjeBh8MHLTazZeZ2yGXBQER84oFXEpvqWE
/v3ycNQXSdcQZjR73NYS6xkvL3Uf9KTaAhqPx8xqfjAfZB02S9IOlScRQ4bvwyL/hqX64/GlMZm4
ZDTamX0fRoLCJu9lqZD428U/j0ZnG2fhflHmBRuXlMR6do/mVDR08AJfncXRHovacu9ZYXTQ47P8
JxoqdsO6tALPUQXxm2UIRq0rvB2xt99OTatvobrrYFjYLfLOXaIeLxC5rhmqn9wsgxqWutEkYjPo
Q76tPRJoHfPIzabRAUPepqkMwiXdmg2lPxZvXay4Yo35lyJ+bFM4VW6p/s6qIceyDbLSezCaARHQ
KueFKiiccJfwTydtTyV8BzwrT6MePlfmcNU6u/VLwtD8toGEGbF9QONwctJZbNse02FXFA4ORDE8
wE6nmnpw/o5ej0hY5s4FJdxayvitiSBPsvh2FjF8G3tgRvcY+idW5ySbxTsvJQibOepUFPFV9M4V
j4VAD61XZS8Xx4g54N7J6oxDEnf+UCePWcm/U2ITmdAPKkIJQWxzUnKTwOQTz7l5zbCeL6vkUJft
kTEAGiexlG6zL1IBah7tzHWZqZARq8pEVzq0j3Ag9oTVHVU4XY059F0PBr6ZLpsWShFv70QineZF
j+7CVFYJ60xQtQAumF6hW6Hsmi6OjcZh5KGTAYmjLxGsy0qSq8wlcJb0s9HNt5ZyBPFOYY6wQba9
n0RIuKAzLikBDBY9DsDnJmzY0TpL86lV1GFvjs+2iPnKMXV/rUPyx4YwfIjD6KpkaxKn7N5EQZq8
UdjvXV+TwTzU871PbcmJjE6dQxhZ06g91+xdLhFQXt1s4G5qBz1DxJv0u9ZYYAKo5iiWhFYxVrcy
SnZKs19T2bHua75SsXznZnw1k67aEf+HZAMKrkmbvGn1/lxX6mEQebSrZL8zqVcbk07R6HRfDJbv
ML2Bw0fPdhq/5SWfpLUZ4p3XohgKdn0Ei6baeNZmANS+MOetazonbOTfI7Ln6CAbHXZ6pvexT7un
v5VtfEngaiNQb3lMgyJDZ3kwXMjWtmlulamdFqynpJv8LKl5d8fxi/3HF5fovjba1xlrdob8sqSS
sqMpNArc2M71VYjo3qt6PzbJZ6b9WFjC8hxLRRTjsOxqWnKorhcD/FwZmm9G8XvH3NkqE0Cn+SzV
8iQ8jY1vxov2r7E+Vb34U9pC6l2CTLGCnySwm5Tfk5X9IeXnJ8wUHEHrs23EPklxvIvrYOar7VN1
X1T1VfA9yRCoo1v+NQJbV6z7syp/tvkZ8PD7EFGFFXvvZIgfxowsZyV3bi+ZKfS7xKFt9Q3t+pCl
Umvs1ZpZH8VA6+O0cYyG7dFSflfAG1C69gwqD6ajY+Jgb2vlbDDo+pJFfl9Xdc4gtzUkqpjYYqsa
nioB4UfInS3Vr9NFCaIDxmdG1HkRX1r54ZrD1kRTTu947530GVF/MqeBo8Pa0QyiNud9kYwnq1z2
KSweiG93pcJnDboeQfG3YUzODWhzYc+Iec1rOZsoOF5mREmDw76rSRY/dEhM6vNjPyufps6XBqoN
IVMo31j5GuH8UMBYhPk0F8lbzqo7zbyDGSNUT9tb6jj79atKliVgz3d2ydxp44FWW/l6A6rUEm5p
jec+k8ciD48EocLZGI6LjLjWaF216ovV6Vmhcl+PQ56OO+niMoBfTKKjWFgIi3cql1Gm2BZCwUh9
bnGSXLXycB/8muNU8aHXr8cU3S0uI1/Gxju+ARGKfI//LJLVoyuB6WrWTHxfSiw/Y+ewNFO79blF
XROYYfGIxXa0aezGt0suTY5AN2m/62fMcjuItChYopTceufVoaRkVpJiHgN2G09Pul2cREEQeuac
zbEPPDc/rD/Y5SNgFfm4lFtw4j31ZutFtY8Z/ANrqs1iMlK3VUCudODZ6aHsFri25BbrNfTU/ASA
/0eF1mGeChKCLLmpKv0Jw/ptTjXO5jmQKS1KakK/w0pg4ZJe9Nhv5uZMKFHByVqfdjXQsw3jsU7Y
6kGU78bwws1JmjlRmgY7MiLU37Ja3uo5vCpc1YQlWOTWoKn1DQF4Dzz4EjvWfZH9KyoanaqQ7sfe
fJvS5jAnqQJjWZ9SpT+MyUAKgaVjPuUEC+S3DT2xhMyX/4HoFG3CBJXOojW+VBrJvVkHkV03iWUT
PlhZUMZoWErvMHmLRa2vuq2dtr5y4puI3EOahG/0ZNcwYnvNX+AHEsFjlOb7vEkSRqa4PcjeM7YT
PKmgzugKbAjWQ7pSK4kLJUF911WJu9MKeS/b8Vzo/aWR4q0W5CBNU71rF/N3yYfXUpU8seYhH5NX
UeTnsVm+We++tTWJmFEuNqEa3sg+OFDAH6oe2YCGC7yywhNzyb/YCP+Ry/Oia9NtZvZrrP5RU32Q
p/Y+z80LsCQoXzs2Z/RnF9NwCUTXVKA7qsMdCb3hBO9i/diA1LBAR+vR1hpodzGNRrgeqqRFsjJH
TGTLhLxoMFqY0tULxJrnWqqnxotgcM9o9JJ5CNJEe2Rrph3orB5nChxaOcn2MVP9eZyr45yDr3gk
ani4eDW8b3Hb3pvJ45bDUYNbeQunHQ5sw5uo2WydzShoi3hPCCe3W46YIzSNApYif4rb7d0pP2VD
eAVafoH3eVBcbzrQFmIZdnJRQxI4obfvqT6QaMfhdAcPsmg2nmx9vjfGwCYZ6JXJgtsbumxTErHs
DeJsafrjqAAq01Z789CD5kN+8rL2lcUOviMVRDqDAg4m9NzobSA787tBY0RJEkS957GJvCv57jSN
1Qt3lNkBLzI0PoQ57/kQ6Re9Ne/CKrmHJ2ufdPlvSEskqDmxK8nqXpyF5HeycIdsIuJ7OA/RpACP
bcEPtCU0rpbrQ3WfYdEfisL8Ygdj7GIdrc36HlYkftVhcchq2DW9I1ZoO3pN0F5g1PokrOZfwS4p
7CK6Mjr7xpiIcYWS3hrjaRoaLJ/6W1hkb5qWo74Y/qT8pJTVGVsDH1s30qNjbFqmhTmr1XZaMv5r
DZZgduodjbR7W5dujdR6OOT56gP3W8UufMJWOxeTOpmLsZKlfyENB1lcr+ThwOytQynLG1DXAbXp
eu6Msts6XIhDMp1Yjj9Lqr7Fjbo+74JcHN2F1wR3v9ae7ezDG7nuon3VeVuPc8DTp9mEOjVOW8Lp
9xiQPKxmJGs7SY7lXizhzSusCxqFk1kNL8Yc76Tj+RIuGawYxCOOr7X1luRcf0JvNa8d70lo4UcI
zxQmnVUcnLF/JkxVn0pMT4pPGAG7pV0zB+xLxWwKyvrBj45auTrarNr9rsDWFx1iOZ1iKCqhnZxW
IgxcpLAHls7D55rRGv2j74VHHF0y/FXyqn1bMuMohvQLR4VDCK+phFlBgvtDCV7TOLfQkMgzf/r0
EkvCvUoUtB1rwLlhO91F52zxtjjL2MiSZuVeJ1opWtY95jVeIgLH6S/87nrMqvXw8/ApuYcRJLNo
uPDhaOGk/BCJ7qelJ0cbV76MXJHxWF34byPdRD+3ckIfAMlXnYdvGoCB2rEaq/VA684GXmfhR4lL
kHHbswXtsZbkLNcdjJ4o8Mp63ORhCYevrDcWb4DkKuePTp3iMzJR+3H/WPFwiIflEuHhAbn63Yv1
p8ia+D0AnMk5Q+zznb55Wf9p6UVQUNjhh/gzi4g2zf5hp3/OOgj0/NWg0GoE9pLy7uTB6OrnxrIO
9mL5nQNJvdKec5Pvc43Ms9+HlROK/modL+yX9f8m6bHKsTqxm4cDMvlmKx6T0T2FNap8GeqfdVns
xeD5dSkPbjgHai7wENYO5DxvHFpmG6qtHqbPOYVldpmysehhL9BF/Sqke2ydW2V9FuMjpBB4VuZG
me9mFF60LAwmG5rKuA3Ld7sHNGPK1sJjIy5O/4/dybYEzOXjK1R94OAEsed+Gf/DBNRHgP5qsz3e
qLQDh/Z2bc8AGZZbweTlieaokv4//ih2/6+vr+ulPpGrTGccG1BHgFRJj+NNXZYPEyc4gyTzzu3P
YWbgLUDViOse2lbm7eooo26tUJxYWHqz+LIz13gAPQEudj75u872yxqNgpiccDEocA27hvWNsvmG
Z17anjIWtjS2vRRBCPvMR3tVESAFc5f9E3TQLt2GpC/mecCvTEc0O+Lf/40rn5nHkerWs8WxsjxE
ZfQNEW8uOB4UibvEQhf2H5M/Cxmate2iOWJHFDIME32XQ68OIU7nvHQojbY4DSYLrG3o/B7s06DN
mon9UaVv2oVi5mDUukEphXWBB/MggZpGlxUkaYUHLXZzjIZvXWHDFkInsJYyDxthIiUCx7RR7MhA
RunbbIprUZpX/iIzjZAd10+rS02cZ/tk0E5rAeLlkmyxuyHZ6+wuSK1BSY1gholmMBn/7WG4Rbp8
waE2J9HGNf/mgMCw+U8RK/+M0rqeUiOaAVp0Dh9zPlaIyyp7maZ7ZI+AceAEVQXq2P4W1srMpt1u
2IGuBS985JkataO2dtsXq+OVI9rSDzMBmwzSuaf333leqIM5pRSFwkHt0qBe08Poq277kJ07odMF
TFj9vcpxgMKa7LJEDX/EnHzoVGyyR2bIi3Dc0lEINI7lWUbyXuios23nngnYB542/HOy4m6uLO9E
f1+UdczL19b9kObfbCw4LNluFH4nxvRo0aaBQ+vjywj0u9PYP7wkCmNBJzKHP+4CElloCpbfUrM/
XmDe5rbdvYRNmQbthEbbjPs3Y4EvN1vku5IU+IeVlgUxsh8Dgnfzb9XU6rWCEYrkvl7oNyJwX3u2
vmzloC0xsv7baKLmS7M6iFVmpkMliwYdYMUbmyfbmoAR6nZg69LTqcACa3b6sgxnojWmzbJ2JhzA
gVUbyRTpQh664pMHc1YnMG4bN71GrLgPfTGHTOPGwLK7YgqTWN2G7FZ3rqdMDBqU9RkBj6ZBF1Xi
jxKjyv22nMF3U4fUxsHsH6x0kC8ry4M7aIHjYkR0ocrp4q2Vt6gehfs9JpTOljxFIhRg0UFBjcqU
qJPhi0zdP24Y4bPQ0pduhiHCEtqup3862d9o5VNbBLFGkqAlk3JTOB5iEE6sCIpKpsfcjVg0iwGX
rI0ZRaLZll7mPDeOZZzzvOIGl1F2gPgHgzJuoKmqxdWpa0lFdMpiBOjzkP/CNMDrf5SPiTvMV+5J
gEcnaW9dreRzM48Jm6yShh0X1qPrtfIgMhIt15/ofIJwojO/E/sQKPK9NU2AAXNYxZdFk1UwUKWi
Of9gbio2XTU/4QJzmgErSjDzrcxaNJ8mr0YNwKfOelu9WVZ4XpVvc1ifSzpgBUJjtnTCDvxTz7iW
rhGT0Iq0ZnTqGxAHsILrvjkzEtUxP67vp1HKD9Gg0tXGPdK/gOQ2X+pusLpgt4j0sOjozszjh2mU
D6EdnTXb/XBbfeeR5y6xAdWy6Mmu7I2BUiVuzOfWdt5Q3xyEZTyKPj8IWzvatGxq1L7Xc7dCBB5k
5o1pAsZDXGvL/prHpPTG0RdiHNRCHhebl5ID2sR0p4yNm252Bi6lFrhelxdzHPqrOZmPJNKckEfk
QR81+y5vzxxxFJqy+RwTbW9AZVVDBKoXe0eEGxCLnKjyu9h6zt0Y9zwTcFRiNUB8hp1r195ImUmN
a2Fhgd7AdUj42VHm/Ukn0ODIXcksYg1/0wU7lLF8Idbojm0vLjTWLUvB8t35PI/9a5HPOJnTzsCM
fhw9NFCYm2wtvQvivLvBV4GYiji36NJAueMelxxv2yyy3SAk3P2nAxPiEhncVegsjphyP/0HUuBm
L3p0FXnLViY5e2Xx6un151jlfGG870lBtEy6XN31npibYV8m7j3Mhse1EWoHa9nKuffTyah2s6N/
r3/rrDFexYKVXi4/tTnf61b55nRr+Yv7hyJEWd87Gu5Phn7ymupvKJunqYlOU+o8AQpDTMkdKGSc
j8W6NjXEMgNYgamfzgQDc/m78IRyp32P2WYzbj6BU1/GfoSHbx66pYHTYWmoK5IPnlaJLYyJgrcP
wsn0e5W+ptzoOBEcCg7HaiQocPYpYBUwX40IO8WXmy3PqZsfhz55DZPyH6y8inKfH3MMARemQdhs
x8xh2nbyJ6OH+48eBWGoh2yEycj06j9NMxu+7Pj8carAdNJyy0L0iJvjdvV2d+IMIi0hFrYB5wZT
jtOk58AyTJJe0j040DUGlxuZG+Gndgc28POqhEIDvjEmqma3fIyL8wD/+DAOmBFG00642lXv+3eD
dzViwqQfZx2k/VkhGDvDu0aDq9aXx3Yh36kPXYhdw8fUR/cixJ4A+s2t1vDREYvLwDOIA9AQpPum
+i6hH+BMk51TSMyn0qye+hpl6pwZLHAzEnqL+EmwIzOc/gPWHW1zU914+HuILvGuzdzsabVv7ljX
8I1r9aZWMTLrGlYtciDkkwl0w5jBXMW/vXSf+hjwWeHs1pblqZuMdxjjQdUWT439TYuxHtJsO0Mo
m5eEPYpzmgztLyq51/X7RCV616htUNyGQyth9hSZc7Pa4tHl0Q+rs+D6TZOkIu+dU12Sdn53WsZw
zY7Nm9SG10JgA1ra/lqHooTMZ3AeA1F+0bqfcaxQ13vpwdAhwDdtezOn6LNvs0eINC95U324VK71
1zWPCQ7bg8CKcjX0r4eKvUM5P4Sz5yMuOYfKQgFsfVQiwaNkRcBZx2/dWvuNKi9wMpvBGBeDoj5r
Tc9BKI0r7i6fyA+KnVehi2rj9pSQzx2qmNep6K1NVGp4IGmdixxjeITvyu6v3WnecovFEtR191BH
89ZT3Rr3HtbbcDb+6JbtrTQgLDtCuOU2Yr51cFlc9xufnK8CkV6fDMe+d0+5Ie+VwUsN23ojU4q/
1UGD0zz1BMq/94wy4/PHh97jAVvKCto+gQ9tIYSmI2arDXFV7jM9xtJOP9TISdY/1a7LO4DtXouA
XQodRq+Dc0OFWAFbWTbThomA1MJQderuWMhB5pXDtYnjXzm1Tw5+pU6d+bMxbcs4fFgDi3omjbK1
A31Jj2Om/kaW/emto/0gTk01cfHM6Y9BB16UvH5mTMvGlaW88Qjrj10o5GBTlNs0TA5u5gAh52w8
Y+/sLP0xAq7ni7uVcQpU4bg0EpX7T7jl8JW15fiiuhC+iBxQUiZHxxzGvd1EAGnVyViafNuZ8Aor
Y74matrMsFUCd1HZr2t0D2YT7alyv6Jg1hka81rDV99A4G9gMAzBhNVCW4m7Gl3454j1TiVmDs9l
Vzk36JqsgJ3l1hsIh4pyDVYow2/Vp9G2cCL6nClkvhwMhCV0RtKp7lYy/qyfAVuaINGch9iAZcPG
+k+MEo7Oe+IctUvkJyReq858NN3OQPuNSL6LZ3+J4qNtq5eOesFavUHLA5cM4goiIe8rkdo9L6Yj
jkebonLYdorHiH+na/O9jVkgtpK2Oy5fnTRBjse8sxSYuPRrUAjbGJw8ohj2e2Lt4Kw6oKnmX2Qp
uyhJLmM7nLrkp4ZP2VWIZmtscIWlPa4VVVGOBDSLjLrtTMO+N7yDPcFsdkrtlpthgIMAaJSZvlpa
/om4+rUcC8oqwl+jPTARXVFGnPQCkMluP3ADuUxJ/2kXLJpWS/3AzTlXkzVjXl1+NSG0x9SG1j58
6nnY75K4eRoaTA4HAI4+Sk9uJARTcO4EaZfpe7MDIE9ti9TA7Nw4kNOnkds0HOhIwmW9RxPvORTR
6wDTmI0ySoZSXdpaEMDm1mQEtFiRKW2vlctHvMRvWuzivzH68+SdIem/ZIN6nUwXYEZxDQurbg5h
GQ4swcytjXPdpiKel1dsJZA/uCVudzroXdvCqYWKVz5rY9vsRxbv/iix8xmkNgdjhWGW6kfy0tsa
a6/Qq+x9pDVk+4S1OoUobFftCM5a0E7R6+oy3Dt6gWWRNgJPLQTR2w7PhjV4jkKY600xU2/RIiJ0
G9WP0wJ7jPAM7hhhqM+o96APWRKT4XlyuLBDeWqhvf1WUkzf3lAmvmW301vLpHLDpmA52FXWncZ2
AkFzUketwOBpIIrzEHdKHtDzgQeGbEH3tixC34ib7GRKoAKZDVBex3CqD4mOExlxLP3oo8rBF2xh
WVEOKeo4JrXmM+vpApmQLfrJDkepU40GiJlxRK1vJMnOmyI9cIdYP3sQD+gHihHCThsda3CwD9bM
f0d77M6OqvttlWjhOc0wkqkMQA9lRMlzXw7Twzygw66LHu5dwTIexBhexwSZij5kekgoNie9BIdn
nf9JtLj3yPjU75TjaFe2kuIUuVGOH7VhHO2mfWnlTHCMl/WfkArqraogC+r0G1cEiAQotPptETVL
5wE+YcNqZFNNmHPxyRl6Q7vaccwg3uu2uw0NULM4wvSmmer0ccoFVsiVyN91zU3ppHvxUxmOzlfv
djGODm2ym7v0n857u2EjNr8wGWGPHIPkuR6G/rqEQ1AhN9iCQnQQZmKQ1MJNEeq6uLet6x1zqqLt
4A4sp3X2cHONkXgMJQsuOMhvWAvsaAzX/oaSx6vfpNMhwsdjO6swOUnMPYImmbJjueLpifLmf2at
QCt1yiTNRuz6y6qiqj1SQdDEobSrWhRSWjdCYOhSfJWSWHUHCMvjqZLR8k5P7Ww1GX4YhtXuxiYT
x9B1e/SYM6ZdRmp5O8tuviSAnQ8pL93hYFTEG8uz4bYvheMgZsbtMG31GHYyPhxmDI0wnRKU6xKv
ehi1w6ZJzeKQZ+ZdH6V18wwsvTTFNOAkj5blEQ5iRN9YYb0wZCAPj+RbtwDEQOiDo1K76d7il8+5
lr5kWf45Grp1SNs1vbpv7tlkfcuxGKiMyM2QD+IpF9VvYjZTfC308p6ZJekaKtE/FkKKN27tlBz3
GbZYJS1SBq3G3f5Xy0SqdVY9PJm1cYuV4btSHFcMB1TwEBX1JU/Qnaj4SSGRsEKU22zNmJvjJsLU
PNv+Vy26Oo4yhMuGIS4rMNTM8ncAfG294ssFalV9xu6crnRZ8VdOAHq4aTcXqN8GrW2ufQo5D23q
W7Y6jwnnTSBp3vRW2/loMnI/MsHPZV2/xjX+CStW5HWPS1HgQFgGZVK/SK/CvhOSUp5vMXzfwft9
zfphdQdDAwa1JEr9DPI19gj9lxOzHMSS4fYfA9n//n/BZd3//s//cXaevXFjXbr9K4P+zveSPIzA
vAPcylkqBVv2F8JBZs6Zv/4usjwtqdSw7kwDLZhVzMWwz977WQ/TP9KMDLnrVVeT//VAz1Ia/+e4
zN/zvF3iv9bP6ekbHK/rmd4sw3p/b3fxrfr2ZoKXJbHZuX4u+rvnso6qaf3uczrO+f/75X88T2sB
cPr8779+pDUvYNbmAn766/dX25///kuV4Y7+n9fr//3leAD//uv+W/3T/4//W3z77n97t9jzt7L6
91+6/i+D/4gDdd1S6ECCHds+j98I7V+arfMA0W2hGoo5ugfBcqs8vlL/pehCNmRbEbLF97B0S/qz
+Eox/iXbEB6JZSxLEZpp/vXfu3d74RJffhFOx+/p105z4i1G1STpKkimKtiv8JqUeeq9pYZjwByG
WktErNr6V1o19X2TBsa+B1C1VQbN2Jglo75WH8xT4/nekYdQBqBGRdqFRncbDNJPt5WkTVCpwTIj
AdUP0tr0/PKWmrN/i351BTRM+0amCcib7JbrDmOjg2zDIeSZvMiTPpnVQSgfg6iWjwimv4d6p63C
TkEUzNaWkePdWOjIb1/9UP9w5OrI5n0BN1+OXDcI/zVFloVpXbF702KI0jzJkjlZSAmdszXMmwG7
1t50s1WRue6KfJSyTfzwEMcBCTva32gyx1HN87tipbrfklKOtlmP4t8bXIrmMBcPDBQZX7p2f+sb
tNXpfbH/836/pShPu20iCebCVDQ0UtoV5j0KYeyEvos3sdYf4bACocF3oKuHntvf4RWpBcN8iAiV
/rzdt4jjcbuaqZiWSmefQXfy5Ej3Ci9fBVKKZYGfkt0T2qp1woUSWu1KQQh75DVVBfryzxt8Cwq/
bFDosmxpAtMz+XqDoeKljel5HGhGYqGhFSg/I0ytAUg4yQcnVXl/dLqm2IoiW6oBWuba10bvLFqw
AiuZ+07nESX36ZGOC+p1JgKrMDVu1QSIYEMjw6MGdlIm9kfVaBxIuTzVgSLfhHGBzE8QBWdhNWvj
zP/gen3/u5umJnh8KKpJDHZtfygs3TEqp02AHmfBlrq/sTfidKc1KNfopg9BOOQn9BLBB248k4fZ
2/sEGwtVMw1LV4QhrsHtTSbXtk2r/dwS4NW6z3abQAIlHfxgUtn36Dy7VSwGHJJ2byv2Z8e0qK4R
fc0rLY3u6Heln1wn4psm6xEBLEzlwf2IK/8PP6FlygYPTdtGZiSMqxuD1JLt1WUcA92BYm1jTHHg
zni2C9ABsg0UEByefK5b4vV47UciOdeSPGDep4R7gB32Kk4d5a56zvT0oQyqjyziJv/LN+dRU0nd
qvTRKpY+XtRvn7ShpnSqrgzQVQTJ5lZqGJBm9jY1PQitWoI6ibtrjcAIEW0oP1Pudh8cOX5MJErA
aFHLkzb+QaJGd1BOzt+0eYkrKN+3MdTwmYxud12REtphsY5PTbyipaL/QaqNpkOSRCstHOWp1A32
ZdIt/nyzXvkZcLdyiYAMQ9Gk6AxblaujSw05s6nMUoko9QdaiVrJLX+GjMvdrFy6obx1kVk/U25S
Cy9kDB1/SnJHegj68gMe/2T3enWeocpoXKiaLUz1+rmhZn4W+4oVz8OO94Zt74ZKtuFhyw88NklW
1SJZAzQ8GJIOPs9OvmpldKOphXEYAok+LC1DgyhGqyj6lFRbkEMErmdFzUkbCEaNod2qvfAY4ZcD
4Mague2chCy6K8VL5KwMEPONia/S0kaeBiAyVigshu420tQPTvp0KNeHyuuLmNIGU6ZaV5d8X8IH
EJJOjcPUq0XPBbbVbEbGhotMrnSke6lsnxl2ahuiuRXjM23sBmu2njYUB6urHMqnnrkt1PhGs7ag
XJyTljvbnibpO12xP9pfY4TvX+2vwasWtM0YcBC/vL0FfFggAy8NMN/dcE7tLNgpYXOnMDKhsJw5
p6YJEYzGjHD7rnqwwabtG19FGgV4dC0PT13vGF9SGsZXqml0IHuUb4XwvXsguozuHWvl+x6wb8Z/
azqVpXmsAECIIy07lik4zkgDK2y6xU3GcHpPXEmjX4AnXVyF3mc8ReBkNPyCJPljGoutYR+0cA2s
xNVXBdnIFVSQ9sHVkCG7JC0OBhbG804A6Kg8L9gGfg/gqXHilRJ7BRlI41OTNtGhLpsfMSnYmePR
SVfZ1s9Mlvx7z4K9Q/0W+qqf3VttT99pe+8m8CNl4X9wpSjvwjxdHgNJnWqjInh9XLkAlAk4K9mn
KmShf9nGg0PvxVefoCWNm+Z7E5G0VPQ23rvwPEnNZARFvUDIY2Fp4T+jziA1KgnxgSnB9VNDqLqu
jDx8RTUMdsy+emr0pVHLnUbnOY27sIpSNl4LedhEguySFbTFWlUSawbpfjMM/VGmjYu2pOfGT2mt
rpvvf36IXb1ix70hniLkUDGgIeq+2pvMDipPrVPqFZmCEjAZYUyezOh2BY5p24fSj7oxsg8csq98
+7gZDBVQgcC/w7ZlQQTy9qaguBh5mQ1K23AU9+wMTbc0XPINqu2KR6qL31KaIzZeAR0yT9y9Pc7w
5+NWrkLhyy6MO6BCObOM69jCiDGgaBxq8f43xQPN02cyzTQ5BlOV3Ry6LFkqhgdV0XQfTLXZeE1P
w+Gf9+HqAmUXhGaZmqxoukZMfv3+KHWTclGfuXMhtT8dwZPTTuufkcpt/ucNvXV2GE+30FXT1uCt
6QRU2tWdgPpYyVSaAeeAqOd9GH6qye0mvaFAoanpWLMJa8ofApXun7f7DwdoGIoh64Kt29q1wVEr
t73Ms0yibo0rwHSEkRQGC3s81g829Q/HaNkWYboOTH0MOt5eUpEDhKAUdLQgSoNTksfdrd5Syffd
z3LcPGn0mx3zMtA2bkS9n8jSOqUqmGoJ9e/XWpVg2XjRd0/N4m2riO5M77NlH4zMp3mi7Dx6+1yT
vpO2pk++sQ+SFq9tErx0r/viHII+XpdasEs1ms6stN/TfkhOPUaOizIzyRF4w9jZ+blrnYIYRwEK
8HQPyhq3m42xHDgIBDbh16KjrJS6goY8WnassIMXGNe3IXHGnBRijWyZR7GqDtDEUmlYOm4ePZUG
OSCkYs1KtcIfFpHUSY+M4SRl0fDBL3o1ZuBK0jT+17lnNZkh/tWVBAjZwh7R9+Zk4mijKbuzWRgz
0VifYqsOlrYMHfuDH/bt+3PaouDusDV+U/PdNTTq+rvEI4hBVvBo1u0jqa9HmX//eTPvLx+NtMIY
zSmKQbbx6sACP9AARxbunMI+4xxFe3ANhC+JRedP5Sw1Fzh4mZ40HwX3n7f87gnMKbXolDBlNCGc
2asLF8SuaTWhhcJWskidAXf2/MEZW/S7uW+DUmhrAL+V9dEDcLQgehWYjCfWUHVh8360VYasV9sd
egOiswr5o+pRg6OzcqHxZNEG18J4b1SdMUtMu5nHIU9iUtII13F5WlVdFq0JN+kj8crbP5+Jyd35
epcMXtiGZXGBmdexUpOEkhOI0p0XZRLvABQv8sIqdrLU27PBsO76AM1uJOcRQlFSnL0JQH9w82YB
q0xf+w7EZ3dw9n5rntG0e3iY9MhgVL/Z/HlH1THIvNpRkxvBInckSExdXy0IiVorlwQobeR8+5pa
/8y12g7qGe13Qj4pfqstsip0EfXJJU0mcbfh8UevYuD8ABjjACnGT5Me6npvNmlKywImXf5gMkqT
AJINrjsjoK+Z1bCPkVy7H0Qh7+9jTrOsG4os8BjUrjMqiEaz2jYRpMBpfFSGZuuXoBYqo3pksXge
aB88N96/CQyd172ia4weSONdXWxK0FpuQyFmFg7ddBdb3Mn/m7vYMHg+TbmCEbN0dRdXWdqRgsLN
K7WAefZu/bnvCZvarEiOJaCbEZcE3jjcyyYNMH++KP7hEEkaaJxVju99oN9S+HaFQlqNt8xufFDF
sr/7+BDf/3JccxqDT4VMmMkI6Oo9p+t+WeWaBL7WFbsKuC/dZ16K3xf9+nucdn7+Tw/LZOTOcIur
nGj62ktLpxW8CCrbpgoJH0rKsHfS9Jb0woeP4DHUfHtT8QC2LNpdVc16vyWo7b1PBQdRhUgSII0A
m8ZwUDL7GwA+2urPx/UPW7PGbCLAIR66dKm9PY9xm+ZA9zpnpuoI+xEFpSUpNq/LLfrxyuaDi0N9
/7QlB6QoqiDe5cmmjVfPq1QiQ0Tf1zw6TgMZVVdHn3TsqLD1MmqARaIV58JIFXSUKAtauYtOEGq/
Iy6jz9opDqWakjUwkxsTDg483OxH0wooLvEmtV3vKLIEYWofw4Msjbu0Mj4yB3v/cmSPyeXbJEFt
RVevdh4WSuKYvc65qiKaQSWMPmJ/wOqsHX0PPD8GvtGNhuXiLjLMD0P1fzp3hoUtpEq2Un/38BD5
ACvYGdVzQU1PWy8jDSdoSwy6PgO7XWeA8lYoVu7lUB62GuQyivrh96yuxC3tLNYHv+W7K4ecMJ2b
GvksGfH1ddItjAO7bw3MnEVKR45EF6dEnguH7b3pNcEHo9h30QGDk9Grjewn16iuXV2m0hDCwGNr
UMqGW5IJFa+cT1nsrkR438IqwUfJ+uiEX5cJBIkVi5NtUXQhJCI2eHux1lnQSEaBlSOcN+1L2qKF
4KiDg5327TIeqSnBQAbGqmPvh4rBK161vOks+ymnq+CQY3Wy95OH3qAWog7umaYIu3aASHaecQR4
QHFyyD6qEbwf0LHTpkzIzH9cqteDnK4WtDOPiLLaQ9xqaS1yM9RHQqTy2EPqLSALmHQXozitepoe
xX2oFMEHmbh3LwF2wlYtgYyYV8G7MFIOAosxgiCkd2LvGDjd2ZJppulsK/ggBrmuYo0/EhsTHKgq
ZPEuMHYY06dBnjqzofbqbf0Lc6pUc431oFKDGWL4gR0PnbsqbJ8bj57pmATOLjAbb2+X1bGs4ApZ
SQgvaqD2rcV5tfFkL7nNFHWPjsW45dGCYCOuSQakMU2Ldv+VRr+adqEeclaSAWZU5ZOXOfIOoNMX
5PnIwaowuYelYK8Ypym7IajV5Z8f28q70IvLkoqFxYiA8oUuj8+qVw/SvhqKTPPb8dqsNNp2AVm2
MU0zXBE3hqtsuyxWVjCMEfLS04uUpPZuE0uckjIKz3BlbrPK/sCWUZ1i5TevLnZqHDbYJgNtIsKr
G6Z02zaRPB6QNWDmbZLRZ2EZX+nxpMPLqnCnToYT6W931fqGhR2mpxyyFTEs1fdaP2vCvtHpwN/4
NaRg0/fSO563T35ShqfIlFYNIInGKHAk6dL2XshKtdADkdyQSVNnkWF/D/tePZNN8WhVR04cNJu4
HICZyy0GWpHz5Leu+p2rtt2A0rMITO+13K7vOgmm4AAOpXQcjVKHN28zgv3MldpFoSNxjImXQJK0
9DA2VDh4OWdYxNlIcFTzZ5Ir8j6iryRremwGEOaOvm46HlWpWPsNw98yoyFMOkZmFW8Lm3p8S32L
nD2yQNFEJzn01U1gOkfsVY6xZ0q3HRRjEp92s0gyMssqt5Dq5DNSKNZBZE2wqyz5xpCy4ifqg3Y/
2Maws4vI3seZt9bKALChLn9qWumpVhT/3CAyPg+d+8uMDg1Og7sIcNQqjFN6IkEy3KRl66I5snC0
iuip0kWAN7yefW4Bpu/iLk14jTTuzmqw3SyQICwMUWBLptSPHjzeB/xj6UhKI31R9mH/6JWgKvpa
PVdJ9QzgW7/P1L7dqRkNnJowad5VNXcHLAKON1oCSIqAogKyFbeqgIA4JOnP2K3SbZqXGJKQgDqV
WUqvablX6aqamYauHSM9DQ88hLOlQDqLS4/0ECdPRjHESyMwBQza+NYadXdhE+AyIVD8I8c5DYqQ
jqQcgLWp8L+VXF5XvWsdAyt8CIq039Sh9VzT8LnVmoAhC0mMjgrfrE6C9hC4Bi1nQkeahyOda4Js
cHu0nlW/b+TiVqJPfR74LebvkW5sSuRLM7lpvK0qumbsOOEmBYg9at5+SLnvPeAdw5Xa+ek+y518
3oNCuqFfduu4fo2i0h72zSCseVJbyo0wgy/CxhTUdIpgX2AD30iyu7fqMIfV8EgvijsPct84WkXv
rdCHFJs8AgBpKY4LITYKb8KoBDaQpDd2aPwydC89V1jbYEpwU47lvAzjWjP27aMVDp81Yw+zy0FC
oZRHT+nuzTSw12VNw6MYEB0C5b8fsFxaRoCBGaY5R+Sq4SryQAR6drQDqoDRSH4U/p5iQ3OrNG5z
C1XVmuUALuhEt72N0JXwVrbbYFECYPufRia2RZWBzDIl07E8dTX8KQlcu6A2wdwqYusqxOu5lytL
X0ZszG589Ap6n8pme+O4gKZv+ij06wQm2PZMNlSC2lKQ47NrmSxXQ4QijGKDoQ2eh/Tqo5ypR5uW
DsJ4yPWo+58aHT0laHb6S/7uQ7m9PG9fN3a8GxqxO8SoNIhoPIyJmd6+GizUOzQQ8PINIY/NenQ6
e7mMsBksYszbrHRrhvLTnzd5HZ7xsCXhqKg8gcbk0XWBE3/KqDAdOnCzDAdgzdFgHIKZ3RF6aGtH
XdaZ2i0hPj/+ebPXISibJSqkbE/VkbaI6w6WwJL8Qa/Y7BCnvP6QOEzxuEXW/C5p7v68sXfZerZm
y6pNgZlog3LnVQzqRL6Kr4Ps4E5Yp3tb4aniKzCKZDDiC7CfOAx0GLymFlGwKkhNSkrgf/Dev/5t
x30QBtn6sRmDhNkYFrx67WsFMvoev9LLaz8EHLQUNehZD16KohEJNGHxUfr6XUg5bZSL2zCIVkjR
XV1Qo1oyVTtCykYiuepANK/ToMXAoGmXvHLniNNXMk3BJF/d+DsdaTuat6P7D07/dUw57gWlXS5d
Ek7vx8Vdn7oYP2GU3BtDsOzNQiwEIxM6bgrK5kW4xi2qOIHzjQ9RYiUrJEf+0XNA2vPGv28TGqeH
GhF2CkZv9r/YN34OY8xHKCSEr544vo+hRJ9qv8fsBbKWW+QwS/QYD6llHTE8yfeaEv8sYyV99DGW
LovtQD3JyyTpM+YL+Irgg3b+815dD1fHEzZ2RGgQLVVqK1fXq4SeIpDywpmRZvCOTk2fAVS4/jHM
RbAJTaybfDhnhJg3LTCFD57B1/HpuHFicrIz2phdu84rhGgo/DStpVndUnpOY0ZniD+0D048DlHX
BSx+YpmGOQ6V4QbNUVd3RFlYWuCl6InqRPDoCbJdatp3hhl+U0OsCORnQTPuMkr64GiL5NmL4E1F
rvqF/NiPyku+2bArGVsaK7Mf6GF1noTeDJtSlhExOe5RjV2oIo04FdKu8IZfbpRijprjcWfnJslW
xp6LCGuWVeZBV1PdxNy6FnB68DLt1tTlR1tSnxlCE77CXEXoqKSbpAMx6qrresChxY81rN2cEfXF
Tb+MhvyEfadz5GcFrogRlamWG5gEgSrHS+FDaKGE+QP1arBWaFetNBpLvSQ5OlX7S0Klv0Oc+eT4
0Ba1OtvLBpau8uAeMNxe07dNfpbOO4FPFswOetLJRx6MeNinEe3m9EHtK8/5UoxIbHSJUDli41Tr
xdqKnzJZoykzewIwgXwp0GinkHxpTaH2xNNyGZV5tswsA55SdGe0JJSw4AvnMlbREBM3TT5Eq6Ym
JYODy2jEkRJgd9ay4ho6aXawlgNzSz++taIXq5qFRn7fydqD7xvyfGPT4TvXJOXsZ/0DfpI4r1oH
pTPTZYoCY42g5ztalLuyED+NAbMBAHYntcweAVYvNUydNmp80nHT1cAFC9BZ80IOunWqYF9Q4n+O
JLwDWNKYyrwK6PbHP2uu17ZFpKKsIQotsdtDQN6KrX702k+ePjnDIlYpW2AoeUJsbOAoYGq0Hdg1
PdmxCNfDgD83VppiZubFppPJ53meReBIa/ysKp37KCPahU7jrxufxgOh9Qs9i5FGoVccpB6skYpq
ccigLslVFKyrOv5WxcHTmIlfJYkLTMeNl6VqPsZKC6El6CT7kHvuLwYW6AKT9EuDpnoeigbRhJt/
sVPns6Yl8ZpO1XnvhsiEC8M71cOmytsvqqOVB9BHi0LBMWPAcJ5WgrNpfUv6YbS2KdsZsQTQymym
yM6vUoxNXYG3GHIuyJxe9kVDY/rM0BlUlED21STXMOByZ5ac1ngENnj3RXhq+kmCPn1o51mbgrxK
bsLAL9cmTRKLykcOF1DgARmPXNWMcGGOdnScYVcmAlCtymZIvWShiy6cD3qGu4ToUD3UGdil/B5F
NgBAGtUw9Ss7gWaVgdlIeXqIGCi25DP9VL6XYFcVaXhDEztdF9y2fiUwYvUkB2XJEYXGkoPxOckL
R07srd1XO5/BHJyqxTCQCarqDMVh9pi5dIsUSrTSde+R7hzqcn4nzb9rmIsvpAQlhoqh9MappFMY
yNXK0qVn1QwfpSIYbmFfLK0i9O76pLs1s/LZSYz2PnK1ry3PsYiR65ObtKuman9Kam/Dc1LZ+aFY
+oFezO2molCCbGERdUAzgUCG6zYl6obmlHtiAfHmOcgjk1YlBE2ho/aL2vvSYLM1w6Eqm1NCVQK5
XpeFIa2NoYO9qnvxbYn2ZglH9Vn1gKBJwinOkN+e0N//8GrP3TgoQ2ZFo8RHzV/FoZyuGz3EXFvS
8gezCTedQnqEEi/8DBM+Cs01FnqnWt4p9Y1B/ZC++ULfti3i+YAzqg2sTmtDOt9jgY6sCRA4ptJT
kaFJ6zKB0Ba9wiyuiF5h2gW6FyzUUgsXjUH5pEnvlSrlmW/E1JISMVeaqJ6RmsXMqddowmQws5Kd
fcpjZVWYjDDTugRt0z2UZb121aCdkxVBaVnLvIebVd7InxuYR4uyqwE/G6F+qCJEK4VsN7s+1ja2
WVbfWzc7pVG0gb6O87MSHzyY2Z90HluLOLA+67G0cQjNZMdyyEG0ziLtDXMX9vmDHxXJrOlGa/lC
QDkkpf0lHAAFOK1G11KUtwfhQnPCQWLfeIM+Vzy52bok7Oc4RhX8yJWEW/cYVlstpkzoTuYocPOd
GP/kaKJ2JnjUVSf3GWA1M7srcHvohe8+TH9cGPfUgUy8skP7VJTgcQiX1F+RA5XJUW1SDh4y+3Eq
pifgZiCxRdNkEW4NT8rOPGXbI+RykspMabo8RxUjodkqVHNvCWFtfEiy3HGZ+zkepcIaIM2NZQbe
ZzuB1VNbsn8MBtX9nMImHBI3ux+oZ9y7NGGqcfOzxEtlIyq1PSjjn+lfrVG2B7uxoY64RgfFAw/S
1cs3rud2h2me6bPLjNGA6I8aw6dXn73MM61bmtZYVcWpTysUHm9XM8189VkKgZTezWiX6PYiHbR0
S5BR7ac/dtJXewULUaAt09+Xr6Z/JWZyWw/4IgWq5DHWa2PQHnFVKMsywcRQbtBTY+Olaofpz+V7
AK6/4rqCgjp+0f79rRK1VMZdOV+HabgN5Sz54ck8xkJfr84puq0dbwtEvUpif8ZBdxsoWvJDCqBL
hy5NdzG9PruWN/TKcm31s8j7XTyuw/HKyfxDO5t2gk8dbhkrw4jaz6WU7ad1WA2OGkZfOmcMZLSt
KL9aFlyzh1Zp9V2Uc8OCxTJ3ZhclTyZ8Ls3AXibvebtolQKEZfwcdaSKglx2N9OkyCWY4K52NorO
OOeAT6aP6Q7xN4MfM1iPh+RJqnCcBkwXIzm/CwYrP5ZeftfmwruXqXbchzgqzczA9qEoFN49LS39
MUnM20KOQ/wuHDDwfRDZm2nmQM/0IzodWttYdFoJPaLhvIgaQXzSnBNRy4/qL9ir6bNrGi2dMEVy
PxLJIWSY7k4Zu0Wz2nBBkhbZ1wE/SEtxs+c+dh9J8MSfDRD7NLxW1qHzCbkavKmXkdS5n3Tf+z6t
1uuhRrl6/03P42EOtCK89TsV3lqgWuvU1MI73yzNWSvS5Keh7qbVB6C0ZmYMKkNvSnuVq021S1VL
OfH+JwPdRfIX7D1GZGz6zCP2XNIl81l2ZId3eVMcC1vu90R93srz0+qRZp3LEdpIC+H6ZN+RB5fz
oo+UW4cwZaOEUrIJw4ILJkfgTZ9y+VAn5VEamVZBRqzoIF5/DAB+0Zdh0FEayMmjYyLBT6pSXk/f
Sp0crALfd1fWOHOMbmCtCYdk9DhpJpq8pYunwv+NZTul1EA98VNjMh0/toB+T47ff5m+rJDP3LpK
vJuWJNHS3PNKQPvIeqY/hfXY951zP8091KixoWCfpzVpQv0ExLc5Td/lTUBk46DpmJbDywZvdASB
lwPwTaVclEHvbS47kdfa0utEAbuFLSECK9YuQ7nfB1CMBIUIquA0sxGQxZMdQZ/nOLMI/e6YBcXP
1Eiwi0ElsTTB/JUzr3KTA35f8eUPFZT4QA9mDrcPXOurefTQM0Pom8x++VSCwFxk5ehS+nvhaTXT
HISc8cEKVDZw+VpKpVUbht9erfDyz5dlLtM5NmtziToN1rWsV+tstvpudeNXTWcsoVJp2+nbl+OY
Jl8t7Au32CC7O02fvXz7sqPTF9Ofl2NJohqtO1nzMXzmrToe92VnXuZ++aZVhhPw8HRTVt7JD1Sc
ORJXHM0Mxlab4/g1aywaUKoqwGwEszlnB5A4U6C+lzYeSuuKkGctAUJCWJ4Dx3tZWnZ8pLBlnCxf
fTN9XatibeeFsrusIjeBVKlKdjD7sukX9rjpaT655DYo0VTMg7Yeo/2/92yaRxpc9PoFrwNc54p1
E0X1QaWD5zIpObXAREtv5o0MJl5oIFb1sjhnY12cgPqGBm6C9D7HvGYgw+AM+WjD6xXnaTZo5+ek
DuHUUghDhZgbd1aKN/FlsnTch1yy1f20wLTKICgeE63u9pdVYtv3yfTIs09rm/64ifdU4XD9ex2i
bb4MuAZc5rjsVmh8dRXD2l22glcEPO5M7C6rLGIXekXR/57Mu/qZ+Kv6PTNlSkw1wpzY9e/DxELZ
A6BCjeP3TkUNZVJyzNuXvcLnYIIn6NvLPB2woxlCOnk77dI0I1mBFO6F30IoGM+GIkEbcM24+L0M
+axyptdW/Gq9wJ9RrDIguXw2nSgDmx+4QoG9eVl3FDWkEHAThU8yrrsRDUFv0sgbyrxUGGvgnYwN
GDdd9g+bCgAWCq5nl+lAUFFMeim+rPPyC1Y5xVKrAZ4zrZMRtDQraYzHFYBLYPojRrqt0QbG+rId
Q0fmbA2tAsCcK2SapzbVeK6JCon7tJ42IuKPwxJXnum6QfBXzH29yF6tt8P2FQpbGa0v+xeqZCQQ
i3trxn2/10thlPdVH9oM4sdjNiTwPFaV6b+nSw9zF6NrFELC8RyUNsNsO2271WWdtRzTqon71+pl
X13wY4uYTsrV732zRLDodch806GoCmKSSr6tK6sE/SDqdaUtEyXHkaHytj5orvNQ6NUJyPdymsLV
qQAvS2d7HfrOUS3atWEULegZR9hH7e0kY/617ZvFOezi8tzrVENlG5KIIzeYTo2T4xyX5dv//vYy
GcIROOqxvJ4Wjcflp49cfomXVU4f+XwkW0OHAhxvcUNuijMOi9KRYelaGrc+zZ/E6KEFfujTupxd
0eqkIoSqrRhtWMcKxs80Xyd15RnFuHUc1zttffp8+ggfwVdb/3vBaZlprsY1zeM418tH8bj6vxe8
fN5qQMApw4J+jNeKwpvHwvD6XOqNdYIHtHj5yMb07tQF37D5pMrQtmdqOu05dUd2l1QBKk+VvQcA
bjpsJSUJk7nVSkLsOW9x4V0D5q9YL6d6PEKdh9ssHmLo9uOJsdCAHysZsfPfP5JS9zA7c/u/f5U8
vczx+0caJzFYeXWqGjymqZyC/Z1+1XacY5yczhy84F+OVkdHwFuYJpUBTu6puuqjwloruWecQcF9
o9NTRGn4xelwbwu8YVgGsWV+CYr4GA+qOOFAhHw7QFEDinaO2Tl+8VZlw0zCeUTL5HOH/9e+s4cW
mRHiQD2spC941RQ4L8jSARVLdN9b6Z0HtIUB3aAeo9pzFn0fYgOpGv5nT0DCrTL3qxq2eDHShbqe
JiXQhOVcJSn2hIdjvMVhkSK/1TpfaBE70LKQPrSWGR4CHyOgVLXdm8CkAKs3aODTbihuPazosHQj
sJ/2qcYwYu5XnXtMrDC8JzFxJ7wah+6gI0HUQYpr/Fb/hCl2tJBVbbht3DhZY4UR4JMQD4tezrpD
hHYKutz4z2maMeXvfwk1+lwZVb9++Wj6l1/k47h9XGJaTJQ6qhvPxjlnWhfV6u7wapnpwzAK8wMN
Yi+fX1YzTb8sMU3mudbOtE5mQDFt6mWZaXuXrWgYYq+DSP36svD13C/rVqWMZGcT7V4OcVostwMO
/uVQYjPhCekqweLVabna/DQ3Nh4lxC1r87Ls74MfT9/LLk1f54V5nw2StX61gy+zXJYDGR0uNa0z
L2do2uZl9mkVr/YBWt++bXevPvn7t7ve6azDPAM5GU4y/7Bbr7aRZAptL333893h/P1bTnMnfmFs
0/ATLp63kdmnX5RCJQqU8+o2DoAbNH3fA/2IutOg1USohmZ+yhLpe1X3eAYB2zBK7dnzg3AmM0R+
9MEfgdYv5SM29vkuc8jwdpZW0XWloNJS0/brAGa3BKLxC3+udQAc+Jtox9sO5tCdZtGsg8Qg2Nta
ph0GgW1knRfDQ9IRV7u1qH6CV5s148Y9z/tkAfJ6skljLwKpr29ixbU2Cf2qG9IAzc30xTQLg57H
33s8qjy18qeOhS7JVad/GEDALXvf1Q7ThtsQM0e9a+u7abemHawMvI7GbQZ9AHjSaL5KFDznWlVV
5+kQKY7ku+mwjSFMlk3YiMeYogTcElN/VpyF3PvNr/G8WeMJ7BNZLPyubU/oT4Zt1zrRJtWU6nY6
+aUdpl9giN9ezpIWLAxgRT8k+JCzWDWb+0JAbvFzEF+la4CNolCxgi/S3tcFYukCU40figUddtzj
8XelZkDVgfci0o4Ig2ikc5c/oxf46F8ltiQyg63cF0sZvv4pUXwXXhW9JIOoszlNW90nSy6xBGzK
DbbVgAaLEHlnwTM2CQdeoo6DutUEkiQ5OL3GjJFARYW7ECMI3b7vFLv4FqXBsCwL/cEbCI5CzXaP
SgvWUTS8RZNG6zejCe3KbExpZ/DA3vHC+krjPO07kuWdGuX/MXZeS44j25L9ojCDFq8kqGUyVWW+
wLKquqF1QH79LKDuOdVddmdsXmAkIaiBiL3dfYnoHOeCrH6wJLy1/GOyq48oZuova31tE28HvZgZ
YQIzh6av1lxgVfePyCiPioV+aIqDahPbxnAxNVheQ+06UNwUHfO8r1+qqTAu0VBtuCZGXuDGyj4j
aukta4zjoOqvIdG6R/4HyTP6ptTLpmqHJXt65BUtjRi73OVYJP6LNkwoEHXYyTJnOtqm9Zti1i4f
Tt6s3NHak3GIkbuTEReU5LWDjvRKwDCf2Vg+l4P8AfPd9HzhNpc8VBoutDq4gaDoZojCs3TG6oZR
CC6CLtqd4e5q/NMBPSGqrx+kIOXv+VARxKuJ/lrF4EVNjWQJXpjYdY207gO0lnXTdsGngwFVhW74
UuR6s1V7uzsSDt0dKSYBbnPME0xi46LXMLBHiwAhU78sj6AD+5nbmcXIlofI8/5LjRpQLEUWwuk0
QcTxuV5qRj5bXXTJU9rdpZuJddswklSJqQGilA/faEpFsf0BdK3+AT78dazs7lUbFDTdhCt2aH0u
bTnEl2qUBIfOicGpM2FDsKPknSTciALZnD5bnrO2FmfTFP2FlKqB8cCLk1ONg9VdAiTRjU2ZgJAQ
DIceZb6K8GasJ5qm71WmzDjF0twXceG+10n0VPZCgVGBB91APmv6xbiu9Tg+DNVE4nvZEVsWxatK
9oIMFwqhlxTBu8xFfNSUsf9B6dhZDZEav4casqEisb83akA1otLSDWVXtPgw7vZWM+PkzEy9cZYQ
XluBlLI7Jbwjn7LAPwVrBePUU98Swqv5MJAs/3sVk/+fVDjCgF6uHUvqd2cYjH1pjpLiqZZDIoz3
mhH+rMY8ueZubM18lgyxjZHsyJSr18tHVJYB3UQtKLbZ/GFJwcCj7vz0lHb05YuSsy/1/G2ay+mB
F3Jdjan7gUtckD1Nswx4SbbBgst32CIrKZPsKcjc8mPqSOwPk6imgmbkZ70mvrk2iiMB4/Go12fq
3psBTcc2RtV/CEFtHYNkutZFSUiqX8s7pj3noBW2tTKltdUJwnxnPDV5/WgcmdbaD3sM3xMmvZ9+
XDukWQblWf/X41RCv6Wy8A8KxAgw5F13D8Y6P+ZKMXPmisZTpMi2vcOIsCFrwVNs0lGT2MyPvj2r
xYP6brUWeZf6cNaUYDybY6qf2vFV4+97cysKqtAv7GNFsPsNH/um1nRPkIqpmln2UQ22u5sKAnj1
+a4sp6duokQJVK/Yq3rT7JOWjLLJCfwnQZm6mJR3MYz1y7JIR+LSGRI6BDqdyijWX9FLcNpNqLJV
cGLlsB06EosrxQZcTC/Vw7BaXKZp8FpGhkcbfOOZZpPTwqp1iEDxV5He++/8dGYwiv6G4YULTp5l
ZwQO1NtKUgdrAF7btA2Mu94iwVWtfAMcbiCFV+tP5SB6GCzJR1BY30o6QK1loK2kZ/fQFCd+xNQt
+TnfM3ykB+LSwmNlZTNbXVgP+jaMBiycst1U249cK581f5pufUfpZxQfCY0BLBW6E5T04IR8QCwl
SjUutwa29S2D9mnXuMG0TUoFsITO9AbQ4XcdgeHaMCb75ja1IJ25olWd59/MpmyeOO/T33yv5s+u
nIWhilryUWWa9uuu0KCQ0jCGelaf89Ll3GfW9zp00DTSdLnriXJDQljmciPHMHyhK10+QbTxzED1
H1w5nuUEwbKPbOUhwIeA+r2FqTYAGhLUiasbr9U4CE5bJ3UOpTRTk/ZXi06nck3C/NPgSGn2moa5
/RGV/ODLujqXfl6gYL3EtGpRPprdyxBHL11bzcbN+mM04ZCaxiceQNjeZiSPpl82SKghsFWlA2U3
l/oGBCu5f2h1t5DzxKayhH1aFkCmMINFb1GoQRiC+ztVpG+Mlabd/ebGkC6DfFjoiFvRaCFdfDHJ
h/vQVdltAIsGh+Uugw8jG9sZAyvuk65uW1Pm38B1als9MJNDteM9ghJLfWdDaRoWALDGdRHk2gV3
jQpIISQT1aTpYmRqeVKlPnoOjc6vlI53W3X2xiYWexMPKMdEBXJtSLXIM11wMGbgW2fKFBSiVMqM
MGVqvlXf8iQapKPpSh12iHKQU0HyKyEPl0Yv44c5gNi2Ye4SJszJWm37dRCN5Wdeoq1JanqVlHpf
+DDxwoZZdsCVn+xyKYyzT3sNy7moCEPS1YPZNOmWCzKNliD6QtDtv9hWCTe5FycK7OHVoX9KxxdQ
QA2c6CkmC48+/Bh5Y0LQ0gD7gWieurgW+lWOpnFa5KtBSwyr2/De4UN6hF3nrxTbrwGgmJMPeJEC
UIJUPk8yenBgwvVk3LWOln1aBWY1N1+LLA9gyPbxySh6lKBSbvvv1WCEIeEK9VWxy/Br4E/NqC7Y
Nz1pslGu7Bt7INQgIehJa0zlWqYnIRu5z21G+Xbmo+1VTMLAQT0HsYoZ29ByIg2L6piERbKPTfkQ
DdbzolK7q5+qxUtErZTalT3cMssgubgQypHraA4EKUn2kUM63KgNoM60BudbQSNX0LGvSuOagERU
JOCtIiAZJI5JBmli092RzqyuuAyWnLAcSYdM+F5bDMgXZGNhI+bcua3qTwSb01vSltOWCqb2ZWT2
9zRKbkHiE6gMcUwb8oftM1JwwrrZqEZQPGIQ4FuLgs/KRP2+74yc8p1Ijw0xJD0BiCezJz578K3+
FFMK3hZu9OWUIDsyWFpeRrcXBmLu9aITx1K05A1aPtm8VmCYNKNAXLSoTcC+2s2tqcvaa9rQ9sJ2
ABA39DHlAL3bdQHaFgsMEpdbV/npdFS4rdy6+xpVG2OOPlEIvNqkUrj30T3EzTQ8JzkCMXVCO9yX
ow7fvG69GiPGLeyir6LRjUMnyckw3K5fFTlRsV1d67sCsVIxhiSeI7xbBbXRXqoCiEMWDdOp9n0o
q6TE7PtQl3dI7/B5QiIU7WZkcDWfnVIYxmtZ6VA4GYS63hjSs5pUq34GdH4VfR5QVkln9SqtM1Vh
eiB87TYyCHwGXb7plcx5sQZ9S62h9bSeBvbISOVAhhh0x3hyoQznT7mGV90W1nhBs1GtjNoEHqQ6
wR3H5q3sVO1mTIoD1trdYTmY/rJyaji2PZ4BNvJ1NFO6kdugAAQ9+Pi99MKfdll5x7tKenS675AY
f5MaPesJFee2FkZy4ovWvJEXPirD99gtJCysor+QUnTlm2c0TrjaJw2gJ9Ss41dotKi8y0uiBPEF
c63x1GotiZqRg9arTsmOrz90Tr0fGsmpVksMMtLiqgc8X9pa8kktjhdfV1cM2/5Gc9/83i2/m1GE
U9Fux21qzUHsWFaoWnOdTjq/8TBVd2uZdjSoWpUQKyPSj5pAnmJS1LsgefzsWrd6YzSCPzpyg7uQ
IbMMdZIbc0C1UOVOdqqOSK71VzdSa2oWNDhUfBpgtR/I4KTjJczdVnWrH4YuTPUNgSQWAgQD/ZzR
HrHFtsehD5kDzLdy4q4Ykijzocm98oq86o7TvJq8Z9Ir/3s3odGz48q/deukP/qMUf6x+P1YXSDF
SqHeekks+2NPx5VcHkvt6UNYCFdkvbUGv2cCkilE7/vWkbwP4cX5ICAdB9MmSk37FqudykXuboS+
OBAntRc9/urJktccgX9AevRJRUTlKWVxd3AEUqAYFAhFU+upTV8zg23Ro8yp1mEwshmpc2dXOVe1
ZuxSIzzWeNyuOf/FQ6V0zJebO8rB7pJ2zNEcMI67uG18Em1mQ28srDedAGHG8QD98im+GCXqtVgW
BD1UCKIykvZOQWVba8DblC9NdPapfw0BaXyq+UF0enTWpD2s/HQaN6kxPJk5vILKcdozdjhHkvrA
zWURRxXIe3pjc/M0PZdze7psz/jcGGmUadCel/sp4pIUKPG+wtHJCt03CLPs/qqjmruFkXGd7qkh
qa7Z4I2L5bmZF8vdZYHCvvSEYsBWGtyd5iot0pysQY3DImh6boVNL1dZELebSSkn5HXzmIrAurWd
ILlJiAYHkDM/SNgsdlE5bjIsiRdQoOOBgMxkpZdEuK3ifjAvdtZvzXby7wVqpdJkji0rRT8R6KCf
llsS3NG2iOO/l3uunRn/8/i82Z/b/vcxjSFQtVpWJ65y8p22JK4YrP2vx34fnovq/+MwpJyOm1jt
iSZedv7/ffrl+MuhXYn/KxLJ4f/6Uv94LYC9/vPKjcpyvTSAcvB7m+Uw/3h3y/3/7di/XgJQHLg5
ZA/8P9/mP57TSYkRhO4BdGXMb6QS698NEfcr1UirJ7MImI9l1rgxkzH9VH1Bk7DWv8sS+Tmph/EV
pVbPnJ2k7WVXLfyJVl18JnlebELUkCeml8q9T6hTLRuE0j0l5DK/tYZNZokWGnvhuMmL75afywaM
U4MVf8r0uRhhxsuqn7aDrMQ7pfb9soVKXWBtcMW7TYEtGPsiLp8yO/luF57lO1jNIhyjuaXq5yQu
/CtgWXpv8xsLwgyh7xR+UCeKt47ah0c/7PNHbutUCuYtqky+TFqRvBqZkexVK9B3ZlY6ryooxWUD
pyGqJSTi/0m6YISMMdO54ENvAuy9Xj4brR2mtcAFfE2KBvy1YIS47BonL5x8yq/AJLNYEtN7amNK
gI1IzV9PribuMVAo2TO/YhpHaXQ/0c5+jvLo+3IEXan+gu8in1UqUQfDdvXtxGj/3U74uc3fS1YH
6OBsUpzn4KFT3ldIn5ljfvnMjeYNghGFZipqH+oUbC7y3ABrzW+cQARvQPn6UYVcwKZGzY82f6kn
pCaMd+ddWzd8FmXevOLUC/Zhodg7acrpdaj9p+XYFDQpVUel+aTFRXMUQ2FvEqDoH1DhvWWL3kbb
J5NuuAYGunAywDLwnkh4tQj4hAt6kUg3GHIu0f9Fre5DLl+vo0yuaAXdL3uOMeM5tGva1SFSFTKc
gzR0v4StHfXI6t5yUp73jVWUu35I4m/o+zfLBlWJZ9jg13KOLD6bsMhmlNLofCVm/sa4Kn4xW+oU
rjOg1ukn9dOSt2U9Mm1wbYqMT00Tx2AtJF3xZcfIT2YUlPOkh/zIlZ408GWFVr6mgNY/yfdOtubM
TE6HunoZ0vB1We8iM8W9Lq1bHk3iLFUqZaRRuV9tR4pZ4NvvBbylXZ1pIaJdob75rjgsGzjWMJDi
VjgXfCj2VYkq5Ljz58IXc0uBYL5SkTP3dqjrjJubDExa+evQbkAocTt00dmsBufsOOK5zJxrXtbZ
c5aL9LmaCFYHuqAclru4Tf2T1Mqfy71fC6jzq7iC//FrrySMjoFLwqOidWaxjnP/KfcZXZXzMSPR
1PskiuW6rfX/eQpHIKESJYO9eQtq9Aj/NV16y9GXxwz/0RZ19Fj2MZq827SJMW2WDWwcME9t9OP3
SzbzfZoiDK7VajhxupDvRc35YcjT5x5BwQNLEPX5TL6XcoxOcU71frmbxWTHqJWFXnFeC9CoWqUF
H2pN8/u9zR9OIrM3YYfWrbHEx3LkrkUpSzd58pZ9ELeUXiPz/rDsk0j1NRNVe29MooGYTs9nL/mO
ubm85HUOxW1+Igwb2c6sDJAM891UJfi8LBRG6PPzVqa5C+KieK78sXu0VKCXnaCpB6cgM1pOd+xk
S3/aTKqi8vNgp6BjrF1JdHrL2tq4MRAp33pD1W+VP30uGw0tFXQiRhVvuRuSnevJIhx/vXbfyl8l
XvW7Wcv6lezK1bKVZhU5F2pmGtFX1GsTfe//LPCzKpepbaaLGdnlxs14H8vaZcXv7ZZbIzSoddvr
NkTX/xwgVQdkHMv9dkS6nMZJuPvHg79uVoJ6XJlqh987zjkMlL+ia0Lm0zmYDwi8saW8Ob+kpiui
UwZ+mER73DW/dwuzJturZfLx+5X/OhK1UHODb47h3B+7mK1BoHA8yl+HwS2prpyEglqukpUY0ErI
5ilqrkEYU4vmg9IwiV5T6RlappwtdwwvlHAsBt+Gf625IvETyNfMfpVP0pYCdqr9vTq047tRxB51
U/t10IKjXoDya0pg4EoLP7s2A3lbFn5fy1tv5OGublHl/7EiSTR1KxpT/LmicHDLxLym9bIHhXdo
vfOhjKaAcVXBrvh9+OWWSjzrxs8Nhunzky8bL7dCOi8bEofIDfr3CuCv+DTiOMOx/a89qhF5W+j4
LQxEnnJZuyzyWmkxn9q0Fv+9AuYMdChkLps/VsRd6a6LUtZ/rhB1pa6xHqib34dfblG149xDrt72
jxXKgMGj8p3qzxWqRPej1hVzx39/7BhuSfBUVT77ecXvD9FP8enI0pK/Vixrlxc+KvAgw3qWC/37
UAjQKJc06I9+b7zcamYDtj7p058r+rr/aVtRePhjhwTVBN2Y9tfjEXhfcCghgjhOAE9oedONCyLr
qY8wZqeWjJ96X803/IzDJ1hlxcZlAnfPC63c+I10772EddYzlblT1ashMGXm3e0CuXGZWt7zjGj7
1KlUKO5Rt3GNfLqnzAs2vWr294CaKM8Wdvd+ZsmnlWjuvTZObOdU9yDXoa91fXlHCatyPCO792qg
b3CCJfd+otvbByLi2RKTtQVZCVppbXxp+zcRUCx0jcS94XZ3Nr00rBttDnd+NhNcHNYRYI46vnAh
2E4ot6BLQ9Jz/BGYFWYJN/Z7LHZDvE0x2t36misy/yJ5czsjZe1Y3/KMFoGfkibR902x7eM8v6WB
LLd9mqc8m4LdTAzxLW/sGrD1GN5wuzZb1xjFNa3glvVW4V7ZpNtSNrbhWUz9Ng1U8wp3bNi6AVqV
IIsn1obaNZA18F43orxtTOo29c0B36SjbXs37blFH17v3YjaDDUb6ulvxCQgAwoHOr558aZVuXL1
J/trWWcjkj6nDqfscd6UWJrwmApnWC9r1RaiFOU9w1t2Jdis2fatnW2XtYPjup6gNrbDz64ew7Se
1qQgG3P1tDspg2u9MlfGANVk5MbPd2kUwePrlenXXaaqs6XNTS9uW9mveZX+bSqTeVm2Taroi1lp
c13WxbZ8k2Uc3pZ1uigfU1gqeygsyU6mdr4tSxT5aKAszuRhQ0qi5Zrjyif/bFW0IL9SlabXPzfQ
89pLCr07ocr5z+aRCLlJ4tbBEc51Oc6yCMapJjjBp8U5VJ22Xrb79WS/lpgOftAVcHbL5sXy3Fx2
cVOB+ebrKEFjE2Sxzvoo++pN51ESxPlSROFwLFMl3iTz49UUek5ixd+aWQjFm8JX52b2h9o+wlBJ
vzTVsDfwTrqDIAj91QqIVZz3s/QpxrXU5NgQfOtJIUUYtxo7jGVm4PrV61uKI+E6ERiTdF3q9Ybi
nky7b+8Gww6sYVr5HeDSU+lYxWthJx3MdeRjSh6O727IWHjZoFPrdTlO47XAa3nBTWOuhzovv+dg
fekF0O/p9YGsapfqOLn7L71SfFv2LOoAmFrZ9k9BnpIqkFScT5zU/2qgAs2HLknL8PrU7en8cMEr
6wi9cijLC32v6rLcSijrn3VEWv9++Nfd/z4WVszprDzBeTc/FkDG/LV79N9bTTOh1ylcyhFskap1
Nqz+2M7kvVCFFrvfj//xtE2ltVt9NGpGIIID/ONl/Pe1+LWPNQv/0z9W/vftLI9BrE09oXcAAf+3
11JM+niyCET5tfGjyZXbaBfFkzIvUnWivW4BqM6Tv2jSRtvKNGhsVZI6UdocGthf68BJCT1iVuIR
CrmhrkVBUAGsp7dCEtU7MssTYfBYHiuJSPNi4h3pzymvRKUMPdMwH4uYGlwGV/9pMoe401zU9u2U
mNC6Jv9ZM6uDIPRyl6GnQGAUdWLlwxEqMVF65EjhDvCT7RDlP6ADOUdlCodrHmn6oeinpxpFgJKq
Z3QllINKkJqMBoseh2yeUeYHSyyZrXx2DImSmlzOSS/6fRtVp16Q2x8m3fgUyMYLJm244/ciuNm0
HkGkAuIzQ4dMDoGwraK7mLYZLMtKbrKkUjmdEmkQA+rY+aKF1eNXxcbS0mTTRmW6daCBPfedGK9E
aV5ES0FdjmP/UPWnKM0+htYIb8J1y7dWDiiC8+ix3IObI/4Ox9q4N+o4PE3OmN7V6q+YdEKg4+FL
P5rikIomuOVSS7wkcNWPoBuO2TDLzqygPmgCjalRBY1nB2jMFd7ehiLAKlSc4b4sJBWOK67WaziY
xYddmG+ICEDQT59a3Ji3htEkSlvbOQpF6Td0wMY9PCzjm2pNWwI036oBhSNV8MhnFOknGqbTqDgA
GLM2XGuPIV3EE5aSosC00zmbEjvKqhelvypUQmGpSRp7WKp4ixkLMGmvJ6Ii8JOlFZ45qX+EpAZ5
hkkBtazmFjZyCfxudHlKh/AoE0voDzTyF+hU8avdvriGlVzj0JbHIac6VGTJlWvrzklEeC1dM34o
onwt9DgFen6rhufQ7qJvuIgNQ2+Og4kxQBbB38SmEO89Fw3VfiLuuTeqs+Js8yAuv2VarBzi7ka7
MLikIe8LOk30Bg+vPzkTAFdSJfGWOgoWyxq2IniqysuTpnnKqH/u69Yv8f/jW2vb0V4bLQrahmuy
30fKuWn03kMyOLwH9PtIioB9FwR/GVn6l+pOKqHkwlq7sUcUYXrORtv3Qprkh67yzXWFTGyDB8Le
LOFT0P5ajDqPem5CZ1TvM6MInioJu80vusf8SNry11PM9iOmKH8RlK5W0diKrZmYn32pKucU/ihe
rpUIkZeUWUncZsCI3S7NmQAnHM6CarFScTXedJrLSjQW352gt1YdKQPH0mneXJEU10YiImoKIMJx
nWVer1G60QVz6KELHqptZ0c7tJudYQXhmb6Wc/BzEICke66auftd9+CGK6uOj6KfnJOPeGntS9K4
GWXAvAyhSQVRNRD7Q9ljxIz7paTV2+QMHS52VydgJu+vWuhuVU5wmpj2SZ/aHzbE9iaKO2hZk7+P
O/Vo0+d84fdfrHPCjGjUBuk+0uGV5Uqe7oP5FuYlMLWA0w8iyI4ioD+yRrvcn0Vf3kwlkQe/aHsC
znR7P9RM5tOmqfC7x/29IB8J30Gbrzsjim90Z4jGQBKBCIpnNCbGiUrST8fCD9w1k34iXGlP+dgE
dhIBHCMELaH+A1CuIXngFV73ymib8qTPbr+IdP/zoFFIsp3UORpklqyqLmv28eD8KLr8LBknX3Sl
rtZyzi3K5UcfVge1qAjMk595gk5yNN3u9muc3N5aLsb3oJKql4Eu8dx60jeJdJtDoJRymzbRBxbt
/tGV57Kw4g+EgOpeMxnhmugiPnF6zX5Ci7mi7VBm07QHGBprjSBC7hhhv6t0Bx5VaH/LGiz1jFUk
8/5M2YyJPRI3X5gvforiXG2Ud1UZxak3cNBrGbgFvRdvVs2PtEuMeo3W8l0AA3+zI+3DtBF/Ku6s
JRG6Z6Lr2XV6aD5Xs3jfd+OLbWPQopV6bYVxHfpMO7uW2ERj19ADHrXLiO4bKuonIVjJNmv99uD3
vVzzMWR7pU9I+S3zcG+rSoRDodPPdWqyyOIHcWvhpSZg8TlrToPddC9qXRzIuNfXdH4wJk/GbVm4
WXV2pOaeBiuKt1i4SbWfououmEB4Nv64g20z/3SKv0UR/2y7CDSCr30nKs5/sq4xnXJDSPN5WUQy
e4d3cdZgeeCDRAUm62b6rNTsRSoQyodIsw9EBMuNHkbBTl3i4zPnKefWQR+r/OgoXfwwVCTgoe7o
H1Gn/GAq4Hyve/iuju4j29f/DkIj2xJJangzKOcxiOynYqFVb2Y1S9rnP5s6HHdZX79Qs1VQW4UX
BUv2gYFxehzmmiQXZvVAPCMuOrd5NerQ3Jol/40wQQ+kK6b25lv6hdwL8V3YJPXJoI1QEqHuXAUl
lEtJO/dOJIUUsY5SrAHP5zQafk4QDtpYZz8alCAEnLnfyngwN7PL1anpOA5Cow/Qm8P3aPhZt6o8
2G1cHfBE7/XQTd4NrcSuQdDFBuHnVs5KjC504w1aIdIgWu2oJXV6OZpW02w0WqQIsbiUKklwrfMk
PnPaOKiJ6iDB9e3V8lfqA+O1GXvceLM/gSoiWW7MDspG3LI2dI5WErdeMPrVc2LG+7T2tScnHhov
NBnYMlS+R7ggj2NjNbT40AchZE0unTKsW+YbWF6ugoz0b4Wud+sizZNHF0WEzslgY1Nu27e4sDzX
7NdD4jynk1lcXc3dLDmkDjXgFzXvkbYl/h1C86ZtoRe2aXqMqE8nox58mOo2orf0LalBDAc6KVxT
QZXU75TuxMjbXKW5qT+qYkh3QTU0R0cG/Z7Ib7nKqTmutCjK3tRO+kdVKeN1H5fYofL+B5lATPrd
v1u1o7CYVruGl7kx2z44kOtA085pnPeyvupRUlxCTd/Qu+vR4cGxHgJ32va29kz6UHDCnx/vQM+D
2ItUqozGWN8HmCDe2M3oyKilXtuV1j6NNXVDgSf1dCHcPVAc0rqRxyHUsj300Pm9yZwjkF+q3E0X
7oUmCBJp4vTQzzO8UFFeHKSOmzlm8blrj6btHg1HD56k1YIS1IBTOBQyOBmNQlgfmWE/Qjx9Sfhp
oy5c1+RSbIexnCW9Gh5gmFhxWSMpc3IEPU3fe1iZk4ubf9VhXsHm7updoZDLtixCo1F/mmKf6OmK
j8eEzxuIfDvNf14udIMXG0hglv/ycrcramNDzNwJtXL60Vi1R3vJfA5L+zi55AtJAfqyEFFKaRAP
iWiH7L2jWtv1tflXY0deihPJE11TMoBWCIMcbdzh/T9voPVBajTs4BI0+KpYpD1s7pyiPoY1Z5qv
yuZhuZWTHwpGUlxjO3zWZ80rnVvhoaBEQVOpL1bfn5i8uLfEiB78zNqN9N36KScFctJafLSxb5+Z
IhiHVmSxRw232bttUR0g+PxECB09bIMGnKFpJl+LjB7Mfp1rAynRl5lnu3O2SCTTrVSFgl+M4oWd
8V3rEllcSd8d9C/N16bahyI7f3XxJpqVF6Lhc4VhrXpBiC+4rJVjHNXtj/FUj0Z/8FvyD6dOV08J
wRi7oPafjVng25OQfEK9v+60tjiPYFXzwjKfo1EMNwMmcTnCRAsaBBFFF2gXwqBqEETCPtBUkZHr
f8WBFmx0rrqE/dXqHVKrurKDtv/e+PEtBR64K/kFr1MirG6yerEw+G/LAJBoqxgI4nsz98ZIeQkX
+gazFccjSnVOabT8E04e4fWBrXzQD6Og5RZveluluz4RF6lNySbHl/QRp8WGmev4I6iA/U7BWD1p
fkgCzWDGO7cgJADsZ/Lmt+1wtGuGKRkXXk0jNVNyks162/ym9RT0Ws7nZ5pr2mUYOlQ+KLAn5CFv
nRyJACwxKWWQeDw109tDYiF9I2zc5jsmbyjs5Gvb9F8MqvsbwW62Rx3A2dHQ2mhSJA+iYtznxA+p
ZgR59oMaoH5dFuTHtmdCzRGqcTEgHKncNdhrEAulYj8pEmlYYODyRqWyIbiwR2fNY6bef7aMoinq
+SSCpfab6AyxjVuZ7GlwwjlGUzsvfGETjdsp5iZ0h/a5BZ5RoyS4UvCcB1nqxe7jd3CclDFGVW7s
0gDuF/qwiQpDPzEcAcSsO9XJTePgIGyH2cxgqvypO5P+tVvJ6Ftc1IzSqkGuG10bt7HmSqI7Itg/
TnBZFr3IvzUQejZaVNfkP5bjeyDmU4VRXgx3SG5m4oMfloF9cSQXMwY/09koZbFpSQdCCegMXp/7
4Suzym+F1PKNDy573ddV+dYAO/RcLrqrUmofgLyjm29M0c1qg2Hfj/VXNGul8ziEoq6X7iroUd0E
RTz//JDxZI3o9yPM5pRc1itsx3gvYkQmQUeeZRWqllf1/HvH5kk3n9sRe4vmVuYTV/rUG9rI2GOm
gXVCEdTo8jstoPHJauCgOBayssSy78TSeGkrxSNX1Y1o0uIScwpXlfDA6BKpHBedjeEM2skUZLvg
P1kvUmWlTMXBiPhQHZMxY2xpw9NM6hnNgISqGjloqPrhSSo6aUbAxzeWPSXnts4PsuUPNSHg3CZz
pJUfDFtwk5jd9BHFe/+lK6X9XGddtsr0Hk8wl7APLA0hOqoPNFk/YD1bF9XA7ZHjHbvkpKp6wuT/
VqgIAcxyqDeFq7/ygQ6rrCpALXX/h7kzWY4dya7tr8hyjhTg6GUqDRCInn1z2Uxg7C56OODo8fVv
gVkqZabqVUkzmaXR8lqQjGAE4H78nL3XfkPFEkF5S93r1Vp1Qs3z2Ezmwgsl0LF0bUbWhBNd+TPm
N8wC/tUyyZb9e8WvdjVpUznsJubE8w0ChKNco796UaICX1XRDMg2bYJtprZi451zFTuY7F8wh3zG
HWrpJleUtBZniDJTd42uR0dae1dTNY7QYADVangiAkLax3OJ4S81WlQD8XRJjkl0B+V7N/uT9jme
+2S+sVnCfgC3houW5VtziJsHLRmjG1Mu94wvsu1Ab/gqm/eTTHrwo+l4W+ql/aItc01yJZrfXK/U
riLx/ALEsRNOGYNy/4EoC/9at+MiKCKGBuw+pDQbMaQ04n17Vp1RDE0oUBWcWqor1p5ivjMHZqy6
VoJ6jgTSRnexH5qaoiRefBZ5bTaDKbOnEDWZue/1Xt64kfiYinF+zkR69PJiQGmWzc8pEYpQKsky
hhixG77VmYuFMhycJuQehppDk36lhOc+51oW7XCF6kAPfbmRtmphxQ0Y+GgY4YKq7Ds2jfgG39De
qjhwTEb/kkQD9qzhBaE5JySpvVtACkI/iuTOFvhdUvuVkEr3aHi6HfSGpd8rmjWAZ6YVMqcUEMOm
etUk7idiR7o9JNVPZan0yRzpUff9k+xX6lmGmD9rk/7JMyZvX0ngO7LUSMOugdJ2mkdGCK6Nfc9z
3lXJLcsAY2e/3euGXK7bxnpoKVQIR59facOcR+mGbiSbs2bTRzJSuoLjpD99Q71VAkthMduPaHLk
WUulExaGFp+nReiBpcXZrmX6fz3mHTjZoVmXVe9jRfS7de1/tZ4bLMVH0UzJCmFO7suBpdlXM0aO
WD+L/t51icvO5gEy97rMcrCmodT0L2Otdzexmf5chBOW04/EpT9Yukl3W9hY/PsF923XgSYyin7f
kJm69ZiEbesop//nld5dOZd1qAYUTrLPqx1gCWY1WoNjYhmubT8zDs6cTxy9/Uenb5gl9PY+1ydx
qpflCe8sNm0AMufYbH5o7Aqb0kNJIb1Zu85azzq1nrFs4EeHee7Q29EGeyNb60eelog3MtlwTPnh
gdF51zpxOSjvJq6b73o0PU2WcejdKT5/fzFdhXzJry8qW1lXpki/prFRIMenVWQzMaOprbNMnPrm
+4tBt9YUWn3lRkiW3NjbQc2LLpWmN/sowaTg1JZ2E6H02TP46UH8haJL+peuKza+6oNO++Hqs3Pv
p0v+UKUnM1/eujgx2bvN5jJq0puySeQWW0l7k7vjc9yb6a7T+n6DuGm5ptY6N0q5YYnzaUEcdDMn
5nQzRu+T3ffYWNiGDBNdESdhkMSSd3ls6t13vyWtFNO+de6nZSydOGfSjREDN1BOVl4mfdTCrsqW
c+o41yVIDWwnJRPloj9+V8dcHpd5Z3bnyuzgMOKX4hAlaWW36YczOc5BrlC+GWOR2dfvJR3kUHWN
waqk1Zscuo1a0r2GF4ISzt43JDNj1Bnti8qkHem4ZbVzM2e8sMZdbVNlKF0AyZmzbaGKaEOv1r3z
kxzdBOMkpOz0r/SZAOWCiEMCr0qORJV+1rLqMDp4q2zzEoSQAZjOzc4w0zjPTd6LrvEX55OzWxDl
7zhc5xeCRvgouAkxLETbmL/4tmcEukl3i6k87vnOfhiV8zQJH7xAwU5SLtj0YzI+ITS8xA6vpOAQ
cHQ6kFtU1DvclNFhsNUVPvHqvphB9YkB70gl53eKc5wZfnOZpw0XLKGSzHja+1YmpKwX3ImkIbnQ
X9Iv3BcRVhk9gQO2aob6yH+ABoZLjDKk0UX5nnbqGkZr/TNBZixUFN+iwc7CMq+3QmndW0U7ecNR
LLtpI5c4r8a7Ec09kfaYRFrXumtcBjr4/BrNjg7SKN68Eo+YhqTuLr7vV6x3GyX9RQNb8oiA19ph
yUfypkmKx94Cv4LQjSiKH2OFf2se+lWDp1eEroMAb1X+WSTme2qm5kWSgqJ3W/ZtV0XNwXOSJfT8
Nt/5BsMOqn/QQCbdHqt6HFYBkeu1xpGSC759JE7VODcfJO9+mjCYXiq3cQPsp3JTRJHaZ6pNL6Ml
x5uHJWKwEndbQkOBedUH60B5Y+mOz9h09C/spEU6gvy+9bWNniiBCVFNO6BbgvRQc0K+CMyO6BH7
Jhk0tU/p6gScADrLxk/geQOi7kYRUNylioYKoGvRa3xenAO8Pm5Piq5R0DcwioLo3MrUP8m2i8/f
X2x4IXtmdsllPVTMPbvZP89p7Z+N9f/afkETp4xqx3Iugnp6WsAEnAY0emyaZvxQSDTLekm0Jjr6
6Q7yNT4PS1HP5L138GQ+n+EVW6EwSupmDT2MlVnFRedNH3GLeybyLVyzDOSXjgukQHnP8Mfv2i0Z
aAv+IAe+T2pdo5hJMGzkWywc596f0O6Xxk07+dnRmVGsI0ZLrnJbK+juuGfR+DNjRkeGnjm5O5LV
5VZRCGw0xaIpRG+eLKrXRuOur1rYBbFrmUwo21fRl+esNeN7O0PA1ruFtp27hJF/ZMw7ROA2RG18
plSwoD0JaqSjY6TbrOo3tkcFyCrT3eWcpY7JED0i/+bKrCsXL6H+uYwukWKMVW0dBsiiK9BRZcOw
IpPTnj/py1TuRT12bLWx8dV2QAKzopoOerthAsV1kwoD7A6OK919yeNKO8O8Og4xhoqp4bZmcDRs
hzJe78X1OJrw4fUABT1l7Zw2+bL0DoqZnFEj4BL6J8EP/x3DTXamyazdEo7tQrv8I5R61me4EnYF
mXldi8a2pHGdWECwfdALc/cbWfhfP6Z/+6/g+t+C7D/IplXEQHR/+ud/PMiS//59/Zm/fc9//Psf
/nWZfijZyp/dP/yu/Ze8eiu/2j9/0x9+M8/+11cXvnVvf/gHONa0m2/7LzXffbV90X2/Cv6O9Tv/
pw/+y9f3b3mY66+//PIh+6pbf1ucyuqXvz50/PzLLxa57yCe/0aCX5/hrw+vf8JfftnL4q36l8PX
9xv2d37y663t/vKLaf/qwYTWdctG6wc6mU9z5Ir6fgRwJemR3Lt0tn0TYHQlVZfwkPmradKGgCMN
gttyHX6oZdtcHxK/Oi7wdx02uA+HmVSk/3wP/sqq/+3D+6/P9vfsejy0XCy/yxARzspYX9P4bOJI
Lfcbtv87wrk/9/3opL6+0cibOFR2ikDSdIJF2Q4SgImmHXZRNU8b1fUndLbFRvbi0uz7KMTed63o
SK+WY3oL4tErlx/RhDk1scycw1f8mSI9gsqJP2EUF0RIbeOh3BM3wUraL3QQIjzLBLmDcqg3VVZb
W86n9x0X6EU6lximovkHaUEn8l32hiWRYbVXmqczL+3O81Bc4uDaAWZsglYJPIBxdVvLDLBQ9OwJ
NF0+YotNLLvbjoEV9rKdyyYG9aymT65am/6acqpzbtbpi6T5vSsKV16seuGMnmLUnWssh8BPnWjb
pTE9JqOYgFK4NoNpZZMjTlVhx08E7tF1loaoA9yZnKQmx9t1DLqPJfQnhdQC3DSZHn25c6ryy7XW
/mtG1yNKpH/KCyQ1XUrCkjYsxMJK9aCowEnozcyjmsFHybibtsgErFMmagO/UN2BuDGna7q27r5C
Fx7kvfFZZM7W8evbrHJd2CYz9TYs6w371BL0i+cdLD2z9n2bUpBa1YNbzelhjqMaC++0Kkr1ZWy/
QGsfxrq5Hw35HE0dtNjCeGgH0GqTHxsoyLVuM0vtvswc3ELFEjNJqq8rab4oBMWQoFp6JQvchCCB
0pzCsZEKrztNxIrOscz3iJzfSLXMN6QgMQ3RGWgiLtZ8r9i1QuTosZRO7odU+7HXYEvH/XRI2hhS
QuYwYcurk+YgPYyrqd43MZmBnWHUYdJn9Iz1qAYnUla3reP297U2tg9GRkZPVId1mm+dhgZx4oR9
kTMpbLxo19dAFcmC3tjSJGSzYzCnHGFiYcV61Tfa+/fy8L9aSf9ny+TfX2//Ly6SkPf//yvk5q18
l58peRq/rbjfyyo/8dvKSNTmr2sgs+HosPzXpew/V0ZDF6x/Pix90yTYijCPv62MhvUrITk8ZrFk
mR4Oi7+tjIb+KzIoncAEVloGZq77v1kZrT+B7j1i+gD1+z6hBq5ums6aj/C7hVHAbFyyaegOJc2X
MEVz3pYI+t0po6cFlbYfXS8wmOGEXsJBPe47iMr1xB2HiVk1tnfQjIhmAe4F2uNyDP02jjEal4iu
pywgEp4CMZr4RUtLU4DU+33at/MGZO+znHJ6t/ZiE3vhb2fgjOeRKmRLhe3wDQN+sfV2yKRzNN2a
tocRMTHI7II4IsgNftI99Wq1UjN5+t0H+HfCTuw1WuF3+8X6tkBbJL/TA7vMxrEmZvzubekHvy/T
JmkPnW5fKctpDinRHaFu6Qldv55gd6LpgtayFG1K6CLf75WkZDkbxpDuOe88D3OC36W+do1EA5AQ
F5uyk0/pOARYsdWpTidzrUg306wbV92AW4CdOkU+nejbKTduyTMsL2PsKJusbNO9aBrMmZ3gLMzn
iOcsqbalHNM9E8L3WZGzFBPNNPhagQFwuJjQ9TD9OcZWaoe+mCCrx18LvaMMwM2xNJPH775lN7n/
JEtE/ClM5Puts4XBRcWWSwQ6V/Uf3jolGz2LXXWAOmLTc6mmrd5skqKr1qSmemPGlhM4Xod1tZoH
0jPKsC5GEmvEm1mksNOr4dJwuwyY2fDoR2N85TmHqZ3hwHMRBw7u1n1VwqzROGNu+IIFUOYgZwwL
MysEoPAfXwt/Crzg77GZzpFEaJi2hc5srVN/dymQD5uJKTHaA2NFyoYpPSAl0eCVyRSngvGD3kGg
lXaxxn8Z/yTZ9c+hveuT2zbVE/h97nfKpz8+eYfZhjNo3eF9RzqrT6U4AS9/qNYP/vvCmZfnIQPs
UCUEIMBzsW6wn+WhTn/tMFbzT4cP4JiLaQcpY7ismhmYSL8Yh3/8Hv05zOX7dTomMVk+s3jSc/70
OuFi2XG18Dp5owQgPm05Jr0WJsjcMO8wTuo8D3rUzOdMfb0zyvJ+tvT0n8SDmIb539cz4lwIp+XA
YJAX55p/fMOcuqB3vhTjYYqLkw77qaNbrinTwyLECIir8CZyBKGBTKQcw0LLvqgvNdhzmKGh0uzu
njY83U7HEpfOYjgHzMxhIxYuvEw9k8PBUXNnuvNrIrOSyI7VuKpGWoU63fPhWRvNa+bFF4PmEoTi
kcaIzbp0hDgVM/ZmpazkYgKSsET2ua6L4djWzLYk+QRLYapNMdGsTfz2yRmyOAT3nIRJnD02qY+G
bLUZR6snOVn/r64iL5g9GAc2s4RyWy/M45mK1Vd9mYdtzFBIL+WxqakHMtcxjqYnm9Asc/OJUNad
jAcsT2Pt7meRFNtm0XI4T6K6lkWMYS9ucwo3Kz6PHC139ZzkxKfS7kKeQlRTdktIZ/xDRuM2Z+uj
j+9IKLve5bB0P01L3FtOcrOwzh9z3bpFRgiTBbE+E1pFRGv9UiqnDKt0ei70GC3H+5gopvB+a7I4
FBRTXKs0QBGkLIZGHKaEFJYmtkVhZKSHJHNwV/TynNdWs1to/aPMzLfTRPlZtsS0JfVxmXVGNzBq
AlFrDNLaiKDFxE8CC9UJtCLvvlTip1WYTUAS463qulc2tmw/uV1DeUu4TaFrAQeT90zuE1I1t8Mo
NtFMzx8N9G3KX2e592iCboHf3rvmTOtcJ6klxTqNiICl3Mrny47nRz1pItiHYloJ5rhVF/hR+zRj
KTsQcvKlN/1b6/pTSNLA0bdZKEVd2xgsAD92q/YFU84VWOI0bBzrKW32DPr8K0StZeD6YIkMoa40
DJXbrtTuLSIcKqECZOGckU3jURjtI/T2i6nALty9k4n7Vvp+gXmkTphVi7OIhivFWKtMrkt7po3n
LEEJko5zS4vWebS2llOcSXwAtD9Vb2vrYx/pzitFPKt3R8dzvjAW8waIJlZQ9bKgXNzQdgTsOFaP
dj1iMI+3WpVc1HZakCdLgASZcf1cP8QSyjpzwS6ccusOaQSSD45NWwc8D4opKA3V0jHiWqJLvsiz
WyU7K9Ne9RG8tC4EwpKkTW6GLCELDPId09ICqa8PThnX6+s4tPI6Ay3BfesEvQM1ZJXgBn47v86p
OdB8krxJEHMCkdk3uDuwIXzSOccXUGoLN4R7OSYj5nyJIEw0HN96MJW73DJw/xVxtLHMDpMAAtdv
SwpciRCns7f3EuPKdoqOBGHaZ40OtEEYdjCI+Qc9624zafIyKnldfslQSiwMh+rGfbIGyYWZw1Eg
iQMkun1Tjc5whf7wTGJxfNl4BcJl9zqK4Vn0Po5knS6srLp3zR8b1EucmchfyYLkOBNoXnKUtUGL
syVE6rCOWSb7RzLn6c4a6g+ijb6IlZ3uDZaqIhmZL+nLsz3JJwtR2L7QcqJUHBsu4NFp5SFvUbJV
c2OHgv45slbjZTJIWjbj7EfuY45IvBlRop6BgWmZcyzGiRwWwkwz8im8ArElzcunXFfPSTYIjLhN
qJe0Yon6utQ4cJoJ0SWgKJA1oAG48pflZZJqK8QyfpItWwSl1G8dxk4Mv40K1l7/NNSjsYFtEJMZ
IWiJQuDz7PzgZupCKa6b7rmozARpk2btIkzEAes5CigDLLqrxfrGHCxQnzJ/zShjq14kt6JgSmoM
Z1hO2wkfWr7c6joZYOV3jqJgajvTTwwIWJngh6wgs4zAlAo5pdkOnzLSuXPQbhfSfZ3gP2fmM0Iu
lN6+LkPb9oK2S0Ezx7epCdFFao+ukSIf/YoLnHRYlsnrMe1tnBDENNBVELq6nWf0yaSPLDfj2vsM
hErr45TacueRe7h7kAWdBoEKf9sRg1QVuED08oPS0ws8Ka8cjttovlS1GTViM7UlEJhiwoFRlNLy
hpgSVDOaci+LGZVUhFlRt+f6yF6p9obOWCn3lzASzPdNv0eQI2OAJzCpHZojBEPbYZLtBgcwY5Wj
7VNe/DT5Datn3DzHW/qR02neRm4KTXFQ9F3q5JCTp3aKCkzSDrWKHj9mMBzsvvjB9PXeraP7ElFL
o66QsGSHaHFec9c/+pVfwJBpt+3QtqERuw1Sm9IGt2KFyXUK0C/o6/nTq4sOtk75UswpHasp2swD
ogPCEESQJ16/I7/iiyAga2toPe3kHnu+jFeV4RL2JlroyWsODKN68xbbs1MNJ3s02PCw89W59QPg
Vnrw44LQTKhFTS3KwNO6B9vpCIP7poVGz40rAzRal5Ps9LPbbRccaEiH7T35p3gYK8B/jf0Ats2C
gmBNIB5XZoZ7b5nzuPNzeZPPH12tuc+LTfSfgYhLpGgVE/Il2yX9BN0nAlfgOsBxfpk6k9p5bnIn
SUO9El5o+2Cx7Rb3UF0Z+FKzpMehLQc8jXO7dWxEgAbQyNp/TeBvM0JGXi4cb98ZozopHOmmuIgL
YzNNyfI4kMeK1v3JrUm6tWxHMXmKSxpRE0kTVHchF0B3lHAwgxbnr5qkOKOfbMhBdtZFdD8O6Fdk
VkDxMfpL+knxBeYFFC69w0fLhHknyt4+D+NiXfRz9ZrWS3qROKumpm73dT6W+34GmQSJPw9LCC+s
6x9+YqO98aCX61yxVew5Z7BZajNO9QdNoG1Oum+g5+RYGD+1ZAG4o6GOUJZ7BJIjL5XXP5JzQxiv
2xRbe0FObph5jMbY7nErAyrJYY/YCzwyN2uZIVk/s4kNLnecV/T+x16kdLPSkfzrEkWnX1S3buHJ
SzS9IXcgJ+R6/DnjJPQES1VdbHTlvmKEvSo17dzH9bxXPdMslHlx0BhEbRm5fUIwh8jdd1/bBHeU
FWsXaaYtN7hbi30/UlbQ75d1du/4+Zsfw+F0OCYHppM8qnWWF0Ffqrl7RlughKzvtHjWg7muXhVz
C78EQOlb4lDjsSv0O2tqx4MdTUlAQ+/Fn8wT+b4hOOyHsljQygBGUytWhQjmHMeGBzjXKKsTdMol
me2wcpFq0hb9EXME2Hj0PD3JfWwheqBQIbLG7+qf3mA+KQfcH368C12h83VJsCiJ22j05jrxwCGP
MBg9icvsM/f7L8OKXjrfHNmyTPJuMP6fmprRxiI5PZicGysZ4CGzdpN6jlCfbkSUeZtcVPoW1ONP
rVQfet+95MyFg+89Yk66lfgDSyjBsWnb0zZy5rPRo0mwJhC1BvkpYzMAw/QoVpvk2i+Tr2i51ozx
uqz6d9zuq85R87aGzPTAnlDV2fDLA7NEHl9lPxr/nAzVY5e1m9Zaszhk8cGZf/bsW6KOQWBOeYK5
J8FywIWF4YmTj++f18EoskKieKfAZbLr68280Zy2OtqDkwZTRUiCveTXelPIcJQqFLQHUX7egZ4F
O5v3902ac0mLzwXFSmGPJ0hNj/ocPU8LsWGcKGqqRTq37WTsbEoMEit8SEbxdGN7y06vIzZShCdB
rxnnnjTzgN2auBf/xvBLqIwl7FzGUTdJBO1zci/mZn6PdHObTvp9YY3vumuchgW0lO9PJ3A8HDYc
+4RRzQjknJurEm8M07mgxJnMbGPouruBOx7GffbSlRNuFf8CRdulkZk3jg9XV0q2Ue6Bn9SkU1D3
jIkd60Zz8i5cNIIWKmRVfuYFVTFex5rBOuC5L/bMsSfDGYKkzXaBkOczeoEu0GfJUw3isbeafNvq
fhyIGOkoomzQ1k7d8wbX3DwUl0lbPbTANTHjGe1db0HNagcjAMncbIYu4Tgx8tl1ot2k7ao5H3Mg
p6zWRb7zyITjr3XRZ6C3ByJDK7sCFAlQpN/6/kcRj+ah+pyj9Dyowcfnmn3VOa6nfIRMxb1DauZQ
4azQIBYk3tEW3bkp2uly9gsQkFMemo4TpGx75BXmGOuNLCBe/CyFXrCIrapjF+zo7JabAUHCYi/b
RA+1BPDoFHvelpQtZ0f+GfQ709j0XPd1U7Y7JMY/C7c5R0PucRMUhJ5V2p2Ove2gOB6YcX8/x81T
XidXGesrki3vunOrZzE/WIApdx5sUTFQGOmYCtKF8UX22UTDatZPdGziKbwo2e092262aDcufYPg
RxLm9zIaiosCYz09aCCWMjtZlnXCOJyhPwcTyDBBLblBSZcl9MiWd2wrn/RN9/Oo38erRGMxVnAn
pYe38Ltzx944btttK9u77Cuj3ox6/qNLieHIDQS0hWcXMBuH4zyO884VGVzZ5anzDC8oIIeH43Cn
5/VyU54cumC+QuAWozI+QbNgv0GoDI0LRDGCKYbWgdfZlMtrpjvL10LHXMhuJjt7QkYvtdMwU8Vb
Tol40EDuUgABB/hRnM2m/Myi2drxER4dM97HOf4eu3m0bVZ//960Zb2JcZMQrhOW8XBkzeMBkj7D
oUIcp7sno2WpNccbjtp3kesuu9S2t4WwjXtTq8l3EyQpDGvvIW3JsKoqMd1ZqB/kkCI0roq9L4oJ
2JbdHn1JiHYH53lL3vbGj1lXlK7ULoWYezbcFnarr9qNaZHPVBdtfTPJPmwB7ZwsLz23pnYa4Qhv
Pd1xwtTTQ9Oyk5t8XJsKS+shv0AFtxCRiuJRbKtsAj9bLgctcd9ijLY78iPB8Q35tFdOlJGT2dO6
ZJu+6C32t950LiOL4rgZpvrg9eaHKlg3cwOPumeoy1Lv2kPSl0ily3K/GvQ3ZZTflUNS7zB1sYwH
sakAxtJY4OQLJZMkJ/QDz9JPotuyNKqgxzp1Wsrp3iLBmMatHjrmHIc5ndBx8mKgFoN7Z2JV0721
y9YV+3Qm3sEkx69PCUCvXLydI4d/VhQYfzQ5SAVGHDEhxe1HSuF6Np6cifVvYgPqaQ1uiFO9ESTa
c5ox9vTK58BMgfxq6VEr+cjsVMR8/BECAJrJPvYezVI4TvHikeGGTEe7KI1mD2bww62cTa61ODG9
zAsfnFlHk1u4HXuh7HeeULCklp8WwBCVtmUwmJB/MPghbFqFCVattrFJxV5U2qvQm1s60mmQ1CSX
l202od2F28G99SDiA6i/lpNgQmd2OZHYxZjREPek6EW7FJcqnktFtxlPQdzU+Ajcaq+aJAuiGv2K
lgl2megV4WA4esI7iRS8Mw4v7sglgLzYhyaqMXpkxJLq2nBIUvtRlauRQR8gW2rzQ+c6Z04yrKYd
nbKWwruJVvderfsby9XU1oGuFpQFbzGLPWUsjeJgaiwELF3HYS43txoHXNAHIkh8zYFW3kPo6hln
JNp4v8QIhez8Mh0aekoD5RXHNbYT81joOSajpJMEyy6XgFRo9hWuhZyuua4qbTt4697rrQlkMjI2
jlFc5eqrZF598OgpAfjaId+mWZ/eZC3dm3gEoBct9Zv5YelcHUU2HuGc4lKFzrfoJsuv1vRUEeXq
fXZeEnNRJyPOXwdRj4ErJw429GYSDj1HSlU444xEj/1UkSuVe1vBxXDBQLQ/JJjKgjYZtgDGc0JB
ogs8nOW+s6g7QTqf3LTU+KxfyKLLGf65sDlOfa1HW9BlLIbk5rg6CAO8mYWg4BVqees7kpNAhFH5
Tu2RtaELJst9KCct7OLhLS3KfMvgAHiyWfjcboMMelH9RHKFOm0wb0tOQiHNsiGoS/+j6cBQ23hy
mQ3pFeGb3m62nG023WHYf44tvd904/wjWUwWCeSTkoQtTdhh3KSwv0a5q3XxaHSWERiz9VHq4r4q
WmsrouqnLc8ymgFiT5ejGc9Qs+Js00AeaYcFnRNV3hYg01XjzPcdgJC9ptknxNdVKAWdOPZfMInN
FqE37v51gDvlV4nRuBed1N89NXIgKOIQPZUMHBStBA5xBpkzU25G/KEJB8EGqtAVAM6jlS9rTxXq
ENNbuhM9xnsj2TYlRoOh9HeORrRtUpGg7lNLIDfYVeVawhYb8g1bRDbuJTSl0Em7B8IxUwwgEdvf
IQLZsPFqthGQUBuCodTOlkMdCjAi9TTusVl0CXmZs+AarDXx0Nh43hvrelryr26GsT1oPGzcRXoP
XzRtZpzqoqeGSbdG7z5Y2OtMryRXYkz2nmjfW2nvyId/dhPEcbrYlS3n4w587BZAHeErNvLhxfFC
cyb4u1m8RysjCjEm2m0jQH+AJcXE5Wv+9TBn76NL87V1fOsgJvTt7ji/5KDH9MFStM/K22Ipbic6
QQGZx+epvsodZtOygxzrJbACI561YvklNnSmbeVP9Hkyha8/ebBNmzpkzq48hL2HRBk67xj52nEF
Zs9sKZ7inhqAz03jpIRoKt/4HdFtxIrO5ErpL1w7NmPOKGaFoSt38My8ONRJfSXQ5uoG0mjTLtic
qwy/Y0UUfDcfW7MFVR6zzWi5ySmJhp10XMpAN3NvCxdQv20tQCyQr7UNp8uygKkLqYtCM67uBkAM
W7eZES63MQlWhUl90g7hMhZvAPuWjd1FF3QBskCX1l3p2I+YtPQthQZ9/aSHtOm7oROfNLnWow4A
m3iuqURwmDiLDktXOZwS0mhfaxp9U454m5FZVYog9sTiiPlh3tAw/5qN/Go1NGtTsi8HTikdFupF
gnlbhvuuisH+mibvd5N/zPFpLNOzfUh7g0Is07bo6K4cu/uisyA3tjH3nCjb+q4X53o9yi8WVRdx
ava29zJOPBS1Pi8pcLuOWER4OiXY05E5SFHCqO8XkIfC+nTsODC7lue0oYymw2CFtjtczIb56Mbp
h+8OBAJ7F1E9HSzvOClfroZmOhc6Z5xCRsRLRl4ZRD0cNp2mt118kegW+IX8wpHLbC5pYZwGjrLu
PLhT9HoNIuORXIf2yc+6W5xvxqZuKWsMhwDg3qMxAEK5LnXJpltzPtRvpZiH47Q4ejB6GTLOgeAC
c6mPbZ+RcqxQ7HENGNF8pynsSdGI6brDfH9ouCJnInVV2iF5ZbgY9iNH8Xk8xBbhT713ln26j7kC
ha/pZ/Jl3WaaL3uSMlNbJ/cTOn6tdfXWjFZLV07HDeU5SIn7mHD3RqsoVbSBBIfq2+bUvS7MCbes
pdMusrZtnYVxTmknei7dPBsOuqMQ+3GsEaKej6JCUEgnosobLPRcTYOH/zJRXPm46VBFdfhDh6x/
UMo3T8pLFoYnnBdTXm8zofl15ux2XhZ7NdrcGqn7pTpxLb2YenTEFKaw0nfjcDDNEah7QWM/QkM6
YyTRGW0ZjXMXWelT5NCcmrwzSaFoltXMsa7rj7NTi4M3NXcZonsmUhTXUmuvWn3YInNvwxQmWegp
fGdCLwfc0WGvWhI4AfluuDNIAlvilPkAFopMo6eJAAjR1lCekyyntmrDyaYpQjeLGdkEtZk40sfi
/3F3JtttK9m2/ZfXR45AjeiyAklJlqxa7mDIFeq6xtffCd03Mn3wRHKkm695fGyCBCICEXuvNZfa
bmT004wduel6nQhs2RFkriSCrl3arjzBb+j6UCF/2qQLNHo738uCw57+wrdORiPSzsam/LNHXEZg
VpGl66TSrggOAJ9Zjc+oHG8Z5MXKrFibLQthUJvQISUpbaXWGcooJg6shYg4Z1u74fVgFTbhgCrb
SsRhBLpPoORInZCWR7S0Y+861YMBNthsrQxGMCbFbaZhW5banQicX+xCRuKS4H0jSQLiPNXqRnE0
OIkxm1/VQtk8cMNntgq7m26dTUnJV4oeyQ6DC8dJQS+TfmunRDB3+g400m2rPs8cYaTZESTLSN1M
RPoeZdsBB4GTETEQbCsj2PFngrQ3yZXgJYvbu6JNfw9DJV4gCgLm8fznCd/YmrNujpCid5O0Ko9J
rD5oskLU9eoZw2OW5tiOa+vYOp04CqrfttEr6EZAtpN8ZbblL7bCBkmb29I28rtQpwGmhHwidR+q
/GAx2JsDrODZbEYjJQV1DF5t2AixVBSc+FQCGhNGam+XzV4gY6egNhzSgjKIIqH5BGW8qTi/rLPQ
ear0g+613boPHpwh6eAG4F8xsEIOav+A1GGTyforoQ0YanrqV1TxlZwqgTrlX62KdoNGz09tbCqT
qQmyexp2CMYegwHVWs0WerTNfheoGpVXch5aVbkzCNmuKtG59fTFHKp657Sxcu2Db1iJkvqrB13c
yyl3ptGdX3GQqFRc8I33TC0JgW6vr0PdctZgUVIBM10qY3zQIu1dqOPNmCevll6/dF3N7tXu13CO
aQwUaIhHNnlrL0lzvj/fOx7aciXYLb7MOzrN443Xt9WNh1OLHxSEwbYjhQ+oQbDK0kdzFjmWIZI6
nwYRfbCVbK1um7byMYFTvWaCXE0hEahDyETJ+3ad4eBpdGNdCN4gqtrG234gfo1+1bds9hhGCjWb
TFC/7cb8TQneZJLWK0PGr0kcMW/tIFoXbXYjST52sX7TRjO1iS1RghBJCV6dYvqRN9S1hpQDmMOi
VajPqQQE64T4RsfXvkWSqPXVT6H45KXWYjexCcHYBO2sbJSrTtPLNa0RsAUHAos4m/RsizUx4FPw
gp2uaAgLnMlaC39K9o33UDjqb4qdxVGOt6pKvTkrjBtPn9zJn/k2lt9vDEKxe6PTb4L0NYTZ748j
csOp8dxuokLY6d81rFYe5s+1RbcHRM3skJcVLVRfWzuRPPCm1jc4Pd+s2vlu6sAe6ubFoEAiGhje
xLy6eQRiP1eHZ8JJ1mMhOJkiMVvFHOfhXWmjB/Olq16MlFUs6W7yBvejrzXQw9AkU0ufuv1QU3ZT
WsYs1uVsPdFldi1NgWGVt9tR9QA+Wd21b/X5TZzhKRbjbW7ykmd/q9goYdRMpTjV3JeaPDad9SHc
pgZm5veG11t7O8deYTnxa9iKZFX5WGdlc9/0fey2bNzWWqQ8lLaCC6buV6ZaOPiPgcQPPtMnBdBQ
jrP3oBtuVR0HgCdeJdDdVa3EJChlnr8mN+At1iLnkLakiBt6zfkyQgkRFGvbhpltlWzvdAomQaAf
p5oNXauRJUHyUUD7me7/1qBDdkXdrtt68h2bMis7DvKtQVzFyqC4P4BV2dh1HVOkzbDNqDWAMYhq
vmdQorDDIzVbQknVTneNBn8ADIyQCp34FVA0WbcpwPEqHNGTeeXbAEVzjN6K3rmqRX1vO1SPIWID
meklHBySX4M227Qm9p7cIwGL0xf1srLf6iFBNpHkPydyZkj9eZ8EfzFn79D6OB9w/omtPwt4S5wF
AfVRlUitLawIFv7hq2VZ8ghil+54Gr4xCvQ17DUsDMm40bsMG17rvDjcf34yMa5ffSq9HNn0a9/c
hgam+zh4sYIfSRMrhyCkDaqkj5GTvwag7v1il/rexjLmpVWLJd0+hVdoOB9jJ/GU0lhfN5PTXxM8
IocMisaY7ziL11c4jtnX+e8dHRC8pYQc2NZ43wa6O3jmV8BQwWbY0gPBvhw8R/ddWwz3wfAUOnUL
AlfSvOb1uzILrdrkTDSoa8G1JMVvrdrDM4F92soBRUzn2IOHmBsYaQnsrlMQGgW7PCEYkLkevE9g
SRLWir5h1IcOO2OJkDEtVnGt8NdCAjMwUsPnTHVg+9ljmZEdZ8X83Cqcdo1B0hWRfIfaUt8yKg9b
dM4Ozn+EV0qK7KlXuucsyFtSBj1Ev0b5ZQpp0AqOcHLAgJRUsxmmQyqY1cYhVIytOZJCK+e3Xyle
/IHcA2h+eIuTaBtp2cRfbhRX9dQ7tIK/vCihoQCexg9lsOt6iBDSphmS+imqCQWXNHEY8TT6mNuG
OwTIX+OmY3IXNOg4aOzqMCMnHAVNnjDxdf97bPrMlMB+ntjy6t3Q7gV9GfaOxAjgEus2aii+56J1
VSTTeyfL0bJDPOwQaGCsjHZeF+1sIYdDbVNxsDNIWAbvnUojQrhGkZGH7DhE316nlPRyn57NjLFq
m5+iHbxNMUzc18lYjw2tM46O3M+puAYpzDKcmlccUZJtjnfHIkw+dJR8kwtxND8UTnmgrtMRFyMJ
qpw0ym9pMB6hF8tNaA77tsknVCX5dauT3K1BLSBSqaflwGiChaa4gaQEmFk3itV0V3H8bYxYMqqW
2GIyzITLqWFT2eKrYkTXiUKBSOs7WNzQkA6IRjn74DsknlrvIEHWbbZVLV3b+bbaMhxbOl5hfacY
jHN2D2NrUb7MkpskqzBJhcV+iHtXgGLhEBDUVzo6tGGIDmOsN3uJbpCn3T1IqyMkiYiJ63z6YuiT
WLd9dmchONvagE4kDaVdrcvfCT3gLlR/MQ1XgIbp6fuxckVyLm4T6XYG6kqkAG++wyu0TJNtkvjP
GacMKxDjWkwa957TgdlGP4i5smgJ80bJbNJsALusgZt98eKYGK8phpAXlW4fjuw36x8J4941phYt
FWyu/WQ+oFJINjLLKL+V1C4kxuNe/WaXoeryRprTqjMqKpb/TW8KaAEd9C2v25YOPWcgZ28I/kka
CVqxNSYzQvggva86uo++8jdEKulEXPA9tEE+YeukA0/gU4EwH/c1NFh/5hUw6Rh7T7IZs02clUAO
vYodsmXT1JIc3xxnDqoT6ZtaB99EnP6ciPHdk1jtkCRZ9WkDxj1hf1/rB5yrj1VqY84zK/ZZQWoe
4pi65KD+zsbbWmQW4l+qrbaKytYLRnTBVTPzdlO4CB3Xkez6awyEhPFIhB9NjuFV1Cu7BWBqf4MD
Ay3QAMQruv6R7fsNDQV99cYmds60JxZ6wKunROX9OKSbuGxdGXCscSh4MuDgCyosvFkYc472cX7x
3La1Et16LdRu9mT+eqwUkMcOOqi28rg/7BMnuyMD+tAn4RPv+31Ta/pNJOjpzRFZ4NJ4FWT1XmnG
nO1qdwTvlmz1Go98U9vfxh5keoomBkP+jy4i2o/W6oAZ9kCr+90bh/hIuMGbnpTpxqTDGGYwzdnZ
YKvPnsEu0LoZqNqOOkpXa3jtKXKgiU5/gKzVV3GY9Zusf29sNeFFxQZDUJbapkg4/foQOV7HlqCi
c4q2Baet/74XpvGm28PsBYxuKUPTzu4aXDtKtaNVg2nOiH7kYda4jOaNQIq4nbUmq36csl0cKv2q
yNkBAYhkQxnRdTCR3/HSRgqRAhmZUBlVRdzx8+iABlnyzlHzgMcPQh80UaXLUHFZiJz0EXUD3QKq
PU8f/r6hjyGD+CjDDKWN1yL3HmQcbul0TxsarMQUclmjx28dec6NhIbgwK2aRvXI7v3Ni+Ba9Cbv
FJaR9shB0d8iCRLd78TA4ZwJ8dWSlISR6r7R8tzYZHI+6KkkL6u6D6E0U7gqX+rJSrZU9A5GVfDu
h0Zv9Li1u9B4ZJu7QYDiqnYBE7wFvTA6IQHOvb7j/tyoPik2zbypMZximI2V/SpwsFX3Zfor7MZ3
KfMDbQCk2Xb5W2JrnfLAJVOT4GBLeJtIj1/tOYLRQzNP14v1/Bel1oeq997RhNyQyV6TEM57Rhun
53DwiE9Xw7cAkq+VpuicUtRstqJtAxvLsOZxVAmN4MkuyvdBL0aSTKvvfR4+CyNMCAPClg2t5XbS
3DLr3zRrujKK9KUdy+sBEsZmCCjU6OZP+obo1Qu3slW6uYLTZmIFnPxrXrSOZT47+7puDeZF9UVk
CLC09DnBJLrLOYgyrNSjqmnqis7FroqbxrVTSoo5S4GBvcvvanXvoE/bwKp0+xFNT26aP0bDv6aE
OezTjHwv3Qzb7Qypq0fyMcGSuFMFjywzIbzINHn2sgO4oGjXAmVbDWP0Ijs2Axz0ui00m3VPnXut
YzMmFhZJn8L/a/V3cucQluXlNzX8Phist0FMFW4qj3pCsEcQ8A+7EGQCGI4vFhh4u6ufGowdqz6f
/emJ5eLaYK46McA6zXmCE8N4jad70BA6aykNjwDpV60+kxyqZ7WbBj4bD41jrVW99CG8mHakn4fD
Ycc0xg12mPlsLBEcgwDMryM8Hn5B5yME0EXDM0q3ZeNGONV3bdnm+0BrXMsiMbbUKsjm+KBjrGFQ
Ra7gn+/MItYO5rs22gJVEmtpP4Tvo01Jt1QGOqtE7zUTshqPnCH+FQX6RGbbuJsF04FLWc3E8DLY
K/4Q+ZC2iSqUH0NIbZ4M1E4vblv6ho4MgutUjOyLA6IWVPI6PSXZ97TICkF0aJ6W2bYovF8hyctb
gfpTmlW0myBisEJFycajBbPqROawNJErI73kdip46VuSlp2fcxKxu3WkCXamtUVrK0OLACWwjAG/
QB6/UqGT00Oh605QBoU4ymK2xrYPiTHFjeyo+ckPDaI3hI5proF50C+pwNmTeB/SYG116rjyff9N
6MAYHb7tprFCf5+YA2eMaeQIDJrAh6q3JqzGJNZaJ714LW3We49ioFFC2hLBvmPHgJYW6gfc6vdR
bwEfVVd6/6hjSrx2zB5tpIHYHbgCnpidk2EUzpLK2iIXPdbSAHrURilLBeWm3ADnI8b0Ba8eYDEP
lx3EyyNrNPorXamueZr8yirJtmiqkIlRGPQm8Ow50WdwE3IWJ8N/yEPK0eSpIFvp5G1VolQuBXCV
pGYPNlNG0Hh5VzTLf08e4qDZviHL4XbAQnSb4C9cK8jOtrTr+03gxfgzc6JQKn+fa1Bzhal9bW78
tFW/2OHvDxpebzcbs9MelVw3r6KhnZfAFkFAqIWICQ9FIM1Vk2jpTaUXj2Vod6us10q38XMO13Fj
PraVtpUxoJnuxZx4MfkO2idNB8MScPxsg/zm4+9+fFOPhuaVFqBj6gz6aCEzA8ESTsE4P9AV6VFr
kuCJZG6tYsf84gcoBpr+RqtRhEPU7Q+d9O8Dxt61M7RuWtvKQWkmWoF4lAzSGVZotsWVBKuetc29
AHH5YceykTasIX5DX/UdFqQACo06/vQ5ScBp4+Rk2Nm2yhBGKZlh7z78WkPAy0Rq/os1177DdjC2
MB2wJ8VUtdAksykf7fo69UvigdnA8yZGeJ7d5P4j/8pwAwSP7HGiCTpSdvMaY1L50hGvRBcEhmHT
hNEsCeNn+5RbB99FGB59FUl4n7bh4FLrpFFJ7RHpHluZmgj2a7Rt2VrQIshHmAY5ks9NRJGUzIr2
Tm3UJ6zMT3aUJq4yXOngh2/wthdb4g2rba2Ci9dIaNkNHdxd+vfauuheVSbOHepKc1f30Y/Bca7b
Ug8eknj6pnD+usIZcRBphEMWZwdJi+bXMJ3STdkkd0XVhG4BfOsYeylCAkApOJ8BJhiF4frCP0i9
Tg5l5kman8bBLAvji0fKUqu0Gts7LMacSeCX4Jn48L1lBgoN/vpNljgbuAbxCrqq/ypQF6l6tIka
1qBCU6/zjJ9tVWZ2SGEIKvmY7rJWLTe+ISNXQ1xHwLVAnZtLNxOku6mINHLahi3qfvRDmbILRlpp
SdNvRo/OCDdP3o1pRXroBiAjRb9K8DzY8DRGDXJqMpmpdbP5oKupTbM3Q2EdFTOc9YpJA7GIeroq
7a9Dnwje/OYAd35e+3Uv2kE/qhERUw7mQOlfmTQJV3mj/5rKLkWL2OckmOL5G01aao1mHMoBeriu
6NZ2lEPxVpnoeEOyidYly2fdtTmCdUTATF+OfuY2k1a6hSujrUnMw3lmFvouC7tvH54uoq7ygxL5
RxjstA0Mz79vq9hFYhceSj3C5oBrfWMTgXeIxB3rJaIYk9UXvCwWAtX88fHBQ0XxJLcgL2AWHrYN
FjZi1uQIWoOXZNMnP2KLreQY8YqE9SPYqfTguUZmRGh4pD7qwz7BeLkKxiCnpQrjjfN4q0zWdR56
my6k+6hSNTqguLTBknfD1izUI7hhgvpme+QUwbJMx5ilxEydgz94W2od913EvpnQAqyL8T1R8RsF
nqhLIEKyrctquIPMfc2rHM2vUd3LnG7/h4XRo7VMIdLfVxXrsdOku2H2Znp1w/i+zSnpb8cB8JCq
EcxI1u214D28NvWyu8JXXFKEk9fN4Jt7FX1ylNIvg2rOH4fDeE1C5W6yQjqYSXxvKUa6BvQhZrHQ
uM2qTv1iUB/Nfa39YrW078PY+EKpd6smlv2VcXz05yre2CGxAsPFdyqjnxPAj006j65J1sYKVoa1
gS7TzrTW9ybp79JIhF981adIliAJL0jH/RiM5WAgjA607U+FQXfVtrk75hMn50Hemz0FHTt8ziOL
AaIQSqvkH7Fc7Z1dm9q1UQH3nTFDSo8Esfd785j05dUMhXYRpdVrg8hRNpGQ7qooEByLhtsQdgun
zNTYOeX4qI/19zzOOAF6ADjU/2uI+6+82J+7rP//plrQwfo/ZxzbN++ETNT/dGx//JNfHzALVZX/
0mBEGDY4C8gVBuiR/4VZSPkvC4aOLWzb0i1bdf4Ds7D/Bd7CVAVp9o4uVVXFeciyMMMsxL9QPmoq
Rm9Yexr/2NT+G8/2bMn+jzcZp4FhG/iTnYURNc3SEBq5WbOJ0b9OrHeGmiIdNw9/3IpPvM//9O/+
5+MXTvC6cJopy4PGHSwseFR9AUYdVfmIhnUnvfR4/iozveWzH7GguuQioJMcdo07haaLu30XJPLu
/Ef/k/Xxnx+wsH7GWF2MvmfBqLVHr1W3dfwrae94gV9N9hcBNPD8ZU49hoW/2TZGvw4sjikW98hL
S9ru02rMqgs+6vlpfnaDZoPrH3ZjyXuZGiMfz6q2ciIkZOIGs8VKzwEQ/BtS8MlzPvX9Z+v7nxew
EsMwsJy6Eu2SQjKmpltcpL1gmz7x/e2FE3gkFcx2Gt4wtPWHXV0gLmMs+7tQhiXtl1i5YD3WTowk
ex4Gf/yObrINrUC76gJ7PkTaRoFi9zN7i7eQy1dYbFYoOK+9H23Iu3I1n6526QYQ4wo5zYVHdeJO
QmL4xzdIC8/QwqquwZUaL3hNyL6wkPoP7vkHdepOLuZ7INk4qEVZu6YxWwkj/7YEJ4NsQX1t6az/
3UXm3/bHXQz6FmRb3sBqlBweZ20xVmdfe3a8+C9/xmLGo3ry+w5emtsBNhg5eNcWelPsG6niX3oQ
/8Q2/HvqL13fClLOIUMe4haNQn2kGn1/b050o1Y4Vr2rrlS133EQGbcgSKN9XU7JplOh8Fukcxzr
sSPsBKOt+UqMvfPmU1db99NcpEMMdIzq1KeIGRb2+9iP8kEiE9wR6BQ9CVTaaxnWVMHjcjOosjtM
Op4DH53argJd54a+Eh7D2pllhwp5f23dle40QYx3zKE5xC1J64OCe5HOHSeGoOpufZ0zmd8Pw0/M
GNSIezpbWBULzX5UaM5c614d3dSDQomvDKz6uSEM8a5Mjez5rwbE0slfsq8B7TzUrmbmNI3REfRP
UW6vcKecv8CJefuBavpjxLU6FRoKGLXbqjBsVRBpFIjSC+CEeZX5ZPWctwF/DueJ7m2dZlSi0Fz9
lGHwK4AwTO7mr1ix3zEQPtGqdSn0PZ3/Laem6OJdILp4rNAK1ZzxTRrUv4bml258TSzzwrvm1Ocv
XgZ5QhMxqFlhKu87bF43I21bFAAFLpETTjwMe/EyoHSdVqhbmDjSuSfp8QbE0KVJeeJRLJav2poc
OXS8CND8ry0FNJ26Twqx+as7by3XrSmjwhQw4x2V9AIb64dhrOwSfA16y/OXOHFvrPnP/xioQ11F
U9tFLI1YgK9y3wt3AP+SC9Nggc7495plLbYrhAYUyK99huo0Wds8s8wdu05v09qcCPs2z9edFOMR
DVF4pXaV7hphbcNkRhpw/vfNt+qzubIYvNCmIfR4ee3SuLoh8GhfTsBsc/l3+wxrMXbDFhtSlvL8
U+r09ZS/VIH3QwTiAibw1NNZjNyoLqg/0dZ0fSvfdi0nZSdZn78x82LxyY2Z+Xh/PniyHGnumD0L
RYTh0yZhhV6RXGv4jye7vzC1T3x/c7F9SeuhUs2YdXbAk44Nv4ou3JgTa8YSXeQhMIf9xQdbmXbV
xG/pQOZApKxG/cK4OXV7FhO7GHQDr2Zau8qkghHGB0wK0zAp39oku4ZJemGCnLpBixkOZHAyg5Lh
WYKmIsqjesQhlV+4+yfGvrmY2zSxeFvbce3GtXUjpuyB+FhOPZTyzw+hUw9hMbkT1HoRucV8eb+8
trX2yqvQq3XpeNtX8cP5a5z6DYv5m2CvbgPJi9TLv5dE6k7DGyeHCzfo1A9Yzl4klX0ueJGq0tkS
NOGGQXY3sk+ScX19/vufesCLGQwbNvOQK9ZkNdxYAhGqOl64+yfujLGYwLiltNJOeTloOGYN9Ypn
jZItunBrTnxvYzFzDYw9umNxa6oREbUDAtWqrZ/n74k2P7xP1h5jsYHx47aShspXb/o4RTNqjuOm
y4cRDb5ZrRV6a1+pFiffvaQmcKJKxb6Jin6jSCH3xoSW36F3+j46nX+FQbnbNJ1vHREgQhNKHaCU
HoiLyfC169qMpmMoMTGf/+YnBoyxWBVGRK2NZbLc1zAQ2VVsI5G949VAzNY0f7e0GfPz/uON3FZ9
pXlgONxsfFGs90AleYnmVQo+6e9+xGJZgJOlTbaD7V7BLB1XXwhA3MxQbicaL9ymU0NzsTBkQ+8Y
8Lo43veh85o1uXpsrEzeD2Xm/z7/I06Nz8W6MLTETHkpl8DLDL7BhIT/rss+3Zz/+FMPerEyZEAs
DTWO6WTbV3NvsWxrNDz4fxDYn7/CqR+wWBhqq8fsMES00bX6IS1M4j+7Cx994svri5WhiqBzBiBT
XAunUZl+sbxZ3srkGI2/e8Az7vbPMWq0KoZt32cI1RB5iEzizbJSg/DC3T/x8tUX6wPSuqzvMnQE
ZfVdxRM5Nm/6gDnAe+3tx/O3/8QQ1ed798csqxMjrbuCNIh6wC3b1ts0yu8mo3w4//HzjfhkhdMX
kxgGYacT6Ni4cdyPL14aq3uoZvJZlFm0Lxp6xBAp1GtCMLoLL5pTD30eZ3/8oEjrQnycHjttP/hu
+f60IjKZzGFfbMpSvfTGPPVkFjNbRaM6Stuq3awiawV1j2m9W4XcRPS56uHCTzkxNfTF3Pak70zw
sNlXaNW4qprsm6z67MKL7dR9WszsIsPiSRYdTob8uTOeu9rbD+23ya8uTI1Tn7+Y10Ou4x5P+Hzg
LGDCjMzVyPLwErpsav93m1NtMcERjeSGh8POzZpXVBKrkQSaVtzV0+8M2/X5EXziIWiLKW5B/yIs
iWtQhMfTE7bfA7Sg5z/7xOT7oGv+MVb1qVesfv7+UX4bWBI9x7iW4vX8h58YotpiZgcgxVJDsjbV
tjgUNYIZ9dmBWoD6Zk0+3N9dZDG/ExhdVi8pYJt24epZ4cLL/l4NVUfHLnvvSUu+MFxP3arFtA70
eIjzREM623vQacNV5SUbcIQXPv7UU17MZ7vJhqkWtFui3Lw2ZH/IEXWfv0WnvvliFlMOpbPeUIlq
FA97MzIBs9oSir45//GnSgvaYiIrnexKXQjOxnETvRKtXm6ihBSVRCm1B8NPNoQkjzSahwj4SxLV
R/KbupWOG+HCDJln2ydrvLaY6UrRySLMeDQ6DfJ3G/uxT3yLa9B8rjcAwM7/zhNPSF3MdWgGhVJF
7EQMO4c6ALR303q9duEunnhIH2jWP2ai2VttosDKcoc+Q9Fh/Y6z2ZbS3v/dl1+8yEHyonYaJ6r7
vvYFAXe8KYmXuPDdT0x0dTHRw7Q3YXJSHCFLYjfqr7w3VuRmraTWrpyhvjBDTqzn6mKmq32rybFw
UDgR6IX7AWQk0lhj39AN/1n6nXLh18wt1M+GkzoPgD8eBV5pbYyIuXUDct2xdaw0ZdxL5EujT74T
jiAZJi82wd8IgoCNIHFvq1dZPp1/Uvp8mU9G88fX+uPyMVrcScPp74omLifkYXGkr0TVBVsJPRQf
u5EbxGulvnkD4R/KaKZBOy3NortyDOG8QqWJ32KhOL/xjqJmIcD3rg1ScZviZNqOQjRHhjJHyTRh
uxj7zao1UDoZenmIwlD5PUYVsv0Q19dWmarh2YAZvuqsTmDt8K1nXyOylcyX6bkoUa6hq0Mdcf6n
z2+0z375YqFC7hROQTCUZH6h6YTa/zRm49HLh302xndTP9wUiNbOX+vUaFosWoWZKtjkfaJowsba
apbyG8oGBnv1d1P7385f49S8WKxLntZMY9kElTuYAALKgtUIng2BfIm2TxRwLL0Kt/f8tdQTF1uy
myXjBoYOUYOK/z2CPuk55tHWoXwK4xhwttcQAo08urTuN0M3AS6xUbBSsIBWoiQIzcyC9Pb6wiQ6
sZyJxaZFpy+bEQSQub4DNsbXmxheKbaPXiNH8S9/8WJNa0ltDVrsv26aNuRiD4m6H2fGE5kcOsk6
fbgbWh+JXQW7MYoSWDiOmLDWJfa2wumy03toiXGS4M02HO2FoNAYYa9luxe+34l1RCyWxQCxO4mN
WHdDVNJuHXf2T2/oq2fL8oYNju5oDx+gwOgZotfnb1aHBJSZa+VmjdFPAvrWIxR257/NifEuFqvn
ZIDMhKzYu4pBYGpebnUCQw0O1LH2fv4K6jxNP5m+Yl7Q/li4QgEZBy504goz6a11QawltKHS9whV
xpyiyFrBX6MK9afCneE8qaoAFPRRz/YkvbRbtaurCweXU5NhfiR/fJVAVEqN50Wl2ZDfjr26z6Ls
0BfBtZWqjxlL3vmffOoyiwXLw0WAXhy1Pwwindqlkt5EcBRuewesDb9UQGFQG237d1dbLFmpVsT1
GIEriwp9uGl1JfjSDX0Bv8kyr+3MBjWj9PZwobc5P7XPnuZi8TLlmKPbcDR3YGu3F3b65oSFc2H1
/XiX/r+fTvTEPx9QlTQeosRIxy8g7T1q4nrf+rPfNSpByRmK8PctxYeHsrRAz0MKPwYKWrkBGigO
hIy46wL7FqV071Kd9fOXD1EM//xGzdQM2Vi3upvxBaSPwFD57dXYd4Ekq1HySlPu/GM8daHFsqXj
1PJ7meh04uCc5A/6hM0WwbrV1RFAALExUb2fv9Tn41OXixUIdkqmy8bXyVHOdqFtAtUydyrnFkc2
X4b8ryabLhdLCxLoKtEDSyOiMaKubgzQoifodkMTEefcfu/VxrswBT4flLpcLDG6NpkVXCbNhVoQ
rEhYmsWN2u783Tr14YtFA+F30QcNyaI6QXP3iT9FV3LWXZ7/9FPPYrFWBI5aA+OltWGHEqYzUqW7
oJbVwSrhunewmZ70oc5e/u5ii6WCglMJ9HtM6FfPpK/EKyRGWKxuT2RpdXuDOM5+07YwnM9f74Q8
SpeL1QJ3kqrIrOhdw2/efA1az4jnRH+kxnPABg6/LbvV+/Fgkwee5ca2wPQBsn+n2f5vJsOa1M9t
jm9mKkGACsG0I/uAdkqbmixqiWuW8YWlR5+/0idLj7NYehIHuW8kQBcYDvdhFVUFsRF9Tgpq23g+
zhMlv0JKsJkk5DR7cntioXDclciISjIXcqP5CesaA1FahCpac6TZZKdEa0E4Ik46Pyp37D3qvcfW
Z2ObxGOklAy2ngK6uPFwr5SyKJ8bZfAeerwIt3oRYRbSYh7RhaehnvqJi7Wsr0cSQr2aN7HQlZ0X
ayNbXBn1wBlSvwrXZi2dGxMT3oNwSL7ZBhx5fpiVgen5/Hg4Mdid+c//eP8SawJpXM0Tt1NNsYn6
Or8aBOk3BBR4P6esHZ9gKhMSff5qn+9t6Ib982qe0aOxsgfCAZvhGCrajm3hE1DIg9Fkt+cvcfKW
Lha5yAjDQTdFQ42pgzddPxGOiiEef9Zs5xeah9Y/hOEm4vEuVdqf5y974l2xTCUsFc2wqgane6pn
3kbmIcLwaTTXohOKaw8BIbjCT+4FDrQL9/LEIugsFsGkM0VGfn0LY9F8J3nEfq3D/lKxbr5Zn029
xRoIM0wvGktp3CLEFVcQklqtklKIL34Wlvfnb9mpwbBY+pI+B2yreB/9qOqm4dxMLnXuC+Q6Ut6Y
6RBXF27VqSst1jxwzXTVAs44LccHF239uDMCM3ozqUjcm/6oXphMJ+7aUuOa4WmxQMRTv7YtzDOT
kDjxiM5ooXRd+Cknani6vRjetep7ft0ilK5IstDWBtk1NMu3DbEpV0UaKGtnTLGDZvme8+zRKV6C
iYCG80/sxJBbKp84EpulORTdARpr8diZ4GjGzqr25z+dheXEg1pqd22lb1IP/TSeoqj85TfWdJuq
PpVhLH3jrois+OAXZvCoOYW9RQRSbswoG3ZNrthfdPIGqrVTerAG5Mio1awtUO+Hwcey5SU7r/8R
k4dQZP7GEoWCKTf9nuEGGfJxbfV4SWH7AF762dag3UFm6lG1y2eM99jsTFjnowJAxCEPOvLNeN1R
31HlnR3CWynIPm6CX5bOgQ3HJ74ifO+ENVQ1JPlx2BXFsA6H6Yhf2bWD7Ib3DRSd12hAWWvhT4+I
2I1y7eB7hO1E5luQczQ2E7pF9ROZhpupsH+mrbjOYrQoBXE2JH+siK0E5UqSmqfsjFH8iqwnhSgG
TM1HG3iQTLp9Mqs050Il6COzuU8mshJFrTYA1fJVU+agVadHpyelaALTBp3LM46J9z3V1Ttp9m9G
XfwY8tuOd54gPkBN7vrkt+EBegZvZ8VwVzkYtyogTLVCLD5TjKq1zwlZi4195VfXvt3+mvMt/4ew
89htHNi26BcRYGZxKioHy0lOE8LddpPFXGQxfv1busMHXNxpo4NbIiucc/ZaCvP1YoRHGJK+pTa2
t9N2Hs0h+negqEJBC37K5YeBfd0qr4XOXvPahXKVAzR+dcA3YxdZ1U0fzdanZKSvyTrGTv2tUjDS
w35eewBbNOob7uckcUTkjQ/JNHy05Uvb/5TQMjwyquaiiXKm03UJxQPT/wpkLmyHtqfaPh7GDEkM
DJt5ggGVTB8ksYrVLPUtDT+qkEhCDk9y+Srs/NFJf8vxq8ziSBTXFDFK5EqA4slu1m64v3PDNXnd
2Ts4FqFm6cLJXMoiCkhZjv0T4VWSrb9UnBD5eGcbmNHOu9vbMj64ZOuIS1F8eGO2NnHq8YilGzNw
tnX86vbPlZk9xazEXNX595BWpkRzw35fBtOjb+unRU5XeIhn7I4RN3cfKj/1IwPQiodtZOjUwQj/
APJGYTBgGE8fQ/FPBx0Ye3uX2sZa+BYPI9EmBJBuAxoO/VIo8VtnhLNdMnTcnxPs0LbYNT31TD+c
j4sXfzKJTP3gzpLr4KyK35Zz2CAW1iKzf/0Peh5rFWZyTmleAt3gZ4H6ynnsbmJejQ0Obi8Klbmv
W4/ov00BqPGyk0W4esFzbcUpvJUOZLD7SNRw6y0V4CTYTRa4Eq86Vy5dqrr+pay0MuavPhBXs3mq
80ctIFoU87UJcHmMCxrO5jQJiO/MdsUFXu30AKGeX8bVRYSt6D715J4hh25zp98XWmI6IqXQTIya
vbdOC0Z1+bTGswUdb2A8bH701YOGozuBe2g1z0nxHRvViecJwHJ4hDN+zFrYcQNcmwU+VW1tWr7q
BGRn6SRHz/f+WA2HOkWhpyX8+acIs43hMTg+/EmJZdaGs5U5FLes5CUrX4N0fLJ7Ig0GXYE8XUPS
5i8HAhR4fxfktasSkRZqwZF4LFN+K+3cGrhXJq9G7/3x5c9kfxKdB05eE2DlD6sYbiHf6JJPNCyn
+MkzggTzoNrGvhMFqt4O4ecwwNQQ2fuQXNqFOfOJ/69YDTM8+CGseAh88vgeeNhinZtq79UfwpIn
uPM7D+0KnDDLan/xfGEAksdRUOmM78QoER/1/KHAkxTpTuv6lExXcxleW3WpWmNlNBdjjL8Gk45w
ygbg4UAPQnwcoNBtM7JLJ3Jx4jJJFMVcPSocDHCMIvBCmFHarcM1Suruaswm/ouHENOL7X5OJenR
osNn/9sk8FM4GRr1z1Q8ds20toLqLck/3ASeM6FpnMHcxud1TLo+5XmYZXPydX9MTWc74Cscq3I1
ecVmTn8FPiNffNfZHVdiX6aAsGoyYkrgK1GBPuJkRHnQb/Kiv4syVk5rrlknAOMZ68oprrFqvy2A
aXbK090Dzhj96WKAicZmd/LH/BBTZXHyYIkK20Z9wRtKSD9psigNY9hDr2UHbk76kGWXbaOmKPW4
iAX61y1IxJZuRM5ix0Rg5LccRmW4WTogJM67OWIPd8CC2fXjAIODPMJGFCfSBxsREz6wzpDS0p0C
c6kce1eob7v/LouMADAsFzguteDJ5bjRmJLVjlQ8/3Qu/5Lhxef2ajeeSYDbzEgsmSJs3yXx737l
m9V4soTjEmLwMipvbabjU8DUFgDquo4fGre0H5oKqnyzJA3Ql8HzuAmn5S/kNfPF7sDaxHbVPOdm
nWyLlv8BE5QZyehl6k5UbvvzZHTAW7wmHp9hT2SXPp2tA+AbollWKNtjznUKJgyMtyOYV/iOcwD0
LnJnmZyW1ms79t4hZMjasjZTL6ArVrnc05oNpoimLAYYCXSv0DaYo5CCl7cyMzmKSPmWfwhN7y3R
xGdbsG7XhhSxv/KQKwN3rL57aewzZZ59bFBtYhSnFnjyEnVLpR7nGmkALS0AUhxgNgmD8hs3EKA+
NNtyM93mML1ve/WwaZL2oArnz0Ah+uTDMVzVNitTDf88WRh87rJ/Zug/QLdH1lLvl6A71Z3FOLzs
toNR17csMc+DV25aWs5MEvpneizjZqnkRxIX3Jm7fNQX0wVaJsfyoZ3Gqz0rsvC4MB9Qw75M9wkZ
QidnO++3ud1nJ3CqAB2VjRd2sTXBLua7QXZ8Mm64qQvo5vCCnvIQNq9b+y7gtPLmzQLNFVKWUy78
SxFKuMMWCxyg1duYpu+yDc1DZVVGpDAblMKPsfcRekJo/Lw0wzt4zIMs9AuQ3rMX+genDowtM68f
UkAhW+oAGrufRzqj/wf8wCfBpGi7wKSwsraP+On4C5vsebS7NXyWfW25j0FdPag83EvHWDe9+T6o
SkYzZ2mLaY7IEvMJQP57ZdEokan40MEQHtLUfAmEOhDMKgn8YIcT3Vahd3OgicpUn/DBnaolxnrW
VifVQZOzFPwfPU1rMn3HVLsgMLIYNHNu7o3EXlFyucULlDFMNT+kfmKQJTpknWo0GJChZjZtMCeP
AylQkWCpXZBF8xIJqTEhVkMgqbklab7JnDhne9QC250dNhxhjXjh7IMcNE1BSfey3NLOBv3bdwX6
EEO43FU6i9kxcBbN1vRHnFbQ3efX0Emq9wLUMoKIeJiBwMCXivnTbvYbOHdIXBHWIF5Dw3oyxeyc
AAFxOHOatkWgkmANRLSmnD9B7ORMt8MDi3wQmQBmlwF4pVMYYpvlIMsEzKdpFWZZcPFHR1+EtXCg
7IT9rDWjLyikwsjiL8DFjbYSHIkYm/3YLuO3hV/h/n+bsXSU7eivbaGMLbzd5cacg19ExjhC1MqW
Jdx1bcfaAlfLlNswRQ9luQQeR0fqU27HPs0waeUBy2zStificAWA5dxoKf/yqQ1/gbllQNIJqe/c
2UGmUYjF2mhHL2dPAY2KJk/DpilTteEDSSj5e8OU8RhSfOD3+hnoD9zIeTmll6wv5F6kff88Gh2f
YzD6jX90qwCCFOBZwVcHixrQqlcIC3OTclZNiM7BCY2O7T1XcX3A2t2A8oeqqA/DRAYicuZUxSzV
aVNvZTIt1Q59VQUOOjZ/0T7VLw3LDxLgWWdy29ixooHuGJD0lsTL8HBykcWRPuCFwkvgBVeus6RC
JScYDhqlo85EzMSqZX9C/zQnoIgH+u9wkXIupKsgVcZbUjX2Q5c26mmA2P+te3VXARl3Q5Jlls+e
5wAdKssQuSeSbD7yInX1ox9beg+0at6F3K1OXhJIziyhax6HwF04FFt9eErp2O4dkDo30cTiWjdD
t0nQGz43fBFog1wXlGVc9Ubkl3F9rcEiXiGnWzvtm+amCftuL7TF8cebnQe3C9SFxGaxrqZpeJGt
hajKXcynMeHCEZns5NhYgSbNydwe6WfKE/JWhmiRMhlbIVr/d8ysDOOKE6BOSss/k1GWm5rOGv8n
269A+7OpYhds013YpGLnux6hysrW3TagQ7IrY3C1wyznh9hz29OSOnoL1R2fiRmAn5s918LcotNT
yNk/gAO+oOPKm/OYuaA4QK/k2QEZSAK9u7Jwkah8ONapql56RLXnpBqTbVbi7OxkMr4maRdv2/sx
1TNzrsvGaFb/ON8U677s/sxF36ziUT9OAnouG6kfedh7TrMP4rCSLBT6KeEKsvJTGCiFEyOlmwN6
PI38Z83NJfeW9Cvzxu8liLlTIi1fp238bNt3cHCnPhkCS4CXLsl29PXNRHATibzoHhRP8FYPYcxX
pJFFLK65Mfl9rNDte2YACrWq6s0g7b5HPOnRe/I5n5jWoe58Z9eDxtzb6SLXAiLyFngWjF1vOsX4
AiIlzORS45eJMrU4ZFrlr4IQBgE/fbdbEDHxmNUXiCTQa0M5blFmlNdcWvIsdHwfIIMHNIR2uO4Q
oqxLY0bMmuAxtuDBrnUzv4zAnX7CoBQ3Q1AdnmZXPPASzmtpAHbN8QZEugr6F3QXEnUh98R60SJa
kkBs6w5aSWBm8TN8zvbkdqnCwMun4hQVxO/af6/71mRquwKMVTTqM05sI0qgGm+dpsOYVxGZhyWy
zxl7gmwj3LXgpN273EJtzxBgST2oSTGpyqAxqtcBwNdFZ7O9I+4CxHWI7zQ7bzjKAX7uGJOZ0hgX
z5NdyKPddOMzqHXmWBLBLbotYWF2idfwUSy/c4ONhYjPuy4ciFZV1r3UNDkPpV2CN66Lce05ncFi
T5TV92R5MTTi9nI0QUAbAyoT0b6WdyJWlqXPWSmXtc7h6TYafk9eyP7LTQeUnZMZkFhS1+y+fvT1
CI8eWPraTyFklUXzsRgFwgmP3LpKVYL2s/V3RV6FzNrwIXMNcx6cscnuDiULBcxdqMkV6Wq2YXrW
+eTcTVfJmo4/WFt+92rxgKebaYOiqLVKrIZTB5vVH98LGyaJqoYpAnnHrs68+0rZ47L2FNf+Kin/
FaX52jv9k0qkj4VGvJoIPKktjU8EkX3GY1LwwlZV4lsx1MtEf39lGhAMXWuoXlyyR4CGgmFd98WT
btk9S9spd94QGPBQ6+c8MMrIKamBqCz8wc5XbeamPLZw4g9jisXFmIbvUS7W2nVj3liawQB12j+m
6pfrYrn7MI7pMZZ2/Wblsdp0HeRZmt/WfhySX+n3VeTUaXudtWUCiKmrCOsgT6MlDri09KYkq7cx
2yBhMjAFNVZ7b9ov+kvqTuhSNd6tclLuHqQ9TjVzfGv/47KdMk6YPljsbFhOFs4IAPuCzcvv90Mf
sufGWFmKBPIky9rB9RvjJMOxWDc2ydC4/sWmKyPUHuXZ01lLm0epPRk/e+vWlthVVSZOrXHfr4UF
1W+R7spK9JXj14G35TxlLCGOwTLX2uIH4GAL8yV9rAN9qayuzPeDqjlrZX4hNkFXldc56+180+TT
gkU2np4GcjcRF67myfEwz3KHsHku6g5Qu5X0w3fCbPG8wkLVQbET/UbNTbxsJl8wsl4G5ZNZB1CQ
q9n47ZQdAGEv3OdFlvF6mRLKkD2EKa6f430MdsQ9VoeYY1IOwuR9EAkRW4+VlT5ODB6eEl6HF2Uu
842bYcUo+dAzJFRpx/q5Ax+3nAQ6OEkyf8TkmwPd2ZcDt8Vcy+WuhadkV1ogW2f7Y7LzYm0h2AUG
y5nphKBMpJzezfBtYksAK9r0N2hX+MWt0Y0IrINTg/3/NNtTsbWzNEEZJFX3T+cAU7sqBqgI9yf3
VmM2lqex7bhUhZXN3w/+Kvt0k+EOsmts/hGnYxNJHThCQ2qgh8pLOJ21Rfkntp5x1pU33angGXRo
vbUm2z+0ncGaWhn2CROVt8Y7yyIESxZlTo8F6o1DV+huRCtgMVN0m7+GFDj8nV8Il9Cbfao21hAT
lZo4+Vd5RhsRQZqHHqJy24s7D3hl66HHyAqLfG8tsROZk2tewLr4T1bCVwcCdA53UCX03tLod1OL
z/x+Cet3NrzkYxNMkHWrjKfQZwU5NYYV3Ba3pj8qTRnbKzPW6sPB5fLjL57fR2lJnotDDVUvI09y
WEWheTboUtwgl2aXQdbxd2Z3frXtx7Ksd2YpKeWpdGKzchtRvllSqjsIvuHozGucYg9iCBWWaUVW
aUNcjEQqVtdJPQEmkO2lRr1wGtJlDIim4SPEnE4FkSFT5jKawch2eVmSNwawF5QXP4+hftkmn25k
VEH8MKigOFpqkD9+xvViJZI6O5WDm/xF0IKoCO3PZ16ROlw3Hjn+lWHEw8Uc5XBkewGd6dWGlIgd
8AsjnkarYpNRoCgw+xYOxNCpkDbAUNq7nXQCcMdu8gZuNTtoSrB/dVpYtwSbzM80OMHaMOv0IU6S
epukanzk01QvRYYVMypC0Px9XmbrYZrnlYYlc0/zLPEuMQJnnQrwiEvh+w96ggUDYKp4a2lObPTg
V2fbsJz3Ulfxh+97zu8QlGm1zrCyNqhdxNIjR5P+2TdwyG1iT4i/tqWCXWcG+WO1ODrySN9vZB6f
aUksf8bQNE/4PfrzguwY0/PYAlqWrOUqnMJ9orvibyX74tMLheAnSMal3yYjFQyKxEbSPurMNcso
C7Qxc6TLs92oMg6ccO7+yKDE+25UuAuCwD5PCN835tBJtu3hn6Q6wYYB8ebuWicPV3pU01iIn8XM
qjJ4y8FQdzOtV6ooRMFBiS97x5vFMxO/j0R7asb+90PNn0j9oN9UAcxMrt4YHO1hlRQw2vgu11mT
DIwQMykgzIB/YBBnX/WPVZ+fjMZvVkM9Ah3N2+04S7Dhw8jeUnMJWZc1G7OOxYDexkRnlatbhSRC
9MbeKkKqdUPwFCj1TAvXYlyrcDe9i+NxnkKKohy3Uqm+9JjlT/eocW1PZ64MG10PA4e45scd5k/b
tV6QcRrg8jk/1/iDBL6h0T0jmdu1BdCNYPaPJlR/L5e/gZXtxd3rwq4aMxcwLNygxqQBGwBT9jRg
06DgvbeDrDjPYY4QBybkllsxILGO126OFZ0J2JiXwviCcjbUxluZgqNHdooOK7mHMwFMxs1XgJMj
6dyz7CkvTpYfnrRZHh0V7mgQ7HpimP4w71iSxM6exI0q4dYpJLfOkm3YuRpFZ0RTxeGcBovPW7zs
5jllQjIrL12vT4lh06ighDp8eJ6/qO3/aMs5wX/p+/1/oI2YtK36wMd5mqg8WweO278nxJo28LXj
myfK/MEyW47rlZb9s0oF4E6ZyPZvndXAG1Vn7MOAM+AdKXS3/sads8tVNbkQzu8aa4/T87kYU8O+
i2iCdmtxorvgBzWhoY26q9ZzZkztijt+d4KOoI0Vz2L/D+bxDGyzchrq4DR0H/Fcm79N0FqHIc7Q
OlDo4kaUdi6NtWYZpq8aI/ULbob8DWYWmOOmm0K20W4ZDy5M483s03nhyu09x6VrPrFm8gKjLYlg
6KX/pMAOq61pxHAaJMYVZqDVgriOlV73naO+JlsjwzNrExmAzCw2H880X1WjZxehVg+gxRLDrWna
+GIEmfPaCW85z71sr9hg70xz4VL1lYsDyZui8HBqAl9xmm7TCz9E/5g01FEJp5n2QeX334oRKv9Q
fgPWsp7K6d/s0fVdTfndAVr487DPCjghnEzj+GKhmvtd5oHclpnq/uJTpbtOVu28d1BT94nios5x
JGzpUhix/GuUmXWqmIP5CNukeQ/mqn5ytOPsQr9Bg923k3f23NlY4aKxvuzB5jrpOu4uLhPx4ObK
aXkHnO4cOwFtK4b2/gGxol5ciKML3/Y3Z7CQ7lQzBI/prPVNe878Zs7uG2fU5GDQzaWWGeT538Ym
lyydcH62756JoKzZUVQSjAdLdOlmShz3q6bRjs2ibeLXcUYhFtlV676ERSkeQyWRC/BWg4FXzNcd
226kLJ7cDRnoomcQ3FPeobuf64NQuXONPYcLZD6nE1IMK/PgqljIEaqBWw2eyabYLnHiHmPAhpvY
JWa5FyPeSM+PNSMFafauQydkNbaZywSJryGWEmTs3uLe1t/p3MXZsZSNIyif97RkA0PfPWmpgwwA
LwtLUOaTXBp1KNJ9lriIeJ2WrEzfm/ENt0ozbGNLxshIi/ypdDI2et+b0y4yZt31a9udqK7G1exA
7pU2m1INPRPziOVPOBqEvgT9IgAb2KW58mbui2ueJ/EmOrHwQ3eAdQHnzs0+kdiLMJJO8Ul2sfwM
sOweFnWXdnEGbKM259y0aqcwxCeB52agzn0f4U1Oiq7WKVXe3S9UOXo9ulq7EUpu0e/7NB7LFanm
4iHwQWdncd98e8NCH6DkgdjKSoLGTyZn/rG5CbyRV2kAufj3Ca2pRT9R2z+ULsAsZ5OTOxF6FedG
M7zDx4K8em0ZSfME/CX761lOfOKxk9na18FyyLUbXIaZdG+7NAUFRY7ldj6Lv2SD3O9GSqr4Sbks
u5Yj3N6jwmhEQ96JK2Tx4lVbcnlzJcXnYJHdxxQycLMkTvdmL5VOuQ2TfIBTzxZGyS6rUrxcXNa5
k+CuHGio7o1FWvamp84V0oOq0j+l2avtjHtiq8vEGtfYrkyPl8le3jFN9799uNgNYOFcFauub8d/
RibSA1eFhT1Z1oAwebWjamYPKRd3+AO/fX73eEXepRkb1zJt+ouRuuE7QLfpV1Cv37ZDb/oRB1bg
xUKAkwdqb+7Gvkl+e1w/8KvoBnx1E842+Lq5uwmmOLxVQdHtW2mWj2Gvi5NR1OJ9GWR5HWvfewGy
nKl1QEP4RQyhZ6/wYuqvCgTy9n7gPuimMu+UN7q5YsqC+5OeGABO67jg8/ZCearN3CoOBH6hANl2
MuBFN+fpFJbhHNHfW/DWAgiiUTsv+a7ORXPzSjS6ilGYi5G3xS2bZIAXfdbyDSA2bZgmjqs9WO3l
ZI5OqiLbDhcvatS9ulmkLY0A0+g7YxWgNp62qSsYRBhViROJWkOHlM5yh2w1qLJ+7+JkgIoNngo2
WKH8WxtO9h7nSf0rvFDD2L8X3To9UkoJ5rp79PMyf7fTYvkbxgG1J1GxFjRFOn52NSrwdLFmuTKs
eLqlkM4u3dzVPwvtzWdb9mirCoq81N/7ViGZzdoHVLrybI8+Nx6K52OwtsQImLr1woFW3EQRMXYa
fnw+J3RAhBP5VjVfZb3iXuVfbH/AEl2n8ZHYV/Un6OkGWGZltiehExjsZGocax1Tv91VNj8luN+W
hnzctxtRGfql9Nu64seHRDz6IfRhTBnOY+7SGGKPcJHhBiXX7I6MTF5LzvhYSRtIEl75xPC3+Q10
y913Oer6ZckFrfh2eRACM1yalNZjJWtKwYZZHnLg7xQ8U3n2rQyXXU21wa/yYiuYtjxNrmFfs2rI
H9qBYkWqmyZfsS+XEdUg46NQzLNaIz6CDWfyYWfZBKAi5mmxxZfZmJ+pMULdbbAPoC2uS0jnotpI
HxHk4tpQ8jEtr2Pf849FaLOr+GVzC/1Jz9uOsYp0JQJGy/veThBxpC6PuI+KCOGpOfi3hvsP9gI/
Z0X0W9pdlsVOiVkMArQt7zdSGLbMSsCmRkmAs4vpizDOro00fMQo9OqapOGW3FiN81GJpnqoY4MJ
G04rDLYwGeFGNaUSapWmkT6XvWte+bLkt6MThi7gJ3cPuJylWAm7Cg8qoyVVeiFreF2I7kEgKBtX
fQyeNCrAtj9LHeIEW6zlqaO0cHAdqPkr2veqjQbTjW+JmKvXkZF9BmQ9IZnByqpb21hQdmej5XVr
uudBjWiNDTEeZ7+gF2sl3XzFUGe8tXMZRkbSGaepNOfN0MTBdxey/KNsJuOheAO3ZhHTAxZ8fnYh
JPV3CCVt7PIfuIsTJgXgih1AYXdtzKjhxM84SqAZqMKH189Kgj0swvc+H92XthbdS4jb625msT+q
xsu3Zmc3O3/q8o3I6aqL3vsaZ5sqaEoxaE3A2aWKCm7q2Xfn9CGZQRJ3fWLtE99EotKFNkcUVbh9
vc5owmIFycPr4lnGY+vbKoGE3Xlwy90JgYPn881Qr0JyybMDRjyrnX4510E+3KSPtfJ1HqhKb1ys
0gG1szL7rIPE+YqV7b8azLEhpTZ1grCQN6mmgGmiV/PosuKi8yYr4ALSTwdsCYx9DeFUEjcedftd
B67RvARTIHdp35Z/S7qY1FbqWAKpjnuyayVjTvf4ocUyjo3eeOkTjOkRs5W1ezOaZRL7wTVDBx84
AXUKCf2m83S/EVbsvtRp2q7LdOgpwYejecF+WW0HQesenngD/G9ZOk5G08ywVVjO6fvAcXkb24PB
eIjB3Y3BTRQyebbphLrzrm0HK1SCglz6jvevDxJGevip9rKkV0djzDtkk56igTHj70yKIEqrqnyu
ZzneWlbgXdB19sVxVCA2PXKDj8KR1ZUOp3qL22Z5hxqbHqbEyo9e0MpDUWMgdrLKuo/bWagf2VuO
7qSGb6Wc4inJgjfF7NI7S2R5oLppREXNpgQuu/rqJ2xJlRrnLdt2/Kp0gmZSy/o0dn6+NxfGrwIp
FgZrOhHu437A9NzayY2JhPCGnB6Zkz87fKBtsU0nNPDR7FE7pFSfHBI+oM3cK4oKPtAVSd29nJ8S
F1XXKi/r5dkTLLUMa2FrZdpgCn7nnhUhm5L6d+wzpm2muffqjdNbVHd9bzwhycs3ubLp5gZly3gc
JnJWC6Qr+rFi9IHLRiu9Ta3D5mluERjduwHq2JpYJAzTpMsQsyGuuQ1JeVwM2z7Obto/KLXUe2YT
GcXiRlE5q1Ywgr8MxfQ6ICa60jWNT2U/Eh2GTC2e62nkJfDQUMP8Wm5L6uUfBtju16Kxwh09YF3h
BhbiWUsCrZinnXNttOrYG9ZA+xM/ydh07hE9EVF9puoYRWNrOIRjq5/oGcDRLZbsJ+la9rh0NCIt
qW8NhsOAbUxWYZpmivD0isuL5XrGjuLrtCmGmP2S1UGfm1Kjik7nsEGaWRRbGbsL6KS+BVSjCSql
WjTXlv4PVha/809QnMe727sxLp1hpc8+Mkp0FrR1C1p0AOhT+0qFC1kVa2jdiuEgIA+9SE9iaAxS
Gq0rQA3jY7IM5i6rekYpXG46B8SUzW86ughSmzn7Mcomf2fHxpzKwwOPie7z3h65gox2Io4iS6Y3
3Qfjfgzt9JSVY/Y89T1JqoqUMdP5jGegXKHyG1DKNAJ65FazprFTfY7SEHujqLy7qm0G/9X5U0OF
rmqwFWeDYdHftcMvZzL8SxIsDSioqdtX8YRXMxsVdhq/M+ddO8TydWodte291nlrfaPYcf2fN2ic
F8DulUL2QdOZ/HhDoJ8HlCayLltMJYkKrmyuw5l+efhHJYazx0C1GEfa7FNLySxLf9IgHRjQyd3k
GBRTfs6g9h7E1N8Fz9L4EyYZyHcC1BFaZ1pTnK8qoKDUhy7j3e5SWW24D5zG3kIcil+EndY3xcGO
nYWpNQbLGpIrBoMnTrdka/YvuXd5Wr5Y6a2fyWicnyzjjr0MuYvUwUoCEMR1vEWqO7/eNW3XuE5n
OP0tbdeIkL8VVdoINlQVMKQjEbzY6N2OPAxYX0iPrBLBFLGw6VHyTOnDBG6CXgzjciIRdzI8pWAC
vUU43ZRl5I+KghOOGV9d6JLDC6HfhrEus449N8tTkPi8i50bfgX2hO6s8EtcCb5KGcnsMyotq66z
qmJds9EnXKAtxt2kM2Ihs9MEB1FTnwcMLuMGrx/vUGsNK6xT6SbltP2c5gsGSr9MHuMOP0XBufHS
9igXlcn1bnRD+SGXYo7q3CHk4+C596AoYs1GmFcYXrwJU7fChBvPNC6bZWfPI6oa6siUd8eZR7OC
gX1oc7qqkbaSnIFO0+6YlAjCgi6JMWY7M/eNw6AS5mj9kTso0fhjkmXNOrPk9IwloAJBwYxTElNz
d6pR7P1cTpc5GF2TLkkud5UawlPfpZD3Kz/gD05tegL3xY3Xj+PdjGzj0ejlbFNxYuqGS17xUOFg
e0p0bB2V4bSHKp/kvUNsXz0va388GqDlxR2EfQ1nH0eudlr/Le9L/elalv1nbLNuO8qwOrF6M+ft
WiPu8HSgSYo9g7Zz1LKk/i3nzrxLm1R2yufJ26lWqkPusmtOTmd/Fv6dn5SQEQgeBTamdouRcv4d
5m54sFCjHKjX8wYVoRf6Kxjc4tnMObN21RSisgcovpZZOTxz+2AOxMuTaZO74bLlTjkyXb0Ex9at
jU1czuHRDcrxs1mM5InTjt4uWYieayzcy6JbpMcMFKRRa6GQlbGXs8em4jZ5MSSBrpK/ba7tGUOq
5z64WKZQqQ+teyIOWb+7OED3jqbpl1ilzUgbcQTcfp5NO2hpHq3RRyyNT8x+qKyRTTOwjfOQBgpf
k9kfNKcuvGBtqK8kEZcrQQlrDQh6uklCWmE0izI806jqVyy+7iYPasGQRWMEZNDq/P9YO68duZVs
Tb/KQd+zQW+A0weYzGSa8lZS6YYoSbXpXdDz6eejes+gxC4mB4W5VO1uRoZbEbHWb25zXLwbN4Q2
7mxqJPopgPSAZyhr5WDme7luG3xFE4q11piBmNPyr8RA+bYjg3bCaNG+M7hBvODWhEkbkOJ7G7ss
V48867EWWLvtlNLWtlwNzGcnj0iy+qkZX+Zl3Ikdej46eWYjI8soNNAKhezG42jcc8IYD1X0Gw6S
+MNXnUpCsxt5zm0BKEYR4GRf2Tcx6exOS7VjLPXZZSLk9D5sQg3IFjixCBzXZdJnytYgSE5FFILI
mCgPwEiSB6pS4S8/S/XLsgzHnzGobkDb/Wg8kgf3gE63g+tlHXZz5TD+5DY51QmczqUGobvYJ2KP
LkvezjJze5e2FfI7rOGLNqCESuVW3XYU192sBDYriwo76aHWxpsYrsMXiTgYbIcGu8ZQ69u9JERz
C1Wwv0NRaXRF1OcYkpYF966YfLAZtLYryZTI+Ck42cdWV++cOE1uhGT6BHk7fujRFsZO09SjL7Xd
ky8PatL1VMjrneSZA3cyO3zClKe7SdBSIjfVAh/NdN7PlJBJBWX+6AZ9nNrHCNdvAxZCEj85vtT8
VGEM4a3pF8EOz9BWXJOu97h1YtS7xSqQVGEX681t6XHr3qacG+xfK9zXCll8PJwDgospp5dW5DT2
paSplr4rch2jGE0nmLW40NxpDRXc2lDM5yD2AYSabdNsBHAaWIN1t9e8TDqmct0dq04Cw9aQz7uK
SHtK2y53+i84/FEiS3JceBRhGTfkeL1HrkTKQ6Liu4IAGncgp2FN+qHvo+scV0AiCzOMv5NoDFiv
Amu0XWdGzkFWOad3FP0ThdRPV24LQwwHkn+tdIl4s2O5WWJaP/qpWgZQzD+pjdDuYboMzm0t4TOj
YF1fPWmtKTkYjYcyiDRN1eorCjB4X+IZpJr+YwuR5TUMR9xrEJTEGLvXIWc1vWzXJPeq5KsimXq/
oeqe+8/IC5nFro0lg2xu7LXX4KjJEOrSJOLJ1qSoiCh/iOZF7aDY0lMHuCxa/Ak3qWFAolEBUUjC
CLaQEkzDlX3Za68wBxzSoy84PHnCOKrl+SfdAz2CVSAbdScbErmhzgvZjnFpR9AEFP+6NAAfPSha
mD97+OXgMiYCh3reAFxpG+QROUanCcpfaVRhGJQFYhAMEGmFi7KnorPRBmloXKAWGv9z0eHDNQQm
xtlxkKKwrjljF27UKPWeyfuF3ba0uJEfTLnPugtqJABH/K5Lpe95WgRHoYLl5yhufwGM162XLKJg
jaxHIYHLT0MjOmimCNAdUdpiPLVtpzyG3MTkPXpicQchIk9GchqC81gEjb4LR6Hejn5lYpKYI85N
JqxVH3ojNl9Vg5sBRb4hvNVNhYkfh9/eqRlElTDai4pFW1GB+wJ8I95pJDl3VtcMF6rn8bahULW3
kf3WtgBOyJn3eoWnvB5F8I30RM2PqS55rsVdDEKAmfBABM1OmX+McZPFa+qBinUEr4aFdgFczj/0
FLsfRTEk+0YxRh8saF/fYGNZmUeSKT44dYC1bqq35UtlDfUbidZqr1aejkI+qcXWp+KzraU4JEmk
4rytqtGwMX2AroVkjDvR+AmQZpOU2U0S9v1fGOlQW238TmaTZuHNmHMLCuUxjzeV6gcHohuuGej+
HXAV078HXQSDiQLl9yzApxY4s6NeR17RfK+rOsYbtBQPgR1VJP7s8m2MwUnkDT7OKkDOfaBF0gtB
sMCJ2+47F2h6fBEIG6dii7LMd+yDSwgkdfGmjj51AyWkgA78Aco6VyUzUq/0UhreYPjpxlYTffEM
DhNX5rKHDgFg+UHoJHAtP7MvyN60PzkNOvKjmiCuMEnxRSuZ5WvrxMFlbNY+jLDUzNWNHijdNyex
9ICTEOmwKK8aMBdiII3XQI5+K3gDjqqB/icgd7EJ0H4jz6QUl6QVnAswMg1+YKmQH+usIVh5dtHu
DC+sfJIVAQCBEUtYQDwWuWFzfKgwNroakOj5aXiWz49MS/hOrVTbmzJUq4us7jUIQ6IgFeNRPMN7
7DLgBfqXyrXLJcU7HYUDKfHat+1mizF4/hMDQfXVxMX5opDy7BXDnfgnegjVsWz79ihjUi3tmmRi
IZ2vcC7RNic24jsOdJH7uZQXQ3PodSEdLTBLx0b/DTcEiX++iaUK6vT3d014hqN4jiXSgxz28skY
a92Vo35cKdEudWBGBbabBgpBpyeHqJIatoZGoavqQVk4o7ZCbVWX2pgxgrmx8g6PPQ23wBxYcDZY
5A8kKX2whqa7rGFchpzSqvQVDIN+9GVdezCKEudg31bugQjmF5pViysp0uwTa8aItqmW9tzNtSg8
kNXMX9RBje+9MbLMnWY2A6lcZNYlCtnxRu/AtZ86C5DR+fnQJpLxBwRna0Y+dtLKMXSd+pPtpB7J
XVWzkAjoYlwowcH4v6QOjgEkKa9Od7xwoqPmYN6WplAX0IeSxW4ULffVPmiKN/Le9pcxNVn5TdmT
w4sgtADuBS59DTdJfekk276JvTB5tGpCER5TySEItczcEhDTV3ukorSj1Bzc4goe/4jrJL1vWjgN
wHqsFYOlpfmbcaCxhK7LzgZfp2mjdAeYWnkpncr7hqBFKa2Qkxfou3OPEE8qesMEF8qka/1Pjs7s
RygkqBGDAXA5R/hpZTUuNTSTTUDCgvnJ9PqkeVbrks2XdsZQpfvA0vrbQkv8z0mBmHN1BD/N2x4P
7hOOiMmhBNj/IGtJ/qBrnCt6a/qunqvi8fyanD76wZI0Z2EII5nOLo2hOeWAhRCvnvT/hwajAYdL
e8YFxAS9er6phcVgTn9/F478VJW5SUXVKRC5gN7mt809VWH5i62HyfP5Nn7LLX7Un1lUKgcnjXRK
3KfS4eVkJxywbSO9DLbs7JVBh5dRJkAWeZbjtakrwK+9wM1zrnQ68mcnQ9GT+9YkAdhqPa8IXgOb
IFQCF9J2dBwixH9WfuhCLDBnoa0DYUKSKcKlHQCbtdHtsf6p6lkqb4WU2c+pFw07x855IJvVlCQz
KpsEa+5cULCm+L7yKz7WxtTmvhhZZGkYBOrayc6lpD1UUO+yrVDD/qKIGi2FtN5J99jPal/idALT
GcKXnwGby89cre0fHZjHI/AF1HbsWneirSjUBmi/XA2ursv111bygXcjQjE8nf/FS4toFlGiMRNF
awScCFmt8koHLPiocxMAqVZ5a6OyoKthzDRgSDMH9iCCnDJyZV7EmPNNFHfcjVMRXaVxFn9zgFOP
QFwL5yt0R+82aalpSH42uiXYyCf0ogGH+5EBdKjPgYqNnkFiHgPu8hiZwD9WVtHCaMx9O6IiR8fM
ZPeaCJxcoNd7XYeC2DTAGDw/3gtBz5gFo0BOcoTSWvZTx/sxilTrGuRL/b3QJ5UtFdfq8+0s9WQW
h8CrcGXsE6yVc1ED6s3Gr542hgkrbohW7kNLfZnafheAwFuCXogYLdyIjxaw152taBA424r8Zbtm
xLa0eGa3rk6NVSdvKiKqIqkDvG+4i3Uh4vtgAGeZ5NpEEgRkkAZwG1dW7MI2NmZRD8V7rfSzpjlF
Si89WSTkeOqhJYGVVwotPFLU74bSkkJV4k65saWGNPP5eVvqrfrnmDppCsXRD7A2lWCpkLSIKPLj
NgtYbYiJm8gl6U+Qpai6xRH4a/d8s8r0/Q/ivDG/SgHl1Ej5A5pEEmpwtPiySQeK29TLSRiISk+O
pgjFpddGZNE60HwGbMFDkmXchdqyXpP9XVL+MWYBKYmBLlWgQU922GqXZhVZZAMtRcF1PrQSakAZ
Ts9Un7eZCnqV214KBBwUg7x2LVkSy9Nn0YpXI+lc/INPsGjUr7ZHrWRHJQYsuiIJiOkIeF86Qtd/
2T7KS+TH0/4LKSQlcSMnB4YRdbxvFGS2IKpW3OBXVsbCzeI/nEk0WXZahGBPCUfnV6/q4t0IY2Ub
5q28071QQFF0xMrWXtgAc6cSOQ+DIkyU8RTFkn5ZOKq2VcBbXxihP5nkAcSqvSDeZyXWCgE4rZXo
+Nvp4INlODcaiZoKtHVr8vmO8nRRVfU1l/z0UQ0DbetbpYG/PLg6Ny1a66iFDZoMxWh/N+AvXAF6
yw5epHg7DtXsQibX85BAh3JlUPEvfpcpuH70yUVao74ykoe0XJAryZc+DPovA1mDL9PNl0esZeS3
mZSPd/1o5S40Su8AqC2+Hmo/Aw4tPA/ldrMDzQDr2oTzfaF1jXEdJZ6zX9mOC2FAn4XWXILfqbft
eCpbL/vp+VRjUllV8W2VRkPe6GgEfTeAubqFkoL9Chv1TdfiEKotZUy1toCH1pphHxzwjuRe0Fbo
MwRztk4hyy+NUtcrx8zCETCZ6b4/ArA8h9vD+XuSc+U+6u1nBCT2hYYlNnChlYW/cJTps2BctV7V
U6WEWtIn1nGsK+UGvFJ6sqbk1PnxXmpiFnX90QrMwq6UI1DCem9bcrmHZQFLqanblZFaamIWYAnW
yAvlAn2UuOkPThW2LmKszl746d+mfP+/jaEPb/nNa/pW/ff04Z/kRgSk1vp//vxn9e9/+2/57rV+
/eMfExC8Hu6bNzE8vFX8/P/5bz709//y//U//tfb7688DcXbv/7xM2+yevqaH+bZP/7+T6df//rH
JJz1f+1vpx/y93+bfv+//vG/hD99JXud/1/+7fgsGdo/TUO2FNu0bcdEZ5BV+m/LZwgj/0SgRVeB
iU8iXBmXITyd8e37pwVlw5LJgJqm46gsiL/9niVT++eEWTcsxdA0VdY4Qv9Px+/+HcIYs38PxN//
/q+sSe/yMKurf/3jo41jOcpcwVHveJWa1piwgQN3tFA18mFRD5SNVJ3ywbvh+KCRaRfOoymNzLUX
nUook11W4ipytcmK+AX91rVdudCBySz7/c4fGm100k633Lpp943c/GXDBzXN6Kop125+Sz9/Ognf
3S9Vlbo/BcPE9WR8RPuSrPkAefETG3IanKlj776eaZqDNGaQoOZjXoDzuVAKsER2uD8/9h/t9+nz
09/ffV6CDKvpAeMTGz7FaqrKCaJMCCqtqJ1/dEJP358G7d33rbIrOzjjiQsmCbSVFUJsVPYAAe9M
OKa+PkQoo7QD0lzSJySKpxZncThq1RjxWSN2k06xNw2l85+ho0lrhgNLAzaLwVi7tA3IdiB/KDuV
WjhsjBRbZ4GW1/kZ+ehMnX7/LAJXYVPmUuzx+73uUnR97bZCSnciVsqNrinfjKq68YZkzaZhqbn5
RXbQ5K5Hbc9lQxxSHTMWDfw/DAdnG2jVc4kKxdaPqf6d793CfpzLFiKnkOtAsAL0iSrEpyrTRIfI
D0Mos0lcWW8AKRHN+Fxb872v6ylAGxVVM8/ai0j6UbX5cBpj0AiqnCWn860srPA5YakWHfVgSZu4
Ia++tve5miHNshuQ1+pDqFNKdUKeeKWxhVhjzaJBY6hkjMlwuk6pAQQuM4in+dq1dunjs1hgoNzU
9sCb0NylIB53b+UomSureunb09/fxQGRkujyfYuXoWZYR0sgl+OIqPnr/BwsbEprtucTQxFwillV
cuxcm4p8m0TpY9Z7K/nsj940bElrtucLxYfFOPJ5p9RLwCDsSTHCRLXC60gtgPs25mcSL1NTs92f
VxWZMx1Aqxb7zSXZTORuum9tljdbnIC83fnxWpqN2aavolwMsgmr3rRTD5J0I7no6z2f//jCFp9n
5qve6qOq47qImYACnQFpIONiDCRMPItENx90SOzpyswsTPzcyBuJRN0XFVRbsD1X3I+ubelpkNYm
Y+nrs5NdESLsYW7REySE47x6zjr9B0qOT58bqPlmBvEoJWaDVgufbyh47i2B8LVtAu8LDONzUXCe
f/cgfJVVJdtu4ssuxVwDYhrEbqMNyObJ7ue6MtveCYiaCBFNa9+0k2tlUIcPRQYcySnTlFLq6ows
LNy5YXXgQOCOUPKCLFefIN4kOyhJ9UonFrb5PDdfN5olwYmxsNh+xDTnmGlHzcZYEtlR1KcO50dq
qZHZBqesDGZdRxdPcczLgLKsnCKXlqHfgJFRSia9WctRLbU02+QyPj+GWibmHg2Y+iKDo3hSsyi5
aNTIdMdJ0iihFnE8362FiZnnzoPINjylGm3E/KoLOanMjZWgO3X+4wv7cJ7vbhsyWKJ1zL2q5T8A
sXy3Qv+5sZ2v5z+/9NunAXx3NrU1MnBmCuTfrJ0jXO6rRK5+fO7Tsy3e+XaIgg76sT42UbAI+zs9
G5/Pf3shzhrTaL372crgkMkBneVm+oNUHAGQbxSRQ02TVzwplsZl+vu7BoxEjxq8W4w9xlONeR8C
amxdlLpiJf3crUCfLdFK0xEvagzLHTLrxsDpaSOb5v354VlY/nObVbU0kUjvedmYRrvJfbGTkGQy
g1vLeyzzz636udGqhKAaatH8fsiHm4Zc22CvPQMW1vzcZDUmjVlG+qQT06rNw5A33cGx62bfDllz
OD9CS03MFmdfWYYwjcB2Y49qQV0+jl762FjlWnliaf3MbmWVaceDXnPy6AgUHbRWyqDpdOkng8Ls
Upbnaakg628CjrJM/UIPzAo4Vmk4CHRarfypVuT5a4wEkKXCOYrdwXB+JGWA4TWC0emmCiFbf6oN
ZV7UwG9MjyTLZKrNcVeGw75ng2VUEs9P88JGmJcqjEryE8nszb1Syf2NEJ61QyYT4dnY8p7soW8O
ntbUT+cbW3gNzasSSLzA39Q43pJSXIm6hafYeZB/0IXKlEfwjii8iouhM/fn21vo3LzcMIZUNNRR
QjIPy7l6G7Sd7l/XHmTPN7hWKijiKpKc5wgF0M9um1nczVQ0INOgs12vQVojTO9s3b9EOlleCYoL
cf23BeC7sDualg0SIWXbVN1NZw4vFiX5bd5K4DzX+vBh/coiTziLvGqGv7UKCMTN/OEmSDLonajs
WWWSX2CA9uJ4xvOIkonVKRemhGzB+dlaiDjzeg0atp7i2SpSBpW6lcEChWp/2XbDiovLwsjNyzIx
GHw02vm8CDF+lLU+PiSUSXaN1FY3YzDIn1x0sxWgQzTLsNwiaZbcZZ698+T8QbO+IkeHb9MaCm5p
rGanb5G3+phKnC2iSY8ClKnd2nd1Deb1/Fx86GjJU3NesAjKBPpwRQOhUXWoajaTPPDeCJNbG3y2
R7rRUHUIHsYJTP5fmp0nG7sIfmhRu3J6LvVwFsENXxOZb3BCI4G5a+HOTLwfO1lDuSythtlN2+xE
XtQy/bNJw5iIJ8gq7MfnxPdXRnChAU37836EAHmD/wt7qAL8EvbPOXL4Nl4Nur0GcluIbnOr7cLT
ag9RQ7pgVYjBBChTA203O8feqqh6UVuPH8+vhoWz+jd28V3QSdSxjjMQbq4pSZcC4ig0+JUU8MI0
/7ZcevfpsChVPOLgCCieiXgBnD/jL3Tl3E/98LnZtlMYJbQw03JHtBOuHKzVt3ISrqUrF4ZlbrPt
VEpR5h7Dgrwb3H387qQi/eQCnftsKwmKtH3L/asPm0tNQmTehAuZl8/QEKyVNbpwHqvT2n03+GiP
x6I1acPvgPDXjrJtohG5zeg+ajNOF73YNHl7JVXO6+fmY1oF7xrkcVkIu+5tN43HyzSxT4GZrCAk
F/bbb5uxd5/OSy/xYZRYrqzWGQ4t2JngV6wfYS6UD/2I+vH5LnyIMiEy/oZcvGvIhDXS8jRBH9OT
FGAcWrQfde17Ar5kg7coP6DSXjpLJBjgoFWICQ6ESxsBVcPp15CCC7tGnQWXUlESO2vprOW/ktHa
IIa1tVfzKB9a+9DFqXL4fpogLRadZcAc1RFig4qNLoD2mCjiG94sW7V7iLtgn9njtS3fJdpKZWap
S7OA7EPm0IbattyOuuVpCHEnIa5RIY/VcqWJpUNt7vrdxhpaF2rsuBMzT8F3zbU8bwfPhPef9RKS
nAIkjrFNPwn+Nzv4XDl8aHzakIw5v3oWQsbcEVxkQYuIAKdaDxMDudFTmEqfu9/M7cA15CshX/Bp
X2hwqXvlh9T5+lbWtHwbdEL63IPht5nw++VPSaiHRsirFs0Ht0bzyg0tmLBO3EdbMzOlDfIuzspw
LRxxc5vwRsvzaixpDG3022QSbuWya4YFCgPBjlLRSp+WZmUWlvzcrKpmeqnbbOI7EVjNyR9i9fC5
OZ9t1sGPtQBRMm4yZV+h1GweTF2zV0bo933ig/r47zD1bj5EEQZA/Rki41F6HH+Gr8mTui03g5uc
/AfQmXtxdJ7HAw1vSTRtYTBuUHbcWYfsS7eX98oW0tnW2a3hKZeGcraNDaTkg2haHmOH8CMiLyiX
6Ch7nR/KhZeJ8vvv73rbhioReQqyoXIPR3DXGT3pcDSiEvkGXWYjxDnxa712B104U+YG2Uau6jaK
VhZ66c5zOrTqoRXet16p8KEBT7kyhQun8Nz4uhYRYiro5LuqXGKXY6TX3MdPkAdOviPfZwqyXXE1
HSTYDZ0fxoVJkqft9m4UdZ36YzpqvLRMs34VY9q/yLoSr6EPl4Ztdq1AQ0SSpRFDOBy7CKADQjDB
CCCktfonWNsrd4mlYZttWqTRoOWEdeTGlXbl4ThmjuNGtXU3qpEib50N1DNEePfnh2whEs2dqrm2
wJvOS7RkqtjcpKXxoPfDa9WMR1Txv9qBZH5ybmbRAiGKoC5hHLmeau8ivUMBX0ZB9Hwvlk5AWf1z
5tXMd/DbBjVIhh/XCgzXTnp42aGnaicnQT2jzb7J40kFEVE7GCCq/kq3lsZvFhc8y9YUaepW1mgP
va7eBkl/I0MvwT7jZNt5uBIhFq4R8ix1kcioE6OWyutb9ZGvGQR88RgLuhi1Nvf8IH7chDw3ou4a
BZqryX41kgTNfQex1vAU+G+f+/oMl2ANAeoSZh+7kg6Na+xwMvKz+rWTY3vl909f+s8TQ3Zmux9J
CHyLpttdYgUXAMTifa/rjzKSOc5QfIsxukic7P58bz4OBRj9/LnewraKKx0dKpeH3u0o1fdYZvku
1O0HcBH2ytpa6tA0Ue/CWd2NEb43vPKg3afugAbDZmxwjisa4WxTKWivPafGwypKPpdelucwItmE
9ItsLMx2KzjBAN87g3aa/KfOj9pCh+zZLq1bPJwgCHMf8cqDT+pNaKjZjEdF+5nH3iW753w7H4dQ
ee6NTf5j1JJpJcf1g2M/GOmtPrxS/d+pmYU4AG4M8aeqRSh6/TlFUJkRdStoyYx94IGWGX+FZdh+
LtmC/cufn29UgQeOwwWuRSqjCb/ZpY1uR72xu35l0yzcPGRnFsBCIZvk+tk1SnadOk8oSXtgkWVh
INuAu5F/KIorzV4rmX98QuNM8meHnAoqk8WRjGxQZCJbkjXXgdzi3XN+4qed8UEI+A9QJR7ZHiJe
EaU1ET4lkAX0XYOSz21rKmuUxYWtPwdXpohX5Bn2Qq5hhveJFz0KpGHdMW7xOEMC73N7f24bbWpj
gC80d40grr7CZbtTA8/axpWhX9SILd37SfxFQqrw/LgtTMscb2mWVdyMtRW5iKaor/grpNu2aoaV
9+nSiM3iWIa/UmlllJP8HhV85MKzXv5Fkfgh8dY0tJc6MP39XagkVxB1RqfRgbrKv08JEjJifpDd
nR+fhYBiz5YtbvFOiZqv5ZZ6/aWx8zuzAAmlm+Y26Wz0SVTvKtcdPJeclQYXFvIcMTgiZ9yh9Qz8
ODFuVBstEU/FQMVU9ZWdsjBgcyNg1BkKye8b0F3SHsvpK+SXVkLi0k+fHcOJjbqPhmKvG9vVXWWI
0eVCe4MvTuWen4ylBmZnL2JQUaFojE2WNahgVNVBpOrLpLb5ybGZGn63mEjUJJgPcQpGcoi4nKaf
erk4nv/xC3vhtwL8u2+jt1fgrUSWrbEpbhT5q3CQxdDHGwttlpXf//GdVJ4DA4NATZNQYbVK6XDl
eD+GIoA21m+9ycu6XwOaLmTT0Jn6c5hG38dSh0u864gMf1H7exQ6F6VtXhHQj2PjuU0x3kWwJlsl
w1So/3p+BJdW7uzAKhCQwsQSrSENQSWKM/IertkaKn9p6GYbPa8GM2xj3uF2609mM6duSL/oFgCT
RMH0YQ1/vNCHOVpQVYBmmFIJ/jhw+lObWbwXAAivXE6Xvj5dv96tMcfC6wQq+1RAkVGFwJ36Kq21
z8EouX7++fXEMUUbOdmEncZPtA36Q40A4cqxt/TTZ3ubvYbAD7pBaPsN9VYKxaPdiefzC2chbswx
gcgwe5JtMSy9lRWublvkl9Pe2MedF3/y50/dejfyVlAjNFclhG0le4rUYA9NU6zs6oXIMUcBjtlY
ZTU8Jdj6SEynBo9a5ETzfQ33Ey9HdXd+lBZ2wBwPiFB90HHf4CWtD5RJJPWqatRXHe/NOo+eTKv+
VIFM/g82ftBh6JeQPayk8LbSMNpM1b2B7M/5biwtpNlGTkJVS0srx4EEMvsmHKpyg+L1yjQvTMUc
99dqWLtgxRa4GBIgINGb6LmDhx5QW4kkYcLusFFmX5n3hZ7McYCN0/UC7Vw8cRBq/xqWJrqpaSPX
K59f6stsO6PFA8+hZ1lVltZdl6FymcZpMxnPfO1xQjw/Gwv3J2Nq/N2+yP3BMBGPJr0J7jMK1GOT
ld8Q5/uCGvwBpPm+KXkIDuHpfHPqdBZ88A6YowQRF2otRJsdVzYuKwPznATJ6ja6cIy3DofqznjK
ZSQNvK9ha2xlBfR0sS3bHN7C26ALF32zbFPH+Da035IO44ByZdEv5KlkY5rkdwOB+WpXaMjMulWN
KqiMBqHVHD0pwMbw1EojmaPbdlT2nv4jqrsbKRm+IsbwcH5UFuLfnDiveXIWB0hTu4UwvmAqvJUk
camY47fzn18IHIb6Z9eQvyqaejQx8Sq6U+h39/GY2PvAQYmtiYMLy6zXEstLHZndANh6Y+cVhnOo
y2s5e2jJVa6N0dJzeI4bK4PUM3XcRQ5d9leGO2yl/TTIibb3WvJXH11PJgtD+Tl+iDzHjQ2wBMiJ
6M6hgZawUQz/Jq/FSgBcmI45RqxMWwyELDqijPnO6dpdgwZ+Kl5UtPwo635qzv8D2hQNZmo0Avuv
GBOCUdwkg7Oz4FRxgOyCyvzcA3IOcQoH/BdFRTNDIVDGPUl9vzWKu0Y/nO/GwoKaM7qhmwFQByN4
EJq6UaWHsjI2Q7PylFuI33MadiNLYWkL0Pt5gECPryPdmaXtsDLNS7fwOaAJWL1eKr3fHVqpvNfC
4tBWOFlfV1GEt+FdIFWYuu5Jlm6Ah660uTRcs52eBbUVoikHdNzBJQaReXvj4EK39WwgF+dnZOHA
0GdbPFNDq21bqTni58qzOtqRl0IS3rWGeKc3/TXe1RvFS1ZaM34/5D84MOa4aa0UVoPJQnHCh9eQ
b6WxGqvoFMRyEOoni8Pr0Rgg62Ktm4top+AK5+1rlXm8y3uj7XdVWprmD4CZdhtufKmXESkWvdbk
m9jus+wwSAIjbfyE9HZDiqIW3kWed6GxrfugQB2/t51YP0iN08tHw86CO1ktzGJT234B81hYQjxZ
Bf4N0bZtilI8oZIm5UcU3EPMyjhLMHLEp1W2L8amDr5PXtH6g6LWUo46guqXF2Qms+AkRN5WDx6J
5e5JR/AxPyhUx6S9Iw94mm6HAkL1rYI/rv3iR5i6+lhW2MpwmXhtXSJ5i5VHkLk9uALrTig4Km/H
olcLjBWADN+j+9J3V5Qm9G+yI+Gi1uhRiW6Y5aiG6xgYRG8bTU6lvSoUPd4WTpEq28HydfRx1aob
EKr2tAQDsLj1dVlzR+47Fq6n2OyE0i7OHXPwtpYYWv3SQouz/qVFpoEPqoMMcqFsck0GV4FNSzC2
v5q64Ca76URTWNZdl9dIve+yAtXWeg85qGKW+szY2nag72REsveY0ZNvw8dGCeobkZt+gr+P3b8o
QnZqWCqWmp3wIbugpGmYN6llSLi4y5aMDfJVoKq4sOx8DYerax8nP+fGgsHcHWNNN0D5jeGgvSCH
hIhfe0oUKUuOXaapdbeL0GK37/2qkuzLuG4tjJvwuI0ojqX6aKTdVm2ipum3Q4u/CmKjid973hVi
3YgzXoaDLhcIWCMAKTBXj+jCgJ9z4eDtgcc1iuSHHh1J24D4KTwHf2rLa436MsO3PJPQg6wKfAUy
pQ9a1yq0VvuB4Rkl7k1jBAV+GlqWFraxQWVnxNYPhUnRp6cUaWxMp4GcCiffJHUjczT2TeXo6BRi
rjZgQ2MYeX+JFp3U5092UyVNvMsQLUQOPsgS33mTCzXOfbRN0SkpdiOaWsojbEZsX90kSUaCO+5f
BdCfLJNtgf1JW/ncRkMlSbFjwkQ3BgSImLXxQ1VUOcAlOlA70C9aHEWKdFWaMXZz9SH1HRQ3bwbb
T+oRXdkIRxN14xcairsXCp5ECJxJkjYgDiPSCmlQjJMSPKKOZqVKOqrSSLqn5mOj1mgKsudZZM5h
iCVN/hZEui+9elkgi/5CBQchBheTGaSl96MQcZz9so0481rX8LpU+cEwKULfSYZtdO3GcTqvPlSO
7Ldc6vEN8PEDYU+iPLvBckdRvg665aBojIpOhK5fC3NYAgVQKfGPUkYOPNxEvhGO8ePYVq1+FwrN
dvZ2YsbRfetHxeTcNDpN8oAHUmX8soOBb2IEpaGNi1x7JI0XSe542Gbx/Brgh1ih5QgmOsHVJz9K
ftz542WOGisyly2WJuj9QNZLsr0QUYrjBwBQK6uPGQtZ9k9lKpnpjdwQPaEDS45vOfhSRQk1f2kc
0r7eeIHEbO2oVdm+fhgSyNzeNrUge9ygC2zZV4la2fiDVtKYvg1lJOf+a2J1mORcDOCxMeW0MqXA
FN3O7DbS3NSUFLlxcR70ezwLPTMvx21kZFT6bMSCa2M3aqId/lLHIZ4Ma/RRlR+xy9PyasMF3IvV
e83Hx4cLf1dKBqadSKNbafQYNJaMvZijo8zM6tb8Hm74VYM7qNlsVNlIC4KIHzttv5GjWAjlBiHc
AdchTWrTJjooFfLhL0xehS8LUpCOnuz7pI5wVSp7W5OAjKCBkfxV2oo9lPt8SKzwqQCJ3GLuNFp6
3u4T1ci0WxWjMsne9Zg6YP0ytk5gytusYLxRxq9STWriTZDLpZk+o9YvdfoulsICPUOlA/6f86RB
p/hpSOsCs9CcpTPpQ/9v8s6sK25ki9J/qHWX5uFVUs7MBmx40cLG1ixFSApNv76/pG53u+jCrK7X
fslahnuBTEkRJ87Ze3+FPA/2datUYQqBb0xita6BmxGMuebZ4bwhdLCrstXpAHxN5znHSSd5GPoW
id31UJ8NmnmA6jcwzmybdmxsBbehrpvnoTEnsUM6Xfpo3HtQiYScp0VVvsB6LAJopXNHaDKgdvZ1
Rv9SmTPPYjV01auXiCD9Xurox9gCdOCWP50eSI8Kh8Zdkzn0XJ14odAd+mV+dhK5aPQTuZmK174F
efMrG3Wr/eYLm7VvQzaIJb5mpPCwBU8JGyhyIG8eOhGSE2SiJCapBolcODtVpx5Ez7GLJ5+oD8zZ
7NgkVumm0alXJ4GwhEG/YEJGGKCRgJeH6etOxkkOSTl4AGkTvytD1ZgsIyhKG2F+LQKj9B5qQ8xi
5oDpKcq9El5m+RMuxAz5oZ49I67pQHk/2cRJKuPjTLL6CYb8QGh+cA5fhAI7pDCGwtwPzun7wsun
9p7g1sx/bJZC6t+XNhv673aX6FLn4JCleBmGYgrkC/b1ouij1cdeCQA4ScCphRowKcdB80c5gd3M
HHwFc8xQs/uLqDRTvCJy05GzFLZTQnRuAzLi/LBqZT5dG6Jwqq/aLOBDhU3uT8gJzWKWOnWQ1JP6
ZV6k8k2qA0TyT2Q9Wi1xtF0hTYy35Bx5QKC9zj5AFrY6pB/pKsCLzuyAhrupNNubDyTvk/AStnoF
TCrBoJH9mCXMsccAWBO1uJlNEte/ObMQWqGdFPbytI5GMpkxYXB1aYZWR6rwVe3n3bqXZ4IFZiXi
MVmAc8fXvlH2KCPfLmahxNHvWD2PZo6MddhRZVnkRjXz6G6F6IMOFrBd/dQxWv7MhhqfMkHSdXYH
RcQ3eCA1o711eN/P2mis1XbMB+1VOUIC3gE9YUBbzI3mxM1iGrizdNZMGI8vhgmC5YZio8M8gy8M
TrhWtPUF4Z0EhJRJD6CjH2YWe38VLPu8H2quLdlSwIldN28VtSgr23Ui8waqNlk69YVeGC58i3aG
zBw6VZkn94TBZloCRoq94ADeEhiO6bNgxez5fRAbLR/AxuY+AjAyc2vFhg4a40qkE+Ud6XbAiFJL
d5rYltWcgSVzzfpAD9Du6dBoSbEVAHSC64asBI1HNc2Hq8EBfLgzDWsYgBCuw/MERXCNzc4Xcquz
Kz2BCoAxZjcyH3gEgWU1/ei+6hkpm+S8645+bGZfMyJPNi4pLxpkrrDoPaOLrayGlJympVdtydfu
nQO1vDFBQ+G2+cJWqKVbYcBE30tjytxohPmWIomZAjscqY3VyWsaMUfdvNRLBJl2Oh+DkqQeIzjQ
lrqbpt63SWf1hi9WT+I50maS/XbWsorpZm6KaTpVjOH6WGWtRWR/51K2xZZviSQk0VqNIEF5IOJC
4oto4japjQrEKPysi/K8O25WaS35zkz13It9V1ms8xXbS1gY/Rkg5g3r9GDQ2M1jbIiOCA2B3PtI
TgffAsAOEm6TwybRKCXzoN97FqGOR6mYCvIouolxM6bgCSBxkSIeJdM8J1daP5xJ0DIYqxjolMLl
okhke2j72a4ju/fH4ULLSUa767Vx+mXpZEzHwDmoEYIpVeJ7JvX+p8rIbAp1/Lb+rlWeaZ4qo9WW
b7U9qOBbq505Qxg1qO9LnmDz4IiWOOe0Fs49MemA04lQcdsIHgFK5EW455x7L1Cp94VJY2Yc0lwH
JrNWNovKmerX3XgUlnWot32ib8AHQA0Wc9YN153KTBAcq184x7ap5XMpEjreg5Qe5gHdbNP9XMFs
3C1ssVXU1TWh651b+yK2S2MMrvLGXL5QsQstUkJv2otVyVr9HGpfBVfscpAcU82uwZtoAUNc9l+0
1FUU+DNG48M4rLahhwFrRv1qCpU5rKpc+2ykRUA0MYi00biR+iSd+H8AHCCe0dHGPVRga4PBsSh+
pNKARRVWdOzLrz42AY6RxWqMr6x2HW24P5+YP9DWvHfljmMxsoGn2q7trdDT6o0xwQmf9vWSAgP8
OnjZJ6f/NwvLP52V33WMZVOXoGfdZGcW+8bd5WBZW09EFSYwou08GGRW6oaNsUA3uvSSfNNDj57H
p1F8aYIslh29VtsLdX3bVDsjU7tMv5Z1z7nsZcn3rvVSydvMu/KSIXT8T4bSH3TD3hrFv/VdF1PW
HsckdDrC/anGdFdZ12uufi63evLJBTDeutn/9MG4f++AjqPX0EM3kl2NK4KYUGDWB5AGlAFX/QKL
YWghTQ1QAr0QRM1m5ECsjT+qYN8ok9zgIcyNZ1AvkYdykCMgt9HOI7h1sKatgfjDyHbAaYAh7VGz
APjtIq33YigOJVK3NP9CfjGd7dMCSQR9PFUxMTmnuU9OmkleZqofgmQN0SsSAPtrdJ8q0zpYHvST
xCExitVoclnlh3G3jLBY3NOQEStOGHNyUdIVy/Mfdm7B47kJ9HrD7R6ChoiGinLUOtkWjHgzghOy
peAOm8KMODEgUUtOel9tluIuz6+FD772F+kiiN2tqF/5XVBi7Y0h97O8Uk168uHOzXV76iqu/MxR
eAEApdJNQg0hVxK7nf4Oi2jk97epRAPLWmcWcaW+C0/GnYN9ow9lcENFD7it3bfyR+2O0ZC9wJUL
RRfEnfSOjr/uVg2KIa2UlDG1E5ec/CqiTlhAwarPyxeLSXyQLGHWHMv8mtUpNIIfQcluNfK/tnEE
yvreXa6Uf4TzFbFLxecAjc4rQwcndmuxKXcHwBL8iRxz3dO6HD3rjsI3SpY2aqovfn3jZJcmybSw
7iMz/6pVn7lNP+icWeem3W93+ojzV6dhytOp63GvLlAwrLz9Ueax7L/o7gUShE/u+I+WnHfDDJYy
X3aAsneV6fcgbDkkrQ5W94LWvNKmaHV7JpMy/8z2/FFz/r3PRe/TYNQ6gvlI6EP0AT6IpPCNbmAm
K8/3rhVRrN2bWRBwV34qxTo/vv/wWL/3tpgJ6IfGa6uNI2sQH7Z2sbYdJIJRRwQ+2P9ufPLe5jLK
NQ3mBjWFS6MLam4KXiTon4PSu+javNp6U/VJt9v64A29t3D2WiKWuVuI6CL3w7rRwYEU0NczR6x0
b4SgFmsMjpNgUKbULC6XrgLgTDo1eaprCExxHa4pJEfKjLJgLF1vpd/SGNqrNJlnMFtVVtvmZQDZ
ttJDEtTFvhhWbVop9w3OEWFHIOTsHkzQm1h6HHBkpQwpelzzySjqpbNAcwVlRz8kgKRLa40WZiF3
PaHWRhuPluSk6yPra+cLSPNLTHTiUIW6ZFOxvV6n8ziscxscODvRhfl3g9L3nsuSE3VikJR+qEZn
PVFTa5Aro1SAnhwB7Oz/vI0bHzTX37tf/UwyuF7a8kBzt+687bR2wWvdzuxdGcd/Ep1JwpXeviZ3
u3/kU9KtNXTHHPcGkI3JN3bJKs0oMcy0Z2OmT5luV4NeHAsZ7tlP9tOPHsX31lmvpw+bmk52oHl0
49PPMoAO0/WN6+5eN9fdEhxn7NsF59s/fzAf7ODvDbXJAuqqzW0oW2WTQwByNBOy0lBuVscVj16l
KbB29mfS6w+GNu/dYODYkjphQ99Uef1i2HIHF/qTx++DVfO990s35sWnPXeehTcgf/zWPXpo0+tp
kOQXL0EEu/aWlIr4z5/bR1fqvZu3VBIwCCjHgxvkxGT3azwxGIeEQU9eQJiakou8TfaeDm9yWD/5
rR/cxe9dvnqqBXnZ87AswnBDYLIj06GFUILc/1R/9sE1eu/yJVyI9hx9m0MR2Bejaq89eC8JxFkw
i3EhZNgK+0s3ebfmMD4ZU4dEY5quGv6b/isoAYkSbzCf33fbEiixhEa8Gb20D9PGBmC2BGY0lrA4
/3wBP3qb56//9iu8mVxSVtcKLMPwHQLwxCL32bj7g4fqvd9WozHYenToz0HaUDH17GIadRpbGjfI
xFHo36XFEob99/cAy7Vs6QLyHtoOXi9trwkDc5V94pH+4G57W0t/+4hoLCWDOIsqa3MNxThFQXbL
/bf58wX46Ke/uwC2QbobLQtcZZ0XzvZz09545ieHqQ8uwJtO5Le/XNJshX8zYa4ux19JUsGFs/aT
s8TgNqMhqD/ZVT64h4x3nz8zQKvTfWY6Xtdfrx1HAP0zK+sHxcTbXPq3d5AlcgSyiQNCmySNxpSD
g57/PEOvPymMPlov3ym5ADrbKgHDvGlzr7+jpaVFLffP1mjbbEfSRRBVYzBcYMNaP9ncPvi03tsj
fVW1LNKUYhmW/pMsTbX38+mzreWD2+m9k0sui53rpsSfXVE+NOMxQK4bBpn3r1QlfvDex1XBO51U
jQhRhyi48dPhkbrZ/+RO+se/nh9+vkq/X24ywgkdIheb0Vgiv5GVtjDoMcQydY99u1CU/7tl7717
1EjJ8xcKHeLCMHJnm0sV93bifXKJ//FtQGk9P4+/vQ3fBxaWn4ecMu1PQvn7TtojbYk13fx50fjg
GKafH5fffkESkCLfz3i3LFtpO8+GZOWm7pOmlT9WQzyjAfdOq61RM+OH++Q89tF9e36zv/1OUovT
3hLctyUG80OyDN0ma3v7k6Xqo59+/vpvP72f2jrhVMxPH/O90qtDNo/HP39YH6yCuvX3H23AfJy8
hqsxGhdOo4eW/gj+azVrqLHOv7yf3i2BdOQDyxd5ulGJP3yXM8GsJZO5f/kO3ulVTKU7xaJDSfMK
rd/C9tz4JF7uatouNMF7a0tcyydX+R9vXZ7Ad7dut/bMNrMaSX+tSFoei0eG9/dmXv3488X46Oe/
u3MXW+ZZKlk+Okb9ocYYICvWNsJ+ePvnX/CPNxJv4N1tCiJqdVdVJ3HOCvhkWAycQ3MARfjnH//P
4k9+/rsb1RomJiKVnuxNl4md16PAxhxy1EbGF2qJvH7eKrpLhfccGB1I3h+13u3Ltfva+SQC4ki3
wcMkE6212YaZZj256Skonb8eo/+fQRBn9+PHJIgb+A2Kwf3fQBDn/8t/SRDufwzfdIFAuK5n+zpZ
6/+bBGEZ/wHZaNl+4FiEiJxX6//SIGzzP4btwI0IHGyKvn8+3fwXBmHp/9EtLJN85y+IhP//woJ4
O/H9n+6PgzuAP0/3TTNA/Uma9vsypG2q1dYLSGdBkR+UeKWdHE7tal/DIGKQaQf3ftZrG8rpq6Bu
xW3SKueg6hJBnrjHnx4cDbc9uD63n3BJm//ts7z56w/5nVXxplH8299nG74PZuhM0+CvfF9JTnhg
moyRaqTNLu1gVXRbdN1JiOpI4RprIOwixvX3Y1fLEL1WcdulAOAdLb8VYjCP3soJsYbmLE0GZgZz
CXCb7sYM1D0z/TOPuCaHooE8OWcnej7XEq3FlRt0L7K1XMhKaXaoO/BvYwqmRW8h4+qNVMCa8xd9
MearBvXSo6yK29Ry07jLyKBpLeMldaV9CKw1vRkny7rqGnaBZLqz8qn+7CPi3vqtgccltH0DWAC3
mOE5tvH+5C3dpfUcE3IXaENjy5TYP7290JSnzJsYstK9zEhN64yotJPqq86WvXHMSe7cpZujVuTI
tIpih/NpPmWLgfKorNLTrMY4yHPtVszat96pllOpzOTW09T1qqbqvnURigjN3vUzrf9JiOQya5A2
hH7Rhl2QLRdGPsRk0O+8uvO/YmSsI+Va3qmgrfx1HXVs31l+XPBRIjKz9FhLLXG3OJ9mM7wl6f/9
JvLNAO0GEmfTMQml//tGTG3a18iGp6in+z3P6gCwQA9Tzs13RUW/HVh5TMu8OI2JRM4t1jNUWx/c
WFNNcbLVVJwCa7gcRudKzHa5NVRH4EM5p5dV514vyEMuUXFUl1ltPlfFbO7evjTkZRkjqiGD35n1
W1MFZVzZmtiukqCQ+fwCvtxD3MJCvRL0AFp5LG8D2udmkbq/lqq/cZpR3HarfjGBpz+J2Wr/enEM
8d9/umCVG2HYpyQv7atudawrvYC0i6JvX2aivSw9v73UQJ5HZWqhYUL+WPht+exUjre16zKN+MSM
PV7A+QLZ1GH08/4wnv/19iV2zfkCqWJxzLxqA+lWnTQmGCcaBM3JJ3AeymW0lKl9JbykI9mj/2wN
eGtB/u3yuaaHNMnzkfcEnvcecKqVQV/x+M6R9MHPm61ZXWUZUs0V1XqgrG53FnPFre4XD5M1OGHv
y+q+7vWtzPR+kzhzuu0wm3ypJqKzcfTdybVqIztfrqrGKi6EJcqrvly4ca+qcZSPYtFRt7Rue9mY
mY9eaq13svGnS2FPnwXvvEFT/v7mLDNgY7BsFnze4vnp/q3+HNeidA00LtE8Td/tIJs2c5PNl4mN
bSRNeaT0ORyN2fmSTcmTvTSPvYFPWnOTH1nuy6OuJdnt25dW2OthwDB+9/a1t5fa9abYHds0ThZ9
V2lW/piA9d6PRWnHflIWj1rfulu6WpvSVnZkj86MK4AXb1wOqBrGKxItljti5dyjNNcifPtm1lUL
IZmZigZ2gJ1F68MN+ps6XfUbt0u0eAgmN37759uL1xXetvX89DSicrpKpj5nKGW5L27g3JSLnz2Y
thh3DYqEjm75BrxA/uQv5RNaGHmrwxm5Qf20n/FVp7arAePogj4+q9n4JWJD0k77ULVk+/epZR4a
Q3cPRlUZ4aqv9Wm1/Cnq2K3QS6k7tzHt6y630sfUNY/KSdtbVcj0UWQtXKTGuZts8frnPezN/fLu
ErNIu6g2Ha6v576r3Pwgd3M9WVU0+sDkhs67TWu7vG+Xdg7X/lvaeM5TujL2xC3Beu0d/3pBehLq
fnpFi746ghgXpxGLyFYjHS9iW7t1/NG/eHsxy9q/sCq73dddcJcjr5ag583ncQmGXVB49kU9ds1x
8YZT3s39xsgteXB7y/iWrddCBeaFct0KAUjgnHR7SPappx7Tah6/ZYv/HYS6/VpCUu2s/SDa5jJ1
ihEevdhkRa8fM+2gFUZ3PCtAgA3ra3LMLPm/XnBNfLLfGe9mCGx4hAW5jueQ2+/7PDPvDuuzZphL
15otx6hN5trqWNQTYvNpysYjSQluFWrLOBwyyw2LxnHuICk6d75x35uWTlSilzLilHvFTz79nxc5
DbGYUSfJwU0il6LmQZbTri1c46uDNwcj37Qcmq4Ncz1zjgtQ1R2L53GsURpa6GSdtrjxg3a9o43g
xZqVaJsOmt+lYQtc9KZ9iyhCRo3jQxC17K+BwSOiBdMSJSjfLqT1urieu6eEwr/Z2N1tf35x0K5G
yJBFLB1/Iwe/uTKMJT34a3erB6U8KRDo6FkSfcsnRZdQE0xq5/rRzOaTZvTuTTFlwzUnhmMuDef0
9rKCsj1VWvbszEGwA+ypXarSwn+3WmVomXttqJKbcz/ntlsYeRiDfuk4jIf7xdgHmjRvvPMLpHh0
7oiOr+Z2Hbbz2Dhoy+cRJKVQt7oOIjJAOHJld9p4SNICbKXqqpfBqK6dLC9C4QzVBcG402n1YD/0
5BY/T/n8TYm5u5tT0VxmgS6jNbGbZ1EN97XZThd9thS3by/tuuz0XJrHukPmFiaec5oWy7mcCu2H
r7fNjz8/xG9JzX97iD3sDwH7j2kRamy+T5SCm2Y2izrjQLsYb4S4q8dV7DuR6KieMu/SUWZDEk8x
R8PZi5TVaqSoLA8I0QSc6qrf10Pzq3PqWUfjGgz7Mve+Jk3A1t5lr2UeaLtMs2+b5bYt0yAum77c
9sLQ7uxlmvZDb+7yfAku3l5qmU3bJDcxwWTu+CAQHnQ4Hb7++S1z958Lo9/ftEfhTeXF6uU4xKX8
X26rYJiUb6OE0c97/YLu/fxSofcqMte8m0zw2+nsP/WInxF3olXroNAcjJx600Gu+OhMenOhJQFq
rXHOH33UXcdp9Iro7btu4uIcsD0n6icre5yTLNkZKnJAsCE3M6oHvyAsjrhclcj0btSr4Q6ZOpDT
oZ2Pb//sZQ1sMsNuHo6682vGaX05t+x3y+DfdILw3r7pgYg3y65JhjlqehkZ4zwdxCofi7G7lwUR
wkYuX4tECkpC+dyWV4c+y1/9ErGKVi5koATPMMhqxBph7wxPixV866loI8RWmv+rGU10tmUbzZrb
h+gZn2eLDY0sREjB7Jj1Oq3YH5YXCa6YfMd257lpGc1WhZzVtXdBm5pRXmEsIU2dunPyr/2Dm6zP
wdBMIVTYK0Nqm6FubopufCo6Z4+W9cWX1i6QfoJKdqyQxZUIcIqVNdyqje04+VedXw87J9FekMTd
5tPq4gzJ8kuUXAU9AiZ02mDgVSi/GI6A9ALGNXWSxyIvvnXavevKL+Pi2QeUs3nYNcMz/dEyHt3p
q9ZwdtBUFRUSDTAuiuvCN5JI6V0FI3R+KGxNRUTC5/20M8f1ixsge9QesoDJf9YEl8kiGAMOgkjN
cacbwg6pBmI245ZO+NSEcm5rEGzkiXdIjjqz+Sqt3opNHSePhaI+1B257Ct7rfZ60JcoHi0/skiP
tbp8Jw1ra5TEuOI6KDaadPZBgSZ6VIHcWiL9ocPt1Tz/Vbr6IV9UsQXyam+NoU5IX0wC9KA2I+Ur
Z0w7hG1K3xjtNWceVqeaeNPCf2jMeVMH+kbZDhGuqnEOVTdy5XO1M7pqQq5z9qVgjtuTOhuOY066
gnZhJ2l2ZMYVmqoV4ZTpJJmqyKi8cadmJPiJ14aOmNMLDWE77wzCoV21YWImeYikPLRlp+2qRb/W
hfEL14F+Gs0032ZZiVhqbe46pd8X2k6NYxf6vti7piATikPyDM7VFM4RPr2AWOLe+GIhl6NHsy/k
VIUFwmBnMY0rqCCPazcCdbAdFZWKr7MheluXVW/vmD1Kt6La2Bx29+PsIPJCIpo3j8Hgv9RtMMX5
PmmtS9eafbQj+rBDL9Hdkyzzq+qS0+TY2fVM22DpKDAmm8uJrewyzSorFGam3RjrF+k03/vU3RXg
hsKVJaTHApakgb1f1mKrFLw807gUc3BDKnFLSre5GzIjVKusorkgNEjXXzR7Yi9Kv56jsMBaoicb
w/I+z4weR48MkLJ718OcX8/YFI7DVxUIHkMRPK1kfAagp0PSjmJx3qis52JWPzLvydB6FefTIiLk
jsdx/lkyRXmq+cOnOT2LZUfvtj6mjKGu6yXHmaUndP0kD/PitHdk17645WoQ+S4RK4PzDt20tdFl
+mkM42zcerlmXI76/Ktp5zbU52Z5cPJi36dtGqFw7+4s1c9xO+nmUe/SLDKs8lWUmU2wf2dvVrTN
Z6MIKbyLvA3aqYndftzndvG9n6pmVxTzCVfU1k8aRYTgyCkvrdaQvLhnYIdw7EX1uAr3pj7iAPN5
AkEU7mvUeFHjW+aGCeGEwioI9jLdunn509c2U2UBql2HZpM0YIAd927xk24LmMqNlsVd9mvcjhhy
OmDzR9EkX9pbwqOrKLVXHI918qzs9qCqZI3ayTW3FH+PlB7aZTAZ2uXsOXt39BDoyigPcuROemIf
E19+S7zOv6AFc8UF/wX1eAp7RNGhNLU1JhqxHTR1O824v1xHhnrd7cTSjJeeS9ZDagouQqD2jkKp
PXo7uCLd0a12owe8XeEzCWsv+Zbq7nAosK/UaJUjkekibvRWD3M5PPRJ4e5Lk9l7arqxbomfKif1
8y5f3F9F5qTbPG8sgnzVGhrSYD9J6stOrOvWTog3FT1lvjkZsUimMurdSTKv5MmFLZ9HKO2tbT8l
r4ZV//T9vPpWl8mmWlDZVbgqbhrrxumbB02Td0BDiZfDdNOr23zYysm6b1ozjxORf/EG+2JyRoK0
i/Uwmmu/c8rq59B3+bae5wlRz5xeJx5kcNXbP5Ozps3vmxI18BflT8veB4SBXajK7xpPsPQ5ww4r
C46Q3COEo0zCahkwqVkrd+WW0Bg+OMu403zKPTQ88TwvICAM/1ra98hKmrgYUV+vQXXL+MA45EVs
a2V5KXqpIqxozcZr9k3dEheU5frOPAcF5K+mv8oDOZMqnNa8PthSXrQqIRNkbnXCeIp2y6Mg5Pgj
QPMdV2Pl7cSsf8+E310PSbopuMvv2Wwf5TjTGGDkfNnl2qUzZVhN9OR2hJFxZTd5vVFF+VNk2bgN
cmYxRIFHns1wGq9cEerL/OBz5NrWVvvDUgRMo/d6sCbzllDtIlnTyG37R8ciG3PyvVg4/XqpTI3s
7SXZZFqjIhU00SSTLpZVGlv4tyLHVlaUYTEqvNYNNcriU6+Jb9M0B1QkwXfgA3s8aJBTy4b9oe1/
jLm6GOl0hF3nL2E9M6ZPcxpYIq/r0M+SrWi4KGtRkKk7ItoCXe7sMUhp5mYd6+VScXqOzMqe9u6Q
lrGyp+zgzMal7iR369zcl/qyO6dBJG7nbuSUOWGZdtftrPnRkhffi9W96ZB574OlgnzuTk7oNPYJ
A9h6CuqXqjbNCEteEeLSOJEosf71YiyKrYnNT9RedeF63XqTWSUnUFVfSPGFLmRzSkmUOzWVXZ84
VzihO/u/PJ1tPbBIHnN8sHkz2faZp2/hJ6uwQY4WsWn1sYgX1rwQvBeQmxdzRIPqjDRtCFYfuBvH
b0W1fPMqq9v6tVfu82R+UMP0TDrUuWtRH9AlUx4B0NngxWiirijlFr83ocdLWGUUioExYKnwv+Fs
4SO3jh3UsxNNQuqH15xGRGg5w7ofG5VipStwBiG7P3bt6iAGvXXxJW3GwG8437Pxuez1Xg5actA2
NX9yOBLRHvbF+p1unxvbNmtmt6CGkkxsNzUgrqgssRT0TLmpB8qv1jcbBN/e7o0qNj19J117gudg
9rGr4Q1OMHJgYIqCsTuKM7ICe3cZOW32lGJ8kTQeu2ydtqOoLyEoxEuXPmeogIspucYmQ1As9RB2
6e0yUccsjncK9OxwNmeUvXrNU3ev9Tbd4fZ+Wst7+FVz7AUWgaNTlMxTGlXK30yu9ssc1jTO7GSD
k6KKJ2iboSfGTZnLcwf+olkHEZVDY4R5ejSDgkjMefiRzP5FRt0FlkR9m7HCHpb1OCiaB9DVoups
Ys6W9eBU4wOOG3y/flgMMhK2NWwrqYD0jijocadjYHeA32EAEtoGGw/9K8KZkewNIbStNZI59Pp+
HextKTjqeyaP5LA2G/eXD8udFSq07VMxFznsPl7SWu4n5XiHBaBNPbXtVuoqCxNhlBHlkygsxQja
rJgZiDC7N+cOK3Qzapt1VgGZn9rZ2WtuIW8nIQSUPNJbN4+CapVh3qWhxC0V9QnjusV3rjm+UqU2
FEfLcLPO3IO4w1GmjhALy8LYFKv8mifjxYSOvsiTG+wf5qZQ1oI2OMh32A8nyqT1utTMr6vctL3q
9mAgr9uG6+ZP/c7Xig5FGK0CVYxHl11q0+tQgb3SiWRtKFZk+QyfMgtnQSFP9k+KUMAm9qc9FPhG
QqPkbtcSu6Onk/3IhHVXtaIJp8HtI5uEN86mLDi5nGMiBIuNmRruUS+b7WoxKl4LjgnV0r1a2dlk
zF8XlqfBHaeLpLCuVsNDQ4mzKzZnaV4yN43aBhWSy9bAKcgke1qXHN9ihGeSMr4dkJzbPMZGLaMJ
skyM6fAWa+x6tNb+evbT6dDqOVFCWRB1CzYC5eQnuawvtTHZoZGqS0lKTx/0TJa7bNi4vceaLznb
ZOt6dHXh7wzdfloWhJ5jcBHU7u2oVqIfCt9lPoLJGcucFgUOJiNlV4dl7B8EHG9twblQptKKBMMV
z85V3Jf6s6FN1VHraiv0c/ncE/tAi3rKo9oMsOoG9nUCCKotr8kRkLiJMy/CeRO6xvpSkbCw6Uxz
u6brRW7O+akq2IpMwfOGU75L5RIRnD3FM+T5KK29dVOnl1bevf5P1s5sN24lS9evclD30QjOJNDV
F0nmPCo1WPYNIdsS53nm058vtRvdlna1fdA4KCAL2hqcSTIi1vrXP0SIOsfMdFZSC4NlORJxguG2
y9Alesrkhrr+nBhacAna8VFnUynHPFvWOb9lwwgy/btxRPQkw2sWuQz94fVH5bAQZqivMzPBHqam
A7bwb7waOaY+DlB70hwURX1Rg36rGJnJ6dcvlTaPN1LPPSQj8wYafU8v27ZuB1FfGSu39y3BAjLu
kPR9pQL3Slv/5jP0IbnWeExUfZP0jeGJSj/34xd7or2fn2GVxLTisWDEiG501m94wuT0bqgekkQo
68I3H7usvASGOv9Mg8Ej2ACdrVAvIQp0vBaCY1nW/W7yzc0kj1LtQi6qmLbWAkX7hHY2c9U5qr0m
Ny20Uf7azBw6nLlccsw9NaX+wgqLvM6hm01lPbkGUZ83m/SXNCgozVEFaAs/mlPqUpJT087fGalP
qelwQCkKEumgrd0uxK853ZQDf0B09N+taEMKYdYBDhFuYMw/46B8DrQCbfLQHbo4LtG60giZiuI1
s36fEVNWCzlsbT99SJiZhXG41xNzWthqk3ihgQu5H8xfpkJ7GB/ArLD440DeCTPZRsy7XPjq1Qph
NDeoR/cq5FelMk5Md33X9tmuYDC8BpSkdboyAj9bt0P/o8C9bls09RZZ+CpK8vakXuwOPjoIcrNi
sDEzhunYJBmZboVgCtH22loUobro4gLMAydc8NFLNRNaawcBb3h0nYI9r45JyusiHUcqWqwisNkm
tBxJbKa5UV+bm7a3DhQ1937BDGZS+2UzWP0SWsqborIvMrAxqmQ1DP69P59CrOup33CkKAeEJ0ld
eUxE43NSDz/7YW6YISc7Z0SglyADpvdV9tTWLafZW2MPj9VY9fvajlZtX7+FOSmxOaLT3pdf0WPv
RdZGYB5sRUGLPUyt2IhKHUR2ODa1y9Fc9gMyV2Jat6lIhacSJ+1T86eR9qJN+YsocwYNfeY6FuvM
0dx+ZhbNsMNf2aPOrqRf4GUIF+Hg4Jpd4fIRVm1BiCBp2+oCOeBVdhjG9HX6aGmtXNRhOS6Tyqe3
DXuT6oEoo4iKYSqjeRHNPI5CNpxaF+pgZlg60WkVVlkL7F1Wuhoatx/kn+uTay2SJU4Oq0HNvtb6
zrIy2Gm+MXu+8JeRDQHYCXANNc1HAxnuvptAqGUBczGydd5qV6xKJ7/P/Jqsj67PvIi/MxfA32jK
qUipX+sBojR97e05EYfIV8wtayhhq5/1g6jWjih1GuxEXaQ33hoDN2zL5pHcxKZfDkyZLUIBw2i8
YOm603EO8XpUQEYCRFAyinLrKHsbqaV781mY6T7R3NhPoh1RQmfNTp+HJE+oR4JL6xvxyqiV11R1
LjGWFotk6u5lE6K7CKsGZ/j0WyPGlZMNPDpAddzr5FsYntuh7D0s3emeKrI7J91jKTyRVz3eoqqw
AUi1w9jqiScjilEFwxw3URxaPDxCjNn/zvSmXih5GB6q0Pccxbjv0jm6XLHZzndlV17LqDkKNU/2
Y9Ae0+956Kb+6LDYjG2fIq4KzaZFUBrbKzPDMiF4KGrlQaSLqFMJBfDpEJC1Rl3+gqPvNu/aTamj
IYuGhNOvaHYlTsiLPsvOc6KPq1zR6UvoZt+/SkYmyI0ljnlnrlWtCTb4NljuoDjlLlfUp7zGmf82
OlKzBIwuiJ7wm4FvFsYPgaXdIpVtleaknxYSXSvk0oVWVEDe7bQye/V1bCOxG/x5PSQ+zo44pAsD
ikmPw6lHkayNXo5cdFPYRKAkKaplldLaxPxlMdb8UvESDcBCvK/KTUdlWKQZThZx5cWG+aKFTIAx
nkNKn+ICVgXqXTA0VOBgG8zEerfBETOLqWzGQX3UzfpLgarfVZwpWGdlfA1u2uQwl69Nhl3tqBPy
o84qksQ+R6AiKw/4+zGffADe3jwnmrF2+mJl0Jij3l61zV1N1NC+Tipn2YbY2IsY6KI3v66jpnhO
ZPDdJPYJF4300lkjYr80nNzMV+9k2L6lKsF8Uxw8+62zxOr+orTVsHMGJEPq0PubLDAPSGF+Jspb
ZQW4UwRsIpr6ZFuKT/pD2CyQOaeY3yx4vKelLmmF4OyTMNhmd20Urkcn8jf6Iu4QXqPN2BoN1BXc
ChbJiPC4n+tv6TiF3kFKHQyfeBTWf+1lCmL5sWkcN9QfkSUbi7Gzwg1yB/ukj7gZOIpJJzRJf5Hs
KqaLuEbrDEI0wU0yxL0SjZSQUXosB3qvOgYfIJB+cmYQHdu899vikBlM333beeIgZZcKkydriNOt
0EqAQAxQEh+I3xqrs5jYxfIRNAnwwAD97fWlxIMnU6gFZaI37MeUOMowuyZuBPEg5X64NYNxa6zN
UfFQMQ0Li/GC1YXHcW5Tor9IHKn9xljlpHNj16DBEgCd0DRa+QGCyqAkJxH7hZvUiEAd5g4bK6p+
FGkDRNxUvUtNHChEQ0KxM2tlW6fxqqlSx2vTtKacTTYKh9eiUPuJHW1+lXZOyJ/ubAACyiVWPfU2
RnqLUQIilXwcX6Kw38YA5e4MBmxqAblJ6qabWvZJPfmSqqHb9WlwL/VxO4xzvCWrlnBFWX0dhD9u
EfjXenUMvRG8zDUxiFzbg1quO2c6hYpyIS2sW/Akvlae6XAzEtkxo4kpcmBsvTLEWLBODh3Li+Mi
7VlHdrN2HM79LNKpa17Yy/iHGczPlrqbMvs8KdEON4h7hPUUoTxAOJc0dAUswLSGOlQrHeMWp9jM
OUq7LOkXSh/t1drWttVofBW3ez4zF90Ys1jbTf2d40AsTHhEbgEHvmlshIGds2ZY+NaK+bUEA/Ro
vV4UhRo5i2LJoPwywZfZNUm2SR1qpdxAZUz3igsF9keMBe1jOhjzKm37Z7wIFkERH2dnUNfhvJ1j
Gq84OMK7ewK6BuIojL0ag9ENtfUyWnTLkRNQrKaF6o6MP3YO8GU7JcAATtCsA5XT2MagNogZMVSh
Eq8SX6wKHKPPatt4qoKSPhXLkoHFve90l3Kmp/HH7Joqd3EwpBcr2tYWpZAVZdHCqoMcFtUCeO0V
G3yuXQqUxYVc9+iB2xgv4sRpVRpn8ZiJSCXbjZg/ravemEAEeBClXmCM6mWw5wyvEusNm1O3tpWz
kdiIOesyWDQm5TKjTXg/VRi65JgvMBhCTdj4Xyj4/aVPvdL5Rnq0yuiHTc7zukt88JtbsyKaacWn
wLUBEx3RasoDEivlQYmLtUrFvMjlyHjJpkfHbKCAuyKni9VNu9zMgyvHR7tlWs8zoIcOQbGjcGEj
+ieDwuVky3leBvk8uHFZ0MZMzh4CSXvSfJveLCgOkWLVJ2EP4ToZ6LDEUz6Ub7gjRU9KYbQHNm7M
VWp/wiKhAkrXnVcjjPcqtoSHOBsXmKQxm1bK8FJWaQ5OWVK2A6ovA60nbK3Y5+aUb9UwAq5LlPqE
L6bhKmXb/ohJLisqbYHhu1wHzEZXrcOkE7/aAsgor73alsNxqLrs6li5V1EVXstinbVVc2VQuOzn
YgADy03G0nEReyr/PVdQKrbRtg3M/hwRvHW2sTjetDY1axe/dFlrXOK4RlOuzcZ+NsJnGwvh6/tL
3NvpKtRp2jXH2YZmlJ58CuYr/QG0B93vd33hM5HGcgkMKM9XeYR/tY984W6wS+3SpbQSylf09eYu
LHx0eHMZ3wkK2cXY+t3m9s0hzfSdEA3TGBTdXk9g+RLvIXEB6xqWRpeY3liFrSeGBia4kzRX5/ZC
AhtrMBxOMjHqq1NM/p4P/4ytEt5cidR2Uaba9771IyjpmRmS4/7HcXZQ8Drxak2vDqayFObQMXvw
86NqjUc5q/19lj5OWK1c6amH+1BqNW4bc4TigC/lbBQLVY+yFQGSP7HxoL+UaNXt/AFbE1wEk+It
cXJ5sKumfrBz1YLHmDmr92+Sjc6uHcwPkxZfZRU6XwZVaQGkq2zjzL32YAzMU/tIrnybElTG2rhu
NKxtRKTn92rALaQXYVcOmvzeUjvhapPQTxnuJxKtvflcjHbxpkZJsIDYmB1DAz8uOQvTM/H1Ojkh
XP2wCS9zEDcM0K0XjRCUbzUTLreqEWwkun2X6ww5RtxkfDrq26Gjs2hexjT8FsSyf6y1SIEbYN3F
+MvgftNW8Ke6wcNMNF/f8NNDSGrQTr9x9bJKPZRxVkKQVTtsCtQHS5jyaos91Pql6IPhazllK40p
8UHXQMp1Mezm2H4IAy1nWGrAHepY1mN9smLGyi1DV5d3PK2HdgkCVD/WbVDdJ3RKinLsoqn/Uih+
AZPyJC0j5TjIht0UOIGrVGqwb6mbzFwGhwjmmJcaD3asucIqaJCJTtmYwro6IilOhvAbBmYDcQu4
Wx1F2m9x1Yq2XBR/kQ9Z+5QZiltZs8GzFUTL3mQspReCXNrS/2JQbu2kUdhuZLyVmNq5ZVyIaxLX
D9Mg1B2GTQmgWz4uW60MD8Ard0McqUTEjFg8RKN6hG6reHUMJY4x+QR6QZb2qOfr2ohN1Md1tb5Z
rN1NZpqfAaBXY9U693mXX/OktPa97uyMPk9XNiDSwrmRPNQuOHRIoJfZ1F7r6X2QojL2sIvqoM2Z
gfsN235opBBIMzdA8rvPHOYeudr3K3IwQ1iaeg5TecZLQ0HXmlhi20V4apmtuUaXml2VqS029W2G
WZjPWjOYuNdAkS7bUWclRCdIos8x5cKpqJG9O3lmr2d6/nXTVJekhaAS1OHb0Cj26f0lH82NhQve
ZoIiiFnFK64HHKYxE/fK+p4AIxgpNpVGbjOKHVX9EHEWIZWuTwkilEl1gh2pA8aydsyNw4FH8BuR
57gFDV4pLIvoD3OrBcHg0k1DfzEvWAuNW846By6uOJQhLJgpEBmKSnDQeYxLT+hkSc59Oe0tgZ+X
Ykb0AtWNyuuPzQpvqnYbZdYaNzDUD7nmlVO/yJRGfkmVaTowH4QEEY/JvVGYnqLF9v79pYjgSYvg
S91n+R1+W/o1x3DGs7vnACLLSjJG2UUYaG7UovkmCaJ31Sz+iXTLWdjBZN7ZMCoXBTLQTTkD1DZW
e8jVzBvnBqpjn3hmosqT4wDFVKXwvTnJ84sp4XVZRht6mIOpC5qt+kV12p/OWZmH8ppwKutDSsVV
aBGwp9kxXLVSOCxYjYVTZq3ioIPCl9f3WfaaB/lmSubprCZm+egP4qeo4KqLeDpFI02FnSTbMlLD
Q2okLur2+ChFjaBUM56mNjcOld3YJ/wTWaJTeST671FrmfANSaDcJS3mVfqsJAuh2QEVa6CsMdB0
jnkfY2uUdGDRnQYAAnUXZkR5BxVmvgvgIl97e9zXhVBv0vZpmShReMyxqDtaMBPttFuaam8sEy3w
D3iD5WB46rAwQjlg+mfKtaNN09086ttwLq1TMDbDqmjS9oB3JHVnOqyIerFOo5bX8CAWepPol7Rg
kOg02gw23yIBjyy2qLhTl9juhQuFpvIxKG/YeqwPh4kIx/1YqwqjmZ4BRaOLjT3581Oqy7UI1ejF
bdFjHhV8v7wowHtAkVbMqEiwKLsJI4MizffvL6QlATbkpHY0AwRYp4P5b8ffbf+xU7DEu3lC5kv2
c32ZVpp/zSMfNXwC0KQ4yarHz/OhMRvnoai+qkzZzvpsX2eFLT6fO6zYxlKH8wyXcbKlscO99kQ3
T2+IJ+Nds5mZ5wepptyBi4mjIodV1ynaThS+xki/fpqZcq9Dm3uuWXa2zKIO1Amvo4Mtsw1+n4Y7
zdlDFuDulgOReX7aQULU9eLsJ115Nrq4PAdKtlGbhzDDBKNJfPizMvgytMZ0YpHe9YhB3mwa0aoJ
vDxvRnrLmynff9U5xWBsmaK/nwmOXarfZNft8LbgRMQczDMpsHalHUAwlt2av2YsCBGhi8Nq7dEa
ZL+chdN5o5bpbqWmMVNP+H66LOWFcwjvtTYfHxyCkpa1FZcrU2A80II2sq4Sr62qcRXJDvOi1JqW
hT41K34h2EdhY7lx21oPZo/Ti4baE+vQ+CmYV9JszJ1WmK+pM62zMSyumOfiZGTnpTeMVkaPIrA8
6uTk1ZaZMWRLiawbl2Zv398MnHP8D+81BzyqDsh3DVNQwCCvDxXxncdOnhH3B5uplveZYgaHgQLJ
rZ9rKzJWpdUpDz6WlngrCTDYOXJ2DD3dFtXEIsKHaaVLsGyc9ZxlEAAdwaqoD1aagdX5cezOqE9W
YPlMGhQYcU4VMxchlM7CxapUz84Y5ou5DbWNngX9xi/HalH1IrlAe2PWX7en969Uv1IWcC/tdZPn
8a6I/Bfd6DvoZ6MJNhF2myGci3Xl4BMCvlpeK6csr3r/E25ofnaoG45pSHvTzMYhUEteGDO5yEMD
GCVBf1EhGl3sxG73tmZcAr27SpwkT46fDg9DjM+NVB/fv8i1+9IR6jkN1AeD+vhYGjlqhXh2vk5W
uaWJ6W9hjum6MSr/rjGmP0n5mPF8JkAamqWrGhiBbahItW462F/Y+VVCAHTvQyCKIL7AnmnknRmb
zsLSohHHwbLdOzcxBOaIwUJ2QeblE6HBfjhhS5HZZFXLbsWRgl92lRugqvMAjAZnJdSesjhIASUU
y51q9P1NURogL4UPvFhrewDpG2FjBe/esmHbW0l7pD8pLuUYn9Es9cf3F3SMipeP0Gnev5Tx9zJi
UJ+pVr/3A9tr+qbZFL1t7iHl4JQdhdHesXRtO+Vxtcuab0bPcdVVJlRD2eXhSo/b5wwtVxvb2aW/
vYQNz/asKaMbMXSCyhIm6UrTQDY1NYWvbOaPad8ae1xUYcsUZHdGvvk0drWyIFp2AXydbHAWshez
CX+VprmHiUg9z9/Rv2qWsxFWeRvByT0UPmVR2LG9Tvui/YJ5ZbYokjQ/lcPcA8oVoysSv7h2IMSe
nY7W6v3J06KLbbXiWAXjs+qP8RMjGfQbI46DrfZlhFhzfX+xdYoxlDXqqtgXWCKfCr+tDkmIFZkl
ivuyxWjn9wzav5GGLRPWtW5Zpmqrhqman/SzVR5Zhexv+MhoMU2so4KhtFYsv/fJLL52Zmu4PTQc
r5P8TBy3wy5z2NzUWy4u0WITNyxeWclYoouIjWNol3gABlF0maw6x6EL29cEt9Sz0PTvRZeOtCYQ
J0IfAlypPDtICr285fxqsubap0m58pUCaLpiQq4o2gWvSnv7+4/8URhuwJnHBsOyHd1SFKR7n5Mj
g1JVw7jnxuGNglduEr+amXiL8D9yK3FDoxVG4b0RAD5j3PyH663frucHvrKJRajNv4zQwjH0z9db
VvbQllVbL4oO02FIr4WXOJOn9YW69BVDX+UjDMtGpbcneU4eiO/zZONH55bC4Bzh0OwWsm53EWS8
0jEb3LkLsSsqefOAdMqvOEExb+lPWUe8azXlYJoFvxeE5imsX3rpf5vzsj0pas0QtGrgsBbjWaNq
xbm3kzu/yr7YidwpGXMUBDD+XsmgjzIyi/cAEl9ox7L739+Pd/3Qh0vCDdFsrgX0bk3R5KdHUM+d
ZogiyfE26S+piL6NJqa1xD16FTmsi0QRO5WRalovGcIOBDmML3pqt27fds0fzBX+1bMBQKGSioRH
K2ECHzdTtkHcYQMmzr6a/xybmso+2iZ9aDBo6/bmzdnY0ucOhzv1rwfj/7cq+Rj9qIumeGv//faX
fxTlVHPv2v/49w9frV+L00v22nz+oQ+/0/zH+7eD18J7aV8+fLHMWzhFd91rPV1fmy796+//50/+
v37z/7y+/5WHqXz95z9+FB0GFfy1gECCX4XIFoT+/1m6vIry9CVHzfTX39r+/Oc/br/wl3AZcbJh
326ULdnDkVKhZx9em/af/1CcfzNQDGtk/zqaIfmp/9ItW4iTyWDTKRA5MnG55VtsMm34z38Yzr/Z
isGs0URGYdkGMtX368rnvvz1vHLJuM7//fWvuuBPGiBLSvSAmvOueUUgDNnh47NEVa+Msa6Hy6yO
9S3imItuzKML+buApA/rUiltr9bp32X1GAut4/kvylUVEGKLbRT0VR2iYSdM7Q8b4LvpzH8vuNs7
4wOqGrUCm5CUxidBX1QGet4DtjNmGCixaxrPCDw7V2pjX9CdwBHOnPWoVVChEe0vAlPcWXYUnaYi
K/9S4//Pl+njhvifb0ZDxsGA19QM9bP0LMIjC4+iZFnq03jRHVQyRmDkFyerlyiDCCfOs/HYGS7a
C30bI0xZQ6VV3V8eq/+8e7/eLfW2sj9eE/4ybCypS1u/qeA/3q1Qg8MZQ4Ja8sg4O3kj9om5mlZR
q+eulQF45kVrL60qegaEgLmIjmjlJ9p8EE66vjlunWuhhOchji8zNp22+lioOTwz1LTSl/Een/h4
32CM/b944wjzOcYdDZ3mZ1cKqVD84HoeEoMAZBGMUYSK1rm0ZhufcfkTniaGn6oDKsIE2wEeheW1
uGUfdEDn+noO++yxUe1rWmdbLP/PIgvNdXe7wkFd3FP/EfH+h7DbTzs+95xVa9oGzyD/41D7tOMP
EPS1kbPAcyQyKjcCPfWI2bVpd6ivODeVDfxD2tKm5uqNTrmdCShZEjvSbvwIkUtAnsn69xfyXYT+
4Qkgw9VRwagszcAJ2vr0BOiFtMLWV1WvgFe7bSsZrQsc9kliieZ9DlrqZvlQbIvQtu4raHFGBC/M
qbyI//IdzhIky1Bkq66Gadx3dv2nG/1R6fS+ULjFUjM0BSEBX398QrsxTcJ6FCRXyHiHG9l4p4XD
ORMXvWlq733hjFq8whv6qTOc4hvYkxf7rbUl/eIiQ0fsNN4eXlHHFMuCTZH6bxb1wBGeBJzrcWzd
oa6ctewa23u/8FhXHaSFOKUI+/EPmUzvrsgfrjZ7kKLhN8aOS/fyOdjXHEXX17KIQPDFTml0yMS+
vcwM8Shxw/yiUZXiBwAITfgG9IzKD92sT8V9FvktHouZVxa9D3jDC/4yP+ZM2GtRttZZ0RHM4o5A
2o5fPzl6W3nYbjIC7taZ1PpVHzY/RFyaj8N0yHV79mwxwqrsSYBBFqgydWSIZ3eBXOARFmIC3uZr
pOyQEJPpT1ax783Zh6tgshSgHyGu5BxTPqvXsKNKJ8avjqdVwDehX4sFNfDShHpyVWoyQaQg3VzD
RWzRx7q/e38ZpP7C6Bxd5FRQfxN6ftTHMmd9J/oKNEddkW7xTtv+4oPuYYKrqFts5V1tVPTzkMz9
EnwMbtAcM0ns59v0F+1xb9cIyPQGRrMpapCXBsuF8aSKhvgvqSD4k7C9w2kHYbI5Qj7lPelx+qQ7
EtQsF8dIZBdz4K3OxaQt9bR/qIfQueAX2rqhiKI/LIh/tYvcIowI7rAtDnmHk/zXzjeVBp9TJIxO
ROIROvAja+1oaQ3O4EZdDPew86FZYuuO5tzI7+PYhGEyNXtbmKf/1bGKCJHbSEModZ2TjHLk1/cT
lG1cGTSqXgKz9Tqq1rqXCbzKOctcmen1DhcVczlhPOficeZsSlU+mzMZUY4G2fcPu9nfzjPeDAb5
0tIViXPL590MILCLSUoyvSqDK97XRYKRUKys6trALFjrrVOkQCLW+hZT38m2Nm1GkE+fhsm2KGHw
//7taH/fvG7GMqqh8aSbOjXHx2vjG+GojWgAlzoT3LVPjjTCqHB0GyD5FUjzwRFy2t4kCyY+tSsl
6zdiyB9Ka7qkfZ1cJ51LKhQQqF77iSFMtJ50h+ZE0F9a6TiuU6gLRQO/i8oWY20qJ7NvYZSLl9Ya
TZrTLoaobVlglIW1lnH9w45y3GTn+GrFGN0WmZwfdV+9GLH8Q4Oj3nbmD6ucnHDqTT43Zx6P6qdK
UCulrrLJ8OFvOHzr+MPO0vOthO50X/PuFqj0kidMkFYyG20msoGxGQrtfhxlv0PodtOKQRPxB2zz
bVM3Ccsq24WVNQc1sONTWyGN/P39+tvaAghgaKw5IEqU0bzvj/erR34fsZNKYpIGlUli3y5nJ1G8
yY7dRICTmWH+cwCyRxpdPNpCfX4vyvByM+g4Dd37/ft590r99RLyfkxpGKwv2mfS7T5VDAUsJrWU
rVxGXcowgp/AxZWAE+eMzHBYjcihvchAaWen6FMQSpPeoXXhPawZWGVKvC/68XukIl+v4wm8/7bd
djpeIpmj7MYJ8nxVyoIZRATzMf9u2x0EtB6XicK0oNpKv3FZ1OMfqs5Pti+oRvhY6m37lzruQYr+
6UwnyE1UsmX2MEzNbuzMEXboWimq9Il0OjcKwIeTqcxQ7jaMezS0yERyjJfEUVdB2y39TjgvU9wR
eFMgmO8mwsddRUUCk5raRTg5jIEqSMhqTx4VUnLIi7MVd9YxoyCValiWBuy0zJyGZCNqw4DemguG
IpYr4ay4YRbNWyE751yIblUiLDo2VmcvpjnEruTdxoXLvuDAxDU+dgBNGK1BllTeYsI1v6eg7Ydc
9DgKDMjN/dncIV5bWgo5JpXu2GcLkwKEJNlO7ZFU2yqVhgzyDrbpmO4Nq9wEpTHs4RR/VWALMCyJ
tUeLIb9ijj+VNCr4cPnXCL3FMsDAk1AnZCPY9+Iuk5nZWrS3AKy2LlaqAs3hRqT7g+XcJ5+zWxmr
6pw7jsIp9C82NT1KNAubWzKgsMI2qkq6mhZ8n3HL3pdkAi60qs6v70Wjb7QjBua3wDNMIcK8K7+k
JjSBcDL2coztswqp0SY8fjMntVgZrb0C4pQPQm9ffr+S/mWZSwGpYVUDxGG/79S/4MW5PoYW5km6
51up976tzgQaQoh8iojdcTPbWBAfX+5aWzc9Q5hveinHUwM6Vmb1ys+o1JNovH3c6A8ho+++wb8u
cq4nnTmnFW8LSOhzWxD4eTV1o656qqyTg6lmxQlK7YsKT2jTworJKlAqHrnvYmydhWHHwitrFLSp
kbbkjMhzABfIFepA7YgV+rcCEpVtafNOr/Tx8jXI2ukg/RQjHt1JHpzE/6YqVXmVwZ+cGu1bB/3h
k1CVSIUOBlCeh+PzcZcVVTxms0YItm3KFbyhHCJDGa4Akc1tUfSvZjIu8IBPnvDcgR0EodRK99hj
JNip2pSDltQRwcbyPIz2F5UwtrOJji2dsuSAnSzcP1UoD02WPmPPma0cnI93UklIAFOIV7ZEn2y0
eBDRIvLTCFMiDMMwMqaN0bW1hovEQhsKfe2rwXzBpuCGoUMi2QaFnW5E6tBrW4MLO9XfsrritdBe
oTkb+56IThIgI46AOWjOKeDFolWxr2aiTM7ZLVzPUtpbJGm5bhQm2GlpDsu4SZqFYtyoYvw7s64h
H+Ni7JU5xu9HJitGXiNxOgKKV6J5KePtN9HXe1wACkxWnklkIk/sFnbA84FjdrpMuE7rdNCNg+lD
CiUtcm+ZQ7QmoYuPXDgOOEIxjwddQAj4/fLR/3ZnDXAlQwdxAj3R1Pc94ZflA2A9NZM/kLM0atah
1gr0IX7QHoKou07ahKHVZHtOSRxIziCf1iPEj18AqdTJXT+1x9LJFPQmneWSEQq1zzBx1eCh3ETM
9h6YYv8MpB+s55Egma5t2h2iGgt1YM6syzCj+07CHjCUnIGdqnlxbQ1bMhPRyoopPKI5r5aDanzN
J6okDh6XKjyrSfHrbbgqkw5BoHpqc/ONHBiD0eUfrs67+fzn5141bancjHj4/089NFtgF+g+AiGn
h/qnkSCwSlpl408MV8bErj1jEMWhRLs/Te3u/aaRU+PBDG7PuBhG67hgbkfuD6PKOrq2atY81oV+
gPz4DV0bskK1wpyGQvquYFKolqSiyp4McfQtIQmTSK+HhQl3Ht2NUu5rUs1+f/+1W+Hz+RMaUjFZ
3oppsE99LIwqWXQziTHhMiXnhQS42Wo9NF/5Re2/S+QBMRXQyaksLAqdul+mcVl5aeOlRdFuLHI0
EbTY7ZZwRpZpOVne+1F5g+pQyZNxMcfavZW242VuiQ9K61Cj7UpRq936WztS74xMehmYzYPTZ8l5
hlLmoS+aN8aU5OuB+EO0ZEKu+6x9+P0n//uTD7h0g8TpV0Fubujoh/ZGjFYV/1/OzqxJTmOL1r+I
CObhtQqKGrt6qB6kF8JtSczJDAm//n6U7oMln7BuXIfdIfU5lmkKMnPvvda3UuYMgdUddXhGyXb8
6N0OPXw2Q12NYd8UgsC+ZYCpUWvtJukOEAkBeXQOCG9Z3Ox2+cjMNHrmkf4udV3dNxhiLs3CGNb2
vo/rQLFfv5jRvpKwgCSKJQIubktd+kw3+7Mqaog2ZuQ+NILZxZRmVKtVlIReFweYFjHHxV2LJn8+
JyVroN7aZ2ht/VGyArttk/2Be36PIPnlceCcbNvUnhZsNOtfwyTYRzqwiJx0Gk4lzI0J6XTEdBh6
0ovTUbzZa/NygSrOwuTStYiXQd17DUGmERV4Pnrz1wz13VD3nNtKiZSHQSm0jz8Nvf7djWa6QuOI
abetsvf/3mmo0NqYiioNP0bdfN9a2c2HgVNbYWvuuc7HbFulCpRBm9S+jiXIq7Us7HSiWnPFO7og
EHYGWfN/OALfSfe/3kHO4NSGaxm/kkR/O9mLEh1r2qqWP66dbteZAoRK44FvfiQV4YroRhP0DBqc
xnUVq0jEDEnVfmiwthdRqh6w+L8RmoIpYdCyfW+p2yJurLNVJBssTRvDHbxdJ+anpHbHP1y8tl7c
bxe/oi15GejLQfv6bb2z5hmgE2d7/94606ch5VDKB5spOhq7tPI1i7CnQsPzS3Lrs6rKZOfY2dN/
v5r/4yAK+IgliQY2nzAQyV9fzQasSuwutoWWccpZgt5US2J8iorsRZEvSbtA4skaXEo5gI4sd0Hb
iC7Z1tWwztSNI35gyievzDbcPibgE2vPXfWjVea2x1z/N5mc6R9qzH+33Gn3q/zFGYiBLDXZr1ct
XR6wNEdkU7dAMKhulyA1TUz0Nm4NvSS4b8wnfYM+anntNEV9SBblQ/Oa8iJT57vnMf0DTeicQRqg
PbTa6NzZnDx6uzLwsCkQWpL4iDdn3/X6/P6HW/7rpHCt3Fw2AY2DP013y/x9itwKCueumESQzIKi
jXxdnk8u/ufdasd539QIXNduhzan5y5rHswk6V/Lmu8MLYiRSsRPcBynq9VqftUk9ZnEOPa2yUVZ
1sq9YjyBE6y/sBsQEEjssV+vJWpRqGfCpbWwrRvn8P8wCvkNuOtwakUnpjPBd3SLD+Z3FinwShtl
W9wG+oSIYV3XBWFgJzTr6GWsk0cryel0+5vZYiMoIUrZTK9PpqlCOWmq6NiZ1hd3cDCPGLAFaiN7
++97f09k+udbt16gq9NpU7nvK2L41wdHwa1MYZe0mJu9leoxRYeko2tULwQoFUM8baRh3Rp3aPCB
NPk1ZVMChRMptwaXvgPf6Ws1p1/nbqBditwP9aP7h5PQ/c3/5zWqVABM2TxGgPwDEPDXa6x4yVLd
zuhnFQQAyoiGVJp5SUizHtOWlz7C/CEsiEj3gBjO2que5r69Cp3cU2XszkaWlOdFLaPgfs/Z3b3j
aJpyHcqQx6ai5S5xZbFVu8jSmTFlBqRTzV1cfyYBgpzf0rt28XxzS/2ld/tPwHCoBxWQk7B5ur3b
H3PMLAEn3XJnU1VvVdtODnUU4cfyMn1vrwfqgj5TSPZPUOKr+MMdurdDf7lDzDJ0gwaIS+PC0X4P
e2hqzyoN5L0+oZ2Aj8vcCNR0aIDXaHtrcqMTEup7WyOBt7OjI/PRdaz9+dK4fpFcpmK6TownfbcV
YGwmSYqArpYHGzdFnynBvcPLysgcS+vA/onvtCysP6QY/CafubcAeBYZX7D2AnP4vU82Y8P07DQj
DjcrCt92JatqEzfne39eZff0Owf0QNYP1aPFhAFDVz1WLMQVZmYqhWqSNn1/JT9WHWmikbBOSob2
w1WM42LZ06VKqkOTsqhj1QKElfRHvTaxxa8/y+Lk1JWr9EMdWc7l1Gth4jmP0WB1/tSLhG6r8/zf
L9//2mvAC7oGFtC1cfV7qlHGlLO1mYf6Cx0OjOHDHkrZGYqltzVdQm5F1GFTzXqIcSmtOJTwob4o
yLlUeL1DT3laZCqgJV157irIAHg8wjRD+SUW/exFXck5bUm+/P9cNaUzyxlf/jUrGKU+qH1NiuCy
QGFY7MLkmAEmIpZkQ8Z1u+B5yzdam08PXReHk93VZ5okzxOiNR87cbaB1LJdkA6+NvaxS0YA3Zot
tgJuw8rdTRH+Bn+45t/bxixvAFk5dHOnKTp/F6MImprmCg70+b+tBt6m3FaLsLKgRLykkTD70PTl
cx171cFwp5M3W8ah93Lv7JnWCZFRVW4WpR18u1yLRy83QuZ+6ZntZl/nFqWqzC7/fcn/nupxHHY9
WMhAKDnK/T7VIxluVseKuCnQKNSdU89obcFReGYh2OOJuKmusk+GPv8QChq9ypPvSx/VYYyZfd+b
V2EPc+iST/QF28veAQ96a7NIu6TI9zb2+n2M4cq2H/PsRP97J5K88aXZWedU2n8p6B4DvryCMS3P
k0MobSp7a9fOqqRhubbWpZu/xPgrBGsFU5jUvor8jzGJls7i/svSxvCF4zbrmmk5lIlrE+EfTYI8
dWuZQ0/Dz+65AKeX5tlW3Zf7aaBxMUGaNiAvqFR1bTevlTPrw7aGfXxgnvZX0nljeP8X3UF3GdhA
G0oLelRQsntECTORmmWXBhr7N/P+8c2IIY+tw4ezzij6bMxus+n0KYf51esoOjt24pqGGnfyY3Ia
b0dms3WK4+wRSe4zUdfdHl+We44XpPtMrmmw1sprvyxAHXKU5fQZ4iX6G09/d4I72p0IPv7uGhnH
r9mIYAmOTCxTtzwXq9Dlv5+o/7HcIMZyeAEM23M4Lf82iICMNWsGVZbf56toDhvlNZOQcziQg3SM
vPYpq6wxuE8i8dGcc2+E0KYXA1QKTpWd3osDeXwozBUjJyJMJBeoIMAPMIDf31xn2JMGs+z++7r/
dUZZe8PUW7SGPe++z/36CPRAGapBo59l05TBGPwB5HM6uehNt3NlTR9A6RJ3U7u2AX0u0n06AMjh
M3Q39PgIPC3LivySXHtIo460UzAZDy4/3n9fJbfyX08qBz1WxFXy4DFG/e2YoiATpFC2Vda4TW9k
y7OVAR3L+xGayYThNVPz5SsE+g+mxstzXOT+vTtx/6HAwqQPMmoDh1Xqolj66qBach9e2HydzFDQ
uLo34zRsu7ZXVHsiZozXbBgHfxQA7mq7iGh56H4nRf1e0zE99MCSQR4sxdtdksQwORWZh9Lf/RRC
zofRcUBL1xxJ1mbPhrn8sjFx+hwg3JQ3STr4EMF+jZHuPmhjo2E0LViIKB/YmOOJrnLkxmHkEeOt
ZxON1NErwVAWNlg9TmEccZPu64IW9jBwmNjNeGYDUy7p7T6UyeF/67BD+kNd6tHBTdLu7GbQJ2wk
Nr0iv9Q1RAbQ+m6YGG3Fiw6AUIimCudpeW/ypmX6N0/n3rUfl8o5CFqH2sYmp7zJL4aB4FehgbqT
g5sfGrJtc6TXJkz43VyTtoWN7VQumtxrDWVOndQTI5oEVowlLn0OY7VuhmLfeBaTUgdh9sD37+0l
UQw09p2RlXJQz1GuXBXXRElPOe3GfR92jPFMvX7XW+2tXXczo7E3P29c2/WI1O73sCHxJkhWOX88
pmBkcTyHpeaEXloPB9sZv7Q9LGWlzb29J7rpINrlsxtNGh/M9ZotsQ7dNcsVXMy1R15vPuZnBDne
nqAXEmlyhzZPDAKkoIWl5l/FvLShl8c6a2TR7nVZzrQmhvI4dOS6G820E10Eq202REi7G8rW2goz
NBzBkJXSz6Fd3hDRXO/NZXtKIKl5gJgGpdi7iVx2LYdJXjp0rxLIk5i7z4nH4R25ihd0aWptlEZq
84k8r9tgLeo1pQituhUdgdHqRKJ0vHVxFB2doR84N8g3t2/bi95AO2OsetTnwXzQSYs/xMoavDyV
3+2pks991uendB04F9GzSVf7WOdd0HYqhrpEPBaEtGysKTJw34zuyR5MPGRSf5162pupMVCKmfrP
GUgXGe9qnDph5S3e+f6rfux/TKZT/il49V7x/bqfoYtyDWaVtmeup5JfFzNLloVLxaRxf6UFz9WM
TrBqByBTFoQtGwxBzAusr+yV+/84jwqf4eR+8awWmpFRfNGs559HAowQ6t4qLWwjdevfCcmxPf+t
DnPpl9bU7euadUTNm/52f3bjV9PsgdmMtnmSOSweTDKmP6gy3YvZyXcecaFrIJY4M+rCzW/NReKv
KqpdppbGcwMYczNk0vxcyvlNmWOLkFRGi24kXxi3uluvn9UvwkP6bs36WwwiAwH5dIqp4Dm+aMqb
gYvO781oV8DFOBdDOwe1s/ypc/6/9otVDaXSC0M0iiju11tsT7FOcFXBfjGZdXC/L6OS/OjvL1Bt
i0OW1/PXWEa+OWbzo47Mb8Ji8sXu1Z2K6eMAcosP3o05YM+Fq57lSGBlfm9S/2HT+L0Fvp5LETTc
iwBOFWtc0D9PN7GulPFQuZwVRARMLi2KsGokKUREeo+W94rV3cPEB4rVMDp3b7l9gMtk3N93DoWp
o4WX65lIhGynzNHs14Wgvqn09xxD50kX0scq+JjVUbYvOr26ZDpQtKKFQPzfP8i/RqH3H0RbZWgM
6lBmrMe4fxzTevhfVbuSMe6DiNz1NEwl6V/Gor7d5X8rJGwajfaqF0K/VE7JbCZpXmm+0DewgyVr
lLfEwSvjeowu/vvi/tVA4OK4Km615fCX/bt82FamXklGi7u89kXjaAx7SP+nOs7z/WxUT11DomQy
mbs5weHoasrNW9/L0uxr3ytL7zDAScxFcnPlkK5odM51uHB8Zx2r4qsKCq/D7rgQvSAT2pOLWW+B
SgON8Wbn0rvruG+1RKzH0k6jlRLHZCy1kH4iZuK7Ih59s2zsl44OJ2wIkW4GhAONjudvsiOFqJ7E
vHDm8eguoj0yAcX99x1a+5t8QP9cl9Z7xMjYcNZlaS1Hf/0Acd50eauuJ9bZtHd2RE08TKSSNEZM
5kEHTfmgNGV1bhxX/PyC8+1FbSuX3UC4x7zPjjxYVnj/Xbx+6/6rKc4+jSXKjkvePGRyGl9GSFUn
M1pGWL8PqpZ1T6ldPZhU/ydrGPrHoavfnT6dsbTzrbuUWRntr6NBMDOqRBXhghw3A32Qx3FVWSZm
IUNzbhSxwZjM5CdXZtpW98V7oN+9fritYi2YZ+Y2vP9Ws6Noq47YoXssW7gR1WfOEXkwkLIL3BSZ
R9YA2OogH3llF/BQQQkAMn2eTBlvOV5mDxBYmk27MKQxEfLsAS/IUzV9ZbeuI/rCw4MrYvtG6C2Q
YPKsf6pzjdaJGLJhaVbwKJ9cJrv/90LdyD3FZvlVAUsekv2GnndZBFA6i4iTwQn11Unz87OY9KpC
qjhPx9qk0mtH4xJlmEWbXAsVrLgPij5nfteVKAxzAfK7JB8dY2kfcMTub0a17LyiyG/M3ua9PfXp
Kys7BAvZ9s8ATnyebIy9sVJdSIH6iJk63XrLk7upSLT9BGBqU1VOHJJa+i0xjfnrqIEt+XlpualV
AQSkZZt0U3fITQSfpoN6Wo1JPs819Rmt8KeCKD0o4bh7annr6Uv7HY0Q+vu90WzIEXgHSPzSKKX1
4jXWGyP6wGTHfNOHGnReXZKh0SexH6N2fR3dfDN1yfMsIXbkXaQ+S0zuPvSJAfXiS2qqyYuyLPK5
dHzH7E+jh0amb5vqQhRAemaYCoGzN413B40q/ddnB8ekb+STtYvhA+88L0bVQ84p0WjxJaIRuc3K
EpyqPSY+OSR2QBqH2DmOJNCKTeYJC/cukTM6W1DtLgUdq0Bri24nJeBeWrwjM0nVb22tvKpjLK4x
+I2imOD5OJ2J2CgV7z2A0REybKZP3bW3iym8Lzlr7y9Al6pB1ONLMynh/eUY5lEPNZU408yTYdvG
YCic1743cTyNyO7bRM+pA6jWGnN6slRDPYh8jIIYognBBPYJOHi6g+BIYEP9ZfKKk+rN/VMhxMN9
FEMK9NbWVLpljdaeEuAIWw0Jt7KJhlfKEbmdokw7dwOLt5kgkDS1SZ5VpNOsx7CuOvetjvp4OzE0
292bkPc/1b3L1WHqgb83RpxBuk71YwsFVxCH6dGuvTDrJfFbGkoZheAy2RMFrwttT6sh3jrOVB8N
0EKPSatw/MRYHcROBUFedaimI0C+cYJznzJqb8vlY1x9GJ4WuFZXPSV2BRpSaTI2UhK+DDBgoANS
HOxpTDhe2WGNTBjuQSQNZuqNXawl+oNSGcsuXX812ShrJidLt0WiQyY2K+diKkMdwoIp0fUmtCU7
DqRurpwnIan+MVsEzBP/vsc9lQvpKyywDGLsy7gW3jUjw5/1hVpTsUYevL04/VHaGhhK6aaHVFc5
JMZCLA8lz/lDFbfzEd6pFXiINgJ1oT2oWb7n1enetNvxkGRDyvLBcsCp7sNm4aWYKmWg2MI6elFM
joHTjbdiylMi0JgHzymhyoV5NWbjqzN1AJcW1mphIAhIRfTTETdPl7nKCOTiNHdpxrOeN9WDUpOS
UwAL6Qt6sHP7BDNYgBdGXHQveUTmjoGEoQWcDjUeM4X42JHc8yRVC+5KKdhepEsOTj9Z8MLD2huX
b5GLQFqm0nxWkiyc0zoNOqvsaLXUJtIbWlgSUjzYHRIB7WS80YTghLZEp/uXoivyjdnnbWi60PnG
mmAPIDUMaL25DDUUIWHMQJwWZmLLW6U3RAOqnMK8/GuRQIhj2vDddCIIWZ43UiOu85reC10jiTb3
1UMWEVlrUFK3P4/iKstduAzhZCzGI14XuDfr+1c7I8zRVcHy8/C5sN+fGheN9dLZL5NKzVuVKfkW
LC5daRsbx8GT09qkLY1STCwMjGErVzN8XIPxXuiYiBB1rJPAHREwyQHlQCwdhgqiKA7SKLv3IT8k
sCoyYPAwCcrUBxPziNo/erQMqnc19mYskTZU3KpBvE5AxrGZ5nBA5W6vNbjijfCtlthG+hRvpFZF
35X69d57qFJ1hH2SMpO/qyPHFZGySubbvgVYIAeNiiILBhvwiRFXiMk0/tv3YmwpFHe/pPp2sqt8
QxmOKWm9LdGo7e46Q4Tt7U5XjNv9FhGZ9CNPW20bG1lxWRZnNxu2cro/P6kdjQyqp/ZaEx6Wujc4
aTue6ubZiGfrpQerWQMrW2PVjGlVznhDfGA4uAdOGp2nlZZ9/3M6N9qlRGMslf7ZDh16R70g856T
fhcL5riOBkcLe/qemLZ8Y2s1T2gam1u9hbiLt/tcEOmiYK444tE9SmdEEmrzfNhZxJGgPup97pBp
MbMiF7u0haXH0aQviLZw6EArMLMgrcVbxTygQu6bS93eUIRua0okS9KXtK8JsKQm+baMCaToWyL/
Tj5XIw1/Ii9Du1Ma30fFPNXp2mBgOP/dfjLEF9YoZMgbyGKbemVYCqlyPmh1P1WXfmPKr6NLrCXI
rW9sjslVJQkj8wr7BqCjQveb1jtF185xMbMRZRDzDSv+7JrsC9z3v3L63ZOId3UDQjlibYn1mSpD
O8K5JGksW3Rt1+SGGyw0kx4xxz+0Up3IwuyzkEMxbHwR1YfJi5ywrNnDbQeOuuupyhEW7DQ4Dwvy
M/b5g+xpnQkv+zC74qFJozxsZzzQcLBCq4tRnqfwrlcg3cUcOUa3eUEkULTQf8G3VVgLFIHxsYAl
WDjx/C6i2YCQGM4K4S7xwvmA3I60m9+klpythEN+TaeI68lshD+lOM8IePMaxrqeG12A4GMKe5mp
b1IvX5VOe+uLlUBmb3KroR9sb3FWKKGVzhIVDtsgnzqwNjaoB1kTblQs9inDM0Pe4iMLcreh+7tb
ELDKnEwnQD5bE5Fqa9mPSakGdTdqq7zn4nbOD8sGCq7WB773Q20QqoNd1bL2UOtEhlnza9npRGJg
EQcL9+TpRFzYFhKOuh8ZCMzfmoW8I8ubxp3eMv13kuYIO+gBXAWf0AyKSATp2Ki3vDdKIgtgzcdV
X16NCd54XHjQhXvg+XaK1c1j61MoLilydvR7XrIqulWZ83p/UHDm0ZbsMnTWPQA/1i/36KHMI1kj
2sYENO6TONSq7FFxq30mql1bQQ6zfnjWBMzDIcX10xqiE0kTO/bSK2FXV73pfRpVwQLaxTV1NA0E
gJikaeO5UFGgI6pAY7HonbzysZuZpu7K3IJkihBzMwlui6F/Q9hA2zIZNZ+ovM88XT7pR16qeXie
wE44eoarqaWNoTWEThEUOubaZcIYfurkvM8I5Yk73DfEITjOh9UDm5TVHAdW49pPSk8keqMh4BzJ
w9tqWI3DUdfidNu26buSq4Ft1d528IwgUw1UnlfPvprVD+GgXhKfdm4d00Fh/JV8lU1BjaGbF08H
cz/UASdHNIzj3my+zzVxXPMTshgQaufWm4l4w0Ou/+hpqHkM3ooQhPJp0ZlGiyJ/tg02erefQtmZ
DHjY8oaB5IaoLzaAr5yDlarbZWkuQ5TBetLdd3RxUJsYMyVeMR8Kq8fstlZShTwhsVvgP1XfSILw
XXTlxvgWE4+CwOwhRiwEE5vgKx50ddsX6PfGhPQDEkoyFgjO5byepFB/9HnpvcXavPMUAqNK5smn
uPFgBZfl9EWPaJZP8YwghS1dacb+0Ui6W1bn/Zd8BCOVAo9ChdiVR9EydMCAckbVDUOhIdalXuZh
RzH7hL38OSqJWdNL581yBNdhbssatCG+lMgCgAqEk8yLTYT3o/1oVOFbFOSGkm9a6AijtIPJY4Uc
4crtmm2pvMyQcwwrg2DgT9k76pXO13rdCxD8Z+CYpuuAqKBz2Zj0RIDGrfpD5AC5jZrWx5+yTSZu
IjuECGWqHDImkwc4pDASYgeEKGMItYrGbdSZYLbiYmP1e9kuT33bs8HMtGZXkLKwvbc0qqDIuUYw
WsW3ebKuxKKhxUMf309yZzkkMZGnNYs9zYwdISsbs4m56y42Pw5E/Td6QTtrQfQ7/GSAk0C1Hvx2
rnHT6i/qVH5NslccpsVz2uCtwnQwqlj1HOfqpua30cbvRFzJZyYU30rFX1HU7wCFZ2G5tOZTqs1h
V9jqq6dOnS81O9C8v/ISs6Q7bwUg3rV5SSG6sTgIbKx4bo8j5A8F5HPYqNn3ZqDkXvZ1Zd0EmIrL
kEQFPzUioE4fN8nYbLL2hQfG9l0eZAfvxGzvJCKig+ghW1DXZcfYFSIwU3EubDStmW62T3207NVh
4WGLKRYTW3V2vfuqITDSapabytkkNppsnV57P6bu2ap4OizOtIxYQI8QMjuFdttunYKU6WXWc3r8
5ROkts++zuGJQEXeFEalPBkVnB+1Sk5DYGVnpxnXIhD16V09/AzHkXOBuGUDyZTOhf7eYkJ67lmj
IXYYDC9XgA+PgN/zDCqscXVM75qMDTVbQOd7UKWPwLp8xwWb7EH/zXqFM/QEW1grmm1csWjPZEMG
lTFktPXFuEuTko+Gbb1U1J2V6YhZBOdfntoAp0gm222ydM9jlb56TvGEC5OOP23YXaEZ3d7DWYlw
USeVDGsSkUvmV42hesCdXc1/LtFkfF+sP7kDYz+l05tT23RxOr+Bb2kPShR/72ydoYPMaz/u42GH
Eo0EUZZrNqDnNgl0JX9Xf4zTD819SlnbY/lZZDSpZ0hzlka/njN6xBQAkn53URkz3+Y1PCkh36B8
K4e/K4XQEHYDXk8rKY5U0Bujaxhm5pwB6W0LJzv1JD3osadvRDc2O7j5FZxqW2xILM5ofA+k9xT5
m1NZOr121oQLOQx8ohC7YukS0zc7f00iwcxDTyCDKNW2/qReluiSefbJWB2mVXedWlpChtiPdlWc
RWY8WTJBSFTHu5EBIETX9bJcabwnM22vd6NGTYgETfoprbUnjgKhoAF6UmdO/ROKo11pdGgoKGWE
oSrbUcpvdpt/qu5IYdHLvdQ5QrpdzuC12+hOw+sImbl7yJj/09M1W3VbM9jwYmtDDct5tYHqhDj6
aZ5JoSXiuh1fe+elyd4y8S0rP4zEJIza0dOglBO4JyV5axYINTNu9uNST+P7OGUXUYtw6CP50NiZ
/pLX2Op459We0xd7fn5EW3ZxM3ug3CQ/ooNO8g429NFUzp1enMQisTTFX9uOvmbvJa/kS8WU95vc
nhy/SsuTnSN6SQSEZ0D02KSWZQ9v6xSvFnWVWKiZPJySZDrEG5tp9guMh6Qs4VhR50Aqx5wTShlM
MAb5KKVvS6i4kFZOKdsQ14EappkBcafb+AkeJWLgCSW1g8Yn0Xa6DpKSiIujYF7p6fCaDVdtX1Eg
VZRsg/NNsf+GU6z/cCvjRlVIZay/jyQYEmZkmhSdWzbOCbvYfLTR2Gb4xIjMIEplHL87KeR2MtMw
hh6l8QhUz1MOjvbSGx5K/he1+BErHP3x53N0oRuxTohPQtmxuk5OHkx1SNZ81n5M0eNo0FZh59Kh
kOuhQtJusZuHV6O6wZ9Km7epDAplN8sgnXwn9gm7IwdmXyQweajAxGhs4+5vAz71WLFVt9+Jo+QK
sX1fZ/djpqkorL90oj+GnbRCNw+M/jA5pyH+iE8AlAYmeBit7JBtsHuL8NW4Pm+g077TmDAhbpJQ
XmEceyF3A463ze32NOW62InvqH3geSz+qgHfTZpI9ofdUMYkDFVw1wZ2yCCeB1xSwv2oLXkRaW0G
mkO0SEUwQFDguBjKkPRIPq+KigvkXhdrLI7dU9ZqWjjbLt1Cz/SrrNTfzH75JtSc6tlCDLLEZU26
ETBjpfpe9Ov9K8qUGik/9EnhHTjrYEqczekqqVTCpiG5B5youRLmsdJK13vsaEXZ9lnyQo3wM5Vt
SXdy0T8ZS2a7vu7haLTmLpms9FyCkzjK0bJCQybmdZGkolc5nclheGkjqHtp6jkXD/tfOCpcQsKC
sx0m4FaRCWbANFNiDWv3hFK22SpzfTEG7aDqHJOL+GQz9e2xfYshCkjcCkUFIw8spVN8SMKPa9Q5
Jn0fA9zasFtShMuVRozRTK1wq9E2RsU7tsgNVxzQFybbyPfaksCWQwnHrgTNMYvdUA0BySEb/vUN
7/Y+N+t9lUVEqhcnDitwYtsue8I4ITdJ06r7Hkkl49rHSu4hVW08ec6Q1j2rKAEW1oQudIjN4hFn
32sBJ5A9WC2hzvvSWxhNzVfWdReW/YiqCD03HtPm3Kr0+CAkBJaRdjt1KCjYa8p3WbjaEacdlLya
WENY/XZjrSnKAZ89qN38Qjr4gaw63FQIMRtaDxJakyEqmgTsX/F+0GGqIp3Da+/XnSCR1rqkjtxP
+ksVRWEymOFMinm+lrFZ4g/s2ut9ZvgQVLnuW0A9VdpTaAFAp/OZEGODNnSLf4NecIw3iUAstPwl
0rt0q4PN7MQr8RyW/qzpLQoV3gCvCEZDCwTLfB9B2KTM1NvJjwyqBAlNhMAkPevxszBwzACRL7zE
7rmvKCUnoF4gAjtmkVI80bMN9LQ+S2IXEqrAnrCvJmxq88hOFcRTtsVERsP6wt9p+TWdXyodCWFC
/qhY/GlQ6Ui8lAhoy45jJTo3Rk0DPlf4pJYT4wYzt+5EEK4BHGQYmFJoGEDKHdjsM4cGmodYtDR6
Dfuo+2qT8IE+mTxqlbeUDCpBSsf0xtmdncgM6ywHJkwSKGS2PBXtU7l+6YTz3kcntIk6JHVxSloa
tYMYSM1SiOR2oQZqf9Hq8AQs5CJVmDNP+zjKloviAfMconmLHC7fEgID8xe6VwFRWMybrEaU4pTQ
GCja+YkKzMpF5pGiUdPjVmk8xDyEzgE+1l6MvW9bpLaAZS+9bx0pVkyClhGgZUILd/KgAmeckl1/
4SCWRM7WcIzdwDOSxF+M9JZjrW9JNMMUvSkFUlJR+kQGcAp1NnC0NioQkHwmxdA2giYy8Z5dk+RL
J54tLw2o3LfCkX5p31aPfaYSHJxgCF2Txmxr05WfLEqp/chzALY/NpPdJOfAShXXVxXrDEsPw1ey
5MFctpeEi7ysW33J8Xk3aPrfysR3FF6crSFzM0BKqwSNQ0bubJcQH6sB3VldsHbyu2JYNKYMoOcf
kFFZYUMnbTObjcl/buq3tu0xFnA26viFMAzXz7Ra+B1Q70PctgSVNO2lJNban5Yipgpj+5AOqbBz
HH9nOgW0buYAW8ynCA3tmk4LpL2qmn4/Cz7bYXReUsKXeevDugnJtAqydiAoQjyMhnoWbXJ06Z0N
XXquaFES50AL2qXjPOa3qKWYqaTX+fCuqaScHjAxSoRr13Sv9sQURu/ak2zM+WGYhw9Hq7Tb6N3g
EUWbVn1p361BXJW8P7WL+eDE/SlSvk1eAuawDBHOhUxzT8oQbQhCMyDyZRjjlsoNDGgiQvW2BkpC
MWm4xu0HDAVnuv2sNy9tZoOKHf2Wcxk9KiY417n5Fq+RFfqzQjZ4AwNbnZ4wdXN0Z0mV0ZEqJpA8
AdH4RC+G2uBQkiA4+VhLanrhmJn+UvOQmpXj6Nj53iDDYSEgaIj3aGrSaxdFb82Ait2gmAk82Xmb
BjAW5Kni2Jj1BynG3cEcSwxypD/4emdxlnbnp3SoPssBti1hE9XVHjVxLZ2mumagQgPX1MAYr9+r
yYICueUuW4tMKMAJ5rGD4vZQMyOLGZ+eJLkN8Jid/8PWmS03ykRb+omIYEzgVvMsWeWxbgi7ymYe
E0jg6ftDf5+oEx19UYQky0MJyNx77TXImz+SnoV6srnJkulsg40EW1v2hhgjhG3qV3fSQLsd2i9K
gb9e7Xn7oJLG2sfwd61JKXZ10vyOGBhce4YLr2Z5w/JRvPBL86OsslvpcbeJXsZX3530ZVzJIwIJ
+8w1jAnHdCm8iQQ5VRY3zABb0ujqVWibhIqPPqVQ+hICNRynriAwRg3huifgaSNNt1tbk7FxIKW/
D6X3Eka7OBL7MDI/eiD7c2DLElgH2mygsnpbmkfPiUj+MKV2z/Ky2Bgh2ihcCltSl+FeMcYVx8LL
fhTJCsfKdIfj4xEMUGNLUPRN3IwYWWXD3m/jb7voeiL1MoHTpomMuXPXuDY7IKcOBsfxtdOT6mwD
f1eM9o6EtU58BLh8y7MDWlZvobvpxYaurk7LzyLB1lPGDo3efIBSSChA1y/sxKJWw1nzFGH6eQKC
pSEX1mYsVUOCG1bX6SCwim5l+6S72q21MuMNtXy378j2ZG5277RGWwWpiNf2NKVcjNj9p50fo6hO
PiPIrAw2yQATBRh5mOOyg92R3NriFFX4smktimrmLPS9A3EVrt8tEGxQeJGW402cicqD0SbXdaXa
nT5UN1KbwFSjCLJtbU7vbnfJtJb/cfOs6FPPAzFJVthN16ouyhN57fgxGMMZKhpR5PFbZeRPoosh
H0Vo3aVFO1p72OjaUhdL7udsMXawvCsilPpOYGlSA5rEeD3zOaUHtpoSvzQGQnbspW9TVt/6djH2
H6ptv6NqSi9RglV5XYXjOesiHTGylp68GdrBavFVsB2vgGnOoeEehRo/MeLGhdcs2w2U6/QgzPov
ZPLgEGpZsfDiOWpzjsZqk03TEQuHzifAkFKUeEpFGxlnYo274I9KAiLHxuxYagQBDp5ZIhcwQIni
ID88Hv07WLHbsHQk3UZQycSBW1+BEnuHuDsKIcdICjI3lrGFUsb1n7gPkiU9QbDq3OHL1FNoh6md
b1BJG9ypJNmGk51tNdFob6FJ5661O2I1pp3XMDACobtGBn2PNNBfYKM5on3HMFgTr5m3o0GUz0ag
v4IVmeumHyzOs29ceuK8Mx33rYmYx5s7me2lcvn8mRLcxuYrjDwWPkRPu3AM7mWGGBfDXgYqmV4d
Ho+EkSBYnEjefBBGamElq3yoshWZ4NmywGojU5a/k6PhvSh9kMs9RlTkfJGTjMYHoQSJlqiaxQJX
h2U3/i6zvUrw9XqtNIfiyV9p2Ro200oCGQk2+2TAyaytCbvMiGLIku6pHGIySkw32rM1hu8VswDb
G5rfrIfj5mzUodq7WbSf/LZ6ctN3BhhLK7CeXaPwN1ZTizPY5IRxIiRUsz2JvkdSJUS57m0/o3/r
2k2KS/UJllG4qKQ/4XXhVVvhF0eoKP0BTcm3q3DTZ3tBelprrCZ8nl6p+QzorWiFCfyr0Uj7OBbu
xSVH+CmHqMv/meZaMIR/A0GG4F69+kAKx1nKCN914SkBweKeZz4m4U1HkgVqvW1mNOCgUnzZicc8
KcvpNsppH7ubqSd4c8g9awMLr1yH0xXq3QzxvSjD+B3uDDN2AVN1wro4pW5PSEFPsMdrXYYbReRi
EBtPuR51F2w5TWywmLNFhd+8xgYO06H+ZNpDthpaOe0yCHrL2oKGM1Q0IRmB59QMogaYccdfxImb
l7nujMP8wDm8EVmUfbC0brugB4X0cSCMyoiuYtx5VBKbPkPhBBanZ9WlrN3ykoF6rHtfb5YQZxOA
wPlFfruz93vr2kpnR/Tcn7GPLhnDPpNMjsXjmx8HqcOQkEVPKWRDG2lP/Z+iyV+LlpsWdGhZB2vk
k+82gQKVq0kyyp5zlv7AIpK2g1qwtim0eheVweRl684q3HXVEbGBDw1kh75+G0PvBYNjBy1XnW3Y
xef8I79cmdCaEOktMjNYWFHE4G4NQIkvM1qVFU5OlyivydvJwm+CnVeSoD2nCn6ZVIMIE7dNV4db
ks4UUzW+lba+NaPDkITfWt3sLNQgJlL7RZiUyyl7CIRJmmL2b5LJ6+BNMWmAf6LAGIyA9wbOk2Uw
vQS8iwzywrDHUCu78sOV1gEfOS4jPv9cdcQQS78iOS39AyvsmjeG/mJRcFQSSUJQNk8x9XjjQBZo
9G2lIQcXVdQvCDNHoDH8scXcT+mg0LVDTEUGyQgbEDsh27UsCOcN82VQkKcYJkunbSAW04aXafmE
MM4hootrmogPaACwESo3OQ0FZLtEbfCkCyrtVS9JzpvyXlIqlvky9RnE2xUgSYLMcGXYIBxlbrxa
RKwskyk6jJa7UT0joyy/5KjFqiI2n9lyGMp2AVPJuDkJB3JLn5AE7svinTmZwWyccR/sLkSW0bRy
cLHhc3Z3qdcH16rvPga6cCuzfvIit598fVoPvdWtmgFKqruux1zbNFpovzZ1wzCaqYnGaZyYvdPi
lKZOKEq3CI33YCTvR/yxmQ8I673z5Q7m5Vpa9sIcq5Wwb276HNHLRtlZh/4MuBGinncZhCeY5UdE
BacaakvTiQ4Ow4smiL/bkvOiZ9orcsz82OpJeEmfCAQTGKbPTIT2d5d/xbic71iHtyKIjslVxJDD
PeI/biwEVz/zspew6A+JIpjTLGLaeiY/B5us9K1fayeivsQG6fIE4khAgZImXQTmc/sc96gFOt3w
DcUmWRxqcvZ1Q/NcOvCxmqoq9kpLNCx00xuQtdt/F3L6AOJZgjjyjdFmZLxpA+oEHm2XxX2h3/L6
XgjI0tXXCCdeyy1yvjj3Jl8oQMleCbMl5PGPy4cRpc4i0e+j4yNDfHSCU2FDufgtQ0D8GHV9gAaU
0BEEld1Tz2AqhQbnsAsQXgTf7x5VGdiMRmFcafE8bmSlwsK2KAjq0valI9dmesOubNVxHXaEkIEh
uNxIInszaCpbktubi2+QNld+Ss/aYfO+LCZsoWDoZPbeygoCInvdJcp98M/51rXZdPwoTD8brikv
HO7xEOVnSF8QQEq/XaXCij7DwNv3wvNfcPro9lNqUAa17iovI+234ZGqa8OXiJwUmRsshohwProR
LMcXea8vUxCdMGXQeSPD3Nuq/q7VWy88BL5DziMXurgyOejH1yZzn+0ksFZNjvi1dvSflPU1sUiA
rNWqccIPCH77OvzBvxEyQ7esEwBj44sLVhv/Tkyqy3ihciZ0YL19jFEJm2beBASxzXkZ/mAQA4mU
BFoA7MSwdUm0G7TlJGp514LnrJDFkwnoe9baiqlqkmziI5rDkRsq2OSd/qvV45feKjIgMuQ6/dTL
L3uyV1pjMW0YFjFhw7AQSO32kn0nDCydMCAGMoqHj370vjHDt29VWweEsjDCerweRygTFLPrTZ39
0lR97udBKJ7AWODq6qOFM7NN6g4iwfyUm/8Aa7R7Ngg3wguH4MrH66OARdIRBxoZlX8a03C85UGP
KNljJBH4GOpqqfWURsPTLHfuYx/xIkZAT45CutNpSf+bEQfRiR0BhbK5NH7KkIPgqviVPnnRsL8B
zdvwRVsmL+VgsbFAEBfZhnDuFWwfIReOhdEBfmA6zkpYqSy98HkUVGjhuz++euOLmwTLyWMB5l9j
0AVy+cCtD7nNBDwK29ZXnJIlCV2OezYYFFd9sTQUM5rkDfLBUieppPYVtT7NQUX6WEllWEIohJ7l
nxomchrjYoMWpG+BJtDeFAovU381NMPGiqDv1asSDM75O8tl7Y65WQvSWI2IUQFgGJKFgEJaFIPF
3crwxyKFlKDXGYHvPLUOIaIajKMVLD2AJByPli4Zk/H3KMalkWtLAj4WsmM4kWWbOtZXk3ONSKao
pzlzugP9ObfuF0StVT2GJJ30K5c3HRtKjCZmT31nlUwIvOAyktqrA+7lUW5JlFIhH2jDtKFrfqFX
4i8PFtgrAFv/lNwlSf3elp+drzGkaomNPhkygYfpLaS4QlDajHZOfjNii45PkrFDZUGMNcmFFf9t
gbnrLwxuJ0mi9DBBQG23Fn07bFeuuGTVscjP80a2iZXDYI6OdCUtfOvUMwyWgvl9KjsQeAjpxpOG
DL5tP0B2GVmXgG17bgSSBUDUB+LbAWJtEr8H54556qKz3xyBZ+Rec7lOSW30Q3gl4S9XPIcERCod
RKT+xSe5qPlZRkVwfUfQE2qw0OOqZ9XUAyzq7N/wzTmFHXoGEhOndemt5sHpmB56rm2jOxiltRQQ
EFSNcaV+t63NbFDa859ME5/JqFyWlHIi/QlagWuMwkYIJEUyJ/H/RvzXtQHIZb6fGNSpT2H/tsI/
OOMPOLkOL13LmFW7eNneguEpH2XCj0tvzc+RAltbC0pqc4MxvxDVZ10cHFL7DBhHFKOka2JqRUHd
eF+JXi8HPPvS6m8jM/THpFxAP9CMb9wc4Mx4qyF66TXyxyfyVjgBUa7xaWL9VfNLcAWT0QDtBE8w
/ysQ755XLVt+i91Y6K5I6pAbkXHFxwom2Xdj/KQDIwwnX/VkmPWVudbBfShytklA5Cb+YnTffcKQ
09KIXeRkzZsGqHPDwMzh4rEKCg1ylbz7KBRoJgO8EoZurRJAeAYqOeyrTVok0a7wonzjFP6l0Fv5
YhrwSTrkPhs3DryPoHplSkssWXXH7gRmdt3TDJnf5uTvJ8Yuz6gM1PMUk/RTqz08+OHFnExrnYMy
bI05py8YjN8Bl+Et7uzmmeyYdeeQsiTt8KbVZCA2A8PFTnTnxrZ3/ZRoexbjSxv56V1PU5txrTzq
9ZDekzrXn3x/Bam5xtAETyAm/RA3I3oz8ALX3Sq8j+6QCWNCO+XeDEN4fVlRr2t7iu7VRJ6Xpkdb
A3Pq++PQU4GJlhlGmEr9LGRcHU2hoTE1Bv/ZIMcH/pFVfVMAU2OK4CtTCAq596hC9aHbGQA/O1I8
vVvkmRWnrlVfMuQdvUBZp3ZNWRoHp7B+phY3e7drYoZlDmoB1ExnHbH6ymR20iCse6njAR3gGPxt
RXJVHRcqU/psGypdnP8dKj2AZhxt8Nmr/3v58cq/N9izFgqDoGH57wvs7bBdAMZBhC37rObDNGS7
UFXT4fFSIjvCxx8PhyIG1zXT98fbOuRIYPp/AtWUDDJDnTQqR42sRN47iczFLlbmdH58oZ5q/VzG
xRdJ2fUSy50c6htiOJi872U66Fthu83GcCLtveriZ1lZf+IhTI/Eriq69wDQyVBQmxqRfJAr6axK
N3WXDvOb2ait+pgWSc5tZuoxi3Yr68MY9T/8CR9OrblvxbUfvvMq+A77qMLzKCbdcs4hnm5GIX9s
V7YfbT9tITvgNYZTyofJ7q+a5m53JLCMVbAeRpLxBk/j4x3B2c36KSfzS9lQa8HT5CHRACmQeFbX
VAB7Co08NQF8mQaG/UkOGL5t5OH2EYjzlBCjq6Pl30IJVO+mr1ZOUR5Iox9fk75i8FLJK6xyd1tr
E3Oczrzrflp/Jrq9jvSICnGQ1jnVUCiZqXErwmBk1uw7QKntLirl9yC7/o6RobWUGO3sQplMJxgR
0ykKQdQXcujDHWo+U921HD9Y3YMHUJjOIqxFeVCpCXJm+XF16FGLbHHr3xmatWyIXWU+XG8JSqW/
4p3J5K6R8ES7QSFmnF0vcN/QrItw102OsZtNEKR1trte2xlVYG/bSnrnxwHJFIgG8alLBWX3AQc9
DloQg8540wmsFClV4EjW3CZ1SBTBadycYSM0XS2ZQ2mRL1LMrOH/gyw9vtnJQEEwCDtNfsZa/fhZ
WcYv6l2jYvDD+8pogvZZJNq2KTQBiGC7G6hhHqtGPGCSwrQhPbu1zG+wirnYSkLmwlQ72sSyP7mG
DZWN9tZt+1uJToL4ndZYM9spV1oFZ8Hw/g4Nn51JstTSjpL92PY/hWAw3rQuUu/4KU1cwiMNONkk
0eTPnjZv9lPxE87PHi+F7d1vyX3MrLsZZ8OzSKrvklHySaocymNeDzuEMfEK7Vixy+LIem6yEie3
NkG5Mj8VKRzbxmXE+3gac11eR984VpWDcKjCQjoCUf3lEa/XeOzxqsHaENWs6QD+e/GUf4xGjU9o
6UcHgywvR8rmmmASv9QrddEKWIoj/Wbr5jAPYzxm8tF9C/NJQ5iyyHrA67GT8MxIcYKfSdzxpLtn
qzdbRos2VudFEq9HU9n3yOi9JXYrbMB+CVnCU/27TGyAoa6bPkUJybgoFBtS+J14YoXmEcCpzKyz
ayOVp5RCDdWItt97vXmR87PHV5HkQYzoO648XxXwnPFXWP2v73s8fHwzF/bNrlWxf7z07/D4WZpr
aQeIzJv/77f2hp+vQ1lVy3+/+PHGxhyvVZhF27INt55r/y5TmLlI2iN3rTQJMsMwChcNIkr48Bjc
q/o6U7yuk7QvDWvX4fGsdLuZ32JqO2YQxjFxqqcwIkrTLk4x2ahPZWBkO6cCFkAxb91F5zGar8dk
17XOvcA18HfvExRRs5ItGiuikiXb9qkn9lB3iu8p8/1LRM4bNC5uf5wg/9JJyoORgSg5UyuxdU4x
hvJ/S1sbD113FgNZjFNoCUb6MDRY6OHg1tmfxqaod3Rz65rTpZtdiY0W4K0ypLbx065B9wJqYZr2
yphBDUBORXaGDfGJYG+jTwma04M/IklnVgChXbKO84U/Vf26mYMDOw30xRnrkDByqMReN4iFCK13
uJQa6ZDuCY7uH1xZgi0SEQ/1XPtiBghrLYKolj6VoRV0K0hY5t4zWtLcoqbamU19DtKmucazG6s+
NdOibLCIGhsg/mFwroNdVufSbHYBtDAyR2GFxaGErG7C2qnK95YleuP6GI+51XZicvrhWfAYrTSJ
9vjnB1VDqmlp2iebBLAltCpYJfbAZhPLS9jkPrVEcktK7uauh55flSH2gU7YUOw4+TkgwqYkyhnS
4sxIUG2yimRLBefCbWUD06D+RAPrDXZisUdfJ1uK38b7Yw3wQxwB+M1Y+wCRys8YdxjShQMf+8ds
gjRaDOTx1uXXKLQaUFJT60DJcldk7r7vaTKKrIaUGv6qYUYQx+j/mIX1DNGX4OmBeh6a2KJA/xHl
WA262OMlSMN3tVMbB9nwA03yXKNOzy4OqoS65WSh7qc8tuJtbExyL/Ed7LPWWHVWgusZMhK2GX08
yYKdMdECTK3mp2IIgAHmR63bUvD/e45UV1+pX8S0krRHWvRat/sX5UNHotKSGznB1dH65LNuzWnJ
Kt0sbNywV4lZ+MjkYxgmlXYmFplmTCn7anb22neJ1m5R5w2jKJ4GWuyLIRkcVU+9Hw1kfE0X/BK1
o07kwIKizeyR7YO6s84/F7KLoAUhtUqiVJ2NdPoaWr3flj3jwkE0KAMpohf4DGdQ+YZNpjnpTdea
z4ph/t42fqBEE1RX+e3ZREHYecRE1MRznnKAiz3MNKSyxbNpO3wwAyMvmSE7UF1KU1t218m3trbM
dYwH9fd63i9dK7ogMl9gE/I7qNi/Bg3egeptItHpiQnfAaGIr5kd/dJ7P9upOGQ2WyS7QdQLAyOb
Kw7Imsv/p2EwwJ9LY207aFaE+mWHa1OE5b0KTJwXOqRrsBR32WwU1xCmhpCN2yPVA3If8VqKNAIx
Wg/RSy3lBIXbHU+JYMdfMBLZxT0Juv4U73ppQTYO2teYanQx+rAOBFvcIqSbxrtl3gmaozfQQzSZ
s8udHkRJ1aSd5kvCaReqbeTxo8bwY1lr3MdJVaTrNMBwvjEAZ8WA6GlAjtKAorut+0MsqX6GHl8y
fTfS7psZes6kaApjbV2EJjjgpLUIGey/uUqyA9OTDVmG8MXg/pQdRC4vI9puzGS8MsOyXrZ0Q17Q
oYILsP+GagWJBCw17k7FKO5BbXmLlAJx7lNLOGXR0unR5QwFLhhYcRubCeZxVxvmduix3IRp5a8L
I4VvRFcSAs7oBp5z/uxvWNcOffMUb9BsEFpThHsIPufMxaEpy7sEjjIu1rEkMaT2u7deqbVB8GAd
ub9yfPuHgGUd5eO+/Rz6UT/L0bpT8RZvGRyaRZnL+vJ4Whjvbun1s225QetkrTMiS/LBb5+ieHTO
KUHni8l67gl+fVWNAHkhRW/rF+aBKRtoHMrMVUw0hIlScin98AMCEdpqb3y3Eh/s1TDcldlzxvVI
bUz3xasmZxE12RnTQW5oc8CKvLERloBltJDkKsXFrCd+S8esn/IQx/8W+8h5hgtEH0ux9KKUfSTP
b7lTyqU/eK+FosFm0GqvFVBBHkXLFjiNLAZv79ALrkxSs1mRui2CHpSXkXhOQzcHdFBfY1gQZF8R
RFJ89knDOB1wdgGHcJnFjYS2jQGznoZcO1Hw18px5rHnaXTm/cIvXK7cad853biKoHXDfw9AVEp6
5OIyxF53HHr/KfTlptM+a5bAU1E55nLCWmxR4J42FsJACDtchbTErbDctZcgsEpsUJBeAbwMrWGu
WBgGQy6KVr8YqJBK0FIXg4slttJ7pPtXFRvZVjXRL0NMX3FkQIb1vWYFbylJzHHH/bxrYzns4bHd
jeYvFmEZ2Q3AFDjuo3226dHVnKUwRCbOEegfy9pYyLHzCAlhdIFT2gTGNxhrCWJxNRrvDZG8d2BH
GQ5Sm140P4SGi+i4Q1I/OX6PlnW8GHWOBlMv4E43OPiqKcV7+7edj9aqA+vQyw9R+O4xSsZnswE0
GG3worjGyLisuh/bLKabRZxahqGXkTbqkOZttbEbZgSYtQW7vkspLNyJe8e3zuYYu09awoKqBccy
r2dvpMC9pUnt3ap6+PHiOtjH87PH6xNi4By6RNPXJ9dPMqjZLMxZCxjZJv/3UM2PBOo2QmkDkOKk
VCyqOr58D3O+JArhRM6Hx2uPR4LAiL1pZAyih/wgE50sWEXcfO7LZy02OlK1s0+Cxb0ni/YE95rs
2mowKiw57rGT6VYe2dXH1CCNh8YPWF0ZO3yQIHsKHFy4s/VEXNJIzwidhTzKYIWHeYC1oMPwE6r8
rAqJMZbAnqVHtwoUESkmuk5U5+eys9FAmXzIBcvvQYThvRhw4sj7rjw2LkiZVHiwR1KT57I15Pnx
yKvnvbXlUvSs9h3hQfLGur8jSgetdQKeA22gXKmaqGWDu8bmfrIY/n7n/P0UAcFXj+6mHY6T547H
PMFVf8TvpyCdach6Cd12fh3B8fTfO3RfNQc9oaOYdxhY9ulVGIvJgIgFIptd/71c+vUtczx5+H9e
x/7EAdbD4eLx3ePgZrgmOtBjOvPNnkmbSfOG6nEec4KOPV4WCJa3Ac5wmywwxNLQcCyn49MPj4Ov
Rag0Ap3MzYpzClDwOD5eTmWBJKBOwRSnILr8O+RTmoDdsSflvl/oix4vEH0BcSndN5P69Xhj4OSc
OlmQG9YYp6lrWHXnD54wdbyram31eOlxSJwaQ8IUhhjiFnvhCQ/vHzbaCOQ8GWAAD1hDVVq1LQtS
3xyoIDBP7Zc8qbRTJ9iPC5z33oVKg+VoTeFxBKd6b79Q6aKh9RlWhuNzEGjylepTbgwt+DLTXh0h
wpTLIjTGN892ScTGKhJbRJ5OgnEBylj3EmA48qqQC43FCA1ZWefRg5D637sQy8GtYsZTdTfPJAiQ
UIIJMj1pKkaFEMtSIyqgGj9L/Orh15TklGo4MxdjkG2TKTReUKBSmFNU23QIIXXVNU2o73w43R8S
HslyEDl6ox6D/kiEm8frEzjP1veJNUnRj30YZbtOGdg8u+Wbjtrq5MXN/z60LU4JceTA50iIQ3p8
1Rj1/3kLXvTZKrdMhvE0S7TKfPPjxzRlcbVbJA4t7MiutV0gj9S7WYGDJNstyb2nvjzlxbBFkQxV
PCii7ejm45OaDwH4H0x6AuOFM8Fib50nX6EbcYV8Eg7zfELE9kov7r43q4umvluU7VASOe+DlQO3
rZx0lJxNu/8Tyre47oLPJB+uvcquXY2vzESawpOZyWCdv0nRlMexDHQswAxopJ5ePQGEgBc7MDaS
AaEB+Tfu5XGgiWm2noZiyetGTvB8+PfVElazPiUKGfn/fMN/j7qoX0UBi9i/L5CU1F/8bOWSSHNn
GYjuU5vdHc1Vp25+BtrR3NpMAtvz7PGuRGfXbqFFAbn0b3YKbSnru19OMJQgNogrhEEsjt/5KSqF
Kl0lc1g6zMR6H/nd5kEgehyAviS60IGI6crV98y1l8rd4KHaXvEmf/HqMjk7MdWTm/QdDAs8Eibf
OfG/zteDYbZbkVG/es1M8weF0Poe8+p+Dsi2oXDXDQ6sCdwhsj/rVe8y+Zl8j8tbJQ5D9UJtVDPl
i1bBbMpiktxLv3+ddHPmMJI05K4ilbYnM+PWhUzqnvvkNmjfNJb6FpZGtvRT9ZW11u8GvGGjYQhL
qqCJ95NfiKMP5cRJuAbakX6UEE2/SL2Dkkgha8hL3tAiCMYd4RySkpOFmXewU+6ySi+eEgozWJgU
7AxUD3DXn1oNS4lSDNwhzTAPwzok2DYbXWrW4bGZMxrslsshV6AZHv3zAmeB+ICq98OKsG2hod96
RJsgZgNXrdpvpvzpzo6vadoj26BFX9eeW64iTu7S0yXW/4Byp9B/C5XQdxH1hJhbEvCTT3ItQhws
yALHqM/konHWphUY9z5iXNHV6d9Yhv2zx8goEVGDmB/BnD625slGG3YskESZkTfuyvGrdpN9oPvN
Iel/1ZZVHoWJBKw1XMrnLF12idx4eg5ZSnpbAtWrTVl5QGt+QpRzkv9y6YnXnHC1o39ThvM6u8jS
Gfe5Wnpl+TNEklH+ZDBEqds3nVY3JkAbJrbuYLY6EKtQkYCVWIV9wOZrSe6pd8TWH3CjwDZCDXZ2
NEIYBh3hZ2xA8/QBEsvBZd9XQ31wpeNtx45VM1RRuy0aULI+v7M41NuwZHfXjM55KW2578L6CxOa
cpFV+HIFVL/MkzSKNTP901piorFHBi8UxLY0+ZViLH8wVQwDjBUSYh0itHFE0SCncBMkLBQYwWWL
3vU3OE7wrgEyas6CXjKb2CqbcJoyY2roxbsxg4bVknc9CtHvyD9tKKOGd7gbKbNwS99UhkJ/mI47
cK9qgXsZxOh6LFeUg/TeqwEelJtscWpzzqVuY1yBBCQB0RjhO24wboaso0v3SkYN7iiukax1w0Oz
SgG3hB/kXGSEPqbDJWeNcq652RZphQVy9o2DMRYqWf5MlC72ZVRMo+DmLVqyszaBKg4TlbmOVfy6
mne0xAWNKwpSMtuuW8NIrJf8LfXOUtmJFi9b9r2ubchB3Awxrl6S2gSUKLXwxIokO5JjFgW81OCJ
TDoHy4b6ZepGlFTmZPOxwpgdW6BP95yLQr/JMf1qMlUuOwk/pICuyr22JdiefJQMzRmd0C7CLPgs
hAjXgGMkJfgsGm5Kb+a4jDY01Gha5RCjm/pqW3TUNRb8QS3BNwQgC/5gm3lLrWnHi2QinriTxoKA
bSTt125SAUTZSMJ2BAW/YXxbLBuzLbdd5NG/j8avSjBZpr0IgB+TOUoQEn6Koe1gW9gC6drZEelw
8ntagVihPoZ5edMIEoHha+SLzmDlgeqDdxATZ7gbT0Mp/9i1/1G2E/FpL7kBOd5BAbIQeETY/nNU
of5LU987J0X7Vha4w7hRnJ9DN/xUsfluy7TcmggnzhOLq0GPdHfVrFWSMNaKhiCDNsv8I2hJvk/0
7FQ7EpsvPdyyMy4kNfAHpsW/URu90MLGZ3s+lNTaGAd7S8MBS7NMLF0mQIumGh1EUQia8MvZmHnU
7nFSz9dOesAbhsF+ESLPUPxEPEd32Izi1qqH+dXGeUBvCUH2QxejcmWt7NH969T6d5L4IbO9eOn4
6Zvm1OXNU3h7RBEpodPb4ME4ak18kEDw7364Q4JZHagk6ew94jlcyNc7WQODyVIrYbdON6axfww8
ggCF9FM8Yvcw6mhPqim8RSMGzZ2Q/OWdBI8IpLaP8q/BPbWRUV9CIdEX4ynkq4/eqKGYYvAakgLn
N0WCZT107KZMkD+8uebYQqsOZ0YZZKoylCgdA+iyvmVuoik3dnnr/XamURyqcVcY5UC3OI/zgXRt
B2vhZHYSKuvn1EuhycMIldDClH6cekgz3cwvIU5tWePjwvlEq6BrYA6S61XHU2anp+WqFsz8QuZe
i8aWBDWr6kxw7UDr0lrL1kcWXESNQrIM9Dx7XsQZJXvQMKgkf/iAot8/VBaFsK5tB8DUS8Dw2+aO
v1RoqIziNNSBuR8dCCFFGCUrTdnmUfR/otyqzrUuyUSQKl3ZbGYr5Evmwovcc4SX76ElnWpHGFcE
Pb5eE01jrzy9eAtEA/V5HD86JUFkInSvPUY8KKQqePvYvLldChMhi//CZ+o3NqU3G0RaMYkf87VO
dwpIlQyzPUGEZ327raQgttiLflrTbOH/NiWKE1TBkYafXur9H8bOYzt2JMuyv1Irxo0sM2jUqsyB
a+1OTb4JFvnIB601vr43wOzOiMheUT1h8AWVC8DM7r3n7FMtgiH4lXihvcm9/geVQbWfet6dnHiY
ZsN4KlbuMqxR26bG8dS2Trv0gDqtKhnc1Yb4oWPwQzyWP8bYw09dl27RqfwMRP8OL2OrZAh9wSSq
qxI/OwrrfTxY3dZv25yim24F+UTwNbJ9FdMTlajP16kvjW01knGrqCng9xRdX97znBw0q4wdlXdF
8bWdEpjGSy6sh9wI8bJkCuCMVtZ7XZjjtp1m2zXKpk3i2e5Vahb25gqQbz3IYVfV4zNU7ptEGtx6
er3uu4h1vq4nBiUJbFBv13SgGffT1F3VObG+bbgKfLJbMDDdFXX1YHZdt99RYQNs6Ai0iyWoMIv3
mx1hCzQqWiNtEKL9WcTI/z262BRPj8u28vSjFVcw++Qa7p11MRT7005GfZHXwBSLolOWkbCf3QIN
QJArgIrRNHc0We7bFHZ/5r9FQ9deetzQtOfGJa4SeeR0Z2/Qo61MuNE0ecpHgRkItsqAa3G4ySQs
N1aX4N3GJmn3L04aFqskkoyfQIdYjH8WpTq+d543LNzqZQyRxZlRBOUi43VrjR8DDqUNERDlUu9U
vP6RCtCn09aj39yPjOkYsJnNcqimgWynaQvDKX6FmIwW0sy/8oxlQNTIi8t3TWNyjty92qhkAtHW
4zIM9fqkZGG70MwckVzgW3ut3FRSAxBv+hemix9IEsd1zUlQixr/5Ib2Xu3BCZeJjZVL4SA4f9A9
K745nvjKVRIvy5KGbZ4/Z0r/BWtDWepZ2G/sSt2qpJ6zftARb1QFVWkW7FyDZVlLAoYZYYudwXgO
uoonwwEMdXG2Gb2vwKybc68pHEIFj9CIeE+RtG5jtLpq0irHmIkK1CMC2EYW7/hT79xtlkuOUX76
rrfqO6eQYB1iUGc0lnbHNmM20wRvRje215IKg0Rhb6MrenV0muAEm10ijuNE1Xod2YDZpRvIMIpK
o32kxcmk2Bs2ljG46xQixrOIDXTHVfNLDZtolejntCzas6KgtqdeIKtLwdM3BmdM6+MKFVWIRYHc
EqQiKxknNmoU42fI9kB/DIaPzWunFbR9ZG/uRjWHRhOmMMTqveeAYkQKOqyERw6YUiD/VDJ8h2nJ
K+JRkuOyXbkVJh6nkPel46trBvK7rvBceN4wF7RQObsW2zsQNOZYU+5V8EE238hAnkOiZdAABqqJ
TaqiTGCJX1h28cBeAEeRJFwG5tmDdHVi7UJCWqKMuT63fEYthUaVUlQwUbWBzKVgbapMYvasXMns
sN1RMDI8SOjHqqw7pcmhtuoGohtN5yVX23qTKWMM4Uvb+w3GCoQ/AHH9DzcgdNCsiynuusOsVg/1
fac69toa2q2TkCyNMrU5F06CZhxomJXWzPenD4w1f5hqbGy7kCt1ok+wfIuHKEMa7o8sVhGYuEyx
C76zYq2tygjXAf39qE/UZWnA3sPsgW92wv8R/0DwuJXbW0PDq9dY917riYcZjPZN+44MJre6l25I
QjS2ZifR3w10vXU/+jShdG8tp9tnHhPfeFI1Z50uD8QS3A+xNvwzR8uinmyLTtvoqMojzVy2YJ5B
jZrBOUmx/gythByB0rtxunBlhr1ytWJ2yCjX4mev+NmDqX7w7AoqkQu8DrgiXCaNszu2AXORJpq5
CoRj33kxjZB24rFK6txtbSHrU7vqqhJMG7f+Vp8ox2bKkKY3/ORaxsBcgY5c2cES2oqpfyNd7Ae0
visYeePQUZtPorOZcGnVIltpmFeuhFR+1aXTsvlWD4UXp9wLVfUwf5fhj/0GfREp9ph+S0ehnIwi
wMd9zrlLCa8z9m2wlctMKTQ19SCZRyDbVMrz/KLP3HNHrRDwTeBEp8gUCEtEYKY+zeopadZuNLF1
Ajgubu7escZ2zHq8dRprKJgs5VhGUQC5gIFPkTPTNfPiUleeeab5PIUA4CSbcjJmkDqtmqWuwIgo
DDdbFmpeLEGroT5pEIRPJ1ATd6rBs1uyclIeT8EAJWnQXVXoRyUPrl5njIeKyrPJyctRtDA8U61m
exerRKg3oVySJRqvi14Ruy631L0pXbwmQWV8h59qunHSS4VxFNzpRRa4zzLLx9OIWmkrHfulDOvh
EBgm7b9IJ0Yjr/tvRmXnBM4WeyGdOHbd0/yZ6+P+KM08uetra+2pVvvIt88XkUsmMq45TnHzh4aF
Is3CRQGl6KpW9n2Ukhvt0H1YjC3FLFlGIRewXzGVtPKVqyCQrRViTzmz3EnMRgxqTPGAGQS7mfST
VZ5QfCZ04o9jLQ+WQHU64jrdj6UD9AnblM1qimXnvnA08ayPw77HFVlP2M1A4aF5TAgGrAiLOfoY
UuGwETUqkERF91wj3EWA7Q8Qf6f0BCVsIDpGE2DLGuSm17HWF46XYGRlVwl6giQ9gZTaC39+8zxV
7TsHYA4DCCJHIoUd6r1AQ0SOEzYSXQ9XnmcrbO8cu+02eMORfVU0Bdka9+B5+lffhB6CaGa7QzgA
GEXOWPSl8VAN9qMDd/pScU7ExWkcc8xDDJnzVdPQKsEc21MgDqifFMwdegIlRpBefUPFv+JKQL4x
hWGGIz9uaGHwkQfET+bGRrooZRIltL7fcT/wHQoh8rEE+4QTRunFy13x0XsxSwhCveXY+eAkdOdX
nuEL5kjuHhWytoNBMiGNK0SehYT3OPheuxlJAaQjkyUrQGr2zsYs8syJhzZpT3byIs21FH1rOGwV
kY7bIO8em0ocCOXkcWsoN/tOeJuQ2e2ZYqDcBaLY11VD6EXnfoFSW7rOYk62cn0Pwn4X2WdEVMNa
FT3nYHKz774TTtqa3qtNnO/8QWgDyHsiMRa9A9soFsGFMyuH68G7ZyeB3uqOGhumE++/H7/ixc9C
vy8YjXC2RKDleMHOgP+68mtMsmgEeBermnOZH8a7nuQSQq7lDb11vIGtUK7TbmAZKRUUdWW9M9PR
veuANSV4kI3Rke+sGwwFRm3Yjrbx1dSa8kRTHwjQ9HpBZY5pGnMNq+qDE2TWXURYix97e5XokQVm
sgJ5N352x9fXWhAjNGJmf2Guf5t28H3tgcYiCPqqKSrmc1cxOL7mX4Wj4y7nMr7NL7eVtdVuvt3x
CjN0nFo5Bjt5znxo7aqMnZFGWPT7E7x0qEdz234anQd3aPyV7OyKWCqgSN/xyXS8gP9XirX93ttc
BCzZElf2jeraJ34Q2Xml6tY6Im13Exk4aXIGW9TWZrFT+PIO2THgElhWyyZH1RyNxtaJ8UUupBJ+
YnlONoBYVj2l+IictrRjeglNNW4TVMWPCZDj/TDlJ4HIBdclxKrF3IQmP7mJiUubypIYsCn54jv1
el6ksWFph87ON8TLq5c5Kcwp8bH1lmostcIgQb1wd1pZKyslqNrViC366lTyi78ObZXXQdDkAbjg
9p65GodMPgJ2oJtcau1dlGUHr5MvJg3TO6VBFJLJ7r3vfP+Q0FmorZdvSLI+na3GIHXOXU3IOYZc
Bw8w8gSVzs4GuLF1K2tE7KGSoKlUGEw6pvIEYT1fdaa+Y5P5iBBXv4wDfWysG8TMIKQCwzqt3qWK
gJPwq6eMSUk9sdJH3KyM1Dk6434melYzMk5yRZCdonAcftqKsmgGNUSe/OGBQbumDRq/pvesk1v1
qKubiRPmVqfIIk9c1zwUmfCg4NxCu0LjWNj8ofBJzeCF8GOD2AS4R3aZz7DZo6zWmqq/m9dOfEFM
GcIQtKCmYOQZGccCXLil05asBmG9SgNjPQe/9gFAKD81Nt/Xmtrguk50/Yc5kZnzRoN2k9T4UGpm
oKMxYBBTnG7Xp+qPJujCNcwLQheS5oCnjkOGh5NLjJp+8DX0Hzm5pAtNobMUBsEnL7T2InRJeVZA
cIaok9Pz2Suq0eyESDHTRzpYe2J6fMyJqeqqd2lKjGKlltldu0sFCSwKY4k1QYEoDRp9oY01PQbN
SDEiCmXntlTKWacgbaHsPOUkhsDQ477oddGuOg08iNWWS0QM/cW0i2PVbuNera9kHITLIghs0NWc
lBL8MvOrNS+FNETFR6yr4cqZVgZXJlgQTKM5EFz2pVthss4nLgV9lRZ966j+9DRgrd1qZhfztnPV
qY6Pmrf3L7WtQh5r8c/OL1uEq2xtaTuSx/OrLai+G09bp2Eld9a8UpXE8BRMrDeFijfHnpiybW7B
QTY88gNsZydIHeSA/jHUQbBKQvk2/1WpGs5WlzFNeDpyz4h+m7NaqIRFc9fmUpZ7ApcInxnsn16t
P2qN3dybLbdB4PrMeBE7cxrvqyve1AmaUV7UdtireWpu9d6IPoYKkWOQRvhTu1yuvSbOb0OK4CgQ
jXFpWvdNgan50cMlRssguq3kYlh0ZZ9sAN4Dl5lunp6SCWMAXtKw8JZ+1sX3UU6m54BKKzWq8q5q
mQDKxLy35QBUc+oMlz5mVzv1Tg363gs08g9FOM0+B1BGk7sVH00O2WSwfPL1CF6PyE6ng8bRW2vZ
tDsOiyvVmqw5ZLXf5peGESUKrNE7l9MkPhOi2UUYWY9exFEo9HRll6hhhp2BA5dDKXBUjOzsF9BT
+6q6puCvgYDxYIkTmWwNZ8wMqwau49IItWKfSJCnZQjHPrZc7TLi7sV3AS0ztvgVUYLCRScIcO+p
kDLaNMYdi8h8UUjrHVCk9VAbLApq6k/zShDsZiVZWKDFHIrMNzFIFDoqvNxhnA27d3BSHcgK0rE5
9L6rzHFh20VwqhPceqpMno2h6t/nFYDhVX7scfyum4I7Y9DzdiVaBNC1yvJfhT3Zlhhx8PiZ8SVP
/JYjNWtX3JXIxzVtPABSYk1WUeyRqtO3aCtMRAoY1GPcx2manII6GGFsDChZve6WTya+FHfaSto5
v8JRoDZ1BWHYEX4kPyv7c/irZjE1ozerHJqLE6TWMo2MZAduH4M02+rCwTp8rxvF2UEQoPWZvOjo
v5Ypvp4ND1Hu6FsvhqJb+xZl7fyKl76eYe3H+z6nbqHFMDdjKjiVjp15preJYU+gObTpz6zzssz3
WTl80rXxlplsy+3Yf0IHRsvYkjZggPgpbcVZuxa6K6bzBUapFCu/V7FbuGQNoe58rctObPs+aPF0
EiApYHQhNOCC6u5H4vTuBaazTdaq/e371UpbwjrnYkArGqwyQAIQCrU610EEOPZosfjCEt/R+u85
E0A7yfV0B0PBO0a2zlFo2nsFC+2q4ui+nvdj/FP8EpyVYtcgZ+XWo7Y0kGXX776gSetPx3Fh1Jhc
KwXhaG5isewJBR24NOvYeAgKA93VYPDYJTrqac0D+F2KS1C77bks0JQ7sADmSIJRp7QeiRzbuUBF
FmB+mLxQLOhqdqVD5qxKB1OpwnesNdn54KUnSpdwT15u+des7nZ6rdyBeQ2ZfrXwSQLEL7iGaKsC
uM2VRH8IieLGdFQSjOMnzXIuOFs/vNp+U528qkCmhyBrPxepWaUhXvWCh264ztd6auPa7boc7k/Y
X+mSWse5RAVKjRTMJO1zCqnlTpMrmsQlCRaA+TtLYUOcnGJzkhTTUH2t1JgTHLw016zzV3VvPWrc
Rvd6GxhnzAD3pZDNvtXkiV5tvmwQ3B1GCHDoF5Xq2Bjec+Gl69wYsHinjX6yVeMts3quiOkIpRFW
hDFbHqE1lMeKSM8Kx5mn040EMULlI3x4p21/SCv7ZgBTIZFtEEvsfLxbrXICvRicYfvRSED8j17O
wOyi4iENSqlfEMO3qEQjZU94iz40xsmPi2L13SFgCGaBQbuEtXwOhgQoYhtXl5T57rl0p9D6Ny7G
jC3NUa7+qGOm0MZntUW7joIDxK7ZIDYrvBob6c0rMezbuBK8WF21NowFFF7usUOhipo8nt7ZUKFY
5hmT63Crs85eY5vREWJ16wFsh1HGyi1Wdd4W23SWQW9UL/PSPtb1c58ke7K25bVH6LdMJK7SfMz2
tWFo9zlZUGvT5dgz0sI5CE/5aWfiZQyE/2HYjHzTBlAP6ppHtAFFjfzGhIV9FUXxRGHVn/SkLbYu
4Q5Q/WgTDSEQFynabq9W+mKocGEPCcTO7wOukgVvCvfoS1rY4yKIKvNMDxR06JC/FSLuLmPZWEiU
feTz2pNFLvq5HhL/hlHRWqsxvbFmtLxbcUxO8/bR2ZByvhf/yBzdrTaN5uy6is/zZ1WDy7TFkblz
/Va/KWX20gg1eK3QkFp9d4105JvkGMMvBJjPg1b4u0QwZ71B5w9+fUe1v+E7NgYHxklrGxzxF+7o
DWW7Bs7OsfcV/0j1Q8ADKpdW7vuxDO6pBcJnsjdJbRfPVmLuArBvmm3W40Klu+qRBLUcItmfOmNA
3tB7Pfq1+rGyJaSWrnjAkMIcAa8pNAuve6YFg8W57PahC3Bmvk5UDxt73a/MIkoJU4gBgbdkP0eR
93MupfSg/AjSt/kvoV2SD6nOktg1D344qg5LXB+e0VlvaS7JVSAZvEcKA4fUgwymp0l/pm3Wn+cG
ApNdIBxcbIuEzMYTsYy/CskozlPr8DIE+Vz2UHjYEgKf1cN6ZP17aJEureNIaTeyH9v774XZN5eq
hrN4vrgU+KQxiv2uwMGPvlfz9rLm9ICoKXnEOq1zwO2oRgdnVJccSbxz2jwxW1t4nUttG8sffg36
3OjzT3O6DSNETFuSCTR22sZ/gIFBWDOp8pywgHC1bNl+se8NXHlJYbzEnqs8DzYHC593E+1B5Fwt
jqLw41Tv5xg+q8TwfI41S4ioo/TeHiLKUnIpd/PiKEi4fiG88NnM+vgu903lDuDYXZV11WtYMGbH
AuZtJFaL18DuEZIpIgAn1VE3IiKb9nB0yecQENYwF2jThwzAyYBmYz+XgUIlvyhOte6s+AMoJ6d4
tvGCzNvMGMK71vWmVBZRRgzBd9yHrQtCKnNYL269duIA/dgQZxujYihEAbmeQy/iujQOWV89qN7s
fxASjxeGuzYvjv/6kCckFggGXUeUoFdUKSp9Cj86kVwmt5GZsjgPAGeBiK5sl8HlvDGWA5nGnMbL
XaI56jJhlvdFfBfAsqEEN16Ruuf5sBNtxuonkekBg2W/3IYObxk+mO6giqm+qlDVZk7ARJ8eF+WT
ni2tMUQVQWfaOsIGc7ZaXR9aP1AgUZLxlnKGWI8iZWyVY04IRB5tU50eRJZx+HentmrYGRntqeYW
26a6bR1+m4mKbqGaeX2jvZVdRdnw8Hov+JGOkMmUFh0iTWbWG62+D8vyXHbjeAXWDZg3xjceoJI6
MM3UH9l33JWjITluHIO+yhQPNpU+5ljvvClv0xRDtTOhmdAQwSqSeWa/qzosH3nc1sdmtP3VZOfE
VNtDnk7JS0AX91FmSrNsTdqkXGvRUxMfnDm+CCsn0J7QgiKU65htIM96rTLu86zLv3d4JUUKW5sV
TlFVfs0XU2VCgAtb7j9DtOVd2oY/Y0rUlUYTjgVBe4lcH64RLy076yrUhP86AJvyteGV9WznG2W4
9CJhPGje+BiDITjQvisf0JC6h/niS0ywVkUeP0eqoUJXR6snFcfYliEyK5TCxLF+mlG8gwmBobE/
T63C74kEnlk4j5nn76tSlyu35SQcRGN9IaH4ztayaC+91mKPt72zboO/AXTrGGDTWiIvlyYmC8Ab
WrVIwio56y6SHsg356DLvP38NpQKgm+jlycmaMylbY3TQdlBm6FrF0jd3YoucZdzRFsecECjhfAI
H8ra4oDwlyb500xJsLToltgJfCG+T2p3NTKnCjJx55mp+SnM8tJooFJqGnArzp1LKjX1xjHU2mcZ
h9yQOtfrI+UxZ0i/SHvEFbBTz1Fu3wqtpcUY0AKbe6kwDv30ple9vx7S9hOI1YTRrIlh8nFEIaPq
kFsTzZbE7V2XUbUD/4uQmQn1yY3dcMOTJI1k+h22WHaau67cVnuiBvmMErrISOBHcBtcnSJQ6Ow6
jXea67nvzkLxIyPR7b7UyQqabOxKoh7npqvGAXhqflqdMXl90l80NhtU6JpzHjryA+aLbD4Vzauj
onvgzVS0W/P/i6yCjkts3o2F9dJPnXw99oq9HWGXBAG8oRh4Zhht8yJq1oU2HHiMEkr4/E81sIme
SYSYmIhvETzCl4aiFDflcEC6d8SAm95MomNuks1+/nujDZI3CPVi5aaiu5nCCJAmEWgA2JzQ+4YU
HjMcgvsgzW+m6mMqTBzerWpS5YpqJcygXntDm21RX3QLQiNekcrjZhrY5+c72iiMc6GRHaaMFykb
89N1kzvM1w2bfmHTQzzmVqu9EPd+jwUY1m1ntcxIwIGFUY2OPUyLvTGEH1GdJXsJT+ZSu2ic2D32
+E5B2wq6H8QLrjyj/iXoyN3buA0XVaRJEmroRM1v4fy3jJbIApfq4uRboj3Nn+kmrrrvjqeJnhu7
THUlIhl9lkr7t0jlI2wV95xxtGNdYuQwf4eBBC+K4WbYHpV/QP4boiucokE9EtGLHh1oeXDxuHG3
JACgmJoWNDOO3kd0WHOc1Ej8QlFFZPchEX610C1NmR7UkGpa7eaHnDAA2nXmQejBuPm+Pb2Jg1/C
X82TNlrOyzuKppwcdK84xnMAKhJM/RRkX6Xl228CD/EmRyivEikDWijadKEaHtqkf0iq/lnnSDmX
MWk8jJdWQVlebrymoAYVvXby22ykjOHzRGVeGr3EYJnPiII+Og3N6fcxJXfItlWdoLulgvvFrNPX
SEXKbgbUjUoIm3A+vmLqdTgSWO2mjh80hXCKYsJ4zXdcSjmML542/VDetQwEjoM+/Awwbd+wMVm3
JB6DfaVLuMdR/56L+AxqhbmCJE6DS1XS4eSDgZP8kjU9da+zUFtTfRptcfve7XVbPWmwZFqK3UuV
6uWdyZWyVG2iNOamuR6jHe/YKIPEPjYccujcwPYgvNW8/nWUpyb+FOQpTE23NFUYqknTUMg/JbGi
lhq9BrLlSpfFr6ovtANH6RgKHCeDRpqnLpxG7gojFK0zWsDFQbFmtPSaFMmDabhELaOWl0IXR6Dl
KzIjuNZNCMV9GD0rIyRf5uDyCLAMVwAocENpBZheTqRVBFolUMJT4OrZfq5vjVA1/oeoUu3fY9Y1
E26BTofdwk4/P/+f76wPXvX33+T/GrIsbdj/UT8GjbOd90lUrt5qIKXixNT1gdTtJbqH/pG87cNc
3TsMzC5oiRZzEeaa8YObOgJ/j/ABoeHHkqZQH9suWdtw3l4t4R2Eb7YMjY3mNB8i7NAOL74svYuu
EzlVkc8R+c5mzu7zK6whrqMyuoGhfQSXSxoC004pY3f912+uNaVD/z6llTeXN5XNVNWkzi73p7zg
NE5pPVUGT3462tBKbNcS95JP9l0P1Q8nz8JVPH+T+U5GiUsD09MwppbSE1th5E+sPE29wByI4X/a
eWj02BvEsyiNpGDsgBBtbUj3zVeZvWdD2J7sQiEVZ771DXSz4RRiv4mSKVqLAQBdB3WXyP5hPhzr
DMqwE7VQmNICAUI3vEFtO2buxGvOhmyf5vlbOKkCSH0VK2Bp4WaiOF7QpF3nDmZmKXARYveVKCj0
MzlBoa4gGIKozXJFcSxWWI70ixj6j6TVr2KaJLo14Dyie4vuaOuRzZ5O0753imBp2qY4qWltP/s5
4lOpnQwII4fRK9HY6Pa48kq4VGrXHv76bfp/JFBrtu5wB+s8AhQWGm/j767RSS4xyHy0Vnk62HsF
zN4ef9I+Ik19yVgC66OtElvuB+XBbPCgDIZ5y6AplVFuLRwB4mGRhVm4GRwYOwnDwteeU9LvEqj/
82f/X94XOKt48LK0+sd/8++fWQ7GB5Tmn/75j3Pwk3Sq7Ff939OP/d9v++MP/WP7lV3ek6/qL7/p
ESJFlvz5W/7wa/nr/3x0q/f6/Q//WKc1NNu75qsc7r+qJq7nh8DzmL7z//eL//E1/5bHIf/6+28/
s4beAL/NC7L0t39+af/JQiFYV/7z97//n1+cnuPff9tl6WdTvlf/9iNf71X9998QWf1NTsusIdFw
qdK2iFPuvr6/5PyNZdeydU1Iy7DsaQFOs7L2+aPW34jY5U6SnMANS2jc3lXWzF9S/8Zx1xEweEzS
IgxH/+3/PLg/vIn/elP/I22SG2icmmVPn9aBf60TBvACaVkmXXjD1nSTHukfL0Dd1prYj0wTv/8U
4BIx4cKejK+267cVbrDUA4/LHDRMLKSQ2cl1S7Jx3R068yZ1rqAd7/ImujYyuAbwZ/wE8b3Tntv0
zilsAs0WBr0J1Q5vFJZwX4OXpmvfjDK/18jZceNmbSfuj1yObzpawiQqP8B3b61yRBibbiocYDJ9
Dgz8trm/Ti1aOkl85wToGTlU1f4XrfTfvXv/fIF+/4LY//aCsGrq4BAgZpmmhUz+jy9IYFWdWust
VtQBpp9fWvEJem2+EPkl8IT6id4Z91+n3w8oxM/zOVYYBYyzprooIa3y+RxjRNiu+jYDAFc+9+qg
vIXCeItH/EP8RolBofaBq4f2YjBqdSv8FkejkFfLhZzEOJO6GXntPb4uiu/uQCLFSZO/tGSAVyLl
DbJwd1QDfTnQsD70g/MIU9o9lBSjF0SN6r1+iOu17+e0QM02gJmmheSd8MjTFj9MNgnMU2dQDnGL
gwHjO6EVzJEGHfYXZ90G+WMaHqmuSRRpTHlPUlewMELFORcYYs4a2CYjR6HJYznhESIBzaudQyGY
lbjkia7KIt80o15erJ7IG3LeGFVgitiYOaNHch6S6yjHd1JE7ZNKF3FdOkG0hfkmr2jePo1e+aGZ
rnxHPvoKPDBFAqcUJ0XXy/1fv9v6H7dJLn8NJ4eqOxqXvlR1ewo7/936W/mllmC+pbRAzLTsox8Z
CpYlKBLswZwiN71MaCwW/bJSsze6afiFwuQHeH1OjyDLnEwnIxnv+IiU50j2y0MSW09V3FQ3vyKr
qK5T4HDl+NVOn1As1RdJh2tQK+fB7uAxycRBpO+plIOeeR+4nrJtBgegtFqvc58En3w0iTO0EeDh
E9lkSRltdZEZq3qUKUzdZFj89Sui2n9eEDTDQrXO8jP/Z1p5fv+K+HZBceeQOqWEkI7tzqtWqVZ5
W8WoNopt0wmYSsGW4OdTUEkEsA79DGEFF3wcBI9Z8TZrsH0rabWK8ineFhUfmXRq9aKjqjw1uiRn
uHwqFemu3SRh2Gf/tHEgHAjJOcyCpP/hCRnTgv3HNU7XaF3pQnMc5h2EM/3xKaVV5uhm6WlIwpmo
atFDHfmEsATF1eQy3JKR0x7lmNEdnT9NxgkjaPU9gD9Xx21sxwc/N+C80MACy+qhkME456cQmsPY
SDeqHPYmFgISIq5YV8kqGwC02wRWB5lzpytqhoGO4ZRPm8NIrxaIlM4kp86P82qLoes+dH95IoSJ
EcePYkRZik4gLINwjUYKm7CgEbsQmfqk0gZJi4rxb/zkDszVe8lMb+zFIc+DZosM0l6WXjxOmIxi
iZZ7h7f61RvtDyTFD2SZkhbRI1rGMEhLuXvCNGiiYHQfW/MzT0j0kdWrm+orvxlwt7qsEzFFp3Vu
OtrC9Gyeqi8IXdXSLACsWga0XLwUUPPGZZh0E63tQ9OLZcTImlcvROeqj8u89T/ANWbLylK8lcOF
ggDvw6/g8ST0p7LUuEMNHJ2YZdyI9TvbgS53dg1DNWBc7ir6uyg8wMaECUumr6PNIa8wiVevIWEA
bcvDm0UYSdi/FkGjfpBWGVCdaR9lEf5qM+vddJ01Y8AADOc1r5PxUDZ0IC2tvcIavOqFQJztrlKC
6hcJ9v+FDpmcFN0+WGqRfULSQlKJQ3NIaP1j3tKzpAX1I6env+jB5zMgNTdKrtLYrT8MUuz3Cdzw
RTlJM0hfCy3IsbIe13oZPOhJvmq5xY/dCDK+UTOxEnmtLkItgOcekuND58KlGQQNTSOHQB3bZBGz
aB8jtTwyOn+vK/8hRaZwIIKI9OjSqzdtL+hMDHfCk8ZiNNUDqLNVq/p3hQubtFeVVxJh71s1qwFs
ECBYGVtdV5L7wZzCPsU18e/g3lcbp04vdtHf6mSKhaxFxPMs4v3QaGdyqLrU8Nb8347wZpQDidEh
Eeb6EJ7H4lR/1vTgtrYo1owZO/L5XHOZm4p1NEy0Vk3LUbscwWEONTwiuqN3hWVZdO+RsYdB+BTW
8WeqmdWq9gy5d+vil5t4myGvaGYyonZfDdERsd6/5jmTUXJRD6aKwFtLE8p2bDAwN0lejT/a0mAM
NEwpgZRVAKeGcIELj9G645orH36zUxEH3lveJhmwtTiIO8iwLjW3Wo21895H3Z3qTHVCGmwS6w2L
UXrK62GNc5xspDQTu9RK4cEj9iuSdDn64i4KiGKV6QZrR4bn0XfOxrRQGvHPlBSjRVXGGIQNWnxV
IBddVQ7rQHYFmeSIZIqIhqWNtFOrshOekDtogfnadKqbmuR4VECHEIPy0Fokxg69iPeo6uieDc2h
A0POBUSaTlc+FIiTjwPSlLYoD15ElVUHx0FNTJidhb5g+/sMesGfa+Rri7FiraSo8LzwxUrLm+wg
wfoq8Okoi6xV6Zc3s3tibA5cbRh+lO6A+sx6QhVxta324o/k/Vhl/ma48TsCtAPi5JK7muTMsKqT
xchcKZ1kIK1sdoGjgB5KkmDpGMpZcfV9E5X5FggKBYznnS1OYjCxEAgUHSgbQy02lg2/Weu9N93F
aaoFPzz1fzN3HsuRY9mW/SKU4V6IC0x64FqSdKfmBEYRhNYaX/8WmGVdmZGvq+x1T3qQtIg0ZtLp
jivOOXuvrTHFAHdQGhCZ80l/bGSk3cSNAc3MtqlQ9TUwkKXp9AA+Iv+ijLpc2iqlmzzqLp+a396Z
LgOTxPDIgU2NtUvfb4NVAKQcNy1wRw7zEKPWdy72+tIBZJkp/4x/LFih5EaOnZhvI5Rys3mWLS+9
jNqvwJqulgQMjML0TfR0sQyUPy3qCcplSuYwShdc/hv2hgziVTdxhyvkasy8gBwfdWTke5DjFAI8
pnWHdggxK6xYV6M/0Tt9htacBNnwogUKZGeACDplOrRyfbDzPRlcHhgASmxwYKSmzkdAdfCYqK49
jaC2poH4HNp7I+sqlPa0v9sm+oblArUm/0zKbFi2LdTaeMKQMDR3WutM22oiiU2fs//MHApthLWq
9wgdlCCVs4iimpf+pPfWS0BFu8A9328rXb2DHD7J3P2YBqAYgSaIbEwDh0FW162MpH5IBhahyzvY
C2+pDPurLuQR0NMpcrurDzUSrQ1GDXZESKVeeLFM+o/+FO2xp0LpFcZZi98yQCIMmyyCsFFPrnqE
LQuJX7AUw9Lzz1qa9HtLN78JEGDewrBVREzi2W4n3X13IMd5aXNOdPsj7ju54DKy78jt8iQbrW8V
5rLqY2vDZRRTTvdKZnrnk05hB8HFh4jJEH1bzxTRuDUeB9piBosvN5Fx+R1GvKYwPkwjeeiMfJVq
/beh6ofIzk+dRSOxynp6uPQ6QMQRf0wqNiOVu05+EceCLcnyT+Ba3it/XPe1/12FxxL6aT9gsevl
EkE9GuMYuJYxI41qyKnlWDChR7miP5YqdBdDp90nDSmNmd2R1ZlHly5CEk1ixtQTet0RmeCmJdTt
ln5xj+U8of3mMGZZRHbL3ou510hgMttxCl8ZHYftlQdkSV8WjPgAD3s97gxVfiDgehBpeMjQSy5b
IzBX+oz6sp+9b3caWzZ2B7uoQ1PY1bNvGGX7MScUsuFb13bvkTAZnAboaUtkIN5CYRLtRNwcKtbT
wgj9q2aQZdWQ2Kds7mUkZtZDndPQ2WK54IyrKwzKMd4L/9NwUWA1EoiXi0OkQkV4yIZyVcqoJ/6q
+AYQ+U4ZDskKi5MFjgjV6sYtgZ2wHdDx8bNr7ZAzoHgJavzMx02BxqnJyoXWDVjM7f7VmfLnOu7u
4zSPF+bonZUePMM44sr37CJvW3IQwpIu9Ls4H7lBELNs5P06tDpOYMkxIK18a6k4WBm6i2Tfbp/J
P35SpUDtH4LjcpuDMPtm0aR6dyfa8KCPeGPRv/dL04WmQTf8rXH4m9Np1UYPpwedIAbpUwnAkXse
NGag5L8cGwYD64rJo36jMyrmppgDjGK/bKPSWPYaIl5rDuqNuj3H0BXT068oDsNNVLa7XkPAbhJ+
JrsAywjq/KrFzkRx+64RfbRUUjzAo9FWfu3va+CBoiWWraj0R73XRo7c9jkgcDT3yb3GrChvx+SZ
9hOvsmxnBg4Oa9Q84zjwqOdXB2KlyABBAr1f2mQNoCjP4fxKTChFtovD8cNFT+OWEzbyxMLAKtVZ
1tP96OJvlpngCS99sKLwSjoEJqvK4VQpIVLNH9jgZLd2Lr9rW98LRtnrnrAQBPOfhlM5u6ghtDQf
yMDWI+CW/XFADUrySTABde6XUm+2QY1Uv1JLU4zGxoldfyHIkV4TBXjGeviA9WFlT/JaR9Zd3tSA
C01jRXBHSbtURruU0FCgCGcktQk3OvVk+xNxfku0fGstBjXAYTHXQdna1xjN4/q9tUuPq1jz5vg1
3tgoQ+casMxD4yOVpj/3NQG5x9lboTBTOQgCJwKZuiJajrr9bukZMiJl7gwz0pdEnvMxaA/E3p9S
rXvWe5a6M2BK99RwH88RilOwooHI3LQ8hCp51PL6i3LpsfRRSpLShu8Wof62rNLnmGwYMILsb4NY
4BwAGF/Ku6KeM3dMmBNd7S6FEWcrM4UP2A4NyInhQ2IGgeSP6T0Nq1/o6TsTFbp6Q2pzmFEiRfmr
q61dFtmch32K3R64J+jJ6s6qte/EFm/woA4igAvcZy/tNHaM+Euq/3ERi/IlNuNvZ6T0ruL6RDjw
Iqw5/BpiRjwXejhlH6udQfkUfKUYvRY2OXEGAFT0audI7ZwseEFkTHIISYyeSjdx03zGs0VUS29G
O2DPqpwZLd8CbTCnLUYwwmcqTMShXFid827M9MEsvM3S5kKP6z6P3pCz02pux/toFAezuwF+9qZa
421yW7KX2i87EG9146EiocIhdTfFtZMk0WKozfdEZb8GfsW0rCBTmXB1dC5trm4fstLCCTWGy7ab
s2S1OtriX4QbmVgXp4CVOqqJQbKMAX4yvgW4dBwd39s0aYdqJbDBjIALc3y59VRw1hX6Debbd0AK
94K7yqJwxEeSedU2cZ64rSksi0wFC99Z9D3/MWnoH0OMfyUecSEEPJScykutkeiFOB86ckl+9pOe
EhiAyaqayBN0EDEHlmhI3kYGG6TQahBtcanCmR2RxYyQY2vi13fEBMDRIBV5KFRNuED4Tfn3njUp
RDrKP0w/JK27ZFCZGQJVfHPpGN/FGtrDpCZakX8aRVHVp8UjIxtY+9wypRwfrBT/Rxn332ggnto0
wAqhTp2gR+4L/Wo0NGFswljjJHxw4vx+MAgvnmGeudEfohzy05TPKTHtsDatEYh+VdL9itDLJNz5
4WKOm3Cey7bgOC0Px4hmf6QhcwPR5S/lGF9cQmrWq25CP2yBmykwtEQYYxlhv/+86Z2qThEwnlUX
3xayaVeWg9+tSuzP0LSf2hGD7lTzi1GZrdgsjpFqR1RabJ7CTg45RFYimBi0V+ki1awbaeOoDp25
CgkvaYR5TkCBrRIYtY15Dyc+XGO9OuZA91F+sQrS1HwMa85537hJofSPSh5GWnMUebinMIg/TLZ9
55JdD4LzkZCscZGFI+V4tPHIw1rViIGLnpQkVzzlgO3Tyf2sc1Pg7W8gS0R7luktTeyPWLMEIMSr
cvBqmukeMTYlnnfET9HjGR2g4NdUGuW5EfcxECnouuIjj0wMPTPKA93SIsNfuLS07OJMXG7QiK3H
OL5k96q0l5MA/y9MAs/BBc4/r+MxmmIY6pn/UQXhbh4BDT5OoYQiT/PD7w7XC9xn0iDHpn0epQ2y
tEDTUWZfNa4abgZVvoxxlJCVcwfqhVruy5+tl3PyLv7+7sBOewIW+0FEQrjkWLrPLSARkU1I2tQ8
gcci7kyWK0PY91JZH/A2AVh+xhN5awiGoe5CWNAmZ91OQDaxln1GcfAq++kh6occICnHBbmxbap2
nuc9xnOgb5beWHMY3WjcJOl7Qzbr0oXhUPrB1sEXS/LZXjUo33wKjHA0n7GyvnjDo52mhDBoyQVx
PHeeRt9ApQQ7t+nr5gQk5BDPMEzhWACxfuWy+EYrQyXT9sQiZq8c+BHOBHLeuyxF448egfSrLQmt
rL6cfx113Uma4TrveWYCvMqLIPZ+dVbsLBqUj03UX6JU3htDOGAIGORaWpvaNj/sEFhpkMtTEHLU
lqq+jBOt1ZGSBV/RMsyMjzwroE4xYzW7JyHlp+fobPtZfAiff360lgyHZERG3xoj5k8CcCpSYRCR
l8MH0YMsZHTwkd/d5QLiG5Sxp8Yx6Epxx22T7qVphsMIyx/AT72LaqDABnwFPES7YUyQP3fs/AnJ
2JVNyEsPod1Xvxydb0mN+BI4bY0wPM65t75ESn+tGufD6BzENMSr9N1Gjv03/XKctXRLaJAgCksg
q/SNcTOmRb8EDokZIWUZKre7uK9jHrYzE4tk34q2d5bbdEUxDY2djeqF6LvRql8HlZ9Il9pMxXgy
YnZnI1EgigOvwHh/mVHy5jpx6Bl5TLbwJtJXiUa1wS+xGXE3UVrr9dryg7NnwAiC+hZ7qORUrxeA
Bwl1n4wBJnUIc5rIIXckrxVSQEeK5Up6oAmEz51jvHEaghEjfbyD9tO1TbUGxfdckShte8O7WTTu
SjrmY2KkpzKW2zrLR9Ahgqw4fVySfpJxMarj0d/7/ZuuG/bO1OUTGOgJ2CZw7xyrcYkZkDrDpNBA
aCAVEyfDDJ/Cmie4wna4BrKFQdMeik0DlX2ZmeKO+s04TFUmTlBgt/rgmJdW2S452+roKhLMKotU
rD4RlBqTumc7JP3Ez9uHyRN3sRjfncZxTlinm2vqkFs5fIO8Cu7TdBpZlHeJmfCpeACw6joIdlDQ
aeoMInrOmcXOkYPEVbQiOhUjv64Xk5RNp6bdGTADdvaMUezzkNozabWvKZt7AXlAN06nb74geSG7
8+GixNTjXPi5h5RG+VAiyV5h2SauHf3TQ0E23c6FN6JA+i8bo9TeOXdRYKbRF97flWhNE8Ag6gGF
J5cd8lwRRHpKQne8pp5mnzonundWHtEGr6lFMMfAlJG2iWUBUObSoYr0xveG/hcst60nI2ApMc60
yGnw6fsiOoxVuw5tt/hwKdLpMDT6lQ6Ds8HEHB6DMHFP3UjEDuSi4JHRdE5iUGicDDvBiHJbRkxv
etG7lHj9dCk7kCup28LBiiPtkmimtVCA3748zhviun6+E0NHfyemK1jydE+fSiNqQWufQke/ZWtJ
P3VH2+nAdg52NdKiUcLf+mV+/WGW6l7Pdl7aYokiuziZseUeanrlPzJyMavKf/4UlEhuqQFJRqXr
2PvFTe/oNF5rL5huTJRgG+wtoBbSq5G36U2cwj78+aLMLqUkb49uVae7TkNrZae9uBbNhGuhjr5D
P5fX2NBeQWhlp24AdOBMUb2vjJCHiv3xLAJx//O3ny+jFdy6HclSP+JX3knWSVse6SwwbNN1ASBl
/lIX95XvxDs0pPVDNsbvsi+KjYUKeR81DURUlXiXpMUMq+L50eZ3AVOf39ODZFyFmWQNmyI6OyOZ
kmPm+mvNgeLbNj37gu6Qn5jAu1v0EYpkakBWTxTL2ypu+zUYrmLJnKo7xP7VBhIs76uZMJzGvb4u
Y4PEAJ9LGre5auX0kM80xPi+K9M7zaFCQlR2zSfo7FkqIYDnefKiIvsrJOZ7Y2rcOLFUIsYva20t
MNV5U30FvW0cVSXfmL0smV2IM2ejfuvQzjb0GjFYQHgkZMRo54zQaCdl5OjXQOx6YeUdBE1uhSLz
aAUg2mLi5Cz651s6UjVnWRnctLDAHKIBRlgNfeHSZ8s9uXJyGtQs7KsWwq5d4pkhCDqENYBUetlo
DYHbU7oUqq+BvLA3AxjcYy+o73g2IUmCEDFFEB/coHVurGnn5voLPDIbGq5pHVrlgmNNA3dl2OyX
lNXOripHYr1H/8hM39kOVvEgqsx45NYBMaeeUV6awu+vectESe2mI8Unyo1sR3q93KGNWk+d7uwm
x51udNP8bkmRoUcShBsFCYyQDPpof7gE0/I74BNbhIAVtjRPueJF5bglj+WEwpoQ1jjd9waSbKts
brzYL0k01TBL+wD1Uu7JxSwl9a27nyVXgo0/lyjEKSjpoGNzSQ/sUnstSjPQbRRJIFWuXP/LbVC2
01EFZbPCJlvx1CEXTtxyFh3CUkQDc/DBBC+qXiuIEM2i88DocqSDefSr9uDA1cNYpx3ckJoU/5xC
SAva0KsJDqFvA/4zb56cKtAeSBz5xXudH6c+f2ps29qbA75mg5Nkj7IuX0BW/lG/kuLyOqkqvxmU
l66ISRmXTBS0Q13VjOEceuA4ZryTN3+RMfHzGPPwK5sBXVjs0WMYxZefL/jyPuHSKcTq+HyN6OIW
LAHBA5wXbnXq7YikPBPWcGxzbuFXhP5nlkO37HznFeJlgzz7kahFyYRfu40q2rQiVCd8BcapjuSc
Ze8Eu6hiStIZMSlTdSHuAp3I06G6YVWwqfc5ZktXhy6fuiYXULbcgZ7LVICHR4jf3vF0uNz3Sjp4
AFsw1U7xbW30p75Le6QAwjyGWpgcCrKYYQ6FG2uAvJQyddVxMHfSHC/hSD/XvOllGn7btzZy4X0c
a2JNuZZDYvGJFsi8g1t1K0H9tbWFeAhmnXyJg2PhzbHTZY/4T8pCbJnXzPkjk7XTGvHdivKzoGm0
MY2+W1JJ24eoMu8xtIRVKq962Wlb6nxAYNqZwcNtnFfBSvOIAYiKeoWee9rkewa49tbNI0LNaidb
aKBaDiY/r02YgJo8bhslU5J4Q7kpaze85hzGMNJYgljUDAdEXJgXPQl0Rkj1AGUqtmd0jcAuqJXt
wcCSOrnDXvm0d1RlsVPV4abpE/842eKOdVcxnWrlZgiM5FzU4VtOvwKaWSS3eVTfeRZeGh0I3Crq
m6vw4ks7JYdDw+O/6iPxlIxoBjmpF6Ov7vGU3lYNYlg/asD7c8mOAnAERInCl6eZRBwRw6U62pfl
udO4V7E2e6Bd9FNh+2ntNgIjZ9h9sDZ0xshdOF6mrGZg5q5JZE256iqExPqxJx6aGy7IexxFS9eg
NVxavxJJszpw4oP0k5NErXGiUH6yNWIwqryj7SZt4xRPONpCsy+uuNDeksFexVXg/qqriHhOsKtu
pY+r1hsYenvxuEnaoSInCvBo33TbSdrBtST0fBn5TXxKCZRYlWa068y+OtWF3m5qGDA4KeXCJpNl
bbd0P2H0gKNq4l2Dfp0kIDN97oNWW9QOeG+gRdZt5Os3EO/MX0MxLsBoohSMvYcsGYxjVLjuEjuC
xZyxrs8mSnYmQtuW6zDTPJSa07TrfEWqkymwO4vsu4jQLmDrJdOwJGi47Ypf/LrP5JqaT2jjrwVP
yoL7wXS2TI/WKX0jUbhyKyQhFSRl0F80+oFW9HSmzVqiamQ/GRJ8el5t7kI/7PYY6OkZlE1/ASGz
bkTJ+Gwo43OvaScvHaezrcCLOuPBrNKMey7AcVkQe8inv65dZM2TArDVamhlSSc1lCuJ2gKdx1AB
13OkfHxkyHKGwfkEk/4rTgi2giDiL1jO+1T6sKfcoVuPA3zVgHOtSylUuqgzD8pz9wllBv027WKn
3cZRyE3Krt+wecNGaxGxezA1OA7dRwfLXec226pS7c4diFkJJFdSBd/Ib8byNg+8aKlRXIhq6LZG
5AxrPHntIsWntx9HetWidd+LoFnr0uA6ZTjN0kuYR2MGW6jB+BIMdC26mzsYYFtXpZ+2TrBzMuz1
Kb937Pod9XaOgZZFgluRzaadhp2SlNR1wRHUa2lPjIpNhV37eO5h0fDBFkRwYgw6dqMzLH3uVywi
gGqCEE+zqqOLqgiPhaDAczJk1xCyHpjnjvwz6IF+pa9kVZOU0T8DNqXNa4aC4CHj7EW0d+j+v/b0
pXeR4LoVFrC9lHGxYV2dChcXhFNUFv3lEEstjYCGYQgWd2TRhsvWhnLK9raAr/VDaxLgQYDZuR3A
U0XOunCIGxGdG+yY96yraUq3ZjoA3MEwV/oAm0q9+nZcC0N0G79JJWtoqugW0A9ws6/KextwzEJZ
82lNCGKKr8eq9xb3GUK76On3BYWxTzuSA9tfDHqPP6m5SVXGOCQFk5KKDTtycc2MFi5qy8DOwQJ0
TbHmdokMtuGgERFZuy9aF4/3ioQy8GI60WJas5/vwf2XcPNDidOfW/bSL0Zs1IV/JBPUW1UprQbM
b5vENtEQYWceacctSjevb4wJZEbcN9NNFHorFWQog5zMPqgw3xE2VvJ/2xVl9jmYNFx1/dakUex0
BW+OnTG/cjJQacDGRtv57sqQeUFkHEriUFXh3zFiQj1vhc1Kso/nkswIPZ8TvuaJrm76hyAdnr6b
xPSXhSnh+xd4ZRFFh7xbfJtwGSHLmG2oqJfxa96NhPzB38cOXjKjmt239EJGMth/HK95gtpRmVOL
CSNzwaJDnXKSEIchM866aJNVbg3EFzYW6ZmZ9RaVQABD5Ae0Dr2TobInTcduytxibt4scHeTzqDr
e5PR2kYnTdKrp3rR9uobpw2DeN266ScKZZoFHp3vxv/FPtTtuYGqlanIpFYheXi0rTuaEYaXPfp1
Z6AmDNlWE3qDonygs06rXKZfNRcaTNFq1Y/1RcGRoANN76oxpL1SkYsZl2hN1TGEyiWX48guroHX
7XJYNzRyaHG4ztzj85ke6AGoWbZ/FfmCe39krwM/B8VmdsyJcyQYj2PAynXcTZNrKwGTXfXeA64s
im0UBB0rejXPf+NSNqsyWVld4q/KHAVeNLyl8dkIq9fCKyXImTnTx8AenbckiBvbKvbe6GE+h3pT
oPK5FyAqkXJYx1QvWpJfpLovkwoCjr1sBZcCMbT9wUvbh2EwkIcM5St5m0y/gdr2LbJILTLqXUXw
6XYAewfjCj9tTqap4dJ19SmfElEEj17TrOiqOMdeym7TpsWXg6aSZl6T73j/Xiqgikk3PJQZ2HCR
Yvktgfu7XhicgzA3D4QL7mkgp8ewS6ND5YJz97EKO4OlbbnUVbjR/eJUFTyk6NLHsy2d4H7K+osN
fIQ0HII2llMSsUF0KLNSUa89cmETcFc8YExGPDJt7LkTpXGK5f7X4Pj3WthQbzfNQrbevgfdjHAh
eTU7RmgCeyYi/y8HQkayycxmuO3ML1dPL33DpCeOnefSe5aJji2/Lq01OQ+XMQ7o74Kv0aJAkbHt
nkiKAMk7MtUBm3sXT+KO2WYEAQ8xqO6jc6+N+7zD4I0pjBMeusgqFiKjVhWvrYVf0FTma5z71XqK
GIJwGfzWLXBevrs3fMXlqY6QsxH4MEto4S27psfgDHO1ZYEMti7Yh7gZpgOAy9AgrtrmbeUqz4hj
6BZsO4fOmhAD0JMINP9KkAUSlJiw5aw8wqW5C4soXNjKp18SzeM76U0LOkwc8F08HXlA9pHRDvuA
LDO9dLQtHUWAePu6Za5pVaq8AZYLRG20u6tLO5NOuwciIOC8arkGGlxhVNF+JDUyzrBGkVFGr0wx
8NDZzSNyW7r8aUlKWvtSpuaDcvBuacanTgNQo7xbM1o7I9L8FRITwVyMepSuHzMssUlKhWbQym4M
95q4KTl/gf6S459wImNEGNg06zoq0eRC23dxzWwKBG5IchalHt0Q2kLeZWru7YwbcTDJQ+Z3V/iC
m74YX8Y6SBeRehlz/xNrVkiXR3zTQnrrWyHX2JaTo3unI0azclu+4I6NVr1KSpRXBAOSAarw5taH
siZdj/9lvdHjlpllVtzEMfPQ2o43cRBhCjas3Vw+n4Q5PdZ9Dsq6JS5l9joUcf1e2JF+WyoIvpUD
MKaNG0oSUlO2dZF+OYXuXupZncdyRM9MMwiJJnZRQ/tsda7ntnK1jZQ6gr1aIHYW4kv18lokNl0N
M6eRgv8EXI/TrWTJYRHpxI000dSfg1i77SrPIju+5XbbkUHuInUWQjRrDfHNopia6uy3tLwC98L2
b+xCU8fSDoTSSio6oRq6UsNETRfqGu9RXbDfDtFtUTW/clG+xoa4iSV6Fn0w13pBVaHV5qcY7WrZ
OBWF9ashveGBCbpHfbV1shAWzljCSNataOHUAlAyg8lD1uvGiiP+nhInvCMA4KUGWrwHxIQaKIwV
0W/xFbRteZuEh5bBGBkZdr4OvJrEPd1CBFY0H3lQQVbt3edR6eJUyGLa9HKg2kSLNOkNEUCmU64y
kYIiMkiLYkY2p28tFBPnwxwFFBaZtjRG9yVm/WyQYN+H0ocErWYUE30AxzkUVLyW043PqLmWAVSg
f6/8FX+T8pt4nyh8dc5BV+r6b+JuTP52wpWKexip2Ek8HDXJx+D1kHpjtJCpOxq7yZivBhqjl5YQ
4T4edkNCkelHsQM1jZNpdMcXuv3iJBiEujpASFEi+P55qf+0r/zTdvCbm+a3v/6v/94R8xefzf+b
/+b/R3PNbIj6P5trSJRLxr84a+bv/8NZI5x/oPR2XKZeuq6bjoN16g9jjf0PW8xE3Nn/JjBXCfN/
+2pM9Q/dtaSOesUkn8W0eWT+6asxrH+Yzv+1r+Zvxi7BT7dNRGcmz51U5m8y+twiPAxDLaD63GCI
Yb2OMvcWsU/ygu5P9jxoO1XKeDCZ1GVUYkVKmZ7Y9la1JiNsdCltf18hR5h6/xdj1uCPJ47H5b83
/vz+AiXrAr8DflPdlfSETN6kP+v8I2TO+Mc4Ehy7YyOC+LZTeAYZ+YjkwB/kMpcaSj86wuvOIx8r
jz7rLGmhJaXjPg9jxJpwM1epN5qH1Jw81owp93lRf//pI//n0vizI8figyz+ZVHCXMgCduk6WII4
Isln/tdXmujzJ2hBl6ZBU7zmvnqdgnE453Zdb4OqbfeRX13GAiokXGv7+Yc+XI8pTThCHja0CuVO
BHqIo8jc87FkFytJdmY/Jeu8LZC4wtiWxStIQnlRtlVfG6N48AvDOorW6ZiNUDZvG3f8KI0QyT63
pboMpL31gjBbgRtsb536RcdM9DCUUbNRenxW5ugcvdbWNqVBsh4hFtVSwlhahxlqYaaLpHUP6lsD
0nlncZJUi8yxc5oTU38PNxZOejJtfrizTYsO89+/n/Pj//v7iYPMZsk4VNw8oX99PyeNFl3To2co
Cu22nz1IMU6NFTO5YRMjjKMv73Jx9PbNyJwtrKyHEVII1a7g5GGKdFH4xP/Da/r7ZywMQzeg6WDT
mJfOX18TSjN8MdlI6TMDFvtKG07ZBKt/ACnRN1jVs2HFcMC+dnHxPdFzREHRjW8pzCPsJvr/zAQz
P3KmEA6SMx0frdDN306OKgvpCMGmWAyNzixuJiqndkQck8A3qzf5azOY050xC/gWYU9JVJhpQ32c
maRllsWrdDqUXnEkDmls7XNLf3X63n0xI3IuORw/gQfYx2bQxdLxU7RTEwoZIWPyy0hbxRQ0KoYV
dXLMjDjc/I/fakcYDr8jRSAbkPrtrc7KSsblgCCvLosn04GXVAgknF3gfyCvpk0xAJ9E2wSv+t1E
REhRo+QmY2awTHMS4f79y5ntdH9d3Ig2MEFKw5EMjJ3fHkZ3xDCc14Kf76ZcvoMO8j1rFKqsnt6Z
IrpzB9/8D66vv+19QiJIl0rIeQW4fNB/fdrGjpwDNpucC2z2SKoum4mBnjej6Yjua2wnPkWT5JYQ
F0rnZd09ejB3k0ojBIjxYuFfOyXCVZfSFC+Swfw+EJAKfmgq//7dkfMr+fPbwyuVLAhQCWie/u5G
zEYRZliXZ2GA8ezHeAjKAU20EN0rscf0OvRCqzH+FMajmccgbV2alT1XsKhtKQ1Rl2S12YOrkc/E
bvH9VhJz+3FYUXVqHNqiy2/0tLrSVxzY4utDhTbvdiiGJ3fQ6xsLxxTqGZE/j0w0/sMq++1+xhns
EvTHOWQRJm4rR/1mtXQg4sHMBjoTFw2t4yIMNtCDOoSKbbUsdL3amUGZ8CE5/jEK3fpGtZvS2QZ5
sZFg306dEtOupUNIcQ3LD90iv8w88fGi0PkPl0mKy3lh/PmzkDomWUB+0nZt5w+77p9PTGliTzUF
fMIuzPtoaUlzWE2oXE9NXIO9gnJXb7qqhbshxvFoCwtb+Wjsm8Ifj+d6sNoPzSvKp4n25aJXPalJ
aLNu+oAYnl696BHaprFO/fdGJyPOpDUhptOAxJxrNvIX5WPS9ce0OTopEE1SiQjpBE62+vlrIoES
/fzJrHux0cUsT5r8Q9yKdG+Tp3cy21LbNLQtbhWu/nXYyPjerVH75HXyMCdKk9MQZA99CZlQJw+S
kTgsW2q2n8Kta5wRLYGK167daAtC68qbkXSJ2amCFtr0ins7Dd5C1f7yrHjelLGhm4lRXowx0OeT
eEM4cn7+15cQ4BXaA73cdni9r4Y79RvanrQSXXbcbG+2o/p0e9QUw9hujLiJ956LBrLGUP0IQIRK
Ixm3+FQJQi8NyixtBsQiL8LWEIphIYYjbaJ4/8M4yfiNEH24l8mdup1nM6koVDvDuxxnq3kEpQRI
8OCllK9ur5O/ABNwndnpexoTd/TzRTOC+gwGftHrFSSSxJHbf709Sa3eHUwsO3seQlllcCpz1e9T
vA8/1GHLiWz4qGwZtj8ucfOuraaoH9wgHu5MuuefVqVXCyW9/JJ31nBkQOoutBYWQc7JshMzRCSU
zrTMh3Oa4hMoGuMX7Njpbgyiz7jHy9WaMrklPS1glkZfqaQDkNskwPrh8JSnOcR4C+ItGLrLNOjE
oEbtJU/p1fduwXSUcKqTp6rqoKphZxmnDhLzW90pc62S2FuZY58s6Ck9qEi5T5kVvliDU+z1XGdi
nJE4g+c7pe/qDUs7Kp/balDnoMc52M0BrjpLf6+l4bSLXFiPPx9X8uW7drY2iT6+TeMWkn5A2lfN
sHoZ9EV/rlEvA/0Z/U1Asts91H+mH5Ub3zitvq0gd4B0z1e2SQIVmi9CHQNgSjBXSUWOvHY/oWAZ
hiY+BDNEgt6atwB/v83N2bNJ5u8lhUQ/hg2MHDk+F1W7daO8XDOjGW74w5LC1vrsCoN8O/f1j51z
pPjjesvEN+jRf1Nd6JIscBXeRvPPCBPG11qqzoZr/3LRwzxDJMIbHO//OFbinstd4dgvE2302z4Q
3z/8HNuv3L2mpztNd10y5Khlt81/8XRezZEi6xb9RUTgEvNaVZRVlbxpvRBSG0g8CYn79WehuXFf
FNLMxDndKsj8zN5rTyGevwTEs1q/65OO1LVOxluVk4ydmJBhBiRt+4YV9Q3x8lFbbR7ZxtJdTDHM
e2H04tm1/dXQPEuiJ5Vgkz0576JXr0Uv56M5krQkjPg5N2LjnVSrDz83nmFILJ9KOJdJ5vI1HnPr
LCUIEZUj1sqC6qV2WSEuGWk8cWcCwJoFjjr1ulDk/DURjgwEl68xy+Sr9zL4a3lk7DTx1a49+TBN
XfhirF6xcmcuqluikYXqfmReeG7SDkU+c9UnnSFzEBke1HlhzsfM8aWjto4MgbrTVnO4CR1CILyQ
+GyAsOMWoh8mIG9m0ekPJTF2odwTGulFRYNqiUlXFa2wcUIhWlDMenC46o9Q0ATyHAeOT2UkRxfD
xbnu8Z4IV7JJWd/hghDf6ht2ZcTnMH/kJaqZyhvfUMrQx6lxMjd+lj/oQHpR5+jyRePvOC7rbDdu
1pctnx9C6MUPpsHuLAxJOZDZVzOp/on1Vne3VOJJ5YU+dJgAN/pHIrYstt6z3vadCIkMOlTV1teO
d+z685208Ri4rnV21pfGmVr7Rl4Nuilzu+QJG8aVuflD2iymRSAbJpry50cJ2nWDsmwgtr7W5MnO
XKJj/4IiRzybBjq1pHTjHZ3eaqxg/VQQ6rcCe/EwmPMJBkL/Ujvie0YvuvGCLn40oW61wmgjExEx
xp1GnRSerKHuzI1ppu0FV99BhNPRRDJ3k1rTX6mcMWSfALAacfwJjbmzK623foxQ/TXvdtru7Zyw
cJXFwS0tpb+bhMu4C79802ASRWfw8vMlmMNt0vpX/hDpFRXw8JImuN4MWbaXzg7fHZyTAPxrtq8Q
kFg2khuDq0IShkkhno9kwLV42SaL+LWeWLqdlhI9IWabne+O5q5wLAc6l8FpaCMEVQQvb6WwhsNk
TN2jBuKw5SKv9o0261tSP9ud0VxZZkNuS+cnRD7ZOTWIikTyfC5A5G3QlJAfGybJkzW/q9h2z8oY
E/STvbwnUfAOs/MckfFFogYWVAi6U3wM2MDfWynbkXVjo7zc3Qmv5lUP0ER4iyCEtiviLRLm/Mk3
LLLUkjbHjlPinhMzCqLVCeG7FIBZk9q3YtH9nRuHAcRQ9JxBv3whD8GnHHa/lEdyy8LyjNVMHiXC
bC4Z00nUf7X3x7IdwbXn68h0+vqFchQ02dVMG/nBJcyeIHbTc1fl2Ycr7L2LZaw0VXzJ109rSn6a
9jnemmZAxgh6jYd2JCc3wx5vTNp/jEnr+2XDYI6S9okceCIxzCzgnehR0eTV9ud60GS9A4YjsimL
y2g2kEfnTcEmISej1Cu77w5vAYRt+Gl7p0Pk+JN2AZHtHwa/9oxAlqDZfLxxK/X3AfoEYlgI2rH1
W1bxq+llV2OXs+z7UrCBMifOli2kMbBEhZDRZK6uAEYMe7nWl21hc8EjJt65I2jzQYzhebbT5+Hn
DR6pZzbEA6CJS6Q61GW+XH++o3TnFWTvd4FEePGgW75PJcE1MAH2fgcCMInL8JouXtyvgN8WvaXj
PLi+PDR2Mlwppb1buBD6JkiXmMP8A9Cp80pRtpz8Kn13qvixyWyPrGIyxC3pZo8MessX34B6nYTi
dQD6v2tDkT39fOlI+3RAEj38/ESEm8uZ3320Zurv6pXIN85Z721CCmmi54W1/+/nKquX+87Wn4R8
9FQOHYFxbkxgrokezwQXiGDSuK8dj2io9bu2jY0d5MhxpxuVHuIlx+EGkuN5DCgLxjJcLmo9iueC
pL9qND7qgWCjspfsUxfihmH8NbwODKjXv62dVPVTEqb/3fW8R8Vdv6YU+wQrN80Y8HxzLv58+bmR
ka9vrZobCm3sT3nQoinqpml+soqufLAJLeQTfYC3iN5F2zFLz9h/YG6usZgfE4hvGG44XZSFDBm5
bXkuuLaOJqodHEzMcOyYrefPb7AaSQm3Gm+mtYpmq47/9gUcgoy3eZqN+cmvl/xmGZjak9Lr9r3A
slvM2XPnaci7aPt2brcER6ti5+50vgnsUopHPyTNe7ILxBZT6J6IR0TiODTk8aGQKWtWHpNsW9ZO
JNQCF9h3BB8RJc3C1NUGW9Je2JtwyT6MbOge+wlhgPCoSMk9Agmq67PJlh3AyND8qrL5M5sdnCrr
l7RCUdPrLsoX/Jt4/L1DZzvkgfnt4+hidPES4V6Hd8uqmzcriHdtj8816diorwzfsdQE0yCd4/ZZ
wvvWJU2AdTzjziDc2t2KYuiD6ibWazZ33Zoyr5f7JNTW5eeL3dTqiL/nTHb2fNbTre6ACuYJTPVN
i5qHtmeNTNH4N3by1SP05CwCE11F03IM5D3BAIp/h21Q3FzfmI+6d827ydXm3dD7/V36b+p8fdFT
Ply81ghwfYpvndfeRVkC3ocONo1dmo8DKdeJ8WRLWAHSAm+z5hL9fEG19yXGgDyUxC7nM3zvw88T
9/PsOSjCNxB/slPqBZwkNQ8Tg5g0sjrhHunLx01DjusTUdD20R/Ynzq5tyWkZL4tRN7efr5jj7WX
1E2RaFm6/BwGP18sT1tR56NgtPzhKwvS9jrqYbwNnf4V9kvx3HJZUd70T37O8dL6+X2hvL3f5PF5
TuQff2qrdJdPZAIiz5seFhsCOpFzJOr0RGp1nT/vcxup/0Z5WPRQ8YPeCIls7pLhJW+c9KLtnhF2
9cVI0P1YSytsE4pNTy/JK87M5ALsKTvMLMrO0Hg/nN4kXcFrlnvsdsR/YvS9dCb/Us6x2A6o4rmf
fRrepRneY4OIuRoh8fnnxy6YLkmn0v0P9ZbZ8/TER3n5Qd8uCXh3aS/5jnSVFaYLKbst+vcqLWbk
bfF0HFOnOfiidN4Yqd71cMr3WYGjkwg1a6CoUDmnbp6kf70xe23q0P8MB0YJvXSySyjxKq336KUX
GQB1mTmv//djMP73I3GU/tEBe9E61Luu1P6vUKHRK31p3RD0DI/LOHwTUAiril5vn9l59dCoMt2H
2nW2Pz9iVHmWrlgDY9GAzJpmmFSe9AUYCE8V6SEbINYNusk0jcp2Sp/tTJLIly+0mLgWmtatDqCk
EXVpwqywAz1NRek+WaX/YcxThUSaf0QsN6bZymXPrNGU/Pxd0NyD6cRv+N+PdSDaS+0bEakauIKl
oA1m648BEEijvwzOa2pOUVKGzS/+BvRmXYoyXOBMWanfqB+8Ry7X7c9Pslzyl27bhtO80T78/DRc
OJVB3dwnlfwdMrlhhsUD2jWxPo+LfVtmlMOrLSAr0QL28q9hVSydg6nblm0XX4AeARCu02c21Mcu
XI7lNP+dc3IskQBT5AHU8LYhZQfnYm8dbJNz4efgTlBr7yoOG0xv3Ow/VyZZD+KOoqYCz9A7rwVs
r7spe6HS4rjWcv5oi7bB55S6x7EY54/JHQ+zaNSNiNQXEnaSK1YrhfFcGb9KD0XzjIXvvlazopHP
CyoFWlZCeZIjsEXCBWZujH6l1yfJdF/MRn7E6NhvKejYb7NG2IYhO21PDHcQReZX3ekKH2HQnQYb
cdga26XXL1Te1T2c0m2L0wYj59yff85a8HF0rQLYF1LP0i8ZVvz/F0dhgW+sL6F7gwvc58Nz0sNi
meWrKnB+TSEAG9DqSAB9/ketzN033N1/Esoxbja0gJX1i7i2iQW+P57NvvNeXOhGBemkoBrQ+fgh
/ER3af45qXoxM697tvPuwdNpg7SuAXDWusOxKVuHrZJ0Hlo5PamlShEgkOjw8wYU61vRIdW4uky6
V0ptD1v5iiXReYAlijjESiDdAs+K57Q8gV71PmrEEuHSnv67SyWbqhyANJAiWqFNN8ft1na63+TT
JFvkeiZplxbDCcNKp1OcvMs2zO+I9CSTJw0CaONtC6sZImg5WwmUkfhjok3eKFkVDwJSwh495n2f
kMAD1fta9F39WJIgsmO39JiWTX/wjVahpke//zNqKmbCkmcOZTBFqD36zCNm0nIAdc+Zc/oZG/sa
ZQSR4WzSq2Y++eGyZ1uzinOn8O+172YSoQcFLS3z/Tv0bggUsidDgQ3V1vBC7W0+pQppXEJCw8/B
PPuYDceqKI8OYbxsGtZgb4rVpquwFo7BI8NHXGI2meju2mvx+0Khjt2BRVD4wKOodx5228t/kwqz
wws5rqcPeClWffNaRopndrHqqHCXI9tHtV/6d3ii2iute/xoI6l9cEbwcr5RMbUw5LZpa6Z6PhvF
uOkfyxpoBr9O9UXCwKnWRbXS7xo8XcPrnDf60UEPpg2y7wavdLA2L+4DG/tjqRHMZviwHhy7wwK/
YJXoxQec3fFioPsHc1T5jxU2pljEHdl4bBLC9Z8PHoOHMW1OP//Vzz/KZtxneQJdgmtLw86a6H4n
y33qw/skDglJdMU+T4r2ptAtHJIRTIFaEb0/9ZP0+H1aWPXzBnSGrXBvjCb1Vj07xva/pt0nH+An
bMWdNTEyHIsbik+OKZ+AtaWczXdQtb+WDMu0sHJ1EwkauWpR9bWsnS5aRrKXfqatOjuKOq6vMOrl
1goxKMUM/bt1HTe17XQnKp64AaXNpuL22zKlJe9rIPu3oCqlv84hJvfoU8fsM+4cYByzBy8rdeJT
y7wL9S2DF0Hm/Q6vwO8Zgd5TXBnBHRu4B+JYrfOk2hF0PuJFpsB7frNfFTHXpOkWy+5nCds3DbEw
M78aU3mb0XLrowgphtn1zDezEgSHyTI5U/acUAzqR7qjf2leh4c4p72z7eY3QmvrHrbhtzIYzPiN
lX671fxYJ9yNeWq+VdSe2wq7/rnK2f1VqDw3CPa4TiQjXiZ34bJpEV5emWrHHoOXr1oPw61ioYBC
KyEXb2ZmjkvYmwX8buvJHSWTvVSe2967D5o5vWNChMUZCWMYpox/LBjOQLsPeoBDVIGgwSWUfpQb
kYfuvRkQJhgCvFgcM9vXdFlIFquH0OGjZAbvcWo3nYrsevSPBKohohINph1jkVGIElW63BTxGM7P
wzym1H/TzP6ACHEgNTKS0B5Cp8QWlBd3ZSKZSAF9xPdiL/vKKGjS5FfaNOKwxOJReaQ42/DuMY36
Obcd++U6tX9Rkg4D7f4kUnWJhxmqVPAUnPoSpmffGx/gR/cucoAjuj/zlMSkJdCnHuw87HcoGIiq
MIC6oDB0DINfLTXlBO4hUk5/jvH5RaPMzl1BXu5UFX+shvpqyV+VyXDYYQAcBbE9Ac79nY7tvF1s
+0hw1/pQtuQ0N9jPvUBHmsjE1mymB8ZN0M36V3d0P9RUfcppS4SoERVO1bERtRgfDr+7+G8VTo+x
1GTMjUSAAmmhmZSrSrA8J929Z8Y1iCAc37EOq1O/wEWaYgNRqRB/U2OMPD7Ddk6PCkYKc5LqVsoA
DMNHPwJ8RMnI3EsiFgeaLxiyogdYjPlfbrjNJYx9EroDglWznDZGmdPFM57Ib2B9C/oI83GVc84G
7UYZ8Oi6ELJmLxHRuYl+Yueqr+RuBJGZr94ZxZJlmlcKVljGl04AXGZXgSO3la/rnP3OK3NiWOdP
AQeoYnN/qcA+IQIueVJC5rxDiKt3kYohP2rfg81zVkDn81rsbP3AKWOONjgzFPhObp9C9TQFJeYz
J30cYJ8fJvN37Qa/qzU5vHSolYa0llFOHbYsgw+Im/7ABC8Q++z8nSmqICpc4C7zJ3hSXQasQRlf
OLUiXWq689j/qj3Ur8zbbATiNIiagmvs5j9h55Gy2LuEvSxcLuBPg2PakQ4CHn8X+wmIT2mue7rA
P3vTcRHhRa08D4Uo7JT402tRVP1x8qhia64GP+av35oXohFDYG7ykKAhNxZMxkUx/43zeDMXzBsJ
R9gmtmC4aSwRM0sX3QaXsQdJ6lohupuKFatFfDrt6sYVg8aso09B2lhMapwX6NAYllMwXIuBoM7M
LISsRh7umX49Y3wp7sKsOvSGbimd2MzYvSQlEDKQDCsyAihlMAYRHoCz3suba26Pu7mvyh2VH9Cy
SnB0ZlggWuN5bpo7IlJPuDnOXcLx1LRwZdGhPPX8hVl4cjJgDSeKVMqj4ep7sw5xJpWnhlCpq82C
OUPx0vXetBWi2Qd/sGqXzOZABAjEohE5DfFmRF5P9pEN+kr8wQvZAb0cu83MOJOTymHE6A3O1vTy
LDKM9pjH/jMVIPJas/lde16+K0bVnW1PPVj6LTatdIvTHzKkUdxyL/wMzFEcHImssLQyLOt4KVOD
TYpVPCy3Ghg7GtnVyNMye13KPzCAl70bPFVNCkppScujHsVu0tysLEo6rK+6EVu0l6thkARBRNiR
KOnIB/x0tZMJMP5IlRN4L3mWvc1djyo9cYuTwvqyV6w4Iq38d2+U/r3gMydz7jJqkd/xiVcHr8n+
NdNQRL4nsX20056qLCRNhKV2hlQ6StvDuGaQw9Hh/CZ08eJo/87Lnec0rhlVWUwpGrMk7Lwkh010
2bbXEk9Zqh3EHt8Mfa4LJte9n3rjxk50cgF6jtO+ao5GoCyAIdSgVdoRwsDruoRPacrAzhzP+PTV
lVV8u2H4ec+ZZR5cPiDbXiwQT+MfeyKRboCLsnMn+2/BUnoHOgKEo1FdbbByJ4bSAChTAjNJtyqx
lGCj6tvv2G/qtfdhiqfJQKjZu27cYG7htYX4P8i429GaluxFKujpyXgwC6ZcNdugXek5vG++QbzO
QFIO0WCopC2fbAgXS3gcj/IQB9hGbJNpbFItzs5v+lvR8xLEbsVRCtCTGGm2B55Rkq9IpGQ0jzAJ
1mjYJsmOisCQ3RAL9tF5NGNZ2YF/bQ9BbAbbEujXFe9Km/xDgTxdyT4utwkH0q4dbbWHuOZu0zjY
E8AQuS1p3Un2ARdrtyjbQiGfQiCr2GdL1aORte/hzH0IkbxhgG/uw6C8dDMPzo9/PkWj5k2PppH+
Mln8btgFfjuGwBqUUL66Ij+liSces+Fr4LBaI8a+SF6DbIQxKF0Y1jRy+F2NdrOdnYk7Vq9rD2t5
kQnjDEKRIpylT+WsDVq81e0Yy82I7cqNvXgzSWUfPdW9+T4QBget3RTfL4U777yCnbILY4rgew1I
xmwkFBl8YJn7xxkoMKiR8V0t/YWEd7ZcOZcsFwl8H22lB50YfwX20X0aW7c6kNU+MW6KNhjECAyg
KnmzUvfi2ua0bzJal4WhKFM7QEvpZqxUxUckSU0ryV2yrF8er+jeRppkL0gA7JaVCTXHxowngcQP
/5mZs0Zocoi4sYMDs2253+aOSUgy9acS6Rp66ewb5FseNYa8A3X5RezDdJ09DBRhqHAIdZgCOVA7
/HLu8iUkRVzgrYzB9nfgq3ee/Ge2+0VkFVQVgAftkx5N90EVaHWJ/KxK1Gupm3kHCNGfIxXWIaCT
ZC7JNYqGyRnGeFvH8sELYOPFTdNu4UlU0YDid1PNhBilcWndsiWUGwl0YUkYChlVBBzowcrHizPj
kaxWnBpl6taeg6+Vx5wCCCTw7U/apzzVdDGGAmAhwme3Qo8GNMY4T41HnFsl72D32FTiACW7HGeA
CYZjm3ZFvw06uHyrq4QHpWGeXy+7rJzyO6NiSUmMmP2qCPwpmuYUzP6fQdW/zBETX9ywIVYY9G1s
Ipsx0PZxZLK46cEvDtkpnhnyxaH33msucnfGPxOE+joQx+kUrfEuhjfbrTsCr8zHUeC7c3ntA4/n
gfzRXVpTQ9h++4b0ydsplNuboYXUioqQPjXFFjjl6YfFhUvuIjQVai1XkzqXFpGdZ1glC8wmgpyQ
1KHviw2eSEMxVTWL5mbMJ9nhsnXr4hR4MecitV8q2zrSNuY7rw+whc3BUbIyXV8El9uczAie8Q50
clJx3xX2gS3x5zoTKuLxd4ONM0bhPg12wtR4YeEqCDLvRmpx08Dw3sY5G66xvaoyIUmsKPIITffv
ApX7prYM68jKfD+OpocZKwe/66WPLshRjPo3VhKSyFRGfn3sMMgvsSsYpLgArccO2xBUWwEyy0wO
U7Eq7w2TP2ylHpWdvBWV155s4zfwDoIw2qGwIrODK5hO2LBI1+6H4b1pVXZgDE7pVWB/79x+j+QA
V0CrQN3ZxR7j6FYqrm83THEfOevDEsAVGNeKugi7CzXw6mHlveVWh9DNNLLP5m1ptuh3IcS4Wf9C
BpV5sHzr6DrgNIpQ+5uJxwEFxFEt03RAusAbQNony7b85PUHsRBXLWb/iFHx4LaDhcVzQGS18C5Z
uekd274/xbAmdnPGUVAvHqJMK6plSIWUXYbqnMV+zGuPHpg7+NaRyMb0QkAVtp39VMG97l37wiaB
wWdOdLNgEKVMgnYq0sUm1F4wLP6Yafhk1h5u4toGHq6wLMTtRx/Dhh2hau5WRd82hGWwxNXBh+gW
GOAALYK6M4YROTorwEKqf+4Fh6lTOWJbOv1nAZX9aWKHJlG4ef53VXbhL9NHxNTLEnCP6Olderyg
pQKNXCT+1hZKUSYhdvWZqUnWL0kMFLYUxKGP0rJ3cQGre6oA73SVmR9y4+L1WXzGWh5uKwO51hpk
3PfYh7wlcggVhf0E+zEwgb8WMEftuWLCjESJFM7Dyul0ULNHlQrSvafjdDsE3VnXZMgFpHFskZc+
1D4yk5YIJhm6CyUavtOa5Klhek9SN9+EBAIDxCR/GmFgVDbTV9jZcOOyUB1k+JdCKz2Uk//AyH/T
F0BhZT1jC5Pk3GaB9dBxKB8CNulMg42oEcOZXzd+F3/cAvB6DKb6HY+WuUMTKXb4eBfUJ5sghv5b
YaVYHT6BJXGgaOdPEzC7mAOok6y8thMSJoZrGfPElEIdPTVeVoVKzgb+vijhUXWAGvF8UAPmmyok
VjvUCFmVO9vew3Q1NE863gD0EkBGGHBIC2iUOwK3DEyeqVx9OmmIzwfN4hq+cbBagvggzLOog6EW
8D4O5XfSdu/VPDZ7GhUUNhkDv4E6s5s7xO29PLoxkX09jaoG+ri1+GZszekrBbKPRzxUUecVJQsO
IASkuG6n0brxCWIon1t0CuGroPKD+FJidoq/Cdw+ATvIIzbGAjowPWSXAF1tijrlLCa00QxWBivz
hEvPVhBdxp/BwY3CBDzZ2/pgj5V9UJ69sy3EPvUy0ezP0LYZYjP6vXZdckGAj5nacKuHdr5rDSPc
dmR8o8Ugo7wWS7NPzMq567uqihzV/K376rHu84HzgeWJX6ELJQ2ikcuvmrOF35m38TLPAUPBx2Z3
3BkJubJSPRnCXoAAWBuuQs5A15wZfaYHZNP0+77jRnaZ7x1AlFrX1bUn2nm/iuW3srQu8zJypEO2
sYKjp4EY1D4oBGWlBG5Pijn2V25b0Cp6RrMcED1TE+8mlx7DdFONlwTgJSjxZzjUIfCw+c1ZxBwp
49Ey0k/o7Y8EEC4MIdMcSyy8EW/hdySd0totLuRchCYHG0tj2Lq/yTYcHxvDe0Xe51yMZXg21Yd0
kxtSNhyvoPq3Sg2s0A3Y69RhOyzEXLEQdxFpDRvXJNwLcabgSHBZ2M+3SQOOFJXJRHRuz+CgfFKk
zDQKXYcZWfauFCmWVL7poZjo2shRT/fKpRDEDXbELnErpnSM+pLu14c1P07udEgaKWAL8FHiir8k
GPyhcxAiMZsIvkqgzMLOz8Th+pB94H2CjPlUVf0c8iffjESF7QcH6hB5F5v0o5AlUStHiPudtNkL
9C+mxU4Kz8SRbaVE3pe+ygYJhnB7Z1/h9ARaYe1b14l04+xb24Am3k5bdFdP4E5nwB7fC5LYCLrj
vCmrCoAPAFmtl3sb84Agdn5GYfTE+mfTFUFHNEjMK6YCySM1vkrVeBF2vT6aLHzussl3plVysfjO
WteiemjteMfU/HkmEvJS9F9Zk/t31hqtHiuMzdMJpzXTtypsI2YBBMubMGchkngr1TghaML0muQs
XSLpqGnhGrW/Gt29uaQDz4XN21Fmeg/26N5PasI04vnEmdocOqk/4iEFj2Xk3yxykzMzZmdDWOa2
HrAK1srGjCi0fNa+d0ZcixsghKMOaky2vzR5Qlj4h9+iyP7qwuGNCTUNw5qwWEh7K7uXsKpFVExu
AQ7b/FtgM2TMCzvVtSd6Kf++6rNvbyj1viRPensocNQx52inXY9NQCUpgGswvSghMlCEOn+tMyZC
dQGQwMqZ82cKFpFcyNKLkVWRBXVo8I1e/HY+zhZgZQonceyr8CFLYfKvYyvPH6a9nQgRZVMPGMlH
lyQylAvu6B9S4UBhoyZ0Xb1czRKsWSCcjQ6ZhccAIDY0oKx7TJ1hEPRrEKGzYvPIoKdt9EENS32y
e/sDWZ1m/tOakeX8loM0jo58nqEho5eb3pD3/WnclWcu0CyRWUxQIUZ0z34KvPHaINnftEtJPk6P
SLrGe3eb1UvW3pyOD1ajZFkTQB02CTZTaqeyN874PS3drWezBkIgg85gUP5ViGpbsPnbAb7thpzJ
Y89yd6Os/jFGHkH5DOs7KxoIwLemEubF9KsvWxV3flO4iHitqx7Evy7Frj1wt3i6hahtb6qUaVxF
ZOfGnAXjOjZxVio/Jxh4HSpEekoiCMoT4RbB0afpSHOQLjOsAEZvBIkvbDSFrO6EX1zH4aWpyMId
ASIdh5j9mlippFwJvzyVpVeBCZdlRkFBwfsZZPR6Y9Tg4eXgQECmlfF3duy3ITXsPf330fIm7uQ1
xMOy6SQc/t+R11zpIUE5ap4RHuvPNIbSUvDmlyjN6xMJjN2ubQ19zpp1MAsokPxYExr0nQkqT5sN
kIqg+mIYA92oZVpcWbPC2npDUvcqQtPB/Z992k6d7aiuvgcBVIn5L29Bp990BY4uyA4Or2G2hhtX
kw6YHi+XsOttdCfpO5NGPPwFKOFYru5txvMHrCn/0rl9WFjDwnfPLzHRFhud4/j2CuPigwt6Nwp1
NBs33o4k/kZQL3hdSsfjkHxCZ2VsDZ18jbh9j3aFjb7hfoW3aAxs90wG2sD224LkBkEYXAflxQ/n
4lOm8t4GFjbMdC4Dbt4kxuqT+TyLbWU9ZLoqEGVCtZ2d7kp407026t8uonz6OKrIQKARLEHaxaba
NbA4k5mV1nvq99k9QE2WMYmt4PKKsGTQlIG6FRUAHTHsVTdtHDUMJxIE2g1KleeCSGw4yc47Hrt5
C7Vt4trB50yXS6PDkESP78rofhkFtnJncQYw24wAx6J8TkB9kKI0XSvrDKRoT/phv3eJYKXLcf50
ywLkUhSPQYxqSDlyN6lw2Q0ORGFBSDYeHKpTxBbezlKljlRVZWdtyvfBIVAiL4ajsCUFX2ZYnHHr
tDsf5EMgITj6KJJ6tuOXWIlb72uT35oe6OdVzsynTVnVA07Ho6zh7cZfaRYP2wn8P4MRQ56nxXsa
6wxOsgtnZ2jqW5eBBLRr+aBKc8cDnz3mwfjc+8zh9Pw2D7p5bjx/X8/6F04GeJmjfPNANE1WfJ2q
+Fqq6Tmp0RZB2n5mvUHjZ3/Jifl7jlfaGb7aLmU+FVvVnf4YLNK7DTzq5OzRDfSJGXXBPG18uLl3
9UC8cD/k2c4scq5Xul3O6/lvG1s7E9LInUadLSb1aYUzs/OO/7DMYKsOVvynUrK7jBm/qRDzYZTj
3CfommRjAh/z/77wK94QiJ4QXRsvB10mv2sgF9R86R+nCouDK1OAH8D0DDeAa2NRI1dE7KBYp51j
lTkKdVyajk8+Lw+5Q8+PFBD75rdy0O4pclGYYgJpMsnMNastlIXPTP+dGAJsRliD107PXKZ+CkWg
rb8nZ/gnSxoeZ0Z0Wv2ZE3D21sjgs3C9jyyk4c5hMYwO7cNQOJ9V6gRrbvTJalkzwUtnqsgctpmp
AvPsUBuddQhMONrIG8UVyUYkRzc92ogt3AUEP7JWDajTe1GDjQo6oB1PKnMHOI0/w0Dmo4axUjuj
eWwKSqnFSnYmqoDNMjJC5CUdXe459DTGzoB6G9AXI8oOjrl2drjx3ahTzt+ebUNoOd8TrSXWdQK2
R6u418xIWVcM1PhLAu3XZNSFGIiWC3AYkyqm9BMXhgLOCoYDEXr15jjJm2twqGXtO06+ZWvYg96Y
Q/kaGwsXvuHQ7WkbvX0A7WVu9Nk3s799Ghdn8tS/6OzegsWXRAe70L+H7qkLg/agGGRLwiG3AAvg
e7oMhoav2R2wTXCii2KCBYxGyf6biv4Pv3MLGMua/SGT9rNBy2xDZKLZ6tSuJk0qxO7+WMDvMKCm
SY2ZamkOrJTw1wEGJx5k+RQ+ywtHhO8hx5WSa7uNRMs2/mUTGpweGi+OGs6BdaXgderE9O1X0DBk
FjZ9sSaYZJh48EyaMJNpYCq0u/c9aiSOStjmu7x1r8QmZRu38IrdwnBoT4/7Gc/9Ja/7T+JZpwh1
ICMQ0TADJhZiQ3kneByzYM/+l5sGSF83zhFOxHrXiZqrY4hZJhruXZ4RkDG35C3JLt255JFuhpnO
Kkzd5yUcinNgTe86SGWU5PWZeVqxa0tEHO3A9Nz39l08e1fFcuvCqGc3INaKADiglOsOxC8017nH
CIlGfklRU/sFCrK2W9R2sDhrRFq8yoHJSQCNFLHFxjP/R9iZLMetZNn2X2qcMHPA4WgGbxJ9S0YE
G4mawCReCX3f4+trAcyqzHef2ctJmCiKYjSA+/Fz9l47YfY2ZM86VAg1esFh4hBPGKnFp9JyWo1A
iLsdsO54yjLA1s1Rq7jqwX1LhAI0CciloxHGIHdt9/mTDvuDQFSsKQ14jxifz1Z2vwzpmrOCDgJh
rMcbP6cJbxUjJyEdyppl7JnsejvARx3o9Yn1BYxT5NR7M0/VOjZiJv/qWxH0eLPReUsyBHEgE7PU
R/gmpqDduNZLVpn5WjnJMYuCVUOhiPEOeJv6TVaW7fYfHqcLXNrEXqfWixHkLlIMnaYqxQcsflDr
XVf8Kjnij+H3RlT9tnTGiikuF6LPciI6itPOQc6h9eM65k1PA5MNAKzqygPhXHikhXsKvi2sTkiW
OZ31ftITvLXQVFBZkERrm/w6VgMmaWTMMJdbN2lIW6CBhBk7nNjqUd7pjKC0s/yZB/QtRT6ZKy9+
VDnkb9W0W63yqHwKh2RGcG0DxNCgJl+EJS0mduJHMXFVRp7x4SuZnty5Nzi3UQDP4uzoyxm65kgm
pNivCkPQ0MuvLsqoFRJUuXGAuXHYLTe2zpib9/3oZGTVmAXxi8GUXrpaGWsm4au26mueO5lFeUqn
jT5gMMTJ2ml9NqSc/8m2eQ8wkJAmoquH1mZ/wRmZaUBPGXzRjSNolDcoW8Josiifh8/US4aDm7bF
2syZ5tfmN4QXaDbtNr7SvCHaQ0IegS8I25TBXNrQJ++tKtuAEvuM5IR02xHHrh8JtkDT2oZ8+M48
NUIhkF3RkW9KCREOEX1G1074Gw7SPt9U99YNv/WzPtnEVmZoOSa4Peqou+ub3t1KJJPsBM4dQWr1
oK1zofKzpTSGwVn5J3FhtypeEtUD6KMUAm/qZ7SEXe2nj7ViX3YWIyi3O+CKpPXchdNZ+d5DGICM
iF9npl5q1P82qC7HY3OAj7tLC289VoSOdcI+MdfMVyjHVwBP2mM/wlqFE3cCrYuYecqAlUADshp3
CweVVlckanywpJtpHn1NLCcpUvf9SA2sqJNHPQJ5m8bcZZ3hXFoP6BTVCnqL6hUBzlm3fGszTbCP
gaXbh3yc1lw3zmmcgexEka3cKL8XZWBttIxS22+MH5aR0A99OK0GksakXcoqt6o663fbkmo2DDBX
ZgmcMzpv7Mf5EZvUqpKlZEznVueJFUE2FMG6r4ZjSM4CPOHfHOWS1URmkMXpRNPq4eJm4znNdPic
HUlmFWeQrlP1NmUPbnBFncZOf3LrotzFXfYqS+sqpTM9VX1KPgQIwzU9yGMaBcALgO+tKUxAE9H3
8Bv5aINyQN6h4h3KgGat7HNpBkDT0AoAEDJPeBe5FQaS4px+OJhd/0u0oA4ReOdomKxnWo7Um/QM
Numgb7bMs6fLxKBtilO5owxGO9Fwn1sRnJa3JBM/ehxBL95sERniX4GbpM+dVT1V8eeQ9DdaFd2l
sGghgaPAJDUkWGxo6iC+OcFfwzusbJOeefA9qsjoG7OPPmcMint3ZI5S0N8wrD8M1BQNj+DZVIO3
txpJZmGlv2mReyX586pLr0DBKbQNuua7j/EnjELC+VJ6pYnQ37terJ0xHtZZ0/1uwzolV7cntmfg
RdUfgfJQpEj01F31I4uZ9NSs0ZPFJRwmHNJdjNY+99KhnFWN1gT9zaRZ3ZKFZJTja+0Isska6hLI
4zE+s2QdYGIwUoUahyztIsfA5fuKaAE5vXp+IC6jCwYtYWQlpkNQ0JF0sOyY/kwdJbSuF8maHSjk
+OzjIEh+m5lrr1Fy/dDyvNl4k75TmeZyIPZfcc6iLE8S0iHVpghFt8XlVYGz6JWldj7yVCdg0KDb
tdirEMOA55wYvO2SWbwPiIm03v4OOhZ/oJAIR3zXhrr6qDwM3s0+thGhob344cadBkO7NPEuik3W
oUwXUp+VwNEloqJyLLmTw58kpv9rtC8CPJhZcjkPZcWhSkj/HluC/sNzokUQbavgIhC+rHRXKzYh
gthdWj8KJxvp/sHO1D1YtH3p7TBNwJXUs0Ouqx2eFOtgTv6WAY25kamgASDHrZr3bqtNiToXnPYH
S9vmEUZ6G5IGesK+1XZjqqVbQ7PjTTCAB+bQy+QMiUf3y1YghI2oybfuiK+FgnOPC64nlMUcw1OY
NGeuNz6ebkp29snWRH0ulXjXaTOqOZ+HKWAAi8AwLzjZ3l2LyoglZOe6+URbg34zkZP3oemufWUg
Z6d8KGhCIQEOrqkHitrn1B4ZBW2M4bnJyDfUZhMJDf1yZQ62dtA6/Uc3rfXwpaf5TjsS6wiCIydP
CXPtOKzUVFnJoHVPPj3H0yCKB2iTfYeTlAWvcs9D3tx0HTg5OD4y8zr7g3K6RH0CIRjPhpXE+cXS
C+daIm1dVWP3pBWtOvmmiTPbaq7AL+OdHd0M7aaroCUjjj6brJ2DpHZaTQVZe4NPrPsib1QzArYa
AQgmep3dctEj1aoC/4bJV62QZKDyc+1tPRv7wpGqKUAVhzQpUS8DF5wcphHcp4F6U5HZWpdV/ZzF
HXtXwuyTDp5b4tlv8sg625rUaMRoHIBc/ypL2zo4EuhupuBrc3hCZWkj5SSGasbOvy66UD1j6dIj
zdyLMUWXErjnACX92kchzgCflt7yz6gO4zMqYGe1+Lvn3lUpQM1ERKnm4H+/c/ZbY1f03pAn0SHO
imONeYqmILQH3kUqMyJiMVVFrM+u/5pXzly5dL8G0oJNzdkL6tw7+1Z9R4MNa9cI2C9TvVovb4QE
KviCHGWRvk5UEGR4Imu22gGirbOdEEgdKxSvb3WGzQ7U9AococVYHZulH0A3CJDyvgU9QWrDJB5d
lz3clmRnQwOxOf9SXZHlWFV1B2M7ctg5YmyZXZC9du5P1MwUngPBlgt1gLo53AQ1Hl/QlJWO/4eq
mfFM6cpvFQhAtI4GlusIHtHyiZErMpxgZ9zU0I+XRZIaQDBfUyX6RFXReTZs6e/wOqarUW9ofKPz
fbb10nzGzl5tvJFO/wpzNEpHHT0lUTHG2ijVZxw1IcE5ZmO+WpTMcyuXSodqHmcx5jKape36S8NN
UwNazm7x+C4P2USTJ2jkXm+r28Qs5WVw9/XA0LmPCHWwnPQIha5+5AyB1yBlmGFq2IKtzL4uP98m
SARcab+rAc+ijw5JasnepsbpaLFv3QL3kT1q3Q4iXrQpHG+/vFooht4egSa/xhgwH45d9IaZs9oS
647IdKELiQ4jpkcn/UBb16cmTdQmov11oJ76neXUEGResJXNeFNfg0DjOyqCHZ68wiKHHw5NH4cd
RpzYxuTHzSPZwGpMc1X5yhr5YdZCHNWAiAoZiPsKOryabXZtxIxudi+kQJi2cet7FEgkCdGkIYok
tUfE0/FVF/VAnhhVipnbLbFPg7cOG9bHHj2c1uXqryGRON3o77ZW8Dqm7EpEjnNW1rPfUzb552L2
NWLAgRsxjREaUdjzQwIciuD6J1SKqE+DPj5YUxI/etPZjZHunZPJftEXE2Wdls8ZX9UVqtzcy8Qd
HdbMVq1+tR49YtQKwT3TB4nMio8usuY4jLCZvg8RFV/a37KgK97GjHe2KAb/GmffaQv3136GqyQG
8Fs8r7ehtz+ENDnBtEMBt/yLIVLr6aXwxvEWlZTZ1eRjuknHM3b3+l6ZFIvjzLwi26tFqkfmyJSQ
jGtmiK1YeqxzOv2l8ffbEbckBl2uLiQcLzYkgE0QuPm7kecbD8rxzTCA7fqCEFH2CPtcIEJnSIpP
FY0dY2yzcA6a5iOZnSfdxuyM6fp+vBUZnCAPXz2oAcnhFzkVYaRXPYk6fZ0GEXABdl9SBdRYXQwm
C2sIptqmasRPuk3pCe70ACapeMuI+eDqDYmATaT5VHnlxN5l3zSVsQ5IPTmPdbX2Mpo340iYE9ln
hLVVvU7LtBN0wz+qduD8GLUfyQLdR5m4Cse43yVJfSnwwZ1i25NPuesmO1N3MOCaAeRR341OZHcm
q4YF+CaZF88e6OVNRZqwLYpo4gXaSD7xNSy2xCqAcSDpN69zbkBCJ/rugBIXOCw+sb1J1uylplcV
zP4K3zvP0LLnfjbrjoEX7DyJ27m3NWMrkoCD9vyReEGNYT2mK8+/wxvC4PZJ0wJ3R/YHf4oA4FrF
NcMpvmsrj0ny2J9ykzAtcmABspC5t8r6PntoUWXvshpd3r9+2hfiF7gD+7kis37F4Tk5JDL4idT8
GGN7J3Oq2pM9TX2UQ4Xl+Jk/8Re72C3PHFPrRzm7NLKQhk2aHUOh3vOAWFzHLD4qE4V9suyYaYoy
opnmdSN4GTKjWrlQcJYFEUMl6Iss2VnQ+3k7Of4MXcchOXfoWWHw7Ad/E+eewsW1LdMOWvS82eah
+anaoIPkEfWXZn5oBR6oXiqdlKZnRiMXNul5ff+fh9T5sA2CQYo+f/T0EqiX+JZpeZ9Fbyan5asJ
xD3Fe9/uWjCOuLek51S4rRvkCAUXAQFv8kEy/bZsqu4HdF7owmAEr36ehhc0DHyjo6GhEK1R97w3
OhIEZxi/K+NsdYF7zOyWLFU/jb4nrc2o1tI4WVSWTlNihikl3WfnOfIjtMtLJ74TWhP+hmiDjkOn
Rf1FDapzlR8D77c/xwE1Fg4AOFTvmhbTAFDNBz3ezgb7z8GKSL8YFYCJ1HBhyDQIBFY6nXVple3F
mHknatTf4zSV1yp8XxZaz3OTM6Lf73YViTVrivs8FB5PIvNvUV2oB7z/VR+b204G6oWeRnZFVHbX
m0LbmNLnxem1+aTp3o8eC8gJA6R3ANg7bRd0Quf3t2E2uUURObSjZgdv2eg+Ridzn8ZSD9/aUKfL
ZkfqvHxTzn44xY7eDCWl+sTC3SgtOjuoza/5EBf03nD1T0R67LVOjNvC01HU2n13apJq2PdRH9/r
gsW4Nunojux0x2hUj6GmVFgRo5HFvj/jVZI9EpEMSQwtgrDsnkPY6WtNR28w23emTJy/NvzS6VyU
7QyrMPppDU9lkAJXtL77+nDwS+Ucivms1zGQiSSzcW3niGmy9i2i6YjKbdDOQ4BjBe1vffHnAIww
vi7riUbAyQH4vIljxRVHjSpklXKjHCx7ii/T6E5H+hQcHFpGjHZchr/AGdxtVqxLiWkQrFzlHIWI
y23f29BRsJ1v/bwarmXyZ6lwUva1OenMWRl9Y5NoSJTB1/5Ocvd4y53ivTOVS/+W1SgwMQYi+Ci3
MtIfRRHmT44RmY+I2etkFcXaFSaRJ5Nv0Kxpj9Yc7JE10sPLMNr0HkfvyEUJEtmFNxtiMNkwPD4J
FFXPjZczF5/3JWZJzv3rKSAq1ND7QPGXtl98IzkumcV2YF3qojhpUY9gEJUrqcrmOxk6yV4PmTui
DfAPLlyhAqX9wSVe4sAWS+MJmBHv5fxDTqnfMpApHNHzu6VhREtjD2HJHANKQpUxVumnCY2gqdv8
1a/EFQmgRQ/I4isK+LWGM/416zlbaRH437SoScLKymdcb5wZuB1YS8bveLzzr23BxlXVQiDHLmqX
0KYD/VLk1qY3BFknM6ygVbCrF1JctmyA0ojEyux9MtV7VMxM+BnfqJLOXvGM8Mr8rBkJcFuRKo2J
MGYiJBtp3ju/AFuQqiMyn6coCYr1gpHRu8i8+V2A6hWlH1r3PwBFuDv4Q69A8I8emIpKPS9PRafJ
Xuw7fGssq562DVqMubSTUJ/VYvxoA2a3aV0/48JRL27/BulgDyc8+OknEHFjU6c/GVruLhbMU+DX
7Bd4YduF6a6N5W3BY4K8XkF+1C/Ay4mqxLSHEu6fRxbsMx0G0Jy5uT3Yxyh3kf3Pq74KqJVL3z7q
KJHwUoageOZ1H2Q3sbo15eRybis6w1gjlkA4Pp/UEFP525ocpn1vuQfMD+Ef4viQZ5BxOqSUtGj8
5AEXMsr22XzWeb15jPoOP5RtIT8sm2HbWQyju4U7oEfJsY9ZKdCchdvadCPOJZTI1uw1hjTAQKMc
ftUCUUsWGwQeNBbKAQ/KydcfNZwh9F8qAm9K9S4dp9+4UagOKBzUOyhv5q5G9iOr7fiSgbBiNWrJ
HMwsCTzdiR4kf2RnLyyJLcD75Mzl+1ihYxEjUGojd+yXsSZFr6r+QFDFkmokPBQGY0Jydda0HnuG
OB1aWox+Oyc1o6Pmea8K4tBzxdpTzgws5Kj8046+S94LF/z5zMR0C0p0xCBzyRbZytyNVIjItah0
eg8l0XIkKBwb0nv4pE0kpGr9oD8yj4CMPi5/FYRuM4bnUlck2qwqtpxlrVxWTVbPImsNRsJnMGr5
moMgnMaeQpAkWGIX52eV6MEZUa+/aQpFEoINK6nXpHuxfOMgdP9PR9t4l4wpw9XZqzj2F4Qo6cFF
zrMn8PkSFk34mjYXKvrie0Oa+SqrrPAVIAhxyPO6Y3IBzD/ZzFaPcCJE2cnJReK2tXeVU2enQsu4
nSz5YoJDKRui3uyg+sSVedEFs/IQI/dz7zl/MJ0ZNOKsP1nsTbfa6r5NIRkV+hDQGvBM7zUHyNsF
1p7MJBT9YdE+5412GMDoHaaBSSizI5yeSWg+GT4HsjQguqJoQcnNBbzW1CiQ5ifsC4fdQjUbbt3p
yTcmBomsZL3N1d0F4z4rKapGC9MziRHmLcusY4dA5mK6ww8fNOXZVpNzZo2MIcAw8yIAkAE465mX
Tv1rbXBIdRLznWUr+itM2ruZpg7aEP/EZG3cFHT1D2OhV08Ol+0qrhidDXlrb5bdfh5y02YbL8tz
HpuXjPTom14RIR7p1AVFFNQXqQ3RcWrEcdnM1GyfrkzBbbztYiNFWMQWt/ztWPofGswigg3cnjfE
drahXz1yvTf4lB33pJL+bibGoZyt5mVh3OtewwRgdafQwAvuTBeQJe0W9Wn6OnrjBCiCCirh+Kdm
uAiEI8lksQMAAnHxobdFdOKGQRc1tdToMox2SnTV/V/fiBNPHSDG0pYsg5s3txTGxPuDXEztMFx/
0l4lI7LPVfLU6KF/VTh113YKn5wj5c8OuQ2jcdYujWyubVh4qP3mqiLInJMVgl3odfsus+gFPxwp
yLnvzGYxlpPaCjbEYjAGw9hKA7kj9FMkx2Co8wsGaO/ausiLSicubo3PSNZg02jWAxllG9yf39FW
ym8xlu21kuWfCQHCMUEbyL5FIijV4wYnbf4tdYmMsz1fO04Ea23YH/29MivzSnwtZQ7TDCwJ+tUs
vAC53LAT+TAetNIKtjOr7Tmo0ufCm/wraBJ31wbxObWmA14sekAVrUE4PyiZZigytJ1gditwsAZ1
xVQlyg+iLN8s4iNpwrn2XSM9kjcGGkWLl3X5K8J33xR0mrVK9XLH6d7fkM31o+yyfZIm31pGnE9a
rX4AqneuRcS6n+kvaAP7N9UBiMtbA0rfspDQsn5KG7rCIlfWaxyJaxjoeC4zFQGr7dPjPyhhDb8f
kGBa+ovjPYKBmdOTpX5NDmCfdYzkrsRFtjeg4CdkgXpPrvOma2+28V7J99p8RaGyqgxrZeO8NyWi
amoeQ2ob1tukeKxPmX4A5y1BrDT7Jjs4zaYlmarVfhCXUrf3udH7D2EEmU2riSSn2nzOFS53LTnp
AldIYfrvAwFVBR3tkoprwMcYwh9FvF3+gTJEYNARYc2BZvcP4c6C2co8lPUIbLMk10nS5iCunulB
/Q4VljlogHkQcfqtbswXdJtE5pTsPJHx0g/ur8KwSJeFKzTlhbaOfXUjSe9iABKhh8+zII0rwStK
KsscyKrSFZPLTxRKb/XIiyS8mHljpo7SjmbQjoleN+4fQdusXMGWH3nVC4dK2EdMjXFHN27+WuO4
AEcW4x9paLqMWyIxQuTOvTdHigcSmVZ10R0mm6VkgjVNK99M9a2vI2pHualJIRhb8/HB+z1k1X+g
HkvxN3grgCzbNXXdVY6tC8P+G2sW/YnZNVFeIaFhsNWRKsspZkUaTXeWttWdkT890KFKBqp+9zZA
fEomQ3KJhtElznBl2PRlVqUtgZZxeELPxGyfe3Q4uo3p7h1N4TBEtHCi6/NXz+DnhcLLOmqdF+6C
WqiPygav4xBECjABt1Pgmv+J6/3/vkT4p5ZJ4e4qwyCSgLfg8+cDQUX9f/5L/0fPEj2kscMHOp/f
p8EUw3rUIFRjNkZlkGcNEUA0MTW7JquYuc5aCS86/9e/AP23Lxzuv9Pa9b/TxXXXNTE9WY7i19iI
eP/vZxEwxmb9YZgbVCADWtY95oUV1fqMHv0iNy21EOYrg5Bp1PuexJ+tmEsGjlX+NeG9AiQYZv8B
4Kv/HTE+PzHLohI0pQv3evn+v709kzuShsnyhrI2hRyW6pd87r/gji1nSupLriefrc5MQMtCbLBV
RK8K1fysPEBdS+zof3inLHOmiP8NKGxa3F0OPhw+Nfn3azLIM6v2WMbQYTqrPN8vZNQYSNZIehHz
oB7mVFvvffqrH41TfArX7l5qbNhHpGHZjoF2mvt06ASbYGMkyUkLauyDLlXXNKAtVWA26K3oV7ck
ACNRbYVAGy3cJNz3IEugAzM98rV6ugFT/R2SwHIqB+dlKdWblF7+wtK3fiwnl6W6/+qPK42liWYT
FhrdeoqCODosd8bS6IGjSKii4vaY/ODXF6X6i6Aa0mLZh6FW3e3G/eC9fSQNfPdc9/pnVzs7WcNL
CUPzFafx88IPYU6b3A3nu9h+Va3AYxroCYX+6vf0C5KGXBPhCXUedPWL9i0zmLl3GWbxLS+m+uhl
oFA8p0NJUu7EXKsZ80NujPVaLHR/swvkES3mnEwcYVgcGkj41QDfuarxHLUhvk2UhsOnmf2ppd38
7qEsrMBaMnx30/CMx6957rDSrSwO/WAW8+MYqfQbb7qJUy+MRfNYXgocUIYannGyDNYLXXlyFQb4
WkKpirPTuMzTOu9P4tXNjjFxfsw09gZILuVDECp2qjtlQcu1gWGZOlPMgbigSSt+NyQp4rVlODhi
rDMjI98OTp9eK7d6WEk5/jRH+plx2LrfvIFhul+lw2uP8IauY9bcR4x2gycPkhyArfSr8bs/ssAz
Lol3YkLmxRE/u4/4uViu5fhDdzI68OovX07lgfA39VJzfxs0gXfa2DJ0mIuS1kZCltv9RY5uczVr
5ywTmKC2/2hTbbjZTTLM/StC4+ZWbtO05oZbDn6Unq/duee50COhj35dNgxDd0ta7gzUv5QWehNh
DWiiA/dHnIenWumfbqEX3K4z5y0nz2yCc3DCS8S2y4d3NGndZHOZI6yxP5pV9JSpurqHjAIrF/GV
HJW5QS/OpRLInWs0VDi5Uxl4xqvPEsPOW8ec4el/v2pSDHQTDTWonq57Q3cgSYMf7HenbrkxDIfW
tE5hMv8SMQtLoz5vuFDHe1yLftsn+W8LzQjcotCnjykfy7m7L/3wxNmvuljw5hEwMlCuRGIiyKcH
ZUzZJmSouPdkh+giEP0xKCeHE7maOBCijPxaXCf6TltbUDtKLEajEyDs0fwL8mjq2KBPuAGZRHN/
otZTk6IO9LpvqgD3EZvVzYuYHfaR8VdqCOclwDt4KBqTM7vv7pdmcNp57F6u/lcZqVcPjiXxWDyI
PPwGFRA0DRaFUR/Fw9M6IFZ6C55Er3zEI0V4meLkynxguFU9gAVELPDbdWY6jmzqs501IwgLm1TD
0JvnjPF0WqB9k2n/E8Fsl3b7hM7HJaGvdHglxDkbsXNeSlgPkIQs1CV3+/YoNHFtIie9seukhAlg
GdOBQe3oZfqw+qZ63YqkeQR+3a01C0nTZPb3ofXz6/JQz+RdnwxopEOJcRRWGr6QNZimVvcyjJG9
w3w84GCBNa+l6N8kvdU9A6A/aWtjdKYUPerOTumRzihdM1+cCbrVsi0jNxLHfnD2VscoT2hRvVue
fToJfA55eli+ypyn2CPRdN4zve5INrC3B+g8vDuGdwIHQVTa3FOfeg9IYwW3avI8eersPgHkmtQr
x3pK5EB/TxP6rlIQHZYiPgUQ0bQO1dxcx2BMRgEAQegWNEwp8Wjvv84CDnFmLp82o3zEYVKke3Ae
53DBnwbOnbQp82SZuNgqt4kOxYhOVCPJBHrMxLIFLSKT1RXZL7lVDQ7/gZSOjTta457NEZykGT+Z
WBfX0lc/IakabxHe6adxsn9OOFLOlcCgMBqRfTW4R65Sh09iCBga4wjdIWGMeVYVFMRooCeceMRi
BmZFUp2Ka/QOePaNmrC8gOhLwMSkcSXJAMIawz+SB9oUXNfRI8tt0DZOwilyOZ+nQf8eJlK7RY2c
cI5RPxU2a9pUtTgAhyGjqe7vYzVwJ5QNxkHMplvoUvJF6PIEArfcl7bKsB7K89jm44/MFBAChpYm
5iC2eOFBTXfxT/opzpYzubZPivhdEe69dWJXbjJky/vSRy+bTZpx5owKooiGEdN1/RAapXGosfua
GHIvMHPiPXDVeucXhXOXHIBXftl/Sroq4JMII4Mth7w6QVvmAVe4G2Skk9+ZlhcXEsnX9BpNS7xx
mXFBek4+tbHCz5wPtGLnX1rDt9jgthIXt2i/G1YP0kKBeGki2X3rxHccSk9fLXjMlQ5X0e9keB27
7hXlavNTi6YnJItZMYm1KLNquxCxaGKQpGOGWf3RzDHuS/uvsuu9yuhpqEKQqDEN1lqidv1utfIx
HqJy8B5GkRbrwgf0eBhL63l5Vi2vmy4+uZt+Eu8qYscuFLf5GXkLL7kXn7aZOKda9u6ZfuMmx7u/
c9quPXcheEq7Y6LrtYhDrGq2nKkUwnM3gUD1X9F/4yBN7wRHd/ucbtracb1ZlBrgu+sOrQrDX+nY
Y+evjfu4HIQRXaNxmvcxI+mafVqSfBt1H16swm9C1scRre0263X9rJn0MsmNFXg/GF6mkdmd9Bzg
kij7nxNLISwCPIMGdqRkPYGPq0d0aaWOkGIeU5tZcEwc8FUMAA9iAR9K8qKIWgSrpbvlJo1780/S
xdfGIEPTJ7dkVkPincEPRIR0j/xmbs3WwEyOoSE4gnI7pF8wcRyLLod9XgqNFUSlPkIPZKZMOMkz
HYM2e9MoVuE7DcHzmDgV1jWTIfI8o58wBzO6vPTcmLPVFZerNcbYdt1vQxJ3H7T5SOKe7ODVmPlo
Mh/elOhxpcwEyxyn4L209pr2hxBqROcZBSmpK6SXFrI9TSLvD3oTFl/z5yh5h+OIHmJmGQKUBIKb
6dmpWYjpaZpvSjUGN6QMKOmqWZ/PenfsZhptppP/OzcT5ncyzQe8HW0C7G1eTNr5qbVus7f05JuG
W+/UKhAkAa2gytbyV0PVpyUZIgXnt7QfdUlv05osAG0EJ6CS7HrgvPMwPLZ9uY9BSexMEX/M4oQd
VRoDsApU1wIvL1quLNGWl///sQtJ8d8OE7rUhbJsw1Qmp0Dd/FtKVtgb4RAzal8lVeweNYMc+UZW
N4CFQExDD07AaL96qZG91FruXxBG4qXIit9IlIz7/L2BGdELlhwNEmgebHyJF5wlDrl61ZQ3ipfN
1/EkR5/K8nyxu8neBLo37VIEYVrYOfdWVc7W1fLvnptnB82KfoDXqV87x95P8XD2EjG8uQLhYXSp
BgcNqj26B7NlA7UMrEmeK9SptO3sJWWU742Jfag9g2wHg1WzU3F8CET5sXwEseUPXPFXLfXopvk+
L8+M9WPXZhCd1HW5YxJ01p2QwRUgt/jqjVdzqkQ2gcapdRQhRc2oEeMhN1uRo/oi1/q4NL7pgrw6
Woa8TKBPdueeoRAlvU6MPUs1Tz9xeiZmkjaOZeCAiVwsOyWEwJkJbxvjxYzZhhmFi9001vbWj4bq
EKmBTnQf+FefCQMzKqblgl9+NEzYO8DgW8OgZdA7/rUwHq7eyGsrCJfCMlvsWI5ovUvPBKNB+64l
S/Wp60JIBSEhHN2sNRnmBzVx9Ttx/doYdreaPAsR6AKd1k2tODWVZhxMDeTVBFjhXIzGdw3wz9lI
A+2MoUjsSiDGKEAq93l5KKeBE7EHXGIhB0fusBlQhfzOFWQ+zgGx/yMnI/ueusKheehVK1RkPbA7
OHxd6WTvRtUyBvPF0TFIUzKUIa+B5xETUDQkEZi/805ipnWQBWVT419ytNGRyLWzXyRIVuc/5RzW
4qzN7030Ufdu+lob82BwGcGhqgzWbmhX92y0S6iJNR0nBauDseF332FgamXVdG8QdPGRl7iSisw4
NaErARMa/c4mwXytoZBdJsUOY1HiTNCkESiT5GbKsbQ6UFodjansPkyTBDjpgo7wRV2eo7YrLmU4
/lqoqWlWbpNYuy43gqMc/1H7h4CIenDHCfHBXMLoCZzNP4+dNsQqzbch7Wi9Ygigv2G3IKcAUxzC
EwcMVgTPx/duEx8hTP847E9LzRf3JLQ5aBO3NQioRTFoZQ7NdYHGFspvfDQqpzoA+JnWBP+REDWf
j5cfXao+zeG4B1TVOpaRbZ01q3gP3S66tIWydnnpwdQR03ef+M9TBYZvj5CKtrcI/dNUqnYrXZ9o
idL+KLDAni1MJfMgBsYYc5xAxruhiqwLvC64LaZ6WX63aCzrkhodHeAKeJqW1D1hH3BEENVOOy8e
fi+Vcez41ho1RLOunax6Q1fTrIWq8XDMP7UIiCKZW6febX4zMuw3dL1z/GSIzPJcE0hVG++wHKRA
QKFEm2zzpaOCT6l/9qayYpQFCLwqA0CCieh5rachK4pewxytglMjCfGI8YW8DOGzj3BoJeNOnZdX
4LctWUntbsmdSTW66qEl7NvcHMR2gK8r4yREXAIJrNJoPyN2O0SzVb1foniKcjq3maouk4ELqDVp
8Ph+4hw9c0SSo0N20IK7tEnMQI7+y8+V+c0txg9Og0ezrsZbS2Piwlm/23TsQIiJgu1/M3dezW0r
6br+K6fmHlPIoWrPuWASxaRo2dYNyrI0yDnj15+nm1qmreVZa++qfXF0gUJHUiQIdH/fG6piHnZu
OJ88X01Pc5ETO/VR7IkiNb4P2nGTdF6xbZRh3hrZ6O+9lo2c/z0gg3RdRiUWsHa280vE9ZAyeYaw
gHKiBnerH+LxhjQbzFEUdvwR82QnGMIDmXZ2uKNFJCHQhq/yDIve4cma+i9adJ2qznyU8CkTGNT7
vh0Ep73FvEZbhw6AY/Tg+kcn8BDNMpJPpRr19/z6vjrWNG0qvRWychr2zg7qm6blkl2wQhtIe+/v
a3FwtGIitsyy2rds+B0tElBoFt2qxvhCikFIKLDRCkd/bfamd83PxgILoll7o0TsuZVmaUmwY0+n
7BxLz68mZErXStolyzIePTzFQSw06EtegYZBFrMkshQl/0ZdsNwFMbwwNBQi9rkIdSdBe58o/ZOq
OoTQ40HfBQmkROTKg3siIQHiEUb9hF7Oi99wK29rBAUsDEN6AwhviJIz0P06fNAUZ62O4w5QVv9o
j429sXb1bFl7ZCI1dpiEWyLlZuyGk190tzV47QOb4/DKIbALRXke9wUJ03MuLCTndpB7PM8OukUU
sMqMnOG2Sc01u9DmhOPxgEo6+Lq+dVFA6pKvSaacRKLdjI38RsV/8apUjJPMnoU8UVfO5AAzTCfv
YJK6VpFsKbFVwra8B/YqNgr+MJL604xx5eGlu4ErTJzpNiKadjvbLPHQaNliG+SxsgKQV4Fj35UR
KdHW9XeBA3+k9LB/TwM0a6a4GK46F8OattyGDrIECaBzeQATJugUZCQKqOJXKNaP2K+X4UEzygSL
+WI/Y/J7TKHnotUaeWvwEcNxB5MNYKA4WKoDusoZx42EvBHKgMzXbskUZkodrhri+Z+yGARkZvg3
sQQAe2AhEhMiHpuq4BP67rM3gNLAQp3L0LsZ4qa/4Q1iwtKW8wMaADe10m97AZUodO9lYPG0lBu4
ZrTJfIjsaCh0p2t2ZoERzvsKo5Z7C05whCjIgzUgWzWTTbkGsQIEdoCUVrrZcbCwEkh4oj9COQR3
UadQ6UVONhI2DWpox9eJql9L9KVaufWhDqzvYV5nZDKVxWx05kMzFMBSBVpiVoJPVe40y9LLQAS1
zrBOMi3ZZnYuCFkd7nUT4r/QLxGaT6x2ERtJsdfFtDbshWWMksjVMDaQMy1GlJmP3c4IyaDhLrsc
2VPtZUqSH/TGRn7w3o/UR7A92U3tlxos3kbcbeLgLosMrgPACW4yaGtyayN57btZdR66AJylzBz2
KVx8PYDDhHDPcDs0vASrmBkjEQKV3VjNT5mmX8URrpvQL/v5FcUvtjDOjrUNC94A+hXO4mDCxL9u
5MG93OcDFeMx4Posfyr7hKpCfuPPPervfbQOwaagYuw1t7pxExQpAU0d0W+74XlnTRngtDaCzgrf
KpzGAzJBwwbnUH+BeUV7Pze+wu8PkcTYnL+4cfXqOuwC9NoDTt4XbXwFUcnEzxOseYW3HE5e4ZWE
/YO8b9B0iD6NY/fFGL17ifqUWKAmZPfa4uyNgUmthsEeHA3JAhXqqWX6+nUX8HX99T5C/1MSySYQ
qJqOZ7iOZdua/mv6xrPxgjU0iPlaFO3U2dWvsm5s73HMDFepMj4bzVgRVnJ3VRUCtHGb5OzhJq0v
gtRZt4iLkQ+tX+QHHka6satQR73WAfnF6fw3xrF/8se0HRMPW0ezDZ279kdvYB2lphSRGVRDxnQ6
czT0OUIaK3OaYxH5JxMS4SlxCdcU5jTe/s2n9TGnpKsW2y4NyqWp2Zr20bY2r6vSw8IdW/S6WA3s
PE+TOCTubdIAIqzMqYQSx8HRSg62816UdUHLbk31INfXqGsd4YTsjKBCOl3JUxIxhoqgoWUZd+dD
CWauGABTyn/hf+Q8fvVWnL5lb81//eIQ/n//6xfv8f81e/L/aGL+y6vjjv7+P6y+td9+KaxzflHT
XfdWT/dvTZe28p1iey16/ncb/8+bnOVxKt/+9Y/vRZezXrh/C6Ii/8VvXOcb/8/+5Lu3unmb/jTg
bFCu6P9USX+SbDSFsbjpOOT/hrem/dc/aNIBVJCGdGxV1yFUcl3nrGPDf/3D9P6p8zzU+AWi8IV5
PTakTdG9N7Gb1C2X3b3mGYbl/eOPf/09M3v2lOej+E2mVgQELtlHC4NTz1VdF1Uq3LV5ex98gLsu
bC0PiO2iyN8QRIggIrqYAhfsw1NvYbLI/emj+W++Hq7rHu/cMQ3D/uD0m4zC3HGE4RrGrIRfB/Vm
7p8m/XXM9j0chL9+Me3XcMj5v9McV3c8DR7Qn0yuHbuuMJNhBzwh95LOT8FWKW9ipLz8GskA+034
63X6dcMT0ieMVOzSXNvY6r2hBlcOEZu/fjukID5+2lhJW8Lg2NI1R3X46n5JzutBnWMJhPBDYM8P
tXoIgN1NubcMYdWU+gD14bsF8gc7g8XUHDRPCPwlW18dbus2fyKQdUzmlwjTMrKR7jW0wIUzGbso
tkAbR3eVZZ8MBcMezxZ+Py9TkMOKAvpWEEwevbuwB/JQPyX9tNX6x6b7t4YcWTVX68rA5z3vENsu
UXKDqPpmINbugEYr+heD3GLYEb1aqKTy0yhcB82TiDfjiIEMziJDHEMzkff2FaLbUE+1DAIjH7d7
rXfdkt3rsh2umjhaWFxVFZCPgex0XpQLzBaX4n8IGTmp3SpFw9GGWoMWQFogMsG60rezZZTwWmgt
msYrUctlaREcrLHLnhCi7LpVrLVol4IdwWrG1ZS1zj/lWZhxj6/BuKiLfKmDWAFjZw6rXmioodqD
bDxioRixAB/OiBzcuIA2WfYsGyhSwOktNgt8VeRmCatbICZUJK2Rx0HillKNEHsIMS3xXtGqW6IB
s+yQecbUl62R+PyC4qZF48JFaYRtXsZLGXO6hXCP+H266qCKxghIu5O2tvjE3eQpmg2EITd63C0V
97l0m0XOL68tnvif/eR2EJ6t2bJ1YE0Hb+Z4PU5PKasijX9dGYibjVgHQDBnn4zOERRgNipRYC5q
Pj22m9DvDtEAI7JJEW4HWKCU6+BKQ2C6x4WnfJ6s19JNESwxsHhVsbrsIJaRaABhO0Qos7DrKwn/
q3q7zCDs5Uj6aDNGQji+erjFBGhhN8HaNZUtrk934t+duV5mP1gj7IL+hY48arsIe0TZlNd0PhTN
8xAdvP4+qe4EXpXVKGk+hKzB3UTV2q9uSpwUbFCyef7aQ9LWJn3lKKxl3XzhDTeGctKLZ2gJpJj4
ofjJam6e0DRBFmfR51yJGm44wZvG125j0obB2sBlwveCe9vSNvg6WRcrkbVA1GyZAreLDfZttA1I
+Yp+4nuIADYgpwEJ6L7JbxR+kbZ/zyXhY5cEHH4x6rDIDW2tBOEa/8K1Aa9BXCYO5Ad15IKzgvXs
BOuc4JzvJvtivJqrmdwKfDtEHUbhZZBBcuaDVr178R9q8VvIt9xgVgmCFO8cBenY4KpU060JoE+3
lm2qbMwC2WV+s8jSEWhPV1aKtB17k6kN2MLyU4jfai7irLlSBuy9+C+j/k0rgD2+otqGcE6wjLj4
UPIWH2UFjDRDf7knoJ6raDkrfBKzvy6c8tQmsMmgScZmeqgs94k72hoLr0+lMn7XUB5idY8l6fjJ
KEyCsOaxDcyrCoKmr+twv7NVjLqfRyKuROMf/jzvV7SqWrlm27Gsna9DiZISl2dpocSgvyXELBM0
uAKcl8txZRgTq+QnDa5E2eHDWrwCFAByyLMffReNDT6wxvGO+A45XRLFIlDGmxre9LZFSIWEToaJ
eMo1xbcUNmwcq6s4hv821Yj+2Qugd+iwgWUDs8/769h9hAHci0pbivtin6nc2sRTgnwEnxBbI34r
XIvn4C+SUm9JzddsAop8jpNvIZ6FZUEWKHdfEFLZWb19IncvMW5+6YIEfUYDZ0SYkcV8TOxZXLvi
h8rvQDW8paq2i5q3JJ5OEORJ86E2qkF31biB2QmeO91KQfxeXTSNxq8aTSd+i2n16oxEEsananyq
+RFF3Ev17G3iB+iAxefNmkO3bHCzFvdxZJNQTOYONtqslUGh+utUYVEM8N0l5Bjb3AFzEn0mj0XC
t/o0L5S6XSrVTdUFG6/SN8OI9mEWojmGR/HGzY1NEwWbOh2/1wSaFo6ubxD82Q340ANGbr54trLq
UGIRGg8jhGgh5UDCCU02NFB5r1H2BlAXAX6uYL4Ugw8mc+4LrB87/b6O+XiGGyHZhPrpCjU7NuBr
cQ9K+I6HFlOtwGZPkW6F90/a4AzCFlU8gPIQrSO+uYR7mI2MLvdEdPU86I+Fh7tUVF+jt7lVFWM9
KggG197Xkkyx2pqHLmOPbSbi0g7O4LP/0Sr7f20B/Z+W6/8frp8Nljn/efm8/JZ/e/328/JZ9H9f
PVv6P23dsxyVKJqho95L0/vqWTOBNr4vl13jn5rJMlaA+kzObP2yXNb+aTu2YZAWs0WD9T9ZLX/I
r2GMw1XNwhUUH2t2/j4sX4vKRsQlydw7N3ZYTxJFU4BykVCV4LhaCJ7bxLOuLnVB5oXagt/De4vs
yCzFEfayjrGzjrSCYGwoFRhAdvTzzahm6c3vGkoDycO4xn7HgLZz9smUZpmyONiFXhH8ouVDsx6A
cq9M/culvkLrfF01ZXgNVLU4deJQDvgGk9tRr2Rx8LS/A+Bav26V5ednsPaF1AsO11I9vqef0akg
jGy032bzzg68uwSIORC1MNvbdbe0CChBJRACC/KAp4EGcg7iWZ0YCHTBpX8anO4beUvlzUcaztUC
8zu2qcYiNMvwQWmwhtB71d71VjQeHVwAF6xJzC2KYqXYYicVHPGS0x6nuT2bE74SzMervSzLdnkA
fkJcMDe2H/uBuAlY6iC+EJLAjteBXd37QSxgIWV8BGJdrS09jZ/yLnqL0OR5U8pPIfoOr+BfWPLl
yfQANmneuHGU/A3s1xGw3ss+jg+Wa9vA9psgHFvJP+10bCsMQEgl7Z1bKZ9aYWqKRWe/B/XwfoaE
AWtZ0jVr2To6er+/9Ptd3WWsB4Fm72esXIvXWgDhRreGufBHqRcllAdfK6FJIdtEKauR1DFNtjgy
KK93Kn7ubg/NQrCKPEjlh3608AAroUfM6M4XnWbcmBi0LVvg/2t78kf3EEyVkPDgzaO8V1aLpkSU
43I4V5IzINRNTHQd+4RO8X9KjuHgWHezWbzm6qDdFbA4STW55WECp7lujSH8BO8MSjgOlG/hc5co
6luJetYirqbpUYUujT+K7qMunbnLn+5vv9kD22Kb9+uXRRjAYfFjaZan4c744VcQIdmhNH1516ge
nMulmqsqEErtOYzn7Hvsql/nbtAewf4qkCH6eEt+E4LPX3SIzS4+TapRHaC58/kZUbcJ9aG5+cmR
1sQFukrcFhNSGmSorhL8r7LqbjM7QVQIiem9dAbNVZQkQEgUe4gv+idZvLSWotXQYPmxxL5VFFx1
0e2RWScXaNp1JkkJIgklG3x4PStxf1/LLrJOGYoXo60qgpl083nW3rrsOEPC1ihakv0YxsgmFc2Z
r6ILsuh+lC/NdQN2D1/pKzts27/BZWsixvPLl6SRF9U029LgHDi6+jGoONe1Zg1zNTw49icnSh2M
jvSkRZwGh4EycaODPIx8fywuRPmnUxuriUOfu8V+8m5NWRiJoG5+O47L+mEqElUwhuLzrL/td57f
jFmgWsyN+QovKifnzm+jeCHfio4RJVvT1iqvoDc8Ne3kbwfNN9Aq8+o7pYPA2loTBHoi4tJZ1Puj
KrRiopWyCI3jxmrK5k52k1U9g+QUsurXeWRX16vOU1t1YR4UT0ME/spwFfYR5nRX5bq7s8L+RZbs
uZnu4ggwEyxDdPDruI7QUEuQroxadPHkCC6/67oBx9skwOaFDJ5zbSjZg20GmXJVOPO2izGAHAXG
axV4abDKWkchLhD6J35eE4DNOF3ZbqDehEat3lRG3KxRUQK1I+ouDYVOpIFna7+RdVGE6ivOHMZS
JrQlRfFyuNQVbfot6IGHXKp+201kxZtgHIWCa45qY81v89IxrM3s765d4+PTAIKCblk2F60EAn1c
piSVbmZ2VcEObAajQpNR2YdTYx6mAukoeZYq6GheivJsartvXcf26FwSfVEXRFHyMrbAuWWfsgW+
VH2YLtbhq4KysLO1Otj4FYhp1KBvrmKkePdKAOctrPIvIJKsx07RvXsrGhaqNVmPvagClrOBUVcA
MKXKM4cYQBxul7LIOomdo8JXL4tuGgEhQ0px3Si1/ajmo3kdVF62lDP1lhFtWl8dUeNy9MgGkpXh
OC0O8kwelM4zd2D8SLpOakKoRJxeWuSZrJMdL+PkNIhrYh94meIy7sM0CmIQiBphNPRhLl3OIMdp
rTNekW1sjp4T9g8YdBHSspy7c2lC9MoOO7S+RGM7JNnJqMobWQrCjirxoFXScNynAp/cqshVEvuE
1SJavbJ6wCNwhuLvaketN741kEa22NLDbnaDPgW19lnPi+EoO8hDCQzsmIsDJLtiazbKF1k/tTWD
VHk0h7xYRTmJ3cs4eSbHybMKX/O/fn6yqPl4bzZUQ6x5bIvL3NTNDw/QOOnaOrSN5gE1CAzfYsU7
tiVWrzz8Zvxr0f31Ve94qZdn8qCOOtrbCHVfXeou/Ugod1cqkLXznJeGS2cnVNdzltZ7+YKXevmK
c01q3EYhBbM43tOH8b7ezftmQEThxxuWZ5c3W8KjXiT29BfvblRQLLhMcBkr68S7swmX7GXpcpBv
Fu3McqVY3fu7k0Mv/wWpiHkPnRm+Np/kWJFfhsYSpKH37TpONeebY5fjukjVaodVX/LQExvGA8b9
RiayW+S24tyCS0NBxUTMx5mbHq2Ielw7jkCiZDiS44hjeYvELAoMwOfI2yrzCAhePBc9fYpQDxA9
WaFEwJBAtwQoB9iqCR5T1ikRiCEiKc3aGbwKx9pIbdfYXPcLZG3xBEGvpF6rU4klamVV2yaoX0al
yE5NMWcnKE7ZSRanUB2vkSm5u1TJ+hY696n1EwfVYWsrq2yYZNg9iEk8DIQOZJgRt/jzlE1ToR6D
uo5ou0x7eeFg+BzGWBiXo2Nu8roeNkFjTvCxuuno82M6RiUaGRo54Q2Ynrq8ki1j0L6pozVf+Qpy
+osGSe4RSdnpxkVR91p2SdtoPrpOidhE2kG2HPRwj+orsnjn3uhCQGAPjjHOPcRQ9Nz5m32Hxoro
19+iw77LcKg2LcODx2Z82NJlk7AKM93gswI+dsFGs0dw75PUtsO071L4o0XmuykkhhZ+UmsclOvp
vduY6Gs4+hUmQmlx22bWClJ7VoDWalN8h9ASzwQsoUUxR7bKkiUhxFrxcw/yruceslF2G4yJnIGt
R+c55Cvg/LnAeKPk2t2PXMpQSMoUk5Ck/OM0rIKryDCyazjsY020dgTQqIBjnHrf3PYe1Js+1jFo
KHzgo1Y/1dtWlnvlFFdec4e+bb03rAJB30pF8DXvys9D6XvYyVf1WqqkREFJHiSw0p1sRcTmflIi
8OIxSp15H7oPyMOQUwkxTwsyzXkowY1cex2ZC9mK9q1/r3RH2SZrANSgRlmEA3G41n1wI15PF4QZ
FkjpzRST5akVTGsQltkpddWghSjLyHb++VQ21dpQ7+TZFAk3QVk+nw5iFk/OIk/lrImLATuSqqhr
D0oGR3wmbqkX5m0lDhNSIyfwklBb8PSWB0QTwNSaDtZYyMKWUepdowQdXhcIgRw9wJ8bZGniOy3R
ipU15eMnCD4QS4OiQ6SoeyzRanhziS8mLatfB5o1AnxIANkIMJDXqe9wTGoOaj3eyFJdNM1dToJL
VgU/eoEoQuWAgR+qfgw09dY4VPPUngDK9cTnqwwCqRsfJ1PzVs08AIRDb1mKiySYBcftmH2+dK1E
1zxlvRpWfv8FgNAxd1LntWYZFOducjL0+bZEreVoD26NyWdmX9V44cjSpb6BxduvSgX9oTk6d1Xn
cgDULIbKfmY6/nvMcfQaB48GVu8KkV8cQPoCq2Q7N72TDZX8aJRYkw+zzsK8Krlr1O1zYfMztCa7
2+VZFt17Mbme0Mr7Fzusvyh5XjymhuNvXbQjNmbbep+LUsM3hg6XuaFW88ZK82/mrnDuWCAzn2/m
Ap/FFl+qJYhehPndZD5MQhaOtb72gmekopnpC+5miO3FcDrcDHZokgzEiVU/OuWo561rK9B3IPX0
XSIO8kzWyQNGXTxcf9cHhkJ3PdfDjZtBxcEExnpAti08VYN1NzSB/SCrmla7q/sMsZQYwqOKKeW6
jUx9LYuVnYcnb3TuJBuyIF22G2z/5DYRxFwAo8sKD6IdGjZecVa5GY1aOzhRjxyLaEa+S9+di1IE
R0sN/N5/tMi6c/N5DlAmzVaJlOBFQ75s5r0948QCNrTV2qOnevOhZnO3SjpwmiXZn6ZWolfFZzMF
w6d7iFPLv4rUcN76k97dY3nGkl10+XU2FV30YxOo8wEPS38VdFb/FbwxC+l+OE5GWF6lfbOdmeiF
VQkuJa7lH1XOUFxAsKxmE/8Su+G+78LxKSprBadza7zyZv0AAw7bCaNtD5OhnqqsRdm1r2ftCBty
6xdBcUcYJL8DqBncoBCwdLT6vQqcYnMLjle2o8DI/awbtnFmQeMKBdSzBMG+l2fygIVWhWgsOKVJ
oEEvDbJoec53PYyGq8hpUbzqsnwV57i4aZJ1Jg5liJ/UQpaPsyCkyZ6GaLp0kgP9BCIt6EdULOQY
2dGSTlnt58mCEWcikB9bKDiWqe3ehKlrXQ8TJHdlUs2HSLHJTtm5/ZriUiT7ogjyc9/IxqSgSxCq
DIvdWeBSiHRwAx6P8TglmCIQ1t2JVlknu0SiNZStPTrru2nIzmNJwyA7nw0+WleyxR/Lc4sV1TtT
HUjjNWh8V6FT7fyOyPRSnrJ1LMlciyZ5UBMF3eRzV7N8739p/qn7uWegYOHVdKXJs1eAygQFU83g
JztW2u5kMSm6+BZ0NcwNGuWhTpv8yoUdt+zqKVpy9SlLI4zsG73huZpCt/2KOciMGnvSHlzcVx/7
tD2OWpZ8NZD0HYX6UepEOyPNGwSRyj1JYPvZRKlo5YcD8FEtMh70tnqQ9VrMMzktuuGAEER8D8D+
uyX6q0JTyHEV+wjeDLW1MS8Xejnaz8MQEYees/xmjN34BjglrOPRuS/z4tpFeetgKUF5rU76PkZh
7+CLKqdQ/cOlKM9kXWJe2Ti8nXvJ0bK/PFx6VfZ0nwQq1AQxmVfUxt7OZpg35riMmzp6gXy7reoO
alYH7RJ0NFLmqjc9OaG/izKSbtCUbCPrCDl+RhEHElRuxyNPnXCNfRCpbUVoentu9wz9ZvSs9Juu
Is8cR6hQsYrLnpKqvtabIvtmu8Tf2+roJMP3vMl5I61m3o8DmmDe2H8FWW/ds2Oz7oMprfBegINb
A2C1ygoCAAEDBUc+0z8fgtCjUpZDBEDXWcUi3PvR/LFjJLvbFWGL1Ky+xyHaDr0+J1tXVXG9yhMA
ohGC4YsQHwB/UeVTfouXa2+HCD3K3l3h/NF77jP9StEClLTKsPQXxo11koxX3oQHa4RlnCxKzi/u
QGQoOnX4U8ssSHOyT+1PpJLj+kaOdbIyVVl//jJXLul5ckjZs0aTPc+V3PYNEqCjdy0EAezeSb+r
hBIW1jjNtz3xyV2Wk8I0XCP4yl1x0w5Vdu7ho+ayRxNWiNW192VPpt2NleAa3enmXrVa5S7UloYk
GfJU6LYwFqFCiMbfDQD0otzBYuYRoR7H0dtmIE4OaJ61h3k28E3xcOGRRdkgD/jvdodLP3kGiaTF
8MiOWIBgcXFplQ2X4uCC0ljIsoZZhKaxWbzMd+knh7V6tx76qTzWlnrrlkQEySbyzTs+17FRgE7p
2PLdug7qDogZqEtkIfu1jZM8bhm1+xlvkC9hEfa3mpJFj4E7bHyEjD5nZqLu7LaxUYGil1tZkPGh
vF/L1ihs936YmPeI9ep3ijffmo2BULtFeMzyiVqTzHs/lH37qmlEjjuhJC7rVReCJb7w9MtzhFg2
spY3TNzbrF5BvrcbdfIfMh177LBDCYsdK/PNc+k3Gy8s3rvIaQDZ9dsYdkkwTWW/cIznMsrNfdhp
9iGc0fLfmHptH+ZUH1bjEJIdCbKKmJ7bvcQRD3PZOhpjh+x3+VzUw/vY83TnVjmiK9wbpcQ01OzG
YadFOo5JWrSUJXkYsLPdybMYJfTz2e/qQtEqu8zsXYjvcg9aaXqLGa1owS8qzhZBVNF0Pk9AdFcd
cvxx78B9jlMVndbwCUMC80qWLvW6aPxQVwc2fNSo1zaXht7s1MNlmDyTdfZUjwvLifX1f6NzkSDo
7uiGtZKdP7w4+i3NPql1HNkRUMq6NH7G/LdaYqiaHrNOVe8HzftUWWHyDK25X+FF5+yyQDdvYb0t
VcdJr43UfNGQ9gtZlr4XS9yghE8XYmQIHJ27mMjdIucU6s2NZc7/uS5BJe+mFUOTNGJNzdZ9YzsD
8gEFpurydzLV1cQujU9RDaMdjANcV1qh1oAG+KOjpsFedpMHObTuq/ehsg4EEfIbrELkoKKC0pOE
eAoUbErXsYsla+n0xufZHCNusqZ7cv2ufOqaL7WodpXMOESGbYkwufH5MkgWdfgrvw5inO5V2i4J
ZhK7hXCZcLU8jK77ynxF9CzcBFpHnvfcMk7VXp7JQ2cBCrJBbq/Q/vy54dL5PFjpStDuPYfzYNMr
werH/dKwcnNZmgnUvaGxHnNNKzC7zlVYBJb1aER4jJqGCdNcFMsoNI5O4H6VfSGcafc1HpKydO5A
btbPouHuPNkA0MY2+Thk8X/jpTosHdxWY8uZK+dDFU7vZ8QNTkXimdc/Vf3oZii4nPca1LLLUHkm
O1sJ603E3feXRlSdfRBOYoKojM8TX1ovQ78jqQ28K8dm0M7RSFkYqDOegrnwDg4ZIXhQxglADuY9
8nSG47OEygIBUfQ7D0kSzIEVL0C/hTrZTx6kIomN7csyyRpsDMVcl4a+htH04zVkX6ljIntcXkc2
ANF/DvQ2PhnAGkhAI3Byvlj1f/tqEj0pkCBunN6TuR3jMxlyAvm+4axlLx4mvxsUVPEgaJNv9chK
NmoCCCiTaR4dc/wc1Vb/ODpN/+gYJK3r+Fyoh+aly4z0KJtYvBermBjMlSzqBMW2cq5za9+d55Il
OSFzpbEZP8rXwsLohbw9AnI6xq5zWVk7jbetGtyAMbGyh5W1ShtdeewckxtFODTXZYv77NCh3Yqi
b3qVGWHyqTdrCGvWVGI0gEmEwx5v2w+NuZRF1e16NBowA5JFJQRV2OV4comh4FH6O6KKG1mC+ht8
Gjeyn3whu4s2Y1kXR0Q/d6hBB7dm1yymVtXuQrfQ7sBp2ix6k5MqqmS938Et050gJTnxRzduBuoV
gOxiKesSixRHPvu7YircFQxNB7EnVkhSon3S9X1ZZt5RVnVtUR60IH6SbfIgB7lRAWNPLJW4xjlA
6IkS1z1O3eBhL99FMJDQP5rBVGrs6W1U4yTPSRZ5J+HPRRdjNih9+ic/1k5/nSXRdRF5/QlmQGQW
Rgw6Ui64EAuA/4fIbE0S2E7joX5CexPTJwuT6LDrvtRmNG6LfKxh8OrTc8ne3zEcXJAVe9haWlXj
uZ3Mzzb9ux/9L/W/9q/EPH2A2EnL8/tDfzn/j9eV80NEeO8v5ndKTHIMl4h8kdX5IYwxM+rxrPpS
5sm8GlJvvE6yOf8yks2ORzd9zOxovKk9NVjIel9LYBxmSQSxilGQer85g17d9qVdPITtuBtFtYEl
+xZKarCWRcXCe2UcSo9tIgZxXr2Vg8MQKvMQjBijiJcsp7FescBXNxMadzsWXspRHqqysPdJk5Jj
+qNKUWtud7KMv9gzei0NCj60/tSg80WsZ1ileLga71NBYiSXn7MnCFSsww1c27fgmbLPlkqkpva7
6EQwLv/MZpcd0Dx+Su3Gvu218l5W633c7BD2wkYQKNVnbGvmdeQGMzq1zEH4FwNavNGB5tBaJ8kq
MV+Tutf2JmaJ2tno4EzXXSBxkZ20WQWFYC4sUXAEqg0vdeQkTTzV/fTkzGkNN6F18xMw558HlB3R
qKpGpRodMKCriTWs7IH0TOSlQGArg+0YeQh9kWqRcxtmlsNC3Q8gO7XXsiru0KteBM1E6j/TTufi
1Antsxq/UmcKYQh4rXMre8v5y95u15e6y2vI6WW/wB/DY9RX15cqOUC8TjQP2un89s6vMwzv70V2
dpxugm5an2KCUFLYRaq850LiBYIq9AZZTu0JkHlMCgSRgvzu0ucyRNadO4vB8gyJ1WirquV5wE/z
XfrlVoaNZd+ujLCYsc1p6mGl+hYLFsEhC1QzAcc2B+VeHnLBLjsX+4yWn8qiz7m7HCk7mWKOEbq4
h7r19kO97AFJvl399f3oLD7yy/3IgiEK9cWwXNzA3I/gv8gKWx0ZJf/TO+zJLeIXa64dlvWkAWRm
AJlfdY2nM0+2H6kBr9S83aSMT5cqeVbqbx5X0M2l2u5Rbz3PiAL+mJsIjAA1i+emwwgzwYZSsMOz
rnJvI89DvGVI62VkF9nCH9x+T4br951b9ClN2Tn16p875/k18AP1mgAi6QsBqZGHqNITVBj/qJMw
mxr4FeYQbbiQKJoPdbIoG+RY2U9O9bu6y1j5GgMyaLjuotbS5bq910JzKYWzIEoTuIxFXFOW4YHl
S5sEyVoWZ6SL5tXoNechP/VOTaDV8FHo7uVoNxFNg7GKi7Vz/PUV5NzngR9e4TyFrJT6XXIc00Cv
YJbeV591v3sxYsV00OdqDm0fErUX3i3yoNoz+oyzrWzISpO4FA2pXoTG+bQbq/MIIIIWKkFdgZyb
PUC3GbQI5WUmzMpK31lyfg+tlavLPOfJgNOf0G2etbrZppXHpkzoSp/FpdXqYFVlfZIl2UNXzPce
lWmHDz2BlQ89sq55+OvfiyG5d7/+XviMEfEhz2zwFNc/iPnM7hDFXdk4n2zPf8MYvu2BNI3YK5YD
2rP5XAyLUsM6VkkcZ492tbOXzZ2Hkt7mp56qs/TbadibXoj2p2yYxDznshwopziXCaGQ1CCCBd1B
vI5siuwcc/LLa6SJ+e/J7crNXKn6ex/ZCormj9e49FZDshs1clc5wRCwfMS1ridE1VHghg0PxZWv
q34/+1DnK1AkULfCfER0lv3gRlWbuWcRQOALV48fBx3cT4n7DpU9mOfNKPpcmuWZqeizsgyVUt2z
Wu1xmUgH+FXn87Cojuhu+siTiEpvABIhR8n+4TCnO1NIgYGjPqZj6S4stoFf6wwAK3Zl6iFDtg7J
neh6zPPu60yiaJMaaff/KLuu5kh1bvuLqAJEEK+ds932eNILNZEMIodff5c2ttWnz8x36r6opJ1E
292ApL3X2tIwBuVMj1rPlyrUwIlaRSds6jwO+gTaUwe1nKwF9utUZsdmREo0qN9tEJcDoAp0AlJa
jL0FhuAaKa2z4EZHBrW0soXZLOwAeXCmVyXxhmLRHDjxRig1VlNRj2xIS8ObiDXOp2wfvI//2065
3c1BCpLNH4FmImEgAKaeuvVvGs1a6s4f7UYwG7ioEkH1h79BAhAKdhr3W9wJAWr5DMBrE7b/QBjS
A2+Ju99wWvHNFGb+PAKS51A72QD2Gis7lcC02WrgDXXajO9Dyb+jTbIB1+U+YkDKIZlStGn+PQ59
d7bNJNEgd4NCgp2EC5yeZY9kSwoZ1wOEPApnuI9U9sa9jgDguOLj7AMRa2caxbFoHks/ACuO3cRL
7C52Rx55n8k+lk4eNtKQ+OvUS3IghQAP1srBEfxaxWWodsMZeN7vuy5rHow4XzJhpmcOyoGz0bRs
Gxkoi5MiJccWTnYzLIGNhSpMka+VHRn3qKtFaqYMFSc4zHddJDLIUMqOlEU7JuuuH3GbXVW/E2RP
4gwXGEEjcvUeQl7zp7IFCFJUYcMpIy2WI4+5F/dn7lj8CVmHwAVoQRpCxtTYOqiFc448Jhr604DN
z675QQ6o4OFPMgd+4UZWvScLD2cyZyATnlWMGtDSeJ2MjK3m4iKi0aofcW4NfGmMqAGDGpCYGhBr
AHBQvwbGKQvN5pAyvznUqBxLUej0Nqaeav7DhtRkPcdR47sQaki9v9oZLP1spB1gTf5wRaJqXq8a
KHPftQpJRoVM76RGM4CGOlhB2i1oPGjNpzYc2fbOJKgkzHVowhrQ5PUeqKPYiX2LokLdyfQE0FnW
2IKS892YplRD5WuVn3sT62WaRYnnqWmM3y8YeCv2erHKMNHaegkomWKba3W6HrUE8DydY75E1vg6
LK3WwG4BUqWy2E/BhTalDxZ4Nk8tYBloRPKyTO3D/35UG9ZdRj/Oj3QP9Y94Q9RRbORyCahxAyuO
3BoLO51ifMlBcrnXrARgvLb5xcXVgMoPnEU+aM+2elaPh9Zl8dkKdV3+aIYPHIfpqAMc2I8Qlalg
87B+W+Cw1IMfWYrMYAsVgHXqHPwoy45h0uFUZwxwTkxdEpLZ3VDrWtzrSUhq5U0ywLFTZOFFII5p
g25ZyhQoaroEBUsrl1KgNDtsNwE3pk3ZDt+RBYbXa9Ioc0E2Sjha07VIO31LJkjmDVDMUeEssaie
Q7vJDvPus9yHpi1sKQfjQIaUDYiooW3sd3slot67nOJQiHe5ipPTHvnYNM+xnJMsyJa8pBxn3xkK
5wFAazrgJ8CDPz9So+VvvTsZUGa8YpGkGtoRFZBHYDPhHHEyi9UsTDSHQyWm10h/Hs+2FJuikD33
Om9v4U3nNvz7JZHJPKWUeZkQa3/w8oURFNGxD7Vwbtp8RH07jVGk8NZV+tzLvzVdn2yUqImQMXgX
hrR3slZOEkdm/l+pvKAEuN+lcg28kKLKD4mEpo4iv3/+dLLKsNpwYsGLkznt6H8Yge20BEtY3a7q
Qi9QhwkU5q7rXlp/FEhpBizKlmRJ0/fbovJ+THVZvhr7SQy0P58NL5qoxI4ChGCcwckPaoc6sPph
ExSJhwCJMcSmMk3/kiW1fxGyJ4wo3YU4rAH+hYAhCUntWjH+0954ptF9GLKbXTx7QKE/cKEBiTAA
vgUwUXHvs7Nf6+wMGqwABbXsR5IY4+lGRCYcx5LbCEc9gGQorDPJlC/JgjpxF7HALVIp5qA0zvKf
BQ9HsBvJeYp2Qhbg4DivUfEOKpaOn4mj7zngqgCW596z6vCh1ywB0mGg8gy+/1gOvf/L6MsNsvHG
b7mO8yoT9TnXqo787VSZ494BBsTslETT9BkU34/An/+RpCzZM3nUiPQF39CLU9DiCJIkPR0vUhd4
dfkqCzQcP0tbsum10DkBvwHHlx3neMfLwwqoQsOASlwx1kc/TgAKTl1TjqmnAft17ikZEofWTqDn
e1JOjVsfqTfHovG/unemFNtty0vNRn1746KmL8cgAEEJmKIBNyaQyOgIbFnhBAKJ8HhC+5244BV0
YqsmLIGtnendpuRWCvAMaU56fDYAgzYDNi4D99oAvXiPDahEx5mJE4BFynZW2JsBkPFYDMhN4pq+
95H3Mw8D0MQDwTddjdnoHmk0O2uAE43LDBnBcgO/by2OUjhQl1W5GAqwxpX5DoC2ZSlrqEGZiCUd
6n0auSFQJe5qHgcDVvyx4zsrM876cKnGvZFU+NrUOhDkhq/xkFZPYO8zTzqOsgBehBLWvqm/Itm2
eupEap4SA/9k3Q2Ag+23N/ZYndzY61P5awi0sGqwv1XvHFbi1cR2kcxjRefRbV+b3C/KfkHjXuuB
RVmYQOqQ6jtDNTRd8GfUFY7o7uwSYYh+QYYgQ8DbLzb917PwZhrS60MVgQiw8YGK9nYpagYlwz4n
0v+sF3/Ss03Oq+ox0MwKb/lJsfcEihddpJvMMtJGaXrxvcg6ts7UghImBTZAleAsjOw03QNZ+uTu
Bbf0h9mk8RL8w0dzXFNk30f4Ri+DM6phtoERuzs71wCkBgRP4CWI8atXs8/gGgQGf8Y6nKkmIN2x
gCYo5ZrOp6cgh1zZu5CHBuRk3+J3ukQ6ZSms+pJrjv+xSMDR6OHkNunxDYtSfVHKE1sUm4gNvlXx
1nRK6xOST/Fc0sH+8+ZEVk7gvDrldsN2gMZvQAkH3MzairGMt+wHwSL+ZdJBMlS4nn9NysnZ6Ho1
4nEXgDSYJeamjbXsqfQA/tj4Pv/iA8HA1hr7uSgc+zkogq897h5ItIIoBUXlBkfvwdqVQ1SI5Q9l
HB3TEHgETiP4FjWN1Tkz/fLcNazbuKMFTtQIuK0rEtpxiZyBvjR2ph9+ByYS32ej4HxBi79YLv7U
QnFeLWLxR3ZqUUi2QDu6tSWtXFRa7wvQ2R1EDYAdhi2tR1Xw98Uq7oGYX3u363QN4/d4tEilZehd
PLKoSt4uG5Hla1Cq4RYtm8BwUvT21di/SoCIinswuOSRDFL7ApR/+FsBz/rNIxccejX+WwSKCBZp
f4u/PF61sNTNfvisfxm1YDiqMkIlMhzci+TQtVl/nEsR5RCsFcPNkPw1SxYq/s3XMFAyxtImkUiA
Bd9Fbtqde924qVI1cMCzDUPPABTKW5UqUpGTpeXgpIJk1MQpB8cKiC1m0Vsg5fTXQINAfhWg8n/h
hFE/FOCxu2BTGxtlXsyBcDKsdaN1fnp18ztv++CFIclrE7mxMZuGYXJjqqGmmUxrG2ekyjQdW/dS
I6sLkNzjXVQy9ZENuqELiKKo2uEZ0C/VQmHKACOX1bqxpiVCguocF+yoWBncrB5uFht/7lI8ALgD
FOQ91LwsoWUKxctUt65BGMYEbnS2ib+rL6nkjMF+pgbv5R8B1VGfkya1nzPuxJuJ4WiZlFnuAJY0
NG7sp7j66AFL9Bzv+d6ShLNJFb/oTG8eJTMWloafcBosPjnICb34HNv8ZMTrNNs1LrjSQ1mNUfWg
47bbju8HCWPPnfwlBSz1Y2gX/GVKP5PP1A+vIVrNAGY+ao22TWBuXQa4/cZrdthqHL4h+TsAmlRq
PdVFN27MrGE4UK449uSHdqPnhfak1UAam1rX/lbB3Xtz98N4vHdnHJBCOaijFxp2LJKg9w+GUXoc
mXYAxgV5OohYkzx/nIXvNiiKzR6dFGmOZFdXLbgIAFgOOBeJe5/j23sZXAN5MxIFX2fTpRfWZxaC
SZp0cjRbZs2soxEzcRwOYP+H1DGB4BK+JjjOSZBDwEHdAAUlPVIuozIxuzQH0rwBzjlAaSo59Uip
62wZucxC7jg2wqul2+Dhg+QDFPcjidwy1ob5hQ8d0oTwnunYgf8rrX7ooRf/TFGPhjzbrnrumGWC
2wPZ5q2lFefUG/M18jhufETzPS3r5GcsfdquwBlt2QJqA7f9cHqsgN679qww3xDDTe90QF4tjU88
sa1nEmEPFDlRjXfp5Tc2yv0USSvFq33jp7N9hBz4FWgQzDXTkSGslckHokcAbEJwaEvhL6nKxzO7
HEUWbrQjrY2vHeBpLE2CwotPbf/TRsX0y3sIktpYqh/wpgFueflNNSo3X4NIEkeJefHcDVzb963N
sGDq2DnHUdCqT5AQ3Q7gEcQWOoSkNobYOteocUABi7sjOYlISU1m+PxQIl3uTq5sI7N3Vo2Zg1Li
fcZ5HhrL6KgHcXfgztV3AbhhPug1XybYtAESOXpBlRT3PU3XX2U4dH/t6QzVJm3ffkVyQ300ZIOz
jfqWJWgmDCJp32lYJlBXE/3SLnRjTyNqVIg/u5CRrmn1MQWh4qYss3IXSKQEfNj6oXRab1t4SXXD
eE88ekpBduShFF0GskEaqlBIkPa2pFDGd3MoYxWKJu+wpHkgGTNyMFfHVn0EjJwpf71p68YvwNJV
g65bm3jdemmiiDREiJABKuIFPsSCUcgBfJRG+mQxgPNQPDDhjbvp2cHTkuKSTnZxAR6fsR+b8ZEQ
YpScekPn/cxr0e0TrNEDlOS3rxg1rBNxsLJ8S1+DKQUYeRKjRqlnCBuymbv/VI9t9WQVhmGFP4oB
YMdh2UyH+L0ZB1BE2X19EF49bJHl2mTA8IAJ2c1jE9QxswtZK/VdGLL7c4gBzMnZQrmTKQ0TwMSt
UTfYbj0bWGIVDqG2qZto1zqz/Ss3k0sh9PhMo3Aw6sca6HZkAEwS7YokeBAoTCL9FpvRBTeOGruw
+MYRQAdBdRQx0K36aGA7Uij4DqUotBTpzeQCuvdX66EHRPuNUPgW25GNis2S6FE3ANqFLRWgNTg4
+G0k93slGxZY2d53JqRpFe6Z5Mh9wKEyjYUOSgJdJOWWjG/UtdfNfiQTzW+b5/1XQOhu7Fh4nzPk
Mq87vWUya9B81Ctgj1DqOnfMTSZcfmNhR/V/WFAMlgKSJBrwllkBKgKJMOEBsM78YNk9P3QAU517
U+sDLU2NSU2GdzI/78d8QWpqTBmHegGwpAHDKMdzl6SoLLKWvAGG4M20YYTKuZvx+2XcyMiGQtxM
eXOZN9ORlWroiv0ShAppKj6RvLubcRbKaW8i6tUalNTWImnbAoWBfVKidj4Sw8LTQL9cAhadZP7o
CCQpt+UZewHuonPzcdm7o3G2JYKAsAsD2nhZdql3JDlgLY1zjw0BwGb2PqqQbPsATkgc35Px3A0y
bgMkyXAXd7FoSA1AaPDijhOKtZJRBJqY5doScBbZ3p5aMPnytHUO1LTT2K3BfAryppABA8rMOgsg
3egqmwSZQ8aOhExqbsYF5wLhUEqO/6MMOsfvIqwNx8qvUpSROtWhBq0psEzQ+Nl4so3EPZGISP4a
lN21TeueaERyaVX/W0SOkxGjCFWyA0or5fgefhahEmnfFUhTQFmmDkI4s1vi9agDDH9gXHQXtZsL
FGYaF3D0WDroqycr1U3Q20DLkwEJ0GMSL0FoBCG5UBheZU9BaFt7cp2jTEbW7w2v/kC+cxgy1rHw
RgFcUmxupkM9mHNGjuksIhcK34IPZd3aub4sjQkITwWzdwxbj4dGk+9aTTemOB91O3EALi+kNGad
9dYlFY3Ji4bUIFcCaKZGP6LsC/87l/7/FXKvQEfBJmvljkBQpP/tWAFndzGrbs1u+xSDmp6sZx9Q
Lr9+X5SeZDdT0njwjBFQYEW7vMmGB3rRyWXiRKKAyo0sp72aGcdrCyXS50ABWGemDSY8qlExRpad
PLjMJSuowkhPXYrXNR3lzUipdbXHrMqCK9Cp/I2T9A3yaiGjBpjm0cEo4980KqSZhpsnKBA6cDFh
pExN62vultaDsmyAhc/szDwqy1ILzIXPc7EjM1Lo+D2s6FooPimmMNP+ei1V1AGndaym+TpqMwX2
I7nhGiwjGE5+xtlOj5sc6JfgegE2o1aAsjSw7IMjm8nxoaKu59jCAugpEFluHEg1j3OUoCI9M/tE
spGCzpr7ULOOpKq5mYrmny+FroqMbiali6iqKlkObvKp9sMczKlR+aUZUdnh42bzAI40PPEb74Xk
adlN63by2K6edPElz38PpZg+BWXlHLwgz1eT9O6kt+2Afp28DVN7IfO+Nia8xgEV1s+XjaNFJQqw
m/5YUVf3TblDgrFIsDmSdQ30oxQqjZdawOwf9cuNSxMBImOpbO6950CpF/7CAzoFVhXtvGCaWaHG
zhhVuBfIGdW07zPeXGk5hvXabw2BUzGGcwdZRwH4NVkzWWIxj0O6LclyWbehTGioGmUiyhK+anxn
UwK7cAEkLGxly4DUeHqL8o+5pRmUSsWxgW+yjoOw3lYV8uaR1YNDpDA3UTfq1aGGTN/JXw2MxatZ
zwwjfnC8qN9xeC3CEBv4KJ7CitHEC6AZVtCKIHmoY6exUJQ/7iYTb7yzc4ocZw+Fffs8bUSB4wEX
J3UWKqmOQCZqV46GMohZiIo9GHS8TIEOTsazy9zqdpuFm9my6evoqCf9T5aZfJ0M2OmkZo4w2/zb
a44wyylC56ySjhuH2+lvneeLmC+IrjjB8mI1acmEEqAGd7iNN9nD46S5+TmacFgQDfILUCdfuthv
D6Skxo8Haz1UVbzitoZavSorclnVsA3HEWWZ0sPtQbTRixTVn2s9Ab6008TZOkhQNjz1FmiUZMOx
q36SlZynsuIS7ll2Z4201qoURcZ9BChb5UM9o+mQwzu7S8uwhuWfA72HnIPrXjpfRWEUbO3FQac9
R0XzmpmIrEDr4sqG0gyBQbhxcAKBxDwkNJKIGkA4Zpu2j8OlsiUF2dXC2WDlbx3BqfvL45OP2l28
fwM/yj1Tz3FKA3fPodgohUnv7mYp+oMZh3vsVeI9HZwh7nnuks9Y44dLwlJqBp7tQDXRa8/1EMfn
CmzFhM4y6Y5xzYMQRwo6e+mG2LiaZbQjTBcfdXRXCyOCbglijKRO+b1bvvvxzD6i8nWdgf0XhzFI
sD5QY/P2tTdkQOFSMhFKKC4Skk3rJsa6xiHV0nRZOwBfG9SyuY+KSKwfsCbDiEQgCn/tKRnueZ+4
weOd1oX1mSzuzNq8NFdICh5QbwT/mykmUXyuCtTHGYuqsZ4scMMA5r3yPkSGNmKzKZsOVgUkjQEw
d3hOMe0r08W8tats0wqIZjrqrmfb3AALceYes6irH8sm1g6daPW17+fiC+8ZSscAAQmQT2/xPy0K
PnoLoAj8PYayiBoAKM9IcD0qLLAkAbssDyKc4EgwTxoGWKMuOqszX9pUsHttA/bxG+NKDpUxadWQ
IlcSClTSXhyVb/Jz8jJzo34G9G1HFV6NR382/zzufkB2BDC5qCzy7d0vqI7C5sCy5BKD9umCjEtH
1isEWfydJVmz06mUQQ4zt2l2oeOhyMIeAZchta8YvLKcQZqUsnzhTkZuNtVJ9FknCQTBxkSgCiN2
JzfMn4xFaKCu6tCOqDLUBdBoZhwGEDQOIOt5xn4kXxVD4uzoBAzZQx880+WPNdiPPsQ2in7l8VkV
h+GRTUgTouHfnIBSbYM8oI1wK+jyZxcb6LRlU5px/lwHozwNQY130SGHy7C1cNk7Dh5pVqSds9Hy
zwBhc5ESYAzNztD7LySjRpmk0ngYuw0I75Lj7KDsbOEhCxQ8aMBXRLw7Xz0b/b0+uKfZbWJauq8z
74Gh+OsUCSc4tVETnmg4y1IcZDaWXoPDACZKQT1l/Cdf5JJcCy23tn91JS8Vk8IhUZxvBwZmsj9c
jpr1T66J7WILHXeetdKqS9Qap145egGAw7K2VsyJna0uM9Mse7BWbcvtOVGNtDQkGns1pDQ2Zfz/
8k3zyDlkWvorZ25S/8pBHHPIhooDOzCtkDk22bsbWY0SS6Q34lEgKRoKdug61Kc2yLaBWxiJYDmi
EGIJCKZm+jJin2CK4rMfuOawahheozJkqm9yvdPPMUotQOcwpvqZxjwBWpCFXRcSuT2IAElOw8xL
sccASk5p3npAKpm7NJ5St9+zwjn/yZMCVdHYbCRe0iIC4OMyZI2zolr5mzJ6Ko9XjSrBF/UIkFGj
RU1UBBjZP5nMYcJhMPd5iV0HMCWf9QBUbC5SjVdJXYUPsTs8ISk3PORTn2HrRMqmBFgk4NkT60oz
wgeSUVN0trPlqVZgEf5urTH8ScIOO4ip7wS7xOqeghaEk8qNovDatZeFmYl1nXfGqsNGCpKd3eyD
GN1nnIVFFxqhZrwDhBRSmWlYOIW1x48uWBJjmDWw5pqBisXgLbg1eI0D8H+6ihGY+2TbtcGtK+od
W3Il5fvMY6WFF6Ikw74X2EH+6a7jYTfPzKR7NaCa/31mry3dTaJlXzuejEdqrKh97dGwMN3heCej
oTGYP+zJEpu/uga+kGld75FV+MqPyv/IVWP3qWpcB7q8xx3P04Gv+m+ouykSph1h8fMylaG3AmQ1
24PeBpVUAOGhxsAddu7RMMin2WKG2lF29KQgLd4kjjMED8nIJJKIPZ1bsr1M1Zm6osc7cBvik5L6
xpwsPeyrrGWqwVKFUHFIVvIgXbM4LZZ3ijmWinD/AeSVkAuZYJ30GuFPM5GJmoTcGjoBDfDoBA7s
tQMYMfbL2NmLdfPqyobh9X9vAD5pIdr6QwQ+PpQZJsjysIEojadcgdLUBxoVhteegK3zDNA1HNW3
od1vajvNgDX55pBiuoUdM39HHqT4SxAyKCuN73Bj77fIKgPJbQ3yJFsu3Ey5wKOmBEcrQGvtrftP
OZkxWdDUIQdH2Ud+mTzkqFleTLFV7ZSCHFAXn6+AVu+uVDhSqPmZAKREDLqADSnIzjVQ4CMvopuS
DgQttEjN8C6dysnJTk2kJgfAQaThFQSYVjSnsqGeYyHhEIcVLYpf8JmRfhiDax1FKCYHCRXAj1vz
0BeFmwHcUz5W5BhnvOaBhoNhj94RW7HmYeBTvkfl36LRTQd1q9SSkTI3HHAxhiOA3MaxBKp6rtnb
SjceaZRh2YxtVqmI8tauFtSlBmV3bAfYvP2NIpaE7cokzkP/SDLwQ8O5j8CKOAL8pZcBlV3qBwAW
ovG9CxDErEMMzhRymcPMhnKqtHeRHKTG1Kt60z26N3MA8XYENaQJSvKoHrFVSVk03QhSmgHUk3jt
fcuiwa5I4WHfauz3YzztQxAsx89AEmkXQRMGmy5JAdpC5pRHgwwO7MuiRpoNDhOXAfCLnGvBcWIS
jjwFTIRhNRpAyF2enzSGdJsVdWepoXWXunXEzqmm/DRmXQ74V9UtyqrZYPf/H0EqGYmMKBD1lAy1
YxeGkv/djUiFtVgQYLn9fm3knDnlI5+cYO+FQERCPgOyYfNID845eG6VKKJUWVGycxSG2SYNwBia
D4E5rsiDmt50UiC8pukWzMXIqU0sZx00wIlyq5YBFiZhpxhvLHMP0HVPvtZmOyVKfORnrkSeN6eS
f+GcrXUt4djdB9RyP2JLNTPArEnDaer5VQdh+macvHxFMmq83hmWftWJrZKB5/hrmYTV0eo0QIGO
YCfS+Vg/koWTAjFMuPZe2beNXeyNaQBnjpyaGrtvTGxFCGulrgk74wkYMMBKSiaBAzRxP7BOJbCU
jtmktbvY4TsaFVJkDwMTyFxL2qOWj82RNNQw0lB3dGJLLKhLRrwAGZGHI5M1OSqFGt6HoDE1N9Pi
W9Hs5KHhzVxApw3/40mMEsh/Jo1zw7QdT3fBqMg9ycRylzQ+2DhoEmZpPrfAMVpjKfvYdaP/Ewus
XVQGQFnvJmwqo9g4Qmr/PjBjPV4M7cV1GZjikjJfNX7n/3ZifZ/xyvwJOvgr8Df776zqvhuWKS5A
kflV9E1+0QG+hOW4nyAhpQsAp4tqbJ50+RMOS/MnkNpOC68sy72uZ8UTKdphG6IA+zoPkIxyMDm2
tJWTw/GGFIm02CRIgV7YrWC7pDX9a2WV31Kbi6PZI/lpmQS7AO8c11lnOvUp1sYnEB5fgGIZAawQ
LkanIwm+yNqlcCY3XoaurS07vzE3jV36V2w0atcyK745bloe+6rKN3ovqlUkff8dH0cPT/Pc3HRf
4zrmc2lO7iO5qPA0O80hrzrvAQGeAB+4jDe5H9t4d/FteSLhMGCu6VaHAm43fClaq17VUeNvQ6MA
SHAw5puK4UiQhkk6tLue++FqBEDzy1AyQEf6jomFNoyDFu+g+qQheVWOhrS7AuN8Qzpq+KXRGf9A
fb8EIHqRHdpBHKOxH7YAn7MOjWzssgDW4ATeq6Vd4Z/ZZrj3k6aoJp+BCMuBPum7St+RDqmw9sEU
Wc3XZDZ3k6n7hhxsbz3Hmy3fZlN+N1Ny3Yxy7B/J6UmMLPP0v34ZM/b5P6qGXfBWgMkTlBWWjYqK
u59G6Ph6jcSn5qPR4Wy4B9n3EXhKn1ARFGzDFC8SvgmQs++jMTjbIAofeQ1mORxeVDMLNbBwk4vb
DWfipB5YgXLnBq99PnZ2dyTj0gI5xbOFYQXRMzCngdJQh+POD/Xi+FrfPy7BfMEvfun+BqW6+ASI
erbLaiySaYjtz3qlWW25B+wXEu+SHgnkifFgJNz+WPIlSR2z4ZfRNOYIiW6wnetiXU1KisCnrNyn
Amg6NdJR502Yzse+dBln7nLeo6FxZnTu/P7bmpKSqQ3YukL69aKWsHmAyD5mTOs/sagEBHTYgmwi
jt0rqkxeLTIDFVjMjK6s1g+thMSyRrzfm6L8bYoY3BL4iqwEKD0vmi+hBu0xNJe2J2uVJabWIBuR
V2wv4ubew8zwMjuTwUyNV2613NAeOk8TJz3J9lWl+Q/UkLwBjB1AKzUdxxFQjKLUZq0vv6hxEZyU
nCOp5ICH3WddWrVdB6a3OMtQ1VWm286OnWVuuuUTS5LySZd831an23skcJRPZTQuTL8wLmOqZY8o
QXCRaRe3Wz83kHSYlfkjMvSA3OiEJ7JQ8iYZXDCcl+2WzNJ2YIAOtUG7g5yxVVybgNgpRHrKmzAH
4LPnfK76Zt95PP45AphxMU5N9AGYxNO2sSSgUBR7V9wNsOcoTRIvXga+U3+jaGZWe2fHHNMTsBXy
dS6jCURLAFf1k9UecBmKMPqQ2hpQQrPyp8Hqrx24lR+GaTI+RviKZFGmPRc1Cz5MhrUEq6HxMfBO
Zj1g6eUi5z4a8Q2UTS+bvJeoiiB1JFE+5PyiTfzVIjHBVdoGbbqbtchfZ4sgwLadiHCqSwFIE2nh
B2RY8AOBV5g4ftIH4MYqKAsRdeDOSCoG6FIn0Ba2nqIKzwa9tRElcqzZBd7m/NM8fA/j1RZwacnE
Tyu+aB2bbVXYKvexketoWxN4qtfARy49kiD0b1GSb1wNxFpTGF/zrhw/131crsquCR4aEAPsgYzv
SYyFeyeQBPm/nDC9NtaIeoXKMZxtPOa/a8GqPeG7Bh1wnkCGoKBcBxdZ1kONm0rUYnd46eI7t0jw
yocvZLrx8tR6wD/IeqjzPD2CPegC7BzroawdNssHIANvGjNolkpBWoArAfEz9bWbIKRoGns3AhTn
pIIj78U+4ThxQwYqUF8Cok7rBhM8RG8XQiZGYRnArRzc9Z3CN5onEM9O+Om9XSbuZ8PF5t/uYush
bl9xhAKzQDQAGSV1WLXDCug+suDmzZ8+/lTyXxWr0v2dXI93OE3E+vTdXGhRejDq7KMSUYQydfp1
4HJQvr7bkqJzgB3RWaWzVYr5Q/JuFaV9eVafEbjN5rGIUUkl/x5KzqpAR3pykN4EpxgoXk+XZVFP
9/+FKdOPXGQGeJ3e/rKZJ89uimql/lIAG403ZQo6KNQcmmfue9/0Fq8qWRWCdoRkYW+gW31GImd/
Jkkf1uZ5trDBj7dD/d5nkmGtZZ5NbIiOqwm8VSvT7qLV7E+OpP/rRCqE/0KTkWC+Bnlx1KMJK+Z+
VgEH0fZ4HQpx2/NEci4jbJcucuNj6AHrgkQMGZHRduwA1iic5pzgcAvEtVGQnLMuxKLAtMFmAfYw
EGYoFempcfE7X1SJra+RUQfoRqWhXucGR6SPD/t5ZqwEgQVFGmZkDE+xeh6lYAPG6covx7PSLd30
6UEwDXxt4NDloZXPgRysyUfrsaym8iBK8SVOtOYx9orXRrenx5yLBqeVb/KhYwkKplzsjpCZVKSe
xh4yIJVKSR8gR3+UjS+IgBnpLUpBMxV29UVNQg5ypjaYMNP75IHnoZxVzkTRSBFWLiA3Qaa+CAG9
4XjF9JRG3viEzKRhzfygwN8V60KSBeGw97CauNAoxybFAdAnGWiu4UDNENgZXo/ackde4Dfrr8K9
KgNkeQRbYGQEKyXDOdono42KE4m0ClVyWZF8oBFdkIgA3odVARIv32eKwW485jK9R4o62zZ3yFZE
+owckldfIpvYy8PsQLLEd4OHwey3Kob6jOpzu924j9Lu9jNmWBPffEbf1kE26xnljry0rByuuGmr
iYVhBlstCcObzzjE+s1nNEPLPJXdHrjvpdseq+KH7T47JhIRfAndjEQn7MxURefPY4enPowwrJJh
ilZZ8cFgTnhEUQ72aGZrcmwRb2ey2k7OtjF9qHEMNmLh/RhKVqMGvzPk4COblIaeM+kPqRbtMsmA
5EuiJDwNh4XBbHGgoYf1yz5tHGuBo2hPLPXMXRsiEY9agHA6kORRQGcChlP6Ujgukh0paQYK13av
F1T32Oin2vLAQfatG6agli0BrjqXn0fvwn5EpSUoqbtXoxnCNWnBJ17MJQhGN6JK/tJzK9zmLhhb
3Lz39o3e7OqwwzaJFFGTGFF4MyQzjlKGO3n67kBe4ANDNK+8MQPsfNwvyI2mSNozjha1sQcGZwQ+
H87jA6FnFbE+7SxHdGANBpgWmOeMJ3whAwmlRRKgoTHQYuvxAbiJANDyQM91Zx/lT2RKTWQJ1FbL
+H+y98veeIK9JcG45vghaFroergTxicex09tbPlYyKWGvXQsgdIJlGiCHP22j6wH/0BNL40Tux0X
ZdROq1ujf/fzMNRmt1udCjZPFOouJo2pBUzVdzwGUYzjgjcKjFvm0ZYJ7GYdmnOjv/dIRlqyuxsy
ryglpzgy8KXHn+xI8b/nAP7S01gmzZamre3/4+zLmuTUlW5/EREIBILXmqfuqh48vhAetpkRIOZf
f5eSdtPu7XO+E/dFIWWmkmq7ClAOa428WtG2/+FjkF2p0DabldZx+TP+dsW/yegSjYlipCY5/Q9/
xGJSlxl+DfOfnNjTIfMRHfu//y3DUO4ss6mOkwa0YnpQGggr1Add1CCcmsAeDyQi5TszUiiCrFr2
xoFX7dFe+zxrX90tXmhGl1hMFvdB4jerorbUdtaS+/++mXxxEzVgZn5dPsm7T7tcgmYc/RWbcVLe
LmbR3mk8IBhoLFO0FVdni5U/3wCXWh0aOoEBtltkNjjlU8Th/7ZJgpp+bTiJWGUg/bor9MAdo7+T
DdAyGQc9hF6hXXK4s/qJ9xubq0NvTR+AYpDcElMmNwBglXlfIYCaVg8p6F5vMQo/9YLE5dhnD9W5
fjUhadOvfWn7N7IDV261czo8m7jdusiAcU0OjjshDamehVYF0uC/qSvLxf2t1ndPkdjJDgDRwOd1
Y2/nqXz4NEXqyIRk35tkBMA1jnDXaUyMs4qks2lUUX5vshUZ9CbQLAvfa8BKZNdX1PqgDMlwzO8o
kN9LVuWfSzwvgTXmNMchD/IntDv9op1xmn/PrMB5QjAtPNK1C4P3dG0XdOzvr10MsbNBk9xybaCr
vVwbaNj1VSGNt2aNiq9CoPQ4rAHojCD4N1BHI19TN901q6r0xFmBfnVVyGe3t9JVmKJ/lPXWbItO
bBuAmvGLrSGcet2ZwSNVIQQdAN+mOBUHWmYIfW1kqNBbPjXAqNXaZTmqCPmOV+NlLyrEuvtmMAKg
7Eu5UX4Rfh1MgEl4tgXISze7VyzzUJwGuQ3AyJUqzPre87zuoTPyH5WW43YOQi8gN59x7s8/AFYD
QQnIK7/xtl0SOYcMkdUvSBuRmINsaY9UAChWXTTWAZWlWicTd+599OJvuMQRy4tb514VfWGvUA5W
30kUNMxL0mTamtvo4AATsIH0uzYkTYu2u3PhsxM5JLtZG3BAsQXMZnvA/pce8NOFd0Bs6dvsqy4A
MTy69XPVWCBeDHHsG0oWnsu1xxByaZu4eWRN7Bw6VforWtIA7Ixg1YWpdfDNim/yRFibxo+so+qi
cU3/MRLIusdWL6laZFnS/xMtmzB/azwEgM5e9pJ2MSZXpAUdt3X8H/aqMNv0XcQfLGSQDr3jJXuE
lNTnbgg2Ofg2vqH3ON040WBepkgifARcV1S0QWE45ScxuP7T4GT8WAJ4ZWtlUnyNR9TEQS97sH0H
WR+Cya7IH5PB3so4vAfazvjVdARexkdlA0nNSh9EoYAHr8EOZJEWoF+LXxRWhvQLKZowLOYdXogo
lI2eBBCP2KUdAf3YtEHvAmpcmtFgNfWwKRsJDtpXBRgP/2U3G6fDr7hi/uyJzP7mc7b1z7E/RBey
CpRE1pXkywB8D2MPgIVnHvsNygBB+cZRkyLQj9UDzzJgh6JBlc/KTFv/Gssx3zp9XW7q2PGvNKT4
oV8nw37op1KcFrkKKnbuzO5CItpOs6wAITeCohYIVpNrU/eagbmqzJURIWdiuYWfrp32rgJCFaKg
SfGInk3QWllor5+XWuaGrb1xk8nfLrIeb4Gir9qLo/MkTpnHVxSu7xaD0IjROp107boHl+wRSdtw
zZ1qOOPTB6jCTKwvjRuBECgEyZeSVntzVYN82sDYl7hk+QYBvuScMFZ+LAJjQ3Jz4sl+jMpiX+r9
NQ7gRlj0H/O4ME5ZZwMCTMuFG0VoNgNhB7CZOTCoTLmSieazroElnk1AcpT5KK+sLfxzyATqLyrP
/uo4DkD96vzH/58F0z7sP3w0w0NTIT9HfFSpU6M4KUNJLXIfmqWKh9MXTzjOztQr08t+/R+IZf+i
UDVxpreFCcQl23aBXPYuTVDm3AZajZM+tcre5SgeWltDMXx0jZDvokxGOwcp549SgXMyAFDsgbQd
B3R2nTG8nGptEFSfJbB6rqSUk7UJxrB/klMfPLt5uJrFvcKxPSlvtGXC4/RSGANoz0qvf/Rw7kFZ
oR89pRVHpHlgJzxMoycaKl5166B0UtDTQObz2Lr3EWejFW0SqHJaG7jTHMbQHzYdK8F59ucJqWXI
vaEEYtwtCjrwIFAu1WZR1/TCQMelfgrz7RTiWGP6aXVuwrY6d3qgZemX4JroRufGbVbuFxOaLXa0
jWR968YHY7ROi+07M/DGwiepvdG+4UHy4nixe7ms/hhcVDtPtOIAVDyUZS4Xos+cmm68K614uqJh
aLpGDM9C7kZy55pxm2wjQ/4D3OMEt16YLHbTAMQCXo8XKwvEuunNYAumshpHQYPllxHJhqntnV0F
QI8LDTzyHnHw0Wi4obOOdbslzs7eyfAdc2+nxXmUrcFBkoFWSUSc8gBw4LDpqQeTpAVDImj13mAM
wct5ICltGBBdV13uPtW2iu+Qyf1WoMb3mVc8e/bBLTCYYflIItniJwbi4PzUoWPvOaw8UGgA0MLu
vejG9FCKqEHouG7W/TBENxrCvohvRuw9yCkO0F/PCg9UZF10QtXHl3dmKHwzAODcXv+Pn6P9DgXN
Y/hYKAEW3EQ+G3g377D6p1GiJR5dwE9AAGwvSIGhvt5WRx95aqT7ZX9xUbbarmgtkgJTycEXEnGg
QCxGNIvMob/MNp7eOW+33QMwmtSRVot82TtfgLw2AWpR3l+V3C7mNHv9nGWPrq7QQZt55Hm/hAz8
58xk4y53qulkGr53byMnsQGqf/BVZYCrVpb7M4EpNweU01feuENK+8XUNCS43O00+MryetsHufsT
NVGxk5v6uCM2C0BO2gXJzd/OgDcaxpVmhZPw2ZKWhImTdTiXvFh2BJyzWAWGf/8S++jA3Lc1iqQE
wRwynzQ4VnQnkWW8p5XrTB3aeVw5W0TcjJ4qw7i8s5BGINfJWIK99i9augLiVqkEDsq/vNNeyTUA
heulwHv6wMF/ka5DsB2cfDvEk9CIwkdhNuFjmodim9T2tIp8AF50ILHNJkD8BXGBEjS9JDZbOYRT
Pa/fTPEuEMebGiC0oC+SJzIfANvDHmg6D/Gg1n6KZhxatqv//s23LfEvsnrHR+jU8oWFqg4Gsoo/
AQD7zJMKoJPlE2fSOwWO5GgHH9kmjZoClYKpdaWhZXK6FL67i0AueZ3NWGkEe5lPzcpOOpluB5H0
m85BfR1tCYL2ZTOK7gu0HKv2sDgkrb4QKrX+daEwxUHxdTttoosBg79Z0bJ2vydt3V2ozpHqIdsy
kucU/N4kouFN4ScreEHapXZy5myk9av2zQ57SgDQblsgFtadkTb49FA/oKeo53RPUg8081zdKEma
3ARqnRl5b7QT9UWiy9Q9NdRsSRtnKW0fqeVy8ZlO8kOYoIwdKXIJ0BAM4+BrZH3e7AIzMpJZIy3Q
PMnRP5BJS8aDMHqdWpd3pRn+03MJzkGj2/exk+EROsj7Rg9zs4Xu2NDKJokBeq3llgwQSmgAqtIX
aKAUgT/tqVbAzvAg6gel7miZe8ka8SL/eQAm54ONaANIRFBggLv1Ke8BvURW5MPolTn7SFT61sc0
pWALtv3nUqDvYUagsweQf9UakJwGghwvs6jegt4WCSetWGDI3aoZwUjzCktOauYEfB0ECmBrqDff
jhV4t4fWBdofqctX3++c0ZK2JPpS77wCXBaXIps3Q81BaYmsOPir6yP9xeUYfIm7zL6GjmF9xK2S
/lnQo+bch7UC4rQuw5hMnCVMxZ0NMnv51WgihQCI9zWcuuKLE2SoIi/L5tkEkQMiIX16ixLD2Jki
URfU7TnHiHnpsQdqw12GF6kd0IfDB7uT1SabiuYDL1trNRRp/TVl4rkB590/YVOjpx7psNXgB8Bn
aeNfPkq3UAhzidH4eqY0cZ6EiGLXKGGak8IAtOYr/MCSIyWOHVF5D20O2AgQgtKGuOvUASeiBOGL
3yShQE/8geO7DXbYQch9J8dxQ/Q6EfdiFAWrcUNcPKXVvF0WVi12lh/n+y7o1XNQAicVwZsfQeF9
xrmAPzuyCvZs8NLDnwZ9+QXYQ/a5JipIU4D2ERz38Z2dfH8jApewvB/Q2LjiLYoJneR7F4ZgWhnN
AsTR43fSJ0CxxL8N2BTpfgAuV18B+HS+i+gy7JnClda/lfO94k09OBRAbXvZtdxnaBMSHhwgkxOg
EVJj2sU4liMpBR6jFQCBigs4X+XFRSdxhczDKSVFqm1IW5hmuAX3n4uXDWRvcbDPBzAQoH6J9k1N
55l3NPUacC0FJt8JjpKiyHDNDwX+aVe59IpfW99V+a9uKBNUxxTTh6Sz1RZ0u/ld5pQe2OYSY8dy
jiI3/IMDHNBGX0Wtqh1BhVo1SvCc7hJOmtRwARetcUPa1Kxy1mxAKHjTlf2W5YBoRyU1qGEtjRq0
DJNG+KElgmvTKga48qayh+nF8K973ujfTMmJ29a/lC16gCFmv1DMPoE2AfDPZxP4tfHONqLsbAQd
+qm0kAaSqaipxZqmFU2Bj38FQC5IWVsf3b5V+4u4ZkbDj61dkRpoYfXANXZpirUhVZPjVUrLZqNI
YaqGMkRBaLNCSltrSD/v97zYOOY1IPBdsMq+1fiyxJG+QEeypsBLiEUvo/HfczV5OGyEmgfPr+2T
wawYJKsCZYVoggHuUpZVILjX6iwp9iqJu5MH5k58q6WX41jG0g0qM+07T1f/osxCjCtamy34jMw4
QoBPDfW+kHZ3zsJ2k/WtN6I2HVW+8zQqhY0zhOOv5nVCBr428MHLuwpcVqxwUozW9hj117ZW/ZVm
pgNk1clBToSWPh5N7spoi1+hNwYHskNTG2CgC2e8dWPNTrMJWaOodgd0ngEw4r/9kdwA/W87jveL
uMnxCKvKH7FrdW+ubtV+cUHNCyCxh3DFmrRaUV4ryaLynsfyRqkuyqe1Uf7Ektq9mxNlPXO3QOAd
t7SUAvBpdVTdyJQ2vdqTKAPFyDYYxQCuLyTPyF77d4m6xs7kE+ATX3ynr77nRBtofPGmzd3qu2Uk
1npkY7eOfGNARAqdGDT0YXeaEDq5m1fAV753axTnawNqtTBk4e6BvFWh6uH3pv/kqJLgWaNdKEed
HeF11t3YOB1u2yA8sGFwUB4OdBQatChoCueO0FEIW0WLysrnd8bIf+Jmh0+nEVUS09h72nIBZvnT
nz1W29ZuAeasyRyyMsX7bYbIMR0WaKiUCbTSoJpFhJ9Jct3lt1ZAtN0Z3SS8FZNBfpeC9JE8LfvJ
Z6XtZsxQ8oe4565xbUNuAWP/csllH5loV+RlPqEsH+2dnXY1BeGHXvJ7Pym7s0jbbdUWAF2SI8gk
MssrV04nfYAloPz9bCcBcOdoOktpE631zmEAXNOseLPpxQvzjiZy6mdHk4viq4nsfJB5+553fYSD
x++1afVIgSud/U4Z3hVRFib2szBy2suQczCplOmHzHLaE1Us5o2JosYRdGS9B7p6XckI9sCXOsfM
w4s8fs/GXOK4KBJWH0LFussi8hyAKdit+EY++IhmmVVrWc3aN7xqR5exChNHIjBwgK4ZT5AGqe8L
zVpX9fhw4E72OjNdkcKxehyvST1PucSNjSd2vCOhansgVLrmodZuFl80eycbeaN2gXYdA3oDAc+k
R/stR//u1s5EcvYKP78JwfDBgB7zI+7TbfanhSuD5jCNVXQxAX6zsq1c/CzDpyAJ1A87tQvACSY2
7kQliu7DnAP0wxOPdeL0AD+13VdTVOoXiP/vGh8ZN38VNZXYKGeXjKr5PlRCbYKGhXfArozv/VJ6
azsc8x9/GABeGI1OLru+lCyAMtfC3SKdPiMvB2KzOvopeSl2pW0M9qcySn+CXkDsPAcB4I0tbLUZ
pVmtyTgIOOAXXveRIa1yzZEGor/f2m6Zao95JsZdn2ynRIxo5M2nG83y8CeQmMorLWhArB/NrKJW
+1BbzaZ+lx76KMGjQG+f2mG6ja6vbs7j4orMWdz2KB6a1GGx9GKR7guUQeLgkQHD0wQAJBpr0JSq
L1C1XY2kTYYoNeqpu2MXDwOaMJC1FJprjQaEVl5mk+9l5WrRvFN3E7vpN/X9Ozkt3+9dvC7+SBb4
2bixUsnWRiHucH9JLh3eyYIVt5i5jvoKMEGAhAlWbJgEoOsKdzWvOUIa96iAwWlamw/Ctm8qwm1f
u6AVDYub2S1AOl7ctLbhos4bHb+mxhjt0J5e6z51whFt/lh5aPFzdUc74Y+m7oslrfQ+0amnQXXd
IVIcN+wmRhOtngH8dLxLauA0Bh0qfEhBMtLSYNSwS5Fo2jRN1a4XB+/sijB3kGkR/WbZuzjovBIE
QcUnN1Woxw0K66AcmT86vZk/ojh2jTaV7EYiUBHZ56QFNlrkrMrE3QIn3LvWiLw+6Wz2Pp8Q1XJt
sIzVdgyqsdLburzxriRaLGgDyV59LBZF37z4eLUgH3+7Cln816uULSLcluxL9F6a8l600ReOMq4D
rTrkBAF7oRXoWpwVNRNA1Gwtbyen1lyD4pFt3hxL5uOIajITAN0O28wHEycBmYsXJ3l8P9WJtw+j
Zh9ZaIYDCSlPNshvBFsjd8IvSAruUjB6fQC+EB6/BTf0jyz6Aspsez0UwXDuRrf4JBPgXmp5HyYl
gP7DZN7Opile1XUP1IGJuw/Caz+Q27zP0p0D1NQ97Xq9irA4uIwKD/C6+uqdDXrk6Y+rkJyugsPz
1vL9IzKZX6a8TR+DLk4BoOYb2xZH2A0tZ8UUoY3PHIDXr01Ql37jfeRfGu8HgMSdG0mHNrXANpJ/
iVBvhbjeq595PYRZu4qq0jy6feNuDR9p5VRFt9wQ7Llo2vjkemBMxt21+JawATeSIPwyDmaHqHsw
7dvA5p8Rbl+RgQlkxS1Ad4pTJtv22fHzBycJ8m9A3ZrWeVuWd0bIBnzHwa5LitEAKdrkmfwW+wCF
4V26tSWiDNWkim9/fgyGgNqW5Ppj6Bj3Je/7fse98JRk/XQV+G97cvy+2RRoad3Py96MwJjrqBUt
QZQQ4L30KRKJ80iSGiTF6zSvmiMtFYqpDgjx9GtalmnMH3BinFckGh0gyZsmwLCZs3L6Pr239UAz
o/05+mFwoQXeb1/ElgR0iDEAp2ns+XGRkxkNqjOBquX2wLXXtu/2G+hNX8eq8zeLYrEzcryzjwbw
6hbPqOodkFplgJEVrvVrudBiYuD3eBoVCr7p00XuaM5/jpFV0X28XyxjoCHcqWCGIyzGQh0B/QYS
O1AgRetlzfkPEBo06EmXpYG3NSMTbNcZbY3XLQ2X5HQD2A9YzTckpIEnymM7H2fuVCZbtA+hQBav
rR+NMNj2muc3EBwHSS0Xf8hDD3KyVzbC9cOIyI7eBHSd8atwxwHJCjUcvaKZnZF82fR6kQJnt3Pm
jNU+1mW+3C6PynHZpdPlwiQaAlVtcWJsNrGuLCZZH1XV/RDiPp9MwM4hWVyODHldEFzPS20s8h5v
yWOcrsDZzMDfo73qa0TpwC6LnYqLaosiFFxDfwoa/Nqs7gGahVwXRE44Tfj6oFwoMnsXANrdP2jD
RQrC6fyH1nWfpBujFSUS084uRbk3Jljlsr0DxCRDanQClHnc3PkpkMXp/q3yfDi0QyHXbGTIG6Cw
4i5uRHpPd/L32mgs32s7pwbN9eDrJv3fnivlX3ghs4vft82WTegF7zRA+KiRw2kWF1+aIIyubTy8
iKsO1L2LKVmF2Rhus0mIdes3Jtgzxhikcmho6Fe41z9wvFYd3EZld36TT/F+YAhGeBwxQW33xljE
05emLdxdhveFGdFZhgJELx0CB0cnZBunaH6jOL+ZdkbyExDXbIeAUncBqH53MSvJdqbbhnjTRRye
FMPYBM289oK8KTapyz8meTXuacsQAx8sPJaiBW1ozn8AL6AHJhSY4Yk8nolRnfssw93CAtWT8r0D
3sX6W6OHAd+wfWS6ILTSS1IglVXg5XK1SGjmI+K7Ymlk7RcF3PYHn+Hp4OLmum9Sjj6EIduwQoBL
ooiTFX5NKgFp16aJvShdoTacTSqDBIWRyLmjz7tG/NKTfabZr8W+dhvrnzotL4Pvy59ZyR+qzvC+
y6H4zAug0cta/MP7uvjqMmRZm8728W0EelYdjmodGGmw6/0mefbQ+01BUVpNKI9QKOX68Kqj+Omy
etVpy/9tXx3HK1cV6ox0k119nyIkkxVCUgB/AF6vJo6JcNBaV7kb3k2FHZA87fwXOcAJov8o9wDO
uvhxuPHeD/lnoQ9qoSHZGzy+Up2TM7YJfqrxlQqohF79qQv98EpAPWSpV8u+lKVXKp6yRie5aV02
9PaFoa93PQHVYD0aLAXjdl+s0BNZf8ft+pxmMbBp22gLli60uE3ovuxkzn7kPpql+FR9xlOvXBuG
0z8ZwA9YhRnoCvv40WaN9zmtB39t5Fl5s3ldAE91HI9N5rX3PVJrm6RJpo8yKP5x8dz5ha6qIOp+
OU3+Cyf19mMX+GKDdq/8PnzA1x0vX4Nj30w0Bq9zabmflDt+0zfrX+CmQ0kfsgRZ2j5MTmsDg8+p
1gLwk49TV3e7hPv5BTj5Ad4/7Ld+HJ6IT37Rv/ph3QA/FaIxTLTWboqb6RC1qKgEn5L4EvZ9BvIj
zBItC0Gk+mXRLrP/bvdO+x/9kR2q6dB92LkgM+YewJykn6GIARBlYcDeLhdtraHR6tp50dJy0RrV
iAax1AtAJA6WkCPi9vWpqoG8QKdf1CQCrzDF1x5p/z0RdtKAgP8HFBYa54XD023vwiE1cEPWRKGu
1d6JZjrPKw0MkAOg76hi9Du92RMytg1rA1luvYsU0hTZmi7n6m2k6LrsQwvAgzfuYnGhy9Ge2g07
1PUO88dpgLd6ZKNMV/bA+NX8EuJ7dvUYgGNJ4LmZpgB2vtdJh8pgkrUFvn9I5o+bPFJGCvp5+WsE
IORxaOog3b74EFMSi9Xr/tl02dobKCFzp+aIvyg908B14NylcHoIYpYzrRf1FLoItAcAQGSTtA+k
WOyKRnknZa9IPJu+s1g80WzxTk7eyTogTSI80nQ3N6o2FIDBlzpeJXU4PMe9cHZ+l1SnkHvFFbkV
sc6mofkWGdWGIjB54wByQEz9s0xjdIWBpFWGAHFAekymKKfFNBtztIUVITKHvHZnNclIC37U9EKz
NtS0Ycs6itmpQIoDjZvsc1Hl7TwL7fJlFutZLwf2mWZkR1rQirHP7+wWL0VcnsCl9FMAxWqd55aF
13EDz16KzgQU0OFhZKzb3rDmgM4c5UHyBNV0IRKugoH5bmzQcytzwOA4ekkyXnIXdDofSFIBbWkW
m1XtowoNZFyk6JGVrxym7miPnyGcGXnGix/aNbix0H5oEXfFMyoBhmfjgdhB+kxkq6oHsU5cGe62
AyLGJU8a42zmLAKsCB+fywIpi85n7B/jodSUd8ueesjEFs3M6lT04BjTdSAgip7ANuuKIy0nPIQv
k4d79qgLPIDr+lYLMA3wzorsSjztdt4943nOziDDA2tR2+A7o5cLW3xhTm9EtEnBipncPDuqVA9k
qq2qpnsr+tOXUGm2qyLGNlkLRMS6sMFeE1a3CtEcWuGFe14RVqdX1PPK0Riff1q+rkj3aomMj7dJ
LBneq7q8mVMbP4vGAUdvgMZ3P8qnr1reyDh+9ov4Y+RF2X4Assi9NNTLMLZISiMaC5CzPjRMUNL+
1riOi+5t0KKsF9my2VAxWqSdJJ+1pED5u48TFYjDdplK/dVijXvCy/VQrtXvRv+PK8k0UUf0QT/l
Ig/uC4updTwkznZeNgMoIbWCx71zCEL1452cliWexxHiXpfQCUuUdfvDQQMk3EDfjHf42GhWtMT9
bLzRLIuvfof2NJJEDsSjja+DGhEZWkxHIxsOSm8nkzcKvKGGabZ9Icgpm+xDokkiZooHRP7upVP4
p0jLJqJ9cCCrPRC5vKGGeJUBctoDDAH76ljozAYf1Vm4jnqkofF9tDj3HTCqXmU2lx+9rJAImiPV
/ucmElnMftmk8D04q8JFycJGIhm9LkpUCeA/x+KXeSoSA+AMedGt3wgBqwboPR9NWng75Zf4dTCm
9MHKCnUgYwbK51n5bslYZ4Bj29+RnLbPV3vnbrl4bBn4XGT55nPQBZD+efBxWtxlpTMAey00PQ9V
p46zMWzX33EEM58lSGpOZaZAsKGXFnPSxxTkTIMsgLlXqfpza/jtHUv64tl2Jmcziunt1jFANyBt
BRHDdEtb9bPjZn0ZheqePTFam3TI8j0tW7NDPSBXI0La0NoA2bhvIuuBVjSYxbfACOInlDhBj/da
dHf/dlZU/MVZosLu+W/OmDshDGwYON5NKMiZmIMqBXwzzDZCZVkVmP4drTOODKbjBWzv8woR4VcF
zaThG7uxwk3/zebJYXAhFMIlIvTPs0fStwzFNr1o8l0g6hAhHrBYjKMCk4ETA4TSKHIU8XloSARQ
WXpne6CDX3E95TF/jC2gb6seNTho6IOs0X3WeFDzsxNUKJnHKuyZ3Z3cBgBXIrKqVYny2jsyLqO8
jvfctBDSTUJQldNl5itMVa9pb1q+qwdZn6Y8tbpTDQSiYxs6x+Va87XxKpRv45YFq6QAiCyrnatV
6hpatEC1K+abmiQClKw0kMbUapH/bJHiPndg5mzBoaJ36IHMliVKOaJVWOOYCzZEGC6uWgH+Rink
CYXt+T7pS2PFQ4FYox6SsM9uQetdStPVpeS/RQaaLvc9epxXZLFsCMAvxpvEPy0imXbmIYlAaNxF
ef7Gr/DCr2WSxacgc20PTRbA2uit8ZelLxPmWlaPILHljlccu6Ln3irDK++pBQYJuSd/9AG8MKxX
3oB6SlqSIkdB8nn0xocpTeGKZF4jEMdBnnq/OMhDZZz9xDk3jRuvpzHr9pQnLvsad1pA482xsADw
J1cgnYJStsPtlrR6SbaULnYBV0wbZgtajj6fLciMfCwuX304/ficWoH5sbcRO+0Ujz6KLkXvJG/N
myoGY4dwd3iRhepOsdkVBwcgDPdW2hTbXnniCbl4xBJMg3/RvH7g/Oy/pnkqV66nhh2LE37rdeol
KmNnz8IRSU3Kx7QSKXinaLd1BSjUrdmXd0KM+WXWMg+kXOQBoHXI3hgSu0sDqM8swKnLHgd7h8Sr
ur4ZLLzNj20W7EJ/Qvp2HD67XtWDayPqUCGE0Ao+S3uhJc1IVrv+nQSAEzo1Q69BeQ/s5ikZDnpz
J+PoYFbF47LtjUmuyv4sUR+ikKdFoAj1ZaYy5c1MG2ArtyL6btbOcwKUwuc29fNjUjftrmuq7gsL
I5DAyE1Vxf5DV0XFc99GF+Eh+cyBQvkc59xFCIzJAynzEbhDY4NuqWSQKBwfo+hm53BIK73hdTvZ
280EZNcqLQ8RQu8IwqMIt0rE2UOR+CMyBN4tSeyP1sTSz1GTsH3dJsaWlmDTVqsUDOL3nTUAMqKz
V1ybSVRxnG2BqDW9rqPzAL2JVoQr2Gj9uAjunjvcaW9dXXWoe0q9u9AAaDLJJIDybsB/QyRSIepP
S1KMBu5PQDL6mmuLwaiiY50lXw1d6EnFnGEZg9PGobJRaxrdE27/NV9TJShZhRkI3SsDsbBiKhVH
JwW2knreNKIWxN/ObsjjYkAzGipy+verFKONuAWIZtO7gYqbDAe/bj0k4RCf+9dl1glAGllFh1sT
FIkRJ+cqkRX41Mk6dn9PU0Sd9/VQfhJe4h0kkOE3qYaPskK3BREmouexXiKT862ZVHstpR9+Kj4a
rpKfwi5C6yRL/qEdRmiKNw6K0gCJuHZA2tEUs4OQgyA5QJv/etLNIAm1XBiDle0nXzyg8bs6Kz2Q
loZ3snkHafAFwrFjsZyF2leNgu5FPm8RKT8Bw9PbR3bXuGsPN0O58schOjs2op5TObDtLKwk8ma7
bOyyF4O3O+Y57ZstvAFICyYQxPbAaTu/yBbnpH4rnb2jUjM6k5d5LfQHWT6NAgc4XpRg82Y/qWlN
mnkjCWl3QBed/4TWNZW7zhEIixJEPzuNr9VG5nDzRssFz8hwP3PkkCxwAHwBEJjzLFMj4HhjAFRt
Gr2N9v6nbX2h+JksyHYwhIc4rCvQvYmL0eB7hnsenOl+EZGtviptR3OIeQaX4XxPpFsfhaDpzteg
e9w2Qdj9Tk5KClLTjDY4pTPtHBFHc8h6UdDeZbnsTZr2GwKF6X4qCrSZv7vG4j7FneyI8mbURP2+
i8876LrvtqVuC2LhHMHJxcHyB72TcXTggrb68O7TBcrF51l20SVqUQESDRnC+WESlMNOoZzq0ugU
xBTGw9VzD3N+AfVCaLvxg3aDIuAU7FZ45wYcit3j4Xz0Wwkt5SwWE9pX8sRYOwrsa/TwitDDtsrB
e7WnJQ30pAsA375K/RQhef30k8IR566oxIq5/dX1wwmotm5+XQbPSFCiEZnBfpHRbHTVgIIx8JMt
ih4Up1c2JcV2iNMA4J9YkpYUZYtDnu8CMP3djgxVKyinLj68k4MG27lMxbhZfBg9nu8rN3ngU1je
k9spPttln115WNZ3vQg2WdAGVxCsBVeaBW0zbpEoNNaj2U856DfMJ/zF02mxK1U1nevKv0T2J541
0yBOlUIU0I0aMOAEgOi6WwbWOsC3YJmBLD3ezvakASizdwhRJBHkzotxJJ0QSemye1kDAOxlH+3w
/h9lX9IdNw40+V/mPHyPC0iQh7kUa1+02pasC5/tdnMDV3D/9RNIymK52t3fzAUPyEwAJalEYsmI
mNofZQ8yQsMAEySUrqxNGYX8ANRaee7wGLcPzOmKM7WdrNF8pC8aPvJ7i/PiaA0NnZc2uT1pNkdm
6X4ZTq1YIycqX9tOmfld5+EMMZAjbnWQjHVqJ7BJ76lKhRdb+iGRuA5UgY0WIJCqSwjVkJ/2awir
SyvuL/4lnPUaPAnkNZBsxQ4UMkdfdSfrhPcGcLHqE1H3OQoymumJjOOkP4yRgzcNBS5TaEgn9fbU
nn+qEEsaA/lyu4xjoaLpVY/N6+A4Jyo0PXGPwnwhZx23NaBA+KcE4lSFSDP8VZ19Qg+KbWiZf5Pb
7sYJvD8qcnLZps/xB7KStDrbqlAbk7losWR047I/3tgr5GRfhc0dlG1AGu0qdNyWdjfnmzHBEHRp
2yDduzxjJwmsNmjDDOztIqhqnaD2gZ122B/JQcUSR80M+WoVEhLR78bNRAEw01hXPjlovHnom8Cl
M8UszRrfZ4FDE8Cef/tUV6NQD/JTtwwJA+vJEGcWItm6E/34GgNvuo7zZjjGbTy+mtWL1ArxkoAP
7uyJWgAHATOOp96jOP5tzxP4I3zpYr1s1zL6CjmkHkSLoFsIMl4/8wJ3ssrOWjBAABMPuRDVzLLi
bPNyfIaIdHUncCi1gpp0+FWMolinKWRseNTqr6k5m6tai4+dHQxrigIRfQ3pBVb6Q9BV0B2x5Xkc
+89TkANZ0yUgUlYF2akQUXPdJJseYEWu9uNL2L/GOpUZneoG2iBqKipoBprrT7YuH5J9OyWP/zrk
zUcqBsie49CwWy0OnSX5OhNY/k7PJajCj2GXJycq6i7As7btkxPVskFaeweiXOQM2l9h1GyDqimQ
Bg/jTTey/anLEpdoTL53HsBkvbfLeJ7kZrylmYxIbNWgMKY3unfs+to7Um1UTarVeCqCWEy15+qN
n/rwyrvureMYaZUYlbW+cVCwaWGlvlompJib5jzVv4df+fkAJg69DPMN8vtB5o1r4FWhBNw6whWA
/hJrZk1px5E1QqLAXJv9f2znaqSmskAETd1TwjSEhhKDow40ngepjmPv7IXGcYLN9eHQSvAeOdIG
qQxE38JL4/bYqX145kDymAX03yDAPM19yEYF5BLhEHmQ7uJ4TFZJA2B1iLfqCsjL2N0ZWnGoGmAB
G6+zAGZlwT/cvBJPTRQgjykdgc2sZbeN1dZ8WdMgmyD2R2gfzXv2xZHrfegDZqvPDtFIpGXHzA3w
pK2sbREW8uRAc2gNLavXSlFE47wL+Soiwwu9UiLtqkkOjiQWwO8dd2unGmzKgTfAW1BN9YlaZJfD
OWiq+JEaSTqys1kF90OtAZk15Qm0kMsJfJCqN4VA7L1Zm4GXzMPGXVkgo3vMIXqg3weg3gC5PNAL
+CN0mz513E2lWMVYmIHbw/KetQK8Y2T6iC9UgC2163gcYoOecYRoihrsI57HQX1HLYo3LfyxRT9P
UfDBpCnGtAQNBPf6+8QeJU5aobhujY27ZkNqIcuqn4wTFaAJME84iO39Rsscf3FcBcragvY1ua6s
SycduPCT1XlAL8UjOATrEkSxJLzeKMn2Dhy9Kya8EsAgG3T3QGPNAu/UxC2vcw7KZ2pQ/BJFtSCC
Aiy+J2ChtYIfUz1pW7o+pNtFKiTdKS7XkJm6kOTBADltje2XW8g5bulXRO1O5yMH4U0DAEKl4Y7O
QfIRkmGGtDtdVQdrqNZR6mkrLM+6kx6Pwj5TL72cBh8H/ylOXEEEg+WUkluA1FRwwgEAaAGpakQP
PAU7MzmZgCjReomjGrBLSLD46IsOpcSvrcnTbIsT1qHYVSB3v6R6eZfltQRZWAZOJ5wpAZ85Npve
ssBFbDrNXiva61rcxO1sCz9qN3Hj7317o8WWIu++VZNerrXMCrAC13Hy6LVQHdB777d27aiDI5Ej
aY/i487ygbjzFPtgyXHEWuMWkVpaNeCWK4myzdzkNk4HJ/B+guYDWSNxiGzPQrSHUNEi5qAmPbZO
2KyoST1AIgrlJ+wWAsV0GGtYd9JwFNHr7TycUMSJxTRAO4Pjt1PJRDsgqei1BqqbQxEz8UAJWnt+
Jip9MyoiGl0V5BgqfQvcigOaLPvd9NGfAhb7MgY5mgkrj3eZG2+oumNW1u8IXJGHE5QtiuxL1Nv1
jsCvN9hYapJj6UY21WvUQ7m7sV/BcSmOc/3SIclqT4N4vPpi1mO9I98cS9VlFDPE0iiTAw79rwBz
Qpgqtyc8EASOiitQHbXdW7TcjJxbfFRTA+V5FR5mRN0cwxU+D4J1OPNWipP/DcLn1q2cgmuCCcbA
fSnXTdszbyD4laiMHlmC0VMpe2RoIV9w3ISe8XdZD+xNVXD0yd4Si/2NE137U6oP49oe7fyAvYP1
FA0smwXcm7q+D4do+DI1TrXV+npXVWXpL/SVM8kKLgTf6SyduHbWTSRAQ/07bcsN2eUSF0BJaGPg
qe13Hgcze+O526px8ztGYn1U5SzuVszo3j1ImwAuT8VwBTmPa5AvxWxAhgFUtEjjKsVj9uwM9o9I
aW3NmlrVS+2Z3hM1zAxwDjOs+JGaQNC0W6TXiU1hgA+k6IpwLxSYrCq53DYjsHPIDMD5RaiDk6Ks
+41psgbXZW59+e+/nGP/4y8H8QlgiqFM5Xq4XFG8Ij++gSAzlP/nfxn/u4p5keCSGwzbhemeew0X
M1ACLKEAbfGXMtMACgKQx0olaFBdE3IJeuGASpW7SAeW/ClCdj4yhoPSPSGT9amlHAVzCt1TZ8vH
KDXDBy9C6jnVzHoCIoOgVCDrfnBVQQ4beU8MZDJehzPZVSAwT8/r3Cen04wpfhNV/GKD5QT3caoJ
rlftWEEcO1CD8Fbi6AjaRitShwVfSLPjXaetXFKHBWkLv0+6wywdq67UQ3WBrhd2B9Rr3OznMOom
e/xBwBkB/v0ols491+ZuS19TdbPzqtnzrlTasw305v/7r+Lp3j/+LJ7DXB2yni73wNR78w/l4vhK
g3Bo+Jw3SbeP1Q6ftzUKCT1df66q9uKxE7XPS4sDORc7NZlXDMVq6QYNObRB1otyri++eYrCAL1B
YulIUPuY/LoXxdvqI/x5FMv1RLylgBJ557tYq+efALAEdnChe5lNZnAvcf/5mMbdt1Sk1de277ON
WSObmpoRbpIDUMn3Vpgf9V4b12SGbksKBGyk3Yc1E0vvpDKzDVhvykPNkasTeNje40bfWE1R6O2I
33mmgW7C/KCNLpbWKg97cYDwHieFuXFe7IXFkCreeHJNNiq0egLbYItLeiNDBjjZ5nk8JOcvcQJX
+YdswkJiYbYmb67Lg2t7+nmxV2qeMoO6yUJt3ZlBRfOA5wbz0OcccB2+Grv8fZ6meob2VXUXGjiJ
VPwq32KTPysUyCc3TeUhw1nFVjfc7E0mP8jf2ECgGcH42Nr4XinymVAVss5M33R1e0e2NDTFvYog
dQ4yVSoCX9n3CE0PwTTatPthSqdVarsdaCSUgIzV/sQU48MsH4NzukvojXesV4I0rhi1HZ4YJGCt
zbo0LAtBLZprxXbWlFHCMo1m/p2MmnUkkRiy/xp2tlh4/ifxcEfyNGRCHuH70PPESE99XIZexvl9
aLJjb54YAsTAcQcxD4dKjSGlF3oPEB1t4kMTx8Z5Ns3utmH6mQqsE6NzXx2oUdogd8Fe0NxwNxbn
HsioKAaXHpbSWBOTSdXsj9qNLcDxwcmT4D/5FbUEkI21HSRPqUrFWJfNMWukr/WmB6n4Xn+rQWES
B2P9Vrbd5OOiwnoQVZztpQZ+URcw+fsQ3KVrwB/EK25bPhljCaBtHjdbqGyIXQ8gBFgXdOfzJAtn
C6ySvsnciH8eNbPdAjoXzF5pgxO10cZyqwUIxkWfvalLpm+pb6Dh2n60+2Ftg23GFGF2sUpTXJqE
MWBQVZWMU8NcX2LzuLaiCurnH4FVnSKQ2q0b7CBUkx515V1C5prq1vOy2VuZ/bw4abhm6q33QZCK
D4by2m9/jFDm2TQ4HLnXExlA7yU3Xoop13BN21n3VKSj2d7jIn0OoNgWCfGHibNvljQ9Z0Vhk2Bi
A7aYfH1lbFpciWqRTPcUg9G9i7AAmkgzqPnm4XAUPM8/W512JDRMNobuGqmbA4hw9PxzhmMUC1u6
E+BLxdqTclqPVuadiihwHiRSSVayH+Lv4TC96lOJHIBW1w8A3SXbqWuzN69D9r0KoJ4Tfuq5pzbi
nYU80hi5t8MrVFDduWeE/eA2NvF8UD0pgHqWbdJuGaggIUSMt20mNQCOyvLQjln0QIVVIguZgxut
lkLmGwtQDtCkgiB/CaEa9ibqgNG4w4MVI0kZ5bsR8nUQvZrA4TrHFPr3ehLmoVOcamQSlehPjRNc
yDR/CpHYtg/2EI6EzF9xQchTLBtYHZp7pwCTaj05muY7jaufakMYoLrDMdQKPHFAY5XKQFbyO2Wy
Sc2+PSymOfq2PfcmKw0hcvHUKoZsMk0QrNsglwULJA6mEEsVlVO6/gjFHn+xIeVdnqj4k01XtCJI
oTnVIQ92wA0Bw0Jx1GMZdOI4Ql1s/z0eeZfgm/GomSbTa4q30rksEzz9JkcYoChy9TNWsskxy7wN
tchu9aM+O8mmqzCqtUaSHkHBtQnsYRVHW1dAP6LEXuY0pGk018jmKAfVTC+Ii9WN+09dbmwciLpi
Vdpu5cejYfjkphFprInrCXb9UIzDJWdzosJTMnagDTYUCB9GamvKuDSXaJyvp0iASdI1xQE5Zh1L
UGm+Yffzw4qi/llaAf4TABcFb3aVvUJbDxmYDEdaHoOUnBBISotH58lBGvgumVIBabfAemAuEreT
ou9+DNqDYbTOXxTaIFngKpTzks2hqYhuQ80UDEAJJMYy0xIrnA3EeKpDOtgakYJEtRIE9xttKDT/
xjECj3lwKv6JYkGwCRViCjG9F0Ccg8tsGuP+zona6TiAZflqBgpdZsha3KotNqrRDGL0Pi325XNh
FhNMpBfycVvkbHXzM2QyCv0gh77btiqh/gFCqYvC2x6J3IiYkUZFj0S1QPDZuZiWMGiyzk4KXewU
+/uw5CwFaFGo9uGcuZeWrh9DLqalq+o1jUF47HRk0OIeMTvjpQekvoaUm0KRC/eM3wPbln6SPK6A
agNbAtnBa3RfDs1wwR2d5xN5Z5ioBA+q3raJpfOK55PabsD1DQMzLYCIv/hFFzpPss28n67Tpgdm
J5sw7Uz9M/WrgapfQS8jiQ/Mir4ju2VIY7+JcTpBy5kBiWjn0NB8gezp47z+oaXQ4uUy1tuV63lz
zLyEkh+rIxohdRttZ3WlC22wSG6HpLReclAMrJA5V13iybReJhy94vr7JXYl/hZIWwSnFKJcSIrv
/tSJvLiC+VOnQHUy1UwTw7q9dfseqdm/WN8lMiuPTlBsBtKvIEdgKBJ48tgA3iTqJCH1qjbccZz4
gwYKZOHSwUIrTtoj1aiQqYZ/w6VNtUQF1hCqAy4pmXaFl/Ad9ZttV1UKvxkyM4fmeDvu3J7LeZSl
q5SuKVa3PRZ/Grk4549yb52lMrirLfNBK03wm8rAtlZkA60pIDillc0hZJsdIKo4DcVwXEyDPGoZ
1DCQX9AE/sTN7lSUZoAzW7DcAQ2elGsnDPtTRUbyDypIlIEMfHIZUW6vzTHq7qys3+VREYUr0yix
ydICQMfKycd/CqjeGFDkZmDyGNnxD25UAKJtQ74ptSCSUYZOcAjiIDtOtn1d/MkmAcUFEsN4j6Pm
0o0cNzYPqx/kYOCI6MZB3W7mWELmOQrzHGi2tgWZeX1MzKQ+WjiChOSuas9VGfHqWGABIVYUsIRS
c7FxrUl1n9x6pCfv1XkQirod5CrK7LxdX2g2chV4+ADexuKAc7Jw1dLaSdnIkVoJ3gQVREBrWtsp
h6uVwCnHxsqhNVujHJllg2mtAXUbDQAwOk5q+mk6hhGLz6HQkLGBa+V7nFvdY2dvfLVrc0RCoJY9
Ns3Q7epMDEd9TMUF7KTTxgCz3qeEO3h25Ln9AyoEeKkB0Mf0/tnswr8lknf3gOQhnbTluIECCOrH
JLrkMDfJg7Pmb0k+Vte2BJS7tZ0Ph8TrJ1xcKTyD58oXt4bCPfUiU4yd3X0j5OfJrrX3/mTzuvZZ
xmN2pFgqoAwjoQpkPdYZb2Z7UeXH/z7xMW11onMlu4mzM4sbHjI1mQdSRZe0468O4kQU50ONX+ij
U33pkiS901leHeMIyO+4lPVTWkNngoP0+jtuawGqhNaeCIMvsirbF3dIITmsp1j95nq3SkHWf2ax
PnWrIAd0ObXFG9mouIqZq5X+tbWn5wCbeKBGI+8b7qsgl60ZX7Dlj/aF48gd1rLuS9tl2GbgkEHH
7ZyPLUxwzlnD711QYazyzFIam8UuTSHV7ic2H49uOI1Hq6jGI2RozW7vqDYZqUCatws21ua+41b+
3gXpxlWGNwMC2yyo7Q0NxCXuVX2vhwp93DPoKrStPOV1c1dZjnZv4EwbW4nGitcAmXTQsreDbFNn
hj8FgXOBPKCGrE2Bb7zXF3u8YOVqDoFaN4j3QhxK0DgUY1QBiPLBEt5mjYU8ByXTpgddtymTMfYN
1zIuVJBjjimQer1iVSC3i3uJoVpdhfjkbnG6sVPTG5rsWPfOgcYkExWCFOuAGNc3ZTVoOIDF5Dcx
ZCtM5OTjGAdwRhVSd71xaPr0L5crhv6+sbHxrqHoNjXDVuCR+ykKg2KVQIzzJxKMeJy1fwF4ZEEU
EvrTBdDemvAnHa9CD5v7YQWoAe7/it7dcB5YHXhuNAkGnbK5qET+De6RCt8rp+YSppae7Tz8JvZA
enwOeihsHjUIJ54j4zi3prT4K46jr5UXpzgVMqEo4yXjvSwBkwm6IX6MdTBLeZam41pApuugtctP
4OzrfAGWki/MaUE+VXvTRbM7ZztqQbNrc9MC36ox7gcjLk8glHUOkO3yDlBIzk6Jkxj7thA/Q7OD
Uv0UFMel0PMcSEVwUeqbxYivf1LslzbVcBgyTD5VqdONe7ExwE3FPE/OgkSsFtftQFehV9WrXnP1
ttsy4NUnn6uL6+rzLh/1aparakI/L3W9mvAq4KpKYy2zpPUUv/+qFuPV1Fc9r36sP36gZWQAp9zD
fz9emfkPfnRcbhgmtz0GHTrPMfXf7zkSJ+tt6GLUT7xjKpFTS+8GHDLcSa5B/wdEgutONe2hbMy1
XeViywcobOJxPekriiR/ZSflXuuM7zQCq4rWXHuZwY6Tg3RZ4DIhRKrG7nOG9KPMAwXOpu/tnwyA
oDvdZA9c1tHRVC0tThkunVBrimzYCXeskLUc4F+NPBRTms6DiXuS4+wgW9A1w86ZsDwqeIvU+4+h
2+IL+BG8JLsY9bTuHSP9OnqlsynqejrWYFB6LFIwwky6Ff4I4+TI49gEyQCUg0MWGAe8mqqnMOTF
HFGM4QOWbsWX2rFyUMeIBGddZoNsDHYYOY7jiAZrKYguSyvT8aKZMYASg3MiJ9lB/Al2WgiGdBdv
w1gN8leyU0SXeMiH4FtnwmPFiK3BW+MqDUS/o2y3uNYHTRrkOK0VTzxt13lhpu76AbJUC9ql8OI3
2QnnQpb6I4BGyrOp3S6hVKsmaILSaPOUZHT0r8sgUOf5rBvBJ7cq2Z3Ak++OR/dVP7gXR1kWM7jh
kQNegFrryqbiKW6UcycagQqg5djdCKLbdaI6kY1Z6Wsz5uJATjKhI/TW3Qs1oAvtHtO4OFGLZgxr
EIJReGsFmrkiT23dzkafiWZTy5F5Ngolx6+PGEVBD7RqlqbImAxxxTSJdKbtTHP3e9Z2Bc43QMrp
hW35CAlWalABskOwNQ2gOFxsZQPOCMOYcBD+L+PEAJ/d1zHOOBWzDQdgBRKTd7bhtHc4uO7uqlpv
DmbDn1toshsr8lJh1GW+SRlQShSH/c0vt6F7WE5GdgRZ8l9jRY3EBZDrio2NC9UTNGEV12DjJfXa
CEHcSc2ZLzBT1IHUNkowbUhbgNJTRc8cgoVyz1WyUuHgbXoVeTWQoXfgKmJytwTTBDR21wKhhQRZ
AaJR6402yTixAtFYPV8qkOVmp017brLVWA5/hJJ52XAX4J0v1pm3ssTPaEoM7OeHotHPXICFS5Tv
KWCUDDaN3D7T+zswB3vllTVky60sBRgODhDHbLqqBEfnKCsA+Sf9RPnyFZ7zx8Lhr9Sa8+otz/xa
IP0UpzysqoGiR4r2J+FT3VSGuIheDDG6F8MJ+k+BBGGeLcW4z6t0X+JA755VSEHXk+zBBOksqLkg
cATxrpRt7QxqjjKBZCSufi2zdx/JMuqDuQPj0uRTs1IBghlfzU7EZzKZRi7PZha98GiyMr9kLfM7
c2p35AW2y9hYULn3M1eLdhZY1eZsdU9lnS+p53Mee6Pj0anl9v42M53y0ZcRln7koGIegeni0YhD
e5978TfLRXpNqkRZeQ9ZYaMEGys1Y2Wr7dHvs7R8GLIBmrOdXRxA8WStyEm2rIKOXZMUwwHEghqW
7EO0Eq2ojlT0cftes+VQCJxF/movMclH9NKlxdoJpxnKc+NeYpYRXNstj9OQmJuRs/zgFgEgSKPe
+CElBEQVoMdXbVnLbNeKvgFBhUoYWNpFP9aPTLEULGOAcaZ+lFaVYm0ItTZNQDCjdabPIGrGWWzn
TiD9Y/lbPGVP0HBpnjNh1GeWKf49ZcfH+luD7uBjmHvJXY017IrsjYMrJYGdzD1EJrAjqFrkdwOU
/jbi7wB0lNdfdOFoj5UZfmNRn5//ew1i4F71do+H+3zHwZ2+qzsWZ7dKFYajOCUc0T4NtcR1Gefa
sVTFYLIgX83tFpBIgCK2mTdqRzIxQKLz1W177jP75vpopyDw/uhGNdG56Dv7aarWYMMy/k2XeTSa
lHrftslDff45O43eV+03iBU0Ww3aE9swqMOV5rYGmHvB9fpezfIyvJCVitYrILfO2Je4NnFTw5T0
qQFGz/BC1cYp0DPKEm83ZckddRFlG9aPc+8S182j023nRKuuOriZNZyaLEPWyq8W5WXhoPTNbuMM
m83M2ICkoNhbYT2+Dm19LOtCfwZ9VnHfRfgnIDuF1R9hoyaPJnArz1gOXYdZZuozXccRMD1FUwZc
ileVZ6YetolKuo1UofUgpld2SC3KvYnMdxBY4JtfpBBjtlwerhpKnaE2uMTD1fyPsrQpnP4zDLN8
70NNcpANqVXhiv6XlrFpLGqSo8ogDTf2P01z7LY2Du2e47otHlMcFXSWAy6SqG/0tQ1mwi2pZKXK
a2Q9Ui9jeBPlpb4hx61aWjUn26zCZ8tK4/04QH2TmoFphshCkKeicfBSVxHDGLV73pulT06y8S6+
y2xLu5AJWBd7j7cX1EpoyJ75A7AoRmbkfsnz4QUpV+YmbAGYDUtjeIGmLq4oRNLeMQfnI/jybIop
PFjIL3oF0FFszWTIj14d14+glJvwV8VX4v8tQoROtB+lpp9zJFekcsxeE3AybsyyA9QpceUZAKp6
A9hx9xIX+iNTpMquKObQ2JDRJh/EdSie2XNoqUiVVWgLMuHRal+Q52xsHafuIz/OR+bftqOhACQ4
Ko8aFmc+2MvNR3MMnV1o8gmEFW4KeHqWrUGZn37FBcSldDj72YFCuDLb6s0cGfNLu4gfEs3y9q20
270RK/6u0O18CfD/N+G627pusr2DI5J1WAPrEZl2BJWa3CgPjsj2ZLMVpopqlqpRUycEFhmpcLrw
uwXJgC2FkGlAUgGo88HAC70tAK7Aw3do1fOdeGqGQP9lo6//0iY3BZINPJ0pZCVd9xLzFoeKm87W
QYLXB+or0Ih7aAxaz6CvP5jqfzpMeLUvtHJCSoI3vCJ5AGifPr4KYyosiH8Lg6IF0hDHeBPixbkf
dZDMxBbnnzkr7L1j4uhz0gv3cwzqXvxKhmENBg/3c6MJY4e1YbCuRsP9rDdQt2nLQm6or56m+taW
nbOhvnlYA24BgaEtebMCyxBZZVBFU31tB0tbDwm5O/ICqeesxx6syNSsPRBWOjryzoTXlRurtDW/
SRpcr7JYJSuom1bT0H9VyylTYF514VpoBgSZA21P4RQ497ntTu1EIegSoGdwxQl29kSlRYuPIras
fIt7lWg1qqRpclgS4KGrNhmBv5ErErsiyiMr77edaRv31ILkW7urIFXhp8MAuknlbT68g/JCnNG7
ksgq4m5bDdByWvpbKgLnzXgufYwuLDd8lml/3f/3+UlwK2axvS2BEXQLfYf8xPYl6nIk64BXBHeU
U/NSiYsdBvJLVk3jfTZo38jaMFD6mInD1tQESjcBYVviHOY+8fQ0dG3wMOXS+cTAPk0jpx73oyaU
RXrIbIg4KAWfXCUoU1HIBLdtHBpNiwP7QNB0UVvrGpB8UeRgFu+RGY9A9/UxDjUpZLGFlQ0JNIEl
0Vizr4QEy0xoFCRZkO+o6brtU9Eq8kO7tx9UFKHKPHAPX0VFjpyjxsi1HyCPM49FUW6Cg4HY88bX
j6iPsQaFUKMZKYqa/4yizrkb3Q9jv3NU2v7yRaOv159sXYasW6tOoeD08a2kL+n8fSWjpK/u4nc9
3uIoEe8WGnaOjIUlgG1InVUPIMIzMsWfkL9uXYpIn57BEoDtX5Q5a3I2E7cfunxaRy0wr8CHtjo4
YvEeJm8fIaMP263Q7yOV9GGlFXLHBBQB1VA2qOXXEzADOwquUts+Z07/dR5KTSvLlF1sJ//3aWen
imhxWXM1Nc9daPKNmjb/EDSDmr4rQCVvl2l7pK5/+gxdOX2leGjRT8uP7/ZlfFeE5qFVOIxB8vZE
Nama/23rIxCZYIEJGLPq9v/V909zlBL/B2Wa5ZubyR2Ci1CXyh2QYKk1wKHyBMsm3sQPOCeLnnAI
8Jwx13md9FzHddxU7obCBS1PlafY2nrWNuV4hOrYnD5RgbxjKHOzONk3cYIkEFlFRwsE/5eSTdFT
HUGEkEGGtlYtMuEUCHvCNGDgGccgIu40wPrKeO2F+zxxwNJpd9WO9Qn/UXbNzwJXHa9jJgtci7nj
s+bhc+Qir+6txh52EcA1p94AnHOYgCRpkB9z5zp4cbSiyZ6kjT1zm9X8SzLoUOUwwuT7NHjnGloa
4ep/mq8Iiuk5zuJ008RVvY7tFgzMiowikBMee1SFYsYP8HCKrefw8kQF2alm5dGvuMVNNf4RPY8l
rXjYlOAewQ0Y840iEg+OCbXtEOoTe+T0lQ9tbpl+WxXyDQqPB7ztvJ9FNZ2rmg1fHY6LpWgIoc+H
45mDPvXQs9WjcFf3+RYX9hAuVoWhQCOdrZmbtG041k2/OaY0fgMBIMcd1i973QfB+fcxAnUIGXlN
ue7zaLgIMAVcRlVzBUTjypb9hRtyCNOTjUIiz5h2uuB/iT5IILH20U2WOBOxpQJcoKuKIF/bVQhb
RveQS0kD01yLPR5GAGqX0dUnoZCcG4AZfXwe6pHT3MsIH93SoAZvFra9I3KYMZH6GN7Yl/bxY4B5
vFR3c7/GksIPXSh16Q57KRsQiOqJHTzwri/vQ+AiqEV2fGuDB9Put54B8R/wvXFthR1LjFw+0zxQ
HBUOnmu+pUMKpZE5YkSeVVtsGLi/xMT9OB2GSUvAm4XZyGFCpPriBd52btH4Js9XRjI09zQ5fYxK
RC92MoWnOcyV457pEIpJe8gKrjoeiLucPUEYXeA7El4X2pAfWredTjd2NwXkrEwsrK9Uh9xudTAk
8FKsi84DH8jHKDQosrmcbR3GzmpxgKiv3zVZwC6TgezoKWfJndBZf4mKVPOTJrW+6+wvj9XBW+0Y
xYbXQXYCYYgJOfPEXI29YX5Hqu45kZ39RQxWtgvAjYbbqrz4pFvd10iNUGg1mJsHAc2WIekPwNaD
IL/pxCsY8nflWP2NTcmTBYakh7hq2UPSOYM/SXPahqpJtmEwxp2YcBDSDTZ7oGDNqLpLlaQ7alk2
EnaN3gLtrOiCI6BP78XoWXauAFTBkTzsw01Nsx7DXTyyh5tuSPT9l1GmGMh6IBIxy1V1HizHnTdO
tn7rSp6BOlE1G8LHBHfPW4rTreKnO4lhEwZjdwQ8qTtyVUDpElsDqkJGA1XyJ1SlKGqTn2pL9zlm
cS/RV555zKuZlpmp5+1Ey3BUc6zpJ/RvnQDcuzFzNgv4d8YL941gKxu3urMnV0jiK9BwyrzwssTM
SGIyRkYJ7PC/+5eJqEZjWB/zLF5jAlsrg5CCXzUAW5Qjvn3Qdo4OojCSnZXo2RfugcYqTLIf/xkx
apOYI8ay/szwCtpXqQfSgFF2bwb3nky3656TsAlOHniw10gJ6d6sSX6RTHefwgpbbW7Xtk/2MhVv
o0yqJ6hFumfpaINP40yO/KuwufWYBqC8zyH6O9uNwgZjdpaLx9GYvgLalK3A5FkfqeAftT/ZeM5a
fH9UTJqWP/6Hk0DD+cdBIHNckwGaCxZofLIbteYEqCMvGFvvEauB5uzVMrlAayi5UA0EVu+1DLmh
Asq0e7L/a5hZ/BBjDTo7NYTQLdmv3MxMwAuNgQpRy2NT4b5BtRb7zWgGQNa7Qhp/z2EQ5exXFLJ0
M5xEX+c5eDdvHEuTaob69mbRpG+uPgvErXIfyXDl2h3McmcBWr+epQYg/r1JBvVCN5vhSUC/szLs
ExVGqPWHTCs3hlKxJ5MgpXuqppmdgYjkw1XEYXOKjbVlIZ1oJctwPIkm7/FNUVUqoqKNdrmhfZq6
8t1E9ipgu8g24mONdQkIgCy7ujSariFDuJhbZBo0oLHWJVZ1wALXP/GWb/8vZV+2JCnONPtEmLEK
6ZYk96x97xusunoaBEJiR/D0v6Ps6aypmW/mnBsMhUIiK4sEKcLDfSugt3dletveBiGlaXsQGoKY
MoTEzhNqVTTbPAcBRzJVH1NXVjeDKNXLzgvT6qXA6+4mT9yPcZzVi9/JdE9A4Q7RK3TWnoti0UFm
e9NsvP+o3XTCryWALqICLrFtBwdAj76mxpm2y54DAHonwMgb9W3fESAKZX4IbP+pKnL75mwDainb
6lqB7I+DwXvdZYUdhzlxYunwcU8L1MCimsAX0yoA3+4tVFbJDcejVyYO4hoD8COWpZH6WTrNQVke
v/WSEYSNA+q2f9u9BCAckePJY2xzBoHvCDmfNionXu8ujk1VeqfE87ZJuVyDoJIyUoULphAs5YHi
kM9pynGmqHpGnXq+KkEU/ZxlDGmxULfPWHn9YF4TG4bkc0RqKKs4ACQIaoasOVMn68UGNT5rbZns
BZKCVey7DcR7TNRqbLJfY8w8hnP5YvsyD2rWrLXxAzolWA2krNdElvqqVgAB92FSx0j6jlefDmrU
56ZxQXCujv1lhHExY+cRqf2o65xfM7CwIOOnecxAUDz9ZeBgY3naLJMnrZWuLOaULd/W2GSANwIE
EIjyJNHoKVBRAWp5Y2GvgINmOx8ZQWM3B2PPKoVfW2PvhWtRP6KJ5CfHYX9kjo+6EqvKd37h2mA1
bOxrhV3xNVXcOyb5vPliN83Ex58Ivu4hNgPMoVuGmrPUdVBZbidHe0QNH1RSOCobswQ8s9lkQfJR
0U0GzGQkQ4nmciihcDQvUgrW1dlqTj91IZoHXnQOEIIxjrk7RWpEpZwFKPN9W0P/AkR6+gDIqnM/
0EFcDxPYV9tiLldNBwr7lqEg/twmol51fjrcmrGjRvCwBqV9VNcFkpTCbf4DOhj+7WXiuuBhtT2A
BylxafDlZYJ4AHg8ZBncBtOkwZM7QBTnZBQ/WdK1sQvELSLmYL1QjRtAbFXmWE6C8cLYBj/dSMBM
gfj3JgzO9bB3kJ7aG8lII13ZeZ4HKjj9YaQljd2coSAaJIJ2kkElbiYeIoIQCwGrNehVHHA2bup8
/P6JMeVMpGIoWOhSjG7OzOFMrnJpX3wk9r4gigWwjlv57byowXHLunZ5Xdw6SytFy/S5Qec9WSS7
cbmdn/uWVuv7wZaG+byyCsLwjLJGSFc3gGaUTb5uiK8fpQzdCE/A7l0F9WnuETEF/zDkefjwEzwW
L56E8EliI3eJpVB/bzlJsZl1ZZ0c3uS7f18Z+F/rfl3XJZQSwlD6C8Wp8Mv/EjwmqPvqkuFOkh7p
nCjTULXUg7NOaN5DakGE+zJlDaQjZXMjKm+OnaAUzyywRMRYW/1waL8aoNqSRh5Ic5Xm03umFInc
RpOH1EG82Zns72EIFSKb5oDdM+aBMDTv8diZRnLCz6et40JmuCtSdfCJqgAoDUtyOjuBSn8ATSPi
j9bI3hX316IQ6i3tPbzu8y45MNdqb5FLBUzPQoy8KvQQn7H2zVK1jziMPtXZ5hP83guf//1b9Ny/
v9L80PdsROeD0Ea93JfyaZbqdG4an9+1ORiq2hrErn2o7xNVAngdpN0NG3t9bMX8MZHuIyC+9xPM
zgr0BGX+0dE0f6kSbL0Tvy1uxtpmO1LayU7TNr+xaaVjAkXYlxFD8XWzKAQzzi6x6YcVuP2bkzFQ
EnQZ29dN6L4ObNMT1b+JUWV7NtT92ngVQj91oyuw4HEhwupCB6nURF+nfoZYvrJn1D3wKpasko8l
JDyvq6q/a0dWPnq5Lh9raq87baV3pkWELRDo9fp9v3gwPJK3ISI7sRlgzQpCL6q9M5OZAWGwQLDB
0QT9FDy3F6ySHajmukTxFKr3vTOWyGCLnKyS8aio/Qk5ZDosMFUtAyjfThMedyQIijusDIq7Qtix
xtsfempUp6u6KG5zAZS46RR9X9yVKfQvbBcxGmzT4GKxPIlcFM1t86Xb+JBwQElhwoqN185TimjF
jKRKQhd9AviYy7kUhDSUeT0oCJZ5KNZcuyRT4OVafMwFJ7tJDuA5eT1/mmzuqqu2bFBs2OvbX6Tl
RUF3flUj3dEorER6F3ziTpBcV0vLmC6Hf7Kdx/4ehnKw5EioSI4et+2NIlYY5cJlT1wNK7+qwNam
qbe3wbMUd9BbfuUTQD0K1fJXxq3KwAi02LPS9vaQqsAtUerDBQJkAEJnrI8fAnPtWuO76QWNbkc2
YcILVLhXL4q7P0Ks+u5kD410x1f9ylSdLnYPCLx/spdd+o/2JIR6gwO1+pUhMzXcprbHoZORFjdn
HlWwLaHGbaiW6gesyKKpaNhuzqhC9cPSNrSpVgmsjQ8FpLMtzDKFsHnDY5S3/oD4lPUqR+8EXUX1
h2XN1yB4Hl/LXICmN+gAhmtphkV+0G0kr+3HVLtFBOpibBhd91vPx/CJiV5FTTKwj5HyWLfZoiTU
ZtAG4+w9ZYA5z+VUPAoEI9dNotyrzm5BtjokescY5Tc5sP4xHYnal2HzWkoAGSHATY75wmBozoyN
pgqFu6PtAUf9Zwcp3QoRqWXI+dR4mvaneSao3pOJVHjK/nZsagAygWVZ5WZTky1boKZNZAMdR5ya
QychAFgogmpTu5FZ3Nr+C3hiuw2f5+CgexoceC3IwTQLBYG26NLOLQftYXE6e/4ek5keY7x0m2YX
dAjDtW+tI9nOWTYjyRx8FE0pb8xe5AcXSfnCETK7YQwkIYuHO3oQYuetjs1mxivoFANabp13OhTj
wQRU/ho/EV8iqKerm0QViJFf+QSaSsOBuByqKClq283BtwMHOOo6/dUuliopWSkYTX/1xfMy8kv3
pcNMYZqXaWeVTKt/fxMx/29vIo8CTbSszkCPYrvsywudgSwc2e98uMt4WqMIoCZgloHS/XeQnMT1
IhyjPfnYlSF7metiivM5sCCM6G7xAktRqo+DT+tvChxH+1C4v0zGHrSopGrdUcZfOkRfpQcEje6/
2ClEd24gqxRrBokMM0fH7bWXuTsAYLDNU6gPSkDm8gr9734zAgO1Nc0i1C/Madmt7+X9vQzt64w1
9euQATUwi3Jem2adNV1EAQi/dvt0eMKjEwrwcGuhLHSY+gLsiFNQv9YadfhFVZGj6Q3yVYWl7UvX
Zz1oZLPtkOMGljGn+i7neb7V7gRxFlAY2Me8HK5zMO/dlhAgPx96CJpFxOnHXU2UYFHpjGwP+tzv
xuVsy0L/G20qDsKYxaWAROUOBUxdJJa5LhOKoL8Ka1XsHGo/8oEAppVZ95z4zVVXVALoFxG+WRyR
2yoEpwVi3dNdkQfvnpvRtxTFWnGICrHDOONxRMFkUs9z+AbSrGBDk24D+Mm4Ii4IhIYUfELdcjBn
qUDFC3HmYfulwzib3gGZoK0Z8WUCVA2VUZlzhKGp7+y5O193S/UlvmPn1C+0FaZ5PhsqAnS6rdYX
m+loFz9zZg5aaL1zodjSrguQC9+P+VzfY7Wn9gmDpC/tJ5CL6n4cVo1duttzOyiHFZVQwTPeAL0O
O1XeggEQmmbA5YJ6N/SAKekyeXTSJtidm0Pnq1ODyAF4fBcn0zZnLBGo9aE1VLjCeqH5XbrPnpnT
z7u6yuaIeY61TjIxvuog3BqATzE7LjaCQ3ZX1/lwmHO7iQYGUhQsLvAfzK3wGpT3DiI2CBNAEod/
p1psMwEoPPKezbYFmGbHtBTPqplPxmEe0hLF5tCHvYzkdpo/oKYN+88Um6DBy346bfsqB5G8JmJo
wK0YePdNCPpBgBaGK6+jzd6mqdgjruhf+eXsrTtwcDwMIZgLg7Gu3zjiEfWATYfHHsfZnbYKSKM9
QIpx0M/ytUkBeJmrZtqiWrJ9LZC6DKjdvw8o74lt5ZRHO2scwKAQb23K/l2r2YtsAEYR80iHFd6/
WKctqK0urzI3pr7Or1kDul3gqQ98EEweUWrWNQgHmD7e1qkbd76+DSmgzEEGqglIllkMWQxeIo9l
3cwQVn4fIEC4Gj23v25dkKy3JdC2KApz30NrupWJaz0KFIjuh1nJTWAx+1uYn6ygdd9zCghI0q0k
YIJgIcLv6kzbHw55um5c0UYZiEL6W9MjBogMfyNJkx+LrIX/ICXZebODsiy8flcjdh4jBL+22LvO
S+A2bA8T1MnbH3YG5kwLbLSr3ik6sG/0gjyYfmzE4NqT8radyzQqkRklmiNxnAfBoy3nH5WgAgpi
gjwC+KdXVUqL/bkTmd41UCZsDVEZ8uh4tNzLthlXbHEOuKWuZu3gTYdW6DfFPQGdgBlpTMCH/PuV
KMPT3sxl/68rmdk4mE3/15XODgKQod9/E4SdfgSoSxEesTduBa1SfzlYgCqezxLQb4IqdWmbw7l9
cZpRCvnJXU2rfmr5J4sZ9ckLJKGrM2NY3gSPBJjKtVrkfLG1QZVBkT53dZge/moX3LOeNFZs/2Rv
wT168KpMrp0m/cAtakUZqaE8QRPMmlivqsM+j7Vcn/LFDmZIKA63/A1cTNM/2bNp0PctEF9n/x7b
FwdJU8Dr7MxPVyXW5BG3ATDtIToLch83FRvHdxAPMm1n7PtTP0q83MxpapROOi1QO6uqjbF5shC/
usVMMEnQcDBS88/jzh3G3RwaL2nWNcSMUEUO7RRjO/sYKZTzFcs5e4did7E9fxbj2SAGi4uhWmQr
2+T+DBXCm6lNUXfUGGCRsZmDWGBIl+Ynm+DbdLTafQnxFXA9fmtV3mCvxtpXCjmkGZtElMXU/jWe
fCoydr8rvTV163xX2k33ypoQO2pEy7quHW6RiX9HxLx7VS5wF4njJxszqB7mV6EnAg1ct7p3JnJT
9S0H/r+TG5WL+WgONB+n3YifhGllNVK5RV8Cva0hvgxYcQWDsYLZCG06er8GGqOsGfimBquIz4OM
kXoteO3NfHiLV9sAwMRpjCQV35zZqW6CdnSQPoQ2EqgBvHQ9gGV2JWxZQjAS3ZcDtnAMe7W2gpxO
66frVA1OnHfVAAqFNkjXI2p3Vwp8sHGy5CULoDi3NZUnCpyKv2bQeD14UF7x16YbxWgob7K+WgdR
pY/GwQygOkS4p5y7ddKxYGuH7XBnh/5PqAHob0KkzcqerO7KcEz0slHxCGRMTDLa3Ew6/FYHvfUM
BB8/0BaSGabZofp+DbgBaiEglPjce6ANSJSPSv7FOZjFzcBkeTfNnD1BAjdYnMyEMg2+mZaZMLAl
WZmmi/z+eULTtCqQt0GbOjKTGtMyqULFzJ3WA3uS/rW58l8/5ciwajOTfvmUpgn50fzTp7Q9FJIA
9nie0EdxcF2lL3/9lDybk1XBywEqSdie57L7GAsxb8yO3ezxjd2c/YdN11+HXsbjmQudnCBAxoCp
CZwRQLb3Tg2kY69RmDOl/lHUOgMG6M9eS4yL6F+ZW/HKl0P1NobE39dtEsZ10dRveV/9BBwGb2M+
Tbd5lfxhgdT3reoFi7Ew9PamucOj8dfQIcmxP12GYjvwM+iFvgX91LgH1Wu1wxfgHC6HGRjkQ1UP
AVkbI36S4Mc3p1lnqwaCSH/6Ow4gQkmHsKg9cA8ECe2KWeDNg8IskCYyUgj9Huki7VK0+Bmc8PQH
F7u2nXSTCpSj1BOTWy3D5gYVhXIHsk/cExmEgiNk6dubqi7r3SjAaZEtpft6FuhROuh2QMsXv4xm
tPHOUbSGh3EenR3NFHoMZ1AHZBBNHRHcqgr3Tsiqfhn7EShYiEVz4pB1bvtiD42XT/Z8BtoK8A2x
J4t9xh4Wm97pm1jsxr8nvD4ACkMjwzbaAR/NXcvbGz7SCwHphMcdsvALjchvF8NH6hUgtvdEh5VD
hKodML3HIK52tkCUk5jmDo2xFupuu8zrblEG2V4ttHgJ4xCkNx20g9BCUzr2TngtKAG5I5o4bCFi
yXV16kpV4g21nA5VBz4aghydsfmTRHeNrzX+5Jkl0wll2/POdKuZoDphGfzVe6CiXyEQLONUhriC
6f90agaZ4Y4CEcDkfvetLgDebJpW/jz1O9Ocw6lC5XVgR6YpFUEGgn4jYdDdf/HHajp4sIfwl39W
ar4C2L9GdmqGXPtesGm+SQvfAiNxdqM8Nt8YkzlQHyBbivqP6GIzLrNLAOoBCVdsOi7D8HRMIty2
bHOxlcukWjpPPShJD5eZOq3sGxe0FVDoTq8vEzWc0BNHaPxiMmdp6AkobXs/LlMbe0AQ15ydpluZ
5syB9IOgFx7Hkw6m8yymx1zQGxboQuf3O2Mzc5lPWE18H4Jk9XSZntqldZ1h9/X7azGegoCciPvT
p2/KTG1BU2eLTOQMIg7UbNpNyg55KQBOQoHBO5md/TByiDaCMWrVt+n8g1cWjzwL7BBOCIniEACg
24yiIGFsLZDbIfdwat2u3mQukiWKjvVK1Xx+s3vvvm6nMUUeN0IFEAfXCwHDRF6RV1QoTiAQcIK7
IVfuhowhlHarAepQuuq2FmApt7opeCyx1XIqX2/LARo2vjvmTmROW11uCRPq+MlWLD4TSKjtSvpH
49YsTE/GjrB3tbGhx4Bd5bxiFIzDSCBNUVm11psjgm+J7pyPOW8PKpzmNEIgAvGn2odoc/qzA80B
OGuG7JCAB/wjGeQ3ho3btw5sekDBZ+51g9pDeynyDS1ZAVXB+6gzJbrGWJhwu2NfW8VcH8IatcTB
cuiVHfxHbtD3/kYrEoBPhBAQ8vohg+Tvl0xI1vl57sz1cFvYCCq5S7l51YOpIlE1OPh6u6DbXvJd
1nnDsat76FhduhMxZx7Soq1zwk4rhvwgCJHbaox1bg8P2UjE/eS8YYs9PPSJHB46xGFWQVMMO9N0
HB0c3ZaBc2bpJeCIfwD9KOgoM3ZlRhWqopu8tZ8RF88jY1KyLO/d4NU0zHWmVn+eNcOTIBYOiqcz
4dUn1XV1F7VYB54oAgsnc5YvPaws7vOgSLamdfYzQ0zb+IVj9U1lQ4Obwpo2lQBhW4WN5pvr+QBu
iPYFyY/+0Jb2hDA9dd5Sa/oInEbceXVW30wz9lL+2DtvuR69VQNFgCPKCcVT4cmdmcdMawNGuk2G
p1AeRrew5k0+g6N9yn15siyE7huoordgQXKujM0cJNajuHGXesXF+TzO9JjBUnlWGy2jZcF6yGcu
01a5DHdzCJnPSWhIHCK0MamujxANsG6tpg+OKsV/0XTQ8ns6A4Hr8jbbeDLw9szPvYd/GNg6XnAM
pg7Bysobv7Hxg3EWBfXMrw28tl7I2kHDwXZjCEzoBXJrOsBnCrZCQRGj/o3FNR1/ncR0EtYnXydp
vKA4Klp887Cu1Ki0eelngKzx7sf+e3mXL/ZhsY+Lnf7FfvEHY84nf3f07ZdqRkzaCoW1FgM7z3Px
N/OT0s/wsUukAYOgKuPUl9syCybQKAWhszH14GfZ8qUn88dpb2q9i24AAWjvIfKXnvyMVi+tzqaN
Fp67l1mV3Zep10ZcB+XHbw8WotrAeCTYd95LB6T1xgPsUicEQf5lDuXlcarFKU9YuDcLIEBuoWO5
rI9KLZ8BMg33o2MN2XppisVNG4Xn3y6fbEYU+vews/QzxcZhneCxD5WFIMiK+KytBqHQKs6BjV2n
RntNWHV5U/v3pjDcSK31XJe3yeKWLW6i08EVyJhSFOnnbAIJTzddT4p11kMtSbpDqR7DYnCurAP9
68Gn4RWK09rtxe5L8NOAPitFCS3K4Q6kFiA+bA9Zs1SRGmLOlC2Vp0v5KTEkoMZo2uaMqqtxGsgV
pH8SzymumznwrnO8mkDAwVI/Dt2miI3RHMBGhB7orwRDU1ynOcg7jB2pNnB5LAOEN+yGnuPqv7OG
ZgvhTF6APA7Swk10PjfmMrBK5FnHcP3vW46pAp1jM6AGM3PEAhSfmj6ePZsg08brAASJaNfWAIFH
N7EiICJBZQuieNQwDjqaqUXXbqEgzWTapmuYpubKnOFZ2B8p0ytuek0HuJp/9ZomYOz3DUmONCuA
7uLLD385SG9YClGS0V4BxpzExugRxa+HiuGQRyPeanj+ByLiuV80K1D+gH0Qm32jn+LMvkTxlOq2
pmkDZHN08ROMMmiO3CfeVZKIrgHHCWpALwfEEutYJkGxSq3f3Z3oUCdaz1gcG0/TPp/N/jKHLB+t
IW22DPRyhwm5dkchJBhC8iP1TvbUuSc5cmC6zCliDypWtTOvXGgDAwl/6W+U555qQCWjKhns9ad+
0DP9OV4Jfh9mk9x96jYDP7WRNIlGcDcfRWDA9sslUBnqnj+MuSK0v/pDynwkiX5Pff6UA4hat+FI
3r6MMM3K/CHIv6RrVzbpamoBTPI84kYg1nZuzMGz++Qqb/yo05V7Nhl7Ebrpvi6xNLt0NIsL6Vq1
nhWq3ag9+wTwIRhDyZyITwMImJaZAXKvo3/PnoXhV5gsoRCkhzKzS4hvO19hslqQwm0BfLhFHTYK
LiDpeOMBn7IbAzpi3UsgxSNnFhd+mz+XDLloAf6zP1II2AF7+3Ma+hffIemr66QiHns8AVMvK1ai
QCTbnzpxlS/ck9oDcXbLnm1Nu+teh/hRLuZg9HMg2ye1MU0ziP/xiyOz3dcA9j5NYX3suAhvG6Qt
Ly3Tlw3g8136FHWyDRZVAKYuNeHmwFr3DcuCYc89RQ5JV+ojomNg30ZFMULMPTjxCfj1CqfLfyj1
ByDa1XdH+wzqCdV0zWc2oZjBm9aAC1ovuJ9PA6P5DyttgNGyyGPvTY8TyaS+Q63BuA+cCfSWHMig
hJYOIKizfWKS2acvTdAGzf8BaHK/App8ElIHkXSPAB7gu4aX6ROtXeJo3OJYVzxq1OSBJto5ZeNY
v2EtoTc9m1Gnonn9ZnfeOpW280T6SZygZjSurAFu4YKcEIDIXE3MRoEvhgfVvA916dbf7bTBWlaj
fCPUXjz4g/tU+idwrLZvSMkeEPWtnpjm40FIAu2l2aH/cX86rvPlBvXDEAxQEMsBqYPDPPsLqxT0
h0mqkj59DKtm7fX8saceR7287B5S29shphO+9ODVOLi9D4ADZBdfUpCuxh1kHQ6ml1O+581UP+gW
OHUbdVrGq5m7eTclIGF57EHMctt6c3lKodod29zOvnvhHKnS999CldYbILzbvU7B62bx+tk4KBs7
Og9CYrfgpy/jToDLvdJFbNuluvcokfetyNJdqGy1utiwD8pXxB4gK724mI5pyFfMd8StK7Jmm4Wt
A/lB0MSBKP7DOCghJxRAKydiUMw4MVpzd4P8rN6ApTiL8EAauwjMFy+gwQUGRFLyBhKlNZa9iNjb
oJcPXQgPBc1En4mNiu3FLgd/XlPW9XtdBuJQZxoVlPpQLD/MaVY5bgfs/UwzdBq5YVMltoYUtk5b
8EMR0A5AiIo8g+0twAv6ZQJP4NHFH5vo4nvIIHm6zjxAU5OFF5OT5GNkhbzPZHvLHVDyBCAMiaqq
sB/b2aLxoKbmpkHBxtbKQnboZz4f03qstmHJy1unsI6pC9hC2tT5aZzi3g6GU0/a8WTOAH3/dWZs
KLpCpM93QV7Nyg7FguD7/vfnJpSW/3ZfUvzklhoDGw/Ov8EIWy26Sakye0RWujxKEbhXodfvKiMl
ZZpTDrqnLIFyVCJz76psu12py/auAPfhTZqqFYDTw60qqV4r5Q+3aYH/mTkztk+9LYEYXDPQVeeW
7EGobu0vQBAQ1k+nGcrpkbs0W1AKbFsgJjemt2+nalWHYJUyvZPdH8vSL+9RhYB85wTQZlI6h5a7
znXjk+xBFGOxq1Q/rIjXZw9ZI6cTqen3pJaRGOzyKekbciec9IR4r/Vc2BBXLiBMHpmmCNp+64I2
Z22aDaLbIDHkM3Rq4Zzx8Y9aWj6Yr9FaZoT2BD3QPBTz81gh/HRXAezW7VWy0DlV/dq8EQDXK1Y0
mOmRmDtsbFfA1pZP48TDm64h78aL6Ba762VQ4HTRDJ2zbt+Go19cIdf+IH0QxqUJSFIh1FcfsI+C
rJbjqlcHP39vakBYYbvAZCD4AumesHpVMzAkdjK2G5sOqH4IsDc5QnwpODoDB1qonVUFXgJQ1yYO
K7P40q+k8+HmFbC/DhuaY5cGWygCoYJm+a8zHjZ3YUHfnTKEMstvU6KDd9TsYHltCCqk5Z6bZpBx
+22atA/ctVEHmiQFf2w1TPsKeoGgI8UVjPOcSlQnTosK+XJBBXDupgcHBUTWFHQL6PCDWUEdTW2R
PtkAZ0AeSTRXfZr1BwT89RZKEfKuSbIJWn+cvhW9uKZl5fxERRnwIpn8KErgvMPSSiBvUFlrH/sc
QCG0OEo8pjcz8rz3QVgjm4/7913Uwb7I/fAlI/KA/7J/lXUiuOqrEGdLU9syjLCPZmtjIymQsSlk
w7Fgpmsye84r0XmNMF7uLXyz473+WSVI/UHNJPgBUqHV7I3kvakDFxQcvr7xspIf8OEggIyU4KPx
lVleR3Xogj5l9JuTvRyqhvZdNFg9whl4GDW5nW9N6+wyIwk7yrTQdwmFACQY2dyNLr0+Nr8U8/tw
u3JlNzW9RXlufdeZ+w3aLfOvrRqqBtfJLIary14N7CDNBvVZ48rs2urpOh8Db90jCfqS1ZDvWG5G
v8DeymWWgvxBBfqptqKAl7tKbmlaN5vzdYKA2/twKKBkk6IOtQPrVpzWYr4vkYrwrfrRvKmF/1bR
8tIA0UL9aBZOcDM9kOBsT6Qslx8MZ+E3Zt2DDAPM0G0G2Q091z99HxvsGdXVLJTPQdn370EDXGlS
5OJNJM+9e/K6maxYXVQ7koBnQZdNsnFq+Ix9Pj8rh/exChz3ZpynfOdIrzhAHpJfIXRJ13xIuode
oQYCukL8vUUkb7m7qkEUdxXPvadMlGCj+rM12cVBlcyGNsiMt8OSvXBBQrSmSZrFfGl6y5b80jFT
kcV4nyDBMSw79ou3cTRDBOqfeF7r9YikxQECa+BeXM7SemjieaGpM2EIwyx3IZo7RyV6+0gK6Esa
OxWuXOEP9CNrxCN96Md0P6ah/faT0XF+0/bI925djmsrq5y3QtR3s6f4Q0u5fQUCQLALLM6iSbNV
MCl9hcCYeMCDAepe8Ie0rV5TURVRWKQB8LmI2GZuVq3mGbVprX62Akl+ZC3kS5w6TR+AGHW3wzCp
PcFeSyq7O1q5LyAMkoZXaQ5AjjkztnGx8cVmzoyNU0jHAZ5+9//g++9zWmP9+YpmPiu3nssyA3Z9
ITwkfBpvOKQSz62FztDPandXSCg1Gps5gH0li52FVeBi07516y2CpoB+A6gveQVGQwSLNaoOEmwT
d8BFpju38ObHsmNv7ViXH//pIICvQ8luRKSb/0DEdp/VCKGD4gaQCCcsTq4qkys7rWU85Xn3bkEA
drDK/EfYIPUyY5V1J9UInoIRGHFdKv7ISlRJtl7m33SJHURO0wXYeCC5wkupnmSWenhc+sXeNG3o
eMfQvx623Emrp1IkOR7eIt2YXr8k8xZic25sekkCyZgBQdyV5CjkVyVJkPzBq7DCmhq/OT0hf6jV
d7CYRkNSkh9QSgXSOSnIgwK0cKtBo7Y3vqwAmXgIaOEX3woI2od68R0WX8bqcPPvaynydQ+K8LkX
QF8rcCglLLAXTrdPG5i+c7jNst59OL/bkHzbVhDx29hBnz3WyI5GIKkv/pjyD9S7NB/QHMAXLn11
pwsgipHbRsFJreu7vO7yVdiH3Qdtvp2HAKEPhbrCegjKjm5AwtgePLw6rn06FzHvmvwbHdqd8bUm
eTPhR/tdcwj10IY2D452gp2qrF3hONBvANOjDVrQdyiOPA6OIx+TCiUIDNvEtbG7UPMUjnwf+ynD
m1AO+56FJxBlZscx0f4aTFf5reU3v86mxTamFr+Vhe+vp+UsTd6U6yF73Ln52pDI4N7toyZsKmQ6
Av/RLVuoeEF1nI+Irhq3ObP7/1jesr/uKQOHobgDuis2tpaejS3YF0yti6wX9CsU0PvAGiPDSA6A
/ZODOXN+n11sHT4CyKjk7p98L26X8f9fNmBBkTYAu326VD6dFT3ZUuBk2kZ3s8/F4yS7ZPPFbjyM
7TzMtM+qneb00m+mOSt5LpMNhZ2AoPjPiwgjI3qW+OzT7wHLuw6kh9JOY4lc3qH666HAiuEwthQ5
/6Wja+cAe6bfPqYHBboEhPlPF/OXUabD2MwZQJgQ8by0/+e4iwsdfZCQL+rWJpBa0KJd52BqW511
rkmN8qdQZleyKf+DinEpqvrLDinAvgh6wCT0EJtwHWJ/pdv39exS5TfhrXQ8hHN1LIeg/JHLBEUk
QVqDBFIEO+idFjudBOreJYCVgvAezyg83Mq6/DHN/0fal23ZiQNbfhFrMQ+vhzNPOdpp1wvLdtkI
xAwSw9ffreBUknXK1V23+0VLEQoJ0s4EpNixtwT3nX0hPFvcpdg1NEJ/zDF2TSLGkPYE0E0rY2Ai
svQ2kGmQyaABBr1ywBmi/hGpgqmtVmnO9QOoT1qwsuStjnRL6T06w+Q92m3h71kD1vrFVzeddknG
aQOwrtBWFAe9ta1tZtaFLGo8iAitzLE2gI6OvEean6GOfzMx4a8pxFKXsITmzZcgH8VJTz7FihN0
yowt1wz/JY6Z9hg0DIjOwXqT3PD2vQa2djJTjU0Qah2iI5n/nIRinG5VZP6PhY0Q4oSjx51HFI5l
59KTXyAjATQmmGpwPIvjnxrfZuvaBuQPmGrvC6/DHkVHX0dQV4DcZUg2dHiEauEfgEgEj2WU54/I
iqG0SB0q0WzFsQFqfMteN0E9XkpHA66uqNJPFj44V7kLhGgP3StQHdi//CZ4cjuefp0MDUR8uWE/
QkjS3sk6z4/Cj2/Tce55mz55zXPK8wsrkKEBGcmToQfx05B42aeUG9A7hjvp5HhB/qlZzRtfK3F2
9QSVAhptvNgG8S+KQmm0i7onS60h/1oDoIVVlPQByisdl69SS+hraUjAuRSSHN9iQGTntVde+7rC
L41dx2sHmIrdLPOL0g4wUYGeWcnSQtErfx2AD1sNo9WdW0ugmAy1YkB5Z8WWQjIclZ9yPKogWYlg
UCd0LyY2N8qg+DoucTqMUtxDRDrCre33W5EOfD7H8yToBYMWUM86886mVhQh/Vd4TpyF0EjTzv3U
T6/4SQ70H9zgkbZThd47OhVU021d2ldWDkeCuxMivklVpike6/UCkGdRUkDm6Y3+GSjAqv16/leZ
cfM5gdUL+za1b6Cg4E6tPGgOHyAfgMa0WXGsp/wgXHFzkb9XJmcJ/r3dDuI2Ns72UZ0x7egfwihy
iSQgQPD0T9I0GnuywahEFkXY0fCk+0N3JYum50kwztNzKeShwXZiFfhyM/nBMRelfAmgYfvAa8jc
1Mwav1SaZ20AXs32jqoXg/DYqah88VICRf/A6gjCTTafvuSQJ/vXsLhmqKBX0xu1GrYb2RhF+E1i
VpxvS1QwnRxR136YRhWUKfQ+rqAGi+693doJq1Y0Ye7i0+ITF6M1LzL7aCavJJTvqPthEtluAcoX
F2xNo+NeJhds96CD97dehxycoxrqmRU43N2u9I+DwXeLH7y10ELsxrgL8zZKNxSHnDVyMTQPoPbh
YqmEBFYfvAR+CiHbdlpnLZDTCT1Aq6Z1wlkJJZdh2EVR/udCUV4nOCICtSO4HNWnPw30Qi9WdWvy
40Jv3g47K8/kE3naKEpP/7aOiP/spqh588wJf+eabpy4XzWfWxRNA3xQf1WImD0PhnzrKBPnzA92
pyUvUK0oICJgGqt+9Kqvy3QfX4kvkPDZxaL4mXNvBDAZYqFV3APJO+YcMqUmUquLTT2KUTMgEDdt
KY783HDdFegox3VvIrvAtSh6oV5XNdrca957FePsMEUueLxiXuzTpq13+EKx3vCLsyPVSTcwzRAg
ff0yVJN/FdOUgV8N59VObZ8t0XLATv18ngm+XOuN8ddhAL+Muvu7n2MxadQc3WQ/BNMlmyrzCGSt
eQwSUImFZVPgwyPjyBxOMkpwNofx2elENoYo1lAIx9m+TXhfxrdSkLoN3Z9Ef0NcOw2y9ivQx7bb
hRKHSHXuTMHSR9uDSqoGQP0g4vJCTQvSj7lHpjBbqDKP8nLnv4u1VRkEQx3WFoUhH+f7TWvvnVp2
j307liF3egsc5zx6tdpoR4/RTkT5zm9EtKWnbVCYgDC64hUc+uklhzrc/BRepideH72iNmPHom+F
bwzPOMy2Pnn4LtCq7FP70WhUogsj3DSzT3+FWXb3Zaj8DaAjqDy2/c+ZN+ZPBlApzzgGGKGOCNkY
MqmptLEJ/S6LVK63eyYfJg0ujjeAAkVerrejUFYJTv5T9rnUe/aCIgp+TsjvmTgqz6xuHeMrHmS4
QMucG0gbt3gGDjjnjeJqHZtxFWrK1MdE2/WF/wA5ZYSQj+LsNvubnZtvETbAJ4qgRefl1PJ3vvlq
IBBC0SZY8VYTSnr3yJOMJ2oaPoFxZrFNYqBZbM0Yb5EjkGfbxJ1+0uDin1cIojLEsfQ35GYh8liI
7ll2Sfc8Aoi+ClKnPJIpdK98tFEhSRY10PWod3ezLLf9gzNAhvVVjxc5oBo84TsXybINMIbeqi4S
7lwNq98m2tAfta7pxiMy8BvQ/FRPqVv4Lwpjj/SK9endMqVrzhZIsvETf7SWsf/dvFLUOrJOGrhL
dDP54kHBklnyrUuN/JIxkDOQuwUUeAO4M5SMVZQzBc/QNBRP2DnJZ5d3F4rCR6u/151OQxIGUaDS
SYAUYNBVuC1t65V8s7XotjSqr7IXUxuH0+jm3bVXDXSQI5TgQ984i2vdwJe5epNLv72WUAOpjbg8
KPlCcxd0SG81XnqhiDk4ijNxGoNgW0wAw67nufXk4bDdSCB6yXQTcMsBXNKGZoaZmAxcQK1N1y/A
0TJfer7C+wUpJO8bFx97lrbDZ98ujmMXB3R58lSz/sVB1TJqNP1gHxiRsx6N1n7rLamHFcRJjtAV
tN4q8CjSJGimJk+FNMGq+cXFvmBvdN7e81FVjP/R0T9JbLznBn8xATLN04QiOuWMqevW5hmAl/I2
Zwm/X2O2i4gFoZ0MA8husAatST0ry4HqXKYvI+93NV9wCaHevCx15/FGet1JR31ZkF2DyNZ2CylU
osqniT7qzkcDd773+bUq+KYIaoBWfY79FNScnmU9+kNVheB9iHdkmkC3PJaxWyI52nHwCiGEGiMd
i0sQJHtk+UC9R77YNw+mmfvnwcMv4Soos9tStEoNkYzTiPJ7JyitrWDQt5AxS59kXScohqXKar9B
JYEBZgvVBLlrn4AUmCPIr9QHrnaGf2w1iRryJ8mPeoqdh8UtE+1s98FwXlyVDkVQAAkBaVfL08Ao
Csh7pazaLdfVq9pZQyqw3KBivo5DS92vMwEzs6xF94u/una1+HifOqc0cZ+WH0uWHiqLOlR7pd1b
VPXZV1OgkshkFhKUynRFFeqsnz4bVWmfOuC7Ql/5q67zV8gKDRcH+4zXCkuQn08d39UQIdvSdFb1
oDmtvBfUPXjYiLn2ivwoK3RDO7b7QyWjlWYN/YOG48QHlI42IfiD8m3U+/C9D3QgwFsZstZ2NOCr
UepVvfXJKSBVu8SSP3GRF4H+yfnOD7EniIkF18UdT4m4CFvpJeI25uuqe8EjJT4FdXc1B1NcTAtU
I6iEB1Vq+7Ehn6c05WnAt9ai6O3T70LL38z0RyAqhF9vl2WXMBSWGu39VXvkQ3YNm77eXeLOHGku
rZojJbaG1KQLNCrufZha/8hQKzDYIOIAojddEZ0ENcQuMaHcus3K8br49QYVx6gLnPCHoQ+PxCXB
kfa9n5/byPRAQ6wAV7PhnhlwZkD2jzze9kYmVvE4gtHGNBv3DAqvWzPEeS1XaW0cBpSSH2iAZs/R
sy1r1Kt0/XfiE9emwHrGOQUZDNp7L23jNBsTBQ4b8rVDZYPuaQ4gTyEmaAaYmr6heBvP5Ocala+K
srzSQbqWxbxbld0AWSs/4vtkAL2VrTcZnmfA3EM4Al+/gFBAiwpNruLqqUECv9eqLflaFxhG7NMw
OVaTIZoCG6epCehlTezyVy3Ql3aU89PSmH83aSCIJD/VrftFiLjdLq5llhEFQM+rsMVHvX9djmYs
wTSXdZDg8QRwo61e4ItHQhsGpDtyJzwwiWDXAHyC1FAZD47XIiyctnlqC7t5gj7jzUcmDZCva7Zg
/Nk3iXeZIDh9NFRTRha4/KlLjTVw8MsmVh0d5+4yNIcWXuxi0zf6twU+RI2TaHZqeZqDp7i5F3q7
zR0btTV4p+K31rHOAHrh4I26VZKA6qNOtCd8h1eg0UiAUfLBD7aauyo8HsHH4CJRekzB8e/IDKMp
9iBbs8fxA5UOUdMxH7phwt83posKI/JRmREVIP09hPzk8iB2sjMS9znQGDZB42Qgm14boMGESb1S
mdT7nfkfpllDbuSgjujfRFS+yMIy9h02a1ff77V1Y+jVJ6D88ByB2MsP02rw1gDH10qmOSrax+G7
5gPXOjrSeO0dr9wYAjy6gcgr6Aq1/n7UCvDFqZVQO1Z9guAXeACzEqLFEi8XCDPY56obbg0q681N
0nrjinw06gHsVq3JLlRgB1KOVTNmzlaHfDpKAVPPBl6n9qv1IBQJPdiiyKIBWmJoqwSBf198dmrQ
Gd8DDQTyfWArTH3dVbF+ZnksT1r7qyhQIQB5ZLio0bsyBY8w2xoaHthJVN38cxxXNiiPMIUhgx6A
xupIPgcSX8mRVuA4RokweoBMvd2IY9Ix7H1Rh9sfsRkH5YFTdN2+hQzzEeiUyIKixKgC1Ng/vOQQ
k/CMEwUsyyzxPRQTjZAiQdPMw9FHRlvYRQuqiaCZG9mb125C0dmdn8wMx1AFVAwvSzz5HSftzr4t
wjs/mRBrRIoqsZ5nq4W+XCltUPqH+MQvLkybugGKqUByHbRylCcUEj0A+9jvorSSJ1811LMalO1u
AboQH20ah+jBQytQ/+ToSRWBLxJzKJAWjJH+jMJlIRqB9EkAwvS/JgYZmFJWFDN3aSZF+oYHjiIv
6+Y3QNRhz4qq4yu9CibBmv3k9uCJsErAmdT7w7G1U2uNedhHkFqOYiHB0JfznTbWNUBiTL5krJqe
R/x+5i7OC8mT4RMxsVtQVigT0tTpGWj4P8kCbAZhVY10Oz6SZgsY3nlBMnH2P5xQt/VFRtDSAYyJ
odwZ3JNOAXZJSzVkUtPHIEvwVciAqqd+PY8o9kgaGTi+h0eioVyWWCYuay+jywWWFYZBPQrmtdWd
UMyoLr2swHXjy9BZxo5ITvwhATMbvrIWApM7PhNiO6FYNoBXVMUuLppF5sx9onhTyHyPJT8tyfFn
d7wdoboCXNxl0r7i1Ac4xslnAOJEwWmwo+rF86rXgngO3v2lMVYvKt4zHRBZDAzlbC4S8u5Uhl1l
75oWWxgs1YH2CT275wK/0ppZrRaberOTxpc5ZE6jVUOvWEcp+vtiNOAOg3Vbp1IjNDw7F5ucFM6t
wdj7mjnf0+K/vx2623kZZ8BfhR5YdtCEqVEb6ENdQMYC+GjVkEkNcHRhpNf6YXFRL06hyzxPI7tN
rfpkW1Z5c5K9zKFVaX21YCt6N9T0Lxoe7J+DMdjkeuF89WRkbWstN3ZkJpAfykvbemu1PD46HQqn
yT+a2ecJ36HPrZ7G0IPFroL8RVGC/wHaORffM8xnVsavppO6Xz0fAIlWvSt6w7j6IF25VlNsXJNO
/7NyCrmP8Rz0gLcujKMFOUJXRcw+4dodCh2LEbt/VzehSfTXCmloRGy6hdmFqW8mV8OZmZqLo0Pk
sKjboU6gSY3hmPc4j1vRdYG2G6HdJH5MiiFV6B0ICpEn885Sc5JTAv7m08jNCpQp7zY5i7TE1yd1
qaHhOZJs7CjqME1GBf/4r2ssC1kxTtYsHeD5ApLvYtLGFcep2AbAtzIEOiQCH3KPKg/XNb/2BT7Z
ola3LpwH1ohKaKafEuhoUEQ9lfaFehRCPTnmt6XIpKaonhLzcwL6z+dOtteKjdkFCJz0uWpN9oDa
ow2NUVPj7bUvRjAGLr52FG7YMcZ2i+/vC4EAu78YhbsD4g2ESBypKwCYT70M+MmVyN2E1BVaNJYr
6tK4Lxp+mgJA55wxD9Zj7ug4yOs/Nv8rHxISt7k0rTuOY4R3//uK/2GxCqozOWBnuAlaDczOR7cp
5KXzOrEtWYKSMR65T10kxCpJJ7C8txz0PE7/lpeF2LqRboJSyMD5lwkJStDismPSxvKVR1GxjaH0
uEkaB2YZJyfsrYYVjepgS3kKIIk8gLLilZqksw/IOqSPFK8bDaBmJvbSNOjgM2FereVBd4jzCERZ
RQeOGg913KdJg8Qc9RYTAAIBqbck2ZDP9Mz2pKumgCQpr5NLOzpQfVaNC+Up5NCfK79Dbo5cTZqt
sGt1z7NP8uaAUhfrGFgVvu78AoVYnpGcOJi/L5li4adGDNAlBkXHkfylYutfBlnhQ4O9DYwwAZth
LDz2veUjC1ncFg9+NtSXAkV0IZ6XyXcQ82wKCBB/EUWB97TL5R6MikAa8vFKAV6CDRHNjIDkTQK9
vlSqqLmUEFhr++wbvkXLKxtZeR1Vz7PK8XBLBQP942irToDjG3S9oKFR/xtnfPqDL4YpkpkgG4Pd
ZPMXsrQEro5Ibj4E9qNfhbE1yfWHoagb6n1aps+lSkRTk8YAag6t4+4oOb0MUE8azU/fb/h+thQT
2jxLz6qr1XrfOo2LeTBVLgfUyVCmQ+q+dccRL800OBaO175Kx/KUKL27GWvZvgJyDwLahI0rGs10
333CoyYcWTZ1ITCYV78y04eoKLtXqF0PoTV4/p5idSeTuxqY4zWSkjhzqdkhBiy3Xk0tM08kRXlv
s8bLDjj4B4U1NCuXuAlUxDchSxqxgwpF7S5n56jUOd6rnSxfTV6rihHI/qqStsvS5ODbmE2Bw9YT
qBDniMV/HytBwiW5vctt/Dr8Luw/XMvukJEEOQpkKSdnWNlTnWws9WNREeXSkA/cmPiHIeddDJm1
WsFUK1CIVtE/IxhwgC8cIN2X6M0bRzoDRIiuF5zbVkbnonCQ8W/zzdD0NrQopyw6z10we0RnsrkB
tSYtCY6Bjy/nNU2+hfvTTwhu8t1s0orzsJpMPcNnVljHdbmmBb3IqM46qEYCsy9XqNzhpw7brhK0
TXhYm8JJT+Q01MhIQeSk4cyZfhol91TFDx7/v13iw2pzl2ITUHOvUc+cbaHO+JlKXWpmBiiRrvMz
6woNL6v2M1cVyTIffuv/TTytU76vk1lTc6hBKAhK4GGtMg6fUGrkIJfUr4lC+90iCu18nOYxotAm
6+/zgJy4W2WZp8ayndbE03KN5YpqdIlV11+s9zG6Gw9AEWkWIBRnVb22uCZWaVt7EUrz6vwkVGM4
RZpuu5Hlp0Gf8hP1fJE5KB14D4JO6LhDjvvi0oDXTsCYLeE6GFhQJjuUa7/r20tpSbHlwBQA1Z23
F/JRb2jd9kK9doybk9ZgI6gmuKqhnldDSXieptfTyYJ0xmH2LatQr4EiMk62UEB5N7Bcg27DywOk
7dVtLAM0g675fhtNAIYrWQmULk26fTRap9b31LWoG4jABmN6V928NORKLQHazGnso5cNgKpR15n0
BvSEoE4Ih9IfQprqN5oDJRG1yryg7ht8hYpaZxXrrHiUPs/3eTOCYXmsfH92ouoXTGMaCDvAG/RI
cXgc3+LIpIZGWQNaBt9kp8VPawa+wJpGW8zzaVTF5siynaIJlyYX9od/XV/FRnLy/NV73DLfrYJs
bziGXNFVl4H32MW/rMnxwN6YSslKW5ncbDY9VcqDbhi/AIVXbeRcSB+pk4EP9qjSJkMWrQEb2eDH
GU92IsYT9WZzmKAItYxoBkiEjBoy58S0y2vF26saMn/no5DeHj/NlL/vsXdTyaT5tByPXbED5VMg
0gOv4mylgRkJey/34hcNA+SGfWw++PogPjDLnyPsdIJ+CuS98GzGX6djOS9lXuqPIGrdUPU2Nb5Z
8lWTFOZp9vUSOi/4REEFM9QGNNJIRF1m7Wu5ql9vLkgsmlDOAjTcVNUl/AVg3+j7Ml5VUIprcbPY
VY6RZq97VpQPBeTWdu7QiLNvps0h4U108KVmnYy0s3ejAY5YCULWTRmU/ZMpTWADitx7ZYkPLkK/
l19KmyerIk/F91Hyazf25q8O+ommNwzAHfafXU1p6ulxfjR6ffhRa8N33ff6r9Bvt1YF6CvAgOYF
IcM9PLNq7DbLbQH1J85y8Or5tkC4DaI/O7vdFvicfYAPTdQwgVrmkPPGfbYNVUvfm2coxLjPXWK5
z7XSxjEqVDRmOR7bThqbT3n6SmMUleJ8ZMPBsbWhABqw62ENksv0kSJiVErtNbtsQ7oI+ZjTfzJb
FMVQPL5l/ePkActAa1CEUMLy7gBVNzI7ASHIBKery1Wcwo/XUZlAKkjd7mg05lNgviAZPqLcYAQ3
BjhO2Zs5RtiHp/oTUywXOgNNqoyQaMc7HxQfGrTg3yNsIbMQlWfBtvczCYw6xFVwfB40Z+qVEIcD
rKPWQjKRn2/ngSVOoCzv/0LbbABPfo8P9gD6B0rYsjEIPYY7jDl+68Cuig3CY+Ok0AJGgbnpZ/1K
siz75sbB4wRh5V9uDf7XKfUZcILT2gzy5Gfk6V9knelfkW30V3UgrFevkdNaTHbzmNe+B4A8itI4
G5FrgtDtwfRDXqdsTwBI4FRXaZUlb16S5qeMufGa/E2jI1/AXfs6QkUBSpPZCyF99DLyNkZrdvsE
h0m5C7lSG+zmXwMUcHY4LvwumilZawBU4+99LB+G1EnCRg3k5nQCXGz6XIDADHsl/WhkIPsBkMRF
KrUrHjzNeki1wn31h7p7lXmYKYM80mZnHOdGD2XrOa9B0j6Lflr1NSteXT3OrllZvZAllMsczTVy
u80TngX5a88TIDJcZh4aqytepyzrdjrq3Nc0wePNuE3HJjllk1NeM9vqgSl28o2Lj39rHWi8vIJ3
vQ8z5bTy6VvpF79abrNcrHK/AcX8KLWV3jX63iRsknOoUQr7XCnckR1Z7j6tK3+lK6QSNRTvFJO+
73QGLFN9qoy8fM4nHKqMSAE6uRei6jAF1JjjWE7xpVJDZswVXyrQE9iLNia6hRx/iVKg8lAFTmqA
Ru/m/as5L0XTaD3UQv8K9J/CUORXUFI0ndI7GoHmfmgWH3LmLujp/k8hNPc/xP2HEB/MLTtsYM//
IXa5bDvhtb2a7b/f6d0ydX+GGKp19IyuO4HZtTtRjxrumlD6Ug31yFeNdrDN2vzT4rqbugzcTaU4
vO5x2Lqs7MSge/GMP2WSMsXdidIOkJigmg4N9f5/fE0VrC3w4B9qr/vHchB0ccEunPYbw9P7sBEs
+ENKfPWUQ/RTuAySCE351Uft+VoOYniwByM/4PFa7TM9cR+LUVzzvj1zR24hQAL6raQC8rnWFD0T
2weT5qarmOH3XSgPxuYo6HBtqxpE1lbmngpwv0OMwXnOYia/1874bcQD74+gYODcFxF/hpDAsI2Q
ood41F+NV8ny4vM4uQxf77yLST2hZVrY4zG29lnHhhXNZFBmGVa3+S75bRB0hrxrDReJiZ65G/Ds
ocyOa/qR6oxk8exiw/AG2rn6rOP7NCQ3Rfm2/wtfuO5ci2Z4sR9GFiopuCpcQ7FytJb4H985bVd9
0gaQCHA7DzbIWpafDM8zdgJsE/PctnRvdWw0F2y/KU60U0g0qrlGgFOlyPZw3qHmgggjwYPR/aOY
iuCHbTgPkEBM3rjDsu2EIsojTrt8PF3tCtwstv/DGLdjXPAfQg52WHXSuVatDm06cE2ucdYV4sU5
4LUK8stAx3sHB6fBI/KD+ZX5bLO4IFYWgIePbZqC51eKosFIF1y9fIfD4tME4IBBho8I6MgGjxSX
13gru6ZbhBRHyylq71NQuq/LVD91q0eW7hzuQycHJ54mjluwbRmmiwxsGx98U99u8H0EVn/lpEZo
RT+su9oBXyg0FtZjneMZ5cseH/xeJrb3kaCDfGVuYOznQJRHrBvU5Jwozga958WsdHsvHcdVR+td
X64dtmao1P4CfTb88pqdALd7oxTILSfMEsFPZLr5OnBL9kW3mHcay0oAbVlBrqBxwTKSSH5sexQI
431eoj4z4qBMQtmqjduOu9H6VoCmN3SdQDwssXUlbrGMFcZby4zDTLIAiYd03WaQLQ5UqbsJNPxx
AACZX/SxOg9+/y2B7B/EJdF4RXdrZKx9NGmU4ijkdyYNUIirceeQoAZ3ECAdAAlcxM/SxUbZLz7n
iug5w6EvMueq2yjxeIrIigFE0YAJD14ApqeV5gfpE4u8dB30fnyhxuXgilsbll5tbV8Cf9aOXbyr
ah4dmGx9IKqgZAfYJAeFoNnJEwoC6wh0EOj6i1D3B7sqfXOje7hXmjQH0fgHG8XZAqnVCUkyw2wk
yiK4dxYM9WFWjkqPD87A7jxoSmFYkyY0QnBE4u58LzIPhhm8ENoYW5DuufZQ+dREwtgIetcDiX8R
qL69UEgc9ONZTbDow2EJptFRwxdq0RjHBQfe8xoHvRwkW6lRRh9EXAklTnFmCQoWAOrKYVVL4Ekb
3w2Rzy9PlSq+WBrymVSA8bth1PfdoiNPQHCmnFCcrFZYgpHtOPX4vN7d+e8XzdXVP0xL9Hyb9T1/
LDpQfktIYFXoaD0UsWzQDuB/fu4w6MP9eo9RQ73nGm85eLW8eutL21/NiErZ/Eq5DdakRaiTBu4g
lXfIy/e5MfSNt2QRaPPDKkjuA36HLYdxtSetPuJgYDhRU1l8OGWpdTPHEqAwXrHNnZ9MmkCxd+ay
UgMJg3pFww5g6YPUIA+kLoYcxO0SZP7Ot4S41RjGplseW/W3lgpQjqUeIPNkFuqPcJQJGObInrtD
bfwy605uyacP5t5vk37PJOpKP6jnkQ38TH0CycVNR+93PrNHXsr79LvIZWJjBWIzuE6HxwbqF5YS
BQ5O/E2nJEzvBshcfCDi2bRpbOHk4m/zNZ7ixZ6oVWqUH82rLHORMmogqJZ3rr7x+8wIAWWD1i83
2vNYRebWiqKf5Foa0Iy158WknqMmtJXGNigXAKZdLbIMLObd3AloDRB2xiiWUwvQZZdg8pG5DMTY
Sa1ATyc2RVFr61RM3rFBXenB6LncmqyW+AhpTo70sh9Njt0I2BX9J1EE7iHyA7HFRlC+mV51alWV
P0UAWN/vb39ARgEZkHfAMEGFZ9TwvwKGJQGI73DHhCImGHLLWbMB3al/imQcnAKch53I9FAWBzbC
95EI53+HHmxNSwjNoAaA5mJXBrYFtrrBDU0DlP9dGuC7e4SSIGpynDf8KBfLNpM/22D43oHV/5Wh
OGVnW0V/gGRr9pTZGXC6KsLWfgqAEL/j6CEK3Q4HNUnfRkczlnJdFiz/NFaetjcDww7JTEHLeGpT
xwT7sJ59MnkyXMYq/pMGoVaYPbY+MlhqZhB3yYuwXFA3dvkncpXRRcsssAhooHzmbvTq4LzykqhS
Rrsa8BXSZ/muU0WQfh5oB2ZwEGqr0T4HlZA7yRCvQQjNKGRihX3tViJNvZ4xir0UN5ugh2CAaZF8
9v+4sWQGPsBfVD2GZOKwH5ENxFHAXxVlWotSB82LvC35qHEH+wHQkehMVsLy+qH0tQ9laHcLURg0
vqIPC/X4+nNmHQOw0BQAlxfTKjF58QhO8wCbXjd66GXanGYTp0gRcJb1LaYxJY5zVYwT5GAdr4jv
s5Hybcz68UuPun/gTLPXstGd68QHoKCUvy31dqON7QTWdpjjX2HMq5wrE8MfOM2Wp0ro+MzidXlN
7Aj7+jy1jtngHMhvM55A54IHby3kGk/CLaAuaZQQkFT1s6njmdtcym4mjtIV5z/3HHMmjmpSfqhA
0vYcDLx+KYx8R3W0EiWCIJ9qg7noltZgidltB6WwbAU8DdPAZkcDxWf4yi3z9UKh4hptvysa8TmK
bBxIEX3KTPlKXaMCn80IfD3LoFQBQbThkZqhKMEY3oFCgY+PzEFDbijZgpO9w2nCh1BUU+5QwJPg
ZOuvOBM56AfbnieR23HAfdsE/dWrJnFuoaOkJWN3BP+dOJML/yX47ffxJ5D6AR7gZONEYtrpXfGZ
rLu4xUcDtBTXZBIWnYPTVbWeHQ9IDdPw3F3mBILPt/CPmOUydHktzT7T2vN90S0uyzDvFVzANYuA
da4KHdKuxWOi1/wCxcjuuUtHdhkd+1HqGcqfVBPFfb0pk6bdkOm6Tvucs+rRsePbJBN4twtzzXlS
k4Ih2g1ksOrVSTw1jjqOp16Fc17o03pXq0cqlvyxZqVQU6KQwSrreR4De8nfuu+TlhUjv1WytxG+
/tSyH6ZQzBLY07p0Cc5doIxya/fBN3cpHAW6uJllpkAiHRn/CEl73h2wnUc1lsWt0MDmczYhPmJB
6Aajlsr1kbmMUvD/41xQEnmodSv3JqA6m4FyIamiMkJpA+hRlXOmCCYq4axtUf+B0rXNwkC8DFA0
U5PJ968DlaqkaCeQoiVI1TWoQOsBxNxQGWl+MVHsAuIut900GtePjijks4WjQxSxJsn32NfSFdDO
OJ5o8X52GvY+ccgM71tSxt08sUSx+KPV+q+6tkvLFtK6JUow+tSL+zXZcmS7scvH46THSGejFFcA
Ua66Zsv+TNxYR42h8mWBJtdMLQFdVtRCJrLYzIGz831xYwJLrmy9JqRrLVdd4gqgWVG5jx+nnHRc
Sp3x7Nw++CkgQHWixgoioP1TLqsNT5ExbFyuI7EERYSTQ0PUNRm4d7YdCMKTDtTcs0nzUXA0aeGy
ntvr2PXpZVVtXMBxVzQyO5cgCQzt6cMiQZJgEs6kdiUOg/YU+OG6FE5OvU7lth+mPwaG7KCpMGHU
EwkSgIvPBARl8kx+INfiX0yp5i/m70LI9x/i6C7UFaG3+o8r5lVcImGsrubYTRIKh6Ub1JHqFzf/
2qCaYiZ9thSPPpkG2FIgjBBAskyNLgM0KbC/LB630DUTYidtCEEp1HKyDkwOqX0g+j5qiK3Pe6f0
W3x3IWSixGVtVp41zxeAlc9EgEssrxyxzmwZ7FHxDUFDY3pukDC46DpejJmlmV8hfMVCsEWOSpdZ
e25F8kz+KXfqDe+b5jDmsQYy/h25/bqXe+9/SLuyJbdxJftFjCDB/ZWUqL1Ui+2y/cLo9nRzBff9
6+cgKRdktfvOTMyDEUBmAqRkFQnkck4HuCeOHJdvAGE7JTgxfMoiezjjlwi/PK3a9KMHj1p0deAj
ellSHZlNuBqcq6jMsewRldhN8o6ip9XemcJu14IaKijFsipw6hD9Sr9kS5ijXr7NN0uJP2fFrAD/
mDU8mKtE2TizXbyFRoMMcWMdTFpRvhldDOZ7pTYCMoixRbyiRG3fGkv5RqKM5Zlf9Iqzp6GWZuPZ
1q1vNKKmMLoUPIdLc6Ill0V3DqUJxFHSltNYP1cldpC5+61wACm9EAhL3AKMHuQRVbCO7QSFaJw1
QFhlBaISXYVdC1xPL4Sx0gF/OZvs+EpgK5EAIQbIqoRpEYtb6rwcSU/yLAM/iEgkDki2IryIizBk
/fhSRhfC43GTw1lqVqhoyMIlPAEuKDzRsNMWQXVMLalWveVmW6VRF2BG/JzzMJGGTO/mnWpGn4Zu
RjRRNKDLMuGsQRoL4DTarQXA4pssMlJgaK96XSRt90r3ThPV2DVQjkV6HdyNnqv07qblo3F08GZZ
mwXV/UeOs0gB7DJ0SUM2bgnYzFV4p7/rJqDT0H25lANuIdQBWO+xajgbK0ZaasOvRjPlyOm088si
GurJIXh2DQDeIXeJ7KrB0kePujGQzhw15MdVoYT7oWbhQS4nF6EeEv3AN9BnVzXNwcQsrpU4byxy
i/OD5cM1yV4uS70UCLtTAVpr5ljd4rXubCNrZDT2iPt+ppFplPZlNFUDkUc+/R1a2OvY+dDfjEnt
AH+TZqzGTTZfsAsETEP3ilSSyqPgba6al77OnS9FbBqBGvf9gSyqqK8A2Ymz7IeFUcxGYJfs3oLO
w9gOXNLUsB/XUBXET81pRz773GbWxm7U9kBD0DZtNGNpP9dRal4sAdlNctDVWKjBdwB4LM4bKnih
H8wGIXcNOP7/zcwQq9F0Wu3Xi45T1K0XBTbg7aLy3mhxcVEyaxQEFXQHvAhZm09eqJXzSzprMYBc
K/yRmrX9bpvuoUsyDm85nIBT7oLV9sPCyoHdVPPI2VCicsMKIFFYcO7JDOSJwUsO9l/gQIrMZmpC
IJ2rhQ5WHJHePE+gWRnV9Ks04Piq/oeFJpajNrwD9J8JEvUDV1WBzQfaJks0febHg92+kWSYeOEr
ChAiibRJ2hNPE5lo5Wo/dNopjvJlny19J+hN9E2LT/DHUP5BvxULmSR+Av7Rp38xULgy+7HR3Aws
HLhL4MC49YjEAYQEXnUTwDkd4Fl/lM5ytNpGeXeiRdlmZqkd1aJsnhcO3kayAPWAP/dZ+Aqi1edc
T9NzpQP9iO6YPoqSlrsBG+RnEiEDF/zLyPAJ4hAEZBHi/1s7QyVtaHPjFPeAV/fkmITU6OYYAgG5
1zwpo57SiSnU/d080IKY2E2CBw+AAqAaRAYK+9ud2mZPDEErTZBgEXK5kh64NX4lEfJ9RaDeDvUn
WzP/xkmh2ROv0EoxFFVFRsYsBxUMtjhRQE9t0FfgmS+f7HfjsgErb5o80QtifcS34D7/xwtiZOGl
N0f3WGm6D+Tx+EmmdVlzFqMI1dYB4qD8zAsTdsDIilCVIGRNCeI1hNxqvP39Hm9K9akNwWuRWmMS
aE1cAULb7rNL4U5BNA7tcZWlHSrvWxDIjRmwFlYZ8rHzQMFRGClj+vN/hnxEDPQf6HCu7miqqtuu
zVTVfcR1N+IOAFZTF12HAYmJha0MIF5HThhnFt92wu/P9UhRAgtopnhxuMy3lbna6GAng7t/Ysp5
7ZLeNAykQcbm4K9Cl2HbPilOUVJZ8o7SBCglQOYK/GvqQD+ayQax3MyXMx4WWFMRHtZyG7B5Gk58
iVC7jzf1wr899Ax9KL7FLVzfBagDHrVtXbxNSZEHTImVk7IYIdJHqmYIakF2QsJKqZB+kEUeaaWc
htQY2nRta86e2QxCvWz5PtZuvDM6S9+Ziut8s40tvD+mN8ctjmFGhVpmkTpG+WNx8QpQF+2VJLqF
rSBAgeGeEwbcAUlbFnPdo9y0URCPGH3/lzlHCWAz8wqwt5Nq+woCwFsS1rxJrsD8TK4IH2q7GCmz
eBBDtlrnTZ5c1Lb3STa5LpxReQY4IGTRPFGDmmrDXwDjv0V6TMU8uPtvGhRewmVq96eFFGStuu18
yMrmbZXhv25+ohnwoYU+CsHszeMyDmAR8ixDJkxcg/hQqdo94JSjp8Gtbk2Dg13Ytwi8QpJEOJIi
Ao2uOJd6wrG3qar4EGfIlcfG+HPa1eMRaBjOBrHw+bsx2Ue1VcvPwDUbj8kIPEBiQhLywcUOuUX4
f9eIr9cxBJ0haj6OiIWC2E8FRTocaYDIE9oqasKXko2eaobKK0PBhlqM7BB29ryxIzXxrQpVCEGa
ADDEwgaIomOxViEwpheNDsCMDsW5omiic0ZcqEpCEDZHSrvPl577Ss7NQywomac+GYEL0XYBDWct
WvbMxn9rObbmJ6bO4xm1wMjIEkPAKRYvk6KutkqC+fncey3iuq9kMLL061Cp4YUWo0vxqgPvl2pf
agHvTM3sRku66RHwtcxNhvpbvwWCwRWZCt3VYYg4AWPlSCKVjTPuGyiBp4qDNEyYmTED7LNoyrSe
Twg1HElU9HjCTV3C96Gr+rGor+EZUqzUOdeuVaTNqARcii0QZC1wV4K6wbIN1dPGHLVTSKt7Dwd9
OVsCCN8uAGK+FECR15D5WPqOPt1pTaGlueoEejxg50/v+LqXMyGFy7nOyEa8dQ3mKVqRZztU2QJ4
bHDtrRkyRHE6AWhFDdy95aUs5xKZx/CekTaqjGSXWCZgM9J42dlFAlgqJVW/hNw82qKuRUUxnx+z
enxSwwk1dkkz+VQJM7fa3prm4r3vOEcW/LAE69kkEQcWehVRY+QK8tha0L5s9U48Punoouvzkw3W
3b2JQNoBaYYXWZgzWwwxayrDAVU7zvkmX7WyPKcaswwEa6KMpxYR2iXGj6fvAcTQoiz8qouHB/Wq
OkEoPRoC28wLY9WSokcFcugg00vakjzUGgDBWKg7pqFs4rIwANiGSwiv8yEugeMXLkPHSl9hAC9r
iSpCNGOpBsAtsg4DilrOAzFKCHmlNWMBgA90uc2HrcmVxZM2LpFLyDHy3sDvyRTQrMMBtplAyfem
mwlczUwF1gVG1Bhm92fbOssZmcLYAobmEhRJ819xzz/byYC3rNUmKg541FItLGSKjnic2mbAeOuL
8Owo+AWkejF91lDGBa+COn1GXOnWW4SsQ9LqscuYE8jCOFknl0fTAjgMUVIn1YPeA5N6UvB/KRR3
tXVmCDS0m7mciWJ3/BQMtl20BEw5KSjGliQetmkB+pt8aWuGejYhFOp6yb4DC9PakygzwDfvoZo6
P8ehsZFm1AtRJaCluOBH2VfLm7dqLJt9KkQ9PbxIK3+FHybrb03+9shuRL1L0w9AcS5sdgRlBzty
0et7xeJgrUK3lV3Sd3GmI+7Y/Ua/JMRdJFa5665r3S0rlyl5cY0SSwker3Q3nayB7X0csNA+/JU+
iDiEQAOlnnt7/ozUf2snRdSjhviGaOqqncdH23gGDIgZc5AYKoAiVgBb99ROBYI/2fcWAEGf2Tj2
z/jOPpEUAVX3gNN8BHgtq3yvFyPfJk6d70mr2uAuHlGgDm8uUstd95WBjc6LsV3A+RbHYjogr4dh
IJcDqykFw4A4QpNW2jFzwckDRSkg/SyybZw2eARx8s2G14KwSupfh6CjE57b8MpSVET6wrizrdxz
NcvMLlWKLGkrTErnEOE5gMiSlW9vDIKguYgXgdDmjzOYYQm3g0A9CMaDKIdjI263LC3xWCP1DQME
iIpYCSoSUiOhP6RMNUfHG7Wi3a7sxHLxdYyS4/t1ViEthH0uStxMRL5nM4uQcTErx8a2FSRgoEey
Jk3elcrokG8IOeJxN4uJGWEBYI9/TjPmWimQeAjLu65cW64xdE2Mv3Ji/8V7CZVTYsOJJLptqs3j
oSg6FRnOYj8qm1XIMutVjbIGlOZ96+nxXG0lJN8D/p5USEy+35mMLVKrMvgWkx6Aha1iflK0oThP
2cy9Tgx5GrvPVWLvKrBADX4+/IUM+upNNWdkShvRl6QBfj9ZtrORIM6tgKhZTATxTr0FWPGCd0Zj
fdLTrN2bBnjb83SZr5kVH5JpBjYCUvbGS6JmSJpMkipAJSoQGESD7K10RqAC3SbD64zUZE2N1Q4p
ysa1zxGcBidbhRsV4Hra59DW/7BbBswIc9wpk5l+Z2lbbZBoXz25JRwBtdO91yD4FUWwFqo30JPN
nUyfXX/MzMg3I1CB3yn+bS7wZO+X+t01ZivEn5+83O9s5JXAiffjVi7SlKjXxfcB6l5xzkCEv/LT
sR8v3On4S3JcuXWqCBAAS/w97Fm1nYDwchrKzrwa2pz5ut6gIlLJKr/rAbCaC2xVlKqw/dxyMKkK
uFXRUI+axUnn1pNjmsY0E2mMP2f8btqDrEqj5wx4U9eIj8WpBgGhz6zaeAfOUbQN7ULdKyCZeG9m
/kUfMw1uDaX8BIY13H4bX3vQB+wyAWDp5DaQMUWPmhbISptJZ8OKkblCYRLcpUS6lPNWda/s2GQj
h+9jqTtETTW3EvhEUCcTj/Ozk5x6pIy+VGBpf/kpoYHZVu1LhzissCHJKAzn2ywakNjltrT5ZR03
dT67g9FETJw68GbPevdKlLHjsFSn2Z6fNCGSchDwsk1YVMamxykb1QOReylZ1IE2Z7GAdG/oBxe7
ZaSQA1CRgqY0dFHhgBNkp3/uZrVYtRRwJa2VZzdtijqvygVsDWcAw5wqEMZrseOvBwZkuBzqdgZI
HfFHKYJ1HIAQ5pVNmrE2BotfUGkM2oIPuQv2wYtRxT5ZSfnUFe4umzMglonpUpH2senPSatvW6ew
9qxUvnahzuLADpv05PDS5J8nizU+oBRxLzSu8rzwZzsssmwPcoAaxa5qf5wcw849LQGo4ZiH5XaK
LKSNmWHkAX4LoMWTEh/CxkTCsQlIsTCb4vexA9muHunDxhFDhkfNtiwYSo7sNH5PK8AXOWXMLzRU
Jjyqke71poM7+m0EFW4DCotE+xRrqPkHDNzANmWKtM6Go/x4GOzYd4X/v5k0d9l3Ih4gXOLYgTSp
s6UubszSVyvSr6akSsnrT10jsrnnGEayncX8Hr4wZ0tLkzoGWg0yuqp0G1ojNnZ1MUenGKwylv/Y
dcjAze3otHZrJHYdbMT+f2/JDOXdnRO71F+VaCqA+xAjdamI4Pxc1EHxsRUvs01nM91HqaZ+qtTX
uY2BiLXo1tUCk9f3EVtq+C7rBU4PtQ7Ax9KdGZhKjqgdXnYhzqPPKgelII+W8V3Jhh8qErz+wjoW
r5Hiam+6BNRVCegENZExIEYjkiflaGYZyt8AUaKKUpgEUZs97hFAwWJI1TJgGjE81KIlB5IZyJ56
cUC22VbadYH/KceOENHxGO/xstWVIzXrmFR3495ABrq36gxmMX/I8Gsjqw4etJO0lzKaLhUlSJYP
ThYDriAoQqBe5qoWtIIrkDlpv9VjsCsvijl8+Y18DIfwakdZvcsoKTUWmKDzEponoMOZJxreaWi8
FEHHAUFDZklYvM1GhEqlD3uS/3bmz+k9HCN3FzC18bUFibFlgwU6Vj0gf1vnSC/pDxi0Uq5qVsCl
gNA0lx1Yc9wDm1IDzGSZFR01pQioCrqqhn431/qTpTm3wmgA3fETNeVSWaVHdqQmIQ2pR7J4AoUq
/i8wh+qiqUeNM5ixb091EW+aqQBysOc2c7pJpzQ5UVOP7a33IAsnKz6BOg6h87qs0D6Ykz5nKrLP
zRDg6mKdO8N1ptukX0tUxArygdlxweHAsaNHedwDdbiWTXkQO9O4KuSjf6zSv5N0Ap+j4BpHnaZ7
5XzRLmINrvTHLm2wAxJoC/C2N5e2DZsJHl2MAYS3MVq80O5kZENafXRKf0nAqNuVIKP3urHGRNIP
ipPvbT1/J8OZgWMYgYA/ZHrtZEWANVr6YgI4yHOk9cAzolxdaUL5uQ587yfqyYZk6xT8vQRdx5MD
sIkf8pNIsCYeNVXoHCf3MeOJcolYaP8JcJ0fKHl1TtTkVnfrPcoSxQR0AyrGpV3xq/G/z6Xl1eGI
JzgK6MTowdac3XwbhWW/PjXoL3x9MqxPCfq75+KBotGzhQyaYFQG9ygfB2RApvfPlrX/8EixI/BR
NTnipECAhe+birDXrmUw1CIWxoFkbsZTVDhQ4TZ9q86AdJzCYj/ADTrvHA72SUnulapq7Wtweuys
BZxgpIhza6+DD++JRPFiuZcibI7wOgyZT4uALNWvdHCx6YIUEwXQYE/PnHA3irxEIM6LqKtmXUgL
7DNQx3TDZ0fpjWeuK6+RSIjUDHARzJmDukSnTrdlqkdRf1VMEIOQ03GIxx91DZcXOR5dULKYQN/p
7mTSNynkXQvnmRRR70NO7koSUSPWlvZyUsHgIEuao24NZkDx7IegNoWty9lezq69e4i0k06GuWur
iwOc7QAg/2tYXtqRwkWNs0cXjLQkORit/QX/tE9pVhpbbCWSwBLDCKXbgIgdK5+0bWy0T9oMvGC7
1z4NoC38NIOaRViSZLKsZ5C5uk80mfdz4s+g5TzETqc+txo4pOoYb6BeHbdUwJoiPfjspBEoBXFm
bf2uBd5iqL5ROWvbp4ii1TX4GkUlLJxjaWDy5phalbpdc0pX/j4LuPAej80ZgIYobsf9mReZkRob
46qgBFS3NqtDruoinh+CpC2ulW2XjyjLcbpwQ8JYtYFfSt0+NUKAPsCyBjHc2lsQMlS2UnO3EAmB
Dj8dxsZZeRkkOYPkjXiQlajQ31QOIOlJUYiDEfWoUelgJMfE7IAkjPsppLX73No4AHTY2GlTOAcj
7JHqFjHg7QtazEIk91cJ4+YFUdoqwGYg82riyiS9ZVpwrQx4xK4qFQBnQBoQU8dydrWAZpXKnHnr
2BJ8xUaEcMOcIakX55zoZNNWDxBt2OrJMXPhtvFWHYnJYALp30n9jrQ76xjRxlHOs8TkdRpNAKXb
X0jCSIIoBB1lQA+cgZ4ySfqicdM4upT4eacw1LDym8rmQerqwynuIsABT33zRo2bJZ9zc+AXGrWz
4+zaJtR9GjJhNsAbpemL/UIiECDH27ZGFaLSJQhEgeH5CgKGgJSLZsGXidxCr49ZdSAZXVSFm5gN
cxDB4wiPb2xM5zl0LSMwBwv1pga8cl3mGHBVQ1PEhVJsoi4FzYMKWC8hu1PUfY9iYS2ez0UV9iDu
iJsNyZo8QrQMfOc20ta/gqP22UXd1Gs3NcMLN4Y31L6UX/E+sXadArynjC8Fdgo6/rTCoX5Spk79
XMYjti6YXdbuDOpegG3QECc8HBTiJT6tw7jxksSpvmT5bF7CCbVbtFpkzIj1R1Gxp6G4BWTKgyvX
npcgMixUGYqmqEYUHw0otQfnm7UqFDgPEDfJUQjdWojlCZPUMnTmrdZ6Wm3KMpxwFE0hlOssreaZ
6hRfbJ6zdWlS8qgYAtBQ2V7f2am9QdG69tQr/G1eRg3PBzGipcy2LQ5LmbzThUhBSzHwbs6sv5ZG
v63DJL3oFf6vNdGEKDk9TrnyQqIR1OLgsHSQ4tjhXbKRdtQz+vLPodHmQwKk1WsPH/IVMN7DE0MO
BRlIudK5y26MW+TLCFu5UAriTt8JYy2QxqT9uLk4nJ4mVALv9ZA1J8Av3hr48EWG0ceYetJGm+D8
c0AsIEXSlmQITt2v92BH2gcZLRDVDv7rUAII7uSfC/zOzjDN4VA2YFcUxR9Ka5rbbBApmeT6lePV
UQwARBOM4xlIegV+Nc0BT9Y/ZGTXYbe1UdKhfSFjWkvOnT+uJ2X/eb0UOZE+Ipgo8wI3tMXuaLSI
UMsy9eoUTWFAxFkE2LYSi5EiNZRgNROMY5KBawDnr5wlp1LvVyUtqTnRfmrc6iijiWUxgjisUOEm
/zXCiB1T3QOPDHxslcb2UrtGHGmMgvD7yawaUHZEGjEP+Udsj7Be029IZkX232C0bWuAFabuZUzs
GgRlQwgcHwEwkAowAeolleoAQWo+A/T7Xk5KariTAingYZpU01I0mWQhCpi8MOyQWvRxDWlsiYvL
oU4gBDT+18ujTEkZEQqTVnez5FIPt/G7i3fO5KJymiHR/NfbkMb2MmngJvz1zh+G8k41N3tesrLf
yfXIVn4bpCBZSd/iv6oz8d9g4L+BZixAwMDRrfWMAfCLnTg/6skE+FIaK6wzAN0ppNTcjTWyWm2V
pld9PuutzwwE/VCgHt4mrGNLrB2mCqBS12kksCerigPqyotjW1dPgnJUTFlXX6fMRo1z6TzZ25Dj
x2sXy1OdLsMnXXNmH0CDNn6TGM4ZCtMYq8FuKIZZztozOFoSgFUpwycjcdM3OOJJR41YrBk6kFmt
aEjjLGAb+lJ/oWaxwncVSccnKUoF67YZpVdlVvSX0arr55T9LfU29kHYt+bPUtR0SnNYOhfIkJF6
W5kBezbAsQsFa2IdMgYW2LDho+MieIk7IIXhOJYH6IFhTzKQH9SgdiRPowtG0hklMjV8fgm45hy8
qtdxXyTGSQ8NOMCAsFZ7ckzChA36yY0nBZp8U5VVe7oTkQk1mliBeqsxGS1zZOxu/iLNdXUvKr+Y
zeJig1di34F8CnCwTOaE5Mpy1DwL3GxbHN+ds5FZZXV0gIsRAFIjQlUV0/hbrq2z1QX4lwqILjaA
qwOo/AySn3OMt+rZ6Ziz5b3ANFCUm0xqi5Gng0eGUbQAy8HWkRKDtKnBI6MUuQ3VxnCH8ozMdVph
1TYoi/d0Y7K2Pe1hBwefRY0GEIuL3SvtbgGAUIscWUv3UKjIt1qHcrl1z0z6sEviA3YaT1Vehs9a
h6hjU/F1ZPRL+Dy3eATXKkNBnrCgRteQWaO52GdLWeYy1InWhubTNMd23GdbmbIjG9O/SES2xoCf
vckUfx2JK1Av6rKtNXD281cM3iXHk+85PgGPt++wkaXXHr3n7EmLfE3Bs0C+N80PWTKDcGHIXBNh
VdMEcWVrgZArKRqPxnqioTuZytktxAaDhqQZRLWE0jDdc5FDGFj5XDwPYG5FGVVnBwjhIlvRqAbA
+AdFyrRvpj7WvpVo7as1am2wzGV7ds1eP1ZVpe7UplUPyMCdfWtSd5SXsybn1Nz0F66rqIZFrg4Y
J9urVi53Fgk84P4kLGjCh0XUWpnfLUCylqkcFhsj5HWJzA9KB3HVMEHWTzYGZHPL/BCJIneWqR4C
GNaYn+Q6OMVMoNamymsARzBfAzXVyRmXW2NOGeBL5Xi2WX9CojaZ6R+2d7N0RNuVhDhKJ2TrbvvO
AKtBkmjnzgS5psqnI4moAZEB8gVEoxg2MrLIrgKh4KHShuOdbO0Cy5PvxgoJvy84tP1BJ2BeguyM
R/PBxu/YvJDsV0WUR0n3Ogm0MGEMVA9wXPb4P2tVFKeZY7wFiQAIWu2mO9DM9TCuIXtzcMEYclfv
ieQcnCKTDhmgNvhA1mrR3gXfZ8HdCfXGi4IiUVsdzi5qHE+jFv8ii8rxTNqwCwc8JNBQbwFFJaqL
jHFDQ9A94j9XGtbx57lsynM12VW/cbE78tIEPLyKANvJcZgExdEIIjItUi9hYYrNUqUGQFWzQEWt
JU/M1m2865z8R9Xs8LfR/Iky6A4cmLO5K1mXYCHAbVfYbs6gQ6qBvK1VuxS5VMgEBCo3aaMSQNbe
jJLgPXimXhMa4hu8qckGddkaELoiY0MKFwQY+1siA44sSDcWMFg2UiwO1B2dCS4uOKYmL2bAwl7H
pMqQtMlxcO9AANf2QTQUKRi00YT4yQN62mhLj8Z9X4cWYiNcPfSq5ZE6DHOEvhrxQl+7cuZ8DU3A
g1CCYVHb4zkPt7dEQ5FzaLVmgYQKoZgzPHht3t4nI/5U0PQV0mMK8xb4hbW+i5GhYjl5eNIAoBKw
iKdeHLvIsiZhI/IUHsfhgkQF0mQRnEE0h4ZSISc/yNa1Rt2YN7HJmmp5Q8mVYJFpyjc3ZoFpZ/yY
JLN7NrWublBEgK62QuwKqoGKse2dBiQtbPB6zVq2qtoxcCnqSb3Oj3Rst/oW1YNiCWo4HNGebffl
lpz5q/d+ddyTs3/t/kOnaGG4w7dz/IeR2K1p+TQj2ia6S6MfRT7xXmZxuOK7kkMcRQ0ArMNlSwps
8vFNU+KxWdXokiWN1wwRMbtMLAOscwvzHxTSmNtARjBvCW7E9QAwyD+NDIcLhWlIertPgCN9piY/
pgxow/d60hSg9YUvCWFHekLbNkJG+qx9XR/I61P7IUGPnue12b7jBD3u5FNaPucfZG6m+aM9IBiW
I4LcshHYDLVWbcYmagqPhNT8X8eqQJWT0/+nNTSBNUdGdAvZWO3h/8PRJFT6k2RBeeBUIe3/Qtbz
dvarLNVWUhYiWJHTqPd/kuH9fVtv5WYRTC885/D7duaB3J/SWTqHgKusHLPbSgWQrX46VH/rPCXf
6qPGmGrQTjX9HDjFkB/crHJOtmhqS7Hvmt/JkgS5gajCA27Qvxn/5/UGJwmGxm4BBP3zYhOISSbO
6j/HInutBRFSKRrq2Qw4n9SrXAZycYPZvpShpBzsRw+Gao7szyGMDiSnhtbTiFOJxqA5qQ9gMTzK
paiXA4s+aPq8R4E5oNpbtklESLYwG+zX7pCBHLx/xiZLtzlpyGjtEjhQxuFMv7cXiyQfk+RCdwuv
c5Aij+rLGLlcVrLkeC0Ch70FnMkvrGCJIAircne5cYfRmEjBhvK9mDjgIwS72DrvrvvbeaSnyeZS
zKYvycWAEdUfwbCEAvZ5k7jI4ifQcYIbX6HDG1cgk5OAmpEQx5GyOIBmgvokpmmAbFO242T9IBGB
jpN8tZZ268ooH4yTQEr/saaVp09OiZCzvCdaU06ZxEv3WRERYBzREPulblTrxa1LY2qQXwBCEtKE
QK890TiaVGVbTMmPB7uiZECckUIOrNHdDZVE041nGwgh175LnKcW7KdiUBsugPWo5/AwGAccHUih
uZZqe2mO4J+dg3iJhDwEF5DWLWaLvxPLqID6XgLXJ6qGDd1cWtlRHKwfyW2Qhe/R7cobkh+Jenef
eP2IZJ7xiSF9FIuSEUfa4m3rbXM4kJUhOw3gWAAVfNKiatnI8E5EFfaqUad26s4kJUtDifPTnAB1
1SchCGuQSA52uaVBwTPokccTN8IZrMnYwrlxg78e2qRZUdjvyhzE76tQbvFo61fzyQL8XepuHyfS
uHb+6NpyOStlXvsLShw3Ceq8TpOI7WaOOcCj/jGmHjV634B7xwUQslDKhqYtYu6DTA4Layq2IAhF
ueSHHbi4EeGyO6T2WuowbPNUtTjSfGskndq58w7AiGJ4pg0gCok65CFUgqQH53Iqy09rwwAhHLi1
sWcDricJnSTMTlnKACDTm/CzJxngdRG4WA1TMiQh3IZAYpn1m2EPWu1tOIOg0AFA7B4Mys935Suj
qA6TIHG/mkg5zVAJHg41wO0uzTZL3fFvSzEcy1K3/gu5mV9YoY1fBi0zt4NhsRNAzNVLPMwqiPAA
cI1a0mI9a5WIIZcomJrhI2v4QZ6/JqNXzxpcK2peNOc4YmxjoGruSx7nfzMkkPxd1cCmB7Ibvsfv
rTIO77wvmk3Wd8O1mwoNG39gizYLj0F0VG6iaQDr3m/IwQBIPV5qxK/9IdYEMR8Ow6ju+UkgRlNq
Zo2r+lHxQfRVcWX06SK04G+vJC4i72O98McCNKRV6D5ouJKSrbcgDAtxEaleVxA8ZnIteR90q3Iu
mZBMmkjtw+eiCyXiK5OKx6t9fCdyZbneavzxgWkotbQo4P21w2LhoPjxqeTF1v+Gmj7bx4Xu/m/k
WvJW774tuZD8sECGBo1RI8BOPxA5IuSWoBINGbRClEkEjRVMg/A21u6qW/sD8KhvSBs07wEcBEgt
iOhZyJADbMplGUBpiuxvFB0KEIN6YPUQ0NikyqBfbf6hJsvIdS6aWGedQjLUf6KEkdb81QbZdOHJ
BqERKEzctTxkrQcZUXOUz68Tw8FbVogsQtyGFdtxq+feY51J3nAA4GU2PEc0XwdPtKrOwLDQa3cC
aECVY4sDDO31fu4+GHWpIaOaI42F7i1KU1REUZfUPc9eVfDXBKGGAj5TQCszsaOn3oNMSc0OSYnC
BsCy/a4zOySdYSTtaIhEsdtSNPz/yAxQcm4aeJ5wzJxuOcmAplWO8fwnSdaUY0UopUUDEJX2bkaU
I3Mma0EpEEUNRyL+R34zYuzx+W4NPQVDxVjhe9UF+VOTNPXOneIXZwgFrYpgj1q7pL6TjgMKefGe
DJWtC6hiLxm2BtK+r3EFqI4o4tzw7LL6VqHe/EAy0lIThqzcWCg23Two0qWb9hw+KU8aU0/RRY3S
7Qoa4I1Tx6qr+GXiybIlPFQlAp2bl5fuDxXerIBkU2v3p16grVLvQQagZ8xY5zkVqJCn2UBIwp3h
f29GZBrNSAXf0tg29XC3tEMfb5ccjD6P+sfx0PZFsLQs+hwubbi1tb7eG2NVfwOCMChEZoBElGp1
KlAY5heDXn8DQ8iIOiZdfWpAMv0KmNRXBBadJ9upp3EOlLHMly/wAtq7Ijf4KTXdjQpH+YFGBbCD
kGkjFDNHgfpoMrv0VpUQjkJIGpIh2BFiX2Sp076P+t06JI1S1MVJYdnP2TTxbnUFULE26uOw5mJU
4DWvbQA+PayeK3Dx0NXWlUmf0DVXU7q7pcTjcWkjvl0vIta8W36dKu+ZjNY7Wz+iuKj8hOL7SLG9
PqxLxHqC+HqLDYoydMgfXkFECew3F3iibuYmSOmOy4A01JACxHY46XA7Bq6eACOV6pZbiVeBDytY
bUjTpOHXutHtQPqAqUceXySZ4zEVtnh2fXiMpSv4zndcJjN+UlJF5nL2g0Je4HfLhuAr8yo1mjaq
C15JSf4IbP+/al1XtiR/5JCUdqR+mCuH1CMySeqJRRfxAHiQSyZLaUsyBLWR5CnVch7JXDV9a8Yy
OjuZabyB4aBGakFT7UYqv+SmdtJ5ASjkJssbkauyxZ+pexxC7UVDtvhFjestKuSVctv2QFhyoxgn
FsJTsJZ6VceCmYcaLkhxpJ0yIJvKQ67yAEqxxtfmeNGaPzLgT7oA6Tquz4LUWd7uhiCSegNHBYJZ
SvJMSMGDAcBCT4IGr5jCICSG9BFfeB2DX+jgFG6xlxDH1DN4+X1AhRvq8lCP2qPC4OeRDTBp4SZx
0nHzcJYzDfU5Z4tylHKggeinMMY+QEyvk7oJ2IBsmogjRKiRt1kXjmfGx+nYpG8kV4lQAaXrVgq4
U2RX8wicFmMoaqZYpmxysPH4VCkVl810od5aUhU3AvBVqKnY6q7Oai2++nU2FWDRbNLGds7927FV
aYYqUHTwi9b/TdmVbbeNK9sv4lrgTL5qlizLcpzETr9wpdNpEpxnEvj6u1F0DLVu+txzX7BQE6TY
DgmgqvaW8wUABf3VU4NlVPVmrMWwNR00PaxiC9R7ALpCpUTaX2kg54gDC7Azx+6oDZk/OihLzx2V
JEQsOcY8AMQDA/KMhwsRuhVRw+w4QENPgdJHOmMWHU7A9p8hN5tTAATpQ9KgVhpFSQIFaj34SetC
rnD/AYhLr6+uHPQsCtgycI0yAghLylYjYLFAKQCPPBoBeTnM1h7N8zjQKt0cm/HWZigit1G49cj9
3n8MwEOw9RW2ggAuqgTvhwtUoha/vi5N63Od5BBZ71XrCTghj0aarQRQwPkKjfjvM6WbwBV2xe86
xSERMMc9cW7GU5HjYApZD+HstT5AnKEks0STy8qKg2Kjdb/1Djgep4CUbU8it8A9LoxpbwGz9wuJ
2L1Ne3P0gLeorGhbnW9EstpCtl/qH3rxTHUw05co/KhYy64Mli+W4EeJvbD6juRz980Kam+mwN/+
O6cexKqgvpiXI5fe1tOJYQrwRgXA8/V35wfSlRHYocB+fv09+/Kv+OXk4AMHSE7hcSh6/zLatn9x
CCMP1ArrXomkI2sYpO0j6i1WpNcBJIZAGlO37saODLHbjTbgagrz4Lr8rztnWnOKkZTIJiDEqo8W
Fa5+QmB970fBGzyHQPzmFCiRxHVVckFuN2erSE1ZiO7suvqa8Dy5uHboTChARnVkLbMj6UL0PbwH
YF/srJ1GuBtS+qHszY1eusD2bI3dTbmmnzEdkJafyhTXQLcYw9e7H/5ynCJrACv9uPW5SjubXVIB
DttYPMitVqDBSW2dwRLkP4AjB1RtDJDJCUrwYjXQbDR7tistjv+symr29XTRfgyIOeu8r0PUBMBA
EdoaJtXJxpbzRHq98JB1cmemxYj2KBvNxSBD7FXClji0lxSJEhdMAJI//G50N9Ml+tdatEwqK3Rj
UHDXvH9IlU3IUAkxd9a6L/3s0NYG8HnToLj2aqAZ4Lm+RXGan0hCZ3d5dVBxfbAaDpL7DzcyTHPz
zRB40Q18Lq6kqkMOiGnlK836cyS8+Lg8xXUL7dyi9rKrfHur3wT0QKeBnu/kYvaJoxg0puVlQYZy
eaFMMbqvZPlufleqTyB3/QEk0qfgrf4k6+ApMwxssKwAIPzRFFarRU5Ah/GY1bYlV5UBTqi68h5S
1sITbamAMFHmwGoSwNTZ/YZEMiwh9jBlD27Z724Xo8/hNtLVImnl/mY14Y/oWwj/5vUftJO52VbV
tNOh7Y9D3Nw3+x/yJTn2I/xhjT9uXNwUl1AN6kDRn5T3DDe5c+2tsgB3vxU98VP1bkjUMM3gwEj7
ag9SPeDGfehpRjpmx08M6XKG4tDgHKa9teYKWDZWwzACZyZz2gLQ1xBtZGtvDK2P4znpaBhBtfTU
+lN10AZahWK1oTRQL7zE3a1P3oBkfJuiDASygIWPN/3UOqhEwwBuege4rHb50LH/ZRwAz/fQqYF8
cXpEdTLJZGHIBayAdpPtyKwdtehXPkK0TDMaDL8dttKJu2VBbdDOS3Acir/AheNuJz+SJxrws59w
tapkAH6PBSBxQDg9+RamNrek+uX8cng3wdVhTbcaWzRz3piXoGFZWsXTqjqIltPizceTZQm///g7
/4G+GIXS4Ec7oJ3Xp0hxWPoL8yUKcU6h4su8kV0rn/eg73tYdMGdO4VTDM3ITDNtcDKQpCEbjXWx
qQHGBE0XrQ5CnTs6FR3rsy5qS6swXpcVqoEFFcb9exnbYqfCuEm67alsJvxdoy6OQnTB3G8L6CZa
vHL9AeCi+QOAJ15FjRcmalTGM1Psz8T0TAPRPdOMDBFgZU5tI9Z3+t/50nJjYgUbUOAYq39d8y72
4+uAFKI8o4u0NwYg9GUBP+Nme5p3NHXmPD13hX0Ga1J/8Hg5cdXrytesk2Ij0XgC1lQVI8ypQzpP
ufvIJaSbyYxzAHaFKYCpbGk86+XcEH/P4BFZ8cJszKMz2eYKZa4RsF0m3K+hiM/e+DUaBxb57hGU
mJ9zy/bPN88teipRGNrU7LV+cNEMBHv+4zJLvtyEajcK7Vhho0wBvsvH0sNw+ez3T9RfZPFA5hEX
FXhxGHiYrptEGI+lX94O05Q6J0+2B613hySSK5Jbd3rGKaE+/i607Q1z03LpobznH2uSMxBNbL1w
/uEhOOoYVrbPng206Bx16PKxvVqUN8PtoucW/Q+4iLSAaZN7lnVCx511mk00CqJ3ENPFVMQDMHJc
u/O3AkeNg98UWytwOxvwaXAiM81uYoJ5YOGDNi3+6KBdxU2XhA0YqE0bfRYxCMhjHJgeGnfcAj6m
QvUihqYPyguJH0Zy1XqakRGIXts7Pa1BRrxIFuNduAE2s9UcDC2qTP1VZof8mvRB/KkEI/3Zc8UT
41XyaVHJqt8LowPvgPKgweCzxAECiIpICr77cc+8isS0wSYNty7L6mtoTisdlJkiOk5phgO93WbZ
Gjht9dbqRAFgmF+LWAPe1mjzcY8URwYz8Ve+VaXXcRwZniVZOY2g7VZFjyihPI+KPMDAXdahZOUz
SaLLa3tHVptYBRqn69ZTkna4t/4V4hrjGDzawbyz0ah4XByXmD7g5Ua0brProhgsFYXrX0308F+r
Hu00oNDqtqRbDM1UHAwX+2CtqxwrBahCetSqOex94Gu4aOSc5YX0pLIA0QrqObs9xupjfCBemRNw
9tRfBpvmHA+Fft7HBchTVrrVwVIWJMvmPTnemF3B/hHDDBmj3edD26uF77oqyKpXo49ZliSLWeCI
edN+oVYgH73qL+8K35K+tWuyGaxu/+zbUIG3K9b9KjDiDpVKH4BnuKIBqTeeyQRdpg1AvrYfSwu3
EP9ESCMRTdUvaDyKjiRVcsJdOSDsUIcIBP8tKTOjlIduqWG38sEFDGyMfa9TXcLeC06OgspDBf0E
smnZLLrSBVHICvVsi5/TpOGJomj4jZ5UH+uSP6n0uqRbRPpEwCUCRekBt2PVA3gX2RMNIarJn4Yd
zc2of9fa4MB6CML5oh3JaI3JsAfeNq4xPlaQKsqbBom3iWlt7gwdOtXwHErFXq9OEQYu/WoAjz4g
w908tn2wEXaVvEijRr1bNUwnEjsG2N9inP5KHJa8kApolCiDM6xbj7yQf5ERhD/xS2ehYIbWoKik
rdyHDw9ya6vk2qNbtAYIyAgMuKOb41lEQxNZ7zOt42ObALMDJTqk6z5c7pyrJip3Na+AQPuxnl5U
9o4i6uZAtPZR20mxeintp2ORKr/5enKeX99r/XMeD0cAzeNdQS8MNaRqACMEoMVICR5svGuiGkWO
4JVfJDK4KGPDW/8jUK9TqXcUGUh3s1in10UesbHXd64UdOO0fFDhP/EWlHKg5rVPDG0Up6T+NdM6
ExAjm9YcwMujXLSh9YawWJRkuTP/v3R6VQrLxjj6r5Y2wSQwGQmKiGuAcHDUQyc8+uoUXn+sRsa2
hdtd+rqpz+BNORM2jh9M8/VDApjjIhGMThLjOZ0XqJOz+FRVx6UPFrhBD95o8WMIkjlS3bTP1p39
PQNFZJM9cJyMUWSG51zMAD5VG9WRJP1Gppex6YwuStEblKz9erPrF/2HkVR34f+6LIvkEf9Pjf4Y
xWG3d6RAV5AazBH9QVINJKbx/HNOcnNLEsMVw6InkdwogMT/Qhc7eQNEFbX8+wfZkClQr6M/3XKx
PZFABgLB04zaHVCGhHkeAdfHMZONULqe2eBHQp7Cf6BBeEO1D7vii1ahntFKNssKNNWmrERDkowH
sdG6G/epFWa/o89B2fqmsQPcTTNAvGcchTkLbAlhkGjskhuckjuoE+2jQ2g2htGhtP3qQB6kugsl
HcGeNHdQKTrktz4fS5P17hu0g4eOXdv5TvAtvj1iY0lTGkpgT/mCn0mo6qAe0T3reedlOthtu5lL
dIfpCJrdL8NBU1nhnKPd7j3MGTwFv1uKPq5x5UulSPe6sM4exTAi6SrjbzWadfjedmQG+EMMViKS
jTWyeFPhQucxzM0ZyL5BJSbQDCCw8OdvrYVSPPLWcWTUujdeYu9Fypt1SI7kIMDghZ3EuvKd5jS1
3PBec9DpVlkozzzBs0O4/fBF2khOIlEc/QTqH04i+c+cB93KTcL8cy2DatcBwBkV9qzfxzOXwE40
crTwABxqC56eHEjXhQXYox5c48DA/e5VDqDAUC4PRoe49beLrLwjN0WdrlOlmyLrogvq5KMLzbiR
otkKBWw70nVV7YJ9s8Y+rKwAKagdF8sAoKuiHS6tWmBR0QoG8jG7RaZlxYQdI62wKPU6XGzBrAf+
ZvU96IO4AFj6pm7Dvcc6fgZVWgcKczSrmUAcOc/89f4YSifIDK2FyDrNDhBwJxxp9RF0sESJM2Mi
Vn4bo41C7SxoLzBU3T7DJuaJVLjMkvuM+e5aby8SoNvkZQf6W7WVIA+9BkWpNVLlQVIblEADVp9i
2opfUCKDdlcAlw7cPFlAMSE9lc5RYRwN2vefbtoDJ+YMYEho4BjCEdhaYHXeoXRjQLczdyU6e+dg
xwy7AViVO0+HHLgh+7J2D56Q5omGbpbhvMjMrlFd2HeBCQBWzoGk8OGl/cl847lMyU4m7Umz0J7q
4EEr7QbvFWAkxf4+trwDhdjS8VZeA1RfnfsJRCn6s5Z1YguARij/JMuSNepEnW1zE+UdS5poLMBz
PbbRBiCCuNHwi+iihxqphMdUvJFGlCX6f8WMOnirb4w9KTsPNEarIQVlJdDjolUUF5chKk+eAnWk
AYlc70a80/U5XrH/2YUiRNoD2VGvercMic7HZ45R3h6N2l8C/nX5PEZjUTtXYBlSN37gk3FOrfpC
JFrYmZUrbaEZmcmRRBq4CtYiWVHUgmDteBfHRtxkjy77Q3vcLdUKhhtC/W3c7rtr4wqOKnR1V5Vn
WqtcoJpj6b5amq66ufH2lt/8RfW6i26xdy2KnFs5gDGJerl6wCaAIgj55JqAUUZjaHHVVyWAGapw
xTCh8XNDSifFX/oO+SmwiCvq1NTIfXPnq6bSxYuigFPnr278l/WGRuwyC9vpqQbuAxCpC7SJIfuU
V814SVRuikTTYqDOxh5xSzqyaj+b9Z94Z0mwhP4KpZkoAGoymPGypDbSGvoDh9aLUYlYFXswgXrn
McvLcNemfgBGVrGXWTo0G3TieOdl6tWZXDWC21tz9uz6MimANQby6ygRM+oz8KxamT1oqSmGlmx5
jxZ0MX66+dUNqTSDrf4l3/xN3ZjckH/zpET1UoP32pp+6csid38UNzHLH1jlAoLajEW4aRVaipOX
gF3xRPvTDTx/t4hk8bxsPtMsUjArJOZxgZdZlYOI5ENHLm2B49eyYswBJdPwP8jDBJ7ugD5yfJKO
aHr0WfURm40CrzNWHplC0Enw1OlToz8tfyf0dwA4bLRGprB0KEI73fyZCBVCcoavs01AtB2BtxGN
jKyP16iF4Xshom6NHDBkA+mEIzCPwD5OssVbU2XwP01m2MXr0ZyGSxm5m9i202e77dLnKU7S5zbF
P6k2rxNvhxhokGwPMHT2SDZyZcH0Fs0sOi0ew8gE3tlMHGgNGlDUjoRv2M275bNanCG2LYollg8z
8Ju4REm4smoLDFHodcDNqd+iXC4GF6HS+X0HgxJpRrq6wcWHsMXDnRsZmYrqc2feTxn781/XIEM2
yWjFGbu4aTHg52Cgcs+eebUxshlcgneyyLO/Aj7I8+w1w7WT9aOlsEylkua2xdYO7JBdZC42r03Y
OcNPFNSV5rDPcvx3HkL8we79QLbhU96ZKGWLQRZgCKnaeZ0zCsaDA/a5wH6PFOo3DSjzYWcZpfku
msATDEqIdmU3tX0IqUoE0ND53gaczdogGbDd/VNhv/p8Bma15+Huc0ycz0UVtFtNhzs3M3qQ5vGJ
VK7FvXOOi02SiFe3tGZnZw89zhKKV5cGz3V9PBE8VBBYJjYdIq93A+rqrr0qmeIT67HHhkg6FEbF
12L0X4pkwgtf6Uk1OOB8jD3zM7kuKmWsUK+wto0Rr8UuzIKVDNzoKVuTwzjPydUweP6Y8nbb21Z1
8of6kdX4u7XD/HaI0rjdjQCFXd0ZTOVnhgDo5cDy2morGUgE/c2rbVvRgRYOZr+/Wb13HluXscd7
tfoyoH55tD1QOOZoPhcZ98HJ3PvPQEnajej9vZDECimfIvDaApWmT9c8ipGFHYy/yN9rXf95MMd4
j4OeyosgnAx9D1LYOpuGXYmr/xT/tcGcJHKWnigEfAk4N3i+u43SEe9Px27cEw1zkAD7VUoX+LOY
ka6tg79R5TVvLe2GPiVgtys/HUazu9g7kVz0Mjr2X5cKWB7gDF9kAMcNG0AtUouNHqZpXIM0YTjy
rEL/NBnC0nXCA7XleLjZrFakdWhadSjGtobyazyhXrnsOJqZVPP20q1NUxpaXDGmEfJb1MVNKhwR
q0cc8JvNgC6UVYPmo1Ds7RiNy3h78eabP8xAgmLAIe4kq7+FRf0TiDDmVeJJeZ2K6G9Sm8z1NvEw
eUe3svNv4zYMWHFENQtqJ0Aqs6naUtG0OPYrgOkf3VFmn8JGmJ/svnroo8Z+zbKWg2IVMLOuXzVf
QpAiSi83zyIP2BkdlWyZkc7PrOmBhT+0zYraZhuGpgmKpq68WvUryqLBt6NqFSOJwbLdbjtLPM5I
RwPONz9tObn7GmBcx0SMYLlwYpw6MaCBBPQwWp7LaXEBLxEM2Yfjb1y0imapyZPHNhnfV6aVJrSZ
yxogJgBY6NUwKCwFl1AXSF6m3tT+3baKXpI6eQdFz0GeOoZ0JXKVivP5usTGAJ5GSUm1ta0WuK/S
wW6lC9HeYOF/DDDehVdfshB4BUBgJhdT+XnIv2xxUrS2hqpZBFhGYb6UTc/GbVGdaMMOWJgZl6qy
2Bf9fLvXT0A0uJcTm1fLRv9me09Tch/rcsXC+dkAQgW4KYH9a/gh+ImtaU8gwKTi6Brf1ansNiSS
ocuzHwMuvraiE8l2tKtuN2Sl+QqMu5MlWtACTiPSa9K3n4skjY7/twdAZqq1w0y5dzLHfKBBdom1
zP6zbpD8BUn/5ibUjIwfjhEwwOHy966pfzZY4Rj/1RrH+asYI2cLLmn7IQ7Mn0uLbBi5/DQ1qgvZ
AlAhzlLeWQ9o+8LvUAhc5czoKjjLDlTnUN15ADn7VmdPHPU6cVfuh4TNwBsx5qsAHMq+i11v1SuR
DKDbKK9ApyAhNpoqQgUGsqplEqYHoI1/RlbwxfpAEx/dykOph4Ee9w8dzZLJQeLPMlzAuP+CHqfZ
UPbrClROj6BvAjC034TAkcz5dSRRRsnKblG4zmVSnWdAEJ9Lt6+QEUg2mVKRHmVIZb65meKY5a8Y
SCk3YR/CRK5pnRkAbfLMFmwNIwoBEwAdDgrSe5mpR/+NqAxNHiUbv3OCxblqJUANydttqhRVAv9c
olUi6QJmAbJ2UEuOnhOCiE5Nb7QNLaUDWAFUjXeQIi8Cdifd7S33jv8Kn6zvCe+uFvWdoFFhA50Z
UbP+nfPUWutgyJu3LkVmIuzM1zB3vGlTcZ7sijiagCxUi4c7Goo2k+heLUFZjJ4hN1wtMnnKBp3g
O+R+JLh1mThZXv5XWIjoBQX4/YEJx9x3QVJ8GaPqaxqnxQ/01f/F5+jfHdBiALTh3N2X0bgf3QE9
OI6ZJudutNBko2ZxHGQoLfqQScla8Llmvj1s7wwz7xPAw2Igv5lWJHnMcL5A5fB+7LrhMCbBKZgY
7uYaMCUvKf1FpsT+kr2nbL7RsN5e0xTJAuAt0HSpDlimKgPUM1VTsISNPeo7JpNF2KJ8BCzTwezN
w1BE2P7Ew/gCPETgcoCUHqTywJ7s5AiS88zZktGbG/sptN09GeME/mXmgLsWf/Mn0pWh6R+rLrBx
dQKrhy2XVSfbmzN1lOIkLj1UnJzxwDVBfBMkX5JxR8wDJAzVjngHflmYwnD/JZDFk8BaKDk4F/2y
R8MSqvsw1r5pAyYcWZg4BJgKtTlRg1OOq+P0OI5dtq2kHa1M9ACBCA4kvgCn9l9GiTyYi7aZlavw
uUkUCiF8EAnybMpKQ/8x0wbyC4ccoOL/OYTW505ybMtqRIVnLN7SIMOFbFtdOFKvly5A4QJgSkrn
QRkAEoqUeQO6y8U84VD5kMOQgdlhX4dxtvKBNPtg5z+pzVV3vS7IQRpt6JfbDbgQGSmM8IdIxOXA
qFaz/XWNrdPjfbHGIMWjIY6/Sw8Zytb4N0knHRwjP/bopyfKOYEc8IfsUwCmKpwMDWlRpv3WZXZx
1CqNchHmlmrpqsQI3pt/hJGuDV22ZqHthC2wVOZEISq0z1LBRNpD/X0aUOHr4547WXtxdyumcvhu
CumBdQp/D+sP56YERCUIR1odX1sZf45ydHlx6ziGAFcW/VD9Ydk/k8FP/hQSbNMWb/yHAQUv14Gh
driyu+TPKYq/JcBceHFwV38Mn5t2HFCZBd6xok/Tq4UL4xxPmhdSGdL82606kK0oVY+2rN2EZAEK
CiEaAFPW/uTBB+fGvzNYtHMjVIUF4FF6mBrRbf05fp1Gvz13mck+Sb8rz7zI3io3FMV6sGt3HaEo
ZW/GifkpAf7CJ+QkyDY5HLBRqtOeImkAJPqr7YXzugqag6+6n0AkbT7QTItMxOgadEx3e2fQonae
eF6dEjA4USU47kEEMqWfU8sHMcYvqS3ruULpifpvEddrwtKkkg5d15HGzsqzAa6tK0q0W9zaq7HL
mSIbECB5AIK3lOHTqAYLQAqAPjZOnoJNIP2M+9+HyDIeSKX1TcwicLAN04Z0ofDYXoIodH7OWGid
0C/mb7mZs1MAPLbrbEXOqpde8SPykn3Lqu4xGPDIXmgWwHPcbyIPLLBElkBcCr+jViCrdhGlKdd9
huoxjQoUEwwQyb2D3zQu1xXskmX4m6GzwK/7QVeqUYG0bkEO0nKQeu9xGiCIZsDIVXWEIzu6rZte
47DfyZSNL7gaH18k4JgUMnN0nJXOC1Bx7maeXC1WpeNzv3dAJPtEqsJCoTv2Q/OWxLxvXTyG2/rQ
J7ig7iL2iYYxbPsdOOOmTZ9UrFiXZnOp0eH4OFaN+WlwbCBMOy2/iWhCq1ibQLQ60AI4SCXPak3h
SnPdBexbHEzWxk9s44FHU3Z158JbTWiT+NOIEqTrnO6rUaTYMMiaHwBJb35Jq/5KDqABlKuENc61
dMLhoctlvC1ZkPzZodFWrUBLi5mHm7kbJH5Ofxo559fl2RKH3/9V4uH3Ju/5VQwJnlGIM+3+zwBo
DbuuBpsmIFwr3ESpTRHJNHgimoMzQFUusnDtPemaoacSznbbRU75mk+fieM7thN5SjybA1wlFG++
7+frofS78wxG+VcnuPHibgCvgYs3K0F3mPbq6y+kRtWtONVOki5esszevYoQ7EU+K3azKUdQIHO0
qzdz8hJZtnWpB3Fifpwnm0Yh2+PoSYfQ5dg6skLs2ZB/10fU+4Muuci4unGhsyvItLG/M+Jzoggv
kJ/BHUb+REKt2C/MGkStSLECn045aAOrO3SZ4a5jn/m56a+itFmlaHsUFUpnzHGra4Pvyn8l+njR
4j5/uyshpoAMXZr4qBTNayT7RRECkHKOgS4NROPV3Vo37oZM1rhk804Up9dGIqbcoBkO29G8nlZu
PPArwMQCpK+HZi08J/0OuqPXThb1S1SAZas0PRPlDNBnotqnY+B+DVBqcbCAybPLwYz9XQ7rQI7s
DyDvubue+fUBNET2K25JNmQHIyDfGrgkPo1lm32egv4TrefEBcBjx6J4LFvHuxqTgf2O+iCLdehx
jl1+RfPsqSxGgDxJJK7duhZvRd95WyCO8kPoZPLNb9iDJaP6pemd+Ql90chvJ/a7m2gnfiDxn24s
d5+dtthgD7DDpaT7eZiT+oILg2HhsOcR8qfxVMZH+hN14AZaURNFuGO1cbhtvHhl+zUppfu99kGu
HDq5/TR1U/EoQjxKyeAm+aFv+/Q1aGS4L4BpvhehF77Gs7Mlh7TmGXoga3kGsEp3dSokkIXI3O+o
8v3O0WD9Ytlpd+o8pNNJ76EVEcU53+PC8La1W/vH3mmMF3fuv0ZItCcl3uYzmOg+9Y6c13WAsnT+
QXAvsuyBTeBAIFVfJsOlxgMpTS3waJQtkuEjfr/rDPTHGRL3WKAAgfHNArgl+28WoOWjvu8u3Ml3
ncKg5j321UUgHlCVXj0OSkV6EmlIG7SD9v5crbWOZtpPyLw9zwzcve0miKLppDeZoFr3qw3tN2n4
cPGJW9UjtlW9O/3wwT3efKqc5O8483Bt+7ERpy05J04f2pPTHpzMWqTZ4qN38HEe8fXoz8lGO1Kc
40Wg3VryP5YBSAO/RL9wHHTNNlEdNY7qqEnVzFUG3wDjFBlIR1ZtmFSDDem0AUUc7xEx91WpZ5rh
VNY5FQr/qEHIsjN/nYLu8JQZbXBtuwzdrepOyZpxwzMZ5ltWJeH2dx6J1+5rNMK+2YaHDmZutJso
cqw9OGCOU5dJkAyPkbHJgsTfJsDRLLAnrjeFHyTXtsnMT2NV8qPoGtSNkDdKIRvU8gzVKR4c9ik2
0vmi1opFiTxWXXa7QF3W6uvc5U43teydOePmOvqw+kkPRCPtKNzy4g2odyNV4EzpupxxIeo5SNFz
RVZKMwd/PD0yRloN4gZUdHRFITYDdtvrGR1EEtmSX2GIQAcdckyK0hSUyminJeM4t+8RrbKQmQxe
Id/ejw/Yt5sb/D6cCyEkoebG3iSukW1wPP4Fm0SQSMi+tBwYwuS2YCplyjlws3xDypsIOAs3yhdn
c+Lp5b0humiOfWcNe5zAsXFL5TUonPDvfvruB7GriozHLbqt57+A9vTdDUzjrUXj87rop/hzjG0e
6MU9+eTmHIeIoXbR7511JwYqh4O0arRBFG2wHbNq3LlNgeRpZoI+RHGIAMgqONZGtNUq0tMwO/7c
r27kfpR4iRaPWkXIyxSbMLSFoeJtRks5quzjnPELvnn+ZTAysEW509tspN3Rd1pvM8zt9MaA9gwY
6FQ+MvAOfQlmpFqVW+G7YCFKA9BEGMX8VgUhWhANp8X9HTrdjpFXResKqAuPaYUiWcbxsBs6E6hU
qP0N8jI7RqxFWwe50GCkMS7/m8xed17njHuKA76merh7bJNM1qVywq9Ngud9MOCtaale5lzi2Uqi
qTqdtUjWSjlHypkp57tYsiZZtgFmCzK5tQ/4h2VMUPXyaz551ce8AHuHxyzUwoSD+UCDra5+tah1
t3Gk/QhePuN/2ckpbXHkEUn2kJSx/WjOI+4PWZzsQxMAKNgVQUlDoCBwcxRH9uai0FoquchqkJrk
SN6Dyvc3kf3k4+4TneZ4Wf5akko6Chy+BarrQdvuAvKMPka7oJuYb2MHbT+TG1VrH+h5yCqAuSOv
k/EpVcM0IJsfxsAwJgMN6PgZn8oMKOJJHQyHuwgu0rcUr/3jXUCM1HhQ4mCs16CZMbW7iIvpTFKX
IrG54n628nAlcNG+pWWiQggVOD1XqPlqwB0ZIHqxn11E0kV5oXB6lZLMN97YwPU+6Og/2LJiFpYg
kETukMizyDBY4cswJu2ZVOi+Tjchj4FP03r+1naQTAIoT/WIvAgepjTVgzmwvZkb1UmraOarZ/Ci
S9ntKmQIlTUrDxx3OJ/CaMT/faNFRlgd7HB+GY9Fgb0M6DRBxhOG48ZEO+eVzn4Ml/dbL/HBDgAS
1xfHjMunQobHZBzANnu3FKub8ThWVrjqZ/z3KDLL2xdddEANUPICksXkxek9XOOAr2ffOB7K/buC
P+VGsHiI+Bs64bwc2FNRBCC/GpxhIL+JgNvEPJTOVyw6k1zm+P0NYTxuSbTAkGrsyCywCd7gardZ
kxiUCQJ9Faij/Wr+4ThGe9AliVTMGFoWfntZVe3xMkVxStGzdD/56MoRVWIs5YpdDNasasrfeJ/j
XTHmtnPBmc+5uGHxNwrKugNJWl+MMz/if8M3ZnbOxVJDBF7Yx7jxi6+VP3zNkPRCGdBqJm7MKrC/
tNgZvEW9IdeWxcUzgDNC/OMi+TCk7gSugNLYtYh8Rpsxzruist/Kufs6J0mj1hnb2fsmDeuFrhRQ
j/DaOFO0I0kPmtmRdHVYegtF5J1L04f38R6qUwdAqtJRzkPiaVotx702NVZli9ISsugjIC7p/HUE
IhhFw9E9WQ7KIV3ci2lmNTSnmmdQE+8LC5AVRlsE+4UWQqA/PgZL6wYQ6+NnT2TmY1qIN1bxqF/j
DZJ75Wdik0B1BxBfqvqR4kJp/36ZMVBcUm2YH/2smw7cTOQeuaf2izW04A/NkDcw0p9m5ngvi4M3
4jXi4YqP2eneDNsfxPPuU3kIkcIT2zsNZPnwI1WH4rCNLFoXb4OmahJQbqTO1VZDaYqfDgB4jpNv
21fSR0MVbGoujY3WiQqvzNDGbxaXB0a0YkXErgH6mBE0+Q40Tm/eLBS4wNmcsYMAM7Ql/W0veXia
LDc40az9jahdyA8QlO8ROqxKu1Wb2Oyoff2pfUXettnhOM5QbPvPj9B+9IlapNndt6DYO78ZBHAr
e2yrtacAFvsOWayiDLydo0Twpk3LQFbSaRf8zoB30ypEQO3IBfAyaQUK6XrZHfGLBRnJHMiDMGpx
ZK2L+pKwH7ddyEBk52AXY9t58qefWofBj0Fd64SotwtM9weok8HbNPv2lwbfdBPmoXGhlQAdKo75
mIKqIizHrYXit0uY5MWBnvxeFKYo/pZf6MlPQ+WIeudWUbtZGBR9VcoMmnKUpLnJlK3nxF7ZBq+u
5G13ZaYXMFPArRnAGXYNAFx5Pejv8I9OSjE9bgheg4YbwJO49v+whty/ZEZsfgJ1+9DYyQsNNY6B
Wzd1rG2KcqYX7EG7p7r8XpW5h90o9j2bPgKq/CILF6DsM+CaTuANhR3YiSuRedFTwLnxLHx8i6CX
6Ptvoud0sKLnoAL3bmkjK0MiGUJZyE3eueGWopzWT5/QI8n+h7MvW3JcR5b8lbZ+HtoA4H5t7n0Q
taek3Ld6oVVV1uEGEtzA7evHGcqTypOnu9rsvqCwBCBWiiKBCA93QPIQd40Poe/KKxyHD6aym+tm
0O+F8my58vNsHWnFD27ljcvOT73vQ3/b9FX+0wfRO6640CffCiHDIHDteQxsIHdltR5cD495x8cB
NXRrJ7jA10AvhlgyYdKoKADM8Kex3lVTb74PQNs2PyPhRD/yNb6OJ1YJ7COEe4V8jxnoJVv3ysFF
dbvCASs1tS1ojyxHzZtANUAidx3SOt3wW2lm8HlMM46QZPqoVkNmdQces2Mk0zcIK9ePVRfWa2Ma
PbjLS3Dp9ZVcOm7UfytktzbS0HmbTW3Lqc6mSacmYMRSe4/IVnfqU3ASOCB+fS4Hlm38bCzWchLm
8+TDgzJNKj3SKL7NvPCdp8ukjNnqZprKGInIM+EeeOf8cqFF213BD3TIwagJxP5HXzvT9Z3bn+3P
9QEMBldxDk0806vtQ4/fWJCkU/6zyh7d0RPfxYQtu0qK4dCnfDhJcGIFFWjq1yyLQVc8x4T8mdLc
7hQugtrhHC2iGuRFIQA+8CG4DHgUUbq0qfZ1ibKKxjWfqp/4q8RISgeNzqWgPn8mwY0a6S3xDn4f
pYGUJbdx18Zb7qUjwv7aRlAHjCQHPZaQnKqAOqA+7JveB6g2kTVV1Yi3Sm5nUBzvEhCFVQXil7Ny
PGIk9e2MRD33WbO+/KUPW+N013IH4ayLDQ0rLzdOdhEB1RQO9+BsGtdlHyKwmWXp0ai8CopNRvKU
Oumves45McRDZxnNW4kctAWwWOM9BHnGtRiK4irLEFcGtv9RGH1zHBH4u1yajItz1+XKqKt0vJ2P
bdvpn//4v//z/34O/xX9UjdKjpEq/lHo/AZfb9v89z858/75j/Lcv3v7738CyghdHst3PfxrQgLc
msd/fr9Limg2/z+xrOuiaJV5yoF83RDVDtHqcFOuGUeO46WLmHcuzTP7TgKdFjzL127WJmdCHrL4
QvbT+T4IXrklgO4Ls4PtgOcgQWQxwOs0O8DHjK+ZqhBxyIALgw01qYDURRbojN0mo2UFCvHK79Ao
D/Dnd95G6Act8tIoHwzEoNasseVe5GN7bVoZngkC9G8k/WPY8O7jrBdtz4p61MbJMtpKil5e2mcF
PuxkwkXkJPGWxPHGcDX5y/P7L42ydF0ajEEzogQgkdr13B6d3O6XAEsbhwwPNyRd3haeJ26TGFLo
9eheU8vMk+G6a3XgRggYBB0o3a6QNv5wsTf7zN5CZxEp32SSN3G+zp1QLWkBKqAxlC7FMDTr5uNz
GATNFyJ2o9156aSw7kByJg+0NONWcur9BAxVfnxP8YWuUieJneyRWmnJONR+ELpww14Fv7/TXPa3
Gw3oUg94Ace3XC5M5683Wi3taMwifzoxV0RXpKPk1EMZn8WXzupKCtl9SQL3ynkYyjNXYNIt9Lkd
d1zFy7/asKkMmzVyMvF0IwpDhtfrrh3baBGOIr8hRkMayNrhJ6jDzB3CBZBrGhO+GnFTrY1okaej
+6OYX2SitcpjDOn6o89NXAuAl4A32uszx7cd6+TkVDs1ICVrE5lgposaz1q2YA9fm+A1QrZXlRoB
RZvACgpIOoWWaktCUXTMrx2JMMu5BT7haVNHsjpAOLQ6tQJgQTrMzac3ZRZVAJHR9nx8+7BgI89V
IOMGo1byPhrZ337/VeGn//W7gsAPHgYmAB8+mEfdefzTQ6HrjEHlljecAMsMg2HyDq4vjHtRNd5h
8qwyKLuIv+IQai6QuluetJmVd44wHqk/jI10NSlz2sFLKF5iY2/1mr8ipa/fjokIV2Tl4PjpVNJd
Rbppt5Ysm+sCuJPVHGgNqJn6U3Mdz4XOzM8DJTLzjnpCBLnmaZDOb9wQynerIiqj7ZiW5nOfgJfQ
B9imaJzykWlwNc5WYz0Y0IrBpFBPLzxqWqQGZ4BPMTx3loZZ+wFteZXvwQMb+/my4d4h5Kx/1doI
g8btzevEq+MdFOfw58dp9obzCrlj1TR9U3GyK+eHvyrsgzUWq9SIMd57zZ3vxNlCeS3fU5P7o3U9
5B0co8CjB7WXRxsks4SQdCqNnZG68Jgn4mUsw/THXAEfb/YjQaWfe+YK9XwMFWy62GBowwtZXdFp
8VLQuRGeCHcJ5R4V0ICJR83693eP5Vpf7x7TcYBQgIyCKfBWoVfOp7tnFJmbRbGdngwg7oLK8ayj
LUb8pHxoL7cmfxvmhCTqokHqp2aRsvzKjNnqSz81qYj7rl26Whnndf+VXcuz3cCQUaLmT75MpU8Y
B4gEuRl//tJP1+AWXrdPy2hj69Tbm3PBcsTGkPnjuPvBGFCloXOVeqlNNXBMePtL31cbWu4yTDUk
G24jZPduZR/f4+ck1u+f92+X+nQRl7W+LP31k8mQru68OplfrjsHwWw+f/al/5Pd5VMuy1z6BiN5
dLq2WYf46vZ+lkEQjqpUpNBO2uN4x/aXPqp96UN0fQCjwrwEFZ/atMS57VYJGJpauKH+1Rr/qo8+
BmBA7NK/DMcgqVtURl2suQ98A1fhL2DuEI70p6dW1uCjsMr+6AyTuwccE5p+rpHcIwwAnkQgBn7O
0imytcJfvOTfwZs6PTle/+ekeZNSlUO3bkv3iD28BBcpl0XgFs2E/Bc47IzCiE9Zbx85Pc/HeVTp
7H0078qERhEpju9pwqTjz/PJIsF8hoDcuveyZD0AVnFwhSkD1YE6u07wFh9EBvktrsWD1iYgR2X1
iv1hsslM5Gz3o1u+isLZOgPnDzR99IBtsGezy3Qf/2eajihWDJFlnOvOQDtuMH8JUXH8Xz8wdmfM
HY14XKwrt9DLzlLyhTXdyW2E84ZA6y03sv7ZAjHPqi+sFpzShXfITTNe5Y2QL/7QXkyrFJIVbew9
elVpnfzGBSFPC97PuSXd0ATR0gRnoTNyFgAUX63IjkaoQPoYctIx40v/BK3xgI31tBI9sPjGGLXn
KNclcnYJcPWOjR1pjk3JHCQ7x8/IrjOBxNNh+j6XZnwJjs1z8YaBAIcRb0gqMMsNJE5StUN4rV1w
O1o1bZLuqU+VPlLfaKB0J2OH94YDbZbJLwG8mTOKK7vie6rZc5NqlwE95x93lH9MVbK2KG2YjJBK
jQziy0xdyXIx+g0A1v7Urd28/WnPu66K9+/F1CVQVaI2g4+vXuhZ/PIyPigJZEMOfEwxZ1BQ0cyp
ETXlW1B7AGRtIULmrLIZvnIxRAahsYvgeD//j+k/n3jY3Dh4cJy1EvP5D3L+o/H0fYT+UsCj8CBt
Z1RYp9VV0cr3ogp9MEtf2jQ8ihmsSp3UhriLWGEjmCzOI/+bNc6rOU29Tg1mZkcvLyXcxiCiNXzf
v4GvtN9z7E9XIweYA0iNDQGoyaLCb+VGeKDjIQsGAs1FWRf5EsgA+wDK1V3vd3pHLSr8uf/SRDKh
3ldRDZwrMgVLK1LID2HDajR1VS2I68RJ9Hh1blM1ruyiXFOVihxxblYpcw3yWK121EerUS0Jyxky
Pq9ug9wXblanPRQNDuVpA6zMLY1cPofmwE1dA+DXG2lQ91ztCGY5gkJgV7nQECeUJvX168YO2T3V
bYbTHZl7M8E5cqA+m0dN1wROKMsAtNG+Ixa6694mbuKTsF/fUIpiMoF+jJp8RjqbjZWv2nl0mps0
KlKpNpTBOOZhDm5y8Zu5F2Oa69liryLpLWqk+V5l831mwSMP9WhE8ZHxM/eycioQGkMeYkBtiexK
5HPNQ1SkIu9WfWQjSDhbUl9fJFG2pjYterE+Twn7bvn7rRln/OvWzPKQBSiEA91G7pvOvHX7tDVz
WWw4cEuII+BbabvzXln6YrpVcEGXfgGlXsCm/9YEsWFjNy8SC/xq2xDawWF3Dd+SOnZMtsh/9vxD
5ve3uR7aO+rSolQrWzd6RU0a+BeTinC8JQMqmnmSO0+6LPQxqbe6aoENuzwf+0oL7HNKej/o/JdD
SQK06VMcL/AcrnbUyQUe+unQdUiOyz0jWv1NxgNvGx/Py31Poh4Ehy8ICU9VAV21tWulJV5oBeJ1
mfdmlS52BGp8VhFoFAQ4QW5NkHyvs0hHhwachNDHbK1NOpn2dYezO0Cs3HmMhrFGCK73fmgH5NJw
IkdA2HsLv9/4OGFcIU0QAq2XWKRMM39pNTghxsqOhsUlQHlutwIx33liAvHt399A/t8OhpbnWI7H
HMZd5L6IL96iNFRthZ9ud4x8kP5EJjJ8F9VUIedVycA0IzSNKocKtesVoP1CxgmYvksIqcncWlIn
FQZ+mQzupSlcQri1CULFzZVrmxM2SeDxW1AAK9XgUNbFNAXUhOwrMENzQdaXAfwR2msyuQyQHc24
LBXP0l2stItvYaMQ9EQmyn2fGJBX9hIIjTkOEqiQlBWEzEb+Wf4CRoRyayNsFzSz+1V/SKZQjfqQ
Z5JtHEPdk5TKpf9f2X4ykaFYd303LdJxTIKxydmhdCzvqTF/OTPuT0KbdF+4iNi1ozu8kFUd9+yA
RBz/yS5+WbNVNQIyF9kIyJEVjmIzrSnWIiusRd0XK5pEa3FwbR1+f2dwy/76aEGo2OEmdy3Xgx49
/+IzECCM1LFv6aM1NV4wzczaVMQph6SgA46cSx/V8nEIQMGSnuIhhMwE2XG85T7Z4QSW37j1CIdU
k560l0S7XlvNQpUyv8dvncLsFD73cJIOEpE6G+oDNp8d3C79do68T079bNSmcSDbloOCR+LrX5Jt
XVTVfXE4W/Zx5Ae6rs3zOhpbvEOTtq9eBgBlMCb5i+eCNZrWYVpMm0q0Blhu3HqpRqvZNaBLB7CZ
+7vRNbIn+Fk2qhLjt17Hn/tLpEdRv18Wn/tn+5Rl07dQjq+G3dy3tnVC6nl7h3NoeONx9ZzAXfTi
NK7azOyDa8nb6sWMrOM7KCo1LcDGojcF0oYj4W7m1hRF4ZFAOR9j9tSKx48WQXI+Wh/zQCH4aRVa
82Me2BbCI7WKKD1/Qp4B2BlFALHOS/27yRLmv7s8utiPSyDLj8ubvCYYCo2EMOnas+y8KF0IxnrG
tdH1OZSY7fI+wqkKrru2vC+Y8953Gb3UyM7oGvM//Bb8r67O2anu2a7L8aiE+8P+8lPQPcD5Ud7L
Y+kiY4y3Hbb5FIE6h6VAXbYRVjtBCOHP+JTpV4iS28PBmGpEIJB9EoA0y3kwjCg74pf1K0pt+8Ea
vfC2dYaly6Xz4M8F0rqhyTHmd2Tgu9XPlDnV8dwakHTe6VbtyBShT2AaYx6tqclFNq6E1b+Cp0Qu
wGZo3upCm7d10+SbITYAq537qGjjyl9mtatXlz5Dh1kwxq67sW373Q4Q3zehfXuvTReOZkBaNzKM
yhPNypsiv1XYBs2fQj3wxFVHgDavLiuYnYz2lyvKbDsGRCEq9hNDKqhqGvsGqXb97CtN4Q0vpu+j
Bn6vCeWznybJtu4StalKJl5kyAIygEq2WA42sg4GuFruTA+3DQ3Qkq4XGEYMR/SiCKW7+w9PRfPr
U1Fw4TAmLNOyLOQGsPlW+bThqrokGiDCZBxiG2zqlyQSG1E+G7Ges2D1pf+STPKlD/Lc7dLzIqSw
IIttEefR9InO9ZLMEyuIEzDfGs+jlwHijBU5JBFo7mXABAiHL2jETmSLNNDmpiXksmJAPmUpsFLN
XLWAbl37VjQuaNiAkzHbUBVy07tQRNEe19btmY/9QK6M8qUEB1SgErtYK92dFB7db5Fdf6nMQ0Na
Nm/T1H4ZGtAzzUN/sUFMRC5Me6i29crxq/Ka6Fo92jlUS+o5N6i/XnFs06//0gPEWrpo2AxcUH4b
FHPqez5zXVFRTA4/pGA6aonNCn5ZMJNkrvhRKcPdfrKbp7kAOa86Hutg8oBG5nXNV32CJChz3F14
bJKy1O2C6JGI1+ZSzNmdU1+uuxkvEJZ1fG/30NPD9g4w17kFxYptCD8PfsnaQToqlJmlhJRhDwx/
vaAqFcXcSTXPm0B6kWpn9XWgG+9/f4M75pe3vuAuHnC2g8w1bpr210iB00xg83MBBigiBQ8REtof
e2W9lKlwmuAOKlTyIQEn0oMuOHJp7dS+ak2dP2RpCbRjWtngO0GTGVCkAAYzB+DJQWKF9mdGzBZO
hVQyH3CQrNpQEIcKyLJnh7hKr2gfT2Ee6mel2iGRIRtumUzDjZ1ooy1nKp1VbLwNLR5LePp9j+wU
4V2gj5G4+NGkURzYv7cfQeLsT4tzPJgswEJ8m+DMd47DgBeIA52JkBJFbjyz4Ifel88D+fw6U3Oo
jnXvo2k78IPGaOUj5eb33wI863/7Gnz8pn3Buc/Bf/y34Jpj2h62/PCUdJk1IQ0RzORTEGVdE4MX
kVXI0Ins4Wc1svRU40h9L2S+AlcrZH0AQbo3ytjEUUx3iL5U2LokfFopP/Lu0gI580PhmpAoaLy7
rDS6Q4bNFOgvuyKY/CqFGqIvtmRcMNAOguln22XVUAR1N+bLsojC9RQy966Upr0GVNtl36ekYLfW
1LVrEODp7ZSE2M2CPKNB/PJbHJctXNEDPON1P74gl2whcUY791/sJXw8l/6/2tM6hc7eeg8CGpTP
yqA1vLHgGQpsymW9tGm4yMHYZ3cihI7vUB6iFIU9FhCUmhwUqdHvlJIb6qLBi5mQeGgC8Q07kSB5
29NedqV6mwHNiMJEMs1JK/ZQ1qrb9TItN3Zh4pgaRVO78CVrDh5Vh1amGz3W389NaDzdqqmK1qME
tf/CgEdhX0w+2+O4gJrlo5Pan6qfTM/VTwbnafMCl6XOU2kkbjQEXiqgJsuKXyWJfu3G2Fy3aQse
JzEaKGkEYEh+9al9Np/nUK02QdPQ48G1Ojdp+nkRCJSClqtc/Idb3/O/3PsIVHIIcDM4OwBkQGb1
F58GiOYkDqqdWA860wjsOXrH2ya66W0cHR3uiu9ZUy+B7JC/HDv9lVmtfkytOFtXIJO6wmwO8Rth
Lg1v7F8mWZxG18K7CP58L0Si6YjkrGfwfiarcmT5lpqWC7GIuHMB1ZhHzdiaI/PGPVD8/A6sJWer
uLGqg9U71qJzBrksh3zaNeO3iGvnkXtDd6MT8wHbkfJ5qPNwZ/aeEaS5o55jo8xXpmTZlkbLLnlG
9JXAZAQh4wbklfv4jnpaSH4iWwT5lLGVF4D1sfMgG6p8G0fgX/WFzBAb+LMYyuG56nix8fCwOESl
B8mLedBsvb5ZXNo0TCNQ54VAoRmBWcFWNtgcEMUv/MZCKCBWj/2Y50E+2d7TMCO27FFOLxYijEje
i5pvRttDcaMpfqic3eupyd7KEhm2LEz+6JtyLdiQxmDlgYs+sop0keZBNrD8qWWyXoRi6p89V19V
ldR3kauMO21K7DTQ3U0q3jWD8cTs5gBRgV5tbGeCRFKYcwD8mkMxdQjsCgCbFnamsrXWG6Pk4U9k
VCXwR0zprYwzf5uOMtoyj+s7D+qWC44v543zTZTmfzP1hjwFsb+FY+tsj9jDF3sXab7npUXieVuB
8Mh56b+YpmZkP0Ta+5lMNTvEuR5XDK6OR6Mw/1B+5fyy+yfJugKbHjAY4AUo7w3kDuMRkzwCs+gv
fFf4uxoh4QdgWJHKMZk1wixSPnSyZCdDGNegcRwb+FLibWNE5U1paxUIq8o3hPXrjf6gkgiqQjPy
z+UxslDKsjs4eWtuXDt8ldJgT3wYvttGZPxyAApDyNv6WdTKXDS1Tu6ttPLWSNN397FKh6PtJOmq
mCeBSv27O08aavBJDP37pD7qkCDZdiATmhljs867C0uzgLrb3Er8YgfhSihNzs2/WohMNMfEqG5G
E0hmKbrjOSP4o+nS4zxuoXTm6OEIiukBREOlAIukSnh5a6VtxzcaMUDk8VQufhvMuQab4HTVufmB
uiTgsKDUkM24cgCaBDDJcK6juSDjwsUdKnMZYz8nG6R2GXW0F7qDdAPwl8lc9J7agw3DOVKXYYT8
GkxhWAhj1GVFcbJvPHCWXibx0bdWdaRNCKbDjrVgvRlMIMMafWRWaAPPjYJqcDI4+O1BrUQDmr4d
eA/X5QwmTdqIL4GW1Wtj3ix6Iq5uTQDe6MlABVD/fOn7TK9pQoRI2C1I/D5Z0Bq5UpCJz78JPG0f
vCgu9tXgQOmQmm2bX3cDQKK4RTU0Rle6srMHGrOcDNlKvjpRy62xTwUl5q4NeXWjU8Q+WFTxZdG3
ANy6EloRtVGK3bndFq/2BEGOcU7kTLU1XaWd/Xoeu8ylUdnV2d1lPvUZUzJeI9kMpx0GNUjP+dEr
XHLaR/Vdm4GAoc2Mcj9NZnYqIMy3LEyhn6fKfqIbdMQk9jEpN1l1F0p/o8UQXlciz09OaVyBzN66
oyL3UrWcjMJfSVvXJ65l9hR7aYBMYuceBKvxE1h49Zg95bHB7nvegg8DJkU0treT1expAmO1vHbw
nlC+SO8npMLdh145LoBgifbULG3Pu6rL7I1aw2zR2/O2uKkiCBwny6hT8br10nA7IHPtNu2mNGBu
5f600x09u4YCyoVmbXd3xSSMDZk62onPpgq04T/9aavbLFtYoXvfQG7zsSiLGIEkD1reuRCPQNAj
GJuC1pF492n00syN5i/G81zTK4+QTnCu6i5yFrlpiFcgkjMAoRx19JKyvk8LYLHmfgOM4CvEReDl
qPzmFSJlGf62K6ZUsdUa+XkVBOW+D8rYloYl/qjscdMALfu9ySokQQyVezf49bi2h1RAeqs14JdV
6SqJ5DYJbbm1C2Y+QpEMmTZ9nG9JcRM8R/0S6YvvozLP+mUB7oklC0W2BHHosKyg3PA4FHm2NYbu
c9OfmzXzxKOy2/fRS5PmlpbU96rEy7GPvSvTzJEq5sT9Enw04WvSVZuo6se3Trm/RngYHrAHddYJ
dpP7Dm7Ga1fD05KnvviR9r/IUshqXEzKwDeoQhMk+lDtqa2y2g8iQZKrTtqgnJvUF2Xxe+33feUE
ycJoAEYYsPKAzyhoJhAu20xz1bOhTNkXIPzGhwEfHcvkSDUq8qStV+7YiiXrWXOnhUDeXaFe+goO
cj5B9KgtuXpxFeS600p5xzyvkydA7QBrhlnkKWsvm84LujF7HXHgNu77quRrWyOs6Ap7+NYmcAAb
ButPomTqhgZ6HCi/MZCFL7zGeB8AYxxikrM/lQYuM2jAt71FNln5bezhrGJX6Q6bM+9ErXA+pYRR
lwbUpMJo2idsHZ9GPOYRTsz/IFzBF6hA78Wvla+T3aW/SbIbAELUmhmWsTKAZ3woPKRRSOY4v4BG
n9EkYEKChGAHfgjAT4aVmawhXuzc+J2PlM0iNl5627/junf/8Ie3qkqMN8eBV6PG3+rRGNxopT1d
nBS8HDshogCYO723AQs/Ip3Nw54USbcI9R96pGO+sb68NzyVPYcJHr88cfZmXILeSJXFz6lT23YE
WyreYMfSAncuEuv7m7GU4beOc4icZuBmVJbXLUfsR27yoZfg8xbPjWupGyrqrmJrAPxrwN/+7KPa
1GfIwen946Uf5Fx8VUBSBsGev9haydWYFP216nCvL/jE/QARrQV2+yLgRgmAnu/LHzmDNLPlIpUO
Hhp5NKzkFjT+0x11sYHppS2ibk1NGqig2KS7EXk+sxmgnw5AeTxcNGbcIVkbz5tcS+xpU3bDen+8
8kPoRKeJW/yIH2K76H4kQ2ID+Oe5V/FQlTc93HiLfhLdD9Y7xwG5rmAAb6q1lYZlGBB90rmaMSvd
gs7iymYJRi5sS18YmM7DRLR05mEyZYTMK6O40pajV4Ufu0eEJN1glHa7mrISHL2XttXzZmW7CXh9
XGg0577RHLRy0mdZJ1uzkP5d4Y/svqnECu++9NnQcXR0OzjsqAmcm73pG9msirHInk3kBMKLWyGX
fTYWpvmtTRMkg86Drr3ozMHA7iaNb4s+Q6gMWKHHAkJBS9zm6ibD5mwzAlMErlEuEec12VZ2SJTW
qWOvOBsRo5hiZBZY+fCMRCEQ3oxN+dOwim0KxytuQAmKs7JHcJPn1wKYiO9OLofFECfWY9IYatmr
zr2ZbJ+vjR7Brmli5q6PvBhQiFEjdRmbeAXJ+ds0diDJbPpAWEM0UqVxcwC9BhKz59qlAAC3Wtc+
nhgN9MnNpQU1zKWbpMUSuew5MCfY757bpWbqBA0AGFFnJdXMd41OnBjaQ1PLh4hBoaSf/RgMlEF3
3eB+T/IeBxkk/oAZCtRfmZ39QS0q2gakPKYdVjuyT0FZdApNebY3DOXe9YCRL0tnSKDl4LaB55XD
vkmrcckqpvYFs7oXG0Q8SBt+bWwBH/7QFqsuHavXVCXffTUUt24KNHA72OM65JCAx9lBvfIB+z0N
xNx+qAb/BZA5d+6etM12o1ci652arP0j6sIOrMWGiadS/eZha/Dq6DxZDU3a7aK2Ua+dvRr8mL0U
Zq32mYU7gboBfc0XYEvi10yz8Ra6uy+ZZlBngKjawTMhRD4Bqr1FRorzAvqK1QAOqkf8vNpjnvmz
WMFkv/RzdFMgYXTfZbHzMvZL6UXqpeqYuvJGiD5QdxNmYNuxPOh6gN0UjihDrkKQPjxBGdV+Kisd
3TpTdU1dVuymB4Gz1YKaHkilt0WsovOEpEmiVYdX/5ZGyc6ZymrTuCC4CavpJYnj4SodBO6vucgg
iFMgD+qmnxmPHd0Wp5j7m4tBWbfuzi1NBRDBn5OQ/1uvR8CkljIDED0AiQO27DPxMa1Chm6W/6H0
BPbGeRr1x+AILZAouWwtSy7N2IGaQxip/uDgCA2GddMHVl3KfmE5SCBZ+m3YHXgBr8Pak8mW29Ow
o76JAwZ9rtKcMAW5DI3QalTrEx9OBpxgEsgb3gAFAiIaI+6/mXaeBPhPx6eo5yGyKC3opc8DboKb
zOXGeNTAdd1C0/oPU/X9N6CddCBCIzvWXmnc1on4cV5Izzvr/F5HKxl706krLJDYpMbsI4BoHngf
OgEsBqpp2T4VPSgcP/VFBsQThBdd0VywXAzOkqUmgkCusJY0LTI76HTU4CDqZ2ctd92AN3l8Xc6p
PR9dzHaja3tO76F+Fr1bUddkgzhRVG63AdhNYTveIADSTEix8WR5XzNbXpkC4nyey9MyqG31xA0b
KdJkDBznVuixDdxYZ2XQjmKJz+9uaDRHisnaVFW2ikGEDHrwVN5Z1t3ZFNQTP5Ar/yycrDx/cm5C
8MVKABKcP5hWqFX5fjHnBXkCSPR8MdSkQqX1pwuqZdRskXfRBvSRtNJfL0q7+hC10XGK/ewmjJW8
SZmFzQPcWR1IOm4u/brhfdAiWX19GfDisTpBbnVBZtQvQdGN1B1PAOqDR2IlRAuZB0/iEIOmD6m0
I9Si7lSTwEvMa2w74Q9KtjTqWiy8Bn3fyrLaK1X09R66Gib0tFm2sjNISu3yqh4QHIjdjQZCbxkC
V78mPkEqBhnKZVWx9FOf9Dn4hfJYrlXsiGtvlKvaGup1C5b+J6cV90j0Sd6shD9ApLCAdyXS6xzb
nT005pObJDaxr54tevyHSsV+8sbuA1u0+hqMaO4eDEzJOkF+w5NKzZs67ZM3bnvPNrySj51kUKnM
63qNBHl409v42gN5E5iz5wdnYt+IPg5/1SbyDBFm+t47cRUIbCluuazCDXCl444mpaEul1JM04vE
pEIN4a+uLdduU42fJgFnGW76eVIBJOV1n7Bymc6TPj4JIc41GN9GS742/shXwsj8vSvwW6967KUp
FbuP/NXvLUZY1P9uDURs5c84A5/4bJENBoR0I3kMq1fkLOU3VIi8Km6qEBKcKhPtKucZEFhWp+Nr
mIE5Evt9ssuBaAnAu+dlaXtC9ru3tFQrnwyZJ4vC4PwXpNrBXWiC2d17bpHN+2xPTC4Ha3Su+Wg0
W26AGYFmg9b8fbY/z2ZMio/ZyOd4tke4PfD4Az2RdsBa5oXjt6JMajyMTHnDI3s60UA69eM3JHTi
nuX4ZkvJNgYIAlaxC5KdVorKXIq7JkHWWSbWsd1kSBFrs1fPe6QjSz1gA4Nk3gz7bjd7dT53/8Wa
zjFknfYcPHpN9aoj4D12eJ4Wh3YuLAX1k8Z3sSdtVL3luY8DU4THB/Z3mbwDR6e5sYfC3lTzCXXi
6qfL8ATvrE48WlX9qSXQykDscKrnk+5sSa241sPPwrj3cRS5Nk1ePiLTNphwhniOokxcTT6Isqip
e5kByJqCHWceNazsMZO9e+Prwr4Xuth0wneeoQgPhjtROYGWKfyWg8ODfr5eEjq/KKezFtlLLTez
xf+n7LyWG0eWbv1EiIA3tzQSKZLyLan7BjE9Bt57PP35kNSIau3Zs/9zg0BmZRXVbJKoyly5FkBJ
trylYTdnWwJFP10v8+ZY5exeYW6LSR9C4+nqXvwACw7EH2BFxWXDO0dPelYehOgTDqL5+suEwMo2
Aj6FXAeks94km6qwZ3aE6nwM/LC/pQ9KI3HF57rNngYjtX6jW5rG7Laaj3kFep0PAE+MMPs+WNOw
E1Ur0hbTpjG88UpSlrqXxQ8NnX7xVPLEvIyCo4u2dmRAFEqzIyepbryGzLJ8q7rhmape/TBmqvIA
XymUZmX5BoADhjJFsbYSBXNKSV+zj2YoJHCrtOzrwzAZkICxhJ1byl513GrTLGYCf8na7hSyIovp
PHgsdlNpSzhZwpsSfb7zpWLzlK8utlbQ4SJm7ZqcACsj23L4d24u8/ImhD0iGm/1nFp2Re5sDy1d
DaIzKh+87NEfh/pRPClyHDuIyuK1mDIwh4G/KvNIX7js3uPy4sqfODhbCX2LmdtN6wFS7YBKupvv
EQMqVwFcrA9yoZSXHIe8uotdurzIEjXDna6z+RJT8yA9ThO9WKsmdBhGZPVrTY/McRWXXnuSS0Xj
+mmeVIR4Pe8Pcfnl3J4+xTl+HB2KKqAMSqyEpORy9rEacP7QaBM3ltq6n/jujVzcj7uvIxIe2hMd
FTwP1xItPrk7R09RZ1wHDq1GQQHjTQDtnNz9k/n/5fPiHtoAx4o3l/WQOyhB46iPSgaLgVxISQyn
YqF8KEH08TuLNtHHICTg72Him+CrOaSKvZZ4mRn0AXQQcqsOVXzM0GeVWJk6WIGOnksezqguBOA7
L+3D4Eb9TVeH4Vp6iG3hrnOEu04BW4W+9hJAfjA4B5iV0ZOKNlw6IXK/PXGwyR4jVUkezAbgk+sm
a7dFnIIOA8g5zMQ5xjz3y6DwrqOpMbYuJMNvgQJ/fld7w2kgkfrq+4eGL+ZbHWjxsdCXZGVYRm99
EUNsPeThXky/G4+pAnVbB+c6m3Xtycra7KUxf/jGONxlOXUZulj1azGtUovtld8pb5GranvxOYM7
3HnLJTPKvUKZ4yCW+EfIjW8NOJ6UyjNe6XwND/MYTmsxu9qFtQT0xY6NqkEJUn32dAf96mSngfXf
aIhl3HZ9MRirDCIaiLGbx1ovmDR1I0SkeX6jAwc/mBxCeGws5dfMNtTDQ1L3r12vWDQHDMHjrPrD
w9xulAbF7zxKg8ci7sID+SuUfxmHoSF4rLokvepdl/d/iZCBML71tIcydr6RsSzvIX8IXorxKVkq
mHrj5beNWqBvvZgTUJvdVFIlEtNbEhFhYlh7MZclHFvtr3Jn8LZRpUE82ZnaGzJF593T3AxXhjL1
v42NUa2taC4e/DFQrjmCjftIN6K75GOSn/bnScWEKPgyySCtk7PzWmij5YmR9WhUemH2IJaRDtGm
zSKNeijPFMtFOlml/3QlE8SXo6F4mTAF9X3rDGZy6szsWxvEv2cLYrNO/H5t6218CszOeiCV9Ue5
ZCodsCzrXmnzU9+Y6kMXGn9KvN5q9TowKG/NedA/VG5MI/KyEAqWNNiOzXjSgA1BRgSsBoiECf2I
611ppMuPcsnH4NZzOuqMbv/uEr+YjVUM/aqf8najwbi6/hIT6QgMbPzBqW7szN3KvCypG6AfRsIX
dnQ1WLnbF3U0AUIP9pI3YqdcaVqxc/tB3cONmN0GTsghT4v9b1lHf6sLOPPPlob72DT/+nW2U5vh
eXZom59n921AS1GjTRtJwugJHemR6Re3SL7qa8Vjc9nD6KWtJB1TtaG9pYP099brvPVU+eggc9Df
mZkz7NgwUVI3Qp7TelM+e6N1O7njXiRArbk+pqGnfa+XiXM7Uwh0nPeJYTf1917MsXV0veJAz1hD
S+7CJh8uxPK1Mz8MpKD3572f6sA4v/i6xXfeH/IOn00ZTCkT7QMzHrZ2vq0i17m37XoI4aT8bHXu
RoFF5j4Zs+YhWy54aNd5bYaovCsUI77jbJGtjKCe3kjNTdvGHjjoLWbnq/uSzPuThPkFVcPCNKc3
30ysdVAVa7oO9G9WxntL29FwlDKI8aspo25cDkeYJgNEkzqeAJn5Mqll8o16LztLsyEBlcfhc5kb
0H5Dx52N84tR6e8BugJL5owongK48aGilnU/tU92rdUPF08fgo4P+OfLOJYMNVrnXyMCpKzcyCHc
JjEU9WG+S5d3wlL7d18ZlflOTP8jTnx6pJK9qm6HIXYfoy69GUqK32KNbqLs6jHiEdgaQ762Bvf7
7GfZUUZ1pwFplNNsrdg9urnLzrkH0LUXUzbSYtIiOq0vpozm9pVuNFZygurgXnoMEl7m4NTdTvoM
xCV3oVcrhwzoHplaeiLyoeKnOg53JQ+ZXWT7I/Dd4kcXhvnvtKl8z1tvfpYAdQijXQ9bxDPHvHNA
qvnfK3d4D5AVwkFPVn7r58f/jBqVKtxx6nxfxuF1jGCipeHvZS4B8oc0Wf1DN+BA5mRlX9WNYr3D
Cg074WSmW+A1bLZfZ3BhMupXJR0p+y9+gRqK7zxNbN/Vr+ecdqTrLtO0By1rrRO8ccrKoBvie+lB
5JLpY3Lr9Wr4yNbybSAl/+8Aoa/QOEsDfGsZjmE7mqNRi/kCD6rsatKsmHejc6ZXSjQ30nxQzRBo
rFSqvSsIUoEMiz1S+D4uMVTavnMgtCkdVNpDEEz+pshm9XwnvsLM/I3chU3jb5DF+Hs04UgZDXG8
lQPulKjZPSci8BuKlS2sHu8n5Ckcg0OSNY8S0bj2/0BG2V+hx2h9mpZL47YDGN1U9S/QY0hfes1K
Pef0vgmLYScPqaGvg1Ezv8Ufd8UUvvsud/81jp8ZUGuR3z/k/jMdFen3OYOt3IvAX/HgmH64VJNA
O33XFncEEciVEhrVqU9y9gIFZwAYFejDKM32xexVSKugS/d70BEa7RObeOFY12v3pxtZenJK1Wq6
s2aApevAp7pI5b4+BVm2EGl2xr1vlvFtj9oKHBC8tFeU2SotTP2+g8L604DM8DtyNzJjMhF7lhnw
TWYrioJQMqKHdp4heYE0jlmKxu9//zB63sJy8plux9YNzVNdh52opdmu/aWBquWnbDDsYjqRz3Xh
b+kTOggjtzjIZUrS8qAul7T1YnCmyy1pi+2Y2wFpUuKUrCsPdlEz+tU+Ry9TZORiNr7fXpm+AtBq
USaOYLzYFk5V3MWjVtzJXeskyqYISa19GZhRBb0KS3qLZIBHBQ+nZS7SrhSySOPTePr3UumyXjj5
0U1sjE+X1SXCI3t6zI356tMay0ybtqLbLiO1zmSJlGXkrubnO6thfQnGRDvE+TjeVmUW0Y9fgOG1
M9isFl+qN6m+op+jWpUuZF2ZBvysyCbjj9GKVrIf4TnypA69/VZacAdplTbejwOEtE2NdooW+AeY
MBpjU9fFj3gYpl1og828/geT3vNpZwlmHkqetcL3+BRmpXY9eroKFgWsIiAx9DDsdtCAtNIj1BkA
SrZ80qDjujtHgJwDlVSCIMtGn1iZ8DFrdrv5ukWo8XY+C7MYxu/n85EfgCtyJi0nN2GqR93y6C+U
U5TYl2HxaanR2VfnM5XRdTPSzpQWEN/yyKDIqes8y3WqQwltxHfy2B5IMcU/OTrEVvTmAy2L5vFn
p28kddgtAeoSwF7B32tx4B6EC6/pfOcKDlvgwjx/p5U4zxehzpsN5wqKT7g0lvOmXD4Fhh/DxkJD
KMMqOS6wMWaKcIgGLjBfOsGDIHzlENVdp2KZ7OuC5dJJy/w5BJr6nR6kd95oOI9pnUcPZQLd65ST
jB6ntNqO1TBvp2XjICH6/GoAbF5FlrnjUWIByjGVTVNALVuhcfYUQgNxHMrmhzEPab3Oe0gh8qjb
xJVt03MGlXmUIkuKWM18M9r9vbhCb5iB1WVOe2NyTOKnbwZU46CnGXfe42WW3E2dG6OqmDx/8XfN
5O8hRv/2aUlkWKDBbd0XedFSSRcOaX5w9l2av4nvvMjydw2D3+/VxPxuhQGYnqaBvMjUqt/61uGP
lr98ucCxmO5d0//pceS+TtMMkruF64AEsnOqlgsMmVAxcfr/4pcI8SXRlK97D3VbR0jDxRkuROTA
DM5zJfjT6Hmy3b7Pk2CZRjHDWSM9mqOiEN3Y6D/+pK7XrbysU7+1IYgcGt6Vu2Ekkzb2cXYAVNId
EF2srmMwHPdjAAbQbP3ghW1TzWav1H6mtr5DHi0KQb7FK1KXyp9ebrwlJITfpnys13aSVbdQxCNo
q/u3ha/X+24yXiEFpy1kuYhf7iYvu1IpnR3F6hsfzXPqUZxXcpAyF07b87DZ1XvHt17PceL7WCVn
z3dexUquqEbaCz2ISmYabn3HP5uO5Xq3M6yHMmgKgUhlf46w69y/DZJuf2EMUT4ixPfrGvVCGFzq
5R9WZq7o6koOMCPSoAwaVE0MPk+Zk559QhDp9KMB1r91SOBPLvLBi6LvYOhbuITTG8XNtKPXpsj6
nof9RdJ3Gc5GVAVTx/xNdbKT1pD85/ivk+OK6YyzUvp8s1rZTIA2jkL0X/iKAf4gigHqIxIgFxmI
9dhchQHUJfMwMC1cPrQXZyHfAT2fNjXEfjdnXelLh82g+q9GM8Hsf9E0/1u+nP47L3dfo9Gqrz/N
O6tUT0zUlonnaEgPKUFHPkJYfRQCMUSvtgrz5265OJX2Gsb6eDIA5j+3Ju3OwJngEzba/LnW0uyG
IgFJ/iW2TTt2u21EBY1BmfDrdCUCiRwFEJfqAwVv5Nh2nTtOJETMK7LH6rNPuf2Wp0CLYCF+bQlz
l7BhMYEeXEVeoj6jNbHOyG8cTRjxVqGqTG90R6WL3qa3C9PkvGK8rFja/vuK4pcXljAl09+mFHVs
Ggf75zgKF/GN8pV6aHBKQOmsTCcoX/XAr6+drre3Yjok7MDEwJ4jppt4J2oV+oOsUWTBRtwT2/JT
tqyhf6wRFTQG1Yq9AYOhwIRMT5Z0Z3UFWkY89M+ui58WRWOt+YhIiO/cscURst1bVvp6NmeSBhVn
Z2hEhvSuNPaZb/W3ee2oyiYOxls3oRofqB2ds4ptp3dTy2fZbtDY1hs4WDZpMcTIWPQBZSxah/qw
Q620p7wsF1JyHOsaJV1VWVj4GzebeCf1Xe8O7xGku0Cp5on9G7qYwf5sylxtaADnIpS7keg+oowt
A7HSDfueH3mxLn4xqcAnZmzCHuRR+YDV9joxLbIVpGNg8m+U5x5S8lsq88XteYB0cLnudRc6jxrC
TKFY7OwRumnoe6g7ogV78YEHTCDlgZZxkhgZkokf0WLpTXWoXRLh3tZAK/uTsId8Pd+9PLyau1G+
tR7i8kN5d1btkO+1DTA4QvU6sr4FTaFs6taGBhRST9BCUWN2UAuNxs7Vou405QtXhMKZTVq9jLgj
2YYoxlUi3A651pxjMh4W99IShiQrhSAaxyHwhV00WQhIh6QKTmLKBcDigbJLvb+45I5GCBSBbW+B
0DzArz09c/jzgChz5l6svrM4nlvxyU+T4U5cFJmDtTqCq5BBXx/8LVs1eyujc1zD4NDmf5S0IqxU
6h3fm35ir22pwaEoOu+lt0DyWFMPuEfxrls4Na4kjPLGkd/k4Dmxu/QEZUhyDlO8JlqPbV9yuvPt
pyS3j3bOB7hUHecmSWPaJSrtWz+piNfBWv0IHEI/OapzTPnRecyXi0IRfVv0VrS9+MicPeqBZR0l
InW1Zp032Qgr3mHQVevb6Kjts6t9F6NHbPUphEpVLIv/kyfY9tY137dvUaj5jyAlNudIt+kf+UXi
m+3bz5wCqwTVowh21pKs/LByi7xnE48GhpwhE6Cpq4CfMJJ0ynw3UYlYkeRyv3Gq+CaaNnIpgoSn
kcgwDk4yHv2dCOVY49Cy6dUqMlgKwrfo897DRpK/UH6Jr3UT9r5qspRHq22TlTDyJL59b0A99xKg
c3mOKGkLeara6v8csbyKb6neQU/UcjuRP1ulFiizKG46d9W3CKSF43BlJWMAjzsP8Q2t9dMWrF58
b4YZpO3Aye+7/di0yp145VLknrFVdTbd7wst8VPcU4ir7OOnuNi3rhUb7HfHt6fYTrH9Pe3S8EaW
PcfZcXFDpfn1HFFGKYWDQZmv6W2CbkT+xKHuEWJeFigtqDnlTzzbyk3RRcrdZbnEG4xtParQJcgE
xW6vi+WP0tMxAKfuVNdK0f8gJ9PckvmnvwVLrapPVhIqzW2zQM5NQMAy1vi9ARy1+ad5H2Po2RWr
KFb2neXwmQNVEwNhO4ql03q/c31UMcQcwe5kbgBIadrmPrDgadHT65si28R+XV73i1DDZE18jzzl
2ROWhzqcfyZkxY7k1/qnOKBBSBY8jw7mNvJMFirVYZ0jl3ttl/yOJPZ01l9uP5SY3SZm41xGx35x
ib8yULlRC5UWihARZ/HNfToeFHu4l7CL/2N66ivQs2flcOWOA7D9bla+g1F9v7v4vtyVlFx/zGhr
nme4Nb0+WXNo59I8DeOkg31Gk8NRxkfY/snajK9Oneovy6P/vgxp1lpikF4zlrKfu7LtOD+lIYBU
movqx0Ifj5qXmq/zkDn7KQw4kS6q78rsphvNh8BKTKyjHY/dY1b3NLTo9soUwCzZjf4w8i/3vwXg
XKi9u/76zCtdG3mymxzkhklRwZurtid7+cMG1YOkyg4fbbNUvsXdtXjjsLbQeFLuxGrSoT6GBqon
YtJGpe5Kfq03YrZBpm1584vz1Nwq6f2OSvXGsWp3p9gcMs1K0Q3qjxMbigbw3tiXUB806jwiXTZu
zmZtjN5tqHt/gkocd/zmwUptTjCWeQgODjWVaQMlirsYYvvrEuQZZUd8l4GJ/8LtCB/v+uKTu7Qa
mo2GPPLmy4CrDvV6ctv0SgYuo4bZL9r1JBPkJWVAXg1Og59e0lV78Ue2M59cb5631vTdh8KKz7aT
H+WucZMQCOTiDDouoUfLOc0hWbLWwH+AZMIpw3KJZVhu+8wiMZf3ysZQi+SkD91941bWTqxgmBLU
7pbfbrGN0fEOwRyQG2VARlNr1jb/nmHTHe9rhs3wOO26qmV5lgej9JcMm+N6oTmUU3RS62JcCXMU
QF2gq2qXX4kpl7Zwd3ZFx4GQSU0zwPNWNX5cAv7bpLCw7KtWoc814gy48Wlr2wYqlMJyIVcCJ0D4
+8Vzdn+E+v0M9knCvPB3ahHrGHSKPunhXdA6wXPpItI9j2ileEYePtPFr94EYFxWMjqbnv80rZ1l
SBzIYpPaUBrzRsJVt0n5TYsXpC6LUXvwbqvWPokls4AynXpvTuG3MbTVEMTBt5mk5coacv+mBqr6
rYmTcsMBOQKQg5nnMVoUJpKjEqzFrg30fLLWYo4q/CvRspeU4LLRq7s5j+/PsQ3MOtlAJlWxgwFI
EE8x2CUe5WVmLftmKf5wK6G9xneWx35ykHXs0F41HZhRtaG8J+UrHqnBZvrVlFGpdcmoUlPSuwQj
1vHZ/Ke5VYGuS0KPRO2rbO2TXn0Khso6UJmoH0iINQ+Ly8pC6yB1OvGXqn52eW2zycsEgLlO8WGF
oJF3NwT6OnKX3TkAq7t5uYRRke210f1LAi5+zmr9Wi/87EoGzot8zL8Ehw26Q+NM94MUrC0XAqJk
iH8I3klccG7fKE1d3Em5OmkmKCXpJ7i6xEMk80Osqo61B6OFbn3Jw9mi6CGcx6Le4fcwaaaUPtFO
WLJvEpS3mnfVc/ZZd0WY3dGds3xw6M5pUIHl7eumO7Rms7s2jbRzd05LUvQ8IDMiehA/zaCWPUHi
ldnk4EL1WhTJSW+w2fKeIf/Vv7X5J+PvEQmrlJ2E/T1nbKJH2Fe8K44Cm3myBnAS8VTcVAkJoJgO
mSsOBMXuXLSLZ/VNHv+yM0An4UqxwaKKlUPEvJWLmDKwRMgWQDYJcLZShUZu4kZMuUN6BK412TR8
LCevgMDq+3ISHPFBv3N9fjcsvsl22POtDDV337V2uubJ4T47cTWfMmP8TSyjz5J7ajozcFTH30fK
FD33Sq+ywVqojRbTTLLyjmLiMS/pglgnc3RKDSe6M6jHPCuBXm6mLBuu+0qJnukzjm9iZAdWMtVI
svw4TeMGkc7iEISQKVXlQBefEpdiTr5OlkXJ8+z633+daa7/+uvsUIfzLHsR29JhIvxSlDLKmB7s
jlNJGNCcaegcXUCP/+H5Ck0fPdJUqEmPIP6jReEBqQ0THZbZgMuaA/Hv/Dz8Zipe8MM0+XxR27Je
GjUm05Ar1tPUA9ijgy98KKs+uCrdpruNR3++zlo75uFddfugmoMbzTP7QxPTHdCPqsnpM++uJjoy
7qEGDLZGHbZryBrhXGG7CTJ17F9diB1hDNLLn1YanGj/mIJV0T2qbRmhwDqAFvOy6E/DhtXWWLZc
mr/QojvNN8hAik3iT8XD1Pb5VVSV80kpFG0XjloDkcOA8tQ8atdmECu3nDnbrZ6w605ptd/blqUf
UL+gWcqv9RdzdKKdY7QKeyvMUYXyMulG61rMvKCi1ZM0O4jpecYLHYL6nVix263QYTaf7bpPnuow
vhJ3YNTl7Qwr//kFhkK7MTPbrH5alokw1KrVUXuFjIM6U5cgYLPQhXVebK1ATlYHfQEYNB/mEJJ2
Jcn45PvZQzdm42s6DhD8djMEv07kHvUCYVy46pI3igO30qlKgusBQpjh1Wfnv+0RxT6i7uMc7YgO
FmMhxhvq4VqAxFIiNSAKhnh2OvaGTR5AKqmKhwK1USbDtZgS/BEXG1V3rSp+tEqneNwqOfU83WoR
JlxME3TjFR2Q76aMQktofHPVGmUzJUrOsInQVNZGUIZP8mDp2KZeLHsONqVFStOlHwzeuuQsWp6Y
PO04ALu3jTvkR1BL9mYcs/w3Vfs/R8Sl268n2G//aY1Ync3/wSFjaF9Zy2yPHkhKxoatQU/rOkvp
8hNVleojH6FULFwbA3q7I5yH9kWCJkq0ZBu7MZ3jOio1zXJxRLtG7HOkTNKAueaoAaFKI7bM5ITf
oV33sSbyGtG6hTlz4xuBenCXCwfK+SAm7FjQecqtOGU4gWllY+c2aohLoG14xMjtZeKXdS6TPVOp
UHtKA0Q8SOdItV+AAHBwwL4ZJf1OTLAw+f2YTMbNEndGBdjplC9cHfVqIIO8e4cKLDGokD2f2Qsj
iDPX7rAcEfzpL6HwG42mXuta0J7Q1YaTKBnOfrox3/2zZg0PS7xQAWoLIEzixb/Ewy34I2QjvrPL
XDsp9aid5G4RSDuF3dYbp+yTW+udmWRq5PX7MKvpYGdSoPjtMTGce4i3HkY7Gh1Y1Fr3LqNauqH5
1tyIKZeyazJ6E6eDqcf5M6WseUNyKiUzPmBCR7CPPd9bhYCDnw0OewjpWEDeiJUJsJ99IwVqny7T
k8pNryV+SkNlj5rz+3QtJPnhun227+reOI2dZZyQwdxkadccVLhSJ4rj7KKi2mqRtzJfJawfPQWw
ZEKf08rgFMpGuEm2Mlkun4LYpp4XE5+sdYmTVd1KfxU/qJFmrwTmUe0LrVzpitIcLheDNqVPpiUm
5CokDfXNJUzuJPYcsSzyZaqEfH0NiQmbwN1aeRKu+lxXy9VlYit2o8R4ZWEZmqKQTU2U33N67R6T
xDUgu1X7VeWq3WOzXGbIsCAGmJOdmDJQdOtEaUNAnkzKgk7flXQoriAfoNV88c0+8PXUnJO9xCtW
DBSrOY+5FZyZsWPcGuxGV3B8Nr8lunHjW2YdrFyVs2LudX8EKtx0HQ33LwF93QhN0F4aVV6xm9kE
X/Nn7wKbIwkMVgtpZqH8UJHJmBfOlaL0//J0333O6my+ytnDcuwhlKYVZW1Xtv8DPa2tPDjcCB1W
CqbSyoD2z3Sr1u6bND3YiTrfso94u4yNnvUmMC5FL+dL5D/MWyJ5PMPc3YTAsk2KObTenmLEo6F5
R4BUfJeBpTH3JKbbTtM2cXxkBOHp5qy2TO4Cxd1WdV1vFS1zr2ALc26qvBogpEdgQEXz6qVptd/a
pvT/7KJyFSam+buH9ipo4CJ68g37Lu+Hb6FLixateB07huUSakZzE40Usldfb2UcKvLmJpHx86Qq
aM8zL9M/xchthDjSv+/0rK9PE0c16UaELNiDYsm2zS+wq36yLWTn3ObYqnBh6G54k2sdPT2itiR2
MY9/21XGtrpcxukwaR5EcslIo3GHaMCqplnzrJvgKpNz29fOXhtSVBXoAYI6AZnAtRINHntHBYGA
dWtaV5eTERJg4SpJ6IiQo1EGwB8FTAgg5DAEdKC4R0WZg5J9MuKa6gnysHL5pBHrjCiZTcC3V86i
9upe1GPFPs+JzKOiRM2+iU318O/v5X+kNByy8wAPDM12VA8U25cnM/DqSqMBJTvOZ8VLLYFn6fwM
cwO+ermX+Vfo0HhQ6Mzocbn99P6UkkcX9ZUbe3BuavNO5Oh8N/SPCQ+0lYjiBHqSXE1lQ1ZskbJr
PLpyMo6At5PXzy//OSlDtmw9hGOxk2ZLX6fHeFCCYn9pwLQahYfl4pN2SxkIjF/iuqV38+KDv6dG
JDEsatqzTbe9chzykV6QPcJ6F9zC0eHSDGI737M8Wdr7XZdKa1s9DtX8Iv4uS60N2cn8xmqy4tXr
yvXQ+fZ3rVn+YeQ0r8VU1ZlTLPh/L1SrmwhM2EamLy+nZlr6SN9xeH45ia/T4v3lMh9mwn//j+VB
8uU45Kg2gr+eq1kG1L7/ob6W9JVtOtZQHr16WM1wQ7yrkcV6dDdiinaZfB28/+LyI3N9liyTiGUN
+Q7JTL458d0SIdZQwZjJ//OB7XRxo/hdcqWD+HqLe1JhnIN+N1QbtXc3qGiBpuNbKZpF7TB/s0P1
YQ6r5mEoo/4p0sOdfHDQpFD51s68Ylwar92UaxtK1MleTPQlP03SgnhXGIqyaiaI5mJ/4ar89dJo
sDSvxNkgsrKz2uH0T3EXX6XmJ2jrTPsHRahhFS1g7dg2jV2V0869WBdpEs0BtQ323Nix53qbF0tc
lzCZOTN49vvGwwhIZOV2t4J8duduYQhU6luqa8ZRLQ1oYtAK+jkn54BGoRId2lV9GzpQCv9bgO1X
5X72vE1kmg5NuP/+qfoPjKFjaAitWZoFT6QJ+PXLz0VO/qadXC2EcUPA/EPU32Rdor20prNyY7V7
dpJifvJjfROWhvoyTJN3q1f5Tz+u1JeWlkTACjDJyRwvgx/fdZJ6K7FTBeyVV4h35xUtNB9Uax4P
Mnc5eKq+r959vJzqOxtjbOezOJvUbqNinDceCvNbMeWSerp9BwBfjAujZ6rqn0NlQEKbYS2V3n5Y
2sfMXiHLjNIGVXazqjZ9qTYoEoBLsCvze9vzGxbTu/NCYU686O+Yt0FPLnoY5uIVkkuNrkYU72U0
/XWJ0tHOS3TaKEtoy8KRqb4vIXPUxlHPSwQLOuLyVyRu/RcdNsH+goeCSPxed21AQQKUukCoQoj6
eDiZ2UowV5cBPUz+RyLGXT4Dn3GoDs9lF55Q+hptXQUq/Othz65CE/qDubkh3wRD7nKa75YDP8pn
HO7r3PjW/GqCR30fFYqlS3BTmz89FZm0uDTzbUvb7VXge9aTp/jFiZbF12Rp3ByX7huL3LNjtYjk
Li419t/jZTABvnuK2+hVrI/4nG3G7XnBqh7WhTutC7+wO21dm360E4pfPVUAa43QmaBydVcvF/Eb
tESJX6zBSkuQ5tEaosP8yhn05KmaOc4kNFD/NoHYAJTs/5VNKCqpRf/T7y2d5rbEeaKF2t0mdk9q
onPUGwq03XWmjdHyc4jclT3F341sesyrwv+rSX9AiZf9OfIjvLKMJn5JURbYpB6UiW7SBHu4S5T7
vDbf2lJx3tTKj6/USHWuCyhF3lK4upV8TJ6D2Fb+x3+58ZWq19U0h98T09Jt3ftPPHgCG59Gq9F0
oF2INNAEc4sGf2satup2yl3lJL7Lxe8W9Usz+uPikjuFlP9Gr+IKwpbpZRhn68/e81eGR+F/5ZXN
po1t/4+p1n74QRt+10d2KOCXzac5cpNt0zXJXa241nXfjfChtGV8mEIaWGDu84bif/wWklb88kFH
iMBQHT6ABsIEbJ6+fNATy+hJiRb1wYRP/QiJrbPrQLXu26AIbkfXWnbnWvuseGRyUS+Lf6qttquq
siMvVsYbambK73lG06fegCfUDUXdqF1T3eV2We9gnXP37HMraCdVyPyUbn6iN9FbRZlOqpJev/NK
YcfhAe6lP+ciC9EwgytzCqxyY/AW36v64FzrfdzfkIzTYQWPsiu76axHOkXTtQ8g9gc8FHdWZiFq
qSv3veuHf3lp9jMMVet1mgEhyxJRDgvBHd/E/iZRxum6QAdiXeX0FzfLRdGrf/FJiARLXBnB6SnM
uAiguOuqhrNMWfp7wSjSS6U/0GlUP9r8lO8TtR1XMhaOk3ubjmTB+K8sX0IqHavMpgOPd/Ou6sF9
rTTvm69FDp+TiTJ64/Z/oMP+m09f13eO09HapU50O9ceNF1Z9OOyeSyaHgCCnvyQraTsHX915QnY
s8K3i+sgrNdFpfJZ/PUuNhKI38eighZZ4+7T6JZzG1gYvR6aRzlGLlaeotv4YcmYHCrzYt6aS6Qc
Kj/mSR/RMibzZKzE+r/N+1jlY56sQiuDt/c6Y9zW0TQdHE0ZD2WuwuTWlfrZB7nadLhcJO5iyp34
+tS78sjr7oZBKSpaB1ivSGEVMade357jpuoPV3WmveqM+SP8ZvY1nDgNWQTMfvbyxwT91TWcLu1O
fO3i4ysAwWxW3ouL/FB5iMzmd7G6IKYTAObea7Q/SYcEM/k7Mldy0SVZJbcNJcbrjjwxB6wlz/X/
KDuvJbd1bV0/EasYwHSrnFvqaPuG5bAmc858+vMR8rJs71n7nHPDEgYAqlsSSWCMPySTelZlt2y3
WgBcfawhYT7mPE7kxwgkYl0XbgWC3HtS66QTwQKfJWlpqAPzYFaz/BRrzryLfdQp20LdFCPOLrFr
oARhN8X+LjvqO8m5zYqXAAmzF7Tn/JfHCBlL5xEAiu8ypXIS951/PUdk5xeyXm+tGYbfDKNe2dEg
Pnm+bW56R5i7otLit8LLbnJAEKFJMWgk7bPIxmVVacLVFKrBt1JrVgh4i09pqFvsafDVYvGBVrzf
ehtSbjmrSJqa8MOXFOyFU6VA0OcQd8WfI2SnjP05Qp5jFGa+AnxeXSrVegEziu+QFpJCjJrqGoGn
WYrBcL4VIiBFgdwccnz1Ap5O8UIW4ufYYgzM09CkuzCphiUCytYXkTQ7JUcKthACpCiyH43bBCvU
KsanGm7KnipgudPdQlzjeVI/T2qQ/Tb1tHm2ADzzxcRo3CrpXs0s81NnJd42NodgU5FkxFZ2+jJO
in01Qqu4OYr4kGFEwxUwjQbl6VR9cpN+mRilfdMjxbo1uYnIQW7+qPBkjZYA48Dr47LsOZGzD9Dm
/hxfnVQvPuupmJDTBJ2czPpbaqX/yJPCuCpFV5Mv6Mh4zcO8cUJrAFPcPZrrIZOzKe4+/vfVvCb+
zqQgPs0mUZiubaK2Cnnoz6WaZ3rFkOtadGzczsD0RuvH6FMUJKgGz1ZRlK3WTjA4363YixeVqPV3
tcEKBdWE4Wq4AXrjhqiP3tRxIImxrQDKXxuR7LjOKLPpaf0mWgqEtaZnS0j49ZvdTd2R+rO6iOdm
aQPFrcw+WriZ37w1ajtcWHd/yKkO2qrX3PHPcqYiTOXmNS7a8kxs1cB5yfofDdWcVR0E9qoYjBym
CYd28otjF8J1XTzaehrCa3q0FbM5qVbcV1j9ICm27GY/oDYc0mtj6ekWJoCykLHHQY+rg9FEBbUk
xsrDb2PNVrApVD77qeKioBtC8UkbPdgEceQtqFqqI8vKUVkN/PfAEgfVOJbcbynn+mdpmCtNdOWr
x2GisnJUsN14hOSEv8bKYaYfL1bmkKjKwqs0tG8141znWn5yWDsoyGeW9gI6goOr1Ny2gBisuW+M
P+fYiAvsSiWG19vydy58xKLO5OQ38mT3OWwOl75tjBdX9d2r7ChLjA7VMDMAZT2LBj6BKtEJPRnc
xuqfYzsBvyBjGWyalZmifv5bsO17zBIshczBjGeYcQ5A9+9zHyEZLz3EzERk6/8X/3C5I/l9x+Kw
jmMB68yXg42c418JxR5GnG80Y3S00xR3iJJkMinkWfE8KHGJzsLndrbQyJUw2KDLwO7SnVZ3OwjU
QZnxv1+X4u8dFMxKzbZ11aWirRpkof68LKPQNAsSZOYhtNXkNAJx4KfKQb56NNO8BB8yFqTY5l7u
NO3GdQqUMjJkK3tUHSCT1zBHaD0OjtXe0jAYj49QhJj/sooo34apQaa5V6xil8E5gjftGte4dCng
Jh0OnagioLKCzv2igKi5kWQq8xet6kGwEkL975CZoiXH/XaYY31gPP/vn9v84fy1JHdtvOMsMpqa
Y7Ic/fuTgy47wDNqykNmsf41uZeaa5Q2+7MUI2Z34i9kU4oRGxUG7YZF2hzVO6SKkdleILrSryq8
RxbYSgbnPEKLrTLSo5NVwVmGKMDN1+/ctlLlWUWa8BYUnrsd9S5bV2arvOvqiNfNoAR72VRsNV7E
YsQfY+5Ncm1ZuE71WtYFaqQpPrmBo5ANVeG25NwZZdMJv6v+IHYiqJJlVEOQsKJCfcqBZYx2DV0C
HeZXLrJlGLTKTQ7wu6JejHnZHWVn1Gj4hCfNsJG9kxZrMLRSHHcyZQFBMf+Al+dtKor7yJ6SeLA9
K1u2ETdz2cve4RAWSfXsx5l4EZm9llwKbmctKSgSIk0UGccAgiQSNJEivkN7/hH1BeKUrlmvR2lV
Un1ESWU9S36Rgb3SuvOwPy9RJreaJJhxxO++ZehgobLgGuQ9i6nR8D/nGVySEWTbHmBi8Bml+YWO
vOtH3YXasah0bSmnkzkIljmSwCzI2uQNDOpGA5vKxlDxd13vcbn2AFJEL8jhKKm3a0M0aBWk3653
40atRl1rLNLDHes/tUG4iCwnQkvcLZBQwyXEicVNFRVgoNHXr0ozfJFhMWLDLMIEXtjMM+4QDzVC
P2TRyqigHb7082Q7Fd1GnqsNxq1H0pk91sy+qhOxVPy2ewkCDnqzEoIfk2x0Y5isRN9VW9lU6jE7
A3N9ixFvKpZDq3zte6M5eXbQvbSaukYiX1tPY8TueDa8KYswv1iR9qw7LVe/5yBzQbn2Fs9eOaqL
chL7n2nv9hl0obrotiM6iYvQGS+KqWTeQgkHgb95/+5N5nCVBxS5RrRhrF2aWs7pPiwNDQDyTTCu
k2Eix4AuUuiz+C/fbfa7m8xzs9UwZ8n7KvxP7kbxLVEzBaNlhJPEAEVfqBH7JQFjuzGS5sUJ62sw
Z+FDT8O2rvLafTqEHUb1b/I0YYTkjmJYA14cnNU3+PRdzXlrAJMdY1tkiNbAXAu4UaJgNiKUFnml
u+nd7Pu96TdFsESLRbfyReM32l5rAxh5STDyiNa0V6PtXIS+vQnB9xyh+jpQz3rufpYtMbjNS1C8
KREjZYTL7pRZiv4kJ5siMRdJVk6H+/DUrFbV1C0FRda1aij1czFTJTRIKFWlsAWZQ6rlD6dMzV9J
h6nJsoo1fy0nuFaJBpct3v0RESCyBryLn4VPhT5Rs0pwspEddu4bTyN03ye1Nn7vQP9Ff1KU9H/M
eHRU86ni2fymjoq17lZBu8+pZASx7WwQNc4vea7+j1fRr97BSjo+7NyKzyOwa2TDA3L8Xv0O8yBd
W6WOUVxcoUIgZmIZdxe+4Fhjp1QEP2w8HGYh64C6QNfFP+cYOQR8KnM+i7hKbHKvZo7pICNdi8ec
uIm/d2PtHXqP9HCDbNAGVr29V5zKggNmtYu6L9PvjRMcdWp4H48RovCtmxp6f4+ozKnDnkD5pxpK
f+b/Tel3U9jNpq1Jitja+AJiT3uKIb2cW6tC+QO928+1X3PnaYv+PLIrejG86ap0mfY58zKsHgZD
2QU9TXelZsXwWUdyZe9owHnlZDZfN7c0/Jce8H4PEmOT1EYL38i1XnyNr7y0TeOHlZzlx5TUANVY
K5hvqRt0a68f2MMFanOkGLUah3FX8ethf0cWtJsPdYdHsSjNqwy5bYm7gKXXW5npBIQ2HkcblyCz
177bro1YJujBxZ1/nBu7wYImKrnJqka6wyY3ubtTlT0ciJAY2JkuPqkA9dFHhk91SsYU3WbZbv1h
Ruu2ZgwwKYHRZPTJpmmmmr+nj6Z3uJbAH2aYlOI9a+j3vuozJjMzUPkbfzbC6sXrKwRRO1UvvxV1
b5TfbOD603vY5sV7lsLfMZHiOcOsMz6qHHNNX7x3mTlcrA4TZBnGWiZFkCxON73RD/zV6IE1iGGB
WxnHS5pp+gqaW7SSTTHH5Ct5aMSIMK/r7tUkpBYqY4GTeofKDw/3WAWlbW/CEd5pnqmx+mUvHQb6
a0Ot4LVV+pQKgdtu1CaCdGVhnToPqDOtXNmwo08oZOfXDk7vMEQ8jZWyfenTvl3DU2Oj3HrDTtPt
cPa97U+QT9SNlTf5rawVZTkWnvWOsXrKcx7NHNSGtnFUZ8GiAP7liDT6x0+Ud6UM688ClcRlmuSs
vsbBAzTFoiGMi571oKLswnn5oNbwXnslNleyFyfd7ETdNF7I3lgp3We/I7E1T8WRqHsNbOPa+VQ4
cM/rl7Bmg13LbescJ+ZR+miMAr8NoUBsLWvUBGTz3uHo6X2CjMmDPo1bnNjHi2wNSZ0vHK0PF9Qt
8RkHwEAy3y9fE03g0AbBFEk9fWdnebmWRFKhNf/JzQ8tML0XJ7PcdYrUzolElHdg4xBv40ozb+At
q6XI8/pLlLUn1+jFPygXrNoqDb73gPQXivDFAdnJ76bSmC/2t5wl7ot87fp9sgTyn+7tuasLh34f
NmgIyt6iV9ul2ioDnlvICvS23i2Lgn3oYxEsF7yiavtd6ODx7Wfwm/0CmnhWZj9fhcR6IKcADCJg
tfLVY9yfvaGoxEIEXb21y1rsmkR5Smbm4eMQjxlL1pmSiNiXsa9sc4eav70OqwoM5zArk8dG+ke7
82p7XRu8t2tvxOSeHaimZ7dn1w1d2z9b8ZTXK0T+Wcta9jn23e+aF1Ufgzm9Go2KwDGf9zFm4ba6
W6bxK1F7bvdTo1GHTbVgVStdtO+BISwBtfguP4M8+CJaCLNvQ6l/nWyvaV7scUrZkrbpXXkZVaFm
NxWOsQikp15rgNUKR8wSZYL2nqp9xDQLhL2cI8f0MwAAb5ARqaxWbMrIAoo/o8qRMZ8WhgmRwHDM
YGclZMIqLxVH5NrT+T5WzHe0dr6B/dWUHY9YMQBjzbRuX4+Kf7DHXnlzAYNLdzizxga+Cw3/0IMp
e8S9EfP4R9yZFanmB/BjvGsihYJ1wcNi2vcQznDKfv+Qf5LW03N8gNC4l4pQOjZxG3XOKeGpiNFV
1fjXKtPjm2bqX6WuO+AOdIsTv9pL1Xe13vSJOn1iTZweHEWdVsOs/s4mOVoMsH6q6qVkCaMVpLu1
+Irg6lcyYej2V2wuVAlsHRpjoaVBd5R4edkrm3wpxtujKXuTefA4zzXm+71s9l7VLD2+j6VcmEY1
Yop2HFANm9epE/WWo1yYymaugjy39nfrRycsk0Wepe4x8UnGoc+azsp+5hHPb/M4zQfZlIciK/EX
G90Jc50qQz1pHigPcqCckvg8ctG7F6wMjUKt2HOpaIGYIH/OiqssbNCgKxT9tb3EJsDwPIswiqDB
+sazZVEMnzEKXVhHhxkEtJKjUE8pV0VUXociSIfbfakUq8640aYpOxekyddwF/VXAFzNQlU693sb
JEuLp9k/BvgstRDD56ZVpuVQm9GNsvuwhbbSHsYh/zrphUmiXIglALL0uzueLHUMv5UogK+oVpgn
ewiLy2NAXZzCqI++TaL+Y4AePw8TJnLCdTNELvLsNYi7J/mrVI2sXf1LXOuQJ+F3k4PT5Yuax8tf
vabU7SpweNLknjPVOpQyJ8REpD+SfQ7OsuAjK0FzyEhy6PkSr/WrOc3wrNisXaSSZ4/ONm2z8+Cl
bGGopX4bMxZBM5oPYnIDKrDNXxCj7bcwydu9W/gZxnipBXverCyFBZAmzEPhZL8/2fWk32A6oR8f
D3v57I9nofhUy99l3PBRobs/9qHS6kse5clanimzk5IbsBgRtx25wUwdy7t6hNA6N+WN6a+YvBFZ
v8bJphz8d4wlJroy8J1zwE/7qVS+shCtn+6aFOkcGw3nX2P9rLfyELWIylxFMfSly/jldI4bfWtY
qIJ1s36Y44BEzjC5L77VxFsRz0RKSxdPaJtOS9Mp9mZnGtcUHM8qG8vmCgeap6gVI7GCC/gBCI/C
lnSMn5QEZkION+QVESAbofax+dLkOkL98xIaY5D7miSrfaxIuuhbO/KfBUFvvw1T8j54AnGuIWm3
EiIfNEawrjF+2MqVoWzKXrk2fDQlgL6OsAiTg/+/5j7O/Nfc4M8/Q74vH6FzuS88a5KGgP9q1Hpm
qRqgFc20EPqQnaGO/YWkuEMuBjI7S1DYw0qiMlywL8dRNLsa7bvXSSNlVrbFbTJH87W2UItBd3M4
IfdovkYTkj9dM6k72bSdjJs0hoprOdjtfLEXXoEz6jxX61P3nDTcwedWE2XOc+INqF1yIvlWMQpD
PfzcZERJhbqw/YpU8ABSm528fOUk1tcCa7+D3RXs+k21Utb4YOGdI7MAlhGP51RBHb9TzQO4JXOZ
mjXcv1naI0USD9Julp8VBHbfe/6qzkEdhJSctU9ia3X/9HjY3+qxt+AA+dwMDdu2DoHHO8T6FL1k
eeMve8cO1xiH4aQoRybuWVjIKhT+sC21Pr4aXoXnHnbW71Tp8lnpovyeIF7fA0KBSNKGKxsQ6o/c
xYYoD/T4IyoVf2W6mXsdcKvZzkWLY68Z4VGe0+lQsa4V1z5lXgzH2iLrNDitvtdKMjlU2qcXyAgl
Eh1cMJrRsx/M+1vqTt7SbLSjjVTHRZQujA29KNCgI/eVlAP1vPmgiQW1OCQclaAo39zY2ledn90k
C71XsW+FYXWTTPNeQ4p97mtTjGRwycMZYWD3n1hmepx8od8sy8iQZmXfULnOD/hL3rNR+8XBtnuq
yU5TfFW0TT2X/9Qagg6qOjcjb7T7JYWiBOvQuSl/+LI5jirN+fH7aMpLCm9YZImDptzk2Cfl862s
m9dPZWjdPANDYdmScZ5NMHDG4CRbv0JaXASQfpkjh86j5ERShsVTpYVvrQLB7y5Uqtd5tGVP9kc7
5C6xUDqqZ0q0zeqR/Fs2/nzxK/L7CyVX3YglMzIAYmKxi6K+r4MEU1T/Iv8G+dfIEHngiy/XkJ7G
iLn5+B/R8iPh5fgudT9UyKayOoE6E/bK60LUYP2xWE69FjpbPZlWpGTM/j5Z1Jh/1FG1nvyuv7+j
POkcquCk30f9CsmJjw8oCMu1DAXz11QqKmjXcrgrM/OIcFdzdnDH7otFRcanZ9fW1YubEAJvspFh
zYUYhK1N1D41ljb/tfHzBDDueeTeugMM5CxkTB4SHqfLFnbO5hEDco83RWYD+2VWFkT5kzaQBuEy
APwc6Ap6tUW1TeeftTuaAOgUf06TQbGQOZ82T24wrPnBT0W9kxKzksTa2sPP2IPmCviZ5NRdrbtm
qWMoYqNMJGgpcVSfm+gq01DVkJr3cDok1Wf43jIsR5PMc2QKQIXOHGraj3rmObdFzZKgqo+YgqZf
oc+4pMrGAYm1mu+OXfi5cN3g4OZhuhOhNT2VttqtBL7Z7/UMoUKm2rroavwPfCxxGRHlIyHm2VvZ
7FLPh6yPDdxe750XMVLdkx3yMHmY6eDD8+rk7nRzq3gZ+G7MRtOOkSzxS/dw30FqPXL7punct4zI
TvqreyaE/cxGAme12HYhiyNUIpvyYCXTz9gDsh5k1c+YhOyS8za2edwGu0oVJvhEiv6la0bP8uCp
eBpgIft0bymIZtWBuMmWPSXxc9OToh16VDsfMSNDP6bkMkioim7CqBkv8gB9/eerDtK9H5rnUIDc
QSSDETqkua3j+rNmBk05NnFDuruCQkA2n8oU0bBM+mReyc5yZlmWDKcIilAxq6Ehot67q7Quvkai
9PdSvqzOC8alQaau7RBkngzG8WhtOrPUdi5OWztRsGjRJrV6cbq8ehlCtAAKNHUStksvWJmk1H14
pMnOEvH966gqa9kpJwFAxqq3NjDfm6cj2mgcyQewevl1ytTx3vUBPLs1j1DmN+XrOeVlBicYjeCF
jVjAqgyayl6WpMiPdu23zclQguToZBhKU00lKg8yKCcZeQH5zvayON6BJFH3Sd/xD5brJNxUYdqs
QzE2T5Og9hib3n+K1PwwhQqS1MSuSCki/9L4KkpkWMxuEwcnRycNABo25DOsvli2M+VDjPaH3mT5
R1lCD5STMrGzSI6OBqysuteSazRQi5AH/FuVKVdR7CQi+wS7ynWaoIDjkDT4bag2FKjlVNrlcYog
wc8F/xIoavNYzzcBSWsp3nmAmV+wXbsLRg/J8FvrV5+Eg466+MEyiFV9y+VTx53+Cpd5WlvuGJ0H
AyT4pORIpQmlv5l52OIxWWVfUk0/5aqv/aOCUoCYaX5TYYMt4B0DlAuTZDOVUX6yu649+m1vbKIW
IOVQOQHOEXr/tTYL/Lqs6U33mw+7c9plXrH2Ivdsvog8ig74mSO9NzfloYlvjqvoz7LxGO9jJfqi
z+NDjeyE7J0M96XW1fQMmnqNLbX3JGZlPTMHMKElQbCS1TApnldSv+nLznuSIS8BZFZjNkQtQ8Po
4196y7kX6iS36fns9YTisZXXXxPStpsqBhSaIuLtppP+Q8P5tSCb/TkH2ALgoEHwG0GcXWV3aA9m
1VucesbVV8r4tfK9dTGH0QqOjorX9UurCo0PJ7C8Fbk+k8cBXGdqTSVLFSDIHxALys+pVvXcaTNn
14928dlMPuVFb39USqYduJhAcc7hEneIRdo49RN3S3EDA/1hmcWnPJg+8OuYPuUWhAS7Gp9bD1gF
tOwfJcrin9zBTjeKD8saX9oaj0mj2UzdJdUD61neXSn2orEiKn0nm6ntB4cJ9uqiNwLky3PLfGF8
1m+oaZfnWGcNe6jxaVvFdR0t9AQMrvwn1QK2ggIQbCs/goKE6AIHE/Vimr36Hk4XGaaK6aE/xCR4
PBubB2g/btzpxI76Wur4FywQpsuuQuCwarMN2iUwbyDNIIN+nMfMnAh8KSPzKNHloYKdg4JIyPYB
SefDcI5t8BPQ7utDsb8XZiqr4hcBzgJFrfDbFCmQmXwlfy5cSnWpoIwlM8z+QvEy/1uicPXmsaof
SGVWz3Kir1NvtLMs3NeVUz0/k9GnGjUXoQDSGDvo+aBsZRVKlL27aFhX7SxzMm9msDHnxU4hCpJp
Xne+5+PmZi5w8ZC72clqxaqYphHWZ5pfQFnlyNRxYLMcL0MDGfdHrAQi/VuvaeckfubBjw45WM61
517ZIQ8UGH6Oe/Q+zqxip2J0JFHCvP/k6C1XkBf108IXwKikRXXtlf0pLsRSVBg2Kamo7oD0dMKb
E7FFqhMzPt3GqObeK9HrsvnolYP/H+Yivwm+7FFFDbi5twmINUfuuILZ8aQHJr2R5VU5rnUcZd83
w3fZKqBtHgtR36KsYDFSZClqzZMzLPPBZ03qqKiKxI57qibTuGTYn66TVkmWRp3a/2W7SOLL0FLi
c3Iq/8pgesN+yO0K2k7ekaUZovhdIpnqdGq2qQlmUTYxveHXWzTOUUNf9o54qvU0WgIoGHe6VqG7
3RSfCz1z6mU0K084WvEsi8pTR7YPrA5UwTmV55OQ2rg9S13Zy2WzD2tKKVLq08Y4G9+PrFlKrU8Z
82aRT3lw5lehhR1qbRu3EVMGUjcuesqF9dR6qcuGDeDlI152iKFvZNBTh3wTe1o8vQ96/tRmpYcU
c4QxwGxyUHjaSWcr8OLgRPZkQQZboD4+fkL61cTHywvPki0CqzPdYhmrLOQ1+2CQFHV5mK/Pk2mX
2Q6H23DxV4JY5pBlDNeUT1S3ou0jt/wYOzQmkEJykiuw3d1TH9g/E94ey/Gnim/jfr3ZLJHMjRW1
NjkB39uYRTF+qgr1bYyL9tZUanGr++ZdhgsS2iu4ELuoHZHLUxsjfcGApbu6ebKxpM5wFKBdnY+2
Nddaed5xV9xWVoihR8suEZFY27T3n1IEgt6qPGKNw/04TN1hr0SpgZY3zSblVjjAMD9rlD1QtkXP
D7/f8Fyo+bLQBui+apH6uNzZyqXwxjcHOM/+EUII0cdd0+5WXKj9Sg6TvbLD6CcW3lr/JoDsgDSZ
B8shPapG8m3kWJAbPplSDmwazEVrJSZ0Q5r3afXczuee34K//kh50oyfXgtADdtE51hYin2cksY+
3uTLR1A2/y321xBhWjoXJepejw7n16kfsb/Oxwp9wGulOYWd7S1QFhY/pY7vGadEFSmKCO5a5pTu
sXu6SY4PQkPcu+5Bye6Rc6jXr4NZKPk+55GxerwPqe5xg4C3uqi7QWMV0/tbCAfWM7dIWDlF1X4H
rUZmiXWlhQSJWk7Oe+2hXdrkmXEOay0FO8m6sCoL/wNq2E7BPQTYX5G8pnq0kpCnKU28s+AWtJDN
ajTcXZSSi5ZN7Fvjddm5bGZmfFTWpSOJnsg6xVVgH/zOmtY+WmlHeXCwpD/6dorv29zRWz4yIjJ4
f3kflGAbxAAm2cNYHhEz+Dn93u202kYfcn/Fw1dAifrvxsluWswem3DayG2S7Gj1+rmGe32SoSD2
BdBfa/mY1PQsgOSJJhHcQqAoJ/lU9COSGKimpUtFRNSnHu1W1qtku0hyCmK6Jy5sXlYyQRxU7biV
8Ue+WI5FfTJdylP/df576rmKyIFTrt+SmdXYPZTVJoDuTYIjNrX9pLj/DFU5Xu+x2kZKL1AS1PHB
IMjDiEthkKTzo7JACiGRR9Mc4mWcus26n3UU7kFubkgqzAc9xRqUFPRRtu4T7wP1Jth1mvNVtvwQ
UIiRdj4G5aRHzvXk8oPxHXOdWnYYrMPOGixzJVQUif8EFkgwQcYT/NCrFfJRv7AGEnuQ6Uq+y03t
H2DO47bUC29bcdN+R4Xk4OPM9Q1/13IZ6GV/UT08jYyxG5ZuXIbfqIvvoP9nH3maR+Rs3KuleQFr
IISihGa4V0MJqbD07qsMjd2uyd34VUaw2b0AEBifZBdg8HbR9al6lJ2myq46jbGvl721aVUbjA6m
tezV6iLfl+ggLmVvyQ3qpAlIK/cTGxh79YVn36ZhUNaDldYnWC5Y4vniWnTFcES0BX0jcLSnwUm6
BqNI2l3J6aq5cMnjcBsrMbAV6S0p247KrtbMjcJADpjcnYHSz6IitY9nc2u+Z2iTLxR+5ABZaEZd
u8t8dXhW+GLe+LJYwRKuwmh8sof8E8lC8z12a/fQRqDRZGcQpMm2KBtzLZthi92oH6rx3gmQkouj
iO0i7oRxEhRriUlp0Aa5oKcNvgW8ij9T+rxgfK+adrbgKNujCOsvkvv+Gwt+ps+zS1wCpKyOj/hv
ZPoyDeL1BPJ69n/Pz3JM2pnF3lCHYwcynOpN2I4/X3ZOPFIJHJodMLK9bGFZnuX7+xhWqcd7GtuY
2mHjW3598zAD3TZFxwZe2g492qAjjIvnGktlrpzL8rk8pEYSHYxw2D7K6jLeJqa3LDofdxcSDk8N
mGbRs/dahn7rH3yB10Hc6t5NHhzdM9Z5XYhV+CsWJKTgu7pSd3KI7GjK4BB1E1X6eVgU5dauTZv/
oFm19luhPsuD4rOzblB+AUThTOlyVLztQNnuInu90nT3thZ3i8eMJgFchv4BWsZlrD33IyTcPm/X
ka9HxzDS3uSa7EG5/o1tLYPcl052GtW7v8aZrYk9WB+WCzV3Sd/ozlCuKiXRl1IpOZ6xDQDw6Gl1
+9MdaJ37Pvhs4TpPeA+5T1WIL+80CRx156aMyV7HCf6BIohIwK84iTv4P5GLizzTedhS3lCHC0pm
GvvUrLhkSo3VU6U2bMGb+NmKkV0einb6po7BSrrmYj745mqZ+dR3o7GUGze5MNSBlq0i0aESMKs1
Pjr2AeXZ61i6Jw3ACQkq19yJpheXaWrc1ehk3VtCwXkxoNv2XUMnDeAumifoJ26pstffWkWfFqyP
hlelDStQkRALRWTW+6YP8JrVWHZFKBfKdIBZ8Gmih3VPJaBngeQ/sm1LEDwDFQJQ5v1e9wo1Oziq
0S4djaVXixZzdhB6xbO2pzCuDp9kI+AJdeprPJTKlFQO6pV6A8h8sI9Z0TVsLjKvXWK0DCBpDg4l
DMuV+nhZYQZ6lAcZhGex88oQ56w5fj+bfHmfeH/pkxDTw+lsITRZLX47mZnm5rIdgmqlz1lYBNy6
pc+TbC1TsTImX4VpJE76MCwxmWa7dE/ZVsl3PdLRijbbfm0P9fjZwT1cmmPxfPCXReIkV9B/8fFf
Rgx24i/1eEiuM+ny6OmTtdRL7NoHBBeuVZUoPNQMH/QUTXlQBzSGtNh41sNI3EMyPnXeQtdc8s2/
4iTdhwUMiXYnR5R5fNFj1zykszD9EJ9NtY/vAvUyIg9Ogm9UqVSYB/NbdFcIyBpbSjfFYsqywcVr
cPhy3/REiITDiilYYQleyQKI4v9L2+pGb31fkLRs4VZx472NPA7ujxY8wYt0dX/KpC7KxkP7I1CT
/NgheLDQVNaXQI32XLrGgfVRZazkPp172l6dY5oy+drikRXQGcydyzg8NvuTHDLPkGcJjRQXZDnj
15kf2/4/z3R/C0OBRarz1nmR7uVTXweZg9JekFyM3qwuyBfV96c+HKeDWnbme4C/ylbtWn3rdkn4
0dnxvh0d1KH08mZ4ln4J4/TTPTnZ9folMqLfWhnPwZGq3s5w/Q6Ob4kWeSSCeq1iB7eodAt+QFwY
5WnMnu64h8HGpjWcWFaWAsOphPvFvY39FO32V/8dE2Ga+s/xEjEB4Sm/evrFMcSEe4A8yv2x3C6L
IHO3SHm/ylDbVtOa8kjGR4L0agjoFM0KOLryD3nEZFNCLmQM3wi0sMz6J6HXbCxjIWPyD3jMtesW
rTWJz5hwuDpgYlxs4yTsN3KPCDL+Szo5AOD5x579wr2lYwJG+Y7MyHW22RXQA8lHKEl77iACzpw+
QGPapOkXUMW3fm7J0Kj88B1PeZYNbvJgk6a8uNMfkiAWq6BK460y67JUWndyJmwuNXQzf3tAILJo
nqNxuD8fHg8O30VHzuq5i8kHxKOjqZ8jJFV7njvPuUis2+CIK3594SdaLTYvI6mUxg0/WbnJAzir
ndOshPuR7nOc3D+VSq2dwkanTjbP6cIGGkPoqzvZS0mfJydn9orXex3tbvZp158M31O2beRor6bR
fZamelwmX3qAIq/Y3EU7jMwmHDfar9m8AtO8JF8MDbtvuSBrqcLEtiaeAYHZr+1Ion9etZkerO04
xANwnoM+m3Ho7am+r9r0Mgi2RuM691UbmTXkPwu92HP79Vn+tXCtUP/lRw3CoO1ZFww+Kcxmhhik
YRZf0O9+7+YWvqjxix4naFMp2bw2KrehyIOb7ExQQ1rkecUydR4bkw5f9v+HsvNajhsJ1vQTIQLe
3LZlO3qJkm4QMjPw3uPp90M2h82ZPbuxe4MokwWSUjdQlfmbqmA/vXQNRxkW+zCYaHkxodINKkQe
hzrb7VUwOnhffTxcIa+pO8WlmnR7ihpVWJ8j/vdBZJmPt3GncKmxNtZFhuQp3fSGs+EdX1zCufqZ
xbmxB3dQXNgGJQlnXrw2Rt18kwh/mfDxIuw2IwfFDbsqZx326U+fw8H+OiGBcukTjr1B7LwhFYt6
6PUOsjgIi5+hkzakhDPgzEEG2V83p/xQ4QgO3MxdDm2+mT8N0CTP18f0aKZPNcgdtvOU1F2PorRX
uSdUzgPQwnVVXK5NAAPlVhnHEE5IUKBzx6Vbpj/FTHq2yZ2Id5fbp6faVecHfGK8vZdl2V3RpPWr
50w/kbvLfofG/K2eWvsVaCQFbwvG7UeAyNRU5fjNT9P8efCyZJs7JtDT5SKtSViNiRaFFxiF8ZT1
Z8hVAe4Df6gfkInOx29arlRb1wcvamp8fgqnTDaKluo/PZgBZanFfyZkZVadV2pPJAeSg12oSLHn
SkkmQflb9zr/MfKBIXpO8DVAyfSlr5P0bLUlMgWxjgoxp9bFTqlBMpPn12CNRwqB9zKG7BRmSx8X
pxvOUVfZx9uQhLWe0my8AlFvmTCQ6YFMsbfNrlpjPJz8TqOfPU4Tf7Rq+ZaNfvyiaNQoAmw1Dhrl
j0dcJ1ANc8FZV3Z/wWWrfIFxf/CWh0aOwctBR0FgI13S7jXKjr5+km7V/4zjfvqao3Fw8WnCQWMR
JAMcTzDL2UsUUnBvttFrj2Fis4Fw5jd/EbxXfKVDKYcWFYf+2kL44W1QXWMn45ao499CPFyHypVS
YL6dhUNy6iK8D4OsvKtEsBr1NmsFQ/xf/Zy0wibqgR53gwnNv/e0lWA6QyOcT5a1oOEXeOitKwBQ
CZbZKgsM9jnRF+G3xxgjxGzXONJCKk+GqT/4Bbl3mZRL+E+E9EzU2A5Qad8jwrTt7pIxBn4UzL/c
pBpOjm01z0rYm/dqZO07NW2fZQgoQL2rSrvd3MaWRWVnb/rmTV/sBnqz+04KJ32E2G+/Zk2+6VCi
fMNzFwFRDHHWSmsabybMua0ejjAkQ83Zx8XY7PhmFijJtOFOU9G7u1r4BdA18BpZRpfMBAhkgtrl
Iq0YngEe7sG+jnFzGxEs/Yr8z7wvJnaq0i2WR3KVWe1BunYF3gEVt+n+Goy3d0g2/BXWQ/Q8dcpR
8/vgreYEcubxZa08f77Tqv63byQKnh7YZHSTp26UwvP3QnjslQhVLelSF/wi3XHWjNWsqzjBncoq
fb5tuKSFoDmuJ4M172QDZ4pX4W0mInVAbZxiTlqH+a4rcu1UZZt5Doaftu+PW54q7RETcOvZS6O/
ZbNmGkggq1HgPpUpMC3MwOJt3rNRr3Eccck6qLH6tbMy7V7pUIAU/ItNSX4/uDl1uwUlM5QJgnPT
4J+lyyK7L91d5DdQBZYTmRIqxn2M+pH0boc0vzUinHLYMl3HlsJarI2wRqgg+sgpH+zA4l0u4I4h
2ZiYN1zJAban5GvdDsJDV/0s0Yvbl9gjXRS19mdcgWiSL8ecu+7TbZcYCtZAjOmFgWtMSd3vDo2B
t/fuMnOLUZxka2fdcMIyM9i5TtBDV+swRPJKMp3SVElhAcPm0i8z/9PY0FFxSM3p+T+xpdxFBv3s
XFa1CzS/9tcYTVAWwaCZZF+cnG0d58JYP5ZLqt+1KhzXesc6x3qSP5b5sKryYbqXXipDSqFvbasM
NjLWetOSRep5FXakYIsmqE6jJGpvfRlMgpm/SZrXoKg21jxdWmDwrAk0KD8rkIXv95DBKtlV2TQ+
lJ2jrMqiyT5VUHVMvs+UZI5yLJdzOIm0ATF2x1vJyx7TzxyvyPPt5S3Dt24XdPkmQKtqfZu4vu9D
hJf+ATd7Zh5tu0od/wsojz7w5dK6gs6vKHPBnyd1yQdiWQjW18ypm/VhvE05YDvFyhmsCam+JNp+
3rDK5rTHQX1Tpy4+30v64nZx0CBRnN4/qSgO4Hmc5NZRLePnOUzqC4ZEnHVxg+GEOz56WvtHmxz3
cPORaRV8P1IHrV0JA6M/PSaN6WCL8r5yHuz+YALz8vZa4SbfA7sgYThHxTYJ2MY4fviWZ662B0Jg
73F9N78qfnoU5GLGBmwN6AEjHhsn5mnEWEsESdQkOeByP2+VME72bty3p86Y1XU7OeO3sGGjCylv
OA2K3n/DrMFSilc8OfalHg2P2Lb/FGptopBZzQdww8LHnT3tcSjy4nnx5eJVnc48DxF9/ap47S8E
ydo9qgf1XswFzqbdDT/sZVCvmnqfV/r047sMZiPWO5UPv1YbrPYCI1qBKQfWAWmkhs0vAJ9wbOsv
dqvurqAHxOD3gxoZ126VFyenq+MX+DfXGkLGqQfNLfMoFYPYrvwn5/5WXhgbsz+yxYjBTfMWXsM8
wM+1cOutxDeGOd6/W1lFVIAws8BmmoTvrUAqrdt5UAqp0q2WFE+IpqlgxG4/UucjtwFcpIJqpvIh
Ews+zF+AYjJEml97sIJwc1skEDO5UY+zwkYXoGviciaqwqFJvvpBEDzDALm+u8N52sXgBR/ktV1X
Rrd3gsBbX9/py8s+/j9EyE6gGov0zKbhfIUb5/VPt/Smx27S0+cpyZ5k2KaCtG8xqdsNBZoXC3t9
IwIe0yK0DdXF6LDG6WNAJTIyL8ImSoPXhYxlvLxzV1MvSTB+DRayputH0TavMv2gAt381vWXuYPq
WSthd1eiRbyTbmH15yrJo1d9wszMyyxYzMvqDjQwjBi1vu/YRT0vdy3D73ndZsmfgUf0rlTq8q4N
HPaXsP324tfYOb2KuCnyVNI1x6J80ls8ekoH7jYwo2cXE497cXNsrfY0CJkEvVADSxc8TGzPHQ9F
zCHR0nn1pvqUbquliz7HdNK7uF7JrFap8XPJ4Uwm5VLHyOpwcn+QHh8E8LQIZ+mzoZ27Np1OqeMb
925VknILK9hXRfy3DFn6THrNlgkr+477aXiY8PXB30F5DYKoqL7A467W/r7syukH4OtqP3RmtzcS
o/vh7wPeoj+oZVX7WUXuTkZJaAX9XzPC1nbpeM2uaCPnCTYvYrB+HTzGaVHeWVEBrFDln79DQeWM
shNb+DEJdk2jwhdcJnq7Gc7SAnAA50D612Zl18fU0eODrQ8BSvPL6tsaVC2MbHEoGMLYeVI7448g
apzEz1euGyBK5tb5iedssBUMjuXuDHcofgKe1raxZRTHBgDpsbfQ2UY3HDnfBUCOBOyqjar619jq
I0Sl1H+YzNE8+Fh/7Ju0N14ktuzu/Q4PSV+1cDNIMvesZTYWndmwxrpjPFvoVpyN5WLPaDvvGtdv
V0D7gOa0Vtjcpx7ub1rI9qa3+rFHwwJimurhWafMqX5mz24juaCABHCaExt8jLpkwiin5mQtF782
jhH5yX3kk/1au34dnwpl1lzcyWhaftiihVkn9V3To9CKj+qJHDXiNtK0vLTj5TXX7YFS6KfsvaE5
HR7j+uqaxk+WjH6olWT0pfkxffNIpCZP8kz6KZzFLJiRIPPM8A44xLfMsCqMTP65cNRtxpX0J4+y
bdpTsbH6zyGYO9fXFVU7ZWs3Zm/5adntXnCwsl1GHaFzUvTbYgDBiMABBDcqDEnNpDgIyKaTzHLq
ZfmdBMqgv8CHrxCdJVpV3fxgLJlqmZXLMHT5XY18zEom9NA61AC9j5Oq9vfDcnEDIyajXnrbFAGP
+9uEtPywOCYNp1WZDEMFS8MlrFUV+2QpaDAsPRmXeOl2Gu+oOUCESroy4VYhX8sQml8N4u0Bjv9X
/CVQ2mvq8EEuMp5bkKNL/IPAyv17QlWLOyspsTleJiRYWkZcZvdWfp/j2WZeJ2XcmfI7+J6YE6bG
3X/yuHKESDv1W0pF4k56crmdObpg+oYNnrsfSzIIr6YXZetrJgV/2Ce3cZJNMFvRvZKUwTlx/XJL
Smz+xtf86DZ+9EfrODIBFi1eKaJibBg3MaYAk/7UeaO+khBEQMnCaPNPuRuJ2Hrdzn6xLwJH26C+
pHzR5hjn8aaL/1ShtYYaTYWmBUaF363x08wAwVe2obygOYHtQFFPJERU46CMHq/G0sgeUrWYF/ji
IQjZ78W55p6EEtJOAhWMPnc7twaGspzVJBga3+fuXGvjqkqt/og0lrYOLHhi2Matha0C8JDzjdWF
r7YfRPsAGMyRx0N01AOqi9OYUQ7qupNlY1BrLBdpuVqfndKZQ36eDPdV17+Py2TdGemuVqldSPc2
K+sDDd2Ahlr07jZ7u8vHD6w5bnbsy19sG4uZxmm7A/4Wwfe6RsUiGd4yXuMnv2vstQxbPCvYQ3j1
BUaw9QrcZG8tEjDeiCMNQHBQXctqN41elVYNn5sKrQvTwT/VWcKsArEEdwofJB8iyY1bZuT/YUxC
cn1WDk5po2hMKuWaJxm6p3CONSpp0Eishg90MR6p6LDntmP2jOwB0t1/ksl64a6TtNMut/E8RWRv
qU7KDj6wlB3Fu+o4J3FXbdykdu6K0L30SQrIHD4qvKh6YVDlCJqurLQcd9dI3bLRsBuRwEAtc3qs
7PaJZE57EmqXXPI8T7Y63r2bG+eLGnJ2NjHtkEVXolfBUnNZKmO3pRrmDps44RnA+ex9mcze4paf
2qrlXYnkzEn4eKUfIk0bJ+VFuvVHV4hHiZe8z0r30+zCGRY3ndtaCVYzu7gIS+kWnGhlt53Vib9u
8QZ22RIrfbj1FgNga/OpE+7xbcIY3I0p0ZF44PiemNrpdpmbUP/c5bcAIfARkxWkjLB//z3LhDr3
0SZvKgc6nUqN4inUR/9owmDeoAMy/YiD4aJ2CE03cV3v5aj6n5OrHH7DBZQks3Kxmyzdtq2H6trH
RC9H5VtfAmVxWxtIxIC2XdmL6EC9+KxhW+ffcYh4kp6Mi+madG8RvdE+TSOYh9VtQuKUWffvemt8
+mTYJiHVhGFrmDoHskGvgla3Fxg7rzu+GE3SkoijS8YW+1mnepWeXJBmpDQyY5Qtq9qiDS/LPW4R
cg90Qd7vIRHLPW4/5XaP209Z7gE5xTlNpfmXmmvBq5e6X2xAEBdc4cLXqIJgP/VztZPJCKzsCZsQ
fJGWWRlTQGoW1DaeZcjjlLueU9SQ+iWiRv2OjBmwXJmtwqJ5rBbTw4/lcEP2jQU9cGFpp9XWt/Lw
b2QiqDthYf5VjTWTInWr3hfKVHLs8iZARuX8wJeRSqyXaW/xPH/3SBkeTaRAql9NAMkwpdptOG9u
YZLecv3pR2VQxZ+nBJd1NE/bOUZNbB6Q6mHcUXzG06Y8qciC8JFGM0Az/HwnmLA0hvdpaBrOuYIx
Iw/2r77Mu/bgrQVbZubBc2g68SbAdMFa+VU2HqcyeDL9gi9OH/U84kr/kb9B/TI4KSfl2jbWaVNH
v2zP4rnf228KVqr7dOiKuyy2wq+cZC8S0ALuX3MSxn4Myx2Me4KD08JQcflvunQhBmWIYznb1PXq
r248vw1T6/zpDPsQm0Xz3VG6aeMvoZqdzaep8z+Filbov0N5ZUbHjtxHwYfy7BZtuVX9Uvs2QIJI
tDb+4zpGAOu4y18Rnxv2rj9HB1hG5hMIHZSQlpAycVdp6Iw/89lK2f4M4T0bwZBc0bfGzPM1dRzA
elZf/FCa0Dsh1j0+Z6pbXsJKebB48z/LkIIdw6Z07Gj3z4J8CwRPfZBZkItIyxTAz4tezTnBjZay
ovpq3Mm0adg554+f16WKp4Ugq7CpkcmgRVOloUa9Q2U/uutmPQNVoMUPTd3zTEjSXj23DQrayxjm
D715nVY9fCArL8fGuIkUnoV8hEOjN/c9oqLvMVGmquz2Kj5St4XyY5QeaQ4Fo50QYbqzq6rQhckw
HewpQbZ80DiXL9mlpDXLTZXbw1bxF9RhrrJfdYGX+1WQP/glBoKxV7SPKD6FfF28DscnuhNspkdE
cvQ9qq6Ar6X7MZHgda3ApcHJcwlbxgM1Qpc2g3kSuy6ERJUP0Dl3rKPc6RrXN6Abm9wFXN93Xrqr
Jtc/aursHztUoWDBL3100y9DWjfsTj7GIqN6D5Roifs0XVE5VLYydbsUvqFaa69J8uULlMLJidjZ
l4mj4nytW+7RDvQ+OYcwyXw+5Hse9ljPk8IgEcGLfj3pMQBdxXAu0oo020eFaX65jafmAO885Ilx
aXEpXmVpNu7tJDfmTbwMatp0XSK9TxOD4oYry/OHvczIHYeOk5BdUMcmeRYjjLLOirHD/z0cL9eR
NDeGax+IR+50F2Rlxksq0TInlx4II3Oy7jbqzl3JedHbtm6K4KliUWTFKv65VaoAYaCdUcBIQpQO
+WA/UCJYyktfUfuXsh7txV5GfVZRGDoVo/OzCRH+WHPQmMCNNu0+HjaSyZH8DX6h7t7AlWklSZ9S
fNdQBHmY2q49SUi75H6srnX3WR6qn+Rc5S5LbFum77GQ2E/8Ld5lbJMGBzA7Ocovo1uDdk8l5xA3
vvosQ4MF44y3jgm7kF93QCPl2cSSKrFL/0GGAgdAiQukdXVbRRn2d2P+yduZAo6e+k91E37z2kn9
TnLD31iDjYrZ1BXfsvhL0Qfa977ReKY2kJMwndS+k+RAbDGtXvOxnM9aZLRrWe0bBXUSuHL3edo9
jC5qDMPqipYjV8sHM3DcI0doZaUt3BZolO9d8Vm8dWX2FiymjE6EB2Jaz5Axy9nYZ2mrUpruQHzD
HfupmM2WN6H/lxJPyJnP+bcyCBANGVKqb0lvHUZUUtbFDFBi5qxy7EervkQJPOOgt5xXOy2aVaJ7
8R8kA1aOWZh/x7H26AxK9T3XPG1dYXMFocpR946HNr5jNfDxnaA78uZTDkFqtv9tJeD1jn0dKIf/
exzbpWI3IDOFW7dWP6GCDLvv1yigztZPl05YluOF/b7Bjj9oLAPxKpSKwXwdr0Wv67Vp3XOH5fEn
PJP1wX7SEv9cLituB9orHmqZSHnj7LzUW/63/DL8Am9xF+qB9XcaYqhKhfunhTbxure66rktInun
hlZzgiybn/NKyXYaua2X2XetlWqSYVqWO2Cft1Sc8p1qQ/r4g6v6s40fRTF71sHO/QlCH90UgctV
SiHgnt1djaz2gi/+cJmWljZ0L0HrAL5fxsvU9HeZZ7prJwDlYQHlu27Kb13Z7ku3SsLoIrIDt+6n
WYrQF9n9y2xfqH+/c2EbR6He7WSev81d0zs6KTSWO2mmS3+YRjQopOlnsfseFaCbc0xKDkuxMT8N
mJHkkLYZG6zQPwLasHfFMLw4w6yd5GKOCZt8aaqm+z54m5axQTG+62WrY+Txz7LWjmDpmwFmizW7
kiM6IPiWenN7GpPWfqiUFAr4aGW/I4dDglqZ956j/wKGqz24poIEpAvpzIacaANmZXAYOLoFie3u
6rHUH2RMLtYc3Ls2Z3KrKvne1KOi39v2k0S1H6EoEUMcNucft9Uy2VoO5cXKfi66mgTpP7CvpMVD
JU/a8xVuJt0lIsPWuS0Qv4GnBQJ0uchp83rw9NOcQlof72TsFpKXVMZWtz7S0PC9YPJsJbBCBJsS
8eQhCeaDi3TTwjzqKkxDNy+y7ZD4NbLySby9uVWDHfEe+nk+5mWunNAVgpAT49h3Z2qBCc2Sx+9f
GQ5Og2C4Q78sq9WwwLfl8qn/qSlTTqEXx3GRfRqB7XjDsClMP/61+Ej0CtAUywVPifVBBSs1aQ4Y
Iuf7UdO1V7Pv/0iE48AIQiz+Ww4iZZuXhU7mM+/uHU1T1prOVl+xFIBpTpqv4biVZ8jt9ZudLA5P
MLSMQTvGGf8S0v3foyJoBN+QSn2PihYpWYmiLledi9GXe8mwP1jaEbeREEF9bn2LqrrHFBrbIYmG
+FkBYIXVgRb+cnMAODbVdfao0XxEQaTd9klr/ay/qEES/TKMBHlg3XCP5rypI0770G+hxTlxB19v
Yd7JJVJaiNmp4m1vY+TYYOgt0TKGRC+4RAmM+9Tf+kXi7MfC//J/1DbPexWotw//8KZrLi2EXIPL
VSE9qtCMkZh4QRV1Q1CfDGTTEXdKjQGYEPnpcOcs+Wlg5uSnTclSy0AoaeyoBMeO0aSzwYAWjXvJ
WCdL8vq6wNE1KLWxrgOjrnL9jIjgXuk79U6r9QlI7ZIuRyCKHHkH6gytpBqNxtqy72CXsb8Zp2+8
iOLDjLrkNlARKPSqBK+wNk/v0YMd78fGI0dh9PtwQP5eNENEEuQ2dtMqaS3/PU5CJPgWJ2MSLGMT
hwSyfwup6BZzu//tXvGAjWGZtTrFRPSLhBgmHLI50eJNm0PRlq5MXMljla6ql+jXLdSs/Gw1WkG2
6yaOu9C+YvvkYsSx8hWr3dpAhE8yJi25qPhlNTtpGpHG1+8WHuh5Ua9kSvPCtFsk1f5im1LtwqVy
LpdEKuXSRISO5dOi6Qbi85WXRoXnK4GfYurGJ+a2XFqyRFof665LOAS8/xgnG38XI68OToF8fuWj
jCiWc1zwB/IRl6HrrHNF3S4ffBgUzjGD+HT93F/n+WI1ZOHxq3GMtjn1PQmAz83RNp7KyMv3OppB
J4kxwqzQz9LUQjs7BmM0s9mYnNrjXyXMmlXd6+F5iFrUdT5aLvtgBSrd4T/jsay4xd3Wxh6f22pY
Uokfd7nFKQE5R+RY/iVWkc9IgSziFWradNEuVhxvpzfKc/EhaPFJ6wK9KMI5CI7rXt6QId+IzX8Z
Oh0GUSdy31dujhB0EgFedhp+GUMAQUwGXewotu/q7VDXy3WjQDNogz6/k0IlaoXWPjTwJpHuUEzp
hUTkL2vO+teg9ONXzoQyJRel0t68YTYv0pN7Rb7yqrqase36WHmzq2KNpPv8A9Z0vBsnC/9O8JgY
Ueh7yKbWKloOnWE8g+mNOY3y0FLvZaxfjqQKSIgNjsjDNpLT6LycRjNOowmCvbiUL4fdstM6wLNE
y7rp49Yeb3AsCayDPmrmg1z4A+xV2fd8UJYxR6vMh7kNrAfPN7emV6FB8BGbIrNxas3xdBuSlpGS
AnP6DsvnJRaITIlxltVvYOEBkQTxpa/RgZs2aPKMF7m0cWCd81LrORHr0Urk4KlS93cGwGQyAqjD
95mWbWJ7nA7SjU3vbeyy4DFy4uarUhzDxZ2udrMO5J1TRT9sNyLXmKHNPCUUc3ujB9PudezUzNbh
fctlquO/hyg1jtKT8XLy1knucopbFqEG6NyTcdg2ltXiJ6bDXgm1AlmzZbksoGY87iId2UVZ4bY9
RcsktDj6p31YHeocfbAVfs+YpS+Xa9+AT24pMMiBVObpRmauzWQOC3bYlbmzqvBPgrEkh5RlLCJo
Z5a5zlsLbQlAAEv2VdReA92qNk2MeNpt7OZ2IPqwElItIbOd8Rlzx+eQ7NkxdmGhiqQ3uMQv4FTS
l6CYw3OGiSFSjsiDfoynDjJb/8M4KlvhOWyT+3IMUFVzIOt2rr4VMdibNmwjlVXpm56v4abGe08B
AR/sb5Gy2mcTvoE84JILUjlLCyfTAzept2sz53vDSjC2otED24CKRWr+kjHR6elF5Kf2wfaak362
60rfxOVkHrER+F0EXvkztMprI/6n8TG1NPACq37KiG7lPyznR+kPl3ZBKKZ13T4uPUEz5v/qfcxl
0DPXPv9OhytQwcjHvxXU8fEhXZS9ihg12ik2vwmWIXJtPDbzO1FbjHUkF4HWdPXCIPdTwPof4or/
DEuMREsA6X6JHoeB/On/fgOJbEbwCU6R/10nMztXEwqia5bpndqXuHBo03SSlmkEzF5jcJdIlbUM
N3li3hWDAl2FcJ3FZEpS3Fax23u/4aeFEnS73O4uYxDsECPNvk1+Wx8j1EA3UkxrIx2QYYWEdodH
44uulhcZD8dMASOUhHxEqLmZhnNufITwOf3397U9UsdfxpOgrzfGXLVHhJKVb39k0Aj5jSly71GG
jyEusrFlL42VhcU5ZAG1vBX6FxnOJyghCfTn698rv+j1D5Pm9Z/l9odc/2k0hPtRwOEPkqAeZaat
VjX5KhuioV3Ng1mfjbhxtZ3hVV+UqVb3bhg157TkdGKjnM8+f4cKivWCO7L1ohqeswI9Yx1w6TZf
phqCeu7Y5Vpm2wiCQ1duSejbXr1GkAoB8POEwPhZs3xz7fuNta4NFdXgj4lbN82DuVnhrDLfOYF2
DPAuttdlPgWn/1vTRTQfNPMQFytw/vNx7rYyZC/j0pJbSKvSET5FoxNpoBlN7nf+SxPtQNApZ6k0
SgUyMnr7gJb4D9McOGLJRG+4yE4GpbG9DhZJ/GiWLYa2oHGrDQq9qzze5Bk+TTNSGOYqRLj5IZ7H
X/zpwaEZ0/ShWi4WX6UHTa3RU7AWy/ml67QWWO0CH5NtApiPQoVDDXiKDVyBTf/3fxZTVrDB5KD3
mADgX8ms3KYavbX8BjJEyuaAnoV6Njw9PBmF/do2pfbYj4Xmr1zf3HSKH9630k3zOV2XSZnui8xX
H01EEB+RkLLAMnLy65d1sjjNXf8eOZ33IVlblu3P1BnKo4TJxSX/sYVHom1uY9RTr78FKJmFM+V9
HZsarV7PyPfxUrWp0U1Iyx8yiuHKx6hh68WPREXXV0a7MlpiZ71XnrAyr1dNgcBLMw76j7KvL60T
gGUoEO7HTTb7q49AIYBC9b/mnV5u4thVHiK79/C66+pjWKvO2dFrcBc4D7zIncyGHWXap1UTgZgF
SR0uJZMEm5qdqbjpK8ebdLGGsf60xbzOu9n6OSjsFLwsHh+aRXQ3ivtf7chBsbZ1FFFNGxSfEZVP
adEhfhShcLUUBHFdQdptiZDuR4T0ZNGQGOqmyaPHBlOU66OhVPyvZjtnT3z9hqcoCa+PBr3FG6GO
VGsnB+WxtL+aWZU/RcBD/xOFcpWF+xHuC1mcshtbnuVhFjxrSd6g1UJPhozlsU7x5Lnr/frTeNaj
gNUMmA0Mi6ngNAX2sBnsbrygLzxevAwN1zyySXiiOLnFZWgMMdhznrrAKK7nk9sB5NOBJM4sXJPk
MHJtZsli1kJZe+XhHL+a4L4/1i55OxUC3VZkRM2kh6vNu3bRGTXrLkEkIZz3uKqO29zQrLth0eqO
x5/aOBpvkTsbR7vXCgBQ+MmFNu8QN2lLCoia8xSZAHwWP7k2sUAJDMqrYYOvMMgTPSX6ouTjkgLU
ssB/UvmTr7qnKQpF/vwH0YX3yNhL3yNRFgK+apJ1FMwJDhVuq/5p5o1OuuFy5T1cKQ7a18Fu8gte
ajAjhAlx5T9oX0M/ynFBwSEP0b2LYApU80dcONWDy1nCX5VuxXuC/db+ClFQusACb7Xk7a5atXGs
7JH7BIXh2elZ2Evg8XGnInnxHJmpdsjsYd7BKMveSNac7dLizClOXagakBcsircMQvEZQof6zAeh
OPeF8xYIIR4zFmuNPEKzl1nbUufnP9KUCwnbCgRV4qz7JqF0kajVG2kamJC1co5NABerZJjzNa49
89ZTEtgeXuesB7VfhDWo9eYkch5hO4b3mmFGa9n7Je38PqFT7bgf2DuvzdqMMIVd9GSLCvX93Nde
qNSUK2SonT/tQNK/SNtfCgy6dR9lVCCD0DwU2lzsI/Z6G1iZ80bLh+FkqmO5kceLmVRPemA4LzLe
cr4h6UPB+WMcjOUFZbH6t2um+VtZ9Ep+aB2KVI7a5hfA0ginLYbOZOLyy1iDA5OyQT+tLIRj7gGK
+CeF7a3guP4L91omAxfW+cKBuSG9osErjyhKZChcbYeFW6U2lGSN3CsxQs3ju7FM7bvGaOAFIz2H
hgy1npfaL5H3Gkbt3nFt+1IalEaVFskPjBj3Vld0b9hZ9PsaDaTls9N8dQwgrcWcP4I7GFb9lBYb
uO0mUHVbe9Oq382solXnNdZdFowTVTy6BppKJIzdp2IRkar9vlppYwQYfFndRAgTWVBh3km7ESQU
KCrd3TXLqlr5e/9K+uXx/d7/FK8banenZ4OxHttyQhAyBosBJH3T62jPOV0R7BKntncThptfjVij
DMGb+CCz5BgSlNtz6yKzTmzeGX1SPmeDYyO0fSdBkK6cR62qHqRn2NEEpjqk6rfcH28Mcqwp2rs5
vIjOcjpsG7zsRf0NQLV/6ZeLmSNvqaNTtZduX7szyOzih/RkidtEb46pBrioEQ+Eqd/HyCxuosIz
7nD/ogq61OEqo4A+kYTVWup1MiZ1uMGzgSygEX8bV5RQ2y0p0Ksto8TKbJ4AvF1iZShPfTC31cTh
n3/zNcj5L1U+TqdrIQcQ47VrR3hCUTkYQeTn/r1VNl+lBEGF0r93lfKrlCvc0PNkTqoV1hLpECno
o/9h3XIXifQLiKsW9bFdpGZ72T7KptFXUKx37DA+yzYz9MNg7+XjuJFZdqXp4wx1ScdSeNFclkuJ
rPXF14b9LeFno8cnQ9d8H14QHlbm/d6vPRRskiK9S/XizV+YaWloDnd9O8agIOGtWSEQ8ibUajKf
dCHIbs0m6l9zM+ofLSwlqug7mx//L3f4KwG68SdTcFsKZ6t8wQ7P2EXg2E8cgFB6C6zFuSJtvvp2
+duLp3njBnazRha8AL6Ke2usa/beEdEZ8OP/6st8usx3qc5XuIIu8g/9da77YiWEvCrsmmc8VHj6
lNNFhmqlQF4x1l+EwCeXYKm8koZEF3bh+V0v/5+LypBi4yhsXDV88IqZXyeLnW3cdO7BFb0DvXPb
zTtDtwfEvXNij9Nd0VYAVybliwWHWvK/tmubB1R1pk0zsWfBjCGav9Yh6MCUxNBG5E9Enu4qvNdP
G2q0uC3bhrWHSf9im4VziRaBLmnBm3IubcXDPyzbafufCQkZqLPg3+RspJdnuNSlIyIh6WTa2xB5
tq0QKMRf2DN3CI40IHzgW2ildtdQLjxqGKZNqxtEbMz9gxeU0VFAX7PMSlOgZKQBAPeP/5q93mGZ
kXVyq8GJ1a2J7Su7fYeXlKqA5XeqPtPPRv975OWOiDyZT3YWbOYNaS6J0lYrkALkkPG/CDuPJbm1
bD2/SkePhRC8UehqACC9KV8scoKgO/De4+n1YSf7JJtx1ZqA2AaoTCawzVq/aQFtKm4bQg/Ph1n1
bw+TKE+OpvolAG55d2+/PUxjOlxvghf55MA9URDyCIdOOiWLIm/7VA+fZbxH4eJq7edRs58ToRrN
/19aGvJfgTV8lpEm/siiAn53E4dPGfZ5u2m0xv1kqN+XqX/pBJKqNVvMRSje3kMjUY1Tr44vcSV5
S6fedARueNCJ/y+X35KxVeyzbCmJrzjX3jZct7osxbKF1U6DwLgG+DJsX8dpkj/1PuOn9olknYpn
RtEDKXG0T5jgyttYa7WtaG1sbLb0yAA2YvRgtPUKTYXeiVGO07Eb0ErWjcocncwO51jx64u6oUkS
VzOByYuiJlu/uoiiOIi77IASj3tlkVN510Tml8WZyl+oV76JQvwr9eo0n/w6Q8gKjeou3AkSuDjc
W+514mwUFHFxqvQYJCB2DI0pVo7qaB2SCC6WZWs/VUk+p7UZ/ihSIDAwOEGapd+GTFK/mHWBxsBQ
pJ+bECr80oEaU1qgRjDGkvcwQMpvIrD9Olaq45l9BlVTZbmRZeyolohhMa+mq+IY+ZUEGOnXJtS/
ZoO9y/IVzQcRP+4b+evgsC5X89Z8Brg0bWs+8KmcGePNhpSwkB3rpD49SOq0F3pkokoc8tU9SJzd
G4SAmSiOupYfhizd36tqaX6PRnuAOtMPLzNU2T7FdtpZrR0hPKWbIApACaxFGOXJQxYNx4A0AsJb
oKZJJUvETnNzeEHPrzkEyppUXu9UEQVhn6itLh9AXpW/ga53yGtYW2rtJmDwtrpdfL7DXsXZb/1S
nqsO8Y3lnYiJtu7wHFQqm0KKnsSWLh2Qy4OvxuOw7ghFnYpwpWov0ZOo4kFFYjBn6hONM4LqZwi2
70iqFq+xVSyEneDNDzHzla3iZjuzZhF8qAJnFg+MRH3QHDl/jcG/7qZFy31JHqWtWpulV0qhU8L7
ipUzErtbzK/C460uyJqXYhi1B8utNL1E+Cc3sNAwSQeuazhTU/4q6nIE3agtj6Nh/BTVZMscRmlL
PWhFGb0Odb37w4bYiBWYNuECh3fNW4sDcjjDdYpSbHGNX1WiPq9Cdds3Wubx4w9A1FaLGouY0VnI
gN3ctWy5wWGGMJsnVMJCI2YUN4vC7RF3IH8Os74qm0u/WOEjo2D02KwHvYwdTzcAF4gGUSdaY7D1
8oruWPuLW5ihzAChgeP/4x5pKX+bSkc5iAtFo6aOb0jyaXtlgIlT2jj4ibzM7ZAbyGKsEhrikJqt
BbDEOtyrxNk99yOKo6H+1QTPUIaL/W2Hp0TpsivCyXZvCHNlmuPHQvdNjMbaDRoxCECuvQer3f2y
7NTYwIC7LoyXsQ3Nlzj66NpgfBY1WTFOoCvacS/awmoujlJlEwgPQVje9lBgn5ftHfJRxDOP/70s
oB6/gUO6tngn6RTu7l3UCbtlrG+ygzDEQwfSAIr+gpgtejVhGWLJF8ln0VYE1uTP1dLuRGtso1of
RzNyuwDHXyVDrq9zrNwubWalcfN2xUJPoe6hI1GQvFk9WUxiGofcTn9G6GK0G0I5APIT6XL7P8Q4
c5MtaJs2pWKSfwaok4F5fKzCqrkmsNZF1b1e5pvAQaOvgyrIb32JhPzWN1jNce9952r6C4g38GMk
prTyChd72kmzVLI8JKSrBPn3Npzqx0ZP+mdwlA+iOm6SX70E7kFdqt97aeqDqI7IUgSI3vlR3WrI
+kzOUQ3wIGV5q4GfqFqPiHf1JWz1c55i3NcNo6+pUvI9Ku2FlyOOXvO0tzd4EZZeM6MuiZpt92yi
2niIeqddrSbaZ3GYmFxZdQzyDs4IXquJDTES5evHZEWz96ap3/JtZsJGPNGXZS+SbiJ/JnJwPcDV
Cf2ue/WiByH+yMMn0eleX8ZWtlEwr/LvDQMW3P9KatZtACGuKm0/AFXhoYCEAeKIx8LtTInnKw6x
z5mBXO69XjSq7ENOAY95pK8ODKJOHBIbzmhvqX+xt+0fCgukYmXC6iLO9GmSh+VEeCb18OCoPtUT
uqCmFGO2YbblJxhytmtlen4WreGibx1lTp76DE1Ow8/KIN2IEM0yRj+MqA4Ogv8hOCUL7MutYTmG
d3si7VAyL/A2bheILtmE87KEbDFmx5hJFWZgXcRZLJX2ZQwV9JuSxb7M6xmBB/v31kR/J94UepjU
6x8okfjC7yZgreqHzWSfJ6VWH+yAyL2gm09S81Q1Svo22rhhBG1nbEMg2p45dNYBHJ3uhVIb7IKQ
CZJpoTuPWCmLuVXMmXG8vKFEV1xESVv9l5UJXqGYX7XVnZlPINrEwcbwCnhWEfFmjCnh98aIdkPR
a0/dejBtp8AgWzYP4cIM6rW5fm6B+15uRUc6kAYMHkVfo2TyCIxxKy4vgXY+LVUUngxl+vare7z6
WRO29JS+Y3tATGreKA2y0cG83j2TAtkTn0BcbdbDp1lTMaBYU5Q5ATLP6qpwc89OipzkvXjvYlsp
gU/RAtSGTIDId9pKq/jzUqtrkG3Q6k9RNj6xRiAi3cxHTLSrvxal+9pVExpItR4gy5/qiIBVK1YB
P87YrHPSrxBKikKrnqH41l7VW6CknPKsLGOD0yBhXpNFlbFbZuvPjPY8lrGfhgyC4p26H+CuvLJN
rI+iSrypVsj/phb8EDUkeBAxDBtM/dTFKV1R2ViSPzoBYljaBOuqWAJnP2TNRVt1EJFzrQf3dnpr
1jClHHgeUAVZu8MgJ0uXoJgdVlb0oC1R40pSpe40BBwfRnT6dHeZUbRKNAn3uLXy1nE908j+HiW1
ePqtszhtDYQel7S73PtatmTsW9t6E5AmAWFK8tD2RnLOXiEgTwh8JSfRLA43WJNAON2v+Q0Wde9+
qxT3FN3zFvluvthXHIR/mGIfHxP1RcF3+iGvu/wEjUtEmog1XCfsQ0TDrV/6r352vcR7TZ5+jH/L
A3c8LBeFxPlFirUfOpDGnWhMhLawOJ1jNTt3neze+/5xvRVheWVUBW5hf994TqKDgs7eubUG6QEH
EzFG3flpfVRPbmUE1f7e0LK62FXgFlxR11vO8lCnF/Gsl7BJsPOanwMytMZRaySKSv/c4N5c7syo
UM7//Mf//D//+/v0v8Kf5WOZMeEX/yj6/LFEvL79r3+axj//Ud2qDz/+65+G6thsZyxDVVHTsnVd
lWn//vUZhRx6K/8DUPRUxmGRHcF25xsjTqHQ2bzka2xURNBF5FyDoUu4Wn2ZcHpp1Wx6VZm9D7iG
2Rts1pev4kC60t4QolAOSdHMr47RIK+zUloVJUPhv5qvSgA+vBknpHH1RP6K+unzNPXqXk0XEz7b
CK3hiH6efkTQ7lRZxPWwL19dBfAJd7GmD7ZmIUsqVn9FeEYdcktKmzQS7ri3CF04BdgF1DDAlSIe
wEqsxThDbknGKcIqjcQjFJHgWMEhndFHB1aW7YA7pLe6eI4vpsTzL3qU9WJeJ5yP7xeBIM334kZZ
hvP8f/41bPXffw1Nlh2k2YnWGLahKfwe//5rZKlG2AXcxTFLwfnMRtg8ZnbTkDBUWh+33Woj6sQB
/wjlUrXJrQodOVhbPfBrVW8Tn4wr+i5ZPT7ApxluBww5CrCiJfMuwGrEXbJoBKXcK7s5Htt407X1
D3R7/V8yH5Xd2lepm0IvkokuI4oFvfFeJtFABmsJ24dmPRMNak18QNTZhQUQoe/w1hOVt6sro1NR
DNhlhhZARWbDeNtiFihmLOWvDafUMddnivZrw4lcYALqqDmKruKiWW/ZdEa9dhRTIJyK9nC/5a2O
W2aNYz6KkrhlX07JVhTR80seUCy67VnFfcUtwUprtz8jbumoUoDGG5telRdo/59/ak3W/vitFcey
eOUIE2sGyHH5jzdPkmwNs7Ei2seVrBynzCZu3+IOoWZoAONgYPtdNIPnCUrCdaI895kJN+ZFnRPj
2usVhnkt/rkeklbN5lZ2Yqk9Owi7WXH/rz5Ny68wJejlakVlXSPQ3/tGyUci6anzOjvpF2zylu/a
kr9iouS8zYiUbTWpHw5LHZpPjPWMYXYvfw+7Dm5A1H4OIjKFCxHJE1Y6AcIPLcady7h8R26uG+f4
uxmYjpc3fXFVgwmncZ53KDZGA6UQkp/OX0vD1nQdY5Qel7TIEKVH2kN3shekUcOjBhnuQRzkhnBD
VKQt4qSLDYcW+paoE62TGvfbvtdCrxmGbrU95LqoJBqBr93lVldMK/NyUNVDOE6Dn45pzOyfoXEd
qB1xKB59+Omo4YiDSkyhNdnWitJijdPFNKbTXfDaQDoPf2VG79tNJps0c8siYnO/iVGigQEEIbnd
OKvr+kAMLMdNMFEIDuJ0wPCukEZKlOqaZ/gSjalaYXtSV9dqretgozPN2ebPqIuT/a23aNG75FNg
9cBCxLXrFeIyUYSR+yCNAPlE1e0m4lQprYMydBpEFY0bizpxF0fV3ksz3hlDkpyGBcDC9PdBNUsk
DVCUB0tMGv2PBlGMwg4WTQ2sWBTFFfd+uilphxzd2j/q78UepTPLwc3sv7t8NGdYYzkASHGB1auL
H0VI1t5pXnJj+bYU5acQOVoS5YIgttLG1oZgbbhX3UhlxiW32ULKX6Qyn772cW24bVtND4qe6Zem
tgdPNCz5ckWcvnizjKU+JF2WoidX5V8RzhTtGMT3rlJpexnRkStByO5qTRYHwO8bHVS+Z6xFG0CE
jgg9KW0Z4MTWCEGW++IauS4eNLyyD7ptq4oruhsxO3JQTuvtRMWtLagb86Cb3eOtk7gHXgTFFjan
7YreA/ztPRtjov9EdJOXathbKsZ7Va+eW2LMKPnb+lOqISCkxLdCQtT+ovXZQTT1aydz4OUj0Zfj
fkZR1Onsv0gtwkYWRdGgr4rOeGlkhLbpJ+pUoh+42I/F7X7ippUSskxbITvrXxd9xwSkWtg9Ndpi
gETWlksVIjxlAgGZiVpGkoqaQw/VDr/ZBQvbpNYehkDWHsRZneuLa6r2vIuRpTOBgtDsyOW2nS39
fKuzpKQ7ZyzgReOtbmxJUEC6BTYk/oBoao1JhUSM+4Mo/vZXMoIjU9ocp/UPi/p8GeGNDqsvmwNg
Z62vypl44BD9uNUB77z85ylCtZ0/pghVtm0HvzbLcDjVjXW58NvijPFetQhiaTuMP1bEV2Yq2XZq
9b76CA7JVI9HZLiCR11CjLQb6/y7Lsu7Gmujj0ZnKqnL5fcehHqmjyrHxKxoFIfxgAR6PUxosNst
XOCVlbdEXe+JViE6LVqXHqawUcjab50dC0VfXq1He5G6bRuPMTORDQU8nat1jLXRj6kn9SlZD5MG
ICrBq3sv6qK4eY/HRj1Ntvkthc55RNJYfbodZGmHA3tyFSXRXZyJ+yhpRwM9ENwxH1nlVidl1XrX
nKhv3CVBK7qWlHVORN29nWUqb6drOcxg0Py3Lag0Oov6e4e1v7jzst5eXCSK4kzUiWLP2nMTBCGW
NX//BZQymGd/+2P/r3sZ6vhECkHe3e93+3TrBb9/+Pv3KKOi3Xeacrp/rNsl9y7ic2V5clBzIH6J
YwYXtkmaOylW/tnGi86DbTOeQCRa77MDkpyFPeoy87RVVmqKUFn6TXvpprrECIdC8LrFux+Q9dO8
2bBr9vwQWUTD/RaTgzrF9o8WY2jx3+xDy+vh9z+ag/YdVYvgMKsVrm+QYBqMslTZs6TVBW7RM+JR
eeci+zeUnf1BTKTaz4k8bVGsQrhr+Jn2knWrtse08M3aDHa5MmqDu+QpTr7RJDnneKzL7bCSP0Qx
WevE2a2nWVXBuVPIF/Zmo5/EzNJaNeLykbK7zTOCb2z0KjDyWFV/BrM8/WpZJxrRJza01mt6A8k+
1l07rbPwW9WS7JNpW7t+LvWvpmPZHraH4QUr3fCxTogKV7iQfg1gmY6o37x0xoQlAlZ5G1HPWxr2
Y/PVwARrE9WFccg0PX1NpRy/xCXcLA3pIbbBKzE9xSpPDvsWjAZSabdKmzfrNKB5I+pwVtevnRaw
dZpj2XEZClvYmVSK5jpxwJg4wPJd/fbPFPfprmqk4GRrbXJM65LYxCA3ZPqKZgvENH1iwK98cB/t
W9nnGvYQavrFzOt3MEuYfUyZj83fdJoi/FF7SVKuZqGSL59KlnKOrF5vdTlbUjceh0PC6H/q+vpX
Q7Oe6QUm8pAbefpEP1EpriOT9D2McR2p+yi8JslZONSGKInLgRFd1QSuG5hZaSuKwBihKDVlvFsY
r6/CuTZipj4ESThIL7fAvOLoHZCe9lGAJadUavw0KdqTxiWva71ALon6pC0f/z9DvezYf+zEdctx
FIsNuGawB5SZxP59sOdnKUxTqYzDIqOYG8G9XjxHyQvMIhVpvp1mJdsE11prgf4Nh4pNs6L24VaH
u71Rptp5baMgc0GlOR6BLN0TdREmrOd2qgpXzjTnNUf87HFMjSPSpTK8exJ4qf0qesZLfLIUdAvV
tWOL+wyJdKKyohHsrOFF7Gn2oghVWto4rSJtROd4QrnBDu3PFpQdj12L+WqY83IOO9K9oojpa/5E
SGNbD8jDiyoE5N2ujDJUbumPnPs7EjDlVZRQP468WNWTY9/PhBytwDrqoYNxIOhzP4Its+/H3nxz
krL2+S8iVd4BOcqbHDHdJXFurWromAT1+uogOi+V5ik2mkolcMRD3y3d2wCnkpRPle9F0ZFRvuVz
ZcTo8+6tjBUsp8ce3tnaWc36YFvm42qdTVHSVt+aMJ38RJFjAm5A4p2mTS7WeoBKlVwWU0aHwel9
UQIF+atedLvXNWXOW5wOCM1a5c++lFFRXw9mXFa3s3udoqiPU2xZ+3vVlAVIFK0HUQcSnC17FVfu
Hw2iVZqDmMR13BzLLjMOt7oAboETMnstRvpCer24FFkYsKYjUbDVEla+ovK3lnt5JA/mWGZIsIrr
7ofbHbR85Xbp/aMyqb9al9IGrYSQ/1Zdcvl5jryi1stnUUhlW93NkT57oiivHTKz/q7A7T+JqiCG
bVUa6ZOxCh+IqoJEtE8MdN6Kuq6LosdyqPyKB6yywgeT3dA5jMbxeYxl1rw520VRFIdUVw23aqz4
ADlgfDbNNH7K81U4ngvEAdQcqKo6wMhmrWNvPz7HcfXTmBYEgtcqFdXXa40omiiJ+0zkdTeWlZQb
UQd2JPKNynC2eblcLPBLlzyu+ueoMZozueE3UapsuX8G96kT/gZ3J+rEASzYYSDLdxWljtj7CbPv
b6K/qEKtgGV5Y71r6dj5lmy3Xwb9hzT22sckhQuSXsynOckTnnaVNEZty2+ZNWk+XOPI7+38i9GU
0hGpyGJnlenk4fRZgS+NsDpelMd4NFGQ0ZYCEEwjfx6U+KLYufMSI2mDeMfylSVeu2sIcPFHxmUD
UGHYT4iYk5ctUHebuuOUywhbTMleLkLzEhpBgq8Cfr6JPVjXxtHeyoZUq93V0cnhQzhKmx1apGk2
zkhAcGzyXW3q7VkqLogS5AMmBs4Ap1nhE43mXsmSbapVGFrXRsIqMSPZHs5uNS/sMovIfJIDRG01
WZqORRTLL9Ay3mtr6r7CwGJ8qXT5iia2cTWrMCI1V4U73WqUTTdl+gOTrlfNavgsDuRA5cPSxx03
/1ddhHvLpgHiu7nXjQ7C0djbBQeEmqPbtWG7eqhm2aPoJpOFP+MF+XC/SK6lkbEHU5D7RSmxVU9R
rGQn6mZAhecA8Z9BL8vM1dq5PkpJhLaFKJd69assKk244dtwRlQXwGjm3o4qWlBgoYbqmEoD9s+i
rA56dRRnZJTouqztrbhK1P66VK4mN8jHwhczkZik8DSFOroeRN29eK/7o18i5jLRfDu9t99vwctq
/Zrwbqd5PoA7Zb+MOOJxartfhziEYZ+uh8QyoswVZdEsKsXZve7ekMb4tLn35j9vcb/6V0/ojLua
wB1uqTEqQYb9JMEOeImzAc/4/kfWDcuDPCD/oA+h6re6HbD6zIOXJcsxOVDU+Keh/6zCqfjOjjL3
GMXBr2Bytq+ctiLQE+lPw5gjdhd36Q8MHRNNSX6yXh6AsgX5i9RV7a5UMv2g4VBG/BUorq1b7ddk
tvxFRh3JcFiBhuQrfQPo9wnF7OwN8ZCDAXn8c5QN8dYOm8XjZR6Rr3MkvkQSvik9b2bfJt86ZQjf
VDx8LR2LVVypus/pkm6mXpfexnap9zHWtN1kjScTmYUTHFv8PPQNBozzwcmKnO8tpU8a9mS+ZjbO
3lCLQ7wk2qEPyeNCX62xN9U+bEn9LAb2RFbjjd0apR+8MXvOu9zsAEZKSvw5aaSnhv/Q5ySu9hHA
wquMDISLLwmCK8u8Kyq05e188Wepazd1jvUS9BCwS0Um77QQtxvWpJrPc4PHoATexiLqTc7SzpA6
RqIA7+W9jvmZGyRkCUzFMr/Bpd3ju4Ms1RSN5z6trQfmFS+XUPxBqeTnEiZPuiPpn6cswSkvfcvI
R39tJUSgQrt1nb7JriW2uleEr0klriLhpS2dgrgv3sExlvsCmO5usQz9Bav3ndPEu8KO++/Vgi7Q
ZDfDE5FY+5DNybRNAqwYWqm8sryvsfyeCj8PCt1DkKA5sb7NPuR5wyioeEvOAwMs1PGNiPh9reLe
Xk/FKbMxl7Pq8gFLEZRWuzDzWlXTMdzUyodB0R1/gmLgmJU/tqa262PduZqq/OGoKL2xEiCTghbB
IQlkQImh+sNCPv0IfpAIk/5iM4xZaVkch6TGl6+SiXHlIXbcmmYD9cdOL+greW9K+VEfMQJtzcp1
4qzDYreo/RJG1NUy4+xosqBjV+dKXe06Mua/eLwHn/oaTH+XO9ZLcohZV4ICVE9L47A4MfJj38bF
scZRZDcn85vW18VLcTDG+GnoTPRzQa1AHe6X52gox62ZNpKrLZK9aXJWYbP6gP6odAy01nanfArx
yCKul4ONSpzEPiZyc+6T6Qn7LBIlTxKiN+6czzHDfdqf2Z+GQXIIfvYJKvwtYoFHcaidJvNn1LHm
0k5csC/dsa6gcNa5AzqvSPeGpG/xlFfNjZnWPZ6L5meZDpaK0scYvbAS6rDnmMqjOKhOXN3ORFGq
zPLorAdRxAYiYRj/u/cfzVkMT8OqRug1o31sVhkwgPVzcSu3RfktMr5ZtcFzEFke8lPqscwz9Yjn
iJG7JevbjCgibjZu1FVfEItByZlRBCdIFEKJFTiLJ07VVH0z1ajaRhUWayPxl6M1E4VlTzi5RX0I
0thxy2hQcaNE3yfJpV1sJBLuLjZ3KJvKS5KeWb95UPXahme2+vhZoGIcWF8eY/ySVgzvWpJuYIA+
maPM8y27sjqnh6YxC8Wbsvzdyi0Ui9ZPQNDJdOTqMHdvdVVMR4eA/1FaD9iNZHUErLocimOwHsRc
I84AuUTs0SsiqSYixf44Am6U0S88RqaOxtN6NhjD96opXyHY43snp/wP1OsUq2WjsZuZEdCFanjM
x2C7xOkVZqJ0bFZtN3EIYlADUqaXnpwC3m3ngxHzxcTvp+j1u4GA5wZhsuI4zktxZAGEffpwbNVC
P+hG4RamkrNHs1pUQrS+2OhyD9gB1sCxdPIvWtkam0JO5mZfIFe+TeriPVSc5shbShiN/1h9kk5m
gk4ffr6p5Vg78cUigIdeUWGlriC2fozrbjkaHYCwjA2aZdjVMV5/b9by9s5KYhYkhXxMV5movKn6
23/Trxvx3yTOsqIebmcpdK5Dp7HvC8jS4xal4i5cYhmPLv2ybU3jSStzILGhA0dWitqjONhy3R77
lMgLjHykdYyZtXtZuuSd2mMeB18Qc3lqakXmBas7D7C/L0X1yW56Vw7Q2MRnKYzz56TOSAX1rDuH
EHJXQUBIsYzPjSkFl2QaFq9LiqcyySdEC5RvkELhMrbjKZ/0GbJnCOrdLGw3t+COmP05TOXuuU7b
0DdNVkT4ZrTbGNaYRxgeufhaBysXb3UQg++zGuRbEByJT+6v2aA1pvo4BYXs/EgCSBUvnJ5ti8D+
mkq27Rtm9zKX1eRPVWhziRN4japGLn4Q2TZiZ098ZnyJLLgG0zx8ZvkfMs86tZsaJnrIFtgxZ5aR
ObTWtFxiufOa/u0MdaPAjN6ChklRE6l1n5eKUJ/dGHtrQIu7dToWBwbWDpETMUnkTzkpIF+TR5If
4WTsTYOMa+jjExC6gco7oQTFtANOpPGnJxVQKN8niRbFbSachRjx0QVV+ZY9a5mm3+fBY5aGsC8y
R9qFMUZGidHtbbM7mwFC4WlUHRLmLEyx4l2fJx3/lYNFFhOFxAylIBe1nXzTLCXGHKqElJEUXtM4
xxKmaeQNY6u5QXV28kMre0f2Td6YSRUhDlIjWjKRsIzxVxgdFT1qENWb1A7fc53g2IjgS2h105XJ
7oF3qDkVEcqy1nBep1WXnNpnGaCrH3c1NF8bHfSGVbdvy1bpmYryZbDJhHVdEx3tYPCMxpxRPW2B
oAxxurH6rvedsL42UXwoIs1mFNQf0H9MmJgdfa9G+MnabfvZ6bN2x/sJ/agtn9SyelXVpt3wYy17
086NXWYOG8i27a6d9MaFcsxDnaOuHsX8rlKCo4rGI6dqh6WZ4i2bieu6+j+3MQCwbJ7Kg6INbA0G
2c1tVuPpMiP23TPRzxXuDhXIZQMw3CmT47+Suc/9cFiBUQMENBB1aIZh0xnIoIPscpU0TJn8nPEh
TGfLNaSFRDBSquesf2wxbfTliu/fzekPo6qLjWJL2kUyEPUkAvOXoydA47Lmjc3UaWlVqHkGOYnR
lh+ShFxo5Sw7VXIuehaVHrqnztFQ0tGvFGAiaWJvU0iL1865TKESQhOL4hermAK2P5mxt6XB8okh
GUimd4+JTo4NdVZPNdGyV2LIjBHhv8QJggsZE3j2hMiuNcTIh8VADidxMAKo56OU9cuO3MmXssQb
AHuF5nEc38osg6o9IibLgk/ZsI4avaYxzmYWGXv4qpA4lOb7NLNcIdcenJiNrklm1Hu8gEDFGq5B
JmbXGFZyMjPZ2PTRxXKG1i9g6TdDZT9EE6RyremwcB7VztVCnWckSK1LvciM+gtOYKBMFVR8WFGN
Q277oZOrXtdrlatoRr6dKscFAmk9x6jKeEqOLaCTW+vEjX1OiuNFPSCvEtbo1BHagsGyWihm6A2o
vbF+qOQaDcUj3g7AiMOgBXEAoSN1eE5y05QJJ8ch9laWCaD7CBSSr0/eYKntyJMW0m/gwHEPtAnL
KfrgY8jzPqcqUzT4zh0+SlvU775goKv5AcYNzB9qeSirOHsopybxFs30sPXu+HtF72mFUWGtEUFg
ZDHtjYRuvHm0puOYK49q2DfbnOn5IXdwvymMuHeZBKLHMCzf0Kw7g2a99nhYXCGGzGgHXR2lGreB
PThPujHsspn5p85rbWPKqKM3dZw/zNKMbd/Ur9+HpWhRm/O2kcuXrB3aja1hs1hK/de0yLutaaNy
jnmW4mkh0l1pBAIUExwVZQdz5Idgsx8s8oixRgmktcJMoh11r03tt6XUpVcnkR5TVNtVSKMXQh/D
VpUTNkA4g1yVqNvaaaWcorXUd/F4NXMNb3gpNI4mIgukM+gRRwYPfll52fixLLnkF4xq1zha1Gsu
hWjYgybyRJFB+zihLYKmAFYUyrLUH6GOA2RX1e1HVY1YV2t9/zGRqHMdTPs+iOkO7sxg/xEyZ2Os
nC0fqImhngbOA4NEPAUNGBsfzpL27lQM2kfbm+RieKA/dDSnQAQ01oeSsucBH2x/sPxg90Piwp86
BX6jTmymkuzyg/0OT1TTKZ+SFnu5QNOjTytL2NWCfMCYJoLSS7rwrYklkodoGxLjfzNJHHid3Bmv
UV9oZNLD6jXOGZVnM1I8ywmK/dRii5cBdXgOEWDzZ10Pn0LlQuA/BpA6WI+GMkNwbyz1wTHHehuq
Dgn9EIbQFDfzxUlifZdk3XwurWbc66i/noiy15CMW+XYRwPoyArlUHsIgUXg/rqX5gz5KzPJ9vNY
azglMUXluYmRjWEdYCBbPjRqPhLJBWAILWLqscw2Nu6fslnGxaHNH9sGjnsH4tNNF90AWlW8Nima
bclSfSrJZvjmPMteifp2VugnM9bPCAcp7IKU70OrvZNY/KswUdpHWIBFcH1IWT9MqokZch2bx4mN
eI9z52mJxl+HIZWOBZ8Ftw/b8fO0ORtONO0aa34HkDz6Bg7DjHuTvkWrZNhUWV6f2J3gDQE/XLGU
aV+AH/QmYL6urWEdM6Pq6VnrViIxtPGgj/mz7ny2LVl9K6T5ZzSwM9d5XiNp30th8tBg0L3NHOsj
KLD6qAyjf7ND7PRIepEga+ptEhLSlRq1uwaSxma87a5DPNrb0ClUSKszqojEbwf1TOYMiNGaa03s
9ENRSC/VTn4wHGLr2sCAGudRtM1hBoC4j59nVYN4lEXvldW+tLWrjYvha/2xiiUFy7v4iYnLH3Us
XJUZEJAqN3/BrFLMpnSl/P9ydl5dbuNcuv5FXIs53CqHUqhc9g2X7baZMxh//XkIVVvunm/mzDk3
NLEBqKpkCQT2foP4RUK252kuTLTTo2iByjp+2JPWrae8zZFYro+h7iTbwtc+iF4pCjUg4wSWfMpD
6uC/UEIvVtgE3qo2/XxqTItXEgAcKUF8kxB0SYHmG2z5oq1uftGLzNiwPr5UHQLfehb3p5YP/MKN
8AyAh7h12jo5ZkaHumOJtHps969DWtnbwPcFyhTdV7UpSCkgPD/ZIWvf4Hc4/2lsqhoAtTkO4VFZ
fsHDsdjguv6Kf3B09NgwTK7y3NYUYZWIJ5NSlutCaEicOzz4q5YSa4jsA06i67aww5fG3VQp2nCF
2nmoV4Db8vCQL9EQNwFwxKE3XQt20nbc/VB0EIaamwA890HK2M5zpn8fEORiiUFfIxvaL49OmLp/
eSWcVzjKSwtWW5MHB7/RkkUNTw5C8uQ9Atm2D0Iff9YjTrlJP78hkVtfoKiyZDQRSU9oO5fAi/RN
n0/NoUGKbGXCN+YAQa4gq5qeVBEpigxLFbxK64uqq3zAI49zRzly5MhLRH+fa7XdsxHutqPslj11
VbHtAmTJeBm4vcAfffJV9Ew9mFE2bm3nV1L59b5rFeomtbtUfTQ1DYSrEd8Q+korVXuH/sWy1DhD
ljA3tDC2t8a4TihiPQFpOadQBJaRaF0O7VBPBi9yXlE9RwKjW+cmZhq98KOlkuQslsG8aHpbJbed
H0Hc72G+A1oZi2llTwU5fB8ifQSLSyUJhRmOwTm/7I9liPto114pr5V4xohqK7QIYQqjfWynzFja
emnuUd1ah8E+DIDBGCmikGNiVlSZZ/m3LMHfIMnOoCTDpwKHO3ZLZwXpz9GzBQgjywBuW/sr3w9f
0GT3lrpzEF2nvbbpizoaPYXVoD63Rf8TUaUR9fcq3lVqSPlM4/k2uewrayCgUWAsiwHon6KMZ2yK
SgrSzWvk11Tm/F9+n+cvqt9943zXwi9sNmPgz4Q1votlmZxtlBr2aGAGS8+21yB2vnAOh9qWtdO6
dXwOu437FTHAdDcpSFcYcUfpyMA1M6ucYIGyBp+r+i0x7YDzU/MT+EG7cOLpxSqTTZJ/VEVofvMr
cUJYDLY6tJZsfA+yrMCH1kK5biyeEMRpN07kPBlD+l7kiDxHzZdk0F79VvzMU/apbfBNjcZfblTn
7Ci8lspBEFCXi9SjqwFssqJ9U7Vb1W6nb7DkYWGi36mnHQKH1aIQpFKUXKs2WmUI3L9ybRFHfwlE
lChcFeLUd4DPMzXFQ6uqgOp7/VqLmmal6AfqCFmCECvcj19NgYqp5WDsAqtLvXYtmTc+uZGD1mma
IG/oiqU6svvokCj0JsfhbO1/VUWPu4A1uos2m76mvDGoSXMeaa9FZXibISvDqz+Y1sKJzoVnryIO
zh9OM+wt7M4XJgW8LfSmV1wCo8tUKGg1+AqPKOFhYB14iLUH3xQwK4VqBPvc94unoE5+AOceFq6G
lLVuKMfvDgsE2wenOASU+rC4BUg5eV26dAcW+B277mSfYIrVu+y88DsvlwWKdKQUcqhL8LEWCRzw
yijzVQTMkeWfA1UUetpmIuWyUnUThGaB76G8MwTpVseO39W+6L8CeMH4xqmjR+SJ90FTOjvbtpVl
EZfK2Sj4Ux3kJCxUJ/gIp8a5ikYM4CuyOWyQlDdvdDlMpMk075eUN2NS0RMI7HSnW014VeICFzwl
tGEhAaC/6ACsyat4pLWDeKrX9ij4SSgRi2eQBFD10vZBYNy+CZJJLG7qN58qN7jNFEkXnjBPahfm
lKYPbmzXKxEBRymcyT/pwl4JO4TSUvXxTxXaB7v1kNyfBrMAIaPIXN58FMKRghT5C4yovdhaSHxY
HWT1cUwCDj0zPgy30goyem4tJLZMjUlU3wfLXtlkQ7m0YtSdUhK5c2G4Q1kkqPF9V8N+kw2+d7G1
4vPS+2usVZrLPawbGppuU8++dZqkYPPn0FpB1zoeE45uZQvtDoLAg0KmkAVytv4qsZZtYNtSWnMv
Y516T/U4nGRYjrJdthDIH91GuRyzLlNjuU+61Z1kGJzY2fGo/CUGRY9Z1lpCSdoe+kaaJMcb7MSp
VaRyhugoOyUwRYbmEaSLEAiRzfk1jETfu3ER8qi2nKu86NnPCs2hC4RCniEq/ycgBqLDfUDmAKGe
OHat2XJ1ysJM3WEbYsK+jOQUCqvICKEVJafk5VSu7DihkGTHH+yqxudSjPVBJe1yY25o/qmGtPjV
CcdmU0Ej2mtWMCIB2Z0keSMccZVSAtU85VojkFLrnYXswE7nwy2bUzsA6Bg9SONpk1CfhLqwVbz4
veu8cDvhSXUMB5zD/TzM34yo/pDaXnHU7MfJ7L4UGBusCsNqH1L/nYUvfiomnm+2jVNdHGNYQTlA
bNLUdM6yN0Aw/GSlzSnR/Raxc8NPtpqnIlxjKvGTCaP33GbaS6faK6U1NZR7XP21gKEmW3Vf8jGl
NdaJ/tSZnf76e2Qzj5xbJpLeq1gYlzsF/cZSn6zZmSkDgTfqGn5ykrouKer/YrbHgx3tZ7kwKTDc
FSgV3wSIkStqtqTQn2VHiFwWOcZZufimR1xMUbwHEjLr71a96zzcaHCaky/DpjaOn6ygv5vQ0ZDQ
sJ1NU+/gGnhXHwLyxtAnbQnczIO/z0VHLO4wFtnPeyiIYOGgOwnLPTQVKA4MQ7hz7dSY592HDY0a
Lty8tfZU0v0rCnHedXLJ1CEfW6IGwCzZAXDX5SxMGuZbbJiLXnqDJlmkn/qpE6uMDOpKD+v4os1+
MPJuiAyYru5YLf7VMdpT/pBY6UbG+5svzDy34Qxe5cCJ5IuIejaa8WdHmFwNItJrDLlfFFsVq3LS
EHVph5+SYJoPk7Uu3a4BXT2zUUd9trDLopPsxY5waTtK91JMjfrotvEZx4niPSHffwi6GmCMn3ac
4rDWK/yg21Q97FWpXSRyUqeRpbDnm6WM4IEjSG1a0Uk2eX8e9FZtH2Vr5PFo929a2mmPFbARGWxE
XZziBrk0KZ/EgajfG00YrNohVt/CMe9I8lFhM137h+6hPpA1XcV/KPgVSCXZSxKOGfgZyH56iRZO
HxofRaE3JzlWRVh+lbSRu5FjLSP7nNrNmgdyKkfLz6ldZ92mxhi+v6CZaFNCdpzNbSxZkwWiwhQh
56Jx5bSo0/tBcsH59VLMLa+MtJcpW0MojW6NLFdfWaLSs+zigg0zGoK4NTNcb4FUjb1Q17I3wh70
UKuYEIUtkOSAFOEFuaxzXyGLkmVaiE6/cPlCBOIh4Qy/Hqehey+z4dEFXf/XP4farv45tFPd6l9D
+7E9Q7GoEqjwJfC5Nqiu4Ohs4ELFX1J7wZrGAFeadNz3rV99aX+BFQ2+lF3msxUh9S0Hyck+GrHX
fJ6M0vofk+tIH/dyWM051EIK4T5bvqZexOFCzrZqMnZdlShLfwCk1kBa2GmR713dUMF31qe+XE36
1p4NTgbdOHtTEX2pmyhZtcJoLipaWgukoamjzKIEateTHJl6fSmbY6ZETxYqf7LFOmI9d0k/oG8z
DYcmUCjhxk46vSXpJfKmBiS0Ue3MQE0Xva9D4JLBqsjR5oMRvzAgw98GjrWJMhN2QMsUS99F0ObR
Q9172YsCIWktYqGsZTNvtOEYB6Bg9HjIXkI3dp9Rd5INOcAsydJR73sY86Y5WLg6caZMpg8RsPFu
alM/yAe0XVz7Roh3niQVQDyhX1VO97k2KWdpU4ma7htUQ+Vcz6aVcx+alMo5QrZuX6EHvAoSC6ML
y/9Z4XwG/dZna2/4ZPc7XMCGVD2MzRRukZ4yn6wRLn6qtM0Pg0VGy5tr2UhFxni4otwbsOomi1xf
hT2lSQrNpGvxqp9vFEC/aG9QCvkvY1SUiTal8BBscXp11zWk3pv5aYT2m7pTqzJbjV5eHm8/yrRn
2DNyFQZJIilBMpnBdzUPg5MM5ZBe1qRLwPjNX2Tdlgwye1rI3jKP9KcJv2+ITDMnUHyNNJV6Sdbk
D14igitkEYRRirD5PrQuRPMwfSus1t1SYLe2tvDKtzzLT+Q0m++NAwwgR5nz0qR19SA4ICOw4rXH
vIvxH0W4EEePqds1WvrUtRkZcqf81Vv5rtDr6pdKvuyfN/MYGRm46Z0UfGHQBFcHAcpVBj9wD6J5
/KD0t6pK0b7iLGucEiBiC/kxGLvYXsV92O5l85/DOg55t2FD86FH3nsvrD5cq9hskOafYNfhT0yi
kRNwqxZnvECLs7xzcMNemZpqL7WeIjPVg3oPL9RDuzDXH/91x6/3GTPyvjxCPU2vCOhuJs5dT02m
669zq0EZ/qlRC32dhjrSiUivo4qLijdarKbzwqbHgn0Iwqao8HwP6/EhC8HdSJlF4frKTmpoaDoy
thH47g2POjAqbSfKEymhjZTTiFQIM4miGskpV0OUMKSsusArc9ugAEaievbVyksRAbIA0wdcQ6g7
pR846oQuJXZIV9lDB54Bb/ujXY4jEHF3BP7Gnbxwrhk2dmnyqPkdu/cOzVhQeHWGrYyViJ7eXsAY
OvtkRA8o1OqHOu333hAF0VM2leNR2DsTE2RMBXqK1eCdu4WU65bC3SLAOQ94DTobjX+Wl5uMt1LG
59qcxsN9rLxTpwmBk/lpL5tAmbxd6xQwiQvXf8yNZqP1HADbuRVR8T6jqEYhkJa8TJFf7g2bRNg9
BrYqXxvzRc6SHS4pm4WaZ9X+1hyD9OJ0+RrrbXJcnYFlMVIXU9uSQIauQ/ZKGoa1LWeuulcgMFTa
U2pG7tlRip2QvSH0qXWmK8iVSe+x+fUSPewuWBvpqYKsfNcinmsHF2WYnMeKFOpjim/TTiQRIIS5
KTsGFCiZ6MdrK20Rp1dC30OUK2h2ASrAFDFN/zpZ5vAgR3vza9mPKQfc20tGeWTgNGwnG2/YKIVw
zr3Z8a2xkv++xd4H8AK5FPnsiJQxeigKxLm2ieKEq6ZwWdrYE66cocKow1F7m7oiykGZ7uOKPV8G
bCt4ynbHe7ynAtCtynJWnfOMgreGcaIYZ2/t3/N8s3a2ZaZ/vYfk3e1l4rVtbsK6Dq5C/3k/n8kI
WsW341nbBME1y36lkhQw5bDVLTtAwxX0hiLWumYiohb2ykoS3/WJ015v+Ds0uyby9joChomoNo05
wtObm0mEN7uItOpcanrwProbmO7GuwGf/wG+Xr0dRYTkxbzU88B+uS0EN9XYwBoE9E/3FQMOG31s
G9kqyxoR5xqgMs1KxiAO+O6TrVppZhA9T6SuVxi8ZlsEdcPnCGnWK0T9dTSWGUXqIIlXWGZ+9hpV
HF99PqFybJqG6rLzjHY9GLWG0gELN3CrbqMFerKQulVNhHiVvJMXOaTOvmT4jKwVct2HQTP0k0hd
ZZXUlvuWZeFXyGb+TwFWh31a9yPpOzIDkW8/xeTNtnUJpaOJ/VXA6v5stoG2HwKgagmg8+dBG6xn
YSxzYILPMkIeP1/anH73EFwOUREYbyT0sOQYvsfGUK8Q3YtPTV4qp5piPWW5MfuRsi90gvGPAZ2Y
lJMZUC1S61E8NWnQLHPLJG8aBF2yz86tnVuXycUVFDeN7EdCQhnzi/ArwnrlmpxTd4RMEa4wzvbO
fjaF7E60+jlkU7/zJpvS7qjZr2NrPZXTkDy4gjN4POs6607bLeIKyoqU5JeX/9QhY5mFrhYVcnvj
zhZHoaGKRaiO8zGZpozJO3lRZruXNDBVgOY5qz3FrLd4xqM79t/qk4mqLZUyiq5SsnLoWnGIHNBc
coSMOXC5l9YMK1cc/0tgGuNXv0vPuP/1L0qQRUcBrGPlhWTzoBvd4miRhsekUT7jLuPFPN6e49kc
j+2gQQZCpOvaC+IFIDDnXMKdeTPT90xHFzrsI+sBUDKJwFQx3jW9Q0o2U5qtNTfVwXtUyyCf3sh5
2CvUd/s1eWi03VANeEYJzUuLpUDwbiVaTxF70DQewBhlEAFVXdd+aPHZJatXjl8DS/9WIBH8VDeZ
80dcZOotHqnM7ztw6XZuo1fgYU7rJOoXV0GZed5d670A6xj0XzOjUpeqjiab2ardbrRrZYdeNZpC
jsVPNxTklu24uYDwsg+Za50hMfUIYA1tczEC/Raj8MYG2mhK5O/VBIa1WSp/GXyyxAteO9aT3rNJ
a1uxl+dRgBnqcVSVeCmbaebXm3pqTd4rzqGU/lxSvWn2IJtO5m40q/ZOKEE/a3wXH5rSi1dSdjif
U7aA2T7yhJKSSMj8qEUfvKqF8+gmVfRd1YeZjDxYFy0tos1tyxGG+bgLdGGsOQShueEgEbRUUxPv
oLBV9prqxk/yUnsPlmoAn6qL5Kn1sAW2te677JIhyxFzqQMailTGDXVc3RAyDFlhhuwqY1JsF1LN
d02rXLgnOMh6Cfqr0TCSzZB8OpdSRKkiXHmLTQVcgTCKDoWK5EGQaNbj/W7KSncVDqX1GLCFXcEa
ng7xmJ0jzcquZHPh0+k4C1fUzq6xnnxePCgBpRLYZxnv0lJd6l7tLwcgfbCKE+1x7CzsG1Oj2vim
Z7x7MzB+XnHuI9Jg+BxhFLX5nhTFbYROkQWzcvXYZTlo66ib2oX9x5WTdL/RvCwBytyqD2h6NI5K
1spHmHkyxmCPMtSXekL2BH9q8xznJR0Iuf7MMKraVREevSQyfqZq0J0a1NeEbSjFOlWUbulyitr4
s65aNmuwCQ29AS2zunVcwxhzDOOK/K551efL6KONFpc8lkWE0IXR8eStW72GkcE4eYlE5W/wPqyW
coaM+cpgPswvhxsjMEhU9jle+qR6t25VmmeyT/y2qIEvslH1H2RMWpzYc2/ZDLi/oWu9lDEdGQUz
s83qe9KJb26EaJYS8X7MxnIBnlj7QGT+SjZx9CD1z0HkZFphzpMYq59GR8u4zsd8CcEBoboGNYxL
5CN3LPX7KFhQFKgw4rl11wMMzggAR2NUK4xcvLXcIyhx1zzeY/esbTGPa7oZVirTtpDYP9v3vYWc
15U1Yh2q5l7l2qV5ytkaJ+dkzitZ4fXmLrJLvk9yNRut8CJ75dgwLM2d8EWydIApgE+hAFti3RSa
0+clm5sJCLwlMs/96t4x2FlzG6d1w7TuWh8Ejd6356Af163v1Y9holBCuC2ZYRVRO24sAyh0QMnT
K/OXqTDsTYqt4MqYD+eUFarTWDdf2vkg38yXrJoWVtOUT3J8qEElBpW0jfVWgb0D7j8MtPg6Tenn
nYzFc2yYY3FvFZsBCOKPqgET3HhDeLBmOwFUAqsHAOhfMgwMnh1LnHtLRcC271kzERwdTyqFhq5X
Aj5qPgjQxu430m1HQ2Z9jcQ8NOD5pH9v3px5KqrJ40Bd0xPwLTqUyalOdI9tZSA9rNf1RniusZLN
uI6j56pNqHSk28bpzeT0KZxsgrrwpJlgafClssC8rShUaQ/yQSwfychN8K2m7v+TraezIM/2LdIm
91IpYfIKwAmlXxYNyy7REBtRP/LmZkvhb20pGtXOWVwXevttktDa/6dJY5Brx66e/8DKwp923lsG
QIn2slnPeWzkCz6bsjcc/9FM0Lm4DU50BWRUEL9ltVmtSldLD1Btxw8bT9w0qqc3VbEc+EngTpQh
yjamNgX7TOF06ZVG/VQMJGg0T9RrE8HT7wVHTB4xyOuVcEIV89AlVvHkjewMvLnDg7yqIHkhf8XJ
89QzNOsP+RsW3aSenWn86KAovCpB+e++kZEhgjkASh2KmVZD9aWElIg0nLq/Sdn3YQDIferU/d1z
tENQ9z/G3LmQI18m7Gyx/XQKnSKtPExZdSHH4SKsSRVK3iURSewcS8o5+fFnBwLKpxZ5u+M9jlZP
djTHeJe5QC/nXKrMoMIRP9jkjC4yFRsnIMsG1e53MlEb6wj2g+MxlnLCiCrTJRuNw5Qn5WHs036p
pUkBwjEI95YirOfc17U95xZv0VNwfobabz33yapUs+pZRnhuf48B7gVdqH2PbHR50IcI+9JfqlHu
nShwp6c07quVk1NHEfLzL3Te43kvi3tHdKKyuZKbVbmVlXGR4Js7x2VokF/Xf8bkMDnr92vIsT3I
qpuZVdKNa3A4V9C1IHej/EfPMRxnR1FT+OyDI5/NaZ2Z8OLnEZ1rXG45sVoTa2kSJy9RUQ+nYL7I
JrnvbWwBPx/AgC5MQOTbeDiUTQYiZZa1l6aVPii5sB+vZlM2N6F7Im7mjFcxL5dyIBGjcre63pAm
hubEDgm9kuUt/6KWKL440DIXMj0jszDyMlg+VJ24Pfij9671Y3gsTRJ6eeTd2OayCqg7KT5GhneW
jw95wZVyleIudwvJR8/vibfj6txs9OYg9BpgWobB/VBX41VvCuiBYCo2Mmb32niFdgD9JhEc5+Zx
t7KtA7IGhW31rNffh3HsP6KQDXulasgIRMWBc1W0ljmoOa61+Wc8cdJoDcN6+vrP8TKescu/gpGL
F0moPgj0/p+HoNNOyghuXma9bYRglsJzUgzCQ/1VZWN5S5rX1LDHxhg2Mgs+VeS9FBSsRA6cUlQt
JK2uOQDWwjhJtiwx5wVtCwLFvBfCkeXptlQ3qnjt3VB9bCKgkH/ckQnvNVGtB0TnyEiO/XIaNPUj
SvMvWqzHv+zui9piXrUogcnlaWx863UQHOlg2S9NWyirAtWEs6KA1RsmL56RBgb11KACm94BJHFh
uv7ij8G4SC3s5NRME1C1TrPeQi/2Nx7r3tqTTUQSVl7rNnvZa/ZOBkrN1U9VWVhvM/a9zGrvqXND
/aVDF01OAqmaXbLA+irnwH+aDmrZtUsL3sbZC4vnzMn8M0fZatX1iGE2ug9gXgZVYTaHOKkvsiUv
uRhIo80zXGM4VnGnHO5xE/MBCtLgJGqw8haw8Y00QK5m6Wh5FyAuEY0c+u5xSxjODum/eCFjwEO9
izRQli9SuTW1jCC6kp4eK7aBM/ZESdOd4ivt0Y/L7pipR5zfVcRftGqbFcVHjZG7WIyzUVqspFAq
OgVL6Dbwbt1JT1FyJWNmPPuoBaA5VuPYlUutW/W6ah5axScRGXdqcrzdpvNt33nJUd7JC0pjFWSn
uYd9O0ahf0QDGA5ObR78yebXnbxjNdf25TMEGBxaKdHjf43cHjnlry4a48eb1QqDZUs+Vf4v0xWK
9bsoEThYY7VzwdmoBQhK5VY2a0ULSSrSAYmmPMQmuBxzsoIdZZEFThHlKZ96BD5vc4ukATSkT9v7
NNmRqvnKt0NsCNG4BoiuDld5MUKyz73I3sS8TtzjVhvsKX44D4FSIWcfBCW+PL+nysFyqhMnb3LW
OC9F8u73VIcKDtZJSfs51RXauC/4xrGt8wxS4opD1SCO97emohUXH2EO2bKEZj7xm7ur0lMDiqyl
+VTMF4SC2pJduhzlAp3btnqI/eXcJ0eB4HuGIuA+yJaKLtxR1VsgjPMIOSuxxl8ZDElSD+a+n3NP
GM7CzRNquXQT+JikJNPnJN3IPhlR2NYv/r/Gp13vw7CNBpz2YhIOfW9tpF+R7bsjpJbyz+a9Vw6W
veqszeTOg++997nS60hxdfBIlWFtrEnor/+ae2/ef24YgJSudGcbz9nqKlU5Awq8LmQ62hmdfCME
VMuiN8cMaL7/0HiNiwcXEgtmbGElm/fJwpDJ6tKr4qWLSteuV8L+0XS+G0ae7zSXilQ+VzS08asR
aspHmwR/hqPwW4uW2Md9dB8U5G7Cb/8aLcND9w3mhX8bbYauscYcgk90DdU7dot3ODpPVem5VwrC
1WsAP0CG7TbRT4aLrrpoy/IdbLizxeCswZKkLd6VLLSXt9fIvjo1Aq6mGwcxUhp82oUJ08ISZnxW
PSBZRq9Zr+bErnVwguKnlT5nuWn8yjWAIkFYf1RRQr677JOrQgZ2V5MQ3ju/Z2u/Z9vlkP90h+cc
D3o5O9bT6iMOSDNOpZNcM2hru75D7F/ODjRojr4onzWrT186PwTD6PjDF0cr39lwqz8bWHsstUO4
wM1vNWm19xfr21elj7wPMWQZNl8AfXqLIkZDouusmbmy7UrFOwgTTJYTG9M2NA1xUTlmrRqRpC/J
+O4BM1vEmoj/QkVgAehV+eYg+Lyas57nvNPNIxpl7Topw+LDdMXRbXzghlb80+GXe0HSptxWSN3C
Xh4F1QtSwUaYxHsbmDU1uzI8xknyFs5Ip1SLnCuYYP06HCLkpTCg8wRhvXwJnak43mJRB05saviy
yN7bTBNdk6JHPCSR86oBdpEdmIsYPXolMr8GnvZL3iCXdLsBk/JLU1Xj63zzvx4zT5/mWf94nf86
/fcYFefozgiDJ8t3uhP0iw8t7vOXsDI4S3PKQlUqfpItO4ElFDt2fjD1OH8hg8y2AbrYyvWH7gTg
PFkZSby8Qercrn32HUia84oQU7Z7/t1HsfnWJ7F4sk9jnmwVf89DfgN8yhAVRyurUD73SSGBpjBf
7ak5y0MZJunhsqzD7JJQXjmhXYnGSYuDmYr6CLmZ5q3MkdSa2YdpMYC3KEi+xvMd6NnPOxmTvXIc
sgf/Q+/9VUjqQF4KR7EfIY2jyaF96TyHhKke1Tsz6rUvjfFYxar4CEPF3PsjP1mOqsb2HSnmiLyE
3p2DFBqijFO4aZZ+UusPOoK4LwJ+Vu9hHJKmtfbk9Wjq2kXbXC29Vg66matrsu3ll6DUUAXx8n2D
0dzaTViyvbasd7LGTL1j39ckWrtBTy5Vh/GbjIdA627DZMV6HsY223ie8K+81Aie3IZNXpivEjdb
qkpozDDMYlvYQv/v7/7ncW6qqUekzJdOYxRbchn/+1dqVNSZQ0SKzBnF0SiNWDZGFmwK0YwWUmKo
ZjQjujoSYoGHWbeVf6ce4i7eKdUTjhPt1XXFd1dzxYNRUec01EZ7gKv7XRZ4ZBEnQD091Awog3PN
p5yZrQYIk40s92CX2i5CwFZbqApANU0138gym0SryjvQ18UZmo+9CMr2z14pRi3HaY25Hrtk0UtH
TM0ia6xYyXCSbUchB6DCE9ukTkFCVBt5yJtecJKXAl+WE6mSpRp4KNL8jvckuHeaUVPZwJxXuvZW
cl9axLtO0eyjDMmLJrpOoGysBiunQK3NcYCapmFS43XEe0Yao9/blV5etTYU0EtqB2/EmFQUhoLd
+Kzn+pN8X2EPkxvz4vH2NkeWduE41z4VHZAiyAI/Kh3N608HevDS3uZeg8eXMIfOrf2ShXdZtFdh
/esLX63xRLILMLPl30X8+xg0Q5GgLbwHWarvXaVZ+Wpiby2/e9Vbx3ib6lpfg3FELrFkKeqjxqCw
risfwNCOCNdl3zTXXvglzJ0w5zNtFVZzcXsEy1/Ei1XhfgJEHYCraavBtrFRScHluXlM5ouMpfji
Lbsx3EDzbx/UcSqsU9JVkEhleQdVBChvnAh2iBHXbOk94yovvV+3l8n8kQ1w9G/xRtXfcn1w4dEX
5m2UOu86jQJI2T3WiNjdFRS7i+pXwwPuouo9H3cjscJdGDYlTEqdqs18kd2yI5rh5Cocq2WJRvA2
7erkqWl1bYehEDTrGWkqY6XX8XiMNMo0EqoK/viaYUTxIIdEqdFdcPCCncaEwuOMd8tkJIMuLrfj
/TjV46etURXta5F4DfYLybifmnxdqkU3wMngzCK0m6dzjfTep+Nz67205JO2sBmHZiFdoDN4Ew+2
hFdktR/thtZ5HmWSRlcc/eAaI7IfCjLenpUYB8vuL3hS4DWuqyH6ZQkyMTjDoKUu34n5HfML3j3Z
khf5Xs1xr0J87B76Pf7f8Qj0ok06eJkrKe+63zUTPmkz1Y5f4ndr/h2GQYkXE3odqEEBxcFHeU7J
xBH12QE1Zs1Gwe/vFlWAZh0Vc3Z+/h+1bfQIlDYzb80sS8URYMnx9per/gjhIvT3wZzYmpT8eoMt
ZHp3kjmYVoMTEJIK2910Aj0fScJMON3uEzAw9wsNjJPMz/TxZGzsrg6X0lTIDgVES3k7xFOyco0O
JN9sTfQv96F7DOCx6pFGmwepcJ43n1/yJvS+yODtNVFUydaNqyJU/R9eTr66V3a8BI4iIQlTHFn+
/qljW9X7CPpDtNVmycdYUw+9rQ/63nJ0c50XyHcr1xztK/Kxv//teRDM7fHz39/9LvpviOPw++g7
UtXuDaneZaAkoyzHpkoC0UkKODtcBGaPcfZ4ciCuzt7JE9huc9zFFGzuCIDgjJQ9Thg2EPMms10E
hqbvfBsxQotc8wpIjd5/s/X0a6Q7/abVRXcUQ9IdYWtWuHpUWQk9qGwW0i7pbo0km/Ki+BRWbWfc
3UP/aZiMAQDqwIWN8Q2JJJFEeuGztAOQXcrm/ZJjE/9QkTS7hyR0CeUGhNCbAipMHSMFBX6pDUx7
j6QFKAef/4XYxKHGrCDU2aOPsYGOr9NJeL9uep3hVIdrN1PUVdYO4gkNm5VqDPalU1PxNBnYL6j5
lCxkp4x5iQl5xXVxe5mHVKP60eCITH168tr+hlHVA39t+dBsLEPNH4oY3QKZhmtDwGSZ4U6n3Kjs
58AtH8K+r0iMKWCUDWvEnWb0F5btWFv5QA7Cyd1VU/J+f1Dfn8f/7LzHq77e+BS+Dh3kzBtDxEC0
7aT7ALRu/BFSaifZK9WHSXP/2dvOzftc2YuG0fMU4IiuB9FMn4RzLrdf7L5JmwXj06AgXhlE8V/x
6CrLuuuHYzBwdHjo+jg5WyYCfuwU914RKP+HtfNajlvn0vYVsYo5nHbOkqzsE5blwJwzr34eoGVL
29+ef2aq/hMWASywu6VuEljrDT/VxodYGo2vnYDfYpRh3Ni4xUHn8dudGrfzrZUDLzCwavoqJvlD
f9S0cISbSd5k8J35PIYKLGORBfmTmg3d9G30UUqSXfIQxGIpnc3eMjbK4ZJ4wyoqA+uBCuU7LWWg
rGJZLSAuwVIZdaVboHhXXAynuYbJTxkMcbCvxvk/wpQSA+JKAC59dCmd8U4+cuIRN48p8n/Iljwk
pFzXHa4+a/kAk33YTYINVPXskA8tNHx+rqWJ1LAPRf2aSpYfIg7zZ2Tp9UMos0MZAkvr2SWB/fE5
48hQEPtH9U/8Scx68hBhd9yVfIbDgLsBIuEeDX7y1wd27kEvcsm/bmSEfGoXZhTuQOEY18e87Bs0
FoU1Ao8fKwK9dUu0ETWk4ReYLc3bHrmSC/gM6llCH9iPgWUlE070aeX+lM+Jrp92NWX2o2xd1wFt
PH7qk8sA2J/1cjDZVNzVEAshQCwMs3bvvHmw95PNE41nbf/sFmjDCkDAv0WU5tA/Q1z5FNE0QkfU
alHqEsuaKFbcU6GpeyNKWNLIj5nPMdYCbX7++JhlBk7J64B0fvTBjQm3luMXSzkr4Vm3n90Y3rDS
vg1DXj/qExl2mOaUQ7qmvqHWC8ZP9zKyaNMCftb4Y2pcvmF2C7tJN33Sb66940863rX8w64hOfkP
Nfe+y0sPui6KDi7cBMMOFkUSvWS4MR/ixm4PNT/Ig12hb+9oJPqsOesf+rAfj1luIGESz/1DnXXh
lzlQl1MR+e3ST9tTo7XTTWMlHuR8dcJIlm9bEJvpXQ3H7dBhyLrJY7WCadnuZJ0oTLAukBE4btaH
5n8XkXRZhY5B9+ka3ly2axV70iWYi2TranG6zG04LoBl/fpGiV+7yYERl0zQYv0QQ+vraAebemVW
ySbTC9J4wutYQSl0GQd2dNK91Hw2KT5lU9E9TkDTb8imfZdRRVB6W8vomMRH4KNNxygIWdIVgYrm
gji1e4WvvVXcw3GhL0A7Y9NHgpsuYMpqoXirLigRfvmDWpZnEXi/S6pZHgJXiYmZ1W9gcy3OLJJm
K9/xspU3wBDGsWbvWIMHoBsUCWRnnKGRe8rgDWlCEKTKb6cyRXIwNx8NDf8PNDKKlekE5fOQg7wp
pnTCbLIrn9UYXJwWGepFjoYW9M15eIK36N70pv3SudF8QQEBBltVQVFSQu+b5esH08q8AGDy6+Sl
6a9Gm1+UwrFe5jbqWHma7ZeQDcwGIG14dnPN3ru5qu6ifhigkBjpSoVlEFdetylFTc8SZTw9zbmr
ij60D1gj4mv03h7EAlIGyj7bi/vrPNnn2wN6Ejq+FhIq0aZgUvTWYiHtuP5pjmb/NFV6sIJOqywR
irAx41IzBXtAhjPdIIvr9ctJdb+iBOfcfBxqq05W9hDiyCIG3I6dFfiF8KRZWKB+xGVYGRxzrApk
V5ra4aLw3RlXWz9GlSRQ+/jc2eW6Iitzg+iRhUkUZ8NQJ1t2sa4QmXvv80q9P9Sx9WOKrKWOhPQj
2YzuPM84w9elN750ExKpZm+pezOoJ2iAfFOy+P4dvCMqxbJ+LAvLRqxv+SkEt7JlaZG6iqfS28ii
cj2CGM+U+JcsSffh+I3qmHPWxEGeqa364mdeuwvJ/7VbdujhTm28t8hp3yNatZo2SHWx9/SwEMQ/
QiwYB0gWdjFRzR60bQQm83xtpmpG3rYo6pWMwb+mubXrduUmWX8p8LfkCYxAHSrj2Ws+ZRaCB/N4
rJPBfipHVDSTJnuFRDvt5gExH1P3fVF+GhfQdZrdbDB1agLEgpAhra9tMpV8jXzduDd97XUyLf1p
zOdHp9HtH3iRHvnZBa8JSvWrBHDI2RpT54gdlU71BpUt1TNMjBoau1LAko34tI1hsZoLrFe6vDYA
YUHrPXGbSNZBhwnSNcYUjm8wZ4Ytt8IZmoCKHJKOP/qyLx5YN75nLz7yFaScE/T9AEuffPVhslAO
c+I1Clv93k75HW1nR41ASiQFn7TA1lt2Qoe48UXMJoEitCirbjhLnMrAT9Q06mdgB9El6cicy+5S
hTim9U6/kU05KdSaemn1Ix6eokiWO5XioifP/2RDtq3bz6l2n3KLv09r/jCFiRyKAOh+tSvjfvLG
z/2NeE7/M37G4HeV9t61f0KtKM63euJD7pe73FRscPM/B9S/xdZXHmFuQHgpeR/w05DbtfvHDsrK
wUdzbCVfSmv9/eDMwyMKldWnfhEfUhMR2OnmnNds2g3fvLMcN7wvzWkv7+yt6UGd6xxAo9Twn9GP
7tlzssuwyzS5ewdZlaxnkrNmpXCzwFe3kXADNh3UdNKGgtYAWPaK+ZPD8mCnuQVQPtOrN790/H2F
9sHKyXBn8oTAwRyG036q8S1LEgf+VOmmd4mCugxugA+yK9UqimSsfWS8ilazXpeHlETB6e9njGwj
zKaRAKpR2/SVeKPqjbIcolq/oB+K5KIWk5a2DAAmSjfsoNOOy3qsrfvUascvvsuvisYMcf6QqPp3
6aIddWj6TzVm6bL5cUgo/p9lM+tSND3ANm5RdhogCrj8JSy25puKStKemsyzM0YpP5Qq3toCNoev
c36resIkWWCAC0V/6+wOr2MB+bgaM/yxX6jTFsRG7Xz7q196/6C9MZ5tI0XF0MRnW0xCCeQ+NO16
4ZbZvtWa6XWEFbcCWuyem65nm6mhph/lavbkm+pLmJC6o2JFYSM86UrzrAk/12qsW0qLwa8iiNOj
7Cq8NLtpx3wziwDZZVu+uolxbVjlYWcgWTc062DEJ90YrODqWVfOqosB8WTve5Xk49Wzzsh/KIiF
463p3LH1cPZV5HSbeWyGZ/zBjhK5DpwMYKkoDiDhxh02CC9J3kASDYzHWtURzaNlULG/tpB3+m6E
SPWM/oTglgT8NOxmFyPOH2Go61+mCJivm+sCVwxaDTXMfY2AFsBimtHYRSstdaOD/AGISRY+dBh1
uOgNDyHAvdmziyMbqhPCneR3yHrxTsPwhCxPdtPJDN+gbZCKFLp2/PXkX0h3/GlpeMq4/fizWuUI
RNmdb2UXYj/BIUiQO5yauCJ1C0YnV4wY5LRVrYfJKV+VZn71FKO9C2tNv3F4EixkP9qJ6IP7YXto
Yzt/afqzM5TVq+M+9LpH2iRNppfU4K0rkETO0H39R+Sxrv1WUpl7agxoNMTOaizU+pKP4GOf5G0l
QJxCoh+UqHDYpiF/ARRC9khkRKxp3mbGH3L510BeorDU1ziBygHd84OdjxP3QUdfbQyqR7kzttJl
ONGQ+2JG0LusHpGknC+aBtxFZL5t804LXPUU8NMrtoMxUWPSKu22qapUqOlmP2usHjI85VVleLT5
5r2M6K0gO6mntx5aTbvWMI09HgHxZUjjaD2kmXIz5mhSWShj4IDoNqdyqB7ZHiLKqpihv5qb2lr3
bdR+kQeNrIKdxPY5yztSEK4f7tzI0pMzSA5ta2buHXQN9UZ+I+PUvuPrp5Jr5TsoxmQLyJv3Zdbm
dTBkm9rizj9h4LRCz1W9aEluH7B+bPE0DPNHSEs/Bj+zf4jQwWyyZREmdvUWOGGy70mFXQotfrKq
Mri2fCUpLrJ/FINWHT751Av3sj8BRqwt7ORHbZjPtTc5pGI4GDxDYVGK0wHQ4hSo/J15gMpBN+27
GYCTWq30LIxXBVo1mysc6UrDc5L6qTdBCUceSyD5j3RaPPw+mh+jsqBneFRy+zE46XnCx/3HNwiV
bmMFeBfVoH8O5Hp56b2gPn70N7lbH8U1vKkuNtVccNXOMs6jOGR1qaBsGlOwSOGQfOq7xjROtgsm
5VUOyEMiZ8hTZCHyZR475bqr+/cLRtsYc2mU6AxrfnM6y9z5QuEo7BsUJsXPMQqdcgmGA9ZK44aP
ajhtZT/pe4pWCjJSsolS1wHbyvoBD4L0LKfXTvB0FRDwyuCsDvjxvU6hBx+EC7pBcUz8sjiyRQ+Q
LnJVgL59BxSBlXoEepXxlvRBuZCnn9rXCZ/GPFfVF4ZRFjskNd0bR2lv5fcyCTv3BsjbrWaFNVbB
Q4Z4H2J2WVaW50YYVw91vXQry3rIyqS5K50ZhXAoGhPWlweblNrScNXy2UcReN1i8bCVk7pfege4
YD5KDHOse9ZtlUCG9HvkKLrJuv0zFviFfW1xBXYkWngZ8OxatbWSHJBPN0g8aAdQ4BY6t2PwJc6y
Syp5aJUz7w0fqLLXzc2tW6HsYM7YQL1gzXlpUBS8+LM13sZ21nMLD18VM5luZde1P+m2DVvCc0hB
7drPR41X3O3JByEAcr7WaMIhP2i9v8vHQHmx5iRdx3lcnDB7BWvuZ1gCUWz+ZpkI5IYZUIIW3pxn
8E7Zjbg7HofaFmMeXCMyF2U1U49+uK6C9SOW3tdlUOsY3prFnH9o8/C+nVD/W+s96kuG2Za7T1vV
iNzsaB7nlo3RoRx1mKBWbp2MGDFqTY0v8hZFjS4+qcX0LG9RsqtQNUhQ5FqvdzL8e6vz0DWnOtZ3
JNiM13aOOhJXTXDB3rI+MhuDHQiPT0EACENsBP6EVqBnUVGP3kMb7MA2o5GET2jNf4R6feWcZiP5
KVdETdgH12WRYyoXWPjO7mOlJJdLk61BT5kS2PV/GCul8lAFfnIjOSyStVI7Rr12Jq8ApQuvpcy1
i6K07q72dSBzTlAh1eziwxE2Dri5clD6A9JHX6eB/2oYdv395OvxvQt8UDix+sLoVDxbl+kcuVvZ
9BJ1POEx/E225JymaJ6meIrPcpKX+S1ic1m8opypYh8zq2vy0sG5neG4kLXIcbmi5CoPckCekbYL
T3aWweiavGnhW7H+Ax9Jsc4y4wrRv95w70oTDqvrAaKaVVO9S1Ny1tgLpuukBqWOq9ADDKEAU9JP
J5h5YAxFDzuN64lbVs6zhUt22XkZyoaJdZe4LfDACMfbwW/Dtxoeb9fioGBR97dYUhx0C3HVzhx/
ynE50UYfa1nifHyDUO/eYW34xQmG7l4T0qny9z/zLCyxhVkoNn723SwgXx1iBXK0SMmr2m3GDWCM
osdCNddtDh4JEh7Ms3Bb943BkrD1XvXw2q0iw7pVk/S9m+hZ8fN15WsDMmiPjbhzsFfoHmhIBQTZ
iEyUNKFF9LEuRyQf/Xcj8GukKfEquruSvqyuAEhnQ8ipJvermyK4kLDDuTg6tzIAgIB00dp8cJv2
FwLJ0zdL88nAjM8NZkq7merhuRhAq28n+joeRwnJ84cJbBKMybA4S5SabKLbXJwlSm2uEReTo+xN
9U0XJ9nKtLBvGnS1Ozqq7d1nsXJb8ZrKQ1R316aWOONXGVZ4b+oMBmYu0ZgVyVf+Va9UeLWHKOqV
bal38S6sVcQb/Xbc2aY23g3wgeSOQh5SL7FWemWVm1rwaxGOnsjyvkfUJgzcXETk9lSi1Mg+JHSq
B/Se8zvDtFhgGVFzZr0VP9guUsPAzl5xWDE3TZe222YGSxLilumy6oGZ0nenOKuRr+vtBq0hkVAu
dO0Chi28T0z2AL6PPBfJFbi7U6OsghpTGDkaidFAYTQUPN/UcIP7ucH0rbKT28lu8n3ik/N+olKf
7MIUsRhDxa3gCkktEPujZkHbkbQl2UY+9Xd77k3cllFphgvuAoCEixuUClqnGcpOsikhkBZ2R/gM
3MuezCsRtBTxsYi3NGwhPuJliNv+a7yR4UsdhUWyq2FJnHvH0FdKjl8w6Mup31wx1EUyRKRFRY1X
i3ALTfPpZGQLub/NcUvdlVS2lpHYARutk8PLcE5yByz3vE4+40pSpbcy3oqxVcjhH+9spG2PFJRf
EVgSGGK1eoirzth6BQhaJBobbYl4c73OVW1e2g1ruetb0DMs6+KRVYrMMKLjBGMOAQDueKuALfwd
pkD1nYsIyaVPHQFt430rfnRtykEZJiOUzFrVMKW3tVHD3RcLy7HGkMLLTGMdRR65mT/rS3nGryg/
+p4Jl51153XJeZ02NXv96pPeRMiP8ddspwDa8NyMGxNFdMrZ9H06FAMqYLnXXEM+BqYRhSucj0Pj
hOvtm59R65Y1kcIK2isMoos0xPvFgKz5O1c7b9Hp+NFwjZbVEjnsieKpHPA0TLZ+Fm6K62KK5c0N
CiDmdrCgPsh/WAv5/BIXEbJUnYO6pVNuUBK0rv86BWTnMguncj8kY3A7hZiIDNOEGaOCzLpYw0co
+hsrPc8Qa36OYrBSb2ASJ5gWbPJDviCrWKWI/Fce4MoilcMNNcXr8EdyQEZX2awuXWTGrtuDKVTq
Y89jU77spx0DriysCCLEb+RbcU3soo347FeIArt5pWxMG2E5dFXFFtsZv4N7YrMLSV6zwLkGlf2E
4kyA93oT74dQNdax0N2RkKw0dYMzmNvVUJUoMMimgg2hjEgB+7tuJrRjI/MiD0PV/8pJX+w+ulSw
UZdgCjEANb0X2Z9nGhwCu0bulcu7VRae5RniXvPazBCO+uiTA6aOj2tJGXKT5kF21KP+5eM73WTI
1iEE9xKJH0KETjkkVcnJhjDDr1fp3SPKlgn19IIikI/27shu/qeNuHgx+j8jC0qeOrjJ42Dk1lov
jOakakBFG9ObF73AZWvGhKCFa8dXzJiHbNR5jusnCSiTMDIf97QsR80Douy4SLvS3uT3COCHYH2L
7iYbojfTjMRSPUz3KGX0K9lsQeqs8qB0d7Lp+MoPx52iG9nK72fPwotQpkXmHmGo1kaYJzN0zM+E
btJcFAb6creGMST1shLaSZnWRweprEQZMV92ob5RBY9BshUko0GeXQ+VZXBLjx5k/0eYouPdbuRV
DcGraC5aZK+vhYy/mmlQ7wbTy5Z91gT33FBi3IDD6SvSeeepCRtIr0O4cIBN/ZyN8VfKT+O5HHB3
BbYfUeBpnS3ipu3BSDwT/zSc0vRSyTb2UP9Mu9xL93ZG6jSx6m+9Po3DtxlgPApRsCNNVzuyjHw/
fDSLaCJRLNu5P+Eqwg7j3+Jkn96tUVAIzvI+ZYubFZRznRtg6S7kjenjBiZHZTPwAn2NGcR7yMdA
Y6Eeopk3QTUVax+q7Aol2vzKeZZncXSjRE5589HNbehzqDIT/zu0s9LqU2ibRrdgQC8pmJC7pFfU
DdbG+UmZh+kQqq3PcxtLhK4t9BUl3v6x7/ECn1mRvbXc4q/kIt/SFoadlyjcjt9d/OWe66Eyl13t
4hZAUhBPh8pehuAL3hSEOdKBJGQN+HDjR72/1wvd/MKmmD21iIDP9B2V/OE+8cpu7/kzAtB6Z7x0
JrURETDFME7x6Cgv6ODpZ8fmXgacXDm53DTPisAFfRy69rVrpuz00SPPPoXC6lrhOzYuP/rIUq0c
aoK3Ud2Um84DrGLZ+Xzf4+1466HRCZx5vh9UZ7ovG6tn56mNB9m0SyXc66xtQAWGbbU0+idNH+ov
ctAUe5ExJdstm6zauMHN1ts11G/R6VTgH8nB2mFN1mbBEUAv5pUkvC5IeCHsHMUt+sAKYEsKzCfZ
mrVousgQ3Fy73ZwkP2T/9SBnYZhTLOc5MVlVqfmhADO1sAu2gK7udTcdv8gVDJv+GTFrUEiB9StN
lpai5r9QIUc8xp+fPM/USQTV5gWYXoaZrNqvr+mvmXRk7q8S4WTlDZWLMDto29jzgHZ0DaLxOHMe
4y6aXtx4nYmoyZl/R4luk0zJP6OUqFI+X+tP1Nwj5S2v9fsV6yhc+Rk8R2VauRnSufMYm1+6Io5x
x+2hHIjmDFjoSw9THUfY+Rz1PS1nwlhNs0sMeUHXQKqP5oUx6vo+EMNhMPQXrW8Pcv51RtFg4gPH
bpOiZMmMaTX0eOBcedRjAeql7DHNScaRHH5MvkdIvxfH9yUw0H30aVDilsOpGA798H2YjA8sSjHb
nTC6ifXqrsfKVUPoroVWOVCS/KsWAN73aNuttf/r0S6f77IPm5FjmevWXq4XZFcVK8NhRFHn38oW
iWbczr2t7mrcwIaFDAH2gouC3LD/GZYDelwU2Hw43OXkKEKV18kTCeHfM/BdRYmdnTlatclxDtDp
vp7Kdik65Vn3iuukcpDnphKm115byYn/iJLDf8XIZqD0yRF94dcs8+rrRxv6/KcRowpOKfA9/fBv
H1lkKdS0z6+T5Af5yFfICUOWowPtTChBloFwZ1JdUAlBse8iPcTvWXk/YM/BKLIPQbj56K3dSsO3
VoReA+SQUIzJHAw/jdLaNgIItezm/Ek1CxuUduvcTUnEwUdtnMXitRHxvY1d63AN98cg3yNTjaa9
iI/FQW0MUldtpK/kDDkQBEq+dMTL9JXS7/xSEcY54BaE44HeHJ28xSLG7X2koV2jBeMjejM7CXBq
Ubz13yOWjIdkQQ1oWPlJU960iVGBCYmz7zWl/zwu9a8DkKv1HGcudARKp/hfV/vC0BeV6sV3WJoa
gIywl9q8r++V4RvyBcmzn/TlvhcWJlLiRh0V0jpjtqgoc2zywfHB1NSZs9On9DCXPbVQzbXWU5Tg
Pjdia1bW2NsVts0X1pELv7bjmzi4yD7wQDcWwkREJBJYuCaYRELLJncQ+zqrs2otcwdyhMbHyO+w
33PgAJICSXKD8lUvuKHtuJDYXUmnrib4okOEELlvCnjG+CdGDksmtq3n/zEPCZIEt5Dm3iel92AH
zos+1dl3byrQe6+ah6ynfgGGytsWTREsrALEHnWv6ABGDzu4dnKfJzzTZY4gRx9j4drWcPc/R3RW
9tjUcYvFZdfcXDV8RvhLfQ/sw9VCQMxS+kf0IaqrnP6KU0Vfrk7aNlQbNvddFG5yrQxOoTIWJxbV
zrpPauXBMOCR6EPo/7Rw8taMn8bootKpVepDKuZM4Ryc0OIpTv5gOkClff8BtsT7nO701xz5Ot6A
52TsRk8aN/gzGFVtjX4HBp+iCNCNHkUAdHMNcp205yH/GY4JezPR8hEYmRZyHpv5/DQVmMf8iZX9
1xDTHy6ogO49t99pWmf/SHTrtUAICM1NLdw0lVodO2MI8QYApUGt1nwVoVU+zws/zX5RmfManJed
vt2i7DqteXZjN6GhpMNdsb6Pa+tbrrnhW9lXGDiMWnmH1e5wDFBnXMl0XKTdUhqwvsaN8RrFvQlu
SZt2qo+wTCQeirielaQxcFJAoil+yD3yh0rc7APVMWGzUn7jiYUUfKM51coOK5ai9mQ+tR1YaJDf
KBMWAbqK6ZQhrgjuMFklOlnzOVLQ/2Wg7azkJBzblrNbWsdQM+8bw4++DND9bkjj496Civ/rEGLY
U/lTt5dNu3z1dfJkQZWjiZ4iNckdJXwNB5KarmU05yh2jQd8crayH4067oOJxyZaXEy8iAsKaoFo
ur2ri94/yoPtpj6i0OZ7s5piGD6djrnWn5Aa1Ea0csdxMfDO11Ppd/cNt45DO+IkJ5v6rPcs5PCK
CRLlAmalv9eKMsOCDjMdOYhdEEk5y17KQTkp6fUASzGl2Ptmxw7GrEa+SjMGeU7vfFGqIdlDrwi3
YZU0T3bNFqTKm8fe1YdDI9zrhH5hKQ6u7UcHbhgpjwrXvpMDuaqAEffQs9B8vYmXoRApRPQl3F7b
mav9SIrOOfhSzlDMQ7x5abaxeiOvguKZfhniYjMoXbHpockecJP60UZJ9h3HgafQL/JHs6+0bWtz
54jj2b+vjeLfAqox63Z5T2ZSc5JNamILC83vZ+T74Cc9sJBm78PkT423aAD73gWR/jg02LAGGV+I
mOfWtmxzHemPMT4hrw5XxBiauxmyOWA1XX9GJ+UHYgXDpRQVH3k/DvtubcRed9UTtaYB9YShu4vH
RzT1I6x+9AJkdeo+97a9lx8KJgo74RQ55D7HWYTVWX5SBQrBhZ1UqKFxK1t5ZXl7N7IRxxeDgDna
Lwg0jMuxDNXtRx9mgX/Psgy9WcgJMswabfyAWL/8t7P6nJIOhOBGwEkpIH/MuLbFa9RTd+Ru4Z8A
R4b3Q+HNG8uDMaMOKQtGPK/4MTl89dgPgAiJ1U1ILoUFrICEjIySyQvuGm09kJB8tnr2HaE64JTU
eafQRdSqF0pSc6pSFDPSBEdLbhAGYUYajp/CZL8M6zIkHyjXTi8VAFkZFmjJ+9XGP1dzxNVkU4SV
4M0XM/Dis2+yh09lBZIHxrNNwWgzOohogcdjK6CEwobXDW407AsefT1dyn4r6ZvjhKDQMglZ5bft
pK30qSz2cnTkw1SoVX6xp9G8s/0RWAwX02PqrpC+grVsljP1cMWt/aNsBv0vPGsr8Cu8IT+wVoig
2Ys6Ro15DrL4BTU1pB3M+mlCWO2CKHeLVGAVvdQj4rV5X0xb5CSiF91NXjXF7G+d3KVeVCZ72d1q
1bTPRpxc5KQqGOESlv54lKP/vLYaFyzZxWs2mfX52sjsv3ZO298mbTH827V18Q76WfAU/1y7y1/U
gRybYZxmxwhRaOGgqu37mVFyH3EMRYqYhZdszPFslIGIYPir1EgQ9hPRCKwyImePbtrso667g3kb
XUyt7bSVnAInaKEMoXkazMraIeT6FKH6icynklI+RC6pV2sLb6G2zHdKUbL791ttJWMsz3LP+qnD
iD07Gpr7imcWcg9iujwkf87M2U5XZF7yzBw3uZBeCl3WLr0T3jnmoN2ZqXLP7hldpLBBJqHEJUlC
Oqmt/RUlJ8soFXV7dFAdc5lyzzq4Vf0jH6z4mzgpf5+YpApkjzyZw+6HPNF+n4jg/1PM//QS8oKg
S8/8TVkiKmhhKUM57VgAjC9FPu7SvI0eukxUoLSoXMh+GeYbCA3YLJ5eeLjsQj+NH8Cp/UeYJ64m
w9S++xRW9QqbphBZ6Y+r/XnRaUKtfvzn1VxPbdfyRS3KXKtSwb44jDAiSyb4DbKQJZuW2SonWeZK
ub1cR6XcwseoFHKYFPv/61z5NuQLyStTF1dOH6/78SY/XleODn/exhS1/RZeobNMLBfMhOedrXgw
b1TFNm/kWdzgheIn5ohRixjou8hZVJ6uLvK5HbcyUJedTV2tUrtuzh+T/7cXFa8WFKl583HhNk8w
spWv+efC177/y0Xl/BRg3fXdfrqoBpJYdcLP7zY0UBwIDOX6J7jG/v3x//xd5EVdWx238o1/fOb/
14U/vX7u29na6FZSAL8Pk+eujFVsC5HfU1w8dMl2hlvZhAwH4COrca4USnxN2fp3ZUR9RCj3yYhC
Dz9Nx+7zP6a7Vf55emMXS3mxP9NxIJkXZdyo56AjiWkLbENifMvmKfpOlZRtLIrUaEa60AkxcNyW
fp/cB5Sd/yU0sZv30NGGjyNDJ636mQzD0nSi9NEoTHOdzlA/8GJ1jwD/gJ/iVvcwi9xbXU8DO5JF
y83+Z4EeFD1Ztm1ZHi00UdaYxcEoe3+pDybmYqIOYtU9GkWoAZo4vd7LMNnvBBY2O4pOybTHrqVD
lfUozz4OBh4I1Bzd95CPgb+CZdN3jXKZOWABqQIP58SvYTwE3hsKww3CKL+bMXDuAvyqg99fr8zr
gooCGiIpiKEon4Qd5HBg8Wjd+yiJAZXDgdsUYm4ISKZfSMpDRv6FRmL8AAW4faiVJ7ntlo1SeZIb
8gKV2n+OJNOnsL/nSDQA37//nCMXmqZpNA9q8ywvbeeBu/EUB9376en/MvFf3xP+YPoyHHHyVNWu
WMqnE4YFyhJZf/Mgn2GIebIg65+BoWUnz534dgq2Qlian6M07Qyntn9m+/Iepc71W9rOOSg4NULA
ctT2nupb9/Hgv1BQCt86FcjWbAwuSqeQ2acZ8T4pfhsXP0fVLb6OYiJ8TG3fIH5w74buixwHyfJ5
YhxU6OGIK/b5LzlxAAW7iYynZrb6Q5P4mJkjkARuRoNYZfHIHP0n+Q1WIu9HWwbJEyWCaq27Q3Jm
t4RF57/MqcYnaU3xZ04v5rRhnpzHqsiOTmvMG73YNaaib1h0VLgJudaxz3pTyCcg517zGwupqr2m
KlIuUFCChVcvyrLwxffppURP4AWbeXPZq112Z8xxsp0TfJCNTIivguVFeVydvfVsCl/IcUxuGmfU
KIIP8ffS3EsklxKl8TKKx+mWZb+379CV3WTYOz3apfciIzRLvykMkJpl903JJ+M2EUy3ucSQDSsA
ire0ZH8RFhgTzDxWS7Vlma7gM7kxU81fymF5sFWD6n2m3NUyJI6fRxtjb0AR8dloCntf9YG6o9Qx
XSzPTNeuEzcPzYQtTghq7xvCQ+eiFvuzhH28aaq/ymJ6cvokfp0mrV6mIPu/BAb/zTZzMSvp+noj
f9vykNvliNAsP3WneLOivD2VKLDtVRYQi4CkRHs/Taj+ezdKTyrvDXnSApV6OJoLqWsbx9020tz5
6EimL2p45cbpYgUfzNm8UFbWUGqNgmNcA46cuvaxDoBIJo4+7mIUze4NV/uJQEZxGyTJtCz0fgm1
lfLeP88Kc0IBKEg6PGPF2T9HWS7SxybyffSfcYXacHty8UsVs/6ODZkVy/n/vObfr/jfxQXlKXMC
tXoDYJ1CdDHVLzzNEdlrhhF1Y5q2lXU3Y4HPfYod6NKv5n4dsaZeD01CG6+0bcMm8EYGD1WAZpdK
YrGuEu0LQl3Z1kBodV1SY0EY8RvJPW9dJEa/D7OwfNRn6wzDpvlmuQkC88hWnW34iLf4PXULOZBm
3Gyn0e7ucnxRT6WN9bm8kuKUe1DgDXrkpbVrK7PfNKljfDXNVVsB4kMzptqONs8cSHyPZGCRUEir
HxISn4easy0ya15LxojdBKHY36UniZ8XkxoQU0VIVQ/ZqJnV2PUsKGv40TF9o+wLwLJ+Gk2chrqN
q4Gz08e1WrsNkB9w6zgS7OfZt/EMoIgNGxnFmcav7vEme8IV8mduJ/Z3LVDOVdVwh69MfmK9AUph
AuIapx5LiUDFUyo+jkYJCsS3vSV+kPXFmoP/Yuy8tttWlnX9RBgDOdwyU6SyZEu+wfB0QM4ZT78/
FLVMTy+fffYNBrq7GqQoEuiu+gOYfRJY2842qvfSDPd5FjvfZl2BMuGU85Mzo1rMPkrbx1pdveDl
/cOaY//BCTNkjmNYHbpu/dMENXlnr3Zf/EBPt0PVlHe6GqRH3VWC42CPHTtTO9pauR69WqWBjSwf
yTdl9rHrHKhoL1dq0nz+EH+PMOBAVa1J1rrR2ySqxvCuCCd0MM3R/mqx9XW5ZX6iSt4drHnEDjFo
nLeQcpR58LJbgd4OY2m8ePatqAVLAxibjMwIqi0jv4VltwLQHT9G/jVHh4wJQ4w7YjKijVJa3ZZS
i/5OWn0j7IyhrsJ1hYXnw/8/Yo6K/ASyvg5bhKNW+MNiFpJjGB1glTnwmSCIsXO59NsEF2KXDPCa
tNxsgTJm4yUirYaTWoXl5woz+x0pto4V26g9KYaSfkQU9mObl+4r9uPdPmnJmmq16T+7Qf7t8iLd
/N6G8/CiUcw9NIAU9wijO2trYQ8C8nvIDCd8Cpy0eWyN4YXabfmmakiJkZzgabo0Nfh6qyFPvLvM
Da2XmgSv9Bd65RwHRWthkFjlG6oFlJBYo51l1Hsr0PN76zTAIJWKS3zoesVbZ4lcXTseZQ50sp0+
KNUL28TyXnHRFMbWOnsttNGENFkgm/3IU3Rb4GGJ/ylnsz5wFub2b31x0mDHXiIVdy3U4XtdbrJi
4lbxqzQmhS9p2mMRnrvuRYOadK70mSRenr10YwlhZekCzNxSd1lOryHXppy5Ck7WHby2zR8DqVoM
aKtjso3RLbyQvCrHU7ocmiQYT5YL2/DSGdXZutJ09ygD1xCZcYmTEUemXMev4SBHXSQdgmHz27Xl
1EsTb4Xi4rSJKs06cVOxTnJ2PVz7kjB+JXFLHdGq83r1t5BrX9P4/4lpreAybxrH7y38zbcaS64K
X8MvRZqp96X5GCsj+JrSMI85UpgXmNbcZRjQJxn+YEC8rqVcOZO+JcIGdXWWeq70y+HDO+A/o9eB
P8vG3sMHa9PyjfRITsi4qN/jcoklT+uqm2tfB38I0rvyVV8k9K/9jbbzRiW5KOtLN3yhhBty0x7n
fhEQJnO7a1xUrKFJ9emekla1urSjKSzuNKcu7sZfI9IHGz3QcCnUizuZE5vYT146Q1i+27hDYx13
mXu/6cI31xnirdoidTF23YAbWwJ5GAzTZ8u3HgS1Dt/3HgGlj9A2GXDmCEloO3BE/xJaa4q9Zq8L
b9ZPG4Dn6OdYoWWtnRi3+KvQ80XfmZQXuQIGrsF/DMgF0iKe100/JYjvg1YUnM8ANGw9D+Bu4QaC
TJTOK1zR0ptxbQcVQMq/AByl73qF61UFLjQ403hij7gxy7Tb5yPAU8218yd4PvlTAu0W2zbF5lmW
FU9u0udP9fxPYwfegzSqwbNuqgxLC8fSkdfXKa4DnQ/d7VB2SrKmkv9sZ8ZwlstFgDvvoMPtpCUX
uL5qCtx9W/WQzq8K/iLtf216xYLx88x4fZX2l9EGFcos87ub0Ks92LbCWK976xveG+mxDQx75eWp
thNt3w57l4vmrxU05h5ZpXJ1Ff2Vs0tcd2upQ3IJvXabYFtXlKfkYTcCUl0nk4aR9mJsJk2vbpuj
PCTNYf4YvTajJbjJVevo6MvSz69XbJ/GH+Ce/kmNNnmLMkdbT3NmPnpau+BWSQf4tdve6D5ewCFW
g2hS2Sa+aF35isvhsJqnsfhnqjHY1GASr8qaskEa4ecjUPYeWIDT9C/pXHZbvcuQEmmCHtA6xQdo
+tSollENHtxDp9T8dBm8TCAp3vnNdJmuVcFAgRImZxaG2YOuwKWp8golZ3uExlfgbFnn/gFczryW
JvA47Va3tHdpdVh9P7cumQwig0TTXgqjR89Y1e8v0Qkcw9zvp5toGdS7sNrWzWhuIyoCIqFg4ZKw
Lp22vpEmlhCPhuoFjxgFZa+xM/McQ3eh6uP5Fl+yejUOc/E5jytr781hv+15fpyNof6Zh0Co5GAU
bnscM7aNPSoD1/70V4T0ySjCpdhqqr6/reeK+9KvGTLwR/M6DRAdyXkY/Zs/4iTk+kKODfJmlY3a
uw8VYH99L9cXv15ULnVpNqBL8gaZ7uUt/+8vYS1/bQeTDUnTDj870CCNUtsv2ZTb686YtEPfKBaJ
FbXe6djfbFXYqy9BpOjHnHvBWppw9d1bRbffpIWtgv2U9OpKZrbLdDUARR+41aMEKL4PYsm0p3M0
W+gHlnwalTLVt0DWtxj2YbQ4ZeFDtxwSAFeb2Qy1jTRlQEL0ud+ZLli964RQg3pNqRVy23KRy2FE
Bq1u8xYTlDg/SJ9cqfjPC+pOuO0HqqbsI5L2jMhUtL6USz0XMzaqSuP20i49nkKsq73DtX7aqNoZ
RHhxK/VTMgvZIzICl/hc8ZNzFevPUpyVgKBBP480PTKllq7cQTFaszeuzwJsRTd5kfQm+3HTVu5F
vFtG9bZHO1FOLzFy+itQoLG1TL4MLGDaIMFfw5kDc9OPZlzuQB2g3NAGN4YRYJrblMF06sw5Kndy
CnR3OoWKBoke8TESagiS7qB67gvXhd41KdwTUFyxbCzmC4RMqnhVQKuNECoBwt636GNe+0aEG6+j
17P/S1z/l7nL9YYABIZYJAeJjtoq27agLLT3P86KJtHfR9XMVnOl/9fouPTNy+j/HiejJCw+4v54
jevr/hkXocFWIMS/5CpFB2S02g22BhF1dvKVeK8nG1jdaFcuzSZvYP90Dub2YZfV6yXYyfXwUVRF
rsFyOSjKH8EyqrdfWHB1D6VmHnV8vT/F9TDewdz4VrpT8ynC++6k2hOaRMtghAveUdXcFLIno6md
OJTkNWcro7lnYduX2YgBLMHdOC+YgLC8YUlZf8pjBYSnOgbctpfRuH0y0eR9kNbQ5FC8rfE59Jz2
FbyO9BZ5az/6qOZ0k+vBo0XKRjHqaKfkUXemQJudMDbDIYlC5ZMaFexpjNb4gs7OyTEG86fR9dsc
bdp/INFj7UTe6dm0umjbBE+LWB4W5kF+zjU0SJaWriCiAr4A/rG040lvqehO8fbSXBRU5GwYFeem
iYz9JbsUKMO0aacBwbhBg7mHdjSeet2dGc3IdM7oOkZrNzSePSexQahpVbgjfcAyVNZavjL/zFTN
u2Gt067YZyYncSCx1KLY1cNcb6UZtEqPVejwc8ZpA0qTddIyv3wW75J5urchaH+1PZYOUVXar3Fm
jJvGM6z7sGxN+J6adaMUXXC2QrD6rW4W0LIqd90Wzvi5Sv0fA/K535ugWLveYs2gOcPeL1v7ZRhY
UrvuBO9mKo6SR/FS/QEB2/ER5dLyec71Q9ghTzC77gDNAdis5GJkUo4zcVIDu63XYZXi3F42MLxb
3bntpsC9vTYLt1r5id2e50oxZ3CNxFVxEGwTyxjWdZgP26RQ3RWGZfXZD9TvRhTg3DfOmN777IfP
tpxOtl5inJxW29ThfdSjcwvAh1dbzoo66OflA+ZZ4wUNdGo6bTXlgRM20Mo9vriIJzhr37W/2G01
3oTN7D8WVE7uhsYEbVUpj9IV9p5zmKFOrMxA8R9lwEk7b6MHDfvtpU8OZWVXq8QHBjdS14kXw8RN
VsX1fYD09jpT+ZbXE4nMoPzR4FG76uzeftUSrLarqk3uDLQij3FjsYELyc9uQneu3tzSebVcN//Z
14Dfj0oMZROVwRn9CnUkn4qWWGlhl6dZcfjY+DGWVGQTkJ4CWAxa7BrqpIHCzzRWDlnSh3iR/ieU
qxqKm75E5jytksIfdlGBH1M/1pkKxS5ao0TybGPRhoGJWm/1SptuW2osSJ111h7QrMFTN7HWvk+q
F9LrIzwq86eC8LAfKe33dKGkJHlZ7ZtK6zb4k1Xs43GldWq3hgSL5b2kbzLNflId/tprRIDMym8R
luk+tfyzXvNBZ+mGL8j+N54QVQH4HuwS0X3Et4G08OdccwwkiCpl04YpnlBjZr10fcTvahFwRCbV
uOXrcc4W/UfpagxF2yChvg41L9hCiRyfjKKenkJFIe3gWLfSBbqyO7lG+50vYpGhaYW6k+16zV5i
JQQVdq0FJCWNIJ6qg6Gj8S9NOSjgVlFoxFheJnl9Hd872DJcI/IazqpZxeHlfeid+zleABLASnvQ
wHZ6Z2lKddfATlz3VhT9E/jKUUUb4hM0CHtf9Ja+59EXfE5dIK1LgMwcfMDBrTquPH7xv/RL5ex6
EK1TdIus9Wz71eY68Jv4KmlV46yXe7+1lR24TZyJ8+g3p9ESLxuEAovuRmSqGwS6DhAg1bUwihr8
dJ5i+BZZQAGoB8aHkhMyKki7ANDHmXyvL80Sd9Ktz/2EWxqyKtdR0Q6QUVRsSNf+CpZmkjXFnmQo
lrxuceuqs/59OclB28pJEGTBc57Y5N5WERsO29oU3ex+Mkyb2nqdg9Z0o/oMSife9lETvzfgIQYF
dv0Y457uaNQ+W9039qBQ7ENZ58mT3WN2JyHsSvFon52XXGdtYxi6u4moPXw2PMfYTIE1HaQ5tZB5
OoiYt9L0zHbLfVd9LnS9evbMhv+Spnya8X68jfF9X0nTN/vmIJesDT7eDx3byHCHsw1hASyg2j3a
adaessHFubFDVV7RwcLqyhcLmZFtPCgRmcwqfzYN758SQYa3FL8GtK27txhXe0pNavswLIfOqpFg
dMvTtd/M65y1c6xDrSBWDv0YufdJsbv2yNmYxsglVnA8rwMpJZEbfS7f8k6fNnzY7VoPNGfOV2mt
YX9SB8D58WjHyiM0o32BlPcw7cClWitRAkYoZToFTvEqrUmLm8d/d9WLQpYyzJcoaf17oh6TZl//
mqQsToRTOap3WfzhaI2s3lM+6f5RRGavmrOuN/ubKkMiSAaaosTZL7WB06VO+Gdwmdn6XTZ/jUMS
7oZ6uggCyMMMgFydbViSJkjV7BJ3+Imnmn3SXc861ctZU4NYXf12KkPRMNgnn+rgoTCbW+kKFCCj
1sBqJkxU7H2jLjuiDoBwTEwzsHnUqJ/I6tvP0jG3XYAmJbZ0w5ix8MC7bQw3Zl0WKxOb1VPC5h1V
iH+dYW390QfA5r9GrzMCP0WyUZ1A5/4lbigf+tqMKD0S8L+Hygte4/54O/KCgWG9IWww3hR+o9zK
ofKQL9KUdsJ+FVjJdeDSDEdWjEkBwPLXjD/ieJzicanfXrsxGnfWNU5n3CGqOlaAF5QVhdqpOslZ
HMwlnodL+3J6HccMoV0bsWVc5siAm5IgXsmpHCY9cg9RoR3aefbuy96s72AyrEI4mtk2xfVwN0UD
3syLHZ6EyFk4IvaJBKtxuA40SXeZ2y9XuvbLRUqnztd/DGR9DTZquYgMyNWrPiVrgaK1M6vvlYNV
Ypw15SGpw3IrRopzohTrJo7UkwjTeVa2CZXUfjFMGPR/mSRRvgP8hV/v/3NSYNXmY2m7P6ijYFPg
eqiXUM0ZsSD/gnUVJsi2U93q6mica3Rt+OWF2rsxejt17uLvYc2No4/wAdAQBz8kqoOgOHyOp9JI
QJJqToNOSDYfuwHLlmG5RdZNZt7nWod8nj4vMkb9bRfY6SdVL31g4J6+t9p++mR59kkC2iAL12kW
dfdVONlnVS8yFtlJ9Q9yRaucF/1CmV3ZTlBcjtowBs/cLn/ITGuhElrVrD61fYFz69ha6Fcn/RcT
2R6JINlVo3XJIExvdIKK8CUerYsDRq5F40HTsX6pFhDdrOO2pbtwsOxBDV+6xDxIv4RNBj5W1gLV
U10N1F2H+4xvO4Fc7Y8wkTTWlqv9O0xPszcWp5hCs3u5TyaE5dRq7Dc4iUG/kKTytVOSypKLvg4Y
ANovDoXXJLUXYyKdVZDhTRXVW34q076wamNfpaH9OeqMLen++avio97UQdg6q4pSPlphVqzCZlK/
UgVCkKBAIbfTTTSMQcRtZMbU4e7Ob/KN4mSFus1N5Fg+Cia2/gqpwrs0Rcbr2rwoQxnsujzL8y9a
2GMTNzf98Nzg7rXqYjd7sNMpf5gT9KzBdL8maT3dXPsNXBIPEsu/Ff248V9xl75ONz5ihqyaoJAZ
0dYfLXD3KlScgmfP+dqMMd2Tphc5PGmXQ7L4NvDlXptpnd1DpHYeWbBbx3KCImWlHSytlMzxzvLy
ahO0aRev5wLIIM4P5f7SVir9qzLgh4l4hPPIgst5zLDgHaswfJALwjav7pBN2suYxp1oWwSVvy+0
dq8W5fxzORlT63LS/+fkv4ekR+2N7TwO0cVpUr4bWTgWR/Z1X+X7MYsbwq8+icBQFPduXuO3uEvp
onWa+9Ar/g/9QFOAfHhOfSleSO0h0v3lUaw9SE3isv2W0kYKseLo6/OD3VPiXtWLTsOsjMMu6Att
3Q/ZtFIdDI1SK0xfw7hEmQ0Yuxgi18jFXAyRbV3djqF/Y9/IfqXCqnLT245663dae4shCVvTqAu/
1Ufk79rVx8OjgIVwiAHwFCsvyrIT0J+lMhm16JAsnUHSZyc5YOn8cSbN34Z/m34Nt7Vw3pkNkLhw
Um5RqOYhhh2kcjt7pF2CvFR2MuLaWBpsnEUENsjgLEjMJVzGC9/QbqmcS+PSY7irAEGUBx+FKiR1
nDshIIQAUU+21X27chJq1Js3fFbdTiLmYCxv3C6700s0ktDLR7diKWOggvaf5kJ+y6L5oylou2tT
EHK/Bf+amy+GU2pu5qidRimZTqhDaQWjsSzmKd1okV9gEcBvcIcXnr5KKko/LZg0+2hOeXmmEJwA
iZ8Db4eExT+Xpr6MoO+U2kd039Ac8PO941bOLgoi69WZfSpAYDAyvXvta9d5jb3Q3oEmMo5wv9PH
iP/eKl7wHDn8Rg8UwdegbdDBabXsVoO+iCLTOG4CdI2/tGOzpsf+Vk4trvW+lj9WQ6YfXWN0dnNp
jcehhRJSdfkXm8TBd7stDoPt2++1gjiFA9kJrVG1PDUdqTCEM73XX6EAnS6hnWn+PdTwy8tVQ+sj
tFlCu0H9uGppj79dNSVVxR4EpEMxj2cHMZ8DK4AnRFW9fBMtfTIgh1EtxzOqreM5s42t1owwZZYu
PUigV/55OiWL62WUjRuZ/LdrXSa67FoP2OGsUbfDdr5fTW6QLkaDxmuKvwlbxi4594tr8XVUDI5l
tOyM5Mwm4iN49Mt40zuo3S0/NAXkI8Cx1MxO/vJrlM7cHMaVU7IJvPYl8uOUYTnIyB/zfosBL9+v
8LMPu6Nb6sa+XGBTCQSavZvVLB47U326HEzAenY7n6WFF4RyaozkywWUNfVAADtdm/YyinJ+8YTI
pFxMetI8Q8i0ypQ14h1qBgIxfa3/fbWKq10gXderyQXKboKYHq9jwX8VbKx3rfvoJkO9r4uqfUhr
tCuiyB0/TQbcXC+sjG9x1W5bKQLaob2xrSr4rvkYsdalbn1SwyJFnF1VH/LcyfZWovan0vDKE2WC
et86NsyPscDAkK3GvRyqdHJwnu3z7bUvKJ3wvvAUd2/HiCf/McC3Sef+yjb610VkgjQ1L30Obds/
Skv62yk8FEBqbrLEfgyhpTTrrgoOegS4Z6wQA5nb1GQX5FUH2MjRi6cr8XF27HIto53vVI/63LJh
r+OXSJmiF39S3rLILgCGEh9PvHmMzuqdDHaWO570kveddGaDEVoIQLPrny+DoJfh+PgqfFOmdqYe
7HWbirM0nR4FYRT6HqVVh9F7sgi3R1Ssdn6azo8TeYcN4rhoi5MyXtmIJHxhrfyCBs/8w9G8NTAl
OEVZGK20dPB/pl19X5aZ/nWuzGpVIIjzCcc0Hfy5Pz2x9hy3nlobd1hw2MiZo7JXu/N8M7DOPgye
79wGyyvHBhynPgnZHyoUOY2+dO6QTDf3lWF2GNqR8jV7QJNma5m3WWHGO2zf+8c+jNON23Taa5sk
6O27XfXFKebXoJm7H36ZI8Mb8F7b8XviKVGwUlTzbtJK+yv6qCxs9CT8HIN7WJexpj/JKxcZiFdF
y/RNR27M2JSszJHw4AGpNt2pbr3wweopHitD4lMwN4J3MypsMjNw1POy7YHvzwcLp+T3TClUdGAK
tFaWsBxpMFW1qqe+zrt76MEsMpd+MFrOJtNj9egss0aLb7Vmf24XUpuhheCV0s5YC29tKhC8mrRB
PxWhnb/ZuAwvNDfH64uT1pfGWkhwEtVDRISOlBdvFga+v6KomRlrYbNdo+RabnZh0IEtLMDPE4Ue
pboPuzHlOwkcJK9Ua13EFv+bBSIih35ZNdkT2brrgAQHy4zrwCRLMeks/3KZGHbwCT7/g+wmbCtx
VoODNwZQwuRTgZyI9Pud7Rwb2x9QDccyBFHHFsPeoH8xPfarnpE9wSjuX4YshOyqqtpJBh0d8Gjg
WtpOoAAotfVHtC6RqFim1mbW3pt2fiuDQaEoBxRytDXLO+eS98pNv9v7tTNvJQ02ptzUU1+bjtKs
Ff1H1SfWnbSMtFgpTZixkFOdxxnCriTYhqoLz2VoIrlW2FT3K8di+ZW3YfWqxa8+1bdgNYTTfYti
3RcN7+h129TakwZxYNeY5XDWkAK8QZlX3fMHtg9GO8ebmuXBZ6MPvjtZlr85pLdwyCGThIb7mmTO
3PQrV1fbTR/DiLKDKVophdehghdlO8pLxdlBAOhEwtbZ1XhRPM2471BBKxVEecsbTzfNn44eI2no
tv9wUWvldaWydWZbhRtdurusJK0tOxaKEthMjEV2qJrYPMvuRAYkzkFx5xJXyOZlmvNDqFtw+pZd
jOx76hHj7zx0j22PIYmojDkiQlbzUNj9tbOrY3d1CZL4a+RQ8wXxlLy9ySEE3ndoFv7b9kIvEG9A
PJXs7mKFYSApdxPHw3uEferB7dnadZWBXGAdR8/zPJ37yCvvpKvWjI+I0FyEMaJKPTfm9DFqhF5w
6HXbPDlhZOHelGifsq7oD7VlkNovDfVTPlXqNsKtZi+jXUg+3THM/kZGs6j8iTpEeyeDJZ43QWwE
z0aCrG6k/LhcoWgy9hjF86Wl8RBHS4JXU6nHOTUW7ciB9DeKl6VrSWNfm5LGdjReTUYljf1bU5Lc
f5mbxfz+JMn9W3CosrReLpUso/JCOTbe+5C34mShfcoVyhNSnctwEdiC300OUtLT4uxr0jjevapW
0atTs+pYNPZdr2TrF8bBDlCR+bmPnROA2IGiy1g+qeNiwzEan/2oxGUrcPONRe3ns+M6CcL8pn9s
6+gGW1OohqpxdGyreYIV3j6leRjv/DnR4K7SJwfbDN7VSPVO0lItG4FlJqU5P8K86B4U15++vLR6
On4JlQGhQ8Oo91OWnma7wD8dSxDUrVrrxcYLaFVZo/eDpxFqZ1M65CurDJyXCI7dNsnn9Iy6dXJe
1Azdab6fUqfbZiUQlUEs8aRdhkgEXTalZeyn+yQNy7Vt5484kXd3InI4FBghTy33Ymlasdcec09J
1yKyl2Pr+ejb+raMecKjtFg+Jt5CPTYx3XR/OVxevS7nBWihCTgjmA1t61oOilbXTjklj0WqWE5z
VoaXoOs1HBUfARMDbcQ7i+0Yl8ZnnRvj2i/U+STNKC02SApZL0OJArnal+9WlJifXdUoD17gHabJ
faYqeSNOR2JtJGfRPO3DuKtvr/2ZCvDEM+r6N1ek0lT9nV8rcNYWnokcYFSY5z4ubtwMK7YwXlI4
i34lFR1z44S2sRNRObNDqrOZvG+Z68LVQnsOKxBoiVIausbKVHWmYLfEyqB0hSjKBa5t3HtGNT1c
sB3J1HpnSSKYmWfv57lpVpd/cWhrH20Z7gwgfKgyfRfVeGhm6ZbqTHXR/E4dCLyr2o6fax7/N43u
0AyzNDpr2KrJjCqyvPu6qCHcNWZ96N9qL1dg+Az+IwUW7cST520oXP8R1Jj/2COvuYP7aq2lT2IB
B6HGWdj5XvrkgN7ea+C1IYIFXGgKVePR/xIGiO9eJNfRlEnWYVfxT6m1gQUBZ8XkDvt4OUOd5uNM
+q6jYHlixCgT5+S3bLyauW63ZPydhxobgwcHlwjq2r3Ogp4+auoMVGp0G1TFUboQAWkVHlx4dHe6
eneJWGKNEqada83N8dpXmvWIWTh3Y4z9cFaFDB3Xt5lhVZg8qDVyCUub4pl+07OR/a1PYiqJqYL4
xdVRvJS+uiqacXWJDArX3Fyvaxm4bldIIakdW2NTSZV7b2TH2A5V9s3HkC/pVOu9zDOcp/4SoQzY
iQyRfYloVL4BIYvOx66L371IVz5VNp5tXpwjww2r6WbSA+Dwelc8VwY0V6/AMMJDXiSbnB9VpbNP
G44rrTTdiyWBKMUbNUtPpXbh4cj3Sjo9NdZWlmXNEMKQn5fvlAxcZl++cteZMi6R19mN7vYID/n1
Jz3INhWySp9TzY2OjY/hcOfFizzUbJOBZhtTQtcLEbVpAaxuptjMz+CryRijEblq8go5U+n8bVzi
sZsipVIFe9PWh6OEXKIbC0h8YoWgKZ32JAdzhM+ymu3YLFfSkamIKtvGYmItnbYEXMIu53jQtydz
SLrT72MyOWIbUhZ6cPw9Pio6VM5AibSnoWbju6gcbQSynQDLQSEdaS8HPLeAuqVfQNxNr+4zIC2n
P/olQjPRDFpmyuB1ejtijaFY3vfA67STkWAiJWd/a0qfUjqUcuW0TDxvE4d8QWSekg44DE3+A0/e
/jTyNDm1QPIuZ9LXLAPX0b/1abqD1UYx7v6IVdE50clhjZVNhlhtD8kMqpq1ZX7fmYNx0Fk1ni23
d8+oExb+rmxBLGW4fK2t1gpRvrSH6YjjpkUmIJ+iH5mrxojv6W9Cp+RZt8bKLvtmzQsWjB/TE4Bu
WIzmPNzU9ezewkVzN9ha5PyOzHxTelb8NLfYD/lzpe7mhhX5uiyCJ6UxZt5CmjxNGJzcVyVc0yVW
Dlow2AfwytZKmjgwu5uwB9yPwiX34LG+B4lhvFbW8MzmvL7Xl0XPMiYtGYNh+Vvr15hELvPMyrnt
+zEFgGkMt1fOwpXfgCjMj2BWR3g1RMjhqlcnzSWireHhk1T0d4nuBsfUae64/eivtapinBPUd/WS
dIrmMn/4NVYmTnzGHgDaBUlaS8eRuFOdgupei/qqdOZOrtzqdVLuR/KWsGRoXgcsyeuquLBZTY6G
PYOXLjltooAd9VH0mwZ9U0ZW+7Wbx2kb2k5942Hd8aQM6g8Z97JF4DnI7ccA5uYJT8JoWw6QfXCx
MNcOKoSn0XXRFI+bezlgHdncSz/bk9NFmUsGfvVJxHVCpcDJQuIEgxQEW3OMT98qDV0er7JbvqA0
Hcc+JpEKjC3ItIcS3Y0hxNiwVQN978SjhzI0Uah9L9umjq+YHkOMVr+QSUOYJG/1k1zaRp770I3d
vLGWAmnRGydAIOapMj2cJZYuD/2uG1f3EbKhSw7dUh+tA7XH80ihlP8rlgyyujbZZq9AsRbbOFCA
YEbRYknWWu9zZrxkqTX9rKtPbOgo31WzdWCdav0zhBk13XZqP41DsKTCXPfBMHlMDEWfnYsmrG9K
B+gPRVjtTq5d9lG0nuwwHx9HJ2zvkdn0DwEGM9uBO+IXMuZrqqraZ74j/qFUHLZ6ujV+UeiPizq5
RZrtrWsxumqWg5zJwemVVZe6yo0YYEnXaHYqiqNUxqZaTXfy14cIkXus4m7lj5fPrvSr4RhFwzfp
wk9IRXXCSrV1mUTKVjrlYFrTuLKj7NVYvOzrJti4TpreRouWsnRhlQAQbfIPKFSazqa3hgeIn2wI
2Ho6QIOjYa9ooP5I2da4K+6icbAwKVbJ0mTt8O5Rq8Jf8g1dkOimMX00pzOlf2+M8Ls2DsqDqtao
VtQdq/slHKXMdONMQXRCkd38ZNvTGu3s4Z38jbmf0W/ayfQibG70Wu1ezEoxzpCoqrVMR8aWexr2
X7dFp0TPuo/x7HJZeVNK7s5op9s6XzGswRat5TWuaHhzLQpOcoBZOmMf+SSmSmOcK4ckSnBR+BXw
t0mzc5kkUX6s4Ojh5h+T5EKOM1Nu7lnR6178WcHR8dTEffXEIu5HWmTN165zcDTvNPUexw731uNL
v27YGX2Nk/4pVZvqBY54clNWUb+VCdb8TfEBLgMBC/ZRr2UHwPPN57xLdzLPCqNxo6IzcQpbuOYz
Go4HcaVEw9qmRBBblL7+ZVdZrRx0WR6muKnOl5Ixfpz4Oi4PX3U5xI5/8gDC3kgrUF3n3KCIFeYx
ax0vd7bTEOADtTRrWV1nqf2181TtKH3cwrx7V9fTWzNtt9I1LcsktrNssmcDRy8FASh5k3KQ9IHd
TU9Ooig38m4vf0EQFIcE0UADoYA0NF+FMlMEfnD/q1XPRXgfVfarkG2khbfApTVkcyiRM+gP/OKq
HI1XvVGo/Bb6hJ5IYb5JuqqrKxDsFJjOksvyY0/beCaynzJqUcM9tFiYXzJdJbYOd3YJHHkhyciB
3GObOclz1s3ByS7CftWCCiL1prCL6gsU+krSSjIgTYAQ1XPidLemMfEQn9X62R7rkFoorBAZlLBk
XyKUjYgdV7CDot3MHv5YEu4U8XTnNeP5ej15ySKmfKegNztEYfZgJGS5h9ycEctOvBctsfJjHONO
J81FjvuMjjWZ+WXUHCv3odHLg7Tk4Jl7x8IzTxrUSu+QpZ7vpWXZTothVs3qapls6VO08dsOkOTS
lBeexr1lvvVujkz3rCbqvi/wzVhw74Ao61jdO1DLt+YY12usf02WW4WNIE6j3PDTpnoBMalAAC3D
8aZr/oey81qOG1nW9RMhAt7ctm82m34ojW4QmpEG3ns8/f6Q4Ki5dNaJs09MBAJVlVUkR91AVeZv
kG9oYYkpVQMzta8yjEG84jIs+Dpe4E++6rhPjtbm7zWc77RQ3ovJgh85Wl+l1WdzcWdYvb6VZteF
i2Mq2bc1dlkwGut7ZPX6hz6cy4dcwRYTca9m39oxEMc4x1IwNEYE9rl4ZdgdLKyskFuLpierjaar
TpGP+hE7HQgA5DYAr/AQoAn976MpqaKuVv6PphlpH8G/zZVgGe3z2MLQzaz3HG2zK3q66bXxrfTq
1rV5P6k76Zae21i3BEgfn/vkoGHavpHR39a4xQFwy9Ab7vXDb3GD2oDGV4ZjFipOz17ZjmcofFNz
bDWKJMOSwF7zL7fOT+ATPbSbIxX+eXmAdiFHYmQLhNFRdo6Pd8h+sPzwOsxZi1HdRysf1Vpaleol
CGuM+xLp1iuELnfnONb8dcjne2spt6a59tpVTfQld71h79ZafF8o2bRrXPNnv1ivubo57LE3h2O0
NMXYKI7rlyZ3rHvpMqC6XYPQeJAxzw2xAxK3nabovjQKWNcOH7TZ8dT3Air/lYJzuun0QX0vq4zM
maKZWxntGsNaPlfhwQ5q7b1SDQxNG0c5yWgZzryFZ3e+H5elZi15DLzMe5LBLDl5ae/+8evH9bAK
eaTfZa4XoIs4lF+6n54+KO/p5PePZJS+m4to/2xhyhirbbeTpjKZGqzpEsR7qxVfnG746ViKc6ac
rezLMbV3TjFQepzNHEHoTrPZ7k1lvwmRt+XQiR8hzopkY4PA3und2SCvB9Q/g0g0YIJxsaIOulAQ
j5xNllvHazFdacmkeZ5GgazUv4g562reCqa13sN2t0liLD9Phkak3NkgKiX+q/aijt1Z90fJLbgT
bo92kQbbT9kDuZXLRPbgws57Iy1DRe/iKLeJUv01gS5cV5GuT9kJilvAeFbdYpuHz67FQ/dZHV3z
ucswQ850VT+UaQNu3G5y8vxe4pzXduakd107a1eJ7ruygVGwDWpQzlunnBAzK5zrGpq3wGHKljqy
xMoFyavi4Fl5gSknP83O3L9QL/k+ei2JmhBfdJR7rrGXdmz/Ql6LapDpJ61L3CcJCVwj2Ef8inj5
Ws5TsFwWQstpqE18UZdVZKBzZ3+xoNzfuqRfC9mY7n0qU1/aKa4OcAZC/pxqfsahc9hoAX5AYZ7e
SUQWV9WB72NwB8Bhfk5UDFzIref/PxFhBjshyjhwW67GZ1d1dqmjAWxZr5MZRWdL0V4/oV3WW74J
xyI3gsuKdhEYS2r3SEiZ8MmU4sBjP32zDdBoFtJPP9uIFHfh/2wLC4X0Ju/+YG8KvMcnd49YmXap
a6s4BEWcvfHM/phkIw7bmv5Pr4a9VmYqpuOcrvZBZc73Q6l9TNIVK7tYMElWpj5yWuUhI0F94+j/
zuPXFvq/8P3x18zqTYI8P99A5Z6nWr3zw9J673oo0aahBD91pJL5n0yeHADFfVXW7jfXU5TN5AXl
a97ztgCEgzpd6iOx7w7BCRtU51FWgg+E90jQqncxAOW7MtS+l8NUPwu7OV26EFRZu8TKW6KWLmlJ
qHTpHdZUDR9l6Zqy/K98xH0ShshBElW5JLt6S9H3OZ9v6k5s4NbOOYm+xWnrnG+5r6HkL23z9BB4
9V1h+/oAANCOgHyu2hx4qyUnzIyPWtrP33nvRjiv9/N9lJn6kzNAc5WBKIlCiP5+8uI2EbmlWjWQ
vmBG6uN0DrH0azagbpZDZD7Vkx19aTkpaGhQbdqmiDE/N/qneu7PwjrtF+ppgTMPaexX6bGr6jWl
lPcgPNQpQScEOnV9J4PVgBBAlZnOQSZGnROd8FsHLLoQYnn6uhczQ3FN5iLHke8dL8ZWLXb/biIl
Oq9p61+U/7S1PvWv78HG0Ne+FU8nMEueGH+30/yWKxCZnDYMr3KJIuVrVRXW8dbFNiq8TomG4Ele
gJxBDwBMhVp46JTf7OIKQzlYXZvdJYuhnPT3TvHT9nmcDbOr7udC83YorMQvcslaHnZJEsd3zpLd
kb7UOFlN0D5LYwq09BIO1t+3OZM5/OFA7wj/SVBJ2Axi0qWU2hcNouFrpKdUCKDXIIi2mHSZVgng
seMxtbhywUM1MLNNOjJ/y2g6VZBJDBs1CcqerdjdspfLgFwWLiorI+q0Tm/9SI37ajEEGqs+2LRW
Z/6hOtGwByXg3KsuXB69CLpDFraALSP/Ac04fZfG9XTQxw7+UVcnj/YMlGxpyaVIE2PTdVQ4pOkY
sXcHw7HcSFNmabb+pDSJc5Wu3gq7o1u54O2XRZQ2qrFdO09+N7/Mml2/umpF+qbU912gT0dxncxd
68nPlOE5nZOKSuN8EtdJv03GO62lYCXNKoWrVy/Stf/PSW4KV29aykS3STlVZ15Vurat0NnHJRf8
g7hPo4AWnQc9zQHB13hTe03zCmnbnlHC+T12aProPKOSuA1wSnjtQkti49gkDeTZPAkRb1V2Kqi9
Kn8CoujuY/QXD7Apeh6+eKUkLoYhR2EdpQZe4mltn2XADlvqiTf+EfXH7KBA89x8Gvl0y299VzTk
Q/3M+nfZ289Sa8w6DXdUlWxfK8AEHM7ppxXvbmR/9HNoP5UD8qS+kRyk23KL+JL54bgVGHw6xf7O
biA7/Jqk1jpmojkGddoc/z5JotwU1SyZFJmVtk3VfryEDgB6bUTwFdsTUvll8lov/Lwsz4yTQan1
uYdxzJ6KEGQXNhqFzb88dTC2DWbCj4Ue8fzWi/xgwLB673vvj0EJmh+8m8ndddMXb8TgN6kb/VJG
Bia14J92MX5F35cfTFWuOzklL3QnS+AweWW2tzR1fJ/6BOOBCqC2PuZI5NlYvGSN2t/J6NyjAGRG
gX+V0UoN7hpPd59l0D6W09gi810nL+zFzxJiVk3yEMZobTnL8nPWaHe5z5FNpsgPDztV31ZmfjLd
1PhW+sipL6aUrtX9TCgs/1G4OSouvmPcdQr+UzGE292v0GFqnR8+oQ5Zk/8a6uTqp1V/hcZD97Gq
0g+LTp79adUc7V9dT8oXjCyKg97mypGsJB7WoFb1MCrfwVIZF2zVDYwGh+rPLOnI6oZh+oAmTvaK
AdCjxN+mhwNhqNH/1+m1PX5MN0wrlemyrO85cK0SKOFNscvb8UNjRIRDPKNzMfJMX6XV6L5pgGQh
JKoMWBvdcJGB1p4hKY1Fiwf1xDewl/ZHII58qCa8fposc36t8NuP1HEl3QWg4dbfxcyg/s1U/Dfx
OFNNj8wWdb3fb5OxGDZY0Zo7Gc80JbjI3azrH3e3vk+zZdhz0RT4eF+Bm91Vbj49JH7gYcOs7aV1
u1hA5B9g45b71DYmnlDEghXmOyS3TgV70prCM5+n6eHTtNhH2MMdyDQPmMItr2B/RKPGQ2niIE0Z
ENQ6hvSfB9b3ct5wNvFSGEafzqvS6Uamf7gtK0u4y9r/iwEJjnjKjV6mXDLdr65Kyg6pDPU7ackl
VwvKq8ugXJop6LFJU83dbwO5qVZX6UtY+ISk8isyUdRj2wKmzUYm9wVWK5Mbo7a4VL1ul1v9a7AL
yly39i0G5inS0mFcr5OVumoOMLWRjlmsaGU3gXzSYuKzbCyynH+l2ghJeMgGRDpzxcng69QNttda
6q8ze79I7syhP0C2bSjT4Qsj5jCrBYwPNStUs/DOqfpMv5fh1UxmHa/L6KGDYo17WKqHQP3zmINn
hGmGQWbzAlDLs7d+R68MVUiUlDFuD11X+cBBlnAJ1MlVnoux3ljj0NoHya6bSoPaJ1IHB8m4g46e
uo3TRCqw5yXxfgtKe5ugMHcKHHvr72mlJMjUGJiVxR6n4bnV/7g1RdpampkHiVFfOC23UZG2vjVX
f9coBLWek0dBUrPI3Reorem7+2LbQ/OuZU73ErfVsTTj5p08fIx1tvd1HVPt5RcxVf4MBmf0E84p
NRESV8xsAgN0wjiyS1pGy5GMi6IP/VFGy8Tl2edMbB2W0dzABCgM/e5eRmGTvCOf2CMwxuAiQS+/
WGwU3nmuleFDlEtqsFHXILcZ+cl+bS7CXB8aXcuIU5ofI2WkgQLlL/3o/F3I6zYihV9Z7b8uJCMz
Wc7t6pmlxDDvcbU29e+e6j5Ptm08VbVb7owJXUlpwkkyn7LGck8xSjQbY2nKgJqqHdz+v6VxC8UK
9R34qnMnXeNsYZ5o4zFjkeE7Ae31L/bg+hfdKhFQNOIBeARJMIjpI0bISx+qn2fVKn+g/rIVII+q
5MqFwx3iLwuAJ50R73R6DndI9Bhfcnv8q7Q047FV2/KPZdJQtc3WHtvy1SrVne+OxfcKrPJWQ9ht
2TwAy6NCfNA5k76psRtusO1xFwUOQia7I2eKmwv+v80LTB1OlYhSRjDL90U19Kd+wnC+QSCpC8v0
S90r8SWO7XAn/TI9gUGTO7GOeHOzKC6HY4AMtYXcGra3iJk56fzue7b90Ff6XawWGjeA/fxBS05a
lEBvl/Ttr1EfVNkrWr3JaV5GJTiwxoatx0iLF3IYx1Cc3pV6gP/PzdrDUNgsPZ9jBoDS+z5VcCLJ
lPGJZE1KCcTXgEdDHuFcD+srmeOvXaiOT27lZ/6mBp0eG3p8lT6ronQB/OXSk5fbO76hsoH5t8q4
FstMVD7Z3J5v/TFPjCtESYyAKUPe+h2/201giWYs2YMOua4sMZNDG3B6T/OxQv1FnTfNAmn5LxGL
jeKzj4/FLUIzUQLX01BD2Derrn2N9sEvYqgQPhO/8PdoG+kru/TGDrXi4G81aqezkEiln8r9BCwm
Dx9is/gR9fr8nYMrBKqyKp6MoFfug1hxttSx5u/+MJzHpBzRX8bgxTBS71BbTv2nq48bCVBC7KzL
qA4vpFrUFy2IHzs5s4G0AaFdVd2r5lffRaoAMnvDFl/JnsuYMphvokXXLhoGg/KSOKH+TTcDb1/2
o3dGyvy4+tinBvVzyk7DFsmJ9M+sA8IvysxkC83S9P6x6uxrn5nN16ZFQCIju/OMxEYCps2C5a53
9iVWsYvpPM9eFZ7LMUHjtZjRXqTk/JqPer1TrMQ+hMt51ERa7KlSRbW5uqbx0O47yzrBYe7CrTf6
89VBRgSKItw/6Db/tem2+mHgNfNHAlgUQWJ/PgKASb7lSEklmHCTHk3ZWqP5Kd18GEPqPt9+i14+
o1RYXxUIqNshqx9VK8T/fPQ7D2gHD/W1bZqcxTDD6k83AEYcFHsdJ7hH6WpGK7guC2RqrGwSRVeP
3qRnT8Hi9glk7c3t+MqmWpOvXYne9yd3QCHOH3Mqknw7E6ATqOosL/qYFCBONMpemrcBaUYowKGR
5WmHoWzCx5jNzQbbIqjHOoUCIwPKJE23wiVbSfTpHi8K40tm/pjJNrx7uba37cBqEAOKNOTeoU+O
UwLkBHudozQttf/oy5c+fwmJGnWvk+vbDYvzbTsoPtwr9AXcxDJfpQ9Z0Vpp3BfpqQeXB2nBKdEq
wiet78N7uGD1nQ3cDMmIcvpm2fFdGw/hsTGp8r03AwoSuorvKyCG6YiQbYQGrK5uZyPu/wzr5CnN
AvOfMY62euj5f/tjhz5XE5pvlVKOe9+GaWI4ZrTNmxaPTrN8iFUblzFKE8km8I3m4jlh/xq0pnUa
KrXY+iXI6O0AfHQAbf+cZnb/CvXT2HmWA+MvhI0yhOiELEv5eIlvBh8u5I08ENmBu8eNZtgKMUAG
VqbBZDv7wBn5NvEOv2beuEVJnddWk0G6hPjuXz61a9WnrGAnR+mTi1V6eGUlfED00n/0ZovHaWeV
d6E1fwusZHpy+pIHrjtoh5C001Ui1rCaE0uc5i5Ws8QNdqQfY1PFs1gP+ovTo1K9fB7lYygfz9hk
H5PoiUMC/9+PJpiz7pI1+aNE3PrdWFM3Mcje9ZMtA4NpJZdJP3mRdkdePbhW+mI/mS3qtCMIPMqx
ejecyfPfSZ9ckmX0v4UM1ArvQaSzVYwp16vFw8ph0ZCPugent+m78C8IOtqhjPRyUcQJ/kB23sPf
iARtjFjzWz8t7KDcfg+XFtXI9MWFliRjEq+Pf5toYb824aC8OVP6mKPr/yhDToPUQa6jzizhqkm9
3R5yD8A/a6kaNFZ7EeWT0cnOwpObOeVOGclEfgiKzFMdopyUY9ig4MWyi9U+2FVQja8o/hvrBcEU
/O0UN3vAh2I6y4DfqMb1FueGgGaNSr1bY29zg7Y4trl1kQKqWqqkgRyfB89SkXXG+FhnLagM1XF4
5JrArukeo1a/zn1fbKQ5o818ijpsBqSZjoA1lTHPAWlk2oNlg63xq7bYyP6ebS7yNCl5wMmG+Lw2
bxv8T+1P54P1Fm4QrsG6dcEyKrmXi5lGU7Nxx4pCUNsieCZtGZp5I1Hp7F1zX8WOefS0FLIcrn8X
sdsKIxhLoH3ijTQHBx4gouXOub9z53HG2DsxH+K8DIxNgaMKQCXeN9IZxIzUnOYfgFYU19U0eyS1
wxmo9B1M3JzncJESnpZagtzFUkuQ9norvbXoA4PbH4/LHJ1S3e6DqRyHIQgLnnc5Jp/vNcohR8cv
vX26NHFhTnf+lFXniS/xOwbx+VKnmq/S7Bu86EBLvZQuohBegyfoMmmy64q6bvhNgqDZo4W+/IAQ
UbhzAdL54AEHwnakyq96g3LsNmpqCyZA90WQdcpglbs+8rtTD+sM1Rf/o3kbLWq9OwEODbZ5UvEy
mLzaPsnGLtLv0VTRH9dt3TBowZYvYH2UPdzHRs7pT1bddRuZ0C/bQRlgamwlBl+nZfcHDiDYlnNS
wyKrCmRq2H2ffBK5G0d2jC5PpcdpuuR2zYOsb6jG4l6OU2C3s7IpOYqZuakPLvkR8AiG2JlT/8B/
oQj2jpoGTO2j08JfxiB0+RHyW+T/1FBon9YfYhRkyx0LS3P5NeUXvs1af1GMQXlY/s33slz/DokK
etuiABua618u0ymNRSfPap5TszvHEJF4YS8yeKKIJ5J3+DFsEihv9wU8+3/18ZZADvfKLlLcYWuA
ZTlFTmeQTS0VRMGiNICCZijluVlwkbem/HPlnWOuo4KTvDVl9BZs8wr94vrut86rHDQ6moNvmdhr
GFZyKIfZ/wscI/s5YEQQyeEP1bbZPKBMG531yo3PRTdUD3ro4lUQm95b0DpApXGvO+t+Chbahjlu
Jm58Feiob6sJT7g0uQpaVEalOS/Yi8Bh9BZsBeozxElsvxvrEcH2+plj4jc59bRkKgBtBNnZHsrq
z8G+o47Huw0F0GEnXSXemxvDju2zrqTuXuucvjjC78IEN6PszaF9Yo4Pd3Cq8a2RD5Z8CtJhh2Rt
/PExwNnGpfCUz58+xgooYA5lTNPqYB+qBdxz0PdZuLMqJzklE1h4XuM6slrsX5AOmwcempUOmga1
JATxuvva1K+gHdpDBEJ/Pc2oUQoUkFw6FFO/8k9rO8676AGsOAldUJZrn0yEm3SJpu/ZImAhUhaT
0X2ZOkCl0gJS3TxnQfUlH+PqssphODVItKXpK1p6RhxOBbCD0Azg7tbdZUqpbgQx8Dt4AOQRejxu
Z8x7d0CFNKqrUxsWoML9GluSTFfUfY+C3UvS+OqLA2FXc3u8Q5bWUPIEUwwdJb8CuMi2Detuw5Na
OQcUQV6i3HQelvVyrOh3zjDg6LHDOwGAW+KoTxwO4Ixp/ZtcoMAe+lj1nqTlmJa+UWJXvZNmMKnW
3mwrfy/NvK66u9mY+Q574fCmN01ziIfGvNMxhXtk/xtsx5BMN9CwBIwzfXIBsKjvi0gdtpqmxY9N
bOO2wjZzOPdR90X6bsGBonQPWc3b3LJ5pw/JI7Dq8W6dRH5Au0+wvRNUUT+O5l1hKcHKGhN4kDRX
kFFjfx5t/rPZLc0SzeRtbjjlfeJryfxOPVPbo3DHu17xya2gu7OoGfnOoVw0l26XbhFoSsDYHACU
9by7GFXUmhK/3JqDal+th0890i2zZE11gq+jDRQ3IDODB8oS/xqFtnfFokrHwaSiLi4j0pkqCkF1
ghQGpLCLUc6tyteJ8DYKhx0QIgXYTe9db+vIqKmydeWNjA4ZsZ+WktvKb6tN6JAhlqbMncrmZCtG
czQnD0ad0yALSR3BNtvs3Fi2v6sXoyV/AL8zoLBwp5stZ7ZpjNZn/foAT9tuyz9U9yDffLmoiTfw
tSjHw/oei7yg4/FK9TYK8y8fMvocg6xraWrZFkxufuoWkJJcIFWS/Jmf07xrX5LKKRDb1+FnLwEJ
Fbv7qutdSqJzeK4mS3mx2jZZckHZ34GiP83g+96tIo+PBcLZae65RyVqm2vMOXg/pbYJDsOyF+WU
/rvddHfrc1qP8UTOwuZHgxML7F3WCFt18ak3mscu5cs1JCq1B1vB9t5BFatKYqyKVayDU68DH2q5
UMjq1L3LKEgcu8FXn+HitXi3etm3wYiucoJq0bAoTPIilg4uDMzgn+rQNnslCfjbnGy6uro3nAJz
ru9n4DlzVx+mNjPYE4MWXwom6500ZeC3vtK3FbSv+Ae6DVRK7fMvv6wg8ygq074te1t7KPmxvpme
boOyjKYO6p3T/FMGGBtni+Nxt7gbz73XHrNpQAf3P/r7YGQ/KSGFny1yg9mbEwfR1ezT/jyToWZL
SIlF+uRScB68yl0aewaWg8Of0voUdwtRBqqpiVqhjfLbMre1rMBzdrbeF+Tt+MG3gd+a2tQa285R
yt1tQA2GaGsmmbmjKuGDBIjQUcdHCM0LHdUC3TPvZEAuKiwFhPDlKh3WEih3PGGKS4VctjvZW3ja
/dZSOUAX2I8DFFhUdG4aHXL3fxfqkGFk/z6kP27zblNIfUfbMgSTalfl1iz4rAcNmqELnS8g+fts
OudYSdB8naHqRZaZX7TY/y4t6Q91VT3oyPvtpE8uc5a2W2AiE0BW1pG+DN6gLI0lX7BxXEAK08Gy
fPcOFkF98UtKwfrMYYBjnfkgPlceYB4sRZLhYMkIafvoftZVAKuXzsLupIofzJIUwIovztV/xrFj
N7uw7FNdH2BA++2KTNZ8Zz5lOiYsMkopt3jQPWWdGS8c/qi/apFl7PqycHf4dfUPtm31D6hdDg9m
bP50XCs/SZe59K+DS1ha7ktbC9bI28SeDc5JHcuvsoLm899GJvmU/nZ2Nie72xpK9451Cjv65Qy1
nZQSgRADy+LcQi8kb/yTNmlgQAq1If1quFvDeJaNZF+YWw7AyascGXw+lNLye8XdmFpg8r941Ntq
G6A5DNllGL31ljo+GlvSu942sa7vVa9G0fgWRZmxubD1nE5GbxTbGwy9y/X+kGOrsDUyQA63AT3H
XCksq2sbdq+9Bt9OyopDC+RVOKtqqK/Sabd+rTK8eyXS1n4pBkoh8Ve/dLX1iMJrCaTtVqrt2fc6
UHVwA8v8h1v/1FNNAaoz7m99EqKjUQO4R/nz1u+5JIhwLtH4Xi34WHTmdWTT8uRP28MnOavd8Vpq
jnkxZ8XY++k4o1KavptkEX8soQvY51Po4CfWBYjmRygaZO9lYdgSGoCsPvDNKPt3DPfiSivuBWsm
iDT4NMfRqezrf3aZClsEQZ5Jv6V6a9St69fEG0ht6ZKJc4qdSlj35X4agaNuJmWszqOqPtwsUAAa
j1dREJM+L7Grc2dNfJqpE6+z5FYuVRXV59EfHupFU+zWn2CPcYEHuFNqPVU3ftGHDzOnrl1rlN3n
TncZcRUzPEV9+mONRmhncVFehLn8Fj43ER4QoocwShEUlQnLpfXSrxrb4NOtP/az/lAuWYGxC4rr
3Jagm5RiOzWk13fS5yXxYvoJVGHbWFWEKgCBa2dW88LZFBOipiqTAj1Pk6OMy2UIQLpDvEFPHV7u
9TbwMdusvFM++FBvgm0SBcmVfHNyLftwpPL7qx27mIxBkCg2rVcmVxkYrRCGgtz2Xb7IacHQWifW
S9CUJ3m705dvEdIFZz+FE7Qu6cqt0ix/53/8WHQf6qyo73oK0ZdJnbNLN4XZRZpyJ31sUdCD+m8x
eGeQPzdacM8sEI0GcXJ7W0F3NRd5dzOn2GUjWD4P2kXtm+6hSOE4Dlma/NUAL3UbP/ph5Z6Nho9a
PlMnac4kcvOjrRf6W+SkPyTCzv1LqWfJV6TIUaJhDyQ5j3HRq0IWB58uztT6fzbVpQkK42PUM9yP
YMOu+zNKoTrf4cjV470G6vzORQzrWOblADwvpcoWGcE3dXCulkVKOmqVrY3e2N9too34h+flW4Vh
+X7qUu9enyqAAut6jVGX214FqOqmy2kqRkNXpHaljwNVhY7DctIclxilor3q8i6BTQ1KQPpyiZE5
pI+wSl/FVi3Kk9vUa0JlR01S34AIVA76cvqJ/Iqz0XI3oX+4T/zI/Qg0kBs9qfr0N5v8jxCJU4tG
v0Z9BgzQ6s2N9Mkl5rSatX1+kVY069BPm9Tety20uhFM1X0XRew3ivaMHQymLr+6JEIGMSbJKIu/
ZOx5Dplnmbt5JM+wNTuUP01tfC4X1s3YdIthAphKqOPfoB/p28gJqqeqxUtzUBE+8LsG25IocrZB
Grl/kkJFZC/wf4LW2wXJdJ/PSo1TN8TUsKjHa9dXKBgKizVGqysq82b50v3bJ4FyUQb9XebeGK/r
3HWZDCGUZWV1Lvm0wS7bCg5DEBtDUn3gP6WPE4PD7h3+HGiOG6Tj1pQ79XPUJ2THLQztu9s68jOi
ZCGpD/q896RoNoLnP3NisTlt8Ad3arhNSAJepHX7O0DZzndwmv+OzPtI14v3puqjJzNvvmSxW3xJ
yJefAwAzOxC2xRe7GRWQuDkE6aXZWU280TmXPEjTCa9sjmLKa46yQZMVKTwrso6i1aRNFpYRtf3C
M1x59MvsH+nuYTMexl9RyBJ9itKG+FOU3ZIFjjxv+soL8Aom+WOtzgj+Ef2ndS19VA+l4WNWVBnZ
W4Ex687MwvjYelWGApkf3kVZ4QIoZ7TvKufZw4RRBoOlK3Xbd9chh1NWP1tgFsciyYdjBxP8rTHn
YNMvyuXTGKI5E2tfIauX+3muwvtCCyIgYy3/o+xx+g5tYQ1FKgDF0CQ3n6feBAbaNT4btWUz5sZ9
uqmWuhdsTcDUIeK5U4pPq5ujFFz8E6CziLNq/1wkYbgfB+/jbv51dxu93SFRNDyPoNr3/4u4YgIF
wWv46GdmqX9xx3hLVWgCywj2W0UCYhujZ/Rnr2UvK07eq46zM/b/5EPzrVYwY9ND3wVXEbhPJXrv
+GZDI8UaIEK3kHUKRa02ZrbY9LaYc2zqHhjvY2e/rkXmnhOyZXYtqqFJc995XfMH8kIHdvYYdw5m
d+zNWj+4wOP+XEBLbeUFbxHa1Fe79il2Lf1qOvNWn6oKOG0xnA1sU57nKb/Xi8p6N9xIvUeRfREY
Nsi7T8VwQtcUdPDSxOYT1otSGEcJnqqBKq2NY4uMBuX4kvdh9ySDpn7o+Id/b/oCuyo3fENWWr03
+8kt2An057F3eBHlnnpvG+bcUSIH7TvXtVK1uwLy0vQjSMZ6H6jqqahz/dAasPlSD0stCGDaJkqc
7M3WrPGlyrONDIo0DjSY71ZAhlW6NA/cYT0HnMDN4NCXTfU14+jm1v30DRwuWwlfty7kRprHZpw4
brl+cDAgmuxXAs6YkmQmmfp60xIRek5p9ZTcf+mLkBg75Agh3n0WDJFAq8+GbdKnBvY5Fki55SLz
/NRnD0Nh1eKUjo3prhga682wNeUyWGmJKYVlveV1Mz8hF3iSlhLRhfl0EXXzq/SoWfym4gQKaJwh
XUMsxbHD4k7W0nrSkTW+gQdpyk9qwwi6E1Z2VBTj3Fb3E+Xim0lTgqdnxoEL7FyRpfMBult9D4zK
RThtUQfCO3epFy/jo1ujEr50SlCswJE5qEtbOvUu/ohZ59wi89Qm0TMnR7z1kkva631LxZvbOeDz
CChQO+t9GZ9MJacpI3Lxcsv0TpqpOyeV4nxYdfMFjgcG43ILJRlmn9bjox1n9fn34U+R6+0QOQqv
x2narG1/MOYLWg2TspVbv8L+AhOvc279sr00hrwId0VaA3ZrdBT1lpIXVdYyXI00pS2XNVJu6x7i
mtnM8UaINtKH5qnbHJAu+JcQEcDiXjFonRLPJ3dKvglS7DfhEL1RJxlcsWW30V8DN/jZbTDM3OmU
xvm31UpSFpY4T9ExdclaPgeoWYEPYtuvduh/kj9Tkr3bpHx3mu5qjJr5qLaB9QhTLSf5VD6sEbqT
BAcs36ftLcTVKvPxthRqB1tgFjtrzjjSj3p0Z5Jj2HiT0r85g5M+xcV8lkHp6sZi73p281zFc//m
BTYyMR7EKhmchmzcF+gXHLpRHR56HeKZaS/yYV4S7qXUjX9q8QD0lWTCcmel98EYQfvZBmPuPIrL
Su8BixnKyUMoDH0wsV8JvBKdRd3TT2uIDGy8rBvuPmwgJifUzj1mxqI6Fick1IsgcbfSNOxk3MVF
UK+jap8++fagPReRoj+b5cK9cf7Vd/ZDRB4WKUazD5E5WvSdpdnP7YQRH8TQAbI/OttIQYf5XqSg
19AJ+gtA/OmrGyLVaWiWTy6SsN9WXMLwQJq+3oSlSw0RICO2+b6hsp4NSnU1LcN6xdYrgWRN9Uho
Fn2HMCYqMetgsLApbHd4L7uyvkqAxIMBBEC70DKQMDAfvHm4IslsvUqXNpE48bRw0xQsHS44C77b
0xNUQhNNPVR0/AWJIRdT1Zxzl0Q/b11yh97RrjE7/yotWaPkJ20tZ2FfLKvJAO57ztlqlB/SJWG/
phsTifn1ByOKXGhlvcKYEX6y0S+EEyqA5BWHfEMzq2VS3U/6l0/I5BvAOVmgzgjaoKDv19lxnXvD
OicZBdiSDwYQKbK+SX4fabN2KUoPRZJ0SQtr3iVZumRcvEC9YgYHL20GVbc6WPVfvDK0y1os8936
7bdmZ0AiXUerIX/r/oe081qSG1fa7RMxgt7clvdd7dW6YbQcvfd8+n8RJQ01vUc75px9wyCABMoX
iczPaFa0j3tNva8aWDj5BIYXtcW84NtVWcHfmiW8HVFqFMFiVJQayylYzEWN0H2QFSyQAbcBsKCg
hmpDEHyeUigwL0L9LFe9MqwGs065O/YKdvCMSIjdD4vbnKRyl6jgKiLtcpuTcGe19JMSEeB9HmSP
IoMUtQ0EnTgKNzde9dwWuSgRI85ScyiX7LqCn4GiLSaK4TlzBY0awJtIHZkx2dncphh0kx8SckSu
bNgnV7HTA2JRm0gIFnWO/DBReneakCXSDdzVbvPQYtsD3DuI1I5I5sRVrcGPzJvdnO4pwv5nn2+E
bDsVc/p2NX6zk/SpXf013igm7XmNj+0bzzFBRMz0HW2TG9wg5bX94jb4zIqDTzb8Ikm2dRlU/67S
lfKANR06qAnwt8uA0craVshPi2DRJ86qjORq0G/n6eLstm6FeAtbxXITFSQVQazwYOKhUSd7aZ3m
LulkHY/JKs81jOoMLyfhF2dHPq3sKM7mQ+E6/s/hDzGlWTLitUp0aCeRxWmFOUQLMElTq/gkrk3z
BaqprUdZ9rL9b87IYnQa0Eji7H+CrCfg9l8DOMP9mjEvJQGKEDPEdRHdgWxXqgAHu0xxcSWPAnyX
m/h5LNCIIo92sRq0+MdYVh+wolsqra9gDJfupwztk4gsKvKD0ZjcixZInNekz8vbPAxF0AlHRuYo
BjGA6lDWQbNRrNoYvrWyW0QFxKhUIGDvTLgo0VR11KEjHcXdTDyhoEDwSi3ZHU5N8XTLEdVl3x7R
fArSE3wnkEbIsYXHxtWgGiTu+KvDrvovLrTCzW9BiiuHx1v7Fum4XHGXWKGF5LjkYmmpqX4q6l4/
6THGfAFFnGxqKZLCywI//etUxKjg79GNroO1aM6ThyoP2sXc6YTFErCBdxRdt9E5WpKB+kmOwtd/
aw0kKR3s106+JbeIx7nt7Wzu06sSPpMVYxQdpni9/TFQTNbbIwU+HIymlTqERvaDVA2o9TcISxnG
3ifJPyALEeHLYJjd7fDXqKtwGaNGxUAoAkGCHmGkn/iD0KoNYqEVrJbMf7TNL2oWKvcCnpsrTbqR
YW6uxJg4OPlXeQoQDbRhfwaIeE9pn02fbG+9mjjii/lV13ixrPQmwRduejtA2SJ6PL8VItCeXpk4
G1V7oaJvcJj7bzPmttJ5q9JLoofOtJVh5wxtsa/T8b6VJu6bVl3ioUw+xQnOgIHiOSfL8uqTXWfl
OhvxsswRImvRxllq+I6fc9swHtrBfETA2Xqj1OqBiRntfQff/xWDqkU1jtZbkjX9NqFSAu6AMBNc
nZNidtMkinKAI41J/RQWZMrnzEB9Er1bEpkqSkciHipniNJi1J2xz1kNBhjw1g2ON2rNb6dN7/jL
XEIsR3TeoHXgm8PfQ2+93AD166iTpZ2mYyTYwUPYaFPRXJLrH7asuneKX1oP5IjOttOU95WF2unZ
swMXJk1insYEdANwLxjyQx8+VkFqLzRHztYYI47pQcZbeHNDJ7TuQPWr115ldTFArHwNrShEqQg3
WxKu2qtWF/amAalK6pqm12ndwlRwB+pCg5IaF/f1EGoT756Urt/YWE+FCIFhL2dj5O4topz3a3BI
LyDotaiKsuThdG/dNlp451ixtwsp3RwU3zaO4PeirQtWfGKZlCvEN61nBDpqFJdNCW5YaqwgRhvc
i7RkTwuF7BcSLjiCiVNxCCu1YI/kBqu5T8wJLEdbFIXdLF2Moq9dpKiXln+iGS0rzjrZ9VcdHpLs
7X/BaFulUC8dItWia4bMSkMY/BaLNrC+L8Af7IT+nJfhmOz4w2kWrBuCSdlOb3DZGZCax7W+NeWV
GA8KF0ikb/34oHEnmvEYJutkKHFgneEgAvzhoKi3BOPdrEVTHG4xQ+NnEzTwvTYrvSWRA5jEN9Wl
O8E34gKwdMgeWgiUikP6GqeufJ07DKArQ9FKZDSQQxWKpwg8jEvflYfbPH3SRAXoaG5Uv23g1NAU
fYkeF8fIkh5Fl5gK3/BzoofIEiUeqHHfll46ZOg349BUG9FsVHDWRYsCg2jalfKsJW5wFS3nAcFl
/SVyi+aaKM1jaTTSS1j1zkGsh1gKamU+ovpRdz9Wrfx1Osky73bS/0fPf4nxuqr+FJBDG20PDf6w
eDEBAK416PKn2OjSkx0F4MMAYz1Xtv+1c5Dx1+AuowRefGlSyuKj5nrYGrXQCb1R3blVgwJwJlVL
HW3m95xvtl9EzfegdD+XdtpctAbU9WCzCQ9tNXl3YXxj7qQZd5LJLkoOLEAjGAG+y5757IKfR+Gq
RY/Cnsx3yjh9HwJ91QMlezWpLu4MMLLbArWHN924igVLSbbW+ph2e9S6++fQh9w2PVAuax7qJ2WD
B2LR35sOkGwHiainyOv3tamZO983q8UQ92xlqwa0TyPpa/Fxiu+E+HTZdG/SsNHPt896+q4YQdcg
lNeru7mv9CNvrQ9U4WWxXPnX8sY4Uuhxg/3Nf2iuNYYdLC97VLaicjj338qM02g3kGgVo16j3wG7
ylaVJ+fnIfb7dRhn+pOVYecnq6H3LSHDyB+S/mOs4quXO82bpuryMuXm6Z5aBchnfiKHxtSjZaQp
6p1uuMnCb3X7yQPdsw6dMTklRRKcELuR1rZsqU+ZXVAFLgrru7dCxih5Ru3k4kxJQ3fKJo41ulUB
ycW1XcfkEF07UW4jKKrTtkRkM4mhTEHzRPJELVzKQt9Osj5zaW5wzGhf9zKsJcpuc60tH3NKWXOc
GJljRBMD2F/FvLnCJ0ZSCnILAA9vXV97SwG+EDCMhJ/QarBTn9+oAbsuzXL8wlGeO4gYgeYoIhmM
phldRVcfVNV5ICmHY56FmQrXmx2XHw8/iDzaSrpSXNJMTttvUiipn7VEbddYKvqwsQbtKg45vM2z
mqTbEgm5W5foj63hUHCHdwomNW3RZeoYKeM9gXTZNF0MFE5Ub8WS/JVhHgIPzetdy17kdrcmI16f
EbhKrsOk698NbrVpybUum6BPrvPA32PFoKwBDnQxZ1mKMKVNoStK0XhCZHHijJjfskk9p5P0HFE5
qd2mftvutaovrpFN0j1GefBBtpTHtiudQ+lUarqwCgdSQ9Vb7lqu5V+nIuDWKwJusTXJUAqkYbsS
nSKocN3SWGIFnu1jZF9qPwK+pxSGe8rtR3hVzhl3NOfce3jlrrRJXHVQuOinVo5bRNkX3W7Uik8i
0KE4DQRjWqAv7aNX1gHGe1NcPHTB2tB4k0TMCJGS61faHyQjlTcllNbpJqV7S9sAbdAw+dojh4Um
eJpcLfQg8CP1xG3MLUKA50xL+T0iBxO80IDB+1YbfAosvZkUtZ0z1r3di+2gyUA3F3q0wxX07eza
CT65rTGsCqdv9mLUULU9363isYkb+dro4acsC4JPuHQp29yyoW4bGDH+FGRUgmNnVd5dWajRyS57
e6WzE35vwdoJQSYJqhu7Yh+eJ/8fa+GNVzYBcN3QuvCi8VUKvdemAwurTAxk2Yg+jNVSbV3+2zy8
ObqNwr04DoBWdvF17672Apv8XZ9dTDXJLqJfnP190EscH1jQFDINIJtj7+tp1jy1qxJl1/fxm5Wi
RNMpOXLuoCOcCRPhayG2VtMZoqkw8yrfWX0YEMFBlzVbrJCixTxjXmV6faco+T738IVoFZLM8cNY
1vkeBbVslZdutse5EZHMKBrv/CpVt2OVh8d8aOtjJOfNtscXHM1DRHBlXsmzHGKxbQ9t956H6Rkb
kklO9qXAXMNblEZ0l6ey944xnbowQcA/tTr8FrDJ7InLRau6yt3tUMnqHb5yw0pSG331YSACAQ6l
gnxKIDmaCblsirbDtdaB37v1ea2rnWxUWFE4Ve8secSmIJLKYCceSXQOWvIVPE6+BDwNBE0Koubi
8rzqVL/cumLXRpCjivNVGHgjdiw0EYQfEItGB47b43gAHjaBaRTV/QoUXOW/fmp1Gbu5+YKHlcRX
LQLLJLrEhPlCGOrxq+1FxVak7X1N/REomA2LFglA7ovF6Xz4KK4VptXPyp1VP5STDJCB9WQWB+Z7
YspkPSSju9dt29gOqKvuzbGxLgBgK/aAdvmpq6V73KFcrLJdfe8Bhkqrrv0qoZ09bYCKJ9XBALHF
hOokO616wF4Khkns1vck2VFjQDTxzUtSZAF17UeICwDi2w9x2avnTthPtIGy+NCsCj/dOrKakFFA
UD0kPb+rp7908b8cTqaUlaI/iz/4+W99jhUDcyxqT8+iNfeL2CjAR9IO8F46Ky7ySagD4EuT+OPS
KqBRiaaljMGpsrzvojXAAnuEvf5Qh/Jwbt20fdSMJNxa0MNRlmewNdP+IfRuYzZcqOUI5HMrxZp5
hzHYatbHdSsDxuRgOktq/HIML2Ry9Csj+VD0Zf0wti+D4deXaPQQG9bdYEfaFp9iXwU0N/XNAyY3
PIuyKH/21dNZkWrBzsfxezEHc7Gw3ag/CehSkxkmLj7e5xvi6QOcSQCbqtHjk/PdG/5pEPgpEhBr
7ifThai6S2YkwcYco8WQpRZKvE85wIRHg7rek9dhY+qMoXwUob0eOZAVJGWi+6hrrGKNtfhQTLl9
scyxPYiWOACAUXauyauaP+JB2jjV4KEgYHD12P8GSASHCotWAcx1Qy36EcpZC22CKQoso2L1Vrgn
Q2lhxNGNh0JP5KWNGOQWXQi8gywUhROl7K8wuusHOdeDQ215/KoimaYz6He5ixpGUAO4moFx4pc6
it+xUVfFhupGh33JX7/r2+2rGBIzDQXJ6siAKjgVjeWx+dEbdXcSFWJka8t1aOvZrcBcRll0hF4L
KWuqN5cZ4leKe8xiM7qnBLRqcEMDFWTF7ipJfSBLf2FjZ5RsPDz0mWqcBWSWxJK/bYXOGLeymgKZ
K54sSQTZNzmpbj0+ig4plqNlY1fI3E7jbhBwfzOFq6g7QXmfCtHTZcmaDkVtp2hcruOoN876kHHN
El3iEOPhPPWLhoeP8w06UDr8mnJvOM6Hsc0hjoVaf8zKJiugDtI2uxLR7jw7iDjRNc8QZ04vU0nK
L12lBcfG8gtwoIiPNyCmsIRJ/U9+mnwGHNbxPv+kT+lW+dDrSffm2xMDz/Wih74chk2r+IjL101w
rJ12Vxe6vsDkHLGh6RBDmrlIreVuyiBXbgOiT4xmhj1cGpyHAjyZV6KrdgwyY1Tit5nupDuoQVhs
GVV5n7k6Tscddetb6US0ozL/1Q7LLj2ItlWAoFomU7xoVxNLqdBbnEYqr9gMMiUU3Wjdt8rOEfNE
jzGM24NDBeFzX026JMhlX/tsVPCxw1BZ0sfg+vdJ/aT8OE1KyOl9HqdJzj9M6lHnxiohrFEmJQNe
qpJ6IVO3LHL8T2Q1JW0fsolEhME7Q1xiTzgdGicGsG160W7u84AnIlhUdivRJxYwoGjtWwNWdzHt
J0Wfkk4WoxZFhAoLBYi0HMSZOHiJhmWjWXDFUOSfA0rvycAZfjXJKU7Kw93k9MJcMSBC5lVyI4kX
tQ6wc+77sEpedQiL5DU8/18Lz4tYXmdDoz3NPWKd+bkWpRTtA228fuiPOjb/Yx6G+2L6RHVzAqXA
dbl93rbb/97U2Mx0XdlcRGyjfh+0Lr4HlNgecgiwi5tfpmuiWRforQV3Er9NU+3Lqyb1y5v/ZQen
cNPplbWaDTShch0QSswvbKblB/Yyey2Ljf0NIiHAEzcERrHKkCK6ISvKriRV4Ci7UQnQmEocZREq
tYqVbD1c5sPYacMls9aFkwUXESrGRPcIVmgbFpBF5vgA60MVwDnLBU4CPmaaPw+LFXp/I5abu8VZ
ppS/L/fhweYlQeVf+U2Eh1tlKbQday8F2sOH6pSoRQEGfYhFwFTdmstTTaRLa893kuVczppHb9Wq
uS1KY8EUrTWutBYPJEatconot3uVTPeLGXfK4VZrm+RHKYF/FV2ipCcOU1ddYcB0q9AhoHFrzoBu
aMOSpVwTL/XuRsnyn/WO3SmVfusYKFnwHJUYO2swZPZi1ArHYu2Fpb4RTZzZqf30irESwcpIIVuy
ymwpRjsIZECw+Lp601Jt2UngLgzKybQKP1Yec+OzGLothqOKM3LNEa1Crx7Es4oV0OwkKF97vl2Q
eAr/m651MmiNqYmHbXC6nWLPxCnKhSdxhhZlcEIMpCaPDWAyM74ovmYeoBP/PGhT0xibIgWAS6fs
SCZSr3b+s92VXvmfpyL0Nkss8I/t+ZFEjAI0ZYnsc0sS4tdTsMQDi7ZlDTJWkOWillzvFFXUrB29
909zM5j68nGIIAOq/bVVOnv7IYSiY1wtbjFiCTHH6rUQNxasQaalxRQx+GFp0TcPiDgyRV8izdY2
c39Osra6Pcs8aceNrSRoiIKkOYQYIR7E2T81/5e+Dyv/96X8Pz2NuPLdaDE/wf++TJR0XE/+KeaP
z8ZRc1inw3AVs24Pd1sGGsDfHvr3sX9a7uNT/T3+tzEx9fYIv/WKR789Ii5iMHtFx388p3//uL8/
ulhGTK2iBj+Dee15ZO77+Kx+X+l/ePwkBvTw8QP6rf3bw/52Kp7WP7dLdeT/ynILtqRBesingzjr
DCP52PynEBE34ckO4uyPc+eQOe7Do/1xqX8x98NS8zOdH+2Py3+Y+y8e7f99qT++L40k3SPQjej5
9Nb/8dnOA//zs5VwU4lgKvztk/4XL/qP7ynufmTA/u17Mi8zvyf/NPf/8/3441J/fLR/fD/mZzm/
839c+o8h88CHt3teykSTLIg8RF0abO/sxcANxGVg97w0ugrvUXDlCrBDOv0JHdM20O2jLHHWIlD0
zaNdG8J1mEbngdsKIFkZ0QwQt9MyiDX/XFA0PZR6lkjt4SYx5jhWVOWq0Hr5LHlpf4oyT0J+whre
bArcdRqozw4Gw8DnZO2unQ5OYNqnMLZQvqclDgE0djb9ybBNvXBSVaok8zbDGwCzRXqj3KJFoJhC
DoKqZJYf5gVMqfPukHL+sK6jjSioxfiAur3jvVSVYi7SbmyORaf5L5SAC+rJqXkK+8J/Me3hK2rN
eApNrTREzAHa4Z1ogYNHORBCkWjl2kgGCs0gsaoXP8qdEywy9Ak2eVlMRlOIYR1+O9Vdr1SXPfCh
n73tfCpiSX9UiMmFCMYE4AoBhxvoNKMysbJNV9q6nzy70V4SzJypC+WPrRx5r31t2wffD/GBLzWE
jFy211qf1BsxWuV9uwwiSTmIUbUPnnsKalfTNcFfUNRUpnJohsTrIgHd/g6x7SviS8qDL4eoqPvB
5IWQdu9W2i8pTQTbpMQDy9X67s5CwfYOE4ZD0Kb60ZFzNVhrEtICSM1c5ogcYZhLpbyLHpMAEznn
1jnWNYao0zp5O+kIk+reYenhnElMvrjAIHCVkrsnF2EgKQueLDIPmNydSDZYGx3T8zvT0cHu1ejo
jSRkLD8znzE6UxFr7BIMAmmaJuloZKIAFU3NwrfdLbBzdYW0vPFsGthkYtDi/hxFV3I7elEKKYhg
rUdHNwGFuxbB6QBXBgkl4+foMBabsO2DjQhOR+gDCgotGxGs67q2RsVAvY0CQ23WitN6SMLKrCwr
8TpGAmQrgrOscFb6ICtb8RI0klr4KUneTqwcq061Yttc7cRcXQObnbWGtjMlXLuMwifjz9PFt6lN
Tzn5hFfHxLXFZps5ppH06EgGFolTt6/n51DvqdmOY/iqdVWwM6IiXotRX8ZqXkJ9fi9GkdD7BtvG
vehZ3p2d2r3IbR+uLFtxMQCXyqcGsubO1jqEd6ZmptXKJU3sq9QP5ZPWlNVTOyRLL8yih7CUXnSg
ZkdoauNWz6Js2dZ6jxNdhy15m3aHyDFTLMeSr2gBRg81MPFtMoHnYzWHtRcMXbgB44/OimMor22E
NtKoJuVJNBtNx7aBS6I+eei4Q/aUwSXNLQDeeSVlT4YcoRiKCMIhjmBm8XtxN0XWm0D/tMsQlzpa
RKp+r4Hx3bcm4kqiz4difG/JXrspPDS6RZ84ZAl6VHXkkBCa5oo4tSArT3E8RsiWpcSAWjp3VdvK
p8AJ/cnh7GHUOqQtFFgXkXVQm4Cvs2v2JJedjKOF2v9RHMRQwE/31qzl5H2osCXzASYFI+aJRlj4
j0C02f1ZVfMS9xmlD0wvP2dN9obMEkI9g4EDT5XV69rThw2VhQLWzGE+qFFV4V89ddZu9XPEJU+9
iBr043otKy9e+63x2+iMq/tbXzrJ1ixRThsDVwcBqq58ZHgUWz1h+DheQ6NfBY0Z7+KhKrdWVnv3
bP2NpSrl+jWL5UsK73Tlg8vetrF5KPUKmi04iaUWVeOusbNDrNfWvVka1r0UAWdWR/K+ok/JdKQw
+ctZVP4Q3iuKtQ3RGTwnvMF9F7t7NCQl5PA4lLpXbCXLSxaoKEhnyzDbTR821QLUVV2jtw1H5Xaa
ZVSZ87aN1jXKIKdmYruIMxFjkyNe13IaLVuffJIC6CHt9LskDeSr6CHFMBma+BZoOALEQOnIPSKE
qEuLPt1SIspzKeYVU0W817+m2EJeZtt7s8ZXLADzshJ94pCmTnrVrGd81aM7mzLWNdWWKSbhT3ak
P4XIIVyKuC6fuwkGakBIO0uVVz6jpQfTGw4QkkFszt3My+4dpczu2XZsh1AyzzaSBmABkFPkR/cw
CUA+5Naorqxcllb+VA0c8z7dRx4YDN0PmknudwGUsFy7pW0ubc/rjnYdHuKit+8b2+lhS/jq2q2C
+K2Vok91IXX3/lDyViJcShW0TBaKJFExSrUBRcrhXe/cZmsAlnmgBuzr8qr1RvO7LZlX7HuQ30im
imGpIWOv6v0+tklB6HWYPoo+sF3nVi1QQ8y5BsZRlu60oBhP8iDpW8oioeOD5UgM7dqUWbZCGzF4
saquWuBUV4Hcqc6t1WmL0lY7CiGDdRIHucIjcG6KMz2zkh1Z6ce0aJBBF32tMRX+TK1fxZphbQZc
yZYQqofTYOP17TkqjpCWEn/Ck2npRFK6RNDW2kWFqTzjPRauOg1BDU+XjHs3lpaYRI2H1pzeoRI3
uHUhxclCasLnwZ+y1JR31bLvfxhD/a6ZjfqaeQ54uzoOdsi2pBsTwLDZ32GF2t/53H/t9bruMVT3
lVWWR9rSRL3+rCWlexgqBOtH9YSQL2Iodv4YyPq6lSpwC4P5WW+1+GSMZCpdD9shK8vTcw9Jcd21
3fgq1dg5KFuuJKq0SFPNuVqryOjNqziHFetcC0O5ZlJvgqOl5bklMaHuLEAU69u5byitfO0plbIS
s8SAEo7yrldQt5z7UMjLV9Ae33KZnXIOMOvZjePvcdAo3w2nXIxZU1H+7JwFVJT0oQkQOe0dGa93
lUxc1kpQ+CIHJ9U0fUsx78ydUL+2VEOudmx9H2wlfasbxVuretvt9bKlepDX/J25GYTeNn2oLUN/
KhsbbBXoN6u160vNbQWi26DpjC6Abx7V2UqMpi5u5v5YqFupq+OzWvTGogW6WelIbJrtQVHq6hoj
IPQ0ZrA2zcDowSZZ9s7vCm9tgwhZ9XJt3vXoSG7lMcxwKXZMXNogGdV9tVO6KttaRZbc+1ALEXNL
va+JZx6KtG1eo7gkl5fo3V5Ok+HB7vh7FBFyMNwbXuc8y36N6Qukol2g5N4T0sBfYgdZPStphwuW
8+E6rprwqBiVeV/bFnebiNh9Saruu6N31kOLJwx3k4iQl7JZvKf5xsIhbaHgZPikdcPZczrlk2Kk
ymoYNePMtz47Ip2Ubuw0ADjvI5nnZVhd5Vm/TCor+pJC6ZmUFaqrHaLGYfXlMY/rjGR+2GzyVqke
TF/LEZuqrbfBN69j5UMUSMyzYibhj9GovsD8Ul9Hy/ZWHaWfa6jiP29VkrxFsQ0BjQCdRp/ii9RE
kNk1BfiZVl5QLc9/tNokTy8joTYYqFTlyaMil+Z3IzLWlqUp75nTFUsco5J72QzDnWxYxT7P1Hjd
5E20rF2+qGpj6LuJgXQNykZb1kpaYSXVA44AnMYtHwq1cfnGZxmsAs+p8cAuy33TshpYQ0gCpVHw
o7+PkBh7gv1oIX8QIAhX1NlaQQviTs0GFzX/zD55KTzHhE/ukEKM5w+3AGXaeVe0q4GrK+yWQtyt
74rIGDZOgHy855rltnBL72ypebLD4N05OlkU7k3ftw9FHvwwTWRj5F46TVhX1BRUhN/zYi9aol8c
uiliDmt88z2KtHY7d81hvtc2ayfquchWlvGUqOmyGJPuIZ1aeE++a746nDujwcjKV8ulBgxsL5r2
IB8p530ZVT254O2WX/FA8ZZNViVb0YylJr/GKvhWUyfFPkWILjFIRR/MoNS4gBLiAowxgkRp4LWr
YujqRVRp9qkL2u651R/7Jqx+QMBbckECTBK8KZktVLiQj6CCdx3D+kvaKWCjHO1bg3q2ldRoXYfG
XVIN16zznYPXXQyI+Us5NB8y28NckLqgvWwxl59gb+CVk6n3dsqlYlgm3phv8Dpt9oYGvCDr7eJF
tRx0LzSQuaLp9Gm77iv2zL5q9QuLu4p7FZLFvQ2xbtEqxrCf+7Ix+tL0lnUYB7e7F/2R7t8bZpnB
zuAivex6axejMHgWg3jvfkOuNwFamyI831XtS4wwyKFH6XCJw3HFDj587toYl3Z3eHatLF3ZfvVZ
QCNROFMQa5KwkRBtcQCgRmfue9vc1zClJ0T0C6wlto32XnGacyE3/lGTQGtLLv+93NX0C0Ntu4uV
p9KDO5h3/KaTt6xB+Re7G+AuU9NpnLXLXWmmnyQzCbibCvthPwbeA1YW6cl3vmdJGB7bUE9PvVFe
lTCvzqmnWHicKnDVFflZLp34rsnKp9xEMqSz8+vY5Z9aa1DOmZEpZ8ivxjqUpHLZeH5470baQ17I
yrGbWuIQDjGvz24PAm5lY2eGFfeE48rj5mAoKoa0RgZvIbb4PLEktgx+8XXUXUts678ouR0sPIw/
7lK3+dQEmrkZ0qbnOxDrr0Nc4ac4OEfXCNJ1UbgHXY/6XcTO4ZgZhrWtagzk+ohcgEX9KE9sa+W1
yc6pnfswy5wfQHxa2YBy6HVwLiBXfu1tjZ01MKBXEybgsqXGtDV5HJAhaOIqrt580VPzVSqR6EJq
f5HmGVK5Hn4hqtKM75Yr31X8QT7Yjou0lMEVdoG6LxDPofCWbTbC3c1IKk5KE2vJNisgGgNOdJpc
Hr3MpSwaFM6nUcMRV92kWdD+kNpunbL/9BZS9q7Hd/C0jaM4dH1gHvGp5o8oLO77Dgnzse78pQq7
5GuUaKvIHdQ3z8zPJjrz7L0Quofz727H2DZfgcFAwG7LdzO32KkrWOYWzaA9DEX5BeKou+NeTtn5
WbWI3Tb4hsNFt2iD3NsEasD72RTtY9+Xn+OgBEQK0vLRHVUJ/Smsf/mv2cOJcXd4TWUXjFjzNbgY
JMSq8KrJBfoAqj+8agkQRUernLemKL/V4H6+JGF7H4wWPKYiUS9ygH2NUwTSpTXrBCm2+FsW1cab
FgQlm23XOUT4CFwt33+y0STGoU95KX1TuQPe9yJaRVdU3HzE9SJXs6miWN7NWKJARgw1qNJwMyTc
NcsD7lSJLz/lem8v5MCpjw3mHas6dQ1cajJ3k1ZQODKM7FYofvWbqUy7z6YSp/Otxzr5HtVL19Cs
S+aZziIil7VxUoubFv6qq7u505iart+YK8qi+cJE0g/7MVT0IE7hPt0g3dsCX5OL7jPIUfMdzMXt
ZOr5ayizRuPvMXLUm+8WwejR9Es8G9JLr/b+gt9bBnbEtK5JoX/tGrd4k+XQX3tq1e+FlRUkfbNE
yWyht76+4iWQ4dFAR2F03bp7H2uCu7KHIIR4n//FZ1eYDYXzbDpmAe1dT7ZFYDuviQPjviqDLyTQ
9CW+Wu25hLlRliuhOCxkiMWZUCGWtM48pdnLh+45lJunJRppSNy3wcLxJz8P1SNF0w7Vup9My+3E
CvhqxvF+iOTkqiZFeo0CA7fdqHgXEexwJ+q7b4NWhJ6YbjzNg5+BcdDVLVSF5OVYbP3UGR7dosS6
fpIt63EVVJMh+8KNJiRRsufdmL0ODgkuxwrIu1le/hqpSbhyvVzfi1Fdbl6kqmb7GcThS9zdi15X
LYpLZKMx7DYZuA8kN+q9U4Nag0WbrtpEg5wyaWhCw9C/gurkRpCPdJC4cEmuFG95otmDOJSavh3a
ULmIVqoG1QYL6V3sYwfmGCZfRcz3PqveTpL8+n00VOBnmqLsDd91nvKovUPsvH4HvdYvIbd0Z3vw
rNM4JMHKs+vozcq8jQA2qwocKwWgEC5+msWvC3nav0eMBl/RLsiMA+TDZ1UK1CPcSW2VaZX/JZZe
IQR0nzU9kNYQUM098o7pugwaY1FCn2SzlhrLFhvrxwwZxPsBWVhdqo3Hxqq5pdeqdy0zAASqZbFO
pBSSM69yMWgQffJYzrkXsNHrEiTfKqo2ReUfFBQSLqPjVC+56R+BpPT3bNXrl0S/S720eLZIcj7y
C4NUQa+pRu7d6A6Pecq74Jlxu1K9vsB0Xk7yRa1I/8fYeTVJqitb+BcRgTevBWXbVbuZPfNCjMV7
z6+/H2J206fvnBv3hZCEoCgQIpWZa63i2NuVcYM2cw7+Ewko0ChPYqM4UFU0MTRZ2IZ94tpANb2g
GtODOSOOKfpUg01eowzP13LYMCnddTlJ2CPfjoYlEgxveCxDJiFytruAWwRGS2zIqosvfuJ8WSU5
OvNBKuICOHLILZeM6HOU+EhlQNj6WbTlKprWH0pib16Y7/tJBTifws536iT9EwnVRq3WbyRniB9I
xzTwXSbxPgRJcdAW0oJ5iMO7pS8ZGrFbqkNyMATaY7NZBDjESjHAoka3XbFDklVcBZhy0uiRndc/
iZKFZ3ctOW+lv+2FMfnOEq9IH8iYjtbOhJvwZ5bjtJP9xHyGtzs7TiULuNLUUbydIcWw5qj4vvQF
ca6zLlwUOiQgMFqnk2OuaWRcd+b8AP3wwLwKq9FgQGOlLzvq/9whjlAj+SHu40+h1ZJUFMXaawR3
2FFUm0xVX1nvqMeqIJoOXtCbUa++SOTQXqU2LN2iVOKf6S+j1PQfBugJ1ORZdrRzpF4iMvMOtqXJ
n/xkfpIC6Jo0f3jNZ6aLptV7eF26Zu9n9mtUyVYJQjJE0lySteQuz+PwXkvL5oFn052lOvjayz41
0bRsApYK58iOvoqmLKzKU6ijLsC45MUMyh/IFUR3iRLpN2pedPgqr4PZjXeRgNoCSRvv0LyhTvbI
BSJfM+NlO4YIZ0Hkhi+9BlHrKi0LxAOTx3yZyJbsF8BIpEICrZdO9WwpUX9UAxSCMsD713hJqrMn
4EWDNOWQFjB5AxNUX0u1t7wh15WjUEKboCz2ZAtdbqF1JvaOS2d56VwvnZuGFHk1GaMHp/CbaxOo
p9FqIDpZGE+z0UcLNk0foxo6U0bsollVWRexk6xn0nEbIgdibzs4+WVuSli2lkOdnigODLVu4/fa
a9ZL6aFNmxTFDp46xIvZYQ7qcl8Y6Q6VTOYrpzNuwFqikLlUxRwmS8EBLu7hKpqyoG+8JLQZpNbC
PVMADZKVuHmUe93jY6feb0x6S1MQpNp9aTnDNQkSVzZBluKqyV9GbLXHWEP6VmQda6n/SWpt+U5f
8o51BqBXNlp4FNXRjJKLOFQaYZ7LQdfuQhBEeIvn5FbWdNiFt3qmtbNHPg70B8vubUekZSWAEWi0
ZQutjiaOpxsDB9qroTAJw4mM70LLEEAl4FlaZfhzDn4rViH9SgEParmERFzbkhOrBfWdNkXBTWqR
iWU0YfmcFQlB0tkMfjbD77Yp4b379xg9m7M9mt71nVwX2jlKHnvfqR9Z1pUuujDNcZ3pRV1xyIhr
l92Obo2YJfPoac2UebJuRgeRgSo2BO2gV2rkP20it1T0G8i6OszL4xD9/IKlpao1Bi8YsVNXksgF
zf22eAl08k9FKXorbXulgaiEHsu4VsHStUNnP5RG4WA9Bf33VLdwJjTqp7gFPzV3UYEJbdavXe3j
cqfDaCGkB0dg8DgmQ4FnCF28yYg0PnsH0UH31QlmuFy66NbLtMhqgwInwKGd0TLM1opoJjYRn7RC
J8i09Nq6trpu7+KoTI9iBzz5qPal6GKWmoV4iPQk7FVxo3mc9o3WA0td7qtoF01RYz2tt15UDXqI
nfoiCe74rXXjg2pINOtW2EKRo4cX31EcV1RVqyn2DUQGJ2EEaSMa0voEBlTstbvfmR4or0rlzNep
M56zVOrPuROB/E4HWMdAFRR429EM9t9KWSsTeKm1G9EuNls3Uc3iBAKkJq/cbQeUkOlRi+Z0J4hw
g87v7whw7lZBVNEmOHH5VkbEv6E6Fm3bDjvE2WaSMe9ubTht5fMQx98KeD0VZye39oPe4l0Rqegi
Q10krEcA9S7oRd6LJrFTtIvSALQC+h5gIO/on9+OEF0ytQi13da7WnqLc2l9fqgX+JrgXRz9tLpo
0EVvlI6iPRH6XHCvkf8Nmo28TxJlce7+hF9gPo5otB47PRg/6918XN2SpJy7QZQYd3lX6/eW1pHV
XiroGFnB7UwW2Sc5nOOTMwMM1HvngIEk30RdYZ/yaZBvpD74XyWW0Pbpb/0CI7htxbd6gmpqfMT4
hrOnuJUK+JCEQWItcQnfmPyzMEjMqNRPga80rtg7SBbsc874gPiWDZcZ3wrMSUDxS1V8OoAQdqwx
qYoPy5jHvds0yCxoaRgtEBTS/yVkl+Fyi2/FTxiRLB1Sh7lF7NWcKr1GcnbUy0B/MAiGrQyok34X
to1y+4cAlapEjsOt2KmmUIBPcKwd8RQ0T53TAq5KnRA2NaowOLVPRfJIYK9+FC1J2y7fc9jtxT4p
yyCqdUyo5lJUgVP9S0MMv9j36rIIsbPgLED/uTlLByXKOxCpBEisxIdJvNW1z0UUwoIW9S+VrAEw
N/rPrV9pn61hIRhMtXgfdPSq67bDozho1ff1k45rXYbiIOr8x7U517SHrFKnrxXLVM/PnOpm7pC/
Dqv4KhfGTfWHxzVd+AuM2cnvFb+TjpU1mYeYIPBXGx3IAY1pcyy1QzbdruqGcY86TAexWVxnxq0D
QtUr4th5LXRYjzouAIXwF0GshFIUsRA9XmvLPlFTjVZ7fespSJa22r/7VMXQkYiBREgoMGmTObpj
hpBmpZsIUHaFdd/VkFotTONiM2Ct/ukBghOJSvh/ukZfe4iDtnOIAywJ+p63c0yJrl1HleihAlwA
wFBykWJFeamjZt770pgfcIAosEVM1ZnUkMYVe81yTO773n8NE/rK6CO+KNZe7BLd27p8kHsrfVh7
K3DTaHA1X2TfDcKFlwi9xV1rjenJEv6FygAaq3RyczAWAJ62bKqFzXoI7fEGg8oVtWqhsF5Ly07R
DT/eeAOI/k+PpT2pom4X5UjhTlFpu1VYwUYvI7XXWyQMTHb9DVq5+c4Icvk0Dc5LN6XynWiyQCuM
nhHGDlR7scF8MwFdqfrFYVA+og4zAVUsZTm7Ey/APBXSLRbWoxj/ognGN7hLVeI+20vzl4MIi6zv
kOjlIHm59+Wx3as5rln3/zog9OfmafuV7ZffDrKSoj81FRNQn+XlRQcJemnMvryIqiarSE7nUeMS
TtARax4xEJsp35uMPM9APW1fhjCJ4Kh1C+CV2X7gDdxZjdaf1HFULZyR0XwvOb/WmqZP2a099GcZ
J9whUDMuf/mii6+3+PgbkZLtqqzmZr/tGIehu++ZMEQPPYVAKTKd+NAR27qO4xgcGGyKO8tENeop
C69ix6QZV1RaoxtlcqL7IiPu3k/R1W5i6ezIECJGGubxuLQ1RPMVJ3PcHgYet1Kbwr7ArUDsLSva
QyDDJ+vFmi/fZQuEJCriGwsjAioHLd8ZAWt1L5Ur7baRof0Freb3iPENXwqmplsd8LFnBinx4xIC
H2IIFh7cpLoXGwkByrXUturRCsAYqpM9uiCx6/spN/CohD4QmaiEKNJiOecB3qrv2wDNHMBIkFj3
0uyFY109q02FzLMvl6+SqsVuoOv158JgJYih294laRS6YYswQ0zaG6kfHQNZn5B8t6H3xHFEMMn/
OiEY5A26Un6SStQUquaHb/jzVWt1+WhDlHEgpc3e2bPe3SWO9ZyYAIibsSyPOS4iL28SNwyKCcwk
myRTxoMcIXou2hCeGp8yf3xJi1gmJoXMagUQN5Jicg3ltm4esO3LILbyPfIP3T6ypcSrJI3Vph/F
6yasncNo9f7t5KN9bjjoc8mwqF/EJiWBGL7OrLgLwP15cpeNMPEYzqcKV8hOSersTg1y/1OsZEeI
VgOQjUzBvhN6oleg41npQTvutALxx0AZi3NfTMW6VwewgwpTPGI+cI46UeydNYzVLlNT1bWULL8E
kNVf4Jv6U9raxI64WMDZYrelkkpHDhPdxUb03A7c2rYuogS1fk5KojXtO7X/Ommjiast4ixFZf5n
kSgUl2JHZNfOS/a0qIuuoiTapKkF6PsK5Lg9qk5UXpxq7M9mW75ovqMetsuPknB06wleqrYgCXGU
bnR1kfgifeEyLIn+2pIKbs7Gz0IxS5I3QmPnGIHkMlm0y4zRXqrGxsm31ePGhJIiz7PzQKoDbl4U
BGuZGLaAB4iTDrMaN/8oy6mJxBE1bslBuZTKdN8Q0Se9tNrXethButbFJyvGrosLcj9cY87BDJhB
CfIXaYF8fSLi1olbLDZrJ79VeSRrWTSL/ltX1oXmaZRQDUv6PDs1S57ypBhZdhI3sGBqbYFV8gCG
jqAvoqbLbYcjIkfVKteq66TdDVFHjGBp326/eJiibX1E2+5tz9YmSttGPJet+qFfF8k88zY0/ZMO
LQMaFoTzecBbN0mMClHvyCqa1otOyfycXCI7Faw0aU8OK1e8bbZrF21B19l/DhR1cWe23qL04ZAP
1Xd/fDtO6WsuHjlCVq7J+BLrmj3vxQhoLTWd3R5cvwetBl6o1hjTvXhcOLvzy/agt6po257oVpWk
koS07YGLPR+Pc2zHy0sgU1GgFuTVyKVMiLUtoP9gUxOjYzxnUjO7ooGZqP1T1DNSm1FmeZl63IJj
cTGYuy814XsG51IUG5Rnq/f1LIISumuhIxXPZ7td717ztbje3bw2973j7y31x2Rj7PcBX+1lEy/3
Q1t+52/Vv7WJI8QOcdhWFW14xP6cSh4IDsvS8LtPnNv1TRXvpNh0y0QgSpYA7Yi6eJH/1udvbVBJ
8Fi2PR9/QewRp11/YcrIDayr2CXTDi/Q8re3ZypeYvFgP7RtVVH6cNjf2v7rqbbTfzgsdKwKl03Q
76JljoxkNCf/FJd6v4wgMWe+21OyqE7htmDXlGUUxaGivp5EnOnt8Il0C9Tc3hpFSe2r+dh06Umc
vIIx1Ju1vQTd5fo+i9dUTF3bR+FD2/Ymb/3+1lYoC3JDDEXRcTuNaNuq22nEkN6qorS+8Vvjh5/a
TvO3X+oVFcbA4DXVWtiYl6/pOvt9LIpj3zWuX+KPraLDu16iuHUKo6qf14l8EHPsu98SvT6eFcsr
P/f+j23SMJaksK2aLBOLmF1Em6iK0v+3nzhWHJboqTfHanNap9Xt0tdpXVzf/yqK5xGJmVwUA1Kd
SOD5tt0I8akRY7tTUP7ResDvchAwmMUUlhJQa2/EJCHqGWmLSwLl2xRXoTTSta/b1CrO9dfpdvlQ
by+a6PKh3/aOiR1x4EjEtyd5/ch/eI8/HOtnEl4s+bJevJn/mEq5OC/G++xCHgKj3UDgQp3Tg46j
hTIq9v8aa+/Mg1AYGOJCto24aiuIURXX9ibBjYO4GdvML6of2lRxF8leE8ZZE4byXryzuSjapEef
dLxfR2nUv04kts+usLZQEZKA+y1vvejuO93LEMKqGjX2Oxt0vXrxHJtekf6YmqkwQNdnKgxQUVwH
8/akG2R5Jb8zT2LQQNaXetKcT5CHvt0R8Y/XRyka39XfHiP5fFo9j+dtMK1j7M3mFacXP7uNVlES
bWLv36qi7W+nStVGhzbF05e1vbg40bVNin8CsmFZM1TeOt1qFSs8iAUcsnhZwiX9tIM+5Ve3WHdi
JhIlVCPeV4swy/ZmpvwONLW6JB1eSDLzqosPo+bJj/A03PWVDftOSAxGkWY4E/rq9O6ThlXM1237
SopP41jEyewORQHIlTjCjuyDH9uNESWxaQyy/7W8PTTqQxeD3t++0RKJzAcyFe9FR2k0FA/dXtZB
wKk59fJVTskqPDVAnWDkItcYoYQoMp+qxgFKPlZHMefMdYopU4Ag3/fcMjF6xZvtGB0fo9k0Wed3
wRcJ1jokOMts1zWN4YkuSgO3PzSIfIDXjV7z++2oeOJOig22ENwZ1llcpXgy61Q1IZALa579LNqq
OHJ2uFiupjH9DEHVnDnuw4NJBykjJv5TvOJpEe6VuG+5EMeVR/UiXpPa6U5Jh4tonscbDKUMr5yK
+mbxnS9GssfdCJv88ri365PIe95DcvENPaRXkjukfYNkxOy2yFCcYxl3HZpg6Q4q2y+j42h7o5mq
C4aevmcA/CMu/t2qbjWs37Wur5owt7fxPTR2taRK4Fl4s9m2u6hYCZGRtj2J12u9ZcvaUoxtcZIP
c9D6fovGD4eUEmHbsIQekbX4hNgTkjfCMPXzQ6HDDo06FrFDxKWY5EF/7bLB7g7TWD7qvY4fiCxR
YPsnY8geCZztFLhsssC/NePEzeb20cyuReRYe/GrCZSeS8RxB136IShZdzOCGCzLywWt1M4wSoT7
1JNUNCxPUv2sh7W2LlLXVexqWYgXUbznm3HwoU0TqwXRZy1+2C+q/93AWI8Rw4Dw7UFOCv/YRMMB
FJm1Lpf+q/VhajW823lzXCdajduY/lO3oXHcxmpu6i45Q8NJNBFR53si5pS1KFpFXZTExgwkOgUo
WGA/DgddnSHfQM9Hb4z9NnGsZrAYvW8mt1qY9TmpxwJ9Wrwfb34IMUzG2Ax2HdLeoGbSdy/gNouK
l3K1Z5xZjk/MKbgXDdfJwvEkRiQJMBNQA9WFaMI/Kkp6EK+feOJE2nZqH9knMfTauV87iN9Ocbp5
eVHPq6koruzD7/6tLeycJTQb3bY9X2a3HE35QBbXwzqd1UN/gLvyKi5bnM1sguKYtX/cKeKM1tjI
uJDCr2qYK/Pekmai+elxhidZ7H/3hRfXvX4o17dHfNXW10n8Q0Nposv8bNa619ZScdo8H1mvqV43
K/nunUEsqyhglrqer8P63RB8VxQXryd54QWt1pm7Bha4U5FZfCTIOTikMaNQfOPF+rdR8alJRLOD
MjqAu2zPcf9czZF5TBv9oOUWtqkYTVaThgBvWqjT2+9+vWiQVJUK2/yyshZvhPhhZCpnAj8k423D
Twysj0O0GbqnrPA95GlPcx0uyLt/vVbv7uB6R5ePvyiJuyiT6L1rxhb93LdpS++KySuqiGnvzVIg
G+nS69lnZnp8QTCsLSaRkZvRaSShAP1IZmGxBl2LwtAb9dAk3LCc411x9kucBJUfIeQXnXQYLT3R
W4zgMKi4taLeQiK/oN5WE0f83rtJZ3vra8w9LxsDdb1J4tY0YdR6Za5Cby1W9QaOhKlKzj1oudnV
Y3U8qASwxeuqZe2zocckwqzf/gEXAtoUX9+ZXBPpa/ukg/0Ln/Nkug6BYFy9asPNMFEEW/7hn1vV
fWvnGoZcYYOKYSluM1d1CeHeXxQFnO643X9HIZAUL9+7rW21Zdvlf0GOqK4+kFypfhrwee9T/Gzn
PHsQQ0KMBsmZZl7rwR1mQEIn9FvIBmJGEr9sjla0Dy2YHt+9NaK4bgpjl6qVdcqWEYNHztlXqN+c
S+iLFwNWquWjpgAGGifc7sjO6+va37Ay0JShjFW2THLicYiSWsPKCGH920y6XpTYtw4aJZHnvSiK
RrERT02UNGLZrv/LbjPrsewKjwj4F1SS1HVRZ0d6TrqaVA4kheo+6lvDvz47q2ulY2OVneoOUFGK
O7NadmI+0isS10+iuDoqxcNfi6PdBBdD/9766XDe1nooHmCI6Wa1+7AInFofUtY5hUVTmZ/Bf2b7
IJ12qZmRdodLKZR/6+HLSMDzNB2N5TlC7UMSgRgnYtpaH7FFHu4uuen0xf0gbMDFj5oum3zZzJDg
7aMg/SSaxEavbnrUAM6iex5eHYdLThcreFzeSLOtEZvIXuX5Wx/ejvWDCgTUi/NDX+oPfauR2SIR
VrUsciMaZXQVE5gLxkKQViedfHBoN8OdXjN4TAJ9exZb3U6qFbQzySZ80GwzeehmTTvDs3oNFiWu
KM7noy9FP0lmM71c6iXPqWADDkhMwplvNYTag+IF7lTDbfX6T7UsCWbBRaS5UWB44PLTS9zZ4UnT
NOlo+lEGvJZARTHb2mNX1iXfy4gA6lJFaedzpBr1QZ2jHSKh/nWeXmYNrbycvL9rlpLuJDuZhRoP
4bdemjghiXnOIQKy+JxMvxvypq9lX5pXo2WsSGndAd2OYGq2I+dTA4TVI+tWZoaTdqseaBX4DKkJ
HKoUAMVsp1t0qm9yFg+NDLmKCgtAJMk6eQrGvR3PDhfqRc4Y7udOO0lBHX8t9c+zFspHZH9NLxmk
JyUJ4IiTwM1ojZfnpfbZDL/0IIeaxR5GQQmpgCWoiawtgf/fzZAdob8E693XvzVk5SQ3VjBtybT0
SPicPSjNArdK48qbp4OSqPNFtuNPUTcCasqQRILPXd7VcTEcTF2Pb3sF5epF0yeXTN7VwrzPg2BX
TkyOnWlD5m/E7VFBGtFL41JDuDjIz/msvHA92mUkreDi+IQeef8KvweBmYktqXASuCDDQWCt5vcE
GFFshpTE5GpWe9dcziBOY4nedvtzzkEqINmevjrFt7EEmDM5g/UaNdUnQ23Bj7Zx9tAOIxmS4Wzf
m8OUu3pkNPvtA78uoyDBT7wZ9IPbQa5qdWV+D5ebOwTcBJR/b9TlkWoLYUVghaknvtud7jtuZmqT
a3bOeJ+Giu/60EV69lKVNfkKOqEkxUc9Sxla8KgeEu6K1GmPyI/qNgmwLKALHdnEpXJQczgkZ2Qb
qmPupLvU7hT0MpPulJU9FPTRmHhBl5ieNdfATOVoh4JvcL9tOrBXFyfPSFLj6VY6MTPWpwvm7G7y
DQUZHrjceql+RAgCHF89asiUubB3R67qGOGutc1Hp8vjG6Ir/o60XDKppR48gtUk+LYf/VaJQXeM
MXSI9+1Atu26mXQTtdjiGqeqgdJW9KntU4Sz29LYVXZ2TqwEEYDAQhcVhRLS6qXw3i6D9nHW6/ax
iet930NKJ2paPiq32aCds7JObpNlk1rQ4tfTdS6A8+jOSC5u8IvckPxxnpNTXVjjZUyU/S8DTlES
yuxzrPbaDYT41Qmy/d04VoULJDhEgNngG0Tk5jDZDCgbcgxP98txJ1WzcW/U/dG0suZcDwVJZXz4
bkRp25R+BFJIS/Zmh3bqMI47G7LKq0+t9WXdqy2jgI/XfikQCyKTIb13jKJ2axt2XWNOnJNSyY0H
BSHQRiMLLqHWu0FpSz+SwrnYKI9OUHa0cuv/gOA+IQWhBjNTTK1+jOP4qBUFKF2js/+Jk+hZKdDQ
lOagR7WuIahnwTUwIGEBwXIp79oqhEp8IcGX8tI4ocFHqAomP7ct8oBg3QQBYVSiVmlKwSXtAjfP
5691q/i7NAVcEA5Ql1b6s27U5Qt4WEDpDiDUkseYdWawt3xf25Vd97X3C9SM0uSrVMd72RwrKDgi
3AJJF/G3ndsy7r7pURHBmOGjLOMzlkyTmHuUm+exgliYIVqck0xtkClynsKsfZi6qT11gPzcAYmD
W1BuT1VPEFqSnF1MnP/eVGRpl3VkxYLqXWgBmKfxmsiugRBsm0iWm5g0RxqBzxpEbvurVTJXYcEH
Oo10sdi3j+1iBzRQCRNaWCASJEGc7AoInEO+C6x4iHnqLZKQiax5ZRDunBjKT6WzAA0tg5E80G6n
Qtrrknrv7OYqeKrUbjo6WVvvzIJcFhUt3CS3DILi3D4lz17Jqc+glkf5zvDaLGlRhRofcbWOumXe
NboPU2EDoAdO7WinqsboGjrJZ012Z2lx+SmU2h8KcLYbn7r+ivnLtaLBV/F3K5/JrG4luGcbaSBL
HKxUoAb+Psl3hAV2uaQbe6EFPWv/akT3IBU7dYRBoW7cPtFZBSal1w09DtOsYMpOCsvtJGDfEoCA
Pq3UnS4rxlUJzM+OoxsXqamMK2rjv3s5bg6WqaNrmLhaFemnOsObEEc/BxiZkcfIPpvVUJ+M6Zrp
tnLQUSBxCX/xmpLxvANxpF1KdVbdVr6mZdm6TIf2bdop36N+gg2ii0le85t0X9RF/GrOPusNwv/4
MRQCYopW3iom+tWpYp9JY8VnoU3BxQKNdSsrUoWEPEzHSg9caQbWkuEWUpWnaaGz6br6fiwq5Skf
g/pCau7vBIKIwnBH4FfHzpTulexbVZvyK8S60znMisozFWk4JgrOR6PtzTtr2eR691h31U3hh+q5
qUNQHYk6kdMnfy/LwALGo2j7LifYDmnnTq4TAuUkyd0YDTQQhhSTullHboXmvZtqELVqRe64vMsg
cg3zW2iY3ws/SA+Jkyt7R7GHgxa3p9ksC9fo9RAs3jCS7NFWnp2Nzjmry2NTY5XVgPhYiZ0kaN1v
MVZ9N1ana2qOLYrYSYdeuOLs5RiGFGDW7a3Fm3iqJPO17avq0Qwl3EKj6qXAbPbSgLrX3KqfE8Rb
+bJN5E7qZLppddLsGQf1ZWjN5BTk2l7FMyoFhrp3UvW5GPv5RkUUapcao/yYBsRZ/UK9zWsEHoxZ
GhhhiN6l5RBeLPUndMTSfWukPutGGe6NRB75CvSfgc2C6Y3sC6nlaCC8bWK7nGtMTxonB84kzgOo
fH7Jo0/+MPU7rYnlQ+YH2q0xocraTEPm2smdHDbOde4fS52c3AaYA8m1eG0QnfD6iic0j1p3wKRI
86mF0F5DIw1t4QPQK2J2BqpTfWg/29iuhYRDNGqgl1G117RHsL3rB/u8yF565BNIDOL0XGjyvVRb
tZdWUrkzUMrh6QSnSHbHmtduRgDNU0rtxpBDY09ajwu+H9nP2oqOBVGvrilGoAnK78EZ9EPaddIF
cajJUyIbKtFmmWZjNdtlzlcSJNxGz4mUoHfvZT36wXLFjDgW9RmtENBNaHRhHZ0SlMTc1CielSae
vAzPrOVU32NFh0YIkMrOKfs7Cb2wWvPBCpvV51SXCULn6W1dNvYdknc2ylZJewgbuHHQ7SKdUh5K
8p72VUCa2xRkd/ZYA7Cu9aG8TIP2atRhz5XoI1B/s7yfyTE+h5NFCr2RNc+KYtbPCXavnKnxg2jq
sdeg50b+WOzsy2R48g1IfsIepgYnltygsUdcVBxpZNN8Jyn1kz529TO5T9remQIsKgeQRqDkyaEo
JTRNkKGoxs4/M6Pxw2TKL/n40k03jPJ9E/sk9dsV9FQ8Pk90Fm2a4pmj5pAMCgoNouRHrZXqs22U
RH3blFtuNC0EHFUcem1Qfx/NHH7t0cnuzaq35N0oB0hhFPHTuzZRtNJ0vmhhcRE1cRgvORpN5nSL
rBahi37ojwAd5CdTbscnyxNlsTGCBh7dAdfd1lYp5j9d4Me3DjlcT1Ukj9CPDq9bh6FvAy+tIeDa
2szu8BOpdJLHe3LgbVn2L6qT/IKIIXgiESp46lDFPiTgsb2tTasrwGsNiXu5mkZkgtX2cfDt5l4c
MRfafI+tdRQ1sWmbAa/ypOqMVzt4Mm3bU608uvY1dByqqSVnFYzLU+Gn2l1nTg+iJjaNAbdtBerg
JKpyHk/348xFLv1VtQqe2w7QAgrM1lG0gSboHoAwHLHilx50myqUlMDgFmuPSsnqa6OjYLaegx4k
YHeePqD1LdrSXKq8PJP8fdX9LqXOegIQaj05XT/u7SxqEHtHb4aM/BF9HSl8FF2iDGbenA+2K7cq
Oebk3942OWauSabbk9oMBHPQP9uJzutmGBYS8dw/lQGY66LTngcVvWWMgN61lupoZdFzGR/lwdSe
E+yZZ3muAxcpjO4sOgwsos7xLCHevfQXXWBPSXyHBW8w6ufMVKMnqXTyizJBf5AmdfQUL5tySS2t
9azAU0VVbOyQFWpFWuUFj1iZICsDlQaA+17WC5eEQv2lRLzFzTQVi7HOtReMuWFvKCiAir3cIOe0
QOvdwpm1lyAxi7tiLH+IvkgcjU9+Fa77kuGnzG2Z5rBC0ttMbvM2/p3A2ABAug4vtW81D4S41Ocx
DrN9CJA1RfjEjaeye26MIXmQLBb8S01snGJRzfTLYW3zA10DwMraw1fRI7OXTasWB7Df8XU9CnGk
PRP0tBc7ZWR5rxU679spOyc3d+STKmfRhqrXdAkXdn9xgGjzewD+IQiutYdNeCBHpnIvqqMelY+j
D9ptucoc6cyHTIpOaufErgl93rlTdPm5bEmJlzUWZrWdKM+4vJTn0WFs9Vr7KJrMyERofTazozjA
H83+ttfG7xhFyrNoSmPnTi95MUTNVi2TBCap34tqZHKz5KrfV0V8qtRauXP0ZnjShxGmj1L9wsdx
eBKb2Y5RhjFaZflg/mkrHdudCyW6rj2mwiauQJ69RizgGFsQ0IUdEtWK4oe/tP5OMKYUk/wdYLb2
iRtge5KeJ/d6ZUDxFyrKERh2+yi1qMwVrep8narwrM9z+Rvl6suYS9Hd4MQ//IWL2cHMvrWWjVlZ
/q4CVfygacRNqqponrsy/jKVErct0GZGeQ4VR2V6khOFXg40+T7ZCRdBWMPiMSpZdZAlvd7pRiad
7NrNR/W+6hXI5OrIOVnPXZftHekreYr6A3KLNQFagOajqRSfGt05824GB8uXqp0FsUOfK0+WDUFF
+6NJkXQaYOmCHNrC/RHaj3kP+YvuaCXU0IFzkj/nDYnDgexNiCY/89cPtWJG14L5cU7UJxI8Jw/w
rcPS0RnvjLlS9slkwBQyx64dasnXPhnMw1DHuBuKnPCrYe1RVVYQccTn2o6hfqOBFdXq6NfQqfIl
KK0fdpPczIUT7dV5BkGjVunnwDzKtopth1hWgRfYdeJK/iSnlnQI48gi5pslD20k/QTxCJtMFcH0
Z5FjGf7g3VA/Ff541bvqVVey6aVoUgktxep7OWbyOVlEIFhPorKJiuRZsVooy6BGwxjt1F2cJPE1
BzJGzrbsf3OGi2+aUD30abZuFISDK2mEVywq550wp1OtzpHHIFwYjfPLoMNraCH+mox5fI/mToyF
aOZ7pVWawwmS0einBbmHK5fR/3D2XU2O41jWf6WjnoezoIHhF9vzIIlSKr0t0y+MMln0ngQJ/vrv
UNW7k4VJkhuK6MhoSiqAMPcCuDj3HHaXgyRjugBm2LaVP2wVDh8bxR8TSoMfZhZ/zKmAvFQG/i+k
luDmwanCK7Ma/Esu6/SidobyFlTtBW5QQMOJfWjwZGY030YAAH9xufHCZTn+NEE8wyflo9xPce0M
bgKou6tNH5fpi6iUsxujsLkAk4C5oTgaQJC1aupLUA9iaxYQiJIkJTQFQ1/ed7Jrn1uftc9qShFj
mXw8PaVWjiNpSMar0+NgmaVXWmW3Pz32EA87psgQ2HRt3j0nbFrQkD/679Kq3NgnFqf3p9+bEWeQ
qKUluPpQFXWSbB/28eCdHl3kj15BXwNnx+nbsMbST6kCdxGeTn+gM3YrnB4htOkj/L5FjgAI6k+P
rO2RkgdM++70CCmc8TpABP/v0njmTCvY6bvT+9GSfxpZbt2c3t3vWbyTuHz/9QuV1TiFuwpRiqmq
AuvFbUrzl9NTK1WwC50k3QTKD+8klNXuAFpINlnc5og64LPTn1j65s5UASAfNTN2Ctn00DUkwR3E
gcG5DwbVO4MY+SWvnHvt89NjiExUKkd1LVsECTanzwLZYqcCYPv+9O973P0AY+/GXicr91YNFTnU
A+KOjc0xoU8fnv5AW24jCQz73x8hQOjeFgDUb9sh5r8KOH17+sJGYvwxTeVnqNLfkrqUOFhZhY0b
9JDdtqF6VoKMxzefKeQo7XGiBeHA9JPcqtmt2YT4JxzgBo599/WvR5xOoFSU9eHFtPzgEqihW8A6
Kpy+pn9jN4W8RTz/9HD6A/IffAlKEgjMqRYXLqfn01eWUtlVhIwkK7PYrTP9+VUUwMXZprdMfjh9
2IGfD/npjdzHVTregunWukS2GiRO8XT6yKqti0DS8X4I1REplhV4dnrnBSn72Ad15NcT5PwO2PX5
D23oOi8JjffVyIrH0y9rM/PGdBh/PUWq2jXR6P56KoHEhVpV8XT6JZTAN/VYq6fIL+lLZ+Hg6HTu
r+/S+ofl43A6ulRcgQ6ofCkzc8/DwXxIe1G8GMjF7pK4uTt9BwpScJRBO/umTsts7yS4bnBE/VhA
61fSTWQBp2gzAWynkTS4BsAFdRrwXSTLp3iEql0TjvYjMO04McRkCn2q+gJUFfkWfP+Y/5h6KQ53
F5ZEXEVJM9jYAkJHdllUR7dTWAJtwu6RgWRe06G5saf86USJ4LIfwN15ejSLwgKtDMNmjQLmEUNc
cABRzRbMimIXAjp6SEBjdjDUX3VcR98D7P+24Clr7l0wC26Qz5+AhJCXBxjQR9GAU7Aw4twrzbHb
5tmU3JLnVyXyxcG2BG6Q+KkyO/od8+OIQxV9kQ5iCgHyY8M0MT4B4I88P2iVjkOXR4gpq018Kyzh
BBsJhchaWOQ1MYwb17fr75kbf65ONGQKullNBrk+BFbtCwhjfYd4ySMNrAisw1UCjICZ3AW2b9+4
JSb29FE8/Tn9nyCxfUAiSLzxkekFViX/CRlcG2No3APUrMfnoWjvpVsVX2PcJSIjJjM3NsiVtjw1
WrDpme21ZdV8N9ocpMW8UkANGhGi8/Unzty7zD+wLKmBiMGfCKJSyE3aFblhQHTLzrehzJ5ShWSX
ooT8eOp0+84UpZfB920D2fcXJA/4tmSxBeKQot7XA0Rr+9wPX3KZmBfMQvo+UzKBWEZ1SLMu8ph9
LMu+fgaxFNaYDqSVoFh9OD21rv+xM4b2lnGWvqgItFDIRkLC9vSYGGG3dcxBHQeFCGQbwHv2Kfnk
J9I+5GPWvVgg8/Aam1FgI3v2lIBSF8GO6cRcA6MuH7LISp+tIYgOAZepx9Jm/+GP//rXf//X9+H/
Ba8FyFlVUOTNv/4bz9+LUsH1I5H098d/HV6L26/Za3P6V//7K+1Hz0WG/xZ/chN9r4um+Nnqv5re
5n/LRe1/v93ua/v1twewOEWteuhea/X4CjNoT++Adky//L9++cfrqZRnVb7++eE7ItDtVFoQFfmH
v786/vjzg+mSU0f96qep/L+/nHrizw/3X5Ooab/+5z95/dq0f37g/J8gquGcmcLBxo3Y5oc/+tfp
G0b+KbhgYNQnNjNtS+AbIG/a8M8PNv8nAcOyw4UQprCp63z4o0HSKL6y7H/i9xZz4eAcl+E268P/
NP23Ifz3kP6RdxPeK2+bPz/QD3+UvwZ6aplhoQqHc2Gj/PL718coD/Aj8x/g5YQM/ZgjYyGS8dbF
rUJQRe2mYO3xTV/8XeHbCqaC3qvA/r0CbB27IfFRgWlkHztceoN27Pq8oq3fi24L20liN6MeTpo9
4M+1i5j/yA7Lpc/1DAblbc8gYofzK9iSPAHe1dJxryK7ghMcV4pnM/2CqfW2eKUEA5g4YB6tLwbX
v7dot/MrdR1V/Je5/matb3t+pgGW+3sN2C82CbYaFFxO1RUSAb10SL4CNbRS/MzAWuL34gPHqEB9
kTEPzDdkm/Q+BVUnrkvO6n2L/166LXEr4liYNj4O3NuAF8fKki+iADBjuYKpoHfmpTWNy5uJb5eg
6ZeFT73cZ1dJUn1KQM+dV2hOa1+DKSTaLtczdcd79Uyj86YeCIVBiajGKAwO2xJc4md5/1mO7UHg
licwLLXJZbpiEHNt0oyZW7jSEK3veK3pmpdFroLNECYQCZU7YmX06GRdq1b6z5zs4L2GaYbdBCGT
Yuio19Qg4QGWJEVKaWLtsceSxW1T3HSx2CfDngOZtNyVczNOs/eiH+sGoV6E3HtZIuw13GROteKm
zMnu3muOZu4plN/T0QKes7LSQwsl3AFEngjN74HUuRiy/Kny2wtK6yNoC17Pa4/mAvwYm5zaL9Ae
M/8BhtPrKKvuzyra1Gw/SaHHi6Rp6rXgsKYZsNCNf7Vc9IxbMTW7H50SbFgEogjKaRD1lLhChTRN
fxxNnPiXq5gZaFMz/tAG4xOin9SzTHIMW35R9Gxl2s4VrZk94Aru2E/XNi5vb8pUfgKk4bzpaWqW
LmVYId8ccqtuRvqjCyKYrYC2xIofmXvx6fO3fkQBCZASSBc6IaAFrth39pnrqKlZMnaRlBST24hV
tRcw14T0F8sjOXXrO1ZlaiYLOo6IWAZYWbvetHdCxBIoaqP5WZbIirZ63B4s1zPXO5r1OrjuIFAX
gDOK1Zcsd6+h1estFz3XBM1KLVxPKB9M27go6/YhFbcOvMGGxPBsabtfrmPm9YlmrmECOgFwoKKO
2LUOvuzSXQlKqPPmPNEsNhclqwLZDB5igo8AJHh1Vn9efvHTQL4zwEQzVSNvx8pWg+OBXgoZqJ+M
IvZ8+8E2qvucfoRW0W6o9kne7Dgxrqa7uuV65zpMM+PUSWywaHWDF4Ei0UnprUzk5XLRM/6NaGac
jawzsKFUHig7IcCa4EDaxrdp7/5YLn/u1afP3xgyxM5dWUD/0wOVdbgRUh5A5vL1vLI1S7YICysW
DYNHHIEU5hgwCiMbVzpmmi7vDbVmyw0wVWWBkJ7XI9SjwFRmRdHOLbqLygUZeheA7TLcLbdjxuaI
Zs6ZM5ijG2MMECu67YruFmmUHu5ZH6uqW1kh54ZZM2sztkEXiMQMULwo5kVMAVcjRPopHVJxllWD
Mv/3kWY1+FOTshy83hbfU+qAYcxdWSEn8/rPseCuZtJ1QSuV9J3yLKYMsBqae0iFAH3kPPAhxt0D
eV4eiPcnK3c185bQe7VNWQyQV+0PZmM9NvmwMsZTL7zXBM2EE38QRueWymMOjg9q3AyiRdgMwCua
IyoL+pRY7vmahz0tZu9Vp5k1ZK/Gqg6qwbMsAyC9BDw44NZ4YBJ3Y0l4bZvjLYIC4E0iuHMCihrA
ZhactXbz6RD/1uTjoPYRy6+VV0bJ55ylV2YWeecNkGbxgXCDVExzLMmNFJnt1bBlIQAhy6W/b4fc
1Uwe2YR+42MeewAAdpAirrdtb2+7MB03cSz/Wq5kbi5rxm7nViYQVIMlJoYX5YWX089gIDsYSO8Y
xmLFGN/3XnwK5bwdg8BIpGOYsJjGVBdFxy/jyAIKLfrL8DNQbbdACafJim+ZsRqhGX6c0BzsOO3g
pWX7ObMc4PDq6Ha5t+bK1iw/rSC34fDJbykLQQ8fqaJREq/Y5Mx4C83cQ2kZOamwrErJ7+oA7MMT
sDphHiMr8/UUfXjHDoVm9phD0g8Bo/QkqPcHXPQgIHZB81ZumCq/yvjRtSEwRECk+ZlE4UbBKeRh
u3UA9ytwIssg3uEghyADOShApFcFDp/Tb6qe3nZwGkZIL3EdhZh6tBvaR3DUbuK0XvG6c32v+ZAK
ZL0OklSUF/r5M7RxHscwXXERM+dPLqY632wLhrjgDXSssKOxcGlJflJ6DUgBJHg+WsVfSA5I4d/h
mJYn0YzvFZrXAGcja5smhTMUwdZn2bYovkGpYQN1Hw/0TZvRJrjYXbE8c25WaV4kxMUK6UCc6ynj
k0uMY1vLLa51NsqQp7EzoAbVxzeivyQt4tUWiG7C0QOZepXvLTNd8WVzg6e5mSChQB9E6GDcrZQe
ZyNIkYtspY1zhWveBdtrRwDbC/qnmv+Mh9bcpC3YMZdHa6ZwrrmTvpU8Cexo8GwLHGEsyL9WuXo4
r2zNnYRWFfYV2PoRnpLPFueHnhmPy0WfDr7vmDrXvInbEXBcQuXjNO6gV279b1h0IaRxGvlpjDHH
ihECOxSSpurjgMBzBrCJ+bT8AjOznE/z8Y1JhSBw56HTKC913JewAxrctvO96fYP1AAMG/obVivB
lqdWrGpmnnPNPUCyA/pSOMt5IlePxCfPtRttY78+InX3brlJc1Nh+vxNk+o0s8rIxFoZMvCtJQGQ
Vz040nfnla65BQ6qt1j4MJE2JC6ibDiGKgOov/NK19wAZPgMu4yr0TOQyP4F2iLkS+Vm0cVy6XOD
rZl3zIAZEg0dPNpCmUdFO0aAMqw/Gzb1BPSYMPNWPdrcQGvW3kJvKh4CSj2wbe/7cEKyDI8Ee4va
NtbiqzMjzTSjb+q0IvWI3rIBg4/sHKpb0fNyV80Vrdm8YcXw9aRSnhk1j6Ttv2Vmf1YchjPN5EsB
ygqzLUavD8ODSQGdatrzJifTrJlRUKoEBt46sErkSJTdS39mBIwzzXKDwQp4CYpQDwlkhuck47CR
1Hhd7u6pW99xg2wahjc2i2t7xRIk2uMA6+9iYP4p+zgdNaYTW0drr4xXtoYz05Jp5uvzNLRA0Yt1
ok9/MBXcuqI61kl/GKtqxcXNTR3NhkMiaB0PIwIMWfFljMcLpHuuGPBc0ZoBqzEeCHR6sITG7X0T
55/Cce38dYpNvzcEmsGmpI7AuQLHxpBEEthIznA2rOaAt9w0BfaN2Y0Nhtr+wFokajz1DFkY9JqP
8qItfmAHpuq1eOg0od55EapZtT3aYA/tYdVjpIBviG+YidTVVnjLU22mD6lm2TyshOQlMLI5tOEg
DfXUOOV+uei5PqSaaTtZyQRckuVB+mNjU2cPBcYpT2/jQClqbNLLup26kKSA7H0Gs+o2w2YSMraX
kOq8MQH4QJcCObpdfp25lmreQLaG4VMJbwAOhUtp+4+By3bnFa05A1A0gOKfEuXRUX7CcQUJ1s7K
W89YKJ1a88YVQBZX9NDMhtplYH9tMLOM2PgW9qYHqTB3ZZ87N8U0L8BAVwRkJjhzqGE9jFD8Rro8
eF9C5+W87tFcQDBCtSWB7rdHSxA6C/Iwut15qwfVXUAEOSTiYPryANt+bD0MCNiz8sxx1ZxAXARI
rh2QxauK6EaYILoJ2sflPpnpc0cza9aKqEAiDFbU3PocOcNTE8pnmbnnuUZHM+sIGLoE6e+WN1hR
tmUIR3PRfTrv1TWzlgRIIkcpXA5E6ntajl+KlH/msvmxXPzMjHc0O3VdBuG0BDcbtd892MmkYYIL
AdMMvwiIIS/XMVnPO07VmUbljVWlxHRyZIBbnlUB08qayyw29stFT73wXtGawTKRQDCOjQpJd6mN
5EZ/m9fmBQeLF4dToI5Ys6q5GaRZrVWr1GgKRLwNmX0EizaEysB9V6zF7ufaoRktKOIAmkOk2yOI
WJSteOrHxz7LdhY5CuUeljtrbhw08+WkGRR30FnAkz0C+701CvfzeUVrthuwTgpXIFhsh+l16pr3
aV6tFD1zcLA1242dSIHJBG+NXcKGqvSrAVFnACsPPrlmZnvhVONFmRXH5YbM2IOtmXLd8qYJkxhU
gXEJdrFUDceuo9FeAbl7pD0gm8v1zLVKM+sUwkJQQa7hSnPb2Rpdpg62A2HIeKibm1I07ZbR3t0O
Vv+XmVZ0t1zrXOs0ax+UgD5FgBN3zszvQorrUUTb1rKRRcK+nleFZuyg8O1L8LxgdS6cDejg9j5r
vMyvvneW/325ihlb1DFxg+Pygbm4ahcB1Dgp4kWbGPf4OSIVyxVMg/2OV7E1Y29aIybIy0KgoN0D
k7cXBArq0cFvgGpx0m0aNyuzYK4lmtnbqeVD1gSd1acgZpdQhHZFs2sxuc9riGbxfcrGvnND7NnT
p059HiAEOxjlbgSvHJKdXkCTuVzPjGexNfPHlqPxuR2A5TXh5n0AxaMXkor0vKCKDpSznD4ndonh
aJEFAtavMB3uaIVtzsrbTzb3znDrSDkF7m5QI+H+3XXi+7TPLrM2vm4tdlSd3HcqWnFkM4OtQ+Za
Aiqiqsetg0XaQ2yK/bQlziK6MmnnitdsOw8pMccCK/nQQrqoitPwRsSgnm980z7vdGlNVb9ZyLui
ZinUOhBfL5Kn2mkfJWKqm7OmkKWt5Jwng+mEORZYP/Ov3N5ge2hqrFxhzcxPSzPojvhOUKa4GEjD
5rUIgxSbNGWe+eaaETt92hi+i8MUCUvQs435y3RwXO6VuWsHS7PgBgxsCvRHgBXx4rZWJRgyPmag
Kk+Bha/vxgop/93X1cDZ3BzS7HgwkGKgGPyRnQyvtdmDSbD40kMNemWOzliaDnuzYivlgqI1jZD5
xk9+NtknEIntQebyA5cJy302s8jpALi26woTjCkjSNOSj8QNLqH4ta1Lsq2azDlvzP8DAWe4LfTt
MaGsKupxPemOB9sM8zNL10w57rlC1gvcKRXVFRHdQ2KvbTTnOkcz4bC0a2xkEdqPG7DRWvlHozZu
w4AeKiJXNhkzk8jULBkiV6DJg+a4B36uCxHXO1aAgQHp9cvDO1e8Zss9iSuVIX8EbrTcVm53yV3o
ettqZbGZ6yDNmqHzCtiMxAZwhFLnFmK5NzQCnUsRBLvWGS6W2zBXiWbVbWL3gw2EhVdDnZyUIL/q
s4/gPt6GuF5frmLG5Z0cyhtfHaQhTXOo1oEHNf423eW4SbUCNJoZAR0NB3gpWNkqvH0O7mwLrHED
BjoVxsoWfObNdTicmeSqKCAQ44Ud+RLZxgVwOme++eSX3nQKY3LgcW5i/wvmchdq3iX1t13s7s/q
czIN95vioToaQd0jnzhTIW6ESM8VCPtWXn2uV6bBeFO2URdADEcUy3s1aVaET0ggf1l+7RmvTDSD
9bMGifMmpkjRZtmWV+ZNiDPQBtQf8a5UKrwIDHNlVs5NHc14C2XwtnRdXPJS42DFHNyGEgw5wZnF
a8ZblcXg1iFcfz/lHVc0kscG5EmRhB79cl/NWK6OfEOaIUhdAAz34oRdotteSoSqwRXwgNjrp+Uq
5kZaW4RxtjGqkAscDTESpAY9VVGv9M/7RSM16fdJNIS450cWOA429tBu3LqDyLiz4jjnytZOziK2
GS5PMEFLQD3aqLlyGV3p9NOy+p87dPY7zM36BzjSQC/STjFTfodc060k1PvHmIxVmIPVC+C39jEY
mwE8qO7EogaqZTpsOtcCEVToWP1V1QVNtelEEHeQozSQrFnhEqzeCpoEtzWmR7ZyxfP+/GY6kqws
EWMxHHSwDI17x/KvUnJhdHKl9JndIHM187F8yWrAPCWoTX/W7KsTpleRSQ9KgvsdlxS4mceOsBTj
WZ6Y6fAyFZZ5mdqZ9Eb3W1mxh3ZMns+Z48zVFsDexBU8jiml11ftdS+dPchrVvaYc/NQM590qPsu
MQdASPLkuqxAOF+yj8tvPTO6Om7MkKDY8wfEv0lofBSG/QO7P6Tf8v5pufyZVxeaCYGgl4DcfYQQ
GNK2t46PfGckua0lzM2Vri1+UdgHbdKiYyqSQbMaxI5EJOfl/oC953fPkll5aaUxLpYHUBX2UuxS
ugb4nnlvdxqNNysf8C9l1RI4FlCA1N/7AOoCm8IRaljxLjOjyqd635QfcGeQXCAXR2ZgfLGw4YP+
M4/EeYPKNZutHLtKEjEii8gwmk2ZxTlEIcN25eXfX4+YDtezUp+YfgZDGpB/8ugW8pMAvgJMFfss
rd2zzv1MaCPQcL8qAJQGD1nfRgRC3JH1lMZZYhyW5/3MCOjYOh8ak3ljVaVnkvxn2hdqH4AqFEp4
oKdYrmFmDumAusKNGycB8aaXVMjX7pSBBPXz4BpMWL/PHzUq0ColeHtpO/u8xv1qXK3ELeZGV3OT
o+zNaKgadPzEXFuSQxL/GMrXsm7WPPzkFd9ZWYXmLTMwY5pV4kpP4DbdUtZuMH4A2piIp+kO3o3A
kIvDoSiMLaCfWG/3fggel8Am0PR0QTEeggsvf6xxOgp4d6TZDQvqY9vegJsI1MHGFpx229Ss95La
z27ngA6p8fLiElerlW/+aH3Q90XGX8Stp8CGyHOgQccrYMHAUHV/1tDr6Dy/pkaBLkRWTc6dXY+7
D9x8W/Z+ufS5JZlrPruKAtZmDOkixK8OHAhp5Gi5zQHJlrFgF8ivrJBTBVXnldVtxlR0zB72PDl0
C+CsRlJfA6L/FRnoR9DN/VxuzsyE0yF5KiipyEVCIdjDoPJTBbfg2yHbTBT7dKArs3rGGHUcnkOS
SrV1Tj3wcEabNhpvarp2fzPXP5ox8sxOJ0FlCpguKIUhBGPE4XSVsjLcc8VrBllE/gjBTIUcwlDe
y67d8lpeWd1aJHquZzRrNBvOB1CkM8x+qOqGgfvq82zt7DVTuI5Yi5HKaooa70664Mjc8oLZdGVj
OjNtmGYENej+EjtBNnhjx9+q8WUwQ5APxxl4zDOxW56aMwnNTMeugeK27TJwxHuBTEB9Er1EWKet
nsO/yJfOH27N2vnG8cj9LTgpPy9XOzPiOqwtGa0BiJ0YNAPUvEty94JG4XOfuyvH+rmem6p9s/mQ
lRWXoNVDKm1q3WRQVyJRs4PaCohNV6bsXA3TdHhTAwSrJAGfGfPKloHzL/ppgzraRrchtlWu7EKm
cX5nFdGRbc7ImZU1SO9EuJUi6YGCw0x4XZTfCuzr7by86Wgbr7jAuXmsmThFzm7AfI7KApCM+sMh
hvbQeYOtmXcPZ05xeMQUg5T2VZtwMGNBenBP3Kr6sVzF3HBoJo7xJtIJ8PaDLz8aIzky37gYrfS2
ImuGPlOFDmILJYhBKbOox7n/pRutHQdhOi8VuJrch+VWzFiFDmRDIl45KMAgvFEkuzK1DkRV4KDi
3nLxM0OsY9l6JcDsGffM6zjYH2WdPLQg5FqZrHOFT932xiCCZEg7WaB7WNjcmHUtN5a9hqmf6xfN
nENCkbXR4cUtGuz8Yhi3CWd3kbPKuzH38tPnb16eR0HmjNGA7P6h2zKe39KsOG+jRLWDSttRlgWR
pKCmLq790fASHj0uj+dct2gmGxqJz0aA7z0/NuimAecGZELC64DU2cqMmfFAOjStDdK0CR30S3OZ
kh3u7f2YQiai2RXZo1VnZ057zXhZ2Snl2D1FpNRPN9ZNa2wHCXLDs3pJR6nxjlhJL9FLQpXOA7AN
6d5SkbqUYVaet5rpSDUfwnlhyjHG9ZAiGYukz0FgH2TVPp/XBC3GIEwjl0MCChCjEjcUTKzJyHcu
5tJ5xWumS5CoW2SZZF7WFYfBcqBKIC7ImKwsxnNbDB2pZkTIgkeKAKwrKY9ubdQbqDrUEG6KXjNl
/jXy/jaFUSTE3FGTuchsL8KVuqceemcJdTTDhqpp18aTiSin3YPZPUViQfyly9k3m/m3eTIEK7Ns
ivW+V5Fm5oNh8qZQaKNjfCyyOxxUzMIHi8enYfxiGx/NNg9Xapprkmb1JpJJwOddI/LhdNl2bLAV
qKO29NqgSra147Rb0Cmshf1mFj1HW7qpaEkPVRcwWRg9KE79Or9TVVR6TTB8JSQ4D6SK1Off/S9W
1YFQAzQ0UDB/TDmEZozsrOxFpgPdzAFQHRgouIZd+w6JtVtovVws283MqqGj2pqKFNiZd8xzsMuU
VuABGLk7r2jN4gkuTCMxYpA7KONdjCZ1tmVqrE2hmVG1NYMvBqu1mjEEO9kYbqfzVjhkj0UkDolK
V/pmrgptyaZKKF/WEfNOkAEuDxIhiqgFFquqi2xlzzqzAOqQNXNKoPYhhgWh1OBlQC7iViCDoga3
4JkVaFYtIdhjWCWGIWdDuoVwHKhsAf/5rkBt/n15pOfaoJlzWIAtJHTAlFW0pYSmlZHdOG3jQyAB
0aDlKubmqWbEZWEOSI7HWJixonsfwc07UNLRb+eVrtmu30mn70xMplhy6A1n1xmFUtNy2TOdo2PU
fDWEQwOlKA9iqN8dPt4NUXiZQTZvufiZjtEhaqWV50UU4BRqFVAm6UmSg9CFyhUTmCtds+HBMTip
Q/jO0HYicxcP5VhucXEa7Jfffq5zNCuGPk+F10eauosE1jKIIUUG/ZjMOSwXP/f6U7Vv9sQQ082w
zKDvsdaYYLsP5LZnavSWS597+anWN6VbVgFkNpiwwS8Usm0eO92kRVeDjRpU9OdVYf9eRZmjhtZk
8KEFuQ6Fuqt8cpnhknm5+Ln+0Qw3yQKuajrNezus7iCUSV7apA+fzitds9kYCYoutDlxFLT770Vi
HKEwct6KaGkGCwFp7IhycDC2dQc1osgaNrQs4s1ZL66D0fhQcqgaoFsoyJ2w2CYdOHXHL8uFz+yy
dBBaXaSyHQoMqR2FMVT8Wkh/p88KQmojDj6UqceoJ48xtCpWBnlmmuqINKPOLR4ZCCT51nAs4uxS
8O5g2N1uuT0zc+jEHfDGCtI+Mno7RXtAzxFh8WrJnoN9fOXl50qfGvWm9H4I6sYtEdWGLOQmckaw
3A+Bf+Y4T5W+KdxJRz/JgylmGzjBrkqCV6ghnjf5dWq2eGDhyAbEEnwlr0ywYPoqXzkQzA2oZrWh
QbtfM6hzQRvs80fRWYfM9s87yp6OQG96JR3cwPChiebVsr0xjdIBO1j1ymrfOrPbNeOtAruUNEV2
N23HI1QkIO2yek1xwky/c4jRIWjUUFkG6DzOmfZwU6v+qXAMCMKTgyyrBxw6Nm4lHnzQEmNOTUYX
mXLcmAXDAYRuccK66SUosssKMQ5yLK3sHoZ4gEL1URQOzNUfog22nRyCBVBhbmPnPuqbtZPKzGTX
8W0DNHaYAG7Fg7IUBQU+by/duq3PW8t1wjfhDhACzIGPSToftFzVcUDzl33AzIzU4W1hBVlVRCyn
F7cPPqg3WVQc4kyuYJ3n+kVzAiYH7jLi6BfakBvJ0k8c4ogrK+xc2ZoPIE6Z5B3HtZCt4uQaO2Mf
yob5GsnTzBGCaOt3CDKhEAzQuJQTybEROZDH7gWm/it0QNb4cOc6X3MHeUAzikQ39E7Bu10IyYnd
4OIeBIjtYGV85zpJW8kHAuoNu8cAlH7wI0j62ov6MDlzXmruoHdCUUQtCg9Fu4ta+0okxYoTfr9r
qI5qK6MuCMDD7eAOJbIZ5K9EGm1SkoKE1vJD3PeeM/2pzummBr/yrQbVgLM3AIK0AATfjPut2SBr
YbmK9yMm9Hecm/mPoojrKoYkrtdm9Q9m9HdOxYtN7KTQOGT9a2DR++WK5rpM25EHrhNVaQPnTHyZ
P6rwO4/ZrqyZc2b5U71vVxde4pbDR0PMLvWCih1ZWR0xv1Z2V+/P1BPr+tvioTJuZKD9p14PLZ+N
rfrbqjC/ntc1mjHXgemr1gzg5VhyM4bWrurkIbTFWesu1TF1sU2zcmB4dbeyICk8OpsuCkOo3YkV
HObcHNKsuCoAr1U5IuGGkafbmrE7qpojl9GulTXdmal7lr+mOmMbdO/bti8wxmNuQ6jTuGepu0Zs
N9MIHWlHLEcaWNIdrGL9de/yo2OSvSTBaa3P3DWythkz0AF3Y9qMpCVoQhlVV1D9ueyAYBE5X0tq
mit/at4bM7DMQDSOg3C7IaHHFPOnyOUPg+rOO8JQHf01GHUNXg50k+zVE8iwdwgh/lw2g7kR0CyY
OkZZgQAMYeL0wKoIuBzz2uS3hVtdRv2P5TpmzFjHfZmmA5aeHh6V59aE2R73BshdV9z1XOGaHduO
nweSM8ejbpxvlSU8iM+s0d/PFa6txmZYDRCnw8Sp/fCBRhAQlsOn5U6Z63jNfhELcApaTzd8gbMF
0PLYUCF3gRu9mCS8yJNwBbMxNze1BTlJMmBMAOpBwNz65Oa72Gz3WT2uLPczrdBRV8goCGVdg+SZ
FCbikWGYHUHcP176MZgjbQSxwOjZrO0c5yoTv5tZW1Wy9FsMdZsOzq4JGN/mpGv2rYLsK3Jg2YZ2
tNgtj8/M0OsILIORPCFTv2VJ9dgkwY0h1sL0c+3QVmUjb/oq8WFzNqLd46Rwh1ybTQooRWZBjGyd
N3SuDZpxuwF28lGPYEEXljfIor6FauRfy90z14apyjcuz4B8HuS7MfCsSj5N/FtZWT5VqbwecweX
ZsbK/JprgWbduSPT2qynvWpv7ADmv1JYhJZbMFe0ZtvMKHB05dgb+QREVlAfZxtDdWu5fXP9o5l3
GvucuDZefKAXxmgcg+qzE5Arv33lZ23jKdcNmxEoHU7nSwJNTBt0thsIh48rp/r3jzpUB5ERYRvc
RJTGQyL8TjbVLss/1kZ7N/orWOMZt6RDyeCxCePcdrzSZd+oGg8mLl07vkZyN1f8NCxvpqc0UwfK
jygeGZzQn0NqBrx3spVNtLI1natAs+FU2J0dFA4UHQL+iCu9vX2SUwtWzGuu/zXL7STUxIrGgl91
jQTy0L7XETpukOl3ITp2ngXojGihK+XAoF8AGBQyN/P2Lu/YeXarI8VaK6oDCGTh/QmA2GOn7pqh
XYmYzRgu0wyXhGFtQ0HJ8bI8PriRAR5Le/UGb8ZumWa3jugSaFRNfi2paihWS/nEOlPcWkhpPgiQ
7G/9uqnOW5uZZsIGNMsAjUYvxZm9DYPsIgemMXPXrjSmdfE/o2f0/3P2ZbuR68qyXySAEjXxVVKN
drk8D/0i9LCa1ECRIjVQ+vobdXAf9q19vIxr9EvDgOUqimRmRkZGXBPEzMRH6YPJgoyoVo8Ec9JH
uGWXh1boslgmV+ZlZMpzMNovM9VPqBXRNWPMMg9ylSEJNyBHG7JkLVzdug5eEK8h/7PUEBhtfiK5
yXQwfZEAfnJUrklkYIOuTUoNisSBPAVC3qVzdduvzRl3+xcHhX2ykFeHHZ6mxvUU70lG/d5we6RW
/Fy6YJOO1e9Ooo4gcPwpmgF78VvBKbo6/1PvE0YcvtQYJ3eQI76plfsibnyyw6/Fz+DNGhAzgsk+
Dc1EMgvPxmLoB8zNiTLazfXoF1jO/tf3vshVAEcHhEdxCcZgM0X/QGHcFQnsj765Slc3wRqDJi8F
OK+uTDcwK78r5++ZsUTXRDPjuNeFPTr5up+CYzyWJPdD+VUb+ZMrLLo6+IMXN8OsTbix0DCAXVoY
QRuODUJsvrXq1xQzAWH9hnAbQsFjTrM+mbPJS9QXB+6TD39NLiNiWVE6g8BC2j48KQ8q9Bg5+95w
dRReRW6VLpAWGrE03QQZhwl9NYD8kIL694X55LK41kGzflxXlUWLug3NLwpd14w0sOZWzb7uxPc6
UdE1vYygSS1Zi7R7sXExg3aVCb8yX+z5T+6iawJZVHGTCoI5FwVHTrZC0zFdLYTtMTmE07X1pKmO
2hP6Vxjyr6bPPnvjV4dYWjvJPujDTQgqfgQWbei+Omef5FHh1RHWk+8BfEZbOYYEuhH+K6+kyspl
/eLq/uyjX8XzRrbclwG6v7SCEHFqlJ+PpPsm+PBfNDFH3DQnsGyKE57HMEiBpu0XCfInO/W/aGI9
kPSm8cES7YdiYPw2srLwdJX1cLP6Yi999jeuCmrZz03DZ1B9ZI0KOqwYbLjka9MEJ28iX82jfvKG
6dWBXnjcM5cm2DxkOE9y3I1dtOOy/KrS+uQNX3PHurZJFu6TeIMD3N2FHR83BtNpX1wYnz39KhD7
gR1p5Hw8PRgMpjamO9Wbx3+/jD579uXn/1GkrJ2D8fkAmismUh28eanOyiD8Krv/JM5fq5v1kaA1
hevFJja/ofqyJeVtyGiBCk58sy8e0avT2zuYs/Q9ePBpO/1MxgiojBP/1+f2/9M4M7oYtf7n8qB+
lv2q2nDj4wPvl2hJ3pJqMbde7NjLv7+Bz/bmVRxm2oMPMRpum7mE+QGl6pTMwVFU+nulyjVdDEbF
THZlfzlgyR7+scX45ST2J3YO0TVXDPbMXYuOJPpUU3c7Qc4sIHIrsV6Zx6Y3qem2lGybNHHWduHP
mnQvIRy0nfB2yVTvYpNujISz87cW8r9Ez5DPNP6IDLmkk8vKqiVbiuq4SCc+f+8kXjuF9pPlQ2ma
cDOOrNrUcV+DzPNNXnF0rXnW9K4xLMXTO2kLRsKdgbK5U2pThsPD99bo6rgHg1AL/mEAfYXV9CXv
aHn5WLGvIJVPrpNr9TOlxobFOIOYACM3YqFvTH81bvnZo6/OOaxTHYsuyKtflveXRyfpVxpJnz36
6pQzzjoy9AgPg2NFqusTD/X3Kp1rXhlKz9iL5hQgkFr3tsWQyKzfoZyxmHeu+/GLffnJPXvNL1NW
jv3aD0BRluWmK0+jOzBMIAuYj8/L679vnU8W6ZpmxrllMWTeUYCKJP4RRSP/IG28fDWR8tnjr0O0
KonnuRqsYkJv5EjarOraLz76J/nqNaPMI7PUjRSXYzue2dL4uS0xKq01zVabHtzc/gMfULUDla4r
/n21PnsjVzG7k31EwVsJoe4+hx+tz4nMnVb9krE2SG5ZLQeR9Y209//+9z6JItdKaIMsp7qfOGCc
lJ9bZsLMCvU8gU7078//BMe5Zp+ZmMLUtEIkx4A7eXaDmElhdAINamagqbDpZxd5WWdWq/Km67zv
2f9F14JRBMlaZCuPbuIaHAtHx99Qd84j6T9gMTf//t0+23pXN4taJLMVNFY2UdyZbMTOhjNp+j0N
+eia/UYqjNDD4ApXYhC/weq9yX2//Gri9rOPfpU80NHA0IaXdNObqc46iHag2Ou+0vn85KVfU9/A
q/AqiHLhyBN6C8Hus8+6g9eiSppjDC/QfgOOyleUoE928DVXDVr4rmTD5ass5iBCDV+vJa9Kf/+t
l3xNVnOuCzvv4ng6tNAsbVToHtEO5l8QFD65Ya75ajGLUqZrm0LtiiM6DZcX0VVrH4HW18KRPolr
r88q5vlDAWmc+N6NMjVfQLifbIJrm1JilSvbFPgWVC8i2E2FHrst/c5+b1QiuuacrcwOJCnbZEO1
DJ7HKNJnlzbue0PWEbk6fiiKeeNVePFJLHLL0zWz2k+/SAo/W5ur0B7oIZg5x9nGW6iLRdCj5mL6
5sOvTl8ce6xNFzzcZ3W/JZ78OazLVwjOJy4b4TXXDDWfZyYPTzeIVeWw5nxdzyg8HogkD4lFW7vi
/3hlf+zb9mHAED+t0HvTHsRUzECyCHCAgUVeI7zfY6c//v0Y/e9XQnjNTMP4Zq8F6AIbNZrt/0we
m+FQlz3ZznKxCHHTwcfM4hfH6n9/exDb/n/LLztDzaTibbTBJPsCynz64zJR9u/f5LNnXwCJ/6h8
nfKXtiEMM0aqhP0dh59NVfih9r9Yqf8d2AivtaRso0VDPKwU4ebHVJYnEQeF1enZ7/zH732Fy1f7
j69ALEbilgn3s3NllXuur6C11X2FsX72Ba4Qt5hIppzFjTl6dZHW/r2/Tk9ON0NhAll/8y1cHX7I
RfAw8FDz1NMTpcEuKJsvwCuKqxbr8N/Np/Ba+o2zdCV8Ajbvhalr8ioNdZt5NPZBtCPkpjEQbBlm
YgpP8O6wgDYK5aNwOdSu19tg7Jc9fKvSY+st60sVJs2er8RCoSZZ7zHoLYqKJ8GGx1P8orT9WMhq
dtYO1Xld3HDDZ4r582qabgaaxuc2YOqhqSF2WfPUz0LY2p8jK0B3YiFZjkmTtqdo0vI9NLLe+ang
ZzVOiB9DFeRDKt0OfTp18sp2PYKtrIvY1fbBuAa4dFfDygHN05t1WqHPBVC/nm9HfGooHWGaJW2l
y1XcdG++Xbs7DneGrLEMVfqUYKwu40iARZ7yAManDRHvnbpMVdJYNnDlxBByFiaQYYUTZPmzrEZ1
00Rwfk0S653bsPKgEjpM+7kcYOoeM3OMattkVWD++gRc0nFpfpcdWotz7bzCWY9swGZqdrr2o1x7
/e/YW9f3FUpcG62tyZlYzYFGZs2Yv3qsEL1uc7+fz4Ov5cFjnX9b+/6yNQOscnqvqe79gNkNA1Gm
CGbM+Rqa1KhuowOMLs4ugHcPps3qXE1znTmujizq/N2SxuuWoPX0I5z1uKN9rLKp1XU+dGD1movz
L1ljcnZgMwBBJzc1RrWLYFFJAeT2Pqi9p8iFUOOc+C+R6F+mqdWti5opD7pp3SVs6TaxS/kezcml
6JcyaLNZDjCyHVFhliTqNkGalPu+9ye0dRtbBHaqN6lTPIumRXdFv5p229bLX39Z2X0gUZxCJ2kF
osECOG5TfQsRqOYsIWiI8ymjg0n6ICcRwccHQpUNdgGLkWEgiPqtVwiRml0Qj7oIlVqzJsKMN9UW
LfdRiMKt9esawhHzR19N6tx1Thdipg9+tAzgs9UpLPTgwp3T1u30uo4uM8HQ36xjVy4AWlScCTVx
SGU2Y0Fs1W71ogzcm5G9b/WU0k2XVA2mqiY1pJnwKlRBoF00r8iEVn67RvGQ3jReJ/h9szRmLqgi
WLZ0qeIgS+ZmWI910rGpSNNqGV6atR0cJhNpxWyxSkLIrY78Cu8fBOwdEUFAiqYf2hJrDFn9vNFJ
QIt2bjq5bf0BDQrOq/53anmfuZFCxDOYe/kGCKB22xYH+5n7Qz1vp7CtzaZZ5k4e52Zdf2AN01O3
jqmEEtkS8AxmjsHJijasbybjEz+bgrS/X2hbvmkoxZxxvEaThQKuIpldIA8R8bl+gfPVyoqQjAn8
aoPY9zeDlebDn1n9BtPFbt/Vxqf55I8mzVY9zpD3mIPg0LQC9uQTjMqXLQv9kex5qQNcSkzVaO9A
6iqCJagfTulm4uUs7jGiZZKMG5PSfHHeLDHmKuilWxOYnaZBF+ZlEFu2WYBhnWEOMt+j3+vbTI6x
EzDcTqy+q5BeNrtRza3JeVROfuaBRiEhqw5LmoLRnjZPrmZ1UzT1rJrtGI5cn9pQM7qtStugWFt1
6xfw5zAvQT0EchuvkT8XBifJHlAY8TSTTqX2tTbtsm753EXsLlSsVG/RapNqA4JAa8HigDBxnTUG
5n9Hl/pLd8CsffBDlVE6P4cxDbDWYNjq8rmVsWlOQjQWX582dlYZZNrtnxIQyfzM67VPbjn1wAZt
2ZS+YNC1TE49Kyueh6qHPaluo7k700ZXASpbOvE7CxAe3s0rulo34zDHt3U6NeUIZyqqplPc6VS/
wRvODhn0R5a1zWqMjTMvG+Kxc29LQtLuwBY4F+IE9vPqNNhevhpuyRgvE7COPm3Ket9g5E3vB0QA
7575s4rnLF4Txc+WINB3Gf6v0fIf+o6qH/08ceyQxMCWHVdRsyymgEZc6z+3paBBwSuUshtvlX5z
MWkjETT2aEKxH1ueFFWpwrc+Cfq7WAQNxPDQvvgdLJbS/VqKyDzUPBzIxpbcrHnYezUijBsxMzcP
rT4NSeqzYvGrlhcW8uJtZkF+BGrpE3KmSYhbSSS9njNju9EUaRVTUbQDRMF21DoI7YAc0bmsGX1p
N74/DV1GAqWhrj61eJiTpUogYGmx6cCCnJOj0qupTkbP9H028RLhTUeBzRZcGuVeci383UXMuC7q
UTjzu66sHve6Xtcumyp8nNtYTIr8dIpok3dlIDw0jIE93+OwNtXBYEBheOhgqmVzMyxNVGAGJk0y
L4rHd9HEhtwNHUyZd2kYsFdbE5LiBDvqZY1z0ZPol4nu6zlI4BkyLuRmSeAiWTiazAbt0G5BOkGY
SPLQC5Ilj5Jg4Ie1bUf6uA6DdBmXY6UzNZbjfIj5OgR7ikwOS6PoYk+ldh2mmFeu1A6W7qPIeKzb
JGs8SGXe9C1b/A3XSvqPRA8O9Cxe22gLP0bF89ZzaXu/hJ1uNjpu6uQQuQRBvO+XGXyCuuf6oKH0
Vz6XjJFxQxoajo+JxnBOhrucQfpHjX37zNa4JbkD4JdCMs5NSiIIXNqNANfGGZd1mEqcIYHuVFQK
uE2K0ddRNsJroz3PPEovud006AfqR+6XihBfCsivj1FBRrM+hujCe4inTDcfIxvQdidAfGhRdWI+
lWIQYc7SwbXAMwO65JTMGqZSE6Yit65jbOkz0ZTQ+2DM+xuW0P+A4kyETZeZBefiHhJPRGGPJdKz
dxSyxvIBCpOj3ffEsvcqJn7wVqceRFHypqdm/pGOlDH4RoBaWt6k6ypltYHXjBlPda0juZ1qi1YZ
w50d7E0DDzaIMQp/fuguxptnGtWK5g3n3EGSbOnrbYPZ0GQpEE18PRcXvACih/1cgdOx9KXpCxjJ
JnXeznaO/iDM9eU2qY3Hj8jCmcxKKC74YBUpWX9EoTKnuexgzl3GUqa/WjYbvYsxw6AewXsS67Z0
Qx/s1zQuTRZ3KTEPi28wY0hnjARvANthLDF1lIx55GmbYlAeIxCPM+8TH+WKhciZFmEpC8PTDtzR
dAz7S5aIbKLS6fKPRPd/vaEyAbGDEgNpkkjUVXik1eTrMTfOLAOOPsFtcnaY/45vWdPyh1gGbVRo
zA2O2QoRfwkYNp51MaaGVievZsmYewF+4UQSWAjs12jAXGU4aL96itXsv5gKGdKugbuev2Oa9vJO
dtByzaQJOc9hq+Nb2BxM0QxNOysT2Ir7y+jtqHEDvCppHSxZWs9lnA/gSoFwS1K2glp6Ufs7Idex
04dstbW3mHToy0Md9FS8JyqNKahi5SCLMYQtISRmPNfucP1rj2fdalKNaYURfqEoKobuHx0OS5qz
cQFEptbG09noDz45LqUgiEPT0qsfIUes2bYjvBnx5207F7ac07boex7APGT15r7OCHOh3QclrEy2
MH6pSFZi7yQvCxNoUcRep8p3WiEQHoBsLTXspedl/TmvmPHJOext4nzCqRxu0zgJaZasvLLbaQy9
6YhUAXnd2Oi4O5Qw+Ou3QUm9du8LvZh8Ri+EPSPNWPmvkNoad3PkD9j/ndSihxLYnIq8lXOTIKuh
U73sktF61WGap0CcotkvLzJPyG8fqmrgy65Etj3vA6NjfYYsXENv08sU4x51CO/2LDEEyqyRHJs/
OmkVeQuG1FQvNaZg2WntRnTZcswPy+lHaHRb79cKHVPo4Ht02akG5rO/h5q2clsNalSPk4QC2rZC
Nkxzb4mNvemd7mpcB9xSZK+JjdMBcpfgpG8ZT7wIfEf4cJ4sQWjMfbo09W5KIbt/kEks+xuc5sY9
LaIZSV4S9FiwLTo0m5Ool1HuM2vGwqSQnt1WtKzBUWao+LbMXyBlOms7k4u0Xy0OavQTlvGpMmTD
E3D3zuVq1pBnbdQgU9Xz5Oz7GKW6zJAmyOpxtRNjjypZR7bRjoc+aknjwtyo0L7ETZCOf9Y+rXyw
iPoSiVinxnFPoyodC+hIWHv0Yr6s91G3TDbnyrrxSXKIo90oSEyOuT917pZYMZhtnLD+nq+q87J0
Imx+U0El4v2wRhoi71rQ4R+4uIw+fAcQMk6sAdSZBzZJH0QVDd3eCRBsi9KJ6E+4sDIYcr81AeBO
kKfC5uSxUXkHzx+1yHGnKlHIMOIdWIVDHZ8oWFsM6X1l5w3D5TjdjxG+8yHC1Hi4jaAG2/4q1xm3
Y0HTLlwy2q3cy2npkaqAslhHUXE0Q6oz2yvnXjW8xcdDWckg2mJYspY7gABLdIMQN/pv0LiCMukf
PSS0oujfzhx5r5/WIK6r1ZPyx+pZxrYSJksqt81FuyWkAO/ZJlgJxO7fRhFEIRj0mBVzNwEzTbCf
wYq29c9mnEw7YvhtCjC+DUlyEhdm6pYZ9e46NjmJIROXg2XE1SappiC4bVNLQpYhEer0kls8Od1w
M02rzGBxpinB62iX8B2ZGu+RtvVNJf5IzNJ4xcy0ddsJJl9833WBPUx1I+IsXRA5PiLmDPtgwgT2
cRRVlzx2KkEVLcmAAotpfyoSUpNdgqSjzW0XRSpHcZ7u8RaSsxn7cgLdLVjvmZRqPqAAI/5NCPOn
8sS8oX9MkcOLXCcSDr6+XSim7Sc69WfPUh+iztM6boIAhN48hEYK3OxUPz/FfjcGm9h2rC2UHaYs
CTqanEQp2rIIEzl0+HEfJCe/q7w4423QvOGgtU02tKK7XyJE703kTAu15r6zt4tIQN7RsSd+QWob
JzEE3gaB3xhNhByiiNPHEnj2HXEeUa/FBXxORgMaHwg0M8lmBaWuYamN2sbU8aaIk94TOZslmMKI
Oou580c62d0Eg6o+k92cBDIbyRxLiFAn3NCnfoJaVOY1RvB8cPQiFJ9C96r+bUYToHLniPe515X+
Q52WGqydKPhbBTbm2RjMwKKCqA/uTagTtxkdOp2ZnuAaC6nCvonw9bvIgC7ZouQQxiIkwLEW9VTQ
Q093E4cVrZB9Am56kNB8hBMFT3IThF6B3FfcCo8E56iJpwwuGeGbVw2mhtVq2KOaXOYQYWGs6k2F
080zAhsJ4CJRG51pWMcyj2wHVQJP6gG5gV5SVO3RSI64F9aXMdRRvqKgaItl9po9iumWb3sUIbeI
93bHROn+GezwE6hZtQ8nVW/6hOhNSoYX1kfnwbbltoYk3LGr4MZVt7WPnBc+KlnJK4NljJckIwKS
7wXS4eRMu2EFPAZWR3dAcWqgSy5obM/rFKBF56UNRO5FQ+tczyXQB9e/oxy4dx1JD5cN+MxXtzz5
a/sk4mVAqR2K+1gACmsCK/mHw647Agca09yatirSsLKPtIrkC3rFMtgA+RwtnD0i7xcxk8xH0dyV
BLW3bBOy861ec9lj9tjL+oH7+cKW4AChF95mCZCDR7f4SmUEUgCFqv3kJ4Rr5gLTUNEjXo2581Tp
MJOr6NPYTeIP+o06Mx3cz2JQETOUhPrJH7uKwrks/YBdI8kaOUlw1wIBv1mEZF9MPS4IWUMQVYxp
AUc41FlMqLuWlqhq3PjKndQFa8Iybww0149qWIa3SmHesqhgglHml0Izn9cmKdwQAs7vgXsxOMHE
47wpefvkIV7sJ9nA7AQeDpD6UhhGd9NfmpY90NTpKNLowSn0tzpBUCwp+yw7dUNaeUPi9Z3THg6z
AVzoa1sdY6BNqxf84/jY59iYO5Pwp4G5R5KIsyndMYxQLNUlVNz9ST3VfXtCjvcSlsuZd+KjHECe
oMgFqv/JOkfUH+08PI0u+nn5Za9Wab507BHZTPuA++6YRCgC1mB+byPolyLeqSJeDKTdWrOboeeb
K/iB9BaVnjfUBZXyMpco4iNwoeWmSklycHXIoD8TRR80lQBzTTS4wiv1rlH+DUQUX6ngTxV8nrO0
815rwg7KRn9Uqn0wCSZVWLYuOeyxbdZNPqwM0CB3A7+taMvR4kI+map53ww4aXpMbqtlPaE8fECm
AyilFHko6IHNZRG3HrIX+LzQstoMvv8nWapXVIe/K1fB0MSOWaDFCXjoe5l6x9XH68Vc4t9BoZUq
6N6jJI+r9gdwxBuAsK/Epzfegq5RZ58FRy8XcQ+S/NUDoCOExHhfNuSvFjqH6n6ZG+PdE7uIHBD6
HSds7+z6hJLhBHDivYzZr7EaflAiX+qIvAD+gNp3+jZUwG+9ge6b6EJequ/VpJ+ZdVNO4xZd/DIx
MHXwMfsRyk2XAndwosqrVu3mwfsByWWasVr72zgM+N55UxbS6iaU6H7VBkkUvCyhsXHRW40vbube
tjShzNaavKhggf5KjyEufVDQhcbAe3y/psNGNeEW9/+zatnNKMVGKjRKWe0dANcirtR7KcqdHuGC
AtxgxKXrlZlKTQ6uF81cqPytg1JQN68Wt4f5kAIr0sb9sZ7FvrT9U7TKfQSAFwGGxZlblM1tYo9r
xLfLqDaTP/zUkC0myYzrA3YTsEMibo6yCTY3YRs++UivcYucOOyvNPCtctRvwPt/JFSJDR3Izyq8
RCDq73nXv6JGirN+GbcKzyLo0PhpAhnUdSf1WFzWHbKRNx26Nd4cZlzPzzCxu3HgTdfoDtQrzItS
eDHNabKzZVXvI9E+Gds8w+nW5KDtd1nQtj99GA2OMdjpsY53zuvvkqDChOhSHivuP1g7fqQpfQO3
5til1QtlaK1cbM48l+xC5PtiLm95XzWZSOVNw2XBE7lTM9/OovoNkapNTP0NgNAbxoYaHYYKVx/V
eVR2e1m6RzhFpDngskKotAg0irwI5fNc+T8q0vdZJ2PUAGBWZQrJVwaFnho4z6wKou2L39UNrutW
FGaN3hEEHiM6bYGqyoyDm3Zwy3rmPPoD+GYHlf2DcOkdW8a/rPY/TFUdXWXvQufOiVrXLBGoYGS3
NfCfSMn0NEUdfib23uzuak5ux0T9cVYUEHIoOIIUMMLprQk5JMnlFq3nM+zxnry421Vt96rX+FjX
a9EyGFGaBKams5fVAoE4MvErUcPei9ktdCGeL+a8NVyTMVN548P3jlCoCpEu/tv79b7yvH3Q8j0A
0VvliWcZjEe21EUcqKeVxtsWbV807TbOJg8ws/2dsAEnD21vhRZ75gi99xEbs0WILW+nNIeJ8l/F
1kOv14dWTEGOuPbYjPLO4/0dWcw+uWi6j2sDer93CAxqWlxmj3HotsBkTlWc1tkcko/Gn+9RVb6X
E38K13KDSm1f1fJd9WuReBVyXUQGp8NnwConpFFDVtfTPwb7PZ29vArdkxP6rVv4seVqOybNoa2T
DU/1MUCu2QTDYU7JoWf0NAa4PUTASuCschsEVREFarc2MBry5nuQsF/rxgKUJ7eBr0GL71CqK9gr
IwjBkHX04Qinh4fZKytgIkBJQbsNc4rb9/LWwFo+QDJ9gwrt1EvAkXU0vg/EPRhOf8660dniZuBb
5EjghOWqducDo5dRA+pK+wgpgHeFC9Kx4TB5pghNifPf3ScDNmrSLY+JmG6iBhMGZBU1bt9037ry
BhNRBaDwfceTp4Unu8SWP/pxPnuBnDJr+luvn07ctEcS+mfm2B0Gmu7Wxfy87FjbBXlgJrHp1nbn
DQBZ+uCYDvSlqwegLJ5/aFX9BIrQaZlFm0VdANten8DNDD2/3g8OHeteqaMfQ+rNWUOie6EEwm/1
yhL+itT/jiEqOUeLOpjuyoA/92C9dkBVIm036TTtGyRilzmutKiQiMB2qDtHfPhTpcMPvJEnJDoQ
Oh22MG76MysAFLOczpqM+5K2D7Nku3UM9ytUx6D7mS+qu4U/y2/Xp7lLQmjf4GAwFd4EC7f5PIIE
D0/u52guScFTcp6G5Kek/GBE2WzAtNtjSGovyvRDxXj1qRdmCTCnjUKDEWUe3lZnfi2B+Lj87iIx
VT8tN0ES/oWaNPwOsZSwGLhfAn8va3mvkm4PNZNHC2REDOtrr7zTqC8yD0QeYGeYQRuTZoupdBER
8H/G5TlI6n9gZwYNxPg24QDNglC/Jiy+gSJ5nDEPbnAcphFu8k4Rm168eHmxSfcX6kp3fep9hAz9
HQQI2da/oq7bm9TdNUbf8LU/xoHZRh1/nFr1z0LnRyvkL6HccyKhexNVb/+z0WWld2sZHyc/vhum
5NzM2Gx+yO/nOIh3EC0WeSDXV/SnAT8ovuuBfBXAwhH88FYx2XpjYWGL/bpjtrnrA36IorLMehL8
wJjDdiZlnK0dO8VmMpkCFhcx4PSN4IVo1BsugJMXBb/mLrkZPP9XZ9vD5QYbXf2DlSzKAMqcyZi+
yg7KAyV60THWjcF80w7pLV2jrGtVHo3iUQik2Oxyx49Ngz80bETMCo1IHSf+roJ/aeIHGVma/8PZ
efVGjqVp+q8M6nrZQ3tIAlNzQUYwrFzI64aQMpX0h97++nlY3bvbre3MWhRQQFamFBEM8rjvdV/p
Mayf3HiaPcRE+24eHgmIYRRmtJ7Pch2QEsofZMCrS7pRZDUsSKo0d8lE3TTSMIfq7ELs6Wmua+EX
otpyM1SWRfdNaVNWjly71thYul61N9Dbt4q0j2k09x6ir4gjCLUWWc2nmCNxJ8S3rLPOSmp1h4Kq
Epv2EdZx2zal6i2m7qDj0dwrp1ke4Il/9KY8rbdLttZOTbJ3ZdRd+rzVp7YbnWDSwveRZrC+Nqrv
PZhH5sneLJ7jOio++nJ5jEBGeBg1B0ObQ6zyDnBqvHMcp8V4r4LhU3kn0IJZkgRDqbXH0gmLXVah
0gR0PRYDT01z7YdMiee9MWrC8ZOhlR9KUtHwfhi5H51rQb1WZSA7M/ZkW7xFlmX7ilKdBW2WZu5J
6Ogu+XiFs5uN5XVdgEQxf9a2wo5Rpa9dMR+NFDi9q8S9jMVjQ4tsX584XEABuOyn7kuHpmCowKBS
nnpsyKs5na5MyYrFfpFUcPx2rOXbKTMPxphkazFaeKla+1gOlGC27PHbgvLN8QfFVT/J0BOBIaQE
fSR91xxk6Nkzs49oTAWvtmLvOd0zHJAcexCc+hYwXLlJ46F/G50x9CEfYBOTHNylEkgrzZTq1dP7
fn6JbDvdDNJ2gk4HW9Mst7hSS9DmZS41zUMGOG8UFxFHhD6H7oyVc1/12Rb/Luapuk/K8zDJ1PUa
JuJmIKz5cZpm29jMRSI2FtGmi5e7CaW24hSO641LGl1nY1lS0ajpzpSz8twm5Rh0nJEPRm4jKADJ
ogQy7SjICPUnIcapt+6CRyudFxpj5Ub65sDUPnDepg1SbVolRFkMr4Ni1yxGgndqdfQTsmYs35rU
BmmFadblo5LO/QLXMTnSS6LOuaDdIMufrhByQzfe5ch1VehFitnw62YS5zmsDbjo0hhRbWRCtfza
jPQ3EpzTyssnEb7ljLgzNVV7CgvHOrRkSENviOUpEtpwzFsIITdNYR707mpWG/UuHrJIv0pHGRG3
SH+XyKustnmNUzOS57SoW2VbdF10TCCxt1bEgWGoBxYQU4bXWpw0vVcMThWsbYSdF9lOhtjYqFyS
TY6/1rk2s6HYpqlh3nIuMnI/D2dxyHjON6ZrNtuxVfWayKyyv2SzYRz7vhYPxLCkVxOU8FVoSc4J
o6scrTqLA0Z+tqld1dkZtL/x7JQZkerYT4zMEpDlhb3Vx1g/gg/HfuLOgx8Jhzfosiyoa9Qk3sq/
B6DHc0BbHuW1HHTx2rWqvLNyLT0C1DRzEOpNSbkzDTep3Tu7OrK63qsWUN05N6LnpVds29PC3t11
XVXti9bsQTPQCY3F5IBkpt2hM4p03NQATMR22OCVBUUVaVQPfd7OfgFcGJ+XYbZoOjXlgTtTui7G
JDyTGe+JPnV8JWOeYvLMjonuVL5Ar7J3SrEBVEyBF+q92vRbqx4Poyn9aVIBcmgwy1GqLjdZZsGK
FPoTxULtc1GRlznaKemVvWm7W2Oy70x30RgWzjMtZh5tNXsuyp4DGkB1A6dFLsgth8tr8pYyL2/p
KWf0ADuOQ0pSVfNPjf1Nq+zvs9kOPmhv4Y95d1Gy8aktXM2XjpL6E3oZxVGvYKV2VeGee5GkfpxM
N/0IIa+m0w/DXq4Kq0k8tVZ3PN9rRVOrqyZMzilr6JSFV23JaWJWMp8+Qfqmd3s70Kv5IKTxmqc6
aZ7RrqvUYBbGWSfHGf7mWpjyI1HKw1SYQVjKG9mgcopy+06Jp7PoGssjlzzdh2buOxmgg71ou9GI
DC/O8yagBQCSGB0CrS8zm2qhotBblVya1XOYaOUWxUu2gbvndFlvpCFLz87YGmRkPJXh8rl+62FU
d1UzfqikeFU9uzLjdOM6I2OItlqd3C1tv1dabTvq8y7WzCN52qyVXQGlgWxuqSGziuVHrqoPKSv0
JlfJBljqAjpEZXuavo2KU3tz2z9lDBl8keVth0CtLOrOb4kpmQTMkbY2M+kjNuiRBugdC+kso9LT
I+VqGKxrMU+Brei7PKOxk+awRNo3VTdz+LEe0Da/qbF4mw36A5a2CqICyFgbwXrtrjLtZC147Ilx
yHXjWrGpEuYYMGgq08onifZsMMha9EyOlV5V3O2d4tgy0B31iEsUsLVoL4O73CxRfG7R1oYpFXNp
asIb9cy54jE/JMRxNKTreT3N5mkVUu2XIaQVX+fejrzSyt37JbIeIsO4th31Esr0XMfdxkygFdGq
oUCYdmB+twp33YikpyhY2VvnRKZR0Knxu14ot3ES0tFvOq7faLDJ5Crcl8zsb9paezV0JehV9xGd
HdBxjOwmHzYi1qiEVT/vs3Rjg7aYYbMj2d6T0/QMyhVBNaMlrMwdh9yb9Y7qXXXriGxfhfW1mWTf
yfJH4LRstKa968Siej2qAcLHvxOxu2nc5Bl6Y1emyV41EZoNfRRINT1m8eRTP+/78G4yo+dylT6o
ivrN1pyLOZobtWk8mVRP66OCDOs3aHI2plNttOKbkSjXeiRPmq7fmnaoUiFp30woivUHElx1cgFb
HXgApdqjsoQSqjhw2YvH5nBGfr3pwmkPA8bmbNezH6LYKVT2CKP1q/CNS7wriG3SlCfFjg+9inRi
AkCmm5vxMQLBGdLwI1YAVWGYy+FuvQ4pmitUM9vKyW+olG5rlXFHvFTm0kOytSAQ4Po/ZvIeOifd
6LC6ZHT5ad+fIuQImav4UdveK7YTcmxql90kSQPW1enIcIcaGQKt62/YzP1moLh3AVaB3jigKzu3
/KBPNO8PiukVqeE3rryukuKHMekXLe990502cSrf11aDyixZdsE44+FQ6+G3soMVnuqj1N86Jb01
m36fqeo+W95NezzQ5577iBsSpXBjvSi0SbE7LVA1Zx8KKjanru5dp9gTZkZ/MPppR1bur3dhHR/J
OG2W2CjQh2pvjVx21bgGnYXsV2XxfejzR6Uubvpw7cKplXtK1s8/vgJZbIFBR0Sh9lR70bEZs10y
O68sXicsSx9O1FM4KD0DLU97r0tzz3Gy72hsqpOlTeluScV+MvsXxFr9OWmV+buix9FwBJUpaq/q
EhQuoWnkzLq2CHqhzUd1CvuXQnJH84QlRnPRU0CWQ3UMUIJNoXBCg/w1u3Q5cfhxb9ShLp6cKRIH
p5qTzxBJ5MZqB+1WH1hGVFvpmOZDPMIr9QHyDZcVenZvTUOVYNjIPTUhYppkatOzGlEnZVF20+fd
zHkQyjMbYWjSmpigmXLfi90sXIhKULkpOkdRUzTiaoE8vULttwSydYxD28TSrybD8bS2hY+HudqN
usR/EccWKqPUPNYUfa+zJhpfW5bhMPdhunWdpD04SVyPlEP9uwXXvVfVJln2ZRFGlzgcHiRc5KaP
Mrv3LEMBsVtbDcEZD9u4RQg85+axM0pxSJfsudT0EBvtUj7FoKq0jWM/TsNnp6ke1RLnohyyQKeN
pDeb2m2c9pnn5Gnt1e6Y+ZD5JmqCUvPI/lY9KPfIs5NaUMkVcp/ziWd6fd50Y6xuu86od+60GL5u
oNGNLP2zpru7ZwwAHyzk1kEuhsLwm7JbVy4qwCoxV1E/FVeddB5SQzv3FupPhxB6EIFg1BvNM7hC
b0rLU2son521jGCJhbKfSqVkk83k/VC3cdAPHLyRyrbiQ3D62zh5dyeMpntt+tT1kQyuelC44bxt
f4Akv4WqvO67YoWSBtdXZ/PZttU3txqgWUQPgl1VzY4gD6ouvX4Z4QMRFDsPjE/7NBVdcjQT63aa
x70mC+7CiBBj3Dn2cLAU9cmxo96TCCpPrQlybbe99JGVnNrUuo9Eke/nnqNr6YqKRWvIN7CRBNjX
/Kpa1N9ztbXZuJZuV0srvES29QJ712/GNl/pPMU4FFm57GKWIE+I5d3QBnBe5A4j4wtRImVycipG
9jipY9eeRHScGnoSVr3G7rkA7tRg0/4yqdLX84kvTfEWzebiDZNR4vuY1UdT5DcUz/ShVaN34nJz
v4eR2Tb0dvVQfkGiZ+1dO01p0EUT2ra2dLGpOtRZc3epbCtnA58Lz7bN8zLr91BntUduz1uk4xlf
k0ypdawgsYyjEievKHzv9EJ8xJ2sULdrvkVcBdgRNecyL2D4tE2dZf2RxPq3xu7vZd4pUGyUJEwZ
sTHdiiyz0XmJjfo6S+bc70yXByCRZ81y1M5kOii+SvtpenEALtvQbaIuet8BcllbTc4N2w2arexs
h5zH42x40SjI7HXUQ45fD+Fwy8H1IYXuRdzYvhQY0RErLLckm1+7TfRKrHCGetJ50VZL0sLZQU/n
o1YuV0hsBy/Jmge0mxlg19qgVYWJjmQU47qd7BdEKPKYzsAQhSPAI/NjPicnVQ7BHNcHjBuXrF7u
LEViOx0bEzWWFOfW1T6JjGu8sDVcspeQPucAhBt7PS91RgjqOe2beNa3kwmJFocuz60HmiUOlMda
qVOBosROFscb86LSvbFZpgtIdPyiOXN8VUXZ9cgiWRpZ5Dlu31G8lj7r5ynT4+sSahgfk7AQikdX
1tI92/lyaHNI4KrIv1lGupMudzLNWEbEqL6Y8zwgF3fg1+zlOYymflOathWo1JfeGgY/OqnhAd0e
dA0Ph6kchWk4oH/VXu9QNk3zuW3SfWU6Zz3OdouKvndpo3NuRRepiQ9tqHe505PNZ08Ng8tmEVee
WNGvpOPsXE43rVsc2lbB6Wrexe04BbQ0Gxg1gAZDg7iwDvN9Z0PwRT3C0TZ2N3pk3+L7eeSWvukJ
C35VLZuiqO7Cut9WFoIfV0MqMRrcrJWR7IfjpAgb3VAfbte04SicnxYJzTUh8GIJ03uvTKxL5Ngq
NayBTyORQEjD9Imc54Men9cL5GMRRwnrL+fvFnDT0cEhZApsEYnpuy3a44xhIJXaiRTfe6TcAemf
fiai3RoW3C3uvs+NDxGqqD9HjrNjzqF0fC2n8tkty2unVzkfqPlTVi1vbgdlAafRejY5M9XU3VpT
zvDCcVZKlWOw7dOuE1Tu0tT2voa3lPP7wMbOisMGYp5TmgWY5Mi4811Rq2jKz0WL7p0nLZNgKj67
zLzubLpW8fYlIMu48GymIKk4pvacQGb3zBEuon83qU8+gt3N+ttrsIUlUppuh35C3DVRwiYaX/7I
0wHspY58WpNu8gHsdUBkzmLTuE0QifQcFWOg9Ghz5nET09F+6NO9Rhc3FUONoWt3qgkS6TxE83WY
pSzyXKauTKf14pkqm1Bptu38QvvtXJ+gehnOg3XJafiw6BL4h2Bs7s1iyGAhGDi3njJzPNCwDmlB
9L1tnvnKDqd/LZPBuPaKIpNh7NqPaMo3TeFc95nDWG98rkKVoe+sGSFJcwyJEzAtk6p6vpt6yv34
jf/TTc7uWgvDAddi2BxergWtkt0y29ppcmWApWt59gE5DQqkTfcZh7DeR3Hp3Ej0FQ9VK4ROWQQH
D8X42vXWpccPkXJnmg78HUpIE6E3aPEegwrrHE39oFoSSGP9I8l/gC69rL2YsxHsycWo3cEjt6Aq
U2egHW1gKQsJn7oEjQw0mV1by4wol8PvUoQ4r/O3SS2+W71+VtkleUOkrtuGsbqavlvrpVCfliZk
n2v8sIqDcSxOwMveOgswaFzYyXeiheuK1c5rerdi9Si8zup8ZxnvhkgNsklBRNKCxld7xoZqFnvE
lpvSQkwM+5jL9KbN0qvBFBeVDwKWmXJtB+97xiy2cW31VpfKPkqHXZrlwWLD4NLCTTGyW1NPL/Y0
gkliWWbHZ59aNqXTA+Yh3wtCJa82qaJspNnfCjN/Rip+sJrmzI1AL702leZEVeMOsGd6M7F7tJtM
3Tk9Js75RSMWxCsQY6gUbOBJCMbFfOKBz0JeonzcjqO7WbTq1sp3vdu+rYNI0ZJtBl4cGWC0zUuy
9gCKdW/qh88170OVBLItKtRe98BjTFG4hOpZzbSNTXbhZDd39JFbM2+r4g8DYATc4kIJA66xtLd3
SfukGs7t0DbXYpDYHsyzKvTTiDYYWXT5x9TTTOfD1bqHdQTkE7FLYhrwdFRvFUuQTt79GlmV68pF
tky5+dJl4c4mesNkYcabve8q4uqHen430+Ems/p9Pj/nLgeQkXB2BlrCaRGiQs5XBdOtGNgnNbcj
hCbeE/YoFJT+5XJjcsLQm26T8e0pYvwceHEq261Zx95CZJmmm4GTdCj+S5T282Gqin1JPGRt4cWr
/Jhqsgiv5Hi9IISJVysbZeA6kHDlXTIjOfCmx1EpbrLMfozaec+pw1O70GuxNSLaOZZCPQ2TeWML
ZfJNp31Y0T8Cznn0qW7dZnG4UYbey+Z2X/QcEWg/TFAScNR7NyzngssF4OdIGx5aUvTMeNnKdhVO
zQ/hWlp3qvbwx4RbEzwbK3uxmfKFeadOtKSPisBhkaLb2h9bkwMMq0CaDCjFC+RELrpxnMQsXn0y
/UAUBOiEPi5zObNHPsflfQ2UN9fB+qK0y9DGuqdyNrbZpF/xFSrOXTy4vpl3I89ppZaQctxqHVPO
/R66A9VBi6p9PKyHjSQFCdWAQOjJMRMUYc1DQH6OjxPtJRyroNaLY6dku3VBV+O3OjLxDHxfnxMr
49X6TOhd6ttA42JKqIWNDSN3XT7WR2yV0z5Z3jWQ9fVzbUFFsr7EpAvBZIXbNp4Clz1lqoN1ReEO
S4RmGZbpkvZnssjOSd1tq5m2bvIpZpkdyctbl+2kSK7TLn7k69qtCiNMEmuj+1OS3ES9FrBGFEXr
qVgoLTYI1HgQodaL44bouwrqlhIpzOi3jnuIXNt3aztY6JOjT06QNvYG0RMVmbFBBnTg2/Towvx1
u0yX9NEabTwGBUsAQdGeKI2rHHicamo/2eJ+XV8rAif7tP5eL9qpsZFTQUWGFxWZNmtIysBiDQWs
2DUznsz2KZPhTZbSSbifNuuNL+GB3KLcrheQmdWGIa/3ms/KaPHH0rwIuVyMKjmkMKr86/q42XwR
c27WmdOgTFzXsYWMojkegWIMD9vMid9EwA5cU/okZ1+Vtn4xKRK7dADQkueFO7cwyOP8GwpA6IXc
44yQl0e89AGX0OfNBgiRkhGx9Iz9wuCo6N7Sjw21R80jEzcuOk6/kuFxrNyJszeJsgW0oYflxADw
bQCAZP6e5OM7bQsendb9wdqHeUwxMz9dupuUXFMfxxc9LAWT2QwJcuoF5JMWOqCB1q4c0pgIlRbM
bh0/mf3e6+GLroqHusP4sd5AmJtNHg7qXkKk5esbxjElLmXWQ7PmsSIivjON5VrPgVcWqjjLzDt/
qWcm2aq+W1fg9ee003xUB/nZhKP8pubqrV1OMDzmGw4G6oTmftCyzWIPl3Kcb4gouS1N/ZsYtKNQ
WkaFQdsWRfanvB+x1Uzf12ECf/sjs5Z30lW5t7HzMUj1bpAm2J0Ftm2X9wREloG2SPrWGFRMqavc
raMRIvcOqf95KORrli6vidlwMqhuiCnfAioE3MRDpIxbq3ARBmuvotavcWmcGze9V63syhbdgwL1
bcKLICBTHrJywD9cJXda6M6nijZ4Af7PY1fVL1FqPI2Z/haZxsXKOQgklrtTdaI8C1OLN7o5suS4
9V041LfFaF4voj3bHA2oJwhFrnU+ZPgjxze1u21WYB9yipYTfj5TturFd9mHb4jpzpQrqYeBwSZw
zFoVo7C1WU5htM77rhSTZ+TVzSSG3WK3NxXAAB199DvEeQjQ3E+QD/qzAGiTSVL4Dc4UD3vSu6Ym
rdeUM7hO1V0jxjK8yCzfWNofdHL7tzyOl9aeazgG/aXVjUcO8LfCsi6jU35E5UzQTC6DYrG3fOWt
CiirC/shjY0bUTpB6yTbweF4O+pvtWqxwrCasYOC5Vb59waNMuKf1thoOu2xxg4YiFT9Zcp/DCpC
jboN3RMxKusF5ligBGZcmXQLvlCoGqt1xq1G0TB16Vax6/acT/K94mZkbXcpcX91I8o/dJq36wy2
BbTNONR+XhvPIyeGKqOsWReidQGGtPPCgpkzWmPpG6byzahW1xW0Y1bn7xWCgmbs3hJrKv2kaN8m
K/kA2ZHs3BYERL9pW+ublIhSOgeTUWNqu1aEj7hCnmD+g9KE2VZZVa1JvpRjTRZGq3jaXB7Lxr1j
ice01LLeKu6lW9IrDmdPogrfo8jB8aIsR8cZECJb92ArpynPX1pUQTKXe6OzT2RKcOlcSghurs7J
0VFfe3ir+CmL3SBUs8cyR8+FVDT1CQ7Bu5cfEnXBFbVwwKj0+KIZLFKkYd3T6gvheIf+wExZ2JYh
22IFeuk6Ha4wvZ/z5dNJhkCky7xX4mEMsEsh1kFdWHuLU9W0ZmOHT2NKXaV1wkNHWjbzq7fx7kc3
Qi3V3YInOuha/EqhRk9fa4gSHxlzAcHfX0iOy24BMlBF48AiYUCOexeEZ483NrnYeYIUrP7E2szX
IcjpmRdf1ZaIvhuNXRxb5A/Q2MsSTDVSNFGpN4KA5HMWzgjHZwPdWGQNnj7K3ssdilw31TJ8z7ga
tTJLdmoqPiejCwar/qgr56Il06FOrUsY99YuBdTdImIvEk9PWX0jIYj5nHJB8DcZcU7tqEHRRYpv
WUPyAxulizg4lFf/S4ge929oQum5eulH1e5btYxgRaLxolo5L0V8hzF4N+XZoarhAotr3Ww+/1qy
xpdkF6teurayEsI7ksI5ws5Qpuju+CehFz9J1vjacihXu0LwxHl3ErvXEBWVzdMYOKyPavbx62/w
7wPIzK/9hqKEPkNDijZ0QTCoCeh2XVxXzOc1F2bNhPn1x/wkRcX5ktCCpdOAPJtI8p40H37kSi3y
Pwnw+NlbfwlosXERYX9dvwHIDd7lSCfdpLU3f+3CLTJD/ik7pTPb0i5zYnNzFBeeQ6anNod/LbbG
+ZLLUi4qET0p9nKlax9a3bkpUT/+pcwh0/mSylIssFN1X5hbhwa4u2yKO0902p9lMWlr7sq/iUxx
vuSxLIj00mRg0mVFAxvkNnrFCXOwyUqIZ6uWW1wn8lkxC31AxapT747dMmKNFCNh00QdF5gVKxQK
f/ExfclvqgczKduZ9AskBAjzqgojJwKHP0lmXh/2v/u2X6a5ZpRzHNoZzWDrpuhAv8L5Phn16awj
WEyDX4+0n8z2r/2Jur5OQdEIriyce0n1AZiKNUB9MJSnX3/AT2Ju7DWr6Z+G8jynwHbxQsKcuXI4
r9Qv4ABR9aHG39fZngM7/PqT1gH8b+6X/WW215Kih5af5ExG4Uc1Fq9a4/xZYuJPkqXsL9O9lzbp
wzHvTRE3lpcF5FgggiZnAqtJtWlhHH/9JX7y0O0vMz8hoMRKkV9sY0W+mbhBrbo6NNHwJ21TfnaP
1n//p6dhuOps0OeK7pO4BEl7JG5l6P9anJlpf5n9JLG0U4Zlb/vHwW69R/Fo/VknvJ9d+Ze5Py+a
hvF4dYHYygfS1m6jRbn5l/L3TPvLREauNxWGRSOQlv4fG1Jnm+e2kuIvhRyb9peJPMy9rfXTuqNW
WnytkUJMWGn1J6vET+7L10ZEcWX0I+wZAyYcT2sjA2rTu1+PxZ8M+q8tiPppUcNEkKSv0XA8NhvY
O7EBaBgxCtYWhn0sPr/+pJ+cB8SXqet0ZV0pGvn5bNDFVdokJQT+gLCUmtGDgcBNCVt3++sP+8mS
J77OZUsTtAWIyW0jJ5DeK9rrWCsHU9USf63kfv0hP3ssX+YxOgzVFWplbXPDrn0bCX5PP6q/tkh8
7Us0RJiUFjrhknnoPilEhMlouYpd6/DXrv3LPC6mBJOgTTfFMhl9JRluTJwWv37rnyxv4sssHgTZ
BbbDlTtaEqio4vDvXZS0/WsHPvFlHjdVmQprbYdN8ujkEyoUHeK81De/vvifPdMv89iZNRpZhnTS
ToGxtysQpNWLCH795j+ZAl97EdGcSGDwIwk9H/uyAhgPrfDYqEhYPKOS6POxqmXoJYU2RX//Pv/5
LwHy7X//F3//Vlao/aO4+/LX/34oC/77r/U1/+d3/vUV/737LK/fi8/26y/9y2t433987ua9e/+X
v2zpC9XRavyzmS+fLSKTP94/+izX3/z//eF/fP7xLg9z9fn7b9/KXnbru0VJKX/7x48O33//TV+7
ovznP7//P364foHff3tcPj6zBK/v//uiz/e2+/032/ibZui6rTqa7jqO7jCQxs/1J5b1N9cVwnB1
S+PH7np8lgTjxr//Zlp/QzOMjFBHWMEvrYm0bdmvPzLsvyFfMnTXhRi0dZ01539f3O3fjy5/fx7c
jH/8/T9kj30jkV37+2/CUteB/H/POLYhhG1AYSL4clw+yvmyvIi8xHEYDsUubkZYM2U8Zo4D9jah
wxnY2YdVHksCYOnXaA93ko7WgN1RHuC/JpJjkJAIUwTbiJ8wB5JEYYVYRo3cdJ+KWaJOcqJrvAmK
RPZbJpFzh/9OQU6RPNO8RW6VjH4MKpZsEoOqINLqZzpxT7sl0iZvoW8wik2CM6TpgJdDc/i6/o4p
HRk5nipf0guZ0DAijYtS2TppfJtLXPejMjsgQcYdKbX8zqJ7mpBExNkaqsFOZFRwxbwroiy8QfkF
6WSdm2mNrcED073qUGIEqCSunxutvZMktmEOmEJkpgsJ/2X46RYjIsMMpK8js8Aru29kVuSXqM4y
aGVQIs2Kq6veIl+Hvse7JO76k9FuonEUJ3Nqp70+DsckVc2TAD0Nyth5lm46nNCsqRRVxzB0pmN4
1K3iLA0Xu0yJUU2xWnGMnC7zSOOThmo8VjX0tCaSDh4FnVuTGPGuzSBSC0ev37TGuOu68JRyvDo3
TRJC+VteCtsuLBl/Lpp9Y01m+k3r5hcMJhhOOy1HhechA518XDullxRquBdTV201wMUdtsp4N8jW
Tx23fHEGczx2qmA/kmP5ojfu4ttaWJ6q0nDObL9s682dsBrlfnERUWDIzk9GWnpN7hv9Yp3DQk+v
HHIkyJU1Fl/MOml/ZndxFbSceRFWB5xFXtY18Wl8G3O33+ZUL/RcXuW7BRaIhLCXoKq4oGSOb8O6
Lh5GpcwJLoPr1NXhtIi6uh0nkWyk4ryV2rrqLcPkWbNOpvOlqh1uD3A77QiUfUZvVXClubpUZtOQ
cqPkm9aKFExm871j5D+MavrQ1fyQRi0qjzSJ9hUJHZVDQB3BiLthWm4bSc2DPBvvARx9FqX3PdHV
aCaH7TSq4521OL0/ZuXtoidLgKOKtDHUSJeuLjbJbKFTjEoUAlWGyqJXOiwbSEOXuj8lbknIFPEB
QYTNRamWS5qTg9WWw7EBtYLoTx2sDuL7CNW84rjmXYh0wFbzFvCvVXdDm5IThF1qy53dh2Pz2qiK
dpwxjCwE9OnVZB11+J6gGAmTsw3o99liqIxz5OtOfNMX/WFyK+s66uIBnBDGpmwq68nC8kOz+LcF
X9G3eZ6vkuwbwhFj203xxzC5w66Lwsc07YJ00HFHpeGBwD8bbbz6fRZJ0OBYpwVvgmd1qXfGLLVn
XSjbFG+1H4Vlgm4szwLAfrlXkAHUBmZxVNmnseZkRwoBFA5sOZb/B12Juk06Ww9kMGbXvSgWL5RV
8Y4G4mYph/gk66HlpLDBMVAFxCqKjd4iMotDc2fbIpgrA8fCYAaaHQ7Ioh4Lyz0kRpSeiKRTg942
bwGvy9ohyE0u2y4rUILV7qFNmtYPMvownvXomdAchTCCZTmqIWmVZeavqVlvQ9nVgTNmF6Lovqm6
nDaqw8AQDjxdhHk3bJdNAhAbl09qKx5CJKdjP9IjroxSFAEdUUcifjf6dllVtejjVoN5M2j1Plx5
Yztb9gQ7HOxouWEFabdW6SCYs6JXQ8bQvWX9PxydWW+cyhpFf1FJUMyv3fTc7Xl+QXEcQzHPUPz6
szjSVZRzFTmxG6q+Ye+1b+2EyL1ltGnX8bj1LQO/b87bjjq+P0gLv4VPYtzcDPuic+UGChlqi3q5
5Aaoh5W3ejbstDuZvVolu/lyWQBNUR2NmgVa8pFl6DgHJ3pOqx8b7J9RgnyNTJYHhhQ3lxHKZt5O
o/WlzQLmnvevdR2xlVX/LpxAs83nVK48FB2Re0kctw3xm9ohU9Odg4QSsCfYoqmMalxlSGGksJ+t
zrhnd4LrlMzXJTffghyajR2423LKxdlOJBv0Ct9Kmj0u0Gs3amij1+Krd9HtWOjRjktiF5ugRXcu
lPgiDSs9QnB7qivfhqYJDXhRMuN1jXFRgYFroBBFM90KWNL50AUNsI0aFk6iRREaqUo3lfTzDTwi
lpbiYrtd9J0jyEULzrEDWNAAwrBuASedv6xDYS8V3XXkx0O+DOmmFuPkJOWoFtF93Ltqay0e+1w2
FxtgNVxaefdDxKe/Edwj21wtXx0yiT7xvxQI23w2uIUbs76gWSswr+Ynxq8P8GpN9PkcVgFOcWz/
5V+ZoeHjPhv2/YiFsvTq5XlagusYy4MOYqyTMwynKDbRhmpn3iWFeE7aI5aBdutkU4tuY9xNQZyE
aS0mzDiF3kSN+9HAgN/UbsCkTjwsQ39x5/gllT7rxqUYt8TV8Ma1bG4RM6g14aSJutWlXHlc1m3f
7uxuXXKm3cG2bfwA0n4TcgJ1hgVvM9YS7sQQBDuv7riZLNa4QGwl/4Zk3zqrZV/l567OuFMLslPw
N5RmOW4GeMRoCab8PEM7Recry4Nt9g/wKM9Zlntn1eUvmYL6bkaFQWQTVUdrpc/Jq688ZHOj/ZQl
+O0VP/c2busQA8TLNApvP/tNiEaZfcac/sJzNS8GEoXHiBW01/Dui+oL3nt66SP5g9cFjbD28q2a
/JdAY+9ORfGXu6NB6JY3YW4OVweXyZktN8JVcklHw2Jzx98K+sQ9jMLqSY0UyYXd/CHqYSihXsc2
7/RoX5cydHBaqAmuHd96s9VR/hskHjeUpx8TR6pjkfFATUUyhgG5dtcKLJauoxGiknlm/wyqpGgF
JV68S3MrO9dFs9I6y7PiPK/AEh1bDFPl2GZPHesaqev44hhyuY52PVzdr5bh7G0Q42HKVuOfsGCT
FDPrGKC8KIYbObzXfNB4M4ECeUN5IwVl2E1uV+8WmMJOwCK71Q/mDD5zVSO2fg6fOiqGvRy4izKv
NEhMYd8PQNXaAnuxz4WoP4oEuMMyO+JsCru7EMgH1NSajr2KyxAzwZ/OmsrtHNmnssKOItVAQutc
hdVvnue4mBUuBTIWT6OsvUM0DC8QQb/B4d4pZsF7fq4/VhG9t0x6j+XwbDWzGS519WtMcEfzcbiU
zup8HWJUprE66cCyMQkHyBAjwjd7gdd+xa01KAw3ZmEWW3CDKmzceDplGWjeprx2dVTsHJP6JxGs
oprulplA0Ly9aQ3OkegGXN1pcgxcm/29bGgWV1NqPBSnxENO1wsNxYJaKOhqtcMXx5ldBC/Ke8D7
UtwCjwOM9q9BEo5vLkhs9Dfr1590pMNAgQkvzf9t5gq5Lj/73DpJo5cffrKUW8yfn1Q23s6dsvUC
yswdi0uNfFTWoZi5LqyJ9XLk68PM+7jxZV5siyriTsytl+LPuCiO755jw48I3S0dY79kTRliQjhI
9s6PNUeMtvwlNEY/u++8wtmX1iAxOEQcVdYq1ErTCq0Y1OXEbF5Tje9A0xmEng9lQGQDS3dtXsaR
6cLgs0a0ABqyWr+bze+lBmzCBcHJMHFigL8jds9MN0GH6QRzCTr/RgA9payaxBs6+xCrWwgFOb20
hnTDMQ1B3tRWdt806FTJboVjbTWIge2/i6V7PDiEfLHxQwvjJPMRz7V5GDLnY+zMBFY5GhII40CO
tEIq7LjI4KmGjLhBS+nNaqfQulOb621j4JuZUre+pclwtBd/vDMyGZJK8uSJESlbO0MCHf839nFh
ubmLDasjj1lqSg4P+fac6SQ0Od4FcOe9QPlBfxUUd609LBc12/sqTc1HM5kOLpIgF/jAebJ8fWcn
pn918ChXxlI/usF4rz29CcZ2xAqTdLfA5e4p4wJ9pyqibWUnXqhrzomuzAt8UKggGtO7+P04bKXo
EWhI7XFH6A5zkmMRP/gjderc/f9LP6VoIeeLH0feoar+qrGdb6mRxJjdppcqDR5LC82wl7VoMdbf
taaZHBLV2xiZHdxLbXUfVz9V0iEb7E190HP8Bs2PxqEkT54fEMY+FACLRj0/RGSW8apg1uylCCsz
dw6zlP8GL0+vRUxDiJ3mwutvXRaC3DapnNGmdsVrkzgN6/i6ORuCw4ET6DMY8+K+act7oymbA63w
ndC1PPQVDAlbARodth7uV3bGUXzy3cfOWsxzZ4PBIjhq59bB/YxyNG2Qk8zYHkxLnPw58Q8lLc3Z
o/EqkGkeMr+vt7jYHnW1QtvnEolrXbybiJxPpRE9VnXwk2cs8rp4wVTuDdDaBZyqBpIEDMR9yfrj
kDS15LmsHmH8O7iwm08MlmE/wMyqhoXYkYSOY5ExHJHF+/B717w3NBYzwOHp4LU7LyOPZuiBr3Vr
edyOHxnK2WvkArVqxuyuxl1H6Z7aYQni2LOjftc0f7QbidApi58US+6WaWJLje16m1GoOzOA+j5n
+a4Fnw9tfTkmZYGarDNnjGtmWIgVywWqFyvdsZ8xTLVTBIhBjKeIwooaggCWzDCfIskoS+MX6NDx
AiR4iRu7uytyxE5A3nsTGbvdLubWAHR8tTL7t8hlfHANecaiiqrUaYLNUOpjuUD+TgmroN/tLtR8
mNHVtIQQ7dPQ1iwb25jyk7GoOGDaBSuTu/F4yPBkA5pzoZh7kXNs0WSNdrlrBgMo8KieDaa+29xs
9r2JacUr0H6RC4g+rSs+0jp2LgWWD9NjCG1PBi3MnFyAUO3hhCJOsdNH7paX1Bimuyh2pjtl0gCY
GlVeYK4AOdCgRZvtdZPvo7tODxPAYUveddSW+3gswuZ/f2pngyuwM4fz68NWzWvUR8k7wuZQFAqh
+WA9lbZJxsUyPLUKVo7C67kdoqxBSei/+NiFN5DDSygfKXqwwPgT5wvKF+r/2qxhlpnuxYnhqKt0
OmCbnO9Mp4HcJ6j4AgCtCK5MfVuwkfD29+B2gpqcgkg+pJYBiql86w27YgXtir1P5EuYGPUXDMJ3
338fHZoFt0s+C/ej6mxzV5XDS1GbnExZtJlmDSAO6O4uGB+9xfJfSqjCjhvcERBe3gv/MAwT/yxQ
pVic1auguj/2TFWvZkqVPRdvQ8xZm2KQzEqOAS0+u/y58qx4Z8cdM+9h5gLtvfjcF02ws4VeTZD9
E7KF+bE8qaphANTMRz/DRSiMh95izNW5ebMNaoO6cgTDZCHFjmP3x5mh9ZfaN0N0bjxVEBdB7i31
68c01tnZrUzs4/lDrIxrgZfqEhhEwJG88ZCiJx9wFW5Ms/lrc7Yzl0r+tExOAKmafDs+c60+t/Y+
EpOiNnSIiQLlSZgtYgxTXz5r65BHk3+yB5RhyYTEJW6931VKak2xQN1d7T05Inl1smKXNxgLbfk5
pWJmhIYOVEsKO6frCFdxxymc4+9WIVKbW5O8mJ66KqmDq23UWLyLVSiHjSWjHOEOgYtBt9kHuJE8
ZFFbI/CiJyBSPAJjfEgxTZ2aKjkFLvh54P7TpotpuTCKFKleLXfg/4acCgPPevvsO+22czt3azlz
80hV6O31MgVU9eJbMZA6d41+JKYFkao1PqS2jyeCJs9S+dZjOnCPTfRZlTfh9erIDKdB1R31B1KU
TwMk0G1rIT6dy8vsgNj3zA361JVUe3UX61lkS4f+GvpqNRqr81YePDc4+mN5l5EEtZcrZWJmaLBd
rO4ywFvf5nnMMXrnxcHHELviEqNeirLIP6eV6Z///10EMhDSQYn9aOSFb8vvXPxr149lKQkH6cvo
O+vZ7EgcIxsQGW8eIUj7ZvZCo68Q3zNt4Mxz/7ouVVCGwWAbE76EN6je0SoefNuU2zju3nD3oF+L
2rAzByPMM14eF2TgXnCRj51+GRfGNiZacm8EPBkt92ayxOcyjd0tItdDFsO8nybIplM+3bxzMozD
R442WNQRfh/O61MhTXur16edZINQq/kCKxssquPsR0MkBy8pTnlOn5Es1KiINQnpmF8Xu+g3zCQ0
akW727PHXbMiULyDCKjpDKb3bLHsvYfBwe1BsEwN9n6LOp+z0+h3pr4XBjRdTUzBAUgXfJPSuWTj
+FrY3bzjNMXp78xq7fTqExNOLdV7SToLlpFh5wXyLjCYWPWUq7vK33AvQ/qI53l3NLyXIEi+uxG5
eu46YOtwtNrtM/p3LBGKW2zsqhfb4exOahiKg6Sqm36IJ2n3NTksgU2mK3xmsbOXQl+ldV/NcsJU
ToQxIb3Lo5lZ03Vxa/ismNjkjGktEH44zcsvalRF1ZD4x+B/wP2n7Oz4YBGctgGZfoqjVU4uPRVW
ifI2hYjv0U5Zh3pFbWP3oJ47j+AZNzWYhUR4z5WkjRjUgvsmTwuqIedmdOmy7x1aVr71A9ljeIHB
kvX6C4cj88j/Tcsz0/yqIqAhahQSafVaajvYJ86S7PKIdX7jTMO5FNPR9u0zoaoQoVNE+Z47zo8D
mJ5DrTNOH8WoMI4BlQcpYCMCGn9d2ze3UICzPdjpYcMBROHZ2DyqDTknUxd3B6IjrwxXmIekw7+x
d7oQcGW/KUkQ2Dgd4+cs8T+jbFwumVEeU7KsQbCpvwFcJuoL+VZnvroukXfiz9Y39adE9Vp5o/We
BFGGDkyHcxojpqNJoIDHRlMUT73ERZ64yLGHtF6hgdDalIhJUulSvGSJqPaiY3DkgInd1iTbqIWK
mniAn0Qu/xqn5/gU9WmqaPJKBPtAWDE7WbQfBLffQ+b6rWU14dxnFBXXwHJccxo2VnNsRa9DSyeY
lTRZEjZzyPUODtPp5Iw3XMpJvFnEjCqxve/GfNo7LWPkxHZ+pWP9rak16SWh8rvudJAK44KqEJOC
73mzbMgIYrl55mmgXAHENtPfmOnyGEEG2jZ6wY2lHOh+GIe1x7+54wUrXRuLp2CsM2a3SlrGXQHd
2ou87yB4nbDGojzek7XUbK14scPKSz5iN+9OVtW+q34GXWQULCIAoDI9xppj4vLZxSr95tz/swTr
m+ZAa4l9vTdxYR7GSWD6wjWUWjyHgb2hXRuuifNo+OqjZPRr24oi0mo/L24wT5CpAD3wQF4zsM+6
jU6eQYGf56pYZ7CQeVHn7jWTp6nNNMyuvMd5Z8bb0vG6F0sjak49+zVqioIz2rn6Ehy+M5mgSSEC
Wq1Q4UKcyjIlr3a9JyEtPbSO2+whGxxJ00LPvxR0vBIwYvql5/oP4S7IxyHLAASyqQk6nkpvfkx0
NZ/6ZnUSRurQ2YBX87hXYWy8znU2Hs00ucgG06LnPjlGKe9iGnqFx/XoykIys52+hpIhh5g7iK0a
farb4XmOcVtIxMGbAK8ur/U/MKEMSaafLgdQZSzHcQSCZnBGmiIhB6rsq6OfMlFpxbhrCKA+YNlc
U6mjjdkWJkQZAR9a+yKUQf+tOCraRd9M0LwWb4eouURnbDQysRvGZsG0lSXCjL7LwpLRPecylaWU
9a8qjTX2qXxZauWdClTgBzNqqSThzRB+PmwpJn9LpGVhx2QGUGamwyTAw1DS4UQtTsNhar+8sT03
I9CulBkvvMN2CQVqV5i459lPXh0HZgx406ue+jPx1u+RUT13fG7HdA0TMJ4LEETEYDCxF9doVb0b
MvVCzzWfLZlgIzTwKPQz17jNtdCpHt6NsHCgZ8XJD5qS5mFFBmBWwfsKtK12mp0V5SibswaOYaXw
39JAj0efNALgwT5ZlvFnFdgtLhfGDq0RfZZFfJiU+OAVC63gsapMGwnwsUlaWJE0L+FA4oUN7eEz
NUJgUkCt1x5qzLCN9eQzaN9bgdZfQV5OOw/dJ9FAy7ar03c2MsYmx1ZVsxmioc9JPOgdzCp82DTh
P8XIP6fM3ZAsSd68MT1lNlYLPEzPXjK9+9o6Dhki+cE7KTlcaIaz69yCcA3yP8PisYcjXmPrMuRB
+m4BbdbzvaNDz+6eE5YQUiA+ZhwXA5PasAzTm260TKp3cACxAvo6iRixfAI9G6IcyghoZFS/WXA1
12FmXg+bCCbpAw5uNkiTtTdgWJxUEL/pTpISQpJPbjgHLwrKY+1OT0TuUGIQY3MHS5y+bqRBsQ3s
Xl5b7ua0oL9ph1fT7wmxihx5WdXn1wQFfdD9ywVujTx5MgzuFTAV1taSVnWYu3EP4UJeFTjW0aju
zXxMIfyaFJ1d6m64ts7CjKtQDANnjG/emnXjSxgCLrhghuiEE4C72w0XI6MaHssTdISPAZ0x/tNe
kYyR3xrRZEeW2IALFvd19JP1JALsGA3pt52dvcL/8gL/t8wdtOi9TWYw13IFj2bsMVVVxsle2KaP
pfviWhrp+wSjFMpcSk7FzogsvSWBB9iKZM6kiwJcQWL9m5THCcqlehDQ98CpW9vSau565hpJm7R0
ps6dkDG3oMNamJFi6iiBezPw92bBB6bS9mtxi/ElZ1xUF9DtS5WPiBzX56cV9RXt6YMh6uEyfoyy
LbdZVZugf0Yu/CZBJctKkLUUfECv2jk+T42xsMmw+w8HNsNmliTZ5oWz8MtK4/GKFw6OR07dU9bP
C1p+L2KtIP8w9k0PhaG/DKLS9n2EGZ2tDlcfa9MSY07vHcn9oZJrAkg/CTl7WSYukR+tvqD606ub
d392DjbUtg0rXHEeO8wRrsJGRU5Sv0N1fi6HexnYR2jx3P7Bgs1N18wqoMcyCE13sckYuql+sHlj
Nm6nidTN5CTaOoCc5Gx55kmDCv1ODnvAd+94isjZoKDJmSuzFBiefI/hu9qape7uczfP8MnVuzL3
5HYo9yU2ju0y1XdBJ6HetMYhNrv0LpHEXpRqIJ8EAkg3+NWlKj8FUbA3KC372qnM28lAjLEzbUdj
0sreUY9U54WJ2WlNwCkRFgL5LAizkMnRMZad5w3ONbej79m0MxAUQbrlf7lBteqTKlhW6dbqk+e+
hCRvNIbPuvu42D2QKAt4uWPJB/YKgWgBLkOBhdEx73BPs6kkXjO3P4gou9WNfG3taN+31nIgr2yP
As2IBC6zsTvbS/KE2fzVXdf8xL9ZUcYUGes3kFdsE3kHndJf2rCexQejkooR6okGNj8OQfsABYqM
hih5TDvbwRECOm03FP621MiWssRbM/cuVZX2WFEzHu+0MXYB7oqwzwLSt5p3EC97v3ZuRFpixV8T
zQJOIxMD55WAJHprzkxPm+UTe41jnrC6lSQL8dcEgLCL/jHzmDASH1KHOdbGMaZYyOoCtF0OUJVA
PlJjiL7iix/zUb2ky/TXYsK9qGvDgv3WlO2zni06D5hlWwQ2ZZhZ+mi8GW6Dy5uf2cbPRjIO2diP
0rbvicNug2LlsdBW2YQHsfbiTZAusRfo787Sx6c2l9LdEpsyTeku0rwePeDA3mBcPxjuZ9o69TlO
W3JxfJ+VmlS7KYasnvXpEyZYiwIm9rH3Y2bBJ8MrH7B/6KNFHbE3BVuYb8HRG5qzNw3NJW28Lw2H
4GDBN8Gxzm7YFxHL0EKjtzV/eSCZCIw/M8oKanMWQEW8GA9Ci6cpXXGjNqmGtJPwqhU5oCwlu+Gl
NyOqkjbbLnGwV1Ph3MEVrMqAXSnHUjqa3p7+m5ivaXb2DTNwiFc9pbYpmRRAMayEV+wqC2WJnN/s
LJwqhY0R3pR2XrHKsHm0DPA7UTMfBp9S2nC8SzUWuPzKht1FhIcVC5Juus+i93a9X6mw6LCVt8H0
ENfmLYjYRRQLn7IdcRk7skHlYOmbx4WRcjWfxxWon3ciZ8NNYojunX3WZg8diGQOPcyoombVMjES
u0RdHfNlkNQk4Mk3addgMDcfEgrci+e8JPU/ObbffQJRuhsa+uYaCAQMjyFOsQGOGPE7j4cgJykg
0isxYMFPzjoP7Eh8n+DfmgxM/SO9CRSL8Y28tkNGFg/BkbY4ktryoQBzwZFG2JqAXKIeCCoD5yCo
KWRPHT1jQf5JNh66qX6dU+JXGKeCXXWir0Xyp4XR4M9snlwLMnNj4evK/lEIAsFkHrORUD0rTHpi
iFCb+Gcz8z8R7lTnWoy3hpwWbJYs0ZpiXMIRCjzodvod0Rk73gLtZhs7ypsVBf3JSPRWqhkiMzI8
ohJGghsm+9QAY0yD7MIg0NpM9QLxQHs1N1+J59O9d1rjIfDwftpdLvdyTRRCwHauzU5xIWwT6KLv
5kwiUuMcEELR9oBTayIbJLVHgeuckmACf6mCct9U5ePsVA8qx7YWD7DvUHPxQ3cqaq3F1fyAIGXi
v7lYZXdJYsJeklEy3tCXkXSvkMflX4ZOSlTkn6R49lLxx1dIdZRsYJH4yFe0O/w23YpyHpaXkoxQ
Ys8Y7VU8XwyIA7RxALqFN365aFaToP4ueprNBW7txlmzMAyjIfXWeh8ZEVzzzmFPAHmSogEJmdpM
lom0LCYg0O7XjXwGSGdoT9pcPvPAPzrKRXxVpJQH7UCK6Tp4n28m82t7G69irdqr1B4doBsSAcwV
1zVAi3mqSqE+dOY9mCr+I6LxHDtopdOBVKdlYjLasTNgM0P1AvEUIIz/CnNwu7gByq+xR0vXYUpP
7Crsa8bMbpQBaS3GoyNcSn7UI9uF99h2dxm5PaHHrEgiEDsCdfigfAp7lE2nTlOXLT22Un9ei1NR
EvIE2i0wj+1EYEx5b4touhbGkB31OL8lsy4u6WBgHfY+weAvO/mZFKrbWaX5j8frRdrDFYIw8phm
jaygbimN7nMsFbW8NT8gq9oGTsVWsQ+G0IvnX3PK/hh98OrMfAyLyVIvpTHexJWzjaDTbArDkjcH
lIgW8iFLCSHsJqfYOJjuqTyLO+0XP+34G/sFQNw5T/ZZXt3JxgIdA9cvCfKjM7ypivFPnCySVocP
L2GVC0MU6tIYqbd2ADw7YcC/ETvLRdcFPWPLDV8s3dP6Lzt3HR7B+ooYCqlbRcjdwckYYQJCIjC1
zx56NYCD79l0SfvLdyWPdXddymUNjcH1GIjJZH0sSHvC7rTvkMzNUdSd/QQw+pwHB7dIw94gcVFN
VX9gzXGwYmIGW6c4DeNihnA6nssyGw5I+LvWfbZsyZ+oWBoYd46/sCGACSMYNl24GI5mE/v7coLk
NM0mwQnDR0C7tOoFE+WCcbKzhHe5ZukEluih97/SiPFVUUdZWNCQbPrYNu4AQwdh7racq8XUXIiA
Bq3b9juJ4uOBaLFT70/7svBuEYG2d448xnX5a+RCkkqkX+mehp0/+hw3Qu2pjM9+E9GiUYIWJO9s
arQC98iDiMmo6z2JS6ySIjRK/MYAmARpMNDInkgmZWjJHpl24OKzSSjYL23A5LJCTzLrzNr7YSI4
FUGLti86g/wEyBt2vtw06LgqGZj0hyah9rn92B8XiwFBQtzwMfpk+0bEAZodUlU2zrplSYzhr99m
LOym/K1oUeN7Nj0JS6l5pw3KIDv6DUS0wHRNLzWpwjuSZ82DTF3gv5CkGFCbP5acS2RZ9FkTrCZZ
V+cIFQ/TOfMSLfp3bi8kaCwXgbzJwOV7mYyFYIGACdVsgptS6c0a2nqDsAq2RRn9XeqOYU8oeQuQ
AN3kSDLBpm7n4uCNpLdAkS6g2mItVvEk79jnIgJlL5CMOKYtY6Q17oD0mOjw6gnqk4eyAa3yEcux
e6Dj+QED/zrohWMdeZRP7mOUKBM2wSscsfXkVO33YIDU5obnZodF4SWQrds9bUmFb8QMzkms6+dc
QyXGs+sVicEwjkFHD5EqN5nBCJdeTCDG8FKL1SBx43DfSLiSPVFRBZAahD3zX1X3x55zdCPafjxg
w7y1vffjGgiWqsAnPeR58frhRfc5ivrgGCs3eVq7r3FcCaReyexFqYCXKLtPzaJjAJH/lQObFoeb
aBCwDUEkBofJs5rQGNZKs0S7prPO2MQZHUDR9YesyxHZ9BUXzsAzNQ563uRj/AMe55ViZ5+5q1g1
4lohkqc+o9Q0ahRCc02MJnoNRv4EdlTRQdWIPYcaeDwc5UtkBX/bxs92HexPt52uccrMpK+CKhxw
FIVOGt8vfkPpWUTPuiHtYkUt2DBjY/YPOpdEOBirqLkYLlEd8Onzf6iAJe4I8Ul68DJ7BFab0cAb
65bzcFTeY63rejv49VsAQPFEaMDAMhMI2//hpGXYpu3ZNOLPRcHs7xsPuhVRo+cgssmjK9aF0/Qz
0KZuI9KSv8bFCpPOyA9aQaEqAbGhAkEROjoOAN44ir/BGl74CjuYTs6dHqtDkJIA5lkZIUHlG0ZS
Y2+l3nsXaA8l5MYds1erqGqWTCQljdwRRrGjNEcM4Av+TtbMSuQvcQI2JScHcgPIis99jneQwD9B
vg2bbvEXggTenLiOqXY0r2mqt8ibJuTRvjwTFgIJbbQtlr1DxblhHAKdDFeSoxQsTyTuZNQBBOX7
4h6lGHGGHzEDKyTp0jnZHZoiU1EPQpwoyZ899cr6RGh4W4htP9veHHbVfR2hvHXG6GM0UUfPibgW
zWiRkLDQ8djXOCi7jW1zo7fZ1PCZLQ/pMjhPXcypz1gcbSGKc6bv8uiBZ527GqlePKKcC/TZzqPL
5Ivu3STrc3FgLxkMpGu3vhQZMbBLE9MzR7/e5DzIl9xiWu+1/9KITKN6oMKumva1jhx9EAHvAsGg
F807sBtQb0GOAosaz4+RQ8KYXnDfA6JDAG6afxvhd8CYVMSWsnyxjbw+kJGmwl7djBiw4QRo8jB0
ztvIZcyXrL6YuZbPyUC7mvjdq7wYiiehWhKa3+CxntJz3rCoBRIPULpfPt0SZFCUL1T+gP+hoHfH
sRbf2WT/gQj8qBYgvUDnUgXooqDRhjEA+RkT/jGoyN8Lsg/h5q/aZrynEIFmsXU3xtlzUik2voME
rRzX/qsPJLnxxxauM55liPz7tKnJ7OK58dC57dplIHxGP8el3gnDbg6mJgcoZpAAGI02doj++Ll5
s+lpd1MFQqftm99MA3BCnfWSLXOy4SxjjDs9yIgFg8Switq2v2Wj+Tw5SELmIaBjBDRl+DhKi9mC
3Ea6+GzXL+6M4EX41WtqkZYm4efWY9ocGxQQmzElDckvk73r6wWVbNbRi3j6NV8B18U/p1bueRH9
N5AI7gg9/2Hr2O2qpXMPgWF+QbLaLBArz4kZ3FP/5decGQ0rVvTTGaa10fYfoqB3Hv31l8gdd6pa
2FYsKK19Fe18mBqGZroknQTE6QJaOl26fZ9loJUhCLHPJ4KuYICKSeR9IEwj1oCHHCG2iefBuBJ9
dIgcYW2y60g5AzQEKHq/eHdzrBZCzvL2TTIaPrjSUjt0GUjTwIZv7VkMG7OpmsMiqn+ZX9xQGCCi
BcJMbRlsGlE+WK7dhaZyyGq2vlludruxQ80fsGTdCJBO9C0RdRiotarz/K1IXSCGzvgWcEaHeH00
LDKoPbro+R5l8UcmwHUM6owNUzZOT+6f0uO2IW473RoiAvCXM7SbSeU7UrSVxy5qvlMWlZd8hXy7
3aOIQZ8QhzIfp7mNifYtw3lAeOHXGGYKM3kGFEwmBA6GCiWKjyHk5iBey3izILNCmCVF9tImxMbP
Q/2QitLBylIap7FEpMUSAKV5ssP5gjGQgx67D1pDiovFV/anZeoXl0xfitW8OGUCiS6QwWOrCpJg
K4bcJYJnrEVPxVDJDSrHHG9Pj/aE/1qS/q5F+BKa6w3Wmjcs9+AU26ENCwYilzozt52BHEnm3s/U
J7s0ql4B4y8HeLx1nHwNFikioudsXoJvsoEV8hgDaYnfRufYdH67znwzgn++ZFtjutWuQM1BjBZb
J1Iy/gxakMgpjFMs3QfZV2Q41s5LBQEMoRFzTJ0EEJk9wfuT5PeDIlfOBuArycs4UDNw99pkm3do
PVPXi/aF8txDQYqm7dbPVTGFniXrs0DCE8YivRk136QjOd/ypSbXtlQvygeJNo/cuC0LswmuZtOQ
g9ixjudPVzsCqLM7jkCSS+xNMKgMepb3WxTZFzQek5Kr/4+s81huXdmS6BchAr4KU3pP+WMmiGOB
gvemvr4XqO53b7yeMEQZioJIoCp35kofKja7q5Z+FE63ylq5i9VZogZpLZyT9F1rPZCLtPuv+CZx
Ilks8Sltrwf1Pvj0FQG62rhO+TfpgvbkUbtItwXhiOrbWMkWZ8SYbvOwcY6DYsfUuXpdtDvDteP3
1CVq6VNJdczD7jXL3UMIlXVtMFaVUrAljGyGmr0u+Hl8LFGBFa1Ot8h99bNfao8F2qazA5/+HO89
0/Ya3RWjVc2ijCSYtWK3yZTGxjHPHA2rSfd9iTtkwAWf+K8y0Wle8P79cuoZNmNHvzAWVMRORSJK
jqceFmcu5m/EpGmOK9xX8o7FU9N53yQn7LBjniwjf/MUUTcASQpMWdpORwhK5ADA76ydAG5Um85v
xuCk65YkyHoyEa377otuFCcqIfejpu5Qp9230Ahs5mZI5JmB5zzt25cMUy5+iECsMGmd9CRZJ0Qj
2FLbPjfAlbZz53y1Syajlk7V0Y37la8B0rCHB8dONrosMvpMi/wiEEodL7Xv4Ka+NGHPO4JqFo5W
9dNhXrSffA8Jnbo/4QwhSTsYyI6CEuclL1ZKUCbzMYm4PThKmyltp4z64NEcvemrjd/RUJVrPLFJ
gvJkecx3HEygTOO+OElU7nOGzX2Mc8JmzI2N+wUfS3N12vYXY2sYn0lKXPjStsEf2rcxcNsJUSMG
Od+8VA4bhbzYWq75OtXNte2JMqVZxfiQ4urVRO8L8QkPvnzl/65Zp6/9bLQB/hIUGX9TRCOeSu9C
S8YaxfxPOsZHaYbHFEnUiIkWCgIrTUxzZo+3xC1L75oW2SuOjE1lsCBFWMx2Tp7Ou06N2dbLbbFy
cwdDUceauXb1ITFxWVo1uTIDInexC2fnSUl0rxxXQ9oBDg2DUy+II7YywipJuD6dxBcSYUysTWqM
cZ/wIg/iN6MMsPRMpAsyZb16mWNuqD6HzydSvM60qB68agLUvByOQI9PzSjlleLSTeAcjSEbnsch
ct+mJbJVMsbAG3TyuqR4xYCRHy2HfeqIV+nVLWZ2gKGtWTz7P2Ixh99nhoaEQdBGmAc2bKI2mZfN
18hMC+qpZfWjooDCaObstx5cXlK43Nl4hj/7Lmhupgeu2XDdI7U8t5mQ3YHZHABygtnbkQLxDftm
Rhz9okRqj7WLmXqrjNquyeKqawvjHZOnvCcug3gnHi7+UtYNkQsCYCA2wwDrGiHDX/XCa999Omda
RjrbQI2M2ihrJ/lXCeyEmWLgnyBAWTWYcIeUR+6waqz1uMkn5HCkD+vlKDCvK++PKlCx0rBGPAWA
37+pJkJfd9OvXWmbt1H9VtAzVt+ZJLCKZqHrBXF5x7Tc5h1wQEJueVyc6WMKMCnPX+TU4Vop7X2T
Dywl831t9cTbWBI18bFNu1swzhe6qN+7IThn59RwFHM4/vMlAWr2XveqbSIsL8F6UC1GTMpncdh/
LaDgQurdZwbDi2xA/jRH9Ib4rzWpl4Zk0DYwc0aRqLVVrElbsfEGqT29YCyTViSQW/2fqT3/Bbr+
wVhnS9DkB3FhgoElzWutQtZlcS0Wy32Wl9Wmm2sD2Jf1k9k5wEoXxcpsJGE9wVJ/Kn6rPmzOWR3/
peXmJ7veHIBVfqocj7CPfeEN8kOO2PqcNInWrZO+2HOA6DQeB6wNskStrvrhRZVmQGF0+lfSkLOq
k9Z8rqpbGI8Ek6Q/XI33whvqa5irL+DlxTOOxBIJhACNnrDHJHZtHYJOn0kSU7hnAH1tRiUBw+NF
9iL7hKhqn+JQ4Rrk8mifdKwPMytoully66Ry8H/acP7vo+Vzj7uSo7ArCvlR6oC4LE2GuBWwBXGi
yHdgufFlZZV9oSt+M9FzvSfihMtycipm40DCy85BbtGT+wXMj7XLJ98/kzIX50ok4uw1hX+gePXg
IMSPiTw1sPs3bY2/DoQtZzErNJOzDJvkjGTk7qIifJdVEJ4tKzfw3rb9sVQ0IIVBcn7cOGGefn70
uCu19aYM9gRRWRd40HNGsCylVmwyuEu/E61Hy4dDKHEuZGQkTNedj76B17Y0ql03chinBYTDSg6h
urebc9pcPGs8j452DsEoWQzmDDndRBE66AnkdG55qUSt4AUbot4pByE7iE2XPk12B2HBe2u5KSIm
asQDKraNcHtjkSPSx9WFdFaFk0094RHODq3h1xfoC6cimhELQcVV5BeJf3fJzEkEsqpFRaG/a3DW
nTlrQfjTNBeleyv3vePY40gIo4KukMI5FAr7sS3wAdO1SVYDpJ+xcMKMs7MczcdxfXw0hESHY2sk
KLf8px438eRcdU28wsNOzCAI4jur4W0UmhafyzFrCpp1yT+tp7EPzk7Ufq8y4hBzf0yKODxXuexY
bIyb1jCMY138kuQgiA+y5MNkj7KdmCeTmMIp2FV+qnepbT3boRRHv//lJljKUAV+ufh/97Ier3Zn
QednCbke9fQctAhybBkickgO8RE93t2Q613QJ88BFVBUbC1xNFyPZMPc9ViOa7fI62068NJM0BDN
MmJMxyRzrOM9iX4K3ztojkXY4hLtAPPb1glEL+TUDHAtbZTjVvJyfA4EAPnUDg1K5JAaSDS1Bwzm
dUitMqX1zm6erK1LH/PBLNLxZLeRu/HHkX952SLKhI3JBmJJT8iRibcdsSXJelIErRXq5d33VxgC
FnQzfFBZH+/oz6hPY2mWx4hRjRf1AWPf+hp3IWqvHKbT50fLXTt/ik1LH73KqE/OcpMvP9zYlI54
NtRJqcPuVBW6PbEaiM30jGX2Q7mQiZ08zrbCsgB85wD01i5p6fVgUPxA+8h2bjvMFWka4IDzLQ49
KylbcToXZm89dy3JKL8NbmXQvAksEWcReewZqPJdw/3nr71UzeC+NRP0WdyH4pSJaxT2Z5mF+C5b
q2bMDX1o0AFBRQM5rwwS+QoEd1/nE1JgNe9QikHxRFNNzCn+qGb3jUUz8MohdV7FJLFhlfVv00Xy
rnCKc9pDhIp733nSdAljSvyiaaq9BlApNxn9nLvAIcjBGk7gPXTJmInUBt1qqWSDo4FXiiObQ2II
4+scfDwCxtIFuDv5k9xDdKAuljf4zbjF7Ne/dTIaDhp3DRJYBL69mZNDQWLEVMX4kWaWvYMDcEPR
p3NHe/WLl+qXIgTEGeZu/jos7vOIZche2Xb0Pk/6axdaE4TKWlFH3qKnN4jcPPOCcVGIMcTjxF8Z
C2I8dDvG0Jz9XXFlENvs87zk4oRbiuymxQWBbpVFLF1BciFthgUcih/nUe8Omt34hmfY22emtHfp
c4cecjTTQW4Y4R1zAXC9Ssp8y+kJ0yfqjJyM+7KU1KJhvIIP7iWl49Ky5clP6m3VVb8AYIdcorEa
0NDmnlqtnwrRt3sK7H/SrqH3vqXqXTgNJlo29cddnERHJzPEs9dgpo54BrRKAS8Iwptyfgsybhz0
7NIWYtg3agZSRc4GtNS8zSP8u6ZIwER4sY5ZwKLEVW6ZPqvWC89R0mI07sEW85JYx1Gwn+2SMue8
XtopC7T7wEvEQZsTsFclkblJCuK6pEltrjd43QiZzlvb/4luZj8L28kvc2S+lLrHEiqH5OSFpnOV
kAR9MfziUWGA4S+de/uHh5tfWFV1Fqw9eGPHPaLK1QjS8qQYnn7e1LMMT1U8/ZUkztdk5S4Ok6JN
7fTzyulYnDdVyXzYjXck2VZDON4yRfX0APTo9HkjY4/CPAaXCofvTiRfZ2brRwcv0ioaC5tF8PeQ
IcXazMm3V/ahS1zrxDZKspweu4wKOXUqLOLejCBArPo42TpikywwY4/ytFJhv7fjM5JnfG6l+MXF
n1dJWJmM/jgv2x7XUzzuXKzZDrhbe/D+fl67aciAqDxMNgjx2Dn7Sw3s4yP3Px/FUfgc+3rcB3n6
jQGhu0t8h7TVckNFuTFm/qmJ0TFKczZIcxqCITEMsdi5ZGxFeFmDAMgq8kLeCFg9ABkqxd3xM9jV
fT9dHCueL4+PppaeIsWrcW3S8bHBvcbc1WJVnc9AnufZxM5NxBr1PLeozbAGohM2wxw6Qn6UmgUZ
lWhEFyrf/7wZ7Mk+Gpl1UMXs4QIJwEskmIGGYZQbmECYBCa4J53VXpMcaQ8TZ7Hr5vF/f9xdHigf
6ogrf3Yt2fOcPcwAIZoMO5daUpqVMjOL6Rn5z00TDuVlro/FXMTXDruTykWyD53+uatZAlSOpM+9
HcLLPzdd5oUXdwIKYzGv9O2vs9mdE0XhBXU85T7z5p+U1uCHLeCW9AH1NUQLOapB0Z9SN4ORoXFl
6fkX+aJV4LQGR9S+InOGS8O0vMTLQ0VEdeH4ydMwDOFZEYZpI5VeXOelCnV0TTk94t6LKUVn4iWX
v5DJqbo+7oaH1EUwiePpq5+5/Zo0aLlXiPPYeBjwBVa2zaY6v5DabRGdpviDfR1FGk5tPRFiNXZZ
h3HZdDvqysu6PEAecm5W3pVbyoL81zAvmYIgJhoim7/pTn8ErpdQFpCcXWZadUzgjLiqeyxpsv6J
WjlRP2ard3OC8VE3hgPG0ZjXdqzMfRoq6+wiY47hEMNLCYM97UjjPXZde4Pi3lwqbGQr4tScU7AB
YkP/kSc0CrOsL7XV/06AwWOPFL8Kg7d0bVTmfarbr0EDmjqrVfJstcjOvPbfVVjuuJbTIgrDum9H
rmn0Uq6DwXMPjT2ld9lJJDOvOuC4ys+OpOtIfFe9PawwqMAz/iZ7apYNw/urK04hyWD+MpaTdetN
81s+4UeOpnzNVZZ/TV1KtMTUPKZthK2zoWsWawAsB9aHb0adUQeQ5f1vh5VqNy/Rh7hsrzVwQ0At
golLhZfEZEveljK/V1aPq5OcxuDl2ICXxhBhY102AsoicSV98OtSLlLsrIQS7kfqoNwPHMetGCzv
w8RnyNS+kIfHV7FjIGmHXnR9/KwZlqdhLuOXdO6s9zx5enwTkBX15Dj6rV4e3woz8kKmS+RjeUAr
j2ZcX063/fxew9YbrxHmQpL3PnwnZ6PRW87l8bPatc8lDoRnlfBCs6f947MzA3maE/XL4xF80BQk
mhKD9jGev6gFCHR6dz6fv9KmuzS+dJ/PHyMsGg7q+OXx64Suru4YNsSDm+6DidTjIZLRdZ48aT39
73NgK8ziRnx+MaLb9tB0hvp8/gmUpU2EDHx4/HV6kLh5MNNdHo80ivjuB2VMgJU/7vP5BbV6Tkp5
e9wrO51fsMWzhVu+w53MnPI3i1Hu8rd4ok629Tgb+8dd1iFipVUgz4/f5QnvqRa2/XnQQXNkcmw/
Yhl1z5R94uniEUAdDJd5wKfzuDv5hKwfh+Rxl+F4uQ10634eV9tlGE9RHLHB5WfDhmlZVbafj28U
pHXq6KOisvDZ4v/y+B6bHqALVcvj5/PP88Q6ZAVW6r7sMUCI1rlYdkZXPYYbNmnpbwVSbs08un4x
E46SnvqPxz3HFJdKGuzCZc83xMPdayexKztkGJkV9rtfR0/K8ajyCyLnHcLLMYp/p50S98eXHT9+
zpvG/bznR+azQvW80xJjvzOJfnGAz39+reXPGrXsP++JoX2FytJ+fieo9leba87n1+pxeiMokX/e
S+bs3Rry5PMJGCCoPHOKPr9GReuHGufg5uf4onKnrHZxFO+DwZnuhBGiTR1SXvK466LGg3jp9mY5
/THSrn1K0uAZL/4pcyq8Jjo46M42bpahmNLHVA80XtTdmbp27DuWaJkpcSlZ8POmqKnvPYn/sx8Z
R9NdOCqchtZN3bR3bZYSDoxxtK0PpADrrsI+2zDwCjf+wu5I/JsomJR3fqgOcU0oGlTapcyDdyNi
LC/NNMAGWmMZr7ykOoWBfnHpFNpKNsecpuWRsNF0Zx5PV3chPry5d29ZkXoHnVNpv9x73CSjn+y8
GrdwZjrT2S0nVhYBeyWXUX1UlebJiLwTqQvzFrXCvDnJoK55cc9HTB4OIVe2vrScdwYbgoDkzsgf
r2xsKFUlUDF9bxnSKLm2HlF75bk3C/vnaM32JQDtvnIjv9gPDF81CV5GEVx1Y4olbiYCzqrpXbWP
EsqodDz79DnXkJiWu8D3nZsr70yNxmucAh5Ky8hZFQSUWOAQpwDA5t/s1PVvTWrtKQYEyhTWwcGg
shZQPN22qvduj48eNx6HKEcNpSKlnNHPSkhMAwmuEtfP4zg1/hCeYhaO5vI3PD4Vdcx8W7PpdkLx
7NIGO1abMyTMJh1h7lbu2pRBRoKaCPuqdAkVlDOJlsD2452awSYNveoILFP7PTTteE9FHu5aM8HH
Hr20qD1XuTzLx2vh8VEqkdY8RPnN4y4lRL+YW9mHyVLgSqVxKUezP2gWtYEbYdMlZH63Q5Nca69P
iZeWx7ErmYMmpNICyB+BS5gdEy4LNzu8TRMdsrnQ+y6zJY0+FS1vEYCDqWrkZWalbz0badkdHSG+
GUMNsUnjq4p1gx30cbOEL1hYpDuT3BSrmX7P/HXpsqe+iNHNHz+ARNH3bHaTmGBWFuD3Hpv4knc0
HqnYONB4/TJ3Rry1rRIY/TB5V/a2bKUvBSvYfRfg/RAm7BlWfexnZAAJLoNUBMcmaowVm7HXrKt/
DLl7i+eEzuz8A/rEKu99aC99sA8jk66+6IQqkq3gTp2FfiayoZgsu7cIvYWJ3HTTOcMULE+Sk3yY
n0wrL05mLGcuIf+5D7OrOP1zN3KhyDJpLoJ0VSXT9O9vtZef//zk46FaWIP4IZeHwhtGAG7obCzA
n9/xX4/7+IHHA3DNZVn1X1/+96/9/NgtMh7rn2/792+weYU053//tn8e/vGRhT2nOf/7r3j86sfX
Hjefz/G/n8+/f7P5OE7//MTjz/z8lY9P/uuP//w9/+84fD7af3/z5yOa4ETmwcIMRKVYAwXiCL4s
2kNheO5Rs8//upmCJ2WWy5j6z9io61SbBPQ1PblsbU+N1adEqwi7VbV1ZjUUsnmVH9ARxWm2774v
qnPlztW5r/bsawgr5ZisRJnvOh1V52G5KancPOdV9Bdpk1aJatliZsZftWzE2jwUO6Owv4Qid88i
Hd1zQCzQgkF9ELOTnTBcMWv4PsZcJSpqGWBj2Bf2tcG6rYlFjlFPJnGZueOfPkMtwoSaBReZieis
0zQ+B1XF9CFIMMGaVrItA8NbSc/KLo+bwglrQg01hV+4IM7JSGPhzBpo4y/bTbOIibMUpEIqqWgH
byFO4MS/mg3WETwnO7ttgOi1brZNqE6RmnYVij+JAfKsEQJOdcWouJgbfIpGyLWyPoei+kLKGHvx
lE5HQxqIPdbPzDPEaeS8ftfJdCBf2+5SL91pl/rSlouUSgZs8k731qqEKqYSf1Y+E0VWeBWz7mvr
OuZxrq5YAJwDAcZt2tWvRCxTjItnDxcoJXJF9hGn9wapdO1q+UtqhUbZmPT6CVK5MZu5a6BwTyXL
s5Vzamxj2/0o6MhIit7c2zalSEJS2O6373Ve5HvPYOhrBKCMW1ltU9Mg1V6Li4xACtKOdZ+8eF8j
V1162/8gPNae7D743TFeY3WwzHRSht91sqkaiAmu4cg1TUDDsp+XdB6X9XBhFi8TVJKx0ChhvCI9
pRwaqXs4XrDTCIhk9wTA1HaWOPNRwcizMdVg4tfDYFf484f+zdVlugsQyheiyLXp8ZwF3i9zpNVE
kCyVbIBOHRfwerlOZjZpt6nqrmeabeKndsBKIaygPCrsL2MdPI++lb62Anv3SHwmZGe0GTDlkOqj
vZ0QYggG2Iw889C2M1e8dqQ5JvszNy79bQkasTPoI6tS5ynSAnlZI6uFxh7U5GsUFYJOxyB6J8VN
kNVYg96xzvhyELCj7pu7fGrMqx2R8pubb1gclUoPHwA1A7yxtb830UedEeoOUY7hagH/LrImerKJ
S4ox7vc2Kyfqqp8w2NA5X/ITrsFGrpk4uDEVkAt4iATq96JJGHJhtz8oM9r98w6nNwd9VCcowdS8
GwRxI/eOlt2/iZKNNTMlol7MfZxqITGm3tEtoGxmPf50f+YfWyHbhn7PqdnOk7VOlOTSbli81TCI
0ulDL5evjyQ2yJlPvPPTNujJLzI0ZGLgJHnJO01ONIYGhzRiLGLMs72Xk/qTF0RwwlAv6j75vTkt
g01qqbPhuxc/traqJRudBJE6tVn7WvUkXXyOGKZ6ExcmqILF8r0meb8WBl0NTZN+LZqKcEHAbFt2
PTF8gKmd674oEP/70E+f4lp4q7aLWvBtKIr4DL05tfd+vxl6lLwk7I4FrTE7iVt9FI1PFNjDT+92
Ryv21D1dVGuSyaH0303A6TjanR6Bzr8wDyIN2JEoHxvqZKuyuJKHx8eZWW9NU+pzUfUEwkxgbJkT
75wh44VZmn+GJvmedNYX0FtZVsp1AjNkbUGjM0ne7zvjORyDp6bFy7tk4QaC6isWHD+7gt/UgBw6
jrA85KIdeBwsbc3Y9i02irGPrp5e0jiDJWuWb5gHsQHb0c8gClmk+fOvWrlQyWrrBVRAfZla96qi
imPqUz5qkQzbZ375lwhOc2uVbm6FaNN9U1ScSjvbxVHMb+rQx3l5L+ayxAcV459RyD0QTSMEBiu8
x0n9NXXwyQtQ3mzwmgOVVmAPhQeuBDlxO0j/I2jVa+oTpndtG+UwcF8KEXdwrmxUyAkzYtIS3sAo
OeegSaIi8C6AzOyeBD+nFWct48Yi2levurZwaHai1C+q9E+7+q1LosZddfDmslsXlA8OLck7Qtni
GlQIa/XciXWrhpNJoGCb8GbAdkZwZBLGuJt6eq+Zt1/or138CdT2WpbdbWmae2rQGw6MBbZQJ9eM
NsU+6Cb77NDnxuXoeyGzg11RGR/lwj63vKxRlqMYRdfYRF74HmRgVOZeX2IKoIqsMs4daNxVmBps
hTPV7ZVXXH33afDFxIXWPU9wkaWDQYHR8DDF9VUe0aeLF+1rEl3xsJUl6D90K6Z/rmbu5OGfCO3j
5CcxaZIxYPM+/TZ7nMJBKAyO25deN81GRYplukKaFnbWbYaEsyD2wPG5Sdq1EcAq1Il5B/C7t+N8
eIK1kONF0PGOprtj2kTzUftcdRpn8LZ9KhLcIIeBft9r2GDOMCBA808dX0u/Hw8pkt1KhsI/to5z
FQMJ+3Rse1xQ5gWoa3LwOc25tWUfRo1IK0qQTGVzyKLyKZqq6ph7/R0yC1N909yMvh9v/TD86jf9
BJbS/BGkI96RaVSrEvxcGrftoZLmBeLKtoxwfbQTpSVRzC7RrdDZJtFyQiZpEuQ/MS1SGlYkzrrP
f5FJ5vrVt3wFO1yUsqtRLTM99TJExZtMp3IvB+dtKqCtRqm3qamp3lV1lu+S9nvRjeUZlT9mKdCt
4zpp/kaCxZZjmsd8wrFouthxVCmqp5nt3tHTNMnq1mJQajjUxMocq1ol0xtvXV5YcAKKP1280D7d
aUIlmr73QmDbqlFhE7dLWLyJCCZqCcRu6vFoZ/wDir7yt4kyj3YKUcNMrQ8iC99B5EX7LOZd1I+n
xgmTvQCGDnC8J6tFOzXdj/46UP47Du/sHFFICRA4btZN0PNm75HEOtvH4+zlPSbCZ1wxS0xEE6JP
iA8mqb1D9KlBnbDPAT8E99T1Nl0Sq10mu2viLP5Yo6aBFwuBI4BYRYZWW9O7knalQdvYirEISHWD
IHcif5n1RS/4Q7+aZhE9d0P5wyyJR6TOe01IAFHVgGiF0UeGabTuFYZBF3vBuh7J2Tp+We0rJh0T
EL63qk/eO2bMay+j2lkJ0pyEZ18tr1XIpuB6co9i25wjUA805WXLqiPxtkYBAK4ii7tPWbFQ34lT
Y07WJQjmA4Ye1PGBsGhSOmLn6uFHNDrtboLUR4o6yLcOiUEvUftwrp5VDfNDuPVT5zvFeaaa58CJ
59AOTPgnJMMhh4quDX3o3IqTYP57bmbjYOf+XkNiALMpI5DdZGAoLGc2mB+Q+1C4QtoPe7M/+RWV
ZfBgnhmZ+Suts296WfP6zgceohdtT9jEBwE5tuEM0QX+zU/b74OwaORcOPA+U8GZ8ICGF/46Xbp5
mrfKkm+mVTb70BhoSNXtkdi+dfCIFcFwZyFB9PFPULaUDlrNLaWH5nVQcgN4fpeSXf3WwkG3oLPa
80D6YSTgWS5myzlIrV3VtNnFe5NeTTTRT+0VweV6g95QRP24n9zS2LgI5irznY0y0gJXHDbexajq
DgSFjM54t8cAwzuukhEdn1ZCMrItRVClyteBWxk70Ho3O8p/hYPGR+fLt6wufnfa/ZMsviXhxQbj
a64IKo+3ZcdcN83tcaVHkrW4ujajRTmuIXEJI9fcxmrC/gtbOLMLeZxG09jwVu9aLhcMPm2HEToM
tolM1lb2TXo2Z9q8zelethVjwmxZExjq4NXeKUzm12UPvTOTsd7MdLb6eQ0j2/YsVtg0phXFHQfY
gmHu0w340UuMVWZ2R3KS4JZY/+h0a+TlvDUdKJFzyHsFhmW9MUz8OuCHmexa7TIbpO5QoHDjGsi3
1RQW+7RA1SsAs9uWidXq6+iWYhtn+asVMFQxWRRdSrrvHMCkU8wFRBCqWNeFHKnyHp7qxdIfN2R9
3d499pU+WCBFtrEVy/Poj68TXKoVeqN/rkwm0eAvXymBxOKNq9qUw4uRR7s6y8ItjuxpQeVDBfTz
E+v269D1uGXjnuzaUNMn7kUl40xSWH2wtYuifuesDMgVuInr4uswff0UFs0Vnqizwch0DRIWAE21
5OldAsCqwUAuil91h4hEAJ+851jfuRS1jfPDjyhy7rrZY3dH6KYTeoej7FuXmkuC4E+IXfJQRRHg
b8qLee64UUcugX3vXsIx/jKknnGlLoKpYh6Ym4F2DnhTH7qwObMNPjN0JxS30hXfqzlRWy+Ef85o
b6ErafsqQqAfw3sdTHiaBggDvT9SaEKhYc1WYw6pMUVdJb670N6CNK+OdWrFu2DKL0mON9zT9rHS
XL/9ZadUEzBo2ijEOTuaa9MkWKx95+doiWwV6BCgh93teAd3K+V2vEI7vGdiYBhZWT8IoQYAxwI8
021wHjuSM1Cos5cC8EdWmclJpclEeEkOz5SA4AcKx1eMKrwGufKwSQxfumQ/jQmTzZ7oVM5fjtRg
wjiyd0hYDdAbPlVG/RMGO6JlzesgpvLIwNLfEgFyvvtcL9pcek/I2i8ypOvdbcN7TQIzMmb1VmAT
WLkiDo8hMDlcxjZkTWIK8gO9y9wOProIPgt9YaX0JTFhOyhnek/bwt+5JPacRBZHHzPEuaIwWYoZ
tcPGgBum2d4u8juOvu4UT/nz0KBpWGKoToUDx9OTL/YwwDUJ0/4yoqeslHCcLcQtcSLikh+YRh6M
0B2AUhRs7gsxXjY1tMezgzfNA38UEdopQ8JakWPcuoYWz9nqt8MQzQdb06lpTQdHTPVxdGD7gGKj
H6ZJvk7hNLF9GZh6uB3bY/tkJQ7cA1ZksTqlKkSCUM01E7LeQflgoJYSjcZaMZQVqB2FDzhh8zul
GAbtMMR4xGKwZnYrmh2j+0XJn7BzCno/CwGth8fTLHx4vwHsS0AJsNApDLbqIydE24oPpvXu5km4
m4DfrdqzIfV3w7QqegDEezqUP6fFadZQ/JpJeJQjmLY1TdEvpdBfvIKEp8cTJU10K3PzTwopzoDE
tjFURGB8Bv1k6vqOkEm+a3Te8DmBUFsURZ2lDCkVvGIk840bc81goRduYSUC4YHbyqbOvfLmCDbl
7IJ9ALUQJummshzwmnh3A874Kwx7QKkKUhd1zbWw2xSgZGjOrsZ1aLfdsZ6xT+OyQvFobdwfuN7O
dqx3vCW6qwVbeW2niEYUSZ0cDTHQ1pB/mdhHga63qumuBlj6jeGpP3WXVlvQVyVBDwIwRWXDV4qg
U8O325WG9yOX9aH0pm6b2I2L+DIE+zzE6WlNsJvb0P+a0I+1w4+zmbWfkHRInHM7YGpAL92aNWdc
0X0jHfxEe0b31tULVsULE1Y+ikvKaL0UstjPaX7LC9leiMFTZ9w60GOlf9e9DXQZs1TaDuRy8Mam
0ffJA8qMNbUgwLbB7WHRi53eOopHqVRZZuY5fRfWYDDDHImmjSPRlnZCh8zCP3gzygNviudche8Q
d51tqPVbWXkDJkaY6o6DcdBcXPWiLiFQlw5ueT/dOH12xnveriPD+tHYzVHrYKJog26JkJpso0uj
M1d0FzSWNW7Y9UP94S04Wvke3KFqkmciJWq3xmQ0b2Tfhs8Y1Xln9h3D87zeFAORlzDGXxKn+Qna
HEWvfXNQYRRuhS6PSe/nm7kJnw3H+VH3AA40Rm9yCHBC4z9sXcKzCUVpnZwoobYwIPfHvumNnY1R
OjK8YQf4tMUqr+/jFOKZb5qFp2DQoi4ENNnWpFQ6qnc6ab8F5aWJsBsV2tFY9cfsiBXb2rCE/R/u
zmw5biTN0i80KAPgcAcwl7FHMBjBfdENjKRE7Ktjf/r+wCyzrspp6565nbIyWUpipkQScP+Xc74D
8AABxb4Py2cqINT4k/7FBVjdtTZvPaSOW0luzU6zwjoYIXxyIZkyNtypDhfvnUa0u2rgKG50m5Tr
Vp19CNDbrieRIHZKinpXvWRpdSsSlVwqvuumGq0bE6sJXOx2DzVCsZkZ2AhAXmwBoK4jBdytcTE+
Fux2Nm7nnNoZ/BWZ0wGy4AV5Edi7SKEc6CMj47QWd7itjV00kgQIlZCQAmcXLJAsx4bIpyc6jckM
IHuNsX2HyYSVKBohZ8GJHfSSOaLsBMFS4ASbXjJ0SW3H3gbIgOCUoX7vS4UkwHMB1TfXwKH3KbsQ
Ml4OCceBaDW42MrKqn5OY9ZMlqymU27idEAXvPUTau18AsmW9Da6ChddOINTJO0vIRXjCzXWoffG
TyAslMTKOST9ss/tau+G3dT86uakDqT58IQ6Wt41AuKk18+vLKtImslQVPx8VFXl0cYOqvhEIsz0
alrITaFiPlSWkT1mlnn4+ZdGG7mbz0p7/fNR+nXOyAIZalVz/87DS+niRPc560728tMegdGqA2p4
Oxvh+CIMeW4d0Z5zVvNUqcnLyELaD9PXcPaMi22av03GeK8Vcd/UDpwjP7/J6jHZtoFIDz+/q3L0
fLpuu9sWEfOzmKpV53O/DQajwq73n4N4YPXpGY9gWfxnLvMsNI/wbcqHKVQDKzIe7ZlMqFTNz3nb
e8cALyYNKuk4IXbLbaPhyeLCAO0DxQvYL24IB5EkEgTz0x9cDpUkgTbWutc4nZ+noLFfEgvRpE7q
guEXdQbFU7r2whTeVsa9JXrOpdjsiQ/Kq3anJRBzr+j4kIpXL/PgQU52Wn05AUZ9brBfjPss8KXD
yWBD8mKa2AKMZgWY/CPOEG/KjqTYkVF2EkXiITeND254fxXV4JaMTl20kpwNTHsplmp7X3F/7aR7
7nptbhhX3oSqbrZj6ZivwqflKQuXI6EBDvlTA/UptQd4drJa0n7nEeD8CJX5ROSVeVQ5NlQx+dGh
8ECX6bQ2XsfkUlrdCxpM407DNXyYNfd54P8xqS/ZM1MR8ljUuLkx8Up6jtdJ/qIsK7dFMbiH0Euz
XR+X/p5BJHozjey3o/ucR1oriu+Ye0qOSPncqt+HMZv0QkRHRAfolZYxcGVwMLb+xV+cqyq4M/2a
vUMcsDqASRjVgHb7iPGsPQTXAtPSmwgiWBQ+g0YloE0RLo6/sXMpXMChNhoIWFkNRK8n9nhq1IL+
tVKotiV2tDGe9v0QIcfte3/nUAu8BkW3t+whPDgT3K1oSHFomMm4NRBxvGrPeouZsyc4XQ7D5Kgn
jQZv14B826ZGM27wsSEGkyhj/SJf2Uj799iepqdOwhYP1OyR+xJhLC7cmPCu0T/ymlZrWBzs17tz
HSv03hvE0x+Z0wdXeLesGjgYjyQYvcBvIOqDfh6mlZrvO6//qFy2M0Xd3CD4NM8on0xGZHSJTT87
+xwgJM4FJFdIPPtDjf0gccL8lqz05RGGh2T1BxHLreQy/5pTS66KHkWayJh2GiOiJ9OYhp1iKPIc
t/m3qiz3d9VQIvqF/8v2ILu7Hm9+oeDSpBWAlSHyQPn08/uAWszIDOsTycLOa7ht22FRHEWO92TH
1ykWmwGf54t2jPYuMR0O3xZGL9leQAHy+FrUyXNIottzM4/ttUF9MsrpDwVIeEsiVfuUrZu5uzEK
o76d/JaRhahuZD5aZ3gadVFZVx+KG0ax+u7nhz4l9QKDbIjQonxVuVncDDbTnKHCgpTYJTE9i38J
UvFmdIRziwkfWhdp6ztHuYTcpbkHGdyHLaVMqNHjnS0oqS2vpySLg9uybT8LuMlj9YaZ5xeSIpj3
MiuOoz5ZmYZQwHW/CTP4klHpHmW8nzpmddEylh4DcdfIjjVfIl/7kFHq2Iir2XS0Qu3Q7TpUQ0PH
Il1q2qCUCQO1bHzHTjAjJs556qNseeG94dT7Dj7hahtK7cGp3VYUNOuiKo/1ONwyCUUhNBHkNCGl
sDmKe6wO1FyMQyqGWS1nxOhM+dmP6ABrnsoDgnY+1372gPxDeQvmQTKtAZHl+/bvKqEUkB50lTSw
r5h+OtBUAwDGoTNPS+FpkQnK7KUYb42xJ5yvvO+BoBNDIcejsHb6YCLl2KsB6G6V00v4jCZJzBJb
Bzm3Gp6Hfsj2GTgEBuQIT7zs3ikU5RzFifRbXirmM7mPICm39CZN3W/JluHWsfiKug7qDyxdHPcz
wiLWnjTy6IE910T23chbmy31GicuEvO6Wfe0iW1OQWOSMR/W4aFsZn1X4xeMAi7AMcGHnICME3QX
3n3plfq36xE3AgUn2Ph6Ko5h3K+4UAL2u/my7MESHCCa2fqT/xk3PStrk0vNyHvngmzqZUjYxF1A
mnnPbK/FXL5jCBT3cyU/Ribv3lRU0IBaVgfIY3ZCtfQ3M1hdv1pzD8W3btfbt6o/RRUWkD4myLpJ
/jCugEVdITQeSnlENrF25MBDUT6atYLIKl0frJrI7qyx2xoaEjQ0rJCYqZJ+XPn7OSbIIIB9ehqy
Kj8yOy7O+Zhb+1T2+UUGvOLZlPM+ueGOjSNlmuJ74wRqJTqjXzc5HZLpV/REmlwF5bo3ypmx6LRo
UoLCaS5oWJGQuzU4HqTuLrKZVd4G7a2TGsc8tcO1y6xv5eddtR376TcjeqjUPUlYKNe/5yWvCXZd
sK2LRVGe4GeEprpTpEutaoR3dH/JK3U8/GWcmStSiWl7seaClmGbX02bxmIiTO9wy4tu740A/IO2
9cFfIkxqsKZLNMwu8cA0+bMNcptLZ5b9lu3di1X6OeAGBl1JJaMN1Ut8iKl08jkDrVwav6HHVhWG
Rm2yQkV4e61bq6T2GDuGmMO0DcDaMCSry2vjLIpsJNrAEaDSeIQ4rLPE97ZR0q9K5uKnnBl3xiNO
G9YDy9GmfXWYZ7LaluigNOF4wJHSVu3MCTg1QOsrNjg2SdweQL+3RIq0LEI6mCJu9U3LjI9W5rgA
TZoGNEN3bd4c02JWKGoIPBLQQsj0iaHSbuGmbJs2ffD8aiCjYCdMEIop9Dn2DkQr1TmgRJFCWknH
a7TsLXCb2wcsJe/gSnu+50CYnRx7B9p5Y/8vGan/ReyoteT+/mvoqOf6wrIsBKSWNB1L/C28V0fL
Fy0o6PZrkrdGl9Fp65xhtmQbGitvB69lWne9d3AGvL302DvO0WU0h+e/8fr/ISsaeub/+fdBtOfY
li0dadl/z6eulJ36uVVwoYAmBVKyfIPRcG+gf9zyTD0Evi3vKjNNuXauLBRpS5OKE2GBI3cw7lVn
vIDJT07BaLyY8cmpS66Jwrq2sHlXaMcYcBjyEDTjZxYwI2CHttGJvneD5BaqZcYxiem1D4hw8w39
q2EMXLffPBwfbQnlNZP5s9sN13yku7C64lp4vPF5AicuMB+CZhh3iUFeatC9I+bvQMYZxakwnadM
FuZNFjavohUTqE194wgmyFZ9ZaRd87QweHahHKxlHgJwRdh7m8pHw6InjZm8bZpQvpv5Sx9qC+sD
VZcopju/SBgtNlJsLZuJkF05D4p93ZChLvCHHPJbXrzVRndC6EbAAq6OLTaVh6ksti7VTp1MJtUL
Q4ssu8vn2cG0NzOGWIjpGtiKSwgOUBp5SYuCke8IQzDFMsp6xjwAe12XQ/wigrncxrjfUJyUivpL
b72k49WsqGKkyg9ycXOERvQrQEJIxqP+goh1zVx3hC/UmLteDNtAZpBnaq5XNYl7NPVHJ9Q0ITkq
nkr6G5H7d/akXnsEmLtMEAAtUskax0p39BSPReocHbMFFRykv1yWR3BVYdctZl3MOAzQJERtpepv
Jko9jp1i0xbyIsuRlZAznJsxIxCWfIo0l+lxXG5GiPIr1jrh+r9/25wlTfrf3jYPKaflKF9apm3S
W/H7Xx8PcRESCWz9LzSKgVV4EWevh+2T9R9/i2Z6AAe2HwNdHbtUuseaQzjDfLhvSN0E+tLtGjda
V3nzjn/3oTf9G8PAbW1W/cU1w3OHMoqdotWSSB4AoIF9QwWVrxx2umuLiStOSAiBTogom+U09jxG
atOcxZf0aQwta1P1Um26xfmtDAfjqedSNUBKpSRL0AcFnzWGmb8Ssf8ZE/3Pg+dvedR/++n/TTz1
bfzVlLr8bn8CqP8/CLG2vP82xPruT9P9a+b1z4f/FV+N4+of3O62q6AvCdKrbY7Ov/KrDc/6hyCL
Wpq+7brCES6/9c8Aa8P8h2mRd23yP454DntTEG+ty58Ma8Py/iEcn2grKVxfCU+5/y8h1s6/B50r
lqCOL6RrSyk52m3772nqEWbXvhM1PgHT2kQSz/wQVq8GgL09kV2vmkxlfM9xtmdXRioxSuw6rZpt
UwEKqj2TGAWgZ8zdi8obVpn+WpDM26LpHkxDnNy5vevcL7vJoYyFuzTsHgu7++5ZLceQpJnJ7MPS
fsNVkjAZzxY4hfIxM+M9g+a9yeHMl4X/0teuWiWuumntl3wKm23fBdTpxs7y36SuGqBbMln9lcf+
Nf7v/zrf2/77l0Z5BEHznfCldEyLjcG/v/qFj6fGMPBE+2PG6IeuJndvYtnf9AAUEy9EIxVV2LxM
aA/gXxtW92Xc/kFThkqLA2Lr4/NpmTZh4IeYO8gzG/uvxjGRHdanUFdih7QWYH5lBaflNrTtZu/T
yf0Pn4i1VAT/eYYpoTyeE096Pv/3paP+9j2Wth+XkVvBgC0sZJ6VumPmvWRoEAakODL7HM/vwjI4
6ScIUvk+Tfpwa3rW4b8/TH3b//tfxQWI4ijeBIo0shK9JVH9X47TWOiScwzXPjXDKX9Qphxe2b9v
VRo9Ra12D5ivOki86LqrwLT3c8KVkDIg245EVilwmYSPGLs8CMV5HAoYMabAhhljN12Hjf/qZq3c
e9YTcwPx0O8G1uebpq/tbUv4m4FgG4TYpz8CrdO1wNlT+M1LQkte+825mMxrMtf+rmu8ag1UjNhY
7W8cVo7HgO8yxSPf6pj9niwhbIEzv0elNMQi/QjtcgsV/KWfzRMVfvB2W9ht/OHaZKqB1FpZbVg9
AbeFOCwR4HelhZCo+UJV5W2htiVHFhvW2gJfWUdBR1hWhAvP5aVoepfU7iPEOHYmPKXkdjvNsfMI
m04VcgfSyp9DC2JbZ9ZL/SODS48vMlPJ0j3NBE7M7DmgfH6MCE9utXwEJzc8FVcgTtlNnnUfY+XG
Z4hlmrknsr96fm9kWxyEVFsEf+VN58eC7M3xrY679T7E53uv2VJ2ikAmrxmvwYjGy5tcf1vk1aIq
6GFam+mTjFOxIbty3he+Lm94ON98m9QvUxU3CMk+mtwp16U5EFEl5G/V1g+hGAj2Q7F4nlSuz0bL
2rlfaLFtNd5W5CnixzejLbIY+G9jsxvd9Fg6NfvYLPcWheu0xXx7403hsTZClhYDzmghh+DsOik6
qw70lGnHN6IGm2bUwbxPq3rcFRVEvW7fYSh6MrOa5sNM9gvAdwTe/wKLqt0inC/WoVQBgQrtb2Mw
cJ91jxxw5Hy6iqiBhmAnfAs2DnbgZcivQ56bQVKH5x7tVeVgKmQeF0kOTNek09bEyN/NYd/ju7lU
RFNvuA/2zLf8qzFjKRrUk5cHl7rW+jX29APEcrCTAXKRriR9M4l6JCS2RStuAo35wsf3GRULsGjC
euBhyVjpXj1o/KS7ssrbnfDb77Fkv4CK+5wZAp4pXwsQaGlesDIZQcDn1jdvz68o4RPuzwF5PDuG
EQ2J0ZC2g02NGmXvTtTfYJJBTYWgNdCA7pYXpglIorRU420KSvw8J6Ota8HxlbDcx1JnV/LpSYzI
AS83Be4hK35rXeaKvjfvZ+LBtmIOKiKSAApIGy0jwbrnKhYfHvK9S/WbwZ3JPspgVCeN37iYifvx
023tO9exsN8qv72JBjTGuoKNa2rB8K4gvaXQ4s2zsictFaY60Ldg1P1P30huRi1OpYwo0SKLZEll
LY7HgU1mlzyJInkTic53ZhbdN5DsV77DJ5TjA8zM2PvjY6KcS/If0nEuIJvLm5/Vs2ymp3QB1Bg1
qgajk/e2yfM2WcleJ0AHcE1frXY6T+z9tuALV26vBEl57ncyvKX1RM9KKj2MRsnpRqpNODHfcbT7
DAEjWaO6zDGYdnIV6xzzNM0h6BQ245JeNgbbO45z8xzq5VVFnXLM7afWzO+dWdyaNWtjD6Yua5xi
2VC+jQo8IY1st40Fe1JILXaKlinS+YfW7jZLURJ2c/dqC+8rwznz3EVFemrT4LUW3pUQUIRA1keQ
jqRs+xrMaPMnsyWoG0N+mubEl1HzFqTdY9CD2fAmEgDHLJv2FqsI8EmEQwi32kdkI90nPN88ivmb
lwz5ScQBpuTAOscVkYQDG+ZdlffmxpmmA4nBB2tsq3NhDq94j/SmUvD2E+d3Zw/miwrK8g7L8sOi
sWCjrpt9YmIFhlHlnroELmfisJ+FyLEi8ddYUVVvJCQcJo83Pf3lKTOVfajS9mZO3OXpBwfOUMn6
8HwD3FMI+yDAWT8qe2tWXOuJfswTD6BlQnKFdz/lvf+F8AFMvTGBsJrZi6J93XuhF2yBzXkUB6jH
CWGNiB6IsShsbP9ajF+yMj+9NIQyaPr3WUy3Z/iXcCJZVd77tbxGkPN2KP5nAuebF1wWfEp6+lX2
LfvQjBchBMiujZ5RAyPnE+RbplE0KT0xHqpkuSjZQBAgQb4mW/a9XYlH0WCKNhGB1LYeX2eBTpfQ
IxiUF4+h8q4v8w+jNnEgwuVa82zRhnasgbFMfuloWD6vSKxtbb+Dor4AiR5uxORkd6nV4jg2pjW4
9HWdJ/vIB6QCfF0uydUTjFeM/lpVw9WDTvKQ6nw+k3PxYCGIfxDLD112iUQbbCMVFGz/y3/+8tBO
JiVhlR1//kWzN1h7lvwFiV9muepVdz8fO+NbOnt6ZHtlbmrHfWkJ0L4wd4yfG9UQZG8ObxTazRHu
t9qgHcPhy8T5QI4gbKAiZRU8LUlsk3diqszSwo/0yhw3jI4jcljiZxdVLlMoPTBFdl8C4l/rcNKo
73uYWMn8Nprxc9AEigGFSreTgQaxbV8DYOYcFck7AHKQqWB2bVKcbBebiAvKQ6BZQIYwPCjydqIU
FKvhNA+4LSYkhb+rgITPGpCeL5gni/Ax0djyGhpHsh1PM6icla9Mk+fN5qYENtaRj4niGOAkMuRt
4iFcBCm0xZcKmKVsH2fRX6MO6WAnkz99TKNuoYZZTWT7pibpJw1/GWV+cpcyO/a+0R6WyN1feJpw
8RSEybiQHvdgERbirfg2KQmINa+2Eh4ixOok27BwJMqV1ZdCnDA0mTiFza++K2P6gPHT7zUcGxdp
7ahR4uf6d9cBcIXzxzB+78RJyVTaI46sGbp7DGH3aRo2qAAM8+wY5hUAZLwSflzti5lP0s41z11W
kXOWdg+9lz2H7OgAbOtvqSXojM+mCut1C7FxDQr+Ma+BJI7uV9+7XICZwWIjTT+BUaOenbI/zK/i
NaQCzKFmGOB0gVmmZaqIwsPO5JrNnYiB2wmNeqHtL6okyiOqPv2IxM9kzOja7ex3F87FxR6qV5dY
kdvRSY/ZoOIdYJnfCUTei4i5qPqQf4XBHaWBVx/D0BQrW1DjIlXdV5l7VU3lowq0HqPWQhM0tPcs
8sj/aqp5eUBnnLwJJ2wCoUFspjKw1nN1JZUFZq4pGMmMILKX5Au29t0mYdFHG4LI88dHNYhJ7xuV
feqk28WZRKlOPk9cBEtPx5i6HSLkNyFRSgBYyRtHn01eJtjnmBQ9TfA38w9sU3Krbat4sFvzjwGf
lAOX0ZiqiksZolFuNAgVjKDkfRSvMxqnruxc1h/OrnL84BFa54YSZy+dAmtbZVc4a0sWdCGTP+Z4
5Jfaw7BKVA7DJEXqLt3qHkcU0qvcqQ8hDIy18glBiJ34nNQJAXiASlHvY7iT0Zmvc/bQVGhDUQKu
vTE/dYrYVWbQaHlTSA7aK+VOhcFbFnZg1JQNO21Mz00LtdCYovM8EHHnGTmRRUmwroP0YYrVPmIa
6fjM/XHVL4wVYpEoC7ezK4qTn1hfFqbWXVv2V8rOKzjP+KEh0uxi++El0sYuxsN+LAVrZ9Mo/gAj
bC9jGuUb4kNocHrv04oheZjZS1UM4daeiTe1suIhhc1qOQMZju3wDM3Y3ShBNEJtTfGu8MHrZd3R
K0qUG0XwwriBjA0X6oOZGjeVJckoyw2DwVruLTN1fy3rwtqb1OyUqS2jxBCWE/gjAKs+tjfHu/Hx
g696BJZ7Ici8wc0tCeGqbOatFPajQFsexR1grURzChe/PHQxuPWBvhnFHoExSC5N0qZLghzsvCVx
mt1a4cVvVeS7D4Ei3aTI7gcCVUlEww3d8lWN9PDFjH5Pgb7IxI8NfSqTSEVMfIHwsYtO4Qywv7DF
naHbX1mIMpZcPtuddlA6OfmSi+cieCnRA4uM/Luc/w4avA3XyYYzrGZ2AItqPKo+IhFuFH90b/zS
SX5jz9lF9yhbp5xizS6hjCaAuQNxz0M5rLxcQKPlBdvVI9tOBrYzQKxjwn8La0GIxoOxBHXMLQKq
jyDIrmnFhQJ6ftm6/LH0YxY8jRKBjQ1d1kLqMbO6MGuy6VrXwvaQLLq5egGaTnCYQWhQPew7Ub3E
RLPLygZyOiKuILRYzDgfmBG8tAxIrx6vV1EePWm/MmLaEtXO98zmxHdiA+oYmNvJIgMlpgwD8dQZ
9gaGN0tAb7pkef9Ott28mjnod3WdsFpy76NBPvpafRQ6vOJAehRpeqts8slkcQ2kfwFkSrBHfewy
+0EamsR66x3VHxhrROmNl75Onn3Uo3hsJQPNzgRfj9VsHSe4TBhEg+9AKGEUT8y0ko3BDsnInSdG
5dmKLSCiMAWDxnoSMUiSOOmupZM9BTq8h+mzCzzoE+hk6DkYgmaKHIQK71P8Ecj6EcNDvDKJDgob
PmBU7X3Op7ERVKViecHa9Nhm9Q361T0rsC87ZvyhCYkz/oDm9CGrJPdjgBE+FTGpHhDGghkA31g9
5POdY2FLAls16u7O8PzkyK54lcft2cT9kRCyQ1/K0LpeBrSddZj3CecxKtl227rdR+fII6rSXVWU
3t5I+RyMgh3TKLuDWY0Qm4F0BC5ax9LeJIVxO9CvYzPK68W1EoLsFmFMRDrTb0l1tpFQxFaNVf4K
8AysK02hOKiD1ZJAZnlmvLY9doTz/J6m5RVh6QrjAwurwUU0x0osS+6ht7CUVIwjvkC1jrhzXapW
Z95JkMDoA7BcJKlERDnG2L/k4mBpOACFoo8BcTppWFtlcRQtLyLWNVaN1Q5H1lfeBWdCeYH2xtVl
+c6aoLx3Vacwl9W09cZeFcOetT2FI7wuRfS1mUMi66WD99Q6RYLoL8cnKEOiE8SvpeGXa4IGaR2b
lIl6N34Nc/0WULm5LUh3n8nFisVpTTz6saiLD+h/oELgYJK+traHHj+N7f82+uFoDAUxYh0RmUNV
EC7nwQRgHsrXw2Ow4k9k9Km3KKp6sAL2s27rg2+W32ZfIxifSIrM3RfTtb6xB7+Wdk9QNGdu1Btf
XhLdRygsusz81Kj1N2OYdusEZ3RYl/0+n71XePf3tQUd0HTNX0XlftRIZSl/02RVKwJqC4X8gD2C
Dc9viVUlSS29uNb4q1fZnwDJ6Lp07OexB9DpmXetiyp7dr5gl7arfG6XLCogZgLddOOUj6r+PdBc
sAeem7WAyT0IxQ4/hWtbz49ODmSdXVQQWLBn8XEWonjAbAMedpHhle8JKWIcP920KcCIhGhywtIK
dw0C1xUzOYi2x2SS7xM0lj1ad4LTUIHpoqG1VwvWk02QGebHBsGOYyPKIHYeFrWRImzngTJ7CjjP
+kbfX9zWxBEEmUwe6zB1nwPXAgWi5GPCc/Zs6Vc4GDgjl5W6RFvw7PBnc2tOD6QmNM+m455St7Hu
5gjcYVVWEcgT/z1vSh+jaRo9882DnTu3krxOfmohHgCp5MWHn59qd2ITCmqRfbWPH9Gbn/GTOjuh
O3sDAJ8LQwwfpQjX9sRG1ba7rWDeuHYa6T/QsRF+4vOedTgvZ8vN3y0OOq/009egskjumWygUE6b
v4Op4ERl345TtmKw4RbrQPnuM0kM8OJtZgp+/OaCs0Rqx4S7y8r31LTwQhNQsesRmL9XqbojYFI9
jKW7T6ymvRkKgt9RAOfvbjXCOotLA3m5Mb/61mc4V8V7obmljRbuodcN43aQ3vDObv7RbpX5MGPF
uTg1S1LHsTBn5xrKhI9rrO/bc9xL72mAfJqPYXUmoRMxGlqtw2zHD9bIPtPrKDsm5y2IwxNsFO8R
4U8IanVahGWLBWi8xIbSj7WmLZHDFG2tSjKBsbvwbNuUAapmeFOU6dIv4oVs6PA6CnaEUfq5nywf
oudSBNveJ+6FnC0pHxpokoyAIaF8i+cToLrxuU2LYy1K/SvRIO6DyryLCsJ6ZjaXKSDb7eAOybGu
DaQwyn4BL6ZuCHiauQqD+N2rnHA95wadnotkAfE+gZYuaZ/U4ZKu92YxN3O+gpmbZyQsrpb1Jqq+
hpoHfhJIJGa/fOkWR3pYuh+OikDAKvtJdVm0PCG3OKsBbI2El1Y6OWsD0wDCGqbKDGkiO12nM1hS
zFYjwLD5FPfhI0GYPidc/W0FE4QE/NFzQmQy2NhH2zMxi6POK5rwu5jxClmJ3klM/tcYjMhY3DsJ
AVudTf2gHfDHeNfEOaGUYETY46siyHZPDiTZTB4Ca0YxT0x/m9vR7LtHC2IidWR5k2l9mYrh02Db
tNVvZena2HVmxbxWHbyqO8mRojkMG8A93gGAvVxZfv+rT3J77S6YnbHr1q2EgmdNRO+0mWYorJ2j
Hxl/gAH4sdUxXcyZjxR4MZy4JSGAFAHfMIk+FTSdjiu2qL+wdgq/OLi198pqH7Z1kmzSzDR5gadj
P+VPDkEzm2aGCm1hhV3lrtUhoWVkKiyw/CJ1H3BwvYRxeSGpGCg6b+E2t6trFxLSzOAz2GdT/Is6
+D3R8/DU5/2VRKZfUTN4xy5G4Fc2dkjifckAnjVCkkentiX9cvYfSctZu2Hl7GVIIgCTowE3lDkc
SwQD1KDBNQSdvyKi2CHmGAegPWSYMqqqvNFuv1agrw/Q42zEN6VqT4uBA1ZZfpRNOp8kjyc3H9Pz
ilKT3Oce2LtEjE2aJHpJPwuPulpkMyQ6k3v35vrxtMGbwkUdpreiwAZa8ugSDNi05clM/GTnAPg2
3O/OuSli5R9+/pgyJTM+Yz4ddoU84H1F5JIbVnlqJaTCBU8b7QervdqD4EsfpIcyE/1pRpGRrdoY
4o4VZ8x1iE+0QFxiKISfnIBPFD4GUyOsYSsza2L/Jk7G8gOc3V0s2GgbZInSyPN30w6EzHL5M//6
qcH+gLgWZ9Nnyjt0PBBGC6dXDdPVbftzS9j8KmyScd0TwspahNfl4FGtj1O0a8yyAs1KQ0k8bl4k
v/PhI+cZOAy1TVRCoy9lYu21GYPoNU18gL/TghYDyFd9CcBmrvKC0Kop7D77DLF738qXIB8ee0K5
8cW3rJJQ6q2gQMykGuQl8kT9Xjz2WdmAriChdhqGje3KapcnBiCEkrO0hdCfFwCIpJhAL3BFd3p6
JSiKhKzQcpHddddY/7Yt9SwZS4ZQDiKONqcZGzyBzrOfFn9yD3+YMU8fiHfxnVg1mlYCLECfnpjw
0DyMxKkgZ2OQXbhL9gVuMd7tDLVmwxE7UrYOxnD2Z/+mSd4nwIggPJNXkIOEItnWd2/ntz3j4ZVC
suukpG17gu4rJFY0NOiLA1SxcglerBDDIlxrkXAEuC8LQmiLybtNO7vfjo2NSpoUIoT/ycGPXOSW
o2Xtspp0E56MYjtEwOi5P/c6TJ5m00nOM0gO5NVwDsIW2Y3HDoCwzD8d3qobbiOQpv6+lnF+X7np
RzklTzaKVGcm80Hy9Us6kVxFsyO8Eu6TCX5qBGrFjsxfIYFgfxRWEuUFhiLR9sv4C/6s2ZOz1xly
69WoD7sJN9EFakdwP7JnnC3IHT1ZaOtmqY4drSibwdSvSXhxmXY66zhApkY0AZ5+kR69xDukXlWS
YmnlO7udxIPinmMTQK/eObvGc0AA5+pPAe99MPJ9XDbNDuQDe/16hxb9OeJ02WE8hGN1sidcQ05/
E0xQkHBgnwZKrMrI6qc5ju5NnUHaiFh/pgy7W9fhTu2iTU3yB8FAGYcIsBCRLWt6G8WcSB9Ts34H
NfPgp6Fa8B33CGEM+csJbvF+hJumZP4xTQr/X1a88uz7ef5m1WaAcb/MwPiU00VgVwDbXRqaI4hY
0yxxuj1SvW+cBRDcomELMTQiQqDCe8lYKc1qY5v3MK6GlAAgPypIsamw2HUGVFoOc2DAyKirAugD
iJ8ncus3iQH56j0pqmBjpyxUHHbOGaHNRVEe3LQ4N3GPLpWTcIPDpSaHlJy4PE6eAzpflGDsWgL8
EOvG7ik38+F79vVZxaTzmWQ02QU2QpzZnGU/v9Zi1gFjMo/Hxr5Ws09B+vNLzfLrP/8UawQ6fLJ3
qcfo5ufXjYWX9Z8/5VJjo8oMhlyohY6VuwFE5+Uffz6wtoyaCTpBzeoHqfXzO3/9439wdB7LjSNb
EP0iRMCjsKX3ohxFcYNoOXhTBY+vn4PZTPSb6deGBMrkzTxJBcnRBUCyTcuZdBUlYLRKMlGH/3/E
cv3PrpMnpwz1bWlO50iDizhOWPiBwOTnhjS7N2CL0hF6Nq7t8D5yeKhyaWy0vu6RKdOjYUfNwg36
cFso7cvtbc789shQqMmeOzfv8LA6L+1sUq2Cay7EuFG4ctcIk79V3lID1KS8SrRHh41wFk5h8UeJ
AOPo3vgq4qtwDHetWVQOxC7uMZ1jI9sYZi+DV6WzIDm4Mov3rTTuGeaGEwC334oD4CJs3HhNk8iv
SVpnnSs34cpf7yvOlDyAVwua46l3eUkxui/omwXpYfA3mvCO5YnnkS7R0aVHuQXU8F53VLn0Av91
zmk8RT9h/kpbdGD9ulTOLE1oyCszz3yC5lX8bkI71QL5z/fsHVe9YDUhMPki64/s6FezjST70rTy
Jt1bl5k6+hGlTr4MTtyiYV5J0yH85aCdOC2Jpv/JvjOVRHF2XBQOpcxRjRWOroQfX9fVphpPJcem
49gM3xiC5iNg8eUXPLY4Yl5iRcPchMV5paqPNDUOTWXxq5KNXociJwvS5G9+TRUKHXVilRKKpn+X
ptPIwNTeUxqLebQV2Mz7CKFofmwrEzvs/z/i/wuEAzP+/Pj//2/+f2r//9H/TzLsBXIKOpLF/Eib
dc3z//9P+f8fGoU3SxjSFke1yccEYYzPudB3dIOBh6qyHTpHwRBZBmvTsFeMQOJVnKtmVVMfS9SZ
axJ8S3kOLWsPtG86gV246E3wD4CQdvBadiXiZwgrNs2YVZDsDI/Fyy173gqEnYtIGwQsBIq1HU1i
IbTxBxJldx6EzXCok3+1/MkLf1rmivYuEiRI5dzqR3djWSyqqaVxr42xn4vKujkToPGyMMUmK2i/
qwsq7D35PUT2QpqYBLBrBCRTeBb7eDy3DJrwZtcvTQvcq8nAfZt51W001d9yc4I4kfFxj8Tr4Rjh
80SSQCmgkGSZyemqeTSd1Tp1DfjCX5zu2iZfiH3ZxtTgjdodZlvDZpDRtWebJCI8C0YhFinf8BH5
FBQmc7xCb7NTm8PQNuiUXnmX0VN0uUbZcBjsnZdz6uGNegVRqR0CBmKbriWF4WfRzbOmkF4DnDm2
wuzIB0u3oW+9a0VWwLEOmHr3grcjTMo9/qtlo+XuCqNgDqz18L/hg8GXWpNVbDcy6k/VaAS3PNzn
kHQVCUN/8BZaP9euFC5lQnYHjY45K6F9PhHa4jZoglzR/OI3Y/dYsE3fWJvFoS6Z9noDe2KXrTwY
y5sCuXdjSdr+uqJ7YihLQL7EJjFNg7bUo/KLVhOP6U1sMrRpOYeZTMdKwY7NdplHEGaGvYkfPhTj
wMdaDYz8u702IUokXUKLSuAgaVfWkjFxt5ZByPNp0xtmpeaMP6QlaSxOrKo/TR8w2Q2Te6zpw2Zy
H9z7wHBUK9HjKCdBfEPaoPqhRguqnRI6CA/CBubUO1H6WSSAKpQ1abKxIlXsKjpsudyCzs7vZhq+
2U7Yb4OyP2ktOQMfnzF9jjZfZllQtTobW0sr3nXFFIGFwzdqgCgZ4/EnyFrj14s+rRaCv9KFmrs0
/ibuBrGRsDQF6a0SHqQR7p6BIYnABBA+O5u6UXLv0VYpZteTPX0yy8iuBU3MeSVgQEYW4M2qOVaU
ie4zdIy8C34dgaW0M17syqQraWR6hVLTuHSi9MbEYJDvVzjojrxvb56HFpuRk6w5HeRB9kLp2rTF
/Zat8pENopZ0FLJ4anSuUgseWluolYAFCoPkNj5/EvCTSVd98JzNz6pOitOsplc2RS5KCd2fXeZ7
zFOees082egqeyPPkFNGmgU1378JHBFWzzupYF7WajoC4cL3raJV4Mt8xZO9Cb0mXZkhrAEAoLih
OWtwYEq56Bprkb8Si842dRzwxIwI/lCpV51p/XIwOGrcqxY0gVwo3wgWMQDjlU3fLZN8elm4asmk
XHUBjtmaikrhmv0OgCopJXOgCnoonZ3G7zXozfAyzWWD9YCLw7bPEbxHpHuXF5L8xJLz8l+p35NE
C585A68H06LMyOZkZvi8DxmksaXWtNT7AqNNp5hWVqwUQvGKQNxtlyR+OjLsHW3ARJsQn3SCWg4U
FsefwqWIh0/fhlalFHkubyBhOTTEDwnouIwK6LG0K0WBNGMsDKVzizJOFKxJjSm/bGyLUv+nZxOd
udU7CWDkfxEkqxIlJcphoOQRFmKoRq+jE+4rYLJLJ3bVjoXQ2iRRyd6A96lJY7kEAQ04jrVEODVR
YXI/49iBUE/5Sn2aDpZjFB/1YDJ2RLq95ejPaTCQCKVbwX4Imrvo6YVlfI+le6oWDPPjnSucnxT+
pR2ehRd8J8or1pmOVVT4v3Up9bVuYs2C/elApwHYoGhOdOQxdRCaIyx4o/J9YA2pznyKGV3FZagZ
sIsRSz1MGeJmJPoj7CHMSHPFsh33QGjTF4yvSDKGi7KCXDGpTxtHjtn6X8QGF0Gc6VvGRAaWNzjA
0XyXoGqJWld9OWrd6wC9isEVBnsoIvfQo2Ha4Jw8+UG1pTFtxXuSLaXteLxRprakuttjHN7uZe+h
pPfuP5VCHTN5TzRHoFCwOlrs60hqp9zK6n3nR9ta0h4+JdAj3UrCMcMU4yqLgpOMD5Q4IOs4W3zD
MA92Bwba0meHRCHSODMGFWjDhnl3jRGPoUfS0flt/5nzeWRw1rnNPt8ZF5ETZTMYJ2/t+efzHB7G
QF/heSBd1ncPw46vnamtPDd+b3jbFqKrCZmVib22XVxmiY57wmA0uzSknSzDsR2YI+jB0rGN18pE
L+MB3EDPfp4a3F3Kor66U4XY8ra+5UNHXwmoihBSDp3OgGriP0iGjH6pCF3gh4qWpqRqQ6Rdsuqx
sTL4S9ZsKG+W9LVtBKaNuQCnAclG5Q7Ry6iaRToFw3oayB2TxdvFXVxspKD3q3KMW2QaH4PinY/0
RFCZYABN6tHPwvzeUg95wpD21BphsOEXIjqSBe+qL7Co0NJEuy0xpwZeMsiq1WyibF0m1X1N050H
FoVxPVPpMOdHEEecNv4YqhLroNDOiFnHqS+2bQz1Qg9pZu648a50Yg363IfGUBG/M6ScBQP4ddQn
/XPT5TsYv3ip9Gnf+v/bfk5yTMloOmwgGvBTK38fKrnyjIxoKaqQRqjKzMOP1mxZDDwaklrbZm1y
sx8OM8lLlzbm0kwGCqRFIBam0G610XnLwvONde71wAvGj9SDxQjogE75u1nFbyqB4VEKWvWi5K1v
OdIWLBLvnS3mikB6nQ1NyG2hU2PG7+WyhdaFzbbKC5cOpP89jkqRb7/nRrjiABZQQZpvstZpLobM
UFIMm4tDWbxaXnMv3TfKLr7ytG13yiKTLnGSogk1yFWHqF6ZEvkFJhzDkcnOboPSu6NlBvvRkxgd
eoqqJJ3fvObgkSZGtiVlWrZT70yr6fdFHeN3cyKfydK4aUtGc2gu1ApRGtRLmE+9aQJkBkTna/As
3bL5SUFTsU5WRyujQ1G5zaWaOJBJxHBwl+4ykeY174D4xAIvUVs053QtfDhMU5gKriPV1lROQhxY
8qp1wphbOAacXtkpHkBmsCJyi9Ygxhdqw/jgucpFeJEDk0idsZSe/wbFEBxwDs474ZyJSuk0SynO
RKgONTRY6S2BkR+UDPjuiI0uijeXLpy151cR/9CeNGRn9PDQ4bNXOyOaaG9umIprz13r4XLskeDo
vnPTYVUIWML0EbK52zPGCqtulOOMpsrCG2b3q3VIeztcGH1r0OkMRtDHnmyU5jplDYfXQtyU/tI9
HcCvwxC/ZzrD/6Z47pL2NWw90qOmvQok0sOAAgNFmGtJmOf7YeDq2ibTG7HJVwCyDBk2ZZAVW1g/
DEFnMaZHycb8uG4UFSl1RUmvJBE6yuxZ6yl+1uy77QUE5f0/eAuPJipgrGOqcIcHUIwnp2KjQgR+
a9rwJwVWubAwzehhf5cRtDf4gwgg2Ulq+amycPGPrKSiYQKJJWaj0oS8T0J5R4ws49KOkQ1nM5G7
YTxOGakJ3eVmw/F0V4GCw2P4p6v5S8rI+8uCLFaFh2UTSQAzpclTG+wZd1UYn3CVwx4affmnfOg9
BMq+jGj4cqW/TXXqT8nnfg7Y83jTXfgN+A0UOimUk7mPSFY718veSPwbF8xxR2aM3daIWFXjgIEO
JeAN55yQepcFrZSs3zQrBf1rVKv1hEPRDv41sP8J5vrm2q2jt45KtaNfhmLR+bjQ7JZSI7P+hxC9
ZOb0B1jA2NcCneeNqd6Gzf2bsrSVUO0bN7mBXRL+mTUcTG6bmyJqHnhd+QvCplyQsyTWWzTrQI9+
mGld+tSkKrdDCa12oRX8a8uEPno6MZZuLdm+xhJXtuBjUx/c9+Uir9i1J46hS9s9ZKPAty6ZWFCW
7KmdZfobfqsSEgC+BwKOB+kY1dJxK2Q4uUur+MHTou+LCqiqr2HqCGjsm1LzdX5QtHi8RiJzllaE
rgaz75faG2/s3vvQxuzGfH+aght5uCoNgoXeehfZS5yxafamV8w2lOT84peUoyazZxlNtUaBtSL+
xVARiRHQd8ucEYf8fzqSPCJGwLSp9gkn3e0QcwhrPP48GM5+g+lkNcNnqTM5syquWkInE7BwPf/c
zwcPzpRsx3+5gaDXCMY+OPROeNx3EPzRJgH3YnjbU5sGFBpNQarqBRjAbqyj/fwf405slPYeDzSI
0df7qkfenzVqz6kkS4mIDb5Ll9Mqtechcru0ZT1u1cDGaIPEgpNw9zuy8z4Tz0BPV6AGEMe6X92n
ZzmN5HWkpwcCxDUJo6+2zTy+dlq4i2zchGbSkU41zk3BdNOT4Utq3+mu3DjB8JpnwXchQdLEVL4u
+jF8L3BHQbW7E9XnnB6l23yYwIeodDlO3e9UTfe8GaK1rEOx5ZSH0xHpMpTMnRVN18I8joxgt2aX
PwS8AS+ybBho4EdJQWFwkpx0JhwOlXcTMKEXrOG/8RBcklH7mpesKVcH3ITbPMEtrUXTq0UgRlbM
BWc1aWy13wRS7MLVnxtGWstMA3I7d7uHBaQNU1x6zxVo2em72/cc4ssfUeug1nqEpLz1uJl231WR
rc12eOKFu5i0rAEEpyLKsJHV7e9QVFdlCLWuw/zSGmppG5y8csoq50K/b2s+CAuTM4piYRy/E/gM
a+m0r41PIoXGPiKpbMielswcS0b3PvJExtW6Lz+MaUp3ZiveutZZqtTnQjsfLbXuWgTDJeLinkRc
WpkoKH4BW7KUJy993G8Mctb4X5rAflIjHel5NuAVCDHKFcEjMssHOs5cpjFbL6p+Q3UE5y7V3gKC
nnpLr4JjRAfP/img2i3Kmt2+6jL7Cfll5SXq29fHexqlPCNu8Do/J3Y7J9UHugmjmLKyRAf9ApSs
MqynnnFjVNa8NW3cbSCgYr2CLiHSHoA6Fx/uKIW29SyXSTjULl4Q4FxyWdvG8whrEc4j2GYQzqMZ
/NAPy92sJSQA4gFPa7iAJ8sN+8Ld4ARLYmtJZ4uJAIKmmF4DKuTXzGFXLR4xCNptmp6ibGTNdClv
DgJ7lTZz3F0JLGesySi0NId4sLw96zWhPFPLMSBr0VuB07AGqIcpAYWbP7eI/G2kwyYkmLyIjfLd
yNFxSi/bhiG2uRGvKO8+umBe/kRms88zCtjY02PXe/UGefZHD8SvD7GwXjjuDGs2VAG3GuR1zEvW
MZ124okypQgbrOL6n2Fkdrg+W136kjOSLumLjBwavoJBUcRSzLUDJ2/Kj3gPL/REpovaAJYZG9Pa
TzlPJfCE58XTMPOP/z9EpStrWZbTaapsuuapXek59RYl3Il0IIIU7EQoL6mcboVnPQdJ/9oXmIsA
Ogst4hfOQQqVEb+Nmz4Kv3zw4e+g1TIw7flDlcCQAYJ9m2CXhK1Wk8gOLgmpjecYZ8hKK9f3h23k
7WrbWU7F+MBHP8/TrrnXnDD2UQ2KCYm4cygupMvozDrnmXXB0hksvbzaZZk6VBOLTDzqiNKhjmBe
HedvxLRzTGUN2+o8dIlplq9wj9Eo32xCKHdu3d/8kaLguSgTmDQhr5ufj79JwBNrSHdZwPaHLfBp
STK9Y5fdQgrDkRKDy4SqYA3a5+hSBG6V+lMp/KdkJFmTptYJzvMLPas3C7LtUjr2PvUYyE11oMHL
9a+NKEiMwbizaQ7zW//Wln9jwtyU6yC6CHsKFxfekwFLG7PwQu9O5rxZuXFJVgm10DerV0bCX0WW
rGOPv8mEKONIfz1lxjupvWjFkfbFMfx06eLDx46R7uiBkMveYpGeJu+f1XIsNM2HkbaAnIr+7kFV
XDDWegA7oUjCPXEV/DAK457IX1sjwe5rOIEpNslWSl7sstpZy5EgC0l4o0z9pxEWGTlpAWTQSzFR
ENuwY1mudc+DyxB719jAHuJ5exH3/CVMbKjNRzmNv/ogt7PnmncUtZfXIrXxGZaB89ySoMlrLdw2
vfnqcqKL+/FIDG2f0WAvfeutgGWnmwdHl8SgoMlbzGqm6g8Pybtrd87SpFwA7WdghNtov52tPcui
+cFZm7Luuyu7Kv85JkaOkR3NiB5Ame01ZRR1/hgNKbFAnZuxgsnUp/tR93i0KnHWqfTTOHfV9XhM
HCC+sqRMKWi0VTH5N1XwsQ60544eTA2RQRG4E/aeuwzowCRf6hvmNWrCn9wL9yM2XJ8uTXy+ydPY
o+uUw6InYAOesOCa7eqcU6IvKE77aiB/OOkpDjJRHNsezSmAHEmx6YEiiQcT4kMdGJzi9XuTMIC0
x/SG2oFxNmVZMDsyYo0vIKFRWGR2lyJBWAt6DvQmI2f9wMGhXvS4sXZjVy+Amrwr2al9x8rBFGLf
9sXDNjBz9ymzAcczb5oYQmoWmOC2KSBD1brvHcMqP6SBwB1xKxq0qymOCCDsZzmw+HAjAo26lmwg
7D7FnvYufOTHUjaoeH9ewqtsFBPSjnPuKvuau7MYEfKnomuGQUX2hifpWrgRR8AAlytoE6v9jMKT
TSr2kk0dQAi1zoj2Vn74BZ3zrbGMG1S5w0BLvNO0xtZV/Ehgr+KQal0SMll+bB6bUTgAkJisxQg8
JAdLGCxqzuqzzBpxD5pDX1JpdUhTiH7e2movUYxpVyFMSjQONSJ3CliflDTAcDEBCHFTfAk9Ph80
zYfeNOTcnPbObWcXuaCU45aLyAQmFx9Vwg17cIt9w3AiNR45k5w1NCDY2M0aeBMN6NyFO88kGuje
cGfszUbJdTT1j3Isy2MKhbGq7yH3YTalddiZL1ZSPHskQrHQ2YzCx3eryD/b0n61Wh0genzjPFAy
NGxvOQ/LIopeqyx+atzsUMb6KcCMPfBB6rZ1Kuz67nRAA6m52JryJ3PN+3yCUXGDZ27o6o3tdB9z
liOYP2Mb5xIOQvvTKJyb20ePyqJLAlZQ5Uzaml7DPcU5p6rrP+Ix58sWcykjKO/UCf8J58xgiUWF
iI9nFF9lFd9FpI0biRIUV8hU3P+2mu09ofZxDffp7+6N11CUK0Pj+umo8tgbX7irSe+dc8yaeTQ+
EVzE3d9p9bZr9C2mGF7YaOXj8FlaVfZqlf2T0QW4QlA4PQfI8xAm2NC9vTX0x17ljzxfN6Z2VswH
6dJrt9lDtSG2VQMIeNdvVc44ecp2bAHuGiLmj15ON7d1r8JtrnmmHqJrrl7J1dv1xBqTFoZec9wF
Kbl8fyaP7N0QvnIGn3IwtDNfL+c3PVlBppRbBsXEppEbMkFxbmOQpceEwwhCfqE9HixHvyG/5guB
24WMZEvkgyzW8uH39OPa6fhZeppL4VDyRBIUgce3P9AyCkJGyM06dvOK1qBFij5QIJTI7DXl3BIH
WHqzFA2G30pLUGScgRMpoSyaB0y2S+Me9Pq4cml4CIIOHqcsNoWDOY3QGVTIM+ynd0DJExpS/K41
3CykGrGoom3mPB6ONm00M6NRqyZ6RM0c72N6ZSzwUyPv4LQipBD5r4NJ/BsrH5eUrL3oz8NYVWQO
FaFa/H0yDd+p9Xtxa8086giTC62LVnxKlwjxsZINBiqNyBhnMagO/qFjp67SW+t4D5vIykJCa1ik
RX7qIgc4eClROvi5CHrUdWWcE2J33KvJeBvi4jmLKGSLCc6GEnhYWZDwLOeGZEZ0846T0GEaucWN
nktzZ+scR2M4kSGM+oV98xsS2AGQ3RxLJMlc9ZDcYJOxkXu/odyjNz88vaGbwKFljmtaVJMYTDqL
dts0C5D1KWs1Z5hUuUqmame0zSOtAK86Li9l1OTsv6Jk4tAM/wQz1jCFp2U38uQa+R9b7zbojbNi
jH62quGKCnsBR4LVUOseasI/bdXa3oeu203oaro7zqjrlUn3jxqHO7NjcnPTeOuNraHTVmjJGgu6
7K6TmDgecFdEFcCutTDbVSAITdGnUckdJOdP3miWZZzxlTJPMVJqUnT+EvzLziqHg6vFm1o5r9No
vOcp9Kl0miMrAv9DTaIzSXgq3Tje5C6gTDxLeqFe+hRzKw3xXKI7oX10DYNKZ96PsLejUJp0aMMW
X3CVoseq2BADeOKcyt714bfWsIu1fF8gQfEirDI7faoj68bazkWsTRd4mI5eG1NWF6HX1idLixnk
wkJuXe8mTY0pxziehgk/DU/vqLUUETJrwX8mF5XVPzVehjcylntTDiuREZSnWdv2aF+zKiJ6qup/
xqL7iYjJOEyjF6J2tQN1PYzmcTYDCPQWBUsdFTbtoSd/X2JZVhWSO/0yc/vUyDM1mp+8pb9TImFh
2dmBBngihlP86+fk90MLmp6bOgzuim9V8y1OxG0rKGagfZkeaqZF6LWX767sb62MmqXvk8KgriJe
1EQMOKCrd8PHSRYbTFbiAPZmbv6j5/NqAQlYuYl2Fmne7nI9Wjk6odcMdHH1r3blSRPqCVfXEw0r
Lt8bDrIwnJF2OtMdFMdbQMmZa2Tv5sAOHSAjwC6iKXx24Rvw69N3z57OKubUkHe0qeYG3pOc2CG7
NKicZq3jcGIm9FSyduFU5z6c9O9V2oLiGa8mxmDCvl9NVey0yjPXWWZ9pIk6oastpDe90+lARYBi
kAMf6eBK0VOmKS6B2927qd05unMZq+THh2W59DBEL30n2HW9lu3klO+r5hkc5A6PwVb3YAQxoqY9
OvgoC0WcTNsyf19YOTXVom4+gCs1i4a5DF6H6QkLfgRlEculQPTXovivU82jtqkZDEh7+fZAV6qu
cbYGSlkHkpoQapFbM1zVfnQOY+5B+tRvqLy5RF76ZGSUv8G27wSARSurDhVhgJEWy2mqNfyuJF3m
FLHG2VKNXFBw9KDxWOepgCQLJFdb9Nx9O0EhIb5prkAnt+HNkh3xrrBb8cj5S4u1bONyMRSUcVkt
ge6BYDVBHyfwrm3qfyYc5RYJKf0R+/uYTbtSw1IzAEocAn3R2XW1Kkb3qqflpzlRWsU8FqnGLWs6
7SaSjIQnUTNobCsEpdferBNyXd0IPXqxM72AN12CWUWczkh87HAnbaqpPWQ/vGgQZHlCQDAzaw6S
d/QXulWSH4G3CenT4TumLpy/BkUkUwelqgqPZDk41qbZHbOJv/AELctxnxg7Qzc2RlaGCwZZ/aJt
Cxzb3d/gY0Q2cbrhnPuMIs07Fc4+6Sie6GNIZASnoYZhApZrFbGPJQ6zXNIVaNge2oEzZZSLOcNR
i3nCYgtOr9ZNx2ykwCPrA/IWTzqRCQUZbGP27LlZacRA9PB8UVF6t7uC6g7ut4M5725NBM7a8NHK
LdYbl8WVsz1I+l1ele9VXxzC8eCVVbsuSfNANx53mpsWBLrZtytPQfDUEI80QeDcxbxuhzHBsIIV
7DtqTOOKk/ANk1e0SueobkvXJQG0nd/3Z8UTA1r7U7P0a+I2cIBAesQhM7xM+QNdITUz0+zLtbE2
ZZL+NqLiTnkEXt+i2qQgF+vxMzOJ29Cu0YFCZkWPUFUC72z2BgFFbogwAIl41lhOwfd2ou+gobcR
JOtebqjJmqtKGzP+icJ0y9WSlyR0h2VliY2lo1CZA3Z6XaSPQWB7IIu4CstcnrKk2GeVeoswpXT+
Gxw7j76eouZzXLqkS5egCX91J2PiNJ+pOeTjrZEP5l2nzEDTowplnsQyHJDkO5edMbwEFgOIvLG+
htCNDpTYAG2PN4ERgGcYKzxf/XHE2YZmxpVNVxR7TZy+Zs26g5oDYEmtWzN916M45J7A/yJ4D7eh
SKLrqCpgnLr+qvt9CyBD6cuqzZKHbVHFpzO+P5NyXleWVT7NNlMwm7r22UyEyq0kK87Ki8WLkNEb
hwRW29yOntSEn8a2zQrHZGe+p/pTapkrEcUkLOK0O+VmuVWjz+SG5z5Koq+iNynb8Y1mNTmefuhv
FLS2n6rXqn2ah2oZtWioVpk/rKI9e/4o34h62EdgbSF8Ozd7aFxLvRBnuCqGej9mvbpEMNQWuRrE
J/ciCJ5wXs8d47gtlgtSSq5z17Wof/R+QqKw1IrT5MXy6JpdsnBE8QYeuHzgJqHdoTE0qknK6j3w
9X0DlzlpzfLWEE8gdsEfccwiWA18ijlWIoFF5+F5ItkyQyHCP3+Sqf6wTVg3BriVfa7n4zLuxUG6
VfCZZ+ZxaFxY47mlHXMdjccb+uoWOnLtxI1c4OmaLjQ1MuIdpLWyrOEifUar+CMwV2qfSqcroJHB
80ixJVZc7s/jsBfjMzyFubAbgB02PAR6jXFXi7XNNI1nMPKrvH9yM+bxTtoSa21xj9jxva3B51Pk
26O8LKTjU4IzuOdidnU3XvRSj4M8IPAhKEq6VUo6j2JGIwqj2xKi191X3Ah9XBEqeXRhPjJ+Hh6c
pfaA9A4Jr0dCvJIwLRe9KdrakQX/3urYZY3nJM0XDoeqQ1BM1BeTmHYUYoH/CZRnI8mIcrZhHmjv
FNkh/p7MA2hHJr8kJl4a3KR69Jy17IAiNJAV+vLqmwl4mIp8j4bt03f/dYn7yuHMZSXjX5CKzwhV
OHPWrNuDAvO4x+GjwVOBCaZQa2v4HmJD8DF00Oen6Uo110IfmbjgFCAlH+yQKu+108mDEMHVaHPc
dDrFjHZfbzqsp6NhgYvJ5LWQGM0ymiJQZqndZUjaxJCe9I+EJtGpYkuLUP5NEiK2r3OKYMSJGJkZ
ROZS99l33XzjWy8JCXneSXCTYktL1DrW+FZMhb/OsXjw4vTPQRKqsQUtpex/YvLx5Ux1xWSZr0IL
4RaG4trT2NwpUl0TRnHZhoG2DGaPwODn9sptnAUtMhjDqe+jbtmXK3dEn6S/8N6hYlHCRZMhDm+q
BAeGKRLUbSoIDsLf/4VzyrNWJNSzfLk0vB+wZgLARLdhNso9x64o8xouzP2Yllu/rUtn1VTcDI1b
I3zeceO2VJ4W9T2oOW3kg742Kx2DntBx5A82fulnDGP2ygT1vZVcNrFVEo7D6pIV+HNAqGEIJj7u
UXRD90bRB7whjtw0YfyD5hqz1mOYckrwrAmRDzfDGTnUyQ2x5B7I8UrWgkE3b3DTv1kOYp01vNJH
gcpV7HJh3wZcjKtwKNaucfO08neaOm1pNe2GvxstL6Q1TMjHaiBvmh4xGiZM5Up74fkbvWy+FJmj
XWV4z/jErb1xKmrjrUtZ1HED3bDfZaF8LuA9XNNO7tmw8Eug8Mvwrw3MbxHzSZpdTci2v2bEdEPO
0WtICFyYoXSlCGkm7qEImgSSxxy80MMX/lQSW+fgTG+wRrul19MGZslgn9OEV/hcH90Yi10dk8Pg
BlqCCF6wne94+38LhG4LeZZp0KXw5VvG7JdZVVWvSsvGOJ80L5gX+QYaFeDOrF+12oefgwug+Z+K
lBI5SFzqJlR0CSLprKYWWD6nxrxO3tNOkNSBkbZXFRW4TnlBW7NTSjtZbJ61GXUtovoTuvnOVvVP
YSevDnbv2bSL6FAlX5B3Tt20C6yfHvDlomh1HzOd8xyEtrdAMWNrzz47ItrLumT9A0USVTDTZqel
q0HTsdLOIwT/12fIcY3SN1FLQivAwW2PHJ/SmGtRp/zvlvBHOGTUdAvvx/KdZVkH1A0yvLZbnHZ0
kbA/LCzeaUqK69lnyRUs0xiHJeE2MYPH9N4Zzr/akscKEwT1KriKtGodDxGuwWIfdbSSlDEdIcxv
fXhquGaldJZYaoplYVY327VveWsS3g9/kbturj68oqSSgJuMEx3NJ9b7iaVdtovaIoiOzpkhpi9q
pTOM/BspIyvjgGgLY60Koh1jMnrP0Fcch4KZRg7rOi6MTdu8gnfg3GghoQDxf6LAfkUXF35S2l39
eVpbCoYQWEgc6t5HrETLVH3GuVDU+gZvge8fhj64j8J67k3jzZn6Q1wPA68qD2BSfxjKIe2byB9m
slwfa3ry6MoZoZoyj5hL97gvUTqMJfC7K3m8unE9qWhZU3zD8jLvVZQTkzT7xebHimBPr8mIszc1
dbj8NduXoxFiA4dT5gTsVH6PBkDvhjN9213r4n8HUuh6/7xHm7CGtqVzxmf/LaJL7jKf5PvpFzwP
8t6FMl5VI4uTLne55hOR9JEZuoGjdFfi6GPw6k31pe/Tc1E3a6ZYBI8k3rupJZHLCAvpOVjpPdXb
c6JWwKYa6FNeWLN7Mu352arHuqGm4lF3Z/L7f5o9fP7H0ZksN25sQfSLEIEZqC1nUqREippaG4SG
bgCFGYWp8PU+8MbxHPZrSxxQt25mnoyNHbANwOIEOkSzt70WkpZn2ms5Trc0xTut40/hc3eEhBy2
/DdgSIHHyO6uVQcHSycfnGEXhp2DlHQnt/+3yHDjsZ2vMQZsZErSXWGNc0SU+GMlJK3awSQoI2yX
rJ1XbaLbIzy2M9rimQT3FrTHhlxiApYDk0CT5h+YIawNP3DAwXkMcVUZ/Fxm5DxXrCnXGJUOLGv/
spwPPUfzncvSQ+bcDcCMrLslWdaiW1DkqEek+NWMgV5T7ltW71lfrgujHHduEtycDuEPhgbrhzY/
TOh4+9Hr7uX/QaWMDILyqGdk9tFZGmzyCfHRE+IVWsq7qtv2RP6VkxNreDxwOadQkZg21bOjrF6z
ZHqmevoFdWXtjMWeWzY03Paj1AxXnc1hGkYt/nHnL0Q1snAVbAgLStpsJEADjBFDAmn09piG4B+G
Yh+aaMIqGTcmhQkbPrPUrnvmEZv2kWEEJ8s1m7mihLJ6avg+ZlCUUAwfe38a1tOXDsy3IVWkFSD6
PbZaPXhDMAOBbt+iufwyg/Y7s3nAR1ZtHDn6KeTata14igp97jgTiXNNj7y6B7/r76mVPOA9JnrH
ndlx7TeVk9bIf0S788iUqR6Sx2zxqsiAWk2rfqqS0t/kRRltRqqaV1MbcJ1VvDBKsbZXxynKP5fO
wWhUh5jKh8lXx1RPOaaX5HVO/RsjzZIhhSn0IWRNKxeV6lsL4NIUWc6mt9KTHICpAlZvWb+4IbnV
ueaCi9Ojw5Sxp6Pqlnoj9wV1aqww3vgxHswGabMP3zqv/uYudq0TQndL5GVrpuOmZhsrATd/glJi
odwzpPgUdeWl3HuWPpRjum0HnNtFSFqWCCnFm8Qw24aDQ7Tky/GZyKVdPKd4zHLLX6sK76Vgv6gJ
Z2hmqDWuqo6RAXD9/BDj66w79w2r32uw7GNKZf9Y2GTtPP1VjABd2F2dUD5hyN5XfsGQjMETaflM
fuheEUHsw+ToOfHNd7BYmTZHfVrpCyS+xznH0ZRJmzLQYO9bjKBCgw0kOroNwgdjlmdzsD/Cgn9r
cK9Y+wIqbMfjYBMqxme6Ibb2rO3xu3G7e8WCYlTsMyiqBKUEMC6eoheoZcwrfDoURifNLKeMaGsY
M7P67CFk2eqURv4PBJ+nLMenHmoMHDAfanfgrK+389zgM6louSUeNdrMWsuYMjisZ6OYWSTw5BPc
3zNIMaIiVsgX3ns1RXstuvloa/Eal0ZFZrt+yNr2m/F4ldXdRysLpkpiaVTcEVbdlfbM2eSIkLYg
DGWjpp+MDp9NUqTk+yPjMI9kmW3grC4vaWRdsErZa2/2z7E0bmNKq+UY5eskDh6dOOeZUFQpT6Ld
iOXDsZcWHd/4mPNboPO3JsVj1FQTu0a/JJnEKDi6V8882eY/QawPDZUvGOm9gInYHANm8vy5MdSO
dpkK53K8hvr6jPwN8CThPlnSC0IcbZNWT0MA6QhPAVSAuKMocoYEpJnEIvoyoLtRf4bjowKw7QzV
r7DyT2FZf61Vj+WGw0M+5bigR6Jjq5AV9tqhoRJffnWwsGKXBo0ZbBPxNIClJQGBU2c0su7YCSwi
uBUgDcAi3PuD+y+IhQIt237QjfY+Wd25yvu7cvnotpVTrKd//szess03HWoWqVJKnyNG94qQgZLp
b1YnjwE2rVk0z0mL36CS5cHPmf5Rmh8GSfEUS2dkGvYpBs4A/shkCAoMHO1n4cQe5cuQQpeyFD/D
EzeERAU8oU6YHX/TAfXdiHFHGTQhhmSwbVoNXLu72NB7KkKoNGR9Yjh8KZjTyAK4u4pE+3oUT442
092YGLdU5p/kSV+LgM85rBl4BPabnQQjf6bz15GEJ6lyY3YIf8gYzSsKH/nUJikR9TbGFmrkZ9l5
6a4SiOzVR+Kkz2UXPtZhw7pviveT0a+tihQ1GNmHSvEDU9nybuCy3veasdrM//jMN//3PzevoVFm
WwQbbmaTfZttK9iPYf9BCXxidO+mDdZswFWx6ZL4YPNm7D0qZ1fTl514dJJwC+F3bm3jK/KTp6A6
hTHPQgNH4Lq36tdJ6suQ+zg6pUORnXltU65YSJlkASviESM3HRrubNRDd4q/3Zb+xQgyEDrdnXzM
2U/MD3/uzn0AGKsht5Dh04rA4JIZG/atxw+AbLZr6+GHsMrytU0LTtPCBfGVOepnCFcWYJ+ab/pa
8BSKG/3QSO9DGu3ebTgq8lnqLS2f4fjjRZyCGXt6NhXGaYDJshGec3NxJHi6QQyqnqx40fCBkKBd
9+aWeCNL6UC3G7qLnqih2bUj3nkfLOnKD313G1OsC+MBA495b32v3Y5AWlcUgdM+7v/rmQsYMg99
gMBAhGkdhs3S0sJGUNP62Nr1Qz6xBxhYhMm5uxhR9pNYU0PaTL2QnoUtyI14u/Mq6yxbjqQkpWBm
GvWKgpw46D8E2xHWdWz3cdOnIyopnc14z9E6uAcj7VAF3rr4kion/+dp8YkFmLg3sjI3EQbbpBm3
w7CWFg/loLuJHh/YUFRi20fDTk/lnyo2Xgiv8MxifzFaxhUPxqmxF98LcfB1NPtvy0ilWhKJ2M2N
ra9dgj8ZyothP1eWHpf0FA8aZ1UalD/mMS+P7RS/0vVOeTL8kEW6/0+fUHYG83JRR8aQtzGoeCil
WJNJ/GAUuxgJCVy/6O500FJIz74RIRjX0shO2lNY6yMwFgp27s5uLrmoX9ycx19DmQRLBbVbfg/f
bI+LFk4n2FGUrGi4Kf+0SfGqB66TXqwe8HdfaGU6eZ73N+KT0RAVW/n++ABACHeV0Z0R1Rdtrlrs
MehfRf4Ujd47wSbqiYJ5bTnUtrUzFuTmlvoRzTneTyjno2u4+6lIP0STYvI3EJjpcpboS9TSEiqN
FbEnACBh55yIiCf+csWTwylssYC5hhMxBNKeGAaG3mrlXsSybI/iz4zo53kkAxIo/9LWEYIF02+a
2vQNkmCq6EbeDNZ3H+gvN6SDsdPNgpIZtpRo4azAJgZLxHiPAtemffmtr5fkJNz7Te2iFzMX2sNR
zv141mOxmy3SDL2J3Fu17o1LwKsOhmJto9xjXkpf+45dtoYii/ySbnXM56AnA7/KcvufEHtOWXYc
ChJz6Lm4mh+ngvh8YkNBQDq/AqS5Om25FxWUUMOwrxHFwYHbfcQ1jkyTC7llXjLMRjn2C2NKn/hx
WNxPD2btv3eGPC7rAHiSVBIqTK8+tuPUbD90WRCPC5Nd3CnFzMZ13cfkNFA4ypZj3oaYSXigrFks
DuDR+VUGJ7qxCONN8H6gcT6MBfS2EN6lOW8tw8+3c1N+BDinp7az1hCDqiSXgE3Mn8nl9kRZ5v9S
+CeFkhRj05AiTDFAuTQeob82MXdnY4kLWJbxHMnyR27ig2oplVTZorWkfOwF8YB2DD+BeDEPZvpO
ZOVMrEVPKSZMTqRV2pR/8jLHAlBOb2MC2cd0+YBWTDl+lv6OqDCbPHA2NL98d/A8N7GJ32Ky11Um
Wd2D7pfhKmEbv7JSHCADhO45tG70rhFeKbhLqOkYuSaM+iCVGx5IbyFtUHs3R+bsxDr3UQWrih2u
1+IyQw/RViq3Sdxd7bq7+0b4RUHSSoxMv84M92xx73uy6tBADLyyuv5D//efAEujbvmCahUl64IV
8kp7vGCqt/4UpXoN3fLmj90dtOzik0E6IF//MYbbauLZ5VT+tcB/s5lT60fYLIZ9J/vwUnYYMWIb
yVK0roYkbPCWGri6EmClrsPgk3JLdnPyE+EsD04TUKeZxDxC7W3/CnzqG7btopfJp7ChA11Z7i5s
KN+Z4j+JuTyrPa8EivG29GihtzbbQnGqOCH0fYfmvgmCSAoYdFUunTnUTLUFyxu3ZnIv736nxi3V
nDZz7uNsl82BRykeDMOAqQHDM1q8FLNLfu4W5M2fHAdlbTg10cFe70o617tuxXYLfauhHqCtf1lc
AOycYdTMbLAavKCrNidNoUT0YCvWeijeBBYXfYoRxSROzD2anSYdfCIK9qGfvbLn+U597rxu+VTF
6k3I5FNneMXMmkPB8E1IjskDqTYKcSvEXQV/UxYH3SGPos1DMLxEyAB4mOTeSPEjEIjLjmND9sEn
WjTJsWXyNU5ttdgTuT11ov2NXXGzKzqLEuunj8pfJIsGMucpK6K/sY9bLNFYTLqr6yRnppq/RYa8
EER1QaS8JKvVDddai5s73nP+yUb28SkT7rkmjmq6eKc7BKw01r/Mcjvfw5jlE4LGn13qfTARV41C
46irL3tS2ffgXvoYE7SIESDdsOfXwiKX+DEfaELLLOzo+7X8a9OxGpsA1U4uEkB9ClXwbrIQeIRG
uvfF+KzHuGHnqIjWLFTM1N11haowkXL+BcPCB5N3aue3Zcwp6xsO22BiHNGA80MGKRvH7sKtWa4i
36HrnKd65kC7iQAZE/FB8usHCRVCnb1g4O0b3gLc7HWZwZEa6w+ZMJQNI+YAyJaR7kg2i7NafFOj
7f6IKOEs4snatfpLlpy0WftOU4agGFB8JWHyOrC5aPvk286RGkJ/p3PuPa3xVJglg55Tv0vWVS2x
iRWMdT53+VFlfJAGzGHu8E8Y7pdF+YSXFdl6hmJH6Nni7lV38NV9VpRZQswkdLlf+45+09kyHzME
zZQ4mAAxPFajkeLP064DfdEt/yo8icwnyDCdvhoxpjyvMZ96IwhXLpehssDJi+bGyybUlV7RnUMI
ulWQ/0QAMyRh4WsrjvU0a3fVEsiX/XfSNNduIK9ADt4oqNY0slfQN3+wfLwVaI/HwqVge9G3w7ne
4+njWTT3v4mBs45eLYMr1jqNq71PHzPfpbMX69sACnFRku9uxCDPbelOa8HP6FX7pSB4zyfy1hbu
lgbSuybWCwJSUE0NVc8L6x+SA4dxaDSFp7G57sHh+hSmwzLdgDB0x3qJavB2CsiOS8DSx/GYdskm
p/WbIjMakFQvXvDYbANKJVcmk1JUcVrS07TvOwcotWqpF20KdJj4Wr32yzvRL+aeYPjsdP8TiOGv
QXxdQks3oAK11d5psf1KBc2E2Tfki8K3KWnAZoIcIDKZ5FDD2Dv7fJ2sAnmpOZLo34mOUARVBXTf
Vd5DkWETtI38bsAwZHAtHg3IqdI2xEsTozYDye4bpA0BbDu0Qizq7gPIP66ZzvCYyy7ehTT/rUJ4
CzY/x5A4O3zAG86jqganp0pE1Ji8Z1zGr+y+jo3CSOjJV891LqqHluKK6aRM4x46VUyWnz5Wx32q
7Og1SVmCM/KlhypzfnRgXUpQTVMSnaehutRdu+v8DNIWXzJ5mYxa4ll1uYbnF9IUtB+aTylzyYtu
mztC4WCB/rLbdSdSzMjSZcvPxpe+XUhETrbrrK1fgYXMQhLaVx4Mxbocx6c66bkPkTMq4KeCmWbl
k6Hcmiz1PEAauZpILRMfs0fTp04oIMEzGS8dgiCmEApd8AuymRUpTDfWYbHn3KNsuGcu7Fa6Aqut
yhAllXiAKUcStzCouSkJpXeMjWikZGvhF0/0DYBEHYz7jBVsnaZ5CAvA3rlZ+2Ohu/O5YylgQ0AH
GBGdcVHvhT29pSbvYJ0jztpEUzzSBUbe15j0ifZWuKqWD6ycnfX/nzGiol+5r6G8PYI3/woN9cQN
Nd26rvoemvRFz4a5qxtHPlRs+El7m/cinv6Q0MIVL3SxnSC3nILsZgchmmisbWoDmHL8ts13Yex2
2zSZ3lyrtR+9lOcs13R2dpoTJs6o0e0wDJVRQnu77jkH+xLnIc7Muk7DPZ9TB23vSOa/Q0To6BCA
9DIy29UIeGYmXsVosZLth2KrXMFTdmsRP6ddrdwoe7krTcWnpVN2zOKxTdJnk30YuVvD4tSsdsza
BORS5hOIHWsWtH5QQeUTmCqiwd5rUEotO2ES7us8WvDf7Z+OYPAEJtbmNGoG6+SwcVmBDrjKBtXQ
csWx6PVH6fBQbopyH7IViPlhhqH+qWtQpYBFcLZ3/FnsZoLdcqgnrNQ0D9G4jP54E6u3chnXDW8O
D5XFvRMpSA/Rn5xxHGLgd+nxgsTSM1eqyx4tI0j2gyTzkhR7p8pOrsc04WfV69z1A1Ki+WPjWS1r
hxBVGWFF4eMyDMmRAZYbrj1cpMJm4yxxqrLK2UHgRl8eqIxQINWTiCq4iP44Xlf/KxqYOZOauUZL
AFxZO34vfA13No21Gpt7L/1/QzE/9wyGfVfuc/+F6Mw5o8Z776LmUqE3bxPFbO4sEnMHjfeUyejV
VxrhpY9e/Kpk7nPNZwL1+boXJR0vGObd8qhMiHZ2CNtEhVI/mph4I+I5q5kySQTAJj3RGPY+OqmJ
M3X4zS2AUTA5lnGuf87wthJBoCnVyY91dKr7KaQDpLuQj3n0JV/oQbuXQsVsIXzqKkztfwB2Xjea
K86s3owyLc6u+ROU1JJGLrzi3rr3cfbkAdFa3E7OZuqHQ8clsjapug8r68/AkoiNzCe9KQm/adef
phw01Fy9pBWrMjf7BfYZFJG5DZE5zFrcLPYokUmBbJk4AKPcnwkLeL/YfgYiAsTu/kzsI5Y5YGYB
B4bLvLqogzsbOCvQs2k7QQJ1sv0wYZVnzb+FtvxkNBMQBJwyDmnWyQcP7BXoEPa6c+BAzGR/ttqP
z0AUzvSS/pO8QHGALOGzfOFkH9fL7RLEzJn58Oq6OfAfy9tl+RiuJv2KvSZh3T4L6oyQdEwAbCuv
Eu/KBpW8XFmCYt42ZvC3oykQ5CPlqTr427bQGSoruATAtJNsPIy0HMdItbVv4DvBTu9lMaccgkSb
NudyZg63NJggjr62jD4qYX+b4fK0qhkeEvU218nn1BoPcgL65FLfmSQJurOb7TyjICiJhJ74i+0t
3QzTjQcU1ICQSCKgBNZ+3PCjcKHvjzD8TcbzKmZ6ytPFWbQ49Qiw207ww66Eu5idUeOAgNCpay0Y
JIaxKU5ejBLUPUw1X8ppEheM4ng+hPzsB//dSsvTZGJ2n+Q/L7M3quH705kcMqqt90bD56QzxQWw
KKeffTE9WjL6sHzqPQGSZwHx3HKagDZe5QTHSJGKruroYEjjQ3sOD0GDOLuF2lS2b4HlBqcgNeE7
woBCtEVMDygjByEM9wTKUd6QrazLD2xGLjsnlyuCcp4TQlFS9PfZG899V98zRMuy9vHt5Qem43uN
6zHSxa3tqaNWNSvQYO0E4yPY9ieOXgh5ov2IFtOX0DgyeJQyYDP5xtmbNONPLwcPY6L+EmndatfS
CIbjvEus78kbL3Nalz/mRBNa8DD43c0NDM5Y6rIWWIc8h4TRtjkVzeDV5k97snHIWWEBvk2TSsfn
QcefPT1q2jwnD2wXX/fHhqPwwXawamUTQrXbxphfsjC4drKfiX5wkLaqEDvbL4Ep/RZ1wGRajOqK
OYWlro6Ko99tkyRPr2J09dWbcKfnMuy2fo9KbRM4t1PGmiYJ5bVB5YZCSJReWH5wHmV+tIJ+vkKL
nq8WY+kJANoHpv5PDzdal5z+/y8hAtIKA5aD71dwIBhMTcFrnixEBtneCUi4K02zb5fnL3Eq0VKF
Ps1Cii2v94pIMIWGw3iMTfcyehYfTVDuQwWBhm7zYoZbiBRqYawv/qZSem9e693mQD+EhvyoZSWu
YWYXxOim9sxlT13KrCfy3v6Y+Rh/dnxlnX9SopCF+F8e8iFmeI9vpdbTnYi2vwOIWYL9In+cKe6G
zA8apFAtf7rkArLafvYpiSIcHgarLMNcXmRRuM2ggNujbx1HOqr2qefVLxkRGNZF4fCLsXCLhhzB
0zo1Y+hs6uzIdmDcRAX3MNbcVC9nZn1JFJq8PdvFZ9TZ23r52FNK0G51KMa1t/ygkgTBGnkPf2kf
nswqKPe4ui+9bcP7mIr+ytU6h3qA2c5Kpyv2LW4eWJJcN53oRkgWpj7wmsKgTtpPp+KwfEE3Ule/
hCgwrKWef7T9ABp4jJwFTIfTMm++RYa81BBELfrMfzz3fYUZyBp/TcPztjiGSYEJF6he3N7cvDB/
sbVcbZXod8FtktclIX+VdXTAVX364JqUj7RgRDrao65GW3GENw9Wk7a/wu+/HBC0r1O+9OoF4qUw
qcDGijQ8yTrezWYC77bHe0rbtLh5rCFJAruNkFT2VNUjpb40m1Em9JzVtjwwbsyHmWjppfKaR6sm
QVfx749DOH9H7TH2IRJhE5w3dOO2Oz6eOUaxMSQ+b5rbOfa+gonlnmENl6Xel5UQ7BXjEJi9dRMK
25PHA61UiPUKHEzkz1jCamboliD1qpHSujkDLZ0l39f9/38LVJCdurDo6XCWTI4PQRRDJhTZsmiO
mAoWOGFsItNB5aK26PL/3yWVh/grQF/L6J01dLW1fak3LBeVW9xCa0Z3oySvcTLWHFy8WYGFoybe
Hgp98+KGe7TjQYcSVLoUbf3E82CNdjZTW9wmTyW06JHYuZ128lF0sGPIqr2F/VDxp9AT3fGOlGTo
MuXNm0LQdFtQz0QY3nDwsYIXwurStvZwAxY63sgpqEd+wR2xSvZFk6VRNCXJ3FZR4gFM/CKm+GQ/
4fVi3Ub0YsaneQMro3DMG8f//87igIY4mJ49HQB4Vt7jDAy5p2hww6U62pIfS2+lcL3HgMKIGov3
2Run9bxw6oJmuHVe3mF7hLUBWC3G3Lixy8E8xKLiDYwE16vaPnupljdQZ4Mxs0IoWaILVL60KJ4n
aBeUBfTzGqvyC9Vk6tEUMW1rJKGwS1Dz1uTXdkrYqFjIJVXBnrZWD87Io8tVavjV+W55P5xam4/Z
yIIMh8xrTysUFyiZnWGmUkpqDOeeN3kkWGu7dvRnqEiz6+Zi10N70QmJKwBA64CnZ+0uC+bZ0Bca
QYHCTIz77MzyGauNa/nmRlGtd/II//m/c5jxZJkr8ij2dCU+uY0goqTs/jYuyO5VKPwfe76nGcix
aS9w4TwUPoqTSombmkCeCocfE5w7PJsAa7GoBMBNdh1NiXnSSr1nqwaaFPnB3opxlKU6Dc+EXfHV
2ZyNAXKLgDyMH6idADSHBxmnz1nbf0ZR+Rn1xWMLOWlV8OHfFAFiszFnAO+IZ+EAmyUA7mkJJdje
vrRJRVNMZ12MAB8TZEXQLGaoN1L1x3EArx804HQ5uh+nQbJIDfB9FGYa0b6N0Nzjd9V9tM8iD6gT
OUOS/ITiBbdwA/w5/rT24LLwDpMHAzfWavT7K1ZHcK88Yk33TvYHIdcjUmHoGC+PkWO36cltjMZX
3KbfHr64FU9awKT8P4hMj1sZ66/MyS/sqPADVrFzsIuUlFU3bXp+ZkVxxxo2xroJwReMbR7vVHWm
Vx0fhc2f3JT2NpE82OqSizFrYeAslEG1Pnq96HnIZ+PRLBBTJCvCCkoitSnzWjUF/zz21OX/vzRU
/QVJsljI2y3wVHLa3I11iTfKUx1g2na+kpVHdAuRZiC/XohSnCx7XNDUjrXuE3go4eydKc/AWc1Q
yrKTHpB6/MaOmtKDPerNoL8amnUvNKGSyQu641Q5b7ENGQpgNOIv/hwCTW43pAuG/LuiapwE5b8A
WLjCkuOHRnyxKWQwmuJYLUkmniL05WCLWk0FZ6pKtsos0AsVBHw9A+RiNLrFwBt3U0dcIu18D3If
moRPTSE2QAZEA9bGtsRiTookCzH7iHtaYEGuY0scXHZ73BIGfry9TvpPUOc01MwVt/6xdl6j7DWh
rh6/mTcf+pSl0tJj1QT8X7iBHdFQufB3zHYg+deFNIOjZORNp/CIqMNbZIVcJUb7kpIrW46stU/T
69nx7wNX9EObZOD7+9+Kjtg1otV7JMVnzevq1WzXatB1AeuFlTZdapS5sdLMuqMAit+oY6CSPgn2
5S/1yHvUjgbsc/KN674foQYvH4M62OH7XaLCdAwhfz01nPF8e8gvhFD5OnpBzXLmXpz4e8JYhOyl
sTGrliGXmPHezDHIULFhcZFErMsrF4dD/GuY/sYfKgjGoYkkhK16DZIcDH7O0JIrasKCEC7O2JZf
pBvBSc4hxDyNH7KyGULYrAWgGPMrUH3EApf3N6kLClMWxxAIhp6FIcF4Y9xkpqP2tRl9BAEnT5ZQ
0lgOrxFXiFjMeHOA6ay72vsLIaTcBhAp/HIobwu6EXTiTlRosNV8jRO+fvGro9LqFKhq73btd2qy
XSl6yLoTWSUtuOtZ0J/99Euo+hqCbMR7pexd4iTjo2HLfUHCo9DDSP8RSUyvNc8WphWOheKpsnjg
aD3aq86JMKpAUmj8mdA7MZGwGuJd76C9jAbPgoqhdyOUOa39JdERT6Q05GT5MJYcSEw8h7CuMVjv
2wF/WOQx0sPRX4uaYzgcRjxq9vxr5POJu1u1qfi12cthNZ4K/HUTIpGVnciy1jxQEjweJArAdW89
gjpFNp/tcaKsrGBT2yMIVy8sQa4wJujM8+GuqIAlqyf5JFsRYiJmiKVn4Wi3Ph/a2ifrQ93nOtN0
fdtd/UGIcZkrcS44/Ibz+DoPnbsrUvPNpB4GEjgW0IBGO8DXySF3gq3vUxU4ixdVSRBGVn+1wKGF
SSCO2SzwOY/mT2F6YKoK5PiuwGM8kPADM0D0HJvSnrwXtzqaj0cMx6Ywrqa0OQe95ElYX9T/5TtQ
u28O45O0MSGUIWlJ2E4q8OYt63LmI7RcMskNNVIRwfUxfKL4Mt2Q1Nznibfikblb4P48VH+svl82
TBVTu1SPTpveROs2F2P5i+rtCwW8mGDz6hFazLwx0J7WBO77k82uJxWWRyceRQR9/A5PyT6hktnr
uIpxeVlUF3LahdvCvw6gH9aT40Fly+lDEAH9Ua7Zfmqjwa0bXWio2eatc4MfRm4hZUn4Isc5o2y4
e+JUZ28zGx9t7f7pBpBDbHebY5aDSxnDDSxorAdlcYQrgJpWSnfpoD1An7Wc4burSLhVAiufxBcy
yHhhTthHjy4lz2k31F8vTdGKsBTGHcqLoIv45i/BaXjmczIsDspXz0A0j4R85SVT3DNgz31WKvss
DG9jJjYdIjXDF5XDZOjBSDiE43putXE3btiz/qP05nu0u7uSNPVyv0df4ACit+XoAmnoI85OPwe+
4Fqwf3LjCgKI1wrzRBITQjD0VG2gmPKU8s/SGiw01hgV0Mm4tti/tjn+EufQ1oiLzGLTngRIZR7l
FnW9d/jYERufGrTUJDs4Bmp7NuGR9jqf7Ijf7Me5YEPJ9JbN1V/kZ+DQFtGMljL2tYiMeaWN9k8F
v6dOx/l9pvki9Sxa9OZFTQlHhMcNVDJ3Kzpyb0xRpENh61OsiHAecYNDOxPD1TcmQoM2KYgxHdYQ
7omlx/JURcY7jc3GhJ+PcdAaKXclDEzMov/rxclmBC10pqWRkAnoJS7C2Kw7fm5UQUXGDtmNqr/2
b9d91c7R/+3MRq6EIuwhPKqozb4B+soclqTJK4P4dzeMd78wbWZjHvdM0as5lYfBU0eKr9svg3cX
59yDSUJtEQxvQHcJuOdc+CEVH7vOeTHxehEClQyVNQQiDa7MaxomODKcfFz0R1HFzz2y53wzW7YS
ybRxcok/6GbBHCkj+w2lW4LQJA2RvjK/fEZW+VAhnP1fO+AdF6kncaMDp/DVNqdT7/IMnQMZHdo5
B+5b8LmpXpwiOhLc2kqC7uSyg5c0D+xVamC7l7TxZRxKGQ+M1WxDPKGja7tMO4Cu3sKKvKtFh6xv
DPQE4Iov2OPxjiOB0KxArPhhTmdoFOkx7s23uhrG7eyTCFncCcpgYxamxa+T884OM3lrby7we8//
TFOaO911d2NirsTdhsWEZXnV4w04x0X5k7EQ3tRgnOouO40F3zk66DZOG/xtvOIQBsWbWcWXPslu
Hf4a0pi7tqH62FFXPHiQchhvzjO1ctQO5VgrT6NiFp3H5NUNJPk/44flB47i/G4ZjCZjZ5ormyAI
6LVDUUiyuXGqHvweWJNlKZyF5Ff9+BZP83eFFhtoTqE8KP91ZuiukIacIDGeBVdt6AnGA+74N2XB
gUfU3gqzenI7v18XwFLnQ85JhYsTOqKPqqPDYZ/NwKuDYV82E42c/bTvJup3KLxe16TJJvD/3NpX
1UBidliThP2I8S/R6/3dhD7ouYkwkrMSQf2mHV7vrELlTyL59qO5GT8pxuyQHAVMotymvYItuYU7
gLfIRBE3/2gCo51XpGcLuclp9hmiXiTjZwokWRQ0+txGy7d4AsSeS8ZeojULdH5yU6DWTrzNJBB4
TgwOczykRjW9+5LI+lgSsYhJRWHqRxLjEW0SfgFjBxRoyy5JHlP+q1jaxDnMrY/B4QzooNf5CPGU
etYrc9lBs81CAptpnDTCvzMDB0SRc5IMeP89frUSYaI2ofChZk1A7FPmAPgw6cbIn+iMBygWqH9Q
4ffiqQ2sbx+C99puE2vt4qbnNAzJ/+wjl4hVISGEFoFVnSH0/Ho6eWrInBl98B63xci2PCbpVkUY
qjpu4FO3Mab2BOJmgSCyHhjkcBsL29nGz7WBTawYudzbYUvLvENGdIJMiobnrwaVPIT2cC8LQrn4
seBBNlXByrw7+zqBzFg4h1nO/7B3IWAPwNd7SzwZmosMDPY0uWh2Uqqqv/sS9E1JvYcYxq+0IUgd
e4wyYVoniBc2m4WSZ0Fcpo+2RpwVAhSamZ3yviGWsLir8drGgv+Bns0PWrRrT1lc/fCpzCYdM/8x
dl69rSRZtv4rhfN8sycifQ66+kH0nhLlXxJyJ72N9L9+PrJ6ptFzgYtbKBCipCNRTBM79l7rW/Vk
UmCTfpQx1K+EO7eU9+j7Foro8KFx6M0NV+5aV1FC+JwGcC2DI6TO11qLHwwdpFOiv4OHy5iE2znX
L9Vf7T+LELG+Xjf3sY9e0w86GkclV3RwndhMewTGxsbMvtjuozNnaQizaWUXBSyy2HyGnMDwOi7A
cDSFQ5MkPmrlCQYaVFtrcuZlzv48poxwq17MrPTkuG0zJ97+nR7Q/bUi5EYPUBRYROgA+BsqqdZa
YyIu1AWdqaFDrDOs+3hgYCcWhYDpSZ7Rwq/yb9Uo0qqB3iGWMDl3WiL9bP+TrdaTXxnaXTRp54xJ
33g1RUjatEOZARdihQ0ERiO2MjAsSUnhh0R5NCfED4FRKp7plwSHpuJ+M+qms8Lcmi0sbuUH5K+b
nNH/fZqNwZbIJwb/YU0FKtpxGyBL2vYoPAct0Gl0J+FDlPfiDAny9iS0s/3E0PtCoysx2nf4jO0K
QCfnB7ebgK7hLqjrZyJ77IOvtoU+lgv4QzhkjCK8hKD5mJiW3gKVwUuOxeOoV45GYDHzzSCv3XtL
Z5TJ7mfeGWZ/6KRj7VKj5OyXfbzPeNG4nEwqNnABpFZhhPO1d7I5/a1EFvpQeQBwXLT0GQ6QJSeX
/lS6rwwusHuy535J4cCCPYZifnvaqRLBlq65jPPLTZ3QvO4AA830kRbpmMDGbyoUl1Qjs87Q+yM9
rxWOzfjBNoYWu5iMl6JdBWFBP5YP+kjDkCTa+t6L8I9rtAdb1zd3PhCPjEzYhQ2tbE/cwQhzmk6U
SqJ21wZoUnNZVzstH3HJjQHVfZ0eKQkk0oACxbNGn6ALW+S89Le1vhznU+2Xh3qC69MDPpzZugUV
VYOJr+pWzZxkbloaG6bSRKKsmB1kSdYxgQkN+vztl09QAhbx3LrYib/1MLDQlq67koZh7CMPHsP3
whPNfoyTk+132kFLClyqSt0HqMQZOw/lWwNTASXWALcURZNNQTwLq34FJHVYiwaNtxs5NULJ8rNQ
RXgibTA+VG4DPHqS4ikO/bmmMYsKxokxuDTjDWg/EqQ9VR1GU13YoiPWJwnwoxPkOyd5VDCiGa+0
HsrgdlJqowwhNp4yub/VRrDqVO8jUPOducsAat4Jn3OIdfykgB3diQZHeAxKaMlOB1p83GxCdnL0
I4HWQTTEO6E73y7B8D+18+qiqlzJ1mWklDRKEo07yW7thrnO6FUtNGKmdnEpXNJqPDbOAA84GWv3
rOHRXeQ2ttncJQDN1QFftZw4H2DelwOl7E8S6GdieGgOCBQME7ugA5lQqPbQxTzDRHa5R4+0jupu
EdA0P7GnUDtUDewNymh8xxF31mi/PVbkI8yaKcHiR4rsbILo9DrJEdll3qiN2U3kl5XXKHb0THtQ
c3JHYXR7UuuVXCjlOsjx8aXctWV7aAK3Od+uFptt1u2ZnqEKD0K/nuVsKjdaCf28b6T2nIlGoOIu
3omx+13n/a5TmvUorNF6HDCFa1P+SKdO2waYSO4Gz8RzZYYkEfRqI2r9EvRm/OX05iXsGXAEgdMd
rp925XCQniUAVmvjpmuRbpuAIKhsI2fZxyPb+LHtn9NITduWUJejXerrOrP8+9uDrr1FLWrSPmvN
x2tuN8JGu7xHlU0iJk7SEQXZW9907oyaH3GDbmW7dNIZ3lwLNYN0sevrZ0Z1FqhS6a2jvk8qGvNG
9wamLPhJUsWJP5nZUgTwAbFDkD9RJgDMpgHMJAO0BpInpLJofLUzxNPdWJsnJoLmhsYeLvXw22iY
P12/TlyEt2qDkKSc2F44XcEtPbYsROHRa6Lc6nL7lNSK33qNpLom1WVRM8J79AdHLZHrwdnIZfA4
VYl5KJ19WBmXxJH2a4NAemlWnbGqQ3J7mblsxZDYF620hqOvR/ys6+eZrRK+oLo5DkZS+qIieXKt
QSeU4YoRVA4QmAp+VV3hvr99tdZB4yiGGzAGaiRcvu2+ipb9dNrk7r5m9/ekF9P89nlCRF5oCgFm
YwFf1WauQz5L72UTys8wQ8fRxll3byNpuqutYZqPNBFh4MblexoTv1r28jO2c3s2TKF90KeKEgI4
ClKjxscyb2cbn7RCRLMceUZn5aIze6j1lQlzwA2NVVoN4UUq8Z5CiVrUEu2xEVnVG85VTHZDh80w
r05jxZvfC6+6/IbyGM86xtVvWYBIqIYMs5cFUJJIBevb5zFbUepPKc20fnzvlbzIpm4vviA/Vcvo
HsdIWWsHkhIiaX0P1U+yBOZ4u8Zb3AUVcoKp2ddy8ylCSyTKvnvFh1mt0y28IXXyOtXtLMfZcumO
Fn3WGrlFPiXLaDTqvZOQLpPjgvG5Nu861H8rj/vxsQUFMsM+LNcVXyEOKAV9YpvOzsug2bdhOyzB
5dorjRb+aFyRD7w1T5LxSNTV3YvZxcaesKuZ2yANTBl8PFeBZqyYlqiFV0t5YGFJWEtLtTKDeDgE
g3bqfa9+RLT3GGguMWPsIip53QsTgXyXaXV2mBqJ5Rt+8ZIaEQ4eCz8WeZ6S2k2MjUrOrVWYT2VI
KUWuWv1RYFtyncp8Y5O8t40QfaHRvThXLIKXuvDRwmZ4mYSztNza+sjJlZu1afjEilyua0uXR8tE
xXY7u2zfn+PEj95Chi2oDJKD7DtnZzQVbbZShp/KLg+o97UnMythq3dEWSqaon0B8C4xaRL4zSQ+
9diaj+WkftNrR09K0kNQd8YWl0yzCoYR41E99S+ZbJcxKH59cP1TVREiHWveA81j/VBcn7kO6X1+
mFnoLkokR6ltb0I2+7dV10c8OGpi2k2AE+e4Z6snPAIOG9igfDOS/CsLpvGrneSVvMM+k+06sp/u
gW568ZEoVPalcpMXe+Lw6UGrLv1AmlVzPwR5v5+uD7ePRON1+9LuoivhMV2oXIXPDRb1sqBn3Qvo
JWC40ZKDMH9VOAJMy+EtBr9H7oxW7xsz1Nn2m7Ow8d9v5z63WOatre8dJRPiU1OCR2zc2n80g2rn
ZiiXasDK+7Gt2Rj6wj2JlhgiozLPshu3kZWPgDg7HQ/WQLGKS36pMdBlghhZmBp8/b1J1Tn1IvYF
YJ3BR3cvjPUZZ9byHpdNtJJRBeGI/UXccdRz+kLgGVErmRWhBbKzdXR5tUu7JNTY24cJxB3PIJCh
gOHmlNiFHefxtsyZTZkz6yZTBnKvu+joltDfcl3UA3Jrgaq+H5AgosixrFVhYlcZwgzDYUc4WGVE
G3ZG49KZcDqDDWZ3MA3jazMIdzklgbYQY7FWma4/mSb+duDEYpdgyDPTLqvvMsspt6Fwh7NnQqwA
nqKtSI6jruHmMvb1yeAHQauuykWTRzotSNKgGG89w5KoVrBWH6IQMC6l//gKIxVCmXTMLU2c8XXq
D5UH9XNITQlEjxC7vSz9ZtlGRR+TBR8QjlPAtRissWYUkJFEn+rGjlSm9louHW/zEYvLZd91bOzi
uOHGlo61XAQk3qx9de3Coal9ILHpU2UGIx+Vudinn2D2QmHkg55ewO0DDcDFW2ioJ/SyD51nD8cm
67pHs6MhootIkPTW3mdTx9jCKT5DzMx3keeNr51HCEyWXHRXEUZ8ewWe726iiMmNIY3XHgESjpl0
XhpdfmYMGu0CIX/G1twgvjQvrts+BEOdLLU+KjdRrKW720dahxkyYiyNjCA4jBa0M8jP4TrMG3GI
Mu+3NgXhuq2YP6achA3J18Fd2J64OMS2tUuxkq7+ogzsoNZUtKcUMjSYkZqVJQrA+Gnkc3IdQahp
43g9TawiHj0NDdcYArs7bE1XUhjGIwZn1bZVhMPAmS5Xtztkl3/KdPBB2KovJvachmNiq11t6y85
/qHCsL87jA9D3oDMAhqAfLU43B4yzYW34IGkkwiN7stSW01elx/9vnfILtDjs4v5UTbI7YkSWrZk
cdUIk3x//dfZCPihX7uiRNZe28PCapg3tyRUV+R3X6SXX3tFQ7S0IFtjX5ycsz0+FPFjysDzgsCw
u3QTwzEzSNQ6GtqncHLaB+Gl98R4j49mMfmbNGcdTkovPg5sUO66Rix9N88f4XnYJ1clWNeN4FmU
NZZCqwPlzIkMg4MMDxFEm6b11dy8suJYm2z8NEa9vZ1IAAM7egoNx9mGX+E2cpX7YzDXCkpirdAE
RNvOIe+lN/o1sr4tkZrWpU4kMu8hwTNtPE0Wvhe2mug8Gz1d3p46AKgLG/Qiafa3Y9d7Jg2ZINDW
eaKR4gOAL0/UsTcbWMZ9jZSirU3W0dDc3z5C5V/Nh6CPXqY6jk+WZgG4GRKQ/0TwtXrjrR2EEXQw
7hoJec126KFdd2N1W/8UGjZsiHowMVAEHWumcxBPIVUxIe6Gpl9JvQQZxEzvWGg0jQa8oXgulXVJ
i1kp5Lgu/Kma+wMxU7lK7ukjBzMO0DKPyg9cuSSyYoa0gzJ80B0SEpoxD76s1j7KDp/HFDmnBHHq
GQjDW4vr9xXp7LQQTJ4NZKrcVTs32AFW5TX61orpv3NJTWaJft1/WFMtz6Upnyh58J97qP9vZ7aZ
GvaSatteXMeUL/ZYQrkyYHO4cUrHzbKjbajjmS+SoV2HiZSPAnf/kohfhqX0VoERQQ1wJs9b9iRC
QVvT2y3iTLxGlrm71UFkVBdH+s9YwDUGTBp4U6uKkEakpfc9ZER2XW88twfyenc9prlV6Q1QZ8cU
nKlqqwefbs6swJtxhoh2YXPCbH7wgrMy82IXNkm7wN4DLD0++mT/HCMj9mZmh90KJ46/m9yzcN1k
N6QVCkSDvaeOaJ09qpdcWqd9C3Lu17DXwWZV3kzvmLYE8L0BhC3rICy31XWCUGQWmrJAFCtXubwz
rPu71p8eO1yRy7DvjY3WFnSahbS2gX1ocLo/5Pxxt3WmzMYXskD0lXZVAWtDKd6DMFzI3K6/Q4yY
DAPq8sELv/0BbldTtOVTbl+Bk3VAbH1Kzp+8CsFDArkvbUS1xsbb2HLlJrtmsONZxCLal06By6up
kNpzpS5ayfR7ABS2G+m+7nQ8u7vbUyDSaN9G9TiFk7EvxKXHz3aIW7wUVSnAqdyeV9951SN2hEkz
ayOsBXdZZYtNJPIXsiuKdZCjEri1WlqBCM1q0VwbFFBPNpnjs0EzzfUY6+FWXLsYQ9S/9Y7ubrRx
EvuwQU+sfOAVlU5bOxzXjpkJmhxlvFQOEmQj6zbRVRRcc0faJzbk28HJBEpcac9DUocHfUbbA9h6
Jz2cxtY3ZpCOOZv76iIyoVGNpkU9qyiASx8h2sq48zy4XrW30Fy+oOPf5IUCS8alPJ9w+SgqSzMi
guO6oBZmJpdN0RTXZlmylF0+zoehb1eFwc3b8aPnPMwpeZTYVyqx94VOodYHjngbEIABz3hsoi65
TBl/xaChHQpovDIutHb1tdqOJPYIOw/cZaebjIrVcO/rDfUAQvTHgPN+GbFbenOt97jR6w8aWf2i
ZQC91LTwpGnDuNcKuHm56Q9/fYR1Ytz3+K7zCj7W7TtGY4zX7Jb++b0Rf6Bb9tYuRHEIEY8tze0B
pYA6idRF6+yDEIXutW3oaL4YcFoWkNCtmVfASzNIG3irw7Uam2LhB5bY9T0vSvqpu7waKJ+uqXlV
kyy8QTmroDTEs5ZhNugFOei3py5ZVHnsH9upUEfpBcZTpYb32zM8bKhBpRj2ZLWXaTe+F02rL1uG
O2uwHOmb6zKMt8n4YR3ZYVQkKyPNQGLyu96q0JqnJSYS+sQX3fJd2MMRRJhapQgkEoSqSdetrKRL
9kFlepR1NIPyvH12kIDccRegl3V9Okn7GLO1O9+euRgjI1ZljEDGuwjItVShANflGwuvCoyHXq/2
NUiVV9Hn4QaTrwMOyn8qMeU+mdYh0nz30y2hMbVWPCFFqfxzE1GYRq730ifhiRlhdSININgYFrPM
2HE3t/U7p8I5hnqAUSFLVn8ViZVjOLRcoJvmvpNtybXJtrlIN05uFPNqqK1L7oNQ8ZPwySmLZl5f
38EpFJsBg48njPIgDE09GFFYML7MxTy3aEmrYervS3dYN8o2kb/hgLsdlRZBzHqsnI3OLQNK6Vjf
a2XzEQo/Otag5G0U059Y3GCA6pNzxEDMwDAg0xdd6zi7na+pbp5I7XEweFjmpq2MBz0feCm1yl+9
wcYmwn+EqVTBs0M6sXb9vIV9BG3p5KwaGPTpOJzayQnOtwdy7o1l75rZrEmMC2+f2N/eLN4XKqEp
DbbU++HFh6t/haO/AVcnfxoXgoy6V/rX5nvLgKwq6ABmQ2FD7um0ddTo8YLZGiW5GRx715dYJQdn
G9SSBmIbt/fS698cOqSMX0N3J4kE2wHbf3MQQmCAoaM7Ne5pAkI172M0eeNYyEcZkeqtYkotLWah
VComoyD9uRWhuiCELCjqU8CeHSsUitwQMoqfSAhF+FGOadcXB3SjTE+vBIZ7mVnLMd9YTRq+aZOw
N45TGGBrjeAt7tlWpdr0bkqTzYRyiufIexvi0nhprZY9RZ4AW4z6n5H4n2eYdHohr4QRT5yQUWpP
Omk/E5k6B4H9JQbl6dLI1bo1do2CeqzIsrVtQ38mhIWOKF4+S8thS2pRvOU6/fThIZ37KiGS0/Ls
VR0wHVEgcHcBt9KXqgg3WTppD0mg5JEgCe5sejNZaslmPzgEIszP2QsSvK3hKigfrqQXsqOFHKxL
QgAe7CllP8LbbDbVj22X0RYmif5E7XihSK5PutUYT6LydtYUz32Q05sUs8zx9oC90llCnIIM7LQA
5ezuGIRtd8mYnS59lZYMCXxaOq360rpNWVn1dy7x80cqpHmN136TJcNrnaCEDTN5l/l6+DRGmG6c
fDBOuOUmhjTJU9UBMMaUGR5iYww4aGxYimG8H0Q0gs0ljutfL6kA441rpNz/6/NWlXurugfRpHeS
UK6o6fBD//e/MvvqJXIY+1rESt/+dKdgNakG869LNM0Vuq9i/E67yF5qrHHrwVTN22AdbztUVXGH
9yJnYU4jAZLXDZBXDCggk72Df+WIxrfiNPgqvDoABFwiyI4hVzRRANZwrOS5boBZ2L2qPhUQkli5
ZCNJawRxS5uGUBV5zK5tupA+FBk926FyGjT/nBKIjvVDd9vK5syMGFXa95md2F9tE73bCu+zQPiw
opMHrMk3zspV6S4FVz3PiYJ+FS6NT0uLIEyhqewY2A+afPMgx3tRQLDh9eTQiWHHjjXsE8s6lyLR
99Bx/XsV9sl6HFx4TJY7QUB9v51mZpoVu866Kjf17JxKlZ9vn7dzJGHI6sjZsSoA3o7qHns2ORtL
sFdChzWs4Q97qwhGi2ul9pcWoimpdWXfByC9N/iYq6Uav29rfhPgmAssavFo3JAIAeoQV0mflLCe
s+B9Ypd/TA2XKoCCejXSlqOzxIO4PqBbPpsA8K/T641fhW99m+jQ/6LkAd3qgDvJgq9qGMH6dh7D
R673qhafUcqGkpuPtkd1NW3itAA+S7Qv5Q8mGNRlGZKGU27QEokntitJ59EYbfL+bm4C9zpOWgx2
7Rpl4l0h2F7aep8N9LW4ZBREFMN70pJ8JSs5rkLs28exN8YjTi4KONTvvYtv2bKGz9QsHiydBUdw
UZJfigt9MBnfldDgb6Mhj9pO6r79bFh9gPrrDTS+/TCl41bYrnuPbR36Y4MuFKrk/LalgV0yzlLL
I0jXi7bQJ4M9cdnVImoa73z7KEdBsxeW/dpn8HLNrOlhLl/tol3g7Mc8qR/TxtzKTOvewhSEWjAQ
x6b5JuPjPPEe4a+R6yWcYXF72g/gfrPi2mZlHnWnKhGRR8lylGhSHLxOJufY4w3t6jT/8AsWmTTA
uDplerQKuxA20qgn76LS9rTgj7/++I9//P0/vob/DH6Kc5GOQZGrf/yd518Fwu4oCJv/9fQfj0XG
/7d/8z/f8+//4h+H6KtmRPe7+X9+1+qnOH5kP+p/f9P11fzPT+a3//PVzT+aj397ssibqBnv2596
fPiB4dfcXgV/x/U7/3+/+AfzWH7K41j+/Pnrq2hzaAUPPwHBXb/++aXN95+/pBC3N+qv9+n68//5
xesf8OevFVLin4//6x/8fKjmz1+a8zfblML2XNfjHLKFYf36o/+5fUlaf4PqxRdMR/dsaer2rz9y
AhBCfqX+NxtTofTgLeEAtUzn1x+qaK9fcv5G+gNNapgAQrelbvz677/8347gv47oH3mbnYuIWcCf
v0zbM3/9ATTveqivfxsdWhgepsW0wEQdZAhp8PWvD2b0Ad8v/0/bI5tgMrGIBUHgke59JeAQ7gy2
I7NKpMx/o8ma27XLTFU7F4Sdr9mAgFz1lYAwYVCQIdNvrnaIBJ1j7+sPQeb6S7evPjzbUrO8AjAA
bnDmpr/hyaZ35aBfmCq8Fh2uVb/IHpyMNpeLrLdC0egOyZPm1U+upj0W3UeJ6mZORuhmyCeMdrU5
zDQBntoGZVqKcA/FgzvG704PHgIXoW9q7uTYil2Mz2E++nU3a90Es2NI4Kxu+sXKGYdd3sFd0CMf
s2D5BE3KwWmtTmUPckDa9Yq2P2KLrGXY5w1EwMXBxb5WyDUwyt5qntO4vjdSzUBgAX6ii4IA/zdc
muASjd5pqpNxrln+s56n57B61Kzid2Cwa49ksMogjF2jftO70NAvaUdmBU0rrI+ftlMFc8LCsgN+
vLlC1OLmnXqnIfxuNVuTGxU+ptCdG3jwEJQtXQAem0AilG9xfGOpgY/lYQiAdrALMv15ZJR4F8d+
eqabvQWPAgQNLbjZuQkzCPPDJMA4KRmPO/VTphBq1tb3gLnEM+1NLf1pNYXaOXdRO2f1oTaGg+Ek
J82GLjAwRiKwzqXt3ZL/hHvD2Y4GZgH0UARJp9/pWBKBlbHJy8KYMk4zDwOF6n1I0FEYQiDJS2uE
zxA8Sj2E3JJxuK6LhUQgWbnxoRe0ZXriQ2ZdTOR2QrwAUpssWLlDypTJQTPVaO47Rah5LFtzYorW
zbUGIBxp6mDNm5WPZmk+pMVz11vvpmNbKxcHRI5qf14IhwgMvJv4mjBNC7nvI0UQq6tftMgwkMg3
QDZEsiIBA9x/LmG/4uaCyYR8/ory8Knnr7GGzbloUwRMtrkRI1PXwWx/Gx5pob5qw0M4IKoIHpkU
A7IlEc/R0LxBPN3CG6+25eCTz1G4YtX46LTFhIhxJL/B5lRSCV5eN9TDxyaxnkn0WxiddRS97GZV
4+JOo5m9d5twpbsSuzkugrksyQTKQ8g9UwjkviyRaCkHYpzJarLKk+G7Eg1X+DkosN7ZQ4kzp4Kd
xsnhtXRSCtqt2yzqz9G48qWtf1WqL2Zj/BX1Wcb3AwmCML3SoCqh/sH12/jfZs5PGWKZrCe6bh7b
0ru+FjoEfDwZCceR1lPxFkrCX3ILQX4/yf4shTdvCE7dDCjM57KFyzMZ1pIhGDAph1TiGIUuhpO5
otsPUyRgWjdQPbdaMTdjEtOpw5OkhOSrV5cw86pFYRqY5lBRa8NzONU9/DMyN4imQ8FiPMZBOS1N
BVGi1+g46Y+6V5IGIGtaH+OBTO9LN0Knp+2pzeKOcQ+I7ykFH+PGOug1n8zPEAC1QCwZmABzHJcg
QgHolvEy5BYn+yo1W1tGHUNMEjcJBi+Qbroxr4NUwFe7GJBgKhdFAM0jO6wY/QbizVEjwEDIFRtE
dDqXAlJBrp5mpGaxnUtfyp3THkscLZmIH+p067NQI9i0eGMdDymct3da4mAaz+AWJvonR9MPotPm
IZhhDoU/bPqp5rwjLmPh1F+quQ7HKrammm1tpaUTuMjAnLBxsKsBXsfUKb/toEeZ7WmboH5P5HA1
q0FPCrJiYXdAp4Ir21KDPrRsHXeaG8r5yeAJstvStAXYmlmU6B+RC9pMsjLMuE+fdUXcJneNbdJG
JAkTZ31XSevKf9AwZXD8c3sik8aptkU/vPlFSxRF3v0GDFWieiX8NdmFFtGvQykfm0796E3xzA3H
n/Mqg/tr9hYjGG/uVcP36BKvmzrd4lPPqyvGkReblPEeOe1iMrUT3TImhIXa2AP5I+RADi3nK0Nu
CFfmo9dkDDqaOzOa1J2S/tLDPUrYx8wQ8cG0p2PskfkMtivXcWSSAAws1t+K0eSk7bx51qBKbHkv
2z46VlbwzmBklw/pqpfQWzrbQ5UoRlAl5dYzjH02VWA8qichnGPb4BUEfhC7aGoT3TuzFUSh1esn
zZhXUcY9TjsD64RX59/j8cMiQ4x7MhJjZIVluhQVCTLZyYj990ay+l4/iBv/jVY7SBHk2jq2SUWC
qQqqp6DJ5k6rnrS+dRa+jnxNxziJShxJLJBeGTD5UnUIyQFoXS6mc8nMjH4QD996qf0MVzUYN751
FDL8TMDamA2Z6I6h/0x1uumb8tDnDWI0U51bnUEjc9+XBP/cSomIlnm56j0Oaoq/MEDgcJd7DMjd
pLkMXOtNNC0CQHKFLD4g5zBB4OjFtMd8OT2XCpdCOdJX7s5ksoOHZ36RX1lXgy4eTYwFWauWTueE
cNX1e9fJEZfDc4KTzSTW6Z2PiC27iY9zTTLXWUzuXUtZctRaGu1tw22kqs6xmDiJ2I7cGebg4R5Y
47qECQmuzBxPcmoz/DtNfKcniolYYTPU4DKGMA/AKuqei3BUWwmRIHa75VSV+lNh5O99obd73e02
Pli6pdI1e4ZyscGF0Cru/eKhlEmwRDl1vZHPktzfQ83QJut3MeXtHaXrCKotfRVsqDCIpZ/StL/S
kVZe2jg/bFi/0iBb5zlIC4kvdd1dB3sKFTGAqjHVg0Vvuid4oOMdzUiSMSWxtRNe0CFZ0IJpyIHO
nqO62Vc0NlHX5C8xxei8HljHxUDB4einCIXbHO/exQdksHYM9zkxO3KcccFPsrWWEsTIvC/rTcG+
lZZbdU985ZNdpWLtCfdJTd6HE0QrrE/uDG5DSScLjiqMCVLGHW3ltidACweVBJxzQwTQRqIwHDyY
h0GbwFqpxjvCdtRQu6sy3Ft599zk3zCVqXtS8VskxGomA7fU7srcCR4UxqvKzo+ssEiWsDtEyNIr
/z1lDQHsXFNWmV21dKCqzkMGcc1npRFARAdVdybAK7BwzdiZSTt/9a2cjr8GxzaG9FsxlEMoCBKg
IPAcPyEKeQe/iOmdzTIBjuZMtMNAH88TclzyFlCAGpoIBOeWbBA5q6qkmqdu0MKcNMnlyMUKpNh7
c0Uz5E68nJo44lCNXIRRSyftQKvbfIZKtAp9nbb1ZM0i245WjqZh9uEXYQoYuHUzeV9Ll2AAG+9g
ZQj/oUUB4uG0Wccp6WZOaRSrURVvRgWoXQV6Mk+sLMdzSAY2dIjDRGMW3cHv0vZ+vDHj9Tdn16JB
NdQaQUyDRJDiGNucaarZmOt+1PKZ47kjhyMmHgowyWSRmOWqH00fHcZV912d1HO4sB6JLsGxRu/g
mnSiCkxTDIA4ctkAGvInYenFWwWyy548Iiy5P9oVVC7PRu7qGf1Pm9TQTsxrU6EGIu4QjTil/XvY
NilWQgP0kJl4qJ8QzTbXNNJ8oi6iaGvN5AFN7cakQSgyhBehTH8QaOZ3ppUec0fZy9qBoZIz1FxF
frI0zcHEZOUbM3b/7ozN/+8EcLOeOcRLG/kih+BvTUhUw/qKb7Xcrd/k1trMzTmi5/2YPnf0M+PQ
XanYh65WwYKU07DqClovA+OuVY9w1LbKn4SAmXmmTOCA+M3hBhQcjeaJKEzc5P0n86R7XKSXIGPo
9YXe9dSab5CnN7nIXHTd7NDcijdM+D/QLQEg1ZBAPWFeWO5/O9Kdo19cGv5E+QFFJ/Ua3poheXcT
a9gbjiYIESctgVD1O0V+KSNyRX1i8dv0Xn0nGZz6Ed6pk6E4nwKwCBWe+C35dfc4YnkbOnOfDt6O
vE9rW+CinvUQ9V3LPcWoogwM+CdqLcKGUOcAgGWiGWhPlrJnqkq419rfVVEtputSLDsHK4otP0za
aZFCxOD1q7AaMvy5zXpwHIri4a23ERj7cfuZdMBXM04rmvXxsUWQhMwaoyFBI3YxoxMpFHMNLeEv
Fl9t6Ozp6OxHCwCPC9dW1d5aV5xKJTTDpB5PfVPT5kyCFCIdlAnW3GV5VeQGFhb0V4pw5Glc6tqj
cnmn4pL8xrQ3iCix3qIJHX6a9Q+1zI9YD96YRgZmaeAbg0XuHwu9P/sUk6X1W68YABAVOhNp8MEO
74OsEOlhMW0m5gEUw35OYmrWb2Vlb63aLQnktt/JjsYlYDWzypEGWvX8EfnrS2sUD03inL2yN+ae
qDZ0S3mfSIoyI5K1aQwroErmondoqetX75KTbvBNh3fZiGfuv0g6j93KkSyIfhEBmkya7fNeT95s
iFKpRO+SSfv1c9izGGG6UVC19MjMayJOVDMAgG7+tSp4bWZyoOCxWdaELzNyXpzp0PKBAsURBm05
7eAcX4q6/zfKt6n6Hide2Gxcdv7uTsbz65Sab4MAv0w06sLxdqHYT9kHyBI8Bn30YLVOA+YaBuWY
mitPUaxSYs7I4vyi/qbltdfM489kSC5bzmLnucglpy35Xv808lRCrS2W2wVrB/QjPBzkT/71gN5V
y8keG8jOnfgwVN1PaL2Mkn40SutXO/PhrQUTmo78UEvaaVND3em6s9RxsmMBRBYR3jRbExAHnN8V
kg8aLKKHcIM0iZektN/hdKzZ7m9is8l42CMQx+TdxSiGreq51MPD2Cp0q13KgVF8dMKc157o38ze
vg52dOyD/tOMi/wvpc6fZk52M+f+puIR35WzoJ1xUFDjMnvDo+zeRi96HkogKjHmlVWLABsirfdr
D2CD7ewYzpE+uCFQP/4nmCPnwXGKw79Ow5o7dTh5LBv/22hvggCZJdnZvDX2DYRUucZ0TU835vwd
oMWjcQAoT3QCeikAACKCuGDmYJhqQIAKzu7BS5sdA456TW8awVnO+RP0vNtwwpPT9PkeccF4IR+E
2IQhWOvcNrfgaeez4hcoc9wrruLe6FKkWDGYASL8SAIoayQBhofMKeETbR22AySvm3Vc71iAIkYx
xq/Eqw+uB33cDJh/kqO46SmiNz0dRJnoR7R+09mSWrOBP1g5AV52jb/ONObfoSTLqRRZSoeBx7zh
ge5kTwfLwtxF9yao9I8CmG9AFVYxf+O2LXlAQZy1Haxp/dSYSnLrxnDWWOBgBMbFBtrLNoNr3zR/
3aBe7D6OsxUS7ak7cQUZkoWzTPv3xWcbCAwVfXnpPTc/xj771IDsNI/9zd7CvpQvWUaBzQuGRQ8E
ReI9wSQB1eb0vGJmTQ9SHx1ULNBZg4fIKHFXFUQcs1peBTL7yRTaP+hlDck5NUV17z+SKbdvW+tB
2calrKZn7oOdG08ZPlnY/8oOq2OGS8uxZUC5QZFU4JiG07F1zc9gpJP0513e8RrBe502HsqKvOjC
iyVd92Qm+M6jFtYMcnCmy8SUUx0fy/IRCZB3U6lkEAZ+mXYrewgmFzhPpeR+xB49ffpR1Tz09la4
3PBdHX55ghLV9KHXlhK174yIeSyt7iNjb05HEN/8+K/dsSnDGzVxnBXcwGtmpS/QYjQhxkuKuxcW
OyiKRTtjTiEbbDOKgSAXuE3bsjEAR6TwGFG0rzyksLgYkj8D6M4PbPor8nYbVd0Lz6T71xBLXdjo
aUg2Mn8XUnNwLDnadJEa9q4KEwONJrCUpBm+i47sRoN04qidyQMOfzuQfdwwrHuVaTw1ZX8YO3An
dWZtbCPcc5PHsJ/XnK5YD1SVkpJcviQ8N+xtyOPIWvOLRIpDqol5T2oCW+y/hEr+K7qKUy7fhsCO
Dgb5PZa6ttAMpjXhI4q5GOPRbHqdm/C3GUlc1z2L040TDSiWGc8i+6gxwuMm8hYswZJdlDnOoWSP
squEePR656Og9TEm0gzq0Pvwans7g2tYCT8aN5bi19/oVxitPMcVqM6GwCPbeNAKxH9JIbEqUljy
Lno9lTEntTqCKRh7biTSVFMNRJE3UBN9IpUHG1A/gegvU9sFe1EEMAs82W+0Zz0nDZv5cir/ISj5
blWSrFUdf9LxANwx11D0QRe7SKO0ydvPnHGtIlq1JdPKtCitauyKJJOKnSiGm2iSgy97supNXBje
xPvq+dh20yysAHqML4hcfwuSicDf4dou03+2Q1/AMg9J4CaxqGaARIWwJZknpeKhGAPnISRyGhHo
NXLQPPkW+qw+Cs6mC2YDbaG5d4r5QGvx3c7tnYzGXVVuxgJJXizevAmXeyzWEmHcPncx0GZCYvSW
zA6IGdig4vV2nZD7um/RaYs7A2noNnb5hGsOmfGCsnPY8AB2pWCNIEdx5WTTakyH2yjhWob2M+m2
BzH15jlX2adhawqCVpg7UUaPQj5Dv/APmambrUEUMrZuIrfQi3cjJNbuaUgFUVgmZ3Oc/J0F+cUE
9g0GEGiAQfM0EHRcfPYThs+i7CmM9RnoGy+6YBSMWWRZu+7sTP3YZfDUS5CjGfvCVZGnEy1V+08p
LNUygzoExVDxDmH+rKZdCkiOEHH2mgi5XQdjKZjqoUaTSdpWuEGrumlAwAqYd9swifLtWFfDedac
lxi8GRpD45ly6oZZNISctO0psMnXwcsW7QmxaQ6Zm/5k+geLxswrTQCG2fZAqAm3CjUWNac4zm7P
uNUtAzAV3m8etQ0LQrAFgsHDOmZ8TsXjNciqEQhoQkyJeQMmJT9chesmtjBgWbWx61rgACNRYgDu
J36HkXdie9kf/boK/A2tD8Br2TobPx38GwfTtIPRbq+6rBU0s3xxpEculhyx3jaZO224Tuyd9tFa
MSa96wKcrj2Cu85yhanJJt3JMJiOAPxdD9R2kTvg9jJRgVNXA/bQiP0zbm0nFbs+z1PAMXjKm5QR
xazvY+Mi54EX5xfZNcxYoeY9++/gHrgvcvDWlUDFm0a0j2rWr2zqr1Fnsc10sbqSF72fiXECGAsX
Nsv3Yhujr0InjAy3Q0Dm585V+v6THRtkb0aL+8VtXzprOlcl881AUKt1lnUYMI7sx+S7FKjdesgm
G9P2H435hzvxNGGBAwpRnlQHaA9oeYnw8qHPyaRx4C+udJliDW+eoCEerKiGTQETuNUPQ4OL3Qx8
hu9t+V5Fr2KgXVFiOiNbBrLp7EwXfUXPmw1D5ruwRqxxoI6hOgBkS+yttOXGGGwgBvUvSlGIOx6A
C8FZVAVRwAvpJCx8vGJDd0CxZ3fTJS12KCK3YhjVus86cRn09BmGz9IOodlUPSv10PzNiNIJSmbV
jUNg/GhxB6Teu6JK7hL93kQJg3OWzDIpORE0WKiGY00H1yDkIhmreo8jD6W11cSrLIAun02sdYH2
C2LQ6Mg514gYTlh+ueVVz8Arm7HnSG4icHH5E/CRRzd5Q9jC77rTxi4fuJYiTYiNbGb2USMTvTp8
IMHuEsjHXts1Zn9zQTRtnL6+BmbiIhWq/uC2eAk7m/A4Ze+JCUlXtSBZHpQpWw4qs34kSVn/6wYy
OUmbbUBfj3kgdpafvYf2dLOsKoPegrwt8V5hN1MT9UeC2ccV9s8EmmJ5dXJ9D7yJU9R7d1pO+6c5
66ONa5eYJsC3otgqt12E8Ha2uC07vPwBrZiRvRcNeDx8UzsnC/hQG2ODR9Bcda51m61950nihfJn
NN4EPQixb2t9c5KE1JcxvMe4ezOFk7N39b/Cq1md1Ti/2mLeVZq6uvNemHjtPa0fLMLpHDzs2mAy
CKtSr8mllBTdkDm0e8i3eIqqteyqlOMaX9fUescOz5TqO/Z/NXWeUChWhvqgu+DDlt5VTOmtYatn
Tc5F2idIwWwcuLzGmlcB5cUqr/SjQSARktqZhIQ1xy7Zue6z4Qy/ediyq3aSK96or6qh7cOAcRCh
hrtgDNgqAC71ds5prpbFVHbTbGR3jUjeXOut1JqUEUQYvul+jh5nSkvzse3H/LCEFeEWzLfR7J2N
3CHAFTlH5bvRCdbWP7MVKYxdzU8adQ8T5z6GBH/dBurJFG/lvPCFxHwsaiqOvDZnPqWkODMSa4ma
z1+UV13HYH5nQ8quA1Nd5KYsaobGWo/IDiVI9LARkPXSgtYy/7JheIgyuJl6+hURM75g1E9+TJqi
I/8tAMAJ2GXCiBVrJ0kLKN7Wtd8VJ98EZOXWGU+JbbI/TVQC+p6sWQlmgy0Sn4ss05OzaFwMgP3k
miVkeK4EscCzN2whKhElCcMYGRoZ6GQ0vTm89puenNCNo4n7AiFmgQK95n45rXHpXvrE5miY3WIv
48+wNpytH8ZLTkH2TzrMabGGP6PJxoaKDPNMyut27Boyvw3juVoCnC2BqM5JNws5rjQKKtWyvwJe
s+vpOykYEbh2jnCxtXlfRuer6KsXA6f3AYU0pcozsYPJgUvJXXVx8FNJrOuJ+3euGb2xxvCpN5zt
2Ntf5CG1+yaOoDWts3ghYANo3rOB2SLxPY+OyzCjJ6kgLYtbokyE6gkx5reyTM99HSQbi70DbIF7
brJBY65qmsnJZyajNWkOHGF4PWq6bVJVaiy+a4ThcnxTHkMmKHjQbkBiusDthppky3AjFIJZK6lu
Kje/66HymFVELxpE9YqP/y2M9Lv9QmaFuQ17oqGM6SIlaCu3nPW+51GfM+8q3eapravXoWDvBrbz
hIvsiRm4gJeQkWQhBrWFEfrNsd4MI2yx7js3be76M3k833BR7qmFJDQjXcYwRXSqy48ozIj9nZq9
Hw5PaGeKVecRegddzy7wYrcK3bbqfuaquqYx6yCv6449cZx0lZumZ3Wl455mMvb2HmH0KxG697Kd
AHdJ+cDGnqKOkRRS0CK+j4Zrs2nrmTxl/bfLOZ52zLvkQC1aB7fIBDrWpD0zdGi2+Gyelym8Hob6
1vTprRz9s0EmGqiAcSnqYT6LeJcStsz5z+WgQ+5/hdYWtBeN7W8yELbnWXwwwFL5zw2OKiYegn5J
7nKXhVioaSiN+inFL7pQP/Hn5CaTItbZXcwWyHWbI4CHM5HT/Zp+2ge7yJCRLfzQHCI7GXetghea
AKKC4RFRbVYxi1rY8T3fq/CXNOzgnqWYTgerOujmp2tAxGQS/Xl+p9gx13iLvywXRrJPWikSqHA7
SZ7qPvpE434yq+p9q1KST0mvZ4QGfJT8sldnJtW0i5hOKXbdrt+/zSAfnEz9mmUEkt+vn6xAkxgu
iUlAOEZDcCCu+7MI3FUIZ3ZbeuVfJKdEIYzQO6hS/popGSlq8fQiTHmDRUZjaZs/wEPx2Q/WiZXb
bS4pWM3OIMS2jAiw8hMaacq3CZfVJSvLT7epzroTI2eqGe4Rjhab1CeDBNnlrXblt8od0pa9+MJI
ClgaesnQoMMZnW1DtVR5eAFrtyTtu2ry0+xgLWGFAam/cWF4FPXsA9+Qjyh5s8MSHN0P4Jgsnf3U
M+L7MFfq7Pn5HwbhCAAYdwocca7ST4Zh/g1TEW/rjOciiRHz9HWHJKLMyBj+h4P/eczdajd0wWWs
aYByMrmWwG7JL23jWfEjr3hJ9pu10YCO4CeBXx0dGnWd7jpWSyu7JZBP1QxP0PmM1Bex8S+1C3ub
EO9Wst6Dl8WwZJ5PYU/KcS0QuEWEK7oN0S0NtXcWjExRzXWcMTbpze5dJDnk1/zKAhk590j7jRGi
J1yH6RtpPKYnb22fQABG1gHooeYk3Rm2qLeemG9Ik84cXXxbW30zuibgIy1eyWb7CUX/6iNnAvFm
J7tWTr+1BJoSO1c9RnTqkJ9aR++wBp+SxrgWo/vemMBusso/DvlQbZV59Wcy+OwEKnNjRQn8pPQ0
5NWF6Hb8kEg7IOoxeYElBeZ+NxchYSlASg7BiNXGruR6bK0d8DIAbHbQbsaKBsdDzfqWaBzzkZt9
Gen4EQlj/ivdUzqYwaPXpYRLqfjIEn0PXNXaeR5P2WCN8UkkBbVhx31SpOehVWctAalNqUaCYSWs
HrJ2PhQsFvdhhl2C9HdCvGuL5KGOpl42zCMTQIxIkveztPnRI+APYGp2QZR/Byk+cm7tAEEAC2bV
6J1jd8li/0ZLgPChE/VlbGwMvhjl8JP80xRSq94pLKJHlAN0AwYSuK8XxsfgxfxhYbi8CUnJRrX8
U2bDK2JQilCX/pO7zvNurQ33JKsoryZN/5EL4YOnIYmjCHdmoF+zctl04A4O6OqbyotXPaxzdrFY
gF+tbPxTJYsyzV0tVg22UP2zJaHRI22NECENIgTxUDc/oxldrUoDXeAEizWcJ4fJmtm5ENY5rFNY
putepOeoLODSOKTVRkSjVVNyKGW0FaCzl8A1Bt6ePHEJf+gw8G6GJrhCQ+/dlySRjUbAOCaeiQ5o
zZEwJ74kwFb2TBIe5tpNSX+AzaIM0J1NH7oIIRhsMSA8Z+GXzH5JYnbPBCAopssUiB3NWm9O0R6z
7eM0VF8DRsdNSIrURoLpbQE2XScv4JOBcTl1JSGTcDq3dVXpixr0D6NR4uuc8rHw58fYNTnPi4gd
jsLHZ03aRkJS/3RMA7dZ3EExikRyNAdGVvgfn6qrNOWi7he0uS3Gkq48CtWhLAPRKd1nT7foujoE
R24RTysPueGpBO3sYlQnaqvleIjavc0EpOZgW9Utk3nPVg9hP+CRfjVyvO5orAH5xoi55tA6p8Lj
9I6YZfJgVzOA5wTJ+9bGYyvs5lOajnop7UVdEn9UKblTdYzEyNOOXM6lu9P4v+o/EE8EEj2B/QvH
iMyD7HXyZ5wwZrSz7ORnHFP3UEjzJUb8BX66ALOXmv1zPYma0w4PINZKoj/ZO5Hq+t3LysCUgImj
9nn/nQYQc3DNETatSSBm2B2lt5Y+qkFf42cz60PlXkbmbAePoTQakuZeRX54ZNr4qGZaXsY6ylby
YQpbaDFKHb1QX2SfxUgIjOAwRM7PnJMnhfsJilUbvBltCpKy4LzVeXTISHN45Ug9gDzr/HmdZvxZ
w51P4OROEWb7vY0pZBeZ7YUoIZPe7RK5rXW0e03OHxHQQGOi45wxQ2I4rWq8ABrdKIdN1O6kHWHL
FwiELLPaWip/sfnUh2COd20bwDIrLLo0j8GmjLFwqBbjU0PZw2iorcqfkDFT7dfAGyLgJUb6NqBJ
Q6GVIMBpuGehH3izD8pzNEEgRXvqsJ43Ak8MzPpVMfSQbTGMkS/k1IcphHA4h69mbt5Hz6kow5bk
56b+UxXiA3rTthyrRwIcJRxguUcSUm7poRGrdtNb4o5oD/pw2NWtXrIF0pXhmx+V080PxIs+z1O1
bfpljyC4YxMrNE8+WSqhO91GwudYbjNPrg2ewDRmUmA67jrNP0ZhAYpK7Jd6SM9jT21A+0NJrwin
tEZsffnnILMX0/P/Ys56NcyKfwfxnyyV1wkt3j4vFMWKzZCmNaJTlSfXNAgBzeAmbVbM57zz0NS4
x8DJOw3CrkDVcBiABEIuZIcQP/iwiKjwuV5rXnk4s5w5fg4Uu2AlWh4cnIqbwFvNTO7Qs3LNmKI/
1VP90skfgC4giReczVSMNj51m1QPiDco7rwDmVr8JQMAzNzZwXdrNlHYPk0I0NZ53NxhiH/A83iA
UME3JeaChoDiOw7CSx4wZI7NeF83Hh65mlNoKruDLMdFRjQemki+dk11cmt6ub5nV5oUiMNC3OWd
xf5YDSZRo2a4ZYq6cafmZi8XNEMophBxsneALlkOoEtR1+rso25az9z2a23p7py4dnemav4QrSmA
qBHwYsIWZ8M6n//7UrYCr3Tf59XZJ7q0IWydIEZ0Zf/93/++ZFHvHhrRx1fTfXCyIj1JgEXEH6q9
CWlo5WUWxWw7NmvHUdfB6H+UA4AjnzUrPQBgo6h/Y012th1Fn9z2BCAlMA9GEf/FKCK2Ia4VbAHG
Ex5nV7vQHCtONsdwIXAWUbZNBRn1A3VqkRf2w8BFui1aG/uTTf0cK+btFsHw0vpIXJJA4zkOdw5V
oI0icRtn2XuMwMVMA8SsgJdn/zk1/enUh9HjTH6RbWZrAwLFysjkT9g1n92kO7YysHGIsmAx0r6P
snsP5YDFunCRbqj8rzId8h8RZsc+lk3PlM8jh/chQhLWhSljLIVKqkQLtJmQ1MAuTF5ZtW0SU1qb
EAMzSmvxGbXmb7/spAin4KhBdFSkukYfR8BR8IFdfItn4U84OITP8T4wUSW2rTPnC8wvvCpoJgaC
r4II3G4YvbP2otcezO8+RWppd9fUswWa8PiH3+UUGaT4ium4ONoXSp9sFY+/Gt/6cXyoU1Suy46G
FUn0b2iDXT9bPQq1Cfntwlzmzvc2cWR1QF+9i65Di24HLe08VHuriFnwSmKwOpTPCwcH5sVHx54b
+230AaebXiIdzwTiMG8d+Qk8sir9mKPWkMwTA24S/qIzbNhbXrsuo/AaWUOEF86E/lbb5oVvbA68
b2llMPnvHQ0l1DmNIRzymml0Efve2oydX+Ic1/bcPhdqKaM7BIxeNUfkXAwIwXNn01YW0j5QN1Xb
+8dWfvWG7G/ES8HaK26zR3hn4nhgijpkEwFE4Wbn+IWEWO0f/IVnzmyvWudTkp7dnn0ZVOBhyzZ4
hm2MoCWc23dHgT+k6SivkDR3ZBbM5C/hqwm7hFSuHtglHwuyCbd+djQ1KfAGIJ8G9jZfdQe394yT
j4K/ST165Da11hONnKpFcMvZDK4i2/8inp2IHjIWULdV34UtTlM7PwtEOwhvQDpVk7GFVXlKUvfi
DQW24OKbguPdYMYYyhit19AduyG6sRhbuF3MDBQ6SFVKIq38T8D20Dm9SxQgojU8kByFOsTAaBR+
G/7DEDBX81+HbMUK2dmqacOvKe+/2q47taMLSLZ5UsQqrqc4kMhzyMvRnMPK4mVhZvHAGvundLzn
qPlpONI2IYCJmvonfbXn4j0eAeKPsn4qlHqEU0bzYxQPPZlxLOi7X3B8SBM79ZBX1q9Fe7buqPIZ
mNvAQvGnhfaMOhZxH/uVH/TwwJCn8rlUBuS3TmzZtqin2SwPcT7DxRjqrZrMu0yTw8RWRRpmeAqx
IrZuH2/MpOL0ydrzCP7t3oxnESSPeQdbgp/Qhp4a/VPx+IUJV25NVpyECll7p2TwODhzs7djVS9i
kpOp/PhEefA0q3K6dGKjB2BjUnnc4dgKghK3ZhaLDX1rBJxr2uuARWJGlzwo9xD71j+jLp4Q7xV7
QXr1vh6Ckfman+9EhKo8xoORh431oUR8tYruxRNx/VaaVXydWx9dgmMiByZ45USQBYMPWaVPRVwf
iPYCUELIAksaM7znrns1Sn/XzHAjiTUztTyYg1fs2rkbTmVLKJ/usXMZHCEOJq1zDwgvmECVooXb
m90Se0v8GqXsqWB/hD2X/ZGL7V/N/o50awRKOqLQX8aToz+V2yzxo90UaWDd0Cwlg/5vH0FO1nfy
M5qJPuDNlsdi8qpnrbzX2ri5QTy8sIC0H4uq22TekK2jlCXjSGbRE4hRtbGs1Nr994+Af80pNy7Q
hfIVsLH8LYHSdo4Hnq4U29+JLMSS+zF3D4kJ2pd7032DmkZApLZHeJOhfGOKBZe1bsJtXHgXhyGI
I5nFziEfG/HmFgohJJuRj0kOHmiQZyjPwEbRgW2NGVlPnta73uZ102V9t1FvHs16ykj+QFDVxmDg
8fA90PBDcoIhu7VSFEKRLPUjC+B8u+CVnyf4K4zAmog7KWXeOjl/as5XdJC/UFNcqBrRvShB7aGA
rZ6G9TDnIVlF8GSltux94tRIsnL7WSY1cdeg8F6iEKOgKbJXBd75hTQt9pusbyJqtN08Buk+MhNi
VZ1BPg6+Rncc6Dc1i32lqrPTq/Hs9XW0V1ALIqMzgcBO1TMKCO7ykIF/VQHb8Kr2nqFzvDXGuO7j
Kn4ZrJABvHIWBX2FytIEIu506BbqkUGM9GOYpCSgFEn/2lObK2giQRReCzfvr1GpK0xN2BHMsb+b
ZVOi5h5/rKwkR3qRv/a97R7ZXj4G3TChoiQKJxkMyNJ9iyWkbqJt2g4/Mfvec0QGSW1f5zn37vWQ
sxVORbFhRnXzeAcO3dhBDuwgvUSJM24DgiTBIeeselBoyXUX4FlA5iuOlgico6lbCh857ywaciKC
oAkkEgDBlL8GVVJvh9BlkTvJ6NwJ+wfQOkZpIf6Vsgj39sz8q0HZs54zu31U+oMZlHvq3fKo5zY9
8ojg+BcF60uPCtRzFnBXg9rN6/gRLD3ZB0VMPQCxoT9XGJuQi2u9w0RCbC/I2avZnIJQVc9MOb3G
KR9M7SfHzmFHCLq8Ady1LH1iz2SzYKIjynuWSjxsBH38pKp88Rb8KXviNK6fk2VPZro4L9IeZHYP
DRvESv0RdTbxFbiponC5hwsovWxtqisI7PxiJ9R4TpbQ7Xvla13hgMixirLXVZvRbpmfNzGN5Txz
GgSjuAH6JvNw5H6JxvYPl5wJy6xnDoTobZM4BgBRPlJsActUvp/X8RKQ7cHzqQP7IC2Ec2UnraMe
nU25vDhDhd0oDNj1g7417nAr0TAlrbtyKGeA+Q9ku/vxo8a48dWUg1zW7rsaMuzOXgoPdAQQ9q2M
FJYU5HvZtG8A2Uf41NX84JTBB9G4q6omfdFUjXdiaMpjZNtqGw2OwWR0RviVMazk2kZhZHe31LNI
RxNsgCqiLYCTi5uVjOPWAKbXwVbdUqlicQ0h4QFavfD3l9uJZ32N2Anip3KcdYPahyMZbjtlc7Cz
LD9fDW6aPTM2mg/ARMx1Gvo/0vb0S5Eaf1lair8DFyMKseCtK5jOsWRCPjyE70Vq32HiBD/mGZ3e
PXWG8MmIKpauBo4Gh3gTXDaPkYz3dJViay3AQJE0b7FnU14OxmMSte3GWlpGP3KSk4bXwU1EyYvC
9CmuWbbQjmRHIAKMJtn6rUXsnfJ+bLYxUUrrIrbmqyGbB7d56Brt7qOE9nRsmxeQJUg6RoIIM7Cx
DSzGo+ePS+hH3t7bFp2wA0sxmoQ+zd6osPdRJds1L2YZnpu49Q9u7U9rnmjmzYMnV4ULGaloqOXS
edFmmXVD00tuS1q2MychcVRUdvOBJo/2Cw2ASqzx2Ez+GSfdeFJLvLtsmWhJc7xr17rqpAFza0Aj
iieR77VNu6l9OHWdYXxMLhswOtL0XiS7hFi0t4Wa0fg4uP+PbBzwYjKlLWcSwFPWJSBY7fxlCO4z
3o0zRwy6YDBArGl0uPXwKe3qbiBYcxj+DyEssBhupzniB86le8my5tNBrbVpE19cnJEJUNfpezRk
Aek0ZGZWbeSc7ULRGMQ7Cy3yxRNVe3XxZcwW09DRkPkO0kZ4KoPMPqEh+z+dy1fpvjeabmPXDp1e
uTdK8+IU1WtU96wkugxBLBzsjTbT5Fw5RyfM24dWMuBlv0VEhauja6p+nbFGBDBn/5jyXUlmsz5s
ZTHPr126/iJHFYOEzayi9z7kSiHD0HAiYIcDdzsjGPKSo+TNiFV17azPFGehDKZpzVL3ZrTeM85L
sTHNHES7QY4lhiSsjPKVyIm/lcXyMhDIywLGu+7Aq2litThB0gtnOJn4zZGzGuJLVCMPRUxata8h
fwlicxj2eo8iGgEq95Bj7MY6Fo71JUJU8nWF+GruYWjNC6BETmtToX2OQv3tAw1e2YmLPkr413Sa
CdsQsO5CWCabKlRwdQxO63n2j+EStV5JsRo6vp8Wud4U47DrZPgHzDes59gmcIH5EQKO1jhwgBCy
YFaPtujP7PIucZdP9LVkOvjgQKhv1M3zQ4BZoj6U/sgm1wNvGD2HDil9tRWkx3iyt36xx5JyFQET
P3rLCTaYt2eyuR6mOaDu8Z6iIXU3efVphurLw04KZESxanau1sRCOhyDoyAHcSNDk/1bbF9IefRX
LvuIUsBFm9Y1g2NyNkqIjGGwxtj62NQergXMXFoQxBSUhKIXzkc+JL+G2XwTGAh/ryLrY1G3lUH6
EnTq00hgF4IsUyuPHMtjBlptdllOtIH5HM0629jYK5yFRc+kBV5Mik2y4ZWHi8Mb0y/ot5PMCEXo
nLexnz6ECD7SZnzuXP70WDdHGILENvH4rQiYP5RhGOEN8K9Yr7tFVunXNX3ERze5rxPZaQ9xS5GQ
xjLY2Jn7kc2E0FWdXHmjjyxp1je/MddJaKOtbi4uQhTkeJLh6vSt6xhVIcYD3b5Urg/Xgf1cXV9K
6V+TML6S9pKtHJu2Ekmwt3MMqNh+z15yDjFHjt4BbZGNLB4qXYF8JdR6k3W6p37+G0CwJbwv+0KW
8s0QGduH7z9MY/GcN/Zdjc5jD4yJtfY9ScOLXfoMgivoUS1i1o7vI0A+rv1avEdRs45d76gLzD7k
vA/NkrLA1T5mtJMhSSjojQntLo1DINVEvFa/q2qP536Izu3YfpG5StFO6gff3iCKAYd8bzPFipgN
pVNmrYTlHCyWu6sOa4FN5qCUaYDCrXpoU45GzNpbI3XglR+DyOS0mGiKeyu9ecLA5TR5GyAgCJtz
HBOzVZJTYP2gYtBr152vIkUvWGdPbB/vw6D4DsZnbmENRwY1q4hsDyJWkhFrhsXDon/KLhx3WYeu
Bkie0nKlEJOu0B1j9DV656yibcjOZGJZcmUn1goHuwoC443jZs+6movbf18ArZP3EeK+sarNII2X
Wjn+7b8vbYygLsWQS9+FqagbtvHA0JfDfZVYxQvQELI3rW44DyncaxVY/H7LqgLqDNakTMn7C41h
2IJo3SLoQ93czjsZIIvENr0H93kfvD7ZsI76Tch99zpAHX6kEeW6ILVsi401Wjjr3rrjQ5VW8owh
xbpzdRFSQimzkoX9R7Hf4DKst6MHthOS0T6YwmZfkREPS7mZrxFbG15hIg8Guz8bTZMeZzQHXI+s
jCzF4PW/f0S2VMLYk3B0UaOMAzt4ntfmNCLL8jMFkRN/4MYZ/8feeexYjmRb9lcKPWeCNCrj9Gqt
/LqcEC6ptebXv8WoRCEzCy+ra9hAI5Ex8fDw6xRmx87Ze22343jHH06pc2kqnpdcaPrOGDwxU7SG
LcbKlFXSeVdp1Xc7G5iqV/ozAE0AodMf5MPDn0z7FW/wJ+zndlcBKd0Z1bdJIQpSEweuntOmZxZi
4Uu0QdiOeeFsmBgPOz1wsIxME1rFr3aWWlS7YQ068AExY7AM3Mqghc7lJlRPKNwJ01SyJQ7WiCeM
jGobXejWCpuNx1xsrouI5nRGMjU014Vbaco2qqJdkUafTLSKozXaxm2Q8eZh6OoTdumcCHRa06aS
Rwxj7WD6tQ06PJgCHDiqug3Qm1vacojKIfdB8UZzP0Pam9+aUnVnvPh3CPgkZ1TRKlPjCtn6AGgH
Nt26NzBxeagVejU6RjjwFgVe43mYmzOSROhnqIJxhD11k3prj1X4aIyfvgsEoCsc6ElwYg79MU8g
GtZK+ZTazqqoG/BSHkhpgZ44NYR4QE+mFU+dZNDapETCKIj1dLZygN9IbP0iOVaMmczaeOGjn/HK
VWZOG5EQd6QEMKgK1nxgR4GLvVB2OzEMDxlru2/ocunI8KtycP8aGtlTOKQofNRx55fhj2SotNG9
b7NjiCu97h06jcvfI26JmcaXZUdbGwVMUbJZKF70oxZuOqsbxGFT/WBfbAgH0KhxCcWoUytKUMIy
QVnW3k/XBEe85ahNQI0qvsYWpiYLZRyOtQ/PVBvKWdPXu7KjOdKUWD3cRLz0PRk30xayJl4knzM1
cXt5rPHnz9jKW9wH0OMlcvh1gfZcjsUKpoNc+FX7E4ziWvRNxZaO4jPX0myj0cruC8AZKqBIkVoc
F9xhZeXVHZXxVUsNDVQNUyTk0gh2GJeGry5UfYJzYBaWtfqSxKWzbCO6qQyclTBaEuLTndLqYqeJ
RSVdv5Zk3839fMBmYuC06unto+mL910ZvRScwOeKg7MoTvjDHELoPwWH9MKSkO89dx/5Vb7ESX0V
hUN9O7gQGUNmo6ptYyd3FgFIA3Ip2Lk77aan7Q7j6jpEibDoA2AXunDfNSJkG7VZulZ4w2j7EBM+
W+f70aP/YYM4X9ddRgwmkmFy5lVkt8lNBpAV8jp7TDMbAmzNrqElw70iCHpRu16D8b1OIRY4OeQt
JE1+iHB1mAJW8w6Idaa9aCVhhJ5ZL+NKpe2BqKkln25GOfZiyWwLixEZqRDjjD4tc8GeLU4Z52UC
FKtJCbuwC9FvrAEBl9oX/TLKzRrmWnsi4A5PAPzA2gWxIOxjR5T3Aua2Sv7qs0Li45wvs20SIj/P
EK8tEgBuOtkqW/DX+XxEbC2t6rXMITOoHAfURI8ONUrtsWMQPXpL/GVz4RbI8ZMPE9lNCDE4d2Gy
6EWJmW0ghTaxP0oy2dcgsAY63/aj3XlIeOGXWFQ0okm8ZUkGNv2tBpUfxv+hRHGqwOH20ZQgUUFQ
rSnfKbTqUl8FRnhj20G4zFjljXN3PoW4dbvSyx9rP94MjngJgvLDrOqnNmTHVSY0QT90/prZlzXL
zHfDG3GpkToGbOWRsdxZxeef1d2j6JqDo9VrURGjl4YfOWzuNrG0pa4bnLfCU1hwUXBC4pRH1ILn
AoWd/2OkGiLFYGfqE0+jMH/cljwQohd7p33BRBe0CkamAq1VmWPLxoU+K5T2bPqWDhE6Itc5qJnE
l8pSR09dDoUx6wN+c9o8BxtX38Vmq1RiYR9C4r/cjNexM6aRRJbceIJcnqhTRy02U63SAYyVuvOk
MR66xr9ZLlaStuEw6XJwnqcRGZYlYvw5RPlnsFMF4+qIOO0BPNCOyFF6/4FJXiOdXVcNjpFnqmuR
9S+BHU3RAMFMHaIPE5PZgB28wTRBbHmKUNHVgrc2wWkQ+W/kRtAXHlN75U16NdsbsAT4abu2zPaB
Nu++DDV7Lt2kRWhXoSSOgccgifOBvy5VwozWvdI9c/xy6Mp3ZIjF7h7sObbnSh6J61AXbW+1i1ah
L4SkC6l1oy1LzyShwORaqhBKDPKn123izQWBUzPy/cyF7g4/OcJZePIMJJMBJ7/7hBoCy3/sM61V
unNsWzAh3fJ5aGjcWWK0AW+zcqkosxVkkgu9sz67lu5dVnUnvQ4wdWj5RvctMmpY4VUzPfMYHUWF
7kpUF1zdF0YjM7sri42m1XvQstP0C9pYQ8CqV7jDFrndtmp4nO2EgZtTd9uepmc4DMsiBf/l8ubM
Yhl/DUVw0mNmrKYYz2B34dvT6SSygwm8RRConknmXU3/lcH+iClz6TDq1AYmTJais7cuNkxVA+Cs
GPEZrunBGGkzYH6jg9nQXnad7C0rw2uoG5K2Dl+Dz/LmyfhqKhQCxRjOxi4Zt8LOnrI+J4SxpsOo
iP47t26a1X3ZyAmY/1EKWGE264CoMAzYdW2ULyAK+jvpx8+2Fh59Bt1IrJE82xRsM7eoji6+XCH4
i5rl7FreilXP8WweWXq8HHDQkOb7Elrx0kpDRG46ZsvB6ZbgLZkJOj+GriTHpnIXRG9tLN1hCoe6
10dT00Yuoa4DNQfms3mViVvrQV4yc/1Cz+TS4ef6NgPtM2yr7YiwDWe+FtODn+waabYbx/FFom7T
Kw+SweB+yeQhwRGMAwVZaawiU6jg1HyrtJkIHAj20ghRV+dawhw732WRSJlIBXuj9sy5MVjarFA5
fCVCI9FUZ/JYS/OmOHihgEA8ekZzDgdnNhb2h29pZIYZhkBpTO0iSaQkvHvcVhWys0iYWxPgZKnj
jLBVkS+qSj0SyIPGugohNQBCYjaD7oOT1rxHurlIGkZZ3kDKhOitWSSLk2tzGo2T6DsNvafRRk3s
FeXZ7yqak9HKHSV9HjtP5lH2GbRDxdIJ9bPLn91Yh4WlZy+0ylMEcZOcrj7UQ/9RJ+QO6cSUEOuB
+p8246okGlY4bb5GV0IYX1mejTHTN6Gvxnu9aIh+5uWSOXgLAxokoWg8ofTR2mzqtVkWTzh2bOx/
BzKngFeo3oLAiytyXZruGGmmgPooIpimzJ4wjEIPiGr618GbPrZrb3ReicwBxkyYaDtZP+uec4Xf
Xl2M1KaqfWqBSuCgui4Z6VfZNU/6bdgrsJBsbVwwmqNrbKn2bJl7EcbPjL6WR9ciA6I/V7EuYXk8
tzliRdR7e91mSEyviRlPxtG8XyURbXaKdjA4xoXms2DubelL8zsNsDZYw3hrR1JcNHZ0vWZrtLNl
yESDkFsCqwaaKpG5Idlx5ffhoxW4r1UNMx4Wj1R469xAzde2T0HS5/vat+8mLG+S4Lbu1FmAJIj9
q7cWDW7bJcHAK1sfnwPT5SFV0FwZ41OVyVNbn0dGNHT+GzjETA7NQqeOyLqNqjCJJKz9OP1ftfgR
AamBkSk6dusQSkwbRyzmhl/P2goFhVZVr6ldPlgAbXwg3qMylRUe3ZaMrXeepNoHJ849kB8yNpqM
+GILT5KLl6W2xInkn2HlCPBfWkN2QcxeIzRiYY5jFD4NIb9Q7UGFln1PKcO99JLc3Ug3Witrw6Bu
tzScHyMUWi6M33RwOh1/QXN2b3fWpuwGbgNFzzYHhEkOPGLssoLvoX/3fnzlhNoA0Cp2aQCGvbNG
KDV6toHj4e7K8qIlwM4jyFmLJnP2VpBcAFgcKqKeHVsNlzS12cg1HHIZzOpHn/Q5BeDXSqV0mINT
ZzqvPdc1D7NJsOhcieJnOG8fJNyuQ46S2yErukuMklTVSnsOHPyjsMCdOQmgf7QCFCmT9WZ4EjQs
Fg2bBTSlhqjUYAh3cZ2Dy6ovrR//pG5yLiGZL9Wsp4xQh81gFPGiEQYvs81W20keBK+k9pfkSY+K
Fm4yYgVXTLVYIGiNWEZMKhM3ux7teeHUO8tskg0m23XkUhZPFD/dlrSptEUTax7k1merxr3o+8YO
gsNTaNLJ6sPqjiHmMkrxWZES4IkY4RcvSlzK7zJEF9oML2lhHocRMU/dmDeTpu68qtwb0j54SOPU
lUDGxsl99atyC0PxxB4hwH/R5LTDkATZ4FmDLMgEq0PzgyQ8sVOFSHd6BINZbxj7PkngQ8AAnCh8
FyiUttmr7YZsVW67R3BgL4hoWgH4qJhYNy/0Z5pdBkoZq9iIyK4Ha2EKGl8jeCw5uvRoyUm2ovoz
igkSHuJ8bcp+n8tLR0DLup+a0TD5zkWfrgaX+pvGNJMmxDEMAC+JWR6iwH4g5EQ1SMMz6o2qiS8d
Us7s/8M7/2/gnZjd/w7e+fCeZH9id/76+7+zOzVb+81QTSloBergO8Uf2J22+E2qhtAMw/7nF//F
7lQ0/TcDWaDAGW84pm5pIDV/h3cqmgHz0zJgfhoSqqdu/Vf4TtOQ/+cff6J38o8IVeiGyXqg6ULy
Cf9I77TJZ25VFIj3zmcqMjlS8848CryIHIvaVw1F1qg/xTDQ8pD2mJvEVyPLnjB2nvqxPo4mYS76
Z9GOD2wo00BJ/6wUxuP5W6Qyyo2zGclWawsxRmNFj1XOt0XlN1fs4LC2GsCrYqs42dWya73t0Bkw
PZAgzHQaDw4nBgbjpNTkBZ8Atgu6FBUychYz8GMglA202KB08R27oNSRJ1EIN6fAUpZelCxwv559
YaByplmHFxiFiW6eBMaaQlrbLHJQoTIzk8QNNa36oOIg5UIhB7AwfPqzwiuWmjZ3bbSrnYmL3xuC
jziPzn3+koMZtMxpB9F3tS32XhBdy4GeSgEkqhEP0cDwTbxkGp9EQZrVxWTSutFnWmFGHhLKgSJi
jMhXFFveLWV4CN3yliHVn66K7hVbF8a1bjLgUIxxJ5lfmIT9qX72lEMA0OL4I3+ooQqWvvaQGNad
6flm1NRnK8AlKi2JOVZcALkljbbvWn5OYikoxAks7B3lZWqlaZlxhD04G1QUWYX6CdLjGsNPaVpj
B1zqU0TGzQmB0YdXtJG7MCyeFCmOHOg3lkPSRXpTNzmTKjVTd5wTuHQMZFLn6F6Az57aXqz8IXnK
O7rtGoHeRYIRnltVBq+ah40DJW/WIEArbjwD26SOmJwkjJTxv7MnMW6NcglhD4KWcIGmcZDnvJRV
h1RD2WDFi5K9cPC1ox2glDO9hVr4+zRxz8MoPimt9p41z3m+xvBKDs7dQ6iVOGcEEtgKnHcamD96
Ku+jHJ/TVuy63oDEFXLuzD8LbI0tJ2vLT1Gz1N+qG4GLM0jXawM2mnZB1OSir8HFEBCRp2gUHYZ3
CZOJTM920/9oZrgxCMoVwdRE7xoiE9gk+uDKfajz8oW9nYe3bHajh9EqUiGn24a2R6h0nR4Ftdv3
EplQZ6i0oNRSR2HU7o3RWLlZjdw1oGakbLk3RfA8ZC6oWkTs+NoZ20TVajCjlzyyf3AYvhYgKWts
tQFaa71ABR6S8ha72ZNXlrey5GabNVIIfxU4xo9KUJJoNnGWf7aM4IoxffIh9Btle6IvQaTp1U2t
WZkYr6ZN+J7mDJQmygZDGd0BbYVs9pMiZNu09tIfyrVjNnTrcemDQ2r8D0/Vd37jLi3FXXZ59+kN
+p7F5duSoAsgRjAzYZQ1qYC1EmFkrnDakgOhI8G1MKqbWmj7piNZgwcPfku5K3UDUSQAP2ttSQID
wUnIyl8JrVp3SoBGh8sBGJbGBr1BrKvjS5TRYUo42XjxJqrEQYnGT/g5DGLQsCXQZLE5dW9Mr5A6
6udK6996FISC0IQ5OT8HlaZzoeSkKmfrBO2JE+jPSaDvNMO9+wMjE2IRWEAASqqVMsfa9pj2mJB0
HQg6HAYEIpuYd1AdyIrxgg+jZIiTxy+lTaPURu3Vp/Zr4qMUzkKsgRaLZ5ryUmgTwdYdfoV1Y0ho
5TlIkysF2msXqM+N6ODaMAuzfeC28HBq/3XkUoVEQHsFDmwRl7hbWo9aVRz6SNkP+ySzt2agvjUd
Ve5YfJcNP8awG0h8M8fl0wS22A2zcOqCEqp2KRHTDZzvkbpeJ/qby2pMt+ynE9oyziJSvDHsKZn+
yVmLOit4TZNyRcbNvnP4UErzqJbm1gHV2GT6vm1UAo+RzZIHOPIuBv4K5e+EXixmA0SJmW5YpyDR
DpgMYQEwzUK5zrWhJVC7Z5zhhRFH89BnZKYbrAtJkKOTE8s4J/DC0w+ugvy15fISkpjoJK3Uyd1X
vvKKfz8R8dW+VzByse+696hHVGJWpyivF0TybaETbAUk+DxSF43U9tO3pmh9E8hh1Wl6Wwq3f2xg
yGhyeBtCb5WN4SsAwZMo3Y0amjBw2nMgHnNJSLXDSw0ifWlF43PXWUdbylPaoogeQT1rpsRjeh21
5MlBeNkVLJCDwSBInhHdH2WjrSaHVJWNeDBS8aD3yqayVS5KQiwA+4CnrZTcOSb1PnDUVQ5bQLJE
AP6bNWJ8KBSi4ixe0lBmO7WpjznhzrW8G4PYuVH4aifW6SVnPQEVvMH19Tb4+mFswJzSO8btfA1j
hY5lg89IXLsf5tCk5vzYvfID9/juTXx72axVYlVQwK6VgecjYQaizIk922YYdypV37t6caPFfOBn
m+z2lQoXu+JeAti00arwAk2/sUgBX67qKj5jyjiJRj8Ug06vxTikHdaEQZ6dSVsdBMs/FGm/c8z/
yC3XQKP/e90jTeE4lqVSm0110R+o5RiE8rBOY1JNMOSpCCm9wt6kxGTpaOtNo9o2+La5NrtDT1mD
5OxgQVY1c2sjuQH9GM7//gNNpeC/fSBNcyzT0R1JrMNfPpCa0JPoGbrcsTmcZW7uaoCTLf3yFvAd
MXRHIMNzawBYU/k3ab8Xn8zwV2YYXxIk3zVD1YAMyohEEXRN8OHkY5a1CKsB3qQ3TxiEnWWXv//M
loRj/5cPLTWkxQZdE8dxoC//+Sq6zGCE5Vv9nTbeucjjZ5xCszI+KHH3Wrt1wsAuO5i+R3vDEriy
MYdpt2YYv6uCdUCkZ5fvQ/8Fb4J0OHAuRdpska1usfqtsHWtcUusTdEv4eYtLEjTUOeX2PuOkAyv
jQc0pUjvHrIGzVkW9TNrqhzTJQZI5L3megQP7IOOzhskJ7tUessUvpT27eLu09CWOBz8xq5dhGLY
Fi53NTrHHRccLETARw59apZwXITI0GTNwnEaAznPrQZM4GTwi/FRmPM0RFTt8R1KuMsLf1f71jyr
+3WUM+HJ0Mwrjz5ql0kZQf7oFSHTyqRqgKJ8Ji50RHOiCsqY2L+VaQI6ThzNUDm0abdsoWbC8b9L
36SugEuu8bb21VYd48MINAOZGf6J7OI57SrMx0tRfPuUEJ5T78V4adNvqzPzme2SDEUNtJyM87Gn
HiovvQzwVlEzX5MuvFYERnSkhrbOQ9n2JNfwaTu1WNaRyeUXF8VHQCdYVuvug5BIVOhp9W4G70bv
HpgSzkcOqKhBN4LjgYyauYByw8HnubAuZvWhyfoLO3CE4L09FYQweeGyCEgxjXX0px6Q7AqkQ1se
+Jx7UQzs4vFV8YqzG4wLpUleC/wyYQRBhmgi8lZ3I5qauvN2cd8uNQXOklqfqeKz5q6lu9iRd3ty
psMU0JFIpDCadFCRqcoL7Vj5jBVvF6XeizEiSXXUO3TXh9b3nvvWQ4subwXw7tGvtjzAKzvpT3Vg
HIPCu/fPwmVCVub2XYuUg6bbd3sYPnU73qREAaBkBuyCcUQFReC7xqbKb5Ew9rSkF+ivkDjm8M70
g5q4j03YXqL6JUAsFQ8pLczmwxk/Grt7rB2e4pLLGNjuE2yMTUdlL02wlfhmxPAQWwhdpfo5lGe7
kI8TAK3OuTDaDpQYYkTq3W0XmKu66E+Rnx4Yad+Rvi7aNrlg7FvZYXLxy+QSGvkK2OGsCk3OVo/A
e+YFAcG+M3fbfs0g7TBqyoHlCGCBggcD9y8/MvOiawdrolXlCcjdzYHwZ3n1tuOspJBbyNxLubqN
vrMSfInGG0bEJd5yfEjdqWyThYTRGoU6Dq+If1TVGbCTSgdAYDSPhYa3IN7ZfbefrJ7myLQYWvAA
6bjqzbnnK0vOPfR0OnSFEs0pY9mgWlp3djIltQho7KavWZbJkcGcSwjjIpeHVM/fgSkteEQZVJKn
naNk0/eyG3ZxlhyCCETGdyFRNGgPqgN3XQLAY766i3rn5o8pFRMwAf6nBceTii2AiIUk62cjJeWQ
9cwolZ3t0FWOlatAsVEwOB0AapJmvE+G/EzgTprxq0dvHfE5ntaupl9Fa7tTOEBuDOqNSxCNVyrX
aQFomJwy9X00Mge5tXayyBlrR37c9Lt4unOvkZyhwkRWdzbz6qipyaHWjK/p32zzn8kVKRxw5Eyg
IeEsVTN5L4Z6P9io0dIK/XdsALdUC3IYKc4bmGN2GK/MojjHFO+86/Ay8vfBlodQvSPrOPvqOVKL
vS2IPTDACVZ5CDzC7j464LSZGx3KKvxA5uTSoFTeGaBhJIg2PX42s8DD2mXvaIdSmX4QBX9rnXlZ
Rt+JNDYN58uo6k/VGNxqTxztjDNnOKCBmJTpxm50yjM7JaZvINGsdpHq/SDmo8giIrZd4vneSOov
PyUXB9BwmPlL6Lrr0OS0h5ZsOhPKPF44RrT59QR7yaLJ+1PCrdBkeJ0n8B/xfuHtYvSM+5gTWnQ2
CScYsJl0prFpK0iJg7yXNMTbGHg/73Gg+rvUblec5c9Rj2ZIP4+j89TjplAM2BbgnHrLOKYiOoRa
s3dj4+jbcAw8xXkIR++mg4+XRE45kIUTvBQ0T1dWqc3V0F9WjXwspPNgmrx7KUwD/E8l/P/Q2g0J
SYmeckcWcs/cZDlER+QzD8IL1obiPJMdtw9Z0IAY262+6fr+FBfercEVoxuIm4L0MJWuZeMvaX/P
acMvG6zLgiw0vTOOWrCm+7xHkt+yuIUXiVe2l5m10CBjJj7rdu9HL5Yjjjn2Bqlj9m/HU8DqSCTc
ZxPLx1QzN6OufRqlcjAsTufMOuntl2hx8GQqdC5p9uwGDTRA+xF7jGKI4jgYDntri7PZt3YOYUPR
MDKUyHg6h2PQ6SX2XkQdvnI19Z6kLufOjyegpdq7PfeeDVEF85HTm0h8D08fHyvisME/FA7Jxgxp
LT/DN8EOjzyDexa7eFd47oavJPDWbdDuLZeKylCW5HAvpkcyQBFjWC72G+9YJpxRRbvMqgcnGrBg
NXtDNzYmGatyOvnVxjJXgkcHpgldLUg8rrMHDUyY+x5v+Bvj330n5H4UmEgSkmfHiBiOjWV1yxLE
Ux5HrED5qQNX4ITh1c2R5BrHSJM/vqH8IJJ97/r0xcjrXc3sUQabGn9lQ2JdJONnUk3WQ64vFdnt
w95+V8G6RMaDyFI2Ls5uHf7UVtffvIqWfQAk2QzWXlh8WdnmSjuaYJ46fyk9elpsAHEe71M8c8NI
BkDKDLDJQSCR0MfvbO0J1OYUX3w5qb8yWm3b9NSb7BV28NSI6LkW+K4haUOdgrjAPyxjih997TMU
10TPrbcZquQoTSpLuavD2Qc7EsGhsyN7KbR87+TKT6SY777+bEbyg9HtQmTeyq6nUlLSDsHRDIUW
X1JFyIuT/7Oh/c+Qpcs/E4r+eAT49xPAVLtKCTWX/whx+XPtKkQL/Ffr+ruOJLspw13G0Usd2nNZ
R5u/L5Q10pb+XCdbpqULGxAMJ3fNNLQ//6wcVGVdgeK4eyxbKFiJ7qqvbQfYFyqO4Q7zSIQ7asF9
1xXEi/sc3jH40yDzmo06GFuJsy+3u9vffyzxb83f6WPpmkGip04B/9dDUIP8NE2F2d9F/NCzzzCc
mLvmM8SXur5yPuYZeYuKlViX5UtVvPHVSsNw09RbwmSN4FB0VwWpJHS5BQKvyZeH5trlIA4ic81T
OE/9z18f+b+KEPt/KPlLTMc8ItL+l+Svexmkwdf71z/e069/3LOPdy/7YwzYr+/+fZRgqb8ZjjY9
qpZpC8GN+1cMmKX95ky5W6qqGlIKnup/jRI07TcdyA9TBCGmE5rKl36fJGjqb1ThjuTWq1InDkz7
b3LApoPeH0LATEfYfC6eb4dDojCtv4wRNA/wAzJCZ25Jt52an3Pq1pmlQxhMkjc1Y21pK2PDnKT6
D6/xX9+tXz/awuEkLKlZ0v7rGbS06G4qhg4FttqU1P6BDZBF68Hr98WD0tr3dCwJ5ogGZgiTLrTD
Z0EHGW5yOUdAlLfbJCnxSjf/4XRsa39JRqOvoGs2y580pK7iAPrLRSnxKhPAHZOh2pTGIlRwDhUs
cI45xBsnUZdaQMhOZlIW54w8SsV+MRvxPno58Wbg6RwDRVIeIL83IjucxVWxsPT2BwsLBnVKAwzT
w7wuPHe2KUwdeR+WpV1oVCsfX8uizI+co/Hq3Ep0QXgppkm/hzrODdjB4nPg4+cyp9P2Jxg2oiVG
62JPwZ9xjDglgHwAw6phj5vlEwuSSbLHUWDcRlG5NMFQgo456ZmJ7BZvcBF+aE720CNWzQrJ4aNC
F6o+2Y64ulGe41Jy1s0SUTdjSjX6aO1MwQprPIqYAAAnF4diHM6ymFCWtjfOYWYuLCX9HEWGUT+t
yfG2roYVEDEgcUx3NP5sD+QVTi9fAT1MasWTy8zWwOSxVUS5ySr90PWwOGTdIw/soFtAvWtMQH6U
KG96pX3maDCSluYuMtsrLOgrwZqbxCXV0aOPa7s46Wg9lbNsT7ZyhWSWUXA7Jfp62KhUQppnVeuf
nFrfE7xBtEUIFtEqSDChcML6NcWT0Hohc4lvZTpSeT9ZT9tAfBRx8ZUkHHBLyIbjCKuLjirQcZek
GKWsxdL3JreZ1whATHLR+Ih5SpXYD4dvj+Ch2FPgQkg3E/yXc7cBRkMibEgVmmRMlr9E3UnziEfL
j0D31f3eLHU65HmJrignkcRDQl+V0cl76okfXiSTbK8SOcWNCreeqDmXxCoLq7OqPE7qiGkyOFcI
P4SzNHKWwS1mdhMxTzGudQ2RMKrfK1QCTpA9JEXWEhiK35cUsxn4LqR0laVvs6baNVVbbugoH0VL
+112GFmjTq4j1jwy8vBqscIEC5O+ETNunftuzQpG7g9A03cJcIB5pHGEwiNs7XNDbDpreKpKmC2Z
9H9M7j4+irPeI+hxMySmbhwUlGnjPQbcVpSFsYiMwVwnsrbXnTXRYiIFS27uXYk8pKDDUbUwc+BB
Q1CdQpR5c2LVF9xR3B52PuzI35kNPcEPXvxgduChqDzncdBVc8OO32L3W6v7z743D0M33HKP3xlo
3iwaacOmBNotyCR9cEAlzkyZOyt3eIXdNtLLGjVElV51GqY/ONyeKCSSjb5QGGvMKHsQYQ4QtdRA
P5ajciYLbWWL+LOeUqV4Ls08gkGskBgxsjX77UTn8JO36YH2inxq984yN+ShM69VxuIbe/p3oFk6
R0CSL0Zj67kjJO4A20NYk/2mBRAKW/OxSsoXRkdQGWJ7levenuyiRY0mHvUP5o6kyjGhWYBdGmiX
cZEUNHZaBhRiqLGK5Jcyovm2kNmXwBxbJ+KahYCzrSkAiQzpg+a/In1R53pELJ2rsSRnSvbgGTW/
JOEZCJyeVEJmzE55cRF5zXKdzy4n6RbxhOPYHpNswNsT8InRmDx05O35erM12SRwUQCQimWzUFvo
+ap68VrlCv/1Yqac9tQmmcMHWMuE8kSp76Wpn5jjX8EFwU3Rf3AF32uDFICi5UUvOmUZ4szwFDjt
08hQj3Aoj4W+spnLsSwRz2iuBIxdtPg8m37aYd0JV6LSr24bvlXgihDfthcLG2ZXwabBvsj5A3AS
pDArZeVIYu9iOsGqTctqofuEOmthSkGYveRG/zTk1knUnIVDnG0ee0UchF+os5CfmDusrPVyMNnv
evs1VfN9VvFLMCT8CA2xA/7/VBsl6EpfPk7l5yzxG0lnwbyNubdXlW8ZsSFaNb9noH7S09qlWkmE
NzdZWjey3rEpo56knamfkwCusVEtA/xxnV7sWhhZqntG2PKcJjykAdHxM0+3TgMtmV5cDcntdqWx
bkxkWnZdvtCU2VVYrpHzTuJd82JPwjEHbFel2ndFUVAglvwczOQRzwKA1jdbhB9DXCxYrpa2wj0B
dJvS+YrqR9em6RA1/pd02Qm93v/IB45j9C7QDYOCHtspQUJ7I13ikEZslBgBUaMW4RvKK1NL3379
ZCvjsF0VLq8DRgdgYuj3dWKDE2duM/icdWX4xrBGEiFVnR2PtB0pnlC0Et/HZFqz+9sAwqyks6Wm
rMdjoyNv8FZmBkjBgnOa8LaqbnLpsQMsTXFnV/HpHOPIkW3w2Nts6S2ldMEgddkWAx0SN/4ICMmT
DcjvwGV7Govk7ddun5ucFwfkfor/0/pcrpYAFiEIAYJmgzmMg5jziE3uOPbxllLnHuW8WyM+E8bg
3Oc6QnKMl30RoV8tw6+Qi+d2o5yxeoCED3O6vMFH0aRvRWBeu1CemHFZvBJ+OQ+8el9E9aYtjkNN
qRKcvD48o9AiEAgRkm+QFNb1P25iMuxtHEnsk3Jvbf8LbN+lhXofOMV7GOeoqAUrwNjSoR8M7ycx
8bITyUMytwBEwjd2Pt0pLbtUEGVX4JF3FMkPgXNNCR6denosBaReguzAiTP6+jKTzqse9NkC5drC
i9vDiFeOI/WRSjlAystEhxSeQ4Xr73+oO7PdxrF0S79Ko++ZILm5OQDdfSFRkjXYkm15ihvC4YHz
PGyST98fIxNdlXlOZZ+6ajRQCFQiw2nLEvf+h7W+lYjyohnZKZ4jGwtl8ljmZMkAuAQZ3LAZg4NR
cUIzYVHe+q1Ew45QlF9WDaINg421hA4MawBpJxWpTeeCGLLC6BMxOtlX/S35QhsrMLbMHD5Md3mw
Qxhu5I79LFkRQLck8Q7GJKWR6jBNcApylsbTFV/9bREOt/HMp9SeOOOwqmArBuqmGn4jTpv9CPoC
WYXx/KsGqIt79CBOYZyBs72DFyDVoN01ZXVnasVDtSz+ZieqNuhVdnYMjnbqOT0KnSWpNm1JmFWd
6A5may3+ytPcFviOag0lI6rpWY1YTDmDksFau1G0/J8SQwjRg532mRBhhkDQ3PANCdOD7gT53mQH
4pEq3YnNoLKHMCueXNPiV4FMvS5+5DNofcWzMU8AAxKEoyk+XcK33LJkA1mWte9G7dWt5n3dxHAz
F5cRrNQdJwOkngAHrdhGzFmpQJ9xqNzEtW6u+zmEICY7E0GCMzA2ij9EMt9meMQ3QDXu0HC2R2rF
0eQPKE7Ao0abtkDz3skVu/PIdFqPbfx4aKfsJyGR95kJVHegGMtk8JnvW+BUvosnbzfjCAkRGBKS
uigNOftWHVa4VZ9jRlDkn3aEykOsHqxyn8fgKYago6InzsmD54bN1frZeh7v7EiplDfOD5Qs139q
Gv+TScZfWyAbN740pXAcU7i20K2/NBpmQFgrY0VtHfBS1zMncJdxdduCZw37hTmj1UZGvZSMRp1d
nJH6qG2qXUoy8L2DiQrDpnONArwDf/+T/XXC8MdPRu/jIrk1sLT+efDB8rXpZNkv6agvOLhfMPRg
UZu8TQH2umycTUrJjpLy2kfJd5L2rzGuY1/Z4fvERM0sS29rKeicyzqjcpgquX17M3fc4zFVRN8n
P6SF4qldCpO2xH/mubC+2e3CvBn/byvav4xLfr0YVp0sE9H8IgX4y7YTrosrjYzWxYzDLaN/fEi6
S8IrVsWG2CebZ34O5KMdy7Nh5ZcC52rdwFw1rGNT20edOU815ae05qpMR24p2Z5snG6rOseQCIf0
dQzuektDM+f1l14X+5AdxCAYp/z922L8ZW/7+ysR0nVchgI284E/vy1qmKD7zAk5NoB5V52nP88G
F/1gHzRQk44GHseY+XE9Uiw8ob39/bf/D30xH1cacgZPDB+Yavxl1e3GbVdD6cd7p3W3Fo1ZpYnf
o+b/5XBv+cT/0zzi1wt0EDQ6prOMNrxlIPdP633sNVOnFnufHOUuaxCk6dqhXUCZf/9STPGX0d7y
nfgWlm46DPhcz/3LaG/KjZzDELJg1NAzT+P0bMinchrf0mG4nTPtUEjsmfASV465HOkmkq+sbkk8
jEmTq718kTCicyQ30I7yYgdozl47tfFsR8FjBmecJ4hytok+tcy6x/oBYAX/cmR26+U72FS/0UTV
Xwf5AU/uWiwJlr2TfsOd6HV5iXr7zumgSQYqORd2cCz5Bhi/GANAG93OPX0NFxL+qxjra6tIgOHo
KBws+GNT73VSMiJtgYvlMHLprvxAGN/aYwD4Z6lultbf1pNno7jFn/hoBzDvipFYILApxM0O+Znd
Bs1DcRJ6/TgN6XcYRigR4cGCZCosCD8BW7cv5TJHXwY1Qs7PHYURF0ZwxdXBp1JkFHXTE8xyZNSv
UV+sK4/2dpycrcslUUfJ0errxzCgLUi1AyPPXS6wCIkq/LYzuQ0DUmw6+E5NOJLnXueoSOsfQMAu
Url7EodOmrLvKotfLcSLx7anqVyaFJmREphG6WUO7J1raUxbDFgWTE7uUG8/khcCN90lErR3UVr0
HWvDQ91BsscbpaXlRgkrR3zlXtOcGpgLI2Js0Zzb8dXr7WCtQxpwnlWSXpdnoLO56xEm3sVuemRq
Txub8yKLuHgkUcdyoq+kLk5zzRsU4NgF57xSkLVkwtJYK637CSKBzMNvpPTAmkHXeUH9Gtb9bUT0
bjGiM+jC6cmyCDA1+lsTVjHRMWtJWnuXzM/VHH9GGklMneNnMYk00GsDyvghtvei417w3IY84/Kb
Rv4dv6EFKwf2LzKL/jZoNQq+SmNN3Z7CqrikMS1AkpxCSTeSznDbI2QhVscUIuqdazqUr3Ni3BPR
+xPEKek5NaVBtDRUcTlt5gjXOuHzDFCyS6Yl32kbXAuXGI2OwVcYcoHInanjIGls55oYfFmU8WSZ
QM4xyNFB0rrmwwxfImRi0tTxJwuW0C1+9Hr3I86b50anRBJNvZM1iWcD3QshGXfEavw0R4WODvOA
W6afjV4xNIjutFQ8ZRYZcWY1/358/Fvj7GuZ87//sXzNR4kkLCaM+9fE+B//dBt/NGVbfnd/+7f+
f5qL29xI/3ouvmnVO+Dg+E/D8OVLfh+GC/O35WTn6BWObtCcc32pr7b7n/9d6L85KKR1T1jo401s
+P9nFK6Z8jf+JvcpMwAkS/aisPpjFq6Zzm+MaokBsg1HUkgZ/9YwnNrrT9ePayxTeC5Xm0k9/1Uc
kH++fhwlOflTndaWU2ZdhfPCpOq7aEvb8cLytzuMYUM1Rjj9vTb29zpAczLhJjITk/jOdmS2G9lZ
kQyHDr4e8/TYJO6ZeyzacZVA3NVanwCMZCs1kPXZHBxRYDALRn80xY+N1LQDlnpx7M5TOAbMPFwo
YsgQEQaprWq1cR9A99+3HIWGQZ6qV3g/Su1O7+dync65dQKLKQkzY9zlGSMxhqTVRtnDNBnOUZuc
4kgDuhrJ2d7Lob+XtsMhQISVjitV0bK67XnUiS1vYdGgn3+HfbphXjiOLWd88Dy7fMdxHjll9BVI
K2tdjYUJm5wUIEzpcF6H9GDV5IYC/wZDUm4wnLkrS5mHerTex4WNZBIBtoHVx2Bu+aMd+gk5tZNs
cLB+6abCgj6wqixJo9GnGtwDnGkf4g8LZDvYUToAkFeI4+oi3BdF4+zGyOsPno4q2yyQKbWSTtkF
4LwyIjWAdixtjMg67u6pCv0yZ9nQawBTJ3saTtUM1S0BG82w8WFIhHE/jO5Gb/EsRN68qbE0r7KP
zDCik4iDnWHUFZy61jn0qWrW+I8AL0c11Rj4aJi/SXHG4ehsGK1V6ygJUmyZxlmWDtHKZnSomuom
QfYKk/SOi/CEWNBbTXDu1okBuaKTEU1zWu8L1Vz7yqh3hiycVVfb8FSjqkRIyB+Mfh9xMTLdDwHm
BDGD7qb7ymarWaFxmky9RoVUZjtCfwlTS90YKe9+SmDVBUZg3aOb8FsW6xq/0lvR6ek218moLhh1
J/SPe9nJaafHCEcMZGeGEPp9uUQ/GFr/c7mKISU+OklKfAZEhxaqtS+JYg6AD77FcbkZisTeVDOG
2RauX0AhbdtV/+jy9uUEDLtz7/exPm7nAkeDmofplpnoTRdnX5HX1K/GMKPxrdynxMvJxqXWfsYm
u4FZYb8xuCDzjf9qQztFbKlBDE2RP3heDsGd+2KQ8sMoYOMHtnsC4pkQBQ6zpU6QWwX5YqAkpbTn
k5MbJXKx5ePOHMSXwkr9phN3bYs3MYy8m8ZSO80Mh+tAOFcWAchQySVNy3Yr8nF4q0xi/wbGuIu7
Aj3No+AEWw169wlE52nQmttINvYGFC5Wz/jAuBPDbj1Bj/Hkyzgr15cu2oVZ01H89dyBBKXAPWyP
xDn7IT8gbpc2J2ItR5lFvkxcds3ZTmJnrwS6wtnDS0gahhQoLkAKMlgjVmKj1TEvw7HE+xCNgAqH
+LOwKg4imKMhsVVoLvRXXceUQ095kwv4OGOKGLmXlxy0r6eV+SXjYKk0Eqz7Jfogtadt7dLlw16a
WyyAcfHUWEzp3QGn9CDi5sZL7K9pgHGo2WRdwSOlF/IojjvA0JNLb2KVH0auMwOU2ozbA7ZyHpfg
Q8AUxMHkPANlHIlZiSdjF+cOqELPfqo8F/Hj/AMDlr7uXYUGD4l/2DrJBRj5EduWbyxYbst5oVrf
mTWBb4FSJtpBVC+eCl5ViWC9qkzwDxK+kkMqciatlxw1VV0ybO8yQAKoFggM19wQq2LI5rPPyXKt
v+E5mWdP4DvFbuDbrRsg4GbmBd/O7yKZ+IPev0AaXTg79lbwtKx7qOB73S2uiuw4p7IG6OiFOuRT
cDQ0zIhWAAYO5I22tYEJYtFdJXB8j5LE1iRJya8ZvBsyZaFBuMbESISNh+eK7NgaL+CQgkPSXhia
e8cKkQbIy/BGdxsPt5NgLgzqpWibWzPvE5iF/ePgqnRva/Ot4bm3IZewP/1CtiMJ7SoDVzw7hdU0
iXErJhoFUi0S6rbNYDfgsAYU3booXjXl0HUYwZIrmcY+BJG3JK1cAr/bRx6D73mMTx77gvNkhPU2
SBXjWbM8gS3xo2yJ247saGnjcaBRNN20BGAAPEuNmySIf2LnGdZx5ebk9+h+W8XgX/KDhcz+JtQb
cyNkzcU7xyd3mtQGGQrsJdShqxrVVdlH+yhA6UFQUeMnTlLd28kUbV32rcpTORAj5qX4GtJtF5Bp
rrMlq6VV3lM9v7Z6z1qIKLybpcwvcswTJt3Stm6l2KQc/o+VWwNIbrpzi6kiH5GQWbHpsdQkOt5a
BP0kNfSlP9eRvQWIgFvZspbwcMIkgW1GhQP+R/vAuS23zlSo+19/0L0xJoH2DkhdbxlNmxWUCGup
VcN8PIlEC29E5t5X3UwRYbK2DRuH4KnQACSinvQSjMNI3R/35smsyhtOkOFeEvQJjH3I9gRFLYbp
kI/ad8XpyMB7zLZpabynKe1oVp0HFzyrY7Rr4To/LZ3rtvLEayrDaIFiE9SLjGUFVasF5GvDsyL7
jC38Np7t15xCYkvx3qDco/9QiCk9aUPBpCoSnkUEBWtx38PKLguLu52dQ3OYZXFpY1J57LYJ6LDQ
fNlDqX6fhPy/KcD/ZZn+p9q+/V+/qvjwq/Tfu/c//cPmlyH1vv9qpoevts9+7wP++Jv/1X/5377+
K7ZW9OV/V4Gz5v8shz8ZW399xR8FuP4bK0I+rIZ0YU/okvr39wLctH+zl8rXo/RlGCbtfxTglouC
RQewQbm8RKy5jIX+qL8t+Rv1uImKwwICaUnxb5XfBj/LUmD/Y/7D4NnA5Iix1Xb5Rrpw/1KAM8YO
K5tEQ1/wlB6RHWu+2Q0gyrQu93VZEbghknrbGk27kd7C2sT3QWJwxCNfK/ZwHeVrzu7dd5oa/8c4
iK3JtgKQ5Yx5fUKvHCQBIWkihy6sHkAgGxDt9AprS39L3GvAwqmldJfUtaxM1qPpXBoskp3DaFsv
OHYqj1YVL6BjH8LJ9KEwwXy3coDD8cqEfeG7bD8RGaBoCNr6oEsuNg19AlBDuAeO+6IB+gSmKdOF
Q2iR6EDUOlnTOeetWYXoMIkt4H3aM7kfUTHX+84AcDnM/V3gdl+WLBCWgp8LjOKzzFAVuyOUTC+7
TR0bJtuo3oDZ3BDm7ttzd7U77942uud4QU8Z0XxTJuw69OCOKu2V3ydBRhqMAaeOnwDIkmGaPULP
IZQg80KIMJzKJtRvxKR4isLIzxrYyKkxkdxOe72yGuuS9eHZdDEgC7vF5Z707JaGHWvj1zYq39yE
7VWuMYxyjMI3Z6KKen14HaqGKA3wvU2YzQfUSajv9XmDoGVaGwMk/t5EtPsFcSacwblZIbCBfrwx
3OaZhGpnFZnhavboQApToVYddCpmpMsV7qt8gGbvLMbOsWg+DTxWjLW+hVg0LuX0s3a796mdPqco
Q0sdkcQDj7MJkGxPOsmRDcNGP6rp4ZrhUBaKBJ4ZZX9TotZg2et57IICfSGMM/ghu7cp/F75Ot3i
IIhFGkpGejONn6/nxwh5z1Zv2Gim5CGCJgvnXRvvZ71PQGrZtxm+7lXetgi8AQntUnPc98ksgJvS
/eAaIU6SaJKbMgz5uYJWbugwaNQcVvh41s2bSbDDN9Eo3zlEfTHquenY2PuqJAHLdZ0LqDUGQ3P6
Nggy2TIuO80qm500CQfVeFkIAIttrLkv0zT/LGQLutUowGKT+uZHGg+SZVZsMxNZbeDz07bJPt52
ksj2xGlu8kzvnppTaMXHKi8QGC3ijD7pXiiKPxJdaec8xyqY4zcheNokH2rOmgcr6H9YZKTOY/Ke
JjjUOpKhcg3JRrfA+CLu5G2MORR7BdOgLn9lwA1DD7pngMKJsXD+gsz3ZW6ogWgQiahD3p3f1+Gg
H6wIaa6eNvMDyQA3oavpa0sxscwHPbkTA1oGXW2Il38wlHo2qSpJxRSb2cyQmXVOuU0D8jkiLCVA
anClV8OpqctvU/Xou8G0zrEdbgBn8gDY6gRhvd0q2z0w+Ey2cSwPmnSLvU5+K2u8vaas+M7tKtRb
8holTb7Jgl1EwAQrsBSFnWo7n9yjRW2dDYcqo4n99UfXQZVzJlb7gdWwv3Y8cHrlU1dEz0tUakAE
lTGJ7z6vnoil+8rY+u+SQTLvFJNfJR5lmpLhOtWZXpMawu82yH50JS6Zhu2p2UpWN5QxKBa3TpoC
yFO7gM88i1/sKtbY+ZmNPr6yHz2XFmnq8XwTG4rcWhICvoQrR7n9ox2xVbvGmSTld03SUeoj1hNS
cqNMf+8JfwT0Am3vM2mJxlZlFlCuaisZmeouxjvUVvI56JufDkqgPjZtvk16cOAVHxxL7i18SQGn
h+iMnyZFVqnnK9rn8VBF2bmi3KtCgIyldFjtacFNztWEcSSH9Zmk2P5baP8Z84kqQ4ketby0uUpP
jjvs+cgRQVr0GtAWLIxef1atfB9ikDSEcxo9GOc4OspxWKYO2E/N+IcgCqkru28SMMol/A6ikG8o
aa+K2Or9SMzHrOpuCQG6jzP3mQuJAsyuVlnGs2Tw8/fCRmAN5DPx0JORFbEKC49ASEv/ZseKgaob
TqaVWius6ZnubkWsHUMC8XZ57725YkT+kHYWIgdAC5MCQWRh7GUtOK1bkSKTormFp0P2IMqt+VBY
JVJ1O3ltbX4bcx6uRG4B1itZI47xR+d10VUrnzxvJFgkbPhSN8E5hxkrmRGEDxTVMQQSoKm2Cz85
/x6JvQoE3IAxfHAtYxeIgBJStAQgmydo4hKFUHa0ajJkYZbinsJWNeX9Pe1zctX67JSrnH7Aasn+
cAIoKm73UjKCYntoyi1QiedqIBeq7aZ4bdXlvVFySNuORjw3pt4aiUL/FSrmNnmmnI3WCwM3v6Ot
7ZgtymR2b5CzSZqv0yvY1g+namq/LNsfI4lSQGGQyMRx51f1iAuh3pa5ahDtQIWLhHidDHnft0TG
Aqe47/rmyUajUi7VQrAwW/IDmF3oxQhPMG/HAk+Dvu8E/95aUuAQydIOei+ZcQP+7aJ4wTybw8ma
9I86bW5sXjybfronTZZbwl9/hn0Eg/KIMgbhmXhHNNaw2NVf2tp6qzo9Xw/eg513wyb3vG7zCfle
28eD/Ok2FnFYGijaiMxC1j/VhsvXaqILS/T4nHuPHP35eazxFMIXKNSiebRJNK6rwqPrR9pdZD1h
VigwHDN6hJqGACxy7iNocVIEL17BdGCsrlNjmLjW+U4Y7mgSU5XuvA7fpUARugKTSXKSK4L1AJq8
bvDVihKhjADSkCdKsj+BD19fRN9GexaqfhqKYRMxCUq1+aIN1V1iDY/xfCcBQKyUog21h4m4SwOT
JuS4LaYWJB2puQ5LlWwqZjFQI8p9O/XYRhr0issNG0YvZR3/7LwUAQPBqmEAuLNrtL3F1ZMzuyFI
T90Mi5MFRt99aNNTpYYwNgliebRoucetDpxVNnfGBCMEh8QaDhE8Ede4ao1xtdqBLQy7FMJlt2On
/0RW99nM9Sl1hwtY30/RxIeQjAm/nnjH4+aszdVDKV1iGrq5X8/6ji2x9EECdfswrS4Fb0cSdDdG
B5E5i+q1OaAPlQ7A3SEk52fU24UKth4Kd0NINuuUEEabMGzK28bqeGw4hYVdcKHDrW2RfThPWqgc
oqejb68pZzpr7AaGHb5VCLhzPfmaHYpL1yUeq1b9A2y3hQ1eMnEqSb1TLLX9OCvri0v0zQqAbXBj
JfG2DMWWbeRG0IPvlSe3dgCYw5FUgppKrmfZjiRbGNaJPQyTu/DMpUfGXYB/D4ojajGWPnBIk880
ixgD6RPMy6bH3NfZpAySIWTDikAXUAOfUG9F7PHTke8sSJNfcQ1QW5nVThvKikxTDVLhCFXAeeon
d5sAQhB5/dPrnkOQjWuRMDoUDGX83PL7ZSWfWOUTxj8Ussr5tgv9YZ6iaItIC0sMm0ZZhOsZE/U6
KPiUVAI1SHHun/q4urayfGvTlzGj4JFj9aiK+Bww7ih5SMj+U19zcYhsrC9Zj18n8eJPNHsRHBsP
qWvCA1InML7CZILcIZp9UiIktbJjY0AF1/n8rqexPWVMaYh7QY7UFwdVTkcTGOImFQaZdTTh1gAQ
sdVJ/dKc+8BsKj/RM+4pAwZJFUCK+CUmVxwQc33NNJGvoK0OOw+l5HIn2SWkePqDOe0N3xuVzU6g
3yEAO/QokkzW52sx9e86+pK6uuoW7lWCRYsbe2wAMDCAlhbOD+Uyqg17Sap7vGVOn8Bc8zKUxOih
G4d9YYipxA5VvKn74MMwCSifFvnvnJJSpMbo1YqTxwn1d1JzKEw9oSGNmfAmpiW3e1i/ajO4Z9tJ
nhibnWTYovDRMcRaF9UU6FnhmDHiUy8JXRrnrWVvUlXvyZaF5+4anCHp2SGiRiZsNCN7fNa6JwMu
D3lJw22DN3jVubRPSZJsNZsgtLIPH7qRsmUVa5SXMRD7MGBNHnSVT5rTRwwgfVXb+lYBadsEgt+3
CnjP6txSiKKcvd5iy1JqukYim1dtrE5KeITBMditxVBcZBU9d1o/Mu0w9lZFzpTj1MTJYmk1tcpA
TsqXudForXDqrCmbx63NCr33LpY3/Zz4vJdzdu0blt0ty38EcOWzbgbu2tESza97eL8Uwmtsmj2O
6+qaVCZcpUqkqJAbfOk9iNWadF7POgsxsUEqSPwMxSOhBZy4i8ZqTEgpnDQe1Z7gth72nmr3YZOa
K9FHBRMifiuAYsuGameYvfdBf01S1h1dQyb2lMfploiltd5hCgNEK1amHJ6HOroou5+YyC0fh5ya
Xal8lbOwkkl3M+cte3WD+rc8/fobRqO+2LJtKrVD7fMwuxPp7zmxCSa5IvxnZlERjeqlaynE7Dui
J7QCjt6urwlCybVNYLE41hMHrb+eBr6cvnqPt9OrJPjJRABJZvykhegu2ig9iqnsd3loENqF1Ie7
Vfg2nza/yNKzpxWV79oDS5LJRvRpcwoKeS4VaHdR0rh3hfcxuMYDaGL45byhK4WcnjiFPfgs+K0p
SRCVw8a5nSWoHazHWceCpCuHp0laVM5uc9s5goqZ3B4+oqwNownrfXew3BHQfwOzY7IQQmLE9aL5
kAwD0uAgm9YiD9/1SaxnD9sDkEhjJfi/sLwpggJLB6ttPaGXep28wmLaoR0ieAtclbwUxq8nO/kO
0/7LlYg0OgV7Evo52ocrcMF7CBgQYPq906gb7Cyfo4n5HXBKU7wXSpxSz/Q4czM0jRKyb+IeCCer
dhRpJmUnJ3SiJeecoMka7Gkg0xdoYqD6MKrXBsnMyMHCfd0lXwwkOFzK54DhzhqRXJQYCbQLBvWy
eaMZJU0dfSGo1/fU0oi2tImLanjsogEdYUZOch4+jcTCTdFor1F1lusZebTulR+pY/q9cQsQOPZb
hLm+OzSvNiCEdZvkV02HspE53i6YEyqUlNiCbn6ybeBYUfVmEDaFKDm4gQuj9u5g70okZqBIiVpr
CJIlUiF3NQUBtbvUCQN7lfT4O5DRT5TJEZ8AD7V969Z84CzeDAV4bG0QrdGACCVEkqS/kDOqbqFL
dilnHdFsCEE6BAeYLMhyvNYc5Ez/02hPFvDWTYMP/EY1Ws0QcE0KTscJt0RmqzLfcjlqG04l306Q
74cUkqyquU+Ne01Ybyh/kNVUu04PIwYraOeDPEIsFBsxU3D0MY7U1/YYPIuuEys5Uo47Y33JNUQ4
aqjYrUZHLTcdQukhXGmwgKQJxJXknlCIR03QMplVFm3EkYadhL0p+Q7m6DGBQxKnSvimTnJgld5I
xCGrEiyJQ6/oOvMemxH0xP6sTYTzLSq68DbSXgKl+YPeIqCCdEPOGw/uLaOwk7d4XIPW5BDTu2s0
GFDE41sCz1mfefXZaphhJJmBVB3aF+kfjZaRiqUXTHpacFAs98joNuJDhlTSdPAh18E9BN5pN2it
uw3jiai8I9JXe1sMPNLU/F890vLCoM5g77PNSF4hCAqnq7h2eH995ZkU9pV4StXBSuGBtmpBs7WP
TGrk1oAH7atgHCkRETfHjKQIl5g+wrQ4TNYd8VycfE12SUkmTjwFrEOR/ArlZZ2P8jNqY3HwEOSy
t3y051QHAieZrIdgfyS99DRVJmPzfKvr+rgpgVuvbHQ9LfSuLhE6BNOJ2QlNvDfJJcU0B1JQQcjP
rGDnZkONbYGFqufIC4W+vQ4H8vcSzOEprI1919q3+VR8Q5qpN2Yz3Ypm/I6yokGsPuLZtg30zd53
YXwEVfmOSfG9sucPo0JYCNHtqpAph3PTbRw9Kwhp4InpCbL3pvBUdaxL4TBvnFJ+FLWTAKybniZk
anbaH0ZTv3Q5qbQUiBj08pXKPcnvMDpAOKt2bWB/xAHV6UQHDXg4ZyCnTL/hbOcJwhYXPvTKukon
B8GtJwSx7gI82WESHLvaeY5krDZ1jewbovUuCMAmE7BATyed+yKl0s8HPpZds2Qd3cAYhBYPe6+b
SGZvTGNe06R956am1jM9SppMqPPYUIMcDO91aXt7Ujt2WuMdutT4RJp+NTJmpmGmXuOxZosvwNum
yPu46Vd2j4shT4fvNE52KOyelN4/NoUdbScmm0Qgz68MnopVO83D3smttb5MFbwcM3RoOueiFNde
gQ/QR+It4PKv0WwJaEWc/jIrXmMLfCMDafAMdbB1ekpgvUHAPLJ2w4minQeDMqvn/M3Hyds2E56N
NI52rTYAdCN18he/tWxqKl+iABDBEzA7CXPXCiaCuVkCgbHZK1m0LK2nBFcOY8MUobXHXJYFNRRv
gimJddcf+iqgvOJhXWVs0mN+rV7sEai6VMRjw5GcGf0DDKY5H5Nj2iW3LsuDQyrNez0CJBQmJL9J
hjiQvcujPeZyFYvwAvtr3Osm0zMG6Wu95CKfHaKMyDQ7L0HOWVIv8Vm0my6dmDfhkaMeD44yDc52
r73hzYuItSnjXWbMD4q9ajf2+n3Di99MOXJ/0ttf60B3NwlTyM0e/v6lXCDvRhmwaBTR2mkxH8yl
JfyZhQ5jG1EcDQi8q6Dw7N0MYHPP8A1aDx5V5rvxzmt5GFJNvdl2np6hJ53cBNuK1WBpqMiNXGcW
EvhhZGPZjdaOBPcRrGZkbiwCyta9zvSYsHB0GBWHjNScRVRYAUwwhuAmg8G+PKfhkPVHLSKXj+Bf
3hl3rTrj1GhTssflcjGhwB9iHqC6mrTboO7wiVrF3nUt0h5mpDha9dJ2NAdgZu9Kr7grXSAYyuNi
MTzt3BvRtSLa1m9lcyRI9EHLdjlpCitjwMLUhvM3Sld928gFOVKBMm+JM1uFXubumjbe1tqk9rHV
beIqQpwymvVa9cv1YAC2w+Wwg71O+Vu+Ik+t9eTqFR02mR49d4GuifsT6c5AsmHCd05rLogJ0zyj
CgdtVPvB2YuiJiK4K2PSrJrqIUaoMYCERPH8ynFU+EGhP59AcZhcpjK+sQyKqSjKWfOwft+ay+gB
vhJhyDO3o259DJZe7LHwfhuiBADf18fZwO45ag37mT60MK2O02kiU3wICnBCaBcT1x3XZe7Brgsm
cnKEd0C5+2AwHd+4NWHxn2NN6mFNbjPFN9CNKfL2ItRNYOAEsKVaRWAqn/OiGG/aMsaANlBqatrw
3kcui4PwrZ4Y4VQ6J7jVJJvWtrBbCnLL7PJsV154XMh4aiGfe4IdcGbhuAht+9KUwQmQvrWEhah1
BngRlSfyr3E9CiP0uTKZFTIOT+MuPoA+r0xnPNoJ6d2dbpKC633hbZ0JBNMSGNME9gbMbbU+WmKj
cumX8U2ujXgxJ7kUIVa/VrFHKwFsSLrTnRI9Rdvk7ouKwU/rjLt5tC5VzyEtvCWSqOu3dI0bs2Tw
6RnoUd2OOpRMEGftRdusWYyybYAC32jI1hy5+kTvB319SeYdLi/HbxFYHXGM7l3NJn83kUTbWAkI
IAhF645UO55o5F1GPwqift0tGYGCtinLtiGQHPNsTOY3Bq92UzoFTcHoWJu4KG75/LO8KfovHZDJ
Jktia0ttAO8ncqBbIpklwZ0eoDMCllNmJZAC5aRFLKEdnr1Bop6uTXLVZhxKa4+Jcx+6xBMt7zex
gAGdbvs82QzJUDVd9NJObhDloh0xqRSX6tGjB6/iV0QNGdGf1Vc3i4+Rz3eQ1qxIgneyrp9gHD6g
8wkMZAnlopJi8IxYebYPsyFf687cTkDCgOBbi0DktcvFc1u4cl11AG9FGaWQmKrHKGoMbJukRWf5
+xh9lM1jPWPKPbv6zxkw0HBO07NFllBdMYdx3zzzMewXK+AlNK92eiAqJh1OKr+DG1E6x16/0eyH
oL5Lb+bhoOzHwnjI6FjLtZKPsOCc6OQsONjwHkstX/u/STqv3datLAw/EQH2citSpHq1LMs3hH1s
s/fOp5+PGWAuJglyYkvk3mv9lbegh1WStJtp3qeMJrHuGRYPiY+5hKlA3JLNyAUj0u4ijU02d8oR
7qsCKf22qluhH6kqVoprbkwr2AUAkZdJxZhMvXjyLg760fcbBIHRWvEfs78dQjKz0CZP/imPbg0g
6HCfchJ0PnvG8Wz6R+HQapw/lOEtV+/mUlNNT+Kfr75rxkdUvxVJuLHmT32AzNNvgrFP5n3XU9Lu
ztZBb/e+1WGWa73QPNAlUNFEGLGm7K36o1ZvIjILvWqZyC03IdgHmXdMulvLLvYMh8q1lN8yecQm
bvSEAoS9XF5EFJzVP7F4N6TfHPCowLCtZ6ep+evaRyFeZ/UWlH+x+o5NmAOEQjLp1OafYfC9tLKJ
DBDCVKHwRPIP/TThWh14pIOXln2Li5nw2wcC8vHlSzfFL1wZsDKuHH7pxe6ZwGpJiczCix8QT382
bxLcVaFGV3oODE+U0QRLYBG5w4IriMS5DhMXwKfUWKs2etAlxG/CW8Y4Puo/ufAoEAoWhG5aKzzu
YbdPsk3ce2p7q9rDZF38ggf8aMqPiMeNREiiUwQ73xENyIfZK0+KUHRObeph2IW3Zkzw02aMKMfa
5uqJfzPRdoZxns1zD0IEEEDRE3aWucZCVm2CviTqmsoDgJVh+OzYRCU05Q1e6zlaNCiQ2cKnxuku
Av4Tfkj+84wOH+QH6lYOdMo1yJs16SQHQELuy0pPhDy7hxxvUvSgTMCrVv9CLcFEuhivXmOPw4LW
B4lRKjRSysXK9QK2WwKhejDOkN8r2UKTysvHS2BO1HjNARiyF8+XUI1B1pjloe1n6aOVP5ZI7bNI
ZmFySetPUmO80TigaG9HEvbWLRPaRMYenR9I/aNTNZHy95YGt0zjJY1smnCtXnJ8wliLQzheSYHh
e9YqSO37RqtJGJA/xLog+CtZhcj1ZPkWoIGn26D2+Qc4y885EdYAFBha5uybV0SK91l1l8pPM76P
4l+W/hFFn0DnGfFnPYGyATakyh9t3/A99qRcp+FrrEquWD4TLvQIEJYGXjzoDy5OydpV07ep4uKE
zUlmn9C4Eh3o5zRcTAD1ANwmdDj45OlvZJYW05AEp2Mm37jfVoP4L4fDXjrmOM0cKx/tSAk9lCvs
Py0hu6CB0oOsfvMtkr+GimKshCRNEhjHK4rXwsDMAQMfvyv4xbHcrtqJR374RU+yjsYfs/dX8ejv
1DKy/QmLieouT3nJl7S8l0utYctfV1ZAXTJ8qX8Q0bHJLUUk/Y+fHo36YVR/mvlhik9qZ9PqvZzO
pfQW5zhrn6r/VfNZhP/FdT/J0N4X4HYdwQiNEwWMUoWIYO/K4w5YRxXyt/BqaqqeNY0piya1hwHn
ZMQLBCquZNHYyOzrOa0VZIthmOww/MBsYNcfe57ir6H9goMnIJKJgenzNhnlqgTtLkMVrmdcdfk/
E/d4X3uioPP9E7JYKfsGKUU4PxedV85Tj2AvgYlk2FoRIwLU/hW1eJCgxJGoydU32Q8tKLCG0205
e0ytgwxaIhUsL2zR5U23Nl4nbC9+Q9cQPys994D4iAL5UrRYdaQQyWvE5+tbqzD6rdCDQC8XuE5P
PRB9RgdXgXLSKiA3uJqDliCwBoMwb5PKlCTohBKNLLcEaTFe8OBXSHTwhXYlhTRQzhP9ZNQxVPTt
pnx8i++dWUjPN1OISGFqnZHWFR47VCLCumtKJ4mzbUQjYGv0jt7RmEWKYoOyLVyL4mOSp505kE7A
6FTA96vtxM2mOJ1euq3yTOhMDFXec9AGyKK1Tg8fHRmIE2qaoIHiTRDdjHYlgwLt4oWu5KH2+dqk
La0I1ppQkdYwbZEwA2xwQdC6fM1aDAVZRMUT/XlmrkBtJx7uZpROrwAnamhMZHpOqwIQIk3eSbXt
5pvQfCb0V9E9RzCKvyLHtDTuA3OXTnTC8sPJDU/veJgC9m84wKz7saK9YRzE+DxonwrvcdH/TItt
gGFFQGpC0eOaFmp3ml+Tuhep5a6UrTCHG9A8h4c/SCRC0AmDmQlaxLutkpzN0tNz0YocoCUZCWMA
3tR8yyF2aJ4SgFYCetYWHUcKBYmSwuzF8ZjGJPyllCVRRhmVxP9QSE2UmjuYVKGB0PSggHXEi2Jg
Lx9sEh2X/46ZfiiIOHhTlo+3nUhIy9RN2yGC7YFmGYyLnuuEeBdBPgbjRa3vCdNrzChl/dTdC2Es
vYH81lDjMs1bg4k+CJN4SjG6xSOlQQf2yk+JZnoy3nzxW1S/muwQEjI96gGPhP9HdsZK4WhGFYmu
0VjgOcbQhOwH04nYYtK58tpctuGi4eMzt6rBwSlcTaiNLHzMIgnlatF8FbgqoEgAdVJ7hsVXfWUZ
Zwk2V+5DQARourB9H/JAbC43DssIIPE7LXJiIxw17tQGWUTal/ZQISRJASMDlX5aaxfEpVfMw7HT
tUtnxfwmGVL6IuEOWt452W2NRQcMACajftN0ZxR4gSVqThBAiAFRAxkGulK3VfrDiz46CkZ+QHR7
qktxRwTqxu9hV6WPRv6eA0QSoG6yWnrWGO19SXxLInL0B54iZNloCfhdB4JGR+Tq1a6URUKYKWQO
IZVmDBOuHpXemBXbUJu9Xk28CYQ2SBl0ZIK0M+tqlgli3OFn6KY9vlYoKt/pWoyP6OkIxbbb7M6m
fsKNeaYq+l6YhufDTwbjTKBickv68igTrFwE0aXy16rcQw734lalVEa3JM8gQbyVm9NaLqXjAE6X
qTF51pPb9bHTQf9pJMnQgrxBv79WKb9S8+kgxaY70vku1zFCO4zaGTqDqHiU/nBrKWLgJqSpNZMe
odh9VLIBW5od8wZ3XUWSe2WsFZWKjRC811SelSSSQm6dyOC7o4s8IdX3ivQzSqlLnDeW0ZyqctvQ
3SeFwl6KSdkNAd4ZTPEWDU6Qze+yal3SXPwbE1gRloCjKkgXAVo0lZoNoX519Vnjw6s085QPwVuq
E8Vc3yrd+G1wZGTBAAoWHwO65iQagyDEqq/UAkXm+EiBAVGp6UgWl7N9MF9VlrO9fUlAvrTdO5LC
97ytkmJTVN8iPHpC8EAan0afLab/rXF8EPpIVJPlZmisLABLc5enqCauk7UlJD6a71EHO+Kl7S2W
3wg7JnS8Tu6R+o8YXZT65IA0h177qHldMpWMnADoQNvPRWoD+1BUoq6w6QyfgXpqovecGroIUjgV
AG0B1AQbFg5UZWRY4C9q+aybR2m3kjxJfoHPOJnS2n54I265XCFog3DPfJzr9Kw9mFbGi9jvcvEc
K1e4VRy+XpadIxe+QbcXWILoiPFaDtxSDn4mUXnEzSdvNQfxkYQXx6CS4RhzaUstILdysqKLvgaZ
8oLmxKtEwnW9UgeIcgSlaD7XOVbxQqamj1HBRLekoMVQgkcjb1QDbxJcNyH/nfKQ650EQJpspdwb
Og9pHP+LFNzomNLHz1ISt6LLOlL8KcmzjtB2ErSxQXYwU9tZvXNXrvIqWelkdh3rFa3kWAJs8mGr
3bCiols7crqYlseZZiuliwc+k/6lQCeIYXuvSg8gTkq+jteFMw7bOECp5lDenHxzeZFWc2oB8PA3
pOVRQdop9ffSwtWbIb6VVuTQaKFh0xq/Qinft47wg7caxXmOWUqfvpX+mln0UxgkF+7K6LpABh1P
hWhuxvExzCR/bi3pHK5RKeoXJn5Tf6vHXRa+Rvmu9u/VzB74lgmvSH9nP6rndStuJutBtwVzzrEe
HX5B1pkNzP5qLG785G6I+yU5ykhS493o0saq783i1Kq3kuwzQ53dZjqLduuINK+p7jSSb+n14n7o
3/nXEmU7aefcvOBj0BpXm86duRUdxKC8CMzp2S5ekygsu6nHg5Nvo5BY4r1ChoyS/8vmX0G7V4Ob
2o8JEdZv6L830i2M/hjWB8sjJh2fzqTdOmYpGgB/hsktrAdzOCVYL52MYd0TxjcOY9G8Go7Ac/9D
fspaNE7xtnWFnKTpY8DPYgO6pXf+TJsyuaD4jbj/pOJFYmo7uq0DURyZsMAgzVzZXflvUD+m9rcW
PKN1JPWkjTsh3s+Vm9sBxudHR6FiRyLCNbcfGYXqCv1hbfNZakxX23LJL/vXM6gZ7S3yiQ1BC2f2
91glUWSTWF98/mtDQgl9HaXt8lV4CbG8xySmicNLcWRwZpjrlBAVV1sxl8LL+5gO1OLZu5pj5pcl
K4sWAuZgPgfDkZffrqBxUv+lRBS5TcCw2FlPiQqEvr82bLnyiBwTSRKRruRM47/uq4NmQShv4HFW
RkmN2DpjTtRxwzCGUbj3R2MpnuGIxRbpQP/0Gy8DlUC5vDKuSQ0OLp6ldKORbgEdp5MmkvJ/R5m8
EtC/uX73m+MYPglbX560fMTFEhE0AWCv04mIX8tehpKy+pRrGku2YGMrbfWDqpzF5INOwHn5xo6D
ei6xjOTT1RrOTXAJqRQic29ND3FQH1mJ2JsK/rHTVNuyOYXtqUNhORwKcT9Zt7YcISWrVY2ocSw2
2bCdhD8DLQZhhbYY/QzCb+QlXmq8qJ3hYLm0xb/lF3xdRPm9rtDZIrEcmxumcFLmqaCDjNE804K0
3Nf1W1NdasamD9TYmJfCatsI71h+Vqx1/ZF9kd/41HPqJt21cVRnll6Ff5TrDyQ36P1WLbp9JheO
olOYbrrOG8wHWQvkhL0HzTEGPeDzskWH9LXyNtVbcDY3ZS2u/G0onPgUwunrP34aTk/2Kv/LlA8K
bHyc3gPlj97p/tbVHorQ9KMAawWzWvo2XJFGWYxbBNUySEcXX9tFCynDTs2UvMoXUfZ086M3qb+G
nC86916HgI2Bm2Gv0Hfk0uECy9BcxwSDlDeFXRBFaYETv/uWM7vChxpcu3k/rb7I4UfawHKyM5t9
BvE2ZR994pFT7CjIzd0GgsrB8Z+wWSbNX7MunTos6QIVUGZDu5LlP8unGdnudBC0k65t9YyVZ1ex
RQ7qD7uSGN58ToO2u5mBV4roYCEP90a6l/xDob0rCQDXZqSt2Dpp4TOUdiKaj35NPUOxjwsPzb/U
n4lWBwd6JoQ8j6Rkj0eLD542eLHBLkwNc/yPgPGcwBRBfS7KcRYUm4ZmdvEnp3NyVfxNZzmLHJVf
YHRUj/HO1g4p74RFXwJy1NlUKUNdXJcpa4ZpL5+m8mBAD6L1UJJeTH3P+JjCdWR5X8Q1YWYLPWtb
euRoTZznuvfz4Lsrgy2NylZ5s+hRFdaE7i81z8GApNrry0tTO7gxg8A7XfitA5sLvXXF1M1RYZZw
33Q78d4tKgYvqj1zLTgFimVh02NPS+xofq+0LbmYGZCytWLOWYVXAL6KtXel0RbL5Gs59Hliin0b
ih0vbgsVpGEDPo6RR+Fo/w8h1QoLhEsu17j6Nh0V0vXMGN2QFqUZ57Hb9Aow+lawCINy0/QSc+UE
REK4zcFcySuRsCJatjyC6lcSu1W8DBPdRTIO5PdJKLD4JApSD1LA2vNogIIUS+bGs00vXX9SGHiM
p64wIVkkk7lq9Wpbxlmwdg/Byf/RkIYp0ezfSdMEB5wQWXSrdlllBRrIay9KzhTYcyymbwYT1SZw
FdwcDdvzpqSkFrIUEZVbozi7SJwGyV5v72mxZmFniUHOfUrHq1GSV4c6gT20zb59PvJG2RQyPnL/
ZILCdeR/R2/mdOOAHyZH5CVXtrX5joJx5MTID2104c1EXZ8pAzv7u3zTwr0v2vQC+Gtej6yyl1Gj
M17CvC/WRbadjYOG1ZcfbYo5nfcjF4XPgUU0c0o0F1oleFsEn3ZCtgkBP/NI0QRpOVtKh9t35pg1
vfM80quc2oFwK8AMi67a3iGmQQFJ5pyYZ0AvRAR1+g6BOeGMebiha2jCpJCdBF4YjRcEIl5h9BVE
El7uGfOOnG8GZYOPhKHXkj0exiRz0Zv0xd4cT4O1Iy4VEMBDFMDDGfHJGiQu9mblBOOPMe4s4xDQ
NxL4Dnk4LpyK3fr8pb7o9DAJUaeVIUSeOagqStC4RYsnEnRLPzSVl0CJKhuFP4TSt9ITx385AVcy
/I7o77PeNZFLOEZMfH67V9pz18POoMLA7epUa3KgzV/F/zfKS1S4bUbmDi0gdNQtG8+tS2dbVuO7
QlklZ3vkIzW/Q/rKSD/Si10FybUO10Lww1VO3kczuHnlqtG6iRyd8tOw/zKHp8i4qixAGcyJqt54
ZeyBlPp6O+NnH5ONIR7Hv5HTPPxqxjt2ViN+Tg42w+y+DHEzKelXM4SCcam1WsXrqdrJ2VGWplU4
nPX8g+NSU3fLC6/7L7ED/tA/lxeqa/Ef2HTvrOKG/DxuXl3nZfEBu/qnFR5SYStON1WjH3qZISvx
NImXXN5pwVE3z5inlGmT5vvZhl/2j6wJBFhB5rdIGJ6B3XPtER6HH3NN6MEqn88xibShTHYCKLKd
rmWHfjWmQScF5uYYUbax8ixYGTVInC46L7uVAfzOkhAHLZPvc5iOZnkf+bLH/miOB7O7KPG+Uzcg
VB36E5o4eLPImZ9a4s0klG38bhYLtP839deIJyzyN3K11a61cEnEU0kBIx+g6rsYLQJKDfr+ZfVX
jfQ2R853Bi3iaZdSO/67QKdC96JrrVNhg8cXBJOtd5jqr6r8KIUbcgU8SjyVTmozQWNHWi4HRbmN
6k3X9on+ocpvMnNan79IkayGz1jYzh0HJmbd+NwMJw5cZlyFFUV2Qph5rNTTxQ9uoXW3cNNNNqZ+
NqJLzxYvHVgGG383ok40wqcIYeqA4AK052d6Fk06ig70NIBB24sf3ckcLo3lAJqi80B9GBOy3Lk8
oEGK2p9PoPuLmfc2cKnyErTAVPEuBduWXkR9PQsnPMi4w9/oqlhzvOjMpJ3wwcLLrjzZsKzoKYSd
aZ1SfH3VtVR+VDgAnNyrSQLiQ/gsW3e1OMnFtIqpaSi/S/WSzEzUTyTOdARJhP7kwHrbyPyuRR7d
95HOxn/6iuzJeisaLHj7RmNUwpUgKr9AiYM4Mu6RCIhEwSp+M+23CE7WnK1Km2UNJxBXuRX8kt2o
q5sR31m/S0uA/GtUX6vk8FhY0mPQbmrlquGoSdLzxDzUTYeoP1ESjRJA/Fa5IWa6LCkAXihILgm1
YZNwOvM10+49FgeoxCZFZnHWG29kJJ3TpxrsZeG7abi6ODKLG+NDZZXgKAgcioNc30ke4IrKdcbR
caM2Xqo/SeykVem23DJoBpqMYjvPhDx49CouHDThIlC2MJ4E8TBU34v3LgYZHCF1SvWmjgohVL+V
dUmGf3V2003GhKNvuZHuAS5zlH8pGSrq9WwPLD4O0VEMpvIq/ZozT1X4IZOd3zikIdn4mTg05Nk1
wiMGr3WBci28j8FW1jxBv5D1BH8Co8ODJIKi4u2CkXiU9CAYrh6jeduDVrVkSJZP3UKnjp5XFxEF
2OBoag908podxCRKAm16jdZoO603kkKT6tG1n2brdrobB3tF+RvyP7RKPeQic6ym/CwLW5buiCck
U9dLm+OASd4/1dM9ab616qPp3gfpwReikKdNhm59kJRdpC2aktBmuYc7UMVLhDahes87TEvTI2qv
rEBBAWwyiEROvWfldi4Pg7Hz5S8inDD1oBo91A5DmvKvW/Mcxw/SurgtODOUqxyGdiUJK0hje6Ay
aWh+5f6A1xPC/w/zPYsx1TT0xCWOVSPUGn6i2lwrHT2Gww/bFYVTfCKrH0F/H11U7vL7CAoSbHTP
srZ0WqmoTorgjtHUDlhP7NAR+RdGyxnBftRzzxvLfQItlnyNILHLj8HXIYXrdAatM77n4hUIl0G6
ahJldJxZjPnYcVcEg8BSeRkOGX8R3aSXUHGlAQX+t26S6urUCLNoyOJ9eBLBihStWIfFLUHDsyxr
Clb2NuzsolW9bPUnDTvyzHKfV+zU9e8mT0ehZyt/eDcJBw3yhwBtkR5YCpDBcS1fJ/3Mms+Q7Ew+
ixF/YgUbWEVvmXq0NvSoG4CLjMEILnREppAyMbBWdWSCoSM0GX94L/PxTQCgY7/WjMtExvSfObvJ
K4u8qdw02jZtaOwAhegOlXwie3z+y8wNTEStHHkTJHlXi1uKFTkDOBUmDBoSGyvbV6nxzFb/5GFv
mPeOerryuFSjl17KlWioHzVQq4aGh1VOyNhltQ8TJmsozv645w/rAzfQNxO7XMUIGvzRYYjCx1zr
FrIy4whgU7mzsSdZ2ihP5D+m0pbYbgTPyGQlwNNX2Vx0BSfQyrCD6mhdBcNBwy1MYPtQXuu6Pvz3
h2P4Gt+D7C2ejmH2rxpOy5CsBRGa6gFdJk3lxUMbvAQKOMxvFhcMbeD2MuXDkncM6ySHT5uW2abm
kFmBehDpQZ+VHfqcs3xMwk7NPNLTIokpd9PWn3KEnOWpyuuq9xrr8TXbBL9zooTrFq/hlS3SKYPN
kHzMkHI5Z6WRfg8bXTvDYhb6Gl2ykmyTNz11l88cwiIyb5hZ7FDsGdqJG6Sy8K73vy0/K/cGRWRs
CaufUOcSLfG+Py3+doD3TCcCgm5WaJlppX92hm22SGY+ZPGbkb1XV0W34Q4tky3MHJ7t7fI0C/K+
3vXvwienuUa6jnRWGoZMGpMhLozCI7iYmP0F1jRkxIuu2Wzn9B5KL2YFadrI0X4qDnl3QbcEdfvo
bVbF+rvT/pkKQAlcyUJgoF4cKalVrst/WIQ/iOcX3wwB0IZ1gC+eaCxWrqN4RmPOJwLkspyyrYti
GdnVp4Ggp20/uQZHY59ZBGa6IfwPEXUy9g10BoyqDiWeuKcIueZiycSbqp7j8gGgXBgoS8cLZsNI
OE8TeJxHPGfpIada2mevC4RUJR+AdbpyLK1jIb2k/OUfC5CD+pqGhiuhjGzmzxg+VqrfzOQpWGej
9eTpWPd7EScHE/KAxica7SUamVclDY9x+TOpRFUX7wpQSdp8V1g5LdBaspwoULHJwxg/uaVQKj75
2vVgv+x46WnYRO5UPZfNeQRvYzYIwRrRkmEmJHKHM6GSdjWXXjZ+0jeUASUI6Vecf/ky6hmMOdQo
ZWROrSbeuE0/Xrmu+cOWm7N2deoGHyw7+H/VVdez+RSk5Yjn5Xik9j4srqU5r8m2NqxHMp/R+7SS
k8gbHZt1706RS7BLnPxOSbbqu8OCuhBD1S1kADH/0YsyAEgzMjhN4avmbyfVy8w+ESdDR+6L6pyF
3zoKqzE+0vvJ5fPWoHBXjX+CuC2Esw61F8KjMKmIzVGUb5HzNUJZ4q+zm+rZ+PvONghEO/eJu9wJ
+rzNwIbmjs5FDnTl19cIln3q3cPS6T3ctOl3GzAd7cbye+4+BQHxLxd5+B+WPTKsiZ+afw8xnC/o
QCI9l1VeUe9BtauDO1AzrY979sO1uchUv5CA0XxIkRh8eSly8XDbZkPkjOMdXL7I9h0YROX5QbHS
Kuh5npuIo/9USTn5aQatDRkBn4Vt4KzumXR9cA+DsEhZ/ls4hW5kHLQe4vTUxZqSukON2IZjrvoe
wnYVlY8tabFtuZND1Dbpm8DrmtiAVfG6E7y2Rp35S3MUK4y80nLeG1IlfH+244DHkz9eCI6DBq7k
yqmrV06E0fm9R4NfuZijWDmW521SP+XynjWnIv+x/MLu2Nyy5C6KLw0/n69dedBGRD9ywA+c39rk
ktB5dqVB0AJqFjfjVODeccJl50HCgMYtAM3nP1/KsCHAJMjWOffGf6iZoVWBNxEulrGnSo9uAYpE
NNP9E2UXY8HZCG+RiJNwiwdinebX0PlOfQwiAsQsFgCO+HRdiyeKMYioS9dEWeLmtYi6lAlpXiem
jYNhDC8AQ2y5urVP2bdrnXF8wFBIMMd0lOiTpGuR2ykoXsubWIgn0QLCY9dsgEyT6Vlz7DXBSfW3
y8q9LAlcEzyI3PkAOaT5ooTEbLTypZdVbWfBjX3LXn4BGVRUh24eFlH4RELZpp/uSJVJKz3PE4cG
Et8te0GWeXm8lox1aR6yZSRAm1B2Z52rqpC/leQfsD3N81V+zMjmw+goyjRvcDf08gwIt52k2wje
YK5zj+0wl9xUP4ifzZqCzuaGdHdtMdSWOHIyXnQmNEPf6NO21B89aWc9H3+SXZX2XdExSbppeTLl
v+WTMJQ3ZXhQOFd/RfqSh80VLRxZCTmpBGkL7yM/qZkGnHz/GyNsXteJHD9hIDjdYPEIfgJlU+N5
TdIPso353GKYo06GAVgR6JkfjOGjUqmOd5ksdIvB2pOGk1mf8D2i4jNW+N5g99EqJifSUYPWHYXd
tJsE1AxlbZuY0ROMQmp05euV0PBR0sKsj0AJFkH8CKyrX98hGRwd5XK/6UktOJpHq1k33aE1aIf7
GN+q6oIR35w2xPxDOpUoExrzqu7HR24DhIkAsAhxGo9JyZKZyMjHqz+z9j5Obz4jXDyiOWB4zdmd
vWozcLAv3zviwgXbKwwaL7tvw8Ca2V4N7V0092r0V9jf+cDiOwEvjLiUj5W41Ra/3jFkka/N3JZY
pFPWHSM4L2m0+572tWB6r+cvQXl1+h+qfL/fyf63UuIKWYH+aU95vun9+8Ln+P4H8LCiw7whSVkX
96jfxaPTVj8lHiMk7tygtYpIwDy2FtJ6jip1IfMenVk73M1+xqjpdgzw/t6PryjuFs7HSMh+2k1r
3UPvJhKpor6N2aOK/hSoYbT/Fk+IBH8zw4IkNa85y3cdykR0aDckZnYtHaiEx51E/msZrVNX5c57
o/edx2xe68Bm4lwzWn3m5Ws5XPX2S+KCGa5yy5uVIzbAPNw1MnNjgF/1Zmog0eRZx+hmqbqLkEAn
FCWYNk0v/k/rckckf8YSkd5ajkkMcrvUOZ9D+acyVnIH7XO0eoiDL5oFQJ6ZPrLC6XNeVP8lkZ+g
lQJKw9S2ACyVCaf3I/CvjAyzCY+BYwo7bkse+HUiPkwo/+rwzRqO/NxQfADL4In30a2dkTi/xfHS
YxLNeDk6klqCXdLuE9R0iXnkTBSXeLWByDLjn4y8p9A5uspTY1Bf4hO4txWgJBWnReCJ5Rrmk94W
fIyG8uxgIqJFrwLqjuiC/0GKGTGgHbCpqCA2mWnc3PmwWb3m1OM2Je0jJzBoJ0lXlbVT9T+F6rsm
jF8+DM7gxt2BAhOH+ztyuVC0/3YZ8C+N8Jg8PiX9ZRFo+4RPiuW20t97iWg6bBHq+Ez959Szw/9Z
woeQfuQVzUTILjaj6Cazx8i8wfjaIF6atprXESUZOIgxsG/wCjy/OHS1X1SAcObknGH26hYb1YT7
i9j9DZIktX6qYuug3tOmj2UvxJlo1edl76zq7+aP4LKVBqQ1oxWqi7NSs0PysOyF4iZV+7T+1fwT
WBTdoWp+Vpere7lrzYHLrXEq4wb9JlU3ExHvGhMr8ANAlWGmYJL/5CqypaB3pbFClo7Hc7HzIVpq
FSR//T9f/DKtfahImNy+c/3EJ8MOE3HW4gBeqnP4Fo/xTJLkY0SRRiYyMm1a0neEnDg4WORnFrmq
ci7JVg74E5Gm+sUzwkOf9wUxAIzjIrdYyARI5UxcYJ2d6N7cKfLerIHUPURxKnpZnO4giUpGIv1D
GVjt9H8wVMRG/D7QoxofVv8VaT9DhexP++mYsUiDsSef+wvmXrMFdmRv2phLyKSnptCtaxBKhiti
gyjjoNhldXxvCb4vwdgMOB2/J9O/umNnao3DRBEyAz9WPfRn3XzSwxvfqTlDyTEaxVbuUOOdTpTo
vHJOrKWbrKI8uZp+dRQxKShr1V1qtv4O6Z1kQsSmX3V2pkwFMLNnyCPkGgQGpdiIfi3v7Xq+LFxY
/NYKf0pFjRpVpbg+6clxBBCahHFjStc05lCkzS2dhHbOw0f0JUzZaAcSIOm+EU8FZYg8n/dIvDc9
xEq5GYSXFMIgsz/kJHgsF1VccDC+qIPpSowDuQTmPq1jTuq0YgIhVC9B2VtS2LMBVyeLK5Q2zFPL
t1Eq1z5sONsD1g92p0ULa6KphHCO2wN/kEdALNGzA51SHCQr2j1MhRgve9I2zdvISqu6ANyWtm8Z
vqOLgV9v1o4WA1+FV1wfdsK8YjizjWoPuLL03OGKsdGfMtipS5YJG4Y/nahYWZ73lJyOrHqr+PKL
gZwbXoLS51ny+PKD+3IvL3oTuCt52i5ffuc/G1LQooJNNiSTEl19DrJj7WWRlT3kazQAdZh2uKp1
6yXOB6W8VcJbQdxMt/PzF4cC8exy9D7DbTRMXnHhiBYQZhnaBXbatmTE9SmY6l5kI7DsIQAFzFxc
LzholfKCHc/R0v0ydYWdZnf8zAY3NOIMeyZTbBFhD/ViTeIXLwi6ocvFQneJ20/Lk40a6GsxsoDH
hU2pzl6e0IzWZBCyC6mHoBUOKCfLh1axOXHkln4RroJly9I7y84PGJMAxkpB3/tgqBYz07i2RIcD
HvgbFgTODBpSkFBG32TX8ORgX2pvYozu4auqPZ9hpwUBxY+1ygHrzaS1W9qqxuWxAVEUjO3nUsEr
Fz+6dK3mI5FNKk3lcZ86iyg1lfmOUEFXZmcTEV0c+thDGqYSXFNBGtOg4uGIrrNLTYkymK5FBDVv
PasDaiWDF7c37y0R/FwLUAfaJUgvLf0k2N4KvEyh8Vlh0VcwpFjT9yKLGro1pzP7s1sIO5+Rl2ey
DM5ztomm+2jdJ2SJYQ+Vxj5wSTgCsKsizPsjNpoTYT9J73Vd23X9r3gp1UMrkYaApOkjQz7yQEKy
t9TIODmwmGiSCZHwlse5M17qEHbI3/dgZj0IcW6QSi90YGWX1P/UgB0J2EYxt5eNHYXtWbfL+ZYx
Fue/fipin9pI/n05TJcf1PkSmxpCR7RFicI1ywIyRBmFuiqD4+Ys5c3+H0vntds4koXhJyLAHG4l
isrZli3fEI7MOfPp96uevVhgMZjptiWy6pw/EjDbOp8qiLxUnL8wQc+gh4Tvk97kNks7vkzJQ1fO
EyyzsJOE9l9LNoIUXrhw5nDcBNqHIuFsrT8a39NE1NWdfpVFRACOPNwj4SeA7rfRSIBsLQ0k8QIA
q6N60S5Vr0zXDOkUeR1DmP1afeMl3lTOqTPfa8QZU8o4F6Ae5xWZbH7IeOKNi1ZoDVAk/EkmM/xX
mH9CQFCxyfQg+VBKHC6pvG3GfcMPoSw7ZuLPSkB21l4LWLpqQnMHtpAGOfa7bl6r4Zs3WU5dbNUU
F6f/qLXXzroafr6mg3ZdYqyrdYbROQUGHlzchIT4YOyCq7MyeIdjYxHngloFjS5BAS55sP0KjVbt
AnS268F5I8QcKthYONx2zcYy+CSTD4bIaN7M4aUwjkEGGcXToTHROIQ8W2XzHSDItvkGk7gkovDH
X1H4nG/9T0NoKfct2DIfZ4zMD9mLTJsYETYS+mKaFpaD726wJyw7KduWKP9t/Cga5eq9xg0DQzCs
WIPIRwakRJr4zhm4kOYHUSwqgPmFbLrZHb2eRCRecij92c0F5rYnp53qSBPTSryMmQ5HRkOJxqnu
0fKrzoSEM44oCiu0szIm+t4BABvivR3e4rg85JTb+99quEJPLtWnGEeIxM2ZjjcDs0NZ1Ivv37q5
QMzyZz1THCB98ZicY4IzLbmHCK9s1Bu0t4vTWo09rqOFTpozphIc6s6fRtQQUZcM68GUe47/U8iv
Ah1S6onJqvacQl11OjcBP50c0jZHbhcWpeJAkVLSXodchtb0JhUkmnDI39x6Zv2q8YK1ll/EURCG
R/IcyS1nGfP6aacSYhFe1ciVw5OA2PBYCH0MysiNoi2Yx1ZRtgZ3DPlHk9tP+8p6b4CAzZjgmnTn
oNG284eTo0jgy0fS5N9ClMjC9ZEfVftqFtsival1vuyUW2JZENfoTxDND1q5J9BzySIUnvV1jeZ8
o7YHfiU2lVWnHjOOwIZ5Uk3/tPTTJ1bjp+JKE98DQ/gSM9tUvisKH2ZG8IqrMKIXZ3Fu0GTiVAfx
wZbJ2nryvIkrIO2umXxt1VNZD65lz1uC1LfWLK/ouCA6pObdK7yBu2vxN9Nx7eeEAFQ6QxOKQCE6
1X+m1ejFaEBxkM6/NSoyy9g2wXugvdQInpO2Q478lLUPRGf/PjpwJRSvDiUA8rRlb9OKzwpzCgkW
Esh05EPjgS2N1tvUXiNMRlRNWOYyX/Pqla9d/yshEJo0xqXWK8rHsOpWCeAbXhKys6BLz2UpL0bz
poNrlPSCAWRUb3Hwl3ec++hIOKOz8ZHzsqdkYY41JtEZqbuyqfNVZb8WzU6Jr2H/p+GKL4KWTAmS
exR6IjciVbpfomXSojUI7UKdTNIXR5YqxPktxdFoV2Y8HTlsWbHOu0N/LXjvxf0o2aToudA1QOLN
ivAPZdH9VY1nyhsSzWyWuY5Q/Ncq/zHDlyB9n3AqzOBH/fASj8T6TFfGB+dXkT/k6VSjUyhfyQdC
LbixCXf902l4fe/s6w+WHu0eWFeSejB7nJrpViRXgin1bnQ72NAIfXnfyF5lgiksfgymOxNHSv7g
AlAoE+LMkGYPMg5b7t52K4LGeIlZN5N5R6BGQRG8ffbjOz08GsQ7tmXMLmxnMkKsu+/jjFfXRrxV
660G5Y9KHqFqom8tfvUOG6wzvhsqjgQoMPF4TTaVgmSbmXbAv4viQmy8LTNpLqSQBpqJcGlMMmJq
8qzOYHCD/1LDQpdPXToKzMox0UGJbeGCi21Rzme/WSHFFHIhSfWCkEwYUkOv4gSz/A/ZdFG1U7CI
3QORBmsGjbjk4Bn0iaFyiH/q8SoG4jEDQKx7oIcEF/ATLtb5LZevs0k2zqpkYppRMpwcpA/mnjIr
bHw/1Xyx8ge18+gigkXDS99zAuZMPVi8AUiZyZc2IaqkaB1V3Ew2ugu+Fol1FacjIdQZUNIe5SSd
fZbzVsIsdD9284T0dzC+0+u6Af5vyn75aXPmHAmqovzgMH2B2Vo6w2/9VmNN0LXFhFzNpPNRrjJ3
gkwTS6TZ/IX8xnMDByQ5y2DekkGFBQ5tDJdrN16whaY3rcPRgboTbSBptwyc5DFYEMLGs4a+FYdg
X2EuQ4xt7rhngnjrqI/ZnT21uviYjkSk2VR9V+W3mm1C7W7zk5TAt/gb/frYa0esgdxuvCtIQRH+
qOWWRTDONm3zPWOj7CFvyQLUvh3cyGb9MRS3INoYxcZ2g1WjswUtckS7XrLNR4RFE0DPv9NsBBUZ
i2YlYdaLKNVdJCNqy45hSHmp7HOkX4KVKFkLPLn+VAh4SZt/RKpR7ExXophjR8ehW5JEVINT88eu
yCEDP0hQb5GYh1lnQagZ0huGHNzJ4KojM8nWQFaVFTsZS3BybJpLQuPBcCAMmLykV5Jxjn50HTlW
iWy3WFhsBnQHFyGjfKEgd+0whEGiK+Dd1BV64/CKjX+RwuaHLV5caAgvQpyvL63MS72Mv/fXWZGk
HjzFIsQWFNP/vDZWuuT58aGRPI2QXJttmrgSLwTAAzKCEJU7mEeOLdiywl4V4fOhAj+zn7DttdGj
Kt+y9B3cMJc2YtlVVlx8Jn5fUBml5lep4JpMZheS9noIUaFfHhgu0vr7le4QNV+BnQ7sYZ/98Jlp
fw6RbtNKpaGFoK6N1P02kHix8cFvsiJcyj1Ai9/t4Ab44obWu2pvaIYlk3Qlv4FiGBQ2hn9k3SwH
NVlU95Dvo4rWckiO8l/c/8iI6cGAMu1emZeOwZtPxE217XjL9BWHGqCRN8qbot3I9ZXYONI1XybA
DzErOuqRfN5l0twRjXA3mviuyM2VXw3tAvgXMwOhySWXl/BkOURBFH5+0jmJv8X8ZnsFmQrHVQpc
Rk3oXwtFO0sjXwpGMjQN6fSedV7vPML4EYZ/rXmXhlvuH6jzlZrztJa8ytjTCN5l2C8Zv8hAqoHe
TTbODk5Hgt+hrVk5RFhTudeGjTSty+Ri6mdVvg0NqUGXMvzTnAPgVlHtRNDxV1Wtie3CWLdhjHXh
aNV4a1N945Zby761c4Or3Fj66Wnqb6SL2PZbaR00Uv4gPKGVsFjSkGW+OOMGdZthvBiAXEa5N4bP
CeC+Ui9WthO/OPPYkF+FlI8E31I/1Rqgwk3heB7DHxUqtUct5qz8kpwEeIklznAblWv3sPMXqf3s
V/UqAzJN+gklJSYxNm2d5zQisDWZiYXT6XYldNwlHqbl2Q4W3bB2kiMctYsXER3SSLo2Te4BC2mw
AG4ZSkCK80jdfH3iKTeii0DjZ8IBGP608KR29GzSaRJhk9f3KpUVtA8BJBERA8LZ3oiPBeS9x6AT
s/rC5+BK8NFM+L9ze06jH5WYp176c/oNQmmhic4BbOzhh5aWe2R8jMD9aAH1kbQZLgrf+HD6p3I0
9IWDasYhXvAok9aKpEX6SHLxlixn3mqmTRdYDimDS3GQoO47PF1IqGLpL2U6AJtdWs5PsWqKetnp
pDMfS1kSswuKUpUDQ8TieVP4WUCzomx3A0LShuRVs9+BSCLlLXpOkzdIXlC8xqShx98D8T+OtsGd
uMIkRwLpLyqNxis3BVIx4x3sCl1Y4zCbhkdqyWfGHXLNmvqIEJUXZiR8Q0cSxQ1uyif+H5kaQ8VE
to2dp19+xvNPPP/y/lFysA+APtVuA9S7VLiTvRIbGCMAPlIR2p5uBObJK5R+yMaxx1rOVgxflxDS
u660dBkyXdPsyoLhL8lfQZK4VdOXqubIpKJIT89Rty2MQ0UAi+OfZu3Kj6ccLSTyaA4o0pVh1JXB
OQjmt4SgAYkwq70KM8GFFgocqHroMFVG/OnYX0PP2Ix5pliRiZvZZBJQ3ntEitkbz7zlqpYfpEXR
2LvRolDcXYq6HuojIQJIFff5Gvm8vq028RqavT1aWn1plFceF5j9WNsJEb/hnC5KeSnls5x+QCIh
Ppc4sq1kPwDf19LfJDP9SFgjuVgUdMaV/WJJW7I9cURjNt4Pmo0yukdg/K1TiZ1cx2JZJ66uIXzG
aDUWn+kxZW72ly2xDulNHAFT/Nb7x8Z8d+qt4WCGdKkhIsAGTJzfLa8v1Yut/wBwJBw9HU8R6hYU
pUsj3bEqCAfaGorbefKvryNSAnt0vEV6rFSNDJxtgt+g4DECECCnW0rBKmfSeo1sbW1Z9AsP0XH2
pxcX9c/nqHX2SCWn6AqCt9AU9iTnmkS/TbrXolVQrGFYguKRIfCfRw70iukYxBdpKv0CAYi29e1D
N+Q1tmacvbpxJsknXMfrGQ99i/QNcToiExeKIVYhudXeC2pAS/mWM/RpI0qzwSMQUgGD4xMN2O1v
Uv9AWMFN+II20tW0D0e09Klck4vG+BoivuAMtFjyxIQxJQcIJ7f7kZEGChhj+rb4mjofuzbsJeNs
wkcOtu/iSU88ZqB1q/+2wAAC8+T6wIHeQIgTJgqLiQI9VDe2/1r3n07+k4DLG+Cjq3SaOQfQOrdb
esUXQbmdhr9OJx8dFQAZL8mVeK6QiYLBokfNMKMOxtWjE4ovt2CRQb0e1G1EvKV9TdQvxb6YGb5i
4vRtylQkv2fqAL1WToH85tR/nb3oNtNmGA+E6yTyepiPvdvDXtxk8dUy0/UEGsj5RsaAnNPBgJ+c
FhqA3jXlhNpf9AOpJqgb3T/PDIvpfcKWEQAr2B5lkWn7JnwuQYbCPwAfoI7rQJ0NeecI4U6DC2XU
bHtrn1b7Kr7FwXs/wBGYK42IMT5rPzi0A+KUcAX+jc1lxeDP9BETw8hJNexr858txOdgggADvr/n
sM3IprgG+MzRjhyd7bBBqJfGK4lPz78kPOvyMR7eWALtYiWZBHCACoK5FBObRrq1TA81FaJqUAuN
CiCFq1DqHiDrS7PatKsKS+Menq/HmJywDhE13CJ2CGpOsEJxwyvC+K7dp7CjxjPhRgjl/ThdhMQx
5o4LW8lNsj9o+LDdkXtP4gW4apFvVQTOHQku7LqRg8WGSMwcKTpqmtray9amGb0xzoU+mVC1dt42
9lq0ByOpiKQjV0qavanRDQAeWTzbJW7FjHlnEVV3u0VASMZyo/Hdb1iw0/E9i86ldOvCZ5+eYt6N
Zj6AcDSbYdPoa7EfFKmL0quvjuoSTXu+zrVfm1WmaD/bAT6y3tMbTT6R32zMXl2ZzdHq+OWoN5L2
nN1Q5Dyb6dqRvXdCj+n/BksfD+DsizCgOIpcwtUwPAbgrqFHrhGcRZaFZp4ck1i4XUJeHkGak5+5
lvpM4RANTsCR7IGCi7pcvLXTh9q8656zRiglRCtk8wN0orECIo+V/WTs+hr9opmtKERbYKeFVwYb
vdZs2XMVYL7cBMMO+MOSTniNAbl45EiqiBuixJFTtYf6gQeLoEPa4hKqDig864jE4uBazw/uIjH8
mKDTBSJFuQ4hBX4ZvHApF2/xlv+qdsOfMjeWdAaBcq8bLDUO0p/WzQxhcvwRJiYi/+lf6y9R95b2
32QGYh4IgBB5z9BVNrK/kNqPuH0dZ41P/Oi3O+b4+kpe9sBlN8CmMDaUkP/J4i/UUONxLK7VdQB6
O7KDBdlbwHnD4IbEnZSK19iFe0Aa2V9yE9+qtImaBTVtEztRfGdoJOc0xr9oP1r29OFFbMBDf9Gs
C4ZAUfJCKaPx26a7FGxFYaMQe3WGBQoyjagRf4LARdaS+49Q4YSYdyFnHN6i9qPChqutRwzy3L38
GiHwZLahBXJU+eVYuAoi6i9Uuc/jKhAs94I3cDWOcLGwH/qdeg+h8ejT76piKA9PPOaDwjTbj4ux
GZdO+xGgj5EJkP2RjQ2701SzqQ1u52wYE8bmFeckxzMvACIy8uvcSFqGJTw5XyM2yrKr1ql94E9E
O6QQSAmQZX/a7dHRhYzJdyeNTrGFDIOI54pZQ4CCQXhweAjEaEiqo1vXXBLEj0TAuH1xI0eQBJJT
1t3HjzZd8+vr8Y2hQW22vM9V8aQOk6SRryo+CH7KRlhAgv6CwSAL9zxfYrdWu1NiWoBFfFz+b/RF
t4mQYEkT10d5HXVKz/1wKSEI7y728IdFQUKkEU/rMFm/BtZa+Cnn5kMlR4gg0o753kbvzdDUmH+9
li9Si8gDdiHhAmDYjROEKTfV5gAiQriJnkLA9WlG2ZJc7cw5h8nOzp4jU3dD73gLHuCkbwJ1yCGL
+SSMGDNq4GoVkXhDB4f4LfM4cHFVd8BjnPxp9Ea9zmJwEu4xrArcNRFuK+VZc3s1OWtIcNUNwpxI
qgowl4uRU1BgSCD1chdjC1Z7YJVbXL2q6qtUHRR7P6O51FSXsSpLP3Im7pmnPzNuJSRQkT/hm01z
IzsMzrKbcjsxiCIyKD9g+I1tt1G6TeHsgcVyJFJgqf2PVgEdGBQJwY3NCkiKGLPD8hSVrACKjhm4
xhrLWt49TLdrsqXNM1Ml3YoSkMVsPjP7sxw/coizBVxEA348uRa9lPSdLXkKBGvAS2OaeJGGozjl
OfKEWbjgGpqmA/wWMwwxSfT6qF48cqbsOHMa/RfTpvDMjKru1tdo/O2QSfK6EnkUlXfOaBqxLbxs
DnPVDZsGxr9s/hNvCSrSxP417IHrn8uKh9sm9Qe9dM3EPuAyXybDPqz3zAlTi0ypB7wDzxJhr5PI
1Vv5rsTsBjCeKlexpSc65x3hVhFofICIoJySVSBikVFz4P9Y8o8FQiK+1P7Bj8jE6H9xK8PTTO3u
s8F7uB4RnQCr+B0AyiamNJ4HYuJKQ1Kh4XLSHMi/miJFL7oYiMCVLfPygHEQdRTx8uahiOB8bmLO
iUF0XoTQU38byc5r8o2t73T2V1T8iDoJ2Itd5CzGGvCoQuTJsDIG6664ECbfKt4cfUcOzj4OmuqE
DkXGeoRQOy/Ws72H1hz6XYjJTYiLJFp+NmIpY/YCQcCMyGq8z2MSYs9A/7Bc+RqqoKNUvnOfzXtB
IImGnFylHfVdqjFOEMsgo3I0RsSQY8hzQV2AzON/ia2XjoQ5yqmVL98mPd2LPRrBFdh+VyAaanTq
xncpAKVlBkHWPMCLPzlKhSyZJxVrpDjiJGv1MOkYaPlHIrQuesRURJigbqFxN82z/ibjDlC0fUaI
VEwaUFneQp7N+IiTu5KwsWzbeu9UJmFS3SqbaAN3q/hiRnvwRLKTF4NnLYGX+LlgX+9jfo/5rdVQ
XtLINViZq8ciuHQbBScTwGz5yfBoIN+wvM56iQnRASYwQSDJd2D8IBWn9VTzJmV/s8Hmna1IeSGU
YqFxdI/FGspTxBdE/7zJM97VwzBtnVlD9ETMyLWDcWO5AMVe9d0uFvULJmf0xZYusvnuQ/w7Z0gB
ClOccTdwnE3yEoq+zU6mDCc/7znfAgOxmyzMjDGb9z8uwnIt69OhVysYwLmJoSnXfnPSuVlZ2kSq
oauUJykGplCyVaYTVASUh4UZZQiPxmvtSJt0oChoPsSIuCMuOKLdwgV7chDe2gZrNE0GqnrQizOr
FrF2XKQqGt6zjDoo3xJMIB4xHW4fqrLsOWCNbllbqxicht5EKcZHCAmw09fmCsDV+J4M3ytJ54jB
QmLi1VKIiewmC6CX83eo7zIQH/WJ842Yr0Bihkl+eNzl8hw458R/bcKvoqfr0fZOeo9XAIDKuOSg
LElJGQI/Szfzv/G7weym7g3UqA0dAA07a4UCnO0ee1+lHQy+NNy05Rov0bRGtt2NX+Jgbal1CKtz
LuH6oLMiZ0QskK7R7nLAc2uSKlBWP4n2qLAfP8zhrbLQbRO6oc1PH8rMyH80C25and2T2ioLa/oQ
i2ppGV6tXh15B75hrZMtfEe71D3qUJfMpca4HceniG1LE3ZEJOW2xw6A6IkX7jHkDx+PZWayuin8
tVrqhSQlSMy66iYcVjlh3mawrJjd8vZDtSyCxfgVfQ5fb5BdXIEjUxC7/WhmyEoI9m53OYsJlR/8
odzdrzxu8EsizksbnobyTjgPb53PkokWBSladwO5XrDkcUAYpHjxqzRMGC34qsWrYBNSM378Q0Sz
eyxRxvWVEQE+HU1rp01PVKaVvcXpb1j3IMsWUwDsJ3bC7DOIvumbZw98hEggu8bBkw/9nZ2z7tqV
i4Y+gYIEC/FH43PBcqA3Lwml3DOz4NQS1hKhXnl39Dv9uYjeX4TO18nOuvwcyD+y1lVFcikxw4qn
9Udq6CRlDW8Umd8pZ9oU6fDLrwTpomXJtlrP6F29mT8Y6nXS+puIhiB26yGQeWgalwKzpcCSQFAk
xjVFfuc9FDMZAAa6D+4ngsGoHSsxoaoWNAzarjn+KNU/0kX8+tA0DVfaZs4/MwgnQ+v5b4AxgA6R
tFNWcwMjY1jshI9029MbWNC986EiNYiMbzP+8KvrNKHiZbzqmJPlde8Ap9DJhv/mLWJfrAaShhcQ
n51LdCjszcyRoIenyuSrL9+m4rOk9S1Gh6i25VnpH4PgRzbidFTgd8IBOaz1B4yCmxI1SLRovhJ8
/T5xsX7ariaVYgLcSD0n674f0PMza53eLD91NYQe/FvcKIhhr0q5r+VlCRZjBRvpx6+YYOgl813g
mHFd1NtcMhZV8J3HDjMxIikE/d2mcR2A0aOgwRxyEtryUui/ykijGp1ier8O2dH9GdaxeknstXrR
+2urn4tcWnwXhFF1W+FjUsn2dt4A7RZNceYtt9SrWfdE5oGh3M1yN0rovty22WXdZ0VcW5YVfE+E
h6ObpFSuEGbylSwksXuje8XwITzMuze4deHh1/E0jwskgFDJgf4BM0HcriPMVztIV1HIXI7fFYpg
X6KseiMAYMD/MLlPnrYOmLBeqPES9HUc/kbDJXX2/XqI8XeaFQYbNqFFT8ssaqlkM3LKxiaj/jpS
rqpz0fMTK4+GvAUBMxELqD50Ht/I9rm0QbqQOiKYhwoio9omI5BD159FHBgTd3RWCfaiPTNB54Ev
ChlN8tEviB/5AtLzK7eaPPw8ZAJdNJPFtf7NtXd6qRed3HkTDbURDj8EbUREMJwxcPC9dzjPahEd
Xt4ltg5Z3muqgmN/xhr7kFvS/ffSFyg8ITJRcwuKb9op+av4CGl/X/DsN6Bq7QmWiD/zUWY/COCQ
GNC6JJEldQ5QMvAwMfs2d1ZwQUD77UXwpwHAiWgoTr/L+eX/eF+I7TqM6cdbE1YoJV+mtg3ojxKl
y8qTUTneTmtrOoGYOqKXfB2a6ya95Lqz1IwD2XLdDMbFaLUO2U6VpvWcfnDNlCwL9YK9DdA7AxAT
2iDBHPUZn/kFrX0h+cyN6K+inS2gX27mbmj49l4k+yClJ9IuYD2F2Rnvtb6vlLuK+HQGKqzLdhUj
CFJ5QoJVTHoQzy4rWMc78I8hHDxRH2W7JcFVEmLUEndmW4kFackSzQwEbRAL6bn0TVgugng2INjg
DJmeZTPtJ6f0SgB/SkZIAtE53IWODzxHTUgtYeXgPBYGrAYOiwkYNYXGBRhfs8WVEUKj/Sb6JiWG
K7xPLOScqNNJguLzFXMlWAu1ay6d84yrq6LYC1yalkrgpdT/Uite+N9xfiMdF1aIJI2UH6TK3pXq
VWGvaygQmIUljIs7JWoLxjXHPXhQ+YPtU0titVZ8FJgzywOM7lj8Gg1GzjWsSePPdM5/JDJeRpY+
WDqLN1qbRXYmZWEm1mLCoPqRwEPUpAphWG3BzWuysCJfUbl4/gkwQTPDN5ZwznJOCRK5Rkteqjqz
GE07CZxO4HyWxXfEENnsW/OYrQnwyrfU43m9RRDfWnBxQDEK4KvY9TKWgonwnpwnFKmg4glnjiGt
M207t0dc7/iE4dfKI/FZeEDMYpWLqGciEQ6SidTG6ypCDHYpfg/ZuIU4gEg7RVDqLPuReur8VpGa
AWEKlNZYW3KoMOWvmmnf3fGN2qxhqXUhtn3hd3vQJQMTks1Zs4mRbUm/zdBswjJZ0jMGroOiHI8G
VofixsHSqS+R+Z6n9lblC4whynk4gQvXXXnQZWACY63zBFion1T7EWFVcSCeb5zdSZQtNIvzZPM6
L8f+FoZEMX/ZpGnnjepS6bWqVE476g5kkwPmfWo24E6Rfda43BKyDOriW7bP8rCWFGTebmK/1wzD
Xcczph1In/MqsDvGQy+nrHXFe+k53SMu71RSkITXLksSPecYHoasm02ZHwdHQj8Kykk4V8XRSJzz
1pFf538qLnGj6M4ZqmjykRFxqApmHGGpJZJT1X2AI3aegIGLa0REql3jxsU6jRNEPtbxRpMtHrCf
hBVQInWmPpvje5OTLPcOry3FCLL1v1yj2gYAEngqCt6H8qR+huWGuA3i27kG2EUKovG8RgoBwg4Y
eRZ+v38iE/iK5guU4QRx3nA0OhFsXXOdyrOdvA72T9x/D/K8oRyAYa1MkXlZNyPgHFCIZTrJ3Zot
O/MZzKkP0XEEIFn574Lp+f58bkfJ5YEgYSBuNJGq6baxsvLtEGfRtfOY9vwLSvBUA7Jmpod4UPvf
jHiXMP8qoqdECFz9CURKcpxBfXEJmnC1Fj+TfSJRLVT+DDpcnXssz240fhhkn7dHyfkz6DM3dyqe
AP/haHdN+uNBnfNbnCD62dq4bs8qTfDVUsMfrrrWEGy1lCEAFSJlui6BI1F+1qxnoPCGoyKSp520
ir0qXrNIigtVbHX85OjBVpJ/nxFuND2eLPT6hqDb23dZ8oRJQpV2cPsqSI2SEN57lq6YfUtlhEJ/
z9SDbCH0IVJjX44Dxy+0EAIlmiZgebfI6aJl8VShJLuQatCFDWNSE8jwIUcHfVhrRENm0Y+iYURX
bmbdQZjhgppeRliieT1uqjXijHLDg2huB3j9KH4VwNnEMBpBe1qs1/KMjFYnpaz1SqTBRPm2KWBH
xHBptiDvr2Q8LyPlNMiAUICMzkjCwd3iJih4VFK8c9ySiGkYyxm3wHqc7bThjBY7kJZ7OKNFsGYD
UsL0Wu64E/poA0ifzG9NQ5jkMdeuaXbvyBKIDrhvpMozeNyhc1bOmq1crEaE2TNJNOU9Y2Om3Afj
3KeeUxTfb0rWbYWHEg7IJYQCufpI/iZLXRO/Eu4yFn8jqIjFniGcKq0K2pe5Nv05Cu+fgdZP2zb7
bNrU9LER+9PanN3wJn77lTXfvXkLl8FmnH/CkA4V3AfJyjE+M1S09cu/nLs9+sBOXECMnfbaT5k9
9ogYKH4AiPwN2dVsui67U8NSZeubpHwPx5syF7x5u4qHL+4PSvA+h0f7XXe28hweTLVeOROVWG8N
GbeCoIZJ5qAVcYlyg5rSPEkOwlqR5MaHPIjgJyHghNOiQYoxkmTO4DOjvazOmG86k+mcb4cKvRiC
IvRgaw3qNMGyE0YLovZIFcD9jxemny49Kv4CRqysNyBGhurp8DtZV9OZXVCsCPLZbF7JBe1WfGVl
dTEwaJGWbh069Ocqn2jGEi/3LzKxCBEKv6k9ondd9qyj/kVsL6QjC3mz3a8F21JTClkbPIfc/7VS
AhMNiwQRfoNS14GTTSReTOKegANnj4+KLAK92epUFBY/tU5shoTwiutr5pHQLN7LUKclXdp8g3AD
M6+IgPwvJke3voSOrqWAAz0JOHTS3hOGpcDQFmz5RKwuGw2DcICJiFyQbkSAwRpCWULbPzUUQ+NV
IzA8oNhjGB818f0ljuCt9igIHovvhgoON13U8qqwg5eMCsnHTGQgGl/mTjTc9WOmZ4c5B5xa40x3
4o1er8b2ogsiQgyI9vPCX6aRqLjvIXHVp8NLhmNO2QjiIOECI/7RNh4UQsI37+Hz2KuOlU3dvFuR
FyqQC19nq2Wp06aXVN9DPsg0W7wE5fPf4SNPqD0PAU+SIxIeWJ/5pogXTHVPjQFBCVgctv6txpHv
5fIe1W0nX/NuO1me35Itual8/jiXPABQJi3d+VayNspTyS4yajLqZw/4dSYvKz/0fJ4hXkDsISzd
iit/p6QKkuFFwvdRSDYUEVAfGmj5/BcnPVnjcScPHsG7Iu4FcSYKjbCkJ/ItYILxr/VEzeomQ4pS
beZX8Bn6k0YX9J3ziEUuDs8dr16TfFnDdxS7PcatBtjhpQ6PsnlrymdeoZdai5DDwWNa6+CeqmYg
io9Ismpd2B55VVWJ6Nzz/SNgyJB8aMJrHcE0Y77VZA65P2O8zQNxGxKk3pcG+aFgDN0m1lZw2h4R
qOnoNmrNyAB4HR6n5sXGrEGWOo2nPo8JwQwpKRK7gAdRPzZcgytyOsNPwKEUIoAKDixDyPQ59HTo
XBFxU+4wyUTtS6OcJv1hkVaBtw91aOKvA17YHihvW5S7edzl0UOf0o2pfxTqK0+nqmCvQskpNtgZ
qVDF3W7hSiGlZpw3xN4SV3KGe+I2FSvXjBdmWNIaspjUr1rB1+V15dWhtTlS76PyqaI1aXi3o86d
zWjp2M+JQTChNGnj+7s2PGr6UwmuxL/K/q7Uj6m5i9OjGT0c6wUBW0dGxXNWtoiRw/CegOMr1iXg
DdB2PNalcw+BVQJAUeMbrmiqj1J7MBidyZOQ/S1m5mqmQ2tSvDxAeqRPQKKoLqV3m+rUEXeiB9Cl
k3lUU3br6ixEKXIZXXuM0mWet5L+riKGSUGuZAmUNn2OxaNk2yr2hKYlnZgv+jBYQT8v69cRubA8
/PCBSh0tEvscOZJMeH1NF4QdkQRWvITyH33dRDg25q4PN361KvQlSdU7YiFT1H0FCk5TvviE3LZb
IfzyzXM0nGaEJsY6Lz4nZTXZL4XOJO5yycJw2e3OVg7ynSBMtXlq0YtavM5EcUGwSOtIX6VkD6OX
XfEXMOx2ASHlT3CoOaXAr/PXBd91BpI8Ic93+i8/5E1YzSkFHU+bWALTlTNvMDEl8HNWPd4+ohxA
uOLhFtaXEe8USs0eJQ1rJGHD5nQYKa2uiRwBWJU6jPQYruIL8QZBN+KlXTnWu5Iych3DBMcWHomC
DA0b62Lwqat/MT/rgAFPtr6AWqjI8cQ7X1pk+F1SFEqAjStb22byK0WRU3sh+LkxjsBYs3mhQxEE
Fi8VWff/hNvhXzrwMs+EwX4W00/KwmdmVGXIN+SzaGm6Y+63S7eR3glKwiWSFzeZnJPs0Vk/M0+B
xASfCQnj8Io+IYqYdJQdRcmJ+hCSOpto1Vf+Sno4yViGlIMTgKQnhKXsV0Ssu/5wFrRFpmXLWP0V
PSGx8pjCF7TUWoA8lxSAY6+c6xRY5Ki3O6ll0hZYXfGTYW5h0DetDYeDoLS6iMDOV4dMVD5qZX7P
2oXTDBQFQdBwfochl4EDtGsf/HZPDw3flt6txVKvvpzCjIwA0v75ExPtwJtDJIpPVuNZ5FwRidUK
piGtFg0AWdoYy5ZrJTZOIDwjoUf/4+y8eiNnsjT9Vz7U9bKHQTKC5GC6L0pplJlymSl/Q8gVvff8
9fuwune2JDWk3cEADXyjqhJNMOKc97xG9A9pJH8mszGG/4vjD5+fISKbJL3F+tOfQjIaLlSyT/R7
a8Lka7iOtho3129zEmwZYleEtJ9RXgXl1QiW1dDk5urVpbjq/YvfCwfor9kJHyCfT564y+sEKvrg
vWXcVo+F/TzgbrRbBvclnGmnhNpCRw7O2hk/B9EBNGBecUxX1XBeZqRJreji2K5aSqvfMF+7aME9
UszwMMLFbGcXM91gVu8VG4YeZKNOxVXVw+fnJIR7HSePaL/SBDL2mswdz5pfVumfWXhAhGi/5/3O
Z5TE0zPUpRCnBh0bOmlEJxWeBmwc54b+NgPBGMNV0b3pXLC31ZiI4vHrPhpIKev8PtCA3zFpH14S
C6Ehxm/BaQVc7e6s7t7hysT9PJq0571TXgb2iaSvVruUag35c73tDfa7WXF5wTKZ4g3TJTY2TESo
aEjLBcwZsdIkzwaSIh7DtwjaMPsUODo5bDkuaHW2FfqOB54Pt+SnQQUKeOr3EVx4qvtzq3+ahp2o
iGtcUgA6OkAccQ+M+qqef7v/Vfa4ma4BebwS9iIDsm1MwTDsJKbaZ9MAT4HyGWgToMSFZHhqbwI+
ue6YJ29SHIduie+J+wbyaudvZX4Zh4dB7cZ23TRnMO17OIM1HDDtfLCuXWBQAuLqa4vPAk1u9Evo
AIA5sFN9O2VH70X2Cydk0n7mBFcgJl12mlDTtIAmIUlB+QsxtoypE/oo5kCWBSURX2kGGx0+VjAb
sR1INxGhg0mwMlI4mduI9BKxb0bgotWUrREdtBoUHJwDoUyZNxnk8PrYxVdh9DBCHaljAIep+1nJ
i0aDFHSdQXvA0C9nQHmcs16AebTmUI672aydomcgoGjL1M+2F07FVPwy9A+eftuUz7V5CI1XLcQr
HaJ9sYvpvlb8yiC60tDrVd1y6k5967S0+Wxj3OLPvQzblpukhDGJTBPMutvwQeIZxgQcy2Lsa8f6
fqCgrzBladeoM5DH+yfNfCGqC7YVNhaOfuiwyWEzGkFnLrwCR+SNIqub9zP8bNBMrOZk38YbTjOC
HYGIGEECwiDeNc48Uh708zCEO0pMiX1qG9eRduey/WM1O9MNNwJUrx74aPr1SJhG/cuKilXFvESN
p8w5UlSHPeZAp4Z3PeTLVidzZx33GmY953b4NsGH64rVMLIMTorihPoPLVGRbNh9lfvsMZmMbpxk
RVCLKrfE1q8azuIQFwF8GKHbQgYjeiMMn0rcbhDu9+V52K4tRbd4hhhVpYehTlFpzVS9VRasCrpz
mzp5vGnSl97gILYlXdNsDcWsn2orIoIc9DU/t7ujQsFeV8+auXSGmacJ2aXC80J1V8qASRNdlBZL
y0HviTDqTGAOEOO4jPYRaTXWU3x0Hlz4Dkq9tcFHk/bBItehgyCJFARbl3nqmF5qWkQG49nAhKRF
Kxx2Nw2XP0l0nAt8q7qbKCYIFSiwxqJvstcdDtrluhu2mHH50Sq2D61L5UN9IVCWoALs8BALIGMi
apHn2Pem9trE+aHrzjTzumifU4lh6E1fb7UxoTu/Z2AYoY7hfEouIMI25rmEX2MfiCFgQNKzd+I8
noYsNWqSHUEu1vhSFWcOCHPFw1r3w86czovhctRetDnV+zlxVuD3ZNBP+qkVPcHVsXWMTZBx4+F6
6Y7rnP0xQ2RgIuB2b8v6OO7C7L4HtACj1kHfWVCq+YUnpMJYs1pygMLfADFKcJIf7/ilIB8Y4YY6
rWP/y8nvkZO2IGDBs+ey0LcJBhkWTK9VofiX8NGgsIwuyM+0mXZE/aU97IfyJu9vM76YusDZaHzW
bFwY0d8n4UtaLHGstXlnwdZrTjUDaMZ+cdRBAivCI6dlgD5DvGxBI7swgsPUPkmMW4S4JvGgsXf5
tHPNrZXVJ/Bk9XpxAnmIKBkd8v0M+WIwL51LjGtYDRmUC4JeGkgSFwVGvT5wXUGDp6zbXj9O2Qtx
e3OV05unGofTbCsYIcthfl0xFuWWGL9n/vUY3yj7ef5kwWKju1lHTfzjSUm/wrAIrF1Wh0ruhLEn
+Gua9wg0Mna+CsOHFqpVygnf0v0nAbho+DBXoagOaH7xOPNbGBe/PNpsXC7EReffpeNboqJFHwKy
DA6he5eSjzhfDhhqJSkm4FeFxKLYqY7jeCDZNSXAI37mDeCnTZBDz5xmoLFCFQcrBM9QmJtqnWC0
zd/iw4auz7gWn4bCIUx30xNrTEEa+88uVDyqUejuLFcaIl5KZeAPY3vAnkceOqFuVM9MOVLuqZXM
neUcKfFUe3ucedOa3W4TuzclTlu4yBivVXZbMKawodPq1/SNBSaQTNbzDQu8sO64+iTckYLOd1oO
l/hINwgP/YeUCDAPF2Wm2Neuj/IdlcDeRG2O+e08RYle6v6Nx9j2V7azC9Mb3V0DilJtOuEhNa54
VI52DkAa+Bh7nGcurtbnyDG1VV7uS7Ber9+12iWo3gj65FTLrPNWWn3A4relt8ov2IoJxgYHhixc
1fO4BbHzvHB8ZIHsAeYr2yAdtk9MarioJaap5c/WKHZd+jQBSSJJ8k+nHnuFs1DeCuCUlgFDjzkP
mjibEwzXtIsgxlLgXlPb1M8BQ2hgMPU1mTQwGFpyR3i0as1N3+2m9RRt+dXJcDNXX9wgHhSz1wkj
vRKj/Y1hXVWEJXdvYjzztNvCvhzds7o4U92eIQKmqPF4FRpvMm74AvdVfYjqg6HfFtlV0i9icKoM
SuOCb8QfyIj4JbxblV73HHfBWptOMZmvirs87mi7GGv5mPciImmYAZo3Tn4YnasCxD9K9wYYJDxe
6znA+2lCQw0sj8/+Yzdt4gnS0indD7qdXD9G5cWcyStJmpvA1aiqYDPjsixgL3f4jZ629o2Ex8tT
ZjtN0q0+XBnigoAfP7qxvGntFsXKiCPCdC97qOsmCFpEpcDv4M8EOIr1JeijwVEUbnP5lKT2idc7
F0Y90BluBebY5kaWjyYW9q6lbewWZN7el8y+C8RynH50XnBdiOplJ2HK2//qtAPGXVZwOUIzQea7
LKtj0ScLrXEYfLcbYFbVvWLeB/kq7lYt2HiD+dc6xnBJqxooTK9D8VqY+EKsGnOXoKAbR6RYvyyI
AJn/Bitf85DeP3bFQ9uAA3PrQLKXFO6SqRZMuXjtBvc6/nwG6DDF5HLKVlV01uC45fBpYzNqKxrr
vU9XOp4woBjwSbY2uqC5iEFjvT2emmZ8gQygrs4S+9mSRKXAY0zOpmLTq4sSKFo37mPsQ/Dew7HT
XCbyOauZYoEuQoZy8bilnI8fhuRW2Lioo3WzqPJHsu8Ym4gISBYavTgE/UNvnLoDvdBN/JQ7kLQa
dp0As6j6RbYULdrThOjYglNiz4ZA/Y5cYshMTgV5ZxVyybLinK8g/rzU+K5GiIfO2ICKAtYfnEs2
mXq68Mt9jkmSJmmJtMc0foRpRqNSgFhA2QOFcUkeYDaHwA5WQhktdeZHepmwdW17Ur3608Zcje22
6J/KGbtp4OK1B0wOTbcDZD7j7PMArhPqt9Z88oDBJnCbk6ZnAE8bFcS3I5oMb+ekp1V7SroKhyKH
KudXkEHQMGF4GCxDcSdHCsX40OI4w7nFaNnXL2aRYgZVhFktH5kBxE4k+mo26ObcnPdXH87+zLNP
5SYgmYICwtzSIx96dTurIvRTvMLwuWEeyp35w14N26K8yylMtA6Sz/A8U2uiekWYIug/R4MHr70H
xFcQxLtgFvreabNNhvYSeb9s4Kwc/tF53t1PiKQ00NSW7cgbjpZxa9vHXAfN4NkJEBk2QJJHS4hy
jJSsC7KKZ5sAj19ruw3kHEjIs0sSoQDJfa2RC7eJ0rt0umNYfTGlp74saEUfGmtPTQVruubsnaaV
xW4f4F4B/BO4BIU+TdVlqLYspplsLnxU3Ipjl9QzRyNzHPppRb44i9ZsZiONEsjtV+8/ViHQLQT9
FFzZXbkEAJDpdANnLRrvh2FL4+ZYl1q/78fXqnxywzePHqRUZBfY26xA3nHM+Tn5IZ2LwbPOm4O4
Op9iioCKdRPu/OZCF0/AYDMmRvT0T7HJ55975sK1fGLOYkhud1oloP3QawaYdGiARcxEmFhF9z/+
+o9//Nd/vAz/6b/lV3ky+nlW/+O/+O+XvBi5+KD58J//uMZIIE9//53//jPv/8Y/zsOXKq/zX82X
f2r9ll88pW/1xz80X81//8v89n9d3eKpeXr3H8usCZtx375V4+GtbpPm91VwH/Of/H/94V9vv/+V
67F4+/uPl7zNmvlf88M8+/GvH21e//5DuO7vB/XP5zT/+//64XwDf/9x/sS5/JQkf23q5Cl7rT/9
1benuuFfsY2/CduyXJckQJvwV/njr/7t90+U8TfDNG1+oCBaSmX8+CvLqybgL4m/KcLkXNe1TGwq
LefHX3Xezj+Rf7MdiaGGqxQ+UIY0fvyfB/DuRf7fF/tX1pJQjytA/fcfSv34q/jn+55v0NEtIUxl
6uSCuMpUhsHvKV6eDmHm86fF/xIqGKt08FMaTP3GsOW922xcbz3FbXqqRER4SD5syEzaBMW2ML1k
Peo0NejlX1IFauhrAmv6st25VvVSUosGldeuwtFd1n5drwfLyleRhhF0FFNYGQ+bWjrZeeDRB/mz
ehohy1rD87nVs33Pr3T69mI0cSaurpvBi9l223EVpgLYsn5g+E8NVtdMTwXKrSyLCUmxHnvdbn5W
Pk1sqiclmGG8tLqB00lZmCfQczaTte/9GPsgj8lQEIdqUTeCqFRpp9QOJ7wFypemh6kduNiXFP51
BWuqqvVFa4FX/7FG/vUK/nzkpvj8yC2hW6bQTcn/CPP9I29MewrqaIwPpmndpLfTCPHKwSbV97JN
aTFYmerqtbPsS2q2+eLdlW82hGkHPhzU/sobOE/baNi1dbVX0Tykr3PIQNAQWyaJnaiOvYqcjRom
guKlEmT6FXeumWFliR8KM2iGRxsrTK++vi/xaSkZjtR1V1msTSlN88N9pb7vSi20rcPg4KXkT8+N
Lp5jy9/khjyTKt97o3Y6ts6Li3BbZBdTY551drtrNE7+CINQj3DAr6/J4NN6v7zna+L9Sb4lm2du
v3/WthPanVWF8tAXV6qUOUbeCh7biRnIa7PTb30/Oiut4sRNx3urRKzfkYmA+pT9ci1L5jcNPg7C
39qiHU8ya3yuUwyIcDMHAMB4pEE/PjjLNA02X1+4ZKP5dOFCWYayHcH/uewMf36XmV2SrOlU6hDi
/YBb8L0f28CYQTgy9Q3BCsmkyXuIQfagnaV6VHPGp881sq1m/giDp15lr2WLRUi8ZHQVnfh1a5xI
Vd0WnnaZmwPItQdSbRvPUXY/piM+r61ylmX5aAwNHzYuaS2pnGNWnGomIK3eUCDXjAC84Yre9im2
Uf6McGjDLJvRd2iVXttdaa6Dd8U4MKjue2LFBMlhRS+urD598EMcAvoANHs2dvQbbdWNVNuNce9i
pamqPZyCYw7Qpunt7uvnac772Lt9zjRsQzksA0Mw5VXW++dZdUbnOZEKjknoSpyOOoxh4at5irM2
ZZKGq5UpLHdRuyPE5YSYOwVXRQ+LYSmi7KXzTfQ03fhWuP2L6hwsNsKK28bzJnQokRKPRq3BSSiW
m6JDK8o8DaPZJEd6Jmv8xhejZt1W5PNC7bDHFahy22An7cCByaerWLUPQ6sjMvO/2W2MeaF8uHFH
6HwDynEMxzL09zfeaPlUp8OAqk2QUpqROjZ17kWV9wfHxne7qMUIq4K0RKMol1oN/QmEh+jBNsnP
LAcHRYzUh6JmzgDxwJ4ohYNenWvgMuTXPUyBuPnmTX3aHk0uU+fYs6ThCGl9uOB86rKgH83w6Bqs
8R5zs1juaR4kCQ+MeNcUYWBR0JMHZO324O+qVD9XwMUSj7Gi76G7purSz5HU2uyAXTWdh17ErISE
+MzB5rAqD7VeboRpYg+093T9qnYSDIf7befAH6tjIOOv7+nT1yy5FdcyhOHqNrnx+vy1/3HKDoEX
ySbnBqo2ee2GYESmq55rvTlAv4L51iSXkwoeIptjR0sw7AwHPK8aE5MVt4fVOqqfrpsFy8nA4drv
jF00U+47/sBJYRPMiGPU0DTA7J6BSwYSEOm72I5ULlQUWPpmVNx3kUSW6xqcj+VKc8QuMsDVWAMU
kqdDpRSC0RGSuGb060pHEiRbZPEZDB01RuOyV8gpzBJJTEysd1XmkgSimCQzWK8mPpcJyiwRZkc/
okksKoVfuolpr004b7C0sagwQ1gcXrH/+skaH1eLlNJle9R1ZStpqI+H6egRUV2nQj8gJn3s7ObK
zfCb6seyp3IprEUP6LHkD+A9PplwHiwc3RhdDoWPeTp5SZX25KSDtRSxfec3UBFdOyBMCIZsqg1I
jvpi+/UVi487u5TzCamEdE2dnV3Nd/THWqgg5Lt2MYlDkmCoCJ8a8geuCsTYxHaGS3l2bw0l49Au
g9TFHAjLr33O5LzBAiFiKGBNDWsA5KzuI38RCn8lWz09+R9cpSuUbUshkfmrDyvWad0x60tDHPIR
2ncNAUYIi2m7VzyX5lErcdWhHMPKMmzPpOgJSGBM447no2ESfzSSyqYIqUlVANrRWVsdM7Zo+v/f
3eaH6drClrpNKezKD+d7ncRZPxqFcZhwWI7LAApClGKTOYgzQwBPJBacrbR/HDGFIfF8l1jYb4aM
ZRhitqW7EhwJuJulBtNd7LUqHcqiTqz6SVu1YJLWY+hDyfj62ZrzWfPnlvzPi3aotpWjG8r9UCg1
YxiFXmoLwFwCul1TvRj17BdXsPrICBU9x7AzElbWKa7t2o+iq1BPJmYbNL+MvJyUlrY0GcRo0I+Y
ZDInzmB2la7TYJw/Gqx6uC0xano9LrCVHM5VZx8UOMbJbHNtWD4pewF6pbKAeKqY5NZkrn1zl/Oj
/3CXruHY1IGOLRS1zPt17mZZl9KbWgcnLBjMloKNWRyEWfQgOCHmJql31MKSfJJg1v+5e5kGAxx+
ScCBz7WhrVgLD+zRw/ynbdZta2713D/3SBsL2mKH+97OH4tXn+wY4HhYSN48aS9i7WeNuYXvt9ga
caYvJqwOazliJykwcWzi6cTw5QCNS51R7vXffDnG/Pbe3ze9nmXZpq7YlaiD3993PbadQgZvHtq+
PE25P3dob3sWIEJ+0CtT3EQVqoZUBkgvm5z5Edoff4SfZHjDeYsJ308C1NFJX3WmIxbSMJ/yhkGL
sml5uiTY8a//wsj+69clPi9KLps+VDekRVupPjSCVlMGgqLFPARqWuvGdMGMnlAdBw1M79uMpOBP
WPVzZxeveSxv1EjSozdeWp74ro/4WLNLaVuUvaatHEOwv899xh8bZOgMYnC82DxE3rAIZLWumQUo
B7tc3yAIqMS/w/dgc80+VL0Ir2q8PiGq8YBD69K2cLbLTeObb/bfvVVpcHBLw1aKnebDRXmtyizP
jY1DR0PldQSbEDY7pN3dlIViUVtEbQbRg556q0SDU6trXG8WSWSbBAdVfXM3Tiw1ARJ90lflrWtA
mud4QGlRtuz6Rop9QbdPrMU3r/Xz+WhLW7gWD9Ol6/x42tCGdXWrJl6r6Rz0WINwgDXm4Nevjl1g
eTwiVubwX2PpDlmktklVMaP/wUXQytjsBlK3LOfj2uq9YrBJOTYOQU4Q0iKbRgFkBVDZayBbbUvs
UdTvpY+9OOCsPzi/vn4Kv1GMD9+kTQ3M6xMmH8zvNvGPJZVWkxpGaRoH4Q7Rws/9vatGcGyXX4j/
+9K0f3VpF2MOvHa1m8Yo1FlKFI8b24ITNr7yTNzTLPgIlUttb0T6aZQxI/abACtrGyNFhG/nbjCb
w5EPMdkQH9JIrcxwXDVYbXxzN//mA7H5TIWlWI66q3+oIFJXr2j3OfTK3pAnrnvjx2C/z9GQPJcJ
tvxmNVwI2W1Mg6Qf4iyabJlT32UVXLKprzlD4urZ0FOMHgNCFqMKuCW6qkvrdqjilSEqtErGuddC
J/n6yj+VPjRNvALHcnXLNVzTeP9l66JNg7iiWPNdkOa0uo3q8Uy2w5nFjLOOqluORfQB4puS62Pv
J3//WkpwqRumMPUPHQUxX3WWeko/BK53TO34pjHJaa/MZdqifi7C9tAQzff1rf6b32npoH2sNfYN
1/hQmHh+bJQg/Pqhsu374KqscDxLBQNiqoykdjcN1KGvf6OYn967Ra7Uu1/5YQfXbOkL12t0ROTW
MkojXENA2UhmSez6IrXMRelfpH73e1Y+pmrVolb6+hI+VzZgkroBzjL32ZLj6f0LTiThFpYTTgej
h3Y3epsmUPCnpq1H/f6zqadhLdS6h90NQ9dCWtStW9O9t0KIFpnVXkQRtlj6pqxo7cyMwZYy3tr+
TjrG8DNhCD3M0SLoT8SJoSC31VJsqiDAu1xntOIgEZnwcxAD2dVZnL91QJe6GUzfbGefWmrWE++U
5STmY951Pjxowhn4TpKSWI0k37bJWukUtrLE2UxBIp/D0xUsqD7lCFA2qgB1nTQOWSGErZt5fyam
mbQjvd2gFcs8mvDSQd8xuEAQGHtok7H8+q18AuZ+X69i8yMjQlCmf1j/WRT4dZTW08HR5VIl/nUC
kztPmH165nxMaf6tXVtnk91cNljM4by9bFPzkJeQpTuZKSxRy0NSJeuvr8v4N9uBNFkv7Aa67tj6
h+foISPW2Q1YLQwooEt5C7nDqjO2XnqNmbhb3NZo/gPopw6O8J60HiELC2QiCPv8TetS2pclw7pC
lKddEq/41K6coQP1JIXJINls1G5KfSIrWQ6vrmYtpeVdk9ExflPyiY8bssKETijXcW2X4AFOmvfL
3ipGndR7kwSJFEIktjYF7Pja2ldOf4Q43+TZ1omDnY7AHqvtO4ViKznJdG3ZTs3p1w/108uerwWI
SyqpTEu3nLnO++OoMwf2Ab1vxmNbpowAQyKj9TOFwmMoeLUFpJ7OF2e2CHe1G7EHII720rWuG5s8
JhCoqb+5oN+r689tab4g25r7HAXabX/8WsLMANbzE/3Y2elsnrns0xa+XTCeGaSxwq88y4qAaCo0
uX53ETbm0mwYB0+2PNUHuY01JCEyGQZosNG2zZldMlJ5DclBqxt5rvJwDTS6z2oTygO1YUqHakwu
3GOxkfDsiatIDe3SK8Rda3NApuJOZ0Qx1O3TkAHfpvgzMTeT/nT29ZtQ81t/f+OSitqmEZg/vc+f
XRfkbtv3GUdOcJGLudzJ6S4ntI9e7WOQ2z/48XCZWyjFDGMWbg60bVYCzCZh8DOkg0YZTTWAW7p2
CXv+qaWC0AOk/oPFuzNSxpFzDw7qUdUwjrsSSDXNnJMibW4rj9pmSM+1ljGKh3iwJclc8I6Jt2Ds
qmuERytI01PKZgkz0itoJt24IAMvJkO6IJar3An17Hnjq3KSaDEF3dbpcEXzKoRqMDqElxFg0OjM
tH3MxT20MCxK9JBiwBp2QDTSW+PGKqrrIUqPXz/ceRD38eHO6LicxyjsHvqHZQ4eq5EhMbVH+NZm
+5Sb8m0EF3Hy/lgXBcqIAhvBjDjibIAMocfhLo6g+sdjUa+C0sQ81UqwZD1WVoZ8g1Y0jeVb0eLq
JzN/rVcYGccN5Ia0oF7yXRZqCIsulsxenHkwlfT3XSEeiCOvEbd51wjqV4kXQ2PIkM03o37nNMOl
318OpQ5skhh3RgtBduinm8TEQKhNCN6Idk0iLoqU8D+K99VQLqe6XdtavekrfkeZ8T9t6jw3FtNu
vzOvOlJ2ZU2EYujsE2rmn5Xl11gaWvgm8FEFeb72zYCsNoBb3uGdcrZ9gvx4ihmsTz5bo56dayHP
p+YXM5O8mwz/zquyfeFhdEWdBCdB2M+Fn6mVHs5JIt54Whr2uWkM0dJLWhIgdVQbmPbnWHQuWGmv
Jvm2yzEpsZdpaGWSYxsh0UuJBtXbTTlaZ4FhXHz9+q2PsyYF9cO0516MwkF3nQ87bmxkqRXYTQre
mFy7EZ9MjO9alPEVqfrQMNQDfLgTno4K3kFe3BfWMTKxtpviy9QEGJrC6OCU/lKNxTZsWfqmWTCz
tAFc1Cbvu1ucXKWH5eJYhkiKXPVssZcXjkM4sqVIh74JUqjDjQ12kdSsrswCezIhkDaNIhCxe7by
cq36Hf8vmmc84UR7E3Rw4HxSZhKnHzml+KS/fi6/7/v9nmObkvEwUzgGzhxH73d/N86ToQpVdpRI
r0O85svEOCmD8p4zI1yrhjM/bS8TsocXTa2d0d3fGo1fLRpBdgRDydPJN3dm7yLmKwu1HFuIfDHj
ubbn9nroWpHQn0lSzxbUYLmL37XQPGsVwR10K/XU5HaPH7G3xU8NSUMeX8s6IZBiypCOgV8MbfyS
khM2TBCymhDFINWhG6xrmybKmI3gHZySy3w2E48YJFlsXifqwm6Nu8jVnNNxxEnGOKZOe+NIyIVt
n0aLcrBPZdpdYN6+kvMnU9c5qvuQCa8ZLbM8ZulbwyvzCzxT+mVnB+hrbfaouCYKOfBIoAu3uPiT
atWN/orK+QnJ1GoyzScnwit99K+EG+21Vv+mALI+b2Lz28I9zLCEQwXxYRMz7aDPVYF11FA4b7Sa
WpJxn7MkzHhy0/61agiYGKdtFaTn8RAfknbaSihfCQT0KgnWsWvch1jWAzk8WQSldGl7k6QN2fHp
SjdqguzSBHJZSvLwEMiTOq5uMPhBVlyuHTPY0YtcWUSeVN1wIgTyR6yKRwcrEiHpAp270hpuSle7
8CwMkPftrN/E6wzOaGWtnb54nbBEw5wOEZXZPn69kH935B8WMtCzSbXKBMj6NLbyEpvAP60rjqEd
A4vW8IS9bWvMhXYQkwBdQOKRcYSWVsudn9bQndUhgHnTEvaTFRf4lGx73ODxvgMqxZntp1LkmJfq
Mug6ojWC+rGd3Cu9puFNzRIiFOa3X9/CJ6CfPcrVDYtJlm44czH2/lucwKVh+8riaIyE+Xrevsj7
u9g3r3luu8gO8VTGMKGA7Jh1MJmK0tsztI2hU7XrPs0uZBhs9TR9HonVRahr1f03pZnxeRedB4IG
1ckMVQL3v79CvRwMuu+I5BNcCQynfjYFxAyB6qBPahD/Ru2juE+WhVVPi8LCGhvHmhA9Xe7M3xAM
1wYOGu6c+zEsF8LO0YOFNhD2ALrlDtQ17DjMqWI0lsxlTgJ4IXK2WPrmSc/fyfvF4vCQlW5ShrP3
fUQMI8vCoigW2RHYfNfPdL2yHNsTa7JvQpIiek8gsOkShHndJf6PGCVgjVJOkkxf5K+gPN80BP/2
wUITsGzqXcpe48OHnWhGqqVOhTBZ+ruyMq/ddCIIob7Mx+kx28Wegc46fvBdTPZitqXRPOpFRAyR
fkXXddkWLtiityzIUEozwPFEWxeVi89Y4J6Kqr6tSsddKUIGWz/75sv7fUR8eJg8TaXb0mSmZnxk
Hvh94cVYQZfHIimOuo8WWAv3RQ2Ne4hQdwTiOiEz2CYqpngEP79TmfGrhbbnEcjb9atQpupnwKSP
2qB/CEX16IdxcUJ3zNFnop3tETCFjnHTRBlrSLfumZvvEonpYZ7FV3ZTY9XkZuy7VY+REZCgsCf/
Z2sF2M1X4mBkDWFdwrns6srfASmQ/Uvej0Qj4oR1tHAKi/iUln5H2fieNghEEqyNoVitWr04OnW8
kUV4NlXFsQuy88pJLyyo5ZmhrzM/eVQ92HHQXjba0BMWTPOLtERqw7jQoIv3Di4Ckx4AQccglRmY
aaZ7EJADErf6PsVDsesD8GF0BXhtVMrs8eTCjLZITUI6UpPgM81dpK+aFWCHSDS1ykkiDENkzJ5U
sB3tPV3D3nZ0OBlEpBQFTmh1s2bwjhOP6z8L0iSVeOuTpPhm0f7+St6/eHduVkxn5oJRXxnvdwM3
cqLCjcb6WJr4m2HtKpN6ROuDnLlXWPn4kD36eDSXRdNRPTTOMtawkVJBcxm1Zrc2PcwbPQc2Yoco
Ncnah9zriEArBc0DUizpMXuLG/STpVPeNE4rVk1ymiXldTzbFYLDSmKvSmArbakV3cpubKwiMd7T
cY6CjXv0Bgr33Jq6BfymrRg75v+MvqapeIxTrBi6FrOpPLxL2hL+ZMAcyPXO7ZpdydXDTZv4Ieaz
7pvqUI7FCiZ0j09vn9rnnsq/GwP9flofn6ZrGPO4nxbl0+5fBFmqO45dH+s4uVH+qlKywSGdJ9Oa
Fe54OhVQhGLX9f23yKmPUufnkYmxxEGv2VXdAZs4K0VXlpMwQlkHq06/8jUaEE+xOUPoCk6mRF/Y
Q0w8DpKqoMQPMo9QlDHDXsgaOHqIMLjLevMo2+g7TN38tOlyay7ltzkPFwA63y8X382bnjlNfWzq
mmhej7CgSitWCJdRc1ioY9uJTFLc8J0YIpBWGthasnCyOahmdMiAIsSjcPapP17NyUYOA8mFm1OO
l0VBTIS/EVNjL3xJkNLXx8VvysuHV8PMWOEdAXzHXvehSE7ibhosLa6OmewOqaJeJ4XQmbBpG5L8
l197b43DsuaqYx5rOdC3cUlDZJ1GFd5IPW9tDM2TuqGzNUoPC5DgV+2g9/n6Oj8Busqgiud0Bhtj
gMrh9v4Je0DIqeUE7HkzPoai8iYy2vMRISs8gLssZvfxNFQOt1VRPmH+OsBF/+YSPlWoXIJkbKNM
WACKfuv9JYDLS2fQRoLFqTt/Qq3cw7MsTvocHNbRQ8IQNpOKhlUZVAh7yYgIZXYi8UmAjSpwZXoG
agxh24mr2JGIrFGB+f+buzNJjhzJtuxWcgOIDyg6xZTWG3vSSTo5gZB0Eoq+U7TbqVENahW5sTpg
ZMp3J7+4Sw6rREJCIrwxmsEA1afv3Xtul/xh1Ox+6bTwLtEBoGVFz+ohBvn1XcIS7yy1qAASZWJg
ALjp0+GwmnGbO9jZUKys1GyV68azsmOUjUu3wsjppMTvUwrSrRyOQUahmFsdxRqYPQsf4ywLZDqU
uiW0HV162wLh6Wy1RDN053HL0KSo8eaK02axmCQjxIDUP5/khL0gQ8NulkTrOqjQQzO5KkxK0HaU
xv6i78zoUMHULSX1UQBB1iY0vI9ebZncKZuNxFYhJQCs5XQMD3/4Qr88tculQmgsBe1KlL+f7v3B
V6glIeHeWBU+eDe9g/L3vZzJ30zErg7QE/rhVmT9duhh/DbNtuuZX5Tx9vfv4+sBnt6NdGnfIGZG
7vV5JOipGauDp8ybaSo3iR533ZC4685vea6W8I8NCa5b35l2E1tDNPZXQxfhCo6RK01YCsblqJgM
P9qeXrq0r7RGA1ybGTSaxj6W2F5WalhoRzk9Dw3UuGK7kmC9pXHZhi9SjmeDRuyVWMmdjQTfzys8
cF4C5tbmHnUNwkbD1ptWtR9vPA2GQPIlmwsibhzJ8Vg7IeGyf9SzfN01hM9wTNjoVakdzY8l4afu
rW+neVe5TnUbDFRRlH5h7EOEm0LiVTFBMfe+sONoAAg0gfjU8LYDlmDM8tSwThyDCKjMXRv4/YqF
c4sGHnO63o3GuI+9/DC1DZwXA5JGNP6Q2GFljl/YbIwfQ2L0e8IWHq0me0zqjDOxj7Wk/JMq5Gt7
evmANhI/BDvLJPZTZWwHQfb3B/QdZeIUmt9bn5xfTN6u7L9Z5NDKnpZ+VJqPJkCOhX0uDLmFZVWu
fGgyBlGCQzTNf1jovp430bajf/fZE5BnfZkQVzlbbV75JUaU8DnQI2Rsuy1Bnt0HWfZY1h2kKOk9
q2lcm7FWOzsqDv6oL4rEWWWjjdykJXgjCraFRzM0DXIY29AmkfRDgZhK/PZesnNqRHR+mRVrKw6e
//BELU/uL7uakFw9FKfL3uZbn6cplnYmv8mq+HYM2WXp3eUm+TYAgBPdAqoZ7nvU34jxM7lKR6g2
8z6Osjs1RpfNZHynsFjXPQmws1m9tI28yUpxI91qJyv6l0i/bjH8rOMp341TcxYCh9KDdWKmVPVj
lpAjhvmzqC4781thty9zVZO6ErLMwQNorz0GkbbXvU/ZDKIMAwpfePxUpNMxnmjZxyB6C13vpjq8
/P1FEV+nD4hJqZZRUS9Kti8PVDxHwkkw695qW+B+zDC0AhLRRUVzCLpt4cCmI+ZloO+iz8cqudAx
YQIxadcMHbCeGYgriCiVBCvHxJjVLgyrlPGE5AU48z/XfnSdQLoIvVddw3MyNVFDGSxKSOMooiXl
2shoI0855qspvDJz9S2NDexMxaFPoLPjSa04Soxdfe+MybOTRt/KIT0ftLktm/AihQynITCSZHFU
5gDsm4zNsN3VXnAxB8F1pjixF1N0HJXeVyGu5Dk3ftQFzoYUdIhNI3LM0BXOCf8yPPfFyuAnMAqI
vEUdGWJl5gy/oXx+mTl2IBT3/chaSeyJI66X2Ya5MZfoluZp3kBG/j639VmSL1/h4D1G1lsIIaCI
9VXod9t2sr6XC2YjfpgqYPzOsvBO3qO07pzEzVeGMsxVQLBI2Gf72ranlYNAEEnUWeVHpFloMtSB
XIYj8JkE7lgvIPTbTvcem/zAqMzJERvunACQH6lepAfN7sto2NBDwhtBLIM5mt8dyraqh7cFtvok
HoybuZavIaE+fnbZ1OSjWRZB3JFjEGSlBLhzaubcupBt/NzmzUs4qucQ1v4QT1hbtaLUyUBcLa2M
Dp9AqJDgeYa8iKzmQTaEbIahPq8Kw2JdJe1irsl49lvAtErBYPBAFiTFsHUbDo9h6ZM4Z4QbiyB0
oDQwBTtRwAYomq09YWiJNJTLLppQxFWAzTqi7CaMi60ZhEcndNexL4jR8zSK3W7YhwnjnykKUxr1
V6bT6GsbYpgrIEfp3jpw570SCeftHLtig8hh7Yu+f4+H7qUrJdFVpH9M4hgwpvGfKwNwvJQEdHk3
mZO82YV7haLyAsnIY5ToU0NHNw5wa9eZ3qYKHBF8MUJEFz5csI6j9DZ2gNO3JFdOrYQRqEZ4i8l6
SpkgTy1tbpUxpwgTbyX6+ZsEDZCVxUuMBJyAEO+biuEKxbn5GpdsuVk7QJ3GARtL7p+poHEWBhd0
M+ksTTJ7KERwo2IN6KFA1tu51cEMSyJM50iuLEkuULMIsKzo3nLjo5W1P/Lp5ffLirVU3r+utVTl
DscH2k2UMZ/b7G7HQ6J76KSmMHa+3d3nigedFjU0BhU+dBOtgogymRiKzAVOXHs4TxJzW4jkvWeO
zeH4pGmc767H89d0FKy/f4Pyy0RaLEf4xWG0yDHYcH+tiGcG+53REAvBPQc3Ioi/O6U4Ty058hD3
1DuntZAzhy77hyW4x8xQcvrMsTTIrD83VH0aVBxzKnJa12bvXNek0qcRSKaiGshvyXwOoWRQDCXc
Vz+Wu8YAvlY4yWWuiIwjRYKvgbu2mF2YjfX0g00Dv7J92sWK9KyBF2on+8WtGwa9JF1KlwIg8IHv
aDd6HhFFbGu45UieASL5w4thFBehgu0R6ARYacmpl40LcYL9w3G7GBT1Im1S+ocTjTsn9eyNO0c7
P4RG7XrKObSKVBakg+BZGbwWbjUdiNoz/YLsG2HYsFHP3ZAKsEtqFHtaeBtTtoeICn3dyL4nwTK/
lWH0Hgb2vQVa0RjwvKjZ8/gsJUf3fkfoFUgGWe7iEU2V42b3v/9Gv2oM+EYF/ipvmRWgOvl0Euun
QprGpPlGIRoEhbnSrQdqyvk+CeTKsRKr0g3esgleWiQey8w8H9t2b3dUVFbWgMnhT/3hLX09SwQ+
QphlDmdL+4tQM5mL1Aj8AbdwuzU0zpLYFYc8xUE3zY9sXnzJhH2rgTtQCEY6Rgs3z8y/Q/f8/Tv5
4gKgTYnMMYCOhKrMpRnx6+2uPa8x87HvbyzHR0IT4Aam7K/lBcvRpeF/w98EkaqqyOV27Bcj/5ar
aRcZsHnt66S1rsoqI2cM2TG33FWXs45ZMWBqbfzhubS+Fmm8UQ6odIaoRr503EspWy/reaNtEp35
JMoMKHuLeGtFnE2muDoOHjeV1dNqC5r0GJOYNlvkgY2RBAEODCN1zaXK1+pkstzX319GKb4uaz5F
C+8QxQYHkE/naEZPoqY1svDjxIYI8MBLYQ504Yk7BckabR8WSuHujXy4GRFDOo6Cd61HMjBi443V
/EqBT9/ZM8w/jxnMWdzO+dqoKYEpzsCS9je8IioBJ30Wdgs1eJjvMy56o0hF8vxxL4w22BQcC0m0
fnA1V8HpwEE4OZP9EfNn2UyEt5FeIcozi/JaWY9VTPpHyxmpsfekCDwXbNqY051Tw+kkmBHYbS0u
OMUphxih8TUa02Qbd9Uj6/ohvyy4wcHcpO9GVNcoclNIGW2NciA+1VVyG7vA5mIvIQKvNKD9wAd0
gUoYI46BYK6IrwDfp2EilKo7bUVbnJhV/C4CgkfCYjorQATxQaku8HhZG8su/qAF/Tgnf9qJFi+w
zXHeQwjx+TxvBqrPum7iysYFbvJsOW7YEzmg9lOapYTJFM9FrF4rSSObUnFlztn7YMBPSogkHefX
DAMQBgnzyipyZhH6KGa5VgKKQppDO09samGNQz+qCZ0n0abHWbtBW4ITPL8ZEjLvQgenOi9S6uKh
ZCSPRyQgNrP2QVwaV4A2LaxJhH7H71nQoHRxzugxY/ezgNU6Wr2NGd4tWsMS25l70KWTrwhoKhkw
uxtgtpcKoLBYQn4Wyr8b8i1NkzibSZoY6nFe2TY+Hdew9+1AllROKxJ54G0LPq6xOJ+D+wgBLJHY
kYII+v3z8uVhtnmKsWd7aB2Z8DmfzrK5Mdm+O1X5rY4J7My9N9PXz0Pd3MlEJwRhRX84zThfdnV+
IPJZU3LOQUr1ec7FsXr0Kt/KbtGywdY5Z79+dBQeDrsFRTNDCtDGN8eAmmUIlJEjkFdKhHQV2eaT
6O32TIGYcsRjY0HKCn1D7wH8r2IR4/AJxtvS7l/dO7cjK50zJEM0Hv9klKdZXl15rdqWWXmqbfu8
clmQ/IUytDA7wt6HIWJgJhtmMGytrB57z3kLBCz/eTLJkwrphk2zAj3H8a8v5R9W/6/V2HJZaJug
bqe19aWXFHlZIotwym5FOb8OSPFXiDaaE02yYpfDNvHsdk1bAur0In8Is21q0IaU1psz6ItuGDc+
VQzdVMQrOdba1ED88/s75essmLfoIQ2kveAG4otcyR9nq299nd2GfnnVgrNA+P6SXk9d+UCz/6Kv
mmeMpQocjzldNF5O8kzBjMK8qMqWITbnQROS/bAXZfQnPzrjiM/Lvk3X1HIFs2oWEcyiv+6eCPZZ
qxSinbbonqU6uCJEWaRCeSKG5NUbq63uB7IMyDkTCd0aBrD4jBjr4KgBSnxIJ19vbJDja/OZHqiG
09UAcRme2gZxAOstMDDvvOWAmqGU48HOgCciU5tFotbnQdLcJS2EEUt/T+2hPPEn4I2Fz3G9Kcd9
HunrjiB2bEAgpbV1IdxkZ5QFDxrGVR5KGvR4FMvqIUe1tLJnH+vxEr0wIYBrfiQgcqB8Z7lSa7T/
hGy6vE7jWhe6dk45VTN8BWjcDo+p5m/mNowkFfMhQbmgCcJul0B2pjX0XKfcQYmYTonym1ZGUD8n
Xv3gKf5CF4EDt6yXCbUpOyRygibJ7icnTzddJLZe7wKlMUZx0le2s7aqpCB9aD6TfndGenMxFOvJ
mW9zg5sPL6t5FB68ZysEyJ0a823LnDdT5cOMIoYTYwNkbvY3jYL2pHwJLTa7iiP7uivtlWs+uozi
4AnRhsij4mLUdDtCy9NkAJU/omF6cohq2KpQ3FGbYa9Jq4sgDF6RzRI0X0I8cTH21sWVGExv7RXD
HaXvobDmW5/h60p5BFP4tM5NkIx/eES+Ds2X21BgaMARZ3v4f369DZtRl600w/Q2DYMXx262xdA8
KmioOjXYjvrxtWyKjeHyucNkPLdsuYt1xOlmQD2ekOlV2eio/cQ4g9VCLdHTa6qJj+sjThl5HJGu
A6jcKKJ3YeSPaaaCTVp7F3FEUwJNOYooa9oOUU5iTw+BMiwNWlNCPhWWKzfCV7fgMOJ93to7voQZ
CCU5K7aHvAQdAGArMkk6tXeK4SqtXLRgImZmHBysQE0n5hJEZeQm83+BSEXtdBg/IJZCljB7+Hcx
CKTjWmfts6nsmQgfVONRV10Npb0vhbMREk5Tqmry+IJ+cV++qua9DKrHJGW7HJ3sJpwjlg8Qjp63
Tga+qiYebhV7UgXulNHRROPAIKS8yNaNvpwzv9yNC2LXmOA/ZvzHlJDHNfL4iQwfCMVvPy83WEa6
O/ItUn9i59pkCUIuXiBoDJpntEXkXznPhclDJI0Ii5oLpi0+iK4v8DVNNMyzngJIV6ti+VlEdJI/
pN03xfCcZ2pcOaemJhASPM20ld4c8tCucEQn0HoRZ7jbOlbryOle2xbHHMeNfT+zszbeqNe/v/v+
pzWQMReYFpZpjvb2p+PVHMZjgqQ/unVJztkO9NFSbT/Mlokb3qmfJ6lYNWb+rxuKfVVnRA2Ew5vr
RG9RVF1VobjMiu+eADVkOMfJTA85Ctu1OwLTnkGv+Va9eNh+DNI8TTNUir1FbxTTHeAB89quRLH3
CVDzZ/ny+w9muV9OaTbkmUWC9NEV9j47wBI4DLjXHMzzVnfJLQexoOwv8gRZnOto/1B2RCNj1txg
MJ/XuWhvVOsxiW+nb065UCZsybEohxwSTER0KBnu/JZEJYO2gdtYt0EbOUcbWcaJm/g7qynO6lik
xzqfrdONW8bGMUH9TVZYQdd3VqddDeF8BjnnOL0PE50GHHrDAzo4eTIh49hoe6jhWQ+b0iUOZva+
+WjASJZpQMl4A1mfdloQYwHwEPZzFO5kZ983TfCGzwddPT3VsGibY/6k+5RjgalCGPK0wYqZoZZw
YK0iHR85pqPhqHIer+mBfBpuOerjdaDAC0dHy2vNTejGew6bxDnExDbNRB+zHl7n6r3vny0u2DYw
U0CBE55SnwtnEi2Zmq2FUcUiX9uWG1ePUI6jwt2EvXixQ3MtojPIS6iHyeIC7DRD1rfstR+aO7fr
kOtNwHzr3sC1FRKDlLiv8aAuGdgQb9GH92Y5voQwCuBuoA3pZnneTIAbgqDMiUTE+xssXbMooEUt
UgI3QaIQyvQt8AkGacZg089osLJMv4UZbmHfEug/C2Ct6asjSABFnbqmAriMizBYm+j5d1nfiT35
zaYN/STEIo8IZAjY9S2isCAbsrOC4p4wZzTcgMe6vzJfSEhUWxu8zSrtu7dyNE7bYuyOTuOp05gW
olNO5NpN0t3k1vytk4jdDMtiX7Z9ZNKA3v9w/39p1S23PyN0zt1I8L94D9H+9wMTSHXbybAhCbS+
DDFoYmkx7mvFgTa02oqcmPaATGEt+2YzGPKbmBuCdvPiYDvlA4wmNN5N+s6J/D1R1h+m1x+OjF+O
cB+zdY/lh0bd1+YFe32b1tLnAc1g5sRMHicXJQSBqGbQ40+bnJoBDAtyOOwiFl7km2wPYQ00Kbg2
kuewJUs1VN65bv3vfgE0kmfcKmwAbP65KYsXaVdXbGaQrdkLqku/N86oSPAKet+9hGLFmB9SKwby
WB00POyo885CeqyG5X+r6NIFIslPlpfzpvIsKdI3L3cZVJPFMXnDy+jOL2NENIufnhaOpFy0CZHy
55fCgbbYxtCM0rdFywkAeznGa8SNaDq4IZfhK3zQnLwA5ypzDSp2Bo+bzhh/lMEI4iI4Rpr7yEQ6
AiJOP48JpLoRWl9YLyZyj13J15z29dyobVirO4Ttl4Q51Cs/GMdVRItakH6Eo/WkcdI/6OS+ig74
2uyAngveHjw/n9dVOk6hBBce3cqiP02cYiN9djXtD/se0oaf2M/5SFJP0jwlpnykim1pfSR1ypw2
itDicjBJTLbH3ES/U9c2PVQzprFRU3rEztlgMHRxKVLXvZavrUJkrTYqL7ecOtfZ4FxkNiyrMiyR
wTbBWujyurOZGeU1MotweplogseuecfBge8rP0n8VakFYl9m4JbTY1NOuo0yCGeqdUueVsNJfkr2
ufr76PNf/wk77v8h5BveoZ8WmC/It9t//q/yH3Dw/vm//wHx7R9XzT//T/EaV28/o98+XuJv9Jv/
l0NXjGat5/kOsLUFo/E3+s3jd9BQB/z6okNyLJoH/0a//UXnzWSWK1GPYd5edvR/sd8M8y+T85vH
koNqnL8poSv8J/w362Ms/N+rj4/eL8DwT+MUY6xcVMC/Vt02ZZdXtDQh/RzdQ5MdbcLLzbm8qvV4
JyeO733cHxYkyYlPlhA9apJ1CpISErLephpIUmpRwThDtEmVR6g7m2viAxZqimoTeRxjRdq/Oszu
DGaVm2ausUdgwOgixz52hbypsEVGcFk2E51j1CnsyCBdqxHE9RBce0e3hYtmsI1uipmYn+Bg9BL6
6fCUx1aOGJJp1zDhKa+WHPqOhmQn1Sopq51JhIabzKRULCcyL/IfsiKrtiX873SAMsG0l0GgwVbm
lnw4YUZbqZq7LMrhmBclvT2EhsK6raaQItYsiIYILvLAuxo5eq3SCo1JndSvNZwuZqXpewcwx15O
bk1hbSrI3BCpCY5MZ9Kz0uzNiXy9hvhxGLtxmRdQ+zmUT7Ku7/oqOYZDBWpXJOSQlpceEWC0EYBs
l+VaeOkzK6ZNnBAaO9nw8eZlXOPHNLXrNroM0Yl0af13q3akmxYbNrDcYTpqU1ibn+73q7/vjJ/x
dZb/647KHeMs3l7f5waEYWJ+dhhOuIQqz3/08vR+KjnKaqTV69iQPtwsGxMmB/cwmt5LVD2EDdJ3
bJh7yhDN37jEKKc5FnU5gRA2ZLLLM8IRs4HfWy5qkwoHWG7aM41swZUp4ypz5JmubWtriFrtcdLc
ZUx0ueDxgcMUk/cinjaUtnrDmL3G3jH9CKr8IfWrM9clEDkKazLBR8LtW8tmPJm+FyZjn6zWIHF7
RplmOMEwQxHu+LQuGlrKjuOdT1kT7JIZT6qQ30snIOl8pEyYEK92vVhhmtkigQVBrLNjrnyyaWNu
0LxCuEmCbZhne6u2yBoaWPAtzf5wNhUQkFxbndETw9YV+eV6WMIj7aESK1v0bHHhW95Xl6VFjQWv
M6F4FYe6nXoqJG7BbuTVex6m0B1fu7w6LebiVJn64DX1E4O1kynlttGLGlPVywtr/1Jl8hyWBo0b
CT1Q2dFzNZQ5hzn7yU6n9ypKxh2De28WNlAVnvGubt1971RbIxfTulfdDV8JcUJgGKVXBxsbxHAb
Bqd5gnoiAHsc4kNaaYmBQVIl8oWTk5TH8bszZOOJPVlPfdvTzPWNp8aKwOmDBVpB/9uUFaj4MR0u
eK9oRPtGrFLRv5omj8HQZ3JTASeAGmV9tzwe7Tid65UJHvvjPukYHK4RMy+MR8JL48xY+dl44zAk
DmVbHwyi1dA2NfuIgQKet/whsbx8b4+4QcdGvwlHR+usWJ7rrlrRVLT2Xd71OLnNH7RbXE4rjc2s
pZJrq+1uem2cBpySyUGn0Y1UilBEVT5RGFXb2kB5rNAFnBSCGltG4rs3FH8gGFifW3TLiA1tj0dz
asFdyeX3f9KF2b3ss0g+jnlxzhBCc9z2H5Dvn5v05m3kRSdOZtyyUICw7DmgLA/Px2P/H23j7Hv8
85nb+jO29f8/BKwnfloev5QD6yR+QcIV/7z9L3/j793fsf9iVotCmvEMuAC00v/e/R3rL+5O9m86
/P/e9QXbPl0vmqeAPWjw8zL/2vUt86/AXMTWjFl9mB80L/4D5OuvUwtsk5QPsO1sZKCYq1jDf72V
wG6ExCTYkP0M78KdzXIdjfxH6S14yQHvmLv/6ZL8DzvGp+nsv34ijW9f0vl24bT9+hNp9qHXR5OK
Zh2SXNwiHOi7JEdRk5BumsW0ychd8InIaEjCXjbOOWcp6o0c50EZ3cAJII6+8i7gR2DhtCYm7Yhk
AppFyDzejYQV/vdveXlHPxdFNgU9hzGKLKovmH2fukFM2us6LQfeTeBf2LlzEQUQqHkHv/8xwaeJ
znILLOYASBm+sAL4kkvz5qfnuk1BsIiG2UlajOSmWPGw8XZdCIPGSZyVaZjDSR4N7qonuUuXZ3nr
V5vBJ5sySEBPGDWtSCRb2s5+oO1a4xQLj0EwY2816G/MEf4hWLxEaprlpTEF+AhUme/x+ztF0270
0Jzlbt2ugpHlnr3Dr7v6UHTXbhO4q6nHFl/Z3a52DMmJSgc4O4nsNcqEpAHqkil5FErTOLHnrSg9
vRMUaDSXQMEXQh+doah3czGPmBfS5DyqMdkiJN7VwyDIvMZI04bJKzuqtUkD67RQVbJuvfppyoHA
0PLlwJiqdpuEJtjbpnyIG/y71VzSnJvjvVdpXk4KVmnzQJEnj9S2hxmW8aphVrpJJLxfWVjhq+Hl
6zpMr3PNZwn66cmzSPSBJplfNuIsoGueqXC46ixtrDqyzpHxUH9GESmEhplD5pNzeRQGRGMVcIxy
YpOVHksLiNbhpJ3Da9Fn950unjTdG4xnBAIgHhnAQZEmpPKXIImuaEhFB0e6p7Fw9vkQRvjPkb/K
+jUXiryLeEjWtHnWZY7mNK1TouNASZ0XAzuNkVVUO77YlJKDmlvMM0nhiE1Dt7pwsFmVNY24rnPt
80YReSQgkaKtuY9C95k964dZxAk+kitt1MUxAAC17xyCaObSOVdVWxy82Efv495IwViFpuWjqo19
4s/2LlHkTpgJiFaSqyU3Y7EPiV1zjYqw28LwLyNFrQmaOHrMDHgvdhjkh3YSiEnJT+2pVu8zN/NO
vYDgaXf5Y65B6myetgSjZ715p7CqgCOPHmOGPGDyJR6p5a9z8n8yvTi6Nl3bvUqL7uXjl5lzm6we
zbj/+JleBITVnLvzZpEHOGk6nGhz3HgjwExE5fRM0mTT1PWPCaLYJphJ4K40IUaee4EynzqNyhua
+/hNu/WDTYa0TS98nRgCiZR36fZAdJyZtgvUYNogCBXWeW5EuyZtlhE7grXegPSSx/K07aL05GNZ
U1xeESTvEUeZssxvm4Sy3Wu7dVIXYtXQFGBcWtooKs17saxqXMFtU0Rn+RL6GxrxuxzdC2uskMMp
/pzMByQfRU+zmRYfPy6oJSq8HBf0Io7oU3stLbqhbYO6p1EzelXUcx96hijHXjdJPqi3BpvqrxFn
2sfUpcusTU130KJGYJi0mgoUJ3HTu/vJo7A2MRrNKa1MSO8sKDW6ouVqaQz0LnmzVKq87VDGzwAp
th8lI63favsxsjdqZ0/j3vWZyC1vsnQdgr9z//7jWsPdvuhSG17EQNjKGL8vnzeA0qF4ZNyYS4Zp
6wzV6rVdUjIuC/7Hj+YMxFNOXuC6T4CMYog50U2ArIeifGpcrnycMarjmnUusp/lVZucqxNoVAQf
v57ol0obbx/v9u9fqIAhF63BHI8zYAjcS3bviGYvmJ9cJBaf12n4mkdzuoclc+9Y3UW9fO/l7H5s
kG01ij339cnHdWvGMy57v27t5Y0q8z7zrUvH6++q0TxIJR1sCHwZZX0XVeETn+YlctGm4KL3117A
RCYNjcM8Gumepe91HEsau4p4NZtQ7ajm5q3gahM9CaZ64KxZOdynMucU4oSYFCvHeGb54V722Ac/
jiCZQ3RJkHBPWJwNTmqlT+VEzS2XW95eDH2dwuHtP6VR85xioF4jsPNWhkPnzlMgnR2qX2cAOsGs
78rMoDN/qO9E55+rmPGMisrrweTUVnJE9cTC1liLsNe7FJQtULn5fiw8sB8f+2fGFcFF9OCl4noo
2m1e8erZulUYqryaGtz3bgCDIXuKiSDp8+Z6YVpHVXwJCH3Dvn3WN4GNOf6spFmyT9vBX1uLxijM
7UcoS/2+4DhJlhCmLcM6BuhuevqkOxWTxNHRYfMs9CbOmL1XlYgYhIJ9Hqy9npk5x1nUgwEJbtOq
drdR5R5ZBMhBwnG/+rjEqhLkNg0Hpxm2LYy4XSS57Yqmf4wK+4zJQE3FvTQuaGzgPid5cRBrMPP9
bsTTYnCbRQOq0JBEmdI6cVv5ggmaaNgyPouQ7SxEb7p/tlETs1Nt58w4fCwkH+pKIfvvpRGyeKmb
j1f5+HEqMW9iT99whOFRTt0Lx+JWmNqzOJa0cbyYaQxSty1JPEyXXPOeRF6MbMwFoSDEuy7tXor0
rmJ+karFhzemwa4uh51VtcuMLUGhUQdnJGAcrEa9JVVFi9LKmVwupumoOGLpe5VWzC6jFWJEfrXr
YiJrTXMzzQiL7EwCXPG/fxzToTBhJRbrj/NUVI04Nw3GyCyTZURklHana3CIwS5wWX+GbNgOVX8K
vbVcj0C1Fij/U9KYj30bRCuRceWNpEcS0Nmr2uwqYDemSzwZKL6KMdxJwjda5EF21Ubda0o3aIuG
xtyY5pOXGtGtMcxk1bbl0Uw4gZeFZW/HCDTbRVOM21JbNdxLq1k3WFvXVCPThuMeIapCnOkIHWxS
CHlipBivefqRYEfErtgzUoWOPLfQn+7FiNClYyVci9KfV8wiLqs2C866pyEsH+j5rXRtxjuRRxum
HfMKN1u3Zp1gsUQ5sOt8UK7tnFxaabDuSb2msfDmeCV3Rd3vKLDEyvRJZDAooHCn1EdLLntA2994
tiYrL6ej7mcDiwiQeEzci5GMJ+1j4fKX56y0stcxcK6WhVgk7JDpsgzOFY3m+C6sA1DkhLGp1LUP
tD8GDAT8GWERmPSxxFsWaI1+CPZdrFHiEciIFmxZ6Pn4Qhnf6ItY7KpGvKmqlmmQig4N1JDREvV5
brYQaTpcBTlAko+XS8ziuzU76Ra6RwDE49EBM5/w3lEe8rYMuOQGoNbtx7Y8iRZ4NZc36MQ6zeNs
b+Bhi2ID3XcWW7u6awcUus54BtX+2Z+BtThtLLe2FU6Q5o80YFedah7ntncZ76N6muIspqZEzp/Z
o3cW29o5Y/j5wCJ+pvsaJVrbH0jJgJnuNoTICVoPRkQmVlOeB7N+tLpy50U3Q6+jVdSo9xGV07oZ
IWYo34W0Mhzw+cBMsU/MySWZ3bROBFtChGBsjXVi5Vbhj06QDTXWP7QU6WmmpksOjQa6wl0dtv6x
wTOepIi66jraeyartA2hf21bzWnXurd2jQg40gzjrU59kzqlYelQwwYNFWVHB3DJ4CH0zloAB4rR
6ZK6bDGd/eZS/G79Plr7HnFlxkyy3MJnO23icy2HfGNG4YVqqkdDRvZO+OwMfsCRLYQEoYQNAQLV
EvADcuHLkaBFFq5DyuHD1zNFD+rk0Ez3ir4XcJaWVmC8qbNy6StrvS5LBuKj6r9pgY41fZvdIT8F
zELbliA6aq+CQ6LJcciPzs2a7Mgim7PboIuhBBT9OsJeQykykt+LHsIfTs1wvhNhi1Bm8PsT7THQ
FUUzXIRsJRtZevLGkisvc1EgxL0CiqLmnUz6XTGwLRAH0RZNeUQ+ynoTxYgmgHleDH7mn8+zCVC5
gqHlyPp8Tr2tNwZPnbaGAzrt4iA7LrxNyypKyNls8fv0uC98MXM6wIB6w3Q32M2ELa8NUTFis7Pi
/7J3Hstta2vaviKcQg5TkWAOkkjLlico05YBLOQcrv5/Fvfpbls+v1U978FWWd6WCKz4hTdsPY/A
p0d5Bu66wBgYHUEqbBxKaYtNlmbD38tYo41qxK9ebH52u/gnVBjnbM4nsiapO6tCgzFJqZwuc3yj
GJ2FZkD1Crv2Zx9Hz7mdbOxU7xZNY7wNYd49atFwUQRWc9GkPGi1hQPxbIfLqqF7lIHEglCXOJsQ
re+d4nzxZFivG4BqGldzLxx4+wSk8KJQZ2OX4os4J5N+4nhex3N3Ikixl70dwNjp8JqlKhhU/bjU
9LbER4IMwrNKRLi0aWNm2XiIw8ZeTWbBBszSo0gwtKd8LoLAemhN76kvOjRU0XiIWribI32Fulp5
TlA8mmEcYgKDaNUsgiXraB1oRrtxtOQlnAdlXWXYuWYJcUNlNj4SlFBl6IJvIL1D347brVop0Q5o
6Is9Je5WzcA3DXm5SHPnoEpF/d5N8JfXxKsCLRgRWPCrbuAWvj4MZ7ME3Z6243YUSnfu5RejcL2d
PY4n1BDwgKganVwpsPdpYS/hDjlUeMt+JyWBsW/sdpVudjt3UCF5KY69KDp4+bOebBsjnXZaSSg+
e+HOdkccfVOFPCB0+mKTj/3OGqZi348eBIWu7VEMLLW916jqDvdF4HiBRu5tQUoLjwDakDKAwdBP
ymlAvWVRDS9GKIvPoMyWc1JtcBOXGrYH9DJX7HJ3A8f+uYRxv52dWTunoxefquZnUzfurml+Khgo
aEkVgPocj43s2nQzrh5TjkNO23Pv/Jdk6v+VGD9wmZKdZdy4/j8mU6RXRV00v1YY5Q/8u8Jo/gt5
JDSp/11L/Ke3SN0RIydgdJYsGpsof/53lREoxb+oImNEgTaNq1uaR+nrv5qLmv4vE6l/ityUmGns
eP+r1qJu/l5phIVhIx+KBKIKxZsu6Ht5qz6jjWgr1BUpS4FNr0HdZuIzikC7ZkDuevZOmk5+XHfY
Rie6gJ0zI8GsBq+A2h+nwaRW37rSSiW5WVG0StVUPPSpd51dsJkwi4jXy2apTd87D2CZUnpYzM7k
KmmSnEN5B83DHoOhZhk0BpTiiC/p9AJPAYveYO7JBCbcMc09sJEbfQSxqDoLU1u2H3JyPJheJLdE
BfEYozmyIJn7HNr6IaJmB/UNgEjRzpfAs46tieonKJiH+9+OOuab/GQfr5A2033b5HPv/5suQuFF
exQaiSozfuWow3VvK+lriJe5LkDLOgouyqjYPpAp+3qZ7WgngQXVR7r6bnbjuj81TnUeA66cGEP1
cZxOeoCOTOqc5D8gVgS1x1+6GvjE+7uMdkNzCwxxM2rZ4v5CtPaAIEyvM7hPxJBQZiBXwu7XdX7I
X3L/7agS0ifRl7kIIT8GWkXc1EK/mHhwYZZHalWPY5jebEemnZV9bwSTkylXB8tkfCFURtuFcSCi
G1SJH7DrL1UU32DV99xPxNijRdcO5Yab6JVpBbxo27jDGdSUb47hDU4Pt6pOwltX3MWCmK/W62aZ
K+Wz4aqIhZRwYc0MNaCAK2OQb9lZOJ50Jr5N8qGKYfxSDigDN7V37UTfL6LSWcw9SCsjYFKUsPdH
xUoIdGdrX2nudLzXktNyaLEnGHaOEUcLhJJBpK3MZqkAbfFNuZabJr3dP6IawvNQq1chl4nZdlgq
gy4zSyoy3lXpYrJsm14mS3kYNeYxsd9AKq0RHUENKxU34oAblFFRZusC18ZMBFclDOcVGOjwQatI
LuQ6aVQKC6yMU1VaGPdKe0oGFn1hNO/iWyDXovy/XowvcdhqyxLV98U/Pzmz8AeF9LBEMkYOWOeV
xxDI/AObzF3m4MJIIZJrb55QUMQWojfByHYlYhhJf7PB7fhDNxxBEOzuOZzVy+WIwpYl2i+pPbPG
PITzxokISyX76vA7kL/4PtyUEX6mwxFhmoNXMiFJxia5P1ciZeOaKT+r5vn+tErBVp5tAkEPl2/5
0kHRLrDuokwdNFerHz+SV5E1/P+p8cvTiWYask8qqiYQxB36Lb+W3h0bwbU5hO/XWxwy2Hxvod8x
T8C/7p//y6H9+GfbXMIo/vg0abSH4Qs69O+b5liscAZpqfWgTezcgX2DGUmiO4u2HFbE9keld65y
0fz9Y39vZPz7JX/52HetlzGZmkYXCS/pOlvG/BYHuXgAZNZ80DG5U+z+eEF6PdRP+e8PVMCQ5Qmh
Vm496AYnUR9cEytmYwfXqUBZtIjK1qduf2s8tsFgmlKJHGp3cs1Db/v3d37PB7nPLE00C1lwhttS
3zVVhpJqu2bSxY0Db9vb7dYU1c6DBIsbUnDVIqabeuxBo3eUJts+abYiND/LpyN13sBbhmTTPHjN
+AKos/pooCSb4v1A/fp0AH9+XXfQIZRwVFl3WVIRHSvnpAzYpPIqq4SFTJV3DeUtJqBJmvpYfPT5
xn96ANBI9Bk1IEauhBf9+gDe7JSGGk3Wg9vYW8I9CSoAVT02Ezel3KaIeMW4jrc/4hp8ZI/Ns+f+
aJSBI0tw1ICFxpsmN34auXtFPIgl7L0KreWIEhfafFetdXGspYiqTGhOqwLCosGNnUByJAR+bea4
8rtkPqiNuTe4KZGDQlmHW17Y8WLoyvMQzScl6ygIIyaBww1Pl1XdJreLvaxd5E4KLc3RSVt7v4s0
JjocHu9XiuaRJqtyi8mrRhMumczwWpT82ynmEJ1zQD/IvJIxmWe83UH8egH1qPg2yDGQf+iSb61Z
f43lqwp52dGxPWkR+IdU+1aap/vVUZdvCMU+Z2m37mP86B15WSVjf52t9Izi7rUa3/TAQAqx42Lo
vMAHsrtKBnIR0/ZFppwE2wNZbJ8W5MtkUae5Xz2zk8wrMIuclfchs/Z0lb9HhY0IJ2vi/jFyEd8j
KiUkZsEjEmdZOkoy5nDkwo3k0IN5vdreqjO5hr2m31Axv/4T3lg9d6j+eSBlACgUcyIw+vezPfaY
pbyRPw2sl9Bx8c9PcYfY1eX+7/6+U+mC/7kZ2KQcxC5CaZK+9ftadINqnkdaxkQ4BFxdn0EXN8Kn
2eW7MunZsUZFbY9HKlUw4q64OQMSeUHxpZI3lxyKeJ7fggYa/sSCkYMAmu3RzOPLZNjzpo8JLmub
qb/v/XPYqF8aCxqal/jg4qUlt6f4tqP40xTfWkWeDYDdaSWhC8iPKnLY5Y/KwHPIYP8o5aaI45UV
a6cw4UItYmY4p5SdobchDz1EV28tGp8Pehbvg54N1VasLcsav3o0qKYqXMp/ksrRlr+5c2hdmE35
qBIBjVw/94ixrrgr40Au/YZFGPZIpeXpF8r+AMwG4iAo3oi0NHuOQMld5g2n0fbLKPoyjCsUt4h2
mF1XHntwW78qhbWqNfLCur7e17pVvg2mjcxJEq0H1ZVCaN5i9KhlV4hA6OyTKSZSKzzvOqnWFSDx
PzFIbbA602xp1SuMPU/3j/e4vBxLyMyQ6pakNeE4QHW0y9f3zUhJ4SZPiwFUnWe31Hy5BWRfHT1u
Vv7wHWtZlpzc8qUkXnWD+xXZgMX9m1JwtGT9eM3raHf/Gxe2GmtzjbTgvi8BDieOfpOnjpYQacmI
ErmVH2NOaq0q34z5C0oSlzxnw/FvlGnA2xOwGaL42xyIgWJKvJWnEzLZcuETjFEa4TPr3uRc8iIY
Wr0E2KDBJI9HYD/Owhq/oDLtLe7bFMQirtREX6WmPIYt5nFBJW6mjDETebYleGKgfAi7C11vJpXv
xrg34U6f27qlCdUBEbznKDKLaAomwq171Pu1N9tQmBmu67JBJ0Pu7NhAzKSY3zCWoWCJYgMqT7eW
XsLCS8VLXRuX2oluacGqtIsdkvgZITHfZMMLpqLfBo2E6D4OCCzkU3K8B7S94EiVDC/FRmCh1nDK
Y11AIWAy7nv+/7L8D7J8qEW/HI5/IIlevsGtbLtf0/z7T/yT5wNHkUbRIHekHxY2L/+NJMI4mhKA
VOvEWYFE2/sfHLGiGf9SwZVgteOg0mjgVPI/ub7OLzSBFLlggfDbAn3yv8EUgUD6LaihCIpsHMYT
IJfkMf4eRexlCfWt2qkvVU+Ft2tASqhFnB1A3XGg9l24AQY1ndJMP9GSzBZpDTjfDOdiq2uAWiMP
YO6UJY95INDj0byrbqerVKBaX3ZZtp7LWEBGzT2/M9J+A28A6AUmBLsyt5eYLEynQcyRD2z2e512
wYLiY7kJA+Pllyn5D0H8f3hNEEwoPpkMGlIT2jtc0BgjkT0QweLerpUPhciwi/9Zd32zqFNiJVP0
1sMcqNZe9yAbhQJ3t1HwhFqu+ujFUHjztCOkWFhuwTroLcVvK2TioeFkktO4zoXjPHhKRTzoOc9j
Y5gPajhE+zKHpNQ6fhg34V5tvXllhMEq1IxPf3/B9zxl5lF3gJ8RGuIcojOZv9/HY9XYAv+c9qJq
iBvkGp6ioSEWCejRfW0ip67X2bA0FCzo9eESWpaK52jp+Ig6+VyrKLpbwRG6afuptYwNxAf6RyjZ
hXUwfoAqu4/1L3H0P49KGUuTrupIf8gw9xfoVF8bouiasrtkDD3QJBUme6lCXQ8HukMQ1zw93Uyz
lZ0GvR4WbY8ouj6PLLvZ2NdJOD6hzn0rXV9Lbefpg3F8V/ri4TA/YlsiKAdE+g9b9WTsUnpXBfWh
0OgPyNxB/5zM5BBbT+gBBVunFc3Sa2wopCw0mjSzvYzVw+Da06kzbpMZxCgyeEcrDox9HoyrD55P
LtTfBw80jYHCIOLUALrfyy+qk0KwQJZ04aJ26dK7n3snQOjMMNt9XFpP6dA2NJdr+6CEVDNQQCpX
dmaKBf2zg5GK7JgD9tdiA/tsJSk/yFH0dynKffgswhwLXr/hcYD9PredivtpNqf6xUkqfduZ4Mqd
3KHK1nkrz+yABXZasUVDCuJZm19Np9vCNZooasUpUUhXlSHAHRe+AVKQqW9+d0NHe/IaxIe0ALnN
v4/mu9xePi3nKEPpStMFCrK/P60TCdwH0Ve4tAJ6pyijGOGKbG92tniera9zY4+7UcV5pc1Ty//7
ZzsyW3s3k5BBDDxQZeEW+tjvH54LQ1dM09Av3ghl2lRR5auqbF0HQbVyhMCiY0SC3ZhT60tE/vFQ
e6n5UGuFgCYcGEfPa6tt6dDowqtFxQzbgBS37qiE0NhD/jk1vNwXCKjEgfWSSl9fN7M/jShiP3i9
0ZHyWfaCntYxi/ri2W2/A18A/9W0GyRDMMZGI9V1ou9DqNBTS1xZm0TnuBggWhSJ8R02oh+Ldjol
Fo0Ir1S+ovOQXXt0U9S0UJ5YpeFDhxoaA/o9aZzv0dTZj21rbqY+vaT9FOy0LJJFP1UH5Qe/iTb5
o6gTA1U0gROkhoSm1dHBAdC5MHUdW5NwhoDoKGJZGBnIymJ4hD8WPAWGNj8ie3+EKl59tN/+WCL4
oSGqIxMdXsC4z+JvhxWLsXQ75xKmqecLuKgPxKvNYtBR1J+HF9UsNwhf1pc41aRxgbkNUmPh4kVB
2Td/zLsx2+oOkS58zjbto4tK9hPaRvbRg/5xkRMPqLQTsAJl39FA+H05aY4yGGx+56LS5fc7sUkc
Fa9WZy2+pFatLvvcBE9D2lDkRfzQGfgy/X1Ba3/sfQ9lJA2EMquW6/Cu1PnLUNlqr6oROgCXocfZ
bTBgEIHjBM7nddCFHdN3Wgwj+57eXmE2IMn6Jlh+8Ax/HN/yGVzb0y2MG5DueL+pODp1pSsUbjg6
mInw0EUL8k3UtsEySJDSm9JsV4kO41kAef48wJsfskynQa2jXjsFKHy6jelTY3wA2VL5RR19UOWy
ZJ3ot43PM3oYuumGrakAlt+dkQGXbDE1gXWpRLL0ps459Lniu9Mw74eWfmWtFxTqcZOtIemf+zqk
YWwnIQY3yoHf16+qLKGXDyDwICqcc8NZy58yEdH8cExlFyjrwrCpTlWmueq9iAbOLNJt0zrfhNri
yaLOnA549z7YSTkgGyryr1ldXkyvWNiNou9c+SX5rqiV5ps9bc7QraCWRNqTEkOw8r6UAXpxYCfJ
QlTEQCS4OAB7ss7T4kwSVUJ21UDRVKm2rz2hL1Iy/XPVv6TRR3Dv9+Jq7Elw+lzWCG2jAwvF7vdV
D5hBUWdoLRcYyt+qXLRgUOpmZRZRvRRhsSotC7gZaJGFEB3LPpIWGREC6zriEftawqyr0D15lfLB
1eL8eXAglctqo3+mUrB+j0RXnMJ2sEtMrt1ETG3WWfmMJL5fDGW0HAYlXweJuxT42ftVApt5iNRk
b0UecBLFeWtThOchevZ7rFSg2ipDsXJwej1GU/yihvn8GNnlPm70V6En+WMbGKi4RmO70EIAxoOI
Id5hqu2ATbarVZ2lCMrhKA0TeX61aOOcstzrT2keEY1b2rxBc/hCchtu0g5lqHGgxl9UvbeE27uq
Z8vaw6zDLkL80CMkOapUjY6mghoAqqrpasLF89Et++cUIsQTN9QWLRbE61RXPNvJuVKz9BCnFlAd
QIylHRirpnAx6o5SQJblVNH+7otT3F0SLapPql6fZ7Myd0AuL9DUtbVI2n4/OMVF8RqUXJyBKmTU
WfOp5EytczQ98xbd4y7Ojtpc1h8cKRhL/7FfScHIz9BXQ2xIf68WZahCeBX8y0uTFt+TPDKXkQYE
l2E5UafmUtBVtD71QnKh4etOivJi4CLg94QXfqIPEMjMmjlCCwUIdXDygB7ms6gXyiTbCBXu5uie
0H4pxGeMgWKyMHOmmqFp1zjtCM/lBBSDS3ASGtYC68BgJcBzIdLU9DvdEGtQas0lwK+pCXE/b/CY
3+Wd4azNmmjKVLtpB1tyLcw0P3DfolyhQDEGD/lQjMXNnLNdGNTjItecJzuekq1ilmLbtTuMd78W
amitQZBvI6M9ISVTPpeA2LCA8Ml1aFfqD/qYbsFFQUZwUmtpRGl6HNtkW7oT/LZs3Nm1ceujbKKG
JHZ28qNAw+DATRadnBCBxtwGcoQTRx3O+SavihppG5EBdCgw64od9Znbt0QmUXkZzaw8x5KIbXsF
EMMQB3h7cJINJaCDRjHlqRbAN+LZuN2/izsCRtiaMGFLjw5uDybcizzvFBfTF8stlCPFsEIyBvBa
mCNAr6U3puhAjsPJi6otvbba1zRAclOIjHCtNtVmbqdLhv2qqxcKZD0pLO/MWOIq58hNPQjrw0ap
PTRDGw7tqjI3dEkQ4sxd2IcdeC/0fOaCQmBHYzRQtbXa4BLkdnt1RBWzCzr4YDnQHaNH6b6cAR3l
BOsChkkVgsAP3Hlr96q+CuLkUcg6T1nA5zC9fkSpNn0YexrnMhZLJ+M0DWW8GR1kYMaYpsg4ntG4
YMXWKlYv1oWe0kz1My5QJO6KzWzLgnmFFi/ZzrLKEZQzTOy1IoWCZY1YhwdcN9YHBEGj4pMb0EvF
JOTFcgLrMFf9DINDTkdQ/ehpRONOlbTgeCF+xLnwUKbgi1bxmzGDPXU4iB2jrFL2mdUtSy6uHrLC
CLrQLN7mqT2BcQ6b3i+7uFroSVWctOqMsmHnqwg2bcrOn2ir71X5JWFi9EB7roogPLtevA2inwhG
RIc0asc9MozbXE3rjZYn6SH0ZsAwjvaixLH2KUN+YpVIUOMU2Gt0a+ydF3dgisLkbBkD623ofc4T
4UdTpR3D5HsZu+Z+GB1AnLECRDcbrUMsTNQeTfcmWCRPIXX+h8G9JSOgMPkHor1PzdyG26aDfkKn
Wtl0afaahbW21Rpae2ETnRvsyff2MAOwMgu0LQHqork7UC9P6WwiVGKMG3Bf7QpfF0D6gac8OqKs
H8yujnd2btfLQCvtVY+OzIOXCXVtpGVzLmtUM8MaOGGImqoRzNG5ReNhWyjWJRz1GHXqEIEvxKRg
9iBiWdYajuIoGO8wzamvTcTG0SInY5z9xqY0nEyVfbDzr5ErnB2oD8cXQwcJOMjeCPHM3TBa5pMS
1FIvODH2lWU3fo7o/d5wmtkv7dhbYUN1iE2jOvZh0W/DQBSLolDzJb3t8qDMRvykupAlEgXN6tHW
43WZqQKeiPXs9SWQwGl0nuemec3D1lhXdYfSmPLmSg86r4/K/TTgwjLHaPeMldN+QOU0/rzRqcRB
eZPcfapJ71Nv+jU1z24rlwzhywo4c5C3BxSscfVwbX+cDARsUg4KQPDfZzfSl55LiJSw70OEgzZl
vQ7NKvWHjOiY7D2la1i+4uvwrDXKN9nWMKVbXoCOdltoa6XBPcYs+nyDOg6dEDU2fW0wv4+mCLdC
61Lg+P1KD0T2VFRjRKjtCTSyGw1YSGX6+x403wfGqH9m9x4jIMWJibnIhe62eL9E+EKtdR3gWXi1
IABliclT9YEfKjUZTxjBvWe/NngLLukKUHtCM84fijZD84dv0S4tHuq4/jkDarDc50FvvvTM6CJU
6/PYzu7i77nAf5ovWYgw8aKzUTd4r/U8RgCbROeEtB967YS0n7PzWkqPdxS4bmvjFzecNvFQWViP
eQStQbevGswTrQnKUYPyFrsh2NPkVY55On6twf9sImtErj3H2Cq9TXPSbcy8hSqSlOu0AENf1122
w7dnfMjkh7phajzBeCj9iLbSZIflJyWEZjeh2kR4WK2U1lSfhaG84nO/V/I+2Exe7h7/PhLOn5kZ
MGkmzYU6Cn3UflfnsLU5hdM2xNeiMvAHKW4o5Y6PJOdwtUboDBq6McXnEvGwT001C38SQ8WCCtpN
HcUvCeSWS1P+aIAKbcqeFTkDUHx0MCPl8gN/43jnwkqdjRvmDhJHltiFtpOuGgRJa7Bsn/pq/knJ
oUCD2s1WZtBWS8sui21fZQdcLpwjXoXwpvI4gMVv6DtJi77fIkbVvlRjK9auJk1PeQ3AaLKF1dS2
+DwX8PtsnLwJUYC1zK3+aRyAREelZy8iDWSSpwfutSiDn2XT9IshH+MnCe61J/st4OB9GJbYsC7L
pnMWY6Sdc03t1lGRIqLkJZCOdGoLttFT324/KP78I834exIoi/gSxMKpTBXqHZkXdTadLmNXXmsh
lRNEt7R07htdGdUjnLAtMfsMTqyg7VjY+irprR85GGZkfGKMyJtlwz30XNHmxiZVpVtttwB/nNre
w6R6tSLTXhWVQy7ZR9smFsYnD3tQSOjWIy3EZhM7bNeMjXDEKOgcwLuII2Mr4rbcD673HAydeAo9
/bOpxW+aa5avVt3/89GBZ8e0Brtb7ZkrlRK50U71c1JNYt3mRLiig2zANUWWmhpgqBXk7zm/Osle
WuLCNu2rvkXVyk3dTVmqxTbOqv09AeDwTvbOkG0tta/hKU6SNzfuPIIsLEcLbX9PL6a6irCWJjOa
zH456K0ACQxyS+3mZ6vUGr8cCRx1IXrftJThaM07LXfHx0G/mf1jmCbTF6yPx0XjtrDgVCMEDldc
gQI0a1K2aT/Wlt9nGuZ/XXskGs72aV59dgsePMZhw/ew9IVcbmjXWp/8rP1p64g5zB4Oq3/ftLCI
/8g7LHpA9H9QoYHV/P6+idBo61q1Lq6qdhW9ZzyWjVdsHXWMkGwC2UcM8ZLNZn1Ugk+4Aqtr4G/j
whmpXKDe8uhkVX018cSpMu2r6HqD1sO0U526OCV5bOzDptikiV1/GgOM8ljjnzW7yI9JgVQgvtAW
KDwz9CFkQRCdKh2NL3ikSGCHDxRH5qUAC7EcpvnY52H97A7mJaNXCbrV2tepgwBLgLiiEY0r05zK
c5jkm3Bw2x3e2I6Pvfaedkx2RTTR10LtpCAmd6mqGJi5JHuOwWkoQwugeACXzzwrimZ/iVADzRsb
9bgwIMPKJ95wfo2wpXwMlGGLwJnmZ47WXWMlWRj9vC+mwXrEes/4VITeRiEM92oYSVkB89ZDbtqw
XlylMNYDGWibqKQRY7kT6ajv+4QVpYX9TWD+6kFsIMwX9RUs1HTLvXbjom09JPq4t+QS0zOAgFPV
owGFddsWHqf94GCbQGIxJdcigUmW9Jw2oUWHrDMu5eBGX6ADP7e1lT/ajohJ2TYFCPWrGWvNCvK3
A/Wh9Q6Zg62zOiWA6GkbHcquLnDhavJ1Nl76ckoPgIRg4CjFedTybo8/cYDnGYrcY9EdQjsZjwPq
LQtSx2EJsUXBR4AosrkbS+uNfu6dal65BULD5dx+jvs6eMJ8cfRTCf3PKNdte82aSXeT4dnM2ZlC
8RMYbj9M/cmlmD9N3fDdi94qR82e2nFSV3YHs0mRTqHoaeS70pNZhWzzdbHoQAV8m+lfbbkprWPT
Elp3FqkuBRlrn+dW6Nfw/ADf0lRL8gIvY1NJOVLE8FTYQ41WmrtSAL8EGgLdo845YAucOfv4pXHz
9NxlYjVDlLliNlU8lpn+ii14eVRlW48qMy53k7DObd/MWxFRz5oIrTNRfDOGBDimeuawC3Y1vfsP
1J/vlfzfz3qaIRqegeiOYbz3voAQMgdYcI71dYbMsddgRVwEROcHA5PRtWlWXztbRzow7OAR2N8H
x9bQFtbQhaFc/kq60O29IVZPOA8u0U9LH9JZN7DIpoliRoVv972+7VOoWEY1ZyijBpxgsqLSdq61
otiHcnSg+mRk88kY2+AJ0JDdIANl5od0jooDKX4JDnhsP9GxrfdBWqq7fnSjpdYH2O6Ewyi7op/m
LBZnzA4jUBFeSO4ccxPjpG1OiY3ETdLvcWI3FlDCxXqOaepV1ojgQzsqSNv0Glz5g0l02sQZhkUx
2yrUnZ4KR3Dp2vEAva+/EnbTYkDWkIwp2apU3A/4r5mrqkGtIJjwlLBiPNRt+tXbYbCnQzdXzzWn
wxONTd/tau2UjLX+VDWIxzidMYPg5eBW1Ony98P5Xkd+P6UEUlL1lkTgD3HCqEHJEceH5oqy+1pl
L+6DbgrXSRxf8sGLPtEW/GYN9moMEEeoE4ywstnTro7OH+xiXpW1zFQaEvu+1vdOV0OX04+uiFDF
pZJAIYTp+Psz/4daKcBK+kzIVaBBTgX691ppGGK8bpVOe8UhXIa8xVsBV/ea7fq4fismi7WjNtZ6
koIRAK+GrR1gjRhr49dJL7RdIYbsROX9AxVFyVt4Vw63uN1UYnQeC9Dnu+C0DItUGyg5XhvK4WTT
67RRBz90Rb4elEhss2Zai8moDw1qBDlMqL1X9Xti9H3uzv1aV+qzOpgIYqBjFtrTtm8rYOQablkc
5caBAmFI96EenlFzMoqm3FetoZOmIEHv2B2ofkwZKAejjiZGPKgL08cZST159Z5uVIMvZ3Ec4hLp
dtVcB/hDoY7RPGJW4IOxjg4gyb6GUfE0emF0sDJHXQjVSnx0gIPNEG7JU3fkUxNemrm1xBAUe3Kc
UFZhOlGwpIoYRGrqU/KZo1o5zl4KwiwpD2M9moveDSiKRFqIPHeXf4HknT3m7JNFU+pvXRRPa4RU
TkFnQOxyGrzYO/s8EE486m7L0abSuo4I+hcBdctjlcFZjvRO2wRT96ZiZLy3ZvRhx2YQu7y0bMws
FNuPSpw9vWJ24V9Eq0EQpbuYz1C4tMfPDA5qp5/T0W1P4Rh80D8y3mcp9IyBMGiW5eioM9KY/X19
diQ+oFun8Wo16DiF+WrirR4NYX0yJrdeUlEqgQXENmJjeXuK+3jjTHZ8TUW8Rck28wEsSGeZAHee
Hqk7Qkc0Mk9W89115u7oGA1dKLf/NECwuEYD5TJ8Ai90WzuEyFttAaGR5lim6Wcuzg/0YnTZ0/n1
vJDvhuwkkAfbM+mPy7b+L5lzQcOzUzM0KxC+zf1WT9aZijbBlP9sSVOhtkj2YrnoB+VQh1G6oVhy
rGzEyCa81Va1VJEce/MSq8Lw4xbfTtK9i2ckz6qNoVQpCG+gtv39wNDlgfDuoenjIWUIjtNEZF4W
xn95aPzwZvCVlXpFUmHVWKziwnRxccpOVNMaTvrJ3MAUmnwVv70R4ie0dGrKmfoEThrcHa6mTlGQ
W6V6s7QrS39wQNEpDYw4p8kDXzVnimSRsdAjuLvDzHehp42+dU2S1MXq02o+yLuM97V85oEIlKYR
qkYo4b7PhGmCTbE2u/NV6zCccSvlrUI0bxkqvjCEvU8gXYKKgR9e1aArKsxiVaveghaNl/nQMnPT
UC31YdON+rxCYwgzM6VT1siaoaU6PjLxFE91u0fbAlvSvmLegim6zUp2SFpMdNsm+5oCziOaThCZ
NjViLTTHk6h7xafj7/P3Hk7v8rIebWuZ8rugxg3ZLP1l/rIiLt00NdRritoSaOj8pGXJxkgrtsl0
yEbzLcBeDI1z01mxp/Gqs+KXdsq+RpHxuVXjA4odFxR+IifWN7r2EZblj3KSfD7o02x6VhieXO+e
z6D/XzqAs6+ue2l0M15DiX9Vabp6rf7DRdUc1qy66PL+a09Pz0VOh5i/rpKVGMwfpYcSZI5PQNsY
S7SLCJnRHAfrmX3Qyfvjrrd0W25dhhObIhbN+55yE3tpmyXqVYvHN60mScXEQHGxusuAoRcRWDcw
LzrqLDS1S3U5OixeJ8L+GPvrH31k3aayOMSkR36I2qwQiCkMmOQZr8mEft0Hk/5OmYqJ1rlIPcJM
xyLehLXy+6xLNG+Sl4Z+BY1eL83E1PauOp/CKa5IyhxsydEFP6U4nIkpqLezOmf7UVcGX6gAd3PX
KXZNLmm1Ef5BVW2aB6VEFlTgGfQdZAkp3gK8M0koMMVtrCXofodWuDFu6O81S0MX9qaI4BWHEabu
BcLAsJaQ8PdafAylaApa9k568og6/x95Z7IcOZJl2V9pqT1SACjGRS3aDDYbSeNgHHwD4eCOQTGP
Cnx9H3hmV4V7VUVILFt6Q2FGZNAGAKpP37v33FVYMNkK2+GGPsZWC5P2Ve/1bSze09Bll+uL23Jg
c56Gbgsqv/rsqpoliLa+odk7xiyMIo2TjJiQdsCKN1rtr/O6QoJbIYSXr6VjXRVw5AD/AjIuAIY8
t/ozHwxfldlcFEomdAChDDzrUaYRNkbMVt7cTzeMuTT7zmsFOriBcCAZxyfcep+KysmxGOCNMwKK
Kgk/VBEjC+dwwkQWclec1oHoOb8w09qVdVIEoLMHjU6T4UrMdXa01rTHMsHbWxpafVD+eF9L975S
cNrHJOt2aV9VK60rLaZKzaFUfY6LmQ2t1psJRvinAxX8NtdgEvf+YB4dt0u4TJ52UiVIfyt68Esu
DlxveS6Sb60RBVocjWe39eTGs5NTTAfv6ec+nwDweUIvvZ9BcrAQ59Ntjgxpozyz3hVu9WRMTfQQ
FU1Po28sifXLHwxOTXbmlacIs/XGtQQdCRnR6GPGeV8rZEhyltu6y0CWLTWsElAofoa3lVo3/UXJ
QH34+xblYZcF9LZUDmyxv4ermbltaEZBGjINMswEurj5KY6SxjGqQxgKQ0fDqUEiDc6TGRykEAr6
eueIPIcZbpmXSLX7SBHWMOXQn/gljrTAjKbmIucw2irH4UuX0N3T2KPvolztZBnkWNUKlWXnELVs
PqRmtWvrhqNoxV6SjarftQNrPMtbekvCkXmo4sXbN8ozReRLJTvzhuHwFzshd5OLRqv22mdl9/ne
T9/g0LgXu2jcC+ySQ+FGP2Kj1l5U411JyDZPE98HXlf+2M+/GPXF96KzN3GG71ES4LCfJ/vOmNAo
FaUu14M5RbcM1OF9+PoQALONgtyL/DuSyAVom9swX6ADhAARALhJB6c+yljtFDacg1T1c2l+tLlp
XmfqR7vq6lNS99/k4DosyEIdwGnyHGfkf5qxbl6jNsH+mGbhrkLXXrtFe9uUD3Doikd6BURqz75z
wKEzfhoIgrdG2ZwmI5lu2xztGmeW+9Ej63aYfbGt/Oa+KUP9aDs2goVRpX+xVP607v1S3/ykOBvY
WBY1JfvkryulcqzRtfuhvoYamHzphHIncs1dm05MGGhS/hiLNFwNSVZvR/4lLpc+PI3jcAwTulx2
+eb2WXye26jYt+hNcsYwj9AHd23WPfysPbuiNbmP3KNiPTM5o744A9TSME92sZrfHS8LT0wfL6UJ
lcyzU/VQD/5N2vrHvoxaWBiT9ZD6Y7+yTMHpnFJlNaMdukfP662t1nzIc5g1gz9p55p84fvELMW9
BAQYR6RKkfs+aYl5M7JnrGVfZcBFasSNMwmIgyAlNaSrZw6m2sWVEcLRsAymD6p6q+2mvuVqwIpB
F4hQSI+ZD0Zl2z2bjbZVaTUePJrjZOO6LM4zzCc/LtZIwAHl5FZ3ns3+pEV5+jV0yXdmZtq+S8kk
6UIuKRA6yOh6020i+OibOo9VoIXS+qtd+/djJXUeH9nxXES8QrcXOvgfi58B10rGNlJeQwtDuZ9O
QT3vizSD+KDjdRyJVgwhThN+2histO2jHYmW7lrUcXh7BmHEQ3Earb466qo5RrobcTKO0PwV7h7P
3LiHIgZvixRAwudXjEP/qnr7L6Uq6FDbZCP3gYuiSf7tOOQ0EDKmPhmuDWSkdQ8S5kZl2SEf+zmw
FGhIv7V5k1mxzi1zoyTlkEQOtR86kj3b0Thmrv3jz4sL8V++VB+7LVwCz+SAZnHY//VLDcvYdge6
8lcC2zeqqaeLVZGPnDXi1an0+CBqqPWaKi4hipyTXlAD6YVD15n9d+kFx0J239PkLYr3peVwwxZh
y4h/5MA/mfThdf89I0z5NHPovGXZb1FZt/FG6fGy4yIXrLHOB6luFduhJ5CXJUsPIg/XdmvQtEKp
qwy3vvz81H/L+PL/FAifq/I/Yymeyqj8o1nFFPzf/2VW+QfMW4dQQpfzns0R6f9Sb6HXL4MItkb0
bLhblrbyf5ApAFNQZvrYAKmRQYz7/KsWtm787//m/AM7go5XxSXzztMxwPwdrwo61uX++s8Vm74A
h2jPRKnt0B+wUE3/ev+1jTQqkf+At0424sPgAzKbAb6NGgI/XxL02GhzGfR47oIm8gH3zKW2QTko
gt6om4c4ppQZYjnsXS2CZ5QlI4++Y90RYp7ddnJYiXEQd6JzbETosti1hhR35Sxe4gk2VFKzyrd5
Bnh3GvQD08JkNRjuToZZfcTMkB1HaR8tQUAQgGkYOMa8bSxSyJgKszuYyTGFAQp0HX527LdBLxBI
8Ha2JgHa7Nb2YZhiwKYtDdw6fUCGVWM3S7HkJkt2+KVvcnvXjxJjaJZ+czzCmjyypABjL+llCPMU
ecv7IYyR1bk/8ufUG7t1cqMWXF3TCXvTo9ym00vSp2U/m4twK++y3YwYD+y42tQoMVILcirJ1kAq
IH3kCdC2gQTTAfB6uXciZjBeOtmbORof6hmgDkpyAvg6ALDJl+bVp2+2hh1YlA4tTKSXWey+CvSP
TqagrJepItyvhiLiPie3AENOMf7coC/8dz31bkrcdIxqDkM+X8ap3vfxjzj1A/BKW+Xrj4ypnweP
+V1R7L0JMqIO7khM1XEq0hZAbkgUIEeWWXjPjGWYnubyvqj2aVNcOX9fk0m/cIcFNSiOpQs9ricp
xrWehJ9+uZr8+dWZ5rtYgUmTFvD+hHhUwYeGBJJOirsIyELilWqlyC0WTETShXocmdVd6M8Xc8m4
FP6S8yZ1qOnVs6rDQ04LfrXELweeSYShaRbXPnHv3VpsvCT9kcH83+aU0EoV7/M5hlNGdB6h8tK3
d6Vd9gjtPinVV5kbvhhefvW1dD54nvhieHEz5F6LlBLyW2X6b4xr4Bgm8SHOtc8OsGroetUKudxd
MvWEhDHkM21w/nl2saRx8dEIr/PO/ppSEOy5Vq3ihfseFj9KkSKZxcmMyAUgZ6dt89K5pqP93Fto
H5k/GGzlk/Ouq7oOOHns7Cl5wEJNTH3ejut01k+mgPhmatOjP2i7cR4e9I4jILivj9i8WHDfVq0V
DqvI6Fn9HflQutBNX0yX9rc9lUe/iSq6LCgMzTg5ec6YB4i+n60kww3e9E+Z4spHSXevRxrKQYew
C00tqIR0azTTheDTlTt7+TmzCbcyqpnTycSIOwxiHDBcspQUvso4w69P7x22pFXnN4Fd4cLF2LMs
J0CCi3o40gw94618FInznDqSoLm83dk1Dxk90X5rz2Auo6IUR5S+5jFZfvvP/1mGqtkZk3PSEfGg
aeCHYeT/+s22z4De5mOnDxOPlcFYNzBVCN3DamNEncuPqoysXR3N+76e7WPimR09UAupYlk1558/
6sjPtl4OpiGsbpHJZXr9VtVevY29+Spz45JyRbCZku5JLrALFNBXERWgNoJwVnBjzWxnJ7BjY2JC
1m09WuzS7hi085icSrrnhGUQemWOJSfgxGKMZrLFTsqwdn2uWNfMnvwLY4+jOz21Kpenn7+NSk//
9VtTbAEcE/XIWSSYjfZ1lBFNgm5YwLkwuEYnu9XdOqbNTlbA4iTvFcf6BG/hKfUdYKNeCUDSAHyc
ZOY+Tqry+POHUs7HOHTjJiltyrOuA1Kek/pdpVw3ZczkhrhNFqQczgkxE3stS+eA9Mmlf5FUx4QJ
OgbiEqOt5aKTU8ztOEW7yaawWtIvTNgyhQM/geJFlNY2M3NOaZnrrnWO+prnD5u6IpfWMEGlQjsk
UQFWB8pbkJTTpjYjlI5KadtGG/OdOxYvSe+9VUN3GjQvJD5Ibbo+0rZV9tRyEwGfmT60kMAzMlxf
RpDix7gLR/aUwDQH/0DTMT2a1ySh4nO6ucSoYOx8zMX7XCdCykBXtvH1pj92WkXYIRzUxtHHbeL5
97Zq0pOVOXfp4NU7vuV4bbdzgdYSXlo0kHDWkARjGcZ47FNxFuXU7WzsROvSdV9q+oUrGnjt0Woh
lAKdcduNTCpmE7MRrXQ87k2CULY2TTjO9UPU+fUG/ztBnp3zwQXTttLQuRJTS7QRFEJT+c2mMd37
SYuOKlOPVmH2T6lzVzv2jVfZ7jZPNYFDPYt3hVwjaHiPlVABpWb17OVk0oaoLmhKcTFm1Z77HnRs
5E1bc0R5W0o5rVu7sTY1x/mtZQPenAYgD3PGNjVU9ceoSOPUYTfZ5YLXHRH+6oU9b8I83JKHxUeC
KNVN6JIyrZcBUU6kniYumOEqm25tv4C21t1MWoyfNcqeRlKq1q7VkCaiLsJK4LRlGKAiReNgVhwR
CgWsSNNmNHJ2fOMZpY8Tnfmn09bf5or1GQKMRQs5YvALLtZph51uABPVCtpr8zVN4m7rRkjkiVAU
j+SjrxofFCdarmLbVK72YOHxUX1NyIpLQ0h6BJJOlraGCS6Due+Ho/CrDQM2XKyuDfPbmTF8ge1Y
djK60ZZXHRHOsZWU2S6PM4cKBqfYEMOYFBF+s6FI7RUiTKCgOqaTyGgvCTSv3dgB80tM/8aNxq/O
dyf2sy7dZmX6WnladTJtszr1RbLJhxYsZxceBrNWp2YseBN5zLmT3uNtH3+lFtyPnOw59gF78bJY
9YnQSGtt0iab5766N7xsetCxdw2OSl/1dHT3hhiiDZckvMFLTPMvjq8dcTJgsKb8OLZe/5KAdDDA
y25RGzV7IhazTUsvkuPubK6k4546vzo5g0N/BEcGsjP8Un5xU+Tk60mLzBQ7RX6gkugOoUlOTeHv
HI3bXUJCDwbZiFsnqVoATLb60MN4O9djt9MWv9oQuvSqfXwIoDxBgMbSurjTuJd99BB3+Q9LT4ZH
GYEqGLmKD9WSzwZLvQ+0KieRvPZTpiuQjgextHO6LTIPbyWl1W3QUqHMIRmVcWZZrn34ytWYdBBQ
3SuDexj5ZibPqG2uSN4Ac9j3BuRHzM4ewWSYwda1QBtSWXgJeY9y3faQJW1doZTSBWGG0p7XMX3H
oH3wc10d6aI2jdadnIqKM/fHbjvpyZuIw3mvMrq3MQ3anYg1C9Nu+Q2QGJbjlD8Z2xVwexrd9J9f
ujR+C5FpPJQFu77tykNdp/NG7zJz0xf1u+xd40YBRO2LSt+2Q/YjlxG3Ry+1U5qbxRbtOpCwrENW
5hpAdfoi7w70FD6NcGubWndfa+KgEkX6ryhO5sgbcDTMZlVSa2u7K9D3TeZAcx43AWxHNrVVLcCr
urVPmwUzb2igx3dmawrCbJj3un1vkTaLUpGwo7hf2I99exRmgjvKGtgRXZ+5akiQ70xGD6GrDWmh
lqV4ckwKZniqZGI9OWW9jbyovkOcgbpKV/oxVQrlE1sOTz923Mo8F9O85Efar35pubceiM/Uabvb
VFUPXmpuM2rYyhdo2KQL2zWXOC49NKYVUON9nkfPU22jaOvpOidvoLs2xUSkRB9TEBZPaeUZjKPk
85xdB4vuUxYVh7kUBYOAuLwV9TQzH13WHYJoBsI8QGOP62wKofAMjrH2RDHsU1F9VAw4CLPmB4SJ
s29W9WEGs0kclKHSG1+L2JHC8uw39qcLUHvfZXV825hYfUaBDtmUhNOSdqmvIr0N7LqM9m6TP5hT
EzMGVW8LlpNcKmg/MmUBLAAcD1xLzxqHbSeRcRjozjZ0pY3biXhjZM3jllDdj4a5/Lqv1CcRT6vJ
LNpNaDSEe01w4aUsux3UP0mQBmWhS4DESm/G6YyYaeUxngnsccyPpC5t06T6ioWHoUNzXlXkqLWu
WBjgmax9L71nSIs9q/1hZVirHMFy0tOml232UDbDuCbQIl1XaPGGuh+PXiSfLb1OiZgGt4eDa9/2
o7v1WrVpjWReNV5yJP/LZlLA5wW6lgU6HVlaP8VKK/jvdLdIgzqvVtDiraO7/KiSeRmATXsb2WeB
vLbxlLUiH/45x2VBZ1AzvEdmsDFqW4DhEWnFLQkaFC8xBsuJnl/Do4G61VPrdCygMdG1spOEJc/x
EOaHzBY+B2T5t2FYPNDoBTg0r3S/vCsyTWyzqHowB9JcW6bmLEn2EnzwBHtlnxKbtS0pP7UcmWfk
k7Hl9t9lPb5YlXhNHMwwdBOuhSIGKh2PTTauya6m0ojCce3ZeIiaElO3RAFJ2od6bODqc9bQ2fuL
Rzh6HodOUh+uuj0361I1PfETrnUoMmhvs6DoSjU3mLTiNZxoQOep+X3OoJkbmvqgjunpzYP8ZjPe
xH6E68wOn/DHAUZPtR2erQoRIRrjIve2EZzedcSq4M6pvVGQsWEMKvIBkm+eSpEXLQHINulecuJP
TsZYBc2sc9TyYEGP6kysrr5FV3JFa/ZBGlhySG/sDIOp3y9Haqkt+Waz2iFGBHdVuK967D+TiqeC
sruZiZh1SCudsXftC9N6Lfxp303pJyY3DSUUJmhtfBLkMOtGF3HP0Dib0vpjdsPHbORThN6bo+V3
TEEwSVcmc+W23WVTeqtacddo7c4P402j/Rhwea9pyrET5No7KuuvriGFi6Scq0du9s/tIY7fU7vZ
53Xdr1UfDCNGFxd/TM7MPIB6c6bCpEDHxKPKPD87bvyi0hndDSQxoekkT+TzHXPPhYERvzQIeyjS
KLPmudpbaFCB2++NkT5w6tk7T2pUGBiqpuY1j1xU6W65ydrm25xbFzE390nUwKxAINPhnuzBNWEB
O+cv7mMywqqrRhF0sgT3mzLoSMGwAz1q7mJr4RD6y0cetm6ei73Rc59WI+7fUn+wyzFaLxjGya2u
ITdMMCL7McvoE/EdCldcAEWW3UfwfQOtqczjkhMXx8Zmqii9phzMObWoy3SfMfNaOQSLdU7PU5yO
62jZnELoFdqcAFogVA9JULOma/kSZrFzaG5Ni602mmd3HQMvSvs7zzHvupIAsm6K8o2tEqD+dFQI
2YXi07blVujt1+A0nHhY5ENVAkRwFQqyuHgYo3oXz1YwxeND3ohTHNcf6BtX9G7528DctiPTAlPl
ajs4+iNE6hdP5HvbUKTT7v3cJvUFC5s7GCCYY74fy5baaq7bTUlwxtbGqnAs45qEJ5Q1RZYMKwqR
G81ItjrYMvymzcoDJokJmzTZYeSOJOWCSECkoqyx8Yc7mcm5p8MzlHNxKOgX7Ac3uujFvRZbt6jE
gZHkGYqcwtQ2DXaYjT1eU+T2K2OGQ283QF0bY6HLkYoyzGcrzhCzj9toDh+1Qn/UK+fSjdOX1BDL
FFF9wKVxoCtXBYkZv2j9/GqS47eivNpzsGItUE+UVsZGjzMMbV38HPU8meRPPJYYUkXyJXL9GyFL
qJtLRqAIju5Q4Qo1sbiU7XfLRvcsyN2d5BtgMRqGxVtnhlf0qekmT+rPyLQfsejgyx6HS1K5ny6e
hIqsv3SEej42rtxE5jnMKLZVrmO6tJqNH7NyVtzfZo3EF03NttXjGGYAz19hXnNWlp3o5+Ms4+Py
aDSJC2C9C5+cHEhOFD57c3MRNbYt6fsEnJtsdlEYfmThcG/2o7cjQKjFobEfTeMSJcRUa/23MhI4
R21x8eXwTWbymytozjNDOjrJdWY9mGsClGIZX5QyKbwa63GkgKDLwoE/j3b5LEJiMR0I+V10mU1S
IeBmfcS2/jpE9qfN/K+pZ32b9nW0abUy2YyjPEae/VgXE2z/cp8YtHE6wlSA8F0y37vpuyVAPpm/
hEVHNe18EnON9FqifwcQRkRPH0X+OpThcpJ8kr52ne2m2ZKkGGOp5DExe8DaurkSWnfU+dq2aePt
M9qma3/QIV53rNfzkvXo8sWNTYqTks7uxhhiwCQwgMZp7+XeS2eXlCihXKcuS00HPWUcOL1Sua7s
QyGJm67FnVWaDKzQS9BKS0+lS6QNLTE1eTuYXhqKFHnT98bj7FhsTcmVMSjRfmFKtmccfpEVykNW
9Ps2T8A4umpa21m12PiJDEXeG4fyNakNlIuwkPy4Ejuqix3Z7zjapv6O/sJ8FoYVFFOCMlCRpBVK
QUu3j64ME4GKmyYnz+pH789B1vF8qrTJOC7pIMG5H8NJvWOWG1kO0gsKZDiN0W2tQjKs8uNStq/s
yO2ZGuLcc/vYCSrGxfvG0rcWfY5kLppzQmW37gdG3Png3zYtjzDfvmbK/NDr0SOE+rLRsbOG1UZl
4nku6E1liXU7kD8AngzjgOyth6p+rgYOWUbfoRY/cFCcd2F705jWdBZx9A4BQW2LSexyG8rjZGhx
kKCq5wtV56LHASxHCzG0z5XBDOAFYdG8d/4UXUqnepNjfBwm8bUU00TPtmc9v4niieN3QxpHT/fF
I6m7ztLtiL5r8rNnSP/wHqNruFdT8sjz+cj5+VsCtg6h1JIv1W9sGMw7radvK7NHAXR2Vbbjg6Nl
yQ7680HTnHNUGxxseh9tRLxcJqozeNBVkJr6magjNN32s1GbBRqh+2R2LhwoT7itOiJgdY4jhJyn
1vTB9wv7fVGX5B1t+xEofQRanoheYCkeXybnfFC3myQ2nkRsESLhjoB9Q7KgKl+/89OAAcIxHdoT
jUJPrhlafCCof03z+hWaHatY7euBwDu5rjxvTWTXHJhFYR5ilDwe6ul9UgLw5c3ta9MOcZ+DvZ/y
/F2V7ltdyQOMCcS23Ww8D9W8Gpy+oCeWfMuVO67BSwG8WxJAxop2uZPF794CxXNm+cXwHFOrc1eU
pGjb8rlAubBC9X/2EmGvwnsn9O8Z5b11tTrEo73AD+dH01u2k4dGUsk1WXnLZB59gkUMdjsiZtCo
vdWCIYtSFFluf9eTutEXhLhppUauqhEecCey+WPAoonObDfsiPqe0md7TKMduvSbisfszOGI+4Kz
8aQHOg6/jbK0aN2I6nViDnXu/PEUaWpt2OEzjf7DZCdPVT25K5F0bTBSf4NxZkRZSvW67Ndzry4y
M4ZVT+AbI3t4nDnGNWVZ96Rl1OAw4zXDffBojgDxc9+hYKq5yTdaU9RrpqEk76ExshnIBcOQwBv0
hRWQhHOaObisSByMVj7BCVvceKcmsmz4rvE6iryOJq625+RPJjQvQU5fgPMZJqlRHCxnDHeWFxMn
7icvjd4/jQX4B214gcjOTheb96nceR17WOcUBCK1xsUQqb8iwGvYV+b4g/SW3TBkE30WTpRjJIhv
saI9ritCB53hi0iOq+XXVOl5/dCZ3nGEnnxOcyfA5hntEoPVMhcxSgMju+FhRejg34ytQXK9WIqP
BFbcENIrzDW24Ap8WT82764Zmjcy0led1r9quaHtZ0tPN16tekImq3WrwaYYE3tjifpDQ5261hjw
l8nwRH4ukh0hPmUySIY4w6kQ+HNno1zNROSsdI/1QbctcOeIgxxv5mSVlldldE/EH74Ll2vWz96N
S3PZ1TjBCYdGhR3ic8JjdAQnUx7lCB8BnwT7RN05R/Y7OFechky8/OsKErAzMXoYib8cMZwHTdOy
KxL/NIXvLl3bXqcJbpZts8O37QTujNBLyZz9vsBElI7e7Ryy1Gdxf7U17xPi9pr4wuWfLmrhgofD
SVmQHbMiI8w5QmthkBPKb2k0i/VPWZfxPZJ76Lkd1HSyv5rolHa1WCMMeaaR/l7FYlgNs3yobW5V
J9K1FYXvtO7c8twMpBz1g7HhtB4CBl8XSwNkJjKSJav8HLBA3JQnl0p/k6mpC7Dqnek7d+u85KA9
w37ZcAJOsfD3P4CUllsWjHccmuZe4I+C+59w7naIv8njyj72YmDzt+jAy9g+lpVl8aDX28GeeEhb
AgtDSSLIHOn+tonaduPR+XZtyAO5y2FzbGROMDCq9EoLj3UJp0mUmjqD0g0tOnhKuOOmjnNjFbtD
vPMHLjvNs8emk+EZ/8EDKOWWP9B/iEq7lZxIsrAlPTMtuNVSHk0VggIsuhmMaAi3dXbJk6pADkeS
VDZ4iN8EPkUX8/RuEum8Vm7Mc8TS1Dp+t8sNlIbOEO3Njn2rgOZakMC+6qGGBAOdVM/1wj0au7NJ
/Isge5keGSdIm+2RN88JWQGAQbdbrkUWcegHYuoWnAv06tvk6xfGSsRwE9SkksI/lZ5+Jpttwkxs
VdkHaL0b7PBs2Hm9A5lynUvOLXE17srZeuDMBq5wiUNI1mbdPgBBDPTyVRI1asDXLSUDs8q2xkCP
21fRyIeMcng7Q9hdQf95ilV/svKWnkLngVpd+lRMVlaTZPGMLlqf23tu+aPFJrJJhGoDk80tQklu
pxH2SdN58VV5JaBLrHMWRVo4I+zoplgnTfiY89ATYkSQATiZZmHKuC6m5cTeMxq7H0cyh9DaMTIy
AP3MbIBaku4cdOdBXsQ/sCd6MebF+Ud81V3W9C6eGIdrtM8ROGwS/GZrPW+CwekkLiwavyMnTuHy
bVsMFPXC5F6yhhk0Lp1LP4T0b9U+cw6drwXhLvQvKspK52FyU1xTIE/m8kTldmhq1wJk7ByTuM93
kUYaQK9l72UCxMkbgD3T31+PXPJ110MD0yr84fm8tJlrm3ZS991NLMVbokegQG4qvOFryWQoGB3B
cDQn/bCb3GPV9cXFY7qwClSaFx90tm5kO35XJK/uHasvTnnEahPbDgGxLQ3dsPS4mMQ4nITZOVhs
42BounkjChsrv7LgcJJNtTHnCfrL8KSsoIIkRxyakBiQ5Sec+KdGb5+py5st7Uhup5qqrmqpSH0a
JquBZLlN4XIGHwAb0TOG9qlm5q7CzG/oyuK2b6dD7Sdf7piytZHgUNj+d3id08aa2vusEAcxOdVj
Hlbynz6jv6Xi+f8xBxuJzP8sBvrf8/fm4z1J34s/SoL4T/4pCLL1fwgInVCsFtGX/zP1+l9JNRY5
2Eh72D0xr/+Sh01Etu6gEvPh5qFgAxTxH3og4f3DQ1oC+UnnJMJA52/pgcSvhiEXuQLAL6xjHkJ3
1Eq/mzmmvoHF0g6UrbIagnBJjRMo0uqc5qKVetuGemxl8HwTgxWGx7gdT8JOAaOQezaNkUOjJcmC
TFc5eAZZrdHsHOeOGWi44MOrB3CMw6ao3X1nO1gLJoBxKMebQUshftcJtA/K6dGxj2ZEuf6H63D5
p6bpfxV9fimTomv//d9+o04tH46plA7YwEVS5Zg/zTl/MG/M9F9lUxrJhsT4N7eebmPacUuqdec5
76bVP9Kffg7LnP5V434C1D4LhbZU9G/+7H//8zfzm+5vcS7pPvcAwivcjoRrL1rFP7yZVM+6ypey
QGKfvpZu+8ZY/j5xq3Pb2z2hMvvM8XfmlLiblhTfY1wVDPSHG9r5JOqSgB274YdOqOEqbh2SBmda
ReTDACqL3VWCp6DqfDRCOWIc74uYhxfheXiDaQbZVgCMVW5K3WTdblIrSOzuXpuXJleCtMTJXv78
o/7qeeKTmjo3NJ+Vug+vx+8c3XywhU58nk5zwEacOyLBsHTixzTyyZKOPDgJ15Xh15+/6qJb+4Ou
7Z+vii8JDqkg3kH/zbORTllqtQUFBsXwPZFkHEacnDgBnIx//kKLpea3F/pptdR1zCwMl5eP/4cL
6QLfAv7Ukfg5DHttyOvNqCXqSOYzvGJjEV6qcPO3X9LmWUdirZNfzyf89SWdPLc7ujQMUua0PWkT
lp68c+/9nOqv9e1xp1JMKX/+mr+xKH9eRubWhFiBo/T5Un/z26ESxDI9MnkRlmUfs/BYms51mIrT
WGWnWai70pl3YJgBgPWOEfz5q/8395AjEFLykT3BN/2bo5XaNqRiKRQzO4JdK6X2iy8uLaSBlx0a
gaMBiiq2f/9FIZSyJMJ6MczfQd6kzSKNcMg+BRJ1F5lPts2HBRJXDNabGminUrP95df8mx5zuW/B
ruiuo+PlsrDu/3pt/XDqhGzltHFwsWtJdNtE5m2Z4KgJHV+ilRw/rT4+M34HAUyvQNuTNpP8xT39
3zw84JB1j32KHYfn59c3UZlu6LYIDDciUYvCO115GfdXmfzFKrgIrn97dlxeyAPb6fpgxH+7rOiv
Utz0NfGUPkc7EmtJ5zxZCCS5mysahUYKydZ8//PLCjT695eFTcyqYJgsDIJktt8+XtSnZEpZdbpJ
oCVDa4jvI42wQ2mA8wrBLBIKuqhQD0Ys76Qqvrgj43VrLe2IpPvQ8nu+cRVwTBE7VaT7xA+veYNg
kvM76oziq9OyK+qmm0JKtIV6u0dZfY6n0EWLiTRo1vSr8z704tLaRFtNyv8yKvMC4muVSG2n5NMY
F5+NId9Ekr+Uxvw65tE3lco7zw56Vz6R1AS0kUowFhUmOXIm0aqvWsKG0axOSERJZ3FL98bCcFyI
6Dlt1Q9O7w0DwvxizwxI5efi2FKRt/a95NXUsjtfJpiNwttqbP4Pe+e1G7kSdtcnokEW822z2eyg
Vs43hEYaMRUzWQxP78X5bTjBNnzvGwEHM0ejQFZ9Ye+1j2Q5aAbOGTmcjEl/dA37OdaX89CKYz0r
ul7MOnZ3a2Xrrb56dy6fgx62f+pMzO1Uyla7HLBxjF5yQimMujG5tTrcO57bXRsL/gtbv3/uQvE8
dWVKZ++7ILU7ml6r/WN5I5LfWXtetnGrPeT3OGe8H/zFyQEgU3fhZ1gwiLoImAcXdANMutHWn5jR
20HbvICfGm+wKgDeKOtLZnqB0Flhi6IiRMgj4rJOxuym1Ykfrk37d0J4UjbkjWvN59QnczBQHiDm
S07skeRTY73GFherPeH4GhwTDZ3ZY8uNf4tZ7jzfLEmEhRhorDH7H7BpHIsjvTHQjrjEbE4AOIh1
bT+4KRova7L3OmDxXX1NGTjcJmjIEPrGL8XEEnbt94MuunDStSdrAHNZx0QtK4wged6YB83S47Pd
aO9uMkb24Muzjn6T5ZwZxUhuLlNBNmgqGYdmhGSQZx4fMSUpvPRwTJxHV8+WG1xw61E4JG9Qie1s
W4336+yf+JbNPc4gGno5Xwbyn3Ayte++kzwUrQj1eUvLTvtwna361NNoZHXx2PjTkyleEOUNT5oz
HEX6k3iiCnAZxFt+7QcrmeVsV6Ye6cyVA9OU+iVlaWL3twTPkbjmm8a+Vc4WNx8sRO3u1Dzn3yBO
dqPXQtVMfXWXGQefZNKjlY23mpu/jhpKqtW3GYFpZrsvYzcSicBMnDUv7Hp/rNF/LbrFOJZM6diy
sRAqKIR4VyWZXEG/8sr1lotxkR/U4KrpLJhqsX+zMbLoxpc/kKao13KNON7v5p3b5OYDM7wt2phJ
TurYUdv01UFS6RxQcQxkR+nrkWjQZTfiqggNv9tAoiVzKh67AUQQnditZ/o02+T5XjNhBOaYzR9V
Ix6x0zhQ64qVbWqXwdNR3qGtPGKmdYt6DVtT7bbNMaP5PDdeDs1ngbjlGQ4k/OJ+aZQVKVgNgTnp
BNZ7DVFeNuiRZR2uXcYyw/NplZPE+EBBT5V5Ypv+jqnWDrq6E5FmdR9LxUqqth6k0nSs2auIhus0
gEFUSv1Nkebunb7/NKaJVb7RsGcRKRBH+K2Hmfdjb6fGo1/MLPkoNJk8fFWsycH5mXzFuy5nNjzK
5OPWk2INewWQISHkJbGTYSexsqC8/0619JIhvoFhhF5iIBlTFxAtc4YO0gdQUWApwnn4SzptGare
fpROl0ZCuyQDxzKyJ8ireQVWQmOfD6E4cvR5z67JDnodArWttE+3kffexLZL5KyUp6K8cn4NpBeH
9mK9z0TwLts4L36v0obk8NhlF2GMtCzLOwZEpFrrsAXB+svzkt0Nm5ZOMZEP1DaAR64ODnWey0Nj
sR802j/VnP+qvsnvO9g0Yu0/009YAA8shnjuFJu+5nlAGLHMdFj+RQCVCkm9XiLd6SJ326dXM19V
auWY5pcyviacWo9OqVeHhDM/qQAFsBqeTy1Mx6Brhk++oOpUoITA/+4wutTdkZTNYd4hEGTmjQA5
xDrsBNJz6rslRbOuxStb7IkIpHWWwEsddhSxERVFitx+WbVHH7Egqbgd9q1GjzCdJdjqaNDwqqq2
h2PBWj42u3rvWlmzB2HQooaoGiMJR+GjZZknwsT1JSW7y3sliPGA2uUtNjySMznuEEHoyDw7gn3I
/fs7+lvScPWy9AxMfSKXw6yTCkdK9WmYFU/ANq1Hfi+nfD8Vrgw5qIiY9EFu0RNvm4nK2q2kYX8D
ALnO4sckwvy2WuuDaNBQmc16SAd1C0iJne0g9jETuiFv3iYVR+wIngqp/TQ5y4hKk7fVhONwqcK1
axD0Lc3FGnIkR+R0L2mZHhvpvoF7gmsB3AAB0xeyLxKLivqtq8iq7wlgDjZoyamVbWDAMr0nNRy1
41M2pDB5Wh0HgUmP3LvxcnAbzm+lqzro2L4RDnOX9vztxOo/rd6/GEP/Aoqx4THZ95aTPk2586Cq
4krUESp8mfw0XgTyOFpaTX8sY/GBLjpwYEHdWaCDH+yYW7bNu9CRsFsYLto7PLfbCz2d26H4zVx1
tMz+Qpfxp5BriPJEI0MUsNQfx2+ns4lzpMrIofNUu++lwyOjL3/TqRwDZMKURMj1d1Uhnrdw+uP/
uUoz/5eS39ZpGHE7ia3dIKH3f6xBcUdlnBzpwOVDvPxY+A8Q+dRhVb6FHlASsTqq8tx11BeYPOaz
1lAHYRneLaNcbqZF/6oruiDJM0forsVaTg3HoRmXk5vD0N24qZ4WjwHMzJX91tNYpn9KyDGMJR8H
We3bVMpboFJ/nbkpzmMV3ySu+7WOJRouuSQBI0ey10mMyNxOu23f/337/3+29n+LhrLpr//307Xr
l8z++7masf31/5isWf8JnApBz7TDnsGQx6bq/4/JmmYI/ox+ebPhuSQYbNw/MpY2P90WqfBfrHUG
ljzoHphDbRh0puW6/y/WOtf5Zyf9b92N7XJq/pt78ACbcC7+5zYDxXmekgx8iHFRBgPqftwD/klT
aYtEeqc3dfyBwc6NOAqbJr1IB/5bjlpgT37TH0qRa+M5cShK/7RW2OJ9UoEPUwvdVSiH4uKZo5+V
LvcqiWWKN3sSB2FjMdPLP7L0SfP04g+sQ0M06+Z6SuYXDO1Q9/LuAWkptQ83dwfka12rJMhbfQhd
Y2GwpI8Go2sML3N+uwyKLTHCwN2CBKitRNTSKe9GI/teS1tdayxcrEwNbTdTIx5ny/+dB7wdNhIW
jqCrvurdk8MWKs3aTyi65Tl38Ntwox1GH4yanuvxXq4Ohxas66Sgbk3XZgo1t23Ddoy/ivLJZUPe
4vVoE3MIdEy70Ty++01y7TzEbBVxKkFvjGx/pxtiec61pHmDE6UyKA6D0Z6VzIFZVuUZGcWvqt3H
Wl8+LTdGesM9n8xe5NRacnDG4aniVusryTDfelxKjYRabGt62wH4606agD2ei3tK3yKqK7qdjp8z
azmXM5JIufnBbl04MDPlitF+Wf4AmXydibWXMiyM7kpjAGEVjObmalpsSJxLrO+k6D89v/uu4uYU
E/zSpqDNxxqoR4p0p2lAWxseXxZTtiDH2NKW4/NsOpgurc8FbeZisbCpCzKTEqjVfnGoEtsNl64B
kTAZ6F8obCoayh0Jj00IM0mEa+Wf+I9iZ2RwFsfYw/6o18UNuTPXvtGrs2OC81H5b1rsLGfYmNcj
oHelF3vFLhmEzNXyKTHiocZjn+VHaXk+gHHi9Yri6GfGVQpj7zoEJyiwtXsmRBMVg81W2eqDBbP+
YV0SlnW/vcZ6sYRp/9yQJGLgs9g4a6SVE6Q8NOWL8q7YC9ydNB2iaG38eAC9bt3RErveiFdM/cN6
2oIhs0xLI71ik45x0ojUkvkPRaFtnLuzhtUjMIn13AFGv9VtCfFfoYNeY+uvqZA3uNpBZmBsSVHL
WVjm92ue/GCBQKOyqI+VZ+28uEiSm/ij8r46rTD2uNStQ7plleUp/R5HzI0/1c8zmPFUVMtdqk59
bb+J+bUDXAZFehsdJVkI2Y8ZHYYlw1yKC8MS9HrbTCk3l1fRJEiUhsTdkcN5WnJsJszympHxWgG6
cE3qNWBzj5lUJHdyZByQGjeLV15Ksewohl79kaTLsdZOti8/zTUu98zcbxK41gpSFHrgA1zfKxlD
MX40dZLmX5G1JEY6WZjJ7qbbHI1Nj+Sjmd9qzf+qjYJpPOLPHXPBQ031ugNvOSCi1PMIbx6uLeOu
RznTif5WZDDZff50XNLTYLA69TKdNbMfsuOPjK79oKkSIZjez0QOyLy096FwjqZloNTQZbCkznde
IOOsCoDvEPp3IJg+5swGLbLs88pHBjDMz2JtH9Va/RlSTG1Sgzmmp4+UjCPCSWXszXlCjQEcm5od
Mv1AEl5mu5vGamVvcSwTwMPg31DT5DhCBldslBmfKJX6jPng1077yypXzDHO6zj6E2lvTX/c1o0o
5NUOMOZ9kqavg1pRZZlTtMTM5amnc1OOhKx1lwmxsM7JuWNF0squp66tTwzO9is5KTvLbq9GHn/j
qrm2a3wUk/fitf3B8HiTZgR6vZOX+3Zipz4tPcZklDXYPeet/a3UNdWpjyW94M4U9WtXPMFgICGA
DjEQXsQmHgKONk+4ABIIYPgmavapJyKMcbd5LCGTrwy9ONqI8YBIL3Lb+dX3yZRds9NsDxZRmCcC
xqtzM9veXmP2hsnLDH0kqjuwDKfFtVCBrGURdV61yVp6Mn66+jBVnbXTzLkOOai+hNuPx6J0byEx
0IBvsxq9MU4tt/fJqNbToOEprIdeXHoEjskAwrydXQ93OJowTgO9NNwjpAxc4cTWO9xnrWWHsG2/
YeZi1KmxCyy1cWy2anBb1lTVo2ARQm4vFoN1dgSGrRphWYobJnnhqAwSdxWk3yZ4L9Upyx7KWP87
9NxRjtaKw+Ld9+6EztCZNUYTCaDYLMFq9GQZ/YeJNomlMbbtV5RUZxsvEhR2APRLYjypTOzXXCA7
keYmO/2os9aGspJIpDzem5Z6/HlXn9GC7whpeoYVRZzAmtzpHQLRvLOf57KEXLmgTJonH7iIowdo
PO4rBFMsw9EJT+lz0VttYOvJHE7td2Xs49y3b5ahefxni8eKHB9MhbOaBv4u95gjkn7CDxPQU+nu
+kxJ5AGYewfZYJdeaGForniAbGOvi8ne6Yb6MoZi3THPwp9TTJE2WaGuVI2PIsGbatNDivJ9Nuos
qDJZHuqpY2aX22+zGyO3Q/GtyCwohlfdUxfk+XTrgwxiIMy8Zfi33S6KkzXq7M3Xxok5o7OgdUAq
2RMx7nuhWhkcas7yCe/2Suas3NmtHsYaIt2aThET/tjdtem1bSsW/CBR4gkY6lBAPJUFqN2+Xt6q
erwquLZ4JEpiDOtnXK9kfOT2ZzyfTQPnimP2xz55W+RyznQEcy5aYtZkyYeTU5+R5ehg0Umqy398
sCH2WGJ8Aw1U7umqr7rIup2mVkZfDmYmad9UNgWbytLykLSkPcb+H/SgmQCf4WMaSdb+uopMDxxa
4KCfTXrw+KqbMvIQnKAvmD4Mx3gbVoG/1EqjzZMP6fDO0zDNoRE5eAl9K18CsO/+7LDZfJGq3FQg
AuNa6Rn7eTXlvjbec4QCRzYVtz6TY1xwlQZQv7bdJ0fz6NqdT+bdj32HsLExdaIQ5nHYy9z7HCb5
x+b5uBQTK0dnpXeyR+fNQGWPBMxhhStubB/FpvAsagUQQ7gajO5Or8DpDDK/L22m2Qzxf8QGPSC+
PH722wcn9yNtGJpzBzg5zNaJFYZ5jCnW9qlW5YG/YkLGEIJkzLVvEf3oh1VCuIUfzzEEdmBIu3s5
d95+wjG750eRB8a0kd5MLWr5cjIDSRBy1Tdve0tmFInOtKCaKlvvGJscWMj2aGKtkqeZTi/N7b3K
+cUJoyfdQmKls9sST5OvzkTiSLg6WNqshb2wmoH0M5jQuiw0EHBkDkJw2/qLBG8ho2m6L+Cp4ktP
G9jHjpk8Nrl1XUrzbZ5siANehv1Y/tTOEs51gaSzmFChoqvObcX4AiJVR49qAwpNffSWLrC6vV9e
rZKCSDPae1dbTr0xvzLjmFmK/+20jh3u1KqA3JgnjwZhtzTzwSHR4mLN+rNHd4r1lz1g5t3PKPx3
jdBueJAIHFzIpiv5zm1rSyf03u21Erf08WlAnUIObc/V7hPKannJ3s2pp3ynIIbTIZ9nch+8X7cj
jazrGCdBnAL+bSBD6fTjPDNQXf66zHn3OYwqjLW4WJwjLlN/744NTl6fIQlW0NYq7/DI4FvNEXeD
28HYxQo2anXnNcEiSlNeXif0ywGi7R2a9J8UiVSYd29EFzw7ROnEE3pP07FRwjeP86DfgFTt0/xh
bPqX+tqT2Zy646tLXuHUQqjXY1T+eLhNTDy2ffJH7a+v1oAWhK+ySN77jMDopLlZE8X2mQjMyv1e
6m8sxPy5gzC/0sejaxZPPSqoZWIS5i/+XxNkwK5eTLWfbTYYnf03rYdfhV7yIIBNIDJNmKrwY/M1
c2eRhZa3JEGaExoqeXAN43no6z7g8vtmZ3v1vMLdpZZxK8fh5JYEOlbpEs2z/oB36zauOeib5cxD
+TaD6Ra8XmB4vjpHUrM72KAVWsxF3WktpiK//lkNL4xtgsW1tA4s1XCVQM+ygDWUqcH4laTHQNg9
kyWJR2wyrHuGkrbm7GvfOAMbTQEpkzcl0XhMAxK5HeRC8vzo/sa0eMnz5BYFwmVdgbfYJozLauI0
cvR7S5t9XpTkRLTG0yCNR0KL3nQyH0xYE7uqxF5qV/Gl8/hZrGR87DI3XnnwiyexFMvOaKu3ZfnK
lTjYlLESCWTsYUybssckdc6tiUWqj1u8bJ3ziE9SHSzCfeqYQXDPm4gRdVPUGSeY2NuAp/lsK5/R
L+2h6XFsZJP9pNcEEClan9ZUZ9dPSrZ6GsJ4/L5axrQQvyrzLWatXiPWiMXduLOf3I5fcT8XJGek
9c9Cvlrvk+zHrFdDWqkbiEXYjVgYhbfGzXDL41SBsJvnPsDCwXkH42VcExkuaXunFylNf+dG/MN7
b0GphVz41mAmfGhNkxJSI7mJkeeb3uD/6kpSl+Jr5synaXARVev4Aj217AeHdtjNjO9kyT/6oakP
LU/sznVoDmO9NsPGkefWRsYxVhbHzbcykL5qK4Vmii6g7yawYFmNUHwsTzWyNN6F5c7wJ+SBvWFH
Ev5Oy34LZezPKmwCTCipDC05kgJQs7mrZFinzi5feucsmj/TBOos5XaqlRfhG2GUuyS/qjN/qeH3
rt1ke+UagIBntitro4cok8eH1hnTQ8dvFM4kLgtnSCg6i2nPeqENzYVo2HpCTlzFgk1XiaFsxRji
caewvfzu9CGJxGQALxgg7dGWdQjA/YNjUMc0fJ8Dt0Gd0ivnvOkAE40wxZsamj5pfZPn/CUYgDfc
NsqgzTLwWQ1bzu5xafDKlcIPWyXf9ZhEeqVp8qK8kSKzSvJDz6CTnLNqCsVLbFIe+yUCSOIEqht/
M+7L5LUQA6d2x+ym6+MAN4ITinz93kD+MsvKu7HfKr9KbZibJSrNDm4EZj59wC4xe70T2DOHrsq5
1DRofMTI+U/Yk/Z64/n71SOqNlXHavAtriQqmAZVaJ9IWjmHJr0pE8RX7qdjyDJCfpkT+hYskqwg
CLCvY9HQLSbTFDoESNKgutNhwOJGfaR4LKzlMuf9s0zIezF1SH3nrq6oBjg6BPy3fSM7aGfu++I8
p1umnqybYYtoCttKVZd5wUtRWk5otNtjaOuHxLXicBy5bAju2adsiZMMfUhiZAULg6rZ6dmz1lrV
Nuy593qIJfXaHWo3nQOrhSiSO/l0bPM0wk+U74u85cFir8p9M50my3qK61iEZgmIjTzjLdcppxhd
NJJQYiK60MsXSJhlvLP9KcFqgCOQUcNRc3CvtWVW70jr21uIxy5GPX1UZQZmyGBYgCGlPMq8elS1
DUgpX3HHt8l78ml08fK4EOa2nxV342ypbxa44TBUdsDUbw61BuRH5Q7rMZ/0kb2zYLOLeHOXFPTe
9eITfTaXQQLpnXtnBSbxxE7jrqOscEjj26X6RBKAcrCf8cV6xVtKbUWla7O76ttxn2ZULOZsdRfp
Zw9DqVk4FfiB6xypmMIBcrjcoHmFoH8lcnTCmCc5ygs6yKDJcfY0pve8zMMXTXd/8GP17LiQSqUe
JbmWP5urzQ6i0PGPyuqtiY382Oh6vS9XFpiZdoz1XpLflLyl+ZhH2HZQ6a/iC3uXdEUWoJz/a3bE
Va6y/0J39CrKva1aIxor4iaWdqGNX9L+hBseeAkb7g0c2hlBw/vcJrJBbuz+9C7U9kKXp39zHdP9
Amo/E6vGhwJuANwY/7XXt+gjbJbdBqehcS09bi3PeefKo0nL4vmU8BQxd7Ju46loTxgPPcQPZJvb
JvxZlOMz/UGJYaNVj5rvwWOAMe8xqsqI2xmF6FELQ2IVhjvsRhp0HNp410T5yEmAh8kHNoC6HJnI
dihRrb+m3aM5CSy0Pb79timP3JNdgNPiduk4F9eRfzWD+9USB8NkUpDrakW9gzihHkUfTpwkqRJu
1GCQKcupvvPnsg7TQmv3dZuoo1PisSBFlwvbZ8HHgi7emXnlhZ44Fnh1Wva3j7PvnRQm0kMpbDos
UPQHHvM2HLQ2+ahFaNl+hChuOEG9ZAeakvGQkHhyomU5ea1zwA9cXbJcHA2iG8O4YodVbZ/OafPp
XibrsDf9V4Pt73OOKSab5nDVjdeB4KXANTIZ1DSic6KuBFLMd/1qvjBX/ho7FCJYSRnAQtUC/7H0
R8eM/xR4qXZDYR9SR3wPTguyitpozd8oUPuwSe/7apxCsoEfJpaYjG8ysJEajZ/v+UtQym3yOT4p
UcXXwpMnveT96ayyO3Zm6MRpQ6FEEdYs5Suv8u1AEu9FsT/0HOQUyj50TXpj+OYYOlt4Z9xsbDKv
Icm5Qz1mFR2htXbCYpGFnaWl7JXLKE3TOKIEeS8sRa5qP9yzz50O1crE3ckZ5EjXOPA+6zvACLsK
wN5BUE1wm4YYsih0G6jllid6JmJ/59Ioz6XOcQ6RaQNbcn/7MtX4dCA4vEI3UXhjqbY9EyILAynW
UftEMc2x0vwO18uhNsl1tbLpwir+5NppvW8ait2uS5+YjqRRwzK6cZG752OTHywSGXSxwlmr5oOW
16yFC809DZYMNEkcc95D1SZY7gPLzG+yhUFJ2WKB6zEeMtDHd41/v3YT5nru9Dot9p+cVT0Vh/nk
SzQgZqefeNQh1KtjuhjGodW4Qd2GVX8KbsDNspfeZJLjGIQv5LhmZF5Ca17yN+VrE34ldndCTrdr
3nZ7vzL/sOordwzawCfkBotKIgv2KP+/rMl4t0qkw7kXt1GscFOmNkPUSZtAtPCQ6LHn7NpsinxS
TkbpXyToik7MOvWH0+79ZBquKF5YwXhFt08qjgExT8DgeBtWtwIgjCGwnts1kJhygtYRrzVHJQMM
5B4mxykqleI6oGHOC7QC/QAn1C8eyQust97SA1Zla0eKm2gFqhUahcwCL1t2ueuY/IgyNCr9BCnZ
ND8cpH6HNhkQht4PutG9oGFun1ZS/1YT/2HHfYOxxcmwz4rDkHhAq+2UDPaHmtWEy6rRXHvYPww5
Q9XxfBD8guQXHFvY24j+C9x4Zu9mB3OxCRHm4UBc7dyl7oLgKz/6jqWdfAxXj9ZgIi7pSxf6hnos
EYEj1SrNfbW2l7wWLfZ56zGefesqW1uH1Zb/iZvGDHv4JsQLHOKO4Bk6ZjOwmLSciINrGN0GvZkV
0aQpsChrqT/qma4YCFBkDrrl3Fqah82tZTZg9F7A6OO7ZkCP99jz72FQgCQgmH7zHxoEcioW8V7i
3Pc6Npe8Sn7WucyPY38jmlWnPC/J3cWCR4xHlj4w4J5upa/29VxUp74rAU6pdjra6/ykOuowsep2
VPmCOixHyZSyOUlIdsKDvFZRtva3psbAnZSCs23EDZY12yPmavhoBHRFzR1fFkOYTzrVLA3tTbdZ
dCeOW6zCvnOclf26UvNMUih89OJRLPSPS8wMTEe9sLeS9VkxSUH7YQSaWprHVS6gHwkhxjbTQNGY
meKupnbHhmQ6y1KPnBYQWUVmaYjMzSKxZ75f6s2vOPRdUOqUMv0ECHMU8BuYS98YGQBOR6vjsDDd
0HVa/TLEZ3euSfMdyod/HzhsWvwtGaDh73nzwAqX+HJEA1M06ENKRGp+kp1eXDN4sCox1K2ohCQA
PYm5X6QetLoWNZ3XX0YsX3PCXNzS+V25Nv+zLes6Koz+vLYjVGyz4MkVka/pXYDJ3KX08IYH/m1m
DqKvTlNT/zg9Y1e9sC9kM8PCF8XNMGGNGU3vHrchixlvyp/+fRjW+9XQ00NNnFmgjf58iEv3syCG
t+aUC325wJ3PJA63yUXvI5PDtHhPDVD8oysMzIBlutUGwj1X7YnWzT4711QsguQ9coFn6AoVrWM4
VQ7oE3i5nAMUaL4YAcmgyaHPGIAf1d7btMr4Jks776bbL6WbXuPW/14Kv47IFTq4FdxncIItlr7p
gBP9OJNAHs3pS1eoNRoayqdBjPO+0zEA2jHMPMAIWLIyS91NyUIL7CbndNLqQJvHo0+JEqgSoQPx
vT1eCfujmjnKrWR4q5COYWZ3iz0HYHrqZ/QZSJflW7zSa5OoASrEYYE6s2dqNMa6XQdxX5ObHIrm
IMK3PjbEUJq2BgTbxthhV9WbniXqIdeo50T1O/apvMt8nSK0tkjnWZDZIfrGFtb7J3/A4NUKxO2Z
KU+NmR7wTGXHEhDqOf6b985wRtpMB5hs1J+G6HrbmKsj5f0hL63q7Kbo+gjAOiOv+O56nwkh0Tdm
nOzmciQWV8fOltXlm9/U4hJnBkKaGE+6hoImn/VAc1b/lt8427iEOFibWXHtKT8koekq4Jq9k+qG
Rkou9nVo5gUXBe0U/ILASlgmFVN5rUnzAmPJKJ2daM/igFE2phNhYrITU8YvlgES8jC8leW8PPZu
kl3Nrgmw7O6FizwskVyfojCxfC/jr7s+wA+PQzqQ56SnVOjLyHTiJYiD1ga8HlfqLdPNaje6i8fN
ob+VtFAUoLqPSlQRHsyLF/XegRJf23Grk5zgCPg8lEyq0n57wtIDVazvme38rRWOymKZT6uW9ud0
cf6AWKvpfEYf+yTGNkjVFIuCjXDh2Q/LtHQbomzc+41GAoKe/PFFGgeS1FUjYThZbuDctmiSYDXK
fYUKGmZPjCGu8O5sAmMOssFQ3rmK850vg0l954cEvGWhrtnELS3MlPGC1tHs/5LBDTjPQPe1OCWE
gEb/ARKYHZXxS5fV3i39BhXI8xOj8+fJBy9sAbM/KM21jzR3WPXSz6Jk0+0Zc3sXOx0mWm/DjKw6
ECJVcuEMaEZbRuCEVdIotrTsmvZDe9MdTaV96LpxPxbJxOjXYGLsdqySip9F2lrkMLfJcIRDrplw
5CLAHLbhOs5BMnXRAy8fzqD5587pvsqm2zIFnJ1gRxA63vLjJtpDb7vpfhHrk+4OtIhx9U3vuWvg
zh9HwOaZYUI1tNl3ZSzJL60Wf8ba6u4SB8EexsZj3a+wDvSbXmB8FqJmaZLHCUsAI95QOyzn7c7c
IweXoapl9mq2wFGUaxrvVUz3N0bMmXroNsm2o9AZOeUvmubJ54WUIxOB335Ern8ZcIjfQGFDR68x
xhZxT3dUoHdtUmClTKPnm369a1w3OZWFxPQ7J5hlx4X9ZSrwfKXNA8czYbWt2Z5U7uh3U7PQXIg0
SCsM+/Ewvvkro3PpkbbkgdOTg+NEtYo33rxzKbljAguuGx5OxCj/autsXbxj72wWTv3V7s9zmtzP
SjJ5ZP/PQVkYKEgSlV5VzEy9bjwRCr0VF5mP5y622qNk63tpGckCHh1PVcuDkHkwarU6DdNqpNQt
JNrn8mLPun8ucxMmYpMsRGZSNLseZfi8VJFlzC9ckB+JVpiH3lafsWLEM5PfkmHozOxOpydwl8u/
D5XlAVkChvImcBAfJHZ3trTnPH0ROXSBQi359iY8JwW0r5QxCX01H8j1fCkQ3DDaWWnl8fJC5EUq
omc/E813mBkQ8/lhXcymdToWgXWzzRazoFhnCM0uPB97xQuBaRg5yfpFII1z6ByOhLkgbajq1QvC
B+2Qad5D0hHU1pL4AscZIUfD8uambWrCdgf/uagnSsUJW/MwddYl9hl6NuuCs75KNoKQEZlr+6DK
0j2wafhI2d0GTW18+4P1AkKU1yp3fxzIjchmGgJgWPgF/z5TLVINqlDNPpiB+WWBHYv4yCeWaZJm
qC0AYCnly4vriC7IFRs120ZBOaNIHl11IYGYzeOaY8pKWKlPC9MpU4nvOQXvqTWOG80DoZOK0bfN
ipmSJb379/ngkGm8AvEJFzxRiPp4dfNGXRxGvozJag/Pu9tgm79DA4OF1vCIuDO1c7196AEEA09L
j1vle2aRNVKXniu/grjHKJgL12GsDEWIdUjani1lNfytboEc8OAizdjZWv3UutOyPaUG8VsTMVN8
4+ec9UtQtTU5il5KE24ktPHJMH4J3hAydWe6dSsCofhQVWqMIEUSXzTCWMshAfJ//9cPY0MBXLAe
icb1w5x6PVQNh9c6+ogs2t6DNmy7UTzE3+XQRfyF/UB+GyjSCIGVlC6hUol8TJNYD+TKxFuLv5z/
zNd5LTeuZFn0ixABk3CvJEFPytsXhFSqgjcJn/j6WeCdmZro6J4XhkgZUjBpztl77aL7cLK6us9t
Sq1Cg2Ht15ThhT1fzYbZPzJ9xFEgVALF8aM24k87Ll3cy3ImzjtflAQozNDdy9/xlAbuFP0Y0nP3
bUI2VIo9iSC98dGL2SxZ3hCkTq6tTAcC0PIWTuiAzyTV1YClsVyBiEnQZlKTWPXNYB8NsKSuCQs1
BNS3zvFtr31B9auVuBTgSW6FDeVh/iyUuR6m8pnTj8F60U6r0QLyAwuAjD+IPzDCkrm+1kq0F6GV
NAW646Rh4fETVGZSVMWFtFSLOlragP7lcxL8cETzcKktEd21RhFMmDZOGeRstyyQyJdAWlBTZ9TW
poG2Ywx0swY15CXQP8hnj4LITe6wbbiXLsZ0U2Md0Ni0o6Kq4JIn+wVvPxecRJEOT47UnrVFu2e1
LU5NHc8W60bFuoqWSO3fT4wr69Ij0khP5GNtgAv3INYEXFn6xR+zUzmaNYnZU7Me/Ja+VuICTfNU
dWZz+FiOxtJ1BVFiCoolZkRNdMZquRL4p3hq0Stwuh3d+Ne0SxXClvHF6gIvNAE16SPqcijQS62V
ZnXaPsXpRD04ZdvjY+8tABFaQBEKwwQPk3QvXTsmtP7zBzquTJ0FgG3oODvDhJIX2xurplnXKHRL
vAzFhdUoSAEClOdwV2iNQboxzRWXotfRqSjoUETSVsJDAyglAgs+tS0VIMee0zh10e/M7bpggLiw
azR2Grffm8PuePsqoWC5M12LirFUx9xj9dPT9k9z73FuLHw5aAvRGNAJ74ktSjTqYTScAy3LUXDE
xJawvdXr2N2NcU9d2APlODsenlvXN/dtSJLkQOV13y39EDsDTWMraGP0QMR6DuNX947LJNzbbosY
RBPwWRe0tG1R7RSAeiBDTKueipmrpcfx0QdIBJAx/xKsoVZYHPcsVpk1BW4O3Fz33RCGgCO8baLm
8hhHxkshmZv6cWnM0/VQQEVWjavUMdSkETRG/G01HeOPn8+bjm3kSvSU8e2eOOAoL2EHkSoBuYg+
CtJ0VrZdTBNgbTZWgeQLZVJMnhhBWMuQXh+JsnnQXR3ZlkZO0e38hom+LQBG2nHmA8BaNGDL9zDM
5dzo6FiNBbp++wpqGLcQshrMThRai6lad7N9iDWJSozqk+yMO79jzCtnTojDhmRTc+mssqKWB1Y7
wK4FpdlGEqkVxdG2NpNXaKsNAar8NaGbe6vW5HEEGAitnISyktgy9A9kQf8o5fMnW3IUiOiiEMcK
IEEHasCi5U7VfxzbfYnBYKw6rwO2UQGOplIc71utoYVePOcLClqzqvk46e2bprG0zZG4HqcBtNyK
YJ0eHiIKgzLOrsTAskLXHnp2z4fbeQLaWB2xw9iofIN8Ln7yAopbU7Gy6e4BSRcHIqPXNgRrNCz9
staMHwYOF9hoOkpRllG9rLg3rJRgpxoOEev0Na09bV/JxUNMw52NZ9sc4S8iN3HtV7aCPFsekp4Q
JUlJc82lAW59Of2sTGC9tIMeWBkhB5MCpRnrlKKWf+n2ULVJeRS1N28Lzgp1S6LD23T57W5HC5AP
3zMTRuTQ7JXwNlZWlJRPoNMeQQ/QXkGOqVPsOOoDC2NkpB9mbwHBn68jV/FBxS+qjKcLpUp3QxKs
wZpSG65p3Xk7Q/QHCDTIvzztAuASLWnHyinxe3llTasYLtoZlA31nprwiXB4owGXLVQ/4ygSsr6k
W8F6zLcpJrwTlMGCMlH6TQztjmyT9EoFody5CJSw7kgqPTgJIbeRX8/iZF8OWnsxnPyzrW1JuGbk
X4w8dXa2pn5KCg2nEVp1m5Fboiu73+jKWGdWmiB9RgYzk8sXLKWcK7EZ/gH8xtVzI/pnZR9u6K7l
Jz7fdtbmyEDUTCqX65/RBqytMkQ0ZlJQKNLBWoFZr7aznxG6Z9ikLSf5dK4lFihfy650yVt0Q51A
KJU/zp3az9QWEo9++yPypnzTR+WvzCaeymkQKWie2rP3psQeBQSeevTyUevJCog+JCu8LKeayFPo
XKxcCCenmBIVVELJwUgywja18Jw2rdqMJmqSri027tBPewF0G6b5o/RSfasDxVvzb+WFEyQw7u81
u/4Zy0cvHBDrFsYJIAE6Za9sL2AW7viRXwmEID2stt1ABEYMNujeoWIWsW6kerCqGIDVSI85ip5i
e1HpzeEd7Vt7YzJ69R5W6sbIoaL6j5lgntWd4tiaRrpDbEpsWtSsZFrBZfISuXGLdG2/N+SLrWJD
tdsUQ+mm8ogEdLR7i9XyhvMZb/ww/ey1mq4Gb0hz1ZS4z76ZCrl0NbCDBpUrOocFZQoZnaO62VW5
nDYp2SXrRrh3dvyFlYtZC+HWBjNUuTK8l9ihyISSgVJ0ge+2L35nerMFcPuFZe+jS8xvU9MPpYPj
rs3YpoYJPssUwa7geDrU2ekekmNIs3o1LKVk08FggoMXEe60O6DxAX6jsl9Ckc4hqgoNa4lYgM0I
U6nxk0UoFGbzh2lzbmtwPuglE3BH0GDToEHhP0OJt5Zcb2no2nZIbeqC8R359b8rh3JXOdKP6r3u
C4EQUSAGZlnbS+hEpO9RvolT41WOkuwPJiaSc2iwE/fNcJ7h3DTiGQ4aq7E8NZ6NnCgyrdhYg/1i
W2TlSptFEQq4UOoPWagdLKCCJGFSS/QAjrlW86sItWMxI6X0Jsh4U7LxFeFfU6vZW4+9Jsu6x0E/
R/qRnN/vztXfvEJ+RX33XCNkrcnGcNz2NQy5pHhjChzObwfz2Qpw/a+hjapV1UsSc2G9Nt0FMxOs
ZqjTDe5LzGtyU4+/6OkVQYuua91J+dtj9YyBcLh3fPtQAKN8Al6FZkF5+kHz5TO8U2erMY3vkEoX
gVtwv1Qe+B23xwzYU90Yc1SICuVF7KZPMa2aILv4M0bdusuOka2LTVMTRJNM8inKdgZduaBIiG0c
LbTqdksI9khexm4idEAm2fNozw8mdyWmIoxdNIzTbRlG1nn24mfDDYf9TFoSdY2SKamL/vSZDRh9
elQZvzIlGuHi6rsqLQrE/Qfd/jgwmBVI/OBWz19p3h6RKuKDVSj6tSRww+lBUfBsnfmAf44SSKPT
tw8RmaJrcGktrWiyooFqysAyenvVFDoiMY3QiiHMLmKuyU8WzAuiVfJotMaWQoixjkcF1ImoD0wx
6crQk35lkXFJW0LsLOy0iV390SEqr7yxhGRkWOshp5JEfgLSIIqwCDQo5rr9uw3Wd9X7YYM6qWtX
QldfqFFNhpG93WvvpOqtBQjBnCmgru33LrS7FUuJ0M0YfCRjFBrMYLT4D+ToB2FuI/QugF6GFpCo
kgUaPYbHFAo6FUmNiHYu8AH66SWcsr3j9SfZucGAnWU1mzwA2Ye6jL12k1kkqyVTna6dcLQOqTHT
mSung1kodZ7ZJm2afBGVO91EYcTD0izYGkcZW5DEKIh5NJtr2yz5bbYMuIfdXWfJN4QD1aGCE2Lb
9/mcWSiSOP2KDDpn+plC/UuTi+LZkb9E6GxpfDDiROZplHm7rScPeLKP88E6u6wQtyLRiGXwG/B0
qBT1lJ5MiPq+8L/iuCZCLr2wycA6uJzooXBohiMmoSG59ntSiVILfiIBDagH1YaByM61mMgtCL5N
br6rtA1adt5ZehAF0VIpPSBM6J/6IAJ/pKldqNcmnSiHxvchqnkzxG9YM4Q0YwWdLOJo6aOLum5n
TO5+HKhUTr79pWbnKJp+r/JtaBcv4zBlG5cqz/Y6eVTgKTQ0a0ymVDThrZuJQZsgrQgTAqpIndw7
ZZ8wstBK1fXRKCjbQAiBfWn2FwRYwy4z4++KksPW2HVmk22IN0rXqqI777SPWeO/S206ZTKqt9EE
XNy37yhkbTIOKlw4mnOVjOu1yKP3uAzzDyf0UDTZCUHVJYYIQ8G5HAAulOX8MuSjfzIQem3mihTB
LHw0U++ERStE7a52EeWewxi65XnwbPKAzRzo+eydLZERpZYT2S0ypkpSvCkKUYFfXLzIHZ1mSWAL
401mgAPEXoRUuN/nmtFtK/AGwBb1hhVt3pCs4LZIWSJoQN0ktpHj1OuYss/KsvHqOBYdlxRTxlw3
xRP3GfqzIxEAH+BQo3UcOw9ka4h1pGo+Q4aEKi+zD92Dzx8NcLQxh2YKObpTIyQYwdiWFlXy0feG
zdixra94Br2q2iBXPLWDN6yXzAT44uVujilfovsGB0toWhhWqMVANpTGouApC6rRxkPJKWQXIw95
BxiTAM2vmOOKEB/REbK/Ldz3fD8aP/owin20+NbqxF/zbzJOuOkfQKHXOoaTWhpJT6kSdHmRHPV+
6oMZRdqK4FrErhRWAz7LRZtQm9NVokRPDXY1UWS8sz1izsoas97YJeNVqgpeUAmravZ/4QGbD0YG
HNz3LOrI/tnuyopCTEdMU0cBNXQojQ7Oua1HNzAWkMiwUVNobOYSZaOT3xc1VM4wO40xhwrfQbG2
e5vEzGK4oOHfp5W9WAeAUaFvL3eTkBVtan0G/audFK6gD8MY890E229roOo7wQpndR/Ny2iSPKVe
bV+VJHMLxVz8MUDRxSNg58d8ZLCfC1kfhpORzhxp0lmIkIRDHs+YN1xR+e/WQuGkY8oiSdfEFtgB
MOwYd3o+qnfQEukBz4LwcQ2jLKo+kPT9ymfl3Pua1t33FoO4Fz80ZT19TB5WbB+1G7DWeECOTcxA
lv7y2bh90AjKodRlJiZu49HLY4+wV7tjCebUNFSm8g5/y3jK5vYbUeMjIbrW+6SKx3niHSKrG9n5
8Ra0+aGqDyWSxLHcSYQIF1VxRTY0LlcmleRLtMS36hEjRCqJ/SnHyX1PFlS1U3w0y6FgE2mGCANn
zyg/TAGrDJxnHlmA7g+ha5uc4PFrqMdTmoQ1LJY62pWAILep1j3MyAA3Y590z2HdHFKz2CGDZlGd
I/+I0u7Nze1q78eaQxgh7+fPkLxNNYnTaEzhZjYc+mAI7G7/nSgT+6Brk74Rc6XuYJ6RMTJvJhEe
XNkal4b+1uX2FSKgx8JI6CYQPNB6xEYVADevvfaYIAT/NMMuISFZHkvR53uwtGDRkaKvXIErIyYm
B8NN9tXSdNo0IAwwTNJZoabJhrkRVI+1n2oaE9D7x9tlNTD+nu2G6yGqWR3CFaFTzZAdc2fNvMs8
1NggHSRKWDOw9vRAI0JRflo1p5PQoTPVDCqcEzEYfcZ6YdCffRtjIlr9u8HNvySacMByhJ7peuQD
N+uRi495u6Pjr6foPyFC1DI0TglBVNjmsBBSJ17H1T5LyS0FSewEHimDezKF/iDRGg6EAFNMx4gV
ZC2DdVU1REvjgIdHB0GkSM7MAXt/bJ/A4F9lnCZBauCzMTtNscCGuxAyvE6R9sscOQ7ePJBVbrKU
c6rKJEeHCbvPSSgGK0IOwVXLrWinhWa0i/trYvaEzvMbJ9f+bMqpuqu79MRssDXS584huyj225Pn
m0jgRCExrwscb4OG3n2M6+sCU0WQLtK6eZo8pF+CpKLB8QLKE/LeWoTIPSvZVuddzCRrD62uYOQR
yhY0qu8/KTFSTINV7ctKnLyxtU6qdYmkM+uLIW1KP8rJHqLeeSYSwDuyT/yDiiC+6liT103ceQQ6
eFyPOheXdu1tanZu6GgnvMrnVCXXUceHWPX4fpilmJXhnJzYz7LwNvNmT8uMjXxb/AnzClQ4y29E
ioSqK47iovxeJ/OsAV9pOiIlaZDiVrmQKds+QhR/B1Y0MZPL4VQk5R4DMRJZn5w3Yzk4MVw8simN
10wv/U800dPaAYB3yRZOoA+ICkg1leTR+QBAuEQSAceZDOulU0zwDkpPdTv3E6w3OIcB4rDmM0KA
hdGoZA1pATBJZg32RDLdOUPQMdu6ZpOeKU8NzBwY4eZcrPU6egTy7I2FTeGBLq5oslVOIXGfY65Y
KrGlF5lvmpXSox7DKhhZ/L5pJtIgyz2ZVm+/GG2EknJZ6NcxWRxeLy4xWFPkkxAOO3JIUvNFGoDv
yUxntWxRXKEBPbGA0WEp1srDUkBWFAXLZYvvstTR6u+kNY525wrYUzqWwDE/Jhbw7jz5vg21mcGv
58a8FC6LA/Lxa+pM6gCkjpj5sbuG4Hk/fQFKAy8X6W8tzI6S8+N3OnvXmrKB6OSOWLHokCE1RPdH
f7qLLHjK9MOZpbNwrVvscHrBfh+u35OIiZaU7YuTU6JhdWRuTI8NRbpcA5y7pfyh/YEevrWy+MVS
VUpViHRzqsBkgWgYscuGebwX+psmQmYIAPPXykEyCo8DwInpvzlieiMBZqc5/SurG3La5+6ouuhR
ONN3LFw0GkyvU8NyvZsSlqlFzKaQded65lSlyn20F2oN3SVSX1ELVFbk7BFFJrRAm+YQdxkqd9PE
WGw/mVg/J5eebaMXp9CufBb0NIeyqPzQ/PrBmFg0jcsx9nOCxWTZdsSWypc45KQLjbHYTGJvTZbZ
piAiJ5m9JtAXOx/2M+wU3Z1l0CQSqFtphh8a4gB3ctEveOG3l9Gizj3T+3Ct+di0uvXsV753GgYW
db1UG3+ZsCcNqZdsxHvks8MZhW4zr0OIDtuKFBU/aWG1mQgmUqp3Ui/kXekLsGSS0LYs0fvd6KYg
YmbjNe6clVLcBvo0UpNuSnr2htzYJFzYxGQQAEkYw1hTZMyNpzSZq0fqOL+GVLh7pqR2JQdLfvh4
VCiJgOQ3mBKSlHwARCXTVo0VO5sQ52CcnyImiXGQ+oolbXaeU1rpifppc06S0nBBJw1cj7B+0BrW
DXQkv13vOc6l9jYP9pOMbJakRXGNqiTatfgtP9BHAyXAZdUNWByHUjwrnRv29pOKwUgfgrCnIHFb
WKFGoBRXa81xxKrw3oyvQK+qV5Se23SaP5qGg1tl0AZs60ssM+Eg2xk/dsv9TZ2AK/gI6/5AA8Ja
W67l7cUAdoyhW0NEsrY9XX8nLIudp8r0ALAmdZA8NN7JZl0WMU3zVMRCsCdjKEzHmGJEd42xlXyI
pL1HLVQ+ZUM5XTpnjtahHPhAEcNRT5/sQtgdCsE+BArDzycGsbmaqpx907qXUlVPejSIdW+7LPEL
7TzZF0NjTaPjgdnXM0sWT2jmB6EEDjZrzcFK1o+QREtUvY9RND+VYqo+9IxhsYkMLg5Tqz6W1DLO
GhpU1EzbsoYs6E29eXDnnCsjrpCVD0zretHdJVb8o/fOdJ+kTv3AHPXe1yp81ygxBspwEX5kkfZe
R2KrqOauM9IYdqYSdwW7MTRKdb8V1SAoMOvTe9Yr3KiNSw1rJlmMW1276BGlW199wqEI2Rna7ORZ
lsLyiT+KUqdeNbgvAkXPWVM5YU55nHxAd/0io/oCtNw7U8/rn4yYPJTljhp0g8bWlMzc7FX+nml/
/nk5gm4kBLXVusfyl7HC7kDc76zG/3CTyKFk77fXkbLUCtaT8+GIeImSyDuw0EP4aMiEuJUtscXp
CiGOYsdP0CFpynhAu66nQDLFb3ms1nSx7Y9xan/yBpyCHumEMRlQzqy0f2g0VMlUsX3UJO+VLulx
aTFaI4x/T0k6P9Whfq127CyrR2/KFQQiFrut1T91NJt3XC4AkBCzNCU1EPD1pOtkLP4RUvnv3VtW
O81LNMgdBxzhhEMcMAWMfkuDjEk4gRg4o2q9DvMjWuvoYYR0vyIgN72auf4xRBUdh4YGTGrRBQQl
xo6jZ2zG6j006IMpS73KrA88uuD4ggbOMCgzihXKQSLt0Xiw6ZLcHsaWltW/e+323b/fuP3c39f+
Pv2Pr92+Ef/vG92e/rvX/v6p//hut1/7/3/u3/3l//ja7U/9fbe/f/7/f+3vJ7j9xu2H/+U1nEKU
DrvJ32HgdUg/LxTDcqodHYOChpb4w7qZoZHPUTmeqTUNzAp4+fXOH845GTSYSJYvi3SB3+tkYJwx
T2G1iYv9tPzK//mZ//Pl7VtRjXnTDU0juP1ebbg+g/ZuoqF90i0sx4QYoMrrfVa/moVq0oxfesOk
ALNUP2jBkWJSRpimB1Web69hqi/Pt6dwjKNDB2+jpfiInlGP1Nnr2dlPI0xBSqIgtJz6Tzkix7Cs
NtyO/vjLsx214f6Y1qp2qxO15RUwHkr7kfk7GQlxH8OZyoxBaTXWSM1TobiqMXwzsgpLmTOfa7T5
9uByg2qHwVUz7ie2axGh7AVw5nZwfrUIW6mfNOllVpm57/3k0e9gLk8KRGUv46/Q+pa1joF6XtKd
beJY1Xwid4Uq6xIkF7YOobIT6dV6jyi7CkSL/KNc3pzz5eAVWoQFbLpYiTgbkD8bTIrEiOk2CQot
vMPQmNEKMa/TE9QDdtIfdkLNh6iwarZbbJGgQyypdf1qXY3lHIByESTy9CejnqYgD8OXfV0gtwkB
9lBDkkSIdxfQbebKmJKfthKfIVX8Qv7qJ+wP1JMEhDCJMsmOINKkF19w4EjUXfSkbCncvth3qf7O
cKifPaljy4811n3zj4JXiXG6lZsMBv8wh8feqou1E3k/SK+CVJAGzzR6dkVvb1z6FBkbREmrlFLk
vLdQ1/c1yanLYdQ5Rw7QNnQhDQX2IYQ2U8rNnJATmfaavU465961xAlNWkPGRZciqENXONQRsh8q
eBOtbzqpIHoGTT6R/Udykk+F1k6cCyvAAdWquxtGjAu6G+9i0OurPHKf5xyof2+hDaJZSmWXjeBS
g0DhI5s/uIyvoB6jfewQhadPj4BMwDT0SKjiPL5OrmGvpJd85lIl7F8TNrvLVdt13XROdBRDVVgg
EwbWsLXL/ouLC2m2wy8ZNPj1To4cPPLjW4+NWVk5B3smSSDKCFLvC2SdYdpYJNktwCE+4cVk1c5u
hwNsJ6gWrNYg0mBotyaijkMzbCBkYreF9R4IN4kpVtrROTGGAHLfvPEotrFTwE/ITz9RPUFtQ6eH
b04JnYRsN6fRlx9qIDhGSGqA93wKCvrnpLOSM1r3mCx3sEejdF2TcMTS1ViJtDzpfuRv0oI6cxTz
r9/+/7gRbDZuz/Nu0fSOFPQgtLTEugZe9In5jGMu3DZoTDKpoUk8aYQZmcL9LSVSch07fTt54xpC
DHfczKlkN2FvJknNrZNYuJlUxVE1ICEGwuRr4we3oLMZiLs/cEEc2pqaT8heubGozFmi04K5n+6m
yj+Ejo0FpkUY6Od6y9BXdme2MjuLO8Oh0UOan7DOTQkPORflREGV3FUT0sLaRu585qNZ2you/3jO
2J2xjsCbgyiwHSmlIKXKg0LMr1Elk6DRq5OtEwRENdECbglsyINPxNK8ZpRcunfuG+W+pwrzOaVF
zoe29PGtQd8YYtDpsGbM3DNtQmZZuujd2NrUARUSJ5AOTYJTCB3eJ+Laai90kMP12qzbhrl60UtO
06OMQxJxpupEbTMQXtGjjEuns1U4I6SHdDPU/tM4oycMZxovjp78MzXchn0F7HCj2UnGDqoBt9OD
KzsZDDgRG5lNGpk2uvksPQsnua/E7LGtwW3a91wLFkLHyNMsZM7y6Fn86aqB6RJqUXZOi/Cxq+mA
s2ZUa6NWJzLk5J461/uYy2vOapsMjW8bYDByb2oJo46Ojsiubgsh81UpzHVJnOxMgoTodat+Tc2A
jDJi1jEmGHjbuzdVG6BIq2xlTYuoCJgpFCurYZQF0fJWF3271Leyg+i7021avD1kpbWomcJ/Jk3X
mQfQAUyNf3/i9pVbq1+ECnyJijsZuLd/DhVGXM0FEXR72i15OLevcm/0z9VUOztU4S++6Eh1FyIk
ENO8G0P7Q5fjtLenvekWMHzTAU9WxaHzgEnsemLEcDpv7BdNV9/NCLZKudqvOPaCIhV3ocyeIg08
kMmgibdg5ZFJxjWUPKED8/kgjGYpPYlEMBHrkbe3cy7nxhYP3hS/zm1Mp8jy23O/PCgdI7mmo0Sd
+EMZZogOSi3GvpF1qv5cxiTr4nCcA2GODoq18jmytDe36H6oSL3UxhjQF46Ofhs6J/LS5n74szSx
dnZYvXk2SjjXcbfzqL6LhQLSNJYTSEi+Er8mqhoWFxklW0UmV1AWTGOJdW8DstQK0zyay4RTi4Gt
aQqfokqaLRFi29xAp+1TmQqjLgl6Iql8jWYnxnfk5Bh1W0ps2wEdO5TUZ3rUGNq1ug1EF9bnrpqA
P4XtRjdz56yWhwJJ5mqwCaKcTaKpJq+ItqH/OZZGuaEVrbHFs0hDp9TqsDleG0Y0nGUPxc4JOXFh
TjOzkxl5rnMGUrNOD05uHeXUXQY4dLSfBopu9P/OrOSRhCSD5MoEQdv8lot79PZX+pGaSO0/354I
xGDrgRXVnm7pNW2ZftzGh1fgP9WEocPUc6lgLcbfuD0nymrOi0v+PEy2dbQdaC7LcTYVKHuVE5sN
Knnt5tjXdCcEopDVB0n1FDAyoTmGBtnv14x9/DT4en1ukLTQtzI2WkLhql7uq9EQz0YLoQQC6yl3
0W6yaVAFTbYGndg5Xd66MBkBhtF8BjC7UZUdoexhhaHPy9lPUxmAHiKOSU2P6RyRaW1VsPX48EsB
t6uS8+3J7aFvs45YYg1LKDa4fdEkD0PewsKYfHedtshCbqPzQDdE6qDoTDdjttbeYkZ2TO97PuWw
apfjin1sGa0iddQ427fJS41acbbgx55F5gJwxycT+E39nHizuUMDKQ+RG+4dn1PeOMT6UYgKclPF
R5la/blaHsxSnrB763tJfwlvFPj1gcUL9pmfplnnBeI76l/IPhQsMj8VX3HvE4le1JS3CMREpzqy
20eBGT0NMxOvX6FUmGb/MKHJP8MVTrYGUgRa8tMmmwn+hP6fjYqunGL3xgYNvysKNGF/EoS3tTX9
t2OKHToE9rM2ox9L5/Gebvy5HbqLObFOgeyyqRcIU15AvkKp12e4FKLqTjhavYuT7idmOWJV9PY8
L1r/s/4nChKXYQ7LRA+Lx8KcKJjZ/CPpsquU+q6etdeCNzz/ffBhOZxN1p67kpHHSgaIECnKxirM
WCh0fRVoIeHTBdHyWl1f6kQjQLynUozHFxMBwJlUe2knjUVbKI9TawsyncbHpkjQw9XeOe7EvdK5
LbU038h2l3V9ekQsS+fOuSswQu+ZmfVzvyyqhuI1RaK6hjtcsGlgwr9d3YnrsUzBGL1HUHsGQEMn
Pv+pdTzFED48OxQ0+8SXPQIHNyP4Qn7fHvxk3kQoa2HnLwtyOzzQpzBAGvo/tz9Kent9vn11m9n/
vnZ7appsJTLX+ednp+Ueu/3E31/4l9+vl8sTlHGcbkrfyN/L0al2Mq7UVtMT412W+psFZ/TBG3L5
MNfO6+1l0ZExWgvQELenyssfcCNWCKyy+r7osp/by3jtAXOwltuB72j2ns/R65YOaAQj+IquHaMw
4Wk7u7DG6+0bf7/beacpasXl9qMwLtjzsMiz97ERf/79KadNs2Mt3GuiKvOq8H6uOw3u8+2pMXXY
rzxnIJAsNK6yaMqrARd+eQJ+xLzevro9aFioUlSToKDVjp5aygTuow0uravZq/9+6Gmc750YjQ02
z7kZuuvtB24PVGasawtMciNTMCJlt+QnCA/KweA6VzwOL403vKfRSP/ka8AAdkyy8qTVaM7szHzx
dRwgeiMuhc1uBwfp6989/K34gJ6PJW0HYtNh67aSHUrnMsGgkYA+NDu3PWHSp0dbAKjrlj+P+aY5
ktr8P19ZPULIOaOhvHzXpR8E/Wdb5o/Q0tWK8Gx/A2l+Ot4egJlrMNaBZvrS94+LEoF9sr7rsDTR
E2d1RUgYrPDkjIgSxJwVt1SHbo+kBzFoxK481kkXZAD99s3y7PaSV9Lu6lFqa51jb2Lr01r8EKY7
1EfYYWxk/ebBH80XFtDnGNL9sZAFTrTlq9tDY7XZcRpBfs6HuqckXNbNvOkXEapXjD5mK2qUqE2Y
PiJzco/AmGYAucMrYPff7BpjDMbl78lg0zqP8cD6VPTHjDJ4kJjm++0lylMeDnJOToGKYpdHZnWc
+sLdAB+Cu7I8dVlXI4QtQP7g4rFWaik+hVOi76Nu2tmqw2aLMLjt62YTU99DbAdEQbLWYFIBKxU7
PGdpXh0ZHPDbcyKIzlhZ2WBv/mMRZ5bOe0HHPJgWHbfZS8jlt2skquyLrTV0kcCtBCnJC5wJnSuk
Tw6J8YcdICInN2Z/MCi41t7iwLPKsj4mnvttmtYUFKWkq74cj3+OgPNSd4BPI2vOtzS/XoYaytHt
wSW1ZgfhB4cj/rMiRSiKr/LldgJuDypD9ZwV+mtoxwcbDjAy5Ib9bSy58PbtbF+cKU/3SFqziqf9
Q84iEJGo9RZNwyso1HZ7O5os+Kvj7WBD85xWdpV7yKWNMEg0e6d86z0koobgTSwhXMK2tavakKG9
x9G/FAb/VsZkn0swINDhHf9PXlFVFD6a7AYIxdFj3TERubSaovDHyIrn21vTgRYHglL++RxL4U9v
8nZeG/7Q7wtkWP9SK2s7CtpUzwFHGVV80n86c5oXMX0PRsK2to6mnecq6cm4xkcmjEO2eHNYjgLX
ipM3OvGEki4vdctXoIJrzXq2cmwoYWZ/QExBO5ilZbydGRVuY0GPuwX/3fKP+ingDxo41oFbFqiG
Hq19aKPs7GiMJKQHb8aoFutwMsqrwld/tYwO5/RcuIHZJEjvpH0BiJIglcIvqv10FvX3xEK5aqck
k9I73lsQk/+w98Tj053dxoneU717CWPf/cKM/zsbuowSCQtxjJzMHKYC0TXDCUw79lAamiA1qWtZ
BcvGqkx876zL1LwSfDMHatlScF8Fvgu0zAjT/34YOvWd0wmHlAQFdWw9cGIqgj6g2V+RCp89G8YI
2djxKdY55CIPP0bqF6v/Yuy8dmRHzi39KkJfD3XozeC0LtIwXWVmeXdDlKUnI0gG3dPPx5bmDHQG
GAwgNLRRtWtXZpKM36z1rVTvIqZ6b22g3AN6xl2SReleVDHcsb4baHF5vB5jKplVS6YJvuVFO61h
rFG/DE5YyUTLoOIR963L/T0D6pgAO7OPXPGUXAG0WQ8U1nvDxN3PTPqjVpiAvWmxzY/gPWYomlHZ
YQGpJ/D8Q9MwpsKpVaRqFw/lcJii5lbwEYQKx8za0wHtBPGMZHsOjmZuAsdLtROxYxVeAQBLtdVj
V847sB/Q7qgvjw1QiwOdP393OTAWn24k+CFRcc7awtjZCGMvjUc4rqOZlyT31IVnRjjYBujPXgGD
QxzxIEDyMdEQ/go+hcX2Ycb2iYLc/y1KtDJ9+dXGPZSezKIfFRxfZZ/yuwPaRrqaMwJ0dFZY72WP
QJOSdqxYytqiP1paj0oj+rZZiW+RBLkYS0gQs1p/hxYzOY7561Cix4wSHS5fN1L2t+Ij9scdG9G7
TocMRPH0goZw3E3A+8NqDEaeuWdw1hnbY3XV/U8sWlaB37/UFswLk7NNCs18NZT6VuHr2xgMqYi9
TndD+k4/g5D7r4zMwsflBh5PtJBREmvYdHbz2hvLcmQm68xBw712MbUUM7sG5UUDZ2k4tNxZoyGu
jaPv6Ouumm+tEXwswxFCSewp+R3sZiN6+Q4wjyci+85hTkJb72wUqyK+8RfukovR2PSSQ2XPRxFX
AbKgrFm1pYYCvmG6kWYnpo48SxN1j+syZfUPQL3CTWwr64i/icAjsGqlRsNmO9MVeHMKlMm6EaT3
nfIyePYaYzhpgXsoVAt9pIf5IQNk5a5DzsuApUWMuAClZz0iDHplpH2XS9fYxd4sCc6B5ReTSe0T
dlBLnwyRSHBTaEAY7SjpsbPUx0mznzkCEJsXDFBnDQJISUXBgIDiQd2SF6ptXSTVkVEGJ9FXxz5g
Qzzk/qlpkwfFdJW+GYlfnGunPOfxQPsxnXtPQY7RcHp4JLKg4230UKXBvjWbu65Dj6Z1mHUG45Cg
Y4CtGx+rZiFwFZPa60FyYjPUHvMcNpNmXwoddHGL6OOjjoMPy7KrW9FABspa5FOlOgWtZa6Syo3P
HvKJjYEcFS+ld40E9gpfdj8NfJhV5UU+FDiU931ZJKHRpu/9rDz0v051Q4KJ2HeCCehINHmvl79z
LjwGmCbD6uXXSG+GKPlKM84PqDnlFnYCcDsRP0moEIgaTQAmMXqQOtc2pdVHbPJB2HKbC/pWCzgX
aUerhXq0A1RerodICiC9kbEyXBS/FWq6Q45yhRcRGjSovGK5p426EDFLvlBQ+cepxz9LwjIiUvDG
J8wAkVXd0Gsme6c23ieDRySc3nijt/pT2/bG3i9zOskZzhcdbghDyvE53Imho6TzfZq+muENbBu3
TAnN9itBJq6zt1r3flDDp5O70ChNQG0lk41JZPu4h4+do2ZDJ1u1u6K6SGUPhJi40Tm5drztbqXd
eQCeuWmRCiHwYBRDUEzLyqMfGKT1KuTLe5u2GkX1rOPf89tdliVH38bM5g+ffg2Kgv1CsNiCj5IZ
66rDPYE6N8dXWMp1GcmzNtcmqBZVEAA3vJTQ3g04PaiFDEi0JnGN0h2uDbfilVMqt+yAFQS/XVvl
pEyxSgjzEXeHn2pvju5O+8mYf/kscO812PUNltkrfiYPvIUHLlHjbZMmM8JBUV6XzS5gf3Zg8Meq
3lBwYBR+5zRYWDbDXjOYoRm4l3Z5aWxcvNfItoHRJuMRyRSqAG9mAQW7TFA8eRqJ3/lQsBB18hL2
kHdXpOJ+cv1nNNzNiCYAeHvN2iuDcI1MfM761SjRTWNTfMaAcO6ypfO/HSRNFMPf5yCuPpDg5Btt
IWEyGg9wkC/760+3WShfDIpRvb3bnUhCDXcx7y303sHifelSCcVQBjsg4/Jc6uW+162wUg5CvaqQ
GF4WjJSln60+edT0a+NifrVy2M9TDHRgRu/Nkw2AH30FnyBxDOjpwdd2rYDAjGIWnDRLL4kE6DYC
95sPQXXpyyFkHD/ypJ8JkDGfY8wonN7qO0FvzThjZBeOL1DOX+kAxtWbuydtdpOLPcgzbemrFrE+
ci0LN61hnoBCIV6LofAGWnfF5I/pm6k0oFAKudICuJPE09rW1JPeQd6NgKMUmv3NFOt2CEzkIxWE
BNLio8JWpwrk/kuHJi8ugvPUzsPLYLiPnXxJUKSte3y/WNVqFALtljV2sY9NqHqRjfQYdWYFngRx
NQsYLJWVexbjkIV+1RwMyzozDRmx76K8nWrtbPrDsS7db312MRmB9kOZ0u9V318l2o+h/Z3Nztga
XR5OICbaRWAyEPQERUK7AUr2hTCyOoypOgK3fLZd+eLV41UepsF5LGOf26JIbYzuZGhXJXaeVP24
XlweY9//ZRQaq/aVIxwJkIc+vExInJPG3TBktx4X9arT1UcGSHElsn6jXHINE1wORFSgkdWlDEF5
XmWjQ0qGt4GwW2NZhS5f9Cb+Mu0caNPRZiZqW+24spux2GJGzt3ktpTWbVQgXsPqoiA3YHw3Tjnv
f6on+RY31QOCONwYPZej9WBIwzh7jQ890kunfRezAxUgn9Vkvva2Xq5NTG09zQ5gzH4XCfeaDuID
I99jxBXIOGY8jpn2K4PTMqk7jbm1g6667fNnb6K/xZx5Y3vHsQr2cvxthvxq0eKuvG78bDVywdAn
TIFGKoAN7ogkK1MISGFdqeEXxwgFbxCZMehsVf2kJXeochfZxCejJlWo25z1rD1030Hj1RvGswR/
ox/sAgkR3Om3bivau7/+o3e30jaybeb7+8QkyrchhDtNmEJNeJ33Y5cE965u3aOhb/lgInPT0xwy
C76gl3dukCfvCC7IcH7ppzlq5pumy3+ybkYkxcaj9bkCeHDCBHWzz6niVCPBszm5FV0OJlyCN2oH
6JHPhq2RzFfNQW0tbHhwCpmX1fKZCy57tvB/pz5A6YxZ2IxweT06EZZTIHMJ+4fV6KF8c23ttUJ7
CB1Hz1BFcrw0pmOCJtfF1sJuuzYIt++GYNx6XfHC1nHYul7ykgDM6+0310oHQKiecbW8zgGe2BIg
0rRix6fHYMCFv4lwFY2sBSCx2XgeAbrFED01trdVLky+aPC+eZ7VW9MAfwJ1DYkZALJwzCZoCcJd
p/H40CRsSOvOjjb9aOW3so39g4ffWR/IzMCuvY+DIIP/E1AaVaB7LMF0r2OvuXEMnCNFgkyic8wb
dr3grpZ6BzqWvk2ABRAlEDfZTrhxti47myHuvDGASzFmIcck73j9i0TS11Rycs0nFTjGMYgtC9hZ
c7YJHWYJmPZb6M83aphugwhXM6Wmv9Yhj1SsvcN+BrowYz+U7kwIgGKEm2f5A4StrAnuI/MwtRac
mAgHYRt4zkZKlOlsw3sXBSalwqaLuaUAPmpGcdDi5cQzYM4TYrKTZfxT6iNp876noHgjyTQsHmPt
gquskk/NxlvutcxvUypSiIb5HrofARLXmXySodMpXGT2XWBQO/qu+HAxUyM85BLybliBsmtU9Zcn
TTzxXgsg2g5KFJ4eEjEQx92Arcw3fhyLNYuhiNkQDARWuQi8A+k/tCllfyvVR9NCBPR9CmnglPDP
XpVjzNt/3pOgkBFuBFzTx7iurm6HiKIsccC99bZzqGr8zyOnyYpVy11p50cIES+oz222g9QpzWDz
esFJxpq8d3MfIFrB3DmuD8ZimOVvg5yP0C7SXTVeBY4EpCOCMyjGUNb2GGS2GhPrSrIgNpubMWpz
sjQZqYpy4ytKO0Fx4GY2zyqdG4dUvhvgWYKPXv1aYJNgBL+RO007M/msuatmo40xmsRGj4lszJ59
gJPbuLhThftNzFXOh0j/JdlQC+ZEUDwwic69eWhAeyuiDlD6pVEI7vFH2sGDUvMQRlFOURFitmcZ
heBgg5rlpqvAnnWZu+6QtYRei2a36ZgWpC7c6rE5lL3q1yO7LiCMvOA5fmHqv/jd4zdsBRlrr/Zp
0seb0on5ZITCUlpICqfpyPDiPqlglKWzt7UVy/u8/7Jl+mgY44sVt0QrJOvBHn4zq9K20bNOs6Rw
blcK349vwwRPp9AoPmGiHSOmu0TsQW6NU3T66QQao0C/zdGjf2KZe29TsffaTzoi5xzhyc6m/Gc2
OFTFkCAE149jPbDtoNwiOyVMDNwzHjJ2x0dEjqEkLKPqNx5SuOyp26yJjtSAr7DBmCT/PgamMTdB
IQ8MfOLLNkXO42XG0YgpwyqWUvBefnALXuK4uFhVcoMvSkP1boGS1V5ASeMOmGMSRllyucTO0wW+
lDnwAYmIDruUH8LWeyhLpW0A6DCFKZhbV0yWjfQojIat8sDqdxFJV0W3C+wloi7HxeuYTbCuQbVx
bFQHOmtLy19ocCBhFRpZh/y4SbwMiUkHWHBQ6QQrKq1/kg2ChCz5LAZ+RRx8jx1P6iHznscBabWe
g993EYKSUrSbmqS5YLcq1xClLdrDJcAWEh7SQQhVDKgNGkyikRbzrKz9vV+cCZF8chIIEOTZ7sqm
3fHAv53MWoVwXW8oy73V6ARUQuwGvcF5D+BVDziQkPQEN4xRPh1Xutt5bPd7ElivUYNh1TGDS1aA
yhRp8mbHw053SBvt1K9I07dUNPtEG7VVX9z29PMWAX0bR1Qghuzoow4SklbJRmQqRFmeMWfjdp2N
dzJqfqdpajkdYRj1kw0xzwxF5HFAy29LG5itViDaWUkdfefXZtCwcnTq/OUasDlwSaBlERZ0WzTx
X25fwx2crNdiwIndz8jLiqI/pYmQG5Ni3q6SPQtm/KPRjC+5LLfKztiZgtdsPR61ykWsAtN2lfIu
iNneODMyhEmPz6OQ34OVgg2BlFIU5g692Da3u4fCFdOGTif2bRBak/rgWHpyOpS7A8UZ3gptCRZR
I6W1bn2j9XlKyigk4oq/bfsUFvRNGdts8Mm8s7rmXJKtdHHP+Dil1p7XPell+Y2Siy6xK58nvA9m
2yYrQm4e20BvKB9qtNYZ5/pYEVFnqexnoUsF82jThihxY0ViNTGHaXQJ6athd5jAHYgD8C1+xqUG
ieiTMzmc4q49TI7ZhboQuypFp2Ljpo+VAdCtxnEAYgAFfd4gXu8Qm/t5O+99AyvamIF1sxZ8bt82
UMBOlrIxkKCfJZJ7TI4uFysqhIZHVz/s4iY5uCpjsIhX5c52j5qlzV9RNr5qTv6edK12cN2hfYam
vOQzBe2GTG/qHZAyetctV6i/zj2t3VtD0tJaKD2UZgTeSrfi0BGSvLzX2hM3xHocUVAjLbB8Op1R
Q1QTnQdm4Fs0eIepn+hXAv8lkwiXa5yordUh0zJ/Eyd9ml37jMSHJTQoPNdMCf6g21bJ9DQ16nvO
yqeKKmJ51n4KhwvG6uVJm42LR7oUaLLQd+0FFEZsdy2hKlvepchmdHBuQw/kmRvfs1js9+LToJOs
F0ppPL4Y7FtDCiOfKxy0Dq4gRyJeiAPUR4EKzY7hcjTPR4cmBzi+Qy1mvKVmCSLVS347cbZkpoXG
IENVMsrm/Fy5Yx7Oub8Y3xUjNROFkDI3A8iZjWskd7aHp2QcOffN/jCw/GFKEOCUd2vuQe3BsH5K
gu3XSgApSzic65x2gYV4ghBI/0Lacz/acPH1CSMl1AvXLz6ComlONRwdPq38Ww3JiBoyexqnOt/b
gXMHXcjfCtcinkEZOGrAfVfhXMuCCA1A7QNSOGYQ+r73pLVNkNXlGWM/Fe3mMr6RBdFBNfEig55e
QMpxEflQEHksg35WXGWOXIRS1dvYuAThECBW+ymeg9ojp9l2rTW8k2gTW+llHgymAqQzTqb+TSQ4
L6L2n6UEhEGnL/dRoX0RjwX9SuMTaQb5VUqXl41QtdeKt1ZAucviLxZoPBMygmGiBucRmBFQXb99
yVytmp7ByG7Mgs47qwymL2X1ZCyzFGMhewK235/nun6xSgO3Qvomew+MQKZtGcscdXdED2P472XB
nY027VZvvEeTTazjfENN4R9HswZF6bYtfQVUhKeBX+9mlzk55xlSe0K9ucgccgCJn/G8Zt/ZoH1z
yIqsU9usw1VTTqdUtIc+MaHRe5TeGvXHKiqTR2uEGEqw2j2jQkZQ1DbZ6DnEKzTeSpbHQmeoqWXM
Kyd7KVGSlSldfSUaAZYlim6cAsMRARac7zZz2yRAITJQOc+utkY8dpKiuIzYSC8u7hm4TA/mEL83
bF3CQQag+6urkbDVhhGEOtflBsn7z5x19RqokUkGxq2Of0KLQLXDF2Owcq1b9BRDBIs28CF5QIlq
kz7YTUpCx9QBNxI70XlqQdoQ5VDX5y5lyNP0O6PE1z8XaN5M0rRi2gWG1PfNJHdawEOnrl4j3Y6P
GSqudMlFYM51i7D30zmVuknwZjp+gsb6YTYWTO4nFi1yoRMeyGOvERqQeffIrY4D8tFVI+onJgQA
ILyz4iCUMAd2+G6WKNzpJuj7MLIMfes+BXH3gnbhudVgqFoUBjWZSgTT6Z8O4PeL1ZB7jz9dRJsJ
BuGAyj/sG8QUHo51J9Ofu7AzyMgdFCqJFvTBcu6u2i558sg2SHQ9PSZU2Lm+aTreyMG8IllKN2WV
ncxLoANUkxpOzqq8pD1yZXpdNEdyPqHR2cbM+HdZgiqUfTru7dtSy9rd0JvvemRtu7ghtU5A89RT
96tyItbTwbcuUG55Tg1ft3YfIApGLIb2RV8/tqn7Xmd+SgmFKzUpaQDQEn6W3pkhzBnMQ/ohEP31
VraBJ4IytZ9CT+Op5DPhWMilivhm6I/DdCDA5YExJCMNO//x2IQwBNCsrZ28xTP5RSo1aeLS6IYp
x8Q8M4/OEbK7zutOrHwX37EHw7Wrn62aQW6VUfyOHvWIRZNsJ/P3wOSyJMDF8uPQtrDYMhU8gkNx
QFECenD92iaup0eB29rUCxUwm5YuYxUoq4Qiz5zOxPTF1ctzPU5scjI31uD/5Pi2HL2/j8VUM+gz
fodMu5gBjmxRk3Za/5jSA9zpaDddsHgDwZ1rTgbzY0weYodaawjml57YmMauHsEOtJsoasqTMBz4
uRZ4HWXE8DSxcfvFSx6r+1GrQHlXwT1r16uLnGMN8yDbAtr4qVsGwfNYUYqSZK9N3pIERLKyCyEe
I78+RWo7eMwAPB0LZyax/aQDM/kXmCnPbQ/0Bm/xhUO2x6dP7JHqjW3dTPtBwPASBGruYxncKsN5
x9SSnsuo/fLG+beN/AfbG68+6sRmfs7MrqfE6u/SlBsDZcuxTZnny9Y8GdpxFM4NKL5Pu6XCd7iN
VPCqmDZRRdH3LrTkXhmrno+FfeJhYtNOCU0hmHbUV+WWO27vO92HoAHlRqC5SXw4yzPoPCcQW7/r
ri3BTL33GJN4ue6I+bMFg5gK4dJmcLufoslyDpz2vhn92yYmZK4THfxsewfZBnmgUT2UtbcHnG4a
Ft4gzkpTxswkgAVGLoA2o8YQSJASBrCL9JgijLn9Tnjouoq9Ck+rxbFvVndT3sebVr8n56KZvRci
YT/nvL/lPD/HeHy35NRArOv7Q67EGfyR9xQReWsw4w/M6QKk+qXQMieUA2otKIM3pnOyux81zpyu
oH6LBdpq64ujj0jD1rB2gTLBslnysc/qD+Dg2Bl6cZZeRMVgrFVnCt64O6B8LC6j6wi1dWXLeae1
oH4g1M7IT0CR5AgQ6FmfLb25c9APSFK4xMgTHgNgvO55jkNt7jcWmlYCKZg+GNK+ZhMBkexY2lA3
4IuKIh9Q0IqdH+kaYK3gLCoCWnRQE2lFPshIYINgad2l3Yvs3dAnJ4/ZMCElGkOTqus3WYCzOdJ/
h1pmuC9ZFZnTQx31b5nK7Ru7YFNfsCW3NN5GQsdB1qCucz3YSCZyV8jiAQ/ddN15FiWDw5WsDeLX
Swymx/ZGIz5yWzq5t+maTYEUCmmT8dkIjcpOiLVFjrJmolxr9ZMzxOWKHZVviReWwP3KtgcOq7a7
Ri0ZhkP5blj5XvryXgDs9gIuLVU4wKdBVRpY2ZEWcYM7sO00j+vYGI7RTNqTf+eZjoBaM8wMZD+o
RbRdSbnk+ERcxA63j0rG0+C2j6yy8E7MFmtix733W+OcoXGgq9fmbRxYb9U2gVYKkd9cET+8C+DW
wE5wSRHtjGPeQ9D2+ieIZdmuZoC3Cni4++6jPYH/72+DXPE8LHMUsORGDigHpu4WEIWxQiETMXuF
9s0YNbQZ4DB4FaTQasEB6ycHUwx/MI7bfRZZcLQIcIIQZfCYycm10kgyZIcbnPpGv0V6zgU1tmYY
xaUzwesksSmbzI6dToqqa/mPaxD5EHvtFOpT4aMnrWB/RdyaULZ8f4MUVgEtjIHJ54gDGFFrfAbD
hlMpjKmU105TsbhqCdvr+Bi0dtoWTn6izmHrYlUxW3GT3ZSPQX1MLXnbyeiXoMRgQyMm1xN4RlTS
CTaHe/xaCzksIJYmRSbrB198It+ya+We5XcMdoKlbtC2x8mW4wq9Dsy7kg6HpEhcP4wlwTgPJ0xF
xZaVioNckkxqs9+kERVrL1C/qvbBsRgqajPQ9SS/JdYKQ0iPqFBGKclkrKcLW576Cmps4rc/fAaw
BDO8IsrpsJTw3Fde9w0aI9RK67avqCZZInqXoetPpgtONe5LIr/Kt2GmASUVTCOOUwGesRlcOUn6
pVVDtY6xF8N1uJ/U+Gr6JtEj5DxHSFNwwmz9Vvhw6h946+7sFjkj5iW+vcnfrKnXT7GW7gPzAanD
sOqi8cKKbVr1YWfHkGksUNwWNaMumeF12QA5WNxThMhVN7u3NX1BZ5MsjEEr1KMUQLoEQEdf5lCh
qiN3U7PrZm5XUskD+cymPNgT4ss4Jmzm9taFJWeW8z5werLHEF+tIndxv00VCztykcvKPkfMm01j
sq5OYV7hV61TzseNhPWM6KiGmA3Qq+7fwDTz5tLWV325AzX1i+riMc/Zxvs+LD5/MqDkEdRK/42r
oI4ZZ7dYMC3XCjnICTY3rQ2jPQvXpvfBxrwBF4FgjBBOoGAAMxx0JXoeA86PXltBrkCZNZ/1VP2Q
hiHWhN89OJPe403GMDe3KtiZXf1Y6zj4hO8sixHWrRm520YwnWQcyY2uCErJoRo5Sf9AjGjJo4Ou
XkR1HmZOcHWJ+Uw0b9sYbIFU2jyZTfLl+PG40XtCkqsKttDgvM5m40Ncg+iRGK+Vbd+Vs5ZBoLL2
eR7caBlGjlFXGQPKeue0wt55rYw23Ip98py2qOxIfPi1eaqMonzti4jISCaB1a2TnOe2eAkS5Gtk
13H4ohgQ/Q/O2C8tEWEKsUcQUZm1+ruB6muN1o8oPEc8ZgkBzGNE//JXShq7BkNjl50bIF84lgTL
PMk5whKt5DwHBeZFv8NAaz4k9N8Ks1EaTZ9UHgwxPR4JtV+gLSu4oDvWcbzv7SHPYPG7TE6yHgz8
yA45aMz6Vt8GgsC0eKhfYyf/WPwVGwsGaQdHYe3RQW85t7wto1ValWwsaIJnVsPwoLyoDM2B6Z3h
0v2ChXyMaiZxQM0PuTfoa0MdvOQr47KBAiE3GBgUbnXiIbkD0RTFEkU7vuBORO8WmXLIBLYeVqXr
+DYQODXVjbPzeTohvshhJEUB2lly0oiC8i5ldYcuBAqwn72Z0GVQAbXEVKYkbjque8xLFd24Fo+K
gcG0cFsCWMwpBL97DxrHFiCkW9R1m9T78jw9WOsod7XRrA8ekjeYt02+c3lYN9nwIAk1bVrjqhUT
ixf/LkO2s00cjaxGHe+e7+Tfy/MUw71H0goL7zLwrmaOsGgQB0sXLSc65T4uoYJ+BEpnSiAFQTA0
2yy++JcJgjaGYCeIQF3HPrgpz4VW1ONts8W5JAOWz+sFylyN5r7R0cPF4wrflLWVTKx2SsovQw/O
JIQwLgq4X+vIepq65AB9xSEbpLtvW3VHBHOc41GqPDPYoSZ8Z5+7QcGbHhwdthQB753TD7eipB/x
2A2z0SD4oZI4NLT51xBMyXV6/a2JQ7ecuvXgckdmWX/XWCTzdUa6iWi5N742bR2P0izxxH7Qxncb
/R/ULy59Pt/GSt0wQfAUedTUpeitowc+hUMPElZH6bQD6AuSiKUYXSKRuX48n9oCnl4SDQFXPMoJ
0QAv7YtdMOmCfSH7rZFMwvVA340wRQpaVRmSYpPuS+HZuMg4tWs7Nlk2NVs7YghgW8IOA8sq0bZl
F8VGcaUHOtKFdjQvtdJPwMyvEWzAtCFGSgJAZiwY8/96MGNzQtbT3POw6+mq2rh5VTZBNiShw+ls
s6uXJXtjyWOpgg9Ay81NHgPrzB2C2mJVnJPgkDVsUOG/F6dmDh6NDhXWREOT58Vv70QMa02kK3b/
pMXqLArP2DRR8osyNl9lSAWy9pqSljWLoFpz7Tsrv0csAYAfTmJEePYY7zF8aduqG1+lNH8Dw+UR
21XrZAJ5LJM3psUuQUskwtvvFFRMiYiubJAbFaM8VZ3aa1N3aExgaI32kMku2rhNfimIFkPEtCVP
fYdRlfGc+TFE8SP855fYi1+jKvqp7A8dVWquDT+phZppis+642BYEMmpBHlUmMaljtNzP0QsERH8
Fgopm5E69kWK4MrQCOUMkRBdVUzbLPcZLLgaVo2IxcM8mpR6uEdUWTsr+O/9Et5OqaCa5MVaOGCT
fECA+oKt0eOK6L7yge3U4ENSK1P1SCAb9nNtemMZ8iQia74hpOBL3/U2b6GkDLroU/Kqi+ybV4u0
fY71sIu4dBtyp0PbdL5N7g+2jLyTHsjMsiRARZ86H/9Y/VLOrK6Vusk7f7j89R8jdn7QSQ6hqUlB
Q13tK8sLCy5GBNZpdNKQe7XAkNaMjZx1GYCEvTVkBto319MtyS4MtoALry2tgfkFrvqcF4jBgLE+
mGSot8atP+VHHoCLrmk+NIJbspTgHHXtMMpSC0upf6eJ+yE1U11sJTa55j71Bt5214Z7k3mk9dR3
PiKAk2lor42LklQNehm6FtYvImU+WWDn2zSgFZuCt6kUXCpEhiZW2q3HeXjDOwMULrd/G6MGIWgX
TBD4lfqRvrUocwj+en0JvOrJQXp9dPqDhEVztlpkuJom+Wb93mI+t4EpAqoXp+569KzvXJuIoktj
cE8dq0MZAeU0BSCiP/72H//4z//4Gv9n/FPf1gV+oar9x3/y569aEHUWM2z/9z/+47Eu+d9ff+e/
vue/fcs5/Wrqtv7t/p/ftfupLx/lT/vfv2n5bf7rJ/Ov/+u323x0H//2B+7FtJvu1E8z3f+0zLL+
+i14Hct3/v9+8W8/f/2Ux0n8/PnHFxqRbvlpOAyrP/71pcP3n38Yrv3XG/XP92n5+f/64vIC/vzj
Wn7839/+89F2f/7hBH/3Lc/3GNTyMPRN3frjb8PPX18x/67rGEt93Ud5HLh68Mffqrrpkj//MN2/
W76DhtFwHZ39rGv+8Te2fMuXDPfvrmex8zAN2/Y8xwr++N8v+98+vv/zcf6NMfJtnVZd++cfts5P
Ev/8mJfX5Vme42Ez5Fcz+WV821m+/vVxn1Yx3278j6adg9FMMY2Ys6WFWgKeFDwnofeIfFTjgXhG
TcXwTdr7Vo4mE4r0yU+d8QoYl8JDk/oVAOE3tBHrQ1WIyvNiT8B8DtE/G0PfSy4dxD3QFoXORIHt
dVeld0PRqLusPev2W6W5+mdtSxplVwJTNtJD3E33s8qau0if6fuXwE+zZ04WBQ5YM41aVo7zSTfV
iwhkmNatOs8y2DrC6fazwTKv9fsboDA/CE+Gc1wxcHGCGUEjmmRSrdOPBBh12Zl4Auz+wuYFoncT
UP5bkX5Wy42mWwKvXQIGsmeGuknpuKqYrDkzLx69hkgt2fGwK0e/2jTgAvFXWlcM9zyLtYEYW8II
4uxrrFlGxA1A9LjMn6akIBCmKm7Zzn22ZvJNVO/WlhHYaMDKTrcMPqBPrSx/PCSVIGyQlQ+2l3Xn
p/eIz9nc3Df0XqEWOXcEa8Skqc40927a7CsczatYAU8WEjZ/x5SiF+qlsPPQlcNVa21oa3FlrueK
NevYohCoAAl4+du0mBU74QD/pfBpu28xGcaOrkhtOOx/FXOJzQjIdK0P/jEwEFK0mVQbfA7manwl
w1xH8HIzpdXJdWEUZQZiJx9IYOOTZ8zQDKR6jVojgP/gR1iyYj8o1hNIBaI9NvEMh0fzahQbgUsJ
lstTGyt5ijPz3TTLMoy4CHZd4O7sCbQdwYj4m3Czs3MNTo5P0EckvUf0lmsXOc3GU0dWO1WIiPL8
FyeX0JjM0cDsDCKs8nwLjYE6k52Jj2Z+3bY5qp+k4V2mfiOSPFgPOeZPKPPgzRaybgx/HQW1aCmg
o3YZE47JfeOKfmcGlcaMU7zp3MNX7qE9fNH+hgS5U6Bb9p0eMc7UCWtkWhgcB8teKUYDx2CUAWA5
82SOhn11ovbRpy7Z8RkU68ZqNn7q31WysW7hZqH07YNPVSN1tyzjC5hjsVIRDKa+62TYWIG86fEB
rxM7gYYZjQ0k3mSP6WHNhZWCjNtOWAq2ml6fk1qEVgMIDyys0Nm+WjrhC2ro91M9zzv7f7F3JsuN
K9mW/SI8AxxwNFOx70m1IU1gEYoI9H2Pr68FKG9K91ZmPKt5TWgCGxAiQbj7OXuvLfz3LGBg02tU
znlKJzDRKQEpyjmNNPxyWbBvG2NHuRquXa2E36TrnshTNzamsm7QPlEhyV47zKAgA5CZVYgd6VFx
vjVaRFza1N8eaWjejcKE3uXiJQUdh+ILTJWD7akbSLVEf/VUW0clp45eua3+ZFP2Jx5ziVjVQ2ZR
n8qokBuPFUZ459fqsFTtXS9uWanHe5sL5Z2Cf39a1eecgha0Zd5tFanOzsqmEOYkW0uVQ62bSDlS
sGIurZvMq6ojzZo1x/lUt/oF1RqiO2BRdelQRrZygT0toJdK8c6LaR5Gj00JbKxuVWhfcf+rt1xg
B6F2iiUdk952jpRpsfzEpE7bnfroZSoFg/g58U2DamxLpSEo72l7c2605W8l936Loj+UpVKxcFJY
2+jy6ujduA4bAu4dhy5v4zz3wlAxkZ0jVx82gMfGuymhYeKSL9DVp1Muog/kI5JUaivimHDDhWRL
InrT9w7hlTD9KfRZjYCxqY14rsjP2HrjNPUooo0XPSmkN+0AqBBOarCa8y15oYdFkHqT6kyxaeV5
5WtK/1jmb63eepxpmExdJnKbtJ4kap6X7sIkKNEkEzwUds1OafDIhp22KoIxPqRGR5JW1m1A2Z9z
s2M9Y2LQGTs7OcFtTU9J1Ce47umvKXKtgz1ZW0XOCaIRRgtR8WwA2L6myVZDh7ApSvtNUVm+5CPv
VsqByXoSPLhe1p6s5wbl3LGS4kECdV0nIjD2akiBI+th+oT9QmJBw94WEOtS5HJLrhvBBXSuIErD
LQG+grQtsg6KG6Ceu3yZGPxrBP464grG+78NuDbrImkDTrIshNHCZmLxdcANDXiLRGBI7G7oyrIC
gYCM8K/0nllcaCpRK4dSTTgUQQ95RXuqr34XQ9/xddEIj1A6NwoqvZjLPG7KaZNaxJIoqdjKgseu
WOXJZH2xwuQ8Dq2///Ph69rfD98QpkGXXDVtwaELkD9/P3xP0qQzCnT6ec9vKKByPPtmKTR3d5lw
bnZW/xrwKFpW/I35Q75I9On0iGhCFvEPJxpf8+5ixQUZY0UIAYVw6ASdNHNbosdZmXZoCRiq6BbT
f7gD+vla+8GBYZ/sv3Zlh93SCG8GMujNn/8xQ/7f/5imacyBkIA7TLCmx79MhJipNRR6qRZ2qrbV
3PiHnjsrv0qVZZeRWe5SM1tUBRHakp+OTnCTHwuxkkaQrDV9uG8EhgNSvVaFbmtLadoqdaz+5BUs
7skzI9/LL5gKjf42DUjyghUzAUKWeebT0SPSZxGjVLwTWQ0UU6ObHunRMVakecKXQ4wpQvmEVWyv
/g5KDZltT8lT89ltM9DbDGHtSaE9RgPC9BjBxx11pz9/Ppr6z29e1wzLMIQqmc0ynTXUv39ADr1d
zDAUBAeaI9fBbuRzHx4173vblANuGPNQWjXxN6xfNt0qdOl+3IVcoGozG34KHzmcFlrvdl3WR6/K
xBWPA4xvDZWUTUUtzI16y0yZa33XI6KvxM8wI1bO90prCR+GK1ub84MlrhQZ55tsbHelCFvfaYDr
WVYOz2RF29/rSQrVMbm+KAEBXi7VGqYHcbJSu8i6BO4kREW9j9f5t4OyZKkqWcsytdQWAdjEdRcU
E3XaLtY0LqPd5MEGWDgebStIMEm0kqjM5jLQZz+6er5STVIkk9CXa2OEsjSic1u0Khi0kOyxKJHl
WQ8N9Tam7irkJ0+cnis2KJ1bugy1fYyZhK/Utit3Mq/sHWboHghfqe6hO2HAyRDupr6xSdDV7mJB
PGwJbJ5qRtChnCw7ikbl5DKFHZoNlXc1JW3bgKSBRWwJsS1iUthJrlNeAO7/rMK0WcepUJd26BG6
5xs5RmJKBHsibIlnDH8ye//153NGCPOfJ41ApTzlQTuObWiOY/1zeWEgtpSTDo2qNFYMNzm3fir3
eVRC1owmO57BrGr7sV0a72bZ0A+J5QCsucioHfWoBH2oCeR3KP21L4vhmjZUIcuOIuIxc5XHcSgO
eV8HV4YK83FEZo06se0PHjY7VRuCF7KrraL03xivtY2JTnuT4aZ9yxDmjGq7z0mv4pddVhcdVc3F
pygQvIR00XdjSTjppDWsz1FGTnXulU+FV9XnWKCNIVETZDbKwaueGVAdqhEQEpgSauWWSpN6jI+0
G2Execp91pC/Q5fXvlZ1KQ58MzcrM0caUdN9fE1ObV1VhsF936u07Vgs7OwoRzfsgIHPQhPTvAdT
jt7koqdgyBw5J/FizI9mRyRVpbjesU4A5YBSGkg3HKt9oA7wW9E50CDSPWI4CtImpN5eSzVrtpCu
miMK28hy9bOHhGmpIulc5mnuXYrYAlw1im2MwGDTeqR3lTSgQBQqK+YD4zItChTBExtBFISSJTjF
RKug5qZUokgRbCcv+pGJ2nKQGbmE0xYVcygKzhjt5q+pdS5BVaF+QeVP1q3q3rc6kb9Zmbbr1Osm
97kIt1bB0iNy7BFxDM2gMMFYX5MwUA6BfKa52yKIzN4H0g+PvTf2W+q6BXCo7h41YHqMtWxZmJ65
GEJ0NpB79rkktdaVhPzgk2D5QLltGY9KgXWAMFRpNOkjQno4QU7j3JyMGY0zVhecmdUlMdD62H4G
XDCllx5qcpMpymNCk2aXgUzeabEnF5QUOw0jdZsqD1zmk4M2RAmIpFhd+4PS7Mj9YqUTTfpXWzeP
moxK4vy6Z5BFSaWAW+2ydtuWzoF2rIbAR+svtPy/53Xb/ayqSnnoMVXSq7SCk9aNHHbhHKtwdBiN
tejWdunBV2DES92UK8uukl3QKG8N08h7vOERv3oX9hr2qjtz8OEAVAVguzDd50DEdwVUBoiS/kE0
OeciQbYRVTNnUlh6pl4+RiT95kpHIS6KKZI7SAsHm5O57gt2FUzuOi3NnqfiLcirqVc71umzE0SI
edXWXSW+e+olPnGz8QESIqCscbq4ryWfzOnjPke6BNr43Q7nngX1oXWMPf2nfDgocPYOfqa+KnlN
e804lPhD7y1E3o+u0F/0VFQnZyApnvqzuYg0jKDLojTVrZnqx35KOGPe2MOF5y+7iaDHxtErzaY6
WCcMl6RXxmD7c+PcN+gQhoAqZaVW48kv09sEAiY7AiNsEtnrsk2ttd7W3wi9MN81rX7I8ix7jibz
QK9Vl49n2nVEUrsHzDB6s41Q/W5GKZmUZQ7HKRiSBxKN39IgCt98lZhJAuSdwCpvSZ9Ut04ieVDB
paBix1yRgzvIG2qC5XRT9JpzxHd/l8XWkWeDd0mc8gEeNe5rta+WphXn2CBjPuDYVvGn5tCTGui1
WmMykx4NMkmI/Vk3g0NuDgQ0dLHp2K9aL4zOYYg+BlW5sUsYOI6ksmVrt668+7pLgPAIy3lxGUss
tczfrJpauNdebX+o75FYBlcrr3/rJp4wLSGCLK2Ym8K11b9hS94VluU94kAez4GDGmh+Wop5YaUZ
nKUy4aLtDkIimXSMU9wjoKX/fNV0p7syXeuu5dQ1KI2g280PRMKod4CjvhVq0EN+oaF9hya6ZnCk
oF/r9nBGlD2cpUfBndOXdmes6Vz9pzvb6eFyKEeEPAPBfl1pHCTJkGAeWG5VyageQpRRm3EU1wYM
9CrIMDDKKbNvvhmagIVkAWBj//HnfO+8XWq5WDEMvtOqRXCbxXJbN0Z3ES2LQgWcAX279AAGYQHf
s90ZAR5DAlwEaoz20AB15RO7k24ZLAsXyZgvpm50ITwGMzhOsrRO9VCPp4qwXrohkhiNKeIvjtFs
CppJuzEz66cQlzjR5c0yEOoIIWgML0QHVucqPswbTR/2B9kEe9KN0qtfSUCQLPhYp7EWs6IOUV1v
nWgA2SfPtzHiB6yT+RY2okuSDaKY8ZWWRZ+77QWb/1s0NSyczvagW9vptsqK+9AhcmXOXUF/W+9s
O9njYjSfQa/hBDX1g+nAcqg7XHUV9txccd8r0rk3hpmAONXCGppgvQhQrjsS53Q8uHsccMamwdG8
pmqKGUEUb47LwA1RIHmoczJdDZImKcVP/cEhAsudeaO2M4fhudSLRYGC8sENjPQBse8vKg8WKfVs
AbfpdmiyyP4owvQYpAjVt1gJ6q5pzuV0gwCwQJgUW3fz5vyALP2LWTT2JuygVsw3TsV1UuDHPDUw
JjLnycaYhDz/wUb3fwtIwoNbw2Uv74lQS0VarnO73trogRD+Zj9qIsSTCf0SkfqD946hsIivTTMB
Bx2VdnsQl2esXMWuDJMp0hapT0Wm04Nm2f4+q1u8mTX9NHAd9rZw2gRFq3pvlXCBaCQOZNtw0zYh
6HyPQ46x7zqm8VTiult6njvFxLGY0Cu1JaKK5ghohxg5npdfCU/qdk6aAnKjebBxiwYHk9m+iQif
eRk2A5cva2Gq7g0zsnnCuOCv7SIgzs435YH+BQ5S69lWopXwCHSwpKGAJcF1kbuHDtXqkWpkFTVM
rwm6O0nZpKdRUmPMfdF8n+hu1EQLqZw9tV83rTG+NJW30C0N8rhN7yRVy1PhWwwtrSOWYaeS9TUq
+bruc0F4vUb5X22/deBrR4gSR+AsBaLZ/GAz0DNONv6DjjRr0SNL2wgmnzcNaZxeOeFtDCBLSCDl
NIvMlRMdgaVafO0Kudn0ub6LViN9ByZfr3bdqYui5lzZRnMm0ZK6RJYsKh82BPQ7VOgkUK7HEgmU
E6riljMMQN0gcTwD/aGClHkeRin2Vlgizx0oF/mG7e/ILYAd5mvwnQUKtQqt4x4K/M7N8rNRCfea
hqVL5V8pjqnTn4wGo3zleu+eQy45GCSiIZOp4p1bTwKb75LmFPAFx9AWbk0cmUk99ayWHcYg2dnr
1mdZ0juxsmwNv/s+0FllraerwbWrK2Nddh1jvrt2/DYk/I3Wv1m37lmNQ4tAa5TOiEGY2piGf605
D7awobWtn5b5VdqIzgeyPt9Up9rHDlicyCOxy1TA+edx982oO2iE5EpeRx3veOSR1Yom68ikU99W
uVodgqhsd3Wo4Wau+pSkUQi7pE16B9qJAcmNunmgqVptcXR2q9hK28UQax75G1X6HY/eMSZZ8MnQ
y24HfwL/dGCl30P1WuUmPfaibPdS9sl9a5rRuuhdpGEJk8TFUFKBSCW/L9vxzb06hBUXFbvf6tHw
MPUyWJil38VQIhgbnGmBT+JrkdX3SjNNRfNqS1oeKn8fiwYzUPRzefzgO7GPV5iviHE+3pR9Zd8E
GaV65m/7EHYaEt9JtN4+VIUSL6XTFZtM5+vXOLl+16My3Lrs95i35bcs1W58RG/4HOs3MJ9MJc3S
eGFBGKAQWhJxOx7bSuhPmetsw1qsGi8PCKViRCTzsH3uA+bAdJ1Z4oy1BC2qE7GBNn8bWMa7bjnq
QlFGUGGJ91zhTb7EOsHjtijpKjOaocHIUcZTRMc585R4+Q/VVdNvIQKLRSogN+jl4B1TF0kSUTvN
EkVft1NSVHp5zcKUGvE35jH2I5KnDU2qTR528UtVaFeW9rshCYbrfOON3bg3uv5+jl2bb4YcXljO
gOX1EtWP4VLQpd0vZOlcPCBytlcjHrVTRrRxP8CnOgx9/ZjIQNxMLcy2QAvyRUUvZOl31rgJK2jd
UWFLGCjuiOmqrg5UALaVPdQHbNjVJcc7WsfjthmIXnSbwSLFKUyXYW9Y411ajwfb6+S19DE0qRRH
t06llkQEeY98H3RG0oH/nmC0t74oLyGAjQ15uOlKWH279sxUHKJGCzFuWoegxFWuRmZ67HIt3Htp
KLZ5YuertGnQCRHNcsEg1GA4JtSgFDb+4IE2eKfjaaUXQ3YPTq8fij6uRgfvjW/e6+kwwRgBUb2W
ltW/ZF3r7ZPGUUm0sH4ZRRjsk9iNLqKvxh0G+77uSfOuUufB8Hp1ZYEXhvimhfDQW+dppPGOiCl4
9CksCk0iCQwYMRQH42neUs43uaKDoUiyjS8TMBo53OEeXsMy6dJhMzsgw5H5emhWMQzN7g4jurcI
kNGuo9aObhk4FDpfwDU7UHKYSV+QqmdLIj7DldJm2TIjLuxaQ6fbICbND2Uow43CLhdJGR/8wQuv
ZFIE1xGRGhwdKu/oiEMMe2vL8HC+tr1GFNYkMDTHcauKnurBSFMAGzeARv51icT42QutfgGrcyPh
hWx8NxAQrOqB+Dwlcu+oFIIRa7T3Vr0H4qFDcENIndmGg5uIm7BO16o+RAtVAY7TNbjyFUvAzEJ5
hwQMX7g0OzJqyhZWlAa6J0OhVREoOljHJMHbWOXVrZX5DZVNeC2gV0orCM9ZhJUefNkywQRBm5Do
CU+rwjM9gG7fBz6X/Hjygaq0OjuB0DUEQb4TI80M19T7x2JIqotwtVMO7vFuiGhcwXy3V5C4QdKF
XXawRAZGJyQ8VC0fKm3ArozD5g4/sMsHyVJlwuDEkbAIps6IyiBx1pjWG/3Gbogvdy1/LxGjFExy
x42uxPVKyXV1GReJ/uyPDhR7isObeLz3Il+/z4IMoIRTAmuAgIn8fig3aevtAoKfd2XWuoc+ocsY
MWqtMHnAtjQ8suIV5HGmKdtza1Cnz9H67syxLE52Vj2ltBWR34fDAxKmlz5IvFOl5FBqdANybRH2
V3PXVbl2baab+a+xB1CZx3rw5QEYpP4aZTkNwel5CC21a0bUE2ZyebBizqPS9qJtN0EV/dYOzxIS
WN4N5a3RaUEbBs1ZHKRUry3R3SuDpHKUED/WcKo957G4VVZfvJc55DO1sYcHq2O8qHGQe25EOy4K
s7OhhJAUe/K0MjclilOSydJ346sWB90vkdF8HGX6wsQfRm62MIvRek+LDAFeWcXX1NBRq6iOyTLV
Id87Sd9plJc/e5VI9jw3v/mGg8I0CfrjpI90hmsEcR91k6+/9goRwS05uSAs2uy5JDu+yHN5Tw2B
ar/hnXtPBi+pbtcHLEbRIg509VwbeGuA7SIOI1OhygVqgrDONpFlXIZOD5gZSlqHeV2/S1CDvRpU
r3Hj1gADYIawWEBv34nkKQrxMJc6P6k0dOIno6cLH0EHomRDinnve4tBi4JlCiR1E8B7R1FKOcWT
xbAr0jB7Zqlq4hOoxoMn1XKHcTdbZPmEjDeI56RE2mF09x8mCDv5q8xT/TJ27x3FMe6REJDoybJD
2Zi1A2ghixeQlt51sA9LTylp4g3FHZ8QXuj21uNwW+YS/2nWoGwOI5r+Bk5zr1unrUSFVoAGThT9
rc5+U+g9NSO1Qac30ilp5hhxURnJFLhDBpAsYmn88BHGNzuE4i+6Cy7KG7p35KrVssM8bOTlc6R6
D22U7Hpz7JZN3ziUU73XxO/jhS5qfOwaacbFEWnBxfSwSbHWek8hi4/gULzBWPU66wOgjqCBg6aB
WkjueqoBU8+oP1m0i20HwJn3pNXDqyLQk5EXw2qGmfBQqM+aJy5Na39Lq+dExQ0RRIq/8BUbLSzP
SANKfYy8SDjQ03lJsNQkfBLAhwu9y1EHSiy0OkaIHo0iDBydshHtoySofxnOr0wnAcoxUbnBGTVo
EXExDvVln9h3DougSA5b4o33RrRKkO8tWO2YS8+JL1UpfZqHROq0sP6KAUMWELCrzecTu91jlYrk
zvQAWeChl669NjTex20wY6J+O0pSnNF/MQ6EybcQ3xvBn4G1jOsHq9RYZ7+gTKCHbqvP0irOJoUq
2yWWvozNKXgnXgq8uLRGAwCAPUF6Mt4SAt6RwbXMSy6FoxVCQx/AlYjiZNT6jzy5mdGzUdJkh3zX
b2LsKky6kWl0qHTRlt/XuPqXUR2/1WNypqjYr0yoRnceuazaaJ0qy5YrHyrWoqyyEvsLzb9clsig
E89dOkH6JvkFh/0bYc7gDJziSdOoeeT4M/nXOOqWlgQmqIEUxgG2ThBKjG5XdBWEw6ZWBHWrPmIw
j5dpMJnW8LGBF7GXYLGJjeYc6dBKh95NS5N6nejWzyLxf8mkQ8uLTqcuWSBVAdL43sQgau3jlLp3
r9UwAJWYM88cT31gkobI75c+PV+d770YOnDwlFgYStQHYUe0YDysd2ry6NaqscijkSx2UZ/ILVpF
iU9c7yRJdl202kwA9VIHPTG6bzggHkzNIIBVjc4S4OYdmgumdioLVtm/gR9dZRn4clUdDZxrzrdA
pgdHD9aqHGABYaZeJJP1xxiJbFD1s5taN61C3pM28UvdxkADoc/0Of4xZoQJLU/j4JohNU1vRS/3
tVflBTwigrwUpx7Bw/hVA0D1YnjOGpS2pQKxFpTKcmrMdMBC0FprFLVlwtybKZPb6MSiaf0zxYNg
nSaHvvW8VW04xV1L5Bj1IOzjJbUvtJJgW5ZK7KGQYPazaIoaBoRCpkne7EJaSDjhPQ+TIB68gkAR
e991yANdg8sgWZYkmDeeh+GAGG9MtCtfoRxB2MOj1Y0/i658tlkf1x4CjtqlCWOwPrtbJHn1mIna
w74QCAIQVWKVTQsTU2c96Y7yZjSsYNFckJtRuvuKX1SKCPEOdQDDX02ucEnDwjDaparCXjAiD5JF
4N3ZKNATpogLk5X0otaDBKQFM3eTpFcbtAHgPzqm5Rbw6LtB6AnFvYbUU6t8UQYwChZmZpo3DusA
d0R5Sz6epaTryjJucQegFNNqFydYHHRyrMUA4C3yzySfvQSN/rux9pbfBEurR/ydcuG1bOSqAv2P
mujwgSqEVMREblR8oSsyufjSLBQwvUoRaeQiUWJPq6mdKnqD/XoAeJnzu47rhjFC039HFbkFgfYj
sHu8z9Y4LF90o2wmwqVG7sDwbbTGh5Zg2HM/3Rh1G6J1BiIYmwGTcprL7aSUgl2JZ6ShxVTxW6KC
Fi6omj/0CKPuvByjWV7w8Uk/XYGlvas5oKOqA0cxUF0zHtPcyFh02YD5h5qdZJlLkSZKN6S1RQtj
QBLt0rrpByCxeciXZHhZcBDqGnNFtp0I07mdh2CF8DGJun7L4szfQFIhHCfih5XEKFMZGVuKSAu4
BTfN7HeYP5CGiY4rhfRuhe0/J5XlbO20/+6VlObtaTjqW/CGHmplQ7C6atqHULS/iwKzhKHc9Cyl
W6uQuQL/CAAiCyUabTjgQOebLu5ucMFAg9eIw0x0AItgGOqt8JJ6hTL7iL1kPQbQDrICI7ueYDsk
nhAEInS/Be170Kq4zQDR3VEzz8jkoXQV279Fj6wdvM5Jdip5RRCJLCK373gBVEuZ/jS3avRaVuqE
v4P8Ucc0CaLkvuK8QrWVoiGROcy5kBxiNd4UngCNdQ9Ait93N3ZHswHPB36LipdPfK3nwVmO1Q0k
M+LeHdTpih/Qeqi3MGXzfe/Xq9DENKuX5WZsMOMGGcJhK8GF7KC4qTMu+r1NL1kfRwYz1ue1okLl
VsXPOJZy2RQxwI6hx0So46q01WDN4qna29XKaptF67kh6kTRbwJnyjdllHPQ2adU0VdNnbwqzeig
6xYKz45GjAGSL2SCtqKKIIEq6hDON4FywUzjNNrAUEVBVSRn+eyZmM+gt6okA/iLIsEwVJl01aCk
HGkr0meZemIyPGU4EClMgyVI44ioKeVXPF1vPCh2fFaEYAedfadn8Y3YH86wivKKiuOZlgEJ2oFz
svXuMcq0aAvxAL5hFL+MpmqTa9Uaa+u3olIto8tVU9ZZhXpxwf1761oAtOQIE1cFgDMpjLtUtCSp
imyru/UvS9qgWapsYgJnvxMq86tCaiHctvGn3qKl0mPnhyXdX56daERMFc9D675YfahTmox+aw4o
u8xddCkSPzxLBX6UgtLponVw38GOONj1cG37YZlkpr3IBu+iu9jqAoi0y8RQflhcIBbO6D3KoqOQ
losEVoLj3Fk1J50MgvNgW7ibM+1VibQeh0dJbrrKaTwh/xkayKxasegoFh1rlYXwG7nu0/4ezkT0
4Ne9d6pxgC2MqFZeTUZlbCNZe0FEVl6NFphsYFEKTYXjXRjbkLzaVMxsnvPodcaxsDv3FQLcFKLU
JzvNUECBVwtX4jjLvbcuicRG49cJmoRNTweEJMzgpR+icB/R6FsawPtPnmb7nLbZvQi0+KHwVOXY
ibH8OCZdgGLEx95dukGJD3qu3mLXxvtt186K2Yu+ZZRD4R8iNU3D4BJTQTgHZXIKEtt6BXU5rhwY
XTuAQtGrjZVQJUuU6vOtj0t7U5eZWDtdFb41iI4c0rZPTYpfb+q3NTBDOmp9p3kLH/7HXQDzJE0o
enHzXdVfz5q35vvpy3+88PMuKoMbOqHml31Nz1IpGp3mZ4nWTXZOhwIXN/cmUkPnNLAg5uTUaLwK
D/IvskWplAkzzqi8xU7EEkhRD44D321QR/qPsqWEFXVUkIm+0t56Z1TPqqZktx7Vza1HSRxBdP9y
V+XHm6636qUkxwSryl//UyPFpvEs6+PQ5vunuyyrs06FqxIGNx1kNz3jy2fDM9KYttD8/8z3m7Qu
57s+d/3vF/ouv8jUVrGP79zp4w59E0hKF5zn11vTx+2xFGGOTQN4/pc7dLyqVTP7Zb9RAVnWAccH
yvavzY9jw9X48eh8DPO+VRUl6fSZfjyDWi+dLzY/Xj89Om9+/jPTM/qp1frxAi+EdTltfu7SpSXg
urpzCmIbdlKTlBs0RfUtB3avKE19nreIQ/d2iYYGZaDF3TUbOobVwikD9Zrkjwncrhvik2TN5DFc
zpugy8sblRhQfAJa4nxfTL7SjXIhs2vpu4tKkO20AD3Vr6uIxef8nNzRilthZhr9lcpg4chLPnao
ghsaSgr7n/tq4BqtDRWe/cdT5uPwTaJ4E2Ki5vvmGxZGhDGMCjaY6SnzTSCinFiWCiHR9B7z+wKt
Q61hA1yZnzI/kHVJv3HVIflyX1Tk1K9p9C3ml81PHiJbbljB0Lf693vYo+9uih65G6SVmm+YUKit
28KKn1837z9U9GQLKtm8+3xdp2TlNm4M48t9ulO2WwiC4uO185P1OlVxXeNf/PycpFCNLZe94eO1
8wM2JuttYbXdl9eSNIKAkX7Ll/eoSzXZddOy+MuxaG6xw6TINPDf30U4mu0uFdB45+fND2hjq4Iv
ZEH28b1G6C12TKjpIPz789DLxt2JpAq/3Ed1K9yjdabzPX9GdY9oo/Lc35+7BghY7+mW/PrcEz+w
YZ92zvvnXQD09T1zyx+fx4k5wd43o/72eZdO3Plh9OvXz93nHTCRzHRfPveV0mgBmaI+f95VDnF/
UMzsad7X/P1RFhIH1XAfPndfuZZ1MBPj/nP3o28hb3fVj9NufqGI/PRImtn1c/deUVXHpMwun/tK
o7Y/hiYoHK4iBEYKVum4OPgpP6KdUx410E6KMw1w+aA8qhlkhchoRyRBPAhKqF1glqt286OAO8oV
qjttPT+at4mxKWOnhbzPaw3L1PaMVybXW1471k4E71W8zA+2hR3eaywBGo1YVhqklGuStnqYnyqK
5gpEDu7/tB/6M82dVvXqYX4wFpNUMNP77fyoH1ClovvnfRxDqqc9XehAWcyPli4rZGoWdIanYwgw
L12cVL3OW45ZlA9UiifGD8cQseoieiG6F9O7ymR4Kd0+Ps/76fKO0OzQFZPAUHkEUdkucyeUm/nR
Nvb4CFqnXM2Paqg8doR0tYt5k3oZmZo5GtV5U2d9eu0S82NPtjDGR1v91yHQft+OdqJ8HF/qhr9r
kUan+U3CWsdSaWsA9adDKARWcocV32bedD2jxFRAW3feVPM43TM5oukwPZnvbTx1rvJ93gr9ortV
QbGe/9H5LohvNcoDZnojxnpTCZYNLVss0jQbQUEs+oTla++wGmhTwWq2FMeuS/ydLkoS5GIxJTJ3
pNJYHgSfqPIOqmWCu/BCjfiYpNn0WWM+zn8pdUbEybQ5P29+xbxZ91l1AQXPEOybj4Wqdo9FSpmf
jXlnlhOTpWval/nZeJfwRqqyOYzzrqc4u1ob5GZ+QU/HkWqkQJs3vV6DvLsvsXN97G4McHMrmnc/
70lRVKQGiMWn/ci2/lCt/3/f3//i+xOTChqD5H/x/V3xngd5HqS/qq9uwflVH/Y/DSufqQpaJvj/
TLTz5l/2Pw0nnyMcHACOZhvSmoyBf9n/1P9xdNNwbBPNrEkxg4f+Zf8z/sfUpIWcVtVtE3yQ/f9k
/7P/pnlXsBBaBkp0gfPwq9a9qxWXIShBNWl2O5qr77YV1oTzwjjQQmNHIJO9dkf1x5fP5j9YH6z/
8m7TUXxR1ttd6HmB6yCZpqbBoqWlXTsVihTvJvv4JffN45/fSJs8FJ+mxs//azqCL++kDgEWdK3o
j/SmhnGFDsx4ULpAnCIM1ghpfOx+bkjUdRBq3zKpi9+aZgxAnkPqzXGWqve2KpEo2RqVrrs/H9Tf
/QWfx8QJ8PWYPILY4Nn6w7HTmLSXVVqvRBlHW9MKq+Wf3+K/fcD/sC70Bn5gzxb6zqjJArZ1FBVw
r9JQXpUUHkapUVr78ztNB/2fPuB/mFf8AFyIZRctPKkifI/tCXXVamKJ6NA/Q87u/hfXgZhMBf/p
jf5hM7Go+6C5z7sj84H+G5Y+gF4sbRYV6tuVz2VzLXuaAijWwFQWg/p9zDwQNKFpwFWLh/bcAZl8
dLHdUj/1pb6wmyx+FjJjbUFWWEE6KD/AjVHZzuOfPxrtvx3yP6TumZHoie5zdgtRO6+uAcVH5p76
2HA4QEkilX6fbSvOW126Hm0OFDULo++1339+fzG9z3/6yCYp/peT39XK0ZXYGVC7kCRi+9dCr94z
FV4/kXn5/+HsTJrjRLoF+ouISGbYUnOhWZYsa0PItsw8z/z6d8rfW8i0qIrQqrvtDrJIyIG8955D
iFWLQqoFilVD+ZhpE6EwyUAioMznMMgNyyFksOv1Hi+qQpRfu5+Ityqk500cJJ3/jUtjYVZC0sjs
aVKfLtLah3I4jgLR3/5Ll5ZnUxoJlrhqxlPvy7DcrzrdJaP+/KUXZhV5Nn954E+Fz8foVZ4+Bgms
l7fz110YTPJstrKpYyBttz7VjRK7IbXMSkAtsJGDD/S1FuZzjxdQ7oyX4UoNH6bpd01i0FD/CoV3
YZgu9cxs4oEm6eF64/oZfLVCoOdS11/75acWP7zMehLWRakWpsux313SKeRummAsde1Jsrrui90z
m2QGu6fIbggsV5L4dubLB21jfGBI/DCiILvQyMLkLCv/3gllDcK0W49GCDDp3UtLXILI3Uau3gmI
rs5318KCLs/G/hTJFog4hQrGzNpCWVzhpXWi9k3z2p1UTkRYHs83tPTEZyOYcE2bSToOUZPcObDC
JSCfgmD3l65+IiJ8fOqN3daGQWGr2wPwxA9uUfJi1b/OX3xh8hGzYRy1qjKBrjdJfa5OBLZntSg3
Wpxd2HwsXX42msmZkGUp9ExXM8tbiHGHQbPvKWd2v/brZ0MZ2VyvZCOXz3It2CsnV7E29ER3hG/c
fK2J2WhutMQKEfvpbsKJhk8FG9EzSlDbCw93YboTsyFd1yT4tfjSXV2FHZOcUl/RCxDjL8n4rcWf
8zex1MpsTEuUJGd9cWrFAw7jV+0vJKgPSiZGcFn+hWrYhTH9F6rxYXaqp84u1ZhG8jx1MykdOK+X
rzh0gKWpq2u5oLT4/O0sjLe/RZkfWpIp54PFQ0vE9Gx4Rxb4fD1ef+3is8HMR0YTVKVvuAZzLYoe
qm51CWDC+av/nXz+syE5fbP8O5qlmqIAu+Dy9L3eygDnXJB75B+l5Tcq8bpnijkuVFd/+tRpaja2
s1TysQHYPBBlzHaST6wq1E0ybhUR7SrMLedv6dNplmZmYzwSpdJnU2a42O5IODXTFytsbgPPe6gD
5RHny4m6WF3Ydnw6odDY6V4/PPq6xnEStbrhanl/U9dU4p0YEBQEbs/fzFKfzYa7nXgVlDUKIYA+
UfZwimmTF/xSm/2FBj59d7mB059/uAFh91iIh950bW/aGZb/kAgoBed//FLnzIZ5VMW57YeliUyq
XhM1zvc+ZhKZrOXd1xpQ/v3xYCIDEEc+Obleft+H6lMpVYGT1OmFKWSpc2YrtklOLS4OiqZlDI9O
T80pecvR9dd+/Gxgj3nU+y3HC27YXE1obkutXnP8uT9/9YVRwBHEP881kLSoB/touGDAHaXtrgOj
2g0jiFLSMguIdNr4fr6lhadszYY1YLxxIq3GcCehP3tV+TK0+tsEueXCW7QwBKzZeA5q0tZ13TDc
xPxtEFnsW7FJ8Y/ygXhhxli6g1PLH8bA1PZqBvXOwBfp2asa3ME67waFIkz5q02cmv7QREyBqCE6
HrYpV2+K4qk/cMGE3wzRFhdu4tPlzqSS+98WNJtKyCmihSR6GNFBSfgIK/JQ1Ewj0TNfn3/YSw9j
NqS7SC1ko7fBCNS9kxbF8zQ0sMYpqXM66dIOc+lWZsO6D2z8MAqTqmSNcHN6NGF+FB1BfBfkQreU
BnxlM0WfzcZ3Re7qqBlFcRVKo7zD1qjuVN+Cs23E9eF8h/39hPhkgbVmw9xXG1Cemp5ceQGf9+bQ
57isyxQBA/rPH/nk9T9GUZfXEC67krLEiKMtm7LwE2UjtG5te1Av/JTPDx9M25zNCcguLdnL6vwK
aR7VB3DxwanmdTytykLB0gVdPa85cRgwBfcT2Va7PsukAxW3NpVbknZXAqoEbwl5wYvJeoWMjsJC
MtvyTqhky+c95VLwjjA2l2YN15a6KkoOyrq/8I4vzMd/8SAfRhF2X8k08nxk81s86n73bRjrp/PP
aWEO0GbDJyYV0ezobLca3R78VGG9DP6lDeLCqNFmo6YQIJwa0xogRb6gDCibltwV9RhG1eb8r1/q
mNmIGcdYrSN00S6ChPyxLjuy801CXuevPuPK/P/xKDVFsym+N8vM7HxjcPv7cdPvilvv2F2h61sT
9Nnmq84F7PagHJRDsc+ct2JF9OhITuhtcaxvlX220u/0Cz9FPnXZJ8NJzFaDJCDpACQcd0rW61Zd
R1uqzA7+ob6qHN6L1aVdpLLQpaeYwMcZuxtzKG91P7itWkmnM2HFXHl1F14lagQ3lj1fvFIHDYc9
mh+ESa15GPy63YpRs9caSULbsPS6axVzFnQrL+bfKH01CGDtUgH4QAlIw/HTtFjbo5K4GozytVJ1
UgrCugDRdP7RLWwDzNmTy+xuqGzLImc0APW9KowASr9VtdKLDjcodoYss/mDvjGJilapke/Ot/v5
Qatpa7Optc8MqU6GcHTbrkUqaBrQhMtQM6/Jhe9uoi5HdiPM+FB5xBXLAFJ/WVTBhXld/fzhWdZs
uVUDfzLjQuEt2ZQb3aFIzsF/cg2DxanWr9+Qj/Hi6j+pfri21pmLumoFsMyp3pNN5OKf30Qb+y65
/n8y5/8CT3f/ez0/cqUWvrKs+eI8WX3aTfI0uBlF3Qm59sbL6P0qyJ+NPW1VKj+TgHQt+1c9PZzv
/8+nM8uazTgU6FKFDXfUBUkryW+VAR3k9/lLn1aL/45Ay5rNNaXUtkOc0Ldd+JDlb5p0F0LdwBVM
Wmbq4Hc1+i99XFnz5XkUFrXUlOy7epGDk6ucQb0fcWKev4+ld2S2MA9+ge1elweXM4hTzreTxBd6
aKHz5+tsNCVGOiotPcQzcAybcaaUNd4+48Lo+jzywko+mwVj9r92qWcJRR0lZHgVKg5us1LZEwZY
mzVqJsu+7lic4yA6Siq5hRNuOVLsqmlX9b+o7dyRNO2QG/UwZC3psSdm+flu/fzmbXM2b2JWCK2u
CSkZ7+Tu2GilfhhUJK1RKhX7800sLQLmfHgbYyxiisauhA1i7wYhIliWMDHFATUZRJuMlN0UobDa
3EhRcOI1+G1PQXipPKNsma7NRFaOvYRN9PwPWniV5rNsOuE+JOVr4GOrfaEU98aLg835S3/enUC9
/l2G9BGippqPbB1wGYKk9iimkS8cVy797Nmj6lURYATkZ2c4lqXgJy6fCx/OS7969oDCsbAqQLRs
GAyoceIpld7y8StnuLz7p7v5sAkMPKI8TV7EV3qGLiGEjbybPCXZtHnbXej0pcX/FNv/2EbaFFIH
TCO7QsEYv4JhOlEB7BbTk1kmr/wVWWctVXIBVvBt51Viq9kT9VpapT57OlEzTZ3qdyNPwO+OQgoG
HMAtFm1Qpfr3psVCiz0p1l2fTJj7XFSUWVMVfgyKjoKvwG7GCwvh38jaJ5P1vLPGegxgNAgexEo7
KhtKh7bRWnqgKHeTX6WHaB9uo2vzgBBkcynetPTsZ32nE3qAq80bWwfXhfqmy9dT/+38YPh8N2PN
QWXl0Pc+GYSsatWNEteOV97kabfqlDes1WxrvjguZnuXOjBapNCn1VqNYFQgAuourTmnxeWz5zFb
dMxU8SDNsy6/KKtXjKLrb6/XsfNsOtc/w+P2Z+5sQ+chWL+TJ+dQrrkztnBNnD+BI5zI+eM+3yer
5/N9+XkeBiV5s69BMdmTUth0Jjhi6aW466/jJ+Uw3sYH8xj/SI7hI/mW59taeCWM2S5USgPSvvFl
u7Lmg3T9nkq3ufp0/toLO03LmM2Qal8LvfOGwVUaPA0wf7uOQ5yoWunkd0aStNdQU9vBW2PKF27n
ND/+9yH+h5fn61YlEpUZKKlu1SZdS92fIL+z+0sxns/nZducvX+tJWoRAuW7sipU9HwyGNdQHYsL
x/BLV5+9gmT524C78/iqqxB2YoPbFGprXOiazzeH9vylApXWFw2EsSsONrcgs5wQrGONnKJC1mO9
eMA6bOoVzz/6z18re/5aAT/gKJnkkivf0DAPl5sMV27eKhcuf3qBPnnM8xeLyIg5SkbBcQnKZHFF
Seqg7RsKlsrp9/kbWNrIGLMVOOvDoWnor6tUm/S3ftLLXWcU8rH0JmmvS0r5kpi2dyWPsrTqLS0h
fAG0iexD/r/Ky3eAqNPX87/l87lVmLPXAthIi2mqmtxKImwSDdZLJAFM0YwQorrpKrW/j0V7YV36
vGvh6/+7vgJkosQ2SaaTnXOVpyFf0p7jnexHNSQhY7ww3X4+UOHh/ttMniGYmaLIOkqB+gKYowRh
DTVdLs29XBR/znfcwgmfmL8np+J3CB6DeTSm+CnXpG9WrcAzk+t9ok3YUDyD4k/dokwb+HlQvamy
9A3d2Mv55j8fzqQv/nuPoV7IFh5q8yhlOlXbwE+kMrk/f+3PB5gwTn/+YavVUvirGr2pk4OOT5ZQ
XdX9NKRiff7qS0/ndEcfrh77llXkvgn3OR4rgPPx1hbRppOCE14WVd/5VpbuYbYdMTQK7gUKhyP1
hhQj9v5NZIZXmcC7+7UGlH9vIyMHXhlNfMY6R+IZGe6FmkGJLy7MQku/f7YYwGwcGt3StGOtARiq
xkhejRbFzoXdDF9sYjb0q7BIQeNP2tGTiRVQqRplWMvEw/n+WXjM+mysJ02Rabahc67Sk+dHKfLf
kvtvFtAQh+Pwu/OtLMwo+myoG15nU6StdO6EYbiUgk2WctoT/IxlCkna9/ONLIw1fbbV0Mj6Fpaa
2cdskqiZO5rIHb525dkoLsdWG/y+sY/JMABWLzaa9rVNs9Bng5iQa55XaImOgYLchvxGX79R2o0B
HbtrfoX14/k7WHhP9dloTkQMOqTvGzdtEAjErW5/EwCUFSeRql9fa0L9d6TBMtEyK24aqIXas28h
9gsaG5xTNF4IyS4939lQtpBtIZ9DApEb406VhztvTL+d/+1L7+dsGOedJYOGGpAFTXeJfTQNkNrZ
k2a/JkDCzzexsILrs2FsS2LyfGF7R639WVXBmn9QuI4es962+nPfPZ9vZuFOtNl41jTdGgv0q0eQ
UZnTD9ENhfvgPKO1Qk14QD3d19qZj2gtaKcqUhhsKqaPyY20dmX5b/n0bqYXjhLkhZdWmw1oS6ll
shiFdZQrW1ohrVagkQL5UMc0xi9vvuHdrK70inqdzEfkgWbScyhNVhDCeeEOc7q3jzVsX5MxiPX5
+154jNpsKpAUEQRDH6QumPN+XUiJRQZ+XvyqW53MJaHkt2qXKnhP0ouJnEuPdDawCjVPlUp0k2vI
ycOYbxQENIn2hFXrl6EY9YX3c6mzZ6Orh8Bop41lgc8mrdgM3CYu3s3u0rn00k3MRpjshZbmh515
DHpqO/G5b6tarlaUo28jyQSwZXvD9muPaDbSUvwfAUTzyQ3zHrLemO8bStyBMPk3iqEC+J6kayGZ
2u58cwt3hk3qn40SkdfUA7qD+BGXZFqRl57jZUVCjMW3D9/jULpwXwtPSJ0NuZD6mHJAAOKWWgyl
OdU0BM7YiXFMNBfebo3f/N+PKqGe7vHjpi/K4AXDaHArDfpsIR1l49Kx8NKvnw0cnC5SpU6ecSRB
sr3xE/CGg4qQgdrB/MIrfOrxz379qekPv76P1E7PpbZ2C+3dr9MdaLt16sG9B3uV+TGkFIRy8tP5
x750P6cu/NCYOQDTinTDPkL6QZGZDQA0dPy8fOh+rYHZsAd53WG8Cip3gC0C0BR58coEEHH+6qdu
/6yvZsPdF6liDVpSutTs3HWlfGxPfAxRvEyDfOH7ZGGq/Buv/tBDPYZMKCW6fVSRXjMtr0aDfBH2
xYryp5PlfdrXF0bG0s3MRrzfpUbT+HHl2k3mDjr4JoU0DRYJQcHnl/prXu81VY0a55ZfuRDiN/14
nyPBCb0aZPKFg5+F90mZjW7dt9vOlvzqKA9APhNEcuUfIVkXemjp6rOBXUgQEq1Kzd12Gj2Ss9KD
1aiCQ1l2nF/roFPLH5422bup5g2Semwg6sFqXdfFPdgUJyuH1fkWFuJq4m884EMTfRnLEhuy0m2P
2q64gvxUQoq6MvfpCkTNXuFw1LsF9VPd5NvhOr1tL5w4L3XebCSCTwkHbVJLt9FrsGz7kTSAmIDn
+dtaWD/+5gN9uCuflSoNgJ4ei1yCcxAfkV6f6NRvQzY+C/9SysTC5KjMFuAR3mg0QiZyaUu/SYOm
dKVyfCkw5e0sPp3WgGGSbUE+364b8kux/oUF5e+j/HBzDRn3PVuj0p3Ukzn41bMvTC4LF54XK/Ud
7O9JHjK3wpxnxvJWKrr9+QeyMG/Ni5V6MJr1lJ4ed4DoSqOYG2IfFrlVJHXYZIa1gozlfFMLx+PY
o/8dNZZu1lY6GtZxbJTuSjciYA5WAK0N99s6KNvwEaiahWkXcYiZN3B88qy8cJ8LL558mk0/PBtS
Ek9i61E+ZtRZrI001PETGAWHinKyyds2uoFEbm/O3+nCGPq7x//QWDykRIeSWrgVY6gJ3IgjN6C5
X7v4bC1OKImXjEkt3KDFdWx536D+HlEmv5y//MLQ+Xs+/OG3t6XcyhzH8/mvUPyfN0439ntbfc3N
p6HEUgRWDvPPhclm8ZWYrczeEIej4ODZDfsWwbGBUsas38Y8/Bmr5qqMmm9ynFEg7+8CIbQL31pL
j2c2O3Se6cm6ZStHYQi0G0WRXXsVPhI7oxj/Qi/+rVr4ZM/x944/9GOmUfk66KlwUdOrmygsm3sx
qrZ3O3WB+SMnBY84LiGbaZvJYFsCqfWSlRkYA3U0OSAW9IrUW0ZZpgDMyzL+0sgLiM1lto807JQG
spWpHAx8MLHkgjNtj3rSxK4RGHwCnxh1vVopaw7Tqk0bB3e97emYrHPiIGb83iaVsSlsO70qsEEg
+cuiDeHrb8gaHppS+tGKKth65YnG3v62K11ZgyidYG2KCWdC1DuDBUK7FPqL4pkw6YWerMuTw1MZ
j0ZtQykY0mTdaFOGPyu9DsrgWxTIzxyvolvQKOsIavkQBzHCT9347SONdURMuamiIaU4FTSmgeU7
ucSZStvmLoiSe8NOUIVLnQscwtprnZnvTt+IkaZgfmwAbRd1syLP7VeWQW5Mu/GByu5TNS/VSf0I
OztQe+ugxeWI0aUDftiTgm4A9AWbWvoHNMxAeyZtN1XVXd6av9si8aGA+L/ayP7TT63vqG36Cu8T
rI8JtTiRJ8Q1ILoQPSAFSxKyj2sNWIRStCO43CldSVNylLXGba3OgDzma3v4wy7OpLtETO12Yoly
tBp4HPhn/a98lF7IfwVF/9LGHLE2fNRtMDkMq6y3rtUYmamZje+pbGvXaRi5wuiuqeEdnWQKhi3V
8hLZ4iknH77wuOdaJgQFoL+EDgnfzizBSXsBYNn8MfaiLed8eApAoQNw40GAOBudnK3+Wo0L3clB
cjiqxlG43Ckj2u3kpdaL3/LUf0/Vhs6cjoAMbzxb+f5X0d5gGojK8GEYT/lLovvjk8PnQHPi9Y2M
R9E1P+2O2vkkpHjVsl5HrbknTABJnDUt8hIEHC2MMqsGjtiUODQlCc6ICqEq7B9UX/+Tp8QsUvJq
4hMuDxdgr00oRPJHu+9euhausZ/6I2ivyFgVYfpsUN/rkLy8xvp+gLvwswqje60Tex1ap2Pgv+Mr
uaKGJZZejAS2p9354hDWIDG9DIK5WozK1kRdRHj6KfEx6iLewLGi1rctd+6ktop7ZYKPFuj+rSLZ
V+TtUjRdmBsxybuCzCtHbqoC75781IaVW4LHh2dIf5uW9JjWoziKUIGcmankyIOn3KhNV6xEw36+
iaRtiBLnECdQpYjw5t/MopYcFWifkyqioH4FXqTPCfCKuGC+yUrKvPgC8VZWVtRr6vLMrQGKBOYo
tLbIbn5q6fSrrwDfKnmSbfIGK1WIcDw/afQaE51OMK4BT/weEj3faHp3VMr4e2CO91nkHQHLVk6Y
prcKP2XDQg5SOBgPYRzuoxxCt6RegWf/ISOVcVLLw7mOLAxm3m2OaMlT20M3Wspai9t2SxoRzveh
stAMlaZD6tOwpT/dLB7uiKAnVPkZYpcH9TNkv96NhxazWNtD7aSrU1Qs8ND6LXBq4Wi5uNU79TDJ
rekUk4VfI0kCxwp8xUEljWRQj8BiJaZKXcBwWw0+mbkDk4IxoEVV6nCVqNa1JZPpYnSy6sil6PZE
6iCxClJ5CpMTlcxe17Ystp7XkywZQs0bSfEiI15TjoOlkTybYOMtp/xGmvTohfgRdrqBVVnj0QoI
z5UmS5suafSNpQW7OO8m9NGaCw5TWqcEar4ZsXywTXHXGPWjha9qJcL2YGo47/3W/+4NhIe4t6dR
th5sOF9O7uc9YMaJqlGZ73xdv05V41VOlUc5yX4PUgAvIz5Ifq0Bz2D2CYUBUZhDIeY6Xrneag96
5L0Qdy1XrdeVe6XoTOYMYJcNVQ1726D4rsbCutV6xA11Vd8oQZGttSD/WfuUVkhNDBSbt9RUCcbV
bfSn9FTN4W17jJI231ZktjlKqjyrafVkJprnACT8MXXaS6sBB46q6tase/A/1fAnpaYdpHf4PgSK
uU1Hvmg48e5gzUObjXqKLAr5lAMPMVqxAgqUpGxTDxPCtzAk8GFlgB6kFHR4G6GZqa/UarSPeq1r
e2qoObM0B1hywVUk58+Tnd8KH6xSbIzvcT28S1r3cxrqR1001VpuomNjRT+HUCp2csD5Q4/XXJn8
cUX26p3UJ28gtV8Lw3+jtIttHWbkrC43YaT87qbmBjHB9yZtv8kowJyCjEtVtLYjJoyWqMQk3kcU
GxJBWGQK0brrzOch0sPVOIZHPZRkJ5CGjM8S3Gxalr8EFnMFZP/IYa98Y7N8bUCBhLskYFntouFI
SAD5o1x0sDhbJJ6aQQG3b3yD532f52La5mEcQNHVDGecvPE6RsXJbBU9SFLxVEL3PR0btOwRIiqy
Nf2YmiE+hOk5LAuWS0N5igeN057pvpfNR1yz5qrJUUeUcRaslRhYMn5PuLYd51ldKeVrcvdIKYch
XAySvDJ8SN7wZ0/JoDAcRbflfbF3Uoh5QbWS31IMcGSw+C/wwqZjJoZ8AIrU4TGDQCxa1quQ2cMp
mRQ2VWVJbtCzVoY5wjxfh6VUWtldiXsNdRvKgd7OXDkCa9pAZwq5TNWn96an29u6DJQNWWzpXu1G
aLKZ8YtF+bsqp3dmKFlrYgbwFUPbUbLhe+1NT0HLmXtXQsk2O+V+gq7oKFN8J/fFr1H02S6X8+ya
+NKISaqlNjxQ1U3Id6VjgiG9S9Hs7jt2EKvKUsUdqHdvlVp5cVSg/ztVU10zfwmg3uGN4vcPYVw+
4dWMj5KO79ajPupoMTTXvlqla50vr40cpOPKKoxnz7J6DloTWbiCTMA7VLk5JePeeBf2EeDgosoG
J2lHMJBe/YDmRndiEWSHKdPaX3Em7bMaI0GAMYadStFta5Av75mpIQxD0Y2vRwnbVT6hR1QC0YC9
76prqa7H7yRjlOgFY/m26CXzzu98+7shS8+d1E93xDp1uGSGUgKuzMeDilIDfUTx3Jr5nvOocZsN
sb2NIK4hpMgpRBjoOaUXGBptheIcMGfbvG6VVYCb5bGV045tpCHWk32iGA/DfTrqhMqV+nnI05x6
02E8UEJmr0cpxBfUUDaUmVa7iSJNBqOfh6ucffFQNNq1nOnyvu+sd7It9E3VTm9VCI62sRP2YkhV
V2ojt1tARk+GKJCYy4W3NTwDNGoprNOPMlae1BuHYEIx7LUiW2Xsnree1ejbrJStFWbu5pgHpb1F
e9PA80bSDKcV6rw/eevR1PVd1I+sep3B6C2M0KklGGM1LtZ9JuXya1H29pWhdGKlSag0TNVPrjKj
l5/0evD3WgAwGE24jiHqZL41sYaUipW8pZA+m11ctcV3udTJi9FMUiKKzv6TNWxqKs0YGdfyn0SF
3F3GXkFBLVlVTerXqybBkW2EabSWTc3bWtStkogAJNYzk/egLxFQZZp/pHjvpwaOmL1LWm4MfZR/
q5lQbzUz/sXJP7D2fFR16q+KKockWdVMg52BEQ5VZCrJ6PgSXANCjmJI9168tvPhNZLwGfTVOBxq
fLMgJjrKGscEZh22hzU4nvLajqhkAQ6XAppmUrOjqXdiJTCdzht7x9OkctOllbxSSqylAICrjZKD
VqfC80W3w/sizRE28HatsqTj64qN+DZveCcCrX8zW6mEfzzcVXzrID9r7rSSEcAEdYiHCr173Tw2
rR+woKbpJklyfHhR+YgRniknl+qNlffhlapzClfb1YMRmvm1Dw97PSn6Ly3ChSQ15rDOLD/YNAlb
Eeh5oYNs6EWk1a/R5hcbnfZNjjrLQbbNF99Utlu7jSFOIola6wIfWdh573lgqWy3Tf7/RB639chu
u5XrfCM82g7i+gefrsDla/8PFGp9y61EUIMTJCg1wtWGUrGYrIN1kNTyfRQjlhlrNq+pYiL07KxG
rBoRZusxGmBaC8oy+Um1YylDdG97OJiLGOo/9cWNO05RuJokq7ytjD5cW0yj1whFBfIVTgLyXMV7
N5X6XrOINciKVt0xXXsUPffXVctEZRsa+mG/fIbl4HUOHsF4U+ZCbGMST7fEDK+E38YbwhjqFgPv
n0wlAC3Q524q1FoO+vjv7Fgg/Nl+us2J9N6YGTOthXgVN0H6u8C6sZ+8WMXYCJPI65rHoexhM2ui
Mchd1l4JfA23HWzmTTDxJaBzg9/bDqKwpppOVAzF2gQ9CuJZDymOQJQn4MFLo5euMn14jLCarhMV
Qr+gkIIHqmET75tu5+O3c/LMzxwZYdZd4LMs1ZZ5pyvMySafqQriUMDPZHuaYfNc2t59P3lQF0c8
QVn0zTT1NyOVQCp1cs/+X+QP2QTFOetHANslcY+w6H7aSZ6vhgJ1msra61iJDTFeKo0DDuHgLlIl
gRfZKE+Sd5bsVvpTtuXrKRq4a0w+zvtAXGMPTrdVVv0ZRHsdiuRnpnqtU8q5D9zcqH+T096tLXrc
qdo4vaFMaSIHLuK5Vk2+Gtn9ryQhmi3c2W6jC01bSVWRbjqN8vOsYv8Ad0Xedm1R32Zm6SEPUV7b
qijXwZDlG1K2wFML//QSRc+itnDchH2pkkIc6G+tn4T7UEmibY3GijNmPlylCYNwbaj9NXnt0r5K
poH3UX4mlGl9B6QfnU4Ixd4wGgsMpDWy92ti+A1sQxNUctewuElHVFjAZFasLTohLD94PfDFVZRh
ZDIweK9ISdQQKABzDlNeVZGyBWo6pH5hlXtXQE2Hn1rfdk96YvcrMyEhjMBBAPNqyIeXqpKUrUI3
Psp1lq3joasRqQbhi19H4VUsKuOhlELLratq3Alv0h9QQwdXCVaS/ZTHxZ8qa0MAOwOBYX2y06PZ
ZSHsNUtby3XDY8lEsrdqu9iVSnsSETTVLkg5vej8tDi2cdi5SR8Yq2TMTXUftION6U1XjtFJwuWA
eWH71jWWj04h8hBHjHavfe0Uel56eXrAlapwVNzV5VrveI++eCA3r6Qk3NBmRRsSjte1q0RBlsKO
l3pu/c/507iFAz8xO/xNRU6E1CaZ1SqlY5EML1ZkAiC/BDg4XeaToz5xavbDUZ8IpISn01Ruw5aG
WcT15McyExvyE3dfu4HZmW+licC0UsiySU+CS6Wlh6KAKztIP752/dNh8Ic7QK/Kp6wtk0XQ8xUs
RkcdWjwcl9KBlvp/FlOKZaHUwBxbN6s4fwQ9/9IEulvbyhcDvHPAzhipoVeKsoHMNWwyWbqKtfYx
0qVXRSrfznfRQgxmTtaJ8No05CJw7B7p1xo79dGTfp+/9EJNphCzkG4OsJfF1LSPFRDqgS3uJMwH
PWWU+7xQNpKRXHMo7bmWdaArvtpeiMh8+lyM/xB3aq3RxtquzSOH7hH+0DjYKhRV8onWfykTgiZO
cacPb1bMREfd3Zi7o1Y8tEb/o0/xTQf9hTnpb/zmP2OP689iShUiVgxUgziadpchRUH0oaYYeP2u
0jbGoCHC04fx9HXNTr7WkoPipcku7+QSkSr5w1oiRceky9LrTG3C5xoFwLfzT3Wpc2eTDqI0qo8y
EroaxMf4VV9Y/n3HmIwLt/5pRIs7n806cVSkEO/IlJqiUuF8TcoOzHPed6MOc9Q22QQcsFAez9/M
p1EhGptNQPg3vKRQJutIQZW27YuwP4ZTfco9QFKSdeOt6RdbPKCDkw9Zcjjf6KdDjkZn04YVNXJv
D2HhDuzlDqEVlHwKieiL/TcLPaXsMVVJj8SR3d9TlOS3E/qKeCpeZdW4norp/fxNLD0m+d8BoGOl
bdomF8ewSb6HSXdsAaNAutryjXcYu+npfDNLfTWbQsBFZKlSS5QxBEP52lidctPmzTR+JW5vULL7
712cDvXzXvUJmZ2cPnxPXfM232Pe2Vakm5Pu9uP8bSwMmjnBJ2zDWDSpEEfweK+hWd8EXe/Keat/
bcabE3y8JtHZ3sYUSHSv0AD8HSEWY88n3KX0iYXHbc1GPSpupiQy/fEdPUrGu6Fbq2J8jSfZycNL
NWxLk96cKeApfcKpjDy6UugTZDGlNPseKtb0lqo6qtY6s8qfGGGY98qWvKeVpkacMCKSgnxAwqB5
S2xSeY/hPW90aka+W23NYVs4Ce9C0e3nvSCrs7nJCNCbC7/u3DwsqpVUSm+Yp3ApUT8UGIDQ5efz
r8vnb738F7rwYXWpARnEpl817gAJftOINL3L1FK9ECf+fNKT1dn803vKGCt4SV0zulKid5FjUyse
fWoRvTJbyeJlbL9Uqm7I6mwymoQSgu1gA1MRAL738w7M2qQobhsW1oUMiKW+mk1ENvXaXouN0m05
ypOf8HBcmBuWLjyfeqqKTCjs3q5W9o9VF26EUl0Io38+HcjzRLSxrzrvhNJ16+aqjcmvapr/4+w7
euTmmW5/kQBSVNwqdJ6enJ6NMOPxUJESqUTp19/Tvht/eqe7AW8MuGErUCSrWHVCcDLrujx7zl19
kZsQNjejD23ovW8UxaY/oVlNW8N8Rqrfl+/w48nAoeZpffw1P0uGo3+bs24PEOtLQt3Ih98Vtcga
5n1XIBRnlpq52HBSJsVQzqLbj/4YcXgnDN9jc89MA+QffmXXPLMQzMVyRlEbbd+2wOws+jZouuHB
z7Ot45iwNid1aHetG8Cy7a6EYP2Vb3PutU6T7a+R60sb7ViKkfPQL1P1vYAzZV3MIHE+eVX3j++1
WODw3fTbcib1HhWDF4jg7GWSHHFawV4o0YMBh45Z+Res26+91ZmlssSl1V0/CXTbgKNt3nX+2Nmv
l+fZuZm8WIK1V4xF3WMJGkW/U45c1Ul1l7d6e/nyZ6bx/+DPEotQu8ZGqNUGmq+BssE81a8lmeLL
NzgzLksUGkhBRtY7vNtL721CWc1Ivi9f+EyopEvMGfI5FN5F3cHCM+nD1ITSZ2H46cath60aCXwg
65dx6r7cvo+FMlCl9iPmwdrMSlA8Rb3Jnx5V3Txcfpxz77lYrB73JniOYz8b4GmaiFM57MpO8zOS
yqFLzBnEas3EM412PyS93Ap0ONbQ65jDHNXdNZ17Y0VPll6I+eQIhA262jC3jC6/1pnp94fX//di
7QydOu3M9yxV7zWfNgWy0QCWL0+Xr39u2Bbr1JiztIQyebcvpuRjptmtZc9Xts9zU9v8v/uMoafM
SyB2tS988lbr5gGGulOghF/BXLO/gqk7Nz6L0GuaJvrarOpgW/voGMfR/vSnK6eYc0OzWPlUguU+
tFg5DRjuJ0lWmn9dHvQzD70U1x7T2YDdFgKLMOtITveNdkPjXy++CL0ZLNlLv0wRept3OW5r9Dm8
K+zxn9UkHLqsJsJ4C7jBGhk9T7gOKwPYES/zu4NgbbsVqTOErsx5CF9ZD7KUbnNLWM9WaMvLaOrL
ISZebT9JH5aVlwfyzBRbVh8dS0xTgt1nryF8PqLYbGW/4BcZOnqILt/hzCRYFiDdaSiA3ki7PevM
TaXUDbH1NT36P8DP/62w0KUOt1swOGPBGX434vDwBUlItHiL3+17Bj7lsXiHY24Cl+PPf3uTxUpv
LSm9ZsCbSKAMN6kkgOiVjftvKfCyTOgQw89m1BSAbb3z3JcEhebLj31urSwW+CR8v8llCl8mwKTy
hkZwsAdE59rp4NwMWixyWGmZtNJJt4fxeWANSUgVi2C1sZKkX11+gz+8gv/9zGSpvm0WJTQsetzD
2AyrKUzWJIb/Xsw2aJKNN+DjRXN4GA/NsTuWG3Fvvha3cB+7skTon3T1p9svNoQCoQrbQVruOT46
CzV6zMMswdnNi6EfAgazkafUAerD1BJMlKH1gXcAIsU45s4o34BUsZ1wLvLplqaFPFR15rK4dgx0
1VCDHNMoaYxpN+DvKC006Kd7IyzboKWcfNkUyIpedSZwbRXEYzPHWxVOZ691CThCht5EVLkQZqty
SeKZUh85qdfuhPTJsaKJh/ayIe6027rfTKTTXg0Ne5u8NF9ZcKu/4xb4hTYDEiznA4MDtJ/eg+4h
45YrC8q14KpsFIw7n0XT9Vvp0HQFlI0dGV5Z3jpUpN+zHjoeQBi2WqP4DLDPVGRPLavRIp9JVwCf
C1BORVW69XKNeoBq7fGusJnxkRjKPZhyoEDNVDxCIOpe5lZU8eg5+VcmLCOwTTE89xpSzDlIXkHe
nhBDbPThci6LR69Fv6EQQ7enJe92xTBxBEZH5ZE7lvUGTlU+2lpNdzCgL9HEXPNkXcpseJC1kcQm
/E1vewzbDZkBsSBOaj5Yo632rJ8IRFl1VkJ8sISDcDsVgKBQY523JcA+FeGAXnbmnmiTABti+NvM
AK5IwtGU4xTYW/Fs1C0L5kolr2nP5yKQQHZsgGIEkqaHRxoa2d6kwRysxxvDZMVTg4ZhfgJQwjK2
la9J3jSbpun8T+LzqdqnpcUCgPMgNzCPxjVNc/O0cf00rxcnQJBZSwgC+SCKH9gt3GW39go+njdA
KRrH7KbZt6tqy+/Gw0nr0dynuyT2n655QPx8hiJLRXhZ54Db5Eg7iJo/IU/z1MsO4ls0+xgmdZ9R
4+Py3vFz+CHLSrQ7cszpFluHC7sBs32T3ePlC/+8rZJl1blmmYCps2I7yxflPgeksgvaOZ8A57RY
tb58k9MO89MXWoQc5XWVafRGtx+iAnqbgATcQBOtE1GdX9ndzr3GIse0uQYoaazZTuZYneVcfMLw
HZKHrXvlfHbuBovw4zbVLNIZh5wcnzV7BMYnMOqHy8NzZhItK6YpHtm10yrfm/1BszkEUA5Aa2OT
m8U6n6or4efMGyzLpjlQIbBChBpB6rlfxFAnoPbz5Nv/lFaQZcEUuE5Zc+NEM6EtrKDlNiXXuD5n
Jr93+v2vs8/Y2J0cRNvt514Gk3EPZM/lgf9z+P1hYi6FU5FOcFv5GHlGGfRcpkpbRYS4hF0sc7h4
PImNzcEIOV07HmCQjuqvv+uUhBpxl71Wfb5hhss/M1LQNvDF9AR2wrjpS/AlqAdm6uXHPPPllpoe
sANmztwZEoJqh8kA8vDojV+XL31maJda1TkiVV7MzryTTnXbud2DZxTx5UufmdXWYkn2dVMBL1Hy
nWnxDgIzgAXpfk8Stam9dNWU/TXNnJ9TN7IUH65atwd9Qmc7AOJhj/obCNQVmutg91xrafxcnCPW
Ijn0M8wOuzfSnavQkHPI7BwMqB3vQP/ASdakbvYO9I7zjKMOdh+jyJBaXR7E/y8D99MUXQwjIrtL
q37kezlrhLTer8W0btBYs8ORF2m/BR1lwFTs4dNcgxwAyHiRiDdYHHZ3eQ32ChcUGadk+cNJZn9d
Vx3wnfZMXqBqTb6zFkGr8ZvypeYnVJSjoZUU2DT1Xww0LhBOe1LcCw8dck1pcaxdqwIdg9fv2nSh
bJ40tbUu20Lc9MmTYX0AnwUReBEPAJBm+r+qskLezDtrzre0HWPGFMgHJtCDz51rAFFUR2L4rblc
13ynfBoynH4UmrgISTdeg9uZoQFPC/RiAuGpgPu/fMaion9DEyjCR1gD/B7PHo1q5F2NzKc1L6xH
3tRA5OZBXn0OuRVM+W2Sb5Ph3Zz7oHFxh06vkI/B8yFfz6czKTgvTR2adQYEdO6irKO2MLAHJ8fM
oGLksFXeebfm+E6YsR9MOJPBjlpxP3ZT9dyyae2O2bMDu8dKGTs3F3vAWoPacpEJGpE/j5/Asxc3
Q/HuAq1s54AXljt7csugL+dfc83u3XkEYGnclI29c7PyzpfmQ2cBcA/wfCxbGlfNq0/ryOi9oMg0
1LWRpDlw0rHEBylxTAQOlSYFRE2OtXkvWxFI/No1dujlc1zrm8L64LoKTmBE1my0uTcLAMLSnSiN
eGZHNYmQ6Lu+ygPlvBNfBoAoBlkxBYNeweymQPbmrbX0A0+62xlqQkUPv/PTyxcrOANEY/FYazdK
UlgiGfNBunKjBjPOkRJbdAhhWL1qCIcVJiqEYwbXdvB0VAoLdwFiQWbECka67Bse1Sjavcjmo8kP
jeZhB7ZiAYOtW7M4Qsf3Zvrsy4C+ajgTENDsjqwLoHR6QzcNe5n2po1HDmbTM8IBFsX0i475N1X9
PpmfarLuEiPMMONsA2eEnZ8dSLFOgYiTMWGvYkZnIkxeVHa087hJNvI2FWvaHLSPM03YPDliUz2A
EaYa4D5DXB6vRwEL31ryqJGsp2FjPHbpzpHrfMAMC+dHCFNpcQ8aVgQmR+KGtTyiRQeTZNTwTwwi
i8Q9fC8TUm5nXwTti/vq+sYGcx4mU1Huwi5+nXP9AtUBbqVH1wGH4q3Hn6l9m95l9cbzX0zwx3e2
FcGXCEXjsLRep2+D6zfS6v86GzOjhG1YJfWWAbUfuNRaFdVOGPdZcVJh61AiZYHdYXGtXO4EVLyQ
8TGdb5Jb6shgFjTuijzOyxG2x5F4bx005aaQ/krBziuazZymK+bUoazdGMujnXeFhKvUtqofwFn0
UX0FTBakX+wMVo9hCoh3hE12r7eSPxJxmK2V7zbgCT8l7IieVjY+utWmr287L8OcD8GMb8tjJ6Ma
/CGyLqs3DbdmgDFVdj/PcIYxA8y43LjFfAK72veB9I2mbE2M1byx/DAdAmmuGfC6U9w99DVMzg5o
4pQ7QVc5WeUSZnz6cxjWwK/mX3kTsUfbgvDPhnyk80bRWHzoGj2fUDmB9aG+E+xuKjKywMV68Y6+
+4VnK/RqAm/KuOt68F3fuHGEaY3n3CMGoY8yvIBhI4aD6g+dDlO+yr3Qa7eG8wrlLApbssF6cEiY
WDczcMvODGDvpp63Y6oAUb7jczw0OwKuAjDaLha+Ywe2hx9glJeFoxuIJwb+WycC0Hmwra5rIL7c
7AhseM7gbtodPNA9AByHaw9WRlSA912N+FYxIE7g4QTp9Nrk/0nnPhlVBLT5zi2w5bZ1AMuD24aY
W48ABFkNAWnaUIBigYPcVP021FPdfLQuCFDJQ6lxTDR/E7BQ+y+iaaBTaClQFvqoArRDemswIIDc
12Ys13AMD3S+p+nvEUC10VPRYL5rthEo11fmK0u6eATcmCiwNUEMUlUXeeOdDZiFlz53wPDT+b3M
ZOQ1NwIAz5I+u95LZ1nBIOShtx5GSLQm1osS4NlsO7LmKFrk0Iyw66OqixB6X6ggNXiyCgjIW0sB
pAwQXjnzoNQYfkCVy3wKfOOz5JDN+EJhgfpZSEB8RY1MFE1Qd2nIFYns7KknFagd3qa2QS3Bg1vG
IYFTuEGgCZSBaTyCWNNFTv/gDoeKFDFaexEg7lFCQlQ/wtTuwlrfAo4aTViFvvHhqGRbJKAFizXr
ME2rFYDEoPrkgJo+oCYRAY2d+V4ERa64hXMXWv5gacUD6Agnvq2lgV/r4HpA2QP850Ovu9PpGI2Z
hRN+3oTOVIZNshbcXWU2380OPvM8qYBYct36j6C67OGAFVruo/RsMO7IvmzNdceH+85xQqmhhjoW
B3cYb2pg6s2KRL4NwoMN114ApQLod22glRSABvTopPCBcXM4jCVTZLTfLoSmetR6hPWWFaccagrZ
DGIMI6HZemsH5QakMBgStL7I20zkdsIULq06rMl/HviVtvedeW9pydfEHhH+Hthwb/ufeWME/QTU
tj3CK+i5G+H3NvC4ozn+Y4FN14Ug7T1BaOLkkJDqwGqxZ5W90Q6SdJWwb0KrmAOy3bcvpdiirBEp
bwAy1rhPLFDCdXNbioOPcgzH/gYMvELbDykP8gIUtkMtDjVNQkWjxHsB1hu1w8kC0yW2vGkN8bSg
86GLMmtza+XIkzwwNt95bkHSRKmHvJseSQ7KuW/BOqBzTSvEdDqUbhID+bVOihMn3Lp3TXxlBT6y
GOugqJp7m74aWAIp+JS9+u4L764385CKJuTFTTveg7QINo6CZQ/41lX/30h51A3pzk/VXaLru6Kx
3oSHMrnqsrsMAmud2cV8Bh1h6L6KtnnrwdYD+/3oJeVeER3PpfkFEf6NA1J9YCfY8FVK36C/dZML
vgZVOxJt8t3rQYWZp3a+SozAavyNnU6/+rLHaIk7JumRghs95FmOjaTcu5a3JVUHV5fS6wKbWw38
MRpUPL353bcs1BOF881tMEtnJPgrL8XoUvThV43j/sJ/TNeaGPYqb0S79uapP0IDCjQiH0u4kbMM
Og+akzkBWh020Kir8W5TZHA+GL9ZD0YEMcKJU7IZPCQ9BU10QOlwVzL4jvkgH1p4lCgTWSRAEEIO
C6+wMldfyhy8HdBARlxIhIVC1TW+gTOu0Mn5trB7F7YFtkNbbzKQOcOiaoGzb8gWt/utR26G4OdD
GT4DpwsOxieoa+dFpLatuGpbFoE3/UKoaLH1e/cwDutBLvbh2zRj5jZ9LdaSVgLBLN17jdlENQNO
oKFu7PnJsGaOy24wi15qq+ZxIyu9qyn7nXLQalWats8KfIIInt19ZBRIBLlTJm/VwMxgcFMC+Qww
eoC2/8UoP2rdog1RAKtsKwfbjwYfEV2DNvJLPKuXV8iB877AvtTudUW3EEzA2dzVaSAn+yArfgup
vQ1jUEqoKgne42CtJoxY5PWgq+OU8JV4c5xjY5JyjlBX3HOb4ThdWfDGo1SEvWxXYDKElRjqbU6r
+wlrfjCTVQ93rTHXGw3e/cbqfXfftARiAbnp9uFcY9srwKVYdXO+Y24KMw6LWLE/nqJ/0mwLmcmw
Rcs6yhSOU4nvIAcrzOJ+bEBFGKSt7goiHphKVhyMnzArPKSC7dRvfGNIDzZtMIPSyS43yi5g1D3z
dmvNlftqd7TaKKP1DkqrE7WAe1tQQ/g+1w0OLp0DQ3isCVfdwwWg7eMeHdc95P6sXeP56RqM8PQd
+Aj+VIwE1oaegZBbjwWHbHyvnVVXWpYI4E9QQkIGhBBmCOcGLvMdyMqywu4jUuMTVdDml2FMoE3B
df1odwT85zHvEb7KIUoNe/yYulbEiZ2BC0dz+7ORbXaTSZNsZNnq91TZ5S0i1Hzn+dW0VqCWQz2U
10fpe+5jiS7ogwb/qPoYahBncdTQIJnWjWO+Xj7unql0LO1EOJk5cYEU2WPXBLus7w3s4DingQxz
pZB6piqxNBPhJ0t2lFK6kxnDbcPLbYETyqCrW0S3u7J1/62sunRigNM8HzOJuvB4QiRX8xzNsoVw
yBXY3LlxWhRU6xLW6nB3AlooazZZC7YkEvRZ2FdKN2eqQu6i5sCKvIKEKeIBz5pjahi7zOVXnvxM
scZd1FGt3EKOyTXAItPRwqodMTRNgfjdv/zbFFrUanKj1f5k9GjUItgKaG/XProiV8ByZwpBSyVz
064x70dZ73QF5+KSG822y2yy9kULe7QcR2KLCxaSoa53MOaurwionxk0bzFoCUjM/liybN/NzmPZ
sm+r9japQmujoFcm7LlbLIZNI8mtDSXkLkMugljU0dAflPkEMWfzeXapvAJbPTe1TiP7Vy23GbWT
ji3L93ifKS7KmeEcM/zrxF20OMdKTkXqYHYNGeRbLai+0Cv1/3P7xun3v56btV02oa2AJWGMauXB
Fz3qfdXs6pJDtiFHJTifkOv/0xxeKtnbQ1kOpfBbGNTL/SQfOIV4mLwCx/mDy/qhougsXiWpQBBH
barcV7y0NoVbsk9RD1aAgh5bQaPbfaam7cYulzMLp6F1jU1Twh/hpO3sPsEx2P/gWW2iAAALgQZq
H7nPQuB4RxFCgoRcA/Kx09T76TlPU/WvIU8dwhRXgu892MCkKFs1028wtNKnBKeGOhBwEtinbTus
aJ6kRwPyY1nQAXIFYaDW2MGlyV0XEmcAvEj1i2jYkEctKBAfrkNqgNM6VHxmqBvvbDZnr50Yhg90
rZv3UiDMBdKoshub4TPXRm1AxMQdntu8w8kazVW5tRTN3i5/7J9XHtq5//c1WWlzAZmMAcjP/8zq
JQN7P3ORsz5cvvzPvTe6bHHYSTb1zgR9mWrO10MKKQei2p0e5GGGilMgtLZAuyzeL9/tHJTFW4SO
OrdgMTgD8KsKKKW6EqD3jvmvjJSPTgMw41C77zRjL9x3N4Bf32RVijYdSjcE/PXLz/DzJk2Xhmyq
YKC7tyOCI6/zFZipOurowN45y+pj1/nZTvIOCOcMZwgQCBLjykif+ZBLXzC4h6RQ48JIi0ysFQ64
JiW3ae5uCj+7Eph/jvvUXSxdDf3WmZl2se/7FEA0hUPK2rP76mbEZndl+M69xmLZ0SnPYHKghz05
mQOMQh8g3vGCoi2SzHa4Zrp17i6nN/xrcYupByNZzoBptuYjLKtGFPH8GxxSjthDruR650ZrsbJA
TbOdqsI9rI7HU1utuGsCsn2NcnnuFRZR2RQ1khcTXW0tPIJSW6mh+dTY/Y7nKn2s+sa+vzyh/1AU
/ncnpO4iOHuoBTU5zub7pEnQzrDbtgrdqedha452mLrKiwbRudEIjj4E1UTWroHx4XHBZR6lZkM3
Pq/bvenbM+yL/CRGqLLhsGwkTxKFE4BRIMxWEBMlBbPiWy8t3d9alR6AOk0FzR/mb+fEdm8IwXxr
kYjc9qCMows0mdB7kRxlG//35Xf9OT+gywxLdWSSTtuNkGB5dMhvPzWvIATOXXiRGiSd0hB7wIUr
+WD1Tz5kwP7tiRdrEuJuGeo+0Gsk8ljxb+ZdM546M32dxUJMGr8UTuqBstrAcdODJX0yRIq20eXn
Pnf50+9/rUBlMC/jDL1B6cDBBDVQNBMDaM1fGZYzq8NZLD45lkpaqVfsq3LeDdDqQwaj22/bK/sb
u0qv2cqcewv2f9/CzAqOPsk47Buu7ikqkY1In2TpxJcH6Vw8cxbxbJicycmAnNg3I4GAoIUDfjxy
0ezQ1XPXtGIkUv2QrrjXi6NLh/zOHNx57ScQ34VeuHfjQObk5fLDnHvXxYaDBUngCJW0e9tr4ck9
3LhZ8wJq7j8dzaiz2GWqrOh6CNd1+7qApZp60bO/1vTWRrfr8vOfWYJLbxgJvW7bIcih3alsw14p
4LLMLH28fPU/ytY/7JJLUxgIPKJOMwCB0sbzSm2Hbbavd2zvAAomgurZi2TkBEPcbofj9Kifh2fr
k8C/5ze/NbZJ/HLlI52W/U9PsdgORtOGywR0JmCICCCS8Vl5aGG2kArNPm34c1x+V/vM6vrz+1+L
1/MkpHocsBwMPcInyCrQBM8oCUfGaoqVzFD/HgqaQn2uE6iF1aj4g1b6mZmUb6t0TNdCN6h5z3aJ
ZnniRwZzoaAuEihxjAO/17M9PtN8RjPGGWDu3aPeZ6IVGQ2OZNvObXEmmBiKA6RXt2ZJ2UvCYWQB
URIqvu22S25bCKBtunocbqrZL0D78owM39xtogS04BWtM5QWU3RGq9ec+KMf8Q6FPjSf5IrNrD0A
0TFuh6RGua0UzFGBIHP1kucsvYU6B7rGnYCsmlP6ccV5GVJUpO54RvpbL8nkNZHrn1cc8RdLwgC9
w/YcwO4s/yj7yIEsuPNP2y9Z0n1FOTV6OGHicIYK4SMWc8OANs6VQ8UZrgpZsnznzoRQGLC5O8B7
Mg7HkgFlZJF0STBnGdnMop4/LMaKt7Q3jQgCPGiEmbK6NnDnlvppQP+anzW6DtTsUP8yrffepgGd
kyubyDnugb0ILHmpfLe0XSww1ks0ejzypnlfHSdhOZEBunncQawikiDhxmUqp6hOEiMSEKoHuGWc
nzXNszXEnoorxZlzC34RgapcdJNMECEm4SRwC4RGjt8q4xaOzdXK4VDCMVNIJlxe+OfGdRGOMsWQ
aZS4GeuaTW47b3ZSzVc2FfoHMfXT3rUIMBWK1rSwMuAl4M6+NxqeHBikdR47ze23eeTzXqDkvO1s
jnMqyuovQqn20yvdLIkAnWsGcC+qsgt8m/eQJPV4NMJH5yCBiY1lCtlbtAmLtYsgtu/9gkRjm6Kd
584UsoEk8Q5Dp6Y+0Lxt7pwM+kN5J+WvnE7I1QwyjFudABVAkO4GIzH0Ae0z4yAmxVa8qPkd1aq7
n/rKvTshm/4TkLCE1B2EhGF8TyFEaHf19J7WvrrrmsyOW1mPL2CrAYY0qdp7rXMCIvmsyXqeRyUD
o03Vho8851Bi9qvYak19lCkgzSlUij7ShPSPbZ76e0Fkejch54/GCmJKOHXk+zLh4hYVBy8Qdjbg
WhO0kEyVhFwOug2JQHm76Qu074G/W1cSMpXppD4Eb9r7TIwU4uxe82ENUsZJzvoVaNhZXJodmreI
znde0xl77ckOrefW2vYDa2B84qEdTmix0t1svUIPmn/4vvCAU1JuBGFWKyA1BPjaAf03OiYKqnKk
XtssrSOYCo4rniFoOIYanzLIE4e1mn3s+Ra+52j6eTya8xQnY6Yi9D3tOE+a8pE0cFyBTRo64o5b
4cZGvu1ztOWTGgKNSCaz5zShdQw5LfPOz1yo/Sbag7sSkBWl0TQxI8Nb7g/1mtWsjjTywhXoQ+0d
0VW+A1o+v4UPhB97sOqKEnhBR16OdqY3dredBkeBypp9wTe1fOuKRH41ZJRxU049g3Rwfy1tOVNB
sRZ7mSGVdMG+G/YOUoigH2MAT+Y4uy2uObOcu8FiR8O+UYGFjWCeErKHqvY6y+SmasxuPQ2uHeXE
gZ2hvpLlnSn/0SXkE4r8U2u6Xr9nVg/lXoioA2nUplsmJVTD7KFZ0VaTuIP66FPn9sl67i0BKU9t
xsy23E1CkXGUI1gfM7WATulTaE4aXHxe3uF+DrnUXOxwDfVlblLwbEkPqIKbFxr9tlLadjD7PSB9
/3SXpXuaGPyU+2077mErG6CvRxu0Mouvyxc/k5xZixo3WCIK0K56hNM6OsuYh2N25DqNvOJKG+JM
dKfW4jCLncgnNg7x0AMwk7jJ5ve+77YKqyel7pb2c5wUY2RUdFcZ4spNz8S5pXtanaqJJQZCOqsL
fePSsoBPWwZBWBdIsgLRNwaauPz4tyE8De1f+YOdSi+rrRxBvseWD8hp8giBOLoaJ+OdAowTX77N
mcm2xChzCPtPEmR3eAyeyjjubu7stySvrrzFuSFbxFOHpbkyWQNMPEBjCB2rAdrbVENG3YIS6BUb
w3O7xyJHbSE1qQHxHfYoCPXhCJlWqGlna9u27jIG6ILljB+Na3xfHrEzCcjSnYylpqcIDjL7qful
6b2nXy5f98yaWZqR9QZ3zAQy8/t2PlmSmgOEe+TenPUH74crPZwzX5stjmaU8wJwV2fYa6gkQpQq
gMBvaAFCePkVzD+7xw/5E1vMWkiUSiiHTSipVNaGgQDul4ferFY2RDolNAgrAbXhg5DvLIuT8lcD
AFSW6RiSeQGb5aZONlaGlKB6gjIqnFTWzHsq8nJd6dciq2PtNZBNfs3/AHnaDbPWrbIP4/CYQJjX
KaITNUiVH6ncAR4eqGTdEOhxQnw07VbWwO8SoOAE2HdtJ4OEClT9gIQ7DtYmQ1QboKUHvOAAakMB
HFyjXsEXCRGsAcd1oF1qRbX8zsmxIRSXvu9I0FbVCvDNWey0OW/GInbtTZK6d97wNPJvu57vXTqH
NrT+C76ZgS2dWx0U/iHpsA7G78ZbwZlqlU8C8LOv2oLSKgwmxjwmZRn5E9I1FBjlc1WNLwIA8NGN
tH6H8g4sLDI5gfkO8jjSqSYW3nosd3oCQNx6ITMwPk9FLQGOf5cvcGvAGHOAPYDbY21gKOCaHCPU
JfiNuYkDQb8xEvSwpipyhnUF0wsAzWegUoCa7sljaZbhlHTAkX9JFjUTCWSyotUjhwMZYC4APApU
r+mTbeDfQLLeNdYZ2oOdvElqmN65EJrXH2ZOV6jEBkZzD5MhFQALXOUuvtoqdTYlNoMxYCYaBhpK
3fvM2dYZ0NtQyIY6bh1lLmCAXey4dUCbG3fEYQJoan43gXBYAYSnwHJUQJj1ZRVKK05TFNKBWKef
rX1zOmcbvAD8oAAG0I76CorhLVlxND9o/tw0T40awsqGhntaRnQWocyyoHdRW363KpgjGEh6h1CR
XSkPUqmgGg+J/s+oWZCKB2nG9QnvNq/0hO9TPo/p3rUfzRwgbAHSJcGJGe2DAHBGhUa/of874TgJ
sJYWDT0gV002wsJpDKA1DyuMmw7OFOVN82WV67II0jfWB8L/bozfNPtN8nC094kcojxlV/b+H3cc
F57E/zfEwMM7daRtiQPp5Ka3yruqzj9sgeR6RCPxypZw2un/Z0fATRapnddIaae9qg9jqKNyBWh4
JFZW7K5AWAi9CKLQAaoc62GtbsTaiHh0+b4/905x38WhNKEqsUzd1ocuglHK6pMG/VrC1awOfw/B
6+FwZOHH8+MYpDGmUGAGj19f/6R4iFsvEjiIlaHhV+f1wRzZIRMDoO59cU/NYXX53X6MQLj+Iqgm
ukkY0To/oArbfJgZRX0LPN0rWc65WbGIpuhRJmY3VMWhcZ4Tc6cA9k1lcaKAXJkSPwYh118WQf8f
Z1fS3DavBH8Rq0BwA68ktVK2vGSxc2E5TsIF3Amuv/61fPKHJ4hVrlySHAgBGAwGM9PdOQ6rjnQF
P/UaCua52YPXp0RLHAPP9soQijnIiVCwXjsV6O35abTmYEhBwz4VG9E+jP3D7S1QDSBdpAOzbLtj
OT918V2PXkkGvElEdV9AZOxrI1xG/hT/EaLxSlBMwSIZHC4SSIickEcBXKFZWSWFHcmouhap6M7O
+vLEWPWIDpe9hjfm7V9/tQKNPb4M+enXd8JsMt1OMyQ0mkNtOrsiRzwDlmMd/ZEZ6Jyqmm5GA8mC
2+Ndfw9gQOm4x2AkTLieZyezNU5IVIDcn/roCw70Pttx3N8CSXzNhMSXla3MUWXH9L9zFFE/lIj6
59Aq5/vCIoD6iH1ZabuVKV0NazEl6ZjrLcgeqhjfZ3fOGf2oQdYAKeAjRPHes/s5oNvYdybf2CT7
tcaB66lFjCkd/rnnUc5TjFnknvuSv/IjVAbYA1rI341/EBcQsQ/Vovj37Sl+UJRduRzkd6IzO2Uc
o88yFMES8E2+BeRlMxxQAj/nwbJ/zz0C2w/EG1yoL/6WOyTs/cyPNrm/5o0Umtiu/JIsnGyoqHbZ
Rs/aAtAUpJunBwgEet0BnSJevltDaCtHkpyGnuLZSClGajb8yQbvBRCFHvdLz/ANX9+gjuazlav9
8slrCyt5j1KnLbNGLCydtHtRO8jO8W0kxIvN6s0IEaCVc6c4A6ZkL2j+nu3I5XOIuP9sNvX3YWif
h0tz0m0LUbgo+bHFWUEN1jtTyNngCfrbyNZo2VRflhIIkYHekoXZUwjcNiSXfhXm2+2frFh6+Y01
ADE9Zwt+sl5rB1SREJXW3anl9R8kajd5M66tvWogaY8h/pKDOSl3wxpgRJSiPCMKZw6dOsBTnWh/
ezaKi04m2WxqJ2MagdIQ4cdJC9OOAYEQjtWa41Ztw+X/P10U3EEfXtN1+H50aod3Wq/tr+qHSxfC
0HUltH6GKTQRm7O6Po5dtTWj1OdrMYBq/SX/Dx0boyMAiIaQF/Vc971gtX8B+CA7AHRZtZKt/OA/
vHKUDekaQLK/JHaLFWq3wN7MiU8frUOzj+8hNxQ235uAvufW1jx3W3cjfvM70wMSzivvkr/G620b
+KDgu/YT5FPeZwmrO3MKk4OgHtK/J+i++WVQBoCM7BxAJaHt9Idtm225K1aaND/oCq8MKtNyFrzX
WGdbE7iCug2Qzp61x0vR0/y/MO+7LhAbhrCdBxAC9JlPVmpZCnuURaMNVM9NII2mEICGRrwOeGHf
XsTrpSXHlWk6F5JQ4TaYD/dEACyCr3kv+aHwKu/8bfN0SL3f+bY8T97u9Po2B7p/AirNe3u43BCX
R1KGl0q61QLUhFZ+keKEfLAkfTp6c6OnNSGXXQX+BSqNhvUy1agyJ2ucrddbRzDly63xaQRQeoGZ
dMAIy9l5Lh/QCnDn+PVm3lpHeqL7ciX/p7pYP+imPo1TQ7BTy2c6hcNWO0P0N0wf0e1wmo7NQ7PN
junZCdYkfhUX3gcFz6ehdDr2kLvBLrqx5VvDtkGbtWauGN/1NjcsmORS2qF0AHHC1wH48F+QPPAA
lfTZLvmTPcR7a/DmeyOcwvQ7VJXO3Wl4M7dFUG3tMNlkG30zbKinBWv2oTr2Hyfz01zpYI7QTMMV
OR7rE6TQ7sddtXOeMPazs1sQdlo+xGM3+c46zLvbp0ShSO7K8taJGbcTrWAyQMUG+ikOy23lO367
GXHg01O8qzfI7HmAjm5i4A1WwiXFrsrco8YiBGQDLkdBN4B1BioKmncFdL9WZqU4ajL1aBahxWDh
l319j38A1uNd/JkR9PfpPtr9ajwob20Gb/D7YPoHVu/ZQ2/iKfPqu27lGtcvFnTFm37Uwj7tJSKd
nvYpopLagoRWHO2FtoDIChofWR9ArCC2uy2lE8RPrYNVZs9G9GNl7qqRL2vyaWTgia2hM7G2F8a3
8lAf2C7eAxAZ8COi/R33u2AMJlhvf2D7clPv1nSfVR5XZislZT9r2mXk0V+2/YZ72gk1tK2BP/Nm
9kd/xp/sIIIKOwKNyQ0ShB74uTyUVb0c74DKr/fi2L+7v7J7+x3I78vOwPLW7gTVc+vj/z+tzQTF
J1DdXuwOZEpn8a0GQv2n/eB8B1HBeILe0d/ut76SsrjeHea4H17602CsdUoeMRihBfOLdnTD9xfy
PUCF99EpOkEJO4AQyB04AbAN2UYLog3boNVp2/voUFq5dBT364d9fvoRQoNcFwKkCSxSr5HY0XFt
dpe47pqBS2FSg66CrIPEYQgo7oSLNX5ytuiBQcZP7Os9xxb/0n4B5JzcQ6/IAzNtqH1r9lZw28pV
05IiJLDxd7rdYnR+AVemxEeDxMqKqW5RmSN1SAaIOdcwEnMX/YNQHLDnCH+Gjfuv+8bC6nmNyU0V
acoMn6YBsbFl+TCQ8sAep5fosbi3j2xXeYnf+AmA5WfnfvAWH0WIVwGI7lY7dt8Q9a74ScUqyiyg
fcOzCbKqE4SteICaBxrlnm/vj+qkkYvZfLK7dKQxNIQRIhhn66X9hjrJXf7chtFW/Ej/OD9m1ANW
omXVJC5+8NNIlBJXdyOMFGU8GEBPgAaaNVNQpNWIZOQDWlOY0xr49q8W5CKph8LLz+Kx+h69XnDN
/rRptrO9i0J6gqT43jisrJ7i/pK1gybWMSiWLXilPRZPC2KSf/mr+Z2+NhDEA9Ms+uBBMg2qDU87
aCtjXn9dsf+jCoWCjr1kWMY2SoM0rqHgiCxU/MsBdU2RuCtgPEXekMnSQe4I2c9unnEv1gOSlfe0
QfEGdAYQajjoC545abLPymLvgrPv9mJetw8miwmlxsSY2xNEcVVWgGOk2YzmGkni9TiGyWSMsbYU
FRfYp2Z+G6cjYe9JtvYeu24D7P8IGM1iGOwYG4JyGhgQzhDUDkDvcTCCyx3C/XE7Bsl9/Y8fEFS8
ucfyiSKhdQkPk5XgUBGQMveypJ+OVhRltqUvOsz/++wDtX6XHsFrdYhOmos30rDRduREgxLxaI6q
z9Pt/foI7f//ZmGyQlBeWXbpZDh0vd9ttLMeWGG9nQ5QnD1PezuocWfqxxlzLe/mfXG29+3dGuei
wvdDc/O/M4ZydmS1Fca2d+l++Ebusmf7AHzKCyhXzigErC2tyiglxwLAGvCMFo7BxBz07z1a+e/b
q6cIPJncQJxn9YDuMZjNdDbO87E+uB60yRHrkjOked9XRrmeK8cB+u86ERvEi/bF6bbB8pK+xff0
mO7LrR5q985Gu6tAf5o8tfflMVp5ql3n/HeY3F48QqAd9LsYMTlNW3tnvfC9sY+P7JQeyLY5QP7c
52d3xWcokiFMJshMQcSwpDOcRrWp/hngZAFLG9gpvtfPzpP7q7zvDnjoIoNsPU5HiGj6dpitHDqF
H5ZJM5MEBG5GjDOXuwATo37edaCb4g8ZelCnhXi3N1BhfzLSp2QadFkc2F9aJZlvcvHcaflKaKhw
inKZexrLMWPDNIUzM8BSVmTLYSYQGOubely5mFVDSI7JxYOqmaBuG0IG9bsNnZdyTLdWvlYLVK2O
FLzUhQZW8VhcVoe9Tq0d6FG2cgEqtleuVdtosizB74LLDqLdZEp9N3q1GUrl2uhb9ffbu6u4Ov6v
YN1FHTTOHeOQNeCJGvXuHY3IaG4ZJzgDa01rTbUJUgyOQqaIxp5hlAr0SMQGC9tdPvUrR1Dxdblq
zaGrjtjUNQ4xI95UDJs0wl/ZytcVKyQXrGMCafsljUCfOFmPrWvvMjpvo8bZQXhnc3sTFAKQzLqY
wKfbs0FrMvqsNOMwttTMN3PW4ahZtmjOsTGCyl/vy/jsFp114c9EUURzqgrUdlb5TNOoWPkVCnuT
67QibRnSjalzaFtavyz5LA4g0OyD3G3j92rRxa6o8rWY5Xq4zCzp9qSsq4amgyjjZNlsr42oQ7uR
bQYiSXTwppn8gJk3L1HemmCxqPsv3kYyNilFHzqAb9w82LRGo13S5pW2ZRnLuG/2E503uV3qSLsk
Ij9YU5w+gA9W17du3HPhDRSMMoS6UR3UECRC3R+aVDF4cLxYK3MwibXWtp+7+Mdts1D4FrkJIAax
RQnZE3YYM/cBathn0gwrn1YdmcuQnwyu6lK7y/XEOhhQIgHrFhSJweTjadm04tlV4ZFcIrd7QlLa
gmcoW9B+64NFq0Vj9pzt+xiV6hkC3yenJHPQtETf6n1qbyFDbSBpqy+Q/+l4YDLb+HN7IVVHWHI/
FS6wttSIc0Ce7ymZxYvO0m0iLnR67hrRr2Kz5Hp5POZijEC4fACF7Rl8/ZuKrkl8KXLPTK6DlxZN
50QX4DYdisCNfoNhyouX+JCglTIewZiE3nj9n1Xr/phoPnXf9Gz0wRVHnHK3gHdzRnWwvWPuM212
BRBdTf8jAqVdeYCso2da50wHZ2v5rc5/OhGasRyoaS8vt5deYWhyY/Y4GCWLM808VBMRzxzM4dte
ZGUAoDdd4QRQ+C3zsuufbDkDYodYLIGlVeBsS59nB0x19ewV8Q9r+JKIiwPE8X8H0RnPp6K3nEPN
9NOFn6y3QZfIE9AmsZVyosJKTelMmprVmBpzzAMbHPTKR5BVaWZhQojBWAJwiawMo7psZIxFltpz
SizdPtAJiEYA6xL73RiIITxoU02gFLFRPKhHfdsuvQgMI22ea7CvJJ5DAapfiSoVdiGnV4UeLbMz
tG0INYK5rwGRPBlg/LhtdIonx4dP+mQR+FAzVLqrg96seZxicSGfBowrX1Di0uwiMKj9Dj7nFV+q
OPn/lzetSFqiqQA81ngc/MmqMnnK84avbJfKKqSLshfWAIaI2QHnqnhsAVM1pl+zq5/y7u32Yil2
4iNF/2mx5mKwGjEw5zAIErp5xi/UpmBGNeN/twdQzUDyvgmov6K4z9lh4cujZaOA6tjnNOq3EXRZ
VnZcMYbcjEKEaQOkVLADdzK/5ndur52GFt2saPi9PQvVsZFBAAmzK82sR4RHM7D1oB3khrGhXOyy
+qHN30X8WKErOuur96bhK08Axd7IDSt6a6NX1i3dA7NT92Wyq+7JZmYfexSvg7+3J6Ya47Kkn/Z/
sg2tzyabHWK9HI9RnCOPbaHW7plxY7OV1VOcEblXBeKQUZZS4P2sGvTGxfQC0t0V+1VtveQ2LyKt
I2HYekcwPwZKME/PeX2f9nx3e4FUv1164kU2GYucA/BR9F2Yt+RnnM7/bn9a9dulw42ksYgaoKPC
DhKLoO023RfoEHAwR9X5Ru/Il+g0HCY3qoCwMO1JA6wPgrLQHsi2rsf7pl1raVME8x+N3p9MSNMz
VyysnsOe5bZnlMN20fFGKss92AYQZDPyJ4qjVwAG12qml+TXlcSf3IECIa8yj8xOD4eqd07xEJXf
CiOpwQAPYaEnV3cslBB7UaNSlmmahwpvDRZkN2ebpLedFcNQnBy5ISUx8YQVU2eEvUNejLp949P8
UpDq+UvGIXeluAPIDXg6GiE66/7pUKzruR52JnlNsii4PYRqBtLZh2oIN5PIpZDKa/7pFCyp+tyf
0XG5Vl5XnB25zQTQX9IzCDuFo20MEFeY5oeJ9msdQYp7Xm4uMSYTZKm23YRlzjSElOMW9HqOT1Ln
WPK9KNm3pal+fm2pJC8wzKA0ZJQ2Yey8QEHLG+pwHn/c/rZqlSQ3YJkd6S/8IGHaF2fDLXZ1ba14
R0VwLDeK8D5OtBjy3qd6Hn9H+fSUF4WBXuH5dSTRQXfwbP3aHKRbPmJdH/WJaRz4VP9ICANuyeqf
bn9bMQm5BwQCymWuQ9gm7PMY3oTv8ioJms7auaO1sZfft0dROGO5E4TlSbvQsjXCunlMhucaDLzE
ee+HNbyNYpflPo8LKHbos7LH9+3oCDGebpMa8VrDguIofyTDP/lgd9CxoWzRQyvOHnTiPHUuWrpa
e8Xjqn78ZdhPnxeaMdkApPVhtbiHuHJPrqVtbq/71V9uM5lj0ImzLgW57YICx4VVwfbbLN8XxpoL
Un1eOrigamk1czKXkGmt4S9pF2+LEizTEWnX1KuuLg5mIJ1fMbMO+jdRC/quAWx3KH0l0fb24lw1
Snz6cgF+WvdqidrShOx5OELSCeI3lFkBS3tQZq+tz0cH2//dpRhCOrnCsaLE6jsK3sXicUmd7AXa
Uc4mTXjpa3pRg1KhmStv0Ot072TQQimHOd/2GfDjEzKjaE6cp51oajQh9EZuhOaSV6hHxCAZBNpH
wCG4LCRQ4HrrY808UR3afLcX53pLms3kG7gHDN/VwEhxhNOEtAtUaIBGsMDHfyE+Lzqv4famQL6f
dNyDSKpnj4fCdMG/cKZ1dWQ9CREz+HV+SC6OUaz8rOtNj/hZFz/2adM65AaFVhfRcZytv02tbaEB
YiClCi1Dm4G2dMoObcM2cUcCfTb3BAJFgpu7Go8JDoWI24ujMEqZabIhLEYeF1xPZVt+J85Fo0nk
KzNUWKXMJjk6YKgv00k/jkAIWwv/0/T5eZjc8zQnaxge1e+XFjEa3GLsBKvRzpkO921aLZCuidby
OVevFJvJZN5970CIneLRnkJVxKzbwtNi4+gWsCPokII+lpDd7X1QrZXkOXVwXIHP1l5CizZgeGep
Z0AEauJpgCrl2utUNchlET9ZHM9M8MZ27gLdXCBV0naEhA89N46zz5eE+7dncjXMx5pJnpTRHASi
cYUsQcXIMypHpebrdQFB5RQaqoeWsPkZOljdAjWOEYqcEAFpV4ZWGYPkYWMUHkCcrZPj0Eexz+r2
d+NGK6hKlSlILpZXM4npYuuAadtwHYb7mrgVuIWjHWK8JJ+ilUOjmoPkZ029gGJIlvehCZ35VKfv
kPJbmYLi0zIxZY0LqBrmjByr0fjRtE7nJbTUg9vbfjXKtpkME477qS6LjoDlueuRfs7FDyOrHsGA
HPSgsAKwfYRsRbcmyK64rmVwsEHEbBZzTUIT8C+AN5vNbMSvo9OvBDLXCxOYjmRKbTz0Tk4pO5oo
rVaFvSt7zS9s+7W0xImAnc3O3E2G61Urs7dxXHZWIbbj9Of2YiqMTa63LhUfomia2dEdnqviZxHb
gWUjVoZ2TzF9KbmKKUqWtgDpxaOlNY8NB89DV5janc0dASiySFeMQjEPueaqD+NYQavYPo62e6hz
VO9Q+h7TjWPgMl0LOhW2IJdeR7ufGy237KMx5Zs4Nt5zlv+ytGztElB4TbnsilydyVOWRkfQBIH2
Ch4L/NYgs/eKLwGRbECP/+uXScqoq5dxBPnAc1kzD6wxuwmYJDCXB6Rbqx+r1km6YmgDVbvB6M1j
KV4MG5Dzy9mk7orvVW31xel8ultE2xMzyzv76JgtCYk2o50xSugr9mHaZy3k0hzwj25un4/rTUlY
MemSadwUZF31XIW6A9YQSPNuhrGFGo5rlnvIP7IcrOAJIFVFBn3pIrI9Srpi0y4mZI+EgRbB279D
saQyAsdabMhKtBkugLbcjQt4LeySvjdijchacZfK9W8hUCHoccUe0VNLF98tLbYfSVIGvDWrnVt3
xiYdchMYf8d4R5fJsPvSvOSy7JC1vAR3fRXaxAFtBSSfoA04VGvcDoplk0HKbEigzs47EhqDCyWg
A7JjXuasNHYpPi6XWJMcl/RS4uN6/ktfnsruvVs7p6pPX+6+TzbuoHwLoRtHP17IA7wOPVWuwaA6
h+b/2+uucDVyHTTrEwKEMcTxgAyFvNd4MPsSODOneKGptRaWX07klZecXAkVEXp3+r6EUXEtQf5l
PIglWilFqL59WblPK0SsXjcGmOzRFOJUcFAUFnSlxKVwMHLhM4ptbSyIZRyHpK+EN3HQgyExxZ9m
u6j8IR9Q7ab9GpOwaqslB2MlzGGE9e4xMiBYBtYcXhDgc9eUIVQbLYUX6IumeoIekSPVosaHuH18
WmIGANjQzjte03zlIKsWTYpaq66Kc0B0CQC/6DWPf7Gh2SXsOQFnjzCr7desVgokwMVb9qbRG8ck
jcj9ErtNoEMObG8O2rQdTNA43R5HsSdy+c5pF6dMevMixSWenSg+IZuwhYLwCgpR9XnpdFspKFkd
6AiGbvI2GG+iAaNJuhJ6q7592Z9P54Kmtdm1tVWFiZkNB7tI2Uk3oH6oNePaBaw4ejJzV8cE7p2h
q8Ksp8/2RS93Sh9uL7zCWuW63GL0LRI+WhsmtHktRsjosty9o+gnDyiIyFYOuGqNpAiCsoiVJEZM
b1jQCY9dvLN7tPtkK1aq+rx0og1oEbsJi3EvTHz5NZNxAKU27jl/Zk3882sLJR1rPEn4IJZeP9YV
RI2NAWq1bDjWCflT2XSlj1+1GdKRBmuuVVCoX4dNu/hDuQQNUmxW82bzdnN7FqqVks4zajGFVrMP
kcDlDEHAzFtq8VDb9UorjuL7crmnTPOSj005H7lp/KQCD0P0RtyBvfvH7d+veIrKBR+gvzvmpHYa
lijEkGbeTpoTedMAudWlQQbQzDYXhZeV1VKcOxlQvID/K00tIC+XSD+lRg49Jbpy7q53jSNFKNlT
FHe8ZovbhIzozQ6EnNmx6vIp29CyyO76eMpybylcSBhhynnrW4s5hA0T+iaCOlABAtxM4+CP486P
2hTQ2Jgze4Fm5sDz0QPBdvYoRFsPAbr+4yKo+wVkJiKfv2apH/nYT05PxPGo1xSqHRBM0zZZlb5M
tAD9wAKSlmSNZUdhTHLVBzRLFROVPiEGLr/X7ei3kF2PkBC8bUuK0yaXeyCsy6heG9Mx04dum5BU
7BvdNjbxRfOUMzNZCZxU05AuCCs1FjJGU4c8LOSdGbln4J6frHYlKP74vVeCPrnws4g+imoEHcdx
zA7j6GzKxgLB5ptucD+fT6VRnIFkhbSK4/MFut4QnZ3oj2SCTNTwlI0N6Px+aWQtlrsOBLKZjOwd
pirikOmajlpftkFc5+1+ZCV9aEGnvYfP7ANSRv0Pd4nQQmOKtATtI522uhPlhwhZvsdCmGJj5HUU
jA5o0VuNFFvHgRT1KCg9lKj6v9w2gMsGXFk4uTTa8JkzsOxNx2g0zJAUeXEPOcdur3UROKoAAN6A
GrNdCUEUgxHpvJsOy6JozoaQFcmOX3i8IYajYVa29m2hK5eUahDpAskQY4qoSCEu1Zb3etFVPp7O
zFtasJPYenwsoC9/e+1URi3d6FU8d0abWNMxr1+jpfaZNns8/hK1EGxIutAtvhRF3hByjGrxjg6o
cz188Q0pN+tpBVp0k8pBppR2j1MkUm/I4y3pi9fbC3MdtYjfLu2BY4hL1EzJUUDhtnCmQzGOuzyz
kO+BVKle9X5S6+EE6kzP5NCcvz2syplJF3sj9L6H5CsolbkV8hG6ct0DM7utpq0BXBWXoQx1tjWd
VQvv01DX4u0iWNhSbeUyVNzqRArPKZrrC31y7WNOzW3nuqDr+8nNJwNhupsmXqLH/pdWiVzOzadr
qySWW04jiKdJVYK8hscjehJ7Gzz1YHWHlGiyMiHF6SCXXfo0zrI4vO4hV3BMeVEFblqIjVW3IKHV
2NdUGNHg/N8heE3aJO4QE1i09eyW7ShBIGSuSWSoZiCd73EZ6qjIQBZs289R/L2LtikKOrd3QfVt
6XQbC2SUod3Vh5mbkqCpYtAE5cY9iVJ7ZZ+vGxSVleh0uoxaP6FikTIG4MT4mtqgdk3j7GXW3GCy
IOOMV/PKBXzd6VK5kghmzKnrJ0TtxVxsCq75wl3w/MiPTWV5pb4SrahGkfbbmHG8J0aW0Mm+644A
Ufe7sfxaoP/QJmtO5PrGUFkXOKr1kuRCK5DzrI6zzYBi7PTc6y2xslSqfZF2Xmsgy8MqYwnT6L42
3e0gJs9xvrnuHAgIuJf9ly5bKksEW2XVpC4tCPq/Y5CGONWOZxDlcZpw4VmIpr0vvf2prBdMZrdt
ZrTSHyfAijxuRj+EYx5jC4it20dFtWCSWy8b7vKpg1BOC17w2pzfzDIfXqLxAiOvujLQc2ghenPO
16i9rnt5KhcSdZ5qC4kaEvJq+WlY1Y+Z6tvbc1FYl6wbO6Y8N0ySQDO2ctEp6pTF3dAky/OMy2v/
tSEk/75YkFdanJQd86wftm2e/7aXqNu2JuRFvjaC5NmdMuuhWaotod2iOpkU5g9rqb8lkARYGUCx
4zIillkgoI4a2zlWmfWWkf6+rOhjUV9E9oziRB3xu6jtFZ9yvQZB5cIu5GVtswEp4pFG1PKiuLhP
3fIuznpQp4s9dGofm26IPQuouNurp5qcdP6HEngWGxJ0R5eBWjo58PZXRPax5XpIlnozKb9oavS/
lyOd+6ZaauSqUcXxMkyhrv828xfdpFzCLdKERRU3yDHNlztSXVgF53OkrfU2Kzy9XLx1oZ+HFE1O
wpSSAB2uCTYAUj2aRQ4VCNVBjo72lNv7oTiSchEXtbZkiJcGuerJMANXZx3QayDjTUe7W9lyxWzk
Em5b0hIqU2MX8vqBO4aPWvSGgDwM8jqRpX9xEOncJ0yQqrVEF04mXptifDQrekfj9gAy+de+aNfc
8XUMiE3lcm4E9R6XGDE9Jl32wLNor/XQ7TOfUy33zQKCtHW9n3OgtRugjaz6a25NxoHqADe3I4/S
EEjnU1caP9MxL303ztdYy1WbJEV7kNXSwGQxT8c0uTOW6FzqO+hBgctlgAjfGo+Fos+QypVdSBBr
BQi/q5D+Ei8gZjiCqaPf6WE0euK3/c18ts/xAzmBIWf/nN8l39Pft638OpUxdk1yB/XiFpowMTB5
rA/nqvbPEMY82JV/1vcJgs+wONiD1/XeEVxDvv732f75zJ+fs120Yp8KvycXXQmvuJVU7XSs6iEs
Xfo2xuiwhyjZo12PQccZD6jQ1wgbVKNJQUNt9Au1e5SuQbLmL8tfk50aMDXn0TMfhT9FyUqUrbAa
uRwLbfbCcLSiD0vnvctaf6ZZEFnZFmkOb9DWRlFEJDL2dcpFPXAAIiE1D3nA2fWBY9ndNgyF+5Nr
slqWZG5XkgLByBzYtQ7QQH0g9rwSHSr2Qa7GsrKMB0ibFOD1+9OVOdr+IH/c/7bZSRv0Pafxym2n
uMZlaCpP9clO8ss04Le348KCqAbLwjTkp3jBHT5A+AMNG9Umgf/42s0hl2yrBqUoqF0UoW0au140
m2yg35kjvubxZIgqqvFx30RGHZKlfnJL4yyW7Bgx8+n2xqtsSnIIJfiG01ib6rBHTtIs6RaClyub
obIpKf2jGV1vFulco8y1JIBYQ54h0fgTJbOzcuxUP1463uaoQYzI1HAgqnlr5K0HlpCVTyuSV1Su
w+YjN9Iy6fowT/tHNzFRIyeN5woW5GN7KIz+MJvTlhvF0xCNh9uboTBfGVcZV5C+dgVSDYKjZ0RA
mo8QwJ8XY+t0+qEtID8StXEgrKpYMd5LsP7/iV8qoyq72XbtmUNqCZNtPWRRIB8ZvQ0DKKRWIQHX
RU5sKhdtNZCJEVHCEBYdNJ5QSoIiWWJA8Rd9037ba/pJVOW4d5zZODqNY+z5aDV78FDEB0Kg49y4
rdiNaOBDA3us/U56Qr3YtdI7c+x7P+8L8UxK2v8ctCzbXxjTvdaJyAFSg/mmstGg32QQyrMSQMkX
UIN57ZTaT5ZDysfb26YwdLnUN5Z27Ra8LsNYGBeo4t6Z7EOSGiupAtXnpZBkQil0dhK9CKEJHLRL
tG+j5K7WmpVjqjhEcmlPS1utmaIIdOlQmRyLbvYHAoXi20ujsC+5tqdD2BKobVeEQ9k+0kEEJckS
aD6VT+gGWUlxqCYg+RkA8mcsNsR/u9nYjbUDKZXp++2fr1p6ycGgNl8MxaKP4aJ9o27iLXio0TVN
B8XH5aJe2k1avMxTgVg2exbEOQ3Z+NyuEg0plkXuZ5hLLW8tN4F+ZLOwZ1PvaY7AropWVl0R8hiS
VZpUn+2qXnJQ4oPTRBDrOY6zMKL8WUuT+7IbvkS3Ce9h/PcFy7g91+0MwO5AH5q82XRtvxL0KFZI
Lnui1YoRONY81JbG2LeGNkNYy1rrflJ9/bJwnzLffMpLl4EeNMzibg+9qlerG9bctvHxLr3muKV7
W2u7hoPYoQ3brC+eW8O278coA41PE83z01IM4+DRVhi7rtF77rXV2G1LSt1XnHX6LEBQWJ8yEAUc
BZ5x58o00qfRhVh5oPPZeIsBoaiD3lzA8JugXc/8eGLtx6ah3yuLk9JnOgPT9tKALadsp2fw7s8i
cIe4aT0X8gidX3cksS9KA/0+B8ov8dzCGp4Mq4gfa9cp/cy5KD2jcYFAxaRwQSEiEh2QkwZqBcBk
F8lWM8vaN6Bf/CtHOutX6vbFj6G0up9AoFd/IreufkC+WvvRLkYetAIq3d5QuN12AV98MJJx2iSx
VhwNS2tObELYTObMuneW2jyl1ViAl58C7Q9B5MFhm1lYpVe21BWBZbmG6XfoCMWvAe/Av8YyOJpT
q9wv0ax8Atd4AymFsgDjUeqiS28oWuM7ixLylPbJ/C13qB5A2STdu8x9MZyhAQ6fD39LPanvKmG6
uxadFA8FX54Bhvk5GvNwdAzwNk+tO4PYHr0EJDa0gMb9gbjovu8XVGEj3JZ+hIXAP3PNa1rI1reu
YWy5m+ZQ+ATSvMiq+5xYL5W1xB6Co8cLhnNju+MTSZwEdGCk3QJiaNzp3ELC1IWMe1PWoB1q9aAG
paKfDDr7H2dX0hynroV/EVVIAgltgR7c7dmO7WRDZQQxDwIBv/59vquEZ5oqb+4iyQVaw9HROd8Q
IvgXgUejb5xDGg4GSe8eiJAz9TIop05dUe3mBNwyC77oO6Qmr1YJzzsIG94kfLaQz3t5qB12Ozve
dChTFflF0TZhDHUl2Pmlk9+1rQjw/wy+HZs+tEhsIHLXALhseTAfqaH73Lv//UDr96xLIPosqNgY
qU5qdMRbOyaun3auRjEbUORygPIkjKE7EC8yV93SBAJuXHn3eTPoXVRZ0YF7FrjuivxCYar4look
Pslc5Ye6GGMTNO3o3SmLzE+0w9SMFbcAcHGL27l0qmOpnOFg2/HvtHDsQ6zT2zFy7ooacJ5KWg+J
hjW0cuIssCenPNDYbZGdxdkhblCsAnpbHLrOHnyvxLrxqCvzgEgD3hMswQGZ6u1850g4j5useGQd
v8F0dEHlTdXN3NY8f3/0a0WsJ56x8TgVVncvMhueR0nsnKyqr9sAftw/s6aI95O0Cz9D8/n7YI9v
nZXUV1Pu0S9qLlKggdAZgdaE3BHWACSJzecEaU9qJGJN+2DBXDqwW90HGv7zYTfA2rHp5XxMHCgG
5BK+lT1xunBy9HzVjaMLiy/+WmY5brlqYP48zC+sil34u0zx41QACMNkM58Yh18ji4vs0MoKdNxm
JgBy5a/dYKwDLcEqTlSVP6UIQUExcPzHS3QAxDcMjYz6XTXRoyWr7khrTwU9Ose+AL0HCPG4Cohb
v0xR85VnDT9GLYEfOYoqQUs76rtuLW6mKSqvWDbGmJtm3LWto06ci8Y+6LloApm5InDRjL4eG+K8
4JBs9rzq87AcLWgVx6gCui2AD2Uk5EkUE3xNCIFL+BTfw5gobfyiRgjJKgc2qLHFqlPWDOrGAxhp
x5nn/DAJ1LynZoCYGiHAQLKq3eG4L296psx3WOLNuGpl+SkRA4PUqEPnGzIV6QMMTHoKEk4OApaO
SY89T9mhRLUt7N/NRy1h/iRjSiG+ht+MHLkIEMZFQB3IFAH5Ch/xobV+Tp7Mof1RZruphQyjaVMN
xUpgbbIgnZT75Jg2L49u5A23CvJ2MZwd6/oOyl3p00goXJYLmVUHmLtHIavn5EUDXrZLqlyDDYaQ
h2ikD9rBfDI+Wr+7wSJV0M8mAdG0pvZzMVNoxduUHQdXWN87now66CfKnovWrbkPuw0nCUrgOY+M
k7zeJRCjg+duZZXXVcftvYPcBYU9Bx6U0omHe6Z5nPpMcBEHFU1r1FUiA20e08myDUQas7skKeQ3
W4zkx+XkbyV3ZYu8UiZYoGKk5dmjz1N9bUMwc0BF2J23OstrL1hklz2XObF6HEx185ynX4v0NnEq
367IRvK9kmAulUEit8PBCc0hbDz7aIF5uSOIvZDuaz/XvwZT7N8cJynf6VXzXMA4eQ4oCngT+53H
1e7yBKxUjf6PO1y5IkXBsD9HWT5BvTvZNy4s6x3zNXfJ957Fns8GaORdftvKbCxpLmlrJ15qFeaU
9665G8QcP2LKp3AklvclkupTMqmcLkFq0o2ydCLv961JXyeRfvaq4denfsIScJZAfpGUTVGfNTU/
Qa19MXV7EmiTzsknizpLsbLJCIITzYO7uFs1N2acsmewXKLzUPNso+K1crNYQp7SFkjHucvM2cQa
1oFFmCTw+yHfIG/k187r5aFa2Rv/B36KcJx0sRjOM/+FTQj32zwE+T+8/PSVQs4S+eRVqYWqIMtR
EZB3xtVfcxb/aeHpi0DvhPC3vuoa6D3n0UYFYu2usYgkpEc7ZmoSc06N8WOgCSn7cvmXrDx5iXVK
cY2pGSD35xLGzTJ61dbL5x68CB19Pnhdm0uEjnwMeWl2I7LXzz16cfMCHM+ZJ+CNzqa5nQFrs9nW
lX0lRizRTPFs4+xxOwMi/jdoaQTOdN+YJADu/XMhe4llolDm7IfYFOfBdv5w9Cp8h4tfoPw+Xh6a
lYW59K6IpRPp2ShzLrofkfpDe/bcOpClz6e7/yDSdunr7nOgcbp0s6AZUNy9h1UJ7xifw7C7szd+
xsruXUJIaQQxhKlxAQPX1y6H2yyk59n3y0O0NseLY58Iu/VK1F4BL6JV7YtymmpfRbXj+EqA+lnU
Vbu//KqVA25pWKF60imK2/J5JN2TTqHI7g2PXTwfZlygLCJOnhtvEeL+Iwb8f8UAlbd/z+rMMjwz
c9ud60LqG7exphvioLkeDLjEvgKFaQd9/zDaqs7CaeBl7afSa+/iRsNhysadnQRWGWOwsyzXh7gE
rW5Em4WG9WCy7wrljrvB1vCxH2xeJUHKZtwdeMPVySm6QuCS725xsT4OSmRph6GsykmyxgxnMkNO
Hr4DVczvL0/JxxuELH0vcslMlsQUj05sgL6G6eAQsKApU3dAHKBrmYEaLZGb102bb2z6j1ccWfph
KAaCVBsDEJ2MNZDQPbunjg3QCYe3WOxuJFNrY/a+lf4qR3kDtGYaMg0Iir9H+rUTG5j+tee+//lf
z+1GwsyAT4XY0q0oT0n66/JErD13UfZzRCxRkeuHczZ+r4df3bRlSLr2YPrvBzdtPKUjw4Nr6yat
siBJqo15/DgqQVT13yfTOIoFik3yxGfcT5yq21WZ+DF3n9MAIEuTCgXOUjzGsT6L9jmJZlRzp6Ct
yvDygK+swqU5RdMPwNFJrMJ8cPvrkiY7q4QAe03TIWAz20juVsZoaUiRqLpx5NwOZ9nL6IvMCnGe
6s46Doq6G1H14/yRLF0oSiexDG5WwxnFwFOH2R2A3EzM9y53wyH6lIwnJ977MP617nWdWKJXCBS5
aUJNvtrRj8vz8B8U4oNA7S12Kp47qqpFP8PoTj3jkquugUAmV3VUW0cPdZXYZwQbrvcI/EP6kj7O
pJNvXUpGVGhasEPcJg3SLNJ3Q5u2Yd65sAuMo+JgQ4npmM02NASanO9JY81BXUzVc6IcC/LYRl3p
JBb7WnndYWilDqrZNX4OsdVdL5W31w5KUzEsDPzSZPSKDhFsy4e8vFGO0g+dwbzWURIHUeNUu7Ib
41smGvedVoS2KWrSYJV01n6iDfc9CaEE01TNkdqe/aBKNu7scsxQl9RboK6Vrb5UDCsT1WaNivWp
LRod5JDqOVr2XF1dnqgVfg9ZqoUpJks+tIgkpOjFcfCK/qCKJtvNNnkvCscjrMhYYXYKlu8whmqb
fT0NKnSdor4iZEaNk9ZlOKP97jvQfy/h51hYQTJaMIoV3LmFBMe08a0rI7HUK6pkP9t2NGLbUfOs
5HRdkeH58jCsPXoRT6GUW9QOAOXnvIvmo80MPWW13gL3f/h08X8cEuoIdA7tnpxbxkKOZIL33sY1
4cM4gUcvLk0tJRnMFRxytitlP8g+lmHuJd8cacgRTsawEW2hSnZ5kFbetbxGFbMlddajBqqpTgJH
lYAGDYciaWEk0cNehKdb0QPh5/+Cxzt7/9+w1GcqKuGgSM5Vzb+RJLthGcoyCXXUxiG39kve//yv
uGeLWkkdeZAxnaOw0nd5liAFS8PYRZPIzj43N8uLVgXRnpjME9hBZryJOhT6KMmvMj4eWpM8SpsL
/3MTswi2M5gEqS6YDfLpnYjaMCEZitu3s/u1k1v0ypU1vLx0pdqqcm5ke65Iel313jFp+419/eEN
AtO9yJKSyC7wna597pG1+m5qNaHSLgp+5DtLFbqBiQV70Nz5TJ0Br1vsdV2rgTqJJhgtehPZOToe
3evnJmKRPA2FmLtyhkZfQxodosgXzFGW+JWhx1qRe6ulXz/3osW2ZzxLqnKG3F0xxCw0jKZ7YkkV
1GNS75ok/ebl5Va17OPpEcs7F1aW9IY2b89scv5Ueqp2goz3Uo5XuoKDWTdSX6vK2ljLH+ZWQiyv
RRVroOspoHuasr46QsFgvhIW6kwy+pz+Al6x2P1jl2DoCmmfo3ayb7NIFFey2tTm/jAFxdMXOdWI
aqibSwR7WdZPQ92hdcPVg10kT9Kdfl+e/rVBWmz40jMjsE4uOTv2dI69/qko6C+ZTJ+5DuEnvMeA
v8Jj3JV1n+SGvLNGdiaBRSNM0D735Yu9bqcTs1oXMTFtoNSCnhwxP8phK59dG/vF1qaKNOnMsHjK
6sZyVJij9mQXv6f+z+Wv/zgIwtj334EZeoghjnELjHNHv4xRei17d4O8sTalix09TFPRJ5JiSjUN
6NQ86Sw59CreAK+ujMzyYlQPSVSLDqg8BdgAQWKX9kcDqcdzXlT2MRGq2Ajmay9anN0Vz10pmxbS
9KqBsQHqKEMASXIRWtkYnUAX2bQhfp/U/88SxPKKpIAJ0HEDRt5guuIqbqdhDCYAYwM0RcudC2L5
Hl3z6U9XTNZtOvdzULZtg/6c0ck944NzP1G48AZZmtQnbaA2bjkW9Wvk+HcVl1MfxHK0U1+jKSmD
toPLlB9PhG6p3a6M1JJoSDIqc6TW+oxeoheIohv2wLHFoZsb2EB3bbyxstbeswgW7YAKGW9H+1y4
8YMNAhg6kGPs58T7CevRjZesHBJLrqEQ8WTPM4OgfXo1AQYyd7WPztM+KUZchiBWkW8kVWu/ZhFA
HJ25skZ3+AyWzjftNad3eJ6vuulPikV2eZuvvWMRRuRAvToe+xbH+NcWzQhw7j3yJy63WGdrg7UI
I6yso7aRXnNuZx5Ycwx5irfCMX4J5buI/Wm3ROlWYsryep+2cTeJGXsxs3lYuBqQB53csa78cXmc
/tMH/mgLLpaWztvY8ZxyPkfCTFD16pTgvs46NYVRh2TaT2n7B16Q2Q8eA0nto/FW70vZRteumYYj
ndvRp8YedmMu+pNXj7892YobI9ox6Jjl+BVPnEAVRKNLx9V3tCuy732ih1tLuOO3mGNKwBAsJ7Bz
+v+wURJgmA4Giz5h8+jb2L8nHkXNlahIvyvtiD+YXhcvACMV1w2VEGyudfbq2MV7XxytraxvTOjk
qdoNqUVFoGReHApSvGpauucKucOe1jU9jHJ0T22f2ztqO3UAMI08GPzwPYrhUTDNKFmUnc4CBkBO
8F5RDp1Kl4/NzFLmUyjH7ot5EDdlL+XeAGNw5UIp+tACtxaA34oeGATBHlQ2ebu2mg3gAkkKC+M6
cfMpALCsrK8aqETezKZTD02SqdKHnqELbMc4tD8vz+7KYScWJ1I2cOZYFZLZoUTTspLkK2w3tsB/
Kw9fElPz2CnaYXgHRDZ37vCC4O1f/uqPr3ZiSUt1cwGTKEzqOe60X3juVS1fQUv1U/4T22t/+SVr
X7/IIO14VE3dN/rsZBbcdWiNJM/bam+t7NqlQauGBHrTjwMqpO5AQ+BTIz+uXTQuiZ3uPvf9i32b
d5AcAlKUnT0RP2tQUn3ubjVbV/zfUeP5N0kqchcy8t27cDzNi2urUWzXgv4RQmIcFtV0GI9tSvSx
jqFZU3W2uU9kIcJW1cU3t7eaN68l00lKyTYmayXaLv0IoEuWdgLCgGeVOccWNLF57HBilGrw0xQZ
qNuMrT+qLRff/1r8HwXFxQnVwfuz6zzLPo8cVZGU9sDDkIHy77zW/Q76oMNhiIDuzJtp+pWrxN7F
UHrc2cWQ7ufKhRIjl/PL5Yle++2Lk6ye2hJZJXKkyqpPFMabfm/pF2+09x7jTWAqy/a12JILW9kW
y1JlZwk7gTYSZP9UCUhq40/zVsNj5UhelikZKshOO2LHmdH6Nsdfp9TzFQTYPbpxlq18+1Jef9DE
m2oHZ6WZolun656FI8PLk7D26PfJ+es6VSUshQsyXKFgDvU1E/QxfxeEu/zslWCxlMbgDk8K0yBI
T5Z4LjNO/CgdX+GWu8U+XHnBUr97qJw6bXFona0yQuEVZNK0+skF2+Lgyo+zeL5YoS6xO50SPp0r
z+y66TsuzOc850HGXnqV7lDOD/Ks2Yh7q7FpkXkppfXAkoGdAby+rns0xYmqIsiFNtmVqpzfVpPf
Rk75G9Jk+8Fzf9RjBywK1bPP8jTxiWyeLs/bynpessLbOQZJwuBDYB7xG9L7uyhz3prB/BTa2bjF
r8zckg0u87JiLavc89yDPmhsv54KP2m2KA0rB+2SCZ5yx44Truk5t6OHwZkf8tL6UUp+NTX1O/B8
65q0EsKWot56bE3DqdOf9aCvqGZXrDZw6XTeIGj52JjodYQu6+VJWdmoSzr4UHBLoYLmnBWprxPc
Lv1+2DJIXpnwJekb6L+00jF30OYffltVFdojBJI0oKPTtMFmWXvF+8/6K86UIuo9YyXuu+3Uroob
f2z6vTsjbdyszn3MKBRiSfq2aaf1DCz7uQaxQOeV39qHWrwPVB04FaBh6QsX1Ief28acrP2oRXwQ
hFepqC0Ius2KBd7E2qCOvCfqmX3L9PPliV97ySIsvNt9QmoAWyWtpyeSo/1YMXV0tSK4AGx5Va9t
mEU+HZMGKPIZbJeREIU2kASVtEMtBsiDMB+rVxBHNqrDK+t4yeSuzVx43uhQ3C/Te3Rcf5Tc2mIK
r/yKJX8b9ITGq/IM3ma5e6aRwZUm/c4nHXht9NRU3pdPzciSy60FPLVc2C6dcMcUISx5AO5u5Ljz
2saCzZYoDpff87EEhBBLVrdLixo6mmhqdbKrD4UNmdaWt/YrBYkC3sx5iUtkS6/SnNWh4VHsa3vy
AhA42OPlL1ibrPfw/deuVbgqQoUGNcuJemFc9m+pAYDt8rNXYueS1s0nM7E6E/YZPqcPdiOPTqpO
ZdQ+GqEOOvf+TPZWc3bltFlSvC04n7U4xuezzu07mNDugTa6wnV2Y5RW0gRnEQYqoPDbkqFuHHkK
NSYbbaImgnZAssuqBH4btl2GeopQcZAs/NzgLYICgOcjBVZgPk89iW6Ult51jILTmxrjFEqMDGwf
ngxJGUAMlG91Jj9GuAmxdJWDlj80Nru2OQORNOzaXJB71fbzPU1I8sIB4PuWQcx0Z2RS3OdI+gI7
qYdb20vLI0CQswKpSoBbBGQH1Ogtep4ld3w4etm3LanbkJPIOUamcW89MDWv2gTuD06KHwp0YGlt
1OjW1sIi0iW9NKDjTogRjdWHbu9RaL1G/CuufUCxXJ6dlXcsqe0FcyCKyWl/TmJU6GBYeptGKg0y
1WxUNFf25ZLHzitFBtG32blgEKBKyG2Rg8z0uY9/D65/7XkwnGg79cICFO+XhbG3YXROP8VnEOL/
mOqZgX8QTaHjkYF6iAJ2XPThUPy4/Olrw7IIVz2ELgfAec1Zxf1vpaxz2kV646xfe/b7n/81LDVq
V3FnyehE8Om3c2fmnWXrLXvXtVDP2L+P7zhL8qJz1dkVXnTwekpDtDZtlHchG9AqonBbB2XrC6Bd
yfXIuuFgoXMRwtXcPF4evJXDk9F/v0A3hZskM7VOTf9Dc+3HxNoVqkBbIfZJ3e8uv2Ul6i85P8yU
Lpzs3ezMsv6WpcUvYaQDJYaqB0ajfz+89KuNnvTGYl573WK3T6OcnVb20WmW36UGA9F7oJzuJJc+
yeOHstsqm69s+SUVyE1FxbwaL2pr9jZ1wFtxfu9pa+umsZIFLolA1uB6wnGQope5dZXy/ouCYYsp
rNDW80ZmtvaKxcantW2c1tPZOfcm6IE70FNXfpGCqZhv3ctWNtGSAkS90YqIoM65bUYWGF1Ur1FK
vF+X19ba0xfbvyCdjjj6IydBNfizPXkbmP59+dkrZ/x/R+Jf27+Fac4YddASAPs7AZElSp5g7JX8
fFcUPti5PT5KsL3vQfLzbubKAMB3+b0fS24LsVSPEKbOZigMjmfad+rQkVZeQUoPJGi3S8C/1m2A
3my3zxqvvPZA29oDjGJB4roXfoNz+CCR1u+56zHjwweyOzJWFLsSAGyYUJXxVlyn8j1MfFBZtBer
p055GVVdlJ5JzwGlLKcurLyIBYha8cOYuo/eBP+TZCy/RE5TBRVSg12XU3B6aR0dpCTm2u7exaMt
t06PAKq8JlPMgoRZLyMakbhZo32TZ/a1U07Eh9NgAaIzlI4iNrlhHDl/mhTlA9dp36mlFbZInpyj
ZPJCVKAoSgtw6ow79j2BOAooB8MPx8RQuk+l+8a0XYdZo/PApIz7InXzEN65FezmNMTuDbXtxG8c
ynf4RyKotVNC6M/7PUOVxEZsBmWx8mQN7QpSBt0MLjad5BiMiZx2TgOLHxAcUj+vWnXKVTUeYIHx
p7B7iJ0OXrJvuzLau6wrglhAqIvakoNzzYcigElJBIjAMJpHAG3dx9GywL8dvKgcfJNNIg8my7Cj
W0Dxy3dnOX2BG1LRBX2HzBq069nqcAtugFhqBsu9ayOLgdNN3U7tWp6aZ2AKJYT/mSu+ZlOJmmXv
KvFWCU2CJM3kG6y5m1d4A/BvrdaQOJAgI4TsvTKtZXeVWZntO6Ae7yvKxD7CSRsCT9uDbWdzX9YN
Kq1ATwVFoQHTBJ4MNGPbw+0o7LvYfM36DrOYQvFHF4UzBrhSqbdOuTY4E5qf2zyJUAGfcjDiY9KG
M7hXP3th2oPVyfHouNw9JM2UXBUAMB7TfG53gwRMxnKt8QoFfrCok1bccV5Ft7OqwTTom5R3125H
oIPgsAm7gQ3Wvojs2s/END20KkcB2lPjXiZdtR/cjgW0Y6/MTlTgFp4McreJQxkjtWfjDG2wPmqv
4bnThJDLpYE1Fp3ZVWpAGZ0wyz64aoAjsvI4+Ett4UxTCOurtNtJQkS6L+tUZntCLVkEfRnl19HE
5qsZkIQmnEjFX4UpE5jsFNUjtKjgaQsZiV1dZxxzk6AHnyvOfnRclEeZ8PzBnasKfz+z+gqS4HTw
G0zWrks6KNuPZXyKUCd94v2oHxBKvNt+LuoAeiUQ5YD1Kch/dCjBQ9eMsBeQpJ0HyTTNQ0Hc5Nxg
6+xFmgYRigBHyAN6PofuwqMbifonafp+CPkkoqDQ7k9ezum10DC5hb9YD0gC7Ye7KGrbQwRniV0i
qNxltEh2NQQbXogYshlhCPRpcLTTvcE15nmsM/LSouPyVQzT7Pgden27BOVCvQPvrL5iEVTAEsvr
0Z2N8vnFK4CncRoLfc48T5zQsuFK5Ew0CxCwK7Rm+wc4VcPcjLBiT124kBlgGLAeAMiJdwYO5S+t
VebHeU7UKSG8DqYEyhZpln2LES7d2rsdjd36BnqiO0uhVeE5lgZx26R+SwG4qMaku6Lo+QZuI7wA
NSE3xDlUY1Ch1poJhRmwhJ9O2U1knOgA3QF4TUblF/jIwOwocpsgqQpUC3t9ILbFQzEo5MQqf8Wg
mC+ZVbkngr0bjmJ6S+KKwTHQVL4avVdAuUpwhFL7R1819oukwAzyasDlqlKhHms0mVNu/BEhdW/K
rDi5tox9QKgJ9CeggD2kTfMA/e32j5dN+FuRxddiTjkiZZ+9XT7A1hKjRVrZJ27hynhyzsj6v9sF
3GJn7d5Hiew/l5gvrRX6OYZsg86jkwP4y/1Q0zkcpTL7jc9fSYuX9iMjq1JatGo8EzMzKPjzESI2
ORFhno/szQVSJdSzGg+5amFI4po5Dzw9saM1R/GuYdB88qMXKN46PurE8EyB8kn+J50cGpAom3Zg
2ZWl73oqgRtL6wUDcJr7PM7HA5Xcfmw7ps993Pa7MdoNwJffmnguD4nO9Y8sAmyomIYytFsrv2oz
PR9Nb0Gxq2zq+i1WDvnaqyx9iD3XveaZ5Vy1qckQ0mF6lcBJufXzsuUH6sFCexyRXuygVWFf826U
AiAZ3j8UtlVeDSQegHHldvSGDoXc69Sz7uYqqjd9GFfWyFKoibEZmFpRT2AMNRPCYXs1556fRyys
qRtCR+yF9SVaBdHD6BVPjE2tzxoIlMwxe+ZwWMWwVq+X53slCV5KFhWjRa0pm6JTLo61fV1YWUDI
HdV8K597v9B9kCct2envZsXEGz3rVEzd2eq6/TBDsMtmNMABFKaqOY1AYQg6HBj2Kkk46iD3nVX/
uPz7VpbzksHek4zbemzy89xE57zvSZDb/VFAINLlXu+jVOVu7Mu1kVxcmNtk9sYxRTV+jOyvoy7u
pxJ65catfJhHbGlArb1kcW2uLaSzJlbxWZDfjP+CuF2Q0rtyi3qxtjAXwYu4gz3NzDNnZAfDjvfw
ruwqOFlBbePp8nysvWFRyBNDUXZmNPI0YL1FD9n4NLufXMqLu28EmosAOSE6xTk95RkJGtzl0uGh
IY+Xv31lLS05F3Ep3VEwVIpKWj3FVvLLKofHSLwoBfxmT7dKBivXuv9jXAjVACqA1zjAnNwQqeag
iol5vvwj1p6+WEG8RA4lvVSeLEGQmuZX3qg2xmetIbVE83dxqyF5hKLASK390GQHFpXXlg1t3ml+
i2kC9778RVbIx3F+fW7b2YsF1XsMbXF7tk72fNfZb07THIb0N3R4Ng7E/5QFPwhg/8epznE7SVDO
PEOuM7oBuaOP/KGGr2U1J/OB9XwK4dYbfZlxGchD1tu4A2gJdq/lDldtOcw7XfLirVRRcaoqpLup
x6xD5RZz7/d2XVzBzjV9HLuqPsDAPAm05PRTuQhfosbiaR6g/WO8U4wgwXJ5xyJ1ZYtsd3kpfbyX
0ST7t4LWNuXs4YIOQcAeUlGOh1ZJ4xZocabe/WfeIJasnYxbzTApYJXBloegk9nl1RPf1CheCaZL
bYTSkUOVFzlqc8kIC+LHWqB5AacXs+Uj+vEAiSVPR0ptO73i1ol07bEkI0TeSPezdseNvfxxQOJL
NkgXqYyKtHPOFqO+rX9lA0CM38vkLeNbAhX/kUT/f/njpvPvJMeMlNRieXmWYmS3qjP1Fw2JtJ2u
Ko3r9WzyUySn5hg5NH5WxHj7PLL6oI0oEr++YldZDwMEi49mV0K/4c7NrPwmJoCWhrGhdWjbtrD9
0TPmK27sdJ/VoDdB5AzeNb7QI7m1vMl6dpJ2vq4laW+9BKUHCTgt1PfEvO80B/1t1OPeadrsls7R
9FSYKoOoF5yCDomw7Z3Tm1c9ZfRp6OGi3rl2f0afonmbvcaSIPJ6XuqPdYn0o8IF8JrGzXgXuSbb
QXzZ3o2jJU/dLMcfI5/AepPMJdc1/FoBi0HvK7acr3CD4kcJ8t2r29v8JGf4Goo+F7sqQcEVJGt7
V3To7skJhFjDIAJh8ioCuLTTYWJP8XEmcXloiKmvVDdbR2h7pVATF32981jJrx3O9BENNQhmYb9d
O1BEKnxF3uUfWWswHgVz54OTe9E+djJ6402u6MLLW/Dj84KLRXyNdT/abtp6pyKSO+4MDzIdrz71
6CX3py9HoahAR2eGGXEQVS59sDVVx8tP/3jzQXb434Xb9EnpzI2Vnb2BusFUdhbcBNw/2RxZnwL1
cPn+5r9rpIrpCAyOd5H2MYQxd5DWv1m6VWJcqYTyJfOHOvGsUyowPHe4jyf35mX6TmEpeKO+jA/W
N/rmvZln/aBvgJHbOME/johcLpIDVoxo81e5xIGhHyeL3jjWdB2J8jUlyUYrb21aFilm1TjdUHHb
O8FPBgJyA1T8aNTv+r7YCIprL1gs2CHrJBkVDr0oerXdIUjnOowz419eVSvbYSmZUEHaMjPN6J3S
euR+5RgT2rLZsj9ZefqSGQT5QTeq60qeDKFBnIHujRry5Q9fmdqlTkLVwwUBzADvNCFqeOrmnZHv
4SqpEnfjDSvpH1+SgKASYEw8GNxcRe6ESqk/wsAYohU/4yp+y0sbir7QtI6nr30MGNznftdim/MY
YXCGQOLJm3ocgtS6rWbIULKkGcLCmG4jzVw5av/H2ZUtx6lr0S+iCoQA8Qr07NhO7HjIi8qZGARi
kBCCr7+r85TDTbur/HKqjqsCjYatrb3XsIayz13cC11odiRd+wMlvaQMHxq3SEOvgR1JpHbvf82l
BbAKKcbNDethMwChHggvohQ7PxSBU1wJuBe2xhp9DekCNQe5P57QT7cZ6pl50pD6p3SucSEvLbJV
/KgUhh7nuT2NRLyh6H6SGpjNqId2gy+f3h+iSx9B/ht1Izi+1mbGQqZwJQ6GG6e+dacf7z/70u9f
xQ5f6AEqCxSCK9BDBkh+7lI0BGBW2vg5yqJdfS2turCc1hDqvHJLeOl09MQh5go1h8+KzZ/aM/9k
ng7zUm/f/54LY7UGUkMaPWJaY3O04GfNT36DDgl9+NizV4lhPMC/nqExcGxYk3bzsqksTfr++f2n
X9gIayy1tLPppEPYsW/qT2NIvkM47gr98tKgnCf/r2Nbllrmbtuwo/pjFQIOXsRlnDWzvhZrL73h
/Pe/3mBsDnkX36MnaJXtSVhsaGF2OrqGYb/0+POY/fV43Xl+4fkYm7I6VO2LrH8tzscgnsCO//fZ
xC2tJ4qKHV3q8i/wKVyOfcT9G60g+cmqiWfvz++FnRatdjHuCS2gW0gDyHgWHirR/oJ2X5Cg9vqL
l8GVt1wYqfC8/f4aqYJERaBHRO2c6N0SVw9t2+3VPF0B+V7YxWt2kNAaStQeUpja/+3g0mPg40kg
NjOGbz6/xg+69JLVYhKR6OuINcAkQtQ8gX73z8mlbVp6wb5y0Go0E//6/pxcGq3VuoJXdGPO+tQn
E/0c2KOS34prVac/kLl/XCPX1AUvnLyhRa3mZF5QxR9e42fUs50mCW/8OeFJd+s+2m8P3WeWJ8uV
AHX+2f965WqJReATT43BKxstgO/43V9TKLs0I6tTYq7cASryKN8LT+9ih49JI3MnQREIBkRA/bXc
uQZOOwfTf33DqqY5h8ESDnUI0xgFDLkAxzGZzgjyKOpgkScVdORg8QU/oisb5sKYrXkKDh/annj4
tBDOpPdF34U78Arq3+8vsAsDt6YpDLkzQNmnyE+z/B2xHOpPUFpUASxqn9AZ+Ni9b81RqMuJT5WD
MjCFhLBX9JmHXFp3b+9/wqUBWh0euc/GtoxodQpzNE3b8N43xef3H31pdFYb3VkWLZyz7UipqyoZ
5bKzCI2DAvXBj9rPCyyu33/RpW84//2vqOiEjY8ee25PCwvMrhoCeUAjePj5saevTpClGGAsJQnG
n6BbWzbmFglslb3/8Asham03Z32nVox24lTAQ2+QIGIOP0ByvHKXuDQwq43Nu5iHqDTFx5HAgqTN
2YZA4GzzsZ++2so1KQ2zIu5PYwdgcNTDW0qlMr8S7C6cp2uaAQYdPBmwQY5NfDvHN0b0SV1+lvX3
D/34NdOgBiqHYvuyo+HfZ68DEgAS89e0mS4M+5pfYI3xy7hCJgkldKBgOugERiJ9/4dfGpfVfg1i
Owczd+MjNV8rVAHAY0vr8LZFEf9jL1jv2qkLNPUCfhxrb8sjcNK5C7ELpZ5jLq5pbV44Bv6PO6Cp
U3jN+VqouUlrtiwoqxYnK/pv0Ed7lI65J2p4fv+LLk3HagMDohMUEwL1yQvptrbNzlvCj0WeNXOg
WnQnZCwBjiAyY+dKBK6j1yCjF2IDXe3ebmRL1YWKH+MRjhuzLJIcNu4JdD12HxuY1Q6GcPw4BAXn
R/CQXmABceosuTIwF/DQ4RpCX4fwshBzzI6AVDwa5b25hb8fLfvhuLAjIaVTQha3OzDp/T5XcrIy
+mCddI2tr6wZjGAB7nG9t82ZvAXKb6fH+mM1B/982v112Lh29KbIB3lIRAbgOwhnou/Vsfhj228N
sPd9l+WTQYUepT6Q/+vUr3+5OBeE9/X9Sb9wKq9drzpO4bKT9+wYduZAifxVP7eBk0rb78qCFFc+
4wIZFmoO/x2mCNIWg6e8+MhJV5x8YsRzG8visS0GCI4XBUpaY93Bx4M5QKaVIc1aXgEE45E5zXUU
vEq0yjZgyvErddqLK3IVBubF0bAcoagdsOauzMs7b4ABiSznVw02TOLRPnNZu+l1u9G0OrCeX0ng
LoTsNTAf+dUQe9H5ODDPc1cnlBM0XL+TjyG0cA//71A7TtdF8MRYToE33i8LoEzcBeyShFfyuAtx
6I9r4d8rPqiXyW9g8oLuXOJB37qlJTCX0ZWlcuHxa+S9asFeDQzy27J5hsZLMjRPBf1Y6F+j7gNR
la4CSw2sLm0P0unyvQXk5Mp1+dIvX4WCFlAvwkb88iW+cwEqrt0YPjT0yoI9d53/cVVaY+3DsCqA
EJOonVcTFBwcazdT7SmY9cAeCrGN7txgno7KGcKjdnt1TRP20led//7XdJM46tRAw/g4+ANu/3WW
L0+LZ67kL5eevooLXOCun0/oN2jxtfSK/YIbv4ivCfxdCG5rsD3LBW9b1s8nbtzqcwlvgz2UMssv
1Kg4DSYb7SIe2qf3I+mFff0HYPHXQPGeW7d1EVCC5bmATnYwhEkPbGhYNh9cYKudzYAEH6bx3KuE
j1YaRf2XePFfoek+f3DvrTKAuWqWUHiovIHNk8HhI/WGbjvYa02GC5nXGhfYVX0R23MvQ8p+O4UA
9DPn54cGf43zG+aiJq3TopnIapqEwuL86LdeCPdSc1WU9sIMr/mShTfR0fcw/hrybE37NrG3PLhh
lXdl+C89//z3v1ZQT8ZymcA7OnLzFjRgGvZNprRMIRZ9ZbtdCCJruKDj5EIskKQ8OeJrB+/fQbzm
5IG498K99ca7ubxGgLuwr//kAX99SmHJPOthKcEJnVJjCTS22vzLwmGY/P6EX3rB6vgmBMx55Yvl
lMO0PVXxcuhIeRrp9Pb+8y+tVfLfuSBFXlZ9jlO66PT8KIbI2bsd7z/WWv+TlPw1PMIXcTXhqn/U
M9nXM5AzTd7vlvqaYOGFC9VaqrlsagUhIl2d4n7f+lD9E6BF8F1OWjCIY3hg2o8tqDVmcIpgUQc4
WIWW2+RXyVnT4qWEaQY6Jo7uEs5E9MkoOZ+cQPbfSTDrKzeKC6F9jSLUcV93oGMjfRMQnoZy29Lo
DaBHB5QFwvLx/UVwYZGtSVBzKyF8JvESWKck2iugs1bu6+KDN7o1/IsNCkZ4AbPgtZKNJgvsIWEg
udDd+7/+QjhZ47/aWVnqWIM7lzs8M3At8qI4kb76Cv2/K0nJpVecd89f6xhkHZdNiuH2QB7b8FZL
KLMjvJNr3e9LE7Da5eB6wSGvrJbTVMCtNDT2u2b5S1VFm48N0WqX19jbMGlDRMcVLukMbLI/BdPb
CEjw+8+/dO9ZwzeXaJ4GDWH/Uy4r71iQQN/WPuhqUrv6NmBtfsNGEWc0r4KbWCz5ERbqcUrEON/k
I4dIA87MTZh39Mrl44JiWLDukdMResfVPAPgUYPpiMulPugKN2KnbiTge5J90rVSmTtP/naIQVNx
SxibW26gL11ienN0fq6hvS/E2DX0tC7OznohopSpzQ8oeaZlNVxLW//9bOjA/ndlelOVQ6MmJKcZ
Ug2QhgWkoS3y1/en9d/LMliDBgfRB4VPi+VkhPMaFOY7OEbPzVxeiW2XHr+6SNB6tHEPI3cUS+D4
2QMcVbw07lXg1Tld/P+bRLBGji0BrIkmCIGcaDPx7y1xm9cQXJuvddiIdtu1jKAAOgbtgzs1bwVj
bKOLJUrQzgy/fmz8zh/+V9igfCgc7Vhs69gRCXgFdtO0MCJ3IDr58P4r/h2ZwLL/7ysEGPai64Lo
OJ5BATDDieBdy5ebMLpyNlx4wRq+xnsKzXXNoiNU2FPR7WagZTz2kqsPhVZYKP/3A+RUQBqgcNCq
cjt9CCenyUanBgTIB+9iZGFxJRW5tFFWITAOHYh3waHw2JDg1HjxI9B+z+/PwZ971r9W2urC0vbB
cF5IqE7DxnoPHE6TBUsERcSBBvMdC93wRoxWfuF1EW7Ksum2sAPSnzobLMnEXG/Pok6ASKtAEZwY
/zHSck6l15khEQ2ot3DtrW6MDdx91ErPSQdnxjARqoZrKfm/EynQqv87C3wGM3zSmAUb3zHrJ5V9
8t04gZ7J0ajvubxWx7+w5dlqFuSgMAvYhSdUSmc4TNcz+vgNpD7HYsnen41Ln7KajFKFjXQAuzqC
Lp1Do3REzwCyOWP5Orj1Gf3zrNzmyuK99Dmri2S11L4RsVpOoY33xoLuzceMeP4ViMuFvbfG/eRO
q80o6+UEI986mYEVQF3U5iCy9qe+bD6/P2AX3rLGQkJck7RgC7Lj4PYwAX6K1e9OQf536a5kB4Re
GqfVKdXzZg48BhcgEhdDFvglmqKLKyFpDLrPr0GFzoMLVBsUlUFNlSmqPmCjQ9frUBvRfYvpglpq
eVjsQnZNUH9bmph8UpHj72LUisOUMzWeSqmAAXJq4NYSZwpKD5pWnYbBYK1wK8h7v70NW8fetNzN
d4Css9fYHUkWeEI8irDMt2Gs8m0J750t6Ib5hsWGgYndexws+rIXydC5+C0Bb9K2zu0jRwXyO/A7
rwsk5558S33cMxlHL9yYafndy7i8sUPp3nIRm5QymJbOMPa+GSnttsiIWaKIFfvcBu1O+Ln3OrR+
l5YuKzI+OtUeCUO3j+bhh9coto20IDufLGpvXfJTLBBARVWsTczSisMonW9jRO1n00Z260M16gGK
KM/c9HSTO0L+biXPQa132o0/xPbOb0v8fzPDoJfP0GoMRwyiynOIvRez8+bXNRrX0HfdlEM7QNAF
auBLyKHLHBVz1oDsAki9y1KoGUwPY02+AdkAeQcSqU8ULO492MBN5shRHnAzBgF91mUale4MDedw
Tr2u+QnN5Tyz3gi5FhNVQAstAjTpM77DXSA6MLUUYg8Bkce6j1r0TaRCgSk2gD2mzTLHd8Xc4ogI
1OimnapiONzDyhNlCwhWNRMFkaB+o8i4Mj9QFLjOCTbaKaqi6CJBj3RftP38XOXA4fvGDw6hPzoJ
7Ui/Rancd5JWFs12cYP4C6WN4yWsoOpOOKjf06Hnd6a23nYaxnGzQNf+FhjYFw2p7oMtO/nk8Nbb
tlCt/tLradp1PYQwEser7XcxUasS8LL9hFE6bgjxxYbbevlWOdNvH15a98GQTxmmRtkEwGd/E0Kt
eFMyaKPxZbAbM/NlS6GrnfQsUAVkFGx0n/djdeuip/TQywDy/AHUHTASBXQ2qYIILxe8AT81MK8Q
xfG3EP6bkqJV3r6thpfaorytu5bfQ48fmhaLX0x3s9PNWX5me8dWY5WYWt1MlVdunVyHKXO5SpHL
s6+mBGfYcFDuIRw2g7QxLRWwJqypX6ecTQcRTKCZDyNRadTbZt+1Jdv4lXpDj+y1m0aZVg3YE1ID
pw6oxwA7LOrt4LQ0sdThim5aooo+6UYaN1lcxd6jxvqR0OKw0ZeyRA0yJROpp8xbzJcKR/A2zJsB
qga8ybrooRs9ZwdZ9Apu621TA5HURluQ7LsniFo9Np2rp0RXeSc2MobpIZYsYOxhXqc5FBjuRTs9
LyRcwowVKr+D7gA84goHIdFZwETFXuJ+cEPjvsiUok2RUZGPTfqhgLwGTWKnANHtWwADdZQotE50
4KZB8FjFTx97wfkk+CsvDVksfEgVsCME4BMO8ozJg8S3cyad3x97wyrznWnlQmEB2ZZTfQuAsPfo
C+/uRJ5fGaILB0p0zvL++gINNvK4tEt7WqhUMIKGPkJD4JfGo8q5kkdcSBjXEMp4HCt4SnXhcaii
+9YTjz5AEx8bnVUWhMPQcWQnQ8AwGg4D8/k3zEQfqxoXc1DlrlyBL/3+VR60zH4BWCOVJzH5iZWw
O1ZX8t0LCcOajxhbGFT7XR0eS09C5+R5GcrMmz+X+v794bkwuWtCIsyD8rITdX8CoJdBk4VHSRP7
5abyiyuJ1aU3rG5NE9yXCrfyg2MUFgdJooOCYL4u5ysVqQsp6BqvCkEhLwiCYj6ZsN/KsquySoZv
dipV6sfis5b1DnomNx8brdVmhoVu7kbKjKdKhy5O57I7KbglpTOvyJXvuTRc57//tdu8wCk11Zhw
0I7hWvDbjX+guH4lO7ywTtfa9kbMSA+ddjhRvzZVUuDuc9MXjXh4f3guzMWaMBP0vSYUSBu4fj6L
xd6Fw5wtUO6BdkDaI+NplHclYEQYjX/cAte8mVKfU/UWV/EJotAjWodl8aSgo8QC9N39Ky+5wM4J
1gYkYOYU4EriLYD+pXURpLmjNoNLICvz5M/9Jqrrz3n7wttr1asLk7+2HUWQzeveRcvJGfmJEf1m
SPMCPZ0rzb4/PZn/GzaQm1d7MQ7AGSNhzQ+z59F9JItQJLRu/C+uV9S3oP6Ro8+Nk/bgKR+ctp9S
9PjNtq17C8Ed1x028Ikwz3DBXb7yxZIrA/3Pz8bPOs/yX2u+gK8kkiyDixaJz8gNdWqm+cbFQfn+
uqTnO+K/vnu9b305moGq6NDBximJqIGqTs7tDTxb63sBFPfnoqnQJoaIbrmXSGGykGBrGNVP3hbM
GXrnRhMUUArH2wOU7R1EI2MYXEwik0NrbwIZ2geZN9OtLtr8F1gvTGDzTs0teBPQX+Nd2H3yOzJt
CcAoZ1iSGdKJxe0CFq1g+4BXI2wUNIXRBwmqnZWmS8zY5XcAQvigxJPCbD1c0A5xTZEcK0CoX94f
m3+P/f9xPolXuVbUo39UY5tGSDBBG0478SHWDvjuq3AG3Vs7QM2THKto2YWLv8WVYqekPrTQ0prD
D+Ek8JpzwPtrBQk3R9RUkEECyCihM0tkxBKYqXwkBcLj/f8+fgI/u/ZoDI2Mct6o8gEbJ5m7D9m+
Yfmvxgje6oaBWAM/JdwrsqkbDqjizzCA73F/gBzalY/4Z8zEa1Zj1OAeCSOHBruMP+i8yij/1VZf
KGBy0vnykcUUra0wF2VyycOiPwV+dYs7/k6o6jFk9iPJCr5glcuJCPKqYVX1Jyf/YnBzO6v0G3ul
aPnPTAsPX+VwQkchanwkPsAIzN1RCOg+WjKAnmJoT77Os6+v7LhL87AqZHWeF1a5U5JjB209lT/C
owFqBNj5ILAXAIG/PxV/1IL+P+b9n9LBrGa4VrOFHUpfyDotwznYOnUOETTY+eKGrjt4Jkv7MlpY
nyVew8efpR+UiTMPM4DcRftJRiHLoLWGAsWQt1ABcK5hBv491v+nkNBD0DGGXrh3zPNWH4ZgchPp
ht7GnIUrQMW/Vmq99J7VgqENwCZh65OjUj8Gckui3SzcNL/Ws/n3TIZrP0U9U0ubnJOjx/RmoXUi
6Tdju2wYfwCq8KHDMVyXDHMhF810i21ry20JNZLSCU9gCR+urBPvzzH7j5WyplAPYz/B4GjmEGx0
yAvkBj2A+GNoyFqT73L0TzI0HNtNNaBcBz3j2MI4PEAEl32zdSc1nwYvnm+dmJo+LTUOU3H2w5oM
mjEmiKt7pH3u1vGEzoCpgDNZmEevgYjG22C00LBsHPdT0TIIuhCxoCHrt2kvyHQkQUm3gyYqgfje
nfAB4aXEzKjrzMuumnmBcnZcp1WP4lIYnRUpxFTDvKE31PvVxGL+MS5RiY6jKhO9wPJ5LnV/1zWs
yyRjkQ9jlmV0M4yveYSaJrl3ANd85C7rQW+koH9SbsM73bARuhtgDh34FEXH0vbzm26oSLuCud8l
Kd2EkNZsuW+jXy5ZxC6ewxoFEyu7fRzpfB+Hg7clNWkOrqxBrJmLJqWdWkgywqH0doLD0WaupuGB
6XhEm5T26aKiFgnYoHZj6NjbsFqi79CHHNJ+0eO290O1YQvEyeGM0KNgaHz30cF2/+mERbUR4SQ+
xVW3vNKoHg7MkUOeKFm6N5pEHJB7H8UYnPOk3bXj0IOzFPFsIHIcs4jn/LaYyxgD7FVf5tp3z0WX
MkxQH6nuInTUvqm+CT9FQT186/1uSGGPOO3jGFkj8iH1fWGF+QFryGZHxFAAemDrxzmOZ5SOYO6t
l7D/ZFvI+wkoSacYf8jPxpP/taiHBam1hplE0OCHQSUvx2oCtNLLREcgOzZGfGOdcy21YkuqmO3g
ahh3W+g6YlhY6X71Z2izTn3Jb7lE9WPwnHATRDC/dN1GvlQhDIbJ4ERPwAeTzM5jeWuZP7QZrOvM
bqJ6OI4DHaEs79ud6XwKWZvI3c06JyctvRmSvpCgZpoMe8jfBRASCanDs6anxRskjOJUipG9dJDp
hp+jYjtoGuIkhwLtpi+rJxm75MlK/DMmR5wsZXNPeSXx+Ejj2jI7Ccgi/icko+BOj/bODNWcsRKS
s84gFgPN27y/6bwh/xwPMKVcdPxtouw+FuN3jIKG0DO8N7F2/H1DfGc79Y3zFBBt79oI6RDEiTna
lV3xFSuwuEHbDNc/dJob5HwlDBsy0iiRlioaExo2wUMHvbHbEkqEJ5WL/ERDU2w0FM4SaNTECVRU
YphaDAR877HYjKRBgRGveKqAW4dvGMRtoOvpTN8kG5sb2MKOz7yPUbbOW4a0o6y2jE/+s+5UfGt8
n6M6CadYNcl+E04jQBn5GIOSEKJKGrfFjQv/nCxeLPJiMUPWcvGmBJqIEXzP/apOHNs1T16ROw+R
Q2vYFcYcbPDAZ+HdZCKawLnRvkCIfQC8cfBv7eCZ46xbiFZjecE3A4LCVnrtlo60SEcIbWRMWRhb
WiO2pirVpjZjDqclvjSpmKpy106B3s09mzfjPJG7vGia376Ec6sf8+CYA1yCsIWjExhUuSXCFpsK
iJa7pQC4mfZFjmqy7HZh580bFoghhcHZtENLo940cV9u3QABTXDmbuAc3aXSCYPDHAV6u1gX6A2b
Ozu/V0sWTZOD1k4PhKt2h+9IskW2kGZ+VUq3rxOrxi8utG2ySFXyJgYd6d6bhDiWkPrZFLX3bJZe
30exsjvuUA6lXjm7mfbz8tSVMIuinuEpJ5qly+CxhMNuA/6O7A2OUzqJOq/YFnSQSQSRrB2x1R4i
7fBzDvQJoN7lzjZ+uIsCCMQXY2+TmrYMarxq2KGQPqA9L2a0C+Vz4UgfRTkIVDYOrjys4TKBjZH9
mdMFMqRVAcGviEQ3I/wvYfzasfnrQuf6zYkKN5t9F0qafQ9FV5gDb2XYleiCDP0BR5HaU97nkD7t
ed+DERiyLyAXsV+tH0wpmwvy5rbC2cl6WtAjc+g29xd5iKRvkhKCJTswiBeQBpgLnF4LMVRYqlV7
6nRtVkDFG2GFBmikBhwuxFBg4n5Nz8qX1XbsdPA6ToRuOqPNVwHuy5M0XnvgBYahGoS/DVAtV6i1
t4g5UqeQEQ6zxZhq75V+lZEJZykIpfD5W6y3s5PXZEUtRVIRlWcTLRcch9AmFkLecBd/h6b0Hcw1
5T436FH1Btwd1MQQqADJSQqZ/wDfdcyAz+o2s4IA6eDG5QkqsviXIyRFPM9z77FvYJEZBGcuSNc8
5OMcYp82zwMrXojDyj1VVbOTuhhOHqYSwsiOh57SUv8c5mbaaRekoaqOfvYTgGysbm3aeXAj5ajJ
3RQDfmRRgfcxu1ChhgAXQnhrx0QWpfeFtPQHUvn7vOv34wJecLCghOcGKEwUxppkYDOBS15c7hzQ
VbKhRe4admgZzi2RGzJ4bcKmAepXrkH2POJCPY/18KWCNe2W5micoYAxQczGgkHtQZN6jvIxQzkY
DqjE/RQOiAqlr3bh3PkntOEeAB5ZbgfcrzdVg7YMESKH9Cpcm1pHv0wN+g7aovPC0RkSLRrFsc8e
c950m5j5b7Fpnqp22NGefpc2L6GHHeLk9fMJKcLyC/k0LqcOe65mjehboMMRahOC3qP0phFRvLU4
qg++gHCrLn4GxjbJpLDRvJKQTQ5rXeFPn2EI/0BgFryndXSAHtgn5hGcQgIs2KHBL0I+89QOLtvz
ukfrKcYIxTGR4MLUQAEQB1tG5DX62qT8WqNz2Tt/FLR7dFTRoExFqJa0WEybLD2KMWZR3yY9v/Ch
81ONQ3IT6hgKmmF5lzvhCySCXwEHfLake/Eg7LLngUErs5kRAuelhHNk7/6CwHmRhX74CL0qvY0R
em87auM3ERJn48HacRuZ8L6EwFdW0P5LGPIXUcCviOYCx5Ez4nWIUltOqUqHKfgeBy7auBH7OY9j
mSxt1yREqbuYgDQiKzMlKop/oiSPHKdXoEsj9iOhm0BYkRaNKOHNZy1bNDBEHyUMiuJJIIP7sil/
AYMhEycS6Pz21suGpbvtIEqc+U5lAL5nFkLt0JMqi7I9YEeIu8LpvJ0nyjGNveJ3PfPfrMrDRMYe
DjUzGdycFvij+NHXYpJ71oHaQhf+TE39EFJkjmgw94cAp09KPNgEYsm9dWPNszCCCCKNvS+Fp+ps
ggxRGiu0cKd4/NUvDKL3+YxMt3XCtOxCBw2leATjZ6KZHQQAXq156qg7bbxRVWlVImVxCtHvES+Q
C1fkd1DGyxGcqNfG5u5WWPC+KbMtSoL8qXHhjQYddbsBtvvr7OLdI2oHaJegt2xYo8FCcafMhLzK
PGLGFI5j38KR4A7Xg30dVdEniBOPO1DkDIx+4DKAJjDKeqX/Zn1+DxkRnQyLfaB+9N0ZWJDQKGg3
o4skGYJEsCaCM05ia+/ey8l47AZXQco81iA9VGE6xTCamVvrwKNt+e4szbjxJk8nXdD1SK/L3zXk
3cCRyN9a4gR4PeEJgX5uGiKSwEJQ2U3EmzZbwrhKKh68+oHbpA6MB1BvsXByVrhBoCsYbLnXt7+K
Ms43DgncG8RgCJPg4Nh2XhWhSUoe0Mjos3JcymwkevoFSxKkCZGKTcZbPCAHYvpxKoebtusg69wM
btYGwMlD/vGZlcttVeewLepL8akffeehiYr2YXKE8wC6toLUL4W+h8ceIkqK26jWTbZ4c7ktlHNY
8oDccN//XIm23HYTg1Z5LRegEcJ6O8Ua3z46+3JBox6Y7e99AWRB3esHODCEG+pVnxcgVFNYJnzK
G6Q7/aTIIY+MSrkxT1Cu9hJbmW+lmUdYZKBmX/c8PrnRWKXBPHwDmfx2ajX6tuJuqRYf1y6N8A93
dinVmI2xbQ4CKEBWRCHOgXDI+rzCeYibUiqU85UR+UBEgQNnxP6DlHO7saMMkhAuBfiP+o40pz54
kY3OaILvXadubeMgo+RuAZLSILelhguU7+g8c1j7AHrXyRobZ11MZVrAmjsDOA8p4gBOa8H4xqnc
b2D5OdtusHezEiN63jByCiQEFOLey7cKqV5ivAnhVtoqHajbpYFuPg3GLFsJb7PR94tDICRqB0E+
bqhqfsZLB+FR5PNpKyqCqOjJrck5TNdixJBpANQDWvwmlehQZEZCpj6iOPYd4kKUUTYbyFTbTewv
3SHi/Cz7OpZZActdiDCCvKdK/8VZsJJzE+ADCIQWIwmobNgjfWkY1NOQy+E+TPmb5fJ+0W234WCi
wrZsvqvoBLMBpeeUOrWTAOdX3hMDC2YJ5cB9riscTFPwTTUlGlmhmlONDsquM/hBjSmiYwG17W2g
mj6tm5Ht5qjSaCr7deY40Wte9D5MMZoX3do4GVuCcIC76ljQYGeDHhAWFMThBoQLmGpaiN1TL99F
0oM4Y88+jWUbAt9S50ksYnRgCwRNIf3tWHZ1CvtHjf+gn6ZimHTQVkHgf1B3sgWgrC6bahdwiAwU
om3uUbMwKffb+qE1EE33keclpnWGjMA2ZtMBb5PVXlju5i6iBwMa+64mE3wXKm43I5uhyzgP4LSp
hwY8jDQO5Ctf5vtasyXRo0EWgZzjELnmZVraB6D04s1kBvcebnsDDvQOi2RwAKKFwvtGqsrZB7Iz
X/wCliOdcnBIMmnTmiPlExR1DwqJyt3cdn0Sdmp65WRxgVyBcxJBNo/N1lSJG0RnfdxO73wPRiQz
n7ca/nfQxM9/ynGaNvo8vZJr8amCk8cTbOv1ocP9K/GqsttMlR2yuP4fZ1fSHDerRX+RqjQgQNse
7ZZnx3aSjSqJYwnNM0K//h1l5Y9nWlW9cpUX0AIuw71ngGtBpvowIFTs/Lx/BboHhEqYaT5ask6B
voX9QD3Yz2qW6S6qcfn2MqvGlZdbG2Gp6SpNAMUWCsRjXuNgLMVcwHQt+51O6Q/qecOm6x32Mrby
ATDMfltPnrNHtL0WgwP5ehfJCPhdENh2QHEFKfnoWir/beb1vAOAKdnYTBSH1uLujSNttvFKgDpQ
MSnjrQRMqrrKuW/BVSjNUeSoRQT6MwBZ8TauuYO3JnGexdR7D9JT800OKvl9asv+liYVDlm8YEFi
jlyGRWf3FUlOkzfZ426YrOlFjEx8t6kqrtJyLGFe74g7u22TTVnv+/QoLPuN2TBDoFk53Ew898BW
pvmRe3i2qMyS23zqs/sgduubcuqigwU3jdABdRFM2KI6pFNGj4IDXRYksjp6tuvvAbbOd2PK2rsg
SHu82/KFv6nyFCVRyg+OhTrlQCV2OlwiDrxdDjaUhKBOJBIGNFPlPsre9nY07UrkAOoY4KrZTUOr
KL172Bh1h9ZmC6/Lj67hYWtv8UxezmKrh1tan10xC+41AZ3xjAHsM0xVnb1ZeRYh9kV5oImg0F4g
KAVjze9qv0quYHRRH301zBCcz8cjCRIk1tI4R1mVk3Hrxrm3wwE17DJh108cqh8wGu15+TqxUiAP
I+Yb7uQczmdpsY/rMYOceJecUEsMnnivvJOVVw2et3H1hvNHbgFaAlxlgST/mtzcQa2Lp/dR0Mjj
pFxxGsuliFPLjm76rnCvGk8AtOzD0gXU4LG5ncu8fCRlUO1Kl9MnBxe7G+FP2Qb2Qr7Exc6HuK3l
Aqw2pP1phL7eDlJ+zt90VNVjaiFhRfmSbJk4OfgIy72wA/h0BhAOOAAQyH9EIlJHbOQA2GVIVpGa
J7iFzeVJeSIHHislNTByYx/tSBWka3n7r2uVVC+iMy9mwRjxOmTQJYmS+WSzOwvXNp5OD6V8jwP1
EfPxtUxfzyeADQVAvZQ+DvCSsdjQhFQCptU0cFR08rTekCJPjue7MKTh9To6YAc0iPMIBQfBDiXS
gICd7LAxIovzdr4H00doJbROQOaps706nMVTwx5kDFekYaXqtNTHvkqPa3UzD16VVTsEdVgm9n3i
tsfCzVYwzaaB0eqKQ5P00xCj6am99wBdWGSf2wleQMVK5ds0LloBJOtaPDOhMBlW9Z0FhWtCkYIa
/1426FrFjDWktUSAleoAz5dW2ZHBV8exVlo3FFd0vcfUjh0fVdHgOoNs4lvbBNZO2YI/dyOvrU2B
ZAJeez0rV7ARhpH6P/x3WeWoAYgmlNZbOkw7kkKwVP25aKR05sis5gBu7fl8mqMcxj71Vo7PrWxX
KkSGBapjGMcghxtLEzdAn6XP0E6/9d15pVZpGpVl4X6qq1cjMm6RZ9UhgcXcHj4XzqYGweq+pchl
XjY2S9efuoiJKNwAEh6hBfxOigsZ/pTi/XzjpqFZ/v+5cV5HinBnhmvwr0JS3C7XdABMI6OFLoMx
rRzsxIEGTO9vG4hyLw+qx6gil2DNKFzH//vTmWs5kHRXM1zW5cbHw9qS80awNWCG6fdrwSukXxbA
YbsnCU36wXol8S9gDVfm1DTsWombxyXkl0bgJQJUqjas9e+dcgpWcAyGTVOHLMoOaUteetPJ478h
H7lzYVE4tzA5rIKVbdkwNrpyceC4HW+yWJ447L0KCMfQntxC42d/flH+85364kTRMYtZM0RWBrz0
dc+Ivad41D15Uw2KXDRvUbVvwAWY+5BMVoUtzs8/wNzYtD69GtT8QManBnLdV9Sh9AW1E/sbIwAP
yNwuXnoVtHegPEV7eMfNKxvj14wrSn1tD3BGnH9eBAnCaEnubeO5ga2kBA79gzdzAQYc7cuPXvF4
4fM52Y92LpcTuKq/DSg/XNHE4Ud4N9lIDShk63HpJ+1f0cMBhnMvf5QikLcuSbsfripQ1uQN+TNQ
Nv+pGoosxvkh5wiar0Zc+wZZ1g63cCUFqbhKNixnYZnOd/lgvUGs5SWd8eKLalATzvdmWj/L/z/t
OiguOQ0L0hH1RBgmwffwZ5xk3+uYr9wRDUejDuME6UqWrJ6nE4jkN2PCu83si6fZhlSUM9l/u7pf
mXvTh2ibXDzW4FBUlX1KuRdCNvM5CWKIFK7pzptmRdvi+mJAtqxP7ROR6lDj7SwljkbnuSEw0rSf
I28F4/BPEuqr6dc2O7vCQxmG6/MJazPbovjEkENqPJRxWDTv0sSiKOL3w/SkcP/dBxkcp4NhtL7N
VlccoOUW4TWFRP8MqP0umUmitqyvUMQnc3tcEE+vjFfObdUn5LpCoH7QpsyuBJwnbq0iVrdFayX5
xius/r6HWeZv8HvYiwNl8V81KtDTNkt58CI5G4+VK4I/8ey5a2xxw2apqxDag5fHxJ7IiRU/O6BY
O+evCroNbHx359e6YavXlQjzFKqkg0AHvT0lm6jJrtJerXCiTT9ei9qptzymHBfwHYDf6/RHJ+44
ex+8X+d/uml1a6eUGtKxzHxrPnnJaO8meOChZAQPUlQbqpWXj6ELXRw24MPQFVMxnqpgUFsKkSDI
pPQZUipNu3IcmrpYguvzZuPODQie7XCKWLBvorjZRwU7NqBLruxmhijV1WG7kdV+DEO/U9cL+ZND
1//oUy5/g400PA4TYCJ+YgX1dqz75Pv5mTEsKn/51k/fNHm0sOnQDKd89umhLVl57zjFRX4aONCW
Xj+1XvY0C5KE2CeelsO+wsV8nwTWiebpyv3ha0UE9KDvmzHkp2F4qk6TSu+gA9ch47fpQLwrI6yx
luwJcDmOO9+68HN0B1iHBr9s0JLPj57heNAVX7uiRpoH5Z+TnHuU5vsNJIqht1yBeJdili6LHl/b
U31HwU8WBhKnHoJIrYTONv7CIW1l1ZmWgBac8AIqfAAU3BNzYLpmITHTeWvKToa2iUaRTWFELGuJ
qzUACTDHQjKyXgPZmprWVq7sQQWErbh7ajP7CIfbPyKHhs35eTVEui5pmmE3kWJE22UOPJCC8zr9
DdfLldZNm622ZgGVA5ceHN+T7UT9IYN4KvyZ3PHeGaW/L2DFdulnuP8NvylBir6GPA3MZNNNWT4O
3t9crKlCmsZfW5XBxMBlBsbppFDNQUpy0yfPl42+tiAjWCvkOBmckwTab2919JcP3AKz2Jq+1dd0
E/p/gqYjJ1nbAf8PzzuUo6K4+wmESXxjMUnBSG/j8inwrW4359CfXi4pyZOkQF+c/7yvvZPQu3aO
IMmd55ZfjSced9ltrgpI/1I10gOESIaP0WuqXe+W/VOZ1d73COziN3hc0f1ExgyCGIxfDfDCPCR2
QPbIQUBLLkHBNWZwkwIj1Xs//ysNi1SXRhUpcEcjG3CPpygpotSBk86BsgPkdeQ2AUz/5Xw/Xy4j
5uva+0EugZDheQtZUcB5bPWzGNbsXU1Na8t/dvNIBBRkF0kz3HqRbd7bUT+v7P1fDhB+uLb+OWud
KJJWCYTwMweKKxNATyiGGpO70sOXuxB60OLAz/0yQ8W+CZGeB/ze9/ttb8mbSo3Z7vzgfx0IzNdv
TRTQCMjrtqhEjqC6QI4SkLsN3sIKlXq6BW0cL57zXRkmQ5fXp20AoFDJ/BPg8dnGisEghyLRiuaO
qfHlfP50zygmRSH3JtMwyWr2p4/iudgE/WXAcIySdjtGyolA36NX0IH6W40/MxwKwD+cHxfDJOsX
MDq0ymq8hJ7qnqIKmNTBIU89cLGdia7MsqmLZdQ+jU7K8hEVJBucWXjYlb/z+s5Vr+d/vWngtaNM
2FaBUx3FU9u5L+fbYv5zvl1DcOkXq6FprKQpUSGvKwc1cVhol7eBbIJNGdf1W6ZAvz/fkWlstChG
mTsX7sSmMGfx1SDjb6pyOiT/7JWVaWpfi+G5bnLp8gyGA6wD8kqoBq5mVhJtkevxV5aQYbD0S1an
bEvxoFWh9OlTEPePEFt4orM4DUNzSYqU+frj1srHglazn4ZD9Aao/Nw9OZf5fgFx+9/VOXeCVEVd
NmHCQFSLAn5dBNNd5pUrP920x5Fl2D4tf/hADR0EV6qwdT/gH3iVAH7eFONOVN4GL65NKxZ1OtZv
S//t/KJafvr/JUEwWsti+NRj3MNzd/DSKrRc93tEgXiWsYu64iD4oSxCVa1dZEwzr0X2CE0UGXit
E/Z5ckWy6tEZmbulg7etI6s6nP8aQ4wTLcYbWcbR3LhTCJrqdWRbV5kHxPD5tk0foB/RKsuCqBUV
jjjxOk3R1QBMF8TDn6zqMutzX1feB4ApTetk2Urg5ABGRCm3qT1Xx7KAFkrkl9Xu/KcYIv0fI/bT
pFdOm4+5zwtwdNqNw34CprRp7JX90NC4rsAPzk0WDAkrwyieNn31M0nktr3wCNLvoyomKTzAAhXW
9M8APlFE3jnwweeHxbB69Hsk8YbJZ4mkJyeL78ogf0vKbk0MzxBnur5+miN9aIGoFBbTCzD5m2l8
z/EYycWzDerR+d9vGnktlosI0JAuc8owJ6/e+FCp57R9uazpZcg+rRjRDEE8EzTNg7vAf4niX53/
67KmtZi14K3t2x1kMjpIcVhQiqqCaTeUK0kjQ9TqIvhtDQSIqvsm7MA63jV1QsFIimLgwMpyB9G3
lY3HWXaBL/ZRXQzfZokDBxFehbzKb4vMvl7gJalsrqFiEgJXqgBBt6INIKUH6L5cdU3Q7rjlrXRv
mnnt6IZ1lt3JOACgp4m3GRjOM1w7nGItf/Flso/5ulR+6tQtyWuG4wDIzQ1oSVdenLypLD05QbUP
EiTKqZz2F60HXTsf9B8xgAikwh6ilAIqDh39GPI1uU7DSLnaES4Jc5uh6RzM0/ArK5NjyV0XGPA1
pQ7DetPV8zNHQE7BdgmkWb4J8AEmDkv07lvH1zIyprlYPuxTJHLpT3AMz6pwaNII9hxzu60rXwhc
BJvuqkf+dTuklvdYBNGaHLxhX3S14HeyKffjMaInsMIkQNUk3kwkfjo/3abGtfCPEsUdJ++qkCpw
IyJPvi1EjvNtGzZdXSk/U0JmJfVh98PApvTnMb+i6Widygzpw0kAZptDrnglBk2dadfzUsSt2zEI
hUeA1zxkpK+vO7f0D72PPBaEyYOrrszab5d9mRbw3GLKVhUwQkGfY9ckqn1H3LAdLC3Fq4jK8Zai
25U91BAzupx+bM/EC3KfnGLxve0+HKiYAdN+/kMM8aLr6QOP7MOgO6/Csf3u5TetCrYpeDBT9Pd8
+6bfrsV7TfNSWB2EhsAI2U7OS8D5JqZrlHVT68tXfQpGRB8FIwo07ChmN6RQx6aq+83kT+/nf70h
OP5Jtnxu31MRB/m2DoGffR5Ic+epbuWtYWp6+f+npuuhg5OBjyTH7FfbvDy1iL7zP9o0pVpET1IG
qZVguSQlZNmUe5OUd9KXpyFas1oy9bAcwp9+u1RjReoC8k6cgV8vgYvflO1QIa1rb2mq1rZa0xBp
Ed2DudGCVUFOKVDgPS7muzm1L0p4g/OoRXDgV3xCNYOcckjAJdEPAVZjTd7OT4FhXepq+Qkfggyy
mtFJYbkr+GpM8re9ek82HEG6YBCfuzya3TI6RTZQ/XyRiozSZ1n0x2GheLnATnjAP1/2KVoAO71n
DfMUEAiWt4/J5L0MVrv3ijUvMsNS0qXxuwA3JrEkPRwHVN2s2XUKHDAJ/fHs22UfsMzRp8UKZdco
UnbNQpbk98XsgXJdpMinAzZ/WQdaJE/Cb+CsBaKtD7a2U1w3hb8R/grYw3Cq6eItAtYBXTCA7eLW
r6W883sQzOInYb/VyYXPFl3AxU6lI7uossPagwIB9ey/sLl/9+DSszJApjnW4riLQZAVMCALvfYE
1dLcuWuy3638fX74Ta1rgQwL0LGICygaT+S9Is/eEGzn5GO2LoJCMqILzNtz6apoyGq45Dbjpp5F
sstTPhxqe83xyft6uyC6zHwPYVJg/ZsiDHyvumeEJEfoEffXGahhOx+yH1u/S8V1ZHnNt6DqoULU
5Vm2qfs+OhYZZztcevMdH+3cAcmjU1ceeCmbqm29d6lyFKdYIPY5Seznkjv265wU/W/qWCCPStdu
X8YyiJ9AXHW+izSLwjxIyVsX1PaR55Fzb4H7fMhUZ8XbIMntb1FKEaJTydnaPv/1DJJA22KUbFTW
O7Avod2TcK9ow0FzfZrKl/MLxDS6S7efNoAcbLgStWoagnYG74f3CFoQffl0vvGv45P8n5QWauxW
67Z+GDjgoZbWpg6QKnSL7cDgjkoueqMTXUmrVnkM3p5LQ+EX5XVXefmh9ST82PMi2Z//kK8RhVjn
2rWhGCZAOOt6ChcS1fXYjdOhSX2442U8iY9pECQvNWOjegJPcX7K0iQYtpROE9llSCwCJYx1vXO6
Rcu8zEHVkyVIbC3kMCq8853hmvZJcOSd1/4s+IJKUPD8+AGgEmwU54xE1cp3fH04Et33omTKT0sZ
+yEKGY/lABQwNA+GNLizhXOfFOreUnTlZPn6fkK4NmKjPYlpyEo/jEDeL+PymjtkpWnDmtVl4sFL
Tafcw5YpRmiNpCAl8V8ZhADPz7Vh0XJtQyb9YFURafAIhxh5JpPvwhfXcVkeXReU/oKuXHENca2T
Bdo4KmXlZ3aIIjZD/oXNj36SgWrFW4iNZMWa0KthsHSWQOmUYGdZEQ0jkT8UPLkb5xGks6RZQSoa
5lknCkBROxP5JGmYjWKb+/XGVe/nJ8IwQjpJgPtFKj0HLSvQegYIzai7lD03kPc4375hopm29fV+
B5kjV4EMUkLGRgI9qcB55vn3ORbeQ05aqJtALGYtT2UYqMD9706bTKk/IOywGca/ZnbK6NoNwjDD
uqYXdBSQzJaShHl6w1S8saV3BUPZlTuWYcvQxbzAzc5KeISSME7GHYO4nAPFtaB7k5N/hTSrE32c
nw3D8OiSXiBwUlaMMQkLL7iGxtpPoPFXjiHDAOn8ND5W8BSK8QkQFLwCNRjplWC8tcDs3p//7aYO
tDM6miC6B1kcJ0z5S8bBmy5fobG2Od+4YxoZbZ2mEG2KSNKzMO4hnMV+c+dXDS1oFT3P/Z3X/bH5
Qyne7OZ+Amnfs96oXLO9/ufp9/+JY6Kru+bllLmAEamQjO0OWozbti9eoe20rezqvemzwyy6MM9H
KKt1fyY+yx1okt/qMbmuGBBZXXbMZu+VW8NKyBoGWge5gL6Ic7QYvTCNFIAif7MBJHy5sgJN+8HS
6aerUIWHCmsVRElE0W4aAVGFynt2qbou5M0UXSaYS9gyy596cVsiGXQ5/LDrhm0Bi4IAsl32GqsQ
kjdo54sp04XJIXblMBBp/bDpnXgXK4s+RFC7OVHOIKzIiXqXxWT/iEAAzlHNgKHGRgo/eoBzDDQs
Rsu7c5OZHtWIzMvkzu6WtMEcb3uipmMN1sEOagwyxUbpzlepiPGEtyEKdBBJArkkKslJWUFyy0AQ
3+Ue+MPDXMS/QI5Weycou6PIZgjNygr0Vx8aL4cxgGi0VVvNMwQR/AMscSYIrhJ2FOMc7SQKjHvw
dftDNNTD9TgJdd3hPrxpk3bYwU9jCqtJsjsHmmXXblpAsBlSa6e2mfITbYlzhfkEfTCrh11e9Ore
blPrb572r0CNyR9T3cdHq468rfIrSCIBm3YiClBbeE429Q1kJadd4o/jAYlAb89jZ9zDPmS4Y/3Q
jNs6zdhd79TdM2m9hcJL8POLotz3foWrSTnexfbPYLavoZwZ7Wzp+8cuKCB4BZ2meuP5NAL3OP4Y
8Ma/IzMsSaBDIbvdNMzevqdNtyXMiyBeP5BnyLRVj0kmhbNAlods67mS/upiDqWPdBTfmiwHXtZr
qVCbyIcMilcktb0b7drZggw07WRPre3YE0hmAYX3wJM8pbuIzNBnshh0B1e2KkMEUW2nyuxZzGLE
RlvD2yGtvlsQ14NrZwvpJAUb4PP74QJ5/WKBUy1Mkzq3yz6G+BGWbrR1klL6mwlMqj1EKuYjBg2I
hDEB7xlOopuop6pf+TrT5qNFroyIKkXUu6HnQPMPaoPNSwC0yPXYQNvk/LcZutAZdDXjSPgIb4AT
Tm9fz1UbPHQq8fatw+e3y7rQrrdzxiD7yWwZVsCrb/NB9BDfyfASXrzB1g4O03doaQfoIY3QLkzc
kKXTbULde7/GDauffp7/BsOJqPPpGq+hroSoSyhrB6Ig8bsjyO5804ZfrhPpejY33KGWDEk9PFnd
tOvi4iAL8XhZ80vkfNr9HdUHIMrbc2gLCWpnsqvdn658v6xx97+Ni1yQLOe9hxI7y5/h/ZbeVnjK
hknbzPXKCWy4DupoTWVXLa9IBX1Jvz4Go/9W1zZUf+Bx22fDH4jD/ASS9vdl36OtotnGJg8sOgmD
ctxmxNs61Z3frlHeDItIh2w2UBCkkED0YTY2AKJJc7GhUbMCV1t2vC82KR2lOUKQpcphyBomzbfE
vkllcbRRDfD8ZmWdmn69tpA63tqQWPEhYDjmt9M0f4vgHnl+2E2/XdvFXT6VFlR4CAoYw/XAEkgc
zcPzYuPh+pBNOt/J8ju/GqAl/j4FQt1AMrnmk4JaZx+Doc2Dt8YW1k/plRDrgTHUB6y31hatabCW
/3/qLJ5S6Md5mRNSnBwb5ZHbfrn9nP+Sr6l6UFH0/tt6UFM7ib3GDiGFsIFabncLfEN+KB79t+Yn
JRBt2wcdkpRb53cf0muyK26aa/eAG8XVIoZYPZXQJwGa4LmE+OKmfRHyYG/WvGNNk6ntCeByeQ2g
N1BqH58bYHp6xrYdRMiDNbFnw3Gsk2psh0lH5YUTdvmVM5QoMuLKWLqbcbizxpeiGJ6z+ur8SBv2
Zl/bD8oR20wsSickSRJBeWZ8aCf1FMft2vPCMFg6ADRthJODq+CGVWo/j/Cl3YwlZAVT0AbAE5TN
yh5q+A4dBApw2wgpoq4JuV/ufAI9R9s9qmLN4tDUvLY1qBhyeywrcU8ZnDu/iU4iDm65KF/Pz4Ih
mHQYaOy2HrQwMUgdaZ+Twn1qbLkywYZNQcd70qjnXd1lTehY3qb/bvPvs3c/RZATfD//200TrG0E
vLAZ9AUXyQxbQOqnhO7QQxVVGxvMkfM9/MOdfLGx6SjPOFOZh3hoQyjYTwdx557IFnKAOxv6f1uy
gVJ9t7Nu8ZI4RJvTc7yL7oo3ur90BWvhHrXpAi+O7BCSs80W77ErDplR6D4ziPa3K2RB0wrQrpBp
UA6M2kETjkFGoPKKLJCMH86Pn6ltLcYLCJLKmMYKFJzB3SYqencTDN35xg3rS0d/1vEUQXXE8sLR
zrZpDEXMmIWWJTfMguRoR1YyyIYtUceB0rEva0gsEzD2CdThx81kDZs0gRDJBHXTh2yB31fFyjcZ
ol3HhRZWWseu0/n/OivhfNANzSYJ1kiNhojRoaEKmg1TTJBcbKym2OBJbW9AKnj0hIJz7fRxfl4M
k/6v9PfpfO79xqU2PDJDO5/3Kp+u0ypYSU+bhkeLeCidF8BFDEiHgMfKnN8WAL81jCLP/3BT69rR
73qoCSQCM52kL039mxAKzc8f59s2jbwWygWFNalfwOdsnu96um/J/K2q3SsnWjOLMo26FsZODmkW
n6M0z93I+87rqfkxi2gN9WlqXQvkXAqbdkVfhmnWvTlgAjZE2itr3tC2Dvksh7yqvBlX94A7N6Tv
bgZfrOw/hhnVAZ59FQ1jOlASsnqE2aPYqeWvWLu2m5rXzmao1wVibkYaWoPctOPBx80wTr+dXzGm
YVlW0qcwYiChi0HhWVxVSbWBQsSOS35ZiLrLB31qG1mopPY6WofNoKA5H0P/L+NrlRjDUtcxnJxa
gcoENL/mtH1I++K9GzjsOPzpmJbNmiiAaei1WLWgKU/SmlXh5I3Otu36dBvDXXSbDmqNxm76Di1k
AzIwCQjCEEK0WkEuLg9C0vb9UwePuZteqv73ZROtRS5Vc0WtGdpxQwz8thNfc3hoXNa0FrZ9FJF2
xl03jGMo6nEov7+MTBVv51s3DJAO1rQmmBt2KeAicBJ+taAdDv1w+jGPSbqF+PXamWWIAx22KaCu
7MAXCE6HuJ7u4UjRHtjQuStPe8Pp/q9W8ikSVK4a6N/nQ+gQBACjZQpdBMfbs7R2d6Imx6iPnb0X
KGfXt9Pr+YEzpfX/eSZ96jVG4kgGXe2GkZ8Fd3Hf0T2dBg+Z79y+HuMG7qZeh+yCjQW3ZdUIOwjb
H5O1lW0IHh2zR0sIRzJomIa+m2wl1G8RM5lc2XMNOSUdskeczoUKPxqvkmmfpVArn3JYk0DUndvb
qgPpYlpLO5i+Q9t/eZ7FVjpz2H1ZkOYHdICzZGvJlQ3Y1Pqy7D9NUmc3FTjYuA4EjhzfZuCJIAHf
RdAF9eMLI2jp+nMXCcovkZ0j9LPxmUIbeDO4JXRWI+tE4lU+symClv9/6qUo46EQrV+Hvl1+az16
pYZx5cpkXMnaPgzP+i6vO+TvEzryEPs+u4mhgP29SHH52FlIC0moL+fksbFsyITDCTd4SZ2Aufvz
obRM9RcPtH8kmU/fFrRemYwyXxzMnBiVFP+1hZptBcuLbaXc72kzXNiRtkvjMSvbImAyLMoP1v4Y
ISYMY+qNEpBWT/yVTpZ5/+prtP26LkZrnBMu4eLd5a8SGZLD0MKkamMDGHlZVUJ3+wPQrRE8YNAs
L2i0g8FvfG07fbovJ7UmK2r4DFtbcNiva5tPyRgG0OZR85YGV4u6+/kZN5w6Okw0SKau8UASCiur
8A9558z7vIMRqtUX2SHI47WkryFqdKzoXE/ONLaBDMUErK4f0PwlsrCUV269pjHS1lMQd3Nb535w
SoqXlj239l6s5UUMMWFrq8iFpFfMcts6TSSFGwp4l3gQW055JfhpbuyVeTAgGTwdLdpFtFKDR62T
N5b7os52VV/sUfw9EHGyLf+FRW+xmE5jHQoGmDZccFKx4/7Ks/zr8fN0IOnMO8eDlMsYNpCs7pp4
59OQkuFwySLzdJxm2zkOTuhGhQKyiwnwpSLfM6JQeAfo/wiIar7S0T822P+HvBdop4zsmhn23XEL
RGgvIQYFwfS9g6MSOQYGM8aKTe0rg73GR15FsISbKhyq1siegEBysfN0wyEt53nfNJCUgmtGhiKx
JZrmo5nKpUKeeX9hmYX8m2yqfhvIrL8vIoHScQdTeDuE154Pv7VgSCHEzsYRRmYjrJjOD+LXMlTM
09FGwmuyjkDjKExiQV8YrNigNAX2UrLlaYBCR9ERFLcttc+h3nHkEwl2WQYp9Q7mepDKh3i6S7rv
53+Mab0s//90UFAWl3XbjdGppfwmGuG1khVHrKBq5WO/3pY8Hbfq1JPqiB3xU1H0D7VT3Cbp9BMK
ZU9u6fw6/wmmLrSzFuAEXrvRjLKD88Np7gkuiGX3Osu1ndVwmHs6qA2vhRQuIyM/UQgC1B0Ul4J+
kTACj61QzTH2l2toGsa4d8FrRa1g0kwzo+2EVUSxLqDxj88KWjizwEgjRaGl5enL+XEzdKCD0fxA
VbyEhmk4q2Qn7PwaViwhYmglhL8+KDwdkNYqp3X82p9C2wMllrYwhs2LcaU4bphzXR3dSyy5+Kg4
YVM0v+jkOLe4XdUHf5r4n3iCquP5ITJ1s/z/U3T0qgE5EhbDIWN8OGI/+Oal43BTAByzc4OJruSa
vz6ZPB2B5vZWBD8slJey+sFW9iZLj05gb8T4dy1lbupBu3rQ1K+go8igLOK79cmt6ueompztIGi0
j235rVqlwJuGTIvGzBJZ1sMG9MTs11p9BBnd9v1rgjv8+SkxrVr3v1MyltZQDAny8kn8RCM4qoBZ
igcUXQmKrx++EM7+b/OZjbJVU0rcP+r0KfHB5JfYF+v5O5PNlagETCHHLIWqQv94/ntMHWq3kkF0
JJkKyU8opDfQL83UdR9HYtxklmddSbvJjrBtIpshoO9tCZGl890ahlFHTKdw7vFdL8FJKqPdiIx6
ks17y4tXbkGG9aYDplUurFwh8YrmvYPrQhNewb88c5st+nuBK8yaR71hl9Hx0ySIkdLlNj/VNdkH
SryzrrwsxeLp2OnUhscQtBT5aYqjYzU7d0VFVvLepp+9TMunjWUGXyBpIQYdOp1VbQXrPuBe+XbZ
1GqxblmT01eyD06wnHujZfFM5ureCYbn882bjkMdfCmSeuijGfIAMI8Y4NapFjNWe9r1FmHXg986
24AIWLUmcXQFJFn9WCBoV/JSht1Fx44NNGVOPFj+iTXwMcxgrZrdJPSts9aocKYOtPiHry2oNWMe
nWD+12zk1H9jmY97ewNhB38tS2uKDi3mAycd6nwRsmlaGJW6cJjz44lsq4pBTlPUi4JkvlJtNsS5
jiJLPYdzuBGO0GJ6LtVNE93L9P78QjA1vWS6Pq3hNq/asREWyPyxGjaQRMiTTQDqzRMjCV0jFBiG
ii7//9QJvB/7CGrPAGdXMTtQWJAdIhGnz1VezKeiltkVF7G6cLC0415MHHy6blFIgrY/oLobhQWe
p++XjZcW8/CQD5I2RuvjXG4dSAnZ5HX013Zc02xoUa8iJGmpY+MOMbL86AbjsG9sIo+tO/aHyz5A
O9rdOin9wGJNWMCOCt7LWfSITHe3WPL6KzNg2BepdronHoyh5VL06rPR3ueNW29rCyonl32AFtyC
DRghz27+x9mVLNepa9EvogoEktCU5rRuYyeOPaHiNLQCAaL9+rdORrk8c6hy1R0luXBQs7W192rO
qoBh8chdaMGm/KWGI+DGG1bCx1KFMUKG0DEl5rNDpxdr4I9uyWv4iRsPaWV9LgYuMX3t3FKazmgk
l6MDD+vZj00ryGrHt9ItavwKJwIH9X+3XaJhcNfE3AFIpXOOVgP/48Rt4rcyrZL3so+6R6Ox2Glq
YA035o0bQvIGeChQBCHfjBPiXNEItjZmO3+NajA6apbDZn0Yx89djpY9lt7IGxjE2eXZsZ/d6Euk
7ke+UQhciThLXe2isuBwFSMZr3X8AoUr6wgLb+EXFVdBasTdY25sKpqtvWsRcMpGwQ0ZifjZNh+m
ER5jFSAbI/zI3BfwSjbW5MqeWopGGsYUFw5IDWc2H209enDO+lwSuVTsroljcDe90Pu6LuQ9TjAj
DUa+RUhdCWlLzKHdx1abxzi7YF3tNeRrnx+R8H/yty8iTS+irAb5oTtfRLsGD2aPg99CIOp2horI
Rqp02S0fFLGWsEFQZ1lpdgw15ZkI4G9QJYXB7g1vYqAo7fE9baLIg33u8Xp4Wwk+S+igZTOhuAIW
ThmnuYOBdvps531gaBFef8HKhCyhgwz2mZZ9qf3WgCZqVKrs0hNwFLz+9JV1ukQMstqpOjGnyCdS
6xWEFeLRzNjqvq9cs5bCkRpFmkwYI+478GD0zYq3fjfx9t4EQbIJeFaNt4YA1UK2dQtjSDlvFcBW
xmzZp6VdDic3F7JzmjDPBRaWj3EwRmJj0FYiyLJRG7MqmXiFJtYItkDmOS6MDHuTDDvROfERcvfT
nWWqpt943drXLAIWBElJ56TIv+24mmCCM4h7QnR/n1Fr3AhXK6t4Cb1MagaTyNR1Txau4EFb9PBq
Yfls4ON4AVRGklsbl9S1NXH5yH9yy9Q24TY8Q8ow4t1LF1E4D/N69spB3sSCQjvOhhOoOz44DI3n
62t8ZfyWWvFVD3HGtEvQBYYVfMJTfxa9l8lP1quWuEymWqSwkFA8wT7VK9BQ1qCuSQum7VvrbSWk
OeS/Y6ZbiFhzIEDOeUHmV9ZX6SP4HiYcfxsAWY22/EFK4+LnM9dbhKu1uLDI2hIadVmcdC4gvtO9
4O3B7XR4fTrWVsDiIgZEe2v1Dfo/bjI/1+gSBNWg7rok3cUxqG09+CtTOT3lJP95/YUr878EZw7Q
9HX5iLNYUjidy4Tu+tQ6mlnJNxbYSjxYwjKtWmdRVebluczf4varEQGqzxsvxv3cNauNjbOiFGEv
8Zgmny0i69HFxViNQd+No59m0+gn0SB3kBRI9o4Jn9aMGPFjXyYlUg8nvYnrCysSyLMDTNSK72NM
Ch+O0J3fm3MHSKQjPJOx8qaB91RYoOe77yEZ7Y8TgD9Qsupers/B2hAtYljfzJAHpCjnxzjyodDN
UEYoxVNftx5M3vfXX7KyspZozwI9j8ZSU3euHBPurCa8j4uA2gc7L3cZbIsnSCtO1pfrL1tbVZed
808gq6cxHng9sdMMEC7cpY0RMhuK3QFMkwbXX7Gy7237v6+QdSQLE7Y/MD4+Mf1Tt/C5TUbYDj83
sLow0k/uj0V4SQBMBF8JEvN8fNL8tkev1Hi9/gVrM7III5pmWsM7tTnD+Ct7mjhnoTByuquo8OI5
G+G9W+vTmI18D2d4a+M2sfbWRYRp20rxCS2pc8u+w87Yc6vkltr3SQ9PsHkKSlWFzRaVbOVdS8Ro
RW0X1mnxfFaiOShrhDuksZeleVMCQ1XDA36YmtDIt6olKwf1EkVazKzS9oSeEekKP0rBs9SVPzg/
KNnYqCvLeqkUGhciHcapm86V/jIN91NaepRuXKLXnr0IArUjWpZ3Y39OQRs4ghtaPQhKJ7+AZeeP
6wtu5dxaokltt0/xXwIjgETd5Q79amXG8/VHr/36xYYXtcgkSOVogjDmxUD4wJDEy82tE3clQv4N
+//EE6tBP7VJDegH6rQ5JSSDUm6FwamNvvJLXPRCkrXZ0+e+ZbHlbTcaSqklO5GUHzq7fLfm4i6v
psfrj/9bOvrgEvbX7fGfj2lVxznPUUEEo4O+FiY83OzWYI+5HFKfqzgLMlTO7imsDgGWU1EQz/x+
7s3Y5+M8IrGhfShYau1hP0shl24YXj8SlGx7mgdWl8b3dqPVj15G+As4p4c0bWw/ckn6VjHXOc4s
b3YZZcNZVFXpt8QwAtkQ7WV9HvvRbEJcYE7JiZUF9Y2qYtBFyt0wbpv2cRAxLtapUidmJPBlh9C9
z6cGZ3o3J3v8C/HVNhLUC0zNDg0kcBLsEF2GTuK0XgJhl9pTTZfAAd4eZ0+41YNjN4+FnH5CaH54
KyNz/KXg5DR4k5PZISDnFrwkFEzLnbb5ZM5LFiHQ4gAYRITRUz0z12sM57YspQwzlW0lPSvbYSnS
CWUSOmRWA+nn/GVwqKfc7+20VQtb2Qx/cT7/rB+hGZpMJeRxLau8sUf3i5zdN6Mxwla4b9JSdCNz
WxGwtv/CRf55UUdobbUzktHRtqJdKvqdLNJ9FdPveZ61HhP9c1t0t5k73NOhORb5+JBEMC6+vk9W
otUSMdj3DiQ9JYE5B/RjAD7ws6jZiLVrj16cvDY83SoucKjb/OdowuP92/WfvDbti4WVxJVokGJN
AHAKLwVzRwHzlBRb0rIrP3sJB56aUgkCtQkgdqdvkBf/OtMtq9m1Ry/Kq7IcLcjuKXbSVfuMOTxR
kTxcH5S1R1+W8T+raBIEOj0X9++4ryPo0VVwYSJ6YyZXRnyp1TkI2XTzDMlUNsenbjIPrKde0juf
W4NLDKaqXcyitCBFDNfRe2iCjmB6Rdb8fn1o1n79Zcj+GZo6j+Yitx2UYrI3jssxSDveRT3k+tPX
Bn6RIcdpR1nTO/wUTVLeWjKdjzlwKrvrT1/77eS/v93iVTxIE1aIkdLvhrKiU0uoEdgdrcPPvWGx
S1syQtJawZJiaO1QlCJwbbTtuxhSj597wWK7Nk3cW3A1mSEGx7y2nL0k0fDe3CpGfzz+ZIm75C5a
Aug5k7Ph1nrX2kzDoWpKN5qdHye7ZImrZDl2klaGhYzL8OfM9jWObJfZHs82Vufa719s3EpacIER
iGYp9OsGE+IyRW5tiXx/fH0jSzglytCzVTu6QuuOVLt4stpdBbnHk+n046+xM2DMMPH0CMQw/3V9
tj++jJClLGYFZzYypxlDaJvv7TG7M0f5LGtwkE3XCTvleFZfJz7Np4264cfnNFkiDSc3qjne5Zxq
+xHAOV+VLIyqt2b6UZlbzsgf70IiFntcJVYGJ2DmnLpK7cCPuWmA4WbTFrx27ROWmxw1XFUwUMTq
wfzRFvb7BOU+qP32vp2C/+eU6cZWXFtri72upDUkCb0QoLLuvkr7W3fmG/n22rwvd3mForBuMzQh
MmjlwvHDdIO2f4V3BbSejklya2dbX7GyJ5cAxiGZsjlu2wsaefKqxN652Zsda7/KaHB9Ea/M9xLD
CPIvz5qoVmcWS9gsDgdnqmFsP24E9ZWUjyxhjDJNx6w0BaDgc2080AKceg+CVdWeJV28x74sd7pv
kB5g6+5NCQ2NsXWjXdW7xs9KtN1GN3VtIC9//s/BKFyawHJ5hNqUSYJWfuuSX5ab+VG05Ua99oLL
+P77Aps1UC/TDWIzHT0gFU6so8/GRCgUcreQdCu75/90X6H/Y+YFHc5uOpM45IPWz22bNd+kJdqb
cUyavdCl3F9fGh9uIWb+n0LXCBFNs3Lbc07bHtdChvPMyg/XH/7heOHhl5f+M16wLrezerLJqY5e
3OELR/rfmk9p/pk9iscvwlhftbOLc709x8OELk4dnee8uSGmerIycVKxglAAi1AD/9Q+wgsXga23
I2OiSLnOCf1d68qbkvOwRQj+cI/i2YtYZvdTp9JuxkQARt8D059Yb3rYonN8uKjw9EU4g87FWLEq
amD5JwOR3wMmeRG3g2H7u8OjjTCzMt1LRMfUjpEeS8j5J824t6r5bZKgNkIQ72dUbOq+rCzYJaSj
qoipnR7A2YkaJ86SW0dsGa+sTMESMgHNQKF5GtXnkdwMxjcVhap7u74T1n71IjSVTgIddHB1z0ny
YLHvpfHl+nP5X+XY/6sLMXMJXgBXSs65lkD6FqnleqOpxVOV10MPcC+pHzoN8O9MWLXHvzQtbx4n
w5s06SKvtkh8lqkmr65Z292tk/UMLt6mytuDFKotPXSPSvhNQazxl0lZPXoM5Rb8L4TeVZZJC8+k
5XRqU/hGQ0OoKQ95lelzS6HDy8EVhLYquFVy1vaTZaRweBgGuGLD3N3YKwF4IJVzd3TrzryDQLRz
HGQUe5VTtruJQXols+x9UTf0EaK5KdQ3yfhim1TsJshO3TUi0885DBe+A3kSF76iShQHLuPBzxmt
ggZ2SS88y4egNa0aFqP2PXOSLygPjD6u2l8QOQq/T22UP3iShPhMYzcqAS2oanC9OqqmYLaaCDQJ
EDarUZaQjJftroYroDf1xeTViT3v3ZyYO7BInd1sUOkZ1EhCWUoRwJPDPRhc7cqpOCVdUXxJ3e43
NPEhJx5Pd9qwkT9OCLgjsy4eWyXqPdk3YxhRu0ub2h8ao92TInkTjEA9SXTfUytyj7mMRh85jwTT
EqbNNqxK/KJmT1YBb5QLHYwm1XjTEH5L67zxwfrvPN658U5F1rGfrCro7UaGiTa/uqX5BjnuwSun
Tu5RWdwPxEmAKMAHpqbLQ4l2sZfAtX5H2vo5G+Nfncr/iKa6IZQ9m5lV7l2opXV9/FUO016inQ7x
JeR5tjPaPnH1TRZRBimmxgz0eOnfZdFu1qo8ZUXBWg/WXPMzVMSwKmh0U16kxKykDiohQ9GDZAFO
5DPJWIj7UCAS42ik4hcl6aMsnf5COm69OI2NoANrxpup6wsTVsE9VTGO4mQ3ROogYx75SWmf9JQB
GSOGBz25cj8U5VM9O90d6bvOk4YYfeizvYqsyg4ur/bUnk+GmcG1Mo8hXMuLadehLFnE4m3g+a2d
V2CktcV3HMJnR7A3yGi+xgUM4OoZ8muVDbNCrtsy6BTEkCJS3MnResnd6JsJtw5NwQJz7TbMRLRn
TjtAAsZNdrQoZ9+WXRzgoGcBJ3Bc02m9Sy0jCgzoLHmM4BLFhowEtLd/5BfGmKSvdLDhWJPE7+hi
3CuUd70+a261rm5AA71FJfXSbWCehEyLKsdz39tf2lSc58L+PTbFO3Hj+GirWnkF01/c2rwpnOye
OMUvcHZeqTBvMIanSjjK54lDwdyx52MXdU8i721vjGFqDPeWG6qqH6zid/bM4qBKq5/Z4FoH7oD3
7rqiPEi7geN4Eb2gkAyE7UwazySa+zkvKxS7nNe0JKcMUsWeXdiuB9suJNmKH0hqhlFHdWjE5N2U
7KnJx30Cxdq2Y3e41dxEWVT+lP1ghkxJgKjt4WeTlmqXgU7jZaZ5m8UGjrsEuCsy2niXZTL0q9xn
WRpNUKbZqyqwkKqUEm+OGjtIdVvDSpEHorffEmt4Fp3aR+24izL3nJq88F2XitDujOFYOFUaii7P
sLJ1hRIGWsixpGHqDj5uDkDDuy+tY1Qv0ihtTzQ0gsON+EpnMWPnRtmPDiBEv5iJue/7DLG1wurO
8yqH+C6K6TZ41D6uzyFEggFDHAqP4NaGFQGhZhHF3zqni725ZL/7hjyAIg2HpEjGYQv5Xo/G7H7i
MDQwcvmiZHsLknHizSSJfTXwrzRxfuKaXgYyEsS3Y853Fmqm/sSFEwx9AWOJ4UiTpg9n+AH6DqMH
a1bP2qgaH4IT4gGOG1M4xOZ9Ng0/TJmXgYBFh6dzBUOKeTYCK+In7ch7hMAnnmWQWKBt5dEBVRKE
exxNcRHmMu88A74dfp5Nt6MalVe2Ru7Zs6i8otffDaP5Zmb1l5x1D4rMhlcK1fgQK858cAtjlCzq
Z9bVdG9y+ycIet9ifjH8iiHRT1IX7HT9BkhKAIcnJ6BUWV7TuE/abnZN2zXnNGlvbKe7Haf4S15W
N65A7wmywlMA4M6r040vJcQHg0HZp5q6nS+09TqbpIDeMP4h7mbPUyTeynp4i7g+OhFqt9ogAJKl
5DWNDLUfp+Ftji0VRkPWhqNu+6ONFv3Uwha0rP147kObtafGbIEFn0zI/UHi16sou6/gnQJEVO2z
ZEo8oxb3WuLxJs2Pam5c34TlQDDZhsTRXIQA43AvjcshdMfxtyuUCglSY282R2Dn3PgE18o3OKoP
Xjemf3DglHAwGKAHhtpFJnrTH0UtY8/NFL2dVBcFrXZi6DWTeQ9dL5D+XZ9COdzAYeuj7XtvGDnb
cZfmXky63RzlfyiADU03yaCs+QEVkxSikMKPyvZMbfOZAZ+GtIOccDDclE3jeNKuvk/znOzA6M39
PuJlyBpaHczJKHy4uBkhQNn1PpFl5hsG2Kx6xBleNaX2Z8N414XZh1Dklr4c0SUBOlHBzWZEEyrR
amdT87GMbTOQVcM9KFY/RuWFS2s2ARKieI8enY11DXQcDur0DWrOOLeaYQxsTZ8KLYk3Mjnidfll
YRRzfjcOunsA5905GxqjD85ufp9BsAfHVHvIsvZubsYEyyIdn8d+ugVHOvEkiqjB3JE/uo2+OHEH
GcRU3ZpDdV/PsvK6Sh8pIFQ4YGGRAK71e2mz8UggqHCLv7ewFmzugyrAkBBNbWhEaR40loWzmYAT
LAaHPIIvmt1nyspDMpiRr1hVvXSN/HuAxUHdn4ZKedIpgtJI5U1iwGRYTwnBfvha6z9SgvJcQ0m4
1DNM8tShZ9ljV1HP5K3lxQ00KoY83sPaBIe5Xb3lHSj+osaUahLMefsIU4/nlhZ+Ho++jvSvzrW9
NB/vSlUDsT/uSaMtT3Y1eukc1sydvkvzNNBzElKVPcfNzYAUtTCHvWmUzJ/hEKJce19alV8rC1LU
5aGYrT2Ufx5sQIghkRgqAHUmgHAiNK0sMtwUutlnjvZMO/KhBPzd0eoG0IC33EYPRc8TKHXo9RIO
8riJmIvjKvEbZuwFn+Fl1se3BFoS0OX2C6N5KYdsB27GAQlKAD/MBxTbADwdQzQyX9OBPUr3J0AQ
HrfSh2Iy0FNVJuAW+W0fdzczStiAI+c+7dhjleXobeJYhgkw7nHsa9cREVKTBSyb+2NRpAFupre5
EsFk2G9Whl9lpK2NLPN3EmelT0ukqMQ8p6kCulacSqsNahunV6bNtwa5rsTR1JIwVUQHHcTYScp2
cSoPTh3VgYNWsEfrHnLL08nIL1yWaH5OII48gOLgdOVZI7mitv2YgTbnUbfCiYQua2RASD93cPz2
aXVw+hfavJDevHH6JEBNSoS6KEwPjTWY4hVRUZ8qaqGWU1N469TFTtWCB25NjmOn6J7Vprvv2tba
i9a46co8+RPFLuxsmV2cqh6OT2j833YZj3fU6uZdH/UHRgjCRF8fmiJqg2TundiL+yH3I8uwQlws
27BUBcQU+l2fAYOKJvSPXAzHvq0dL83c2xms8gHWUJ6tMXK6t04d4r2KTduDQd4r7El4EEnywy4q
35rSJoDpPQS9HLtGuMGAEfjI7KAdX4neb2AwfqQ8Th8Hc0Ltz5aFn2jKcagjCNe204SkrUB9SbTj
KVUhrVJO/OpWQ/tc2xP3GY2BWGyU/lEaZX5vmsR9x7qsjsrFJ6FKFh+TTqKinJfZDVxWzZsUZJR9
LNwWIXWubS9PtJ367ajiR5Ego4WeR7ujGQzavIap2D5YlNMwifMG9zQ4f6SeXVIVHbuxVT9yBaM7
j7RldtdaU7nralJQ0L2t9CYvzFk/5Bq6Q+Fggo+9UetZueEuIYEThDTVWGl+FFC9D63Sbe+oZcuN
dqB1KYN8cM1dAgJj9HUaZ9LJWanugOq/V0BraJIs0Dayi4zfZVLsi+lYxH9ioje+afWtl3LKPwWs
STc5ahko85RIHMnMjrjsIYGMPMmLU2xC6UC1uAbhlsnvXYdufexKtWYp5Ai8Q95UeZ6cR14KA1Z8
iRUdMjJZJvaiUb+gR1cHg5RmGuTp3GTYnMx5jaFk9CtuYZvmD6Au9ofUNIZTpS3j1Z7iXofQshvu
3HQcf14vPqzVSxb1N9hEm2Z24UhnLbwmrBE4kInFv7kkzkZF6cN+D4obi4IblC54CnqQe+qT9OsQ
T8exIg9t3RVe55JDhaKBI92NpvDKAl6yHKYWbFPHQYmmbb6BcjBsCWaujdKi9MYvIcOsLHEaJhm2
RguH0d9SfaZbxMwllSEZR9oNgtXnEgpmCmpc7MGAv4x8ps6n6MN4xWVu/tkD89w6YjRgbBm12c0c
6RfXNL5fX0AfNw7w7MX+6gyWG03f1WeNLRWC5Zf7SSC/sldcfyHAHrBpA7+4MglLNP5U9dXUJkSc
4ENReDEOEygw3hb2vLEVVkqfSzVkSiWdhpyLU1bDoaRPg1jVgc1NXOWfro/VSkxYQu5tEfMc9o3O
SVi4rbKifptl/1xBvGGI4HY5wWjDv/6mD8eKQ0/ovxMeQ9Hd0sqqAYhkf1ST/7QSfWrmUnzy+YtN
DRgpjI7zhpwTKMh4Pe+x5ZBmhiXkWTe2xYd7GZ+wKKY7yTSSooCstiuG6StEKdJDwWxSe9dHaO3x
iy19gVLh2s7scx2L6s7t2IiI2zkbp87K+C81DVInQy5AGDwSp+mQlBPfaYOfwB35HBmZLFUNKsN2
Wq0mguaFgaKN+0sWOve0sMQOH5X5QOB+riO3lDXQvUxI2kH+iBiZ76A4mKHQUbAXKY/XZ+LDXcHJ
UtsgbyNEJFpdNIgs/miMQ/MANld6hHZApD00JiPUYnGh/NzbLjP2Tyisi9Sdyi6xz6a03hStbzS6
KUQPzK+r+r2mLN9YYGtL4LLw/nmRBVAm6Si1z3LIToK7v11a/zK52BBqWXv8Yoc3TlmXU97CGMSw
7zXjoStBrmsKW+2vD9TaCxZbXIFphEJR4pxbE/dR1Hwju/bNfgtg8BcK/n/ZIKZ9sb8VaawSJrIQ
ofYd3/023FJM9lftPcBPKsz95kBeNVrQT+ZOBigdv3YvKMO9m18AxOIBPxZ+sRHL1tbfIhJ0qTGP
IKbRc1K8VSjaohy+T8qflkh2lf3+qcFcah+4FEjiLONQQh/IAWZXqC7UGQzcs9fPPX9xwMPgGypl
socBUHlPmO0b7eQp5zNZFSdL4YOpV5YB0huEq+EGd+Qo3j8za4o+iZ1YuljFgjfCgubIeYhn99sE
M3SUb3BldaeiCBq7K8PrY7Qyz8s2edZahJrwz0BGTkF3SGGdlpoPFUHhx6jG0s8rYyNTWTlblj3z
urSkAY1v+zxl9FdjsiOkdTZ25dqjF9u+YzH8MiK4Wjq5jQp7gzpGX8dbl5bLUz7Yk8vmeNFIM0qg
mHGmkHE/5rWeQ5lLsFNKOzvgosCOsWbdIc8kua0KZQXcztoDcVUPG7rO/hpbQOten621D12EB+pm
5owqXX8esyEYIN+fiDj43KMXG560qk8LF+KXjTveSYigwhz2c2ts2T6fC0DiBc96QJdZkHCUFKdh
73LDz9w/PPt5/fevROZl+9x1WQ53ALykQk/GiF4b+UdDWvD6w1d2ybKBzsZ8lqULF6ueImtJeF/t
wNjP9/VkybdpNPM9wfVza6N8mHNzdB3/e0gCNaVIlqTOORdwR0OOlxyB4SXofRrzIU7GyEcPBdW8
FvShqgVTiUbZtyi3UAhu+vwxopeqbX+xdGGi9PBng1dn4C2AHz5967O6PMa0MY9NVHWB6KQOXZtX
4eRod6fQyvAok3D345DRQpcX9SFmfIPop3ls3fJuaLV9TGvzVXLzLVOTueNOdDNbKRZMnpsHsA5/
z7GafSnqb2h81x5UVWOQ6CPw6ogagrFnWxIBK7OyJPCUTm1yyDfqM+G9Qi4pj6VtFX5nREDhwiXd
KB+vT//KtltKw3dMD3GbQzBfuO+Sfx3oBmj14zIMB8vjvzOdZG0BtRwuz5bg9o7YsXWrWy6+qApm
ERz3BhmiAVbkXtejX5WZbYtmVoR+cDx2TbyxuFe+bqk/QaSKhr7Fzi8vfe1sHlCqFZ8cuiWKw6g0
aK3QGjnHTHX+3Cvgr42uf7o+MX+5Fx/E5qUExVCZQzIoGI2aBVg8TulqIA0Nt/VtA+aZXWK2Pjjj
4kvCzPhBX1ReY50agcmU/uqOveG3uVV9uf5jPkZWWstPzSKrMi17gDDJbHZB18VoM04p2cW1YOfY
acrATvPm2Z3gAOylMAX99Zn3kmUtSTEHAvkNLDSKKBq8XPKQR/2RGjYO7+JG9ajMAOhOPSKd3fU3
rsXaxTEEuw5YMUSQXRSxa2DfS3HTFVEcUiMdP5fJL7UyqiqyaCMuviBjC088E/dEg/+CuerGZK0s
+mV9yYhAb2ptGEgVSY/L6Kz5To0m3QgYlwzzg2W5LC2VRZnIppkh7Tvwdj9k1YvW4laIHkLDCaTk
p/Y3G9T79dlYOS6WtaZS55mOWNqf+64Im+q2n8ygaX4J++Vzz18cR1WTlMAi5c4ZplXAPVCfqNLL
tdjp+ZOSu2RZZhqTGqbh2ukgRpprf6CzfqxkIr/kuie3GRNwRafZFN+6hc33UnJ3l7I0h8pcW9/W
RoEeeopu/ca9YW1tXP78n0sqlOV6hmIyVEUn+77Iu5uhrzbO9pUjaykAIWwXCiCplOfZTRGLYtWH
jpnDqhhg2ANkfYEd5i5ueNdnbmWfLsUgpoYXSmqzBKwXitqoFphGhHbcuJHXrUVfZxEHNNAZHSRk
nfOk63tuGD/qYviO1nWP/ijmqotcL2fWd26JIyAEu0jIJzHCYvjChr3+hWtrf5G18pwAzCPRYy3z
Fg3sO3AZA1Mckq35WhnBZfNHwUJz5NbIzxHsFNuKHSAMCTTH56ybyLL5A2HnOtKRiwa8k4DK8zsu
3kB13xiblSD0/yIQdGyhlY9zAbIOXQt9FsV9J3uzLGAf4AXHt6iJa4O0CBClINA5tw0HxW7tJWUN
iEHvNXSTeHnJhj6IpkuthgnneSsKNMgnmfe+sBJoATmiCirgE+AC5ILiNuYaEEAD7i2wIusfCubS
m1gBR8CAWAobC7t4Y1Q/Dg7QbPpvcLAgosnAY2rOOp5+N079R5T57vpiXkkglt8JzBrRXTSCzSCm
5FCnyR1rAfLj8t7u2EHO5nPUN6dUwxLy+gvXvmUR6JDCpNCuFuLkOHP+ZW6A68ygixF85unkr1Xp
P2E0yUCJK3soHqKT+d7A7wRMRL5RB1+Jo/YicZ7AgeZmjLXtxo3XpY+KSa8n0ncl9VrIllz/grWF
Tf4710ZeRnBr0NYZsCdgiwCuGAavMD7nZ0PsRfiMhGgpcMfs3AF7MGLfmHbi1XojN/54com9CI16
6MlE5aTPhirfqj65yVm7teNXhn+pZNEKGFiOJX45AybKskAYAMaRXi571ZOZNRvny8rwLwUsOsRL
M4WO0dkqU4nbj6a7Gd1xH4YNW8j4FbFcstSw0A5MmbpOqnNR1f2vpqqcnVZ6Pqhu+D0bNfwMDIDf
agAnTPN+aOGtgTY5sHkbn7gySWQRTSTto3mOen0GNPSNieQdWggbW+TyiA+iJlksXqePQFgEnA2G
I7D+tKA/AayZho2llWy84e9EfPSKxQIeazUWgHDQswrsJygk+PLUfuXv4qyObUgfJt8J87B4Sh/d
V/NJ3AK4cpMdisfirXxjJDQ24szaYlwsdAGJI+aimHGGjFto8eIbcG5IUmsj9ckYHXku5OfiwVLV
Mq8s3QNA3Z35PJgH2FC6cAjNyW6qav7wqZCzlKMjg1tJB3DM8xwTJywgoxwKKfMHcAOa/edecRnH
f+Ky0qOe2aCxrRLn3symHSsSVC+35E//9io+WBVLl7CyE70hTRB+jLG+o5QUgw/KnPU/zs6kOW5c
y8K/iBEAOIFbDjkqB0mpccPwIBOcQIDgiF/fJ2v12l1+juhdhaMsK5kgcHHvOd8RQF1wd98OzHkc
imD8FfTAfsSIxDYnXF8hActV+NBA/blFcHCV8bFek4IO9RbkCCjCh0qc7grqjeqFe5DRmm+owrwV
KmXcuQfmtR+Drdr0rqhJ3F4vFyLkmOhxGI4tLeetLVaVOt1o67iGJyApGQ/SvGtVFgyT3HMfequh
a4Dl0SDaesgavHIiqte67t2jnNfiUkK6tOdlQFOK/KbDwCf7AslUBakngxkg93XMB7B9+NrX+0AU
8lRXPN81vjcmhNT1vnNRG7Oo9F9rXUL7Hs5F1lStltuoNw5kS+syx50Z1wZCqyh888aecFzj27Ha
LwMPBwTEjprHg+iimJbklS7u/3M09zuko20ACrRd0MMGQ75Ug2RC3q5nMpAf/33Z/WGr+53TgVoN
0kUqzBGyEZlg0BwhRo6J/X//6X/YBP65ovzHopYUrhaycnoMXXIwdfAUUPEDWZHv81xc8Od/eT3/
OT3/bXH/tqv27B6u1Fp2XHDOwRWhBu+twz/+tbjc7vRo3fOyyuniI20tybX+YZkbpoVnyKNTWi81
cmBfEL9pTKM6/7kXFXA3bjjdFHGC1JvL5dSTGWw7WZOviI0hFglKd0Mqsh97aFadNbRJl2OGmgzM
YgRgVn/a2KKo3/77k/zTrk5+2x8Q3wDJhcajHIq+S/HPyXtfWTyNjbGJx7rAS/qB67R0dHetoPZ7
MMFcnnnULCe/9izE+QD1UTYCTSQKxEqXvP3E35hhdamahCirof02HRScnNMEWvXhs/a6eePYSmaI
PZlE7K3UT0YULBkZ9PyXiujf6wn6+7zRrAVAzz42C+s/tf4MNemrhWTzvz+2f1/eNPht2Oi60mHu
vOhj07AicULzCI3XX1bdP+/g/1119PdhY0GiotORRgsmDPjelH77TomsLpyW5uBXdn2hffCxRn15
1Hqd2phCNXiWQvSnpo7Cx2pZ2W5FCFPcg9v6l9/q3x8n+6ep/R+vHMhpmHsNOKoQ4nSxJHp27lEV
4m8SuX9/oOyfiu0/fnznowfoV5Qdo0G0myC0elt1JPrLXesP1dHv8Jh5IXqa8pwe0RGJGIYfOlXL
h1j+ljD4p5//23LgfGEFtxEezgwMH5xMXzi/3pXxfxLQJf8/Sw66nP99kJeqkS0VozlOZvoxMXPy
c7777z/6D9vp76QXJllR2GGdjxTnbhYVwLv5uuxuebX8WDv4K2PlNNNf9u4/LKTfc/eq1vc75SIs
qFfRGXAuL9aT/xr45d/uuX/6Mtz//aCaDtgMOuG2uJTepV/5uQrrr5Z6EgOu4C9Nwz99iN8OBu4F
aLF0mt6fWLkfx9lbYhtE7N24498Sof70rfxWb7uyALz1vn6Yb+djUPX8YNYaMQgVZmqm9dY4GDvy
l1blH9pHv8fxVbRkK+tLnKi2DzYDcHkbIAJEOs0rzQbWjjdeIAPAusT+ZRz274+Q/k6IwSvjgEOF
/Vlwm4ol3E8wuWsa/mVN//sHor8jYiRXTeX3I5ptwXr1hoFmVT+lNQqGOC/DH5qW28n5m6P+D72c
35P45OxXfVG7gLoPPYmnvIMhBd6Q1i9ONSUfPtZKHJG7MyX6W4bUv69y+jtDJnRKb43Uvd8yNBN6
1/1YpzX3/Yx2MDNHeAn+Ng53vX/CZP7lRPodHyPt5LvKKsCCaCCyZqXFqwZEdi99Vt9tfysydOvm
GNRz8TGU0HGqNWw/JqePshymhD4GiwknPhJ9b9KWcJC1FrYv347LJzImqz3sgv0FxKZGITahpxff
BsuDnWGrKpzcQd5Xu54ayAp24eK3m4nU+c0V07iFmr7ctgjBSKeiA0PctvwWRF2xqXivHnIf8ZIc
RuPMY2KOQ9rwM0wcy34NCTyLZB4VSuo2p0mFge8J7W24KRd47cp6Xa9qHUwPP1I06ER4Hj0Ir58P
E8xHu4kbUPtbzezZW/l0zl05wbJW0Fe0jbr9BAv700hnzRM9F8Ar2baZoPKv851uaHhtxTDuVN1U
GRzi9H1wc7WFVRYRYx6EHrYz0ZO/AFmV5ODvLgkyaZ0iKw3gpACIl3HlYmDv5eJOP5p1Sg0mCF0k
1B5XBp7OEVtfcmAhXwQe9bbOh/KphJ+qjuGsZqny3O6ReoAbtnOYNrJ7xpvw1TCv2ErSv96JOufG
b46s71G8oSMZL8hcyxq4d8+z5V2aG5mUudh3hdiPAvSlZpr2cizVC4rFNRNqRLC257oJ3NF52jS1
3YTa+e7UjpNFttPZ6Hc318Fuj1jcJxuFGWgdLHZUN2wA/vzyTf8LYTb2GSCWeod/0sKhQEg8wi64
5RU7Ocv4zc8bnoxqemaWH7vFeyFRbWFVDOAahxkZ1B4JC7E6mdIF37fZhtw8LuWKjhXmTnETYUBS
t82nghkjyXuA5guyYF7tqnBbR+Y8hRGAsIqYHYxS4m4JQJb6ZLoxAf2Rva1y8Q8T6v7ENCzpVzLh
Uu3LhNGljMOyDm+0WyHWaKLLUhH/0w0VLPS2GdK8jpqjvoPxkKjs3J8TAMFR0yZyioJt0/RzIkJ3
kPBriqmCwHsYTbo4EP3e62+Ux76cNnztxGFecrqVQOLs9d3h6t3NhAgjXHaksCzNBZBLJtcNUj5q
vSsW1R6I7Pq9i/0vW7wcRSJsFK9ILZ/WeFiZszWmn+O+c9kuz8scJlPVQU3SafOEnZqnbdtGR182
PHN71pxqXk5XLqP36Z7Y6dRwtFIoUtbSBVe1dlP40G5U15lDa0Sp0ZdlgV1prutfHcDFN1cD8YD0
IBSQbvBr7eTBMfknB14CYaEBLkETXFb3WNbaLTYFqqkOSbEXZuUNyokRuZzNduxWufNcgt8xzDM4
pXdEyQ+M3U9mctNV5NtG6LNc16MAzDTQHFyI4gkOsG9LUD4PJLrWYoW2bl53SnhoM6yLzSZ33bm9
EWcEi5zWvNsoomAMXrJFmmcahrDIFe/zOG1LG6agyQnMP+RBEbhaV0MehpzulqV78MrmiGDK/ej6
+15JWLlg3uv9+q0oFlzkWZDkBa5GjnCemsKBdZfteW6fqDtcwiF4dRnfjIAmNS19JGLdyLD6NU/O
Y+kuO6d0L17oPHdwoSaU5KfJhFfH5pucFteRwl45h6KKeypOLXcPdSN3XdFt8qWAozXf9nY1uIDm
KgarctiFAZIKVP6zuuPJaf1SDvxc2+aK9Z3ZGX+lY3s7lbdSoRFaYbOKAx/6gpVgcbf5pp30eWzY
Tz80x7INYTmdxWYldQB8Ry+SMDR5XMEaijbJWqRDHaVknb8rsjw43nLqZH8ASAvQC6DK8QxusPGf
jKUlIO/hdcHZ3Nr2zfHQLZd1/xaszkvrO+9UqROoGFhzLqRZ/meu5Lny0eyEoOkLxr7naqE3xRrk
3XhYt+HAM9X1V0gs3wp/3TiR/wAbOslMQT8wKI0S927X1Y6PSJ0oLaN1xx1zlAUQFpN84m24rSB0
QF842ME1tUdJdh5IeWVWvYFvhnOezD8wsZbJFOizUw5HQda3roUpVqnl2szmCorPY718Exxnhtb8
Oku6EQxW1ap5sNI/123xEADfUAh8irUldcyL4KX19Mlv+Auo+CeO5DOY5PMEnD7AYWvvLWKIwQWH
4GcIieUcsrNEey/tuP9M9PhrWYJbgZ2jbIM66Xj+AfTBA0ileRx486Xz+BPaP1AcyedZwt5ZGX9b
zfpY0vECSeWLcOg10nxjI6xhnr+ji/Fg2/oSOFAhCSLfgcn9igJ7DWZ5cq3ca5zAmMrJTHtqQ/Cb
iQ7YFdjOLjmbdktB4JEoTxFCmDDzYklUcpBTcoYTtPwxTvpCpYQIcWoemJDYJroxP1AQis6+Gw6H
wBd64wl3OhrX6k1Q5CQZ++YZ09TXoQTBblnsmSJkGbuXOgK2cBRe8zZFtY51GQ0pg8vXx+uzmlpm
8ruaAveRwxqyg+SN7eaCs41BktZuCcMzzIlNnAcT/O1N9Uot0kWHelh3az2322rAVLgN1gqnQKiS
yQ3t3RmLmUG+npQtn/0VNbkryVfQYuWRO1cCmfYQ7IXsQtzhWZliRx0NPoRGxH1TrbGZ+wMiQE9L
VKVAoidzO7xNgTrkXu3FVvkkxoi7hDrP34LXhZyyHg/aaaqtqOyjMy02Kcnwaok8RHNz6dvi5rju
27pWtxG3uTUcMg9544NEsoXbfviyQ29pbt/XVl9t6DyA5FJuy0mdOos4pW4QRVpF6FQOtDr5hc6q
MYQfMxi3i1fua1s3d6r1bjZyF/n8K9R+in2dbVzm1XGlaugliYDdA/dIZffwvMErTbN6COYtqwhJ
onq5wAhiENopgBqQx4VaPEzfffJkmPWO84Vir03yVb+ounyPCnsrXOZcRuKHWF7rECNM/eqF7a5w
9UMEzsege5R+vKoeoA2xmQSi/IC6Cwd79VLP67W3CN9o2v28lC+m5DIhBT0HWAzFQjflPN1fUv2J
yfJLiGxnS5vdpJ0PNasUNQvqQNzBQG5R44GGeudqsxVqPgLNAIxKcAJxAqiaqD/MbD4yGt1gLn+c
SIuSgwgADUZWIv4N/CBYLTagbxw7AuNvpQ+VHFaw91T+2czO/LPnRn6ovtiMgA8ANz2ZlEXOua6i
rfSDDXAYx1zPbwus2fEMbGpiQ7ycvYwQ4RmEu7AYSzijSbvnClTqKJrvrXLpItSAY8eIKv8MmhKw
FXIGkIIollbMhLHDowAFCD/Uhj47i0/3WgZeDMwBuxaF6a8UgZgJYrmRjlFhzU8QpKelIUvSiIIk
+aydeLbsB8Yi425pIBJqXIwv/NGIxI7za050GMNX+sEAqC0jAAnGoG/SqpkRSlU6Q8I6vOsN0Ccp
7QdUMHB5x15lcYSq5ky8fEfulGzRBRFMsuC5uWWvYvjN90XXfVh37jMu+m8wZH+RiS14ZPAlcunY
eBgYj8Exx+YP2IEKkXesw+WxF9jqIGV78936dXSxZCa8TFEBAOLoiitaW/OmbQOBF3sKHxSxWFkq
+HCi9ibBSkpwO4jAMw6uLuSvx7yg7juuO2pEoYihxYSRNIhMByBwXgDJsnHjMXwyXXyMymS1mvZV
YxKtO8ysLPKgRKYo3wXcPkRtlJEa33WVixi1XmZVkwbGAHlkNvWMdw29EbBvKEpIk7qFm0yOF8ug
/TVTK7OhGw/+pLbBur76s91GbH7zA3AXubO+AIX1EI3uZuyCsxPR01jbBFv/NhL0hKywl7DN/RT1
3pG7/QARBz7N2nRbjEDzdB6xyWHCfodENSXc2uRtyIWJ/XsBUw/NjgYYYLsNYhRMDwu3sJfZGkxb
8P0kumiKmM7TW5ljQug239issbPOazbOin50SCuIO11W6TxXwWaBGCGlwRTs83ryvhYjnNgKJCYp
7Qy7FVLLbWiWYb86RZj2Bpg/iFBw9gIPJa8kX4evhXgC8SX4jja8JcHG46R4KQPjAxjgjLgZqrHf
OXzQD3nY9sepBlBn6OSAG1hktyMBKwclPEOCOD60wh6YzNyDkHpeqy3qZv+5CrvuDOXLuDWYcQHR
5aw7hxTYZKeqA661aHdWD+uW3m2sSHLugjTiUX+zY1PsW0AynutlbZ+LoQZnYs7ntHFGJ+Wm6QDz
Z+ROLxDPuTebLMhlBxyYDSEnbHybiGZmnyGdAYEa2LqxPsSLxKEToE/TwPZQA/a3kABUBX0jOYUh
3NUKUXZ4vxAAofxxOpVsgV4GnfUTlCUCCQW1e9Mo78+odNRGIwv4A7er4IJTByyFSU/kRKfSHvho
NQj54xpPhrAE12mzGwANekA9K1O/n8fYNownAfXAQnLGyM8G1IH7CQ7S5xHPy1uK5TBKfK8FIgKf
V28EngdyerThcWsdHnSU15cSmPtdJavuYeCDxB2JD3RDsYiuKCsKCKUoXxPKhNgjwW24Yq7k7gUm
fICMN6y8OQLvfYnb0hF3M1zwlAlPKxGAkhVQUYO2AIrQtplyN4OGsD1Uk5+ni1fX21axewaymg/N
HDRpsfh50ucROhAGkZ2Bw4INVw7fWdyRNt68mtcyL2HLivR0izz5ze/GOeZz6TybFmA1WMWiKxg2
6wMqapvqDlkQZqpcsGsW7wk4X/HiF24TO8hQ3WLfzmMXdt6s4Ko4w3A0Z/qedhVO4IBx1vIn8JDG
56IbGOonAMowNJJwBy3l92Z0nQSUArWlrayhi6IcCet464JrRFxm46qYUZSEkOXHoehYMi6iTEYJ
2AQYiW623FUI2FeFhId7mJ2kbRCl64qFPs/N4L+jdGs9vAMjygKhunffNe1JYJ8wdmV4ffNL5OcI
eCy+a895LTGKyiJWfwJzM2+CrgURDqFNGHO+uHO4ZRNNbLkk+FZ2swxYcgcI4dBs5cUxs048IHHQ
wfDmFHMNnSBwdCf95RtIcDx2hvAUOoPeBnKk+071J9K4mQOuMCZUPT8WDmAQAzTY34K+xGNaeZ+0
wEOepROyhBXWpswg1SAiargHLyR9R25dGX2zUOsCde0XGdIAB/RFejBDZmTQoacCqIis3qMJ9Mq1
mA8jX78BnvCcrwgJMnMHQwtaLnAFXiO5AEBrzA/oZAWoPkuwmVYLFE7TnAVZPkuG2xyuhkluWrwn
41Am1QQSm5bICF2589FO6wzjRjeBxjGdGSmGtMz7R+jCdvBl0rSkrI69Nr8UnkiHku8H7LJobd9Q
3iE1x00LVA8JarYXCa1PLBfXIq44/zRuuZFdCxhbk63T/NaPzo2M9cdqLG5KykfjrYSPZGckeQ+K
LjU6uGvYU4sebCy9/BIEdohDF8WNHezDGLjvbrN+q8N1p215XHT9iEn2Y7Pitq6cezEOLKrXA6MY
LPzq572NORmn24gox0uPewnINLIfjgWsBpnLMXaPcEt3Cn5Ck5JvmqCSZxqyn7iFAIqUmzmVVVM/
NL1nk8gF9WOOVvKI808fMM6b9t0UhBfVdCMC4AVebXzW2JEsAt4pnx6DpgxSbPs/Jrps73wz4aE8
gejbLiIxHdlUTvs1S/IYkGALnE0dy9Gi1g6qU+8AR6HK6KaMeCNTc0Yv4rDafre4YEau09iCf0O/
ZtJsvaXcrKq+lorbjABpkTRlcaaeaEEsMifpYSlOVO/J3Vnrei2ajVNF4qYfopjXQKjlY+7hqtDR
LS0MvhA6PBhUIiA44oS2FS7OVDfBRvc1SUrN5xT9IJYEJUoYIMSo3USu6l7WvPVOYNGHCOTSryZc
o3jh4akP+WdR4n13817HkyO7x3kG9cWrSz+mI4VoThmS+tH8CT5HGXdovKP3lLWkQviZuplAfVN5
8a0Nou9kQeew6xFJXyj16rT6B1A6+WmYWZd4vrfzp9YAH8I30FI9OtJ5jqg3xiCkgQlTJDZCsDLm
xS3oiBpfA7LGeuwQooG2XOlyT1bvfWzCXTMXs4LrdHV/Vnyd98wLAvQFS4CjlPaAoMlr7O2+dkOE
gHuDiUHA7B4cXOUO0wKDDN4++eoTGAj6os2BuFvRqGyW4U2W7pTCK6jQfxmcUze29RnHn9yFOSUQ
nZT1iDbK5IzYtXg1JTZwwI2aR+L5SV6jkKm4QI2FIJpLMDJkgPTMe6VQGcAViCs4WlVcdJhZWv+G
JEYooK1h+dlXtfWSqPDWH1XbjB8tPLW/kJNefSPRKPskjABF0RC33fI6l4htQM6NdJvgYnSjgcWb
vJsP4ecJ3a7mNLmVkyIfK9+5E4J746kfCILJcWUN40ETe7OrGsHBnliZ0dIp1wT2RV1sFlI7KYp2
72VhPpqYpb/+6ue5ST03XN7rUTfP7iTbPEEpyS5AdwsAs0qnfuicUb+g3kDPAclDWB+CtN+I21FA
4llb/7DlqJIVnfe9u/Qa3RBXXwKQuXcEcYRfEtf9pPfbiMUdRJt7Njs9ND18+RQddiiiwC2TmDw8
N5Vj9k7v8iHWDIbadMoLgPUwHgzJDrzKsUpL3/HXs4F9I8vJgBpjaar+2Qn0bkQR9oq2iwY6xuh2
u/pldZOMGxJ3HPc7ZvjUpl3fBClOQ2+Dz0jSgPbOgwfo1AxUVQSyKEH9hV9paPLXEKOEDZV9cBaO
0gPAWwIUvFZ5y+PS1ytmRSz/MjXiqIBDEmhxow5KfQpErNewdYvKFKSkALyxZJGqOoLahraVaXEd
KZcBoQ2oXcpi4zYwbTBISta4JQB0jqWvjxCa+buZ5nkSGk0hpO/rB4Uj6nuHxKMjE513MQhCy7Qv
5QnsILtzHDPhqx34tm+GEbFlI8ZAdb+mNY66TC/udEVQYpB4iLk+krDUSS0CvmUQVp+82Vm/zbTH
9aauZFvGfHX6jdOW3aPmmI17czgFCcT89eMc9Thh1xrJVtpIdtW6zVOB7S5utGRdHOTBsK/HsAdp
Uar9OvbOMwo9C+s4Cs65lfYFNT5/n9zSeVq1QBUfVcWSjkPLUy2cYgudPTkMdpRb3fjLDYs3ejeG
iCdbKQWtF36DTc2WIkRkIofZj1YVMvwEdd7haQzfJ+suaempGQMnwyT2UTaPmdP74qowu/7J9Fzi
AQr1NHM3wuVvCRNhSlR3pYG3N6yWc0N7icCuOeLvoYIrz4JWcaCFBp3IyP6HUqTcdYhr3oZ5C8ib
gmxHoqOwmTvkNze4x34n4Sq9pOk7vs9pL3b+XEwPQlBvBx7ompCSoGjExXkr3GV5WEIY/mMw89gL
JeP8bVgH+S1HAYP/6iEiqgIzPY/4x7ZTDfOpHKAZipvG52/ePcjRcGDUGJEwPSDX/K0pRX2A983e
akgcaDz2ZoCIqIaJId8blGRPnYv5FijyVSljj5lIp86kqhEg0RyyNMz8P9twfeHWRTBDV7tvsEV9
aUzK0kE4PExcNkfQ+PIIXS6NKwJQGzPfzL7nHIFAXLLabw3wsLMpfs5OVX6QfOkvmtbDbQVZvInF
PHxnbaE3vKuqzDd1szEDACYkqHgKuNm9ZIzCz2adMTQ04HGWmZHU9S88KKcBTDhcyD9E75QCuF+J
xu7STs+RLhXaSveeSFOjYbdE4BvGS+8kAZqdWVUJni3KGYF8iyTd54wOWLJ4EOhSId7n6DX30hCT
qRhDKecl4hTGAgK1utG6bxN3lhpLsYlwj6rcS66wYyRODjJahsx0iwOjCUcXVLdy+Y5tcD1x3Cs3
UzR+5xS4xLZ3+0yRbo4dgUzr1K9DA9xi4cI0iz+J8VzrKzCE7Tu4xd6ZNINzBHvLvb9o7OLkDWoU
wO2uogU1I56s3wb32TGGkI5TPCGCe0rI0LMM79dtwWG883P2E1RAmIzadw11TlpOaPhFCszCvqHb
euiui8FMaHJ3fjg9FK5FJ7ssUSzOH9PibOsWNVbe7rAzm9Ry92aXbkKDoT47XI0n0FDttkYbBWow
+QiMZ5vWU/iOQVtmSudI8Cli641lKuYRfOmm+/QW8+V5d/57DpQwJEk2Xcf81xgB9sxVuOFShRkr
JC75HlCnbUBQbDdRi5t+4GPPBYhVElmgt9Ds8NMNAtPEA+lB8rmLrVzf9lkVzNd8ERz7wrSkgjKI
FHxcVNXEAb8LECEYoqNYSBYXo/eZ176MS0n7mJvwSNHNxSXPQWNuIT+bYMLNAOEVSWujTxAjI1w8
cmylSJcHKXLCAdI5ebIWFAhaELO7yYNdWggUxfp14t7BCngvC0yFUryb3zGNA5gpwqij5buJVTLW
HCdDoZAWYu1o4hKpmtj8ZxGTrv+x4ECF/gVhdT02GTTBAMUe+hFh2zVgggAKvERhJ7bEK2q05rx9
W9RPXA4nr2AnVxff+6GWMaUoFXHnh1kYhE5vIiIOrOk3TUHoDt9ucbWziK5uUfl7CrnpLug1Jhor
CiftykdTCDg6UfNkTDj1NhTo0HrUu5ZVmBrakKTolz5lLXvwWnS5cq8oYlniJ3hB9IMsIH8jzaFM
IWPejJHtYwiaAQvHEYnTNTNr1IGhinhP4huTtg4ms34rf+Kejqv9BE+hgNgWYw+0xVe0xMDvmVJD
fB43YfCzE+ySD5BgB0sV3QpkhWaAvMOP6A2voYYAsYG2oGrKH2vkBJsKGdX7zpQU0GTQwBn4THtQ
LqtEOZiuyrbjl8E24x7ZbQerQ2Q9d4X+wl8FyFEBOx7hbh7jA42ZWfAMtTdWG1r3JbZM64OnTMON
ob6TKLH6iTvMVYYD/oBg52C3WvI88jrMKr+KTgYW+x2Er5diDF7kWg070i3uXsrlLdfOdJ/ujilG
IX4KBr1CAYB+bMnoBBk7mVME0g9JGak2o4u6sRr4aFAngV3GCs4EyKmpFJ3MDNMybdyG48bcn0I2
RRvEWhagoBrvEQdY6pVtBDVx4Ow7JqYMc0zMPBQHk9yXD5VF+iEOkjJmI8tBxM3Nvu2dBvadDlnY
FLqEyrPhLhDVpxL9YcWkY6vcTr5oFYpd0BYM41JEUqh+ZnBr4E0boiVKZgHStJfPydLJDw0Ndjy5
do1tpDCvXOclG/sRbSLl4/pQNj9IqQGCpOaRi9LN8CbJ58hiMBiY/ju+Iic2Iafo3JCPBbAnNLEA
YQVX+EcAPzIAp8Cug2H+xOrxZR06ADQxNUtWEXZpoJAcW4uRJU0+ope+gBJc+DUCywVeM9/F8wBb
I1tQm7zgXlQfPSfvfuCi+uBb+W5n734DdUd0AyJ+VRWm00OdKZc7u9z3BnDPFZo/BvN+zNZtOrWY
DTDgzLOF2w+uSPtgQQ7aF6wYvjvhiIMnRIQLtsLqQHIPV37SBAkWNRIoQfhHLd4lExvATQ79Oe0q
c6FdDsyeBGi3sgJtJrxXuRWY3SPicMu84ZQTWqYuAWTXb1HwtoqGeHXJN1RD3Wl16vFa4nKBZAwo
X9B4em0dvOBeYIZjzuefCjKvcyerdYsITiiMx+hh6oXF/xn+mpbCu0wFyiSXVS7umyVu6SumVboH
j3hZ8FUrAw51MUxD6g+gaS8ELRAf90zsO/cdIihwWevItF0heslsKL+3eQm6lAo/WRQOD0PUTucG
jdESaJW0csZfIVNYKQEWlhx73AfMXvXTSeBFw9Ghh6zBhoLRFZOvssOQufWoSO1QvICUcRrZ2sFz
UKA17Xlfc4CgCA+/3rzImzuMG960RymhuyI5Tnw0U15aAUn6amsnrn3/Bx7F/3B2HjtyI1EW/aEh
wKCJILfpXXkjqTaEpJLoyaA3Xz8ne6XJUVYBWjTQXQ0kXZgX77ofMmNGex5n7zjOf+pi3gZhuhRO
+ispJG3BihiNuW4WQ96D6Y3Wuy+mddzqYW33Y7RNHX3r9hnXNLuN0bkPiNWO2ZDnyyzT8UaOo7Ui
z9g4lmUO6CKY5I6Yfk92+zsa51M1U0Od3QxgCmgbhl/VxuIXAHzLSd30ExJDy9qCgBeEhDsPrljz
C9Zd6TZyM0HeXpB2ynF+piQ3/DncmjIU5UZECfuq3cB4Yv3A/hO3Wkq0lUpncaLCLI8xrgUbCWb9
HJX5fIrDUu2a2om2yjSxYPedZC/SqPmOlUV/MueBzHc3a5+mNO8OVUkVRv0U2EiNqkEd6rjz9LKp
vOxttDvnl9HVbYsJOXwBQwzs5lOFm7wr6YM1mvHORtgWnLrb98In/HXZKyd8Y27UJGNkefCU0NGn
z5XE2a4d3fmtLQLght5tur0vrCpb5UndbX1tTQug1HYDi+ZnErnqOFhuvtKEit+oLDdPMm+sdw8b
lAe6Xs3akwkEoNrOf4DwDrtuKsd1nXoVqpBJ7ARdnr2VBAQmUBWu6JWhe3fKgC/c2AUsq0B9DY1q
3IFR4n/bl+HWKdt2o6Z2Rviv7fex7udDXCfR3Ww03ZY2BY6TbWx/m9kLfmK8Fv3uahuspR30ehwM
a9eNXrmLjcJ5GiPWdlPl9PEK+C0Lv7J6OGAdmXChaMJl3qhIrzw5G4BzQbUrUAgAesAJSBc6J2ch
Uop/Ddw43mTnRhvPZGyUH2NSjHJyWiRjGSeoGLzwtjb8aBWouNlgH2x9qwod9IhpfHvp1xXqmUTP
j2DGGTpiFks6bJVrbW2jrrsHExwqWIzncB94/TmS9gmiHFmU9rQwhcYIvIoLSp5sCg92Idw3I1BT
vDRdY7qB2yKWuLRFT34M+pY2zm8SSdrfjNIJ93cOh1lIbySoHPNsQU9XNxsIOY4CoDvMyilFenNj
e3n3VeYBsQN2M2xaWm7PfhoWG5XYMPiiOLnxey99Gqmybzw/db5yBnd2Sd0QwOKqYpsNnnGa8j7Z
QkcgniAi94AN09ZOE620O02rCc7XHZ0oA+jblc6uH0rrVVYSRLKpAZtuoBf45/75mLPs0NjIz02d
akKQHMf0O5tg3/v4ZspmztZuMvbb0KZQQqVgrAYLORApA5Hah8Hg4/3a6J9G7TTrKelYKDKzej17
3Dy0VmTtS8fvXp1xGO9TRUNd9YQFdkFNYzOlsUYKjHa2WFWV1Pl9tJa6qmi/nTPXhk72e5ONHWGK
nbx3OOUde9sUp1SI5jn3iFoYGaPrZCrxoB2LetV0vVj4c7tr+lKvBpnkBAJClDSyYlxDNJqeqBKh
JWpVt7s6iekrTyEm0TQHbnXKBrOolI1Hdp5Huxmq07gIFaRF3PN5qji37mU9WnQhwnDji8Q4eZjb
0Fc02uRZurI7u+PWW4+Cfz/27bCMQwhHsV0NtxKl0taeAmsbd9jbWyTsrPsprdfyHK9ch7p+g38r
2Bb8/NbFHX7N6STbENhmLTy7T9h5sNkvoAyRFkQUCWTkGYCvynZ+PGPuBKvie8xKeYMvuNow1cNj
QVtj43DNe2he57wvD6nWwDbXlVaN3qX15cpTcb/M+xkTojoa31orrJb+OJB4TE93FXnkjdgELG+K
0O3rVRo6xLMyQymfZ8dkWeOc8d2rElztfZo6eorycNlycoTXh6eZCA3WVs+qu/XoR5g1ZaNeFnnC
ASH14/3MrDsVVZg82q3jUMiU8zFOeg9suc3QRMUTiSGjc8fxpoEFUOcbJ/bSbz4MiyMxLnLZ65kG
+9DGwNzumYQPXjR3PaLUuGKljaY6euDkTHBAnif+SiriTKK0HdcJqW77MenqJS+e1zoMxZbOGrye
NO22ivXq6DslqYzRqLeuqsu3PAd7FPU0nIQDP3Kh2ii+ixXHdNN3272V+uPL1IS2xik3z2/iwOx+
ENfkLtupEkskhefEACxnyIWhKw5JkH7xmcpqesdpotawMoKye39l97i3OzVzOPAfDP7HEBckJ+MW
5Qja3JS4YZmeO6P2e5xn8EVaY1sFyQP5EVuGyIoVm1NA1cMXzciPkIfaMNcp2BzNnk0Z6nXuyYOC
/zeH6cpO+0OYgmBnWGplLnxDfcj6eOOTFRhM6amKzGprJsaa+jfceDWlzJjYt1icVxtlGt0qi6ns
VJ4++JCG15RCe8Oxodip+M4iaMgF+wfWs5H3GPZtqrP7iBw1YfRPaaQfAqIpXN3eVzYnFbfWt75R
txCTYmfv5mG2QteFa0ri3+bQ+o+KRWw91G23z0COl4ERvdL13KZxfJNW7rAMYMXZdnSDrFIsSjP4
0g/txrS9eoUVabQDRiRj3r2BzRvuAwe++Qww6EOBA8W1d5K6F9bnUjvlC7pK8zTYhjjUYRNuzLQX
LCd+yvkx9V6yhviiUPT9QVTGwNSyoldMXkSw8vqpetc0ro5ultjuKSr0ONIrgQQM7JF696pAhg1h
UWAaDHCm27BbtnCXQQ2099MvSYgP7FmvRoWCduES4rKCnqe2tlIZIu/QOeQOek7LUmqZkw6/TbiX
VeiCSeImxV6Yw2OJBHBkhs8bIKz0xl0f4IlLX8Mhi2fUpzqB42pzeDlNVT6wx6Y2Ddkkfbba6U27
JHBFZ+4cbHX5EpCk8+S51nhbzbAQ6rL29zHl+qHvJWFjeQSHkrb3WggK7T53iQ8C3tmHnoLWbqjs
B5j6WT15bqGQzENkDULYvYDfRvfQmTYNvbI7B++rPOcMuAhZbl6cRHvrivM0yRti6rZznOGrDIUH
3BXZ73KKrX5raZMSU47WvBNVX0Kq5Ey0AFuo+4csqMW7z6R7SGJRgyfL/BR3FtQT2affs3hUj3lp
dUffz7MjCTUEBlllmBOZkbSKEs8zSK3J68ZZyTpk/qliNlAJ2gq2SzgeJ1whwWUwiwFnWBATOB98
7LEelCLbRhtNuw7m/NUS4Nngove+lz5q1YB2eH4/E1XqQt4upCb6BpYza3w3swj05cGIwY8W4zyN
j3S20u0Uz9lLUE0FNKWSThls/9UQsKZmBShc44/eHXsavvfScsqbIqb4b6w0PXqVT/uin7pljPlj
SitKWKuobI3bwm7qXx5bM8SfLtg6OtN77IcTuejg1SyZMvFtnXnFBoZxuRi8NnhrEb+mcyC3NO/9
eDEUyfACOTN5t6w5JV+qRRcwA/qmdhceokL9rqPmkXtLdrFTvMV+iSevmfmniQFyVyFu5TXYcFtW
Bq/9Z9wp3P2s5D521HDI/Y5TQNOVu7k2qoM3p/nelB7HoojYNPD1bh2mQ7Ye02HcTEEU7gjxmHCb
w207kX62n72O2KCgteF0zRG7NaxdywqjZ9aRCjLAVO1FGYqD33KznJKrdTwU+rUrGnM9iGk8BCT9
7I1pfFW9725wlAy3pYM1B/TKZzr0MOw9KlhsFfLbPD1zPWY3eID53d9V6Vj8niwoXDhbyeVQzcOq
Vq63JeOZ2OsIhUlB9bmUTQ4/JwrdTWLrYWvHk7OcTZJSAOrlk4G/KMR+F1asC8LfcMzouoRTdakR
S6VTelumAhFt01RLt+9cmpmOTXthxrsbNNe5G0Nydkpc+NYDApLzGdb/WcWVosWd/qJqpXaoLbfe
j3LqT06jYSLQbnkCBYQjqs92b3OW7wynkwujH4KD7+bRvcpmb5mMtVr29Mle68jrHlXtmDuTRNcb
/ZNesNxYmsng1TQ7ZGTZpxpY8dHtyF9rtT66NXBt0ZBw0yQA+oYdgWOY5KC0yuVWK5UehxLKVipI
OSdZ4qlNBtgAehCP4bkgd3HhphfJDHcn8QIjcFNa1aMxN9/iaHqQhXrQudzO/kiLIssOKXRpQrJe
KgMCN+2h20ZJE02YXe5GaZrrQjggRmcEllOGWMvGP9iNuHe7QdDBCn4Plb/JeU3YGzGglHnuZLb2
lsH3mBnRM2s7WBEoX58SzxIJavuusd0bMhjmdevAAJQ5+cf2SEVjO/Ou8Ay4jdrdUfHlK6DeaEeS
+FPYjwFURhbxIE9QzKvxWWn7V5gXT72RHkME9aYEKJkB+M4rHej93D5I4cpVl43RTsCNX4E/FmfZ
EChnPKJbZrLDtbIeQujZAsNXNyN/x8KbczXL7JvZ0qiNDZodClhvMcVABGECWGVZzJvuyQCkXARJ
G206mzSrakpAAgoPm2ZP2Athh9+xJuhoYeB7PCRFQFjLGf5m2lYdtp2D7Y1r2yZhGMrNsBj6lh6u
29MThTb2tSvadj3GFrFkwfTNLIrpCCU4X/b1GWero2JLOqlepo0bbHrXD+koKuhRBZoWIUN9nslw
8tm8bobIGHaqgZVQIb7acRIod6qw71uhYCBDLOBlejfYJJwJpiGhN1EQb/LQg7kOLrmI4/SL1bYV
DQj71WhiXDGa7hB41pckhupSiem9sdrvrlklC6pZtAawekhKauVe6YJd28r7h0Tlz0Epv4ZN7JB/
08MctdTescLb2ZjYAgorum3HulinY+WC5fMZ3MjsF5I4kPV0LrlC7GgWMoEnWVPsHHTUGguICL+D
zGHkQVJcQe2cKRSSYNE2kGqHNL4NEK8v8hbSltlj4w1SbhKrSMO00TFpKGP9UDjhUzwEt4bhvkXY
DM0pmtE+CU6WxiYpY+3mCeF/nuVDLjKHk0eWzh1l/K12jGUp069zWn1jTaroJdXOpgzG5hRLIjqL
fEBQD+nTSoNxZ9kUKxy1xztG5LekS9bRJJ+baIY4Ip/t2r31Z9YNJigk0HQ61lOxx0NjD1njySrU
CQYJt9PQbe1SAFxrbJJVOibfYKTtIDXaK2twCyJW+tukqYABqBQ2vm/SK42H/WzPFhyCEYZbWnOu
oYVKgBSlNl9xDWDMGdur17U9/qzGIIEcMUZvzNNmm2DiAf17Mww4VEcwmXwzujMcd9jAckkWFqc3
ItGcFwbCiycZZpk5PglwqUBFwMaNfDTK+RmicbAGuVjJDiOhTHgdsZr1avDd19osboIW9rMmW3ER
iIxAyaZmzKvi1xnDW1ZpOPOgIfticEfmWrIYBowrfCt6IsXvEAq5jUS3kpbxYrXw9WW5wQh079D7
Wqo5/06i2XqYnTXHYxa2FGFOW6qXaILWn3ls2AHsHPj6/Ffl3eXI02DTjNQVmb4n3/SegLzD1JKU
2uHEYY7DMhHuV3/EKd1vdsixgEydPbRH1gFz+lqKAIppr0nznEOy53RwU3c+1MS53JYAeAfwZMqO
BvavggRyhB/7AhBJG3Z8aOr4bZYYovQoc5j42W+zg27QmzYtyCp7Bam9A3UOlqZN0zGsGqQ3WXRg
mr/Xot+OYjxv6DCT2eTQ/RBnWbiwGzMYqGtCp0C+K87OWodsqpZYevCbF0lJbZtNdr2ESeDBlRtp
bne5cZMkmr0z5WM53h1M/JbemPxS97DaFAXkjYlz+F0wuEAvqNPX5GUa+8iz6CTkvglFpGs3BWl1
qyr3/B8QY8QuDlqIVhXUfDXlh37gHTe+0msE9F8wdab3G3TlwZ/AKFM6uPtc03YRkz1vmtgEtdPV
LylyrItzPwvujDlmvoe0Lho7gw5N2dYy5TvXuGtqumgiGdsbRBWPQ05+KvlxCP1k8op/d/lWg2Xt
LTsrDnUg3hCjUyHMgbXCCYZ5hbsx0mcq4q40ICFpoIbNWJnVhsb5l8RON1gkc7SYb2bNYaOCc2Sp
6cEe9S+bBErHYICZc10t6Os9T4bYeLCathO2Ugd6K+apmCf3MAsq0qKnX2RJgBGahPayCCaip6D5
WrrZwr16qlS5r/Lp4Ww0umgC6jp7RLwWG91tLuyDwaloDZPwF3G7HATD8LmrnR+WQccvbZETdWqc
NlbKamIa7bdIJMHKAgdfRnVlQciJk6X0UHZGbvN9AthZpDHt1Sbw7S22EyDp4zOd93Q5KdYKECDK
uBE4WkN329BdWHXRPCzzNCPaT4IsoaYI4euG+oBl+h5IaUJUQbqeN1ty24I9bQxUDXEg7ho3/kGM
KcimminXzNqgPQKzzteR+B3p4dzdRu8a+gOBn0lYr8MRkWw1enTPOprHIXDk0jEFZM8iMx6GmH/p
mm1adPdTNsr7ATnPIo8cc3mWZ696WPhbH3XBc+l09uHs5b4uLU7crmWcQrRdExWNIQdrNZGmuZKV
Oy1UFWypuW/LPsbdSs43pT0+mLR3CTJpvnqYIhgKv+7JP7Om9j585DHI1jJMjrokftIEq2IRM2Ai
ePKZtfIx853HyCzdA9+kWOCD8Kuz3K+TrpIVXfS7UdivOT2RDajL7yKcKWJz5jWM+7gsnzhY3aee
IOSTzn7Jkrgop24T1ilVDj3xhZW0OCaO9TcEcXwDDWPKS8XSFJwhZ3O+T9KSJoSOTxwpblCqT6vG
sfbwdH6rYbiRuvwFeAoTv2c7q+L6KfJbshdL6mQxxDtYfi2+A7gvd/07HfSzGih06LGEj8oAnVd6
fAnPOXtJuZ2kcyNdRiwhm6Zt3MzS+6YakGeBf6OVNQa4PETU0DBPiTk+FDnlrmmVp6kbifvrC4Bn
+u1C+Yc4ojwqDHAXAoJoXrcErZrqXcTdt+L8Ba0AEAo9sjU5DzFJSIuB3DTBJCHj1XiySvOuVeIZ
0snziM8iDeoJyml7OLMi8a+rjvNsnSZSFuswPtg6PRVjIdA8qV1Hjwdl+42QZ2p/dhD4UE0svvU5
j/kcPWpWPR2zIoeQRtvIwa1qYVXxU9LO76ginxunRL5VjLddIH820n/BS4g6n6SdUJrlUgXk+mYh
jRN1Fs3c1spKV9N538qVCpepDVBuFWBOXuce0tmAQ9kOBZR7kcTuYwUdYtOPzrAzEiUWxG42rzJV
+k6HCdouyFSw3UIYbpOKOBG5+ZooZM62BM2sWkiAr8AZzUnKRNzJwCx+G3XZPWHBkidolM+XHrXI
Ttms0nuL3f+nkc/VoxgottwxN96bvus3oR6A8nIGmFMWcm30AbhoW9AQbvC47WzEzIRiop+WyNj3
feV2+wby9kbFtpuDsytjM/dJfJCEeRdrWtFFhNh30dyO5VlfTL1Cszl+nEHWzqTscNNX2l6iBBxv
G1MBzSYOQq3ZrAkNTNLJ5RLTbyIRqWUckR9LQkUP/2PbuIElfKEjlSz9pJGeXvwQutW+nPrXj+1T
rlkxnD1t/vCuId47jHsLrl7it8ck2nrASCsJMLR0iumfzOiEf2FqUrGzkPM6iWMK2Vqyj80ddgEv
Hz/AFWtf4V/YmYRp6xjePOtj18cudmduvvdnl0Y0Wct0vQg7iEgC+J3WzXALZG9uZZIPxzCHKOmB
FcLSyadPfDuEyVv7m9fEhe0JWJ6ZdnYwEnoVP9GKpyGn4p0GeLIsd0uu7jqvs/O2+B5ZhvWJKc01
A4/zzfzxCUEsWj1GxnzUbBkDmj0Yi/ChNvb0PEIUgt6/wjLh47d9xfjEO9/DH9cytelCW5PzEe3R
iVLuvhTtgUzdp49//u9OSsI7G6L88fOeRDzh4M55tFLrUHQ23r/zmKw+/vErQ927cAuTPiVfDHBw
NPsQFZjpsMTQ10cfoX2kNibOqR9f6MpLurR8dUyz84zRJGQa6b5qs9eE0/7Up5+YWf5nW/WXUead
H/CPt0TZm3AyIx0OKZV6m8n8JPg6TNUtCAQqHWT8xcscoQlBNn2md7lYLPgpK/VofBIpdOUJvfPf
/7iDkVDmsPUK8xi2EdmfhJ+Sb+6rQyRH8cnXujYUzn//4xK5FaayxV79mBaw4AFeavSH//R9LtP1
mo76ZpCYExHyPZTfDQsF8vO//fTFYiRNawqNBNE4BcQzvPL1VDTPDXyZj3/+2hC+WF8q2+4UNARk
rXH0xiZw60U5wvgCGA4w++NrXPu2F8uJoCvoG2VkHu36wYLAK9Basxv/049fBuuFRRHKpvTxhWIP
SJu3vm3ZKb9+/ONXFsLLUL15EKXUSIOOSRkfwoaA5DShjUN86+ja+G1bzc6rjDejGz+xgbryOdTF
isJJYuwL30yxThO0jJuNnaiv9twTkmI1nywmV+bBZbwehP4SX0XsmcQAab9Xy6z6xDZLXfvpi1nM
kqHhUcrh6Afx9C5akNYlRiWE14Yt6dbj6HjfZqfxSdXWEkVFBzrlLLHbibAzGCGG2V0tPZqkkbsJ
AqTBk0zQAiLivglL9taFgni5LhT0W3+Gq5Z03phvM0iRt46gVxKayC2qrph26Gc9uM+Wc5PFg/cd
El7wzanq4NGLzqHT6P8wJqKXFhqDv4O2VCy1adN9UY0PBa+dodePsCMAUkvOhp5oh9fMiYwd2Hb5
YKRNvdNJH6wMaN0kXZX60e9bgslb/axzP1yj8JtwLy+DV/TT9R4DQ4g+Pu9bJ350qlDCrSzYDzu0
Mem7SqxuI/PMP7TSl79nD4Yd4ABdJq/UeqeIGuI4opK7YC7Lo05H+/uoMvK9IXHPhwxrl2nh5KrR
dErj4pON89pIvFgtIRm4PWfw8TgXpBdMz2fSAWYGy+GzoOG/G7qJ/9y1/liO56Jz1ayN8RgMNgY2
8bYd0e205fdGYp3BxT8Z7tce5GIBbUzHgtTlYGTuwd61Kg2GpeVurAN3bbfjJ4aQ165ysY4KU1T4
l1JnZHWWrjmC0n2oDr2mZ+sYVvLJSnrtKhcraYhzj9lri7o3GZZhCu4lFjAdIhbVjxe8K0u1PF/4
j4+CowqmyFkVHBzzrFvzlnAn8RqI/22xvkzcq9zYCyfkY4eMI7t2OLFD6sC365O7v/J6LmP2xqoq
IiX76ZhPdUzPlKmsEWQtYDV8bXr1SXV8xUtP2v/3HeE8AUm7rM8PMf4SZrVKupjjn7stqu7ZwaDE
gOvz8ee4dqmLsQs1AB5DV8zHuZGIYX05butmFHiN4Yf8Rj9ivteoGcRC04749W/XvBjJVpg5eT2y
GFm01hZ5V4yrvjG/T5wuW+iUMnFf8hbK28dXuzbgLkY0umtSH2zbO1QGPFCcA8+sTThBJvY/n0ya
K5e4jOBLRjqd82gHB6u1T1YodnbjrVx3/qc4XHEZvicqCaPzfN79D1OAGOU130D+F2Zur/7pHbkX
RUEOS8vwQvfsDQmQBP9XAuT5dGc//vkrm7Z7MeczqLFlhRCW5GBl0ymuuxPWKeO/FfaXCWtRPeBG
XY1I8gCcxpg9Cv8ObYf/cvPSdS5u3rVIeYiswdg7UfoLVsVXuOTFJ2Pzry+G3z4PqD8Wwwl9cjGn
ZXhAMRAtXa9PfoZykK//8Nr59YsN1qHBmVRxFh6asLaAURLnZjaz+pMj3V+XQn79YpGKh3aOA8vy
9p5CKp1YyXPCKWUFiQ6vwuqTlfCvM4uLXCxP5gAV3NRFAFXrUcgbUz+37ifD5tr9X6xCvA3TZPM0
9oWZ/7DawtuNJQ5acSDTN8og9S9Tiye4WH48PXlItniCvLx1s+dMPKjh28ff98rLuYxPkvCZxqaa
vL3s453ffCE5bimR0X38639vUkn3Mj5pdIwZ8WbJnaeZ7cG99Y2HmmZ5gu+cp++bMnBQ+0v1pSw8
rI5qkcqjxNigSz3/C/Z08smhyNp+fDdXvtZ/fYU/ZorO7H6Ohjo+aKw9kxQOqYmoWEKuNj6Z51fe
5n/9sT+uEOshwUp9BmlIxpUP1130jwmuph/f/5Vfv3TERlHTu21mRgcfxUxeEgf0nqnPMpz+uolL
1zz//Y9b95AgxSgto4NjyVMRm2RYt9Ubni4/IXHes5vfdqBZHz/IlSXr0r9+CNDe4LoSH8zxe1t/
GczPDo1X3pB9sQfFqVXaEzTlfZd9mb0HK7gh7PTje7720+dB9cf7CfoRO3K0qvtgJNR3DhY6sxaE
jHyyil8Zm5fJUhLQ0cWAVO1FgL1pUi980S9MHOW08fpvD3Cxkmd50c4zZ719Mhh4VPZvWe0S82H9
40JysZSTMRuVE0JJevQSHhskmbC3f2nP/WTyXnv/F6u4akMFQzA08CFOEC8lgN9AzfgpfPx2rr3/
i5W8bWyjz3GI2leA38uARf2RwANxKMKq+6qgnH3yGNeuc7GUW2pwzVBlKL1LrCuyEry5DsKvBVhd
leb639ahy/QnVydl6bdBsG8VRHhXJNQ1VE2eo97+6XVdBj8FYaDbyLeC/eCCO5tzfzsXhoAbAof7
LPv6t6tcTOew9FMr6dDkSWdGe2bfNZn5Wnj9tozq3ceXuDKsrPN3+mNaKz/KpRfyPTQGxstiHIEq
AU9wxgq/fnyFK4vdZQayPcR50o2gcCCvKz8RUKM/a7hf++mLKd23dTCYgxMfGhkfmyHfhGb8SWXm
8/z/r9cu3cvcY0vQqAm7PjmkmPbCa6uFyRUa9ZSFdvCiu3g6ZabIX1t4MA9R4+WftBavPdLlNMcY
vIsTHgnpxS2LOTbe/SfF2rVPfTHFDc/GWSqd2f6t+xheGE50mN6Wm48/87Vfv5jYrmBPtXw7PiDg
ABKt+eecj/JPQaHSFefv9Mc4xSG47oOOLRPSH46wxi6r7gsMaT+++fOE+svXvsy0qoUyq7YewkNb
g4j3mX129w1PEA9RrBs4GNZD9MnSdGVgiYs5bRAGhhkIRRgKkvxJYOjhLgvYBc06kFN8jzJ/tBZ1
kVVffFvlv+zMxDn9357yYq5HRZ36haoYW/5TDA24LPd29z22ftSl/cmLvLK8X0Y0hVmc6UTp+NAF
+hRlxd4fqu92RLk24m378WNcGWmXMU2+b9h6GigD8+odo7ul6H4okfzjO7IvxllMSLuseIACum2F
9QRRfvNCpwPobZYszU58sixeG3IXEz1Nx9ruRggcsuubrQNB8+XsmHPUmbCfkahBMJNFIR4/fmfe
3wf4ZRBLaEL5xmuR6TN0waLDiMqG39Dk0w8DP+vzYMdlWn2WSnllFFxms5id7eHd0rAuO+27Pf+I
ehhaGRc3P+shXhkDl4EspedVuRyd7OAMzj0cn9MQ1vsurl4+fl1XVmHzYhTorrWSCkr9IcUsESmR
YxCQ1f4TDimdyxQRaLvYSRZBfHD1N9vFIShr4LuJ9cf3/vdX4/y/EBEW4TGK+NRRgzsJtpVnQwEh
PivUr/38xfqlEU8FXs06X/TGTpTzJjfdVTSF9/929xdrlK18hViZagFmzQLX5oVTfouKHx//+N/H
pXMZCRJ7Q5orm2UelvNLiI72tkYYvrDnGCO3uviMcPD3Jd7xL8oSYsCDQs5VdHDN+EuQazw3uDI0
XeMY2t4jviqryFHItZzPvvm1B7sYryO04cxpu+xQmGGRLcqoheok5fvkjeKUuFbySVX093nhXHJu
Is6saZ9Y2cF143IzJ3PwRjxG/v3jz3OlW+L4FxWKxlrFwnYtPgQ1QzZ7SzIL4ni3TGCMB3b6lrfP
loGcClFpC90U4cpRZp/tjn9fIh3/ooDx0rj2CovKy6IuCiGFZLVYxs59Od+XJlo7/Js+fswrF7rk
0tS5aCebRIdDY1saDiayCaKp8XOs63TVEpxCW/2MuprsNx9f8e/8JOlc8mu0Z9ggUqw4Okr9Q4TX
NaJg1etVb/shthymu8YgJhGA/m5yVi1UEO/UnMj9Jzdgi/O+9pcSy7zY7xQRmWg9ZvvAJfxvfjNO
j+YwxI+ZNcgZoX2a/1QIP2r4iE6CE3RWe3vLL/t6SZNRY1FRYB6yc+q2einbosZjWCTziqVufqAk
d3GHRWuHIaWV7gnR0ydvxNpokTuxi4IiVM1TXDfSWEBUzH/mVoo2JVPnmJtQItgv+wB7emv+kbc6
v0MDwxGuEXGxceD1NsuWEBjU9kE0rECHxwbfE/u1tZnYOTFkL4Md9szovtpYbmJuqgZ9ZlFE7bZp
cUpVngX3LMMGEgpyvZlriwSECmMTPkqxmlxjwFxfBfEJqvZ89NWEOwBa4WZZT7W91N1gYS3p9s+z
znN4wiEWp2c/Ri/w3EPs2cXPOtL5Kaxn8+0/gUcM2fOxCxr5K3BkeKw4xPzOe93vlNdZ370Y3vWM
1cCyxpduXeh8EEtVkXFjRwGO5cJvgjuL3QkvJPRk9iJDFXVTexV6AqnSCPB88H85vbDgoBi/y8og
UbQZQeMdz1hBK+SQSujGctZnIVA1IwzypJJfAi+xf3aIBVDyWtl4D7O6/1U6yjt0mT/ta7vC8Tsa
8TdqOTxswWWx23fcCBFxOKwms4QCj/MJ9P8Bg5aHQHnp0jIQaMR0nB9wx9RvjlsW50wR9XUc0JPj
pJ6kK1UV+S4JmvSH70XoABKCLtEEpdDmVyKFNJq2rrk2pbaWrT3kJBUMOn+wJEE5ukWRIoe0aJYa
nSN/nHQMvRybhsUUzN2LUQ/dS1kwKmp7yvaM0gaCoyjtCjq/mNdNXU0PbZHk90S1Ru9xKs29Wfoo
oq2gxM8RtaVYOW0c4eHJmP4aT2e8GKevdGkUQt79L2fn1dw2z63RX8QZdoC36sWWa1xyw4mTvOyd
YPv1ZylX+Xgia8a3mYxoiQQIbOxnLSP1h31rFM1BApo/OX1B/jJUOQ+MCCPueRZxxGQRn6HjmQUx
EAfI6j8aUAjkO2IPsrTbUEZLxya+Q3Uesa6skpWMIPIvJB3dwKQUCeulPIOEPTM9I9rr/tb3QidE
hYHbZq00H/gl2DIw6PidLJosiNItVJNAiyoL9YxhYfgg7DCtSbrWv2s25PQ+1/xsC69wAvoiCmvR
OhaaLBRcBKdyvfNppceAE6iiP4aTEz9nnhQ3QZLW9yQ7XbL/WV5Dq83C8kdbCk6fs6RV/3HmpUcL
Qwp94ySufeDI3ll7YEWeTH0K9gmome9R0HeQuY33uMnzu7bLul0Cc5nYpmbf14EfYtfTdIw5A1Rp
ql77Epz5JmRYrfKWorWdWM6uK8yCvGxj3kVZqO8TDWaCmbXhNkU9tOrc3D0NnbPteg3wnZ/hQ4n0
rv4lk7xfDYbjPxHzHykXmP7apEV1y99JR43PK9Npsug2M2kFmXIiETa8P6+FwmbVB49V+cEguNst
bOW1Wx/S6dF3RR7Cfxz+kAJotwPGWq5R1j9VZZAuUp8yvoxED0E+61dQ5W2xLH0Ti0fdlhqYX9iS
MqI9OYrUb6jbzi4wy/8qz7XWwdhk/c4nL7rWpGlR+KMzuxe5A+i8y+VDqKRJVEOz/6v8IdlykIG3
qTYrtRwbeEi9CsrfHuinFzlaINzCODuiGAE66VTxumXft/LSMTlgLS9vEM4Yt3kJ+YWco04Mw8PP
2NqueZdDyd1orF92juvKR8sedTIHFu7qOJv4P2WbvUG54kzMV9qm7CEg6AGrJxqPPGeFj4kG6Y6o
n7RYrcdYPbD64ClWpROYCyAZWbwZ+rqMkR252jsZAv2bNwzJLUyycDvIzn81eFShNinz0KMwPZXj
CI+ioiSv4J6tpGJr1AY6HAUQTKdSw7ReNcJec4ejt1LGOt1PltqAvKluJrjtAGLiwV22EgbbqEx3
RdAmvaGxKqK9XGfu0X3DeuhQP+zcJKy2mhuKTQTQaa+1xASVQevaGFjFD64pKgI8XnKbh6nz3QN0
9+DYgeCxIeyxro0qfrbRTJBFwV2zVHGFOY7uhqciBuMcgmQj06wnG8wKYkmXmvcSdHb2WDFtPGgk
8bYaH74R7qDdjvAujxEoXHI/Ify/VIj2tQunmFLzuVQEAqP5iWVDOxhOLF/ZzoHmUHHwSls+R1mO
DswjGOJb6C7+kZpGseuBR+8GCqPfPKBSJ/pF3UOuFdVv3yqjExH26N0uC0CgXW/yFg2M7Zg4xj7t
QxpBUB/uXDi/JxXG44/cqYZN7SYVtMY420rtrCerYhBGsDcHqF0lTimAe+p7WGnlVsL7LFZT4Ivf
cSTqXWSBnQDFHZ+GJCeaV5YuNrmh9U51MdHmWBbBiy5DQ9sBppWPA9mhIyEC57uyu+mlz6hbGNFA
BSN0vRczsp1pFelh368IWseHwEzjN0En2tp3wn5jWgM69DxDn9FF5lonlrlXBKC3PujYcKENtr7x
3GRa9RJ6eAflts6o6dfSqw7wD7Wffs3rrhcjzqShiRKS7irbiCACMwI1axVqBayisGTaL2GI97gM
niatsOC1DC21yqCkxyUPX21OGw+ZnrV7umDi1djY1QalT02hwSI8R0xsE2P8WNPZ1dxNA7+lxEOx
zOuiuKU9bVCbsHFghSP6WUnmaUKEoXVUpK+I0XaTBpq0Y4lQwR1AKISOZ+GFvkHuv2jWfdSMR+5w
WYAMN5pjgVEnh+vtjncQLJkhLRhAgxiCxyGQuBOUR4/mUIMxgOUz7kqV6BAqkv4nDEua242wPpoB
wM6hdsvbNgqMR1NnCemYpn+PT92j8c3tG/NnBiB3K+OSmGhD69gYVu4dsXPFjyabHS4i2EWjnTK9
BN2uINVDFBc00S9CM81dpqeMTbO3vbXWkF0lYqbeKqc9zwpOAhOS5TMkEz2lKqi7YsOCI34UXZgB
KBjqwt5UIFPJwkRQR3RSUpPPmycbLAdniBNS1hkjiLudLNsea1JfvoHk5OzDZ/IKQboV1n0zssh0
nJoJdupbXppRVUy/fFUFJ8Ab/VK0JcyM3o55szYStnKaRtHJg6ZbrqVvZFuWWHXGsZB7JjVpY+8d
SxsQkoqWVUo+sA0BEqRNIneIb4JiCbLCzFZZ0lnDxo96J9iUJauqxVQonEoTgG1o4iLZWkMXnYLK
9agU6v6vDNkKPDZNW2WmpR6gAunY5KG7F9MfZ4E1nilvRnRrwf+Eoxd35/S1we0zJogAmpvop4gH
xl6ShCreIEzIJ0OvvQNF0Po5iNsC/KxDIgWUcLRqlV3d80eLo9J7L1+xThYvuqlNxbrMu+jt3D4B
sQro2dpLSmwrop7uZDqVv22lA1dOjNL43arOPY1+V5y/PyoQw4pZodexfTawNQ0WgDQEFhwLYq7O
SGGx6jSLLH+ub8kL50dBCGsVMh2uSA6FB9bCbYaEhygboMvizoWVB3Td6FkXYYXgeDQNJ47+sja5
SaPk2bMCNGeBYdxpVgMNz5Klw5pZ2d+CkIziUaeBjBVgquwVLozsbpAWnJWanURoG8Th8JLGazan
9reWHWmVq0NIP8SuajXvTcuCEpAawMUHoI7iLQX3RXZOWNu6S+mWLfLoUUA1PuqAld45CJsK8D1w
xSs7Gt5R+ZAWj4Zx+sXKCF+ezm7guw3E533QYkAhFm9hsCOWdaMDZ3nMGrBJITKdRw5dAKZmTgyR
2/VH/qKQtbMduSgcZQI/xa/ik9XBCCrrYWc58PmspjhphiZPnpc0W03ZPjXBBp9mDIZlFbpm+1g1
WgEBr5teeRjsdcA42aDdbHeTqsYDuyw0CXWVw+6vm00JX2zdsGG7UQPWTnsYxUvfqfE+lYkOYsTu
9ikpzFUNsHylYR3BItSbB01gPShMjKmZ7gXLmu3E0itMDDpJOm6ySbfKhfDApwVM8t/qPg2Q3U3Z
I+cx3socbLLhXqDWTLzhpsrHYjEl/vQSlZl55GH3j4mrvDd28gE0Dddbsbqo6FeI6wcr7SgiIww+
xF5hrzScoPR0V9M+bKbgXYRa81TR8QzMifzXrp3YFTclQgjPqY0PIHr0TOue2YqlbIr6mRbi/mgB
ObxjNYRuygoJpyOlb1ocsexE0W9Wy26sNUmAVrC6HcIEsR5esG4Lsiy7Q1hh3GglaNplPGXGnezP
60XGz4szhPZGq/rmZ5tbwQepVXYDCurgSymj4KBrsdNzvUGoNQ9FeIM4sbiLhjjfWaEGr7o2vD5b
+x3ltjNAj92K0VXhNmt4CiKvG8aVPkCLzSHu8X8t9REHZfGCqqBkxSYVi7kcoW7M+isPtXXNtuwX
As7h0c5yLHJwIDDqZX5hvfD8TS+DcEivW149wKJnIq7YcCt/iYSpPdYdukuZhxBQPEcx+/blVhv4
j6aChIuQYSoOtGyP+yoHhrzASK/dNGM5rkb8RrgQ/PI1K+GxmWTPLSDCOkzZHJoXTLG4+AE800AL
B0Eycn0sfsJ18DW3xB9bV033qT0Z96kOnVBlsdgoLIxL6mcdftWoHpY1Jo0179Pph1+omLhQbO/0
SNp3umHIHw2zJ9U7pU4pXA2qk0CBNh40dXdRY2wx1zLDmrciSY1y1Qxig0Ufzc1LyPbahxUlQ7Hp
AZDvKVrwRjZxf8pzrhN2q/KG6bubStianVF3G8drpmSJO0aS/HY7ot8mOhryymLZTzLdd0HloEEr
k0Nvhfq2K2Ko24kNej1sUcK6Z0saMfd0adMBv5EdQBkIO+NPa8C4tBiKUhyD2gAoOCQB8D5ZbWpl
eFuLSWBDVml8w/OpQaVPKIIHXmXepC0PVmQ0eL0Ii7hnOSz4NBIdDUoBwMyhC+AIMi2/a0jUM3eV
hBLVwOVaWo1v/Qh5Spesaotl29t0e9gCojIgeCRDehLepH7a7YwERCcUWfVojdVwsHrkzNUEKWzZ
2/S165A+5HBm/2dNvLF6YawE9q4tpXUDgIGWNajw6o7XU5LYTxwVGDzNYNRyP6jvzZwueT1Ko5fY
yXC5JUmMzzRQL56t4GFC7H8rRupPkGjFuuv78YBdNIUV6dgR0PsouglKbKpsuSt4oa2z7KF3/ecJ
E/0wGpNokyifVIvRsMsYAj+hQtCRRC7L0bq1gQ08DGVnneCkUqcK07F6Z/ncPZjDBAwobcNsWUdd
elumwL+zyPTWim373uPleIjaPNjXUZOsItnZMItNGzq2V3wodW5Oy4BrP1e+Y91HRW9/E7EgaG/A
/6+bIliGGfzG3FbTbyyJnbbU0UHcZFigdyyvTAhzWrJjdA8rWqG7YwRB6jVMIvcpD62MNVJsCY7b
6HyT5DGOUTuEgECEu3SAiz05cAr2VKfkqzs61clNguBgqDoCjyOK71rQG6+TI0gLADb8TR1OQni2
NcCF0pw2Kj+vfUM9XFvK6Sr2zGPwImp4sKWG8SlMzOy57u3yY8KnsRfdkOymKIzWVWw7RzUJ49FJ
J8y2vaz3eTUi7UVItOxUYdxYjmOf6twNAayp8A4FAwGnbGDS8qr0JPuBdUORBul3hrR/GqltrwDH
E+Ku3JrtuAcIKbMmwfhJm40fhBgCPAg3Qk5q05WsGlOn+O2WcLQ1yoanAF/S1k6EvUIiVr177KU3
hKCb/xKH924FRQv3XhyxaZfqEJMQuLNiBBuVitQH6FT1kGLZOcLYGnchBrp0MY02tRPH01uIQ4X+
6OVK3lmpFh1qYxSkI7w6hMiuiZdoOqPuxeg+kts5e7gzGx+v/scuOkwAWMJY+U8F26r/ojDPHpHu
pPdsucNln9jli4C2vKNCaS77zOhQSyT1xu/aZptVsW8skOA4BzuqE4P9Z+kjOyi6PXo69j9RN1W3
sIHjrajcaGc6CT/cIL2nfMjKFZQf0J5Vxq4vzX3cJ0GLgyd29G9TZ9cGMyNFrqXILIkBMcnv9KI0
jpkOf0LXrR4pJa2rIbdlYxmlt0OtzZlN6rBdNUbu8eTW+d6Nhg6vsnBZ8wxBR75d0yHjQdTIygrw
VMhqp65ktu96mrJ619LfixF2mBNVCPPSIPtV4ZQpkbMk9jdZuXKdWx17gKbN7/NxCu4pQukJSOsy
OJhNq9Fj7KKyZpFJpH9QKl/EZj+tdCc2Vn0Yi1c4I+WtMcTalvbhFj4c6OuFEUBAM00vHG+IZuEm
pwqCSktKfatXUbctu56Xb6WhpStp714zEqeF2cnmu4XL6rUfWBYPlRl897NQPSOqC6jEaeWtUsZ5
eg/8dUdI95Y0lXri7Ray0xfpvqcUcyPYHOMiK6qcYDVCXRZmublrnaLc4xxi525S9fYsz9840mD3
NyT1B6YqFj8KkYKPzuWo9Yn36IsyfHK7FvOABI7+lI9Aa09WXVbb1uMECyRBh8/BNQq46gKPhMa4
Ltoqu5FGHhzwP+v3RF3DZ43D27tSs729I7RoQwawW2cRBOopx9KQpnkOJQkaW9XIkK6q0tiWXm88
1hRxX2BS6QgkTfWKBodbrkH0Am7QgVMDC/DInlfuqNU0N03O+kpgSf0WO9P4QJVaLXKTAs4EwfyW
vVy0NWU3bVCCqW2d+OYHAFOsjaqm6DrKcj80tb9ixxU/xqBGYHmwLKXXBBNGMmgvcW8O9xGE5c3A
/Q634IPddOPZ4HklMVaWrLS4ubcOzupDXBuRu2aBKz4g56p06bTKfc90IfR7XGw5uFMz918AWsO7
KOzkjQrMCM81Zx+yTXkBuuQXW+fNQUJRMpA7WqCNRHZvhp+4z4APaBNusRh9UHF0fnD7gm9Sz0PQ
fmEq7kxPqXPKzv4WG7bNYUAZWi+6PXTHsqJrBsyD/uJP0JiT0l248DperK6EHt3EXXhMen26hWyu
bcBYmHtoudl/KtXdY57YabQyI/CnzWQBmWccWzsvgTmFMHp4KoY6OPAoaa+d0rNvEPLQIICqsR6k
m/Q7dxySX2g28HaVk5xYsza4lqm9ozIKsBPfg8JX73ZhJrsk6o3/HHgtSweT3+bKede/D0pRrP1v
GwkIw6yyqfgeFMqRApVXWbu/hERCmFTuUfXVY2QivWHHfJOZ7pvV+jzU1i/bZ91bedPr53/GhR4T
fX6kGbmUvqGyHMxaPCd5fJf68LPUZN+WjvUEzPxKuObf17HnCfsSCLM9Sb5tYWdLT/xkjgT/X3FA
AwFFqMXn3+bS8fA8/04tSW+HXKNc1lvqMLB4Br9spnd1kQ+cuhntJs1kSh+VB/ylAKkbxwX9slVY
7kbe+gsXw9fu87/l0jc+d0f81Y5GnDlL+jCk/6QlryEqWW1ze/RWQzWcEeWg1+rAGrefX+zC6b6c
9ROUU6qNxRinB90GxOJTD/bGV8oXW7B+V86kL3R1zKPx/VRI+IGUPmTWRFvlCjAxVEKjjW0M7rV2
zQt9EXJ2BCxLf/D13qLoa9aviNP2canfympEjJW88KzuIbb8lBWM089/t38PQlvOBqEO3Fx2OOoO
nAnSLDj96MLuSiPEpVsyG1l0e+eSJuyEZZZlbDh9OnNCRXuXFla7bxOAUJ9/hUsn9/PgvBkoZi6q
4gfKD1SS/V+6IYHsZOLGkBBy7YLFpBOfsmgAyYU1/vPLXngc5ol6jpYZ0ZkMDhlHV4ugbx5G2b1U
BtXMzy9wYfzME/RmZVWOZWvxubpKFa6tmpJsmMJZCakl2yUdB1QG6JzXr13ufBv/Gq5IWdLI7Lrg
EAy0W3UdRewfbTNBAMvXnL9d+VKXfrXzv/91lYmyR5Wa5z63Rj+ooX/Qo+Y3vIkrc86Fx/lPnP+v
j+cNrNE20LDU6Yobz/XZ56OX//wHuvSnzxqIhNFGTk5VmU2+VcOfDEC2C1dCiIX7//a1a8yGf1rS
+2+5vLfBVZLeyfSTF1/pGrswHMVspHManjdeykd70Jaa6VtmO1sWXgtBredrf/xswNuxlhhhw4+f
meUPSV0VMbj/jkfIuHIHLnwF9zxp/nV3ZaHHgZaL4DACjQncgC5NNXzoOiyuuplWn3+LCzOwe25J
+usiqSjisbXocRqpkmdc5tXI3hqsG1x50WM3ACPz+ZUuTVzueeT/danasRtBBZQ2RFQm1Og9mlk4
o14azJdhkN1SDXkOM4Vk7v3zK14YHvNQvBCmiEbJ6OvkMD2picUCBelJ33/+8RdGyDwUH4dg/fqo
plTlH9CcBjZ7VaRIn3/4pZt//k5//ViwFcaqoOB8AHu09CKL/g9WENO7Flxryb30588GeKkgb9jx
SLytDGiCkVSRnxW0zs///kufPhvaUY8tCHQjOE9PX2SGe5LtW8ye6mufPhvd/dnQTStMeCgzHMH5
rkqpT+vHzz/8wpvInQ1sM4/DPqaMfWjinUktRoHydoxvPrW6ygu3n1/kT5Dg/3e/2fN0uwtx0WCL
Yx3A7+d3I2KTvVk4nBoyRhC8Rdq+oXYIcXvMVtOQWnRkj+Jdr2gBWhjnlhADEchuMEec1IWp73uX
Sk4ycGaxiL3QvbKOvzCE5iF5L54wxU+GtkdnRqeNbLv4jjzhtcXMhdlnnpCfWmVlE4qQPVTzvRHo
2rmCRO8+nTye9c6Z5w4s19akDPb5r37hqXRmb/0mHFwIhdSAc5v6HThXzojYOFtXbuqFJ8c5X/av
QQtqLY4N3/Wx2qinMAggbJNIWQEY+dAjKkx+1W2+9kVm04PoJPW3ghyYMT5VHJtN6T7UrgyuC1OP
M5sYTINzmC6T/l5gNw9ytbGTKVlrhfekZbTwfe0LzOaHVteLs/kLwRDCGvrPAtrIzIcutZMrF/jn
vRDG//sWom44D7EwcViPbvAWJLibYiTfGrzS/Er8+J+/FNeYfYkxJ/1vtZF+bN0f0qa6OWw56Yc9
+ZX1EZ8/m+aE9EBVB6B2aC3AzhAszeAjQXT3+S249NfP5jkvszWP6QMMTaq0BTw/aquJxXF/QpNP
4EaPn1/mn1MIQ/c89v8aFGc9SObo3AhJhQ0T05PvXMtcXvro2eJFSXRBOf0QxzhrXs1UvCJpDa48
P/+cKvizz8/VX392L5Gy+RV0Dc5Ri3VTynvlAmj3h1Rd2TFeusL5vvx1hSyyZEDDonFE+rjMC/dY
ueRsx2u4m0sfP5+M2lwlIMmMo7CcFlOH81vHKb6hauBd+Yku/fyzSQj5hYGwtLaPmj1RtHNrNCsI
xH987bmZTUNNYVM17pQ89F33xG7w2U/DL619uLmzgUutr8VXDs+IVHxGI5GoTmZ37ck5P33/783O
h89GLZy0zkwmegZdBDe9uBExAAnOatrbtCsWZnglF3ph+M4RGAWHPVlg9N4BqszSF9p2MkI8cWIB
W//zO3DhCnMSRhUnxC103Ts4YHGQeWMOfLT8pyq8RrAxzj/JP36qOQyjsyw+3kXJGHJKoyCVjcpe
DtjQGu6G4Wt0u8koW0Vp7G7OlfxwEUC5+fzbXRgfczICyDsrwn0zHXthIyN7LpRFP/K3zz/8wtCw
Zg9YwizdulbiHxDBnCq3XLfqS3l5webof6cNW3WDF/XCO4wc/xb8RPRcv1dUHtGK2VdG9qXfZvZq
QEI91FNDMCQtmoCVb+vcOlZOAb1EivelX2geyHctD0cIeXaOaaYVySRaAx3w7J9/+B/A6j8erHka
X4SuM+nJGJMG4hRTAqq6DbBHL2J8DDeOgirBwZmFPRruE3+IC3iAvO8itP1pHXYG+TVTYCTUaAyP
YyxJNBZkp9Fr7GOd027Umii+xkx9k7UzrmIT51unVfkijAJt0dG7unMcfVqmuJ9WjrLdFeaW5FSh
0dwVke99T1QAoTdqMtbUn39j4w/d6F9fefbCQgurM1wRdU4lbX005qu7vhs5ZoexKfKsQ8Xnmafe
qQdWi+P0mnRde9RU6m/oeLK+FZOdbTlYqT683sYXZPU1iGJhAp6x2xv6uPxt3HX1DaCDMFnkweg+
eFbhLyozbw6FtDBJua7a9mLIaGAv7X0nKBQt4jrydkXSd8+EjRKcEZr+gHPOXBut7v62zck/6WWc
bYzurMaeaKbwisLaVolBx+40dsfcrGnbaZh9LLBOmNLDcmlLfDm6T3uxwHOAhYTDqONAjwScSaWd
xZj+1mp7gXiuiQ8+n7pFvTLs49R9bmPj3BQtvBUzADxQjkhXdjDYP6xhYPGQxHa5JYrlv5kg4Y8i
1J1vhp+md0MqUY/25XgyLL3eGcoNbyZMASnC7craFqjJnvrJqE99fJYqcxKGKM8YXmHT229a4tUn
NwhTGCCFlu9kOCbLULl4o3JCGeZYOSfNU8WjSFvOjMuqnZ6lbU+sJWsdMvlk5lu/sqZHe4zqg1mR
tckM3zyIMf3QqpIDc2hd5cm0NKItmFhfTEIit25ephTtONlcq64JOZw00oWR0WCWmvgjG1+LVxqn
dbei0LyGrVfvbRp8aGdDXLYkjqytBm2AdE8+fUUvSoIh8Cys0IYg21mxUQL/jOMVR4c1ER4/XWkO
j49lpABdcSnTLDp6+1bhgxyVVx7bll5hLyuMpUMu96Tlvn4DHfQl8jVI6oRIaMURaB4RmVYLZOLy
MAqF8G8q6V5NG+taXvXCa20OuAjzsKm8zvAOciKRAnUs0rFY66cgvvJmvjD5z/kWgYaRkGWRPHgT
0mKzfnBr70pJ68LEbM6WXGE05YUpeWFGZJkWkYuowMMomBP6+HweufS3z1ZdlsiNhn7O6Uj7W7t1
Sm3cVLUdfaVkJgxz9lrUJ00fJltYxzATwZY2SWwbHU2WXTxdW1Ncuruz1+PoG7my6Sw+ut66DO0F
/bM7LSvf+zi+trW8dBNmb0cnMOh+wol24LxxRVsG7cPWi0Zk8MpcfuErzMkWnLWRrzHLGNNguU9b
+zlyNCQ3rkvsFM3i5zf6wip1Drho0J/WJFLGo0DTeO+avWfSde5bMAamdhVjk3yp/dx5jdIeTNnn
17zww81JF66tWHCRzTxOXRdBWs3WZHgybMZGeOUKl36687//tadigs85ZQ1hhesRHdY0G5RPRHCW
hheuv/Ydzt/tryvQsxx4UwfYP7CtautksbEGZDHttAnByOeXuPQlZoM86nKjYtAxyC2x1Af/QAPq
jyAcTy3449Xn17gwzv+cqP/1NUZUUW03Qj7v6UCnn8f48AxxZWN7ofTyJ/D712eTJWsMQfsoR3nI
k6O3TNQLWm5ZNNzBjf7ijzQb55NGysHWeJZcfvk1T1B3I52Y6ElAhCrTG//K/f5niVJARfjf+92J
cKKHsIuO9PjdwCtPyJ2tJsTOVvRgZtG32NP8BYbVa/DKCz/eHGnX1d5Q0BiLm8CE/pffWirf1NFt
ReOM90VU7Jxs5zjpkGS5IQ+mUXzYMr1tPOI/GcT0RWJb9Hq64zLOv0QZEsacbWePiQwtLeFRw7vW
jcMGciN+wufPH+QLc8qcYxLS9CWCRhuPkXfy031gP07p/ecffWEczqElZJNTx22k4PS25+DoySqp
x1u3BNo+//xLf/psnAdTXdI674qDKeQ9u2qMcnJFPeHKDuvSx89e5cLIfUnDrDikrvgeyP6liMTd
RBf+lRF46fPN/x0ZrTJrm2QzCGCBILMImlNqmd8iw7kGYLx0gdkQj/JScwlKMMSd6TTW6VH30w/D
Mq8UAP59IMmDORvapiQnXdRypKkWBqeKjkmm+2+F7dqE9fE8em7pb93KrNFqJuYqDgbnyq3595Ol
z3kvXgR1oSkaNmb2z7H5VmLBbM195HxpAtbnwBcXCMBUlMwhMSipPj1a6dPk3k3d2aT7+/Nn99/v
D92b7TYDoetx7fsgu634gOuDPormSyOa+s//PlcZWqTJKC1xwIQUL9IyAqfXZq+NXl7Bnl369c/P
21/vpxxpaU2jtgDsSXhRey90zNj+jUquHJpd+vzZuDaATfix3jOFl6cJ4tXk25T9joLM2ec//qUL
zEa2FYVNYtpxfqyTmyyFxm6+lpKsT/X0tc+fjey49WJ2bbk8CNymtfUxOgSd7A+7ylafX+Df7A+h
z7kuxWDUcWdGOY/PcBck4SkKAHqU5R2tn7h9teeA2QVxZbZHhz4ulVa916q9sj/797yiz7kuJpYK
hSR6PA7iZ8SJFjPAGF5rabswq+hzmEujDfQQEVs9NmnyoI3GvlIPQr61VnpjxgFe0k1vEki8VoS/
8CzMQS4QOaVntYM8WNVDp/8i24uuFjzC13ac+ryTs41IR9lJKQ5TO9W05GMIxSNXrCgR2FfGy4X7
Me/ihCphEOKoi2MVuXema/3wiuqmsZ2fnz9sf4ix/78yps8dRZMqnNGn0+SIYY8IrB4Tbigpxcm8
Jyopci9dVJVhrAZIfKcptPt2oatBPInR0F89XXLsI3P33Ptt2xuynWSmR7jr66I1rHYr4iH/EUYj
3YpiKLRF5OfxrS9FsEYRHq8HrxHvHjaAm4Y60raXwvuvtM36N+UQqAR4XKBJWN3PlgarNVof7yb0
U53aoC6ujOZ/ryj1ebMo8bNC+oE0jvAZ9l2LGXaysi16vu9Ny54YgMGVaenSfZxNS2Oa8YCrfjwG
5dk5WS0bI19W5sfnt/HSp88mJZ2uaK9s3PHY+/cqPXn2W5S/ff7Rl8bQbKFR2tSfKaqwECjeDSNc
1c6wT8fbKL4GKDT+UEL/9QzO1hr4OdxGj0NxyEa4B7GRNyvXa8aVlbXWadBHm6i7CtZTZaAs11y/
OMoRdWmslLPTrXzaJiK03mJUhKh/SCp1RmIuMIeSSqLznopaZ1DmUMkqrs/NW5EDTKWlXXfRAAm+
Q6UDQ6TPffBOg3u06zKin8QmvjTQcx6KKL9pXCgrVu35z5Mvu7tsrKodhKj2WSnhP45mg38lls66
9VCFZmXhbSP2YGsdeuTS7cweJAlYTLSEH74wW6pSebyfyG4vxtqTjAKjX7dBnhxTLIObsW7UN6/Q
pnViNjmdrCLZhKQclkRrxhc4LSFZdhgPhHMCIneKPgdWG3vXF8leCzI+tc5FcooB7r5CCwo+2knG
Hp39jve7TYxkb5Pz3XYZf35rCfL0pEPDTVTY3cYU2bDswyl90eOp22RK6UTa3PxG1QaBsDrRn4ma
BitBlhSMq9k8BvjlgTcQB0r7On9VrvefZiByNjXq7BoMSFaG5G3DbMp3rmUI4FC9frTt3FpCNs72
ZDvc14gc7Y/K18MXITtn1cVQm7xRvwvTgoadIU02qaPMnWri35Xk/CAN+2yX296wBx0Bj8eS+X1i
RuMuyttxVTeWsdZp/nlqx5b7bYwYlCMSkWs7Y5b+fFRcGHDzRmMs5m6HZTc7ahPz5pLQt7a0tAkO
Sj6VxsPnF/lTFP3HwJg3Fhv9+bilOA/roY03sAzCRSVAuEE9SF5w3Qb/4cL87dXueYmJvLSSqYWl
E4dTkQh8vGVr78bS9Q4+ufCTE5SA+50wWkWIen+RhW8ItaYE6mQ23jtjhHdR+oCiJCrdpku9r61Z
/xzK/LWkrDqL7g3pyIOe4Cc23zoTkkNvLj7/kS7MT3PlBCwWB8ABOzm/1Mpzhr/qHqY4rH6UmHnp
a6nDfPmlK81r47HMI5cnqjlGRWMe89oBAc1Idr8JNy/+EwLsz5cuNG/3ToOqI6HTjkdVnhp68c9F
KPk9lC+ff/z/cXYmS3Lq3BZ+IiIEop2SZAfVV7k5nhC26xgEohONgKe/Kz2qX6eU3MhpDlAipK1m
7/Ut3di99OTH7yGF8FxZiETC9jwv06dsEl/LrDtcf7zmg3iXZj88fvLIWg5TgMvTzFrCzmw71NzP
r21hN/uhc5qNr6F7C+UggQydY9cVDlmQiIYuvKInBi/kLX7/5SmfzTxluR4GV7SeU2OjSsWhg056
5uz9tv5R1moDRHL4QvawgVwF5sGvPKMRlFa70WHR9RZ022y1wLvPC46nAb5QC2+IWgSOg4MCLKh+
0A4DAyXkM6Q/qMAH3bg384MJIfVGZPz8+OL66s2BBw1ybadBnzhjhawvDO+aCihC4M8gXCjeZxYc
mgAhs6oOObePkxes4HsY/S3jwvXU64Oee6jBXGqOO681O+UGM6POyMkvOcIQ9JaYgzYueYMPQ7wO
BniXFP2QOH4N5l/Qv/Zt/3bBGk1zu5EO+nRnijaUSwS+BHO12rJJCv5jXJByRLoSfpO7ojVCLH0b
vfXpOEcrSixIgWkhPtTMyVAVe2RaT5UTvF4fhZ9OUDxaiQNtD1ILmH9NIhn9CqduwBTH76wa9tcf
r/vnl98/fAMoL6jo2mBKZE7YXTq7xml25G3WIJ5qxlxys6rrScCjUnhPZGkqiNChn3Ogwb3+9//m
df4TYdA9ShgokH6HFzgbAK2jQNnM6/jQLA5odcBJxtYqxR2MJiH59tYKHt8QzUuc/g4FqVHyTq0x
pOBCfSv9lSQz+uI4AL70iNzzsnEL93kMcT3VUbNfoZ+BFTD+n4zaPkI6eHh1m0N/N/SHJr/LzI0R
qBkm6nIxlgyBG9nQGGrokHFrtw5DmGFbd72fNdNIlQFVs53JDgSceGjzfdE7KNSojwG2Onx5MQVf
Nj6n7i3o/45GAkd1bDMzEXs0+OoAQgobHAAonK2U1CWyfDJaPGW0jBkUsiDFdfGwgBUeAqRkPC1L
a/xhFoWW3TEB8cEBu0kPKMERf673nealVL+tzjEzOydWHffDkD8tOA3EHtxHz12/LhtRTtOEete1
+EsGlueMegPreaBfBu+7QW+MP8qpEuwLZ4YEfExmYCOJMZ/ASIk2r3404Ue9yRqJ51Dmt0FciadW
VFE2+vvrva751OqlFYWoHxXgCD1e/tJVA1xSStQZrSHNHn1fRDWzNqbG38qCTwaVen1lD4sZFIMx
JOOu37fn8iVLpjczgur/kB/ANY7koTkHcf9m3/mJOGJzHV1/Rc1XVy+1eGmBD4YKysSTAYB5w1FS
sU+7fGNQ6b7NpdkPS8NYFz0Kw7E8z+K+yr9ay+/rf1v33MvvH57LBWA1fpEOySDZ1wqEKX/KNq5d
dY9W4gekRlVLTUCYxsw8m5cKpwkVjNf/9qcbcihdlNjRAt1HHMsckrp79rGaub+69FzSjc7WfUvl
fmhKq2FuXPxzSxxgaYfbw2yXBhsnYN1cUOawXC3wnOx5gMv20kZFv5T73LHe19yid9mUOe+06es9
8DR0Y/eq6Sv1XG8Z7mpWPla9djl46wE8GJnvQUW9/iU0faWe5y1glcBbQs1e4K5RvxypaABu/3r9
4bq/rmwYJwvWiKaFDUUGUldo8ObNTLO3ti8PUuZblQWacaqeLDq2NKSvTO/cwM8sFY9F/u22f698
6YUPvRgcu4vHie0wpkLO7R1C3hpsdI+m71XFqOhBYKoakIO5OHfrl7UCBa7dCmiablGVouNkuU4Q
WF3cj90jCJ5vwm1erneMZgqoytCFw4rL5PjfALAkFzhxKoNq10zBAVzVc1fOr4OdbyTdNZslVRQ6
5S0jKAAWce4BAYzyTfBbQwoaybRiMG0ZPus6SwnPRV4Y9boC4SrG/B+vKM+ezG4qPwMp/dLmhxDd
tsQd7dbEV15785QHwDYFRdZHnmBsf/2D6DrpP6GaZkWR99hResC1k9p/MgLzyTTdu2GSB9GLrbit
6yclbpty7hoLPBmUSo4nuMKTEJj0LQdx3XRQwrbN3TLFSdk7C2Du24V/SYX4FbjZLWkrfAdlOkt3
LkGmW70zyE/d9IutQK5lr9c/wN+h/8m+RZWHGoRlKDywUezr0vpUd9I/dasFthWdxVgeFltawJUv
zN+1KOn4bYKtuM/yVN4NSG39IMAGwS+s4UZYFwXk1o5PnjtYA6DeuQbTG2SZZ7sC4dkvjea3A2hy
hkRBi2r0DmYucHHsZ1yLNxlD7TGYu2HhuxAZCt6Ke+rZy46uZn0qTQsyVAE89Un2hP1r2ww3Eo1d
fG9yVshwrIE+CLu5AivPWYPTghTIkaXCXkO3WII3s5TLby+YgR8G4QoyNN90z27jlEf4gEBx0gI/
/aXK7DWq3QsYDxr7Vwn+5VNGFsBdQaeM3KwSu9IDHp+2/QqcdDf8k+XFRa+b+nAt5g5qtkXffgHN
P4/s3oRzAwpBEtt07Y14ohlkqpSItpOwSbe28SqdI2wGyt04rm04l77Y2NtooqOqwTWXqjMa5Fni
hvblrmJAJ7tOdr/2y1dQqf9Zp/WuKsTGJk0z81VFbupXIAM7pI+ZtPvQsIxHXq1laJjdXeWBat9W
G8lC3eWAqsWdlpKsdTt454rPOA6nk8t+wWHJOklXuM+tALpk9HgVF047P1fVpd7Zh6g8ySp7Oc+N
U4NBhXzQoZCCH6dSwKMVzgo7gB7kxl/UBCdVzmtX2cr5tFxAYxbGbAaucdvm/un6FNf1tBLG8Vyc
clvaxsGCSzUrnfynCuw48JFI14JCPlTkVNnulmxI15wS0l3vwsJCigWm2Fm7x8zkb1ZN5xjpyPVl
IF79nE+z2BqzutaUuI7EIc8AmCxiH97tuH39gQQ5rq/7/GWGcBnFYhBTXO9G3UdSgvywggqPAoUq
djM43efpON8BCbg1BHTvocT4DlrxZantNu4ygjwTFexYp0vzq+XL8L1qQEmfgpZszD3Nq6hKWTFR
QIQAeIx93sJhA0Y1OxT5rBvbfl2guoSXD9sGavelQ8Ecj31S7nuWnVdanHscvK9/B93jLz344fG4
vRtQiuQUcRUs7uPcSPpncsB694jnbxTs6Zq4nAo+NFHm+VqTBl5TEB+xozdYRgLB1nh0M8vb3fYW
l6Y/NMGCRdbCdTmovhacAWZpwXSmKfwHH0vLxoqh+8yX3z+0AfI+Su7dqYrB5qv34DaIfeEZWxk8
3dOV+SBTYLt6wPvOXmexHQOkcN9Kq9nY82gOYKrodMQImhxcPcSoyArr+uA6IpQ2igc2Bqnm+ark
FJsPLlIB8CVxAAm+s6Z+t4BM2MiNE5Lu+cokQPZUjmgBZnIGqFJhuazim4uJdsTeoL6Dy0ku99dH
kiZyqPLSvm0DYzVxXIInbIxNzVOKYnF7EudymI9m2mzVf2kmBb286YfRNFbpWAw2Ln+X2muPRbXY
+2Bi5oEyGBNcfxVdE8qkGGRHPWnxITawbeO4uK7lPshgbrw0wvp+vY2/Xp2fbHipMit6OVmoFHdx
6q78w8wgozQ7ZG+BDV+7E2AsMJt5Etjuut4XuGC8yHQ9sPF1hKLu+h/QfS9lfUQ5lKSzxKmqaEr+
q6mX4TEFEjJyjGKI8qBzv/oNTAg2WtONQ2V9BDJzdetUovZrgesLiPUkp89Om+5dWR+uv1CAAfBZ
hyqBwC+nVE4+7eKl46GL3IZkA+w3+/ey8J+cYMDGafrTZfbX681p4g5VVkoTUNmKjMgOuEteP9DW
zV9Qtu2/XH+6pr9UtXA1I00zIjTHRIyPnQeSv9lkSd2YSBfl2dYapukyVTVskpX1aenUsVOk2X5a
KnMvHGGEEgRgkFWH7mGCJyRcqjxUTcmhCDZWHVP3esriOZFxMG0IOWPc9c2Pa+9PcAUqJvBRncma
gWRNq1eem+OD7FBdX7GpuWdpnr0b+eh7u55AbHwsMsafB6ORP7F1h04IyWB3a1HRgDY9tS4EONme
wVS1iefGmr43GZwCHAioM8h7VhgjDhaKE1wyuTHcM+SDQUQdEXvwDxgB9bNvgFIDIyi5sUhcgvV/
R7arpo3TeoXCOk3NWAbjmVH3YcyMN1oO8N9Od6107/PFuEmL5XqqlrOCuUkAPG0WO92565JcfCsm
Dqn6j9vGtRL1mCDtgns0YOq8eW+vb9OcH83lS2b+uv58zaz8W474YXUQgwd3TgkY8lz+cAgA/7Bi
u/5kzaKgSjk7JxMWlVMTM5bujVbsJwd2D5UVXX+87o8r0QtZ4sBe87SKW9gQ3BdTYZyA5N26ntME
e0sJVm3hZsADdlnsNu+AyEdGwE/EP1Kg0uvy6fobaDpIVXG2roAL2YhPa2KalLm3A3aKkRsvAVX5
Zu2XnptLqKqFLA4oSwyRL0CUf73tvyvxqKOV6LtCknjN1h8c9mUhIKxHmC9tlQboOucSCD+MSxs4
ZoCnPSuuqHusiiJ0Vvc4ii2qoeb7qqbjNmp9DJCHu0RMu+Ue1rEMGG5g9Kf9bf2jTNt0DSz4UYCe
7XrVjqUOSBEEVAJx2+BXxZk+4LEMuPouWTF01iaNcj+/8dHKxqMsDMMoJbZWjomS0SmDq9i0Lhun
A82k/Yt5+fBV/XoFLlKsbQJ2AbxTWvhdbpHbdF9UmbHjOq8o46EteOWPLV13RnaAbs79aeNy6vo3
/Tsx/7usQJTyv2OyBp5N9j7yhrgxFPDdK83sNFO7AR8bPq0t+qnznhzIAeC5JVh536zWdC5lIF8W
G75J0bB4KK3PKwPWh6hs9t2xfrfNbAkF6ibDenBJmPcy3fi7n28ZqKfsV0ERz5agnee4m7MvvZcn
Xdu+4jb9Ybbr5+s98nmfU7Ugg60gFHazNaI8xv5VLfRYtXkT+mbDwobD82Gp05sSrFRNuQ0ktwzD
g0aqcLtn0BNO5UCx/U43QvHn+zrqKYMHYHW7MkiXJxzGMHxIY5+WTxLnsKYrnxmqwupMHLvU/Xm9
3z4PblRNw3GUs68C2G8IXu2fElZWkvg8JEO/dXr4fANE1VQcnyUugUtYpYI+dc6nAupLK3shVQ9b
zfJLPZE7LozbSJ5UTc5NnoO8NBmXWLjGQeY8CWBSDMfEw/XO0r2LshLQUcBvqVtgbMq7FzmVj3Zp
fMXrAT5TwnUTbE/SvVxvSvddLr9/CE90RIai75o5Ftz5CsMRjvwf+wfglq0UqWZOqpk5ti4uzEuM
KbYq6e2ytLNgEjvFUzB/8bN5vm3mq3knWNHBR6tmMu4aaMKdLxTyQi75zkJi5XpHaSa+mnzKJ/in
sIwvcSBa0ERjD6fsts328/ibifR0vRFNES1V8xpNPrK2IKJNAv/nyJ5b9gQRzkUjF5oE9xf2imwD
jxsTzjfuL0LZxiKlGQVqhqPuXLiTwbE3Mcw59Ly4rR+qTeqk7uHKaF6AnjD7oJ5jq4EUJ7trjWlX
82a/0WW6x19+/zCCIWKgo5PROhngM3nomF/GXQ65WhXAzUv41PwzGqBR7dal8JFSwcFrRunu4pKo
Wizr+wAp35nSBlBMr7O/W7YNc6/rf00zZOzL9P7wz5AwXFmxQpJqIXNfN8OekuZZ0PaNwMUPpkK/
rzfz+Q6DqlTGNTCwNne8S7p6fl5pd+cuy8ZqpwlEtvLpGCzv2tlcxiSohzZMURQfZmP+uwqmqG7Z
BLM3+76s2dttL6J8SZLaVukPEMC2EzzZmLnP++bb9UdropCqFkkzz29ryMCSmdKEoXDYgoldV+YH
GAtvXGHrmlA2H2KA/dHQtGPiFMur5OZjb1mHvON/at/45/pbaIa6mlfNm7QLgiqTSTAL2PPRetnD
kZUcZEluK0ijzmWQfRizBhyeLEAHMZuEhFOrWLPI4LZ/uP4CGsIzVQm0wRx4HPSO9lK8HEG/9tTM
DDuNGU63Ng4N4AJWM/hbYre4Yyz7vNvBtRmaZ2cHQShAZNnOA5oSO80d8ejGn9LshFRibTr0rg37
PPwne9jDuW0H+vSDlNUhcJZ9PQ3PyyjD1d24ONbMVpVfa81QZ610rhPCu0dU1L5mAxSJ17tXN12V
CwK7ylc5mX2V+Lh/AisfRnk/bRsKteDOGWLmtBtDXdeOsndcDHPg0Al3CaotizBPAWeDMyv8o6Aw
adcwK+TGHlgzp9TUR94stMjbFsasZdf88b3GfxgyNjzaDewoqtHYwv5qPorK3PRHuoLZ4NdJUJYo
ioX1H+iEW2BVTVafqmmPwZugGYXZZAIlZwrSv6jgLU18mD3L/MEDTi9MA9eIBMQ50TIUcK4ujMNY
dtk+cJvlZKSER83aVDtQ7IK7suL2g53bfXR90GiCiposyVAob/fjOiZ/SwUA1/yyVPC/vZzZrjeg
+4hKWB9buL7WGea82ZXOTwNCsZPDKvcP7guKyFqrrfJfzXKrZktqFFnmAW4gEqRcI9K270CrlWHO
p3fLNMad8N236y+kGy1KpM9I5nGjapbYg3Jjlw7eAbjRLV2j7nNY/xuAbZgWgzOWNYmALxl/YrA1
7dd5f/2f6x6uBAiHl8FEVzyc8CGixQvctw7dTdo5F5ja//3n7tKulQ0npFia5Bnlu7jDgi72pj+u
5jpac029eUTUpMJs3oOS59/oQnoWLrn0bws2aqaDze4wiQXjx269P3XOUPJVjk8GLizDLq3+vf4i
mkFqXX7/sL6aGbXsPJBuzPLv8LXsf9RNFrY86YfbzvVqVkIEtLCESfpkTrkDNzdqO0A3EGJBJe0V
hwWUnSM1Akj0OEUCc9+hrG1jt6iZF2pewG/YzFCoAz0/RQ7CpSdUJv+83m26R19+/9BtMy4XuyGn
BOzg/GEdlpcMtLHbHq3MZqtHHV9RiTWGE2EMyeTJmbfy3bp/rcxlmuawU4JxdexUKQ7AE+pGgZcf
out/XDOZLWUy877oTYptUWx2UnzpG4fD+npxweV16Om2JpQpTZbB6vsCdcbzVH/rVuPUGNapy62N
x2tWBjUd4NaIpGXj5Ik1wvN1/MHrh6KUu7bdkjnqGrhsYD4Mm7SAb6G1kDlOmYhAGwiRewBMF56u
KLu83kWaCf130f/QRMacwjZHbK264DVjDJaiRih6lFCTu4l7G3Fb9x6X3z820lHGmrzskoAX9YM7
55BdVCtsuNP52eJI1Fx/l0u3/Pe2F/J8pRkPWjPDX+fYHskULTXYwpLVKPkxzR8tsZE1X743zrQR
b3WtKXPabjw4LThVmxSmuYO/5oLiGYZ7Zfih0/WwUj9x5UZQ1H0kZY7XDpEws0buozEBLYSUbfHk
yzxWjwH8Mw1hbxmEfQ5vd6mKeczKkuE4gQV2HIH3izIDpPhB1PUejOYlanzSwUCqpnddP+W7FvXk
j2Nb1+/V4PCNqxxdrypRoSyAhJ+ogV1Qbh1ANwmby4DM893cmOdmvVuncSP+6FpSgoNvWbLJcxCP
UbmDAlUSwg5XmvQpXVBLufJQLtXGHPuL8v1kYKppCOzhAti1olvdZ3HHTn3o7g59eC6i9B/4LnYR
fV5jLzaO9f41j09OEZbf5o0CRE2U/Q8XMp1EKaH4S9KCzZjZYODN1Qw2c+lswZc1y4QKg1yZy03q
getdFgw5kT+usaVZ0MQNFQTp55AGAabSJHP9zxQYD3Tow7H8IZfu2/WIoWtAiRgjq4Khy9mYLGL0
jpU05FvHgnZvlmN+Ys14E1wC7tBKrKjkxHAA6swk49+s8cfs5UentsJJ3GZTRIkSIZaKl7kziCDO
ZFonneMfkR+JYG0Na5yZwN9J2BuxXDNtiLIp6FDtv0JmQGPPYQUqudo8atfyj5uSN6OfYmNCoTMB
eGlj56z7Qko8YDiqD1WfUkiUQGLBjtl3z9Zq7y1R3LaBUsEPoEJ2aQr1QoKTL72vkDvYNcKpN1aJ
zyeHpXIdIHaGIyrOwYkt6ZvtVc8rtzZC5eergqXiHIqO0X5YepI49bRGuOUB+twvSTgu8HVsbF7u
ReVt+vJevu9/Y5ilVugIyX1z5V0aB9ZvSEX2Lh3e0qU85dX3KvWAcAqOAU/vK8qe7G7Y28V8Uz2N
pbIeAA1AhsebRZKy+pCysQmZNz4hAfPbGbyNM/7nUdJSoQ+Ezw0TsyCYn9WZ+FnUDCQOTLIxxHSP
V6b/Csf6AANhTYAoDFvroYXh28S2Uoe6pytzvwUMaTSsnsatn3/NstHZsbH+SmW2tVIGmk+vTHnH
sAe78H2USqF8ffK+p8Uv+LiFQH9DTSJQdGhGoEpF10OyblQrE17M0KkhztN49GgfDl66m4Dcq0v+
B7i4o8E3NTi6hpT1f5p5PfQXpynYNTwxMJeoWUDXOqcv3UT2F7TJRgjThABVc08ycLPlDDVUV4hj
YaLAwMpON3WWKrrvKiglYIVeJyv/kWb0XJf3SwcHiOV5Fnwjgn0e8C1Vbp+Pa5FZ8ChA3sGKxFDt
eiDAzakNeQehfUHCnvsbPaWhd1iqwn7Bck9qcyKJkbMvM+Xsru/4v4PT7adsOrUd6PItPwfLeGLM
Ol7vw89XGEtFSTJ4VkgDZmYxHIn+EcTJTszPwdel/QHIz61BoEmNWiqycXVL5ixdacXpsDx2VMJ9
cnKnaLZIseMLc98yONOHVu+0vzKWz3lIcd7rgUjriLm11GmGvK9EihwgatcpqIWa1C6qqoYc6Ji+
wRzmPKTNs5tzeeO4VCIGrngD6tt9k/BCNBFnc/bmpyt96IaenevWBLehdOaND6gboErEWOe0WuEc
AzAYuMIHwXke+Yvr7toApWI4eBo74sJ7qqo396WaK3HLV2IHbvJsnE+w9DK4aAFsOO7HL9kecsSo
msLs3Wdh+9A8zQ98Dyn4xiFQM05VjX+WZk4+Q9MQz8JbQShzXeur65U+DHcn8Auy1N4qzNKN1f8I
/vlQcnvBODHgxRdnk5mfJjry58Wj9qNfTOKVzp1z33q4Ag9BsfTeUENMvoJkyZ/GmdQbG5zPF7ZA
nTJ1abOWmAGJS9hV7ZYctRGVBQug1YKXzfXJr2tCmRFm1nSuZ640lshD/5MPBKcYx50SKy+nf29r
QpkLRjnAAxZ8jNiW6TsI7ndO28GbcSCH68//fFIHvjL8wcvMSJOtfZJ6zo6b31CsEloGSgXyX6jU
3uinzwdfoA54RpoUWHVcYHLbCn3xYMkOvvRgIX+/6SXUwT1VnXDaiZB46O2Xwp/eF+b9QrXqYe2D
Z9AhNkaU5jXUgY2ChtEgZCrgvvlYF9ZxMWEAPIo9YLr7217k8pU+XHW1wnKttoAIsxbNQTrG3oNM
oxmeG5Sk9caNvXV5vQ+N1JyPuQkSLAwlnn3n1Wg7SKI5zDjgRTVsFcRqxtV/CFcB77o6xW2aafx0
AVTI21fT/t6A4d3xdSN069pQNsbEAB66rtFGWX2rujsx/uutRhiw9wCA1+sf5PPdV6AWVQZF7Zv+
2trxZLuvDWXH0i43RAu6f6/M7KxnnFncneOxxk5oeG8XFAi5beT30w5J040+0r2AMr8tg/QEqMsc
SS+3P6D81o5gT7bJnde9hLKUoQ4Q6v9+IZDDesLdpw0y4FMawIMwXeVjny78j5P39dGrsWAXuFg9
LUvl3HE5zm+LUQVwxIOe1cXJN/TAc49qY3JO5TxlPyU2Vfu1NsxzgfzNc8/gMd0NrXHyOShHYV+X
AEmOE4xDPCeHWULpH8uVmwcTpIPItV1jP1DTjSxuek9SpNa+8bvi1HpsPzj17yUP5oPD/ewJAtgZ
9wKBi6IS/FocYVRefYdWmRwLa5h23cDNJly7OU3sSWbfiN+D+9sFZjSOfD2gUjGNPI8skbnCrjJI
O/elBmL4m0VcqC0p6qk6KemODUV3NIlf7D1m+ueW+7hjtta+RdrCNPYwpxvuDdLS+xSVQBvRRLM8
qWWnVi781vNQFyjtt/Vi90Yeg4LdFtPVktMM9/B+I5G+MA04KHOjHfewG1zDtSBO7A6u/HXTDFSr
TVvZlX3a1SxpUpYY0oMN3hZtUtc/SiB0+qUaWIuy3HSywcG2j2bPd8aYRdf/uWZuuJdmP8TZBtZm
gZsiJZzWViJSSncYVE44VH4TurjpOFT5sCX61ExztdC0p66RpxZnCTODR+GRJ7IZyXWPVjY5pEXS
OYNWNRnBwwNUqd7Vk51tjCLNmS1wlSjow2Q14xmAdW0uI1ZUw12TLfYuKIOD15vndeAPLhv/FGbe
RSYC5sbU+PxSInCVsLiSwYdMqYfDy2p4x2k0xQuFX+dzO2ZTwlvEGsNqrKiZlvEs5mBLT6gbcWq4
hJCgWnNUg46z9dLT8bsv0oSjHOT6iNM8Xi3TnYug9iFZdGI55G8Dm15guvhuT1sKg8+PSoFanzul
Zd6V44DF0LOmVz93ocOCU8MjFYB5djQDLCKvgYwhdKtw/m+9/3/vDQO1NpcIUvppgDcqJ38E6zSv
omlq7ENjQwA5SdQA9xDjHQPJ+akcA77jl0MvlLvdD5Iz+mKBBbxLDdzHuXMKiLrp1Y/wsvVOSGMU
j8MMyTeOJvODUyISD+My74wiXR8bw23PAuLj3erl7cmfq+wlqAQ5pd7SPEKE7N/ZOEihRsLxQwOu
9fdBZUJn3c3l3TRP4rC2ozz4zA++wB6i2o19MO05tOZHlgknrKvFAXGhHna95O5OMHii77KJ2SiN
woHQ8/0eQcO0X8FOk1HPcGNhuL4X2R1xIodKdrAHOSaFUaXhAhOEcLKr4Rxk9rgLcpQHprKrv6Ag
XHxLpemdmprk0QTzogN8HOfICmxxqMGjidYRJisgzS0bs0o3m1WES++JtYYIxUKdfvo2oB14DKDE
ceynUKbLQ1WmX42GnscgxV1M13+9Puw1gVbFsnhei2wc6MSgqdpPqCF/kH3Jw9Fzx6glOERzcytZ
pUlxBmqFaAuzrLnIFzee5y4ajKPtNRdO0m4S/YHBNjqAK4KVe0+8mqKhLze4M5cF6bNZoIRgsQSB
sWCfEPflMu78tZt2ThE89WbzOln9lt5J14oSio11agGi6EgyN2TP2l9kel2XKgxKsRHsNSuJWv05
9/VCXbslSQ4z7LshYMU9zQ1jY7nV/X0ltjK/rzhpZJMsBN4BLD33i/9uOfNPs3Jerg80TXxVeSy4
JfHgetuQpM1++vkSBgJQcZQ93Pb0S9j9sF/wxVyNloTIr2Hyjwsr4ACWudLbOLzq/vtl8nx4et97
vYXLQDNuV+FFhBTFiz/INOoACt7IFmsWVbVgvjCHoB8apBEhq3GjBi5EeejgaiTuPaOQu4Z/KXE/
SoiJ+ye7DDZqinUvdvn9w4uV1pzDO6AmoIh21p1rpwKe03yJgswyb+y7y4D+0AQU2X3lwyM8Hq38
IfXlo7/k+3nOjtc/vCZ+qcjhAK4emSisOjHLupwjZvg8GkkL43G/np/MC9gNxxu5hWLSTBS1VBFG
7hNv3QxutaX4MsPk27HmMyCL0WBvTEXNRFcLFgOYmc/tYptAdXUob8reHA4l5PXO0lwvBmqlInY4
YuixY4thYf4Cw743a5j3i2saJ6zrxQtlE3yGmnY48GkaDwGj1hNdPR97OSZuHHJKpKRy9cZiho36
7LzI7idv/p3L39dfTzcWlI3pQjq39v3L5alZ+8cqyJ0ooFDn2gMsiFw3Z29G6gYbl8K6xpSQCV5S
jhiQI+KP9r5Yvrnsda5gHGa/bXsja9pQq9jnvKepyyozHmRGwgpF87uidF6F2d9VVdnuWcd/Xe86
TSBQ69hbi5hUcA/qjabfOfx76hm7od6CwOre4/L7hxgAyx83KB0I1JepaF94d6mQtexhN06ZvO9E
1kR5Noyv119Fs9NWy9LHLCBwbRcW0jf3XfWUu+a59PYDZPccFzjTZomg7qWU2LnAU8lwZ27FU/oY
yDVi9SPcy8KpKsORb1w36j6LEjxzm8M9icOPx/bBoMzFWLx4rV9HRj1uVbhp4g1V9kfSHU0HsBEr
NkF6e3QzGuwhI9jSB+o6SZntUAVZU+1aJJ6RWizaAHDVuEn7w5gBo8Ofr39xXVBW5z0HSk6WWMV8
p4+Hsj57GYyDWNmdJXXeb2pDLb/2fDCj616asSP6twB19Ya1HPLWuxsscyM6a76EWoBtYVtcudJC
OtQ0mvPoF/V9VgzV6bYXUIZrVroT65rJjC1YIc/m776aIQctw3XZqh/QDNa/NXgfZvmKfKqRL+Ya
FwM7YlKH1miGvmFs7IA1X1mlr/idG6TD7BTJCjBlW+Z7EzuwlbZhtZUv0rWgDNZRlsD/d3aR+BcS
plWi+nEOq3L8f5BoEfA+OYyoldfMrQx4jKUwM8Uxkpht6Pn9zvf+pNWWdFT3EZRlaZSGU8xsXhKb
O3xvWewZUhMrdJatS3FNeFVLr7tJwmSGlQ6S9t5zm9Zn0zNmXBNkCbXt37XN7pBY39gUa15G5bLM
hpcZHsvbpJ4d5HJM45Whar3p+OH6nPjcL82FKfv/LkzVOgBG35IhsY/pkZ3m1yYeHuW9eUIlx87b
Tbt1Zx2WO/fAT+BpP5JTfRxP7t7dX29f936XgfhhxlRLQNrZQzK7Iz9AdyzIj3na2HbrrhPUkuzW
xRU76akNK9Nsx0dkdTwfQ3mevYMgawZELMqWUEwSdfV4By7BRs2KJoj9JdL9H2dXtlwprgS/iAiB
FuAVOKv3pbvd/UK4NwFiFav4+pvuJw/XHCL8NDGeCTiUVKVSVVbmu09qBxAjEa8BtUiaX9eSfJsa
9OQ/Z67FUaV00okiB3WknsA2YVCcIt+Uu5WkrC3GwvsVbWsCVt7yapqsqKCJF0Bn5EvlxhsrsmaZ
xSmFUsA4jAKzj/PQODsCRemAu7hTfs42C7/HsOOonAKqOHlidu1o7qDUoYMBTEmXn78SG5dA6tqa
0fm0zHzVQdvV6aEV6N21tN41GBK6/IZ/fFEfBMclYNpMYhg8W3nnWNTPQ0rjACvOb+xG0j++RdS3
mfj6Dlxlfmh6v9n1mQW0mN/44Zg705nMaOw3rOrviatcO0CTZT5aOREPjM3TEHRW+c2iaCJc/rlr
BlmEDhAYS+63dD6Tuouyhu0L6w/YQo8qSz4XHZYY7GbwpCPskpyHOZehmSaQxw/0hczzJ1/w5gnv
fLUZDNgZC889m94t94q32dEWZYY9P1UbEfxfuPloUd+84d07MruwaFOk5Eq/0Jfmdn5W5zHbqSro
X6bX9u7sf2dFQD4FWPX/D4vNlSUbnjpn2RbpHiPNz8nQegHaq3+r2fr1uYVfxAlZU1AVS9B5gdIo
4m1yQl/wmKJKO3O6cbdcCUVkESpsiZwcI1Tk7Ejg1Oxpx4d0n1XNxrqvbd1FrOAY8LPcpiXnlEGA
usFkUKB53O1nDrBPYhN7A9v7ccTzlgjsqvPm2eB4PRsGaHozZI9Ap218w8cm8pYQ7BaKvXY/2zAR
yGG8AaQtREaYxt4Idx/fW7wl5loOdWuVIIo/Qw4sgKRqaGcvbVaHSf/Dc7ZkFz9eB7TJ/+sbjPSW
ALu2ONcOpAHy38CUh8S6a83vyzt1zUZvf3/ne8YB2LHpZ3F2SvMMQd0/DoSOA9nEG869ZqSFb48a
vRbFdHvFCL2NlXVoK/G16fqjqkEnL6vPsSNCgf2/36FUJf3Sz+yzzrp9yd0kRAvyS9taG3Za+46F
RyNlHitLSvdsd3ZY6mcBlBj1gWAEk002tBuFr7W3LJy6SoeZVJMDNH2O+S6383d1zZ9K7T8lU4xR
uTLbmtxYW/eFf2tN+YTZeXaWWiSBbeffuFMdpumTrSpviaseZNJVFLexK6sHeVkAMRY17qxpV+2F
F3DcajYW5m0j/f/h4S1B1q1DyKwn6I2x/KzHSKjPefcSWB1PQ2eNELO9Yupvk7yM4t7rnsvAHrfa
QWs/fOHZnSMIK4YKs/gWFwFzh+9trzb20b/L4kdWWbg1F20PsUkB+LyTgwUN5EXmpyt4+TXLB35V
TSi2YVrYsDmcvd+yI82vZC4gA1e314zW/T7LPFJH9eA91Z7T/OBpDSypNUIaN+B9LKJ+yqwIiMPi
qs7rdn85Fq3EuiXkhXTCpPkI6gNdVHtdFmEyfB1b58SKh8+94M3t3gU7TJbUzaCm9mpI/VtQnWFc
QmUBaP3Os7NFr7biWEu5o27WFe9A2Xel6+rc9z3IwcWNNbafKtF4S9CLshMnhRyLDfUFUkS24cOv
viTeGUjudi8yVh4um2rlM5Ythh4EfYkiOeKp5aEJ3mL5M584QcmTZKPr+nGVQCyLsFx7s8rHcThP
MU4c5yW1rRD/6OR3SP9AwN6PLn/K2nsWvtDEPqhrpqo9DzYju9obX+LePHY+aLJGkNxa6PamM9/S
Bv3YrcWSKIQmUvQzcfRZMkrvusHK0VDO608lluDB+O8OHkTi+MYi/dlteZBBuMlO77JJRNreGif6
+AgSdHHQFRr8yyqOm3Mi6uTQzNR5skFpfMSxNIfGmVRQ0Gn4fnlpPt5lGGn+7+dU0FOyWa87+F92
7ybdTWv8PQYQfl9+/McBBZOd/318a0Fsm7S8Pyswaz6DWKyO5tqxbk3TyaPA9P7GPW/lM5bOMpGh
4Gku9Lnssv5gNK0iyaw06t3K3fD7FWSEWLblEoEju88gcMZy9iup43BswM01lBgSwchfXPcBmesp
UF2RBE3hdLtsSLdoFlf2xLKwzaHlNBCpQayY0QcDQYB6qupjD04hVNDNDwYS7Y0jYKUkJZYF7mYu
mdf39YAavcmCPuYussTp99u0iuXRPfQp+HGarTPYDX91tPx6eaN83FkXS3IRu0lB3E9A1+9183gL
VaPkvqtmNwTjrLkGHKU5lKLWf2nH9HPsMn9jUVci07IaPjSy79sOFP6p1ddRVSgUMEt235QVeoQp
lNNSFYFUZ6PstrZLF7Ej84fcbm0CwYDSMj449lkaFXqUEVUUYN/Lllz7pEX4GPtGpcAr92fAME8a
lMQhZje7oI7zx5iTnxP3H2ev/1RBSyxL5aZAAmVnkDEEg9frlFg3FZThMAmx1QtfieVL1vKsGzMP
pLj63JP0WPnz/YxW9GU7rSzGskRumcFl2h+g7TyUD46bQ4UqKx95+jmooliWxes89/JS4ae39kMj
vvn29yJ/vvzTV6LqsiBOyxlAbdNhH4mc300uxkxq2yp+gdu3O4Kjx95IQVaizj/thnfZGkh4Blq2
kAbKBq/aS5OpX6bkOQl9cH3uROZNV7PdjRtvW1uQt7+/exs1Mk7ShrinLiP7brb3qHYc0E7fuE6s
wCrEsugNaT7mqRayWVmDQCoVmw/AOnZhMaM3DP3f9A53AX7uK+Ydx2GYrlrL1xiBcZJ9401udHnt
1my6iAGG2CMrHIjXCEPKAxvnakfENH5Jsz67ljpmZ2KZcSuYvz31/28h4p8t3tkUukU2poVqfpr8
5jbLyijTzg4kJiEtGkwBVieJESirAj1PRe+lpl7gKDsyxRbj7dqaLtILf5ZOiTolJIE85uyB+OEH
8DCo0MkSe+NKsfaKRYqRdiOuVTPJz4UAJUulwbyHeiyUrn2gFi+v2corlmV1V4Lzwp7HAqp48RDY
oskOFWDUgecWW23ZtWN3WVdnXje4csjcE9XTb7ROOFgixltVpD/7vHwl07xXangeZv93ZrFx46xY
fevbLn23P8CcK3F/V+U5LbOfqLvfjjW/c/oswExxEWE/fK/8OHKMOLhxsnHmrkSvZcV8mDkISN0y
w57gYN5I8qCLfZSaq9oNJjptCSKsvWYRThghZZoieoGv3hxT2v+cmu6rT4snpj83AoZqwX+tR5Ks
AB2nW53byb2FcMFf246TqIPiAGjvlRuix2Y2guPKQfh/RfMe9QDQipTnyS7s0xA3+kxzVm4EpbWn
L3KGqYlnaGBa1Xk0ar6dPHB+VjSpv1x2n7WnL4KAbCS4mMwA6jLfv6sNBl2a5v7yo9cWeeH8dZJA
lKV2IVZogdQjG2cOTYIYpXhRv8beFq/tx2+B5PN/1zltM+GmeoTwS2NjdI1IFUpLDdEw+U6Q2Jve
+LGh+LJc3qOJNlqeUwJO2okGVC7KfcC92YvsEbdLQtImMIpOO7/qp4NUQCZg/L+K6kk0ER8wvGIm
PoeDn/Ub3dC1D1+EBwDxhRosCLrksdhTFAkSMp0q6w5CSxsR6OPQypfV9cEe83EyUOvx7T95/OBX
X222kZt+nAjzJWmJo+MiG922POeqiTHc0Me7Aefhleon62DcfO6Cxpr80+xVw+vl7bj2NW8L+y6c
DjHDsLeK83MyoqLoVZ4KXM53UBuOPveCRfZQ6qFqZ8ZQG2AaGj4D+a2pTUOTbxVd175gGQm61ncK
VCPPXT7IyEX6HWo60YAn/saeWnvDIhoQp+16u0Le3fn6q3TpqyyyhyKOt75gzYkWISFNp8RJ6gyq
dolO75XjqV1fts7Gpvo4fePLoroYY2VbFDLhDJDsoOqtr4Nb7NmMsfusEsHUehttmxXXW1bVExCU
aL/XxdnhxZ01ee21Fh5Sm7F4ld1kbcTPj6/dfFljn8WQpWnuqnNCCL+OUcYHDTEAVd8I6WcgCLz2
L6Rz8rBJ57kPdG+8jaxt7fPe/v7OU8TQkmTUUAPk9LGx71KvAZz9YVZbw5sru2zJWmI7w0QADnNP
ov6aWA9+P0U45faXvXBliy2JFyzeuv3oVfxUErvbyViMh3Zss40ttmaahY8jW+6TniITzEsPSgp3
MdAQlldD6urx8s9fs83Cx4lx6mLqXPeUNiCnFWe/+ltu1RPX/GPh3UPneHBvWZzl3NhPlPvx21k8
7XST5TdCUxpA1HD4cvlDVjT6oOj+312kPFaW2msgCYE7Dg2citc8bN1RHjzR6GbvuO6gw3woarS7
+AS2rwqQxzSUONf+qGRUOwvTt8dJ9DXbuCusGGDZHhCgGOtgAf8UQ8F934ikPZImyw4g9+5DGtNp
nxR6i9pl7WWL82ayU5MmXZOeR3ABy64IoHsb8E4GDImQlW1VyVb2+5J9ooB4jGgtrzlTaWmMc4PD
s5XORgha2Y1Lzom+N4NvCyDBkzQ/yD6PPOvOadRGyW3Fmdw3y72LM7Jz3MHVCRDBXv7bAW9LIJLi
t7HcY7YprbcCn+HuIpgNqHIzG6iJUz248VF5pR0lY05RS6x9fhdXvX1QrotuHfDO/mQha+PNsSQZ
hu8tF4C/IAUFFhiNCnu6AduD2LhorVn27e/vvl1Qjts97iCnAnJJnfsH011hBWnhy863tikWew9z
UBnGUV3/ZAa1w4TKSdHsk1tiEQHBeJuhy6W9kyTilGsbky3TTUPtjfC9khguRb5KL6FlySvv5Ljt
A5gZ7BATJ8eq6b7NzXxjLIhI62l+uWymtZctAmI+C9k0yvNPXjs2flDi9n5tZ2MFAZvKioDLcOKA
Nmo4V2OZbGz6lVYFFwsDCqRThIKAEmSEv31bhcwMmJGto1SqHQTToAGU7vIhjZhFftJZfy6zW2qO
CRWXcih8VJ0xt3zHRa7vKeQBAi+rtiLRWsBb3MSmunWsqWHuCVKZUZHlYdF/h5h1kPHnWW0Nd63E
jGUX3BYzpqumHNsvp1MwMX6lSv0w1H041snGIf/viPr/yhxfsj7E3sxROndQ7aSWfW0sTDa7dmaF
MzQhgqTxkj89JmL3HptA+9EBQ1tgvHHf57WFbNCWzxItEtwuYIyTk7Ry17K4vZstaoedxRL8q632
xBooyrbYAIWr6GMLHpCXrC/jxy623Tc9IevEkqS+Vbjd7ojf2lEupMZOJQTDK7LYm3aE2GNWpru4
j9W3rvPeAHW+f2ybhqBe2MjnSQ39rstTFxRYfgp2jLnpgopAbvwNU9am4CMtUkW+ofE/JwHpR2AZ
siKpQjZI/zFvqbkVbZ4dBlW4N2Zu0IXUxHm2cqh/GFJIUIYXs4rsxBMBSKMZC1kL5IMuRysa56Y5
wn51WILHd9inuhY0KIo+vTduXzYB9cwYDV2D/gcvkvFHZ/u4xBbQMdhXk287oZ3n87VxQUCUesN0
O+pB7ZOJ6A3nX0tQllgE8LWAfM0q3FNS2RDRBRhLRB0fpjtwp8QnMWrnqu5LIPNTk9y5wwSO0rYZ
yz4oWi/+mmrc9YLB87ZQKSsxe8lFQTim/jMQo4JPCBWerKYhBxnMRuazctwsGScy0A/6kqTWSaf8
pGYdTdJ/8FN/I6it/fZFrpcylpNEODHGhZzHAs0PTvLD5Ri98suXrBK08KlPjedhSuIEnZiwLSoQ
DgwbdlkJJ0tSiS4HKcDMSIxaOwkd/eqrLlLOrZM9X/71a89fpDh2X9AG6ovxifXWgbdgwWf3VT7u
emJvmH7tDW9/f5dIDCyZPc1MfKqGTgFwH4MuaJ5voW/zc56TX5/7jEW2MmEBEskz6xRDMKkq4CzD
U91+KSH0e/kF/xo9H4TcJbWBKCFZa/o5PpEYUmHWSOm1kyYydNw6ayExbkgEsZzsV1+M877Mi2Rn
AJ08NYnVPMzDyHcpFNMOrsXqjQNzza6LY1oVdumUDj65GNIQA/1R0v1s0iqwsg2brtT3+VL8qmkB
0Hf63sLKoT7aMYAUsqS98f3ylIyiDVqP3ZipJJDMk3XgzM3WNejtQP7I1ou0J61GJtKytk5eoV8S
x/0J9aoGqqAF5inKLrJiywTjONWRX292vtfceBEhpsbiGj4Qn+LuZ+7jrodZoHnDkitL9X/ECHMt
fdNWMKQYxkfBGuhyZKmbBoA2ORFYWbeoQdde9JZHvvM1YDzskVMan4z+qcWfOHYCx76vxq2O+oqR
lnKCFYaMrGpCNBqsmYSy8oanJqvYHemnrfLIxykvW7JgxNTWYz/Czxx/4JANcL8Qyl/7t2hROfe2
y+xA+fXGXeFjezG+WPQZg3MYoLLjU1d1yFwabLaZhWXqZQGLh8+Vqdly+VtfDLEteHzKFU6JrFAh
SI7OrZ+/Xo5NH7sLW2pJovtq6djL5Zk6+jEtvDwcHPpAjL4nTvaKDOhe0vEV6ktbE4gra7TcBi64
VupphD67UlkVoIv1XKjhZpqzK3tIHkvUhbpqC4n8cdLOlqwZpTV1DYZ/rZM9Xin1J9U8FDSFxAKY
8LshumzBlTsPY4vzAyq+rH/jATqTsvCOCSiyb8F2ZF31hawjwkES7PtqDqnlmshN4vpbXvkQJuSe
3l3+BR8nKGwpQlk1GRcpMAznqmA/Zd5BisYvN3Y5/dht2ZJBY6poXvfg/j5XunDOvpf+dSxe78u4
rs8jam4RWg8HnmG8wjgYPR96+moqq9lB4QCQtLG+s4gb2tR/hFzrGGrwrWLaVDymrb4GK/CucqAg
oOsTys4MSGgKWiNwyigve+HzANYhd0IJmF03WfqnEFNk7PJgBsp3/kzmwIPMS3jZhmtbZVGaTKED
z1FfiU8Fm8SZj7R6sIaxOcqKyePYQw0kbwa6kdasvWxxRtVGosE1NtiXqAVFlurrB0sZdfYsT18x
U/RPEjqyx8tftrY7FnGKVh6bZwdfVvsorCv7yoji8fKjV/bGkoCCpSrxCHfjk0uzH5mIf400u50g
0v65xy9OpJKVletqNAGz9iUvbMxat9f55D5dfvrKIizVExHvysyT0j8VYJc4Fl4WiUzciix/an3d
B6Wwv1x+0UrEW4KdlZ3OqWKud4r1dVvLgJZNlCBb9skUQis90vXnZlTZPx9+d4RPbl0JU+JIciqT
P0/c8iJJdfEtnpW1sXVXTr0lxhmFPV8YxkGzCTdxLHMYwd+GdvQDb7d4k9d2Ff1vIuKqSVRA8iHj
keJHw3sTuuDOD3WFKbHPrcjC2dF54ryscQZ1OrtNqP6l8u7OLugN9I0OTjx+U3SLmGvNXgtXn0ve
cfQacXnMxxDk5IEKjd2E1bglM7dmrYV752yAOiKpkSAUjv6SjPP8TfIcNNOZm/obScJKCFmCnEE4
TEYfWvGnOXYOJON7afvfLy/Fin2W2OYR9NI5xibi06SP0GIM+voHLb4h1d2I6yvmWeKXR/R4Z27j
BulOTz4Br1jzO7V/Xv7tKxFkCVhOx1LzCgyFp5wmYU8xPT/+4uUfqYqAORvBY80+b9/1zqUxkTdl
ykcM9LynpHqZun5fiica57vL37C2tG9/f/d8M4uU1k6L04GUt6ZIrsArshEq1ky/8OMspl7d2Hh0
DIErCJiFOYTT09RsrOzaL186MRTJML0Izyp758T7YZdmWwCOtYVdOG2OkhmnmIQ4JaQDa2UfyDED
WnMKWF2hkL7VKl57zcJ1ZV+nyuok6lbOXzn0Act/ao4X+S3q5Ft0rCursEQbMzK/pdwwUzE7ISlR
J33TcMbxc3n/rD1+cUZ3HqTnHMFQSej1EyoXX3mDq5c206/PPf/Ndu/2Z1/b4MedhXXyB/+WWxip
yVUBgKxONrbRioMtoca+N9vC66sYi/DHdR8dboJM3jnTxjjemn3e/v7u90/SmE5kvjzHo8qiwQP8
ZCI1ijk2oxsV/RVH+D94MQd3T+Wh/Nkrrk9pTOOwdPMtUIDz5k//X1Bh/yrM774A6WM2zPMEJYbc
EEiBxswLSrs3fdBz2Ry9YTYhCKSz69iA7qXwdXGTupIf7SJpvygy8tASfXOuSN7fQ+4TJKkg+A8m
IYewFV0JpaL0Z93Fag+l7OTKjJ3aXd46ayu7CBD1FPvd0AHh1cZgaumO2PS3LYcSZM0+F+H+3Qjf
mcaXfafTGpXhMk9PAhSZ6PFihK353BQ7+1dce/d85c5ZR0ecu2jWAmFsJ3XUzS0JbIgwbBhpZX8u
EcYJqUoMenH31BgjQzpDMshzIFviVGKrq7X2ikWIAKMxT1t7Qv4LQMZhkvXb6gt6GMimZNTaKxZR
Infjok1B43tyfW+n7Thwpv5og9Xj8k5a8bAlcNj3GwiFKR81+q57SYcu6gqzpUC99uy3T3q3xqDT
166V+/6JVuV9ITnyz0/mnkuUcFdJUvYWQltf+unD2Kvqa94LcaOdmjy6M3E3agT/MA0fhIglRpii
mAsMSFKctadq8O50ntuGQ13y3yJtRJgW2ts3JJaHUubcCTMfnI6gXsSGS+zUu0ktyzqoFvTWrKLV
kVqMHXVN9TeuMxxUdanzK89yc7RFzQAK5yb/oXKRX3ctUM+3uafsb2xMxkDlFkhhutLb+5NNTw3N
TETR5Ny7+P92aVm13+u2HZ4gl5rMQZUYNL0qoTnSWgvDGWlL75jo2p9wNgh35Jrok2uyLJoSCuH6
atRFxLU1RTkE6X7UQ0ELlBOH6t7te38/VNeV0rZz1qDVVgeM5+bgTgLrdQawUNCZyTkokVrgWaog
nppCVflrh5AYVuUwXA0UroD/O77qy6K8q9WcHvo2LrNg9NGazcTIHrUPOvXMKaxnQycTzqmWJyrn
PmJSmOvKKoCdZ11/RUrtbBy+/w7BjxZ2EUJnwWRcy0SeayrFH88fybX2PUdgmgMVzjkGUkJwk0YN
w3S4T1w/TDm0Jay0RB+jYBwyDSrNs4DOpn/0k3Y4Dcg2N5oYH6dP1F+kT7zMLbu3lX8mYFqZhBu0
qgod8Tcd/QDSyfvLvr8WWha5YOvlhYz5lJ1Z5wwP7eB+J2h2n1RF2cYbVs6ppc6lsOwCffUqPxud
RrH/Qvzi2CcZFKu2Su8r3Ri6xJEXLB690svyc9mjZhPa2s4PduHG92UxZ5Fn09wLHZWZ80zd9CcG
hPo7TVJv4/r4sQnpEl3OwBCBdMHurmY1TCFUaMtTZdwhipueb4BW1/bC4gCYJYqCvp7IFeZW0P+1
AZFH86LL3C+mnv9Kr3v4zG6gS9S4omj3Cx88zLDxsyDxF5a5MpBsa25qzVSL02DOtVWSIqdnkL8d
oehchVYX34Cu6Plzv//tFHp32pTW3I9TPkO8LnYkQlr7ONvZCf3ULT2qtYWgixcA8Z6ivAk2Uo5o
KX92LA1d9N0mBWygVew+9xmLuDTYFmkomK6uoF8QdphEMCh6T5mzcSf4+Eym/sLnk1S7fC4hpdvn
sQ6krQ7QoX28/NNX8mm6BHLzxqsamXB9JTHJlURNpe1dYXe0C+xOpciHUxH/rcTk/WkTIKYgolKc
y3FMHjkq6tCSUuO4j1uEIOaDqXmsGHlG23hsgmlW5Q/X7dWd9OM8C42w2AG4kvrKmQb37+Wf/3Gw
okt0uNY42klW0rOYcfwlomWHHBjqwGv8H8Yfttg8V/xgCQ/3KXoa3APj/NxghF9PmH0RJ6Bpo8tf
sfb4t6975wZ5U9eW14OdGZJggc+PTlIGRGzEopXds0SAe0qgL+En5dXYNq/wrFfLwuMv//A18y/8
1+9yOeZNQcDET6JRt4EPaPEQP6GssmGaj6vVdClF2cg8l/0b+1fd+9+70jlUVV9CpAkkw4Xowpy1
ewhlbpHari3EwpHTvhdOkkABp6r+FpXaG/+AAfWNKLF27C0V+CAYWEAEkY9nOVEd0Gw4+CX9O7tF
idZ2edsRVOpk7ZMATrm3EmuD2GztoxaJiQEHiKCzRM8RaP3nPGnAgyR4OhRBmeb9xt1zZZ2W0Ghk
gzkazwDRQ14yxExIaKp2Vw4mmCFtQFOUkMRWCcldQZPRJVQ6URXGMgH0Owvb1BjAJtq6H1o/PnZQ
ibuHJkgF3ko3UfvJo83ffLR6csIQ8/R7ruuhDECbgP7x5PT1Hzqa6SUp264Fl0PFwPNguvTF9N74
4y2UQVDeUwrIPzBFZY0sIohfAWDOeTVAlJ2we5AIu3tTOc7RbZoaYtfauZZzN92XmIK5B/tOepVb
ifOlpmrat4rKe5d5cj+i6YUslVgvLifVqxqgyic68obVyI28Rzcz22Hyuvua5EVXg22LZXnQpqq9
BTM54KrGLQ6prc3OTxJrz7ijIAeVZt9xnRE7DBnG+7gepgpiXaI8pM781sZT5s7L1XSAwEj+Z4yB
Lm8G29yTtsvOeQ/gI21yH+W42LoqDWMPttVTG+C4oThXmWz3c9eMtxnJnSwAcn/eg9C42AvTqTsL
aha7UbLiWpi++j51Vn0gRZH8dUzrXNNcf82A9Tu0iTk5qr0ZjJIA5Y8kyqy5jhC/3wbLpQxt3y6i
ufJupdtei7gug5jML87ERQQe1aeq7iG/0lTpcSQT2EI9PpxtR1V71LRQhxNk3nNZXecFpEy0LI52
Mp8MAOY5708FB/F1P8+/IWR2k0zNl1bn6Z4KroED6osIQOEcjBfApLvaeSpwsQ6AGSWBViw5FIl/
D5SyQkPYfxGs+EVsXu7LtmY4Zxzwu5n0wcpdGtiQ+wkzWX4F9VsaJBD4IMrNQlb6JkLPLQWFqsFr
oF0dVNC9Cova/LKL+jA7+k8n+XdApO9dWZsAq36CoinmXWR6chzmRMInfegM1muH6jsa2c0cxW9d
m3oWNJxtyLFZ7E1RImnueDGzSFo1ueNDjDKugapElfK9AU8m7pj6mng5eFrUY9OX92VTxxF0kfCf
M+cVCkvXkO15Zi2rHiHv9oobZBPYTd6EAy/BX0rAWmpK6v4lOr+jQqYBdSBXkRINlQartmDj1D9L
lwE4mFhhbADhFAPGMqu+f2pmyIRUpjwhV7KOYz64kEjz/04GEtpMVo9uaf2ohDOFdd1dCy5ffZ4/
TrQOW9Z9STz5VfX8N5RH8gBcOtd26f6eiMwCTrQfJmmHpxGgh01PDqL35qD04izkLL+Oq0RGNhrZ
OyAyMawm7F/KVGHHoIDKC5JBXbC5TUpz4kw9WmN2nFT+Dad7Ftq93svGvyny+Z6Y+jvuJzcts6ag
ksO5pFhkj6lrmgDB4Sni7HxQCEWYX6dRXnId0YTdIrn66XH+OAnnuZbs1HL3HtfkKiwJvQGaBmxW
aMkG6FmeeqhI6666c8rm0enmG4GqaR0DwIOm4zGdvRvqTs9NQ6+60t/Fnb7xMvPFySDRRtAzCQom
z0yUD7KdjlYCwcKY7fNZ/e4gDBnytto7dYPhihYJWkf+tpn9oqe2gDkUDXHhx/Yd1I12K30kLjgF
XT7GgSwAQGx0NoS949wR6QOhm83XOvb7vQAQLCI9jZgrnkDMGqFWoIMR+wkxzd4B+DHvMlL8RiXm
2onJLbZqGZixgNQWY99kEUcgx937SjYgy64PsZbQWXDuPaNfMNcLWgYP2jJtTSOXSTAOOt7OsOo3
uD1eMZh3UBqlmzaVUc6nPea2yXHWIkB1+0oQs4Nokh903QgS2rzYOagc3AMyFYeggXkoZSKiEgJ9
oZuZY82rXw3Nf84dplDGuk9CkES+Arv1JaM55lQ0uMCMPb1mdowiTCHdt4Nb7t03vVaPxFB1lObO
t5NTjUjBkoyHTTNDfyxGCSKu4pu09o8UFevTNBbmxi3LPMid7j6uzZ1FfYD/iPhaW9hARemP943h
gXHMvUX8G8wXwepmV8bdU0edH6qx6FMLkezXoqRYH7CvBa2ToUw1NlfNkPya1PQYC+eQITGqoW54
6nX80mODBKlpbiYESJwk01+LYAJNOl9G29Yhd+LD/8j7siU5kS3bX2mrd07juAPOta7zwBBzRMaQ
kYNesEwp5cyTOzjw9Xehqj59lKer6na/XrMylaRQRhDgOHuvvYbJQ+6ldo2oc+x9EztXVo7ligzg
xhCnvqcTyA55O5u+aotyxTV5JZ1x7FOyrxHgCYyFrByEAR0sls8RSbFvK+FGzYycRd13Dy0BB9ou
xVZID8qLWu7LFgsRoBY23x5PP+QG8dl47TtyGBj/NhNxHme2xYbznrcN1hiCQ3jfPXk90A6GkHcW
9+uEZXcPMemIhbXWDLltvgRMYOejGeSZvaUN2iS7mzYKT2e/gtPJ2oUNjU+nFhdgoidLJntkOSfQ
GMxvMdO31gT5BfysbdfJs1e3lh+n8sXSLZI/LA9gdOm8gIC2RUkB1GwwD/B3hvmd2ZuA4XK9Ulnx
QSVY006jYUyLpGIfQNwH6Sim7I5xhHR+nfP5wI0Y1hUTCghTVmGf8dtgJxf4gl06G8cmYrgONkhD
X5x7gywt6L4rGi+YR6VC0OgfBFYLZkKCgoeQvNsDa/1Z4gk/cUMHOPkMpOH5ojNS+UNfvVgpyx6N
iZVBnegH+GyCydSsDGvY1lhXo7WEyE2t40uSYlU3SDsdzDwLUqvifjnHz6rDwxVAaomVWt4trzsJ
XR8LYJlpV1+TpojIgJjUAcTMJp03WWK7m7yE9A5ekm9uaj+6MMYpS1hBSJblgUJcOGLwROzzhkSk
jK+l5+w0buCAmSmBeK8+KadoQ9nNkPF1pg4okfCGafoa804LvN14if3xmnmFxYMEk0k8jwZDbA7C
4gfPDGK3vkwoLpqWfXOG8VokhuUP2lBBDokBLnf3OGOywzvcfE1SU78YGKIo8SBJZhegJS/XrU0c
v57pU5OQ95o5+0bWt2rA8qkSGo4A863cQTytB5tSzNo7D9mv6WjTQCDgVZfD7McCqQlmnvhFzD4S
qVA09vQo4JbiO12DUifvy2ho6hEyK6c4pS1amBRAdSRtGxlQfXqq4varNXkp6Otu67te2XyAYart
sNWIkMIab9JbnHUrVztIM1XSr3R6sl0Xssr+mSbOSws5cwi58nFQ+rnprVvr4OubRnwlrOTBwPQd
SNhrRlMNa/oirKHpDjWXuFBZCUtZC6wjs/Xe5lEeKxA9Mck7ZA5YNp1CsZEqO4gxLVg5cPcc/Lix
K1gAVlV7qWKS7528wuLgpVwLo20eLJc4Gl4g2C5VLnCNWniQ+ypzjK8V5Yh6zNqyiyFmwXlPJiDW
cBZmNVjLgyrAk+4y2EaN8YIQkRnBLCYzA9mn5hzA4cYtgw4l/jPvXYibYVGM+gAIUr2esrm8FPZQ
Hi1G0yuQeHHMW1rfkhZRWLlhp1dGkKLqpzC6j4PScNHAstz0zsXM2+fBEs3BpJlUPkXBAgcm2p8z
5ulvTi68Jkxqq2+DBJXYBgBmt0XAjsAZI3Ps7F2kbmu/MWP3gSKPdy8K2GBtZzJp+0al0VRBjYfn
UxonXtDOHOqqYjYG4qsOawLsd5LkYcUcUNU5nHa+Ejn3p7idRzw/EbpynnGkz3arvL8A1v+gjf8s
kyMSvkFInR9BfUQmFK5hZ9koNuudXc//q8Ez/ay4qdKyz6aMjTuXkrDJtd/xPuqR//rnQMQf9Lif
NTeWKRqNsFq9i+fZ3PHMmtbI40USZ9tnf9FG/8FJ+kywJgoNYz22zV55x2xE+8OCyT7U9l+x5f4A
qvys0FVoE2GH5w2IPxaXcWgPdYapXlOU96pM6zVQ8P+d4zL9LNPF1gHjLTEn+6xKhrcW1e8NY+Mi
auX8V+6Jf3A9PofC5ynXXlON1b7J0+8j+txmrG6W0/0FKvTjff51EkTdT8ATBleFZ6Uq2XejKG4p
6HMlqjkrWcN/j25KFNgriSDh1Zyl9gc3QelHdIlYe3kO0i+xjUfJhm4jyoZszE62EFq3w90jnJ+z
Xo0cAnXen70h6YnvxSIZ/DZhcLUn9VKFTrnrO9zOkMia92FGhyzUIs/PorfmyO0wLrRNSrFJ0sFa
FxNUa2kKPR0U8e6OjZr6wJngleHMgEJpYx5Lp+vLwGthS80dvZ17FnLXCCEtL0+ZQcR+tt10w+cx
D/t0HvwCutnNZIlx1Zcqi4oRltZFLkd4xzj1ORsShqjXAqr/dHhFUHe6YTSuX+KsqNeaQnEIvJRt
u7GrwlJXJQxCab3zkNgemgbhPhWYt6uxFw+JKLqItVxCd0zxQB/jZtV7YE/9+T37Bwv+s5YgdTkt
krmq9z2sNS4W8OJosA36tSqlvZszYQSkauVvG8S/fx3/j/iooeea4NQu//4f+PPXGnGNKdy9P/3x
7491if/+Y/mZf/ybn3/i7+uP+vRWfsjP/+inn8H7/v654Zt6++kPUaVSNV36j266fsi+UD/eH0e4
/Mv/1xf/7ePHuzxOzcevv3wFrqmWdxNpXf3y+0vbb7/+Yi36rX//5/f//cXlC/z6C35N31OMxn57
s3/8xMebVMsP/82CtSmHqwl1iektUXr6Y3mFkL+5DNW0x5hFKHcWdXhVdyr59ReDOH/z4CdseyZh
3LPsBYCTNVLB8ZrF8RreB8Rb4nrQwFq//Oex/XR1/utq/VvVl+caGcjy119+3j84ASyDI6PcZJAe
Ou7npD9DdRQ0jf6LaxuwQH2EGUwwFN/+6Xz8/pn//Bke0PX/2kN+fAa+ievgLFgms3DAP6HvsQ2/
S1amb7yCRjvnzhqwRiQ4xBJsV+VdBETYBf+6W/35x35KjsHnUgomi8ccWLCBXsCXB80/of4MO7ol
bfIdtmChoohkfEldGaLnQOOJMjRBUXXPSLZGTqTfai+c6gpFypeG7ml9tNlOd/tUrRTq4j8/sJ/v
xx/HxWBDCJEcga2z9dnVpUdlKTIDHEAAekAYFlE5Op60SVbCdNHU0OovmGL/cpEpZSD9MYsRQkxc
hJ9PxJgUrOli+j3m4DMafPzOYVmDdm78q53mXz/IpqZrY13atketz1akblrB8rETqCPt/OTUIB+2
qW8Jdv/zE/hDaPDTiqI2xSc4NuGuSclngo6aGwj/M9T6hHwnRRN0AMCa8TltykiILpzRHXOXR0ns
BqKZ39pOGz78r1dxTtGSDE8DoKRCGit7tiIrLRDn0T81+m12K9SUiCGvvmeEAQVCYj09Ejqt1RgH
nf3q2lAN2HqdF3PY1ySwlshiiPUOoGFvU8SNwPnlL57A/80pZZyYlGE/AAb5WdRrzpPXVdIUfmnX
/oQnjCUMX9X/s8nYsiZdgKqcM8JcmE19JhX2mauVleGesED0M1sztOKjCzznzy/cv34ZfIqDHCvK
LGo7n0s8RzaqjImX+FN7ip16xdtXOujozz+E/uDh/bQ8uE080+MOIRz76+dzxhq4dBqweEWqmajm
wnehEexOccp4uqakoTpk2oytU+xJ7RylBz793ksGrwqLfACVSXhJzLaEGaJZla5Hi31pVJY4YLtu
4Xuj6noaTHUjLXA29Niw/vGmW9USszD5Bm4UWeaGi5Cvjb9Kp5liDQsyAKZvyknrfhXPQAQ3cYbi
JlJly6sjl2C0rWnN0H8Itx3g1sK4M0Up4Ui3qvnE40Nv0CpeA/Qa+apKLPMZ6cyk2RmTtSAPjRTf
wBU3QbxGx5VdCk4hajZN+CuasAivbxqyQsRzlbk9YjyDTwUsn1j9zksa6NKIVRj7Nm9oDUad46Sr
yWjdfJs7pIOXAp/cDFAVtZmzLs0Y3aQLfIUBaoIKDtCPqatNB3QRhHgy9vMGXwYeCXAYlEBSRxLr
BQRGz57ndHA2tHI0fm/rnGQ+DBlku2IZHLkxmcGbRKgDW/pEpW0IHxbSqftkAdiLATEikWqF6cJU
VJsWkYxc1X6XZqU7fgiZyJH5OMqEwX8pUWOxb+06R4c61nd4iOO8xHbM6GMPbLlGXy2yaqOQnt0D
C8nJeAd3LuFBbFfeO7ILqzhSSWroFRSkhH/vgNaWUZr3BM2k1/buCualyPo0kqxwd/AhcYyLY2pe
vLtp2jEQH8ZKGm8SRKL2sQeM537N8rb9mDvW+UYxdHMgxlmOjh8DxWSmgoFfUbooz6Q9iOLBNXJ8
RwNKKBLmqWEnwTCkQEkimqdEXTumiOG3pFHJEwJRlLHCb2H/HAPP9PEcaJqNcGt4GPiONwOsALoN
bLzy8xIzoNCDU0XySMaqAvbrWY1xbQmuILyKSd5hiJKXxRrdKYC1CiBo/8QIx7ARuYtO2QVZLJHZ
i4vn2hA2ZUOhrEcU3IYNnpekiLttSs+199pWFkDfBkKAIhy9spNvkzSBVeTupKcbEVJnl8qe7fQ2
FMU0Qik18K6EeWqNIZ0/VHToVg1QV+fF0yrmm0rBreRtxk1bByItSPxtrAYNaF913RSnoD5oK3vB
oE1SMF28sgD6n6k4vXNTC2trospIX8wiwVKfCw3OPcUc2nMwEGuzpAT0J0T6UGvHsa5manNyMFra
es8uMayq8UGYHa0NdOve2o5FGgczyOkIsKh19lbbk/E6WDZ1NujE6t3MOo1bxcxhwhFjJAuQgncS
3BiVtlUF80ywzwPcJt3sJ8JUj6mjFtCh5uSimrhZxqCGrui+KU2vvtAxc8do0GXiYATRVc7KjFNF
jtzGZ7WBrmmlfbSzToP4UKOMGWY1jZnu+pQpDwO8Ed6NOgcCDliu1C0JxiEBg1DYRsF2XhVXQyRy
NxfrORmz78OYEbFTtl02DzPMWHjYxHmKTFjH5cMjt2JSRuVcSIhevap012ZDDBHBPM68KKKdNELI
BiuPFWL6JsBfVqfPUiUmCUHRBB5st6MXjDNNvVACfDq2TcoXlkFt15gWeBoAM3HGa1eXjfSdeNAy
chzHiGzX5F+msuKY9k1zF3ETCJBP3DrD5HDI5hnTqjqlUdebUDymUsDjxdU2iUTXpe/lMOTmJSlz
MT3PhtJ9hMmkbPcJ8peqh9ga+RBqipvX8+1uBKYLfQziFYIMlZtLgYLHFBWF9EbknsMlsX1rdUEU
HAtTa1gGX6O5s6XVDNFETC1XI+sImlnR2CR0ocLstzBSVV/1BE/zMJ4IjPgTMTUEKlc7czC6E3OK
22ooknCGGnQKAPG3bkS7xHszLGsAxTlBLPYX2xTzgMkzLPdXBJUl38cwlrK+cwxf45M9pIruschn
DJipPT+lIEzNO9XnTXF3Z0Pj2rpQ0fYVo9/aLJ6KQ5mWk/UUp3YvVyBXaXZscIt6j1CPTAU8qsaB
3KkrYUaAwgeGkKgKHLsxAEY3Qv7GnPn/uGf0UEE5C9Xrj/vGfS3rof7ntvEfP/R764gG0WMgFiLW
kbnMWbj6v7WOlvk3E8IMNDU2mioUOPQfrSOj6De5CTM3QCAMhTiaj987R/bb++E1k6PztKDl/B80
jnBL+Lmac1HeYwOjmJJzvCXjn4Wuamg4g8NRickN/4As3jtgp4cW3mzuvXXBndl+m0tMCD3vyFIY
0YMbN10E5rhrXcBSClPNjSz4alRmtjhIuZhDyWPHGxCgMZRepVUq15hSvJfMKZ5cdsjA3wn7uNi2
7klbEsMCtGlF7nwpS+s4kHH2LdkiPsBJen/lsDEggiEhZSi1T+ALVcbFIdOe2Lrz9IIT1K/UsJAL
WvxzS9PIKLpkU0m79Rm3stOPX/IO2xLBpEsi7XQ1UgOTATWXdxkZyhgOk3fG7eLACQvVCvGsizlj
u1seKqGVAGonZtJjdqYRYbCZi3naGyS+MZIkD4R7IjL6+kEVyguz+tUa8nuNlF7fG53Unz0TP2Si
L3XdCOoPFdXFkKzHLl4Dkcr2Obf3Vj14DxYZtrPq2KoxXYzOUvAt8HCKiD02W6jYBI42do8w6Zlz
GOoMOt0KBdkl0QKuV+1QbOjMPuB2FhHADWs+mNQHMudEM81fZN05EU6fr4McJITAVZhnEpE+aaN2
ggLP3yAr2m1peWaUwmIqArzqT26/N/piVQ/Nk+ydY14lvnDcYYPSiARdizQui8OGrHW3GSJMxwLL
x67UZiJe6hfCHrHpUwNWOZh/cMxiA7Ose19XMEUzTZRKU1fAf9tA2havYY5BtfDTknZreDA7GHt0
IRs4pjAM5pszyBmNrjEQuFmuTv0mH5CjRdQX1taBoyjYRBlcvNziMtXxhfbspcrrJMiUC39djE+K
8hr3QLwlFG6Gy+5Mg6FRs5b4MqnDGENyuIXZOsRo/pUCH1/TxjbDGJNcMFaCydUXlV5ROgaWiDde
XYRYoiECdiKTFmFRjqucIm0G4UH2YBwkK7YTPKzSZvbbvP1SifGWp4tModrKuj4bxbHum4eu7R6Q
bbZPYrgyp9pHAMu6RoVUu8UOee4n3vH13Fc7eAdHtc0ekgZea8Wjabbr8jLb1W5IS5TPmPeJGa58
U1jMcu2qejUUh8Q0Qpiz+5V8jIf3bmqBXKq1pUXUOy+J2e4RWOHDX2AztTSi7rwBOQTcjD7sFPJ1
SX3UXXIdEvQzajHEydZOTTD7zp/tsYqgnA2LzPrGK9BZoR5Dbb9LM9zIelrFtfIt6BmAaa9FzMJ8
tvYiLpFrFO+GQm/zpNmCdeqb8Xg3aYmpiXcSuQXy2LAy7SpsQMiYoU2oabYuxnTNhuyg8J0cTDNr
E5/XNuGQfBlLHdUg4lS4DGi113Cs9Hk5bby83XtQmqQgPvXDZvkrWHms+t48Y+oaELgpEtlsoH4P
u54GTvc0xfYKgW0rfOimgWA9pcmpJfrA0/Gy/H1p2Q/ESC/TYtUZGytuvYJosKKFgdEjKpWc+cv/
S9msCmTHZTJdWw7ePUnfyDI1VYgfx8Ad6n5wP0LYRqED8EILoA23TMhM5gB30zpJGQbfGF2iMChW
xgPsrFoCizfb2xo6Xot02lKrAn9iDusRnLik3qyW05HFQC8Kd+MhsDnP7TMSR4tm46XVMTdxMabk
pOI3SbD23CFaPqwWRwQnB2yso15m2yz/YjfpwmrY57P9shylA3efuZcol9iKT+2GzTTCuDmq1NZo
vQ8b7d2cpGtvLI/U3qKghjAbnPEREqv3gSExec53blU+Q3R1g29UCE551KKyY7VeeR4LYLP8hCli
2BnzBiSdcCgAzWcHhO9FvSq3dTlGY8ki15rgJ+IcDEymlNGtWdaF7ozZcTpj6CdDgl4qG70fp8lq
6kDOx8oZorlMsfV50BshJNFcCCrOoZ23BV5SNL04qXpdlvJyzuloh7oByfAKVpVv6wT17yqrIHeS
QZ7cSOytQfVZZxl9gG3+Q8XcTSf5qanLYzLEm5k9MNAqZyO5iN3kQf9YYxVJdpiH8jyl+cV2LdBW
kjWyBTcCsKg7vdegeOmZBjBdcyZxEjxeg7CxZYMRiWoKS1nAeRCW81UXKAfbnxG5bRnFBd/QTK+Q
9x6pcVr3FhglFkBeFg27ucdTLfaOLTYL3MsyHVZlY0UOn9dxakSYXT1PIw2XjXj5c5/KAGYpaElp
hIUAowZMs3E/ipmtqro44oG6mqyDN4O3DYcWF6Xu8jLJWQCuBm5982ghD7ZQ6bmL9U2MODHgHg75
xqqcgyycw5jZoeeVMOl2/UZiNGr6TjHtwNJZ5+34FcaEAZEYv2vrISHiiWbl0csb2FIm3VVCChDj
btAGCKAgGWBRJVMc9V69A8Jxh/vOLs6dgyfdLcf5gndONIDXkAsZELddDxT7NGLGGaL7gBK8E8PJ
IFj0jobpHCjywEqc7KJ5bjsz0JMReaI8x7U8SDk+mvV0dNBhc3M/QPKGo+b5u9EmQaOaV8Mdz/OJ
99YzmK47WNxEeXytcvZqkORSJ/lZlc2rQIwjyP4bKEqvcgaaOEmQylIcTtg4XmTk8xGz8rU5Dk9m
za+JOYW6bsNKYMmQLpxEGnjTtRshx2JH/A5oVSRNIwLfJ2IgS/TJN0Nhk4Wh+8jhIdZEo/kNeR5B
W7OAYrtlcO9ERDybQi5RA/VJFM+Gr+3VaDVRPeCSFObGHLoQQPV6gOIXxEdkdlsP3ay32vEhc8Z5
zLBRcyMoNfg1dbOnfA7zZMaTR0fqQVpFaOCmbjKEuNuDDMvUWeWERjmQECuw4FnbTXzjobF1W2xE
Rbyb7Gzd9XwrCV2lG7Drg0no1bIzC2OCr4bye3wlIGNBYd1xUvzlDFgKSuWyCnp33AwgVOjhQpsx
7LIWUsESE8XCHwULstb1YQYTJZlYMVDAENfy4+8TJwsGJbYlMDdjOlK65gDIl1VA5EcPHECWfF0b
cbSsHH6IvW9Nz0ANxRZjk+XWBAew2k2O97EcTMGbfSbgxfw69Q8mu0EYsGnH6SiNdJ3F/bWajBKJ
b/lL9w4O8hmexpepnS2/9eQjLDJCFyE1ugYxrVR3C8byrEoO7vDVdgy451EIKb11ClIqes4FdPbF
x7K+yyo/lwO69z55ju2zAeqrZgbSKKaL24Oh4clrxu33pFs7Q34CRW5HB2/fzJkPIG1HPHEYnLU9
o+mMk3UDRnVL4mACA65LYbFatLsSKYfCax8Q8YlKvAwM+6PMIPyxfELxjDc93zHFPQb/FvFdvoel
VwtwMUh2qKan2QHSboEzkwogjtNWoijpZ/hHiuEGafnec8RBkcm34avWIeH8IQNDyn4m6XCFH1Sg
9DcjQRQmisDe3DeoRYjdRyKzD0mtDr1EXXOwaFCc8JTNq2InLYrUH4UEjo2YOkA687Eu7EOXg/pR
FeesUgfcjcGEuW7LxhCh51awbBBzVQW6HLeGYgeWKcy0K2AL84bjBpppaHnNBpQiPyE+NuYMbO2Z
653ZjtthqjcQq74YjrtxK2yfk+lrIq4Areya+C3la5rzQ25J4LvDI4ZD/nKeJ8O7wn0fGWgPIP5+
ON34NLHqfUqbR8dCXWaUPoAZIF4vrarPzMVKTJryCA9CZKiyB8sA+R/y+qcmddcpGNxxJr9KaAox
Q4lKAG3tnG8xrwu8YVqZdXKIq2rPKr01Z+8RNKNDhQrfwF5KDbFWMxJLkCjpgodbUXvVww/b8FCl
2iilwf9tdQC8apVQ4wqWeQjvrhWJxZMrufa1FGerROx6I7+yrnp3sohaINoy59UWyZ3XdzJ5N6fC
YN4Iexc6Ovgu3aUDeC9ZTdhCC7zcYViIonYA08p6KKW8x+Fo4fzped/38b1T+InReW2l80oT8zln
+cskxGOj5S3m4mQ7u66wLq6qXmhdngf7S8qGA+IHrslsfhP6MXGsnQPHqtyLn2wqnqyyemceixQh
UQqqrJ+DR728MOr+ju6jqQCDJztQfq9xMd0r7yHTHG6eBZQJ5QtNpltbNkfVTBeNhkGWRyTYnXC2
7pkuz4T1JzbD5Y6Pt8kdHyrrO7zS7tMaLqqX9pnS/AtSAd57pK824LWOXXnEXOFU5+JxeXItx7l8
Cw88LNuwd8thLZnJjvgY0FkYanhsM31BxXtFbjz8o8v18mOV2d+XH8un+K6m3LcNeZxg4tNrc90V
7BWhr2eBRRQPzmtiz89Uqysq5pem6G48i/cV4PnOEEHd6i0km6dOqrs7qnuaVOeezahYwZVoAXlr
dRvy4lxT8m5O6ubFZysZ9xVJwPVeu3X/OKbzs8Xb09gUyFPkrzI/9HYGZoV+hh7gZqGM6GKFSvqr
QgeYD/UXyESjBERz234pnD4ySrKuRn5zoURI3eLdY/LsgUcjjAuMhF7ROt+AtN9LEVngji2LghXx
PeP8dbmMkE08zuMIslWLLuY8sfRsWy4Obrwsh2C7xn2wimPTveUs3hCvvw29c8LdfLd4f3Xi8ZKO
FQJLGrT2/c0rcjxV4WRaDFckZJ3dTlwRJQiGpvUgCn0Fifus5NfGco5aVVtm61viOK+l0X2Zkxja
gkk8xU7xoqHZadL0MNDx2QBHcERSEK7s1a0x3WmPSSxPaW+gEOS3gsqT1ZNnw02OwjgaFnzwLCtc
DrwvjVvWxkeQSp+WLwXV0a4jX5JGHDS/llN27koBWUi502l/Exh7EgJQGenyy/t33gnSQtey7hIX
crnIs4sBJ9dngpWN2cRJu1+NjB6Xj4pn+9QIcp5T8dyMxp1V/Yl4z4AlnzA0PLkmHiymuHYSJAQl
rqW2j7D987vqt2XT8vimHHlio3Hhnb4C1QxHucpOxUlUMliOBwTMbYWIELRVr8s/Fcl8NmzjbsLW
Cvj4Tsnk2pQJLCol7jF9mHLoYrDTO+McSd7txrQOIfA6OtXdk2e0Dpyr4+Q9LF+MdNgmz0tpSqcH
82vedHc8JHSxEk2x0wnAjPghVy+1FSa4y2IdAum5LRdgTMQdsozGVVfimJie2OtCoL0jOMbBPfXE
uLiFd7OAnyYJjos6Jxf71phMzznuSCNzDkmBUrsSmEebZ+r0xzmLYjiUl7hBtYnVgB20Y6fRyAMY
r18wqrxrVAbwULpx7h6wNrew/8CQor8tK8psxamz1VMGbehyR/UsPntHUtWvMc1RDe6ga9FODNsr
3DBFcbYG0FJx9ICeV7GJyQclD8vr8Fi+iZI8j6w+2dW5aHCdGhEhPTnkYLJWfH72LNN3RXHKE++O
8ft5UuoGW0GMzNwImdA3RrvHPscaM6ZnTlXkjXbUpjgLJDe+gEc3+rKFqkCD3FQGy12KcN3nyRyu
WSyCEnJGg6mr+t4V3mVukhdE25D4rJgOm0SFtM7fvVR+0cpcL08HOr4j7u5Y4S2gMZIk31YZdDES
/aqAfckIPdXMzbPRqvtyTInrvrIcrSiQGe62dzh535bvuKzsPgXa5E275V614T2qFn67dPE99V1O
eGRmSVDXxq3izqmyvAOXAaQ5e4mlDcfLKx3zsxzLc6vKI+toqABKkXRZA+R5ObuJq8+2V740dX9H
6NQXpjVAo/zHnwHazFATIP21a5/TrjtCUrRJ8pcZwA4eejUe4fHRHNeW8U1mbWSjNk8rNNiuOPG8
Pqd1gefl1HztUP4UxNq7CqKetobf5uBuwL3bUICKSRfFXRwsBeqoWKgGFi476kLh/XEH5FBQMECe
+bCqp+RgWk91jmWNenBZNLPAQAU9Lxh+QW57j4yjrramvR0/d0AhVH9ylfGl7PFYEOZ6+X/Px7Aq
kFxcGtAiUkiSsH2706ZgZVRVO405Tc4mn1N3O9Z1hKngNrX1xpiLcNk6MXSNjOzcOFnoZXs+fO/L
8tjAsyqfJ18ZNhw/QMFhDxPFFMpU1c5QeG6BHBWVEEG1BIfdx6gLZVCP6uRYBeRcsL2H97TriZPM
4atdsRVtjPWMgWo6OKsBbDgPvgeUAzEatr1pPVRAz5a3w+0XKsFADUhPpK87lJ7rJjXWY2KetYng
yuYFo+uwc5DG14UIC14zwE5O85qwx9FEW58Ey3lu2wvUNPuyS9fk/1J3ZjtyI1uW/SIWjKRxenXS
h/ApZoWkF0JTkMaZNM5fX8uVjarMuBdXaKBf+iWRKWUoFHTacM7Ze+0u2TJYYYZbhg7txtvT6gUf
S8FoJqgOpdedUUPsOKWANBD7iTF/uqvzOPSTko2uP7e9hZAleLl9JftU0s4Hvn+jeaQpXdCWOVkz
AhuhOqOcWmw0jULtJws1TJLs8kJua3s6VEvLxfN6eyaTG+zFVB/cut1AGd5qrzrm2iCjYyL2Mz7O
QQMY4iwKNlPjCFHyPa7aB2AVvwqVz9vcLPeGDPxQ6PHNGGfzXJfqa+G58yX1zhnhIkxdaUoNQm+G
sv1uZXjpMjmcigGPjPAJbKATr+Z5O1jNRQUMe3kXaeTnJ5KTcANmSbHpAq9EIIJSss6bbSbrFyfG
5rGm7dbW2gWxW4WF4zw6TdYesix4HprkWePIDHIdxtqxI248eyfJh21c11EGMjtqnTwJW9t5ifV0
r/PhfVCxiqpt789I/UtEHY2kzGUOG00DucNrM/1Efs6/COu7YuRt1Qq/u/uc6OyA98pIg0tR0yIy
+xChngxH27yKxruSI12FTYEDuDL8Q75SSxtVnPOnpmHK8K3Q2XtCiZDMd7Io9Ml5SDOjChn+4xDh
x5UL5re4FG/eOnxux/xNCUdvnf4LOVPlZQpiLhfOc5YbImzM0th1mYdkxMgBmvr0VW2xXTuahlXQ
30+4Xat88MKiwWhml+zREmvP7Bu7NvCq8Gblqs0CU4VBI8ECHpqaPI3eFv4pQ+hkk3rSzq65mWL+
p7zOMbZUz0pPCwyvFvOVTUcjnX/IqsFDkBrFhjSl/RJ3JEkkUxI2GWamKcO6ERhtaHd04Mvftpxk
NcPSH+/aAS8ElN/3aUoOHVoE5LJkb6TNGmaST2/NMRS6/bdJDq+5P+0JHqG+pAzdmK/uVDdhGf8+
eOcwt90VX7/3EjSTFxrgwOnSBpGb1n6o+KhJI0Icje6IQNCrqZefPakdoWybPYAwrmY2PcJSFj95
K13MS/Gu5fyy3KQP3WJ978zl1Zi1v2m/VGYOzFVqm8QP4ziMQx+VJaP2mfafnsTFweGnHCfBVoDl
5/d48P/1lPSifnSMFt/7j9Laf6hx/z/S3zJ5+k9z1P2gql/fjI3S+tvw93Hq76/7a5RqmPZ/0ZJA
FSZtSyBX8EB8/DVLvWltPYGW0PcZY5sIYv93mGpa/3Wbpfp0mLGJByhY/2eYaor/QnvLdNY2kZii
mPP/b4apku/xN4ms49muTx38W4PHPNV1Pkhk0QgFsarae051+vTZTxs4z31XiA0g+5/oMhgLtnZ8
9Iev/oJuzc3bczEI0gAtGHFpItVubEmnGQJPU0omX/pbZ1MO7JbWqtxL3YxY0Bnroaf3N07R2zTz
u+zk1r5NI31BfTqynlbBCERi0aPJ6kYryYZ3aZw4hzUJDhjbKCu2whjMh3b4BgpqRKjEXhsb8Aec
OYn8tir/ADv4rdT7XyXf7+fCENu3HJ6ONP9FKosHFceGTu+1P2Q7V7j4vUqmN2anvxsm7DTr0s7J
iNO/pPWimscRU53tVzLKLKffZfW4hqXyzV1dueV2ChYzsoXM7rAzYsVbh7PTiJ9Na1RnVHrf6tGh
KvYseTR884T/AatpzChJSQX6ZLXTu3JPoxKTKw7SyEm9Yt8syyH3qpzs0nZ+iP3vblCECl8x+5pv
hevApmfBg46Upf2olrbYDcCDGl8390GcMhIKxnOnBZ6ktLNCL/hlzKl1JDxdbaiK3pqqHUN/sNWu
N/6gQpY31e/HZ2uB60YK4DDM/kj5ZbP219E1rvGa4Fugj+6X9TWhASRRxt05s71u0w5LhGoZ5NIa
1pn9ZrjixdMTcPQmf55FGjXTbERmkdqI9Zx8j+qqgVFS2hsSqwsafxVhiUt/S0zKLlLY3cFsVlqy
yeBuMmURENYpnP7KL3aY4upwsYc0KiYHG8dsES5o6X3A+nyIe4kt5JbgLTWStOBPwlTr5mf5+DCQ
siFkQAeMmuH2+3/TigeevSxKGtdiyhifuHG0uq0fufm77KcqkmlHMu1Eb9JHwbDIV07UHVePTZnN
S1SHTb5MW6vqES2oAiiaKr8b6VKjAMqa3WoV722m62j2G54Lorg/CF4/YDr+WiWw8tGIWCYCP/vD
7jGuJiOFJbhmZRvfm0MLD68nGHBBvVrA0xc0CAcEF0NPUlWu3ZNMUQoG/E8YW/WPv22+D389sr+L
/X9vVR+epGOJgEfomtg4P6rb3RZ7r/QUjh80hz62ZEAPdQYUNOgi/K7DlrwvczsHRf0s6BPredD3
FFnfkLrB6Ajq7JWN/aFyvH0aG9ludL2Ly3HNCHadHgcfFoI2mOY4xvVhs/hz+xK3y2flW2rrFVjj
e9shFJ3mzdHGOTYKsB5rKy52lcZ3mYvGQBrm935W8aakRX/Xzmu1i8lmCJ2ApWa00ASndnngSriS
PqCWa2ja3KFNATuA+DJxHooXJ1WntPxTeuJvvcyHJ0ft4tk2ih7nduz88x0EmWCMkoaArqdmB4Ly
ILM1AYPiOwcffUo7qVA4s2QQOFjhrOmmV9mV/lK7d9IbaG0CDZTJCxasIVyXeNmvWeMc3IGyGtwH
C3B1Le/IUGCXeZ599BKXsTsSCxpyIDqdOkXlYPgh2JTxjlTpSTy7dl0ji8upmn3enVryTv/n1+WD
Vvv3u+sJ4SJsv1k0zI8mJV0t/gIJ9VrMDO7NEYWJMPeZTYlFDsq89VLV7Bb3EHvtUd9Xo/g/tyou
O//eAGPeFseHp34TpdsoqTCMWDct1d9XvsahbWOOuLKzUBMN2TtISkhaJeVU+VgJyOQTY9M4Ey88
uaPTsqOxcf/pOfwG6f/LX8O9Cf0dkzvKRzGVSAq6SZO4prra2z0GmV7+isvEf1RZCitl6C6WbvPL
1LhPoo4/08SV9MWSJWxE4oVxRZKL6kbnMHiiOpvYeKBz5LwBb5kuiWrNkKF4HXYHRnT5xqgBABoe
nakVhyhcMahYdnFbfgl2xf6g4kRehwRDvOvYjM/7+I8mzH+z4XqmFXg0Mrhf/QtZjwmCRetDXFs1
P0yICjdWVVevXbJvHH+5FnY342AdI0NU/mN7nFaGc365jhG6cbADiF2Mdr4yqlOb3zttI9j2ZjCe
ee2XQIaKa2CNcSSKn7rX/h4P4iMZWFk4L8aPvM2DfWUnyxbZtzySGmyFcWHtnJu6VMpmX3mmAyNM
fhWLfCJDcNmaXfPQCNimZOAaG3+QZdQBLDsVNRxve3GTsEoCqlo3+OTs49pe73JvRt6PzrQ21Q4Z
EVFs6S0rl6lLaDVJtalsl1FlotRpWrOCsZK9G+Oge1Te45QKhSngSj3j37vJAo8zDq66l/WuY7zH
GHu/oJJlTlySUogoNPzPi/J25f2XNWFhnOLyi4iQ1fnPNZFSxSbKGK7aNkgVDmJ6DGb9tfLG9gjr
imNjRUZTIgHvenUrRA0cAc7RryoADLgeh7ZpdrU7foKuQFNDMIolBHQnu77aEwATFQZ4LnIQezAD
xR/ooL8Pu48LybltoLcrNZq7m2rxbyc54xlDVkV/daz0GzeP7ozQF9YTA43Ym3y6B8uLb+6TSeVR
oJF3DctmpG/g9fk+7cwboI8Xo5bWWz3kTGzbcu92lJlNPN8bSO+uicKI03XmIetQSCcQa0IOJGdj
dnMd6cwLDhYK4Q3NiCbyLQYGTZxOfzB03ZxrH3/GwJE29xUTPedHiDkEWIs6u7kuEyeBnPu7hKMy
XPXyrWnzp//8Mvy7hUp1ZNp0uW+GmhuQ7G/Psyn8eGq76pqXc7OLDfVuBNxz/vP3+JdLg7xVXywY
NgMMieLjJlzWlpgCy7rmHQrIDrf5xlQs0lmqo5VLxtwFH92IAWpJZVT3QJ5y7g45WI69Y52Nguu0
XNS2tPpkK2u6nIazF3hbCOAmewxaKFq7VN7V2Ul6RIwu9c5Y4yLqB/lsdO7XGPLmplnUwwLyIhrN
toWwUnMfv93fOl60jQjuB8UgPF5qbnTwVTazbl5TyqON6zH+zuDkIrwL2o3dCq6QdnnuUMHbozM/
NakVVpd4ZNBT3MBmf3h2/7QTcn/3fZ+j06NwJIyKUumfH9DamOSjlu01MLoXncjk5MYglxazG8NE
G3vtIesLJEOGxlY0PTzu5TBdPtlF9WlxC/NcxBoBiy0OTW3dpZo1SoR1EU1lLXbtYuiNDWipofZb
sxlUT9XtIGEFey9GyI+a3woT12fQELvAeB0QVoYydopVnji9cWrsfl8IsqDN3hInp24ea61UZDbx
TdDUuntwmOkOqu+002uRH4CVccaNYtt5/Zcata0RJ8F5yqtkC1tup1JSe77gZPNO8Ip+jg1NQbJc
nzLXcv6AIeAw+rDKbg9WcvPH1uVTm3y8j9Voj1fP6q5eRndJFZb5tKJqWsvm0JW++TC5rdik9fzX
WWw7GipJbprhqKvHUTAwLyinUZ8UKhKZJNTRib07B0OIQzmZTE6OuLcZ7vybyyAbskun/bBJ0Uuv
2sphzGLEqwC1bEfRqGvmjBfLbq3tuuZvONbMu3IKynMmEbUo+TVNESytNfxYWHTmNi+goiEnoles
2KVHX1thDmRqM/vfK0bIG8/uERI58zVfjpaeEBDQfgsHVwVn5NAmuDiwQaXlHvIeDrTXGFwpygcs
CPvU5M9qh2A9jRxS5moEYdLr4qHInajyfa7eu4bRaDTki8ly5sdJnChp6BcOvcIVnwPwEim+oN5R
bdQmFcYQX53TrP6x3Eou5ZNLMrIUnVo9wTILWMvVsZ3MlAtumZ7r3vvhr81+yGoPBGoijuYxrVxS
xcT8mXZNSFHxS2ZEsTk9hKCFo7VzayQeaqNc0z/rlFU8JymdYIue+EosJ+azGnExTKMKZCRsbpvZ
dwzfC0zTzrHBrHkumsqqFpHtlSX8t+a9sYxDlVTWpSnRoCSYnhbd76tphgfX6Ks7/uxs1wx/3xTp
RCd/uDY7H0+A27uJL9GlGStoPn08oddmlqvflFfAVhNJB+ya8aJmqIC0SC0nLlBMOM7Gzbm/+11q
EFlD71ugMx07BjINERjRPLOKG8ageF6vdQZPIRjbAEEvtW5f0mAOSEnyCXXGDdhs6Y79pOr1QAlR
0RlOfE1RXLOsAx6UfVd2PFvfLbYpkpE7T2bHshyXyLKadFuKoo8CysIt9BsLPZH3HLvlTQK7PuQG
9YcKii8IcCv6IhncQal+uX1/SQM+s7asmh1N+stg3mTxS+ZGBoOHLX6Emk8DGep/3k0/sEN/76aB
tBwu4ibeeu9jPcLkN3WIELz0gzmE45Ax0RlHP3IWwFPCy/e00uABviJ4uDhMbf7w3f9J9/zruzs0
vDyMo5g7PhbP3Uiah+H4lxknUJd2r65ZnEyXFrqVctIPmdkAjHT3y6C3IIjsu4wchL02RRUF6tcU
0GMCRng/wHiMJqjSWPr+9Df8N6cNjfQA9wePidfvQ5HqJXmrBhwdU0qc/Wz/9POhD4N6/jb1/FXq
UjwmSX2bG6B7c9IICs/EBTnXG4dtZ0kCwqQGyF/XIMaU9oenhzrv45YdYAKQjss1Qga0cm/L5m+X
FdcTRQGf6uLpAGqnE2/abB1fHGO8FyJeea1vmE/PzY9xGi93adk9rLRINjhpOeeN7mD12cqBAu2w
9jfdqpNLVff+p3z+psBpUWrADcuyYkK3UkZF4J+bdYrxvSH5rJvO/YRFdN4HE7q0YpLuJ1TmUzQz
aDkkyVxRrjfOMegSH7BJN5yytS4/FRkL0O9wAKiKY1HYT2nfmruh6bu//lMi9TsIg0t0XIzRimX9
cemHiVHH/SyCV6J9m+eVAKM7KKwZS8V3vuB9hylpN9/XcTiqgtiDvFfpLrBkxQ9XwFsrmvnI+Iji
vgx2qUu3twIIAjhvCQ1z9o5mf+EyE59Qo5d7f1HXgUAVi684pYaE44jZowMWiLnYno4a3vFOu+5h
wOAcusHVIx9hBqcYtEb8oKeGQbx0p8Og20M1iewpXZB0WQASj65Mm0+VIKKoG5b0MrpD86nppxdj
zC4z1/vPvZNuJISXQ4BxYVfIfNknlUI0x4h5HzflU+Kbv8bOPQhmkxGI2shExLxOBVkTopSR3eqB
2VUkO69jQuPpHXPxpauWs0wscidzRVN9PTI5xyLAGGhvVcZ0kDPCI0it+8rNUDak81ffzH7Z9YRK
pI39XRLnj4t7CmSyPnCUnvyg8zadC947mLydNASTVA1/a8hQL1gP1txuC+VAgDVoU2NrepoYxjHz
G4HbNM9CUWk4eCNSE7OUtdKCIdnvbnKs+14iMW0GFISNku+uJ7v7ofQOxjS8Z5AFN71X37OXAfzq
ekzf3VOgebvstXxr1+yVq6o17NuKQli6P2rbe/an5We99vfGyhdPCx06SXEyp5BQR5tnxhH8JBB5
YMc6zsX4tdHxV2aI7D+o65N1+uFO7QZHJSzLzH/Jy47GzHBvMKOOZOydGRTuejP+MqLDq1ZklBMX
ZYbpPkP65JpOA5nb2MGzvrgETvbWBdl3DvW3FK1MwVUfTSymTdKip5g2+qzX54JmvJN032emeOHU
AXabYJjOQnI38lR8dcvlk+JFCtVCkRqgn/VGzzhKvxsOpYGO2DZyxJt+HmmjezZSX0eZW2ukwvWA
UoGBdLkG612S0irtugpVR7kiwRjejFmJDTvgur2hlrZuQf6FcxuZGDppwtzQ5Pql8cHTs3MNdtCZ
6fPXPKfM9s7CY+Vk7VBem/En5ujx2js8ydG/81ENhX2NRaywIyUne+fXK1TAodBh1QVDCMzsuc68
0Ezt9yr1PXaVykQXlW6gyxyX0e7PeU2iNXbbNhrze7OxxHnmug+jiI6dZibauCSwZPm1lUtzam8z
TwP7cY5gYAvfEcIJsWYB5Q5JefNpXFGcz8nnsYSy6Kn0i0dfNrTa8r6idzFLDBHAHGr6SNjIA+76
TLXPPT41gHKNh2+tkPjF7CbqVnQmYBZ2+Zr9Ek6Tgumv+Mjm+X5A0Opq4KOtRHlNk99jB0G4zth/
2owtAvXWlxHKxcuQUTlM4rtB8tQ+SN78BDtbUWJ7SUCJpGDwNN6V8xQDaGxvTOKhcE6G3X9z+mFL
5f3Zyp9Kl0GWUkhADFNg0Ckxr3fifUrll2ANchKbDJPShNvvkL+qFQWP10DzcFeLmi/OaLWhP5l0
sBzoWT4n/pIdCLratHi28HHVPwIDqMjQiGnTF/MbO/0bLOlpJ0ZepWQZQpgSX4Dm/4SQNmzwZoRG
yUw+Vo+jRvZh1C8jT1lIJNCBnDf47d/sQZRbz8BMNtZMFVwBq8T87DKLR73fcQpYNbZEC7uFp4kO
SGbr3uywhlQBKroYVaJEcIwXsp42Xu/Kg5rv2L6MJ0O332koMTiR6Y9VNVZo18Rh2UnyRfWo6RfZ
vNe0iEmK63faRqQwG+NPpF2XWc9tSMwOa5er7SaBBr13TeOTzMvsaLr3nRzTi2KCvsat5qfLrVfR
FxhZUBzP+pvlouJv4wQGYN6dQAqWx7gr+nXbTzMyk6x9ZhSKCcezSpC2JUpEJVpODDbkoDQPi9F1
h9nOGnAnugyxlj9iFgpuuwN+I2bwiy/DmtFAllj1sfiff3ABr49DUqEwo9IIJVjuY6D4kD3oA7Og
38/AA7ErVwAnxTKQYwqIfn+RbnwF8/j29b//uLxHmmmt3jZzctxZt3+AY9aYg5J1N0+pv59UXKNS
uP2OLHwCuotv+Nadreiaz85Cn5uGccKFcTYCvIupxc8zbD3cOa37nC7de+8+kpByheT4nHMfoq3M
9wczcFeOvKNTCfWz7JcbfNWzjovvfBJ512PJwEfm9B4lIRoL30jPGj2UVuabNacHOIcjMg95/f3E
AxCzR3d2UAPxBW3twHaiEHXWnVxuCgpjUqBkW+PZui3yJRXdpmPvjFZfyS/KdENd+ReyyNRxmlsw
au76hEVz3SdLSxYRgdZ+XTW4ACXTSjqd4zzTW8s8ceFG8FZYdDnBTXEtsEAverGzWSViOjdoaL0B
zwDJMsoraJCtLZaX1hu6u2Cf5c2noAfN6eM38l3MHb49o3Z1X12qTqAKQXVuDe9zUXLlTL3maeiR
FyJZfjdIn35ltr3ez8jwRmPqdvRjHxofpUm71EhdbeczHAFu7mjeyFtJHzJ99iTk6Y7J9QjcOqIa
ISZc2iUKmoweL0XthdtujZrJrbdBAYlT6+9zQNNPSCOaJ2ggnd08mnnxSdlJfBY9Gbal1+5UOXKz
AfUV+gIWp5cQDdCWztUwh2nXJvaeufkXt+/EHbDQ9JHuWnzqHfOm804fmyU5d6utI290vrfqIUsy
eaZbWRyAgf4Yu5hQbD3EN2D7q6iCci9/mGPxMlV9vjP66QDzSKPP896ES4iVvxheNNk/HRfPX6Ks
7FBAbj70CzOyhopmZkD8Opb6NMCCoL44L4NHCZwfE+XRDEOW3FcTlu4WnaM/oOvV9ER5J9n5p6vL
nXTNOguuAaLDjpHawtt7SqeyOP3+N6+3gGtgQ4p4x/U+AzsF9TV+8xE2OjqXWyRUMz2Mvec5A2yK
/JuyIWa4RM5yjqc4Udf284oNiiijKrQRNoRzVR9MYrCOlRLGXW+Xd9UyNPsEUWqwIKlbar0nZgDS
NSPrWjVOWMX2rywVxcllPc3sN/deK3/ZY4FoKwloy9vEaaVk7YUp/BIpptfGd62N7Sg0Nq1sLu2Q
H7FCs4Mv7bOoqiYyl2z8PK3qSdVzcTTrPtg6q8uVxLTTyyQQHK+5OicVxNXca63IdwofyzYbmt+/
TfQ7jqldXkpRwtNJdyjZv3fGt2HMs6tIpyv/HZ/9FnPbLL5kapguJcKyZLWaIxDjJxwDsEdoQF0x
37OiDIJBvLTZYgtD0Nj1iEyT5t7uSzFy/ix6v/YeFkPj6C3OfKgHS4UVXcQ7D/8yDOE8eOo99YOJ
aINYC3muRFt8BgbbH2wvSheSMuKi7K58imSi3XFs46CKR5Rxrv40pAsURs1BpyZ9oGFIWNpqH60J
Y681WvcF9cG5qiwrLAXXap9bNuNYlH2zEFfd8OuO1sm2HmC49JxloXCNexTf4mA4rLMuFkPE1eQ+
hvaxZaHldxhNvqPwAcyGOCuzuStym8Adb+KJMn11LcrAhuE6ePvZwWWbDcaIK76JgEO7qP2h0mcu
PYbcyc9GQ/+OVvI5B0LL0ameq6kb7gpwN+A02MBr9CGJ1rcUVWvfSUkU4NweM1F+bYNEH73B2xoL
3rlEu0+pMZyUC90S+vS9kt459VLmqRO6y6XlWsY2abdNcK7YR3sHfjiUfeeQo83Aa4QSjdgb34nx
+3f443ogTDv8/s1mxeS/sQfL3KKF7B7c/tZdYxK7uk77uYQcg/q5P1WYPqOR4SKxOSTYdkTt7Yvq
KTVr9ZpP083gnIcAftoo473ZeLnLRdVArDfMgxu1gSI8KPXTk1OM5e9j4LEuY/EQYC60+s7/Rsth
E98+HhDFwzUdSwyOrv/UUFke7FK/dUABbtXwDNuK/d4Y4+RLOnLGDI+ijbtvq3jIpmo4jmOt4DTn
73lGQyBg+Z3INFhCkbY/TX76vbAtNuxBU/ON3g/VlWFOfshJ58l8cpzldeSjZPl26DDM5B5faU39
UR+kWVtvSX+RraNOo0fh1VA1udV84iazkPQiQ6s0l7s1Z9/rUu5TirYg27pzkUbnbVO3OogK5w2d
/73KKZtqq/68uAiPvBraceLW96U3ZFthVcG5ngWyby2+Kv+rucjuPAmqyAJQj7EGmOgcsS+cdAp9
o54jBBbNsWhpg86LzPcNpTElXlyfUtHuXCCg+96pnhFJ+9uGNkFd4JxQkzVskT7HB3nrleB8rE69
djDFSOJlbs1hXMhj2EKHIY/CLsOsCnj0nrnSeki++HZCrkqJwULUn21A6gf4Cy+W1bY73lKI+zQD
rhYal1A3RnBPh/ucNRVRqat687WEXsQPb9H72cvbpsC4QEmRPidcH1KDWVOM/pkKI62OJBCE+j3n
6vcM7PQEsmw8cT/uKZzi7DEL8rtBNktk9j4T1DKxj7etqCS/65T6vbtX0nwAermem8w41V52b5dI
dfMyxS07T/jubY3tQncb7cQgXoeJtnmZV7tAoCaug0ptaZNZvPiCF7tH+Z0XZgVqY4JEjpHt4BkQ
NxDA4got0i80p4vzIIY3sBh4kht4GNNo5Gd/xVzs+MjeZQfgqTe5P+Y6vg60dD2PlmoaPE7kauRs
WctqpXdyOptOq67keDinOSeuDfLWiWeJBVvRKIU+hws7OAZr1tKszH6VRHrfbvrzxkUd82It6I47
rUC1udXJ7rrPcObVnZ0ZoIlbveuwgWunUAdRLNOua4kGdMuM6J16uM/bwY/kgpho5boXSYk7v6xi
dN+pV2+yWTnwTsZpv0zzkxpXzOIJyIHRp6Jf+jKkjXQQPqnBpmk/SjXVkT87at8Mak/kjXthnPCU
e97bmNknpGu0wAx+q3eJYc46l1chOSm9nCcGoVtw4ZwrqfPQeM03CoZyyyEr9quH2Lf0v48NfUoS
EqBiXTvkQNpJ6NqmiQO46Ps4FIxOC+AEqdznTcpNu4FfHmTu14D3bD/02ZsYOvtU1SpiM07PTvUp
q5cA1xQ/lKYMRn7kbYmqNA5JngL0MlbncHv4OerkjKgFvIWhZxMBwiCWoo/+nkcLLqKdzGGAwxsT
qkaCbX923Ym+paOROQaTQuoVxf6M8jlogWrJNWqL2DwiZNuaQ5nsh8Aqv96ijG3+7tjTLmVWv8g8
Tc6yKslOMb2DNX7mXh+cBfKNjWlJTQMHWPmi83eoY+9dgqGMjLmj43TWfqrnJpxqse8hejDvDO4A
UhPwUS0EX9THZGiYe7rBz2TgTpNwWu+LoqdyBmXFmVrE2yb/PJukxKdx1d11RfLqpUxHudLll9xM
fprF8gnJI+bAQfDagmvr1+JAlTRTzXYBW1+3yyzYVr21ImBPfoAEHqIi5axI6H8+mMicBpOx8tTc
6xivuVU+UFEccKxYL7SiCEpw6mO8wFduihjUOyKsOzBdGJNncckMjEU02Yjosfh1BfA4Ytp29loT
SXf3agJqtw0MNlUlD6VQcufMYBtyZ/TuE8EAY21zbMRrHSDUdsaNsRo3g0bpkLXQZMdgsp7j2KSf
CEEBsLfgJH/MgF+0BBhwkzsZJOhxHKZBRJeAg1ZNBKmRWy7LHkErDenJdvut2bdj5HVIuC2r6HDf
dZ88d4gBCRkyZON9XHKlXqalPltn6GflpWVTOqz9kG90NT4Yo56ARaYEEukexyjRT+TjLOfGqruw
xr20Ul1FWcdpDd1uOw3ZcIek9EGXRr/V+MJv7JOWiIDJPNlHrKSwZRrIIG49PcEgESE4HX5eP9nq
Rb4YXTJDpynxEY3zJ2tNGW2PfDN8JQox19Wq7G8BE6pDFRivk7TTjbDL+DkZpw2hUvm9ajkf0w6L
heqxA2FyfnJnlghxUcvR9yeCdXKGrF3JGKHQ6P7X4qkNDP3sa8IbRNyLe6XqH9kAxac2rVdWNyqU
Y2514vvQ+j7BCezOkpPBt7Nl665UbmOs0nsAaJrlcyryaoy0rlq6Iu6Oc6TZqnGZt22Mo9rXDgZm
IgDWyrZ4TWt1FVy/wrkx+125oOirJoqogDSEsOXQyhsPxiQHLfYp0RwWbdzFekiwNGia5kqRTJIg
5Z/QdyMSVtd4To9IfTFD28Yve2XPXPIUzADBi50h/Z1l0BBLMEKGSq+7nHilXUEhGsk6L7Z0nBDj
YlBm0Omiq8zcE0Yd/3Fw7AtG3NtT7V/WArHMnKrd3EEWpLfGlQ7HBccDuNhhdDdSyzzy/RbpNDk0
AdOBvZ9wa1qXAF2eqs6VGfCgyzaJetK/tjIxpnuzHJ/kEnxWU87+lz5n1ezeAS1k2nwbqa2GYx8h
5Bk7yxnf0iHfjZqItsqSp9Ef2wNxvjd30rRp+8FhFpHeInoJ5EIQYIVgOlmuSb9T5rxXHcPAhfgo
bjhtvh3Y8kNXY6WLG3yrvfJec2exj4Wl0NP8N3vnsRs7lkXZLyJAb6ZkkOF9hBTShJD0JHrv+fW9
WG3RQKPR8x4UKrPqZUoKkfces/faw3wVpT5ap6q04DtSzTatlZH0+Q1CHmw8f9+Iz6bXtROSW5u9
AtmO5hw7hJsxemVPQTIGJt1jJCNf6HhNAGmlOrw5aqBArq6yBZ68LmrM2Gx8yUkVbfCLshv5IJ7G
BJNNbLSB12QEvlf0k4eulG/TPLfMJFsTu154AIB3GbAHuIokxMAOCaBv6aSgJOS4HAk+60Sgj8Td
2fVghasiMwCRyjG8lMa1/Erbt0a+QrpBsk/GmkAwAft0ireQlA8SwFjK2wOMTQftwlWgo1kpo9ON
fe/lAlFls9++CcvWVW2TH25OfE3iMuCtIA0QzGWNDbJh/EEbtkhOPw9P9Ebxf92K/X/byOP/gm0X
Ua39n/F7tyL7yv83bPvyT/w39p6FKcSQiYJdtidYP1iD/g/2nqxjCDEtCNeaqC1U8f+GbVdN2Hua
phsGjhBkc4ss67+z9/CfyIbM0l4yFf5BQ/t/sYtwL/8nVfR/SsAwIciIfYCqqzpiN77WIuH7Xzad
YTMOMm04uo5MalZNZ1IhKsG5F334SlV2yBIJVM3A1tBKIxtj896s9KM/JylG6L5azhxbI63NaUws
TSNhFR2e8o0mZx9yzJRwECaOC22pR31VtymJJXz383uV+cYb4E70EON7U5HQIpmD6WbJRqUkc0P5
jU0Fh02OFGgOfiZZa+x5TGunltOdxUDA4TYnlHCG7imCO62SxrA7CYN7RadhGX3hwoF4yIO1nTNW
ZqPPwGJQtXMmpzema+pRkKh+5V5cjTHyoAylMIQ/SE04VxGLG/sMd0DUk1OX0BqhOmg9sG6NXRcR
iFxk8Hkv36dQUVZDaKjAR6jE5wYLbaN7Rt2CW23EWwBJLKZYdSodmltnJAZv+p2Y+fe0gbrmjzXj
+NG0QPL2Et42n5PJsGC34/fTgdLt6FFGHHTa2mAY6MwJtYZlpt/BMLbXki1gXhGGFRrxTcqjbVcM
szvoS6y5pLqKQugSdZkrp11+nOEgEgpnwE5gXAvzNWKtwWZLK3tp1TUor0Q98DKgRow+QBjr6LDY
bZNBSFM6QEBSuwMTUIz9puL2E3p4PcekXn9LEQ9PqhkB6cLqvauJ/GknI3G1qf9o5T+tsIptqHTX
pOj3fqQSkAdyELUHmk+JudMQ7MR5xPFtTLPHpmFMuPInTM2uZf0mtcJqeSgrtzA+xlLxUdKx8VK0
7qDWnOkpAAV7KsUXSFjUxnlkk4gJxr332c/KZrFHxLMNdBJg8MnDUsx6VxqJQBZZsdqtYgVekW1j
LLebCEBSPIrm2qzLrwBqNs5RZpQIe52kSb5ggzSbRMfWkxUhpl0jccTun9whVorVlhqii2BITfNB
gflbStbRBCsz01F5rTKqK5+ULqzssbrn5vgYfL/BNWzeGHAeA3/0Uc/Tgjet+OoiI/T6qEcaIxvK
ihmA72BlZ1fTccMYzCswt4cY1EgYW9asJSZuVSfEtc92QS9ntoJuJ6LcWPWlDN8mlNYdO2B3mIDR
9NQTYK1SdttErpKQXDtKQzZoVTELXoIwxYlEZsOH4QL2fBcPsuxOXf+SO9B0fqcyYqq+QfXm65hk
ShhX6Vefi6uEZt61GlwFcqfCOpJ0sgLnl9k1cBoNIORNrbyLjcI5wq0/h/IWHtGz5JOl8QncseyR
UqbRZRyqT798oRv4GESTF6rAUz0B7Jp8dL+54HRRhRQpjaTVNR+VaCU80rgQnPRVyZqwHxrdhlOr
Aq2m5w2yK6sgFvTKm58SsDrnjStYPNjTGOOOtYZTnRGRWSOg7gtBOjCdamK9XYOUwsSmdtumTzGV
DOmzKS2CT+ZVP5eosdG0UQX4XpHKrGJJWMSwpLPvYV61ssY83kfxVoyZiC+pp6uZD45JMy1YrTwG
gW1mqlNLapX6koAqzkNwmTiZNzGgOa+EGBpnS4E19oCLqhE5jIGEDsmxvQDPJ0pKQ1kWNYb2E8wm
v+gceLMWDFcGEKOd+6FXRvR79Kf8vnoptK3Wgouq9DcpmftN2kMma1PxLZJ5d7BQLIG/rFLTZDqK
bfVVqmioMCc9soQB7NCSuxCG8NkHwnG1mEnMhKKr02ZmK2bTrmBnrmhSIk8AQeUNZotZPExQCoYN
1ObJlS0eKRw83aESf3I0B7tMAaKPR54dv0bSYKphN84e89wrl7xLX6mSHOG+S0gvwn+krxlMpUM2
oYFmd+xNeGqB68i5kbqE4toiwZ90m1F3bUpJPoWmsKqbqV2ZQ2a5alSN12JSEvDxE8141nDMS1kB
CpLusTG9MMAZF04hYC0lw6OR8QHGFvy+wggmYAfiPYyM99gvxUNTBuKhFYyrCJ9rY8mjsBaq5lur
C/1EAhqdWt+95jmIncDXiWhb0ihJlnwpbcJGIizefYS1h757BGkbb7R5Bo8hBqukU5cBMd9TqzE3
loZw2ql912x0fZIY+lnNMREmnru8rFaalHcX8jBGlQtYrINnWCnZo8oFRscCkZyEvwB3qkvM9wFc
7kxWtxZPdZtx9SgBsKgpmx+iSR6JNEtYgeiwRcyqJ6Wq3xMQCsdZG8GwFfPdwAO0sdSh5P56FyFk
7FLE7LASw5NuRopXp1epTnw7bad5o04jlkSUtJqG87kiXv4iB3QRpnKEkqB64ax+DFHwCd+uhEAa
wolzCz0DLTcnzRPA4UGEccKITFwtFg49L79U5VFMKVvxSZa8UOO0b8gjdcZqxjw0QNaNZ48RpOmp
Sp891Tk7iA7ZxwpgByfpUnULRyLdjfqPH44RARF0LUQfozWuGTkOtWiQ1hKHt5b3HA6h7DZtN4FH
gWsEnj+/iTK5S4Wsj58GO4FuDNygmvuvwMAvxbAuOcqAg22F/IY1Kjl4CXXYvYpauw4LSrcQyXGg
Ljn1eRC/53AjzMWoFtGNqaoSH0MFGKo0vlupNH+Zya4OWEw1LPijbvY3ZSgU+M5YKlZieCz1Kj+P
BF3YTaulm//8bZMR357irnIaZtbHtq6Ko8xxg6QdVPBQ4tDRfWicps6h9Z+5+DBMwZpb/8Nq/R4y
6zgc/vNXaqG4yOf59Ym1BOSQzhqvuayu8zxIgDB8w5bX7kkrlo4gpm6iqfUjkusR4UYoeq2urICk
Vr1tINraYcvxUKLwt0IgBm5dmV9yEO6QOUFwmQUeDb8YwBECGj2CthAjWdtUgbhUXdkHdaV/reRd
g56b3VxznjGobMel7hKCU68WxUbL6t4WOyBh7RzAnCAMVAHLuLIK8I+9gK4j7UBVCEbDYEGO4IJa
a9lKhz3ygPeqhpjQGutY9beIoSW0EzDU/OIOgGwFu5wOK31mnFoQ23VsG7Issq1A0IRGsoytwZYN
7WXKUIAClY2/2n8QJ0BI0EWG/jt0SAFYOvmJjzZqEacQHv/oglFfN2kLvM7U3TiGtPs5ChXLuMrN
pfywKFpzsloV6IbkTcw1xayAWIfT3KA0K5nMxwrxEkHikv1J1E4viWRitCtDISNVUAo+7rZTsGZV
72Eu8jJq0q/YJKIXE3Jo4V7wMgWtjx4lnmSw0/0KTdifZnDsJLQLKsT5vkrQA6Q7CrkDA1i2HLOd
lckp7YZNVpnrqmo2Gmd7CxUG8tK6Fl5dCGfbsrx8BiCdLKMIzcmECt4YmMI+bI8GJDF+azoMmpif
TO8RczPpmNNqRJQws90rkGF3FMNz+KNXBd4lJuYSE6hCgiIB1zhC5YBRIGMQG1bfWBfxQPer0roM
U+tMUc86J3d0/DEilq5oUFbzLhOCDQuiFdtQdzk41Vx2kUrw4SDQC8AythGqPX2EtTfbUsb3pUg2
59HKwObIjIzqxGCFg6CnM0Unm7vOiZPUiyyQ33KrbIq++dHGn1hq0W0lDJEXXb3O6UmSToeQKLro
2VcaV/C8AqeOeQKHCoxMbZdIuPGMw7AApS33RyiwdiGxGgZLEebZ5yhfM4t+g9xo6jOxW0t6C7xP
V9dN8TTIJqCwTTZi8ZxyxOatbSzjCEV2exwBPkmpAebShjDSQ0DA3YC+IGTVWw/TRpUDm6RtL2bb
i2aPuVGz8g3rTR/jzyRmsJmCYhVbPbCpFRu9m9dplhWrrEqozwnRbSAq80uUvL5Gx0ANKP5UfIla
DE9qV207+V9L4LoG5Rr3egK0QpO77TCi4q0UW4cyKNQRcUmlTQrjuuHFxA4HBapfoZbHTwpuRlqH
HUGJ2uDgmgzdHoN83WKOycY9acH+hsURvhkq7oCLkpYRjSlNA34hpkkdM0ZyOXAiNv2G2ZCImHYg
SYPJX2JSW1XJdDBaDbLKe91ZqFLmq1FL8JvbCT0PlURlHiN4d+FZMxrRrnRIg5yvW9aez1kj7lad
Zj6zRr6HNIrWkDCa1qZbOpffGO0lsNxmTSOKkVEws/gcyZ5U1hnQL/KMuS3hGurlVRymzyFH01aq
6VVoMzRUAvOosHrTJwqujuqY7L6sZzEaWoCY+mZJdAnw6LE/MpKOhbcCxVzfT538FWv10RjnV0xm
yUINUJCduF0lv7A2mq9O15cTYUYc3SQoCnr2pnL6yU76JQtZ4+W2FQj8iAz7RxLIeabNFGsTtBK+
8jnTmYSW8oCEgfodn/AGgeSEzMcglj37W8QatDwBsOOWhERf+fHrxWuTB//qhvy15TEzaoRXpsX1
1fLxWAyDGXz6zyDC2mHp5XebNe12DLO/sBK+5gmwdFpWEp2Z6MYSugssVrpj+CmHic5kvM2o0Kb8
bWwEZWeBXQV/vAlbTWB6boXAs8FExOADNrTos63LYc1GVJM3EXXehVkmh9sFKzhA+BK/fe0nLjNu
Apl0AwZ9Do7WQH9FvjGubdi9I4o3SkimH3py0wnoMFqYY4WvXgksuWYGx0xlFB7yKeQLuUzDkQZu
WFoCJSJSBsl0sAgOq7xi1q6rZ2lgNJdp8HTiZXvoZ4hDqEOAKxO/3U4aWsuq2o1Ffg55Kdv4ZVYl
81Qbfs0c4nARdLvm3UqUdwvurK8GR9NXgJlJtryV0ZuNEwtA3gbpK2xPXbQHZsMFM/P/WyUYhdQe
rMQJwsgp1XMS3Ivyhga7BpUpJLSu0W+DPX76F4xXSz3X3WUad8n06vNt9SzGq28yiWQIylGo3wls
x93yWc9/skGQQUtsB0uaCUMOlSAgnn1At1LqNdufaFVwXUbDR6wjb8Pc+JVOZ1SKrDEMuygecTfR
BW+6ggxeO0xuWvZZ6FyE3cYUTp6MaHRm1LxtcZcBNIoejCfo+fH8W60jMCyu/NvEmZ1AuFsCv3BP
0Mj/hojyQ7rQgPcpLx5BAgry3kkqaG8gRUPzFViv2DxqCKWjt8T/84WfJTp6kN8HZjfsZYhYT0D8
pISsbOthXc2uMnmphe5l/Pb5sjmfd1HBnN8Jw7WM3VJ1Z9W12p1mbobwpebvqXE7jgEMOhbb+xzb
DzkBYW6xJZbIC3hbypQw9rQDjArD2ITGxmBHo5nsi302wK4W7Mlg4L64pYR2B/ErksksAm0cYQ1v
kYJK6NSPi/Ou407fQNSc40eUvMXkUHSDansiJDiBOO9e+coCBKJN6FgktIiHehygX21H/SZVzaqC
52f5X5WyY+DM9T7CqtZ2Db4xE76bUEZujfBJ8lgj2qJm4RG/GF7aMX9Zy/Kumz6D7qvG014s4fPS
1bROSfU2MZ9OTRTW5j6Ijur4ZXaHpv0XITVnq0Yaop3JnlUTj+DUHDH5nlUteVZ0EqXpzcNXq6k8
rN89oGdZwtfL+owpTvwcGSotL/NHKN0aE8myhF8bnHU0XTV1k1MZMRdxpvRNSz7SAKH4tx9dMmok
UEZ2WX2jnsA9TAK2Oe9n+VXy0Pb6aSq3ubmXIBMgvCybbzE7sPVVk1PJeMG/+ix7Jb7lWd1OOcg6
WE+8RStFuASNti1BaukKEredoO1FpIgDB5eNDJYkg5EdbQIUlJ9zVbAMOSK9QUvX0TvMxktPPmPK
XnVdBL8aYx5R+EPoA9Ll0in7kpVQgPT/n6QSM98u/Sy4uXXcMsBfpZBOhA2Bb0b/L0tOMv6+oDOv
ZAat6vqedJgoZ7xZ4ZmjYhBu5fCnm/7OH8g26M5NcKc1r5LIqUds7cbVpFDxVWGrsnnVq89e2cpI
9/Wd0nBZDOYpyygAtS8Cn0YwxIEgIgPHQ2itzXjbZ709A1AOIsBixcXHEKhhkQ/g2Kv9kz+TBWdp
vGjdrhNcbnZLCrj437oIQt/eHxhFcpNpgOEVfkZ24Wg6eGLF0xA8rOwpGDe+hojVw9imwqdRkpBB
mScxQjDzH7m6E6sZZdeCkn00L0Zxa5Sn0qp2R7ltAjKskk2e9JuqfEfYy0sGgaYwPCN7yP5bI/yF
46/V7gV5JTRsSJkArNrp4ofvgnLLceQvbWC30tO/xrpM1JmYBftrXR5GxDnG2RLexIla/bcyrpJ6
aYlgmtDfgjlwRNPpwisMNkakwD2PebMTmFvvkZgm0zlJN3y9IXOlBWu0qRU4N3iZfPIR5leQXGfI
S9lpiHdMUJHkLALvMoMQmXGEHcThQw+45ja4f4fsq5fL/bRIyoEU5SvMyyQ08ClzAEZzDj6HCC/K
7RG7sEmEnnoAcGnV/LNbbTp1+V5IPCIGapnoCAJRyGgvo6+uumT6vuTjUyUEWmsEQe3RCg+5dbRK
NIKXpDqhg+cHFLtb2mxwufMT6UCLs0M/XIToo2XFEf/E2CKz/qoql6m8vmvMhgLOYckj4jKXv8rg
o+uvHDRTdk7NE1zgLNrP061S35vyIGBLaT2cccO8jUMobIeCS6xnNJX9GsENgDNnTJbtCOSRwj1Q
U7UkIk1xeo3TnuMVL6/B4xQzdtrP870UgjuiyVVT/asCbzmQLWLfaQnFd7P7Xhx/Qfmrg9njpY5y
W5ju6ECpSH3thI+g1NeSuGK2AQoDRVUbrJlROHPLnmI7xSc5+c4lQnpXfPdWfSdQQjupySXL3ibC
ovmkSE3zu3MG1nuM0FtDocyn3yF4J5lZze+ZtJWhF+r0P6q8ZmxplCsaPz7GLMRSy6gDyxT/LQEy
+jALT+V0WIsBqg2wkTclOkjKzZKRLQufUf+sKZoFSPl4BpCTZsFRr36q8Tk3jzRa58m5iel6AGmy
O1+Mm0HIcTMom3L6l+grMf9Rg0eUvbchpHcenNYaVz6O73bPGL4INn6zmkaoP+eM4SFybFtKjlzK
yuDx/KwY8w6oJbm3+NQRPir1toyeEj1+bn117W0mbwNPS7gz0CYOyyfTquwn7/xW5mFyZGmjhjuz
P0qwoUvQmz8DPqWAuZ01fbflaBfcz9ybU/U0x2synE2qcX4kfgVz4U79Pc3Q5LTLpZgFO3XakeA0
Dd8ZVw7Pb0HE31+MMHjW15ZPN4b+/11TfqVgbUGgRFZSu4YEFMYz2j+NjlVqT23yGJXWjvPXvK+b
e2e94eovwH6CAccHSzL9mZcugOdqbnxxW0xfvblJ5QNessT0uvkbx/so/KTm2bCOqr7ni6I6sUSb
J1ybfiQa/3ZPLo5PSIBwDshV4RCNBf6l99QHCApadCWnJ55XhbFf7Y1MQ6aFdrUT+yfHaWp9z8kT
MP0SqJobuMhQ+R0HCpO043/oPaQg1FRDNOKBBWWQ36k3FPF7GJEK4i1Y5+LalPlmQ9Hps3ZVRc/S
nYKVOmuUkhv+FoIIjxKtP23kEk5ungKDVx2VJ7sUngYKaxUdbH+s1e2g3IVMd0jFcupUd5EsOmnO
dimskVAcrPicEEnIn+P3ZeDLM/pLo5b8uKRwbMGKczOL5pdeC6yz7oZ/oDVP4vVM4Tw4qfGJqq0y
+LZIXumynx7NCcFcUnlF2JxLnrVkNzUEBGS3YXRr6aAy5ZHWAzaBkUQG4X0avnp+LbhM4nLD7Rf3
l65kNzSKHsSfVnebxhuGZzau9OZHTDdtC7TVhbfCEoRx2jRdYSWJSHfM6FczCLoSHE1fsxzkKVb8
R1psigHwJ158pA3UIVyIQu6Nzd9M2vK4JhnFlmkMQ861wtVCN9RcpXn18ZOjGO7/xC6x9o+dseKV
lcmNldZMRkA6F0jb/BGFCutUCK5HkZIuRIGz9uetPx9N88Ru0Wg2NY+4eGsyLAh9uGPr0q2XgXNm
m2v+XXl1tFpWi/qryt1APoaEpOhnAqmCYdsEmyRxs4pGrnoK+bEbj2PyURuGHaoEcmwashupiKP4
EivP2EurVT3txZ25juvtlHLQ30vtO4ve9fpGfJQ4b/rQLURXMXfFuOUb0Yv1ZOwN7TZTKciMtO8l
TWGxK7p0RdxjJ2wa7cT6AUgyOmSGVXH8MST4Ju6F7PEl6czwge9RHgM4ULq1ynugUhzfFIPo072U
HZLQi9hLymj02xVZyjGo0RKr2mDZCh39gFtjfM/Su9x9acpPWH62bAUTFXxPvlksIuGl1g9Nc0jl
lfynzPdYJwOFbRXCdiiqlYjFh17roVeXMbql6dMvT2Z7ABpho4K0Q+WgU9YQEtTeovncq79xBG+A
cQs+OleX7qr0L47vUXc0t9gY47VksyEsHIxJtBcr3Kjtwdf3ifJRCrs5PvjiMY0IR1nXw2Ue/qB9
sm/ipEbbaYkOk68xc0fqrmJfRF+uzBJXofV+k0pnJDgh8srxjdYNCEaf70oiR3I8SprAvxbbrS2G
b/hkkKO9z1rk0DQ5qvjCU8yfWDHsYT241eNtOJ8i61TQnkXSDiWlbL238QGuWmTgRTqbQ2+zHFll
0ssqt4P1GrNDgxwl3KTpNUPYa4w/BidkJLy1KIOFmbr1s1LWPOdivq/zcxW/AuHQzvQpyZ9iHUvx
gnwaDzGzCr9yRmuj6Odgmc4HBJwMAzbpkunaWx0cIoV+apOOXjqs5e7gMxeePztUPxGnZw5FXLyY
0jHikSHKi/qrQV1s7GlVmOvP5w4r8cS93rcVZhKnyyB3s5/wdIxp45HSXbtP7EKkHpOIbNc0UrJK
EenWKhPX7r0T3iKpxFRA7hDSpsn/zegE6vjBB54NDxm6bLsvhRVCKVutTiUeVrX8HX065oRDTLrI
8kMOj4X6GIo1qlZV3QXqHpP4+NC44zPxxSvZpKdwEYfpJzF7s/SEBE8E0Hcz+MtY8OSxZsvDx8Tw
OB4uiXbqwGlljea0Mk5WDFckbFNf35IQhGV6TvId6/YA/dgRx7XdyR/oP51PLXoi3gzkdUDScEHG
4L4yD6lFl74otrg76oSZPBVxDrltfnH+M8FefxcO2yiMCE6RLI8JV7YD9C1U//m66MRpDMFsN1dH
WE51cAmLI78sNdjMRJ2EDyFn0dpzzfx2qHx57hgWnGEwoiN2I1fAm7HCbZdSE6cu5+/kfDcMRHuP
pX/8XoId93f6UtE2mxQzeoO/AvWWwn/86lfP3qhHiuJWakcxQqf3Iqy2Zel+XAbXOCluRgZDUaDg
m/7RqDrTfM0GSvDwT+QSGIsaG32OspO5rX4pcJ5qx9H8mNsLCQW5+LSULUJf1MZsxZJLBfnXJgyW
+tQTXbH6CZgxsdhwVHS4Sf/Vd/DdIFEYjDgx+OX+URvvWvmhtW7YMT2i+4ovWfcR9JObQWHHoDrJ
8cpAXAkMmEcHAfxg7FMUYql8WTogrLRhiHvRei3xHcUAIbD1EosAyJ0CpSa94ByWh2/N/45MkSFw
viro6RtVWPc4jNL4ZuSfcnXqV98yaywc4XSrr8p3NWFt6IdpPEjFU2aw0nxM09Z8igLE9l3ok9e3
rCBKdTubjxlrSPFVgzsqvuLhJOhniw+hkbZduomCa0CNUeK64QtA0d7xXAkVny9q8p3cX8v2L27+
8IWLjJR75DJgFEFy0m7k+zl8L6I3afg38atouIGJvwpR89ZfjUyo3boe+Sg2kvRmzh8zAzCqiJWE
X9fISL7aWtU1SN9LnoOCREFLhibraP8poFkPMgqz8p0mvJa5mKpOBMwVbjhJHsAdN5gevB2Sv26T
nLwd3npekWUT9S9lHm35O6l8tLPHywPtXjYuqV44UUi+yrtgbQv7268Rim5M46FFb1F6TPRdoR45
31LlLWyuRvZZ1nT7e00nxISeZ0NYyAS2YIkx5PyUfIYajOnkuynQfItXkbxAazPL3xPcPI0zj3R5
Wx4dzlGKSP9s2JbdGhuOrJx7NMoaO28xe+CekfljbBzxFxP6+DTUT20J1o3exHFXlmQYbgeSh1Fe
8nsizzsn6KDFZ/7OcG3SHtJ8qMtdKey1SHdblhd9tdRcBAIxkeR9lX6YnYwe2W8NiqgO99cuEFMn
WyI5CcdAOwQdy460B3bewWfeX/LdyisOCAX8958Y7+pui0RMrtZG+t0LvxO5O+p4C4jAMdgJKLFo
y/0zhuqtTp+APLLypATrGl0xigeThdW6nOp13TCCZlFnlDs6h0omUHltaL+N8iFm97w+pkAI8H5g
18TEMPzUyXfrpy5qYPpHnVcB7CZpIAcGhOITmjtlqWBtmuma+9ch2zThK532ge6F8ZcF6J6cHGnw
zuZ49OH7+Y9IY9Fky/Jree+h2/ccVUca7eZPxwwy4UB1A3/fYQHP88NYu5Bb4mANyGmVstBhcy3H
EH27ndSvmcuhoMawl5O83nqz4RXACgrSHJ+FuA/WjboiKZ1Ve/OpxPjiUtWTOJYEm5+LZ9DaFca+
Co9aIIL17+1A+cjTp+gmjJDVvTo9FqkUUElbWg5xNK4GaY/mThyODJxYEe1zzpEkf+fBbqqQH7Sj
x9v06TOc71byaXS2jkpeOf+9ieZHzNWiLDPR9qKSe1iTCRDZGenYI6MvUl7VNxDOnpD6wLOYSs4A
+r81I7Ez6apbl7ZiyNjfwZbEdLJbns7GOozjG2H2rpph5hyvavDbIQIjWhViJt8yX4QXdUhYRyhn
g48zsi+hRlE9cRS2d5k6pTZv43yfPUJFq5/BwYlGRovbe4O1GmwqJBU7Dug22TCcqeEKZ60i4wMU
2IQBkSkUBhDbrFwr6qHSPVSJZvlMqcL8inwHQ2AOo7ujzYyXpULkmivcANSASFgo1hJlLTr4APm9
uyNcgqsh/8PQRgLGEUIA8wBURP0jXV5uVgstiHv4sR0hFSmsiks53QNE+e53JW58i6qiZLLf1cjg
6P1lTyErN95gE7BZiDp1funo+yEUDG99diTebkF0IYZ7EERZhjynDrtiPCQmFw48rLaj+iL8YfyM
iFMcStYO8bvlNKtaPi8/TkIH0toBqo5Mh0uPnXaVrkRj30jHZrnQW6pd/12zzpXakHcbE7ewa776
+lh2Lz4qvWeOr+5kjL6WeUvLl6Vu2InZfcfb4URt6yndb9uxipteKpkUJA7TBvHlsW+Wta0P+0H9
Nwv3rj6b2peWuNH0G4Qmw51/qidjob1l1ncmfBl1zZ+n13D4jU1w+zftXt3qPdRKPlGL+TXdtqv5
28GFkeMztu6ZfKl/0nhPhmfA+NYyt9RYk3zlY6hSF3RQRZveb7Rlli99CTwSOWE7bXlXWMQkLsLq
NSaScqt4MR0IbosRq4BTNIcu3vIrM6JbUJ0a+SgGL5YAQ7Rh2tqWu1xy2nof0Bv0NSFnHvgAu6Jb
3fhbKkYadi5GkdskSLZjTCxAj3SB4A5luo/BdwBCRK3Y3wontcf11j5DWJdWRFpZ2jkNI+mKSDHE
Z7gFQJ/Q/UA0YsgcBUA9KNP1/km+wrqLd+EaU2KxI30P2ct6sK7K9IA0Z2t1h+vrJjK8SKN/csb4
b1gnzYHpXimfkMUyASG7D3nXh/pFMrK85r5XHHO2oV2FNt8wvrgZiCGhFXAphIOpvaxucprqLX6o
5YXsoeX0IUpaLvbqenDFbB1hmOcUHxPCbvuEJ6BCFPsYPabh1bVcqUyr1saKO4qJree787TTfUIr
CIWUjQ99PCvGusdCASPZjqlRUattB8gfvR33Dmtt4ohlNy+3ScKM/VaMD5XMEAVbzpsyEZ+50zuk
kn9Te5SKHz36xJrK4IAxynua/vk6K8PTb26jFGDksMTAaEd6SmoM8jHK6CPKv3OFw67/RQZqhw6O
P3/NOoPvvHDldRRfLSYsYSa7JdzwPFQx5PwxOaLWF9TzIKK5s0cazR3IeBxfRxLFUEtcRPZz0roV
T0R0pFrldMx1ciAvDlYyru55k/s/QfMrjs9KJHzmOhJv0/Co4PuhtSzYbF00/TvhrzJtz4ADzs2h
Zr/Z0PCiblkxHmV051hw7zbZRyEcp+ldTT3ciTBt2bKUfzUG1T7wuvxV5zdtfM31eQlCQ4agSP9k
xE5CtVkyjzjY43bbqI8KT2xYXEVkgpio15Ig7wWjXnMyrsi1nRwCMksGAQe1uHAjr9Au2uPZpETe
ki2Hw7gTiapkH9NblPT5MSo2nb8fi2O6CDRAJEGroFW7m/+FpfPabRzJwvATEWAOtyKpLFnBUTeE
bLeZc+bT71eDBfZiMDvotiWy6pw/9u/hOtqEtZ978Xr8df5NvuEqHeclECw24Lb/LDKimf1l3MjF
ZdB+ZAk7ckecTUH7n88p2j9trrAB6L8hZChtSr9sVa8FIFukb6X/7KwbE2/DMhL58iLIExCNmyR5
kbJW7HeTrV4bGKWMjcYX2FXH1NwQ6wevra56jxdEMXd1+xlUrxlxshe6uVQZyKksmDAEYEwY/9hu
peBfbJzCeIcwnidCQXZK4hbFobl1cVAx86QOd47aiStLcV5sXtpgCzUD0k415K2fHNd2XBp0ChJY
+OuzewUL30LG6V9QQEhvpvDIOVbqK7zpOGiqeFdJxxRBx7BiX+noT9yZ0oZIKGoaiWagu5miF+h5
uuCwWxG2Qs2sfJ+8dqWjzEVztoko8NyBp1B7derbAynjnUaV4rdQmsmolvqe24iESXki6RvGk1gl
L/zA57wSP7gCejIK7BfOLyLopRLzc97jbNPcjl2XOGfWIR4/tCVa0+xpdvZVuWfxec2VR5sqa5BG
dBhbxfrOCJ+mJLE6VvpGLx+VJa/16dzrfhAfa8LfMJOVNwGYyLmz63JW64SOnPqtyT/zQgA466ZZ
DyxL+Udv/fbWTzV8y1h11RMqR8Jb9q1nc2N7fIqgOB6VxdipNolnkxvZMWlYHKbEFyAd/tGj97y/
3vCkXnUcCelG8WKfUWdhySPILdO43gyKNhmlSQQq7XuntStIW5ae/MqtYAPvFdx2ncJBosXuBGGR
EwINy4s6iwPX6XwMaSuj59uOYD35l1ZHXpev2y666A3CVmgj5Aicv71LHTtpx14QqG78UledP0On
EJ67qpR7EYOt7w249gZP+inMz/AdgNUDywJ/Ke5JtNrxXgXg0Rn5re4zvlk2QVzAH61PiNdcrEIR
0UboFOVy+AyG0VMxMMRMexQ7Od1a5SpEBzEec534kewSAnYuG9KAUOgO5TlYa5AgR/WrZkaM0D4S
zRhm31jX+XjjxOM62CjOF0gBxPlrkP3IU3ycQmQRBX2SF5AvNw533X2G+ma45Zq0r9NMCBOWjn41
u4rya9JAt+H07c5NTQ4yspaV7gAYrasMHJfMkvDGf8y0FXzXNLN1L4rzTkgyYzqHhnwISPNtq3sd
6OAqXPO1G4E+yOuq2WQIQxKsfxIFzXK/JgFvVWqfmfXPakED5QsZLW5M7vTogRjn3wDOq+RBaD/i
ixVhDDQOesq4DfAaI9h2FoOs6ZwQv4itiCeCH4qoWZeeXm8mBiDUcSnW+ADfyuBPpyAxDrajc+pn
wYpxsOS9wXOAUW8T/Y1EBJCht2x0k9xfYMxxA7QmcJ7o3/8vGPUdTVCyMzfZeP/vQoVsLLaO9FPx
nJXTj1bpmH6JyD5U9IzzEPd/5IuHK6iOF1b0IgEQ5oeuT/nqhQiuVRM+FesNKSSaNaq8Qr5gCsHr
gg8IxzfRSw17vCo9jGRvOS6/DxvYcKdC24szLgCiSaJTurxQyQbx/Jln/8CxKWHud/Dk0PoSKMSL
NlwVaky3AegX+kQHFQnhNDkdeAafalj+scVOInKNC2UE03ZbPNBbh7chG/A9OyvswvRpcL/u8m2G
wDVAdONLNRq3f3a4hRmlLMw1ZlIYruJpEolJDF2DlXv56jH/x9WJFDO4Wi8xdgtImZR1vqTzJuIF
6r4taPDIJSnL3guJZoYwa7Lg3NaTF4K0VnDv70pXvcSpQx4AnQjlc6w+ULestOgsMaJYXIOG1/sz
m5gMO7SNuGbMCtQUlw3idE+yWH9FVC4Bv+Fnr17j+VGXvyr2lX56UHZCaCn8Y2B5ZnNmaguKWwxP
OiAKEOCbqUEGsNnJxRMjeteiPI6P5rTu8r9B+cJnSiZY4CI0A7T+a3kEcjd2+/oRssIAZ6nyp86v
ZywHFKzIEzU+YQT8gHbaSnZlA+AOTCYbPozfuf5Qh3jV5rvRrebzWL2bGjI1IoPr6heLkoguIPZ6
OI2oT/iu634N5REqnp5/VfYZB6JnWa/T1t4F+l0qPtWYMAYTSS/ZzwRgEg8FHDVxLrMKlXhggOHp
E4CvupbTi0CEVeJ9hMrGCN9V+tCk6GfInxYExBRWnkS9dla+8klxIgvEbf6yrH08n1TjdQm+teol
m+/ij3akhw3CQCOdO9nYpzn4pOjmVIk3s9QpOyRVq8y8sSXoE9urp2oH1JGm8qlDr0ORpuHfFH99
w9SaO2WNNI9lI1f3XAC7DgmIAUKU9Xun3U6yh0S40QJf44hCYVB2jyYAoIM6KqN7PPqLuiVkVVT+
WvSJdlO6LkCwJD3GifVmFe/sAtS7+AlGjG26yUmHZ7OaJ0binSQRD2C7SJqRrW7kfbEboeOdvfhV
IhIuIDmK6Nmjany0MNQLmSyZ9tujELOix8ImPg8LQ+TH8gl52KYfCt8vRiME2lnEgnOQiNoJiSiv
yO7Bp52VL2WHEbY9D9P3zDo9b8R+pPGT+lyG0anxJmSgMFEFnCXUAqE0QES5SmoIj+rPgORELEJZ
JYHkijiTi7i6ySV8II/TYcjT8Ttt3sPy0sovLN96+ktSyEpO3qPlxq6vRF8TrnkkSwK+6PMbnKSE
2wgbEJl5LSycs87Q2m8tf4St27PDwWVLEc50qBqOBO7WeqDeb/wxmsETPwsAK/o1BdiyfxFzfS1Q
W3rn4QLCU4mYt0KCq7e3UL22UJoKJ/PwBsPWLEfMfihgpe03cKXBRMCbOJIHqY4Nq2QBiAoqK6M5
o62X2hIErxupPSsVJ/pVtzv0vYjhuyexCvS+rfgZN7yJCuBzZLzBxVN+N1cMmvm5kV7rWXZ53iiT
oal20U7d/BIwK7afsnyRpZeC5a/Q91a27z0UzM4LEVpQ6Ve13waLCJHedUA8sLnEw29afkv4D4E1
+YsXw5LmuI1wN5G1Z6l/an5v5HXwVUs3lFEWn/M031IyOwbrVbPWpGMsUA7AHbF9qGuyt3Y6tFOp
Fx6Se+zVriYzhyz3Yb6L85F0VLHbRaTNeFh24kOVXCzdy+YNxcw+VlCwt4NU7+p8oxKu2p4YhOrq
lqY8uqgteO8UrOvGh2W+xMbdQrKaprRkxO+a/dXHFJcDSV5C2888aEQs4uAjzFDozqb0kaJS8aZ1
He8y8WJ9KvGZdjC/XrweZ5lLV5m2Jjo3VL6l6LdT77HFenNJkoeEUY7sPhAFGxlRAOaLmiEE2qu/
IgQ8HBGhubIfJaw5EIZnOOty01fwWeu2eCGCWykOYNyCw8AuIZ4ytFhgHn5W8ZbsSpCS6iBlx2bY
WPmaIHIy0X/ZAnniE4fHPf7BJRZF6955UQxEcAlDqDuUN9vYUFfhpQXwBzb23MM669C+UmxnJ1qP
+oeoL7Rfo+Q1mY7ddCvNbW4eQY7gmagW4YlanB1mnPhWLGtTvSb8+yUvUa7HbpwSAsXGntB1uu0J
OljPxHTCmG1an2+bz9PeTc5O+q6AsmlCHt6Z4lHcrAzFFYOwaM/UOTucOQMDZoCfVde0yU1iXRUH
LnwsoQCbAFsJX8GEJc0WTz0ZlwjkV1OXYAF1w+bQGgciVzUD19QTXxlG3H2PrT2UgDXskYBi9Inr
iSyHYvkjjRbuP3ZuDa9X05lsOMgjqjvFqfyIyXrYJtM/+lYIBSBt0GXbTsu/xBF6DjpEVXU9WzMQ
Ii9zvV9gV9jGoJjQWd0XEyp0PFlA+kp+YmLAakgNrsXTgIgVgmtkvfThYpKjIj2C+nsmZroyWXVI
VwzUVdcCtiGieU+Z+KqoxZYBFWyxRS6gQ5gwV7JymHl8RRSaXhOiOPxaMtYmOtjOWG94cYetuRuM
Tc18siJo269EsBwbQHE24x0dW6XylTGfQVtrbB4LU2IPwCq9RDQeSNk6yo+YxjT1LWUZWm7a8Jtw
whjVXqx8ZnaYACJGNJhajLSdfPOkBWLm+0dkF6WPRgN1c06zBoJsZl6MX2saPkJl0zAR3gn+wG22
KuOfdoSVq+U1yyV5R4eWIQKKTuwV1cL8w0BCKW9HHLEtfyntPi8vTkOeFWKaX464Lv4iaIKzkd2v
4JUXMPzkcQpDa0wjSQgV6whMeZggLCPuN+TVY71DTSS3j1Z8KdbmO0433EMounzD2CHh6fC5Tfs2
iFyFYbYJLokEabEi3AQLz7ce/EMggYvSgsY8owQXF7iArN1vC5ZEJvXgPwStPTbmd0OERq1+aSnk
OAWEm3G48Rj02WZ+FP29zc8y0tSxvCVorzI0/C0HJ8SUqxGYRpMLVXpH1SVQN7kJ4si2cTQgNtcu
pYX4kPXD6lBffRN1bRDpagolTm4f677etITNiNGM1CvkLzJCCCfQ0C2BdItjrn2rVWg1UE7hfyYx
e01NkGP/xjINBNegexAz6hYI+cV74tgog1iR6tWY/cxxAvmL3Pjeusl65ntcg1bMK/QDmuaHlW/E
l8LFLrt4o/o2DWgmYNbEcbqAAHWtEIawsc/dg9iNeHLjZS8I7zJ4r3ggpBn1VAWvyu/Oa4OKzp9A
feAQon4/Vn91yVflySRXWZcJdY/BzzS+9uhHHJLN923xZPeptVtcvYJSYQOyJA6wDCvqpZheVY6+
qHuz9edzBqqOXF1/x47thtpfvx5BZUsMWOdw9VOzpLYRRPRI+zTAiOG11ywSWmRZAf2jFrh7C/tH
h5TEpP9BiM8dfp2M+qIqIFDmYxkuTX7qKj9r/4ritw90hlvk9v237exUplvmN6UlkudZcAbvNN6K
jxjJPebQfyTi8qeEvmWDrvA68HhJn5w5NRXW/TbRzkm5rrt/ybgfyzNLpXZkVuBu/dVMKNBrI26/
w1ATqX4X7D/hW+SvtAao4XiFwJSd2jUDRLmiRrJBZGjsU04Snf/f56HiHRJiDUCmahdue/PTCJ85
xODIC+yIIGncv1AorpQ+avJENBPERvOlYc+Zp5tnuyeVpHkR2oaJuLNpfHcUP7Z9VnFK4BH0HQly
X+X8/bwR63xD8JW6jlkmwErjei3FwlAByKiB52wZTgF9lOZgUEajBw9b+VsK9rENGo7VEp5QoYG4
5O5Pp2+mbbcd5z0RbCle6zE7D5EYQIoYVeRnW+9SaZNyJNGpjYD+PanvHX62/CpYF6kA4LSRbMH7
fKAKqKtzjUewHp4Aboa1a+MPADXRhpzqa8RUvM12Bfc1bsQhnzicP8juNfLtNIDyghhPTyouxbLr
0n3Nd6j+y7qAf0XoDHBaV1xi+ZCh1jK/YKJXQ3dgaouvDVnaUZOyU0HPI+GnEJ5V9cqHNiXH2uc2
nbcCtQn6dzlCoaEIwmSNWCFqPS3CzgSZEGIXROHELRRaR6eEUON0/kiR6I53c4bb81gD2oHlKUC3
CGEnnH5nLuUFGZfUvGagJ6xiAXuZN8xbgvAa9aopZEAhm2L6YOoSsx/q8tGXwiN0qDj10bs2uY0Q
ilTJW7UcrPTYyix3DIfzeahO6Fc8YGUZdhe4Scq+SZjAtfVBzHZPAD1AhlEhAbyjHQb4V7EJZf2n
+afSap/tOhrP4BsXCiw97j0F13ixTZCAW3icZZoItO7W+Is7VtSMbVrC3HjEuPowNxkWWdmfNGGm
Kj8/20YLD17E6HMiKDv7kqnfkX3lkZzUHZkNGxtqTCfjQ1/ZoBgflk9kx3iMWQxlyNH0Ks5TLq4B
scL4F1U7ymMECUOzG0+SvDopkMMt3Eyl/UrO027eHWfL7kei01BsOyV2je45ILEHPo7YeI3yX78m
6CPgvJ/oSwWz2wTAiNgChsDmeLexqv3gv9zALrKezD73Wn8Uurg+32jIG4a4ObXlj4YsgrypHthS
ewjIvk9e6YkBckM9fuPoJ1cE4WwJPj2CfWJUEAyEfIuabJ2rhG6pqGZDAb4slgsCV5zpm1ql4GtG
sTOMFy0q8QYh7bGFuu4XjpEz2DJ2Jn9iAWQoTxVKAS5Z681BzBVtEgb17JDE/0Lnqirz6kk6hXbp
na25HIL2FPywX/Q/RDumJWOvzd8BmLdw1mGnD9IeGJW2lBKTlodus2HIY2IcU4LHiFrAtAfI/R/s
B5bCrtX1e1a4FYEEYlltUZI61Wtb/pvfG/VS1utRlPkwY/omXU3LyUDr3342qDbVd8tlx8tuoBiE
/ublMz/N5bPworWhQeinHtbMKb0aCMiDH8fpSVmxV3BiuDw4tf8RkcyorPI1JRlCFUrHFxlCVGKt
Zz5LDwnydgZm5gL7v7HKkC+I1V4anjBJoqqI74en4s3WmovdneZLukHVqe8I/d0Ao3DtY3U5MTME
Ctb4yIXgGeqB7+2dHATCJB78bvJwCjT0FmsDvLAkwoJlO3pG/XenPP5Dp523DtEa6SKrAM0cZhEe
bpKYo7XjqqNzJNeC8+tKyj6m4LMinSaPUWOqXmoEr8xMDAlG9jIFwJINSsfslbsoBRrKlcCNQIAJ
z1k1pMmDyErY3ISka0R1ohin/BE7rPL4LgAwkM4QROGhJ+3WJj09PgYO9u8ty8Dabg+pF3rxgpvg
16mesfM1J3t25Sy+jcq2ls4CUOKfnIbOJ0bO7gilTKEd6yrpvUxNJ6YbzMrHuSPh+assDuVWRuSw
if6pMdQvZ87T1rZDgOIm+Yn7s1S8gXHUxnp+zvGnwZhaf5XT28gGLJhqoeuMxydSDY4bDXEaYH79
oeiBGx77YHHtoXZ1z3Z+/9v9QeRT6S/2iUwxobB4+FCoM1SBfbf+sh7gULCRQ1S8zbz80jWVr1J1
mtMtA56JQO0cDF+S8VDzCWp9XkV24M3hb2I8pLy8Ex5X9lCEa/I4G8Exj9KfmAzz+FfuXtp/DLtQ
arTL8629EensSuO9555ejBuaYZ0gFXMfxGdNfZGHQ5x/EW+Cmmba6NFZNX0Z9/MSsLvFF9gD7oGs
I+DjZdS+BHnSFpwRjN2m5ZGqwWCU7zApE6V/iuXNHyrp7itcG2j1kWVQ1MrlVkPthLx+DaKh3uEV
ACTNWfGEwG6xn638yjZjGURxbEYQJzSBlUdORohjSBve5+hXVYQmHH/NR62fnWInhp+puAoRGHKj
YdjP0dVEndxJT2c+ZLW86vI3YkIRL+PjGZZ3ifFeb2ciS5m6rWM7fJAVbSY3JztniwE0yps33oAX
cQhACW91aS2OAEZGB9amqTfTd5li4dq3E5AE9WF/0niZ2g8NdZ/+Uqe0hnHzbauBOm7GkmM2+3BD
uYOcYJjdAkFcD4Xka6K5jJvqSEYjyQfrsHtZZCbco2XfevMeR39x8j5CJfTIu4AveUQaSkscVlyd
/w5u+UylVDz5vEL84mH9O3Q+jD0HxrNFoNjnnM71ZZFc3jcpuZraRZLfdKg9C3G8UNxm7d1kOo+i
s+DkxDLkpG8tisZUu4bKtrO31ryufS4SWPJ7CrHCRt1VuA7MS6bdu5khIv2Oh9+0R11+gQVA68Ta
NmF+MxoFdvjPlLZDe1AQPYPz1q6a7pzyS6zpcnsLrPvv52QaHpmeXmw8mhi4uf+Hlm1GZ3HFxjip
x5zrPZGe9BGVZ1j+WGPcdr8r80dQSNSOrBZoL6tAHtDQcgY4KmyLPWEHsXPQhNTCJ+mkRIvTHIrs
s6k+ekyW5dvAV6Mpb5eKApDS9kcwdpVZu//rDUs85wrpUtHGYu8U29OmZZYhgRXt1DrZxYi10bRy
OFEsEa5t3wn/ETyxht5u0EWjTMZQiLml+4t4r3UGkM55Y3cinE9SvnHNWD2QtoLQQhjlq4dDmICd
9asaiy1d91JM+wPMPWeBAJtHBOH7rr1U6amlOLzcR2umUy6AaQO2YaY+WZ0kkTr/YSQ6TT7ufwQ5
uk2BrGh8IUqKnx9lUjfuA8ACIdNw+bzau6ym3tI8ZdPvWw82Wr/UBcrytyxhtslwueeA4PtweiVj
nnwltAZoC/qagQ5sUPXEiAFViCK5QSvGzKaXWynagh8ZzcNuJkaJX4Xl1voeiJ+drB+tg6ReadUO
DC+Bigqp8DRwhC0RvRAnB4w5QkkD8hZrqGK2tfk9W98aYIGaVq4qvQy8M0b1DuzK5YiclsoOb6zf
xHI9wI1MxSMcNbi5ipR3InBNvkZY4UY/wuySyTldOp1BnT4xItTXer1TEscdMEhQYU48yB8bAlKU
lVLnHlHmfDITUCrRSiZ9Kh+2PpDecli++f0F7OBwobBrywQ6Cu09/OfIs/eiOhciTPr+t5Tfhuaz
kPZVt41IrgDGRN4HP2qSzLB2enOlMX9PxckMX6EPXAWap+doaCpeKkgc6jeQ2rA+4FKU5Pc5uJjF
v7Bh3EmPhrTva6wrSGrwFq5lk2XEFfBFSOrplzRwU7bDZuaySDwCWKZrnvyKHdjiFLRJ21AghgN+
56z/nYCNUsUbxofEdAnjrGg7BNuhto4y195gCgdZD17+U1gsl5ixlKAZCp1wM59l7asF3wleoVIL
MqJmFnzZt8rItTmik6Lzgw5ihoiwEXG6ZQOckG+22MY+oyyjbtCfqArH8udAmi87pUcmTsNv3BIB
998Y4DS7JNjQIAQ2dE/ko5AUVukIi1mgNH8JaA6bX8L8YThusuxTSWJY5nByIauRkbqRT4MI/CGx
D/sO4ZIgOTxTHlf/fhoTxUpLCom8MJ2DLfaT+Fqq9NrNN5CxEkQ1sq69do9X/wamf1zUyIbAjdb1
NtpN+iWr3urgkDpnlJp89OThYPxNp0EADULKvQQUTmSfVvQa6z+d+rog29NdwIK425rZWv3J2Ow8
hCw5dhfPJACkETumW6EMHW+WdtRonkwzdOLkuBLj1Wi0HoGHl9h3Ogu6jOtWI4iUpSkGeG2R1GI5
gTAqwm6jKgumQTSvHOP7mr4xBN8OtzbnSzO5OQUN5QycM73T7xzyRUM/+BBNDDCsgkD+I0Cf0t+o
51iNzcvoITiJvNSC7PNGaDy8WexSkAPbcDMM/8bqLWb9sE23yl9Fp31sXBEn4/31EjbeUJxPTNWN
vNJLdmWfNZu0CUAskDZEhgzuI7ys9pj0zxTiaOg0f6xf7fnDJNhRpq5p+ZdHh4JJy589rfyduxph
Hk9rAaLAiC2nwAOrD8JWarVcd1GzFc+XzSoaUypm28uOZ83r1bNaXqFEIPwZtHb2F8oKcaAFNZ/s
fWRtUpcXyhtxDbEvRBVu4uozHV7E+Rqg/CPO0f0noafQs2eg/EsTzqQI5Ud74tMD5UXFR+f81oAR
iqIXRFCdO2kVVPCA2n7wM8taDcpNa/BzTjer3Gn2FWNCg9Uh1MlavBUTvB8kCJ1l5hvpYhz9yZ7I
JCLZPueOqwsPN50DJD0K/N/x//vkCm3LO+5TnQkeg5qkIQ7Zg33m6gPmgC8QuKDOrVuf1A0htPNF
WpPWP/i59aVmf7DzZvJBnECIXF/Wr/awjUvahVFQ9SvHCUEL/YDro8oVf26J05+ZEZBTVvJbEPxG
hAUPeAgRV+rSr+78xeVbSCQCNz+fq5asCX5bkZ2borlRes7M8Z6yoWImXpR3MTVq8SNzGVnayy/a
srJhBYnddLo1MNlC0JVNZ8CLHoFIR4kbuelH8UV0NU49XSVEh3SY2vFzgMMficYdcYQ56LmG04zz
Oi1w7BPdVKBazjBNL4eSMzDiZIFrpc2PAg7ukyLdEjYsFndsOe9f9DCg91o9I5RrLQ97xe1NAhhg
v03THdMreb+DlHMCZO5uEtZuuk9qsPjwS0G1m06kApYYH9ho1Fc92POWS0+etojh3Jl+M3AXB8Ar
Asi1q/YnWIC1W+KFeOsjcpaEbYRQrYY9BMnol5RyxmfbqTovIAFDZ9Gi+4GCW3K5jKAehWEFynjc
CuKgi787SzhM7fy9DUU+kQOUgTWGV52mYWTzUIcI47BDbkyqJwbrqhekG+JPswL3h6A31DaCsDSv
ExHrgizhrBXwbYM/JjvOfIu0XvKs8+oCdpgHmBoTVq/hCs8icblqlEkUz+I7tMD0uj8uKx6i2G+T
mdFedTVUKinmzXkC62BCVdtPcz7TsLRr1Q/JjzeLcRJARp1tgg23LvyeEAkpZPrQTOqlXInkcq8i
ri7bvsfih+CuL4iCAzMN1kHzUGmlizQ0lyTuNBi3Ln2IzsWmsYGABu0vBHJM363kwpfmEegXcFkg
/LBXb01wHtyAe+CpG9/A9isV7BFyzUOyTEEPaVKeoix+PPLj8P2Rf4i/bysOjQhpKUQWw0an/eOf
8NzhBYP31Ky9HR8mA6hyBBVTH7N2yaV+W1oUFJntZlRrpHGHNkKecwE29NiLXRpd/DJCneilrrlk
O61COc/DMdhkqTN56/Wb/hzMH+GsNuOPArMfn4wMp5+Jk4LX871yuNlLREKsZmAcpLjykzoAve11
QE9UlgdxEjQWSUh+htTFnr/VkU+CisPQehQNhSEtiiX9W0ovjnFJ9LOUHyv5zypfNRFnBN0Zfqb1
79SEZMrw7EaHNr+07PUsnySU1HsjfS1y3L8bAuQZmQGoY5l1lM8xR4ue8goD5fC+v9XVqa5JE/+x
+YPPy7JbUBBkigC9GnaRDuECE/DKcXuNIYvbkb9CuKYUjpYMS/Ch2AWbMLtTEkSQT4JQuTsEwzXT
BLhKnmy0kE8Ae0iqdYCsJ9wtdNhgCOIGaCONtV2FPkq9EX6shhNIzpTwkCzSrMI28y2r5qCcN7Ys
bUXel4Ei3+S44FcIJPISRoe9gtmelKsJjr9jmJcZrkr3xxYoOXdbTIKYeH9gwciFdxF0UXrWQyFy
47kKEhMikhjCvqygJDsQ0V5m+ULJtTiFj6y2oWp9jhV2kXdS4YyGkoWvXtuXzQWiXq9uOGYs54vm
a/5+aT0nLB5DtNKoMYb77NYh26XouKp7asUgmILxAzchwDGI3INNljQrEEYmxhf8wzU2Z37mEHNz
DA2sqq+GKf2n8TYWILlzg+K2hKRLVUonj1rfQiVRkEhyW30QmxBVs8a4p1dwBWfszsbJRNoGx9Oq
2yqhb2hnSGuSfuV3SivI6zVttl+koTyT+vKwkIJm22KHm0M9EjwoliNMxjNRKYg7u2htDd3OiW96
i2isg0nfZvyIIxcnrlm4bn8UP4vMkc9wZw8goKjihyrD3OsN9hfrnrAelHzLYh5W6S2YpC+p2lK8
wtj82kp34qfGdzs449AcYyIyZ3d00HsTS++YaP1Vet+y3kO761sgQUD8gcH4heXBk8OdXj976a9K
XoHDi/IyoOUIAcoNpIIKTCyQgT92p8BCWH4es6dqM3ES/9mC2WDXFKoqi8G2mf8xm/I1su9C7JrP
qmDh0k6SwS/RcrUPMRBLjdvvFvB9ZI8oQSkDEjuse+uYDX9VfVdRe5CPxbNF1udUeRcub0KaUK8T
7MioBQtreiWSD2nj4IVE5cO3jzeIOY3wkq0a0KbJt08EhW7T3VXiGH1O+AVX32Pxh+kdJOG34U+a
hzdrvouvozHfx/hUwcOkG6fZ6Co2M3oL6ewk4VfoT+EaTZmOBI7ThrDfZOBCLD8akpMk7iiMkcgB
i3itfZA3IY5TRdrDOTvkuBCdDY78Xhj4QM59ANMZ4okn17rGLFftyDStlO9YY6xwDpL8bIafXgN9
LBokSiT2tha3aeVWFhJSFJFh9GOTJ8Y1iTTlnonruDuo9S1QT3VxDxASBAR+CUo25Kod2SvorCEK
q+Lt+AfQGlY3gAydmz7zNedMCiyyLZH1aKzkn9l+sklSSfuSBwB+P+b8mahPQ+48o/nQYA4IyAGW
nI+DE5NUABCEeFXAnmH1J77TWPoge9KdsHkQPISJesfxzBfRTXsZ+BNHBb3ss7HV43Veg99+2tJn
5fyZ+oFToZQ+AnQVViWv5uKDT0bq6DtmicuGS5mczYpvvmOjSckk2aQ+LZIEMUDJaGjnUebE4Umz
dpbxXXZPndmlim6LBOBAHI4HwAUuTjPsqidddbkpbBoaZdF2gvYxebWLI/9LgYES9IgDE4OtfaiJ
xntbrDSPRCkrAofxLHurtLuU/RdcxlrO5aCxxKQo5X/jHOU4ig7mh8w+ZQjOsu4Ay0DyTwHoSEMQ
gpHE7WT+FfOaOtyFjIkDPtY50E5a92oZfzGMQ9RdIVkC0Y2AlNC+xOMxCq5h+4YVDcDbD1hzzEri
72WzC77IvBOKFJBFiAmugrR8BsMpMk9af2kAgvLflEzTeds2jJWd7Wlt7ObKP9sjsjT4RaDpZqyb
SVyhzCHkJxGQAHJn4wW9pNh4h1bFRoW5r0Ca2SF4vqhEZ9XSQ2u1VWN9TsbXsjQ7w9SQVC5+YaMP
yV6J8MYQ4AGZ5zX+dZR8bBRowgvj1kYqhoP2mDVg1eTbV0TkRLwM6eJArv2r4j/HeFWbVzl4c/7m
9ezBsTBEdiuYpVHAfzT0Mqs3OMg4Nla3gUjYbwCOep+EIIuOAT9wEjEYVFP4EGsiPsz4HVTP1Pa4
JBJ26ZVOaXH7JwWfQr1uDe/aclOND+HnWzix1O4Ha5ZY2NmHk/whRd/R/E6JzIr3E9E2LwcPpYo6
uLULJgKcZFjvnXvc4kw6TdPVmhM3H0f3DbYu/mvRiLbvWXwtmpjcjKeeE/a0qhix78SFIwbB1Lcl
3jr4Q81IOinxiiak2fxadHe5eQAsMIetFw23yGZEYl/KnxRduPMbDRf2teaK1lDt4UFEuc7FLL10
N1X+iFr63Y9R4aPRPY7jJh4Echj6pkebMr1Y/Cm0cqxqGte4a1UEAPgajfhK9rZn4ywJRmjzhqtp
p6j7kcRyNLqkYmHX4D5zFe7qJxnb0VkezwEZKRZMIEQ4Aom1PX62eDa5qMS9DFqARGstF8csI3eX
84yAz/BXtSbAc4x5vBuTeSVIMFxddASw0kH7ICmoCTB7fcsBxUbnquLdAViXfqzuc3HeQE87uBab
DWxazjSSENxpme9Zfh0BEscGW8fyNtc7ad4O6muOmS1pVgaFBa23kPB6Y2by2i90XgRuEuZVbhxf
qDwW5TZjqgRmVzvHVdTBcyD7CwNa+GSrB8zNevpTqd8Wy0SN9JG/tRC1f4iBibBJfCII5eSYtzuU
TEN1SKQz4dirBjOtQjkcWnVOS4M6BsSA4nvXYsfVaE2Kd0Hx1fbOanbCrQWKJQS/XcBXJfl8cGLs
KokcEF5zxAzSh8CscDusbKgHPTiLTyJUv3LrUC4ETML6z6cybrx2/GpN8jcZvSznEJhHvt45uuB9
QKvcoFRL0Hp38BK2RIRd6mvILaTqTOd2P71bqFvIaF+lwdcb1HVxnb3KVdJdXb0UKsvWi/gFkviD
ki60YBC9yhuUGOHBMBscGQhbrOln2sbARyzzSGMvwMluSlJjLV1aPBuo4xVCx5fKj2z4hVWheely
zWBzLmBwWsid7fCA5M//kXReu5EjWRD9IgL05lVlWN4bSS+ESobee379nOwBtoGZ3e0ZdRWZeU3E
CckAnFjP5PQj1S8pzFgDepSvf2f1QSuuk/4ZIGFT0cS1dwoqtCDSO7i3sJ9TCIUNee4Lq9w3c5KY
JgYkBCVooDUd8M0GL7qMRHdSfgvt0uDrjxYZ02QPI1Kc3BQGuHVBwPyJzdUd1O6bYbxqeZ/hJ252
Y8Z55b+P5UNF6yjuWpWHMSOxqTWQrjOq7tito01AGcdhWiL1JqxZBL6jCQ9dgikoGlgygwVkexNs
o3TeJNdUZlY7+3JsMtE4XOOxovSme/c+nWgv8eYytkVrNwd3EJQbXb8K4YocvovP1ukxH1W3Jvxy
UvyBjOwqsDNziK7c7J9j8VIsApaRQL0qEo3HdRjex/6Z1u9S9hs1r8zgFmLfMFZri9sp8pA7HFFT
4T7aNuUzZz5NHsO/blFRIXbv+xJuMfUxd3teniAf+tWPjac1I0aJWRLN+6hnLHBevnIkzsjQCW1W
PmP9o0PbJLcvOd8ycOACz8KPyvT2HVKRYCMzjyczl5MbzepvaS+mEBPp0gKOqK4C0f2f6vwo9Xfb
WOQ2wIH8nKQr+41mpTjG+h+JQDMbK+G3ibzvbi2MBTw/sfz1gp9+OCP2nMRHam0651ZibCHxgenK
F89ZWSJJtlwvpG/kY6g3YjhkoJMgsYMmSwuW6ClG8bSjGiifEcryMTnU2cYsxMa7G5/iRcT6MTLH
xMCsQKOiA9EZ3lov8jffJOVRsmnt9B++mUk+tChqfBvVnopHYqmU4gbbqvleS91oOsrao5CuGt6G
mPoYOQbbpaUCHNFYpDvDeM+zj2TaW9oeQ2EVv6ccYYV9RnUDe9WlYtBV17QQGJ26ZjUMp8JCueAs
4+JOBEKGEoK2vIa5/b8ViwUJh32abMT8v+F40o2lSHyJSR9ZtM2nnQOetD6FDBIlaUuYIBUuwSUg
naQj3oMRqzMVk7OLlGvVAx76qCseO6ETFbtIjq/FZNCu0EbUUbNS85/BfJE7P48Zvi3yRdqeBiKZ
GDGYZCDTEn1quI9x+4LS9VwhTo6D/dC5Uuc6HYtGKBooiwv/1CCBovr5tt7jra9thaNfabg3hO5u
bROeqa56/S2rXE1+EY/hNKcQEjaqHQC7S9kmgeQuYtURlr9V6F8YlUfq6pdav8GkJA5p9nhW95v7
V7j7jNxCmQ0Od0OYX20LQSrbinpZP6x6HTFi85eZerGMI06N5JWDIJGZiDOAKv1/k03H/l93wBxS
PsK4Raf5GFXXUClS6BmWbfWZIr8Fyz0cWNR26oYEAjYcawS6SBnYO80KStM7iT+Ezq40jUJkO7S/
lHAISZns8sOG2SWJkP32DCzuUc5Fw11l+uGSWROMjEOYfnM9BOnNgvwj/WOuxP2ObSuaqoh5r+JO
cLRuvrwveIhNlsPWgEvzY2SaYcG4Vqoz4qlUXmUiUHNBBKezpIlprL0FojHqbFrxaab7f1V3EOIA
iBDItfmc/l1PRzEDi7IPi+wF4WmagPMa2N7SD6NnEoXlGsvntE+bS1bcPAPA1XdTCYDVoUCkbjK1
q3XYOy+7OGlIq4lFJj8oODDUTOM1DpsghC52bPQdtVJacwhhTMLFS/zYl0xAEPINRxAfgP8QC8EE
8AYNIBl+Cm9rU4kTyFAxRZK5dhqWPgNcD7bTVHYZKpV9FUIkEjMRXn+0ivho+TyXk3kcwAuhPC3M
dd7trADQ292hKoAyUFDFOSpXAct+7ZDzYHuIUDYM+Av0ey2zMZ3BmWhnkkF3w/zSxjnuyGQ+1U9Q
Yl76Eg90SaJHojHYWkBLtJNTW0OJCzJG/K6gDTqM0wSLtRoxidQ7v2QMcdLMd6d+8dLPAsxK7Lo5
IBvEoZryWbWYAty2/fMxWVMsOfOpQbGM0gHXrdimZv5V49MJnNOgrMelvnR87PI52qFm4VuP32+Z
/z+dYdL/6EKrUdmLqv/x2IGhkiTvEk+1vO2dDfTpiCSnFFG189Nbf+JnMGFaeCXBs/W5zhkzLjxK
xFs5R/OYf4u+swUa1t0iZpWS+gVHWS52+NNhEakjrByHV05zR/08SPcJmLOlPcZk4/tnNIq2vNc0
4aRmJOJvQ5Fy4er+hrndoNyb9pE4z9pBfHrN5YPvrYtwbzE8nFUg5NYo2N6a/Cfm+p7qS6kvdO3X
yv4yDTwDmT3LpvmMyruTvFTnJr8FC789k9gwG5dELOYfMlsFoXM00TVYQ0a1lWNafbbtXgNeE26t
iLZ0ibvOy+4dswGlMv89RhqPBsiFmW+dNAMjxroPgGrOES3PAb9wymJlmfxFy0yKmX/QbHRqAq1x
jW9WrjBr0BhCAxKGcXPBi2B9MwJimosqh7wAc2/Ztzq9JP13OJ5y9acP1XVTX5pKY6UMDogQHt36
SvrdRHwwm9qEW29iRVAoN/lqon9I1/+uTjZj/lWQr1LzaaA3JIbcZNvVHYCcadXVzncd7UPlFEuA
N0CyGCOLPkVtv3UMG+NTsF+a3q27Y5OcZUBg+U5mBMowy54bWD8in5keZ6WXCfiyQfHFS5m63NdR
d+jG3VSjt00gHPNKMTeTwWAdOAJMajCEFeElMP44FGCmWDoZ5T+e/8tpgKDul/RX4F0ZN9vBww6p
/3bUzCLhsWfxGKsf0AYM1pB1TWXXb+N4005rzAWz8C+pERE9O4+V1vdQrxWWdfjg+wXps6r+TPgH
66cxfEnpVuWw6EEMDteOCUopU82CWtCR3TrZj+SdCmNZT8iRWH7thNdVxbRTrjuJ+9rizD78k1FJ
N6ZHs6yEvblsk63qr23poRrkxLhYNdYxri8DNUfLC5ScgfxpLYp5AaU9T+ExZwRMkyAYHvhMhROg
l4H17cjRynbhCFTURR65gDiRdc8eq3udbS1lByquKvZWcW7fYBKiRQAPU9zU+sLWv8BybqE3J3B8
yR2KTqrpD0N0HLlf5JaAHGpHFtXQ7t5bKsa8vNX1+0g9X1+s6uJwiWrqCnZgypAuRqMjBlWldDFU
EhLPVnsIg2qWDh+dzoE1fbPmF9DuBrUM8ny7q3HCbaC3m2RVn/vug4SFGS6FjFEfgwncgbSEWnl2
rt6Iv2AVIRAeurPl/dn6fkIfXfSI+zix5GB4C4qjWi8LDXECdddKj7ZOe3KGHWzNkcU7/HammXH3
jH3Ou/pg08irZEx04dFkWl9kZFEzzdPWUr5J9YNwYE+Vqy5IS+6wfQG2OUhoHSIhKqC/iJdp5kJH
F74ZbXhajFljEBQzJDE5U2dYx/12MleOuTKzk1ISsLsxpZNJB1cgNn8YBonkl1RaZ87WgN9VMyBV
agLQS2hQNoANNH9YApsDJeEsMz8VTgHL+xD7MnC9qFOt7D3sj0A63rR0P5WbGFNJgnaH1nvRa2f7
698HOF6x1C7I/4u8vexc++4L0gtXjOTtkVZnCvI+pMyZK1omPb4KP3PEiyNj5ay9p+J8hUhdarDI
vBKcjP3SMvDobf3gRxDnKsgA+SbDA+lo735NpPRZdTZ1gzIK9rljzYpFmx6D+lLUwi1kblqsHKP6
1L3v2v5FNjNvEARayL3FqaI3R9YgdkRbO6dGhl4FxlYbmKbjWFYAIpLCRND6sBk0FuWXhhfG3KX2
o3gOCfRUC8cQ/YUMYo9vO4ClE5BH0iJg8XgsBx1aBoaTjL+1dvawCYaf3i6ZTuOgoWfFYsZSpYLJ
KSzU6ba2D9OAPHxOVRrzVHku2h9cSfy7NSoEthuhevWVrU7DbRsnk3AroedDKAMdl583D8AaEOw0
68yNYm5SBg4Z47GWuVnRk08GjtBc+uk6x+1m78QxWjsLZcl65r0Zn+QO27RHww1WZCKBtDdYK2ms
AaaR43FP/ZIyf0Prn1Qg688sGmacL7K1K0h7mKM87qwPTzTqEKBYPy0caMgyXNmtdlHDR4Y/yMJ2
x5YxPEHtG8ND0S5r+4GGBtk9ryOWVme8KOENurTD3FQNvEOhfomwFk6gllIFlkDLsBT4UzqcpfYg
xw/0qvOAOTOYqXiLrDQ0T/UsWGIZNzCYG7PRW/nNnEldsGxWtn4IaLtXur2I4iM1ewpyo0VsLKOE
EbdEB13TwUPHFaG3wBNxuCKONuwAiTDYxw+WZloI0oFqzH4iQ+eOapOTbjyTnFfJQg4cH5PkhpAC
pq8KAtQDSmDtArG4iFnDQ6WiSAYm/E8vFPBKx4e2WTKxostLE8wES997DBpQ3sPYrsBAEdLNtGll
7fV8b83v9If227TIATCyK8EsQ3yO28XMgjdANTSK9XzTBTcbybvkzHuPVKVPRIZk6lK4n0Uvj6ZM
ZTCrHiqDUfmjQfrgr1jaFcNOVPk4USXeNt54Hs6p20jjFkwtD6MGUw9+mmGtHp9EBcJ1lHvE2aek
c3NB2IJK5NyTdCncf8Wlz9kVrbk1Xr98EpNzYzLEqwMyG67tP2Afcl2gtiwiLeQzuQxSexEMJ3gL
WFl9w55lWPxzwPayrS9MbkZDa4gyeKOOfqOVXMLNo3nmmewcYudWXXxmZfLU4IPTPCNihBfhG8+c
NySYvuOIYD3hc4DyiRvOm+fDfgw2SUX3LEaykJS6Y20hfnC1ATAS7BCiakDP463HXa20Ln9siDR9
+hyjvZ1skaB7YA7slY3QybzgHJnVDRu3nY9GHiJ4qm1CAMQGIZUHFhnM42X1ENVMetmJ5CA9sgKS
Mn8AJsQJKv+e4n6cN8hhxHgSiUofu1P6ngG8c+ptOG6EAVkpF8LMrNrboj6H2oZDpnAQd4Kw4XGt
7jX+XH2bUqTLxFeWtAsbx6JPQz0w0lmx2ueoUrszWRzFeMnbaDb57CIFmIJlhGRwXiCa/18arVAS
8e0NEEYBqRcL6YFLuavc6QYp0kdlmg3XSgdX4u/D5jU4biccs+wf/VeWLpXiaKYbwmGwSOI3RaJ+
m4q5GLx46ZxUc1DGcfLsWWoCKlAVVyE3k2aPXtEARSXE/KNya4134cWKPnNU3/Z0Ft2cFR6keTRT
ur2PzMonFOThl+tJWdnefXhkDF2lo+Rdq3JrOTvZcKMImzNwzGZEcHFJhJo7YAYTPR+ABdj8D9p3
6JxMFs2x9RG5gQvpcAp/SomjLTdng/SXwPTLV2ULzhFhcF3g3nMumbzVe7ID6eLA7R7kce3Icxko
xCi0fsq+bV57PoaGurSuTmAP8/FckuUz6Mco2ctIbPUT4pekbN6YBIjrN9LWvLxl+Uk+DV91zMLA
J4RK4MVInR76hfBV5vVXSuygStHPqQkOLUdgwLS3pDD0c7ehgRX6SelYI/SQruIP2EISSGV3tJ8+
UaYh1kvC5FFCIhJdIUBvK7SN48qIl5L60BkFEIIiBi/lzkJKRiNk4XMM1uTJvTU0gSjPupC7rHvq
AUR47xjlrgbHdXCwQGDbU5C7ARhkntgl3FD20ZxDysufUhzPbA5RBpMCXCAmSdznKXbKcHRZjXGV
MsFx23BFbrBWnbE3D3T0dvWCwyeU8PZ1ErVKx5rUuAgd8+B8ixa7X5fwO+pPve0XGXbNF2+Jd+7a
bZfuFe0ubMNMbP14aw4bVQf/PCd3ZWp+9fK9NV8+aoccsa1SQ2Bm9GGUy1FfGOb7yDIV9F2guqJt
C42LcC/p5Vzy95VzYL3t1iiPWeuAKRB1smKfe+Wd4b2FNsCHxscSmCO0fOTGss9+y/5OQZRcqXSj
Bu6p0PWG4V+jXELvkf5O0fFFEnG/RLeZTb95R1sj5KzbiPCGbB3xecnEUTF209pNkc5qBxeYzLJ6
A5gKIiSTiNw+TVzarAGJ2uwedMfM7Mz0CGskBqCJZkfOjmSULBMe0qG+yN4eup/QdMFYo47mt4WI
V5ZMYMni4FHjqxClnKbyiu0FHYoxdIFZxkDRzkr5mUkfjXPDwWwweFCvWfBRA201b+gMWnEDhzjL
0UdvdJuUh7scr1sxGjBR0zbnpNxkSGfAFutU1eMrrxGhOnP2S/5vT96KBcoRPY+QhoOIo+ix+J+I
GR0ijhx21FC02I/D0/LDg6g35PjFwh/2B6rVfs2Qf0HGw8hMq92lmlsyYVYpOr/rYKMXSGXRdiUr
tj+OsQcu+daUG+FXZHstJtq0+Oa5AsGhRECLtYdWrZtWcJONZNml/EBkjPxVcxv6rLpO/C9T4Ef8
PcU6/4HYbrTkR64LwJw9W9l7pgisJosA69aoQHVvlq+yQ2MZx33sM0SO8nym0pGbMIR7RwC4UHEt
4zWtgodqkYY+PMnaQW143TIonzsbCASji8DYC8N0XH+Kxzxe8NvLfkHzAxtZzVligFxkflwdwbiL
4aYWXggooItttJMDBDenCtAQOECyEpuFSPtVm0va0+iwwka0FKznxS7MDoZ1xLhIVOzdZytHPTPr
SlouCc+vRbMC/boKH5J2aDy0iT1r9U89cTOf5VSIEYrAaxANko4UiYmcshtNdi4Mvcrsp4ODpO4Y
yWnhPTAuebwy1U0pXescbcXGQOkCOdLe2ClCH23BXBm3ImdGHW2L7nek/k2jQ9KhBM9oR62vKuaQ
LtcDMUGklYkOS1O+qjQDI/ORcPVZhGh1LEyhbenhiL3Ee1Rm+aUq7DqJw16jB2Pt0uOMjLaVCVKq
qPgQ53nv3yrDPtRS9NdW5SfJJdxVfqbPDUk5TZNwHVErppn8p+nOKUinRyoDoKoUIA3M89UI/Vgg
bRsu4qpYE/d8UKzVqOevfvrsSZO0+XK1gVwuXzqYsOSn3HzWKXi0oHNt5jlB6W9zGPdRmu4rKslQ
blmpKnf04rMWFz+YmP5ioyQFu4q0EP9bFpO7gcmyhH7hTbs+ULlMsYGU+sphmdJ2PHBVzKE5Lmmt
l+j/Z2qo7ffB0B46uT1YjuL6hX3p1VRm4dJy/i4KtIFaIKGbwRDaxZdgmFxJ0cGNOq4cU25Kw1Fl
F4kkw84dyETWsmvM5UCfJVibPWdNJTc/th6xarDOliN2O/QSCfnnCN8cdGNjmq+tEL8okD9k5gFT
J7O4lCqk2BEWnTkAXxwWUQ5NxhrdfELnQvasZyO9Ai3p+ZVbTGyAWUU16ovDWOr6lZKSOaiNm16W
9kmQ7YouJDhsWiXIBFuED4rPvckWYUx7stccXiqkP2q6bAvNbek5SwCvoU5vnMenKbXvnYPVozON
UzH1+yAqXMMH7Ise2UqU+VCK2JyChm5Ca5ggfJT2ZrjRU54IKqwU3xstmJO+J7hPBn84+JiCoG3u
DBgCclwuGgumKNxHscbII+VcO2DYyCgjnngZ8xqFQbnreTQoTADoqWRalm6UWxjPwBKBtodbvOxs
QFqsLyaF5HohAqrIolG4KRU833a3U/QvSX5NAFUKcfb8KBYAG4sIghqeVs3Sk4mpR0WhcwHGVEos
bUE6fng/oixJkK0Y7PWHUxQwLWe1FKE2DAzaJJSBsc2i3GDtB7WRvYXO3FiPDk7yXtBXjQ6dM0Eb
w0Fq0D8QDDmZ0GlAazUYnQ0GqiZr4nFCJ9bAfE7jedTS4QzgXVmrF6k+U8mmsMGFjdzZKuWG8+Wg
XSpJB1OQEvYIFMS/R6fDKpwPj2K/LdpFECtvBoYrTmBfpjem0wynpTdtx+SjnOolP+iCmM1FYiCv
myh0ux+9YabEmCQ62tbOC7cZrg+GqVTKc6RJWs1unfPDwq8wiG40uAXGylLIAGNzSWw9FeFnN10o
utP4UeDxbckgCy1EdswmkKGFUj/3g9StSXew+UQSvB4JGQBvHoMyT7YjPHYWQoRxrQNw89NFjbZT
ZxAipfKdiWLLsSg+3klwbYhCkGDgW6irLZ2PDe28+OFCGtok53zQnh0ZRr2QX/IPLExKlYg+VEha
EtIGWYyRaDL6SN6xe4zUVC28vRH7Ndd1l8/9XlqoIXpbb1hmSPAmvAJWtioC1o814zWaSoTZBRKF
cKQqAQ2komfPFICpmChTIFCdqNR4lCrkWugFIAigeej4zPVspQH1Krx4p1fKIq1Gug0aOAaDi9K8
VgV7sPA3B3xsMsNQecIF3cto0vnEOjcXEZAOfXTNB8jhDr6wGi9hQ2dMJ6JYjN2QmeYkZzhIHQq0
6xYUOwuCcUC9jP6q+dPTLxsrsaBT1CrzYJaVomJlf68kz6oDOattYXjdINfXdMIAgSgRs28pZFLM
iFzpucSYaBc1paGFDmwY64UPbq/5atKtBQBtYN5Vs5uTubVzflYNEIkmW6u+k9/sqEFZEc0wY+Fq
ynlTmgoV7WenvAIflmjKx3zubVJMaSXrhTpgC5kIB+jVbVK9NyauMNYIffPqvWc3HJzgnjjHQnvk
6r4O35XyA2iFXd2lZM/Dr9FeKgNVikHDwpgfaUKhUg/WYAboPxpagoG/z4dlW+tcGUgoBm/jdB7r
qR+9BwPc/7aI1sQEVcxE5OiRcM8UFg8QfspzxpeSxqehZKOvfmU2s4dEuRcReFeYI1gt5hEkBS/D
bJATSoBsI4ciPsjfgmrBMtMw9wpEqdECdjxyi96zAlFfyHf3mvqTZX6mqKGTyVsI84ejh+hKXgZE
lb9AvbWtAtmCmVvAMBZiUoPLMQy/wpqpPZFQRBtkf32LeNJE7aB81BgNCsAhyq8S/9lMpYrPDBlo
RDN3k9MXLgWuANIhz1J8VCqYXh8hqmphwlMvYQR2HfOeUuXzWAXMlr6tJxyh5Ven383hxifR4wVh
ZQxaLpYI5ApnmbEZ5LNf3FKCdIEfRVsiYBWTHCHeQLbeJB7l65HxkBy4KZvZ+KTExw6i1lurvssK
7b+0DFgIJnxHwC8s+jgNh1pZuwZ6tlGbpaE3s9kENFShQQk/WiZERCrgiGEglfkscFQ2bAsM+53/
CqEf1ifzK+WUGXKqFtvVeOj/SbETtH6YzDVu7NYOlppvbjP6XcMq5gGjOA+SbZzU7JUgRg6fXifQ
gMlbwx5YZahAU4hgmFBEFtr88keSCLx8NeTlKq7mIj+ERsRi446s4sioSooJUznoxLDRZqQr8t6g
RoNYfrNS+od+T87NiISyX+YbfI5TuoTNLCp29c7vlPJFOZ7MaOeHFwm8Hpr2divjXsTVo+fr3IHb
d0+qnwncqwT2s2VMYSg38ZCnxWeFLcXnR86dgV8SyboQRNiHEyEbMnVK6HKjdFpFqIPQVah0T4kM
Sj9Eoa7ftaica91J9/Klplwk/S6RLqmpL8W7melL8T9YlU9m9u/oqQOc4CZlO1KoAt1TM3wVxkdW
HVrLh39kELRBe/ircYLk5zAj6u1PDQ46iaTitczSX9m6q9arHraqdyyAz1jbDCGMojFd/E2qYjmq
jzjeSdG65POt/YUW2ktTQxOh/HUMv70nrDOgsJW35bMM7R3TBNZ2LGOarezsiOLBd1/b2wq7ZXot
xTUbfun0faN2U4qPNEVk+8ef2Rl3uX7lDRmn95xrNhu/e4R8afkJ6DeJrygMJ7iY8kG3awK6SUtW
19Zwr6kDUtIPa03f2yxSmPk3Cifih8z1E+Fsr5yT3DKj2nvlxWy/s3JVDjYGX/qWEBMfofHZxLXP
Zqos7mpg8cbcs/w5juCg+qvRXESFoMhocZc59k3llMXp3Ax2qnLpjGvDDCWBW3zpTNLNNvZS9Q9R
d1Ep3sdtVNLLHUhI5/eW9roHbTGdAuYjnnrV7I+qUGYGd2oSHzG0sU90ZHaBx4rTq7qOwXeafinp
ip1mq19S9N0068Z0VJs1DjxN3cqkhSjR1pNHTLVu2T5DGbHjLolPdr6xvEvA4A2qXe9tK1aV3aEo
l3oNfGHTGhetRWQp3yfz1qNfULIDFPSKltFWGN7UxxzDDh+8pzybbFMX+0T5CKeDPFx1DoI2vPPI
KBwD+J9L51d1jJ0yIWbjxhR/HI1etM5eHWtdK74xNAHDHvp/UvdgLK+M+zBicfpWgEWgJPO1ncmy
DvMiSxQfwyGzyz6/FcqNeCEEsEczwoKE73A6SWAhxdLiZtrrhmGQvkvw+kbLwmFdYezYbY/te8pG
vsfxQ2cr9K7UjbHrGUf+oopPsnMzGcXaBiPKjBMdaUJyMqq7ZR6CCubQOSi3aYCKfz1MSCJXwPXs
4BQgXyQywtGOkWHPPZkq3OWSYy1uofodoOX3/dlMXoAdEr7RvEWXR5bLUFBrcXp2V4Kwi+w3ga9Z
/sRcf+k+8MNFi2LBDqy54j08fdVVaFCWJZYl50uqXqP/NUVP08abKu2c9ER3MHepQALYxhVnaa79
FNw1Nh6sATVNnaPl6aNFyHYr97+MgXxoSj3ScNB25slhDMippwONWT8EylccPPLuaZr3YmQBs6iy
BWYgb9w23U5NPnW289nRDy4G/wxSthkoqO1e724y90r0zeFYG3PVx5MwC1lLgdFrjoW+Z8BSMynG
QIjMFEHCV4qC0vYuDgu02rtECvUT3A31qno/Ml9AfueJKNOL3vKF/hXMyhAx8tVriHTB3LYbHWG5
z1N7soet733p9aZQmI/ln6P/3ciu0TP+Lvb9cIiIi+nWUXSEZ0wDb/crMuowV3PAx7/ibWpPdbv3
1Z1avdNjyxA9o+gpwd+kjNK17659RLJboppkreFsk5wN8TpUHzyrSfFdV2tkeYNN5mj6liNBIlgC
JwmpxgxPHiFmGwWsnXIucU6mnMUdbEhwtpDaZyac5xR6GKPQOWVhYfuzyLaZVf2KF0wMD4qGWeE+
MraZ4nK0tfqjIAMA/aKR/lWs8UMyJukAZyhRQOvwkxXKhjBkX1rLJtMuFKmcJna/qbsPfBDNxIxr
4yk7hocOrurIf1eZcVMBv9U9VmF+TYM+b6N0RkdNpurabgkc1X51EahATdOj7Yvh18q2UNlzolrW
2c4uBoOFYhNEN9Gm8cN21Ysu1YfnbjOGFYVRh2LUqsjL8FBf7bLkV8OR1DH+DTEWGuGtH99p73LK
n+gUpWeC2jJvWZbC9JD6bLV3dnzVk99WYb0vfwz6d2F8l/lfiaA/myk9qYKboP8x42GGwVX0h630
IzIPU/qwrrrq6hMuWE0VIjHMDy4YVhmjf2oywk28pGRJJWvP3qTN2qtBmbkKgT4W8Cp3mMiGvzTx
1bYZdr8HziF5VOQuQFWUYdwhsaOSz/4S59qi9C2+uUX5w/f+JYeDA6hGMGYhGZ8KpiIhy8QdP65p
LoEaEEJp8sZR2L3x0gTlk3cg0Y4Sxqz8MTLXS1aqsRozwlFvob+zYEJTo1Sbir8oydJd3HWssfWe
65j6owI3jgiXbHTIZHw7JY4ENjTso97Y4EHfUEkJCl3+IrJuEQMizonRQrmyNsiXRJ3WFMA+pLU2
4qLgYEz8gjVKzYXAKzMihQ+t95VejAt9jNCDOJ9dOj0dU30UcsWQiWWlOn3ZXidYh2ebS0BF4dym
2WHkV3JoHjFTt9DS952GbbS3wQZFm1rTeGVzxBzfXmVQQYxrI4YR5wzpOrXLrTlQGxT5zkNFn9ps
iW1gehKib6QAA6jKPKlOpuWddkWb7lrDEm6sRSBnBvod8xRZOso58q34pdDvRZACmlBVV0m80tJ6
O/TarpdiPHRvk+0tp7FYSgwpHSsCYYiKMoAQErwPHi2KhRkQbQGOVtcwGjftCKGoCuKrDWVedBcI
ZKvJCg6K559ruz03AwQOZ6Tl3jXp1Qcq3X01znToKI6aAJBALC9aStO2GDZl+CmjGEhH6lr4Tq3q
ZmGyT4lkLzO0KQbCYULdzO7ocdYrNOtyd8UgUFjH0R9WKaO9JgAigtRqZKmjwQCKmi85Pwv5bogL
JiY1LovVt5IloqTe4mqEAzY+4yjDuTPtWjQcyoBpstk50z1M/PmUEY2Uk8hDnlesjzO5aFAlj+s6
fnW4whjZxGRKYPVb8VUu8wSjiiescfm3DwyZdrTAvhL/GQxDyASFaqUir/PdmH9RmhNSS6M7AlHH
SDzXVYRdgOulblw65JeZRH4ZtIYGxViB0NFScS0jq6jJm+lKoPzWgmxmziO+aGaxKnWjN4Ce8MqJ
HS4BRE3fXWUJ+1+bcO7UZn/B5NalF6ma3Dwkqaz1d5oybuy6veJPnPJhhzxzJycjL5RyzLLmTAPs
6qTU4azBNQopYiCnHn5CHl1ksv1KW3omY3+Vmt/BDle9ZdzB6xr2eFH9ZNsV/konR6vB2Nsk2q7U
q5tURr9SQtyVKeS9db9z7tZQfJU9Mb1m/4rq7FooPDvUpdj8e7s99dJw6BXlkJnTIYiRGHNKNgEx
e2zCHFPYhLXxu4bv1JJsJDT48gLhQ0YKUlImX3VVcIiwthiIZKCgsa8OZLCBFh3JXOdcFGhipcGS
HNaylYXvTcnqaA/o7IsJwUKR0k+SXjH3z/swvo2B/JdoGuCvuDvUzt+g9NfO1s+5bkCi7eamPq16
kr8zo5878nDEYYYqQoY2pukI8SgvOn7otDPYKaCCzpGAGmE893ime1MCP2t9oHjAyZN+ad4OuAzb
LUNIYHTImLVDdJMCr0R6qmF5JdQGJrS2S/3y2jqYz1Jdfc/HuNuqR6j73KZl/u73U4WN+nuQxp+h
JxgFgeK6BDu348p0mMo7jA+Ttn2rSlFuINJJcsLZytgOd5433a0wJbthDM8EICJskvS3nFTfoMER
13OCZiUBuxr7VgVbDpE0Lhyaq16tIqqX2VSwqtGNalNE7xohVQ7CesAD5LWEK1sNVvrkbTS7Wlcj
5F5oK0g+myLaqrS0bYLqC/1JarNut9PNFBikG/XQ+vSVCZ3CkfcdaVOehvsOBknBegR1FZ+Qa9fh
Ou+j+VTgtG+qszxiHI8CwCf+DGfJ2tL6nenDypeluReYHyFQrsRLZ2HPe0b2rdzXbmW2RGbiEK47
urBoF9KwjWG+AatzUQhw5+FfTBaWZF1Bhnor9XY1tlifWnmjRM+h4+FWKuUytcOHHNTkfNBqR8FR
VpTvEpFutrU9D2UhEOFyWJRJuxZSAMbyLR8ac0ey1wDID/GX6bNc19l3RNXJL6pNF07fEwkJvOMn
RzfXQ8tdKRBsJje0XsyzrsOuhDceNYySTv9xdGbdceJqFP1FrIUAMbymRtvleYjtF1ZsJwLEjADB
r+9NP9y+q4fElapC+oZz9rkdHD5vuV6CzL2RyrsZI+geOXR9CoSI7X5QfM7QrkoYSxUylWyhxg4h
/cyXsS3uuiK/nkFOWoHkFjQC1sG0XW4tw8ZMmrO/jEdHQbSWzamAEFCZ5I6uBn/WlXK6u+1vJ0Cp
U1uQIjyz4sjv5JjeG3byvV0PZeww5LNXQzGgETLXKyvAmKlnBwqfyPgjUCWiSEW4M6D2SyUevB6w
zn3WXJfZMfXviE/mr1lwBf9hGh+8hjaaOYu5Iwu0B3uU59+tRZ8H7nxJfgb/d7+1kdWfxjlF6Xvr
vkbyEW+NyF5sLhgCA7RILz3z7777yhlHKT0xZGewFX6YPtyXDA+Wh4xzLIM12QlnF0HqSDIBZ5UF
JqQsbMCuwEGRPOCfHZPrmYNd5Z+j/7DB62XKDMW9DnB5TfXbNtlUyVNCv+CD1rDDw2S2FxQwGe1I
Xh168GfRH8Vha5ids2Gnwc5Gcg5hmfj5o8E9RlVkFvTtt6Rn4cmnDrpkBE8owNlBB4JYHwfnkx9C
9kL2FtcvLRdPi982ImbX7BIuyWBIEJNfquUx6g6je15pZ6l8DQnbQf+mxZmPYyivnfReqD998M/z
kZe/RMGfLngOfXpX6L0uyl3/2ct/+L5XCuL1ZwXWUkW/YbrhO1oHNGOXY76R5G4boIRdlu9B9I+W
aRmz+fCIbBwTjMuKWOs7i8pLZtDHGRTUGBiciDSWsSX3jwc8cX6FI1xC/CgGCoeJoK1jzZ5J1V3L
9yJkgvSPPwgjoMRhHHvtvU6gIz2usfjWKV8aZsfxhCEkxxc3g2weNn/0+0DYqEeBxGXdbbM2psJy
/fIBYbZM1IjsCYjxceLPSCNGY19UKSROab/7KjLLsaz3WRMeSoJ4etZzoVOSUZ0c0gfrs5DTyTlf
Rsx4aMJ5c9GVkrjAU8Q+x5r6JNPyWJjNOdsfQ+bX8US/sFwh/SARjQUx2RwaB6+fvoNaJvUBJGwN
pFhdg022TNjTwkeLZHYqJEAD23vyNMd/s4pL0WUbBnknYJQslWXp9MrbXxxzxG0j8VnNWZSPjvea
FhU7ij9V8df13sVIQ/GQ2iuydZNjwVERh3dF/NlK4EDqO1ge4uoe3wkrRAr5tYVKnH9taDcPS9t4
a8eHmh3Mwvrq/36bTi6uPlT+axZvNbC/lW5pgoNQdm+1wvX9ThlVxT/K/R168EReNUe1eB4ntjAG
T39Y0SIhNZ/fwugS8TFk6XATOj+lIU74LdOPK20zQRmr/8rTEcc3mfOYry8KNjUDlNL7o1k6qPVd
Ndhf4VSz1eek2RWh3HGhMjNn8+y8EwaFGP05q3A3OVBC3i1L2RhhH49j8mds3OOqBR6ulx6dTF/+
taSzTIJDN/8nK8nij9X34mDk3DkBQVXMSNvyBR28QfEiw8+i5KWtCogmeVYMZce/OoJwj7SDdSZ2
F8T0+9yUe3Z4xyZMnhZTnrav0ph1h41BZsRBUWtso7chbs9SoWG0EL7ERB4sJFSN+hRhrHdYvezA
VAmzTIaNB/ufVx+S1rtKHFIH0fPakCtVjPtFptcZ06Z0Dm6sbg8h+9TWAWhGDmqYMJIM5mPBFTxD
xA0KSxII/2zYbPjXonNvZzU/WrZxpeRhwfxckeBpM31Fz0x6EVlOU8zK+lkVnJdrcJcH7Vkg33BS
VPOUGJHIjrFbHXnVZI7Xx6anVp67U12EhzUuEb6IjzaHddJZgsMh38WnZZZ3qser1WRsQDYBBCsZ
9aqgWsQaoR5j3xn1B+XBvlXFwXTPMtOkMpJql6G5yY/ZypYPu3IqUdgh8C1poF3XgTaojx5/hMLy
hPvpTVff53F9wQINcqRzjuGavPFLZ+iehIriOQ13q4sqwIML4kHE6jTsa2KuIIXIACocIIQKINPq
oQe2HMDII0sWRs3Mqg0LTlse4BbtBrhgchs9m27fUOJQm2XmYkmAKer5zuTroULlUReQ7xTb/0ns
Z7Mc5jm9dpgAoc0VwKV6fp6do3MOwlOW4yleIqCerNh9935klram1SHZ9eSXBGlwcOLlsCTkq9Nl
h0AqaXAOsp3Py4ztBUWGSfLjBDrSReqaRx7ipRUXzm0Yolxn992AelMmPnVMghhZLPFrIYrrqovP
9CWj2+yjkeg3J3ofhmTvMpikTud/BFXwNSnOdh2us5j8z93qXEIaupCySrN8XJiBJIB/XGpJRXD6
35lJUIDiZN4syv8c/dttmTppu5/xxeqI/RBGxSTHDjd9dTBp2nvItDE7OD/cNduKWo8Ii9nvEtGW
6feoI6D4M2e5v+AUjcb7YPwdsiVq0qshfNLyO3A+J3p+7VLNiMdePxd4dzHn30ihj/5jpm5Vo9kS
rhOvabhrpfOSF/0V85nmoEmirof8dmsN23bdJ/h1LCEpzZMPUGY6lsX9BFKhzD88+9KLr6i89ae/
sj7b/LfrHAv/JSbBsz5p96Hvv6v4ahu7L8185dLJ+c6lmPcgzFPxlkIM7h7lqA8VySqi+9bszHKD
4C7+M4rLZjpS4NJRgLrxVz2jCH9K2GhIVIZpsElO1M6MzSGJCF3/yHy5mxnlaXZzs/x2N28mBqZj
UI3XuYNvLqegfEvc18ERO/4P4D2sCHkKEjRL2BLkY1fjQaxuQkH2Auo42sAQ+iQlSShwCLoD4UUk
hfdEGLMF235MVWGeiBbWkwkNxjbxPuc5+nN/Imf92U8elgLGPsWlAfaNA5ENBFIsN6x+Rnbjwh+u
DEeooyWr+fxYso2c8Bo5d4NA4zeba9WTwlLANlCKAS7cfViRDWSM3jP7Hv9eYFmHha819+GQjOzf
h5Oo15NN/MNsXbSp9ti2w7Pjf6Yc0xGDVzDleTLv/KRA/TWcks4/TmG699P8KEywn3R8nNoOTfan
v9CWwMVJkrshf0297NeaPJRNhFQ/gvJpjz3eAzdOOVR9fA/ltxkxvGlePqs8O1AHglYPZsJ8iKUu
7xsdPDAadpeSN3wrNbB7kLE3JwSnoCLukJGyyQU3CauebBIa6xqdS5UtpyplaK8+auROBbIKFfz2
0AqjsupIP1u75ryYBDyKPFgNnwm1Rb6S77hYAtsR32N2bTuyzUjUIKe38hBt1RjW2Vw1rOETjsfJ
ZTJtUKH8s1SgM6lH23lSwK227H7xv21r9n5auIXfDBuiOmbNItfDsKQ72w7E/mGk5MUZzBYjGZMl
W+ccRYt345U8ypTXzi7z+AdcdbSiJ52/tQXqN4wclHfGuZkmcEI/LRuyxsN4U/3zDKW3+FjHkfAk
tUdptg1U2+PUR78COvDVEl3n5Oc2Wg/cWeQCXQzc7pCk0VaNl36Ob+IBi4U3nnKCM5YKdGjQCpYb
7GHKy6QzkqDGiUtgvQc594EUpGLqLBfvuhH1rRcN9zkvnI64L+j1Ijk8lEHwZ6m62xYo2CruAwEb
JuLR+OV1+CK2i16WznEduWYGRiW9vSvn8dSO5CqV4k4l2XM3ibfNeeTniBy9Ir+JSx4Kt8UWQkS9
d7c9AaLwztPi/pDffZs2CpxZfO7dhQfNwPgKwazld6GAetd01/MaPqzBbZpkX6tunlMGU5Uz/GZe
x+S5gcRvQEqk4w/IxswMz2UToKAAOMdPdcTyvQ0GRzPe6QS+UrHxAvo7RXx1+ZqMQLYSdMvla5UU
hwhblC7s29gMYE6oVub3EmjL4ARX5cKOHEUUsirMhXo5Nmq497IWkXo53PAAXSYRojMJONOQJEvx
IRBibDYDp/9wI3ZXcoZ0u96IVl8xSEWBhWg96R/ykF5TcoMtfX/b04jmBVl2Yfk+BT3iDOX/DHF3
lEr9DpR8S8X8lLKLS9wXAgCeSt6kxQG1lTBP+5WfvJBzJaZ5JOD1e0bTYAKmZGV4Ixd8YIU+uT2v
uunvpNi+B5SdtXhpEsQwYnlNHOJcrEfb1Obl72gtTnFAZRwG/2bVXLlldxRzfuzn9Mk20Rs/9lkH
6s5HEaU6xIIz2k2nhFVXUeyH4XyfJNj0Rkp5Nl6PfT5w6qD6VRgO+xbyIlLuzP/OBpLDenKDIufS
lvExbh9h+O9j8iA0D1vBnnPohksEFYtOfduatU8K9fjCFs0fO7zET/5qH9YCqxh2PqdHRb7hTTPC
5BEQMYwvSmAnrCgnbjjh5bfNtL4jhaM+X2755qNNfHexO5eMN1lbHhZS5EdJM7dGzxoBhesV4Fz1
LT7qYwxQMayfK1WdcJY7ank3iBSKLDiicWXRS6582r+sjPFHRfSl510WndxKwyRuZErc3KQrgeEz
DFPoiiFY0dAi/PE5Fjv/a6WZE5iz0tn917vlQczyXEz+zaL911K5RznKq7Zl60lGK6B/lAfHKlcv
wpg7dBD/VBPs/cxcGbjx0Xyc+LpNRKjDaC9NdtWhFMnQZhWki2mvPK7SfGUmPs7RExK//dSVdz21
Td5clqRmQcTCg6kszPKrCCvXIhXj0Oqhmcgm6NLXxdbOnoLkfg4vIhFExueAfwRNG9MrNxwpmcmS
Rhft2+ouLoZH25yJkYUjaVPnrqqBhPoIUr7i2J59nt+1wmkIfCNnaxwTjau57OsVicsqLt2MLW50
EfLKG3zYv+UY/bP/IoJNvZh5VHDLZlRAv2DCtwvi+34On5bNvmnk32265un0xmO/0GXdQ7dGFzd1
7xp3wYq5nIwFxBWSjN1MD5t4oKOrmp0VJnT9ENfQ9WqQVEHsHP1wOIt2eFAzUAbM2SIpzZFm5NcA
MECoFEhhBJXRPxrQBGKZbsAJj9G6n4L4d9NjBU3Z3zR62DGTQPm2HuK7ukZ2HVOvKswJ+FZ0gC7K
tM8JSrW8Qm2AttB/l1N/tGQecFux7ivCnY7H64kdNAx7sWiwNQmh57g4dMJGfEyfxo4uohjnfVct
F8tKiMT3P50hJ264ievqLJPh4tvpqvShMzOznGRx6TOkmSNh7vFtZ/HoXUSGPqlmfzVLAnLaK+NA
9eXScXJUPyFzfOPtyFOv8PU1XIJkHrSsC8xo7tK3EsFisXyPbXVsl2QHSs635lytzVGjnVrygKir
GLaAD2bC2019eHTd6diCX28kH3zFrisdTm6A+KWx+woCf2VPNJNXA6m7hhl/SMz3QEeOD/PSEUzl
0pV1GBYa/RGBThwwAIExjT+7GIr7u1M0dFJoIwSKZJXt+YiPeRky/av26WacRPHXDQbcwoclmyHd
Ez2f4NczUGoXMONb1d0y2CQ5aqYRlUwV5EZcwFWXMyfxN8kaIuzuj+lRZSHfymlqfdJZ6xzHRgvb
cWUMxmY+x2AraI4q8qvXDAf1VBx/Rz5cHZcL2yQwbzqsg8hXEUlSMxCZ8j31l5pFd5x9LsXXsL5P
24ioAmMYYvSB58cf80/tjPuGIperC5dew76xOcY+ts7wxmUNlfcx8xkG7q5Enf3i5dnZEY9eSFJf
nxto2hSImS9I2Rk9cp+rLWyQiIZmXPEhJHRgIoD11TrtdFUPOPqSHBmQHIFYh7D2bfMe9XG2D3zq
9ex3tYZffmE+SpAwe+Hm+2jF8Gu8jp9fqE/fKyi9anGf92T8RLFGURrDP5kdXi3gI08j5hgC7zHs
gJxVMcOaBtBcxx+h0ZIyMEKQXbsaEk3V3onOPAyQIFWXI9od6+hozMVJucK8wMa7qELl6RCoOq3b
VqXkS5YF8FLWPG6PNfEjfim8cw7uJOlaTjWB6DvW6DCLoC7YF1N2Wimyc8jlQxoqxSSE31Rp4haR
Vtlwjhht6/0QpcOlwVzoRQHJnViZnSj46uYIVKslyDEtX0REZoWjx2+gffupDI9aeIfYw6zMgGkX
0yDUObKB8CecNjhInl94kjYKcgjQtk3PXgaPi/oXazOZ9HGCGDb/NFF9r1vnRQcS0I6i528u2Wwu
hezO5dxSRYcICYZ1ucT4t7JyuuKNFceiouYJ7ENsoueiTiF0eOkEiq54TrLsMRLVQVd49dfQp1U3
LusSxAF4/gFNIgScHeQMIiYszm7oUYIH8hB+iMqjK4Wn2RM4NjoT31YaHJYBZe8SuDF7jK09maEK
3P5S1wUr0whAgbLcIS6iXlnE1/3IWjVrnz0r//nhI4kcwBkdSfSPelhduONF+HsixtYLofvzyotn
41XwmOwfWxGZwCa5OdUBZDQ/40uiuhe/aLGhSHsKSh4uf5hvnGjyT0l9k5uiuqnG9BRHjJGriB5L
le58tpW6dC3olTxPkY3vY+7NnVVwPgsXKH5dEgi2luVRLBmgj9wH/J5OB9PjU4yZVO/8JRhPPU9R
tyUeyf5LjZE+qGzdNOjVWcuNXgP90Xrrul9WPJrhpnIil0uM+Xw0tWMPcWt/5q76Nh6RHKEYaNGZ
4nuM6d3itSf1+6pcYwK5Sv9vCpayC1lWjyk7W3+ort0OkVjE/LCLu1uhO5bqIzTcXAPo0pGBFoaT
ImYhsPPfKKF/lGlwsOgVeYP4U89ItOd2X9TM3nolv4e2nQ89SEhX8jaN8LVmSCViJXOxIp5iqEoP
7o1GO5qwfw+LD9zJL2s0ehjVK/ongtDclTX3ItIPiRCgWdV3X6Fo1T5JdQXi7aSq3tupCM9+nl7q
hkVaCDyrWwAv9lF4Tlmx7Keahs4PgmcXwhy7vpMgW7SNAOszRlvPrXH/otxYy5duRTi0KPCLNl99
6uH1Lp6Z6QzTjLtWUAsRKVTlf2QJo3VOXyYPZm7GelM0iCwnoQ42I9TD4bkPTPhVeNNN0ZNEUK+S
KEWME173b07Tf4tgHmCpC/IW8VynaUtRDtQqh5Uc3Q20WvvIRY6fuJ8p0x5rkfQUnrcPlk1N7WFc
zv3kuvPBnQsn+kjg5k0QaYbgWcc0E75M/3LWVFxYDCqGJ4nXREzLj/A7B7QJ8YJQs7wIVAQXWJm6
KxuRkpokeZ0HnozafhYhNuNiJRdWBNFt075oxlNhMQkk33wcQcT4zzk1VMW/4ijc+Y0CxO8SLez0
hKwJp04vCpuaD1Eu3lhsa1Ox8inn9ynpDhKYVVo5NGxop0flUdk0Bu/t1KKpGDqqhadENzdRAOh6
IIa70Dkomwn1bNpEaJHmo60DFppLAXhi9S82hm7htdm9DD5yHxxAmoIcTTddd0xsBISEAhS1CHg3
OggYUWSfjN9e/MBz991KmCnbrSGCYuOxAo5p+suy+82a9r6KG6DAqXPlgdROxuCm4R3n5GTmNJTp
88SXB+YnVFbHx8Ehh26/RnubUsGHDvuzOr/1nGAlUuWx+/+d6ILi4PX+tR6ZGw09YWmjQeQhnYcO
WV1J2cX8FM/CWGHvsvQ2USxH9KBPHTOGEvEMFraRoBeJ93Du8L5vlZA28i0ZEHcm05VQLb5T5O+9
YuolevNUCsw+g0exUvUrTCZwPYiuRNB8BJlii2YVpjqd00b1UL8IHVpWc+Xng7+vHU72DledXFIS
sRm9ODXSmzn+LAZEitatWdXLoEMDcjutBIJ4ccJY3oE4hwRZTbgQXWjd2/tICP0+RAU2hP3TgN4H
zhKbpSBp3uu0ZwvmM6DLHvrI/cty4DnuewIWkyPRvoj3k7lCD4qLLgw53SOBcjCN1Dlnk9MM5JDp
imiHvB+veS4xK2YY0oaNqGM9KBhwAZeiRt08JfEeBcBr6ZqLMBJsEZEgnNXXAeJfmrX3mseU7Zje
ZTlZH+3g9gfXJWbY5D9yIrVg8Tp6PnC8bN+6Xc+8uHPkmSeOTZnlq55aMOQTe/+yUKwdMDR5jXNo
dMS/DwQaPnRv3UKcUdJ/I6tlsjrAcdSQcrNGv00eU1onxGMo6Z8ilSLpZTY08fgwo3kKyrrcT5hf
KcCb3TxjLEqKUbGNEM9gRJsod3eyT0oCipkr1mTTolhESV0wqO+8lnhLkQCQWKcDHsMlrdy9GX9k
nVIEBtO75JTqBjg2I3se2QfPNSL/ya8BlS9TeFhMAwshflQ22gLGV2gDE9vqEslGNrjvhU9lFIhZ
I4RGmTeiqKXuXg9ebd4xzumggPoQqke/HQIOMuRLOotuwpHtb8pqbFx1v+NLiil7uitcRtqelPi2
PQlmq7wmhgGzIQutyRlurSd/0pX9wyT/Osvgsm+1TP9LxmRBKM9teVXNEOTN8N06CFTWZGPs06mM
7jvi15U9oEzKkxPGvykYoMblfBODirBcJ38VekkY7iFnWtrkLu8fS7fbMkAAQ2UjvqF5si8t7IFA
s+nGRU7skFesu6fV6BLPZ4qNMEBGK/PsVca+Ooc+M8t8SsJTMZQstSY8EEkXXKVcqRcHalxZFR9+
LR+W3iXuuvvJBq5MR3v8HuYrb1rJN22FOpK/trVYLn39oJqUT8NlTjNa2GpRDFGKlnVSDeYqTxGR
iU3CzVmIrHXOPBAUpm0Usb5wBcTScRwQmxmvDNj0cDN7weuQVoB4Ary9ee3WW63I94YNfDEOLf5F
iyd9aT6jYgthrNgzeHgoIO4yTnfVk++1v9m7LCHlnFPA4Zl6yUAxfSxjP8U1IF68lHlnp+1dNsXE
yqR+cJhmfat7w9gqzu89bfFiUXepnL1D2Q/AM8aRIBjm0637SRZFvmtCr+W5tLiq5v4H8yLq2BWr
kZv6Bx1l5jotw8fWmD/NpJm0od47DcgapjGkK7PhQxQhIZ6bBlsUbUhSxuKUjlRwLtO2lkM9aMjw
NYXaZhsO4asm3q5RwHc2yd/kmP1EvlmObn9ZNRahkUL5V8iCmQ4H0JSRPJEMA6qRZrI3t87a3lsn
wt3q63jvFQSypdBFBjrEIq2YEc2YmvyBCYNO0OAu16FvSOwRCfOW2L3XLgW8r+Ct1jTQfYk6EnNg
mtes9tR4Jg1nr30Hkoug7x09YpXnYtci094J639Zf2RNitEgWWkzncI/tMN0Da79j5clGK17VlC6
TpgPc6FgHQp82k+zSeF6sgcC1brAA8OXNEDfnWfxr3iIsQS2a7X3nEMdLe9T9uV01UftdB+mYFiQ
JjhZmnx4jzOFuc3w8asheBXypaihe0N7JS4w4jyazUFo799K6cpjzI1QOP0uI+3UWBiG2vgJUprq
VObNuRoGSIe4DLB+Ng4eODcRx4UsaSyPv4YM+kZ628493FbYnNu/nxvKRGSGhHZc5i0YzwRMyjXC
vD1o6TSB5ju0zlWxKS2yTZucpbh15FZfr0yV283gPg7DJ5Hr3xEaJneNb8RU7udR9ujVKEYYr+zH
iQjLuKFCXmbxbBULclLcmR18BzIWwLV4dVXyFVaWWMKFUMosRwLEQBIuBtG2+VbyMkdkyUTuQCTu
h9j/REn51a7dc+iOx4L50q6cHx1/2tSRA2jA5ndtQRhk7LUGtSIbKLc+0GKQ9gV53QZmSm5OI+AG
1CXDDG6yKnCShPMxUbA8ltwhNnxkARuBWhq9C0luM4jKrqD1yyZaaC9jXTwUBtqaQGoSXHlFG+FE
qatD7fD2RgW+Zh0HZ+Fwi8yzZ0mfVed4jBFcuz4+qTg+ri3OOERf77aqv7KGedPasyRBMvk7bgYs
Z8HJsQVhn3HCyoOZY16n5///O5OrAzHPT03lvvjKe2GD8Y1B/WaUVNaeT1tY1f93Secsq3mb2UVO
W767B6PSLf6pMbwfuueCQQGAGr5kyzq9d876t/ZRxbhYFFP9amd6n6A3r42Po7umLBtWdkH60esC
0gHLz4Zkx7hr9skKE6BmQjBWEk1JIk8GomzF7/4r3H6y70CHcrlNFrYhhGOsDIs20orW+1Y49Lfe
fIodYgZ8HwtekaA5cF1OK34V86qvIQu+K9SseZ69Z1UCufZZzvg4g7AM94lEdtfkuCdbZIZcXCx/
WXZyFPRjrPZdNnyG2MvqDP9w5yPLzMLpe26d1yEpslPze0wLS/baBS/AnzBbaTEHIC0da4OsYQSl
shmmYqL/kuLhbaoZL6f3YYb+Rs961gggkTjpgPJvN45YOwFo3ATTpA4AXsECRQEB8W5Dcu8FO+Hf
yWSPeeBeGz1i7qaAaSS0Am8cApzIiIa0TdShCrlasoMJSb2MMCO0aXLuEhqXdo6rg5Rc3NH2lTLy
Bd/uvZfOw76a+MyS2Lz6EwKyNfp2Hemx3YI4zlkll0+j8JJK7Ho7ZfiR3D4lKKjqztc0l8soqptu
Nu9V8lqp4FrX9a5Ep7aEBbedLRkDYgpv2IGWdbMc1o5OvLTtv7GP3oU696n/wCu60QqDog0RtkEo
Zn6dH5vFUnqMjGhmLf76pJGmhv3emjTXebJsU0hwaM4Unf0IcZSeoaavFIOjr+w+SimS/YliO1Mp
+yi77+CaBlH43s8BNFU/aPbcSJb1vscek6uLvR5n7jAtO5+XxHxYqQNR9C/SZYjJrvNVQfMhCmVh
z7Ep+WT5bmKGI71tZvbTfbKrppxvvFmcfUfPvrYiRb4w/3gOZ12vaIbsupzDFuRjH/FtG1s6/yBk
xTlmN7Kk9rB53P1Sbtnyp98qMHFsM+fNTagD66yllRH+2ch5o3Sg6kiJp2E1U+yYLONcFs2/tUfM
UVWCZl4OL6FGToRg4NxY/zbhUMcxyTvTpbxzoV9i9asOK/EtIERnCJ1tzOC8BONTMRHtujw+tTAw
bYtzqpRHC83Bz9yHOkAo3qYOvCRLWOVo4KS0sGRbl92LkcvB9qTFUguKvD5EWZsiLPwsh9dVUvZr
7eOY84Ae+FhWcYPyrEl2qHUFVH+AolH3DYIFnuk2aK6FJeTZKLRHzhBd0VrvVcXXsQyYhcwFvKJM
MTGaDdsiRnF4Ijbkm4oRMNbL/BZ7UXTd0uxHBfNpRuTFitI1xEo/jHVxO0zOk+EcO2nb/fE71m0i
4veV4djcWNb5Q+HzebkNFatYnlXUNFeJjW66sdkE1vd140bXOQvMnWzEzZJxVrWZ6s/Uh2enJxNa
1Qx53dShVSAFqlTQaeUSRMd14PjyS/uRuGhbw6jLfiVNHDPAx4aG8PcgCx6P3IN23IywO2a+may8
3Ht4B8Xe1hjO+oQIi2b+WVtKPZN2D6ODqUmz1mxish4b4mZqjR4vH81wHYzyMV6m5rlGjMYSf2SF
dUevA1nfBYecZrg8zIkTfzm4NaFia/vBbIsyy4+Z2VCiLys2T7fEz8iFT3Rh/wvFDZ9o+8wYKqaf
jT9kKu7kwq/KpKBR7qNdg0hhh33mzEgSR+txygjNsG43IithWLS2Fh2XJNVS06DbLDt7MgTQJ9yP
IfMdlAXj9Zr2f+tNu1BcRQWdZl2C+o3yDdQ5UyX5v9LGo5pZUqgE7XRIeSp9faVD/j72YInD5OgP
6Pk5v8gS7XTwW6DUHB0eMzeXC/va8R/znBUNF9hHjtoaUXRSXQzZuvEsjlXbnE3l/6zNSixgxQmf
OAeloye3IsUlsBuqMXO/ZwMoqZn921kg9xX131S1885a+Mg+pkMP0KMUOYufBTFsRkfciaYk67Y9
tTJGGqsHlp51flOCAQGjjKOmjaIXKZvupAO7h1OizgMVMoKR5J/mSTus6sMv+vqsJr29ZNpkWq3H
VvmsRuegODXGJx+cgAekXY63H7KKnFrfqc5+iNitM7bctQDYYsbGJPtSKi/xN8aqehJQc+Lym28V
iLB14uyv192iAuDzEhOcotsT84zifqh46AcOl35Awc+TTRTQhN/D0jA70qK0pVmBYY3GLa1Ad2im
Kb/inhrGrxcCATI9YPtuj6k2n+5Ib5RP2duaTf05J5ZLMjsZIoa0edreVvjosg6ZrFqRFSzLMu/m
jsQc7byUlulNPHT+mbuHfaCoD4ro8L4q1ts8ELjm1XoN7+WAm4Jc1Dr5LuI320GgDl20G63SDyqf
XqolhmLVeKxfUPPWEefSWm/yzLL604r+dsrZyIiKr03nFeBQ6sesRNPuJZuVPvNfTVicrL+8jXX4
XQn6pVSjyAwsO3tYTCNhNXPBF5MdSLWCrZMsczMkA6if/rkppPTKJ4ElQtKRJHaz2o35vmBRd1LJ
B0em2QlaL6w0DKfGWu+SuP+Qlvvblxz1gwjfM+OKmy5Cj+cNKOZz7w931dEGADxlAENAZy1aKiRz
pZN9dIrKS09HPx6afZPsZ4l8MqSNbXoKbcJxY26yZCb+JoO+pYArOj37giwG3r7dLThijgFrfJJQ
b/JyXM4rXdiO//pK1ogwK84T2B7yHzLEcgLEMtcowa1Bv7y8dmE6ngqe1V/x2F1pmTILTOh+cUs+
1FH4KsrQHOSq2TlmwSFTcGNGh/DVCOG6UWtxSOBz2CwF/xgGbPfU+KRLVKhYMGyzQMWMfqzPCHZI
mmMvMW0sKn2xmSRpqeSiCcbsb+sNknmlcz2rlBj6AoMMsYZZn3JbLww/tCV606OyhlZPK9ePjB2T
J6+iLU1NybufofSZwqU7dfaSJtHMje6CwA9igtiq+DD+x915LFeSpNn5VcpyTc8J4eEeMTbdZgSu
AnAvVEJvwpAAMrT2kE/PL6qrZ7qGwzGOGbkgrXtRmUBCXOHiP+d8p1lVvDYP9/PC4GwuyVT4WdEc
Qms7VPNpDsj0VaW8UE4/XgA6uRmsJ7OUtKAPJUb8ig2EMBYjAF3tQAV5Ne+olqLOjnIqkAcfEwDb
Jm9+ITCmWzcSB290YAAHzFa5D8kDdweS2QyLk8S70x3khZoQAPl6/JTzTSwbdYmLcrhY5vYrxfUB
yzQXm3nkbhfbj0xgWxyWhhWBs/BgPLoMrU04JzReqHhbjwb/Oj3ErtAhn5PfLpUZdgnObg24yQQ8
npjHqLQYy60b289FXJdbVEehVUCRX3c/UbHWQZihFYNmbI0LdcnNV8Kp59LWw52gpWPT5sFLFoY/
o65Nj66hKyLScXiRiBoCCka5XFKIRp4OF1/FCh87zD6VHe2WvGI0NHBB7/IPvAvgSR0HfIOcmoPy
g89sVBcpb0fWpe5mpKumt3JwngIfPRKH3vTBVSH5Ho7vXcU+VBNvTlwURg30SFjg35ZWbOMie/Bn
B1j9DJK6ij/aAVtfmQ1gx3i355YXABGfLlR7Fcsxup0W0tkLp1mMeDn7FD1BUYbeHJGEKaryRo5W
sZliBpcheYDLdjLkB9nBHCZZRPlmoAm410YYCXs9APU2tTxofyg2Hg6uXMJ/cJwQ6FDJkJrZhNJQ
WlXdEipFECURlb0qm0OE7J1xo3Q37dyiemk/kiXYRy4Zlo6U7jDU22K+X4Ik2foYyzcOj6afwVSI
EvriojLZLDX2JTbkd9737xSHZZyqp69ZSvqbBPmgBX05sEV9jAWHVAERIkMAypzlumz1xny0uefu
PNU9yLQ8LuQ7lx5pnTgT+iDNYvKnTUx063cZVG4x3c/Lye+4L1bNAvwux8w04be2ATBWke3+CLjV
y5hSBy/1jlnPBTOR48kIiLjuasmePWzUXCsNHc+cFXssbYwwtXO+ckOE81msk22CemB28p8paXDM
DuDo2PhX5zFO0RhvZmCYwpQp9qtOuerATSMOSHcFXbNcssofUo2kynyUiZhX3nWOe2oWl+PniBNj
vcPkODCJyHGVrxpn2cSwVKU93ZK9epWerlgDY7LlXg35rsUzOMJ2D3hgqm64KEJ75j19m/dY3hdB
gMaEEm5qiE3dADNdbWJW2obAAqddkymDgTS+xOMKzjmsGKjbPqmBsQX3joM7iCjrkVje+5DHrbCz
kqR8CzM0tUEvQhLMPJYHHHOU0SRVt0tblo9x6ZhM+AXLRYj+Sc5u57b4p5qGiaeJOYjCpsX4yTW6
nkb6A3GJabuN9nNtHrMGQhNxz2FTtPzX2DmPLbpJ3HXldtDltQAYt2nTbYNFbYOtOsFswXaUBEV3
tOId/cPRcYAuzcrV4mjsoaS1jHZEsq8jVp9AFeMhjc2NHDTLVKlwTir/IYwKTOyG0UjfgG2Z2+mY
OXo5KAtxlySyOPv22z/99V/+6WP65+iruq1yhMay++u/8OcPwoRtEmE7/PMf//pQFfz/93/zr5/z
7z7llHy0VVf9Mv/pZ+2/quv34qv795+0/jT/+pX57n/8dJt38/6nP2zZScx813+Br/rq+tz8/lPw
e6yf+b/7wd++fv8qD3P99ZdvH+vtYv1qUVKV3/740MXnX745jv/7A/W3x2n9+n98cP0F/vLt4T1N
Mjyj7//zP/p678xfvmnvu+25gbJt31bSUo737bfxa/2I0t9dyQBNOY5rS+m59rff2PJM/Jdv0v5u
SceRWmvHYTEI9LffuqpfP+Sq74pwoKcdX3uBVp769vdf/k9P4r89qb+VPTa3pDQdP8233+q/PdXr
7yYc9FSESOW6/P3H+31SRnyS/d9ElMRFHs1q75buu2lsrprFZWRPl6IKP7JWvv7DY/LHt/3Hb+Os
X+8/+j7On79P2nBT9DzgY54FdSKSlrjSxp8fle0N0VE4Ur3khnz6ph4WkiNWlnHsLawmPjbR6DOD
xGmFQdGzH2OVR+yDcnpwC7fZjV47vad101/XBDJATiD1NBmlCzwVdHeEOb26//nvwNdaf9r/6Lfg
ifrHR6uNSf/7PMN7246+ZO0zz49Mh8NsxjsBZmgk/0I0pJp3A9fHywYjz3PXDYp1wtO3jWWilSwH
8aZ1QWRugXWlKbScVHAr8tOMa0PcAmVKaDAZrnXJvflsFktEKqEPxAA2MfWdY+BQ+EfsinCBEJoy
hqmyDYYMk5W7okCdYLTmxjcjd1Hmw05i3aYObhCryfMvqAgzkAlTE7JNFA+/KfS26Vo4jp3vSR/c
RpDfCG/2hgu4BZEAh+bPb32x9nRRmAqnb0kCkR5i1VEBz0JSbElfBbcttEsKvMMeL1294A9qx+Rp
djXYXh/fBcNq23sqaJZgzApClCMn1QxP9KqPP1KccUT40gDqRihmhIVgoOgqZsBwJ1UXvJa2NKua
3OkHu03lKciH4rhM6I2rDQYYeTFlzD+XQWyCuEXsphCSa8sSRdNtG6QQp92hDTmLhA2HFly26SlU
zD+7kks9/uoIRHXAbdQRDB/I3axFdyPNs1WbvNtMFHZ5wvFmzsfmyNcXep8wb/zpGowHZ4NlxHKT
FgYbvlu53mtegEFnNSbEGtWQ0CwafX3bya/KWlSnKEqjJ3zN+S+4DVhxKmfAfFN6ycfo8aufRfNC
UQx5dDykWdR1TK/H1ZQh0jcIn/5P4Nz+na/JayqYEDeq9CtOtxJYSKgsBk0LyTEQsFzf6qqp2eDx
I58XViTJsvBfolbmhB9XvlHgC5mLHa35cGrQbIoHdsbv3ZHvhsZ3QqV0XwcDDdbFMcAZiDI6k0/e
TeUZzAi9KIfNEojphYQBmeNZqKOnWvfDSzEkIKpCSKoCvFFuG4RkX9L5p69qxlQxr/KLqZ5hHbRe
fhNVTvBSkX+88ts1dUEcYOdbUUsMj3IZg6/g2AWxOnFjRO91OHJ3oO5S/95ObXXFEMlGLXaKoxgK
79adoDidWcJvbmsx2h8twQrCsHFFXqvjqMOtL6HrLSVgbR/7GFyAvcwGcyV6q/+jHfoqhE0cAjtT
GJo+KjsyVxgqvKMlI+fcHzW4hXwKj/xz9TOPiEuYNMX93Vnj1ucvgSPjFYN/bqf1m1vY7U0St/C8
rLmMybg39QdOB13v8iJvfwwNdDfous2BIR+OEwdk700vewkYmBKzqtH2uRBxCaEl4GvaFvkq289G
hmtRCjlrSvW0kcIvP4O+n29RnoODljMBsyWqHqtZ2gen9NsX7qm0wNi4j1jVixsv6Jf93JYuXWGT
QiFD2mPVGQB0pnk9FqujEMBJCGi0FAaytpsxSEjXgGFQpafaEc2bU7TqzoxyoR91WTHGo6Ktfemq
z9kCYEoEv3+KhDN8hiE5Rgwx/dPkZ9Mb1vf0bZjr+oJ3BuacgBCYpXz7hyaVSbyowWtwpibykU1j
9ZvJh7O5SU0Tcx+kaFY35TCtCZ7mpUqMuydSaLZWErYvKbzLfWiG4GVw3YyWggirA0e1KD0MdYhN
yq5W4OTQsxQsjsoOvp67J7QB+ltluI4N62DB5VIk/UGPXnVoNa82/GDYD0uWu20ckwjlUpo8JhS8
Md0oiuShkg0+6LqycRfbul6OAvlEobbNE3rnrNC3imBCGjVFQ3OkxlZ8Hi65+pxwr+77wkGGLLRX
tGdTsST3Eb2Yv8YSaIMYXe7CuWoAPsiSpibBuZaxanFMGzDgRcigUUKnojnadONDsPjmPe4L96YW
fnDRG4oVXApXHsZQN7tqCqjbYMmmFyspaX8I/Y9ZpPILZqK119ZqS20nSVy69fdlkXevi09rl5Z9
taefZ/qoyDPeZ+XM62RxIjZw6VQvSmm6YtMkYdDUJVdBiz8W21NMhMybGpsbpW0AwHm4nBir864S
0VOlJ3dPPsnChZW2cPwTnDXWlEI6zXyPp6IpDZ12QwsdircuVOTOCn4mk3LfdUjLFcHN7mUgXXco
5mbGX9oF4bjjyCWPcVLqXxlB5Ss3hzGntaphYtTJjrOuA04XhsGrEwHvlnz4gbsMO+XAMgupJAdv
Z9qYXELqmR2Fgsy6q3VOKLqJChetu31MvOfGolDzarS0ufRGoiSkP2V4z1UdzcFfyhlFflp+sW04
4BQWEd8M6BJsoQMFAE7ilfs8T4ZLOwtoIkikZjQeWsL90aeYy0tl8ZIKl+G6qqoi31RFjDojuOnG
jly+ODfWF3AP9JZWXIt5u/QYMRgaWLO0Lp7HdiheHG+GaBYJufHLnELtRVKbU5Xp9JpykSBEHMQi
31ejngkAuLHCH+/m4xNs2BVMx0zzrPS5VKHOYqmeq/gyqjTnL09B9OXyc1kFkGxKJ4x+Tp0amFla
5eoUn0FIRaTLSOscyFv4X05NE9eYyXGvRi8+4melkSHFoC+CqPuZdos4jDVFKqkQqLb24Pb3TZuk
9CVKGoeqwiNpNUB8cHHMn/RSwsBjXIE1oC4/FuyP3ALFYK5KrklH19XJNu08n2+4uhY9hkB713gB
zlwmLNUEmKCWTvNh0nB+wZwof84IcnCIhuS6awlr1qMiqRr5MUgLx6FDQ5dwhLsachcPydFUGUnE
uqImPWEAe+iBZd67ldkOfW2OrU0ohKMZE4VgsklL9eV1Kvv+1hOahpeOWZ+qluBeqozugGpoX5g0
z7tOt8Nl4mgLWUUipeSqujVZrZ6U52P4ifwwPoT4yWC8Rc6wdXs8wKt6b3+A7wdv5XvLvsTfQVZ3
6o9lxBi4HiNyn0Xb4iHPM26L+ZBh0nfbmKwyhKlrZcL+rZd0jQ797G5E0gbMTOpmOkF2n3Z2CGgg
swMH0RXvPCpd4480ZShqsZxSUhdR1JRlDxEGuzqvB7pDSS7KwaaKZKwbeejmDIckd4zwRfq8HUVT
ksLLSejWae5S86PVRUOq+tKRZJeDuEwOub92BAkCos82WGZQ2QE8aMld+jVlA7tvFSwAU3PEm+NB
XoftvFz6/ahXVoxDlMRggZUT5jvMFF38TjyEIPng+dGlUV4ZnGIXLxc4Cw8VqfBseSNNgfRatL76
KQnfPC+sXtuJ4x3pi8DzXiPAT+/4jn0cFsi1+8iI7p0sQ/yi3V4zx5izrYG4xKG+n4527UkyooVb
nncT7cGeGgGYyB7tMuvSC7tcqVz20L2yB2VbXvyrNwKQhpqTllU76nZ+yfxFYbonykZRgDdX+s42
LmR338IAzFGiHo4Zau1bLtYocoGfQayDr7SeIX4qCs96nnL8ZiKrryc8Dy/4K+wDYy14HCJdHtSE
PEm0otrp1ZeTBos51E1lb1tnNVv7AVzwU1ot4XsRuZIclCOTDyernGv2TMSkYlnuSc2UmiCaYv4r
RWeudQVh/UwUbXrdWbZVXeQ+fN1dWy3ToypqjACdMwwrGcYaHyei6uzgtMfQZNVEvFrsIbqmmLn+
wLgD+9kTAi6dtKg3oA1sPqtdR70WsNof0dtIrvg6fK8F3p8z1bXLZRFq/8VK6N1s2GpRD5CDAaQO
yMlMrUwPAGGUO5hPlHoEgrdxqqzcbCcZF++6jSeyYknWUeWS5f1RhwQDjZ1WD22e55t0yIOrNhlZ
n71IACZskE+nKWh+aDEKDJ9jQjG48H762QxGgmEooypsQoNr8yJ0F8w32zr/HUu8QJAWmrQYZSNd
dIzmxDn4DeGOsfJ8AGN9CIu31QRiZoauyPUwjFZzqnTxfEwZ9WvDyHZa2dQph0OACSjEqAUEYaFy
FPy28B+MckHAO9k8UiOuywBxqp58DDXppEldZBTfbnBwWR7EDQKmoHS7KKEEZQFP1a9TtbZEENs1
UZDcFw2KqG137iMCtXmY0yy9FJx4Hzxd15dMLbGVO0NTOmeuynEQL7VsADCXnMCwxg8WNVRjpsvV
Ypxf1bin4WX0w9VqWXjHzuMfE4FcnRSFus48QKUcD8G+x53pT4vnaqiSBQW8CLEvMUb5w6AifOYQ
oK/L3jdHgP/u89hU6k6LAluDCWbg22aMVtA2BHXERnwiRcpZrvek2VXCcWHShwmtbcs8/ShLpYG3
MS6I/DI+kn4CucXcGFqb1q/akrRB9inuQloEnbtFqfxqhCeHkUC6703pVVBwjD2eytwJT00NYUNx
kIbGFHfiR+hUuNGwBzg8dqZCL83C8o3oxlwAsw6pMmq5hJJNL3VLnWWf7vUE1NBNVmMj9gbiWHHS
od6ALIr6O2jReQNHyG/m/cQpcK3bTfue+p00QBeIQc9yJ40eemB1WKWId9xY2cjZTVr9TcOUCAAH
hz48ahKXSZzlj1YbC8DA4M13NnvT41A5yUEQpmUQm5GhinMPLSKJ7dMQtx6exyZ2XsL6J5faR7cM
iq+2HcBkoxgwwQ8iyhAWzrt3aWPkr46BLCxazymwKvrIH0kXDddua2NgJ0rvea37yWuCaHWWuPOF
tuvqlQVW3C69DwEiXkLwo/Uy3PURKUNZDKTMEuPoX+6SdddMn0mVCysmQqujm4pk3cb2kvyaM7Z6
b6o2PfVzC0BwvSY/NvGEVcOaVbEvxtx9LiIa0XaNVXNF51qK04i4aQQE0rLvbIz9d+MSTay6ecfR
Ou3gW+F5MOFr47bY4GJ/Vu5ZRNKbCPQiqbFLOW+jAntz99YWIUI3u0BGAVgXRRAXWuO/tNyCbu0U
sXHbSEUcsAsnRlZkCOxX3god+JOlXc1UInXISy9Okx4cBgvMqJfsppC0mGRkJ5O+Qy+fx6HmYBLV
l27o+js2Pw7a3lKEnEbc8S0T40Lxdxpf4YCPOBPVPdQ9nynOa9HgKo4H6EZVP6DHFnWRouBWcqBC
KNHLI4uW+4OJUXcloqC/WhoRYiSekDYSD9qznWfixi9a+5CLxX/kZDXe6YLrP4JShI1C+F56n3YC
vbNdfJfcHnInl05cNi56qS5ebZbqQzHlxSnLGZ/7bu49c/EASxMVCV7lonK7Z7zP/MRLpHHWMj5P
HrwcbpcUIQW4rZzSa5GUYNmrJQ7vqzRlW5mI5+YYBet8BHOWVxeTBYbUxdB5AMJABrCeYP/OsNO5
FEcflodZhR2QxmIewmlH4ivLL1Rk0cdSN/FPm3YlXhrMXrttzRVzWtvLFFQYM8+3WYlhOMr1sO0J
axymqOjvEYuZGFUzxUqBD7MHOzMtMUSgQJ3NEP/OTKbZCATvNejebnWv/AT5w2dXTwuWcLJf/pFF
Y7mIh7J88oaYANuS6O3Sxd2paMvO3gz1iKcQaTA/zUwNucciWWcWExae4hBY8Sii+yUduouMaOwl
+RrOUPGiIQZ0eZRd11WSHHBXBV+jSw4P0oNNl1josAKxbFpvhvHFdnEFRbcRLR61Nc272BOQrLsB
q6LFLZ29PiTfEtYa95Kt5oPuGESQyxF7xM/oQQvlDm+2w//WjACcIc8J3vM0w4re9F5Ur3sBnKSw
0fCAxFLV6S6f82At4V7g/iQA1O3LtikooeYuPGG1tzLaUYVe9JmWeAU5ZTUE6JbS5jdIaZrw6Uay
PMzdk9ZbrmbBHptjQvecn1NfFBFNebLhg7xTQuP8MINZp6VVySYSuEzcbFGleou5On6WPpzF3E8x
fHEBi05p0NU3FBiRfp2KbggYcC54y3PLcbEnkm7ApNBQR4J3cXhYEoBmjdU5FJCCIsa0bA7Nmo0Z
hDa8T6RH6h5w6LnmW9+0jWfeZr8wN+DJIJ4CiiNH7/beTtr59M7eP++bgZlBnHCxqoBkvWDdtx+l
LCE6ZvpV1KY6yBL5KFHAcPs5ybeCA8Fl70EwqyzyCLLIzUlX2iHiIXJsVHleVL/mkTEEEam0IbnY
BPSGdBwg9Rk/y3K0VLeuk74SNwXstUuC28H15AJFPMu70T4tlgfiXzXT9AzTpof3NM/LQ5Pb5rz2
+wJ+NmVhQS3Elj6c8H6MwJ01eUDBbWKQ/L1cqt3i01aA0SR56DDz7cnFjbcejiEwU6KHt6+RqmU5
uUzCLbKyZ9xIMD7ZLbblsQAuCCASlkdNI8V2mMqeprOhnNH1cJkxWuOlsW6itmI/CjUPd6mEebHC
osh3XR4Em1bQvcRlaARBapaQjYaHTlxIdw7BcKnqcp4x4iOTJwzu7PSXmKwJeVBDRU/7xTokliHj
M5VJcwH7lyNlkzqXJm3rw8xB9qpbLBBe/LKfnmHbTnKn2VcQRj8lLpoLzmD5p2na7CG3tfsDITv9
4cVO8RjnUFidYZ7vvWWR8ENgbHaYNz+jNrJfTOTS7R1aEdghHfXD3hN4Ac9wTsFllliKxnI1AM4V
AWbaYlh75yb3Hvxc6w13/vIj9qx6M0SluOf3dK+CMVa0hDLO7GTcHfrFZy46zI48dfhltvk0ksGC
eUrBie+vCbvYRhtnsS3OZNkUGyqxSMK70rDwzJyOdpMzZuHWC0kH8OMFXyLhIpTjDXxQ4ZAf66Cp
TkE5przuyTGdy4gzVx5KsXcyByhwOo3nWVQuj9ho9EM1YhI6Uw34PdTKjvMNYbbuOolS/bPSQX2K
NN4D4bOtxxZDYZR+cyWjkYThTARkU0xtwJEmLq8K4XXXY9JQbWDccrO4gGF0UvsfNvRuNOskcm7V
RF8SXJDC5X1M6XUFa24Lt6j4sMgh7quuxNQG//OOAyjRQYq+z4sY7KPFtRQQcuDuE2gOkOvM4O46
XlHMsLPIhwG90tK0BgfMa3r1RC3cdeykcbdNAPa2T4bw0ua18ASWV392wRRcEiQZr4MxUfRihdaD
FTjZzVQMuE37ALGfgzF0r6XpX3zjwbqupC4uBLr+OVEDtm/XnjZ0OKr7MAUu3JPXOJrWz45Jl3r3
XeDCX9RZedE7WM9CEy9PBVHcg5kkhz3bWPf4vSdOK8Y3dFAs03gSk4fiN9h+SK/HGE7PvlWWCeHp
1mG9a9SjVYrxg0s6PjTEaeIGvit9zkFtAaKnarV/javS9c8apjDlGRnM7m0iWbn3qrTFPTFZFq8a
JK0QyyoUujP6Kf0tR9CRBGoxbLPJhO+caBnERdwZXlzENHQrbG+bsgwb6mhogV/aJt+zRVd8puse
O5ygD40f1I/4COOrxQTZLfgWutMZaBb3NY0uBzHV5DMA8XjPTasofjLRHHtXDp5sRiBkV8SO4at1
X3I+wIPu+GTrf9cI/0+L5P8Pyd//qfj938vPqm3f/1Eu5/P/pnvb37VvuX4A7DLQHlMFRNO/6d72
d45XVhAEkj67wPVXsfjvurfznXmXti0+pF3lrtr7H7q3dL5L17PWL2Tz9zY6+n9B97al9SctVzso
8dp2pKsV2rzlSPlnTdcJ0DlkSzdXI45MTKpTGS7QjaQr91WsfS5fILXaBI7eYjGwJqXFXLe71GJI
7sKF7gWdm0PaOVvhqUuCOdV12NTHFNkTFLtqzsicbnEMcZ2IrnzR1FfWiMuGghi98m2KGhnOLUYW
PPzhmMjlcB55GDnXNTNaGn8XSKA26TR8FFb7hpD5E2B72nhPZJruQkZ9e8o/820eMLED/N1SzlFZ
Mjs4KTAerhJ5yV2v8ibrTlg1dFgwQxKWu5K7uWEKOLYfTTUe6RgEJn9nYQvcVbG8G3oTcYZrr2y/
oBAeUzoeuPNa2f31MqZfIfIIdb0wLuj282qcwEMu1Clr5LbgnHzeipHYm4NS4jiV2fOwY8PixJkx
QYUcAxQlKX9mwhd7iXJHR8V8n5efFioNU118XxXWzwBr0JmtxNXcTfuQDG1tWdfRAnamsOeUGFS/
nFufUxiV54uk6HiCHBunxXweE73PRnPVokgjmyHmTD7EBtyEGMe2JuwueUzwdY5tRA+U+5T4D3iy
w0295qQwBe3Ztc8Bc1T3ZNpu7Uc7aX+FmXgGZyKRwtZL/DzBU0i8X33Y7qd0ri7alfCZ9lNC8NUj
kEIrQlA5+SFdetpZbTr3mI1dLoNfXv1fWWj+v3Pj2D72GWxL/ws3zu17+x717/M/rki//5O/rUnC
k98dL3Ah+Dn4132Wmb8vSkKx9Eht6UAqXDeudFl6/liVhB18dwLJaoYdx/Ndy/q3ZUk4+rtizEHA
lhuP5eG6/6+sSzh8gj8tTAofkHLXryU9Zdku9qA/L0wYKIKB6RCdhA6+ObvGLNlM3tbxOJvF2L7P
RE9T9UC4ux3nVTe5Crr2Fonqms2XlHIMOEBAph4Jr1j+Nc6jY97ikLGsKz+mW1jl+fPsQferXBh5
yrwRxL5I4+TCqsY3Y1j16F+t94HtXo6iehpi+BS9cRgXAEQ9d/hwDEXKLzZydO4jX/50k/6HdDnY
p155LsP6K2qcp9QPb2CvUPp+GTXdq4hH+J/5aXLdl5zajm6pb3FkviVj/eUEGX4XI6GbJXA8OXaW
3Q3zM7pzQot2RUKC+OpB9U+Vl2/a6qav7DdI/BwgsQ1kZZedh4LWskGqbQAq2o95m5exd2588BLF
uty1Ix3VTc7kBiTm2aQ7ks4pvXpBiETVkRhMa3o+HQAfmTfhiEwJtIS3YeeQjmfRcV0gH6g1QCWw
ImaIyqPnvAZCn9I5e+l1czCySHczR7Fk5EK7xNGttIIVy4g7OFIOTuk9TiyPuHn96YqvMfRuw5VQ
pdVrP1NmZJWTR+623Ari5amCtha176MJL1pYxGNsPUcAc5xaFohnLDl9JT5FaMhyTbcypYJxDqKX
JAnOJ8R648W/ptp5J4mODIgvdUiuZl89Rjo4qSy+dD3xwytpXWimM12op0yEJ9nit0m610ZcMTGB
bzMa7JS4LCX1zSYefjgtI+SAsPSS61e/MvikKzyn1fxpIpa/fqTGkVTEM94n2pen6Wj5kO/SUU+0
YeHeWFr/Jh6q9dBdvlgBgmW6vKrAxraMLdbzaxxUvI5Jg3mQlYq1aoR8yCAgaDc8ZT4mp3xYqJyH
k+tgxpg9H1utoM2B/NRdmbPUh8ATeVmicineBQX8tDqR4E37u0k2144F9AAwfV7BRmCU/cr17da6
7DP7LQxmdKH4qq3GDxsd56xhi6hCnmFbgQxpqPOZeMulQfQFWDotuvdpWjfyqP2Y8cVym3Iv0dxC
BJAznzkEG5N7z5voYE/xozHySS8AHMbheuyyO89tMRvNF0sWPsmyfkwSvgJWUHifmEf7uT/HZMa7
tPCwcPOm0h1N5/2ym0R30U68ShaVvITaO5EjKX12Qpv4WtJvii45timhmDQa7o1/F0gc0S0HBawM
ESlu9x6eFI6l6bOJSvoW1K5x9S+mv09zJQ9VPFNNueDGqJhuRYF3haP53lHOr3QRJ2fsCL5SVeHn
7sPiJmh3TxMWW8QD5P+SorsufoKF/Garr7pf7kyrmVO3+ueQBA0XN3UfEErKp4RCWtvcc1egAHOh
rNVxXoSicXrk+JLF2Wdqi0NlD18uaJ+zWapHKJoEGLznaqnvPad55SbzuBDwcXxxZbs9PmX7JRHt
bjEPolAfrtRfeLp6TMrDpu3gNmfAJUd3/GWJH2WoP7NqHveRx+ErM/FDUgFp7rmGtLEmeYEHDOCI
z1BaoSvT72bVRLdVCimfyNfqq4ad6xuKq8NtNVL8NnMsIaaBzVyGz9Y+M2i2Kkp/DmsMqsvRdYgS
knTnfNQU8OrbOdLI8wlgJXnbE/o/639l2tzPi3mknhuNVH7mi/qhKvKUVDl/LbyVw+7dV/KOqcp1
xnoIXpNaU4HxOwyvloQ6hZLvEGABCIjoLXNgNn4FI9YPbqek2xqPWkbtPsxecKpxibP3cB1zHpWa
P1pqMDrbv3VLQaEfKBcJqJdL8c0wkokxLzlFx0xiTnKq740aHg2O5vM2LB7ThkhNJbdeVW+bEf8I
THMmlV8U777jg3xnTsOQFTdaB9S61aTwQhJGaoke69da99eBAVHH/QBymUX1tT2tR10wWWdyVJvM
qd/tmZdKaVOiYmzzw2HYq+CnmF/ZYj7SNVCa20znqxAkIUle7WgscctzZAiBRLwT7QZNwx7765Fs
Qew2V7FmoaejM96gN+9wELxUZF92ngXkDrT72r3LbVZpxHf/jqkud90arrLV/MxS+aG79rg+Y02P
fAMn7ixBU11roDdaMgHgisza3fu7Dsg1bqq3AkWMibDH3ksT3jQ9RpM6OrD6nPzCzlJaGiYbPMv4
BjHlFv0QhMwd1dv9xrL957Qqn32He3YK8wb4rzw5BXYA5z0X0ZVlxCPutueBTEdV0SaQZ++hT1AA
qcM9m3qqVBLC9qJvMUMkLyyUTFuLH1p7vwj7XuZVcG/H/qkTZtemoFAWptFdwZ26Xe7SujxpK6YE
x0WJEN3lBKMkYXJzbhcczjWlNUROo3MCWh9LHK+EgxYragn1swtvo4AIccJ8YhgZQ7hNc5tUDEb6
vN4Qpgg2QSQfjf3MInzbDsSlJMwAlmE6omPnQ2BTgz35P1g6j+XGkS2IfhEiCh61JUEvGlFeG4RM
C7bg/de/g4m3UXT3jLolEay6JvMk8Y8Kb3IUiquNxw01kMSpWBRHu3UrJkkU+QH2B2eYV637TZJ3
M3uEFpN9DuG3JOQznO6eFnKULNZhlkvZmEAVGeAN6R3VT1G+jHlJynmBaw26BFqfpF1NzfCu3AH4
cUi2Fi8l9MAfr6fViQIQD9L91TT3imQXorhFw2bW58nE3FxV0x0IDTk7uUa7KJYlD/2BM392LedN
SOhWVbAaiAUWdGKjf0DVbljsfaAHvoHr4HhBg7ry8MQlQ/45xJAX0ciAs0VtsYSr5xgDAWOxCCtu
ScrSQ3e56Nxba/Ce0er6daFnqfrHLD5CrXjsWGbgvUXewhByPeZsjQhGOcaN9Z0RoslA82COvMc8
wFhwAvO7ETzVKvpQZXNwC5L2lEWXpJBtwFTQxn9xFJ8QOcO6YiDIUcf8WQYOJPDfoALwq9MZm0bL
vqx6aSH2s16+hCD4+LQf0KL3zMleDSP/ZeF2Zjl9WFStcf/DuPlTC9VH38QvxfBFRYrGDa/Yqh2k
743aJy4nnipbvjD5fc0ZCbMRfRZmtZ+d6d1LTHJXq5twqycj/hsr9ZVK2J/13e2ad7fBRE7xdLbH
6IhQmBVE3MMxJ3EpHB5CA29sEIWbgdUBwHZYEkYSblyZL/h/76HNmn3fDtdQwurp/yVZ9FGn46mK
el8M5kGmzS5wJ1ZrMXF+MXk9i+88zTHBuMy79SXENZk+ZpmFkPfNm1FeHGvat2l90WQOI9g4F4Jy
sGLsLGP9IavUm6e7i2MdJ54zqqcBD5R0Oe2F+mw79pF1pT3x3ZPAPUWoS8nmwOu+lVn0HQ7sjiYl
6Hy/rNZ8rs2lNe6RxVX945ASZtIL9zECpj3U7kOn8LYSJGnNLRxDdfMc+zz2wWNiQj9tnH2V5vsG
2TVauIg9lNkyqU9/9BpgzpCj+8RVDMop20/AFletqF47RI1Alp+swHkNeu+mGuOZQT51HHwbfZhf
9JxSrshHRpbhpzOOnAhluvbM5GXS8m8ajx+jCLZmr22pHVRNol55Jubr2/Pg9ketdR8S+xjh7Qv1
hpBTGDuIRW5Qvl70IbvGFoAuRIhkPgzmWwi4pI7C34AZM0rgrSU+KxFcnKYkWidI4Y3VbwiZCL/E
oV6n/QdCsHvg9DupEI732hMgrVtrGr8gYe5FXB09ps8EZkxvdl8/D5FnbDK3BaHNONOKUfqrqTu0
HUvDKWTNYphbw7MCTAoAftxYljeGPnOQvcJT8DMh/VK072NK41C0JdAz3b5QI197xYwoHc2N4hVh
mxYeLJCWVHSosZj6AwsnFMte5kX1LLdT0HWIAjB5kkN+tg26QKarRLwkB+FqAvcG3QxxmTcjrcd9
gFiOhsp+ZIALoUOGYo/9BLMtOQ1St5nYihZYQaVgl5gwDTI98/UxQUB/CcAWhj2EP6GX/2ScQO6x
JnczStQ/blz81QkrBKoYYDvsr1fabJcrVyrW0v/t0gmeCvN6hwuOD5nLNaqWUjO7DfP4MdGprQAK
LMHAhQvTHyEQjhAf2NtrrFvvuWVTEDXCIEFCe3En7btxPCTQMei3kkolmut92JavA+frwVX5SwrP
20/zIl9G1/O6RN4EtyE7dpGlndA/il3duRjSIjbInk4OhTBKXy0UZLeDx0ekDDr4XWYXZLkYxJeP
DlftYBn2ziRYwRb1S1wbyc5gRLeeDChpsK+4FQRZUrVLLqZC3oXLTjXu2pvofWfQqvC7nZzgmEgF
x3pAFWpL0oqKkKBZY9xlHn4uSXmPwz86qozYT2McWrJCK8T2XfZUUoxmVf3IDOOu5+Ovpus58zdj
Z+jqPQ5dkt5mau6UiHnLqknDaQmWrPVLW9q85xsL9nl/bSTnTGfHH4kswHOTaJ5G+ia1idCOun2S
L+8gCIAJ9gqaw+nuSsg1RmTCJM1QkWmZ2JV0pWvbcVltyF3eNMRdFL+BrFheI6jaZGR32zlvmaYc
4Jhx1eCmjH0b6eTai8PetywS17Usf9TyWd/oiPd4fO3HbKSlnoMeFhEV8rSEZUSYXFdN55arNAC6
2wfph1ELn6HEzSknDIHM6jfRUxoZtt8i/AU3AhsoylJunP6SJTxFriIcIEPsUTb6UzrFySpyd3Za
fdgy/kQs+5bYXB2ac6g7i6lJ1ZKYPhhkuTKIRduUrC0Qn1PV/81TPmPRrXajEe8sB4ikoZCv2Z3x
a2Cb1bJfXQcnkGj9Jhtqgt7cFhuHW98T4q79Vqnv3GREQVb6XW9QAfNAIEQwQu04Os2TN+nGFv7I
Ae47eRJ4+QyPoq3g/gF9D8S4J/GHxYyehE/ZiBY7MFDBoTkhFwq/1gryF3yoTaBaSKDlb1JXcJ4t
43nkUipy/VVUARiy1HqeMzg7hAzjIteJV3dQMevib45aBwR2GOwrETnw8/QR8jPNwwyzUbCTPVUO
QKgw7QwIVqYJ+Nu51NZcoGE2nYcS5nlk8tOoHP2cL+rUIbbyzaHvBAVyKTAKwOHqzIuLJWDN6IoE
Cit+LHvieSPVjbyxwK/wyG8XIfMqMz3noEfRS+fNh7mdZ3w38b5P6cwACIeIr6p8bYhU7A1S7xbC
AtEaD8Pi4c6M4UEV9sHK52ptoVA0at5RAQQg2kIuhf6iNQ3hNcvpDAnqgwiKHyxV77XM63Wg23BY
dRBwYYZloMRiRyXnvolQ3JMxf5JFeZpxXK47VpAj/MF1ruc1c3aTWD3k4tjswMmo+Tdp5I+D2zdM
EojTJWe3O2Z3z0jXReOFRLcaQKXQi2BP+zVwgUXZWeLwA04FxkPlEuLC4pinFE1y8WX2hcvZTAlM
JvVHMJLHMdUzNJJ+3hENAWrG7bhwugI0vqQpXb6vKYz+aRhDkI/Agdf6ZMPWDlO99cCKYWPFBtJZ
O+l4huVwGuhbO3ukM6Z0sTHiQpkBKlVFYkVqWgg5kfV306OZ6yGihZbLUnRiI5mKcQvs7lspSXLQ
NAJB7pN72zKGEbp1z0uywdqEfLgSdZLvtTpaL1yutpjxBlfRflwMv57YjCbDkSaEuoIwWUsWoL1c
aYL6mB8OUg+Ilys19y9S7AJYbyt2Am/mYD9xqVEzwVoDN0ekUUgoTj+CAi4u2SKv0VC3vbmd5kAA
CU9EVkLBI6CjXTJrasDzPK0j/240fOSp+6B13gdmj27Ty/4cD0W2ImoSx9ilyoqvNsnQKTTTlz38
CJm/2IHxmQrvcazbo2ka02ZXe9W7W5Q7167sjQW2FF0CdY4TFRRuZvpD/lYN2t54IfhyKx2AgobM
ngpgzIMC79sZ3+0wtifX+9FS/aNFULkx1XgGa0qTuvTsBpbBiLpIQ42RklPuMvwzhfMLgdPpu99A
NKkPKJ1gPmDWbsJhxgiZK1CrITTHwo8QFuYV9jNNpcEhxaY4mdll1lBpQzD+AoWwh8P62RmnXmjP
WVob+CiNxzzX/SbRTvhUf8L2RQ9kv1mCw4TdEKdFxPzGROC4IkGA8aOFj7ru4dK6LcwGixliFqeH
jvWw2aYpwdnulooFwFwT3+b+r7RQTmVVc54z80NPDs6k07DrzImncokWYGrKOQ4GU6PKmLl0Qjxm
u3ECXlkImtMhfB5CCydYEnvr0k0VtOd4IDdgE6U9z24glU+YxlGfOuAICMlpbTZFRmFQN42PdTg7
dDrNnUGyF08kvGoECfTT6UGM+qkx01sr5MfcWwbPyxJIVZPvTXL6m6Xh/Y54tfGVUeMgIPctxS3F
UU0+jnX0vI4ltYf0iOi6rqvkmhoCes8zwZQKC6v2DLd/ZRKlDkWvy9cEGLJPlOpuTnW1cruOQbpG
eWYhrjIbxiEpZUhPw2FWA3MRWIBWh+uDlu1Lm5LioWZ73WKR27QOd0U0/Sie9WJU6dVuspfYxYI0
B6MEevoTZ8WpDmAQ52hCorzyrbbo/BkpcdDUweHAOZTyArcbg5n2YXB0RCnTOeSl3iZe620mF/5D
xlVeYhNkIO2sOMmRr+ratbjMexQRmd8W1rzSI4qCrLmKsg72ec6faNNPhLdvbQwwVk3nzxgL8rM5
JFY1VpVDU0+vJtIRnzP5iUAmjXbN2g5i8vwGvQ9FiDudJK5PswS0FW9Y1NQEOKW/0xiSyiN4f3Ru
0l3Iq1+V+tztnVru0iZ7C0zThCOjX1JWhavooxzJK1SJ3CEl2gBFAHLGOAnQCEkQFS/EHLlPM/C1
LSGDD4NHCYZEA0UUErsCC2jOORuCHSCtcXRHxx/r+bqonxnaFvvCQESpoldD+wsJ0/Eh9lJEJ1gc
DJ2iPYwmJOqhPHr4rQ6uJCZXS5a0Tmq2OhgrIBj2XXVe+dvK8pTC51mQeG+K3EpPi36NjpChUJu4
l0UarW1dEb1XMdQYgh6+biHfmq71SXRgcrmc5BDPESd9xiDcIoowvDzYM+YIMb/RPcxJxtK1IcHD
LI/S4/VB8XbAdwq/uQG7Z9vmywQmyqQjOGrBhycyci0HgbnW0d6BfYpjEqkCZ/UOYY3N7OjGGE7C
HJHGccz3gTWeBjN5bMv6ieVw4w+lPfue1yM9f8XOYF0GoruDSC3BVSF1Hj6WXWEtiq4u2PAeYN1r
OtdEfE2R8xyVlgAqhyrfSWlBze6M+S3Y9FrbrjTj6jgRFJPuIFvjSlb4uGa9hfrb2YsE3F9cGvUx
HwEfpmZ+UQUYp6kmBWox4G2bsIQmbNQfKXG3YEKAarlEegTxxCgkjfyqT6bFAvmTl2gYqJ4kli7O
jAylSed+WnEFfCjTr7LTki2cdVIgWMVYZnOf0kbfRawV0Rs3D3abH0U4t+zGOLMbyAHLTA9yRb5f
4nw4rYkON1t4p0Hw7Hb6U4TTmfpSnqI+s/2poTDrZfmKMnWtz8xeoM4yER7KXZLmd8zUB7eSn00N
zyJxUMc5mn6OILrAsICkEx5hO9WP/Mtmga+xIUp621vjRs0E2Enr2eY73HlV/Od5B1mvRwcM5JDE
vJe7a93C6C4xuHXaPholEzZMT/rCsW7lW2AQMjk562za1OzUtrrnKQI/qn82PC3OfVbjGNMR8zuH
OS7ZnLccnXbNUiIHqSXR263KmvyEivjdsTS3Th18zE1zBt1CKd6VTAJr9Q7mlcCVbML7OV5j094H
fHFs9S7EOIG44yBxDUK3ctd3J8YECjbS2hyDr75vP6AozzBg8V8mTLHCjEz7KOf9hCxbDDlXPP8a
Fz8Lz7o7CDI3Kf+8M/hoCIgVdXUHP2YPf6Q8jsQZGI128lSu/ImgpUl9yTJ+nyxT+lY8Q2JK8YSl
9qusbmyDPbhS362d1tteuzX4efhehmPfRKTXl5J0mGDbOEl3Lpv2RZA5hibiOWvujGJRDduNs8H0
+qIVZALU2qPXVx+zkghQu/oAOu/TK1EyxlhyVoKdLGkbCGrtYjM57DJ1z0HXMJXxWuvSEgeQeIUf
x/ZSepsMOC81HZucEThXqFONdeaX4QLYnGF8Wm62KY2hXSNh54wZI4IkCZ+ZIKmNFv1VEFrg4Pnx
powNnEHAEePo9SZJrdG/RhC7HYdFdJY+MQA4Y9p5tCwPX3JVXGVvfTNcfewySvG5gj8MaoWc2H07
h8Pe0b1POXme37qPVdh2R86mo2GUCtut/SPhqyA83sNHEayZbaJaUdNpC8xQkpPRMWFqYcvLfMz5
hb7zpPZwzCqDJUp0YKFrQnnLH4n7YYjKnrVklQtC6Akb1jP5Ha9yprurnK9w4nDoZcMGaf5oFA/9
giySNeMFupaOAQb4PoPNsQm+W24cKU+DK1zYnk1GbgwjlbLjeiZuiKQBaiLNKL7dcenG0uR3yNem
Y/8m5vSWuHDHkTS96i32J8ZQWGw28K7Wk139uj3l4cTYrrT7r2ISr0mPp6QroqvWzD95Wq8MLYci
Y1dk9rRfmmyf04RwVIjgZ+VMT3oaf9IUbcMwvlohT0vZ/wA6eNc0c09Z0fb6l2NwTbZ69SxGlprk
6uZsLgLI780R/6uFfC/xg27AydJrbMbkFxgcetrsOulDv23wZOmVe+grg+MDDfKutiPhJ03iENrL
sHBx0nme++45YNGDhOBk0spw/5C11yXXxIxjiIrZfoZDAEaWcbhpfpoDh1+4MU3xMMVcCCWv+gAf
wIjio53OPyM5B6J85FgP5ZdRul+grq6NnXvwpVl7ZPHNRMBY61a/swrx50ZIbDhsElJAxKIo0kj2
EU6mbwpdw8ElH71uHkGtxh+xTb8VWBdzqlAjt4izJJrPsevOYetu0GPsPJT6drNgfuZP1Q/fyah2
k2Y89MN8AJgDdsdjBh4VNikWw/ClsZQakx+sJBf6SK0/YTXBC8YMGrNMgRg2BF4RDfguVbZuFKN+
Gl9jH7CFOxDEV666HzeVoKUqlAwmFvVGsuXooCcjfnubQrAgONLOqagfkMJ+9Mp6mzzEqW02XY3Z
ZABUd/uak2DXxe21akx6VgIyqHXhxZ/6khVmkui7xKy4mxxzqXUHXLjGAR3tI8tDVG+u3wTgH2Kn
O9eY/BBj0oS0jBrCmERnw/6uO3WMuhTEERqMVIMqO9f3UZbPDiG8Xts8y4KsENmOe6fzzq6HcaXm
Ymy9/EjaGQdc6PqyTr+N3jx55rwViNIiXd8MGVAz8OjMJcfnymaQbTT4mxpm8u6knrWO+WAiOJ/s
7mZW4YHR6RMm9YpUBcX1x+6vNpGyYDDFLZHna8ek9CA5CyYL0bdAKbv8p9dKkJQMy/BxRQQMOtxJ
SfARUKI5Bctd4CHoUx2o92AStsJcMhFite6g/eycSDDji7k4ptr5Z4+sK/suDfzsVnkeAX5FP+56
m7k1MtS1NZLhAGbnjOAXheviEg9dQoQcvpuMslQ3ZYQ475MlBGV12EBdFP2HbgenIIvY5oC9Ya9o
m+VTiIyY/YxO5kHEaVpHztbT5GcpmQ0IEGpZNquNh0kzScIrhrmfIv/XzdPWNf6Rt8EYXC94aALn
0Ziq8Yb7s11tRzmA5VXpP9QzLzRBpF6iBi4yecglrJ0sGi9a7z1rpniC4AJCAAQ5YDUJHxb2leTt
2nUsRgvB2NbIWl8Y8sA3mm3tZjxObRT6RBMEfmO4zyKPnitj2ns0gkxBsGLoOgtc8Y0AZI3FrvLL
mts/d8K/IG82la0VW2HBs6oq68sG3gCuqys3w4LzaCf8AmoWPZ+DfCHEtG5V+J4SFNfKyiECT2sB
62blCfepicVj4Dr11oR/ekwbkLNcni82JQeT5vd5UjYY4OQF5RKz01I86aZ79doa52H+lvUJWurE
IvNsnM+jMqwtGSmzn3vmaeqrwQdIEaxtI9sExs4M2L2Z0FuXBRLXpyr3xLRhzxMV+eDZNa/y8xiw
hDMadWjAW2xIZTu3invbSjso/qp55o5uNimfNWWZsQmHZICuXrCca96K1GFWN2zAMyyJ97x8Tp+I
rQRmRHqThWVpIjeJuhYMOtZLBFdXMUQlewkPs5UJpn6CuacYmNWK+Pao1WtSwhty2tkRB06LVrSX
12Cy1F6ySYz7Wl/rcj8MzMvoZYq1BlSMJ7E/lszDixmKLzodSPmlWfrOBFcUE+6sOz2ZBFoI5Sbd
ZKzoBiw5B6+1buHcvIQt77QEHjLpQlBbqgX8DoptkzOwghmbBC4aDyYmgeY9NZOhvTcldHZWttKV
z+bguXt3W2jMJFlZWbvA8/HQ4iU0l52G3Z00Im2HRL7TFOwMUH4pn4Uv/upkruHjzAZoUsS6j52V
UInFATLE7BGMt0Br6/0UjL9iMC5pjsW24JpIpf3S9AGGScKicUd3Ct2dNeOta7OL8PqnkkiJA5ak
d2kk+4Y75qtzTtY0p4eoPmvwNdaZze0x/4UcD4J+C9bED5Gqw0aLB1Q/4+BPObCWXCM8Oa/V1uCf
n0PtgVue8XA8vRtee+4igoHaCszngg9OtV9dBt+V1f0VyroNeffq8l7xbXyMPtblexYT1VD10FeE
5KVu+hF18bzWQkh1nCnEVIXusEOd/94gX6hbbn+V0z9L+z5X3MbxAjygrGFBPdzIl2bDVeGun9v+
2S7UDesAoTw1tsyZ8ieOp288palP8/pInNSpAR2HU6b40Ebv5GbM9TA9P5SpvOUui2BTo56fXA3/
alz8FE1HzjNTf6KSEji3wRHS8hVVLFOB6S/pg0UxQwB1Hp0aF1VFNJmSoNWZjWUkGWjikW+SiL0V
c21CH2zmKM6jWZRsZMK0Wo8xEUg1fTKMWV/GnuFrqXkr51JbZ8QAoUcWKFaoshTdHzxNQCMQWR8y
dt2GWT1BTYtORhi0fujhXm87Y9tqOWmWwvnM4T6gB9fFSQinAMkekuZBq6C5sHNH2/6h0gr24Wfo
9OR92OE25v7cqYJ5pWz1Q5rRdcWBxvFRic3s2N9wpnQaFucx5Py4p5J0vxKa5FxEX6571vGrrTOH
uaxcVCat7R7JpL7gAQUHW+HF7kboIRBxNsjVngKH0i4OLVJJF+v7iILSSUrUnzqypEwDjp8tZ3A2
ojpIgBYW3IOheaJuGvfJtMxNq5fBvfCToQ4Df1VbvHsw8z5hbXtvkJ+uiaNmTYWH2+coW2Iryod6
rF61LCPUfp6uDvz1qgpYFbHrbJdFBpP0OjePsgOK7bok7CKQd8b0izTD/FDririrnkUTgBR/CzIG
+0ve/BWUn45MHqXBZk1P+nPtrYTLb/TGwuQYs9aC+y1RaFkvYeP86Wgg/RRGPUTL7rUGcNbM9nSs
mVlxxaCgKtDAYvjpcMNzdMQ2h2m6/K3aV509Mw0WGK4CQgo8ut8RrK8eYblxgpT7jH1wlyMyKRKH
tDe8r00dslbkQFtbibep4ormTjZ0qVO1zzkcGflNpM465pGwxv1EabgShXfk1JXbDnPkurUiEC6N
YntMvYdlk0W/DQjf6zadSO8AmOSDCUJgh4cgJyxga2jTpa3K8I1ifTPMnfkU9Hn2lDveNtCIsgmt
nkXE/J50XnLJqAsaSVBnLUPjIqKxfkP5r6ZGvnaNxeQmNh96Jc5JGESvTSAqgo+7nWPeqBdtWqx7
2Fl8cOfPPsbfZFdRunfwKL7bZfBIIjLjJkgBG1Hh/hedNZ3wzjMVjpL6QDnMhtcIGMtbw/TQWldT
lGevRTSRpsFnGHTERNqtsclnWZ8DLPEc3rO9JY+LQQunA5jQKT4aWJIcFnJH5pgMWbsoe7GLXLvE
TvQ0WPAgujYL71VSbaoxGTc2bLxtlXXZi8JL+FW6dfLMyGR+6atdUqXyGdwRfKIG4oB8FZ1ZPRvm
LF7GkOXiOE53njO+bXC2WX0QbSo29QT/1dblSHgXLAChGOEzgYKJX+LlxSVNkIOtsnlTWFN5wjxe
nkxlaWDKeXoiYfFFzyURDTWkI79a/h/XccvTf7/q0Brt1OTeDGgX8AJtCCMuLDE7KdvTfx8009HL
1X+/DBOLrAlur3XduCgMD3GKbI25JX6G5Q/++1BajrHGdjDAySlYvC8W0RNo+/9/yPJQESkQkvoV
aN0pXf5rYsBgwRSG5zjRr1ph69eCv4XIYm6fMiaosG0qY/vff0V6Tc6pbYkr5cDdteb+iPkOgU/G
j7dJE3HVg1Zc0ZbbdaRdwuX//O9PQtO5iSqcdyySj5qTwq6G5JfuXUEeeV5Z81XXHmYjsS+lEc/X
vAF87ehMb7BrzNfBM6drE7vZQ0YCoMW3zBUqEqI5VXiRdPpOPnZnfJwcBVrqcuIFFoKR5FbMeQJs
UeML2hil8xSXsj1jwiEaqZzbc+gsKzjEwOiE9YKgqKei1Zuz1AKm21AcmvN/H2rWayyLk29Eiw+G
R87w3NWsK5YPavmEATXDvnRGnp4pv4Do8K1JsaebWexUzRgRLGiba01oYmMkbAgTqQ++FpIF0ouE
9bBJsq3BQb8aa/aaZYFEuW8DwnWEsnvEfXxgDETDqEfk9Wk4bUnpIOSvNdC0h3nWn03V92cHsTRI
E44QYyrKrTAo9evc7c6QWlD3B5HJ3aKlvjIWyO8wQhr7ihEXrIxMfDhJjf7ETq9sym6eBVJSgcV6
DjvBZHEOHnpGgCB0tQhNBEgktJvjNqlia6sqO7y7ACzvcaK2Cj335b/fMdY1z+RkpULty6R3bl3t
OLfKTZxbSSLx9NC0SXMtA1fuWgxHC9iJGi+s2MuLKrmz49ixM7XB4WZQZOreeqLlEw+uHnxl+PX2
vaxDX1iKwk+yVbEZTPtJNoQ/MzVa4opvTF0tWdtu8WCH54hlHMcrihrbZaxWty4OK3v4ZpJr7eln
ko2u9fuu1M9cvTp8ythZtebY3YCT5KdQNts26ZaXqn2NKaXvsX6Lb0yYPS5jthZpMRBHwd/ZLUJV
r0deB2qyeAxLb0m6bPNvCukXFKawL7QnNSLhaRoGdEEUeT6g0k00i/zdkOUOjt8eztr4JkOE3kiC
0ctQ1x8jV9s5LvaKkmUV4VofcT8wzQ4lyV3LB3Ke9r01EYhk8sX2k/Y8perVMfiN64bvneUSF231
Pj1Us2VW926VrHqdnExightQN8SJ/iMmciPH6G1u2PoE3h1wPzlD6PqpzzO5Gk3Ke1td+nAMj0U0
mscS1cGxN8/hpHAWcAetIKSwAkycczB1rFnwYfNkUfrvS24Kv0rBPwOshzhTDpmvZKY/ao5zVw6T
J8tCN2JWlxQhAZ/u7Yse+YlruTyBbcADDIcLO8Nh8H4Y4LWLCrd7TO3CN0OaLM2JYHQG9F0Ke9m+
Feo9qHLCSkTwYFd0v5G2o7AnZCay/8q+Go9xV4aXWU47S0+HR3gZL7DxCSX22nfLJhonsq0nvZyu
LMW/mD2GJ6khKVT9nkUbkYyqdg9DTkeQLl9HBupqF5hqXqcUUPNMOvLcCocV+IjqlEN91MxDneCs
boBnbqdYJP4gNUI8YPiTcEKpNxXGo96N+uMwTWiT7a9KMlNpVFH7QR4CeeMO9w0X57UoxLkugXLl
7k0Zw8CyH87rNBpkEqmAqqO2i51ZfvclEUOKfVKRpOdSs4nlds1t6ho8iLXs96qlICRK82AWQXe2
RV8/jhndXl0y/eitDzZA4y7SApzaLTbvSYU4LsjO6+q+OCjyeLEdIdk0k30CrAH+ZsdbgEKS8YaI
SFZfvrdBBLvUjIaHuci3nZulG5n3FcYN1GShVz/AkbRXlzKes9tE/bQmxsjb9oS/3JKWlKkAnEO+
iLnGfwEC8LXrVTyNSDqGCWGCq7PAJ37hI9NntTMhcZlzkW4rh8O0Sykpxs7cleW0ndrwT0XRPecn
hNxCV8MhtOGQTKDAo6Y+sElKnPoxdpWxj5LwbhXVDfviznV47yQfUxKSZd41vxDwwo1WkiCLg5tY
O6Yf6zgbkKppExE0PQgSy9xPIrhGVb/v1ajD68OIqMoNUaLKj4pUrofOYD5YsDoP+hAB0IpoboJf
jBglXrVktMXzDgnZ2uiObklXLRP4PXnywpwLc4BTfjvGXbeLb1yFTIWUcZocaw/f/p6K7ssdoBy5
85/pJp4fVXRAwqt3bFC2tdIm6rUpRsbjEq81JKfYC/94aR/Y7qU+2J19gmwAsonch0GliNTSmLYz
10E/4e5D7zMkB558Fb+a2CLUtBTG4uP+T/iBbYiqHJlATy+OAmGvBNJ6Vum+WrbmeRS/p1X52c4k
sCi+InxR+9l0TjW5DcmwRDvU03s61DuRvLdqCrdB0L1o9iJERiVuxyz2DPPF662dakkJr6pvHFnv
cBEZnbYQs/TQ23hY4o916vxDcoISZWeDTtxlbshequyjA735JXDVrihIOy6U9tC7ZJhWevvdIthg
FEvIgwlZL1gY9WX/mwR6drIYnpSoVnfjZgwxuwBI8d1suCiHJXFfj/c4FMegDUhYruofuxhvTZY/
B1U87RBz9fgduuJN2Z6vvkyO443ldt99DVs5LBZlud6+pWO+0wKj8Yua2GzH8zD8M7os6Xv0wLA2
md29lyU5VIVO2ltFOAKSQEj7mOFlZ/Ilx9pz7CB1Ec4OYxTyPFESAG9G20aX+UawTug1j52dQhpR
E/vmjuy0IIuw1DToF4ubaWPdapbATiRVuWkGj0H9VKHHZV0T3obpX9NW8a1on5WZbERnP4sJsXzv
XZqkJ8fGGV8nD1caHme+5B5Fpu0yNHYDnqWiKzi1+7U3hh4DHWD0BiweCp9PI+94lvIfc4mGIN16
Hacludwzbo+kM0+BB2qzJHljoa+p5E8UjXMOC3Py0Qoe0qpRO2mn74kVRRuwXZ+ehlChJ/TFylBf
hzp5QB4BLFrdQ8CeqYiTYaZyN8U3J/WRS5xMogSBm5kZEu0URuf5JUlKw4/7DPSQrGxfGsPLZH2m
ZQQKqij+x955LLmOZFv2i1AG6QCmFCCoGYKhJrCQ0NKhv/4t5BNWb9Bm3fOeVGZW1b0ZlwTcj9h7
7buVTUcgBm8V8D1mHcVLnYutkOp3CKg26Hf1hCg/b8j8QOHk2Z1DTjhvASNeDL8SpN0WFYTXPekE
u5zY5i5qC5pSVnscIjnqgMaO7hyTm3yu2+Ok392GYMQ5IDavNgayJHn2CFxi+thDv9Ia0CCKjXiD
VjaOBFqlfKyfIdgyHc7UDx6kZUd/03TjuU3LW86gLMnchQvUZB4DyDCpvQAyDH6hxt3Yg/SHjvGu
4zpAacPymAKKYFzzYIpqETNB3kGOuElpPhHY9R+uhofT7ZC2sTtYJRFIVLa49JYoJTH4yfBYp8Fw
rrQwXFOINgr5JCMtFM4tGCNQaflxBfG2scVlGh9pNoNW+xwnDeS5WFhbCS18QHjfRgz6x0TCnBf0
EFwqvX8YFHxvTILjI0CzNy3ub6oO53RsnX0jwnxPviORPZOu0YgYTxpmpV3JD1e2r1EWfNjG9DTD
lWMIVm/5ljxThgLZDjMZvSpOQecZyMdb6vBn9DKvBLwgNKxG6p7w0ISEBNX5+GbYPK1Ixggbn7W7
lluFJzrywyEzVzx+IVOuRmxmB1wtIqZqUwv9rNKTYXdvNqwLCEm0572rTh+qOj8z4jNws8SAm3mg
V2HZbKt0iz7kEdzI27JH5HXfAXwJHetb9P1Dm+OXqptpr4REzaMowsqCjBcm4g5aC29xXKTXqBr3
RescyGlR2op1XpKdjME0ML2x9Mj6NzWLMAo3SIonqfpuUD73CcudwHEcltR0dwUCnNCB/Nnl55LM
NNNmwec03eTLNPoAyL3RsTysnloHNmDIOGrjp2nIuzYyzJwrcQyMoMYlN/JnaJgrmXiFMtcvkkD/
GhV9Cz99AlOP7qTV0n4zjaeuKJNLU2V7E3dsOcUDMnS9oV7J+Pm3miCD0qmx5yrK+Bo6JLAp5XSw
a76HCAKJX7vvbjxxcmQc7ei6SXyWqJFV+O6lobyhyKYCTBoeetM48zzhZ3QauWtj3bNakMwNjhUc
lejV9ZRNL4z3qS9mL9LBcRNtUjrEmlDrrXrFfRbTVHl0GCf03yGUTARWzsQqjKCYJo5xqprgx0A7
lt7IBMAi4s0N4yeRhlcxxd/5kF85ewhe6We5mVRn8o3+QZVoUwrq/zZ/RCpzrWJaR4lIVEbN1p7A
iZl5TMpRrJ/1rL8GsHPwqbjbmYkYngzcggEOz14rtNWgah4KfgU0AeFCbTsTbjuSeAOKhr1bRq6L
KIJrljT4OntUo7QfZBMp9WFUKI6C1K8Cor9q3ajwLrn12mFSQ5vk+JiS+vMMB2vVgGzBSwXDr51R
xuXS2ldKcCD4NUWJx+5sDDamaIYNG6e2mTSsp86wm1vpT6O0PGUoHlrhSKZwFO/jINDnteFRgYNK
WhD/oVopms1QrmOu9kNfA5YYMJ1t59H6m1xReEwpdJjSXm7LBw0666kam+Y6EMDWG1bkJ93OVUIV
8Ub74gREKWY6NFhHc+1XKXhuY36MswTT80rCwiStV9eOrt1UlfugRLeocK2+dozSPWfJkavnQry2
S+gNmyrjUoq62WoBGIuof9enke1r0c0n5J1LB84/Dj0xlZkaqbuiVvjETJO4nUr9c6npr0BO7Lvu
PCM2Jv4telEjSz3G0fgmghwnStS9WkpUHXuh1uuec2aNXTBaae1gbYMal3KX5freiBzlxe7lzyAD
9DeLqDuDHBctw3/N9K36H0ludghgh42z3rPCId6baOk/I6IoMkp82YxDNy6vDkqKicwZg/BiI4sn
b6a0YMP0pQJgllXA9iWdGWE1FlMSxFehngiEyX2MzJLVUdvhcEn5ncYxfWLayK0nUXwS2wc9TR8T
JOUukNv2YCLJ2oR6q2yoMw4h+sKVPZcGxiUOCq0jCKdYepxyIkFVJX2tB6O6VntV3zKC/SLW7A0k
knMMlbchcN41tS+PWAMeJhrPzbL1RxlX7adWjF4mWXz3KLHc9sp7qZFHOVE0slKc6wkhcnqgyzjB
y8XMqLOXFaQ+8wz3266tTxZRPMiNE2S2g/Zrggi4trO6bZklchbJe5seuR8I6LSSqxHbJPJIcyfA
g5PGFx5DixjFrApBttA39yYfwqDFYgNe8xhleKRgyjJbjJKXRNUv4zg7WJ2mbmNq86G13d9OQ8E5
AzhGtBby0MwKbttOUa8hpsChnmjXUUdvmfE9lflwIQViZ2k9uCOdlsVmtlL6bgxzFVwYfNKYVlOv
3ovE4o6BWeUTdH6UkkZFBGL2eUz38L6nI1ksnrSQzbWT81NObGPHbsOcbp2Zs/OiEFQYRwmhSAgd
+lB7tdgHIl7php1lq1f2DZu5G7YROyoc9owC4CQ+k/3deokkLCvR7DfoKpgXXKi9Sg4l1xLzot+E
bQAXfyRUDbmo1flZotWb1I5bXx1PlR29TxWGKfyICSOC3ZxUpywCaBOYMeSuKn1PMzPdO4N8guQc
be3MaQ8EYm1mIX+qyoPg+qVohIF06qnr0hOd6i0a2UBMNoW2hAGlBEwVIWYwXhDkn4eY9goaXxoD
rJA+AhyKaRe+si2lcdIz/WbZkV/FPPlOiUV9VIpX2m+JiBeP7pweqtyCp6HX2ygZrgPM392UF0+d
BrQbjwjW+pL5fK6vMUXhlGqiW1UwhGNbQCZjYG6Mojlj0/+a1PkxEuah0AAKxnN9ymOqHyeDIlPi
U/ACOR+hkeyZIwLghT28tiTpvyEJ4gvDawXdkkDUwDNzIshgvzqaBd6xi1OoB2j+o8xFCe1Ov0ye
gBIkPSjIMtOJtn1E57usSYynRo+L3YCEmFa+sDxjTF7HlhVK2SmfTAaSBIuMmZyBIZHtOWibduxr
r4ihYBQxLpg8TDyErSdRIkSsx+kExGjgmHH/YsU4GkW/n/Bc+WJrTOToDXVmb7tw/lHcA7B7aIOi
PBa5GFfTwCMJ8KHPumIzqgqRNXNgHYe2frQybWSFigR4kjYSW5O33ba5JQoB8b+KGcnc42WhKQtL
OeAclWveDSsc1GMA/Z7w8ArqOSuMvpZ+IJw/g9gVpZqYITD0Zwyb6ut6OlkFIi5jJDgMmK83R3rq
AWUA1U++ShFHKNFJeziUPcADC5t81qGic4L3SE6xN5CTm6O4rE1uA2RTiDnlS6ky/RVFd7coGvE/
sEmL1MWGxRudONYfvzvxgqnmKaOAKeIwV8GlBaNNhLuxJabPGmJWVByew9KdjJb+XVahL4qh96mR
KKcscbE6k414gFiwZv5ghtmXnqKEydg2doJkTJio6tHSvGWzsW7ZYm0LjZc8GfgjgHeayUxUuj2f
7EuD0g2pvPPZ1Qb7NF2nlcGT++gMgEuG4tPNzB9KPmiG1TMRGBH2KPLPQOYSNQsmPCyVfaySsNtK
WomoDbYIpTAIcBBamdKeolJrUFvVkEhEsHNntCVD/aklDtYxu4dYr1lISpd/hI3+Tkz7WgvIBEI5
AJyWBJhNs5oRr5y4172yYxeYxVqwEWPxKK7A5fh5PVFzNGFa8SlMlqSUTYSI/JJF8w8pHTob4Pkz
Cml4vamyBWcoGwpUKBt1wIleTNgStZ5tLWFGmL3cEiQU7X4de4nBdCSwadVDiAcTiZ4bkjuKg0hU
MoFq6lapMALFfb1GU8rAlbsCoRAGdIG6L0BHsI5UnIluoPrkzsSbyuWVK7WIsVXs58x618lsR2TW
obUsOFkrRMkMJ9U1EUxPXY5EqCTvcFMq7PqtqPVtnL2idxTKLkvfWOEShYf9yCxTm/HQ72Ap3wRW
26sBHeFuGSyNgusvENGeTO2BYhrGa8aKCtGZjiCMZ6dDgIwnJ905l3rZOxbQKVeM4RihtNQ/poHu
P9E+ZBTJq14UO5R2n+5gA/id4ZIQ9YHo0W63saxropBtNudT/hsV6tNkU67jgXkJya4jvnVU4J3F
VLsNnlYJ++icprOFuAivmKns81NhzBiIalZgNV6v2W4LD0vXp6tj47KJCtjlvXLNrOrQAvInXorL
e0pGA7P1HKO4QwmoqLwakxg/yjF+kSbGHxTW0rD4Anqmc90iMCKld7ugkPWunlm9vYBQ7vmKY8wM
whx3YeLQ9I820MSN3tHwFBo3ZCLnL81FWWPY4143pLl2ESIhRM8eE8MiPaRCk5zi7q0D/MyEq8A/
i1BjEb4yuHa1sXX4sgDZfjPbHHyl/+KUBLe/IgIAW2GW1+tc5QOJPjX0rx2XhwwHCbTIQqCisAPp
k14hH8jZFgOreAQCj1yGr42OraR0tN90dNu9QIcxUD/SsDde14RnO2XPTz1GhkDQEXjIi1GnzXmE
ps2au2RUI7o7MSzLIsoMfaCZv4M2rdBq7TAPlbAUoU5L91izrHOX479V6B2T+oeF3ran8tloDLrA
mGe7kVmIGbAYT5ArAFSi+w1hjQDH4AfkdFAC2MNp436oJ92vCPIZI8VgYdEioHUlLY79JcxmWJf7
YbQojdI/wyElB1OLjdxN3YVISz2zFdp6EXBBhaefoQzRDevQY3JcK0Og0UQAh627GiBoaHijwSNs
Fe2wzIz5sYmtBRaJ54TtFLmPCJBHpkmkQTzZoY6YQOHATVj2UI0thXSMhKqyrGmnDxG+ktYjwBZt
CO+G6zC1DIEvrUrN/WXyNDC8pub2p5bUs1G6t3AIbuwzYY+T4QWsAQG4QsfNflruw/GmqVT6rkNQ
qoqlOECsyhWY/ZDSc0qyOd72sMuwFuhbIL2L8g2XJveZKuzkOAg0SGbursiPL3yyhQ+pQYaHMGhk
neBg1Vw00iVFMxyWaUGrv1iVCyKrJml5Ydlsopxp9XJ9mSP5V+SFIWPs8MvGrTscOCL8XDNQ7S0v
69gXggMj9u2uz7f9nF8ZhfoYwe7ayBxNieSlCcV8cvpkU+rqo6NxAlSKvDnB8G6/Rk0vicfrD/AY
vnkVF5FCyTSi4iVnZI3+fXjj8M3Bbx+z4K1lJH+MwWGvEdv96bZ7GEd5qdt49KAYXIClsaSykaUZ
AFGZumxJDAH9ZJX3ClLHoRv1aD3EbK5HNByz1B4t+e1kQbavTK6hTGNkGutK4IXJ1SVWDSl3JVfo
Wfi+2Uk/5Ck1k6ONp7JYFLZAZJAu64/CTC0+PaAnQTXQ07nu2lb7aqNvRGW/dRne4yhAwkKZEPaH
MnS4GunMjYga3dEKf2jSz5GOHSdKQ8HDyC7rFBT4mMLWIph+klp919IOnYWj/zlME1d5Z0dr8oSf
O50wAPTpDJ4rQiESwlN28RDUlA0K57subzIp2z3xAwzZNd3PzPA95xA+hoG82VZX82ZELh15NK2H
OWNLNoe/gchTb9At56CE96LHudIn1R8KE+NNN20sAlGMxwJFVIEb1ZDqLpPspLV6fI5ThIeMUfCx
kXIBFGY+VyZzxqTgPSAvpgrBUatDRzRNIawVI2fK6vFWN6Z6rK0Zv/uxJcbtwdCgBduYOFUciuep
7bheFB653my6QwWa362KVT0JeYocppZ4lN+M+W3uR0IZAsiUeN4CWHS4iTjvwQg1rOAf3UwPCR8Q
ZBNxD0F1sQ9twZxuiKbEp0zgT7MteqN+t2OdN9qKZ/J+GbYT+bXAbSAm8blAyhn76WxbI42T20yb
VOCuMmxWlCHxt3wyOeURCsIMqSpeB0P5gU9eX1oz6T3XMGC1mCrZ71FlbKENpTdbZaOSZoafsDK7
VNWDpRbZ2cjG34yUSI8hG+uD3h/IaBiYCB5i9xaF+uDrZG1rwKn3dnxTxPjD0KJ/4gDOtl2gJVtz
4iGYlm1T4YzupTVeB2nYx8Gsfuj4yf3W5V4phyVutrRvo9BQp8iIurLQu3NRsuHPWZ5sWzCeF466
YaXWSDUqSxzxmki8MZXHg/7M5lT9bLrqibearyN+iko8fqDkakyK+BKMkWFVoyr6QdFCjLARD5vL
Sde2OY2dHR+Ezk6psvUfAfwsEs6+zXTnYNhocax2Hs5OVZO4bBC42JanlGT5Uz1Mq8Iui4NBYpqc
HA/SCnvjuKZ6dhZwTZfs+3hCOtJ45tR+BwMK5WSMPnUEbD1NqGEbD6DpGLw3znNfPlugjgLAUKsW
mD3Uinkbh91V6ft3VO/fupj55Yt4x4STnhpL7z0ar+mS7KDzaJvDmxurFc0XYGmZe/zrmJcVTBym
hiQIcgbaZNrlglmAO4QsAzouX+7IY2FdUtl2+Ek5WQP+m03eRXf0p74ph98uNA6SWx0fdxnQVeKr
hd2OcZJZmxN1cj2wNq6HW63hCFY06zGuuxPlwusfaqeXGOF3haiwM2uUzGZwLvR2K/uSkt+8Ral7
z6saL5w5P/e66tea7SdCwMBiiF240c/Y2rCj4PvEAdsZvgqAQJhOguijLerd/0eU/l8FBtughv/P
iNIz4/zf4jdsyn+HlOrLL/pPSKmu/stwGLmqFJyaY1r/gyjVnH9hEBGWqtqqBlb537DJxr8QWyHK
dw1+EWRjIKn/jU3W/uWg/oDBrBmaYWKI+H/Bk8If+t9Jvux4HQN+qrZwUi1WvmLBl/5bcnDQAviC
n5BilEieFLnMZNOjSixopb72IzAGWxC+YC/Dp5fCRPwbVQ9Q8FCWe7EOLbwX1blevPNCV6/gF8w1
tyDJPybtoVrc1apGDLkkiyclO+lIWaXd3UkVaxv3VDekYr86EUM8k547LJN723ExDS2zKgN11qxg
Vq5n1EQabmIXZw0WfCpJTRmOJZyzOjP2OTIhCM84efJlF00qBAu3zWClN4RmDyTV/kKmAwRIZiPy
BveUzryneUyUkSg/4fmjhChAkzr5wSbRaG25AOpjp3wv5PsYp4/UcAnqf+QDRRwQc0HBXqcOtpPu
02zkMe2bN9EXTxJIcJy/cz0/45du1+PQL4VQwv4jT/r3KLQakCTThsYzPiWCE05auFGzOAdzVwQL
7INQAOh8V23JwKnzVp7bwK7wFxVPbNkCnEjPUZx+sNe4166Kqrx5D91QrBk0Mooc+DAFpP65fv4H
xdZZrli5c/9PUPqDyXpyGitGSC0y2F6SOJSFFG5QMILOrVcz+BoQN2iMmEEmTJmZB+i98z5hafY6
N3jUKhTcs/FiiC9bUJDaZmZsaqh8Y8n8yK2X3LFIOoDzHxX+X6yVYZFY0utShGjxDDyGywxpe+Zp
o6OgaQ1IULA/UTNQxqPcc2juQjP1CgdDm5uPo0fY4iaYhAASk31HM0EWuIpCMHRplW+cQavwbY4/
xoB+vcWKm2TWTgqr8/QYSCilkItM5po0Qt1k5u+saAusJHgdZUsw0+jJHCsEMYlsSuc3VhOH0CSw
ecpe84Ql8xAslq403Efmn6Wl7sFJy8JnZbSOkMCGhJGhjXE/bZGf8WttijB4GSX4PVW0P5VmXN1F
oT+oeJ7d4AePJxSzCvYhCSn3GgHkiN+ImTJW89oo3mbJTRGNzyXjEeDml3SsXxvJPhwpXjTNZxdL
rJEZl6me78KEq8XA9WAkFN+JqdI0dMcOrBoXrM4g3ThWZrPX5/BqUJXQjWjfPTUnAXnvirBh4gHq
2VbD4IUyPDetdazq7M0h2RJBff4Jl4EdBKNAabLClLQ8qoLTnx8GxN9TFSUHky9oNS13UlHYI5XE
hxrptybl04zNClNo5XwNPP/bttNfE8xGjcSZCq9Eoyqagp9Rc714yY3AlRWuinL8dZiOLIv02jkF
da2t3cg+RmV3NGN25vOD3sWey7sz5vqrkbYsxYL3ZnHqL79JTG7OGGU7gGb3BGFUSTNoJQNAmBTu
ToGCURPkPM46D7ZMxU86fUuzII+1lU+kkF2cqYcvxB9Dnz+1no+KoDGzXUrgjtVHFjCveuXDa2nZ
27pR0d/3e220v1w12WZF8ZkXYvbIVfikIMsodRH8DXQGBCU+V8hhNapa3Ls841GuHawMu4Arr/1o
vzIrBSd8zruTqyH50ZWDBZfFwTDd2ljtLARGJfuVofRHgZHRDS9meimnelcZg78o9gEIeObcbMgc
3E0GIifMREuNvqyQiNxAHoJrL5z5t7O9mfyhuuliwnkR3uPBwJ7Un1BurwhqAi457vug2Pc0KvpL
4ARePrYnXms/MtTDSIDw8iu1wUSvQypOD6i0ibb6lOwGEqOF9sDQaG0yHmuVq5behfFumpOfYroF
4bfh328WbFKqN+iXB0RgtxrEaWHt9K5k3zTElw70fITuiIDeQxk4Prujq9rvsR/7QTKx0y6P6FE9
NUNLXHG+FabXItdbPpMOIm6Iw36xF1Rje+kYsgQdkmsoxMtvZ7vGFl48C1Fs/GBuOSXMayebY6cw
85+ZjVBL9nl+dvu/IEFnlWzC9FaFSFSm8JHXfJNYWMP1cj+V5dY17H2GUKbkMKNzjSxA9IXqN9i9
GpzZThUyas7++bRA4+/zGnsJf+2VCE3RcFFC5qlvfa0eQxYDahje1dQkNHLYKrSCowieaGGZjIid
k7xicT+lcIqXzzWR/M+MfJfPeXIh9xEmpEmLcYvE4xyg32+2enQlJ9UPepTNZXUVrUsFrOns5FqW
3BUMjyxc2chKEju8RIV2xPy+Q9/IgvhnHneDIBPPIowUANs5TBEazH7UNOeak0jngnQs/D1l2d1L
I3szhuFuZO3H8s9NWr5lYrqRGsZKyXitSsac1aJXNDZNm5/bMb+ZY3pL1fCxlfmtyWro5mtuyFPp
iAsN6vMsGFG7ha9W050ERCTlWE4MYGJVdmt69YDVbh1FxQ1T5n1ywueUQzQzxk2JX8ytg3fCDm8N
oCFsPDdtjk7hMnwX5XkJBgX8TYKLhfNTe1W14KyPX6y6/L5Vd04sP9op+3LxCo06ExYtfICMpCdv
RaE8VPTNdv/YCe24RNdNxvho8HsoffBk1DQzqXKxvuMp3M6d3Gmo8DQNsgaAmqqAnwDJtDMfCrfZ
JjjAsG6w6p/2bkUBPw+eEbonkQ3nKScyERqd7B57AyllySvdGFvVzHaOwxK6ikG4ugdywh7nEKug
G75AmtsKRmBgBL1AU7cmC0oikrZTGK+xO5V89epc/KrvEEjI4nUuRWXvRT19sst+zNoLu55PJY1e
dVO8N6iGQX6pt1x9I3SqTdtjrUCMBdgaWhsi7qvpwFX9mNsjPuXkYXlnhEZsYmn+Bjx2OZqjSNVu
tYGAtpmPhKLGxlMLJFwK7ezY+ldWj38DO8kgmU9VhTqpiV5Thju52X1kpgZ5ZOVinBuMglzdlPBN
y9gGsTy5SO00Hu5omHa2nNC3hltzcc338pLM6ls5HGPM5O2unc+BzgmL4kBgyc27fcneAIPiEajc
41RN50adD2bNmAY8G6UNe/C8PNZ2cV6krSs7Dq+Evb7YKYazrB//UuRGdfblGL2HkdLRjiPTFjVE
w2t2T1JJHkJ1fqvmYD/oCd6s2d4rduYPkd9k07prjC9zDHdpoj+3kcKfiXeOwTCVcTKAtzF8Uske
YzKhk3qxV4Us+kKTQWtDNWDk6AQVO/2qq/uyxNBom4UYrhzjM9YU3aLssBHgBOlbGKH3lNXVdYyt
rORJBo8masWB4LlI7+7M0R5jxhUYnf1lRhwigTUjd69K7TinxhH9/UXRnAuWx9tQir3SPnGNLevK
e1Q7F8fk61ZWhbSeuADvmVTupejv5shLURA8W/7JSHkaNByZmeI3kX1yE/vOAfKUhVTbzNNFxUAJ
Fm0yO08RJHbdSW5kGXlmNO/JsPsxkvw2DpwdCG8YaV+yIU1Y4QJlq6pvmhV1H9f65xBTQlokB69n
kslWyLU1+Yx6Cc1ajtyrTJBNh9EpAxI3pc5DY07OqujsU452WnYPQ+enZfQTEUa+LSfkRoaoENSh
xisDrmFZW16LbXpEQXtsjWCvSfvcAPxcfkiimc6B2vhFaD2ooNs4+UTGsnf2Zqd6HC32FyMKoxVv
IMYTVtMJuAvwxwhXGoAXbjz7TVHrh8ml1lFGRieAM9OQxfxUd9Q6SG1C2cUbBRMbMy8ov0p9Gnu4
ha5oQHhGDcitKVgBbjtRWA8nYgyZ1FfjvDEqQ8NjQRhKQcTfon4L2KORJ7Yph55BJAqksH4nv+9R
5sTVWSjxoendxylCcuuqcG5DplkhOC9LzXzTGu5SFGdmDM6uLUhqLaGHJDPmNCtKfGToi25+25Ry
2qhkOp5aFKiREV/GOUdkY2a5Z2oNlDbmfzRe297mQm4Veht8fiFNRf8ZiNqLDWp0VVDntFjzNIRi
pPwugDlBhpS6VQv5LS0YnUjmCKgsLsgfw1XUd+/NLBamfDPvXL5mlMyT75QIoWa1ZmeVUVa4JFB0
zOIJyI1yaSzEMfaMReSrNjKuxfwVdzULCN421qnktW7nCZ1V31W8jOter1+SwPjT+uhXDZD420IB
OUgm2si1HOWWfSOJCymaMmee4ur5KW1DpvpNA/GAwdQqmXFdsVkhUqH9i806g0Ba44BylzXjsokZ
eltD0T5Gi62DJEMBxw/p5j4Zxeg3Ix5empIYNThUGV2DNZNVSKucBU6f14TwSTSxBsaWDfNt/WpO
mV81Vs48MqeesQekskW1MUtQU8mYoBQ3dMAoIl3D/I5J1qjx+vXDKdYeBb7neymZiqdi7H1rlua2
ZF/gWTnb80kxOoAxjLcA0+IFL5BBcmq369z9Yr0eQPoQv4HsjhlpbgdH4n5XsP3yqCcVXSfPolIg
B7MoBwAx4U9NwukB8EiwIREvgZEQj+xm22E1pBiRdegMAwhissOAEqTkzsUBa50y/QkHF/H4COZR
m9t9Ojk1YB5nD7CE3Z724ObquLEcMpHx0NAvaTR6aXife6YJBqhLNHqEl7ouzaPuKkQ3QNR11Xan
ipBoDc01bkmEs9hQYr+1mI0G0P30ma6KAyh3r+kY5hy4pIEwepY7094VOeEBaE10uErFJ8zvgz2n
wwrqzsB3n+VIsqszdeWfK9hx4/3riSB7BVL7Iirjt++T6NMkocIJ3H0UNMgixk5ek4AGtUZn66Hs
tk7Qnadd5sYs67TpyrdR0Pq4Xt3tRZcgBp2EfWga+V9/V4Gp28OQpQIkqkDMaua1QdE/TZhrW1Za
6yIpsX8pTAPcRMHhORU3A2oGDwm6EGOZqwRh1L9YSFLciL1PU4aaFwFre0qym8gdnIomm33ckl8V
RMYn270gp1/Xbs49JtJvpXTKl1DiZNOba8SzeehHkEbhpDLZLCHhOTm499SdwS+4qMwr10oemWjN
PmG8KPiM5iQjnHYTmFF0NWKjoLZtSz33czSnqzxK3OME2hTYkblYqY2zwO/zSMd1mJo82Ct6PXtu
wcrRBXoAvfiu4Ax6cPRfBLrKA781VDLODPLyEC5jby/2wmDkDW4ril4RVgksBtE3Qbbuu4V3zGhH
1n36vJb9/CKMZE9GL6udiE0dYG46lOBQ1KmvGjpyP5esBXAospQfgsuhjBWq9B3Ct4+oyn+pdQiT
gWeSZy+VGcNTS71SznDKWontDacQgqi2YQQts3OKBXCK8OQbDcz8Qtmyc5YrMIQCZbkr3WepTCiM
gBcCKaQ+sJyJtSjbEL20fKwHcGRQkbWHkI4Bu/NU7KxK+YbFcIhFhbVR/mrksq5Vs+Tf3WWbKu8w
Z4Qop4luSFarPsA0ZMwAUpALmBA0c3QzLm/NzJGC68rxhtn1xUc9OF5Wxn+KW344jNMlmWbzps76
HzeLf5qqeePi2JqFtUeusa+b7CnD7TcFH6w18AYwTNJy5g7KRPJhp4fPwTxelaA4RXN2CpOu2ljl
8KwwXliPrZqtskld9dp0zsf8K7fAJFsM+dHjcarshGfEZ4ZR26AIDqqlvtZylynJX+MYFxOLDJqm
g1J0P0CBwUsWe1sBTakFIavM2VeS7CMkggERP46HJQPRbaI/MqZhOlYGVqLgefmrEZBkijsyyx7M
Mv4S2PNW1D3nJmCx0NYg/wreceKgBd6U7CQtSbW0Q/dA7KSX03taKrPO6quq+H/ZRfOWxxtHa+6D
WpwgsD0ziHlyFdsbNLLbW/fsWNd84K1xE0tiRgCk4tA1J8k3S8hdJiBlm/P8Yk0tb3bM01NmH1nZ
+jr5MqjvGKYmEyaDJvrSZ2sfSxrhMEgx/gyb0tEvGnkm67Kws3UUTAgY832OMYNgkXtWM9iZwTDJ
mc8EFA9ByEX/jOIiWUHVRjISo1rtpb4Kx398Wk20jut619g2tjSNqtjMntDA7XuVVVJs31F0ojbt
KGr4MojGXA1J9mVkwXb5k8Lkv6Vx89TkzRtebZ/I6h9tEu85Xz7IfeXQ2SYdO4NO3XkeG+XQ81F1
NW+HUwrPLhntlf2XFilHqEl+ovUPfeHNOs+cq/uixhUGmhbvXX5iRPDtlvyRpir6GlDfZvr0hy1i
2w98NoUlvFhG+5J8k+XvF+ggIedr+wqP0qunQ9GIB9XJOXjYT0VALFaxZflmDprFdD43jhxQUpMC
rGI4qKgUu+RxiPKtBRRSAl0qOuMBT+OlLZpD2sHaC4mWXUzTIz/rf7B3ZjmSK1l63kqh3nlFI41G
UujqB5+HcA93jzHjhYiIjOQ8z3zSNrQP7UA70Ur6Y1Z2d91qVKELggAJUKEQNxOZ4elBJ82OnfP/
358Z/jnSEMuW8TV2zJ1oiLdKH02eZwedS4th3OGNZtLDo8m/3GfZpQFTw8iJ8q8ouh1c38cIanbe
n0pnttyn1j4Kh1k9HOyCDIrMbJ4CN7GvM+7UhFXS7O2VHr8wxXvwZEK7e7ifqvLV17nLMi19yHPz
GucYYbxm7vU77kPrc3E8oRHVotuPVcThBLDU3HxXO+DXmoOwcxh4f8WAsUdxBiPNWHOGDzukfmgI
eIJ5PithBb4h+ekTIVtMXHYw9SUzQGJu7xgaLxqvKmEJca0QrmohBEduU5ALUD2swcJS0Lyi4/qh
NKiWppk9D3pyTz9tG3kLxzj0IkZU0K56FLMlF74Okh9mk5kLU7krJGb7puItjy3rjGYhZq4kQtYv
sw0ZAZTZxXaCj/ojxZcpZsE9Dd5ACz/8wTmHZrImHuNZGNhCgCtXxjc9QqbG5tC42sFH7Vi22Rvi
mquJ5APhPdgj7tNRxR/17Esxg+50xEwNzCoEIxFVy0Jo6yibP1ALYgEhX5pM7tCan1svQ7NJElCQ
g7Rz9m3bbgDKr7KJNU3P3x0ykyruafTGkDua8tXT23Crt/HHD5x+5qzhJ5v3MMbGFXHuJtE1mA8I
gThdGFdHIsUUxUxDbr/ZznP5QlT6Ps05cqA5yleUK0CZ4vB70s7oK21JKtM+8fxjNRav0dQ/y8o+
D4m2qD3O6YNjc0wx8Z5xklRh/4zuibAUgDNcjIZG6ACktEoD5gFRVVDLwa5qpoepzh5ka+7CnBxh
bPmkwa7RD312DXfvOGBvKYGckTRc2uGpidJD2MHItMLwgy4v5i93YZv9cxd8qraKN3bNYmz26tFL
+6Mn6n1nsqUpDz2sVmIVh1tJldjdYaYe5Tnv84cO4FZZa+uEqN53v4qWc8x8SSvCiadnvIiYB9V+
vmVzw/8YgasD2K9hwWCAG/tlUdrnAgRm4TuPYSW38/Ydes1Jhtauz4wrazz1wGwA1Lp96kKC8MmZ
TGnc6rxU6GeXEWHg6DQn1RM8IyvW+cEfXyiHeSbhhPZknAxkr2QoXjU0mwuzbIAK2TdQ35dOI5uA
nF2Ydoh5swb4GFGeA3dAVlo78EH1kpQ1FmoZhuuYPuJC0t+hk8UBS6y59e+xUsTA72JixNSjilCm
txPx7kAZZ5YokesT1js51OmujmKyfhGadB26sXr2gzAR1yZg8m2MlNSlq9PxbK6x7BO/ZWTI+0X8
9f/ny/+Z+bJwSNL92/PlhxYu3XvKxfz6+Wr773/6489v+dcITPM3NNIS8oGNetOy5L/NlzXL+U1X
iumuDgkKsNEcPfkrAlP9pguTlADdsHRDSiF5D78mzAyYTSEks2fLhhBuCfGPTJgNQ8zJu3ky+nk2
v1dLCVu47ByGZTtK6bzq7yfMYaVLyEAKxRyymCXY5ISGcg9O2meuYrGhIPkc114ApCFO9z6KHGxq
0zmrchNDjbGrDYKr7DZst9jBUESXi7KP7EOqkSVA1x3m4UhnpEEOXPndXSXDy2DKjDOVt3Z01MKM
WDj+RSiYg5RgkHIp5lSBLHb1jarSbWMSyUE+AitRFN5H6PzXCHyudG4sAoKwjSYIBC0XsXlb5wiN
kGMZWKvSEe1lIX1qkLXZR9pKI1Fkh5hq6PqlQtPGzDpHhh5SVOHJUq73OKZasTPMhhIqyZhBDqi3
jZoNrUYGHAoXn4iboE0yh1d3yHdt2fIQSv8ZMJb3SLjbZ9F+Na4R7KOMqN4mN7vtSLI3Y8fxyxSM
PqfyzRf3qRnYlDk4eHRRaqfJss4J6TYV4/oHE3HtFgjruzly8QM8cL7EDdd0HdqVACE3p2vgn77E
n2QciZpZ5CC7aHhzeAeoQgk+WAMDNeBmyUNfpOZZcQLBdr72QUisMWBC4o1GsdWHp7KBuG1gIt6n
VPV+y0+DRYjMirhH7ht623yItHV+bgE2eHPQSNe8eG5dgvaONk1FoPsEOWCYtfV6iWvC6l+gCpHL
EMhqJzTMXV6zDxUMV0Zs2Qpx9y5waxxHPX7+uv40Ma7TPsJgqrWpt+IRyZd58+4kNL7TnI9QGnS6
Yh3DCYM2BHqPvd25Jxo3zLNy/SKnEkc/xk2jnnbANvS1qDWUOTXiakMjExk48ErZJO6gwnwoSthx
ymAiFIxyZLtjTjCW5iakeh+ZelSgrQzTdlYqkWSoeX286iuAqbR5zm30IPSgXwh81ysDr0GR0IQy
qNjoNPJiEIOaXa43H2Rp3ZmDbe2CO22mEw3zLp41xpbIBnD4wEKSBiNYYaANTx3I3TUiU4Oed1sg
zIBGeOSarIbEeMSJXezppmFn8yi5/PiGnDcsNRDDpQcWsB1fA5OQIARK2RIwUYL5swFTY9EY9+Li
BPRIHHww7zwQ9LrMYp+jTsCEXXCn5YASUk4KKLJoz08+I0zYz3M7kik8Jd3aMslo5kXf0QCHYD/r
clVD+bem+woeAafJa5216NFoxR7ThpofTk5DdALBNIWdeRuOhNeAD2ldkRLmV4DlIZJ0JSAkGXvX
Jhq+JdZLYp37XpItIcRGtvADBz8LVjznbJngrvUGChZvtDC7e0Th8Yrcg2E1qmLJVtijZA07Quwp
17W1UScxiwr5fUFfYt9Jwd30pZkuo7wllU31ZyPIuKlt+aSoAaWrKdg6BI/hD0UHX3d3E7usCCcS
fMP23k+CJz1MPiq3eksG693I0u9YtLpZDmBvxtzZ53YpXy2bqNgy/WY3Ll1GPyVRhkwVjrlYz8LC
ijnTlNtwFPKMX2DLbBVU+mQXTOODCHagfvGbgRPm3O3NNeuTNNB2F9jRU5THCdKQEZ7ijSklhYNr
DZvCMj4C52fhEm/9jucYpxnecRU8F6jDl6HRPfQu/fguE8GGQQfyNqQ6dMrIS93hz8UUN0AO1qP6
2MnqpQ1A9aBmxrVTIbP9rgI8/j0u72XTm3NOkYkO3HMforKdU1EugJckRl60qJ61aofxMjgFMG27
51ZDWmxH+74eMOvL5uIawwUXPo1SXU2rSouekrc0c8KDl5g/5mq+UO1Dkt9Eg/HAtPIA3BvVv+sc
KyYkM4we9SMiIHIoSSK2vJOL+nzI/HGT5VO91tqBHl/XHofewYs30O8Xs3fK4maBTYgGXEu8Bc0M
ps5GNxOZu+tUMIUV1niOYM0tcxhTmzi5WlH+pULv4pCLuzHNB0I/moXeirdyuPcJWVjkJgERIRpo
kuNHTvUhOmUWC+bFm8qHzVbjUcWZx92Gct6mCKSHAkK1tLUvp1M/fAxjZnglrMq4ozt5TYRBLnsg
vhByKsIs1IuUFbBnY/40c0yc0v4WsP5Aii53nhYae5tle5F29cmeFdedRHje9YwrfLs4jGN3zMpr
DYh+2bpBTYK7800NpK1bya1vvelkaI511IW8Dg3+/Nzt76SATjwV1QfdqF0Uu29pPFTHyYWymmlo
ccgzfZqjDtsTUb+AlSvc1a3YAvRNhqSd71/zHNSw0Py4eq1zUo3DMAavL6uRlrt5doNyC5Ap3Sdh
Hy0tQRZXmJHnWvpAv4rgy6qDtdkQKMvDnB6r4SEOvVOeEsjDPKeBM4yy96a3462roVba7R7txVuu
aU8yjL+QhEDTztkz5C0KqA6YuaxyMd11eh0sVXfj52XAMeCqaF2bwoDpta+RysZBkQ4cfcfdSPYP
YQ90zA0TbiEeySJBmwv51bDyO0qNralr37MYnS4Vx37yx1PMFgOTGodqeEKa7uMieSlSNLjGEFwQ
42R1+hw+Vy1NpiaZ8648xiPcLxujQkNQzxEmJG/MfuwLrZotILgTrZGHuBoPdXsiwe7bzHYl5SIb
Vzn4zbjHEG/7dUbrFddDXRZ3vZ7oiBkImsmjgIRmATRGKo2/NpGRFw13YdAcPCwDMR4kRg0aCO90
E3OqHs2yAt+YR2sQgzDFAWgWxFfJ0X3Nmx6vHMtQ4Ns/zFBVYNK7m5XKRztFGJYNT72h6LA6T9Rv
Ls3NJlygyCOEbdfwMCFgvRK18A2e0Yoz1EcfAxfSIhtDtcv00WnIbU3IKUYc0B69IiCCU+xc0Q6s
VOYZv84t6N2RVm5+Ep27qdvpk3hD1vWZTtvHg9gYzQfQGz4ZOWKbBPjfW0O4jlDFY6B0FkZqNpSD
5cXL7GcyLl7HqL0nMA4kdE8OyBjNZ1nYWG1MIkNPjF+ktcWhwnEoG3fpBHa4TbKGIznXsclBBfT1
rqBS5/MFmejRynWzmumlX5fHhqosS9BLM0lnvE83zGyhVxpAtOxg/IptmWJlmpsK8HRX5UC9GNRl
sNVi91YXuQehxUD34jP+1jypqD9x8jTuVZtItyr9AWOtO60No3mpuww4oj2RHFdv4kZYJOz51KKQ
R7taHxcuZjKmsgjrBv3U6eKi9P7Zqi2w5w5H1khPqlUa+I9TgHi+VSan5NQ++kAGEJz0G/p00OZI
MF/1zB9bUEFPRWhsnbRLTgLeGezBH8BnUIpGZbYfoPYtcynRcDNK990IBDSlndkJaHdcrZ7aatS0
a1WLfeMXZCvO0k0fnTfudwQDJcJHjLI7URtfY2Wte82oORwATOhVUi1leiNceLpvJBTuzH+1bU1u
OjpTh3gd2JgUOnRz3tRWGAOdR73R63UK+jtPaZRqevZWlFZMQTAzcync4ZLT+vDVoUElv4i6GLOS
424pwyLWsfZOqxjJTnW51WBSODHndSOVX52DKDIO8nUn2ROGdLxkwK4HwjqnqQc6KB/KzEcQCyI2
M7J9w5YGEZ7oO08YvKT15JTPXS7saxK+o3rN143PSqPHlr6AeAlft4K2AmuL5FBEDKPUSKdSxtGQ
jFpDNzs7uM7WTsrCV8Q1UsjpR6qQZHY6MPxesonDwzp0Gfa29mbrQ3v8qBn36E2e3td9S4kwsD0P
M9erUFSDE8JQ20y+MKRd4xZ4BAaCjV9MqO2wSRJG9YoLEG8QN/Qq8O+kb9RrL9bVAn4wyCS7SpaJ
636bCQHo6kBYJBYspjjommU2eM/YYniqRxHuUPfr9E+ngABauz7kFY97qsEvshtqpDhoPwQYRfT2
6XpkcwTKJsVmEDxQmlWR+mie2GuRjOn1k0ZID5YhA9OXCWUL6dyizlznoHN48/r0FbX1LZYdMe55
cMLXfydTh8Y2Sp6wLog+tZ5wvCNlYnmKqggDfv1TZDEVzoung1/sDInWrsY7bGMZxM1iISXQ6IyD
yqiAkdMpRWUwK/bSME2OU58M4CEYGhMNBw/KHnvi6PAA4dPeM6Q/hHkKYgm7Xqq1aJc7ks/DjNh3
+tuHiAhXwuvxquXfcuST60pldzbZuOssxeKWVqVYcAZHm+uTLZOGe1G4WMXYq6O6+iyn5pupNebG
m+x2UzYaGDoBpi50uFINkXfkvJL9RcSHBp/IKELwjiNqQj0hk5OPnfyuJLpTtn+ta/nQiKHdkvoA
QRyU8RpkI3k0wdYrJ7rRlarWzBrYQlyDL5UDQD+l4y09U1sWnZyWNkjq6yyS5Zz7UqYMRQ3jMRAV
NPFKvZExjYYuV28GPXrhaLMWtiEJLBguI8DMZQiB4OYaTbdQYbV1rO4BoDjcgpxMcNvv0IKGHG/D
F0/F731cs3I1CQkq5NjROSWrlvEwa95GQyQ7+K7akUfin1M0p24VrsxcN17h9q3DEupIapgnjujZ
hsBT1DiBfMBMzGSZo3pnxIC3S+B+GC/l4ecXZah050sRQxEK2Noz1OdMfvF1KE1B0n1F6i4fvJzY
N0hZcCMgE5naFDJyEXc6AOtvAtUnR1stwmgVVBoSGyO8WHiv97k315sT82oZEH8xkfpgtXYN2TDf
m+D8wY/WyAO6PiJXS8sfcjknVIIjsQVo9UKE5hVSCpSXhAlRGX9ocNGoIzARGRVGLiPDfEySLzg3
rKPb3pLOQlQIK8PROUVIpi81xkyhfA+rMGsPbnEGSCxokTd5WBrJFg11+9Lm0rrrhpYvWqDuHBlz
+wo1HzJUum8C/eSOPua4LikD+geCX3JNlr2kHYl3ZV+lNUsHd+bdz1/9/BJbJf7hLPryC0iW4fyl
RPa2oQLANxgb+hkhoLcdVe5VKL3hX7UTEtCfX5q++vUrKFxnxm7u0fJFdgMotyvrTOfyoWgY9Dw5
5r4m1qmdzOiN1FwbKNEXKYNlxj10Pn0nuh+pVi74t8+awXUlvK7aGuytNTLunRXoDRUAKa26/ir9
ntRsOTI3zGJ921O3gYWKqHT1ulhHEeSWhhb/vSThnCxzefSGcK+czLoRsCyPWQa2pQ6y9jV7MX0t
3uEq6mlhqeLy80vCUA2Dejpu3bYuN3lcIlRJ/IszTtDvgDhDqwg55OUs9bTawEsj3IzPlpMVd4Mx
wz4tJGem6vI7v0qxfbjZZ4CmZOMD/D5ywkGd3gak/c5kn0SD/c7IjG4a5LVILUbygQnehncY9xzD
06RJ93ZABLwRkfAH6AkrluEcgYy2zxT5L6nTiDtHZ1EbJF2NUsE08VEKLAIea7D1bnmoDFFv9Izt
oOwQFOlQZmpI4zeeXsJr6tK45x7+hg4GnYLYMHnyj2RSkGaodm07xDeXGnNJhxt2Dlr2Zc/+cAs7
w7s6wEQffcEYs4IykTb3Xu/0907iVEfP9sg7q/xz1n2vagsZfFOFryAP8m0UIneWNCp4VN0AZBvQ
rmqorIcOyu4izAiYKb1+WDWtid4cWzmxXFWxGmD2X5Ul07OOMNOkAbPUrak5zhqdVnjOIo4RlvR6
sSOBXl6s8whq5qhVXbmeYoYOfR+1N0Z565jz0NaVEC8i2dhXT15qMo23pGYwrOuS9N5qu4RxXIET
NaxynjfzVOQkt/Rm0d4VfQEFjUHoarLgM/gTIAjK/TvAlHsVGelhxAVxsmdOcRnZ7XrqzfEsCvtG
2YoAL2rG888vg4cNHa5gdlFKnFUVjC9VPBhrAUvuSLMBrLEJNc6LxAnEAewAtD9BZt/ZdvNhAwpB
iRNYzwNLN85nVjwOnfGpykg7qtprxo6CZJMTaFKX7akp0q1OAydg9ms2P4aktzeUJHO3dCiR6/E4
qkjbxA63SMJ8U3Oi92GudJ0yRYFUTjmAvCpbv4sw6Q66RryIVrFiV8bz5KICA4rebBrmwMu2acK9
A2kbS0sybhyTuorO48iUpAKjSq6H1s+bA6k2ry7BHpykPSY0XXC1OMgDCO7QDAUfxViCn/JQAReu
tjafmxZo0DC004KnKjmnFG+OgoXd7JLSJdun7eyTnXKSTeoNOnWUOWG70W1kGqnj5Ie2pm0H1oiV
mYs+NUTFmkKnxRh53+fLCEPBGVG1tY8srZdgXDV+1d9x9J5JtePBG/pqVedUE/gonkKNnN6yL4q9
6SAlZOa0nmGxHJn6r5LBMfodZLMitgJKaIiAFrGIyGUCxDWAnjwvKa9OAVK84TN2kqunpf28xjjY
Cax859WcELNhJiGCoSWLJSYCEwPQsnGRT9k5+IvK7oylSXCSE3Odo5Izm5ojzyiU1u6oVinYqqUq
aqLJo+/lpFt7vbfeVM3UENnACdvxu5bOR0Jpjhuz4iX8bqIn0eO/4hIWXTsekGvHq1bFI1f9yR61
7kVwr66FWTj7nkHkvi8IJBTWaipUvvUlYlDbjVbEZ7GW522wsgAWLbQCc6dfUNoVjriYif6ihPcS
qRr09b3N8nNnNwp6LeiHtdOBKowIiOU41B0Gk0uk236zpzhm2wF+4bdcUZsbcOnCiFAue9AIkIDR
Rf4+kdW+Ux5Esjg0/LcSQp0ZBXu/Q92rO/6Xg48jcINtaSYCixTpiMzr2kXhTOGG3WnOFJXmvsDM
UAmgWvasC5iI/6a1Ak5EH661wfc12nUcKXwymOveYFIqeB0QqUmKbd1ubdNJXu3uKTFmgqXh5ByI
ow5EBh7daURA5pdgD/J5jeqNXUz2B85fp192tvtixwhNI7/+wUOM06JLtJUX03rgdp7oZNycqEKi
LCu1BbvGacDIbqzbzbJkoLCkkyXu2P/vfToRNDmzgYMS9Ty2obXRajiFWs51daWifV7VG0UxZCpp
r0jJnLYidbaR26EDjvB+R4CWO+9LsQ8eO0YpcyJ3v84cZS+g00eo+DdlzyLdmlHyzWP0EVrtOaoI
wbDNLtoQ/0R/u7VnuIO+zvWJMJOKN+f5AmzTWH0MjrtDkNO8Z2j7AOJmoOXgL3NyRk+U1goFeV/C
DxpA4SV2uUuMU2sZSEEMsBpZMr3kjuy37DrGMdLil2wsc/7BvHiYgqo6dNKhUvYAZuhtY67TPEnW
fmnkjFR0Z4G/sN1OJipLOUKV6SZ0HM9hl4XLZJhYVtGUx8GwheD4nlGVrRJF2lho1v1LLcWqcCxK
THBYqzalaxZpBpKKOHwlROa+T3mLqPWZ46twW3f0pAp0G6s8HAPKkXEby+lbHZLTGrMtbCTP7UWU
i4oZ4i4rsg1Doe6cif7suYE8EOe9m3qcaxnyfPAJqbMcew/fVxxl23mlTyz7Rfo8cbqJx5sU8pHl
xX8ec6nuh4BeVFqkZ5Ci8Q68I+VxvhwQFVBT4nngiurixTAR+cxsO6PM+m2Q09z37Pio0VCm9Ww9
jBb8PiLAuHH7FHGBQ6J4wuMJyIeT1hhtyghUQysh/wZxpDaMXX5+2KlGoC3TgwptVRteuyB/zjL3
uxcNzbZOoZMNXrgtO6pSVGTLcczpHsnpoMAVA9w8UrylYDoXFlpgfAkPWRWWkAX4PBumWguegZU3
kRY5ztJPMgyXgE6yvWWYHGVr78o2GeD/Es0iLqfb6BPdW5mlAvwLfojeLQrOGNJKm60tHqVVxeqx
EkO0l6pEypOW9jYgESbBqEpOIoJqwSPtb0GsUhtYzReZNDeJMhz16KWLG3UPsvMr0uu7vpi0dTMn
hqP06Va2szWqGPyJjeDeiXois5MzkgxO6nb6PSjf5BlBnvrI42Kdx8ZrzVbE8VCcOKbaJBPrbPrv
wFq+6ynqFJBFtd9u/Mw6TlmH7ZE2AScBQQGU7vowfJuIJSWP2cBCRwOphSHChnChLWNKxZosexh1
3pH4VkBx/hP4gDerpQs8JWg6fGVtwvdRlN06ESGzWAusHULpnZd2K+IWDkUlbm6G883D+EgotEe1
rnwgxuEbUbU2Z5tp6xfFe+imDyNw9m0BXXVqkS1nCUSgsSOc3WrvY+iMgiu0kpaLy5VGfxehg3EG
GE4B9BkMM+s4n55iA2/GiC6wRA3mu8lCHwELkcP+3frBWOUQ9Va5Rh2JPCfE9ZC/RoGbLCenZs7X
mwg4zZWtoeuaGv0tqsdbSH5L6K5g/XGcF7TnZAMqsjmPUfWl2N4Xftecs0Aw4RKKxuDdNBg0NLQG
lUwlF0xOK994mrTokFQX4oaZBErdmNY96arzp1kxPKpJafO2hNB8epwlo348kMsBw4gA8lwbEQVn
Oh4FiJFAgD9Grz+YvnxPHGw/fcrxXRivCjPblmaEA1wZsw1Rr/y7XbFkAraPOqKxEboRWW2ZXAqC
AJTtyX1UJ7Q0o2oV9gAWRyzecY03PBsYvUXcGX6JbybJSM8Zw8chrp/MOP0i94b+hLc3/Rqe9Fg9
9hUsC181t8CdXtvA3dDPvvYGpjL5owu4++Byg3+m0dZr9gcr3CkCDkYhKR+d7tk2i2IpMttdxhqu
3AZGExtWSIqXTdjc4Nw49Dxzjr8oTzCstE56NbymRESmRXsy3A9V0kns6jd/9j2M9Q0oyrR33AF9
s5F/5Un8WSeM5tqOlHN6UBg56GQwTCY5l38Jr5LmknnK8KhYQAKhe6SdzKeUny9hFIWxhBIaZtUq
oEESAjJc6ABmtm6cffZq3Bdee+yd8ohI/MmvMMtaAxnKFNmmOS6twCxOOxvveEZb32mrp9J2DyjS
DGXfW5lxCqrVXKpsxwlJAlnUmOvijZtjR7bbWR5X0532df87wY/3cYuYKodxuGx8DgwV4sWEtJN2
FDniXTV3Qtj8BGbaljEOPVa2S5II2ErtycaDrg5Dqm25F9kqCrqthCVN3Xgy7IxwyzvllkdKke6A
hmLEwrudbzEi+nCgDWVxAN63bjrrBnsq3zoK5Sl5CehmmxnTiHiiGHlNN8+/eoVYsrDstaZgbDQe
eYdtSrJCzG6vaUmxbWNGpVW/C0ug8VlWI2fihqy+PDjWizxLPzPHrBBeEa49b8jkKq4yz30FrIng
O8y/+ONvQtD1i5CxSufJnZnXCbDSMmnvVEEuQI/yzyxei/7QWPWjmyPHR+O+YHJKsG9T7aQwx/1k
1LsmuegpJR68j2utSiiSKAJ07ucG/R9WX0RnFKjwSrknebLwmTBmfoyV/lC33bpJSAc3o2zVzzYS
Lb8auQ03QLuGhYP5vD9PHafZyiAuhgvVAkHzi4AHUr8woqdOKHd56D8WEZ10zLeAGt5CsgFWRA/f
jKRAvzuZYmnoq9wVt8i5R8h9J1mtDIw9MciyVVw2+8CZD7puB2zHwUanb11meVVp6ZzQz3bazdP/
2liVx4ygzxU9unJn8ZOkNeBVJ96mWTCiNSH0IEQpKDpiY1QPNyblBDuMzmwoNvHQmFaxKQQEOAuJ
uDfmHA+C+jK0nb93YL6T3tVD4vMHknXT5jYBtdLtLAIbZGL7I4RqkUm8j1P9NNT6Xjdt+lwNLOwB
6fnUFcfKf4gqeU1myObQtyuUSM8MS1iACgoX3iclTOu+g1b/NA2Cpqzhh0i0rTQH8TqpixdUWJWM
8b2zePmYsEKjVTOzJop2YmLCFacFkh3wyGnLAN7tEY3PAzLVkeSLgaBJcvqg8tSlgbG1BTlsnfWi
WSH7wJC5m7H9rpNXCCKnebBM9W3swgaGg3tqGTQkpF3jZLwYCFrGHJaWqfCc9C9+Vj5lWHJpg5Ne
QqgRsZixfskU0lySPH9MtjH3WXCJJMSy44NBRuI7ry7VAzXhgAXI3PiwpVc2N26mITxkUoanvKZG
cwPa49KfPlKlg/AU6VESUtxZzlsZYnYH6rfyNL6NZjVioBQzg9WN77pRASQv5Gs4iQ3RYtqBFYB8
LZx6rojgbPb290w2kCx7RqrIfi9yuMfVO6zQvN1lOEy2tp6YB7Pp/GXcWJ9N+Exx2awSCy13m1TG
IS1xcxWyYCM6yjk+wiV3qNHJCAPND0Kbwi+Q/j1KJvDbA7OKvFf6Thj9k53PnVneaccPyOYRRjs3
ANUfp1V0VwnzXcdytyyiHOG+CO7B8L0l7oiNq0RNmQ8kXtdS7tDMFbdc6ufY9XkiDPFoaKT7/eMa
yFP4iaMu/9H803/5HP4rINCxIoCx+ed/+t3vHvOU///dv/I3X+h3r1v/888X8b/y1Xvz/rvfrH8K
Dq/tVzXevuo2+fN7+PU3/7N/+Eu2+DgWX3/642feZs38an6YZ3+paDRsVIN/RwT5/vH+H/76LwGk
Mn9Dc2i4jiEdw/2zyrH/qps//VGb/8hyhAJroxxp2fq/I3aE/ZvCi0GetbCVJUyFKvFfBZD8ES9o
6QIhpG5JkDg/Lz4/+OXPukauGR/Gv//+D1mbXsiWbOo//XHWX/6l/NFyFOJA3RC6YZouqBmUln8J
2GEylMs0cMloIxa66j8mB2CG2d08WWNXQbzWvVopSLpMxAe46Tv2tTK72g3QQEKQksa4NwP/bGr9
tkniXRB+yOyl8tkHKx3GSHVzFUAtAm5x80QzvOsugdstnHgXFuHB1xVzLWbbMXV2ZLzqmrtNR+iS
pL8FJr6mocICrwgbdLZQ/MMYt4PZ3gbFMAn8r7P4P3V//z91886S179382Z/OL0zo/s9IWr+pj/f
wsL4zULSi4TX5CZR3LB//MOf72D+RKKO1fmfTdyM6QKC+qXgleh+XcBNjmOYhjT477/dwPyR4/JS
jmG5hm2bUv4jN7DNv/4XNzCEKMTFLjJeJREXm7b7V/rdJqKWVL2Ez5dnx0SMwTGKrb2tPibLPaDd
Y2BCoZBGjNbcuLuLxi9EWgsb2DzqfGQ0aeMzZ7O2Pn1AMnFWMkJI+Fj55n0XpjtEoHdp9WXPmGO3
eCld97O0h4qGFV2obAdj1lrYVkTXjtgTUmo/U/+9V+Vn4JJQVsUPiJLmySFozXrCoQySmGBkuCuO
QLqF9aK0EF4ibVmmLcgiA5K5rdk2D8uumNMaB93+YYN7CDsXhR4RJXnp8LbHTWzhjfMqck+rtHsL
NcQlj8pPT4Pf/FD43DhE6NvSDTdjfXb79mhUamORvJsye1opq7gqj0ceWv8//gT976z9v9tEtl/5
GWl5/dfbyP+FG4QQgMn+9jO2/J//o/n6w/f/9d/++77Lw+r3avn5W39tFjxPpCOwDDuOsCWiRB6o
X5uF8xv+RtzBPIT4UYXiefr1qAn9N9tESO+6bBXI2RTf9GuvkL+hZ9cBtTmGbdkWu8w/8qhJy5p3
g78Qy9uKF1PzU+ZAp2FU/Fe7hZ30ViPIrI0qC3IVx/+7ygnGQ098VA3+8lpm2lurD3g3o7JEHBS6
14iJOtLWZjfPB5aDaJYJeRiYWfW9xb2OXkNlIJKafdoOzc0Zx02nEE9KhdrJtSNGH0Y23H4qNdpm
vC8CTGtpGN65aUdNyZzPlV1LRKodbSK9f1ESl4qLVug4Rf5J1GG/5zSHkd3qTjLtupNveij5BH73
aDalh8Cw+UYEBbhSAyxU08xfWJIv2nzzQFYvjNaK3lX8YpTJGYFN/ZGVxAqXwmJ9aP6FqfPYrRyJ
kugXEWDSc/u8lVQyT2ZDyNK7pEkyv34OGwPMbITuQndBeiLT3Ig40ZwmQlS31rwO5rxTk6Kpj4bb
VULTVeGQ3rEcHA4q8wbuDpCQoSGucNTlF1K+//ulBul5+e/POl7b2Eyp/jMYCw0tDKV8RIAYS3cr
ajFdybWhipXlgaPdPqzm8snUHZ98MF6pdWxPhV+CPO7FIdKsHfnselcHoQm6HISnM/7CjUyGBS2Z
4sCNTGsfM1neCCM5zmBIMAAEw6EKuKABfmb8aOriiJH2JQkHwKMqCaASTasuTtOHpB25gTLt/e/f
bKNLSVDWeuVETIeYTZ/7LAQk5y8OjNx8RcLZ1zym5ypov4UiFi1tLh/u7G6YFbK0jrH5z8KOHthA
BxwprUs6JCC88xFKT/xo2PMDUALjkDg1fOsys5EE+Vs0sU7+k4sV5P4FyWp8qjKFKSst36wR0EeD
I+vhvy8JXu3tm4pBgqc198N8+QKfiJwrw7iVwSqKwf2+B8x8aZdq1twbj60bltytl8ZTE12Cy/UN
PDEtiCKjVmFgFLNEoJa0eeL/FTY9EMYgH2UQqHTT1mN0doECn0HMQwij5v1iJHrE2JqVlzjOywtj
b75Fybo/FNrKN5Y9I51EEZhcUpY0DJKWZuNlsPZ//15RQmeU2R3+TeP83xc3iwxog/YlErEkv8Gf
U+cij5yZdp1BxJnnw0gWOEZysfGtsOFlvwjRi4nJ+fYNuxWbOC2SO78ek7v4pn1v3LtKfxT9bJ1S
TQWZaulYx6XCJWYGIwayhONf4DXhGdL5//8yNExZhim9/78/jwsbY3OVfUh6AffmZMvrf1+MMemu
eBQMDFioCCKYGW8j8qMhQTgjZdtQjyGXuqKQ8VWvzFM1+1jzcVVs++adexuluY44lkkXb5O2oY8W
XkivII3hj+EzM3xKB3w8atcio41D5DbQCjXs5qKfdowJGA+MijxF6VxkjpnCqMHZpo1tYXpcghZm
EUebQtM7NzoKBhJjIad3jTO3Y+wfyz8FEP02Xg0UBdOFeWHGa15IA2CviEl9FJyWeYn5YbzKfTIc
D0/G8qVOGGVbCI0Y03A0WosvRtGWsqrtJtv7VsN438owG2KytUnKRR12jdzZVkBb7NVsuQ8Qzlzw
gb51telxtZv2rgwXFT1Kz7Mb7KlamzcNBe/4/Xi0D1gBw3syLwwy9/lk3JH9hmCUQeYrXYIGboEZ
pR2HXUWoIoi5fRqU9SUYC1eRYoDLt9aiKWIz7KVh49ukgqqKyWnX9avtmovNh9d5nIxdQLOB18IL
LrFmlxmjuShsnwZkkMpZjjomsUtCUHurKG6uO+VrE0PsqgujbxB6v3F8hRdBA2eV055RUH6XUUUV
8R2vnJ6GtjaitADQcNDXX0aLygj5Q1LAcRPBvYqzt3K4ZV4Ccc8iwFNZwScK5bVAA8P8QA8yjj4q
TR7NurbWTYkIInvBSiLPI6LpWrFwNh2vmj9X1x7rFLWOJ5qf/jmFTpgP21cfeaqnWb4poieZoNC2
jnWp7f6cDpJ2u7JYZS6WezqAH7u9KTp7EzX5q5sM//zimsSwAOSWtlZjOwzF0crdWxROzA9gevsM
7Ngwwo3ySwR75wEW6bSxXbJRabf3XYeJx7DBRwxWZ37yOkeujNjO1/HkPPgRbh4XbpJHDGxj9B6W
5/yCQrltXHiVcmiZO5TVVUzVyO0r33hdfY5MppO5l7+EA6Ss1M2+MBT5Ua2PVsI0HSpTGtFPUSfL
LNpvIhBCpFIK7W2r6EMoLFbUdDBsz6/GIthINAlXunc6wHkzsQiv2IvW2ov+QH2G29lO8n1SWW/E
uDPiXFsJbGabJFO/Trq+3Q9dt3VKs1jHcyB3CcmG6wAp84rUeGHyqk7UJ1bHzorfxoRcURBgOcmn
Lyj1n2PrdgefrjqSXXQCFPUxKYxPuj+2EjcDkjjKV81puilEsKlHf0PNVbXKLQZfbeskS6xhDVnq
fTLXLSXZrN7NsgXBdqSofaKCdGsszk1OOiExoqApiQlAg53m+DUI3FdpXMyq1KcgDfq1z8xONzG2
uBgQsvmeReGw5aiwIP5sDunFo7NU6Xm4MPBksyLmT4GvqPkw7OVKTRhq9m00Dn/VBxErQiyKa6HC
+AhW0lvVbsfjE8TtanAhsw8zpbchc1LGfE1g3+hBYK0JLKpmO3kyA/Cj0iqXH7A/+ME0QcZJ082E
MgLiEa4j5pPQ/8tnXWHnxMfiSPOjzsf6OQ+QlauWtdWZAL15zR/3hDtz9Ot97w4zP7q3s5iUrclH
YAJSfv3gd91O9gZMpCjvD16dimvY8Xii1sdbj5RINA2Y/nqyO1OsyOMniO/uPJCXbFLOT3V8H4nc
uxnsQRjIgcvkzE4ZwYrhhfHCP6fCPcxFksZoJpv4ZEn2YENCmEHkhuG79kluUARCXYQJyv3kmlCt
BwxEm3HG3arH/Ifhfb2tqfroG/sUe9Q0xQo1vp4g9PSe3Fi6AlDdkyAoli90ijwxmklP//1R6mA2
btOovA8lE0hLl+2+ICmHok8TETyF+KydLDnXCbm+wGIASbcYoQrv32SWnDbrh9nOviLdX+qJcpZY
0rdQSZZL4SH4jAELbkx3U34rVRWcsV7Q3ozddJ/TfBPlr6B6LjYM9HVvhzfpQCmG04tDo77hbcHQ
8W9yQo8GYBCVg2s+Efp7kq13NuYagpNqELmG/OimA89h9C184QK4EeMzE9m906T2m0Ou/9DYEx8t
y9xbSsMPZbwlN83MfRjbZblo+R+dv1pynrDwmRqOTA5EfuND2GGj1dLGIMvRZq18kZySLIDcIaY9
SZxgtAEGNzKknI93JzSxFzTKgalHOswDD5MagGj8tnrA1eHSj017s2koAn+UWD9Kiiv6vig+lTKh
19ArWXUZ6E0B4dJUpCio9aAHBYyUS4vRRgw+hef6LigK6hWRti/K6lo8noQX+mZGPFPybUhp9WTi
XG5DBsNs74IDmY95Wy6RJJt3ouzDfRQ99UvyCK04aBPjmHfNl1ApSURZj8a5Mx3j/N8/2TL4ZCB7
CP1iPIRjYD9PYU2l6uTit5PSPoHMYHcliQqPLulpzNX/THPmxh+O5a41uhNAY/efjNRrZrL2IgG2
e/qzYVPbyb1HZFOxHdLsfu2qKF3h92s2o2memA3kVx3C+WCbf67A6aBTTJiWcoMyMYPtehDoSXa9
7UTZgLrHF+tXboh6BntaVua+9HBljgswMVmKsBVLk2ARIHtJqg2BpyWyT9S3kmcTSWDlLcmDcLaG
xxmyCMm5gFwPEjWJnOasJguBfrS3jFTCirogerranVEnOxE52UMWJn/WpPNdJBvcOLX5Us8fYzTW
u4QzxhCWAALEPRyLCLYGUxQb+1cBlqVMWV1qRECkxvgBXhkI+uzHHnBneTnk0FQav6Yb4NuYv/vY
Kk5sOyhHvBSmRNWhw8wimIF0wUzFGu+5xKRbXINsNJB1723PrG/UaNsbu9MzPtLmUWNftwbLIBow
UGxBMUumhwfmQ/UZZz75A2AD1JL/I68Ur8Mgxl+bmcA56FVJ4e+dHJbLMc4ISBgY52rS3rGkE9bH
/uQXECpGgwIkVdMNMOl4Z6rRhQVIw4+B3USb+EAsvL/XTp9E6/egLmlfsVGx8rQqN6XkvBknalu3
j02X3Oqm869unv7vlxoVeOBstXVG+hO1RymzThvJEbPcNp2bHBdmpxOX4SaNM9AsBd7XxCMbWDU7
AisRWIsqw67Q1sZqIV4oM7kfu/ArDcJ2783Ft58MCFTEq4HUWk8plVFNi16X9KywuK16Q/4OoU1o
o7nzFKe1qlLBWgiAfXUxvYQKLvMYj49Eb0xyt/mDtqKDR2XIqsKl36cGfRiLRb2oi2Npg2um3AIY
Er+ylUjZWQlfZ2em5B+T0ZzzDHSwEN2bo1mTUieCWpo1ED46/zsagnexQA1b84PIRWqM/2TLtx4T
cKaZuUfDI6LEeKXfGqP5w4+37ozxoRybiXPpmJw62p4mIpScFn2LDdR9NKMFwA7IFwHL3rk+oin/
0X5yk9+268dDZsVoz7najrW2djYPUxnh9rBmGXAngZXcWg+VEPTRDRZpx+qcq81gWtl1FvNB5GIp
AAvsrWMY53KsFMZxdccvkBfBUWxSNWQ2TgNYZbHjA52b9n7PWQ8T5rSa3kTJlTzIXSI5JsUmVkKW
SrS3rnAddkgyjDb++4DBC/6at4C+0rFzApyXmjD0OOSbPAvNjRViYfbFC1YhwmXcD6nphTBDHQUZ
5NocT3TZrK0/q4/5kCrA4zJs9haGKGg+1PlpyGgIsqy+ib2GOX0WowmZpXQjXpVbHHAI0mX1S9w3
PpFcX9dRi7dh6Nu1n4mYHmnbJfLCkCZvMbqbc813Um3pZkUraLH0dbQtN0KMO6+kQdgcZ6qRTCYq
Q+Z/hz3omJLZxZx8u341s6u2MK9G6MdisDdZaSuOi+tJO/W/cMgEd0dNiNwF9Q77Epa77+5C/KRn
GNmnqVfNXvS5eeyisn3AUM6sCu+oGqrF4Svyve0bUAtrF6t73pAA90X7YgURn758TCGdMGWmOYwj
UxiVHFirt2gmA92px17pl7ZsrPM4uK+gqV2aqjpjXfhDg5dcqbMMg+e2775nHdz3Nrc0Mu64qsYX
AO/B3jaCpUEgf7eVeHOa2QcRAHfFw5vBqYrvpBvifM8BFddb/uNDReZ+Yn9XjEM2Ywi1pobmNQma
g3jytlCH3D00Y3KaSXDoKQWZal6yGDFzqvqR6kr9OAiA1zQq74BdUJ8E2NQGSzkmM1euzwqQZeeF
gqRG/1iNLn+/zxzKTaZ9g5XF4syJH6lsAXE3L1LmfOxjfdNJ9lR76jxDmgEmJldegJQ/y/cpMik8
1+ZzbSafSSU+St+Agg6yvnfdNw4uWIRhJNqTASehs/u1o+t7B6Ue1h2eDgxIx6ogpCvERHfSk5fh
WFX2b2yAVMzRs8c/t02pKe4OTuE+eKHf731iTFyjziNBeC4Di5vBJh/Ylrvec7ITW1u+Kj2atQL5
jRidbDkgoFN79Min1YDhvh7vShacPX9xAeO1XtGLUBzyAm44fuzfqu39I3ZsiO9B1+HQ8deVTaQ6
Fc68qbjtjCkKdp649roWcblEJZirtLhzx7kr6LxmwuK6KgA+Ra1e5y4WHPubKSdrITkZMiXObezm
aQ+/DiAEIJ4F/7VVGbNLzAK/M8SBwSC+Mfv3zsDSMsv4By4qvhqQLGvS88rd58J7ahyTBxCeWB6z
2BZ+0KwrZsnHrdEAs8D36x+jRrurUZXbCazatjRyrK9tck6MkU9MDLjOWVYJUifbqKCyiTwZOQzd
0chm6D9a6Yt1g/N+ZeIUX1eIndAGrXQtDWYkDjfVLPOhPjE+XkzfnIiZua0sEXNtc+Jt3Pu7iUc6
IsNruaRS09E7Vb666OGj0/rQxS6frhsfM9JxZnsyFDBjmOc07VAqFxwM1tgZuREbBi4PX9W3WQN3
yPhVZDVedlJ2/XqOBb7XnkqqmDjZ2CzBM5tTUd0c2ebCXQjpFl2Iy/KUJQ9Y257x5K+k/ckHu3FH
d97mLTAixy9xL9itPgPgp8ZsoaMQntD5r8heDcP5tNE716ZPlioRdG00E4twOfg7t6nfx5LYeCP6
Pfmvd5bgh5S9g2ZiXXDz0iFMGoxBbI+ruuv/LLd/CpTBoTJ9DYue/bX5UgUV9zntxOIGgvhsOt9u
7OxcV0NJ6w9iZOYj+/kEE2AvS8hMkE92pP42LffWAQ6bcLJPnKG/WrWHJFFvbaslLhD1Cq6ZEQjF
TFNtE9ddYssu63vs06qBvE0UafyrCfWt9Ny9J6F3NYzBWlJ94ymYF3PqSJMzU96THKNL7xmPeUdY
KbFS792Mf6tpYvS2KZqSdrrMvYGuOjpt+tc68ksDZrWcnJgU10vQlQCw15PpfWQVGFplMm6wc0i+
LFtVmnOqiWfICF2oDyCGHxgdWJcQFj9rCTXB7JLVKDFdWzS9d0RM6WUuw89QNJQ7m11AcDFOVgmF
w3jMxReRzx4/B89M46gHsgPnYGw4pPLm1hVuy1biiEpo7hSJ+BlKfPqZlQseXhImJAp2g0PpZz27
rCJJ9O014NB1tqsc+09PELBJa2wo8v0jlatOKjHPkl1yPdbNOXLdJxi01Wakw3XV2AJC8ngP8ROD
SKvXAcQOeucPc5q2e8XjJIqe1NEtxki8knH+1Bm/6bBk46F8rJbaMT/iVp4t5nPSSJFRP/tl+4uF
/4mWqatBTln6Kebx6KoG1shsSneVDs5Ce1xH7ARaYnIYJ3JmvLxipLjSSca/keE4I4WLaYLnFkCw
A7LJeXzXT1QW1P2oNsKa1g2lY7h/bzmE4Dl6yRJuvvy1tLGri7DEfa24wHhBtf/ve5Vj8IdNIJDV
zQgU2aKlxcOW5YV9+tlN8R6GjEttCxB1VOV41cL4Sqj40wPsQlfK+FFq+zMGsIZZll6a0j6UhXjH
la82Ze2+G6Px6c664DNhuuZyJrcn7LwbmmCx+RXDSTWPHVLJMHX2CmGLsoD8pCSdtgT3ZbLsSzjB
g9YxVlK0R6YPT5BKDl4n4WnD/U5VugVcTl2C3NLS8k4OBQqH91plGb14cGo4bId3bcfLP/OgOa3+
CrL4X21x5cX3SVHdKmxwqGPj3UShc3RG9+AhnRHKpe4PQgYVwdsit12OH8Ck6Ow6i0rv2zq/8zWl
IVYU/84evMreuZYY3wcvWPtDXW8mkrHbeZLbmP15mVS/ESIjpCWpVXeKjs20+GonmudqHGeUcxYn
3x0+J6c5ZUXzojtsp3ruX+YanjP1DE4Z/6uM7CgNr9gmFjGeJmx+ANwANJXWAXYlOKS7QXWACIjF
yN4V68Hm9phiIa0ksHQj11wejfGxmDh51AbWU7ZOLO+awbHlbTAws1mkBHbteHryFP3Epb4RHTd3
LTvqKqFxkwZUOEngoWY4t0w76OLk/qzul1KUqrHuuqI7pdn0ks/OU5EYXCMxDrYl1C3aDZlAfdtx
++75/Tu/x1WBHj8a+F0LKYKV0ZjXuQ3RAgZ8AklExF6xIBfftTzECnP0VZ7DKf/icsONKCrPaR59
IW5QCOu2x5BMywacAMiunCrhPF3S3Bez7rDHtcOnH7ZvrmGx33M5oCH0frASDl1AMfrG/MxQ1sYw
fJBEKXOuDWsjND4xwkWF88qAsthDGHDWkeCqgXWe2ztNIMWPiG0ciFj+m6m+un7xZtmPPec0Y55J
VxUMLVqFF3FK7/AZUw8EUKu1rJMtAWJC3CVUal7c5IykfJs5Ca3KhYeV0R7giuZfWtLvGqmKEXle
/eA25OdhlNXBMir9+VrQm4SPEehZNtRLgD1cdVSiBtAgRRmdtAYcDiQelkH4alvDi1dVh1lSb9vZ
BGVcQBnGiDXINemFcQKXwlyKtFtSQRiWeW/d+q2mg2tdGQhlRjCfvLiKt3kXXnVO5sRKSP5Hvh8d
uhEcRW5tgxwm5CyKC63aRKdMa2DyyNAW5YSyhUd7uaqkyZsswXdFVv0tytDBXMxMYGD6Gkbc8OHZ
cPFfAhqkyT+B1t5RB80oi+0280z7iDq/r5zwkMwGhhHTx3n4TWKTD2jMD5P4ssmweIP/UpRLKWp2
au1xG6ZAf2sHGJqQFUJllh8KctVZCa7DdaB+dwE1ChyvDk0yPjdFc5R9+wxI6B/Km7nXqzhMb1Zf
v4EkuvkwseEMNBd88492cUKwXw9UbEwx9u7MvAvb4H0BVfCj7f14CRB6JUJBzipDrQR83Ik7O+Bi
brs7ZQ781LSqFO7FB3MeLPuMHCm8ZsT6WPe4D1OCiz1Qh6jm0FZGfY11EZmm5VQbhT2yks8fY+/l
TY6NFS9gshLsZb5XP4wIEZRy64MvMMm2PNB6oHkBUzc3j/BS6f5ETpxCJz+mXUCKJ3TIteMlh7rs
N5Xlfy6PeuJUj20HQ69W3Adg3EWpvmtVuVOl+x5m2Y/RlPaK2O7RMvUPQ5WKhH38FCuiz8xaT6Tw
efpzylhnk3BeE/8sId7Gjbdu5P84CBycTNsbqRNvJfVmJnNrZ+5ro2RC+IgSATzmYK3KN+0CaggF
Ik/etfUmG+xtjqRm5uDAG/+/kcT4KSzFiKQxiROy94OxSw4TmGzO6yzhfcrC0Iylv6Jbgcqd+Ezx
8EMzhffZzEG4FbDDnLEAHyCrx6jT/E4QX/2vwoTMX3SoKlPybCqn3NaMPFHOsoc5NtcFaWN6BZp2
1Stj3hmZ/Rx0nKQTJyIm65CHaZLnocKD7gHm15a12BBeeyJUa8WUdxd77XvVMgkzlKbZwmJ9FU9U
JJHFsVz2BVmfKBB+Ie5jieRoi+691E8podJ1YUHkpoRjI30kpSmg0y63dlwpMG8X869nPZhefxxS
AKKetg6CNxx77rM/xFuqL/ZVJqgVT7C7A4GXHKywefAplRUn00AfVGsy85yRsDrP+65btKOaWiNz
TOzVCLWl7v2DgNoeupzXMVOuHBaMlSlnFo3MOk+GnW1cZzpKEJPY4NGK7aVOz3BtlAL3zsqL4YD1
/JOyrno7VWidiSnrXdg7HZp5tW90me+1j7Usc5pjRMgcq39NaVOOq3xCQEabrU6BOFJb5mxanR7R
O5kYT7d0GPeDKAYAigvGPP7Uc7DNIxzCyq9QdECIWXR4Nsaktv3gDaT4KN8x+P0WC+dKPelY3qB4
M6kwIdvb1XhVDMxcNz6UZFliLrBpAUsjD2ou0CJjBsF7GbbdzlYB1SXRYQ7mK//5Tzx31ypig0sK
PoyuPULu6M7MSfOAY0fMfSOy0C9t3mjPRcoll02J134YNe7zZIGrpQ/WsitIjriUkXUHEAgUbmNT
nwv92Iuezbf6S+OWWiTjfvD5BcKZIC0QI1NUcdlvrWVExskqc/3LCBZ4W2kELY8jvN8Kf90CwKON
KUcJJkOTjMVqAH+2Urr6snX7CPn5Oa8WIxsDbtxRez8I3ieBT9y35MoumPvpxPuWHMwBiZarIfcO
jW+8JUV/dsPiw8xBJoAVeHewGbVdyFqMWUeADgcZe0SWYT0RyHZquAP6CLDEvk95iugEzPYYHvtd
XCODjlCWHQ8eTawqohGd/zkI/VpQ0zwuc/uskHS9pNvBxTczMerS4zGj3WRD4PFaUSpncfBYKbnz
B3mxdFRuiqH+GJz45KJDMG90bxUcEh2U5zARl2RO77E23YF75woe15puPvJa7VCcG1ftdUbQIzSO
CYOGld3E8JUScVOeqTZ91vgrfCT5OZiXjTDEm1IyYMc2cwYgXzNDufW1+5qOR9qV5/sZrSxS9XNf
D7TisgcVeV6iwlFjVs0GM8f+k4T+ewvSw+iZkImsf3dTYIdjH34nYK26zEg3jRkEe+BFzjhTyxw5
v4LZ8Uq49HC2yUhSJSHTA2pmLbv+VOTGTkZWAKBnD0JikZxbcI/7EuGpr3t9xAJDnHFwLMwmxZ3r
9ohjNuVng0YEHIJr15QvonfajSvoAEjgBzK1WDHIU88Bs6KV9W34TMsQDdIdfq31ZLg40JpC7RD9
CkqbiddBS9zQhYKtZ2/H4BhKXHkU+eG9J4Vfr9yQEk9pXtW8BInhFHPw6VeuR4P8ctkYsz/f1s8c
2Yja1TN1PHV+GaOApz5tuw0efz4GeNZ6GbYZA2yTWiXVqp9Lyig1fpsZI4FmNMNII9slsdxUOeNl
JparyZi+pBIfIdN5z5DPFUhNk2PnMomuoJRk7yoZMKWFfKekyzalp45l1Bz9UH7nVgcjk1BMmk6n
srZPc012Ohq6V6pUrmZDkrdK1QneFhBM0aJcUfozYi/AFvfPq7j95SWBFWbpXzWU5zrM9pSLPESW
Q4OUPGqCq4xYsRD4dJZpBLqqOJdQvQlwPbns/qh8S5eVz9vNw1cX4mPg76mk+acr2ECeQfEf5ZBo
cFyCQjj3YGIBrp3CVFFgzvdkEsy3K/TeaY4uYfyWa2LYLbeP9Ry5716TQ3R/bH3/E0mFDCO2BBDn
mPHAXSRc1t1F/KG2m/snex/sVI87MS0tgLvT9sNHnRLalE8D7bXXhD6korJ3ReT9hX4zMSDBaKLq
qiA2Mo5XK46/YexSzhzH1p5yWcDXbKQ9UIuU3M+d3e4K5gQYTfpsY/N0bKk2w+RrUK6WiEf8DqTn
hd3+Q8GEbPoStqM+2j2tcBpMIXfK/BjG+ZflVBCklLUbMmw4BES3bdOna3d+xrnl7cd2oucrh7pZ
ecaGw+qRXrpoW/maIQuUXFsMm8bBNijoaMxRKz3b35uFF77zZ7IMm/XMrRPPClVfLZRMyAMchKPS
WAf9xHuXEkQsQDHs8B78JAmURKonKMGOSigB5mMcS3fjdEy1pA7klUu/V3fgF/zqJfbKuyainY5a
EU6jc84ArXA3nSA+ShHFH6augmSfeucex2826RgSlM1eh+9AzDk3K8pNMfB8QVCf0DdxJVKHQTOQ
MN7Cyrap+IVJl+EORaz38cmdcst5YZ9mm+1IyyfeZ9WaP3NbGrvWNI4VXYBExvv14OtjPArc4HxL
ZvyvnNKDF9Tdkxkb/B50e0VI7De9G1hrZx58muXMdGu1C1nooQoxF+K25JhJoUSsmR/pNDpjTslx
Z8H1ouXRNhiYuSO8CSt2fwsYOXf/ffGXMnrYYp2sX8XMbawqTaZ2af7s0dm5tnt3XLmW+wPpWe1I
ahItC12980aklU6TciyMV09nPaXCUG47aF3GVxvZ+mLr4kUY8zuXXhAjvnyeAghp1JLRhxj332WY
AdVs+leQOk8OhfWjTF4TFLUNIfO3eTP0iOoqxBI1Kk2SfzJQT5naGQ6dPElpEOqtealbRkmzJJg5
D85dopBG7KqoN3h2z04dXxNf38HD4WxgnDo9dUfpR5fEti6mrX9Ny2QB/Qyr6Nfw4jdcJa+Owznf
0Z86dK+IEfuRJq0cBxQdTHeEHyMgv+FTxXwV8fBIn87BDetzaEUROBGKEaXYjyyCbm21JGEXR8xb
mDVHb+aTnJTzhH71V/bTW5dH+AcnHDeRWvpImKUkGH/w4HAbpwJzMTdh0WzvDa5Ys8UUuDB+aa4W
G11315g+57YnCxCL8BIwc/RC+TjVRHYNSUVqhUrKiJ3GdPNYI9d1jGIOJoxWDFejZAD9CaqBY4Rr
7BMGPPc0aGzKyVF7KpzfEs1F1g6cTxPoEsFHLF5zxsRFzgl9fd1SfFYnDAiBIkQNi15KDLSWGI+k
/22jBR2tIHNofh3Q9EKn45x6AOczbi3b+TMLOHLFDBCNkoD0LOzoEXszrB6cyDaJVNRmdhLapoDB
CDZxpMIdB7vPjkjNN0vVew39VI/YB4f+VhImXjsyfyMoD9c6R69Rw30r6qc4okTCo4JkjD/BvjDX
kXLjJ+aaxe014Lle3oRijPXGa+03c6o4UlAXxwqTxISMi9RPSCMOZ9/sWROK4auEQB4k4bwXOaAW
n1084gAzNM/OJH/wDyTcfo1bpcyVPVTHuvnx9CE1QuzLKQ6NGK83opJD47D5O0NrMXPq6cpdFTV0
0+Bxajz4IJ0uvwxKbiuOHJB98dygI7dpc2iI8m7jMb5X5WByjs/fWg8iECc9nJMKxEw6WDf69V5M
6lzxGt/RB4y2Vn/13S1SHRNTdZn1tOsDng9V9WcYcrcZPbKZouckTrg1pQcTyOwqEeqv0VxgZz2s
Z8R6IOHFUVlAO0ffvBeWvR2QlLYKEyqFvAysQskLUDbHxG/tjZu7D71dP45OBi+meJ6LyUZOcXsS
1eUSG/9wZNAczdY7Ib6cLG3C0B7gEcfrBAPaLo2evUZ95mb40WSacHlbAhz4G5id1/bwkJp3aCMb
g9MgjLl15zfvVJvcNXCdUpvBZIQcB/AUY1JjbnIOvyt8v7wMGwGyMUzeDLorekTQHECnx6Sfw1vI
MB6zLUVO6r4myy0wsq+lDPGS/zcpD95Yey5D616A2n+nGPVx+a9DvXZrLkRZTE3ScndND8Cp7ggW
MxgZMeSWSn7FFFYwk35Xvq/Wc9KRySfT3YYAN7ru2w75JXviE38aF0rFbKrBDRQN3o9s8zuHPaeP
jRfP4RQdeAR1bOb+Foag+7QcHnw3uB+xH1fG4KyTIHJP+RSiwDuXyQBvMVnzP68g+0rLPAOdkgDQ
xNaIgWFcC9X9eH4G57BnVtQZZk3r8YIeENlbZhSCyqp0vvRT/kG98ry3/B4nJoqRwU5OFHRjF+5f
43lP0ksUJJIUClT06yMprNqJhpUSaAUfx3wc2vc47u8n9c1tHgjIkxLeP/hZX1hWLoGSL3ZYcUsr
wETTZ0N1fQXrJKl+VditBJ6ovY/CunLBgTPWAWqt6CmsbG8v+VVOxU0Z8cWunM0wGQ5oYP8USxBM
YRpNa8Ag18Yqt0S7Bs4K8U9U1FzymoBLOlRVhdzAfTHb+ZNJmfHcNWs/LmGYGNndkLNi41781aUC
jZRmJz3IY+/kj35P+0tY6UvfO/69XOLXDh0fCQ/PugcSSePh/BFkgTpCGjAptUuuaMAFmof65fw+
r7z/Ye7MduNGsm79QoeNICM4xG3OUkrK1JCyrBtCkznPM5/+fOwGTlcZZRf+uvhxLhpo2OWklCQj
duy91rc05n7AhtcMxOx16ixPypL7YXz6/Xw/mLywuYv2G4L6Uty4G0kMM5Nx8Hp1Um/M/t63gIK7
XvOFUHqDpnRYF2G8dbQ37fvJIGghJAeV0tvrJ+y+k+DfUPZpm1lZ2p79KWM1dfSXreofZFcQn2Dc
hoVhrgWEdXqZUPPj2Gw3jk6/o4Ap9gxMonW5qEQ6tlsHadfDBNU4zEl1IXLaPAirZQ4+ET6fT9wr
x0GtZkz2GvlRfmyktbcj9J0Ku8FUv2q+hWPuqPAUS5hL4RiTKZy9logMErJEd8gk21uCT0uw1DCa
HO+6Hnmtsm7OtvGsiADmN3LdGc1TyQTFV/ocZ1hw4P7tGTijM+eZcQKsCJGbbSuyL4glyJFcOPmL
jN01WIm9CXR531jVTUm7onkPanXjDJ2x8UoLQRkBMKsS9cfWad6iSX80XjHSXzc2EKjualZ2AzeH
gw4a5s34fQZR2KbiRxNH1FTWp8r75yK8qceawE/8OR0tBKMlml3jEZ/MBFPEGKE2TWi2SXO6dbtT
FrgG6ogRjp2u95M9lPedtr01Z/V9Pes3T3gXu0rFoXHSS9RW9/noMjAu8UckHQcx2ASEZsD6ilWP
lt571sYkD1NTPIYjI93JtU4lLtRtNbbbiP4VGuv0m8OKySQfP9+UPFOWcTRkHd9KBulTh1CCvx0Q
96xgKZ3o6ARYlAprV+87Dc5edP1wyOhoM3HPDrXXfCSt+5VMdMFA6nzoPH43U0TqRRu/VC6K0yGj
N0Lb/kffvXm9d+MZmhmHuqrMJNh1vnioyCiFCABJqsX0vcbLku+k11+NhQVqT+avoiqtS8L8xUqq
lzKcmusw6p/JteTWGygj7cLZyqRhwKzR/lhzh35LTaeAjbJjAOn7B6VGZAgI91eyHkg4MaAUymWp
NYs1KGyq1pkAlVSelR9Oh6oWF0OrtzmZl/AfwnzoX8SIh637PAujbc7eoQL7xuynp8JQZLnS8+QN
ytdxf64mesHSw0tjzs9lDlI8TtMbU5b73CyArmEbSwS+CBrXSftY6LLdhwKRDqMxFAR9tsqSet+K
CNFKIPe9r7/11mAQh1Gdi4npwdiWQFTSq9yYv+yWfJOmjw9V34PBFtNBTzRqrMH7AtTyyf/GNQ1Q
MZ8JxKAL39aUNEF6dJSBZYW4bJRg8b0BKSMYO3frdc0lbDPId9WlZa2lhxTQoHkuE8IYcu1+V7H/
2pnMsJb/Q27oSRinlKwFhLU4NQamSXsySwnrvOfYRFiBMM4MIl7JoB8H65R1TOtSS5/7kb463aOT
lXEoofLLY5ALc3WGSnQTZASeielUpzYHaVMSEIyUu3HGY1X633sy7euODNSc0CQUq5t5Ih/TcAx9
XRMEZhDbmfdyJ8FbKGO8Q7t5KzLVU3usm07v7GhGIAEdyqfyqh31tBCXzVRXxNFB1SEsXTEEG5at
WDr6FPo4b0g9jyUnUDOv5PqSpLh4Ro9/ILpPH0DRpujadaGN4L5lCr0x2+K5lOUXcRRPbVWYd/V1
mmEoHLuxPIRIDZDqeRhBxu/CJQAloN3exhyDoXgYRLipbSJRxMVdFHJYSq7NJh3WlRrPosFIE9k1
O6Sl3lQwYfEjXS1NQYFYjfvVugSS+BnzBSPgh+WEx6cEGbpxVVbXsTkejOo1pel9ZQfDOXHLzy5A
IOEtebJJjqzDtpitOFQRVRpcN2XM+Mn5kDJz4LBTmGIlm65MDmpLqseW09etFsOlAWe4cagNNnmp
8ctptOhsA12bEsTWXhNM/VCU8uJ0d31pHkEJPLot5HKnoC6zUm6pvEmSJrrKB5iMUSC+22FFNLms
+C48+/vktPBdB5B6nDpXmWABHqKQyQAnZFI3HAO/RfZhjs16Tm3BLB72iSFRZ7Qiy5ioWnshQf22
XkzAI/8Jh8JNX9MlTenUdGy9nH7yR1kOty1Jy5aJIsvqxdNoHO0GYVsSQAHJtHiqlrY2/2aDnQyI
pOifHXpXyEk2ZhTXODyrR8a5aAwTphFWclVWDmBJNQJ37NnBl1GE3fYbERfmOiXdQhczHTZ7sGlI
RUeI3B2dh3m+CvF5QFcezrEn6q05wXJVacaTEnrXNNA4FAWNdRU2PK85RwpqpOQAaBFBs+l+AgJH
yICEvU5JUssq9qghy3Zj/FE2A+nIpmN9ULMQ7XDOEzBwXofuTqdnq+B0iZ2EgYWOgl1+xynVIWCu
+yw65NzNNPQbHfAjsqhRm7jIu0DyAGGHmbzBL5lfiSyg416nN5VruRsvRIBbC3nHnr61besZLWb4
5CETW6XaNnZBXcFEQ+IR8mi7vhB7k0gK8mGKCgqcs+DS2YsAY8oos+BbBk8RRO+mI8FEx+yjqvth
TiUthNBRV2WXXpghtWcjGBDI4oED4ru0oqIIA40pX6yRos1s4r2n03FPAABPnzlYj4Wormqf8Aln
JJViNtnihUsKEKgd+JkrG6/yfgCZOaXFs2GEnDjSfTkYyaaGs7dZPLjanaFdJwP9hs55pV8quNuu
uPVTAy8Z8j6UjW1/u4AA24pvxO1eGLnH2G6Lc0th1/me8VINDovnh6H01uQ/7pqMiWHVv8mFmkYZ
iZkEK5lMHOg2fD+Jh0bPy/NTXo0XRKEhOkFSp8ch2AHEhALL+7OxRvUs2ND2qiEAUDsx4rtsvnPK
zL+dHJbokkKzlzWQrBQviwtqEqTqLsX7KBtKEyvrXkU3c25tnwbl70HO8qIYEHoDzXwFhc85Mt97
FRWHwgZXN3U4X5qwZyrbPXqBdSZWdKApZj621kwe6tjyQxCfPiJvilVQrCKC4mN7fFpWpkZjh/tA
hybb5sE6+tp9pXWSbhAANisOGOWKzvunEcYxehxWPwZ110WaX5y2qvdFSaigZfm39CMhYvnD60xn
DuuOuLVYo9cq4gsIYr4Koy1KWiqIMpp4fHQDyTarv8NCPY0ihHTevQwjfd90WTE4RTZDPRA7AOeg
QqUVqB806rbcRaKtrEAc5ngmv17cMv34opgilNPTH23+PjkdurpZPDrw6TYRmr/BLKiu1JKzO/7g
Fk5kKdWP4M4vQeR+GNnZVLQFsCNcVz7PtONxTWMMrlj0fjCW2CB13XsJtzjuOvs2ph1b7Wn5rbXF
/gwZ+ybI2aMNcMY0rT0JzyrKN5ZjHSyNY6Upy/Dac6+tXGwzX77gPRg2noVdW9LNpflTpcmLnWYP
BHa1IH98YPTW9JJl+pbD8FlMYJZMdvnv7uTi/h3PDF6fdckz0jJ4JwrAW7lyJIpB0A6WzJmyhYpa
ikttD+dgUUM2fvIe2OVF1U8a7sOKu3ppVPeSO8nBD/JLMiNHlx68t5j8KULb7GfU4au5IEjKdOP3
fA6Ixi3qM5mXENJfSs6WG3c6oObdE1iar2YzO7l1me2Aq6xdu7xuR5DhQ32bzh/aaa6WCxlaohmc
v5mFSUoFXVnAVs9mfIUQ7Ruqq4QduCLKuOVIopGp5eRVJ9CyI29RvdjOpQov4Rw+NBx9+466JlzE
5ainCHIAGtkVV0MX3kcT32x3DP35q56LLeCOA6SYeow/qV0yBjgkQtcZlSsWdyM82fN8LJah2QLZ
wHIrXbQEwVKaougZe/3dgri+krI6ODmBJ4Vc+Wlvb/FSLA0X9iaSqq8xSxLfLhnmt2eyp0hOZs92
HRTGNHB2vg3V2KDN1sQUE7Zv70D/x9twpkT0ePkXpUdvkrIWsxsFmOKA769mY75JBcaOWN8qw9yT
dAGoG7vKDIt1ZfjeLbWmu8kgioa1+81FB0378Bi0DHuHPuoO1dS8dmX1bvU2Ei+2wKSx5E3DRMpb
EGkWgS4o6PnJ2jQ89vKGCnhc7BLs6ql7LQf63EYSPsoZlLAHfW5i0xm7geCZGJwh0tAHnvZjKaLr
rCbzqqmzTTORxFnHNiHHaUtuKf+w2EgrqC82rDgJssTM9xiYvtuG3AdJcwLLQCCxL747Iry4ywvs
Trh2OhWqNR6JGtYXCsBjPDvZUfLc4yS2vgafoak8FhMnPMVNjiM2cghHdy6Z1SvFyphovTfj5nNI
029YS9yV4bK0MsMjVaBGTQxS2csveFORjXnVAWwSL1KZHfAhHiIUUb6S1bqrSbvLGSATqxK3alqV
A3NN+tov1IqcU+vsoeOGUh8xQ8bIT8OcSXhY6tuYhJN8ki++Gt2N0YkD0UcIRZ301EbieUKM1tFm
NKvmGHfetwJROA6uHL2U8TEK/gLs6NrDU+GDo8F3SCOiTMWzz6TBCAf1UOnp5FQch4U8ExfwLcrl
E8XeMWA/ZYIM34U26uKhHi2mEdphBtOjp6BvXuFffi/NxkGznDy0DhEYQ4Y5h8Mrvp1oCS7UR8l6
weZevTghb6Pb01Th66Gq5Y3EbgysOt5pZ/wsmP/RL13iz01kLL2FXrpAINAQzYdGFnNdC2/fxAfW
C9kA7zRwkjRlsieKjyznoT7B27tnizJx4TU4KLklgnH5KlX5Ze6QHkKwRUOOVNmmJ8whlZN84Vwx
/sMeraxnEiG2TuKgLSYZK3SCd0p3tEkUQCvSyRAEFBu/E5+gvY21GKdnvL3PdRzj9xacVBkRyKE8
MHnNm1qs3ap9XO7QhMTwYE3P7jj1GyufNwZzFOa4fImI59qC8Bwnmh9YHQTx6Mo4EGZeomdA8h5M
K89rD14xnUcVnSo72/RlJmhk19f/XoOrHGr5SNmtCmQSE3LoRd3ymDsknEeLsREEW8WDGs7zF4Tz
r2i2qmOV5M0W/cOpNzjoGvYmd/p1LsiSKDjSgnPc10X5NCLE2pgQljjRB3ejPz5a0BNM7IwDLH9N
9buenLoHxpjejs3w3Pfq1oMXK0H+RXCUpQq8A0vMHQRYxpOBfjQGDqMu0sQK5gdSgc20LJR99Cp7
CUl6nMHhRgZc/Si/S7KdtBpmg4IGjvSrZEtV/AqjF9qozYlVztjxB7KHqgmUpZl/+cQOOZZtbeIx
/4wBH9h5d+VJN3wUbv8GIrFfBwEjm5I3dAh7PPButx4kCYs5vvtN07hXoQG7C2oJA0zeJ5uVrSju
0ZZZFP7Da91S6qehPFMrxzuDw2ts2Ig62JMCYxFFY2qR2XWVOSNOKnU7m/IsFG3gbHIPYchZPRec
6CcywVTwOoCBWalkUa6TWWTiqWKyjL2WZ472q8sh7+Sjo63Se2U9mRWae0VaaEX/gCk0i3Xe3wUF
w+p2LIgEayRxmT79w04XgELEmwDKvpmWLBoHW/RoE8TdYWKsaCXb/o/Up22EemlEkhIf/v2FppQQ
dSHPFOOv/kCDBR1uY88gWkmJKsfpzfdZPMl/XSXCeiQ/6QAHqrFZY5aBQzBoDhPsJLU/PUIAGK8Z
CB+KXj1RVuN+z2bqEcNxNt0dwU2Ig7L0Xtr6u5e2LOwD/fT2JlX2IW6tL9PHe2zp4Vw4MzZxttGx
tm6yhqFekj5WBi0myeENHGTzWFnuDXzsXS0xJRbOS8eUYdXq9qHoRpQxYfK9tsgBZ6JNGNqRBWJZ
Em2xIzZx5wCsmSq2ZZjGam/MDi069xRMPG8QexntDv0rfJR6O8beN2SqYkuOzLFNnoEiYNdWKH6w
Slr09tE6zVsO6f265GywbWibagpNT3Fin/zy+yBGxAdhTZ+22uOqLpagcntTIZPnIfno8ozQjCJB
/uHCe4WG2sKlzJVic3aSU95SYjW9t7Wz/tFqqPKcqGjXPukJeYwSNYiCU4DjcEr9ZzzyR+aYWFYy
DhNVdDHn4KF3NBsyogLX9D4w9Z17J3tc/tKWVAvaSC7LvkEILjywDR1Sl7YTU9hgPtIjApFeW4wc
0v6R2A2eQBIrNkVeHrymuPaM+mJm4VU5waRt7EciVMW2dK1nZG/IE9JzZabMN3DNkTncPZOy1qzS
ZozWZMtCFqBPT+uDTMY8QQjXQGpI0cYQZs9jzvyjPU5MlTzmxcShNSNOovhTwMoWAxgPepqTtS2V
8xTWPQIoGV4QHm5n5MN0FRjiRQgPewO1Mo127jH8na6kzZjpdltXyFuW+grBzFB5MCzm+JXWjV5H
eBc4mSC7j1Sn16ozvmEzvQwNKS+R9SNFR45IK/nUJJpp1CMcQHIgp136Zdb2czFEJz/z3+jdC6Zn
5hFx9CYyvNvORfbBgLl7KntGTFKPegXl5XXsL3PUlxvwVFc5UHd8xunOnmOE6IU+szGclpfFG3ix
U4tTc5q0KJqTrxzGxtaQCWJN91jx2V3F2LWYOUvQr1hKh+C+n+XBDBkE6AUSsUwGLb0wdtVVm2wI
u/8i2KLbMWowo2AiHn1YpRn5fkgtR8YNV1OaEb1c32uIcsRX6FeBvHmzVIJKTQCcmBBQJ/ubMpn7
xfJPtpG4IYhwoMOTPtXZsM+kHtYlQmPDT8hi7Ats3JT9a9uFThNd57n5glLrLUtIIlz2G4xvtYni
dBScxmS9kYl1LDVVE9JPdEZIt6sad148dhBo8VQCV+gfm2I8uoHwD8tHGcOYUr3mO7PuLNjr8QEd
3rE0+Q4XETcZAeOrgaKxynzsqhrBcVvMj7KNTrwUZA3QTu8mCuISGyvjF0ipkehejSy7wpNxoLFy
FCNTVonhFY86FhAiQ9ajl+5jpzgOFWkkdZQy3uriz3aab2hD2MTMTHAVhueiEPx+WFDaMD2MKW6l
hocrBCCCoYx6xWgKNlYLBPUMYp4+jIzEW2ssLW6veE0M+lk5pul+EI9qLm1kyzaNkKLeQ5a/DDK9
DGRTJdUy0LuKM+INGvNDF+VwRVIkrqI43bhWxWiaHyXPJhpJRnRlhy7ZNpNzk/v9HYkgNFlmZCKh
c4djjdGzh6iYE8gpt31C8Ir3wvS+2MzuqT0PVhvSRw4xYJjqdQqYHfQuUJhJo4famX2JbKhU+YpN
k8ovGatr5MTrOi6PCCm2QCO+TfXEAdd/RpaGvFIiemN8iwr51Zuxk5FmBHhbROc6oNnD/hqt+/YG
D/7rZFEjbtyzEVfbInb3fgleGXA17cU+3Wt/ZqY+jdexqx6xyWC01+Yb7vOvtChvjBhdphXX/a5l
OsiZpo5BHsYPEU20bV470z6XPFhthDKyf+2YVa/R9NBAtcxuC1gGU67t6DX5dB9xnfvr/11A4f+P
7EEJ8vLX7MHj2/yWQNJ5+xPR1lz+0X+og577L2nalvAUPgvbszXkz/9AB5UDj9CykanYC2ZTyf9C
B237X0pZ3AhXWg5aCxMsJw6RNgQxK/61/LkNINDzaEx5/zPo4J+IgwbXBSUipRL8+cfbQ5QHUGzN
/1M7Vj8Q+NPtoPvXzVpVcQWQiuiIpz98Gef/sAv/BMD968+XQBj/+PlV7odEvVGigA+gRRJ6Lapc
3+J4/Z8n7teE3V9cgO/ujxfAWu23dRmRS0RP7VhVMjpKjXT/9z/+8in/BTL+v69nuZt//HQkl7Ib
aUXvai/DQe7R4k0z9idndGhQwEtxKXxoxor/IHJ/+dvAkvzL6y0U1j/cjr5NWMKnSez8qjbvuXpL
DksbXjmqHO9//yv9Gej6319pufQfLpFZjRFPdgGRlRHdVvvqEPQKqGo9nirH+od3hWf9jxeZEA7H
se+DCsc5xQgXa4Z2Ow4Qv/8dlq//r24LROc/fnwpM7dSpaDw9bzmPasS866y4fMJ2cUE8dUBTgoO
Sb+/2K/uifXni+nYm6Rs2nlXD6hksmk0bxpVvBCDbp7+2RV+wn02jTP5jsUV3EaTwFRLVZpbz1Vs
iZCtabL8/jLLl/9X39pP7/owV2jrU5FTHU/dB2cMetxBrpvsn32+9dO77id+3BLymO9K+m/3sC2m
E+IGxMG///F/cR+sn950IwWPELZexng9p6Vftjhmk5q0P7uQu392iZ9ed3/AMZ6AnuKU2bWbkjuw
AzIToiRM8offX+IXK4r10xuOualn4h6PO7NLTnIFuBADaSJPHud7xqTNndOf/9mVfnrRa3TVDoSU
cTe7HTo69PlAF0TFMRYbWJLO4iGMWlSgJajF7e8v+YsnzPrptQeRmRfEPlJY9j7dvtpvqF5IZHj9
/cf/6gn46bXnvmdpBmsDq50u9mMbq43tApKMI/QIv7/Er34D688v+xjR5dAywMQwF3T7B79UJ6vH
S/H7j//V3f/pTdcezFkSITJEFuGEWFUBz5peZZnl1UMTWNMPJrgMWfUwMMEec6hbwd+sYr9Y9q2f
Xn6bqYlrgFjdebOPPg835zCATavhh6FuLRb599xWx9//mr+4UeZPK4G2B24/oVa7xiVixtUJRgUn
p0u4qksvvPn9RX5xq8yf1oN2aOhYT4xUPJXmr4YNCX0V2X2g/uYb+8UmY/60GHip5/TDaBKWkyJo
+D5W4aQwxqNWIBba78nTqqodDdHK/ptt4BcPx1Lr/XFXIzVJy6HOkl00gyvDI65q96GP/bA6oxsd
MKVlFZmWc0rD8lHSFxyef/9N/up2LX/+h5LARGnCxBlWT+uNvXcoCe5zdvAXsOiYSU0UyD+7zE+r
Q9I5ATnQItkRiJg9esLoP+EBJz+6cRDyb67xq4fipyUCedBQWiTO7UVEM4nBYT1v9YDg5m8+nwL7
r3dR86cVIuBrJ8NHqn0XSpfeCJgakxjXBBiZ3Rmxs8WSzauFLFG5t4aZdd3GmFTgrPp6REBmCh1D
zpaz36/niirmvumbDrRmrVpGGAiQzPa21V6YXiE6GOJNpW0CVIJ0CAGH2jgGbxmi2Op7DtWv3hi+
XxXf3DIxFJyqJkuq13wkg+cN2H0y1dsh8yf9GdmWw4C3DdKqW4eOp4uK0YGVffra/zfRKxiKe7CR
tXNodRG5jw4Tuuac+mmk97NT2Oa9pZpoviZsLwBsH5XW1tY9awid+UL27wneimhbz8NIYpMxJUt1
2ZT2V6siH9m8K0E23nc+aBNiL/t+ANLXMmmBdRPi1niPk8r0ELgQwn0krK2wPsm9DZpbNy+r6baI
K/KRMpNYNSBRoujHW9HnTfuI8Hn00M2lkfUW9403bMIhBUnJjCQyXXR2lYcLHhRPQt+tbFB31iGS
1aCOe5nu8Pe5pdimYanQQJSdys1VnkB6eM+UH4hLn2TCe0OaZXsfhW+b42dLRo33nramjZW9HhQR
U4lnx6TMgeMzAr2NxzpCO1M4fc8It6WZhuV9KBBLZGUTfZmpX27n1KhzdLO+b70Y4ALK60LNgu8F
BGXGAMAMPWXCn52JweHE4c/1G6aJxr6vhGm3l9qzlUDfR1/iVg7SZrXQUd0/4bRIaeo3Ouig8Y4E
cCm0vQzC+03r5cHMTLihObkO3QLLTi+hGuISQLt1O6a+m+3Shq5nsmM04xYI9502qlBfZGnvvpOM
0BWfiA9qc+f2tRdfcqFL+QkfZCIYdIDGxLxm4FG8zQxNF8voXYIaV8LUKVUzWmsiBme3Hqyz6uqw
uB17M7cuvVEhzjaw3gVMgaJkoHdnRwkBzKic68w/aVSnNb7Osj0ot0m89ZyH7Mw0SaL5sTU8U2Qr
Lw1jaGZ+7fjTLo4CHyGs7dexvy/dzKvVOisajedGEcS9RNvaUjA0VEbVfaEiKl2m1C3oIHq1WdPQ
9KeF0/LFuQGJ4lBS0rGa2TGLMr/RKi36YDeBVRmYv6h06F5zT1nusy+qvr12o54qpERZLDYB6ZPD
i0AvlEMnair9jVcyBt7ekGF7bcoBIcRuxLmRYcPUGu1G1irlPTZlPk13MuhT79FTRd98ObhUIPxa
mUbMOzgeJTZPN+5xYnM7y2Mm7SdeGL2TlybiBz2VYY5Vu4KUtUWMjXF5pZsBXkqQFwkSZWSgdIVF
6VYQttIwxEw90kxz3iN6iP7FNQIn2bVC0gpIU1UyYMUnUeqXAdovkU212VWEUlXGvOcVcRmGj3jt
+ju7ciOAgTgq8Z6FAjY8+G1XXCn2qnbrRcqDgjbKyQivIfpH5rckZ1pz15bhbGJwgQa7ix30PVjh
65zsW1OonEg80QL6L5A4zTdZK2p1DqcQPRBnsBjzMi6VgvzRlvCyawgpwExoIoJe84vefnHHfsi3
3oTuDdxi4OWnqV9S59BaqRbJnaez8wDuh8TFMkXI1WcF+3gE5JI0eC3S+jCElR8yG4vG4YJOPfag
VorUxJaAjbuJtzGZh80toLG4uioD0nrIpVVW7gMdwWWomYhxrpOP7Tzl8UPb95gAUar2C29nrlE7
IljHc3yP17o1SQ7W6tnpR+/drTvEU8KMOpxsTZWG/d5t8jn6GqSVIYFvowyt3drVA/NqUzVAHvy5
m8UeDJXnHUInQ3jtOanMkPyrxPTukCNq92InVjYdC9xE3k2fRB4hZGSfj/YGL3ALMCpFBb8SACDK
jfAnDNxZ5llB4eDww3fUIBMOi0wfh6zheTlO45QCSQWNgIALzZ41DE86aHzXo9+KoDEFkMe+Fu5B
2MXGuJp8s3OfSHuJ5nVpmqL5NHSXyefB0ghSEKCGLU9ANBiveRRLUroLu/VS3kbkhsybm1EzKADe
hGmSMQydCpdcgvwJpIxvXTvTwrNLJwt2TqwjTAR+YECNw8iAzOpq6LUV7CXuVeIcZVMbL5MW7nAc
YypwPEKl7b5F5ej9u/tutLed9tqB0GTyytdzUIQ860MJ2dgvXd9/pv2ck242KqxInUE4642JpwKA
3FAz4nP0hACWnxuT3R5jamxttZf7HuAHbO/+ymkUSTkp0pcIOUVVIhqxKqMa8QiyGMewmhjybafS
MqOdG6VCkXZrt8VtkYn+RVu6AmndyNEh1pBozWId5GHpELebo2UsbKMZGpyiVVA+gHSsZryacmI6
XCg/eUkL1ssbj2zu5Dwpnbq7mJWvv8OxENc3YY2vdjVOo4P/mQuD6cnR3IzXkhFkI7AK2suoNkbH
dQVuI3aOFjgaQXSIiygu9TEq74gpdsRzrVtrEmu/y8b5ig1q9m/SvJ0dKNNlghondszxI+pF770G
pqUgW5sZstUsNUiw7YfOBVPQ2UG9qFSr4SvpWB02fSKm9N4jt1yfbFmTf1sEM3okpCYVWAQnKWp0
T1WvT80sYuM2KqLQB81SL8PLDsd2denCurC+utxznefWxCxDanQeKhwR8NPLJ69Dvn8z6LwhGt4q
WYVIAciavLsmvt2bP2y2Z5OtIBtDyARJrUjqHPK0f5lBjTPFFzNcacohRttXRoE86HrK675fqdGz
xK4HAv7QyC6b0JVOVnlIme7ajOY62CbU+0GjN6lZE9paO9IfPp2ughGzqty6Ho5OBRySPbkN5+DJ
6OKi2DfEPeSfyzoipk/W29DZN+QAzieYFb6802WamcxD7Npp1lMXjfF+Vm1CKyZgESHU1zFxEVsA
EdRehlEW37t4LXvsmkXmbgsjddx37FZWep/gV/S/UEzRs93aKnaZUojO04cJGM0tk2THu3RImRgl
KJP8yONIJOHKslVZP82WAqgYdDLPmDhYVTahQgOce93D/ps2U4SE/MGeIdA/z/1cgWkZe99H+ee1
ebENUzn1134cWe5LOfjkNo8FbwxJoxnVIHrMLMW1Q/QGfr6wTXd9BP3mNTGxYH1DnjIIqLy5AWUm
lBPEUNC2sLsBfCInAm5XP6IRb8StOxVR/4SKJ57bVYZ7sNi2qDOqc9ViqF0hqx2YJfX42lxm9tjo
kTH0WbBN6QwsoaFW9aBmtsgDaI9seBJB3NQPxVSmtI9ynRavPatP+Y3Brx1emqSz2ktp9NbwQm6w
Zx2tpm0mPm25xVdNHxnDCX5cMnxLWt/7gYNnLO5iWyB6hnUifVqQiFduESO202vVWBgl7X4u7GNU
mi4Qfb+aRxQ2fZICDrMc0CWAVBIiIhuRMU1vuPR+7sA/bI25ttl0BVCfK7SdbnlyYkOVx1gYUsEf
LSutNplfON42raeofS3tGQE4Tp5heR5Qc3dPQRc19aErTUR2cqY1A1NFqM666zWlfsN0tWzBz7NH
YWkImcK6UFsA+qFrNY0m2Ishc8frogTy/+pWkzPfVDyx8rNMVYXmR+hx8KB0mBRt47aXVboEHhVj
EkGOpiX7OARapvdEeqrsNUs8q8etGZm8i15WmDbO0TqH0+1pTOA1eHJ5ndlG539z2ZHbGAVEqsZ3
aFIQ6B0d5+lhkM0wHAI2wnkLPM3uEdCW2fRBfTCmdxi1OZHIEE3CidgPV+3Svh2zbR2RrIccbxTW
/UBp4P8wIrdTx44mlY3EM5zrj2GYVXaIPEjMgE1Rh/CSlWAFP70GXyfaOxeAGOV64o8ZeFkyt1c4
nC37iNAbCoAlZy/adbaBO3WesZW8dAIdO+8R7+7OWmrOH3WB2a09COI0m4XR6BnVIR+igUU7RFcE
0bqwM+dOuZ4dFfiNUsAw2kxHzj6DiBQhvbiTc3Q2qT0emDrxQvv5XDavCQiZ8hBN/4bCMUlvQQQC
tYymLxaUkpVbEYeEygCaJLNxZFgjkBQ7BovISBQSWo5nGhePcNLg3o97AHebcYz1dONgccTjBtIz
vZpqIx9vTEdoBWJEzONdYTmxvCEG5f9Sdx5LjmtZlv2Vtp7j2YW4EGZVOaByuiDpWsQE5hHuAa01
vr4X4mVleyCDzio360EP8qVFvEyQBHDVOXuvrTgrlTEh2XmnsXkT5joklr5yHOKlAsci+rpw436F
3yry0U8P2six0Ro1AhGk3V0EluE3HPYUFCOLEKVSeSOp6AN/yMcca2RTakAc8IXF4i5xRs+8ULSs
br/1cUpU8mg0g3M3+AJCi6Mx253blq2rVzCRyRWJXBEQB2KnASnh3Ti2yEDT1PY2LplL6jmOozD8
6dccpXcaQj6DThGr7A1yRbd5sZ0gR2XjlulbwLRaXPSBnribyjCCxlwx6+g1ACAgTTiz3TDuEA+4
atQl2L7R8AGB0YzmAock8VhoV+2q+4H+QvYQscE2CBTSLcEXSMvNTGXwjSUbYeFkSnYTeR0mf6yJ
tLVcb0Ag4Q1aixltwGNJcJOvFni+1ay1/Wc1DFR/g9uzS9E55gl1CbzHOmniHM0ayJmmFhDAZKRV
pWwQlHVEe5VlWz/BaSwR8KmOFSikZHQaWUbbni5+rq5EFEfeD9EqqAAwkXa9HewEeCMHj2Oqu+mz
4xe6dSW7bGTPLNtWARfbsYkngl0NTBvnsJ4gTCpI6XMeWmTGhoW3IFBKCIz4npyJoSCyYMOm1tCX
hEMB53zJRkdJLwD5V/59GWh+cBgALWrbUlHzbisKtiivauu77Xlu6NgPF5K5lmyIksYMJeZWb/Nr
pS6M4MHJg6G5tFXbUHLUSLKGxcZMJDghSDLQvyVmYbNyFhJnPpbEVsEKyzFulaEZ8LG7wPfMd2Ug
Kqr+Vc4U51SlXV7ilFbkuRFz0tthocshrCd9hJCnoHkPrGxEQQWuLVZihbN8JInvtQAu43chGuht
UFWdgckXoKCLoYAd4jBmw8soGl7CVGqWexc0ap2CqAhtqZK+EAy8yESqAtHKfdd+dUClVJdagcEQ
q7TZZu24yL1wGLYh4g7ZYxYdWuPOKVvB8dOPxyi6adgrugDMStc7tGZj52u9KNTygQ44gSjopnwV
a66d1Lq/lpTpPeS3uSYWmYtx+lKPArcFMpir4TVx7KLeso021LO8GtCE5I5w613AiNBuSj3VxAGY
YhBt9CoO9B2yfGSehKi42WVviapY9SzQzmVlDEAdYMygBtsNMudfkN6DiavvCmkEKzAigGjOiH9s
2eQqvuoXIEvUSGBw6MpQoNFFeaFp79QZbCR4VWizlnmOCKPHMLCz8bpRGgw/FJ/yZQ2f6oEzBQp/
W1e0Yu9RSMy/204TUyLi5KqKN69jd7yUmuuo9zKM3eJHT66zvPWaDiC85xoNO24LIIa3bMyU8iWs
Nhe5HXLi1CrXZiZMlyJNw6aa+lOfciImrWsDUq0UxLoiQYhRQiILNl8Cn8X2pTCsoe0A5Ghq+SzH
yGnv4XMnsMEGxv4Yr5q8crS1FlmagUPUTxrdAUYTu8qtIdXUfKUYxshbUXpOlHvHwd0Cmb8muMRc
pKMQdnUhk8TMX8j4o6sPPddLteAmbYo+ji/58gOimkolds66j+PeatIHpuUOO0bAQwdcJz1oXG4c
Ruk6LIUszlAmJxkuq6GH02xvQbj1PP8UEavXXQhECYp754eVpxevzSiZDRfxMAByW4ydbUY3MbZX
qDyx08hX+Fl6fOb6judyLrLGYgpe8Jlokt7EnN4JODs4UfI6HvbaQIRPsRiAKPe7WgayJjasdoaf
mskLC0zXc723ODHU4kFBZRDjMmjG4ALek+sDO5SxB9fLiaH7UXSyGdwXg6WMzbtJeGD14hrk4G3L
lsjiGy0exuqSFdZXv2cFu/utEWV5lm4Mp7HrC2ziTXUR6KlkfjdbrBG4xCFYmYeM0aacjyqOqSet
yZ1fzpxRV7c9KstgxeJGGp3sCijnGa0rRLJubIY2rgGbt/SuczLPSFf4MJMOKrMH/03sYWCQv3au
x31U9t/I7tNxlUnutrux4izt1w3TaxKtuqbBRLYxk7RrLhUsMr6D2rEBiQK8ilM9DGYIKwHsqMIM
xbmSG7YFzELp1dQ/MwNjTNSL2gpRuxHV01pXxP/4dnEuDaPJr11AgBIBfYz6gEKjVTjJjomz729T
2xlgPhiD8DbQ3hM2sQpL3iFgUu5uK0FUVnYxVl5TPP3qS0xaIm+W2vzjvwK1/w5x/tcf/3F/OlH7
7P+jvFTHnNpix1VL+6ysfXKJf7y/ZWnw+jFdW/37//u3eEnT/xJowWlAGQiRyC+io/e3eEkTfxmm
YRIIrNpCBVnP5/1XOLH2l25phKmqFLGQQE+6pv8rXrJRMzk2GzQ2dbol/yeJqao25Rx/0DRYJB87
BttDU+iGo/P9Zr2zRqVqpDGHLUuHs4KJ2cDrCPSy7EBbJBM48LpxSdnuQnTs9qXMy4dBsc+iDH87
glwgEQ4ZZpQ+FAS3CztrDo3if5PaXmnDB1mPz60V0Q1WlAvLc+FvWxuL9vbQ96ugNDDFq+azPRZX
MSCwKWxwAs6mg38pE/csTtxqE/lkjYHRczoHUw1pIOsW3oIwx3VjDTaG034P3Q5TkOKTIV3dd2DO
16xIwH5lxG/RcvaZY/JY9xjYpagVSjGC3JSofnBN51UfwgAkSYT6vtGJmZJ4enIYEWMPBXRQl/6g
/qC8scM9/TN3UD36YQ/k4SqY2HCle+vq4HtJe0iWDjuKBSXJYOEPxF8oDSbtIEixzFFDWlovHQei
RTM6yCEb9LBy8upUC6d3X4KOYjO7ewTKwXiDOLHLmcw6JuLF+MPzQnyuZr8LgiUERWxBPdZrwd5r
xTkFKMajHlv1Ui2rQ0RgQVmHN4RbIU8p7Wtdsgpno31p1fCa63HHdvs6VDK8igFgIaJE1+hxcFim
IseJ1nwzMUmIriSjoqMklzUbNNTZSu3jK9co7sFdXNZtdIiVb2rtPDKJs5XhH0HwRP3iO7C2K+F3
F72d3iaEK63sLr3DijHIcaeGVFv7kp1O1VwpQrnSYAonYfzTyOVlB8W9VS26KjbMel0497LQHPZR
P6TbPgYW0XYS2Te2yUtBXCiYdaMnfHJHlZuzrlFdJ7FK8KrxqKTpTVfHNzVlHQxVBmzK7tUykZai
mF+ptpcsnDKFNlRmSNDT5CFvozuk5ucs3mhyq7Ok764Dn0eExfGqEbjm8r6+m45qSjTpPRpdIN1d
J34yZU/adyINtt0yoDgBj/oXIFSNl53GSazrQ7BsGJY00cIRCwiLUr+l2HyXeXVRcqJc6qEfwFm8
U0eKAKk79KQGYz+lCLNS2u5J79SnQjNWVt7sOt08c6uExLXmvgmg9xTpFbCyrdW+sLKTOmV6r1hf
z0coYKtQs78jq36AWbxW4EThpmnvpReAQRTdBWeCs9Ijj43ZbVF4Q4nCnxxMDMcVieALszB+KD3O
ZlAH5QqznEkdchlU+XU2AW287uHXv5U1+3dcnmutchApI+haubp+1vQJ+Raxv0TW99YMEaVZ99Ln
iLwwqu4Ct+uSLNHvnVW9CLv9aRsDDjHzWQfoGzlwdrrOKs+17AJzHmfjKLn2Wox1BAodUDlbA2pe
ArhI0RvLemNJwLUtAU0Lo6EvoEeMNkFG6CDjp8EZ1glRDl044orsbmiB7aRO2JfwL31yWulavsoW
qNFjNlq8w1p01Q9YdQj4bH2bcwR+HJI3VFd9xIuOdwCPY2KAsE8JeCQ2CTGD7cGvY4NAiZCkzk5/
aiMgX4IPp6/Fz6eCOk6jO6/F2mW3FRtUvsqYvLTeqw4a1I6YkG1KnN7KDmllDRaiZSgW/AGEaEa8
mSM5SRAYm0tAYSQYkVWq9NdjW96Glg8ImhSiRVzjlPbHRduIx4h+JWcAcdHXrnLmjGCFtIxIh7hB
JAU5acgfbDJb3SAm68ykStJ3RORUuJSQLkaTrd6PCh2LRLq1JhKPGf40CvoPkVpc4ZnoFvUUgUmJ
mC6OqmB27xkww3s2dto61MvbYamyiU9aCBvjKIdNlk3AOZgbWpvaMPJ6iDspOdq5AD9HR9LUvac0
z7+N9HMwJVTVapwCX3TOPL3nKsv8pUk4pfSQn13rvYdRuyjvFGoLfOn2FUoCdRN6ghABDsIY9ynt
zIk2fNl6ktDDPnyvJXJxJ6dSzBpA3YUBpuKSBH90CWKaVEYVN2QXOjfU+2mxQeJe9+Z2LHsNd4rd
MiGL74PxzQ2RtXcC5kuthJdGw54SkhD9YSpNCnd3ATmlxq+5MDuqZSlIEsGuHuKneAce9ZC28Z01
tm+DHZzTjSGRqSPzkRUPLA2/RbWYW2ytekxGU93I2riKqv4h5h+LqqdKrwRiWI7BrQPhga5XfwaK
jf90RLn5LWEevO9uth7cBJdokySUkpR7W7oEJuvhi1rcCFYAYA4YMirrOUxwykIup4PuGRQ7aLdY
ek67lJ08doaLSqoHFj/cho5lgrj5XjUxO9DesFaV6T7EBREmRuvu04KAHZs3pjLluujCq9IF+lOL
V8UrfjT+hSECYGGHWtefAShdN0S1djZedMMovtGI56nI5MlqunuIJJeV+UJ8zCMG7xfVSYhFjoOp
SEUEGPvoSMnvczd+0xxXLnwMrRNTWXIgCTajVl6F0bAuVAI4SrghXs0C2rX5eZ6nD5QnOuZ67khQ
9Y+kDW4597OiWXDRek6fHA1XUhcZCcSQjBgB1Psp8WPSBsSW7luzI3RGZcFGgQVDUDHXMrdf/Wp8
CA3EZ9S57k36GK4K0Lk3jH3uVRHBrDZlvNjYNUMCKc0EU8I2f9kV6mU8TpTspDbPPdd+02Ar2ZQa
A858iB4SqWExoHi6tB0IboID65LKNbXXzKKcVNZrZruDBdeA3T7fmYLCN/SIl+q0cxkh8IY8LRK0
3VrftcoBxcKNR393Ad+YjKW2f3QS7T0tsbs4dnLr+e2O6Y74y0f0hVu0C496Ri/ZNC66hr2SV69Y
nXLLv08MkoBKXz1zlOrGNYyH8CmzgYPlOTEonUmGYQ050xDWhd1PWHQbnihNmRQMSn3QNZ1XGMSD
FbC3HKRG+QZEE2/qzquyJ1wq2plFamiikdDco0DuquaicqFGEQ3uqOOZrWbnnvb8a1MGUY+W6DqE
/ERtVWwytGtxaF2RKviW6O1tL3K5ADu2cdMepBcGQZE/90X0ZgePMgAs04Q/60oWyxYm2UrNywPN
ZWKAA5h7pdzpSYXZij2sY8Y/w5An7pEsy5xP0l4R0gZ0W6JSvOlgDVeMLu4tIgD2kKrSQr1vmWWL
/HzqFJZdesgaxV03adkB6STerm5YyzwKSN51J4j6zgkYqdMGkG27aqb6LkqIFxBTeGq9n6x8i7CE
ZT1q+fep6tEN+WHaJiaBed5J877PmHt6WKRLOr+oiQqgVgCZw4yFnLMClko8yPw+qnn9g/ARoJUW
sWAlJTCcdsTc+eYbffCn1iANcvKe06R9t+EtLUyqX6lvf9P0TUcVoM9ulZItbp7gtoKnS/p3I2+p
03JY9dOlPWU5uXn4ZLGwqylBtG2MfLzZVghbsFEW7/2gBGsf8hrSWTr7seFdZR3Mh5zs1aVg74uR
i1qY5rnx2tbdF0LnSb8sScxufTgtuCYPmv6mWmQqhJXirOPRgZCi8g60OKfMmvZzgtiE8OtKQf+b
S539QApW1KsKY5NvO+oty7GWlxENvQX67XghaoQGoavBhkUGUJFjU3QDwLS4hzvbRfdejyYKpPmK
qGWa7R4zO0C720FDCYU8jixvdXhTelBeVP/3JsoB6oHjNgOZ4LDlXlFz6lbk8G5NdiJrsw4fPB9s
ot0vNdi4Sz33J0gP2QS8abSwVyRLspCyQ8GGFm773KNIkBh3Zj5xIRyd7FLokIsw35Za259TTTpz
r6xI0da6diP8rF0OkCJbejhbG/kcvjq2IR5zeYlFH/QeHzLlohltgtVyyABCVmRwYh4vdYTZ2mAM
mzHNxxXxGmelsJqtGl1oOK9Xic48LBEo0Z0sViITZI2yejYlbX193PXutAFKsGKOOVITREprmCod
9TBNIYWvdR+qMG2ZRK5DyqCZBd6mqc/60tbOulF9q5oUTdOIjaUZsvMsGa6AqsBaX7rw+qn3jhAA
pQ/hv5IvUh+ZkUrGbO2TQmnQlvMaX8AK1B40+nCcsrqLJLkdCoPzjQXfJcoYbo3xPGbuDRC8m8CH
BIN5dW0QBOTH5TfUWcmK14pNR3WXddnd4DbImkjQoHWGpqAuVgpN+iWLZTn9LOwXcEDQKDZrdJ4J
7Ri0Tmh9oE5Kdvw2KV7LJsoBybuDsvSVoV8HOml1ZejVW7CAy9Zp8aIFFidU80pvrH3RJAjdAtFu
kYmwvzJ2XZw+urRaKPhdTjhDhk25hqNGanRcnEcdM3erZBwddOUBVQ2gzJJHiXGWBpjwY3ONCO5Z
sRtz7bToQTXqE2dwXdfGaLyPGP+3A1i0pV+D04PtF0AWJPWLMufoWjsfvulSkz35Ee2UPYDtrhAw
qkVdGhtdbc/1DG1AbMtLWn/hJX24MyPJ/LMgUgEOGiaJtekidRoABCPwnaxGSuemwUNqPudD6qzG
ITn4KUF5BvTWQ8mhKcVgf1kALzLbtc8W/ixJOaXkNdSlKGnhDdvihjYX24u4MZfFcB1aanuFMq/E
o9zRClhWJe+uj2HFTjmqYHsO97/+MRLjgE4p9LcumboR6S9QubDyIY9qNmnSPestSQqxIeKrPH0q
vLBbADrnHETuzbKrWdqAVWebRu3BFyfaziC45FuS7VqNEZVb+9qNz7HFxqu0vdL0On6s9O47jxY7
PsyKTerFyrIaCohQhQVRqwk3wjU3Xiu3XewSZjE641lYDcON13gljNBdSt+UBSgs3tziRjPT/EHr
ij3ZPs6VVct3v6GDpdAnWigPkRfeY0TtGL0uDO1c3eiK8l4U1T3kNDY+UUERoClIbkV9x0zLcUqI
Yk20UdwACYkbtnQNmCD6Ek+ViW5QTqknZdHc9kOwov/1EMbqs25mt7VIQBcS59AW3k1VJG/An9+M
zrpNbOuq1uWuDysUqU57kxj4xfW+gSGU3UlPeyACZUMpbAsdgMY2zFBam2cy15Qzuqob9IL1Rku1
tWcPNyV+lJVlJXLNiFpVusMmsc1J2aJZ5Pnmi50P1VqZ8N+DYd2mRVDyioAdCWMTbC/bpLIp4ekj
vaaNocOUlDt4E1DBQ+gEoteee5/5m7p3yh4vfLWjTr9IbzTq5DhK9Z+KzCp0OtC3K8MCtGatEzmh
ETwyCPyM8nqNGKq1yr0uwHhqCNw4CELiueDN8zwah7rMXgyLfD0lHspNZ3vfo/o8LuhX6BqoKMIA
NavZ14PxY1CKF7Uli8lIm5+ecl67+UPEmXlBPqPfKWepdoYImLUmSrql1rH7yKfZ0DHTc9Bs77Cy
qi2HkzANaCAy80NhMhMFXFCY3Tsob8iMems54jgOmDyn7NmRiuDFG9u16pD1QAeK42o6rlMKA+wG
BgpSHFTaLAPnmbHzn0DLamhyynQ3SnOQmF45DrIZ7aABU0ETUAhD3OLQK4DxRMukdkOKPMgIFUGA
s1rf9XSAQ4MQXIKMqSPa1iXA1HFlFfiI8UEv3RoMcGsMFWncSbF1XUR1FWlpWndVjvab366NPSKm
lZ9ThqFH4CyTim0SJfqWfI5A2yTYbzMc6nAFLeOcSPtXOhnyIhHGlZYlxtrk/i/zenjDb0K4ZYJ+
kU7vReQ598Eonnr0KBU98xUVJ+LDzOLVM8ufo2Zd4+wkA5xwHCdizq6MIF/6jUvJy8VFnzRA4GqL
9BTJSWpILjhLx3YzrFATrPmr2rd+ZBlTGec9l0Lmwg8pOQVdfov2aNEh/W6SSl+7aXtvNtY3tYJW
kmVQHl29YfsnjPOovIuqIr+Nwug8LeE7jjXUjMhh/hlkSQRuUK4a3XyzRidfp2752AKEKwHubyLb
RFxHEHsVSCgnfXIT24NEZKz9cAcIi6ms7gO//wajKdmoNSLpqnehWFj9c+yFzfr/Sf1/F/ygspb9
rP/jN5fyP37/I42FfzYeVq/1629/WKd1UA83zXs53L5z+qz/8R9/tyim/+V/91/+r/dfV7kf8vf/
/N8/siatp6t5Qfab/9jAynG8+r/0g/S3mv/0P/+74I8M9i+q/KYUmgkh0TD/VfC39L+kpRqOFNJU
paYbGCP+WfCX/CuT/6fQdU3oqsbV/lnvV/ExU+2nSA9kBy+zof1P6v1/sl6wSzZm7inifhK0eI53
XZSEYbG0K5usq4cT1g6+5YdWwt/G2OnqM4cUvQ237GvFu3YdahZxSq61VRKxhXIi3ny4zdf/PTc0
HzF3Q0foMxK3Ve1DVI5U0xvOwg3Ktu3nV596HXN/53T1qUfywcbjWVpkypykvdylzlQrwS7Twy3h
fT89Qz3/2mfMTFH0iqvcEr08yKz+6ZrVg0tVoW61R9Rhf7fjfuvGnbKMTz9j1sqxw5IToaEZB2C1
2wzCexepq699++nRf7hDY4nyXoa6cVCEuJcuuxnR5neenz6prnvx+WcceUn16e8/fEaXISazWsU4
9Nj6SK7BU0W9iqZmceJHHHlP9ZnFCSy3qaItMQ6CzpCeUgEg0HcKmvjxtR8wMzglLmU6t+f+ZxHI
nC7DO8USGZ0YZcduz2wMkxOm5Kbs9ENXFZxPKvsxjaP0xMV/7wb+awjrsyFsKXT0ezXWyFcxf/hq
zJKrnOtNemEBDal7Inrq7uxLd2ludq7V0sJDmWqHzOdwH/gQvzvoWp9f/MgjnludM+QXQ+D6XFyp
gQ+5tDBaMdL17gk/+tpHzAayMOnsGXWoHZxO25Ikck8eLKjEUz65I495bnMmwK+MkTDR/Rjp2vlS
R6aPKenETHfs6rNxTJXEFLWuxNeoFaldJqJcySJBTvD5vTl2+envPwxhqU/sSAJ+rtEYcMhFBbuO
c6F98eqz8YsENZVWGXvXqe4TKtSNJJJRgJYEGnz+9Y+sA5r2+9efLC5xj1Tt4KrhGYP4AtVtjGWh
kGfszr/4IbNx3GTJWJhgfA+YF1/jpgdsqm2gzSPtcqJT6+X0Mv5hRdNm4xks4JiFdW4fgnS8cCIQ
N6U+nVz0i9YcwKCqJ/zKRx743K/M3opCZG7nB8Tm4sGIAgh+kfvw+eM4MpjnPmUUQ6pUkp5Yc5N8
nwUZb+DhccSxXa5PvbH6sQ+ZDedC79ixJUl+qMXGoOlZJs5eILdcWDB1y2bHueVbmrxIFXo6xyBa
hvTO3k268q5PV733N5yX9wiSevNeV85U40LPodWZ903jozXVV0W6SehI1Bs7dOnEE/LnvxLCDcPq
3rRuO+3E/kKd3p8/PPK5kMMpAjNvejc7dIV/K1r/udXidTEqZ0EvIMeX8gKa2crzqnTlZXiucjKd
TgzMY/dw+vsPw56ItHZELQ44DxcEYjSHCl9AJL0swVt+/i4ce9Gmv//4ES4hUVQh7QOJT+ep173a
rn3/tUvPphWkt26ZUyE+NCYOOolA+gyBbnjiuRy7N7M5JRt0rdDVXsN5pe1MN76CEf3owfj62pef
zSYp+iKNrmx2MC2/VJH11c5T6ebF1xZrdTaP2JBui7JQrUOXUHsPmmtNdb92Y4Tz+xN1jYCEvHiw
DoWt2evE8/tHH5jmOirG6O1LN0fM9vWmYucujkz74BHr6p63JK5j+lFTwz5BUjjycMVs8hBWC+we
7ucBEDrs4kirV3EBx6VoEJh+/huOfcRsU9/hsskLbdTII8J45pXnYKeuIgpBn1/+yJInpo/9MK5a
qHG+pxTO1Kx/Bsf2SpLyRdTlF6ZtnvgFR4aumA3dOE2TSVHtHBpBsDxmOlr3outOXP3Y/ZmN3mRI
DTRZXL0V5dbJiB0l2k8xrK8tcGI2fN2Gl7P2YIKmeQUIwMCji24DMNPd1+7/bPxiEmwSL8qtA41Y
F3ldAH/fIKxdmkFw3eVjdWIgH7tN84FsIIQtROgcjCp/CnWw5kF0Cb169/nP+PMzFs5sMKspFnja
K86h1NXJilqrP9NEj750MhTObBwnmst+W2d9saPiotCyb0iyTjzfP98X/Ly/v//6UOIK9hL7UJaD
d2X35LiXSdg+qSo9vK/dm9kIjvy8sdNRtw+Efgz0WBrbFecqu9l687UPmH7bhzEshQ4bJxeSg7Mv
kGxiUKKx8qUTAzai3y9OSg+mWiO0CVQ6pJAiQHC7p06dx96a2dhNdeqvrlWZhzzG0ulj++SLO89f
uyuzkWtEpBoFtVAPlY1GqtdraxHQPfriQ52N2ymGAqdkqx7iOLd3ig+wrfKCE5PysZdyNlhpU+WK
5gbagUYgSFYLnkWOYBjvZp8uv3R37NmATf1es1rVNQ9eBFK/GTNlGaPQuv786kd+wC/R8Yc3EoKR
EZWSq+tue2sSqQFUVN2qZXliuvnzqkXL4/eXUuCn7eKQckWR19d6Zu8zYtnEYC8NHQfL57/hyMtp
z4Zt20oDD0DBthCQu7khid3+4Wa5deoJHLtH099/uEd2hAhCT2R8qLySvm9FyLJrpul10Brml7Yn
ADR//wjhDY6TZHFyiC39EqMlOgwH6EDb/PzaLZqNX7UgqNdBWnHwUojG5KMhfnarU/hAbRpL/36i
EfZsBIPY8RXFtuJDMZznOt15Dl22TsfQQNMTht2Kw5NJDBb/RUpD1kCXEvueP/SEWypI+Mj160Sy
tSJkrkFwnlSnykzTe/anbzYb/WpI1oFHseAQ6Rj2KzIQxKGJ4kUOJLeNx/Xnt/fYGzKbBhQTwIJb
8ylZsogy64IkcRoLJ9bUIxe3ZhOAasNE96QaHyzgZZji12MwbsZkPDFCj4yeydzw8e1ORow89M7G
aU16aMZKRexqhqvPb8yxi8+Gf2TjNgMGQLaPgZiEsvRwZvWq+rWBb80GfkXiGtEptntw+9xdaUJx
t1bSOyfW0yOvDv6N326M1ZjqoAbBeEiI+YQ3AuimbJ1vDm7nZZOXwTqze3nil0w3+w+vqTUf/74p
NFJQ2NwQQbEkRVSSQts1Z8QgdVsbTTsVIeJJyKWxTvy6Y09mNiN0udoavWXZB3MouitC1o0Hp5Lp
+9ee+2xCcGwAC7FMwOFrYGJwlt2LsDrxzY+Nh9mQbjwhrbSiwCCwv1xmkRwuLbtI9ijDqhNr7i/S
2Z+ex2xA+20TRWPnYoMnsCfpqoc6Lt4Ut9swaTXmU0njMxuzDVyczKWy2Xzttk0dyY9jcYRjZIZ5
4x5AcRDEZicuoX/CSHJ//flzmS70h99lTu/fh6VMyLFrdHeIDhq0in0OIuuy0ajKZhlhVYpFySwc
KnMNB2ATpUN5YgY7sgkwZ7OAM5CohcM1PNTgZCZ12CaNumfP/6W4PDWEjrzQ5mwyUFSUI4YOcXSY
pHWy9gcY5Bj9P79xx64+vYwfbxyu01DPFOswVnbyMkrIcwtJ6aw78WCOXX/6+w/XL0GlRS7KjAPp
Oguif7YkUu+/9tVnIz0qClEI8gkPno0v1jfee7d6+tqlZ8M8gbvgdcglDlgxiH0IcFQ0yala5a/S
1Z9e1tlA90elN9SkChkNUJTOlTG8HplFeveacPkdCOnLuPlxsix77AnMhrxWZ6rW4fbdj0ANCDTH
HAQv61Rx6MjV5WxkI+doc9bA/qAKcnO6QBKKYeXeibfzyLCWs2EdjGPaUwgND6yy8ppMknExgiWm
/t5uVKu8S+PY3LQlKUn1gIr184d/ZH2Us1FNvGCVDzSyD0NOk1lTkLYBS9MAfWFaHvQTA+NItRxF
xu8jIx/jCC4CcUqNPQZX4CG7GxkX2femVUmWlnIx5N3ehQ40rTAooXdqoJx9/guPPLR5j1IVTdS0
1aDse6/YERtLi8z8+YVLc1afPTEKtCZPzK720zZjYUkUmWqEG/Hzq//xfeDqs0czMibhGclqj/tn
NaqgLIpxCXqJFK8MzN8wUUyaitAxeeIp/fFO8YGzh6TabYQhKsr2qu/i0cl7cmRgRqy+9nNmk68h
EWQlXpjti2EL0mGKuUQHFuA52urqzp4MnsOJ3fB0yX+bc/gh0w/8MA+HNunDEDiyfUDKVN5gSsSb
DeD38x9y7DbNpuLGIc6orrl6lKL4dxVgYaXZe5vPrz69O3/67rPZ2JGaUdRhn+59xJ9vBqrcN83u
hl3SeuMP1UrZP+pK/lxBUKq/+INmU3TjAElqMWntCfci5w3aH8B9j9znUz38I3fs35rsYIEIWevK
vUUIk4UqL9Wandkppv38+U078gFzSdRow8vRCz3d1xUhiE2FQU2cgB0fufRcCkX6UNVKYHP70rDa
n43Rpg0eT1E/fembz7VQWu/psYImgEDnaETFC6Hjp4oy7fZrl5/NIeDjXI5WXbaXcUvwbu6C91US
7UQ198i7OldA6UlROb7qJXvUyJvAIOOrL3YeNQ+71M58TGS2XZ+orRz7qNnsMZJnl7NENcwe35Ag
PIbEnrNSueON7ZP/TSD15zfsyNQxV0WNtAWUmIDYPdNSXxFailw5xeXz+dWPvUyzqaNPRQOMNyC+
W2D0gXy7pMV0ar049tVnM0cIJaiD61kj7o2sH6EZ99dDqe4h+9x//u2PfcBsnrA9OjOaYCgEVDMW
mlKsGlXZmaM8/9r1Z5s3s8bna7tGuq/KAIcYYM4Fxjv1PMWi9JVDjHAm5efHlcFNWl2ryrHcA+TU
F07Y2PiU2HMtDDNX1tCNiAH//MccedTziIEBtkHVeV2+l2X2U8rqpUcO/bWXVJu9RkDtBoLmx2ov
tXAzVNWDV0A+c8MTY+3YV5+9SHYicfBhodwDabp32vJMyvLEjDFtJf6wuv2qPX5YmWWcjVpcRUzQ
oWLhD2yfPcVe9S4EBtjg289v/ZH3dK7G8bHHFYB+iv1QiiuYm7egRnfkKJ46Bvz5TCPAhvz+Fo0N
RjgooAXLjVfhKaLFmrndI5F1y9RT0UqQeGz0xbvE745f9FTv9chzmQt0LDnWdEeVfA+8E3V+BIvX
W8YDjt+v3bh59zWxHCXsKFCSBCr2RHTeAYm6y5XuxPg+8v3FbP7Q9TYZwSuWe0M668aMLoH4vH3p
kYvZ1GEpiGRllRV7Ofj2VVWN+CRd298RG3lqQB9ZgeYxC2NFPi1uNlz3VuGthNLrGAnhhkZ6Hjzj
FGjevRCreNgJLCCf/6pplf7DaJlrjMqwtYXhVuVeS3rVeRJw6yLqIXUh0l3sa51KxF2pKdDkpG5l
p7I/jgwfdTZHNhrk9bzX8v3/4exMmtvGuQX6i1hFgCRIbkVqluUpdhJvWHbicJ5n/vp31KvX+tpx
lTe9SCeSOAC4uLj3nMBy9wnEUtBGu2Zqn/9+UR+8BeLy5/9vCqCQaDAAZtVnwX632ncQGguQ/3kT
V84n8+NHX3H1NkglCutStIauFe2mLiOUfMvwpQILRv/V7Js4BaA0mALnJAmFu66dCUJPXxLOfrJ9
+WCS/Cef+f/ukF6WompToz5Lp11nkDZFC7vODR0myTz++bXHcDUYa03mvZMCkUD/q33vp9I8u6C5
v7aEXFcbKRt8G01m7dmYg3Klh+iWtaT85PF+8IJe1xmNDomErhf1eUjKA81nD7Kot3hCX750Z66r
jJZBmxfZzfUZgJjr2zoBPyD1z0pFP3g39ctD//8PV1l9VBdTfVYJzBEZWntbKz/ZTHx0Y65HbtDR
DzwENfteqN8BtIujczm4mwOpb792c65GrwRGq1MBV2OYdusZrAHE/AMGg65Z//0LPrqGq9GlbIhu
gCHSMxmBc4UwPnOyedVoMAH+/gX//QCc69oZBYAnLwOG76wvNDG6J61vvzSmnOvCmXRS1GD3bn1G
FW0cbDPAMWon8+PXfvjVXq4Z+0nSIU1Ww6DzMu86uHal/cmr89FduXotA/q8ywSn7NlFwODlsxt5
sfbplPnfD9Vxr17MyJq6RgvD5qzRBvUzK1pWZZo3jV/duHxmcLwEX/+7WNLB9e+BBV3VEG11mdAy
4AdxXnh657xoNa0/xniE+Qjdr7zP9K+tY4579aK2YToZ7RCRBgqajVDhSxkNb1970lcBOCx/Z2hp
njkvaes7brkR0filEM9xr6b9MKRSpLSa6lzXIHRNWuAgfi7zGQj+VwfY1epb2w7Z6qmqzqbQDm02
bZtm+WRZ+e8YjDa9fz9jI8oLYKvc82kheyjEWK1hc8NXt6EeSSl7Lwm4DqwhzSf367/XYue6tAYw
fIQCnXERXjhDAW9QN4/WKiwRHnXdJ3PeR5d1NbKzJkXeoRG9uuhWBAqYlZPEj6PeITcZMO2IYu9o
44+/v1wfjMXrQhtyfSbOgZwsb2P/xjaTrKhGWnxL6Z/csg+mEudqsI8l/Ao9ZXcUGdW4wePzHiXk
qv/+6z/68KtRLhNXq2Xal+dW0PJYDLLelNho/L9/+kf35mpML3qe9SO6lrMRTGs2Q7uqSN7abPhS
LtH5nwob4hY3nYYMcFfcnojclWePZvfJ3vqjH389tIHDjq2elcQtlt+aUBes8h5I3yeT0kcj4WpY
L1FpJaZz+XiYv73KXpJYh1ThCK9P0q/doOsqmXrs6gC8R3mWbewXbnfKp/qTzM8HL851hYxR6rYG
67s6l12b7qSp3TlBOW7+/t589OFXA7htxsDNDb04l6Jo1na1hJR9tfHXIpbrCpkwEVWF3qg4w3r8
QxCwK+ovFZBQ2Hc1VnMrGTIEMtXZdhdsMYGxeMiaPsu2ffBGXhfEYIlQbjddDhZ6beVm4SXlWZ1i
o3n6ym0nLf7v5WCh42qZqkU7NBzH3AJnE7u8kcmXphrA///+9LmkHQNnnkMmoctvkiXodxfk/idT
zX8PJ3HdCZAjaayTdHEOjXlx4iQWlVUVShKb15Peq3b991v0348AH9W/L4KGeFj8M18jxuYZQNH3
Viw+isjPUhQfff7VjDmHditsNTuHNp0AN1sAL9yWAsCL6vjvV/DfcZ24Tkq1zQwfPJycg545G+cC
0gAR9SMztAWQ2fwtTQA55orHH5TzJ0/+o4u6mklBiGc1xeP2AdfEvpbt02wDcsosIB9/v6b/ni9A
rvz7qSBNJCYyAnVA7WJsu2wRT5Zh2J/Mov/98/+nOwBbk0ajnK4OyTI4KzOd000FGfEblrzPdpr/
fQH/0yJgLEttwEKyD6UFJP15EFM03qk0F/nz3+/QR9dw9V6VcJ+CAs8FHrZFM72siYJfXZ0TszZ6
UX2WyvngW67XmwTEVRrGkTi05fKbOI9qkQFQ51CVv750GderjlaX85ybjTww5OBo9YdYtduyzD6J
hz96DFcTIGhfiTpI0Ws4Bj9qrXwUbfmlaEJ3r2Y/odkmVZm6dWCLH+5Ai24XLJZeqNwvVWTr+vWm
ENIApYv1ZB00JyeFabtzDDArLJ6xBjqfTB4fPODrTWEnrXiKp946FBY2SbQF0VFpjbObkYB/cqM+
eAb21TMwtDDlrC2RhyFejAMTFRWmurt8aSrixOrfM4UVDcIc6tQ6QKx07tEwZXdx2VnwiZrm/u/v
6AcXcL0l5DSmH8qltg4jGHSf4+76tl7s8mt5c929mut0saRdMhbqYDjjYD9e2g/7J6Xph7ILUvd3
Y6smBM2Fh4scPjWmX7qo651igWoui+tgOYxiYmvoLvJQBcHyyTP/p3jof5MN+vW20GgG6Ocq5aIS
Dd515RyQ67whWILiB1XSDJzOK+bXMFsAJdOhjfOl9siwvBaZOM9jGFBZDzEOOuzEh4RMCgG6Urvr
njvlfo/C4DUYwSiFuVEe6DTtdlMNNZIoB8QojR5fCiz/p68jmlukB26lDtCK8nGPq6LP98ic7dL/
2lO4mkRUG9YjUFpxsMIKCHhhQYZL4PB9KVOrX+80+34WIa4Yk0ebg12UZQzd2LSz9pMtzwezx3VD
R6MPsxrS2jxM2Ny9cmiLYzJ37doy9eiTr/hg8DlX6xxSlzlautw8yCyATTuPaqdNJLG+dv+vZo+5
VADViCwOxTIVQNxwC+H5deTT3z/+Hx8CE9F/jYSrWAnzVoXWONYPehO1SFVTa8M6+osHstYR+W14
sf7o+rAvXUwEJYC7lUrD56yEVizyezdNf7S29YY87afWTAmI3fqwFGofB6DO8crcYhnSz6brnBo4
t57bC9Bj0NrxkkV3oI9/Ti7OIWcU74mtQmx/DKmwhCdAAnAtkukdIaSftpVfFsWPcpoflSDIrnXz
2a7KEGbGBA9SAZ/VmCmc5z4CZNnA8Zdg44rW3TaI9oqsfcIqeq+HDv0CfI5t2Nsq0P14Sf1I9PdU
prxqlg3DFkVnDkM61auDY8dHMsDbrjB3ddt8izrz0CNCAqjfb5q42zVlsK6jyMfKt7UBeeMX80zL
OJomZN9cxZAX+N2RtSwb+HUWRFBhw4erCviqy2mMbV/GwWqQ6W3fq0NcJ/uUEoAUel5QwwzV3AJs
pHHqM3juyQKJwlkH1rJ2xnAfqeYQNfOhlPp+icbncDJXWJnZp6kVer2naVCv6CDOpIrOo1ndNQKX
2RIud+R1dnExRh5m9F9uFm0utzcpRLY2awctL+SLRaZI6yz4bvl06zJ6vDCWP3F3+nO7bKbUPDqD
+bPSUw/t2UMuhx91at90Di6IMdQbTw8WcKZ59Xq500My3sV4ixCkx9+wJzxivF1TL4WWBuNQmKKe
HdNdbzkBCPT6Fob5OWnm3xC+brBM9Ouhkb/hHO4N69LY5z4PdX1McZbWab2m0sdLxQK1ONyUoWZ4
FX+Yw0YWS7USaIagnw7w7+d08su4eTQoKtssizhriXgiDFIryxW/62iUq9KRP3FJ57e63Z2EaIcT
ZpwnDOraWtg2VqZ+Bi0bKep3Y+O+LuI7Mce5L0Np7YZcautoHAY/qWBMp7ms7qrANlekLCgobSo7
3LICIJuuxu6bkWT7vCmah6gFCV4t8y1esru6rrJD1hXplkq4dg1QN+AZFz+d2FbwgVXsFaa2UtoM
wTRPXizcUhvOVWDidpsJpr4S+WNIt/4KtLL0SpzZbp6s3Vm/Q3f8kAXlu6n1oBzliCFAoAlhhSiW
ZktPS7eFxGrAay52qEUxa6T64DVQbI1h2JGw9VylQXvFafYil+wpakwg226wnTX7GSfzd5J55tZO
8i2dMtBf7fRJ1/rnNqu3I+kywLnJQ9KEjb/ga0UJ32ACky+zMxw7Gy56DIjXbddptkBv1fTJw4m8
C+ZgguoYb+u8qP2MFmwPtTpq5ov+NNSslRRi8i2nitAwiIcqD95oOa9WveoORTWlXphAOxadOvDb
fmQqyuuVHHV+Zj7MXoxbI0mKO73rzhIGqj/Z1e9Kjx8Tek1WWIFBp7TxbdpT0RpfLC29WhC8zDI4
1MmUASkHaetU6Vbn7I+z/Le5BmYgLWf25gzt4tTOco8NnO9cxj+XF29wpsdoGB4CJFNlHzKfJepb
qo2aT3nfTqvtPwiLOp8urRWN4aiwHXloINBbdXCccvfZTtQabOeTVqZrjkl9pg5MglPVIgYsbzAq
nRQjsbMRDzbF8Ju//h5bNMXrCHo34Vg3310BBpPddo7Ot2OqAD+Cg7fnNCU6Vt3krHHS7MTYghoY
4to3k/xF5VHqU+KPANcBe6mpTaMBu8Y8YNgBs4VYGWO+g2G/nwPEhlDKp80yN/2q0sLcw2QYXZLs
6a5ZrJtRzHKlqSQ5RBD9vM7uD27neriKt7oJ+K4CfJ4gXkXccF8s5Yudz48ybna6ASdKTiP24kU5
0qs5WaGkWdH/2QVwTfMffRDtbLt7IPUCt3sxPMMMm1UaL9YOZeq73nb4HrpxWoeXKd8eDwM2mjDv
wcyEE6BPFHiWVZ2cqKhvl9g9Gk3oK2tYa4Vre9IVN8FkuD5mkX5VpPorgsyXwVmQCENEtgoXD/si
fgR86JZAMt3lOT4E3IWmr5zhtlOVzszg3ttTfNO6NUQZHZ8W6oUg79dhVj/EWXpfZom7xXaN5CFa
Mi+PHc7CM3SB2SZT41qJATW2TWswFDnAPlgvnPTVNqhVooUS+4LRA+Wult/shBGRzNMBddzewkix
dgELcELd9F5TaFikVdTt07kJH/CtAprNWRPialyHdbAWw7x3Yr25U62BvmA2H0zaFxpcNmvQqMn3
PkgZOaIQK+ikHvWtCOjsp4xg2MjxULYQoNYG2BCAs7WgHcv6NWp6sopaoKg0ANGIanXP8czZjl5P
rk97NmgLlcerbOh/6DVGmChiHpvTqvGMaYlZItN3qXF8Zuli3pmcqewzfNSeSKiYDx1ac3QtX3fa
KPy2kTjUtKDczgu+TYP+II6z5ZEAgaFHQlQaN3Mb+lYPF3UW5jFxa1x9tvuW5vaekYeFhWosbGi/
IK2bnEgtwV3eDejhq6HcUaaTnTkPrr8PaqhPYVGXa+oMeVtx2K7SRq+eAl3RJ6bg/6MUS5ZVWlQQ
izSw8Z2v0sr1Rp3qdUMGmq9KalPnnG3FkALEXeXY4PyWj0/XuJfa3BsQKwJ+XoZN1XXTHt9UW3gZ
qOdnjo4TwESOQLnYopEnHKcvbnST+ilybCJQzVQ+epjOAwtaroGc53g7sXOPc5Zs6GwEah212i40
L9LU1ECisSpRZSNPQsrwngShWi12YflVac976qBSPKptf5+7UhTrHvneI4hsfcMRXndXZUPNJYq6
o8ZdJN9VpS6UQDub9zPwX+nrEaVPvhsV+sjyGcf3U4nY0bC7nVkAF7fEOE5eYqaKBcmkqWOOmmek
38XRypJxF1QyeNeMoXyPg2oOL37H8rzUU1+uMOTYftiGi+E3cU1ZQVrWal6J2u62I0i1E0iWZI0x
vlu12tCto1hZm6hCpk5TfX5wZ5ms7SUIbtJE0BzN9mObJlPxag6mdju6ZnvGap2cdVhyHCHpyzqy
xQPQWwcWdGT8NDNH3rGRg6Y8BISpjLZ7lPBgTkb4PN9G4lNPcBx/zNUonzkanPym7ATBkrGsVbAA
OWQZPs11Er/1Lnq/bIhfxVDdN2H5CimF5x7FoNGXjohtmt/Goh83dA4ZW1orsY+YEfreCXOO5KxR
X+LZq5wm9ZN8wOMNAEHcjpVTbE0NtyrTH4kZc1Ze2Abho2HX6JdmI6JyTxZ0B8z4LFfLoM9+rLm3
SVgi+cxmYuKpVxsxR+gLRJSvhmiWz3HWqVOxtEyLTf1uLLRgyiC6Q64nmfztx36u3lQ1uUenHqVH
MD8TpU/qz9zrF+h4gDAwHakaGIxulYw4DsbCoILX0fQbYy61VVXH9aYL2uwZ/FOD9MktjpVrSDbn
9a0mgTBj6uv3eR7JVR2M7ujj57UYvnl5yAY9+xNRE4Jado429YQWLa3jPb8roCtlyJ9pt3TvMtw6
HhOj6RVxmG+VbRg3qk6H75noRLiOKZ9ktb8cEQwywLzGe+8hREYwbIbJymoLlhgniP02wPmFEpZB
lLW9Z9SQ0zm77l7apsIasqQTpMAoR11b5i+pa/9yWnvyRqSm/CuDd38xzb2ap9t5nq1vJu/X3nHa
ZGOKMtsao7qvUlp1o65b6YsMn+12YFEK0zfeyPHoSCs7yFS79GJgngS6jXUxxXMhoxxNSdqZu9Ro
xc4w29nLgiY+tIUlfbe0DK/mR3oZ1Wiewu95zKgPZseVXihMINjnLrvgDZsJQ7xpe2kMIKuNzcST
BnE6tge1k/nwZkq924qguZtbcqJpVsp1pfffCLyG73OSWKvMse1NZ2fn3iK2r+Im8a08K9ZDPYR7
R8mnNAKvoBg8Ix3jXmGP9WteWG960l7UAfWE1cv5ySVq5wHMzLZucTVe/FCRrmeohOR9acr0DH2u
2dLeNL53aIZo/zVfhoXlHlT0+M2Z6spXcCFREreZb0TT+CCWwPAlyOFVfnn5UyOyV0vVGSt42YPX
FnLyJqch+8O6X54gqjN/5XrsYszrpq0etS9BgZ0B12/qdXllsrW7WD05gjM9AkP0Q7z5B6uRkd8H
tfluw0nbLjEx9ZQQmtVN3m0KzjB3QguSTV5O0m9z19qYU+IwUUpznfT0nQazfNPUxVIKc/iUxU2M
cFZZ3Jn0vZ9YR2qsKunCyLVl/5jEhBNN1YW7McXGPubD6GOJ+2EVecNoE7pbrdCa4ubk/7QnkQTZ
TobZUxiU6KqkGGx7i9rdeuvY1p+qeSjvaYoLCfFTtZG0Ku2tuDCJ/aJoTRT3rueXYyI3XPy+NKP9
PIpfiVaJda6pDmD4YB3Kqf1RmKN1lIk4D7wLx5wjMkxKZYrzoqY7cbKR9lnLa4UW1acmd+Q9jeON
YgPtq7EbjpIDkPvMamxPtYG1Zr0JvTzQSYCMg7Zt+lSdrA7nXbBoyx2gb8dPZTL8SdK0BgwVm+dW
w9i2qoJanHD+MlVb1ve8LcudxikNvvDJ2Iqp+tF3bYfxJIxOmWj6l9wYIV/kpfugdXxmp5o3NZa1
15c2bQbMw9hnxumno4Lgh9Lt0qvLJF7j43ugXC/HL2M8l9VUrSaw5Wt6k+fsrm+z8IeIHNPYtPgO
ZMFuI8jDeNVZ3SBeo8KI0YgVBM9as5bdwIRRu1Ou/mju0uTfwloG5H3qqRJRgnIjd/XTMs/M9NZA
DXY1KKxCodH/mLWquemLcrkh9UtYWiSpfZIcWNyKYC5ujKzEqOb2qjpQmqpubVWEapO5nWAKI5Tt
LoatxRXKQ5Barw190P5UQ5Gee/Zcj1MHn23n4nIJtsDzZmC9YjRhBKGTRwSxsEO3zGYTN/TMj01p
4juxIzYILKscG7donNdlIJ2flhXUzcnVM/k+pmrciHie3lBS8lloyBfUBgFKPyMve3RSjdFt+hTu
WUej4b7jUqG3y17fpNT/kYR0lE/RDZkK1A9eqzmMSQ4u1xHoNJ+NcsGkbbaU9c9k3eUYU2qn69sp
cqrdgtXmoDVN/qCUgJbslhGiwtpQY74KYtU8Ra6aX3pWVIySlU4yQbcTBOKhPd3UGo/dEBe7SK+l
lq93MYq9rkrSMwNY2HD3u2g7UZ/4rrMZ3IkwzH9GelsmK9sxl2mnZV3np4XTrU3ixcwfKi0Z2I1M
l6IStzqEMtEdWgNMrTuGbs3mw4rM5l2Py1+60YZ4fOc/KCKDPeqZ+cGJKjVsGrvVfmPckURaMzCh
lYyX6RcaU+e2li7d005dxt+XmV7knrqr54St902RNEFKDzTr1LS4EZ6FMPZoWLXQcAp87r3B2JzD
7oY2mHLLgMpXTWqHhwwx7kqBF7+hWnIyVo3s3dMcEu+GZGz8NGTfEALu8mv7oq+euJmeWVim3wm7
jXzFQzpQotveDcJQHvFmhGscyVGI/HdLDNfyI4xyO3YkEpNqiP0RdBHRtXupCWPbl504PiQPQtvm
4HVhKl7cJsr2WEovIVfACq8RHD+gYXEf0I8XW+Ad5cY2pbtmLq+2Zkkzqe4U8y8ztdOjaYv4JU0b
1+uaht37GGTDw5zhSuV0Iz6ydSeUoFABO4SN0oDC+t81odyDmwYD3e+FdnbJFtwwOxikiubqqIqg
9Kq4GnY9kyDt+El5H2ltdqh1pB79HKWFjzM0NW4rVx67gu47o43gLEoNjUaI9ievxXSPtdPZOaX8
UbUIpOIxGbZqittDagykGEISU01UxYdJxuMJsUF2IPxp72m8snx1EaY10VA+yXLIHkL6Kvftglwm
G/Nu27iaccs2YPR1uylf8orIp2r7ZS+b/s6ayYrFqQlbpc3Fr9xwDE8srOkiwYhZ9p1zxtJMHR1I
/HWxMBPEeQQCnhV4Uy/LuBmshnUiz8nWofn2YoX4ETbc4sWE16R6lobkgx2vU5xCF0Dmd/CP6a2x
NO1WhrD20U78bgeX5UIbOYKJ4C5vujiSp8Jy6WgnB3t5NTp5imT8Z5ywCuZOuqBV0qJ9JdFsrBbi
mXMSqHKTR+G4Lqzgp56jfTcHTayUmlGHYYI4Lun4i21quTJUZK91OrLIOOmI9cr0RaDs4YQxLB+Z
L9r7OI6iu6GT1SGwF+07Ni3znRJJcRdOuCpN7tZGtu34I4szpmQCmw0HMDmbusA9u0tGh8lEw4nl
aiWubZhPfWaOj1YCXcYYcc2Y4dS86EsUfQ/HWTtR/DUf6RhmRzwX1qp2YbDRgrbg1zDfy6YutnrP
Tsds63hj4gncTezJtoBrJebCEsFOlpBZrrvAoKNdlNGupnSXTZAZ7MIB4m6rl4MfEF3SGvlPulI8
q3hyb+beuAdxshDoDoO87SVYXi0IUQymWeYRt+jgBayFWXYyUdYFk6cxXe/ZdmP6lOJHi/ESIWr6
PV0Sds6gbH8SVXZeXuHBrRPdPjYlik3ezRHBldkeQy0y161mRQwUE0OeNep3FS6mzZJK/ENhFLNs
X8R8DVn4kxyWfs3abj3NWuKywMM4CGfudQFWjr/CJnuR+TeDtq1tKOrEN2MNdYg26Se9LAAtu5E+
nVtjslgrE9OfzE5d3kKLPChRSCUM9jl96dLrUE+bfCLfrLq6P7l2MK5lkMR3WloMMLUWLfo5DD2L
keqj9WKELgmmoiJfnylzI1MEV6qkxx8bYevTW6tyEogyeqmqNPrFviNhMzu4OIN7sCVDwh5cGhGr
HDAWT9aCfvokjn43gdbfGTGHIe2MMciI5+jWGMbkSIykHjh9cd71kNe74omtstgqD0HtDK8EAGqL
yGs6xLah8Nv0xfQm9bx6nLtmfK5HI8T+WuX63k4KjjpoFjtVWTh9q5rR9K2msDcuJskHSU/ahlmc
SLckKt9xRdE6IAV1U4VF+a5zrEZDfpB/L/DJPiWOcO5GVZD5yKiO9AMk8uxik2zXB4v+045HLmtI
ZxAIszuM0Vq5Maj8qspvDWxLw0qEC6rcIEv/DLjQ4IW63WMaRu0qMJvI70jurTrdlt+GtotvDESN
35uIlpTWmf5Zotsk2Fyqcb65VpedYs6Od0XoSgK9BmmEQxH2ZVNGRzDSQh8yf4ieRzPdA+Qisers
3P4+4Mbchoaqt3odGHdVbiAQTBwalGfdiY5gDkhZRL0IiketS4bCjw1LfGM0j9vJMbTCR0zfzxsT
e91Omy38mRfZJuAgXpOgax5EGjFTjKGgFWiI73IrKg8NBlK/x8hlJiLdx67RHUe1TBtzxmWVtLV+
rkTJnmCexj+5aYhDXGoDcsaOo4Z9LDSSZ32gzJNbNoNn18WIirehAgYZUKM8jKP2Q2n/msU0n7PA
oqcbDRp7qX56jNMi8e1c1r5ozWMOzRalY8uJWJswGjLy1tN26swjPUzHTMuwMUbdKiWrTfb3bJjB
tzxINx2ENbs3S7KWzbcak8mKdBiLkkk+mCWqT6fQs8LwRRKFE2QunnCsn6mtU1BsfgMXRe2v9t1l
mBN5xftRaQeTKIzE/sHtOcBq7Q2e+MNS9bhKaSzLXTbazB+hTjzcDYGfxf2paQMY0TRt1knn13gG
1jjQOs8MJL4uwTi8MDeqZ1SsXpbr7KHZfSTJ8KvBtdpk6qDqDLau7s1p9727YKTq5saGXD4OuMhs
6YO33/eO9hiXaM8MkW4XqRM4ifWMUCWMh4NbcHCmnP0lP4zp8E2rCgTIafNTc4NdW6Trpp4OMB/u
piXaFEO9D8bktjWpG5ZFy2mx9qM0g9Ngq0OQVw+Jm9xitKrJGcbHdNK/kwX7E8T5rWNqf8JmJrCK
CIUa6HAGBRheITpn39vjjZ04yVGV0ljXdv+ac5bQ9nl31Kzl1imDPYHx3mTq78f8wV200+KG67zN
n2vDOfSu/Zj3yuVdyl4TjTNRx3iGieEpKzsPgQp914iWLVnr1ZxZhZculu1RlpatImbYlVDaTRnQ
dC1y2C8sro1lPo1BuKd3+o9p4rprhrV+sdgaGqc3VjNtY9fajo19ytIq2pZjfKJo/1XG3ZvNSNwR
oDegRTCJ4akmlvfyutvXaplJLyviV2dcURACn59eSr8P63WzSPWbfVLBkSvbzCmIMHxPyxM1vKgg
Gzfw24R/2FbaqVPFfVRFG7dx3vouzN+bJX+1+c9Wm8o3+HL+YBkvTdmcLi9BizfbmQnuIc21Q3nW
ag6E3Lj8A4d1x6z1S5to4wnC6blEPchXrjsGURARQeUcqXD64WxKyg4id9oVNHGxg3uYe3dNj//a
hCvWC90XXGChhCcxz6QL2xpBzMT5lFGPGaeppsk4DTli1rrgiDPyJTKSc2uHxl2ejgXnssR+OjMn
rXp+7xYkUVNBSO/8ahuxw9P5FKfsXpdo3/fYO2Ocnzn8rLVAPbvpHGfeQECC3N/lz6UK71TKwdaI
94z96Bhsy678OcFV5dZN31jWGkhMTUfu3+o9vS0eq6rVtpYcK1935o45XLT7vst0zsCzB1mmAMzC
aC+yPtgos43XrsHKFVrVI9nn2EttNRyq3pIkbniPuGHFgRHW0/uBnw6+zOz3g37H7bW9SHde52G6
t9tpM5XyFMY64brSOLPHPR4avm4yMVL5t08iU1+DgPA4CnosHfM914YbRDAx72GFKnE8mhl4wsCO
9jwwnbM8coZhTOIexHy5GlqdA3B089vOCu/KxDmgpXpsw+7OseTRCqfv+iJOZuz4LUEteTzgaejj
SK/mjvUqo6n2F1aDN67oFMvpBmn4WtrVtl268xy0JIJCqSHfi99Nm92NKt5FW7/G3D4y8yLfUkTV
eiXJtxXy063LASGSgrehCB70AL6408mbYmhvxayiXT7Wf6rZlT40b45Zc53JtHnQnWbf5urEoO3Q
x9siJNvhVjcYOCNwzeV9kvYkCrB87SFcW6ulDbakYOttr/X2Py9xlY/Pi9Eeh1wchV4aK8MhlQtQ
2p8J45u6ey+m6VjO4jUz5FrPHRZDEaINbDmlqxwK5/CGH6OiXOdpe8IgmX7Dd9D6I/PUeKnCtetH
xWschNkbDmQqNqW8SQtFLDQ+UH6yEVK7N83s6Bb1z77Kbpwi3Be5pbaycci3B4hocxJEnm1Wh6gv
TgG5jdvFjrzOcLxwySp/0KS+GhJ9PwXGMWbJickcjquAA8gVrVPICPN2TT8QECMcj7Ov+LYpz6l8
tsPTPHfbtC9+xDJ4UyV5wCZ97ax6G49kg+cO0WZfmIYf5/NzxLkFyae1NYmeYyI2pWPDPKQzexyD
Hm3hshDJ4852iixZjc54VxXA2drpJteD/Wi0d5zSsv4vDtPq/3F0ZsttI0kU/SJEYCssr1i4k6JE
Srb0grBsNYDCvi9fPwfzNOFpt5oCgULmzXNvcsHySrDBaZ7GkAnvixMXj77O702VP5KJ3YAshbaI
9iKuepLFT9WPC+sK17Pddaz0SwuNJKbisWbFlgFmr3sKUPue2yYTvK4MWXBreSaruT0JmealdcKy
5bU9R33KKlJuVs/Sx8+2mtMDE2A/Y3NeMcJa0HV7Uy9ynwzOh8ZeVOHErLnUPieVBa5NmuycQiMz
ZjpaTXKAagxMMKJk+6i5q31R0VBKpI8lpRxoLXS8WTEv0tV3Ihub07TEEA0p8z7sEYTUruLVqZuA
jQyfhck27+3bagCP/Bg/uL/tsilssz+2bvtir+2VfmT1q9za4H7VM0ZOTn6X7VJ3Z8NeXtlP+cs2
mUkruvWeV4zrZjVi8qo0LEyH62XVtCyO+pg5fsSKwKudlP1BdQ3yr11CmJNcsrs5ZufVYtykcH9G
dj6yYFywVHD6SIfxqdTVroxWzcNrSWmRj/+UxP5tu2ikbZWiAxcCfckQQziYCysax+avSgqdz7fx
kVszC7MTprrTbP2LiJqIs35n5AxnTGLPZ/MaN+2rkhbbdtXqGbm8bTQ7+2vbQOEuqTDeOii0u+nF
XamiKI1zPyvKv5q7vDUxB0S5fNeu+UrGy1c2Ai8YzpuzWBX15nJLCpZtM/ZgVj7wGORzdYAe3Pdx
PAeOwx6iJl//c5N+k+eOwJJ7axxuybjYvqsPR5tnQuRL59WqXP08mf4p+bRNyI0vs8C4actxvrM5
/j82ksbHJqvcw2S0ijdSAsqyeEXhaT2k4JMdre/WiNOQGz9ypyYk8z2Fc+l/zQtzIrM33oeMRyTn
HvJYaKceSLRgJblqv66qwrhdfTAJ37u1/CD6DCgiSW5s1qFttsQfQWGWtfobWQjfbqa9Y5QBanHe
rXl85Gp74ijl5eegx41mvYvYh9mn6jWpxjeD6KN4gR1qJ/tFb1DMMfXRCVUUuWyOPSu1Ur4vuar/
aXrBFveFhaNu27xbrrY1zZr9IA6BhaFqw17QpYjv6hAvwUqwaJCrjFAWdheeMzWGDitjpvMoww/2
qmXh7DrqsUgceRKz2DldzM7m0mh9TbH0YEoyjfSIPAq7xr4bgMt+pdQM1xrzVwEpeCW/PfGstvPo
DjLEcSooh1p8CMaZH1RkpJpSxKkaxj6zZpK/ZWsk42S/mZrOPs+10zXkVI3yHAcwo2CrfaWDAoQV
wg2ypjQ+1wQUxWVn5+cMDfwEZskM9DplZmZa4ntJ6rX+B01W/ELYikI7r+IwtqpnFjmfK5/OX1Vz
ekGiyIKZTZ6nTOek7tICFKsZSm+pYtiAhRX3y8SLONXmNw3x514q/BJVJN9FMd7GxlHuVkvlVnH7
MgfpfKjzaNch1hzGWEtCwd6YAKLIZjOHKMzdaI5VkIPy+vAsypsaIzd2C5Be17uEG4xTvUNXqf0c
ccJnntUeqGCtR1w07WkYc21vtfZyalmJ/CYXjgQKn8W37WR6xqm7XmxZrR+UuC91jGBgFANHussU
3lwzZV/R5T0txWSXZJnd3Vz9qJomvjSlGjNcIg+0RbLENTTYTNym0dqzmoBmqzW/p35+Y1ur3I82
VZ3WmIOvTDLzSjVKAKK1/4y0LRlBjCgmKuGPRUIdYAsVqGPMv9WpuRBRPdGDjehbuVIfKyr2q4ji
4Szpyw/swkG5afIe7CYDRWN7OuuYkogzSXmLGqZdaBuXJjJf9UT7187L/EqsU7NLxl59VdeB/gO6
ICTrstxJlQFVIaiJ6ryL7y3o9jFNyujLmWT51NQSjExU8R7neHOo+tzcqz0WJsqmIUw77CCFq5h7
Z7UyP5Fspdd6hkKlrIiFMPPREzYT1rST4DtaP76Vpbky8en6zlNNIe9xaenbiu512EWsBUWUdBu+
XKnOvzHEsaY6YeTfUQuHqSrGL14jJq+x/EMURuTlC50lbdUjson0krNscCMV8sIc6kYKkXpuIgZj
JZE0lKabrRRNWrkqBXscc1aPBITSI7jbibbTiCnadeViHDI3ea/y/l/cN1qQ1kz/m1VnA1aP0xyx
NvPyPuvpZRoC4E2Kz94FMxtt2qWo0/86Nku7dGE8TbVHdSAj6tA5jQjA+6NjRGIR8jKqouvqeTCX
Wh3ArGVv2ai0Xlmuja8tbItvBkaTTKeXa2Z3xb02mFTJBRwiT1yJUshl6Ywx9ZeCoWA1529VFIN2
zfVy0CJdnkx9MHkRIeN5M/BQwubcHnyqbVul8qyoBbnp+T+Oele6r24sXqYoWl7kdi+vpOHRoUMY
zhrzbHP6UKb23dXS2GtW0zpaiXvOZH2U5VoWR26V+dvRJZ++Lof1ix0C4ktN+5roDns2F78RzL89
BviiC6uGQZ1XsoTds6RRe6VlqoDdui3sAPAFNEBZ1FwiOi4VH7+0gO7BKklSJxMLCxosHOzr5EZ9
vkc1E8Ln2ZLiRbEVGEGU1w3bdCL71Sx5/0NK9H8zCxSJC1amc8A7ouvB1Neu83JTG2Y/Koc4DrQ6
tRxvzfMk8evW4hosbZt+NWJoOqa0WW8cmWzoJ4NKB1+yqQ4t25sL4kAVXTJvl4SAG7BYllLQJrpm
ErDJnvXi65h/DbnRDQAUSW8zgO3M+ZBW7vwxz9320i/rQh5QP3Xl4ggTyI9/hbXqRV3Rr2l5bH8z
zxT+2Aq38xyTyxK6q7nErzo7tmZAuQzKoB/qhOpKMQaT8H8bLYNTgnkkXxntoTCtzDgiNcWvi6Yq
99qpWor7trXqEGt1frKMDNfgyGDhnW3yYr5UWps7ZAdy/3oDzXfhKUk5qMFgGFpyBTlybqJsYRiH
QY3f2sTVzpPIUP/FslQpe+NE/pvN4uWHClZjeVrdV/xdEgnqu4798VsoA29NMhUcJKmoWEzaEjAx
PysHqZ8r3VFcXooO/IPRKN1JGdCNfSVOWhcRYWny/Vo0CcY6e7JYo1JnS+PjdIezY9xBl2laIzMp
rYlfVLNvQSInq3jPba0j+JiLTIMt219yRus+sXABiI50n2xbmb0mBlosFylgPYX4WbJ4rQO31Zd/
ZcUQyisTrXl0S2vD8JmkAXtjSUdG+82LWutL1rXXiYHkm86jkwQxZjyTQgaK37dQQzjcVd2WF4pv
lCjTmrrP2M455pkNreAlC4/xLtGVLVbEEAnttKNHHwXBs2hVUi7KSdF1yCCjTpTEt7CVFn41mFaB
HmLl0W4uRkgJ0wWDM0zk/mtrJQYPS6MiYUM1a10wmDrXAzqd+tbsF6c75Nhe4l1L8d54kzWYI9MN
e3OKtDqjI8dVaAbkKIUWuMUEyVBNtqeKaTcRyjagOTEnCwfHQUSPBM2DLzK7n8LWjjvpCzmNn81Y
GF+sUF/d0+ZEanyT+/t7YU6bUJNK1X0zRaF/lEMu/6F8QtSli8usIgVqpqhzNhi1UlnHxgbbqUQq
yaV5KKPcLAJ6WHAdooiK52I1lsHsb9QGWp82V5kIzcxDrGrt95SiJP1QVGSJlybr+rdoFmmEZAbb
v5F42W7eGAl3jzlJa28zzkkPOvjrFCAnTOuOuzR9LxzHwP3gyPHhVhjnwEARuBmeOso+Y3z3UolS
Sn9JU3sJct58f1ZNmomfNHxFoUMipMuxV4tb3c7DcqSp5fKV+UaGR/MgTx2/+3oaZDvkjIM1sA04
mfXZ6Qj0+yVSttmu2syFL93uwM56NT9odqMzvtUIpTvpzlJ+yiazkkBjBNsckn7lW7fMabB9YdTa
g6VSegK8OTLS57Q2nGCYOwsmx+ywCqAuMHTKzBGh2B2W8q+eJybAusFiaF7MRvaNXJv8ydB9wcJQ
//WgKIAoATiNNj5F3TAJH3W7xSmamwNWoKjthwt4EHtRy2UQz6ErK5MMLVq3XQvO074wg6zhSm3q
D88da0fgUFfUkkGP6RY0HbgyzErh7NaSDp1XABQgO81q0YZpb+gZ3KhqaH6vsNsHDs1QkbX4CW+V
wxIzFjIOHO+UMOy1GBsOF90q6mdkGd1RcyomYhPX9o/blsutyZT6z+oK2frLYs66nw+ZmOEFRsQl
Z2EEgywRwdUqlamtXkUyWBkYtcjnoIZKT7zRqEu2gReqZt2E1urwKrmlxK/Rti/Uq6Ru7tECwVhi
1ajd87hosI1NLdzqLsYi8qTRA38OAxegPE9me2Xv66lfCvjMTcB0IZa2sipBXmzPyTr9sdf8Xzbw
tug3VD8qciazhnUHZod4kPnfSlkeiqSmGlOONKfRmUqN6xed8Z3XvD8TujSkZRkwOdvl+oLSV8D2
dOuVRvTC5Om4avqZ0fzeVC0LrUz+Yzvodeq1YxFPB3xA+4jxL7ihRg+afTtKv315JoGtOo9L/wd6
Hl6igLyYmbzb+jIxAu1hv1SWZMr0Wqfjs5nkdTLKT8rbu8Nu4Z078UhkmWnvOpgjME8I5+zGUPmp
dkaoIIZoomftjXGzqDgY4RGQvpF1M/dSjBFHNZqTgWLgMxTrduNknVWOTZ8h461NCRstCaX2jYJt
XnVaPSA8bm2vPadk2Mtk6gMGavS0i9Mf8DEtnt6tJyNJPntpf6plfnOakhUi1a1UFou9N/knKtEh
0nI6igh5LRreeaPIACZg9tk8ELT1ENDUgVDPbUM5UNz1tKDIGQhG7JbxqMOzZ2St9w6EslMfp8x9
ou+jXrrujn3Lh6St3rR6mX1b1c7beYQ/KX5bR7vyYjbc+olOp51JtNZmUELDWAsKt5SSgpeOIfpX
VlGdWHRisNS1/ikM7cgd/hOL8ddosWUgSwFFgJMYRrMGrmo/dK7twBo7XTDkKKDR6uxYgn+ai/qx
3Y6wL33ItXxMNh+yMebeNxi5BHELERSDireZ9thsKW3m/jboK3e9rL5Tbg/wi2y3DPzddWiOhM6H
ccu0joC63ZQQMVtF6b+ElTbmWlzxVoJtKe9JuvzNNePk8A3S8rqctNRiXmJbZ2wXt5GWVNREcUtb
/W/ploJVSdp+pqXzl0Zpg0nZYDD1KUDZYkNl3t0PtxU+tc4ddrWa3Ze0mTwNVb6zM7BnuqaTOU+U
xNygFmJCPRjfbBFBK6yLd8CWX7DG1b5RlEffYZbYzFJ+J2kXmJzD5/XjJUpBEvVKGXwrnX4NUt7T
3EHX1SCZ9HY8sLd5n5KUw4G3kbdxaABrbpLOrOmCeb6wioOK+ccB2iNvCJ1izH6or4Ej4Ly7z1ZM
VCA6FMy8iEPaird1zk+RY99LW3y4Tn9ued8w4q9fchZKUIyuj9wpXlkgdTZHGJ7I0gUQ+XTiW/tI
eobu2iLPXQGSDva/pP1nPIjFs+3NXCbqt+2GoEZ89hr9UTx0eytTBuadEWpcPXTQ8dmzKuNqF5nd
uR94APPRnj1E2ZAyNfEKzdhH/fywmDccOSmeszBf8owgjCUpvUwZ/9suC3w5mu62bZUG+lxO445J
9Q0V62GqyZs+jb9tUhoqBj/VUn22Q3MlAueEZcZ3QQ0CZVz/Y2ZxzAzzdar7IUzy7DQNk7pPyxEv
I4rUwgis07Kvstd/ekXywfFKJnl80AbjnpnuN5kZASNXCKX001i1j8GcLi0aeVDX45X8jt+GAFMW
ctfn3d8EbHO7rFEaH+fcUXxYrgTEuf8cjeLNZrrGImW2KZgZyJtD69oV/+WCcYU+xe/qJoJqyXhj
eeTOsuazNVBjReXOTse/+hhRlBHSFjYFIvToIFbh/yAA1DoO87LNWm7LJnBQfzyHMn1JZReoNNqh
UdeTt67xdZjLNNTN9RYjpHYdxsm4/SxxAZbL/Csd19dMyII3waYKAA5n+kFJ5VuvLOwZ4LEc5uSQ
FPaZUnkLESFUN57cf4NUzq5SXEHG2hCJ6YgjgNku9u5vN49oUpe5+4knVrZrMs6PbjIXgTq6Rmga
vMAofN9heX2zlmc2Pb072+Sgkmfdrc6J3v2xE/lfk+ih2ejh9oFclNpcKAcY3dUz9YoKV9zy3PYL
nva5ca8K8zKxgChqefmpgu7UU/IoRutaN1bYivhRacWTTVYnvKJHU5t2ZcM0JdvKViLL52rdpVJg
7M6zw4zFaaxG1FxcDZ5uNZ8yk+A28qLzT+ya1plz48OpiGjjv+RhSjotlfZjRjxIot51mXoRZRWM
VQIx1B+R5qjmYvr0pvuT5iPOABF7xVLvW35DsSCe69TsQ8TzwLgV80V1GIzxwta617oB23Rd+dX2
7X8Mwd5qXgPYqd9ZMir2XW+ZCLcisCtuS3oiurXykiR2EeYIAx74oel3MRKY5Ua/8HSR6KwwAUKH
yPsI8wzPQ9+eMB6lO2ctM3ra5lSrCYpuLnSQGReHjnZeuuoe0TslSvob08UFVIjB2+zcrWXRAgTb
XVsyqC5ijBD2eJTuHCrZdCeI757WAsaoP0nXusAlopXE8X81yyzw2ct3fXH/El2+WxvqBGwPVS2u
aZ1zfGOdrE3IH6TEEhPB4lSvVmt8DIv4KU33IR3K+oKvf3v+psLYmzw59jidiqY6E0Pji1y5Ema7
7wv3HE0dPr++Qca08jzk5xReMQKR6ol4STV+W1FNRYDhpz30mfxt6FAAImFWFnfmFHZztddIq9gZ
rFsMjbF50MweNKXltLJLpFNg+Wh6zSPyYMfh0GmAQSTJt0t5w0bzmQ/Oca6ah7vwJh4M9GV3+N1Z
7n+KJuYQp+pbbkZHR5RXzeGUiFwkUWVJXinKfMostqKMD5r0wDSVKkghGB5tw5SkwmC5Yf3biVHH
+07P93aThdufo9q6xVoRfSWJVR1ibjjLcs6YsvYcQZdZq5mMVO9yovrkSjksy2mT9qWq1ONgOA9T
x1ZvG/slNQPDWe65GF5EzZmDijbJ/pXW57fbF99dqt5Ts7s2LXZVu8h8oiR31bS8SW4zhbvFdba+
im+TkuvfnCWHTsF+ZGYFaUGWnE/AiT8jGAUOtH096dtZ08gvTZ/fa+TKoMEjAV5MpVTZ8YsyR8+a
YqXOLdevsjLdaW4RIB/nnyVkliGWH1stXN9Okx9SGi/c75cBDeQWs+X6vLAe62se0EHt8a1vx3uU
uNiU1fqjyeuPWSpRWCYYm8fkqlM9F+5yRn9FK6svmVVjfXSyC6xGKHs8KT2yZiLx1cMuKA6VlWMv
PL2FsleLYl/gwi0GiYjNyq+ppjEbXTShmRqg2CclHDffVD4Uu9mML6rIeEKIyerS14q6COdXsndH
E8P0bJ9Y5bX4St/ts3kKzRRYipbuNqjWnvjVq4zH/1QqMJrPKfEUJYf6yvBbzJ9sNCtCo7G7sCfG
ALON/Rck71rkznce2fvEXVlBSl511ex05mQefQ9n8eypbR/0G+W90tMUifq1inbZJRoz+cK4G/Qg
kaN9rr16GjtlVyj92yqNQA6SqkQ1j2WkvUqLAymP5L90RJwolFe3WOlRquSFEexh7IeTXotPm+/W
7wxBzGW8U1Ir3P52HTPlreQtASEDQ5QMeqNg6gsYiyW0iiycxiL2lNgOE8yLU9EGaDiQiVSI+Thf
B9D8wSxOazG+N2YrEQCj+4KsVfa/nTj/ipb+ThEvN+phLxh3QFIhMa7RJZHTj9OJw8ThLpbpooIT
gb/25UnOjgu7J/aqor41vEyh+l+WtdlZToF+ZmOML8u3Tot/qeBW+IRbAQnNvWj7bZLutydvbZWd
UnFz4xkOZJztia0GeuvqPQaP18htfDGnPsB7aPQOSLTzirD9tabKw6ZDG+l1+SShuUQ43REaqjHb
QfSFRksSgfqxJrqfMsREvlD3lVQAu8vDtNW9Lueu0edgN+4b/gvfniEbxWiYoUiz65LXMBENRCHS
tJ7xh2r9LaMmyJxmvxAKsTZYmlaBL6rm8cQ08s/lPsypgItBy2EcUZ5L6H8cY1nS/mKAqPh07ICd
NR0WiNyYbOSUq9zduTmPVelPggalstePQsHsVZo3h8rcSrs9pvnHrMa7SG/4nlf3J1KUp9SBJkCQ
zBKZz5offVbtDTEHqNKBkuvhpKn71nZCVnkHRET58wDVSgUexGN6ILjj0umq38TRhXDrW1t3+zhC
mU2rExX2rTEKYB33tN20kDiI8OOrSTVZt/3eSDtMU3PY9frC1D/ej930vsjxAOnfQH4N/rzkZ4zA
G0uAwXkCEjXCOUkPraifLkbuZbVOvL0D16L5wXaEQSE5zrqJQ9VhN9nMEy/mt0bT/ZjvSPQVp0AS
2oDkNfLjZA+pN3E0pLzVmxr5UVSd5U85RmOpvGyvNDE7qjcbdbC9cebBCPKue7Tqume9wVOs8okK
JHeGZqA/k5OCFpWeFqEGAOYuprny5uYjgQKd/mtzvEaz/SQo6UCe0b5dmWumnJG8wLQQ0ouUA4NW
YXNV9ZPmo9pIz51m8suWF22Mzmk7PaM+viIeTL6aZJ/kLX12zMFtq75Xwvqosm7G1TdqPrf26OnT
cNTt+GwzSBS8i5jnXbJ4eOG99KvO3ZtsrXBKyp2r2b+RqC+rqp+QUb/VIjtMol03mna/UshGrfHj
yAgVc+he0mTcRdCn3UAsOxhC47cFLnK04YEbr9z49O3wbDpuyWnEK4YMWuJejvStGsn97QfOuqx5
FCllkeTeqSg27qj3p7K4RC7rTnoXPWFAwTMDSZXps4PrqPc56qMJc6vat3Stw7IRsJE8zzqPp07D
o7FuVFGfrLioPAqqwXfn+yYY2C4e8GJ9i6cqcJLX7VJgp50AE5QXfYx3uEIGgBH8BqL/qiJy7jAX
CJVznh0A/zpRHdOmO0+NtbMNi1J49RxtfEYOYw+jZpCh4bE2+0OHpkPSAsRbHOIZ+uCws6X2XHqM
TXp/dBr17FYWLjTDClQ9OqCH5wwkMRR2idVTA/I6XKKdo6zwUdZloWfvqytz8IwgpenCjOFAWMUA
pjV9Wkb03rjVHt8DWQ5yr6fjH2gBuJbWV7J4X2SVp6XWd6Vv8Up/t2pCSIH3xElODkcdN+ZdFHfk
eQbFhJYXY39gbIymyeHFP99C+YrtX+LPlPaKp2BlZEck1XcdRst6r03H8SZ4znoTKNVpDuys+K+2
23DuVgDA3Ap05SOFnL+kY/F3LIhZmV07VDp8rv2vBSW1MEd5ioWRUbJaB9qn2DfWV5OL4lRJG3bZ
BP9TTdt+mhaLM5kgletrnaJ6rczemwUXu/JRgRGh+9gAhog/wIVv0My7rJ7/FHZCFw9e4sXCRbSQ
9jUxuCXL6tQbzRmfn9eY8avJL8UNfypbEK7RbVGK8jDjLoYP/Om5XALlygRWGVvzdzvwWJVqHYq4
PK8cTVzrFzVPEHfzPxTHH4RMurCx+h+VgqjNQwXvSh0rWIHVM6/ffcKjXLswl3XR+5oxIZPDYfFl
mZV2ilITln64J63cdasIHcUMt6fNUHtCY9pLaZUvblx+qS3uqe1flL0y0eT+48J8R8K+sBD1qLjd
C5EeTP30MCY4IhYt9WEd4rfw9dE5K3Aq8aSf6zI/pesfboStx/rc3n1lYh3aUn0jPPdh66aXMoff
Ei9IEveGRifTawzSZiWXs5XcGrP8mOvx2GzAegLyCypwwrfd+7JeOPHRxjajfe7Aqln/f4VuJ2g+
141vI6wVBa9NXT3N9Kx+O6WFl6r1nzlnLXRhkHnE0NUz+N4qp/zOSvu/wsGNLBkAATezvStKGCZD
68L7rGpU7Yx6FmcD3nlfVgvwsAWVN+ON4L1qPNRqubZ5B43iFEaYN2r5oVjTG0VMF+BH2k0Cfctg
aM2UdO32HTAMXtfloK8K62T7mnaa8MVl1OjrFRVScwUhYQqJSGWZRy12/2zAtpBzfcjrudyjEn20
svuEYNtDBlMAqexBjX01pckpVtw6uEqMAuBs26Hnl+6yJYZAlnVgVWnaXDuRC78xyCiZZkJR8uHF
pKCZpvHRpx2izky5sbrPpWzeMx3Nu6sOmBD/Giz1LYTYMcMmtYnF3eOQfBfJumtzSsxcvYx4G/1I
ZSX7mE5XAQHr6MpbgenJn0vzOXPwLzTzTV7RvTHkwUhUcn9XB0dFaS40wUpdOlVXadq//HwybDg4
KNixUJDofHRxCc30D56ksMFf8kYW6Z8ZgxWFjXFjgK546Uga0ZL8Gw10Zy39HvPy12L3JDjo3SHV
2tciwenf2U/NSATsbnyAWqYsZA0Pslt+qZYOyLpdXwTE4bpaD90UrzMeE0+tHTCKnroQ+xf8Ljcg
7lKesj4/S6f+lVWKOJbK8LspsLP3E60ORoeLxjmBoUmSQ636zjrsZ6XaKb3znPPhrZHFTR/036Ud
v0fYyxjgWWTwZHhom1H+SGv+0rkbXZH8KKMVbn0Kr2/UgCSgV3+pupWiD3u1bt+Rh1NsED2YEhUZ
gnFWdrbXmQ797KB/F/gWcr0+T0YK4c471IA9KpPhAlm4Lxzrs7NyfJIVUOtg4s3XaWlkzf/yoaf6
0NQl4UaDJIpI307+9YFSOgaIhr9Ud+l2dsfsvJ13Y6Nr12rFJmy0mPOsOGK2uYDKVF15GUY5HKMq
d73tZKpLuGSje1rsovCyuLQ9gVE7gHaM+E9GL/Qe0KUZpZZC2UX+MAiQqgYoKDJcbeUa8eZdYi2w
1qQOpVhhzrgsvdWZIDSzPJssKyIUEDzMdFd5blgo6S3WhE1UNT/pEBCelPSfmudnDOfnWKZf6uzs
GLVftBplrK+aQ+qYoJXxL3OAunUVB3tzpr/gfd5jE3MZc9m/I9c9GvkKLZPONPjLS9mhcWM4cXvr
ac4F4WjKX5UHjDHtwRjH921Z1cxRH89b0L22hkWVhkOrNuDo9dHWi1M9YXZPCBVCkdzrjnq3++oB
sf1Rm2jyuFOuUdz/OGl2WmZkVf7Gu5EbF52Al5I6hj4oJrTFZYoTzWcTPWCxV+RbQntGcgVkkiOZ
unaw9obpT3EfbCqjWJx71KrU9H3VhqBh/6x2pGQtgVDhnu/2Wj5l3/8RqxgBdXASjC0CTzX80HPu
iZEIe6kdtjKkt6Nv7pYwEeI8K4qvzxPZjNt95Qr3j3R4PxXxo0DP0N38mFvZ0a2i06TjtSNiDdL4
pA3WkV31N3atc46sgrgTphSLERNCnPtyqJ/tOpG7ZV9IKot9K3MGKsmp8xW7uBdJA+Mr+yf+ZUTQ
qdzHtVSAZXvYIlhH2nv5d2v+rNp+65Fcknx+WhM/n/MJQuDHliCSFlAmw306ZaJ5eMBPBAZB4rjW
M66ZSK7GVZjTuVzMl7m2XzU9f+mc4TnF7u+om0easfaSNpRO2+XVN5ZlpN5OnOJGAOdx+/SEVMRe
qpNqtaVBoRsaQxN0TNG2XUQJVJfGN1rN66NP6ps2ECdHPlNEPzI76Y5ZUxGuk3uk0nut0uqT4OBr
rMEYKq36/+KS3Ac/7ZuX0mkOW3+0UKWbzL5FVD/VGrhU1MUtMpYDcV+nya4uZoPQSTXeufqFZ768
6QaCXVuvyV5tYcc7jac5IsItNM2hZqrTZIHWtuWLAxt9aNORpB62tYagmfrLHA/xvlJlcpkjab/p
xCjB5mrrh2ypkDGMqcdxxtO9czQl/kvsAMa6SjhZ0MyT8yvBecLNEg/lrZw5bIhNP4qhIkJpXFTy
mdyt22HTJpDzWGu/LU54zxrFbTB04tQ2olKff5IKpKfmpbDJAIraQiBSm6wEo/DUM/3WOcHUeP5x
nQUZuftn9dEpchX7inmfiRjATCAjzErDPDzItd0KPeOPGUWPqSAxrGoSDqp8MU952qf/Ne4E+0HJ
4G/jNEtVI1B2ZiPrRPfgUapOhxnqg6lN8g2A+z+Ozms5biQLol+ECAAFV6/tPbvpyReERHHgPapg
vn4P9mVnNjSaEUl0oW7ezJP6LAClrkqG/9kpzo0EPJR00d6YwGgphuzlV6Ku/+QLZiGeB6c8C38Q
Oz7l4BwqlFYYd7WxqgYuRkUYXaUJ6KDKv9IhISgX1OHKBq6kVf1H+s456XiGyYVgSo2n92bs9W4y
pu9+zA/g784sJZ58vOyxE/zqoP7Kq+EJTN/vInW7Ur+Tl+emWIMp0N0b/o7owO2OS2fPPjQe4w9C
+e8YB8HZOQVe5QzK2dD9hLzoRMfKJXK7HwKRbAaR60rrhRz+cWi9GzEhnGntjtD9BYeQ+v8rHRjR
a5yE16ECytomw3iRTn2gu4EhOtWPSI4XE002q9W3qcY/HFXBzuuSO6aDS4gTKhZLOGDaVM10XXoC
1viQ/to6fXZ7HwPHZHcAePwttoJHaJhqj5D6NcziDHyEECMJoE0nhmQDxGjbz7zoSTR+u0V67bFV
rLVIWPQpecdJ/4hSl439kJWAEfXJiydcCZAGNqmhv8aQUFsayH8lhYvs9pvFAs6lTfrtS97Lks9C
bmEJZLCu/Q6CYN+QoeXYXnl40LcOpTqYQ2oUD69Rz1zMrL0R9A/H5SYQWsApQR7wExWQPLTj3idt
shDgxovR9FTn+cdoROAD54hWOT9vL1VFcEdM9hJP7yfEL+u/sO6+u9kOHkNaXEm5BidvWgY6vL/r
rqFQoXArVpislFdyHkauN0PH+Okf29aBpFEXL0XW/tXY1nC03nAqXpH2c1KuWOqcmf1hjFV6E81F
fTSGTP3Y5mzuvTkK9qo0rX8qagu5ovyab5o9ImUELauGHEts1cjinniFuacf6bOqQNoh+HLrzYD1
VEBcV4XIqGebS6A8YbTRmWvt/cx+t5h+382Jx9AgghJ71quy+t8CUZczr4xuVUcApCqNN6GF+Z8f
TcWPwEmA0wTCPZC0iXJpbqYH3xy5AAXeczxyXA6Kjhg3tqajhjy04tdIchkdwJ8sfIgiheYzZq82
uzCujOWwcVl1xZNmZzMJ5GGDn5WaC3VJ0GhelReMu6D0gouZE3yOxNRw/XVPs5MzPakelmjA9vaa
NcGj0RZYhxQXt13lhJbdJIRHWVohZqrmmmRclGflgMebq/DGhyVj+Ty9lBN39agd/yHzsDsZKvlC
PpzdVCuJPWRD5f3CwH/vdXsn8HivMT8AdcrxQ2jwUebIqkP2yVvYRFBCeu4aXe8UWwmLHMIRCgIQ
4GHfJ6XPRClfEhMzeufr6Frp6jvvxH8iCGCzqhqrvWl3q8KvmxeRqq8Rk4bnRAdlzQWnBxd6pvJz
Rhf2aqiSp6Eicq8HwuVkZotd70RAtLyOXUbmtethHO0aRBi/o7I63GSRe0QVvg+R62ChLl9FTg0o
tSDzg/hRjZ0/zq6s4cW5G2zxKX3cR7Fdf2FPcbbROP7zMqBtCfePbGI7N05l9jWp6c221d33YUd5
bVZ/tkVaXRqBX7uSESu2kj1m1pxtrPJHlLS73QfpPqzFmWaqLuQsJ6fRKHw5VCJmuFgxbbj2lAO+
nZuTWfYYvI3movzUZcvk/hmZqm6umd6MALu1EeX7Gjvbigjnf71qfi3d7aF71PDM8rudJ4x/FvDY
8d/M0cAsMjB6ghbjvbRy2cpFKn2J8u6pa+37mPMScRWqBhHHai298lvEjLlO3z/ipofdVv72kfmL
eTPYouAAg3ONf0U7P4w8vdY51JDlb4qk5C7IdQ580IN7D55gXxCX4KD23IVhYHd8Mrxy8QGBVOO+
8S2LHnFx6WT1837eQLppziJO3E1AzqpJp0Mf4eYCq0gWJey5/B2qqNqbY+sXWCvkcyLb5IjGFC+a
bL72ZWD9kcFsPDocbCd/CmJ/A5Zy7tfNyEnFPI3lDspMuzFxgp8LgyDPFMtkHeCsOJdlznZgdLye
iKmmuiIhX9R5hriICBjufh6i+jE0af6dt6bFxg0DJ9tg0zcz/n0TkStpGeTh2XiVn6bh5afUrsZf
GFukdXsUfZ/hF0Das0PH5qso8IrODWboVlrZfehq3XDyS9ixdm+SbAsV2zQv8U6t8M13rSeNKZ4k
PT/mUZ0we5f7fgrNcyaC5ElHETyU3p2f++RfyFeT4/nJ7T+uNvofd2zZ5wR2VOILUGbTkU+wMQG7
nmkznlr8T5Dlz7gIE6zFWg/g+wDyfORLEJS8EjzBG0oIM5M1aPeIKpBtI7vh8S3A9vBerxKapyvj
zdUdce1M5/jPSiPa6Tis5i0++OGjQnorceSvdS45XwBOef+NtRnc4rEn0IjnK/jPhCtVrYFW5quU
YwT0bzJ01y7vFaSQ0Ixg3iCKGAWGWa+V9R/doM9ZEVO1D6Hp3uMwwCHmmh/VZIwRup5jnrtQ529m
2rKqid0pZGc64HojfRmCU6Dy4aOeEvMYj8Qhq1nPNelwUx5SWgOO0BP0wYUIj6RrW5iTrFBuCDcG
J+jPI9AWOowjPZF162P/Vw0d1dsG5TE+7z3D/s/rGo7nJKtItg0MdT3k6cxOxmf2roQLasK/00Tg
y8ABxVqLAMNznCNHTIZEJnBd/4HHkbtpYMUOlE7ibG0Xz1zlrQpjul9JG2OU+Qs6kQwGGz8Xzarm
zSTIApwdFMCUYZ1w59D5/VPG0r2qdL0rC8wh9TBPJw3/dMV3VT7Pc4ixlXP5QLjd/x7qMXxScqiO
BdrXOgw7Xu9C1ePJHuboZJKq++sMEUqBKMfDbBb+2p81cWgqwp+n1EuuJF7nk00e7CzKKYEw10/x
OrNjVGpslZ/EdmFtW/a/vsanuWnLxj7kMlQEFHwgyqlhYBibsnDhoXWf5BTRAwVT5Lr3nXQn6yG7
xjxFVwKDISNWUDk7v8BzqYmlo5jLYrq6wgNO5HNxPwmHMPljzicI/XGtGlC8wvmr5844VlMjnyly
0zu+GSFwpt5zj4GaMMmElZWcXJd95DokUgYHvBhyfKdZnv7RRjkRTYIEuB6HOqbjV5ssoQwkAGnP
Cl8ClrRdjPft5voF74cEQfItYZYEiWnC2QycrP8b6IZxvjB97jjj5KOT6tIo3uswNoIVVy3KEabU
1k+B0kl4VAVuJJxl+JtamEZE4rHKHvsyycebapLQBU3pjTG5UUeyZCqxmiZGsDiQ3MXq304hmiaq
A72p1DJZtMNwOjLQpwGqWG+stVenbP9HQew4J0HKNlxf3NlBKMsgHq6NWXrbsJHzeJvRNp5DbLtr
25xMLBVRQu1Y4o/13uTI3NRRh+AccjTVutbPrqu99yIwyucyMLJXKZBlMFKU+3LUzrfZ5GJVp2m6
p7h3vLnwnbeRRpMqXXa7Ihq5t/BQep8DfL3XYgZgp+cQVoxu/D8V9udoVaqudkFyzKLf97wYgSlY
QbpJRdNu3YAJNazTJnzy3a64aDOGM9JJByZv409rPA9L74FMyayQrO+xjnGgjTO6TRW49YctvOI1
Z/AhbF8SPdMWORCiAZfRkCYuRbgxbTOVW1uRtiDB54FI0f1JYWOHBWaqH4g1wW9lOuUDgi00D6Gd
q5Ck+fJGZSvWXWJb+4G51knVrLzGavYiDs13QinTnm/mwv/ggt8WGGTWIUj3FblS5ITU7ziU5G8b
Suil6KkrZbTZtW/Jez5VTK/3yvP0tE0laDANNn0nIte727U3fHIHyR/SApVOglm/VDj82Af7ZF3j
ChvHjsxKnmx9bJR7mFnWd8TZc41K0omeW7UoqdCLvh08RBvBGv80OKDSOxMNP0af5RJdB3fD1+nV
7gKDKLxVnC038R5tpqEmEY3ciwGTBnoTxAsuBe0xSwznJR5FeTY7M9857Jfe6zxLcL0nqthXCcqO
YxjtxSBSl61kSWpuIBv/6/mG/E+pCrIJ6Sl5qdwK7D4B6I32KaES/MG3Fmy1uwX/Bh1wjLVgC3sM
uizf9E4u/vnKNJ7JMsBwTz21SUykUg+lwz8EUU1S2nWLhueRSJwzM9q4isvGDse1vQGih4G5acQh
HjFvNiacFKchomkjKOxs0r2beLbgFZi13g9+lP8kvJR2bsthn8C5Wnt+Ba7MJ/hgECSFLlq2htx0
Npst4iti0wS4yMI4Y4diOwgbywrGGysF1mVwW7J8cfcppKruZufH6hB49XSf4qk+ZBpnxiFIIepB
omeNaGm4CfMQEuP0hqrbg1EbtlUSJU9h0tq/IDgIkqaJ8xyYc/QADdAQyazp7hx8A+VYjf1BTy3w
upDpGVdHrw0KE7y5/ytEnxW7hqHYwd2o/BM+xPIy+x2qb+2BQk8pd/WbqT/1bsLoJljGJa7zd8qG
/giVi+u4y7KRnhn34Dg9++EaimqWzvneGECdeiwx7/lE7m3Ni33JK47ypankd4ond/GcmC8pmgoo
jHJmx6BHd5N0hndrUoL8/JABvajZ3og09PHJ6l9HyfykDcu84Mc1P9PJh//ICMq9r0yZClYJYe6d
lxvNxnYLuUmiZd8/RN7bFHrq1RnmN1GY2bWlLZctl59vOzcNUIogjm7iNuheZRqw7wkqFW+gBA5P
5WgQ3bHOy10FWXT47CVLWnvAwmAxjaQtoDrKAyZjAeAQzxrN5zJ5F2awbcHdy7IGAR6C+HN+mqpl
4gpw7hVhwE162XCn8btjpAiSApN7yrPGiyuqzJ03K+L7vmKcLTfoj0R7IqfZ8FztsEqy+pOC/xSa
sdOpT5vlPo8qfMYu+5NG47ei4mFyB2vlzubK4JZADxeOLSKb2nTXswC/pTxzo+P2HkfJxWXzhD2a
d8wL+RGwadaaz9va9v2DzJqTb3SPvg35dsEgmQymwXaXdc3fWkZ3wZZpEh1ZsmCd99VPIkhb1fF3
6AQ0Leh5E5PP4KhieArpLvCAoZDR3HTMpkUFPDof7ZepYzUejhYRteiFTdthzmTJm5ECimY8VpRF
KCvG8D5vTdoqIh7K3D2T893pKDmb43Sec14B0NXJId7b4Dom9CXovyVQ63mM75bV4MJpL6b6UMUH
I8o5T+QmTdiBFv5pFpgK0wIpHkgfll2E4EZNi5V4eDXGiUGjauzdlHYkWUC1rubWbY+tGzhPDAU5
9ONIBeupEvVlnGkDydi2aS6ReGJVFAdPc9kgzESFk+8i27B2VKvOG7QoYG2db/1zXae6pxa3WrNa
rqUER1c6gqzQl316phmdMgegrcSA4VmAvyIn3SbNdAddlx4CN+iI96Thc+2ZDVNZgrUpq8FYCDVh
FeWTvaq7uvssXGoaem67R7vop2s+VP0fz0EuzkU2P2bPqEBNuw7kfxNpZTLM5ha5RX3RNCo9RtBV
uNp6lJq+xKAtvCp7w/oOSMub57fYqRS+q7F5irSX7gnWhTvDMJpDDwRjlZcQCduFAFG7wsYOW6a/
SZH3O3TXaR10dM6lPSB3aqR5hQmSpzPOBwc8rPJX7NS+TV9zyELpznZGN+P00GFnnjIaPraA3sSO
LqqlMEBUx6BWPYHI1trDhDUQ7UgjxQ4svRjW+9kLgAt5fuGe2qiMTKLkMMpT15eHOM+LXSkQvdUg
62d38EY+HWnkfkM2oCTELnLnG53d2oAji1jIgribHee3Hlx9AFQSrNG/CXsUHn4bWQ68t/tqM8Cg
hHrie4gqI5FAvKrYMP1416URi8mKTdzeBb+64loFqcQp+5Xhqy9tozsZJN62QVKR/AZnwhWfJwtO
p2Gt2f3GO1WkgCQLcp1piQaaG2qAOUGmrQrb7BiIFkZG7kVcbJJknDGtj4QZ+miet8L0uyNBaf9K
N5X3maoi/1Py/O+Kni1ogqH7fQgQt/iK588QzDcZ6GqAZJ1M9VbPxt+qzTNOju7HgjawSclpA3y3
cUPl3b0oA2tbtxhiZWU129pgpyyU9ReVsFvjEu62s/CLY5B7GFTa2tsEmF1vwHDTgzOadImYiUnc
uSg/iFyJR1/Tnuxxyh77XMCGNtheFTIOzyavxT8qNZt1PmFZwJkMGT1I3RovMGTgCM/NqnM78xw6
XPWMJMc+NdX1o9K5/d72vC7sELudSMx/Zl2Xzy7cNfpgcp8eDx2vK88xkdpN/coWoTuaLIrpDGD4
1G5W7WzTMZgbACv5UY0BUrpqp6ZBb0xidhdBjnETKUKGmjfJmaw/dryeaKVlgWppYme48jTnbGcy
eiyIIA2nTsTFD8S84j5o0aztMfK4uLjhPovV+DwnGSCUIYo3Y1VipRT4p4qgLtejw81MxG25DSs6
umezNV+qsU6J56tGn0lYYjQriYbDzNN71dEQ1CtHbHXEztZW1sQvsF+fJ2++21lm/JNd3u2HpOkv
HWUwO3aU5i1Mc/zbTAdnAAc4dFy2B1JJdWOec15tDMDbOG5xNOb8MFpLR99GUZbvYx/pGyBH67mq
eSv4QhCntYlP3PpJOxvytsZzGTbBxhExrj0JIo+MCakPt+V6UxvTUaDlbqxmHk8T9eCgXLHn6Kj/
zGTfuBB92bwkAYZDfpKhs7WyTBOpM3S1yiaR3ey+L6552JXLKVnt2zpZXChWu5YhbTlFMHDPI9ZU
PQt+rNdhitVva7o869jAi3fPRP7tdQ8gBtvFmiSJDWJzblu4Vab9xoZb7CIl/ggucacesO+ZmD/J
IAM4gVFCPgSBlm9LoyaM5JLESZKAq0NxqJqQMQW/L9dKUhLbULc7FCUCxa9RP+68yD5nwfRn8viy
RMBFtnR+0kC9O3yjwkqtHUA1kAS3M7tt2rz2TVjA/XH3y9/LIOHD6B0S77tqfcpU6y+EFyRe7CZT
Y77h99gUoVx31XWs9LYGPICN388SsDgNqTKN4jddjbmAXiA3hG0QYcR5RB8CE7CaePV5ATp9PvLB
0E/LX8WEJzjBJ53aQu3pJsWZKoqTGSVvusmveYThyrbNr4huIBU6l4Q3TAUZaG7RSF2cvYa5zbtx
k8G5XUWivdQc2UrqF0geOyFLnM7RYY7zl4nfkGXqZDncXqtODquOwHmTJLgDXAQCo73jZ5tH2FSD
iykoPMMoWSOwrLlO3xLD/jJtzny8vl7aEkUhG8tNl4OT9rHmJ2sEMh2lRaO5Ta18F4K43Bhm9cJa
hZU1NAflQCO6NkKt7eTa9MEeNCKqn3wJhcLenB3tBDB+h48GVnjX0cZXkeZbHqGEYKtVJH8NCJUb
iVs8CuefRAPql856hHaMYoB5Q2XExOaN5ULZmkEn9t37MN89GE3sNz+MgpdDcUutYWs54but2cTM
2cFwzENjRicjkYdmJEfRA/NBkH6hmUcf+avrq8+cn3HBnzbUWO2zBBDe8txF3P1S14R1JEkF+Wdn
mnZcAzCs/vTh39r+qOZxAx4XP9Xij07/88I7lqULnkLaPEzgkXhSfNte8RTlLlDfdmjOs4mutoBX
AR0Sa4IFBhVjJR2+iCglOqG3MwHN5TFMTP9lTMddJp5zuJ0JT3hgdcdgSv8EhQlLmzvrwIH4MVV/
jKhdjdZnhkJp8sOlWubi0S4ArhDzbITYw9njGtG5Z9076QIKLCc37jSR3DXPxliKC/8ln1/tjXkl
G9zMgya/a9OfgC90wJTtyy0o6a0H7sGL02tAnhy1BBKyG5ooh2qJJdY7qTBJpFX3Fqj8hVfctlJ6
25DQmaPqJnWDx6Lh4ViS90F2I1HFZT1bs/nv06/QsDZTM5kgPBklBnhj/X0Ykvd4UNQxiH8EFY9Q
PT6COrU5Z0yefn9j4iGqsIDzgR0CcfBz9Vj8b/GAQXUGQ5dXu9QY91Yk8AhQOTOKBZlkrIc4+MqG
5rtqjFdhTf12UN778kQiPJLw5B+dhPUkgOHCWN9LLz2ZKnCPDWaoNp9elP/SxR8mFIlVTG7ZavoP
a6ndHOG6RTjHnnSzIFi64o0uXJoBEro2o4U5SAhRbmYPm93gw5afas5aojKjiTWVBIe/G/kYE4uf
zslAhpU6FS5oMnxANTXOTmdTyyPkUwdFKHBSHqk0pUfbeeuy6DZp3Du8BXZlWmC6LW718nw2Rnhh
DrM2pcMZO4qR0BghpDZ1j1LR+d012Fdd5pXlQbBn7ymfx096/w7OYujJBSAGo28Wq1C+AD1w/hDb
XJ6GNB32roaKBOozn9W1cX28NCOb0RrH+6aqYvyXbcHaqFDVt2ql/eD6PB1i2yuJFybdxYx0we2N
0cySTBWRBzVchi8996R6Rp5f4KVwNkjAYDYXQ80b1rHeY/pmKCFVxrTN7QhoHnBz2gCx71eeegPD
c4HmfbLnCJZou1cTMBItTti3uKIFPYpbPlLvR4oaQRjZkSmHB14/FUn+AT0NzHzSlbsi5RwsYoP7
c/OQE5n7AgjERhCWWXvsjfd15F7bbrm3x3gT+I6/Roq8AL1c3Fv6dVJVP7E1UhqBAMizpwe543tD
MFmrvd/jDbQL70FpMnMdhGx6YzDZx1F6IvrzQo3Bipa/lyqigIo2ANwYv5aBfz5psivvFQKL9qX1
gG4DCrFZUHi4K5mUKT9Aew56LHizx8aAAVW5qbH2SJbTpzN+sZH/6/l0JYYgMKi7q/p1sLwdK1yL
K3ppfhWffuEi00ljiUtZOLDl1hgbDgq9G6MBO5H20E/idwgExnosUh7o9itE8wcBdKomzJkKiF7L
eaAy/0zhwT5z4ktkhk8oO88MmkhngV1tVBZdo9HbBU33Mad8x/TUY4UZqm3DiVGZZbol0vwDQ+TC
vmIz8yNs6TdB3znlY4f2aZ8trtLQhz5FxrWjMM+DpHmPyjC0MKJE9EDgtC2TqzfoDzmbVCj1gkeI
lsC0wLVuIC2miu3BgnpxR/gDnGqjRRHB2HXRugvkiw0MuU0pz5Syi7YVpwYcD8kbvR6pbrIQpqfo
ZfkiQPIvjqbhZxLmmdGcRzGHaMDVdjwyLYIDqIK9rdUj1OOl4I9ftrQk4ZbeRMHwkvTGM2iZZOOE
E9yGgXusEdmrwgGMZ5DrlBX+/NJFX+HMi4A6MySTuC9R0GRI60SLIYNaInDzKTHadTc7JOL1q/JR
UUsOH62BaEnvyc3YMwEd5JNdaSBzEVNH3b7WNdjWOTJegwZDmYtTQkcDHSyZ/kk8Nv2mJbeU59GX
4kGsDYvmijIKWnTCUNuEyd4xrAe9gG/xwr3idbePa8zBhdWsoVj2bKLUVWBj90wGoqYddiOoL2EY
n46asJ73/j7nFRoz27QaHcMWeKqbiBBHl91NtJiCEy6l4p3KzT0KKm2j1Ruro4Ojyp8gUGefOVxb
crnqcQQwv4u12/kZvkfnzFNbUPBX3gvcHOthHppr0A72Vjek3DvbalEGxbQNFq9hIKNPbUy3qQxY
S82/tc1AOM5zcWtwDTrcDzNSkVQd3ulqh2XSEu7i9VF76R+aFbpvhdv7HFXTV0uj6h2F3Sc1ad1s
r7+nReudHNHIryIZwle7dMA0yQjrZoRvB1A4X1HIBcmxY2gAIe5cFfR4HeN7OIHtVmzmAofgi4E1
iOWypRIMqjJ4niJ6uGaCPFs/UNaqoXEMejITeQwFvL26hdfs2LhUANz5HTSxnnInBeXk0DgpGj6Y
8zm3lmIWnGorGZNqKhzWoSVhmyBYiHdc3xCPGxtfIIjE5e3BNg9DDOAdbffrcB5AIwcFcA3TvmnW
ZNuQnwhFnWsMNVsGwnhF/SmrDa8UOyeT/2G59NeRI0pWAtMFfeItmk1KjOaSr8glEwI54rMiPdD2
4r0FgZBEncJhXvwLk+EvB1J8d2P72WvkO/2vz+jQB8+zxW6WwLF1LF7i0AINYG0aKR45ZBZWGgen
keBKce9OmAr7KDRWOU1GexDwxrW01UgOC8+1RSiAp1M3yR11Q23ascQnwbLBBolPDQsSsYz2M992
IfHQp7i11q4bfOOffw3c7lFM3sci/kbUMhZQ4olmw/BMi+xaIJ43yXxK+LO5YnjViTZXkEAoYzGT
hT9h3SdnQX/J/qPMZITYhpWqH3jhpeiiIkv3YIdQ4Us4CZosTYARvqySkwgFd/H4DU3BIxc7mdve
DHwYSuWzPbnAKAz4FL2pWHAAXuIHW7zAHS9hWo2spis+rW18CEfnWHcJY0Mwbc3eKbdo3o/Eah74
kYOj1AOwlwZsCRAUfkbJTzKH36V0v5sAt3jTXIe6vDujvkQeDj9H54dotl78wFZ/ROK8QtLbLj5S
N6j7I0ohU0Fw08X0PLRU2Fp02onJ+NuGnX5IEUSbwchuddY+/NwHuW8wNdG+khqPNDeHVcIOVmY5
8ycVlvsZ7L9jDLfMNetDZ7PmSv7/D03UdLpR2h45uhkJkoOnE6zJCoOWmLtqUzRBehjVAuPO2ZPW
0bilygHxSHUsSEfiTxQEK/Xux0kHINEHu16+W4P8wIi1narwrWqwDHKuv3uiuGMDOHVxdFTpeMW3
fp5meWNT8EdUfDiUdnZzMX1gbPlrIm/s2M7fEPU2RLtddlUpNBxMeUFmbTMQt7PjnmKm2g5vbVJy
iUERZ627dqSAusZUmtDt4i7ShiWs17bjvtXQiCrnTZm5cim53hPDLzeTl1J6Rs+R7Ub4x0x2MdHs
vxJi/M8X3OVFuOaJO/k5JnwodHcj9RiFDWiBI+ssVPgY5IDJbtXrMjbxzifVTidzZLs9B9lOxszS
Ul3R6K4yi4+BPTPeYwCO1AR9zKECKtL/UGUgLSQvjpOdMZZ8x0SXNlVbfjYj/CemgKKoYKHYDds8
Aa6WVwQYjP/MitKrlcy9aT2aePdrF6y8V/jmIZp6ChLm3j30zlJj71lQbyiQwnyVlwgKGu0+l+ya
qsrY2eQvdqwjMRZxhb1VRmkCOAkh03nhoksJc8L9wC44GcwGTGxpMyo3fNtLbENH7/9jauoHLOBY
X33aGQDcCOQcjgw5qAc2sOLGlj0iMtUW7c73ou6gMz8lCwWDbz2Eifm3dSuiYyo2vDtv9/KzLDMf
8wWuOEUTOWaaBdBUVXQfp47brcdMOjvCkYBUqXEZ+bnwWqhnB+Z8GKo1nmxckyJD33LhcnuWr/J1
jMtlm0kzvsXdaKH89fZzk7TGPlYJTHFv9I+uBiBfTNwPYx34pyHscQxVZn4x4f8cOG7ENvQkXic9
V3u8HcUWI6t7mUsDRokjuCwNyybCANRPxau/m8sYALvTtt2Gf31NZ29AgtG1kzNVOcOGDg/kiW50
CX3E1WfdN5x9ILe5Syvj5KYTDcs9bRpLP/PebSNwz34AaMhThcfOctZ7w2PdC8AcxyGb6V1cxvO9
6vnkKSPCESpd49ELziSkm5bnyeq3EpbatmjYjGkLDZ0tRLy1haaNU3BQiwG0iJXmHvEypwH10qZP
Q6P/2WALeLpS7+BFRuhsOgiXL95CUGigHqwMlLutmnJ9rh07uBTGgPEiD8qncS6XY9xB1IjnoAZy
Dmp1xZiSfo5eF+w5a/r9lMp5q7Bsws5n02elvEv9Nsz3kSl/Xd5HS2K35GPpw+bADz7BD4n/OOwm
VnUrLmYoAKCxy+LTVLGEGMNttqy7eskA7B4LFDOD4w6C5LUIup+eiQhPgPxPRDX8Va89eNL76of0
1A/ZKRHUmSOK7gQ6mixaqJxxd8c1sXUHXLrwK+h4tIjUhHbyWbS9syrDbhuAaMwM++6o5t9st2Sc
STSshiWcWIdLSAbiHo8xmRHAfqbpnjOwOdh3Ewra1ZfAK7wEujZtMjsnU/vc6ZR6m5QacSDTVmPE
l8pfOm5qVl18L7CsbvKJVP8SyKjg9uK+P8EX37Su8zE26Xqw5pfEriAOxHubQotGsa1121fozr/K
xRsVN4yg/XIrKaKLN8lLRkGoVRvXIV1kxOIirPDY1dXfuBsavJPFaUrS+5iiirbeM6ymp0FZX908
PivtEe9nKM0oVuoTb1i5nfFnCab4U/JiowbFonrKZufJr128MtlXTzKvN4K90zU3G82uATtDV1R8
mSAu8W4kLpiAAI+bh+uJW60tsut29tllLI4AQMEwvKAFvppwgf3B9ld2Hu9ndzgNGQwBc65YLhrt
MWrFs13aO3/Orsv/dxPmSRv0fTZEKEnTNQooTsFd/TdX3S7yhydpmlevbnkM6q9mYZz0xfgeFPpS
yU4u9UcmkPVS7tmGoIn1ZCTVfMLndsJUwrJZf5MU2ZV5ccRic2s8cy+wG++kKFg/F0/Yup9s5C0P
UxFeMfg5VZQ+nMS7d818t/4ffBluNHa25y5VkkHXuHAdJVvcoMP9n+WRNNiIWmz8Tv4/ls5jOW5k
iaJfhAh4s23vDZtkk9ogKFKC9x5f/05q3kozEtkNU5WV5hr7dbbw/WDjMXvCfJCZE3g6v2ofwZQ4
v2i+MIsKk/Q8gNNyO2Td/Mr+1Aptr+cT8lAa2coChpT7akPL4eJQ2J4z+9IwnsNxJEDnLebc0/Li
36PtAAyaeorYCJpRA+6TYUSOkw0TkzFnRqSgRbfNIO0mtW6Zu9Iy11JGsYHp3XU6aLizYi7uxBiF
owFrKTkUUki1djYCd1FIUQJcewBcdkdwBzSA2uEXSiYPpDKx8rZ9wrEAWUrV2GjkH6jEr4YIazAv
zT76wlnqbr9NURQR9SwX7q1V/h7Ay6H5jGJu0C6l05w0rn7qdRVVfwxypbFQB2qytMxp3LYj0hSQ
YCM6m705rXNUKWvyGsibWGrQykWEHNXXAyOGT29U0KmCiVwmaw6YTWwgfu0Dp/GNg4ZRO3P1Q6tg
PjKZxqKjyZMy+jpWgbau+/CJh/RyQuaAM4EjoaPq08RK/K0rZxfSNrNZzUr+jKxmn0DcasiQpRmt
mcJ4zTTkabMp3wkdIhttoPuh+J5UEToNA85AWU/6QBZFIaBItqnmn3oW3yxGxRAwmV5ZAAvrhDGZ
72TnIoQbNLeHHn0bsuoZ0dwURQ3DhGTkl6ca2sw8Rt9WkR2lRzJP+hmyyP3fIBm53LXROFfVw4Q7
gJbi9XW0BXS9mX3OzoquZq3PK9UH691GVP60hqwSiQMEY5a+BjnB1P2Hl05rq5yvddajw5mOqCEK
SHm+FEawAlX4awb7YqRw1TMIAz2JQpq95316kOsK/RD5n3ea12eOkJWbJm8+YP1gRLnLdMnikPLn
72OL3EA1b0kmLr90+l1v62btJenzS6C71LwIRyjxXi2kWp3WnGjryoTOSsPqny6Nlqxa1SFTxzAX
gI+vnhKtRX1HCRIMO+pVDBWiMjzMcZn9xmG00mcfYKS7CxJnZ1EqBUDBMXUVPLp9d3v1UCXuvbS0
DYQi0K66AS3CbO+ljl99rB0bXEPnNtynvs7MDS9DhJeHK5gWtCJSd2lmVImhNz3jeKTNa7lHBwTY
YirN9xzez2LKoE0a01KDvi0rFL7BsuP6ByQL1QKmDSvbH+Z1GrwXHHS9bq11ti2FLoDg7D01oZMm
oGG0OkUx3t3ammvu3DZEBtCsASVAfAlJv9TS2CMKdQsRgh0a97MHDUR9+4pBlPjcE5Jxjh/tJxLG
Vzsrf1DBg1jMcpetkuk2zHVssX14Nrgw9VkxX9VI4pg7b7JayX5gtSn8LDywOAIHW9KYt0ecJdHt
TMgeDHNVtbT98C+hNZN5P7XaMGWP/uQ4StLFs5fw8feZitQvs31/oZVI2JYWvVnXuHdm86LVxrGG
c0jbBGx7nTDBn09eXZqbiEVRt8UrLbON6ZEpzQXkDhO4EIJoy6GNnq4JG8vprQOIKWS4QVJQaJRU
EcObb1Krki+ahB7EWNp6zyRuow75ExAEAl4xzseDH3+NTsRyavE5YyBJcAepX6XRA42EXYa1K+Ji
7psfVicNM5HEyWxU4tsvp+shM6Pqvja0gLsc8z+NN1n47wzhKjcS2OEQ0zeDN9yrnA4L6ZEcsezi
6gv1vZOeTW+Jat9ci7Yt/eAUzXOeuaUVb17rn4Y5++wsdVwIB3gMQlxCzKtHg6p1tZemsTGS9+x9
2eaiyjRi1g6cTOlvCNm8FHXzU9AYVTg9FzhUPwoxnlTcSxY722LmJC1T/W5V7dUrw4+RHuzOBjZ/
o0NhgfFFXdMzoJA7tD1HIl5WMXDIposyzGA1fMegmwwSLC++AifephWDRtRvAYPDn6QjXOTa3qsQ
U3dz760FtL2wHfFGatTyrruRfwkUOJJU/eO5Lymg2sxa6QCIBmAvrLictNLxVyQRSwbWu8IMQKIA
6ehpYSCGEY3mzpE0cKjzALSlw4wNN6YTvXF9mw5h+MLsZybdd63kilSVRTcZ4aXcMaYPClscO8I2
GB76oNOG7TPUTsoyRr0DHV5mrsqAk6DVnNV6/qxsEKvjmBioDHCGYUm1Z1EgYlR+kOTrTD90ZTMO
9GAVJmyul2xDZ/rsqhIY7DC8Mt94U5wwQPoFNdSecq8cHMrFQAEHZF9SHFMXSpv/1k1n1asGTYjm
2nsRk1Q4FgZlNW2cS1RW57LBKcHuLh7NlQVp4E7v+jsI3GLZQWFw6iFf1UAqSEl+kgbOKhkeSKiX
NssOClL/0ItC+9GaCo860yfjZQZTcAS6NYnalPlWBiiE1/Rfdh33+scsLMZaXewxagdNCd7fAnRF
nRmjHp1ZW9jq+S8XS4SnnZGx0JqHvfUssh4iTRPSyEyxOoV4Y/9UQfCSozWA5ORvGyWwzGbSG403
AEaiKDWe8Qd9h977gunoS41CQODjNqgV7tVuNA1PgI6yHjHXK71J7dZNOBFFhaDbwOBWQ++ysyZg
G3wY2Px9Nys7LDpp4WGuXcXNRqtR+zdA1YDVYMrlFfQnmp07D+eKBFyhyqIM7KlZGe5iRs4RlPeo
VRjt3iRVafT6G1oGpjblLlCS00C5T4F/ckVBpAATlbXkN0GHqswACOs0VEnDtIVcCY7QuLN8zX/x
ITNRW+DtYxfHQp+d7VTGG7cHkJd6RrzS8R4MS+vQZk34bc6YyOtT9dDj6B7V0g6hn9xSvKwKZqwA
6t3imxjyzsQDcJFmzMepBuoz5Wm/QTTY18iUykPUTIgu5Qgk1um+sDwPIkNegpmtleRdhCeYg4GY
7FkXahyhkwJ5DV1iUNMmotwkelGP9wz5P3qKa2OaPk2rOBHedh6m32hy7Z05vvVptIm77gpzauWE
en9ANrtC3RX9oCi11jEm8ytUUZQFLYmQ4555CVW9TslBFrHTRsa91jjdmoCeU5wC0Ga8wgymMQNY
3T04jHM0ngezSF7DPGZ2ZfffMyCfHf0o6RgXV9Vv93pb/wRN9HArshJgMZsUkH/CN3tmve+d7M5A
dz9loAmGPml+ufjokTuiSjcw2u31FYyGa2OKNVxEV849FWb80SnF2Roinqe98VPjw8qaxyT6Pz6h
HsmDVTKMVzNQdsg5HJGl2zpNf2zGZEez97UNQOqh5pSirSYK2UMjoNGIhLkgTkubrojfqM7hernL
OUOeo8X9TiMpz0rxHWCW1neIBbWnuSjWtU2DLqnfcFVZabHzVzMsoN/zSWngWkUJ07Q4ycFiYGQB
mxGbEdwyshBjjIbT3lBZBOaqB3ZeGKK/k5vwXaFygpC1/lRaO4j7LIZLwJwWEPcGClZXGI6lg0lV
dYu4Qt0G3+uA1R1Hmqp5PSwchIhnHVnaCGFVz0Mj3u+G76oqr+Ck7NUMAbluhi1WD6RE0toq42Bt
u+Sww8BTUYYt8spPwcmMU3MpzTZbVna7Hk0wQSEM8YUx6rsau41ESXbqTCuzEgjDvOt1GIyWaJgE
FbyJHMG5knFuEynMOAzzVLEoRTN75aqogXnwJJjsLyc0vzPGecYQHJmkbTWRg09hS21hcODdUCJw
gYgyBiwSIewasCqZJyiY5oo6Np5ozuiuY4wIYVgujK7Hpyhy/wLtIUefQpi11XzqDVqwtVEx1061
20jNFM/NAE0WSZHEUvahU8uDNz6qFhUWjdsLu/VgomSEaHxsoVqgzyRL/sekDxfDgmMk12Rzq3MJ
Lz9U0E/Sb6zibgFICzGjzIO4mTXIIdA9V/z6dcaUc6sHPlo4QcOcKuOxBePfCk5jXVvbusOhDooe
StQ7cMXrUPV+wyF6ErjB0fWcliWAqNJF4CPo3wxHuzr1+FYyubLG8aNIOLpy7+lCPEMr/pHW1JCD
SQ6rV1CmmriaX8IRKZtpaIH1zFX3rSKC/ZllhndIez3YaJP35eTNdwHyj4KIkNZ3yX42iyMePjyM
eAObFh6sc9W4s0SfbxPSebGi0pPtv+VuYqaheTPDJc/PaRXuCyfhKJqDW6TWIxr13VFe5QRaK5//
mYOzevVzmc1bj83oqQ40oeYF4UBmXMomUWVYZvi41gX72RdrJEU1kVxtnyjWfyAodqINhC9FNu6C
zjrW2DHpWbS2TOU9MOKtbIjBA5BD1AONcLbz+QOVX3ZRp2+90QPvol0mWVusuhQUnEuekTXFc5Tq
oipczgycP5Vo3jGIA1nrruoWHdVHhQRslAHaPLsQ/4cCQ4fc+IWg2lHvzVve7Tu2TrYHzwkQBYvY
OlpC0F9W2mMcuNRoL4vY1ABnq9OlYIRh/o3LRxNHx4QOaEwdmiDJ4volKwpEF9/tG8hnWDrJB2Bb
WIx8OdeQQ4LrL5G/E2C7S0YGv5KRuXMBt7/MQZEltF0iNo3dEuGYwVoAFkilCXPJncusc4a00PDa
jaZke7OZ1mX1mQAcHwAYONr7YD8b85vv08pyMw20hrlWti3dahQfQMLQe7FPuBCszRjzYLAQ/IaF
pLYToyZDd9oxomVvqWAg+mWkZujbPbhg2780CE3AZSnpRFo4CGKPYgdLbocLhZHXUbm1/U9QPBNk
+PijQMeHX5xHDRAkvDgbRV3nZcp/uPQUoBaza1RsXMHgLC1tXMzc7ERh7NIRrfJN5zR/kI3X4T/m
ew0ClCzwDitAIwjOoVR9zj7P462BcHJU4Z9p3UKP1n30bcIcg0FGsC66fU4ck09UFEhatf0V+DsP
+uuo76PAoWIKAUFR2GoPnsII4zzECatPzg5JIr8dsGozIjT/wBNFRRN2+8eQj6u6K3Em/TMzLnEz
ZzEhtWYPnx4z3nEiIP33wlg0amZu5aV0HFksSSC3LzNZSWV/YdPp8iCyvQQhfqEi91dQA5NXH8Rv
uT7/4W/1Sr8YTAM6M9nNYNZ04W1hn+6ehuZHVKdshGwsznubGm1Ca9g1MJKUVux0kCcji8krnxoA
MgQ85XvYDazeDAlt8AeL3tEXY4LOwsRsjSkGTwHPsK1bTDAdHsP4HeYo4ub2ijWo9C91RutEFiB+
OuomLiCItJsKCgZeIytu19dNUI8ZLeQ3w3qzwKXZ9ZeL0ppG+tErH3HAkFDfVfPbgDYlKLp9iJJI
WyAuo58c5IvNlPQKU7z/X2g/buLwN6t+IkCjf6F4nqi00BCgYrKRj0CzzrDfGQPLb5idwYwCdCdG
KChUHrjm2YlfTdffwbhCvGJvKdFxxlOdhEDOoyo0thrwX75UYKtQfPDIwF4pCB98Wd26tJ4QXWMU
y++2DVhS8m89hFmgFSuz/oqZFbGmuT5567S1YOtme41Awez9VMM+wXlspzjjIa8wWWwoKQSX0yGA
o0+/PRtR4QASvPfDnmrz6VdDIzyJnzzaZG52lRavtG6SKwxGdZ9oLyFrw3HLNUORtWzVtvcOZvqM
mwurk6tA3ezMBch2k8U7vODydOQvGLcvS7bXSDhw1ZA23muBRCy/EaGa1A9Psl2qUXcddvaChcWD
08l3c6QACkw45htmLfCgy2kx269gcPoZI2IHYTZQ2bO5YZenhEtiQ2V+y5f3Aj4STQ2+d8x/GhR6
QAkgsKseU1Qta725pjwQxsVP3gYYmrUB8YxFHn21oFEKB4kv7eplD649hJKDgel6tv29E+XNBR2Z
LXPqasFzoVSnudfa1yJOvvDVY6wUUGHi4/EOTm0/gaGTaAyj70D9yXk8f06GveNRJoZ6yqW+zGhM
+2iSG4H/wcCkjrpLCYY3VOaVlVl73gVPa4q0QwDc0SdeR126ogUMHb6jcH7n5ice7eB+4EuzGClO
GWNtgFavJv9e48Ha9+Eu4CRRaSoO6NpOIzkgWy4vv5HcW+AfvPZ0ThDeG/RhE2HNlmfVJefO+JS3
0LfZwdWxeSZxi5rwFhb4zOUKsxpuTi2PEtzbGgAFeOi2UlHZNbaKpe/NMb8GkyGBUenad0b/QOgi
GtaQpYJk3VnFikWCbMVat/bYPuLEkX3x5v9Jm3X7IWodEMZoHLKLegJ++Kqr1qvN33CpTimOetkH
NxFxPfyMVyNnCorVsRtUjuzjSH0UAt8dqIkKDDeddpOgUxyNyTrynkGE+XSHEdFMdwMkwZZONM0y
H61LhFYD5BUllZX9UCAmxEKt9OLWu4iGAqaSYwUm7tJsN5w4iQdK0QYCqDO9bTclk6uS42PsH4wD
TlGTLpTmiSWRxIlsb7vW2iGNMMJLj4JGDUI1NzyxLjryr7Jg8JdfoG/EDl2Z9ntKAt8KvBhSZxoX
3wpznpoGtKN1W9YG8B03e0wQRQhkYahtUe1b+b5D6lutsORaGYr3PQcm/lU0bHKygyjNdlpV3uUH
iq5aEHFtNdkmwLj9awKTzYXkSvm4Z5K862qEOrXibFIZcHKO0JflnOBKNYoHF72OXgDX+EgNHZOF
xJ7/ost0jNIcGUJb2RCrs0h70/32aRXqEbny10JPnpMxvfCoNF9bjrX/KVujm0im2WojU64gr66d
Zr+ivbRsy2tXsaWY1koew5PNVLAj/DYyLEyxyF3VmCy/faCPfuFonx0oKApjSERRK31PwxHV2WyZ
zuJB/QcrKyzymLUqJ+wQdhEH9GhD/7v07rzu41M/Haoe6bha21TdXi21uyySDnUr0JRI6HFqNwts
XHY8AjmjByotpbzLzpmrDxpPyAegn9yDQYgTa6fhXFTQU0wTfa/480qHfWF2+E+7xJdpmg7dXP81
wUIvw7r+xtRrV6fui9ZaF72ZjoGnrNBPx2wVFRRnaL4YQ12Ssfxd+ggiFzibVrp6Q1Kvp5qAqURW
OuKnbsYws/1p4EdQ/OqjCZSVddJ1jEhxYDooU/KhesFe9a1D0etvia1fQ9+xFkaCxIqZ7Qd7OqL3
vZ/bYu9l0RPPxC0ePjsY/7cImY7cS77p2PKuNOMjy5sjAuHb2vf3BhGAntk2ROxjAetpObrJVTMz
bopWsOUh/ZIL2o7F0ZjI+1nT+HtQ2TmmuQn6GU+NcOuYM2vZ1zeo5K1qrTs4VTCih4TCBcdhOlYa
1RPmlYOnjAsnLH8yJztaSv06ZlgDuWb1e+BRxJG6Nlq8taPmWlUZ7Yb+rI5xv1T0dksjc6/imm5X
2jYQtiRsn5ckB5eYT+5uzrRHikqzJJcDGDgGPTsozFuD9Zt1MGopkO18uFj1l4JLdKTf2NuqfvbV
t5q4yZaVcBwStCCVtz5T83et+lDZNYVKn3hjtNXZAUSECxMYTaLqWSvAk51JlSWnafofNZnXHII9
S8slzjPwIPq8AaPZqpgVmN/0cBY5gMecJkfVnl3/J2yfnHycf7JjJgZJKjLwbXLHmpQxnDjQQQ7x
fhlM7MXrzxnDFwJnRmpKBKYzx2zgkhlfJaoxaR3C2Lo2yV3OGBa8HB1K0f2aw9eEL+ZTicSy1EK6
pyCUNnP/ESSzVDnSHWw4KsfhE+oMQy+GknG3DDR7O2AHoI0fXKg8HUKh46Cgj2qeZNZcuNK+NnR4
KlA6xYcJJTsGDZ4i0Qv8ejk3zPH1PTkGLgVk9qqaHq2aVDJ7HxGUMUxyx3A+22QWI10FonOhQ3Or
GiYw6k6iLUZjK619z0HITNYPQbtyuEw2qTyZCCdmGqUnhaED742OFB0lzlkSOj6550SVqccM8l+Z
QfCqsFKABZA4mPpBvn+AuNiPRFbvmVMm6QYoCT6Dy/AZ/ujN3Uta5B3e2awrL5i3PL8cq432L9ZS
gMCkvOrdD4vk3s/QeMHsR9LMtEHSm8Ca2b/lWKNgYPHwo0CNF3kWQAPioVT+KtBvvBOOUDDTUD04
+a8O9UYUhyj5fP/32ZK3ye/NQKaLETw8pZFuv/M0+Wkv/e5CwEmkXh1vCRHdZdx9szCMmImkvs8S
jGptZowXlgBEdtlbEv11fUd7/8iLabWnDJMqCsgq4tTiTlwk8jrlI7GSjZvdtOyvR2bOZ4bhY2Ym
DyRgQZcMX1dtp7MqM5RtWQVuPxNMTj3nlk8SDvl828VntgRVc6WiL6TTSAxf2SZxg6w/qsBgaXfM
r1YuqqcDZmBDAk85h0KBdkYPUSW+KXSxuUZJC2l37qK0PUhWmuXxZRziteP/FCoiaDhHAHUKhvLc
YSfLGtjhXnmpWpHwx4sVnAFHRTG/JDGLzX7qagCrbhpXEiYMuCoyLluFobXjJjWbGSgboIuag/jA
A2w+UvP6yUXqFyQQl2hNrRPr6tjepxSHY4Z+gRKKMzgkgtfBeTJ7Qlwhe2IjmW6zwli27r/zT/aV
igav6iqL0AHxm0+gq7m2eIrfJWKA/l/Gzm+zcy8UuYyv4a6U15ggkMlSJyCM6VeAin0dZIdEDsU6
eyL2Ax6PWRwrMT5TenitfvZsfRNzt0rlw5khZRr8JSveaz1gfUhTaAOck2Qx+rso/D3Iu3bfxdIZ
kXzWTuAspSQM3XydR93CS2w4W9lDo8uGLs2N8TpgLoJTsq6qf8/A4/H7iCRqLlnIvmYSsJCCX6eY
gYsxZ+a96+y7HBNaO56dNNwBIjiE3AkNBslnLcdBaISBNbmjGHZb49FEkhNE3mWMQcxH+oYW2Mrh
quJqzxtlHxK0pKgmskh493t/Kf87kNMkFBRedxiRXeUq+Gl0zVbybcloL6k9uEeI1//WIdJ4q9Yr
1xHpS0TvQQK/RN0uafb/xITVTWF+a3mznDnGQrwEiDKZ+v+VLEuPBcUi92p1TVjmTcuGHv1VRZlr
8if7NETeVwcI0TAF6Q3r4rXSMvJ4CvJDJZ3rmSDBX7E3ZhI2znKUEIDGkr02dALtpN35/YvUAC47
EQmOG7kS38P7LiJwhNlDgm/OGqm1Z8Luitg+stgT9Urs4UHJQuWnbUMHJiGUkM+2+2PRVZHNq+oY
HGHVUUQifbApaXFJySmZOs1ReYSEQ9v/YS1O/dPo3+RkqxELD0miCWw+fHguKGqYO5Oo/2uLpJ/T
QJIhCvDaQzqFmNOi5vFeBAN0ETT00vptZpbV0mIHgSytAI3aWM5AF90MLlmWbyxjbkBPXDrBjKvm
zWGdwFsa13UNwjuKzvKW6tTZyZ9pnqwSC+bGhwYRUJor8n458anQaHPUX8g2L70S1UEaHjYQyW4v
TY6USKfiFiBB0LD2RmFsQMmvw/7XbDsIrsH3oojgWIi6V9SQQYI4u3HAnRvB2ZgGnpx5JYc6CFYq
hRSJgrvtttuUNyEPhBupzM9Ohy5BjPaSS5h8yH9JhYI+OSnuRR6Jb7+MHNJyYHCzcnRPpLisiX+D
u9xasvLs/EGNb9jn0eGfuj9MibZa0Vw0MiElCWVZcsbKapDLrcnNRz1iDhqveU9EUmWgmcZm7UmM
45YPQrMLuVsJHHTbAoD+xtlkN7GpaFA6qH/6071BqJ77YD0U4deMls5gqiuNk5JUgBkKMPANhXqS
bOTyWYF5mF5M6y1zvAXvMadNV8UAh+Xsq5O1dGjk/ckalZNAmmw0AvlJaeLJImZlQzJZ02z8dyIJ
XJd3ZVM+d6FylF4hl2JQkvZFuqIfxUSCnNRY6oqBNj77hbMg0rF5eHrhOx/9/wSs83LpRDV4DFm8
MBJ0sF67CMSkAxib7EbyCap4k4/xUZhp4qccBkwbwObc6gKZJyKVnuaQqb5dXM0SjmnOVBc1TEky
sLba8dwsijtql5ZtI92mkpZZtzd74nawFVEFZP5vnm4z9IPDRmrN0sJxVBpUcrASZ08cNzRJkwbv
lWxd2uCv+HQ5V+GpLBisQ+1AGpnnL+eT4WvTq8RGXiAcYm2FwzTePanx6aZkOrZf4XeepWdDH2eQ
/Xn+2qA5gbyLB/C0X6uGvvSC7mYM+tVtYPMLztpyOTW8pnARbiEfhwRSYPuwiLsIFimoK7cEH9U6
SEm4sFOsFEUnPwpfe0oKJ81vg5f0gCnd+DHZ9vTu6n2OOaJTXHATbXZ2XV1JDmkCRe29ywJCb0S6
UE0bFKjXcZKdp5q2ipAlkNdjKmU9sjTaDyB2Fn3OZEYSOFlQo9UcZiQeiST2rHzaVMGN3r4lpcOD
ENM4fVvSHerrjMwHEFw0TDQwELf09WHlmHit4TJVBDQGw/klVXM4C+j/WEF7k8b8wPxAG5Utwe3W
IUNm981ZdpsUjuDv/2oUITJk/O/np4MWJ1dVGV4hMCFg1NXvnud99i6MJpsuf1h/S6GlaP7RjqMD
wHwaCcZ2bJNTUDlvOboYS9W6qI12Qil/P9LVHG0MGMZqb9F0AHt4CZziszSHp9eEhyDuV5L6S9GS
kmi5TnOrJ/QQ2lE5IDSxlb+cSg23IFt7hBHNoNpubiGzF4lGpMNHm/BsY7f9wvD5rqj0WAgLQPEQ
Vg2LCujKGC80FfmKJKmz5ZQiEg8dBipgGCFOTGXDN9iIps2ga3Hr2Y4uY8B8GNGKD6zXoaqurYd5
7ZzekV07yGsthhlsqSkqg/251LILY5sLntzYCPV7ox+jrR+osCAqklnLFDakFZtnjqBx1dq1fk+y
7NoXDYIUGUXzlPTuPVG08jtAAxuWvUKXk54c0ocJhWxItz1Fyg2Fb1SlUk1ZDyEiVkpaQB4035so
fgzkHioAKqgy8DejEZNNmhSQGS5ZQ+ImTcexzgE90GyZKOBaV9+VKe6cCW9SzsrC0cEp+eXLvzJN
G2WtLP0GaSdyrBc59Lreo0nWU+GAzYBOPUwIt5p5oLHMpmZdJNBaKopJ3VbnNQ5Gd0Ppn/ikgp9O
UYzTSMTQU4LSXmcnLq7fDa1JxyMAz9FVuAqnKSI0Abx1BcSelnprpKoRk6I6jaffJsB9RmUYcSGV
cW/NIHpMkGKmUjk1GahCjcbtzfD8tacU26kL7VvJuHKpZpUFCt32MBZyGTJi0tgPeK4Xgz0zhFEv
qtu/9EP3JuP8PrfuXQOhekQTmKSWGR52M0jmPmq9E/JJN2NdpKOM6bssD5KVwWh/vEjPoCKAbzee
KLQRRPGwRudSYmbnIoTcZCsP7JoPLUgOJWk3Dvl9oMqOpgEHWiHKd68FWTdavNBlgGP24CgMUmG9
+6BTzbnPg+6/IoCwzLOhojLDyGFgG09+QNPrLTVdZOHFhrg5q0ahiQtKdE3+RqzXNHRHxZDNQLCr
WMsZTX5DMrIOSQ172DIkRGYsAx9YrqCB5gbrCAJynY/gzvWVbpVvFPV5hRrUqCrvajeuCu9bLkwN
3kuyPk7SIXyVbgBCIphRNH966rg8tyCdhdjxgWWampgVYuwLDlC8n0GaNLg0QsAEOdrifUcKnLq3
DtgPgrUUcMVCDW1W0YZRM/gnJDpRgkzm7CUXKfmcM0Q+2mVZtpjicJsyAoICdKiYR/nN00FxxKRA
lkaj9MT4CcmTTGYF8gWYjJ9GXkaJcIL8M3kIOXbbvRU8QwetprQPId+EWGM0yyqf6CTwGnz82ejH
FdxySPeticlI85/Bv+vIBFRMdZc11TxnYCLEM5BBMiu2yVbrRHkhEbBVBcW7+wSVt45LbAxrHNG8
hUX7hwSlt5/yyeQOPeBRzLQ4XbF1KQCCUUrJn9KdL/FUlOEuKWyIXcIYvtKQVEiz5B+D7lUOFFl6
aosP3CvZg5zbsZzJsP16Ff5bnuwyHxy+o+1oGBws1GMcuz2CjX3ncB+r4MyHtsziZG0k7rRBo5AZ
PU7u8fSO0PCKL5SbsjNkVchEpXwKu4wMX/oRD+Fsj/5tsMavwAIMi3hUxEJrrGnL1DEx1Zupck46
1cYEm41e0rbjgE7pUfAZIx0Mo4W9kNF880SZe/yDg/FnWmrnrk7eFK9/pxIaU7xyMMZjLfOZHtzQ
Ds0MOun0O7s1d8HrBq+4ROnwXWdpS5kgl6zG/Rb8CchBjtzeabEgpwZrnw6q+gEnaolyBeSSp89A
g+Rdtqw0nvN0/LcAaI54gAl4tDTNzb54k3Qncz5G1T9DdDmlRblHE2Qlz99SmnWWIE7Pg6STspYn
5ZX5PoCjKXVZA0kyg7Jl9ejRK/C1HxBuF17x10YNcNFa6XUmObeZmFq0MJGg0BCkT2YAweErLCJw
KW7/i4RNvitCqG9ZYGZg8iUOQgRSGbBlAxZpVTk7eJQ7mUAEHHM1bF2/A+0I0VNSgAIpEVhXS5XI
i0WhvRLt+NxTYA3kpzo79F5xAmJ9GcPkXz0JaGLdsERrmp2BcwIrQGo70herwb1OvD7ZZrLeZMQW
cT7LJFQCUIVec9c1WM7T+LMqc+vq8F/T7jtxxoc8EQlZEulU4DUaeTJtskRztqTz8ut92Rwavz3R
WJI9aZcJG9rcyLC7LJ+MKTwnf6t7lJvi8OHkMyARPMTrvpHPkYXSRL/rUTkTMedyYqfcE6ehu0xH
Nl07Bc+NSS9vNqBPUNKvCFig/Kuix1dm1J6dAVNCltnBpJkmCLc95z9oJnB+vfesX59mmQznEg0x
ATyO4bbkG5V/lLw6dQd0VeioxQbUA7ROGFd4RB2CZu0jABxCM28y5zpxOEcVcgF5dUhRBLS1lJYW
vGOyI9kMbDzKJoIubkxkfLSDQqd5gEwWMXC0IaYF6Dc6yz8z3uV2cUBaAnw/PCDCU6H6ezaGPGA0
i7AnRtG4LKNdjOBdRqQuDGc3aNbvPEUutyI6wbQmfMY12K3Z/qkqTAH6cEsTa+Oyw6eiQMyvfsS6
vUbnHWCPV1lrPMIZ3xu/qtDCi0LZlW79S7HrhzYg1QXGqZysd0Wf/4oMT6j1784QrjViV1zq9wrj
dxQocNYIpwQRXaPbWz5+0tVK2qm53W2mVAW6W8JcS2HZaMVGTdS7Zs4UGtaJQQsu6OU+JUDrpFqN
EX1QLjm+ulZUbRdXLTJnEmimYCtnLlyZbYUMHgF95/Tmd6hSabAKC6ID47l/x5sAtMZGMTcuz3hd
ht7eZSd7cTSCc0PcizM4Er9L194MZnVQbNSRpYyRQClTaTmaZStUpFVNMWDEYuyqCaz+wAfn9i9H
pL9GL/6RlVP0qMkMReVgYTks3MF6ADOIlNi4N8EvOrbrBg0U2go7A8G/U+QPn52bn/wAZHmFak1T
d+escZfykpo83hFQJBuRpgzmbhvWDUaXEhQoCgNIVnZqHvHJ2Mr5WmBWCnhd+dLKnJ5sXtIe9kC8
aXT0FDrBjZe82TncYA4dqVhZR2BqEAgHZ2S4KzUAOcp/12a1adhidDUhykVLOTPRU/uUmbqkmDKw
kL3b045AeWKT89+l9x2bOoJI+Cz2d2nj8dItx8eejwkqizWyjKvcRBufHRROy8q4KOXFTPh4kAb0
FuJQb1ejbd0jJUc+tLhrTC1srR9XgzTKwR7SMvSBg8mdanp/zCa4b7qxVx0yRRMpzNhlIG9wIA5Q
DXkSQIjZj2bwK+pxipwMY0Pgj6YcWMWHXNaUwGKhQEhaFehLKZCmnDqtRUMMkeJFTV9bogftRMmh
JZz5vAnfrvDpIC5a84mxy0TzWXIVq2MqTENGzCXc6KvvUVjM/QTlFdV7tXWQBkHubsqu+4vxKsK6
NU6+mg3eGHuCDLoumk4lnViG+eteddYlazEpIsppyIG/xiI2XzrQLS09Jei+QKln7J5QDeTlpTHT
exwlw2A6/I+j81iOHAeC6BcxggYkyGt7J6nV8rowRo7egqD7+n3c0+zOzmq6aYBCVeZLkfJ5wa8I
U99NNhtQTR7KvlzUq5W2FsdxRPJcqN6zmgBoV1r7OFP3EiHPiGJDqumSk+o4U5Gzg58GN8dC4zH9
9BKBRQ0tI6shGQI7tjrv5CT5T+kHegtBvwMdgdtSIQQJtNh7OimeYlNCvkULnjMPPtuTYaEAQX9o
6CfQRmuzx3rSaQDnbdL9NGw77A83U+S/TTaiCyYJQTlYap36qXXEm1Hk96HpcqGQmpP5bOkd/tOM
21Mmj0Kpg1ZEIwXtm5MQDtK2DgFus7nx4D+CGiYIJxQRCgwreHDAoi9basuBY9+UursK1rspdLP1
DB561YxEM+Lmq6Ke/NLgweLsYrKJi0WbYVfBnc1z7bGOu6I/JQGGId9+dsv6QteKHSSkVWmmg8Wy
PHurvA76TeUgGzZmdSwt9Q74/Ljs5I7ZP1CknCNv3NNDWitRPP4v7gVvO0femZE3kLGZElvrDese
+VsajfZEyodw9r1TsMLCXuFh1P3NsPRHibPRHeg2F8nOp24mYOrM07qzJLNL4E5hUB5crT/QE+I2
mc+9n/yJmHYhnibeHnrOfIpKLFkRU0oZ1tmfSJyRI6DkdwdkB8vzUpk+vZDmgxQGDIYl6r30t6qG
J4eyBh/LZrkDMbRnZ4z+NQUCXLd5TGOBwmp466dAoobDZWrzkXyXhyC2MAwyT+vraMbGQ2AszmHM
6ZdZyX+TtM86y6+ZzdWj17GijvjRAQasvH4CS/yxHAHa1OIENUNS5N1PlvwZKU/LyxmQjynC8pWK
CdgT5/6U0IWeGIE6G/9/9K1cPPHYbSsjfIqc+OqQT9S0UM+XyVZHVjc5NMeCvzuiYoh65zsbkSgX
LUskUGNmd+1GuySuNUvBnNuHQFRAYdp5bTbDbqbaDfNhO5r1HuU/uDEGGTPaFHzbb8uRJU45irrJ
IcJo5fEg+bxWrcFRr5xf/EZu4GmGq8TPv1P0NGEd/pRgwipQthYV7di3z00TXQ2Q3TTTqXdYe7r/
i5mZksKNX90E6Y85XmWdUOXvlBpoHXdbfOiPBS1/m7D7loT2UG1o8uEjp8PSbm0P53T+C5uc8B9z
kwVAZLKSroHqVyGSRihk3FFAOAZ660UAgb8G2F66tq33sm8uglGO7Ez0yMF0N4wldirr2CUSKERc
AXmsnHu7GX55+LjzQNPkhLmPvka0jbP4KhlS6qZhyoK4gNMM/Pdw5Rk9wx7OPnDOtya3WPTOHxJs
3mCB42Vi/Fd5zr7yyLxMuDPRsBiufFAuAQCNKQk/rMzAGmF/yGY4gFteQ1m4Nvg4vB4iRhBSWWrE
q4qytvU1fdfY5QAwvc+EOfVSB/tmmXrRJIDX/8sRNwFM3LzRLN6EBA1x2cN+2qiRdhLlv8eWaSPb
8ORhIV4zEoOx5iEyUecQYEXr+auG01bo7gdmKQU64uXv5fuSHL2xTG816s8lwWwtzPYt8ohGDFAf
LX9WhvcJr5Fjdg/UAJiGzyO/27CNwUnd6DaGTNPAavYLXPxIhHP/MIpwG8kXaxxpDuqfgiN62Ji3
PPVufUS7ktTRuHG2TWtDq4v+BdBgiGwIV7WmbUIbnZZv2oOogbO/nogulBIWTCRWAnNHwmaW4LLM
HJfkEo7HlQdHeCJYJcu28QTrvKKzzjPJ4aylCxAOGWHFtKY5BbWcYNv2kulurw33nRhKhBonrqQx
ij98zGiO+0sa6b0y2tMg6f8vMyA2HUQU/LIcRvilp11PDeQ7PkQIfw17BWRgBDdq3s6LSNhNN6Dg
QBtlmwB43FKnsD42NArAjVJVsZNxIdlqwOAQEUVRFdelpisHUoHDic0caHlNe8Lsl+KgUgkcslzL
u6zuaZT7sJDc8oLRggtpPdcdlEWOEsKmzg1/LMDBRuq+1xTgJqKkUgwdi/m0s6fxTHt753kpqZwK
lgO19zhcg1pd/ZbBdRv6G4v9twOcD/rEerAWDIkeFZ3ofOswsatpheRFd+nAfnYGR9p2ao5NoA6D
D4tusGj9IUplMs9n9n8S5F2WmTxyqZaJQlFPH3NvHBQcUbbdaR2QCpum7dXHtr7iwhF58DEzWWg+
uDpRCqvawfuF6JMKj0ntTrDXcekoYp8rDrrjCKmiNJt83UiCDprixZ6Sy7JE4dO9JaxxYeqtsjm6
LJuBP4qLyONTKpwT+rF93jrZvidiQRs+bkVetG4MDhPtM5CdB0fnaLDYUtNFJ2f6I3skB5JWPnaI
AsB5XS1UZK4x3lIm65m2vl01bwM13Es2586nNEyaY0hXIWpT5uocpHx9mbgwXtRCvcBsnCbdJfTQ
RaCftYDSpFQ/o662xjgUvPBoRJsjnH0MLABi9FGOA8AyKtdSn1033PQ5oXg6IlLGOjXCfmU3fQ/Y
cX3fuygtj418im0wQzltCpRKJz9lF61jys3QfHdsXFlBfuEm7z2b5AC8YZtmau9MzrWd5TI3G8jK
QvZPk4nLydqZog3hpU7K4HOkqcNjOljWxeSidwWgMCoCiHdr2gL/irpZLeX2UkSY2jo6mLbAULHD
GF+jRqaCeYdoD1Rn8bhCe3AiZ2E/Lcjc6FWN076fMVfUvKhmX7wpmLv4JzY5z1WPYqyz8AQw1dSd
2hVEn8lGfdQVjCUbcQ5Ccu5aYW3h9C+Nue8CWKzq+39z/ungl11WATfsP7LZeYx85z3q0mdeHIsj
Q+kS+DrV+Qve0XTj1W/C46RnC/sZz91aWMluoOLgPtAKAMhCa5POm4yycz+BlYJShoVBhuMbN43H
HfbG1uRbLOeCgOMD3twzf4DGncvSHNIRLUNva7YOfAJxV0bTo0Xf5FrxxabJR4cl37NqOle61t9x
g+SA1LW9oFu5tFgMx00oi4HEsxVuZi+uLgFH+3Ux4PzwXuG3UFahyjWt99o0WjwsYGeYEiwHHsOt
ngyqa2b3Uf3Vd1O58xwX1IksicM0piccPOxs45elrYqcxeyzQQIaIw7QHA7b/md5rUD27zLWO6T9
kwi8hZj10WTNoWH90GLpL9jFeCNUj6jnuluYtzxhYta/xmBtfEfuRSPPLUtIwQu+KpA4EOrBmmd3
Vfd/YUsyHm7/0XvIGuOXmJwvR5b/0iH/Hjn22a1YZ+hnZocOSZBDUOQWSg33ITJAiND04zA1hpKe
XS6o0eLpWFDJ3WpHTbe2t7dysMRuitIHAxIV5OURx7G9DXrnsgSkZ/KL7MN/NiDMTc7pe0MsuHkg
Za879D4mERu1/2efWMmnLXR6nOfUgBHpMWqQRH7zvA3G/JAJdtzuf7EuEgYfl5Q/oCWMZoISI0hk
SMkGiBV6WFhfKcnLLmv38uybWXQEWUlfmJBWW95FHu678Boa4C3BqFRB+1GPkNUbr+y3Y/gIsQ+p
NsMOGJlvQLG/TdWcS1mfm2Z4HH0KGotT+har9reA+N2OzMYsZ+CrgAMwDESnvnCHHflMXwlyasjE
l7gP4geqrj2+qm+3ddO91iWYATrXodTlGob1GWPREdAcPQYeBYVIdRcZ5ZZlZ6RH1h7JoCFJqvN5
ZsEnrDrEjjaapmjM2eOsyzDlRwLJHu2B7ckdWkn9IhZoKq/wUvFI4UORM8r7tNekUuT5ZyOBepvz
TXeQFEpJh0GXaU0Y3ng/1v6pnu2eQZXprHO3fM4CeIgedtJbU7Ajm8p7HjGi5Hb3VLruV9LX/S4M
Q2YJCdzq7rZcc5wfS+Zlq4mBMt5J26P4CYHBkyBD/IxZIgi3qZuxr0dRa20MpeTGy0v2aqi5kD7Q
XbOAtU73OXo1kgTWXG9AduwzZcgx/XZlsyvwoiERAXph1l+t14C35k0dmxx9fw37nGbZZynGawae
Nh4Y/6meFz3slo0jMfYz7ap7FwY+KnCsvrx/9jgikp8GumrBS+gH4zqMfRA3rREcI9Dp26YfEiA5
tI+mQF9t1z/NeXZnCU0DEq5mwqgYU1WwHXyA0sAs6ulSa5ZPMOgvRszLapK3O3aYJDqXvAzff6/z
+THJk82osw9ZpTd7QEVcNr+R323qorqUAubdNHoH7kFKSx/8KWT4M+zMTTYu9ZcNYxOPF1O+eGXJ
Pn4NppSPGDHr4O5VDafEaudBj0dxhGIlBGLFKTx6NaXesw8g/U4vbuPtUox4Lo10PU4nPwvobswn
ry32ppN95gPYfdPND5hbtzAidlXqvkFrZ6I+589ZWZKsVj7C1t/Pif8vNLvDXE3fkWGdCjfb1qOF
BwqxnvBfkgn7DuVSU5vVevAjtQun8mmWtNLcJvrNEwm70bAQTlTqNbQxKFbemVmPfRCuxsxfeWz4
HbX1nNhUwoNq7xjMPeXuiP3K1deJTAKEwTycFtF+jT+wyNfZrmrnn2BcNGSMYuBminTD2fecGoq5
MMxMWzmsXhPEQEW7OHPHB23rtziscSzlz3lTlScalhxgadkMJlY+NNf9xglHrDvNLnSJa6PhiLWQ
jvE66sRRL3+IYfOmFhwPxpoOVmZlcK6q6kOPaQmW1zwscVknE0Xup+SSBFLheiP/g9QwXj6AvUL1
TwahCBK+1krCrfXM6QVv/YNtuVeyuTm+cUF2kaMZKEfDr5zALzotFwcT4d4JOQApx/vMZ3E3pzyj
bcaIFNTTOSIx775HhYTamRVajvMlmVjVEss4t4PzNMnsW5YWou8IcdnYAqPtMa2BZMYO2Wf9IQ09
axdg1PiOVIf+XliKePWZ/qs/yj8mbM82SbdHjtc1B08W5j4MwPhUNLMIotmQe2iuulIOm7gHb+2O
71NXWvu2EgypeWPx4CPi9p2649H0jwqyWpLUV+SO6c4tpyVOXRCwjH3UmifsWCS2EaVWSayWBtNC
mGp3XU/MZkuMTtbJ3zwN/6S2j75QP2bOCJNdT4YJ/Yss6h97oI4GmTIrE6dnEvXxlgzIW1eaexft
/aYrUFtmaD7xzLMr4uzRtAmHKkhP5G4kl9qkWI4IJ9zEMvjLAHi5DRXohJcetgpeUgJxr1bd3Hum
+yRUwoWrMDHmnkdzvBLxQU28MLVDAjCHQlbQMDAPXVwxsgjJwe5GuG817zLZrCj5ozA8S794lRGY
s9YFoDv4t7qxf2zfC65zkDj3KtfLzKO7b2rn6o5ztaN3da1gMK+igO47q0/o0JbUMvKI/fJRdsMl
w+lfkyEkf8Z4eF4ECFhVynUfCar1CXL3PMr/nZJebUERn83XsJzxklCcc/ZmkkOtG6m6XKC/a9VN
wWo2ICXnpn2tq6VaSYphJaS4jk78kY56HwZqWquyu9WEypzdvGfj9uth1QUTREjl4+lobkYgfg3Z
Pjqe81C5HLsqwD4rpxvVijrh4gzeYU4R4o11tB/rCrG4M8Hr9wM4K9Ldd2wWNZDJ/1VRQEiNztg3
3XSBMHfxOkBJZYerWAxrIk6OM0JI4UNra1masZyulUoA1lSQhQjTY0DfDl+T3+/iMGL8mZxKDNnC
hdlmpWJD1OFDEJu7vs8/limjQc2bu0LR/ho3fuVdpcnRyZLK/Zax8ZwVJtsDAC6TQYsIAp4fyL9l
SJa4+2um429m0HlLCIuK5RMclxstlXpryDS9RwwGF7XhtCmwFaqMyJBij97m6LgsTmFHyHa1noIk
P42Vy5uCMf7o9xT7TsWSxqMRvxNDUnFCYrYdOL11oHAMOdtnH4mg5SdlemQ0vpJO/xQU9TmccbRn
DsmeRfc+hB6NS5uQ+byL/uVkk+rCIZGturFF8LH64jwwRViVKnuAj8hpL7fOgUFWbhB8lwn464QO
kLGUNgo0XVEYNNyD+cN0QEfihVi0ksxU2wVHgSjFs98KvyI1ud8gCGPnq89WUZ67qry2tovh0Tc6
oNiBdcrr8s5idC3IwN36hN1QhqpL6zDw8ZgjO216nW2isnlEsRA3f8Uw3pGs+GyBqMxTgyluRPHn
50b6bCU2DYqCt7Q60zjxO5oMDmEUCoUH+ibK0u4cZosptHpkEglIbeRMPFza2v2TUS/ZWZqnxCln
kn5YdDW89al1zxQubG/IfCsiPlfSxxiZEXNVy2ybW5wRLJNchabNgFkJzhZAQ0yUmvCkuw4wnplH
n/QezmxUf5XTcUguTrHRPC4/PSfRwhu8+0ioUxJTfjl0mcRoIvwojhnA6nCe8IMwii6N9lHU01Oz
fJ/lf+2czOgWejQhDzaqWIMto7Hd5zGB6MHE5ZGV5xVTGbqeAcfpeMgrd+NGwcnOWJ86hEd1yuxI
qb8lBXJrk67TRt81Ip+MPWg1yuaKUw8t15Dvk4issWUVISF2VRXxy6CKh1La/6qsJc283Y7Y8Unq
yXF59d8QCtBVBPOxz6bLYi1Zvr3y/JMsjDeXMMz/b2vKvlpFUq+xzrJhWJTpbrkx7IlukrrrDPfi
VP7dPADwKr1h49Ru/cO8037xkg7gRj66e+Bp9YnWFSrFtMMX0KT9Lu0d/6LTHkLXVDDDDNVo5rSZ
iZ/bJGFn7zMPlDW4BHB8luSIZUF+U3TUCXb1iSJOs78S/z45bY246JIMcEu0MJNG49Oc6WNlViA2
gdVCmUh7xoL2jPA6FoQGOABwddy9RH0QwnikC9maw28x+NlpTATOibIztnaZ9WtrttoNKKT+K8pK
H35SPhgnHyGTv8oxVuyLfiC50xYV7QdUXiapxo9BKtNbIhMoJaCA+5McSvlSKxqkQ9hiz47rcEK7
r+voAKqy2jkeU4ZcxMmJQxnG6KG3rsbEUBq8Iufv1pte7MK1DyphHUUI0D3bjGSqlkrVLDpadsS5
x/WDG/4CSMJI1Z6Im9CCdxVovmOtDKCWo7ob7OM4xlsjTQmmWTR+ODTcVWUYz5X46MbqvSw+lv8A
vfS4/Jc8jgETGd5LFYCsQ1DElHLBKeRlsbggwVP/q5nwJwCCM/61Gl4b8e7WpL714Ze/zP5LRJxi
M6JjKU9B2v5GBIxb3D2s5MsqEjunoD0vHprl32rUGA6aOw81WBAimfR2RfnSQetQRrBDDmXgtSvr
OzwzA5XwHB8zKC1laO1wTU3DywhGyev+CIrlbPKuwd1IdOMDDQNh3SwbAbH3NGpjn8d/nkUSsfPp
ohqwLYXD7Og3zdZTId0QtE2tjWeloWdBv3+Qz8sH5MtZefsVl+0Z0UlHBkiKyDfOwY/54aoS72ja
LT58QTPMJ1wcdUrSQWtRVMAV6RL8LSSarcmTfBpyEncVFnYz/zDR1nF3MvaSIo6fC00n2kcvED5O
fEVYaDzyvON4DB0wRcVnADkW8xC4sgwd7CLBwlT+4VgkCZYnm4vIhZO+uPEz7RZg7ARS1ocx5jR7
/kA/WPtsChYN3PKh+EUL6Mz6xKKEW/NoZ97yA8x68ZW5jEPak1TV1aaybDOEhuCGt6rhN/qvkRid
5fKVJBw0xS/KcXuif8kIjNwp9kYIGTVd70WMMLz5i9IqXnrI3FBuEf+OAY3SkMJ5/sITeeBwsV78
MIvXirr8Pi5vqVfeOK0dYYSy09SnvumOU9cfMBx8jUl8GEux464q42IHz9UITKA8VarEF8TY1Xvu
YlBe9/OAMV3u+IR82WXHIdRrZzlMe4BY2fQrwOkgve7kGpbvuuYiY4CbnGK9vCiu/eMP4okrUrLp
0ihax6Z+GJwfvzTQyTTbwYS0XJ7M4Vow+ODPsVsTp1BzQtSYEGm4i8xGHRpU+14GJtPxo0MLreKv
qZKOE/tjYACHonon0S19EgZ89yph4PKg2Kls2pI8Rrx0SYsMPwQgxfnX/CgxOxnWb+Ff3axYh3Ru
essCrlI2h77rCtxGeF9LrxnWfkTjM6gTvHqfNt9xeblNLTYW0cekq66AMK3b4nf5dhZRcg1C8hyk
56lTxa4LPnVRb2wc+YJQhqrI9jWZW5p8AB4W7o/fGveR+bL8zOUXiAlCeXsylsEOo75lTBBrbqK1
vF2qhKdg/TaUVMvnWBYXkH4frA/d8omb2n6ZY3injXw0Rybu8xNGVkvQ90Uh4NfTUfF/Zm21X/4a
7vOyuPCH6GonU7uncUqma7s81twNwiBhj5mH1IEh07EHLt9YVQBw67e+DvfSiS/8iLkM8QwSpdK+
6jqk6bNbHljfmhEGnrAZ0Xv/Xd6HxIpHwFfhbYnHO8ww+1WGEQBuZmVsk0xwRquj90V4Fmfm3oSp
Z44VTh2eLaev9+Nc/1rp/Jok+muKkQI75MtAUXY/DVI6wZkelJ63Rpk/JJMM9jiHBTmVdoCfBC9N
7IHzJj3SbIJzWTfeiaHYdkHQuMRnmNX8SunBW635sWhSCOtFnx/S3NTNS1KY6IBIz/AdZgil/a5C
PF0ZTb/QRE3qDGjEu3PCTo+2Av6A8zON6Axr/xinvPaT/ZU6+poBvS6yFAcE00dLPxCYsXJsTZsb
ztdkwcWs/3oXvYsxtMDVMBaP0uOEWYTn1uo2BL3vBjQkntT/kLnEZ+2lbDyZh1WBy0/wKUeI/eik
zMrc6oUKmWl7M9P3IM+rawoOvPriKs4jyZxurVhCRGs6dz/3PgPmfONgbi0a0zoZFZQKY/wSYOLZ
ml5johvDrkTWBFspIOOJOIN4bY1YmqFWnkj0PpmETs70Sk0HStIErcwAjlzzMtXzRXfGM/sxrBfK
zKE/1lN0GNpoq2s8kc14sQwG9YY61D35yoEc92Ku5XmgjlGJMB9LRidTarA/ocQLm0dlxD+6o/RZ
NtKKhjMitFMesxxlmhkJo4vUm89zleznMT/Jbn5yZqBSbnhdQtdL8L6NkUASoZHnozE3ZvC7rO6C
CzPQWzpYyoKmBeAPz2r54fKhZ7gmgRusk0mf5znbTiYcRL9rnxzh0j7R0z88Jd927DP+6dYQgY+j
2z60bnYvI+ul7tutyaSYUYKNhYmdwi+f/aB/FkV/TpGwmwajCkxNKxWaj5E1HHtuJUjCdZkQ/muC
eTJV+utY5VlGDQGWqB6rsBx2jfHRQRRF5+S+NQ2rgJmbGn+P5h/nmpqMprYgexcQOX1h8LTZbuD4
6xEgHUykUWrmDH3IFgi67zkF/jsG7iMHrL9BpotLL2g5fqXnJn7zwhBZa5vfQt0eu0zfKys5tK29
MbVz5LZjx8GtNIZno28vnURYh/XzEGZ0DAaMEdy1XVQvcvL0VVrxeTYiH9twUl4CXecg4kjIapdn
2SiK5hDY7lcn/LsoIkYjUcgkUyaEzkRl2HXYfAyXs0vBbbTd4bHqUOS51YHb9QK3HuTt2G6UrPdY
BlY9VWsTobxqhvZcZqzhUUl3GCe5iXrF2lJ4bIWTctzoXNAi3bM1jMT6DH+1Yz4bULLEbO3RsXTr
mNSdFjLqOrcm7NBTcZ7H4QEvNHQ6I4/fg6kC4tDtw2kRbzRQ7jCADMjbHCJ63VfpqEeHWNhTDWNW
9l5zyIgrwv4PEcWGRc9Yz4et5xTvNKx3XVJ/iyEEa8pLHzIYAFnZkjtSuAh+ClS+ZAe7iY0QN77z
GXplqV1jP8Zh1yDZI+yHrgDWjTQko8SZ/JubqHaP1Ixn1yN9HnlYhrdyjh8sn8pxcqE39dsmGG9e
XV9znhRLv2lVvWfjdIhcYJHUabBp/GM6DM8SqSyeiYc+dTmi0NmavY2uR7jlgI9hC438fue4p8Ae
Tm2WXHq9yPV9su2RpnqDf3DdfqMtWrNOYpxCS5DOaVSnIrD3k+d8T64GUZmmX5yNUXPq/mGK3J/A
I4KpHwDc+bbDY2KHV68Qb7pjcA9ccMsI46Aq95bZ4z6J/ScRD+cxZDxmms9xG+5I1r4DO0jngF5i
jeqvtxnqL89QVDS/g0VkdJNvzA7WsR2iQoVF16JOjSYcLtWxa5uL402PgSfvZqEfuzh4DWgR51Vw
6lm1hyR9MRCXmFQ7hP1SN1moYmPsdzNgQ6/RryjPTg3dbU9HawI5mL0555klci0yx99xf4yVRUYH
vhUCpFyNxn3M/oqipmNhxF+MGT5lbetDzTG1d4BK8KN8AjJZOJFPG5s0si5E/DIoyej96Pobt013
L2PmOgRzvQSL6h/8YvWcALBfmSbIGicTAIRqDohhPRxbQ52rFsXhlDRMKlypcJ8vCVBd+O1OIWUg
s3UcOniQmyW5ZJZ5fzeNab0J2+LPaoafMakvWEdJWBl72LqeP1GE/Z+hsBW2M/wIV7gbbnaEKXV2
n0ppoHIVLfNnp1Okbba0+Zpp3tHs9AA79s22b9AeN4NkiJOS0WoasttqAta3cAnmhyg3mCjqOqbC
1/1bntfGOarZQ5QKjl0dnpVq9n6tSDxzd2XI4ooU8r3swMx0dMkcXnSyJQ4Ew5zwgp3r3ENwMKT7
VLAm2KJp9gHMPtA4BuEdhYueM/GecyYMnSw/ohY7ZSmsx7nOcCvaEIuFgEtDg9ZywM3ZJazhyeeY
H2fBrc0qVEVVBXdUVQ+JXQrEdzPOqvxznjRvlh/ae0tVzTbKvBtBaYA7zHZlVOk/GxoCCCcN5Whq
Fa2Rllk2QHTH7iALL+33sTsXhXiwlflTwAyI/OIuSqEdMyQY1nVHRlDLuMJsKT6K6dyE7RnDI/I3
dGvtfiDHfdt2GvNr6F14s9HSEXpUde+BDG4VkoouKx7QD9zNZcZ0XDUxwirf+JnV+C55CbHrbr28
IoZUY3JpiDyVxcIjV++i9l2G4+rKOXzhP9zRKXg0WgK9WRLxeFw7A2P8PH/Q/L5XJsSiijSj9TzY
WCFjtbP5xN0E4pWEhpOhMZc6kMRkJMnsxfuABuS7kOwVPnIqHvZ/dSz+xT0T3bzWjy0ZeEk//CrL
uK+6RvP4iohGPGhFn2ElI4IyxwVJNJIH4C/r2vugocPjQEjR5gb/93bBtXtzsY7wnYad/CQp/NTY
DLzi0OdRhMQOmnVPdPx5gvK2HH+EX7+muYJPQqBQ39NbzrMdjSK1H4faQPkApdEznKOhGkIhKD4o
Jig+cKvVwt8WDICSrGDsRTPTyl4cykzSx+4peOc3kp8/BhV+SK8oDnquGK6OTLRz2mGe9NlYgtdw
LL9ThJVB2dPhSJ9HQ3GGloe8gxZeGcQN0d2oHZfEYTJqmPjIW7vQq3QuLuGg873DWg2fw/gEKa13
TkLfYbJp8QI0fm4yZyc92sJukRHO2+71QOSqExwzc9r4k35u5cj4oLzFFjEOhSK7fW7Tl9xguRyg
aoD956WWZISqClm8BzBFIFrsfdIuHdsTe0ZHN8Psdm7aR/uQmg/d1rTpDPOmmnbpB/SHyJnvkri6
kmTwTL7ENcnVgwyzm02Qra4wmsw0QY1J8/ebkIV87h05knAFh5Pj4lZcIgcAt28BdlMHFzMuS41W
F40gnbI+HS/gOz8DroES+Uc1qwfbzL9NKNAgjeHrWTE7MzRSg3HZwICRKYeB38uV7dEkbvhLYunl
RRxQzFvtvc2HNGNyZRcNiYxvEa+74lVxWHFqVx0yatTQtLBuJHgARVYdlgjSJLBuUoynJAp2BhPW
o8k5Hf/oS8fi5BGu02fknI0uIYpWgPRZHLQ7/wnExzy69KWFh+xvQUw4+blM4h/Xxc9QudmEPMyh
oYfvqrNZNfuebrbr46EhzgJBKOIhPo85RXeFlx3NmJY/qCSLx9w60JmmXz8yHSLPY6VUiEVowJci
Q/ChORGcmB9eRwPTTzXsp4pXghdsSlosaPZTblACzRrgkzXLdVGkNPmcnnyoamD+iQCgsdfsDZvC
Ar7rR91BGlpshYeUG00YgTvKW8yR8o3DAkOdwTsNuBnLIWfkk+OnpOQ9GP344Zsdo1dpIjAf7rq4
2zL+31mCBPFeMYZF7JSZr7pAZpMs+XOz+9FlXYlWDsmUQT7wlF4j2N/RUkcGqTFuhJ88x4X/gD3j
sRAV38gXUD5HTsZTSWcdbGG3Dqi8xNwk6yky2RuNxtzIBgB8BW77EBcLyNdBNsJu6LnExhqNFx5M
a8y/OC7hHyOFk1VXGIA7IhyTpnVUytkVvK8gDYmdBsmmsWrHyXQxnPahKM2nZqJRMofHMZaHWOYH
lAJPaDw5cTgkA5PMulOcqpDQq60L6Niv/F3XoMpUA4m8cX+XRfNzzBd1dHyu20WHghktFrQ4JrSl
s/XC07hO2mKjHUVG4ji8FTMvCSkQqXIOgaO3FhWFnqMHwOHNU4+aAasQDOSFyxVFuFEUMIK0qc71
4s5ywnw7tUzI3My55oZ1TNwQmZE8jmm4coJpV5umwaRQYAbFo0LZzygrTZL9NGHuTytnxNGT3i8P
Z5V5pP7QippQbKY5IsXlHybE4iY3EXHY2RkYvRSRv3Na5W9UPx8aPd2jwu1I/RI9spH2zEzix5fJ
R14gvSlH45BSxeGwdejE09KLkkwRcutD/miNZBtF6EmjVDGwh266tYY85ZBfP5msiIK0hDRrRvr7
C3657hyxDSLJvKKkc2IW88T1HJ/SZHoKkogR9PDSlv6zM/fnEe4km5RztqmDG0P8eqTRA2ei1kut
ZqU6zmMqZl0K3H+5hXBF2+Z9LqytpI0PeX0VoN1SBf7Xju2s7m9MzGG/Bhc/8NEBWbukt/ZjSC6a
VzUwOD1jQHIe5Wc5GAyxWiYnxexxaCzUqypNALI+kvAxrD5T4vCGMX3sOdAs2TwPjiA3mPwQYP9N
LH//4+i8miNF1iD6i4iAwtZre6fultfohZA0o8JD4eHX72GfbsTd2R2pG8rkl3kSIe83WoSegL81
LdRfoyO02Ng3ybuYBPOrGZTiWiQo/Aw2isV6QaNzhgMwZdRYRf5vPKGplkt01S3fGDoAf/RbFCAA
bPCqd7OZ7/ysvpeeywQKkgTXI3w3Xv8EH/sdsj/VNeab0/D+ahDH+chJb1ZPdjWenDIRmzRM3T+V
x7lM1fODcPAxliI6j2321tLYtlY9S4AOSMVbupDH0K+q85xK5DWmIKvGp27MGpcyC2OFrACoXPjE
Vsv8l6Pwk83pjqwAv5wsGNSSTVvayMjkF8rNzxXVPLyeI6AKi1gVtaw9feJJ44J3M1kYZsZiXcek
oRPUoEaQxw1OLCCQWRm4HNwyo/dOXME+PXuwAF9YqMyjZtFsK1y2MJG82X7V3FM8Ne691tkrHMOk
pVg3Z1ly27ePSYUy0brpOeV7zLT6YCyJeljNKLdDAzuI3cBmydw2Sf3hjFTrsg5l0EjzeO/VU00X
bkvE2vKB3M6EaTJ5GLzkUCX+WwsnPMxQ5wVY/k2/oKaFGl+FmOlgsVQ9PGWsltz0+22IRdjte8oZ
LejeZfyPr+KJGJB9Nh3ziLEGywOA6KeqzDiZ1OqorDAE+0bjaqVT8zCkwb9OWj6jsxktnMpg3Lbe
URXWrQ6aU1vhMA0rSlZlX59lj4M3SbOZ/hmMqmI4WghgoY5Rd8PhNw8GuU95z2eZQvnznkLBqAR7
AtOVBv+MbyxxXy7IAP3PdBQdXdOnVAQ/Dg4kqFOUWoZd+xxwqaSRtMPpap7Y3nedwu1mRNM6jWBE
90784+PIWzUki8eFWFGnEs3TAMUDJiejo2qVec3dy8w9igvJPNf8rennFIlL4s97xeN1ZEYe8HRx
wU9jmwHQnJ0MSTNQOMc3C9QGfxYvGjWxLksrEkVx7HoSWyLnzWmD9zDK71OY7fD/nIWKdnFaXmYf
j2Y+O3CGayyYnd2/uBE29rC2vA2T6wyIFcuFz2fymxtTxTbFjTle4tJ13h47l4L23qb/ubSuKoup
ojfZfbDPZpwi9h4z0WNtVgSo6/HBdBQMrOXamETuC6W6+1LIm1bZtaMPAOYIAkDvgRYrGIztDV6U
jc77gE6qhs5Aj27oJnaPWazvY+f85pjPI321qWTEFoOo4XD3ZzuU2Jn7LtxQ5LFemrriqnquSsmu
uSQ3g5jWYkv+cbuPNmcu6w7MQYmGq1eDM0ldAxcY/T1lQed4ttd5MiIpq1dck5shqN/HJD/nY5Ds
h5ryxu5f3rNxLMu4+DdxkvMUg41K8LoU5aVDL/UZWMx5sopjOBRa1l9uaB5qM91KmR/oZwcGYnX0
OOU21AIqwgsfhdfAmmVgewNdxRmZEh+wI9YD4SC9ykr+77JYGhe86VeXuO2bPLnOqFQyNT4DF8Lp
gvvm6diKfBm0hTel1J2T+nNhoDcgG5PHtbJXi4EmrUuP9fIc2YSh6SRM03JNo+m3Jmr+hlT6akW8
8L4Hk0VYP0Stzh1xsNldpHsOLCoAJILFz2gxH+Nu8bAkUEniweqqJ+R/Gzc2LH3AgR2YYYdRQzA3
GxAqj9pp9pWfXzw1/2ZEy5hqGgwiAs7T1JwFqfvGCu7rdDswEZZTdF0+y6iSlzFS26l91YrOLbyV
QMYes5meli66F/MEbsWCvrecT7LcAhIwMDXAS0p4sr/LqRp3TVT+pmHOW0jtbsdUlGKoLvlxFoMm
q2RYA4FJ/mBNPZfK2foc9JdLvRUZG9tiTEXlCs3ie3Px/pPQVBmCNp493Z67yXjHJbL1a0LHGluR
TcOlMaPa9M2JitMdQcM3uCIHywxxJpBtJKVZtoA+8bxCU3euywM5FQTFOZPlhrkfBvkvrRrmwCgK
kf2US1wPMSh+PpookvumFfiJSRSlxAWHyT+PybjjDftb9Irtn5tNTnmw55uU52G4W4F6wLfEg9Ln
FpGwJaGNWtkYDXOEyXmOjOjJCDR4Hi17buwWQ9bSB3oUmkgmkmlDNGk8qsCjcJltOiJovNz7yS4+
C5O1y6uMG+6Wtw7uwiaf6vgCsTsmoK/3sy9x6ATzvFG59TRVxXUA7zrQbeICvxRkDtcIo9AKBDwf
DFhWFgPU9Q0WRBx4a4fe9A2Vre6hd2h7ry0chDgnP60pfGjNCOm7LMzHCLAK1io6Qwrg/5zcb6Br
6ZIwi3Dj+PVrARbLhCncvvaI0D4/LZEs0kvDQ5PKdVgO8R8sDFhWcSpEuCNWrvC4+7Ngu8vS0IKq
q5znscD2PPpQgYt3j7IG6pa53wDXwA7E0HyDAs84zGaYUqpbar6MIb0U47Cl8+2eoDvxmhDXSG+R
wspVIh6K7Ltq6HvPyNabWXJIkvIrm6wnhQMCyzxz8EUEr/1FthieVc7gjsXx1ak76J7+pfImtDaM
DKxFySR3fGD7VPyrOcq3dvFBOgGdmaZh/vMHLcVlHn8gA64K80UaLWCk3zluNpMTvmqKXLhoX604
5HBSI1CqNxaRPVkG4vvugx1AkEWFYvwRrcqppoXe3+aMZFOeyNrmKh9ebIL8y9UrqIAM4hdxgmEJ
M7wNo3suC6iNqh92YfMMLQpKr4quRaTvOCKZ+5e4kgmCjL39ImvJ9N45LJ8IzrlTxlvmQv1053nX
sPUxfuBSydc5xPhuRrA6ETautcCPvU4qb6GEoxqgZuwy33gjpXnr8EFxPyfX7F7CxFjYCaxMhs+P
iqSAIOXzcdsNDonis4mbv1ZAxLMyQCKCeT5JKB/nICiZXypvr0P62gWNuJjR88DYoY0/6Mg8hQ11
CT2lymX9SqQWASE4AEaCSuw++qN3cQvQjvkc53t7rj9T09Ovs6bt2zPJnHGCzoCzoDWLGJyLbsSG
Re9QCOb3de33a3bzHyDGnzUTaxKx9i11BbUpNOg1iTpjQr85RfamW69ZiWRCbW87va1c4yEhtqiB
Q6HmIl6Pfrg2Whv9L2SZVE2yZz/dlFm1az3P3IuQRZaUnN3V1c4NKw6tfGFeaVdgy+s/gbK+wKRu
RyUpOpKPSTgERNKnVZP1e7cY9jjE13BuGNiRqBP9q02mJQai1yTV3e4whhhck8NLQDetH1mnohiP
DbxDHgUmVQOX2XR+YKq+1rTcNvw3Mpymjeg/UIn3VUUzjvDVS5SNDy63gKChF2dJu4eXIgwP3bJR
GTj/tHGO/OGoCTDySCZw3xyZfon53dRY3HrBzarc4SRaKcotIo3YqD6Vk/4txuSXwMOKsmcKZst0
WQir9yBb3j46OklGJbcaM6wXN7BkzFOaM2DonS8vXmCRkSaTlhEzhIyab8sqJITdEFJgy93OWXZr
zIlxPSXkDWp+l0KhgI5jHSluHOn66X0MdkBszOSrEaAkDc78UxGdyR6cG1f9KNfYdRoXeUoAqx2o
pC5ajtXTpa3GWxWaR5ccrIZAsM6Yw7P4Xrhj0TXQutuU8++YZ3eLBSjq0reBt2MV+MlV9eKLcqxw
1bIc5jW8smTCQ0+7UMpHU393gLaWfAUXHS69mWPmSzXKC+s9X7LUEawQcIUd2zbWtkMPiMblr6t7
9748+kiyj4Rq6AHHk0Gh2bqorFebcp15Uui04AeYhVuxOWxtP6a2pG62nS1erdw+zHPHmkWFiFnQ
vlHo6asSM21+/aOLV2/RgZH+pnXPg7DylmElYuhT0ia/FV/ahviwtQqC7EU15PEAe6AB8LP4bkNt
GvOfVcdkWdf275DzAJUFZlFE3ZfExdLeL/S+XnN1xanoUQkS+Wf85eTaEcI57wS6w5VAtoOBTbY2
mIZOvfWVEoJd+KQq079tQEkrAyy3tQFYU5zidyR4g904y1PM1Hlkshx6MdMUWb1a5COhQDq++dEa
3rZT4td2ol+XesMjVMqLP5JcLzWK7LLAA5gnXj5sdNA9JNSgGPV4IMxL88/Q7IusPlFiL7Yg6jpz
6fNyv3OflEaB79mPHDR53ier44g8aFAvGJeXL2OyHpn3MfcAfZ+Ae5IzBxdGvwkNAcHs/o0zSIXL
dYKb2h7A1ZG+O95W8eMbwx9ZBft6qb3Pa6B0HOx08qdP2m3KeKZV4VaEznXMpjfLlRus26dFNZWk
isyu5UoR8gG3Jj1T3P0LR7JfppwAGl4RYy8TCeulYBFWDj527coHnavHWXivoNr2UYuyNzrFO7EU
vjR3zriFFu8T+T/k3wtT8XPI0TGAd0yGGYQKLeFmjh116DjYxO2HPzjZTnQFzjV2qWHIcNkkprER
kfs16QkYVDjAZE5vwVTcQua9Q0vLp8m7EuRm81IGGQcX4R2Sbtgzt3QZiuLTsum/0ZP5oqndzfhC
d75D/A5v65YGQQmEjz/XwTeBGYuWFtavMX95C3E599thHzXlvHeQNEiINHyZw8BRCIbfpC+JIzCX
uPPPcmxE7roGbFxyrAA7N49YOe7UJP64hlwHcf4jDH3jsmg32Q9FHe+OG2zLKH/Vugt3ehyaoxF1
90RH92liwqIH+hcLCOiGPAUNLcnNCFScW/pH75JqSkBGDfXi5hxvJCoOPjG3ldsZ35QDcdly0URm
jRuwZ9IPmaMtnI1om2dIP7StiPGgM/Vn8MBlxhU1LcY/IfXB7qqjVecu+Mc5hEMY78KFPtFU/VJ/
Tqcr7CuYORR1tkX1Fes0W7XTxK7ZfVth8NgwD1mFBT20KfxSHE+0R2nMz36mXugIaNcjkUmjRYC2
+hYzamg8eQxtluMjYqrzh2jxNrQ0i1kAm7jAoV4M6o+7EKDSYCSNHoH/NM6W2VyVPT4vr33kJH90
6N7DwNkOXswuQprOlYBSUi2Rlb6NFOhhTKK3Dos/pjd9DTF3BDt+tMhW4VBimGxRL33wLQCLE3qF
kPYnbPafpQ12eb3qiN6wgcuDle6Xi9RygSm5Eu+a0P1j0DFT2iQzo4BXlPvUfpC8lnVIhwaGgWs4
+CD02DsgY0+vqmHZoUw2wDIDLbauzjbGbBJd8Z2QzVmy79p5i1zIA4aBLQBVTxWnhd0fX93K6TFh
8r+pieDm9imXkuoYtMFvOKHmdDwcLi11nWs9hHHxMpr1HyP39k6X81i77JjBuDfDkeq49i2zsyPD
6nrt2YV9GbH/QREmRz5BOOBqj75f56AFqw53ZJAam9Rrnqyie+V+9FRD4jNzQCbxYsDnNfGYZKT/
i8bxti9ykDeOMcL9Y8BW8whTPx1glNLUstfGyXCDM5V13cHU9T3zVHbzEP4jG6skJZVroQhOQAIk
ECvqVQpba6kbjnpwHk1kX8gf+8CIOsLG9LWul2UyJ5jm000dp/0VGfqlzCi+lAXvghXIPdbXPRDX
c2VZX+boX02zRK1r0VFqmwzwqJ89PlVF2nox7jgUXrXvXPpZpDsL/lqCpxR97y4o7cHFAqI2Kr9C
vzh7bcT9vSyfWiTCYFYw6Fu2TrxTkfjX+eLfcvSsnfAqDNyAYQ3ZzVIns+z/Wg0o/xKxfnAURWb6
IPLSPxppzdOT/fVb6qmjjMhlLnhl6g1MqB9b239kbPowOoY7aJm/wsm/rBBcP28jBhvUecNmIMit
chg8LBhy1fpsNMuijsfqFzIhiWCIo9AyxOtytBpz78FdLESgvUjKuNtSexs/5CpfkrDo7OQhl3Kn
puqImD+sKMOhqTEF2ZtMFlN1IU7ohMCRl3oxiryx5608G+vlqDnJty0TQpG2L72LedHpX82wudHL
e1ge4E4KpFGOku7AIkUJqS1cvUkkr0nTT+AjzGATNM3H0NU/ys7+Dh1BBNODUmV2F7n4gIwxji+Z
3V4AMJIsozcGgRQDHPfeqOe8Xgr3r2VyPk50/A2Iih+tDt5zj6G2OWncKgE4cD64Hh2FAb8CaIgy
UrKUrm06ZlfONDNVkc+Wlz/7XYCtWXmPnYkdt29G2EmYPCUW+LXDQlwMtCGX090Hfhi5GWa+6GRP
2Zn1GPa3HT458O/WrtOWrGDyuUMRyykg2YRGsveaGcdJcpXlcJ8jrtKhUO+dM1CpwkwJhEn9hqP2
hQjTLa/Gc9LjpfGcCekaL3LtsMCF09GotcKDi0UsizivOJHx1kANWsVe+4kvHwz+4GAgHfZiaVhp
g0vFKSOEirCcGw2Gu2VCDjZr//Cs4MKhIJBZwJzCgynMjkiafUc/f08lMcDJramLDtPb2PvUu2M3
zIznFCOsU5gAISzKTLv1lNuPPRYoFVnjtmh8qB4m/1rZk26iFZ0RX4U7b2BCsMQj7W3KjX4T++IV
G0gIfY0TbdjL7kzxZHcIxHS2pPs9wcscPCTejtBVzcs5djgXk/bVTRloDm0KCFWNj4jj72VPlYaV
4RIbs4YBv3D2RVh+aMBOkYe0EcD5h+azBme+noaIMQVzOhSNB3vwv+Rc3rB0AS7y7Zflt2pwmK5S
V+N/DmmzsBmqJQ9tIFEPs8XXcfL5HFYD9s+VM0yHKbKOWFyqVazBaczVDdt7QIOa3MRzem+s6LpY
44QfXZsGJZqDAjGbszItiqvcKTvUQCZwEHBqLxZfMD/SWdf1iwlgiKWT+gTqHAq+P8sUP7xXx2w0
7suIooGToTESyInRpQExtE44GLdJcBfLPtB/ymJ8Mrv55k2ThOQHBSEp3kxCxtAsblYlH8YpooKC
xaEQ6UKNJb3N+YExlHxmjz8QDaehPfv0sX6Z8bBDeL0TQcX8E1/MMYAHQ0EXg5ORXoNFllsutogh
567J7wViY8EavazVYU14TwzfQ69ODp4z4lXbaXE2TtmPHSTbXs6bKC3uhk9+L4fCj5T4KaMMw4Hy
X9MECVwvXwkJvmc9E/nxUwSKEAKN1MZBzdXRdpudz5Ei983j0OZA83LCkyyVgp2rEi6rX3UvKvfF
bYOPrtK/yxrZIQkuKisj3kuLicmuW5opGLn5NoiWiBuxVOIayOhx1O5hqDDlqxFvlPCfTDf8Dofy
uW7Utylspu88T3YpD7kzOGtf5inwCNAOfd3Tj9UHjA/gByU6B5skrjy+CE6k4+2ejq2WoAVpjLuH
zM9MFqzickoYKt0wmW67XZnnx8rk8JR0wAB0Ez4s104nDsut0ubF7BiBLx1UwgpwKZGXJdfMLpNS
4hTDGYAg8Gj6+jHLuCgq68y7xoISq01sw+hsbLEjxkiMBZ0gKrx/zggldPknQZLuQiP4N8dco101
HKUObhHfcDmyV2CXefba4JSH0VtFuL7obFxf0EJG8wFJ4zQ56VFkTOVIEJhMuNAyDss/c5hY9RO2
EU/t5UD0uJmPBf5h3+5eA0e+jSwYnLFf+pKDcMaRMNTcV6Xx1i+aRF9+q/nLKIj8+IohjL5VXXJL
mG7MqfdDLzb/3oMoZUjrDbFwZT5N3rSLkciAdfDbYL6X5kjZGXlLnCCEpiO2dqB2BXM3NfSXmYNS
GjFywAzT8HjMyJFWQeINCcuUHqfq+tzE5aOu/avrzYB77ePSD7u8jggh+7Szr1lnAstcNkWXXyu9
4g0CY5pbF6i5l5QaL7DkybbihcI7TvCuS+xrP2TPJcnDFeBR6j5b/VyI8GG5CQVjv9MeBQWmu2Gk
81mACxtZGdii3orQX5kVE80h1feApt0oDt9hh9DmET61fv8Y8B8ASf481kvSDZbnSi8PUhQpkqS0
BIQyvkYgWZbbSFGPP3Mxfrece/3lMa+7VwRpWhQAxFRtycE6uVScnBAhfpzEInHl53vPyz7iirlM
ZJ+bYaAbzL33LVY53d1rKDE4d7cG5Qk92cYy67ZBos+Gz+8YyXKnKarBa+VtmQYRiDSDUzjVEiNu
/ZTa7IUm1wbPghTgUj8NW77HRD/XlIIjTH01rf2GiIbMzmI/De2zRWwVFEf8VCJVsabyUBQAL6rq
Cd8eqFgDdDZyjemflwN0UZunqR0vdUNLgtDASojHribo+lkzvsTZ8NUk2MY91ypObhz8f6z4N5FU
9G26RVLeFlcMl44EJOcEPovSejArbuJDp6dTlVncbPm5JFuvcoDGWeIyGcPZbLs3qYd9EEMzZQeg
K4Xv2k3dY8EPvTzIdquesjlhr5z/9na2k0Jh59Hd+/LDxrx+bmfmqLiMCkjokhqwD0EVfmlNtCrE
XhgUOXcNaIkrcl+7/3OXqs2IQzvqw47VdVT6p7PsbeY078Kix9qom/IhVmnE5aQYjrn0vqdGIwsM
FBa73XnAoqaN/oHz5qmpOcC4c/mGoWLfLDi1or2xxpGKGEiro/FCWe6rB+nGV9fQWG4a4LMGoaUt
aIqRg1o7cN6Jf7B9sX21V+n6H3NsgMmpy/Xsq39d6jNda4E8+dOhFVynlttvXBjrwg5OwhEHETEV
1eVO6PG5iSWL9MidclpcE5YhL40OtnZH/myuBBdeqreZu9X3Iic0WOC3cVX5PI/RqenKj1J3H0Xd
GKsx6oD8WbZgGN0W13aOUhDbDuPFTj3GVvnMAA4NYfjwXPOeBrgAIdM/RGN+i1v/pQPAwiVd4Lzg
Xepd/dwUamk6a34z6eyTgHxciHtTOr6/LwDjJvRmbkyysbuwNR9NCmnFjOMYww0yvlHeG5fzDcA5
7ORlDt2+PdCsE29mx+FGnLvBRniIolWWjKRHQchZYUwOeaTTAHbbMNv7rikOnE0pHOQwU1e3Hq8U
FS7Nw5TSpTeaG4JMgPzsTzFll8gG0eJU+AzGFuXIR92Yg+EFr6P7aFe2YPRTcf5t51OMI5nomzoL
jwGpNsQtxBWawd/sJONihSN+tuJsDRb428e62XXhB/FQfCNMZEqneOhN9+Ky9YwMagOZ8l3ON7dh
bFiVFE/2nMXwzMHbj55qFoRm9l8oMz36Neb9iZWW+SEljM6pN8We6fNniG+M+oy9ObCNpgPHVIr1
sF/Z7YaeyUuXttt+xs0sWUM6oFnQCMAJAVkr8KuYINdN8AGOQ5R2MNt8Z1esS8Vc39qZm0wwxr9a
Gy9VkF60bRaoWxgBmD2E5kijZAZwUMCcIhk2FA5MI47oI+8MtrvaWiV+BL/FEHsTzWLImUEoShPo
O4xwKaYtTdIREQEWTdbifCa9N30VDt45I1nMHPxIK8uCyATny2jEfeBtpmbhNbAi9RAbtb/yRXdV
8J2IMLndzocW5CYC6jE94AwCMsd5ctmVlBuSc8jefM//W0iuxxxp+zSpYHvw7VSjD9h+uJdJd3Pd
ApNAPZ1toXddN1GujNfPjbZJq+hqK2F22H1DatNm3mnMUXQh4X3NpgWM1TG6jDWeN/n/KWSwWbAq
RzyXdfrsDwNav4vC5mgSIV0+01oJHfX/BdTOzctgm+96wKHnjKxbfeMWZ7S6ByNVP6LlUhwrxDth
AmyP0dgyae0aQVVPPRAnTQFurb2IoJaa9Lh4BKI7i8Gw8eyGK1b0bsbFzXOiU53b33gZMFJ0BIQd
U6nToOt2T5R0Y0ofzRx66jWhoJz+6BaoEqRE0sd56+1VQW0minu5LUCF3UfTDq4O4QEEMFxY+zJr
FiBGlO/6gusFIZxnm2WvccWr05pfDE4IkqRWtbVtFg3mqM9xJgJSnBZD+hFeKkamQ1vCm5/BMEi0
t5KEey23kaC6Ftr/VkfVa1x7t6ys72QhXd4/fKJT0p6c3Htq+A16s2INnQ4er0pKOUTn4z2iiSiY
YGwosbVHsRlkhmhoHpfJYeuIPY6DB0nyWg3jDXrdIzDhxdFaEk8gJpJTWq6IHicWEFJKiEqcuXgq
bEUICTsh+Qh4SBjjqDwv3jq23E2JsOAZ/s6U7saI9TOnlR9EwW+ERd78YonJZQje0yjfTUK0aw+A
NNB+cJB1F+xyI/5WZrEUR5QMp9UXpv9zBIiFsKX3MCTOtiKTm7doG1Frn23s7HmYXJw0I+Q3vgW6
PLrciImwUg9iMkuoadexeSF60/+ZrSpnbCG/pS7fQ1s8eMP8kfMX5I6VbulZpXouAOfLaS0a5YOD
bjgydmpS5w5FbF+FDphrA3fSdMGpxmwe82fZwtj2ha6Jn3MehTZS8upVWcCx3xEuE5/xzJBsHWfd
C7/POZ+zpz5r3uhxPfn1RPENa7G08h8o3uzE3smu1bnq6zs0EUC2QX5MmLg8+g5umXqSLkd0uHeC
39tsKonyz7iQYFbOe5DusZgfaq84T93MFbapEKmRPBEInR179oeNsTLNjbd5Bj46jktjVBGPZzmn
H6IN263dR89REB8bb3wMPeexs6dz2JHAMiRKaKmpQBwNqi6kieEkGK6Fmx6rrqdMdKD2eizJuplC
KPjaErfQ4hKcwCwRtDYocMSNtHzpxSZzdHRMEu9iO92uiovHJiCPLnrzbziPB1m5n7ZkGl213OMx
PDzHY/IuqMytBQO0amhf3EEig+bO12CaR4NqdHv0/1lldzVa/2cw833q1pepbKl+YZrPgOCuwUWt
HTBvD0EVmBzH6pvLuJ8Hl0agPI2IECvzODb+ThS12JX9xJQ8H7PLgB+6196zSrrLrLmFTmX+sPAz
lVsd5zI/eGkMZdZONgu61EjEs2dQZmH1HuXirN8qdBF/MUnj/nsReftDnqhaR5b3U0qMDCVQEcA9
Oy90bxXNWtJHfYpsD3ZP+ONkw79ScOto5PCac+SSuenvYcwk20xyD46T+G/lDyzx/ZNXUcuS4mDs
IBHhuA4Obe9ciojTcuEsGEL1NZQRyWOGS2X/iLT3t7JDY53q6qsYsVta9AgpT6Wv9VBxQ2NCSC0m
n5Sr0NQqsR1yP4Wdgqju9ovuGZTvseMdXZfhU+CoA5bycJlQPg18iFr0B8fuTrUMjQ1VS1hHbECT
Vf1BNuy1J5UC6q+CaGfOBwFpYUlNbrRJpnAtAVwULdumbJP3InMesia2QSRUUIWM4uzycROEPHu1
RyZtCr7l3O7tCqKTmrioRoA2a6t+dDms4slJsZI3LGZKvpdxoJ5jUf3tQvfBH9rPtnJuIkdxygE0
7cpu+v+DcRXOknaKP+ZW/7Tkmgy/Pw6y/6Ts8Gg105WNYMNysk/5BNs8A9CAz/1aQk1yAD5/2IV/
z4eMPGLeAQYTP2FM11wwnMuYEVOub04OJbVyr7Pr/LUMGLth3J69pSY2L/9i/yflVJWHLucITaPX
2bJ8pmdl/aZsOrEpetoJgiNj4f94YgagpN1PaSJaw0TaDSXFHcBI7/byRyROyyn91xDeIQ8LvFAP
0bDN6uFtlovzvx5P+EnX1ti/Jn57nDGlR3mJn2Rc1wkVJ1g6OAHlLKW9Pw9bMSXPIA3tVY3SimaK
VBrhLvelv5SAB+upBsFk8nL3yOVV+TgO3dPyB4BtveDlooYAxyXjyE3B4hoGetsl3iHqu+dZqpMv
oy0zmXATtZBLk8jiDBXT4YftiqGNNt7tdAL1CmEay4ATLQNPchX45vYK55ZTNNCYXAzgBCzRzHr1
wl4BJtFRPn6tGKc1tkLb2jleUTpbHRhmSiHeVIVbw51g9CcWtWluZsV7RRLKeKcxIXH/YEHKc4y6
aZ6Co4GbbThbFs+4fLFavw1vRAW5t/Zh5BeUx2WJqpCCTJncOt9cdAN86HF0Bum4XHupsFV/U6wz
Np9nmLgGDLnBq56bMnbyi4+FBZekimdt8oLR90Yyv67oHmOk7hPndtJGRmxsjs+Eo0/bcUN2BxmL
hV+neGhmkW5MWuMysuGqrB7CQchyUzdcZDeGkeM/0T453U3Yj0l30rFnxl9aVJm/YDlcBgepmlr5
FGZ8iH875UFRJt2xxJbDsDCojE8rtZiHZIFos8myIWmvagrwrzox9zVG707iX8Jg1K+wdh3nx4ms
1P1yzaiaziJ0Q7L7VV/4tAApGH/UrNmLlVE36bi2sGpi5x1GkYI2SQdSNAPzyxeqvVz2DqvHwKQG
6fsnAPi+QTGeZwaHRKjeQsGvczVNwGk7frskNkfMA/DDx0NhlTzRXMeD5jEMtR3+CYoa2hdqUIeh
tmJIXdOli/UNPw+TSJ4QqmIy5Ie6YmUq0oJsamH0mv0U9E66glFBK3taGHCptr6HMPivjAo5bjzP
dqxdrypO2JLIo/PcElguELcbSdivzsCc7icrDugzLlWBSInFIf3plZHjaZCiw4AIVMLX8pqmBh+R
l0WmgYoMWwwGWeMGSJ9Z2776ZuMO17oyRnlhQhrzaPc6tea1G/BbLmjc1gj/NKrhyfiaAoaneq01
zfU/MQeQ1cCbGNXK18m2jdsGNk3Ad9FXpCwagyUkzbKlazdPDbLPkwti4V5lpMh+Kij0jJPVZC1e
KOmas0V4zlMFO8KIH6ZNF5hgbv4TYYiNY63S5WHb+wGgMrhIjClJI4zNqEBXGC5/ZQx+vaZTYD0Z
SIyM3fLBM36E3VvupcYEUg3P8C79qVomyzYhWUdQ7P46d4UrCEVMvtl/9B3r+3vbOB7BqCY1KFlt
FB8QUbfRHAyxySyHGp61bjjbEWAR5Wzyqybk4g2emrISL95ktc3THPSyHrEUemNzJQtrqFezBHJz
4B0egSEriDQhjkkmjqO7yW0+anBcucUBniNU5M/+yh7qGZcmGa2CBToogaIMdMHoSn7GBJFnQtbR
EN5IiBf1W5uXFp6D1qon/R9J57EbOZJF0S8iQB/kVmmYVkp5qTaEpFLRBl3Qf/2c6FkMetDoMsok
I56599wnkYR28OX2Q9dTSRIGh8xnNa1c091Ss1Z/8o6xw/e8DoqoBZubc9p7djXYC6tl5Gc/CZa2
4M1KG5l/UNBb0w3pehvHJwp1PKVJKhTLsam3S4NfMiNgVXeDFychtLjeZb85Z0VXhXuRheb4vHiO
TevMabW43S4OYjmj02BenhL5gDqjYPCbkTR+HCbIpQMtS4t1ngkyv3wAnmiqAq5al8Q1e/65CsfX
IZ7d/rGomJ05VFvkIJLk18+2G+KsqV2SFjNjxLt2l6erZN7ej4zFClIfzcImc82xgYpsUW6k2onJ
WZNAGPbQ/43bEsEymLO2SCV2QMWG9w2pozM9Tvbiaa4yYrqAibllOMyGoWtVxkcwW0McxaTY6298
qpy5OOUGPwvpJ009QqriCNFMGhBbyvBuvQiTBj0c6lpIdbZS6j01wbnh3AWLKX5k4psTRoXEc8jP
SsxcZXt6Ok5+0nGrCaiL2S4x44tQgvNAFDJa3UQMTe5klnFUpYVNZBcMLYxySHpMjQ7MK1Kl9Da7
bxk25oFAbu0tGGL71HXVT19McXXrzVGgKLNNd0ZCKz1c0+GGQ6evXprcW6on4q6KpT3WqmkZPi+a
MrW4pmIMk4RV9VAxwQEsOLeD8M89JlpMvkFgBZie4tBluXpnKX/1O8IWAreH61mbUCPR7+UMQgx3
gH+679wi1X2plelcanrEBp+D09l+LLFSg7QkTIZF/GLtXIthu+A8yEHFAzkc+4gVHrt33xnjmH2w
waRYT6LzWTzitzKhqsxlmpAm2PbFMkaK9pTrcTVrt/fu4IU71Lgt14rePOYCN/md1dmGB/KySVUg
t31imSZKr3aB73JoiMb1ln2xxMJr7ieRlDTXo/S8pNnMg7k07bZF2TAtkZFN4fA7Y2kQzOuxl+XL
sznPKHHOzugDo74Zad2V7Tl2RFJ3e1UyALoWnYk9J1IkU3n/YIuZnnVGQzZlgKYDw3PltbW8wCMY
ZgZYtO9tmQXWbrX8qmI8n0Kc0cm4dlIm7a1t4wUO+D7EXlaN6NZ8eP4oJKeBmRzFwdrzd6YEbOil
hsCBKQThNDe/DYDG4h5j+hw8zUaD0hV8DiUEmxNjGmInsjw3paO2kdeO2eNIWg7v3Krto6OFfVSO
SeygrsuFMoohsjnbE4aAYR5QvEO4Qlp7x8o7zTEQIFxe6u1oqy79l7pTkjIAUVnDOEsmmK4Yo1Wt
tMUGA2tiDExgxkyxgetqh6VQp2bAfDu2n0VyU0NZofSsbbOZyq3fGnXloXcsecQLg/QVyPbjRPoq
KgoJ2zakIHAjWRPqkxEh2prNPdCpLNvBLVc0CWTNAg3PQ8uZv+Y+7YbvAo6oTkvxqb/gAWRrDyJf
LGmuPqSok/UXN1Ssc5dUOhtBhDCAtTrQKEySDato/JH/TDtQ1VFMC1blreND/ag5warGeJ/rigQZ
piVlDYM+bLBdhQbYamtfKnzYpzFZvQ7zhQHXeW2TxPuxQkJydmAcAoBdLnkhsx8kUBx4vpsqu2Wm
J8133AoLJkg29qv9lNqVs4ijinOIGRjVrKEjWnjGeD1HBn7FJuqGviZenoKv5yj2xlrUD8gq0/gP
BwkIH4IUSxV+O+wHMQ2JJfvtemPsMXjyinvr2Wf70QV/sSHErMQgspI1g9K4jGFclSJs0resGQZg
SpXvBxNZin5iTugxDDdXKXbdRWFca4eyyx7bOM3W795v3WCNMB1ZrsDkZeEm38JYTllT2HHjuA/o
1LNy3FHB1UhSQZrbxM6m6TQwIVCAGokHb2KsDIOnEEZ3DLn6g5mw/TKO8Sxr5Bzp2PbxvwzBgLDv
Rg5D4G9MyJyUmXgQT/umHXonOyZd44nxQD3gGObGhVzeX6uMLcq2b2EglUfMsUrcbGi842drtoI8
2yJLpjfDhElHkrA9jancOUoIFPNhOwavcQXE9E+euQk3Eu65hPjfRgrQQozF65qLG2zPEPyEk5UU
CA1DRqrUXtBQ2RnjDuIkIx21dRkvy/g/K5Bf50I+eNgs6/e8s3rLZX6h576bbLEEoWuC8iIFj7UW
g0HpgSskCTf8g+UzksIl4IBAMWYQExZOrAnpbQbTnJ9neKGc/k1cxfkzQU+zaFhaL4NChGt5rah3
tfDk+JdyK8k+pJVX6/eAVQhBXy1CnjMmbYmjLiC809ghtjM3hAm7LUAXdVzKmIDOPCBTk8Uxgy6S
h23CwZZPA1+h7QOTZFnO+H/NvUSCK4X7gxzZq+Rws+jmBAI6M3XtL0pWW/6LOyBXMMl50Wck1YkZ
Y18bMDKymGQx2yPYmvhOCiei4HTH33xEEzQy1OaT+lydVu0dRKOgz4l5tD49dhYdPVkbhmxRZhzr
7pthCTq+jRV7BQLqFGQKzJ8Bi2HA6RUWDVbVEi4DJNihbmR8z3fdluWGhO+YZZU/L7L6zZk2Ap+g
lGBGNNqmg/R3zWa7YaiyhBa95Ywsk7di4bNEM4kjOMjI+e3sVZ4WuQb9KXCAct1cOCf4kBKJCOg+
NRawMpOzmljSc7r0pae7qxuvPVoo6+E/ujbFGb5Xwx7t0+C3jfaozy6DcXAwsoK0k/aV1F4if8Em
YZc9j82WT2Lyv7hfEkKFzUW6w7VcfRe7UVwV+lvO3XjJRgBOOXQ0VAt0Iwq8XAkGL4uT5tdXRoy9
drB06p4rqzphQ4ZHDj9SFizagphlYd3eNZmqSouCjDLGP8+gddr8bBc8kYjXHTah+K8r1FPfSQD7
hywkN/Xbbz7eacTLwAy1OKVJsoK0cfFVwkVgc97HA0+pTWew56fhNeCVJwTX3/FXM4v7si0aJzjU
Iw7T1wDbOQbOtg8s589S+CY1mRK5BcFzzu2UuUs1cbhbDbbZTa7i5SGBqZMq0Gkdgm7CGVEqkXyf
EgkXBCGDj4PsQJ+3dwFKCJ1nboNMfp1oNFf6dkh2YQ1zakkMj1QHQs0YvygEw8ulqsnmghGhYkSR
qL+rqn8EFBKQE2Ex5+cJZ06ahGfXz/M0WpQbLL9NIDTtgTctDw9F1uQB6uNkzov65Memb1591QF5
2jBbnHIgY2x2ZXwnlRyNv1iuTQ7AOs1dwnPoVmrQKzERETi28xyN8t1Yp5ODzNrhj8fkAH3xHvQ5
JaCf0qPe8mSMq8eUQdX8hTNetzbx5JtEJYqsXhdKexJHg28CJcb+kf1H0xK3KhdZbpMuQ5t4xxdR
5DO7qrIK/462HLBKsVSxJdzikTHPreEqcYSergzJbzO1mfsxj6AnFqzp47R8ojuNg9fCW3uBIqEx
fenzsSet/0Di7yw+lypTCxAXqvzO/eTEjOEM0JM5/sDwSSYqBOAYshTxnBE07Z0gsHH+KfyC9vRK
IM/aIOddRDj9cvYQkgZFME9+yinOKKgCLy5E80zYQ+r+HWO3LUnQMEYa8iAJTPMhVCIYDciQQUJe
e2W6TWcy1UeCD/+o8EatSQH9ou3bYP8Z86yoggRF1ACioDedVVFsGIrLE6UYSdh3wivNnIGe588y
3fTWIrmzU2G2CNVKM5na55yeteDj3LMfIwckCIlCjxEXJw4D79fOHrIJeLoHJP/DcFnwT5jBy75N
otqwyvrBjfO8eey6cmmj1EwVNJZ6hEdFhebWoLAXdv9X2XQKK8mM/Bk3X4E3sf1puWzze+zYjUkV
WLfWcnNtP2d5wFRPdaRtkraBQqZEtULYq924ySObE9/7ZyT9kAlynAL6KvRd1TS1u9py/bnZJj0O
EAZbypBkhbOuZt29NRtuChyQU4mYWw6lmZ77JLVTDLwpbk0y/6YXv6Cj3aChLKoIsiL5K+sqhnAz
ZzV1JhOnJrs4oXCco1el+FMJFDKGTU46BsUBYxQI/zOjGnwAZfa37KBSNoQzOMQpV+XVsqVzWlgL
XzHCw8P2C+pxp/DLC9Wgf2szvPtW3KX6a/Vqpp1951+F24OlXgXxsnfO3FW3QcJgbRJaBLwyuPLa
oMRBgssN4EXvlvM+s2ayBFtveXDdytEDQYaDyoXaYvqxOip9r29TBh0PbZOSUCHsma+hP/UxPgI6
pnVb1DURuI3bO6Qoc6gck9Iu/6Velu6dEFZsF/f9vT/FvG20Ae2PYmYfjTT2X6ViqQ1LVrAisrGg
lzuzDcL78j8LVyX9x9G35pNspf+tJvreOmGrQHuSboHaoC8fMvPSAQy9BlbdfdkYC5j8lOMY8zLY
uPnYBTMznphahGkNCLXL1OfEdOtlZZq3AxtUHmlKW4juQ95vkRaWjy7iNZia+HcimZevdbfEe8+b
+6MD5hrWkkTFyqL9IVU0nkQCpQfkQGx9Text5GSbF5fDhYFW6ewprOddlq/9tckVhtslYK+VtuoN
qJVzc1vUO/Fo5RsEVDiTRqMhgdbtYFbBetEz4V9jlTJa1nFGJCqJSRBzYjzxy1zmBToEobimBaID
0/3IJKoVMcELQmV3VCEYTNzhAWES9phf2r7G1x2yaOLgINJ11YmcCVInEPusjrF/Ov85Lgeq0Nqz
tyBUd24t6C1rbGefqInP6ZpipxLzn9QLnsaOViN16WNBBYvsnDnyEINDZLGK065+qQEfaLn1aHZX
TMOfdUmQVxlUR70PHdqSIGEPHiGkt5kSPCa+M4uLQ8zYcMhBj+DBAFrB18uapKiaB0EE9GD59JJB
T0O/XLKEBaUxwhPvSEIEEhAvj5mHIwwUa5DyMzQqcsdVl3yMjuIV6J/l/7XaFT8fy2FAg4PrY4Ez
tnJYri4WlTUjp5g7GElvRIvyZC6wHrrQiLzFBewzbfO4/ddVmANjUjeI/MBdV6wvbhZGOrndzgkK
c0nE85jY9OmESJhOJC0ufWrv+qI5cKo/W+xX4IEQo9Sz3Z52wrB35LHpqOvpapn1rejmbcFLspi/
2fqVSgRmYD/Il96mVrWz2+K1Yv+Finkh69iGa+kcvLCKYr5ZBnT72v6bxOgxLXNr12zdS9CRDVrG
9ZPzeCuz7l4MKCNaoN41iSna4GVawYGmlLZXDAsOdnx0zfukS2CC2DG9IACYu5tr4ltCircVfXlY
QNIDf9KQONt5hiJF/OGavxuEB9OAbbh8I5INos5iZd9qcVDzXdt/ptTb5V1wLMhoMm1ioObV5KUM
57+jEHLTK+/Kw3jN/IlAVPtimUQPrWvEOXhx5vBsG9a91mgmJTcJdJiz6PHP2CSf9wE+qWr138m8
/ewUycpgJeIF577zXi/ZwZ37qIcbLYc8Qu1KpeG9OGD468l+s5LqlfMXlHBL8MrygdH7GIfmbnQE
ykceZUZiqMyQNxswoGANTHCvrGTarMy+Btf+qIfiRYbBi/4PtTw3kAKaj4MRvtims3tgoszk54v4
jW0jv8jmPBjAjyWUkYTdIjp+0MfZznfMuyZEsCCGp7X4yg37BJcyauT8l4HiAYLf41C/roG56+V0
TqvsGLNyJlw7DrytHy/nmW3U7DsfoVZrWpW4GxMCrUKfCn80GN13n+YSXrG2njOr+emaCZGfp8Mt
Ln7DD+PzH8+pTbJdymZqPVQrKZ3kTJemJOcHxt3Ed2ZNf32U/w2xQ6WkeES16hRYqXvyLTwSPzFI
42zPDtKTiB7nr3opOfDGTdfOEYqvW4bn1AHKwNPYkMVjdR+j/tQ5gEDEgc6vmRdYrISL+NRnRCEW
+VuF7MBT8wNDvifT9O5DGexUa+y8hUhuBIzMXDZ93kR66e8A6jD94QEZ2RfhMCT3iajhXZuR96VM
1cqKE02KS8ZLpREMsMrRs4bXgCmx63xrMJDrhFu0z9uwy9ledvcJ5tvMqSHzI3Gs/prTug8L79GC
Bu9nAbLXfjvyqeX1N7Hu52TAX8Gmgcnexe/KTQdLqBXLKcmzKCXRQks1oTJemUPeDb4ROR7IuxqO
Odq1JgsifWDMHN9t8c9RCkexy6GCNp1nhcEEG4m2eOns9uqRoWOY3oFB1lYfzS2J2sw3l354WOCm
Opm/N0cLYHS15U091W393/OVwQhhm/Whf/YBOZwGmgCgJFuas5HTwY79TVdnLxaocnPmnMRcaGnn
K2+p/szzub1Qi8NzDY8i857ou48OxwL9AhLJ5VpZviYybtHZ0ytZO2QtW/w+R+a8hy4x/kxJuM0b
zEqcfeDNX2Ivx3pibgbyeC27OVl0SyELJ5BWwzeqwXOQWe8rdlH+kprUxJe90JfXR87LXUl+ENa8
E5/3XhgFgbyg1AMvYo+HvF6Ac5vZO7BilfRGfFXggp/82UFnYB0SkYC2xdPA79dzyJHZd/ZMG9Ah
YaPsDvV3soCM0F9vywLW1gjjnN2E+8NW9+gH3ysWlharS8PIn9/hxc/GR3dIn1szuFQJjHtW8pQP
d2MwsVqOo9XgtJnZugJhwXl0NKdwq/9/MOYnk4NE+c0e97liajGnzqZwaf9RUwQzHCK8awhH0CZU
G8d4g09wL9og0meaPrOKJoB0hZKVK5xigD89fBdi2nV0G0WwagLMp4z7bYlcsOT9tAewkxwf+rYy
6m9dPxQ99K2p6k6J5RxavJb6s3YcUI455MLJrp8s0WFAyc3IYrZ5N7g4oVsutaRFLGNnDWrNyXuR
JYuawb+OatmLFWJ0mw94ai13O2Yxt9/SpIe2H15zfpigXHae5NsyjKeADPXVkZEb2lcJHtsDbm+L
e4ZE24raIoOG7QXoXNHuDuA1jFxGFqHAuu6QMtswvgTkaUfTUp0r5W30C7cYC/bGlBldniY0JIsv
mLCH927jRFpBUBXqGkwx7ip839zK87gcp7E+ocN8M+zvmLpZdRYXKtakmkEOdkF/XE4aRlBP+H3b
kkUnp7XDQ9PNkkx2pFT82VTIHMIIQ6cy/PIIQLgb+WLJh7my8mE1c/UpWMN03De+e9a3S58Ner2P
34kxf48uHT1gZfiPy+KiR8qO7uJ+1F3yWOInXekmslGeVkGNglHgbCJ1zzvE5vqPTuLkg2XnwUKZ
yTgq/yzNMNK3yoxZwM7Vpa/1Sd7uvPSPUeZXm5dc07iZmm6130j/bPq5JysvCvJnNjx7n4ez8oYX
/Qmza7k67vpAvR+pyviT92TYShj5Kqif0iR80qZh/eiyQrpT5CBYIbl8otnr07TmhIdNfS+AZuif
LF2DbNOWLKBa61gSuOEW8x/kQbwuPZcas5gJYJYEbWpxJFXmGyayB1J/94XC2IiG3YTyaFQQn53l
ue8XHEPVtW0gJMaFtS+wq5gDFgMsdqw5hl0J3MdR5IgTkaZ9d7OHUJQq0gOfM4lxp5BgiTI81sH4
CNRnPyVEcQTwOhtv26JC1BVt7PoHM6Unx7xkre1W+4e8FAej2VzWnJDkujwtfPyGz0SYcmFiEocg
gjRijE5kEgRZGsJ76y/BxKBYfy9pP9Id8qnr385CWbOMmHu9NDzJZnxWAdEclFGGB6gyrr8bCt1O
iccsy5716aAvTc8Jbx2fWoPogynMTY3Otp/GU0jFMbL2YAaIgCM4Eb1MAVW8Atc+EpkMTX3deoOz
n+0YpB8MKEIM5tk+S801QULP+n+/4Iv3aOiQqHL0dbuM77uJyxPfwi3XUH37r76CQUEctAOROMz/
au2lrS7tCEeBE5dN1l05w1zU5Tamt5hrfZX9p8v11A3ZdZDIk3ikoAzCltSkiCIScgB1nx9zWZwN
5PctFZvnfJPHDtHTv+8QMeVlfW2qz6GPMVUI+l4SdohF38t0/WyDeL9wboZS7UxGObrc0edmk2vs
NjACrnXy5iBkoHMfg/uxoEwOnU27LlGYGs9dkV/9NSOQiCStTuRA8gj4xgJVci7Fs3NeuMJmfIHa
SCGS/ESi08kJplM26UFOwv6S8S+qg/tS13dEE+ryxw37s/6StWExK+YIQtomYZarD8pSto9dNn3E
a7hDqX/iyiF70v4aIRgMwXhfx85R38t9Wb4jDtDUB7Ykz7ougfrxr2OGOkwUmouC7li9mtT9rvFW
BnwmKcR1z4UFPL7pg6wB4TL27B74HcFU6S/Y78OLPllYlZ4YzfyaaNnQHuz1XYpdiLgTkqzpcJBo
XmQ6fo2+PUUCDMpQlp+GJsbwlLJbPeoWI5D1fi56ZMYCsSCwY6ea2d4ii6HhJO5+3xUYVQA6Ee1I
IApMtjoBe9ewDAEHRJ8exNWpqfG/ms61pyRgnQibO/vrjhYVlGISuUacBQlFJNymvRicUzdodTxS
b/B5j/rwH2rSVfmnbi2HZD3XaCkhAP/3umSEPYNMPevXmu3wkZ0mmiEbY2LnPsdc712/EKYT7nTF
vgBHsjhl9PvOVOpm4QK+UyG3miMx/8Rqn7T9fsQByexyO6jgMgbXjm5K+ySTjpE2+Wp+i6S+KL4D
KJuuqCML2qclSJCY70vfe55X/9jy/kqT8JBV7oPR2aW+t9cNn7vMG5suTfbFuWOLFNDbsTI8ziNG
JEx7boXouayYPyf7MGsfDOAE+kbrgRcP/MBC3usyMOc5zVHs+VSM5UDXSljrlmt503DkW0X2j2Xm
Xl+8+mkROSRDvtUeXaN+RjP15sl+Jz1azFTAKXe2+vez6SN8uqS2xZ3JO4oS/VLM8RWxNu93dQjF
yJDMPfjYB1nAXQSZSGH50kJ90o8Ci453fVwUvP3CfKz1sC3u95DXdfUzduPesCxczkSvIPYiZKYP
rg3JLHWrfogmpajxogyITTqsZ96YSDEPbRF2i5jRCccHNcG+Sud7DT+oKLlKozyYnoem3Nnp/47w
3W2Cnt/0UQ/KB/1K8IeYvX2yZUspDhyBlwvv9EORGtDJ843P0rnCGquDYkGskBhWGzw4PnfZ+kr9
bZXTDRIyLV61dZqcPWK69Ql+Y3ZGrLAGyWgeVaqFHO4sXvW5JrPwwLPMgxDE1h9VTTfZe1cvR/FS
X3WZq69RFqPYccFX6k+a6nCFCYfpiQHMuS4Wfgrh8EzGyzd2llOQ4mGSfJY8HPrH5R4/elNwz6gO
YKZNwKH+psvficFLaXFid091Ne2M1bqY4aNVZREVIY8foUNgHP8rUtTsk1P741DyG929PjuH3n9a
rXynq36DI7HhCWy66a2jiyAo7EDqZpTa4QthL/ytbd5NrkI+ZH0u2zQeBFjopsZXy6duMg25POvf
Sr90ujKKKVkqZmu6nKICLDIgZ62wWUioe5qUfZdPLFdjFhtlcpKMfLpAPrAuxTQltmbxhfD9xMWU
0fQawj0j8Ljq9ii0idn15dbRsFeExOtq/bp08SiMf1xDbfhUwrI66OPVWrsreTscjWF35II+Zdy1
UO9ZwnZRQDaQVOaHiyU65BQMwbWk7JjvPMZpHsCppgrZH632jx+uTzk6HNGx+KivqW3cUviImdc+
SS5blkNH/T2wDv1TxB7JOulptvNPAUOjRCLIAjmKqRK1M5ynzr9yCu2WRH7omQPNc2qFZzOPL/pA
0EewKTxmj83Ni3MyUTjyWl11xOueSUIJX1APGFhGRDhdDqCdjnmyfDiEtLEyemAd+qQbsKakZ+V7
oUjY23bLYKp4cMMKeVNArzDfTXJ572304Iw0Zrk+pHL8Jqk36idEeqmQZzesqcO8U+UY55b7Nmzb
bbpm77qaQrACeqeX/3XH6GJ15+5jV7irszEaavlIHPAT/97n82IaHY7jZeLvNPDnod15csJ2HzAR
4ZkALXgoSqiG2AMA5QFTWOOfXFvBeUFVR1FKwd3JomB/7MlHwX6k9SzzknrhAakNi670ambJdeir
b+ZRB7/9/5gi5pDU5i09E1Rr8OvTUTRmTxVdPlCo/9pzfLICFuIZJX6o1K1pWguuuTgV3XqT9mht
9XlbB8OPlWRXlCknB05BHIpnvx5OKkavBD41yplBMFvcOtJ40KNFXQCWozywtQGlMTNWi2P4z3ab
3BPC/RPErO6R4HKoqrc2ZZfTK9aS5uw86EmNpbytLqcwwZKI4nAVysNq1ejuMAI7oYOZoAVHnp9j
Zpl3jNB3C4fHUtvEixV/WACdgmB4YrV0F5jOYxsa3Orqv4JtgC7cieRNn4W22b2HNb5sJk8TTWAK
f0YXIKnjPQxx81e34RP3Jauam90P91DuSFrjPZdlvSOoZYs+9KQKlv6BUTmskvp3XR47pf2AYPHC
4XGdp/xvZaQPEDEu/HERk6JPlpdbnxECUKG/gu7Ltac/lZcSemu6/5ZcPQa8x5Vj9wfMn2QVEhmL
v+XSm/K9mvBpeuLQFsuD1y7cJqRuhx7PYVz+96EhzjtbjXcMySk1s7MnxKPK/bNRjK+IMa9sZL8m
ULn/9dwThjFCyLgudDHw30UNx5M4+ZvZN2cASsuehKdXSIJvPnrBzWCvT0wZt4XhYH0rzlZHJCaT
eZseukdaqMcfjpOSwFkeRhpajW4tKLmHHqi7oYdQ3FRpPv1YPXlxep7H+Q/moAiZ5TUeyvHFPIcJ
zhqBHObO8Tyct/FT1uBn7al/8haRqwG8Vnp7y0p2qkGyEvBrkODelFpeCDDjqaFQFXOdPxoh/huI
F9du0LgSz/3JDPeghhjfZGjcYRm81FV1ief8YxohFvXsFNyA37ZOyXZyzpT4Ryw+/x0mPjZ5/RL6
bfaqO6pysp8SnhbZkkfBnvrWD9MLMF8fcb+61zMl7FPMCGhNdW+ElJW9ivkEDo63Ra7M17kCPB9C
X8C93AzVLw3Et9ERkVRXf8YlP0DGg5rbsrwMAephRT9PvnPpOMwGW4m7BtsnEM0mSvrx1/DVaxb2
l9h37j1GQVMQ7hd6OlE6jzjpIvSfO/3k1AJIs6vE1TEXsZtq62/tF4951m37UNokna4PDmPEKU3Y
zLV73dtAYv/MvJH4bxpX1y2+qnnYCkad0xjSE7qn1GkQP0ogJhZca6oRF7WhpUPHLRvHI1QQGFXE
ky/Z++zbFjna1XubIxVCgPCNduusFF9vUOTkA43yIyiNM56atykh6cs3IDN5aop0kAIEIucpRiNk
ddnrjJbvLpmYkpAiggtn6PNNm+KFlLWK6RVDooGt/HcNy/eymj6l5+uZBlBZxXYZ+HFGd+T+Bi6h
fcZMcE5W/608dO0oGl59MlFQwOBJQt9xlyEZwOGGLaJSF7WwbEPfBnqxrT8XXyGVlm+13yEkmlhi
VqaNVLQlh21NS2IxA7bz+owXfvjqe11+aLMVszTqIFYevqk7Zy/8FQ3OkDTAWKOWL4eeCnGyx3bD
3Ilx3duL+yQs9aHnYboodhHRUtGPFxfEq1GNW+Rup4WEMhEW0cxlxsqZYRHtsB4xz23F0cZjIYiU
ttwjRGs4zz2/q0BsU9oA0arkHVZvlHjmss08+dEN5Zs/ko5LOgE2eIQrfgcZhfOTcIqI/33kaRh1
HeDKgivRYKeQAPsKsLRggWGXXqA9ZBkcKKDeDIjow/i7k8ApX2rLiRYRvIQjk+cQj6sl4aoI+9GB
S44m80BGDpNLyceu6FuqFFtbCQlQEDJXrj2eqOGERiTe2lWL4K3oaRnSiChzcoJIuGHDL18Qz0QW
VwXDBP7cdBuwfBsqyqg6vyyiudnk7fQECBSjBw0Jd/PKgJ0epnZY7cXcxXZ50dd9Nk0PRJGIOxTo
x5FfEDpOtTNq9OSMiyXWsb2+V5MYhlHeh9Nel1l6IoaX4oh+4ZIYRjTXTBTnUIJ2TY9TMPJWFAez
nA8OpbX+E3n6iLbyipuinK6NBStfeBqYccRJ9VM6/jVx54PrjW/u4HzNEpJ+KBEIU4IMYXJNcDJr
P2t6l6x4taVJj+0LTni9dALjRRL4QZJcFk9I3TSHacTeslEe21ZtVOfpeSc55rbkY7qt/SbSv9CS
9mcOLutYmcEphDzBJD5/SKi444CyNfChEDCcyn1aG0bZZCG2m7HRNkNOI+g27SZQVneBZPw2dOEQ
VYDKcHunZ+IoyjsyjT4yK5ZcgGxmFR4+ZgkAw9t9roYKMVjeXKylSw6IKNsnGoM8kllKlTak18Fp
TsrM/nEu+XqCrJ6CzN+p0RoPaSnFyXLVWw/sGXqIcRIlQWy2yO6rJPu1Rv95NQ2wD3i7NUmRuJvP
Km5KiIXtZTRs8O9KkLbIm3xl+rhPRXtvqPRRI0K6oPyE83/I2umpBJlBKOBD68ZftU1HTCgViufY
fCsC52UpCf4bZkEbZpECot/D3K6BxawH4jER5QioQZj3N7MJ4ZR65oU4dUIQaG/Nfn2cvPBGIcFE
2HX/rq12+g/VU5cNvyqdomEFRpx5gbMtw3W66V1ylzDP9pgiDHwlmPa70f/i+/wsB2CzBWAvGl4y
2o0vGuN94CtSESn99+4S39o1veRZ+8ihdLQadRvYdOn5rWAflJplFREZcG/YKytBuyRYPH/gTgUk
O0OZ7ZkgWvbj0vc/OBUAlTi/ZpteVA5G0ckctrxOuUWlh+Im4KhJV/tA5DnXB6sbkjWeGbsBUyQH
qcBqPAdgLBlQHAzipxe1nLBvbHRLpp+UcVz2cdJRvpBYa5U41hcahSU1nxsDzIBHt6fXIuh7qjsC
ix4lq3HcFa9LgkGbyz6f2CXKomwPSoPrhwp9nj0lezmm18IudrIbPquq/OFv9tz5lCFkkNzbngnq
t9+qvv2X5yQhMTmw5uII7/qhGB0SpxrqjMJCqrdUwolaA02yUR/NZX7Cx49enx/VI7c3bk8e/5x1
WlFnR9hkaEXHw7wyZuMldidwbeligBctLqJKKU/6n2Zinauy1NLaGUQEEN5Y5lV9cIsr89o5/asc
WEsg1/8wPGrhmTW5xZ2NmyIaK5yMbn+oQmRVy4CfAWGY82D5VgpIPjkGFC2TDTJNBSGRqMMx1zWG
/qulKmF+pvMRYLQdYhKPNm1S6AFf+ESw4z6tgXIIuov/cXYmy20r2bp+lYoaX8QFEv2Je85AIsVO
IiVZsi1PELa3jb7v8fT3g89EzhLICI5ql2LvTCKRa2ViNd+fRoh3xSlglz7C79GBsc4C4wnfSirS
nuW4aBCAZ1SHqBzUKh+xmf2dskj6atwfMaGgMbC8myGbd0MPqNXqBuQ0jKTYWTyzuFWdtNx5FG19
pjwCofk+2Asjpl9b/RqO0T9KbBDUiLVfXZRQeqaY6JqUo7gJCyLMSsppNlt4LIJHXehbURCm0JyB
SJwaI14B9jUgUK7pz0VkfW+G8gcJ2K9hRxScustT6NvWDe275n2nZUQY58gSAoNo3pSf84rOEc1p
cQYG9QQNcDGrbL5NQg9uKA3aK0gaZiJ4Qon3mSCFR2NLaAJhUUo+wqNf8wGK2FxKOiQhilYU6aYZ
kzuzNjtyqv2rBeXkNjaj8taz4AFrNq3bVAP9kxnO15qbtNemDyQ43yibo9XeKo9cgZ8qGIdEE5Rm
ZhJRHDbfYadq/OZr1jTHqZ86vjSDjsumafX9qmvbYyPak8g7iHB0ndKV9sIq70RYvg6JTUSnQ6TM
VYkWE2BMVO2LUVNE3JDOcG0YoNQY2lyHsi+RXX3iS31j0QHbEev2Qo+8gJJ8rkT4HCjRrg3d55Gs
1hgo61rh+69SDHw7DFOyelBiCrrAIsPcGWgo+3iIrFQ/JQ21Zl5nPyWt+QDi9jFzq72iBDuSqQ8T
Mktz6ccRUvNnOpcA/nj5gwdWE+0w61b8UUkL16IlEkXx3deoNrfUXR+zzIYVln+f8P+tpb71pkPk
T73nIP1lWu1LSFbhJqTBoBPWSL7COnpJuBki0sx2CYGDdFmUAAzL69eqMn7/2WtOUq4bkdtgwdXH
Qdf3bkdqgSrY7tbqakQNI4/Gv+xb1Eb7NFHuc1ujDGGir6NNUiIQQb6Gs57d8Gl7SpEJofJ5eNFQ
Tb9Re/+fckDaVW+SW1rOeGRV+WzFWbRKRv17iJTzg0OgEPbD1qd1f8hy6kVoSN9UdtvddbR35z4V
s5YQyCtm2aHOnd9ZRuAujTuVqK9KxxZ8zJwKFjfqX/pCHzatpn9Ok+SfQoB0bkw7Y2M7ZL+qYE0f
mMWq29QaDw5I/679SirgPrbFbhyjRy49wSNlvS3dwe2b5g3/NENxp9Uq2s/ZDre6V3qwS5SrAFQr
Bg6orEavqbep2ESQdPjcQsi4CVLN+FHYQ3LKAp/m6X7Csh0F8qFDFcAjMgHOPjDBHE4z6N2KE0KQ
Th8jX5RUiHRNpXmHOkP1vS9G/XcEO+ZQhWXykkCWuC/p54pXBog6KpM93HSttbxSMybrgRxNNL1k
aM2tm9ZHjATS0M8qnNUki9Ac35w4LyiFof7GRIAD0r2P/o1jUgZme94n/H4/K0EoJxxi/4a0Dgls
rPmroRv5fiwn/0WxwQeIUgGxH8DFhIITkQotwVNTqevmn5u8am60tlO+jrVlblAQ9Dcmv+QmcK0d
L+NYuynMUotaE+r06TOE+UAumxueMY0/A7cnn6/BYP1CJHVjuuE3tfR+Dc4AsolPMhqp1wE9l5rW
Hny8NO2Nn3OSC1FfnyCOlnjzaOT0rOBghKQf+21DLy60gzurjE+Zoapb36q/08r+MyJETkPqI0rA
n4n9fXOU4YlrwrbTlO+KK17alHa6onbMg5ia9DmlIe/Irws/dXX3jIgXeMYE6YIEYJhr0bdeaN0r
BpJuK24MtA9wNSVghDSeJ9CxcEMQl0RiXe7nN6oB6xXK5JOr00ueF7q+4R9I5MXu9waZ4lXSt1+o
PKMgypqOjlG9ReyUpou/jETL6H/7LDp6fUW6KZ1sk5jWN8fBJ1ozmopwPCAjajwTEg1krLuJKm4O
BDR6LYFUANlmxxzv7YgvTd1S10MRHQcBL6vo6R+KOufUmEgjoxoUB3zOlmZq7TOh8oVtZRBlrOze
D6sSNVV7jt/pJcxWQrM+KOoQBWXKe/7RWpcT3X7skxLhAuNB9Xza7KhLgYii3Vi1+sw+oak+Ntf2
xEcfJCkioBHfXbZub0IyEl407ava+hQW2X2nlisHlFfg4I7UqvsEanGDV9olZvGSWtm3cWie3UC8
NfRBwS3R9k5dPxCrfELee+exVr0D0KRLk+HRRPuJW3Rm3AzEzLdOr61MMl7ETMwN4BFylRV9JWqq
PDRu/jWjaqOhgcBDHXgqKZ8qTH4OvfKN4iClxr8OT//WBuSpJ/q9nXufwdxuizDEpyTjKYmtV9sP
Ti2LdAOQY4JGgwAZDd2UJysvamu+WAHgUz5zXs1Ode4spUTQmv+gcF/ysgUaU5Rkycc7p9FJDBHi
iJOHoVZPNHJvtNy5J6FJ9N9Rf0eWsh2oDKNIki1M5R3BX+7EhCGL1jy4iefSLBGsaRU8OUr+K1OM
6T4ys3YVN4RDnGYHaGBj2h0wN7qyyYWU9OB51VdbMb4aY//TbUi2axng7GrmvjeE6B11FUEdpbF6
VlzLX9Qs2Ipx2kICetIoBL9FDulxaqCakHLKbqiA5nbolAW8R5M2wzR8Gg0qFwO/JvY6PiilCddT
qf5JLMoZ+3SbWDQREnmjwkn13oyq3xCz/YorPQVKR+Gax8Ip4pMCKHtE3S5HJRGg/GE0SMHPWWZD
i1Q+BqMd+4bsSOORFqLyMOvhceiEUsEzJuQ7KCWziEJlggwjAtmR/xoOZHrDtroHBf7QOhPN1g3t
sHVOGiasvkFxmm6zwXkTwvpUIG15Q/PA44z3KUaVXtx03Tt0EdgFQd7RQv7D3RApeA1TOGAUdCMd
oJDPcljYMIZ0mjvf6IRGE6Oo3wCGHOK4e8nCkMrS4OCU4ocz1F8z1X5hC3/pUtJYhmdTOavgGUb7
9L8LKngF2ZTN7JKXauztLc169srW4L4ORvXNqzNKAaJepWCvIKFCqySOUfkyVrqCZgC4HccDxvnv
f/3f//l/P4f/8n/lj3kygkL+V9amj3mYNfV//9v897+QY5v/uvvnv/+tCNrvDFtVHZW///z+TA8n
/5L2fxq/V6cURfu9WT0EVvHgknwtG+37+dGNj0e3rb9HJyJt8ZFdin1N6zXScFy3aNy7uW7w+ZHe
/fTJJUbYj4UghRS9FVbz3ObW4bqh5+d5N3RYG6BWEmQoXdpstkGuZ1udFvX1+dHthVXR/x5d0VKI
2HEF6zoBONLxna7G9XqwLCpyPfKJNDidn2hp+cXfE/mKp3pRFYu9X7entDceoiq/coW0v4cGq9iK
oQjE3ki4OtaeslMSZJXO/+55e3ywKW1pU1pgmyIhHG2fp96PQrTrgLgBUZetTSfIhTkW1sZy/36A
WMHUXN1u91BrExC9SJnizs///gWjspy/x9Z1YCqCtpkZ8v4LiRF9NY0JHHM82+b8DPOv/GCFrHlr
vdugnUrWImtzbZ8EzoOuTbvC6O912yOYnhObCraz16MdcXd+uoUda0l2THaBb+PQnMNe4OBHCK18
xldKSZ16imxR8On8NEvvRLLoSqMNVI3sYq+ruamuYMNmFDMmk726bvx53nerZtgm2Ze8KvaWFv9O
MtB2yA5e+O3abFQfvRLJqoe4dYhjIO9sRsPBSRuqumpQ+P19Via3pYio7uo2nB37RKGC1yMfkcYc
JNc92fyj3j2ZX+pErO143FMJcwK3DSu6qC882dLLl0zdjZvcMvRwpI4WxEaVraqGrqckXpfo05mP
1z2AZPJqxze6rvvj3sbeEa6owrvGQfL5/OgLBmlKxm7DBCtFrQx72x/DTWPq4W2nT/pudJv2wt5a
mkK2+aa0ice1/b7FKdKkDFJjFK+04sYXXvHSBJLJ84anslLdjst9Q/gRVdEa5rTdHM8v0YLtmZKJ
O7oX141Wd4ijUcM6uAOadRMiKudHX/rx89/f7c+w0+CKGCU/vlH8B7sx87twDMpNVXNBvW4Kybhj
J2pKU6/bfVRA9Gw6bWuRwkiLeH9+/KUFkuw7coe06iut3VvmSGtflygQ0WBXnh9dW7AyU7LgCjAX
YitTsw9SEpve3VzYE6VU/varPJvWdBxS+0XJUnxX2NGt0ky37Ae602DQhpS6ipVKleL537L0pJLB
O3QTot9ipVDW1GddBZpt5NddCE3JzBW/duLOr8o9mZ5hzecUgl36eMnMF05FQzJzUMem11k0Szee
R4VySPrO90GL0VQHLYiavLz/puhoqovYcS+8uIXFMiS7RxtrEmbcFnukTe2b3ITg6vSQaK96FYZk
9I5mU+tqc6b72eTcGA1ldWmWurfnR1/adIZk9FltdJEGOWOvIVebj98dbv8t9y0+pXZO8CTq5uQF
D/k4rcoQcIW9gwyxSqmMrv1iW+vGziDvd/63LHgIQ/IQLWjHtO04m6OpfIidZNd52nMxE2LPj/9n
E3xwPhvzC3znghyhqvoYmfl+buBUgXhm7djcguernJM7mgUiIIYFYoAQsx+jUEyzPPTKKaEhfgel
Bv501sVEBtAx+yUAvdByUv62KGMiqOf6iZl5d7Hj6WS7wtaNXpqJU2c39tNQv4LaV4ndAZVKwZy7
pA1JO4rCZZYx61yY3uYUDRvamY1yQwG6SS3moP8AsRRaj3lRkBQeirzYwPMLSYn0IHY7+jRUYSP9
Bk8MlcwmGOa4ZOLTKhajD0El8Rcq38KQst8eCUMfJQQ6xvzbSW2z5tuQiYgC12nqDY8e1wDEFpLC
Y9l9T0sAE0iYZdQhXVj5jy9GhuQ4G0qBctOIjX2TG5QcRKI0yzXhWb1YXzeB5DrBaTe1G4/6Xnf5
NIchOPIFpYyoDlw3vuQPWd+CMFOg71Hta9O7lgb2Oz6rhubC7WTJhUhO0cKqUzCg2r7WxTQ+ppka
qQQER7iVF+7vC8alS44xyWMYLhRZ7bMQ2hONMfpA8rHqoB0VkS8+X7VOuuQKiZSNug42bo+KWF+u
GiXvKSusjD648F21sFC65A3pgjV0KBXT3oeA1ezqzKIXVhQCcMn5J5j93gc+Qpf8YZm0bQ4KjLp3
DZ1mFeEKGLooKdQ0Qqw83alO5+eZV+SjeSRnZ0Moa2pLJcncaelLVaXItHSisAlM5gGdQ6WDHliG
KqgfiuGCs19avPnv7/xfEQU6uKR83PeenmyNiEInYCev5x9oaYNJNu6p0Bc6qxL7aMwi8LKmQ5oA
aSyaKTptgEdyfpqFS5IuWTrozt5nO4m9ZiLiMLQ1gsrzxyldmK5P+sc1Ht3UKN/Oz7a0GyS7D+IK
UbjMGfZUBCm7qAhRSO9Dqujy3F47Vz6SZPxKSo1hXaP016oKMA3yYcFDUU0D/Zamhnioax5MSDl3
5x9p4T0JyRFQbucVRlkNe8pmnG2YkT2woRkfNES2vp2fYmGfCckL+CSCp1FDRYVSgrinksYOfwdR
Wt9fN7zkAwy9hulV4gOC1gv3UxyH1KnEQfzl/PBLCyR5gDobDFVL835P3+zU3vh5T1Ug/SrTY00z
j33hMrI0y/z3d7ZoJ10VtIKSW5Iow13uN/Zb1uhU0cem+nz+QZZeg2TudMHRAU69zn5G3H6JhYlB
OoQlpgvuZN4xH7gwIVm8EHrlphDRyeLeDcYAwCrq1H2ZKvZX5LbV5xDFvn3XVrPQZr46/0xLMRYh
2X9S6kY1OuOwL9z0IQ4rJCEhem0QuaEUjzQogH1rN0z1oewoyVV6Z1zlEBnvYs/6df4nLC2r5BM6
04IVXuv9HkrG8JMl9nrqi6nWuPCIH58MwpH2n+PYLkS4WhychrbNnMyCgtgAYKzvohbbKE8eIr+5
MNfH/k040i6EH2h77egNh4SW3S/Uhqp0OIrhSzAUpCLwrVTkXLNqfOn/vd+FMvVpkFTioCj9jxiN
+JrKmuuGlvah31d5NCWKOOR8nd/kWq/fTeTeLuzyj1+3cKQN5yJJpluOLg6lTkd0rpY4AwHx6vxv
X3oB0mZyesDXo9cMB+Q2br3R+Smm4Z9WqTaq4bZXuRohJ3iycLKm1rfFYW4iaNPyoe5RMoa8df4R
PvZkwpYOlLTV+XbxXHHwaVtRO/MhHNMHnyKw88MvrJAtHSbuWNpOXFrWIWldlJ29O97A2qD86AZp
7evesS2dKB24bQBhiCtqgf5YWdMngFoXYkZLqzM/1js/X6C/XnGEEw8GtHaCFqdA4oi4r0LOHuG1
nl+kpVkkO7Y01Okr28C6zPKN6qjnwGxe5+6x64aXjJfSFWdwQs86TLV9Kmiop12arpjM354ff+kd
SxasWF6oAa/VD6RjEAulpHvyvgrT2nq07p6fYsGMbcmMAxtAjpFP4hDnYK7Rq/0dJMaFLbo0tmTE
htMlFiXHwwGBGTx2UNurauLic/6Xa/M98D/PWSHnwiiBBQrrOfx0Lf7eINqI6H33ErbKtgTVNVjF
lhz/rtMpv3TFz/OTLmwoOTcG95XiizEfDqawKNPNFRU9R6dGq42o8HVTSIYNpYQqdhgIKJpmn/pa
/Ua14pud2Beu7gsvRc6P+QnlWrD2xKEduoPW9NsRztH5X76wXeVcWDmZ1uiOnTjUrBBCSXp+DJrU
XlHPP8tcsm/Pz7P0EiSrdpuhHhSNl1CMgwl3war3Viq0O8fWlQtTLD2KZNklKfQ6trLh4FG4Q59T
pKyQB3KgKxX5Kqsh+5x/lKW3IVm4Rmiv1tJyPDSBZtzQkNTToQJ09PzoSwslGTcwQorbA6SLUquP
DoElKpL1eUvlDZKr100h2XhjwOTqKQM4QBI/AtDZF1ArXM96vm546RvQrVSkfSyl50tPdfduMMKj
Mmkq1Gr6tq+aQs6A0Z9BEfLg9YdoSs09zWHBqtZDd28btNKfn+LjLwJhSiatuUZhwB/XDxZQKnTG
IJau4byDcvgZu8qtXW9IXpyfamFDmdKRXfd2aIR1Oh7iDIKi0dnhVtHd6qraBk6av0/tNFStsga7
fQhBAz1QgUslFOo8F377PMoHDt2U7FovTa4vBm9Cbbt8VdvVDCdpq4Obox+Sq2gAnl+jBbMwJeO2
uz6AuW72+A+/uUssuMd0VdE5ObbVBf+x9Boku1abKkGaGcJ93FIcBg8omEvRreFC3FVbegTJst1S
TDRo29pBZMeUhiWKGwAaf5kpOknV3PqpWKfq5xlxNvfHlxTTOhSFgda8ie1LH0lLzyiZfqJ0QHsz
QzuM2TggGkUVvGGFly4Pi48omT6C5EGlhwzv6eiy/wRLe6Mbz6lP6zOaZU7wUNl8dox/cCY8qz2a
d/S7F2b/+apdIqfMKoo63KrpQU/SLPOsThUEhDhE5srWPe2Cg15YQjlFZo+tagNv7qFJFuOnrG38
XykQpQtPsDS65AvGRs/HmCDzwTS7ZyVSvttueN31XU6PlVbQkxfiZKH3HSkpYzNl3QGfcOnkmj3j
B65AznlFbm+UBjooB8fNH00VOlDTWutJFScufN9bHVpdjUzddW96Xr933yKmnczqFWV3MFIMhU5U
evsUV1lZRVVe53LkTA9lpEXrAdU5oNkGfMEKfvRVtqkd/fX8Iyytl+QP9MT2dLrP+wMM201r3E25
feB/qDq9AU1Ld/5w5Z6SjB6dnmJQADkcXHj3myGuaLsdzPzCMi3tWMnmI1RlnEz124NpefGhsLy3
Vu2Hp/NrtDC4nOqphn4oE64/tDnW+c5xovCLwcF/KU2rzUvwwZ6VkzxDnRTQQJMeHUslPWqD3d0j
hI7glEbfTOEK67WAlT/rBke3QKwpCp60Jj0oluVesMqlJ5QMHg2N0TPJ1B6U1qGJDT03KGWX6jAW
jhw5A1SPlFFkmdUdurBGfgTMBD1k+U4rk+s+H/R54ndmWORmQhdx3x1C8uwo3Z5UJaQxwdwP7XAh
u7S0QPPf303RYYFp3Jftga7ZZJ3mIIUQ2b506C+tkHTop22epGrX9gfKnLs75IRAvtZaAqoYqtN1
e1iyc2QJ0K7Qyx6/KOq1krbQUxzags6PvuBFdMm4c6+LmqZpuwNYqGNhw7JX80Oqh58bRT9Gobtz
kWG8MNfCZU+XTH1W6oLURUFgktB9ZbNaD21n2A/NYDmrYWicC6984aXIeZ0WUYC+8/36gLrJEWTH
7yIet6nmfjm/ZAs7Ss7pZBptXmWMVaAuE9wVVd7e9lQsXXc/EJJBNynV/lTs0ERvjPlRoLa9jekA
u+6SKuZX884aXDdQOfsm7sEZLQFIvPerCRnS9XUrI5kzpBbknyp8Odp0yEeEaH08NFoJgvD8+PMa
fOBuhWTL8+3D8pqoQxY0/5GmAxA1S9ugcry1PO0fX49/np9n6Q3rf6+SY8TCgtAKO9t0acytzH5l
eubv6waX7FkFt5BqPa/AjQyxpofaukUm17rgUZd+umTPEJaFQvdhf6DPNNu5SgrLo+zVu/O/fcmy
JAvuW12z6y7uuaDfCZuO1nBCXrF06u9Xja9JAXTIXDFR4RDT8od7A+Rdn/pHe7rU37GwONrsBN/t
fgwLBmnE0ucizda16FAHMDzluqX/U1f2bnQjC1N4RXpzsJ25k6GDjuaP5gXfufTTJcNNzTZW+sxt
Dwb5qENO2SVl03l/nVv480H27qcjqhSEPtqXh0h31LuaJMCGrrJLZrtwxmjzM70bPfMzdShBoB5K
dF/WodelsKrDkxF4Ic1IAYCSGo162PKXJlyKE2uSAU+dzte4rQ5AiOwJGECCbFgWgh8KKk3ZWKEA
VwrT4b61la6CG6a1q6rXL3WaLFjJn4Ttu+e1IRsVlqE1BxE120pHeLXKT6MdPJ03kvmVf+AF/1xG
3w3fjqmR5Oo0E2kqVIdtAPmpA5ECvpVZXLkhJEOn4zZUTRFwMSP8cyTbOrwNbVe8nn+ChQVSJTNv
DCEKeq/5+ko6+g8teGL8Df4ShdcXjoqlKSRTFz36ihFsr0NKDlShXhg40aOOasv5J1gwR1U6pVH4
KYTaEE4PrYn2RhSC7gytv66GT6iSsdOYljaJTRYld7Pud1uL9GdF5/36ut8+L9m7/eNQ5p+Lhg95
F2T2T0ojpp1I6TU8P/rC7lQlY0ePy1GcqiA0oIW3VJ//iOz6E5iIbxXCSBde7tLqS+YdeK6rkFzg
gpeV1U0kBtoqx+t2viodz3lkECtsOILK0gFKS/UejIDG1n6cX56FK4wqnc/xTNQoEKtFXNQAGKaN
5o2ZoPRYJwKQujHOiJ0LkdslE5BsOKNGy4S1WB8QI/AASNPEV3+vEOb8ef5RPn4LdLX/vY/ggiNN
0xJoTpX8S2a5D2Vomte8YY10lzT2NEszpb44hdT6skxhxy2jvJTk/nCPMrq0R7UqigOfBPRpKsav
vt97NwT+NojirfWheTm/Oh+uPnNIe7QIkLzyFJ85apKFQh/1W0JC4nZqhX9hkT48V5lC2qooiJv0
pGvaqTCDdlcgVIq+UAjSOkqnOxoXInQWvFkUIVev2VLMKO1eF1V4o6zV6TRlwUFYxVdQr9SLVxdi
3B/uKIaXdqwwMq1Ti645VWJsPnuUSgEcry+8kIXVkoO7bmK1jmGXzSlvtXqtFzSeub6FLANV/5u0
74Bdmeh8qlGev57fAguPI4d6q4Fr5mja9SlwAJeHfj3ca0ofXFP7p6lyN0Tgd4Dv1bI+FZ7fBquh
dKy3tkBr9cLuWvj18oeoL/RmzN1GAUzv+GB6FTiH0efrVkY64Cw4PF5T5dXJ6A2d+Bi6e+1K7wU6
ZOcnWLA+OZjsunrho3HsHKmvvzP96gbOOnhHf3V++IW1kdsn9MiypoBL7WnQRvU2tjt1VZrACc+P
/uEZwZuVXEcU907kp5pzdJXXcNqZZrLOtU9K99yHw4VvlQUPaEiuw8q5rfio0R6niKrxyXtEpHc1
WEF7k7UXLgJL9ib5ijBzXPSwMl6BmiJ4IJ5Mnoja3hRsqLvrbACyg2dcCPksvRDJcxgZlEtAJMpR
MQNUEJCMp/Xo/NtYGFqOIWe6Oyi9KpRj0On7wR6fk8peXzf0vHTvbmJh64ErVfnVVkqxjAZaw7/U
E71gAHJ3AAVPNjWnk3JM63CtUriSd+mvAgLjdb9cMmA1srogD1QWRUFVKAjoMUFjs7zOAOSwcCKA
G1exqRzrcHoQUb6dJoAdIc1rvf8WtsMFD7pgBPr8xt8tv9m6lmHXrXLUCvg/Y9XcDbayITQwonlq
3V63UpIxd50b0mdgKMdc6V+Jbdz6sX/hNF7amZIRC+Rp6RTmHZdOjvimuYvSS983S9tHMl6rrRFh
d/jVFL7e+u2L1nyuiZyfX5IF/ybHgTsQO2bnjMpxcJM7naRCans3NnqcXGIAMp6fZGFx5CBw55jV
OHnYlmiMp66yVqjJXrp4LayOHEU13XJMO5p3j7lhOjdTPzxmuBxDtS+4zoUFEvO87zYm5WZK0te8
WNsGVN5O+8RzdmXmPzZgd/0OaPN1ayQZgGXqfmxRh3ms9P6WQ2c17//zQy8tkbTtLa8CtRG57hGx
IyoRzAixw0R7o9stvM4FyeXv8CzLEs1XdlE+bC2T3C3guvM/fmnvSLu/jqlCUAzwI42drasMWIsr
Llxxl16tdFCJSRG1CUHpj8sfs38Sbukc7gVCS+alrNrCz5ejqHQ4+m3ldcpxjBBlnE9DkMqXcoIf
x9Y0VQ6iGrFvNl1vu5wsw5M3aMQhbwK9Wbdpt0W19Mm32yNigvAF+ws5zoU1kwOrJV1Obp5GJdzK
GqHP7qvW6q8Gram31WiskFldn3/tC+eBJh1qAdbVUMBdIf+XareRHoyroUV5wU/97KFp3s7PsnAv
kmOtdUV/ZkH7/CmwrYMrkl81lHajoap0qDdOEz73fXPhgZamkuzb5LzXkBsuTn2mHMNOIMxS3SaF
fu/XzRaK/TEyLpWJLa2dZO8mysBTF9rFCfnGRz9LntzUgfKL2PxIevz8yi3tA+m8y2PPG2IxFifX
9PPV5KSvmgUI20/6/M7netOqMOTOT7VkQpIHSFSh91MasOW0oX1qYh8Ml6LmSrS6Ynz4NNLNj44c
xYKzX52UqvwJD2daa2TlrrQXyccUuT0UhlEWJ4OSg6/wxqskR223N4290qLTa1kWPuH8gyxsMTmU
63XJNMIrKU56HsI9i1t1xVtqHyI9HVbjzKM2m6K5SSeYrednXHg1qrR0MCwUf7LM4kQV1UAZtlJF
6JjoNmIo100wb793p2/ojJ2tVAqnu+l/CU1Qo27dX7o6LP16yceEqB71jldmJw397H1km9o9KV7v
8fxP/3MD+Y/cgKaq0s3BRrxDnyYPa3e/DNmTG4vt2A5rexhWCFq31pdS+1Rmd75i7qy0/MadfSXS
cN0an0x08Izu+3zfG0jYxqp2K8xdEigvFlo5tkqzhhUAU7z0ebi0EPPf361yUcQQeRsfwu+kuTgk
p5+1fqYL9V0LrkKV3JGw0O3x3Kk7NT6bQ/VOlRJvYJl/HnX7Abz26/n1XvB6crDY15Uk1ZE7PNUi
PPS19kxv16fOjQ+1FX47P8XSOkmeqM+aSM3SCkAo1B6wtEjNQzn8cd3gkqdoKkHRHe2oJwqwfnqq
eNSS5JrfrbpydLhtCcB04CBOVNiFT447jmte9yV41Yfvl9ElJ5DXHQuhOB3Brxo1BzWFWhhCqV0L
L3WgDefNbdl3xpcrlonZJI+QF1oyVgYCc4WDLHNqhCPUQaDX50efbfM/bJbRJZegaSAb0OQdT+UU
vyBA9NSW0W1rtf+cH/7DPcrwkktQApf6hYbTOM+ijU312Wzwg1M/aAGysOfn+JPK/egZJGs2yzKw
tC4MTol3ct3kFr+xDryfYbpDgmg1IaWhAMIelK9hg2hn1q+aGJHTix/ZS88omXsDZLzreq8/RUb7
SM/1uoAVIgLnq1XH13yTsYzib381lC3A0kFxj6UY7/pqeI56RGRDQCEJGRbnunAT80j23oRTC4Mm
dY9ByF4bGwTgQze5Ki7K6JLBD0Bf6qbKmtNkOfeaXjwZXb3qtKsC+Fxr3L8XCS1iMaDIBea0GpJb
PyxQP0+9S59lC4biSGaoGyaXTGvKTrpXPrZW9hktIUiL/dP5TbywieRu45yVj7WIo1ntrV8FZV63
tHghCFWjX5DbF6O7Hzp01kiyR9OlK8pDG+GUerq67XsfeXbF9y/EtJZGlwwRUey+qeDFnqwMILlL
DrZDaHVzfoWWBpfMLEq62h/dIjrFtqVvQgUIcxqY9fa60SULS2s9iPouiE6qkTt3ldslG1F0r+cH
X9o7klmhU+gEWd6EnHTlSWmK7dR1D446XfAOSysj2VVhwvgAqhSeiiTZDaHxBg+pv3A+LLRFuP/R
VpwWSTV1TnhqRnC/Lup71lYYxkpxwpUZRKsJebMp0dcu/PLUAk4ebRFsGLSvxH3X55fvT4/xBw5e
7j0WsWbHld2FpxFRmaTcQWrQvcesRymM/9Mds3I3lnd6+NjkD6PfH8kvbEFe3HTKdJN57u2U/qQu
81bQwt+Mt1rc3rT2J7/5lDUBAtc2KvK/kribiW5t1Wya6G0yvvb9W+U9DelbmH1y7HjF0Ew2al8n
Ps+ZDYUtNJum9QBnuecLx0VNZIxfRhGskb+8qyrvWY/RhtOhxXmoolGokZQ3Q3nXDOj/1sWJhwB6
eOOIvaf8HrrTKO4bHckFEaw6EKJeUO3i4a4dd6NSPPix/aBUw6bJNTDLf3505V8Cci3Ax1y573qm
yiuqwQaiBWbj8SCpDUhdH1fG9KVRZ7Hs7wqVUvxiXv6UoBAyFjdC+9mDn8zBO+j+paDggqXImGK7
DpGSC/MQAetCualb5Iu8jCq/NgOHfWE3fXzjseep3939a72oEM5Qg1MV0O7vIT0ZDdNN4Oj3XmQ/
aAjSnZ9n6VEkZ4iUgW05bumf4hF5g0ZH+AvJrV1lXwTnLs0geUSA7cgH1ZN/6gz2QtyFn5wBiQgr
dz+ff4QFxyI3a3vURUWZySOELqAiPyyRnXALY3V+9KWfL3lFsG6tMlH/cOxcthOKV/GqMwNomnF9
Kf+xcKrKLds2xSGjktbcZ3J0LeLw2JvKfRL3D7YlLrzmhSnkDm04ilOSR7l7pMlymxX+VrM7yJHp
uujq56sWSoYYd501IqcVOsdR96o1cor4HG2roOd8wSQW3oTco20YYRprY24fLQMXWPdPIqY7rM8v
nE9Lw89L987iCuA3yBb5qNyCqbkph86Z8134Mvv2/AJ9GAdSXWue+N0E1Lq4Rj4o3lHpAAn66fQz
zibUKGyEQdo9bMUf1JdealpYMApLsuvCyOA20ax9NOzB+daGNeKkSAOM7oWX8XGMm6eRzDovVK3o
g8g4NqV7Rx3K97h0DmosfqdTvstILd1WnfdgjNW6jd3f51dwaReLv1fQQ1JK6ZuBrou4fw1DZWc3
yi1psm1dGBcuh/M1/IND3JLMXZBGjSyENI4igZioI7cUoQsxjbvSz+5qZRI3tu18cfrqUqnh0jNJ
16K2/v+cXcmSnLoS/SIiQCAhtjX2BG53e94Q19c2kxBiEsPXv1Nv1VduFRG1rYUopTJTUurkOW6J
GKmmZOqjf91oOXMGadKFdx8LKKlthL/Ft81u7nWtUrfhlzPHxB+7Of2QMvbq4tXm+rrYhjdKDW1U
ykBn3pRACDWC+GApxaGQeaSgpghc4MYkbC5ndnEvLecocAdDov0KquHrSS3pOR2a+xztazU6pKtZ
vQ653Kfh9Hp9ZpYwMlu7xzpzBRTthsR3cKjz/fV3tLi3ebMJ4GurdOCVIEMiivyuLwENKH36sUYH
fMf16bb/b6SBttS+dn1vSKZ6uFtHB8rS40a+v1wp34kUE71HnTZTs5yHBO3VezpEP5DcziVYZAQJ
noHt+3R9BjbfMmIeKt3B3EViSDIpT6yOvl3UqVmxRRFmScomXK/o9TCnYdQnaNl4gTrbL8LECeSg
d7kSd4TgIhHVGwazzcSI9Mjzx7XKwj4Z/ODz2HT3roBisK43qomWzGWC9yqkJFU3aZ/U0ptPQQW5
+3Zeov0kUnac8vE3toT0cWYh3UuvqTbypWVSJoagFZmOXCDtE7mKB7qO/iFjU7uHjt73m9bfbCVb
XGeYBPFUghf/ewe6UTuBF8HdsIobZ2CUTJypXDrcS1WiUiK/k3WckkJ06LGkhdyI9PeNhL4GY99i
Xjgy5adx5ZeV/6hblwNsQVWaPwRVCNGeW0zFAsPBZgfvltnIo5hV6jnoIefo1N5zK9YNB34/GTIT
5pVF3IEoTBfFGYcsDgDHbNfrzUer9/MJ840DReCnNZQ6Qw4j1ftyDr+RNXsVfRSv5ZTkdf/lupFs
kzDyCe8Kb8y7lseskS1e3dqekZ2fO+FGvno/oTCzWxQM76Jgk89j7Ypfacf248Rw9PLEU9VOP2lT
nlu1VWyyNFczEyaUAsXsiq7mMZmLD61fH/Wgjg7Egxcv+Ox1w2EtobcBUaJC6D2F9Oh1G7J3Uz8z
g76f15VGfQUb6uYn5M/YjubFEQ8AJwjEPl//hmWdzLhnUQQlYNAbxhxCYcdcrGcadP3h+uC2CRgx
H02gYXIXBV9rGdBD5FXNI3ToWd8eOhpsnB1sH7n8/ua8H6DQO9cZPCGMcgp5RYge+gvKIjP6kM49
JLc3EpjNUpes8+Y7tXIJ6YPx4gQjlAzattW/VmeT1dY2/OX3N8MjvVMSZCqMce0Cy7T8MkdqY8uy
5EWTE5SHsiM51LxiWdZQZvXb5yWD+mGlbvRTI9YZRMzwquOF8ZTTB1KB8M5fzrIJX6K6f7juSTbr
GKmdhfnAspLweJzl+MMHcP65SJf8dH10SzIhRkZnJIjWGXXFuIj6j5UbnVWd/iGqebnENDRvkmKa
b5uIiYhaS/BJpyk+xYq12qV5/ZiVqCFen4dloU1A1OQHOclLFsYtRVsY9NEFNNhSPG+/9i1Fpe76
VyxrYYKgRBFx0JOOYVzRgn5cU8/bg2+I32ggI5w5qIXwmKIvCYnXuN7MuzFT+fH6X7dsfibiaa3a
EYx5JYsjF1VcmntncJT9qiXaewnacPVtZ1Bm9pmWTd51DNp1qOtn2U6wYS9cVDuiVt7dNhFjF6dF
DnLlsMYHSvc1HNAZVvHs57JAhQCS0w1d1xsX24jtauzbNRgZjcHxzmOIDpUvbiubDXCEzWGNsIZU
OiFD1YRxX5flAFnsHiX2yG1+QRBq2JIts/mrEd0jd/sZ2pg0DoSTAZsJjn1RC3fDpSzXZWbijnC9
zGc+tWGss/ARz7B/8pHvSTl9bDz2Es5+vFb+ZzZqaPeqX9dX//07CDOBRyAoI9myhjRWbdSc0rEJ
dnnRj4c1DKCf6HrBo1dN8hhAHewowZC34XSWNGm2mgqSdy50ExE9cxm+Qo9zOVTL2g+7mY/uvZtW
v1Tvzcc16LKbIFYuNSEDTVq5pWA1jZmQ0O1yB9LvWAr59A33tjig2d+auylkYrhLYwgJjy/Q63F+
As6BNxnJtx66bVa7fPrNxl5kHmTzyoDFagF12Fz1d9FQf1iC8OS3IRoJ0uEeIrC37QBmzyuA5d6i
14HGWnaAcVIoIqsP2Rh8uu54llAywUzCLbLWGwiN3X4Zj5Qs/n1PJ3W4PrrlJGdimKpqHUa3XLDY
n6EH1kMzPJ92Aa8/AqZ8f/0TtvU2Eo5GqbGt6oDGIgRBPeVhf1qX1oOkqsxv28BcI91knVSdRkth
PM31cCIeuEGjMduCg74/AWqCmdANHxDoQyMfO86ntCFxtpBzk7o3/XlqopmAyRRQuEK671nlQnse
r5SOcLdeYGx/3rgPdO2QK92sNM56xz3kJPDvo2mqD4OfbtErvu+h1IQwUWh6LwWbaewNDP+9b+e9
yqAoe9193j8/0Ojy1TexjAJJRGdX0Lgdwn3DuhjFXbDD+WPMRh9CRfkGvvj/QO+/q340Mvb3Requ
8SqJD/nu3stFdbf28jNUjTOkpvKTk4lzoZZ9N45sF7D+TLMWoonOCe9NjxAxeMEzFwSab6ORoCbi
KFupqyZJSQydZefsOE19Lzj0t9sL8P66ZW2uYQRmSCAYQVJC4mVQvwEp+JDq5sPc9hvlLZtbGEEJ
qBFTHl9J7AbF9H0KRf91rrX+ef3PW0Y3wUadAq0XIE5BPGfK2dcVnXZ6atfbnM5EaAcuELC0doIY
ikQXSfjwZWjy37wDL2Hqdv+GS7axedimYYSn3wHI7k5tEPvFNFx0Eh+YXJ9vM5FxrHdAGdqjI5LG
g1PnkJln4i7qqq36u8V7TCRTkXepR0uMLrEIQqf3YPr+M0r547Y/fzHYm7AfKYX7sIbGqev87sry
O3Q7Xq8PbfvnRqCneeb5ncA/J7z5TBaRcE9DOcW7rQ5HTaWEYU1zqfKCxDPIUtEemRePMpJbsAab
xxhRK9J8CstAkXhounEHus8BOgzi93XTWGRFcAz7r9kB4KNo0kq9OGOOPvCGgZG3OvRE3AeDjzZz
soeAyGnVzVfg5E/LLMDELbZOnu8fRqgJddKarNXcNQH0TMTHbhiOESl+NZC8j/x8qzPQsvgmlEmN
uJpr3NljL4gucjbofWPQhttNyt8qCVhWyETzUD4owBx0EIf9IM9+J92jj8yxkTFsEzCieoXecNeD
LhUa5d4vvxBPTrj+i3r7y3UPsA1/+f1N3HVFwyOUv70YytPTd5dgFUhY8B8S7P4bXXA2+xih3UHq
pcOJh8SF6x6YrFwAhvNiwzw2HzKCuxmmwk0z6cfdKu+hirYrO2hHlRwvBq646TWCmrAccC80XgB/
id01eEYt+hG90J/BIL8xBZt9jAgneirTrJ282MPN5QjWMrR9joPYOI7bRjciXLZRES0BjMJdPKPU
s/ynLNWGYSxjm1ichs2i8r3WQ+WC/o4ynIma4HTdL21DX656b/xSkilUbd4RFOaXYu8Vzm81eufr
Y1t83oTf8K7ThT8tJPZBKXSAUGR/6IIOGNe83QK92f6+EbVOjeb+tsr8OPLlc9myH2De/Hr939uG
NiJW+R1S9TCRuOlnsXPdFuie2R037G6JJxNtA2EH3kVckJjyrP6s6iw8Lg4dnwJKupOrmz+3TcII
27UVwFY0I4n7FBoesve9neKblyCbiYyK2txOvahBlhNPA8TnO7DxONFQbljINrgRrgHIfdqybbEh
o6x2jECUdpqZ/H2bXYxoXdwOUqno/Yn7DN28eTDe63n5ctPYJnQmV0UdDt6AaI2K4JhGbr+jWXRb
FRMQ6P8GLO7JWVCAayzOtE93fKF/pG62bkcWrzTxMnqIaraC4S1eIEd7D97zH5RH41EubbF3i623
NEteMCEyWZ8VGQi73JhKHgeFfwrG4Ahc88bF//2bLcRK/muhpa0maHhOMrncajsvTyIiTwsOJKLx
XmbFNrbb92fBzd0KcHreg4C8SVwt/+2G5izRv8L94O66F9mGN9y/z7vAA327Skp/2en5R0W/dNlW
rfD9deYmfjQv9MocWjfJ2IdftAYn3hJ8VpN3B13IjTfG92uF3NyzqoKW2pNaJUUwnF0lPkXgCwSn
drUrQN5Ys/FM5Rbli2XFTSBpqqZMqqIQSTsCwE/Cu4705S4qSsjn+U+QJ7zpBMH/2tAGvAhmkslE
QVK53JWFLgvcYtNi42pvm8dlud5sxtEcgkgY3JMJb7iE0sT40+HlBwDFf0etnwxQhbnJt0xcqfLX
aMIdXyRS9GcnSO+nMX+Kcv90fXjbNC4Z/c00unyVC3GrJvFcdRyy5lmWwwkNZN/9SD1EGTlc/4zF
iU08aTdk0ZChEg0MYV9CzDsfAePr8ntUGV5TtW6RXr6/D3FmbHJl447Y6NImcaZifSom1aF/uRw2
NiLLmws34aPN0rk1T0mTdFUWU6LbQ4+FmEV537X1q/bX8zyzu7bxT9GwdVOwLZCx+3mL4+VcZyoR
kt9lgfcFfRJ3YHZ9AXXiUUX5xtwsKczcCEe0B2dOVeTJFC5fe1qehexfB6DVr6+/bXhjJxwloxod
nSqJuvKIV7HvLKg/9p6zkcBsw1+M98aLi0GXgdchAS8i/ebk7ecwbT5CVGwjl9iGN2K9r0gY0kWo
hIvxy7SSfzKAmHw32Ci7WrzWhIr6mvsoZDQqGVX+Ujrro+7bLVi9bezL728s46NGWNWqVolMs+gn
mX3n80TL/vdty2ps31SvddGHvEmUvAD4eOOl84mWM0Nva1X29fP1z1gmYZLZraWYgikFPz/Y035k
Tv1T1ulG/rMNbdhnAetulI6zSCYGKkQ/KKoz2M+3Ki220Q37FDhbproPs6RqSHMPBn568qdgK9tZ
UsNfHHbgbp6EaOqkGzvvXI1BdW7ruTxXYeAc3JUCzc6AGru+BhY0Gjdhjk4jq1yjwzwpZFg9g1Ql
fSrEIo9+FvDDOPrZnvA+3FM5daewkfWBsHp8yptlSwLPYkyT7ZNTPGc5rrxgRRt3JyNN9/N0G+Wa
y02ocKQK0PMyBGHpOO1OzQKNZ/5JUvRwE+9pGZwNO9pmYeRzHaFRx80qlUxobtmVUJbZLZe2o+ur
ZNlnTZiwKGVG0rCSyTKyz+kSnlDKPDa1PKRRuFWvt33DyOVNo0MUJREyhJMvzdTtJhx25hqdO+sm
Y7rNtY2EHoJQemwyWieZ137LpQe85ZpAiQMSlxA0bdXGvmFZDFPSSbsp9ZZhqZM5rKodCObZbtxe
DMu2YSJ2RyBllKukTNZBPGgQzO8UDR8EOMGuL7bl35uI3WUJ2ZDWVCbpKvRZuYt7DjgEWW8b3Vjm
JVWSdAspk8AFy3qa1j8hH7dRgLNYxiRnXFdBQLaRV8nirOGO+5BWz4d/wB/38bb/bmzYLPC7AWCb
JgnBJbXr/Ubs6zTcQqJZAsBkZwQno+PPeYZdrwVbHxQb/ukcdQ+Kunonib7p8Qd30f9u3D2UGQnJ
M5mEuhqCA51BjADg3lh/u81Ef21NF5U+4dVoGipes3Q4qGVTg9NmIOMYXo0rqyYy1AkYmo+DLJ+X
aH2OwK66c5ctrJvtG8ad21OOXOqQ1Em0RKc8ig605OeyY3HhrXfXTWTzUiNVs7C8XPCCOgEU6LnI
GzKd+5yty6cGFEnp1+sfsQSxibYG2bo3uoABJsU4eChvAdHafJxCJobbTpcmylRIcGQGDauSGmKu
h26oH1A93npquCSDvwED3MSVgsuvYNWs6wQyYNBmcrABNELOcTZIvtM4GexF5jT7SGyCAiz2MsGm
ReFjK2vKGux7jH6f8mB5yJxVbyQmy3xMXHpEsqLWLaTMBoFmXZJ+00rc68U5jKpMyqF8VEW7hamx
zMTklx7clQVlgD1OgDz9KBTbRWvETre51SVs3pz7wSHOnKHpG1Cj6vzskkActKBbCri2v36JmDej
tx1h/iiVBIFpNR08qH4d9NJv0T9b4s5UOQLi0x/wrN4kfeQ+55n4wLKW7VrhH67bJnrfaU1gukQW
XVjo4twMGZQqhXt6+lO/9KdWTbtOSEj8ZU8uuGGuf842HSMbwjoofdSofXQ1/VKPGdDFkEcFK+vG
IcY2vpEJXa06B+0uTVKETXUciQcInpI+UDpu8+/1KVjCwsReV+AxrN2BiSQvxUNH5NehdWPX1d89
H/XIfPpc51sSWrZPGY47rfkCkZypTpyl+Zat9X2PSmoZ1E/Mm1+DXgKe15yvz8rixSYsO58D3fG0
duLciWa9W0bZgc8FFBcbfmabyuW7b6JE1CgbyA7JcVkb6Kj2Z8B1nlPdod/FefQpPeLCtIFotk3F
2M0X1UXUTbFAVZZ+i7LoKZLDFluxxb9MNZ86jQgqNlwka939W5bVfZZ2LyWmcNsqGO6rdV4JKlsM
L4vS2a0ZMGQpz5et05rNNOYuDqu00xCJxA3JpWFyCtwdDH+jzCk3gdiOW7rAFcE8Xdv+CyUwFIMv
95Sq/HzdPhbzm6hrNJ4Ui1+hAByE9Sla2G4FjdxOdsE/18e3HKRMeDXwVm3TrBifEf2qZPBE1Pyl
Hch90XRb7C6WNTDxzq23zkVeFFUixwhskq6oDny6sQ0asOn/xhlqiw04FwocN3ONtv5Rjbup6NjG
PchmfyOKOdg9u7rj5f+LT0g+J5cBKuUXN95BTXDz6JV51WRZlQCgASUI6aU7PIZtvRLa/r2x+bSa
E8cbkIP8KT/kUCrZsRKXlpltctnY1taIX5rn7cRmrG3k8mDHZPOtz+jGDdf2743Y1bqZlGiXKlGV
l5+KoKr3zrTOOGyQrW7H9z8RmshmJyKeH5YoojmDNz8P2A+OSjD9Ms7eFn+V7ROX/eHNPqCgkQHJ
sgkr7PfzkawNP2Zk6u97EFsergfx+4sQmgSNZAURVe9JXKirNtB7QVQICISoQYx0/QPvF2RCE+As
oiZvcQIrEz3R9RAGbDnOVNKP8wQOReAg+r0UOIrf9rGLId8YzA/DbNXhiCuLSmPmTjuogexbKR7p
LF6oLjcyn81ol9/ffEZROfZ81kXSeuoTKhF/usHbmIFtaGM/vrBjoO7eVUk+FhoEKjkBeWyfH67b
x+ZQRlBPUPJz0JyLW4qKfmvSHYsgehDueFu6Dk0KxkUGEcSncDMhQfPog7F9Bw2nrYdZmycZMe2i
IE7UhNM32vigfOh796iMPY5Vel79Jh7DbsNIliUw0dFutjS6nXF793j3uy7TESTg5ZZ8um1wI6Rb
r2rDNqRVoktU9NbpWxmVN6YLfjHcG7dc8kAsRAVVUvj9MSDBQ+pn33W19XBt++vGATscQzK0KqrA
UIccMdUT+C+Fe6vVjdCl1FnWKBuwG9D5AjEC8DOq8y1maovj88uc3pgmrfswJ5pUCWr0X3gnX8Mq
/daL8Pl6XNlMY0Tt0uQlL0GnkxCGPqAqbYvDQMEvd9voRtR6KMOzpcQ2MEFZ6nVZA/erRyZx0w0g
5MY2HFEpc9z4a+AElI5ZzceP2dQMy41/3ohaDwWcuR/DCjiBKMH9PG7HaeuVzLKqJuZZ8ooUisMw
7eh+yxp2zyT95A5brZK24Y1YnTwUmmtw1yatrOpd2YOziuX/sGqrjdviNSbWuQOV8IAkXCa4h4vl
UQFazR+R/6cttT7bB4yI5b4zAyMz43wbsOxQd9DUBRPvVrK3mefy+5uYmptVRUJcUlmQsoPMlH+n
o/SX23d/rvu97QNG0NZtJKACN1fJwNdTn65s58/uc48Kwm3jG1E7QltOFauLqJ077xh4vn+sSBMc
tAyWmyoFoYkfY1lHKWU57kgCHGK7LCrob5Sfyy1heNsKG8HryMhnAHpVSQdqD5x28DK4RjeJSbmh
CSCTPag1gg7XI1ZlH71VvbbNiDfB+U61xWsdiY/Xl8GCjglNFJme8IBadD3OPAPfr6I76i78qTtx
AhF9vvMc6GTm888wi7odZHburn/V4lwmnEw3fGWQfKyTPnW9Q5Ar/9B5kC0FmHlLefr9C3JoIskm
vSpSXM5ybk5xcO8fAWw4OiR7bkHwd30Wtk8YER6OWoAH2cf6k4y+gCseDbpoej1PeU5fFpR2Tte/
Y7OWEetNsBRdUKLW4gncNb25G/c9GyO8Q5Mwu43OPTTh0pQtkI8JFN4ESPcld7s/GR5YJxp9vT4H
S6yYULIQ56OiLXDVgSjFeGj7sdhD1/LWP29s0qXgI3Y2LDa4bta71B3dh2FUKM8DzLuxCLbFNoLd
RyNzuYgBCEivuOMR+84r50Mh2XNDva0t1WYkY7vOSJhnsEyVZGWAFgcwCYXfIUucv15fg8vW+fez
T2iixdC/LlpNuzpps/ELeFjA00hI+dj3ApQTctWobrfTWdAp2ggQi+OaSGq6TOVY+lokkCHInsFT
XnxUa1YdSLQp5GJZFhNP3YFXXQjw86GOB87OPo9pOB5ASfk8VPrGWVw+/War1Wvl5AzwqwRH2OlQ
0qC+p16UH5hSNxYC/sKSdWi7EsBUJ+mALv9QjvV+KSFfen3dbctgbOVR0E1AGCF/QIKt2Nd0+Uf3
UoJJc/x2/QMWvzVpB2W9iIinKxaB63LvMDCA+moSG4dY2xIbwe22aE+o2VAmeRYO+2ICrXSQpl/y
tAC00vM3ziOWC66JJEIrCg1kOaEgHKXHNlQHtFo+yQq8O2MdHcN2i9LWZisjxpfF4xMJ3TLxyxax
VwRqv7j5fLq+Ev9/UH0nxk0oUQmVz7CjADg3gMNB7PU4kW5feC+SveRk3TvqZ6mhqa2iRzQQ3rnj
p7UM9kP+VTXVXT1P+7IdzktwExoiNJWEw85dO5Teq6SHLvxDVITiQ59H/cZcLX5hKgkvEJFUvYsn
cp7xU0Wje07mR1oNd26zxURpWSwTaTRODXNLvxRJnTYd3besdSk69zt/q3HU8gETUpN1ulS+wit1
GqhDyOSp8LfglxaHNuGXxTqvroO+Nrz+oYYF+lqogxXlmTLuzXKniR5ODtHrchSrP2Tp4boDWiZk
SgznK2uWusI2mXnsvsy9Jy+qN15MLduXqS88QZKaOV4nkjF1K/CxFsOh9SGiRYTXHiNQfu2nLs/2
avSj2y4QJlST+H03VwWWf1qiAnTy7vw4rzzdQC3YTGWcKMDbWIZDqVAmhwTTHaMZSHh0U9xWFTFh
bHWbct3iAposfX1fQ7AFQd9tdbdY/rqJYdN8HRy1oNTbV4t/x7Nw3c0Q5Tre5EP+xQHebLg5SAAb
XA9ReW+m+8Cb70D0srGX2P74JZe8GZo6YVj6Lf5451e/ekDNa2/zEGrJRybAzCMCpcu6wd9mGXh9
u4eGFWc2l/8ne7xuGctObsLLXBDiogu8qhJWFvk+k7nep2Qd7iOAdj5d/4TNQsa9HOR81AeGsErA
pZ99WTu8we4I1B+3CCps4xu7OfNSXwdFWiS142Ryr5eud3cuTd1847RjyXsm2Sf364n1tCoTnqdP
Dc2fnb5+UkScIRl+WqdbM7exj0PWADsrFGsSXMLqU5WO9S6HcPjh+ipYFtrEl8kRPB64blwOhA0q
F0HxEIXVHxDc3fREF5qIqRzcmjQLwyLJgSEkfvNrykDDhfeujb3Zu7jLO+cQEyZV5IBwgjYJmzOa
ngM6T7tU4VzV62SN0h8XfPPoiK8Q8T2Am+xJeWQfjN6fmojP1w1oCcb/Kw2+CfQQcoKR6NoKJOGU
/wN2HCip8IL6H8p15N9T1ozlbWncVD2egppnGLNMVgJaC9B2RU9MDeFNjemhiarSZT05oCotkozw
vN6PkHj8sYpl2LpyWuxk4hQoibq1nEWRpKHK9i3tf6En5wNv8p8ZCzc2bkvIm1iFEHznczZGRUIh
OnhHGZD5jl//ur7Qtkgx8lU2o3kFzLdlMvfDayOzh6UCBafwN+xvsY8p1yyZauaBkCLpsXkunfPo
seC5Lv39EGxVom0zMM4BRGWA+HFUuqelOs0aVbe5DP7laXfb/dWEklK8ZcpoBCQcvfz0AJqDl2bG
G0mvw43rn6XJJDTxpOXKJgiLOKilR15wJNT1kj4b119hyvRRjU5+Rh8DxCfSlqs98yeyH0iL3rhF
3KSq7YYmvpSMuqhHVeCOuLKvDklfOhC/XHcwi/eaKDrpL3xgDHdzMTvNrtH+eOK4aRyvj/4+qjE0
xZtF25aVaLE4ssfbQEPaX5ksforiAlqmX6eVPXXK/bEI8eX69yzO9hd6btLLkjq4cAQdTcGLo3xd
fklR+WPHVvcT2/iMzWiX39+k34mgiuiMC4yWNt/WCsAY5WR8Y4e3DW6EPPibaV7rrEjmNfqs+mXZ
UQqqx9sMZJxPwiUKprJGtSFq3fI0Aae5jyT7d2rZFjTJklL+H0VvbMM9UIC14G3+f0rxxu6j20Vg
ZI1eUjSZ3DgL43SCQ9Y8cpCLJ2DBaHau7E6MZx8G1914NrC4kQmfG6cA2LAGp7imoA9gM/sNEZ07
GlYbK2wb/mK6NybSqcbbGcTFknGdwvNFHPhAxtQ7gsCmOl1fZ8sqmPAzl3pTSFNYCL03p1npo1/6
3yVzYpZusbNY/PQvfs0VeolqWbOEjsHJb4Kzs25kXNufNyLATxldczw+JStIFybRyF0h6HnCKSsY
nRu/YQQCeunqQRQgdxjqaj30A0gML3S4u8IBfSB4orfk0fn7J0XX2P54P7VOKFInXgLZAsTdFwfp
0/ZEGVQ+Qk4HCImiLWEFYeJGcNjWxQgOoK5ojwh0YkHZa8br5yZqX6571ftDgxD/v45bVZJIFsxO
rHWZH9pWjoemaDbKae+vOpjS/zs478aIEdCbxUil3+o+VwAENs/QQvsiFd8IbNsELreqN5HnK0rK
1u+cGBIc6S7tiLere8+7yfLMxKPloQuatEU6cdgG3knIoT/ibNJvnNXezxrM5P+l3einVM954kty
qlutdz3Xn9Z2Ol5f3Pdvlswk9KxWn1VgcsoTmncPnQ+Jxao5g0jzdY68LyPZquHalsAI7qBu/UyT
KU/I5EKLrHdH6JLwecNIttGNsG7qdq1dD5MYGiX2o9upQ7b96mob3QjmYO0ErtpYYL4uxdcKENYD
JyzdwOfZFtgI3LJrPbfUpQNRy4KCDUk+q0oth3FxN8LXEmEm+gxKJyBFHkKIwmTq2ZHjI1qjjoBv
lDvtbr3GWLzIZOjMVzQhRnnuxKNXfYXq4hOf1F2jUPwb+IujupveM5iJR5vHlbBZN3niMHKnfPE1
6JfHTNYzmP7T/pDz4sv1qLAsuak/zFVWyguWI5mmaT2Ovt/fychzN04CNmtdXOFNPor8mtNgwuhZ
+3Ogv5biJwG93MAPQ/rntv9/mdebLzjeCEZQD6dJnIKfQI53V9B2489bLkaMG6GsdFh7zHNy9HOl
4RHXyOjouYCW1ijdPVRONwCU4rbPnYj03g9leWQh4nHUbXe+aXImugM15ZZlQwYqg9YT92nJ6Z2X
d/RwfXRLPJowDg7EIHdF5MRzXTDoykHDHvjZ6QDkRXN3/RM27zLS1eBnYNBcsjxZVN7DMqU++TOq
R9dHt8W7ka4WBlmuBXVOIIT4g5bDeMhnEGyWzWPGhw0j2WZgJC3Hg/u2Ac8T7hZ469N1t08V2UKZ
WZbAROExmYkpcwIssMhxOX1RwbgP1uK2/drkHI3GKZwnz8ug6i7rXTaQr37eblSF3j/3MROA5wLP
FDkVxp5peTfR6Tue01EsAAqoDKcvA3UeQz5scY9aFtpUB77oPVUBH7MEOCaxG5FmD6iutgen1N3j
hBrYbfFmSgSXU+3MFSQNknDxxj0FCcU+4O7n695q8aTw8vubTFVVTGRklFlCHMF2jurX/TiQrVOx
zZOMXOU5BPLGM0w0DPKTu4xfCfYjHdBv1/+8bXgjkLMmqttACAc8ibI8B56qH8GzGT0VmrcblRrb
J4xo5p7sptrVWSIjKHf7RaKL4QmdNBuHA5vDGoHc4GRJlMtxtq/XP9Jpnv3S+yUoPdXr9CH3uo/+
Om3kDMtMTPAaOBCiqfKIEw8QENzpKoOsZvM45/PGnm2ZCruEyRtPguhsxAYhssSn86F0g/t01eUO
JnsNoTpTtfKcTTdKHJhUaGT0ljIVJALt77JbSn2HfvSN/dUSECZmrfIzVTZ45Y7R/fltlWl4GsLp
Nn4nVPj+a6O64Hqq8iWKQ+nJvcIj+kHXItvIrLYVNsIBQJygxQuqAyrv/gjpvq8pF6fSXW976GQm
6VkNHeYOPPxOjCeW8HOB2/MzdOedLWC5JZ8yIxaWYgr56jlp3ETZuofYJBoG+Ngc3KVdIGq/1VZs
WWATscYhb1g7CufxhdXdvV82Be6LzhZBmG30S3S8iYJxDbNCjIiyuhtTf4/b1nxqIrHZM2NZ47/e
sWvP7cBkH8U1ejRDtJe24xy365bCryWITeyIZj7pAjw34fTF71Shd3NT3ClnPmQQFix6DkA42cis
llO4b+QLVpLe7z18qifLwwVApHM3HlS/r530PDrOr+t7hG1GF0O+WZDW7cuuXyAdxVw8RnWQCWuX
6AOTZNn13nj6H2dX0iQpziz/0MMMIbFdybUqoau36e0i656vh0VsQiyCX/8851StKRIzbjNlbUq0
RCgU4eGeZ/Zlsbd2f+UIm8jBSc8pKmsLTzKcAJHnn3ieVRFxmmeut1K9K+tm8rB6juMEAbHAwQqU
FWzSi3rmXOhcnzOevQc4p9twJ2uTMVYOXGt1riG0lviDPNdpcWzk8i3Ig6QevX1JWc+9m9Gr3blL
c4aFTcOEt35MCnV2Jn4Bmvqvx5u/Yi0miLCvrcyqvAJKqbj6uqgALEkdZJjlWTSMlG0csTWbN/xu
GE5Fl0GZJRlL3R8av/sdNNPWe2htcCMAoUjmQ3FjDBLuZB4ECDKqedTWbfNl3xIZXpd0dwFZYJES
IVBO413Kr0sl3bNNVLnR179yYk38oIP3T971Xpi0ZfguTKEgKus6koy/v0cGuaIfHk9lZalMaODs
5ss8lgNPlCTMPvCapfOpVl2Tbkxk5TiZ6MAibEGvwTWkau/aPrIT9lmj9BXpdPT2BfsmOtB3+FAy
sFAk6aA/dpb9bWbuRqZrxZ5N8N60jGIu0OKToKh55T771QB2ttgKDHE77c1E6lnonubpCOXgHCLe
4L5XEagCown+YsMnrW2xEUAtCzhXadtgB7KuOnRtmSatS7YK82v7axgy4De1GIsC7hvqjALs8WNT
RGVeAbBLfammjRBz7Uq6T+6V08tyqZqxDIIkIK0H6Kf/FEKvdLGdZytNz0uorncxp8c28faU0Jtk
/BYAjq1Tl3YydIE4aEt3kZXb77qCHR//wNs74poefOocKbXLF6jLZZUXTc2sb/2g+ed9wxsbXvWM
B2yywTo+tKw4KalAEYcLKfxn3/jGluNRNKJNIbWhCAYU8bH1C3e+5q2n96VqXBMDDj6NjA4hnxPQ
0iK46W2Zl5e0qXm1y2O4JiizZl4wpaRektEt/x5o9lNqfyNEW9lbE5LZ48XYBYtakkpJ+gxKrBEI
K7pFirN2NI2bR4IRNRM6XJKirsuT03vOgUL64JrVy7DvcJo3T91yBJRoNITwsJWDL4h6IMTflAe6
n8H/4tGAp/nTtuoxDGdfkyXJkU5GDqIgh6aZ66MGWPAa2LY+LJ5Los4K5HHiLcTsO+HdhsHpIKIm
fBQZXAo9tV0H2byb7Cplae74S4IHDtha+ikbn4uqqvcdBfNeapdR5kGRL4kgQUGuk1CMHTzAGrbC
2pWzZoL7IPGa2kujdVKwEY4Kqnw3DZbc077VMdxg6nSZGkuIF5SoAkuH/ZBoM95Y+TWZKPPWS4lG
3UvAh9goJoHmTic58085Xkx2mR0ym6moVeJ58vmnVKDQVAD+Ye3UV/oPgt0ifgs03JL0mTeOxzZM
tQ20cOuMG0u3YqYmYB0RdCjUDBuyiIgBTr2WDPlUZ6+Ek8kmHM5Ln+VhsySlWP6pPOeUa/aPCtz3
j3d+5fPNB3NpLyXqzxk+Pw3lWTtNdy6cfPnk4OGx7441H80DH+u2BXd9wka1nFmr2vNQOtZp7Off
jyexYhzmW1n00mmkxC9w2ZcnYUFFXaDcs3GA15bo/vdX8YhdiTaUrFpAuWH15yLsWMS6ejxUqEVv
LNHbsadrgsynsWocVQqdWM6gj3opz5nvuIehGSB5vg8b41IjVphplldNVulEaCUOiubk2kPReSN8
XtsDI1Kwra7iti6RbXGaRMLkj5qpfW3frgkwLx3kDdQSTIljZemHfgqbC6RKtyoVa59u3LRWbUOq
vvTmRHba+rXQmn/1lNoilloZ3cSVN27AKscK5oSmPj1gk7tDKOVWhmBtdOOStYqSNTWRY4IKFDlb
VekB/UK2zuXK0Tch3SmYvZ0667GppeyCUwc2yA8UD9bvygvcfR1fronm5gGdQAWRD0nJfBU190yE
J6uNmvza+tz//sp40z5TjQYyNmkKp0XjsM4SGPMWPGVtdMOkKJtKj+eyT4KpSc+g+tZXUul9fByu
CYSeIFwBHXlPJdKjT6JeYgCnjtYsNpZmxek4RupE0dDpl4apRAn+vylvP7s1e6JMvQvrraLH2k8Y
lsUq7Y8cb6xkKCBWmrEPUzcjs2Gd+8neeKGs/IQJhLbGBTkyp1eJ3Y63xp/f5U5xaHvvScjNmuzb
L1LXhDrPdVe4KKpgGmM5n5UU9cnxMudpJAGLAyHdyC5y8r2wq32AJGby91g+YPvaW8qEFm12zvo+
uCxtviUttLZm90zUK6MoRwKtqgxrRpeARKItYNUZZMJl2QcnIIerjZvz7cyW+x+kddi3eulplzhN
EVxRanEjcH3Ky0y9LrpfbnW6peK+4qlMkPXsNWnegHczgfbCb0hgJCWGbrx+I75fWzHDjdBaENX4
TCazZp84d9KoUQplwlD8aPz6tCuM+bex59W2oH0+hLoUDBJCJG2Uj5aACAZgso9HX1sh44JuAOnl
ljViMyB+ZvXprUyXIAp1vlWgWnGGJsia0Ln0gwqfj96n9h0NCeL4dJNZJsTZfOM1+S+ZyqvFoUpY
Ou2nLpF+85cop1tTFy9IQ11yrzgvWpyHpgHtXb8rWeqaaGufls0Sgto/AenS3xCMb6LQb3de2mYH
kK+6wVOjJxNdgN8FkWp6YRW4Mh9v9Mo+mL0/1CIp95xcJk5h/1RzOkcajn7n4HcDebUNukVj3F3B
MGl7nscgefeKyBdM/nz87SuH1ISIz5n23WDSMqHKAdg2Sz0hzk4YgHGfBgVfNuLtlcNkwsTBss/m
JQjbpAlwQLs5tA8+hM2PudXXiVi68OyUwXK0U1+dtAiD477ZGeECKp6NCPAUSvTUV8dZsH80cV8o
eCgfj7/ipWzDxO1pKFCW6NtkqdsIGh1nf27/R3kZQ+tkI2hYO1xG0OA3LnSAatbgJ9B2pOU7XmVf
H3/92t4bwcKsoYwkiGgTewo+5cz5CJz6r1z6G9WJt7+cmTjxDkSfM/SR2mRK2+86yGXELLZVDHz7
25mJE2+pskLX020yWJNzylqhIw+K3mcQBu8Lk5mpANnn9ijDiVaJCFI3cmdhR9Kn+xLhzORFFW7D
/31LJIvl2edKle9FlbonLefve3aXmTh0gY7HobRIgyoghRaIak+ksbMokPtuT2ZC0dt2Dhw3BzNm
4+bhte9p9ZS6wed9X38/VK/cHoIWBfiuWyVhaJ21Wo7WUH6s7HQDmLd2Ng3HgDZ28G76S50UXvCj
YiKN5JR/fPzpbzsFFhpOQXgVh1z93CQscD67pXfLWX4bnLk/8EJsJNnfDpCZyYPa8MWBkqpGuGqD
wBWaVvZXdEGxI4hR6ghw3Dqi0h++lDMpjo9ntWZwhrMI9cDs0vHKxEtRYbSmzImsnruRtuetW3pl
UiYyPQuamddOWCdIk19Tqj/6y/LdtdLPcy7PPdo58fr76/FsVvbfBKg7hYOae0DLROWKnMCuTzCb
eYvNZ2WtTFx6yh1dKHR+JpYUsd3IY+enT5SkG1fC2joZIcFSgJ+jGzC8Rr7g4KM3OFGqcs6onYIH
x8vA8+653jve7Uu2s+A+z1fGCFTpTDlvkGZi1ufOd4qIhtZGGmttrQxLtKHhSlKS1slUuyJC0eLZ
r+TzAsbojQBq7QcMc3SRh9ZAMuIa8jz1wVJKPUluu7GnCm8jDFg7TcYdfadmTXmQNwkNOzQdhwN9
yrW97LtHA8Py2nRcpqAv6qRaxk9pT770oHrfZQYmsjpr7AWJAVEl2qnyBLTE/FRoqjdWfqU1gJnQ
6kL0uuVatQn4Zb5C/SgeVPY3X5oXVouf4l6wgWRzIaHLLVy0oUxfHs9qZcdN1HWQU9+araZCniVv
nudehb9G4EpeFLidN6a2suMm1noCJNAeXV4lRd4EX0NvxNktEUo5Gyfq7Yc8MzHWdpc6aaeCJpka
lMmtPPuUVt1z7gh00JC4HOUWk8jKZWXira0SfNpOhR8atVVHftmdZ9s50q78MmhnywTXVsswQShH
A7fshk3S5dyKkIvII7CzXR/v9toMDOMT3dgqB9m0RMy8i6BUNUOqirVRXQ/tUQ2juy9kMMlKe8en
KrdkmSwQLpK3EqqW7Znaldx5psw+li6VaFxv6zIpS/vi95C8GPlfu9bIbGKZVOAI2kx1ItHIFIGm
913pLhAzEdlLH2zpFazssgnobqbRVm2DO9V16kkdLEJQ9bCmov/8eBJr498PwKtbqBpKwQlBBKLV
NB4GMasDcmpb+pRro9+dyavRcWxGYs9OmYixlZem6JurrzabcNZGv//91egst9yw6lWdZKDu1uh1
LKrz2EDkbsNfrLg8E8jtqsaeFjnWSRj0YeT1ip1oS8mVlPnvfatv2DBLXVL2ma4S0pS/PEqsyHHT
LV2tteUxbLhnd5EIjsHrubGeXMiOHhnpi4120LXFMS5QHMZQ95C7THRetyfEY+UFLSZdnPJ63lj/
FSdkgrir0AclkyJV4rb9E2kQFjP+S+nwyHT1+fEGrMzCJBrtw2nOLbwTk9FLf1fDfCTLeFWW3Igy
Vm4cEyqsihbCQ+jlS7g1HMHeEDeeOtjucMy76W/eex/2zcIwYtKnXprqtkq6BUUuGV7vV7+2yo2t
XjlIJrxskJZa0nmqEvTLtqjnVvMsorBsnI1LYGWVTPBBptLSc8WSJ5aah4to/OVEBjA3+NrOPjeD
JZ5Bd78VP61MxmRlgaZxDv7tOkWZNHQjalXPPA/3NU8wEyc3ViPvUOatkxT98LehbEBgw9nOsMIE
Oo9BvXioRMBXQ9E7d9Q17MiPoJCHcKw2KgQrq2OKLssRb7hhbuGww6k+uvdovq7d9PT4nK6Nbngk
XZf5mIPjMSmRXD+GXuufhBLBxjFas2XDIw15KNEtNOCq1CBJHTVo4bOfYdf/3PXxJswsTWXWpzUE
HJrqVs1oM6hQbNrwdGsWcH+UvrrJ8nqx/Ya3ImlydrAyeswK/5yNKa4alAcgq7lvCveff/UzwzwU
CBtJkdQyU1EpGx0R1Z8fD77irU3wmOWEbBD+VCRNS6uDq2RclvroztZfKVn2vWtNdLO/gC5qWEie
DGX7BJjqBS0Slx6Yh8dTWDmfJsYLqZe8Vf6UJ1XuD20EWZCxPBYBq7dwomtrRP/cgBBCSzWfhzxJ
y+pYVxBarhs7Pywjq4/L7O+DCTITbeXyYk5zKAgnBMxAh5Lk3rFDWfeyb5UMO+t5GaBdMs2T2p2f
AB/qTjYk6PcNbqJRZzXpVlVemrh8fGnd4crVsqWMsLK9JkqMAO/LWUlTYFEhHFfLhR3aWW5hpFfc
jwkQE/7o1aM/pwmn5UVb5KqdFjmqLQ72tY837nh/KKHkAwAiEHTuX1x17ypaf3u8oWtffv/7K7fA
WQo53xwo+3IKrt3Mnnw6Pjul9ffj4VeUIpiJCwPVOkSgUpkmI5l/iFpFi5dGrvrZzn9ZkkYAbBwG
aAbN+OvjX1ybkGFmLdWy5Y1lxX6pjlOlnqjbHtK53ojq1rbCiNoda7L1GGD4RrdFBIrkMSosex8/
KDNRYrIADBcsrbCArLY/1fPUXXmXb8XUa99uGC9K50OTO6EVu3b9Pmc64UNwerzqK5eYCRFLa5U2
qXas2HIJ2JQDFZ4rUXx2rUxHTgjdqXTgGwHvyixMFlJnmNKqb7M0qZjNX3q/agBcz+uNeHfFS5so
5dnyJzI3bprkPuprpNbfWOv/r5DjkQzeLh5VZmLSshwmVwEYnhCvLhrUtgP2qQfL0RJlyyL33Wcm
Jg2I3jEgw2TF6bQM0zHDTcCPAdvJMQptsj8dB7HAwYQ1wmFKfQDfgwoiI0P6+fFxWjFiU7aZ6JGk
0KCyYlGk57sRqyx97w/DRqS7dloNI8544wKfgk1WTTNENkhUotAqvw0LP9k+Bxwg2Am9ZSZEjVHl
9ciW497xh+4FlC3ZZcoX6+yOw5aq65pBGGbt8QEKwL2y4loTFQWF0gBEbTEvr+yECU7LWDjmViat
eBEZ9AH751J0l8aW+4I6E5fGw54W1ViE8V0OXXv8pZrAiVvM+7y1Cd+yp1l7Y42Lk9nzM/W9f6qw
20KWrngKE6/lOFrlnsyseEZHCKDzz6C9yyIm+1sf1Bu+bm31DSMbWAeWrXTisRDVk0i9i5st57nr
dy6PcVeqzKf9mFJcZsuAQnaap1eLNltwrZVzaYpJg26zkkhKhLHs0u6oOcSgpJttjb4iWsFMsBYr
cSodtLMCmRlAa6w+eqM4leGVD3bUNTIa+QcSiGhulygcfwR0eA5ZeuT+ixN8mMVPj59z9KQ/9ldr
UzVMkIbQ1+qmOowDPn/tM/6eUu/H46FXjoAJ42J9n3MNqvO4yJr+OajC/kjyrL/2dbb1NFw5ySaY
q5Qu2MoEbJy4k43HIcQlOHuxvLoknwCSAVlJcZcy3zefu09+FXC2LFNEUsrjUtdP1mQ9LYVKAr1V
x19bLiNUTiXlxVKFPF788qyy8hC41XdA+/95/PVvw66Yie5q/ToTYCvjce317e+iyofrgKs2miF6
dfaB3DwhoVgcqjqwD6jUbaVm/r1V/4sdBK75z1UbXaaC2lU81iyPKvmxm7/xMT9yOp2t0TqCs+OQ
uZBN1u1RI5SuSv/glhehz1UmUJ5I7OwH9ZIxXW4pB6F9/1EFyTBkx4mNx8crs2ICJiBN6bZzJfN4
TKR9AS/JpwmR+IZ5rR1Qw0/lkOIT+dgFsbfMn2mYQlXOAqacTV+Lezry8QTWTo6xxNCD8pacLzx2
R/ZxLIJ3dW/HYtoC7K1gDEzGUj4iR1KGKoh70X2smvFWaPWSOm4yFtSNMigZgnz31+OprO2F4Y6C
xm9sYg1hzAvOnzLonH6bxlRv5Nre3g1qwtC8alRDJaGTsIC7RdYpHnIiziv6jWu9cTGt/YSRE5sW
wIiF5QVxEwxPU5DdZF6557T2nifQ7+7yRNQEjLk2EoYiW4K4aLJT2sr5WKZ2eSQBZxtH6u19oCZi
LG3y3srQkB+PthRR0UEPptfux8ebvPK0piZczF36hgi753GQ2t9IZtdxZvF/wNnXHew25EcgT+U1
l6xGWwrrnvsUohyPf/rts0xNTtMSORrttzaPIQj0F3Heu9MnsC2i87aGbgY5yc7e+KG1BTQMv3Bs
1mU53O3ch+qgedYdZorM8eNpvG3xgHP/6VTRteNID61x8VgD6TUF6M93Fi+7qoZsIZn/fZW+5bgN
U3Qr7VV+jyCorwuwNXYRNO0PzpQI+5KyOpp8cQqzRPt3X52Hnyj9BdjUAXInh7Z6YTKLuiU8IMyM
HGk/5/pMJDa2kseSfrCml44Gx6b+rsgWd9+/pZA3vteEjKnWHzJwXCMgbz7PEiXVd/fPHL3yNEi0
DEzllbge8h5f51l99DvvgrwanhvpuyJl0f37wq3j7WAX3voSwwekBcnvrPNhTAPxhE/xeXNky4cS
Hpmxr+hmOONGI+lydCs/8q0tKvd/e5Pe+l0jQBky3Ym5wo6JogSm+h2wA2SRR4H5lfrsZyTq0d0o
Bx4t+SlM6ZF0Anx93lk1SS71u7x2DxVuJfxvOFsnQT7a4tvjA0tW7MGkTW1TECtaCwnjqfw0QzmU
dOhCgeU1y3IsvSbCnV+Ic12Tyz0ycOlZgi10DjdeI2u/frejV6EbVETqgU33gL6mVQTFLBFlfrFl
66tH7/6zr4YPBFlqWSxQQlE/m/lnZpMDET+5unj03LttLNuP9cijsf7dB0mZiWM7I/avDzh1IBHd
yM38m2p7a/sNl2MRmVIQy9xDeZQXbBLhA8Jwierpnu772pD8GdLYVWVj8ftTtUAFU58791so8vvy
zzzGawN7T8Q3dAJEC/+flmc02B2XMbjcw4n7IaoXEJ+y+xHZPrhru3O3o1fLl89UaTTF+LHlN9ew
FepQBNkWOnxtcMNVqqDISpGnXszd/GWYx7OTDvu8sInG01nuNZ6bebHu2ykKK/8dGVSC7pKN8Vc+
3YTktSQjelkKLxbqC3ARLwKEp4/NcW1kw0NVquG2X+ReXObDGIWO92Sz+v3jsVeuWBNyV4WLQ4K5
9WLaX3TgR17mHyT6e/kPSUfkta3zvt+5R2CvTo3mpKptgtV3+/CHDUHcI1ih35Vlmdi2wyNv8p7R
0d1Gj39tbcUMD1JW4Ebs5sqLvbywYEB+D1oQ0CjsG/3+q6/mMlSlbikQ83HByrY85WKpwf8muqHd
eZQM38AdVYEOh/px0YM9yOIozoYBuHMff/5K0Gsqj09tHboZmb2YtNPfmtOk0+1XiguuTfnGbq+t
v2HGNTQLPOKEbmxBGvo8MBYcVebR4+MJ3HfxDddpAvpEVjSKpKkby5F9KoP6k60UGpLcjUfByvAm
nA98+U0mPMfFWyM8WFZ/JZw9h3pLHmNlbUxInzWgCOtaDF/f6PyYSRCMBSLY11pITSxfGKZeFagc
Hz96v8cgTCNG9/F1U5OYdSkFkfMIXCZ0Ya0oCGWB7FC/9UxaOZYmFWvp0K4pR5yZu4aHekrJHKTH
oiMzemAAzXk3tba/lUdb22LDgqkfUG8KSzfWJMIrf+kiCNE8Ppxr22vYrpcOjVuUGNr2vCmyxx5J
hLncd/I94+7lSo62FXInLtsmXvLxhZTVJXW3WK/XlsUw2zx3mr6bBxarwTvO4fCpws8QvtX+sLY0
xhslyOfBgxgIje2xdiOrrhPaF96+pTGBfFjt3B5q6sRtPhwdNZz4ws6sqzaGX/n2/4D4WrdVbjs7
8bh4p6VjT5l2N/zxyqr/B8DHICHThxmN3RbN3gWtgkO1tNVpEU552nUoTapPibpl2TPLiSvZPi1E
PW87hbWvv//91WXYFBNQHyAOxTnpbwBBfwydJWJTdnn85W+X0KiJdiO4xEM9ziSGktYX4Wa3mrET
NHWvU5CerJJthONr22tYre3mbdsSMkNjYWYHnUPwUzg22bgO1yZhmK1FW8diXmbHM28+1IBo8rlI
kEQ5usvwVDc7I1zXMF8lJS3ZsCww33G5WWDfBGV9lx5bqN9teLeVzhDqGjbslnrJhtZZYjLPhzwj
xyDznyDYWUZdLw6eBdUTp/3Y8f7iMf4JkrYbcerKBpnIuK7r6jwN5BJnpMg/B4U3OxGvQOmyz75N
CrYFuV80Ss46novwE9prL9LrN87Wyu6bhGrcqQBshYZA3Ch5qhv2JHj9JbR5Hllp0xz8Ye+1ZsLj
7BDVIWCYpzik/rEPFEKv1vsfEItbHGErxm5i43p/XgRkzrBKQzWh8S58Cdv5BXmAj4+tfW38++6/
ciZLCaQXmHV1DIwc0DR2I+JBtOpKM6e8Pv6JtYNkWDqoHYYQZXeN+kHP8GzuxqMusy0Gr7XRTUu3
rdJpZ3uKvcYXfxHN3DryLD/YBbagJugONIfSDWw1xX1oqScbKlA3T9J9zHnUJIAMl4FlzG2xNCDe
9wrrAvLSDfNa2VgTcsc61ZSQO9YxtZo8gu7LoZnJL+oP+2J2E3Yny6bQVVrq2EvDl5lY73voT1S9
3goYV/bVBN4VziA7OVQ6HkfnXtAV43n28Hh9fCbXVuceEr869pUdkqAVwRh7QX3s8u6lFhxEj/tE
gKmp/T1KGvK2GsY4s5FTRTcRWkDSQW2ELytxu4m88+pB9ay1u1i76pwROyGDRqljfskyuas2TU0+
Noe53lguWsXF0KcH3drX1M+dKOVko9S0tr2G2Y6S9dqZrS5mVpMeWBp8sIpsOT3e3bXBjWtZ+hBh
LuxGxWIYfkFxJ0WXL7Jm+wY37mMrHG10+GBwWY8/G6evIgt8nY/HXjmWJtiuFJAChWtUcS2QCS4k
Lqx+geuvt6oAb1e5qQmxK9mMzieeKliVbx9YARFHxT4SHr7P7SZmkC4vAOSISmsfsTf9D+pO11Xa
jZhRuPj5mdDKuqJhc4v6aGWjTbydFg3Yakb0JylbvfcY+ZsE44fHW7GSpjNRdguqa7NGZ2nMq/EY
6vY6uOxoS3WhMDZqox+h2+oTWLFnE3CH1Bxu+aDqYrsr4jp1zwPoicZ6+O4U09fHs1lbKOMORva9
E+B16WLHzxKoHL1IEDo+HnrtzBqWPLg8awHTxNdnGtwWWgagzWUCHZPM3ojm177esOcSROqytco2
LohbfnLavLzeCyb7DNoUxNaF15RuarXxMJOPaa2vvTV9f7w2Kx9uYuyYDVb1sknbGNCG4ZRnCkwQ
sIOND19ZeRNityytRCUL9RPVZT+gRpRFxNafwybbMIGVc2k2Vfk8DGvoNjYx5LqBUzt3gz55ml8t
eysDtbY+919+dQ3D1wiUZHUdM9Q44pYIdbNJtY8/lpo4vnZa7o3HUxtnQcgjv52hXmD9oOMWbcza
19///urrRSZcEKizOi5tLU5DtrBL6o9i5+obJsuh4wtkhyPjqe2jnKJvy439Ob8tcp9VmSi+emRO
gfJMjaxrhnYPaOoo7wqivHQrqb5WcTOBfL4IPVRVe/wCKFDKAO0B/DyDV7mfv40hjZh4dq0vtvpb
1g4IX7oLyaConl/a3D2AaSEK7PpUKkCQ9VOXTQecQErtyBvSA/4Rq7Jjr3/iv6y0AHruI9aFbZVj
1yzLuOMdt1oKZHrL2O8sfJ1fRR5MoFWb4ikrL1QT+8fnpSSLFVYxMB3nRvIzs/TZceUTWZoDaHW/
7fI/Jv7vzsst876pUDkc6HVQ7rHkS7hxflbcg8nl5s556PC+r+D4EWENjfdUTP6P2ePfA1ts+bi1
hTI8BFxz0DZDgRkM1W9KivezBVGsEHZQehREEgDXb3jTFS5waiIAR91CBcFXdWzpd7btPvutE+np
38NWuV9YqE9T/YF6DSqkY4RU885lNLwI0HVBWGhRx3NaobxLitQ7i6Uv+t9Sk6n9G/yBW20ib+8Y
YGl/Oqwi5KgHgr4eBCLjZ7/mH8LGf9cR0C6ycF8h0AkNt+XbC2szN/VufQ/mug56LocidbcI2982
TMdES/ZVDqJ2b5hvgE8j1zI17KQa7wqK/l3PWsdEDnUumMaUT+htcv3vrQdZAD7Hbt3vSqo5oeFY
CntoM5D30JtleSem7RdvzLf6o96+jhwT4EOWNPC8OnBuXSflSQeLOIc4rtFjV/K2IUKn6s+zM1IF
jxXOzq0dCJqY5K8utw6gwTmpwf4C9etfj39mZYNNPqii9nhNG8+55S2f0Vw/3Xym5LGgW3mLfzsE
3qhl2sYBtQfi4mGFa2/x8uh+aQBZ42eRAO01lcEBPGoT/eLQ4jIycsntNCrmIupwQ5XNHNnzlz3z
pCYdYub4xUwaLmJlWSdehN/cojuOS/b3vuGNiLlii5akCOebqJ5LST92ejnRsdkCjbx9GKhtHOOc
BiPlwppvqgueBauaUz6gh8EryV8umm7QhZmRXblcx8SkhouYxoEUy623z2Iu436oz/1sRbP9i6Ts
957lAmfnn4d7YFyiViaWm9dCDorWEISwRlaeU6cROy3/vpSvgkW7Ac3FPFfLDaIm8qDLqbwonxUb
weKK7Zt4VG/iFmLcfr65actuUwmWvjlzho20xNrod2N9/e1VHwRt5YJ4Cunu51C0BNJKy3x8vPhv
j07MxaegoaicAIKmQz6rSKXukxTOxul5+xVP/kQCO/9Hq9npWs9rbmMrSEQBqHNsJFP+L+vvZTTp
QtmZk/5APLBGuOWw4SvXZmQELbz2bFegHeJWCx9MrQ2KQZXi8+Xxer1tfBBS+XM3Qjus0C08DzfS
UxplJQsu9SzIya86++oHVvVR763bEzNkoHM4NgRUM7dZEf5S5lZ3dXqG9gIptnoA1lbLcMjaZsNo
hWS4Qd12EJFL8+GXV1C5caOsDe/8uVxQkQgmgPrUbeynIGqIBQoAPm/pM7wdUhEzXvC8yhpFs3Q3
eK4ZKsxN0d0EH6wLDTJ5JB7zNlIJa7tuuFyrsephCdLpRnKQoh9aNk2XbBzpYQmn5mhBheWrDOS+
7DsxYwmwI7TYFEWe62ZyjtkAmc22GTeSyytTMUOJDhl9qZeRPDv+O9AbH0ufvtyB0HT0fkBE/vzY
TN6OJIgZSUzQ4gOkCL8y9jrivviBBhAIXvzzePSVsiwxAbteRz2wRmH4FhpBwJZHunIv+TREoDyL
aNnH8o6Wumbp+KSap8c/unKUTXLJel7GsfGd8f85+7ImR3Ut679y47xzm0kgdfTtBzAe0855qHoh
sqryIAYhQAIEv/5bdp7uruMbLn9RERUuO9OJjca9t9awY/OYaxjb5dauLcNr9I9Llz/+/Kdlfsrz
IAv9oN35dSNEDFcN1wAdm/ZX+v3CXKFnE72EpbhthAcrBJEtAar80dtuBM3mdVXL39oHHXo22bno
IFKfKUxHwax5yUxh+jjNwC/4vaWdngVWYVmJHnaMww6qrrdFpV+C9Jq++KXmOZvhpWuMric17Czn
6IMj57ieuzcvM7u0zB5/PYIuTIpzyGzRzlDg9PWwo6OTkKm5EYTFiHR+K1BwzlUsRwLMQM3aYUeI
da9zc1+Z7kpidmHR+DfYbM1TVFK7YRe46Y+G631eYX0lZpMZsSuqPPl1A12YA+dqlYPjZgGBOMmu
ZvJRmfucp1cW8EtXPtu2KzhU9ppyZyuYuM1Sk3iC/d66cK5MmTqeqeopc7bAWFcINch6DsSVg7oL
ZCTnXNu7hLkR91NcHLbtBgJh/GmED5RuvIjBh61X+dKymlh1ZllW19xaL7XV2TQOnG6yIZRU7nrY
NkWqpQzOX+Kae+GFiRaezeE5CwvPkfnx6nYC2bCFstnHnNt31E1/Lxl3zhGzXm9bTRoyewvhrUfm
W89hX16JaRmW439PYBGa/n2ZzmUw1gCBgjRUNOmBe3UAVmr7Xtd5u5hakS/GqjZYX4twVfX9dOVT
L3TJOYjW03Yt5zC1t5Uq1oATLEDRfv6tOXeOoFWlCgqo3Tnb1AmetFftejjMXFmvLyx45wjawjIT
CUAA23qF+RZodiNFvZ+69Jquy6XOOJvVVtoEWZ2hWYR27mXX3AIIf7DFEGOyLEoBKbTSrDIuw8Wv
2+pS3BEc++enTRpLSF/XLm5IQ5RrtsVd2sCT0rLZavaClV+T17EK73xRxnw2KxcOtb/+4Ev9f7Z5
dxC1LtqU2FvjW+9cT6t+Yqvfu/TZbGeQsxK0xKVhi97hVMCBrOv0/dfXvtT/Z3Nddv6AAM23t6WE
HC3xHtzceg1gc/Hry1/YlYLzPdtroK1APXs7+MWyMx0W9myteL6SqdxD+/ZK8eDCXZxDbfPRBX63
w100INIQnu1o0UedIlfu4kLfnkNtu8GzoImDy7OZL3xub2B0dmX7uJCAn0NtbVG7Q+WggWr7Bac/
PZ8iOT0XMGdOGw79sivdfOkOjkv9T7MC0gBWi3AfQ6grXyyH/tmO4/uvu/hS25/NcHcCZazL0Thc
1EmbhXAFVfFYBsmvL3/pmx9//tM3z6aeE7/pxE4PFlQC3cBJZq6uWRFcuvrZrIVBdTD2JQzORAND
izBjPK6c7JpH76WmOZu4nLujZ3e5u2V9+iVwywfP6JUMzZVo8sLaeo6u7Wk7Gm/A2NFg04nDoB8t
DTWE9BWZHM+/+2V4ZQG6MIvPIbZwnmRqGDF6gjbYNIxsJ6a3fcXebdt5pLT6vVl8jqhlVlPaLOjl
ziVswCmfVSa6HVliW8410PyF6XYOqoWBrW9bwsGdVKsgtRMna3doOlnkEWRRTNNfKxBc6PpziC2l
c17Ici53DExllMfpFzqodTOa39tuzoG1Re4GqZUJpNcp9DhBq3n3iuL3DNmcc1BtXZg0p4NV7FwV
OekbtJWM+vLr6XwhtjwXmwxdCYkSg0uPjdp6OMwl9hC31ohD7SuD9cKUPncNJhSmKbTt560C/20B
67diU87Uu7IVXOrXsyltLLdMicOK3dAXe+VWf86gWUZ2fk3/4dK3P9uPtT+XYZ4W9a5zheDRVGWV
ijLAkF9+3f6Xrn+2IVf2OIylrapdUylrXXpQZQ6G7BqF/ELvnoNqTVYqRlQpd0XRfIUL4rNXkLsG
rGETmvVv3cA5rraygLEXpp5xbAPo6OQOduTm/u9tNueg2rmVA9ICMW/DdE5aU9xTwKevRNoXFtFz
o+OWChserFa9o076XBF7JzRsEiaXHjpOnuxK/N4qeo6ttRWlEuJu7hZsi/Bb7ZdqS7oidOFziWro
73XCcXT9tClDgAermtNVu64GnBzqUmbZhOya8tqFMXoOrjWVZXdOFmIOCHkjXfmnEOrt97742fQd
gYMEYJ3BbRAcdsAtTRi7aryioHjpe5/NXQoimU9hQbyTrv8DviRrN7d/89Jn07aDBkbqmL7ejXMD
rD08FFcAV12j6VyYtuew2lCTwhhkxbvaKPmVSWHvlNVDtTqqWABfYnj0lOz3ptg5wtbjPUgaaKZt
n6pFBcJpBKlwcmWOXVid/w1N6+UT8UdwsmgP3QINdAJEGkr8/+vRc+nyx/b7adgXcB7U4OLiJM7H
6hkBze8XEH9sw6rKoxardHhlmF76oOPPf/qgEMo5fd0ouQsZsJy0Y3zBUzJ9KVx9LfG/EAmdg2pT
lZdFq9BUgfjBwGjtwuVgL6Up4kwNkd9fo3BcWPbOBS1zPQyaZfgcT9QbfEhXL4PxLaisPc9+/Lpb
Lsy7c69lBpmceYI7yC4YmztC+D21yLVV+1JPnM1pWRJnSolV7nAsuna5A1Ms921mv7ndn2Nry9By
q5S6fKcJXOktqwgS6Etd82S6MK/P4bXCNWHdQBBgVxU5rKLNoBcBMO1RQOY/VQrzkF+3/4U2OsfZ
etQmLOUs37mF/hJCKCfUwaqZf49Q4JzDbOFM74kKqOBd2Yx/jtgrZ8e/UjS/MHLOVTKbAbLDVp7n
O/TDXWjZZRQKc63Eean1zyaxgJ+TnzZ9vnMm8yGHbkPdfoU94tAAkPnrlr/0/Y8//2md4H7hhJYY
rW1T5Ch89LmzcBpzTefzUr+eJceZFtaUzRpXJ+K5qbsk9PrEr/orkdyl9jnbi/OKwywR1u5b7mbZ
7dAUy5ykkW40v/GmZvl7LXQ2f5U1VQGnA99lg/fS160bdZ2+tt1cav6zXblPDfFDv8l2tcvNwqr5
3s3a+cpedqF5ziGwANn4WdB7ztYKuwd3dEVs61BFaZ3HfKTXoBgX+vgcAVt7YyAt1Gh3s8krlEmh
ASzdlEbuXD2eeuA/vpv/zD7k3WflXf33f+H1d9lMHWzI9dnL/159yMO7+FD/dfyr/33X3//mv5+k
wL/zt/ztL3Ddvz538a7f//YiqXWup/v+o5sePlRf6dPV8Q2P7/z//eU/Pk5XeZqaj3/98V32NUQG
Hj7gQl7/8devNj/+9Yd71DT+j5+v/9cvj/f4rz8ex48fH//+Bx/vSuNv/X86gc1QIHEIC4LwiLwZ
P46/cZx/2jR0fNumngdJkuPxfy07zf/1R8D+aeNM/o9/KNkfXxPyT3DnfJzd4zIh/iN//M+3+Vt/
/F///KPuxZ3Ma63wFf4+0kLbDkLXg84EI4QwyBOcDecCchaNVyu9IGYsFwWpvBt4affLiRYiIkXa
bmC/+5zziX5VodmUA6XPLWqXMN7JH6qxrKNydvVNDcv7GzUU+gbEQVdHp9enh9wO8vVYB/S1Zc5H
zcEnyXPlbi2/bRK3QU3+p/b+6w5/vqPTN/6/I6DTHUEel0Bo3IO3inOeSdQdNSC8+t3CRhjlhZod
Jp27m0I2IYzsXW+R9iDairpKoawmprWR4S0gBAtr9lPQ1f/noRno16KxACag0l81fttHxILAqoLA
Q5RxsnOKie+5UcMDhbeoO2bZXTdDDt5hQx9x5U97qfMZlKj80IVzt67m/sHn07wC3BwflNb1Khia
txL6tvs69LM9q7faofMQST1iw2imqA0K+pWFoOjTXJP1KOXWm7J0L0gJ/tXk1Jva6uSLqhgC33pY
9LJ19lNO8hs69iopTWu9NrkLj2BP/fCYeXXSaym5ezpa+3t709C3Xc8LHcYwII/B5k/7kdWYCjqx
qNa1Vj/FsgpFYsMvu4HXB3zWVE7HDY7JzENu6K4NB++1kjDpaoVbLnqoqj31vlMlGsTcVQl1pBuZ
dl4fG2PjFFv0r4B32DdgK+aPDVP+BmJ0ToTCM3+klvvkk/G5ocBuB7mbRzhqII8jTJD9LksKkCnu
QsbHaOyCcQ2AUGbhlCDfQkpPR37XTGu3q71nVrr1gjdQkRSUQkbZMeTR4cW4UbbJYsDi7Np1g1VL
uyI2JYcGXh5297IC66cI2CYnVbixmcrXYqLt3Vj0cWBXelfqijzCOcwAiv2jmFW5yZjvbqlVeBtD
qu/DVM0bcP2hik8CEVNvWANea8WBI9nt6WGYZ3aLQdw1y8mv+68SDicL2TMnHsbsm0UEe0SdtI17
e8oWFBLoQ2SHXQRlFkqhiOu/eUrs27zwnsdUuiBSN2xl2UgfoeM9L/U8tCvtQI/RPraC8Nx2lTEH
xVftpHHD/Db2GtP9Cb/TRy5Ge4hM2jZfsFnzVdGR574I9WZkxj9UBf2hNLc2vtWJA3AOSxHwt7RR
aeIW2QiPnxpi5FrgEtDlGPa5GLqbJlVLKh5V3zSvwNnLg5sh4+z7Ybq1J5G10UyCL2VKZdyAERsV
kjQRTIhANIRkSJLpJrgL3SSgJSZeX4k06hlTEGuHYGKfskgOMIMHFaN7kEHzBmdj8bWYm3qRNYPa
ZWXgPx1B1O3x53UQNskQTOPSZGHar3hXlnFuO2HcBVO/hWpm8+L7WdhGNukIEr7UiUZqpreAvJqg
GWNfBT10xFv1UHI4X45TlE9cHkQbsPiv6ez0eQzhll0K49ivcx6CzeJ52UMnd7aeyaIb2vmVcH7v
VPjsoAmqNDJNvijqJvOiYvTcbVlIv1uO5XDnQm3qeR74HHWpKJ5AnwsTn81L4OebTc5odmgZqRYu
Scd3CAxFzC6g21f0+bai1bCaSz9L3CFwn08v3fkuzUoDUUcMgvp/3wAFm/6W2NPTHIZWksGiftUc
Z25fu5uumhMKEfivoEPnWPxFHgeDjylbdbzclTWvtrqgj+BWtpvA9YYVNotbSsrxMIJKC8pZlldv
lV/JRZN7xS30YFayHNNE5imWLRsmTQospskPy10TTmE0Sq8A4Kr0V21Nx73jTY+QOJudhVfXagvw
vbjLLddeqMG3cthJF99loLO9NcP9JlhidmoehuvTVDMsa2Nqt+7ytIIYOLFIfzJ3lNOohUf8LVRL
2O3sjF3cYcVcStFBcPT4Dt5UroFAVt99WFOfTqiNV4DoifSAekB6OD3rcyoXQa7dhds5Vyr+pyP5
vy2yJKTEDmyHesf44VyWKoCvNZBQrVmoGvtFhBW0WbcMGqVjBjSDz6n1Mk9TJEzlx5DBqdHqlnpo
QohvWBMkVLt0WRYquJ860cVmaMkKpyIcdvcgoGXNbL4WpZXhrmw34UCQxbQVfJ+OQRGj0zA+fNmt
ihl6KjCttSM91ROI0VpGtXK8G49o73nm5q+XBRFRnYavdh/sfPie7t3jQ+nYbcKhoxE7sLKaIwzp
Bwi0tU/EJu4Om3Abpdqdn7o27e45ZvfpVToM9pMFyIBbVu09S3P7aVCA7AvdObvw+JJPKUzEQMuP
mYGPBaIR73V0uwHuIt68P71UrxWMCq5kMMQ5HYH93ClOQD0CdXICFTknJOdKFX2q+9DirhOHpwkA
uTbvxh07trJbrNUQ9xyeqjlo92FkTcPz3LXTHbXtOo0y7CvII9IOy+2b3RbHXiz/ZJ5YyKlNXEDp
9nNZQ8Smah5hbyXLpT1qb1EeAwcztelO28zbwUxlzol/sPLSPzhwkcKyShYDnAfuHVgV773G304l
8dbSz+eo1ZCma/z6udNK50DxV7Emnb6dx9fPr1K2GaZeb8UzFBgfK5CL43EoSdw5rF3OBltiSiq9
dOsheJvHKhlnd/jG8+GuZfpHnWr/Br6bzYOrra+0wXIaFuXBKcb6yU+LIsrKvryBsPvSmnW2cKEk
++x60lu0jntQgecnWTdOb2pu4OHNgtXABNop1dWiHvH+wOv5oyjmG2OydlkwpjfSrqv159akC5ti
JbDkRuc+j+YJAratxVjStFI/wGE3WHZFWyz8aoy7XOQPELpzNzkVfWJX/S28z3oYfqC9IXAZRvVs
IjWo6seE8AHaYMedKwQ2uhG5iAv41nwlgwDdrmt4MjfSX4J9JRPZD/w+G/I0Ek4TxErCbQHGOvrW
D90QQJvixQUo75Za6XcvzJpX5B/W2tT0vpka6m9Qv79vVWvWpwipEPVrOUmxGBv0YYG9dDFo1z10
nh+s66DrNkE4xQWz83Xr+sXjRM13HhDvTgXzD691KMzKlMI+VQ0augXMW3yOIifz3k5L31CpJmKK
HAaPP04paOOnYaOPY0e7Xhp93nZdYuey3XEioJaUr9zV7VocQ9VMORAlLKC7vpiDcth9Lq8jUtU2
oyxxjgVAJN3T16or/E09+iN+IaeY1wW7BZWV3RZglexqxznU9TDwOKjmArCgsIgqj79LCDyRyC86
Gk35mK9haWKOgVk3Z/M674YgCtvGP4AA7x+61mkSc9paJvhSLCsXMd5xopweYEIXLj9/K9tBbuoi
cDEG3HxZTEolqVs4UZ33fA0/7leroMD2Sl2/1aKYImuwaVwMXbsGQlQniPwRowttr9xyuoUuoJdA
tIF/CbxuCdF58V0gKO9GCvnzSj98PriTiHvZLPu8P24VXhvPjeEH14Xcot3MceBL/8+MeAddIM6Y
Wxv4ZYgSRIFchWF/AFCB7k6DGAoC8kZvLCJz0IF794ETN3wuOXESJJQLrrne2CrUd0qbLib+hw2K
8Xvb/lBzGOwbJxyWmf5WEaq+Zjzny1ToKglNW3NkLp2CorSbx0UwqG8eHxfW6OfrfBIiKcPUOzA5
IZjLJIb/mLGIl66zxIobeenk7xv064ECrrSQWmGgmNyL00C0XyjrjhvyqWfGTG1AIO6TTkxmXaq5
W9XSmZYIvl9YMQ5rwG6fKhQm9iIMZGJ5/UaKdcka5FoMwqmLmlBvYYk8X5hWh+t2bLznbsqfi6n7
MYjcSSMfJN5FUxWQ6za9uhVcj+sR6tQJM94itIz3gEjZJJMidVxTJtekdaFXXZXtl2oI7+ewfugF
sOmhnF6Gkm0HkuffLKv/fvQ3B5W3THhAx2/WMHQLGapvHWjEi6b+aoRyN2XLRGTzo2YOUL4boTV0
UmuHogF8BUXZuB6b6V463ZBMjb53QCX48jnFSKGmO3IMPOuqeq/bkkSFejvtHbMK2bpTvok/t5IR
zV6EWQbiDM1oPNr942kdFSVSPxF6fDmmiB+PS6UzvMy2MRtTpPRe5Ujl5ci9Q9tjBBpAC7cjZjkw
NcnnAtrbYHJb0uUrC8qRCaQqYtvk7ZeJ8L3VWPbjzLx8XTT+UzEMINW4of8C92MkT4BTNljBx+PC
0Q9PcpLvvivCH5OxI98BW0xMDPSuLC0jaAGYW+W144NHyV3oS/bGpCZLjjx91aYBfZsydx+MRdyJ
QESNpPkGphrh0iFheztID98Cu0aa4Rh14qG/52xWtyjfCGQkfvFkQLPFXK5csAx668Wy7XU98G41
B2RYZDBCyuag+8KYHJclaCnLMvWSznfZKoczHQJmxDCiHdhqmnN30XXkAc3a32j3o1dI7SffA3jE
fC91NiaW9r1XyREdAaWvY95Y0Izp6+Dhszkhc58vIeUzPsC67dbx5yfEwY/K1M2rVao6LhkyxJDP
1r53+iNlX1jtis7IC6Tw5AYSj2kisADQ9DutlI5L4XoY0NW8rq08yXDiiC8+WF+hThPQzL1HGoV4
OCyCl3Tm9R2bOrJts/wJ/huwKvODaMimxovLLm8i6SNSyj2rWBgvr4FUCcSLB9DN3BP7i5mlG+Xt
EKQ74WR3p+zRy7zbSfZvZKwlX+RqVpDw1zQq3FHd+ixl6wy07K4Lv8LpJo+pKfK7bMa8+79nY02C
BLIHH8jGDHjVmbPsnGrYcZ7/Oba8frICTE84hEe2X1hPrvb6vcMtrPLHQeJSnS9K8GC2rpM7b+Vz
mCnyKFV5N6uxSTL4xGxht5seCDTio3Dg7Y70GuUIL0PbWgXKv44V+Lfck8fMRdG4sQgORLC+1Qlo
dt+x89OdkwlAhm1knHXfoxhwDOvl/8b2joD3sOI9X37uhtmL9KPMID2RlJevp2fz3C9NJ8maDg1i
F3ABh9grs11p8DmfO9px0WybqczvG6gJbcbWmTEq/Zotp0KxyFQ0SGjJu2dK+A8jvT46rRQATd9r
XRyxgalJk2a0ggUoXInFyJBFjd8lqlVlDOku/1DMmLyFaNs4AEhowfIXLw/1ky1nueKasfV0TNrt
1PqgPkSFtUVvfOpNb34wRKQNXqULpfaUB9XWzqddPxMrPp4wwOKH7njab+1MzwfNiXq0MVGtuVs0
NrmpPMdro7Ggzu70IPP7jgxkV2bcuSEh95LP1U7V9ZjwlpU3QTiXN+UEOQHPmAdaimUQ4mZEaNVY
pmx5QKoQbEVqPYhssPalhwJTjhPSd5ll8ajL9EFMzhh14KhGA/CrL7Soi0WQDv4dgNPlqsNxeSy8
IjwMbTkuDIrXW7/tugcnSO9YlqjJrp6lCvghRWrgl0IjHKbZhreeeNJQll83g/iW2rSMW7/g23Fu
w7eyBXKgcG6gTFTGuvO7XWBTFVckqF8adXtKUEurRGkhIEsD2737Gadw0SloHECyRGEBdSftD18o
TmL3OIJPF6oKkV1XyB2xU4TrhnQi6oRvbcuhvIWnuty3bDabYZx2ps/k/vTQUNg+t1GjR73IBhFg
8rRz7CBn7QiBDcqxQBamrj4EvrVDKwusfr1AT8gZdLy62cCcpVzoU8o8gR6bBM00HQoSfOvMiG/o
0ekgZyYOs61QGEINcy9lDdeF1BTR0A90aU/T93n0u5u5K2RSFahUfEZ9IiyRBo/tkOhxPD7AKupU
Y4JR6U3njHsEvc8B2N23bSPJS9s8jxjGzxSHlg89IxugYZddV2YHOL2r+3T0I3/ObloLW017LPCh
9pHtwMPrcCOW/+i7vN1/TnWwWfuHtArqp66P4ezhPPlQLXga8+bOxoEWlZ11B56gXCJQcXe+FdiR
zOBAncHkd43ELL8BEbJfpB0Jb3MbzmOIrJBdQaMlVi1HEZCGQRBxpn2A5f3otOfRgDzrcgb16bgD
+oaZG5xvbaHj2qMITid71XVg8RW4+h7KCW+nGmXW4IuT411Jw2+zPAwib7Sr6LMeKNnxWA8X+awR
svbFD6visVTH3IIF6kGNYNZpVQVxAFO45Wl0cbXuaXMzuSo92B6fH5sMtZbazOPGYnp+HHWFsHgW
bsRTvKxk6kX9rPnSQXmmXhaVWGfWTRB8yRplLUdu8V2ByE5Gp6fV6amBLgNeQ5CjD8zGapn3mvOq
3nBLR8a0U3zqZh+x1YpVXeJIFyaHWQh0c1NxMEwtUQcrHIpwmHcViPnBzxURa8J3HYZik3KxGeXE
HBiLwZ/mM2zqelJDCaDItm6QwcM+VcgEjoXIQfkvAdEDXGY00P2OsXdsrJZshP4JxF3C2G6RoYCE
ChlJq1VrVZghKg36kKfsgUoqotQq5SF1CoWqCUocvKumBz6XLJoxQtf+QMwDKMPZfZmXkUH2IuIS
8oWxz/WqbHl7kKrIk4nV/bMOvSYio5f/6GHZU6uxyCJe9zdt64u7toUdHyurnQY5Kxo9Th4RIMVq
lNnisx2aCteutLMBg4UsA2Tzr9KkzxDYrDbNyB5tKPeWi1Iv2hzo9goL58qEJewFK1ceNCk//KGY
7j6DAK/1zV0p2J6p4F1Vw/TVlSDNOQpVCsf3y4XX9PSR2c0+H2vni04FS3qw7NbYIqEcI4S3p1kJ
GV2CASvLFvkVt74BIn2roAb2hCMHsQN18HYKUKdPwPsLo94J0JksR3qHE4JHBJrNIi9D8RQMONFo
mY2IduyyJaVlkaA4WTz40sUn0LbFb/GyZSFIwXMXg7+DGIDkNMTCX/N4rFASCA2Wxm725HbO2zpW
blou/GxwE+JhfGmENKE3+n9OKHfhivZtWUBroeACsVWKckzmz0ljIJtB53Q8eCivhK3f8zjFbrPo
J+MjZZOJOCWhp7ccX5aQqY7cOk+P8t3pLqBVuvMQoW54Vm+0soZNHqawau0s+U6xIFI9v1uTeGK2
+56h6EqbCuTK4zME6fVLWNblBiY5RTKHCsZOPfH2rin8fQ+WwT6vQ2fl1M1764xkR1JICpyegUtS
Jdlst3EzTt39qYE1oJDLYtA0IaOj4rRm9s3pQYZ0nebtvGUt3zpjVck4GKVBJriqA16jJIkCbwce
/Hrym2FBatt7DlxH/pVQ1L6RCx1GRzOgvUcDPUcAGUTQwMyTQbmo1UwYZHGlDFYMfWfjxPDOpAre
Toah8l+gntekvTmwfJYPQqlnE7bFl1PwMs2heWtVvsiJx19KFN5vhIKZj2K29YYcLAmCdgHpD/gq
1bRb13WFsBoH3jez24q9sWS4pHXH96Hmfz2UDtkdeY+3eTl8tQqSfmDLjSAhMd99HtakJsvjcRwT
2MDZ301V1fC49boXnNV1i44cJxmbdCSyGRoIJUS3P5+6o34w68KbIIrA0+JbGOp1j2ATdVEzLDQr
y8Vsp9XOqKJfQgROr5s5mP4q8mdZVqKmei9hY4Jql7kvXJScENLdF6PkW5swL0bfMBqHqODt2PFh
+gwDIRrghnUWW3NW3bluUe0U6cZEFz3dzui4CJtfsU0V8T6XD9KtcFBQJiPynDnyLC/cZy/1azoT
c9fPVtJQNe85Kac7e+Q/PlOSzPFe2Gm0UIGIzIWDC6wH1FZPKMENIzIUFxuEdJyXsB7n5WnlCN13
JjPrLYCzyPr04zLtAL9NhzFdehNhgHelh9wU/YfviB13wvFLNQZi0QXSbPwKOMvWgmoZdrqD5/f+
Tk3I9CmKkRuROQ7sgfL2oeqw+xG7zX441kNO6dLpeftTAcdwaieidUDdGsNwn889Rouyi8XpJcyr
ocZaa3gzWIi5h4rPi8Ca1MIFQBsHDR0kizCwjudssgkeP6uK44wDAyBjq7VsSQy+hrqdMGDMiOOF
GjiIhRhotwxRqN13ThQeA1UcWxdgrnVgKByDV5qFgBE4M7ILy45OBRqcwlV7CMM+EnDDYyfkEmds
819nefD8LSGadDzY9Dj3ogCae3tREj861R8URTmoQ7I7qnuweXlCSTZ8PtMlJbGH09QbUa4R9/vP
QEJ7DzTnK9fU5kV3tX3QaQAHFRSBUQN01qez5NNDMDOCE0UiFlbOvFUN4ZboVB7wINOKqr3zxiA3
+5Alld2J/eAiuZwG3rz+P7q+bElOHmryiYhAgEDcstW+9GZ3+4bw0harECAh4Okni/7+8cxEzA0B
VHXbXQXonMw8mbLt36rH11rh+yiNr/bbmisVASr/WDWX/izVUL/4E/tABYUSdR70cwFbKy4d8tp5
3f+1N88sGu2hTvLRdi/EFhzwf+vy04RPaTtnhUh7ezSVQpu7O1cAOIfh1sGu+eZMV2tg+km7lj58
wZh0CU6rwuJXOi4mp6pepCIXY9osQZOsbi73AV/baGs+oFghZ2HZv4NwJLDLw7rUCy0QtmGcU2FX
QeYF2ko9z1OHgYNmHIQ3PLW238VfzCIziK9eWi92Uawdeu6NKJ6F9WS4t8S88OXOXU3+BK1DhdTr
BzojHQREPpo+gtI6GfthvG0bO1jyfbMgXcEaHtheKO7kwcR5rbn6BZxEWrOOb5jyeKpZbt82bOdx
tOh6PX9dusx78X19qqsCWEMh9wYwebo9zMEOtQkYuaftVOCS8EjrWkcbrh023nO+DM0xUJeqpS3C
QGZf4MleGcSC5OWhpdbJpu5OzUVx36DWOszXhHt1mPE8pC/hAnICepVT6eXdtR/y/yE3t9pjGQpE
HrsDOTsjxL2uhi8Rd9FQQoeOitf/9OrXeSzwJMU3cWONS9NpJUCbHszF6PhFVs2ijltdfRKLT1ff
R1KumDlL5MTJRye7D8mEewLi8j5ygTzaUPuxIeHwU3nkPNVifuON2x8aMPxZZzCP5re7tRzkoW/C
+juKvsRxatg3tJW9D1qJlLs8RJCZM+w3oNaui+6y5tPNQT+ZTkaJA/JRaZq7cOml8IDMvj7/chyW
ZGXAjiO2hs1/q+fXE1GE1rJbGthXDa5dn7lic4zeE9DKg1oICk+kMFMdk361GYs86/y1WFUWkiTA
ATBckuzW+tb4wgzwUdzz7X7KASosbK3iqqbFuUO8EGw7DP1GfSQ3Uk2K1Gnd+oXAKhfgTHhtHgg/
gwVGq2f13NkTymk1I87Y7eiI2qjLn+SD0PRn/rNUM9vRB1wImLq4AdCBSfwcu4toEg7MZaIW0NcK
6OXiePMttxYP8DS4i5HJzGm79WXlFGzv1kV+XfqwLBL77cJF5Q5pmVFH4bVVbKPMfmqXxs0wqIno
R4xTgpJe3m0+jnvGxJIWM1ZWK5AyCTA+fwD2BnYyDOe75ZUqQzpFc0G/Z++glqXntdURpPAkQmpi
caE5mQ5BuSBsjtU+/gaFEttaMOgrK9Qxi/q0qPD/WHOYNt78iphkdfIhszBF7YGibkHWw3E+quuu
3+nWmu+9qT5tLoPDoAc/W4ciPBhoqOIJ2PCZ2kgdliEWSTxyPkBsB3HtKyf6J9po5yFDwEx4rqTz
MzcOnmECl+RAenOqLZY/gZ7MvBX2jbDl+HzszKMi3znvXvKx6S7bJpDTf3vzB+kx1l6Vx6Ebx6eF
1c+FP4o6A1mO66LLnYOvp0M7+PTQkmm/XX1tX32aYFiz7SiU4X9wGBQZ8NS0XILi/rhd+lAeG/RC
hhyAptGMjlokgRnyUz7J314n3unCoR1S5iWHtgZ6gg6sn7BSqDTOX1/6UhTOl5YlhyFebHFfZhBJ
qYhbc5C1fd6n2/ekp1LDrkzmSS1IfvGMqHb/9rxqBERZu+bYy29b975tyhbiMmggbi3x/LRmhUyL
sYJFius3L67Bnany6Y12yMNp+sF7rlb1V6AUfG3pJHC5olJW9vz1TAvVbgnDJvZ0aR37BxzbmP4C
MIncLMu7cFX4sTeTtY09i32nEpSLz2yO3G6c+qIcbOa8le1Y7rhPeEIH+1snigAQMgCXpXGqmym9
vQAKCxyxGtGcPtjDdWrxBCRQ2vfO8gMPs2Dwiw/uSGRsUu9v5TCNRa8Fj9yy4UVXPOvylV8mcM+x
Q2iZQK55NE43HBHL0yOCc5mQtwQFD4DdubsOGOFGZrmxEk1GKIZ6MJGygF6kbNR4CZYxQOWg22Ph
uT78xDDpOmhnt1Unm8ioqJc+Uf0jmxWMekLAql9k+OQjG+G5tw1CEsbgRTBL79njorQe1yhrVm/n
EUOy2SHNEdm7bjqanL/IqX+jjzsQ+HZ/62ZyNHaYIsnaXPKHVqMlo7g7uWyiKnfy/UKHDol/BmE9
op0v0iJD2rORRjhFTnSuASv24fgZCvIgVcMJ2Ng0P4uxcLIcyqJTWXH0gxvH0hn12ZVOc+JzKQ/b
3kqQNIRc4nI/F+477HGRYzeVwRgvQ1R0zQjaNicHbuwhqULMuqrBnHkLqY7qpr7NNJR+UP59dIv3
qSbcG/DnQd4CKFWLHSfHxRK/MZ1fsNhoAPnkSGdY+8FJ56p3nxoHxW3Yy5uzC0UATnOSS3HK28VO
apsHezSgAiA604lkfbUL5xDQM6mGS+sOamc0/ZSrGi5j341AjtcCjeKDOmpyr4s2UZxgso8DI9zd
RuACZ5oBCOMBb4qHUuzBRHqrtDLLLFZca/q+QZ66wbLm+fMYPSqGDYu2a2eBCboNktWEVwwLoErd
lEgboqD8dkh6NP0xFaObsRycdlix/rCQublaATfwXKvhYDwvBWrIaYi4ZqfB9sqrVwMsfDz+SUHz
IweJGm08Tmf+QNHcvpIHqYODcCrbV+fBwuDAAzm/NwpN2oYCwgmWZN0KuQ4ugaMwYCm2Rca463za
DqUAGIy8IRNtnW6NP9uudlwY+ochM7pGf3umrO1OPUeklVHr27pCuVLOaxM3i8s/HNeBlstddYTl
082GYnZOwWiJrFxRjarGQyQG3FcuiLYOdl+3dT+N7OjZMOWMQc6bQzfB8nHTbIFaGY9fopCtPmqG
9b3K/2KKunr2EWD3PKzefFCimKJcS4pORanIzqV1Ue0UxgVvM4+H9Rs1uKQCzwvSqlANYtw43SsC
Zn8OXPfulZV39wYjblyN/OxIp0GXPDaXbc9+HH7thYOdFE0xZfXIZxA5RcK8yv6ptb0meTAH6Uh5
s/NqhNBUAJNhs08+2oDwY/5oFlu/TEWw9Mev/nFZ7XMA8Ri+xVl+GB+eC07uwbiaVTxVA1CtTQ3V
TfJi+k5ElcX/whQ8/+zmp3ZYZqgh4chmrQt5gYwDBjkzVCruknxdIxB7QHu0DmmxBNVtQ0sdusSY
vwL81mOKvoAgIOKeu/wQ47zP/UJ/b/zVi6cp3xdlvRxJHy5xaJCo90g0RnfivHT6xhdanbdLg9ri
7391+sSKJ4Dhv9A4S7TxoAcj1x6eZNi6O/xcWrdr+zSK1XuBMiPaLtSpQh3QtaCUa/fbkjfiXbs2
8ofl7Cd12bdnuUCgunhW9Txr1H4Eyp50O5TMbyKow4cLOnOdLCLXB8+b511NpAY/BLtVEN0jEI+V
pdtdHp62ZtNXCJwfGiGeqSwayJqQC49CZL4ICw2brhcgnpYvE0uHzz2tqlNZW+pegluFHlmMGUZy
kZG1HQK1lshwfdMUno+jGt4axzKxeJRZc4m0KfK4oszj2irKhSS5XNp0UUCbAthvJy516ctczAfp
LOZotfVFNQ6Wo8Aiselw2ZiAvcsJBdEg5uVeltrCM6MeYIG6iLsoR76zJD6d/2BufNPbCofqGGMO
usE/BR4nqhe7TFU+rBjXDIKU4yOLWkuC3ywKTKY3qsNDB48TVqg+6RjcaTsbmSC8mPof3JgSDeEi
v/a2c1+vGtSZnfTGpNJO/qQV6ANeE3JgZWk9jbTPn3zGkrlKhRP1c6e/G6rB83ZVdxV6AdS39uQG
ko5nQhNyg2A+SPzAkh9fDK4j60g91uL2MTIDzcmcWFxbT7Pjxvi7p9cSdNirtTbIXvuvKGicP5qG
TeJuK4ipqiGCOMW/UqpeCnvpX/Hw1lEDEaqK1qAlSed74b723jZB4hfaO8gc91znAv1SQ7P3B7Ke
iF/9refyXs46vEGcII7jhJ6MtyGyvP2SyQuvX7a6wR+dJV27iM203DUUdLTwIB21Gn9fkoZkIdQ/
aQcVzqtXTu6OW1WYCgi9nqVGUbNYUwApPUCQ3vwirj8npQ7xjOrcg8QfGvXOhGFbP/yuzOLEo++v
cengC/Ug9LVx4eBBPUEJkpNEQQkCOnkGvwJtiy1l3PjySYK6SizlQy/f7ZeqhQIFCbSRarsXbw2B
h5eiB6bcv4QrqSPIf3nsC8EjlxSJgH8qctnIGmH44FdRu4kyY2QFikcjVNYXChYLkH6eWmW1H8MC
sEZPnq0xdI74ewqBeZ5uQCuBxb/I+IDvmnDMfkJisSQFfHniuVQHKnsBOlhCrj37e+b2UxyqSI4h
CP6xsyLMKPx2mpZlU0ETqVgeO3KoktAeVoimVsDrViQfswKch27WDf2Ez//iVhp/26j/EuRvROh8
6TdGN/nNkhUWus/mcSXNC4BYWKNf1cQNhhxKuLUGJM11eUao63giEGlloOoBAq/TzdflB9ZMOEcL
c3KLXuGzX8rUlPQnW+VPrwAQxQNrV9TNn3xar6so7XSGjhUPrhMmWaLarvjOo/hEBjs4LK6Vp5Wv
9MXmnyPtsmKa0aVaxsRcfEeP22ZB25lU99DAaW96aOOBg5QYY4Do346AJ+/grT5nrQe1oefan+46
fJtySNUW5h9n6nyCZWrvQP/hzf/YwOJEgie2mr2zhod1dovzbNc3d7bXNOfrL/CF5ZUt9DYs2Tih
cVvbaU0Cp50igcApgNLmqD0LxSM3Y+a5hYzK4SdR87XvUGPQZfyccmA/ylV/jQhc1ACTiWFOrNG5
wuN+qs3zvHppvYTomI1TxapCpbZSPA/Kif6Yuz4Katjf2BXoJGv8PnMO/Vjn/HQHLCrcDvcQNbYp
Hbs+Ga3veib7SYxlWsDlJvOIfS+UvextF5n2+A2viw/Zpd1hLiFnGVUzOc21DWPxsgVUYKarLD6M
gDgNedbNczc3CQZVAjByE4oZm30bemPFvdIsCdvVQ0PM/vB2Da4zSaEnGXdm5N4pq6X1Wsz4Shse
JsSefocmy5cWEwGB2IUB0LK8ISRdTP0aQtGwOwSA1A+DGl8gYAieKnRipkq0FE42U2g08byS8SLB
/OkKYRWdUhl+1s4AlCH32kL9OtR3pdZvuEKWfQlxU+y4UP0KzvKbDi28UzuIw7Bxy9cTUYe8s9wU
K5pOezt44Wj80SOXLuJ0rJ85cFQ8qKs5tcU6JkM7GpC0oxsNitGdDApoIqoFdKXjdAfj47ljdFJO
k8S1GJidcH30u06GFEknqeqgS6e83i2t/RNA4G/jdTtgjA1ww+GV2yBx5979YZP6ycyqStYcwRsY
zudJt/bhbhTF8yJsO+nqwU2kFcYlRXJwx+cfTiBZ1g/NX4xrjpEy83Fquzo2LdxpZ0xQxLgf/pKS
Y8EL9G4OkVbDFP4mIlFvgIhoU8R0glpcXDsJgD7jli//MI1roaEBSRoCLSxnLVzNSJA401SBuEDp
Zs1OOvIeAmzbS7qiT11rKiKdF86+5E19DIvg0uRY6YwHVpHi7kkGG9932bryEky/IQ13TqDG8adS
QmIIjp2DI85QWx6BfuRXJ1igKxrqK+/zXTNBq8h8dhStOFoDlMZVg17NHZyo9Z312hXgMnSodTxB
2LMJY9PCyMvojZCfhSA/Bj93dwSqAQLZ4H7s7Cv0gSQuYDEFNZsD/BuJFzH0HQgK4i2UeM7Jcl3/
HkSseUjMnVesBUgxpXRKSV7Dlbe04xVcFVbPPZkCCIfy/AdRmuxRqjoZ7D6Qa+fpz8Uqcd8WvEyY
g8dAtXxvKl2lsqwg5NHVDvLBjFngIUkvTrn56ECuA3qZE12Q/roECIn5ZeejdXD12CaTP9ZZuTh2
3K/8DqbIS0tYi0RD55xn/E/xj3S/647c2QgBhuoxUMZ0WO5lrXpUOP2cYbZUHuGVpqv8WTsTg5Vn
WGDu5b3Tw3wdvWq3BqS7N1J8t5oqFgiVeFOV+4mslD8c7UwyM3ZlfRgecSclHQy0bl1hB1EP66Y9
s+YPmzYs8VEPREodkYkkUgjU1KE1ddZ40P+PcqF7e9SR56x651BZx0iRhmBqXA604uUleGy8cnxb
7fKHosv00QAK1TbfDXS0n2u7OUMn1h5004SnbgCHS8eqixmUyJEzuv7zQ0+DHFokhY01Gv/SeS8C
/pMVZXvB4kTjWqjvTR2yS4lCOqHha5DLgw9DuUgQ2zz1b1KtJqV9+LF0428x5E9OiWYa03ExHhkY
h2ihKeAro+kM1KcyPUQy40BSJQJYaPjhpSF6OHXE4MMaW5GQqrhzyPX3ZMWwLYYTX6aC5ffRUd1u
ZeCb60FY9wGQU+qiJo5ySISYafI9TMytTGF6kY9quQYKnxKAQrnjtYC2BJaZneY04U1odryn63m1
DD51KBmPrJ6uM5jiaw1XkiTwfZ6WbghqCyw85rbaU4Mk0NTydp032vE0osgfG9PFaql/CV/Y90AE
l1XdMcLl7mYHvY+NJ2qihv6tozX0rgWKWQex1uVYQpQaFAyyfjjv2YdGN/1xUBgkmmwrC3MNKMw0
Z99l/X4KJsySaXQiqPBi+BHhsvECPIpA/TxWhKtlxBG1M0YRSog5fc4OLjK6r8jaqiMC3CEbpIPF
yoWMwIYG+T55tZdi9saJqd/RK6tQqRPCinQKSJWCtSkTyx6Dmw/4MMJAPgZUFKRU+UrQUzt3DMmi
GGJo4lWaJ0Q0XorY9y5psXhBzWnkw7562YMpfxsa186CKqwyYaZ3rZvh7JfrtNduflob3h5razeV
SBGNDNRnnM7LThj34s5yjYo58BMThLCFeeDVFabW1MqzFf89KDptK3ZXRwMeZTSpOfx1avc5MKrP
OuD8kXZR1FKn/h161hpbS+1FoBbChGPeEdBc/wsNx4E7mr4VHQviGdKsnWmfu6GDiNpAR7JioAq6
csp20M8cGWExun4EQCH0+TpRm0V0IFbimak5CT49lA5kSltfsRPKlrh2hXcUGKWLNQqwRAO8iSsW
4oNChQlV23cXHEvSWPOImb/hb4BWLx+ryK/SxhD6rcV4h4DwafJaTOq1UNdWDy9FBq/UcQSCO7Jd
aLdNjKDCDMnKoGcwL3gIHLCirtudCvkCg83hOATVQS6QjbNl3/EgorgI4X6gkA7vgCGp/WKIwr5N
0DtNr+BD/phiLiCtyskze6izoUlKVsflQDVXPIGc5Wcwhc2+BGhWGN/em+k760d5tmtBkzLAJPyA
PiGRgBTSpp68hJY3LOD1nvfq0+TNDdojL+5cFKzF2qU5NR/K8ctjmEMyA26bx1Q5w24E4BWhfeUn
yzNt7LRaYIINnbL0Z5Vqi1AwRgMAvHA+DpWFaok0+94WT+jeJ+gFGnYEn7X3x6a+hDOePFOPlmke
vV0uaobvsritCo4GAa1wqcLhIxT+SRYOhrFsy40wP9FmoLZ/FLP6pR/rmwikvVusT1Pdx7IPLm5T
zVFpanXmeYBGF+IGPDOMWL7JRsDrfhnEDjIY3OGrRuEmkWU/QY6FdCF/xhhci+YYwzfpMBSHAJdn
VE4IL+b4ylNkvPoJKO4lCRqMSRJHobdTmNoN6bnVdRmxasIYa1k7UCx01cWj9E11rboBzdcdjXkf
2IexmOd4xMIHCcggj9uGuCpbV9kfYAgO8lBBtZRrtGoBgezGs9wQfntzl7WTfqE1x13dTt9B9jRx
7mD9ZJTJY2lJ3FPbrtvY8lg9Hln/Dre9Fgq7Jtp2/4/jbjuLzlumLDefX4eAN+qjKpn9CpDdeq0h
/OxrLBrF46jtxTvuxeq6vVY1aG8su/OOrJf8rdYAC/yRh7vtVYlLDTTwNKeNu0zPDeJKiOfozB9B
rcl+jHDV5LgFWYzkji7TalqSihVXAqnLRZF+17n1emBdrY4rJkhLyq7CfcWAgP19LkYM7nWd9037
qCv5+Io4Kv/aEQiXp6LtY1qqJw9z1ZepCqD8xoRDUZbNzW1BmNhw5Uo71tFj26I5lioxbCjhOpLL
NEdgWwItDGajAK6+D/4JavU2c8VsdpQpH3cpabB4dLdwmci9amy+J0XxQ2r1e2jGCw0qCCJKqR8i
jW89yoVzz2z9DIOQhEI5Mfa6P7tMXFcrL562jV5s59bkn5DoLCmISiB3tC13ky0q6EYI/nKXzOUR
MMS119N0NbJCjnFDJ/SJZYjBwtD67lj+rzC/c487b+DNyCtgFcvvvmnYgl7syp5exCrR7OswAiDW
7dAC2095sdRHzA0UkXi4YyPpXB1WISH8NaCNvLmFP7MD+HqFQhm3ZXv9rqRjjrK1rgUwlp2R3ENk
cBNmoxei9YPBCiaWhAPZ63JZgEIciLvSJQpCRi7bC2Ou7ZNrwng7+rcJytm5bG+zZvBdUF+aaDv3
7y3b3nYuR2QQul5NYKKKf+zfC/ZieUvkQPShgHMe/59fsB2SAZaWEnlMXz/1+I9t579+VLWem84N
VOX/fvbff347JywXMzxkHbLtN6B0mvfO0j9pbksRDYz7x0KW2OWe9I/bMewalIcHMF7KXZz0Cg0w
I18gxH6c2964vTDbZZFKFVYxuOuu8ADfghUAlgOTvUeiOiA/TFf9JbVpT5vUEjMQBaC2FXZkmFMM
w/ZFLXzA/89P8LhhZ9t5YLCSTv3la7f1PAdSzTpI/VD1yKuylnSi5keOsg4U6v9sJmnEpTVhvqfe
eIFFmJeYMBAxKeQCUUDPh3RW1IMesFtzQJyUHboc4wWDJldHHaWAsB4Ksv7XIkcIpiFhwPJRvFlU
f0pGGriIDr8bt6RJXnbV07CEDmQfY38zju9m9jyRS10Ithu0qM50qutD3wX20TAfUnpHy0OtyvDE
IXDbe5gsvlTEZYhwq7xYADo4qAcyKRUegTOkn+EDrPQFcTE9p2MHiMJxGay/qmXTbXhs1mnCVFeH
tnw754P5v5W4lG8guCuYSHff8WQfkgKSANxS2OToNq/bYTFbzz6bSVIBgo8cKByuSPEcr97/3jPF
b6OMOMBG+zI1fXEtkUMJNGe0i6s/6PemQQVQuHAOgDZuhvC722EEP399QGAwqm/vM+baLcmDrDCQ
VsChIrjjtr02q4SwRxKMds0YQxpZ/lLW3RE9QQiQFxsaouleHGKyf+fG0YMt1OQc4Y4WQiFT/WBe
K059eLNoHT7X1ITPViEPNg3ytMSYHeYuygWSc2xWBD+i6QSZ5ncDKr82p5AAk+62bTBVLW9Ue4B3
1UsJH4MPz4H0kXLouyzVt6+of4/beWib1wzY37JrWaM+vLVJfbuGz2M5+ScMG7pRvmBMdunC31YA
Bw8KmHyq2qyrVKaXsn3DHYxwVEjn+mUcdi0mUwoGxV4ZjiJiS5i/1U4D1A7oWUTaHiNxObKorbwG
lSpfZdDxswk8GVNgeMQNqxcGHf1a2HLvVigWGzOFaZEHMhLeUoms8R2FmWHLk1FhlR+wxV2yJbfU
adtYAgQuOuO3UDZNHFRr99QWrtr7BiGZIlT+3S7XPi4fTgM92v9F8N/KLfYWROLvelhEZkG6A4O/
hj2Vg4/hUwRF/w6gRJ5B6n6D5ofvZt8qDgVcTF4griu+fgdr1ze7Kpu3GWg/uBBT7/spcF5VIN+3
f8QN2R/b69mpKmxIXEywnuTILBSoj93adYoM4RGHRiLUZAxaNyZlSRBgN4mn0Wq6p3JEGjkbupvn
NWsWIMjiuS/0iHxvO7MxC3nbTgEqlCdbmz/bkaXHFbzJZKOpx1S9BWb76ANTfK0x+pmSKmgwULxO
WL8bhUKk4TFWsw7NT0B/SOcDDhcllEuC3lhnP+cFJy/5MP9cLTD2oub07oeudZ54h9at9LqfrdZX
jqTNtwEj8wlGh6E4dYQNdJDUP0ODoNW+aT8kTBYerP+6s5Cr9F6SOVrH6gNM3gQzhwHiUCcsn53R
7/c1muR9aaluP5AAtSLsRaI8p+XvbrRP5RL80UttnUGMwgLEQtZQQei+pOqkaaBf0NbD3wAtX9ZP
7BmQTP+CHHR97Niso+1Q9k7/kvtNRh0P9X7jXtu6yV+8PPeT0IXIB9h9+JLnNjrhGaWaT8gvb6V9
PEAKta/Y8hPUqXu1qPtHYe4ksaQNVx58tNdBrqDXFAY83DB8e3zLrvYiVQf9u56nP03JgUry6Q0j
MaCRW2oODWaLFmQMRBZEjHfYtMQNQPUE386L6dfu3j/6k7kiVaQfh9u5AF6p98Lv3nrcgUeoRbr7
dspvA77H145l/vGOfz8ww9fIn9v8tP34dh5afFzQHKubVmDHou0VLossGECxbD8PktRHYTfV6aQM
3PAfG7uFpf/y2Pw73PYkRJGo5f9/L4cyx3ChM2fbm4ftzduv2X5iO7ltvDb4uU5KnFooTO2mLM4l
HG5yfAVzlUxVTlNrGMl924RLMx5GVOmR79fWmPp9ak2qua8EtC3wKe/I7Xk5egEWXgGZ2lOAW8w4
s3uDRQSYmjonH8PgBzG1LQe3JxexV1csW1wvjLnl6zc37FGkzaqJe9oHaHJbaMy4Y9dHEPwPwrm5
bJuZk//2tkMC18JTB3kXhmPLE3Tz/22GCV9LtB3PcHg7BZL0B9gj/EBwnYgQo9S9ti7GxEEYbwdB
vuCMh2kMXVJ9Nu9I2Jr369i5z5jDcm95gITniTnP24bpAR8AquN09UPM3AbekrkVnr0qN1BLs3G4
B+7SXJoFE85LJ9XPVTYYTOP6TfdWf5hVgPHAx3lypOsoftZrJ7IBUu1DbbT3FnTICjRr+K3yxN4P
W5AzQ23fct7l0GW6ECoNxPnOx+UMIMT/Hdb4p1nrWnA6coOdzUoMTkNu/xx6EKxvb3n8Il2a8H1g
YMwHPKRBfgIJXuppuFjwRXrMTYzvSyOuqEb4Z8CXmzWY8p0HEAsV1K0upQ+Hq8D2SDq56/RtYO73
7a0DfrUyIf8RgnhOoAuarzrAcovlY8l6G8uSrhRDf4o6QKgckgXcrGnLMNxTlUGN6e6gv/uQV93n
h9NlB9xkCQHbYawXL7QO4AgFCcT2ju29XJs9HMEC1JA/+rpwz5i+9y8Q5A6YWHvswnFIpssMCgjY
AYxzQthdCNeOSw5pdlc1XAN3wsmi8yeRbLv4/NV52m37FLNSiWC1FQMITZCXJJNqmYbrGDZ/BjSZ
vwpQKWjmnT+0lQcGgxrM8GBCXxalhwk+kda9DXxdmJ+6QPhPNE2YHp785tuk2hOwRuvcBeK/zfo4
3M6hbdsZAkiHV1U4QRQT/J/v+/oxh77BcLHYm6Wd0OczwHD1w50bcwpg3x4b7pf8jMc3P6+LS/ed
S8EugOqD1/w7h+f8blZuebZsIJdP2wvGMJJ47WRhwA3vE1S+wRjX2mFe539Rd2bLcSPZlv2V+wMo
c0wO4DWAmAfOpMQXGClRmOcZX98LwWudkrIq1fXYlmZhypAoIRAOH87Ze22KWbVMNmgUremS47qf
Artg8id5YluuC63Xb6T1NDCX3yaNqtyWUaXcZtW4jU1lPP/1flYsDAxukpjmdltP8QE3RnOniTC7
sx/QqMwbwxS0zLRaP88V+kfdKtR3dDUcSOr21SKBZq3Yg3lAeFXd2UNLQtzyJ6y05DmL7KdsGoxt
HI63+WSY3oCz9qmXKiLppn2PewWVxVAMt8TI6EeKjtZSGWzfpw1aCOdFSwtEpgX28161t0LvHOJX
o3qn2mjuBqSaz6xQdIwydTFDVZ0HrVbcGTW22UqRG6eM1EfcEtnGr0KxLhYv4WiUyUHhm8Wyxu/q
Ea5RrXnlbP+Qt2XxJe8nczukCA7R6+RfMP3j9gqd7tLKWrtRy05bFdUY3YWcYzaU9OgelGKAjcFw
4/jNnrpJ6k1La3DL0YQ8+FjtvBHt6UOHxscN47F+ziQ2SwyIJofOdjplk3nRtVz5YUO3VKy4+h6E
WbkSVducktpGRE+gEym08XBrsUnZcMZBIaxkCgXhjLCw0WC5U2hY0aHW2cewdjLyDomNTaPhe7vM
UZFQ3rDbR2XsKW7CinoL5+kchboTrNCGI/eJSFVFIjCU0YwurclwXlIqCUXdYNGAphSX2aMSFenR
97thkS6KVy1Rz03Tq4/qEEnuKW2z6/tdPJLVWuRu64sBglO6tRup30LEaB+RB9orv0rzg5BD+2jN
bbnB29GuDU4OFAn70WOhctYKG+Vt1xvzi03FbhWVUX8xNT+Fg+cqTipetKY0z0XQNygY/HmLqaTb
5o659bXAesVqPFNNFc2to9FpTCsgAqqeKOcmo56CosfNRVy8k2N1zAZ/fk761tjObcvO1ci6Z/YP
p+sfGGMUNh3C5hszbaIzjS0yZNj0vic0ttDIZScKnQMLp1Vv1Dlt9ynJESRILbsfrfvqFxSr1QCm
PtFlkR7Md22mTndJbMlLJRzvr7dw/zAOZHFz/QPX95dk8QMiGs6F/Mz1xWpGdWWjmHHbkX5NyNeK
zEpJkhOSvpthSsO7bnmBvWHe5OrrX+/EhQzucuF7FlKby/V9aUXhsdGy2EsjvdsEc9m/qChaV5Ml
+xMC9P6FFB6qQ63xSCPauk0bHpHl7RYX9l6369K7/lDsZAOygDLfX3+Ipulz1s3N7VDL8klvjFUk
C9tDg0PmNSKXEgQdpxVAMZ1b677hBnGJFWI51SBX/DAtNqM1RtYNy+r4OnW31SjNN2T3DOGEci3G
mek+M4Mf1/dhCtdo+EV4FyVZdKqQOXnN8gNVrbioofUvWL+irR+r9U5x+uqZQXQw7dp8UyyJr67R
9UMSsqnhKGg+gUjKcGJFwbkNHeOpdyAeaX1RnU3Qnk9UFn6odaZ+/mbZ124/Fet6whhndYa2oeke
bdvlf9FxPUoVbjPbumgDSwRmnROOa6dpd0EB/USKDv/4tFOUycGIXb8OFgC2Um0RthYhB3c1/ZbC
+Fj851acrUcoO2EWv2eD/hoWHS2ulpKxhoV0mXa9Vp3eDb9tVrU+C/B48To2hY4OuDnPWZgfqfgG
HM6OXcDBHzsJNb0asVYSWm5ntOepabWdRj/MNXyDUF9cxD5jdDdbZr/ve6r7RuVgolKOozmHh+v/
9XoVeEKPB89Hv34JVF4EC4GrO1O8XqB2h37O7fsFw6Ml7Cm0qPNSQ1XcvlTBy2T5V1ZaztNoyi++
81jmocOjGRcnOxu/ZBMUzBKFfusbdJSS8SFo27XVTe9shU1tosOk+Rdsn+Wq8mPNS/Vh7Zg6ZBwl
25hF9WrLeN70FHvcSLFONVPki5oEd0GoxJtwokq+sC1eTdljHsE0ptp+fsgJFO9lID1Li5UnyBXH
aEi1N63DEisHQ9+bfnA2uyClGZTdWxG6xMYIt3oa5du00R6tfLwHoukabfgk4/FsKNkR2cGJ6OdH
JVTcNPXfZyl+4OrExy/moz+Ld4wZZ6tJyrOD/CuV3HpbTRqyVSPPRMhDloiAzRIVe4UsYXfyjd3Q
lUjzegQameArbwvkWnYc084eqEzwccFvZLuqoM05xLSWhFlaq8bWCxcdpjchPsVO6qcuqbs/qCNc
gIg46wl3B42/HHJDFngtJ4SabCWva7B9a84ENQMbrZvF4PlNEMNCoRQDDdT2bIXcJX1MqH2zE4Q9
pG9FjdcESQghn6xvK2Jw60MhTQ9LoKT9WtarLjO9kJhCt+na2LXBDHjJNHzUzjCdOSx/y3w4Q63Z
bwc4OiXLnxuFhlhH5vAYA4B8Sub4Mb/36QMcfIUlwxLAF8a2yNGj2P2W8t4LXTztHFgUDZaYVPCQ
6RbNw7ytNaqdqTcFGG/ISgSJluiPBZrHVcwD6frhbK6IoKPNp8/xvgLBsQrfukL6B3Vi06OR5bA2
q28EXiqrQI8Gt5iIzgKy3fq2RPHGUwEmb10b2OtkXqKh1GxX74cThybbFUU48TePeycFRkH9FCjD
fZjriKgCM6ZBy9lcHebioA3xve7gPBD+tB/zoPXKgD4SWC6PtabrQ/oJQpxEOPQnFK8wMhD/oYY5
jE77aGtpCCRVm7cUwB8SYF3bQO9YsZJecy1H/mCzla9y2X9ky0dGqe7pYVJ77BzCkVahDJ0vTRX/
MExlJ8L4Gddpwn6TTlsZKRu6nRLZXWWv0/TBUn3aaCJ/tEUV7sIK25lmpOvSKtFblNnGruIXvUre
qesgNe5jymPrJAou9P84rX4LyurYIAPL1URbG2IMV+k8nPrBSyf4rzoEYtwxOUZLkAWRkz2z1rWr
xpI5vP1hL0p/L1ixwlDZtm30IeYBxUg/PIlhVlZUGac1tFyxcSytPvT+eMw4/buk9Lj0nKONXTa+
myfthc6NNyrhg6MGmE8r/ewoAV3mVnxlYWcG026nabChfCHHKCVKwayk1Rh3wQqW4sWgbG70bl5o
B/QL+Bx8gbNPeG1kvLccVdw0a5+iiHCGMSGt2U5Dt6HIxkR/nLuSxO5A1VxtCr4pSXm3fMgpjd6k
f4Y/yiloWqnzULPZ1vJd0U2vqmZMW3yIp7KLSybtOME4mGMQ1GDZGmakwQA7xU2G2q1ezYOkzB+h
/GvybEVfpHV9RTLAY99fhR2z1UHYw0s9zN/9bmZPW2ZehyVPDs4PWxU+keJQMwLN71aNwUNqMbqT
WX1jYkUJqBnhXgnGfNtX6lFL09pLSTeBmBNVZ8u4DGY2rXY69PzVFDqPbTGcJIZwtIf5Q3tJDUCC
BV12zU7rpXLxrdIpBiUSKlzPHMyhb9ku7AFB7XTUthik1inMraDJ3mwLMfHYGvCm8hTbSJi9lQio
HiO9vZi29uIX011jlWeil+gBVQoB1jlhMRPaUhT9PFRGsivVgvZ/Hz4bAzMLtf14pUTWvRTV91Fx
TkMoEEClL9LRdn3biFVe4ehASx36eBPKPAH4oviYgf1VqX/VgQoCHAQelk0NMggDoYsue3eu5Icy
V6GrRLSPcAq7yeAfq5b8TAxnXxVEElqb7MNkArnVnSQ26LHnryoH28O4sqdoeErn7GamXdzS3zXa
7naiKuiCcnGprniRTMJVGSiY2MC0hhi30+A0WsU5TMY7abT9Pc9cTz+O3MMw+w7pMt4ygALUJW4W
TQ8xQg3EtSLicC55K8wDz5D6wZpn5m0QvJXij5s5h/NWRummqeDiqkAJGkIj1lojULDV31FhUA91
0F1OTbnkhF+GzHy2Os7ZKIJ5SAdEcIvsofXf2G4fbblFDMkXcw9Byw3r6eBrswqrAtfv2AO+Ru/Z
RWNKSW5ytTx+7DoDuVHBWcVQqvdBa/CdyvAxJDHZJySmcJL9KDhuAdsJkttqaQuVw4eVKedaqd7U
+T6ojBsTI4QZDbss0raKGdzW9dusNWeQYx9mmd2IPnxLUfGmvRNumgQOdfCBCN7BrVHxfBv+s0KJ
DDHznksbkPbWwI6LY60y9wKHCLZI86PCExMAHUVHjtxMnLX5HtCI9BhdJiW0gN6h5HAChM66n2ar
WUe/ng51tJkzn9sHJ57yDxIkc8wxilPpiMQ445bp1nOdsN50hIo3rIKrGtuWEOUKT/8H2ArQLFJM
JP7EBqgCGMdK/bVP2NqTy/ejNFLP6ufRFbaoXUdsi6pCeEFdaV0SU9ZTU9tDzPVK9mS7xqKblDLL
G7by3sw9ajYnPyVZgFaask8a915OLfgI8Y2NfJ9NrgFp6UaKvPacvHNefCN7Dpu6+ZEMFakWRff6
aSztrOmWVk2Ipzh1p7H2Xb7CHfdC2XBt2X62EdsoGVQzfXGQGVlWehKLL45Xjpk9NKPAtukfLW6V
fOBQHhko0hTDtp6C5Ve5Rmrw1cuSKfprpGpbKQ39x5y3O4Jixzf2WKuwKWg2Ch997aQclXiUXwcN
vRAV2IlvM/3QFt+SXmHlzDPGnjLY73mk1/D8KJnbtCNMZThPpSb2TQO3Qkvy2+vLEPSupt5/cqKD
0uxuWulPh3KaFa8erWanolh5DmyATSCt34q+h0j55DRB6oWTab2PP+Igzr75ikMbGSzfa2n4XybV
1r1Yl1jJFppWH2T3n4AkLSpRGiagvpOsL/hU8NKuboJP+zDshvzkKPlzPA/Ta2ya50+mct1P9clU
835rjBSLDTmPZ/CSxaapC5tho2S3CvTmc7awPjMxrlG4TF9s5uhViiMBDOkQO14O4m8rawuSeEP1
WFU7+b00OOQ5/bNdWWxmQEL99VL3d7MOOkamVnHMJdy4fvoa0m1aevsY6cpR8FVOyUBfa8IiYSPl
VJT82CkavcMrDaJswfpMlKxb39xEXTN9zdl82qk6vwUt8NaezqRXdnNw19LGxkTTKWdAb2/Ocpgd
41J/wfbE4gGgDFtodJOVdXLiIKVtmtL5djXWGtn3Ee+i0nDeAzw6nWgJy8exmyVTOCEJxdCYjwiS
mo2V9yarIsL62IoMLteq70wN5ZUpMm+y8wgqEtvcW90ESQPvvdmwr4Or0xTWuW7HRwjQ2VNtzl+G
IJ9ux2rGJdJ0+0ifmmecEFAybQqzQzQfhF+XR90clFWKZ6UNJFDLBYKQCuds5tQGWhv8apvS+UCV
tu/i/D7hw5yuf6hGT7rCF+UVC3PGyGztUIp+I6zyUi80IbYTAmG8bLbTFCNBZZxWpmXdNmEs7joD
brjb68gOr9zlsUJH1BsO3QhAAzPKmM0I/WEn6mTCLYJnUC/IaU4Egj2yBV6bHGPvp20O9NCKBBfc
PMt19NFobik7QNUb6uEMtvi5EQX5uWYDK9rGy33lzPqD9orFtrtVnbKGDgt2Qp5BcYoT+E26T3HH
P2tyyowm4x5Os4mBoRbu4Lfh+9yoW4vGpunfX7li5BXrDxj72Mzz4FNYohNAPU7XGi+I+wjHL1fI
YSZnUgmXofejmKnv1FyyUSjz90DcT7HxTLz98E47/1npjS948+p7cAsSRDeZB59PV56UI6QjW+za
qhzuNMpXcdN366TIkFpdx0ASGMgrFSQ3eTq2Nz7N/6sZzfE/cr1MHz/9lP0H9Qt0AJzdqwWU1lXM
bkEe7tNWKudALurErLMht4LgFnZ8f32hDRzuO9X6SMH0i0EZHqZGaoCVy5ayWFRcCiRz7E7aQz9Z
5dc5dCRay7TCiKoAXb0ab7PEUc5GYL4hlvNXQENUT7Y/tGKykVCYJSIKkay7QTlZlWWeOsvPcUdl
Fd/KbiC54fHzRgRDZuB0ys2HLGU3Qc8z2irZ7E4tvtErsh4l/lcrbcdbw6Ag/wnPqpFXwyvMaI5M
FsDFeIC5ig01OJTwjGhsTA+zSnOU6MLkGNvwPaxefyFKItu1MzGzwzg9mDXkC7+i9aHJt6w06MMt
9PSqnim3FTME0R6Wmh+Xd1M7hHzr3ZdcyvEeOQRpnU05PeshFqdygXPKfNpgKMgegQTpB6x7F+hT
9uNYRgMEXjvZS1RQaz8KHAqrAt7RQsW4km/7AktM18FybSNMPZ3slV04Ferpc3WYMCT6RW6smkRv
1xUxdCf+6Qg2tZYbJ3H95SitgSp6VXnXhxWCJVWuV7VS+q3mWG4ejMEuD7r4qCg7AC/ObUkyiYvX
Jtvk6bc5qWwOmbEknL1jDMxAMuFEy7ey6XzXMWvt0tjodQaIm2uypOWz0pn3fQGrNWSEdWT03NtM
m7hlL07vLOY6dADXWwk5r8N7zxIs1CilSVzUD8MibbPRmSuhYR+6olF3E7tSt8Nkfqkq/+UTHRxk
WXKPx5akqAaG5ZQmhscHF661IOrbOZI7Tc0hbZGSCER1gJQkinaT6TuBE6lwe3tK1gVM3U/Trg0P
TB+r8E5pJgkmwqbk3lkYTDPIEQKiI+UwemlwzTRhWF9mFeVeE74P1CNd2+6xWKXTnqZ68NyLEcl3
6pazr7yAXDNwo2KypqoENRYKy2OpshkMsx6FdZiw6LO8BBReYAEb1Nd7g4Eq6X1tF//+BXUFEv8v
OCmeYlvd2vAxD+Yoydikr7EDZEgHf+q6R7iL6lqJ43IT0PlM8P2Dlw4iBEi1WjAu0qgh1kYv1l0w
4u+2G3D9im8+9xqLCfQH7ADXRdYOjEd9bzOOdlei918v4GzMrYjlWxijbM91PXQ5tkQb8AHQOm0q
dH8IuzKW0K+fOfpCk6ZhIw037SWJyFkyin5KkFHHqjAkbcJ1i3L6dEVwOGPanfLKPqN378Iw/5aV
puZip2wvvKM6keN1lR4+BGmQ38/TcV6cEnSlte3MVHqy49pfTSofmYJVc9M3k79XivQ+X7gKYWPO
Gyr9VFMDRd0FRFPu6BP4LmTMwUO+j5NN32tWX24NyTZ8YvGK45bYhQCJij7R8+frKJ8LMgaSGOJ+
kJm7MKz6z/CsX7Kzfk4y0tTfw5lUi1a5pZEguvyn/h5l5PBEJpNmKa7pO+VhUihFTXhQrrZ+gR2W
KNbgO0snXoVxUvCqVDMWDZUCZkiKM5SseucIKlSZQ8YRwh4Vmj66IxhE8BYGv36zk3orjMfrrby+
6CZ1u1qTyj6u4+hhgld8aqbp619/QhT+uOrVOjgMJMqwLelPSe9oJ8ti8mh8o3wdfRGspFbeT2Os
XhzDX89ZIi5KTkRNm86kEJgfV+6Vn2jGrvbLeQ3AsPqqWtlzTfLiXafr+Y3WOBW7MN63fSv3ZjDO
h0ppDnq8SLPvsyhNKQaJ6sI0urF7td9IMWq0t7C0WT5VuVKDS7+8JMao4JHsNlHS9kuv0AvM6FgW
PdEETHkblErlYUgWSS1dQbdqsuDNUfp1gYbiuz3O3yEf10+mU0K9IW7vKGORX1QMUJ6AIPM10YI9
KEL/ezZ0L+YYDs9BBA0jma0Bq1q68VNTuy1pCXbYNA6YmqJLIAKsT2N16ewIHP60zoyg+MDU/9oB
a2wN6eyA9qIBX9huIblCXcAGtW9yjhyTzD7wxZiGWWDVEfPOstDm6wtWp2eEN8t2pzCs4SjGF3Ro
reizN58FbG0HQNgdCQcQxhcfws/eOtuPoKE85FGWAuMSydHAkfX5cn1POiEAAsyqF3rt958Sfr2O
UWep/MskwWgyjZ6zARFyYMjo3Dt+Rq6iMjElEdTShyk7qi5ov4/6Y2tS+UU7/H0YOVU5pv3cjUJ6
JYHa1PGbkEN2rG4JaujuZlgnLlUR+hk55twOIHffT9QZ+hE8jDObL6OVoT73p/fEiYlmSLvsTjEC
WEKzLXeOGhXHqBiPSacodFFSczcaon+cNes5TmT3PvL4UqHI5N0UVeIwdgp6RWabZWNfewAPGM6J
qZ4in9r6HLaXZIYINRa6ujPHPsL6xRoOScO81wu9deVcGPCtK4XKT0DERWdRV2zSDjgtFTpQHh5l
i/4GP5W2K5uPAZ7wEYtyeCyXFwWiCHdm+aUwdH55/X0Y+8SnOsOPf05HM36fUoRJjgzYG2FI5GiW
/lsAYzjGuCfSJQG83mjl/L3XVFbaXqI/hFq1yYpYeTFbmvGZgwEnrGX80sV7RavC5xTZqzpNR0On
+kp5o5yOzVIY5uzbev7p6mnqukr7dDf1i8VJL1oOCEG+qKQVGwd+gy4RuToiIN8/h2XbvgTzRVWs
8jkRUrvxdXyWkyafA8JvAYOcxazfTHoRPnRa+jUcm/c5Y4IupTWuHDo7T4llBueu+kOM/PUu/LIi
SYlhWkfspwrHkuK3GM+mSeh3q0rjiXoRh0ciJhYnB3bcNPq5rR02WPBcNnqogM2MQ2sP9c9yicIy
nwOrrBAhIK6MpJ3dzrbvU0JLeX6pCgU7s7QwfkUohFrtSavr9C5IlL2PAJSmYAvEXEONCpytecCF
mm/UhFkwxxp2YMurHLq6mb0+G50/hOZdV5JfPzBaPc1QNd00+MjGbyFuY6DFVuIwUmuSylfqgqVr
tanft5Kd7ZXrKx18+J91hNCg2gtqj9+MmjU7Aiz8CIGHUn/qHMug3WDVOc7BwbghfkbF80SGl9Z3
eMpg2nd0HW2WgtCpWWosUulHlEdmlwY7XxgD69F3NkjqWRBGs5un1MDN3Y5n9E+K99+nUz7+2+DJ
X5Iqt/8vAZbn6Bv4reJH+/9BhqXqEGb6nzMsb9/K7u1/Lh/D/2y7KP94+zn+8vqjn2mWqmn+yzGx
4al4yvgaNR6S/02zNMS/bEOz2bvoqrH83v9Ns1TUf+mqbiBQNVUp2ROYTFBNcU22VFT1X9JAHeNY
hC3Z0lGN/yba0vllV2lbjm4ZGqVJqRlC1/lLf91VNjKaSgor9ikcNOcslti1qYnDe71Bzq12Nq+x
ljo3VWqurDGy/xAvfE1A/uuR4t+H2+Q4ms5zpfOpTP3Xf9+qQ1AtulOcSQr/sPEYnpUFGyVifd6k
VZo8Kim12wR0vYEEnfLRqL+wbr9DCzA8LNZPulbLk7q8TJ2JUqVW0AcwGf/03f6bvEx1ScP97TrJ
XpDC1oVGD8/+ba4bpVrbne9X5+YaLYZ5wdrk1PJOA95ITlQOlePcuKhB+yLxZ1xrCwSjRX+Yc5cc
1V+vw9TEMv9IqMKCmfe3+9WWpd5bRisW1+f8CU3su6XnVJikm4balsKFWHWyG8+War3nVjY8iAwc
z+SAZQLkWQdhd5gLZ9z2gRPd+ZYKgc9GyWMcoFmC5rEm4w8hYL8dXfiS2WcxvkxdIxqK5fS3ix5b
mn0YxOzzZwnVpiG8tux2jVfJeeksxFxO3YptnqKdtyIxbcsl26Af0oGeWJF4Yh0QPMGBkhN1HDYn
qh6Ajrq4u4tIwkN8T0hBVkdnnDQwq3V9OKFWwJtgChpUdde+FIHIVgonqPfSCc+9mLpvuZN7EDlv
5kwlL9QyTOyDEwkjvhVvmJJzJJ04siF9w7RP7koEoeDmUQX8YVwtH/2XccWtsbk7UjcsKrVi+b5/
OtVZ9ggWqrYA/aVD5OkcWgAPmBr9NzGs60qBocyW4zTk7ZdpIWQCK/a3Tacni108gA8QaO4/X9Lf
hxjpuowvg82PYdIU+W2VQ8gRWqhVg8s82MWx9CeAgNMNgbXVqjGb6JHObPRIGAxEdtpwCcp47OEG
eYzgrRybA34Zba8Ld96k/t0MhNcOYUuXr7R7qVmQ9vnPF3wNa//lHi4XTJQ691E1MB/9NofNAFg1
QrLDC2DLlPwZ0zw2tU47y0Sb4KixTmUjgAOOXN+ri97HOAVoq6LP1aDJPliVSiLK3OKMXsiySq6u
Qorlm05a9lGJ1Kc/XO5yOb9dLlsI6bBPNQ1DWL+FCbfaOJrNQMBVvvR97CE4Qa3ghDkvHga2Nfga
jAG4Qnwn4pwAsnZoAN7kbkjkInBBPeSDKQjielLmZuv8z1en/bur0wjGY9nROMj9PiC7KpT1DDjk
Mva95g1p31SrADyFl8XEPpiVVD0nNtuNEUnCyyD+7KF23JfyzNmhhh8Szztt6Oyd8FuPDUp0RKsd
QxBAEooimv793CYbJHLizCoH/SKqunVcBl84Ki28OkIFgGbbn3uY/1gkMJZ7+vs9R9Bg0WzVqJ9o
v23oBXgDo21ldLHw162gZxTnjHpfS3ThwZo2Zarr7LqIcFmCBfYZ8EUkRVCi5vt8wYQotJuYNbI1
YlYUIiON2QgL+bxYvCPldUiq4GzptQGvxIRXZNO6pJGQrnJ0EE7fkr+TEB+eNI56KIkJWzW5SRwT
Z89QtxA+NQVgeLIKp0TSafODvSTNVDiY+iBM/WEF0X+NZGcypn9vs+tgRqZU5/w+Gft2Uwm9reNL
UwQ4s5yMcgeTb18R3gU9Hq1Lr027SEM6oQ3z16DNV5Ntdrt40iNkQ4zIQYzghKGBb8OAnXbXYvht
TQgNelvMN6gjpl2XGuLipKrpZoRqfEtNz8RDs3jpg1t2SuiqVIkkBXHCblKrjy7IlHWhTPKokw2N
YWe+/POw1v8+rC1NYzgzrXFiEdqyD/ppnk10O6wJqE1QZ5adG9mVv5o7aeymLLibu/FLqnHkCDK8
4HozNTdpOZTbcExViB654aZKSeKFbxGxRJF2E7X1fVCOOhwssDep3fRIEMjGKTWMzuls4Ti2dII6
QFopqthdy8wxvUStcApX1eb+3lAbWOqU7GcRZA/ZgO1nmpPvWpm26+uOpi+H/3qadHisDfYFllRN
1uTlFv10C4akUFRZ6tGlqbLctcoyfxRBdEwG4OyqhQBzpGSXmibMS/0W5UfkQlR59Mf2nJPexz2r
s/MgDc1rW31nIFh6VjKk7XFL2+mfvy3tb2OUS2WMswNm3ywYsL9eKsQQMrpSJb4YPnkuAuXxCnyA
vB+VfNV00+ypkaJv4/hR6ZkwGj9d4z7JCQ6Pgm02h99w1W0x3BJfFc4ABWCgktKgPhdwVW9zsI6b
IQxcUVnNyZ7hMTlpqZz++SP8fWPrqEKoFrMNTXI+w1Ji+Olux0mcgzaQyUW365tEJ1A264MvNV/C
Qe31ZFOrT5HTDZcaBJCTCItytelvclpBqwB0FD0pkI8gGHs380WyKrI8W9dK/KdBYXIZv0yMy2Va
vEjychdlz6+XmZQhpa+Ey8QB0CFv3aLR3dlIGdfRTKcIxRUkZpAHJUGnqZYHd7YCWVHW1a3p5NF2
atT6RLr6/x46/+OErf5tX+SozADLwUkzGLS/Xxeu2kq1Mx/rcE4lWW3V/gKWYxFW6E/4RQzXcap8
55jwtewsfbCTooFWBgCwLEeCdtJa+cOd0v7NFUldCkHRwxGc/5cx+9MX6mSALHHwZph9U7p7s35I
8aKs9IiUe5z7TJdGIJno6ZMURnpTBLQ5lChFdiqmo9mn0bqs0mBLF6JeO3nNvZMoT1otuhoEjJU1
5aon1HVSWtoBNuTwhwaC/LWoxcTvGGz5OWyabMRtPsivHyDL5tSoTSPBS5yyBrY0uR1fv2lS+VFy
0MPmSpIobnfdi2hFuuM8sNYlAR8xseBUzt1lUq1ia3Qmq5+Wr43W+dI5VXvoOtgsU4RAn3aei48E
8lWtgVO1/To+6lgZt7HfnK7Wu6sTr0qKm26y+0OUGfeEvSPqlIXGQTMG/M4k5dWNhQt31g52mYlz
0VVn3wmefdqtsASR9jZY7pDxjNHG78DBdTEAY4Ckg0e5sdpOgaKspQT5EnHm3EXYfjky+DdpX1dE
Zzq3aZeoz0MFvjIon0Zpw9pWG3R5kPjhRXXV6+CLkzbFq7ZGChhGZvTfDya2+5y9odUsu1b7t8eu
rWJB9K5ML5LWvRtG8UsyR8gwRlJQEZe43dOSp7jAa6ItFjeH1vnM6bJ86dEQFjSbMrTDN7PNesUx
aHQtUitQpmnsb2TodVEBXcoeGJNK+acji/bvxhGHA2E7lA1YSZcH5acHgRZUVlt4yS5mIvxNRexa
J8vw2MfKfrRKiYzWqi5G5W9ARFskY+b7zEzafc0AXNPK8dd45O5sL9inODnAhr+O6GyfIuubZJ3Z
F3aOmKIBokJWgRsKYqxVvbL+8DCof9sP8DDQSdO59/TSOH/9+iHw5nadI/qUFUZNvGEkIUhPe0gR
C+UoSL82oq4vPrfVU2ZIeNiWDqjmbzSiwz1ObINn9tlDHgdULXV1n9Zt9odjmHotn/46NRuWzXrt
UBaxGKO/ncN4jOxY2nF2aVUNoZxL+o0BNsq1ezB5mR/rLpy2b9Bn74kBOXa4m2nAFQrMxIIEPkE6
0TXztNJtt8L5s+Z00yC5Hm7VAt6tASDBkuXeIhRhV8UyRNiBcyeGX7wLUoSmujDS98bOP/JeR2tp
6+VudBhXnA2cTWgq9nOdLZmK+Qq/XvHQI6h5CCPUpqNRodW1av+AiihbMeNYR3Tsrwmd7b0dpwKQ
EmMbYj4CELr6qxmqD/IxwO/RO7V9AKw0E3f/h7Dz2pEb2bbtFxGgC5rX9D6zsoxUeiEktUTPCHrz
9XcwG7inVdqQHnai1Gr0zqKJWLHWnGMGntTW+Igg2xkiPQxaj0s3uSceOIVceC8IEINjpvV0i+Mw
2NlC/dPBylwWKvc/1arFLlXMZoJAW3RSn57TxCAoWY2cSLS8u4/GuNfz9mQ2dog+Id7EszBGjS0+
/WHl+fwrgmn+68RlFZpY4e3tnxynr9/G5MVUwIFqJE9bJMLFvZ/nMl0KDlRo/s7vK3utjW5+GOhK
MI1hXppVIcFHaXfFsV0cM9NjlzeqVddjffxL4fE/nmzeS1p5HE85ZYoPtdOEky7EKZxfdI89J9WI
HUTBaUBHdhx/Q/BgtylzLDNd5Tw1hUGZSrNtDfS+ot2cZHWAZh/6R28wtirbvzzVj4PWfx5qth1y
ay2TQwibqGP5H76dlBxg83iwzr47IgEcah/otjej0qICa8lTqbr8aBbcz8Teuk5mbekMAZWl8IO8
8+TVgkmJFoAqG+912AjQC7PYVvTVwYiKA9Kje2a4r3+5pv6Httvja/tcUjoiOsfSj8eHxhIdeEN3
PGeoDRZjyxmu7UV9AV2vr/wBKSG+XXORJpB0ITe9NEZyIQmp2E2+g6jUAuEee5naDKz3m8nr6iea
rF+kNMfTgGJ+G5nkK019t2ecYSxSz4fSalcns8Vo7ULC33qloS620/6rSyBpsIPTpjBNZwqLAhbv
xUD7JUZHJDqdWG6CVRGrxk26jfNRO8HE2Pc05m4NYuCzr/zVQ5mn5gwWJ2uj9eBiJUNRNKFFwRG/
oMXW8z0Qk/1fNA+JEt26zbJoOxYNDnbfBnAjkEjT5XXI2AM91vNobbtqrym7ejKEcyQrN9pGHlYo
GmEwrNxQ27tONG0dOL2bHBf+LrAkQePk7sSTZ78ahUFaayE/P/o4jw+V9t+6ASYWLxDgvyL6HuQx
7mk04BtcpKTWOZxDyLGZtsLB5OD52rFrwToVlh3ui2eWDQEFTLe3YjQNlhNjg2WkvGHaQBEujM9e
3kD+lNp3K7Zv5CgONLKS4OZqzntMt+skGqiaRC03W184r53WVqeGjBkYwtF58unVZKUTL3NS9I4O
wANOGcXtkeOQJOkWFu0ZJ2i7H/DVklzXJ4tSRETXSIvJUT29kZRDqqFLYPwUBBYq23zd1e1r7bbx
HpeCvHgtsHOltUGzh7PrHvU5UTQMoIoZdUTgFSTt80AHE+Va3x00h5v2UMs8Pnok3AwOQz/P34ym
8rAW2vQj3K7c2hpEuDW+puDUtJxHexqU+DpRLZPOCHvV9KyDSZjPJ+f2CBLgMgTowSL/pOt6Be8v
EKtExhUioAWxT923ZJrMlWe52jFrzfRW0Tl6MaTe438ZIa5TmB60Ap1z28yAtLjyVmUDGasNVcPr
5KRrvtB4RKo4EnLDh1EmByYqxJgQv1PaTvSsMwNL0Zf8+f3+MNjzeL3pxVlirggM+usft1p4MmQ1
FAGrEiZYvMDRzXHo2oBajzio0Y7VrZndGI/jVoSUZ1M900bZo1S06A2F3HZaF7Hv7RQNlBW7AKe2
rDHXujLRTs8DeNjQi9LP/8HV9cWE8Bp8npJSe7NgMt9K0Syrkpx3vNsPdWWD1CxzcHb8+df8OMSY
f02OU7pB9YaSiD3i16KHtzYnt2Kwz3FV55iI470VQ/VsXO/CUau8ZmJTdAhm4EKKqy7afje6Yfa3
b/HhyDl/i5mh5cNlFY732xbAMyoyR5P2WTIruBZh8eQWBYRCm65ipZHk12RdusS8GiOBp6uUpCQw
FDJxVsSswBxX/Mu51467rLX+8iA4v3835nDcUAY9NGgNz/z1CvFKouuUpjijbJ9F+XYNpjyA2Tp/
gJIDQ4a3qKpJqewMM9tOdv2pnpIMR1r4HGUwaR5TYSfMt5VHPnsSGSCp44QKY8QJzhKyYZ26xGFT
HmnAonv38x2POXBmnAWrLAzLTV4br76F07ZKeKVVUv30cxMBb6moGSbtUkE6J1wEn9VoWl+j1il2
2EOmF6snR4SA9Gszaj9TwayHbaeFv00wWm+VJFgH/c7Jw2AZV+EPH98s+gqIkK5ASBO6DqIhcUSj
AVyLNi1+VShjLqfcLgULo5C7iQBEPjrmdWCP1SEy43A19sb0l87JowT4tUTwfOpyThiMP+lMfDgb
mbwCijgJ7TwOjgWMCtW419TB1muQR4II+yGF8wOEVruKZPXDS4t8V39hDdyR4UK5aRikkpb9Z4qf
MQmanSiBRRR+9MOO2/HYeel4lKY7HJvQ/WRNVcJoHsItp9ZnERsXzAPRzgxiwkTyJF3QTUjPJJct
+toyDhDIwLg3VEtFKzZmQORB4QI/VN30Xo+x+zqVNYAjAcnA0exNk5GiLQykt1GsZoEvERCybrwr
wxtbZ6QfO59pOs8CSYWPeRo1OoRIJ0ps44iJHaDPvaDVnEILm4JSbBqp3vw88HEuOefM7Mkxtw+W
7lxskhO2Kelgm0kEydZIyU3xkf6bFQHUVT93KXiZcF3fmTs/6/w3zpXos0VYtTdHJLt0qJN9ZifD
NY1A1w36zslsAlD0KplhfmI9qYoAoMZ+GQml/fOq9LE1y3rgG5zAaIkadBZ/G63aSVOG1G4Ihmjg
EHhUHsupx8ui0Xl+hIU/PtwBnaJqoX/AUFy4YQCv1dMA5cw49FQG5d60tA05WmAVJjNZRAnEWcNP
mBq6J0+5xlInjelEVGqKrkazdmHd1ctJs02AS3hRCwGd/ZEAXNjlXXfgtseddvHDpZSJt06Jut52
lHurlFSzv1wCY15Wfn3kfboz9JQ80/8fU91iykhSajN5EfXEtFuT6PSqZpUTEMuMBa65mCBpOEbo
LTMrNTjsDVDoR4PirE7f/nw/GEV9/DYGW4TjIE1wWasZBP26CIpENwYj1+SF1PB0XQ8R3qisU5uM
scFZH/cO59atlNFnbShs1H4MhwjQtXXACSYJQLpD9o5ok59mluqHjJC1nRfrEcJhjnG2xGrKrO7e
a2BdLWD7oqHq8AD+3VS/kEQGnPqU/qgBsX9ZVgAyanvOyOCsabbp2WHiexCUIJkW0UMQXrdM8phT
QmL4rMvCXI2WClE5Ru0Cab95aBMBxIKEmW05Yd+0Riwq1eB/8kIDy2cg7jp50QdizqwNDU8A2QKB
m01onjZRf0d0Gr1JM/edhdHAb6NDafkVMVJGf/e7wjgkHC/jwP9h+G3wyUvg82vxVaaOAXmNgCCB
VKcsnQqyDCk+hQv2S59lQw+lvrLBi9qZSTRNTjnWarazMFSpwUHhI5aGdm3jFDebO5S7obmnXdLv
nanVNwqtWJB2Yu94wPP0RKuRNeZ7mbYEcgqdgOMmFjtm/7DgivqzHsy844Jp+AyCWMZp+xKU8Z1M
WIh/c1kVYqheF04I/Kc1DZpNmv2pNxtGXSWnCuicx47I80OmEWFMae/uSztbNqF904Q2fk3LAZ6K
HY170I30f4Y0uLKRH6AHXrs+ipePIJg/P6UfJ3qebuC8oGLkhDtvFR/FZyaaOfCFfXnJfOpMH57Y
wYSUXKRB8azcuFvlbuxsPGFHy6qZvgSlCfQx6sksAh1SjiH2Tw0/3zg7mNKRTmIEgWNLz9H6RNIL
7YhsuIR+DW5+Is1mKvcMw9UO9nV1Gv//T4WM+Gdhi3MdUyb2fK8D8TW+FICvr1CldkVfa8vKH9JN
aUtqwt7bA7Tzd0kMV/PPV+T36m6+IpjQOV+jbjAfLfX/9OXaVHRB2MPcZ1OLbq0/HlMDkFF7tkqv
e0Iyeo+jBn6zhuyy0L7bXevu//IVPsxt5pti0B3XfZ1KGmDdh5WjIsa+VgG2Iv5XnIfcKM5EHpkp
/qWYZIaj33CCNNI45jWbxoXT+uylOT4Z9vyV6tPks59gqfnzt/rYuX98K9NDZkUv7dF4+HU9M2JB
sDTs5YsxDfgWq/FZgcRdCRSLayey9gR93Mo4QMdoki9SmWP+1DUkK8mhWKRBdyc1FB40+aL7YpyG
jRWHzo5M23ohrfJrFnrpE/2AduP3Jl4cN/7LRbV/v6jCQY5Byx6RlkFr6NevHyKknCClFRf8Ou81
3MZTUQNZz5p8Zzf3mtXy20D+C37K1iXluB1WtO+SZCuJDFoG5IOcfKOiteOk3huG6x7bkrBWfTR6
b10zc/PbNtqN8x+xwNxMRPHnYY7mKuEj7qVE5VpMzp4SHf5iqovnQdV4h6TkhMARkOkAYbI0oZE3
VvqpdEM836p8j8eessvh9WAxgVmrD5vHT2PiDpveCK31n+/yY/7yyx7KUNPRLZOhke0wz/qgpGlC
PAesYOrSa+WiHUZ5CLrg3hPyPeacrNNmh1zL2VReloPIoEm314ws2/epYV48JZ67GbX2l+/0277O
TI3xGjoP3aTd/zhu/OeVDIk5N13R1pf0X2fEqPN/M3oYoDo03XQGFwYhwQzehE+ciX0KPdiKwwSN
8mED+vO3+R8PEoaY+VmnYqDO+rhkTkaGRc7TmktnxyXhq73BRKcn9t6X4wqr4HCRJYcUDCHVQh9h
01fSMk9jxTGLWNu3EWoGSNg6Q9dqNPU1KEFNkkdUSbS70h4uQpU/wOsk+7zDPI1bj+6uCM1L4NnD
lpYtfCSHCF0oHaesL8ITgqzx0CpzY0QWxH6EJxfgUWsZ+d2BNGxY+vZgPlk1cSdhne4naTSrrsOn
rroR8RYZVqT21N7firHf3jdT5wmiR+k75M07H4fPo3I9v6MEu9TayQafetb18btI4E5gFooPHVG2
FJ2HIjlIu8hOemJ86lwhAVEoNm3X/st56KMey2PVMV3HpOlIfC4P1IdRRQidNnVDk0AjFY100plX
xG3rbTlEL+tSwb/tc7LgvtttK5nGB+jGOztaAz809raNcylq81MpK8F73LY7sILkAqfduBtV8Kkk
V+vQWTQd//ywWb+dpE3eRS4i50EfL+NHHdHkugbKAM4ofZvruyEjMXEIj4OH1CRnUrosTVWvO3Vo
TJPiJsfmlc8ircSr8F8Ax6FIH9xDL32MS7b+lITToZtFKWEay3vdVt8SU3cOIid6u8APR3YQcenk
NVuZuFPMNWuCUsgXLTObjLMiWbcjjSdCwtdhSdQK0T0gm8O/qEw+WJHoI3GX5hfL8V1D6DQ5fl2q
SUsjrTGK3EtfIzN7ZH0zm7ziBPYxJoGa8zAmydbvjo85cfs9TMj29iv1tQFbvwOL0S8VwLqDlwPN
+vMd+ThS58s5jK8NVFCof2yUCb9+OYZ1tsesf7r8K2H9dyGsCcxh3uJeYbo1ryNCyd00qU9452mS
zqrax0fYGs4pdv9+8Pn9XXN8hxae5XDiRws8//1/FkgC6xpPuoN1yVCO7mgvyN75UluyZqs1BBb/
gCY0cjDZKWNjtjreqDD7aWGSXsUDudVTpterP18n8duibdkGlgaDRBcDBcrHHpAVhAl4+8IgRsLQ
dnAxGlDRQJ7cOHgz6sB5ao24utYFDiK4/L3NHA7H8XcvYGSfeVELOya/q9mRTZYP3SygR/uyITFC
wnvZuXAypyy78xiDy1RpuWLe5J6LJktPWMqXKkzcZdjXpzAFmEc4o38iucjZRoy9OeVqy0dL2Jil
lMAaPzcPj5FJgQD92uu3LMxyG+FSYK2Fo41bj6ZGUSJTi6X6AXs6mcKtxQDgR+O6R5UI+x3rMLyE
3Ev/9sD9jwuJH4/dhgBDWmnuhwFmgesynHh7LyKfbu0wM8p18xTo1dy7EDjK04MBSgJYzPSdtJF2
VROmeMg90Op/vqUf/Dy8l9asZfVoNJjUp9zWXx8zglPs0m+EuDiB3h16DTFiZgm4B305rFTreBc6
QTr+olKBQ4uiI0d/CYVJNzaZhGlm+Xa6BVs0nVD1wPemt3uUajSWZJLAq839djnXUGW5qeacETUb
KG1GVSgAuE2z/z6gGwtRrnutzaF+KgqGOTmofR33aTcHPo5ga456JKNrz1SfuBJnUfvtRG/QP9ez
L86d/FOLb2071HEHxx8aip/FYm83OLH/fLk+GHsel4ujlceA36SIx4zy6+WKehorHuq0hzNpkQIa
iv0Ix2zys6p14G4unLmksebpL/GMjTOw9NJhOnQy5tTdQLIamqklw0g7TKJ5s0KGJWnRftGL/l0Z
+RcwHdgKkPGsgD8uFFSgBb3cHdSumxs5n+JC4rzclkn3htwHLZ1d/eUd/yiC5IEQLvJHlE822m7W
6l9/Q83gqOaZHk4iAS2+7NJFGvbm1ozE99AwsNaN9kHLIL/4YWjy96QvaclZkFR2bNnBjB5rHCA/
Z+0p7ergUdjT5yvgPvtLOvregvMDoCIhUjK0Jyx1BWpC2pDAZIo1IKpnO9F+5CLaagEtLE6F/RbX
cbMpCvi3rD/pX+7o/3gBMA8z2aEu9pz5Xfj1902VJ1pnctJrVvdX8pTGMw43Bo6Jd4+m6g1Ajncm
xQK7YJYflDfMqneC5i0jPuXMmFahGXWHnHy8B1JhqKqzV7jy1Yrivd0FK1bvvUeH4GwhIlwwRB8B
3LXDCcVvsBjG5i4iA8OpSRYnkla5oL5KQWlo3WrIdDQgWfGsN57a4YTMbrWBVjav9fJzFbxl7A9v
1XxZPBJ2gRQER+lP1kvRcQqpkrr8y4D697oFdSjnRMfm6Ud+9nhy/rMjhd3oAfJqA3Yk5lOdGAhA
CmR2qqwfY6sI/gUAHs+ufC1xqt3QKQqXuIqPkdNc7NB7noJwePXS7hC41tcmMqxjkQzh1aymmwXM
B/pz6F+biuSUugMcGRDfvZOYdVUgJ5CY6aY1qm995dKYTaq3rC6+BfX0nmatohtWE4kc+n9ThtKA
5vb/cnaCuU9dgHre8jzXtT+03CPlxJkth/TaWXqzdbXsO7E04i1KzBoRQzUuJz1JLx4x3chCxLgh
KgZ9vJ6Gn7Is6UHRcZzB/wvanGC7YxT4BcQh4xIRA3WVKliUs+tNTROD1ZztNG5olWuePGDidJkj
ppg9Zp6B9gkQAEhDjq9bLYvtS1uMGa5B3NadFjj/aGOZPhNwxtikmdgSay/eu9Yb8DKXowbYUypS
502ZPNfLKNDxtWeqvvakD179ivzOcJRkO8ca2Y1Dch0Ng0wOARNJn3TxRC99gAT9M0Q+x17NDwoP
kquFYHF0b7hRNxoLvyfNwSJmjTVv+FL+UCTx/jRf/dmLoTYT3ulDFpbHqQ/681DoiuhZ+T6JTluX
uVftpBj0pybF4GRy7IKJACz1n1noyjyHEN0uaLvXXI9Nc2F38k6UQ0GAnXtCIdlebRRhexo8a01p
9c6s42TNKo04OwdvmSe3zu+cNxjF3oyteQsJKmT/dT7pmCxXXjPIc0dI7Z6gOvUealm0yoNuhBrQ
LAhwDMDJkX2CC6fee0AmrgImaM7AduPbzIv+7w6REFjsvS580VxtWuOTTUhQcFHwO8w2qrbvzr0W
/jCUHtzK1t/YfWntU2qVBTWGvmsHs76zk9oeaYT1SPSz917UKvoKIHnh9bADgKawILp9Qm5n5o+7
vITh5qHWy4h631YDqacEJWefWNRxMbNJooVTR2xlnN8XzUyjQbpKMA0Efb1QpyhLx8+s0zSER6qp
xx/7RNLf8IJ7HKaMHxEPLSalh8vKjtTFHXW5jN2IZ1fq7jlvAYTpNK+/Qf7cplrekClpd3SbiSFz
/RWor+jp8RGenaT0bgaSlXAZ+NO+liI9exDNDwFsikXSWeG+NANr9eg4egCmloIB3yEE2bCdSqfc
kGkzlLHzrmQpYLqocOvlKnpqnPwu8uqrbFT+lKdDcAVjSqweLPS2gPRXe+UzmIJ8w19pK2PSq2dn
6OSxqewTeqhn8rerf5JkfJJennyaVOKsAUHXx6zXOpR5A+MQGf8Y3bp7cRMuIAoyqwzI7ng0Spya
OSNvdgtBgITqnuvzaljqRMR7jlRiivcqiY0l0/M9UTzQWeuiPvdleBsMTM1N4YzrCOTACcOvjQxA
Av10a+JP4zEG2Nvb4yUyYGsno9NcNU8VSPHU1Ui1BDWjsDHBMsqxTURMRo7bicDFaxoMu2TS1NEc
3+X0uRKt9kZMScUva1scbONv/iCIDvVHF4sJYCgAs2dZ5u1CjrK/hkOVbP7zE/PFpVmlwfJxBTg9
HelhrzCzaJ/TZtbymtBLJtsKzu7ElI7J1Booo03V1j8r3fmMHnqfOkl9hepaX9PwRhUzfq3CZ6eG
u40EQxxDBhgLMFbyUrv7hsST40NCkkmwroUIlo7Va5shIFvXjvQckO3E2VE+t5WFNqZ/fRwlLNrK
UFxFvSz1OZGrkatUyuyzzhOxbDO1FW2hrUTW+Cc7HXBq0VrdhvMCwtjpVpF2tC47uoA6T/Tt8TGJ
5WDi2jfLTt877fjipWGBPq0BH4XgO3SfGLNEO0frxaJizbrB4Mp2EyKGJadgGFHKdLYdGs8XGb9r
UTEsUnr9X9Li8jC9F24XbFtd+0fT8u9DWTf3KVarDEz7shw94LlMYZ7cztqh2x3o4xikN6R1SEM2
rk+RGXKjwLhxdnS2CfKPlziXrPGh7nyXPNitEdFpDx3SbSOHQDzogCvwffFnzSicZYCldM/saMFO
FN0yD2G1rVUQLKmMFiyv9RfW/o1wUN7OQxoZ2Om6DIZxP2rSm3MGVrZ1zd1OuyWtiYVN4XdhW7hh
jRz2aUtKJcQRb4uXsDkGncmZZYIElIYOsGeFRllMzkhR439VNJmoHuGNZfaUXDLpk8Iq2/RzWjtP
1ADTjxmqXqBaXomQOEN3njSRGIFMsTiroWru4VSyeEaIekuTAeWDGJbb08voV1Dteu3g9u6AhKhE
PCz098bTbr5vEXseT1g2KtG94C1IrgaYAdyOh9wxs/NDCGYnTGlkADs9A+2u43ZUvkjuLomPp4Z5
QR/EwzatK0TIbmBd3FLZQJoYTj46mR7kdjV7IqkTU3IJ8EmWZkQQbOeP8OFZU7OnzorEc9jKBKjK
STPFmX11DDnarDxkpZSSg01esGBsFdGWsRwFnlEZ9R4gC8Q9bxzOImnuZNRc2rgOmZYn1uv8T7RR
H65Nuipzy7uJGtx1p+XJPyOBH6p0aKTGjYOlzrh3eMqekQaaRz/0spWWxGqf9UgfCWgFj9SM7Q5M
qXgzNZuMU1kPJ+IOzq4ZByctpqEHW7N+H+fEoVSaxyDP0FnDpfa2EGnMZRCb/kq4nOt55Kp/pFJb
lLHWu+SZWaE6zc/WDMz79xheagDSYjw3cG/T8vj4yNhXVgmq06UAp35O60bbITh/efxpskcCTx5H
+Fh62brswZqYgTZdy0RL72kyPAdg2t9lGzFRcgQz/9lvFsX0jvMQRDJItmyZWPLuYi970gie23Ua
o1hRtOWdKMJNWdYdOVmM+1o5+Nd+/hDjS5bmOdbObvxCvbGz6yB6M/Ra2xudW6xFFzl/MRy6s1z8
l9pzphbRHJ8HRz56oA8zozpigNGVqr1Ivzvr3ME3NyeLR9p2eNTHspqFd+beNZyQN5yK06EpvLZc
8oeyKHjXO8s4ViWnUi9B5/D4Y1zLN+Au1ms4lM9hahffpcyfJfSGlddNzVEgnl9HdhoR8Jjrr/mS
8kjflM5orgI36p4ByNpPqVUuUpPbFoapYpexFv7jqR2IWwJWlr78uz8qT708YIlEEy3QsYn30Rlg
H4pq1+VtcDR4+6C0BjVcqXxo175WRSdOeGvblcVLFwMg9GpHfw8gvciiyr8LfgsIp3gnfONHlUzP
xHP5XwhTpmkbdsMbBQbml44Y5HQCMpWU5EUTVrHgOmovj1DOsUe0KRP3rrdR8vTn1sC/8uFfbhfU
AUaups3x2bW9j9MoL9CHBmEkZrkGv2oVx4zLOZhcIX0MYlFXibegOYuzYm1Eg7EUypLjxtCsdodS
83MxpBX+M0D8+NTUJyujF01Z2hHYgLYwtI12nQsibNqmwvudwOX3EEvDo9M8cuAnJRHnebDBlcCc
YVXNtXXC/sh8+aept/aa91ccptSebqmfugsrHPPvQIpWhUeqKIC5SmjZZcrifqEZVnDRK5UsKt9N
tkjfS0jPugVo3ISlk7oXI0AP/X+AIaFntHuKNto0DGBPvEu3XhIlAwgseAom7MaIdfZCivpqzR95
dwrt4YnCIGmtkRoAOUE1Rs+xOyfKqSldiImsNDtqPMBtZOaQ0IRU0tsy0ghXBXqPZVQa4mg3WsZo
rx/X9pNo2+YmR9HcyvlDC6x6iQ3T2FRjhRo1679F4yfPk8DyaiO/qkY/9io3dtEwUmrEqkJ3qJO9
2HQGbimptDeP2fTStIP8uSMRdV2zB1x7pw02Td0R6+OL9kBG31byX7mM81DQFdUP5l0dX86qt70j
xIvvh9+yhjCmMWluSeDIU0FaMu9tCKqQiygXTFrlc0IXfue3RotqknK/1nyCzyZU30OOAN8ccuKG
uRULfo3xOmeph8709JDFNm4Fi1kmNgy7GvJ1pLpFDTcFtnfALS+qNXkECZl5ffkOGN5O09VUmp8U
s92NKMDdPgRE9QgtPxFFdpgMZvGG7LM9LNYF9KlsZU+Ff5swImwG2eUnsnirg9WIlziMMoKZ050B
ivstJcHqwi7y8/GnpIzcA/uwXCoX0o7GDHfzuGWPD3oFHgZKIE9RTepdUBgU9Qzo3+kobIU12S9E
VC3KtLQOpHrKVTmHYVXltA98QV6SViX7tiFCbyQOZIWW3tirSX+HAFVf6VCIN3Qwi15O/Q1TxheD
0AqY12H0rtNQWfC6pRffTN3nXLLIwawu0xMj4h4wq+neRFG5N61qfBJ2cxuef01yVxvlZ7PwiDu2
g+EQi8niS6iVPdTue0UUtNTBlKKgMW4hQV3rYf4JwmW7Js7NvMmc2AsZWv2y6ctqmxmlcTKRURBT
R/xj0MXpvS8seW7rgMxmZkEA0ZtV1JDt4XMT8zlv41E2PthJlQrHo6nSmZUPqBgzaHAUyg+OZk4y
dURg68pWY30EdYhcKqlFuO2iwl/k1ntsIjwiaOS9I5PoM2cmnr4g3dtjbl2ZoQF+bU25GYBtnnKF
BMFNJxotcfFdM9HhJG2s3ZuBtkIgwfxYA4//3Lqgj28tBXHie55fAHdY59hfymCZ2e5K+craA2t0
mJpG0zLj4LfnWpNFb+beWyIYZ/XhOotR6xO2gJ6PfLOtYnR2ZcthqZ7qmCQGtKCjptfHsfG8A4r3
eqlVlvYWhAA6/+1oPFIO6pHwkHlZnD8eP+k6eUCDqXbxvFw8ErQ5OYAnwtOXLEsPwnFa+hz1LGvj
jzYPQmO9OdPYr7Q51S6ZMcsB9A+kVCSPSm7oYPxw4zkzI2uzV++SzoW+rT+4solAwu+8REHV3OJO
/wKRbc2q1O3roZqWYH3fwWXbx0abXiAHmN8JJvgcOLW6dECe91EWVAtbV89tVGavbUm33SYtetUp
zEVAqiDpd/iMyYkWFq3XTBVrj4ApQJHJ1fWL8N9f8fF70qVPlyFB7E+Ia15MAeU7igx1xPxBM1ll
yRn4eruTMc+aGUjK4Gj4VGNtALob1rTjYowPqsRXQV3rzB94gNEFENuxFAYibncWMYwAtRaSRQtq
oq3e/dyLUITE4dHIJ8bAfXprLc3ZIZO1bnac2LeIeUIzVfWedt7NS8LqUMT95THl02X/TfhxsBGz
DrWfdaiPj26419b8pjEdY15eFcQRTMH3R6MGIx+tLKdsIVzO5S8PMKNURCLk03f3LGcCQbxf9C2H
TJYlWoV8q/c3j8IbQeGrq6YLKTTG60A6TZGM+WZM6V9l5qRtuYP6CpX+IqK/doosD/xFFP5UIlw2
NZJUX5HcMPe9sqRot0h2zEWl6MYR+/DygI86VjHD4ZtpF496gJeq+JHTRztidhRH4aTOoW0Gwr08
7agwCC/GxpDAXtoaD283q07SpYiy8mDkkBZCgzVoVM64inLnR6l7kLVCyzoHgfejmC3ntO6eSLOf
rlZufOmqctgpWjKr3GpYcmqZHiNWvs2/zzzzu5FnJgxvM2I6toqUZm1NeoDSxabtnO41MdL3ROeQ
jgeXUBZCy57jsPqeWDoJKUhCFw2D1IMToeeeRiESoGWwQ8dcLlJbUdlZbvFEFwMITe7oMGVoNzZN
Rl8LZxIjwGiTNsaAYNmPP0NAf3fyON/mutLWZl06C71v6q9uM30bKHjurleVR4J1kI5H2r1ODf1u
QKK+K91clnmtbpk9Rku97sNjmRicNriZV6Wl4StbErh4PdxXgpEDLFR66qWfngj1+NlKP95HokPZ
LwnCK2Enpab0vpnunJ5eNku9d6KnYIw/0Tec7jLq36Gxvj2uvJM25UInkWDRzJWdOw7ZKWjS8xCG
9tfumxi98olonmihVxwM8L58zUnHQxuYbiYo7Itm1ihNxBz3pTiOM7nOE9fUNJudS21BxzbLsDHl
IEOCg1al4uL7E90N1zCbDR3edl3A7zyVRBkuZOsNq2mcJhQmPUnbtTWtMIwTLIKOZvHo+8Vp8nUa
bDiz3uBlFH7ELbDSG8u0iNJzXlDq6FgQz0ZsvRC56h1pJ7QU3UH8j0MckySde29qrsVqD4s8prZZ
/T/Ozmu5cSzLol+ECHjzSu9JiTIpvSCkTBW8uwAuzNfPAlQ9WV3TMRUzLwiCZCrpcM05e6+d6a9G
nTliUTi1ToKWyWZ3Yp/H/ZcXIuEcJgNOTX7zAnJbg4LVus8GmbbOqisjw13x3NXA6pk1hA6gcjrk
ebr+XheZyF4POVnrczkybymM0hNxVqG9L2wQ7lYkJRQKbdj0In+3qiA8OV413NKJjaEJTDSd2qrX
pNB+gMdlaxhq/VKUzmaQUtsTRXRH8DeyZjOGnWb713mEZ5h1d2pTNHucxBDJXXuyQyf0qRWij+0w
X8WhR7LDJE6NtMk42DtrVj8Q0XGKEZMBrDQNfnSDU74lueouERrlR/eE9zs5lUGXnLDnSxwHurHW
/UlrornhJyayx06GmwhmAJNmsDcVPiujtRGlZM0PR+lWAeSND3Us3GUD6mznNNEbHFdvw3TsYAhM
f0jX5/1lpJOsraLtHkTKLjrQENYqNhk8jjCwnPptfFN6lw3j2CByZdWN1Svb94na0rEo7Bs741+m
XqjP30NqKfpkO18VgT6oH73+RJF+urQArLL12I05WlJe57bmiYe0FEyb6ZiAmtB/wmr2HkJHvXSu
HpwMXvYysgAf2xjiLwr/29GC77KGM/tQ56O1Lw1q4wSXwGqPbHVbaR3T9HTgt1MtUwcRgQEd8hnL
zh9J4cqVq5BzgzRiXOSOGxB8JVzYpyj8WK4Stjaa/tF2U5I+Bv8+grtFNgTg1LbqRxU5B2AoOEcB
k9ZxPihhLBaGCEgaNGCjk795ng9WG/I/KIH9jl9UMojjNGtdM0ErxyiuNm9iqqCWVvniRgN7CK+F
OlzUawE96CHXWkm8a1C+2dF4z0V3RE/t7Ieh4rVNKzXy+pZCT9WjPS3ARe5258rQnnywJr5OVZfS
3KUfx2Zh1Hn4Bf6Q8huVVUgV65nzPR/6UI02QmX8T4awvucVJPEiApiSUvielwHj6FvHNh9HUl/d
ven9sg0KQXn8YE+bq1iOKpYKrpiweYRyqz2mqV1udanmSxkZK2kgNRDsfs8Y0LJ6TF80t9vUU/GD
VAsa2OKuurmxrcqCZhgFowVFXTIARF48h8P7/H8oqVLfZXGLy6R8rIqYtzYqOfuFCd6f9OeIpJEb
v6bghs4i2g1FPsWvJHKvA2hVuqY9hT2HkZCbhRB2vrH9uD11+dBu+AKyrZPwuaatdyLhhABtq3iK
hKo/4hnb8YJsEpqJ0/M98UCHsSbx1qSeNmlPcNauHRXgzZjI3Zy8ARClvoSRfm+n2j0h0znZs0N+
SxztKGUcrqYpJu1a+2QK+TPz4MNUimEvTEF6z7ynGaZPm+yAgj12jmhLpZuh5PWzqlBZ7sqi/tR7
f0f0Vh4icGZTVQ4PJukBe/R2JJrC+37Q1KNm5PDqJwFLVvoBble9H9eNYHuRNPZGsv37IVzp0i1y
kGx3XbT85kqXINj3FhQhC3vCDYVxeC/SZ5a02aMOamXXFD7K/NHmj/sZU1Ed6ujN1HjnkDq2jLS9
mJYVuS+Gs1ej1BBhtuGTAC+nxfWDyHGsql13Gub1lZVorJvHfDFjpMOY3xAv5bkOWrp7HiU8YMN/
3mro1Sz0ZrTqDVTtem1SiEQdEbwnLDo2A+Gse43czCdUka868rXPTCMrmiKtTtqQguXep/uQqOlU
WXDy58rHUSu9sf0KaqKbyDZZdGDod/1ARMfJ1HJ660rXLw2+xgM2CxdrfN9hlRls51DHP9DN+fv5
xOTD/d/LP/bUCP636s+EQDGQtk0eaFf7OxvOpEdQA0jpriMrqk3ZJcmkVbGYioFT31gKLF2r7jaC
zu8+DKUOJixUCRnwxdIxayzboC42st4pha9+5uaOzMnwVQuppGapslV9yrcjYugb+z7zltNLXLC7
OruuYLY0Ivk0RKa31dR42vQla7/U2qfcCEgQyvM3u67MtR6albv0NXmTpu8dQqsGMmJPC0/1CTUI
AYqlmz8kJWs3Gg3qp60lS767vav2AYkPiT/BM8AZ91aym8NnTJF3F0TLW9/u7slgBG+9apUb2Hbm
thSDvrN6bVjO5XHRnsMKA8xIO3zrZJZ5JvW+WnluUW6J2GFRbVj6Q199RH1S/JNK9D98M45jTxJ3
FfWhPqtI/6JbKNo0wYJCn1gLY3qJaVBAA4f5zstm4mxrd9UkpFJWOpGSev6W6ZCb47L7SInJ2mBO
yjYNn9NqqFjz8sMxnlu9rRe0Ay6mKTT0wIC0CfNaqa3Rrgdq6cijlnaanzUyZ5/Q9Z9akXbr8Z+w
Nbgv/+dvDhgUQh0V4aKt/V2c0KY1BXaYY9fvK9MVXbKtgojCqY0xT/ZVvspDRCVVEuyl2Yxnl8C0
oQrjZVKW+rn2f7HYjFciUUmXatn3sjMYF1XV2duMcA1yisxFLLSVgeb3UEr/RXAZHkcNZKSG+3tr
N9K/CP0GTN27xKXnIcpiHV7ZpDyWUePu5nHFEk+aFXZPopSbohybO93acjRgQhjFJOaDOGi2zvvo
d7SHUu1Bi7v8SXG5rgkKXXWl162kOj6nPHMfp4JA7oSa37zSlMTs7FRmhIULOmVhNm77Y76lop1c
OJqKHizXiCwIHQe7Z0VqbQSWLAHvOYzGF7lb0VVJSRiKFkl1aCh5nLtA2mvbjzaZX/knY6idVRKL
fh9DuODHg2rC7jFY4oY0VgpglI0bSG8JK/9csA/9ZanxNhnv0pRoH4YRgXY6XOjcklqmRclF0Kba
F1rLyJ11PY4bg6VMq8O0d3RG4aQ6xTp+xSYyjoqfY3qLlSdH8wEbGhGQ0kJencLwtpACdwafzL4z
03wDrcXeGpnrrDqdEsHQGcjOXdwO//sQp0/Sr38f4kDE8etH/qM5KqIpHv/LhTR2DlCOesQKOYw5
VGZvO0hKRlGEdcZelxOZNKX/m0ROeSwETjdh/aC/6i+DQESrTsXJRbpFRQRq9llGpgnNovsawACd
nDZzN//3V4ttEIYvGCFkvTP06S+vttbDWInDeLiS6aJji66j+0iegZJQ86YKIRPjAQG5uchTwpaS
1mN4qMjRkCzCdXXXpQgt6mSoDyZ7E/y0y3j0NDyVeXjAfxr9P16tjc0TK4tDo8f5uyg8yqyylaaq
XUczyZcsBCHf6yRCxkmlPSHFL1dovyxkF8ntO6MGFRKXiyCO2SfxIFOI2kTPChGTHJJpK5EXKRlc
3rvvZgxnBFD+gxzsP5ghkcshXzcwm7mgAf5u4ehGsls131avcBxeWz+Xd6/O/UNrEaXF+5wC/aIQ
to6oTwPmXiiBrJ7tZJCb6IBNwPihh9HVzwzUamZa3RXNlNvBAP1ArX+BgAfVt4CJEYwpmrapbK6a
Q76TRDne2qpfYgQ/ZFpbPJEYGp+M5CnRSckOa3K0O/JhFmrWJJ/YPo51STkncfcE/VanLh68W6GV
21pJ5NFpi/UQNd5IuCDjcyZldPKqV+FXMQVl4tqm4DUUKiL7Ni3Sfjv0TF9YBRBHmWOqXNG5vUEW
lq/5aExucTgPUeJj86pQtUx7mZJmyCY34m2vsQgYSIs+6oEYfmBECFJ/OWYmDnfHu85lrKZPbnnk
aJuy8nG0KlV0sV2gmgZW5c+QjN/RguRFXVJGjvoovACokeW8UpRcVY7E85sLb2faXnOmfckWtPRO
ugvXs2dDduvQdC/nfWbFyjkvnYM310p9pT0SXSmPg00xSloKPQANAgIFqhfPVojYsPrHNmOukwkd
oXYqYpjvJH6nVzeHMoiJ8iOeGykhBTmCwqvoUEVMPqOqtIdc1wtGtJTdLbqmrVdDuvcaFISlSUDl
wJb/FtI2ykQ6/JPMelLj/vuANfnDDMdyZsH63+26OLzaURBRdCWF99GpCpUQOEKrAZssfcAra3Z7
DEKGChfAQRXVPaPU8/d42r4Gj9ybnA7W8z+MSui2/8eLsmnqoiG2MBw5wKT+fRSlCWD2UMGMqzDV
JxDPV41S8eM4HUj/KjbgX9qV7BOEk618M4fWvKgD5P9eC+LzJDsRmnhIKUSGjq5++mQfeyClHhhG
P1GPpAtHxPqyUcLkkxIHTTzZMmOm8kOJu2er9gpUFw31wDp7Vp2s2tOgWRktU6z01lQjG4KxycIm
OZtvSamWuNOWTUl6BSu34lWQRGplVPzBx0QbRcqXVPTa0fVlP+VDHnFxxxc8dOXRRVEAZEuQDwcD
FNlC6WrZBV/uKMbgsXVuoYuYm75Sd++j+o+4bmnOJAWClSnHz4KDsfKSWiWONXrEdt2etClSK7VI
4O1U2AzzKQgwg9mEiOvY1YioCqgD64V58HBOIqsO8SUjoEDcONAXizELbn3EsSDtgG+p+J0/fc38
4mIndmq4hvRnDq1omKTLyFk20LjQ8CdHrisDM5C/BvixYj3wqFtBvammEkA9HeYVCcrZY1A64dXO
2jca2MXe0DrO1I68dbX/NZm2aMsnwaMPZZwA6OeAlKsSaRnSzfhimV54cPWsW8bSM26q9H6alRkf
5jOpEfOFHnRhm5m+jvS3KtOCjUOszlZwCe06ruJV2Hf+tulAcPg+yXxZEb27uONjPWsOCZy977IH
ZHSkmPhflbK6NnZQPFtmSepqTDxuRnbJiexd4s/gOL4AaL6NlCP49Ii/9JulHDsbXAAjWtqVgb0Y
bSPYBKPLjxXc0ImelAAnxphZjU21Cis33nsN0UiJMiUwD/RhQ1OwnsRt/QAOdz20NhL/gPfFDpuC
ViTNdeS0YqFP7YIgQhrVt1eLds56fkFDGnSHgQ+f6JXEVfYmyp6S/KC1RHS9N9s+fIUYS3hzW+Fe
H7DyBoLAUsSST1YM9y1rA6rVDHMo7CjoZDUQTzwE5okZlmjY9ORM0XBRR9RN3gP2JqGCkml4pPjL
lnhiK1oWsgJhJOKqWU2yTmw24LmfLyyjyo6FUgQEa4MJ4n88fiEUix97tsiPoI3PdsHGaJhShxGL
WFRJoTKNgR+ffRb9rEDq/FcCNnbdDwQqBtJdCSIZicIMyHdrplfHOkWranht0EaPDWSNQz6wGR5y
cElFgOkgigw5tWkPiQD7NP+4LeJei24NfGeKvw0lDRGR3Po+qxd9iPMytMZmW5nUdSDZBJkXMr4H
fXERkh6h0d8j2qpr8jb0qxcnZKtMtzJ9/KglQmjWUOu5Izn3JgnHHPBT286+MzL90DvUTKrWzHaB
pyVrT1qAPcOECl2p8J/0zkgvwCEgHb1O1NIaVdo0PuLQp02Soa9r8lU5gUjmLhAZaw3fW+0uFRbJ
FX1z7VdYouFTjEAcDXpfQUzQWKPIFiFRaO6q6aOv5fCRqlW8LtT0M5B5fJwPQvrRUeC9XNadGmEH
bl5qT4+uojNhUalquYQpieQgZ5nXxqJbDw6xiaHrVIcur+6z7ng+kHb0SrCYt4nt8SLigZ6mXbRb
vfYZMYo+W80q67Eth02rl3/0FjkzYybss9cQYmcNNNBJgFqLGMBNokXheWpB53156hwnWHkZBR5Y
t85D3sU5LkQ4t/NpQolPmSzVKu/+OcIr1E7Bg0RjEH0UDePCUwMKkiPaiukwq7zr92l/9SELguxr
AnJzNb4YcC7QRWc5JoTYsWhQJ8210nYRq9OLn9UslKif0DlRnpRY/lkDCnvA/1bIS2kreffLsr4D
bdDrcqnUprGpHjxd9S92UvmXBCCcGzUVyByG7Yjg1UPRaZSjaXU/CIkNwDLvQgmW2QBLlfYLI0Yh
+vNc3IQ1spRi8PaNaSYbg2i1RTsFro6ZnR4DBwyiMzbtpjZcf62lzc3N7OqsSUibcFKeodqMlwzX
vGGJcSsl2zl3NLo1cVDZynD0+qhNh0ZE6j7PzJ0VOO2T1pfVYoxowoZkvd0JtmW5He0z7Imreqp/
Wb7+5mttcCwi1p1eE3yE03Dftb48owFemNNw3xjwq2pNJutvQ4chHwNEK9ipLWSotGkg9eVsjRNb
HtIVUwhpVFMBlSviXSpddgWx/tClbCrnBojoQvqPAYptSBj5bYT4uSlULpckJ7UwUpjFMrRsZOh2
DfQRezjyPWubxAFNMTcoEIZS5Y/QwtQ2Y4+V1lAv7KB+gNeJsKt7UloyscpO3jEipnuEP9mipWqz
DI20ObuFYV2RB6JIgsw2/+pnfhsuaPWSGK8Eoc6XmjOmyWORDRSJhPucUU3YNXrRX0HJA4jMXGXr
+kVFtEB1MFM7AUakj7tQNEdspl24NAC1bJLJ8iT9cJukfnMIApsJu6zCbiGxPG8i0y8uGqLQVVKV
ZEVVmXfNyyY7R7lk1z4ehKI0H3GYOwvJmmej0V5jOOqGy3yoMyOiWrwk1D4HSTIU5zQsizOjuUtI
vdkB8FeL9bdqDQY5VusAIfx00M3KWWd4GBZzN3zCA6+70BtWYEPiTTvgOQDLmWx6JaIP10G90jv9
D5hGLHfIN29T3BeuJpe8s/qtUsV6xgdEkQpDoF5rIB8XsD7vnSW9naSu8AqhhCbkZHXS4KMZfA0b
gWN2F4i8BQNB9Zq6i7/qzd2gRpKtoPdHq/Pt46X6iLMRBiCU/ykeKwx3TQRBFL9J6wTIniSkLDdJ
I1CBQ7CqUp2eBhlw2zBPP7N4kFsrH9RloBQDoaZRfAJYsWzRJ2wMsErbVtOTA7Xeask3leyaZihX
c+BIZcB/L+v+XTRl8MwOf16Fkd8krzjWDzbK5tkl4NkUmgKXyTo27iAp0P13I5GJjSh2oa6JY9ar
1Mdt4In8MhcqoOiDp3u3Gm+OsxhV767lMZ4TdrYUGUHfQOOjCQRkP8wq74dIKz4tqqaTilfYvnMT
5cTN0WNtYTKCG1ruHL3ENI6pfQ08YnsinDSV7krop0oAxnbaYLoODdO2qVgs/kR6WJ6Sbp/3/vBj
rFH4UwuncTRtsLswea1ZFzwV2jSlD9SyEuwMyiQ7NfSo2QawXAFOGfqisB158Qa5KgvD/uXqVQQR
T8K0ZjgiSsHatyxOl0ESxEwuj0FSv/VwCMabw4ppOV/E5qi+x0nSLgP0T/fa7a/lUAx7TSeIA4m9
iVt0vPClN08Zjr4DcewZyIVV0DqoH5TXmoQsYUFFSiuHdh1rvIokTOp40c1CPX4Xk0MIpqHhoJet
ZO9fypFd/9JGNH4FTl1Rds6r1dwUcRDSThWch9DPzsTCppew1j/M0e2PTk53oUlZjiDmjLf2QIDm
70zQzurMNe7RflEylZ2KvA93ZkisLiRj5aiSdLFlFfZAH6DYj97k1ldapmyKBMQcN7JaaI1TH1Fn
2Tth25tZ4pSUPkrlJLl5Rh4+KZ32s9FqDVc2283c6RqSNex4bfWO2NJD909BPXzOI0c/6XmjbjgQ
o5ZQODrOJiaHQI8FVHlmfwL/xkNvFs1DI7dUGuJV3LTWa2txoVEkHxaNYsb7holp5UGqONEx/3JU
v1sXcjB2ikqmAxSjeJenePdLTWXUNqvxiQCMlDVP3H75RENjl12R7qFfgyA49LGvfcWdv0eTy/Sq
Ws2pRab54BtVStJmmR7m07RK8qMN6ynz7TcckdVLr/vjurWz/BT0qU7nnSl3bCS+D6jgmW63C21o
+0ffU8hAUo2XOnUERFGMASxX2xtbsFjHDaA6ncfrY73tRnhb88R7CoMyeKJTOkxOwkwm9TpWTOI4
8lpSkwEwMS+l5kWVWu1iKzGuqPX6myHzeu8k+ns46Trnw1gS+2SL4jQPYCarqtYyq7VRjvV5UFG4
gn1dap2nP2REm+PiZRZJ6vbiRPSzEzrDiI+htrS86bgx/a8h5ofT1s3PjrDChRozqBVqPa4Lt6dr
3g/D43yrCEzlT62XBeXslNa2cR5c7wsKu3eHno8CXXZ7L2iHteYEw3tXOOvG1qyXQXKZVoXTHAR9
RhG1+mnelrq6csMi0Gy1wQx2bE+DI1z3+GgXmr/VE924UOPBqtWpHn34ot+TZZM/q1ZwSXBxf3Rj
Q8yzNYAvswZ8ZuBWoCNK5V0tTjZ0yTvX11mp0+L7MJLNs1TzhGzMrmaFUWRyPw6F9mSJ9m3QR+0c
Wb567TogEq1lnLssOeOlMfbzmZzu0tvWpK9TgC5xXXcBazk6GqGqPzOco3GsjfCopl16cQP3YXYE
1a157T2C4XW3M3Y9A8SilcwEBb3N/YzmqqdT0jJOcIEuCFu65ewray1bW5p2znc7JYhWImlXRqM4
mMYtFQLvmD0gjqgOVmJGG2nRp83pqdRtLa0VbcV068UVss0GTZhe0V0pOucyZNGAlHgwwWQNAMCc
Dtp23WgnzxAq8mfjaXTzcm0g2wOPaURXlvKUDabvs3Ej5cFQ00OmEGLlJp6zwD5jL01SejAcsuEZ
Y6qRceaRSqKPKMgBMcnK0K+iqHGht/JnmUMGpHeHxMI1NJZrCYYrmhzZxk5kcgoo2psYeOaeOETi
JTIWanMVU7MXO9EhM7Cujr2mvY0ieo98AnWDYNAeXRYTXALyE9wr1iqI4+fWMa/awC7fy+qA7QJr
/BxEzNIG87h09KCbpGUpBHYIoPqUvI6Bs1z4Kqa2ebal9zSyWUaZwJgSKikx5lFp/kzDRUVm6J3O
GFHFb2Helq/R0IcEieZfHTLKMKPFyC4TzSlS2ivCb33Pck2ys6rtx8KpKIElnbftwgL9fyXJE5eZ
spz/T8uyCINSvTDe0h1ZZ0OGzqVx0CoFKrzcMWVwbstymTmZf5kPZcPc4kfWxpS4zlS7vzUUxxAz
Kexe2XU/KgkbVqYD7ArjV1NbXIIObiFzzmSx+XjcQZEbbMXDewT5MtAidMd5ipQTOTwICdu6V1be
b4IaL+uASm12ztYl/qrSSS+9MBCoBoX6Y5xuhYU9/oiT4Ard/AWlnfy+MGwkHTxrGVieci9AMyCl
NJu1Tpdn4fQJ1gdQhVPFq92B1IouNFy2iZNhQg2s7EKSbY4/I/QoYjglEQwsQQManJdWtMXqe5HR
hHo9ZZjEwCQRCvlxpb4EvniD/V1SDu/lqam0r8w3/E3sJIjF/Vo5K6qYRC8siNUoVcsDNC9eiSCM
tySdTbbJM8u0fN3ZjUut21DO87+aDzAJo4WC4mS62n41tYIuHSU5IAdmh3knOmZZyu9+F0bJHdeP
+EVe30NhUFApanCfwg/F0c1U55TDf+dyHhdt1okncmBd4KtYH9O4nbbo0a0OVOuS0sMP8bw/u250
aGou9XIU9iOc8P1cKB/hxa2wA1hLW8+/LMNtyqWbmz/KlnG2QyD0OLinFB86vWvsQ2Acq1yzPyW8
5GUlPARMdUF1unxtx7y+hRq2kyBl9UE4U42ukfvmg71P7ab4yx1DUhpL0A7JZn5mPz09jAmQyEjB
CAex1Sxq4GNnDNCeBuege93+92hc0wZZBQXjncTzhPOy81dVPgREUyVT0q4fYd5nvX+E0j2uxkmZ
hRPauQGTrdc50WareUU6r031Jq73Wmmli/kp86Ec2FXFDmmpLt9X4ZVYAmDxqQs5+uGliyvSkaMn
VljGKXdaWsye+oDlUH2oB1oUeWFE+2LyUAduoT1QMHoxfMS0811pnjFclsWHk7F0hWamIki5+aK6
z+Sz1sYTq5VU7uYHkdWnKOMxw+qy8xb8uKOtiwf9e1Jig54wZeZr2Zp7qeIrpGTOdJGij59PMz9k
rdvBUswzZSPNsbhDbvIuEZiEdopDmA916Nhcowbra2M3jNrwIvXMWQy20ZzmHwljNGY4TXtqLcq4
JtDrZA0sy1+Rw1lu6XxHr+nYHBwRILtkXgfrQ5O0ZM5lHZs+D51iYlXtWL9NUm3bIq7YampjPT+a
SsjAeks/rw3UPT017cWVvdyggao2IUvUl4Tu4YpnhDvJh91GWIlU26wPg6ZWizLh5/x9IJl00Rch
ZIjpPmLSHiNVcXYobllhBjRG8zQMVypX+xbtIpEuKAcUrD4XzCZ7EXZxjVKAuTdm8ChsJmtyB6yD
Fpib0VTaF7fG9hiir1qTuZ4cnQbToemX/p71xCuRKPo1UgB1ITcdsArY3aNSOU9I6kusQnQ2WeNc
lDp5DaKSJEc2tIdADllznM9zRWEaTL2OPbbu70iervxyGdLaPTRmUhwKp9MRRGdLqjphDu/ayBHV
8DekZaPGn28WdUsphdmxXVOR+9S1LD8AA8rQdiOwWsznWadl33fazGrJBAv68/z3038/Z77v+1+n
qGrXvV3Tm1eq/BBNh5ws0cN8ii2aPzafA3f3/rxJw5B7fz91fvz7zvlmPL29+ZYqrGylNihVU6rv
Cd+izA/q9Aa+b01v9y+n0wPg7P716H+fzk+BFcRfoIsJnwgA8fffmv9MaHsDcQN0k4xdDbu7s6zs
EGouH85fbs5vfz6fD+X0JjspeBKq+Oww30lDFYaZo2urv72R+XR+x3/7mOYHSHBsN6jKHyj0lgdZ
Iyvvy75IoZv+69zvFVIU1H6XTmsl3JXTb4Viy5L25rL3ym4nsqEel0bvteuxKH/1o/0F/DBawFrN
fKhOEUV13ajePN/d0jy55B4UujC1DnYcXNrMWOW5kbNuMN8cmw6SyHXCTAvWcuRpOFlBuzjtXhzd
71e0EV2mXzZhLMjfnMFB2endlFJ/i3LtQ7rjY6VH94p25hpw4ptZji9p9wTV9IsW85OhB/vcDftl
qgn2TTWNKoSRK9FUEWWmnKIpsR0hNkK9edId/V743XIMYHcVXvqZG+VLHsp64xbqStW1lxJF2aJV
hLPM8qlPZnx4jf3ipo29iJMjrtKdIT6MUoMak/1K/Tty3R4cjPPghMHai6M7wSePhg9TLW1+ItBv
WM+kzRKdzSlHkJZa6ib1rE3QEhZA0e+TdAUDzxWZc1VxM2r1kr1hM7/Uibp1FYGi2oh5YaHcNLah
od2tycwWzi2GBlJVinMytHpXpU676mEvYJ7xd1JoyGit7IQpY9siCVmh8XtPwEwWedrurDJ8FBkF
p7pAPVe+kRAzju+s9DHJO/1jo1TBIusc4M7GZlrp78F7XCQ6WofcKuZ1Wk1wCanom0a+HuBHL5XA
2bpat3BVNEYWKHi9DW7BaB/YGDwq5VfQdzwYtf7CzfV7PblAWvsxiOWJrLCd1qJ1Q8sQPtMB4DMx
M/p64R9AFDrgA0Ua99SFtMkreIuw1ZPOyGealcp9WuGEjf5kT0z+0DnB8jzETfFlGPpLa9DD1Leu
1eyxzZwtS1Qr91XZDiEq9kCoxUrvj346Pqhm/OShE+fFAz0qKEB6VHjXZR+8oyNqcRouCJ6i5+ZJ
JEruA8GMB2rj1S5KH9julIusyd8TU35m8HQb1Qk3Zf1Zh/2RYtxJ9Ypw4zWps9IRrWuVvgpDncJ0
qFDFSonhzbS76fbh0ulLUA38rKsOHFphbdjWr5wxekusxFp0KIoWUUqJTuTbMQrovcFc75ycsB7L
WI9OvfKchI9tePLrBo9TzETcJ0w6/Dlcu26UbwybcKDJnRa7J1CW5sZFalXX9dcogpOIATukgJJp
gURXhoiVGT2hFFg16KaqBktkj82RMBdkJ7G8QlevUFCnVybvPZNNE/BbTgKTMpHtf7nOIFAG6XQN
E+Apr/P4lJbRSCTENMTpsRuMCAQpF5WBuWW5yIg3j4W90dsg5qcnfd+c7/3LE+ZxEUlctE49kiZG
vawO8wFlRXWok2JvqnmznYfFeUqbB/7fp/Ot+b750f90WgyD/+dU8vvf6SF7mgZX9vL3fb//sdoC
P6oLY1fZ8BvL1iwPYjrMp2aSYVSf75zP50MbhdUBTcgia+14r/TIkxbRNFsPAoHKYp6zv8/jvpi0
wcxA852/H2msjpjWwrr+7f7vPzbfOZhEhv3lj30/1LaGTX0hIAty+h+/7+xZ2TM428Wy7UR5GOnj
/+Uw31f/9wMGCQSoQptNnTfjEtdu+DN8L2UwfpThL9+ksBR53vDDRgAOdJLWHDRA8UpoQOdvoK2E
O+AQ/bmC9L+uDEHwnNN+dI52dc2UNhexUSvbHPQ9i19/oddNv51Nx+SUwFavIFErkUuFaJxEx5Wi
kyI6qOJSoG5eGN7gAtwpH0Qvvc1o9OZeSXrrZpfKZoBiACgiQdOK7gHSu3n8Fr1MbJ45ABfWQHFG
mK6Sb8vz0CPX19z3/qATbu+0zHvu/ZjEmYE9vVBFsUVxN1wqekJAE9KXMqwQkjchtSEOxBlqobBu
dVnt0h7paZ1G5+ZH1ogPNMMdDefqxQvpf0lfaY4JFPJj7hj9OsomE7mts5r2yxRlvdIuK9h2h1Jv
AHfHynCqbHtXNunaNJX6zAYkvllKHd1Ktn9Fk5GVW47tqaA9OsQ/lNpawqDDdUdVCXVn5lImtuKt
NKNuH8WvdYpRBRNVeNZTx14bxRSSNiXvWI0Tr3GW4PKctjMUXLRz59Htm+rrSQJQuLWb5z6g7MQF
+Bh5Ff5zu3GWqllBNZ006+QTeYVwXzPvzTWmzYxv5TuUe9ECxD4bpsa6OBQV1jV0941qhOPdqPQE
NmJ8MzxkMT51YwpxI798qe3UwhL/xdmZNbdtrVn7r5zK/T4NYGPs6pwLzqRIiZpt36A8KJjnGb++
H8D5OjYTSV+5UsUSbUcgMezhfdd6FrB7pyPNYGjPftnLFVxMsqfqoD3gWqOBE7WLuWAdx943zy+S
aycjryR0iCFSDdqZQrHvIvfepdT0R6uFn0ZEwc/kB8BeIuZmZRV+sXTwbD6YivoHtQ336PtKfosK
ax2EECLINqObwebmJg0e0dOCYxFOv1Ixw22HyKIZPPJxW/hM+04YYjEWw7hp6g7oP7TotTl0SAkp
4S0ip6wOE5T1IHlkwIiSYGB316LtxdYIHXuZw3nYtEoJTS5ZU8Eum4IFO5K3De6nYUsJr1vVY/1C
eG+/se5VaBZnf1S/aBi31jM/U0YYzjw3ZR1SEW8X5sz6UVQP7L7ZNBMjaEYnEh6LxAfLgX+4FJNj
IDXXsa1a31LTflCBFXiq8zykkMBzN0XXMoJ9T3Imv1TWK22w+jMq3G+NguRO7YdkQfvdpnqdye0Q
Dii+fVpYftAdSqYWCD5qty2n9Fe7uw3tiJ7pZCxxM/u2k5a48TtUEIlQtqYHGb2vMvXQm0m31bsD
RF31lHmpdpp/0oyex5Ny1QrO9lIlHPdUVI17mn+qkH0fQ4e1ZgggR7YV/bLpxSLPgt6c6q1t0ot3
44BJ12Zh+r2wJROWGZkhxMKhMrUWca7vCVIr1q41UAjsvzbd2DxlVnOvZGN4UuBzrKnXZ2dfD7Jz
7t5lwkwBgPMnkQ7GpLGBFggVYm822RCsogAwYjn5QvepvldVLneajokhrXpzYYx+cos/KHW5jOw1
9wbaymPgdfE5BzszCfO97V9viSOjyGTXDHrcpCudiLhVnRvXthPYO1Nm2jEJbe042iX1sTJNNrN0
r1QYYuDN73LSuqIQaWvdeawPW0+hQ9g8C62y3aVkbfo9Cq0xSwWCkQOU1Um/Gmi0N+BfKXwYerOP
gSwVruYc+yRzFlWdn9rCcskdoY/aYYdcxKYsd5qIP7Usaw9D0peLKqHizPVlLFRo1iJ22LjSGNfK
xDCwWoYmaJ8HPSmUoxp6dF9KFtOjoiGySRFmq/ZIPJZimsvChLs04GdbUWq8lkmRnulU2GCaLIdQ
SvySrVcoW/4vLNAtH7ZjEYcGjn+Sg8pZVHbjbE0Cuja0vgXacIrGJkW+pZGqwTZAzbhFqkmzbrJa
E//454vLFTKM3D1oUZERjU02S18r3bpVe+M+BoclsfQ4KN6TRm0fqgi/koHMSU3LzyH57htR6yjK
qlhbsMfzTnmieyutNJudVrAXwg7nHMK+a++9cUj3jjIBUqa3g1laG68PKafXBDaOKEyf558yvBfP
aLU4b53BWAthc510HfdYQ1rbWnVGuipFAjGhdlU8WLZk/Ez1k57bCQ56eGvSL20cjpp/nfl8otge
q1VM5+gLxXptgL3SGAR/t+2iT3L9W4fZSzO/9fB4ESBI89bJHw3NIyLIR7ZSUC5YBVoH6APR0aqv
q2rLMoKEuwDyz8iYdA/+PBkddPJVoREnQum4TuQW7Gu7AfrubY24neS+OZHyVdnWLA5QTVi5efTI
6d0yq5JPP7krIwd8au9l1Y6c1PTK6St6OkUW0xEb+3Wv6slK1UtnZee+fmWyqh/MWD2KrCrhNBYA
QxBvDRGcQiOvH3oaale5PvRnweZiMRTJWYSN+zWtkOQ+VjmS/Jn3hA1jIQu9P1dmlDzHdasvh96p
b5LC1+kRT98tjNL72nEfQAHCumHmKUtMmWWjFTdmxk4YsVX+UfPuKwtSXqP7yTmU8UI0JsjjKoTa
R7bSHiiJvfQG9CCKyfSjPtFvr3d1qDtrMzaVq0KBp6ViNNyIsL8RIYNR2jjmhhx2VA2TgYGqNwsY
l97a9GQUpb/VQzM/QfoYzkMZJgjFRbcRiZ8RpOLlz16Ll5VQ9waFCsxFysWMOF2bbFtPb9A9+NVK
MNkmfiAmuB4MrMg5Gp34A5uT8VA2Urv1qAxOxgXOCr3PLLb8e7/wrCNRQ/0iKQd83kAT1mAxJ+Rb
RhMQc7iVFslBNQrWQNNyQUgG30DTTNSI1r0z248kHsBwwKafc+BPeb4pGwXB1qSApXnUXylOa5/L
+uO8ZEkjJCxOqKNT0Cx37xrxZx7NL7P5rxDoWWMvOBgtNdZFgPt1Ack+2BQZXHJBw3sTtyB0vmdF
+i3qlxRTDSWvjyCYv+uwKdRby6o1Kc1CbA7YoO8VSYxlaptU3y2Q7J0rT/70Mv9UoXdYuiRarpTJ
2yc1vdvYKhWVWjBD6VMDNkDLtDRdmvHrtsJfqUyyKWIQvirphxJfyePYo5sfXe1ZBD2a5cI/MIqQ
vpY7/U1fxrT74ZATQNusMLPj5WI8OU6boiCn1K/xKBDQy0tQ81wg2VooZlIQwYliluyt0xRAGY7d
8En2PORlIOVN4FXqjp1jshCE/S0k3r3nJDQoko7KRqFPt5oF69bknTFj93Y+u+1ktyS8+QA0pThV
VbdEJ1jfcSbi5UBWzElzzRs5OdjqXD+XUlOveMq7rTeVITPTBD9Ei5uzI9QXo1UP81FtHa2QphTg
J6YPkSUGXGInwhs8vXXc2ljkkG+QzFAQljE9MMLP5WMjcX2moSW/lK29HWctjvTA67ST2ij9WssC
Rl4Zq3do3EPqGWhgy6oNrxLYPVvRERzaqIUCSwev9Y2s/XEtTIPUZrpLldvKx0oxqisrOgv0fWMe
w8EqUcghcxD+ps9ZP/h19cy0eOrcON7oTd2u1Kl7V9sSPbCD+oxPMZ91wpS+9PBFhj7U7/ypTlzq
oNjM9M4jf+BIpN/NDOrpjAafDSiJxQzvadwm39qTTYHTHZyqIu9AQtPIzgrla+M79i1qguYQwwMi
a7A74cr+JGq8xnGFwCCwgkdj6mRGTTYeqvmBRTiSLkzAICmCu8dCFDaqWBFsafTV0MA7Z4UKsT+K
ulaYLiAEuYgPcfYev//vqJsw6LreMZjmKz9K6r2ZjfRaNTVfa53TbPoJphn2U0lAFgevHhkb6yLb
uzp1oRiyXIIOGNCmv2IbwjZOyJeZcQNrc8p0mRh0A+GDDJ9ulSNzx/dfWWCF26R+SJ0ATRPWYjo0
Gn4ZGtd7byrmIwwisbU21ENVKoBRXdy5dpq6y9ByEHNE/kvgAxET2ENXM6YvohQMYQgQlVtnBO8a
FbG/ADr7iL1T7Os1yeO4/Dov/zwONDLGrLuNxhxNXtTlz60uvzH6+mF4G/sm06ydJctxyLvbJlDl
IumRM5q9+lRrrotDG+xE5DjxLrNYygf9GCHOJCsLkfk09AdXEFifVaN0bpKJjzzpaVE9LSPBRqEe
P0u3+ximeXkvbP9ed7CKlNWQPGeRvikl9UmtrZuVG7jnzrOhfrg+wYlODDWuzcr7iIHwarA/qhD3
F4LQLiSO4bgMIQEekRc/KiMBPytXeNVjbalfpsfqoVW7ZpsUSbabZLNABa70inkipwLxpCTUx6qG
3Hm1j/qbpu2sc6sG+JTsFZ4puu81fqUwZV5zrPqLdwcCloRIU7HlPVaZ5N4X2sZv3GjluAzRepVX
t31Z7XKJX8U0tZMXEXSCvDXeJqE+LAsnKHdKbIYHByP2vPm2ynhcsqkKT2o2OWuyhGZrYpTLzDHG
DQbholYetalxKsXY7uS0ap0njXLMNioz/z6zen3dsU+5b+MeWDPXSBGIJzKXEdYq0GAr5lPUC+s6
1+P+4ObN0xydOL/oFWF4buXezWlEjREHSO1EvRyUmNk8GQe5EL5CCDZKz+sygQYBzGCg7lnLheGz
285z9suNSh2dDjuiadaWY+uhLjAZrQKqfBvCyqydg9x0SQbr5zHJxV0pXuDc+kSUUoTPbXH2wnJX
6H63todoU7OuO4bsLBgO+9jGEWk+xFNbnqzKbNlhL0ZqHIUbUyowmoGXL5oOyK1kWcawAmGA6sR6
8Oxu3xHDsIpD23jSzBrTReO00Q4tkg5dQtNvWubQhaZr+bIvfY/TgJJlfin0fJMURrIEqmgfgoAK
qshB/6ppC6taHc3v8jIHVKeZP2hhVJ8dH4gaTlNmMN0zFwXz32f6iEsCUjYwyJj0ppGkyXm0hnia
s1lCOAVLF70ObSrJEcsBW6dywf6W9gNKkO8+dMQY4YFGIqjB6SWsiNwRtXYNFDdeZlAPqmXD/A6h
3vwI/8yWK1MzjB1s6GCdD52/16MCSaUbh6Tf2evObT9jYbszCqW6NghijSiWrg16ULY+OrtCmHv4
Zuk5HeRLaycr06x9AMDhSYK06DQc29MU7PQUVDI3m3JL8fEVLYyvKqoWTVUYR0o1t2hMe7QTqnG0
07EH0VJ+kZ3h3Cdsw22H4OzcDWycB15yIyj+rwAzlit32rBU4ZdWM/zrHvBlEFbjh7h87lwLRxji
44CBkEQGd1eJQ8ZW4ghfNS2HVdea+QoDPbVxuyjusxLbCScriS33kKGQXfWVsqx9rvZoawBLAn3l
6E61ppq31LvUWkdu4q+xymMQYZlktYa6YZJBLSGzpa+iLlV6zdk0Vs79DxliXRiGuSKpYmFQPaQo
gigIRA2e7FgC0+hbSLCBWq7pVPlEfaCHwB3oLEJZ3nKunEOhICV1ShxztBZG9EQO5AcsvzudTENN
CBLAQkhKDjUEMBzlqevoUQw5g3E3vQXY9o6d8++JMiYZ84rOfM5qzv5bqkAc+aNJ9dsg6g4FjzY+
u5SyJUmt3YjuCulZ7BAjM1IOWYalViy5/cqN5sDqwOL7tuVMnX25P9vgaLBL3UD+qc7//ew408ix
0EKCZW/8Ir1GNiW2ZkjnOFLqOzgr6ia7U/EtLHNXIUgU/izuAku8UIx/1LUwfSC9JTxbQHLmd54C
ha3QI3MxOw/SeLxxh3iLrRXRagrU3zUHKA/MU591xDAyNvudDfMJaWN6cpRR+5YGrHfdZIUAQyFY
rXePqUsjB5aS8uRK9VkKgKF0Rz74dWsck8RsyWX1EDUp6r5OOv1M69dYyHlbGrubJvQELlPDxM1j
l0cpjHwZ4y89NqOBTYZRjGnkrMvWfwDYVV35afWHlrLMHYPOufKNwTyLwYCb2PXBFwqXzy7dP6O6
r5AgHfSOMtHgG+mnlvKWt593blB8s30o6p1te8mJuvzWa1iL8yVQ+0xbEie+ppCffX9xI2PXlFaJ
FIpyamYRsDKUwVOTc6NqXn7P8kwsWM9+w0Dak6EVOBusAPaGTDgQ8IX7qMf+evKhntCA6gsjCpx1
b3vAOaZi81AI56safAvTYp3Hyp2m1OWt1VNWV3yMGYThBUqJw4QqlfA1dB6dXd15XYcNsDEpHYIZ
3XuO4ORNmuxO9uKeekG7SNSwPOVjXZ7mn6QPx6q2TOQKvSjWpWc7p6HodjUe/mKhh3q619IeE066
VNQh+Ori+KBYYO40JtyrHm/Y3dt3tf13qoMlEUlgSFfAoDrOBRyXtaJbj7oC9Ryj7wJxTrhgx9wA
sOAFEB3LJDxhZxMhFgEZ7bZJBon/JZOr70L/jLSEpdW4H5wAdJKfA1AzR3RJtoFU5pMWx9GpVp1z
HJf07KzRRiObGvf90EB4YVTxUR3i3SVo6buWs229R9lX8U4n5WDTYFxZlSxkFnWpkr0r3ZsCqu2e
lY55X6b8MYWYQSmqo6NQVFHtDRYLHTUK2lAlJsGJ5e6D7WjykBU+vWUoj6qiPztBX6/9vmejNwVC
jvp1AHYoNCTJYRF92QoE7tEtM+bM5UyZSjt15w3GFxfZMRkKbM5YvoU3ekIkQfSFrqZ+Nif3BmsN
f4XkaFiRSjNp3LTyoaSMd2hJQuXDut4+crCcehluMXjcxRoee7vieP6mGeEfsi6y8wXCABxrOjKj
NLC54YR4D+bBCHppnwUOxuILTQ/cJtvULgI5RhpCeFWABlV4MdRmaPbS9pUNVijqKrqPZCLPg50l
rHyHtAzWyhCeglgOrJqTqbu0shs42wJJwXquhqZalq+stiR10AyaW1HdlIra7NXYj5d+Y5+EUavP
oGYkadhBdWUXyaeK6iD6Z8Nyz5lsgpUdm3uFaWZFKaC919Cl3FK2XYZxDtO/VLrFXCdsq1ValjnV
XNBhIihOgV5q11VQJ2uXcF0byLpG1fwkAKDa7sAWgCY4vXnHW5l+LrcUJ0fqRETHTPUAp236w/c7
mYwVell+rjy6lpJs42FM1uP0tnesZDsRivTAxZrLksCnloiW2vpATPfWUBT3yUsNWN+Q/TZsGbp9
HRMANcOx5hcZ6TQkHHi3JtSi+ZPXeBTWTuxn2znoIM+LP+BUp3cl9WXmfRbQfTOVfgxPLklUF0/j
GIcbhJHOxkyGYaWaZbjVghgnl2l//S5nJf1pScZstkfYQTVIC7+NBXTZviTsIC0nS6kXhIuirepb
7tQzLfT6CkqIj2+hevTYhqELv8qyvFp2uZHcdXF3O/RqdRcFTFPlVFSYgPGB9OwreiAC6bq/N6MG
fX+iaY9e4O0FuukFnQ2xcvATUU5aDjQHrqDa0AyIx6MSgcDyh68KMX2s281sExqf3dYxr3Kj/yOu
/ZiRoiIqA0n/lyDYGXb8NPG9DgA6lSO37DOauHwd6l7y5AXDN3S/7ouLANUa/DOJj1F/izEgWtdj
bp9qYXyljogJzB0/Zhl7M8Cyf/6UBUFyzkbUXzZ8PXoj+a6eVXhDcodjYbgVjrtqWf8voe5S0Jpe
pBs6yziwiC1ycgxhBVy3QuuxSSg9ztlaO9BxsU5zt6jMWn2vhkbJxsRW9kWWuddjj8qtHRDk5kje
AS5GL2HvuLvMr6+pyvb4c6Nv7Nc/ziuCLAW0iQ6FkhH9k2iqKhUkJnmVtYbg4iC3MuJdWMr63quS
8qjF5ZdRjB0q1pQqYBbr1HGh1fpFcUcOS34nNEjnDNb5qXfHO+YEPOK++9nT4hd3SsKZX6qhvy7V
Lrhum8K6dQaAvFQ/d/RRADs7AP9NJyl3euFgeAEWtFDY9mxmLmSf2OoS2Qfcvn6npq7yECAJuiuK
cq0YzUfyVya3mo6I0PFMigoUKMvwK7C0+JS01YlCjNh/fzAa/w/EUgY2I0pQhRjp19Lz+uQE2in1
cTi4HUkO/gQOpV5W7QuFx8QPX5QJi2F4KWDR0DuMU4W6qNNbE5vmLhhkeeQeIYrNlcuuiFGVKsZT
H9YKfgBY2hTPKHBaypc4MZw7CXnSm2BQwhzao9aoD3jXuHZwJc/F6IbX7cjz1YBaSj0zuXNcsbf0
lUo57IWQm4rVfB6tajDqJ61/qto2fWTbCQQDH59wPdYlHmjilArQFbkAbJdcwijnyrGKFbIAhoMo
xgBMRXD6lnifetVVA3UOcnAXDNLa2kNtsJIkpRxr5AAb2ao1nKBpNOtRnEidRUlhph+gTa67ntJx
AGl1LnxJETdI0aIP8HCtpTY5GEzK3GSj9CfNM2lb+TWyOvUjPhFz708IAVBHJMkhcTZK91GlHn4z
gxPsFi4FbrolbQeEy55YGkpLHmGQKDep5wALxE5oW0l9kyvjs4BefpoJsN2QiMX8T/uqdBaG3gfc
XQOHGKWOS1jrdqYG7sqjc7rsU0yM36+dTyYpJdsnI8EwaHuaPJYRUAyWtux8zXOvoBQtSOamDWAE
z20KQdtSqhcp/mj0bgqHVoNrhGVYcXVCqIqu7+lkajZVW7RzfpWVtzAu8o3RikleJtVVW2nFc+2B
D63SD8J1JS5qFp+Zx4nNpPdHkKPPF9bEiBgSH3m0RVmo7/1zFgfnGpb7ValRnwkLhIITs9CYmIVB
E9AOpVg9Ew9qo4q2lpaSAV2f317WqX9Ddlgk/xkSmoxmm6ZiXNAx3MKuSERL5I2fhM7B07NH4fY2
7RqVVX1Nay6cOksyocbkjKFx6zQWinzcnlHx1GG7+9j55cM7n0n+LYjBpvDpgOYxdMOB+HURXpon
zdCOKVhquN/Zag4vzfXm7AhH3+rTFDm/xN7a9ZrgWvGkvk16qAcA1YbrqELmDcxuthil2U7CBPze
QBpq9cUZDcYDeFMIFnwFF4xY6wRO0BkcmpPVWtka7yMrO5jEy9HujCPAbfjBQ3Q31OkU5d66p8ij
o9sqNFfC7oVbxD6pJmtDncnopIbFYnAN+2jWDs03iHuliv5P9nidGoGU3xxM/aw1enNlspZngHtM
BgiUIgUdMozDqZJes28U+TmMwuHaUfxtNCW/5K4THmsfBvakGZlh9DraMkcL95pr7aFj5XgCn1jH
uQD1B5K/bBsbEa2KpdZA3ojzYpmJOyUw28c6HbSTO5C069Tko4QDmbBj81n4fnn2euUOqn6+6qIW
h4Jnwpxsx23fAmoGIO3vhZ7diUwdaY862F3RxSxAKOlAwkA62Xa0zovGx4EATbAsqUfF1mnuwtgh
HA51YI9lrPyGIAvyQuRWTcIW96CmPvQsY90FNZdr1psmju/AWCq1HnxoKS6uzAzsHdW7QWb+fWoh
FiwG8gGVwt16tU/qDrIn/Ewy6pMPHuagOqEbFVZlvBmVsfzYlILEhCTfIEAwuIhsDOeXoqvU9zhN
f9sokS9KHxE8nOpoOumOP+/+Ry+oRAYK64xkylsCzEEg6raCdmuS0dzt4kXb1Q0UCeq6cyCnZkK0
ttSto+RIXgqo+XkyIlgXH2jcR6BpzGjrFxDVK8/Qdm8/a/On+alWYUuoOFIx2dupPG+Xj5qMXJlX
WXK2BtPAUKE6+yqO5GTXau8NB8RRklQaeaFluOqFjg8a85MR+U+pHX+eV1UqhUXhhelVZIBAk40C
uFCvkr0Cq4y0n/ZDruVsdxVfXxe6Y9+IMTs5hhecaJx2KxmzU4LxgUhDMkbOprixq7xjJx0IqwPa
2HSsd/QudVx85CZn+HpyS3wMsSQ1VreZJ6eqtOubyg3vcQ6Aj1OCk1qy75pfdISn+9hzPqgSLDAe
eAbuSRkyAyvlRK2cf5r/rA0zdf3OGb7kD2kKhTTT0LkXTPvv90Ne6K5nURY/CxsIZxB0Osufsdoq
FaWOqu2znaquh6kRWzMCy65p7007qW58E8UdUhCkJORTXukZz6ye+ksfTNH9SBHjAD0EP3sMzndQ
rWgvrKWg7nmeXxo6k2Rl5NeO5RKHN6TrvlS1Q53nN98KxSpuLac8zP1cShIHljbl7co2+5vSJpjM
TfPd3F/Mcm/nFD3owNiybq20biim2PHXitCzupDbqqBAWKdhd2wUoz0KL6vfY0pdMhcRF+qSp4lA
a9hyxjxX/ICVA+qUaB7q6TOrdXX22k2FKImSQHYFtpiJnVNZxbIabNaN2N2XkZ3fzmVe6RIQn6il
snPkO/hRVbmco/hcfChp2apmqSokr58fc7duRGR3VXeWlmvfWJXTHvh3X0XsfR2meJL5xS8aPEYU
reZEK8Lk3LUZZhTNqdymKyKN7kyL1pmG6Vmdxjpc6M4haChipmn5UKS1yWIl7VZUkuwTk3ixFUrz
SMNEW80SriwZjwE7gYfZxtJ2+laGHctclm344uanp01cnIeVZqznTZnesF7CM5FsZ1LI/AKycRkk
WMnTgs5SN3nNkn6CPJUi2s1v0RrkO62GZxqcSD/oH2kN4PfKqRZTKpQ/vJ2ZBbqJoDLUmYnSkO24
jw6bsAJbbMBhK2vh1eomTb50TpHeBgldON6ITCAq5wdv6rloUku3OVUA6icbJDzVlT5LVDpDvVUm
P+Cs3KNar69yzZwLTsBnG4MqgYqgWkUivPPaorqD/LfGdXAKKTtsjb68M6fwu9ZpQIuOOKtcXKe0
eRyqGjiCVwMofeIJxFMXsZNAw84mVUduaTWEaLw9LpjTPPDjyMsNZFGzNqRpKNJQLrlkVUI0dhJk
wxkeDpwWvz8NpvaxK91u5WhovvXAumavNxdNqDY7m0qnTjv3d5j/spOJinGl4H7fd0h9N773GKtk
nZg18mSzrl8ob2ZYjcbuBorIY9DT3p2FUElAtJ0R36dzwINRoN1MqhAbp+2ep/CcNZJHPBxCj66I
xY2u5p/qMMq2IkR3qOcOKxd6Ti2V0N1Af3uZF/AEqOR+8fGob8KEazeHZdxVEkYZ8jQFMAL3pi1t
rDm5rX1uSjqijaQGrR9lS28bMMqDH/SfuU5sSmvjxLNb3YxUVDvP70mdEf4ymMpy+Bytw3wl/utr
/9/eS8Y6evCytPrP//D+K1HYJbvD+uLtf7Yv2fXn5KX6n+n/+r9/9Z+f3/I//flLV5/rzz+9wVEY
sNlvXsrh7qVq4no+HIef/uX/71/+62X+LQ9D/vL7b1+zJq2n3+bRDP7tz7/af/v9N3W6U/7rx9//
519OX+D33/bpt+Dz3/79y+eq/v03x/q3roAmYpqnqscAxqDVvUx/Y9r/nuYpB2qdIiU/sg5Is7L2
f/9NGv/m7nTMaTUO+5a9wm//qrJm+ivz35ap8Ie2xdhMtLqj/fb/PtdPp/2vy/CvtKFcEqR19ftv
P4/0QpvgoQYkzouRFIOxqpZIVHeVr6RbSCo5JvkKHJ7BsvKHU/HnIX88xM+7nb8OcUFSBZAdhOSw
9ZgQg3CFBSFaMCsnq7d/+2tf4GLF19iDHzRqRHVeS+tbvFzGx1CnmmU3BIT+2iHMn2cbQQ4CGZNh
R5dZZYszauWA8NlExKkTS/jh7YO8dpam7/fDVDtgShmHOuYgfgaykBgZrF2eruTvfYvXDjD9+Q8H
yIHvW4pJGERXp6BNqEAFD6g+I++d2fm13z/N2T/8fgbS1qxi4iJq8lxwqcB0eaax1V+/fX5+Hrn/
uoumld4Pvz60RDR0Pe1Wtvqxd6jiEE++pZTVp7Yce4egiQ66eA07xX9nsnjtzrpYnTvJGNlN5Jrr
pGzV8IYUA5oovpyOK2ODde3bX+y183aRQQ96h1vLQ4LuA26ccqmhDC78Ucs+vf37XzlxysUTTmaI
kofOYK4bNddPpiMsG7dbqg7Hwa7TfiuskciqZCjyu7cP+MoXUi6e99xW8hatkbluY8fqD8R6uiy6
KuQV67cPMD13f03i/3crKBePvB2MnVI3kmyNeMjCRzfwZU3mIyq5ScRd2OAz9AoK0P3bh7voxvx1
vIvnP7eSKjKqwVg3JGQUS1uztxJp95JufCw+Ygnpw9Wgd0TEN4MlwInSKCesz4Nx+Q7e/R9vRYb6
i8EBqUnhSoq3WwTM40OEKfCmyOvyXIWZ/04H/bVDXAwPXdTjZaT7uNVEH6x10C7RFSwwbpYIhcd7
QOXXLt3FF4lJYmxjozPWyPMAVZXZH347UB1uYxKfvXcyRV+7AS++Ssao09nEbKyHobI+eGVpraFW
xe/MBq99hYtxLrbDwKxkaawjGQQvSoaflLgVkLrSMDOo7Omw+cX77mLIy4hcBguHMkp4QNHd3nzS
MCgtPcr71M81FO9e461is0GIlHSPEZrLt4/82gm8GPkA+GOc0QpjXWcC/2KplqG3yg1Her94gIsx
T+s9FXov1AVT8WLMvlGUeJgtk8D9lQPwwFwMelpIIElW5ZTNMjSL5zqzR3FvCZ2Oztun6B9HVQ5w
MchVtoImuzcYCSxX35JZX6Npb324t0lY0I8ChrTzQ/aSbx/uH68Ih7sY8hz6lXGjDe42I18r2XQl
CIt1Txh2u337AK89/hdjHO0I1+5yQSujbkjogleUKusxRW6+zoO6+6VFCN/j4uGZSClUnnIUf8SZ
7QUI1BvHm/zrb3+L107T5RPjkkHHCGluG4ue30IJe/0jQod8/favf+0kXTwXDRVqNpWmiUmcYbgn
nXHNzIrRNVCb/Bev9MWjQQ0tHeKBdGkdhAKO38GmSV0pQzC+c45e+RKz1uSHhdRkIymcfroERSlp
XvpNCCvVzhvYySJGWfNL58q+eECQLpNdJnpz62JmPGnOWFxXgyNPuE/jX1kSmmyEfl4SJhRIDQiR
3LO6mjREp5tdfltWFE6uZDE6yqEWvmPdskOV5q8s1jjkxWOCyg1xOTXdbQt5ON4iqEKji9BUyHdm
l1fGlctcZXi8npJ0XH4jaclyU5pGdMdY09p2lXkWBfrIaC3laKuozD6+faWmMfFvyym+0/Qw/XBD
QB5xLRJk3S1bTB9fExnF1ddKQ1WxFmOZmbdRqMUeS4/Yr49KqOXah0FHYXf79uFfeWbtiyFhcE1W
pBTntoklmpWvxzCWTCIg3v7t/7x449tdDAlGW5PmphXOVtKLoMGkunisbJpnw9arhsZ7zoXeIbeH
rmZc92zP05NmQQn4YEdoYd955v5xzcCHuBg4yM4zkfGSHkSyCQaQoUOra8fpnbDR0/VgRd5Z6792
Li8Gj0J61M+E5WAq65RwibQ6gV8VEJzxa7endTGvVgGJ01pf2tuaeHFtr1u1pj0VudSHXRo0+Ja0
EbzBV3ooYI3fvoKvjFfWxUAiSbznUpTm1rTdpFmMZMOhWI684qUdeODfuUKvHeViLBmxyKMRZKXo
e3G0NmusACnAypWvYgZ/+4u8cnGsi7HDdB0lDYt+xDTg1aiCzHYV54a1+bXfPn2xH55iyuU+fjWo
/6EWJGRZqXDsh0x7ZzR/7bNPf/7Db2dJndkYJ8YtyaXpQvHV53Tq9P3aR78YAeArpnof48oNLDHe
dm0K0bX1hP7eWu21D38xBPgA23JJf3cr3MTZC0UWGxaH+i+emotnW+YthkpCgrZExutLPWnRlSuR
+859+dr4ZV080qBjRru1uK5qVCEnaXZS9Kck8T5AYboHn7sVkbmxcuLboZK8fT1emYPm9LcfLnZI
z17p3IqLnYcfEe4gkmt6Ah10sOHu6EELqON3DvXKY2dePNypa/jjqIpuCznghb1O1G70OsrTbd0h
XHr767xy+edewA9fR7YWRPzI7baSB/zOqZHgk/wevbNvnj7pP8yel8lLNTwDvRvNbqvqKEV5AD+J
iJTQHA+01N0PVRY3C8cN37nZXrs003n84buodRK79hj+L2dnttwm0wXaJ6IK6Ga6RUKyPE+xndxQ
ceIwQzMPT3+W/nMu8nEiq8q3rgQE9O5x77X6fWtBWqgaYW2R8FxkCvF7SOmCr0ix+dprW4U8g2aY
ZYbAmlAB7N00FiRHJ56wlH1+/VOffhX1Vhi1mYZWOSD1V112ti39oajyK69EKvn5LU59+VXgsx2p
DQZ0Egpoo7F9Cg3Q09eqL/OPz69/YuZkr0KfbJChjgZzCsg32jp61W1Ifd/OHtkewE8GrKXgx3U/
P1KnP7/jqSda9QZWqmXSxUAT1DkGCwGRjmx6rz9z9RPTFGs1ukO4kWaYukOgSu17xLEY8A1cTW3K
0TX26y89grUKeXBPAOxb+/89gjSpireOdM6vXX01jgsLWKkbG0PgjR7S1+PV26+/oNUQnuH/4GiM
q9cLlHlLzfeRstHlZr1PxV76xWdYBXmM4q3STZ0FvjQ/KKF3g1Bia/7aC1qFNTk6uZtEXNxtXVKn
ZTxDXLbj/3us959Tvb/Pek70T+uMtqljOySfM366SQaq1zxNnQSQIhdQthI8O2qPzx/j1I3M/3aE
RaxMMKB6H7Afvx/hx6VZfW9N6XssxIWdFGe2Ek8Nv9YqxNsF1D9WdAhiibET4XQNXvlCA8BvZxqi
Aj2IBwnJ29rWofzio61iXA+tRsyxRsJzPzOfSMlql6HfTslPmRlgs6evzRjXQs269SZUSH0fpLYX
+3aa5D5Hw86ZpzjRvctVmDsC0wC8zi6opGbvIs3uyCVqnTv6wvxMYzvRGcpVrE+9NKm/8HpKJwFZ
+9pSZPlmmaiF236pkclVuJMZ4hW9itBFZORme41l71Th8i3kYoAh9VAUzm6x//xmp55mFfVk7ZoN
Lp1+H5FmgKyuPSoZ0zn4/OqnPscq7PsmVILimH7feeJHq02QhgpSPlztzKs6df3VaD61c0rBg9YB
ktGAmpvfRRhRnlQ8fP7zT4xMchXuHoUADlaLbs8BXwH5hVF1qOLHwY0uvQxC/ud3OfUQq2Avs1Zr
PLfvoeBbNxSzVH5hIo+xp9evXX8V2Zz8j9hDXLggTQIVMHzCqP5qWsXV55c/1VmJ1fjtQuHVmCLM
exku+l5MHIhmYYaMkkqDIKrgdTlhIzYgJlC+kPm/lT0l15/f/MQXWvtShwiRfMaV9znTxdt5zsst
pFrzQptdZ6fcvD+zYjh1n1XQ98hc9BzX4Z4T8rusIIFGmjwrmUi+XXt/vvYwx5v/Nc0O3aR2hqTp
9+MAc89olruiUIlPuth9HidfG4nFsRX+dROvtEF6aEUHRDT9sDGJXtLhOPefP8GJpixW8W52Ztdg
faI3GcZbo43uxDJcKewYX7v8KtwXWXmg4bJ+rwP69s2qCsKx+pHX7hd//ireMUxPYyK4vquN9xlI
qzGtLg1Tnhk5TjWiVaCj6Q0j1OwdQ5/2MOgw3Ht3YuVZQUzRyd77/CUdm+Q/loZiFe6GoZSzaKbG
bHG4Iinaj4aKsjXI6nV925v1mTnKiU+9TobUYpYgTcW7ynomdChSTNHujjXpnz/FiXHJXA3kEo8J
tZ6GFlQgJJrRvJLWma9w6oevQlnNFho5xWJWGN2BPOiLgunCQnL+1374KogTDIdx3/PDzepJV5wv
eh9fu/Dxef4K3NxLG1Ls+a44rX6aYX2LceNrK1ZzFbao5jJYBTZGxjY1nkkIMvdpD/Hv8x9+okGa
q6gFcShTPfe6vRHeZbHck2h05Zpq7+j6g0mi+dfusopdckgjTUldC+iPHxZ4ippu/6zbhcq+I09e
y7/YMFdBTKuvyddnTmAtowKPgoheDgBmPn8K49TLWkUvqCGnk5QaBdPO3U+H+E0Cmafk7EdD+f7d
EJRBpW3zh+ZbWG3P7bydiIh1Nl4MvhPJ6dxRcgDUQU9+AMYhVUsL3z9/qFPXX8XyyGnZfARbBlTQ
XiScSsC7STEWonn62g1WId30vc4hIjeAb3TvqvKdM/0b1/a+NiwYq5AmQZI6cmr3g6YQ95OZvedm
ftM61pnLn+jqjFVgU1LpCDEZ3d4bhby1Scwn5W+yz0TfiUHnf9Vgf3UbcSuHnBm4FoiFMsWi79+d
pdp4pUbFnmi/+AFWIQ61Xo6ZRwcCSgBjq56RCEOdf7PkW5CUAM6+8p1dcxV7Zeq6Wkb/GrSLMC5E
1kW7YdbUExricve1W6ziL4eB3wNvy/dgThQK5yTfq0JYe2qT3DNf5N/h4K7DTS1aoYeAqvfDkv8C
MHFlaswA5nD50gDnGqtw66lam6n/yvdiYFNqw2mV+pE4VnO35B48mS+9p//1X381K3JpwpBcMHSM
jfNu5dmhiuMn6AZfGkXddcjJQTdji21nDk+qo2G7FvGz03fn5gD/7mXddcglZot9Njx+ApGGrEeg
+M1x95ZitQ/yTLOpUy/kmRb17wB01wFYmWk/LQ2PYjTGTZroiY/nnW08g1QqUtzqMyPHv3sRd11b
4NmLM1utm+6NsTMACfSMhz5wh7o9swQ61WzN/84/XIjiqkxjniO2YQxkQt7Bh2s2C4eVX/zqq/ie
gRNSNVBr28jAknyZ6oZOaaCyzq3ijvnr/5gb41j87zPYUpgT1Xk0K1Y+BXvMtU5poiR/nsUr2Opd
POHt2WooIrJ9Cu2IvRb8CNWrASl7r/LoaNuS2iM8PHdsji6dvguc2NPyN1WZxrgbwSRidLfS6Zco
pLwaVNpdzoh52MXrR+ppvRiuhY6Eb3mODbYvHlA/LfNdrDNI3qYq1patKLS4vQHs3HgbYYbV8OtL
IbtOybUWuzaPR19BBIKOghjIoqOdFhej1NPXr91i1fXEWiqGZRiyfZdaL20IXN6sHzJt/loTXKfg
OrhkCs0esz3cSYWxVx4Qob95kOQ///knugX9GMJ/dWpkvRTR0k4ZIJAyN9lTmJsu8OY2brZLAW6A
ci+KBw+tp6XmmcHgRO+grwd/9L62HKxsrynNDmQGFi6q8d8B6gQK04gzY8Kp2xx7jb+eDDlnbwhq
Lve1gs+5LKCDLHO+VGW5s8e2+dqg8L8Cur/uYugRaMimz/Z23idPzGPlnRtH088pNbQzS5UTvZC+
6oX00HMioKtZ0E4is7dzPnXunxZJTXeRjGxmnumJTr2vVU/UmFnUDzbl5lGC/3TXW5PhjymLiKSA
x7Zxh2I480Ants9cfdUnRbFDKk6TZ3u9+BO6b0ydQJSIPyoV26lRh8xwA2FDz2vO3fG4L/f/bxA4
6yxVbVJG6JQgd5cS3aARb8nX8fVj8Tvl1JNRBGZe7yb3a40CZvx/m54jwsxdcijMJM84R0NMa+0q
16vnwI6GXD/TwP/dLpx1qirAJMdOyOTYAnlV11MFnqnuq/I+B8B8JlT/PcJS7v3fByGPsE4SoM57
B7z9zk4Aoyaafq7u49TVVx3BkABhFr0R4/UV7q5J5gS6UfTn847t1MWPf/8rMHVbGXnuIIw0huRS
DwVkE/vMiz916dXU/5ji3rKiD7fLItlGYUZu1PvPf/Wpb7qK9Zkc2gSSPMTYxLxqIHN79T1gmK9d
fBXhWaPrUGpI/VbpWF+yZ5nupkR7jCApfe0Gq7gOLYciA6F524n62wCpRwtrV7eCXIs/Pr/Dia7D
WSfVUnvShBapMntKhz/MpH5jz/KWY1aULGIXavbdNMSDz8r+o1Dn2um/e0ZyEv/blCLboUSUmjog
WGa+G6pwujRqekcgFsYRA+ue6RdP9FLrNFsNupSFMDwhNVxcNULehEMIIWAMqBfnBEld0+7Qdfbn
akROtON1ji3M/7rHceIdyTUg28vjapYsa3fZfv6xTl1/Fd9x5XV1LkuP/Dgg+4O1m636+9cufbzl
X9E9g6uLioiJXd4BkSn7kq48tx4/v/ip77CKb4iq3VJFVbiFdf8SjgAHhje3/VF4+MxL83GAA5UU
9ZkJxKmXtIr4hYy2duhUsh/JYNl28dz/CZvS+1oSOnX8/31RXjFToJ1Z2AokfC+/M+J6B9jkTz+E
i/bFR1iFfW+XYenUwuMcCgJs9oA+4MyVjeNb+MfAvU6DlfZikMwZxbixNTFcFVlaiJ+OPdn6ZsQ6
dxnPVt7sNYr4qA1ZJt17GLsGAYDDZn33k7LwRu47JujNmenyia+1zpGFUokv1uyOy7WmA184lEWC
UDdX2ubztnfqBsd5+l8NGzt0Z7tG7Gzh42kWjulynnbUD3Jy9fkN/j3hp7//7w2aLuuXAbx00Ffk
nWfhcA819TYLmw9LH3d9fW5b90Sn6ayCnymjJZQouI9KY+ZY+g2Y89Jve+2ikM6Zcr1TN1l1A8oZ
oEt03GToR8RdBVidJTlgfn31jPbMqHnqHqveQMY41JK+JHvDXHZluaAjHt6gSH6wmfL++Tc59dGP
rf+vj15lLnNkEXYBTO3Cd0ELbzF+67uvXX3VBUTQunWpwfWr2LT3K5zktzm6+ZfPr378nv+K0FXw
S7bajsiOLuj0tvQTG+qk6jxjE7vya+e3zjpNNmlGoyqrvAtCTkK/qQS9jW/ri3NmznUcxv/xBOvU
2MWKx7rrB0qMGhpo31LOqFs3JrKjUiGXi9zX2EnO3OvEl16nyHIkJBYg3W2QeEaxs/Sy3LC/ey6H
+URsr1NkxWgKuKtdG9RVFFiGdSsRTPheW//pDW9bpvPvz7/5qfusYrsfa5JKnbkNQiN/TOzovnDi
K9hbd7Kdn9jFTM50/6fuswpvK+ttTQDoDEbDuGsGE0NU8YhuCd1viQk+0b/Wq9urENcWVdRhLsg9
s5Jm6+Gk2dDJn8vDPBEh9iq6l76XYTI0beAo8z3J5QPH33+OzKHPP8apJrUK77iICyClqHQsL3bQ
TUhzYyxhFXx+9RO9n70K79zIkOZVLM/wcfdxMANZolajL5JiB8glR3nUKPNcbeSJidc6LRb9SSiN
lEfJxyZIKuuKks8b9gzfGPUR6IZ/3ME9qCn99vmznbrdal6v4tDpOpvbdUlzOdfdtSf0q3L+sKwf
rg3rFEXBhat7Z0L/xJtcE9OylI7GBWkRuApbWZcijtKaegAjbd63RXgmmfxEY7OOd/9rKPE4D+4K
dLTBkPUDuhDXxFvt5NfRDJz+89d2Iiqt463/usVcCNteGr6Qwd6A72nq1yLT6yKK70Z7eDdqjKJf
u9Eq/HFL4Hln5ytAZIJmVlOXRaanfmRFd06X/ynr4cyC/tSnWcV/iRG6c9xQBUk2xL6S0EbTRZV+
Yw+N3wAG+/x5TkSqteoIQinzxkhtbtPVMTT5DFN8kfZn3tYKdvn/6Am2s86g7Y15CXsY6rumKPdO
pj9Gs9hlEd4mioqusRMc3+H0CmT0oMz21ktkvaNo4ojBtXadhSL688c81T5WXUYouFVPNm8Q190f
WxxNTql6imrjBkwwuQrumfA98TrXabUcYXBQMHveTuJr8wbtV5WXz58/wokpwTqnNjNMI8wwOe1q
uy82sh5hQI5WeBFC+77CZ9a/4KQ091mBHuXzO556mOPL/CuojLwSFd4vrLLhlFub1jC66so28tI9
0zGcusGqY1BYCVm7KG/nxm5QtSgU8QF97bevOgTSXTHwmFx6ME380R226HOJNKd+9fHvf70W6AJJ
GDs1r+WYFuhGLcKDGjjr5z/8+AP/MfOTq7gnRSfulhnm4lSkW6vMwIKre912zkTkqR+/incdItoi
CnxBhQx3k2XeyTJ5+PyX/+9k+18/fTXqW2TWxY0oJcWT7geie+t3Y7v9ZR+G3mPVDm+Q/7/3qrm1
m2XeT2gqL+DsZY8ZCVUBLnRsjzAmfSPvYaQL+QCbEGeil53LsT7Ro8pVH4DOt07zvnI4ainTt7zO
OSdcjCWINaO+lEJvnj5/Dyfus07ETbRMSXcMbbSEWnvRSBCQH2BnpbiIimWMbzpmQuc2I/6XiPeP
d77OvLVnWRYw2PCw76ILutYLb2e+6IFpb2Rg7g0f87DPqLiHZroJr8wr94K+NZC/1Eb3C6jVZ5rV
iVYrVl2Fhb1mAmKVwwV+090GcObVwAnX5y/UwDn876gQq55CQLuE31rnQTPZysPoG2vMu7ZZ21v2
7I+dlIQiqNbC3MSN6TnSr3uwCTxr6U0xqjAw+zp8e2XHmBWNKEVEjnEE8R+Sarv+IcSYYZjLyrTD
ndlEYzOC00+EcQVkCM1u4YJkdA5wWJ068ydrVPk3OTtu9VwhOwVibMIYIXFLp0BDpIVeQ+kzunpS
u3lR8JC3cz2gG++kV7G6ChPQ/JPjppciEx3EyVh9sxwwMnkOMrepFvmHOm4EYs5Sa84VpYsAelPW
94vvlZNRXZKXGV+q0dZvZvy2/aack4mVbuEVWgvaNpTJj9E1lHZZloD4e9+pmuQysxN7P5Yy3/d6
3NyZ7cwRapag51jcOKMgvhCU7lQO7km2tPvo6GKNdhaWBj+RySHHRvZWDmUU8vymJ+Dsw+jewt0u
Nnaquz66iU1uy0CYXnIg42+ARdiau3nmOynrt2rm6xhiKXjo6QaC6M6q6iXAkI6jO7zNUHwOjRdv
OudQRR7d6s1Ud3eNXN7t/ndrpL8pNH8X2rvqOpjtUxH0rXwWCPlqc/SjxN5YXQ83MYEA1pHNkbqd
DhaKlNXCD+3qYvJMuOra0N4aXSfRG4fVbWxG4b50U4yk+ERJZWarY9FpRvpNAleXSSp7lE03e/zk
Vm3npfZuuxlK8Mgg6PcVp7dVJX8JxO1tOT2laY+DYbQuiwY3ySyxMYvbIc53Oq4LMxy+N5hT0nj4
gEuZU2WHjIMUdr8HXO/3WvxqztFz37X31sLHqWvhu5yhBWUev1eL9dMotVfpyfd28W5yJ9lU84iu
bdoikvs2CptysWLe6HqsBzi939yu3XsNRjOzu81xrGzaYviljZDvIfkEMqm3Yf+EZo/p5C5SpIoN
Fm9xFhd60r5knvEkwPlK1Thgf9WjWKh98aYby3w1bGdHOXgwpfi6TIdzJul9G8Yc4VH+GC3pjzmd
rnPHDfBbUahfb3Hech4B5BOovmHc5nGhKMprb9txuY7bZhvF+qFCANC7nOr27sVoTHtbTVcRZto6
Na7qqLvTMi3aVkkV9HF0gDC2SbLkOw3TX/LwLorm11Bvt3CZNovx3Zu9+2yYdhpw0p7T1Jnhv5xg
91ZECQm1nneruLQaR/qGO1kh+0ECpGcqCOPkvm+1XW+r2wjrYaLKAPRGMFLrbrReum36/C7Cw9fn
H479yxTZS2SmsLldVEVMIjPr0oT4ajfyFV8dC97YF8VBecmT6ZoHXcGciFhlUVe9NyGWbxGSXJtC
32VQPfwaSeXGbcb8uh2Bqfam+z4bcPSH6l70NfLiQbxTXccenPtuKnW7HMvxp+EyMsrr2Ut2DTXO
eO4h1hJrzxBq7stxQYZuPgGUpU3PRraxu4bZ/dE/j03onsFp8scRmWcFdXxng4++cGIQex6+aaXa
gnrmfKFR9NuBpfV2sofEjzpSUnto1N8XUP5PIIhQy5bdtIRB35vlc59yHOWTaePcd6Yrn1L0n67v
jGX/hEpm3sI35PNnsNG7JL3V5/C3NTc4/6y6QyZAAmP1NBSzdi+NnlKrpAZouU81A1FPobd168du
5uwTKeJXCcF12ZiWV1H3HOdO7dsWL+fFG4EA+nHoUnqYpEdDDxlyYecjEemfJaaHl8KLKIsxJJ3R
diED88hqVSjnKZLawidaAtHktfPUcE5xH1JRI4I5JOXo0qrs/KfLufmb67ARVzWNuJWy0+iOKonz
ImdWNdRTVO7aqW+0oDA8ZjjWYmT7QrO6n0JDUuPMMkF2FZoRY1hUvVVIyPaGUctNDHj/Ohyx281F
UR5ikytuTVRh5UHkdQ88PaQw4mCn8+BdqyI0sg9bs9r+0UgL+TRFHqkqZq7lwu+Upn62Uzz9DEOz
fFF0DQeGB+01TAtIVSMvAcYvg+THjOra2Nat8m6iYXjLCk+76hzIUkEH4pc4G/D2bhERx/mWfC1x
KY3K2kFgLptdmnfergNM9ZKYbvp9CeMKzLBRivABKWK8pRvip7RtdcComTw1i6X/iqIYHvZixJO4
Hgqv/hMVLQoMOC39dy1R00dSpOj8RpxfS16KQ6PZ8hYLh/lbmINUfFZRXUSGPt8mfNQfGUlOb3qI
FX6At/cr1JkI3C9l7u3bzNTvC2nXj7JAUT0XdX0he68hJKXtlpuustkRDCcI1WE1uYcljgx/kIX7
mnApgtZpGHBlu3xrydLAowjr+FCndbKFtPGjMWSL/nYSif1YeU3y/YgiMoHAudavTjN7hNJeax66
lgrxu55apWmbD2kC/VxWhJv0ypq4kvmdPVVtoKGYf4hHa3xD0DJ9k63uPFedgeXRIEcjKctxr7o4
2VHDZ154ljPf0n8OP+0B8QXF7WO6zboOZ13Eb5pnst2OCNoN1DLtAWF8tZ8BX9e+w1ukO9G0ecOw
N3xrJqNMt1WKEI6DI1wV10s8FNbGwSnwZ9SN4t5K25nqyiG+KsfReXNEhNYyjo0NSZkoWiwDu6mH
qvtoa45dYHSNk8T5hx1zkoN8yWwcUe+terR0bOFRyw5pPw2ujjw4Gt23BvvEa56EenxTg++MvEPV
29Z7SQ1bsgULZjgbV4+M4ZBNiWkFU9nqKTOPBSjBxWQp0nMWq+w1fxkmdW+RF9zClQYBNm9Ekdpy
R0klp7BxpkeR7ygU1X/yPi9HzdfzJa8jctSdfkBEXCi2Kg9ckd3WwNMq+1eRj0xdeXO6fOwKm4SB
zM5wOmVxuWmqEPoyB4rdqItNM/HfN1JapsmcqBSPSZqaP3IRPVlTqG26qNZCFp51+AQTBw+fJUL7
lhqI3vvRWmRO4bd0o6g+RCGZu4sdW7w2eDclWZBRZGx1ZqH5lShFo7Y93d9j2URhcj2mmbXxpmVq
dsU8qXkDdFPXfto80HyDmNYz955rIULcVLYWti7eX30afo2Z1pR7cujneq8mdxkOuU4GGkb00S0q
ezOYhZdcJXmfOQ+VhGNZ+arq+vZ6HMz5hp7FnXdmkhp5MCaF5l3W/WhpW4BrQn/MgasMW33qeu+K
8qocXWg3628UGKfDJsoEAisvL9KfEWabYj86aMKxMtRl5SfI+xZfL83yVc+YT2ynOIS0WuTTYm1b
aakfhc48l5TNMvFuvVBnEClDHHY3aQOn5z5qKUQLrGJERe3S5CBWO1M0BVnhzs42HkWTYa+hFmg7
V2XyAfG5Ty8Upr/6le8yy1tsIgm28yTW+01IWMNVr0en2Ud6y6wKcPxMbi0Ytoxzz8FGxU11YLsR
XVGJK4kBDfWSLKt+m0LOkreQzpz3vC3pYtScxlVQKlsr/EGVYbob6XktclyyrMNK1epK96NRGB6Q
DcvOfyVNbXUh1IViLp/szKjmm9FJWndTm5UmgXLFKCKSDGTzc7YAm94caxTK994o6+age0vM66mK
fRbJMHvW3UTFj0iwovFeH8sFIFTYT1Ynt63W4huP6iYVvzMSkuKr1K7FvFd2MWgXupjG+VsqhTS/
k7Ysvd/GmIW3RjVol+RFLb8QVSCoH61oG+kyJNELZO14CUFrWC6oPRBvOZt4HLuDCLIfSmfKl9so
UXV/kYRkO92bur54L2k0t4Z1JOc55qZyjGyy/VT3Wpx2hd0Olwa0s4q+WiGf+sYJmPRuyypJ53qj
qVl3t3FNk2JOC7t6tzg2qWZpNS/mUzzpTQu+GiVtUDJautpG567DVZK12MIYE8N4Y5XHwj+sSMq4
1LM6VxcqTdX8EsdeqjZR2WZd6mdzo5x9niqp0HIUbbcdettlVogo14kX4BIQU3+FQ9E/O2Sq25s4
7KC+RE6DvsoUtY05KsX/czN1+YJ2OCnkc0SBrqCtSW/Z52WG36mTkQ7omdfc47cUFmMSmzN5Qo5S
tnBqPHZ2Mz7P8HObkHVJ50ylbyxqZJtkxKQDTDsN82MYjf0gLEZ6HNIcF0Z9lj2met8aYCJV1zdB
r2GD7neWZ4bdTx0NcDr53Sjr7Gqc2uhooIMy6V3o2Pj03TTnWXRr0Wvmj17Uj/bNKMXUPuAhrBHe
dMvo7fuCwqRtPZrhfC3A7d3bXh+1z5XCrZpinKXSfI99XNq/cOYW9tUyVK5+y7q5CXelxHR2WaMS
zZFNc4g6pv44gaj/1SZRkt8ZwtLaw0QqYXNTUQ+X1DjZpMckFol5PTaecTCE13Z3Vltr5U8zmdz8
2s5Fy9K8jIs8/q1GDDjXPWf9OTndc7S8hJqRdg95VmAIbnHsiQNF9naOCs4EpxlkPXJtKhA0EX4s
EB+g/4PU798HOJ/sIqTUE6SXcdrNx8ZSCDPySTMf9KBVBmcYQzeX5lOpee6lMAtRHzjaHMwbXSVQ
OjeNoWWMtCS5j9u6cKLFp1Z+/GC1WNAvAoHrlF90WSvoWBMz/5UhShgfJHZrFDtukhtPFpvo+h8C
JzYPliZZmnUN/cM74gDPSX0nq7LkfSC5WGN4E3U2jZu2dmRzMLRBX96pYoo7hAtxZ96VKF6MPdzH
6d6puvLQshc+XLMpYMc/xFDZ4aveWKJ71aeZvFtws1rPSx9FtLAhoBaFWtOPbWNpdL8uS624c51u
mX5rsM0EmRQGyhhyq7wysfKNM0a9fZWEpTm/Z42jostOuJQVsA03lp4f8a2yXZknkfvB4j00nlnY
hNNuYMoz3OuG5mrPemu64WVd5DhavcTKFgSWsV4+5N6CuozfNUIB8FubQgH3Jl16B+mFYJ22bKtR
XyZr47YelQSTEWr6oQtbvcg5QtNdYL2uNXcDi1zwUMz9BPs68iKyRru8mEiLlagoYy3blrqrwnck
eCPLTzHpRc3ysY5NXOqFmhQpfnZnYzk1UmVcWUYihzuj1KkSXFTses+TMnW1cw2sbc+aqFyanaNr
ZNEldpzuM1ZfC7s+GZ77K5VXlTb5xWg1ENRVlKX8A0u2zQ1HgfyWY9piFt3UECjVM9MGjLroaNGf
XIbsTnWcq5fHniBq2MyxN2DUbIETPMQXQeV6n72mGaf6xXXZh83soZGl4b0oAk28NGkzC7WNdUYG
JM65qPRXx1VzLrZR51iIgBx7yKmb0HWFuVwbmmLYZ6j55u8WOyzDznSy3Ngw1rbTpVZFXRpYnEdc
e12ojaihjLIYLt18dJNqU9gFJ38j+VPdVriG0V9o7bygElTSsb7pwlO97vd5aAyP9RCmHeq61vGG
a6nVR6pW0Sp7fs1G5kHjpsBNzlmimOHjohvsGXbKjqOKu9q0Q4HNLvLGewMccEqKidXGOSkagg61
9bHPZdHOS2P6eCqDou5HWORtl+6sokzS0g89I2H96VZFaVV+HqfIwjdwizLsdJ0cax2kua21hl8s
bOyyXM96A53yUgj3kjG+0G+hbLTdrqisPuObQMK3n3BBOeZ7r/XTWPgY6fXytzfEboqhL2UZG/pW
MR1nzmU3CutnQ0qJHP1QaOK4P2VVMoux0EV9fnAWPU5+Q2I8lgzEnWtZpZ+3zAaUj8qpXHaI5vGQ
A5lM0odRc70cF6XdePpGtMPcvbDyXfpbam+Q6BkICT00mAyWfxKKvIo7M/Uq2/BrNLvTW6m0UDU7
Yjdfrhi4qo5JoWs1f+yw9NzWDzvi9CIundG4Qb3l6i9TpXnOS2Zl3kEi2gBTVYzO95hF+PAza8rE
2aZTZVF2MzXLcYbqhOwvhv2QwWpq0FgNBS341cay1L24I6H65mJZjPKtxjZpR62+lw/jA1moWfWy
DDm7PB0FGsXGC0Vu3s5sgeoVc73EmnduOiXRY1SwC3nVTY7NKrjQ45pNTrtg1SLNIjK/2WM0K+Qo
2Rwi18NrnI94yw2VhfvGFMqlGihte2OzDIpPsKX2cdKuVGml9WYe1HFwKOzGynASNAljXj7PYfQ7
R0Q27Ka0yOyDzcLc3SrXK1hp1WwKF7gOmRxVT2yFefVzO6VajZHZRG6Y1FFob+gN0vAXPu84DpZ6
xgrol05T5i9AuMOe8wqTNQ0VRKGzacyZg1TWNGzFPiyUVYXRdgSIH281e9Cty1pNcFXZuTA5Ou76
bmwfTMEF4qtZeQLVrOBzhZet6zWpswFR4rQ76vKn+D3hjnq1mUspwztppY3adPjHtV3XUvuD/Jna
op2Q1E3RJbl6++IsiUlQhsbYlIdhoihxhyoYcdjixKgdk7ap9Wd2+qr4pnGM0LyjrMxIir1e0b1B
dFlSajz8rI9lJAIaqmUeptDU7TdLTwEsRrY+97d6JiftrTK6oU42k8MO5p/RUDkedmPIZbx3xsGK
3/4PdefRHDeyZu2/cqP36IHLROKL6bsolKURvdwGITXZ8N7j139P6fbMlSAVa4a7iehNkyJQBaR9
85znjENfzVdJWCTt2hhL1CK8JJIdGy+IksG+qLOj44YiTulCknFGptDCN6J1BX/A/jyaRdZ5Q1Hj
Ymf4Jc56FTJch4/9XKnuvZ+JUb0ULVnAXJZ1gf5Vs0pQ455bOAOTZT2AtH03lkeVuRsT7XuNgaih
0lvW5IJ9VHNhhTc+qgH3ycmLkUDEQoOvN61HwjkwtMyO6rJdkYbgZ6YymIe72NJN9w5bzVzsOTxy
nE8qdIMs2miSRM3LYdZkEW7AzQ1Zv9GsbpZX7YDfQ20ZViYyYXWRZvUhJlWE2DIwaQ+TEhi1V/kg
O+dJi/tm2AY+jetuUF2efDLtTroe2QopSZyQLdUTRcmAJiSGWbHq9NlLjXcybrX6oWwsK/9L5A0c
hNEIUt3DhkCu0YoFkp8/zwjl5FU+k8P5V53OXbNWOkiM93YydgV5wUNmPPW9TPSLuWzHdl8W6D1p
0aVdlZdsLkPzxkr1Lnhvzn7ebIithRDYUcgwb+0+tgtnRdXEci6x8k7ldrCcod6GBbibCiS7ynMS
HUPJqkD0nNA4Kzv1k+gQN62c/ux7F5r/qnCa0XjUmqDo9qE9OEgg2MfLeQsDL/CJ3cudmFmMqAzj
KQMtnVPIFnZCtoU19lSV6FVPRGqmlAI0wnyC/JA1Q+ZTpJ7c9sKPLMdaWbPAohj61JbvhF6UrOMr
lflWt6J44EQwSe2EBKZNgxa1Ee9S+PLucD25QdiM24bE2sTeCidKxw8aoZWutgqN1iq6Leuonqm3
mKWRfA7DYzCK1/SBlVzHjEPBzUQC1TBRubYkxyEWqZIEorPDIRVk69ZzkEaA7LoEGx/V2aKkih6W
sXas0BedukldNx6cAydYJQWC2YqdulkHZHjp04pynerizeDYnXpkFMgyJtTa7pL3pcbRyC3LgLq6
i+vYVy9GK10yDZPIEk+hIXL9sZy6xLhXekvgxK4IJ455FMRMMl8pqTCVATakl1lrUjVbdTmU/RjQ
nxMlrwx7jqo7veym6TploBo2xFGnFZtFQr51L8nLrrmcIjXF12Qnhc6dL8ph/DB1ZRhTVyLKazN1
maoZkFrcUJnQnf5xThGjekeBiLgKQ3vWn5Vx1MftQ7TJDiVCf6qpEqcaJ0fK7Mp9Rb6WvTWBAw1f
3WYg8ZZcHd++rPykj1KvtBox9Adq34FLRHY6djMH21oeTaVXl00wenU64dSgXXA4dUEB1+6uJ7NJ
8uAmR9WWXDWi7tT7qobBv7LHbCo2Vde2w6ZI0zzf5AnJwhRT9fuYYSJduTWHSOsI5PrnTGvZpY4D
e0a2wNJ88bU5eLAo1z0TT5hRc3ejey2ws559g2kO3pjmhrUyOcHLOT4T/YGcsWpaEYZqJ7uBJl5x
joJW+oL1m5VeTqZKmgvGXzLOQumb7VpOA0d8o1lqbOPSQAiOZVnS3dYmw807l82qe0slKO05gQD7
kro3s2CfnF1J3ZJTuSand5pJIjMnqT2ZQzB+LVOaGFvqlkO7d/Y0DZU3T4kZrTlrGfwVeXWl6ZnH
JpoSJ5/IK+HqFTmjta0xPpdOE0nKKFb7cUTLdDv1srNXs976d1g83StOfTswbk1S3lC6kc8U/URz
pyGEIGIFVh3RoSPTwV1Arasgb5io6zVV4bzyxprpcGUSPGy2K85WKC2vCjwLJfUCERms2tNxcD67
IkzmJ8oibGaaCSmqiHSpXYLI6l3PAb11Sc6nr65KxC+A8QjCC5OVSc0uvmvJaRZeqEVD6+F1pvoW
5gZBr63T18Q4j0IbqIXFDhhTbulY76WtOJ8M2P1fxXmS5ldCxDSQvuWOHuuFarhqMjE7+4L9ynGW
7egGdRMV5XOiCsH+ZwQisC+qKMHpUVXadE0Nq0x3ThsIeauNLCw8UTnDsVDIRrNcFyImZB1BX4aN
1bcMBuBEyAe7dPRPVA2zmHVcKf1VOrAoXncaEsNVnyQ602tP8LeHRX56sFVRFd7sWKTV+g3B1iuO
CwztYBl2/oXCO3CJ0NaO+aaojrStSCRLMNZO+Ze8yUYWoYHO9htpt8rjbJXVoZtexqJE4rGKi8HN
3pVRZ8OEFEImh5oCabMjRKriUCav5hnNmXZUu6VhX60F9i19P2WROXHOTclrpZURjRuVWhVtG59d
Bgv0SZ8/2n4n2CMmYMGufaJfQORPVfZJTm2TbHxB10n1LLevOO/XOVl1NLKQGcC72dNZJ7obJo3R
WRPF1bF8rlr7OmBcD72MefnZTg1ZrzmKDDi7liKBg1/3U85nbAjcdDPW755pOnV8Mbmic/4aSFi4
LQsKek+UybvgDpbj3HrTJJz3vUv8+EqvQgKeqH7FciVGx/mQVqzcOTeO7EvbmnTqZEkxd9dV1eiJ
1xFUW1BxNxOiJtN8zgY+NNvPg2Okclw5LMWbR6YekxC3mtz0m7LmLMNLXbS4KEn4A51SfGM9Dhbm
cE8PklHbiULTv6q0aAiXby1ja/PEM0+HrZZsrDYoL7uxa0hLbbUx9ag7uDecyZE+Phhz/NKVZLeu
krDkQHfmdPTZDlksrB3ZJC4HOKLgIF7PWEzsyHlwxX3RNzqncppT6fekZucs+vB2cYxv1DqIoHSA
MXHVmXLS0T4xCm44LiB5yGpbw14Th9F+bkNi3reWxeC4c6RmPoejf2wtlExkvOta9pEeSAGaWg3R
P8GYrhdg3PN+KDaZYkJchWzrLvHz9sXBCLTpa936QnqaMGLCw7Cdacec+wJFjimN8KIwQqa4wQDe
vdYsjpBWUo1pS8tx8vFGG6JJeZmWcPYG66i/dmsGp2xdh3E9fw6dBIUUpIIXGYwc8K1mMdv7Ia8q
0oJqo28ZtSn6KfItaS+oekVZr5shpmH6vh3Uj33i6vLCT+aCus/MK7M5NpwMSuZB93Eqxm7cufo0
kZBpsIAfjBsxlmnZciqe8FqcRNFFgO/Yipqtqn39ciybqnw/VkjVFYAbZbeUfwe9/VIrOYMRF2Mq
QdBEqH5ZilA6brKc8G+jQyE+6F1RuZt8tGX4qRHdhAK0MAojqjgKYYye13XAYZq/I1K41wzWM0VO
jeeMvOiEJm7J4ivG1HT9yHG2Bk1zIzk2tLy+iDipi512FWqy+cCJpXFQRoUMPKRhlTn68gFMSbFy
OGPetwmK1kj9DyRPR1Har3RdC5FhlUeQtCbUnu5Qm802bZVNcD0ja7UbTNa9KzJcZ7E3rbSJdn0b
OJ1HRTR0iRrHen1GeHVKybbQIgbjTH6GVjvbgkEsXRMYOF47Pif4llHYe84HpTq8/g5O6ccWssS6
aqbGtiy5nYOQs3fQKXG2NjKqnPskKurhjDfr1JteKBSp0VVuNphiKxXxDu1g5JsqKqM3fomFwLCs
Rd9AIRHb3skoeBrvVRXQVcrpjCXkxENasv7aCiRFGfh4Vt2QsaaeDkTTvwMydI4RcOLxLGl/LQJf
jrKk2Cq72qDz5YQc6fyZxnTq4guJoD/2USvYcG0D6owrRWDtivGvPyNAPHX1hUDQTEpLTBrPxpwz
FhOtC8xxLs4oOk+ox83jC/lO8StrIxuweNBsQsc1n5s8Ok6PcgK7Y5DzV67KDmPAHtufKM/EG536
Pseff3dLJUbOV50MEbwxIkHqJvuyczrr/vXu9g1H9IvhZQkDdOLJkv0U2Nsu9itn0+iVW3iBQ778
s8xyZiW/UkG7StyyMW+0MJrjT0YzEzAP6NwKLkM7LoNH267qaG2HxaAFZ17jr5u4+81z+93XLgdk
yUTltLvALr9oQ/9hEAUKj/SMRPnU5Rf9v7dQ+QIL0ja5HTFzH2mfWspBNyWTdv36oz11i8UgUIe9
Q9DICKzYDK/q2fkcR8O1n7/NYOAu6UFx5uCdDq1mx3HhdR1r0Say1Tkn4InPvgzv7IKaqOGuh+Ms
prWt1wclFb6n+U2jr7vkBtWCDWhgZc3ONAX7t9r67I4s2N/03JfQoCk0Ypj2yB7tqb8MkSoVQ3FT
9dnt65f/9VToLgFBJolKlkk2Cmc2/n2o5EUaU83k43sVa8TN226y6PSFOJZzbG5SuZHl+W65Rx/y
SRYZW/dk+/o9TnR9d0kH6vDZJCFF2p00il3WkJ4r2Hqv7Ew8WwNyWk741rjbD+TAJB62QzboevlA
Ob7aZcgv3tbRlwChQWMHUtkdr4sCX9OKe5TVj41rvX/9W55qyYuOzglKE5ayaHa+Zu0Ck2P4sjzo
2blkgF9PCO4SFtT7FB3i1K53QxttHHNkveg3dwEnjytTRdcUb86MJsc3//M4rZaQoGi2/aYeE8S8
Yekl9vQuU+fge79+RGoJBBq02kz7EqVLmPXsEGpHxteVLNGExibZA295D+onHlCSj3lSCB7U1N5q
DLJpaH/QyuTx9cufejyLWX/Ui4YTIL9mROmbPVyJ1iMf1Trz8E89oePPv5uMgqNruLbMepfaxoch
ju8JUt/YWnmmjZ768Meff3f5cKxKKg9hsxNmZA8bLK1u6wWkVSVnPv/xKfyq8Vg/3sAOg0BRIqt3
86jdRZn5mFbl7ZgXuxFywOsv4NQjWqzb0wjhrtlyi8bvr1kyXBfduG+jcxk+py6/6Mapmvys6qd6
V1vOn3qvwAkrs70zgiE6MyedusNiujYdTsn6iAbaDfgtqtS4DKh+rQjNPmOFPnGDJRwoQwjYjqDr
djW77hUIsRs/1G/C2n1+0xtYgoBaSu4cfPMGGFAv+8m8RKa4U/4bwXhL/o87BGkXV0G9y5PoPSnH
91VdPsg+uCmrc5EnJ5rpEvlDnlitg/OtdzoxQyIBmGpUV6PKroZabd72kI4v57uuRqJD68tBq3bs
WD/IQF5NpIylSfXxbZdf9GSf+ksSlDFTKs9q5VYBXgqhAq+z3+avUmrRlVsrrrS4cKtd4o5P4zjf
gca76zT36fUvcPygvxgp1KIb69QKp1xQSlMqRUYexhU9bSyyh9cvfwKZo5bEHwrG8dwj39slVfk0
O9ltrSo8Ns1Xq9KGjV7Ip8jBn5MjgVvFidPhZGqNVVqdc9Wf+n6LXt7HQiKSQY48Y4rBzIHsc0CH
9fq3O3HxJQ+o03IK6WNR7QIxh7AtkD0X5Yty++SMFfzUDRZMAHsqdDcY82o3lU1b7nAL4ISgige7
723fYLE1n5KuU3XmlzshqFyvqVKXWJJcjlLPPKITXXwJ+MGWp9sDrvxd7A/PhCJcoZpqvAr+qV6j
j3r9Wxw78y8a8ZLu4zjjqPReL3dWUj+JaBIrXeLNtUCGn/kap+5wfEHfDSNtStm3sXKY+fOcv/Tz
OF0Ys5l8SaYxP+foPHWPRU/noACF0sijKsK4WKH/XJeJeT+mxps818pZdPXULID7Ol254xyi3E+N
3myHtAjPzHanmupiwu6t3prKdDi+aDF/0As/2NtIyc4Ff526/KIfW4yy8FJ5xW7uV83W6Tg0Xgm/
kOd2kSca6hLrgyY0KfKyxwrq5PGuIS2hrtVTkedfRGC/cV25hPvg+jMr2dY0I7t9iILmDj3WB9RU
u9f7wYmHtOT5BP40WGkaVDsndz/nxWBwLGGfS0k6dfHjg/uuC1QZplety8pdyz71syYN89AlZyms
p65+7BTfXR1vZxg7liiQDoNsojSzrlMpN297LsebfnfxetI430+5uCpajm9zcUjys3mZv+a2KLno
tlU0kgSrcNtwVBhpT5TSDFx7cYEc/F7qnVVfaqEPIa7zHTXdNo7vlIfKNWXpGXYn1KFDpIRFz3b9
YdqpoLSG9TBMcf1lVBIQQE6UBhNlgn/2kA1+UF8EowEDVZvjUNxaSNaLa9cyZf8ZCEQSPeAEEO1e
isZR66hCOrUdRjSNGymsJv80Ooi6bltbavFXPZBJ95zmDsdMZYI67R1yetPA/Rw702VrtfmwQbU9
TuuyNjhmc8fMnKAn+lW9xew1dXsSHuZgP7g9iI/MKaV+AIMX4+dxLNe/78YxNC71ykdbvrI7S+Vv
fJ2LgSwb0SglnVWAbMbIWAz5Wqip8F5vKydG4WW4J1IUNPBYA3apjD/3Y37jGsGF70RvWzAuCUY9
6TQcOvHZReczyqQXTuHuZuWu3/Tpl8wi0ZMhaGRxuTNdd1z5motlfYyfmQzOTCInHs8yxrPWAwuD
ilFSWonjVcEQZg3aZ/hEj2/7AosFSdwj+c3JVN3FOqwj7L/ptkWIvy/w3bxtplpCiUIZ6V1uymbn
kCBzQHOH5DWt7fvXv8CvC0QocBdjTYadsi97xpqxjj0yguNLlrzzphpr8zDhIbrqoA++fq9TL2Mx
rnFU2DrF7PKwEBphRa7e13mFq9/vznyZUzdYjG0ciqJ3U2Wxq9sK3487ieJgkkP8ifpI8sZ1zxJE
ZOSRMWscaO8k9NoRkWtUvqCGHp8dja90pmMcH8kvlohisTxps2rwtbDltdjpX8Q0X6B/P5f8cGLp
IBZrk7JDsFFNTsFOuZCPeZl1HxPsdc+ZPQ2fJlA6f73+uk80rSViqBfVTKIIwU1phQkCnRbIgxXK
APOqQi6JVQZswbQa6S9fXr/hiYe2BA8NZZ4aULFZrqjic1d0A1z+6BwF/dTFFz29dAY/ngMmZWtq
a8/tDLznaJx2b/voi9XKgIChEREVL1CN6UWo8uQSo43+/m1XX3TyJs6DxC8KRvG8cy7C3NI/s8k9
d9p76skcf/7dcgUcfTVnDUvRxE/TQwengqiu9ly66YnWusQMoRvo3Og4walMXdhp+Y5F3Gcrmt53
bXYuJ+jUN1jM0AStoCJhc7zTptx6wZI/v8xZl7Vn5uhTl190ZmFa5KDEYFuERBRyQBVkeLoP0eBM
+MAJrrdaAoMm3fR9map8h2CpTW6jHJSJB7PfLAHnFNojxJR3mnJgQMqW+eRCyameLkJNiHNJGCdG
3m8BKt+1gQEXZJ5n2HYR585XgW6Ma/xV8aOtQnP7eiM+dYvFsNXEuFdtGJa7OgveOf186UtzF3bn
6qsnXtJSsxCMnPLIush3bqzZewvGxj4tAS286cMvBQsDSBvVJ1aGzA0ZDCri+rGI7X4fIpA8R1o/
8Q2WOCdc7KzfY1b2w1SFytOymDpuFuZleuYNnLrBorwjIXKxIWTi8K06zq6SsVEUqqDfnDuSPnWD
xRg7611tN72Z7yzLiFgKDrh9KLPZvbt602tY0plkM9NGTW6As/Jj0yb7cO4+NKn25+uXP/X5F+Ns
2mZT63YzzIo6bzzyGf6aUZKc+eynLn78+XddLKhmAykwZI5et7epmVyYZnNmlXxijLUW66ZM03Bf
qzbfzQO5xVE77PLQvAP7ca1hPHrbs1mMsW2Y1gFGC/qXUNbGNvoB+2+dnxliTwwO5qLl2O5YWDLX
kUNimiZlUe19w3yopvltn948PrnvHn5d5kHguzBeXDscrlTr6mvmIfP29Wdz6tMff/7d1d0hmXok
XiyMrdA3D66wxXwI29ie1kOqFc5fr9/mRAtaxnaqSfrUAwIGCEJOyqPgUg1eoumg+V+/wanv8VM7
ipoKq0q2M9PuPi0QVbeANA1/8/rljeOE+YtVsbloQ0VftUqv+QIixZ2juXsD/21lZxsdaFJVjNtC
2NeT5f+lwxExo7/rMf/x5/j/gpfi9l93aP75n/z/n0U51VEQtov//edjkfHffx7/5r//zY9/8c/d
S/HuS/bSLP/RD3/Ddf++7/pL++WH/9nkbdROd91LPd2/NF3afrs+n/D4L/+nv/zHy7erPE7lyx+/
/Yl/sT1eLWAa/u3vXx2e//jNPCpn/uP76//9y+MX+OO3h5fpz/AlTV+an/7o5UvT/vGbkL8j9wcX
Y8OVkVDw6BfDy/E3Nr/RgUIpKaibgsvmN3lRt+Efv2nW747B71zFPh6ygH08CmyK7tvvDP13UwpC
hoTJv3Bd9Bb/9fF+eEH/fmH/yLvsFrxS2/zx27Hb/7uhKNNQQjeOn8OWDnqjJe0vrqN5yFgdrXLZ
ul6j7K9CcHzTF/HBwG23tcBAnhmev0UNLu9p41m2bZNEWtNdNFIfFz2jG6bcWn2x27nxdOXhwIsO
hj5ot5XfgT7RyWhKJ7UqrXI15Fa/ToyxgkFUPM94OdeuTigm5xxnJHo/dsvj0zg6d4XrCKV0Hsdi
mAG9h7Gc2Y6Bl3T3KNOttSbU+8lJ5u13zeTv9/D9cz+uBH58Bsd7gK6XQheW842O+N2A5lT49luz
DjyIvfVlnxd/uc1Y7X3Tm/zHuTEu4RnFZ77djwXN47dzbcO1bNoW+Y+Osxh8ijFx6x4rtWd11nyw
40NUJ9ojVclplTgwx8xoi0hw02j2uSPnBUf0X7emQuXCGXF0aajF0rQ2WLlEkcut06RbO5GsV2Xk
XknLOs6m4A2CIPhcBHbwAFdmA13UwNhX3QduNmNJR2uup91+GLGVTDVOOz8eH/K5Ss+1zB+HzW8f
UzjKprrqSmUYYjFJdlVb1sAJQ6/MsnAlovASpJ8CbR/EngWhaxW39rvsOH8WgiWYa26IyWrOzA3u
z60QHKqgXQgLAgnWnx8nO+JOOrAKGa5Y19+HIRFcuihdbLOQoPB5Cx/eYGBaX229cC+nNjsIMTir
2A1iHLjlfTcH8oLGBTEwgfQyioPphvEhKcGUyXAtZ/e+7FJnZdoRhdZJ5AcShyR65MdawrQy3QEt
qR4/GA77Jb0dEMna9Z0uI3NVyCg/oKoYDnav32oopw7m2H6RVr8FpFYdTEdVHoJsXCQlOX+Jj6kN
ylg+JC82BI+N6jRxcOIPY+QDL+um3ktgn3iuaRr3TiieFSNONXWFZ/XYXvCrpxvROzx2Wd9VtvEx
tuwG3DMgDhBMhmOBB7SbdVUnsTfNKVjjUq1TgAp4R8JHrMQWaMdDZo4mntKsWpc66A3gBQwfjpf1
bbsdovA9YIVLAaRrPxypnAYj4sauzK9YlcctiUi9hw1XHOa2wgwX8GUQI29UUwW7MGCAKgx/hfdm
PNNXv9WYfhwgXElVHcuodG3HXpatR2GZJgLX0AszJKKWgOBhm4DWS/ej0ffKMwwcaOOMKQbizX6y
8nUDdjCBNXOb9kd6Hw5sN7N7b3bFV2Ne42bNHmJXkFiMoyuv4NzJ0DXWHF+YnlUbDymWvKl/Z+UO
mhmtKtadmSQXeVZuA4NXL4XmgzvFsteJwOtpLzfmMc/Cie4N15yA7XAmYYRTtE3CBnKHEB/KyeEF
2+EdiXvGBozMs212BCCoTF9b/bXMKmv/+qj6ixFOOsqRlmGBJJTfhJLfjaocH/ocfmjwhOSI7L3+
BFjQXDumP2/m43sP1jDtki2pc7X3+p2/Bdwu35fSsScfp2Wlq8XUUeZk74mAW4u67C5i336qJBX7
zlVEx2qtWM2j/qEt3R4Xdgj4u+YQIrRvnEpqGxUbZE6Y42Mk1LmU6p8nGvfYjEgJlExr4OJ+HExg
jEpqKlHkpbZnZw+VI+QhKLEHs8mbyLK5PAuN/nlJcVyU4PhnHOVRLIXfhoMjWTvKS4sJMO/UblkE
zJeo7T0OmtRaI1PnjJpCLkdMU4dEy1N3eedMqctbjkM9tpHDVjiJW9JgRWZuI/OuBHX+EcIZ791p
4/XcW5cCi/etHs/Po6jkBQGk0zVRpGXmiD2KxjaI35uwND1ZgRCKZWIzBOOTHNhfb3ptGzl67zlu
wlFyVNdbs4L4lAJqKVQ8XPZJt2oj3Im4z71ROdo7Zld7W8f2uHLteYWAubnGPAdixKBIGmPEuQY8
gAzRbYBWZGZ8HWjW6GE3HtfEOZSXkCe8rrX1K2UnD2EYJWIFmyZe9VWpr3OifTdGacBJ6CqvHRxy
Dn3HPszH88nMOVKn8ptA1voGro270TrVbXS3ugJ+MyKmtndn2v+ynSH7YCVnwYESEJR0czHD66E1
lxaeRRZ1U7SzrQr6T18Cmok0yO2MKUFk1Idwmh6TDPpLPLXhRoyHb92yhHW8J0+b9hKmD8A1mnWR
hRfQtc9tjL6t4L7vpnxMx9bhUSibQV4s/R9YrKwEtpmzijJwvnBZm7uuwWGihnTYCULj15rCHRIE
abPKpvnaDgZ7UwxlvJFkqqxDnKFTPvRfHay63YTPrM7cB4xIl2kvy4sgNq9zxKbYYSrnitV+7GHX
m/atJYECTv5lJIDC4r8FVOXe1PjCCJS2buvRn7aVRUWE0eBmcuJtk4fr2qjVLh8PQxbWlwl+1cOg
y2o9U5ZOwP0deFZindbzuTTOb3HpPz4jyfqHxE/Xdr8NpD8OGVEgRe+zZ1kNMOfWnd1/9sf5Ga2A
uTuiImln0XABO2xdhDjnVRPrKzlTG7FD5nIhnGqTB86TGyhgHD1uthx7PqihIPK0AJHHmYb3U983
hO4Ky1YMcfZxP/XjpyXnIkBYDQ2yDeAjpgEW3yn6wioAGz6UaIwvo+tV7axA03Zf64aFfTKVJk54
9vaD2bieiuSfmsLC//onY//2wxLfNJgKwG2a0hKSxchim9NYWO5UBeDBmurN4CKFwwGdrRsrXleo
As7cbTnqHu+mdLaSDtgCtpqLEvrAB8BIGqJU7OIYejQ8FN3Vd5TV/5yG+J2ElnCuy/98S27G5sV0
uDdr1UWXZ/kLPbQPmPJAx10Xjo4Tv7nWovkvFG31oeGAbh2mzbaIGxMV5TSAHWSpKazU3YvI8+NQ
vosm0NuR48NnSQB4vP4GvpWkf2jJhsNG+duUoLP3Xu6yArQbFL1I6kRlDHLSNZ6xeo8Yj6W4OJ6P
zBtGAXmRzz06jtRc9VIIHO7QRgkisu+ygQ1oyO4jzP30U6p/ZS0+MTZU8HXSyNxmxz1zOArnQo5B
ArbcInylkRfzIBvQTizgqWNsdW08UwVbGD54v4ZSVBOoV7ORY3l4bHrfrXMSB/lIMkfE5QL+XGfd
6D9QPXxKj/AF2JL5zicUeA2BK/Dyvg7WlS/LfTqsNXLzaPhmu3n9Qf/U1BlW4XfgpmXpBW140Qf1
SBSqBl3nCVlfgc0bwcfZrGvmUm7h+50ReP/8Wk1L2NJm3cBgbnDTH78+bXpIKiAIcMpY1OkBIOuq
sypPGKBQJ9FCxQb1gf7uDop29EQgElkCfnWdw3hfh42jI48pC0yj870Ejbcqm0LfkDjgr444PMQh
frABGnSHpmAm9i+PNqrVYLuq4yJc9e/DSMx7K4hhUernJE0/dSoMU3w9SemHbqWWJYgEsJZOdDER
YZU7enBxQNC0W86gJTOTq3btcdf0+ttTP5Y7aU6msG3FlteRLFz5AD8+z8xu0xLoVuQ1pVUfHDi6
nj8bwkuNwWa9lgJVd4zskBJKSydNjpvG+qpMEmvnyo6thVX2a3i44b6Z236vDfgb+2Y3VvWFXpjJ
piJqgPzlUdtqvnkb5hzfgu268+MKAGxSZxv/GJqetyB9ZpIg3MoaGRc+GXbZX7V2Dw6xLu9nK3o3
wk8oXJm+sBVBUkZ6gG2Wmzro2cwWYbU2EsZ1Sw990laM5IKN6LDRivxgFH6+hkmaeXA23V0bFQm5
WGF4PenWXRRgGYgKJztkIt+0edfv43b4iDtdrmEQH632SXZXK5Ht8yZIUevG3aXT6eOmkqJeOSDQ
rgorBRjatphjMn3PCwy3eeKbG456q6ee8A40QT4Fp6vBjJ4CQoX21myk6zFNo/UEdvE6NocNlr1w
nWDeOvN6xc+v12HWdaVLqY+61rK7OOw6SsNpE49IgWkdO75aNVqdkKHY19cZmTR9Zh6sLJxvI01h
16yDG12Y69i8RQSt7c0SbMaExehdewWvBYzfMM73sHEOiGXmfZG393mjpftWTcNW+eHG0oCpkDtb
Iprzm4vend+1pl1ehnnXslLNNiDwoKw1e4Rw0Tr2fU5TtNDymr7r11rOoOU31dpOY05BQOSDp7mJ
WOUA5GkuzAF3K9qI9L7o5nsEGdmq0v9sRBpfKl+LbnsX4us4fxzd/zKy/q+K2/+XKtfHWeGVyvWx
nPyPh+75y4/17uNf/at0bYnfmVoclIBsIKlAHA2q/ypdm/bv1MYcVocMGMz8LouNv0vXhvn7cfhi
JHIZvoRzjCP8u3Jt/W4znEkW3wB1HUtxxPu/KFzb3/yx/57cHcpraJWoeDnKgjv+k8GYVInIMqfu
/WiSv/4wk03p35RjAsYP1Ts2i9UUkOx2aOAhyRnKdjdbH+aogTUSDVGfvo/aWn2K+3AiiTmsJkkr
Iu5kM+Fnb/al1cTF1giTOryOI3A8ax1vSOghiQ4AS/cqpR5yjBUhhAxUV6t9yms7CuBr1mlnAWRh
DxaXmxbiWCs+z9oQ2JsBccyYrEkmKaqGGBEHDlGd9ACx4ABxtL5KFGaWyzw/Rqr4HVvAXZbU9lXk
Avt9rBNTVZ/aXrn53ukq0k2GNhxMr6tS+k7R2PpwV8g6hkNUTRqpMsCmAbbvNHOKopUWgFZct3ro
SFguZqR95cgiF7t2tIwDMEiFWCsqsoNtamEHbajUwi9jb4C664vUHN4lgjyDeZVCctFhCWiqjO7t
GqTX3gwmYZP5bpQm9g8dsFtTRZ3Y6lPtEgXbmEOL9Pf/U3dmS3IryXb9IlwDAvMrphwqax5ZL7Aq
FokZgTEwfL1WnpbptiSTSfdRL20kjaeZlYmMcN++fS/crqzTGLrdnGuvU/CthbC0n2HOpHYwHMVd
J8opFW9a7enzhbDNcb/Mkiz6s7AHz0c67Mz+CZf4kF0wjwP97WCVOPcFg5T6tlot/3tt6VrCsV2y
/Mkgn6rnyCAU7LsadzJiVk852dF1hT8d2wZt994XbS1vCQT0eWmmRrKM2tyXipTiWGRNtSCyyu11
E7OP/rwr2AHw+wizgG/Meh9enupVeqquQnbC8jLMS0HAlllt1hzovSMByhIvPSV1P8LccLfSXVAl
WndPCm8yn5XKup04Yo28MBBwfvdQE0O13k8o6N1FAGleOKbLAYBDu/QattimK2JivZyXRfSARHOP
kIKgz6qlCyY6bLocvxn9G8eTyrrLRrcllVorBjtoRzk4t8w0LPUsCcQc6XetJZNPftka24OXkiHw
jTWz2A5Dqqr2pHNl6w/eAN3msUqpxAilSX3ke2te0ja0U69boH0Tb0rsbipx2J8ymVeE3ot8bI0L
aobfrHGzEBepImWAE3g00pSUZnYjyeBLiAPxceVTQzVPGZ94891B7zDCgmzlbTpuvBirSJyiWr2Y
aCn2cAi1oVkPmmwW2t+hgSQAq37Z+wn+SK7SoQZsXBrOHBrOlteMzhdtEa9SQ9FPCUk2l+FCUueU
Eaui+KmTyvfZ6icwW0CU0wZLFRincoAioVFMMHMPrYDwBVzQ6PXi4NUkXK+RJjvjbmmmdgtaj2Xb
2GpTezmRYe9qJj703dcuE8GAbpDTKpYOuqwO+GdcO1rRMOdvWcVlSutG3OTrXpQTIhMrtD+ayelC
NlSVsfOK2u3K4nMQSFePhmm6injDtJeP+tTm8stNq9w6weJxQAmk2rwFhtNb00E3tRUSiUmOcqCB
+SPkc0gFCViokLWt60BP+CrTfi6LHhGnWYynjKjmMvCJRRRBWxrTkz/OGZK7zDUZ9aO32Ojn/rjd
tX7lMGmviNkMi3Fbvwh5VVmM1Nr8NhrHfLJny66PBNsozti6KsWHMGaShnDS5fbN7K2NdpikGKdf
o0MKJc6Vzer4o0UjsWnSRw+imibq7sZzyH46OpZanbd2JBfXDlxXIq3pttZ9pg5RxV+DkfUOoimy
QFJ169QkmPJd40GfV8u8EzaNU6DKfuAMgiMSDN1i+0k/ASw5s13p/fEMTzMOlUne2ytCT+lE2QbV
PZhToRrKHeGu8Uruo31wST40frYZleCONMB0vUu3bPxMpe60J1TbzT0ypmqNU66AeUUpToQm5Alf
9aRJN1/GOssBIElayynjseg98Zlt6wSOoeVHTDYr66iT05FsIqlzTiT6NfsgnCYUzWDYZ/gZ0LeA
pEnSFtS5tyi9gqyesD2owVvK0HM566MB++hCQZ7pOep+55cBXLJhvO9LX0EMMwdRJsqZHOdey7pU
u1l3muKYvOBtCWdtM7uQqahUx2wZaiNI1Uz3Pona6k8EETXWmWrXiAlAz/tghH4xBJY7fCC3qo8u
NY0xKAQmDMgPrHxwt9Z9E9d7lkr644rXaFZEWR1X9tGrOEtLeGm2EuwqpfVa/dQpo5f7DgYjkDIW
AaZoJvqwJK5Cm6uo8XaSV/nnhfp2HJ4FQ+u/J7WM84/LCWBFu9vSbPpbl1a3FZFfxUvFT1sBGtK3
MpYda5uHYestKyH1wXjyC1lUt8LOm/dqJZYRbpTWGaeNasWlg8nJIyXZOu/DWrQ5gNYuM7aTrtBq
75ymMrtEcy0C/ogmdaaDLL0Gqeua8X7YvBLrrsZ+hiRbqdcIcpJbO91CvWGPV7dALH0Oq+bqXxYQ
muy0utKZAgVbxAnWuh/6qLTpy5NtgRYdO0M7L/f2MKZ9PEDX8gmXdEUbSbeXNfSSurHvyHJv9nt4
zwTcdnueD6ehbvbhWBJd5Ye6pvdD3OYaILd295r1vMiKpVDSpeRyhGCfu+TZGVMe6bQfU7yg3GhA
FXzHwnVsAbjZWkmAPsgu32Vlhcy8OB9237xxXL6WRyOz+h+73dz1YO+qreN5rXI32bj+rcOWc8Mk
KmMv5/+iM/wj5P97zWfhhSAbj0hzy0L0u1aX/y58aFOhNq91v/2U71v3XtZe3XNGb5w+hOoSJPds
a649nVSDBBUodx8prsx/Ki2tJ3Y2PTQrMdqk8Q+21f5rDPFfahD+H9wvt8XvgUjBv9P/an/5nxwz
/x91Gv/oav/nTuMwb1/t17/7Y/75D/7VZGgYZOyrCcVDpruKzdeP/F9dBhtn/2GiQV97CdJpDMf6
zzbD+w/rWvLrPJ22h3hx9ZD89zbD+A/DJekV5pBBhwIc57/UZpj2P8um//nMId2C4yXO3cQ4gYHH
06/t9b+JbQNRLq7ISHPXYUSNrRnLshHHYrS+5eJS9mHlOjaTcxDGYIZOapjH65S+gc0ArIWIWg/1
IxvulgpdzmsEMrDL/81cHbtde8dSPVvnTi/+cggQU182IBjT8cISwCnTrfbkW81veCj3NAXloeEI
8g3517Y4adNmzxC2l3MmOpCObNz7sKSXjllbviqwLQV8h/kwSMYtixeyCdYmZUmZWF6U3/+0Mnva
FptZ+mhl4a7Nzxskyr6lsMudkXBLb/nCNhSUtUloeT7fmMK6tVO9DRkAT1EmG0bJJm+A041UBcb0
SqotjQAkK3fY7rRc3OU2lKmBKBJxIfk19uw28sijrdXUhmZW8cU11U1jEf06OP2Z1UlJuPqgkrY/
V1Otw8t2jSS1vftS9KA26CQSYc6omOgusjSNYFzqv64tIXkRdqKNBBjqI6OdcXq1bPdXP2heOLvT
+77tD0NhsaDXmZ/Qoj4zv37wiMOq/XYIWlNSLrbTb6cGQa+Bc4kMUdE9HVjPo6zUNaIlS/nJvb2A
NeZoyyaHa81RL2Y3/LKcLAL1C64cE24v+5Vc7+aOSOWK6lv8cYvteayPMJh+dUW6MJwwZJQvzdHL
ycXFVBqB3coCY3TfpQsMcIDq1a9iPvOJIkKCavBbtzgCEaWb6V55UmTU6L4beLX/S9IvsocIwQMy
S9iSlEyqPcpvL7QbyyZYbt3+evbO/b4aP8QJX/qiX+EerHswf5PG50Y909igaJUKm7VhLu1hcSnK
yJyH29LQD7qgR23q6c1g3hhAnHkBULGxLQhdrCvKAzHVF23xnMNeI03SwRG/7leR29YH0Mrljepe
dDwhAclKgNPaNuAushgTlCaJns1l78bFPKeE8vOlqo2DvPJrusJaXyo44+qlUOPOByGXqClOqiIL
GMzR0d+y9byp8pfd+n2SWyuRNxpjHI1gw3XOprBZhipairoPq2UNDTJUUXdrIlUXM0GJIju+sXqm
V411bP2aJ2z+6qt3YnL1ZE73W3ffYNrMP1Ndw8DywH+XS360N6qx3QXQmO9WG/WT0z1ovh11C4mg
jEhcHkmbMS0r6qSUIpJa86GdQ0l6fFJtkwg2S7xIclCOFKvncuRxXEsoKOOURvOGmR5f6BTYI7S0
ZGKZ+6bIEtClQ6xr1ZAAGnWgO7pu1HWgHIlynsK67I1Tu9UxzUuIKR8kukc1wyoyzBDCwfVRiEiR
+hGUXcs4oOYpzcjiPWyNo5GpB4LWW36MsZ2ONOQUQLZ684SSkWBcEq0DTmcSa8s4L9wpSsXZSEYx
NfdA12J7SWF67QxO/Xa8r8xxCmpZbdEMw4tc0fzDNjQe0U23D4IvjD4pOyz8VhI5XNAwulksdDox
u26fy7Q7ps1tqRgS9gYAFlcXDPKmNjZnHE2dLni9UEtb114idJedoYePw6iCqcuCGZSUpo0NKS98
bEacWoLtDW//4mMj4Xqtn5jSluG8WNuxLuUZJwSO3r03iMkGeWc/1fumLs1uvQydTsq361P5ypKG
mlNpmfMp8POVFtU/65lVnUrrzppwI+6tQT5RdZ3285StYKGmSV3319sbo1hLKnj3vOESCXK/uikU
gDmP89EfjyS85RC7Ju/gzRNlTPFAms+GuISybBkc6CkZ4LAenUujN9eXS4s/c5Aj0/7eUgHXqSoe
qNNbwuzdjeRIvyF1uLlrsQNFKZHjtQZpxK7xWTCGFiPfFjVZJ5Ly2d3xvqtKRcWsiRtoBitt03Jx
9ga6C2+KL40hWF3vbjdj0t3IqCILNpbVrQ6BKVqFCWOawUgEYEgDsqtUhBHroDpYx0Xl0bRQvAeQ
C0GkaXt/dgeTpDG9CiSKFULwmhICCuZnWmPdy/LEfjb8/WkvB/Alk+8l2IqOKTFHwTDS0q40pbHU
esi5vs0xNnJ6ODCxlwVKCkrStNkfOse9vXFpIiO3kQKMxsuv/0qnBS5T6Q/tZJgAX9R6lHYHSaXt
X9d3y6mbaJfY6s0lvZ/hkzZaHiscc8xbbnfe7wPzpl9lPTxXFJHnff4xsYEnmUOIrKnsd88Yw32R
V03fup1rGecZjB9XJW65aveIZN/trLdYxewEjEB3FPtSBK5Rlkdzdra47ghpsEf91Ivti8txJnzy
4eo7+ADLd6jt9a8lnDuS5H/L2f8qPC7JqsN4YIi0C+TovG2kwzf7ugQog49j9ozAc5MRskwloM7Y
k7qYs+Okj697KfLE3bC0aROCpJdiRtCVc+yb6cnN1pJgpGUO/LU0wm1W2SnNxwcN2ko82llHoIcX
VleYbNXQnE5WAbdxJol4y9JTh4U9dLBzgmVwAlgu22GG5noAFRE7ZA1rTX/E3dJGw83ELRt5DVOd
Qd3BIdWvoM4btp8Oe56ei7bEw0KqgW7NLH3tTWQTwZnYNA97dyE4OXP2J1OPjN00cI7CRyyb/QlQ
Ev4xr/0Uy/BhjAJsb/biuP1RV9NlRLdKMya+FcPyeBojaxC3usJi6y53kHmhM/iPYrUvmdY8ri2J
/GUbEWgP0HtWce3oz6IpX9aFI9YnF1iNRtBRXvlc0ShAF2NjLcmeSb6W46ns50eCbTHB1Q+6GFEw
tO1UTsPRBxQbiI4nN5XzabbHl34BS999+It4dDtGVvV82et8iVJnC2l5XonivLP94dUdnF84dP5o
DkeBTP2PVA1RvZLal3UWP71L4ePJ35rZIg7+6ZfVikDGH0tkMJgky1FxoZQkBhzcCvgSG3oW5YEB
y+5Ky6T/jGV7ZSDIP/3WdsFu4K72jWkMxs6KfMAo0bTWVKTKfnIMJFNyzc4VIgXq33LW6yO4T8q3
eUSKWMcbc7+Ybnuvq+3WKzUIQICwg64KSQ0/iNU74zkKAR7g+uhPw9JfzNzQQVONMYM/BmfKjudx
I3r6SrrgS9ilAMlIYu5DRpUYh/r5XvblT7EuLUByF2IJz3rg+/FI9MBdUQ3LlfWYH3yAtq24nS3/
vqY7nrRzZU6vBjJj5KVvJyc3u1tS0mGdktAOn+CW6Ow/cqxes2WE8jDfrA7xu1X721hT81C2owpY
RUuyfqYcdeoupGanBU5P1uuqQASL7dhmO++Ja6VnVhRVylUnqvFE4DlGLlIQL9csg6luVNjV1W9o
pH90qANB1Tb7iTXWp5xZ5jJ+bkZHEvz4W+TLbQPUzBjWj9omlhn8wCKqBz9P33QjfeohjsNqKqOu
wOJCPFsZICNT8JhdF/rqza6sF5wfVVQs+63S3G/PA+IAlTEiDBySGxnzmDAbL39SuZ8UsN/9zJme
1gGWH88zZzMKKD8fydiJO5Z/torTo3ghPHaOMzvb+C41R/5SB5oKjhBQ54mKaI90AL/Kx+XHToV9
KpsxVJ1vcb8Q21spxNpuTk+svYYbNXWo9U7OZG7wgsIEDK61+odamg3mS/loZdbX9RGrtv272ikO
VnMIlkbwJiNZggWfqeS2syaKB0ynv2HbgXcYk1Zg3oPxA7zd9ADQp5Zj83V90FR9HjPxyrNYp4MV
5KA9WsfuA4YpgwYnDItEkKvpzl0nM+AO+jN4810G+91o16OSLK0XmfSj4gkZ/Emf9E8PcTIwpRkJ
ZzfpGGa0Yr8O7Vx+aAVKFqbDarH7ON3JEeK8t90fYuUtvAk+SI9iu3WJpENUOtdyf50glDs57nXG
QByM9vTWbqCdZO1+5yUc+Gr134DM3MtNyVDWVxR1ST8C2gpuTnZwcAOSvfplDvuh6RBy/LX4hHmb
haBxA03s5MITPhr0g/GElfzcdGCjUu0A+WkPsNrxeItKxdvHslsJhR/FDnuwDM3SX5qVvZbbcuRT
utH2fYm8ZXNiYuwN4wF/2++urpmHV7UIdYrhtSg+LR6NEndADKBiD9QMbWkz6T3sKfECPQdnNpj+
b0N9mfV+S5y5G9jzfgtBQOekEB/4MOINwMW3fVf0n3AAfzYzd3jp5V3VzXf2qvRTSkRFoIxDJ3UV
deM8Byudc0zxdXH87c9STc69Oz/YkFlxthpPjT39kYVGMoCZHeY+Mw5+Zf/NvTykXIUk6B6WcaGO
1qpTmzUi8uE+R8COoFlDCZzg7NAyDOFoIjLDvqviut+fXEBVOMy0/L0c00cH8lZsT4jATdmbIdMb
KF17/loNIpoHj8a20cxIDkV/tvtnf3eYebcTVW0XL+WNa1fby2Tt532TfmJAjRsUzIUtLQ6ordVJ
K8kclq3/s+TyraXje4RFSJ+qCT802doLbYJcq9JJFMSQAPjrHmLdLpNrjkte+xDySMDQyV8+FGXa
hDxK+4Wkh+dMeQMlqktFKkVk0uofsDFtCdCnhFgv4/1ULJ1/3q6wurwjgAUyyZ4rqLtdc7fl7Ubh
ZDn3gMneIPUyd2DJ/LoA0caN7b7nI+gJyEesSKZT7HaNF0oE1EjH8xDMfXvU/Nw6l8t2N1Nu3rmT
TEZdF0eYhLZXLQ9X7F2CX2qPamv/VZVgbIstj3vNWyOqcdRSAWexxySa+Xn1lOblPf5bllS1xoQi
hVtR8N2ZpHQ/K1NEW+Us7yuWP/oJE2jb3H7V+UoYFH6fZt0vxHfgz/qYAHKhujjmwZTzORvN+ZC3
lhdYBHFE16iB2Jgnk6OFz3OheOdV4BD650YeHBYVVN++m500b5YyWw+QuN+zSjAJUEX11GV3lVsM
x0wIaEykPfDWLs5NuercfkjjbGBevx7oDZ3Rzl9Gpx3Tev6G/NZf+swyLv982Nvoo4TMsxs63KXA
9eBaCM5aZ1/u0p1VLbOsfw0L1/0iEtnDL5IeAxAzI45vcWXLR5E7oJz/cP1w1kk3rnyUCtF4B/CP
++FqtGIjx7hclZtpYKUDQgAX2lAiZ3Ck7e2+ouoDkeCQbRNDyHuHxaYLU02qLFRr2rjuKbedLNiq
3TlUchXYjcftCW7fDLsKpOKgRSnc3pCErL9OxUhwdv13yH1rWPmbds588ygLONILYBzV8oS7Kx6k
titVbHrYZaEPIeN6r+bQNx8Uj5XPACezTf2IAbMMQcuVieNX743Kn3je4LRuj+A24q3kEXYmcIs9
qyE3UFJBP1smGPuBmSnbLGxzaEQUVmN6B7PZCF1UqYPekKJe/qEjEbEo8xO7ykFZiOzTTk1IJFCv
jnUmv5iuyIPjDP7Zs2bq4ZpNkcnOIxN/QG1OQ1wB7D1NpQJ5MUPTTMeclcxshVtfenELLz2ApTRe
au2eGfDDVuT0APo7X94HDefwMe2mORrIBwiyZs+h313/ex9oi8U3TicS+ZAu3PFrF6/l0J22dPJO
K60J7ttpeZ/S17nGYLULyaFGutN5w+5YFAzETMvcz4DtAmfGd5w2U8G+jvO1mXV6a4/7877Ynx2D
l9Ne/tjdyDaQ3RVAsN1oM1dSyksSSk0HqHkNP86lWWgXnR2SKgNThATFqI4Z1pBWAHyovCO5st+n
jVfWs7DlsQNLE2lasyR+/dhPLiVMt0ca8ONHsHXnNc33ZMpn1I7aRCUyBEcrzPmwk40dVPvyZ6kN
Gkrl5DELgCD6iIMuiaWgwOhfJ4nOCOmIW4oikx/Z5C3Rl8tkRvXsPtTFetWjtoTeiNH56P6U3LGR
Bj3nwGpc4NbjgjeQ8w+eTHfW994JS/CP89LJBx5nJdct1jbbvV3zWh1BWmA+2O9b+9Vltnq34THh
6L/uDvwizisDGlrlsT+P94xUvkt8Ya++MyY7EN9HwsHTkNKU8XY/fuzwfpOOay0EQfRrnu3txQNb
z67ruCW6y/ssZqM45cJBlShSTKV+r0JvMd/KXkG138ebzqYBhJRXDy1Wsl0mft9Qi7MHGGd++dVw
4w5YDsCQ9vxTuhWnwuwTDbtBaGSmmzAY+Ztx7L3oMUy7A/uH8+3iwcdmnlKf7F3Mj2p/tlmBYimM
qPFqFyXlTH+Xe9p4l/KpGMBEyOiuNZqTrKs/m8mrLmJb3ael7JobO5NF0CKxPFklVZHUreqoKAhD
z+q8X8WaPfD0QtRcGoq1LcVwjqpZvpdmpX5IMrmdsaB9WLKVMeRI61SPHuPVzcfaPPPhd2P/XbXz
SRgSmlKq3YHfce/VkJ4qIgFerGyFPJs7bzmb6nHVTUvYclGHNO+/VjqgWw9RKOz6mw03wsVcgLK1
Tom/3szNg3I3QRej5lMPbvr1n9+m0LdC7PptuGS69zbYex1A0vZvc7vx3lbmq52ezskgxJT4WinI
Y6XN8NJ9vfcn20MxrKbPom6PjPbfIV1viJ2MrPpGk08Di2UHEyzXqe6a4uKvzVOh6K3yvVPvWLLw
y8nejqu++FPKdnlOT1uhq5+mvpLUa097cOdsCR2qlcDQ9+XebGszXMGAmoDl5mjjYWZ3UH6Y01yF
oiunF1G33J0efgc0BuvBrj+Wze1+bb7yjhorc/E/v53TPFqm7QtZfD3met4+wCRsHzK3nbjm0TxJ
WJzhJTuzHYxImmcGsMF1wvPumqV+ypTLW++1r0OOd1Mrcv3Sz+uLxRj0CdKmSPD2mHHOaUAV7CY1
E4sDeTbj/dj6J3Pq+C5vBs4Hp3+iTbXiGQTiHcL9OzWjiDGoVSDeduNzU7e2oadvLsaCgCXrNBCa
lcf1YOoXLp4PjnvsTl0x3CJeDresyE+4fKsxFr3IbuDkZjfd9X/U7gSzWejsOrC3E+zmfK5atZ+9
6albNNw2C77jpVQPmjGvCCWFiA1b+yKeOH9N1ZgftsrbGcvK7DHfqjTYl6H5vXZn6V32UaHA8Its
TUGm84v1f/uT//F3JAONX2xj/l2yP946Vt94VYB11KBJN4JXL7Xp1nFT1UOc1Y1MMhyUEXix9sEs
Voq31bFOfS/yux2DZEyU59aut2vT7fdEiCDGm7366qT6rkoJestFa5QsDHWFMB49UN+hMfT5Fy65
497t418K5dPWbc6ndv3qijZbHwvTWw5Gb3VHlgFivxMmHvB2vdp3usdcH64Pjbe+9fWMhAW9Nd4N
x0uMLt9OYJgRdXVRfADvRrZWamMXM9/YkFjco4tyqTB1PLLJ37/J7rXFtvVqDeOFVSQPxa4CDuhN
+9fuOB9V18/P2TLNZzTQPh6BhH6V9aM3zv2noGNL1Co+wYTPXNDT8guoqLWO7q9tx/iguHWSf347
5/pJsrdQp+t019qOePGJRgscvV8vSD3mi1U3eYSn5qHpNT0x1iF7XgxUuqKli5nN8r3WufjcKltp
XBZgeiw7zmwcvWmN1d4xK+cMpEeLsrxc4zFH3jVnnylh1+Y03z7TuXpjK6hI9qbwOLE5EjxvIspn
DxpI1MGoax/63t3uI9dYOrs2MXE1Oy9yQ9zQqpuWiwsaX6mduEQvm1LtsazhQMyGwf4mDR4KSR4u
jOoO3GElTo3iz5L1dzifEk4McZ5WhkLzwL4b0xStoM4icxBHends0+y8YX0HoFyeLHaiotIw9VAJ
2FmOWouDTWgawI4l2dp8vd2nsY7T3APYgEgrQVwBp5jpERSttM36qMytg7ulyQy3Opn60QybH3Yy
ptBQmXfoxg1tisfI3Q6FmrkXZHHSKHgr/GM1tfitWNqH1OtvrtZ/cuTpYy3WSmrLihqnHAlmDytK
+tpEMaINv5Xjfuo9467OWGSqJEbmRuJDZBnvgRqCTV58i0HZzOz8V5KpV+Nfpkyc/WZ+z/acEeFs
sBkMuJVmFNeZb7f2fb1iRFTKABtGxTJo+ZJoqKq1ZWaxQQjhQaFx6TcaRIDI4NoWmxwDYJLP+5MY
vR8kcBV5c4+lBDlSYPQgLvjdFHxR+AMDujVWoSVnvqVDESld5+KTihySojPyusvzXKJ1M60qA0or
OhX9j10NzwDbnHDRxnvohWeHJgoD4KUaGz9osVAHrd5/jIUBkHDc3ozRX5J0GTGfYTpLrCT3xhgW
6/C45HRGKExXpYSqiLuVuUTxlfkZnF12fIPWyG/nmWJ3GIe/dGh//XKG1tgeWTtuTu5qP2SyxRAJ
LjjuyqPRld2l37pYSBoRc/d/6wzT+eA+yno/X+cL2C9514zMRpXOPxkiw0Ouml/L5DCI2rw/7gJw
vOoiuyB4zJ2/M0e0yZYzCdPy/qILosZPXXbCtPXEHOO3tqCRtWK6Z2uTN5AWvRd9j03TfqjNR9Nf
2Ip0/fk43ZkZx/uayfVYNcN73eD+L7gq1ux7kVuUGQNz5XqrQjdHQrP93wt8vzElJsMeWsospYWY
+CsihyjY+NV1fk4vzKydZQSYgxOTclSBkz1qf7pGwazMizqA/srUvHADxzHTYNnmzzzNb1dnxDGQ
/ZizgaKBG3lcfmOptgIH9iKlGOM1wJ8vfJjxauD8cVi/AoEbSoKgIki7iKebXUXYcZ6VqSf6uosQ
SnseWmkVE4L2u2p0bseSjth1gMxzMAaFr8JVxykwjjpGfx1fQxo0S/V7cPPfzVIskc+jPrJcQyQC
nKV5oqvyOJsHjv+r8/gyAoqPRod+xewX54Bosoc4iv7yAZ1nSRmKUMNYUcooNWimbJdXXftXly6D
G52vkMwy3LVwTqecNTI2Fqxr/YN/Go0phJoS2wPy0uQQDjFk6CUVRsQOIxR7HwiYTe4d8aUSC8Fr
7dUD7lKsYQXV0NBVbJb4BcNPgUiNSKK3/CuOoL5QGTjTLKcW2y0vLJcRAFAxOawh8O1Pp3INShMU
YNnfdxso1HRq9HBVgaMZ9rFslqc8z4AbO74B5XPkdBzXP4aTPs/ZHpe1fqWAmL9MOzWOSAwyUvOL
3hYfjt19l0o5CUkdIa6Ye8cl12Q2ibH34PO0lC2Ul4HhIepU9k5jxHl4BYSHuS+eV00e3dL8aSFD
WpjeQhNb8WHDSraaJrUOdwrlqPcp1F1W8skOvYa2UJ0y2/rx4B9zoF7lIWWcxr2jm8rLhMasI0SC
3p2JQsUaCy6Eb79meOPlPxVGWt3Yb5h3XRo1wAMf0t/b6D5YuHVvOs4AZ8Vsh8u7Rmbq7j2xxk6h
JymSIwkvCWI4HwQTlUO5fy6rvDf8a8isQ+9ke/XnIEGXapUIXAuMZItYqGUNy8wtn3U+4X8Ga3ZT
FCVS86a9F8yjLnO2vnhVE7KugnvU0YN9Zrda9poWyn4OssoNPRZWTh3scLCmSNZZm+BHywKtMj4d
od3yB88klBYJbY2f7FsTzyIqxLzep/OSRZJ1Hk0idMi+hlFe4l5dvS3Wm36D2escV+9uanD5qaGs
0NfK0DAr6yh9hoBmP71lBFQMBWFLRr35+FsW7gjBFm1j52Ws7OJnuk7UZ4UrmxRrkJMMN5oi9yLA
nLxYUSqMES4vyHarSDGoZ4LJKnItZctjyumNpBcCdgLNa67PabZ/GNc7LxVP2Onfc9t44HN/2xEX
EXpRq9RyOynBPK4ko6HXMXK31v6yZtma8E27MJJ2IyUUz5g5sjUHjpXxlgPRy7OCwJe/i9nTQ0qd
jGUwH4s+649FSvqENWmRMVVraIrlv7F3JsuxIlu6fiKOgYPTTCH6RqF+S5pg0pZE3zk9T38/8tTg
Hrt2razmNchMy50pKRQB+Fp/e5rM7oQN92PJptpP9CraEHMFGz1yk2basMEWsI2JmQ1cXwxTu3Hy
TOceZrhPD1o1F7t//oa48c6Mu6/M8H5pbo9A/UqkA/IxrY1tPRs2/CsP0Km46QZM/5DmB1kUx1qb
4o3MUsYfHL+hAYNMszt49HRvZZ3YLgrLfGvHPAfxrdG9be2MxLQPAn0SDNCJYrYvaKRzUvRPfTN9
V6otAy8MkeyLeE9WHQW3Vh7TM7e3pjfh3oa+XPZTlFOczjGKNEqmm7kCY8fBfeja8FOPiTKakgot
7vhl4FDqDDvZoy6KggwhbDgbQYRbdlPTcq8nzT7R53ZbRPb7YvTAqG72Am6FXORH5JHJFVr94LV5
dcm2AC2szP28JK+mcegTvqEzza/OMN2o1kYJZGQ/nbNwrrjoKNLQIWKy4LoZ4RrsvBmD0LrkoTsc
vWg4a1F5KIrifnZ3ecyDhjdXO4yABKm1glwI+xvXuhsbdWhj9yLK6QkhgB5Ehrlpi/EWqon8BOjR
yoq+AaNoKV6QAhjqs3eX1yR1243SLTDBxuyDLiU7ZwJLW1MA3ONswcxTG+13ojYDOT60eHePdRE9
eCE15rJC1PAtmfX82im/2O/v2XNAwPISYow8qkz34FhpfI+hPZWRvgxZcQsXjnkxM0tROKLvMWkE
uUPAjYHhjFn5bXTLW9MW94h2vzKTlvna6zkyBoy7MVDcEPWPdgdLZ7ljfxy6zxbD4Maucslon+wT
U1FoH688SdXLbboUnDbUQQssVBBa1s6suo1hZCTOTPN9MqhTVWaLH47uT1iPr2YYvrWSWU3xxhv5
i220L5VJNnvljeZmyFGULIFRMqNYnv23UqTf2LP9leVBVSBTtrOKt9bMXvQk/xq0pzlExJS15dGe
4ag6brGUiRTcDpgiMfD5UmO9ce3y14yKzcSRvy8ifHFFVn9o3MOXWaaHoXV3C100r3RfhL4edQx6
KZx5LcPHwra7jVjanV04WxFXS2AbE+5elT96rJ6IrLBJI8L0a1kRJjM9yxx8XBvH8Q7L2HzMkTEe
uklr75XBE7kuO7q1q+a+bpLxV9puELd28XcZeQPysNOfLEMrd8wB8QXZnDzbQ93teiNvnljjLd8i
benLgan558stYd2ljTW9z8WKahCVf5+WCyaiIbOPntuXd8UA1ghei1FXt36Qkwy/84Fk++Y3dcfI
j5q4eDVcI9oWwowIvOm0I7EQNuLMLLwfqTkPWEKcd0U4iFpfcFGpbeGFA5apxoEqd+MnNMjTbjSS
5WyZY3kRMZPFWA7uk9uhVGx5KP6NqPn+58unUn8ocbO94YEMA8a4/H7kUz0sDN2T48RH2r1ehGkT
veSSOZj01xqTArdwTDts5ePe6n2pkIstun1GOP/ARhCzkZZzYLccDYOG7KJpOW0gZ0f80ruwHL4S
4T7XRn5rpdk95ANxaVrOBc0wjR1BRzNqCR71AxEIs9rJeqbxnCoCKTT8J1H62wGacXrosDZ0aDV0
DWyYkWebcuTWqlwswNF95iHbi8xTPeGviwoNd7A0ehgSO6Aqa9caife2JOKbS3fqySYyw2sMUrmh
1Z6nzQGUON5WfYu6kpwPwC/K2Tp3EzrmXymztYIcF2nJJFhr13mtZhlVy7WQ/2brYdgXELGiyq+S
lJSq6bDXdKhwhIofmS+qQ1x2v8jO4A7E8IJWEk38PDxpChljl3K2eiGzzsDTZrKYg0niW9HdICyi
9L5mqU7HB2NkwCF8iV+/ak72bNxSE8UB2vjFQnQXm+igaHl/d7mBuBZY+2LT/DtUDjXuys9d5zXp
dW/rcLl3BcoFhGP5czwulHr3ZLHo5cnL4nHbZiD8jACvtk6agF3IbOsM7wxW9NSZ8jq4eo21QjzM
ixWg6dm4a49vu066BW2Cm7C0nm0kRp6GRQoOdA9sieRiShGOgvfiXEIamegKX4fSgJsStKJtoW06
e9cvRM/NZEnlXd7e1bZ7NiJiiXv6RtIVyYaV28qwMblPSsfPl4cYPcnFq2u17Wx2bsd9q91J3BJC
BdYeFL/tEuLeF9PcOprbk3hDUrcReX/KaezWS6vFZhdtRCdfZ7brfeL8LgMEZeV6fyYe2QXN4L7K
hyfcXd0xq8KT6F2xieqqRj4njq5pJceM8OS1bVwbLy2NC5bh2gdPY3jpiulhPXDaXPVfhcP1YEnK
5XkntkR4atax7oytU6p9ZLIFlvMan5MsmCVHhrnIqraTYo9uj24uCPdv85PZYdEuEHPBFDUjuQGm
D2CEBVI4oOw8d7FLSgTIxmBsy7bmLAAr5vHgIPZzEfkurEqTSL4qUYVICWXuwww8GDljPp3YOuxo
zMFY36JS48Ad8mqjpuJAEz2ruLFDXqD8JnkjN+RuVffY3nhPKQj73cT2JZGKai10KhuKFSqkltn0
NMLOB6k5gXswTNRhc0NflfvDNIzoKeXdYgwvIJzIPkubrCLdvVhW/2PD0gZNln1nSDMLb4mhINjf
zZh9KJHoqhEi3lzbempnOYLImxfDBiuWf8uxJ4xtQW2aL83es+5Vmz1W0odmbhCojkxG44uxZDdz
FhcrmZ48tVxkOVy7tmDocSzkhiHmScO56hE4Ri/KD/q8rqLNn82KfnpWVi1Y3UyR28rAlhb2n95j
4m/OESD9WCclBig/M0AKp/BPyEoMzUxULEOe2OaV8xzr2k/chj+EcD1BxR4aL9dYzJPn2KOz2i5I
2xJw+cxLOq9jvIQmj5ikAkEiTuSSlGSTxF74IipxQK97TLM7dx7+JEh8cFhZ8mAnNzuNX3gj8jPA
4OyPk/enotSN720Q6F9HRFI5BNMV2nTQJnW1I0E0K88Vqo+gV4edXmXfak4/wMFeE+qoor46ZEIg
KlL3amTBzYv+q3UZUIo0fVhdQHyejenbbnFGNezr5oWYdOdZLWm3Jd/GMyZ8LzRpBs5sT4dk7p7s
iWdertQv2u8vzQFmHZA42Zyp84LpkKf43xAH8GFIvCyouwhP3PQlBArsWUfx1y8w9ZpMP03owsBb
6CMkRQmLmejbbc9nFOhdfHKFyDeZaV6zGSVrYU0ETJIg4cJM7oHZHhfWjyEEDakcaW6khxJh5MoB
KgcLAieH1K9R/jn1yR6tRwTH07Yc2X5sHAcIq5t9Pzn1PeHLm7F4m1PMh6PQPgXYNne/r23EjLzC
tNy/VefcGzICu7QDt8AFnlD5QrCy5dd6BIjhXAFoXV49gHwd35cQA6kdfdV9f7Yy9dyisVD2+DF2
YUp8S/5r14JFkuVDS4Yn4FbO2nkKZK7wJVfLVZb1DTltmcKITZ3ecHXxeKBvpvRHbznNo/FZWzyC
mtFagtj4sLr2ueT3agzvmRkEetFmSCr0S8X4zIGLjxW/HxIjkbSBQ/KCP6f4NSULlGNvRmgYQCAA
S099xxNyhKbRtmPOQBKL/rDMfC5zflkm87mppy8876VfL5i48/Ai0XrsygjgxMaj0GNRQeKEpiWv
vzWLgqM5Wiri6hBFsd8VsrqZZv3iLJweKsz3RPgIvzF/VVlXfobr2c8yHt2FGd3q0IUfH+bXuFVP
C6HCTJ79xVADszKOGELVnkK00PtWOW9eHh3bDqbNqcd7U6JVXt/Wz7ozzY3tkYSvasEBEd1Fo3yl
vlj5ePLInQztB4wRDAVle1XeU2EReDnnjUDCmO2ijJ5YmWVopEy5MdzlO6r4vMUa6pKJT0/j27ho
E/nP0frI+U2nGiU/gHlG5kVNThV4crIx+vKG+zSIY/s7cYqXXPAbtMs4bDWYkGRtT05HkLJ0ucaa
ajfkuQEdLeJKpBgsKRPWkpivDZkip7j5Ia8aRcZU/vFKD4q7G1n+uuFWRzr5FKNNNVNcbeu6x5yr
WLjGWXI3MI4NWcR71tYsyzrJcXjsSAUrJJ4OnhYiBIhCj3Zu6yFo3JmzMzWKbSbkRR/K2zAv2EZF
9rGJuO28If3Gba62C7WuW1IRr/Fk7pKhANUc0q3Ghk+wJ9AmP0qGdxJgDU89IIzT9udQFs+zfQ0L
jpQl9/A5iut6ougO8iElnxqC6+qqMTedkwlUMGYZDFZxG6vpx9Pro6zzl9wZnkYYV7JEfgD9ISWR
zHbmvrSktq27+gWhC5pqLHtgnp4bt9/4fXYiweabESPqJTzwxaCf6maVItnkBEzRtBnIO20UyoBO
sk7qKXhWWQyMzGEX1MggavqeNpZRjb6wYJ+lfV8sVOaWGUSCka1Xttx4w2Q9ZvyCw/Ko+/nBNBtw
zHK+9G5FMGLY3zulfolkPQZNGR+TZNWOOfq2MOa3fiw2Wo5cCznSHfEwl5akAYSP7JMt8l+HcS1I
Ocr8cEbISHfLDoMH52Ykwt2/X3JffMaqrHbLAuQ2IYAVRmdxQ46ZbxXtH2rFDkPJrJE3OC+AKGOB
QGec2iiIzC9Zgx8aQ3zBCAkI3UIKc+/2kXUtk4ynT5+8qAFp6/PSaD+d1nIbe8kZKjze4nBT275O
UKj0TRxMa26AHeu71OE5MjWxgcOTbSA7j7Lckes1BV3t3K1S6FyC2jFDAYZq0PX4LLeLDkQIsFX5
oe4enKEJNx5yogAcreGQj+9QKZjHWBL2q1saYmhCDSvj0e5TZlxD8pPz9E/X6ZtuMU7gHx+x7oHG
oZ8PlOOCtNfYUeuuAh2oHlqDw3SMwZ8zc/iGLp6hIipUM9zPpYz+iLa6uPW7vjJfxLuRUbgfhvgb
UVyxa53U8LuJeQtdwl1u5kc4mEO18MqLLMGMUr+33nSJjPZtmoz0NBT1JazSQ+IWMDUdF2LOL5/E
4HtSucMGwRwOFAW4Olqsm/kxl021DY3kIwyJ84u8Hi5Ocut77YSeRF/IG1iO1DLuM9E+uUu/y233
L0cAi5SrOYHqJERm8sqmk/jSi69L5m5ESYDG0tZfrUGrlQIpjY7sEtHZcvoXK3Gutum8ugviDDk/
hdy8AEZHu9VvCUYuc4kei1Vp2RqTvZmtPOjbFpYgk5t46kG0De1z/R5Nx7DW6Ol+4CktM++qhdlH
k6A91EzvJ/MeMHVfM2D/szV0A/mtbGvWPh6r58lZbiGWD/otCF2SwWREd4WlftNZNcEaWyLJFmWS
V69Cj+90+BHHFnpAhFwM4FUjGB7BSGzogFLX/UZYz1Ovsm0WjvDb+Vebs3JGeIP8AkvFDBEadAPG
90RPhd9O+Y7AM8AM6jtYSCWhTg6r1MDlKKPv9fb0pm5XaQXiRVs8IJ3iSFXdw+wBDZF7OGwjpE3a
MHxKh2mvpI4FuL06e5H2iMW9R5YUTuwH0YtsGOoNlxejemyLUibRGWIpWD/1QtowEc6lanBDtZpO
HaA7XRuhv8x4pij/48X1w3QKtWLVXJK7gGwwK71TmnNLLwrLnoJDS6BbeLZxC4+efUoj1PSq+BZ0
kmyTUlzIkII7yXFpN1ZMDLV91QbSDKuco3Vy5QZ67rs080f+N7ZPgk4bYzUnTdpzUY3nyHt3FM/B
/dTnf+02vCVj8dzYRAJMTAAN4sO8CUHxzTSADoUMWhDKaZqN07Di6Int4lsfMgKjNY7hojpqtZw3
k2sFAzZ+35gntc1jcjCRXBghb6ULLbgJY1SR02JqhInxwclBYMXjuxmyF35aJk/SnLdOOxws1CBQ
hVmykTkZvYAaQVpr3JSKs0lLGeQJG7DZLTSsC7FWB0S+/x2hHxF0xtHOCatA5EUYzIByMNLRne32
3r5d5JM2dD8ytVDvK0Tx5lKYpwQF7LjAP5o804lDAV51yxXP6LNTbOuHQTjoARRO/qy4Sqn9kvwF
JoYXwuhghcMwH8+gMmDLaDCp6439rqgqxle7OuqSQdizzcBaohy5BeyoBaw0A25FGWDzqLu7dTK1
Lfk3rE22+XneSdxZ/TLqJ0QrUb9s805Yfj/3O6OF8q+akgPGDpI+MzcqnGHE+dlV5xFhEJGgE7n3
yJ4XMHRPsdMuP1VobJVpP3uIKs+rxsEopBVoxVIfK332xfRdcjNsPfjADXzEVrfst16D9hrdZ3gZ
BXpGZ6Sp2ImzljiD6UL0IJzMEv3WMcdDqLPMIivk2jecI1D2e5tdidWr7riJx6b5WfPMDkt/zby0
vmeW34gWvoCf5/ids+6Q04g60vvRHE4LWd5FS7hCrbNF+ia8m6GYxlPtWbS873aLpqwMYvVBdqBx
jLLl3cDoSQzPlvfi0gL8+bkTv9CXaQYEuhUBWqVdSq/ZYayca+Sa155ydhGi7yKGZwl6z8DsZ6N8
7IA1Jled49QjncypvuniAmXAzJaO9ct6CHQaQKmoivvE4xXSaYYAA9PIFseo2kI7aJ3xIvT6Gmrl
RjM6A6aJZdrt4wUCIDuQOCm2oRd+xUvbI2EsP/4J6frfjIH/pofDJPb1/x8xgMMq+lTJf4QMrF/x
74wB4f7LxrdP9p0jDSF0Ihf/K8dMEDBAzL8raSaQpjTIPvuvHDPL+hfSYdsiOU+QFCxMXP/tGplG
cYfxL8BR3fYEXbvuGgrwP8kx41X9XymxDt/J03XTsaRHhvUaZ/mf6QLFiDJdDL3kFMCbrnuPWWJ2
vut0/01oJrq2/+dHmfxGrmnqlmTWI+P3P39UM8uZasNxDGBwfVPbETLyHSU4TwzPQplV/02K6bef
wzbADPEzolQqsnQIUsooN53X3GsqXdOy4MVjTMpGgdYd3D2eFBN5cuxYJmdFBJFWh4TL3GYbUqlK
1+xAHXJC2Y922wBSF96Nwnaczg7IwWggRckgJW0ArTQsT4RCQm+CjGW05gFZmn+m6mEJ9cJXlft3
SdCjTx1SKJ2gF/1h7uS51pD0tHN3tE3g84IG3AQNYjO41q7OUZqkbvLc2uZfc5gMWE5i0MuKBb7W
7AOowKEVuekXNeUKIrTZWfAelyvnSUE4OVvRfGzM8a1shn3Ckw/pjjxnDTNHl0/HrrYPVZ+917r8
zUIUEl6oKOPqdo0M30qXQ1qSHI1sP1oYkbRjyZnEAwnWNZ0fq7b+hJ05jdq5dXmghQiwSNdMIDez
l8Q5gzJ+j/XdsIxfFGsAPOt5BX2PNquKN3NedP/+iknN13w0Xov1RSkTYzrU9kdc7dBbGcDKFuG1
qvCFrm54vY52ZH6ODkjyal3RUgv8KP+ocyAU+5pR/LJPcqhHoyp+PKttyHnT77sB4dCUDJxH09tY
VNE+SpZ3FSMAr/LqL9aVV+i1DTwMWg6VOIG0Gx3Bh7kn4R+5ioNaF/gjgh7KNKRV9pqXNvoNDGEw
1QauNvLCbOwksVeh/9DCPwoSHPUHoXZ9h5m/qFZ/DOIlmY2beX7RvO5NYYGF+SAQACB53InASur0
VKu5JGoAhN1axl8DXmdhhNhm9uD3KbJSNOkbk04jv9e6L6U81IiQkFCqI3pJxc9UW2GM/LFZWn4+
z9qWvkwfNYzFMOvsvXZ5aWhb8DutJshyubMTm5Q9VHF63DR+0jsJ6VimQodTn9JVLhOSPbCZk5Ow
YcFSlX3jeGn9e6tANxPzr6IdK+bKlxpma4MRk0HXKS98ihgjcgf6U97wC7LWlchzZ23SfQD846pS
95lqs9aG0CjfBi96aflwWPOPmi7OOYEExZTvZWyQqE6fNBIz/ddR7p3RtL/SaZ+mpKGQAFseyQAR
EjhO+qbGW4nPgoSA+GTxh8ICwq+t6onUtG8wTfCLEs0lgTqBKGTIJbGvxZgGYYmupNJqfwCyQcWH
9FfLHpq+ubUzu3Cod9+ia+/KoTlPTZ5cC+ZPEpVyP5WmBn6TFIjeCBNAmu5R6r3XsJAH+LNp6CMb
wy1P4/gou2FH1G9QUnEQDKBkPGnGT0XE6KZT9XxEkp9gdqlfkBn/GswOuZcVB73SeJPSuCRRJfwR
ZAT65oiRJGJFnJMnbEjXCOfGCIjoaxPUXsjk7hXGZjTaL3cwXqo0CYDf1B736QPPvIdqqI+mpZ+x
tBUirfyFUDC/isNDbZu3Udp7Y3lC9fnhgTH7Zrs8jGN+P/T7XnkIzmjeqsd9UxM3GGkTEUsEivmC
tY1nWxogyNlHkbVvsViEBRtBa6PfHkvvr00HU9Djaw8wWz0Zo4OOMMXp2sxcpekKwgOE1wXUZm4o
cFPYX/JMegvQoD53Gj7mVeYWlmSNgDqZGzzzV924IvPVfGxQgNEkIZJacu3DfOuSHpWGHxKxc5LL
+3TY2/H0wFb/x+rNS20NL/i9N6Lu9qMxb2sv2uoDcJE+7KBXWsc9qgUNUBdtRtPGdtjfw+N8JuC6
uWftZiK7kMW/y0bfTpLlXbd3uj59NV3JBFagEJ3SM5jOgUigP02cbABGSObnGY6P1Yx6H9cSUQuS
CEoZeXrgOBPmcCpnPPK4yG4g+LmB9eDZz6OX8p64IL+DAy8dnJ1pg3WhoPdjJz9pqflVagCreNdj
T8Obj7SAofA6q/LWVgbhhuGpLbZdZO4HI7rKHAFHmFxCbsrMXJ7p8dpXVQgCgsSoQo1O47T+d3Lh
1TID6qltMMR8AwhRc9No36zqUDyFfcNDi5nzTtPTwwyworemRDhl3BGqiXWjVt9icE9x5uGd+NTn
/BzXgXDHg5lNt74EkBAlNgNZfnZdezBxJATzVN/ZYcneCximefdtVb/bSrw22vTY4I8Xw/Inqusj
5xDlX+8DLSxQTBwk9R5MALT1j7jDOISS0GFl75M/IkGPJtvxe1wIDyGRx3bEizLdrcFLd5ZjN6bX
JNMeYQVuZW18GUb/kMcvk2LJ8vqb8iS9B+5D7KlTF/MX5j+9yO8xLV3bFRXL48hPhX4iRuKbDXOz
NOWVEqBHtdyJJr9rLe8xL+0twQVYNZb7Bl9sTSlGLXeJk5ztXyyKJ2mnnU+i+zvevKdB3KVOs8sq
NGRO1b2JBUv2mvhN+hilLOc4afeLPvlK1nuLMtTaiT4bR34KqfOx61vHnPZt1xxmxHAtunTVes+l
aMBhKAeV1vjau8NeW8Qn2YiX1O0+3JgHybQYr+XyVpUCIXz5Y07GRS9gUxoY/k49ylXBkSbzW6Es
bFCoEN2Ypo80e0H58NyNB08Zj2ZP4kKsPY9W/eA6d5UZPUej9+WmeOpYwzI/yx8AIjdFQ4BHCQyj
AR3opfHAcbnP8WVFlnMhF+KvLOGZ7Mr7Mhrv8k1i1ENsarZv6eYhTXeJtnx0Qr/aZEwvjICcmyl6
yvkjdOdvNKcXXWo/dmbiDszSTehaD4IhCC0uvSkZ6qVitnBM58hSnZekRHKXtEAmUXqMa+jKktjA
PN5V7XNV62jRdbizSRDLUtvXEnGvh7Xb0uoHlC/7mXZLn31+AxT3EhXRe4iB05+88pwb9W7KylPT
2OTetFfHjW9tLDe9bv9ReNejjwEKWvHxDXP45DnROWlhMkjYlHr9hjWNMqbpfcz6S6LI+mbee7O6
fu+s44gp7qrEPdjTmtG9tHsyJM+Zt059qj+rLHtwzZeoGV/a0d1SKYRot5MbvDUfXOYRd5z+xygq
vGGFWGOaRmRvG86wIK/dqyWcd8Ip0JKNh9QwzpY+HCF6XiuFJ10oc0t7CKl9NIj1/ePUU5IgEa4l
yUl6FmEc0cma3U1hjvu0xuZT+2W279iCI+FeI+J6qdPmVHETphP3URCaoxWfFp56YU03FBm70UUe
FrWn9fYsbewTBX2/00w2+nBzBGFVhn7wQCdVbr8UJEWpKLwjqPLd0aP9WGt/w5icCvLB7hHz71eC
ev2LAPo3F8WsZ8zXmRoow8bwFaWbVpMPcTtf6yW7kta4JaxgrveCN1PI5VRm9FJNkADCvB9JKdMj
YzehUcjm7L63xq01rc054tlw6MPQsEu6uAeAbUuMCpFOLoUxPmjnBWPEYvxdwEHQlkw0UyVivqsi
ANZ9Qz9DmJvvEKKH0KkeXFw7Vkxl3WJu3A+LWIncm++UKbbVUr32Nb9+OJxGiKUca0/S2nvdlDc1
8dU5nhmBhJxUNjEWx0QU21pcZKefsIRul5plA7Z8dLamnm3TCC8A1QaejLeELp4UD0CCeMBjr21G
gTqSKV2Fl7UvxZy60/pPYc83qJ9NvYwQmGKX9QWxC+o0VPq1wMEwz+YxdcGsFWwkL05x/fay25eI
8nuAQ60F4+HPCeEhkGUzFfmpSIx7t5JnZaJq4lNwmRi0jPCLghMVdQK5ZKwd3sGxVvTwmSD/nQuq
QSFWUAmMySnFB3m1G835QEjyXRjbmGqTh0nLd7Q/BgLlhV1jPMM9aWf75jVpo9NgdVe7cV5zTbvn
ktw1TCYRdVVGXe9HqU6eUBtXooEerI07Jd88ng4ePktva5BBZsfpZf0ubd5+zGP0yyUlEPPkTX9o
cYUOpnOISZSGyN7lYHl5BKvtevWXQ9xpY+WYwexrzrinmk8gMoGpZDnqS/gIyujXdbxlzCOmebiN
8XgedRWsuKXiTRdcXW1JrpbV7KwuuaMH2OhmLqRiawKplcyb688kOXTAkeVsvTHaDq3NI5IFrI0o
MZm4XBLvoc2XfQxlQh3yLhuXPcIvMug6stSKXbnKI5lCLcwSVvXQ1N1Bwy02oeDJy+SiFAHDVXjs
wm9nqo7SjM9lMzLs+hXvoYmXw73v+PrQrMgG6zcxjt55Gnd959C8wH24bsGVS9ps/ho709nrdYoA
5ws4waZK8t3Y1kcQJ/b06dIxb7EbXp3I2GAseKUOA/y0PuqTdeuFfRXevDEIQC1zVKm22lqji958
OmumAKeF0ABZxIa0Vzpthlq852S4EKgetM1uLQCNO49ps71WHiebJoKcWG2NGz9Oii2hRAHVyDjj
tKNMXq1Vwzi9dZ7YGd176XBfgPQDBYbOFknPucc4bWVVoDvaPembAfHy+56INWLML+v17PTFVucV
YpjdtlV0MKtknyYeCl65KfPAVdGO+CHfxJhOowXc4Hz1JvdYCLXDbcehsosG1BPheM0ieolq55FC
3yuqhWMHxymUs9fluIt754abiEz1TZNkR6wLD2WJuTJPQlBoogqk2jYkL7sUHAxGdSwrfMR5ti/R
oBi5eQQw2oWRsw9782iTjMUqsWl7gYvZ5jqSvjVMsGPQbVxb6/PMYMUl0gfDiEHWg9qF6iutaxS2
7SnDm7u+EaA1O5ETpa4XKHDcXenhmxn1/E9dGdd5+bCH4lTG8YGQJdy/SNqc+TBxBs9xy3PS2ZuZ
vq9HdKwEnFPG8Zibr3ms79dnYWMlZ2V0OKFBNWUYJFZyBUl5MOvljZgAVuH2HGbdS9h5JdIK54UI
LexS7p1otcdOE3trTUbI3W3VppfOZVAUljkc49xju8CgNs/1wS7VGRL7oy69x7AmtxkgB5C7+lHe
HAaSaAEk5d/WqIK+bp5R1xAWVwh4inmdaMOSHMfUo1Zr+PjnvzkGbtuZpOygGnU4JqQMHVrFBR3x
wInQjBnJ4DSGITB3/0iS3/zVBx1pv7WAv8hd/ACYnVlgTYrjpwIzcqK0R7LCX1F+8C5M7Hyt9whA
80tcgWaUl6RaXQmuS77w4nRUg0HWz4nRYN2Bnd9Lb3ktYQwDMkDwOSbt1mE9SSW0SBRrZ3P1rRQe
qF3ToTvKZr7PNAw30ie3o0XmiKOr8mCPw173TDTyutr1sGpYkp4MYmItbf3hS8giOWNkxqjyA+cg
2Q5xQfQWMecat2bQtP/wrY9RzJOpNX7xpPws4HQIpDQ0vtXEseKYx0YjH1vboDt5TQy+NilzwUGK
mt2NhihQ4wBWUpIeag/GHfVO+8oWA88SmC7inAo4Z8LEbHKr5vwmi+68fqbo4DnLzPwnFnz+dI3i
28l/qpRgRLGAGeV28Yt6fKdifpNF8UZBdx7VMP02ZDgN2WrQ0PCowCT06/Mi4Yd7L/2g3ZgBU9/i
7aX+1dvCtLw5zYK/gbIwLIrmqxWHvHj2t9H88OYB9QGvxsp+eo8OO1oP8eSVuKLmcrVT7iu9++yI
1MPMWxLyUYTPkSVI1uYZH/VDoJsdV6OR3BXZ/2HvPHYkR9os+y7/etggaaSRXPTGtQrhHjo3RKg0
amHUfPo+rB+YQaMxi9nPorJQmVkR4e4k7RP3nntvClwvY2orrAefRdjccM/bzArUdytnvdNmfiuS
B0nBtFIdqqWad7sx2oNppt+A45FqJDHOAQT/oyThbBr4WfTkx6zaAMh5abhO2Jbb2KxGOoRqWaJ7
vDimhKuhx7Ridq+EVzCnQD2/s2Y6MpfN/NYYop2ckGO7w7vGFgvMnnhBu5rU+hpCYKFhw5RSJwor
sCM2pE3rtVcX1954mVIjQFqTvmrDLU5GfVdyB4HsmJgsLHKCNBxtxPvyHRoX5vs8qM9AB4CPwn1g
9xeHvIIqd/1V6FVno6v3Y6u//Hj+Fg2ffqDr/aCU2CZ7S0fIXVmTtchsV7CZrKXCeC7lo6NkfTaJ
8oozYZ21RNyUtsVmCoNqJ6b47zRXG9F6VyOnxmkC5+h4AfcChLpQdWA3/AEzfZn81DFtM+6slzzs
ecnjsoJRyZbR8NfkGn/8ZudD/FtDkOvW/vKWmoVxi6PZZkpHad/ylrXUSRtob1FMmIPXaihrCscF
BsYatT39Lwz5tTQjYLK7pvZurct/Z+ZiF+n43wdV2NTugL4imsBZWhOGIztgLF+/S7vyTtYD/OmQ
EmqAsJEV3HCVAVxJJJypvkvkQUEhVTNXyw11/OejbUI200jm4ZHR19R19WtUxW9lIwkqw3ZlVbwN
baI+Ypx/R6GRYfdmGp4bmD4S/PZKjowqVTKcALN8m+nRy6lzRoANJNC2+9yGK8jN9Cvg3W0xbrwj
xfbuc5tZPk/m0UbEpKN2bTbZXdYi/6v8U59p1vh54rEAGxFuwogorHo/T5ylym9zzG42SEUTHAuG
ZaqmaxQ5f9iCY3T107PgPlZwATdphiB5+S5dyxOhxBqO6O+Q1tW9MfAzOhRYa9FNqKOKOxlUlyoS
lA21brbh3zBBYGo6Vr9pyuQJAp6NAhEJBZbEhyyXxaH+bpGQrrvaOucZpUTMF0tcHn0D64ZiOUoC
7fWoHDpcEoX+Uw18uia4xZWtuLigrXN5lBF04JaR41zwYGk9iKi9LPa5zywza7tD32ffSvOEstIe
5ch4RnR9AsSeIWchNCXKfzuz+g0dyDJGx3o7ZV/LgnaeHEJAI79ctyX7/9gpDmWriQRdpoI4ARlz
cJC1dEVjl+6HwH8wU8jtXpOJvduKazkTPYC5+1YuaxPkaHqY6mWh6Wzw4krICcuV2pSnpAvuob7p
nSjG38j3COUyzUMX9DyyBBy0KWMe1iY9h78EI0uI6D8PD+nHl6l2f7HmczYt2Rh1m+ydvn/qM58n
HrePM5uAMtK7Vg0PXunf3BSfOSwJRqaSX0hyu/J5pLs59iTVrnqlt6fuKPjswwlhzcTS9d4ujlMw
4ZVqbYuMVwSyzPaPumFKh5nHi8TOhMm1HlLvF38PtdqEKVOPHg3M+LWsveaKcakkz+GgXQS+8MwK
MKOS/BSHyewCBFOc8+BkNfbNeIX61PkI+uEZxsT7IPxw16iJ4pV4HuD9z+B+q00f9fEpRylAPWc0
TDOazzQk+i/Rz9aSew2IiQJEjnd+PX+3Nod3KIvfptJIKicsVg4XCrtjJhKT9zbn7H9g/yW7yqNk
KRl/eU6ODtLw30old4nlHruBh/RymTjj9ODa0qFt40K2oYeu0Tkh3qqi+85In+XkYZc3yZgP7BGQ
qY63eOL2KrUfAOWYB2iut9n4IiJLbC1nDAAJO4QmuugGCQQptySR1CzOevxxFkq3GQ/d0D2DyNEX
PyrfnDZ19nq23g2BbzACRrE2ZwWqpO/eMx9li9SlvFe6+QrtEdcMK9NDZ3jXFmUiepMK2XPsvTlK
PA0D01W26/EejCAhCyLPt5jJvQ1aNozyGNV2KXF7DEe2bg6SMxqohKtJQOFAaXwNBjzKDYu5TbyM
RSvLvu/suLtafV4RZccYgKRpzEUWE5EAZI6Bp6jWebdWM8sSxJ4/WdTBURfpXdllMA968Vjkz94M
00JlhiauOtjgFOUwk55z0ua368XdRQCzRZqFBjyOUE6qKEWyAq58NvJdPYTAu/uOnqfB39R3A5Rj
5kCEE10dwt7bsXE2ykPNabvduHG64Tkw5HCgHvvM0+nOiVkSkJ/H0qeGwEVn9jouwpmo1f3BMttb
NNEmGz38xmjEnsNBVkHxjHZcO2C31XBNALeQAwMRt/Xcb18sEM45pmeQB90zbQKNDGW5Htfl2Dvr
NMcnXcMtTI2x383SkQdzUI+26zzI2nkfUyw3SRBFIDrE81BgkxgoljRGOOZXoYcw6lBBlTv3Dosz
2ZYnHgNNMl+qjBwSW4S7rLN2yGJm2NozHxGt2JC9tD2zsQl0Ff6qiJZ8avei/UxmCyBZxyrRMeZd
GPf380jAlQoDf20S+mRkI/sQCBmvOthFTCC9DKR1WjmHseHAsF3jbLxGjHvW6qUcRby5KSDKm46a
A6ljYaxteoUyxGXfq3K5E7bKHj+og6ah/oPd4nGqegq5KgIRMBqkUrUvbjAsySsvfjla29Qw30Sj
+zXdI0+hFMjliBVKdM4+bFAVZsZIzAXTVLjQn5bNZihC47p3vM/QxSPfBag446h9RwNjbyGyn3Cm
oDee/HqxThIICsAcVnq+M+tOr2F174JU0zHCiMaTCMPPVmmJSgSQFO8Yu2yK0pk56qA5OmMjPVFg
1uvJ5lnECByFr2mhk6ZSMLF7RyOIUXKIqrAP115hI/oha3AVIp/bmcb4Hs4VElCjDVdOl9xhYrqV
pQA4a9UfZiTFmbAZXPUFV69RqXDn05jNqQ7ukuYCu2a+MDhdpc5C3e9QAVrdTypFus6rBKIYlyAX
kz5gkf10eWfBS6b4mR258t38s09aH+jeeMfREx2q/NgJQCGWBJbF40MQG9hvR1NFmyFpnHUT28fK
nMuz4TOe9Er2fxNCp0la7UF643vlJkyGFfcOdgX2BIplVEU1UDFGNZN6C6IHQWnwi5iIIzYlCbCt
v1SfzTsfoxh3kHHEWgfTVlItyf6MrHQ6NGZ7zuzmyualPI75XytpP9hOp8uHQRxqYT9VnaWwe9P6
BG35NQV3emBjMxJ+vK3r5NFK+u6ijmnjR6d4ERjFlK6jiqFHMA5s8Q3sQsN9a4GrE4p4GnRn7rAE
12vVJelFan/db/MqLe40vd0WDjTaOFIiqHs2UUqtYBcxMQ7RTddOwqCOKiHK2+tYJV/FnOIixtzK
JFtAv0/Jpp3FcAphFqlRIuYWzNu9gb+gSjtgO12QSIsVceVm8xvJAiEyBtR6OQTI2nPWQx/v2Yfe
jLoYt4GdyZ2RHlBU84RBhrudplFsktpkR4mAr3DUCRQl2AAna3e8cJSUdDZ2FCI5rLxzh1TS4+Tb
8qinCmpwEFa1SVBNsQkFguNwTm7KEw+BN8VITAHeiSE4ujW2m4ih85CO2TokECuuMK/GDveCj2IQ
0UG1CTOcEigvTua46Mtt3MGm+oaGb2LGGBFbl68co3Jr+/vRrH0GEli2vORtaq3gGAP2eK3N4c1W
IFIEoV9gLNJmpwY8R3k7zTtp5x99lxsE3fBQ99N6E/BMxDDL47Iva0Y3pEQzH7uD3XEGMs8Ogvha
Xrm5lWZ64QZ0SegJ732fPV1jEEdeZRqzvklbmdnefEABcSGLim/neyQn+KretNJ/rguJFb33WJVH
7UMo8+FQK9gbOXlAXqzHc5OQT2bVGEM9dogsFC5WtEtIbbsAH2LUXjHr11WMWjTZgng1N4NX3IP/
KrYFM1YnMV/sBjNP3NJimIuVsY70iwF5b+8xLKhHRNasWHj//AjwQ8dXS2uOLFT+aP8Jow+AgGg/
l6dxxi+aajYazJOaXZZgWcpw029b00V9RGCCNrRauWxyyDVhPDs17rypFvjyQkPwdc1aycF+USZg
+KSyqHFgzYScFdzny5wr3EQeWSd0z5gKCudca3vf5wUwdwZ0m3B8ZK02bZU3HJd4i9Boj8lYK8CZ
6GX9ljQo3VLygXv5cK3xMXPVM9NIBEUNhuw8tCN8lRiWB5RCejHaUcLdoVu/Bgq+CPnIycW2yRVo
6pm1JNTGhcm/VMdlYoLAayMfrkLQ7YbSZ5/ayiWiofqTGiGy5Sj5CpklF8WMpNWwf7AScJYXAf0X
FTtNV9DQ9IzlJrVLlzHFBIOR8WrsDHduUL4EDZYsS/X36MKx45biyQVAYKVqp5a+twzZW5iz6REl
eUeI3XjrA3SP0guZHLFOdXajC5Zd4bE1sxSTbHGRsnmmaBY7FygObEF7vofLx49kpm8ZeQhjZlcX
LA8YUyXiI5Sem6rqfmMFkztPxs8eqVHvWPUO4MlG5YZH0BwSIMFDMWD/tTGDON4W0033fbUVjfsd
CTASc7CnMocE53nNuEO9i0jGKtqll/mACw7YrdJsXJdcWW2M1ADqJpBQ4f2q25UkqD5AtbWpx4gV
ft9jnaRDyLAsMf6dnmziWZGdIDXrcbKHVg4ZOUb96w78P0VZ4JPBeBSoFA0VVXteLiY6Gu31BPmX
d1o9evq8MLZy0w0eVEeZlfbBrukd3JN+8u10cC2CCW9qnj53hKpsJ8ME9p7BM8MzL1YQvpkk++65
cEhh7IOzWQgSMAwcIh2ygbXj+/cj6Jc+wVdrKvdYZ95PmRBkpgu2OlBx9Z5I4u8aB3GPcnXt8W7y
+GTCVNrIiEDj8k4Eel8FDE0MvkfkRSDEW2zVPE5ZQIUhQvfgXS1hIrbXX5PYr09m1v5i0cq2sHKb
TdtOYD2D+25ubspfdNn9sfE6QMXW9GZ22VYj96akw2Uh5XCW7gRwKKdS9LNHx/DCjeDhUw+L8x9a
po+dY2eRABwg7EDDyy2WQ+e0HX7cyHqZh2jP3CHE3UJiYC/L3yaI+iNQQHmypomZ+TYQfb3t9WJX
VeKa5ehjXcbRlIACqLzDQ6CheJrnAGNkm2yJMfs72AG8u/q7GZN3rDtba1G28PQqQrPc+RnQ2GRS
+oAG8BAZatjp4hUwH9vLjljFwjnOAbsxKEx3hkl+EGt6B6kUNfOQsw/Iwn1fG9ZaGrm/nRzAErPJ
diKAHKPHyyAnHvULYc1oCekUPKvXYjJuVd1uySpnz+uDvhgnyAMTu0UWx4wSI/FnzJN+41TqNesj
nDN4q4Y8/fXiQm2yidiTuFQvoo1tsOgJcUy+fLLrX5SXxYmH56EZ6gPJCremAgIzRWGxZSqKF9lJ
trmHZIimcJPxfAbnUDjbjEUXuX3dFiX3i+vIR2FliPI0BzLS7mORt/BgVN7vdWu+tD4Rpx7efXKx
ti7bUOn97ZKI1hnMMUL56Gi2wGCSrCNjBtuGy3ZMSLZKWqLD8qn4wAE7jF4Ulu85ukYZkmhLZ6jA
6yhhhOqtRncumShvHJ/jiE1bv9Pqg4SMD5MyEOeyc5F4IZf3Wu6mut0l9ifzwWmrgSxjJdTWeUqC
92pAko/nVvNd9UcP/F2ECORsOeitdM0WltFHSn+6l3GHAycYieOOu3XBibeygDitY+H+ZWH6KF2W
VWj9jFWK706kR4Yg27qt1u4Y3wH0YQRkLer/GA6L18AaanFKz0wulhkGibJg6VlSpIe5RHXiekgX
mJavU3JwzM53105XPBIOt62l/RMoLqmmc9n3VFfmv/HKsk2xEzWNh/ERZlmDxjBJcWeOzxINIO3q
g8UoTij/NVHxg4vNWHIg2uUHlKYQ8nv1ZEi48BhEGkpu6MN4IrDkw04fHSYAqtwBdr3xRAK9YJd7
N+6Pgi+C1YBxx7zV5sRpQO81e/de4FIhUnEKk37WJJgg7Bpx6GvAWChIzrZFWgO+uqWYDGYec128
s3qDLe3EhCE5TWZ9bwbhuEM/1a8Gn916BFKT7zb13neuMXQTKkSXQB2p2m8X2y4qCND4lAWE8t45
Ld5AMwC3a1gcgzZHogiqjl4LMd+/AeAO2ycCZyOSHNdeyLfkSt2aBp4b0lbfAbrujHq6QfThwDaq
km0D4bcNH0vcjAKVIPIOVgz7fxtpwbevQ0rDldDtGz1RRTbnM1mxiOJUiq2iouuvFONZeGAqsD5J
iGbslvTnaeo4wVXdkMKpbxn+Mg+s83ZME4F2F/0YoVRoX0v/4MDCdEYr2MwGXkrfCL/Yugvw7LO1
qxpzR/oNfXX8nRuuQ/iRd2NGcaHvYNQJ4yIdijceVwe0YH8pNGvKQnkPJ4eVVbsdez52M2IHXGzr
Bp+AH+JX9EnLUIiogsGhx6tI5Wiz/TgCL+p82LyYi1Lm4Cj5BjHzgEd1yKV1bms6JkGu5BZQisuq
I9v3GU5TMTB1TMAiDwWuN5OHAtql1RQwbWLIQRRK9kKh+ZQG3p+oQUDlJfU7qWUTHlOyrUC1zm1E
JFPBER5SX/U1ZbMghMVf7H49Sbydg4JINX26spIQDxDxEPn4YrbGd8LSBdJHw3vcZQeFDRhpLq+y
phVsp+LKdAgcbEUMgYfmWf1oyfylah2DqJz4o3GZ+kwzty7N4n5cbD/QHh+bzPK2XonNKkiMVxe9
JSCMnqUpOTrQkB9KKV6rbqIUu2L/4DEaYmvRQ4lBiIlA14q/7Ry84y7cTCYJdliS4XwASggEqUbG
gLrPnAUZXBJz5YChRVbdxa40J2OYIi1Oih9nQpCIVufZadTZDjdDI4ieSMmjGQR8ChJzgb0x62X6
YKyiBWEYOdfemayNl06fEtMlAqO13afbStd3he9BhGrndztFaTfCTnGl/xkZ1EbhbB1DaJGCAV8u
vbs0G39c687IIKIHf8jNe9EkSKOr+5kydp4Mid7QMUUo0tHPJVxC4ETevJ5xI30Trrh2ztd18EUW
8m7KQd1DdyeVpx3YQf0lcg51QBV+TANLhwhddpfcbF2yD7IsZztAz6yRqSosvgC8zXsfAQhM32Ql
SDAJDetiw02kevAvtITtyq6tt3Qo36vefB9MH/Nf++VW7tUHkVpJaoxp+c2KznbWsNBcRDzs189h
jerMrrg7/AqAxcxgmNuY09aEl2QK/eNL64g97xoiS42qGAvV8jMABDpPRXaCzoqsK2l2TsxSG7NW
rygBfCZ3bY1uQ1uYsjtW6og/SG82Ow49esK8LN7YNsGAmM5uAlCGccWBNpWKEoyjiUkMo1GNgEU+
+v28xCmm955hkyNTHENHfQsfnY76kR3OhC5Kn/MmIaOB3Vceiy9vqpFDmup1MAm1a5zpPh7Ht4Iw
4XXjMuOZAvvo2H20aSwBFeJRLgKbtOdF1blNb1/bT9B6Nk1vYbOT2JRE/KaN+h14l1wdORC/CJ1x
1njyo1VYuxtV9B/2EE3rQLDoMGa/5CDCfq/j12Jwz/XQ43KKPZwSDVGLFA0R5JUisFfuTO6ZS4gG
LzOKYeXngqaERtiq2g8tp2/gKp/ERZBrRy6IOR+bqXssGnG06+Gz6Kgfm2YGMgOz3zyHLZpR9q8o
WfrwT6vYFtbNGWAJKnQ+YD9Ggm58p35MbQ/xmy6g+rI+XIpinHg3cuTflaLiS026+aF2j5AOn1tT
3vmLAxA8IcPFDON+mF2iQB3jrLzlM3ZkupLABLwbQfdJ7gZP01WHe2lV34bT3BzEHCMD8mi4Mpl9
K3uWfXIcQdh8WlP94Lj+Rfv2iyyGB6LDvhgQ1VjYXOE91RaIX6vf44HlemxucwK3vmkIRxjgYucW
5P+i/yvD/qi8EWUBYSpLz/w0Icc2LAC22qOILOQ7a9N7NJhXLwZKExj3MfzMofFhZCgXARNSUVnL
T8JRUNYq9qwBp5KFa9sNySK+454h32T5wwRvAtstWocD5dErIlawhQVP+n/glI3KtnGrDnMW/86G
80fH8tLHf7vCuu8tsZABuaTJ+/ow0mRPWBVLXg5M1tP3tdsiG0+OsaZqbAb2mM34WYk03/7zkoch
2cx0+10TH3OgN9iWjRdo1oey/2s4E3SWdpcX5r414etRzM1djPy/xLoQV9lTPu/s2fuMaUv4pBVT
89hZLxuCjLB0ag0uRssne0yQGUXwt53kXzDYdzYULlpIRI9jGxxEFWH2h8nNkUP7mxR8WfEHQS2y
ZZ4bPm7C1dKSTXBsVugSmIeEvF+O/ZdVFnMAMzmVnEbkanMRIRUBIYDQn/HPp0+A0Sry2x8oJecw
tu4hUWPLpmup2KdPvXPEa30LPE4IoFxYXpYRZDCWtz7bW2IHWvSPm6itpzsmZtH8K1oHnTR8xSbO
3yZQEY1jsWsA3lF7DJXnJcJuzDgpoSQlOYtbXzD9Kie9qozxi80ICU6oKgdGBXQj9B2OCp6zWB5x
+LOmqh6CwHqe7Oor1il3K0MOs1V/Qyd5yH3no2UPtMKxRX4sFhGMOzyE3LuoU49CPTVk1IY6Jsqs
wPZbdEaI76Z4EGEKMaWuGHCScGYZ/bbqYDZIu75BbYJxbHFFUmShVE8QS2IKNUDD4vWn+fZl9jcE
CUHgSAAF7M6OY/wd89SveH0P3RiNm6YBOpt1yV8nHhA5vA51+lMhys2d5KkL5m/WcrvBhDaaS4IU
+SAqThMSZXZBYdIxz0jPUW9tS5DQa/tgWO8eY1zfmvdVro8+uDInINhujpBsmmTjpgyxU7JZDV2+
Bbm+U/ihZSbbFWoxekLCFBCHLaFO7UMCDG7T4KlbeSN3kjA9xIjpvpeacIllX1/4bN7jtzDyXuiV
roIvmzkeQhwveibhdA7bzbIjciUR6NH83EfitVXzwZpfBjTRyO/vfD+/5ZqakmDf37YfX/Gz4J/C
vozSz7sOxkPkA4mp1QW/iARrMD8rd13l89l3xz+dB7FNNgyMUYni/G63delBgTAjaPN0cShmcSpX
DUq9zGXQ4FCXFXF2RkNrMT8xAv8nYGNLbGXFtcOKHFD8uoKpsyHFKMU06dx5ghzLUjXpbnCcezKY
6b5JnrfK9hmUU8XtNr8EtvsZ+e6WBJVFlwbGqJNDRURNcY9J28MOFlJaeutuLhEPAbNlxgGShiHQ
uvCan64hVw3j/CFqxldfL88c5JqrNspeCDA6AuFc7lRcLtJIL0Y0boWqL3kb7QRYYfpP0Blh4nEN
FsmP7xTPcZ1sWrbDpNoDbQuAfZVNRN04vzbNB/zYc1F2AAPSN7zUaMTK8o+TAwZgH701UvcRT9l7
oR6EGf8ytkns5rvxxs+i8C4UUZdGOEyVUWfndXoRfXif1qmx0jJ8cUcwG7oDa+FzvgeeXEOxnWDd
zA8Mpk8eg4dV2WdPlMMkm4Uo7unOV8ROAk9s37Mu7Dn6GapUBni/6MOD/LshauO563hHxjDX4GPD
ctsFOyEjhCHBcMqZD7V62I8cTmgsrrXi7GpBgqxpw7FZNuOL04LsRICy8+zmNZKIBFz2SbzLJYMd
2lFramym1/FRzv3P8uORlPMydaCIK+AYExla8VK4dR2lB7oiLYCJg42rdrr+gwqpPDs2h5BusbeY
Jvcvg3nU7bNx9PNj6bE8RjwQ7qSVrVWNvUEtLiUj6+9zE+2Yk/XhiZhS75iw8uylKM4q80hBG33m
KXJ8UT7ad19gB2Bk6+/MLrH2bvpSjB0Oig4udCexhkTpfS9AlhtiHZk+97fu0IOMD7YxOusyBh7h
3xSOPoBF0Q0681fvMT6VzQJhoa9i8bmply4tcGB1crOujI80blG9KrZpTqQ/DZ0+asb9ieyuqGnd
MBl3qKuCrXlCbxQdyV6gu48Gb22mvMOihjw6BQO2e6Nxt8rxR9BNsthSPgCezLfDEH6NS5YK0yOD
VBsIEVZrzluPHaJP6vQygA64bfjZK6pHsxrOCW9u0PtAl6LwEhBOic4DuHsJx6wKHe6AAgImfsdl
HsZRUSU3FEwPqY2arcEIterIEtjMg9uD3vWugtDclZAjOQjkSAKfsIrwDJBmAnIIjJA1KEMCxiSY
BxDCEIrqFh1zXCHXTuq+y5IXRBPur2tP7CLLsfd5kV8kfzSi1qHQaf9GwntY/plJO1rNAasGVZrk
ly/p3bQRxaIZ0fYl84IU3Z5/41y5oyehQyVvGgk1yodR/sksikPHhwbdEy4N5mYn2wFkrloKGxu7
hWhOIpj3CZFZxODuUGuhJrZ5xteVPOpkumf7cxoa8x008Spy+wuKWbNLf6aKbXNXRfmmzRUKIjpv
eqVNyi59zK2RKCw+BXckpQ28G9169Z2HGFZs9QW37Ufl9omW6lsyMs+q5DnvEx/ECwIZ5b5X47k0
2KmX1nzpUu+SRAt3Kbsu3xad9lfZ0rrl7QMmM9RRDdEoOZ/PwObDrf31kvo+d4SuJcR6lZPzrQom
VVX2VcYndHjZ2tGUauQ8vbewrZeqWdt/l+g4L66/A8VGLWHvi150+Rk1+eExBGVWZdeKAfahTV48
hz3rwgGP3Z71HSAu20R/ZYsUh1zcPhhM1/EldNDzwnkND1Er8yVhAquq6TlKSJusO0IugbiVPhMY
C9dgHWE8rduWjaG9sMMeaxR3jVV+cQuvoyw7BoN5x/r0QZEnYDTVk50vVZZGL9+NpPoxUSoJJ636
a0jiLUAi/zbgB+F47TfChpur/fq+UuXfoRwuHdiRAck9UHZGbF62m8lfQUA1/cFg8cUmctt21ivV
0c6YnaeAgYBuGR9UHK25hXuqe1/+rW19z919aErmhnOIUrsD3R3OXH9A0FaTaN6HKoDazyJ1town
xbYVyTfRj43TrBRWwLXpxFxGfr5ha3UrvHxEja83OSNhaDbLa9D6zjXpd0v93njogqasewAx+ur4
PIrcmMVRFX9TeWK2zRy8cjqjVMmHFWUHDKDMvdGhfNW5vNklhx+lHchHX20UAYytih7M3D8l1B8l
xz0Bwe7B8xPkcyZPUh0QHjijNl3e56AbgYB3uLGHJr+EkX0Tk3WBufmMYudFYFk1LH3f1ZowipFG
IkyuyyvqZb/LB2Ag0fzd2fM+dF+SooKdaXw1iXxC9X8sc+Ou769ONx173/hopu/a1A+t4bw3Ptt2
t3YeS8j6vo1ak0H/ksGAjClAg92FH06QLaUEHvMQ1nTWpTfJI5PZR/8naYL91Km7TKLHQ52/mpjV
TBail0a0m1rSE6mOw8Qv5V1sVsRQy70IPz0PV0E5XVx2gv5yTUdG8Tbq/BC0ESlZ8tGycIMnDVlU
wakPSKeinQgpo6TZPLBvAfCZodxj7+ON9+zVLXxwacMkM7L088BOqWV430blo5Ixp2fMCbu06jGk
y60jKbZnfJURdVNeGxdrRJdS9szMESk85PzT1ID9apjphc+GNaXPJNPOfqxa65TNyVvf1HtpuPgk
Y/MxHhAhsdmibwcn41MABOjhObaJribI6Z0n2nFMb3MzsOdOPgbUOw4fdV87THhc/GVXH3kkYqFn
mwju0X2oeiTbnj+CVzIGFA/QVLxCEv5Vghfk2RdzjQx2xvNfBAebjfKqYt2581E44gD/i+vqyyzY
O9da55vpK0ZUslZx/22iMsowoAcZIyxig21ozDCpI3MT2/VbztiycwXTTXiu24T5LDHdWOPZszPv
cjljXkfLgiyrlmCHhimjMADqpjaIQ7c+V9PJKQq8VdgWCpu6Os4iY+WbuNeF+E1o0EOe01uG3/M6
QPPVpQqPSbpxDMddQ90HolU1lAWEZUQCe8GAK6IQxXXu0+VxAgMJpuKkSIOLSm2sE3WC98gGsyPW
Rkq9Tx98I1enuORJA1QDoSObT098hWnEoF4YB7NNSVVZmoBIsP0lDWlH0/VSBtbhXwuN5P9TW56n
6vc///VdkrKlp9uvIukX6gpxTGwmf/7zX5YNzuT/jm056s/6f/z1fzNbHJgtVhCYnvACy+Wq5Qv9
G9oi/P+gTREs50xpubZwILMU+K0hswgPngtYRFNYwoPzYor/DW2xg//gr0vwJxh7AmkGzv8LtEVQ
Gv13bouQVJOu79vC8yzTEgs6pvr+vLEFbHjd/ysjzWkQrC02ZQvfnsP2sWdNbsyeezf7nUtPkQH0
I6mGbGnHGO90Qzs4EgArwT0+VyXLtsbyzx4YyIeeeNGdKRJBUIftPnL/7rOMMQis9nA7mNSlOAeK
I3FYHspUs74FBWMy4OLOD/P7qUqzX6IheOKF/YtufYmaxGv3iRuyP6UXeMDVJtd51zlP7VSiq56I
AlPde8vN1/WMShtLRhCZHmJhWScVmhCVqRvnOA1hPPoYPFu81YEV5fde3O+tWLA7wtPICDKzrm4j
qB5Cgc+bncHOAvP/Ao3kk2yd5KfPu7vZMt23TIdnEjUwYfrgIoBCqJtlREgGHMbQYD4clKYgpZpy
erFSfJs83fRW11p89s0xjQP3jwEvfUNozotU5E43qZtd3Y52jMfNubOdfO/3Cv6g3+fXevlDqX+s
CO16qjvnZMvSPEyCgFiFHY4eRX6Ufa72DspAUYTWKeKyAkCXeisv1+JYNYW85EgXisWoOhjC2iLG
HraFxpFYlbK6x5tQ3dcCUZPl7kgBqx+jGedYmEq17guLPFLV3VTZtgeu3fb0f35JIrs99VbansgT
g4Mc+adw4kc/SMNrToUMTAQCabbhCOQ/67k5ZVX9QdoF25nE76+G0xN1ofpgX+SDdfILMCLxPFwJ
sUELgPvwaC/y239+LwwpLqO6PZHTJe4NP9kGkzVesRI8lRFHADOiZOPyZW41NIhdFpCpgf8z2P8X
UWe21biyZdEv0hgK9XoF9x3G2Bh40QASpJAU6vuvrylu3aoXTkJySCzbit2sNdeQpglAjb6DvdxS
aunyRYQ1MqSmmpAMNUxjfOuAMqjbaENdLn0FlIdYKkV04sQ+OY9rrrIKTn8fjCRBruswepcx8hyk
dc219DD968O3N4j6OpQ0GQ6Vq0jtVdSbxrPt29XNI8bRH2vnKbIKHME5wSK92/lHTL0lIvQ4WIWD
6x3H2HV3Y1KsMkWn5YXh/34Iamx640iZKlMC6joljx0TmG1tlMbJBpKRFffKaoyDUbspStQAcVzd
tvtRqhduI9raZK8MAXxAJhwMpBrMOpepMDg6UxCZHpFFnK+shAkJPEYu68XSdUpmbgiPVSshjYtR
h8SGMK4jtSQ09lBxAqRK89qsBJ1U1SRxhowMDGvJXI4iqS7KdemxGHQsyhMmvN3C0e62Ty4FihB+
0ISkFdwlmU7+HudpvQJscxhy19rjqoz3iDOA1kT+IgbkfSDa1dxXfdWtLNIZX0ISUYn7+e6cOLiA
ecNH07LTACFEBCr0ncfMCwH8pf5zyDCF9tlgOMpkRbBUj7G6slcOJPlSOGghQL1E8Bk9XHq1EYMZ
kSreS8iWTvpNotOsvmiqA1ASwIZDt+5LKDZuOSKW6Sp1TOVTFFT+GRj6dtZMb7w5Kawf9JUhzH96
RQCzirPFYFbqBSk+VxLXaE4qoSUx8GRsnSHAEae4K/7+WA3ebMBoEhJ1Oytll/1/fyVzjMp/n4d+
wb62guL7f1/6+3oyf/r3tf/8sJGx/KPXkoPsoFwkP40P8CG7hT0xW4SmWuwqY8h3Yenk//kT09Q4
fagN61UY7mx+1kFUzN/XuQSmP/jTc8cL+LGvU+LAw7bcwRcpd9HI9Jx9wH8///tr4uX5ojt/8e9v
/j5oiimErhGmoLr3gMnT8v//7u9b2+nd7HKkz+M0Mt60tBfiHlsUVRrAoDQNrzil/BcCcNJCp1My
Qqw9Q3j1as4M26SA5dKGMNdVsR71EOLG/Olk/06+bx9FGR7VxWsH90X2RnQlZv0YCiuCJsln8KFJ
vzGAoSiepQJkr6Y3wcIuoq2dixmB3osv2D67lKTt/WhTpyUjIm/haZcQji6CHzhZUaw2Kioq6CLB
k6Y709psJ++kV8WTC60d0bO2Jj8bnnPHYJrglMdwrF91uA8ojdof9N08rVnC9CWiDZ+DQ+isdvYA
O95DzF5XrNwZWGHGHfL8xmDWIXON4f+2SNAn1m5hPmhooas8uk2ddVWxduubctnWfrpwa+1c4ZSi
EADz1y4ZXQPKQVLo4lB8IARYS94CfAv8mCxno+4fyZwbQZEsbE8/Majgm8KUvUF5oVZe9xoaIQm5
2kgQoabdawJQiFlR+cUb/JY4xCAI52qP1qmZvGsLdHVI6Jwsx2XuObJptXaOwZYxBRhTDN2FvSOb
pAuJ0SciglmUodl3SMn2bP1tiMXRQAHmyqdWr0+M2jmT32iXOlAR+hOgEtwY7nOo0y5EaKXqYlcP
ONndbFV67j71nDepkf5oBt2PMxcspOE5XW4uoJn9M2PGj36hzrqOupN3X3O1SU4A679uY/tDdGwB
jUr+NDx4BjINc0qCJ14cxjQF4a0ZJMpEtYRQ2MSTaJswQ4XgZJcUJVKQf9WSySk/Bszdb2OktyLm
iWoCtHTSISRCwGYsyU4AXHfo6gDZaIyUyWkvZr6zFGaMvGJYUm7tSlxTTa1TtHUTE9cUs/ywjy1Y
lRbPi8G8ja3N3Sq95w5MrY5UDvLHZtD7Sw54Lkx2CFI+A2PiUM67s7KuE6jRh1Ybr85kfodlcdWn
dum2uNZ7DYFH95pm1mtgGadeOb8IrChpLjVL8Ubvd5ioGNv1A5a0EBBvlDv/cBxG+rDs+vzFDgsQ
61U6HWpw72lfPUkJWoylJIQh76sV/ftkjheX72rqbDUxz2l6+dQN0bGvE4Yzy8BO2CtM5wn9phz1
DSLKr17WZ8dkVMHSthg+gt7duXqlVgHhwWEdXtwQ2YNt8U3OtGlS9YaveR23JFu3+j53GkKYa5yP
JrRpSAK/CDZWTscxkM5GMCa0b7AVuK8I6iBYaawqWKtLHUuP8Z5xBUkuuUt9uGsdQ4SBzeYAJu3B
NNKjbfpP5HGJrty0LKWnfniEgX1D50p9yCwlt7IfPCsoZ9VvJ7Q3o7Qs1t88Y0xqEhJP4k65D2Gg
3mXu3pNwY5mnQCvBewWcTCYGHQCfatYR1Y9ZVt76vt7AZPgI/Bm+Fg4K5Yhzhqf0qnrndUD1bBLj
OjnYlwFJwm62nuBVMAcEtPiAEYDBfvFc4aBjWR9tcJLuGpMN4uyt5haP2qWYIwgYJOcBQU91Fgo2
mwh7OOSHB9Sf/YtRF09tOu48PfrOXR5dLN/HEESwfTO07DZG7UBIgbwQb8UraV4EaQY7Wx6qTCKG
J6l8x3UmcMqkByL1rH7qUNmD5a7g7tp5eZsS482IjffO9dfkrvzmhAyTW13h4ii/eptXvD6NS4vM
q0c/Av6ma/AE3OQDWr67qif/gMfrAiyD4Z5FqYZEcrChjmU1qNyYyZzFRqjnA5Rr9Y06cCWrnMk2
b3SqanaV/kVFDF8tG8ji2CbHwS4vRhm+2VbF0CDmX0zGaVYVcW1QVOAkxohft4hVZmO4RGGTZQKn
bnQbkU07DbdO2CNkTf7FGkB9y7PpoNf5neaA25pkZQ6hcZWrmskVa22tSBjjq11goBFtaczmcgAG
vLbsWJ8t6IpeqnvY+DwzRsoMG5HyNBKc6pGU4Uj2ukSiz4X7v9gPjsM8gEgsRqCF1+GIt4iIo+xk
SPAjmUzhWijvkwYfhpFDhaonzN71yn/TJVdgzFF5hgUvNgPHh2zP5FKHrGrp1vxa/BgewTU163N+
VqmCW5GgZ3OhaGk+B0TCdZcEF6WZ+Gw64nkiw3jCbbvJMiN5bJhlt+b4g2trPWTeaSIRORwzFMBN
chmbEFdr9wx/5McfQQ7hUH2I55PIxJvURtVD0l6txnk3p+GGiBans28tG0+gkAx/VYEMxmrLk4yG
nwIp9IPqgmvOms+39M8wrcsHXcp7LLeyi99aj+CTyfjpYgNQRLvw5JzO5rAUF/bNiYg8jOyZeRSw
Qiq++4gqrsri/eSF66ApT35if1dV/OPozrl8i0JU4gNArohaE2Ev5gkL2e0AcYNc0ka+1RHHuFW9
uw6kYG70UPGhV+akKvISQM8F6OZj2nD0v06yhcJLoe7+6EJ8eEH5l6PDPqRHAoQE0+oxqAguA7pK
JqlupN+kiF88Yia1KkXq5t2TOP6HJvZiac2/adWQSOKLclt0aKFszKrY4fEGR1W8MIzOxjG/CBoG
33VT49zODjYbEO4rG7ctL+nEfrAdh39R7z8WJq4Bs+6YUOqfifzm/aEWqUp/vBT5RcBwHkkUJ1vr
Os9s7C5GnH1pesSGPBvFHEPH5OUhnQsW3oPj6JzYBYKU6j/SAKJ+OYGPLO3fsmjOOoShqfIXRGy8
oPT5qTAtsBsrvsLkOaNHppvg3UbneytMYzVF8afHr5SOxvcwlc9h88k/CMI/Pfa9c8T5vi2K8Bsy
wDVL4JyJZ6aCEjXYGILI4GTRmA4zfGF5FWn3ep4zKM4LR83jzjh5o59iwfcb+Mar2UFGiYz91Gto
YLnUmG4OSdw8N2m0GeGIGm10JZv+WMjkYAXWstQ9tEj20Z1fziWzCnlqQ/Pk9zWzunrD2Tio7ZCj
wtKsgy2YBEfGASfD2Rlv04BJd/6BZo7EyazsmyU+LKtc225MTibx48TyGHSpY86WuNuolhMgGuZp
9aCvu56BKabJztIwMnX4aIYMRWHJ2t/1r43Wr4gIOCv9zRfDrzK8r1yvjuMgDzlHzUPceidPo1lx
1Nrk/hGSs83k550zDgUUyxxSPYpD5hRH3Sk2NVtfBIEpwi3fx6zLOH608pWdaAdjsp7cTvyQvj37
KoBGRMpFiwPZdQrLfazijTtF92ZQ57TQmMmP43NOIjgy/mJJKOJzU1XXTFRPmd/3D53rUPyZ+sWe
hreqLtuHVjWXMVnIzntOk2s544AYEvyAvmAW7elIvJzxZWpYpIBhYTcxerO70f4amvSWI8thGfvc
mYqc0yp+53wp+JZl33QNBDFz3XpjsinycGn3RbltCB1ZSqbqDxOxhe2tq6xrkP/1gbAJdoBymwPx
59gzDBnea4RWawgMxz6J+2U1AQeYSvVPw46DBb4Y2f6FZbKiqo4wxcSIN0Jge12XU0ahwFhGozqS
vVWsRru9i8h4s6ImeoDRAa3yYJgA7VS6yhLjYzKcFL9VzNNt5WpjeeqoW/Ebs8nqDTuouXCHjxhO
8MquzAPx0rP5vf6KRoxgROrF43gy5wRRIp3gDGjTE1OAR7sRJ8sOsnVsOU+AEzHfu9Ql3ciqyA/8
8SoydW56Lz6q2ZVq2u1rWRrFK0EGaC2dW5so8SHRWNeaUx7mAUqC5Mclznup4XdYjBm2WiRfhMJV
DBeEyTnJAPSkTAKaUN92j0hJdGhHhCSyhUApkMK2cjgeUTZhmCzL6DNPvpk3YnYxB7KsUrpWs9de
CwfWUglqsIsqpvNopJFHf8Q4kRhgxquWv6OryhysO2JNQoO3iSV5z9u6dOt1gOljz/DiylFMesFK
kCyG+uEoZJqeMbs/VDEzMy2UDPdligCtIxkw6oZVWCXjKs3MZ7SBTZILgEZY29j8jAbBL+WzQ7Qr
akNUiub8UG3q/X4OHSB1Rj6KIMDThF1Kr8on1tfDsnHzD1EQHC5x605Znq7kIGNym9BeeaUWYqVJ
PrWA7Yf1T9QMtaRtVtsa/V0RZy0gyHxpkKsoa2IE8Cn1S2fkYkpl0eBM5H0PXbHI6Zt6fPorozav
VSuMA8wVDPyhy1ZvsHe2/Wpo5Nq1vr2Udnip0qzaCOkdMMTE5zHOBUNiiqI+HoudVbrLkb4SgxZc
ULutt/VbmjKchdLy0yG/ZHRGrRiIU5MVCb3ZcAi05NII8nhE6uwKY347pLi8ajbLy5ZWnCCScKCO
T851XfwOJbpopBT2KlE1zAaC1HXhfzNEYtAU1/+SuMweYzqCNMd4yJv5g0gYmAPw+eF8eNRufXrU
bAdTYlxNYBWDX5rFcR7BXHwLuVTrBOHaEfKnEOrX8rlwrdr5FZDV8dPAZ7fS4tpmUyjv5B56D5ip
MROqaSlFZexYTHWrziDX2ie3m5oJdF8sQeQJzJIVQtqS0Tg6yHkXmvnY0SK2zg0ouMg6W2wDDkw1
uHEVfoblp13jxq2ffNEdxnmh1fv9W++BEVE122LKGD9T/0KrIMFkKn7Jztyyg+UoG00ce/lwISWA
l546mZy7R6MNfmRaopitEpy99rbI6/rZJ4gmE/677iHywOfFLafOn8ckKlZuUZ4VsYxsbs+Sq7pz
rLhdtq549wr64juucOyuBgmtiNTwMlePNsJmooGbMx6QcNWMBHIIZbkPuRF8WgY1SyNBx9km8izg
5wTHYH5zw/6GCXGtxiy558a4J6+hfKimAUpZ6S+j0iWqOeQJDMvvMpQs9KMp3Jka2msBQYfYOhKW
0mlBIkxFINBLSMlwLKc1To9LnI4/GGoLXZAgPKBBF0YNdy/oLiGxfesuh5AQaQyqbV99CjAO9An6
tALLumoTwWrd9Xoyhu0MLTladJJcnrPRZ959MOsGzjiltK9XO7eP3h0GrcvYmJlQIidP09XLpfDM
X/TcaOkGwlbQ5T9EY8uv3TmgAp3yVRfaLgNeMA7qxH+9wcdnWLM/FZnxWdXtC+LIdqH3FNW+okfo
/bRAZtBpKBeNp7g17o2DaDiZsBt3/hMRICn+RQE6weqRckyhwZBKay+VWz0X3VJO6H4FAgsixIcf
s2BR6fcboOHHUL2V4/BW29xeEywUC1qIvIvOfuFdcLe+1mheWdvGSFV5dPcGDQrGURh+2ADeVK/Y
6yCw4zllfGXRpLso89duAesYXeHKH8DHaGHiLb32Bo0pW4uaMi+XzbPTCrEo9N4huFY/kArK3YRU
7XbNLZnySve495LXCwqBhtL7rbMLfeUx66a1M7bbDBI1pwS6cGulyDokZC4yXGyg3Z6MhK0Xdy9D
7D6JeFiHTQFttLmZDutrLGBtxY2gCfzfMYWqYtrpe60fq3QlXO9Dy4JfFiXfvYa5nvvffuqaI2Lx
c9KDnDMvUyDAVYYn2RIZw5+VOz4mnbmxffMY1NjLiurJDxAe+o26UB8NJGzHyjkOmC5JxNyj8Xrt
XajO1F8w/WiMsTDbXxreYCLK3FNTO6tEBngJzWPk08exSzDYQ5BxNY8aH8rS27QmnO4yOsy/2hxE
KHl8dmKerbQ4iZz9CWYGZpsoscm6j3tuIVCDWsnNIUih/rap+tBqBlTmM3MMFhn1xomsuy4dBqki
/3CDcj9C9S0txIAZQiyzvlFYU1EsI60/dpaN7L/+hv+xNobnclZEhP6291iezFdh0sqrN+Zn0zPW
U21vQ6I63eI9sxVjGnKF3Yx91Iw262l7hEUyrYqp4uG0Y2nCWjyaG0z3a+bonLDOuXeSjxFPdO91
Z6TSu7IDZWOKVYDovGyDk0N5NY3/prC7WCbnaRsvWJg9zf9craWHNB/PBUo57k4nJ79kQXnpWt6o
kgcU6BENKhlwDHvB4INco0SCT/9ddFjGJoVOrGu7r7b4tHL5rmZWYTcK1lmFCSln7uR9dKtmB7vb
sN5dtNSPEncovBQyUXFju3CypuoDrMw2SEgHUoTFk+pkZQGUhYEBRYCnKR41cp4FLN5hshFB8L7J
bX+riO96EDVZlYKDzLZOIYIZusTpWGdn2McrfUIyK8BYj4uOjlxx2VJyOS1V/CIH1y3xGtbNhqPk
2r+yKtzqZvvAamyVY78NWnHWWE2VerutcgsDz2IIhyPm13llidqse7Ts8IRe6GPySRTvUXda8SZ3
0LQP+0pFT141fQ+ZdtY99zSjMkrvrCvzZMv+nQ5u2RncNaPi2CV//HJU/uMpmjHnNhg2y/1zr6gH
i6wmvPXlk28HZxbee0iOHVBPo8w+8ti6JgYtR2n1Ly00sbDBDOXG3amA2sKIc+eSzFGTuCo664gK
/hwm/QnlFq10lJ65W6/DDDJHEpIX7MQvSq7SyTjEeLIMx5obvQ5pICpUztnJrC6VB/w/KQgPbSyx
MGL0V1bsrYg72itCpqOwO1tJ/N2N7lNgh8+TnbwALl7CLntWxA/pDvohN3euqPWeQPY/pkRNmVV5
DPTiEmXiSIgGjvTyJGixuf1/+2O1wdf2ntjlWwqUJuV3injBFWF7zNr4XBe04X73ZY94uTmkiINe
+PGwG1m71WUKHfPRtKanjF+24jTGigsIm9tue0yNGAJ9tOENefU8tMHVSgM1HQ7s6ct2ZxvNRyAB
CoCVj6p2Eesr4DvvVcpSlqE0by3MZ+5r3Ov7+fdwuLU61JB6udcK9RiKfmUZYifS7Nd1eIuZ/qHR
3n2RPaVmeejhcfIUCbIcKlc852J8iQfG1Fn5E8QRBwi2AMTGrx0xl00PaLWRe6Pvr2jyXhyHl34p
xXUIurdAQQcx3tuhYS4Z4ETMgH55vvbNA8V9jmpt0PZYuzF1FzPC+4BodfSmtdUVL5bbk/BGqgdh
ZpvUAF4/1F/z9yEI3w8if2YOefKtHQop+OrKJpAP/qeKWRW3u8nltZLHr17v3vXZ0uflJCzKg8uk
j6moFzZLtKbbxKk381VM+pnfYlPS1ohR6Qgrez0qe9mlV5FA5eM31Ftzx4Dzicb6Tqm0wKREzh/M
70SrH5s6xRfV0PEgxowHVFFqWPeRsTVMShHvlLbu1bKdvdvIVWRNnzOQiMOzeOm05DzklJWjvkVz
iPrZfTaE8+Ij5H1o8PVgblrUi2oE0xMn8Vcn+rNVGoBetBjLIQMqzIuox9gIVpq/9DSss6rw4dWg
V8/zbuVGxm+IBvox161fNM8RkVR2s0nL+9D5+UNRyVOflqiLs3Otuw2SULlLYydmzQjdpa0R+Zti
HShBtxTm32Q3wlcRzMgzwTRNy7SVRkxEJ8st6pEQ/mD/kfVE+pR/sgMZnzEizBMxD359Q9B8kNTP
mlEkNy1Xcxa58h6qjj9NNBLbDBbWik3hMYjPqdGOyzxVSLfa4t3z+9e6pIzHiAv2MaMv8xn9jtLY
TQFeesSwx6CZMd1Wsig5JR4N8tjXWc/Aqilq7g85RieW8I917r/1E3dut/aWjYruGCIvDQPqyTH1
heNx4BbhwNA+v9cUhIvEZa6ge+lSlaaGWpQPNv4l3slyJ510WOCt/y7ENZGODbCisGY7J9mKjOKC
QIfGCeAPg+x3ELRrMybbU5u4IKqEMUxEpcUugvbcIYavQTQrB6SfiRuCBcmFRn4PYZ+dQ9kTQ9Di
qBkBFg1q0YUH9I/Ii/VKXwUu/MnSBOfDzYhlQFtsZZaOh6ScSDkmLolIHuLb/ekgFd0wVT8X5BBO
rngUJuGTGokTTKYrezi07gTTTVfX2O/Tdfodlz63VU2+5bicH0NeuZhka0rTovDXbj9t3NqY9kby
zyVOLh6b+hFShr5OpqhZsVRNmVixdHCoiVQ8ku8p2kVZcOzlyMsrYD4ioJ6eYbVmpOaB30c6sQ2y
FBnF45h/InQ4RwYqENN/V5VG+tNU332bptxH9kOTTWxalzmL3GOPpJEgDoVJNP2lCqhPit5kf1ZM
LzRrTMSVJze9EfK6qOPXWpHQ2LQa4UUW5U4bkAJQNKdQ0/cQlCBKSMLV4rwiybnqDu1ULBXYqMWY
/7Fn62UWdMAE0xCaQyArtN+Fw4lHJBzgqWWICpjkOWp5qNPCLwaad9T1KYR09jgJqW2GfJurEJio
5aXXg5+smqKVOyHpDPGp17V/NAf6hZaX6m6KsP/ZIV7HPhu5fCxSnfbVL33yKoV/Qv0C1SP7NYt2
FziFuUth+EExgGViElMXps5TnkO7USxUCuoKfTC/B2ahLBO68TEYlw3qmkU6ZygWRXAlqeeS0xMy
U2gOmhz+SSUIzYMLCa4S8k6t01gkJcAQ2z+U+YDoExnuyAj7OGq9uU3S5t6BQltmdCSVw8Dfq5mf
53pw6OwYwH5WblTgNwAEaDVkgPONH/BUQw52RbXOreQlwuZ8sKtDElXaVk7TuQrZlwZkxtK63ifw
/m2rmYs2zfPlIC60ZWqO9mP7ZNo9cYguehXuCxgHEoSjsco3DbEUNPbdixdML5poER6Jpl0i8xt3
sqh+4dfAGK1Ycg+IuFnZFH2nfwPMSRBOP2eeFXCEk/nk2MnKlNq9MBq89KH9UynrNRwpPgHPreLC
jZ4wcuxDE18uuTqfGrtx1t9vfTSHTo3xytJsjDSigOiRah2P9jR6xEIlg44kmOIrEO+ky1/sgiSE
oY8FALWNXtMB+XH1Gcif1iPTPnB/iznRp7X0ftFDp4ahNZy8qT71dX0wceGuAoc+XqtZhcXCB5GY
oVBpSu4xkgrJMzs0FPA5S472tR27R1O5l4CecO12xS4oxo6lIjvHMiUmK1FMv4P2SXr2wQD7zKoM
mTxOGfHgWzEqPRZMgw2Vpe3Cfy7KprHuv4Vhy7Pnxh94wTgsBg9YS2gtUhCPLM0TatQlyn1G7lJu
Bzo1gF3FC/LKiX13rBYimeLHikTIc4U6u0CGsR9a8WvVwzE1vRoAerYGbtaeBhVBpwBjm3gCzJBO
vV7I/D2r4+JR6f4NlxP1olFq6J7HdOsZ6gRbcKdxYGdavZPSql+1Ij7gm4a2URKQUhBoFaeApdCS
VwAddrUlPwtF5gMhuZ823bmfJNsKxUHANI5aGNWEaYYECYQa/1BwAifLKq0Hrz6+6rZ9CQekBmpo
EoaREINwPD0rE4I4gJ9wWUbo0QEMbcNKZ8zp9b/K5IoF7EyS9M4BQPgB/xcs6RJSXeue6OPzA8m4
YPvKF/6LmCwO944EYpVqIAEYNz9gY2CawtZ+C5V5Gcji22cjchCG86kM06RHTG9AOJNFNqE8ziJj
DaVqAL3n5PiS5MPfH3gFsXfVC29du4CDpYNykkAI7m0a9GKK3UdQJnKRV87JHchX0qoWzE3jFpyG
VHBg0/YlYWgMIMYa3llDBkw1bSD5L0Cgh5u8Db+qvNWWnil3lHH/Jp4R0W0IjrCebQRJLEqos6m+
OuLfNl1UjItwZAMXoc7mivBjgEwH5Bh7pIav2AimEJj7XWso8aiw9zxksAfxQRZAnoEzWt5TX6lX
pLAUTfns8iS2jPUjsRb0X3v8pLem0BMGHFhQlcRYYBUv6LV/UND2qAtGufdz76ZNPlk4UtzyhHPQ
w6GWvBEsaK8QqTMwIbd17/vBITeIhM3C4JkpSl5GiPACiaOv/bGsJnpEE4pERCMCzwseiWnOroHx
nWAfol0u9yneBChak7TnAJTijbN727gxUeQjRg5iXNlFtcMGEDLrfZi5PBgDryTYU/Znb7pp6luj
IFROeMQkpqZa34m1ecG5icSLJq0M8oM99i9CwIUb4Ipugo4XaB4YIMzAYRWSd1zHTXMf+c0zowGB
v5NFc1YEZEyhCd10df2W206zYWtrMSwLeVVlKN97SF52wcFH/x2UegLCMaMfYEk5WofOR3FRGO2S
LlBfUnN+ZJ08MkCq9jIdLjgfpgWJUkgbfawPpf+qG/xTRsEShCcKxyBOG6vHQNsmOQjX2kFcUanH
bgyYvPnjnP/8FRU0q3hGTkON689lvM0IG4WjX8AYibUO7n/BJNmGgEH6mxBDerQwApszsqYRBIb4
zsEGKuNqgB17mzYyr8eDBYVdxwK11p02X/lxxiYHzQju+5Oa7WZjkjAoReJq5VgTTUn5OtD+2mWE
bwexKFu5G5opZ2lL8yL677y2uXnlyZnp8W9VJ+tc1hBP6+5L6exR03IO2AFhvnBcQh77vaWMl9BG
WenX7kajuE4yshXiYvQXbZidJ59yHLqNyQPGRtnG75o2hos4ILAnIqmq0RizxyCoog4CFLMZ3cIh
70fq0RyWns4dHtAdzDOrAqFJ8RgVsbuMdYYBXbaGt+fSKZ5DU4PnbTCXzI34o6+9jejwFOtDS0hO
6ZNFZpTAVuIvG23ZoiemC8PVsA3e4JpRsGoMj/u6W8W2gwMykAPpbt5ZI5upIQ97oSpfX9mEMwDB
G/2HyuPuq/PooUdtZOdMu0AYS9ojDHUZ7rdS9TQ81iWy8lOKDG8RyhPULA1F3GPRQnnygHIPfaMh
K4QiZHKhMJLpNnvNJucCDM5AA2kSfTeK78qTL5YNVqbp0PONwW+fJyjDEs9cOIO822Z9lM7UQAlB
qdUnm4T86Cj7Gkzbhb7BmIftL3zX0f8Yo72eTAbYyJK1aW9klJ093Hrk2eQ+tuNTVyU2hwx1bk2M
i+/AuzE9eK8V97l0V/Pfe1rUkKXMtLyOoTNx24wx7+gtPVwz166U242IEGIpCuBaQ8QJKWQ8hA0a
MFC2wzuwTwA6kYhmDJFPXkhxb6LE2uM/NVe47fsCoRylQF1Wr6M7dh8pQK6Hmo7mJfd6grwBpCNt
axnlBwwDJQwK37sJxf4Wwx9Bz6NzSEs17EGl6QsvFdNnKRzmF+OEV5MhTaub+wm89KYdMOFEJUtK
dvDdSUr9ZkweKJNuPnOg8dR7kgfZYPImLDriU/IuBzLVAYlcww8zD2VIK9uqo4dS2arqg5s2cHvM
OFVEy+B9dlQNIsGwIasYyQjllr0RVqjpc+qDfwC2xssQtJIzKAlYJhvT5+zda5AwENzX60+cA9qq
D5xyE09oAOp4plvGmcWa578f/Ar5cadYObdGLo9xqK5ap4qN1o/y+PclBJkWAQrjuIxLAYQq0soZ
SOJP6KHjAzB6ye41XutjieQ4UfgKyYWWQXsnqVktIwl7NRF9e29T5v8+wPGTF/fJncVJYzQ/WZgn
T33eD4RaDzFG17y5azpNjGX3rNKZnhel028tgiD25mjjnmfV3Oz/PnfmL0LC4ovQMbyHQRTDjggK
badDnV5qqs3v6VA+KRGU657adguh50MGYINwO8l1myS43hpREKYHypNte+uqOcQErdT+70Pe4woM
els8duASn0N/E1Qlk4ncvqnEqRDW4Hyop3Jhle9WlEUHo6dwR5dwdPPWPwYExmyhRx89I00OBpmh
u4KqWMPfwS48WrjzQ9OjkViImTBE4/Kfz/QsqfZ/Xx8Sl3iH+Tu03E52OrZFnAMk2Nq22v39CfF8
jDZel4vO1xFmzh98J4XNEZZr3HfoRRu3vsiz6Bv1S6KMfPCN3MT7OrEslTUuMPxygE2DXZgzQqzy
yluWdsyRSb1f2LcyN7Jb5rFn6bccVyWdgvKuRA/CIbVubjVO1zq+oA60bkMGsFmIWU+vPtraMG+S
tVtHTUAaqPvWRdG1UBRJnIx0+bG9MD2dXKe4i5ApkWoQaJg8yhyz6zT2GGoQtwSG3jCDc8j4dCFU
RCaJa6bxKumTdygD0KM47dU0uQ9K012XbvA/7H3XcutI0+Sr7AvgC3izl7A0oDcyNwhKR4L3Hk+/
Cej/dngwBBGr642JURy6brSrrq7OygSBbZf65wxXj0sXXonCRZZ3buzAPSB/WQtYeFte/yduihNS
ltzt8BZViKqVpzhjsR5vhHXOneH5qJBDg+BmEUkYtJY/F6AIAG69FmSpfxkUNb3lwQIyfIgrcD2u
OW/PRm9AtgnnjPbFs4SHpEMpPiB6Lp49CzemcVZbZl3jtOp5zsFKEY5yXA5iypxnnSXJLTS+YVud
CRjp7IQRYQDYnqox2leynHMoI7Sd4kRa9piEOHtcXmwJR7gMr0Qk/x5DJEUTqDcGzuTQEkBYN/Ef
2vKbU4VjKPw7ZwtAGr0bPmJq0ObT1QkUVDBAROleENnPsNuy5LKkBBdALRqSKqDFMIZPU4R9wf7O
IKoBBwTyO/6lwaa+KFlHwNg4/iWTpHCdpcCnDi8LdGNEFhuuSWC3yODSOHS7b/hqNbziU6k5lYgn
R5ktnXLxghy08BKln+Aic4zKxfGvbbrs0hI8xKVD+uCkdn7xS24reB7o0e3QKMmwuNBU+kaXYbId
XqWgIO6v9AWzEbj8ImCFyLg+JECrEF5SjsPtXoTjV8GUxWp4mcZ9ij0SQZcSkZeXrIpxwUlIoFNk
Aa8N7aK+FA2MfxwhXDu8bEBjqcUWeIYDcCZemrLjwMnI7kE1SCkuqPIufFjFulfEtt54RXtBrrGR
RlafWgKG8YrY2FkD/q0Uf3KRO3FIxIV0bOAf0OF4nwIYqErDAggevDd8DRqmgUJ1dm388x7SVFM1
p2te+6c4EpKzGsQmQGf6f8sDsDYzKgSSlH/ei4MsXiJo28sr/7eONMmLNd04l3/eQtSX2yRUgCPU
fx/YcoCwhM7KP2UND5iAF63zLHf304S+aSQBFxjAachixPam4qpUazxIMyX1Vkxs5Iv2f/zOdnc8
aA49F1i4nz+2KO2QriaDJud/3mLg9+6zYD98nnAlbzY52D/Kmgp2resjPw90KZukbkRgIDi8ZIQ0
2HW4zIAeCdRqhy8KPBK9AKUD8zlhR4ci5rRULOFl9a+GPxGCPgHUaEwcd15YoucM4+gUQggllhyf
xB84WR+6jEwuTAsEW56SgYHoKCgC0kJaikm+S+mK/QzBdhBD3e/sB05nQGOMW0QtrJyIkEfvO3Wb
BLFEcDchmXh4OfzBVWYHRJtNboaXcQLAdU5QHLTq/vve6Htk4r+B3h1krn2ZPx/23x1KGl6C1gZe
R+yuR2UQcBk2HviNzcLdjn79z0sW0gXLhMAA/v0E/9Tke1BFRJojws9/P4LXSqBzKWrQ/DbYe++a
Saddi9N4yICdAUrFwI313xx+/vMjJP3cACWi+DjapCGXv5BtC1LtIrvkIlvvJT66DG/n8IKW4FkA
H0n/LQ5bioojFLEYXiZW9477eWbnFnFyTdkd04bFS1JU1gZZ1cBv9r9pKZIy+MLqtOFTIoBYGbAV
9prrv1zk7CpBtuCRcOP4lHBYw/2P4pjs1j6kS8EohW+xKUSlcK0WGsOPkGaIYzPwPpuU6IoXGrcX
GReWl4BIy71XUD/PnhVRvbQShBOGH0Fmo1PLkrGhKIYfZTw4UAWH3wl+EV6L6DjU68exuJFi3E4N
vyFTJO4EXkJpw0s3guhLXOAgP7xEeHNVIRp3hDRGcIoyfzGUnFJpswZ0C9IG0QLgfxa8lu4nj28e
oAoRnCBngr7II3BLZkx4KuLMPTLWMU6QGjZ8gadBKiA4Fa8P7yVEQu8EQgKWrP91/xvP9bCrEXm2
GL6B++F640bWIezLGN4ixATEJlBPXA3vuWlXrQNg5YA1QiHDn5xO/iAl2VoPrywQyi+TrpeJ77/x
U1IobgWROLFpI5oFSEBNXHlB2xFE47cAeUtJlodvvAOtvwjQaOgUduWlkJxdy1fSrXNTENCHFjSb
GnSqAAY7UG/gl5JELJ2IoK5pSDu4/udzqLFawktRhfrwhZxCkkPodoQZuAVOvwEYunDZLt5qAMr9
JkvPrFjVSGZjfd2ny/KdSi7D5+BQhoC1E8Xr0JdEGDoEuYYPAKBDzCb3vCOGHjmFog0UXl8iV+zs
ugOmWmwcnS1JcpnhDgS7fnQdPrfjkJEdXiB2TGcLZgJyT4Qz0QiX6rQKJKyvGR8nQKjjJpZGbuPV
EujV8AU4FeDnrzJnywANtuVFkPEO/YIw3tb2HQoiHxm1kHyJ18PcJl5LqWcwg8AyB/AkCKhClYDU
GRRZq2ZbCVjewEgxH5IFZGjTtW/wfnEx4MX5SnQB8cDdbwYUNb5RZ9Yh54ruAnobwRAYx15YSZT3
A3NK+y84EnJ2QN9HHNqcilaJ0yElmw6ARAczmAPUzgfOH7jD8zNm6xMQgiUaBkZ6qL1aeG0o3MI6
lVRKooGIEdA3wHpbP5XzCGy2rkO/IAkeIklpEi0Dty1OYHT5Gop2IvejrUvx1IiVtGgBwu6VqIMX
0pdWwxcyoF8gG0YV+zyFDDvBRr7WlGJyc/3z8AWbgCgP2o3rdCfDHToIW366pkUCEnJwhTeYDEbL
QQ68st2sOQg4yABUh3aR2FWBiRAvJG9DBDJk/UVLx/4FbvNP2aEA4n3JqaOjQNXOihV9Tweoynkj
bBy2+iKgfZMpnhdb2xDKyiblJjk04UX6g49V9Iz/kfAUp7a2ABVFHO53pIjsm+GXXe4vkIIHNHla
d3rUknlviIIThxD5z+NJUgIFawnuNY08baTG+4aH3I4r/l8PRVS+ALbDmCD3Npg01ogjQUaYq4h3
yvkzfCFpkY2YklK9YbzO2+YJIvvDwEHDTmb9NngnQx75MrHNrkg2SA8MAZTMT8PaaFdhGiBrw+M0
7LrQYOEi8AAP/0R6PiBfTicx63h4FxhiZ+VlCJH/86W7fw4/EoWQXQ//QoyNsgG/AGqFScH6flec
15c5fGko/eeT4fVPcYis+f0xUm9zUI6qwycPv/7zuUsBbgX6n/anCcM3f2ofKrp7xJ+aJLFMFp5E
/jzC8J3xc/z8fCiJwqpBHNPzvnNwZ+r/PMfwr5hjk9X/p9kYuDRmaDZAQvGMZuN8c8HVek+0Mfzg
h2iDoun/kKSAKxuGBvxEFLj/Em1QFPcfieYliWXwfYZkUcn/EG3Q/H8YMGmABQ98KTxDi2DnyMFO
Bg4OmvwPJ3Jg2GBEEUBN7v+NaANVJDEQ/riAAX0IQSPxjBVxYda/f8euEZLISubdEPknB4s2XANK
080tPN31wv6nmP8VleE+dqMCrBziROEj6g7cgQIXA0b3TROAbEDGVbVdGqBsdT+TWn5eBbhIHj4/
OvX++cEN0oAqFc9PFAeCwGa9eV4uRU4U3Fd41zGZxGPHZfDsCOOCLy/osxhlogE/qZ6DwRN6XZH6
y6pApnJfFUSvcCXjow0gKUWosEX0BHeRH4CmuMBo9sJ8M51FYdY87C3675qa1OUIsUajwLLVnKs9
4LRISuV3xXu+q97zj+cNmhqTvva7rqORVMoC/BJsWgScmWhLpNvnBVP9cz6arf1g3ZUcUp5AAyuO
2fqNRAiKUQDNAoX2EbQO4GrPVs5X+UMo9Nn8b/srfjB1pcc18f37dzVBpqjG7RtqgkhpJy7LLf9G
nzNy2d24t5nG9MP7oDF8v2ruqvAhqCEyHqqwb81n9Ol/s9+ADx1dTikoQ/wsNtRMTVNtGa1xAoHW
2m1RkQ9f7JqdiSO5Q94mYcS7502ZGHB+tM7BPxBD6RgVOKA9LrxDTc4YEGqqj0bLG1gPgArzGEnM
WBpI/gFOARo1kLeWs+/2zFoq4onWiz3Tjr8ph/6vMeRHax6OadghaO5vOte0fEjGAbwWYanU3fF5
R/WP/WjIRyudAkgCKd3I9iMdcDxCRD1WAssmVzxA3srvqhgt8dDJIbTBOqjChkyv9B4KmkRYvyx8
tLKlNBYQjcbzC9LOt0wcAhDXzOTnTz5lcvnR6s4Bs2chjoc19wl4Fe57AohHvdCfwsF67fiZJkxs
eNxoYTseg/he58Ouf1Zn6iP5tl6lX25G3GhFFwwUHSVc5GyKlu/Phs1L0AYzG9LEGuNGi5gMXN9n
CpQdSJ9+t6Wt8/Nen5jz3GjtMl5JEHFgBxuvRjpgKxEUAIESmN6aELioJtSfVzPhCnCjhSyVuBsW
bcwcCbHMM4w2cvWFDHnmMpS1f1fFaPWCwYkIiRojSxQAQq6hNrSXonVyK2ZGgJoaAuZvg10lsesg
LzvYlODY3ua3ZE8AXCwz70j8exMXiqUhVfR5WyZMNjdaxQWRRbYwGIpvViO2uL3/TjaQ3DCeFz+1
CEbruMCl/0/xJYrvFt6V153D86KnOmm0iC2cXlOuwSJOKfYzSbBVZ97MHJqYquxo6ba229YUh/7P
sClzxDmHppMIFR4weM50+8TDs6MFTBchpH5tyt+kOSR9xZ6cVXveLVM7We/j3+/2Tm2BTULooA9I
IASHZFB7gUuQ9C3PIwlhvBQaNiHuEviiyEANDw6IKsrKtQvUzyoOkBxNgf967lkmfFtq1Ewe0tpB
VnfeRkRi0Ja8IMUgSxXi0FxgAX43xahRe9MawqpOUAtmBCgN7We4PevA1sOQuebbxYmBgvxMcyYm
85ggUCpYAB3pVjCBvTTK1N92fvIVID2nk7pFh7Sc5yM4YcHYkaFk+TwuGKAXNymSYpEI8WpfONA8
gMh9bvb1tvCBd8D27985hCDsRUwH3PAbEZRleZAtU+/mgDrid88/Mo9lwIKJOkLpTeIacXMrmb1F
fOfirWt4SErPuQhTZwx2ZCUhUgYOoADeP1KqBUkGQwkkPSRBLj+tV1BxICxWiTMjP2UQRlZSsJwE
QX8K1AygSVuGgauBVwCK5mmtADr2244bGcvIq3OGrlELuwEouhQ1CFT4e6RPArH/fGimzM7IZrJF
WVWgMgTdVXF1wNpYN+bzgqcGgxmZzIivLa5kUXJ78IDVhJbvF3SWIBoAHjU3gJ6fksUz2+/E7GVG
RoUDtbvFRCkcK2jblgIQwutCnGnHRAf1UZj7ldF5KZF64HjbFHWKpLdvof0JaE0e8yZm0EA+erfk
BKp1MnA/A3kDAguyQYoKuEvYlVSdnw/AVPn/WtJOV/FpgJHNoEjUrTJ64YLiPcft8u8q6HvsrgEO
hVMqmNlAEt9A5iVDEneSExqRBtDJoa/P65g6djOjJc0gnJyJ4B7Y0CCnDWDzgEGiiKhEsiQgegXk
b5QOxESLXIo9rcTWopVW0Rl+IRILaAPU6+fPMTEL6NEySUNc0rFZ6G14SA1eqsKpzP6os3xe+sT8
pUZLJXFdMYm42Nt0qW1D96ywXDWlGFAwwmDaM8PVF/bAxDMjixURGXTvnNTfeLTKhyoJRVvkRyNK
0qhgCMGV/K/awoxMFudUsVP3zkZBXwH7Fdxlxc4MwkQ3MaNB6HDBRtQ14SEnO4cwyqFm/sTl6flj
T+zk9GgInECEqDQbxZvCQriwLCjWYIs6NJB480Z6XKAlAjTAn9c10Q56ZK4KPwuThkMGAJm31kck
OiRsQGHvuDpkZ6qYOtDSI7PVilRRtQEmLORIs0z1kKssKSErQ9igJFZAOAfpzIBPzCu6tz93ZoBj
PLAAdqipAt0WREz/gIvNg1IZ5KNcpfr6XZf1XXlXSZKSyGKkA6w/p1ZoBnnljcqVM7GXqRaMDBlw
nL6YInlnw4tKZCG5A7mtSLABcFUGp5kz04SpWkaWrBa4ggA/LbhgrhynITOXa0GoDvZ4BQEGIZoZ
jam5NVrlQVSkLDDa8K/By1vuCwbURnMh0AnfnR4tbYtmqQDXb96GA4cRkx8C9wqlFaKtND9/tcG8
mYJKn4lnNt6JllCjIXdCy+4ggwmsOI1MiR6ICcELsf3+1YQaDtr3E6plwE8IQXUgKPNtBeaPjKWv
ApRonxc/4bEPR7G74kUBgPgspRvTplY+UFs2eP7AK7KOkW7Vqc/rmOqg0VBneW3bCCg2ppOfi/wE
9E9nfz0veurxRyPNs0AaewSKxq13SCoVrYFbKzqKrFKTMz00saMOhuuuh5pKEKGjix6q/PcAumXN
nD2aKJgcWXIyhEJGHKFg0MDKhQ869PPzTplwqMiR2S45YHIhl9mAukmFajBEQXlLjpqZ/pgqfWSw
CZ7hPbKxW5NIN74P6gjEFww3/93WSY6MdBQCSyVZ6BSwWlg5xNRXkDV+3i0T05AcrVMmapmqAPzf
bIW811Za+4CGJWE14yZPFd8P8908CZEeyZYguTTb0oQICkhb3qTm9XePPjLJSPr2iQ6UWyblv5MI
CabFwq6vvyt7tDrzygLpEjjBTah8yL3+WCviDJepz0ufcFfI0QIVLIaNGq7B6qkFbFek9I60f4NK
pB24C3XGj1+e1zPlR5Ajn4sBXXIHZlxM+hbpY6UHRRyG53c2ya15ITYrBoSsLsjCWqtSoTLvzPgv
j9uHoO/fow5h3axjaac1yQwqYMzKciEeABr22LoQ0DWcaVw/zv92iUVptKLdjOObuEQtDmhhjaKA
qGUFRBKEMuFedE4kbKxOJEw+gXqZBaoAMxIg2Ce6oBSLEcdUvNJvZqb5cCx+9Cyj9S8IoRjzTtma
XRb3yasZNLl4ED9/gNKG3dSR3b5nfVJawyNURwqu9xYBMqjhAt1V2QwUpCzy+/S0cCg5EWnoH7Tg
BXOCDm5+1YkqdCCatxp5YjrteNwudHwovvpgx0pY6PzxRZkuO662VwG80TXsZ6MzsdRtkO0gvrF0
Cu4bGwQXLy7D26rbSYIphghXQoq0ZxZsQ1oXLBYMNqkXfz8fnMdbEDQ4/p4BfEU3lRPatGnTZ9f7
yKsbA9kmKC8jHRtIx+PzWiYC6yI9WqZA2kNMPYAIsgRQPShKZFy3KmBVymT+lVTjpb33d7+72BXH
/hPomiLPB1ucyQAI57mGaLXgsFmH0EGs8jUlcshFp2a2k8dmU5RGBp8hW44NgqQzhZgzOvLGAPck
dp8zvdb3zqPJOrL5RNf6JF93nZlSDQi1WIVtkaACNUpJ0APyDbk5emkZFHoRAHq5bGZs6kRMSQTu
5K/NoG3oIiEI6Oml7Q70kRrHvjZI/5Uo0KP7h4RfVsQfEXwPbDvjhA6R3EctHU3DhATdHBIpSBN3
sWAiO4vgC5eh7neoFMukVoQBJp8dcbbmfOzegD+qbzQfCZGjw8ZCffa2vXr7+MqoyYJple7m7xLj
+fD1c+BRHaPNw8JWAfBzBYA1LiNBTIf0ErvlEh2pUVCTRcbD82qGef2ontHekZYh6K7LlDSFk330
QCpxrr/ZKzixVA65a8Ckaa5O7dtVtEGeNTJ01Wgzd1aZsB7iaP/okiJpIEFNmiDfOAa6veQX+X7O
mZrYFEVxtG9wFo9svMYjzZZKViCCPfig4gw4iAmAIAXAWk1yy4NFNF8hcoKfd+ZUg0bbg8SDkVMi
QDZCRhm9dosPrxY55KrREA9xuG5t1wmQQnkj/c5+iCP7AS1yH5lZRWciu08nLJBTQyYxbNiZKThh
nsSRARHJEuxJuY/dDsCKqNpKVaNYzNx1LDuxisSRnaAoMClRAYqHfLzqr3eVTpigsMe88zfVktPB
k6yES4hgKLVGajicyaTeKNtUlQzpkOonyB4tW+2ErNftKtBgwdaE/nwcpxo+sicRAXLrjkV+aUuS
vcjJh+jZ27wNf+XnQ7rqbwPJCy5pRRlYakBnjiyr8Luw8m0GmZLfPf3IcmSSx3JFi36tSxNK9SBf
2bKQxHle+NQUH5mLvBFBeefYnRk7kuHBucjSU9iza1QQeQRlHfv2vJ6JIRBGtiEvgBfuWuSXEOCz
YKT33K4h7LB8XviU0RNGtkES3QDUomiFaCApgpbJTbCmFv4aFLjRnloUWncTP2GXLvxLsalPtJkv
ntc8YdXHcEooCoP7kfN68vzPjirUHqdfNq+x08yYoCmzJ4xsQouZ6+Tg2DNzCA2XNKkKIHTPwPLK
f9vpuUqXvnXxmvPz5vSj8WDz6CGr9+e+2KKERpRggCBUrDiWqFfVrfagrrR0uVxNij+cw2nPq5rq
uZG1gMCBEAtp1pmdEEG0VGwKnOw9fpl4yO+l/KhVn9czhK4etWm0+GuIqhOdW3WmlR3ruOdnRm79
DcwCcq35khlaS2TQZSDgCqBmZiKTGaRmtvK88uGq4lHlI9NQ2VzgiBI8Qt6wjPIaLTMTjG1KsrBO
0iVaVCtRB0eK5myQybz0Zmqd8tiEkcWAQYrB6hRjH2kCVs9ZKzcIJFzJgRdCJrKUeIiXljwUE5D2
AK5a6yVxSdsA60J9nGl337kP2j2+umFL6NxFJbxud1ss2RWnBufEFFehQuC/8AxyMIOVhRUc/aV9
ThRiDUKzuQF/HDEFyPnvSUzbGV9lde/x6+Ct1r4Eo9Ikg1hyMxUwE7ZsDKewMqGmJR8V4G4MrKtX
Rk+PiQpNOaNdJGq27HQQgO2pNS8XV2LD72MD6bZKdZVWlgw5QMVXa93eIJF5GZ/mrjcmVu4YfoEk
VCnMOjwTBfYDQdiF8XcT2nJR7un8g89e+aCdWbhTrR8ZJBJTS0gKjjJt3GOB1BG6fl8Q75vZj4Yb
jAczZxyBtgQOCkoeT5npVShlaBJsrWu68XZ+Kotqec4WuQmiyGUmu99gVVkkK1q3jVItLo5Bzuzn
U305Mk1NU2dAoeIRYiB4wEWY9+zQ9GsHcRRFgspGVCPfxMM5Mmm86/MF0xf971YjY+DvOQs+NSQU
iwymVA2RDCfWXHBfPi96mPf/LlsURlu8K+GAG1WwQVDhXpBYaxATXka6rYUK6OaWzg3CNzJYG5Va
nlkhExfI4hhNnZdEWOQlqhQNe+EokIWRcbw3aJVZ2fqcVzd1TBwDqhsxgGYuFMTMdlVvJT1WOK03
LxCo0ijtm/gDespVNGdTJ6wKPzoLpDZkRBGJg/Osk65C3EqwkIQq/cLDcM8M1FQVo5XFV0khkZbQ
mjn9Vnvniu+1AWTQX9AUhK3CQwCKzZqdWWjD1HowLfh+fd/FeCMhkghG5Foz05Gjq4G5UQbxpiyo
gtyphVqpuQyJYNlSkRiv2EuIICx51QDfgtIpyQq7llwowczJhH48/8UxEpuWQD0VVjyCgmauFWZ9
zDdg8/DkaO2p0ULa8K/p3ltEGijYZFAqXMEqIds4xz7v+cm+6Lexu76Q6gqQ2AiDG2rpO6mJb5/5
slaXlMxf9XAlrD0d7K4yWIYWkbyH8pRCq5+UUhiCWn74H54i/Hn+IP1kejQmIzPgVQQhNBzGJCxv
XbyMPWhBcLsSF8kgZZsZ+AnHix85B+DNF3zbYVqThxvQfEG+m3JBi/f1vAVTpY+MTRuJYF3hEAqC
hhfk4M8tZL2CfE90c1CHKedmDOiOKUukLArPH3rdqimDnc3x4MIC2xUOzxpXhWtwSyBuRGfXri0+
eYL73TlsjPbm+M4Jm37BBAnu8YkQh2jQ1LwRDuhgn3fexNY6xnynUiUi8ZJC57nQyD3QBLiRaGum
8IldbQz8jkgpD4SAwG0UWVl6ymB3BUcRY+YZaQOhZCG/1xUCXgEbZgatFzeaWduPZ4QwxqaEEG3D
jIC/kJYQVGzjclnkvl5A7i4NEZB63nOPFw4v9e/fLWDOskLbFzrK5Fe4+FG6A5jDZ454Axrl34uS
H0d1JRdQJz/IKZNe2e+xwa86nQVPliKdkNKstm++0W7KTSXzKuiyoiMB1ggZJEcbnJv0eFGC03IW
zjBEyB89y8hoW54AooOkfxbwKOztU6sEO3/Fq8JreKte6Ffcp4mqo9gbSgnA7we8KqRLwHg0082D
i/uo/t5+3/VzRrFg8eVSygy30msElmqgTUzUeLXUVAnWqWnpnMbqFhQsQLA6449NDe7IOrtUEiBo
g0ZDrQgaHCu32nQJQpniMfFmqpjyWMb5CpA8QM54jJsPcEacouWHp+7bz0oBY7Rmz3lFj9sBQdG/
O8/tcHMFOTjaBOmwARUnTFRQxikQXkFkDKogMhyWy/P1MLWjcaM+Ixwqh0oRzgOQWFzGsmNcKR1c
ZhouDBUHdy2ODokg+QvCEQcc7DXQYxvgvVMvjZYYlJIvHfn0/EkmpgxC6X+3OkldD/oJ/clk15mQ
+zFYJdmlCqU2Mr3MVVupl8Ih3Scbby5vYyKmxY12OArsWKCnQI2ZGh7b7w7BfHCPqHteppRULdVQ
9eBG2Go2V2Ff8L9XBQRg/26im1pOVSG9z5QouTg3J2FRvRBfvCRTG59AOPN5T04FE8b5EEJGNHZW
oRpvyUIZxkQww2j0asmooPYDYYYOfgFJwal62e4pDRSH4cdMzRM9Os6TEJHIxkOQijIr1degPaTT
WmwEOoTBVdHoVF7lZefYLkHZpoJ0VHE2BQ5j3L413oHhm5nSE/vXOKGC5qHunVN4ho75cstdw5sE
LQHxBiFjo2oXMQj/nrd2YhceA/9jCVzPTX9jmLgXvsT1d72uyG7Ogk7MlTHo3/Z5wW9YC3NFupH5
l1jZWg1VWrHbW9wmlD6oEL53TkIGipircuJcwY7sTkFYQU33wRhmB1lCtbxRi/YNWm7Rdi4lYzjY
PVgB4yQAuqXSuMtg2jpd0iGWsgLxnwn/SHZ0yyDks4hNglX4FbZnmB7JAOMToURqovMrB9NHxD4F
6g4VMdtF1/8KZhHyXSoothRWjuQbiK7gbgcKdt1djRUVGNjaTAvioDBtoGReBka5KNeOhutqbS69
b2K3FdmR6eoCP/PZfsplsJ3gTtdAIA9T4hskLjAsVdpkW3fPvmYKMmEN3hAVV38+BaeOtsMdy90+
i5whBBn6cI59jW/1sVvW340JTe4T+RmfkSyid9fyFHw9r21qdY/Ml0XHOemwqAwRdFlKj2UBxfpE
h1h0yDggr27nJuJERePsBJdImSLhUVHaLEJmCXy/RR2E7ORRug8eH8QgM6CiyQq598G2tY8iDvXM
kiqWJLdIwRDyvLlTIfVx5gJNkjEZ9+YaOj9EpvKKdEyuDLi6NUjXzGz2j71ecZzBkASuI0JXjjZB
NrmgEvcdJMhaHvsqU0mvz9sx4U6McxkoqYHSS9+MOjwlzZUnTqAQhiO/BlfW8xqmQkdDBPRuGjJQ
W+MqDlWAK0sPdqlB6Qiaa+XF1l5wDDYag9VJnVrl67m5ODz9A0vCjI1Vm3si30dvC7BUyqzR6SJO
26Scatky1MJjoEKYQc81XuEWjA4IqeZhF8Lent1oNdYtmdxxm2aNq8VGjlVyZjiHOOqjxxr5UzVN
/s/uU+gIRGLPyw2YrTNYpmUSZgpRUJXQ/zja846fGtqR4fEkWuykDJ0Aqeo+TCcX2pwXMTn7R96R
U7odTyV92dI2FrZUpFugpg6rpd9CBJYFpPXoF3Mn2olNe5w9UBFJ0EW9y8KvOLNb43pU8xbdRphD
ikzs1eMMgpCpKByZUb5oMCqUDxaC7iLUyKwAJdqBFn7laLNh/4m2jDMIWMYFadePE0RqkQ6Qw7WS
qxUldyZUShZIHNFYA5TEvpZfod4qN9+xae1KPTQbrTAWSMdaQnDLoHVc4Wr1wlnaujCzUKcerZ9H
d+uUrsmSp5HKbYoHSj1DKHwHBmpt7m5hKiY/zjawLQi0ZP0GATgTzr/nY4fduZGPLP50KqXvfAXo
REWUafjWuXa1VUuZy/mbBIv1Q3/XNpJJEJrobRA0tbVw669iZckdNFoNtNNc/w3z8cHyHuKSd5Xw
om2BQQ3mulAhhiJ7BtRFDo3qapCByxa16iqCxiMemKLF4PrGFPt6u4BKSgfDxhoMhuni+cKf2DbG
EHap4QLelUT0NH8K8m0BHIT1x5XcGbsysVyG0+9dM7vOi9yGQfEdNL5pSKPUxKWm5nLTpkofWRau
KaCQKgiUSXBHMXt3yX0K3pznHTMRhREHc3b36LYQIdm/QuHcp3ukt9QSjLsYqCWoji0tOjO0zJ+5
jbhjZfuCeCCcyQTHoW2KdagVm1gnDGLlzUQCp9yzMdydcb2uI0r0Y/0NPpINTmPMK4SvIxmaQpmc
fDOr5JhtnQN/fN76qUP0GAYvgIwe6iT9wH0Sr92ZA8gedzZ/PD25gTGd3SWh6kAKcMmcQKP9kb48
r3bAfT5YFuTIrgCMG3SuiE7fVaf4WPSXcPkl2NVquOy+pZV9igzI4dHrWINwKY8L0HSXXOYCb1OR
3jF+viA8X8iGIafkENVs7GOi+xv2RL4ifZ26Pm/kxKwl+/fvJhZXxbjXgcCeKQgfEFVWfOETaXsz
03aq8JE3E3ud3UBTG/fga07zz+7MwAze0KOBGbkjQZuzhNCi3HIF7RnMBZpcuC6S+6HeC32PY7Uu
DdCbg8OI2Lh7QmUP2We+dt6TAzYhJLPzOsfp5GuxCjfZrtGsNTt3vcBOnDbJke8C/WobTCh4NEwY
0wF5fLdwLMA43au9pvfhe8rKuPRX6h35Yr0IqwLpX8nVXXLHul6ABwsi1l0lI7zHK+6m+WauEDdJ
VuJHwqn1C19gsjmHOeDWlNkfI/q5Kq8Lj2EoM1pKr4FeIWxJy51l+BzyhhYdGPJxAkVkZUFAKC05
RnDhE9l+s2sQm2ntGvSOqZoWuPZvkZ0C0VnV3TH759NyyuMcJwF0EuGwaY5b6FZzF7wCYWCFVAKd
MyxEmr8YJd/1UM65jWcCQiWMwf9gs8zFBqyRpiC7movzbac7Oi/XOq/uE5lRKs2TJZVfVSrM7WYu
JjoR0xLG2QBpLaVFE6Na3qBXxdLVEDaW+5tHSP8pzu12Ixed1mm9w5TM+PKP1ySI9v5e8Bkdp1wd
YIIW4RtE+mQQyOvBrLvyeAcXxrcFQu2liVUjQp4mCqXzirjEBg6F46O0jdbSgVarTWWEalbMtGZw
Df5tCgRpZL8SqPBSZY3oOPXJshA+U4kPG5nhp2JFl0YIwRelq7XZ1JTHnqYwBoM3dRwGOQhbERKp
1FbzF2Am3RSL6oPQ2OWnd+wjx4FBr4lzMXtenxqwsbEDrUiXCOjSmm7Ptk1fk5L5SgUAiar0lDrR
lqtzgxKdLVunmh10xzD3wJNebDy/PXoCO5OxOjWyI8PGE0UZl26BmEzHaI6NzCUO2uEiJ/PI751Z
9FNNHblQLASIQdVTUiZrgDp026yptXeyESOjVrxegIdVaddzF3OTS34U93HZuEA2Iyqr9HjVLLJd
uEpXngro8bZaV+tCi9V6Jy48DRS0oVyvcZE108x+5B7M2X8hxQuC96wYI4oEkF18S1f1xT4IWnAT
X7tr9e7PbJMTvTmGjHeOHdWMGOFYREPFr6d+Bfk8ko9mmtEbjEetGBmSpqIJ6LEl8HeB7wKskPBO
onSV6FXlzbHqTKAXhTEkvCIgcEg5qCPbM0iUArQVR0/7XThGi2ZFfzI3qBla7Cx0cKrH+vfvnCG+
DAKuSWNYL/vA0WCLLFz1/3D2JU1y8ky3v0gRgEBCW4aaq7p6dntD2G0bkJhn+PXfKcdd+OU2RcSz
rYUoDZlKZZ48h+prlnyLer5asFk0xCajIyy6GTK52Ejddt0ammUhQOb2zEfoVTxIC2KDqK2RB4Vs
0eShE2uToMoEAcNt7H1A/skd/LX83tepTD7HfBcQx4xLgoUSDj2RS7y3HXINnu7bx9LgMy8gWhBf
BSMmQ1G8E84L1PBOay3AC/kfbs+s3oQWkZVoGLxBwmS8hKg+yh10PXG73//3S1+YY73NMAjH8fb3
oRyCuzzcyo2xB5Zna6+sz0Jins/x3gB4QMXlttuQ671Up2QfuYlne5MrEKcwIJfwFENB3tGOxWuy
U572vhawLE5uZvQjQm+lQ0sAkwse1e7mKGPkm4Zzv+K0FjZ/DvgGKRTAOYOO/YG8xjbuk9QB+r90
ck5rqGFm9UNvpdY3jZliJemw8NAC8fD/Wr1Jukkf8w5B2KN6ou+o2TjFWfMQrTi/7p+JBb8yTySP
TcY7rcYXbmaJ+sXKP194oPJ5ttjgpbCLDuPqm7dugwmcm5dyK5/is/UTSJd9fop2+f4mw4tsNVSn
L/pqVmwBMsDnLDl1UkKVOUI8oApbutpkXGQTvlKLbpvBvClyOTeNSAv6rlONgspUnQJcRffXc/EY
zhw1j3nflwEALxb1Rf6Sb4HhySynOA7yEB2jlUTHwrbxmcMeMjrlBcFXaF/4RSkOeWHvCzB23J/F
oh3PvHapjEFB/AlS83skTvvHZp8e6Puwgz7eqfKbXbEbvcq1DsmPDA8Abctf1jJ+C88rzo3/PfNl
BYqj8mbH+dt0Ut+p18SooPPztA2ei8RBRRFP0EuzjT/WKDGXzGwOy1eQIIXIAVazG0qo3YbeCL5n
MtWOrj8a5SlXT5F4z1Pp0un1/gIv+ZKZr1dE1CGH3uypHSHbEmlOT4mv5JNeZl4HRKGAav39Ly2c
lDniN+jNrk9vXyICG0lqJ2HfddT07o9+O29fBA5zpK+RNlK1AUbn5GfXvUlOVwZeOgZs5s6Tsk+U
nfc4Bv5U+903/mAc1FMDfLTaT4/ANT03lzp2ih/55v5UFmpqfE6eDMFgLsMWXxw22lv71l7CA70g
b+lZfn6SB+LRTwYQTvakeWtcsgs5dD7H+ubWVJYKikRYv7P+0zr36K6TTriHMFnq1Bt7I07ouF7B
Ui0cujmWd4QG5cg0fGz0S9BYOpZvAa3yey0XunQWZj4jl7y2iUyQUhPBJoZmfCSSlRfe0iGe+QSw
KKs2hy7gKabQOBctVNnf6fB4f+MXXs5z3G3AwkGzFdFOXesK5OwQoRzyfRO7+XVt5Zf+/8zcRVD2
Nsif0akdQOxrfBsJkGXpWvR+M4kvjHAOvNWNqYutCquDvppX6Fmfy9Wn6NJ1NsfWQn02JmS6jX2C
fvepe89P+Ub7Gf5Z601eSNnzObZWD7UxKkos//QwPAQ/un0PLu4re+2fQnQTO/p2UA4oJEGixX7e
3/Cl9ZpFVVqnTK3UMSfUKfo/yXN3CBJ3Ta9gafDbEfjnoWZCZXuIFAZnj+0lekOejnzc/9sL5jtH
KfJQThAgwsjN/hZ1vurbZNf+XKWqWzDfOTAxsPQcAn9CO0FWNqCfCfTE7v/vhcM/xxlKW08iCGUD
1eEPPxMo1ayMu3RtW7PXGAP/HRgRY/2kvUUvdNcgOhn8GmzlZ+WstuwtJJfmEMIR+qJRBbIjIOyQ
wgfgHywhwS/tymtnOkwgAvlEK0j93h/6A1v76MJOz/GEec1aXoN172QyVXhpID3Vleep7p9pUT9V
QeOyDvwY97dnyQDnGEJWC8H4Ldt0A6KClOvAN2CPOMbIZzcu+dCOzWOzXaU8XrCPOVowqYQO9Szc
EtHe9MtXfuTfhr06GDfJKVQHwTUHVfeHpN/ZSEOs9SYsuPg5chCq3RM0oZFZJjZxWdtsIJTsd/1L
QKDe3FjOkHGoM7/cX9CFEzMHEqYZ1OjaEbULE2qY8aarPwqNOnU3ePfH/1vd/8Lfz2GDKF3ZPXrP
ETwCbAN29YOxVUjyBi/FsT2htuqOfrRpDtGF7fpduyNe7AnPBApuTTFjwVXMQYVZGooUVETwcU3l
dp3hrpLr/20++Gpus5s+T7tK9ApDG4cCSGgLXT7xoXnJrvwIkNMBQmZe8VADeZM7wKWh24ltYi8C
HAfolTf7WPsg79yv1QyW5jlzMBClr0WRjHgFJblj4zQqayWgWeir4n+LdP9cEw0BaVXOB0CGT+gG
3oCpIn/iGwHwYnXsN4NTvCDYQdaEXYc/4cfwI36opVu91df7Z2jBCueAv6JsA17XvX4Keg9FiVG4
TfsUSgfN1/c/sLB0cyhfq5WN1aRYOtW8Nmbu1MPn/YGX/vnt938WDjq0pBIEC2dXn0CwO2X1Ypu7
ftqLZHf/C0v2NcdGpUXYTAYUTE+6Z75Oe+NVU066Da70/UZygxIRepZHYMvMncRGHeQtf7H9niE+
WUtgL1yZc/RUHyDZJG+lWhqnkPs9Nck7ydbu44XbZQ6XUmM35Qx6gHhz2P7I8x+gsvL6xNhmtu2x
GLraQv9vAHxuzHarC3WbaAMe8wW6DMD+dk13xhXtyezYvK62m958wxc+4+8+/nMk2sy2ouaWrGCZ
eLRiBhqBasfF8Fur1CWJQsNRYVo6oaoe9HHcliTepIP4b5ZkzOI9ML3JQevxcVCsV8+a5ULV3vzZ
8hU7WjoJN/v6Z24xSMoMAhVO0HN8px2Er1CQaVf6FpaC+zmr2MSkYWUmBu/l3gq89LU70IPuIxQf
kDS/b00Lt+HfDNM/EyAZ56EhEFamY+g3lvpVcnMD5rj9IKA2ev8bS4s089My07VUMxUCQYUWmvSD
V5Gj9WsZvdv79avjNXu8BVVdWpNERQEQNL9+as/p+XfjoDfbs3fdOVozlYXP/E1L/LNQ7ZBIwkE+
j6Jft+GOcoq9vkv3chNskOcQ12Qt3luw/7+Vmn8+ZNhVE5l5hMwK+Mhc3DzmW3a0TzFaiG9ZNuHG
28mPfAWxgA++8nZZuA7+Znn++SYveR/XBlIPDQ3Rs3+x+dN/2vq/Qe0/A7fg7ApA9KhB3SKDpucv
ggRBZK0YyNK/ntl2bxSEQQEGudzhnZBvWfR8/08vQQP+poP++dfjqOG9nqFY3x+GB/ugzhAbNyFi
k+BYae/iOq6szkLcO0ctJvUkrOLWlai51TM7/O4O2aHbyu39aSyY3Ry0WEWMQB8ed3zYsW2aWr5t
t6eoX6shLK7SzKyzsiONYPj3AJVvixP6T4700rlAkN/6SnDn3p/GX1f9hYH/dY//7AZ4d6HHeMMP
ZHvDr7fqQPzQB8f+h+kBYLPVIA18NPZ8Gz4nW/nKr5AnFs6IR5HY3/8HCz5yjlpMk0TEk4GJGlpy
bOTo1gOynq145ilb+cRSUWQOVOxNzbhV526AbPMAL4lJms4J0nPA5ltrH1kwmDkssZosZfMBK0l2
tRP8/VDqdgdAr8FNMHrqYQ0isXR1zSGIgJ0Ap3CbTouGxdot3VtPEwgq3bV76xahfHEo5ujDbjKt
aGwmmE4c+7p9GbTUMSBC0Au/BbLz/sYv2Kc2u90n6PsKauAjTe3f3ovOhIJ1fK0e0/f7H1gwUe12
2fxztK0874ga8YE8OSRIOHaQWS5f74+9ZJ9zQGEk0qYcdQxeFscmfch14NPIpzRfA0CMWHgx8kNh
vKTjjqNLr1bf7n92qTY1xwaKPKw1eDbsTOXoD3rroEBk4uGU7qo90HFHVKb8FsHYLnsD+PbQvFVb
9bKGMF5a0FkwkNMhGvsQ4V5SnJvpl8hHh8mX+zP7emzI0P7vZpWVYcZxjol1xh+L/Wk5EO/Dmmka
X55nNsfzjUEcpgWkzE/Tc+eRY34x/Phxq28tywEg2v9vM7h9/J/jlsV22vFb5bXgO5MAcEau0AZa
MZav4xZwFv7v4AkEA/sovnlJtDqUF5i8ayNdvxIWfW2KTMw2lghmNKmN0btN+8MEyvEGUtdOayyj
CzgYNkdWtVM05aBJxr/vPdvaxDsdnbFOojmQ4BuQxTB2lfQYaP626kpuezLu7u/JQn6PzcFWuZIR
Xkj4crLv0PRZb7uTfImPqW971tbe6Iljf44nvhLvLxTumH1zqP+cgXoK/1/QZCsnMpz+LdvYz8xD
Jy2URLzp0Lj8BV3BaBVZe7AvVNHYHIs1cKIF4438oPmWvpUA5YEs+pN51Av2ja8d1WaNgGoBmcfm
TJ1G1mhxbmAth0/QdCSVp6MYHbmGH27Nh2RDXPmGLmvMTJzVi0LHE64lf+3S+/p2ZXMez2xKtCG7
Qc6gC+k0/eSUxVpOcWno2T0ha7OuJLsNnf9ioQHVrrUs/UKmi80BWQqyg4M08XzKTsYP5Jpw9t+b
T7pJNac4ddfyHL9i4XxIoV3zk1HtoB+cHKwP4zSulD2/vsmZPfMbpDSLuLXhlDrGnHR8abnpkuQ5
RuMJ596Kkd0G+//DBTYHb4URXrMGJLwBc4Pu2aY7To/1hrrFtj6sNft/HSWyOXprBKYmyhk+IR4i
UKvVJ7pisguOdQ7aIhYrO9nk5imaMrfLw0uRFK4EyNDIwrNl0ZM9Pd1fpoUbbs7KaWRTrclhwoix
8Yc0AHTYI5hAi+zz/vhLS3T7/R/fA3EBI9Q5iI5zSjdg7HFt9FQMUeMkjb6CvNEXImk25+Lse4sj
P1jjyZlUwS4JGIgqkfPf5mGXecLqC8BZo4gdjA6vujaPP7kd8l2ZB/UuacLMq1peudOAhFtCR3Vh
0XSKbIv5JS01p9W70sn0qPPC1s78LtbRx0e6aFMXijlFrTI35JHwkI1GW4QViUMyRKXbqBh8Ngnh
W5NZ7Vb2Od9ViiJyncZiEyudPoKoP3hXXWDsIxjkdxkFkwuMRfA6jGXp9Bl85vQ4ESE3UyXAehkP
oZuWMvHCJgHJt6HZe00LzB3JoSPa9Jm1BR/D6KR9IVE2by1XG41wW8i+coOoSfd9MIQbO++qc5qj
6m0Y9fiaDL06MpMXzyLtqBMPVf4tKqZmi785gJmmrX+3SBT4gTTTbYULHzDuCHAY4IXpjthZDVmC
wfA1wguwZOW9bxa4SzWWEzeYqtTvZRVtjAp96lgU0BYrkW60rAl3cdGlYP0XIKIL4/44JEl3JJll
O9wCg/nQKM2dgpb5uR3ajijw35Ixh7o8of0ZGmfRplStfNAiI9mZTWXsmUlyvxmKYSeLdngxUcR2
RSljV58QxTdgdjg0aQ+AmZR85eAt2c7Ndf9ztps2GZR1q8QbvHDD6vfYg+pdrlEALFnO/AIYMxyt
W5G2bT5lyBwz2ymx7ciKYS6819gc1dUVVJ/K4Tb+E0Swse7bAQ/57Iwjb6xk0JYWaObnlSnBNXaD
QbTiksiPpvoU8j96yFlw2Jo5b1vo0Z7MM1p+PK1HWsDw1H+E/rI5SAt6W6Bl1XFHhj9AG0P8zh0s
J3Rf9bUC6IKLn+O0uORVOBr4gCwfBtPVhhcwQToRydwquDD5eN/9LsTQc8yWHrRdUA2IwwoDmgS1
a5UPlVm4qvhIqO5QfsyabuUxsHSg5mit0NaKOoMjPg1x6+jkYxz3U301qkthxa5G6s0Q2h43/lMm
kM1xWkGfxlWdDOBJ6pUvghPVV0lgFixvjsqKNRqXgwINMjkGB+NP9oLC34G74ya5VDv9MX/JlPMs
X+/v0EKcx2ZmPqWE2U2IebAC6WscsgZo//tDL5gfM/7XP/UVEbZQ9XRKGCizWtPLwsc0+XZ/8IVc
A5uDtEjMS9VYIILUkAnUPfKk7zJw0XRv5T5ClZusJPuXJjEz9DBLEp1W+IzdPKX9w5iHboJO85VJ
LNjHHKg1MirypL5N4pEd5Ie9RT7xrO91Tx26Y/KQnvFcICD+Sn+Zx7Xod2HH5wCuTq+tMUE58WQ2
uub1KadeJdEndX9KC+s1B2/ZVGhZMuI8xaH9Mqa4123Ni1NzZTuW/vw8nuOqmTjtodtCaXexoNWx
GYI+WHkZL/352YUR9Mi7ciXys5po5/S1cbRo84to7UrybenpM+euUxBeKGpRQrUnr8xfdKhiv8Dx
8pruJqxYiW4Tm3WzhWCY7eCVZBx4RPVDAK6dfdQBBldqrHJMVLldvU51x54UiOhorzZxWqPtM58M
B42hjR9bLPGjys6ezH7QIMZqo3d25dAuuKc56kyAaCbKSUJPKe17N4xuaI8mrM6IRsgu78y1dsmF
V9ocfmamUPzRgpIimViQ78weezcZZLgJs6p5rhOSbotUrN0eSzs/81WtPXb6FDf0xMoy3aXgWHI0
ZXIHipTl9r5lLK3bzJO0uiGllpHszFrW7hhY2rYy7olrxKPpF7a2JpW14FPmWLGqoWxinFsnU0I6
nJu83OOFkn7TGshpdlFuZ05Z69bToELAgppE/ro/v6Xv3iKNf8LRLMv6kbcc6LCwYM+8UvXDGJsS
Ep4RU49dLcLXuBT1yRbjiGpm06wWShee2nMEWWlG2phQQz9qWo8ee40a1XmEjlfoxFYeXfUeymFQ
BxdIQlsV+EmciJrlb3sC1N4tdVyA7v0VWGiRZnNUmUYmcKBA8O/Y4PNOU+TPBYNcQV7TX6Lq9u0N
VYo9yevskFfgq2tTUJSp8FecJpsUD8E2FyniLwST2fTWl9onjbR0J0W9BjK63epfJCXmSLQ+gpsI
o5IeUZQjgddOQuv8ugp544A6le2YYUru11ak2fiBQc0yUbRB24NWNSdGTe0Vle/+sYcAwT7KsZ2O
yU26b4lqfqRKBDZEbUMApRknzYcZj6OCdEEC9da8Y9LPWrte48hdsKY55G2o7MRQUzGe2illrTMo
OfqGNRTPQRSTh5ZWa+mqvzxgX63ZLELqCgXkK8TkAEeOTg9eeghuMgHOT++t3qnG0bbgTNecd+IC
EfaLV86hd55b8OTF29gNt39C9xMhwxnFojUQ2lLoMye7U2E2pVz04FV2NPfn9D6Ad+/GDP/YO6A7
8O4f5r+g2S/mPQdsRTYxasJDesqngqBNL2VHM64VZGeEesonAi2sAUdIldRFzQeOE0FwKry8LU9T
bnmhsL4TTVIviUYo0jU2qALkjcmYKe7JvHzV6a1A3+ClrlfWATp9YC3QcvRIsRrIbmk8B1n3aPGu
gaxdDMIiFR1Vp76JVEKonXo0HLdDG/pF0P5JEx47lRhLeLZOeVbcx06YVugub9IdYaPl0C6U7lSI
MwVRDykneS4m9icKSu6WmbGGzdGtv+QBX6yaOQshatsM7aYxwNkNZQ93QvvOXliy0xw+leJnZlUs
c0JkDDymOonyXhTalUulIZ+mCPKXWTtAu30a02uhhO2UqG6YSMVIqzt0jTFM2zHOAkBUectSv43A
qoUMRYSseiaGzo1lKxqHUoWmSt2oMcsgE13ht6zvP0laQqJ2DJpNWofgI+a46MYoguAEyYZrW0pj
8JSBvIrDyWAYyM/gAnkKkpHsBIb6gDbfTUozEt86NWnbfLKMLRoU4WURD1S/rSQsoRNkaJ9hJYC7
LnAAEB2AONrLKLzihkx9oflVog9PkYJEJJRM0I4pwZo+jErwbRzV7TtQgqbhS4ik7xr8F+IWNGt/
4+okyi+mMIaSJqpg7xAs6E6NCcHu0jKra1Drx4HkOGuxLhxb1GqXD4a1S6cscSwwjwEV2JsZ2Jbt
uvBKCL1fNJ3zx7CCpCPJ8Mdh38ZjpJEqdSY9z0+VkSXbQje1LWiwQSBXJeisz60Bqp5ZCX+YCsiJ
AGS0CassfSrysH0a8XJqHasP2otJEuC9QLGE1F1vZdGlEiaSVjQbWkdCqeKjTJLh2Eo99MlY9lDw
HFqvl9w+CojzflAaoAV64gzU5YGFvvECyJseZ8iElpmLw/ShBcCd97kokfYDp7k5Vte4Mh9EPUC8
3k5MZ1Rm5YYmPXUm9NqnrAFZY8IAOuYycwkzbIf24pzkQe/SuLNOTPUGiPOlsj9vrBGgCyNadWw7
DbRQjKTmBxckBNsnZD2fRMV/mVbxPTZSdCZllXACko3uECjhpFn5g9Ss6tCQAwGsuEeVRxT51RT1
eBxYlHlgEImczkiBNSpFtm+RhNgN0EMpHd7Fw8bk0nalrH+pjIhDzCwB/TOQSdMwolsdd4xfoj3H
Gdo63WrYyY+gVeZVIxoYsnSVOmEA1F9EL33DAdLpn+uyTVxiiXPRJ79qi18MOYzXqC6gd6ZS89C1
2keWTYZr3iocViyH3dhYv0YaIvjj5YOudVCqgLKbQyypP1VlpLud7G5ukHynzCr25ahxr2LiUY9h
dnXKlduO8meiimsYl5o3NlTb5z1A5RlL6o2Z6MXGvOHMKasvRQmtcDBDore71j/LUrZ+kOO+TMR4
zjXxTSvzAXufm/uu1R+hZPIrk/QQJ3B1RTT9sewe9HE03Q0WnxytCLIdKdgbYAR0PzQleGiSRnOm
ED0QTRWB3Zxz5SdYMtSh6Fs9oWehq6PY68L2Ggb5RSdxATcJfyKL4EfZl6NDtbTaCKkVbiSDEm/4
6SOrhsITpNiFevdIG25vkGgGVrg0m25LRX8pguqZRN2bSc3BtXt1DVgCnr1Wyh9gb0N/qlBXzvS3
kQfPisTPTI6F2wc08hPspjt2dNyq2IzOhZWmPrE6e5/kwwFxCXUKAMb2o6GDo9aoDmJqzE0SWOZ+
xKNzx1RO/ImGvZvaYNiswqH95ICcPoxEgWhJ19G7muLufM/0TnMDI/yRBGV55CONzq2yfyQxOsXb
iB4grK4uueLWOYtr4qqQq41FtWhTGNYTZ2H83AURPHmhAk/F9jGK2p9RkLwlU/BNQLHK05voys06
uAwiKo9m30HrE+tzLOXtfGhlty1bS4N8YBU+TEPI34sgOlZjv8si+HQzJuMrBK6QZtYJ3j0VeWFJ
8WEEI8rQQfy9t7X3OM2nN12f1M82jYedXhWnhtQFJD9GGyZmNjhsSVVQX7IY7fZ28pSLUHPyqeOH
IdDQYTr1uI5jKLw61GgjZ5zsTVNB/ipFOBrTvrnava32kmRQaG+N95BU+XEadetHnIWcOBUEKpxY
ArSp8fSoWspxuYMcxIA8XTR65QSizZz9CLukc0sOjns5PrdWs6tqDfynyg1KoI1V4NJBHzcZKiaO
FQi4AS6nZ10GrVe3YvQ1zQ43aTk836CpbtaZB3PqjtLsNkZPpdv3eeEnHOfUrF/BkdJsM15XbiEy
HMWM+4ME6QPvz6EZ7vJE86xyCg+sqtmnnfQDgMEGfHYlobgVlG4a523h5FmD26khW9anFWY5/Mms
vIKG21T41Wg9cJ48asyWuGJHT0bM67vSq2vU9bLazeLRpXXzEE82SjxsAvsiKjgHswKKlk2uqeRD
EuWnsBlOMSyE63iacLP/FrfIIw6k3Kke6gRxaKLtsy/RK1IV3yoyBpADjVEMGkA9X1ROnhgXANLr
t67jN9agsNnVQUDflU3ORjGC/ZAyvwVL7zSiJ0kCRQiN8E2Uc1+lg9MPsErcwCqSZ0z5WCUUqj+0
d+IkvOBkfOSDBmK+oNjBL7woAmYwCR0IxfRjXmZHEtaHroTHtLO3WzCXsHATCHPwo17LtqkWoAMq
1hEa8sCvBp6j9KI2JVKLedVtK9rAsGyTXeXQTz7ioyPWhW4TWW1iUvhGIg6kS3bQ0/SBSfXtNr6i
hnPIcXDiOvNHZh2sECzOU3ipsv4yxqCODTVPG2Lqh1G7kxV67MH+6VSx3ntUM84F7QfwEkfMyRsy
OB2vNSeopQJtQ1BeiiEA4xOk51zkkfaJDbyr0B8M5DUcEk7broxBqcOg3B7t0hps2UUFzYR6HxS2
A3bibV1Wf6tPG7sTl1GoxpM82KQ2XFCfxNPOjIaHsA9rn7bp1WTTtYQcyeTkVBXOOFhvaPW13LKt
f45TmV1U16PJqWVF6EiNhK4AjrxzbNM+aa0sXUQREWpTaISKk6Ry2lYfj5ZqgNcwCMoz9vic1Xnl
RH0jUKa1TO+Gs/4mBhPkt9TGnZ9LudWGYE/iyO/ssdwOvZl6mm4cM6J20CEYPa5UguWhAICjtnx7
vpVeJAh8JExeTjXd8pI96o3xxEXgFWkGohtrOpQ8jzbtrY016NpvvBw/8BiPIU5ZtW7Wx+cUxMp5
l/goIsavuFNAJyfxobCqJ8csegV+y+4xDtXzRDIFtew+4A7Vzd3E0O0JnEO90RRMlTcChHTFiFAO
KmrnwEpARF7VzQ8jYWITZdAsiOEPjBDs+kZguERXCFtkWr9Cjn14LadpmwTDJiRa8kFM0m4tJJbc
qNR0F6JsIAbqTAA0OnhDmlflVekAK4WG9VnXkE6jbMu7bl/32Xtg8nNMwl01TphEh559S8hoF3EU
I3Hc/LSoN2UQkEOcZXs8YvStsvXhEjT6c9RHF5oxQPdzWe4LMwjw4Jama5MKlsJRHMFTyagaP6kN
/SBJy39ZBrrhWoPWuzaY9l1mIyYLd3qaXqdBdk5apMAH4ZpmI1QDgyaC9x59M2JveUAfbDakrgB+
VNnF28iYOxTmJ02tz7BHRb+IxsxtdcSBVZ8hC2AH0mE8epTR9GJmyWY0pA/Fp3pvNTVarELRIaJG
+GPH2fcJZ1BlIdlGVg3mFqr1/mDUg1+xPvQsqqd+3qfUy8ZY+lLnKJ6+Ayn32U3TWev6S9W1XqbS
TSJKYD9U+6lF8pCMwYUExXFK8rOOyYpa92s5PAU6lILwbni2iIjdaMSdMEW4SCtXa6w/Y07Lc8hM
L4iC0RtD2kAxGUweQ7wHLyXZa4FI9kiBmnuKPo9MQoC7blPNCxFCn2mbhF6jV7+sAb2UreFJaW1y
GRo+0aynsSB+Xjejw6useM7t2roSUXgBsy5RgdAwRLoePSTQ00WTRNa7HdSPcfka5VE1NSr3Pe7H
sCtuGZcrnciLOUXbQOvdsS38qWJ+MHa+PdYIscrYMViPsC83vbFCh2XNDnZlvZikkfuoYi9mYpyw
RgkcT7tVmfCiQXopT/2Yis1UQtlh7P0mb9ymSTd4bQ2OTvsaaEgA7wQPIRNrDY4mmKsruZ0a/Fns
4hNyzXAgWodQsP9ZFRnfxairO7wO6IEjUQi4BNrrUlCnXRBvP5h54VZxfaSpeqxIfxIZbdx8yraT
Lj5jo/nTkXrLY8OxWn7Ai/WPnaW/4YKgLizLb1OeNNtoJFd94K+tBmB72Ocb0XQedCi9tKVuFoYu
+is8q4Y6oiDu1Og+7aBDHEa/QhGcgY91Vaaow9rBSWsOBvp6uhRR8VOlCZLocoSoMRAPVlc92qpR
TkjN1gsMkMoU4KpUhfk7j1JIhAGrVTGqH/F83pnUTh3RNk95nezADfPc8eSiR6nLwXBp1ZWXEPmp
eI8XWHk2RPXdbMsHiTfYOIGXo0MWIanRYmILOEOJjlLBghhcn1l3zeoORoRukY0+ltSpaPLSTe1P
GwrcD3bEftLBGICKA4qCGUiJ5OLJrHIDqgum6Q1RdFXadOG2ddaZfu4b0P2HGduYNGv8QMcDS1j6
oQCYhJKqcIrEvBoqRJFTIv7EPZkb3wurP5NBnVNaPPZdhgKc5mbjzwpHIm3oY9T9TinQ2MBlUvq9
iT/Rg/CY6T+s4Pf/cfZty43jWLa/MlHv7AFBgiBPTPcDKepmSZbv6XxhONNOgjeABEGC5NefJbnO
dJdnTtXEdHS4LDttSyII7L32ujjZuMQtOqeIODvaQYsoP4YxvJVO9qx0817WLUYAFSLvyuI2D9wa
xMEZvhhCYVchyG3t6f3YdfOKtlmG1cHQ7IYVRrChM4OoxrfY45Oi7utEq3LlexymX1a0iaLRDSSf
SO7zF7pfJAgB/eJ75ylcltsBqMm9fzneu+Z7haZRul3aSTddCNkIB+BHTe5Ar0FXj4QnEyL3PnBj
1L0nXr8DynwuWnIM52k1ecU7Xfq7ogFA0/YrM2GOqOf3VoK6rEzaFMGZVRyjlKnaVGjZsgiJ1LNr
9tYje7g2gFjeBFs5ktWU1StuujXWRTKZPAXqDSQXnR6pbv3O2059t/Elhw/uHG2CSqCXQWVXEOxy
Xl2xzTQbC0Y0lji1+2Us46pc4iXsTTJqvVHymVtwhPJ7u+TyWIa4dwnwNSyT24Koo6iqNCfZ2oNx
U4yA3mQO0bkqmI+6k4qzTm5kizrIeUIhuzUuq1atdw8bXZDv3SqthvndzSaUWkE6suL7rLM3m6NL
nuA14i0bVr9z/Ec6XsJq7xVnHNrYvPnuZcN7M7BXvQzPQeQ9g3ufeA59lKBhr0o97IMMuJXq7mBh
Y/M28TNxm5fzWZksdoKBJK5BxSUEcHmJLaV7DnBMK++X9ssnKsIH0oi4NHJVts9jfl824y9ff+uH
p76lIBC/2OjMygKd4bd5fK+YiSeNaF76qDUSW0MogsHEaOe7AQaUxVOZi7hTYdKi559FhLsR5FYz
fIjF+5kX4dHKNzgn7Wc01uH4DnXvyW31is3iyGn9ptDOIa+OH6pZniaoviBCD38skEmuc2tvfFwv
O8NN0D9VOW1WHK18Bxyo1zdFwLeuTxE76f/IvV9LsK1H86iqp0LSb5orTCeAitEOv5CuTAgXtD5a
Mfw8IfdedHcBBdhwq90qwb69Cwz88RSUWNit6IcT7LnHUoSMg+41IEdPAXl3b5Vee+5GkvFUDIHc
Tcu8ykfjpWMFzi1cFUeRp2o5qfm+p0cLKwENVTguQi7AMzZ7BK8nHTy7+19O9qjoXdbKFYxWVjlc
dkt101t/p0Y8xxqcs/6RF37iNSat6EdQLdvcOjF+f47FJ+JMo2pj58urHKOjgy5+Jg8IN12NdbjV
+hcfNZxcUV6GCIhlo5/YabwN0QwO1NyEINCK9s0vOx3DoHhHw2CXB/PKcrPxKkRMAI1p2p9dXyWM
sl86CDZwNN8WEd0w78VHdp3IDErTabX4NkW/yloodso6qWd4ZtrqLgrHvW4YTkV3BoEMCHS5KzC4
bBq1phwLOIANDrYxMOnQ0tZIjWRA00pv04f2ptf9wzD3sRYT/H0nZ5tRs6Ocv43A/LClrCfLTyPD
cq6X2EHD1k5IwAQMY/1Xt4ZpsQUPhn8rip/Kz1LisUcFk59Wv6Mdwc1rk6wO9r3OXgJIjM0CETZA
/ck5ZI77zTXoMvXz1LwpXhwpgkrEHKyM95S1WEYZ3nwiUHkX6qHjiOBpIhSj2D5rc8g7+jwX8/e2
WnuIYG27NWwRU+PvnU59KzM6rD3067nJgEEzLDzmZUkzuJsmB2M1uxsNnNPJFBIcu+LZAa0fDXdz
VwS33tTej8MA9b3PkjnHuLxpTqqseSIdhummG6RyNFgSIhgPC97RPQYIGI5NY6xnvRrIDIOdYW/E
Bx2gaGa5eJZYPBkMueNoMjC998ZdgDuqHJaVCPtkWbJ4AAQIfkEAQGpscCn4EHc1WExZjaQG92Sb
S0xTkfq2BqLexV4P755CpQTgd+h0K4oEKrqo1YTrK6A/DINzQEEqRD28DBfn6DVrQrgVhR4uv1wH
YQaw1d45TgsBwwHoYilVOmfwkh8a4BxDrBhKdo9sqopvZf6GpPkNn6pUsTNv2qTOSELcj8krj0FU
bDrZbpEf+RTIDfIVj7aYUuDOK786MDIm2bDpc3p0MqwSbRJ//FkG0Tmq91XxPLE3tLgAEeSRORrl
r5A1FCFNUth+JToEsCKHkjVBuy4buFRxbILYCPsC9MycdBuaFUdF96J6b7NjCbHBIot825szD11Q
13ct71chrRO3OffiNsNN34PiCS/kdohhwxCHagHFDeeX7X9GRflzkvMTDoPX1uLC8egX0e3DRKCQ
G4fYM7jzK9QwoX6rPNhW4e3GaDCJXHTGRpMndFPNCvwdpK55zQ0HLogrWgwr6rZA9fPXyPeSQunn
yl+XF1SmFO+OLIBRgPdQds/OcDtI2OrrjMGErTyBinWcQDhKhEEfmO+KqIax37vL0L663XNL3NTU
ThDnuZMaZ97n/oTgKw91faX0jZNV/XZs34ty3iM/Jq08eUJwYVJkxV3jV8jOQPhqJr0H8E5fRY0h
NkH0pqrYKgC3qQ8R0cWC8Uir4NBKm++khq/aaP1w67vklflLl1ZKvoRN7mAUej/ML7DwTn1Wpd1A
AsARFjlL4yVDWKEbwsBYJCW5c/nwRgbyM1PqtUOtH4dMPk7W+veURFCHnMduP/o4X4Zww6vdjH67
q/cZIPvsEusAeLLb0nZKePBIl4cF9zuhaQiltZPJTW5gDpVLEs82WGOVP7mIEJhi1I4omHjlknUV
9fRb3rBIbcPBd+i6WhbGdiNFB5tEiFaFdVxRhL+adgjMAbX2eNv13J7nYgRLhQtWv4RVJ94K3wHi
UkjjxbRHp5JVTrsOF0Nfo4mcu9xxXrgnvCdJZmLikBeZAjwNUD3vJf3f0ZK+umugPzRthPnwYdKP
3Xgk+q4I/4Lj+P+hJH11ziBmqQgLeu+Qs3wvzfII4srzX8xg//tx/ddoqqHPyxpBolA+ALhBsAIa
iKVcoqRRRH6Oef/95/R/8g8IJeo5V7L/x3/g8U/VzrrIhfny8B+PqsH//+PyM//5b/74E//YfKjT
W/PRf/1Hf/gZ/N7f/+7qzbz94UEqTWFQeH3o+f6jH2pz/f14hpd/+T/95r99XH/L49x+/P23n2qQ
5vLbcgxUf/v9W7v3v/9GL94S//6vv//3b15ewN9/e8TCgxklyC2fv+0/f+TjrTd//80l7G9g33nc
4zxCqPVFJGU/Lt+J+N88nwU0QMg7Yf71O1JBIo8/Sf7mo2VEJ8BDlF/exdmqV8PlW/htLiForjmh
jANV8n/7f0/tDxfnnxfr3yQQQYXbov/7b1dDnX+Ol2EuHVE8O58iXcXzOMVv+wPZhrRDGy2TY7bC
QXos9sV8vYwzRhpOpU65P54M0uEmV5a3zNTDnrtIXRkbjd5iyTAfqpxjXrV7VbXkO/BEdE80Whds
FDvrOAjmYn2xJcP4ZC5mWoPxySGcNSDV5TJE52ozjYOFbUbUfa8eYM4zPkIqRwBUap/sFzqhxLM4
XaWYjiVt1b6C1aknaH+71PPBn3T5UGkD2U8FUB4o7V/w4b8Ez1zeHM8jHOE4vsupD67TH98cVrVi
lPB73SpbFgewraajRMNviHPsBM6mfLkg8rD+PhcOzmBUApshd3uEaeVZzHw7rCNtIDfoKj/2y2h+
EDwr18yacP35Ossy91cYjuRH3et604++A09X26L+ASJjM8c+yBxN+Hz9rIdu4F9W6u/L4V8v/xcp
HRYXI5Rwn7mcUeKFX9kvXKHWHAc1bdiCDxx59AcP8GPbZs5mIcWLG/rt61LDu8tBYxawZdyyUmB8
kXXLCsNBqHjCBq41YwjAxQb0pojyX3/+HP/LVeCoEaEgDz2GlY953Bc+WBVFM5Wd4Bs3qiBv4TBc
6TG2vVV5PR7a2vF2nTG3wVg0xw4vBtM4F8mkjXnTnozWmgHtdTyght3ln0azOIdBFz2NlU16HY7r
fq7rtKxIlkb1mCUVk/MZTXy3U1E0nYMSrBxnCQGtRcMa9bz/F7v9lyCSyyVgPmd+iG0gDCguxx8X
WVuBnjhTwjZOqYi7IiWQcdO4aqV1UT/0OBLjkueYirqOvpdy8k5ELuzIGgIAxhUs5X0JK6ELSI5a
+H0u3Qbzvwj53rRpT9RgxQLsru4djPEQu1HduIx6OyDJOBz9KD/OYxncOAJtynoyKropaCUxcMZY
58+v4xd9Kl5oQLEPhrDLYRFYEV/V1XnnM6rCatyETgusaYmHzhMPpS6Lh0FBjJTP1qLUAtljGrZZ
N38Dyat4HxZ+O9CueVkwlU51CLzEdTLvpsxGZy8KSIT+/Gl+8Wa6Pk00e7jjI4bg7+DrLeEChwx8
2FhtvNy1YNXOLMH4d0xrp+rW1z0gEFDWGlH7WGtOab4LyICsxi1fOuN0zqfwRy6KYv95i8tZRpuu
TbnLgc91c31yWN7fYX4J5MliQEmjCdTNvFhf94F+cv+qVPnilH15RZ4bEIxLmRuBNv3VXpx2UZGZ
CXPMoTfywAoyb7pJjMmwBM3P5WZCoji287y/JW1Rx0s3GsBMzXQMF/Ggh/V8YyJPJ0FPmjtT52K7
RHmwAVVrDz9lDfKWZg+8Lbrdn1+IL0Ztn087ClxKiI/pEhLQ/nhjWCY0pslAqCUqkhMc09w4d0BB
ZjxaNd0w7J1w0E8isKi06+VO0eBZT7LAP5A/0ON2qxLGqAcxLEWs4E3/XZFhRdCQ+8wBOO5buAFK
fy0CXA3B0eqwBs61kQ2e6aybn/XI0A1hOOIM7pPbLSrNOvcv1toX4fTlJeIAD3AvUOA6Xvj1gJmL
ZmmXedAb73rsdQBNSu8pao4U5if3+Kkeg20pz5C8yN3YN3NiInQwcx7e4ZTu0AGG9gjLwycgA3/+
7rt/JDB/PrWIeowRn6JMIV+2Jak4MA+P6A0Oe39nmxoJThaogaDA1g1w8xsZtDvP8dU2n+WwCrz2
23SBaaapzpI6LLoULUE0ta9//sSuHuv/WrHgPUMlBWYRx/+i6KveK4d83x1MaTBypGpD3LK/6yf4
oDsg1lTTccladZgX22Qx3FcgB0fFBe4JjF7B01KOJTd1VSAFwY+WN+5WwJFotJrBGoAwatYH0oUa
IiO9JKJREoYcYCtiYHiahTedEdIpd31phlUJ77EYfQ4ITP7tPJdQMS7TUQQ1Wf/5yw2xGLDO//CC
IwQWMRjd+ziqg/9ShQiYvuPoVhh5G2c12NXM5z0a2gbgeBntJdCDkU0Poh1UYoeAxxmfn5sKQFzV
NbtAgEzlN+cAvOGtTyyYd8KF1SiN+tQQ8DEUJGe0K8EAHedngCzfBFDx2M1xsNguXPeaWRhfYR5P
ekwau4KCHQj2T9yo4qGxhux0m3/4dYjcqAtg7FCOzYTC982LXL4eOQgAvUEStEPLoxqa+6pyywSt
MSjUEYxgi7F7EcV59jrkdgjngv9z5G6VqVe3JgHX7p2p9jv4nlvA+bfDuNh46sSBAxtMM01YCsDK
iWXosgOf2ISJ7YyudQZvpYTEdO0YoeNCFPWK8mHFEXWyjor8LEb8adb075Fx0I4v+xyLKan998BT
YhXBk2me88PYOFuY7vu3bDm7akxcNPdr0Vcz+g8gOEEZeJtQuOfJ2ef3nnRuLXAW2sH5f5iLbAda
281g8KfZBG7KGJG0UFGbBhRMqz3PgYEswaiSJgPVBvTGjdaTBbEK57WnMUfH+KlXAWqdnBQALRaz
mnJgcwvm5MVYELhjtgfplE9FP/6wS5DBmaSJYd6KlwvuYgk23kZCrZsI/ZZpd1UUcJqUBW/XYLPE
TUmOKObWs3KeCIt+GLdcD+qjA/NwlVMXkTkz0C13eCmRNZVAjHEZrkc/a0QdAnqEBQqOLcDNWHJV
r7Yll08hh+o3U0O+otoBjZSRX5PXP5NW062Tg0hT9QHuEtslOUYXQCBKkNlw42Bs/FwO4Ie3PjLX
7SMRfIvT9wz7B1B4Br9D5Ty8CRvtg8pLFwZtdNL3GNC6hZe4OUg7NMcShgb5yGWYmMzStQ8eaOzX
mMLnw3foqYc48MYbXiOxkCDUOICHiyPAn8X92ifaBfeolOs+IjFxncfeH4D1trBHzBzvNfMX5MH1
XuyKzoCGejfPYA8xj/jALdX3OV9WapwxUe7zaauqkaauhlVc0Okj9aeXHoX/1P/0fRANPKZfOmxG
2YCgTN8cdMegHC7kExyjQWngz+AA7NCKpZHLmnWrMHhqza5T7Y+8gggaVvsveU1GQO3hNpgD0GG7
C9OwBpMxcpB/Yx27IhVUCVWDhD3LsdQ9vcRZNKSQ4Gps2tMNyNGYlGTZSeAZ7CeETRULi6OAPNb5
IFZAfmHMO0CvsrgXmA4IQWhGEBnx9CORg2qF23I7wfqiaE8l+IWbnmJ/GILlW1hX5jFonksGTrUL
pVHMaxkX0TfpFC8MCBUU89BUBC06I5CmUJFO62XIj5GSZ4iau7S00XzP3XrbtYo9+8W0m9yl3xQq
N+lUu/ytOZKCCJDUgJkOoBzuC5TKB48v+3IKMEC3Ob01xi92rib9VmYOMKGewvJKEvYIAvcalS5J
htzorb7ULBUm4e5lI8K+4TzAIAdOabTh70QA4A/K4kc33WW6gHeKBdhceW3wjZF76dP5RRUQiYS+
Ah3OesE38E07sBorhP+6o/88MBvPOMLWrinaTZ5DpdPWC6y/itZ9XdAIO0MpHrtZ8APQzS4Baw9M
3A6gTK9pdyoXp77psxAJgy5YF1AC2CzSd3Mbjjeh07/00tRwKFq+tV3l3ueDT+656HwMPfthM2U3
vMjpSVDb3zqMzOulFk9oE3R8ffdmd36L6hDj986fzpGcGJr34nm5HNR17iG6xxr7yp0yZRhd/7Qc
ZJ22LzC0qgg2hLnaM1sBbTc5vevDOu1w7WKhzJwGk3Z2Veb+ANdyLwvBHiEWOl5bjGBg3nrMlwq0
4XEVgLm5H51BH2br64NTp15p0fdS/37G9vvQ96OXNpOH4ZtaYfSMfM6KN4+d15d3utKpjrpqPSyY
BwAXdR4dfwN1C31SYbgbAjXtZkfDoaUn0YuxxT3OefPhuHxrW+SkFz4cYzlIw6ccnS0mS4F3XDzR
bkCqUVs61HpPMyx9CPiwrP0sADGmU0BUe5AJLkRqK6rmERSc57B1xQ/Q0+Y4nPl0Dn1eQYwHwrp0
QITRDVfHKKP7ucfOAMvIBmSjib+gbT7UHLtp0fD2zkip9tHsVxiJgyFucLqtQVXE7KqRb3NPkeeM
8nMPPkH5KB3n/vr1sF/GpGxAL+kEphmWZP2tX7fICCrqcqMK4cciWnDxK1bDiDXagIZqzpQinBDd
U7AG9dqc7eVrHeqBPSm8l3DxwA1tVZSWXR6e6suH62ftOqo8/1++AH415AI+R1InUmJjJVq6Nior
bzuy/P5hiRq4J9DZTa7fcGnlxLmqp7QLMS/Fep8P1IcQMVYRIjcLk2NMjq8Z3P6f3/3nQ9Z0q6i2
7dGJ1nnfu2de47jVcMA+g71bxiidza6E534GjFyjFkCIDJjnoD2iim5KF61DKwWEDS47Vax74J00
x572ByUKXiZNXbSAdmyedHmuEkdN6hY+UIDHJ1rcRQr4d9c0YlNhVhtoV9+1Ds6ka007ReUnbgPx
gzj2xjlOWde+OhWB5BMEVFphIZKsKlPLM7LBG+8hvb52V103YIjKl+98AK4+QH/zSH0bu+MMO+2p
pUlDQvnkX0qIUZ5d/0mrvr/zGVtOpShXqBBhzDA5KxWS8vj5qMSgetugEjAN/D8wFfewzkMa7ByD
Y3/kwNA9BUhZjEHiiRkk4tCpkXsT1tGFA6pXIXL5bq4frt8GHQQPddfvc2D+aGVjMTZwI1rwfuSi
wrgx096QAEs4lwN7sdaRN/biRsHhHdEIG952SqLuDtgDOElxA5WwWFmkOcY0yr0nCp0BFIP5QzX7
PVwtPnci5c/TObM5CLzcz4+okmWKhsys6Ag+C3GCtXT6Og0iUSWQ7CJEJ++8n8s0rlp0SPeyhPpl
lihxIWUwFaiLtMI6q/r7gUESQzk6AAUzjl0eaYpODvKGemr6uwt7yAa5BOFh0De1hCmHHp6Wa/vQ
OzW6Xm8QD56qsGs4EiY/iBtIr9tNpooP1L/AygY32ICB96DaSMPQhm1UfWkpO5rtM4Yjoqw95Ck2
FrhmNTtmNS/oVkBpGHekN0++NgvYDOTDd7tf4+BVt/NYXFgDfnaCGXubTH0kQFdhTQqrC7JXEHo/
gA3wPS9LtfUBcG+D0XswVohvDhiq4HO49wsQZShnRnViDV99/u0O+uC9VQrMHxJIVMt2eJHVrZpG
pNHU/oiiPATHIisx7KvROVwfjnnz9PnjngQ5prq8Zz1fhnTKI8i9h2BEfQnFXC1adSz64h1o17i5
PiIhW0B6kRj1O8SupAGlECdXtPfCyQE/vPJWjQRTqsyae+IOsKLuzE3vhiBKFaHb7DCGDeap+CaD
d8h3l41SdbBF2VicRThOiWfS3hnEeWSYZVRFcdT+6KZUDeOji+cQz36BaXmbhSeAN78jaF0TvbXK
C959DAl5UKPogwDIXWmcFqe7qQime2htdsHlfCi9oPr9nSONLQ428HhCQV6D0zMRyaJ2uDD0ZQno
lIysbDbMSP9kTOifhASscjlQx6iBHBsL9XGcwE/APLzctJ1tn/16OvcN8db+KMtDXu2wqSOfAJ/4
0sXwriLbqpiQ8sjt0+iU/VFfOFoudACJzetsW1TE3PcSXIxRRHCOUAk3AjSTywfml+dPOIG747rC
s0ShjpsPWszbQjewExvqZjd37K2MGH44CKvNCJQtcQdX3wgCiBBuASPZD0Add30H51uj92L4pq1X
vPZQYGyZgJCGd/q97kBjB3U0S1keYlqZzQ+o6etj7cPYB1XN4Xr9K0p+UXtsuaHPOmLzySOgGmcI
UL7Cy6jivJgMBuSxqnvlbjFvEX/pp6VpBCBaaffMn9iaTgKuN5pm6xyb/CoquL5D3QGxUW/Z7vrw
ujyvX3MXBxTNiPpJB5ruLvMczPyXCnxzZxpf7ALH13aKvrUNSBbS7OcOxj64MN6Twj39+VArU9/1
eX1nreVJD03/43/3GTr5J9ZIfnM9gz0kxG8h1OhvJrzttBB3uauOLG9JklcT6BCgLDy0t96l+Kos
y298XfN4RnV6s2AsBxVU4x6bbn4qPcc7T4j32QDFQKwcLUFoc7j/NDmyvUit/Cer+jbpm+L3z67f
PX7uzXUHix3wHTKUVl6z/8SPq7ZC5qNcFPj7strkTQkOB8gWKEEuE4h57MK4G6oirZFE2aOLAPnB
booGRUatPVzLHM7OkjQvthz11jOUg4zd8+NoqmWnvPrIoTiBjnUuIWuVw08fZwUgO7TCRwre+EAg
C+owX4IXpYMDslOn69fooOFTTKF4mrvtBEbta4PhE24nk2MypJo1pilkdQVeFxctiPTKi/tdu0A8
18kzCyu0DCO6kBZtc9L7HqxonLG/Z6H6jpbY7mvdY4YRIYejYvmpztZTGMynbLC/f8CYGPDABSdH
PeEfCZs/rjg54vvKzRTUSYSK+2HCXrUCcR+kuaLcV4udv8sW09PPFY6e8U4aa0BehtU9SoFwj068
bAL1ourCOVWd8wH9Ux87VUiOMyv0dlQMKgSB6ckE2cs6L303Vp2osTh6TFQmNqzg85THlpcIJceI
68RpP4A/EpiUasEp+ORdvy4JZFe1iZbHqPbuOnCSemjemjmA5QSOrmr0kTklZ5AiNPlhJ7SH0EiB
eMhDcZRB5gJAabxti8kzlGMCxYnl6lD7Qqaf84hKeditlyW6hTpKb2YxsrgD4HpaMCyB/GJad1a1
23Jw+Dd//BgbWTzKUNxCsUo3TaWrdTVHy7o2PY5JF0fh+hO0dCBkNtd5lw1L5ME4BlwwInBBqd+l
zL308vmkTmNNbsIykre1a+SeAHaPr7VCzhVfQ7hz1gxMMB9kiZVrR7uWHZ2/1zKHgA5UF6PYU6mn
AlouuSLGNYdajP2x/SCOyn8APkhsM5qD9TnwQgbH/fMANpcF9f0HDsFlFfbRSXWFTMPLduMYB6Hv
tT+twFTAhhXIEaWbwg05Xp5qNY0PnyM8CqNIGeRJBpLlefGVxjaE4VNDwchFizqnFtBu3IMRjstD
n3A5P5ycsQdp6w3KUBcyH4K23oP1GtzBsh3oSjjuru8WgdrqoEGDqhidH65VJ1nCRlwMweKmUsHe
hRg1MRyEScyQx0TTelmXkK6CSY8FkUn5/foG2gW+fNJEbmzdUu4Bd/bp5/G7gEybVtF03/JZQubW
jelyRaFpWe+Kbgyym0oo0D65qrD++11Jg+iIucezVKbCHHT6QTynvweN1z8MznwvwnxMPD3qjbl0
ssx11L5Zwl/j5dECGDKuRE9XESCIPWxBwmTI9G7UvQNv5Po9c4HDLcKd9tP1Ml1Hfp9LJ1PTRTsH
jf71V2nqoRkdwmwLxer8fWEmWk0RuM4+ncirCZz1nOdkX49iuGVRsXcDXr24GcYJZYVoKuXdjwjj
3pAhE+CoUO9lNuWNmEPUHk702GTLnlqQ+Kbhwtf0rPOc+fI2aLL6bgzInEZcB3Hfq+rGB1UWeEep
X6pfoHsKHIiYtMEv9UcnMqR15r2f5qoJk+mCvF57C0BQ83ash9SGYHfGEuqeTUtfVIBm0bpBB2mR
Lrd1kz9K7ChrB4Oy/cwxcc41XlYvg72dl2V3/UyGfNnZy9eunzkKAhneL1laE+BfXTXr+6kBjTHD
pd2MZOguaGuPjQfnD3q5BkMSOxf1U+Fd/jjmcuncthj/9gWgtHzp99YE8yEabI57VhL7HEEtuzPB
iNgg+lZkZLlnWaF39UUwJLEFQQpXk931dQYNbB2udGXRTU/XGavHivP1CLp+sBX+kmlapFLpFFNJ
8GGg3dkUPRBaKwe04MDKT51xnX0gnTW99v6cnSNwBdHFoF2BUJSvNSKED0Ufert6aeNM9tDbBVID
0ZHf8S56t84I28MZ1Ec0NWUAEQ/UC04ZicNSwoHP1hYiJWzyHlbEmjPAWaAhfPZ8wyiQjzbVH/Ca
BG5R7x2ABmW47qIIwsJcAOlBI/EMvZGsMIqWTetBwMjL3z/LIdSq2gyzRU6nfVM6S9riMPoOJhx6
FDH+gED+lYEQBf2E98sZFrJuS9EfSIs2CljUqYFx1B1AeHjC5lPizwrthIXzQZE1sVv6KKvm5qX1
YU5ZhOGYhMMF3eeRWCGnaq9qaEUqDW5rtOZlo1fAO3kCc0koPTWFQs8+5hZJLd7wjE3ujUMwn+AY
AnRDxJaB1BtmWOUZB8oKDSXAXNckbCt8sAg9SyB/XODcyKZgOwTgBEY4olcu3EtXIPS+YugMkmYk
krHx3hyof8E6zXZw9sLuYIEWenn9c/Hl3vWrC3+wRFLEsIAbViOdJFwg6QuhVoYe+EaDdwJlP5Ej
OPl9gMYKg3VYiIyAqsWGRz0cGvEozrL6dnJmmnBAoji9cwgYLYwnSZuLBMdZuXaFC8CtmNOuzT5a
PNu0I2ClTbDmdxzkSLs6TKDZL25AKoujSAhMBaYH67W3GlKOvdskkDdk6LVCumImnR2CGYj9vxyd
x5LjSBJEvwhmiYS+EoqqtK4LrLq7BhpIaPH1+7iXtZ3Z3uoiCWZGeLi/UFbQMZtiawFFrcfPzFOm
U8gU2VSmNJGIt5u3BfZISoTH9scSFDaSCFAw/tPFIE+TlUfjMDgX4s59wkSBIrD3c7cLQeHFU6Kj
SZVEiTcRF52qQ1t4KffisCDxo6wQHfTrlPC8Vk4Hnu7stOJHF3o0Mx1Zc9mETv9xI9scEp74Q691
sVUcUVjeiRwku8D8OU3IuOX+PJFY9huJy9QtyXfvQx24lR2voEwiYv237VXDm4NLQnirdr/kDvOH
xPXNqjbCZu/OeQlxziR7IfM/NL3fyZD38Wz81Bo3kijsqwlmgRCNPTIJIbFv2HOY3G4rpmofcw5S
QxtWBjnNqWd17XvHYOEgeu+zR6SJxy35Y90g7VaOyN3s5Bl7fT3uZnpVlvV3ZcceG3dZp1C6Fkv2
Bv1YSbI77CI8NFl/bygxxmqTkZQgKdyZCIyN9ykj4xSJVL0PGHhJAt8PpjRP+0lU7nudWzqTowoM
QmHC+dWpm1JqOM+qjnTd/7asOW5rOwSMZ6+Wqj+AKF02uX0hxLV69th42RroZl7F6Va+J/X0R8/n
LdCc4YcA9JtxE85zx0qwF8uwrYkmOf9PUQv93On5V7EmW2xsO5M63vp6SIa41ua7ucj+MNN62bLf
23dl4kJ0E00ji1t+cmQmQd4W7kGb81gh1+76+F9aOYyGBhh38/az5Op3TJfS17wb2sgl8DWNq+1L
LJVB0nh3rbsY0e7mTPDWIpQOB5pdb8Bg12Cac/N1xut0WOUUWr36ErZ7Gne4YXSdH0VPnkgv+2ez
9k4u8JSXrVGBY3lfXUKmqhUCX2wL3XT+z24jRzkpmiez/dXC00oFWgQkvb7ERkkEegzLZ6iKxL1L
9ebF7vNb9Dwl+9PsQULjore3WN/EmCLlotoW2Kv5/8f7Wf3W9RjP3Vb/1go3Tpdmxc2eX2xgtUf2
JJw8s/lx0w6WpMGkr03N8dZPOIGdJcQGFJ7nqn6mf29w/xLlLDfa8xUlJ+LtYeAJ7DU0SVpxQYGc
Heu/fL1BMZTYxGeQGQjJtl85qO7OWp10y/w6QSX5WbGU0AdjcdM6HMmtONXMh9xdE6He3aQVBlS+
k/wUebMERPJROqz67ywHJxha8TkuRBn7TYVtRVwW2fkd7GbqZ015NFfnKlFxAjzbX7iJy3PWND+D
OGVGtfpTUQ6oZf8m2ZeMDdRG1eIwKJPKH/OkCr1xPfdSUjcNM3ZmtiEskxEZKRMw1CKTBjU/Uum9
ifNcERORaX2amrIL8S97hx1coz/ih2GQ1CwU9sVDpvDupwYHU17OEUYapnPokgcPf1vCWCmosNvs
ax3s9fC8WtyiypRxKUoLFhIPgXEopIlwu71uHWDgfSWEM/+d8yLh6TSHQ911DylZQn9ARwqUKP1e
aM1hqZf+SuaTkEdm5fGMSTM0CGlSIGz2Q+E96L35nzDRu6bJ4p2ZYCROWss7073Wg3Eiw8fx7vKq
aTfvXfnE1A9Uk9P+s9ziuxF587VmaXtrmoH6ltu5SbeNkCmgD2uh3yDj9IbXZ0L3hCjJxwHWhkUZ
Eu2485wwsbU3LhKWSuhQgbWRDqYfjort608gL4vQLYVg0Javflm5X/kqtaBL17DVmAw7XRc4XfG9
ZGOH4T9HABdKj1m/9A2S0ZcJVnDOw2C1bW47hFgb3067b2CPl5m1ch4zSUaXC7mwTGK6T2Z+Dyq7
e6V1NRwAKgrpuOTdlE1JUf8FN0iYErx5t5ub7yBWr1P+3tfkRly5E+JxvvpCEqAwktiji9yRxBlh
wzIVCxsUHePX2sfQXQmWqMYmOkLmttNcpNgJugluT9/07vNqEdeskhqwBbySyrPizknGIw/MaZ+1
oIeUehEWtAdYzbEYu6PahHeB4Hdnq8p42NYx3rkCkY2HR3S2E7/95LN/XUbD3IaFlrXRrtbfSWft
9+xejXJpTjSNWVBqie4nZnHFvvZUTF5AqavHczoDkPKUcR627yJlhMx+zDuPX51Fv0S2wVFoxuIe
9BXJrt5qenULdsbY7lFmrUcHSPQNWnVW3fhdc0AmFv2m4VRMRjwCI2ktz3laqcDtZlgK6ZPplnXY
O/alnSbWbKr+ujBUDFdMVwfed79dyYjvE7AsrVz+FTJYMg1FJ++BatnTdbEKnyH2NxPRMe57GzDM
5EVDQaLH8KrtRDQ6IsAIhbsrHlfpbQdhqrNV9PaRNDayhvjTVsaMVI86t1dMWeWME8+oFWwXD8gL
b0TeF3+aAX1Cx2BYak1ga62Mtm6o6LcXf/e6p/pmlNm39OIlNkNjjRWzdVrz+TpbyA70f4uUWeTN
4uoVFcXzkP+KRH9kS7YWE5XfKVco/MwxocXRcat04mNlsWtgbjyqmhkOuzBxL1Ly9Yxu3RWjxd7h
wckB4Uw8wENW2kEx9Ry6auOChQ0Fpks/LtyAt1VSJaly/QuG04lbPTl2+R5ZJaW/ohUOt1W94paG
VObpvks1eBAppc00cJ2y/cs1tsM8glMAqsuBLP+BbflxJbnXEQfbwS1QiDYapblozUOyl0nkzHU0
0PUfslq8K7AWfu7l13QShu/NTh+s89AcNlE2sa1WloR7b7uCa9W8otC9A6K500ncjNT9ifU0Ai6y
bbppc5PcoCa8nyT9cV3OB1EOl2JD2HMmEbs9qn+9XmsdGEHpyrfeAwMBhIsSU3L04kWtDlXKU0Rg
urfO2lR/Sq1+TSGOkHPWTlb2F//QBzU9hqlQNRAgb943MzerJ72Bi+g3RCfl3PQxO0wDRGp1GMwR
W1idf232bB8sQNTnVlufUovWwwbX4CVDFqBCtS5XjvB0EY60XUHSz20wry35/fVn0/Uo94wKO+Q+
HAqzY4448Y8NjJcRc7A/ZhNsQzqNYlm8A1fkkaKU8lUMz1WVXDQiRJV6EOP4paHDBdO237gTq+tX
lkRgoRk1bmVNy3kbD3oLEM7Jz+nozVDPJ6LpzkiB0buMKVYE5mXAtnRDFZQ8B0VK6oV5HkGY4Y+7
y5ksf1td7roWpEqhqyysHeyDDG1vQzLjLM0dSHWRxraT0LQQK/cHpzgZxvCKoGL7bkEkSrOtL8nE
1i+ZBgXQa0A0iU9xy0KO8/qgthqCfL1avHsV7YVt8oDMbpjlXCO5kQaTyl4Ju7HMZzFQTK3nhkfp
2C08kMiin3ZL5slIFvtYWO1zn5FhHGZ7Y8Otdp7hdkpr9vcpq4/coVEqQWqJ7aGAmqFZS3u3ErNb
9UQ8AM8PLZoT6HyE38ddNmTLnOwmfDEBVs58zIhqQMgYpQ/xZqTpmO+MGp1+7j/0LeFBw8WksouH
j/rQbYvByFzDu7y+L43DhcDEaB/JkRuESvth/BhNm9S++yeX3ledYidxCo9FCCwPySqvZ5y7HK0+
V76XS8vXIbM1s/EHBOWl3McE5XSj29Sqc1p/oq4ZdwbQKmGnjKBMz6AU0GOD0/TOGrs7y3vQ+kSd
R2n+Z3WvJVXrsddNmxvQxt+XoANN9hZ10hpOS7fnfsfSYDjETuriY5JSQ79nDXuxwhhpBhHpWnqd
mumfyW6sQ/5TkhU8cAQtgaX0d+nmEZnSjcerPoDAGhkpFjVu5pXrEFACmqAWVl41BpA+tnIJEmh9
fMcpSrtpJxOb1xivvB2XV/azpgluZLn0h05NfzTJVHPH3Jd3BgYw0939UVj/aTq+UGtet8O0Nk5w
+1dYmY+e+FXGPp9SmY6Bbq/wbIrqyP22Xi0j/cM85WAnrbxm5l9QHXwBbj9PbikAFl03KGYNn9US
/p41hS8GWGXCq29OIuOxdiccCRhKmL3MX0naZ5dltFQ4rhkTIsEjgIEDda/w56Gzv9aKPzgA38u6
ry3fvNC69mMlo8QwpN9Zqd8m2n9sem3ZgGBzhoqiP89L+SlW5lk9ZSdQh/2hLM1/uVr1SEyIzR0U
hnI0ashn9e9aUL+4auNkBUwybvUbfobCx4D0R7Oc73zR360E8IInFFR8KthGFFrgNgRyxyXWwcH6
C38/V1F6zG7ScyY5583Vg3UzUfTCTzvs0hKhk+Z1bCwAKvdF8nVtnrdi60Ov0QI6RE79brgOY8ef
zte/ukWluRCVDjzczdR9XxhJO79AzfBH3nxRadT+K+N5TsCWcl0tYyQMoUW5NBBiVHvK9c9pJkkp
93yIOwOQ+wT1o9y173aAFeh1Kyff7T+INeKsFwUgAu6XPSOZZ+UkfexF49FTkJmWmtVzFXiOzGGG
oJC1LXv+xTBORFffDVoah4fJwdOi+qM1LsvRwNNyq6gOaW5fqck4rJA2nKkxGH/Ygc2YsPM2hKd9
/UCNR9eRp0FwmcOrpeZstkgO9hIh6pVLSh2rQ5xplgJZSId4omfuAVsJ8wcEdmkQkVZM5Y517r7j
INQcW6Ap34+3iX6NbZICZzzvXs+PKEyQSvpdb4CKuR3eEO7wUSTEIsHnbcCHEm6DWg+tqh6D4WaX
JF0JUtawdEzU3+20dKHZ92lAZDgaHL53S5ZcRa1+Gr11DhnznoMOTigxMHgJDTn2tGRk5V3Ti9nQ
ETa0mL7i2yYWEcMyKo9a5TwLqXY8x3tsKP1WsnGBmgLA6JT9M3SgT2PWvU3N845OHKHC5Qdg5+fC
qt7zqb03kjIL8Fq+WcIiobx5z/gaaHhYq7uZeDlLNn+hcOjy0LdipLShpnBJez3ZkO8WIJm3RS1G
NkdN3f5XdKuBMLMSiJTfyuzg3fEGdT1MBs4NyqeaGoyQFhASTN54Tsk0Na/FeOyYij/vVfLuCSaq
SYYbcHICq0xQ8+wZhrgxtWHOPt7DrQMMTL2603fxxix0jgEQ4dpKzXitZog4UNf9ufRz5ogUgLfE
cdNSVLAogoI1XBlxkRZP46VdAb9pkx2zv+KHgXS5yWOhN3hRtFuImf+i7Rt7y9Pyir+T2U6hAnuf
qIz749pQxUqgQJulvfRqUGFtykfAJh99anOOrrIM2rb4rpPsDdedeyr26ghb5O9Q3M94ywHVuLwy
IhMHzGX5zGNXVdOlkrAkCNK9NZ77n7d4sJBAYdXVzCCr1QOgjOBfiFjW9XiduaPctLB8pBXvoDzn
WxtZ31Wm4AyX8SozdNcpl0/pjBhs6tud5m5mRHp7QfyaTjyhrKpJnepIq+qESxMCRXVixbkYWpn8
Y7jia1oGnNICtkzZrNcM7lEsydHNfRYWzpTgauSCUd0TYKznXY6HoRuGozRsehIw64chs54VYXQm
2xT4iwFdaG1nJhKtMVM1rkZouRV3J2qx1yVHtZbORWDx3CsVt/30CTmR9PxShJ19HTpLhpifAUtw
mx43ciNl5ehxJrr2YDnD8PLr7KJ/YbDy5qk+uaa1uweOph+lMzJFzO8njF2XTrfehh7fJMtl9aB2
r94wFkjleXcGNIvq5uUBNtxL0VvlaWJudAvmqDC5oTH0ZUpiWqEAs0J7kIuD6iT0Kja4iIeUYXG7
A6SeFzcscymjtkQ5NwZgGpPl+m6KIUZR6BdlB8BOpUSPmzXSTP7J8YC/lISWK9MeQmE5Zbw6T0tq
ZujCWnnOuXA5HbSoJJMSWdkXmAtcd82L9PD+JKlRHYfJfWobGZgWjZzypi4ai+VDVIqGaGz+6V2O
zyjZJaZo2HB1R99FtGhytGPD7xJni0bNisnnZLrML+byOQEliT2i574fR/u6KPu4ulzwxejUzBd1
rEhlf9phg/oZUt0OweysMLG1FSL9Vrn3TCMisfG9N1zMrtBJymtV11FRejfEB8CkdiD5QWv/M6QU
95gjxmZuT407Hc0uCakTm2BpLTakOhi080JtceehhU9aqtCklyBbJu+xVWNN0qDnKLeO5oZEZlcw
VdJ9My74Q180UuRFUhpPlA0XBshTNPfWR1s7O7Yw962SuGo1e6eTQOJdp2k+p5P+Odf1W2VzOfYD
d5Ltpn7RrmkoBn6d1kIeMvP5N+um1N/Zs0Gow7pUhAqCToEQci3cmC7zu0j0RM72rJhOikce0Jb1
sxfJcGGr8bFztI3iWn/ERoVcyprTYz3Zv8KQz57HJ1QuTIQIjOTacKnUwaOIfqic5a+NDR8rp3Hp
5gkvLB9N7+RGvJMUOwANWELbcONtB2NqWs+j06w+e/fakFeFAa2Dr4s1HwGp0fBPKKaxWU/LylQo
SdkFOGT7W9V3OFdSD70424Ne1CNBVEn/D5E3VZ6NlXJ7nNSYXNY9eSg9GenOYKMKNPKStfbTPi0+
3oQlpk/II4CdfidhsBhw50IDnyvejQ8qqPnRc7ANKA7XUscIn3tqfx3Bed5OlvdlNrzYHLAKTIYI
2nSxYGfrRwGOpPe08TGFcAVn79meWWGVnTJIS2+Y0GGwouN3RRsSiZTx1G/taZh2fGo2x04LYDTo
iEO/7KMdlUVLyzU3Z6Rq+Uh14jKhnJ9NxFzinfvykdvyut+wGlYD/Wiu79rVSK+33V5KJM4pTzIs
/OJPiXUrKCjfuRmNdx4lyHpaCiuR2XZurAE7D8vT0gtWXvAzlt+0YsaXlpl3dBRFauktGWOHSRzg
D6n9ni+qeOhcvpzWvOeXynsaRPdCEJpuqeccGcp7l6kuOlC6AUL0XrZ+kPdYY04Oqmk+iv8oIe42
xcjMzXWoinS2MJdTnaQH1JxZ2QRBFvfkSWZonqP7k1vqxzWzkHL0zH513eQtbQhm7+P6WaIwRzz0
TOhHEWiiPW6gRZJR73zFTTz1muZPRInb9CTyZbiQNnxqLDQTpxT7qckwxg6F88WqM0587WndAFNT
EER1qydxWvDdNocd40nGNydTAZZNuKZt8x9lgRcMlvfa45inPfLeXbb58bMm4FDdZwLwmm0QMCEM
fBHb3p0mcJDBigUW5Zd9pGt1rbSGCVNDqT2WrhZpWOL7lBiW2ULJg4O6F8qhcNMCmvT8QszHNwN7
KlxEbKrErbYo0SQBVdtjraCanBXZD5MwRjk/a+c/rj1r1AnIoYbqPnicv4f5i4mA+bNPjwD9gTtL
S16U/AFPsUWEmJg9secCMbEPKBX+OrbRHZjW/JvxOeBFoUFoUvHi6uqIEYYGyrHLg+CGnFcv8ibr
U5fmYezr7rSW7T9Vmi8NCt5Fs+DgOtWTObTD4zDdmdi5AmbWT3WPYPh32frtWq124B5ADPV+loAw
y42K8E2ePfar7UTjnLZnxzwvM0TsHNeabVr8qPyZXcG3OQ5DariN460yYo6gLN7d4cceWuNRW+jL
9lLyf63omaxocqAZOUoP7az6s3VlXOQ1b57WmdGa5UAr6egh9ZWAyOcHMpY8dhTPO/PtdBs+MBM8
2vWQHSwLm0lH+3g2U+xWze5iBZ8JA7KB5ER+9KPd7ifVJo+1qU++rZyfRFYYrIF2JvYToR0OoJXs
EB03fFtVgERq9ldGqek59+p40/JgwdmCZ/QPzO4yrpqJx5gpQ+RZgnCCW7125c8tHHVz0Rsqvk2d
2CP4l6T7qRpvFVE9hUZPOMjOB4sWgUduUca16pzrAMLqBIwBLOkMnnoasojQ2n1htyTe3AYS7eb6
PMxWXI3jI76lwFVtxG+pR4a75Edq9mjT198Uu0dgwNG9HHiD0IsK28TCWR6LZJwwpMMbb4ljkx2/
sNXCCG2l0FXML2WPsFcVQChjqmNKg9Q3TE0PNunEUz63kak6vBhlO7+sXXnQgBBVA9owfss/bc5Y
xBvVdiRFNjCiyZ5No95Pek5APIdw4m9ccP5s5A83wJyZM/6etRdRiuJ10H7Y1c04sCFvszhZ5K4s
a5J7RS/UAs8T02RjLOMvqDfB/VhN9+W+MdhgnOs3AlKPJSeuobU7cyqSRAjyYl7BQtQvff6yuwxc
ZM34Yh+ZMnreBZYPwP3Fkb4utGekrCwyxPQGcmtgQL/dmWzdebD/IZpmEUwnGtflyMCEWU9z0kzG
dxmziY79RoeVvVafWvFs7JKH6L5374p8Qio7Ga568RApYlPyFGIotOBHHYwc6wrFwS9UAz+52Sic
msatyrlMa/2cDfbnPptMmes5dDZzplOnSiYOlpYuJKQb3L5wUwCTt0x0Ay2vdX40sbXnNBGXqXde
vHJrA1ONP0mln3Ge7SG01TGci1fpFhZeIYMX4cFepUx67bf8bi/q+34nwzIsNR8vNplmbLRzPeGC
5wH/rzWm4aJ31VvtZlYME+NbYtAINH0n517vUQKt3/O6H0cynGsLE1utcGekHGbd2dJ8UtuV9PHz
EBZKu94G39LAf4KK96AcBhSOvZ+tAenb2BjqmcU7gzFaoH1eWNuV3E+a/Y5CU0UM0Knb9Tdn+VU4
Su2qPrtZn4IGbowYAPR9mh6tDfhYxa6vivHOgWQY5oZKwyBmbhBVYbjmGMV2eiIaDF6CEWWbdPHy
ZNOJ0C4dibf3oeWM74wV86hU9PqAu+wU+gAIoKwbx5hT5MVguaedHkdzfaOnCraKPTaJNDmxLP2/
sXSuTNHujX57s2TF0pSWoQkRQZ74ivCNmQC+51voe/iyTUIXJtuxQdLR/1umIY4DwvHcpagdpoLA
t4oXqBU/9rzdV61z3UhEAyY7SAV7c8qtV6Owzs6U/ujYic5OxWmoqTFc9urBK1U8FlQuYkYjxiD0
ahcVNs4O3US0XUwOEdS/XajQC039wqJHFXdyuhqm8ZFX+p1XcjRvV9Wpx32at1Pfm0dzL8Jkz4ab
h/ZRVSwlqWR1n02gxCqTgqhiFUFJgGpFnJw0DV/uhmlUl9n3gL+5A62CpZ4en0nQXb7Pj9NqNjGM
D3y6Pbw4y+BMWtchpALkte8Ye4FSHjuvfQZswfC0ecKp/zQW+nfxXrA9kOnH/uTkzltpryxJUd0R
fkN9FjsIFw9fdeCI4qykFs/Ki0tyXURkSePK1P3ZR0jDNHUlYp7kV3RfpLM/bV7x3wwbIhyQiPNM
hNC8QhtDa6a5j7Jw9qBwGdcmsMwbDIzEywXgtf79llvuQOEc0Bz4BnTma2lWbHkdTJgK5fYx6SsE
/OE6GSDnUkditeACn3P0tjZH0NvLE7CAgDOQr+danFqrnJjEjKGj0Via9XAcsuI/DCJmQJmt+ZhV
Qc2L945EcmaA9QI9TN6T8LFTpO92l6IoDxOmxPnvsD3BfI0txtnTbR2CsJFPGjssshLhBphF2ZC4
bDMnAlN2K1vJwL5lEiRq/27I9cGT+kMzsiZl0NPtoDqist7NzDPjakJ2evtrr7wMsXe8sA00bNdZ
DMU2X2b/cpfkUEY0GH2OZ0HRiYrB+8pMF167jgOuHXj8p6fFTPCkTKB8gJKhOo4YvhL45IMaP4sK
eTafyk+r7v8T6aPjsvwVtHrqSxXpcMkqE++SV9pPwzC/lav+YQHtPyx9RfuWXzrMElqefLpO+ttY
nRXx1TuT8bxMDobE3ntrk7w6ZqguhgBtV3eJh96Ga1Y+ACn92+Rkh5Ex6077aFeuQ8B7SHPsqye+
getdhwKU7qRoeWsMt8jCzlv8PHcuM5cyfl391muXLAEz+o9t/5vlblCYt4LBVSOTUhwfXMOuQNB3
xt44/+x0sXRiybVj9UgPBCEwxXpZLDuP+qz427jiF+Hqu7hBnrUsC5sFd4Na75Iob83/2hTnOeN3
xqnJM3evwtWr2GRRYAHqm9hsrbuavOloyTMH8qEE6QZB2WZATPBLSxmRAJa8Tf6LjR1WTNvMW/O8
l6RsR6R9s0/jYfkq8waP5p7GLoZ7P93GqGc+HNw+AqOTb6mc36Zi+DFr6PjsV5iL/iFtM+9mRj7a
HpqBMv5L2KMXuKlxctfk5faUFp39OG//AWjAJjZ6dzu18DbLA/tB86ibx48VwmIHLlFDXuLW45Cs
oL5CVECY76qQhO8T7MQmAApUHmyve3eK7JHsADYaYscNVp83s5/kwUF9duxiRZYl9d5QYmGTYYMx
qRWGSPlr52KuZFoxcYC4h0FK1AQb9WCvJHhHlrnYaMOHpWThNdsv8IXhFlz17C3XM45xs36e88UO
1zrfTjL7RUx5323739DwZyVyGiFdP8GeyRwFXMJ2nZziF2PtdyORctaVFNlU/tu52Xz2Dz20uZOF
dkcuFdIcwSmw5XOWPfDDH9zFjqXGnrWloh0zdF5Bmgc5O59uAc4Z0aRrtoNlDr9dkZ33KW8wZzzl
Dj3A4qXfSWK/mU+mJ5Jn0f9xyJnGew6wxzS9U1GtQ2DndX2tM8L83ZwRrrclC3eosaj9kEH05D/4
vW2kNHsMIOtfO4oU9TFj2AyGAmtCAlOAGS5mwsG0T8PGWTlrd/0GanHfdYbZ8h4OQcu4wfqYWM0X
epAqaSun40T8ioeuvZRMIY7Vo20RPE/UwpCr+WK0dliUbjEsoPgyVkT03OAwrm1U8aSlmp3m2Nna
I/vF9QODG5WVJzbRhSx45jU1K6AQD8YjhJhgwR+9ivJf19EQy67VOH6tyJHPGAmsi55N984i7vgf
YC/PQ48FJdUYA4uHhN11qqg3Cum5CnbWdY32AFDA5hOuPyHoII0Nf3S3Nw82lXgEUCLopunSWrRX
C1+feHWx6zAdPOYCrvnI/VxvlXWg8DaDyrN/VSJedA0kL4c18zH9ZSEmdTDstoZg0P50yvz0mqPq
wZyxTqMOCmv9hnQC9GfEG8Lmqy4AEHW31Tftr2Q7gL7X/cXaHXgSzJFy8ek4y3Hw2LSbYoqh8zzq
qSqezGL+KRrixUaS/SZ78dIWhsnU1Tj1tRjRw2dsXFixD6KO5ZK0j5r119Grv+5o3M2GFghWKvEX
YvzV5R7jC3XOyzP99t2iSuvIA5kFNQTKOEnruE3oAnT2J9BvIXcpZnLOPJ1rKdSRmFge4n1/0xfo
DoNhn4x5umnR5w1RpjG66zR15r2Hv7ck7R06Uo8UMzO40RedBBXHdHLuvCuapteq/FjK+qE3+OXr
YXBphIcfHkDyFFUErO2vZfUsdcppXkdZnlqF1t6p41Iiw3r2/K9ruY1KGjAmdAT/5rOz6XeI48xf
t5whaN8SH/JYV2OSBk736rWSRYS96K2e6TvKeSYvrXE11KPnZ4SeGeo46cmQ+ccmTvltut5ngnVf
ZG4OKk8Z32iVgPxJ9+oOOFo17JHA5cAN6+udyfGPG239ybP0qqOQgBz1tQGTT0dLCOM1T1gXVDmB
XNtLl51rc0ljNZFy2Qx1+6QbEdjCvmzD1PAhbQ5TPUK91mQflLEKn2zUveXetlpNljqXy129tR/C
1sQZi+090B3wb5Z6sYeiPS0ClypaFGGj7T1zGJxiQF3CKTf7IBFJjWkhhVzG+k0cZMie0rx4qeUd
2VV526mYBAR2E9bo5V+5wMVspFrGFNd62kbGMkmrzlXXPbLKDlGdn3sYLfMIzyllaICBLy81NoJU
OK2696n7sRvrgWVUVTQNyuRjGs4mmAb8YfnV3EdQUoY0ws2pH1CYNGoUgVcNuSNQ+MKPEwABmjDG
A/vAbhdWOe2QTZiZ/sUhELtur2IaY9yGNUkmFlpEJqD8pSSjSf4iO3hyLzh5tTcicZxoabawdwDW
reP9qUYoEpgoL0ZHJtNKUiTs5sYarvy6ZmWS4RVR4rCppuPer+QtoNImMdyxC7Pp8aB765csWlJZ
52ycumDjuSR41/m2oWcs8Rl/Kn3+FQ3rkzj0aC+37bXoyxCHxo+LqMUnxDVvdk96Yp73Xtz1I/Wn
15YxifaROt3glyKaI3ZErZuXdlUMNGYb0oRO0ti4UVOxutzqDLsIVMomF7OUh02zv0oEBEQpgdW9
uJjEYzD4eQ8KiBEOiu5Js9YsNsoXZ53pfpBSQ/wRj1LNEEXs7rvfx+cFeCHzuxXn4b6F8w2Jqht3
tkuDb0wF639gEuPZuDNWF+ZyCy+oF8eZNT5vU7+zX+W2XYOb9GNxpzma7SUnSlNdrIWwxsYXe8+y
uC1d6CzytkOFZiSrTTP+H0fnsSWrsQXRL2ItfMK0fFWXae8mrHYXb5KExHy9Nhq8gfSu1K0qSBMn
Ysc81D0NJPzL4cnfihqDXVSw/GASHBvSKoHnTqfJcuJ13LxMRplj9QrPqcAlOQa71qis8xQkH0aL
o9U1+c8hElcjznDq5tUKyvKVZfVJqNZZTXyVo7dA7pt9wpWE6RvHRf6xHKrfHGYIm+l2jHCEitG5
OiredoICq1lQ6pHNJb5BDkBRGeDDj3hEEFlbKeK7LPyAa8b9NYQzO1Ktwy2rfzUD5mpQLvONGzPr
Ufe5gNsmEmaaiHc7MNtLEoO3B+bgie7SaO0lcHbmSYpTEJMpq4PzuMAxtcfsckj8x6DqQDwWlACW
Uf3sDT3FaGG8Q43mowidYKWt4Rj6P+SLiLNDZ9qINHxFFF/yorRxBC3pESprD6MOEBwK9WCnBD2C
cP62FouylG3I8wTbfE7BmTH1h8jiJuc6tu7lK0t5wakrtVjdHlB769sIr3w20ZEsNqgIbYEV2Tf3
6cSLl6UvFmAoOdwFE65tu6NqMuUoWbn+Keq/lREO58kKGsbB/zj6MLh3KthRjX8MGj6YqSEo1Nv5
a5vY5yIwkHyXhJzZnqbkGWhdfMU/zXtDjpeqimyFuR3PE20MQCn4y07RfhVrXtBYavui6wAQXEqo
iOQLN8dsZba5fQThtFQ6ByewDleW2PDYgABGSSnIyXBmWvk5Qq5Oa7rKmElg7BXPqkzEinZrJpP5
xfZn5gBGvK1CO4NooIB3sIQpekFVA2U5yvyXwMBTUWCb5YdPPHseNBxgSlR8qfkpgl0YuhYnyeKa
YnjbcAooMXJwAfZq8yfA4tSNxpc2cVUGQys3RB053FpfsKPkyq/ti18Rim6qJUzBfDyhDG81Rs2R
uYLKPc7k2TJDKl79Yi65V/NiNBM60IicgRGO/WgGz+5n68arBbrJna7gP8t6xkkfy29qJmBkD+MP
PNJfNGlMUQ5tQR1Q8RlA5mmC/xHO5n1DDJ5CiHeLRgwSZjvpit/cwLCKdauGUjighuMAsOtScbg6
9WXPWhlJe4UrZtbpbzFGFke66DtwQv4GqW237/QKAfrC2lTeGABvusYF3JRXV3wN3CcYR8YBybqZ
D021nG8MzMS7KOrXzWz75EQrwOkjHCzTip/8KbEPzpLHaQNlECdF0olEhFUHTOhKglyycjNeE99n
8BtxI4fjpojPoq3O21lioE+3zuD7B6G6SwSdfJuanIlz2T36huRIMbEGD+494KF1JpO/IMjemnDn
jQPcipUQYKDy39asn7KkK5AKir9sUOPKiMyr72Xk9b0Tj+c+rO172ju+OiSOqfrMmUSNoNy7urtq
rZ/Hyd2TJzhzdriv4uE9xxva9yZaoH8LtE0z4XJileISa5zsMn1awjh1wWXZKEjI0YOMwbNZB1X/
7jsEdkqj/BhHqh5cEfzYsOlx0tEgEp9i3DeGLHZJLjcl7cNmSWrOasHP2924HgLrydLfcuAVSykU
yp33XBkPOQ5BGxXarV90Uh4xRXKOFMcK/vWJUfRmSGMw7K0nVkVZnToLExAXaaOcuWFB5UtsaKJF
mW9ihFguxyMwktIgFBje3MA8eWb4a40mfv35jUpMyB2tOx+9TlyRw/dRj0hgSc4AokCMwPK074ye
H0cV38qUZXEgusexoC/lQTvznyV3I42QCFopdzfGX/ZYHUsRy/0UNwU3aEKK1ABCr7XM9XJZGNSs
NpVVtIdAbIUT0pKZWNZmzN3v0FEPYlJgWJkP8mLJ5jGGf+XCO6lR7njEOSk5Nf5CTF0oWu6Gx2Y3
j0l/4EQ2bTq1Dtp+cREdRV4XxyhCt5lHpTem24l1OZPHoYwmEMHWX4DLgQvLJdNnI/Koj7JHuKdP
Tt6H59oNn2TPeSsM8ier9M82BfJL0wruYqsCTtraH2ON8TimiiAeY4VYH0vsJmPOzjo9FLSuGiKE
bxjASHHLfF+GVrgJXW/lZTidG9o7RNGcRGW8RK68LLUhI9GkHtlxVfW1sWfrYD2XSCytz1fl2OFD
nuRcl/x4a8XGcu/962N9js12uOvNEQJUiKr2EyJVbQCRxluqOTzXP/sx5NmmwWBrjsyErCl5rzyb
hMFs72CRyl0TzX896GGGXzS18D+MHap4Lpmks9WV/c72Us4GibUTTip54qhLjBp0kZC44iJnj+FA
xNOljZCZc+fJPySFrxY5/yJEumVw+IOV6F8uoWmWdbj31F9V96/Kn/LtpNpHWD0Eg5tmH0EqquQF
2tQ9axNXHY+7eD8cekkJS8ehuYn1mnAY7TQ4fKZvTqfDXUEPZEK7CF70JcTHlBSCJTWLs3VONJmA
wvP+1OzjMimzCcefz1gNsw1dhTRlduZzMooEDFw871obfSgwcJszLEWgVT8cJ83NsAygRQtQIi8+
EDaBJfI3YOejyHKCib0F3dercxRRO6E/o4R1kpR2cwkKUP8FtaUbs6ZxtIS1Y/v8ep313iccUokE
05sSanbik62JPsYs8j6hmCOGkSvMNaCPcXHsJGeBcKB92Ejl2ZilsQsajGNBNmxszAfkYJZOHPfN
j0AN8cMd84X0n97TeIFQw4QPLgCj8+9Uk2Z0gzRdWR4G6gFvUJWrc9Hb9W4o3FNHIxV25C0EI5NZ
0soxWnMXl8w8ClsfS4t1vpr7+UwL4qlnOHjJG0a5nEzXZgq/1eyArXgT2WASMHUdX3rOB9xt3tSo
h02uKGNLiYmDAEwZP84Zhbs2BaPo1DX3+nVsuNNGbRxNUQkmgU8PUw79HxuHCAd91vVOK4zixEUY
E85FsXcbnpAqeieehAbIy7IfOntftAkJrDKfECvY9FLKYxNtHUpE7h10MaKEOOINOA5yUI9NOx0D
WpGPU672yQQLh3xPaA1Y2kb/YiThW8h9DQpyhfm7c59rpvJzjhXTN8hspe1AfgFvzmJzFAr6TTYj
+dCS/sYFe+d36YsOyWqjp+xzAjNRL236t0iRBUvkK0tZ5nrKa5ilYyLDHdCHLQGxImKV5S3Q80iw
zRN6n9pPyUjXiJtZL0VgowT54KDGyqe5sKlhwfnOLgyLTe7jpuy0w2vNC5D24A0thQO6zY7KQuDU
JmNztEqMo3xC2LLI0eUYIGbdLn2mCzVLf0XedKD4/C2TxNcRhzmtRdG57kOyZy7RuczeR23JSUOg
1oQ5roER/A8epvI5qxzUKKvjoGwf6JtUe03oHSrzu1MM+qK8n3LguEwuO8OAKwr7YWSkiWtWPFXS
kQc+jG2RUgNMOekWs+a4a60YDhjfPzexR9PCU0QT+H6Kxq+smAS3jw8r5qH15uET48VlShrQqrO6
F6794sZMCYgG/fZ2hF5AKKxuUQy6EOhYFUAO0g3T0KzYVlOwCTBT7JhXvCh3+hQxwkZjd4+qsJgQ
24m3CmLqUIDw0viXUHelUTWqwY1XUZq9Zfw+q94FYAE+4lGjZGJQ5UNIxDXyJbxbJqx3MzXW0j5X
uC62yTy4zMaWgW41Y3DmqKeS+36ob2VoXDxbLlZ/VMQat0IRiy3/qQvakz7ssW23jeP+ddzO8YwC
s09EwGoDPn0TJkg2kRxuftSH66grGZd7B8wkZItnitNHKwu4CeBMbKAibwQOS0qGD3n6VY8qYk1k
GQv4wyauCmxJ8RMULYa4LgNQU4i/jOrkw1IlU2SsOX4QYnQLgxPXppVFPcmA42jP1wssfWT4hr1p
MQoVKzubswOBWIEg3T5SFYsSUXLXTXPMKfTh7V13vPpE5/EwEWIq6fSUcfHEejnvMzWSrKCRKDQT
2jgLffIHTLptya0gyqtsk1iAvaWpOQVgRmKC4/Dj4QIymWB4kMz9TVZxw/i+n7emnVFGlBG0Cjpc
b4Q6SsrcVyGMBVyZdEwuBNrIDbYAit5lHr2MWSDwKydYx5zqMFgT9rnWKTfaUqe8Nm796HNnKgt5
gNW9spCNNg0o+1VzSBfore1jOrMseC8Nsk0luPZ0OmHMXxF8a32QImm8MSFxNn6L+COaE1OafR77
/h6TL7M7CvtU7BxSw3/qQmkjx7P3eho3beQw9Q2S/DH07UckbwI9GfgAJ61ZePBFYjats+g+4QBI
Jl0q6r9Ycpvapvc9LuR5DKYnYwl/9aO2OVf3iNaGuZ96uLEGzhkCWUe63WgSLa1d4KtoY8X8aS5/
zUIGqahpCgE9l8FGmfO+D6ll5BT30GQGBJmKgJOTMfSXSHLRbaLD6pmLNI050VrmIzw1PEHuFNUn
VEEUOxjsG+pON71Rffrm4IH+nIAYtSfPCX0uD02xk2MKmXvur6b2PhhqPRLwztY0fiZku/hM7OIz
C+ru2BKASfP4V0+En9kwd4XF0lUmwVFPebHOFDbtGsTeOsrOKp7/5RXqrIfyv5LGkRk+s8wq+jYl
sKg+A+Fi+o8OTQfrRutLEuEjTmA37lK2c4HHtVY297XSx6uSY8qSz1HL1Uw0CfuAyUjD96ACZM9L
qRgT15sFsBljac0ImLAXs5DsVg0CtjNdnyCBIq5ljG46z4o4t2XfOETjM96kRAKmL5TPQI64PsSl
fZ+lBMX9T4tA77ZxaddCsj5w1AxXym8r6FzGaxxP5mpkantEA900S6rcxGawGgRIaHP4AxqabAO8
LkPqXEc/vTgUMQ4AR1cuVxOOpVlApMEO8Yk62yb2uPWOWbhuvelSKhDDrJS/8NRf6UEO4O+S8bPa
+Vw1QJITz8VpINx3A8vIViT5v0BgEQLuRr+jPKEOKKikFkwIJ6YMrmmZ2/EAOciUsY+w6jaoZuZE
m1Z07yzdYjn5bgb+1F145bn2PMDPgXMKcyCD5jK30DQ2sPyKDC2ctUIVuvnqCndjEm8iIb5t8vIp
tsmXFAP2X5H+2Z2iOhDeaRqeVJXh3Ggp9qCK9KN0GUB0zpVVcthiJ36eu+HHTq2dH2Bjdh1gBbMX
XZtaOwdV8twkQffemuDTGmoxFiJBzmKNUUZCAgkIKDNYJHvYeAZMMhwb1H+vJ5/M9TiA+bXQGYJW
Ab7sb5ZGDm0riH3UQH87tEMPbvPUkf9YzaWFvZhrHFAGTFPGfYgDd922MJGzojq5QCpKVnSO7DU2
ZfZbJ/7Heo/bve2re4Cnm94pnwnPrEvbGE9C10un04Kvyq0VGGxCc/xKWoIg1UGHRJKAUww9CL5k
NasYB3mTiccmIPpQ9Q/ugKQR5kgp1kAHXpHnXLYzZkAWdD7NELY1DmVgvTVYwftcQjEkhweOKkx4
Ocq2ZOZHkjOc/GtR4huQPvjbW+8TVA+LLHpDpAKrCr5vglJRYObKNbEUHGyrrEWRQDZ4cSkDcWIN
hrcnhGp4UDxRwq2whQ/CP+TDmtxKw/jBj3v1kvlnkFxC8azamxxXMPXwlBI6zV0Vin94s9iO3Krf
Bu6rIviySSrvu84jrNOeuYtawiaKhczW5qWksjgf5bcnGqJqasUA8aX1riCS8Y03vD6Ep2/UM2JE
tNJw1zcntyaPykBqnUzwJNJSXsWEe8LU0U1XBp6aIruzMvB+RXCfzg2ulyB5yPiPRQed9tVihuKe
CZXSSdmEHH8xdBxkEmQbXcfP8VRPWETfkNDraDj19VJHHLA91s68ThvCepAEXspp6PZDSFNAq1HH
6CxONl6Uf47kgtZuhm6lCTsKsSBTk5SsM4iItYtn4up2hH3o9/SYU9/IKOUIaRwOSI/2lfwdO3qx
tWK04V/Gmv14iNLPju7GnpI/g6tmr9yPQP/rUA0Z/oXllsVapBMFokvUK3Fg/+jGuuWW8Q2Xe5WE
xPzAu38OJCfnBXrRzRC3Pe8Q98MdG5qrB7lR9gT3MGlIXk64CLua9hEufVgq0/lu5nrZzWotUI9G
Q59sp/0jV/Ds4V3op/ynEfbyD7M6JUFEM3kTXvLenhCEnbWW0SdN6cRcu/5fH1MXZATOvfTIadQW
piOhFkaKhKragIWYyydBjfLRgzG2it8jjz8RhBXu7KB+jlIieGVb7Bhu3jymCg7YDL+BiCPs7BV8
BHfBmwLjtnEjd5Pg00AHhPXi1BCB4oPg/1kRlPMwAKAu9O4f0qBm6kJg43fK5X3PwZpRhXUr84Yg
15CfCqCTJdV7g0miVrUSM5G8ViUHPTBIu0Z3QP3x3cg0NBFHprOqk28Dba0kIosT+C63nxu3BFCH
0Ug3BB+YTFKvF32UU2SvsHOf44YWQX7RCEOH0Y6YvSmvydj/E2KlG3yUa3ow9KaklwQndfbgLwQI
D3NsDuSlcFlU+iJnkR6tG7yGN1DnDJri7rtiF+jmhjZT86KG9m/mAp/5A+lZS4Z8Kf5fOGW/YUYi
irg8/KQQGdmLvmtHXafQ3GG9PGmwrmGp3+dsTKEQs89ZO9un1tLtCCp3k3BWjppwOFYthJTxvjWb
S91UfPRti95bPuINAA4jOaom0T7nOdyO2XBPnOdeJqyQbWsZFDB4JOjpTSBCKkzMzOhZTHN4LhG8
vb0XdSybncsFgBGgvzfcJYSm03dOQ7eqQLVkW3uO+uAla0Zz25hTtCVPQVlTcNKpeXTnV2vqj0UY
JFxUOJOYFN6zsU8WukpCcevKx6EIYv+eI8yDl44ouoJLyTQcFYC9UdLB6os727JvKQGAdFrQ+077
XE7dpTGqb9TjB+pYy7B4iWR7ioqQOTxSDyQ3vMRvQ0/EwHAOnRx3nWR00dm7uaX5gV8Dg+alLf1/
vuBYzQx+m6bD19zoS9hjd+ncbeHMzxX8C3fCPGZaEB48b1vZOTpQ8hMa41sEZN60DH6Yx0UNz7dd
PY6sbVP+QPDjiHo5lPWmqZcZjQ6eVZJejL7jihHhimGqZUw0nM6nvvBe+MRfMjTf0WgW7GgFT7nM
Xn1MHVBaWD9E8zEaLlGTqIRWNbvwcrvxrUP1gBDK/TWbMVWSh5SBGjcGkcUhPPpKbXDubsoY/FvF
a2qOuLdnYioe0FVG7MsvZ7aEVvvwIiOxjmckfzdG4gzIvGVB8O6P4jMKY06t6fBXFdW31QfjJovT
myk/RtgHlIesSxUcclVSv2xjidbeu9A+AVMoci4tOVbl3oF+oYK6eQs1heZ2yuDjMPjzboqGl6is
79NsPGiCNn7n1fi/mndSjrhfnXfwUnTNxz8kOJd119szhuREy3QAW1K7YRDq1ONnM/M+mupiMvnh
OeNPDAkzFRF/LdcpRnbUb6IIYYFcgS9bCcv4DCUQ2MGG8tDXNXk52bK3+du0aLcmbirWxKMKwFxg
AEoS47HMYLvjKz9l5cwBJbfeDGP4+P8D1wyq8WNhcc2hb7gZcwJ7WS5aHDw2MhRZQYb6Ly1FWhWB
OGEe0v7fDI0lzuonVxYw91bZQGpzTGDtugLZbWAJ6MlQsxJvjGE+t0mHNkOW2EmyY6aZ+i3f9FCm
n/mYvGguWKuGruygvybdjw01ifjNsOmy+tVy9cEMyCC4WERMhqSbfrABmMnmZJfVY19nWzBYh1gP
a2d02Lvlk8s1nht5YO9K0/yOMFXhwnX8XTt2O48p5kU64xnHEh5h6Q0I0OVDXcPiJk2KicE1tkBI
GKWT4WlwaUk53Ud9Sdy1iC9JN+ymEAhMExovRsbAVLguoyp8rtlDrqfpOLfNzQU8ySmu3/kuzon/
FY6hKz9MioiTxLl6S20zut6FWc93H/ICDPW7YtpU9r2AAhTSdW1awA2K6ZmRVhao19jToPRF/Bos
g6DWgYNJ8R6GwXuR+nsCieNKO9M2iXqyBv/T5Wh39cejjP2HLJlySgDXjhf+xYoXppZtug4C98do
YRygEbzkXF3WillrDqzR6S+JHVCp0eL+dpzsSvdq25KVGUX01ICTQUPmApVEv1SrYQK/41ZMz4q9
buV4YPx0kSWUuzR5GIq22BjV+FY9K98/Ligo1UO0aJR5x5INU7kuYf9RJsFYJv8yiuqh8n15ENmj
qKuHwaRYgW70zL24Y/A9BODsRpeAv/tpUj63pRqAh9PBL8gDW43Vc2GN/cZqgbXkVAKYidw0nfUi
aeo9RQ3kCbpyTp7B5DOpwPjiG8a/Yz030hrufJ+hPiTFaeOUHNp4vTEm1KlzckqnR2XVH7pvjgFO
X4iw1Msw6QmPNnyC2Z5Bm4BFXlmag1Vpuv/sjo8HYqd1xhC6qsLprp1wx0BJ8leZ5xzgFZ1tZ/jC
fsV5M2n/muk5HDPUfMQszBXdPz+PwWTXmhH0U4eqs07MRN1hEzGl/esZ4xGPNjNBGu+xsDV/EoPk
4oa9DgSlcLpCr+f3wCBvMSgpl34/NPngf6k5uWDPl4d0tp5tNcY7TSrTbm8syzjrE06L7XfCNH2j
2M62Her3mmTep5qJXJHmDN04POiAwykZ1kiPel300dl3YCT0AcsF93LoEcm+KGAvU3SVsRziyyqi
f4nLI4HlcDWNaJrxwHwsypGo/faUt60HhAl4zGQbT1PXXrUnjT2b+UM2pdtEeDdDtnprGcbnrIs7
aL7vHgdt0pVScF0XFziyS+kWFL1m7wbDZXA80kiluouG/hwGOCZVq8hAECVdFYzT58Hc0VXAmaKw
v6ckZuPA+IR1o1ilnCzWVdWPR1E5l1rS98Nk9cA3kJtcFV0rO3WM1XHN4LmzwC8GXWpv5vQgfL1n
xSxWUrQEGYEzpWb0TzRlt7IZpu0tg7tTO1kHzxSAW5RBYNtFwnKl8K/mfBf2WN6TKd04DsQInip+
Bp4mTkgmUU58Y5x/P6rM+mscu7grnYGemSRbO6j5q9ones2s7DSZxrzn1Ef5itkQucbW44oW83Pm
ov6BRMKWzcDBms8jewaFSz2J23VrpOUFGySGIiZewBCQNNhnKGxZq6DzLxzTTzKgRSH0O55wb/hK
TPu568hFOW2xmOIXNuXNIYt+EjYHftMbGMkEw0xmr7s3h3FElqH0GgL+PzWNuzrmbujU7pFB100L
+4kH3wImbJGQLssnuCDftWXuIUMgLJVi3PZspCuVBemBaCjzge4KjYfDqAnjjhTXLTBuphnBB52s
cz/H344qrqoZMmxjFHUy2F5POaMN0KU/Lo4J1zj0ioIjMi5Iy9l91/N4zW2i1qkX3qUml/5mWOq8
fPefY44vfsp8nusJlun2aBDQXflFbe6bILnTU3EkFrFWtqGuY6R3LSowB9FSIVLhQSsw61ScTmsl
UWuryEUVIJjsjvUblFG9V1ROMc9itBgbGAzaJtg4VXsjLfCsAoMzycA4NXMTta2Te+KUzAZMfP6G
Q++93wDt5ZHGD7aiwwsHkuu996Z3FfNNk7Cjx0Nmmz55tMUCjkL95uyity4DQjppLLgF8K29Xt6i
opzZ0MYjYZEap6BhrOe73EAqiPJhnXXAD7rCm5jxGj+Yyimu8z8TEDZbd7EI+i4O9ZKxQep1xTGA
+kf7BCPRCRbk2iiaxx6yFxwQmtgyVfHn2cOJmHHQ0b54yxywH9Wo3J2OkhvayZMnhbOe9qYMXlJM
cmsNppLyUYmtmdgCZwMcPoMUGzMs4N8AvI+kg8UBD0QbKvDlBBKacSDO5RfJDgggLRoLpNUwWBqB
FYellW1NiwxwUV8LNeC+FeITRd0mC5pz7nG7CvGZEZFXB2CJIOoM3tlRfXLI8K2tEmy0CUXRuCXL
nKi6fPRtAHX0W1oZQaumEuemsUjvhGgGIZOMIS8f7IBUW+3prxrX7JJFupuG+SXo7Id+ljAyol2n
ArWnM/DfpOPbMGkW7P6dMfqDNXSg27xuHU1OtQ9sCn2hG0PA590N4+yk8T8NhGmjpH2sh/ANJy1M
Rp2462bNzE4gDEOlgV2BKafWv2QJEMaY3vshHXmYpFyeA2PNoS7nXxeGO+a0dIERN558uJ1kFtwA
rqdgqB8+uhJLfsJKi1HcY8g6G//sQH45ggN1GrWYL52DZasXzR610W5300mEiIb4P6iBQG9rkUyL
/0iM4zRKvzoHXgt7I7yfuHvmmP/LRGvvyew0quFe0tYFpSz/YULHp+H+iaK8lZ2QTILmL7yF8c7g
lg7YLEvTTQhR9MGLmNy18aEIxl/Pioe9ayZvVsqnmxivZiPhc3vhetbwx1qIZytHGnrnhxUXRRK/
q8XBKb30R5ndQ2U4lDETfe98pB4cVwKvqCBYUofE4X37UxvRXat4umJmnljwnPeeqF5cwNd0clwz
krnhKkUuwlk7PuELgqi7D7lpM/5TM18NG55izN5MIbsOxnzmLad/3PlejSVCLY2POR8fWXKoRIsY
1UwOec0RDcfmhxfYYvw44mQSyD/fN77YOiGb2j/t7A27znJ5K+xkj930vUJAKC0sWZXRw8pgjZMe
fFKvf3G7GX4IY84o/rAi9axdrmyClYFgNNbutPhTsgBZzwfV5oDBuPG/tJBgoiD9fKmhm69CgdMO
a8JHm/o9fIZ025WL6DMCgYr98ti497Lh5WrHYF8BSkUg6tBGM5YDMoGMY57NVN55YSc2fcixQZbx
znfKeC2C6MtteGTojPrnM7jnaylPnIudEG6rPXCjI/DCdYa9nUfiHnJCi1bv4p8FM9VX3CSMfFyX
znyMAxysuhzCXQHqa1puQRIdTnjNpy8GKu9ExAoRRXs9EzvG8MiZl80F+jO6xjxjsU+Sa5WJcoPG
AlvRosVwdPN3Cpn4ZibGwU0/3jqTObwXsD9Smf1iRYybJvaRFfnXf5ZLtYuXEhInH7BO9q2Ynvx4
3Cc95oJpDphMPSRcQnf0vGGgcLMv22RgNDfpx7ww9VD+eEhhEJRpfvZEj7LOq1LhZCwDfWRQ9dQO
FOm5ur7PhMT9WV9DBxMtwy8S0+ZvxBo2WKBuZj/HvBtQ1kUT8TlXDc9teuiB9pzKHyIkH05PDDYT
y4iAmSAIxjnasQT66ZVykGNrI+IixiOm1vp94boz6F+xJDwLcNQcHhDoYo4QecSYQzf+4poId/jq
blz89rL074sCoEHEUzbMEah0l7Cextv3/4U3oMacYS+Sk4FKaPff5ZgcZdNB6WzCQ+sP4xZ+4gJS
RMhhgsJXras1VVk/fWFDzUIhAB1mf+TacXF8fKa5Ne8CRYpKdh912v6Eyw6UOLMDOHa+k8VnwYyK
ji72RoEyvMUJdSNoOzr9BucukA9Ju4zt/saOhTcjKK5RfEflDCVV88xE3lb7DHa+xb+FsYh3tFA5
dwDV/5z02Bb4M+wcKdy0Pbgk3XCyuseJhxPNjV82Wwneaa7rokRpmrmZJOoeu/qdP8Pg7m2LxANn
y5QIBQq3/V1z8eKl6Tv0mzI+q4qy5EJ5JDzKEliegX1YlOND48AWKVwXgEvHcSsm+Ss5FMH+Bdq6
DGSxTyasJWuALRkhMb40/LdOxndniAGbV3oew8TfDeOP6RB4N7JF/nQ4GIa+wVzdYy2a3OKlcYaP
dh5xSAfTOkgGbFQjNewFXhM8gBwdCQbCvktpyRg9LEuqO1d5Gm8nu3ojMr7xsdas+zc8728VBBD4
f2Oy6eP2bvIZ1kD+An8oe3DcDJ151pm1S0FWAFomKZkC8wJoj/0s4Nro5ebEtdCMIGEHIZp7n0H/
zYV7qNtpi3+1WE+jXW5YrfjRLcbcmhhR5zaHFtGGoykPFcyyoU235dA8elBwrDy+T5L6K5M557a2
+YGQNbuht/XM7JUI9XwmbLYpbG4gVCjDUaGuYcqwtPRe56xNA7Xdran4bOL3lr7N24i/3PaNR9Xq
X3Li845ZX7fp3Ctl3eVmmOIvNJFXL/ydNazVIcIcF5uupvKE7MEYGffCZDhncZBynO7FNNvHwUu4
7y1ZMjvSH8ui4ZZQAqdEPBVZdvPj8sdIzN8Z8OLKyRloMU7qBDP1qLd7tLg3SyOUFWCCo3R4sQni
b0Y5HWQhfwtQZtvKqR9FW3z2QeohmuYwC+na2uRe9a5GxwdYpr49RF0cdDH7IyctD/UgqN4skahN
4JNh0li9p+mFArGRI1R+TMYvi3U4rfQDub93rIGnaNHkW7v+ikpeidb1X7U3sj0ZAQWZ3EgyT5xi
9WYvjvCpHgU4SnSmZczG6LNbAyfJzjmWbnOu3qoQeiNHku/SlqesYqhrRwytAr4j0wzsNa8i3bM8
pjT1lmZ2zWltQflEbNHklrwalD237GFOK6ziIF1cJ310QmQ4ZRVfYzJdR1VmKzrnuLvOYglu5duo
I6Xq5NiYpM+aWMdq52b+L0VF1T4hEjeV3WEKoLxOiqQIOj/Zj+fUgb6o6x+3hAtWWyQyJD4w0Zsb
KiAgXVT6yYM1whwyeIyG7l2h3IPBERgD116TCi4dPIkY/tO17Mxyi009GrtwhWT6r6HEM690Qx0J
bzYH626lmWjDKXf4tNKfilMhVvmaf3vbHpQAnsow0cyqL1u1D76m3yM1flUBVQeFZGv5jOLqRhMh
rKEICeKWahh+PCh6///FkHj4RFugcGPloZvSCxC7zb2LewUYMz7QtDnXDlf+fGI3i2b9Rhnj1tcW
GVcpcfnyq+WA1vecxxnWF/umwttvOME3lq5NppCYHMF1BMFphBdARIlJIdcOZlDO/E1n5RqfFlSO
sH1twSTbSv3NHdP95Rd1G5Jocd58ehwRNrPLOmtU0TasnUurmN7j0jcCE0mbFLMl4DzmaHsFvn0I
cbjTl1/YdINDDY6f+IPFP5039zkj+sI+JVH3Oi0/+T/Gzmw3ciy7or9SyGezzeFyMlz9EBxijpBC
U0ovhIZMzvPMr/eiqm2jbcBwo1DIaimliCB577nn7L12qNS5p+qS6ZqDC4VgM6jLQ4mlB3odc1Fu
ikMOWmvGIu7VsXKLOENgSN7rGnwzHLM2/h9tq+mk+ITVL4OT48YYeQ2JiQNLr47ZjLfQHF1lYlem
CkdVYmeOXInnEXk8LcLxajXMTZpLN4VveDwhxAntcyAfZSnANwW5jqpl6l8AwXgwxdhwaeJJQatt
VSIlg2alKjKalkPOlVJdoR0V2FcDNTjS2cKZOoKJLKSQcQbDY/aukZYuctfWkVeLQ2AVVwJo6PWS
55ClpEsOa/BOjBPUR9q/MReOttRFEpuPfqo1R5VFxQAfJXcQlgwqE7q0DBI1XwrV37Y27+g3QRDo
I+Ezs8SXDT/HZpCoA72lnaBA8sWP0Ir4mb5QfKqH7Vgoj4s2oG/qpge9NNw+yLSt3dg5uy/ctgmw
XljgFDUqyCl6epCLKXN0ClrBiu7GNDO39nI1JJ3ccI7sIMkBjWIf2Ewk+oBI4SrbMcWwEMUL3Yj5
Aipo2jTLW1OOlY91sqFnu3aQ1yuVZy/2iLg/6NYJJV4dvHaTcDBJ/Ya9y8k40bxmYrZTlq+aVe4D
mRBh9hM37Hh1IYET9MzQDYSQVeCu0o4HbYQSktMnUs6trRxIuIPHQQARbPhEcxa5cWWIdpsuxuGq
sgxApXnVRDA4A31nveezV8zupbQyGYg3pUuj0ghQl49Kz69zstSu3GsQohl3SvXMIj39Rqv0ERU1
be8pIg6CBlVX80ptwscIOiIKyREY5aYp3Ne1uKUJ+bT0MgnjwsmFSkPH9R2RXdUUyzs4Gt1XRsJR
xPirksdqF6IiKuUF7oyo9zSZCu51TKIFoiI0Rc1Hyxxroyx24bOmDxK6Oi3szmiGIBIxaWPmHM/k
j2Zjd+QPZ7pUqNAgX7P3XKrKa1Lc/5HoBTALNm1ApMh88pCC7VhbNMREicMgqHOJ8doqNsoUrjbd
+xjB7sZeBxLEEz1qxe+uL3Sm1aQTRUT5oQWEDD552CwX32xspq7gqaAkGU4/LXgqeJIcYq5GL9Y4
qtjsYuxQ5rYOnkY6o1oPIiR+0nqrZRArHlTEXtoQeX2BoIeu7EtWFw+cS1DD8imQLTXN5sq68L99
awlRJ3MF4wBbAzrZXjnFEfpofWItr3TqYYOuO7WWPy0hd6Zt3uWK4pHKS7sN270jqbRwZeVpyWU/
MfJql2saNKtB33QVmevMaedN2B2J2kXrF7/0MSeLJfhVqC31Q+do+P1ONF9ejBXlr+DL2Sxd+UmH
9KMcVgWpCu6aiMAcL4CPgLvP0IDHq99tmBjYcxzH4dRu5owJF/MJa+T5DDkOILUnhRtMAb4f5oPK
arVaUolWVRJfswSmsopD2TE5PXBcGwsY7K1yq0f1Kxc8gVY+k4GzxPWdZmTmTl4whBkVDnKl1buj
ZWv1HRa5m5TgnDVK5lVFEjChJcChryGe5zOLzsyKY8wMlbF2P9FKH90hHaxtH9qA6YL4nfir52aw
+sdwYVzRWepVDcrhsevTlMcLBS8Kxj0nweGFyd6x76SOTpcRPyRIdNVsHvgsR7hvi8UkoQEYWavq
Fnfy9EaEbeVlLS0SQnhfgzU6bTR7sdeBBnDTQoPF5nhMjaS96nNLs3FYDRYLIIWDbCRvytInX00i
X2yyo16KefmyJyZKnq5zGjPRNzyFxrA2vbqbbU3gErMYJmo1VI2nSZ3uFgEgV2K7tAO2hOq2ME4w
TSa9ihV9BOlAsQW24cYbe18zbG1VDvbMpRhJJYTYMjpNTiXq31M0z6/lsJB8UHfWfi4S2zhI2tFa
wxK//6WI8Gf7HcqGHRepq9GF51iFVjbOFOTREjIzsYUOpM6U6GTK/cKY7acyWi1OGKAHQU5bB0U6
DRuFXM6gYraZxKUX6Xm+tYbx10A3YSctWnhWJLAijcBGnNXgiNf/K1UlaQvi8qEmjPjYTHl6LHQa
1EhEM57E+8BqdoGy4OPoxVYoxEbpZXkIaiKqZgPuliRgNaoyEYZmLYl7FkD9XjVV2wnjWPWJYU0B
xOeNJ4x5uGSFPVwS4JuA3AJq+3ENEoy0teL4vjRUGNWWW8n0e9T7e6EQeVu3RqjRe4QNHGRlcKzg
tmDC46z/HaFchBDwCv6eT1pjdQlmUM4LfhMnNbv1WzKU2QZzdKyhsUs+UvxRGIzKBZzUvz70RRXz
8Vsjo5lmerEJAtHnaN5VnbT7TgJtClK3U3XAZ20mHDPt6DzqBuj39U9CLMDT0q7AVTeDn1agIpGj
8ZxGUefWmhweldFYN6QM8K6pEgdgxviqSUbdKdmKWFgDi7U1x5NLo50iLsBWh8lDz1432aHTn2xM
yX4ypOVehgu5i4WEUojmZqhYHFAbBLkzNETmO0nxOOt2+Jjf6nVDa1XisrBK9S+LjmnNJJbe6F+U
cKo1zpC+QnA5AhDWwu+4tFCN0mPbIo5cAzZDeGZu3iRiLwNShaOBULyj8DpoXY5QRWrD+k6k83Mn
iuDQ/XXv5qs3Zb2pUxx9u8oWD6GRTmcRk0BnrHcuspXkNOuJdMmm5hlp9HyX5G18Nq2U6YQ2xx8j
E5ZNXKHbQQRY7oa4bY4FFDucBvzceQAZm2MrGSlTAUVrYDVo/VF4JJH/17MPHQWkvYIOic5wwrIm
MzYNh/NfLxGqU+B9x0YqalhtEsQCflgiBALp/5Vn6vwyw46Qqwn/rY0epsUvcv6+ERu9QRwklHzH
0zyg8pySPXMomknGAtZF9Fgjy+JLSjpWeTkSj//9pyJMEa2snxoPBEll4Qo+UctuN7b1lxlphpcT
z+QovEsbC8GJvbYgjbSpnQUD5C5qQuugK58MMabzrFX5MQePpZV6e41U9eH7GgG5WV3XdB5IrShP
iyzrj6mBgC2qlNfBLDs3kzlGxkgARXfkjigxZ5rBPnlKhkZ4JEhwvURC4Dkiwo0qF/rj1BHzJyDN
IloPaEV14KaiXHUMXNFXwhZoikBetbT60EA7veY91Ydl1/eYVG4U6sZdaZjdU80RNMord1Ea5s06
Ezo4qs1Jt+TsRDgU+KLZR5oM+HOa6weDNNNaqj5i255/1rIhM2oZSbswey9uQxr92ZQeda2mASPa
5N6064s62LanyEF5T/8TbwCxtG7Yrp+GveCLlENw3px2HcRR4xkfqYTngZxiPMrRrRmt+2Ygq6tq
xxtkQGPPkR1xVjpWL/n0O4gWT8AqmfBePISBrT8YwuLAoidvwK9kJ5E4AoddfbEU7PdCwHwS3QnS
q3QtWDPX0Clm+okK9EYoxSmoAgS1EDUusELluxDjNIX/om3AZg2BT/TQhXYHJxKlNisA7Z9joUX7
qcGsVBl4FYeQ7CYDPzfnUTh4shnObzhKKG2jZltasOCGxvTUuck/xwyqLcgr5awpBYkyU/2C1Q8A
ZAJjMNSR5ye0ZB9AfBABIOXJF7OD7TxFh6arjKcada3TQdu6G9P+flWneukwVlCesOubZUmiZg6/
5vuxGNU0PgXzIp9GSZ4Y1xATCKyfm2YQ9i12JbxHINmt9EKvinjJRo9PepSR22hBHGxmEgkzTXD6
GM1jKaih8d/nh45my0GbEdNEjzJtMpDIRuMs9VjvTd1stkUF8VYvRMlCiboMpPSWWaG+W1LL8vSQ
YCYMZOde4XCTRArLPObBxEogRQ8QFXN1IgiWhsAI6C8qhuuEshGEKlKZOClozgubXFYWdcSL0kXD
2KNrqQM3+5wSyL3LiAFBWFQC0ZBPA+vFtutGGZ7nctXkcuQxRLcZMyz10DDzMI2QAMZpAaFim07d
EMTbkkjsTSr+LQO3WSI1d2YKUt5CgguCGFJD1+8idO1gFW8NeAl4K6M7AtE4oeGydyn7KBlzhJag
Vde3hHioDjtqDE10PFlQSgGGZ6mbM8ISWUMYjprTE4G4SgsnIsm2MncqCaTl1FDU5hZHoSF46q3c
s4Jg3Z2CD6nJlxWlRbOsb72l1m+NZodb1bD1jV2pW7NozV2Xya+FKp6pI3JK18pyFguBoK1C6tV4
NHCmAJAd0l3OzVgkoXKOJxJdZtT6DNMsBJ3ykbWt5FyGvKiQ4vecHUpv0UVZCmX90OZbg5vSS/pO
2ZZZiT4mfmUOFm9Y1PEoYbiEPP3Q59JbvK5/c6vdDSziNFbr65wa52hmoC9H8uJqg/ys0a1yUKev
2i8zhbR4Qnk8PfNymAqi1ilJvphhd5KuJO7MYoa2YBw41TCBEfzQCeLHao6hU4RgEFeP8PEcuGEk
0n3GklvgvDFz6XcpwS1U9BoIyJh1XgkGYOpQgmpxRm7JEB6mIX6tKNQRR0M0wMzwNFUl3PmFwMB0
+T0puUlcJb+W3cmHZxG4iHbPsoqVbEV8EB8W7WN5xFO4+KU5cmxn7OTIYmKEV5trR8YRQdIcbXKf
JxVjoyXXt1rTzhS8JU9N89XQrjczna4aSqTKkLBS8226HlkkW+fmflEs5K31T1EG104Zv4IRE2nb
Gm82B7fU0o9c0W4biHSnTBryb3N+BoRFZGg6XqViqPdxR3jlsE4ru1yhX4siuKER3OmkbSQD7gOw
5RGn/fZJ6UrLg9tcEv9K2WUo1cmyrGg76DJxqoxH4MaghdUYULRaSpezyl0O9ERLrD+0q6fnSZM4
JGeK4CNoSmLnCCEnc7MR2m4pKhwzZbLVsu6rA5HlhOEtN6buNMWichnjnERZkAAxMjCSjOOQQuse
lmueI/FvlPlQMXbd2mn7PKvq4fuFpAucGeIZNvcULvI5KJTcFTohj6SBskxs4gxzPy1ZcsDb4d5M
+ZQlq4FEiSYgr4d7zPiZiz37QEzRswIMYqMN4M5xkRKiOMsPiTa/ttzEbrf6VswEIaNFQwyJYfpa
99RGa4yKngrU/tH9XMrjq5EgeCk+E50u4JBC3DIXjMqGvE+l4ZkEsWdjZr+MzxYAbEDgFVyumZw2
VuJ19/3JJIC+8KrZXmJA33Jx7OrkszWhjM2KL0bsGkKyn3syynYVixrieUYhNYKNqI/uk6X/EA1N
LdL8MheX8Guhm5jEcuXOmOUnQ0KGykGKjk+ZvSF2NDziAfWm3xdUB5u6pCFUqvSuAhBulq4jgLZo
qsNzBNqW0LxN1unwTgqazxYnSTjr7yTOQ0xpvz8/S1dQZse1b2s4z1rea1rVNKRM8F/MXb4fsrKp
75mhwPFYcpIleD12JO+LAl2zns8HerHBLaR31Bnxr0pwhrCH8LGClUN0OWcQUcqI/Qh6/fHHv/79
3//1c/q38Fd5V+KNKYv27//Of3+W1dwA2Ov+x3/+/bHM+ef77/zX9/zz3/j7Of5sSH/63f2f37X9
VV7e81/t//ym9dX810/mt//j1bnv3fs//YdXdMQq3fe/mvn2q+2z7vtV8D7W7/z/fvGPX98/BenB
rz9/fJZ90a0/LYzL4sc/vrT/+vOHIrTvD+qvz2n9+f/44voG/vzxwDT0HZ/m//orv97b7s8fqvo3
HUenbRmqBk1OVc0ff4y/1q8oxt8sYZpCVkxN02xLiB9/FJDOoz9/CPtvhqwpAl6KkA1V//FHW/bf
XzD/ZhKyIZtCVzVb1U3rx3++8X+6gP99Qf8o+vyujIuu/fOHJhR+e/XXlV7fmomZ0dBkQ+EgrluW
oqoqX/98v0Gx5PuVf6mW0MSAjHFXTSushfgL92QrbackMS6VIj+SQWpv+1QdD3XVsFdk6iU3Rjdk
whSlnX3RlFHyM2uInQV10c7IxCPNSlIZ+uFnM9exV3LUcOJpsXZ4DJdNHaLuamnnRNNMW0piB5YL
JHaZZZRXlZ+PdECxvSXX5YO1aFu56+JH4B9wZmpb9TJBiEM1xdaeFCvc3hW5DL5ZL9a+nsZTlvEK
mnk86tIAlaszRgdr88LYGSEKh3b+vtFjEVJneUeMwYMpX5a8hvIjgsatBpR52qpRDg54Zn51GGDA
ooBE6ZQbQiJjMzUzlF9QM/NS7TI5fGapvxdZ8kztzg/JROAg30EmGzIHRhi4TIpFS1aZcZPI4eot
C5xO6G7ZYV5rrCA7x1V9CkMdcF/IUCifwRrSWnjQTcYhafcKmYiJ3fw71MrPXsPFk1bnAIp/USY+
sv2zmtGTymE5RdORgvzJHHKa/Oh5EG4/Va25t83+U+swac3gI7Ks0725mUKnSv1Bnu8ItUIRiXFy
k0w/gzi+4T3suEJUoGH9OXXWDWpLJZRLU6/SyQmquIxMHjISIcWKOtDJ9I2IUqxIb2harnQknvoC
iFP13EkLctEMrxWmnIYj9hSar8lspI5eI7AoA8yJ+lB4fcYoFSj8Wxosxm7Iq4cqjkkVMVeddFQ4
SyV+6aVinGtJOigDySqEoPmIDOONPdHHhx+ASTYHl0VSGby+vtvmcIVc1AurlAuYdl4YW1qo9KK4
rmNtyDs4ORWnWiHh/7ERKPVB7puAYWupf8RvBaC56V4XjuCm3tzHoYIVG7jdIrFZc5w2ByaCHLph
6q0c4aCFQMZxZTFhahFFA0MjJO+0GybA5mJieqPQWI1tPXY5sT3RC7adRO9ifwjHzyCGUICxl5Tv
iBiw0K5dqa9+lin8IrJaVIaaYgQ2ECqcRvGhUXujZcJ5i0CZWXegx8d5namUAR68HL67U1OwSlgN
lDQjIG3KTyJj2MRgToOVgxpGK603KzEtN5Bw9PSy5tPdtX2jxOsZq8YtaBRPaQIL8XFHBz1N8bBB
hIhzAm0nK4TV2/P6Q53BM5lfvp5XkpOTbb+MwaEIsl+RiR5diyVUqtGXBYZiN0JoLQCrMydDh7Aw
HUwarYLeJn62FccUCe3EUDMJtzcNN0QkMuLzqslPRK84Bt/iyYzV9NgeNroR2rh7JaZlXfVaJ2ri
ZHO9y2JIQFrY+5y2bRSJMolucYU+f3oal/RrsHEU6zbQCd1iBMBVu+MbuSZpAMaOiRbSUYSpqvFr
bvtuM6rvRWTVLo8CdeaUQepFXKVJWuSX+BAyuP9blnLUqflLU3bMIlDNQOacJrx2fc8go8lQ3aMX
3SnpPO1Ckz650X70pty7aEbHg62a7wpzJuy5hE7HcIcWXJNuh0ONoVl0mzMj8gj0xHrZ1tNWqTQi
WqEGk0MOeMPCf0Y6ushGsrPSk6YWd8oCJWCQhqu2cMybtc6ic5XBxccIb9mdcYT/tENqmZ5NE3qs
VoPhb861gQRlZhEV83xQSaQhvbNAhuJ1ZtKzCtD0M+ISAUDPLVsrTb2lw4vQj1spFrTtWzzwbhDT
py9JuGwKu+NMW1/oBuH1YMQVK0kL34t6urZb4rdZQvA1g3lUWPbH+RQFxSUd3+SxJS6e43TVQTeW
zfQ+V2J1nwdcoiCiZqw060bgdHStWyulnLOHw6xJPZiHvmb0IR8IC60OA78MenTsjArKoyxwhRy/
JjXhh6Z9vywlU5CM3lVq7yo9/dQWccqx5buxGtGGTdvHiLRzno717JUXw11wb4c3NUmC3cL4dHW1
uLU5HCiLX9qmQbGrnCaU89hyULyGaYm5O0ZAnM0XnVqPnB/yH/uEmIalSjcFnlZf23EegHiA65j9
NeRSuZqljA7rZ6ZDsGqa9JIEo7YqiK5zm5zUKThNxL16jQAEaJRLwwyM9h+7KsEMCqIcqT7U/O80
MmxEr1fTcSBtWiYlQIxfjBzzJM6Q4YP7RR+IsqHikBeF0ZWUlv2y9AwNCOHdmiTG6HJhbvVJ+Vq5
bp48aphb15ZBgaQMv33Ewh/V5Aj3ybaW4yvR03hnLGwZ1pCyCwuNManMeT1MCctMUzy01vQR8f7x
8CLwCkeNRYODYV7IHjr8zy5jANQ2hD/TuoL6hplBlTlywqAoeoZKBSfTnajixxahvGIz3yjiCNQF
QXIIUrCfRbH4VUTU+UkH3pqnzqnM5h053+JLIl5BDu9hpxgYJTjmQ9ZhLi2RToe7HZIsCRiZDBLK
KEqX5pEzlOBJdNK0OBUGLCVziCXGqo/N+IIMTNyTxsRSS0er5ndlg73y6HlWhaGTsyPj5VyMonEV
bl8jZTVu4zHdRgXLgbAtnFVB7kUVUO84X0VOAcQFwI8oqSjNMEUj5KNr+Vuds7PUoiOABG1BV9zo
HYsQHRLYsdhNoEsbHoQZ8OUNWQJVRcQOtll8YUBoaDgKR4dVSzdmBpReRhloOutgcf6GQ6A8Nkn7
FavoIMN1mh2QBDtkQXMxh+kxQB204b1rTmmRz2ygfEITvBqje8iYbpEPAXdP/EHj5I3wivVMXLUY
pmt0EhpYIYafclt99rGuO3AZTDR640cxSkxY6O/7EU9+I09fcq3bKBGV+ZrrOrduB8lNhOhtFyCt
QVbJW5HlJNVOKQ/QcgkbRIwSkXN0xyCPCqu03L6vxjOSvNjR0ZS1RXiRgLFqFfzhzm3KpjhGoX6t
kNfgGQDLgPn6XCXmS2bPpIHJkH6y2iYZp9UfUVpDRuzvCNR5T5kKuM94pBM+2tldVtVZrCa7Sune
TLv5GgagkAHoLZKnWCLiuHT1pYWyGicfaqwCbrC7yFcLqXOZN03uYsuEA46YyzoVgp+kYe+s6Zui
IsKiEo2fJJ8lNJzM4xToBLAlRLJJl8UQT2DMCFzPQzQWLaajum7Z0oCH22m9TWP2KM1+V0uzcCFD
kBtg3gPl5WjLfkOHi8iL1GtDY9NoMTmNtnkvDCo9q/3ABjS+sQINPMPPgU37CQKV9jZZL5mxfrSE
hNGbWh3obzAXOkEH6rPKz7p+LbO7j0R8JNm7Ff0cmztmzI7GshEn205xCnakDk2onqxI/neyejZr
gHWiflbhc2VGDmbFMfuCujQqV5m5jI1f1FcI7BiYQISWO3HELlaryniUM26cJOcH4IEKDWdqzLsl
sraSVuMmqVFc35oAXR/RTWWlnbMVJWXNO3MkuD5FJ2L/lHBdNsolMbzVNJLSj5OxJA5Qkto65crj
jYRfFB5bemXDrHryYPm6ShYdFiAzee9mrFYQ4gYVu6EB4jkESam8gfGagq0ZfiQ9C5fyJkEottt7
W19Tmqm7yg9LPtf2sEPkX99GraK2n+76DhxffZXn2GmMEg377He0MMz8qVj9/TlGBY4ndu4v8suA
rrjJiS6SohtXCkNDwlgwPfdwO9O0c0C57hr1MjZEQq/hOuzM6/YAgCp/MnuauoogUexnQfMHRynP
q19Xv2WykuIJOo1N1ryxBrFGO5ONnvKGRCGXH3bMpWFX6skha9U9Ip19vFBUUORF6FVWDkVBenaC
YMGQsL5S/8wP9Q0ZandHEACnuMFFD5R8VqtYD6rjuAVwHfanoXeyyAsQVYdugcBmdlXTr0yvQ4Oq
u8zTK/zNw8jKRCaapzBPpeWvnGTDbWyM+C5b1wmETvAGKiu+ZUi5ayxo25agQRDSSCfwyZAwnpys
++KnOsPMxxtBjM2VRq2R7mYYTHOxLRcvBeYrvSuNG8kXmQGfekiEU7d+sh8N2O+4a0DGs2a3npVb
mMX2Ax2p8nnIKCLPA9Un1UqHt6gijoP6TZ5uZYRt46zRYY9NUGSHfDzVfE6iOAzQJhU3LPjwHV06
UxCgWu+mY0xzbnrJ37lZGt8anvTqkaUVNkGU+UG+rdOd1uxw8A/sDK5xH6wsATiN7UfYcZL1NVR9
6alvOem5BVLn5Spn5EGgiHFDdduwTbd+XX+hFDTFL1pbcFbJueWSVSqARogBnCVgde5ROkLYw9hF
ijGxzUBAI68xbstKRoE4QXx2empO9bt6sKBrPmR3wxUIYvPKwhrrGyB5RHca8ItXyRzdLHRhRyN0
YEPUjYNLUeJAAsJHdoAcpKXHymvT4gVOYHjBNmGoYLriHrrviFyxh3oxeZN9NmsiRxzT3BrJziiO
JK2RPJfq/kw4yezN6UEPDsmA6ydzyaAIlIOM1kxwfqnJIqw/x/Irea2AmewKJE4I8+5mZppPOlQb
ElupQaRmRyaQLrwiOGczi87JHDHgP8hAJ/lloRzCtDtwW9XtR6psR+RhJJexY7N2WPdx9qDBFEiL
3ySHNfP6qpb2J/TgTa4euOvS7kRwhhOA78oeVGVLo50bsbszBI/Xpn/DaJvWnI2A+bg8olH3k/sM
6nnOQNxHSkqAm8iPQXGXr9JXgk95NcVxXPYm8hRiUiCIoNybHvILzi8ol3P6sPTEk921IxGOR4BR
obJNkT/zTwEL07Wv+meM2pK050NIU5wCh/mPv4adSEQUbgog9gpafLfRbtb6bxb41zDAyEcDE0mm
g0g3POt49HKvlPdWd5M+U3rW+SuYH4o/TP/werW7bLqEz8gvEdvbWAYdgHwh6kgEkeRYIB8NvLAA
O+1k1m6SDqSJoWc0+neec43MP6bI7UErrkqIGW9nIgCI90ZFaBuCZIYIZ0RQpgXExY9B5BBr9dnl
N0tnUuup0bVRTkyw6wIZvVvZiEVBJzgVRlE3/s3aUT7nVPiNT2Q1LFM+mBDAIeGHPY8FjGfimNye
5YWrH+/D9mTQQI/dGVvNFilt1uLJx3jP4j619zphPp2fhj7EDvA/PkWGrWN9csoLb41ri11aos2r
uvUqpacuORn9aSy3ZXUkrcapuO2BRttbmmoUrkNz6GJPtj1YhrEJh9avM6L57nLedkhg0QH31CT7
+TsXLq2I5duYPoQBL72Fk8tzBIChICG+3QWUR4tvEG+lbkPpoeIVz8FlBVKTfUGSB7OHVQjf7iIW
iwISzyHVDou9nZtn29rzuBvdSVXO1rAD0J6ilXUjFAqgnqWbwlodxTfunzrB6ivdZcTnTdODrT2r
6iM5MYTwIAGw9u1zx2epulp6EuoWuFAXbVvieWM3zTdBf2KH4CGlD5ECMYUfbB8ErthX2bikb7Xm
Z/MzUumS+g/D3hYCKAB5YJeS/JDXflBukZ8Gs4e8h/PDvsanD/vlpSydZmFJZS1DzYe8ydXJ4D7y
X9mDiaUwcVBY01mj4U1l4gJNY8yJPxAsT0pxBWqEaR2yH/Y+gTuXkz6yGResMGtGbzgdq7vYjG/q
b4PiidFnB1LrnHfX6GorTkNTi5IXtZXDI0UlUeF84gnmZGv6uf0F0yBLHpgw2KU3kF1EBJLEZGLT
vaQmFS6wSSR6mOYWZiOb+Qwv3UxP8uLFzC8A70vXqfOoilqC0XJ/bn3F+ALgkWAcbX0+3nxyFWvj
s+sytojuAILK5RZhyohei0EyCy/+1O4O/reFFgNZx2XWycrBNuzBw+FNwwmkTJFeYD9XwVWVd+Z0
XOD9M94Vv4d232sgwXYkk9iK2yr3pGKWyj0VOsUumJvPWGx5zCSoulJx5UIHBLAED+w9Lfty59EI
5gxO7waoReSa3UGWdzLZKvJOYvszj3ZwHof3GlEriUIR05FT+5Kkp3Lh6/7Q7G3rmr4E8r2LBQ9h
ZA9/Yk8Gb4limmOlsZx1Y8fQjjpgmPBEbyXpLCsAjg7NzPK51ZKnmcUbBTqnpE8exYqpW2k7BJEZ
yUUidq/yphfDOoraUR75LKZmjzPFTJ7IvSxbX5XWN6R0Xjh8MEvSeLqwm0HKSXes1phOQ+2xTFHH
7o0G3dKWtB52bHbvcXhSiKMPzyKn3PQHyect9Y2PDY6ChuBjcsgbwRPgRYmvByykQHscGihIzpZt
p++xj3XADsxzD6abRo54UloHAoKnLZz7neyTPVe20TNQ1zssPRmrE/2v3JlO2SNdGFYnnhs2Wp4Q
KgRF+cSdDRPzEs7nSr1RxW5y40EKTzp/ohfRZ3gFd0rir2rxcP/RWBw2neEaYZCpaf1BNKCdT2DB
ftCvhnWqcI2+yeEDUswWhWX9JIjDah8ifnl6XbQnVb+EtBtYvOicerN2sIwj7RjKtU+lPk8mUUwX
yitqkzXOhVJ63PHgxMO1Yh+AC+Via1RZUZV9f6588UZ5godXwejSn7i8waEJj41+Spaj1u1C7Vxw
eFT3QrrknMppalboLg6REB6nSnSDUwhXf6PwKZMIojxIlUtjs15TIbb6/AIjVusOs+Tlhk+DHaEF
VOoR2SGWn9wx7R0ibkbzy3cJ1WDXZMHDIbFRXEEHbocIL8rfos4r+Db2E7BnEzyDTfwO10LCDI2k
eZ0XnwHhDprDfTz4yGixsETg4fGjpDsBLuNZyGcKEupYNUfV95PKlu/ixeQ3dugGti7RKxqaNYYa
yL9pZq3Xmxm2yt/ADXBRnwU92NPgpqPL7dZ8UnROyvy7jnvGwrn4IBp3MyoHSkebtllGT3xp5aus
IWLKiUIWV1m4pMxEo6+DdPmuSNBixu8EVGkd1+4W7PubKFx4u+Nz9JMfBjyu87g9jHezcqkEyX8A
ajk/yc80ng8WcirOfDHnhCt0tU+gfjnh3A7YCFV3594lvfAJNx8iw/lCycgho9xWVbJuIFO1M8qj
RDALDiJOgjeFNWRRakpeG3MhkcE4jJi0IgipwcOV+5RKgeDv/Son7QgOj6m1GnU/SUSaM1bWnba3
75EruIWCWGJus3ORVSz3d2rS7sM1RIIDYg99dsNgdV/phidJ4on6KyRue4/1NkFMDlZpU/3UcFQt
+xQLW7G1hXcDb6B8ZT9BaxIBrZ5JEImfZ+WwpD7FU2FtV5YbZDViTfkOyaPA5xiugkb8mcS35DWw
XA6CWLR4cWRqcmdKOYca0pscaHCGIDU922s9EFueReympbrXcFmlrmaz1jiF5ra1PzXXoT7bpI2u
L8kKiEZ05+qOIHYnUUlFAmebDA/m8EL2OVke6s5Uf/epvVVFfJz0iYSoJ2VI/GdN+7SnjnuNRe8S
F8tuJIZ+boxNpBznyhvF1ZpvSwwCOrhf2teG8YR8xjbN8j4FV4lGCq40CwNO8dtCzFjRvao76VBa
pJ1xZkvMFJscs4wwy/cwIPtNT4pUKw3/wd55LNeuZEn2iyINMgKYHq14qOUERl5eQmsE1NfXAjOr
MmvS1j3vwaM9iqtIHGCHb/fll9prrkHEa5aoc6iouivXtbfV43tibBjmsKFMJqyc6zCop3ruz6xD
V4HBGHnbZBcAD53c4puBkW7eG310b0Pyhh+zeYyvAdC0zktPup6fsB5uFNl/F+BGDFew7I/09lAL
kdyaDZ0irr64Y/MAMq3WBHW4WY/ESPogJ0C/zpEuOfjv8JFSh8TPZ3wwKNw8jv7Gp/fg2E1HioDh
4hcUVdZMlG6BrNOkabW1RwrBDEv/BGYLDWx86Hyj22V18BDT2TJZKGGuK9786J36vYIhxxcXI2TY
ZuxuJPsFth3AcwOYlQnee3AMvXsaO3kkvCevIREprF3ppYYTvR0sQ6xlYkHcjpMfq7LVzq/Ep/z2
uddWidWt6Bfl2AR0WMXjd+Xl577RdzDSDxRFPXcT7P7JTBqM0B+hw0M9LYxzYivOhbDAdcgdp/6g
rojD0OQzxVrVsUa/ROZfxh+Zn8txZQr7OYkriw7ImXJDv593rJ22CHzueZZIlTadbOtyqtjxxH97
ajthaScUaWbu1sb2arYQthwrf5RWeBeKnyapnxXNHZF9Lip90+k3187vNAbTqZxJFqFMGn1NbTr5
BwxA5tWxjD1zIgDAiD4HjbkCuiKovyhk29pRQlPlEnExMFkvS0gKTsDxM8Z7i3+DISolaej2cGrr
6C7oKQRQfYx3OWiTNdx9NHme1t5YHKz0z4BBGEQu5ARZ6p+o/I6a2L1vIxOUSyFZ6HrII236nNlM
TF2MmWcBxptuephr9TeNKmAXQEk7khPsS4d1NhBi6SETr9OOqG6ZAQSfs4VNh4KKyxdoFSOSo5hg
oWo6e8ON9yE81cZ/UADTWCJMnK3zY+8oydQVvfoR/pCR5RHnxAm+EU3cTOP9SVsJgU1S/JMgsJPk
1bDxJWsDK7cTNjjGk9tiXrK1C7/Zbq6z/17ZMMI7Y1w5GScy4jbJhaC5D3SQadmvkECLJS4T2B9U
Y/7NCsw+DbI7S5vqY45BR9Q+6ZAyKHl5WfpQV/297UQR1GIHMZelq4DmFC3zmm19uSF8q4R0pp6Y
71JT4it0FZAN9OwiwiBZ6CQ49WjVXpvvsih9Me3yOSaiP3iOBdVSERMZCSOHEQ75KUBgLanOa8v2
hZbWBgQ+TwzEUlKT0amWNDGagst58F4GSl9YgPEywxb7PnjRMbCNLyNmmiCIR7GXOKYge7WgEwlI
WLErMvplIX8CvZHmc3hHdwXcJ7JGiQm1OLBQbKOE5JWRGGfPBS8MwKKiC3R8orAVbTifviFlwbDr
UtC+ytqlppo2ocq/4bGRDh3x/1i0cff9VO2akphHrtEICk/AY86652BoPObFgJOM+Qa129sYLGB2
FMnSanzBxGxt2i4rdsMw0pDLv12NzccMv0U1Cc9iokKdx2Mu7fMXpd3HMbd3oc/DvpRgeIckhmFf
b6xIWVcQpj+65vTuQ2weFVtlOQBr9NXIWoFv1lIxKNg/4FG8k1FHv9ecf7TimcKTAze5H7zQBOVx
PRklDLUafj9zKyewMLPZNiT7dgqfxoYxuUlu4dRgLg/l0WR1vqWRh2uMKJGBKg3Kob/zsul27BGZ
UoXQy4M7zpR3sO/NOHsRhbzFLgxzdUKiCSb+Sn0zbik8O8qwzM+dOX1NSbwflv4xCw3Q7UOklCm9
KoK0juLJ0TnhttVkUWbiI4o4/WRiyipE/iZjhAJW+sEkX7Cf4dKkCWBk1K9S7iQRC/1VinvV5lW4
kn1G1sVCLVbK29n6Lsgc0jfRogOp+ExUb2lfnF4DR9yJOn8LEtovmxm0klEyWfs3FBUGzGPUvZCx
B+bXWDGqeXwpvBR9B5Nql9YaByjMorxisIhop9rU6Y6d547EIrOPG725tFysLBNcmFE1z3SXw3D2
VsaYPgp7wqMXI+zaOuXV7nrcVQnaJTXPQEsOt3MgkWOH4mXu3OoEI+GF4kxkQWQafGS7JOLh5tB5
QrKi59FqXD3JQsM2cZE6AMwGF9hODRIIdkS3iSPrUfjio2N4tTh1B4wEMGNOKcjHxQD4gvvpdrDN
96jTn67KT4nRHtyReSh3tr0NA9FzkktlsKm1X3FdP9AnYW9FjZ/fG71knxfvtmp4Co3Fh04RJbFs
nIYEtkKBQkUXzSapqucodb8/PaP4wKrNlsp8JxwdcjT3ecxW6euYcuQvqnRT9ABVHQa1LESeMlIO
27IEskt47jDeg+PxN4BQyXEbT7FRZJch7t54hMxbivi+8t6njLYWJ90ADSTSYcCDwW0CHVIabJvx
V+IO9KOj6VGB6+dEcPy+IDBNWNifPrRF9Nm1EXHphzzoIe82rpffauC7dmmmBGf8rwIo04HlbRmP
JZCi5g8syo47N4G0NHlkD3kPXOCPSpfwR4a+V1sIu0stAm0HclXY85+c2MCy1N7kUaaPBLZeGjOF
St4HqEFOQfdOOl6rBNxF3t+C4002JHDZEs48AybPvfhu9WccgmNTYnyyanSsPOyvsNH0vuDl4zhR
c1TEC5q4qe/Morub6XG1LP5Q17bEPiw57WgNtZNtX9hO3VqV5iHmnJQ3Hm7wGbOvVnA1g8iFzIKT
l3gtyylc0YBlrMDgJC8/gkLc91hau6Z6DcP5L5YKiwULCwt8VcDZyRGBPanthmJF1jzSxPmTdWw9
6uwR9wwSSYqhqffVZz46DrmaAVlv2jVuCdiv47jB0v1CBP97cMF3VfxL6nWvWAcalBNvpOku/QAE
q7vITg65S6xEeuMTeEncB5X1NUSgWZUuPjH64xQtEarbadh6c8uRqUXLbfOAFTp3tzGI5bYq8MHX
ffGSKcM+WG7z5NR9uBtFeZ3JjK9F/ccg97flMT+s8Qy+Oo1zjhLJqgT+FFa0Tp/z3L/UPNIO+KLF
ahiKAdcD5uXl7Ar23KffD7R9QM9DLRaT/LkMvZ8gzB7meryoxsN0oiJrDUV6I+AOmgrCVzrrZdEL
97mP1N5Bac5YvFAo/pEV30BI8mzMj2H9HMEvplCrHskdVjgDxYtK0SyNJcJCvSMtgi4sK9w03j7N
eX4lYFRonMRPdCj9rFgPUQyyZADL1RUs5ybwfPvsi2gfqIyYGGgci7VhthvLsD89zr2WMKkxnHnt
2unikwq9gRUKXXdDUUEMefPNWqzKMfyubJieRO7oywgdDTjBOQjBoYbYjhnSo8u0ZHf+XeDpO7AW
JruQN2fKzC2LUU6WTgA+RF5hLqBXJHAH/WevQG5tuu7Lvfc1VGkdty9z5BKUox9ZTWikVrmdR8JF
0kh2yXywXZcrcuzeU4doDeTmg52w/mtrsz8olza5Cr3Jbp77sb00ZfGexup2kNEFa9J3LbrtECD2
Y2UuUGNrB6UEKOhLp8n+4j4gbVK/2R7TJPSHjpqGt8rt8fOwNAURWOA/q5DhArV1ex7dIgl3U0wS
OXQU1P2oBvzEt6vlpZc0tPKRi7opC0pabQOpwO0TXu/CApz5PsxvZgJjog0we1XpS1ScSyu/p9GA
BZ9y2f93sN86zz7W7vKIL42MCtKUwlFQcl1M+qlnck3JOTC1g+0W8/w0NyOoTL/bmBWH5yR2PkYp
t24MrMSIYMFTogvdFBJAmcKF06Qjpn5PmRowgBytn8zy4zS2z1WuTpHFka1zWBblAOkX/jHpDa8o
ja0jqldvzNcW1iouCLIgNMrfB6EhaULUG9dgudLU3rmus4BFy0TyDTGoAiGwHgYOE34MeWuE12AW
mz5Jkmvf+jyrogaXPWsY155OPU0qFyLOJpsrMDCzIw+0A6TkQeOltn3809Uq2GMDBrFC8gq+UtWe
XVBJi7dJbcm7/5V5W5wC5R5N0IUH0WSfc1/5G5vIbiqCoyHJ9hkmVvcgB5BcFHyv6yYQeydyweeM
ot3NTXABP1HfStpp1p2tI2SISJ9XAUZDzmdjcjbG+pgaSp3Jdz44Jd1ygt4Sh24uQxC1BvG9nMNv
WpOOU/56nxgPqzUe1vEQ6YpJYRDdupVlteNYSw4qBUEO21jgMLhzoDrcDKh0np9fU1CKJ7+IMWTJ
AU2ldPcdLlxRR+GJ9jb63eQfDNjhKRua4ZBM3tk0OYVErp8c3An2jzvPj/6C7hpDBm4AS2xPbGJc
+dgeehsIeTg63QmiD3Oqk2YPkc9ZK4li+oL9tc6ewwp+pzOSrIjdOTtIr9+SnIgOUKp4YFbOg3Sm
4YDtOF3lvb0pqHujdnYCgucjS1B2xF8BAsvOM9yDYePrLC1sU8mcZtiJrW3pq1s4ZAggwbRX6TDd
Vsv1XXNbasoYlA31Ltu2Z1QETslhy7L3v39EMfp0v8WsIzk82rs8vQjbmZFfE5IklNjt2rYY91lr
fgyVlV6rtv7pgvEBgybBzoHHUuLm/c6sUsXMC/VimtljmXUW86rkZmVJeuQcfiUbHdxkRrPtjXY6
Tvl4SifDPxaqobhhrs9ygaToyQVLgPewUhWjTqbSg+y9T9DXvxl+qhEqvIBDuLQxxS5ZbNXxZB76
i7L6A2hQziciRxEc6huc2QSNjK6kMDv99HLkW8DC4Rasy2BAjYAUOh2pGL6STWAVmTbJzqKFAbMR
VqiIu57Ko+OQDNmxXM5j/WLBnTobI2v9IUaMD9OQgJSyJ+YRixAphUabko7ubdoaFCC2/rhzq6LY
isnDwJsFIFBH1mgydtQT4XoKg/2Tq5zuk8z0vh6CvdRCfkqyqjaZr08bO0Le4BlrZQxahZJ1QtlN
x7eo2Pdm6pz7hc7R2Jr9NfISDRlskX2GUoXE2/M7HChPKTfD7PGx2H6aRqN/jIvxgE+fqTXD8sLr
+EdNbM9b9WPhSD843YGOHTiuSfclhf/q/7PPjdZd2DBPfW3/GbDRgsffV46hzu4YnrhHOtiq4xPf
RPwFNX2vtTc8NYXs9hiwbjUmASNM8JN0w1sD625rqZh6E0fBkCQISBB0jdeILpYmvfRBOlHDxTrP
secf6RX+NurGFL2RwYnClp8o4Ig4cdPbhe3RicUriVAA1DgJ6cPztnOHrlkrh2YWC/9/7+tD1wzh
Ma5ONrP/mtb4ky+ZiZsUQSweURoKh2wqy7xsoJgqZnSPpALAzl84mOfhNnHwJylFOCbic71vo3Mk
xHO8qIjWaaKXgwxJmrZwdgqwWWoggYStdfIFSnMICXMvAnXmgAypwj4rJ552PnjSQ+ezIUlGk/OR
GbHbaWtnrWa2vFbcsULHKtyl2DfYWkuiq7deOLJCYbHaOEu3ZoC2UQRcji6FeUF20AWeKA3zLB/K
TbZgXvw+u5uXZue4cV8lWgWjljx4cCrMiCc3PU2PQQc0Ppaf7gILrMtKA40KaBzVf2VsZMd2O9Q0
UYpg4rBC+hiYzHSb7fOcrlcj3zu0Y7DOi8VWIh5iXLGgjjCnIfZ7mF+CVF+oLN/V2n6gbo5JcQjq
JXgMAZFYvSMUVx/Ws5TWiaKV0bFD2lOsB2dP1we3NlBqjWzeytyzVnPggUPleEJEed65YYMHZXBQ
MIai3nb1XLM2XPKo43wqwr+6DfMXHmZ7sx69lSrk4j00ioPLOdXKSveQRewjVcGpNAEqtVLDfW+O
9BLM4b3v9ff81riECa+zwGtfee6HT0SzKAzgkKE3hR8Ge/ICxdrIWFZmI7tRgLkzuwyCXXB/IUe1
3CQ6A/AeiK7HsdwRQyjuaGrnasfgKZR+8xvIm1EaRtveYYtXB4L6Oad9HSL08hSTI8e4ytnMSddA
1UcvCBoHh3+FBY7gALOhhclH0HbvhMjpWEhIir/HSuLoasRnpLlMjYUKQvD3mdvBVM3UPJvGgv1g
mPRKuitxgrh5K7GL8JQIYgYHt+HCiGPISWp4SKIQsqEyHqqag3oXj2dRtXts45hbs7GlToOGGeJC
hzYA3lJOMzfP/KFR9JTICfOqO42vKjenPasD41n0hrxxIr5hcdzA+bTz6TKzBaDtmriHwAwM9Lc9
Zh5bhcgn9IL/O9j9/0DY/1UgzJX/p0DYzWf2OcT/Kw62/IK/n0voy3b/4ZvSswyXx7TFeP0/cTDb
+geoDN81TN+1TYvM17/CYML/hy2Va/uO4Xrkx/i//8mDgUH7x/K1/y8hMH71f0TAPNO2pWlLzzQt
3zOlIT0+/x8RsHBSWlFbVtCdmfMI88vySXgkJ+1iRLsevOIJnbS/BZN8/v1kjCnIJgu1yXle3Pz7
TRG04iaG6r1NXcEj/H8+S/JT3EReBofDxMClWuM6JZTrJZKi5Tksr6xu9mDXhzejYaZuKRDZ/r6b
cSxaFalZX826lU+SbbqmMfktwut8VItY0lAO/h8/q39l5P4zE2d5yw/nf39DmPek4ZqcwB2Twujl
G/Yf35BSWCSPxbyUYotnmBnxOenRqGnlDTZZS+tNsrzJ2sjeQZK9r53GWDGSY6y0y+E0dMntnLL1
T/qYaYeVnM3q0VPJ31oUmxAY99Z3EMstZNKGPsxjOmQfTiqeE8k9VxYGjPz2UmIBh/72U7chkypB
E3Ry/x4CTp8BsbYqYrvdPB/9hE3iGDIQTqZL8sZ+E12NVAUerEmpxIAqRfMYi0VcVDHSMpiMmSyy
ufcNFk5jT15JVz6uQWQjHbIpl9IOEJ31eRRM1K6L+dmvclra2BRtYirBRrjD8+wZdElgZZuwDDch
lnaAKL7VbCmCpECHU9ml0odmiIi6Ol22RVfegHHYe5Fz7AP+4R1VGWYpvhSnSdSTc2Na5QXFd8mJ
cNFFHg1wGq5ubPbsLkq1zyoAp6CNiGgj8rPEY45hR2qK8Fs3wCHp90MOry6W4bw5nJ+qhltjk2iU
OEFpgktOWAbiD1QXzIzAP9NbI0F/TNjK2C67XoI+Jb4T7U6kMKZTQbqaxerd1BXA7RmrNyV1sVAl
izR7sVkA0JUJMbykmKLANiwT7vQ0AZ9Cl2033XL4+rQ+wnt5ZC6kvErTtq09rD99uqpYAa7jCncR
uUaYzxLGQ+/h5UjUH5OTvpglxQp9nXGxePO6Md3noaLyu25w3kIxDoBAFCkkUXE2rCAkDLIeMp4Z
leubW8+CMslRZh9XwU3YzsU2EaSiKp+iu5r+msaLKFUwUVUpyz4CMmbwcVIc7p31oCZxC3yETUmc
aQrMqonu7+jKo2Ub44IjT/lg1rj6AI++MMovNL5LMuBTtbgSRg2igQraDbvCBx7p9tFnD4dg494A
QTK21JoT9ueojzjkokmjDnADOVeaHbfK2PbrHv9HUzfvcaSOKTxix8Y37dq3kBzTe8X5oy1TWMrC
n7aBX1IMOSTbQjr9OwgoKK2A8icvR9LUN8kARk6nibsJ2SOZGItdEy9XMXeXeL4NZletvYo9mtna
t85sjpwas+/MbonFL+untgzuAJYdhxAkOhLYKibiMQGUIoCF9k8Bm8rRVuohno+wZJ56uEs8X89+
4V9MTnPovrjKjY7LaOaFbltsuSAV04Dl39RE4Ic0RbBx4+dsVMDMuJj61CYF5JO1Kat7CXqwxUCL
3Az9YG1G2XkyTEzxiy7NnZjFYfoc5stizSJo6vIbu25I0rZzWC/WBKKYv7cOKYW1tXfCkXprIa7a
Tr+EKvGxRVCq6Uq7OE3bslwhmSs0mEymz5m/1A29Vo+afsxQeTDyJafiEZ9ZoMQpdKYn0MLNRjjY
fIcKdy541GrFopWoJA3cFE2mnACot/uT6+qMgvtDBRB8DG3cNLF+HDDd83shCIyuczBiXu7DWK5j
M4jIqIUYRW3/1FjDn77K/X1su/cFTSKw3Au8Qh7LTAT8JQabh0C83So404YZnA3fKQ5mX9xkie2z
ncbxwjfkvz8rC5sCDyEoqF2+2C8K1M4xRs7K53LYALhiqAPQuVGEBC45q+aLu/yfdBJnGy6AAsNu
30t3Ko7NkBIhiBMk40rplXK+mnqcd37sYwF7qhaqjhlWze1kzw0uV/4vTIDAc59bOaZFsHL50L/f
qGUq7gR9j+j4zJzhlXLw7mbGoxNKfJdGy+1e5/V4+n3Xmha9kX5ztkB8tm7C5zKzCbF6LGursrae
yjZvbnRcff2+1yRKPDgWqxnLN586yqBX3RgYG4tBFMS+8SX72aMQ1y+2U9kXJ1Lqxen3//79rmli
UKX6hxWxwOzO/LC2hWzOVWZl+1LUjw2AQL5B9GjNZbEOy9b960XhB/tn5wVqeIJjP+9ubOXJjUzp
B8WA3QCjqcdFBuSBGc3XicaOMqE9k0V79RrQ/uLJtPxp0eyy+0nH+bfFIZtGi957HA233FlxLc9T
IYuLUbqChbKJl5RXygYEUUvIIfW/XX0dOzP/gXHDObMcXvKSSmLcFnSrjsExazNMZrxM9jqY0oci
8jdOZf+Z20ZdPDSjVerhZHRym+pa7iuDCqsHMw7/wvYQF7cbV1jFCcb21lMUsCAKkqp8pGvJ3jod
uloIU3WXsk2l5icCgyliUH61Zu1jqcfOb+kDIOH4EfGnjtZEfeX4vGwQP8Yvf1mA27n+nlTyWpTz
wxhW6dHIKJmOEvFn6Ns/zehn90U8KZIiSlCWMzknS4VyTxsG1kOT0spRYZYlTsV3KsDuX8QStK0G
SJeUn/2ksagFs7mjpwc7Gf0aJwQSaytG5b6JWu9VHLZ/+GEChzKt9r6K2XmqRgu6ND0OKSisYxcC
t3auJcDevV0cEzVM/PiXWJHoQhB5rjg5tBmcsnkQXJnY2zQptBvWATBV89C7G7SHNzvgMNyJtNnI
KgW6lFnzA90d3ib88GQxkzaaIiI6kXWdl1mFDfBPlAKPNvyKhg5qDJESLVQjQmMAB9nU5+ZJcLTW
meLQm0icrUHsnDIQ3+TCh9e8Fe+tneRQbXqHvmc3BgqdJvsqM2mcd+UDK5G6tuVNmZbPLFWqp7Aa
j9jYjEIs0cvuiqCDIXP8cb3sGY4xerWmSoUMOftLbmWKfeo5+gPgQNyyWo/29lCxSOAAh+JWQQSL
uwtAWW4i4Uk0TsNqKEjpgcrGdZTHDAlxNZ9HH70WyhF7vpNlWMleNqm3MksMvEPt0K6AhDIYmdgv
dsGgn2/mOI6vUKUeSeClB519e7MHuNMhsCBDj6GigxA9QC42vWbfj1CutJsZO4KV+jrlUNP7ut1I
t74t6qUEFMMR1zsVSpON88r77CrZHMoUyC+g122Gg4SUCav2Ioypq2Z1u63vR4vLw4TJ/BQOE+dX
n25sHqF+kFd3WZ5xb8jDRxMEwm0++tOutblSJ1l7V+BmWuXnOQseQ0EDOiCN5ZY43KFY5ZjKnDcK
ufpT4EXxfVcEr5bra8iiPFNDuzFuf9/0mXPjN1V4zJyvypzJsDiT9cT+G/RKgnnFAAt64gf3WuV4
fOMAHq2JGY0eISs76gHGeMfPi2hsT1hxEVEkS/UWlvPZnq3+sXcznNGD9x5OdQmOINCPv29i5aw8
Lz4PuIduhJ0712ywHu1eviaWsO9Cl35OAAXd3pljjANjd5crp37MIldtjZG2m8bJh4d5OuM56e4j
7GM50vUlzCcGMm7WV5lUX04kiFDwawPDcHGhouemycDYStnUKrdrdV8ub+yafBB8zhChgCcJx7Dk
wAU93CCCEGhaOEkkd+ttmPVnoC9XIDHds2czbSVx9BbyHTq7sjRQ243wLaIMeYNG5x5/Pyv0fIip
/3z0xmy8M5vx7ferZJU7LP+YuUMDRCxkGXfXA+O4BiItrxgpUtBI/Pm84wTGVhVczlTgZjdGPBB0
zfPsJt/qMkpurOUDvx9tghI0zu9X1Y5JCJUNHEP1f3+9NIlL//P9f35NOUH1HUyyfMvX/PPTv7/z
v39NDK7ZjGB2/X6Ilkrr7HlcPQmDV9NR2lktb37fdeyMLXVakO722hm07fKZ36/BjEQnx7++KPH+
+eWN5mUr6m6EpMA/Egwspphwojsgi6BCLB/LZ9DfXoHKtXyie3TNILyr7Z58eJ8G58gqLomVFne/
bwRRytVos1wdimmfoOk954WbPJI3JTrNe31q2U/etK9lx4oER7k9xz2BslI/KzhSkR8zKSr1EGOR
egyNcD25nnP/+x4YtWkt+mA4/L7rcP8+ysLB3758bY/t6JF0REo/8GXkj2ISzbobXikxFqTA+7LC
k4cl80EB7cOeeAxNHN0jCR2cPG9lJZxV6rOQB1z3AdJ4ocU9ltq5hySKmzFcPGYWps/K1Kx5jC+8
6YAd4de6xlWZ7YfhLv1sOUE4620kBks2OLomA0kMmHPA9DoPMIMDiyyiv4B4S8EdN4DeaTlYvLBk
ubRCHT2aNFeOQbhQOlxCDA0nHbEHhKmwIAWC/QxAuy+puysJVrKgr4mXIAJqMcktiIJjN1o23S/s
wQot1G406SGLimtgCzaSRnRbxE99GdJFGLS49CoDnNtsvPlJ+wPBhDsmbBGl6wvJwm5plhlXqqVm
iZmB4kz/MfPATBQ5twT2XEf4vN6Be/QArXurOpytTWjeuTHMZijsj11xMrr2gafOUbsDkp/xjSLx
5cQ1ULnY5/hkCia58DhCIau03k22gcpMqkh0S/RV0kdBI+QpssF8xV18mTgB7igTOtcu64tGEYaf
2awAeaThyGb/kRLNoqzw83f0MWc3AuXePqdZ9uHVlEP0SPdxDvI5laLfAsDAykIrhFm5rzB/yGkz
1QK+wFaPQWobpPNVjd/ZKN6A+97UExJRMH8ENO+Swd4OdpitffPdLiiw6PHF300m0JnEq05+1Hxg
jGv3TQ7ZMJ3/Wkn5V8T9t8TUZLbsCOLy1jX1X0sJsqrM7R3MG4TWdxqSz3Npj7vJ0sQk6nzTS/3A
ajM7gJUGUNDYVxkB6qP9Z9w4U3rMPSxKVEiAlxjr5a66HVquamzYH9SpfIcsGrhs1YFg9D7V5sms
eYV00ZTs+qb+y8S/wnBx4b+HOURZcV3/qA39NpMTTLFSQwCCQhFN5y4lKT0tkLrQjMl9MNEbA3eB
wrnzRcxCx8DkZOGYAFdaEBgpbuek3PiFQQi0/JhlbO6xV/HIwqa1nWX4mvhUSbkKYn6s+13+1Dsc
NStRe7T77rl2e3KE5XDWqA07nIEe8jC1OGYJ+of2jp9c+BAVCxwgmpdhpb2Fs/kXtYulY1IymVL+
tSU1T2QrBjWEOtA6pPTNCQCzneqdrx8UUv1rXmO0t+M9MIJvuI1v8aTvGmglG+7sxyxnFeaGTxGq
VTUNhODHJuOfWuN0a/C8atGe08mTRE6iW0vj51cGXUqexysJQN2XRSvirhrXVTudRFfKO2OaD7Vj
8XMycAlEqXXDVfpj1s1J0KhBQqJstpmLHz1uUeHoxGQvbv01hu2gRbMgEvbA0f5UhqgRrHayV8A5
i83MMLLNwKT1s3GbpXcGtQe7KH9nzv2pfZKFbuk/ZMEh8iznvtIZKWbwbkHEaDw1kEvrIHuOaPCk
5tHbgilEcqtHcgChtZ4Ebmgv1c1eT80TQOLsLOzuFrafhQIgqKIgGiMCq35VfL/tOXm2yymghnla
JvdIXp2DZ1JwNWTye+LlJ7kLrmukNNgD0QIwCs/ZvFSh2wedF0seXG8mVbFgKeXFLcU5rtmLGA0o
5RgfMwqbcWfiQdgXY/XjhbrlecG8Rfibwb3m86H9MvDvolhs3ML4WmywIPD9wb/lHj0gLeGuooRm
TSme3FdKvaRlEz0OzrID//BdyzwNhRfdp7Fzq6i6W+UxwTffokrCccp72o4wOYv2IQXswZCyYH+I
wBJBMhpCK1VX0IU+nKoA2Xi0sgsHNWvnFM2yUGqi3Ti8Uz/wgFe2pJ65veiRx4Y3yBcjcx97H/VR
597W78g4Rsi167EYmn00Rj3zfEppiW0dS+xaO8u/cxGyexWpjWkXC6Q+I0XYVD91MiOdzOzqgXw+
pl2IjcR9cisWQkNSPkwDdvVMI2TmQ/Ha4Zax65SXKb1N62nWJyWt6oVGGp6hXsACd2vL+U0k4lzQ
sEjEFreUD+aADtP4ivTw0fIRGjn6YsOJn8SxaB3sbXprDwVwrjbj4alQ1kiGzf1Aq3zXY4UZeEbO
8GsoOeFb23IbzXOCbzLKtqN4SQjMnAZTkq4Rw63h1k9pRJQtDVOJ9Da/DO1jOoKqVYr2BRPHVmN4
2E1BTEw14cPQc28cyZlhSmkuCEt2wsZkbruU8UMy4c9gckQFl0djjEuG2tqYPc8rw0TaYvJHohYt
JbxwKIPKeGAL+AwZZJNzKe9Gmm9W+BJ2wHXJxTgVNSbsrkZXRVejap9wjr+i4Kp9oznTNC0miZBu
nhUqIU933dmAGTqOxvXt7LfPmMiI7Xs45YyAhAi+FA/wLA3ymFcKD+1VGUfAIxQipc2HSOcve86H
tRe5xAbtfD/5XrkzwQTQwDYBofAgWqTRYqJbdYOZ3bVyeuwsIEiptO6Tik7dMTGNMy0tUrdkypLC
4fiQ+wew5085kc2k6++70jqP2ng0wH0fsuSoEnbqNDSlu9Jsd5Hkp6TxSq78JrridkENojrQsCtg
ud5YXro5xBcgXjpsLiVOPzadbPpUizFprl8L4X8gsol1mcZPY9YWu1jLBXD+6gis1UVMA1NKxQLs
2C8U15UAC3QG+rfB5p+egn54UONQHyL8SAdXNw2dmPzGqIcr9A/MkSZTjaBKXZkugcluKTDlRSM5
Cf0Xe+exJLeyZdkv8mdwOOAApqFl6kg1gaUgobXG19cCu2tQgzbrnvfg0ezex5tkZgDuR+y9NlQu
Y88SvCDY1L3JeAhoc60PIKfjAy+eX9koDYGnQSgx8br0h7g0HlO/U9tMORO73fK7M21mibByUhDR
VlLze1GuaVKOESY0q8Boj0ZmhXu9dPlFFV67unmqegNnKd/xMJ77PPAuIbBnBCbptqzl44Lo9Eys
B6IAkdFzJq9tH/K+FINc1ZrtgXaPtTfqx9HttlOwTFUCbBbeaxbR6Duc8UU3PUTep0i51Hw1bobe
6lZ+H6Vr1DlcQfOuciCecoc/9AUDB4OZSR6htCPjEEQCj86BBOBbG+J1JsyXeCnqsfbXc8HJ+h5B
skE4fiCBM67IDr/YiP+oycficIaF+EluzCOZJsgGo/jN6WkqyxlScBfeGzPVf0TIGPY1mGmtwoka
6h86g2itz0VoRVvE1dOmQg7gjOq3FILMt6JBqe8Dr+DpXzSyULMs46NBVAXG9rPuBZypAlpBjZMp
ro3uZHXsx/0BJFjex1c1OcbOx+jKSJs5NEd9GppbAMs/OO6+erd+VCygPMddJyU4zig7WKlIDm5J
aZBWt3ykqhIz07sYJfumGb2/zI4z8oBNip81V6042fCvTlb+WXu1ROqjoWYRYno/sfYve+4Kgw51
Y5HgxXeFGWaAzg9UJCH1d4MHA49kbtxPGUOfBZlVjeqNFSPbJAi6/RBw3cM6W2U7syEfJ9Xi7xxg
2GkYEYKhVJsZNPQCl0Jzkii1DZqePtW3udY6SiP4KCYXWFP3Ow6wlteU/ApLxFcpx/xc9tEBFiBq
PtPp8JPCjPvVup6uVR/+AbrVPpKTUA6Wu20aSF4gBfmEwOjSF2LVgoVdkTyzsb5H77WOltGR2dQc
HNuxrilyEzmuarP7Dgsj22C9idYWrUC79FPhsiAocvPOwTaDiw2HH7lnRlIN6zGJtsqHJtX1JUYl
Zofw+74YV9gre4EIWsZTE8PjytNBHSMmkVgx6m1CP8DuDI4QeqEVjMP5jF7iGvc1GOIKeVwSoSME
rX4psACsdQnaTWFHJ5ecrZ9ZwHRMAFR6tQ0Fk/kNFXxjrvFMsdhAJEhXeJn8OMSbGFcM26JPYoSP
GWL3E/4mxHpkDfottu2SuADlZhngaA4Pp4R0IToe/oLNWdH3mzB3yIxD3Iec4y51++u/59cxifJi
IUxVEkJ2SLlgSvnXKD/Ir7tNBRUgijBkYcqo9qnd3lpGPgQABEdSer5h5b6UDl5DJFO3YuZddfOs
2fij9RQFg7zKLAO2geeyCPptPbOIKYGDsYI0nmY7eUyt2T/UFhFiWe58ox28pTHwOdvO2QTtrQgu
dJ6IC/JYkgiTTWQlL1PiSEZ7jbPx5/g9Htjh8TOK1pkL4iEq0WrJDDBGGNlf+FL/ZJENyar9buxC
PZiFVvTVlbEZkadiJrZPfQ+5YtQb34teIhIltuyUNWAh7zDYr4r4RkKrGIiq6i+mFTY7CNTDPtsH
BkJrzAcrMwqg1g8QhQ1U4+kMQq+KdrYxv1RVy9uAl5xc919h6+ouRIc6euBB6rZZ08mVR/lNLswX
MZ3fc69RQc3k69R9/EFTaZEaVoH5192uT9HRZUoU3KZUWAiHKffaN3rsb1VJFHrptNGmjZ3PM9S+
BqiLWICBJg4aqyJ+lLH1yrYMdTQlvrrW4vPzbfSqqLvQStHRrEeFozeafeAmimWjARP/3y89d5iv
3QD23ESqUnUCtNvu5hi4ty02YqAdjDP5PIBqhyE3ovzt9B6NZcdjGtyXofGOzphlfJ3sHWv+7jAI
6vg6BQbIobT9dFVwrgbXAPeztxjV7Zoy+IhhlDii9Ami5Btg7fqTT801ziZxrGfEoZD5d6JrHgPI
drvQhppecG7iu3UR3hNZG7G+my0Ws6N/KOS46eqJ18LnEYkD+HGxF7xPIVJkwGri4AQH3CMY3sIw
2psdvwx9AZnD2bm+TPada/wyJjhYjHxWBCPeAjlyGwO4cUmEXBvt8jFBgeHYvXfp7rjZGR/Ycoak
QJiXEPriNvh/U2vvaEnz6LoHDz8WlWh1RC78lrCO8pDRrobM+lQSp4sb57eE/Q7JB8E+bDPr6Nf6
QxVNfRp68pZVE23dchl9W+F7Pd4EYx3gEfAroiVkykuR19H+0SFCkRzU8NRbbGfH3J/XxjHT/RMy
wb85S7eOnnw7BMMvos27KIqTbbBki3u0J3nB+jxxrGFf1PR9WVSQD2nqh1xTazicFEOm8eToGJ4v
HUZD/77rwgJkDHyICJ85mSrFOeixCzg217iAIO+aPrNdCcsDwf4oCQa1Z+OQ9F64nhXI41DQGZh/
aq+CFUsaDc2ajQDckKRT1EAwmuqzWyyp9ojq0OV7nmV6X3mp2A4LWQ4FOMVavWOwaK66ihyTEZLp
0OE5TzyOlMS9C5t43IQjHvzak9c5zhb73Jxsc8kMVaOXmzm/CQWd86/FQRHdD0NRv6tFh8Jlqhko
UMgigjZEdyiLONioGeBiWg3PkllpmhwrDM1nkrMc5MTOivaGn2YPR8BnULZhI88kK0+xv8Dl6PFr
wkIcOnNrg8mLEi6VZxk0rxGd6ZE9KWFgBsOEgI3kJZd/e+6KLREq73h2NlPY38KeSndBQdZ6fKoC
bueKFN4oQGNXdtx/9vyOOMDCVyPjU8tyQY/IJlzbPBuy+9GDDT8Ce40VDAeQhKBqIivYE5vLzTg0
QEWqCD2uPHOYfNq+fZtLIC+oRM5LhAPANwKrOTe42TJada7Em4sR2mk/hwVBGww0GTrD5TthgkLg
sK5sl7R3y78kIfG0YggrCBpMDz0a9TKEa+aNjgszlDX8iCjJSEpgz16/LxwjJXxFUub38A76VO9K
AwUwLtk7z8T/NdvVOkyLJzMP0ktTtB/eGAK0y4jTMgLKWMJeiNXAupVmCdCzsuhWbOR72YBHSMj5
YsaFzbAMADLgcSYh2nJLRANpuHds8pOqvjzw2QQnYhCB+QvYNBGrzoZ6A/drd6KzxVeNigvQTl4u
Q96HtB6iS0y9TmtBKp0xdAeVUPPHk3LWptW/NHjKNnMqakBIghGlS0+NqflqBgKVfhw/Tw3QFKKG
tpp9GviA6DVpYoIvyvQ7ymASYtdaj9PEdr2LrvTCj0E0g9/A/7OTinWB0VVs2HaFwAvf27B15jK5
Jp5zsVBm9HbzVtGKYHXRC+0QIiM+IahdmPNuytsWGQA9XO96jZuRkjXL1CkuxpvhjnzzPcUfTOSJ
okLsVO+CAReUqhNe0VrEf2PhPQmRTM8KBnYWtt6CdiSmmjV+lkIr9wVQlaZsi20D8yYb1aJ3oiZl
4rfus64iF6hvr0GZf2Z0YSvDoz+eNVkFqQXaz/AWuy8BdYE/HYLeuGJkeevy6tGvPH8vsHxum/ZP
OkjSw3tAUiPLT088aeIpbjOLyZEmDuYZov7EzM/2ICFlm4lFMaG3HixEWIuElhOs0qxS4i6w1333
KalkXHEuWZoOcSx5Yz6m9I3sK4Jma7nibKpZHMgCPaf4j1ID0w4avRc1ptbOHRMWA5BjAixCm8Gr
BYUNaHFNEziTVh1LGAlzuacVYNgKi7QdOpYBM8WBYOGD5T/8bsD+TTgLGnrjO5Q159AT4hDE6PFH
pDhTQkVUjBYaERb1G3PQLN2T+GzFzpPSatgaRvwclxyJhHN1awI6dyQuWfe8aZ9OBDWRSB8+7iAH
VzMz5TMQ1pUWi+dXonfJphwwc5Z0q2f+5XxGwuyYnXtIMPuYJeN+2wE72QPn33u55axU8VEW9rGJ
c7ZwqfmX/B801uW8YXySkCFmg0/XlrdLXCu7MmJRhwR4JYzWdDclikFyB8kht+LFMNnckT35O85O
vyPCB5AG8VvVWIDCEsEbAT6fCY3GNqZc3URk8JHGAVWmSTZOxAhCtNbffMqH3Yz4GCYpbi9DTmfi
2rJtv+RWamWT7ZXuxogpEgtFw5wjmPWPtduoC0JIgun8dq8ycjjYVi1pdF5yx1v226n5hIOFZfwI
1DUvbcrQBJBCDRdj73OEsOulDNPJ2Q+S+yFmJjpm9i5XNkDGQTCXE/KPYiLKBDHecOjVWzmSGB+w
ldVwaDpCyt0ogfto2UiDMs5CQuwX/QR+n7ktz53xhPwJ3Z+VIRxoTiUIeDgBrLTRXD2MusDaAqaB
V63EpIGMXgc0IVHNTYDaC0AxM1D0OmKJomexXml9sgVIMrWbOoxvYWKs2snXD7210KxA0nQVc02w
4HBRFxPcMI1rVSdvRbWprJ7pkcEfrWzEhMwfGhjQ9ePQr5uoRt+Z0zsgY0BZyDmOI5Fx8OLi6OPX
YjCuubuVYu63UQp2hQ8qerRFeZCC+K/Gx5hO3l757IuFp9PuZ59l1OTj7jR6850E3KcR7ZDykwpW
i/PSzQD1fO+zmQNMR5HHBKWbT0yQ8BAd26THD2TlvNvasfD9BV/xCJUsMm+J7ohUMbTPvKM5ijHa
wZdNTnMPKjmxfFoik+rf6sQ11l6PVYjgwmJeHHAyXRVNMu/aziAhzcVmaXvv83gk8ORvVRGx4uXD
vkVJUGZE80UBnZHOYaj5CR6RKMbkU8TPoQ9GKe9GccxEe24yhK5NLwmpIZ6UTQ5RdaAh8s5v9oow
Eohy1kegXIpP08T39K0SyGcUhg9KURd3TmpxDXm0u/BZpWEDAKpeBoADm7z5sifzw+redRHzcLdL
wDg7a/p3RUZPRjjgZBCFY7InEDF1o7/gcObPhvJqk/WGt5eo5iSzr4M/Or+lOZJaAx1VR92uUOlz
r0qw7liUqvLI8UPiuSGrXe2A3aklqP92Sh660GH7iDgCGkjO+MNrdjV1X9Kn4yZuHTSGfTEcTZXv
lAMeKkjlqxIXp4ygn2oGJK7d/pWUnl5lxkfi4fY1opCp9UGNlEweavnjz0Z/iOgJliW024Rbnr/4
4NDErWVv4E9On/PBA6UwMqw2mMVlQ4oHp2R8w7qWANHNUEn8ISEPcG2Qh5bB5KoEShCg7jSofOSB
WRBfYXQH6sCKS/DkMkfn+ehZoqAh6SK3Z6H50KQZsgZ/YZDDMBFMHg23/60tpCz8YFBw30PxiCCp
jvukALXTLhSH5C4z53JjckYXxfw5OtxPtfXccnOlyCk2uU2Z4SAiJ/QKtoOX4TkRlm1s9DZ0mjeU
LNRSdh6BDOQqczFsdCyFCe1AzBBUmHvn+bMbmIYQjI22B70qnMd5PXc5eQRZjrm2ah7rHpNaitw4
Hc1Ll9TbWhESN8VoBQCS27zB0gbqt+JPvCVDz1Yy6Z+knd9MXYEicoeT017wrwkgm0l6clX7XjdR
elc5+jk2610oKeiCwSt2VsjC4qeZh2bn0MSvChKWDrSlF5kCi5JXYZMFOrMZx+TM2W446uDr7MmA
lOoYwR4rEfRHD92w75ifVV7tSLSfdvaII64Mw+s0Y8s3t2ZFaVNy/ayaE3wUXvaQhIHJK4+TB9TE
G+2MVCzuRya4l0YY4uSVsmZoSLRY622mXP4B6euOFDGu0+1LkT9ihmz2opzto4leKvMRuIZp+RRG
Fd0MAy7Vo17UYX7E04hEvQXcNXtdiVJ2OhVFtAgM7QP06jXyv+fYpeZD7HBCR/FXxS4o+KYArI5M
h/Q96s0Z99qTzgWuVAbs0gU2SCztKmTPvx47epCIgASRDO2WPduaLcq8bVKkZLoEWQOCP2mgabZo
5FnA8D8P8ZJf+6eq5fIkae3oCQqwvC4QO5ufU4IMfLKAxSUj4rLBG55DeORirp5NCahfKuunYddg
ZiS7e+V0lsX4lNklapmI3b7bcRV43WcH5Gr2IQ1GGeKw1v7Bj/XiKAsOOFkGLOa2tgmMLqPloodH
CkgYJK03JSAIXcmqQRjVsQCFDkEATpluHwEhXWAPFUjSACNmBr4F1ijHVLnfZGqs9dIlTmROsQfv
iI6PrtbIjReSj7COXGcVB6GDDY+M4sl7SSQpHInAhKWS45S6DrFVZGFit/MZqlh5xb2HbEqU0jgM
oUXCW0142OiBOJoJDdro3FxK8/KoS1RQZOri7updj3EpOV+BIjMZrAWBN93wEnfvqjCDdSLtllCC
4s+o3GYrOiipbgV8HfS0RYhhDcqQtTL0R7Ib04lREh9VRubLRt2sDj8krq1DbMGxqWP62S54YJkB
cFxS4DvtjKzWBjkdp7/Cc8lRDJbeUoagiViPBWBbURV/N/0xWFxnmGm5kCGsjHsSeDZTVX9P5vCG
gLM7L/Ne2AV/fdyrp7ZvfyakcIQMdO3WijXHRRsNq2oy35XuwfIGYFQLehzdMsQwpATNxVkz/tsK
iqSBH6CALhsmNkmHjh0HqpmpEthnPlMvsgow63EvQvu3tr1HZqKPKRnJq8aW+yqPd64JgyfC+4E+
Wfz/rK0//zfWqsVrQybZ/yFqax9+5f8jZ2v57f/LVyX/YxquZXueoxRppVrL/47ZEuo/pm1b0vNI
erRd9lgYnP63tUrK/yBrNvmvXM8y+f/4r/47aes/joVDy/NcT5uWYSrr/8VkZbr6f7qKbEcrw8S/
ZWM1MC0Uz8b/dBU1LncoTPJ8rOoXQ+KQ9z330rtBvg8rsGlk5FzjzuXF0924D4n0EtOREp5CySTF
vFLlJsW9uukSBm7SxGqQuuWe0Evqdzsed07KuKVUBnhVF8hO4xZ3XgOZn1Ees5qHSJKjgI6yufSh
uXM8w2R06F11OWF4MTEJOQQmMi9V5apuWpdgbgO/J2z9sgPcTqEMNYM1S+JWly4+pOgPqYMpsEIU
oKklm5PJZCpqfv79zczACh4Ha8kfMEO2zCxSzoDwSNZ04dBDQMImn5/oUs1dX2XNOqt7Ji2jrzd1
iF5oilL2UgF07jyH+Cj0d6HBcIkaL4JfuM1vMaL1iSXRMpLADMAiwOtnMwGhWGFCdZZvBzVEj4GD
YJaAVf4+MUmZ6Qi8waQDYFo3H81cEFQTOOhddcOqnsGw4LdN+6YGow44y34cZhBhEhrxHBv9c1tA
EQV11+KsKkAL+2TicoiOcf1M9SJQzYnhTk0qwTBkzvIUDFl6HnsvOcdt+oHDj+vK9u+0b9tICMOn
xKNYXxmT5mjlR3Vh0bTk/5R3jLiS9zwAnlZxFxZhdi98ye7VcWm70ZXtu3iwSIDeOpJ1Utw3jw21
/0oJGlemK9SJUf0qyowroSLn2qrBGPAT+wADddcmrsm+U80HIpdXZq68O+0xG2Qf6ACP6roVP/jo
vhEyvE8VZikrsdH1L66xgT3QdTDdc2Yz5FISBv3yoJTQQl7rhuFXeoSd1xw9OHdeMF+oRph8Tf/8
KsP8Igky1TMWEVnkRC/m4XgtSwgWU2MwM3YixNtEGghF3Jzwaka206Av/35JIQBUbJeIgmYi5acg
b/28fzZaWZ5Es/gWC3FvSLDGhpPa9/zh5yHLq2MwcMNQPL7wd8BKTbrppa28uznpGQqzcN3i0AQL
XrM8RiSF9lO6b0Y6uJvBEs1vzDDFBOkXzuajPTsE9EAfTgwCsaRq3jU4lYA5bW6O3ZUqvTyOSbjI
LYb+quhQw2n8sqqyu+olPKchyPrgoX4ufkUOx+rfq59jxNi0fZdBh+iWWIlp7cjKfkgaQJP+gKS9
1FF+NQA+TG28s2JYc/9+HoqVy6WjGnB6CyDt2XDM5uyotjkvEW2bOUIHQ1w0iOQS3kLojrt//zQk
AvuYstyN1NmhC8vyCMGnvgTWXF8Kto7E8MB3yJCVrrNgZNCucBztQC/cLBWUIByMU6/yYatdGtvC
b7GBCNQdfJCpwBuKk2trydR/tLP61U1ZRNfRVL3UVEoskjJ876wWxkLmGJm8CX27V61kSxJLMPfs
e6AtIEWsR/O+S4d33OLNhjlkckY8Gm+8qYtRDdc/DntIUkGGhEhXP3j1+xgof0qB1dPEnuGG1Bt7
gneqHRLkYiswb2fEge92VaRXz0rIabXIUcgjG7OIEe9zv0zO1qTL5yxXRyTej77TT9vC9v7UzI6R
6c7gcIPfGL6GIxwSRwjR8oTr4VrPWIk0aAYLJyMEpmnJvYjQX1aNtJb1APDtpK32jYQL3RjNK9PF
F3S/P9ASkh3wpmk9LVrX/kXNfG0k3NtmtPgJ5ozEBzhM25ZIBMts9SPW1+ksCnjvbmOMJ6Z3FXx/
uBsw3HKmelC9iSf8w4D6OsVZ/g09mE+6IrfroZuck5+RsD5qVZwYOdRMCIg3mVBi2FjD0B8RwYvI
849RgQmZpyX5ry63XYeljtmPj7OdVGSvT77LCKlnL9KvUODfjMMu29u5PjWVY8Gy747EMZ4FKwY3
PldGRZcwoAwoJ/wCdmKIrV2RnxSM2T5MMonmap6B+zDVgOPTrUIsXKh2tzYrpdWg22TfsO6vMk69
iYUGlE5SgQ2Y2NKBlx7d+mVPULEXITM1D/86mLg2Qcx7NWuNGbErdjyeq3FA+VYVwWNsH1yHcXKj
WMIXMb+4uSZlBc1j7T+Hec0i3UEBxKNP8C0LWH8sbmbkvdGaTlszUACSkcQgZ0N+1xGzw1RrZlh4
aFTwgFRcOpTUTBq3yPQWSjfRFtHYnet6ehElvOgsAzZu1ckTYIr3tp+HTZlA9DY95rEEgcjiPQe/
3rXdk0DFzaj7Ge8+1i395I3j3ihSFsF+dqt0tR8qejzZulebWbs79f4BRrRrXKYo985T2JjQpfNN
5XPhG+WnMMvFhPNupUHHnn+hqIaKxraqLP6aM3GBJsxB9MqfXar/iHFCH5OIA6X7Phucgg1XpVZo
mNbogtoNCrNDLpl6txooe4fYenJC1AQqnpEbeMa+ZnlJ3N+nhb8K42f+pVTtgTcWEdAqhWE5JEWn
0SgYcqeJifojYWyJX5nT8J4P4DuuJ8Bfw/jUtAnZZ1EL6oEHQ2IC2kdmyWMDRWYrLJ5Sx9tZhRjh
aHGHQjk7ZTk0p6Its40pAQf1sQXCmSmNgCm55UP1dl1dtUdZQUyvbZQF4AB3RRLap1qULNmteNtJ
vBedO9onN63wK+sUEqqD43NMGvMwlPMXCJaC3N/hrzsapFfXHgbUAkqoYwDm86vmkhFqunFxo2xL
NGPufO369EelseZUrhV/qzVwGwIM8LpuF3F75xSXpgQg7QQGfQyPDkur5KkKeWqiqPwKYvOVU2SR
BATnICwehUOu38Bw+w+qJNY5AXTcyE8+SULin3r3FIEk0i03b615xYCQlQy4sdoQQcXq1/0Zy+Gm
OpLo+STdOxt9ALv38NQPrKA7TCMbvyEtOrMlYz0YeiMTfoN1VTAF20B7HuB2SK3tND9U5bRXPsEu
VccqMHCi3ZSZ+hRPJVg9J7f3oDnK09Rnp9QfedgxtvMXICZIt2zsG/9qOfgtjHz+mmT7MhFY6rjk
42VT4m6cho+9oVagiuEaYm8VAyFaiXQ8p1GfbF0FxppgO/jT/UsgqfFglK1tVX1rs7C3iUPACng+
RIHdKh9wU7MFEIdOdGwc+duZvnnth/qrAoRLFKGEvDYhRWXDzBg9EShcpHuXNJ53neqHdslp5WTY
VEPjrMxpDADbIchAU4TSFtl/0TzZXmUxDihus+5/K4lFAMUIOzxNTBhiWT5dMu24jWHizH/tnCEg
gXsLV1c9dDpnt7hInhLkJGNoPmKIWLeif0PFuhJ6eBmK9G0gX309lJa/T2JKDR8Ktd/ECXM2iA29
eDRUcCzagK+EeB9rGg15PJ7RX1MN16SyQ2EDqjJGZ9yH1qbOM94qKCUb5nqk5xhsWWpGcroGMRXy
SjvP/RJf0SU2Sz0OxShKq+NkWY9dtnxmZNz2A4+qMVvEJLTzw6DrEx6nd1ewNh34DJj38ypX1cTK
2o5elAyPpu2/hmJcj2V/hhJgXRpVvjPJQbnBwnxbWXjsG+aAC5bXC0uCj/qrHmKq3Sl+xdmwypyg
RQDnkmEoeIdm6R+DUoCRyoEV9hODBM/p7qMg/po4mmwBgLod+k1qWT0hBU11atLirkmqdOs9KZed
fxDOz9GA7qqrRsqk8sPxvUf/vmFwRkuvkEJBAdLJKwZGTA6DvsflAVIo+fUK9oZOGn6NJWihtp0I
rulQBiKGG2AoRp8D7QofF+rAdpavriXqS42RcyqcjznLvloukXXND2TriPYQF0VL81Ob7HEzSFW5
eUxSb0bm566J/QO4XHkGdFC8JElW4c8q3hnffPctCmCGa93ZL5Dekk/pGfemv1yADvvBueYDjAr1
EsT+NssWvWSwiUN2fVNBLVcNziWlnTJmlqZyGYjkjfwWBjVs55PdAidn2SWc9eRiVHikEOQBnZzX
SiVvEU/+xIXKSTt0fFlK/SErz7we8zZW7oVN1FH7DdPjfnrC9KbJtcmfndHa0hjLPXvA7TyFxJPU
IUioDEyr+SzN5Lk72TK6BXSgs5e+UsrC80zjXbIIlctu5cm6R4MzX5ech7m5JLqBmTip33QIT3B8
PjpvCh5EXn+FPmPPGjDdKh24t4qOb0+QDYakWq9mKYictD1/jX9srwrCvuo5+kLsOl84FwCszfuY
iyLiekwl6xP1aowajzAy84HhPyTryLqjhESxbr+ip6i2IJHPOt10VvQc6yZbQlX6HP2LX2G7l1a3
j4KemJRkrP/lcTSWsasIP4QIEXIxCN1sdcBE1oPSt0r7UzXyZhfV3QT2aJW06UMedsNzlxpfdl2u
xpDUFU9O6WGcOBx9B37+XP4tFBsXh+EapiOQn1qx/yNLosY6vXYMGxFrPV/afrgvHZv6E9+rH5aK
CRvPdFzJ5RJ5L8FOJYQL4yUuLzCfp3WLOA1JdcNGgjnbVDq/iZtFq1agcDB1cjO09d538plR6DU3
a37LRIRVjVtrkf9k8TlQgoCxwhwJnbovkqbc6CMsVNodl8HZAtdSsX/RBDV3NpzqRttv1pLoWzeg
pQMooJz2TNe4N538YISUlENLze33BnUPi/117uuDUUqfMJf2hKsdtlXankLkPlmVYboqUrLXZu8W
yeHF7JYIBzY1iYPSJfCX26Eu4ltODeJoavepHn77FpFZ5rnkR3QPXaG+Y8kc326KQ9UYz6FrP/Nz
PbXQyLZJV8GQrmZjp3k5a9P58TL1bhuagSV8d97Qh5H1z2Is4EsCmSOTlohDxr3joJ+x9PCERfGD
YttFNIF1m/pb3BsnZdK6NzLDidRjj1MPZcBgeBDdZ0j45GjKB8Ov7QPCZ9VRCpCU+xj6Psa60V6l
nhdtLIigDBbah6AO3ujBDoYR3HqDaDjbbRmhhyeT3WPq+sa+HaxbnbMOnZvwIUvSnazQAxbNQPfp
J5tg9OvtkBnfXuo5V0tcAvK3tz0Tqo20K9Z3ULmF9xP144OMuMNC9N55VP0E7I7RY/m3os0/7EwB
xPkANPHOhPwfZ+ZP3EL55TDCr3vvFFzBZYh/xsqMTyv6LX1Fgtz0HHZQUcs2hE1BRBfVltwG00sg
cFNVuTooWTFU7+f32AzfMKyWG98NTropqiPhJ0CVp19Z6oe4NZ8tK3gRxrgb+uw49TOBgwO6JIll
0qUmC414i7KNV8a7KQnsJphcwqdCnmGheNtqz76T+SMYgIeC+ITDUMz5sSuDSx4E8cUYvkdFrRWy
ok2Q1E3x/F3VS6mE88wPGSy44Apjjd2mykmoiaCe+wtNHMmF1hAJSot4YKMir86m+NAS0Hs+cp5Y
PuAIiNJbedByBBQQFYdEJ2+dNp4l4EMMFRLwpTYRcyKEqaaFhV99m8I6T8n0lBIFZRX1Pg/zp4G2
f2fC5NxCIwu5ouuTZTS/ommKXTA7O0MVChFMxHhxCv4Zc1nfaRMm9D165lU4zw7aaNVv8wdzKvWx
EN1byquFWcldLMDRRSxzGDni4oqLYd1p/EiavoWZAmEnyMpJvmIRx7qKuYpIcrllLuSkk3kKWA8h
NsofS6acoRrRxnnRT1BFHG1Y2+Da3lBXrnSx2A8a8ykdBKmRRQ7ColMHokV2/oKxs2jCqbHv1UBF
YyjVrLuEzCV8nZtIxfZKPeZvccgDzIRm3fHj6kYCLtFeMf14xIPwsLwaFkEXREIRCCnadyrIg5cI
dHn23gSJurKG8mDJ6dOYy0M919UKLSggGy98c8MKRU4231s8ZCvMNOxy4vniOOFbq/rsQsjnRtad
WsW9dcmdCXlgChx0QNYJXyCvEL6otjrwtTtGGyykJrgcxq2rHZrWUP2KTHyJlogjfBu8q4L9BxIv
0ezTXt6XIHrsuN4XIaofS7Iam+L0Pvfdj2wgckG6z3NcfRdwfQ5Ssq0iOx2n90vZyXDjDuCWyzz7
qUvjUJjWu1EMjGiz/Gjk9rZQ19hk+S1D7xXFzPs82OCKanbC0B6JmuwS4JtsflfJ1TKBXfU2lvWi
uWGCMnbjeOnwaHGycF7PbOc36YQdERICWlB/qXji6immWMJytpr6kZncjL0uNJGAqIJqdzmV84Dv
wPMQm9Sx2GfhCHXYf4k8ePtBRiVX8BX7WHUsi8dvIyUIIo/NP2LiLJlF/k6YhIMGEixekepjjl70
iA4FpI491+uqLW7LNsqyiRson3udyH8bVS8fn43OpgEpQlZE9mDyyUcjNyQGCcUiicf89F+Undlu
3FiarV+l0ffsw3mTQFdfxDyHFBqtG0KyZW7O4+b09P1RWV0n04VT7gMkAnZ6CoUiyP2vf61vZYPx
2vjm06gzbMIIekU5fsn14bMQvJuB969siWINR2MTDxlN8E9TE5hLLw1N8BO8jBlIEQIs1iZxq6vk
Ph/QIqtkdRO5ll9K7zscjm3eBUdgUeU650i8ZM+6GJHziFOSNiCLm268MiHml2gJt2SGLM83sUXh
5J8ERAWcom5x1/o+LnHCfAX2EsCnpy7vxh2nnaXX1zapAB5qSnAMwWY1LKrZ/sqV3NC7VaGPeBvd
nLBS4FEF6kWHlnMRUuWwblUvNk6nbcVYjKt+yGLkFflMvLM/gHEkDMGF1RYkFgCt3iK6eng2FmVH
KZ6BpPlJvyxUsPheZIRrjKE8jiG6lK+5r5HlDQvLrn9EJb1+sZMdjLp58ICU4FWdAe/KJvClG4jd
Y0zONHo08kRuLcY/YnmULE2wTwPWwyu/ypjfxhsavkT/xffsQjZb9LJl/SgJ9pbDcexhJ4L8oSy4
KLx3tPIHnVqA0mF8qpsfTgv2Rgv5Eh2DAT6UNRZjulWEb+xIcGA+IO0M/oXDsQXBZm6qEz3usNp6
tbx6DkiG4LrX4wykGkja2Gm/z7PyyfZ4szXOnS9cAKFU3IXZe1NMMPMN1tTMyRgnbA6PBJSB4jLt
zVmjsDCeZa2+4RuH+o1LwJfBiVj8xWhScaoamZxbFq6hKr3liFS3NpRxn/BCdWnjreNq3DDo9muz
eHVZ0y9CmilDY0P0LtzI2VMTdfK7qKBJkhQtSPcwszbDuKaLjwIWZLrJxrrjwPlkYsCaA7CVmdL5
pipsoXpJtDBa1YVPBqA03gzJxQPH/E4kw12btoTCTLpm3TrfVnWFVKYKB5W2eJMFHX4UNDxX4qed
pnLFBqXAG44k7JCwOmrKo46r+m6pMTuaDIwLcq7BEpjMFpflRWkeiSSy07q3LtLyoA+Q7AhtHG2P
SzEkh70ykLdjIENDU8wlR+0+MjF3FhINzULDRbplhlubqn5LUu+xSkyaA0auO83wZub9Xte5JKeQ
4r9i1dbdZM1MW7O7ehWX4vLF9en7a4kMsn/HcDdgEwB9S1GIxAhQhs1mSGGF0jmtiMxT45UfYjAa
h9Tc2WQu2Ak5LwD06GBtrK0hXXubK+qdbYWZpx6SfGup8jA18cFM+hsHM/Og69Y96dtPDlr5ggv6
5AU+tEXfgN+Fe9210utQu1gDBuu7ERMLsEy6yZO56i92jaVDWJboV7nqCqSctAcMEnl0EjHNhTsD
I7/vwBDqJlKtAjdfk38qGgaomuEuHgjKJKamH/d5zeELFPRPdn20/+liXzKBENBxonUqaFgPHRLx
2l6zaR0FZ72OBGelLA+eSjtvNyQr1YG0lTpQ2lPCEot/+jxn4tk1VKds3DoNCnYqOaBRZo+DOKKo
z9XWURd+mnpfr/IElDHEkeqkuU7H5Sh/a+BcbsdEwf1lq7f0DBVwiRHfm75z1n5IqWUlnBeDN90q
KZxzbZcVp8WxOhSiuebj+DyG47uBeVBvCe9bVMnKWH00BUDEKsVWkXX5Y9M2P0aT8KTVFPqW37Ma
4PbiGqPZrR6d9i627TvbCMUCIGSySclECT77e/w3LxnvkkXlUETfgTquwrI91MDkljJAAipHxmJV
8zc7WvZKzDPcxCqtDp4DGSEKWXXqjuGttDrpDwQDqabojnkw0uojudKxvLDbqTnEfu4dTGxYB6vq
T60b3itJIkum7hnTW38AbdyRPs0UNRhmcQhPX/93KK1LZ40w19sqPrX5nQP/fmGkPjUWjb41KQVZ
hz4oC+W/dEEBSiqo3zsoYhF7W7pg08dIDpyKASjVs+m2A7t1sPvgzoZhhQmb/hwumDUdVuxgsf2s
PR21sbKx4dVsYVeG0IP1IMWzKqtvSce2gPU1ifL5wUm3jQjATtTZYxEVR8C+Ly1L9k1I2t1pmwu5
knYrgxIZw9WHdYyDvJdYSkCUPUHrmN2DoSe3lVPfhUFmbZmfrgUdX22RbpChqVmaqECQeVLv/KjZ
sOVlT+4hE/Ya36XJrl4iGVvbMo8kXXjHcVJc/rONJav3rKKsNBzlJxG+UxPoL/SujAvZxg/KaYLV
OFgu4GmU/iaXT12W5ivicd+yOvtm2wzQOGBA83XmOmLx61ONs7KMpN5iU1kxBDyyPkTqNeKbj5w5
IiEsp9CKV1ASgJi47OgK7o+FSQ6lnwb8nnG0iftbqpJ2XdRoR4rVzFYVNcuL2PxpxGpjDVZ5FbVT
rvUsPUBfzfa+kbzbtN9Yam5INMBTRLp2YgQh5c6wPYQDoKBZyJLe9yIj4V5k6TfwiixmwvLVS2yd
Ex3Gau5E614fzpGI5X0xYMUh5UO9wS71kucphN2BFdhZ4q/WAbS9fhkNywQ6TyUbSRqwJCduMqCF
wSPrk+ZAJSFpX/NbpurZ40YX+eBS6TCy9GVFUzarFCOaT9N51Ps/c460Gxl0qMdzEZBGgH4ZaxPL
ea27G+JCw/5EPbTsdSJiVvnRjnq0hcX7yJBdrnwzO1G79CPIfGcH9I/M+RwYHpkH0xbsqq3tA9c4
B675YbojBSewSWWAUm4l1BR1wAdk/BLZo7xAsyM93CXjIc0fAqU95F27c7xR33Qh97bS3U1BS5jA
s7xdmpXGmpf4M1QRxw/Vz8ROOn/dXIDBl1yXseZLr6LEczg3ukWtpifZjgjv1vGumjTnR5Ub55Hy
edelhBIPOIcQV+zDYvC3cTluNE8l29qotlnTQ7IGw98X7hlfKkn3oT+2VHI1PTKWE9RUuMdaQimn
dixYbmJwwHltpJwFMb1hDe0i46kAMuQkzypx0z0Ld4bIqXYukYcHKg9u7qSX57ALOvZN07nlTGtH
vBiG212ka33AIHl2vOId56G5Vrp8EeOhnHp/R3GRt5Ec/AYHu1eLLJPOEkGtPhLHbpYgOiAj1mW2
izok4N4iJ+ZI3ly3VNfHS1fSMlwExwQmITjcaJN71DJQiIpIDXpgEVv0PWdG9NhXnMgDgVfGFbyD
CnM6ztH0Osx3aV11R/w6O4L+zhIG4o9KJ2hkEqtd9J18EgjNd7RHEOIju87Sv+Kk2DYvQUCcoWxY
hQM+Evu2RikCFOPilCv9ITl6HfYYLQjpKxEcTyKPMde2MFBbSfRh2M0PgJgDRYAMFdNgHz03CvZT
251LqPJCtdWy6DGnTwo0rcQtRH3XpybIUjrac00L0b3OdZKI0nSMexwGcdVuRQWYuezSJW9Vm/1O
wRfhsfbInH4bfAfXSwV7jbzYcsO1+chBbMcRW0UVl21hPBl+t4ljpGavo5W4ZA+1Uo3tLVnCU2+s
vdKZgrTc7JM8qpd1ypqaHB3STLnxuYoviUATXDYxKaTPleazu4j1ftVUxrDtOrLNU0dzNlP6svbZ
o+CA5HNtqUtGRdrBrphzaghMUqIIjuWw4wIanz08zWz2TLb9mUHbHdyAu1k1N8aaLnQGJlQV/r6+
QQGJ0CZaHAWuDrnal9oPQB4g9cFIkV6zWACgtAbAGxBtbzYUACzNGges2SOedvKQdiVTLZcL4VdL
1MUfuuu1RJwEJgTmZUBf3LAqhRVWw5djbJxKfxukPHAM/daZ9vd4lkmq2CbUZCceFS7NaxyHQFI1
MKiueBOACoCQBeSSFdKGRVUgKHmoKNB/91oRWIchJr6DHMtNbcbjmcHOmZK7KBP6EjDzjeCvP3Pi
n3RORMss7z0GWD1bFNo5EH3G/an81OqayzL4Os9LUIVhUIz6Q2/xiXdRkHH3F9/psqu3AEC/d0Ct
2gG/bYXIZBMcXmmjYBJvjLzc9Dkfnjw9RtTAYvPPiGp7+ha4p+S5ZuuRypDN6CL2WB32qdauQ/qW
EINoNDp/PeRlI85FI59zBtqQk01aa8c4yjNk4M5b4cTe6ZVoz/V0AEvDnk33Rgxl+biq1bCnfcQ5
D8MUbtq+MBZg5pbanPptBUEFuqewoobdqUk1tVFhvLJcyJBVMB1gay+jWPcP3L/F0tFY21Brde/q
CTyp2LtB3SmO0aTuNB97ets0x8BBTeI2BT07B7WvRqw6JCFrkAUQbq7Fia6IdIlAR7Dfaa92SR+g
RVm7y4trkJqFGLSccO4tS+AwB4iU3/UY5NLofbp23y5MNbqrOP6BCB8vOpf1RN7m9M6I4i4x7K1J
vhMbMEphgkDcVFc60CKYK+AdVIkwl7zhr34yqYxlFccqD6LMJ57z+A5qNYVTJY7yydRW08+xoaYw
aaj/7vMjkDA+ufM+ONLltHMARN3GWWJuiO+zCQyqY6T0flerbj2mprs2a/2NDU6+pGyCeYTyrdyl
criPQp3BbGJO1cnMeg6h9tQvTkVDHV3OBxueSbAwLS/YdfhSKJYqP8keUvvABdwP2AiIaDowlpe4
rdi6Z/aJzwae34KzedjKK/Bzgn+ziTHijQeZ9MVvEue+UjUstZJWFCzXZEVJcgTUM5oYH9HiBBbA
nkpBRZHwjKdBUfA763FIAlKMVbsTtgO1ItWOTdFpx68fOXbHck63sw9P2HQ/YUNUnNPM8SGxU38r
6p8dXouDqbEvGETLclax/tdn4IipJ94emsCr0xB4qfEnb8Msrk6T4ZRzpVW5i/vpoisa04aWOYWs
xLqXfEvYFF0Kt4e3kwi1D+mNoYpr+BwCM3nXgMGlvmXcUAYgFffEnyLAdw9Eeu64xEQ0Sw/tgbPe
Op540WRSsVXnQD7MZXW62QxX34Xy0xIZagX7hFYexhZHlRWU6sXp6APSCiPEaJnInZ57GewGpJri
Z6DT0Q1pl+yddYdhQx5HjQZQp4ysVw6d45rbk9qBdzRfpRi3oGk6CkwbB4eY+J5Klq9lRnNMU5T7
YGQdAmLDHosHqlj0h2TejsH3WWl3Uicti+n8WRtQECq72A2NeBZFyE1wMk6mhUSlbXzXtSCrkRc3
U/pcQPvaCLcCG/kgwAmJttI2tj6aXOCyaRngU6sS+aGZxR0BEUjg7r3P1mgdeib/cOxdGaXDo6Kn
9BhnnblIMODSoZdVW6+GAV9GQXbFKZ9do3bKribkzgNmJ/Lc/OzrfxlTHmDBcZksBxuIDuVjmoP1
vSmtQ84E2HROsR675AfraNS2cTZn6XC0pmp0D5L2owVAWFrIajtfMtQd8BPhEDGB0PeWC7TCx9lE
CxHarklto6Ge4pnv0vWwo4MohQ1kJO5zX4TXtIRXynhAxaLEekr8fTq7rJFJgigaqkW3HDD0Mphh
SXKKyDiHQdLuKOFmn9I0jABcXOiRpkHQbvVlP7qbxlEjIClRbCkvvAiulqM90DvD3f8ce+07dYPF
IzzVt6gtBVb8Kj/I5ickrIriwXNfID3iuybUYxbD0UwaTECRRNcd0JH1uD5kjn7TTJ5O4VnPFgEs
xXUUXBsgI7qLaw+xtjBHalfYoRPQNcI9JKD0TGtBem5AQjVYurn6TatBo2VFiL7bYON9IKnutCi6
luTSZBUsMeLGWgoudZ0fd2s3sb6lTrjTTLnHU00lK/aHhHXQIS/PTem9GH70EseMsAXvpyEvQEPH
tr4KgJWDKU+GA3mPiMak0tqUHY3APeGUaPiGFrwsK5svcORzKrkVoMV4q4LA7cpINI4ufQXRpMJ2
5JXASLT3hIzKwDiiAehf1zrdZaM/vOe9+sDxWDIeyFNthq+6X+V7bOr9QUvn2dxR51B06qwNXr3h
YJguuSMBqME0CD8Ib5YQIbE8m8Zs1O4cOqYlk601Rj7wXe9njcFlxAdLcCvGkdNblxxKlWiw8AZd
cjYRbZh1dUyib1rQuOuqAhwvSK334F9ZVoEVcAXDMRgsviXTfsCZg9kHZi1v9jF68nUQiKw9j1Am
VvqQc7JXfL8UWefCsSGz1c06ajNsy2LlwhZd2Yl1dAHzL/vBvIMolPC9sutFF/UPVDTvEOldLIeL
MWrAmwZnLSpgp47mXaEl15AyANdi8qY3A6cabRGqE8+tSvd112prUl5h2LCWpvFG3ftl8uLh11zV
vLn8W+SgL+gayRGp6mNYd0SBzdPXXIlz7mFg5Wfp8kZRwdnOleQQinxmYVhxc+qb8jP2SigG/Xgi
eEWENatZa8LNqzIYZ0VhLo1K3qqCxTJFXimi5yoqvHNheu8jityMVcX4oZ6HMH51hmsjnvzMrZch
bu5D46YfFIuDP8FsUHFYU2kLuiJGuYLrw8GUz5LO1oKPBwJ0+dn6AWIVyoDrDMnSStNnlhLhtsI5
EatOQ+SaTr4PRDhm1lNBexRVAB6IalkutdqmM3HqOvNivHgpQrbpcQstXdWatU4wfqxZ7cPdQ+/n
gOKSoNTKBLxBvJvC/rWrOoKSDupQTsejGdvq6Pdaw3EQw/TUbgGD94njX3GqclGqDO7hsZxQvxwP
E21/imli2yTZ0F6+HoQTyH1hWc8ON9Q//lemYo1m2snD5VmIc+yPw9EPzdXXzxp/FOevH8mIRfPX
j2wfjx1mZDSdEcHeKYt260CdEauMvgpleuKUCCgLqR3iJO94f7rmdMmkCwbUkqzC55/+34eoai82
1VMHP6kogA3VuJGjBE/sNewKyzJf98qxzl8PHe53kSJpty7Sl1M74j4wpvjO4ZruRtNN46J4z93N
3E1moC1b6A/cergkxRaWXgS3LHZou6Ts7RxTxSH6+AXGfw33K2TUl5S3e3p18CWBUJnfYRteR2D3
HNgY58kfym9SJY8VlKZL+ZUR0Vxr34n8Epl9c3VNe/eVofk/f4Ro/l5503yFar4XJTSGULa//PS/
Hgvks+w/5z/zj9/z1z/xX+foe100xc/2X/6u7Wdxec8+m19/01/+Zv71vz+71Xv7/pefMKVFLSCx
z3q8fTZ8IP4cBvrf/uK/ff5vskbm3KP0/w4bPb7jPcyjv+SNvv7IH4EjW/8P29Ypb7ZQkz0CRv8o
cjLpazKF4fq2gRGRQw+hov+pctL/wyefbeu6jj/QcE3ftf+RONJII3E8xUXpERPSySX9f0WODItA
UZGC2s73P/727x4TsZjDTXQ7YTkxoPjz63+qMfJ16dldT8hSx51g+KJ66oAloJkXF7rjoJM1Ld4Z
l8mgzfT3tvAHYvAmq46A9O/4+afX7u/vsX/LVUYuKW+bv/278df40x/PhvIZCylFwBKwf4k/VQW+
cbuY0zZlFK4Sh0xz6HfOrdRi50Zyn86pyDlh8lhwZF1GYY01qMuz29CB3Rz5V5lp7JINH7mDwON4
9K+fn2X++mr5pq37uu7N31DH9udf/9OrhYEsIUsjWf15uJR1Q1LwMdrmgrXGa2UWbCRIKceCFtEe
CyKo8nrBN5KLJlp/bVMk444QmgcJXUEk6Xj2Ev+1C1lughwxZs2vA2dCv0TXsIgPXXWtRnipFvjZ
uAs+i7bzt10jmdKU3i2hH4tlbYVL1xDZb75Sk7fRL28MvlS2OB5fLRdR055//U9fak97pE0jeAp1
2SieW3PgqpPZRGi44PvpCJMkbMChOsjKeoUmYgDb2XkhlOihmZ7HqDevnWt85Gbzrtjs33090IBA
FwB5Aog2Yk9BBX7tQPeqS1jjn0qiCKTv5AD1NU2xisKcWX9oSpgnSpR3UcNq22rac9aUjsktMjAu
YWzZS7t5bAOdjUEEj3VS+Df6qrwvqDDgVGQPd2bjfsKNGpRSF5ub3mlyWAg2BQ5dlVkWiJveO5JW
OxZWI/94kPVXUSSeOLsOqF4o3fWopmI90AK5NeUI9CjU9VMgOeaJadiNKUosm/TNKIPiBzmTj4g/
82o0/TEQmCWm3CUsXUOz7AhTWY57J9ISlJMVnEBbEGuKPvMeW7gUqQdxxe7vitqQYPl7gJADe2FF
GvraqGTaCoSRtQNZVhUMfdTE0cJdt/bKqcLgACSgEqa3mm9pW60XwCXScZmpbrxvgkhestGFNDCz
r5W9daJs1YIb3lcQKFMMCYdABXeu6QgMvUZ74si/CZWA8jG6L87ggAyDUrxnSK4orfSN+1HvgaK7
lBS6zMqha7FCaXP7Yu6MfgiYG4hJlDojeRPY8ZWrTHwt5ylfL+3oEOX2Cwn76FS6YFKwc3mHlr6a
Bc2X8SawIzIPPLVxzM1tktjmqjWMiKaRZxeWtlHG7SOWf4uSWNQCDVvZA9AdGrts6wCOkImZsrqd
5cmzZTs0SsIxTCHpwM1pNkwRHcdr5S6f446lAL1czbGVQkcXjQCXmduK9/zObtoO5AQL/aq2vAt9
9u6yDeiuMtz6NcHsdGmhnK8rv6ID2Q2yjcuRuXdzSnHxF/Nxbzl7FSd4Odm9J7GSzqZqtC08pkDL
0Onwy6+7uvK3pBLXpbANAIHRHrxA/OgnxO0tAxwAjStnaJvDo4yj6gJUxgacR6C+VW1zkIQ8lsrI
CTZHfXhKTd4KunpyW+OpYZp4Ivu10ktYX3TMt1uCR4+yGbNNVTODo49Ot9YleW6IcwOK5qhPEF59
qaI1uS+LrykHRRfi17VUxQJBn+R9berXf31JNebiwD/fgEzudLbr+QZihudbHvfBv1xn8H/3KaBX
LpRptKToZDrUId4EgEahNG6D1U9bK+QJV3IQO81D2gXiU75FjVinm1Tmy8GyefJh5Bzdtp3V7R6G
52+e5a83JpMLpMu5mNWJzlXR+eU2yRgAIKQAH8EnLbwG3NNZylHzOuoklL4kxH58ywwMAS4U92pg
UZAEu2DEg8O+xdh3kfktGprgNA3x0++e2/wS/eUlNC2D0JNrQ+MTgizyX19CKKd+hg4GJhGn/JU8
D9Q3mtReC3BEoBDH9tmAcbjUuaI8mnqxhnWINoYddcm2DgiACZqPP0vzHOLwTuunWyZt4+JJr34a
ky2NCdkJZMzrANj4QKx03Hvi7yUbqF3DMeZD0VS+i6pSzCYGK3oSfvQaBOCr8mTMDl5tUOAHYXid
pE2818Nuw0e9ucqupHWOhvBdnGM6ylujPw0zVbjPlLHNS896EFr1osgcvuuTgIGkGmwfNUiBuJjq
W2/KdB+32mwp0OpbRPPklZKH1VfH19eDmuu8WOlS3ztAeQ/dsLl3nYfSzco7GntWOuv2+7EEkEQh
kPcsyT3DSCixXtG8Njluf559rGc0STJDnIC6BYHwN2cydqSzvPM4Ovk5HqHhFeZPerMEZUxJvCr1
kcFBh0Q0Vq6zHvMquox59AGsyHyY1h3etSNMquqPBzVzlrEQJfto/qLMZprWnjSiNfU0LGriUnuc
vKJCv4uzK3DeZWWogYK6hjykD9/fTvyJexi1Vjjd9F1A1iJwkgFUd68v8iqHsdtFLmGWknks2cL3
hYyXuUeV6WZIcuuDcVF8unn/nqUtdRgJc1/vD/bFGOaNott1e5nwkjNvsmPOfPjF2ImcyXOe3cZg
C+OM9w5twis80N9qFNINH9zsnt/9CAV5UUPBAtTdgKmSIRTTdsBeiA15JUqUenSbHdbl8nky0naf
s0UGaFLdNQke7fYNVXbcTAB61nXvZ/R3s75NJ20kTwb01MrqdgdtuTv/5hP166HYNNGqTAdDCnYA
0/g1hZ/HDg5DrO8LsIfsGd3Gf/TaEsVMUtXF3YPuZCPfOylrEoACeLdroz63lowfk/5OTP7rb56P
yZjwyyfcNeZBgufzdSWaL6J/OozFbQXDyB3YxtliG2RDvbNGH2VfYQAvDWPV1vrRrPPyHYVjFeu0
IAP63RCGAYmY1QY18oRsdct+sBCS1j4W+HWaVvJx8nsie7VJkZ+ir7hO6gss+Kdwxs8A1W+fhgT+
fqF8gIUUNZ9oMs1YA6fTI/BGyXchY59bVkcylaesRhhoMtN84r71FtjaNhIothBrv2WDWLQODj+Z
V4/h/OCQG5iGxL//+lkQ0Jac5P2r8PuC8gTcidjkyg/KAm32ftF4HpRG1aYhj18P6fwjsrXu0lNQ
bIcMPYsmN51eFqN79NNu1SYDxxPL8hDrbT4d2YS+y8IR+TJ6ioDn7K20Ldd17phLp8UYZ2TecG+m
qPtRkRzLSt9YnBWuldNykOSIgUoWoD2+iAYeQcyh55qTyV15I+QiU9bxNbO7GwcTOWH7sGqCqYrE
zqDx7igw5x1Cg1zBzFYFNZZTqJBV8U2mI3vdAsxkkDpy53BpvdaZjvs8h2yVKz58sSePdde7GxCg
+c0wMP20w0M8P5QEpnGV4uVLHEJb2YdB2vmSQEdDzQpvYchlcSKbfA77JHqqsk3wKkYzf8AWQCDf
0PTNb96llA//05vUs3zbtgFoWMav90g12srCRUk8hT3VYMUfDpS2BaaR6OSWRb0QkXtP2uddOOoz
YZ90rCxC+6YY3iIn8I6mpX+vk8VvntQ/3Rsty/WFzt3r6+b96xhTibiunVnTEi6nVgp8yk1puOWe
FRl1ZFXmfKODwLwOOhmqzLSAEkYpUEIPRek3z+SfjhCW5eue5QjyS/w3z/R//gyjo5ZhbwliVS5T
QNPv7YnVQcKW5Ezp7rCBXQM2yO/1CxK5u+xI5SwKVqf3mM5KcNHX0G5QtDv/AW7c6jdPbj4i/OUI
YZHv8T3UBBsjsj2rEX9+chzaA92XuA97Ojko1GgeeVnW3kiLau+XH7qqti5W9JciDsJtOb92nkmB
7mwSc7PQ2FWOKCnwslHXyTGfPGaTJ5PCZmhf9W9eSNTuX2dTi2crHAceHEO4a4lfxvCmrgqnILG1
wGO0p8BvuOqlf19TvFNzjLtEhrcpKWI+BXgZKDihUchx9xW0gHU2wkCDmGg3Rrip9OYyKYPoZWtd
jQLTTNmWiKzGmdQH5Dzi+8wRAQgsr47WWZNFBy648D+Ns+eXL5oCQTT2ZNYHNWFaAyNWmr39vbUy
WPzlpNZFnsdbB5e581LWOycAQRaG2bJme49M0F2xv32YQ+8w80QXRzW3SsNswdXMWumh/UwLFS2S
ttynDCXlnHWdsBSS3XU8deBdHOymppr7Vx7xF4Z06gLGc3VM6pzmQICFSCF7hZtg0Kh+EOnsVQrm
mh+bXgzREBekI0/nnwdKR3I4DzXn4Nes4wwG7baaTuhVYCL9/olgZEMKb2KOhX8f9QOVrkLHbiNf
RkJ5nCp81heNVq189a0TWwlEABGcv6ZqfwKHwnGz4iAPzny8a/l+g0NIuEI2HhSD1hxXQhXxXVbH
DfxkeJJJl7Pw6smg5AWTlKoscUj0ML30qOx0QuP8HxZBDJskJptWIL9ElFN6bqeOZDMWPj6bYDiN
oUWBSZ8W1zSdzEPgahfR6ouIbBiobYcamghKOV1YPoiQuB1hEXJh7mwtYAqJQH4m+jtYyAShg+4A
o3f7Z7oZy6TuXzy3JDPqCtZVWI/6GJIcoTRasvuK8qDwm1LtuGB1B3nbjwC9dDgJy+bJDNpHf3DX
qdcH26HtF7Zbhktpx+nNUqxY5l1S3tUfukZHr2X0DVwvVkj1iR82p4HTzoOXAtbBW6MgoVL2GI0m
kVu6fXXZL7vQC/cmWszKNF1WUyQtVhXm95LmGOJlBJVGL3xt+zBaNbNCHqRkxhtBPm6y7FvmD9EZ
6fwB+27DMvr7WKU/kX6+U0jyGacFZul0hO0eCmehTHouejau1iP/8KE3dOwQgf2NuDS3mPsB0gxu
05z00jYPmx2MyEfbwyrTjeJqE4qGuydPtkq5J3v1TvStWhaDlgFvBaHDQuSY1PIORCR45TQkjDpF
V8sI81PFnIIeb4K3GK4ZCWLfsfvHXAbL17LzzV03yQczFOYmaQdcqxGy0M++dMF25e3zUMc3qIXV
DfkF/i6mjMopj7qLo2aU7XBg8NipnCoSMHcUDLJCdMJp2Mjc/lmbXbWp4oTsAHYqzgOHTGC1tzsz
3LdmeDZdnMiEs/oVbuYfgwZhQbNARAIeKJeQKubWPcDTYZhkJ9W/WfoAXWNKi23WwU1nItQcVT6V
BWDVxEg4K4fRRRczpSSMl2SVSIbBxtfrelpJVb75BQ4TwIHfem7vGzG5jyRU1ZKY/HPPuhueQrFm
Tv5o3TxfAKiHc6hPeDlSYkQJAkpMDtehExzZpyfrhQvMB9ZRdTgtaoUz3+MFVSzUG0miBRFY0naB
zW+gziuP36C31DMGutmW4wsJphln0uIp0issHSRAcmDyqZO0r1OndqrEjiBU+KAnaXmkDDuGrpBu
8XPGlMmYBb5E9WOqNTwBmDVXtR0NZ68hKoGxlc1KUi5jyxgf2MkWq8axXsiNoZW43bNh9NOOqmjU
HvvFsaIXXd1EQoMtDaTQywns+vR2HlqdTVVQTi3TECnFqiBEyvYS2u4wsrfPYN0aUOH9gpm5xgiQ
Vxm+Ure/cLOOdo1ensKisPedsSoIL+04g6tFnbc2ZlD3nGHPxPeIcViqLLyMnr6pNRFep+g5YCt9
FH5I9F2tTcd4VWHvrnMIctDH+z3eqG5BtpIQRRfgFpmWRQRuhlJUXq3Uv5hD63B5xldNYBotqZ/k
kSZtEuaOKt5whYP4FeVOkrDeDWAUrHZ87TuRQsCkhCKf51Svbihd9otiU3NfJ5IuCAlocu0bstj4
dgtflVLyqRIfvK4UfoeYiRyLSENOt/epbaKn0st/DoM93elEOBGaP73ih9V28gKoGpiNTO1dQlXK
0iL4toom59UoQt4z7CBLmWK6bT1/7WREgonM29shmG4IM8SVYpRJnJYwPor/Juo8diNXgiz6RQTI
pN+W906mJG0ItaN3mfRfP4d6g5kNUWoI3dVVZGZkxL3nrrICwIVQD9AS2pkzMC70sH8jm5HW8mgb
e7cIEIhOdIZiXZoLty9daOZhsEnG/D2yA9IQHKg9dG1eE4KniGeviZ51zI3O9BmO0HiAJ35Tuodh
Lk9tiL6sRyN+XvR9D3MgwyuadERpZbmkTlzA4PGWgV5wg/NhcjuxLRV427y/meZqK5dwB2p6LOlV
XRcvdUXyXYIPwxR+8UkitNvS52BKOq06CWmoToZ7MCbwS8wSL0dLFJYN8VoGoXWP9Go9ebUAepp9
Ahs0tmLiCzNSAaHEqbxDlSvwJar9y3rzqnS5oZhegTSsf9f59GwIA/kuvCGC/Y8mkfPIQ9aYlq10
fFctSOkGjDHL/DCsob1t+ZBmNzXhCBA/Hr1LN7zgNrBDRahttnFDeFNANfAn2hxTMgRiZkd+RZNJ
f+32pCxN/fCX4Mgtw5sYJwg7JuEkbYIBLlOOsyljXDXGcMxN2Eo15eGeQmwpokJDhqZV26TGB9ON
pCk7RoI4Swl762swm+K2c4CgzFxXTk1br+UOGXMxfCiEI3gzyPBx+NoSsplf1bRBS4NLZwXwdfhO
AgcIwNQ8IAn9DrNcbPUBvSHuu1btYoUiANDLN7YJbW8g4aItp4fDsm3I46o11L4Bi2MgiVjIIvMo
YVZCBxb5G/mrwbrkuS3rlkOiJo4TRtzdiH7yXDa4J0VgGltFAkWeQXzniDZFpG+Hv8NgNrn2zgeC
bvLx5mQWrwtf4UI4BxM0hv5WAWwIzaa8ViBljlkZoK/p9hg461tT1/G9my+Tax+awfRPuhZE99Gt
afhyQuqb/mz704HscAyGNJA+SmBWG80m11wVPujrCPlgpF58euVYGaG9BinFUwcj267Q9vgmCs04
c90j/prPiUf0MDWWuQGYgMFU2JgoB0sgUCn5mvvSds9UOhWUKRTWIEsbXLyVuib+pK52O965RfMb
CSjmHdCPJD0EwDHS4/JYxABMx4luupwstTU5SV0tOZTbmNUKmJyM7rHHJKXU0xsyFWcTm3m9ae3R
XMthKpZVF4ozWZwMgRrto698gqtzPTjIhilIpJnFOaCbfY0ZTVHT0oISPHj8miQ6Hcj1YKTBWu8y
c5+XHZHGQWYe3BGVtU9WCRySFJ0DGeeLkEAkm06UgA101yo/eLidbmyA92B7+flR19DQlYTZoqlf
g6HBZqSeOCe0ezM3OXoD0YVtBfc0sNCKSaanpvVnFhW863BEXapyJwSuzqNmlra6prNjsHHfnbTy
aL0lapeN6oc1nL2WwmmphLPmveJpzrTIP1i5g2DCSYbTz6v/v/z8GbS7T2Bf9Vboxe8JdNYJ57Nx
jcEeyiRhReVO3lRmMh6FqHciZ0tRhfHh5+iDJ82N3hLbBzBQ2cYB5mP8prcdOrssIXFWE/iduFSt
tiXKLPyKpT17CdhuXTnms5pcLIxgwlGZmJCaohgmmJbrZ3AK6SojLW8He1zbIoXzXyLsWEtG+RRG
oPmqMRSsG/i56yjRcZUO+S1q3PC1N1x7SXxMvtMUP04H9d7qrf1wq8Ja9ZGn7k1NmAShHfGNGjIl
hcTCvymsqt3k5osZCLkiLLM80yTDt5VnmOHdrD1PHvJhKurXLLfGwzRvRVM7nrUIEtLCIbqYtGWL
ZCDX/WwQuw2j2fwpe3qWKSN5VOLBtHdEXl6IZrUWohI1ctuXWrzoVR5y5OQSyNlVWJM+gMC+uQ3Y
yPb08TD2YZi45VEenvC9MavrUBmR7wC5pG1RhlXFK8Gp1oa+iM9ko5GnpKUX3oNuXk/D1G+UMN5k
L7JHlJviopkQWHQ77T71ujNg7jFrLZsO7YeqiGIwZ14u4sZrNrQ8S7W/CzGDEeFgxN+zWrgqTecP
sCuEVZL0XaKbzSXZyNZVjYl9VV+ayjk1Iy+5pj8Xqx4ONjCufWz4TFs2iE7Nu5mm9aNIK3Nf2N+Q
6aYg1k7SreodrVnIIzaIDlNpp775jknOXSAn5pQyQ7p+Lu6UP0kwrwlyDy9GCtspU5P/SPSu2vc+
jWqJNUCRIfFpTpyFPLsJrwRVMFaUenhQCI2XcVtbWw4yyT0ug/jeBB7QckSF68b569k9JKis6Vd2
r9fZksr7H1J/jPYl5/I0xwkz1c1rLJLiNX8YMOajvKdMyvxXWUbGGyElz6YJ/N/0Fl5oFcl3qrxu
k/c1SeqGxRjXDg5d2+OXBfZ56Uph7KcJyjLdexRIwMgPMqZMmSoHz+k8ZsCuXu0mm5RJt1PVzcNX
dTPTFqgS/9VZZZmeHZMcEqMl3J4FfyYj1Buf8PejnRZvhtPqd0976Xz+YXZa96RIauZgSXaGZx6N
5j4Kcv7CkpxaS/jGK5Nxd2fRsV52nvjuKQRfujF5IC+IvyMdAYfl2395+MaDien00vgOpAVrfO0S
6lYfwNAp0+xulbfo8CxVqXua3lVlqGNCxvsLOtpgR/k4JIlFNDmxLmpk/FzOmllRdux11ZzhO4df
zWCmprHKk+635aliV9jUIExouwzwt+A6PPxgoq4ok43mw/iRpu7cmvliJYRduaVGj4yUxK4YI+rs
0rk03uhc5HzhuNDhxvULKFlmf4zN4A1quLf3C8bgg00MAj1F8dYJpoi9H95nza1hDtpSixMfPZyO
Z8mxEtz8dY4bmjkvGWKOdwLUSt+0MC5EmnjXGDfGf5cIStkSgscykHF/KLoiu/r4z2d3OqQdkDil
UuKPB0CU07v9RTXYPDTHjQAo5OVVRPa6DenE21GZvY81vVkqbOsY+6dGpO0h9g3vLUF6x7RB3jkI
Xh1rSC7ZUCSXJIbb0Sf96ecnWamJKNcQCFve3mBjG681ZJ6+Y4fBuuU+EBrl4MCD8erh8d7Wzq0i
Chdd7FgfkW/WxzCn2aUGfWcXiBfmHcmeL2po1ZX6ax11xnTQpUB8QpT8yS5QzkdDt7M8BsJN7U5f
TkXcNVDI3zlqc5xH4wzSmJwjQVyRp91reH8dPNcTkySxnVzov50SJv5Kl5ZXJhhXj4qYjmy2r6rQ
OLKo6MdGIg52qcOLFv9uoo2YJy37ZsuGC0dStCZfrhbJQ2d28iMCcIfq53PE+LzHSVuxOg1Ik7C3
7lJEbUeV0j5tQvsr9boSMxazsBhqy9kvSPqyo9H6UpH4NxYOB85I1mho6vLSEanwU5LZAy6SsS3K
XdDF6aPAnnFENcGemZXdNYLnzDlH/8BVdkxjTb2E0mxeKrkfvZEDB4GRml45159Xjd98aJn9RuBF
ThbzEL8FQxfhYhMaomsF6kxrSNNxw2wlYjc7SoHAL0xShmd9EO5kaclNr2fWXojB2JIQXmwt+gKr
qiA8eHQAAMROwyHG929GGB3t2DiT42HtEKyvIMJa526s06MrnYboDrJrzHpm3RMtdi/U2cK9ZA5X
h5352lajvzLmhOwB2MZVMITYtEbiLzCXYz2ZmjRFCVYvmgIkZ2IU3VkAxVmOQxKBpZD9KZ4vGqiC
xhf6yWCmyykr7be9o31pfRVses0bDkXf9yuj4+mVKFIwAHpL4aNlt7XvUqOdFznZeLOhV5wiYalV
nwNZtmsR7QL/vcNN50G7W/deFO4qMsWZQSUs7cV+oqrbaM4YfDlEt7R295WbiK7aBhQLRei0r9uB
Y+Mo5R7a7j+SbrrvIKHHafdhdos9D2mvL1Dcu4w/sb+ekqGcXiLLxLMS1/veIfAmR9fyXZffjTRa
NicSdcqMdxdRW35WFKUGADlj7Ny3oLGOblwiVu+diVvLJ4+ND2fteKRySReQAxBO04+dr8Fz6X1l
1XQ1Nd26RAJsi+NN8gyqeFjqo/oDykFjmFxx0LJqpnUByDKrWxN5Gf2KUmjFIRzsZvD3Vlc6b5Wl
9oOlzC+iht0Vq8O441NdCfob7z7ALqswh0+v0Tc0//6MHfM0vxhPo1kZd9826MsV19iaqt+VVt0b
asp35LoIhok0WtbmqBEGwmqmtc63O9QHAxzahREhxMcyuJtB/c2hKj3b7ZCSHjjnAjdx+SuIaONN
tniPVeou/ch6z6Zc7I1M+MuoVi8O5MuVnhOIMA8po6bRH4HbkXUXGsbVSyAC6BXcmwp43a+svZhM
Br+tOJPrhiVok0TZLxX8C6v0lV4TgICUxm/iifx70FwSDjhM3zT+Z858D8SBkWFH74p1KDgO7KF7
tV+1Uc+ltpOTd8RtE4Aa1erXNjXiWxQp8TKvDmGVtfefn9oKY3YmdJpedmKeOoTc9FdxZOgx/pJ+
1zK3AcunnXzdny2BZfiqMqigliueuH5x2dUpJEajf4kycMGEV75YTVhffe2UxhWUvADrVtGvpnpG
BPr1X8hAirbqIsFYT4NEfo0TITsIwIKdCTzTHc2/gBXe5CAIwjF/k4sYnplseHTDm9o5pEUDvJWx
q5V6TP09YGE6gZFGhqw4RN+eaMXeSL4zz/iVJZWNYxU8U1M4eAXNPiY4F+VSSJup8SeCW4GZ3aYG
IARO678RUsCAEmvlmOGEw29TtV54bmzZn2vPCI8Du23ur0OU46ewiNd1IXDpaMUvADJAENOs1c9G
oiqaYMb15ycgV8ZhaKKn1RYdrPDhY7Td/LXzwv8WCOJfcbYExi1kUrt/uMHoHFPOHj6AMJqXg/jE
Nk3vwsnlFaySdium+m9uauIzaGehOxTCQIVImKTzHrk5zD1qStRt6g+d9Ogy5cmA3TFv1hmxWLlT
2I9OmfFDjfa5TyrzaYSas+jyWK07L8ErMDuz/PGj87h5RJ/8M3tOCxGs22edA0JOB9JYYMtEz6GK
b20l4jtDwWzVt44iLA9lPVF5k5tWN9uoLp6CrZfzNnBOPnyrbZ+tEbLsW0TP6076BcrKuE7WnM4Z
SLULitrbohWAEReHr9L3ZsXausVRfyaqenhiULKoYeiN8VXmfn9NWHfCyGl2DTsfNkn7zY+afFdU
Tr1q4Cp0BCA+jRRFqq9Uduwcq3gqqzuNmgjuQsEC0HGbh+wknLK935jvxLs/BsMBqk27/Pmx7gZI
gUnXMf+KUB7kTf+ZNvWLglC7d3z6LH7KwTPN9FsgIDh3aEvG5KIQn2JFiqYVMpry5o4ZGIF8WE0N
q3Uamj2hR0wVbTPIP5pxHvOMhrEH9Y0LLxzewyjY4CiT+16U9KyA897xM35U4k2NQfVKcAGZN/TN
vB63biH88dHaZERrGeJHmMxAnrz6vSh5Y/UwNcfCAOMEyYAe+5h0u8aznhO2RB7Aut67etfv3flL
nKYpefoAINfsIP42rvPkmTv4XbyIpzxOgf2RH+xdMJl9T+EnChsf303dHDWG8jf+ye80Y45aO76D
PoI+/s+PYY64yZHuM578aJcEtXlhfvjGzGM9hHb8dCKrOpPN2Px3m5WFtJemKr7QsZgbRwIStYte
HR5+17NqsYwipazCZ6z1jyqFw5sTD37UCIdfds6h03j3We/USByGW+lAdTNicZ/0EetY7FqcfPjG
4RFWO3f+EQ0gN06l0M2ipgXM1mpnE0O+gG44hihyyG0bFgkO6ntkuidsM/ETucJ0xGHAhC3N3GNs
EXzY2kGH85kQImWkj0bBo8hH/a5NzB0AsS5oNAwXt/1rVsSmWUoLD4TkcRAs+msahq9eaWnn0kcY
xGkG4jRKebZeDRjtQKDiiE2aN9Rshjxr3wlHgN40OleTqnQfIz17Vqnx4hW6e6vpNB7ykN/P2PbY
Mw6pKetzjEJX9oZ5ElDAEWR47bNzMmNTGphAyo7qmhZVyH3pvBEBY7mBfiAs8KSFNJqRZ+lb71bl
tnqOdWheWlJt0cNK9Zxq3FRBZFOXWMUGLfvLTJM8M2leFj7hq9LiDdisi1Uf3KtqOGUAL44eGIvS
0K03DHTRtYLAwNPDbaMqqJkuY0ZwHQDtLO5xWsqI3jIds7tfGAcWCjxGfKR1VtRviVPZl6igbaNz
K/TtiPjYXXv9GBOMnNUrEk3q1x62H/+Lfilk5B7aLC+fjcPCVKQTxYCYXlUsloJjyN7Oe5uxAdu4
O7vUheQ3tal5ek1pLCsY8wcP0x5notg4tqwhonWSh1fK4aXkYf1Z3Cpcr0fyJ+nHq6h9huEYbghE
KLZlqX6Xk9nd5u9auV1wNaG8uYp3mYyEyVdg1lo3+rDjljORNWmYWiccv5kkTVOmu6AKne2YWHSz
k8b76Ar92VXmQ3ZkdWq5e+a/s9MHiFxF90YN7eP0HFeABawtwWZYBmZUJIXnoK1A7XyNrtQAGqwb
3FEL0P8MyxzxO49R27ez93EYp+KQTnM0UTI8LC0f9g4aqwOfYH1oYMTs/DJYZZ3OFACDPfj1hFwO
fXBXHfFoeLkirPaEzq5kMoIf8GrzO8wgnbeTe0vaBOSJ41OXGc6parxm31mkHaR6sLGbtzApx/2k
tXMSmACoLcevzhLWltbAN7xy2lwD9somyrEYBHcrJbIP+DCZa9NdT3nWrT8GtItDYOTFQSshTfnz
5edVZGPvyAxy5RtRISzu5YF5pNKXHWScw6jBXAkdRdNEN9UqNkxF95DLRHDvf69+fky6SdszeChk
0zAbTv/3IpBsrivb/1OEhtiFk8CXH/aHGunIQndhC/QpPf5grOGb2Ehz+DtVCP7o5xWAT8QbevSP
tvx4EH00HkoyRBe964KuIoy8J56cDgpwn1E16CzmS/9/r8jTcLdeEm8rejx7BSI9vDaV2R24RboD
UbzdAU0Gs0uW91Ul7Sv5OUSXFFmKC720Oewa+SGiSXDw5o/t58eQk+Fqsu+yiP1FEIvvgGJ2AIYD
mKdHdzuTzv67J2aG1IhZmezE+R75uYw0k02rrTYTkxwk5SZRB2rUpmU9F3JWQVIWgfE27SI/DvOV
pvPNOkAB6ALee9Wnq9wPdRyJAUVfCKXJKIqK0FUkJtMlyCuFf7v/1Wdgl03bAKIx3jnCMxj3YuYH
8c+VmfAjapnjaB46tEjUgFKroiFeh3tYzm/6553mTKhWtQuYElJhdASHxOdR4+3LldMcfi7FDOr6
eWVaFQhGZfEPmcVBdiEhOPMrSyn4g8wWyC0cS7gEvNumrVakaP4tQt9a0y5ZurVP45sw4VrJcqsZ
w14aJgaUoSJsmT87+PMlFXQM/v/y82c1WwKwLAO0EFvGz62NA3sXpv24k/mkHzXsGkfTgtVY697e
kuLphfZWeSBA1dTEa0Ey2IJu6IwfqZzDzyUgQ+VQ1QHMh6afk2rOMDimZY8giRz68beMgOQiHHnl
xaqA4gJBqH/Vc2aXyhI3LEv1BnMv+mp7giuSVod1UHl7dD64ePKBIEwNyDZ8hG4ZJsgbg2lY1aQ8
o6O6ODPblCxy0F3C/7KZbTJyas4ICLgtQ/8zHaov0h3KXZaS/dIr3DmIaNGeMPpxT2h26msnjPVg
mONl6P7C6uNQhGyYO4Zun8bRdTkQz7gw1lMlgZsn1rGohY5bAOP62F3GbHoYTvlaeFgizDHbO63c
UY3RSAgYzA+yLLi5qfRDv/gYqgLtcXQtdT/bliwbNKjvtJjcTZfGL4PJHWsAI6RLoxZSK/5Gfb60
WPzWunsYUSqjMSjoBJXFhKBMPnNLpRt98o805nesP6zSMoYtyPNT6O2zGBExRW11ZDTNGMnp9oEJ
uISzZrftvQyAl/fZ5PZD2b2DMNYFHFi6n4UnLkWpt9z7/SFO4JfEplRoeFW8Q5qCk9ZBWAWEjoc0
qCC0x5faQSkUtjl+p14MuzS1nyCfm2MWsep3gU1qd0HvbAp3pWmzCgE+QNZernXfxpw+A0UVi9XJ
NFy+RdVMO8Kzcrj80iJKyOdcaLm7Cv3mESMVOS0BklgnNOvzoLvDjQPNny5/l61DlasVj9Ybb0WY
gz9q9qIPvPXQ89dG3fQiSokBZaS1Go2/bS2wzn7Y35VG7RKW6UukW8dSzFmIeY14uVe00T3cqB00
w34k7RDVRi+cYE3wJn4PZL0rRUYUGAdYU1W5lTWrvGn/ZuT6S3XBuvXm9kutMSMMDqkvFrDnjMVF
1xH2ZzPrNjHJXB3fSJsRsPGglFfffdSdfC0nvhl512KqEd1q5IlxYpvZRc82RfmGlS/VzX2fqbNZ
oUtPfVJ7ZnrZVGpsz2PzpaXvYQIFIUtdAQgyzg85/otlLNNha3lNvZkE+sMuVi0MEdBzEwln8kkf
FehvttZLj2fYT5Zp6pQEW3G2joPumes0pUtMO0yUrkFiL0dRGXtatS1MTec54CHHn2Mf8zhmmgi6
30nwXqOidNc9+yTMMA233h8Nsdcqrdt2OTT+luiELYzet1jC+qQj94Fq7wZGGWyEH6+xUkNeysut
4dUhZTyZk2MbQh4IweYoO3vPgUBGzll2TAwDm+l7Ps+eSVBZ+M0nvokXHS4SWR08hyhH6MntUGV8
CZm/VRxEc0JdXjTPZDyhIx1Us7TaTj9af1h3pUkYCjxCe6j/Vb4XrYKc1mcRfHPmypBBKcQD1oeX
z9J3oYl1lZj/ZPd3rPMXt+PmNd1GgeCFBBFYxrHO5AFS/N/BRUTUqXS4JqbP7gqniUYua3tEZm6U
f9kDBJ85SkwKM1y51UhLHYZyoTHdyUOOMmkmNmat5QenCKKlnwzplmEC9pGCNbC7EGzuEbD7wdPH
ZD6FhBLExUnSXKItKF5im1lg7syIGafxyNrNngi82ccK+qVl7m4G37XvMyZcOl56K7GTI2kqhNfv
yyAYNsCCCFKwNWOnB35LBoGJvwyMbis9VI/OWK/KIPnq5ZUJOyyIrgUXhlCfjIRVoDsFxZHOCYDq
s0LLYk3iGCduvxssMBD6jNaNIZxnBznAERsHvC3coUumBm8hEryJY21osz/ahMwbbchv2K++DTBU
IjrsFKy2wCWBhL8j1iGiYpaCbpT4VxJ0H3rjbWGlESRiI8tv5jqvpD/FA01DLgBX+M+n2tw5EEe1
HFpNZnndytOGr6Qj4wrNl54DYDBYYpejGfyrAxf5Hvty7GM0qKv32B8+kvyAJPg7ALqK6zS6Nnjn
l07eapdiCuHOMgcSbDpjWNAsNe7C/OojVCm5rcmFYWtP1hHG9ikm+8E99JBq4UKQglP2i0QhF6Ii
/xeqat3w1e00Wb7mZsIYEXgO89h2MnWggeVSHM2Gx89snYuC0bSN8xnuan2DPfnsdaPZyMS796VJ
nvlkeFt5sgfMWU0l65eoJW856zY+FtxXU5RXuddcDz2/j9rM0/ZiLD4iaUVnp3DWU1/BoKAKwFdQ
ffZeGT0Q1U8Qt2x7WUn2J7LpHKDn2F+kujHPODVW+pUH2dMvUBvYSfnXkxnNu3BLR+3GOyJZLHzS
v1vlMKeWtlP123o0L2mRHsAHF1eiHdcxCd265f0DltJCOAzPJnbFlm76DmsoZiIck8T8dquA8Hcd
mjKny4POyIn+e0FsS7u2rAmVQQUWfTTYY8uUZ76EBrGsqexlEJNwGhVvNZF/a6slxtkxNAxRiKzp
m9rOshqIawj6Ym1mfKWOA8Eu9sdbBzmvd84uSsQ3gD5HSHBk4cIbsRy/3fg88wqtJt7nj0QwnXUN
zjWtxNFjoorrL5h0gxdXyCPNXNyEM8E7QleV2PLaO2JrZjw6DBHIc5telDTjNWa0d/iX4NBsJFXJ
v1iTaPUUKbj+uE9KZ5XRKwLLpOGWbdo30zikg/4JtvhIAyreIunc+l0nrjKeUDqTIQwNhxOd+g0r
7e62+ZdsZ/5aBAmZdAV+QeAlSp8Jh9SN6YIkRezmwCon2KRCFRCghetM78lQSK5Hmm/LCtAmNLOU
5BIDnWRGrH3hQMyl49mwVfXtgikqc1apvooc5l/qIUhRMRj1mgq2y7J/cc4d7fndQ1PTOWcz/oPL
Gvy6pS7e5PzumbnQKZ7wtYTJ3VPeOQOeiRHcRmixYjjaEYY7NltQ1reBf04E4S8v74tdIk1mbPRv
YN4XK2H17wGs8eWY/PZQRoMVQo7s+GfTzfCFOJ+h518sxT4WukG57yqaAoiNGyZD0hvGzegnR0uF
L11igMlw41vSpxuCoUH6J48aN9QmM7oPDImHcGKEHpAERj3Koy1wMGB/Dxc6mQUATXs6e9Fn7uVv
gEE5WPvo3oO22HLjsS5chZBvVeAtPAvnUBpGCSwajDzSa7Ykgt9TS55M5MXADLJL1FfqINvsK53C
YhUg4VjkPUAzBaeQgIULDYNvwrjerITQl2AitGNXT/5B74O/RNWX6G0WULO3ut1+6FnK5p6gTAe7
uiYY7dYF1h9Xq15JhNhCg1xWDoISfG/TMgsdWO5I/KDR7BlnD+us7S+kM1Sk8qwixR80AMVShl37
EEV3WEIwhLd6iPUWAlau7QBygdksKJqzQcKJ8d0NHlxjkQsrWhkDIMeODLeM9JICS9rWYKrc/jFs
mSwrt4+Iz+sp65PQ3ED7O7LxvbkytNZ9BQ4rdz41TVXb2rX++XihbYLk0G0MOa0Fg5YNc45HzkEN
sxxfyVA8ErMGrOlZ15T54sZMyeo0XZLhJw/JVajpT1zXS51ggaiG0K7g5+klpmbLEYjIJOu2jvDc
qGk+u/DJVoa0Vhz4+CyGeIGmYKfb+rvT1H+aIsCGGxPFl/Y7xGr6MvXrY6sbL6T73QmeOdrVxFwN
wbRWDDfCcnzKRuKpMzPZYql6bSU5Neb4PiU5R1Gj2Qq7J9/MbbON3rPdZPjgkYVsKrvloUuao2+G
Futju/VKo1xZm6nK0qOeUCsM4XjV+/61iycE6clAnjYJOWSlWWqDEOaohawDYkwEinsY2nV7LdH1
LrKGRFVPvKOuHheAWral3iHPZNjEba6ZiymvtipP7yiN86Ug07qFQ5S72a+MtARKpPAclP0KpOkv
5c5lTBZik8ABId38NLhQvciOtZG/rsgbeMzx3BKMwBtRkw85rcXk+buuSl40K/woUAVvM1ndE5KH
lJP7fJXhr6n5RlsCW8odnrIzy0VdOe942mLydScwloAXl7mmccKG0uDUJbc+2dTk5bDetFQvK1ju
PFp+PBx+XrlRCBKbzWo5hKXE50LvhxDtFIGLQapaXeNbCKIiOTbcg8cienZGPJ4RRdLCD8kJSHNQ
SJFwuTWnHvar67+kaaRtB+74pUHB+uLGWXSYXJ/QmGliv2y7XQ8J6pCFnNAqNwMzNVnDIRD204Q3
ubGaoDrVjgd4nbyGtcjt8NBCBiIAq7iM9higGWr64iK4E10PfQmIYbwCjmOiK+z4PYuUmxQG2xrr
OVlsU2feGBKUOwlFc4EH2lvjof2IEboyAVDpre7rW1Lm/alyST4S0jI56+M4aQSC+Swef6M6g+bo
KMmSaYcAB7BuSZLoRpBqHHlo6bbETyr6J+c4Mi6DIgcNr6R1JPTgGRqJPA3MEQ+hhq2HTylcM8B9
7x0dr4Zv9Hd6XMPdyvRX2ehqFXSzfy8AzkVcG4GREzIEnRwOS0/Ok/2iT0PB00lqBr0rXW8YY7lm
dMmIh9nBAfubIGm+MgQQmGuIM6f/dQU6PBF1747Hn1dxAMF2GLOPHr39SptIn3LNsDjCwpMc8Omk
DcZUngzl8GhEIRmnhsbkZIS9PmbeRcyXZhgR/fipg0pPpzpyjHH1w4arQiTeizzvfbZBvW0preI/
uYjxj/P3byA0ffT0Ok4eYEDQVh5BYq5pHgfB/Iq2OpqpIN4jlIruetzOmI9kXTZxuuO49VpY8S+n
JBdJpBmZOJUoX4zGIltZA5rEDlxecz4bPylmVCxnyMmPt35IXAxwtXtfp9uUU+574Vtg+2uprzF+
iK9+YvI4WR2zL2xDdKucBW2sakfAgceMWy6mCtVAacDOd/XB3gldfNkhCZdx0v3FPHfJXRfubsVf
arOToY8wjHsWEEgyjYncD24ND8Wq6dKXijxIP/5E7c20L/2tSjJWmHULWlMabLFucInscKyVkvIq
Gbj/nnx8kcr1/jVJrx36rNAO0WCQtViVxrcDG5ib/qM1DW0/RtxVnp4yYuzFP0fL7qbF1EQS9LKk
I35vgH3+m/0oVaViTtPBbdJypKdEPTHSIQgkFZQVDpsjRQQKN/iq3TIqza2HeJxFX1ccjVxCijOE
PHq3hYcYPClXkslDJpfSkYD+Y7wr1WqbALYFKmrr2wemT3VGcogqve7EhwBmm67ye2tZ/k6gH1mZ
jfJuSC+OBLSX1yQOGYfkFp6DclyjH9gz7zPvOK/FFtgrjtrJM+9ddhlrE1YBz/NCCxLj2ARGsA3o
/q2QvbgrTSBDlQldFBIVAYGPhzZN2l0ZavKVjxogRpeS41gUO9El9tv/kHcmy40jWZd+l9qjDPOw
6A0ncCZFzdq4SSEF5nly4On7AyN/y6xqs7be9yKZpEhJIRJwXL/3nO9gjhq2Xk7g0v0hto5y2yXp
lwL0kNwx75HgFI3eCzoMc4KQdItIHrzZdps9xvgp6Ka42tpEKnOA6h0QmFh5D6rJd/TCPdmF7j1E
gfQunklC7vzc/UZREHBhtK6WjMU/8iYtH5qJUgXXwhk0POFK6vSMprXt6vRzyO0HiJyXkPzDZanY
8VYx8MfbWKXXYcnCkcc1PokQmX4CGFQjTPk8aCREBtqAEnE8qaj390WbmWvkQBbzlGE865XzhmH7
FSCYIC7o3U3S8LFskKqlLnIzx4AaYNsAuBGfbTTVjW/3G6Jzxzz79EgOewhyw/YRxnBjucULMYun
IarrL3DHqBrL0FuXU8F+nMzwtHJZCxgt+pOtugdCGrCdM66Ovbq7spn3CEQ+BGxfr4ajcaUoRsjh
oAWqDkxskBEUnGYd2/6gw69DvspCIYHsl4pGQuYVucVuwcS9mTAziEUwGXJepLEwkltcihGSS5g8
Oi5CEAx1md/pGrvu0NBWmDzsQ0R1qgAtX2eMUQkpGI+iG4sHPCG0AolVclB+lQTdtxGazhwZNRut
fU7vYpUmAFJkap/RTaGvi0l9s0l+5ozbqI2Ofi0DXdtBKcYo43keaqaof+mJGKyaPFubWdTiLi1v
EuIoCHV2QCwdTFCXQUezfqa2FgVHFEBrgm1AYikJYbvIAFA3E+yqWhsVMwruvJujTJcpNQ9GXG6T
mDM2QDTHBg2iDcxUJHDwG9SMPJnmZXJSBtqJNxdwzdIcYm/ZFXq+TvsnWZHZEqXaoxgIMdHZFC9g
N/bbzEm2eJ8CqNrIuHi1zYrVVL7ZAzuv9B/RxOqZUBNmhfWnp8Ij4dLK5nkyr2U8zRz89CGumm8b
oj3pyUq6zMaegTq91ThNkb8Qa71pho0Ot+1hxnEjxCN2cfplOSNkI5WmJPMpcipI66MGALTag6Mf
tNsUw080LYbQw1jU/uwravl5ox7gKbAKDtgSZXpUs82jd75uKDbWOowEeoUOGZvUfCD9kSCTmJqu
OPWuOa040oMJCQFPQYJxglKpleG26c1zg8MhwJZr6McxLM8sJAvSNdZI28ZVSRhuD25xYwYCrDdj
zUVW92A60DixS1HU9ZS0yoL2BeAldXysudiQOvXJ/qxetirFjcKFejmYU4g6jp5/iXCQv7XyVmmY
1ZgxymLXoVK/RXp1zbJsJpPas756ru9LMOjI8htK19O8Y6sbtnIYrBZB5EyMRtFTcz56QjZLIP9c
Q3Dkd/pamLssrxm/67a7ERWz91EehRZfrNR6oplHoFFK0eYZeARL95NxgbsTrXHWXanvzMK7KFjL
ytQNt3ST4Jdl6tdk1O+8v+CT6y7yTdI2iqCdjqF5NXQXvd68JHRG/0qliGIEE3XpjVsdXa5PILRc
KYP81Rtxs2vUcASlxviJiTJnuHf02Jrjjc7XwtM0BtaU/0SgI0N3lH2lx8aim0pvpTjGA0GkxGJ7
SbHtwSeGfQGpx7PMNbFrYdxX7AQhtrAriyGtTSSL+YXMt51Y4Z4Qdd89TMX46fVQPxUn4w9ex+Uz
hqUZLKoB+Ky6Ck1M4W7HMPztAqwKbNO+9LlMdwHTYuK6gR9PWoFZsdGfIOY4AHSWWeBQ8CuVT0Cv
XIWjTdO+/JC5ykRNL7/VhvatykVqY8KIoD+qVmfUi5bqXA1m+8sGTctS9h47m7bUVo2jIxopp4Pe
DXLnuvGOPv032Cp21Dba9TYct7b5KSMl33ddf5zMbpHms3tj7sKP8d6eBSGWmqCkYne9ygXbz26a
Y2ts86oic4qCMd4i8Wd4QEoz8Kat3gHEDxR5U+qq3pgZ5Juarjjp3HTpvgaVJmRXuOR9DBWtRm98
Ys/2hv5gM7VFdnALKl8cwS86Mzc/FXSPcg2sFuHXryXX+HWSGAxhE9xwiHY+kGt8kfm8gil2oRJG
WaVb1NhqdHPpAHFymFeq6KtJS05RI2tH6oO7aJI5/SMYD2XAtCcONQTFzVurdm+hZXk7JmRrVXVu
/Hd0GdwS+P3ThJADWEPbRdxhiFFNH/zcVlFQI3pJ9K138qNvCKibi1DJuejl9DFTmvec4tlOz5jb
WXPqKFOnczixlzODnmhJu7uZkNboafRzPp3cmE50ELJ9lyl9D8wgdE5CP+3kjz3iqVKZy47tM92U
b40+opZMP1UGCMAZG8p0xh/MPnGKtIvohoJzoefqd5h8DFyvlxOEA0/OKtEJLlZ4jqn5Eqm82fIb
kti5LDF9tB2Foijry1gk9F1LC9UGobsBZ35MTBxKSboaXTzQ+U14I9L0Q1ObZ4k1eOnYWKzIv/xU
Ypd8KIOgqJhmhDcNpBQFNAv1kA2E1x1kTNJi2EbHwKAIC8aE/JhpXDusAkx9MNgYqjgWXbcZCgiv
0F8rHdd81LH9R23LAa9/sXx8d+n0qhoB/rTmBoN30vTHlK4A5mv9aqiTvQ46d1onKu650d2aDmEA
Zu0SsoQxMxq8R1ujgLSb4GDH6JViq283dlcd+07s27QgAS9uflN3vY05HeNekxaXPi4VWfTExOTS
BTnhZpLKyQQD1SnOJiSxeinBVq6lQ6ZnZtm0bC2BorLZDS2q+Ik21TIfkx2qPuFzXi4JJSMkuWNG
ZZmMQ0FosaOhMWYSbLHLi5jFSDfByQlm7DlT1AqZC9S/lPw8+4flZ/U7GtCF1BgBkNibqyLU30qR
UcUFJ1trPui0ED6+xIjfroZA/UKltEGqw/lUO5SPfAZU4uZDWRuP1VgsVS/7iD2SpWDHmYuhlm8D
/0hF5aCO8p3Nn83wfepvZIhkrnC/QoE5KiGG7zQEbMDjaCyPdDu7vh8fldB2H63c9HDTIVQMIx4K
2M5bNMJ0juaHAH9NdF2Ya+dHJPI6twCrJIyjZWkV3bPOsfbkZqeS0QTJw6PfJbrxFPGrnkmvXaa5
FT/eH2EB8QejCLnglGxq9CS/3m8CPUe/mYgD8o38auLZvDaPsg7gM+e0dierOHtKUpznYlZjM8sT
0+QSnszXRNUyZ+9S6qhIOgfDiN3D/V4QT+x8q9Z2DsV84zQTPZu8ZntipNRR9xfdn7m/5v7Qwehk
A6g+TNGQntSwVA+hwFOSZenp/qX7PUK5GIrfH7uDxliNVGnYzNZfr/nz9N/fo7qA5kpTszb311Rw
RP/6bm3+LW0BcT0lgvR/fsf9VXbO5toQrOXzHxkHWABC7ETzg26mudLWsciapJ/QKpHDTpUZpTIg
ClY5GhyZymuIRvIRxsi2iqPwzaCw3AVaX3M55lWmXahLZXIjXM0860AqTUyHzysIzxwRNdcT29iH
pYSE39VyIaOcy5Bm+CbKFplSSjXA+ZaVd1DRO+QEFyw1HTq5TEzq/DZyfwjGtNdZWQ27DiSIGPt8
AdMh3oRBWa96L3ORGITKvo9NwRod9nuUJpgJ8Z97DiNSbC8ry6Mzp4txrYSmPJJ6j5ev4UFGLjlk
/DXDZjoyQH+Iee+tfa1AISO9FdwDHYEdyprCneMl1Xqvc/nC9/kepHSCdRerJwO+/f3GkEMBmYdp
0DayBmimPGG1ZNmwxfMlaBAG7NFHr1RoEnCB+GYqdllLJgda3BTCBwvtWxu/uEy5QMykW8RDSABq
4HiGcL7MCZwX7Nr0XNAD9it7eie7Lp5nTiHbh2PaKzgODDgL+IogViamAJvRUdfzprUOSPg6msV0
w2/LG76ShL5YTdaDR7I9EWxDzLqcopJg2XMOBI8QWl1xlKPReyqTYC+NFqN5X+37wfotJ3CV0sZi
mYmVM0M/G8x8wYDwkBCJr2TKnkhnypZd4u3Titos6058mEc9678VxVoJSdwX0ITJtfekk8MNKtXf
QFkwOIT6w9j9nghMXOgIH9ZSDb76CqKZasib3jwqtUYARzSh7TWbtRg/LXwDK0U6D53t/GbCuDDh
MzCc5f3EwApp3RjXQwwLXE/0y0BjYdUQT7dMsXosp2J4zhCvROExqI9ogp+1QszB9BwxXR/sqNVs
rINpjpL61He8L84Y7Wx5qSrzq+ujFWvPsNNCGsuZ5QGdYCtF6/xFM4uLwbu2iCcDcLoUb4xeQXIV
YjcqKjmIidrugeteKwoJKZT2UDDtaqrI2keiQQPvrA3mjXy8gORzELgwujK3QwM4h9JLNnh5RaO4
m5LHwOOazfgbKlmpY7zPEOEZDenOdSYJVQmTfkP/+MpH024Hm6IzSfKVhiRyHcWtoALX94hVFPrc
0ny1HVq9SmsQZReZW4PfWiXKBuT0Ku8H1D6eVnCeXtMCuVALFQEbicbaKbl8GBX4WDkffU1Fgo5K
djvqtCXmmWYhiYdZiU4eoIu/1QOJQQnh3sueIBxVU3eKR8Or4EJQ8LYFDF6CVuK/UmVx4QJuNUVB
d91N8U5qO/wwPnxFBH3txfVm+YxDVPZYL2yZclbl1rSRbvM7YrBLDEOI8jcInz16fl6brzzWoBWj
Mvp6XxWbfvoUiEW7Qftdw9A9pLD7WblgFViLmJ0dIMx5pwZKoEUl4pQwE9MatNWkWTurF0/j1HuH
wLyUHPZaAf/FGOGiDjM2fiQ2M/FSZ2nkIyh8e6fQndp6Q4oFzHemcIsi/6hOTD855zE3TsUqxnay
knW6wrQHHYX0swAH1IRDZgAuQDwiwX13tNdfaPTrH4jXf5Ha/+vh/5fgdu//ym33u8/2J/tMP//1
FwZ+pqHP3/KH26647r91zYSx7jAO82x1RpANP037v/5F7NO/4Sch33Qs1wGPbUMf+4vcrjn/djUb
YDuQcAdw9syOb4quDUGdG/92jPn1FrWPptqm9a//gdb/x2cY/BR/Pf4nKF131P9kVFoaVDubfweB
psDtyKKZaXz/QEImQ5b0Bjp336S3s85LDdOs2jJtG26K9ztD2LNQXc3cZoRx0YMpqCzTnRLnz0NZ
sJ+tLGqE7oI/7Rx95IoX7bD6oCM/S+FsizE7Kkn2Zabuo6vkDJe66L2/iMB9zTWaX+zFFlnSkved
n+OEDkOBg3OtIDpedWSjEu4zn7qI1NDS7Aubbao5uKtJ4op5Qa36k2aEEuoCfqW5zkL8RoVk8wG0
gcEjidB1AfI7zLmWSfM5CBA5BvxARlXARE0EQkZv+WlePNmjdZ20x7hDypJ0zbCwwN0v4Z9+56TD
KcGzaee/isH+SCKiR1S/1cGzKPSd9Fbc3PkCUpDDsBiy9JVS/lDZc2YjAo1Sn7i86sXXGCFQazD/
SjKNXXO8UTUh6FLnLV7FXNSp2D8boN8Co1hrwdhsXEM5VLL7YfO3E2VrgCoBjuea30reOMvUpv6o
Y+s2gqJ2tOo9KvpXQdLaoprtKaO66xrjTA/aupjgzfdahGozoncf9upv1bJYbT1v2Q7qk3lW2nZa
oK8ETda5352x0R0GFAgqhh1y/FOOvs3FEHTo6hdtcLeZmmigxnkDKqbeK0G41iro8RiXk1FdK0p9
XGLbsDGd3xpFV+q0axtDn4+OsNgyXkkYipN93lVquHDV94Kaki2Wqaw6vWDvw254FZNguqExwZTb
G9qdgsIIJlU/LcqjPYIYYvh6UAaKhwj1+CCXdoKOUsk975nN0oDIiuQ9bJ8nmeoQyprqrcUCBtCl
0by31MQmFNr9q+yDA+IJHGoZ/cWs4cK1pngKVgOSVibBO7sOdV9UkoC6jB69Wp7JstRBtgz5N0GF
9LwXklmyEqLro6A8qrpHOYPZNo64tlebZlIn3Fkz54pAMbsfjp4T7ggObVa1Zx0Tk8uQJ43Hbk4T
NDM2WiQ1n2XuXoyQacpKQ+ZXjs2lHox9Qy4PLoVlxcbOMiYuKlReUC/Cc6C21mraVC+WUBHsKCZx
UYEOWlBiqmKsDimKo1OlYgZq/A35zWeseBNdvGsroVHnl35oIueptPhdFbG7qERyqguGmHZ0frTs
6NhRPkIJp0uMT2/RmxJPgIbQrFTYVaiPbr1UdNzNdfseZNGpN4kFVONB3VfZlmgqvlVT4IkAZbNQ
nMaoIGwEPZuEsTXlZ0LWWxCmWMVvURvTI4ONTKR4FG3LuH4X4RSu0NMC2pi5RiNGZ5DdrxlC95CD
FxsyeDS9ndVN/bJQy1umNenSrql90OTGD0B3GVelBC8NQL3rOEQYKyy28zpp9oMyT2+bINtEA0ER
YOMGDjrOK1fvYroijtxOCDNN+BULx5XieEra/pNJ5mOTSoxc+UY42S+st75t9eVWd6I9aIbvnlKU
Q52pRhJ2AJsYhHoR6K7O+yRjhX11YjKQ7JmOmXMTRK9l7yMoISJexMuwHauLa6g+nZByQd0rGN45
3TbOepBG4wUQzIuwgWbpnGwr+GtihZ1x2ABIQOs+gHYKbxYqRhJ2IScJwyTzuWeSXznFcgQhUnhG
z/S9APRFKzGKqYzSlDZf7iU/o3R/sQ5FCzcIwlXestK7idat6jE0OEO7W4wihOFE6NJ5vEvF8nnA
scArwCI3lDmgWXUf/WncAYs1wlPbqNh5Q60/hxFudVIK4e4X8Anzqt91XI/w2iMUGIVAdZQwoWA5
79B3vfd1hg+IRvcV6j8gpzLKN5obPHZgg074ioxFAKhKoQJ+iRJ6PHhEf9pBQkhEhOJ5TNeHrvpd
WwKCm4cwqHe2WDXjN1F446FItqZHs0uRenNSAqQdwOwE7E7bOAwQFZ8qduqah6RUmcyf3GEAj6bv
oiaY14NwRMFipfkr10kI3zCxtlRh6Wqk42trBvV/R6SEKhktuex4oHjUR97nLWcnYW+dnhztbAwR
uWbRLTCYfBY5aj60bNterceNTpILIwELHofWeq+NTDFNSe8HkfbK04uPcXDLW4IqFSNqYh6VBrwS
xTeLgaLDisN7m+mkZE1Juoe69hSRVYnwmHUB8Y6EXwKetl2psX4A1sFhGmILLL31mDebLhofph56
nW6ztEZpshf54NvIZmSW0PpIEWQoJK2pp9wml0+0+VLHQMFFryKkCoFux1FTsPuk8VGVi0qzLlHm
PQaIIqxaz2i1GS/diFUbcTSRb2QZKGN/a3rdRNFY1YvQCJiNuyAeElHuy8R61By9OcjJgsEaZ+jq
c90gQxDjvuGE8lixC7GEwIFsJ+5Lwrq5Bqv+WtmMATQnGD88kOStVnwUAkFBozKsEKML0cgLjGed
KK6trEgJKzv9w2TbdSNA/bHV2uk8pcOn4TbgnTwRQbpgojAGKRg5IvcWGTNneojBi5Zn157z/GRV
dLPTJECxSyM28Gq/mVU4yqSIvVSGiNTMgCyl4FiOfUtAU30aHZrhHuLQRZkXKaw+j5mBwCkZK05N
P8Blr4O5gDRt1MSh8PsiNHZVkb1II67W9KGAQtryHZoz5Vo3sS6W+HphyejeAK/Iaj7DxKFHHlkT
jZNI3RRowMIqSJ4MujiLoCElI8WXtajrut+1AX0VBGPUEYUyHZTO+KVEpbxSiPFHMPGwHZwfU/Qb
TcarU0/djnDhjdK7/ckgZbYeR6xoqh691TpIxJ4MiQVgYGJ6RRg/MBwjS0sCWctHRoBoTocHUSXB
UeOqwjpv3cDbtSeVnNxrF720zThs7EFDVF3WyTHEXcseKkAmlERPnDvgRJHKbIO4+qBqJOEz8Iyt
O2nfXhrvwDW6+xbBhIM8r4oPVs8FlvcaORY6M7CAwneIzc5N9TMqw3PdsUFLJLb/mtBCLU1gHJK5
pRFIoInwxB46WuMO3DtkQS/GjPaL1S/byD54ieazh+M4caHMSh8R2LOKFrU09D0uI1LSE2edexZy
pjdqkmZZ5tRUkn/3IIngqBSkRdVXUZlrxxbLMrXDRZeU9OUSMbNxPUoj9yJtHTKZy6TA/GLTTCyq
XhprdSJatofJrpcWIYEVRpZWz4CK1Y+daJ6QJ21xrxDxo22zcWrhP5zZXKzskvm2dOBrMlZGTklY
21QU72kOvozmBX2HVn2KuuJnsHJ26kZV+13fPiTV2B31wep8rxUvU20D0RGIztocxUP45GKKOtxv
PAJAQY8ToMcphk/jH1+83w0L+MSM2nn9P+7++a564t+oM1j+P57579dDauK3QNPo9pP7fX/2z5fK
rP2PH/yPr95fVY+xs9NYdIsRC0o13+B5bfb3h/d7Uz7982v/9ZIozEiUv7/w7++7v+b+E+iEUpX9
1/f8/WP/n54etKLagJNzlhTn2b5votkUWrDe4nzO/zz++5n715AG0RgXONtcwnlAJuf7v19xv3f/
GpEXHmNZtF9c8xbgJYFKWPGv+2+43xTgSFGhzL8GqQGvYUkGkZrKYYGpNZ43f/p3VZdEbsz+u3Z2
4rlWF6TUah/BEJS7fraw3n/A3dF6vyc8+7WvyFhVxpkwMLsevUxmfwyPJPByTwT4NQqiiDUFBfb9
xsyhHA99/Xr/VVktcDzDgl/c7X93Y+n9CSUNmlWvQAVTZV0SH4p2AiJeScaU5ZFnGtBc2t/v3Z/X
J5Pn71+8P3Y6C84GE9C/X/LnR9wf/+Pn/P18gX1618SpWFd2z9WpM8t9F4VE5dbDXkdI7I84RlCo
zR9D6wLvX6al4yzHSrUWw/yR1ncdWz6/zffH93u1EvQrbyKx6v61+41ZtSRds8qv/ojezAIijtF7
bJRHvd/W9ur+HtxvovkT+fvh/W0qgamnrWQemaSr+6d1v7k/9/fD+zeZUVn8+UDLab4y3B/fn7m/
MNbG2UuCa8ZYiVnUA0XcXmYGkv0a1jN99ACg8iIejEevbY52kp2GSlyIWAFHtc2nHtElH1GOcslx
/aAZt+wlscawlaFN6OCbyLm+konJBRxZds8SoN00mJt1XlyZqqOPeHGIFk9UYpOVYl+GsBbM4jN+
UIFp1tG4BZPvY9dZhzVUCqvewArzHc1G0TtsYENVSBdQgiQluBtVvdRmtXL030H+u5miTWYGgJ+w
8Fj8dcNwLgM8MEE6f5D+GHa0MjWUw6B2u3idehf6wig/FrFJuDg5WCPYcCKKpU93VgRrmtLXMVfe
2rp6h4720Ms3gao4YsubpPnR6JwNkbA+DQZao9XSNrND4ZWHrY3iWMbNte0oBMGWwnbcOVnMH8EO
Jn8dApNw6uYwGNZ2Es2eFtK2MN0jhknMOPoWrdovmY1PnQCZTVd6qj+NToIWCI/Q1M9c0C7gl9kR
yEPfmJzfzi7GkWDkwzp3zGM3tltt1GFESQpVuenaZD+AskzTc99zKQFRC19BHRR8ngV1gHMTk/vc
Z8WDm6WweZH0sn9k5tI/Ugefkmya4ZQ7U760CX7KdDup3rGTzg4t7E+CDsg2jOfaUy9Q0a+60EE6
sAObh8Rhe+ty0BmG8S2DYKcyckVbz/9zsLLdqYy6pd0OS+Fo1468e+Z4kuBaNPnrNLL4mNYtzZhi
bWTuNtanjXvCtsMsJYVE1+5Ar/qlU2EWCraA91bCaAGFlS8BLeZiitf2HM6m4ftgzjRKJFoxxit9
CylzCWOejgrwXb08I6Dbay6wUyU/eZLfbk4Hl9l34hdUAbntYKN/DfMRTSp2ApfM2czatCqDwcZ4
TOxmV6CdTgR7XDQF7HhOo/Gs9Mk2cvVDG6jXKpkuHcoAySCcD3fdRlBEP0NwqDHmqFrFINX5AvKr
jVtWqlAMRkJjlO3EGKuD6meBoAKJdcSgisk2OiWudSicJ8h8l5nBZAdwmxPaDU301qUgZZBhAv7B
6pXuOlOnla3vgUgeK9fYuNhcFRQDFgDY3JznT/aMwaMXQPyocA691WwdM7gVurNLuhdTfukjjMem
nRPL/FDqG1SEq7bpGN0vA/Ksq6q5qjmy6yj6VUTGuSeQLHHtXSuekzrbqYPLaUCpKccD9tCD6LH6
G3QoiOManFuM7DfBnjvFwYfU+7PFT6B9QGi5eLdkemNHjVF4QGU36xGJwginB6Vx94mJnSNzV20c
gMRVN2iLtiWaa7NZEBu0trTq7Nbti1qiH6ycG4qgfYwnoCzMfevUD4obPnZBt52GnFprC35nbZes
VnmAob9gU9ph3EpwYA2fTvh7arVDXBUPWtEgD8X8UCD8oIs0BQ9h179XSXPQ8b9rlbIqMRjVufoS
mQCHEK2pkXoaMF7VLk09rbilqniuwvGhiK1XL8vf47Rlwy+2bTG+qj2pzL217CXukrbYoes9JHmw
TVU6dJKWY7AWbnvBAYckAw2G+AV778XNGLACS9BKgWjZ3efaEbvfLnSLYzuMp94JbqK1dg29ELwy
YAq3uE43OfDbxJr2XsnqHptPidJe9YyaFDyB4C1W8+eSzUFCB8azpqvCW1zoHEmKdnViQD7EwkMH
ghnQ7lMj3KaZd4qU9qGL8nXCsISBOfqn5NyQgWP3zo3y9Uog2ksvxJPp5gsHn2MxtdsAQ6VQxAmR
LQnx2Caq7FQJzzd1sAkdTQ8o0QmgqNJQN0KATDTy5DSKpX1z1BC6abhHLXStwp7GKCOhPLgxUj7b
OXm6aURgduNngoaktQ0p+dU4gJwgzzHHGfEfZ0JnZg3cNnUtpEQozK3oRNj6YUSlpSj5M1lNdMVT
c+Poh8LCvq+Xq/BmVC/RbNlCWesZFjohgkL0YCtEulWnYptDZU7lu1LjXMgeKjHtS931BbhvR1cx
7nGIG8nLGIXkswOXZzjVBWsOyZ1edKwyzdruoWBiVwS1c9I4CkQ/7tR4WlnNu3DDp4jQ8dGSOxrp
aBjyWxH1OwOyzGDZK0vBoPUYpxZRaXh0JtbNgqn3rITD3dQehuYx64YDNJhbFZon2x586IfbBElG
KZj5W82eeK6D7LNjmoNcSaK9ieOP6eAbOazfZpC82dBfRJPvVMlwzCHqDsggvbLbFBXPMR3FxDU3
ZHWe8tT3dGQAT6rlR5PAHf/gfuERHJJLJTausmQqbpVHgARrrf2oINoPPu003TmbaJxsRM25d7NI
tG4gvRWdfUu84qFq0qdIBrtigNffkqodnw2yEWAQBSZ5q/Hcce3D59IlthqijsZwX4T60UIWbLnK
QR/jk8t6Mo4dBPasOZkztSN31o6a+YNCOD2eQG1iRSAxIbQKjmRoTZGO7X7jmOWHO+UXkAsbLY1w
19FCVDa6LXeCakL4VlscI8tak0/m2OsqOKVEz5jIuzQHC69BiWn2e9uILpZ5q/VhObnNqkT6h3nP
N6W+HvQUuFxOlClKpdre2sjaoP1XJp3LkFWfgHRVXNPE8lFMRRKbHepyAw98kKVX0330avcHy6/Z
Aphs1L2pJhsXvVNVLvVSrkX6NkrESCFe2QyEejismAzj06F1OLIAz8SKvRREkAh9l4M/LmtzXw3l
ewO5j11zau6lRtkV4Uz0KwIRumpew8f1yBVNeGin+mAf5vkBshGGCeWT3eQ6ch6I8ttUbrPrSMU2
GUWncptqqS8ik3467UqkFFD5/Cr1fMuMUfdSfgW7LmSx64qVppdbb2qWef6FBXYVE3eX0T2HlYHa
Jjmpovb1bFh5rtgU6XTFH+4wh7ce7EY9MKT1C0vs8px/qGDjHJBTCsfPaa5WmBxkwfBhlL+6eLrZ
SrGbtJc4AV8TajCux6fIno62S2OWPqYdIz6M0ewoCcQTj0aAtUsDlBggkRjxrumA0WY+i8k8mu1r
TjoQFhnWI8y73bBOM2OJ4GE/0uUWitwVXBprhzWlfnDyOXqPLnYtlkEERpNJjoRHMGkbZAMbBWkm
U4y1UIUficTX7QySMct38igzzQ8UQUhifsJ8ss3DGuhn8dyZNdDg3McPeEFsWRThM6L6izTLN6mG
j65w6HeGG6Z7K9dxFmX30eg9nqgBjGu1r7gu1sMGPuzeCkkghOKvgDt3WDk0oGquBW06HpdqQIjB
VPKLxbZ40/RuZwIj1Qmds43fdPNWhpodxzhEYT7eQrJTp0ASmDQxSgn2asCpAgUhxx87QaXPGAnW
fpAwaeibTVjgNnKK1eANqxbdTWdbmzDUl7RwEPO2kHRKemq4AmMm/W65qbprSi8/AzWb28rKMuRB
ZXyfuMOmSwjHQEedZojUcNaSRUYpn617M2IKVz0XXIzkhHGk95UAiSzsVJkTYxrLFdYujiQbzGd0
0FvGVbnf48pL2mbTq6j1J4fqNXyUctjUA9eoBrPqEPtRUS5Mzb4qz2nMHsXV9m6m0rbu/M5iAgUD
SW12LN80e8UKGTlSlX2LAqLt8chAKszhDA/kp3T84fk0bgYcznrxnujl2gA34LgHC49pikA8ycu1
sDyfWVgPPZj1eE+nErkDM5SknHmWu3DOWhiKHXK5/YReyRMbA9hHY2hHIJ6b+c9OpcngodilKFCy
n2gg/K25CDh4TML8BuksGmTTqbeh0j+GWvgGfGspSvVSuZQNFLcF0AmLXSNx1yAHjDW42DXAto2E
wp5ayGZkutFmca+zqfBsRE0Nq4A5GsyiDuKAqPkjehw4DBk7xPZECfmmdxrrdmdSL2qsz8KcLo4a
+31SYwV3jgKVK3pz5N+k/k0vSYd3t65fy4zgaLZHqvGYUsB3LX1tr9sLdbwQUUk4JUm/0rwUxAsH
kX21Q2WVV2g0Yk6gOD4VWBMsWaK2wLvC5c80jA+ibHY2dklvXSNPE9ZE5Rv7ikc0ieQkxWONxXuT
h7afDPMyZhO8M26BZJ8U26OnAfhSoUpqWdtZAfMYKyXmdYzORAUFx9o8aHWBCyA6WeX/pu28muNW
1iz7X/odPUiYRCJi+qW8YRW90wuCoih47/Hre4H33rgipRBnemLiROhIJCVUoRJpvm/vten4EiMN
tZC2gFznZbet3XrLESgIDWy/1bawGsBm8YEw3u3gGitMhMReAw9IfKI2Bg4u8obKzc7KxAygXCII
2pvBeGeV1kYIfdMSZdZiAMEjih36G6iIbWygppRINbFuSPPcM/1m2qmdrFWUfFO4hHsWrKm1NgRv
LcMM/bakKmOYOytBCoDjIiqooFbDev7wUrCTudsv7a7fFAW4U/5lZy7vdMCrO2q02pVf4AJAzx+3
zbpo9Y2tZVvBTt/rPW/7XvxJKsKDipoWYt6YFKBoSOWkPwNEWL//9v2XYP5iRuTwSlUmeIY8hn00
QbxGCTB/CynC3H7woEPJdNbYhXq5bDE50przcUqMvbN9L398qob8+2t/qqKQYPZSt7wQrL7svGnW
o1qrdZpy8bfKMOK93c82/n8V0OCbhktSNUZuCKUkMRbA/pNhWwO86rQWxNh7he0fsKv30o3bBics
iYpj079qPu9fJx1h2EgnI4E2J6jELgbaSva5GVOe66omoLFJ+yff0TE8QV069V0kieUcUSeW3VOQ
u2rf5+RckrmZXpt285DmnkZhhy0ReNj6Eccq2zbihntHLVotLI+5F+jLVHbVU5iSsIvRwoF1yh8D
mkdxIMVD2Q4pSdA1QuvO5euRq1Z2mWBrnn8Mre9WDmjJihz3dICIu9IvOVgDJ+2bZ+jjagVyKN7X
niJLhj3UZqAL9eRMUPkqtQ84DV46Xh/ea+8MGJs4idrI14konX3dTXu34GxRmZp5E9cJ+xWJ7g68
2b7DzohymBDJIur2I5WAWz3LkqvEL76HWU//ZnJ5KFK88mZqQXPxzradk4yC43orqFIkIT6Aknd4
LcDYxL2NKYgSgSHFJobccAda6M3ox/qEwM9A4ZduK+F5zwk+sVVURQ99ovRdnojpOKSdQ8c9Xvke
x9VGFKvG8C4QG7JP9TD/8L6Z+GwKnIGgNBq/EsbTVQOMLHpVF2KWpBywoZQ+Qd/YtLdduO+yLZWC
jPNODoJv2ZF+KmieXpKigSC0EfjXtQ15TODYKV0R2Bxmq57iR4GqINdYeiwmDNfY+kUGkIlwYQmJ
HLwC0Gf6l7zvzt7r+XQVFxmlsnE/ViewBnRnouNUeotsluVEE1QQKJlpvmlQH2Q2XT/HwtLVbYuy
PCQRPtZ8bVlQLxPEuTMIuWMsuAASu3opk3YvNIsG3bRUdbDWq11dGOuJsEVI6ttM7AiWW7UZ1jL6
//4ENdwxQfOhjqNyEzpqPQFp7eipUKylFDjuyAvekkfMaZzeyjmHZcHzbTf1lbJgI8P8ctIKQGey
yknLkiEOocon9DYlHSbcD3GwhFW6yv1vVjOgbkQhatUVHDF3WWd0gtMNeHz+7ewbpv2mQrDwzTRB
ax3s59R7JpZQCmAZ4WFkVdX3koi8djz6gipgmK56oyQd5l4YCM9PHrk3vnvQxvVAPzZkdgpwxFBk
2+QKP8ldNKLMvKvkFa+F21DH94P7ZFR3LIglG5aeIpo2o59um4yZXTxF4axgsdcK8xnhghtoPgRD
/qDDusTajCH3hd8JCBebpOIr5966N+yDg9Cr8h9tnqtDmAe7YqqPo64uMvTABCWiDoKMbkBVbpaT
67BTtxbj0OyHwvo+qPFA3fonBypsaEpcGKZ7T8qiqS5sS9vGxWU/ROtaNE/skaivUGIsa0TAGbE6
9424LFhjGoKVnOpqRBbUYE+0yCOOh0Wys/scJewTCVyLeZsfxCE3FU+fRhykbgEUiIkgqcQOS/Nu
onuF0qxyuEpOqVZLrJXCahWLiQ6reZLpE4J/nmztynK+6exV8u4YY7rPUYOOuJNaTqFmGCyy0LlT
RCIClTqqaTgoWV6Tu72dAmfXRUjMgpFQTqqyytrndN8h3rKBg1cG6c7KTQ7cydrWSzJG9GvfwNFQ
H3PL3RKwg8MkosMX793UfYwqQdF1OIZDcwpyCINLAwO79N2NSxiB0+PS5GRcrJhmYmsXseUjMCLY
hWhk6KGnE6drgsOm2679XpCUgKm5euiYTP3r+dEWxjYx0b4rDKToAPQ71B4+mZnF2dHOHoaWKT0n
8AzwQ7zKeNnfFjgZ+jVedfLSGvOIcz33V21yH6pnFT138VvE81Hr2A6ydGva9iXMt9XMhA05cYwJ
pZnejfcd++9RdHcje/SoSfAj35sdqLyaBxfwKEKuTdcYdElAXfuXRDWdWkNdQHAr2GF0mrepQ/Ca
lBpAtzzNcL+YAIgslueuaNf2s10uBBlJXoQwSSMyTp58ozl5RHfo8GvdsHw59BbKbKf6hhqT/mh9
LpzpbMY6MDf9SLUmY7Xo2uq2glRm9tqW48dpMLNVObC3AyRaxTajOTpDx0U4ki7p+6+KUOycsNi0
6iaJTm3KRF53Vxad+M65x3K/ik33rpUNuQr++MMbK/dGmX19cBzyfyfD1l8cSrC1SneW1o4c8ox+
lVSpfYEJuTgThWSxE3CSV9e5SFUYfncL1bNo8AO9YPc05NZRS2WwYhqm2JoAxoMiS/RyuexdsN4E
UftHL48kogXQtgoh/ftPyBI5TuVaxW0+8KyoAn9Ob8FRTlvEWI7hF4ekcxxQ+GikPNeDTl57zl2p
DB1Q/ghbPzwnhilv3KrOt6WJsVP2RfmcAz8dsVrfUSxPTr6OBTbrzPIZCnuxTLNcXEzQvO6dSd8S
s1Q8B0C8lZTt1knUaxYm/o3f2BpgnhCnRrbPx0BnRGvJbRVlyW1YH/UhKG/ev2LrZgNAQhGCOX8v
6QhZKRL/SmdF8QSA0dHp3FNmJBwL5t9xUHOhm2jdctTsFzpQ31u25c0mmaJinvXnX3UkS8caINE2
UuGd0hCBkeAW9wc1//L+O1+Lz6ZdurtWy/qB1bz7WY0+3cnZnSIF/E+rgPSUm/lbkVGEG0FqVLlp
XBCRZMDG45cx9wBD+QnxeHP2jDeB8aybiuyoqkIbEronxgWVBaLpibCCa1lOTZcuFfZnZAHpQGeA
ZkE9YMdu8UfFNP6XXdpXd5nndyw02patXXX3/iU2gPsuGqrLKDoWUVHfDSCaKBgE4/79j4Ym3E0K
v475m++C1Ln7/6IO377l55f0rf7fs+z8NUfBj7yveRcw//tPp/C1yuv8Z/P5pz78JbTp/9Sur16a
lw9/WGPsbsbr9q0ab97qNvnHBVBEzz/5f/rNf+q578bi7b/+4zWn/zT/a36YZ79KvQ303P/rXwLs
+Z//51+b3+V//cfiLQmnt88//y9puPOflqubCkK78S7/Rnn9T2m4cpGG2450dctwpXL4zr+U4Yq/
xF9zyYixXFc3kHP/Sxlu/ycy81lsLnSIBbqQ/zfK8Fn2/e8gbxs5gIsNhMgSE2OEqzvqoyy8hcQm
pElORaPhmusJHylaOuvTF2HvH/PC/3kZwUyMmh1Fu5jV6b+ozwmjcF1j4szeatqxRYWjrGCTUQsr
yaAClQbjekyt/S8fwp9U73+8qq1zRVsRNO9+umrMWxOeMbE9xOkF8p/Mjrp9cuvhCEEdDk14AMfB
aknBq0XlQ0CSq+yz3wVXs9AfFRjnpwj7YaddGqnxEnKWF274rW1Bf476TVe8ChE/uo1/l5slZXhY
L059aGrt4e9v5GN++T/u3qzb16VjSceQ8/v85e7pLXwX5HJUPMhazKS3V4H2/PdLmH+6hlKWErbJ
YBDO/P1frgGC2jMGd6i3vYreDKfFHMc9awz22MG2Sxt2TMjfFhAxEdyNuLVa81rEBbBGNySbmSDG
mkZFK++IfrgpR2LvSKtzNuzPjlNO3VNjexIeSQ9aV4N9bUQ3Jumz3GmjopLVEO1ZyRwUA9vyxrVX
X7y5T+aH91HuCpdYQF3qUtnOxzcXWHY+xbKstzJxzk3eX3qgY9pqY8roriCrTuXRj1g5Z5OPMU8S
ior9qWucbScbpNDFPlUSw5S7DjUUwEm7URCMGL0XVkZoYEEgnTrg8zgTAMCe10anP9fT4uHYj/Y5
HPrLwEV2DXvq72+LJ/33h9fFrsg8oUNflOLj29JsAi8oetZbIwPlGHk+QVlZNbdxkYeL9qzZxdqw
MV+Y4E+cxDwZqXnVmIfIC86mpYtlY8bsCI1u/fcXNk8av04qto5Dy5ifOmmihrU+j1f2DDlEmXpL
CzDV1bEd651R3NUzzigZNzFVir9f0Pw8jb1f0TQsU+dJV3hwPt4J2Yh0jDJ6fDZNqtS4g2X77Njx
bZVGN1AgKT7qz764bhsYw7JaTtG1mbhHczL3Wp7cyzC8RdnOZm/kIJjeqA4WVphc2YlYOjkuNS+6
cVN77+YX8Wht7bI99MrfuL57FNr4EDcYLhGQrzq7ffLC8vWLN6f/4XbaLtEceAtM3TI/jd5eKLfC
NYRcTzV3lUL/X+lyCRg8NleOa1ccWCH980F2Ophu7O9Lx92TVLNNysxfpVVG4W2KDpmVnIas2XVm
eklh7skD0kncYbwSmSqWk59oS717atG3rutYQi5T8UGPSFFOavo9f39P4k8fmDRMix2dMnE6ze/5
l+lGN3PahRBXiTHmwIMPepejk1+2fVxxuEu2GlXvBoiYxwinpJVnS+gT3zT3qUSIs2zZMo1Bd/nF
i1KfH6h5GCGkw2TJXGvx38dXZaeZA1mGLkSnAOjUqSLe2pi+jab1mInR2fetdxF6HI9S1STrHs1d
onqiTaTSQIfnF316q6E2CXXzKrDwICHEXBtzIHowlftRx+bQxdY3wlDDC1w1QEAjrH0jjAlgO4Ra
6ZnJwb71qDMUDqiL6kfjQyQTzEoZhM+FzNobNahnScAmzn0MU1WVAXITFwFo5chz7wLXJjbNpFbQ
BP55cPCQSs4/Uc6hVqhv3UgytUdc3UCDv2KjGpjqvrDdpduFN/DUiTrKCg+S2QseVRvJDF5KANaL
USewUFfywQZ3VVDRsmR60csNG7SfbcVhlV1o62Gg7VLcU9pcIc5qbaWPwxbYzkucBs0SCk3vEDKd
cFZa0KNAojxolKKr9JtO8YBEsEyi08prFOvtcKUo+RAM57zanVqRrArrPff6haY4WE9rwSO6EP6w
KiO+E9Q1mGkn/EEUxhM4CX32XSQhOfQu9d5SPACa+JZH84GBorFrEUEzz+zJUNwjgkcJ/2MYIKN4
t7IyN3VCGIqZ3AOas9eRk17GtAnyYh2CIVxETlUDNyFRS49tMOO41KN0K7RbC+f1ytIHBkPcn8oB
15uYwxaNsJ1PYfbC6uZyQoQntg6uvSR7kJpaeXmqlnKAwNBcGj1ZRhaOu+XQo/id9GYbUZYlY5Sc
VyenAlOWy3g+m3XFfaY9uhHQS4MBJiuSBowsW0YuxGg6WQvMW999f6iJgNIYaNjx7B0C7k2a5y/w
YF6RUZwwC+1dr6V8QPC5IS4DJCxLhcU4fDTlcDPlMOwEBSK8TeJirHDXU8y6EZo4/f2hmyevT2uF
ZehYH5XFUvHbRABSEQGXjj9pypwruy3JSk+sW58dqQUIitiYH3+/njsvip8uKGwMl7blCCHZGnx8
xvO0VRTB64rZ0QvWeZ+9xTS8zZAWW44CJ08sehQ3xaDTvLbn5LTwJkuQFCgvitnfFesSb0KeGXS1
YpBzI31PR7OWUzBxjHMXWZSdUookS2yQ5pDRuFT67TS0V56GgbC11DPVfwoWbXThs/Fe5HAPpEmm
e9Ru7BR+M4jcHKsd40APvWPWGPd9a7qL2gpeSIGhnlazmOsdirwhiRbQLqhYRAi5aLxr5SsnwJBJ
vT85fvwGngW2dwG+n2yzquczJKfhVoSQCOLwpzvZl2NPUAEWAeumlZKoRBKpvMv3ynO4g0FzRo91
qnr0VymeSVpWsnUgflaYe4oKmbabJK9TGN3EIQ96SKfbxq2PYup+hv/BabASY9uzOZrqSWEI5Ham
VXv/9w9U/GEECdux0fdbzN+G+WkpIVR8sKc6qbalVTym/XgTR9qyVEdR4zSNYk1f2IRRa6061Nxr
wz31oOUpv5CM1KMui0I8jsregfh4++KV/WHhloZu2o4w8M7irvg41ASxByk2WZraev6aW9BjatOh
9atdt4ZELBXfe4U4WTFRYma2/fvF/3BXuLYDl0hQxmHj8PHaWo6OeQAKw4lr3DWyu9dYY10ZXViE
4RCFPWT/gyUdhzEruqPbwmDb9/GKdo+Ds4xxFRhOASOJAOo6uKoiYOJTI5GjtwQDOmfWMWrDw2zA
2dYmQSem/UZr5A047hf7pj/eAdOaz9GO4Rift02yVJ1TuWwxOtrt2VkDAcf6TlKYe8YiuPn77Ra4
uD9PK9KwLKVzyLfY2Hx6926bSPA8GT1aW3+OMepFfX5hMuAmpf2Y7PTGEclj36ePpCV8b8DrFQSP
LP/+Isz5Q/00t0nDIR1QSszm0v484ERZTUM1A8MqWHL+YMArarsfcbCz8kKQWdK0c3jCvpTWbeTA
nKqjByfKXjIUqisF2nHRIftDb89JFndxIYCjlZ24jVXyaOEFNmw3OljQDnFZ64tqPMmp6kjLaK7M
cHS2g59sqNrzPKEhB7/E7EOH84s3+aetI5Z5Aye9bTi/n+plq+F58wOeqsK6dQLmO4KYb6laruru
ogfBiREBlpxVBK+W3l6xZOH8Zsgj4G6C6ZyLMvviJc1Lxm+33ZWmRSVPOGp2+P+6mXU8E2cfBDJO
H9ENaJet7dZXJfKpKM6f+6akKceLJD73i+v+dgBkvnO5nFImA86ktPLxwgQXh0EM5G9rhun3NiSa
zoq6RVndsz7EK2ob56EMz7o1fitUrPMS5E0BUiuo2PGZZ6OS47JOU+2Ll/U+4368HxALOIQpV0q4
A/qnc2mSDLZB3Ea+jVKHrFA86u1AkoVX6ldjzTj0hfW97P1sKew0WJB2cJv1ebdUTONrSJw/p9g8
2Slk0J597ngX8OPTUN9GlthIhfSJ2AAsNLHaGnX/jL0+OXRd8ywkFt7hATsTUJUEDf7fH64/jDtI
pdxpyQMG1MT6tM5Q3/CJtbIyHq5mm9qIpMM8r5bp5CzjKowIl4weZQJiGTHHWSQY3oMODQQH8ccm
MZEBE77Spt4XN1v8vsgIYSlqeNxtahz65/1MS/XfVSTitbW7TAwPNQUxUayYQMXESov0vZ9zfMDT
aYPo++Ke/DbrmbqudMdi/2a5BiPx4wCklAYlrwvzrTrQE2B9G8e10A8QoKAGwqNu5L4uaX/YJsnW
6DNV/8WZ7bdSw6cX8Ondz6DHINUTcofmfHShYbBGKEpbrSDRRAb2HuDRF296fqg+jO6Pl/y831Cd
kQRA73IEs90JQPw2zoajkddfrSi/zSrzdYTFfD5/svjfP95bX09la0bc28YjicnqlmIgs07o7cHW
hnVqyZXyhkfV23eEij2kYfTSdNbOUjhMy61Liw/I4r2d0LPRbjorff7io//jnTeULqg/GYYyPp2V
Yc63UkEe3OqJdlAaWFFg/xxctzVRgolHWhdm8I68cbz2oYjAwdqrikblmPhHwn02Vn2RYkh26+9f
vLA/fj6mMg3HEeRwvNeKfiktFEnXcAbzaWQVGnAx87ponM0UylUwlHuL1LMCcWdmL0Ud3pVNuXfr
6DmvrwcZ31dt+cU2TMyf0m+j5ZdX8+k2RZoWBgHL5dYP2eC7CWKS4dR0I+gQrIkS7oF5L9Psiqrx
gT4KuRn5rgyxth7/flv+OJos4VCRY2dAKenTaAJ0MPWxi34RXN9IQGtt7hqxzv1zApZAaRSNOJb8
/Zrze/vtvf9yTfPjNeFHpE7fOdm2pIfWKQMucLvqMc7XMNT+3y716WFBGFu6pq+yba3jg+/TpY8o
XnQ3xpf7j7n18od3ZYMWl1JYUn6a8+YUxhJkZL6dIHMsBlr5UTUcqobuQvlihuLSyqeTxxoERz8K
LohSeg3LEb8EDmBPbtIkfQZ482Nw7I05PROstHQi/07rxmPdlNMX98X4bRc8zyKUYnWmEcN11Ke1
OK2c2KaBkG057u0Go9gOSEIhQm8KlNHzJNIDu+7krGneOp2zB1CxHhOgHamB8yR7f2xJsLuKsu7R
x67GMzXa1JcmnnoCdqKFrUVILby12Za3Rdt+ser+cZb55eV/GrZOH3etkTKEpM3WjWMnCqJYHLsu
w2ZIlHoz/U+eE2ZcC2UD89fnU0w0uoZIIoTT+agd5nZQoaxzhSuvMM0Luid06SnAwtz9+/gVv5Ul
5s+JXbvgo+IY8XlU1VRwqPTwRsMR45KU6RqCjfDbiwmNBP3nVYLFu7CfBiwvYRvs/375Pzyp8xCB
RiVsRTVmHkW/zJngF0jkyZiltGxcJ4239vhE/Spb5qr9YsX+46WEoO8gTKEs/dOeFU6SkFMUMD3D
accmusT6C0goXseac/H3d/X7lo1+gG3Z8r2oa+ifD8FWpWs6XCl8u224DMhYZuuWoCZBYqOKPWIv
xLXpuiVGNcvGhWalF2VAkKafjLSXHVQI1Rctmz+sTR9e0KdpqrUKqyfDjBkxhIObSJZrYmVUf/PF
G58fi08zLw+NYdEM4UBCAeDj55lQjZTQSpntsZuDwiLQObejVajH59Cx92iGwb606TMy1if0QUaZ
revaW3/xKv4wpue2t0mL2WEOsj7NPdTFZEosFmtf511UxEWC5UU49lzh0h/K5hDTkRvpUflWvyPd
+qvL2+8Hr0+3AR+u4jDC+UgIex6LvwzrruAWaJGXb4caEJcyKIVn+eVAisKisYEM11QyKPOLWQoK
wY9fOsfY1SzLRWnjJCrvNBNYLXGi/dg9ihnHUNUyXBTCPNJXtuaeMdAGIaFqlQTaGUSoqEtMfCt9
xjzwIz1nYUr7WFlWjPN95wT3KE1XHYwIyy3xDaPGzmd8xFzAasbbDKqE/o6XmDkT8CYoH90HOE91
OBTEHZ2L1tg6jXUMTe86T+/0FoenXYhDPZMs/DY5KS+G9BPDBJppFzHYi7QK76yUmjXZCucUMEZq
GA9DkAdbmHawlXwTeqX+vYiOwwzVgIlPnapFaVXU57wFODPSJwPqcjtSLF4XenbR9yMprI5pbv3h
lEQoY+I6OCHsLY6BD9Ib5+mBO/6j6iO6ZMFtapIdq41muEtaqZ+SCYb1Fm7YN1OzA0yb1+QkwZEv
3xzZuBumNzhGYbUNtORV2eF8mkGVadFyqSBHzs7emVC1zrz0xYkxrGi0TJwhjzZVZV4VgaVWZlJ9
LwdhQFYx0X2X6mBjJrBrIFUA7h5DuFnLDMGZqoW/kgMZCkBjh9yzN2P8WPbWd9rxt6bwk11pRs/Y
O/CkUKarOWct3LH+CfW8qbOlJnAigRACPjUsPb65pPkBoBWJdkQ87NC6b01r/yxbohbUuo2DcoFp
ABJaO+Tw7SwSNgGWlTnursYb4DsOu86S3xvx4JW87ibGHzVwagNjcA492HPhhIq+QLFWJ1QTGQPf
s36JX/wnfqLhVJv6dzeV9xE78Wy0Dq2GbAlNbNNFL4lXftfwgXdXFSL9MJffSOF8Dvq7wCTty864
HLQ46t0OKQCxc3A8sW+dmLHCZa2aX6KhvoukfRfm/IEIDVhszW0466fD1FoVRfcsCgv1eFiNcJKo
gI8o7JiAaTtEUHdh52sFnxHEmBFTaMUMa8XblicDhpber9KJnN7OYnc49YS7YuO7GUvrFoRsI3Va
E4SSrBqXjJkeAlqaNxaGDxICdbmw8+YqruJXzkrRhqxy2EQpNRi9E0yx4bNniwu9hh9PFOoKIhS1
cuijAOv8NiDROKBKrKvgtZh7TF1iL7XSupQpHTkfv0MPz7gkdcF2549tNlZ7xGJ11RrIDg6cykVi
q2WPWDwIzoj7hyZrr0YxrvUxvsP/LtfOlBGQwPDv3bpZkBfc78sQqnmjbnFW3GSmuMVk+uye2w5P
fsWAst1gGeX08XvHvgS49Zo51BI0x/uOShvVbPyaZfmBpCmSlzlor6asvs+luW3s1zZJ18DDmYyg
3Q1tf3ovAZqeRuhdRlWgrecOX/waVCTClDatVdH0SPWxBbUlLC5ZXXf+U0FTBJDGsLN9ddAdeR/W
N1YDqAeN+xLrO527hCEAMOpWc7utbCgzcvTGRCvxFBKUiOOfdGeh0EUSWdzp2ckMs6NgP7EyRgJJ
Mq+9aqtzJVN/WRhZtGwdfcUsvivSkWE5UotMMTGBaOJWQ7DiXY6nUqO84+rwBKhqL3VFLp4gxamv
rozIapbdnbmTWBGXKSQFX9VrJ8ZblLxAOPFBM0MjJgNuqnydHl6Kky1JrwnZGGiuryivCGjM+KTj
i7znIRZudwU9C7xYjmzaZgiVb0NHWvhEC2UAmUcGTQkSbZ48DD9+yZlAPX9c6VPxyP8fNaZPuCmU
Rv3B/K4LcycgbS1IuejQ9orvFouEHLW1RFy4NzzxYDYDGTju2in1u1zVyabgqArK87VyieSjxMG+
F/K5N/LBIKAgy7hexdLlIDfjhdpuZaA5XRVUZmkPdVdFSOZiPIa7ATQljmJYYyEgL8SBizaIn2OH
gLDCrlDoQkbER8GWXrkXwCHnjOP5kx0sMOU5lCDGore2FVWVcNs46r4mUHalhMHahl+raWzCiQBI
lVGwhBcOVrDIj5PTjruiHzBWE3VnjvDszfjVJ9ME5GO1Vohvt30qcv5xq11pUAnoYqXV2sjBCLY1
JyeAXoLjuUvsYwgOH0EQzv+U7Vs9Nni+U1xmceK4zBu+umxdjAn9xAOOEcyEohwYs0aq3MgR9HES
hXMEAdnSjROh3wyrgyKiJCrHn5OoZtdhD7V/xF4CD9CAiuT8qOB9gZfiyaLqSuhW9xB51rdcSx5z
+GMLqG1AWvoV1bB63TD8/Dkbxc9eU7+9LyQ/kTAXYUaFjVe8Oe5KDXOLXB8uQYtCSx5ORSYIj/fn
MEsI1A5C2ZUaQ3dTW/PjhllOnmJoIbUY8QJFFwahOLrIrl2bwE6P4NhFZTjs58aTIyRx8SQQKQRY
2LccfGPDjq5WSBABiMS2fsldK1hnGqmMVXyjxdYDBPBoF5nBOu6KN91lReoEE7Jo14VoW3wuxj5h
ceo84zpsGeQ+ayVb5/AnYUE2+LaCGQaMGQF+QMya+IVmKmbgycSoakYn2YHScMHo79CfLPpCi3a9
K74N5qDIS6oZ06+0ywK60a7GjhMkTuvW4zbojO+dM3TLPqnmXDUP21k4HemUjrBAQTt4OnVecNZI
12hpVNU1LJENrj2MDSkvRsXORc9fip34fhwbajtYoPH5700Tm3PQL9CGzSvs2idnOrMfcqVdSaLN
lSpH0BhcODYg7kiK55WpP6cZcTwWPYyVI+NLWfJItCRt6TXUq5FEieXU148VKvzGSnehn110Xvqg
hcwiNakloq/vfEwjRjyU+Pw8AOr2Lk1DnqapCzeVp4VL14nunDb/2fOwLHWbkLxOi9ptqhc5azzA
t4mJNY+AXWjJhWOn+mFqjyILxkOFFyEL8PLbmfsG5H2p+CBoPhMu3Sho7mN3F/gpHuoOQzTIeMwT
coPpbCHYCgNuH62lBe6WZ1IjSiHIfwJsuk3IKeYpwDE4sJ5bBcERng5dl6PaMm4HIKeF2IaIxdaV
g1NfzMuIHGFQTNVbyll12ZsNgRo/naJpYHHUhEl7MfzFkOfOKZMD/fUpeA+4wGnNIkb2r1xqNbiX
KXmuitekhkLjhQAfDWM4gulGg0JZPe9mPzvSTObcJ6NPGnYZsGQmvz7aqqzXbsDWOjAINNTktSQs
dxVPyQ+3JEKJZfqnbWNCaPVjw9o2C/av7IhozcQBDR8jQzXAni4tOWAPtaOfQ21BntF/2oUkFjFL
TzBd8L9BV0MMiAEyBHZIJydKCqy5DcQjCjcrtNjbZs7bqOExmRQe2Xa1Z7CNrQSQO8FYX0xZQhSR
e+/wzNF17g55NBTnEHD7YqorLpkUV23uNTvFhreZYuyXMjuGNTYdNwZDEng0SJyfpuvdFh0gRxn9
0Ptagn+lzAqYbiRT+EDg36FPu4Nh9+4cHHUfWacImUDG6+xa1M5X1U4nVqv7qTnXXnTEmT2BkfAR
oyyMFvfkVVmgN38cmVPNHyaPJRbrhZk/jO5l2t/68vsU1wsHHlJUvBpDtQArguAnXhWDDzeexDgw
hyaG0vACtY00B1zLqCvhUwg/Pak2248ZjjHAuL50tom+j+r6hHhoZQaI9Ws1cyrPQ48Cg5NM7jrH
2jAuNOKuB+M+njCwG81Beto+CIk2BZWMhBQmPFNdQ4SxkS6H6yGeCSHBJrIiyuPGSZjBSSS4qKL8
QhPa1mSwxQiU9NjAfnYFGwK7WYhRocKwHXMwdg6JMe7xzU6RfiiEe6zz8ZBbRFjGP1lOObYSMVrN
KYHTWjU9u8JhbYXxBq/9SrOx/oNxxPx+TM1ox4ZukVvyNsSZlmQYO9jnZGGzg3HA4cXazHFobr0x
hA0ZNbjw/PquIfAUlqnWeSjwzEufvNCmm04idzn5eUvT6XAoJQerDG5jB96Nns7HnvXo9WAbgGmm
9skdxxsK0ReYDDlspXAlNOPeNDuQzsYPt2meM7e7ZWtzQkVWdPXJDAiaCJJtCKzZDdsbS5YEtRab
wDLOoZ0DZgXrUK/tGKwOJCCFD8qX6iY2y1Nk2E9Zk+4dBYbN8p5JfnhKeFhF6t9rynzUkcQZ99i2
Y5PiPxKAfCSpNdB2CWsmGaUPiCEOut7ftQ6Ws5RdjBvtk8n56Xr6vrLNLZSkay/XdsCFmDVtIiZz
ZiO1jGfmLxVyLH6vhY7tNTLX+IrOI8CkMfRPYxtgZA2uqWCylBH67lwOuJu6Xl9K7I8mwXpkT27j
wAQ5V6w7ABic4Bclc+EgIXzgmSlT2hbEJkFF2OpmtqyQtBhOt9Zd0nht5swyWerWGxEJuU0EqpT7
LiTGeop2yaRt/5u6M1uOG8m27BehDHDML/0QczA4UyJFvsBESsQMOCbH8PW9wCy7EoNshlXdpzYr
y0oNSQ8gAB/O2Xtto+Zvsfu0WmvjW9p3vVtanlxnk7+NOcV0sH8Io1yT6gIVvTqkkrWX8Ma7yLOu
lXQvp3xdTdZFF2n7vpdrmIabLMNkr1urYcTI7dO6GOBDyXXe6QsBSXQWBwUEdnvOc1gVW2gsiOrd
LY6jdaOlkKg7iKlikZZklMcoQV0s7xSGaHKubI0P2YdLSzlMo7OVExQAZIYan34AqqNlQagpSVsR
gQgRHGbwvLV7SajpmYPiW5gF+akw2tI96tQzPwIqoNU7ej+wNYpb03S/TZysa2K0+kbbeSBEbXZj
bRiy2knc2Mm6R05nEmpSxFCPJVtJFtvV5NuLzCDCXAAAZhYLWCOJK6YkAGgp7XbOHHZtFDu7IeUa
2Z0cqXwQitqpsw4nT0deIrqLgEagp/3Up99dTgmAQ4WidFr39ibAek64wsLH9eUPM2O3WvWUpLxa
QPggVCQl8+vci+ZjrLYye2tFP2mb+3K7hF1xVtccbLBz0x5AGKetUDqRXPgSsTlIGZcbvY6RsOuW
tmk1zrWQU3rgqV64nqDeQ6BZ06K55qdshNlth0BAeE5WWp+fJ9Zjw8se8KXH8NiFCneuay49ChVk
lK9LPhEICy26iADVcmJfiPBxhBuYu5ij4eFJXPdsnwNoi14L7ceA+iNuM1z/7Ku1vUeOzyjye9KX
th34c9XSV8eVlGfjAmAwXwjzRgQLO7VxKGpLzcOZmaBzY4M6VeYmrSCVAnmB1EGtIF6hjo2Sb3YZ
biaoKNOZQrynObjhu3WQ/gzbYpsQGGlM3PkYZJLERucCEM0F6H8qR6P46RCNVZDwWecV98zd1qp8
zPP6Wt8kI8V9HT4TTDRm0DqfViZ6zK4Q5KZzluzSFeoqtjv4EkrAirTdO1iZLDdbmexnc6eGIbII
AO/qxKXgze58sopVtvYZS7LoaZWDs5U8R6JGWzA2SWnsICUCJIKRwEMxEexakbM9iSUpe2a+6oIX
GFfz88ByR10PTWAw3hrFT28w8JCsVIgSG1e9kRwUAS9d4a/0N0X6LQrAjKMqJN9V+ivvok082uAP
2RCVVF3MdKXH+SaCO5FCiNFJuwQftsw4ZxfQb/zWWlWIYjNwHjwFWx0EN4qbtatwwlpYpM14Iyp9
6Q3WmWy0dYl9PRjq26whFkYpgpSAK0awQYmiO6QVXKZwuokrsYWOvuosBYMl/mbk084krrZ1ODXI
4ZEMnqteo1AMOk6CleMxIAwqQIXI1jbGTKpvK3gSui7paaIQx4tPNsI6aONtbbiLfvTojhMpM7JH
4vqccjrPpmznmID2EDK75MpP+dLIs1UGyn5mYRp+sJwnUHaZ54bSAOUwW/opgmBwy1a0yjzF2e58
qsJ1MY6bwTUxpmzU2J/pwe/B6255OtlZeJsRypc1yDVbxVXe82p28Uq5UP+Z19dyBtko58bWHs0G
fk+eAHwDKFBP500aH3K6evACl2KOPmSy7EiXKLR4VWwIIcUqXW0E0W6JSM9UXd71A6eulDhEyZIw
jd5r5lIwToZLisiHqtQxC3FS1HCVW/FqrJ5k5F2mXb+KqLSHQbBP9GKXFYRoxvZe9CAnxQ1EUY8K
NHYVMhazC9ITDnISB84410kDdwdnqWpfc0QoUhE4n9o3bHT3MeVoRaYpMT4rvyt2QUOgqdwE7DFS
t4KxOGIP1C+dl6TqL8n+3hApvuklCoGhBm8fXXHI1v2BzdK4ia5wRiyIw0lIjvOd56bqv03tQIpE
ty4acNVWtjabCvThtK0zCwSzWgasVEYSkmZxq43doudE33XwCuCciBZKAOCfBL2WWfaXyci5Pem7
26YmRKHpAbv++Ued6pKUoPROGYByixnhG88IXzn/259fRm+k3j+/Pvrjtz84+r23H0Owz79/4Chm
mO+fX7/98Z//7sQfv/1FFyFsaY3OngKZOvgz9fjt3/784+j35BvY+O2P65aig5HU0+rP37Gmnird
n1//P3/O0V+xxLT3BPuzo9//a7ijH/XPSG+/+fbfxFml78fRY+Z5dyX//D3q4C1prIgpMlY74NCV
Zd8bPbhoG+rmuejqm2ZGSVezj18G7e9RU99ET4X+62bSZ52z2ZbhCgorrAvzn//VyrH0qMLlg9wE
ut3eIwgiTPFeERv29TCf9JtphJLfYwlDN81j6VqUxHrRlEwDqunO0PizCeEdwjvP2W8cmo1tnPIu
fd6kxNaDlIaoH8edlRt/X1lJLnjrMmQfwtwdelCzRBl0wOVDyD8NVKXJ2SiRX3uszb3qb+PSO3fT
YV0rknPHU12zT1uHfz7OsTOnhMfMWYUbPWaEolbmTlbybkiLyzaQRO251HcUoh8KVYp2gSe3cCN3
/82X8D935Fiz0GiDVgNo4Y701ZUZXEXJozexuDNbVSK5FEN79vWAH9W7JtI++y2eCS0dXdP334GO
rl3IrC23QQ2sjug8R1dY+rKHxO43bjHdx4QmcqBHzxe50lw0HlM7PJ4TD/nc/n3Xr9R1x6Rfi4sN
TxSir/cfY3S0UEcgMBMlfDIFy4d5dv36Uj884PMQSNERRTtIGY69pKGTdMS+9oBtU+3SA+m+slpV
kHTukjXnEFdKjAWkNPOEwOBNHfnh0v6M6x51pEOfgCacaBVoR/aGlsPWHjajpwKIW9N5q9ifNzpU
kNiBc5B0L7VjXyLusxcuEOrWFISilSxBfRRfKZZu5l6FDqPKasrT6SaXZjuHr94Amm8WSQCUM89Y
uy0yrPLwqXGTF3reiIKtlpCe4Kqz83vRUieVc0kMcohHH2doLqoZ+RCQIg9E8vHrG/9hAuPGW0ge
mLsMypTHD/XYGAVQjA5ttoboOhsuerO6tJPo5uth5tni+D7/Pcz8ev81m6RdF0FgILAaI+xtXlC6
LOO7YboH8LWOAc84I+2LvhOnpKCfPVd/j3v06Ja0wmJsLmigFdQCbL5DsObAtXHZjgfFAASvPnFD
P06c8x2dvUMuSczkdx89Ur2riwimWkV8Jcx7iKVAYL/1IzVBb2scirCjh1dcNbW6CJ3yBylO2zSV
O+XRR3Lt8Pbr+y4+iB34NI5n4YlDcWLyv/c3vh/iuNfZdmxzl7OtgoaG6NzV+osaVzUdXFJr8wDa
ilwSgl1VC4qDDY1HXDSjOQzLWarepmwo26n4TSrSJhU50FQCC5vm+9cf9bNZ5u9PeiRCKdt4EFEI
t2b0KHmEBuTO7ITyRnz2GHpoL9DEe75tHKuSKTyKYZKu3NLRBQ+sFk1Lj9dIq8usLW4czblt62Dn
JsHB7M3fkY2daaSt16RIvLyLKgnZVA/EGDsgO2bh8GCtTKu6s+vpbmx4kevIupwq6yGnRYH14GV+
kSryJWvr+uubZXzQK/G9YmkxkPYjDOL9ff+9JgiuBjHkfK/SeGLCebA1uaFrSdCscZ5P0NG16KVg
S29PMKnt8Wn0a7hRJhqTytXPTYcudSNO3N9//PhH77mrO8jUECHianeOHv4y5lGE0iUBrHGz+ty5
ikIABENPbpzWuFd1Pp57LoSy0IfZbLKET81AUAwmNM/rX5M6BrUy+RtQfbiBagkrUKlVFJnTMofa
rXSkAFBiFpGF7dAo8eUPLjB1WMfkflXwhmq1tIPySeuauyKhYd/X/G5o6ftY6Ctd4c8c2oF+MBCq
NrV+ujL+idr5JRHF2hTBrieZBmJ0VRtPtk2+fFHyl6WbK4rWM4DfhkqUrTOglG5KLZyC0aIaQYjV
lORLvV9Gob13FEfSPJGXToK1Nq3RVpIbRWFhk2vegbiTNQFMVAA0+G52kK9coyBtIBeEv/klB2u1
0dBAUQ7ayq74FiUUGlObrXnrcCcr2i+7HMvCNMgL3cEFrLL9wKFbKISOls/rTRRBPB9NhzbHtbix
bcLWA4h6mretXW4pCGs8gaYgJaJ5DW1Y5KSWRnX1q6GgQ1S36NLLpHCeUd1sSCjmu+p2oLtuiz7C
EsYkvYi7H/nkKFQKXGCMTnjRjUQhTwqSlXS7PfPQMuy54Iz4WgoMdBXA5SeLiVDpuvL34M5A4XYK
XMFtn5WvdEivWBRWVS2eXVsLOZaqDS0I+7vXUS5p7o3JF4vcrR7DuODrdHI43emlBt++7RuJRhh0
Yz+g0TBdiPehtaCXfZnDcmgC7TlUzvPQEzMcWIg6Qh4K5IOPKRef1sVr2JBdlNvQP2HukBeFh5qj
9I+M1DIckJa+JqHysbIVfFCHaBII3270y7CSaulFyaWhUQA48Wp/MhF6usnrA2bFB6BwtFYOfgC/
uDIlJXBa3KWg3Krh38kJ7JtujSa51nPij7p7jP53np1c/2zTHC4Gr9CJDzIPdPQygw8m1dvl1MH2
72hGJirL9HN9lNvSiInccN0D++tDWd/I2j4EXXRmqMeZuTp25GMMCGmGHyc+wTxdHH8CDJQ4DTAx
zV7c97Oc67mDlkSV3Irevom85Kn0wkvZWt8MVa2jItjAk781Y/mrb4vN12NbHyTKKF8xEJimjVwf
tebR2FYdUevCmr0tp0pQW0JohbmUyrbSr9G3PdJHhzlHPowgwzcGAUwhK3MwvzY/Rz3NF2O1tB5F
06ZbR6U+0Vk24aBWT3+a8IJROa+JnqWrwa5vS5tKOOwB8LbG90xU5+Ri+CvY4q+eJu+gpJsHYlBu
A13VZ1bjEOUGrlU4YFqrlhM7BTEeJAr5AcX7YN0qOVL/sC5Mbcw3doKcbHZff313PrO34mVg8WER
BSLydnT5a0M3enk6+n6Ir0LCUpbJL0StS2WS+pU05ZNT1T9yu7qjmfmNnJYfU+icaSFSn4jOmAQ5
Z8Z0NaJnuJn+iZPEZ1+brbOVdTF8wk040gxbfWW6LQ2cbU4HjkDQaiG7y6RHEq9f9aE5nrgRn+yf
PTI6WIB97gYsofdPqNlI2fXlgEQ59GB0owWsnA32jxMK3TcU0fGbwJKKmXM+jVNseD9OG/lVl1CI
pvlDg7WLD6WRfqd1eJem2lnehN+nSV10pk3pj0ZNXu/dWhys9OQK/9kb6cz7JyTMtO0+7KDSJPPN
QS+3EiEnrRtvUw/1dWyd2U1+PUbF9ViOa0UpCcu5OmHK/8RUNovRIeU4eCwdMl/e34QUXjwAAgMH
XwODPwoxODnlZQXqU80QfqtZmH72Wmj5nRX0Jwb/ZOtI7xx0jTUjsz7gTroRQsXg0W3JbOcaVUSK
QpwOp+kcpFsekLLcESt+l0T604k37bM77lPkwstkuOzij54wu4fzoFmG3LohxQaL5A6SoJKOYkBs
bkEHI5qqjLWNrAgxTfrw9ejuJ4sR5S2cB8i1wRMc6+JTtiqNTf916/f2vUXI9CKW4xXHn2uFJgUJ
pv1s6s13p7nzQ/iWHdhUtZljCkYb+eugKZS83c2I5Bmp00vjgMGtskZQf8/u+6DK1kM1XftOby8p
6US+2DQmsZ4JseWVFGLjqebRtdiQWbNI1XafI8GopsPWxk6C5eSgu5PGQz4QMtb/gid7PwT+Trbh
xkzJS8XDidHk2U/bR6nbybL1xtc74WpMTldm2tmLuAcULPOkXNHfYydRjkzgQhVyqRHop7rvMGT3
s8XhTVHBZk/BDZ7l/VBE+EDF4NMA6h5UG/yydXMdj85AW6m6+/pbmBO3j9fB2b6NFYLqi3Cto7ff
zixH+gOK8dwNDbzS7X1T0ciLGoQKtPAWlswkpsp8A2t2W/ZIPWRmE7eUY8/TmscWB/YCRfpBl21N
Q1Hb2y01I0O3n+uJBGGNqGUBMSZEOkfPreNs0PtXMbmgjptecV76Och5KytFSzW93MXWczgSyK2p
ZEGbn5IcGQEFj4TRuqgmscF+ff0fLn+ug3msw55l+tTDji6/oP1aFGBCtkQ9+uhcEJpUlf9Tr7Pz
pCvuOtIdTW/6kelReWJ6/3h+ZmgWOJxpgq2QPoer/124GGWj4qHGkpEN2bqz263QSDEMIyNdeo4R
0qdYpSWnEpNMkyadJwSSHY3UQ7o9C3PUKO+mqaWZi4oot5LrDiS+zApuep4mZIREJ4xCH97Xd5/X
0I9mC6kV7OVcbpXbePt5hgo8a/v1tzFvfN4tRfMQTIAekD7IAsdVyXByqgy8Rrm1R1KzHCQYlybo
ZBux79cDzdP5h4HmU6TBw2+5b3PTX3uM3PHrCNY2Nt60Rv4L2ii1bkok6xURXbSW9//FcMAAHczr
gF+OS2ETjeU6tTDtAtdaDtnFWBYrf/xO8z7ETvv1WJ/cQx8OsYAyZVnM7fO24q9Lq+NsGkVELbmc
6BhOAdIS8gNhStrWicrbJw+EL7DrYoiFs8/M9H6kISsmXfJibIcYMEKO4li03revr+bUGEdb5VAM
gKJ8fFoJB6kMISonkvXXQ3zYZ7HVELB4sL/x/5Y4mgI4H/SyV1D5W1+/98r4l5LWLtJH/cQL/+kX
Q4Vo3tQCrfCPbpdCkz3oDuMU7nSv8uSZtsblDN8DJPJfXdKfoY7uGhlmqrIlriuiwTQSWNWq97xv
VR7+51MCt+zPOPNr9tezpvVU8tyKS9It+0Z3zRstj055aj99AmzQZCa4JN8WR7etG53a8YPZqecG
6y4QO47y/803wyHQZ6FymXyOKpnSGz3cQVxG1U+coUYSSuyNMb4gJth9/ax9stxADWB7CXXS5pKO
5lCdvMuMCQKz5ZS9RqNaTdT7rOgApTN3nbuqyc8n/9Qa/+mDR6ajZWKPMz746o06yByehwLGnLyr
JnwG817ezNaJOrWP/mwodvAmvBLupztTZP9+IMZMAOFJHR68yb/0NUQqoYHFFnpfAir463v5oQDP
ezv3EIEuuoB/3OP3tm8z2y91uP7Zfd4ZBwLeb90pvCaG+euBPpsgLOoPrmXPpZMPDULySpzQJomg
HPPzYtBeSnQZIMpPbMc/G4bNMPBbiiJ8V0fPBjLd3AvRBG9NF7piOSyrOlw6Zn1ix2N89gwyBxkc
YkHKUIN5/x1VxcBkVzBO08w7NqRtjOUEd8DiL0GTQJLKDqEeb0j6XDpNReXO+Y1kRFnmVnT5zquo
bxruobfVirbZiVfxDaBxtDKz9rs0pPEjA/09mlKmpp28IONhJYf2ZprzHeVag6zpSnujIRvDMgx5
0Mba5qC1hbbVPKbUTzVyAXiBTBRgaetRpMsXk/C3aSlXNHjPusRaDGZ4VqAz0dx0V5tAM1DbeZbc
fP2wfDxJ8lj+fQHzY/vXnDjng3jNjLcKFawUOquI5sXWEr8GE1KNKebi89oi2+brcef78uG+2ZQL
dJOSDGfZ98NqIu+csuLNM4nX9ibkXnRjNI42Q/nqggf4erTPnlX/r9GOFpicMPJMJoxmdYJXm+pL
5y64/1+P8vk1megK2SRTLzt6UosobRsPhP12sMfFTI8iyGsbWue0AZal45549D6bu+jf/M9oR/OJ
wo6WQDkvtrb9OuIzcM1xa2v3kThxVZ/fOxAyYq400JV8/02R+1RluUTR5JGMoRU3ul9Syq/+q6v5
M8rRe5SpSW9cRxRbYTxyYF5Yo4L/aK8N6395OUfPu6Q6rEaTgRSefS9/yQRZBuLE8/bpkwBhyUTZ
o1MKODorsWh7ijl+3tA0W61/NR2aoBridINsh8o/MeF/+iT8Ge24dQ+9JO6antFCqyG31sdxCBLU
Ezzl3omv6fMLYz8AVoZq+PHD4FS6NHVnZLozH7uIlsxDdD+/S7l36qT76WM37zz+PdLRAwFE0dMV
FoPt6IpVTCZA2a3wCp+4nk9vHZxJ9tMsyvTr3j/cTWHGQdHxNLTlzby+0Dpbm9V91OT/1UCW7bFW
wlg/BjiE1uiSTczqn4U9YZIeSjKcARG7qfzEEeTjVwTb2aBGMHPHKCsfzawNMU8ezYCCdAt3MwOz
G8DfLayuYFW7xX+8QWQwxCo0CMw3APL7+6eEjIxOMLHOg2HWuleZ3JJAd6kRFZmb56I5FHB0v55n
Pz4aDIrWzNF1qp/Qct4Pmk5+RqeNck2ZTmvdfQAie5k3/Yl3+BPNEcPYrE6Ozh6Yo9b7YXwD+7Gb
85W5i8Fu13mJuw8Adfykn2M2Cvz9wBYjReDsZs0JvdOnV0iZgL6CrvNsivdDV0hQ7LDiNWu1Gf9M
qRVcVN4P6//iRhLQOtPBPFAqR3Nhb5VaGOL+2YYB1j401xMyZA3o79fDfHonbTpXvknhCEL20Z1M
U0GoicpY7EWLjQyduUZFdLot64vC3OqKAGGKcO6r/lBW//klGojlmKoQDVI7Oxo6EWWWRgm5QOUI
WrzUzvmm4e0WJ6ZgMe923+9nwFfgybAAgdMlOz726ZOlNXHq5dsqzHVcetYyUxLXwFBeaTomGOg7
F9Y0yR3KOUUXm4qYFTcRhirIBCIRd71J2bGNp5fYpKSbelem3z5kDfelIeH86y/k46zHh2Xn6ePv
htJ4LKIMC5XFLRFv2y4Rt9aNRVQQilGy4OMTZ5757h7fFdgetA4p7gDNOZpesRZkhEGaOaRk+BGe
zQXHmn1iRf94QDBsA3cT6kwq82wn378srZfAEWmnfCv8kbf0YSSNS+VPOan3aqzWAh9RYRXPX9/C
+YceXdm7QY+ujHILflZcXpzBAeZTKjftHosyriGOIX4Vr+qyefx6yE8mdqBWvKs8z/D7jxtsmEp1
oRzFkKRRExfyT9Zlgbo/xvdBKNfXw31CPDIg1LCOOLTzqJocbWdHv4n6Ws/JW55ysp3dDQYnMntC
9IDVGmra0iU8YRx33eiShHfq3PfZ1f49+tEU2Dkynag7Au8mN1rGgCCIcIrxDIXwPNLc+Wee+Hc0
zfU/Xx1ZNX/n3Rz98v/871Jx/v7J/+cbaJcy//8gOIedz1+PxYfknPPfDaK88u/onLf/4p/sHOH/
y3KY9XyBzYk9DcvYP8k5wv0XSydTPeUbBBOUiP4nOYcUwH/Z7OuI2mH2oYDl8er8OzpHM/V/odGj
rMURimabZf4n0Tl0uN/Pyt6bXpuuPLVeduE+y+n7qSGu2zG0JzcgDZuzeZhL5AsTXBDOOdrC0+N6
traoVR4wAzrtcB3ayWPShs5e2uSRuysRYaKZKvfnBCBiQf6ltsmi6E5UiKMyq3Q3KazxOu7SfdXo
l5TCkPoTa1YEAeS+CqHK0OOP01rrvKH/t1dOctWUvrMxZUzIBQkfC9XssUsYa6X3DxBTPRwH0YAr
3bkQZNYskZt4m5h925zFYq1GHV2RjiY4VF1zPYoEDYUvBronhOdGHtHfIlV7l9qPqKGVeI+9TqYH
CO0UF59/pouG2cLIzGVs+rc+VN4WB9YuLpQD1IfsjbT6bkRIbWVm0Hps+2Ct40ZnQQs4X2zgJw0Q
7Xf92N5WUUxwnLc3CThetmWrLVJhNitdxikEEwj+QaySzZijbMr1p1G2znXs1WhE0lwuXFMTG02g
0fO0/Cz3UnUOJ5eQAzc8S7X2eYKOvR2Nm6zx1LrDtwf8/tYpynyfJFsLhPBNLbTHviY3OtC9a0+K
73bb5eR9aTcC5l9MyK9Wo1cTU3TpV8aDy/eWSxx1hdfMcRndbgQFguuPgC9jXfEp0QL2wyJM6e+S
MVrm7drW+3xf6xXwHV8xclx/17owW/YRoXEaImxEeeXObOEoZDmYmUx1+UbIF/pkwdqx8mJFhqB3
5yWzREXpwarU0l1fOt2y6YW3hnNp6IlOeiV+MV85a7YKzqrCNLwCp7MSMokWgR30W7cw60Nu28ug
jLWzXmWXgGPShY6Glb9bR2R2joH1U4RCQ5sTB8tKJc9+pq+pQqT3WHONMroA/appFuwC+IDfQJVg
oXbrXUKufDJ652E+9dcysc9tvczOFaEsiPtIS52C9qJ3kXw6HfL+1JXWdeQDyqTZiSQio42XgY0X
7cExu7XeEJ1tkWiyMEaDSHKn+R21Y7MC6k6io+3syoGk0ihuHszpEtFju/Ez3102Axq1VCMWGyFQ
mvmEJyHv1hv9FSfSStVBSp4D4ZNFBqtHzDl6BsrNjEBlq/eKlW2EL5oJh8Z2K0KLC81fJQ7JOvrY
bR1t5C1XVN3K/Joj8pk5ZlgA0YVurVFfEqvSLg0jTtbhrEmGW33WgfhDjkjly22hgMnUfnQhKuVd
v0m6PMLhSlhPKNGXakO7lONIti6H7IvGl7yW9rRJMV0HZJIDIHxs3qiSebybtb4rEuOvykbtTbxY
Q93/YumFbzHJ7xTHErIJ6ft3FqYnKks4PL3hsebnYCQcaVymE+SWPHoq+ul2skzezOk+yejNdZ6K
lprAXZwjX8eJ7e2TwXoqyDQhxxQQbXdWhQ+IccI1BORwIcze2aLluyvN8Vsom0Nd+ogz0WP17jBu
PPtHHlsGGsd0gbQXgO1os9WwrO9tlanDpFpqqa56ESHq0briAJRzDa4ttzUwHhWZsGCijFT2adBW
vAHDurHkAySZyGzdXV37Z7Xl7Sb+CzTB5WPrWP22rsSdo19EaX4/2ndiopXBi2u2OFCHHAW22RJs
4EXOyk7lQhUEfYRQMsErxOcElK5EzS7ZI05hwMXt06hf1F6fbckhOA9rVZHz7VLBDKN9LUiSraPk
h9FD6wAt8QQGVBIvpH5RG9iQQkrdtj20ofbiyvTcUeWBTf0BR8SZq+kpwVr+7wRunNr5tXUpwXRU
6aADc9YwJk/IIAKJzIrt0VMnrXY7NkCXpOue6zxHwxALPKxmSO77cMNR9aFvrQLXZb4rhQF3v0rT
PUxuIFreM650mvilMZyTbXajxzbMHKsQs5QERUU7raIZ76IFOCmF+csyzXjl21mKB8O/bjOrvw5q
MiurMFg1UWURP06gaUhbzUO0Pq81112T4k6OVLhO5g1rZYmNYcctc5q7dQcYEsyl92nhyE2DyiEj
BrQpifwtyvG36LybsWmvgsK7MVWS/7AqQG3N4Ee7ELsiPLJwEYed3Lt8a0MTX0JZAAhaliG2fE1b
5xd6b/6q/T5ZGVrUbDg53Gpe3qBsdUoYfulFPbXdtm7dHKP7PuxG3sG6etTHbKVAG63Jh1Zmoa5a
O30OeChSt8ifh2Y5efBP6uKZFl+wTOjAsli3/VmYvsgIlFkzEt/KF/SYSd9cgeLDj9D4PzUfxEYR
DfmyDQ6yLPxdDbmnaFHFkFUekQjq8g7ZbLctTytWcbItVWmuKqcxNn5OCvt3EzAKTmX8dSTAhZex
A3iul0Aa4uzFrlE1GrlzRrXmCstUtfZiu19MuDB2JfI/TzP56iesBrkx3LVJQNyQ6DeTJqeljUo8
akEvNsOdRYQJzJZ6RS5JcMebuLTS0ll3XffDNPo7KNf5zo+/UZmzyBourr0MnbTZQI3rS1J8WuOs
BeluJQ+GM8LWCFM285zBe9PqN9lzQDr2wg5w/Oq92CLd0wZPnNt2t0brDVCIRLZlPur3kZ7dRhP0
oDzFkt8MfMmtZ/8um7Rcp0kOjmJiAbVIVQbFEZqsjnt3cPHSm0m96mW257wZIvhAOly4bBLCNtwa
oUNeSlIeygbfYtPtvH7g6oIuwI5f/raYlBY21raNAOdFSPm4VHF7gDzgeOMcXJ+hTijvi847kGBK
K9ROu1VVJU9tO36bXyWS5H6zDftV+uBPaO/taV0varo1S5efv7DcDhk5ECaZVjOmwv0Z6Y/SL/d+
BL3QHJNHoIXT1sJbbnv13gycVeyKdQ8xjmiXXxoIz21ZJNayd6ZNFcKnSGAFt4SmS/z/8CgsDPV9
fegRQ5qNuW7YhhA0aawL3Xj1yKZnVkQ4Vhu/CEbOuwm0nctmzvFqf2MW7bkFIHxJdOe0qgNmE4tQ
0ti6sgWppyo21bKdsp84vHcksIuFC/ih9trboAUoWidtA2iturMb/9FOqpsmMrOdIGsVeB9rle0F
RELXKT6rFzGbqME0Mku7+bmPVZvlp8YDDldKy/pq6eT+U0h8MfHLfLf6rZm77UKXEvJOcRnVWrwb
2/GVDnG1sBWZs3FvfA+g5W1qxGSplFfQc6yD2yHVMtpllZs7+L3MO6AN617tnCL5mSh7XCN2ZIb3
mm4lEdUB6Lj1s/7CtLICChBsCqe27kMgpRGQApVYe39bVbEPegBDe1a/moOCkRz4yzRWl1kFaCqR
/aLXQFnDWfSWQU7a4SZyPSg2TXyTSGtpuC0vgy4dcC/pXq9r7Mz1HCiOeBe0xN6PzW+yCs5DoI1L
f9n6CSyY9pscAb61jjxTjdwITdo7ndtSKBuzg7zJuuhH7J3xLRqEFVUXJMxes9r9CHBjL9yYHUwZ
gSzogRFZk/hZjemLVbUXbd0ZCzkmqyHSmzXVd30FPfACU+eupbvZwVromwuExtZmHMRvkQ1Ls2P7
xWJAym8Am8I6CG9sF8KoHrSivJFmjnMjEFst9/z1KOvrbj491+WrMzzUQTCg80vbTVUOBCagjW7q
ep2mXbPsdX6FFQMgHuQGHPKmliwJsjCWmOHv9XR4ocvdnBlB+qpac9HminleN4AF6QbPTlX/8sPc
O/S+c8i9AZtJgr0o3PRe9jNqHX8pbPkC1uJXVj5XPXLxkaCdSyfUt7FX6ovODfRdp9on1y2K1aS8
g6msalmyam1pk/6G9NxBewla9xlT4lncD09jAwDWTJtHIGYBKTptbv8UjY13Kp7xMx06ScdJLnUD
QVpuxWS151hyRv821Kx4Xaqgxshkr6mx3pTNCGSyHH8lmAiaxFxBlwlWcZF7fLXaY41L35XXnk7y
KIeqVRpF1jbyKmNZ0DwAbZ4sA5F4m/lIs6L1zjLTkcJkSfZNpfkY6hU3HKACO1d3YZMWvPb07kLo
03VdmezOy6YicEre2W3ugrjzv6nKB1QuwJJZ7Xithsxel6I4uLAwHHz3kPq0qeFIkwCjdizCPkM2
xmMS0ZGZ7sxGvwu7XKMPRA6Gb8KRDxI2GNmFMAxjrYvwKhj6b7EIHnvbPwNPJhZm4D2gx4KW5bFv
a3P9GYYYC1uC1SfAeiTQNFkjPhfVMjWaLD7L7N4rwpeg7NgIeazVKvP3pZs8uTbIWVO96nq6BapW
rx8bn+V0SKDsdfoFr3NJeJ39PYTEOyp8drmvFMHk4rLzJUtF2b74efyUGBTdsyv8avS/2bYsa62/
7EuJshnPUeIePP2WKLcf+ViGe7vrko0gggRbAUw48uj04jlJyAzTgIljiQ/QmP1f7s5kt3Us27a/
cpF9HrAuGtkRSdWyLNc+HcLV2SQ365r8+jfkiJcZAbxIIF92ErdDyMcOhQpyc+255hrT4euSJjtt
wUQ8LstVpnhfRcwtBqNAEZrxq1YvZQgV6lzmdDsjj5x0s9RP6GwLxWeYmIlYxZJhJnfKx9BNwWzo
PdoyKzz9qgmmTsLQDEnheRCP3AuYjAI32i9HB7DnQSj1MW/r9zlyypNJMuZD2YH0dSwjVFPad05J
Pn0+FLcJg+XV2B7skctoNIZ543aoEoSfPBWxco2D/KquPP0BfAelSndMimnazSZx00MUV0E6x5Xf
ciNj37nN8Q+GTRsl58qv1X64tZqIwDp0ic1wspTsDIHtoJDft7O7pMa4ENurtEnDSU+d08wS0uXd
25jRGUPV8bt0elQw3DPhn+6TYTXPJLPWxUM7wWdWxLuSytovGm8nqE6KFCAdrPQ7gxzX0VvmDVln
N3YM3QWPL1wjM9tIXn/A2OeEIUIer02RVca9clVTna/s2HnxvnQnvS0MG1bHYG3yuglTw3kWmauu
gtg7Uu+9JYb4jCeKFEslKs4ozE1U2ZcadlJoX2FyPdgDg9yxcIjt56wYDb9Cu1oPWpacJpOQe9Ev
hMAJbkRzkjXoIHHCyaqRIr+lQf2p1mxLRrVz1wQN3nRy2EbCPnSxSthbDgYSuOU+i+v7Xu2k30aU
dHrPbGmSfUkimsIZuNOhGaGGHWAFXAThjoU+3PRpbR5yMayA01YrOVsfnWYSg+EpHzXzOCsly9mj
xi4xLXhF4oTO09KdNVNjGx45MIpNvo7qYbRLOH+6unfGwvPjpFkXUdtzIZveIa2a6J6auegDkbfp
MVUWPcjK+XkS4icV1kfnDvaeHWswtzBv2hLCZMHpMWqQt2CE3De2iMMI0kzeTNNm0kdmZ9UZquNc
ljsD4YkIXn3Ntv6jITH0mM4jaC3oLssMudxTouCkChZMQ1h3TWP36AtAjg0IOPUEmEOvCBspvT2y
1qYq7N3SVUYwGYBaWm2DOkO5mHJBZ2Cs1rMK+Mro2Sk07YbhVGi6YrYCpYfz1s7NjqjCCDAE+4R0
CiDOMrUXVfi4vfytApw4XpHazJR96tgLmWKw2LdqZlAawvxNQP+3JOX/tw78J6n4L2PW//RXf6VN
X1/NPyLb/1uy2JFh/zqM/VG8FZ9vf1SUGafgx7e2+/vfDOuHapCkjckdzxeSCer075Ky94NYJ9q+
ZCBgumbO6B+SsvmDpjqFMwh7g7wP2lr/VJS1H4wJXcXf66gQsVDWv6Mo6yCV/tT3IdL9+kT0RMiR
I9aXvuKfFWVn4SVQvt6hiHXMBgzNblk0hMf8SynVGL0jgeuTyTTIe+/DMYg1sPXqWXcH68leqGW6
6l5Jqy0tlFddWAf2MWdIE++LamynXnAuK2iqTE0hsFG45p7zYAz7BJmopurEUZy/IR1sZ70KMiW/
6HX2kHUqBbLTm6HQ6Us37ltsE2NTNIDSVP2XXPTB95r+gGTjEECZ5clTVZjcmLTB9q1OO40zCGeb
K2IYdplbvxtZ/u56er1yUkLBr83x1eKMHwWVvu+VOkHtnXo3NvHFVnHPNsqyyhYXZmha3uk5w6Ha
1IM1A509mRgQCBLqu3fSDmUg9OzktYxyIpde0rw2XwyWXBh2bq5a6J8Guhob1rKnVogTpUZJg7c0
TYi31uPYNC+124FKVb5q/luwVxr2AsarcjdLb2g9x4GxqPtMHSD2MRAXpma1sRpRrNqkZcwDrJUs
XfJyFQ+qscjaAG7zT71fPrjb344DgDkGzRmgAb4ajd2ll10TxCxWRFJS7w9d+6mbabGKa5hpEyus
LYcHJX03J25uQhUtTDQ17CdgbrFb3Dpmdo4r6I2O+gW9/SUzYc+RMxlmUXbPVokwYRRg2dywzvpK
YdzPyTkrwHN6ULNiqEseu6xx+Bo1Y77pdQ3+GrCVwjli+2J2F/m4pP6YOrPyNa8tt1BLf9bCeyWI
Wt+483BiK65vUt37SX8HQUGQm1HMNxgsdQDBFlG2uWA3lIxU9TSjm0xHR3LBIDJ+ujsNc1ftE+4S
ASdlGKVEEbuGeetqYCttbX5w3JSPG/yXsqgPw9TG+67XPkr6RKuopE50nP5UO914zHqBqDfbe/Mf
Bze6orfM1Ibd1iWhClDbV2t7YzT6c956O1oE0N6Iw+RqcdVD6RnzNjLlNiqHYp9c0XG1pZ+qWIUj
WLfkKtMG+cPh+9+i6y+SqVLRHwh/cOSyq9qGIYOE3XeZR3tGiPxceGa4FPkXYy1BshTVXpvLtWPP
clsuHsV7O4iS5Nmq3H8/0mdrTTdZ2WSt3e0J9Or334++DwXz6EDGJst35ik+zPNMq4Xc5cBqkRBr
s+LAznWvlODyhF5rq8idYcguYGKXZbyL3WQhCPr7WDmLvrZN9cLJrgVDthxNY37X67k9TGdniUry
Mnm1kqyWPURSQHijVFFUCH52lguRYnwLqgdJOxF5MFk9OkR5SqohAZEmTk07E6gCheZKIR1IR6oY
b5+09vn7lX4foO8Tcfz9or9/ZiQlQWofjdU4Eers5cuRJfltIKh4VWR3plPEgUijHJcW35Gn5QW5
rfwomYrz6wJ1Ms1xlXol3APFBMTaxRalwRUIWbG+tddDJM7onZmrReDe0k3uIkdObVeyy+bw/ej7
IDR1CssKMWlZ7I8Bzhcb6lj44MnnvSOWed938hddzTakedPtG1F1++9Hi03CWTTXQArmh1ZWQ1DV
VP/wLkfUcn29MG+1hbf5FWU9NMem6/bfhzQGb6sx0zYsIG41o91/H+brs//zR6nS/yrLkRgCFRza
gr4JQjVqadTUVoMUT7GtSXo9aToHqWsU+/h6+H70fWpPhpfsjc9FIjGqDHkPOmT9nEgUW0aXaEHs
wiuPos0Xi8D1lsrI3Myu+jOy9GQ9w3mAxl6i8NmPbuxEa7oJL6QYdLuldY91lOph0qca+BLnViia
iyBrvNXp3NA2yAslYLIDbdJC+YjUyQEMkNJXAqbtE0gtD1apBK2XtNvvc/j7nDCUfNq1Zn5fxZOx
N9m97L8fCTcrws5iJpbxOdvX9cb1C/VoLyDJGhs3LFiCHFHhepwLOe6LLOKhBoOmUbR2yxfHBgrs
hbsXusfJlnAX4nOE4EweXbOHFu4aAlCEVRUHSb7hXrIZ7pUrMZbT0MmOsZeykZ2SAUaLqu+UtD4N
qKxqFWdBpwrLn4WWncbrwSn6PlRiwSgjO5KuG7KVTvt0VTACF1S3VleYN9hSN5YgHGa+csA5y9Sd
MasHs6tuM7JcdlWnpoxFsn4C56ArdIVTFGURamx1g7zsnSDJ+PJcGmHrhI4k17yVQn7Ql3Nu2Yzw
KMpvP0lse1t67Se7HNLLohm/RJGl+6W7z1LuGIqLg0/FiOs40bxpVODqpQOSzKo0M2QUYKsblfc2
0GDy5/KQkHZCOvV0iJdlN8Rsr+tYKUKl5IuhK0NmgpGTWFOYyw4B1XeVFuIRty5nBL+xVEFbudqN
QnBDOXFnhMo0xUMaajN0W7wgT8Yi4wB1n5R228oQf6mEpJhuNVrBhzmj65JqyqVkBfdLT/kpmpxe
mw5EyrLPS5JMu8yWn0x6PBoTO9qm7jHBa81VHVdbbkZOw816TkhZd87ChG0tFVTpbqDOr5M9uStB
qXV44h0Q7ozPL+siFjrKEsJ3FOiTFp7qrnbX5FvDJyY6/DwWznZc6KjbpfWpKhkNciOcO4ifmPzI
XYEJ8nxtamXlaljq+aFHUllNkegPNA4mm5EXbkGrSOOuaOiMQ9Hqakk2WEmvTOjN340x99VajBX6
+BYky7QtDRYgs16gaEKlyPRmpebttE1T5+y0DErr3gupJxMivYcIhbyfqgNlH6EzyTVh3BGMMvQT
OzI30hTul6QwDVCe3fjUWBDSF0v70EmVOXUxp2tPmYNeo3aEokxigJp6RcoXkWMcnBxxoUdhXU3N
CUxe/sDgJgkD3Q6Job5h6Z0Cy2zdrZr1nxW0mTkxSLPvrI3KcMxZBzS/roaOhd5y0sAePcNX4PIq
KudI0cGOZRZ/R6+CdlW0d/vaeVTHBN7IRGO359xcmUL/lZDbGhqiTA4KkNrBpRfZAqdeDcAzfDWa
155R9kezGWcQ0tBX6tqOofPmKb4FQn/s3jtHtW2sbD2FmysI1cEwwV1uFh5x57a2m5E7/WYx2fjG
d17rfmmRIf0K1ASY3OZDRuWXHS+fTmEZ6ylSuoPiaaQqyFZsDDc19wmMXlZAeqs4Zpe6s7dW/dp4
XGMFAB+0vKt1rZ3PaguMjeay4nNSmguBBHS3TqliPEI5lrivHfU1m9xHmRFSr49QHzGeFFUvkOMz
D1bFYh4TG1lmWsxqO0X5L1PBqeG0tHXVKDuZzXyekuKpRBsn6886ShmR6BFNSAlchqa+S5QGL0FR
HGUMsXwwnhgZjxkEJ1+ncQ6V4zL7TFm/asfBhe5k1rddT/IBiKQk5JmxvAy0RIWav1pddlS8+Mtp
E4QyMQ0hhOCj1QErVeImdEzN9AtXo2+VB5HSJ/fSk3Bkqn2vGzUhRNZnr8YPdfLCR2Cdp648Nr07
PjVgSSjoSKRuk5LGk2kGIzIHSTFZe/o+4CD4/dH3j1HqDbvRMY7//HfDKSgKdeJ2MvDkpOAAr7Ec
tI68/QUNq79DzRr3i0WrEP6AnrUXSrdkxw3jJR2ah8Sb5lNUV7TeUie0tfZ2muz3MY2jbW1Zd7q8
nv0ZIqS8HvSqnNa9l/dAOVrX2eckjtLDFvBxRZbVm2Z05hC1kJERXflw3QWYtwXjWnYfvT0az2S4
fQ0EJ58b3Xhp3fIBjdw4ZfDgV5ZdnLEtfmRT0WyN9CpcN4QoK6V5Q6cdNjJtXosLcJS64jMH6XBh
CVJupA7U2s4P1LGhlsc7WeI/KlikV63tvFdG+q4Bf9Cy7E6doucJX5G0ffrZ3sWpQMeVUCC5rvWf
tcMuY+ZWeNsLT970yshuS6b6zyjv8SymyfVkpp9Eq3vafx8UZ5j2ler94v5MOoO0x6OVPmSlXa+t
qyDuFQVB3q3+MJkSbawePsfaJbOgU/c8D2f7o1Db4uDZ3cWtnXMsZxK2G+ji+kJ4R9XYYd6aPaaF
fCOr607MXaiB0mg3KeKpJHRvxliyON5t7MjolIqKdZaECbasp5j8j1Oe0hnTuJJNboJM8YZzvrwt
WdPeSCdrdzh07khuT3DbQC7sc/XFWwiiXrh/MywNNb9cIu4TKtT+8TJItkBD/Oi1llzPtKWDosi+
RkN7xcVGTsFAJz6fsSOUkoiYRWdr14R52p6dFPaMp+GbIFMKqYnoEzqueC5gw6/G2pj2ZWt8pGkc
0qqNwsnLIn5n8j1Ta/m61po3aaqklLby3hHNctaxRDRJ6XF64NwZW8T9hOAQH2gfVMs4uZFFElKs
mYyTVgdO3Q+9nJwNOArKrIxAORotj9qoJaCsyoAPbPCxIBl7V/SQrt1orYGiD1optrayvJvMeoY1
n2NN48gbWWD1ayFhA2rs1K48NLViELhUuIGFvD0mJAvUvL1DrWobmVn1Tqvd5pgYbpAk2bgpvCZQ
r7nu45Idl0rYlCrtvFUmTzvUJmnChAPIODnQbAh1N1b8qVWjnUSh9qk++2Ix/LGVji88Am5mxT3B
zHVBT9lMSRBBmZR7PsVs1dVgc6wIc46F10Wdux7CAnj+xOqVG0SV2wYjwWRtKytNTnar7nbNqE5c
euauEh7ZNr1VgouVnBvQ5lckrQifZndICxVenU3GFqkuu9oRX6OqbEVjXnrDWTeE7Eld3I/VNR5R
LeiPUx+WhUFlS15eazQ3umAFF5F5KBU6XQAanDX1kICzo1/Qt38uVuxuTDNRyYailx3zJikA58qZ
2Ko4N0LOd1gTd4Jp2JXLyu5LQtd2ykAerGthBQO6S8NzPmWNwprdqds5uy1MHWPFRHepLHVCXEjE
8Ud+JVpaSFHMFIaRda8Rm1vev4GdzImPXrJd+tLYDwVRCYVMYXeq4sMz6Uuqy7xWzLkK3QgjMe5j
C3E9yK64cqe2Dt5slL5iYZqCZr7TluTFQQF+4z+gbCvupj7vn/qY3IU6+SpUzyGmk32QukQ3mfNR
7WRt0xqdCBq3GMZddYOkTnMIMVGcpy7Cg2GmqLeWDjEXxP9SLQQlNSqxHc5PLSE+pSZaZC41SnjW
iwgflju5Meesuaqb3FtjvX9kUh3Hpf0rKZDGhwFcoS1Y4WSNESWRhrEfY+VJG+Sn0o/2E/axR8wW
COmUWqvIAKbPiGX+qFcTBfh4dBWPpBRuBkEz4vgCwubXej0edKmVAco6SXnV/ItkoYtV6vJNHdVh
hTQ5PtrzmtaU4iNsWheXR+HUtd4ps9thW1j2tF8ItCIA5Zm9JoEIWaWCglP9sUnIhY/khTQ6KywE
FWFuTChPfX/jQuMOLA90oOPNCAlju5NwrA6DS5FpNF5/mLuXZZbutlBgannD5IJkmUkrtOef+JzI
7ii7rUaAwpZ6r1llQmhB31J3sYDnfkEL1x50WOvkD214S+pRMPbil6PhrvR5emP+dqHjNRKFMB6J
9rEO3wdRa78/smoLAv6gEgqxlCMJDq7mW3N1LLL8V7HEfUDTpVQR64es++jGNjkkIuykWuxLJwvd
cdEO3wesPHlYxSwfHgkPTNUUJv1BefJspzq4aRHUONaC2lDJdAK5klt99kgezz5OEUeKxGO1cEfl
PLPKHXNvMQITy9I78Y1zE68VFMHDlZwem+M9TYmtHZXpwamc9lJL68mqF+slSpR2TQ9k3NQ0Wl9s
r8cLSd1MEpe2aRvylNySiCVlEOm51wJvMKZzXZGMUV4PVhG9uFoShbRIdzShgl4dXk0jsvDjJh35
M3zhpOxcw6Con8lMfpucaNlHfYlRjOUv1Lpq2CULPPaRoDVJLleIHSkOoqaL/UFy8xllBgzU0YfD
oHfDobXN68ky/fKcbNjfdnaC0ktHMoAemyEuVm5glEV7v9DrKUB2PlZFotxkvSVXDVfrizaYhNsi
pWyqGispewMy9sz+zVHm4rbBq3Qv9GIXxUP2AoCZsnhkDqD20sBUcT3PVBYEXtHMji0GVmT94bTX
2r7uiPDrPp3Grk5N/pHEtnJMuFlRcxoX2xntFSnLR92+w355HAf9plKZA1qodjZLnb11OP9p5ohf
eRnd6DqZbm4f0K4t/AhTjFT3epEc3AZQIzIe2znoK43tXKzJ8CfJ+HIhROR3c4PXLbt0eV6t+zSS
4Rz3u9El0cSLkteqJ2w+Ye/ay0bxR694Y6Nf4a19xuEMRhoXVhQpW8L9Woxcn66SYMuo1AijrUpI
HV3RU90mn9MUgTrP2eq2eR1ojvuAocIIC4CYzwOmG8IZ1JdR2kc4Mcd6HIO+glEVD0V2NuvyNqEm
LhLHeptL8+IK2puuRy7SNhfKU66QB+hCeFwabwmXsborcGsqo41aJxh/UO6nMjkRcMjFm54VrfjA
G7ayLIJtKmhTvafMx6Gk2dlcp5ES63b2hu5WYhwmYCYw50geNOvFJGEzGGwWZ+96azQnGQAVUQOs
PwyxeM0uxQZW5rjwXOND88SjVaqEicgIppVbXph3RqhiZN2GFhYwCfc6y/QhKZxho3lUEQ0KW4nj
i/t9uutGL9548XjdMpOsUcRFvTdpvvpX69YjXYWe5u0TJkhjXUsVy9jisAFcuuclToi9S73SzxqL
e5JALrBd1NuxHLa6mWM3NZ1mZ82t9awoCnKN614SXbHu1Nbcg6m8r6B0nLAdkJAF3DC0BsJhqqsg
+/3o++C5+l00N1uzlci+OVFgSjSd24z76DQqhF/m1q5E2botR2AUJU9V6lYWxLSrNgsxEWm9PDU1
HUpaFORG4I5ZiiDFiG0O9rPqsDUrch8CYrbvBm3LFV9HSfRIFJWlYwLNMdGv5ty+kbIFupM6T0kO
pqvJtt6wiL0VdxdwbEsIX+001xo+Xm9i3MnK+boVnUSxxQsmIlKyWhkChiLebVTqENnynJrY45FV
4B2zR6StilP3FCX5eIfCdZ8beBnmvNvktM6CLsVG61VX6ledHsYxde9Gg5MJA3kStuxzXI8as3K3
kxTtrq1VTos+vstTrQzNcbxvmU/0iOj1y5gm+hQlu8lox1C18MtZbkX0pzv3x7RV3Aecr4wPEcMk
i1wJ5qXl7ZvRdD8I61NoNyZvmyHZwaH/DIMZdgWamSOJndGcFvU1d/ALzPRTlNlfhFS2XOHkSS32
VhDqYteEnjVTIFn46f1i7hWG4kBALGZMecw0SJwHIRhBFRGFv7QS52DiO/C8vDmRgTGfK+maIXFn
mq+aMZe33T1q+aRAEmTt4hXpU6bsiuy2E5p2Yk19wjFbry4qBjHfjTAmTN1r1sWfBsEjGMQFewVW
w/XUBwPDfEduWgAwBSVPEg9PalS9KlqjXdjdtKidOFVnj2vbLNaNsPVjPlnPdk4TQymbKKyudXiS
vWmddP1lEpwBPeICG/abknKX7cGDZeT1Tec5IczlNsAThvVXm/fFoG2m2eB2VsvxrBgy5Drg82nr
Sw53V/UkbFrsHGue2QF1zaGZKWIWlfrEttWgm4gInugWHmwF3d/YO6n2UrXc8rPEQDmcOc+6EfZb
k5rZwWxTMkq6a4Kkqd9ri17dxq1Y6zMBUlNFcyRiDmNlZ30PUGzbDeY+zbufirMz0vaN17lPF/2r
V63bvIXI0proarp59qphUzRtdmxM76e7RIRMa3F+LCk1/TFtYU0bQjl6CyT6jkzAIC70h0LToGt4
Ovcn4sVGZ/BoeVpst+foobKTi1pZ+1qrt149Tj7ujU01j8aeQEh6R3GHmiw3bdc/RJaiAYgzmTRQ
TfpH3mEiFeKQyuI1TvQHTXIeKHYzhlypOTvUkXyWrL5tBwSKFo9tNFtinYsAxByTHRNs+wFoJEoX
tWmT31Ru025t2iIYW4a1MTSnUuKYLsxu3CB1BlafyL3GqTp7N4Utd2OtvHkRG6bUXraxll8YM92W
StPua5uOMWqUn9nXCnnCKajYfbSfU5ETzJZvu4Yp90hfyMJTPD9rBfN7nUxfHETYCLTmz54wyPVg
VP22UprqJhs0xkR8MizHPQkf5D4qzN/1VdqfUzw5TEKZ80vRZ3rIbGyxTQyzu7HklINQT9+ZA/e8
OQ6IMh3WUNo0ct/qxC+ZfsZEE4tbXaGwkrOdgRMaFl8okfrUdihSNGcuNfiX51dHyapPuyKRyFGn
/rZRDGvX9WD/RNxbDy6ZsOSwNp9aPOzagkaY1boXaeDyUrHHjASlm1ZCcjv2x1pNjE/Ba05UWqBD
wwDMAFIZ0TDmezXMIwtVdyR7E2deIsg/aKv7rq2jz5oIH2xf04ldB/lNg/7WuLTNUztVDlhqdQyJ
zCVa4GWVgXR0A6vJ5+JXCS+8coDPxUjltwyEOLvEtbz1FFfdA1l55nWBk+nQP+DU9VB+7eaYqQDw
+1zDTeAxSJNnefGsNdZlcc35s8mmW/VqNe4aQztaMRMuDP3g7m/bZDcbIt1YCbw7qSruOXG90dda
azr3TKStZnwCY546X/gDX6PMjZ4STMO+aan7/lg32BZH23ysWB19oS1nLAlot5qSb7V5Ugg9sZ+B
b7Z+R9QXBFsuW49WLImpxDk0Oa5ghtxA8TJc7bpbWfJlzRVhQz3e3aBOcK0jknLnamvSIWEf9O4v
VESSQ9FtbRsDmKEjBtTRjOW7jF9ML6a2JuE4NmudEk7hrjPsRBa3O5plEx2DzxGZGWUwgQTOxNVg
TUWQdcMXC0Rn44fjG2zGck3FLTkHqo7dZr+urk8pq7oKTGXEGOi9lWZ+U2iM6tHFZWREv3VsE7//
oiPO0TbXSEVmPPtjyIFxo1t8IVvf4XPdah7vhqm1Moyb+QnSb2uD8lUcimuF9hPtEXbgBZT0bj4K
o18Pb2ac4IUa+cDicfliV76d8/HJdvOLzQZFc6hHnYR96Ux55PIlRO0g15gcyRhNdgqpw9COMYnW
lfGJT/G45NkdMdxfJG2dDGv4yY0pnEo3ukiPljJQWgyYDCJZtIOmsr03B0KhlZjbez1qke9caALe
dy5xvbqcw8LA/61Xy6+BosFIXxrFfe2FRRYCFtMMfaVwspc2IRcQO1rtXdS+O4xWuy5tbW203ISE
/In+RrFBL0nt95XNRFXtuGKfzSaqWVe/LLakMZmx+CefXVTMXH2oVI3ePolCv80IyinU9INmzH6G
vOAn6tQS2EldKvCvmUC6GIrXSN5uPqNUlLdiMPzFYcbQSr13VuNjozHEofbLuurL9jy1y8rps0PT
WoB5GQdI9TwgXpL7VmTcK82i7YcKR+CM7U566msnvO+0ylM/yOUORPsLtmb3a2CvD2Q0PvPNINw1
JEDlE+mgi2jusOWZ28aozE2qeeeqhioILQ2jYCce1aTeuHal3nDuHKPa7UkjFPONI6n5p1bIkCn/
xne00iKqJv3ZQB7xcNcPFTN0NeE+56UynkY7iQ869x+8phElo8YKgyv6wxSi9a1C4gmtowhl+pzE
uvCbnvzUJC6yTW6xgXfnZgVeogyq0TTx7IzcWjSVzLSYESMSF9mvqoH0xm1adZiRq0PcuM99k9B+
61uDPuo1RB1fYny7RLxlXUFwiubhfQR3xWhRK9caAzmmTGW4ePObwDgTLFmYF5y+DA72WxnZ9x7a
AJ08uo/AH62VblVEbMQEa0UWAj+dm/TGTMffD25FL9+dMHf+9os2E/QiSYPyLYLzOF/+719//3oq
xBzq+ch7nuQ1Vbt6nO0K8k1lMh82aY1NMYWEytzer4Ve4Vjm6bomZmXlknrHZCnD7Ay4w/TPX5Xq
mgRXOPQO9XiX9vNG0dWN4xGJ4KKDdRg/qAVA4uuRgTI4lqFHzoIrgkWn005CeH7UC41lP27vdYST
IJfkL3qqVyN07BAkpJ+ZVE/xEhZeH2ql3JsxQp0AFCVN7YPpfRE4LCB4xUkhcL2dhRyzEqTvMNtb
v7uMPhiLd6lUydxiy0ABe8wA93wMh78LCj1mPt4sPqurMQqczbqQJKO2i3MpE1MgtLfNatZcFzQ7
GzACFeztZFwTNcE5knpjhJ3XqT4t92Y9qv2tm/QHc1aCPlaJ/+2YMpncYl8w3za2zZ2VFPcj5o0N
PpKtTp91H2fEwVV4TP1SGN4uV0g4SEYW2Sl1PfqfY3ZMrMndTfUQCBW3jiVJbjSAya5zHK6s8XzR
TOK+TETF91J79bTic5m8U57gR2B0hSktflxJhx6YhYMsbJMYF1RT30TZuYj1Jy1NPgwmBE8z9PhV
kST3QI0ZpQEVDmW5uBu7KmUZaE9ESZOWHTF10BomSRpUkhaN2Dh/M9z5VFXVgzXQqsWJr21x+awW
O32jkfJLXWhq0czQz7GS3eme+CxMvjMj4lzLVZItcL4tNQ0zSTwyAqyXHXon+1VNRbGuYrxIceQF
pkW6uVCX9bB08pB5An0xLt4WD20eAYtcnFLHYWt7cl93wJg7L1QHRuGanGUoosbWWiPybWu6E053
l+rJo2PMLxp7TN/LMxnaBbiQKDWyG6ZYTBB543JKR/1LLZY1CeB4UEiDpd+DQhTr+WNaqoyE66+D
2/F99cldQ0LLqmUCKlw6ujLYNPeTmrwuZh+MTR+FxvKgkj12Jx0StjQluS3gtRBtHBijiBmIQHDt
HE7Zb3vo/xof7e9v5MpOCMnE7uYLdNr57qvts+43xIT4Kq+/vS2Tontg/P//54++0RV/+UT/8/X9
pA9z9fX3v32UPVUNr0AkZfFHo612ZUH+yZn7/ZK+X++/egZUt6TrP3lqRf0BEckizwkHqG2ZZGKA
b8jKQvz+B8Bif+C1hAdFeagDhOB/94cP6K8+gn/97n77LP/13/yr1//bh7P7/PvfdOO3l4Rr+o+f
5b/xCRjuD947KE+HFDgN4g9oiz+8fwzMjNxeMcOewwifZYOc+C/7CK6U0//oJNCNHxhoHeisyEIq
AzJ/+gQs84dhQAVlG4Mj27CugUz/ZZ/Af/j+NeeHCr/1iiM1rihX1fjTB6DY2g/neo58Xx1Xp/p/
3Tnwn14EpvrD4Mw3PU3X/g9357fcxpWc8VdB+Sq5GCwwA2CAqrWrSIqmZYmKLFJOJXdDYkyOCWK4
A4y0VCpVeY1c5yoXucsb+E3yJPn1mRl5zgEsyuiT1Ym3trwrkT4Y9PTpv19/LVeB83p3YJIOZ1iI
kRAHx7C0LRqFC8kMAOtXXYEpRDVwmQkbE3yHQHFR8r4EoLGhloEJwAYkkFMFdweEgFAlgckQXstx
zB2XJSCjOOEl9yQAY9RwxkhGKixZtIsnzeeFpAMYbpUEFmg5xIDQFcUL8YMT+xbEmMEpgllwFya0
eyEzCswOtnbpcF8YxdNhGjMUk2AIZxT35MS+EiSiJazNxRewSYDfDE0EcfNSDheB+ELWEMk8Iou5
0rkjgcVoGM/pZ6IhGEMKiMGZwqRxTodLIBqPhuk0Jt5DEOyzi8f2PYimyXA0HxN7TvGZ2MRZcMZw
qg6Lx2MsPsNpCSzlqXDl2RdhkuAvkQ6jbfBDEjCEdxGEGFxlDjH4CSEfCrDA6xMY8B17tiDi55N0
lLIrDTGYuxKaMdihwvvd2RHRP9tFZuLxYcN1wqIoHTOoSIK0YK8zjjG0ry/M+yoNiOJ4yBeTpGg6
kllN2U3SUwFs5Rz2wHFKWkRD3fyYDwwoJhAXrhJBMhsS+SYpe3rkC+L5LAngKbGVSYKhYIAEPWiM
b0ASwILrRcBm+Bi3N0IVxOfZIoAbEhvAxl7yR/Ad4XlEPJlSBCSA5D4j2I7JkOS62/dgsRiyliMd
jRmbA3ZG0GA+LyAtmDcu+vCgYJwM4fsdj/n6VACwh7YSRGPKJNwPoQSeJmlCmSA0EUy01nA6lPWI
JEgAP9lwxQZV5x4MGaAgNmQhDOGRWUcVljGUdWYqYxgR9RD1EvyTI0syJDLt+4PFkCrJaCrLpUim
8QqhKQGz/koZxCQAM6plZD8jyJslCexJQGLnhCx5PmNP+MTk0aGJYKr1B4vhIpU6yZioB87xkV0t
hE+GkGlKuWBMRan1mGHdg1YtDzeGMe5ghC3ELRL7JOx/spUgpaSMLxgRF/O/I/glQlOCNlg9XAST
xTBlyV8y558jSKFT2yPiDhKcxIg0GlsYYKmkLWEeLoDpGJ9P2DNiNwD7xvh/lg6IHYBSRPacxxSL
AvQGY3WCOJvQOUmoicbpGFKWnfRoDDE4EGfprcxwCaSRoV0DitlKdxAlMb0BFsBAjj5OJShwsuTp
bIifoHsiFCXoQ3hCmGmjY4n9KIQtZnMkkZItO+aQ6DlhJ8V0wmaXFEFI7BiWR2grWIdbgwhaIr7e
hFQjpovILm8nPsYlUFFtvr25KIEJoMlYDheAqHnCytzFmCYxbE+OOVwME4IlOiwTrokpFYSmAkQz
SlOAtaNWRArEPii40ViVbXmEaD6ibDrngsRtkth8YEBZItmdUgZTCkZIgGIZhFq7zfQxesBqZRYU
pgkMX4bzK6yLMNVmiVQMMfSi52SBuzXDJBnGMeEATaYFe6hYIBraRUi1OiCxH989pUM2Hps2knUP
wFtQTGLBKF00PEZwoXHc1vAOt4WiAlTLWDZGl0hKw3ZoiACooEBUQ0mpixzDugSxsODxSIeLQPAE
5AW85l/VvJ8mJ1RVGQbjClBZpYkSXrlo1ijm4SIg+pVQJ6VR2LQI7AwpSke0UqkTpayzEVhRcBdB
slqVEsTUzikGMYIHxAyFlyZZTwlYNoSRoH+QjJtfCM4Sajto0/lwBlSEMhD3oK0L9wUwpXCegisb
s0nPlJVDk4Bp/ap0QEJ/0DSA3QHVTOgS2Dog/ROplqIftJAoKTbuN6CYKNXeArJk4kLUoIUT2FEh
d4TNwiSHbVjc9uwCEoAaYjobsqURFlVesZSCTAbcuwWUy4cEy/IbDfosuOxwrlUBAdmiAROaREhg
MU7NAuG+DAAYArCVv8dYUj9vUvKAtGAcayslCc1ydrxi7PF3I1Jl2x/SaE2JmUCXddii0IyhAKNV
tjAdsjIVew+IlpdNcdSOC6khUDtYSA1hksZEzm3zOiAtUPeS6RUDrqJONGPRuQFaWiEB6CoqSQQF
o0lqaqpNLhKQBMYL7T0Yx0OAxCPgdbRJpgRHTqUIWA0VZTwinTZoqYkNQrsIlLeUN2ECrAYkJZ5v
b+V4PKOZPAe5sIC8GEm0ZYmA1EBtDSO+I9+dkjDgES49RSHrJkSEDbMp0DoSZSxGU1fG+gQkg7aM
e3iGNJmBKGbsgm46XO6CNrVEEA8Jmqc00/EKTcEotIsgW1BVHiFh3yqggQQCesD3xAW2EgC/AmkK
VRy5dIAJ4kSbH2EKUxZXUyZiwwgBwdyOjfEC9FGhcKFSgL8MsG+grpciAdMpB0VLL5nQ0AkJBHhE
i23GSl66yU0KHZYViLVREWhiNABQDd8SDN1Ixot6oTHbhdn2QJEgZjKntZNhSYC2n9IMMH9EhYBa
EB1zM3tih8YYidFIjABAZFNIaMxOQK5g3MQoCleQYumAkoAXmFI6Nh6/pwTERMQLuEG0xIggvLhQ
0NEqX0CSSJ+YOwBlCu1DGTrkavWFgBQopEi5SGBmZkAnrJtAfqcUQkr7iEUsNBEpFmEKbFsQMYs6
BlQE5hyXSfgcHuxerwYGck5BhC5hQrfQzZOjmcTOM8BHtBkxC2ZAJTA1EEiY6i5gEKmWoOOYg2bw
2LoJ0YzAge4JQ7nERSY6Nh8YkkUcae3BBFwJU6lMHWL6JTp0QgPKZgvQ2CMGdoEehAi+Z0RIqQeM
2dA/oHTeRIcGUNq3iERPM8wloRHlMzqqwWmBuoeSgDQEQMZNxyvI3KUTIuMTcJrM5JEpzmR2NzgR
tOPih8cGIKyYsKJRaJCEjF/ablHG08EZSpJM2AAusynQhGQL5g3S43ARkCYwV5FQGKYyxD40RwTR
XLasCeoWQDICCrCrPp5qZcAQOqEBrWn66t2QRc8WkCdI7Aguma66IWoI7yZo3WLCYCZJEKUxUAUC
O7bzBIZzKZ7zH1mMZ0ZxQhOBmqxjguOnizQzY6mCObWdIuPLEIJQRP81mw4rNGK+3ryTw00BrSTh
oyRNICkGfUzPxIqNEqaxKC+DLGJ0k6QpPL6ScaKtG01AW1IUIg1om8Z2CT2l4yoRESFBqNAKbWBE
0YRRPCbywJLxrs0Ids8YRnNyBGwBMQGJBNFBOxYfklMUlhl1kjBjBJvaEQ4xBU5lXQSGlRhiB5EK
3FRYLbgzoZlDaptKGbBDdQ5tkyCpmEAQaVgyoHYmpTPyBLopwmwTnARGWlvAoAXl4TQFTEhHbYe0
QwayyI8Y2RMGpzEcR8GJQD2WB9KMCumEMQNGEEwnxVICM6Ms4JpY0MdMZIWXI7RUKod7xcmcNIjC
EM0ChjGkLGKLgBIqW5lkSLcBpwdXP0y0cQElEeg4gNtSGIO7g7qAJYFoARiPHKq9IyFSuZG/KK0h
ZXShYmBOnSIpYPaJHRrRUEYGYiwN2M7gcsMKD+O22X/4RYiA2BMR0DYFZcK0OiGgpQcGdMmipbbP
0Eg8oLBgob0HoM8xAVTOpizWhKvAyRAiICbMpSKgptESnADGakvAiEH71SW86EWFVJbZKkFyDKig
m9kMS/+luqWKCTFyUglk/gBIOVmQCLMnAYa3YSigjwqjD0MYzPEHFw2ouSqIBogF4TCb7x1AidJ4
KH6AlCHU+WwwVvrKsYxoc8ultSwjGM5VYIIbug5SgjmlgoRxrfAi47SpYx7uCpjFEqYCIKW87kSG
kay7gJ0EekAtDcAdHFYd1DsgX0AKqzQHwA1haBB8NeG/KYlZIuCq0GajjgC7rUHZBBcWxmo2N4aN
UHBh6WL6kuq4kB/0LCLZESGjNF2pJs1DTBGJZ5VaINw1mAAyI+rHctu57D0R0FcYwvRHzGhYzsiY
Q3MKNIC0IsAW4PeJeQAVmsjIEgHQY2Bo2F0hfkRAAVYNW1d9uDkcE/vD7Um7mF4EzBVTJ0UkNMAl
SpWEcoLM7YWmBWrqGjgNCYgpBOxPDaitT1OoziB/Fddp/EVY4SGcKsp7ILQl7IsDYcI8TipUxtY9
YIgdzZCqMWgjmUYJziFIy0cVIWMMYfLDElAzFS4rB24XzRlbpLEkpeOPM2thaYEgpVUiIPijeA64
GoQJPFZUjSwlkEoJBYJ5ApcDs9oBMr6jnUoRQNcwl/wIMgL83U7tPJYZBAJkxlCkjBKgO2jHZQ93
BxMghbO5TKe2BUOnVpTKOBIjOkAO50EmCEQySiWAyQxbJ/UwBm74h2HD6QVGwPPFEJJBjcw1CY/n
l/ERpQxQA2v40CkXUTAgFpDxXZnXb2iuArOG0v9VmUMqZmbBB0N5QvQ6c6gdwV0wrwYODz5sA8IP
LjzWdxKBz8g9Z6Mv1SFsgl0zjeC55XKAwIunc/Gc4cWGpDdaLWAQG053hpSxB2TEO/NIZIogLoUD
NVD0MUUOpQwokAIi4/ulFA0oGTg3AawdXTZEvUBDiB7S4G4CzlwpgggcFa6AoIh+aTd+2PMJIGzA
5yNqZDA2dFbmAwOqGpHiK2XAXBrkRVDbTwybmQuzknF1MGgoQNtgCS5JMDAAnU8ARCTDCJTJZWKf
0pAVIkP3C0KbVuqU4aSW+S8st8gslVILmFfnmwmAiCBIbIHjFCBuMOLBXiANEoXgcKfae0AjSRi9
obEFRoM1cCTAMMYIb0GMKNP8QRLge3CK4E2FpkoM4u4KhCn4G24IdQlB4DQ7cwK7B+qRHOkoUyIn
USAhwjGagfSeR5ApXnSk6zEESG4Y68tGdJOA19NTa7EDNvB2Bi+28NkhJsh+yKWCCwxgWFKaQ8bT
yBKB2BD98l8ayM5KlJStMFI5Q0kYVw1xLmksS710bhGENfEFJaG2SGqXD6M5pSMhx6aETM2kEXlA
oRFFT6UAgI+g6UzmTWXpxQ5rgeSKsiGCRJEWLpYiuNCIOSmlCIDeyiYYumbgTttlgD1zGFFFp2AC
0BunKfvk2g5eQGrAokOlDCKqyDNAZiDqmtkzwRT2hUDlkFwJv9CNpDSfGJAQKP6phcBECjB0YiQa
q7tgE7JJQ3LIwAIDSkEaRHVfkQsPyg48TbP6xaUAl/AIWLLMLNFvk1TByDwkNRCkqMonkDDTWBYy
n5TmEV1WOzaYi7kQGpcmPgwwPEJ5lSJgdzrtZSpDmETZheS21UgWpyn+YMokgmRK4e0F6YbpD+8n
gC0lIoLcjs6prMd0RvS4CQZoJHV2Q3PRuKGAbgLzMko1wClQFAJmTXWEKqLpGvWdAmQm1M6Ik5ut
gqa8Fli2pF6lDKQITl8QuLAWAUF04TZRSt2E4hmWkDEo4YduhB6SHoy1dQMgR+L5SZXoo9Jpd7jg
I8EhMMKIZwBvYIDaoXkF9YRaxC5ZEgWqyYBJzMiu3WPG5sJkAYEFjTVTaA7OMTJjqzQHNJFhjcQv
ACQwLA3oVc8c0HmjgAgLIPNprAuCBzo0LWBkSikCxlLIh8HdkQyCszNQgp4IZmIMxGPETPcLm0lw
TsEwsOjCI4l/qJ0wsbt3KwK+ApboXjYVXNaMPVeqQcRgCpAazD6Qim4yu6cH9B3BZPP6sRkyuROg
HuhJ8SkT0kogUEblsQpCndYXAXPLMsbKnBrldLQlQIPoo9EuZWRUQaaUIG6xRQAuiTr6r8j84Awi
eY72JggnPBBUvD7LkGRToO0UaLpMZJhzTJENVArBYmhOAaeulAGkj7A3xaks1t1DeEdPQYggqSQ3
3Kdt0TKgCBEiGqUIIoh9oEEGmI9NbCie7KsgyxEoLpEstsXU0NSguZuHp4sRlC6sBwR/x9AySDuM
giMBqaQKowl5Ywo9ehOKhKQFemZ86Js+bol0BnSIn2HySRJWDtNzAYAVXiVZjUMFeMUmXai9GGCn
YG6MXd8ljlgxyF1ju3bDgRZgZKR1iZHB4oKm6bM39WQQQZGAtaT7THEtzH1J6vEUTCHsVvCBw2rE
mgCwhpYliKSxJhBUSumyPyPA7iJzM0qHAC6fqpHworftMw7sqQFhgXB8sCmGNGkkO1VC8wcwSyhF
ICu0ZQAJsCWVEegvHSgqqRj7cgjBaDOLvwgvX25jdoVThOaM0JD9ifB/xqDzne3KgsOkZkClHXYf
YYtt4pCAnKKBjqry5QjSb7i9AGYzvJ9OuQ9O5YimE1kidTUDOgpxOkFdQEQElE6Bo8JoQh7gdpVS
mtBSV+qAV+G1E7pw5fCrMJUFyqSCAjkxezJsg8hNgOoPyaQCTg8Sa6BmcmB2l6/HBApFVFk17yyM
wQKyah1XwE0JUQBaf0BfUa44Y2rNhI4zuMsUP1x/Ul+XDClI8tOFtlogaBPpl4E2oYTseoMZk2oY
SUIiKLDQBsGohtVOUpePaauyMYl3LJtCpEJsRUVU0Okf0XJkDMZwXoYXFbXbrg+3g8LoSOQLug4T
QJTs1IvYwk6RSBatp4bzMzzMFXMjysCQehHLxbnrdEv27E+LFhI7AzGhkgC9GQz64dUNtSKAD5wV
emAsgKJjEUFjWxdBhlaZRWDzOB14qI/YpxOaKQD9oFQDumnQ2gjHFxafuoiMg/dSpIiIgeXbJJB0
7hpyo9BkAExIKQN4CmRnLLvTwBJN6Z/asTH+grEUprTEKY6FCjc4EejZsKmfC7cpwELaJMgAo99T
AzZrsUIQhugAOaDVUCuqQUwkkAGDQjdNIjdFBl1BN51lQSTJBpsZ2vtHKbVXgNCfMsEc7gK2au5Z
HMZeAJrqvP6WBjDAZqJ6Sk1gh5IayYg6gGyX+pWJBRnWEMITIQQNsJ+qRiGn4EtQAsYQqRYBMJBs
q2cG5swtQ3bTZQ7hhUX0Pchr1X0k/L7Q+0JlQCYo67Fsp0g1DfZX5jWBqBJGGyRSWCkCgFGlQZB1
8hQNwV0yr7i7P4ssmcoqBSX47gSiGuDKnIkaX4HjB15MXZTBA2aUDZqzdxsEogu5D1ETesBgYzsy
H1LdUM32RllQOonC+k1QAKGZZQ/YHACZCQO9SAeYatKCu0KSgJoJmtBH0HZ8xYbb0ZlZFU4TPCbg
Ayb94YBsA/KARADBgtIWsDeV78Ydn/K2CQFkQWXvHoBKxEICUOa3IMMmqwwvVVTvlo1YnEoTYcaX
p5HQ8l33hECeJNOKMOLJ/FKQ9D7CP6FqIsgEOzh84iIgNpg+F2k0oqXIkB6ttI/byMNyi+qVigDq
uOJkQSRDxMoy7NPTAUoq/FjG+5ndaVfShyWAtph5eOEMNjfZJgmhm9mg7ILxZbMWTSTCAjptZl7T
qFxI1rAt4hwugkgIjOD1BGJLdYjhFMcjMInAwAJVs5GYyyDHUtREX+yUB0pGIw2KH8w+cHv7ItBp
o5HETWhml8JbnqUGnuL3Z9AXAbcThaeQakdGEdhbgBcjtgxDfmRQ2KHdBIinlP5A5jXlHZMNkyyS
K8h2wp49hCcXLgt+QOQI8103JBuQNVAjTEBXsByBLgpYmsTkCJYEmNvBSczh2w2UyqKFexxuDaVi
INSXFAUgNCEntguHkUyrUlKRFIpVvEIUG9w9UJP+ybIYiK5x+bRV57TNHKgVE2o03PiZGdkJsYYK
IkJpCyT2QQvE7wvChs6ZdRGYVaB4DDadDEF6SvTVgtODVNtYljVyveAQuLUlA+qH9BAIGz7WlYIT
gdocjIW9B1soUKKGsMMSgbRSWKQDBgcsWpBMuBR4tTeBLEjQhIhAwPgGWNlzioTIdBTFGOIayaTC
i420dTP26LFuREY1G4pTUaqeAJjqFoZccRpQWTDbHdwtUO9KIUUgSZagqFm27FL+yUpNYkYqi4wm
Sb2k0bmAAqOxFmTCRA7Br4SGgrqUSUxLCaYsnBQQ1q9Nt9C0wMxYq8olEh6zUBUdYEZREPluliQr
hsmm4bCQVSEBIo14eKUxnDCQLOhjQuCFIUanBtWzBWNSBChTMJQt5C64i0CZQyuCGRQOdFSBkYA4
3IGdQv8p0TOtZQBnMpMTXGBkqNlUNwGTD6KYPgJykDTQ8QjQhtNgAYnD4tkxyNQQZ9O09pAiOWg6
VqQJ2x1ZEvQ91k2IWC8LAxgIHLymYb9sOngB+QS2ZCuvAtsECQmE0Y5FAMJjYSeLBI8wARIZkC5D
D2mGeT+3fvoZctp88+cmzz25LVbL0/W22Bb55oc6rx7f5Jt6tX3yF377gEEuxz0+X379FZUvMgnr
Vy8fH/Lm8ObX5M/fXJf8K2v+4s/y7L0fyFP2/lhe59n6id+5Luv1Vr7GTVGuNzu/3ArHfO/2Wfp/
ddoXhfXg3U+6v/yuyKusur59ND94bL/1q+w+//qro5+q4jr7qicJuiTdH+VTv/7q41fu6dEnj1xv
+bStc2wDS8iNwA88d1NYD4qRJ0bVnHhaV+VD3p0haiBsPdwXzaGvymp7Ozi6z13BypoZ5dkXZb3/
7ITYnWupeW6EkTkSZiEEOAnmThg/oIECtpyw3/6MuqfBRj/2qeg3Rrdv8vK37nCnqb//5+3jyLtr
5Gsd1V4b+2pa127n1n3id7/QFT3J1tnS0nxJdX7zNXzmLT2r8ny9ytbL7igRoaR12oPP878W12V3
jrlUQoesPfYiK9bbwWtMWZUPeOzBefGXOicq7Y42KiBBiPaT3q6Lbb4cXGyzbb7pjjOnC3xbe/oJ
B1TZaq+BoCi/Y3tr94KhoNykTxngk6wqrq7wP93TmpcgRKRs8+r+rrPBO+d/wQssBv2Pd3+Pfrq5
zdbFZmu/EA9X7ehDXl1lxc/2waQiWiU9qu7zte1tCaW1px5n65tVtsw3t91Z5lZ5EMT5Y7a+zyrr
WB8PfFu7L82DBTiu6nVe9J9VuKW0wj3J7q/Kpf3OpGOsPfeiKgYvs/Wd5YB2Q8T6VzP1mQ4IX7+2
D/WguN+V65vBC/nHxdGb7ss35s/Dm3u+Xpbr3AmSGMjqPmiPTf1MYXCy/eqgytOf+n32YJsGYOD6
U188VjePH1xzBoWh/ugmdn5RVrmlGaaipVZkEzvvOduDYrzIPmR3t7si8XCvX2alFYQw+KOX83l2
nZU7V0TYK7RSPufulStHlwXDpj44Wy2Ld3ZAZpjsPRycPbp3WnZAaw9+lT9kq+4YY4Nk6EV76uus
yq7z1eD5RoJ3WzUE06Q//24nVGGCysPB1G+KhweKJ9ZDk2Lqz74o1jfZA2ajO8oEFtLR14rj8jYr
3CwJ8LSHg7Ofi11JmxEA9TNnxXvb7lOi9vDEdXUnYaFr5gw5ifaZ3364yveIQ6iutEf/WOTbdXbf
HWRUw4epe76tq/qhvYj90xlHG3l47hf1OtvcFtW+T6Ar4yE+uHiosu3qcZ8tgabTR1xzXiyXq3xw
mm22fQnRV/nk6ViIj62LT2W6F7fFXUmIvkdETEGB6PVQKDnPVtljNnhRV8Xqf/7t3zd38qc3xfLG
Mjak7ixK81B9uCzuyyp6mW+29vndjJT2NlzkxPJ3dffO//SsyMpH0pxi8EO9XmZW4QbQC3wCHhTt
WXm3LAd/Glxmd2R/xb0V3TGmwXZhD2/qRVYXVXHXVzTYgwT37CH+eJ1FqyK6vi2yaLOp93yGh3d/
QYK852QPtuRl9rC9daKRRjRPhgxfsB5k6mHaglD/+dt6cP+vTr20UY7zVfHBurDCHq+9qyclvhZb
YzdofETTp6vBRbZ6ly1Lq2gixJPahz6rqZveYzS7o8Thykiq9mBy+6X0KLqTTEjto+D7CgFX2U1t
PTF9/e6DDk/rX1O6t40dtBVPHbtPO/82HRRp/WmvW3j9k6PVDb046+V6uJtHkudah3pQ8eNyuyF0
t44V2IX26hwTtlvdAJk0Vh9K+EvZqjtIrqOP2sTJbbbsn7nbj61/d63xTf5QX62K60H502B7mw9O
pEphfYiHIMccOvi7Z29O/t462oOyUdzNq9LudckyR+0rPCkJNu360tRDqv+xx2XABetBJ/7ugUVV
hI9F/fjZQz74Ma+WlucVIhjtyc9+Lq6oF1rKLSQ72nNPbx4ftt0xIgYfhabTv+ByS0zcanBWU1+x
zIcwQKmfuiq2TklWUJHqY7e3RflgW2Yf2cYlN/yMdoh98txDgH6WXdmXcO5B187oDlqvbO7hle0q
ApS6+ld28st/b/PBkjz4+buysOtt4CX1H/AiXz9awtgD8ql/t/1/WVy5IYAZsNdqMGl6ub21PAkb
gvVS4HkdKQjLmfZpz4GR3GQbgt3uLBNC+3Ak59ljubUrFvAOdB9zeAAtxZf3lhU2CG+9JFbOoR7u
8Tmu9NpBvvgoa5xnlJ4octnmjDU6HsRbfhA7CZCmO8tohEzIa0X8qiDq7o4xp/ow7eZURxCyLUD7
tI25jI6LzSaru+PMU+/C6urfbX7eENPbCC5Df6d96BYNuIPgZKqz+wqH3zzqhPmNXTFim7WHcwXB
lQ1e5nTSu9NE0MxcdH9UPHRJ4cFWD6Y3PZxbL52Gig9fd1naSQgDxx4e9Zf/KAeX5f0v/2lQcq+r
X/5rfV3YKNf4kzjOz6y9X9a0ghxZJx5yncts/cE1dsyh6CXz9mbnFvoAyBzTFgPJMvg221iBAPNT
+mcGpF04cayhldeajlPKDODYLSdoNjppD/7nnbjbMBaojy3ur7Kr97bFmHnQtsaGXuzcb+Hg0j70
Mb27S8IXCwQwlX0Vnz75yxUAG/j7H7EEeOWalCffwtM42yPgYPiy7nWKF/MQOB3Vm61TrpTNZ59W
macflg7FTVHbXXAPOfxxuSEwNa7mu7z6kN+U7xxYnxA1eHj4rKqtyv/u7Ef9u+Oy43p1A1baeoOJ
h8d9lgsa1WpECs2gVgrPq9yFoviI1E8329JJLoRUQfu0Jx9y6ZZ2B8nt8BGpf1vsTC3IVhTt036b
VWXeNcW748yN9vDivq2y9bXlu+YebvRZccUgAbNW/cf1gdQ6Y7huvckfrXM9hKZneXWfre1jfciB
SRZbukJ1qFWIk6okQrLUF7og/bnf1UDVKksIsE3oz30OKJD4tjtIVJdB/e6Ph6dUz7fZyn7asQcp
fJ9XjoJBRKp/2O+BAlGKyq1eF4Ps+pNfZtt3jjb4SB5eFtvb2g1NzMYgrf5erMp32Z37yB5k/LLA
rm/zNQAlu6doltVpH/tl/decQYa6uunemdFkHzjA83K1RCbWuUIAp31kIM+ZW/bzcEUofW7th/UB
+XuV0/+sdqHDPvId0PvvM9tW+HDNr+mzO4ZNqFe0r+01c7q1U+EyjFrag99QhHLiKZgi9A8sN9qd
yjJEF9oHBnaG1ayKtV2/8JF1XDwwttl9dbnJsVDKqB/4Xba6yirL2cHG4eHg9/nSdh6GPkH9vO+L
LaN6rhrHPlze27sKEVvBJQxGelG8baZgX4CsX5Z22uhj+utHgqtr9O4E/oXuYY1+eOkaQdIg5evK
VmgfWc0FE5e2U4U5sPsCiihrA0oacMq5XWaGnlCoGbX614xVMfSTM79mP/0YAnwPzupFuSnfWdJe
sIqPjRtPPfyXq3U1lAl/wFpXdSP6YkMKPom2/8yC/zFzXU4M7EM5j6vsg10i9dEGOWHayDKKPtry
J+WqdGElPiZJTq9rF4nrgzLh2ypfX98KJsgBmPgI9r7NVnfi0PbVTNInr/3T9cqzmpluO/71MilG
Lx1MrqUaZh+b1sbKXB4QYsuZmQ1P6oPzqu6sqMmFfGCO3la1+7CsBug+5nA/9iNu9wO0HNaLi59G
mHw5N2B4if6AXmAvCRMMp0+94y/3JvaxDWlfTP/biFbD59X/q1Mvwx9neVnd2GGVj0ncN/XG7a/L
kiytPbmkX23XdiFOeurYfUL7hCgbZjbr5Vmifurn7ZcUc9eMClpHtS/yE5MGO6xO/ef/P9OD4+xW
crFOlsZYe8h2Tx4fnN6XD1TZGZQFcBxVxYP1vCMPBbHntDusQ31AcJ5vqiy3OumGnVZ7G3jWv1jP
KnSJ2kO/LysHL+QljXtRv8+Kbfd4Rr2eBhM8HWm9zGmO27Bm2OS6jzk8FvgHymDdKeZhfeA1fsic
htdY+Nq1L+wiq5fF4KjK3NxeeF3Vhz86LWb2y+hPbesz8syD0/uCQe58050q0mbVU/fHw1/hPzKG
PDiG/ac7ypzsY3Tjn3KoBKxTfXTIz6RUPPguL25ut5Y02G/gw2iCebval/AwZIw18lGVPrqqB+f1
xoqf29M9KM2/vDm9OH3z4+mzfx3Iq6XNO7hwtZM9aOyUZj1KSv8wmbBm/ckL1veup21I9beJDhhq
aFjt/l8ECEdVfWW/2e4GHH5Fj5A3qZxB4Bxn1RVItu5Qc1m7P2g+4aYuVnZK54NaRZ6Wsod1T33U
ImX8h1CMwVvraB9G91X2LgMh3pqATrQiZ+Fc1zqKk+wRl7nPvvhof544ujd9MhV8OnR4Vt4DIrXH
0310Kbtz948OyjYirayhP3VZVX2Y76bkFp1Rz4ObtLZh1z5GCb4jAiy6ry+Kh43u/nj4Ff+ey+K8
RvY/6M9txUFzUcDG7piJj1FTmu/bjUwU2HGxjxDlNTCobSn0C1ZjI/aRIl1sBy+K7XZjzPar/F1h
myof9EENYe7L+tquTEDor3+vlxRRi2W2NI9/WV5lziCDD8SN1Cka+Zygm+Vmn12MfaBAeRc/FuDz
oBeWerbMhzfWYYeqzMcQ3jGzXMXmlo+kZrTX2EO4rX9Dby8++QkeYsljYC/OBGjsgz/kBI4P2Ak7
EZggxsfo2EVmx15x6sHANZfsFMg2/WwHoOwD7dqcT6SEVq7ye6u7wEbjTkiHW36Y87Z0nfkAOx1j
6ZuP0XTuVmP8uydtYiVWKHV/8VuPfmBOse9fs5dFyG9cr/Ks+uZ/AQAA//8=</cx:binary>
              </cx:geoCache>
            </cx:geography>
          </cx:layoutPr>
          <cx:valueColors>
            <cx:minColor>
              <a:srgbClr val="F2CAC4"/>
            </cx:minColor>
            <cx:maxColor>
              <a:srgbClr val="E35A3A"/>
            </cx:maxColor>
          </cx:valueColors>
          <cx:valueColorPositions>
            <cx:minPosition>
              <cx:number val="0"/>
            </cx:minPosition>
            <cx:maxPosition>
              <cx:number val="6"/>
            </cx:maxPosition>
          </cx:valueColorPositions>
        </cx:series>
      </cx:plotAreaRegion>
    </cx:plotArea>
    <cx:legend pos="l" align="ctr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rial" panose="020B0604020202020204" pitchFamily="34" charset="0"/>
            <a:cs typeface="Arial" panose="020B0604020202020204" pitchFamily="34" charset="0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4D8F2A46-714B-ED4D-8734-A9FDEAA014B2}" formatIdx="0">
          <cx:tx>
            <cx:txData>
              <cx:f/>
              <cx:v>Underyling Vulnerability Flags</cx:v>
            </cx:txData>
          </cx:tx>
          <cx:dataPt idx="26"/>
          <cx:dataPt idx="188"/>
          <cx:dataId val="0"/>
          <cx:layoutPr>
            <cx:geography cultureLanguage="en-US" cultureRegion="US" attribution="Powered by Bing">
              <cx:geoCache provider="{E9337A44-BEBE-4D9F-B70C-5C5E7DAFC167}">
                <cx:binary>7J3LcuNIdvdfRdGbz474yMb9MjHjCJG6lkpqdUlVPd0bBUtikxDvICmJWvk1vPbKC+/8Bv0mfhL/
kiBI4DBVRI0wQSza45iKSSilg/8feTLzXP96//KX+367FR+8DPrD6V/uX/72Q3c2G//lxx+n9932
oDWtD6L7eDQd/T6r348GP45+/z26b//4ELeeo2HnR8swnR/vu6141n754d/+ym/rtEcfR/etWTQa
/jxvx4tP7em8P5t+45n20cH9aD6cqekdftPffrjttg9OW4OvUeuHg/ZwFs0Wt4tx+28/5H7sh4Mf
5S/b+sMHfWSbzR+Ya9p1xwlMMzQ92zVtM3B+OOiPhp3V45rp1h2L/wRe6Nq+7dpu+revWgPmF5Np
KVHr4SFuT6cHq3/zc3PvkH8UTUfNBIjmSIl8erl8xx/zQP/bX8UAby1GMlxIiHY90lHRaHVbfBwp
Hu/nwnLqXuC5fuC7hmcatmvlufCDuuEahus5ru+a8GGmf3vDRQGh3iZjPVnDxvqZpKNxs386bkbz
WffgYhS3S1watld37MCyAs/wTd/37fzSMC2/HthW4BtOYNth4PA4WZUJGwVl0rORmyzYyD2TbFx8
2j8bzT/+Z9Y+ePjff/+P86dRFLdTXN6/Qvy6Z/kenBghSjcILS+/Qty667pWYFhG4Aa+53hCW32P
ZHpitn+DYGf7ByRFzfMKUNQatw++tOOHEslhqzACm83EDwI2E8vNr5eaZcOe45iB5Qae54Uh6i27
YJqFZHqDlsxcSUjm0RYVX/ZPxUn7oR23Zu2Hg5sZ/0wPRr8fXKrzxrA9LXOn9+pB4LjwY7uB6TpW
6OfWjukGdcs21E+EpmUaoVBn/7iYesZ2/T7B4q4fl8yeVOCQ8LE1KvF0YAZ1J3Qcwwxt0/cszmN5
/gy77nuhzY4UuL5jmWF+de0SRs9SMktwkQxKxD8e7n8t3czjaMi5NH319+84Tt20A8P1LdsMDdsA
+BzqNdeth6bphoFluK7nOQY7UlapFZFID/1mpoB/80BScFOBzf9L1J5BQYrC+xlQNxTLDPjiDcuy
7SAQestAb7m+H/qWo9NbBeTR47+eKOBfj0v0v1ztfwEczqezuNUvc9+oWW7dtwLuI56NguHWkV8C
pu2gmAwTtROy7/OTKffJObiQSHoKMlMFCZknkobDz/un4eaP/xwd3I4Gf/zXQWv4cHAd//Hfw/to
XKJeMtisQ9O1w5CbIv9lOfmjsFf3OCEbDlrL8GzH96Re+gck1JP09rsKzt7+QUnhzW0FKJwdfImG
9+jyJYUzZXuJ28PWQ8S5LP3CS9FulstVxjANCzYNub94Zt0MQpNjs+24Fj8ojmU3/6iYb5D57V8n
Gf32T0tavzT3T2sjng/bUXn8Kd3nmVYYBmoNGpY0EpjYdKwQi44Z2KbhOmxe2ePBbnH0PKXzBCHp
sES+UYGt6WZpozn8PY7uSzTS1KygjvpDwzmWb3uB6eVvnWxeRuBj3AxZZr4RhEGegKJS6WnIzxZk
5B9KSn6rwHH5ehTP5p1WP4Xk/erMDjFhWhZLwTK87Utmza+HXmAbLIjQNriCBlxisuuhiER6KjYz
BQ2bB5KC6wpsM7+2B+1hisH78ccGE9qOwWnN9zESe8Kc7/h118bEHJjww1qQNsud0uixX00TwK9G
Jeq/Hu9/F/jSGs5bs3l5uCs/ibp/gC72R8exbPRMxo9iephffK4wju0bpunL23kBgfTQrycK8Nfj
Ev4vn/cP/+dhtLF3lUcCysfFa6KOU7bGwlULwzrXFKV3TJ8Tl+MJE0lhsfRUiOmCEPFU0vK5Al6U
L+1h+3Xe7pe4Pft10zIs0zQx/OInVbeQzKqosSpMjFU+DhS2522PViGJ9GxkpgomMk8kC18qoJs+
v35t96LprFXituCYdc/0LFRTiKMXy3v+Cu/ZddvmjmH7GOY1tt9iIul5yM4VRGQfSSY+/7Z/NXXF
STVudeYlrgfTqrM74BzxLcv0/FCpoOyCCDiuYmlkLRhY6D3uDal6TIwphUTSE5GZKnjIPJE0XJ3v
n4bb1vC1NSzVpOXVLWy1bNh+yEEpuVVnaMCipexdbNX4qdhSQjPPQhGJ9CRsZgoONg8kBbcVWAm3
86dWv8zjkl93fGXvwG7o20vveW4d4EKsez6WRg9Xr8+KQF9lrwm75XkD/tV7SPBXw1vQf9n/13/Z
fonuR+nrv/+GgBcWB5KHocLFTYvHDw2T+fRr2KE4ReHnCO0QZyBH2vRvJxpotzx66NN5Avp0WEJ/
+ff9Q387H0alumDRK5yEuPYa3MAwBgntz/GVxRAEyp5LVAlM5KEvII8e+/VEAf56XKJ/WwF7UWPU
j55K1fqmV0fXuxjp+PhDFFDek1TzsNW5WMpNDkJhEGx5MgpIpMd/PVHgvx6X+Dd+2v/XfxK3MH+n
X+D7FY+DS8JSJ0yidpT3WkWvZRSPVXeI3XEDIt/cMET3C0P3bnH02KfzBPTpsET+5NP+kb9pRXgd
Ps7vy/z6caNi8OHQo3ZdnxAp+fEbmOZ8x7AdE2eruzRkZ7fcgkLpSchNFkzknkk6PlbAZXAbDUZx
7WN7OitxNdSCOjrGIkjKsIgiTI44meXAvlsPVYQb92fbM3Grpisx2YYLCqWnIzdZ0JF7Jum4/bj/
1fG5F7M+SqTCUWYhwyC0JuQ6kJz2M0zYZt3mnubZBEkTlxvYwpNaQB49C+uJgoH1uET/8+H+0VfR
Dwd8gunX+P594c/4jiQ9YPmRyMyBrbjzedzDYVCyeQjDqRniP8NRtjx3mnkznctj4muwDQWoowAn
dcr+ShcVFEq/DG5zs8VayD+UC+K2AkF+l6PhDLtpJy7xjuZYddAmgNnzA4f/kqGaIRFPmPH89eaR
56OYSHo2snMFF9lHkonL4/2rpuPpM2ktwxKd+zXLq7tcCXyTu1hoYLWzc2dWtgYnxNFmWrZLFABh
Gnkiikikp2EzU5CweSApuKmAnegq6rTjMk+tXIkDy1NH1pAjEOegPAEkxIQOvn3fD0zbx1SUx7+A
OHr41xMF+utxCf7V6f6//5v+6KnVKxN9h0OqgXsGR3LIzczwhVMzrBOPhLkCM7WjuS8XEUiP/2am
IGDzQDJwc1EBBlqDUYnOghpHI4+PGoTJ0SOkQnmNMyfTmulza8aK5KT+Ap7n72w75HkD/eQ1JPTJ
qMT9lwo4Lm/acalJkY6TT4UQznzL4O5GRB4BeYbl2Z4v7HS7xXkD99VrSOBXwxL5TxVA/rb1GJXt
rLSDOslDeAUIX3WxgorTqG+q65rNPcxwQ1c5B/IffTGR9Axk5woWso8kE7cf9q97jvsHN63+U+th
FKd4lHI3821cZVx/Q2Ic8RvkFVAQ1AM+fxfnMtY7NJXgoqBQejJykwUbuWeSjpsv+6fjJmrHcevg
Y5s0rvL4YGUobY8Tn/O/mViFchuCycUBM4VFClDIqVU6LotKpSckP1swkn+4RUkFDEeH/a/lupGJ
qjA5mcJHgNfGWwZ1ZdhgmyAGElcangSD+wNH1+zmXEAcPQ3riYKB9bgE/7AC4Cex8yUejoikME2i
4jHa2eQzhmb+bFojcB5bHSZtl7ytpYE1D38BgfTwrycK+NfjEv7Toyqoo2GnNSY/PgWhhL2hblOJ
wDBCtgeCu7Ad5fYGtuh6QCAq1m10ls0FOf3TidHohtIZOyXSM5CZKjjIPJEs3FThhqYMRWWGW5Nd
ALBoIHzKy/S3PAc1njvc4HAw2LZy/agLXFYH3ewW6A0K0omSgHR8C/4KeJRv5g+tEoPqcCerQgPo
Fo+EXMKt8xrICuvq0ozTjYBglVItzkY7pXkD+eQlJO7J6BbqVVA9i1ItQjYRcsoSRDJo6OAeC/Ko
q8sD5yLuZZxLyViUfrObXdK8gXoyTaKejG6h/uv+FX6TGj6jg385+tT813TJv1/l14hexBjqcidb
JXjkzXGqwgOWIG5lWCvQO4Y48hQUSk9BbrIgIveM+kei8M/WwD+1NtCnZ3I+Szzp1EwynELPCHBN
Bq668+Y2WqVnqKiBR4CgUZMfcFPCk412tzh6vNN5Aup0WH70n37Z/0f/aTQo+YTvUuInRLk7LtYG
xxPKhoJN5NAoDwFlNTSpzwXkeQP79EUk+On4FvoVCBi6ToKlF+nnV4a+sVVWDT4wA5g1EVvULLFD
W2VX6uNEi4ikZ2AzU1CweSA5uK6A2r9ovbZ63ZKTBwJSkD2H5A3LZS24IkXZ8+s2vki8Ywa1SZLy
ANkzZjGR9Cxk5woeso8kExcVcIXdtOYP0cFh3CrVMo3GUUHRGD9RO+QVB/kNGMM1+y9LwnLIIdhO
MysqlJ6N/GzBR/6hZOTmcP+7w7I83MHRNRF+yff5fgXlGHVsEGr3ZZdAS6miSRkLkCoRZ1LSj+MQ
jOEeFleAK/JvC5St07ORmyzIyD2TXFxc75+L69Z43jq4aj8fnM4J5irztKQqX1jKY+mT7k1mvtiz
SXMieoIMQMO1LTKVXRHM8j2S6YnZ/g2Cne0fkBRdV8BYcd2O5+WtlJqKIQJuZSfl2sZ1OX9vq/nK
lOFRYQljqqqmqHxu2W1klzhvcLF8CYn/cnAL8+P9LwuqeVxEsxk1Uqkac9V+iqYpCO/XVSb7NOWp
XCrFoK+2Ak5rHkFHXJoJA6MIyTL8Pf3bK4Pdd8mmp0P3foIc3Y9Iqi4qYEz6HM/JDCzzsGtDABYj
EhQo8EbhUeVMy2wmNRd7k0nGFAF45DDgj+MemF0hBSTSs7KeKKhYj0v8P1fgpHtNqEu551wu0nhz
cOO4rrrTOfmjlYer03QIdaF+Jfa+pd0pi34RefTwb2YK/DcPJAHXFQh2OSc/JP0A36+d+Pjx5QM+
e7aqGyJSo1x2B0K0VVoO1ZAobSV27V3C6JFPZgnUk0GJ+HkF8kKOp7NRqXmwXJ9VPDvVWohlWbnv
MxqHFITAVpX18O4naeMp38mOUEAePe7riQL69bhE/7gCe/My9i8F4P0fPNsxqJMGaJLypOpGEkSU
wZ7QOuLtCHzktLQkRxyHdkqjR341TeC+GpWoX1UA9Zv2ghr8/X6ZNddq5Plhxvbw22PKXtVKzWBP
TU8HTYTbzCFJMDF4ZFV9MZn0BGTnChayjyQVN839H05/wrha3vdPdAQWDJP9lDSn7dhGddihSBTe
M4qva3IOdgmjRz+ZJXBPBiXiP1Ugt+C6NaTDQHmYK9+YchRzxtTmfgdErKjqwWTGcsQkkgidlP3w
d8ujhz2dJ4BPhyX014f7/9ixoDyXebrndqWiVZaVmZdVPTL6hpppHGhs7r6UegzZFTj4Z2HfLYse
9nSegD0dlrBfVcCHcDnqPxDFnr7/+7dZKp7hDLY4sOOr1xxxKKpNjBaeNdzF7AbSGlRAHj3264kC
/PW4RP+yAq76n1uzVlwe9pwfFaakcrtEqasOGrkjjkv4HGFbXGUpAwjystLETmn0yK+mCdxXoxL1
nyugai5b/dai3DoTygSKjjfwyCzLjro54ImbI6/DoWgztQ6W9Z5SzpNzfRGB9NhvZgr4Nw8kA5cV
sCV8mk9LxV/FHlLBg1T61b1JnO1JOMaQQH1mTNQrnZTV97vF0aOfzhPYp8MS+U+f97/Nqu/iOUo/
v/ere5UyY6FxlCGNL19ltOY+fSqw2OrGRQ+MZcSucg5kod8tjx76dJ6APh2W0F9WIFii0e53onmJ
idyuUcdLTGce/I/JlTYHPZcuorYI1+WEqRqNyTz6AvLosV9PFOCvxyX6jQrcay9btKqYlRutwpWK
wir0ByP+TRWQy2+3VHaq28qw7zl4j5fFquW3X0QkPQfZ1xE0ZB9JJi4/VUAFjV5VT73JvJ3CUYYa
4tgJzriyMFZiybHD3FogiBEjM8Ydl3KkmovWZSGZ3qAiM1dSkXm0RUUFYiauWBTzElnAxMABlJA5
1SmMMyjXqxwNqirvslzy0h3mpn85OQXtFEYP/2qaQH41KkG/qsD3fzOmnEr66u//9AmJoI0B4c4q
TYmICJE7WbOTL3/paAnJ4ZMNJXeKo4d9NU3AvhqVsB/f7F/t0ETp4PoI/pPjx/uB/7M/1HbjVVk+
hRIWHcrKlWlfoK43HdMINycADte6ITQMWTB4tXCuYG3mVKrcWrnzZgGB9B/85lXEN795ID/7ywq4
zZNqX392VpH9ZASJO9q6SGar0Fnllk+5xIVVszAPUVci5/LNGE0pfuBiPyLUy1f1MpONJru0dsqj
X1eraYKP1ajE/bYCJtPbUafE0kO4CChBqjLGVMSvsTSIZlCnSCClYVVNdxUMv11xZZcwb2GuXmEL
cjW4hXgFIuNulp1sduZvfV8jbi4MGEPpS7A8sBpB3mRkq7ubanBDhUZKyC6r9mY/9oIi6eHPTRYs
5J5JMm4qcI66XLSGg1Kt1krvkM3nqeRt1ViIMKvMCggpCUXtLe5tq/BRiMoyUUAePQvriYKB9bhE
/7ICHsqP0ddyCz7Rc5tUGiLgVHQujjLVrymDPmGklKSmfDI/5VMFYXmxzsJfQCA9/OuJAv71uIT/
YwXubiqA+rc2NtThQ/oVvv8iUXMoEU7/bGLW2ViXsaI5Dgidpu4ThjwyMJVlQ5YDLCiUnobcZEFF
7pmk46oS9otBVGq6R83CbYwViRAgsp9cMM8rI4KIiGEn/5guKstYdqGMsGTsEugNGtKJkoJ0fAv+
CjjSmoRLlJl4ic9eNf7lwJPml+XWQU1tBcQJkdgRkIK/XSp/tzx68NN5Avt0WELfrAD058OHsvuV
18itUVaipROTChMU8RB3a9yY+BNUeKK2YnUhmfQMZKYKEjJPJA/nFfDg43CKytsJVMqAqrlIy3Es
F4TCifJP2PLYpKGAQtb8F/G56d9eO5K/KY0e/OQdBO7JoIT8sgKVbQinIYnrsnXfZgmUalrCi2zQ
VZwaaHRs4m6AgTpzFOJ+jAsZzAMq4CzrD+XB/w659Dxs/QJBydbzLXYqEKX+uVNuMr5Zp0wybUYp
hkYYHdVfzRwphLFzIHIcYtlpsoWjU8Sp7xZHz0U6T1CQDkvkP1fglsyKfYieSo3bxcGs4nV9lgP/
v7wJ59D3MbaGKqLaS+qxyPjFIiLp8d/MFAxsHkgOLr/s38lwyXmo05rSxizVDSVcD0zuYCgdjpwq
lw8HZz7pVfX5oCgvu7Jt0BLeli3Misn0Fg2b99kiYvNoi4oqLIcksvHgU3s8/9qP7g9Gv5fHyZ9R
jt9RQ/9yFI/uy2ypRRlw8lXROy4hXZ7aFnJaqUa3OeKRVNfd1T1NbAoFBHpjOaRvItdCOr61ECpw
VfjYmpXa1olMgYBC+PTxs8i/3zqkqhothLOTfKzKYSZ5NjmD0U5x9NinryGgT4cl8h8rsBt8jGbd
ebkhR6TKUFmOoiCkaCyDvvLHIdVsznDYA3xVLpkcJxFjUUiiN/DfvIykYPNki4Xb/e/JNBIazbol
umxqJK4SR0S3SqrR4R9Ytm7KXhQCiujgnybwkR9waFSQbjzJLa2AQG9QkL6JJCAd34K/Av6Cmzg6
+Nga9lopCO8/EflUaadIkUOlV7LrVX/dnP4nqwZqVsppO8y9kEB6AjJTBQWZJ1skVOBWhlF9USIB
lFkh2hGDdUiRy2U70RwBRMbgJubMileNyiBb7Vx3SqNHfzVNIL8a3UL91/1rHu4qsxJRJ4iRIGq6
xXEJUMgH+WOPqj2KMsI2SpMzvGk+j7Mb705p9KivpgnUV6MS9ctK6HvKTo9KjLCz2VSJerDpUpm3
CEEIXzlWBzpYGuZ2X4KP7Z2S6DFfTxSor8cl7h8b+//aL+bPrWiWfnPv1/KqPITyPVIegtYEW91D
uYKROEm1fIPipAGXYrHL7hZHj306T0CfDkvkL36pAPLtYZnanShezGnUE1W9fkgHBt+cerd91VOd
p6oWu+aEf7FLnDeAT6ZJ3JPRLdiP9w/74Xw6K7XUrvqkSVMCeyIhiAlS3QQy50oUPGiTUED847JG
gfjiC8ijR349UWC/HpfoH1ZAzR/fz8vtvUHZVxXk4BCbTsADdVGEna1Gj3R8kxQ5U9WypJWtgDh6
8NcTBfjrcQn+cXP/n35S2u+fYlqziUjhaEnJadKzlYLnGJNdBJw9CZZjmVB3UdUt43H2lHOzjBVb
ypc+0G1Fei5ykwUfuWeSk4sKxKZcRHH0lYZ833rt7wuRU2Y25RFWtjRVIkhU9qthkaaGnEPoyrKA
nFwSRQTS87CZKUjYPNhi4Hz/qyLJvIrm0/IoqKkcMxQ+dRVVgyYVd5tbDjDgUsWAEk6hkUSkpH87
9QirHLMdIulJyLyNYCHzRNJw+Xn/NDRJLxs9lOkZpvcJzX3wCxMDHTjKz5gjAadwnWQDunPYIcdR
lFKehCIC6TnYzBQUbB5IBi7O9s/AB6qoRPetFAWdAv5OTYRJjdwl/g+HpJ2UjchsCjVfBU5wHA1U
gxrlBBNpxgUE0hOwnijwX49L+D9UIEj05jmavbbjcqMUcTMGGDRdesT5/qoJX4YCRRAlP7A7UH5C
U1OloEx6FnKTBRO5Z5KNZgUWw/ms1V+UtxQIFqVbHwlOiSKSCQOqTRMLhVWC/c0KZRegncLoCVhN
E9CvRiXo5xW4HZzH7XI/f9dWUeocSi2lhkjKwKeY+fxr1GxXqQTU97DJ1SBNxk4pTzbiAgK9AX36
JhL8dHwL/gpcjc/vS4bfU50fyN8OLB+ctyxxNUzOhEdQrJUUV5y/W7VaCwj0Bvzpm0j40/Et+Cvg
czmbkxoWl6l0VF11fI7Kr8vdTAYmEqHCCZVeKHSsTyJz8x9/AXn06K8nCvTX4xL9swqcPyloOknf
//1HH6zP1KyhpyFprVRXkSXv2Q7YjbmCcUsjvV5XqPWbwuhxT15BgJ4MSsTPf97/efOYO05cZlF7
Ezc73iv87Jz5MfqE+QM/Ta9YBaZjEyvqLeNEsyaIAtLoUV9PFMCvxyX2xxUwOyQJxn9WUd8uJC/Z
qkIV9TNcNFF5yoltl94nqv8tq2UVe5g9FdEvXQUmclpaVWIU97Kd4ugXymqaWCarUQn7WQWOo79F
g6+tr8/t8pCvsedyEHWpq0UmzPLGlTuQ4j0jXRj3TVLrGP2VVVFF5NFDv5kp0N88kAT8VgEX2dlo
+DCPWyVa5vDGsAfQQoMqFIbKG8gb5moByUqhv0rYk3FYRcTR47+ZKfDfPJD4n1WgDMXpvDVrD0ic
TL/D9x+M2KPZlzF7uivvPLolq3tCUrjxY7ocSjWRcIUE0lOQmSo4yDyRJJxWQAtdtcdlNsO1sPlg
j6YH2Sr5wsoREBA2Qa17dJO6DW97zHZKo0d/NU0gvxqVqF9VoPVSo9WNS634ZFGqm/aI3LRUW1DV
diyHO2UB8daYGKWJkTbdZXRiVvcXkEeP/HqiwH49LtFvVMD6Vna7K4r6qTpyFErxVnmoOfBV0b8Q
4AlLxwxhUl4iVXiJGWi3OHrs03kC+nRYIn9aAZV/O4977RJtEFy6qCuHgYe4Qhdvi2j/TDCWSllV
sK/KG+eR3y2OHvl0nkA+HZbI31bgStZoD8usMEe5dBeLD22G6QC9TL3OffJk4OEEpqq0t+njk9M3
u6TR4756CQH7alSi3viwfyNE87V9312nG6Uf3/vPOU5IlGFoUSRI1flLogwz5xxlqqC6K8162BLw
UQq781Kqb/tC9fivJwoG1uOSg2YFCkKctr6WGflJSjwFUejiRtCVua4nlwWfnGAsc6rOnMfnT9Bz
yvtK3e+SR4/96jUE8qtRifvp4f6//eMJ5/sRwXD90vtLmtR8QPdQSJezDMtA9DFU+zHWBcJwqYzi
qw71eQa+SzI9G5pfIZjR/MQWSxUwkx4OZ1GHNqCq2WGjFX+dl1m8g9oFKiWMC5mnyFj2os+slBo1
2lV7GU6lafWOPFHfKZyeKu0vEWRpf0bSdViFDNboPi67yAdOfJrRkErPOlr2fcvfHUw6lFHsTP1E
iENn6WzI7uUn7Yd2zE3+4eBmxj9TkmoPLguJqedr1+8T1O36ccniSSWCMcCsxGwEiuQENmGPRKAm
sTB5R7Tp1UkPMfAJWfQAIUPHzC+zm+dd4uiZSucJRtJhifzN8f43pds4GkYPrYelvrsdfW2VWbdR
7TuWSSQSN72lVzrvIVLqjtMyzyzM34ROyuDI7xROT4r2lwiGtD8j6bqtgHUqaZsxPFgt8qjMg9yf
DULm/dnyG+q0Rx9H94QJj4Y/z9vxQlYBvRn1R4PR8OB8quJnSrSXU0kQUzl1c1QYx3JRiK3Ho/6U
G7pkNVP8KEnqz2493yGYfrFs/QKxULaey0Vy09i/Tjufxq12P1Xp779cUudUpfHT+5iKRzb1RfI2
XNq3LOujcv+n5pGK8k7/9Cqqaac4ei7S1xAUpMMS+fMKlJ06iR5LdJxSTZltnFYVqY1WlO0n1qzO
KiCcmETbZUhNHvhd0uhhT2YJ0JNBCflJBSwqn4eROmoexq2vB8eDSB08S1RIy1oJ9AeEBt82cGLk
rFqqATIBxcqrTW1OQo5FDZHvlU1PiP63CIL0PyQJO6zAiet0TnHgEl18tE3Dv0fQk+rM6xPcLVx8
3FYwxXPV5KKybGoqLv+75dHTks4TRKTDEvrTX/e/MRzPutFo/G1D3/fF3NOrmjwrTq60VguwseSx
t9nOuWIQC471UWUHsXyy23URefTgb2YK+DcPJAHHFTi+foww/87aw+msXabxnZxQ+pNaababTEGn
EgnBN5TDQIclaVh5GgpLpedCTBeEiKeSlY/n+18WTQywB1/a8UM7xeX9ZyYs7gZG4YBQ2IC4Jqot
5HaOGhsL3b5QVpYbeHgJpUmy2Rq3d8ukJyQ7V7CRfSSpaFagGlKDXlPDhzLPUDZJP8TkE3fGnQEf
lBPmiFAhUMTfYJUPCeNMWitkVVQBgfQkrCcKBtbjEv5GBVbCoerEU+LeXCPTRJWi8pdtFGiSIK4O
HHDZHFQmu0uRDGyKYoPYLY8e/HSewD4dltAf/rR/JZQUbt2Zk/x92zN9v9TGQLl47tOqD1JeC5nk
SZseFzpVVp5IBVkeo6BMeg5ykwURuWeSjYsKxOOsHZiJLnj/fvCng7Y9LWpeanZbD6XuxATnUwWS
/dheVmLLbQBEJ3NsZYEQFZKUc86q/12i6D/9ZJb45pNB+bHfHu1f9azujhfRsPMwKrP3rAruU01b
yEtPM36y3j4q+dMriqx1ypWrDrW2uJkVl0tPg5wvCJGPJTWnFTDlJbFbtUY0nbbmJa4Ji9psDg4g
FZi5DH7NrYkacctUyja5NHB1o7C2qnKSXRaFxdITI6YLXsTTLVp+2f+KuaFP5O1o0F56ja5xId1H
4xIvD5RzoB4eNfEoC6n6qFEpMscPxZwpamtQgp5cd5ohqTzTLD03f/znUr4//msl4B//vVNCPVNv
/yZB2ts/KPm7ud0/fx/nL23qP8zjTgpcOTs8xSYJqqWT8/KwJTjDgg6rijgqM/Fj6Z9OrOTFRNKz
lJ0reMk+kkx8/Lx/JprdqF/iyqkR4WmSeK1ametSjXC4mmRArls3ZFfNTlH04K+mCdxXoxLyZgWc
FB9a41aJsQbUYlKVf4jx5wqxCibI7PJkRqr2hGC+CjQXW8lOafSor6YJ1FejEvUPFbhRHI0GRBqU
Wu9EBTNjz8D6imOCb57LcwZ4FV1gc+yl9lJakCyvcYpIpAd/M1Pgv3kgKTiqQJTNadxu35eobDBv
o+hN20r8DsSU5wigTRgX72Vt2+0i27tl0UOfzhPAp8MS9tNP+1fxDco8xGXWu6LMhmq/oypdUeGN
HTV/OiLliPLmDp6HVfF5aMnq+QLy6LFfTxTgr8cl+o1f949+czEuFXw2WEoNcIhRue/bWyyVCKj8
QC9Isu50DYB3i6PHPp0noE+HJfLNCiDPZxG9lqhuMJaaBMcShME266meFjl1UwsCSpqj66mHS+0f
uBE77W559NCn8wT06bCEvlGBEP90Hxr+E1ItMBip6m2EkVPHR50ksVpkt13ViJM4dOL9l+4EmdX7
faLpGdH9DsGO7kckU0cVMHs34tZrVGKsksqt82mAR6A/O7PjEn6Zp4fNgxQYcmHoIql6d8q7826B
9Jyk8wQP6bDEvlGBjfkwHrTLbY6H4SJ06E5omg57BHF6OewdrEpUbSWyj6Ktmj5sBeTRY7+eKMBf
j0v0DytwGuWGWGYYDNcwV23HZrgMcjFFHVZqvbEuVHVQvGyqdSFaK3so2imNHvnVNIH7alSi3qxA
wunRY4Tdp9TyJuSsKFipr6SrseGofrXwsioAwbacB76IQHrsNzMF/JsHkoGjCgTs/Ubl1TJDkGqm
XVetHUl1p88LAagGlrXMhoyPU5W9wvdP1hFNUR3x5e+WRw9/Ok+Anw5L6H+rgsppDdrxqMyYeVVe
g4ht1XjTU+mnVv5MqmriEuPikQLBbcGkzkb+46dC7U6B9OhvZgr8Nw8kA80KMNAgvKUdHRypC/GU
SieDFI8S7M8cOz2caVwRcBhsNZxiSybiKCTHBNMoTMhQi0Syb4mjJyKdJ2hIhyUJjQrsAafteNAa
Lr71rt8XZuGatDglDpIzP9kLKiIyp4E4knJZVm5O+qNSlEOuggLy6LFfTxTgr8cl+kfH+zdINOZ9
6k6WuQOwxVJym6Kq6rivCn/m4bdc3GlEGNGReZmgzdPsyaeIPHr4NzMF/psHkoDG6f4JOGoPB624
l6Lwfs1Ds0eDUEc8AIQaUeBWfP606MFRSe8dbEYYMLY24ALy6PFfTxTwr8cl+kcV6LLWHE1nrYNP
pXoCQjwsxE8o0xBHe5rD5NRPLaAnDCcgwrv0BfaKiaTnIDtX0JB9JJloVuD62xwR7XhwhCSJOnhr
Ifx4//IXmRH3jc6233gk8+goikQR/DLTVdjjOW1RA5ZqsKoIPmfdzFFYdafBeEthKA7MxN5wYUlf
PnFC33bbJP3vFEr/KeQmi28h90x+DI2b/SvF5vxriXGvlqkiNLiKs+P4y5S5LR6ItiQnZRl1ue0d
2iWNnoBklkA+GZSQNz/vH/JzAr3LxJxQY862mF65i287Jny2IbzTOKHpSIOLwhUxMzul0WO+miZA
X41K1M8rcPht/vE/s/bBw/87fxpFcTtd/m/pvrzqmy4xyOjCgz5JwrP5Q/tvP6h+qyr8hUAAvEOc
dPNOuZqLeYosFNUOlzrUuC/kVTCR63///T92S6anYvVmmd8gWNn+AUlQ83z/y4IEgR6WwYOT1rTE
fsTcxFUPSspcsj0si2HmNRJGLKpY47Hj+kL+NSop/TSSnaGoVHpq8rMFLfmHkpLGyf4p+TCKH0oN
mSEMCQ+1bbJH4yiiWVCODEy5qp8iygxrIdlD6jydvbHsFkfPQjpP4J8OS+Q/VMA9dNjvtEu9KxIc
oPQ/EXokQ/Cv2gYyJyRKUQcuebwsBYMWf1utUQrIo8d+PVGAvx6X6B9VwI160x89lewh8urqWPRW
gF5SL1mls5MYpxKCxCZRRCA9/puZgoDNA8nATQU2gybrPqZg2uHvMTfGf4Y7G7cR6T/45fjeqdDI
LTK/IPBmKxVERI2yXGHlzeuif0RAPUNv/ybB2Ns/KBlsVmDvuGzF026r3y+/WMqylpoq4ku1FJXX
KHYRLh51to43bhjfI5aer+3fIHja/gHJz+XZ/vf205LdUcobRdqvGWKPxOtkigbs9MOkJhT/CahL
joajakR+Qamb8m6Z9JRk5woyso8kDacVcIzcjCj8XuZ1kBhBbiNYJbkMYv51w/xG77iUTtEW3Sog
iR799UQB/Xpc4n5TgQPWxSLuLF4xSZYYEe7QJJk2lz5qiahv7uIEomXOWL5D+KaihqRglXAtI6SK
iaTnIDtX0JB9JJm4qIBZXhXbpFl1idZAVBGbgGo+RI6Q6r2Vd4zXXFUYAt+sQ9HgpP5+XhUVkUhP
w2amIGHzQFLQaOx/L1hlBG7KVh7ini7VUk/IuMs5C8yxRK0qomSWRi2kYQv+WZyFqiw85ZrFcSsn
YcqWznij50VMF+SIp5KhzxUw016TLhSNx9GwzCJPbMlcSRxi0jCMqN6M+SMwC0eVcdw0KBKcFJRJ
z0husuAj90yycV2Bs9M1EQzzb32F3+dG94lgUATgRqeTclKOILM4COdkT1dZkWaSwCXMIjuleYOB
5CUk9snoFuq/7F9LNeMRVtcSLeechfDN0rFa3zeTarEOtf9UtV+yG7erxRaQR4/8eqLAfj0u0T/7
tH/0D3/vdFvDqNwTE1kTFCcgohwS6I9MVlfuxOThYCfJCJeSMhZuVykoKJOehdxkwUTumWTjsAK3
65NoWG4LX3rI4hjl1uxY2EWIZ8gRQVcdVgkFg1aBDKbYCgqIoydhPVEQsB6X4J+c738pHHcW41l5
6h9widKxcFLgJ8LipJzTGfW/bFZHpyjyW5IfSP9y4qDYKYwe+NU0AftqVIJ+XIFrwjUFmoYP6bvr
jn7ft+m69ALnLsYtjT6A2x1z6CC4vBwQVkJ0MzXfISXri9gtjh73dJ4APh2WyF9XIG+60Rp2+q2H
9rSbQvB+9FV9UYcTD7lEK4WT++ZpT0cNDrJI2RqoYbncF7LoFxNJz0B2rmAh+0gy0Tjav+JZRu6U
R0KNavkUEHWxRmCZM8hmt3MsqFp9WCxIssZqQXSVweMsC0kg0b8cfWr+a/pA92XoachNFjzknv34
b38VkUjLX6j3xtOUJsDIiBOLe6SqOMGVMvdO3HksU3WexGmPjdIIeJx9p0/t8fxrP7pXzRtmmCR3
Qq5/uzd+jXjPN35KfnrNCqjfJoXP4zKNNDWTWCECtkkRISUNL4uZJ4re3Vj3SV/A+6KaKEoFXEAg
PTXriYKM9biE/6ICZuLbbisqd/9jIWClp3gtJbQNjPJm/uiNTlhaZFAP9HAitXbLXL9bID3+m1cR
BGweSAZuK3Dnb6ra/6Um8LAF0raeWlSEJhLvQOpgTlPVfJWxSUwK53IrbW6fVVVFJNJTsJkpKNg8
kBQ0K2CzP4w76v3LzB5M6ubQ1cdCwwToIeFMrHnKRuDhunfI5DHUzSi/XxSSSc9CZqqgIfNE8nD4
af/HkFMMASWaYZbF/H36X7nkURmgjH0rc/+pETTE+uCAgjWfPgy+WifZdbBTHD38q2kC+tWohP20
Ahqo0Z2X6q4iQZAjOEV0lG2RKsGq2F0Gd87glNnhlER12mVuj7gB7RZHj3s6TwCfDkvkG7f7/+AP
X9v4qKLHUp2Fyw7cwaqVmCxdTmVzWiayP6gawqsCttlvvphEegKycwUJ2UeSiMMKBGY1RlMS95fF
/c7a8Wu7M3oqdTsgU58VoWwx4Urd55YElUgIUERBqQrn7Myen9dE3y+enqG3fo9g660fk8w1Dve/
hE7bo7hTqvEe+w3huqSYL23zy8DdjPbi+qBSQTBocrX1kobI2QVUQB49N+uJgoz1uET/9Hj/6F+1
ucvGJTetwoJmcXglEdpXzsNlhn+GAVKkSb0i7p1NhBvcsiBJloGCMulZyE0WTOSeSTauqmBQG82m
z6UeoWrUXMM9osyYruGrks75yzSWHO4XHlERaDaViShOsY0CEumJ2MwULGweSAoapfgShU1o2a8t
SUFbZ2sctWatYy4Ms0Xhp8uX7LRHYurqvKmzbq0enT+QCoJXBGtVkjuifkPumHrS6vfUCpQBkenM
dms6+9sPNZc9RmUsGg713aipqoLgn9vLRxQ2JI2aJDeK4y4PDMNRPOuqOUadomOYSjkxUE16aSuZ
Uu1j+cyqc7cnqJiSP0svWvhDKiJG50VnNFzjtfrfB8P54HoUDWfTv/2gPpRx8mNKzhp5xsRnsD9i
Chzftz5ROpufMv+/546C+fOsMzhbPPZve93Lp8dJw7NPxpah/hm6wVHs9x4bzuT5qNu/N4JLM5r+
PPF+9u0T/2nYfLYfj6IwOr6bXQSDK9c+6Q6Si04CpkYym7g2rWRK4oxko3je6dh3s/7Z+OXKfZ40
rH6nEb2cBB3z1Fk8NpWg/M+FNzxdTE7uzEnjeXIy6Ayar878xOtZR6N+9+Tx5cS7ixpT0272nMfG
ZN4YvlxZL19sBseLS3/22Bx5s4YbtuPxoHE3//BiPrxMTojjPn3tLRo7X0bV5tC+DGfu7MvMXufu
Sy3q9c/MO+czJrOTwFpc2F3zqtY1TubW9FPfH5xaz+Ozl8idNOehczztPDW77rwZT4Nu8/V5cT8J
X6/vnNczSgieElFy4txZ/cZQkdOZv94dj6ya0Xjuj64enbF7fNebN/vT3ldn8Go2uovHj+PFS9g0
Z0Pr6G7smY277mvcdOLny/nruNOcv7xGvOy8ZS9qv8bT6Ovg0XxuBC+9DzU+tMRz9yahLB4tBEYe
gru+Z0Z2J+qfPfaG1zMnPFn07BvDhgHfshu9+fPlMHo9Ch/DxGz35t974/tRdWqykN8F7nM/XJi9
s+jx+dT1XpsKXvfVPsZYkHiC3/wTPjcq3TupNt3ZvxEPJ9GT/2T1zjqB8/WuE/ebhhOf9NzxtPH6
PHpuLuzar2Y0HjSf3ejitRMfG6POb+5k9nQ8fnEun4ywMbD6X4Nx9HU2sK7vJoOf1JcbTszG5G5x
GgXhbzXDPppZs8nHoeX/VJuHv8Zu53PMQ3PWaUU950T9Vus1POqY8/O72lPrefh43TeeTsznwU1n
Ets/GfNfLHcUNZ6f4rNRGJwN1Zc9HccXljePGotF9KHTffwcTMf3vZl5tuj7l6G1+NLtTM/N8ct5
8Ng5iaavx68vo5Pe4JGJ/q3z2jsyXwfB8WTq/dQNn6cN4L2OHNc5Hjx1f3Gt4dVT321ak+CoNnJO
zM60WYtGV7Xh7Ddz4lxPXsYPGYV7naiprPbieK6FX41nVEQ8daPnwXDSOwt65inRaRedweCn4evw
aDoZ/tyfPX7+9p/BHqH9M+oLy/yZ6WA4mk6dce9s7k5O7ef4hGzBhhUMdiwMlZmg/f3q72Z+fzeo
zeeTu8feWa0THsfTyfn4ufZ1Hj3+RJXcccMeLn4O47tBg0opp+bz7KVpDv2L7uvz5WQxOHt87Xzx
er5C+G7cWMw756+vvV9rkdO0Q+vEfxlMjvtefDUe9S5nzuK4h0I3F8/98+midhrPgn6jb07OusGi
FXqPH+bhS7P3GhyP/NnHvhX8VOs9Nudm50utN76duMZz49t4vvW+ajVl3vdp5NyF/ZnL+97Zn1DR
Rs1s8E8t8pqD0eNVd/oJxf7tP6VKqGqxFfubY9uPr6bLCsUj6f2dKjKjE+91wDbQDT7248ejyWLS
O358fJ02umHPaAxHi8mn8XMvPn3xut3mLBw9NnqmO2mMDWt63Ol1nOa3BVM9IbSCie0tHt7NPafD
tzueeM3HqdltRj33g1+bf3yZvh49xu5R9+X5fPgcTU5eHu2fZ93F5cybXoy6nfNRbXzcf/Ka9otP
ufTXo+lwOm6E0/CXrvF0VOs+X7y+BCfWYnIxG7zevsb9q/FL8NPC9z6M3M5JsOieRS+LZvTUvWu6
z571D5IqdrhgGg/GRue1d3bn3DU71rjBZ/bY8MPpjTWZ3NT6g5+soTdtTF4eE4v0m8r3LWbFftLv
PT77Lx3/8WwxnwdHL+a81+jPp/d9d3g1GJuPO3gy39Axqt1W9mMNov5ocvdsPZ71e8OgUZsPTweT
/qeJ/dhlx7Q/Dmezo8d+9Jtai9589Fs0G3wePtX+zjbOxvz8crRYPB7NZvNG3HM/ffvTUZuL5sim
yqZmJXI6L727GAHO5vh3Ueuj86hrNLr+3dF40G/GLGxr6u14/bfeXmhYnEgj87H2DKv+6Es0Nz+H
/uQsGnVOJ/G8GXUmO5bpG1yq9hDZVzIX5uLuKeaVlCpwJ/H1y2BkNO/c8MRd+JMdX6iq2qgFTujZ
2tAKX8be8+OZ05le+JPe/3F2Lc2R8kDyFxHBW3AV0E13u9tve2YuxDwFSEICISHx67eYvfjzTtsR
e5nD2AYkpKqszCzxaJz32jm/xVrSHwFh/FW1HnuMkBzKeVlJMU6ZrlJjSBGEbq0S1BncTcF8yPKl
Hjp7iGK/nBvvdRa8spkR2Mb2Fj4gdkxsUi3ZTHAYP8P+rJWlv7hLjxFHuNP6tIxzs1cyV4c+De/d
MN7nqd0TxGhBA0AOwbgezMovfc5f02Z4dJGNd7EFcCjVtBOe2sXaUryyXzqCfea3ap8t7Hvam73L
ok9eS3jt9b+L1KxPFgfE2lD7kuBlYhvinsYSKoMkf0iaF9RlOF2m0k7pibR+JdtXxC/joAvbB5UZ
dwC3R3GGf+EPFzQd19TfmSbZm0hhwZ8Wlz19vCk2+fifL3d76W+SClqavg9EOtTr3FdJas9y8EoX
ox3JE5ws7SvPCc7XAcMHoSHJ3TnzNLFHNd4omRTShSXv0kfmVXz4TulUy/A3UB+FcwGePHaM5X3S
U4yCAXf+XK6eXwyUQBRGn0z1FYzxt3B48/hNYttoXrmo+2TY9WF730xetSbt14+n59rl30VnO+Vi
No0QdSpJNWl034z9N5Xx/ceX/6tt/nP630djZPs09Yyou6iHwMfCb6G/TFi1r5OFXSCn8E4bfjOL
7Fb1ikEghYXeewgPc+bjsRs4RLJU4y6aAP6YFzI5guMpfOIqOw6BZ3EMrWhV781VztYvyLe7MKJN
0faxxRFZfhiP/Q4ZO49Tb7Bd0uOa9LVs0HlIc4UV4NEWMV4ubSSLBlA15ih6kqwpmnw6BovFc09O
E0vvpsZ8T23Gyih398uQzMWc6r5YR3g6Lw8fnTRPxk4WQ5h/HaU7xoF8DRL2EjtA43EEK4wGf9pJ
zZhMJt3ZLPmO1rgEFybHU58fM0TPCSInH3C485oDGuMdH3sfI7ZAEbq4gjFd0TUtvHmpwqF9HpJk
13tBwSK/pD7/gyjb+RHCIpwPyMgG1mRTG5fvRzFi1YVp2ULm4UG/a2OmsLe2tpgI1NA009+6pt+P
ffjVZ+K2tx3FntFVl3s3xlO3lLK7BkpSl8tD3pOXnuQHNwR1roKKT/kpn2AgEcPJ2rZ4hWKmo8NF
et4j0InPSc5rKjigmb5yaI6LldqHJJlvDGI3HMY0Z+SsB+8whu6uS9rXGBgESendMiy/Ndw1btsS
LWgfj2sRqbwaYaGmMNbB06dxFlXUmhOBvfHxor0CQ/9GkjdbbrKLhG8WraLWwhuLPtQ16/k3yexl
0uLHGtPSs/3NDFHr4/tdw/nRuz2ip0gAORGLugX8NUpSS4H2UgUvUMaUXjituDVCYT+kf4YZyYsV
3dEs7dHcRRTdaSR+t4v/EE1rg8PE3KgonTCXESnQlBuIw2jfD+sxbvvahpCopPB+p4m7ka0o88b7
k1H/xbgME3g9TeAO0iy1D6OUrU8LPnX3ebgUiPqHj4d7JXf8nYU30+usgzYtCiGnabMeFv7AsFX6
iedAXwy0ktqLy4/vdA2jbeflvY39vqXALIypqNeQfGWyPSG4bZiKKuTd71aOP7QMzjGPTy2s/yyz
F0L1HnDUPlmCItty2Bw/zTStP36eK2hm+47J28chMbIDlRJGHqwUc+2O0whwAQKZlNNnRdS16X0H
maBY6N2qYZzjnO1lyH+3CSvygLli0YGPvfizZXsldWz9vW9HE8YshDQ9itoLV6gEgwI+gHqaY+//
uUzeQYy2n13XaUgcYeadRtZKbNR8zLR/imL92DTu+eOXAmfawwP/AzdH7xCCZn4bexS2XxiLpsxS
7y5y2U0U28qEhlZzaG+axr+PFr+D3ZkCmzbwO6bjM/SE9tgGcm+IvwtDU+Wd3o1Z9qtdk7jkDH6q
hqQvmrk/5zGvpMfhtadBwRdrcQ/xVufZmQcUQdVlYUF6z3nUnZrZhpBR0p+6WW6y2TIcpabqIXIr
mZ1G6nY0cvU2AyQIz9QjCfbUBPE6NiUB+1HhiHcPXPMtmYK4cBb9WSELrVPUYkHkjnRpjsfFv0G6
rTOdRZCE/SMnaQGc6dc5NroA4yhczvZfhOYdZk2b4mEM7z030WKm68swdB3uwvaUzXkRUfEIzr4i
QfO5tW1BIkRw5qsz8+aj9ZtzHI+Q6B1kh1abc9tFX4HLvsu74LTYtjR0KJ2MjtqDCYrpPnXDMRPJ
tM9EdysQ/KnKVwnJaIa0zwtIpk+oJV9YZytBBMFUeedGE4PjjKoqm3x1AJH9GIj4oCG9yEzfDi1/
HtnGc0I6h6asLfVeBGRo+JjjadW7VqGuWNYueZ6FfFgMLRglv5mbSx5SXmQp+5HPY2U6QBt61sfR
k3UvukszZ3U7ocPIZEHG6IS69NBp+jANU5kPwU7q/HFLXZA+ntoFXUZAEXMjKNC0qhIbdRP3Wha5
XGcg0bN7j6x/Uzzxf/YyK7NghqA8I5wk/ljkbDqGfnjyGzrgVoVlNjdV48ty9tJ7YKHycqKD/qSG
vrK3/XcZKZ+DsclHJeqspSUT3iOAnBtk5k8CYbBd5/9uOeiG+2/saKBWAgo/hMAMNFLBHT8Y5VPg
4TXDI0IFD+ciNf1RRPkeThioPt7qVxPtO26ld8i2M7Oijnu5m4Fl1Un32NjpD21gV6+WFNGI9rSj
h5zOX2Q2/e7HdddmbG/CqRJtswu43KNw/LLq13niVZbDRgh0sk/7/lcU8Ac3iW+MiucI0E025C9z
oFvsVHJjhbrZkmoIYHDMvDrqsiODuwoXnqblR+zID+VHLx8PNNyC5P+d3yR8N7/LGKWz831A3WG0
J0178fypHsZ5wrleCGwm8wwjCotIkAHHjV9T1Y6FGtgNs9LDG1jb0MHcGqhWU70WviG2kr0N8MrR
hSXZa9xy4MYYkAup+v3xY19TQzYp7G1KidwMqgv3WE0sBwgc4xh5LQbu+LyacO+rl4S4am2DMmcN
FkJj325S00VbdJy87E8ObyptHOg2d0Bx7Vz/LdFrxS19cGIpIw5Fstij+bn3ujpvn7Q7dfSu9cMi
4KA0NLoIGlRKlteI6QPx8vt06c52/KKJPbVNXrap9wk0uTrUd1iANX0oSZCxepgCwD8LRqZawvY8
U7UP8yfb3jGjL4Iy7HNTKMQqBnKaWmThNXvkxoK62tq4Srs/LvcL0R4zSmumUAFGlkIigTlwiGsi
H9Z+OcJegkgC0SuDHKAXPGUJVu51GB765BcNHpy668XeA8YDCt68/d/jZa8zcdty+9cyfIdFkqkl
uaeBJRqW6FbzaC6SLPrdAHFWrr6BkNuUqEV4tbz0ArYDauVAO7JTIgINATirtvNWHKyoCKBmLFrg
trCk7mzlsNd90hV08hoctLRwY1KkfXSzbsyKUBzEo9nUUzPWVqX7SRjgWZo77kyRyabK++mp92cs
ljjC2odka4ayC16Iz0sZJwUn8RnqzdrS8VuQLkC320Pf+VkhAvMDMFylBglYVdUZ12c+oC/JBNwm
fJt5h2TzYMxSKs+cTGceeTSVo2xO0dDupmnZ/f2jnBXzRKqN0lLDZ0zZ5k/911z77/BSL2TArYuG
Oon1pTX8pY2mFzgstxTpUnSjifBWkm2SXwaJurMpDrj+8/HGvZYu3iGofATAOXl8qFORPoy+OIRr
fEbh8tlmuTK0d2GbDJPvicgNIJK2UDJnd8HiPrn0Fey3fVLhbcRh/dKYFU0QKB2C5TYrPHB7E/VT
OfWQ+j+enmt02eatf3sXzeHs1EDntB4TfRgtqpJOLliZAYQZR8qoWdrKDeGTTOTzRKanEPgdmoX7
yXGLaYS+MOrfN11QenFQrEwUQvKbxuQQoPtnjrxC2ORR9hnOnN6ZPKsQqFGfJM0r7/ZvinlTrhk3
dZCz4NmT9nn0b4FhPoz5pxXalfkP362cIZ4zNSaqr8nyLVLCqxaVSuznlGOB8pKp9cBa9tKlDRAf
4S6Y+z1X4oYO5lcuAqjngn0DOOrj93RtqO/WmbBRB9zpRGu6snOA9EMfB7dMxu6T62/nkfxrj4bv
VluYOigFOAiGfRaKfTMHu0TqvXJin67enx6UGjSjHs+0uQUnxzdD3K+PR7Y1efzjzvH2Bce3KxDc
jQyt0PBTR5YDyvUyHLl1zyQIAn3Q7uisXwedVUGfhAWK6XO6mKe07w6BbR+Bg5SfzMC/Xzd8x+G/
j6F9Pvki9oE3BlazEIk4TJE+SBY9ZQP7BLteKYDDd9iVms5mKoFkqAnkm7R9XolJK1/7HR597/vY
xOaT0VwTDrYu6bez6pJZK71YsKIApZbF7oEDomNbJeB5pUFZ1SzpTip71LE3lkmmf3CX7VdDjhzk
OmNNUvrClHamf2a/WwHp9LzsR5ByB7+PcAaiLvamcCw8M278D2eYJKJMKT9sWW8kwKJ3HHeQT+d2
KDYBMx3nS6c4UNreegAsN0CpBwUVWwDGvmbwC3lHOxwSVvFAHimohSOQiFEHuMGbXxVcjQENFPAY
CDZ+YPqzQPvX+vAPLBC8w3bz6ie85T6rvcXumOaFj5Yb3bWy4pnPShXNP1QAZWGY3htfvmSNhgoI
DA8mQfeRyJ4t8kLsLJgK9KAcnlKS4iiWu9wCgeRIspPx2GLK1c2wgvZiE7AvgHtlWOZ9DOIHGv0C
tfKhcw3giwwEEvUMi+NOimxPEamjuHkJ4eAuwsN6suhl+30XN39o1j+aZAE+Mre17u1+mdrKVxwM
KcNu7sVp7cLjmMD7z0nw0I6ocJDXPZ9dcrScuqE9fLyD/0bEf83f+x3cGAXOkZnWqZoKLUG8aDz6
ygLwaiRCPZkg3TXIVjRXJXH6pHMw+LCALZiGqOwyczsJ8tTn5g6sOwe2urveB24jne4zm5+MS4vG
mf9XyoBWv/9uC38a9TBscCCCAhkqo30yiGJokk8MPP+OZXCI6X8v76BtYgwGmIlZfpHJWbrP8vSV
yLF9Ue8/23mNrUdiuLAaX1A2FapdcTOfyVjn4evHr/HaLbYxvcmmTTzloOBpWtv+oWH3pv1G9K3g
t8vCy4/vcG123mVUSjP4kqzY7pDElynjBRDI/3tc93U8Dw/5ryX4Lj+GK5zo0TQwP7FlRQQlRZYf
pP2S6emTgPo3cP7rDu8SZKKhhTztiKiFTstAQdjORgS6yfxnFE2VRKxmQIwkfXf2ZPgNefndgNi3
GeoIz63fKeJJkYEWirs0WPcu0nVDevvZw/2btEj+khlv3p1UY8jUCAi7MVDURzp+cE18sstyApnw
lDLDsfbG54zNA+YLGOU+fqHXWOzt1Ka3ayam4AOdI2/YVKt9otivQfT3Q8Sf/Y7dZcArmjzkOOqm
29C62454p00/8Wb/W+fRRybdzqw2xiNwKZ880ZWZ2Bq43j5Rkw/LBIr5UIs2vwvQeKcCcxpMM+9D
zUB8pvmEw2G6XTP1Y4HS9OPbXtk729c/3t6VacljgjpRB1O7U326J2T4ucYEhHi7XzsUfAbXr8A0
/12AgbOUwx4Ih6EeYeIxB7LVE8Nple1Xf4BK3Ru8Kl64rnLQKrkXHBJYE2wMDqZXU9lYfh9zetcF
46kFTSpX6XnNQPtchHuySnwGpa7U1tsJwm9ng3gCWv39ZKjzSO9zkD11Ft+t3nSTuJAXlHXH1Hk7
zaI/H88+fGcIrvx/Nyd8+/W/d4xmM4sAPG9gcGhOCsh4uXrl2Hnf+2DkxRjY2wy4TdoycJFJCJ0b
peyt7L7pvX0PNqu9x4hfi2RIQYLKvGIa1kc4v7pgZiJ3G3ahfmqwR1sQSUVcr2n3nHNT2VHgGWwf
YKvJfwnwPBa6MX+oQi1mSccwDRYwZFEyAs/WT5j2k8Gzs+es98Jqbua0FKN1lezW2mbx13Bi+242
XyFOPIUbJ276ADKlyxwOu+C5SwjwY3TazQ06BGlcyVHKYmRjg2fR/pybHDL8Mh06M3elm+RNCzSa
jglYLSQqadwcO8BPG5bOElPH0j9MQfC1jdQAbmN7axOge7YtmqLp7PWuDAlszSkQba28GUgeoY9B
YI9bmKPIxIVxZMJeMv5aOn7nUb/S7RDtGiCibMofQKYEfzOjL5Mi5yhdKwn6NB0TIH3GM4m6A/iB
sr0zydm16Ocg0nuAmX4RSJnsvYTsPQHse8vJoeHuBt74TdYAWFQaLuo6BYaUUBdroociF81Dlrb3
7erK3EuATeLtkaasXtqkTKS7RcOSlz3IkHFmvmxuWgtOjmRiQLg7dVil+ipn+QKf1nuVZhjAENJ1
BYn7S9xMt7pVr8nkGRyNLC82prRZ8296sjvRLy8SdrohdOcp8TKNMcO5m57G3lGQ9+OffmIVMBk+
wYlp75wKLzSNKTYg0VAeVvC9rBanDIhPSIsKZwkHawd4CtwCjo9hcyCkAnhGBQL0apuHJFvzXQAK
szIsKki67ptg5tj32mPM87sVRAWwJH2nabMfQ2CZmB11iab+1nVgRxoQb/Gohko0/pPl0c+BrF0V
0XjFa4AumtN9xvQFpAkQ/GlTtdRfyxH83JE1X0yU/0SgMkAvx4HQdQUbQVrMyIz7zV0qlqYafXMe
enClgI5eS44e3Nr/zhzoN5EIMaNL1a8zKWAmwf6gQUNK/XwfTqQQFMKPIqxWoTqDU9TDnVt/ZF5U
DMLc5YIPmASyXGWiS56Qe5aRaDMdwKShgJTA+wsca+9mBCdEopzEdlU1X4AaBnfThu2ykZTKxPWQ
hIcZbEjaGAs8ox7KzGWnIfNfXTfE8L4MMBTAtAIPp9m8S2xXzAMt04b4BYvJ9z4M7oBZjyb0FOWz
V2x7SxD2p1EeGEFnXsZL/n1JwN+U8e5xjfRSonnddww4bT0v2S4P4WWukXsemohBEUV/yBi1ZaLG
oASt8pW68CDz1kB24qpgWQ8Uoi1bGp0NtwQH6QoingCnMwTtiGtVQsERFcjvX2YJVCGY0wOoknQe
1r5gE54H+URD/R2spL/ihn1l/vyQBcONgEMYqizN9m3AStTzP1B0fRfDtIcvYugi6tROBu6Upv1h
adqvIJ7tZ5IwDLazb9kw70Q4PC6yHcG/3dyBC6QQI3gegjGswiUHe6FNfkvj7F+bQL6ZUPMYbB6I
R8Us8z++s09D3h9W6G3HHk/3iLPXLU1BrXX0enT2QJoCLev7CFe1Su1azcai8zoYj7+2GFxmS6Eh
Lmx3Jut434bLTTfqKpi6Kln8O6Ojg2e6OztFz/AtlKd2I+kn2vZA0yowtiXj79AmXzuTXRR4TyJw
12x6eqLmRxCx7sHYcd5SQ4IUbP9kxbqht0Eo/VLB/ApJuppnE9SoIxCloey+2J5XxJIDfJPlGHv8
Nw0g6iODIFhCqE9n/x7y4I/GByuZBRtdMfVJgxef3mQCHomDxsjBuyHBAtOwWOGICViCMX/QWm2O
1Oyb6oIY9+kIyaeh95smFHF6DptMFKC8Yg3jlW17lovMb6AE3EWt7SA6T9gHhDobXgGpootxzX6P
sbkd4D2ncXfmoDzO/gImT3QCgu/QgTgBJpLTDOrt32t21gNiIL2MvD85vlbbLxCvIRiO7zhFKyiv
2/o3cfdVb6tDdghwJagy2zYa9Ur26RBfdAARuc9ex9F/kcHWdWOaCIfKAGFm5eMImlJO3GX+G+d7
kH+iozD2GzhXH8HFfZG5KqAX5AUo8iJQ0eN2ycUltXQ5L+BySeGBNwgTT+5zAhyy2yKgfo0bEHzb
2H3fJCNJ5v3AokeQt19nlT+gJH0CwvN7s3hnNqvPjMQb+voX/HhXOi0EaI6xH4DgNv2ug7RGk+Wr
a+0xB7HmY4xz7RbvaifwQ8UwfWaooUyTOHHpAcxiX9GoD+Br+KQ+u0ICwnH2/4VRXQPouNcAY9dZ
3Eo3/RqIu41Yes/98dDQZm8WVjShOrYLu8mJt/t4bNfQ27vSKmO9FksO5pOFRUDygKMppZ+O6drE
vePc+pbLAdR48ILMTGJwr0OCW0kF3WWvGvWy2DBRDA7XERBjoiElQw9fRcGODcJiuONJCtT2FB6F
zD6hILJ/w2M41Oq/s7xlgxhEg6HW3JxYszx1IhMQU5rLovovs6HPHPz1BtyBsP7z+6hdXjagCVng
K2Lhs7/GP0ceH9fNy5Cxi79mj9CR9y2Sy5M/TQfUsScbkZsG/G+eWn45xveLyQhehzUHin7zk0LG
7GJVreFyu4bDocuFLWJIqNA0Z2qTuKYIiDz4BtqAjIaKaRXeUy7nXTyYOz7O53zITn2TXAbadtgm
9J4ktFBT9JMMDeTzAAJQEPOD3VBvACQ1g4CTCn4S6ZSAhKsDTFtuC7QCGzj5SUFTCIFhNu1pPN8F
BqDvloztCtgJuEELvghuvRuKwq8kJTfRQCBLtEdoNpQ4k8EjilgLrxZasexwr7T8HYTm8venFNDu
6CGQFYf5cRlXhvsw/t/TBa5yDsG29/6x7bfPvb+tc8a5Y6k3h6zuIBjKydbOeLgN2mrObzc+k04Z
WKl0bcCFzMhjAkyny+dPSs5rRoXsXc0JaUepTMDdeSwLBXb9CPBUljVFHO0ieHseeuX2stF+H+/S
f9e4YG3472glAw6yZcCSWv83dFhX8CXk3ZYFkE8qhNRnMejKfs3eFY/WcJZTFLPaLc0OlPxyWQAn
hD12GcQftge0OpKl2rTRvwDSXiDooxzckNFJA/Hz8WCvhcK/leYbRqUR/hjIFGY3zqdT6/9skm5P
VLoT9gKhfheOCUbTM/L+pNAC9PE9/9rT/rWe3sX4OWtE0E0rq5NmfJF598rXcMV0CGXh1jDGUI/V
qa8uLIhrOKbsmC2LwaTxi2QYcBIue+3BPMhFPw+8sVDigId2WSewKdkZbEpT/6SVOUOTFYf/Ubux
Xb0C2P9zq4AZmRYJqEQ/k9YNWDK6I2m+A/rqi1jFYwydcx8P8prck73LMYBLzExCzevB/9OPT9DZ
CX2usgBLdI/aCiBM7qD3cU12sH4dFGoKTNXhZ5b7q3d/l2p4lCMO3ca8loQdYTXDyn3g/p+R3I9N
AybXXQKob4VtDH3Bnl82UH90in2S564Q5XC4/H+3UB9Tq7Jk7GrBoS0qaUBCGGxUel3/A0rRH/OY
DyUEuK8ij75kgh17F0wV1OZA6QX0R+ivO+hZehmgmcesMehkPYIuNJBtkjYfQbsZ94vSv1cv6D7Z
BX+FqX+syK2r/G2Ea9pWGFDjSB2Oc4kCc+CNPAag9k6CvtA4qFcO3QZioTiF0hw3sFxnnT1OybwX
Yo7BuKSgVEfhSeYOin8GTnhotiDO+4yWvQId0LsQzBVkdmopgRnNzz7Pai/gPz9eqVfiHXoXX5fE
WMuBc6mZT2+XJJXgt+6LJevqKaM7337WiBD/m7KEY47+O8mkNa0EJzWp3axvgYLoMQgqF0UoeBWi
Si/gKcoFxS5anl02lP4Q9dB4GL8w4BppA1wPkYDFh/wHtI9LONhbPTKU7OgqFgxr4Qn46kpCowZe
OrvvM7VPBVjb2+4p3fp1En5BIq1YNEE/nhfd5Yx/6RWYGZE8JvPwYprhmeXtcQ4RcMiT/SQMRNde
3Lswj5q4FWsLhnIRnYmC5tvnOHT7LJRPPjhdKdot4UVnYpc3CRQdtlygmZelD/C/nhedJldO7SVd
D94qCjbkewlabZDewY9Hk1UMPEkZNKNMU1T5WytzeFH+Dj7JC17xFx/JT3LVtsj+tTu2sb3JEdA/
0MBOhcUHj2vCy4p+QrV74avFDO3SFn0iKl3LRehdXojXIQiWnPY19P38HntwdSbJmaSLw0MrZpx6
zp6SFWzyJoKAbwdz08aR98nd4VOVV4b5LmIPHcji+Rh3tWupLM3YhUU/8udw9IC1MvlPEgA1AtIj
AajBhTmJRYNxqgcSNqL3FNjWMbTPlCBRmAjId5CY+6C/d7wtRRN+8Q3zCzBH1cukLhS6AjuAbNpC
n8AwM1ASwxnU+IXI/coyKEoTv+CzWgsyqxfoEf0z1cjsWbzuGiKP5EatKcMLmMmHnp6nFV5FTtcE
L0tCijxij/CnJZwACoUAyvYi+jLP7JkZfywDKnYmCu48boFG74BG4MGEYzE6HM/qB03mH9aDpgA3
pzE2tnlyOqiA54QWMVN73XgRqf0V+foYeWBkC7pwrnOTn0B+PTKK4OiGsP8GBrLjSskZDhl+gTxz
G/jrQx9Cu3PGKWzPFcgjELEIdsgAx9sUnpd95QrMAdHq7YiaX9Z8PqRjJPAQuj8RyABlZKcHFNsj
d96C86ZP4K5gBQ6StivVDM7rZgA7FXFu3kN87Fd9MrCGpNd2RSKzXZ/l39MhII9rAGSTlP65t3A6
w+g26T5WYdUx5V/6jgCE100E9d+sS5Xzo8uzQ+CtexGkQxWZ+cLycB9y9XMBXEY7doDG/B+eQy9z
JATuGRtLGrY/F6p34NkZ8DzFvycDVkAKZsgkMHUAka2l5Glh3UHGSw90sX2CztvhMQ5APG8W1BZg
mtYX09KgjMb8MIT25wpuzNLToivsrL+oKCj1zJ9yq15SNNaN8GA/pOS7ikdvz9L/4ezMmhvVuS78
i6hiEAhuwXh2nHm6oZJ0giRADAIE/Ppv0d9Njt84ruqbU9XnnLaN0LC191rP5m8jEUZIBn4nuH1w
mPpg2dsMmPBrnFNWikPUtt59pHiW3DMiLkqFpEWxmAJzzl5Ut1ZtbJos/Wjx9sOpym6QUr0XiV+H
AxVdpHxM21xyJFpwkQy6Jkd2iK4av977yFFEVcqe/I6VMWqAa23iPicRszNEcK1v3erqmYyzul01
h0FiqXBct8LcSD+9msa4McIkNk07pI9WuXCwDNJNx9oHdOqARFMhETpnQfqif0ftoYoKpDj7pj7U
OrjFpLqG2xAR86Cuk1YfmNBvrm1GTiU3cOAui4TpLVOFAdmFhjLBEfvCqhcIR7csMGNVBwvV9Nfz
X0k0fDoQg8R0HFWoDepGZd8sBVUx3Gr1RhtGlAqGkseIpSgIUrVTwYYwyawrHzopPrQ8mgWGWQW1
Iqq26xqCm5CR4JDLGoas8RZOn2rBKb12iLUBD+MoTawKWbp6qRrrs8MaVkO+AxQtCwM/e05r/TkG
iJRQW12jgh0qo17BDrZMYVBIe5yHubFx+/yI62HsTfhbPOg22tbr3yOFMxd6ehJU+hN+me4nBAaF
cYNaye3YW3uV8G0mWdzhHTjgnHgev/B1547OkygyKRQVQSX5WmO757X7Yo3i5vcnOfPRc+uj7yda
Qsk0DAZMzVlh3ZjQ8mL6ORc++8zFzjsJ1Rwv0ak9V/+LZgypTG54DsFwvZBNeym+PvcVJyEb3ByQ
jw9QyU1QwSCPvsi8NOKWvdce7SN4VwSyOzQ0WufWLFUVddJ8nQS/Trzu2nC8A5bkO+ViCk2rLFAk
TLZJBh+HsO2FadViBZszcrjWhKXNS5wsHzarkwvDc2YS/bUAfQsmLLi4xxYJ6LVsKy8kzvRuzodP
b+o7t59UpAi8/DXUlGGQk/ZCgH9uwE6isLRmrDFtQ6wNs3+s7fTWHLodwi1kwazu8d/m1GmUZJIO
ZySgB4NUxxSwjMK8RKQ4E5mckqASLy1SlFj5WuGdwA+BPVy294nMLuRYzg3PSeQTEDUSYuV8zWr/
Kq2sBzfv1/OBAGHiBUnguUc42TsSJNDICNXI2uurLZFZiJrffVPS+PfB/5uL+iFG9U42C4fBWUHa
hiFt7oodTmak1ZS9Uqk4ZiWy9jYHGMYcyjziLCUhAoMbqxI7MIiXqHOhPgdfhTsy3Ek8p42dNFsx
bt2MIr0WlTw4ffA4tq99ALNwVQnIPvwwUenaH9TG74Y1p92+7xpEjapky2o+SlCUgK15OpKy3biT
sfVsVEOm5E53uGHBCnULctwTmiGhHj1scJZeJ6775MH4UHXjfBqW3mwJ3rglve/z5GYk3uP8q/ws
R6zpTaErm9c0p4umsURYjMGjid+KE/HVM9IKVdHgIG0LqI8CfqUCXADiHNyiQuljsmMLTual9soA
BlT3Ff4sWJP9vIDjrYzNQeU7IuDsVYBYZUrsBmXtgomWR6MNnmlRD3dBkDyi1ntn2CVgRt0m0P/m
tSenZCjDQyLTh494PfVsz518Q1HbxK1x8/s0OTMLT6FQKFm2Tt2YDCrwattOHKb23HhStZH/20bj
nuzM3DVFH4iJrQOzuxl9cyEZuVetsTCKdvX7M5y7Js1txb8fXjDlpHabaYwRsd/yoYmT2l8W0s6g
w5gOYnIeTLPDzb2s15aCUixgFxLB50Zv/vfftu7ElrUwKqR10LzrxsYalo333Irqwi50RnoGJtV/
Px88vdwoQNxatwMS4gMtE5SeYRmk4xftcDwkQ7lgNft0LHOD8Efg5gRhBk8O0pyumsrtsS1mfRjY
2IHD1O8e8rZFtVhfmDzzO/xhi/krQf72+EZQJaOoscXQzH3sB72e0mzRFSx2+zouW+sfv+ZkM+4g
dLG6BmqUUQcbYgA3gJSsROppRNpHJ9mFHfPMOeyebMgBczqoWSVbtxn7zEj3Pn8VHa1NJV1vYTjF
Fka9VeoXF77vXB7fPdmhx4Z4sq+CdN1bgMqRmoQu7B3QFi9EQFeWY9z7ot8alUMWqYOX+/tqORPp
nTKCukEh4clStrabkUdMVbeu4V//22efRHpgEyQaXm/sJop8uF0FfZG4ZJQ8V3QhJztJ2rcUIDG8
HwXjhzbUlSao8ZPJfR5MtugyQNu85ENreV+WAA6U5S3ya7h+aH6ppDg/xg/z/ZT8E0w52hp7mIi4
fe6yrDompR3ldY1cg5LLiY86NEV2SUx3ZnXNxPnvm0vXJyxoaM7gqpZTWPbFK1QUXmgHs1/OEMgg
q3+7V8wN8L5/k7Aw51RfsTVr3R7MxYIsOshaf58T51LJc3+f758udecbI84wFMkSJ5pgH8gSepNC
ooDtLap6WCThP5njc29dKfuWDgEM2xlkSwMbYU3XS9OfPhlSCmM1LfqSHjPkPx2aXDg+zi2Ik+3F
oaMKLEHSdWGYKwRER2hPLuxc5zK85GRPMRxtiVYa6ZorkuDeEOC+K+mqYM2q77uvGnFRkJCnzLPu
s4TzVWWYR1kNr56fv3NIMlLibzpRPEtkB7Bd7EFKCJNKkUj25c5OknjKk7ULZL878k3Xqit7sh5q
ARlXM9KQGurNp/miKqdbJelVAGe8bMpN7qXbAHynAFn7xvTiekCo8/vbnifnT0vkZE8rh9HuHB+7
S5lXZVy75aM1OmLrmdWFrOSZVfE/pA5leUBNYjbZ3rXZsD+N48GnFY6MX+cVvfv9Kc7tNaeQjgI1
NR8Cl3SdFt4hsWsVJaVCECwPfwPgHmNLIWfGmZC19tPU9HZkNDTG4v+328EpliNpBCXM9uABCbKt
FnYUQPwHRagn/+1F/SXZfju7297J2Bi42dqUqJ3Cy3tX4tY7wAH7+xCeuUGdkjh0EiQq8DpUcwe1
HdrpoeDNuwtNHrSEF8Kjc19xsm056agmZ5LZuu+qWAm9L2okFeCrrQZ+6Yw+szmccjio63MAGXA5
7+3uKpdkWiRd4YYjd97hjI5p5r0m9ex+UguUGFdcqlvpd19dDd3GMIj8wmiem/UnexRs4JbbkUZA
5o8s3QCRN1QhxpJB9+mUty20tL+/tXOh9ClnaPadkgZitrXw1LJlzmrwwb0CQWqEMhQ4h7LdJyjD
jJ5572XQcXhMLH//6jOH6ylwyC6GQHSzD7Ebu7AiJHbo1RzOiuQpcTZlZ184j86Yksn/cAj6MUB+
axBr1LdjE4W2tF2YzZWhFthSBjJhmyw2KTv6zkPjiwsT6czTnVIEFHDpvWvjBYLqF7fsKh0UvOMW
MCfLkhdRW4wX/O3nvmieQd/WtdOlo0S0D15TxY5lLmFzv6qmDnDLdDuXMB2INn5/YWeWhn1y69LU
sibV2em6c7o3u5H3xnjJXH0uZjg1J1spwFDCstL1lLXpawXObOzL5m70KntbcbZEBX3RVOwT8sQM
IgFyqEgO+ks7Ae/HzE+XFUWc+y6LHcf9bOjYIrGXwSpP7FlscGGPPqcpOLUhVy3aEtQ2fqVgCvhQ
w4/btP8wi2Dfm9A31f0uERXgyv4nxB0r0QDaxXis8+RlPnl/fwvWuUTPqV2ZJeCiVwGqyDBk35ZT
v5zDKncogY6rrbXsvGWTYB35Fkh2hZMtqC9jy/EiM8sedCpo2FPDATWjfSIcOOJpzOvrogUPwLc3
xOfIFKEIEo2UXOMxFxWvhlhKyL8No2aLwEdJTvjeynP8aWHBABIVvtNFBvKLYTsB6kWpXiS+A7C5
8jb11I5R6dsHiKf2Fi/v07beubBqQBQMTqPpxyoTCxzxJKRmeU+1hzwNuU8Kl8dGP2ylsEIZvBke
8HG+3tSjfDAc8BjGut7JJliTovjidhBqxh58Pj5XU/mUIj8IZQdCTbwQTJ4qzIYetaqqW/otXbPK
v/Gr8XpETA3ASL3UZnJfjMMSuDy4V9PVYBMkFIxF5crIlxoeVW8BfrEH2BDE9hXeZN5N7+ANrBNQ
vUhaLHtktEKdmgttG6gnQgpHTR/6xnoujkBk2IvxVneotI2VvJ3S6pGn7a7gwcrEa6Gevy4bM3So
uUs9GvPSWuBgw3FSIIR0e7L0TBZbKY0My9urDtDCejjMeTIzwyc0xW4GH0nDuAJV/Fix4iv12KPZ
drHu3SGcPGBYLSjS5yg3ARbS8etlCZHGnDeBeWEJAvmu08Wxsv0/8zQNZPIyYYhbIZ9nvcfkZ7te
2H/vQDmUzb3QmyZxv2purvx+io2s3Wp33HWd8UdABdvRRC9rR23MugvCDBxc4F/t3eRqcC1ozORD
Bx2TeauSYTs/fwLWS5JrOJEpjgBzN48y6bMXj+7KDM5gsN/8zN24D9znyyyADDrnPJaoxAuhXrya
vBqVBzJe+/b7AjuTFvi7+L9tqEmTaSijUqQ2IU0KRLv0ZY8hzsPEdK6VNK9UMt40JmcXFvTfEO+H
EPpvTPrtC3lXmtkga0S4UqOjgVtGhEwb0c+oJaNbu44Zl7r5Ass8Qv0aF9C+UXvqp6Cy5MaaGTCh
FGljQCbuLixoIKhfbrGW+aJP06ih2AWSqv2Y/5AUkONkOVk6iXQg367dZxfyzCe0LF6zElmnDmwT
O3sOClmt7db7Q5N+1w3wEwzdBfvmuYDjb6+Hb0+bjC33zR63L5/rK6jkaSjghELE0T2qWsVzmsct
sIJ6UV5XMPMlBpwyv7/ZcwfYyeWshzlbpG6PyxmWmcQ9VGvjwqQ599En1yC8Pz3UooNAxCXXGlIb
kIsuhIJnPvrU3590hikq3ELWFLj7sJyznLBfXTjT3Z+vb6eG+GkywWOA2XXtJ+kqN7JV4dQf//7x
J8FJ7Xk1z5IcwQnMIcQgqxkwUHrJhej1TOxzasIWsB14eYGPH1EJCtMqvS7dCSwmfgNiyKF0vbiE
Rur3yePNs+SnZToP4beJ67R6MAMNDRAtmwcktZ9NMBxxvt8rmT5MHb0rcbkvcn9rtdN9BqWS6JyF
5XQvjPZ3RlOu6tT9BOv3moBlFlOzjz2V3qLTVLKA7/BhxF8JfcN9h+9kD30W0JdtvnRU8dKC3jcK
SP1q0r1mXQIonAAVRN1Pgf5AsZmHInC3k43zt68Oow1Bf1I+wItRrnoLnIXJwSWyM8nw5GBfaQM4
YZTPAbAmxzmx2rZZpJMB/vw8eEqd9trEATVKyL17PV0xq4Y8wUM+tE8WQOL+U+LQOXXna6eUFCcC
X8sRxU5Rw7JpFfzCijkXTf69CXx7VabJsyBPsRq7zqRhA08Nb8mCmHQ7WtNHPUAiZPbMgDvS3ECf
9iQsRy07dGpxcCiHXeHX0TzoLEuWppltlZCLxILFUPYXbrLn1vTJTlSovml4j4k71M2j3+k/5Sgv
XKvOreiTnQgdfmzPoIBJdBlM6pJtmyRfyIS9/74M/iarf1gG5nxsfhtbwcWIwAy3gCzp1ziB/0hN
24hre9fbEKmOSf7cOeYmG7P16I0PJTJfaB8CAkRdxEx4OpwFomUzhYPP99wlf+awdF4ulehepF+8
4RCMYF21Qzj+5gILIpIg2aPN0LYkyJIDjEzqIYIkj4LeYT7MB7/XZ/u5FFE19AA+40oGrQ7LAFVi
wIr/KOBKQgsSXGbIVZa4+E/wfKDMAqUJYOdIP74ZQXL/+/icubifutLVgEYivYk8DqRULJQSx/Fg
PYPaty0C91G75JJi91w14dSJ7tMxI1np4BrQ1EuIxl/mJydsuPZHyISa1OxgS2BLdCOPzYtCyL8Y
ip9e/8klcHD8AhWqIV3LCtBESG5uHAVvy1je0a6LzMr4khz2RdNeky6NcmivOQFY0uRLN5/+uLy9
cBc7M83Nk92YmZP0ATdJ12bB477yVmA4/Q0ff3+NZ3gH5JRk1hulUWro19e1hpgUkP09KDtH9Kt4
SJ0OnkvvzsI1rwEtVeWmxi1mRGminrlJPdkNuDuNiHeRDQZLiqx+/01/L9o/jb3z36WHWxNLZCpx
WBfV22SqIxQwIp7Kcovc3pJPyX1g54/dqF+81DrottwGiM8Tt1lWXLzUOByoLlfCbILN2PeLSQno
C1W9VmA0EmM0wy5oBRS5sAqnjUpWrjV8XPjpZ7cN+7+/naBnwmCOjbFClwI4pNXGGdMvNAn/k6h6
2IMfu82Y86KceuFrPyxrzBfq97GPCwtn3jqnXYvcCUXPJ8mhmYERU6aLvKjXbdC+dlO9T4setUgb
x5ac/CHUfv3GAvfWCr7KFtnuuihu2rp860WzsTBirZfsWpbCGS5RteKdOnCRfHboz6ETBeTX7EBX
63nsCMJqQA7eO8LBgg/KN6qCKxdqoCAt/wggUywpj7wyr60J1tDWu88cWyywu62dtN2kyXC0gXWD
tw5wI/+6LAtw2MlVgSvGosFlrsx8iCeQuoF0dEIPFSlEHRojaeD0bcdQe+6LtMur3FTTg2qDx7rF
UTH1aAyGA24zDYDUD8V+jvvTFqjJdCxCH/43yLr1Vef5Vwmc6BE6JaLdQc7VfjJ0HRI7GbEBys95
EpldP0Yiy18ydzgy3M/h47LvysQ6wNn0Dno3PCT98FT6fFPL5iufo/W0pXtJbAQRiNSnKX0r8hyr
nduf8y7Q43WgQr+052APzwtVyntW02EBhDyeWR/Klj852MSB60MVzYObwSqfG2AHIocQWLQRQPW2
AcOXeshJYS4HXEe7Qq68+Xqpn+uUHWrJ9qhh4QI/XCmnA8QGgr9ab+Zr+ZzySnj5pHJQik1y13Px
iizGJ7MDD1UVkIsocMl0epIJv6qbGgdUd9C4b4wAjYc9pL5+Yi9bI4MEFZQAv34FSNmOptesYvtc
VA9kQB8iauB/Blq5Dufvy8BMi+u54JJy5yhLeHNb85gT/sGgbGG6Wnqo2AS1/+4ZUBW5dlwG+jB7
GOYNujLSOqQEDnLh2fVbY9MlopAnwVqMe5/GLWwWyAf7YRvol5b3TpxULgejjWw8Af+iXT21cBEw
lk+hU1pH29foH5IBzWvFAmcrF+gIU2t7A9dYCp8Vopwazmo8q8zQDUNvUscIItNBFg1dBqDDh7MX
REw8ZcqNZDE41bhBgzjMxG6vZBPPTj6w0mGcz3fzHpPb9MnzB5CKKvyjquRL4eg7H9VhBoRztrc6
AB/sQm5B2LpBN+4rC0FmxKdgQ0HWh/lQbWcdEnftdIPUwXQhEDwTZp0ShEWAunoBofUKFckMyAg/
7lVmx7/vaWeygc4pP5ipLjCCHPukbAq0P0C2z+1h0Gd+smv6PiodaPV9yhd1nXz1bvlAMCUTIZ/Q
SMMAK+QSvvDnh3ROiShNEIxVU8EyV4jq0cVsoExeCFPPpM5hmfrvrt0IQyKqK4xVL5PVmHobYaB1
gzM8YXmtEAUe0Rrnxm3aNehpD5k1IPJK/Qsv7+z4noQaqi67ogBddZVmcLk3ZNNa5FAbwcYtNIWc
vFnaEzpd8Jw8i4o+mApmPWCbq8lbFWZ/oaJ7Ll9hnoTqkmhuQ5mNqnxm387bbNbm5SJ3YXD3DdKF
zPavs9zBn2R5pL2/bDLjQr7iTBDiBPMr/xZrJxxbq2yNWUvVNjGmGosCm6H02LJmO1ZpE41lty4G
Ym4UWrOEVAs/4g2rV0XdbPtU73Omo8FpYCREYhWbwe9T/68e6X8jETRy/+8Pa4tamY1J2XqgoHAR
QevYqIZ1kGe3uWHelyPIA7ObuBBiiYL/oen9N20X94kJ2IlvjffwOq10hwfAnvyS5igT1p1bLTpj
eJgTX8ZQbYOyiq0A7TXhtm8LttMupeACugCjGtaqLyx3nVkwehe0f4HM6dFgyQdCjJ1osysNvMOc
40w7AGQSLnYoTKInSlPnCzsAoYKMi1Y/D5l6LUi/Cnz81Lrqy7g3g5vCk8htsscatbEIrQL9S29z
HpyfBu0kBOLg8RY+bmTr3tCRN7g0snvu4izA+LT6T5W473ltPFe98Yrb6QtWHpQTTYd+Gn3xdOHF
nfkJJ5MZByGaLcKXAK4RPdqWPKRZvrItdWGxnNuKTu6e4PNYgxqgK+kbeQ3p591A6IUy17zofxi8
Uyu9LAreiQbSs9KAO0IRcuwq41rn/oGi09Xvo3Nuxzm1ecPYqOzJ7MD+EGCD6I7dNrZxA2Zp1DXj
igGu4vrtk4VgKspAaAkNOj55CEKKXMGcNQ0XKpbnnvVk1x2Z0UztnI9tBLm1QTKusvroApiCqsql
zXV+JT+N58nmiksM0Ch6thbYxspHFFApCHD80d1KB+YnPTP7aggF+slGd87J/f8O12ed9Geg8M6p
6ZuXecnAbeFor2h1kZYGagftx0gKNLptQYRtU6deKs9bikKDzSRx4UeZacSaDazrPKcbdwiW3Bpf
xxQ7cGdOK7fN7/1CxCkaQyxsXm+8BO6Yphzffp8VP980nVN/OOilfpHIngO82QKqo2HOhoY6V1Bk
/f4F5173yWY6JKLue6uFV5gHA4T/7R4dYKCkw5HrDebD719yJifmnLqxM6/SvkXwLUUhkG4vdNy2
SQZOTbcuSzg+FUK6WrSLFAx2hPgPiVcsHOm/z0PsNfSoG3kF79K9O6q9Mnv0lc4iocvb33/euRPF
P9mZUK2ucwG6PPBoaD5lghVlDyih8cAyFlBP8QhXNKiz3SvDsXaGCr7SzN4IWCYo3J+9hiKo7oZ3
mhmvo/T2fqqOXmfsxtK5T72quMp70Klcw4ol+pRyTd5Y6iwyo7h2mQ0wDl4oklVoUeqAjFGqr6ou
XrWsnn1/fAADJy55I0IvyS1wgprjXKIJKmOb4+wYSrjWWe3RME3zA5DnnyoldwxEpdl4Vlb6yLW6
a6t+41v8JtflhZ38XGh26jDntrIq4GD5GvU4e4H4Eo9D3RAk4CDyOMCxYsoeBSNlhKsPPMZNXGi2
S03nwqw9I5mCNBk7y7fgJB8JsmYA4K8n1qN3w6Cgvk7MneeY94GEkc/zvaXRush7dR9pDeAco+96
RuljMf8+ac7+hLku8O0nOFaeZ9PcRwHONrTCY1oAgJTvy8587I30ycD1zgfLBpBysagM/shNvq0M
9aXHS+7mM5vDqXXc7R1zLAWmrVu793N0mJuTxlFwqfhz7vNPtumhM6BtDbD5qCx7nPUjKcxMshkf
L4zgHHv8cAzQ+Xu/jSAtkTT0K2RzjfaZw4+OVnG43C9wbCNbvixbECOulPc155CZl1+6VpyJE+hJ
XFuP2p46LDVcmPQcT0c6T1G+eafshbEjKrugbG2KIgE9+Qg7d4Y765hfYhCdnTUn+20G94MtCtcA
so3D7EFBeneiwUJHdXZEFS/Elwr0sFbCgB0fSA1zWV4CUP+tq/003vN7+Dbe1VjRAKxuYwVvYoTv
o4W9mgcBw0yyPCpH+GbM2RE/4QyzvUeFqq1Malh4YZkH47ugS6u6+GvmJ/7p15xsuug6j96+IxTH
lfVUqK8JcU0LZqeR34jCX+KHECCZ5xQTfmltPbX+5+/T7gweA1X9/w6DT5ga4VxHdjV95gaGnKJt
gC5xhsPW47zjDTCN1OQX46tyJgzhJHDlonIODQ92br+ZGgsAIRI1sCs1Fbp7HnV2CXV7BhLunFoj
GW4xqddaaF42Hhx0ewIMkA9H/LPMvmYoR5tvUglnckNicLy90oGbaOmJuxSaFY4u5IlO7mtrib+g
xukojXtgKkPtqkXjg++INtLij4IdKdtKwJ8abKAuriNNRxYzFRxYA/+gHQV77xXQujCgw7VurBz7
0LnvMwYH6vOVRW4C42usWFTBpMC7rU3MmWOCn5mpJye4BVyFDLfA2F2ISM8UG5xTS+fUEvh6AvRa
7QJ+11nNpu2QJXYCa5Oh2J20yDGaE79nTnmPIbiUvzn7tSeRMEdaQxATmLKqCK58aq7gCDDQVEYh
JTU8VnMWCkxK3N8gNBno6++z88yV3zk1aJpFPvXUZOhTULTPdaa3jg83RiG8qxJWa/CN1+7Ub50E
CSvfgzMaUciFbz6zHXsn23EFf3nDKcGFl+E4IWg1B8yVD3StizJ95EztFiHXQVf8Bt2RZhgt8NcN
bS6cp/Oo/rAdeCfbshboa9r2foFsTglGa73uJf2svODQ+8jPUbQc/v0xz33PvB192wRTgBcswiy5
Hpv6mJtNspihYk5bXxUFuLDGJWwX8c9Fvd7JfssGJ8naEQNqO+pmkCYYlzmUVROFeAqaq4QPt6kN
cCwUdOhGcy08B8BScxm0ZAeeRYwWdNdFX714wHKg6JMtuMIBkU0wHXbVoUmTpaHJmibuo1kXB0vS
XTsz+xlLVr6Dhsupdo8j+HOO5b4AVT1hvRoryE3fLcNGucX0sJQlQm29qEEsNYyGAOOEOjvAi6GQ
9Bpu5pcWiJFBN5/g4Ppgfnj7wbLbUFfGW2IWcZ2WcTOy9wY97sAQ8kIxI+ZaAEMnhEML9OXbAih/
7MAMYXhQRLpXGgmVCjEvarXmAc0PIsgBozJRV3RCG3eO+56tAF2A8kmJHlwJ3LzhZBD3ZIQASZgL
b5ibukoNLO10l1jOsmqyVekXUH8VN532+n1A2CZInV2gzEdWmSvtVc/ocHwzjCUMvIEfWSDZ5f64
VCBCGpRgz6TlfeH3aOaVOI+FATQTs5I9BJebJhg/zER8ArgLv1SlOVAGQb0oGoJiPnY96n2VhX4m
yBAsyrI+DJl+6F1x5Ga14pV91cI3v0RDlYg6A/p1GQSdR4oYUJpNObeptwyKlFmBjg6ubN8k+n5G
xoh2uQLikbxz92jKCNcsba69EaOd2g2Az4EVq4D8mXlhtMpEzDQ1l0gBlGEC4QX67LwCXLyj1D/K
sU5RokCPHSOACR6I5jiXFLxQB/iTDtjTHgy/qKtNlAlRViQeeNJoeLrhwtkWRLaQMTKxgObwaZzI
vYuDpW3tBB6ZAmnYZsY82L6KDAmaT20ueVa0iypFIN4IYIhL/ULs/LNFUs70UAtH69wnTJc/rA9i
8FXBCpTutZXXDy3rVh4q77DdfJn/73nlx04Zn6QXaITsik9hjBBHt/pj6Kx9VXYb06QL18PQuJ6J
Tg518Iby/aaCV9HMpjVItyIkgfORU3mw8vTJsTlE0OkBGsG3wMDlfn7VgeksZAqLbWe/alfHgZuk
0TRqRDtF/TmO5Bmmrz4USl5XI9mgMccnT5prbtYl4EwUCsWyWg9YXY1RN+guaj2zRLxapaviAj/I
UNYXLbIPF607Td3HJB/WAzishEGW6qfjchrNDU95zFJ08RjK9LZsQAoz+Z3nBxhCG7tFnSdLX1Pc
Dt1qZbXGrS3UsJkXk2NAFGLjhIUSIZ1Cf/Kf6GTWS5SAcY3ElQgoDQxC0hRjyJPhFt8KvO0oo4JY
uzxvrms17AJXANky1dcDchlo5gglLOKNuXqX0HavIbaPmqCDBiVAfyY4DlSvl75LtqktbhRkgBGr
sChkkd6RumiiHFzWBipTg+ZN5NkDVkiAnk1F18eZkd0oZKq7oLtlNuKMIb8h1QCJC9kZGkyaTiHq
Jt1eCD+WtdKQFCKnzZX1yEB0IYG5m59aWEY4wiUzI0c6Im6gNbmu2gbd10G0Eb2Nfl6S7x1cVhDO
AeOCKx+c0SycieABQ0uU2p/bVqfI2rZuGuKSdmxqdQ2PNdrXmysX/UI7UoGcTewPdGXcd0UQo8fr
Td5PCAxz/sQGcTf58jGZeZLG0EciHRfjiFYIqf9kU74maEkjXMySPnuch8ysq3sLNR/bq8G7JQsa
BMvKqO5KVFkntOsLsTVsLQlaup1c9ylgECxBYkG7j3nlhqQ3FxYrsKFWUItAZJwvWuzClOUfwh7W
TgUfW+cXd1mSHGDtTyJhlQ14zaiZAnWa36Dc5q+Kxv4bNA4ldMqF2HQuVLQgE60V898T5txYLvCR
eY5LY3WLauxtizvCEo1k8p3lpd1iKPWraLGhwKKPakcX9xL/qw9PYmhyGCBz9B6tnSV42CBuVvmK
tDnUB0G6Fx0w8ZkEAGjGY1tgTIy540NSjGEZUcQQpXON5t9oXieumiK5BzcVzcBkVYTUYje5VT/6
eQMCT7n3Wh2BWfinbskGPPEhtB0LyOg8dkcwiAw5ZlFvoQKN/ipzIh1rvflop3zp5/3RV96CDLhx
p5O7xem48PpghXe5UaAdKjbYseBfMwd8hjRR5EuC7K1AW1j05wH+OQBapk7/j6jzWG5dSYLoFyEC
voEtQG8lylDSBiEL7z2+fk7fmYhZvKsnkQSBNtVlsjI/RocewWhxjuaCzwOhoB5VH+CfFa+DxDqf
9E1lKD29OuMxUCK48gA3j6BD6no5lHaCMLpBV4s5II9qkOuf9GqDg52YdN1N4z4l3wo1Qoc/t5Aq
6qivc+VIV49FKL6nqHo0UwEruQahtjWaXtA3aLQ53Xas57eUg8ZUqDijaeu1gCo8k4FB5ZM2jBL2
9ag8w2A+7+WRo9gJWkhWfKvTalo1QDlH1dmkmfBTeIRe5GKG1e2ks4hTS/20FneVUlAzVWWrZuGx
BoqrhO46HRLo4u3qOQiHa1sOkByY+iVrS8ixhoCCtGv7Bqe1xbatq3SfQtujtj+x43Rru+hWiHBu
oPPeqbpYay3nvJNfg2h+z3LjLbbhFjebSxeMVHK7wk9Q4m60tkQC136J0mk7YyqNivOLwrQo+rc+
gGRrUGYfob91rOv+1KvQgRfuZRTprbOczVhkqEB2p9bMiGh61gVst7ggHHbB8pcUypcz5Hs9JVpS
9ae4ROu+iR5pBhq9KY7xvCCIngz1z4U9YmLlDDmjXBQgE4cKuqvFfaJKdqhdZaWZ04uj2OuIWKpK
0q84bK4qtQN0igzfROcU+qgS3jAuklb1Q2yO+6yVwVOsf2pFtnfllVsXBwnYswd3d+XbwtnM1nRG
52lnWAh7qrODOmO7kVw/+qCTcyNIh0M79/uu1Pxam4GfGLRqksSQaziuED4OshN0dj7v8tyxfJ4j
SWwafeoZhziNJIjpQuhHNcONzTuogBVFPZD0AvCEqDhlnenFHtOjG4RHUP7HvkzWamqfS6X6SYGT
QOKioVE6tdW6sRNY7yMPTHnzgcTzbEKGnkEqHh4rB1sQWxAEGGq9LfL5NRb51oZ9uGFMzNHYu+Yk
caEPPYJggYjXsN75pTrsGIdH5O442SDvqpDP1HTnJpulwja6CdjNpULYOs3yA+CYTVGq13Kwex+o
IAT3OadRGjYumb/p6ATmQ+QUyC2Y2dWIYvvNQFEMPVX3RN+2uqpceknqvF0thUrVVyi/svwCg6D+
s5Thta2resupmdD8E8bZxq5/rMEtyYtUw6rs51uL7pCnRuOXglXbxHHzExY2qhpnGFaVVbIsDwOp
79bsdiVwiL4JkQmB6LyebYQLxHEKh8QvRE+uAT0wlDS3MvGkRMN2aKwdDpN2NqhxQ5xGZfUos2XV
ZIDZMXwqtBtOVHjy8YxN+MCC6E8dum2GMqBOGBClwy6ir+GhNaMbct+tX0A9tAKn9KLY+lU3zccO
ZThrmL/Tcqw3YY2oVrm43yW2Sk9n2OT7+Xls7StK1vrKrjpftkiXlfGgQO4suglJRGcb9k6wcXPm
sQUzkpn9uajmFzI3cYXkXJXXtuzGuDZjgThM+mkwnLlt7SwLkbaKNnpkhXaOBieCBfuIGN7ALZ1q
PDYNSVihY7Dy+oZq8rMymdsC7QxkFxJY26fy5vboSJFeDoBZnmAs3tZltjXs5pSH6ucC46sLmCrK
kgezXu591OBPpj6tAOy3gMpuPfXXVEOVshwuuoWMUe00LbRhFmSf41eQlybCCvV8HIVZcmpqGX4P
wms0rCxmfUBu7dXKnbd4GCjUY2Sx977uuPQ725+WEvwGlfFa5pyzsjQ5OMXsOdh7U2nPSZI9RUty
jJR2Uw7mz5gO+ywfyo0JcUzvtu+9o/3FoFf7Qr+h65LB1rYc7LR7Byn3aBnmWUeBQRbXaVW4Dq0T
rAvVOVedoXqLqyB7ByoQfNgtiaOHtCKYS5Y9mr7Zv1e1gjWWoDywr+oKjZJIg/+p20WAbL9TY6gJ
FarFt6PwNDuR4qmBBql3Kr61ZXrilYrWEKF6bqOkx85ebsMofmoeInMMyhJz5i8NcUFr3yPJSNg6
zILb/5a0c64RvD6LJnoGha48TBm5pMB4gEGoPEB0LNXaDHObFLQR9bqhwIVjdysAPb+0Ud37urqL
hlZ2WsN0gLUycTiYzT0kpEuKsvYD4L/bxeyilYJ9A6UBZ5DJ5u3as2720cmoA2Ad2qBiXQtfaO0W
+O4WLolbStlv1ivgnCZcQktne7U8gxL1BKZmHYcQuicgP6iG7tUwPJtjJPZzMGFrcluFFMJWvKXr
EVYOXtWSfiEO59DV1xXCWD5ky1ursnpPU4p3c+xBHv0zm8F4lJ0vOi1WM2lXesBWSkFs49YB+mvA
0kUZbtHD3DpW9bXM0UEvmCmU2aEtP8z8roK5l4sCybPnIIpRg1PXSevColc/2vMCJghBVc8mU4mw
xH4ZloeS/kWPmhyCimL6kWy66jL/UsY6RTXmnrQrrDJrCXALlPlFrZ19OgX7eC5fir7FCam+9FZg
8IdDSvpUwLbHgnqf0Kf16th9qKl+CDOMfDq/Ar9Ax3Ddp8D9lfpWJxG4snidF2D/82zkRHSBlOTx
zCHGw64aW/wMFGAjET6N+TjRwcbHEdt6gXvgOHTjapSESzMTRnHY09V54y72gwQ5NoQD0Vge6KQV
nctJSeo4m61tCy3ANJTFAffHb7plH05WQx60es1d5psz97CQb/JmkuKWqJ5NrdT2mW7BKUMzssMo
xCXtbGazVkyGImug9tcHJGRQ/qCOGV2MPqUQ3+7MGIBAUR2CSlyMst5k8KqEimJ5RqRc9WT05TKT
d10Gy8mCImGtmfabHG41iVZx3H6oorprJmDezJapb2xwDx50BtccxSrhadlsS7v+smQLqspRFny3
YEY7euEQHKTzJ1tZ423KBk76/nvUWYE8VxdOz8tY7ZqifGha8enM1V9TlW9KEjSrvkV1BH6zlXxH
HZSvfTYcHZriBjBrREMPbl6eiKK2FVNgVToUGUhFe3akVn6qa8xA6/xkKr2nikLmzngom+LeBvpT
Z1s+2C3S5xxTpdVvMxevVdi/QwuxKAw7NEbm4mpMf73e7ILCvcV15Xj2lF51N8f5yxlmuST7HuGo
qHAPbeOunMVGqN00vFyl/68x/2D6e7OpXTCcG6PMz3aTvJpLT0kjfZl78WSU7rUu0nU1MZ869Ugt
XM5qnT6oC8RNhvOpJvpZ1edLNE0rlwZNyM5bJAyKqwLpuezD0Dvy3ayc1HTXwRTtLFVZSXzplFtI
ZKu70LA9tD9uWq491X22HmznKEh8ydeG9rsH6tto4b7Q9L8xNtbLBPd2Aty2kOtO0VY0izyEQ3Cd
YhvYJedx+WUVylsCaFPJ57OIjH0exiHKUO4+Arkph8HM6aqYla/OGVW/Qt5OL4MX0GrjRo52twgc
dvExz/rJlVMgryWxeT1oSM9sp2EljTM6YreMhwL68zdUIsX3Eh8FVL/0t7ak+nWd6k+RvLc2a2Ug
dWh0/YbezGxV58XdNWOGYD6UE4ypymwPEIPj3FuVYd/MD70m7gv1Z1aWpIIaIo4bBNdx2k/S2JWU
vLXKWmdd8mIKfGyzR+Y5L7srwspbbbHWAlynrP3QwnUnAFlJBPNYoV81l2tZeOCBgGEX5ewiGlEn
awf1L4EkNPht8KbTsehcVk2SfqZl86rQgWgv3dMs7x2VU4n/mqPqNMPek8hujQUmUbxwA6sbdTul
GHeKi/41Qqe+XhY/2PzrJJHahQUNuVKnLkOa/6laSBxikrLu7fbD7hJtjRf/IT/x71pgeY9G07F1
SMNYjuUXuNWCNSYbW7FKL5bh3qd61LCa0KH1NaStzuCZJqlgep/Rx0JcY7oisQteuhsDCKrb2a+L
8U2xQf9KDyetCChdpN9lr0cFtXwRZKRZYd1DtqmCrmgct/pSXQqGFoaXI80o33MbXfDYy81Yq6Qv
aieHwFU8NoDwt5B4K149198S1l2oBsAE3WOb7KPYuuSQPyxT8jj19j2eswfhmrsgCoaNmqiDV8QL
hkRD2Cg7lEbzkHTVc0Gz6LqItH2nGKqv4INsmhbZwNx1l62mKDn4hLqD3QRKpaLvSA7qlDv0V5KW
T3AhHlSiH2ouWN/WhVBwyP6spT31znQMpjYGMFQqXtuRyNZpKw6z7kAbwr1PlYPE70BzvjYpk3Wu
81Bx1F7rOVjPHbeg9D8z2PO4hdQckBAgWc5Vwk298LJpKrwhxGkXeQ8NUAHGksDAKoJ9OxUnlVpl
kcpkqSrFBJTkwbLmU9+4pEWdnK6hPn+QG7RTiOmjvH9uCQ8oZUZBc9TT+NRZse8Y5YNrWP7QfSTR
teiN9zxOfFnv7Mn5wVRKa0dtfyrda093mlD7vQmwGvrDylRexfSNUamNu0JOIOZzzfhGWufvH8dd
tP3X/B+spNvQKYTgAB6Tjs6n4Dhny1ba9UwiWaJtY9y5IkPlqeAWrBG6Atn7yg4f+FIzughB2uM3
rLYG9F2eJBufBcbsJKy/USXRDwUil7EsdDZ1ZYDj1EbzszTIEM6Z18gsa0kDdpgsZ4vHopRKJLRl
E944MGfKpYPzyx/JSyOo8s3D9woND8aLdChkRFvr1obyLO/iW+z2F3d4xWihyOynPDVVennPnPgC
u5aQPdToRMyX1JfcRZGdnKhb9DGJS0u5yH6vAp9b3jPeGuRE+Sl2qHpEFNhpQfWS5iW3KyKBZ9SZ
oWzYZKp4wI3Q5Wudc8qsbi3vlFsBkHvlvjROPhfW5EJHGobnYDjloFK94EXZ2y5j2gEu+TyY9yZN
J8wYD6ktxtae76L9LeaX0LzySdlgrbgaqTLyRl1HE/8lmoEeYQDU+gDdewc7PT+csn6WYAUiCjmF
jRP5WgqGXr+UMmCM9S9e4beaczcSVA9JDbbroQ8v+Zjs21JyLebxNe5U4lF1gtgxeZVTPRggU1jh
Ogh4KHoObl3fqvnXEpgnIPPRqJBNpIrlIQP4AYnPAdKFR4m6l8QE1AX3qT48ycB8MFhd0ThfHWH6
Rt9eKJMDS4Z13/ZUJqV0adbj+KELtNTuCkNft88A2XyF4IXZqumGqwd6bKKtCiGRRD60WDj+g9qm
2YEh9rmfUtPoz/lM2gvvkwsxhtokDW9U5wP3JjeKbDU3oOeg+cHqNgkx4UxzKkOOAgDSwOTs9SMM
/63bSqyHsZQXwLjNeEesbie/LMEFZmuEaG0HyEOJkjxg6a767MXR1eeaKZbfzLDT7CsZBJL6NsF/
qJdHvsOK3/rpMUxJ3CrzCo5OT8Pnw3XqOHk7lRZPBZ+6W6GV0OfXwjhPGS2fVJLkddPmxSEgwTyL
JXliY+vJRPzCKajRQjcOFAjtFduH3Um9pYz0VTEM55FPD9ofnDLMPk8UFNh9cazgFA9guSisZdWx
EdQxP5jxmyQ04/6HqH0d4cxw3RvjPGjZ14zahgRCNEn11E5h7zWus55gjGCNOtVdbit5c3yBHJl/
E65fuKDcCVp9kNujGtJrIRy8ommfqPQacmn5XMuEMw7ljYZYt9go6Vs7vjFWkiMlitJX3hVAElIH
A8e9xqayoMIlN9cceSU1wmuYPxpN/4v9qVvjwKG+MuwHOZWmFrkr0umS8yKlIUTaS2ZG9rjwo4I5
34EA3cQI/m/FpU25MhFCieSy2kruBwl9AW6UDmfp68k2ZkZR9NaeH6wL/nU0+2wSlA12SEUCUaC3
rgiBZr9IriyGQwKX+GPcVG9SlpFrS3KR3v0CtsIDoJq4qUyEM7I79pRn4M4k+2mJC/P/T2PhRpnD
5FYZb2nTeE0u75zyjrRjQ96t+dN/p1jOJ8i/9TwsMFxPdF03AAAtDzpqr8CQYY1q+y9Inm3WUcqw
mr3FUTj6hOMZ1lMXbw4HkDSrln6mTPhtq2fuTk5ymig7dpKof3oXSpJl+RMUd4OooiQdr+QKJOsl
116gZRsZ3rMadH2bhFCfa0hFoN6Exs8bhFwANTeQ4WCHVB1xxBnm33/oqvQN4LKMekjVyCGoLKoj
XEkP3A3FbDmCQfitwkJoBYMfusU6yU4D+8Ri80RW+LrQqCZHqf2VBxrjOce3f7OjvmU8/dg8Vt05
DjT/X7L1nyaHPOhYKCnFEkRHwDExkNgDzAgXkodx137LUUftw4nCG7cgBz0UXxmi29L7T6DHS+1b
p7zztfU0okB6YaPKnSFPDk746Kq5vWep1C+6YsNXyI+x7Hl/qF+ariQr/w1QkXb3R2n9jPgf+EjO
nVwLUj+E5cWVJNebXIh8Q8053oNO435izJK+oLFL/leyEXJlsBeeE8R+3d9ob/UqXAcei8GYtBpH
WXzz1TyX3K8jnaN6s+ZEackONMp7BaoNeyO5dDB22tJsw3irE9ZUABOqynqS6y8qJQyLrN+/VRXh
U2EnuSKn8sCptLQIvhpnqPFX0hAG3ashjlanbVD3IyvwNdEUzQ+HkBhipEMbkWwhTBvLac1NWnj0
VJmukpSBQBr5CzTa6pBwNd23xUec9CsZKjhmvZI3gbtQiSOGLqTyyJzztwQUrRCJL+1q48jjUp6c
vCbI9bHYVDJxOa1kkkRVUlhSHfO4e97Aw808HDf/T2enB2nPbjQCYIDWNhu+KyAATUgFs2pO9FR7
pvbK8EjHg68NeN7/3lHNOKJSLN0O/iAtEEuCy7MqGIkl++OvzAh/lJ5BnJ/RZt0iH9OOd6sftqgp
eT1tjH2ANN/k0f24kkao1B2KUuNJ3m6kQ2XH5RO9e7BL6ya9QU08RBNqs+qmqAXNCONtCTZ1St1Z
uKsa1YEpINP5C9ALWRFG5q0JlVXk/C5UpBKgLg64alNcRpBTQfrgxAcnv0zzT6pU4DkelbnZuqJb
pbG560tzi8rboHboB0oyK/u3Tf+0hGed6E7RL9KCpqRuRqJrFmQ0DRwb7bUiITEg1OzM9KWW8TZm
yiImgQUnH0oOnn6BXma14IggHb6Rjyi3aF5d5EEij+EgME8MnFwl2FoRfNj2vDKiOVplSL1oCDuE
MAwQb4/ZtlRvlfrXRjQDiQtPrwUIoSTxq4nfkJKYceGroPXyXUl/LVNdTbCG8ylRw0uTbTNJNpHW
0Yka/rFBSsYK2yPlOQfPNksIFPBQTNpKcxLDCYrN06aQbUGx79rWppvbW0aTabR8Umj1SqrRyVKd
NI12cIPS+S//TnBGFia6gx0YJn4XXBjNuYpwQA1IIAO346/ceZ9/cIc99C3JnQtCoeDpPImZvjCd
ofotpSU0JImszriPoMlLLdtRn9jME26njdzwdDHn41TRq4ysL4tiqgxqvhcpH8OodIg48pvNJlej
4itHIpbJVbrxzIsCHRN+SwmT5mwrP8hv2ZRc+QGY6JG31DFrqCh+xu4P9ueNIz57cYjKP3r0tm1c
bSeL0OtPSuepv8KJnsAIbKfUfez06TEin+pAgleZ73OZP0cpgXUarUUyrVMkhCykUioK9DwkeLaH
Ga5D8DKEHdyjjaq9GujEZ7xhKmixK5xr5y57Bo0n7sP6GC4pzT7lVoPzaUNznBzPpSNFQmW/IyfF
zbe0RxMR2fKlKjMPYwF3m2ptgzQnuRkhX9KBinV2/2aiuzI/+qB4kz0dE/YFj9ao0PUpykOSBdtu
NiB90fG646sNSbS4UPCbUV+MsRXuQKGqrbYVtsyEjkwu91xm/PGZG0w0cFFCgGoJb05keo57Z5XL
k3CeT5KNLIjAfUxQVPV7TI7Bdknw+oOkPdXo+XItEzRWU6Vfk2PMO82yXI9lfitLiIqy+YxXKSuQ
jQ4ZRvqZoZsox49xCkt3vcxXVkXvxJ9ti4JK0R7QFNm4Fe2iXbVvwkejuk/VW5LRlhvIwe20HNkn
+1gjOBJZDijsANYu99CkfzOznkX3erqwM6Qajz1ehESNFo8VY1kHzr8LWIOvjvdF/Z2R7NX0/MRV
pX4OPxhq3ZqeQqWBYteVK1TebsMn5Nbj1w6UBG+KwTyA7WpCe41S2KFre5KVxqEYkUakoEmofY76
YwJQjEchQRJ1zkOmmFR6OPPRwtQj8zEg31lp/U2h/4zEidrtczX5G+EJpsRBsQJYlEFgGR4stf5U
qRbEUQkKlo1jBeRnoqoXUrHZ9aWdbagJaK5KWJaq34j3hCs7klLhKWSjj1bZUPzpmuJAlWAXOT3R
VR5eB236G4xyB+LoUIAztFCX8iwTa+1UywXow4c1Ds9Nqp5dVTmaYTGiBkSPdKNqtEOhHE657jlD
skqdI4KKafh06RYjKbjsVbsioYr6KTVGkD7ZvDPN5l13i73TGvu+AKlc0zbT0FUGAo2+7ERFmCoP
VM90Fj+fnRbwDCLP0GHl/gyNXQt+T96FW7aFb+d1AFVe1QAId61/UCQXWyEyl00v6wptk/hBNq0E
59MFAnN3Fehqfs6B3x2gAtonU3Ftde1Ht7rAb/X6suTabxDQsgI5OLTSPYVe26bdyhjw7UMB6Wj6
nWk6gn5hdjW74YVCaOt3I/k3pRu+yMqRVCaEr4T6Ey4gGYsFanGrrg7FrG/p0vqHOBEdSpZRah3g
3QJ7k33W5rzvgnwlRs1ngK4jk5sp0ZtOWDK36WsTlp+kMZ/JyRI79h8FHTTScpYIKhVQvdIxsIoi
dd3H2KIxIWsSO9HB0fJ33ObHfCAdQ6VpQCtHMWH/w1hVQ6V5eZN8UIXIV+E0Y2l0utXLZ7sLcCXz
m75McO1quKSlHl0So6CUXeMSIVMG268fDBWZJkQy/bltSJVb6wCSJZgd2mMXLr4eK1fK+XdzdP4c
FyNhVo8VO1bRsiNFNK/RYLujCEH8PH8AQgPtZU/vU5Pce2ga9TR910V2lzDeulKh/SM11jbh2i0s
cOUapXkMNjioAuaE3qZQo6CQaetnN3E09L6CeRVZ2iU2ch37CNeLFlK2H+1NPLRAK2bjoVOtM3wg
iReqMHto9nhrZvsPDn+YDcPh1TWSYh1P+ZcTtWsh4r3QGuM4pgaSVTqcrMHL2FsXjeCALcjySGts
KJ54PyMoj8Os14cYqk5SOuVhNHFPGvBrt14sCDNQpGtkNlzAZJHV5D6UEXQLI1hv4sY9llRbi1Hd
94tz69TE8JRQ5GtlLvEsnPrJkPpTufpdRw3aqLZfuMj9zhxHLIPQbVsvNQg8+xk+9jJ0Gt9a+nXS
JZ1vSV2taSbd24X5uz1T5zfdXwfW17oBMY3sxx6IymrK7FWdkBkvzSQkt0mELoJwjy/poy+Ve2G5
PMM1TNK8t4HxcvL36WqKKWDby+Nox8ExcJ2jZUOFSKRqKdHBVhQcQj1HEU4bgHQsez0Y3g2zftTU
j6CjEKw19s6axMVxHFmubA5Ov6zCWv2BM2Ntsv2teqJUqITDU1X3w2qE19XrWc0h+BwIKMZTQAlt
GZytm3efnTFBwKp9JClHTqM82eOyHh3lnHbjTRC5GSYUf21Rf40CxhTNsqczzVrxq2YpO4WUu2eX
uOoZgD4n0ye/N2r0FUwDJknRbR1T+5ka46aoaecrjXO3RU8yD4Wk1FgWkh7ZsdWth7yxtTV4r2e9
y++ZO4TbOoTACSGpMp3JmAsLC4g3m4HoGfVu08zJqiAeWNmu8poutB9qRrmXuR0xDDM5FvuSQaZq
KWKiWhqvGxmUDOOh7/I/RQH1KWzgF+TeIhEdIT5Y9dFbt5SHSvRvcV1DN7SmZL5p8xGWa/vshMm5
zp8590DFvmdNtU7EeBa0+IER2wmE3SrFZvGCc+7W0KXgReBrkVYmQzI+SqVhTeJG/znqeUUuxrrn
JFI4bflbxhhkbDyd2hRXREF0hWdeNAkx63DAy2vy6wxJZEY3bWaloB/svTxyAQ3NBpWW6TJWbyAU
PXkWF8QwCeGpQ/y72OBD+f8EENUoEPLO2/xhEs7a6JtHAxxR2Dj7IFm2ShhAbJYW29IJz5o1nca+
2wdIZUqk5gxIRzpHaZiekUb4bqz+o82iNwOivMklKDH6L4Lou9no1Pb79xGmZ38qo1OT6+9mWpBC
GoTv4rF6Wa7t5eNL0JTSQi1cRuETSgUwizng39VDN4bu2gzHS47zPZBdRB7kpMdgY7Mi+WwD89ZA
YQPEuFK2PbQoq9boKhhrq2eopFxYLOOnWE3udbak58QsH11jIB2wRIHXBTPdx6GxhzgVNHd3nZLy
p0uH54RzeHGtaRMH4uC62Se0tFgOd+zI26rgtBk8oVUBQNpqQAxppqQvbTLx3piItW3ax7lv410G
RDJeUJ+sG4eYIDGXc2YBAvKmwipp2dRIPAH5XlLg4vlgoapKNakIjXNm5ynfBxK+r50TcaSxQnuv
2DqZsRPkA5tE2wo0/GAZw9IsWv1eV2DduQc3msCAxc4BAbYPI0rpVZ4Wyfi6Cji1Ui29dpG9mUto
dqA1XkUFLkIXJRQl0iZeKcKmPRfShSpPfhfQJrdl5ip97xGLn9VWO8bwzKQT0ItkrE9asiQ+DmXY
Zu/DnP+N5nA10v45sZK/nLO6acJrPKvbkry33VLtFn34V2o9RLdtMXrBRG0odIMDpnVtKzEHGSU2
C/l2uWK7mDK8k2TwTtgb2jdOyIC2fm+1d6nibTn2bx2bEcmR4LDQo6oW2ilm8yBEtrHD4L1ylb2p
1uewbPc2NsBxVYfHil6aEXMLPBLUXzpOzwZ6WVqcnLuqfVMW5wExvOeGGEWX+KAhf0np6lRi9QJc
5pYO8etE9DP1cHSARlli9UPaF3SWjnoGvIh28rP0L1rR+5mTbdU6Phh5sxdw+AwsMqFrMKniaOgt
6nBFBm4TAyZdNT1uN/Kk1lFcn+f6JD+xFEAUOYAuUVVM0C4HO5fkyarKZkpTjk1yVz1GHDeochIO
TgKic3I9qVCfoFqnqTNIyY9gl/QIcUxNhNhZ66uY7canrKFKQB/Ax2bcUx2oddqq7EACT5brbKX3
pLTOdju/0+LBCRzjdSwMUpWLZ6M3U08NY0ENZ3zJA+2pKILCC2qTxgsVlfrO2etTcIut8T0YlQeq
rStEhG8Rinnt+IWW0IPJy0ssC5H5YVzGj3SYPugUNUkPkylk3gHG+iC1OZTdLe1yN/n70LaHUZ6e
7eBw85ryrEPSp1VF5Y8ktTdq3Fybybq5eVXBuwXlEXVMan1kiUllHiXIeGqt57xD29GkmOTG6oMc
5axyzN1QZi4zZgWrsh5pYh8vOmdqUju/EGbVvuzgAa7zCkXnS9AbZ8P6C5zxLezsZGP0DM5AhwV3
H1krPXeoLVphSnizPCZzfyJk2o3YLSefjm1QPkmJU7Wut3WRHPpCO7SpSS2lHPyx7v/oOnvKVPOr
YwnKNI1ele+5CyyLqT/XlrUpkQUVSfNUE1pDpf0Q5QWxtkYVGkUETVPXKDDvtWgm7Zrm2zq1N9ky
HYfCeLQ7kOrwPbXrvrORIdKvY0rc2lta4uMRTV6oG4fBIDUWujHalmhguMJh1Cao0nRDN9YKWMJ9
bgHEz6fSWbVNq2yamqQluahRA4oSmca4p5VrIh/cnRrwf567zEh2ayYs1Om2Q2skIQgMsnmNrZfy
ug3HJ+TyK1Wpf7q2ncmfkfabOGCt0N0EEzkyuzb8unS2WrPM+yauv1y7ehFGsVuAXaOZdXIr2taK
7ilMDKyq+RIO7Scd2SeJj1ULGoD0mZpfPN7iwf1sxv4uzxY37d9RDAWLmeGeuuYmWNpH2usv2qj3
qK9C9DhZv0MZs52N8OxU4gW349kC3y69sbgnLx8Zp9Bu/8oAkE1MS7qnDA6erQOLPN8INHx5A3GE
K27+BT0A7j6lM6QmUZ1ogv6l+Tl0HMV3bPO9CNo7lmPdh/NVq5yPSSrWiHDYjQPhCOqRR22OQl96
y9SYH/veKLxxtnns5trOxQ474JduQeOAvlJKuF3UMurAilPv/AdqlyB2TjOaKfIl9+Fvht+ZfANN
SuS0UxV7xlhNA1GujHAs5HipJC8EYm2+DabhbWiAHM+SssMEF6vanwZOPU98xFu8RYHY62bypoyA
wyobyhK3+ZAiFiqMW/JnqC0ImZZPQ289yujJELAooPUnGwoUFnYVwzeWZRZSGMv8lC7h90SJcCVm
c7NM1a8KkLbQ6l1Vuo+uCnF6pLrXzmofHb3HapJkC83wowOMZlok1IYSIxlagEXJXa4k8h6d6VPF
dkO5jI0vsr2iULrjnF47xnLU6T7Emc13WVgfzAXWHwisEWBOFsA4HKfU1L4c/LWBfpG+hhvPgcu2
mgookfr8UY/zJ0XRaRppjjZAc60ZfnQcJ/jyTd+MtaNsl7PixS+TnFWToZuOR1oA8gzmk0S6N1P5
VUbD0eJpy3b4LFr2aURtxBNNRYyUbepmfK5FcyDTv4ua6l7q47M15Qc9D+8mHIYiH9ahSs8YbUBG
x1KfO/I6dBqGnNYONk4T+YPRd73f4EB5Vk/Yq4YKaMKc0oHVvdtxd5oW6xlY8Brw+FauJocNFhrg
M8gJwY7/OjOXA3nDym5eA3sCxaWN4IzIBHTONoHOTu//w9mZ7EaOZNv2X974ESBpJI0cvIn3jVzu
kqufEJIixL7v+fV3WY7uE1IRQA6qgKpMuJx00uzYOXuvXfzuo+xC4u8uiyhOLZ/w6dIO7irgTC2c
JJ0saNKQGzyJdDzKedo5ZofPmeMSfsItt7lr0IIM+G1ro10XlIVVH/ySsDGWta8dXfwdZCM8MHTf
Jd7YwaOAt4iPbInQ/RAnDdzX3nyC5sV4xDNSEC/4pUbOBghrXgPde0/a7GQRJ6dCe1VdnjsWwUd9
s1W3rs1QyBucVNT7nZU20/fGIo1LPXGBh6QpnNOnoqYfXra84mykL1KfH7uBg8dMCJIq91Qdhk95
KwuJ7CzYTyxrKVvOJMvjEAGfzKfu3cmmFRGwF62cN5k+68x/Gop8vqekn5UxB7Hq4i23vX0xzcic
2vGUkXKcKSuL1Wy9xnhvZkmHnKhMHr9qmc/hPgDkz8kwkNgdufmhnrPnyY0+k0GQSXnN8opJO5WS
5YhmR2m49HAiL2N/fh4RS5R1eiIBehewTUcOfWXF/ABwC+UqXM0p6tfJPOtedJor7dYqNazn86mP
7Tt4l8ykkpcsMi/p0D/GMTjnMrvKvN2kyUTLhFsQB8nvyNRvdZdGA/8be+FBnW8cp/1Si8FE/1Nk
RXwYjebAVm2uKLQXY2Wf8rxj9m4+Kt+am2SXaiQyFz3eVd1tBMR7F01xZIPX0g3rBoBwz1c3dz2n
aVTOZ3tqMbdTl6rJSBtbV3+oD/4c3ek5ehYbbuOkY24o3eKItuHeaNQrTusnlXdZCWPWsTpOFUys
6CzZc3DH4OZK8iNyFv+Q2y52sRhTF13SuB5uiI58kgFRf7zh+WhcRSZvNcmiSeNwj99kqffFxfc5
zvDD5FaKxBkI8cSZ26qY83GDoGfm46uWIrwasIjQ8Xus/bkjhyg4OnQhatwNi0E37vEPzogK7Huc
NmsmrI9MHh+MCCOUm86viCvZwrLxoUWdXPPZ9JBZ+RwyB3Qwk4sasTIFtk8rTTNoFRjtRzskJ4Ro
b7ahXehHPiWt/QFak0ILqW08pugWVMt3RhvXYALd+XF7mfzuXI3NhpVu73Reyh2HpZCN4526SPVa
d7ib1C7WRsOnad5buo3QJG7ehSVU4wYFiyRUe5UUQPiCGQ2ZbxW3tg+KXloWKzRmLsxdp86fXnNs
jU464zMZkBSopPd5g1gxXJkBhEkrJSi99V/aMqakaXLGzv2gTgbzL/XOV5X9GI71Q5Aah7wP5yXR
VJjOEuPW6gOVWUvzJs63IQ+J0/NTuJPyHiCtSDqiMstoXHfMCIeuqZdaZD2pw0OJe5OW6RNts/VU
jO9iGvEcjsW2C7VtM8U204Xyoha02DMO5dgeWr41TTd4D9OyoVyJYv3BLwS/cHQmcBRJRjIje0cz
Wc8No8Bgbc+jjrAGpV8w+Z+cYBZGOw4LJs8bt6J/4+N0WEa49xJqyp7HFF81IBfzQYuLdqW55nPC
SxdWQbMsuvg+Uva+oPlqA/M+40wW8Qbqvuqrhgd/wkBIPA6h6hLHjdkkxYK4gaVZshwXrIzg3c5z
OT0P5DcsyAH9NLqe12HeeROrhEV7mI6vbBcx8K+lsrorT1aVUTibIbpxRAiuFt/llNd9q8qH+clP
ZgrfaIOQbNUN89OET9UT7SvUqH0c21dkh4x7p2Kn3C+e2jI0gnwWWYhvsKnFHZcAnb7prwPnsByO
hT35R6wkTNSCdZOKZUOECer0TVlWlzLxf+lzfFO33LeAFVWEGZNIa/qyqP2URVYM5Zeei+uEJbEI
GHGUOu1x9pRZi/fVWCN0sXwszN2DCQRqxodiFvNHLu1pOTLzHxL92bK6ctN7aP+7KHkuudY4zQUO
8OI9LjBLM5SK5u4QNLmDJ4+kevAESJfBErKYGTQ8a/yGoU0HcqqnZWqHtIcH6ybzyQRDZBZm1j6U
HDdo/eD2xMufJ+NvUzJp84bgN0L/l8xhdFxnHcVyhJKn3JqVf5t1zdFCJW+40T9Pp6kx/Oia6aZs
8MbUwwBYiEUvpwQMC5uSLkI31tj3fV0na+rlL9bzG3W21UtyiwebZShHzJBuxsoipLJCV6siCBRn
Yc4bhB6jtuR0uY0INCFWlf52GHR4WcPRwdItn5ISf1GOk6BJGH/HzoeO32BvCEQRJhCSoMG5UPlC
2+dD1im77jpi0iechGA2Pz3hnQ1W6m41o3k7ePLqgO0UZvIKnPKUON0dLrQlW4+5HAqfsWT6YBbx
1nPGZxuLXyrbdTNpD85kvFKT3oL52kHWerJse50xIeqgBvDAoJQxbc7lk/6bJdnDoyvQ9dsny4km
VMszAh6Bn0BY11ygyMp0UIq9h0ikwBNqDicn086+Sae8Kavf+ty9OsAPaATxCPhZay3Un6VheBcX
GXtwmNENiy8cPnkb9dk7RuNM7HzsnLQheqm6AIp0bOxNafX4g4ezliKTDWomFlm8UVdIUfMicRkv
DHW7NQ6nakMqWcBd2bmcmZGXaCQzMs43t4Ydv8ZTidgk6N+h7YPH4SNqbaRoDTkuUVKVKCobiBAs
X5U9YKcIkmXgaqh9EawvK87oqTCPkSXOIec5j45MUOvjoXT06+jiywiqL9KSYe2zcRXZxC8dX3CA
7YyJJrYwy3uaByc2Mmg0wc0AuUAPm+2oMyTAUsr5Q7zPQfPgjcMbhN2HpELTTu7CfYDEftVRZOrt
dPGpg2A9nduxxnox3BZOvU3G6BaJE1h+sgLpUeNUUp9wbRzzYUBkumTkWXH+0VAeQSVYmNI8GGXF
Ywo9ABOWsR57Hffi+MSk7TA68QfA7ePsIN4KDRol/pjfqQusZ4yOCd1U5EEPGUUpvi17N0dNBGRA
vzQhP3HSGjcotDa2WzD/GM+hcLf02xYengWtbCBPRQ+ZSTesZyY61oQyhdAQ5sJND3VfHUxvOjTE
aGQ6Qj66+uvU6J7yLPEXBGrTvYwpHOuyfMxoTnB+pY8YdYdOBId2Ks8z7EOFFNG1mQZDsBs6SByY
KpB5Vo9Esh6GJNzFsBo4x9DJT6OnoRRfaY2f0MAP7CYedorh5M35aXTZcvyhihcEZdVsiwjx7Aas
1pAus2x+FHldg/vE0DvNKBXmjocnKPOHkX/eUjMYbbmaI0YvFZO2sm21pSNqVEmYb0zgDJGI13Xf
msgkNcRdrv3URxVi8JCWODtaarZLfeo3HFyOYa4zpyeZV6MgC+mCKYQHbGzCUPDjxQF7thVfBlbm
MpnWToAclfdjEXF3tm1fTzewvbeJHHcFtX3cOfpWxHLcxBO4EkMvH+K5puPgHQZ2A8cuUbo2TPB7
eNZmwTIwccB3rWzdjO7R6I1z1vDg4RamyVxTlDLxvWNNRh0da592ER+pD5+dKt23UQeXluCrvrX2
qd8iIpyTTUTjc1KVZI1Pn9rD7VgmVVerCzkyykOgWkihtY/S6TPP5x1a+DtryJjMVi9FbuOmJauV
fhnRF1fdmu8CI11F9DgrUcn1OGTYxRHMTAyPsBYouS2CwMzZNVnwmdfy3pPzbT5o94BPjqYMLnaT
X+nJIcrG2OkMw0JDgHMePFqt5Fk4YmIxhVXSgQrXo4vt+K+OE+8NbWTOMaJLLAMdTbqMTzqhn0FF
USU0+te4v5jtlvjRCwHhXpP2bhTNPnMcugO9+cFM+nZUkgCrufAo0ssrrH1h00gLZXxnlGa6n4IR
W16jjesw7J4ciFgEhRMsw4LcJ9q9ZHQTAuBZh2MKOSbSf/t6eRe2mDwVZEFwbV0COYQBuhbklzFu
8Kx5dkmh4r2yhh5SfXxTP0Q8wPg3kJaz622djGNQj1LX104NlXuKpdDiOWSmXm8t0b9PNjas3nIO
HBX2wsXRNJu2udQBVS1q5o5rqdMgGMb3Js5OQaYjj8TnJ4OgR4JHwybxq3JRdmB8zMHwFhEmXgsB
l2UOl4qHFxfFVpJrXzqSueQwn9NJXpoRX2LePedlPK50MDqTQQMrdG3aPbp51EMM0U4W7FKveNbn
AZdrbnwVnMsEITOcL8nvm50S1AUS7J5NuzXEMxznayTtbtl1iiBQY5NATe2GH2piq1U0EkovPLpt
ttZzvEf4fSHCeDft0JabUkuP4ejyAwdnr39rhPWFa+krrKyXLOBLFRl1QomIeWEP+hm2WLjrUve1
NFEx6qm7kq6910JMEUl1ceryvm1buXTdbBP3DLoC8dlrM70LBLhaJ67VULP5jca7NfVPeurcJrhS
egHUDQQcHvwYPWaRaFcFHLKt6BRU/g0GFUaQXfKUpe3WbGwBScK7Rl0LZpMIBUHPspDeW+iXLCr1
xzDMZBJO5KHaSJdAcPfhEsj6PsVhtPI4lXnMtTlBPjcuHqsWIRIH4sImPY6lPc6SkM6J4S58j1hq
dIxvSeZ+JYqgUA7uh4it+4FHPZX20YlgyuT5drLNo5DD3sfzmfjEKXkjFVXher8YcHzw8xHLR9gh
jtaTXQwsaeKsmc5rAltIevaNAxxyEWS5zqAwRE/ZGp80QICGsdqnTc0Pq9/24/hEwOVD5RJF4BF9
aTNrWojAeVWEJZgklElzemtTZ5Jlsfc8czFC6F/S0HsWZn6nHnjTiGuaKdazoTPFadA3M6oFTtZM
IoKsoL13Oo+TPaP6m1kp6gn9K3HAnNWmO/R/LDr2asJQvGjr4i6c3MdJw2KEvUHT5f2kvnGdctSI
moOOemSFeHhvBBo9V+9eyTNM4F0JHbOeck6wTisZniiSj7azX4LcXiYu9QeU3706xyX01ZDLdRdN
RMewxsxYgKipneFYpd1J8TfC3n1L6umSN8aHqM3ncaCs6eRDWJrosc1tODmv6sciio8MQuZAM+NX
o5Tn1DSuWjLdVq3xUEixnpxxFfIsiVE7YoJ75ajMvpxBOQ6nB6kegsjqbGZV2bvhGqS1sqsy4ysA
XoVnreecZPi2s0rbnjTz7LNSkNiSVsYCr44aEUDSHjUyjToMnVXercwUt41ITknoMnuKT3UBk2KC
k0K/ymmsX1jpd+6UHltvPFXgy5eTYZ/1xsJLMdsLY8AqXjI+mA2Bhtwob+ZI4OoNHnqYXermZDQU
8UBONwk+oSKFii7rrwGMhwqrDDAQVGG7n+lOTlm4qsO+WzYdG4U1nDsOj3Zv/tZMtnihMbvGhqLm
SVYLcWmCV6EPPiERqb9MOMwoLljRTr9biVghKpzbdnLeXY/DXeN4t2L07gJa1YmrHUyQRaod5abZ
b07cpwIGfzYwKjX9ElENbCHSp34Zvr6Uc7kj6nMTpQUCZtTNEbwKy0AbAkAXE8aA1yLyxFHrg/uI
jQ+DATKFwX0QiCN0t3ziyHm2DMqcSJ/3oVU7aoC/0xrYOPN0gpQSgWSyPqXhbAY2FIdnrm5wmxdo
+ID9tIs/8+t+gLI637CZNmZcM0XavGu16MGb3H3Y2b+ztvsLI/sHOqrzDY4ZeGECf4MkXz9Nd+yD
h0Zaf0tf/AH7bX+D9vptbuWB5mc8TCum3YR8GMMpNOnP1TTvnPw5AWXhJBhV6aT/+W6Z6rb8C1bw
H87m5/t9lAfN//s/xv/VaW1X8cD1eFF8YQ4F9OOhZc5HRCJK5OxNjRlGWV/GKX/gAHJHveI2KJFT
7Vyn4gGM3bGz43WSozBXDDwCg7aGmJO//Jrip3vyDTLZIuUmXMfLdmoI3o7Vq1MHG5uwax/RQs/L
gfX5ZGXyK+GQ7ot2o3hr/ozjmWYGs1RUh2SkqNegjC16AtholqE3PtVjyWOb/oqs5DoHJo1/KtIe
5tpQVY/BCEgQDNmHQcjpX67k3+MQhf0NFuyEbZKMHPR2nlFfXF8wUGlqxFDNmmNQj8YmIXuQ6cKf
f1fjp/v2DVaJLsKls5YlO6l1T6JvryreR6vDexQWyEY7Vl/IHE3uPma99/wf/+g3RmWZVhCrJvLZ
NRF8lGZ0sGxOyYMXfuotcuHADumbDBbimPLUxMlfXskf3nj7G7GycTTdyQgj2QkE9E0l3UVU4/aa
RfsXJOZPf8D8/5GY9HTklM8y3hm9gOg6Ytcsf3dMJP5829Tr/W+v4LcVq25aXMMq1V5303tyeTfK
3awqqa7lP1Fy+gf8M4x/Iaj+dDXfVrAW24pOTzHe0TB+xi1NJUQDzc5Xf74aoe7Kv1yO9W0Vq2eo
iyLr4x3O2UMosYWZE9OhpnDeYp2ehJatyddgM7MtTmWeGgxG40cZMIGqp3Ms9QvwI8LcQgTUQXTU
sR4YnrhNIhRvQBT0QX9S7s+2MvCYQs7zhvqUd7g5dP0TvStaG7KkZdIdJln/5Zp+uGXWN5R52SUd
Es6JByAPPhMA0Zgh19po/+UBMH5YhK1vixzj9NHxGTPsBFIBJ4qhBnBxJIL9bjNl4FHdfUd/IlSG
Ut411x75on/+tX6IN7C+rUqMuzjQ+iLeOemw1WN/FQblpYfDQI/tv709lrqp/2uHqQMoIo3QYwAb
2ll6/btOaESdJ5s/X8GPN+/boiMwPxSI5OJd4hRPAZPX0hFrRQ1XUyKELJ/KJjU0wyGhA27W/l+o
yz9wcq1vq04WZ8Tzzn68mybtrWxD4rtp7PtGfZe6YbikqWb87QrlT8/HtwXIonmfhUGdoLxhVope
nt3JKUCgBM6zcjoXgfVboX6gEIGEFcy4RB+UHF+rj043D+mYcR5pKhx/QunlU44Xiprl9MUp9HB/
ywoDcUUjpm+nm2DCsGzi4yrolAf07JxYe+vqjEl4TkmipgxmMiFG0qcT0rv7MCxPVtetelQQWovH
b/AHEFPlEn5BvtCzGWeGi4SFs66WIB9FpJHLR0vrrmbsvjrCxD+QJ+gz3GXvWxAsm8e86J+rWO69
OX0fPezAnlx5Au6RO6NaHxjJw/RM9oOMtgqB0tjmvtDMF4ZYOzdEgZom8hiX+aE2rZUG2GkiNYg3
7DOw4DLZaKAqT34Ndv5bS0junUR37DKIwfQkILPFsApqRm51OHK1DRTAuX4kdw3dgm18tub8Acl2
q4XDP6JykcQ3SRJcO617kHL6Cgv5TmrthWM9J7os20p7PGZDexIYmgB8UBnRvR/hW9Dc6l11YuLE
Wzfyse70N1upD3r7linETWDU55mGxwKt0MUih86wyI6EMxc10y7rGQw7ROba7dVHudWPw8qmpQ4u
suAsZ+drqQxOlcX0KsF6NP5WAcgAHfd9JM+1A0UxI5YzcQH5IYgNoWOmIXt1OTiPwi4Ohls82LDn
ug5yMJo2b0z3ZlydCj+4YvMCyd9zPMVy4lh1y99z6CZ7X2M4DQszE7/HETEpER14wBZwdB77KD+H
gWcrRezJJRA2LgoMNQHZPfzkf14Iflqkv22jjpvivMNjvZMifFcoGdz4PG7TX973HwI+hfVt3zTZ
MoXXsa9VFrJQh+hIkLw3jVvli3iSK+FD3BiM7EWwxNC1u6h0gCDnRB3q4RZ36S3TyB0KIbg8xm7M
E9BBcFksIh37gonVbHS8bsTPMbCMywWm4G2flv+tRBLf9uQxisNkDmv2fDt4sMr2Eszhe1GHf9nA
frj14tv+yBwR2FZbsOVzes5ZC41MMtgt/uO3/7Y9iqCcY6vXycEAuOo3iB5hMQYy+tu564flVXzb
BHUv90e6M3x+nOASh/AT6fnJitP7OhQPWmc+Bdr05gGFhcD+7GfJ6396YsW3nbEIJlboGKGzhb7K
xofmGP51KIu/VC0/7FDi28Y4ma3eVCEfP1YZOWVNfzsjH/F6sj1ng7e2sNrLf7uQb3uhmJq2t90q
oj0ZXkJPux907yEJqrs/f7x6jP6lovyn0vxfFQTq1VlrsNfjwIzLlRDuI+r6YeUAuVPrSCW6nVH+
LXfjpz/2bRlpGgwDlBMEP6CXZG+IBNuj/ZL7cmOa8wrz3kabyr8sKj+9ON/WFN2v5robk3hHV/Kq
3kmLpwCjyl+yXNQD/C83zvz22rdwELu5jeNdM6T3rhzXyr2e+1DqtXD9599Gmv/ETPzbX/n29qdl
F6bByIFCbzQDSDbdxcQoP2ysjg3teCv117YIv+ygAlwAmN6jP2wCUGGmQ3pViOBEgVZQ0T8M0r6v
wulMbPjGyZjee3xn4YXoGivrjpBP1Oy59yqS6VjDcKoiqIJeGX32jDEXVmYdG5fBp2PtE218jYL2
0A0cBOv0Xoh5OXOyCqpxZ7LHCiNvl0GqkrXQhi8KNVzytBFTKhOrGhQtIjAJjNSLbrxu3KW+cQft
opJ+o4yBN3g8+dJNdJP009FJpVyNcQxuLsB66BaPAa20dvAOTue/u1YxL6dufJZsGHOHfmcM6AZq
Bf9O1xvPIvFffB1QsRecZqs/WOHA8Rw6qlPFIABDOn2igTeBUSVuc8UZLQvyABwIPd3Jq+rbwcGf
qay6Tqo4VmhYJB5CPb9LNcji0fzUNpRhbU5qDXbKDX15hvtRhY8yeyAldu2NpbYoHJdBmbMtbOxs
tGWxPUQtc8263muZ9lJL5zw4497k+yz0gjphKtXImlPjMuuSD7f0351wKg7kgTyVTKTtjmlsIg0S
nrpDpNlfAY4yIwCtTZDdUXEBK71mp7CWPjAxXwY7YsuHBSDGtdMA855GCNOFcQgjuWs0GEKDHZ+C
Mf3l+bBpEhsbRlR/Tfr8jHKn2WaFvVb1Y2JHR3VwgZe1Rod7pshUEBCC6q3hUeGAqmA8B9qMipIi
UMwQSIXVfYxxehBDcGtCiKWCL27NCD5u0WPAlfracvuLi+1q1HxmZC0+wPmGkIkMrhMDs86UF0Wj
8Mv0Mze1Q+R4v7Rp/jWrG+To7lvgQyZpvQed7h6mdnTyreEcfYbPyAEuSKInpPTZq20wg1Gi4MBG
EuExGgR44TjGQ+8m5xrPJ/PkBulPjzQEkpi6dZobYFnoEgijhUZZaVev+twcZjaQpolD2sbu1RwF
HstY3iS2fmdKqFZTd195iJrEJihdb1FZ4HYQkJ+rsOjgeNUNMRrV1jKyKymilUKhv0wNQjMjTT4V
CEmb9VtFFKwcpKA05GfXPxkcA4iATtdBCMy8MzFd60PyhJAAiJV9WxJhtxR8UKDb1qpt5C+dyF+G
mczrqvJ2NMkUznR8H90UnqNKu3OHEvQKuYduwagsCm5RRiFVj8tdZmJzqV2m505xk5btySzjG9uH
7uviXaQGw9Nl+rekFYQEiZjDGh3rLQL8jSdzn7cO6qaNYdFJr3WQ3+WT9ajuksUwpAmDc8WOqFHE
43xAVxikb15mPiIFOOkTBPQwPuRmFa/UQwD7ktEdJ5Ns/u1BVU4aRGajjK9xP2/qXtNw5wTnThBu
DkT4EAn/FEZM5XQN7k+P0EDm3BdZ3ThFBF85PBhszzVWHXwSWFNhcr94ofeIaGgVed2RYh3LFDKs
afJ2lRcYC8cz0amko1z5bfClgrTHsd80kIOzJP3oxurWZ+GSU5WQJV7faKY8ViZezGxCSY1IydEt
HTubf9Vz/TRPRB1gseyOiizc0XqKpbFBiPDaoFZbxaZG2piFv5gRy5bB6xZe3iqyO6SCrNw1+oiW
JwS9/6Vkt8GRmf3GR4X4KpzvMma5NraJZV01H3lEbqxjhbSVSWfxUqQC1h3t+pdQ2SD0Mag2Xmo/
mOaAlEZrSJ+wEZLZHnrguOAJd54YUJ/MGeMwi2XEWqrviSe/MS1DjTM/LFTXvNLBamQertIZVGy5
juhy5Yh+3dnOr5kBSanjjLDJXmk6JnmyfNN0hMCWfpOO9l0/wxgswaHIxgZihVjbqG89S6SLKYzv
OdQUiz5koZ/lp4Jzz26zsTiteVP3bIeI3Noel7JT+Di86Ttgj38ubYFKizO3xMIE6eQry6yL52V3
jeUrjf5BkPmqFoQuiz90iguY/TMN4WDt4oxPXBmuglLe+9hZqhRbaDDAc/IGc1c16amFVmBr0V1Q
G4wD646o3/yrKUMiOnpccf7BaxKgoxBd2xS1qzSfjKl8ITP+OOvmLeyNYm00zZp4xyfNl2vBmoba
BDNu0QQ3joHAPXN1+C09eWCyEee44UTTjd52Ht1tTyZII7eNNvwynG6fp8VSs8N1JASK9gGTdbmp
Y+TvdQ7Grica1tSw+nri1Zq8VxDvhP1MqKrbqN91tbln2nyaRLxVcPCqbW+MJsSSYFpnsxQQ+q03
zSESnkxvO8iyBYRDQHcGTZ0CXk3VF6BhZoTOIdryaOg2mmGv+PiCHqSB0nW4iMG593mphBPzUpAQ
oUTrkr1oIMNp1uClhLy8bRYfS564wXOhX4XTAj0ZHoYELeUIyBVPiAPhLn+rLf+q6SMSQt7KdsKN
HsTb0qmOURxt2gkVhx7Z+7AqLzl4dxTSyGRrpr+pW1zAVKD+BwAOESchGprUDv7LdW/NjLndNGAA
tgGrEyJyIIzmnBHGtuDGrgrfW8xuVi4DxE0Li6Qt8IiPAZrYfnBvRp+Pat326Fv92yC7dmkK7Ym4
D7oDJTNddLTLUU43RgnbXxjiUWrhGyTOs13hKVO7ep0kDEgnDDNwB6A65Bod1mzl5/K5r8eXvjGv
yK45mCI8a5Jh77Hm5lr66cMu7IxpPbftL22AqBpicGhSp1l6iXOITSb4etnOKIl6HIuDdTewAhaD
hliPXh2szKV6laa5TJdqe1GY6SxKjoOWBqqLB4Ah97Zi8O8T7sA+Ybf3jOKtaMa9+qDSkG8qn8/t
IB/jwX0HOYrENujzjd+kVyMqfiW4Y9XyZAR4TDMzv3U6eRmL/r5H9QAtJ+C1x1PfG/mmFzqCnhHk
rkABw7/aavbBoJ+hSgYYyo+9qCG/RFcJcKfGVkBejFhK3O6UsJYCcNZLRIRbFObLvmoLSMojVso2
vnalZYD65ZsyGIVUQ0qALu6IuNhVSfDBPAGopP2sNfqjHfImOU5CsQj+BWkgNhI9P+Cy3s5muO9w
pnUd+hQ0sNs2RZMZ6xJRlH7ru+aLnM0z6JT3IYgfC4dWmaf7qySUH21W3WSjdjJGeaOnVrtEM3JG
YHfBe/msVc2LM4SfspNbxCf7MaOZZBs+4H7eLr31GH4UK/VThTTiZdV8aUy0Fpbm7iv6+IEDAkE9
r6rCH5NqNRoMmVN7z2zrLirLYp2bOO8nW2wbtIyowoA+1eFnBrJ3WQfRR0mLrtfUyS7E/UJC1Rjd
2Jy3Gk1bT6BBwWKRp8W775aAcmOruo8z52Ni/c8tIDJDq91Go/vhzMat6eKn/Oca+IHJb9w5RBUr
gCQ5qOkmrEPUQQBMc54w1pF0YbOvynR8y6Dgudp4HYaEijoEaNTYr65DuAYiuo9glidEdPiKg/5A
s2vjavU6KLwNRGeWdiaNuhOxSiFv8CLSLOxiwVHmRYbmEf0p5QWWpnjIkS+FrdhkaQS6BzGceoB9
n1fOYwdBw6fvqhZa6gxsuy9wvTKk2Qh+MKd1r0g08pXhTjfqn5Izuiwj1dIWFqB5P723vfZGnfAT
4i9UdW/5OnI53MsJlA+X0axFREEqePdBirm8cJU4Oa6NYnGAcWTlRynTjbrfdhWOy7KrHkuX21ti
5Z8B0EoGNzg1dhPq5nIe1xAgntQlm3b/NNj1xURLY/GLzY6xL/ThMYJqRYDvrkWs0bGO+kTs9s0n
Ab5DZu7Vd5jt6dlIGwz96cmep1t1Lzyb5toQRAcnrSGMhx+hr29m+CfGON21VBpFaq3NPj7Z2Xyo
DJZbWW10Grc10EBtxrTmT29zoK/iZN6o+t/n/6NsBk4YmQkxN8kLXgFw40Rb9f7cr+CH/BIeuosq
ZFud0vwF1vNe49ySVe5TNhvkt+g0XutE7nLdp69sbXJYbFWfvtsJQj83Hb9Ep19nM7sjLGTdY4Ve
zIOSaqAATWaF8LJ3tsZlme2q5071SbX20+yB7XNHI+O2KqNLzotJT/ncZl6Lo5wwQ//ec7BvB6SB
rVKFmjFM7zaxCKvgCQ5dWNJsEWoBYoU/QaR+VB0eGsiwkTRCZNwntSZGWnBUj48qJB2n2GjSO5D1
tbPYiAvOepYnHzEtcAQi54+vEkUjlO3uFJfNUzi4b4ArWrhE4R4PlI4eALKgg59JYdRmB6KTmZkX
L5kO+LbWndf/dvow3IwKHWiFJxbZbQgeyuymXR/gF3Jt9DE5OyMqFDoGDU9euxsx6fQd+OwexQEB
OEfXIDTU1J9RBe7SNLs6Y0S5iguPHk9HTaVKZsgmm6iYOPCMHyFvpq9XL3ZFFzunWZ1p0bhoNYTo
kodE/cEGl/uICz10g93s4YLLt2lUo8cRD9L1n2pHXEQKjhtzHIoX8uPl1pYIXjSTeBQC1N4MSzuV
VXV0eaI0uz16It/OgH+JR7lv2mDdRt4KVO526KiYcNTsMksZSlnFhXVS36JDaj+bd7nl20tDR0lk
WOmN9MVKlGO94mV+Qah2SOKQShuZZJPIJ10GLYuAAe7A470f6hQoWH1jlt1VqbbCAfpS6t361Uhd
GMPIEHvL9I6q8FN8/D5D8jxS/wuLPc4NdUwBRX22JX7PjJOHloUPswm0PTBWbp08VRXhSQOTAduY
fpsjOW5+2R6EXp8aFUruJsOVROk3GOw3/8R9z/nBmqxfdRG9e65E41ccetkDOJTLzpUnh61ClWC6
Wd7VrQkGmO87We5i7sk68ZkLIePSO/op/8PSeSw3jixR9IsQAY/Clp4UnSiJMhuELLx3BXz9O9Xz
Vj3ThiLBMpk3r3HXE9oRCufkhfQ+OOVO+Fn45ZbYk1VhVJdC6o/JYJ0th6thVk3m8N2Fzianh5Wa
eS2qhrCvslrWuJLYxbTJk7BbZY2r4A8eV3TzjQpD+SpZG5DhCYnCZEh+elG6sUPtnJVYEWV+sLbn
4RDHCKGoA95RA/7OTjJRg6cEYeAtR6aU+eGDOUa58+wI/MRKYEgo5PN7U6aXEFeSuEUYMqJCqwpU
wNLAiULGayt3D6MscU6KT/NYftYeTbzpBqSrFXdTrQXNCbYI0erDFAwYSg93LTGcBY7w+SIIM8h6
xDCi5KlvUSYWrmVs8yL9t3jmwN4YrU1LzPpTi7wdzJOXeNuSM18LrJO6tJux3BCfka0pnx9jlwQM
fi4oxk5XB0NjvocyvhXucKP9OtUhfXhQ4NcxD3RIJDHD4KwOZuJ+ZEqsIvVlqPeUMFM/bbIqxABn
SK6eIq0z8bzGbDAt1Z+ssPz1GqwGLXOTYa9vYmJcqrJbZBgvtP5ZDva+MeVGYMgDsz5bZVN0h6bz
N5fDNu/iq0fyyUp0NhK6JocSQPXlVsUl7ftXQzTfM2obEu/GNRZGB4iwSy8uaVBDuRrj8sGowoyp
YvRcEoOUYxDnqPuZ9x7n81vVVcfMFHv1KyP1n1LOUIPlprXMtcHyadz80lYEVGJ6KS3xEU/OYcrj
XSwy3FpgFg71p2Gmz25j/hSZuA4Jzll5/yf9aFN15kPBz0yM7k3YAgdoZd3I1RRaiCR0R8npauyr
y5mMyGT+nQRk8w4qM5ypZTOKp4ZwyYx+O+P8sPL54kFoUyvhG1UTwuqh/yPn5zlMyXOc/JcwH54I
a6YdNGq6+AF6sypohuGpb5ELYiLr+jn+KVb3nQlEiXH9kuYO/hMoKuEHir3Rud9Zz/XpOxCvsdP/
pgjE4Y0ojAAZMo1PXu9iJepFRYtw9Fra6wETA3s6OVHxYek4IOT1ZwV0HcJSsC303kLXfyzVIvd9
wcLXDpY5XvKsV/LXTYsdEjfNfCKGB/pTaD01EpJ3a/xJopE1i3oVyxCiHcQFlf3FnJX7h7gbBelG
JK/BSIzu1QjRDBXiLm+AxOTwnMKiXpiVuEZhuRob2qDIg7xoJq+obC7M/Xe6Fd5JvnqxE5X4lHcQ
V3ngntP4GEEOW6d0dyS/IHcQrw6Fh9lMSukJlqB5W+ScTE7AC53+iC/GlTnaxmgk7pT1Oscu1vJx
qPP6B53sxaIytmaVvUSRSpBrD+qMMikMaG1Zh9FbQRs9a9M909qPhHt87u7CEwejx7ZMstfSon2O
Nes3yTwf55bk0JVShVZHV/W2PE4oX2VTs0BS31jEnUOwl+JwcdPUYbzXPfHWEokHxY0gy8m9Uyuc
UeskC7IlN1ldcsgBH5elYGHg7ko5Z6P5XRAsni/H3r1rXvzKflDGSzCdI7i0rWd+BSWCpY4gbEgH
Z/T/K1MSwZhhQdeOuLNDcEayp3mo1ZFNGHzLOXGenZ8ccdZf9JXYNc2fOQYXLsPdFIaEWvkfUz5s
iiT+INvmXFPBFHn7iEQXRW3y3GvNKnKdLXcyqpzspJ6+Q8C6+n0s3lZZXjDU+jPT4oj+9CmCgz+a
58Rz1r34nV38t2N35VOL9Ql2y6pOUteo+jUoXhm6P+OG8GlQRIfRZWqLLwrhvFXpc/i8cGAWXDJt
96kelV8h+UWxNWGkZrJiRkrliKMotTj9GhMKvGI2taQ5WK/qg+O1KyvcPxKT0Ej0ONhIrH1aq5H7
qqrHc8K0AZUJjp7VWU+6LzNyNk3vN1hjqtyQmDxabBEqfJxcMfzaJm5csVjVnCi6069qiWO+V7yo
OjeiBBABu1g5jldrXchV5vqnGATUid2lyPQrqSRb9QZNPILVp9WVZ17xarTxifcZIemKM0H2JBkY
pFeVMniWgAD8UUB1wzdqox+fUv0+CgZUMlvNQ3IJLZ3dj3MkbwH41ZnSCz51mFj/Cvu5pz6sp+av
7k6ahW0ImT4OWxV/D3ycyn2f481M4aleV2m/8J9XdxafAOLHAyA5LnEoKpxoOxsax4dd7bSoevex
KYk8YIhZHCKzWYG8eQibJ63axN69wthUNTNjNJyQEyyMIVpF2XxT/z3j/RWC/qh/rWfaEVeLvWO8
paVcqSWlarSOuYLw1y55egLwnHceIHtdeGAleBYuUmxMkajt3KlY8XYLl2TBKn4DTd4Il3ANtnhk
W0v1BnqWWFdJfdEROocB2bEhJabEwK5BPoymcxkb4C64uN9irTqqR6zeIitQgqGqYmRsgj2runW8
lXqtxNeuIViP4K0k9a0y/d+CCF+fH5Ua9aoKtJ0R+B8h2jlBRaz+CSU0VnT2s+EOYM8BnV93d+xs
n85MnMzpYNWUkNZXZur4c1n+wu2iZah0jii13fRNgEHiy8X3MpDJRepq3334Qw/M12+U9YxWiQur
g7+pDC3twd0HnWMQuax99+Nny4WM9ZK9dme0qljb9z4AIrMbYDYAWm2j67pDF5hdQhshAZMqWJUr
tZwdJzmqg5IgPAWT1SnBoRw2uusc+XGpbb6p7ev69l52+Y3Nmo7uu48vUmeec4oSqwh2uveNtv+J
v6+WFG0bvUTX6qhF6iMn1sac/RuGaU9pnd1r6g746PTnFoJCezfzqrM7f6vJlXqcfUEOETYms41F
4lQz1Evim6peLKd7VKlVBru6NT4c60vBC9KMb7bEhJ/zQb0V3sO/T4T3faB9SSIK07neGonzRuQK
jQGuCt7HkOJLxdI0hLznUXSWBDHy/RFKgNpdbZzYzFe8UqyeFQdJHWCnRm5fFmanOAZbR5F51CcG
H7goMvI7anW45puxhnin1xMQqEt1zMryG/WJMNsV2vRkAUoRuHf1gEl0kFZlnq7eRdoNAJ5falMX
DLgtT1znOl5zPzzoU47pMBZHuB0fBd8YXy1slpUPHZ33ErX5pnP/1KPCiAm7IPHF//Zj8KlOG3dy
lkyqAcIuvl1sa6JuCLg4J1FOckTDA8VTHjB0LqKDZGzlccb7BIqxKRTaxnrgCcwOZVWIA1XSL5Tc
o5rmfQcQVKX2g0qEq7j74ik4NJZ7UKdcA/xiCuvK2yD+50hL9Voibh+0CIL6ufYgTPEq4/QwhUAf
GK57xXQhE2Gtqkhs0Pbs86lrjqrcTTQMtYxX9elIyuC4LPYzIvqF2vt2T9eO91TClxsifNXzmhAY
ioi8RUmonVOuAC1zNgrpKLgPHQgmse3vkjBugf27HR0VPt5CxVqFT3ZWL1u3/i1Ga6taKGlrO94r
rtgAePazOvc8DImrudjZ1lfAgIGadpPX1pnnV7E4BiqQpmEG9O8oSYyHqu7W6qvAddXGSqDsgktt
ALZQIg9GedP95FvtliZ/5oUw0dn4fvpWiOJa9JgaTRFOLBW/m1reMSyR1ru8of428Sgqb/qNMvmt
blih281KbwCO2uc5EDtT/qnVoc5Ky77DYl5IpzjlSX+1LfQuMSAxJy80NhwVikUa+W9EAVhN+jXQ
RdveRzAgPma3+xTPvD21qvWeRDRmeQmJ2qA2k7RO0KYODsUCXlmrKcphMVqPqgWa/oWLJVtmoPsm
YCDAg5n4eXg3wnajw1WSWSJwSaOPID53KfhnvxSOczNZrZUwd2hZ733ZnafQIPcDEY4C2g3zG20X
g82zOnXU4lALu26Ugwr3dd536zCjNeP2mDLnrH6ieuOIcGgo4vmETNbA44wiqi9xgOPYt+zgQe/9
ciVbaIGDBgyOHn5bGf2hkR4hlZV+wwgBBxiL2Ntu1xjD0XV/E8AwkPiVRvaYDoqGZPPces5PjZC3
JXcTxqFjqMr1UGYpUIYbLToiXPiE7Tmbm18ioiFFyo2BlrLRMC6OyxglETdKaTvoDZstZHdMJbKN
zQCtrVJEfyobSTvOYNtZ2O8S30dQFJ/8VH6nhfGos4MdH1vXwgUbHabgTnF3wv8dFzG8GdFBoPOd
FmUMKdVP55s9IAenoBrsXAPozetDGaL7mxBeL0wJPBE47VL9pYiHp4Er5FRaORMNZQS/tjkgGgcb
EGAX1faoysaPPMiM4fTg48yVUNRMnvFo5bjf8xGquHtIx+boo64tsbd86i38tlruHmeE2ONyPVU8
2nDQDggS0ncsbenZx2TT66656gYCQYzsK9E5P4lGVvYA5j5l4lNP5k9vQfFNQ+Zhk1JVmd6qBQkP
aNPCyHngONW5DGCcfFbx8OxjRMFI2XoauqbhIAxp6JWTTYrq12/eSqwPtB6TnD5L2r2pAE0rqvmA
AedgL9zPaMLuywdpLi1atzHBu1VJ36riZnTztCzafFjleuIsYTjDdSEWAj0gElNKWT/GrAgZ4yZz
8dCYnWbHWQg2FjbZpZmRfIkWE+QchKVv3U1Hh6uJ+uxA34vQVeDKEFwJdbw5fbcKtPm7NYdDhtFc
PEBmoej/MgOEX26nL4xMPoALcPPG1bMXxFcNgoXmjERKg8+splHsBkYiC1mPBzfMjr2egf+EPgxT
mFySKcIc7hmCH+ap3+EG+N4n8boAwTRaZsmsCcOFksuJrVZsO2s3F49z2M5rJFnTU4FZICni46ZU
Ak3Ph8uOkVmpsmB05xYnAsIRj8zr0x0pqCfZfuduiZdP4m9c1SFlnUmtERhEiMQfKbevzQWlI1Mc
AEYXjWusZsNTOj8Cw1zrnhXmawikNXJuxRKlBoKjV92OVh3rM9RD7JfYNmGuRsOgd/XwxxSUgTZg
vay8Q95nKKl0H238nMObtD50a16HlfbSMpkxE/+ha9DHKtikcA9ZnrLDHGSJVXabSYNvHGxQG03b
E/qHFL7C85E/jZLyE0nPVy+Gs8jJmvYsphcTpAkIO9NnmhB/ABN/Ofe2C7fZ+iDgtiHdh7bDavOV
S8igKBvoW1zUODznawYeOzfqv8IOGwFDUJM7GmJ/YcrXNva3Uc9QwiUBAjPztzwbVpr0X0kR2Kqn
XuX+yqJ588FRezj6qzIhDnQ27q2eP8oWz3IiG6NNZ45H0nt4ab9+cXr7iWn6L4Yjb+o5xqnDPMQ+
F4X5YpdokWfLXP4LcuyC7EPU/aPUWpqQCl7ogKkBa8KjvkitEVsy+CB1RPrDtFLHhEOfKbqGzBjs
FykIFhKN11BIyQqSq17r+gWWxPVSkxanyPzpJcOOK2XbO9ZPnxivFYmnA/tDrb06x9JYl0y5qBxj
y8TCSsODO5KqRbZeHAa/el5RW2M+Xik9ucGkTO108ZviuVNnTAhMqVKgsSSqCwzqjJJhG1hzB3xt
JYCAlOCmmli12UPQ1JeZ7AX1Lyz7E8fVhZYbRNS0JGdyodfYE1jufSTFOQEQhKhiv9RmgeNGqG+l
Z25h5b8GdrfFfnOhYLPZZnEHBXkcCqRHhm1aycqd82PtaGcY3ysMSVcg+/t8wMVc4LWLqca9KIZL
E1bNahI1eFl8HimR1YIde22pyxRPj+naY3JKfASRwMQMx+E+wpdTY4AUKvknU5uqruplIvSby/50
EW4QotrvuwL/eIne0MOFpKu2vhiGLZOv86BVexG6u6HAxccccCKo16prMO1PeruNIQfGr/3BTluu
sr5Z2pr9GAfuDnjmlAr0jOE1M+bncBrfg5LQYDtWfhbErxpdAz/cXGV0kIQEYw+jYSXo4TpVdJJI
TjZ2JhgvlyrGkG8uxuJZnewI28D0OXbwiHyyDTohzS3WqLeXATIu3FjB4BNS70MHWTVzewKAClj8
hGhg/9RTgroGYYAi8L6tBk3wPGzgtFSR89yNEgV8e7GM72SyGKgRxYHLj+NjBmqiplgMAKb22LF4
IIywOmIiQzw6Y0MbPgDt9fgWVfGtUdoADmtVZMUEr6jl1rCBapooDeBR/bk/WpuRBEKbICUrdu5O
DfmvF6AmmJoshHHLAKZYlZgdPNSUSX0YHCeoDLpx7ghlUZ8ecOYF5mSL/QWHe0mAIb+h1oHj1Sbb
w3mrpY3JdoWFOhYbRCvh4LpjjHBxgHQCEHg+p4I6NJdE2OQ0hxG3vecuBpXkljHtpY1xGAerw6MY
QuaawO3swJE/d+xPj1ZtmWACYI/FXygOJESGK96ynjdPZSbXGXeKR3HVuCvHV5xNUq9HHOo12+aG
zMSj3mbHmCu1Izg7qz/BQN5K3QZIsBX+odw0YuAIMNBHHdm9pbJJuhP2uujOQMpaz1Y/bbL7tSoR
1NINbfaROiOMLj21XBZa4HxoXffOq1d+/iMJnrfQc5WSuBVC3GKn3NnCP2EJtrInqQyRxwuXouDa
Dt7cgJxVj28V5duyztp6o36cOqNwvLynMJGoID//2xnlX5jiwCvtm0Xs3DJ3vbWpvtlEbIVR7GId
iMJqV37zM9Xjc9H8Wo78Mf3A/3ege3a8xWRl2XK0udPwWxG9awMLNIjByK018YljNm0FyLtHkoH0
JTKC8LEvvtweSqqmVY9cCU/5FK8cJEob3XNfIhM4im3eBekx4ilyRC+ripRi1v85CKfHmQPEwish
gGuE1TkPbzTWeTrgwxPm4wpbPnyqKjQyrk4OLmfD5ECnAc1+40P7pqtcmKpXrxtJIDZM0h0lREgc
QE5TaEYPAHpkxEx+urESYDORT2vQ2XkdBVCdjO4gRmiwuqN1jJ3wpQJdwVT82hiQSmSx82qCMf/x
lwiSEvZ+lF77lvTOPREuTSmectx9IH3BarSr+qvG+qFj+47YCzSsiiBxryK0g1MizM8c6hSwGr6z
yYwrBX5ENfN94SQHDvxxgYMNFgFW8ag1WJrTR62Ry2K0b0abeejAGGOMw2vq67JJXgYeZpWPAmBm
JBxNF8fYnX+zIn6m9glU8SK4nNu9QZIXp1V3RabYLWcn2/R2iAVjvpdULyJG1CSwmhMeudu+aZ2a
Qr+b3X1Oy3WKWml0w+HdyWATcmaZdnAV7YhWf9a3X4M/VqtGtoi8xlPs07a2xSkzjKthJ/u4Rudp
6flW5stwoql/b8im7YW1bzushCgdCWz4BUkFHgvnHbgZvhJtv51sgvDyEO64WePJMOD24BKSVswS
ocIwfVuGKq0FTEN/zHBCrdt+aTd6/a971NB/v3X9+JXkxrTNnTj8zBOWstDdNRxJch+H+JEJ+W2w
iY5MjUebkJiSWecS9RiTI7NbjzlZyo35hG8IhFx22MI15itn7dGri6s5UliUjILM1tsYHeblqAFQ
tw4r2t5XDXvm1hhOcwNAR+5m2hRknNCnz/plYIISTLAQ8Mct9PGnj7tf0cnHqXbJlRnilRDmDVHO
pe9hw9i4DPazPIoE2acxkJ8YtsPeGeYVW/FMC8CcvwWbwFMBM5Zd0WrzYiTUpRzLkxGwD2EWPWCm
gL1SvPUtyEe2wBRqZPwQHgOSniqv/K1p+ofQTxc1ZWPblbfR6I4kuRyKWIM0kmYI+UPg8iEBscUG
Y+mVyNFFIb+71v/WHMKeh7r6tixv7Rq0siEjq3VX48CZxN2uagErDH1A/EZckuNdTRbgAhALTMQf
kJ5J42AkOIxiFr/UQvMx0PtjQzKmwCCGLxdOj1HtI2sAFsF9xYGWsYoLfHqY/AC6uTGugyQCa2ZF
evCEAVbb2ldzyj/GkAXCLaf2JnMBctwjnwbC5KqI1oLXdXErbf1ia8fpcxFWOI2G6xrbsmauHkzN
XkYREadsXaP/0qbsIum6FVbU6OLTV5ZbsFJh9kbY9vtXCwse7KFXfO3NZSBKtsAFTwoSDpP4iHIE
aMHdslAmDkruIHV2tvDi3JZ7GoalHURX9XsmfI5VZdVrVXG7nIRuRB2NLKdiQjmZZ3XX9PAZ0yFf
T2JiYurgelKTt7AjsmDDyHnbEtilaSruoTvqScnFG74MkfZlVvaDUfb3drIA6XvjDdudGWqSAzAM
X2kOlp36us2gIH09qBdY4sDkKTZgIr+Z0VibBkN0EuZgwvejIaEjEwNTdifcb396PrD6ZMRW7EFt
am144ECWEYYkpncfSzQVEhARGxhljgex+tN3OyYa7UWNCCMcJ/0fdZFjNLoY8O51eSagZdE1F9pr
76ILD8wtgbVHByuihgmpYyaPuTGTROqeTOqlFhwvJdVEpNU7VUPGP4tGHDcLa8e3B7rKNzcswha8
SDOLE0Up0fTloeLbD1rzLjlrC4THgoMe7pRWbiwDcDxIyu3oPDZeuC6t9lU1nf0M57rWwLRvve78
VXgWOJ53a3R5sift3crNN4dLX609g3NblN03dsYPTV3/Us+FbU5TTyybKA+qzMtAEdVzi8jBbaxg
/+8rgZr9rP5tDV9oSfkOl+lQkovXjyOTk5r07kg79Xgz9Jn+PbVQlkT1olrS0tAPjbCwSQaL/pHw
bfQxPIxm+uVH0D4MaZwzHLGaitEgREHN076qomGM3znw09Jq55iBtszs/o2oqHILG+hZrVxHapRN
RYOpIcQYvtqMCx8zYsIVOc9n1Am+RDpiJHjXiEg0r2ZbvRdufU11chKEngDTgPCTt+shZlB6M/Fc
u5x00L5sPqtjEttWM1IJGuy20m7HZOEjpTipObdagwx3lG9Xnf0T9vpj1UC4AKooGdAwvBqT9HlO
opcJlpQfhS/m0AHltdZDbWXfZqg9WkbrPSYRDzl052hTJ9iX5RZmgeiFyHOhPBmm/psEeBzBnfDA
gPsnM8qnMsGkvJzGx4LNgc3Ck1emZyhE1nJO5BV2fb3uQvImpNk86CHlKMpkbFqzamOFKds+a+b1
AAaL1ymmiCXT0k47ljOR6VWV4/Q0EVUPjJzrw1vb69MKzmi+Nei2Aopc4rqsnRDDn5zMDyNTehsH
zYk69kWaXkE9124JPRo68H6YtM/RHzB6mu190BRkdvHH0VzZGAr2Z9xZoScLeMaa6F/yuVqptVdE
2dW0uE1sLPrQNea7KJBnRta/+gj6UnpLYriXUop1SVQ7Pyd8zmRwyavuXUQ4LvfwKAez/JWafsWu
53GklaZ9PrvFsKsHi5lSUt4STuVGd4GdgaEaC5tkYUzLmubJdrBittpL0vnjGiM7jiEOqmyujzi0
nQoTWnsmmFOVa8uUVySeTI5m3LOGZpck7QZ66AbS6NpycGiygic6htgcN138Vff2CbL6sfcJ76Di
g9B7G/OWDrh890ctuqUFHHiuuy4TuAbLU9b5D73ObU+V1tbmkYWybKdpE7jDZtaz11Drz2pntN24
0i1nNZvTrbO1F/XiasP2NHtaUxyqYXibQ3jsljY0jIZMFNVGQ7JrtHOq9uwVYoMCjR/RfdbwPgRb
Sh3/TZD9uLXxXaLTh3WBbsHu9HuSsihAZpw0fk4hRUhORPrXpWr78LxnAj2u1CFYl4xJ0+o0+mRL
0Q61ZtAt8gJbCFJpdbKFKX8ftexxLuxl1od7dcI2s/Pb9NnZ5GREybfSBty/klOXOKt+fI3hI+YU
LCSBLJMKotKU/qqfpF7QiG/j7G0nXkz94DwujyjB/h376r8VmsLSh+XkpEc1e+tIXfMhGoUARFEK
S9jCG4tVZdE0p2WJTZeihtWLGbSF82NlsWvq1r5MvU0BzP/zaWt8wPBAWbV8RVwglcvM0P7UcecC
jNqTVGPALyF3voJ33EeA+Uq2l3AJM0zAE9r3woOrfChbWOiB/JoEUhWuUPXh+dCFMJjdA7JNqffT
8+23BSIl6ZHWPOFWBUYTW8VJ4aBR5p5ouLbqadFk0vUteZnYIRiq0lF6m48xpAs3gP8c9GAiTO0r
5+jH/vv/37V6IAGOQvANNdh/7elfa0wIvFs4C7tNbIhk+q3DRC7gO/QzKM5Z9TU2ciuxvW165b3s
3qUmPkt/Bi+r1gEJCVbbf5ru9JGbaHMKhVUJ+vdo1SoIwqnXcElAwat0lWrN7+jRMunJgTIaf/bc
2g6d9lNintaYmDoHcJgjErjn/A12zFvGuagucwGXz4rlvtFwW9VTTmH5NQBUmhwiOH0r+GVTokwo
ifCN6avj1nkPclBREclfp/azZUYFBhthO5ITKdyZW6Svv4eZe3hQ+SZg4xgxvkAZX2YgqyNHD3T1
C2Mz+NjBkmwFJC4pvgxDt7JtyGA8SBm0m7qcH2SZb1tysqXbvGl6/ZdzgHQUC3HO1sOO4lvq2XPX
FVgLpWA4Wla8dxXzumJ4HdwAoY9PvkEdbm0fdQ5OoG9RIXG8NE7/1g3W2IhwgX4ycetd7VAY/rVU
ibF22OPtZR7UykHbQKvLg+X8CoCf4m4+eaE4NaO/qloZAcrIte45L2Hc4aYn3xWbK2zPtq+tR96D
dLIVV7xbNkdp9Hx5kILqjgkSRhMLu873eG4c0jHA8Wda1waQs5rx8AM96lebIe/Qcj4rRzuudQna
OE+fdZt/D21+BLvGHjyLvpiHIaXA8TAW68KPL+osSHrjNoz6sfDkg8lyzpkk2+R0iyLcYCtM2+l/
xdLaE5F1pjhLOIaCOINv7QDW1Su3oncdGLzRVyx0Q81zyvRezva66r111IwfdU9WKTIGpqRKVodR
q5M3D35QnIbQeKkxwuD+fFGdVqscVYlsAchoDeK3VGXY+tq/3ZzWhNKqKvTf7yTA1H6AxUYY7BPN
2qlvIDfkro3zTTC1G73Kf8XQPiGHXc+9tef2QaLWry2Kps50NkGYXhvelxfKv07IWw+gHg/GF1tr
aJK/gcYp9JNrYMCuJaAjiE22W/4415ArAvsZetYx4ETLXEZ01vDcYxyiUJ7aTcmXhBJk3FSJa7O3
NJFcdQgxgmPZGHNQWgfzcHC5KngpCUv4hwNFAc/U/AQuWAfm4GGnyOlEMnU+N6humH31LAl99EtF
4iRzxmTI4xicIVm1TU3L2VLajkYPxZuF1peMpSyt+zHl1CwZfdPSObd+zjZl7WkLJzEuPZ1B4seH
pGx/nLl5r6lrcyTmLFRa3Lh98xPoAeojNNbIWDfFJp8zPEpOST+eRCx3EdsyB1xjBUNHX+O6dmiq
5IGwvH0uyrfAqfV9THU4FsE+VjdXY+8HB0OBXGxyK54Wqv6ce+2z6FnfTkGa2tSCfsm/gP4Uf+HH
1NQYLLHIJc0mqHg11qs+rpCp4C4TQ1WN8+FQJ82+6Mpd1kTPdoVHMoiWTlGOru7CuQ7lqIzdux7e
LfyOfTOAqDp9YBO3NLX+QlIq4FyCz1TPrKs0AQIgCBn6dEgd/+rxKdNeu6i2vR+CfUTTVWjyjQ0J
qScl/J0BdqJW5UiaN3eBaqwbrYVyZdwYpeytUeDDk2I3Ay+8N97VxkJkvDTaDJ7iDIMnNJ9SHxke
s07dLvaesN6GKjgn4fxQkxuOLJKYD+VYypKzKmdbZsFFYpaZEG6SJg1AimDSgb1QCTuUTTMyWwgi
qHcekiK288T/k6F3k8JU8ajkTJP43iFTjBjYExq0BccMB/kaVuXZE9mfkh9Tqu+rtlsBwJPazVoe
M2oOAFKMImB6yucm93ho8Vr1im7e3jyoUKyCjHlKM2P2mlbQW6JhDUVwq7o4u8J1HHivro1VJeKd
qiJ00Gj6Wd9Of0tOCV8pTuj/cqc4K/g+NcNHNYQoYmepvj9CrqgJwzsBJVv1jQ8Feg4r4X2TGsBR
yKjyilIBGWb6pq7fKNEeFSNMocUpu57tyAm4ZJKzyodmj+/dRi2qtKY5mPJ7K9ODK7oTn6JUGEqS
bdTcQkJ8Ubt20BlkwhSPqlklrCuH1QBfcsyTGs4riPNL1RvB/QApn1+dITgY+XdD6eiTYSAK8zOW
2s6u0JbGsEVjK3sF75Up7p0g7fgZIJtBuRxzx/H7kSjvlqs6VBWd4Ja7wHTXjvwWNuRAUDX8DeeN
auD1RjwhojwqPKCy7E0bNAfMRcFwx2/VsJukFEsTvq02G18Bh61CA1Q9X0C/Vh2nemGoa0+Gl30h
7N6qORGKY6yHyh1HvnpdPRxPRUZzpJjhlDmdP31Vhr8tDESXAeNyAZDTtNYngtyNutc6XkN9OcYM
DTJHo6TG+cKNcQQt1gKeZGWYD2pu2vIIFVsVIexOs5MnRSewJgiXPHuct7eClrxpqo2a16sSGXYE
uVjYsfJYUZmvVWlqNPovesUF7t27sCAnFtaXYr61YX/rwunsWkDnORH27S/vXX1Pg9fsaHFR/KLG
VpF0/CRA0XU/yT8YG3+AyUu3kjcFtySWDbwK7U+dBU2uXSsZ95CigWbGYWYciYk/GgYIWUV2yCiQ
MjZOj3rnvwWnyLBc1OqhKOhdz78dSRxpGb5LEBjJqdgG2jEAOzQZMwiVfivZN6HcVQ7DYykftDg/
xwVEWnVSSsoBP8r2kV1+iTm6N9S1U15uMkyRXTljChUhxTCJ6qCQ4dmY+XfhJcc2Dja2Ga91YrCr
JIIyEuzwDQczGA/qsjVK8WKVRBYEnf2bhc5OHfVGRy41Gt6FwRIos/rHStGqjMPdTVHmmu53WvaE
OMkXX78osKEzItxZGW+pk0F9YcYc4t/LLJEKR1UoLRdEk5gLl2u/TORDMdufWp+fYCEcXQlhohhW
hY7zM0OnIoOblroXpFT/0JYGADhXLv0dT4L85LvDvvBLNmDuPokaKEFF+LxzkFWV9RLxuKcQRSwO
xFT6M2jPHFXMLr01h7V6MNDq/v2iNkDfLyOi5ZSx+VinABkD1gf2QvKSkKTBUTm91KDVMcunTrNX
pjoVgk5uVY0qmmytMgLqwVn5aXd29PymVjVjcyyFa2oauWNBcqZIz1822rydvQFe6vhqTuNf5M5n
6GtfKHaeOjhCtiX2XCH1gNMhh3DAk1A92mAD3DrsC66F48QFaUIoU+Mxi+yB1v6tESmBO671oXuI
kvHMDnFZ56r7KViaKTW1M82flq24egSgg+gJ+3+cncdu7Uqypl/l4o4v0fTmorsHWt5IWvJmQkja
Er1Lej59f6HqSR/UqQJ6cCCcvbeWIZOZEX/8Jj7K38FDkh8JHEs1DCe5VBGAvQwVKyM5ovFeLV6G
l2zjHMOx/S0LpZvymvyeY2TEYnjqAAmRQv0iBBkCS3YXOev5FCZ4HoRaE/MQL3AxbGZjoXiDVVYe
9JaFl4kZAMlfMwJGxuGCzAKgxwSW2zuL0RRPrOxAv7zeChd4Ks0BANaqOETc5i6bMU2gvzHwKW9V
8yAnhNaKCwn5FBTJZvCTGoDlMLdsgNUIVG2CEiErCZfV4+8SiBHmcTKEZJ+kPoExaIrxaIaHXFsv
8hpjwwic6xyP3kG2X32w9nKH8a7cR5F3HvPhY1SAXhyfcu3uIoxvzWFcITd40L2R+BLmJ8F0Izsl
NFT5wbskJU8O21vIk7Lk2VFqmpEuSD6b77dr2dpYv36k7aU5goDMf84Z6YP8tixUfsgi4YdOh+zk
3e9ebMBpzwz9YIUECsjnB0pHAmHQGdEzx8E8X6EkMNlgIYlZXntn+9mO6eV7qHu3MS9JcYdxRsY5
xNSGhJr4XY59p/2WNaHyaq+z9/EPtfLF0Ru2bhunGARdEFB7UuhT4zFeinvXqD+kcB8s8+iS+dKk
2daZUrJeuGXS2MmtNKmf86B7ASHuJOs66IhTkw6I2Q3xczc4fR/4YVCt5zyVk1ldY1uxk92mDdSj
XCJ71JhIA3ZlJXN97UPVAcrMiMwdG0aOviGl6hTRh0qZImRBDfdxt34xrY60A29VDQgcGdlCc7kK
aBj4FvSHz1pnX7RmhDGNTT/IGjiwOo+MOQPG/lIB8dCS1wUuAnMwYAORu8i9FX7TFEybQXoKJDVy
Bdoa3zrXwERlLFYySPeqemtXsGq461Q7AfWizN5bN187ofdZ0mBU0e9dVkzyyIOgV+xfVODdp5Z1
rS0Q3XjnmPERbvzwGHlaJ1oDxtO+ZcHAG3j6Qv4D+sAkpB6mjSdTWlt0yM6eYvcsZXNjHuxouMnH
mNvH7k1JSDadX/LlWHaYfl/Ythrgmd9mE0DJYrhRM8ObJUhBlg8z5xGfQv4qS9Ot9EjyOXihUvV7
BTxOD4P39Z1plI/Kn3Y6zziaghKQX6HoqNDrWVBWoUncpgvSR9nfGJ54CW4jNn1iqULIsdrW6Z58
e9rLZKTLiWce42uGVhfZycP+iCE9tHh50xrsD7dq1J5OuIdFf1lgkcWyEalq21gvVodlCEUEq00+
tMz0pzJeT73OuPtHGlrh+ZRlfCmZtxhlvjWoyOuqv5E/B0D3rKcCPNGib3ApZnS9Pko3gjHtfmoV
3UN17OkBdK87zVV6LWxVGmnwNsynjqQ0ILlFXwA0x4JhfHfdclFke8eyDIOJbCMMinIKL3qQvZhw
VvjnU9g8Dzx3LRMoWUx8CnciCBuYrGCbkreeO+MoABiPM0qu7KriIynHvtQcpQgo/8SGcdAgK5gj
OFKawhxN4oubPdPE99WIC2R9ILFMHrdQ79BlTjeibOtaxPmNepAHHlqzwsO+5ZbiZPWRQkK+QhSw
m3nXBZ4dv9qzq/bgfHIgFQiX+Jxl85GSJ9HE+n7k6Bv5JnIQ+aW+FoZhoxGyNKQbKMomex5l9ktp
cj51z2nS3JpUU/LbgfXkOsZj4WcXE9wbCiDWia5VnylNM6d5rRr/aArSpw2afAXf6m5hEJ4zmiw5
ep1O/dELDfoM5v6ccyMAULvEImoB7CFlnhyEEAygu5ZLKrQR+XytSZkpy6VikMc72Yl5L49oCqyp
U242dA4tRwzQ4knaObZg0VjJ6pV9h0L/XlZpOZc3Nchcz32Ws1eYpTUqODeqPsoxuM3D4SYlTGPt
MiuEJ5msSlAQcwQ8geKxlqeXxcMqIP37jxZYXwKbqQKutg1s1hPcyz6J89n8kpbsUwaT/hytAlsw
rOflYWy/tAlj43YqIOVQNrGK27H/0GMxtkho5ZiVTySfwAI7t9xgeXQZFckJYvrlk8IbRJcehnec
Ue8XSflZkbCsbIRunKiqpg5KkbSUC7aHqMHlOI04JW1SXBKTAQDEIAcwhpdmLyGrhzli994SZmqw
yzAdIjsp3OXszB27OhdxdoYJD1V4iOzgqpwBp/70i7uTbej//pOgY0BHVy/vwZVpKZo8r/oZDfib
rOJOD18xvhVhRYI1ft8+ovYSWJC1URLxM0bqIvUlxxlYCS2BNOkp+QY6TkV+erTc5DbW5l9yb2mN
T1Da9xPF4DJ1X+443egxti+0Xzk9o6yAgfqHsetjg0A0iwlm0ui7cyJoZN/R00gaNfXi9vkHiPmN
Ewd/fhdBPIDjaTB0425Z1YqwqHRs9mbkPiQm0JaFJRWe7HgKMrIzgh95ohaF+E4WmhGcBHz10vJj
dsncUCC1rNEQu6GN2WEwIus+5QTg8gt2KQtUrr0y1R08Ic9a7lxKR9TEW1nisY+FRYMBqZyQUjFK
MxfG/o38OthXthS3LtAn1khP1FBbG9S+BIUXfEY2r5ImSo4swbtIcdr1lGcCRwvKIi2zgMkix4ZO
sgooIHMNnqecmJxVjAuRzpLrovDuY57hQXZLxLG39y7kdUKgAE2Icv261sisneqXQcsfmkxhAZgY
n87sfmYe7mCdq/+Ray6bZemkp3ao8ZDqijVt4skpkgsNLLG3y9anz0pi4xop7Rdul2Bf5n3hdk9l
vexHOz0atveAHfhNkIfFNurwQxvw/VoPZU1mFLPIygT+1cb42DXl9zJAPkAB1glV7Dw1urnRkiQR
wTwIlQqAvlEVqAA3DbBfk0sAx4WVb39hK7xpwDu4hSvq7wmPLiEMSv3MopT6ZxaBjcN5fVMhMBLk
PlFzQMNjnMCL8djY4luDuWS7HRtCT2vd/yr6EIcQnyZP5Vid5bslXe6SMZtXUWhc27AHNB4bOUNU
jvI/q7A/gs+lzRvT8Nf1MD5FBtxgSo7NVDonwbGluIeSfYPc76InPtJht16LhL7mfskXaJYCi4hk
JxURTxzuJnt/7K6DYYaV52OuwNiTTbxyzC0mLysqBvlW9WKDNEp/0KxJ1+O/cCUTK2nEGLHIGqcA
FTzbNZ7Dwjz6JJ91QD8ygzEbc+vVL8IslOETfZxMGvBkXhu5+6tzCf7Ubv7sf6CA+2l88yIvJkxe
u2330hfI14W3ffhV/aczZGWOMGxVbmXxOxY3PeGwmChlsmZAQxqsh2X8XeoyhKrxNOK8oQKmvpK3
bvkmcjbI3QuDeKWPw6r0/sxVuEMav5Wby+miT+4FJb6PIr77ljtMFwNBj2xGVH+uS3w1KoSBoVrl
5XsZBTUzz4HsanlnU+knx2iwE5ALXKq18a5msCHlEadlkDC4ZOrKjpbweRN81CKIL3Y83aaoj/N6
ZoAiAjhuzuAuCLvxjMsYicfVtiRgWFf9aWrd7vdy8no9e4t8H7vtHuQ7drXzHVoV8aaEbEVNco5w
T7vyx/IJb+pLHYffk8/1IiQGDrga2j2IVYzIIGtI47FOsV9/RblJ55MWx8nXdLJoKyg+9r10qF4T
nevEJKcxmddRiZi5n081UJ5rDx9FCNBd4RaSLZiEqPQeZ/PvPNYI9RlwTmoDYk/aQh+vnCo7zRDk
yKm+ThawTg+qDO6EgR9vEJrfje7yYCV/kgiHxuFkus8O562IIPE5hasFsxCJDtusjbTVD5e9aro7
ufSa3q6hPJCgzEXv3/2xODmYNMiYSzANjpQoLDF4Gn9ndIUzPDr4pviNAxqrPcpSl3VHKVSrAZNS
6mc1+ZeOlqHwScIRJXZaR09yQeRtQ2DKgDOG17VHNHJOzbiYKdJi4xPPDcy7O82Z7qdmuZYj7Hf2
6b1TxrGHFEF5lvO9A8GXuyb7DwOAw0AU1WBiLQheyOSDHok1J2sSlEFBmeRcll1oMpN7HMsOYEvQ
LAPRthpk+ylkevMYHSy6WcNQxwS2StjgGi4DzXKezpY1kXbGy7HhPDS5RuQ8alx+2wTkqKjOKQJZ
mJ2BxTvmpoOTyiOaJiFeqUiyIB8pGrAqXg4ELl3xYeAmy+qNTB+nHaQIBTmQw3mIIkgJWFsxM7y1
YJ4byYfl5deqcj863b4Q+03h5b1lKXeLK8Hhu211+nwqAqNrb9KZcUQ5HA3OAJlGVJOCFA3Olcls
vJtPfaqla1KMi00/dWghBtQouFDeoWDYVWP/Pvv57ejQhFFTx0n/p6GsCcLUWruMP8Vuauljmvwx
f5J6WO5QGHowILMXUXoyBwW8x/y0wb6KwOMRg4l8vAMmv8Wskvops5/iBmBMS98In/qxBwH752VH
ONvtRI4xHT/ZF0mRv/d1SXu9PCbQl1k8zsMw+DfuGL64kGomhmV2ON0Nil2fO8MGEkEub5kZgAjO
CXfJaIGsx2ejT14hY3RL1HBxrA+nb988KULZsZea4msGJY4nXNm8CJGnHxnjqkkx2ZitJ0vF70Xv
QST1UPXa9VOfszh9oTrVF1eLLr7FQtRFfsVKnzhDIk/7o0EKCRIDHZ+W3+CvdsJeif0gCq5Sxbaa
adHWQlSxl+sQZNCrq9Qk1GzkVMcIKsT1tOWgw+58G2cAc5ieBBDDErRWICGBoOhIml7TrP6k4AKL
Ces9DJHjjFmRxRDGC+YVkaNkV7FBAvGF6aZe6o/SSJFCu9VuKotzS5tot1oCyzN5qMLhnmk5NXuz
x7LqRzy/08JcdqK3gho5XYnvjK5XT8phxSyU0kUe3qmS3EjdN0gZiIuMKjh+mUps3+NCLEeG8isa
zK8k5RFyMmXxuHYXt54h3SI5GlIQAGzkeLKRgOMr+ceF3ItBK9Y/TObKjfJpamFQTFfE5+wyjnWx
Ny3T9M2bfQiHP/rARC1Q2Ce5eplwx4q1PJxk1B6TEX/kRCteIIKiWZ03Od60fI/1whVq2S1EwDtP
at/yQLZR9oqn+bZd1K3h2RcdbDGy/LPDEYpoiMXld5/F7OzkIAks57vuC6zJVM8BgRMSstEqdTdj
mx8T7jKTxtUMOaxmwNq4gHua0XPiJ91TL9wuQPY+MKCmFGciwF+mBcFNqJCnWwKS6CnUMXx/whAW
sjsHJ3PxIR0k9307PBQZ+d5L2XDtC/1l7JbHIetp4dmRxxajQaY6+Uq5tDo+NQYE00eAC0XS9Bzi
kUtBZ4stJTh1JJDUmYnCMUgh32cW+qji6ORZso6q8V6ukx81J6sd3qB6P2SqudPrDFMj0LAe4kmb
Y1+Fp8SwzN9h7r0yNDzgKXNxoNrZqnrtezIUuV5B3V6wuHyZRqKdrSreWTrqXILf16pjSzVq5raQ
CfezzvPlUbjhcEKmcICRvZbMt/ZQgpdBgm1BuVyv2TfGi13Co+LuHsImePM56MMhijc5EBz+N6d8
BAnE3KuDDA154TBzJ8UGIXKS7WTq10p3Lj6eUzly5d7PTj4C0rghK8shYIwo9P6mDZnnZLiZ+y22
0Gj4HTDQqWkePcSiYgFoYH1JtzKvurKDp6/dqxIl2dSNGuZOM8dDW9zgyg9ZrTzTXu4LuGN6F+wX
JIBEfL+6Dv3oHLVA5dqPnVQ3dekD4ymEb3F1ZyMZgPeVnc26ecscHykQ71nF5l1FVe3mRLmGWGvW
qf7eKCbFch852ivkHsV31JfOWv66wuHwKmyS7B+rVDlYkIo7XBKkMRQTavSMJ5SZ+PDhJNlL4NmY
J2FSnDsd/GuvgEbavUUZpYWyHkZYwxm9sQrGgIta74DcH/GW/tRs2G5GbWCkWhx7BBGxP5+0aD5O
fbtDBf1Rk4NSg8IO5qQx1fQwCsKNMWBs6GMWNVnIDvTGP/i9fatKc+UMRgLIgtjZ6LBlKt+NIHyY
QrRGloNbDsS+rKcC1s6ybc/MkrKFg7XwL21PWnqV73wqCsK/X1WgowDxTnENV3Bogvupj75dWgHM
ROFiwACIK6ZaSOow3ik8JjQRT16GF00pQ9sYHv/87SgsPXLE9CpDYsQhjNMLvVcx9lcaSZD3hOlx
uBgZD3xVfdh+dMZn7z2lPWTJotBghkrlMb9U+OsMQXJIW/BQutmjLn4jTg2lGyl6CRbZM0BSs1ob
1fRksnlIqVahGpJDM0EHJWcqI31tdB5SitJC3XdD/FUO0MMWzBzCtHud0dFETX6s7W6fWPNh0srT
FKhjnCebgREpXh4+JxRRnoy0GnREA1Tl/jACTyBkFy8NJ4flzqi/+QixTolN5+Rp1sswpbdkf2/m
PPz9qLEGAQHoQ1zWCgWjvvqUZ1+Po08R/lPRBPy2+BD4ebTXQoiGRBCIq4CD9UU3a2vVp9tkJiUE
WdOQuVwELM+WYiMevqoZHw29uvi5vzPnZd8jIHUoIYyOmBBwcSQgFXrYzEYZlRu3st/76j4L6sPC
v5hGqJwtFiEJCiiHElfA54bjXFXjGbA6MAxqLn5HpqUory9u0KEobM+FzJFFz2/b4q/ggPXE8a1V
9bjXZqcySV79rieb5N4w8k3RqBUXaXDjo0weo3H44qNJ5AY/LHHj5U+pCGPmojOjFNSYYlyxkmXl
A9p5y3KD1eCD5oPSdS1dqP5LIDMp/woFPoHFUzc42wD3g9jWISHLvvJdOXjBdem3EThoR77zsV/3
7o8ADC770q/tP75o9aj/VCMNUN48YKEGlxk9yFx497LMmO9Qm9ZcAH7MRHn4dnFKsbeIuV5iFWF7
J7EfFEcRrM5eMZ9x2QqQ/f8ZSyj0vKvuPNo21rXMdK68BJvIqcakwt2UjI/gDr6PyL4aOrwEpRWs
uT1n5cqNxOwk+hYPDEZdBxMCjyyxBd1u1+FZw0EAkrEZgJd/Lz3MBXqWGJsmaIp3Gn3mrIUky0OI
xxNB0/WtWA5xieVVZDFOHhGhTB9wDoPmtXCszIyTaAjMGwMQeFm6p5Q2ictmtQwL6Uahna65iZrr
X6pRPQUeQ9Ns2QTYSFTD+LgYxsnDYx1ThyFwvxHyn7k9WxmaRHy6NoXE0ljjlWQ84yOhd/pqKoxv
x22uxW9fbJbkMRCz3oT9YHLmE6fvp7xOwQ5jMKeRb4qVz2mhkFom56cN0OKG6cFm0ikbb5rEj57q
AS1uUL1QyvaYD1T69QRFLaunR3HbM4r5zkSOLO9lMRKXweeNF7yVwLXAE6iC4MT5r3o/HCpj3Iv7
RZTfl2W5lme1M6ajuACl+EW6+Elyu8X5pYZWFNrqro27DRcQBLOl9AsuKQ4rDQ4cXjY/tC0iZnka
sym5cwhDLe10K/4evw8r3w4f9jvQ4DsS1HaJNx94NOaYSmiMW3gQI6FYyVfKFEuO4aZiu8LYCAIj
xLtyj4HB2oRjLcoKu75r4uwFFPN3aYxod3zTPEgsFQAifjbGZuS8wFlDw1QpzecbceuorWsH6TvS
ad6AOEwag57yBkzo0oAx4wS8kUtkcyCIy4psr81kfFJLgQ8Rhd7B10JOIb+jI52CyuNeo2F8T7BQ
Eys3o2527jie4E4Log5kEdNuYcPMluVE8TMqok2LmMLro5Ws7pTjSjiiYkUpzipymcvS3fzeO9yV
MBskxjq+Xtgu5LJnqPXFPlYecm3qbxpAX/EqyTpyG139w8zebdTvcVnciDe6FCbiTySewDqulQ1L
qTezm4JHG0/9LRvZleezXxvRddJ4oDbChdfoTtsH0OJUm9ZuGN6Y3Dc5ieTTyvWncZWrpZj0JHhQ
LlW7afTnXOL9BpRsAbKJrGdsBInH1c2XGnjeQhkn1qo2kuyciONy9rBNc3cMVAog1NJ2afFCJH/h
WSNg2eUmyb5mkPRpB8ivEoC3usifl8i+lgWOPuuQ8PHyUW2rqN3rJLBqPncliq69zL2OnHZNwN3L
6JM0MCCLM4m/fnXb8bHNtKvebD/AGNhBb+JCyUQs4eDwYcQLYiDLbyyyB8/1d4p0eXoTnNFCFqFj
E8eYpE98rHMQej95Fm/ldmJUfRDrIc/sn+KxAKAdJXhsG1ILyhOT2uQY29i3NBkaafG9wrSFkNY7
QDdwPTit1svUa1wNhwBD8zZg8mJmtbCuBoZpLG2OvdgrztDon+r2B1bihwrNdF+06VEuSWewiBzl
P/ewCNQI7Tkc4M0Ay8Z0nGOsmNV2IzhQgkNpH0R4gxn1Nhs6vm2b72dkh4FJOJBWslv3w61ptL/F
cpI2IdjedFeO9WEIaI275FYqtHQg9Dghfzy0czJW4iPpx5ueASxTeZhr+DTboOoTVkqEdkGlk3wD
+K40aSlrc7Gy744IPmZbWC5YO9eN7nw8zywv+DNO+l7rvDvuzZRCCLayjRWa19YIq7ZjAMM5nZ0N
U3sfK4KYbQOfeXLW4KyTJ6OcvTXY93jL3fZ9hINSmXyaJRFhU2Cfda7TWGsXZzBLNk0k/9b1YGaH
yZ/fy8w4Eri9dTHZTDGPkn9r+f2xEWm6YJOkh5hTdVtVZswUPD2MM+78fcIj3NGANGW7t7xh72B1
JYdVb5MdZadmzBGsQbNHONWVkAjGVqKyVwQIsBN5ZybCkK3wTJv6dFMlcXvFzsaGe1mqBCcgH5uV
9kdON0trxeP/UCHJTiNO1kbTNyrD4YD9QaX5RUuhtWFx6pTxYTHGarP0ParMBiI/hzro6pP43rtD
81So7tXEXGmGVg2j4ZG9+pNEraOrUDElEVwKm+yBJMPPgHqqwrvZa4lgQf0q3rTymzI8VBhl4g/O
tJ7Um3Bx981io4Zq4bMQv3AVshXUWXQ24+aupMrX8dObOg+fEx/NsU7QTDnk57iJ36cx20sVGmHN
3GG2ZGmMo9Nxn7ML61wFRjDXSSRIkiKOUZugTKRd9xxHwduiyptliM+OO+5HK9tKluPioxQtLN5S
JLCR519FkbVGtwpgL30GmRgL+svMxlZgeiL2D/m+ht6Zd2qxCyxdZ58UNHVYYbcRDG+eZaYm12Ks
lrJrdYR8rsSLvkHka47hDZyODdjdJWkJtogz2itLRdeVs7REjkdrW6eqtcwGFHSGGgh7ip5+rS/M
TWuENNR+fW1sHA73EKFPQ5prbE3hrquN+pJ4UbLG+hcRfmJsfWx9aYTu/WR8bPwRfZu1JgEP0jPe
ynlevcTcnZnihNMGqxQCPFIsN6wlug6xE0bOi6kSBs2Pfp7uHfJQAF2gocEDL7GQL3D7Z/ROJUW2
w6znfNag2kgCKKjUnfykdwn+cfP17m7Bn6pm0WVmiCdPEm0hslxXGbrIQuUI9nJk7Ujb9lrjb3M3
OtnN8CmO1hF1Ai73HIDhDtoB1pLxnUsKvMeblIR0EyKEXVQY6ASq5OuY8KOWDUWCe5zaZ/RDspg2
Tj9MCl9bp9s5RnSnaGqWSPyDczjQEz7ulZV+m4H/mS3EIHBLkAr5CxEyKJiv9GRhf+3nJ8PxaNX4
eLo9vgIllOgPhufZjdGNGVhO1IDzmZu+u3Z10eP6CknrpobHMGOVEmTWl9vmD9hl8zykegx0QhVm
wCAkc6De6fjJrPRWkCetybZG8z1BqQ9M4TpxREhWWVAAzbjsopGjjsi0r52gx0Z1WN7MwHjQjRRH
XO1U1cuzyQFDBMh1UAYEP8ETDrFhqIkgNN3hzvJwSs9YwwzEYzqr9NvHAoG5iuNd1aWzl6LB8B19
ZerGEWutD5jSjAisHuht2AOoHbF62btqOjvEpijW/9Rqd2nOyRrGbyMZoTyVABLgLUwZ8dbJtKPH
2aVVn1jgAW6PLjsr4/UoMDfRiI5FQc0Kkokoi9m5d/X2Y8YgLOA6M5091zXhRnbRsF/Mt1NGjFPG
xxnqYc+1wVMA0maamNf53J3HhlYaWd97UisTt8Pqgk72bLcWBo7DJXer6SqoLUQu46orjB4Ya0L9
HVtHw2OE2xM3emX4zH99t0MdHdFsc4FCwqDjODqVNIWzOIxSGM20XvBkdobuIcYSI6nooLUGwgRD
RWstik5W1B1KMpQ8dEIby7LhEDptz+TD/LHxWN8VenldtSneZR7FpB1kh054DuJSpXlQI0ooQhZW
RsvwOo7zt2b22GFRfhcs+DFk9KV5zQOUZxJmC+SI3YK4zZ1jAmTd8kz3+63qGXOt8ief+9eJQXjG
zjiEBE6ZenflUV5FrBtL8g04C1zszGWzNQ1Y+IIR6r3xOkUvcu1LX3/XFGQ+AnDaCku4kRpOnjuj
xhxHYowbKzwteN5bxAvUeOGXMe4fEgzsNsGHjw5l5Y/RRRYaniczGzE8WTXzBJR+QyvAS7Vw7BvC
a1i396aOf6OKjz5aVh1qvRXor7bSnyubgVhu4CYY5eVV7ja7wAZk4jv9+GMYwur9kboVEuNF5fBU
VWADjVvjfWjaKwfi/hWWmLsmS4+t4a/Et3BuQGBw2+fqlGhEDFe9osclFKlfe2AJeBtfFUxlkiI+
EqW0x7r0QVbZgM+SLdkDWXaXKT1aKy34NGb2z8C/rqjcZfVKKtpoBg9ObL2qlCDdqjefJE560Lud
y4HHc7RrB+KE7e53q+wn64bwzWM/aXccF5tWi27lJ5YYyJJC89Go8EPITfslTPxrDBMybPvwKGEk
sM297rbwtYfB03atra3T0rh1fRQ1br/TVHbKrX5bDQBlQE0/FY6p3kA/p5lv7qQ/RZN3mRp/Ac5n
wgeeS5eptt5IFZI3w30yRF/QcmjgSRluWZ8mPlIeqbJVm+/0eaxXSpzv6i75TnFKdvgKuIvBPRsa
2L9TvzWd9gNnvZFG2teulNJnoBZGLET/SKBV4AWbAo0ztUF0zuFvmUbDho1+jyom/CDul7la+4hV
FsOYuH6Wz1QPCQ/YnF/5ygVjrUBLi5pULZeHu+zCu9DFc3AAnyH0Fa3hHxj0jM6Wad5H+nDGajha
mRUeLNbkQ+gpzcfFGR+ciDUGzdZOXttGfwpJQ+un+rZhTHYooggxKZCXjhUTIjvS0KCDFbhoWAXw
FUYnVg7zZISoS8s089I8q18kiJNeRDveA1S4itnJYLjPbYcUaTAi6PjIV2ZJtmoIKiFt6tRnww4O
HBYIFk2VGLrNVnVqHMy1uKxzFEM6SYaXOOqO8+A+yCulEkaMo+9jwvmGVq3ew/q4RAEDSyR3e3T3
z2TqRFfG7L4hXe9Rqwa3Rk1rOBRfGRkv4AqhvrIQ2TWZNDBGel+V9veQjZiEQw0aAjDGqf6jYiZf
QT1hNxKwB4/ceN1UjzAWoqsgimCjYe9nsbDZso6B5z3E8/yDO9JXPuFW4uXqUFO7jEP9RvLWKVGY
FlTJglCqP86kFoOHRpRtjY2T4zweo6h4T5by1PFeVuevYg1Vqx1C7+AIP8hTWFNnkaQGydrB6dYi
tiK13Hfb8d9Dzzq2YdbCyGwKvJB/rwu1+8xAOsxsZJ8+TJVFj+7DhP48jc+Brd7CGqkxNDEEyUxO
PKVtoPAHtMEAUeOE+FGczg3bIrYk6O+nzmRCTgWZurAB7Kp/mivYZ05hvc0+wB152FJAdRrKZFnl
teqEDl6eg6r9DIfujz6AEqNe1a/U4D0MGZPjaNwpi33IMuPXcCoPKnBHWoT+2Duev0qQjlw5gfll
aiDxphu3m6XwD5BZXyWHnRi4o0qyR1IiH5vQPOUTjFWBr6zO28bMcpjGxjRq9W7AMTV2U3NbENCT
0kFgZJggJyPMLRRGHrrYiBpqGaM3TBx5zAl9GtS1OTiPmVkfjMGC5hc2n7D7M8lQhs+DCWKkQJq4
DFVWfCRFcm/XVbgJHOKk4LkfiPKBv0BskKXYNQRN9ZoYvRsXc0QfEJnta8XGd6VN8XMVDU96sdwp
XduYRXj5r0yvOzWPbrizB7RMTgwma2Laja0SEUvLa7K09wnRnXNRYuow7i0EkAPdYGS5NH31RuYF
jTWf2ftwk/l3Oca65Lr+syTWvwQlmz2LxXDsbK95xXVhze7OtC3EjP5NWMOLpULw6ulYUn3mJtkS
mjWiasGWF0gCh/N6LZsT3dyblhjpSvUwzgh1vEogjWHyl60HlJhXozdgUuJH7zSgOatvOgZlaTGQ
+3By51XSxpE5sSyakb0qSYiLIhnKmNB0+5ULGdIZgpXmQKlaJjY24JiU1AP0ZCnjxeW1NFDiW+Fx
aYgXT1NM1GP/Devk/NSUJqYWZcYNSO9jjOIsnxjNNNmP1cAktdi7Yf2iz85PXku3CfuM3aw8GEBM
ZRYADnXRa9DVL01Z3g1DC9y+d53lQ1VIUCUu3TJxE6Zq5n98BhPVmvjS62QguV75X3bMH8pDE0bJ
ja3ac14BQrrz3m9A3he9Xw+O82qNmPjaZvfuOdo7zTP+xjPzyDJJH5Qz3tI9sULy6EmSRIucAbOj
+sdAx87XqU/wsaCVJMGfrBo2zCq2EfXfbHxoWvlvonr/JmxY/8vqyGpvshmiaTsH+BXF8ryO8UHC
5tJ6+s//+B//+39+Tf8dfVeXfyy0/wBruEAM7dr/9Z9/9wZ/ydGOTGbgfs0buNVAAxtqCMiW5LNy
c/ffRVpLdvU/W+F/eQt6hmTRtSnbG0knuFr35pHSsSh3ZYvk2co/dQWBwcvqVW8nD5DWzp3jVwcW
9Kee0Utp5XU86BkmWNqPYy9wGhKNHAMe/8ApvxZ4VZiQfvZVQMcUKMxWfIqr9lg66iU2qtvYyUHl
jeZZ7zlCsry7LXWQRtqs+qronKekmAlXXjgti5XWA6N0nr9O82bdjcPTErUvkRNfrILxR+kEsAOd
6s5rLUSZWMDbPlnChDx4uCh0wMeInObRebcn/8PPmXqp+jkGsfWy8TiY0WNVEfHrPYRLeqtI21j5
rvUYF+6hzuF2aIg1Zc3RRTCpimfU4+R8/uvbbP9drLTc/68PWPgRi8H4rxHhkkOGabJncqJvitB6
Ca3xfbG765QnQc+Bm/OiIqLMQ62SMiO9SpvK4ezzYS8AyXQEQDfWBPTeJDdaZSHWxFLW784qH7+t
3kUHi3Ks8UZuLr5+UdtHcOYr/E7gp155Xvdsq+DJS5yH3ivutL7/Msn1WfCPM0ZUmK4b/KCTeTYL
q6NwbM8ZgAIund8MdEjXae9Lw/+j6C3JEOHp/9cX5W9iw/W/XBO6QtIXxkJjhJdelXqRwr1oaKMx
V8dj+aYkVHflD8HuX7/b39wB/S/R7qpwlKpg6u9cLydBQ61HBygrnvtT0DWb/7/3+Guo++SWgfL4
RpLqMMAclSkPfsFIDaJ/8zgbf7NjmH/5HraL5jIFstp3xvCUuP5Di9GyF7wICDjPrzAhTHVLaFxW
xkAz+EwxHzfULZbn//o7mhK0/s/2k798ydIK9dHR9Wwf1u01Y7WVb81/pgBqlx6a+DDz5FfdKrV6
fHqrHLP5UAoGHi6XHroaaB1HUmHtqXjM8gWaewiRGlL3evK9f5PhbvzNyjLN//dpcxjYFjPk5l3N
BFe0C7lT79IEvZYohhiBVRgVIMGBYRh2/XHJ6qOncEGGxtqBrwpnH/+Uq/9D3Zktx41k2fZXyvId
eTE5BrOufog5OM+k9AIjpSDmecbX3+VMVTcVxYjoLrtm3dcsH1IiFUDAHceP+zl7bQmYP/7QNPlw
vnpo2u93FKfeYGrwL9aj31+Z0pWLpkCZ2oxae+kY1HnobEAERBs+NTH+IIVCx6+tH5oxciA/xZ6p
G9o+Vnp7HQKdc4F2YGtGpZcuZNs3H2SDL1ZMnCbQ3C6VYTwU/Arko6EXO0fzIOUM8kFWSM25M9u9
qwXnvkhppAIO78/j93lo1DSZon26T2ztgZe7jb32qjsd6Y3ZfdPRPA7juUbfJXdMUsXB9Udbcm6Q
lXASkktxhYdE2SC4JScC06HR+rjDT3dS1o2PDSoWtwZc+JksgIVZjGY94YgHZg8HOLLaXGT+TUeB
IjWLbeie5UpzcfxJHMhJtb2sI9fKPje0UFnTbLfoXQUAEQVmnLMZHZbPEOIp2+Lj1zr4XffSg6hw
8Zehm3it0irBn85ERz5aX9XWe5R6q6qzLpiR7BopCSb2Sopkj1/5QED+CHCfHnIR0+ZjhTE+wpgD
yN7RAJGmihNZhU3H8UvIB/bFW6ftxUoFQ9o6DYnHlYqnJwaxatpcd9BHpIMeL+SJ1f3AC/bxaD99
Ew1zFq0qCwUvgnqF1LyvxV0fmyc+/dCX2AtmxTCpvVU2PCc8D6hosG8sJvaiKocm1WhdOcI7sbYc
mnd7QSrMClHRL65Qn40ubbxj+iY+8/XuPQ3GjVl7NAFa7llPTf748By63l5govs1g3Ukl2RahUJn
XMWgQSNOfkad0qR0kBn74Lml+POvTbmPTeCngQpw6Ql8hwuWTLHWh5AlazsD+50Yic6JixyYDapc
lD5dxNAVLLwmZgOFGLaHQ7RKoWWkEtF7/LEdeHHUvQmRWV5l+TI8QG2l1a1ct1D9CjGucy15PX4J
+YJ88eKoezPBVjBumCyCQsNZAnVNKRp0xYnF8NCH7w17nPQR6ADPW0vTDYvadpMSUf+VG9fdvTWk
DSatrEsbzUmlnjsVXrptKpQT8/XrkaWO9PvIUmRTdAuPxbXj07+FGxFonY2OUczxe/96XHVXBoBP
E0cpjDauRp5LBoIC3xdLFt3GKzFRWtAUdOPHL/N1PNFdeflPl7Hr3mF1mbz1WMHtaKwXL++3nKxf
DtTbELecynn0r7Mw3ZWP8dOFvGzEOSSkTNin/ZnW08+NDYbp2yVNL92L7idPqpas7Uj7nofqrfRW
k90qg+U5H7LyUNqETBOsXw2cl4bXbDL4qyzM4SEjc6KG2M970SC8Bk2au+UD5JEfReNedHV3YjYd
GvC99YM28UD3I81b1xZawFgFVxOMt5Zor48PhS7fp39+z3R3P5ce6BNuzZGxUOhSTbVHKZvt+zJY
JJPhYZFg7KR5goOxSB/QuJ7nyOxoCX0H7DUfCvtMhVAdaRW9Fq49iyb0WNJP0BjYVBkcjhy/zUMz
Zi/gJEWijKVCaVqkiI7o1OGEpy9WTVbuegd+QOraJ1agr0MD9c7fp0ypGo4ZJJ23DjWKgkYQvXWh
+S++vXthhw6eajIAdCJkiS66wrrTA4Xm5uhE+npgtjt7kcehARj5NiZbkMsgPahka0Wy9LDGYMF5
jFkCRtV4Oj4gB+alsxeIPCsRat0yIGUOfbiq53Uf3qaiP5Fx6F8vzLqzF4lCLaCo0VvuGjwUMm0d
BWo72siVp34uXaZaFIt2mHLEjP0C+/gnJxnuKokcKHTlsgH2nUqNYF2lsMySpp5nqXiRUukc7ruj
25eG4qYrQd//IPvg+tiALyDVbtLFq++uFKc+8YYdmFDOXrALVLXLQZq568n1Vx4WbjnGQv/aIOyF
t6zFeFWMiru2gJb7ebu15eFrjIXTiXXywGvnyO/0KX5arVVRXvOJnxRO6aoZaQihaIspRzhPOMuH
I/p+/Ksc2Hph9fb7pcZoDINiYMBNJ/tmxuN1FteozYILkJP93NaS5zCsjZX94YGLcAFSeEhlvr6R
TloRbTlpZAO/C4KlwCmgaYz74zd26BHsRZ7GBx8UlDzjcaA0TLe4pLla+JdK3aE0mT1+mUOzZC/s
+HYjRJLa7pqQ8F0ztBsXQ57jHy0n2hcR3tmLOkNpKjnGXSQ7U31rh9FVqdovURf8RGB7YvQORAN7
L/LEipr2kCXwFnLSpz7WKM8CJqoH2u6OfwfzQDyw9+KNFmp5EQ68RXoA8NGwtz2ef6Ym+VuwWCVE
jZqxQ0PTNDjLqEKM75Tq86SU17ZKPXxsNmqlvGeQSaIizvGMGauZzXmsUlm3hd9eA5xGREzGBp2K
3Q3SYo6TcL1DKYoSN+yRBSQZ8o9JPxc1FTErTnFviV9zRO5pjC0wRnJxqC+n2l93SRQSoITUtypk
C/gBFGQN1PfxRpU0QOl+dfy5HHose2GyH83Ka0ODCEDcMsrhPkM8D/KouNZT+3ZkaVY6jV537/vx
6x0a6L1g5g2R35Lzu2tpqKLq5jUt68+NrfgnAs6BuWrvRTSUeIUGhxMcP33VBZrRUri7Qmse/bI5
8aYdOG7Q7b2gZgN50H09sHHZbbZFZl9Laa+Oni7HFkTKuqX6nBoEZz7Jg0zvRrSqilmfyLEPPcK9
QKf69YAkRLNRGqKSgZEY5cZ2SrQTJ4+HPn4vXrWDX+GVMtrryEl+NDBGJAdOQvaPT4CDT28vUDWu
C3a20NH7B/oVzDgXc1jeGClokSZcAx0k6EolvIdXLtJAwxXJuRvgEEHZ+8Q9yO/yRUSz9yJaWDl2
AUMHwVsEZSfjFJ8Oc/Wb5OjVA+SCHneaOijAQXQaSnjnWu9S2SSkb4/fwIFEy9oLdwldYYNSUqiV
Vla1hYhYN91NRi+gpYuBBdjEx8keTqWkB15yay/20a9UVU00WOuaTYdEwHJ8LL0v7GkboLGq7gat
eDn+zQ4sQ9ZePIlbPTBbnFhoK3sBrEJp3Fwc/+QDh/a6tRc69CKjA7dgVQuieEOb2ZlknGJilKFW
pMFXI6bESXY90P2QUPENRzypqsJ+lgDQlEebwMfX7dressHWZlnbMugYwAPd0k/M7QOvjrUXfFo7
0M3aDMUaQ3qUEOp7hL2K704nctpDz3Yv7uC8XidKrgnoiQxbOXj3ios2//jjPfReWnthhV4zlnOk
ZesK0PMYaGfyS9DbuaEbDQwqtkIBvZnRYGxdeqvHHtcBasgLE2zDidfyQKZk7UWeKdBzFXSMWFtt
laBZMBcFQ1fg1TYhII+M4cQ259Aw7UWgLBZK2hS6WIcdZrd51jIZELPXdnPiixwaqL3wotNHFXFu
C0wNkpRLkiANNI8P04F7F3uRI6t0s9GgQ62hMV1KKzsjwhEuitPhxDw4MAhiL1aEeUS3bK3Y66n1
35C9wY3ATgN3RZ/RDwbl5vj30A4s1GIvUBSTMkUxWvm1qVnxRlS0TVBDujJTQMg0nVJhowHSwCrN
83DCCQTYB3Wov3d+D3eQU3bJINLK8dKdAJUfv6cDwyb2AozTF5Hji4ZbUuNnt6BcnXbTiTl36LP3
QgOwvc7DXNxZq/i8AWJ+LVBaH7/tQ09SXvLTHstt6OINcw/3BjLGsqnoctDzh85w7wI3uT9+jUPT
bi84JErqt25GNTJDmpYmQBzl/tnIrRM51aHHs/fqp3Zsj6pFTuNwXqI7uMDQN3ViWD9Kpl+s9mLv
fS8wUPdhKCPrp5mL3kJpWwhAZUTIDH0ptizgvaJjVo3vmAINdGQjSyggEIxsBRJHPMd2ue0T9JC2
eh4M7pU7aXedZZ050ldQwWv+xEgeegp7cUMgde2bhJe7YYPVAShX3er5+AAemCQf26JPk6TKbGdK
Iz6a/fijZH2N8hmgQzURtBy/xIGyPtzG3ydi4McZZHuuMcUqcvt8k3KOvQyi8H2qymHeZ823Qau6
OfJXkCh4gAJYNGhx1CH3Qu/oFjSElIvjN3Ngwpp74cXrUGFQHeFdZjtMrFgkgX0lwC0e/3hNDskX
c+qjSebT8xycogHRPvD5Gb2Rcn+GCTlL5TDTSsjstlBvJlixmdrF89gcT6T+h0ZxL4qUtGH3U1c7
a780lr5joOWmYa4311mS/Tz+zcwDk/Dj7z99s1BV9LzUR3ctwBdQuVsj06fNKGoo1wFqFtKLCt8L
M0T7UNTZMpuqM0NBwSIdtAw3ufFcsPZt9YK17CusZ1qlFDzK4h+ldEFUUFzA9KLvaXQwCM6Cs6jF
rTIub1JDfw9q7Y51oYcY5nwbEhD4EDBoNRpWequ/IKe/yjoUKex+Ua3v7EItkQFiea0Vt30E2bVL
18efgpyyXw3vXryzE6NAcgE+JRqoVQJAQEyYXTglDdxljFdR9s2gdfH4tQ4theZe8LPa1sFHAygN
Dxg5nqhu2ra+0lE/t1O9oDp27apAaqahppBPvQkURjfHT+GZ44FMSpyzLNlYYX4qfTk0y/bipRFZ
QarZrr9B7r6y+vCbxsN2k2EBeOj1+Hc+dIm9SJe3itv6WoB4x3Vx/FLCS7whVn4uyVPR8vg1Dkxk
Yy9VGtNUFHTG+ht8jWv8e8qbomg2xz/7wPww9kJdCb6YBQuTZ2wQqplO/6DGUYkWYUEXo5K3jA4F
jR6fWMEOPC1jL5gNYhrpX4/8jVdpy9JTGBgAcrRpnocGvt7Hv9Khi8i///Teu67Dh9k1CC8NA8u0
e0pcycsA4xTn5oklQt7wF6+VsRe/MnoTmz6JeWwaHbKuAUPRs/25Crp5NnrIuJDQHv82Hx03X11K
zopPXwf3zYHed4pIuu0/FF2w8mHq+CHYQaXXNx5s2Q6yP3WhOzQgV9TIsCSKoFIp2rjowgIVGZbK
6DSCHAwJmxI4lZrYnrg5S75KX93dXnypITvnZRoHG88brouxf1ILAm6OuDs1lqMdPUnbAdy/M3Sl
vCCUy24leCbKy3VR+j90u50Lw9+O+niWwy7HlG8xDv1VggRNSaHfmAqnkeWkP3qFtx1s+0UVWJqW
0o9K/kQnm9YH/6K3+BtMrp8rgg4dz4/AKt7Usd1pSbuJB3FTqDGUdyV9GUw4gr3OVrkr/Ut/0BPU
ngh7PZrPifx5uwCkC1WSs6mZ6MOH0XWeNQPJ2wi0SgrYo1G5qanyz3S1uw+AuddKDtJq1G+hU+A6
ib6rznGBUcKn0hY7Ux9pe8VDydHetUBAv9WuHb29akNx4UfJtW8Ul/lonPXAefHjYsmAjlAC+m13
QjfPlC76KbJ8I8FzQWJvc9v8Vjnxi0ZXYauIb0mUgz71tZtRHe5dXCycfjpzcu+Z9WlTEGjnIu/O
LaEsse0zad5HGo99tey5MZPghzsWGxmwDHwr8HNoZp2Wn2co1msQe1CfBmS5ZboaUFJF4fTUjZDL
GLJWVpWQqJGoG6g3u63ae8C74Fp547dIRdIp9UIoCb532DahL/DxZc3jdeTj49G6Zz6dUwUKdFGQ
eyeorKvkrnW8SzP01hROzaUQ5UbR6CoGT0nBt157XneJwLaZOcjELFt/k7x/ui+g/CVolbTMwYNN
Uc6lZ4CLVqp1cQvVzRy3BDWZKYKqrCcuTOAfx2c+goOvZ/5Hh9+n9zIKO1X3HAS06NWudb++DQS6
ATmBc9wspj74oYfFqgi0Rzafriif0w6P46LElAD/GwNFCMSTzrx0bHR02tjgCh1Mz3pr0PA1btNc
2RimOE9981UbxotcpizSGgVwHHr2Zp1X+JzaY/YyIGfJaw8SAqlLEk7oEkFuxkjGG2gMA9OsLT08
MUTyUS2YOu16Mm0kyw74THuh0emdJ/61X1dPQYhLh9WCfUnDjRc74QwLyouIj6tLDmqkJREcvmuD
fKrWgBzlJsLeDlLWlLT5ma3Sq40v0Lph15EDGS9lTZqCBLrrJQxVz2gvc0xAmDkVJ3ctSneqkLJw
ZPW4b4H73CFjvbRx3QFxa8LzEldBOF3kwsMCHazaXKkUsTbjgo1z49y1vrq19YanAFoF3CcdUQ1k
RE5AQgL+5PkbzMa+I0haWVNxUWFHYUAnyBL9Iof1ENlpz1GJsdWkmiGrl3rmXce9/9pixBJBJMmC
0JtrlTbHXuM1NsCo6+q1Cqc1nvCVH0d9QQ/KkxybRtb7RWi919V43/NcNQaxquIrWUYVEisErNmk
twYq26OjteuowlfK1porDy7vXJ/0VQ7/BA4QYEG+tJwDaVj/iBI3WhnojWu6lofKSFc6mwx+c5M0
8dJPxtvaJc8Sk/WA5Rtv/32ocN6a2ChbW4r2C4gZ903V7uQxvu44V5MvbkJGs8WbqZS0tky5beFb
BdKZBQVACZepH7ttFBgr1dZ+SntZC/Vd3GYXKLLR07K42ABQ09bngEO9EzgIoP2bI32BShAUMP9S
7DdiPAfokxF9/dh2ugBDi+jeC+yzQFPGWWmJB3iNL3qLHMf0IL9OCBpQOWH24bw10hyUhj3AEGXz
aKUAhN3hSS/Ny4BeolmtwANGiUZTqnetYoBSKYgieQ/u2yy8y0xnl4r8vG+at6BP1m4ZolFVsCKu
Sue8aLVd2qNIruvmG/37sNXS8Tlj5UxIzC03Yh+dRVcS2R23yO4r0W00UV6LyMQIplO+mb1CrWzQ
bzjAXNv18KPzhqXi+CdiyqFcbC99To2+QWVIh8sYGWwunGBta8Y2DgZr1rvTc+lhlJCaJ5buQxfb
y43LRPgpdqq01fpiPQw2RwfNpTJY4yw4B//jnchdDyVje/lxM6ZdK4KR5rUwfPJt+6yj1Tnx2x/e
dKpz0TgUiffyY7+pXC3zE1rBQFDOwyK4CiPrzoOlweJVXvZjem/FPhYcvdXOmqjiSKxCyYRIe0jS
Sz0yLvFqeGtL89amn4Kml7PMtTaGxbMwI84PBU55gb+xXRAGtEVfTWq9CSuxs0RzVaPdR+WyjVT1
JTaK+9qmR+r4EiNzyS9Sq49Wrk8LjDMEnaZp9OT6cXTfmv03TXPO/UE5sXM59PF7uXiTORmV5J4O
t1Z51k3trYKBbzLtj9/9gU2LvpeFO21dUxUNqLXn9iZ0sw4ou9meSooP3fxeUownwoCLuisdCqKr
SQf3hL8e+8ygLy7rQKbGzaIPvHP2lp5xXYEFn+zwzDDu6Jk//v3k5PpqdPYS33YYtVykdgAYO55N
Ko5DdGGAU3sfSHgc8sSwCy8BU22OX+5QG9C+jCJpMsPCnzXYBEoHDvnN86+VHpc8/QoinJUEM9Bg
/CFR4nWe38hnIcXOno+COVxH5EAIVWYtKW9vBa9RYlwEHjV/Cd6o0Kty3JOjcqdz3w1JsOu++uv8
4f/8JqqrP0R2P/JirGgIbPb++O8Pecp//yb/zX/8zu//4t/Xu/zqNd3V+7/027/hc39dd/HavP72
h2XWhM142+6q8W5Xt0nzD9mf/M3/6g//tvv4lIex2P39jx8kDGhh73Z+mGd//PrR9uff/zAgwDGp
/0NYKK/w68fyK/z9j/vmb5evVRN+9a92r3Xz9z8US//TtVXbsE1h67YwZI9dv/vrR8afGmB3jg1U
Q1icvzLBsrxqAiRqzp+aztLq6oZlChWa4B9/q/P2149UoUPDFsLAWEel4fkfT+Dmr1n716D8V4SQ
QjgWMmhTM/g/zXKtfVGYporBjkvbWDTgfRNIMOSaM+NUw+XH+cV/vkK/LuPAHzNMQF6UQnjFPgW6
sDDqqtdU9tAN+QcVkxhcvIfDiAa5forlMduqA1Xc5NnaCd15EbTzON1MzbZky2EaSAqyABPe+2BA
r5dt8+4HPAELEFGMKwZbjyyHCitg2rOhLNJ8Ppa3QddyaG4ufa3a6IayokY9712ZdHC217kz1bRO
xKrfQ9XHt3Q0U9UdIQBuWR/V4E/fUqlswMCjbiycOp71IM4Nc+YNu08z7NcIfpau6h9HKHsP09HQ
57uGaem6vb8t8TUvAOIieJh6iKFVw0YZk2kAqQDiKahEIarNBO8GFpenchBvJXrFsDQzilZYHHl3
7XiHD/ujk9pUo2kA3rX5e+Q89sJfGB2bRwfz4U7nqT+X+EFxHkF8Wek5xoV0Vbo9vYOVd942b1P5
0Nkx+ncwU+bb1N82lonFkbEdeLq0JSwaCB5p5cydNkHKAMK3ZrRjfQGlYyaVKG2YwhzQr1QVnwxo
QWnxo8OdOTOnuTW2c7e41NN2bnj2fGz7RaHeqwnLwOAijU0hiw6zBnVb7oKLq7R1GtOcj4RTB83X
0K6Dp3z4HkPTsf1kZpMKG2m7qVEFKOltif3C2BXIempAJnhldQkoQhfLWYBj6g6Qyjyjx8g3EsRq
KQAANqXm0hvHeVboCzW97WnFqAFEBOkCLLgksQAY56cBPnHt41QD8VCyde3u6ireVK2Op7SxiiTw
ocNAIr9MgnBWlspy6i7NaWcNyiLMc8zGmlsjKM5Fky41iIv10qjhAVBcgQBB2UFdFLa/aBibDrRI
HOlro03mfcnTBhA6RPYt3Nk1uuFV7ya4oyDZ1ndxxA6swepDeZs657zzp7lt1suONQwtuQKuUkPK
CPFxaY1PzlsOMysvl2NUbQw6uwaOa+FLbWlKmFtDeRmELxPbVLv6bjPA2mQtstpYTvm6hvsS1AoI
fxv7OwSm06yznJnj+OdTmF0Y450xaCsBjSaauq2pQJgJxvNu1IHSSPkiXWZ9y67jR8hEAZ/AOHxP
2ZHGGrOLfWx7K7RhLrj8CMyGrzhliGnNaiW4SjsZZ5IaP6mPYkC5O+lIILMX0pGLKLdWdTli5q1d
G4a/GAAxFCNNcRmc0dBbNjk4zEjB1LaGxER5nT6basvmHQjTZVfTfCHtwR3fwUIm5KyDPbGDQzam
rsN5K+Hgx9/uL0OIY7rC0FXVMvdls1NaFYVGA94HHLcO3wuCY243JwLVh6Ttn0KI7agQ4QWSBHtv
axD5Og3fOZFKrcF2hvdqvYpgJSZYpJvmDLO72RC9hD65dNNx6HJeQYqocxc93kPULwNrOHFDv6dY
vyLnp/vZ2xd1JfxYPWN9iMfLoXfmff6ewsCikUlJ3XVBEc5v/4qj/6/TlcvwRwUK573Zz1d+S3H+
f0pqVMb706T856QGZAJpDXnN7ve85q9/+I+8xvhT1VRVhckraPT6Lakh1YFVQ7uUq2uyWf4/kxqO
4kgzIEw5QicX+i2pUYXmuqbBemeo1ED/G0nN10ukbgphqQ6rpLmf1ngBuCdz7AyOMt9CM2XVAw/k
xbMX4Tw6+DTo2jc1aFeI4JZ1hUePDcwYFBI+JDPM1JnqIAm6G927T2m29pJd6nNihgAmpwFWiFkZ
vuc6xeHscWIBVOFPBiDPu95cViZQet4pX0SLqh7WWvpYsT5GKYciI4dNQiwSIn2JvUPIp79W9rTq
1N04bN22n+UzsEDJbexfs95lOC4lPjQjAM16wUEifX6s13pGi0kRzcMmnMNK2dSKi5uTIHVCkF7S
CQw1Bf1uHFgLPjgM+e1moXasg6y6la3NUhsf8uq5V5+TYKejanSRDTgfJqG41XcuzvZQpse72rtz
IECNoYofKilERSqBSf1TLXOL2vXy2Q9tqrtNToxYR4SNQHMxGJIx0SM4ujJK9jJeBuo3VTVqTC+J
pAw+Wxb91mVPY6rYmRa7Mn202hsR0taAN4oYW1ykMZIs47OJtSBqxNzQnnCymbylRSdHbr1x5jAH
UYh0B5d768GFXS5gvkD9L/zn2rrrgZfJv7TVHTzQmc6vTkCg1YAvGmJ2OFkzGzUKi9wsjHYFq3+Z
rl3Fw3JwWpXNbkTj6WJWYUCp1IJNZCS43Gyd5qwaYCPVTI4knCv9G1BeqDTlzIzTeWc9Z8lz4dzA
+sUZSVl4BjZ3Cqr8dJdhpRgLchY3PhsbdgfBrM5BcE8u3u7avIureSrO6j5d6h3/i7GE0gNL8Fj+
dCyvmm5ZJrfQBRcqTORQu6zbcjOpAe5NycrNH8fpLeRJlMUioR4LgCAcboyAUbM53kj6TVU/q+GZ
mbFRVGCfZfV8iDA6hT2c5SHdWdZqDOpVAxlU76fzdthN4Kuiypwvt1nrIwCY+zChfOMuy5+jEr8n
8wK+Bk+/fg6zXeP/T0bmg/H7f+F+0z662VxVu+xH8Dey4teMA6C/drBymyr/2a+oLLQ/8RV38Ydm
W8lWRPYl/tptCvNPYeqCQ11bswzVke14vwKz+NNGcGi7jqqabCw+9qi/dps6+1CbICrjOVtUldrI
fyMwfyjAP+Ud2M1ybXatwrB0hwqcPKr8tEPy7NyIHWcCEonIFayXSedEPkqLlhu/DfBmpQOlql+D
PohJTZWbNDUvWoX8uc3JmPHB0f46tPjtzOLzbkoTzl7KRaeWwZNi4RHswB1Wjd/vKYLgaVvJQFRX
qnMzSd4zLYsXWWMEaxARK9Q/VpBRWYgoaeSB4647tZCe169V215NsBIJOsD4Uy8qZznMdKVUcQ3A
LUV3kxdQxzTmZWslb6gkGyk+aOM3yx/pJiDd1TDvois1p3Whzn9mHHPOy3JqVm4/NbzcxhXWRAoY
RvKgqO2vLcNcuMFr7/pYzlk6rSeR2+CiPmzLoqHJpjwzo/qlDMbH0fA6AHMd3poaUAHDoc0l0PBs
XtVJhZ35qF6EqdWfBRQmRmXCisdSsLofgdcUlPvygSUjcB5A8ygzvemvIIL2c8sq3HlQn8Hiv01K
s6cS5E1Lry/PstTbRUvJbbvr8bWPYFI5FhDwwRCglGuXck2/CrX0vO4V7bouB4RFg2QHV+68M7sb
E4Ilp9XjJuwkn6Yq74xE1pPtKZxzZh5SCcFhkOaedEkz7FJVyUyrZIQ6Z/fnkHjCOU0A7WIypmvq
BONt0ofPecyeqHX6m7RIL+wEtzElgSUVqy6EN9wOOKmEaQ+lu2rjtSxqWL4DEQ6/w7N+eCr0DJe0
kJIjdjZwmovpXDdgn2r4FkeivQkS/PbgzcWrKUrqpe8r7aIZr1Jbr5fjOP4IMyiMuAFMkM4GjOoD
h8vZak9t6xYwM71Jilst/DF+y5thKWo4yI5BVcww47sxN5+yIZ9u+qJCjWtgd+vG4xmQKHyxtDha
piGsNguz7nyiZqz76U1kTN/jwnJneV5q8xgvg1AFM+qSPoB37EBya/cAu6N58NfJh4+zDCJAK7bO
8lTPoPojqnO/BW5erK3A+ukXwdwdkCAKubVVrX5VJnq0TAYNRLpR3lUlNgkO3sG9ZUDr7RmBUO05
AA6dnV67W69l/tVpac39GPMtYYGEzZv63nQ4gLGHkeYgX4MAa686K7tBTvXkiPzHYMXBoiAB2E6L
3nmxW2PnjzTfcaaUz9MJsnX8GobttEJB9pbGoDnbprpPuwAzxv5CtUSGC9F0OQVolsVQ3nL1rLjD
NvHBbMDji6550TApLXL72izTdtk1pEVR3240s+dwyX619BTyuhFfKHTg9Fhb03rof28s9WFyqp05
ter1UFbnvVilTo9LpwY4blLHC22ozkaDrT2Ns5tYBQg9sjzPypZ+55Dolepqg60fbqUuRwPUU7Hc
8JpzkLQ2CI6N10F0VVG44/AVMsYZADpjSnajYb7hQYJF18jpbeRaK7brP5WCqlw27OpkpOBhw2js
LONOUV+HMVgnufHe6tPlqE7GKunohlM511DBYC3LwpsBruvgkXJaVMUXZhVMMzTh5UPvGuTH7nBZ
qwioGipzLZ7vpXreuc0Z+mPISrgKNfVzifOQl6fgzEZ/oZbgjjWTDFMtOTgpa76ArZkPxVA+uWP8
sy6yn0DQonlvcIAylR2mae3CkLYLrRXfxEY2rvvcXEy4JdUBsF/FSHf4IY1079EojT/CoouDnSOs
S5Cl6u1kVxfR1Bir0NbjhYq7qOuVF2mVfh8t7kn3X2wv09eZKmBqEj1nqamlq6I7I5ThwEgDfS7s
Zpkb0083DSlXNm6IxUkeA/z+MHgTtC/E3ploSgQEo9M8g5l+Lznc4Hgi5LDD34XwoulwEY+GkeCB
N1ziSsZpmwPJHzfjcDbY0QaB+SUuczdhUl84unYVJt0mNPOtiNye7azVLgWes9h2YQjnKatu4AEa
ZhtgmNzW16nmUd4XTrlUlGmVxvamxJd5wGNlzrEArggwdUOFJJ9WgxCcfvS9qXvAt6NizHVMK7TU
pzDh9+HW6ZaaZmI/pjzgdf69qqZyXorq3q8UsPD5tiAXrIbyoz6/qEesBcrOvS5a96GwMZPugpu0
Vd/NHtmgeRE6hTSvoZe9zThGTThbLbx4XJYAzWuwruUI4E4M4sI2vS0Iwhxkqg+1rtULWm4C3pIw
e/LwLZgVccl9lEFxDdr23MyibeXfZXEIVhdvBlWnRhzbHaT/YtY7I0R36YSq6PGFrWW0Ag/tuHW1
AIohaisvzpeKid1fjGw9yuwbiMO3rjTyxtmkWsC7fPB1mO2q8EGOuLd207RXQeXA/s/xVNV9/0Ir
A/fZY5eXxOm3Ni7pzqRJcUBQHmDavS4ES3vdvk0OTguUGbOt50lrQ1GgucYGxQ0fHb0yZhpZvtnj
7uVTK7dc8UKJKn9MnE69CfE5s9REnQVD86LYtYVDYPOSC+jGAPefRwKAOYzxGqXAMCsESMbACi4y
YzEEhr7WASbPKzU0zkIXpQnlgPNJ7wwO1kDeF6qVzAqdEz7EhOPKVZQLkYz3wt3QjwN2foK/3+PA
Ww3FcsSnWcT90vb6h7giFMR2tggrnF+SvMWnooJJCTy7WupASdO0De8xi6Ar2I6RA08mBXN7kSru
ZT8o392oaZcQCdsVaJGHjowDF0L4/yKt3Q3Qy4LT3RUijCs60+kaUCAPaxon+9GIvxBJ2MzA9suy
zWrbhep109q3OgdMatUZyNX5lqUT3+YJvlZp6v20i0Z2kM1F5NO0y8YFJ7Fy1WZAZc1kcjagmdk1
NyrKv2p8IpnDXwyzTS/pHAgKj05RseZo2hgvAo9T4WmgWyqPhospU1kLsBdVHac6qxLlW51glMC/
1xZhlNr8en6dBPDJq9SiF0yAArQK3MS6wFzxxjdgbTp4y4NhQdQJ76MRU7hItUjYbAsq98hBdesM
xSrVxhKVfgBwPBrONTxhIE92PiYIi8bPyTnEXTrkL6aLUY8ZqGtbXJoOh8SKSF45rCAAGgonCG26
xa54VlnlFmDAChGucq6ZLFFqkd/XCn7P9OXOheIky77z0jmnvdRDirC65PzTnUetki5Z333cmacL
Cc6nra55pQOCY1gcC2e1NsWIgO3xgmrMpiJHXZoYgZwh2mDPWSNQ0/RhoVh0crQ+wEC7T4IzwP31
NYZx06L0unHx8Ue8sf8ve2e2HDeSbdlfuT+ANIdjfo0AIhATZ1ISX2ASJWKeZ3x9L7BudkpUpmTZ
L93XrMtKVcoUFQMAdz9nnz3sBqSohUs0KxIse4ndrI9j6sHlHPTjfCVs/aOU2X7iFPWCZk62pCgH
N4sjzocWLdepmCaFstsgBa/Oo0uBcSfRA0LZRISzwF1KDwtPw1XPxAwiUbo3eJi3TVlFd7miHPAj
3wZWFV/lo36q29AmBVyang0PBoeF4L6oG1Ivo0cj6JSLgr1G0CMvnKbhAYOB2iujo6m32JsqJMQN
gaXsyjm8mfLKhgMYvoYmbt9iSJzr2pG+apuxGy9a7M0GIj46l2MpROs5NcFQmiEOWNcWsL5nFElN
0hFclKW7Usdod5xtN06j4hDl1V5O5oJtA8V3ORNhlHWMMCK/6MlpL9t82SU61smlZZzTXFKi2bav
UIskuNLXS/SqLMNpjjQS2uS0LddXMepspzRASgnGCds8E9UpWtbobv1hjC1x1zniSxlMJFFFJGTH
iImwCl0WFkw3fhIlgocmwKybR/0Q2sp6bi2PAxz2x1Rx3FK3F3fKCqiNY/kZX0L8Ta1b0ddiIxur
vagmeqQozyUW4MoJ/0JcfRmLnWgLaYqS11iSCmxXqdgxlVq9+Ad9fTy5vEqFeHxxI6tZqJTbaM8h
iunvFBPJrsvbOnkyigFb8DSH3RHmuRuLwfFTOI6UenO7TTCBRDlS3B+4HPhlWJGzWwIGJQoBKnDY
ulOTF+gfHOte7fAsT8RLqWWHqh/rG2UqlFNO8gQ5W8uxwzXpYdTwxISISymRtsWp1YddlpGLa+Qk
qWQWXlNTzCRyadWrvG2gAiZjtdeWmVzvyvTIikGZnBfNrlAbeH6WMDZlSNainASiROpCFZthN1Sz
T6MA5i5U0O92ASTrAuKniwa7UEyKFdA3sZzsT/UIflUv03B2RHzBr3S6srQaFrdQn4oRfYxlQ8nK
0OqemlH5mkj7NSBtcp+qhkMyH97eU7HAEsh6DF+7QXwJKuummZIXtUATkkz16Be5UpOyWhAbN6n6
9QB4NmVyvGvS0hVGdM+zo+5lxolaBeFxqMdtM0+EsavDZ7Mg5zOrlxBfSmGceuZrfiasczoYl0Tt
UCRRxnsacPJuqNIXTu32MDSkRNRm9IDrxeJUXwgPMQ/LTAYMLLybBbmsw4Xx2BuYZjZ1xAHVBEer
18neFSywSVRErmgZHAk73pe5ZXnKsgbtwp+uq9J4ImflJYl3YbdYV6hGK2SI9ksWEzRq20nhttWw
6yYafCHliR1L7qthMMkrcshrN2aca8ven5i1KaNWbfBEEsduMq9TR8k5uehDKED3amxaV72iv6bW
nSbikQIrfiICur/OA7BGLKbZY8xLvnBVUs1BORSShV3AnZY3GJJD/JXFSzPn0mtCfHkNg6xUBT74
Nsinr3VNB56XYBEWxS12H4U/Vjmj8FnV7k0BQBhYOeHSrXZhVZGfXOBWnaM/UXIcQ4BXxRxeYXdr
+g1bQztMyo4gtCkKdnY+LltNCZGQm9BK8yr+jM7hQxlsiA+rD0o1s2r7qsYlrrufzQrKNxV8bGFT
XvcUDDi73DhNYRCAo+c+YMI2kNpzGqvTITS1505NFERVD3NPVowMmg+hNW7x3KpvOQ/Y1OJF2epU
w56mqQNbFYsGBiYxwp2gBDGbyJ/amG/9WpQ1uK9lYcBE+7BPC3lvWgFe+rilYGrlCoxwiD8z2k1g
m+Z+cLKV6b3FUSc9hAOKmHjCebuwONR7o/eQclC14Ae+q9PmE/qhl7QUywVO+2qmf6in5WBmzN96
mavgxxl+PMsEPkxAyJjHkzfm+SdCSwHZIwgHTnYcoCgCfcO5DHIix3sKvVhNIVwuxwHtyIEgICwt
59FLg5zqQ6TDdh4hn2bkap8qRsLlhOVmPSRUBZ3WukMIC34W1AAirzZt2MYERzBIl8K+IQL0A9/3
DnfwR4Noer9lZ1wm52IE8jFOGUfAeNNy2zn0cw+8Fl0SnbHBMMm7IEk/to3is2zsI28LrpBAdFVl
t4PXDxtdwOTsu8If5svCzkpliyVr1jK0reHJsEQyz6j4qm3XfFHm0NrJvp024Wo2EEVWe6zx9/Om
cBHM8NTYVwjLQXTtPLWCbio1GBeMnVMxYBBykzqkI1pNtjWVHgQmFXRA2NkDo5zrjmohSfEK1KLw
IyxU0KhFdfu4xnZfCY5dE96aWvYtDgW5M/SQm5gxEPmOE93M2HtLV+bXjQi2jyY5GqeeDW6MPGjI
x9KihE/I6dn3Xba2L+MrZ1DrWvm0xY7W8CKnuFJ17H1jsKtJJ5o9TNKIKPFkxYXkM1sobWxqCO4K
owZKbirq5dkSlXVrO49Joj2qZSvP1YgLbzOYLoV5cWiBBUzFecBu4B7qNlEdU3CbF5x6802vczgI
UoUAqmxXzfVvFkTcTSCxWVvaGmfWlKK2Z3rOwKcHeoyHlDkBsjfIyKF5zAuqB6XysZJzvLI2iGoQ
xXORR/khmwaeJwqRWLMfnKVvdv2gpKR0AWt5fUxasGkp+o4cnY+tjpahKpdrLb8b8PfeViOiWXqu
dgNm5IlWfgvD3vCTrnODaYg3TKUsIh3ZKtqw8upWJedWIRhZky56VDZMwtFSu/WD0KGNH6xDoevX
Y6swAkrq4sChJa6VdHhlb/KtfMguZSz3XUKM/egwxuDhoh8FbW3icaeoEqp5nVunztS2c1RrxJWF
DzFUEJcFTy5FCxPGEONTL9Qb3NEFeTvJV9skq7HFZLLRFcrhkHoZTcwOQ5ddai0enjmTz7P/IXYW
j+Og2lnW2sU2+Mjopkc+A2k94dot6QQPpH0SbJvIulO7JCKFi3poDCDWl8FSbGBQ5fuhGr7l6BFw
iiSt3tJXs7/RozCAa0sVYxIFeKrUkt1dVmQyORPcHdAbIUuy7OJbFdsvgxADrN4xAKcw3GplsSua
vCIQQ0SXPh49vYphH1aO481xfCiTeNyY2IFVevMxd/QnvHlvgr7trpNxRRGhpKN6jAE76JXkMO3B
KbpNEHwOu1rd5cJW3HAAurb18cUoyYyKi0sX6DPxVcqtaapXKBonRCALOi7luuvIC11W9s7Ecu/H
UXWp1Q1Cxlh6Ztl8SaIBqND+1BY1iaWNl4UYy1Majihxcr3HxWiAXwQI2BUTjO92p+f6w0wwe9IH
zbbDDr0LxU3RjegRZuejAn1/I8oq8MvgFpk1YVla3biMpNzGyKkQnWsm07YntfQ6Hpvj2A1nxoMb
zYR8rqvCdotkZcgUWIIOtN4edrHnRQPPK4K8cEXAQVNYiVvge+xmphIiSXQ+Nf0lARyfpXGfWtPF
qZO9M+o3FuKKzdJa2OenwUPflLs6IG3GiJCzKWJd3fdLnD7BGZKLcl3mwB6Z/aHq2WNH/QxCe2q1
qDsrxXhJquGQp8PIZq58bVklqlGe29Lmy2JelxkrbCtwE6DB4Bz9LBrfIr6cLrLbaIF9S/7uvZyN
JzZlGu7ZgBmT3vWC+1Koy3lGeOkW1szlkXfEnmD1FhCSFn0LpfOYZs6zbLvD2NrXohnvmNHcLfYy
bfEn0RfeqrQvRXZfRVZ2shRGsSpD7GwOvsJA24OuBZuuxlvDCBpWdEcrahgIMXDFabVs9uIcTA/2
CFCtLD+qJJ4QcYWgqMJtyjXs7ZwJVkR4jb09d/sCQ+1pqKzHZobSpDhAakFYNifSQJ5V20EVVH4Z
9dzZhMVwHiEmktCr3zL8MU5hx1ltyuRupUyZtvEpMPTm1ApHQSJyY4KplnV5XHLAxCUPKLxH+q5A
1hc8+7lkqqke4oi6NI71jWF9msoOt2cCMTd6mCOPGvUPgy7NY1/N3zgaLa8bSD+YDXnuShKQA05i
87WOnW99NwxuYQL0lprplXa/F1kK3TC0mArEw65RypPMgpDpRTST+1GShsOoAtSZIX1O2vn8HNtJ
6wqzeE6cwrd7+VKJAb4V2GVk5oA9HO5z/Kp0Ncoi22AMPlzRAzGwVgmt6JmlpM2H0ZdKdlg9LeEz
MSZg0L1P6xatSRfskeSl19pNkXfpHkqkA8ky+tLRG+/pIJGRaL7tJE9Ji+s0N/khHHG9VpS2OFZq
SPtmxudFecJz6IKpouNr6QpnWAZiFk4n2RAomnWD5Y82oEFG3I3WFU8YaJPjO5k36eLrQjVuejWi
jsHvYQzErYY6A+r2uMfE6M5mrXuNGDkykRMFyW0x4E1Qxeq4gr247jH6UPRG39V4OQCNiqtVfumq
MUINfFyYD2Df/kZz+f+MoN/QnKEl/5IP9HklBHmcHZ+7uG+/nzy//c0/CUEQnZGWWpCdIfIYmvrX
6NmEKyQw2HUk+cZMkb8nOlt/GAyWNaHCZBbwgrS/OEHWHzrkZwOiM2RXzVLVfzN6tldK23ejZ5jO
pu4IHd6RajJ+fi9MVqFD5pLQTlckWLeMppuE2m3UMxYM7UM8e3p/JxWyOYb+Qx/kBP329ws5xdlS
+k3CFDTMAakgL7cwQG4H6Wx7qk4z89SwPshmZjBpuH2gE1VkrlG4D5Xs73ocJIpAdzOxbKd+OltD
8TxPhJ9Y2YMannr4qloKnMOusaTKN5OXi/m9kw13S27tnCp2nZnGijNgwsFzjSgqlxz70cybGaXo
JE6lg3JfBBnpkTH01ZZdGGpMBflIK/e9RqSiUn1cuuEizO4Y98ou0NWdCIk6SpbHYklek5IAidF8
DE2djLbeNePlmso916jCs+GoIMzUycYu5Pgfi9B/tdr+kZzB/P4v/cA//tT/gxQOafEA/7NgABj9
88vn8sc1xN/4cw3ZK31DwNxwoMnBnoOj8adYwPmD08mUqsDwkfX6J6dO/qE5mtDQGKxKAlXnsf9v
6oaqojywbBW6HdCFA/f+36yf/3h5f7+ATFODlGryi48BteQdd6OYzCkxA0tCQeg+ZrSxkbncKZHC
7IAKoIOTkAR3WjhmnNvWA8pWkhPrfTrgMY9oMN43FWHIox1vZ3ylLVwB7qAAZBoqd3qdbaRrJiSr
BVJXWsFNCj9XlIYXdMDMebIEuXHWb5eOgn9OQbMDfRzWQanthjbKGBTbgB9gEKlt3ky2/SAS86oz
15+Z0q+yHZ9tegrQOyZaZfNBN6Yn8q5ZVSLZNWrl7CzWodd9GNpTptIWxWYbM7RDHOY4O3sKHrNm
TDaGJiaP0Hs66mY55YumrH4fezJYsbVSMwKdlvSZ6fM9nGtnGwKacFqbBEjXARjNdOxF5Sf9MF1N
VSQZ3Q4hlLXWK2Fx7OI2ZIa+zt8N81jEWeWJIZAusHLVfgojrmSe1h+rWkErn8PTHTK73gVGOG16
h+GrrsFKSwvKZvUEMDjspaCRRFNImtuYvBokdipThwSW2EAXIBEGn1U9V0pyH3Zg6MhIW3eiUz+V
oXww5OdGvTRdMxwgcw7ElJTunCUmgxC9dJNhfJ4JoM4asorVIgD/XLjOc+O2CTLMRYkq2IfiyUy0
27wZBfP+huxyakJ96WB7F1etTJadNgawsnXjkrewLiuzv+jj8tTKVN91Bjd9yvb4O14Thn3og+Rr
bem+bVf31RAcyW6FZTmjsK3Wp07aRyNTjG1VzMchMZ7LNDtrxMYOMeCPZuwuCBbAOsI319MA5CWK
TooFD9CWt4penDHAjretod40ghI8rtuPQx9bXpwgU62y8qYfd04nHxB4Q9vQ15i6Duw2NMptbIVn
Oy5eHYdJgeKOhaXAw1QeLFVeBQNsc9kFfuEUz8LxAtX5PHLjN2NBaWPo/WW28J0vrZeco4CwwI91
yygQRA2Whg6NtINhz/+YRxH3X5I2eJhSXh7PQhLgzPGpbMqbWsDHjvqPVWs+gGlh+yiNK7vLviw6
GU91ZrWbgTg9tcx9do+dGgtktsNlbq1dCY0U5uat1iqkHKb2Q04CXTIwqB9a3W/G9KulBFD6JavL
tsgjQTf7aszmASeFc9LQYS0XKPLAIGp+jsvlFkbPuJnD+MHplubQd/FzHDAvCvTl6HDCNopaeUzW
7X3e1cKNETkSzbolkaRzVYcl07RkTybhiYKUoC7tlvig+zmWK6eEPrW1tz2KdnTDk/VNMcvnWjWR
UlfypYyyHYHep5hmK0qH26GnjcIdoyiC3ZxaHw3cKu0+8soqfZ6rQrg5fEe8Nfj69bJvIsiWmj0e
yt78mCj1PROvamvF9X3cwSCoEhi9xbIdP8xZqv6n3uTs+nvt1TtDJmApdlQId+za/FY33lj637Hh
tEHXx7wrQE1qbSvU8LjMNsyzJPwGlQOoNXho1fRME0tqOYza/4vV7v+sI5rK9J+P6E1ZfI6bbz8e
0fyNv45oTlRbg5+8qvnEdwxL0/5DlzDcKYGlqSGq+IthqXJMq9iAOpax6sM0Xu/PU1r+gUiWh0CH
hWhYhvxXh/T7Ind9omDWGTYfkTJ8rQa+51dOk+xBsDXVLTv5ZJrd11kZjnIxLxn7R9a0r6mzOjgY
+YtUsy8F/b+hDvfQkzKgXqKBFYek12DOdhUwIGOwu64S5E6BbSw2e+N31/VvlGxQS9/V5HxcSn+H
CyP41M5bzf7dAujHMNAMK1eBzMg3a8ggUOjytv0AMWeO4kuYf3CKjq2biXVJ4GdgrGHe5BRsQ7XU
odfBw0yxEOkMghICY97b5EhtK9G3m8hZrhtZc8zm+nbSK8ULMoKFJWHEHBV2sEjXLIIaRj4jVPLq
QU0SZ5sngN6pTD9jw4cN27Q31PmctbZfWNqz0MkBUntYUBkUlOWpJj4RQwUbTJyRGDOMbQ1+6ZJb
XG6z/htxC/Gm0dAomlzIqMtBGSwLvZY2YwlmIKDqZqQ28kPkaA/LaGU4aKQ3YQmnAOjBT5ESbJuk
ndw5wtpEqY0DniqbIJosv+VnUg2VfQqeslYZXdkRHkCobMdoqyn1+1xAkaki9t/I8fS5IbCcgRDN
hUY1BdC4To1Nkdyg8XhRZHWj9wnVAIR9IlZGc4K0k8O9zyYYBQTBO2J56bPwW54r4HkjcuhmBBsG
mZ25sfQdeNo4zRqRk9pUOZ+KOum91HyeCf+el/C2Mm7CsIPoPgqQW9P2qrbFO0XEnIodcbhJcwYw
9/Fp3WHE+yKM8l5ESw5JMfyWkhVtNz3Cb4KJN7lCBjS577NIqIE062GYo7thsR7HUes3+viaFZzL
kGaW3ZQi3GP4rbREbU56dhVVg+u0M55o0TAQn4vkwUo22UgyJa6J02aAKkKG+fjf/t7/qtNBFc1/
f6kh+sc99Idm6H+Q0giy+Xcbwk86I+D7Lm6j/3qKmzAu/uvQZp+Lrz/CC+sL/Lnv6n9ARNcsMAK0
z7a+2pj92Rrpf9iGkAiZLRgEhmrAh/+zPbL/oPXRbIGNAqUqRc5fG6/9h8buLQkdtSBkrXjFv2G2
v995bQAG++2FNLoj7eecyKGD450E7pyrz21WfptG65Ca+jGJNaod9UUrifwpCl8ZqieiNu++u3R/
s5euVg7fN2dvb28LlNV8R2k6HDDfb/xOYDjY1MHP09PwMSBjtZXasbApOxv7MJbBb/I9fkZT+LqO
pjqSkwbS/Jsz83c7d9SZXWKNpuMamX7Xqsc+yRiiOceibe6kyN1CL77VjbobjcJPcvXcFtipzIFv
L8ZlGbSTUOU5ypyrSgYPsd3dZWi1QvIG8O2AU6xeMuQx3Yc5NVHdGFdNc24b3YtN1m6NFzguWTY4
/hLEPvnuMIDwm1IbMBCQXdxkpOIz4nPj+Oik15O1vBD7g6vUgQHvbXs2tOQ4ysRPIuuw/jgdx5Ej
fVflHXh/7dkyOxrFsR0SJkThIcm6fS/qO0sFiw4PhH7dduD8RpL7MGp9WTZegGo6VXmlHk6YpR/T
6GObTp6jiNP6oq0lT/qiX4nZfmUv9/79nXcIAtFMtPwMy9cn47s7gSqob4tId1xZXFX6BGVWw/zw
HCjaxmzU7f/Jmxl03VRAqmm/M+VQ4FqV5mBAYoDJ58CSKBcNpdAJU0zG35H763eTf7eoHDzNbdYW
UsL3T7WVMNvtR9VxMRzbL/Zw4PtvR7N8rIKjokGnnQGvB4IowksWmD4Mm1MXZz7R6h/CboKSbKpn
w5lfxkW7zMgAB8d57cXvFgN7yE9rb5VB8kkFGMz7hC+sxkujcGbHnRmkkZq9zxrroTAiosTyT7+5
Im+e1u8X+irU0djvKEDf+7brWoefEsxvxlb5jTnN+6o1fGdEPI/TlkxnF1IivJTRK5L4mIYj4aJ7
LW2vNRblPI8kJQw70S2uWpRoxPjr1eiZY3Js23MNIRGNjJ8O8z4YhlPIrwFNrl5+g7Oym5CyOyXj
LghjcBa2DnQGmzfqIZ8NLdz3piR2ID6Cx+wtzdxCOt4s/eJKNPwhugEniPY2vfQMSakcB3oaejso
nWpLzPcUIXMLPaWhNsOCqpP1RqQfe5JhjVE7avO0a+r42NDHielzrX8KWvp909imyrSveDGgD4hX
EfjGDI/K8Ac18+cCpq7M3GwlAFTjCZb3dpK533CFMmvYrZDCKu/Xqg6WxqpTNLZWGHotfW8Yf3CU
26l6NtTRS7rnIKSDtNEuEHkSQAPttrGewM6KPFw7970EbWinXSryDc6yygK9Dcv+Mm5QSwQYWUX7
oAzOptUfEonFE+z29etAFPI6PMTHimmzxmBXC3eM3t188aV6Ip7AJxn1Yzg7dyavGiXKbl4SipuI
r5z7CiP5kGuVTDj/mVTD6eCRcH2KLXiY42fZq2IzZ4zoVB25YAxTl5DR8RzIZF8yBaZYLU84a1l4
LmYMztGzTiSh4VMnyq1hYFiXK9EJrUSznfJ82Ct2QoK5eMgAS6q6PckctnaEaUHPP3M9FNxv9Snx
py53l1zZ5bEBumVsE/49RRkS+piRdH+IC6r3vj8N0CzhD51VBS/IdLrC2cnF6nDroGtxICSpW3Zf
so2b6y4Lzl2rH8Oah6aa941DPKvegTFkpH7xAJrxMSuGLw33jRSnbWxLP+Fyp8aEs+muChe3HOzH
qiMBJeq3ZKtzamg+6Lsf2q9OmPlVOHhRRfAb1bOjh15fjXBckZz201UdnjCYOzH9I8LU2NbrYI57
h0Xc/VKMV3lc3Ng4E6nxsa2s+3HkW3MTWhS5c9yt+klv/WZ2JrC9mNywDvbWOhdEIhLNV9aseBFE
TzW+KQvsi0PjKK3MTarZDflbca8dm1j3VaxSdJZT1IS/0b+BHP+4d1GsmNjT2CC7lEdrY/r96VEq
EzPJJXPcQALqDTsNNhxrxv/1tvVm9f/DrrW+DQ0u3amtqiDcP76N6vTJqDBjd/GW9xTkBaOh+31k
bhWTK48AwMgRzfK+MCvpiSBFoUuw7A40sbjBLXS3XhWnwNslEe7Y69uQP8MAHwM6w1dCxhfIXav5
1VoZr1Hud1V0rKCP6Sq+L9EnHZNSPXia4wncS+ExTc8rjDWlASm48z4c9eMssvOMxVTCh+nzwWvj
YavyppUR7IhrPsD52k4i8NafzaxwX49E3PKIrw/nhB0TniGegreJAoHy1xfvp9JuvXYrOsR/OOHf
R1pJqzKtVuHaiWo4NSGsasm4J2V0BDi2rodfv50K5PDTM6FZkneTeNioOET8eLPGSElyFGkOHODh
ZOFSUi/jTlTJEURN1vOui/XLvDjnYlz23JdzxN4IW/AoSftNJvtRI4smyW/bqrvG646gcZhZVEhS
708JJqLrpmBEBs1lDlGTtWlZ9/AhvIHN3g7n/frvJuh4Yb2z1tSg9duy62apCaMn9W0ZHyUS6xpT
maYPPN34kumCrbi+loZ2zPBN7mw05sWEpZtyzrHpdYA35kY/ylTZLNKflX7XpNXBU/LhtG4gRrAN
2vQydcs+0qNbcxq2edocIL7umx4/Sdawk+l+lY34z0UeGpRTj5+iAWyvo7Ixu3CvQVjuSw4vEq8i
ouMinGEc2DRIp0SNPkWnKmlGDxnPsQxCTxgt2h3EBnAfQ63Z48FMBhp0vuhIUNe9IvVLH+mcYPzz
RIbWW0WNSQkrZ3GgRgch/rqRN2IPs750Ab1wPZop/vFFgSGlWO4iE7fPLoaV3MZcBzuNjrDN75xy
2oXGyBfFSQe1vRVB81hcq0z9hNDt9VXV2bgo7DR6lOz0DtFrw8QiMf1OJre65nwow+YzRss3QEdb
5aAN/ckaPpWF6obrR8inq0QMO9xNgYmHqzD7ncvSKm/+ec8ypNAdS+o8oO8qXiQKnGoCunhliJek
lS9O03zux+yWsPddHKHt5xBo8DdcRH0dsZ2bk3O2GE20DGwmCHQFwndNv3LM+nOpMlEqagPIneIA
xwIDB1QlXlycaY6RnZLOB8dKjbeQViHXvcYNR3sK/yt+7Mrloqhg5aI9KDY7AUjZmEZewdaltbkf
8GdrcTBYGiLL07qnD5wrYaD7k1LAZkU8Vzx3CH6SaDpNymsESMXdPmP7xIka7tuyA0eiNkGMmXY3
toAlL4BcIgOf64bADx5sYxuMw5dp0Y+Brb4IO8MOFnMbnpl1B1Vr5zdu/m8mdD/t5OCLUgXgxMaD
4eX3BwbGtVGWxVz89UJXCQcjtvs5G3bQPToWRz8+TrKa9p2S3ajgM5qdXcI96ZWIQd5qR2wxGMus
Bq84QTSNfhHtskfC85uGeD1R3n9OpO7rkSahDryPhS7TMJzmxLHdsQ6+qtQpEl9kOzT99fZU5rDJ
aB8SPftNy/KmFn//vpJxrPYGLDjvs2IGfTYXNUSzVtXl2Vpy357zcyqT44TPlLAQQ+YxuFa/bSt+
Tf1W2Q44UK5V0Rp2L7VhBx54WY+dNpmvwGufgwgBM1mPhBbsluEK5erBQpMdI3Sy2AzxevLLnCjI
eCGNT/NkhT0aFW/IA53M+1ad9ybYo2BU2KXLVarTqApOXSQMHHr++sz8+gR5mwT/dA0M6Bz4EDAT
Nd85giIYF2NRVOj2oviAcovtewPrG9fkcWcJjKTWpwHVXiyoxjDtzpxov27xqcboi1ZmLRcHy/Cb
Yd523cf1CEoFZ11oXKbZ8BeLUhkJZR8nx9XdCisrt8QvbEjKTQckPKNPsIpvMVyPIB12sqesx74J
Er1XTaOnjJk7DsquIos8DFN/vfRr6dgiPOkeJeM1haaiU6GWyw4zMpRurDqRIXHC2iQiHb3STkha
BDOpAuvhcKb7b8dNQFU/NhOhjd1BD7tDTl5aRrny64sr/64c4CBDLAG9XNXf3CO/6/czK0hEbZWO
qyTFTYW6toUla3AEdapJBIXr2D0XeXGdGto7OjprXvbJlJ/xvGW/kJfMvl/zsAyJP3VfhZuQZ3G9
+HZLJR3i6sH+AStt3ULW7/3rT/935aa2EhwMRqCm+j52pVqwcTDsBLAiDsloHz2Jwn7qnN8s/hWG
eP8AsgYBBGnJQQ/WP//uGjVw0adWpapVJyqCzPADJ/lNKOS7BIzVskrih0H8I79Vift8N2pRnLpJ
0f87bt5EdwmPoVCoCmcNJIIWOo2P8LFxVFC8hrXJZP2wVp5YA1EbMQjQ9UsHDP/rq/t3j8b3H0n+
+LWLig/bB3ykPugPjTD8MSxvFtM8yyUDeRt+gzy9gXzvLzNQp6pbILImzK4f388wazwcRei4Yxnd
6cO4S0MEcx07VRp662FaV8WNRpUkhmFX9CY4RbLNZ/03BfI/fA4Hm0yOxtUS88fPAVKlDvkak+0A
IwwKVv1t5K0FQFxz9CxsChyLOmiDlrmpQjE3VptOOfz64r+5O/50NfTVdeqNImO9u/ql0gxROHDi
dPBshzz38V6+KgE4HGe8Wh+GuVgfEv6fdkHHNVAk6IVZleuJpBBoXLTP7TB4a4Gwbt465P9ff8S/
OxMhA/3vT/ju7G7aqrLxfUPvmHuJnl7PQ7gv248zUuuSqXmeFRTdv31K1u/9/roAG7FlAc6D4b/r
/SKyzC0mSrSYeEAhcdyseI1en/q1VbbS83pHAnb9oJtAd8EfjN+Ybct3ttH/WasWo1lwcXjhTNl+
fEBGQw76UvPF30AaVECDGnmtSI5r1zbjBBIl4d26fvtqBLIeNiaUgzLclqHm9ZFfd5HLCBSiaylv
1iLTWUVAPExmz62y8nPjcMd57nqkzSOkvbDDz2Stqm2OmfHUheG+sLNPqhKR9mBc7PmgzwKx3Lhm
A7H79phK9dsVPFsLPIU6EKnJIeRpTqkalZmEFnrlNBowetnRAGy0BuqRZSAnQnPDw56Am405VSsF
5jT4jixRjFJurVUDTdyKn+kAox0n5FqG5Wp7WGsSjaewQqPCfFCjkQloQZpu2nXI4iJOF+Sxj5OR
PteYU73hhxKCF+X+2qwrVB86JIq1MafJGVMT9sjaJqNABP6kd9gG4bC/aiJ9m8OZHOOroH9eN4Iy
cZVYdaGKHCXvz9RVGsnOUNTjELdoxya35pRecTKFF2y67Ri1SPL4ssSdrNhKinungA0ytt5atae0
oSLJ3KI/z+0hUMEAk41W6ce1dDcfIkhHZpXit2OfbfYfaYLrK5o/DzR+PZWWnPcDpajdeGoMTNU9
oK/jek+gQABtcJEhXG8ig8a1nvYQvL21JEgdPj3ApZl+zZAqlyQMoLbft/+LvTPZblvJtu2v5A8g
B+qiy1KkKIqUZFlWB0O0LFSBIlADX39n6GS+Z8vnyiPv7bzG6+Q4adkiCQIRO/Zea664V3gYunrc
DHT2aGGA/NTo7L3prrZS/8plHUaaD1HzVpXqHXMDq7Cv1Mkhgq3Yh906slNlu9jURbLGPkkEisZY
acAfSOKCCrjt11SVKws8gtpUCnqZjhpA696DX2tn/OxXmaFMy1scNCiA7KssRZPuMaTlGBsy2FBf
U8ThQaJ/Z2BhcW90c/DQddW3qL7v3e4aQ/5aoAQaS+smbQfC3KmFjG9oz1buzIfjRpuwscTTtEpO
Avu4Khgc9oC457DEuxP6jVcA5p0JxsLw8flK9t6D+LiogM91kA0HKAc+ZsQZoRVZeeCx2Pb5VeED
HUqcK0HGRDSG6xQjQmxzQ1JS6tZVO0R72Vh7d2CM1Ix7ixBHgGc/qD7Dl8Tof6inKOZ8F+jRVq28
qhWnGk+fv2elj/z9LXu8VzQiBiCsXxehxpcagcK85cR8nkeXFtiDnLiz6D+qziDh639Y7q2/K4PI
r3UxQthMhz4ue41RyiCOWPbqBswbzo0xLlATiGebnnpD6Sh860bd5Z1uQ0Gg/8BGqXqxWao94gJe
ZLT8hZVdlTwFeegfyOM5qCNHVHILNcsJqg10w2sXo5SlS44ZZ+HdDbAHLClWbRgjW/gR1flfF/L/
z9P/pNNXtf5/L1zCepQ1/2CG/o/lS/K9bP52oq5+xb8m6p7xT/ivPnBMg8foL7nSvybqnvlPGzyb
A6nbNaFxqtDnf03UTVTFrhEw/PUcF2K36h7+S8rEjwwwckDLGcWrtuF/Mk//eFJwlFSK2pqBP11I
+pG/Pi2jjnu+byaUwo7iZXTFNhIEiZmWvO9c9p2Jfcmbx0fXHndzgPMmAi8QkRVkhrdjaJ2zytv9
dDVPfz2pP6PiPrad1DtCZqAKKA74v3UUoNdOrYlmdwM/nwh6xTjT+kdvwiMvreEPNct7kN7Pq8Vf
r4afgkGr53ENfv38MtD6uh0MPn9ktOu0AwIUReZCBw6RNg3UZSAP7diyfvjznV0mqziyz0nP6dUH
X4au0EUVZX+RcfwwacEuacLVXNtvOgMzRlUo/McpfwNcQO7PtAFNume0VmnW18ZJr6SrQXLSa6B2
DCBxVnVrv6i/a13HomXlKwBm41Y46d7scQ+SVTAmt1Fcm2Ccyz8smn9/0VEa2BhAHODDv14Gsxd9
0gMV2JQ57vM0QgFLjNxb3d6GdMc+/4I/Hp/eLznSKgiINqhEZWD5+dQo47CV/cgth9G+beocjhrg
lTyOqmXbSHx54/fPX/C3XYxXdHX8MpZiDFKbqi3j53NqRpC1gwt2oyfVTdBoV6rqavop2yi9np7H
y9KPmAYBLIo158q25+k6icVtlcOaYt53E5vNTa7LU+ok11023Mn6BnzKZoRyBgaGDBPNlkv1bHz+
xo2PO8vHN8768PMbH5pg6rOEr8XpSHDyh0eEYa/p3OF+C5UMuU2ugbzusARfpRIwUNxXQLTzEW6d
dDbGUC7+J29ILUq+obuB/xtYUual3tci2vRR+cBCMSxmYAVS27dF/loU1AaeDztnImdoHBnoTAet
A7Mitbu60x4+fzPvM/gPzy6EzcCnMmHJcBQC+eerQ1JTEtmdo61dWX3xTO0WKMUhKIybSeJF9ez+
6wgQbCFDRZKNk2DbtZssQ3/dpoCh3OGm88K7sD1g1Wk7WS/7XFzotj21mCfMlgc/FHLdimHYWUF+
X3pTufLcFBn30oCuksrpkdk7KOAQ2XZX8Bhj0APOVL+OjXtMyvhiDDgktPbJMMue6ix79i3Uh51/
7LzsTYT1lvzbu7Izn7XCfTQxV2r6UbQGSAqG/hsnYMo9AXGLYmrXFGOEnIqvFWPGRZTGb53XP7q1
s21j58nv3DUZd4BpQvEndcjHekrdg5bx3uBF4hUo1dfPV1mGXTLrgpZ+MuXPndbYqzadH03TQcln
cruNsX1udaj8n3+7v6m2319X5XLoxIMgAP7Q+PG6zqIzy+timUjn+ksH5AmMnnW2EuyQgbunB7yM
kSdNXJnPX1vJ1X6pIXltj3XQpJHj2dzqH14b5kglCzuJN9PoiOsG7XyX+hwvoE848N3I0utuOAqI
neF0V17zQBhHeQjHl6kLGjwzRkaOAwb0OS0PVQNoq6oz5O92dcxTc5UORLSPt4SnjjP5enXKHiJS
ykANkuPSz/TbBOEarIuhRfRxTdJftp7aulwFPdwto+dPi/ZPHxkm0m+fGbkLo0jo4EpA/VHxEpMc
YjIzjDbEmIAGa/IHnemY3dubHC58ZXk7t62fPIO90KqYLSDwufTaVvrKLTE7O5spi+ZiyEnq+t6g
frC8SxXWwaYbq16hm0+17WylLp6nLOTDJu5m5v8B0sEgTlKcZUUXmXnApNpxZ5Er3rbjVRsH6RZG
KAOvISF40z0GbTYyRoOnWmt7zdYfsdK2C4cjotfd6DMwBbwOZ02XezkkrzU97EyE4QKXDXPmbhUy
xQJOmLWIcCyNTAO38jBGJN8cQhDi3hNbp/DehO2EnLUxTgVO1i8I+rmuBr7QPo1czEzwnkdh3fWt
dRQRnyXpgTiJyn5o5mkd2s64o2xjpFqU2Xr0Z7oN2ovFaG8tycoM4JPPHhK7eOKf5qaFuXj26dvF
e92APe5gBMn7k9eI5y4P93oUnkwCLZlE36SduQffGFblxgIS0fZww4u7uLEyJrkiIFySTSEOVolf
BDAHeV5q13uo0eOCWiGGOmaD0xKaUpjFYuklUMzsK9ALYmH3TPRR7K1y1nAGIGh6Getbrvu9zbLr
yYnY5TL9krnhKiNObRnp+R2G5wvrxpWT2dcZo3xKNbFMXev8+cOo9rhfV3mKXJNTFYpUl97jh/XH
1u1QCMMKyahMgTdGdEBcsIagG7ILS8STCIloJ2JU1Sv/6Suz7Fge50iDYgWz4K8rn8/0ickOs1+H
JveiLs5W1x1AHMgFtNYVDoRdB4LCGNgpPn/h33qcDn1uQ0UPBSQGGZh9f31l/nRo4YIEDFEcuOqa
rq/6LnzL0uroITvfOOT5DAMRbY2On8uR566VSMmxa7kxU3UE9Hi+mi9maa9BAwL6lKchi15Nc378
/J3aquf767eDEpYBCVJhvMOu/qFwDOFX9Tw23ropWZiCDM5CFZIY4taSDtkyCp2CRdq11l61imId
A1uEESrstKNwnAeqNUKLfUr7UHevvN7diaa4V3usZ3BX6jmrnoscpfW1H+Ygz60VQt8cb3ScTH2J
27bH42V20TJzwbca85JEoBBtSPOlgcfoTRDFhjzYaylkMQLnQfCLP8wnfi9m/1ICW8r9ybbxoZht
uAOkHjreGsfa/VyVi4aQE9JWQqoGzRZ/GAv//ixwX7jqrIaJxQei/et9USWRXwb9HKzr0bywkF17
pbOFB3Ffaxkhi/ZZhbOMQ/iH+/H3reHXl1U//6l+1iGEcaGnAHRPqP3lYLFicfINrIGf309w0n+/
oZAacPBjfMXN/7HcMIx2bOraCNYRrcGhbr9pzp0zwZ8ppk3dYSEHoN3hOxvj2WDhTb8FGeyLYdzM
JoiE2GCJCyVJVRLD66ghootopyUi36Cb/BoTaDdM9f0sNLEUPexO3WH3dWvuFoRKPWGbmP7o4liR
8Rh1Wb6ILefbrDUwdasR+F0A12dOdbBN9XxrymSG9IPx1gWu3tfGPb3vkYoRSNYY0Q3clkM7L6QZ
v0WVfY7iDuSTv4G3vBvjUiCsK05RLwlhkmecLf6q1AAJB4m39bq3DPvR9UxO+SKAueo0HUVQ8E2X
gQ4QA1imjx2vViVjdgqnzF6kDf3PwGNPdAZyaMENLno7f23TC74Ad8mRelgCOwlwIi0taEOxva2i
YNP79riQBUxDhD4xF7K41SdJllRMtpbu1NoynBvShxK5E/pwnbSiWGfdBHyLUwnO3bjpH0bltKzr
4hnbar+YrATOSPFVZNNjMfItyAiqkojImuMRyUK9WTCfugBnfgUBpLWuse4G6pnkRthBtY1NjlIz
s4JMY/cLOO2W6QT9SMAezCOsobK2cawEw10fh6cpZMvsK5zFs6MOrg2+qmCurusSw+5QnNwhxIOf
E/6qXVXzOOJKjC5gpQisBbUaS+26nwQXpiPDyl/riXhKOldyQVKxcNPy1AYa0G7KhHAgNrXlo9WC
vaAZp6tQ6MS4+fo+aKyTyIqDXw03g5k/4/Bc+UlzTx4YSt3ZvK0qVEN3WogfwSH71wlP6WADZgwe
4pwrV7kAaTGlZhutxPeDVAlzGXbegWjaVMgTRAV7Z+eXZiinbRBj0bH8Z1MzcpBrfBENtqLEzmmX
jNugHRm7OeZ9Vmp3UVWdfH7tagi6S+dGay/Lti0aFsiqLfjrfDcJFko9ewaL2qzskStjHbM2cI9N
gKxdGx0qO7uj5xyQIY1UiZSOrlv0c37bxuyCweAdpRKBUk5gySCz2iHxOCn024YhTWF4e9uIhmXF
QwHSpPviAjLratb1pEXUEsesHmBHe5h42a7K4ptqNM6NAJ0YG/lzqtmPwgn2YUbJ1bvyiebNA3Xx
jTkBAxfavtcCSprWf4gcqh5Af6iQi+w1cklzAtgPi2XaRwOGWt8+B7ERUUMrjBWxyQu3/1EY4/eI
xBYK76tEecpHhyZEHbc/pOkhPybfzGuoN2z8YMwF4FXE7sav/PU0oHpzUCAWuTKOzRqtiwgftRjk
i9vexIN8SlX53s3UxdqAWbectDuzRTbu2FwI0kYA53bfYAQvht6EnjRrGREp4U2YDjehlr42Fn5U
KMFTlF5KRNx9PDUbdFfTGr7oNTGCt+MIWTJyXtsmbK84sR17oSWg+KizSbLEvNvBMQ+H11RklHaV
TisPcQqYeWH1j5VdPQHQueaQk6/aIVzxXCyaRgwLYAQbXTYBdjgQAnN70wUn15rv8w53OZQZz8VJ
72qEwtm3UKD9he0AqTWsmsahCZYz9qJTPNkU4GQc1g+64zwZgu/Gi2FihMVOc4p7rfEe0K89tl55
Y5mCTpt3M5fojkGoaS5fUASjvdbcGQ67dS7KOdkSN3dNGjNNGmkvOS5CVq+Hm9x3AP/Hw1r0UMEF
JGImbCe4mrgTs9lC44uQ178Fd/bGaQedc2I+tmb4EnqkpAn8gckLHRPetI4eng7tCcDSnut4JTP/
W2lAvdGNLyhogs0QteCT2uTekeXa7Xh0nDk9ehWzSxtE8r5TQLihkAhHg8cqj256b/iak6fotjwT
fqswHzmmz8ZhMWeRvdgzOBNStVcRcvdVYzoO3K41Qd3naUbr17mCGBsAkIhgbh3wVl5dRSvg7SRM
+qRPs1C4U3I/BuGVS/ToahjFcYKzPUzieiyh63czX1cSX/ualPjkBaiw7Si0iA/BIYqOirNU5uwJ
XydGv/wFHvPC8NKlC24IMSqPpW3wFDJC53AH2s2K7MXYrfTsHkVgtgns764GscyLQ5/4cGPbkFch
q/mqLPETEvpgO+qUlNAS4GF/xki5qYJ8X+XVUa9GjUiGchkN+DUjRz6NRnHfRKQj6aL7Bqvtvhvs
t6DSfkCk5XkCaW45zdbMCA13DLKjx+RS1MMlggzQzN1VPwKZF8krMjGOcg7IJEerdxnI5EXeiTWW
WI7c4YMTc49UAUuPGwwA9r5IZPEL1dcO0vQuiM2XLuOiKUu/U+HdbHQSJ+jmo1n06YJOBjA5mKGf
1zqu9TelDgYfHx+zg57ifZz+U1lVhNbMOLYO1kM0rqPK3xCefCcy/bHMOITN4qUdls53YSaEEcXe
1jVesikcd+BXv9Jyzk3xxtl7Ur1L6JQIlt+L7tTn2xSx/0Iv9DGWcY72m8dqGGlSDb2/zLKe/2ji
i8i9XafHux4CbM+DWVrbUuOM4NRPsM6eZun+EAApq4Aiund52vWCZS6v+hvX5o8ciwsmrPlgF/23
JI6DhadudyMt7sl85jdLoh+ZeibtcZzqpe+Nzw4U02mGIBL6NqVReR/7BfSp8M6bqj+U5e+hyB/O
JUwPMGth4mGAEnw4QdmllRNHWwZrksXcRfNWjpyhCosbRCAa1Af2DmKrjzm1A0nxgiF6ffIQa6zs
lMWur3D46d4T7CLcF9bwOMLPTxoyCAbDPtazdYJqcg79GKD6bMMySryFNunrz28Q628OVxBgPOT8
HnoKujK/1t3pnPrMXXEWS93dxX15qHMWtZx8eSK+Tk1aP1W1PInWm5ZIDa7N+mRG7lZE1MCcmiiH
MnwixfAS6qw8c6uUovKeOf7OjBE2M0TwJF9Zp3k7Uy/vAc/eA0bfJznpmpa2zyvK3s8/kbLm/35c
xDxH95jWLYDDXz8RIQBWEtLOXc9TMK3dQr+XVnMsnbpZZXRJrjqIlk38NPsqXXI08QJFCfrA+PGd
+l0bLCwZmN5lHT2kaWZsXSt5s5L6T+q/v32b4AOYQ3l0Hj96AbyBFyG3EThJVJ3kzJ0+09FzATOa
+QvLFkmptZKd86x8foH+7oX5xi2dIQUFzUdZKzLwOoGVCRGPgpkIscxe2Tn0uD7b20j+I+IK5hy4
hjnAyfr8pf/m4IWpF2srs34mix+fmNlJtbRPW2/dj+DvOVCf6w5KdEfPcUTVSSzEH25vwGK/3wwM
Pw0TYR9TzvcuyE/rXxmn0hZW462FZL0uAv6r76OrRJQa7b7422xri0gJx9+Xn04ED276Pxly/+8c
4b/Yxv/ef/7/IkBLN3+6PX4zjZ/I/W7Lf9wx4P6F0KH+1b+d4s4/TQzJYN7M/2MH/7dT3INRZ6NU
ZJ6MCOOdUfd/neLMwal0ea50JZdg3PBvRIf3TySkCmrn/Yvs8R9Ntn8bnvHc2p4SKhrssTxNH9aa
IumjXoC5WfvSY5Ayksjo4h3V8Gu72ByJd8j8HTkv91lXrr3aWDTxdGsQIQi9fw2YYlOYcmeJ6oqp
8a5J0HQhGPrhduFBdnf5NF2bYUdErr2YiZwwKzRRPjlLfbefSndlgLByVNivRxPM7laGrLY265QY
Nl1THWLdZp2OV9JbT1g8mMpuYkttivlS2hN0ZTzTWLqrFPavrPfBXOChazaREHvTITvaLU+umR3c
Ad4GyJpwgmxHp3BwjMXUEpEV+0evs5kvlafYDE72AMk7GW5bqJ6tfxi7/DDE6YMWiVPvu7sCg1bR
hIu8bRgarnPbWUk/PZoCBFE8X6vtuus4XZ5dxpBNPl6b6UZvyZCbWY6LU03FkWn9thRvnL2vhr68
xxPwopnexiJlssC7lEOJyMx2z5d/KIiE8i3Ufdpwa98N8XjsZA4U1LoqInopZb+Hm7z96e49/bXx
/ywq+G0rBYiItdlV00IwMNZHRfRQ2UYSGvS+J6TyfJUmteDsIDbsrM0IWzSkxHaIeWj4K3CUlnGZ
YR3AY98se9476pyNThXIIHkjFEgUuqkmX03/HELWGIlESJCRNv7MgXleVPiCCqK72rlZff45Pg7j
4A/APIBQB14Ru9pHcdOMaQwnaxGp+S5xaURV9qE4ml7xPEbuYSBDfM6o0j5/0Y/TsI8v+qGW6oJx
TvxQRGvZVned/YTVfyEZf9JYCf4w0zU+ljzqtfiEDOvVWoA++9cCoe2spIhbVOuFLolkjvJVOOwC
cqg6QUng0BcRWvomqyfX1C6ff0xAfb/uR7w2DXda2czBXGT/Hz6nG1ecXqocsnSoAbcFnKDvST5q
9Xijul08fNcz5SIxhFhVnW0WWnuHpK6+7r7UDV2sIL2tOa6VmnzIzQvGoEOcnBOtPuT++Ae9hvGx
Jfv+XqEZUXjTLaU8/PU6uWVvBFWaqMi68jAyPETks01T8zw7/kM8zsCR63sWJcAr/rXXBE/G5H+H
O9fWwYM+Zn+4dH//dnw2gwDUEE6gD5cucWaroVkZ4t3QN5gqSH6SySUmkqWcqFJBqy1wA4bCuw1B
FQuRvzVKfRvlB6dL32jv3H/+XRq697GU4goxyaS8YAPgx776+U/VhVWMGjSIkDxD0iUj+Vg58ihy
qgkrcr625hfbTd84IzyUzma23QxHFc1iVfZEMee+hPM9jeTqqWQoNthf5+qmTLNH20qpN8WhMulY
Rqp7p8/+g2oxxTn467JfOg0W98EWP4bUgn9kE9ohLnHqACL1zj6cbr9yLqW1NtL8IBPnTCN8E0QX
X3OPdfdc9Nqj3thHi/Nq289nGpY9b3ESBNbE8uIQXDBaxo3ZkvEeF8cO00HtQZjS4jeYSuCS5DdR
EROVGBxwqlox5+4N03h11O5gasNKNvWTQ8NlQrs1W5lFgzK5D/isWeIes9B9/yxl7Zy7kqkMh/Gz
7UVfOvc84piLKBAXzRSuuq65rgskKcI9lnq3yDpxJC3kTb31oeWwoT5ZA2+PlPg2YPm38iWW8Z2e
m6/NgGmLTp+C3BkF+1zM11PKC93ZhVt6R69hpDHll74sVb5Owf+I8NswmzdaQDpS0lggMUNn1/Le
fJltIdRlULoJeOp9eCW1/Or7I5pJRDIJySYECVA2Buc2ji/a1D6FMVx6rsQCL0mA+L9EKNpwV1R9
fphq1L4Wmu6GB2oaOKmaqX1jMDkroe8NRvaWcFQsTG9rS/oNAwDMYcbYn9nnLneuYc7fZpOia7Fh
ZvRaSEa7avv2uQoyMk6ig9dWyr6y9LuJfvucgO8euhaTVfSsV3KGdcCclVHCOPQZ6ck5vfe0Wk3t
C8gbk76ue0QBR+KU437jRNcuvIwRpKrW39+rT4ZxX0rm5koz2tLHAwV8yL1vke3stRylOLNsa9F1
RBnKQd5G48qOoy9mqKJ4ZH5xhXcce/9Y4qSzpHfbiLecnsliMmtoVri8Sg06txfvJhnc5ik/ITSI
SAP6mcpW4XEHmzwamUKNVmPQLLI4x/wkA2sxAxWLOT07QEgWtuZqa5qsRVL0K+rHo+HwJQ/5eAi8
gYgDb1zMnnWusvz9qRiG72Ndv/IbSZPjefGapyrgcFRZwUM/dFQn011SqW+wZLoxRs7zkAUEhWtX
6plS7T4ONejsbPBUHPfoPmjJWxeEmMY8A185FIeez6JZ8aUb74KweeorwgzsmE9tNzO/Ut2IOg3h
Chf9YlTIR98rh5UV7N0+e2ktSVJJJFZTo/2Yx/tIM7K117AEqrV2opIbInGZ7OgtDxgMdX53Z3ja
ST1jsqCFk4BJthl8DvllcBhfVFa8bLHdATZ6DUseOIKGfG5PsYOCv9HC4qDe46QmQ0Rhgvwonu1C
bGpj+uGAAmW7eOjj4Nj4E2sNtRxLhy75vRpXQqbGttDCHQWbVacnRZil7uNOhvdGS+QbgDZg6epv
t2XyxY7w4Zcpb4slLhZviHVuNM8nFdOhO926gF/UW6tDcbF663Y2WtRozDKCCaKm33mHWXRPak0J
wbcSmt6vvNbIFo04KvCklOJNr8VB1bwmjKD3C/7eyMbBvfPycq+zOmgRgLyONr42nMtxfrFyAnDp
dQ1TtXFD7QFh3LZ3vJ1OOJCvFRctgL8ipy/6zNenSuqwcndjyHdm5d5JuhviYRSvxXxf6vU0ewvc
8aarXQSPPQrQ1iezYE7vIo8xI9LMlU+Y3pXHQ24g/zOH73rQodBvLZPHllb0QCkN+YKwGZP8D76Y
0vIOY3rM1E5TmQFPLE3/wEvOVVnvRyLVVlm9MRrekLqBdSchlI28i0VZrbMJ4RngI55R5h1JyS+I
SaInvOrNcJr7oG5vSsw8sT4/ql3VYrdJRXGUGgKsCMu1Txt10JhleDl7UBKY+zQFyplEtw0pM0sR
GGdJuEWTGrcIVo5Jz1XQUnp5kujeos0vQN8fZi96m9nTqnpPdMO13smnsOLvqJ0xJZzGog9QOul2
6omZyEwJivkhMMVDYddPsGtp4Nf4RTzyqaY8e3N6ngMx86tr9xgPxo0OFJJlDKBq1fXfq4LMqmPQ
ZBHFOGtTH+ffpTx2rX1W104RhtUn9XvtIe+cs/qioZ1yM3SkG3TXfvxUdeN16+jXRtpujF5dVbVs
+O6RVt9TRAII+k3GvG0RHI3JOr+/Q9ONLkHEJZoY8ZAFkl/COVuix3tyzPJgQ/LWtMFcmz1Pk3nw
4xDLq4UXZsAUQk7Cq2SyFLp04ryCXWAK7LWXO/d90z2WTdNy7OPRnGB8d25wWwcS1DEjLS3ZlGo/
buna6VF8KSzjHOXzosfBsFQftE7kKRAtqUokiXYoceaRkwU/QGT4NqZwEb+ktCUb37hXozDwgE9z
9+KNybXaulW5FTExXERVghHP36mNPs1N4mKco/r7Er6X48MI7HFADdXd6BrXnMyoK9x7tvQfRo2h
o2ieBsYQ2RnTJTsk/1yWvGfpcIOKYDzJFBCLt6ihoIN/VIPa5qjOqpO69TIbT0dMXBK1n3EXUQnn
zAkWg2wA0VAIzrwRXIXLZqPDw1n7NulASZPVcJHIMGQMs/UqpVxd2BxyFkZlPtsR3w9H/JU9aPdO
wymgj2BD4GiiT3kh2nltDmwdWqzUj8bTIHjU+kpcVHWeptqPbPauzYBblL/9vvQHSyoLcD2z+80o
2N5VWZ/33FDIf0jXiLNl1dgZqpuDcMjMzud4l3ARlMQxUIl1vre0cZCphkDtxZfe6p7KQTun0Zlw
z5QrQBXiuVyBWJWPfsybs3L7OGekWNxYHn0Ig6rzfT/SKtZpzX8YkwBWo/4W+MNWFMVhSthtlJdJ
G81zWJHVTjyT+uVkPFwKtevGFV+Lxjei+HNDGj3LrcZkVT0k5Ju+ea51bKMQwdIwL4aatr/Tc69n
k/qYdfZ9LrwfTTMki/c69z3FMB9JQImZAEojD5Z+DelThxwSpmx6tduee7N+04cwW+N53FVMoz3S
V2U3LXXGP4s8Sd5EEP4YybAqBv8Rzc+ucqytL9I3+tOsvAVr0hQUCPB8mEfcR40/XoW6eSYMFgGk
Do/fpGshh21ZWy0ztuhCtPhFEKo3jsGWZ+4lDCjJdJNHGf5otm6q8xzF5bbIiSETTYD+KJwYozFQ
7G3n1kiME1xfts0ILBIgLzxd3LJGyxsRmiKaMs1xoX1vnPRskrA+peNaVkOzinsSOnuUtFhrqqUd
O3eR798MtUdsid+9erXNTKMoGOEyUNwmCbDmqm1W9TSQ54SzUdTaS96E3OPJwc44UVh+bi7bwnky
jQ5bGxWsCDWSjxDfBfFVnddPcZJeWp3peH00R/SuxPoREllatA+gakUlRrVc5e2E5D9aoXN2asEi
U1LkJDJYk3Zk7WIGgwAaaxLquN2DqWRuE7Vc2gBvmksGVROQPRSF1+ZoWqCzKgaaPLGJYTjXrmaQ
LTTb27kiS9ugPdKyqoF8h5Nu0DZK670xcC1KdcsRHI8IF5WzLLGzOTNpWi7kqrRNr+3cOpcTqmBc
4SqdBRZMB5RdH0ll0ZwIeWDKvWLONplMDXdnqFvkBTVHkhT0ld8Xd1opeLBNRr9wnO+d2nlBJcdA
xsibFbrmhz7y6M/0aD3SMNwDOB9Wvt7DdRc9fz5i2RwJIV2YrU2SL4aMraHhnzDqTaSTSp9ClFuh
Fv+mj8a0G/oJbQbKxwONrRsxBJepCWByD+FL0LDbGTEDRhJBT32NLq2jsrXE8v0nMyWDUZLcUmY2
zj0+6vsf0w8lmKjeTuYMmQRAj8ECIBqeuaQXX6g0HzLXOFuSGxjsArci/Kykvqt7NFshIjikTTzC
Y7b3ShKYUEs0q6q3X0bHoYR26eSB+0oSHKDIIdhj+/A8Fe66iDgwmPj+VocQsfkmMhjcu/4Pp8Tl
lsfQ/HuUAEMqLur4JikeF27FjiznDEWhT51ncaBta0k9Ht5Wff30fnqjB3XmRj7yB0yXWUHCMfzG
AYXcchYnkfdvgyPelzJAaQujC54y9C/qJZjKo9BNLzJ1dllNJdJGB3D0Tw11f9/7xGw1T+9zcLUb
qDtGWsnXVid/Kb2o0lYjBonEs72vDprNcKsOF6pdMeURsHRW85l7c1bLQFfEb2OTvfUan0LtgEPE
XNkKRyrZKFw6rZsstSK9EEzwaNlyTVCbu4qvqnNeMnOX8tWN/a0Vn5My/55o2nJI9c2UkgRYV9uW
Dm1fzTSOwYbhgvV7Yv/m8LuO2qQg23gYi30UMPhraMIVOkvi8NxV5slwsQg3fOoQ314rr/TEW9W1
tSPcGTetRnNOTT+hD3GUafItkfa0CwihT3tSleH6IgcG0xsEVNdKIt0lHHMaVd0xoZMNOjUN8b1E
XBDTdHSBZfbdsOp08YWeMIvj9DWpIH7oHcmro8cOwjcd5vd5ER26on/pSKd0jE0D7ZmNdWdm/X1v
G1/pKzwQVLm3rMPA8guSCc3MSBRL2OmvcU/HrcZUbw4UqjahKmsAP11VfS8qbn3AUU9Rpj34PS0T
k2Yp0WdYnIbyVIdMmHuegSzKT17t7aOKMLaB41fHhjdV8SWJ2CezOnlLUVksRDheebK7rzr96v0e
1ENeqzDqp8nNLtEU4u9FSC8aagyzCs9hb+zq4EcyRX9QtP42NqAHiNoYvCsGF9v2PNUl/LlvhFjV
LUYYh9WQrvVOH1CWaw+qASAxhoct1C3H3kYl9Pr6akgQqM0JUup05IyjASb8QyPrveP58yTbR1Tr
2TqcFyAYzDI+9LHGqWg6WilsO15/m5bGKgfWwpS2rzda7Kyv0oiUP0ipgS/BtFQwkKg8aTzkPHIG
fYZ577uXGsv14BKUkHHD+qxvpcFKINcahzKbUj+1463T6HdDA1x6ZqHPG+9rNmR36qSGwPYA1PEW
tDYsmXw5yUPRyY1eb9301nARjmf+aoZt0gowKfhgi3Beou9fxc++0FbsTQYroqqKhxRFZViswFl8
15LpSJz9vR6kO4AouEqypadFqGYRrD38F3tnthu5lXXpV2n0PRMkD0egu4GOYMyTxpRSN4SUyuQ8
z3z6/o5s/85UuqxyA33RQAEFu+y0FBEM8px99l7rW01Qs7oRB1ioZNwGXmdi4q5Gcx8qtCzKjC4M
jn6XxGZodnZXcBi0jmoCOQ3AYgdrxVdgdcn3A0FVpNFLF1Qsq5E3EElkWpwTTFK1O+UQNrLIpXNQ
yPzlwbAPcfaYGNy5bKVseFgO+rEBD4ZMgiMeIb87dNA7kdP7YZagQcAmrZezOIjbks6JGRtwFjlq
h9FLr5m3CBfXiJ/QOcQdjRB/WAele2ra5FLziBK7qy5ag4luW7AB8IH2SA5uA3OTTRa0NfJGFpXr
btzJ+OYSa1IZ5a6sp1PPZDSuzoJkC02fF5xh8ZrDlbBGA7xecMRZTPwermNF3//9DfnLBMJSsezB
c2aiZqLK139+PIoSTl4TOcTC6bRx+jQrKYWsHfS/wIwf8NCR9sKy/PcvyoSQX/vuKYAvhXuWmSOP
5ftYKb0TeYtYQfFyWWIU/oRIJ1tFZz3kZPbWcCZFD/NVt3A4QS8n3kI7YuakZcehpqMzKHuTU8Vd
lFFWQjE5KxyOJ18nTpA9xRzaR3kg7+L+oeK3oM+iRSdbFAONBPkUZHpP4vbLJJIXpKlL2eGsR/cu
s+vHPnd2U9R7Sdg8uuydCc4Qpo3Zkf4ZKAmO6kSi+iEwgEFUj91sXMtOzejIbYxGVFBylpTtGSFP
M/IMSswxHXS/f+w5CVs1HSKzWSXEMcqWljKTucMJT35GhSncTFEtG7WdWz0aoL/pjtFjYesgf2AJ
6eQxp0C3CdBJgWNOY/U4VfZOCsd5vu6KvHiU6kp5b2fCuYYCXyXRix5Vj62iXvf8zrQwuP/su4Hh
HCkjlo5+kN4vEgSXDc25kz/+tmYENVGqEWc34FNsIXq+FGXw/e3IzS68GG2SHBNZF5F7Cw0yJD6r
XREZg0Ybix7dSg0/QxsgI0UJF7CzKeodWx8TuNS9uJqebUqh7gKV0k1pKWHdhjNalFDhqBMHxclS
HhSrPfZucO3nxZ5QGErYuP6cTpyR+7TxaHi/1Ezypp7SLVC+yY6I4JPK1mVQlI/khsEypmFX0FPN
0yyHpDrRbuWDuk4fesVL7DYPIQXJb6v8f6z2H1jt357zf221PxV523yDKtj+KEJ4+6E/RAj6J80g
aVRlX0QygwvlT1y9/olJqQ4GAjuzjcueseYfIgTrk4PXnSB4XWDuAa7+pwjB+mThNJKkevtN1mD9
IxHCLxo/TELgknSUELiF8DG+Wy4bKw3LOcey1vvQa8PEq8ZqVRYR0EzOhmULBAZ8A4D3ikRnv/vc
aspSjg9Q8NHGWeblJfcXRaqtIS5jkKEqmR4M16UYbi5ZMZwNKFdNWh7ospByPXmCkbypv8wphgS7
Ib+2OPWIhpS0OktwtMK6YRv1ygBiHDnDIp+cVbx28umVhsemiQWtyfFhasx9Wvfruc22kfWldcJF
7TS7SK934ZwffR8coRrum5ljKW2JrZS/QTxJzGqhjuZJz4arMNBX4DEXjk6DPrghbOe2pLNY2qcQ
kuFCn4LHUlnip/Zi/itFOehmf5gwKkgYTUtSqBkckA1q5GlOUBetcj5LEqmIL5MBewdTVqjP+6Yq
dpBGWaMPoXGy8sYDSrM0U6x0SrjTBob11UEWHSZU5l4rVoItoe8LUnZfMyXxJKCwBhA4gwPEsLvS
VKa+zXAeG/s+yZSHaFAPeUcbLk+vLde6dUflbiDmNXSCTTnPi8iwLxGXk+gLkrjFKcGoj3j6uiVB
V4KE7cE9GvZ3MuBXVsCnqICEpsmTmVEo61a9EPojZxOuITlcke5RTl+U0b2plfgaZAzZ8fWznmfX
UzGeJbXIaug7kJzSUBFYPcFudR0syiz6oigmCpPmsx0qd0ZFxkY2HXVn+G2o+p9V6sNViun6v16l
1vW3/GuonJ7rNsIH0337ebHiZ/9YrNRPEmCHnNDAZAton9rqD8WUhpiKVE6XqorTB2CPPxcrYjdQ
JHAqYbBuAHqkNPpDMWV8QtmkcyyAT2haVIP/aLGSmoEfayySBqDPuOTcuqyLmNl+Lu1cs02VLqU8
16Nx8WRvEcwsdGQX/fhUTOHKJTO56KcPDjjy7f/yqlgsbcRgUE4sQ6pPfjhvJSW5FYri5J7lPnQT
Pv4bjUA4I0H+njyFpNV0ay1IlyK/L2EgE45cKK+nOCuBUa1EtfJJn2Nd5VH81mT3jJdc5tn9s0Gm
NSYwezs1d1R/DJLvq5HJTv3NCb9YgGZ/+Mb/Ql/0yylNXju+Wlxr8u/qGzvvh09RC3UKB9fOvZxl
JC8fJ5fWgaMBizrKDAfixdF9BVcO3YFycIBYfW7egtWWE05jhm1ehTWtdL/YODowk68VmE49A2rd
KFdhtg+THFY3xcmLHj+bUbQiJ3hX2eYhFRGNS2WtwE4LWeDN9HkKoZX4N8lLXOCA8B8Kp0VEaqxE
N6z+/lO/l1i8fWiAR9yCmEC198i5qEnNIKus3Ouod6OIHr8bXwcBRhX7u+RbZoRMKYG5/vtX/QXN
yctyhVWEQuTRyDyOn++Y0BwjUPEi98yJbloEo0ZFpr41/GLnjvUqaKO10u2zzN62VbzOq2DnVtpK
0TEIuYpX4ilw3Nehu8u7aGtI5OsSzU9Ojw9dE64DupoLl4Tav3/Xf3Wf8655usFmGDqlx8/vuqbl
OPO5ck/B+UDqd6sVnp+Cp/YXo/WdJX1BH7m3w2vQWVmeLSzf4BD9IIpHAz1srT73VAKadRv12L22
dYc8uLlvAwQLuB45BcB4A97CVlpRCWdeU9/Z4i6C2aOUZH7X/gd3/C9S7rdvgYY/pAT+QkjJz58H
/uRIooEGAizS14FVr6eq9YKc0/s0L6RjH1sFVpwEnrW1i+L+2Bleo7yO+YNG5H2rr2tT3c7lSMjF
sP37a639xUqmgRD6r/f2rmcyAPfAwzBzY+p3M6w4F47frMJqyxw0FeEqq08tPQsVvdwHr/xe0/zu
qtjynf2wDjS8LTw5fMuC7wDajlfPzONolQAjdcjz4tqIjEjMQCx95KgfvLq8h96t4D9+bvud5FWN
6ZFhpcox6cPDbFwyTK/0/FatBdbsZzJisScbBEb5K7uKVpn2ESvkF9vF28eHImRIcpVMSfr547dN
gw6KgtcTLc0UDnWK02NzqhZWVS8SItIKIL51u8gbkP8+ahtFJzqNK2Q/FQrBFFCK+4vG08H7k94R
T0SPesQYR1mCbcBwSs7J8BEt9xf12m/vmlRs9Cc2rIF3X1rfKS7A0D4nipkjaeyuq7jYnGBIeDlh
tnFLMy3TGWpP2wzq79w82Ym9mPxhr7CefPAVyiv0/ivE74G+E/SJYxlyu/zhBup6hunO1OZeVIm1
xVXohvu8X9g1HgRa2mOzTuNHJW89wCKef/HH8KMHW27z798BEeMG3AEiwOBt/fwOAMnmQzDl3EQ8
sX5ibXrELpFfn8M+3JXzEVvKVR0mt65ZnHI/O0LbnGtF8kpoOTF1yeo1iIivH1yXv7q1ca7qbLAO
yeJvy9EP16VS8qQcRJrj4G1WbTjs6jbc6WW9Rkp6supqXWrFAW/owueBw413DTXzIxzTXz3cP7wH
/d2VCfqhqekRUCARmVKSHatzVZIkeWiCfNtP3UVYRI5kMFeTOyXvP1rV9Dca2buvhgpJp3akFsTt
9+7m8Ct7Ctwe+QtqKLqs9aqe1gbQ8QnxmjKKgxVq+NyxfxvkFE4MDxOmRlK6OopjNbWbLhMn106/
RIOGe/w2GjEWy6OKLrtg/aK4DqBLdgHTd4ony/3mEzlt2e1GJ5dIdOAo+SMzpu8bYR2dGFPO2jGP
+w2WYOikBoEy5kLDag0rbQT/bSbBrtQUlNLZtkPKa1PmLWsj81S7WnV9stWAovc29MqBiJHK2eWY
m2tH7I05vKLltCtsUoBTfS1fi/6/V6tI5oOarixpIF22JaV4C99+HZWsOADXJYxYDRAgNAxzNOau
arZtJBXDQX8HWXTQmM1oyzJSthrJMVnKuEQzPFVtN32zcVVqLmBQrlvdRJbBAA6Jqq0fzAiNgpN4
k/KtN0if1Iy9pmUQt9SFoe00B2raRNPLFEwK2k0YHrX2QU1eSyvdZkN8bQUYZvn19O12waAS8YH4
yEH0RBfRJwiNSJixFSgT8H7PfC/6k6bWmOyLVaYcOQlrAyMPLn5PmrQT5HDGHqbxVIdPhCotMgik
8ZRtbf2+Qyqlurbnx6T2atwD8zoi74OkLDSYDIorMr2YXgQT1kn0mErIto36Ih7zVaNmh2AOPCcE
LOoQR43Ax2ErR3iwmKbsiz+c6FMrTJfG3l668cM07LSgOicFA6khX7qs0X7OgIqRAhnOa4srpk/d
QjIqa/leWNvRNJEsZzB25AswybdEXDCaOtozOVUGUJ8vK14OjhhTjG20sz+jBiEYuTglMBiGornT
EA2OOglZyXg4lYV59BlGdFrD2H9ejmq596lE5tSGUs+1sx5HIL/dbOEoq5fiq3nTpfYqDB+1LuJD
3/gRQUmwI3xRLXMVlZlOMRmPRJEGZEr0+6zT1gGhSz2lIGfpleOctRo018TtrRHFYW8RhDA+WtsM
XEqgXbUyrqviyk2uLOvO0Sv6urduIDwdLG+WsxUigm6Yv2S9F8Xtguipgr6/wvSeWb/cDFFuYBa/
ymksDGXDhburqgxtENeQGjuUY2lM+44eboMKeq67VDo6KSOjf+umHh5NW18CIl0BZEfygbWh5syQ
+ouc6LGwib3R1ZeGPqzavFwJqsQ2jFcmQuKWRkVMQmeF1qwXM6qmx2q6JuXAVTogRejSpCXc1FdK
+Gyr+XKEg1YKZ2k79w0pZ04L+33013MxLNT+uQYeZTHlXBalvjJqZ9kKKg6DLxZFSZ0+c/5d9oSC
FzZleIVxZLoyUzQPGU1gnod0j1ic3Ip0IegNVXw/egNBpsIJSzsW3clKjWkVu7TWR6687bmdsUpC
sfZJM9JIyQMsuTCqYFEpuyZ5rSsIdfxAqodLzXktTQQ58yvl8sRVxdeyaMUT94OXavetqBcFmtuq
N8j3DhYCssRY215HlGAXXNTWeLvW/qbtEcIA+s1baoGygAL/VVP4FdSXoSY2JuWCK0O0eWOjNewZ
1pJ/wD8nxWaMY89sCmaZ3drt41XsMCDubS+yuH7jnumTBMcsTQFeqNM8FRCxmIBJ6ou2S5Y+cpCe
FU1pZ1p2ydZsn1O12QtHbMh0XFHaMbGGUYfTNSIQYTI7MnJoD+JYb+d6SS4xQy7yHahDpwhQFDlH
jjYsMaijDAYY1ZDvliWoL2h+O6ewsHe5qxKNImFd575TPaSlTdBwiL6JjM+mf2vrdOjI/PBN8FcM
fsJR9WxfILzoVmmR7YravZ91ezmIF9f0AlhgUUbGr2Yfi3hDf1Gpo6txVtbmiJtiRNg8ZJuig7eF
sqfjqXHq4hTZZOyNBIfXTL46xCXIsiZtO846UV35zig1r6Sr6kQ4mIgg4oJaZY19kEnfBF7ZULdm
Va6MOYITh4abQ6pbpRupl4xTdZumAiFbve0IQpIpayGAN597pHOW1Xgf+A9rIMZDyadfVWiwgHgu
rPmeMMylJTIk6IXXt0SmxyFooQZo9J2qb/ooW096B0MbzVBUrpo62lSuj/XfXBek13E0IVr3mtkI
G5IPGWVDLrmXK9pD1lQr0HIbX/G3Qa4Qepl6c1TDMnB2dazvdd/favjrAWLHvb4u9WPFUtQobNA0
KVEw3JYab5Kb2EKIjCwOMNtVie5BpKT0EJXkpNohVP1dJA5mjf2bbdJNxEEx/W0Pq7gmJqZhGIZ/
fiNXrplBUTOpa7kN03zap6SHGsoDjI6VYEOTuzLyhIOWI1HioieJeXBccn8K7dDTZsl9E5yAsau1
ZFtFxn6w642i8aYk2kAVe5BMGxG1cGiqFU+dl+m8cSoLjYpA/rtAzl/ZMVTeuVwjC0d4Cfe9Ad2K
y0DtCTzB2r39eBfsVFUcCXLfxrq2lhtRruoHq1PXNZRsueFgYT2orBKMwZbOd53Td+WsZLVEEQX+
0ROh5+SbqnrIRL0c5C5Vzre9o2wN5mg9YaeyuhkA01bKsYXonKfasXpqS2VLFu26Q/qniHoztvWK
yIklLtul2qprGU1RQvyzerZAGIKOe6JBsy5Kcxe6KhRz94Ij/dL19qVrlYuUYQYRdgAKIgqtoI82
gxdi/2YuepQt66Ijm6vkohvJ9RRzuh7QjiekaQ3iIP850gQzbvUwGO6droXHyN2ZVbqNJ0bnNfJz
XT0EIWkZJGjgeVzyWO3JUI07ZWVONNXN8SkB+K4pxjkLgAOQ4jmOrxJfVOWI7IKtA+G7DsVBxNrR
71skcLR9eE+ySNKcaqN2uKPS6aHtcZUTmZg3xGzNOBoh2BWfjdTwLMXE9JFday7CMxNsgdZsHK3d
WNy34cy8wC1XUrXaN6h/nQK+C5FxrTjVPrNGO4U3F6z1ytjLWwLvzzJ065XMvCWKZB1L5jgddeLO
SSTlG3HVY2/0t0GtPdDEQN+m2BAt8pqycD4bdCcq6lPV9+8qkrlk4UfHImWMLKAcsIqyDRfAOOUG
bNHhAnyMR5JrXj3oMWsBQL5F2n+LqHy1uNtXxrzRaJXuRBltQQFBFBRpv6F/dmqHWNmO2WB7qYnv
JXj0rR6kgiMOjlPfWL12ygNefG3MxT5S/e+ipAZV1AdOgzvcDaAnEQa6/sWJ02+cvw+dpX5tNfeo
ByPJlCWb/XhuovFJs5obQnFvGdp6euYTDToaj0oBkDK8xLMKxFP9mivz0xDWN4ahPAJjXgwsB7rs
lGXDsSinW1iubL/U5WwZyyCzAYfMpHU3k3GkE/hV+Pg2LMv53NbFgd3uWNoCZ8X4NPHiYH36p0rV
bn2u5WhX3tR9j0VwZTf+mUwB25mf9Fh9ACF/7qPyRq2q+wDulFOKY+Hoezt+icF6zv50Kwhji2zS
wezplmBG1rXQ+GzUylJkyTUiks+qyjdpd49kwt1aNULSIU++TOoXoxw0DEhM0BUgWE1qnAqT4wbP
ZziQSdDfQpNbcV0ZuUnECqePWl1bZnI9J9yuGt6UmJMUN1Sri32b2SAYtXVVR08pBZd7F/PtaA6B
t0W0K7lNXX9iPEYGcxjMD6NqHCaHnq/FfSzEIVPUkxMJ5trqqVLQt/ojtXy7kB+uiAWHWf/i9vWq
6K1dzxPbydoPfKhBC8TkZnF5SzR0QIR5MmRiQIs3ZkTVW/c2F7LaNwzPbY3QV+XBIpQoSNZa9WTA
uUoR+4SiPvhxutl2aXZttdmXsVZ3ZC7NUb7VGpp0UCvraWkorQcPJCJe0Gi/9ygHh1GhZRZ5JOjR
p+ISsdUwWgzRlZnR9UDKg1xC/AmNpwycfnv8CXlyQq8fdZrBXNpMsvd3cgHEG7SRr2SBMdE5G8pF
Kpy/FhLGSxCVRtBkSRLtY0fCxSywVJL0LLBWyqWbQNRlyCMT6gcnQ1WMjlMqC3uyl+WxQp6g5CYk
i+cJP9TbIY2/66wsCRohPrwHvHQt99Fa0U9z1m06+HxyOyT+kHWr2QhWIDKGNghTT4RLIzigKCQ+
sdeQIiX1xvTVpd6XKzqpa1DDkZjXpepexsLd2dT4jcIpi+0ZWBGj5nOhm2cByd+iaHWIl6jaZpNY
+Tpk0ms2rFdltsUav86xJ/kqPr9G9/Z9pe+HrlylM6Wxqa4Dev4OGbXsrSinkq0yn4cCBQfnN3bQ
oOWMTNw1SYBHpBcrp+aLNlcDwdnyh2tOp8zEj/KIPxecOjnmRWSjpyPR26Vyp0vV6XiNRm8b2v4d
zvLrdGKqU2TtVnFurMrcy2w5o2g3ec//qfJsp9s9tC+/AOEoU1cSInaxQBtoucp7+ZZMbiibDAOD
HQT47ZcstlCF0/Vlbxh1jfEqf+cY35Ws+Ih4U1oTc4EmM2QD4pQ821wlA5NmtK6a3zK+I59kA75a
2ZBQefhLvFroS1YRSGZ5wjS5m+SRviiR9sq1rva3rvHbfxNE1oKw+p3uQFjW4dba4qSQSQn1hZyx
miRYsQ9aGtV0CORwJmAj0TgkFAHh6VxlLdEOU84Jtms3U3YwSscziCmE7X5JUoH3k63bglWSKQi7
EYYGO0Qthxq4q/R7DqY4VSa9TORdrauf8wCV/gt3GCXSKkBmo1rilJWUMjWVAs+K0AVUL2cnJr4l
2dPhF1m+dmA77FTH43G3Y+VqStLr2Jye5F2kEcYR2ubONHVPviObWJQxZC+ucByGi/Z7SYhwrkIn
MHYyhi1sEBhrd/4sPDcjyjK5tEyR5SWMON7Jp4koj2VHBV4o0LfyehPSOFIUVd5oi5amj9xOVJiJ
8gnMTJ6GSl3LqtV2Aw779HN5wDVQCDLgTT55eAv2E5JlQGlvv+OtkqXv0XPGS/1zibvaCHEK8yDW
RbjJsSRmvbmbtOlJ/jsejxWk6T247WthX8VRzQplcoozV27WcSzjnfFK8h3K69AgFlRl5KfsuNBC
mn131fJpDKv8nIOPSmRLTvEqCsGWtJa3zuQ/mor/ewSRv4aD/MQP+Ze/SL6dr2y+Nctw2/yv//H7
25Pgjp/+YQXzvZ2uu2/1dPOt6dL2j3AI+V/+u3/43769/ZYPxuIuc7cPp+Kb7vn1G+aX8tuPU3H5
o38MxbVP2FAZO4PYldRpi8bvn0NxB3yILvNHNZ3xIuKePxU8piaFO6TBE15hyXDShi0j/J//XTM/
oU9HbyMM/gtII84/GYq/jZ9/brnShmWQZOAgYjL+vh+fzENvqZGPxQOxX99WJ+jLbJ2IV8c8v1JV
6ge4u+FSUbnZ6xecaSGki8xe2rq4AINQtqZIDRT0T1Ns4PlA9GxpYbpqa5STYgIIabL8SE9qXGc7
N+hA1DN/bHEyVCzCiGAZGSeuw/yyTPZl9TmcnRLhiHnpS5ZSpCSnUbbpyig/DlV6MSr1gGzztU6J
G5vwkhpZQ2eX40YXmucfvtG/mnq/TXjfXR3XwvRPfomjMix4N++ZhUYUpks+jdKp7QqbMj0TvBm0
om0y2pZ+h45fuqeEpr0kjVjBkc/Zaqhacp3unFtGD3SXsCj47Y0zg1Iczes393mEjDd7tnRfLCM+
K7DI4dDE2WaCobjJhmg9pDEB50754OT0Pd3cuCDR3kkZp+5bMNIK/O8wxAl0XqbDY57KxoeeH2sB
KVHY9FUi61brxXVY8o1EgsN9a6IyAM4fUxbDL6EXoF/3CXuPL2BUWgya40ny3Andzb4Gw3SK1PDS
hxdTIOyMaweBRKR6GSJHo+kK9ktK0jf2mt6ae7umDR7rvGUFkLtLWtcbSpa2A+BIZLvMnENYVqNh
nGl3XvumuYhV40sxp9/9UjqX++JLk9abvnePoWtfSW+xUnYQeYcvdlsc36Snb84Vogkkj0D2VERX
oSkLb6RoKw5BTUbVbdMP153ZHPsZPbYz8v1oBcKIxHYfIpf6vaEbaEq+tmmjPZ4n3PpTL42JeIv6
h4yU5YVfYlh5c7iJhV/UBSo1RJ2i6TdaYFBJNJTaUa48RWG7fVPlqn3wvbOiVwZ9XdHQxkTT76Gz
B7mjWPdZC8531rJ7eaNIE0irGSszzOiqS3ui2utLbdC3VpzcK1WJm7TmjQeYATNDFWh0YSnYIdbL
uMY3i5Gzy88QYxHSTjb8PpVJRqRFX99eE3XLa1H6xzjFQ2ZCGoTHkChWsdTMHuMlpeoCAd7tNPkv
fijoh1sx6eXSnTgmvEcjXJuoX+lkgyVBZWC15jWZXT3K1q2dc5eMlQgWDsysdTFrny0Ea8Buejir
BT00OLpLZSyCRVL0EclzBMhZJSmn9pMmZyZmXrkSCqvsbDaBRR/U26xVaVmY9VVYGex2FZpX22Jl
GTPlTN7UVtcLZMEOkdC1MIAVTLW/zommYTALnrHPQVmkyXIUsO4NBlUw7pYBTxNJiPmqznIc1HqV
0HKhN9IWNA2b5NxYSbRuaWEq0Ex6bKcMsvWDWjuXPJixaWT9pXfUa1ho3qgAyiQDNqkUnvHwu5VU
N0qdgBpQHsMBy33OUMLmEtHJMxzQkmGUpLsY2iXAoJA+7LzwLSQucy5DS3KN6sGeDmYAYrlo+mUe
Tv0pQJ1vmucyy32PLPHOs9JLmmUj3nAVzub4EBWAm4xeekVyLEkds2XLVWiJh8F3PxDPRhVerFES
fHpU1MiVl5XiYgj9muJfpwOcQJXJwm+xGX+WaI/KzddWb3XerDkHTVUWdhx8VxzcwBg0Ig/H2MVw
aGbXKQZLppUJZN9s14DvHMLkbObtAasmoCize4wIShhECAQzi7YlyV5z39/IeBlBEwpOStltuB5Q
qOdDGVb3kxZ+R7TpdDptgQnXzYTHYuGTTrkg2mRclpOpLJvs2UlyflVmgxqg3x/cO3WvHkxfu7am
mmSITADcLWjQmxBMwxrq+kxm/Kb0D+PAZZZeTR4Audg0+9KiYIy7DG+RPA1aovJE00J9Btx+DisO
Siy7Lhiknp6Z+Vr1LWEOgbNJoQQsYoc7BmooM6PW96RFfJ1qBMEZrO3ObL0yhq3p1w9roTOz6hvc
MUZOf296dRNr54KlGEMkQviiX0LezAJvEljplT+yHMtKMtZG7lZg3FwIVqpKuqPCmbvKtBmE5AGb
hpgJh0prlm4tup2F/00KxzmJwyqpHkP3iMTNADuRIjvJayJenGsl1WAGJ3j7Iq0xUa8vxhRnvNI2
LKBRsqqmtIZEqkDfcHNEN3QjJfJpWNp9e9eg7OFm0VkVqUehylxgK6RLUw0/mDP/EkqFll2WQ7op
062pOt4J8dpy7AvTSFsvKV51qzinHL96N13r5XSZMnGniW4bhdgAA0R66YwxJ8dMFgOHeJGbTlX1
WyAst1V5XyIgaPwQj+ToxZyGm3hYzqGnDAw+R+uLQnc2gkGssj6FprErmys11+4KX1wa8xu2yVNk
qHcBG5OpMqshkPWSqeqr4Stn4egfjfilYuh9McGMi3A++ickQ71T7Whjh/Ug5GNTyyzggK0b645E
RW9QfZAG1tIW0zqOm7Xe2F5V2isbZDqyfNRcPB6Oy4FKDr3oHjCh//tC562O+eWtOYZF1xZZEWru
nzUR1hjXQUpsEIN3gjJda+t0w9ocHrvqKqlfnTldtk3utWj5JlOsEnfgTWMYFdHapkVb1SSbjBeR
6edMMAmz0i9Z3QN0N1ZxPB74n56WJxTiK0Knt5DW+3bbA0Q2kCWnoXoZqRLrCkeDSklnDMsEeYoI
Pjt6s2nEdATLcFVH5S6MxR6cGwkkDVzreK2F2BSZpaI2r7AaTmm8tscBv5eBb169qQiRMJ0zh12V
yWV7aHg27I4kc0LmreuaRnw+pzeh7WyqUN04SrQaqOBy6VNl6GJMymvX9B9d6F8lFmBBVahNKEIR
+jvv7oG0910MiuDIq9hKOY3Py7qZhi2z1W5R5Ogdqy5aZ/S6EJz3XxrVZFA+RitNKh18LXxsO+QF
cfZkqBPCSDaS/Ktddi1RvIwOtWpmaASiITMexlaHGBGmBfOufmnlbMmzJgii6K9RcZCrOaesNejN
iyY5VT7l45slGrn7SwF+P+6jSg4pwMO40AETYsTwj/MWewgMlFCd0Fg/FONZNJ+NTPuixMBCIhJd
l+ViHvxHuyi/DWqPF0ZMj5UtKfUt5YFvnoYhVNY9E3SW74LxZ9kdVdbUNPXXiYR7pIB/F4ZeU+0Q
KJQPNfE53DYrnDUfrENvepZf7nqCNFEYG8RKvScoxkYLLkELqO5780h4JhMeogvqeSOBAhX9a8Xt
cBmdc7Ev6mgfhtmmNQ0vD6j7xvqcoR/qM2sryEGv9HTZaO1HkphfFagCDJ6BaosjIMLpd8+lTutK
M2HfetJ2lWVsCqXIvycqPDT2EV3PsR2l/kOlwhRKEFrC/QonJpWJj4ssmcfXdJgW0xiu0z5lq9CP
oiye/9Mf+Lf6A4Jn+1/3B87P/XPTPP+envljc0D+3O/NAduUzQHTQsmJ4ssUMivw9+aA/CPdljJD
i3RMsJz80R/NAecT/QKZxuKoaOrf0G9/NAccFPOuzf385gj6h+GZf0Gw5b5TObwaDNl5IzQofhTr
cdCpTG0gWlgZSG5qX0prW5Rnt7jOy0VuYiW5ZBRdvbLvJhbM1dybG6qPBZZtr2cyr6bnpH+xtK2b
HOGECn8RIqJwmWuk1O5kO6jhazucieZa8JMgv5aoe7HqP+MPgUBGZ+6UIEY09v3kOck6p3VbL2ux
Tb+X2amKnlpjXRuXNDiV6kZgGReC8Rxils+24NzBv2vPM200G/d4MR5IFFGLS2Bth/GgQFMxtw1S
y7y+twyqgZ2IV0523bcXVeO4CEhcjh7qJ2f+GuDrj9isKcuGbWPtjPQk6vtaPwwjaqynITth1SzG
byJ/abqzrbG3PYryfrauKnrIrtdYe9u8qjjikWfSc5w0PTVam/3tHIlF6e7N33GF/w9adv8/9eM0
1ID/+nn73zlipTRl8frt4d29ylbZfz1plv4Jg4mghNV0VQPQzUr7RxtOfKIWoxR1AeoSFCufzz+f
NJOUKqxPGsW0/LM/23DOJ82Ene3yF8CQ9Nv/SRvulwhP2WCS+crSdsyx/n3WI5pi1QiNyvJ8VW7U
FZoElT5vsnH1G/VkBs+BIpApsh0xXauMW4WD+OAihydEpQE1aWTSjfXkksA9RPOCxySp0dmgDHKy
Sx/Zyx+u7V90xuS+8+PO6VhE+uJTBj5PPSNsqWb9Qa0KGayqbN1HvWi99s6XQBsWmn8u4MPOoEP+
b17LRsRsqjgdjXeqVKWQqS+dw7iagSQCo7rAeDsqlAcrU939/Wu932/l53IdgcgcSqurvxegjq07
AOxm3i0ldmS+EMlzmxB7KyL87Q856vbI/giBIO0c764lt5Yh3Z3chOZ7PbKagtkK48Dw2K4FVCIb
pmROs+jq7z/ar18ZL0IVwc2s05t9f4eFdWZWcQZ9IDaObsURiRbFdLL7Y0bIyQcvJb/+nz+SfC3y
JU0LI8svpFngYGlWtXxlgiYtr5eYV3Hx5OIIGfTyaEVnkdy3NaMU404fjll3yAhvyYkUbOoXu35w
AizwxoYNpx3uwhB3D4H1FWegFxJwOL9LhcMhm68EBKhIZzaK4svRPCtmxOiNz5X/UgV7GKympUjp
8JIDfIwSswuuW9tegh3xlOY7LXGvpcpsdQ70Y7wOB8nHefk/7J3Hct1Im6avCBXwZjMRc7yjOySP
JG4QlIP3QCKBq58HoEqkWPVL0d2bWfSCCGTC8cCk+b7X5NlREY8CUSXIJ/02C48FwZyqfQCLvRB1
AEr2i4b4abFS8o1j63uAY4hx5Tur+RyBR/j9nZx5Ve/vJPoCU3ieJMILYvrNh1Z1Se9YDRheEnj3
KATsoKZvJpcRw8HJUgkYfPorTz4H3nBjih6L9XSRd+Yf/o1/8B5cUgT8B8xbNdg9fIjvvvfQK5Nc
goC2CvJ7qEFn45bE1kaLrI0qyrMbFl+IxR3pNw3UyKah/Ue/8fCsM7+bTdMRTpGXTrDFVUjhh+dM
Dk+9l92OmrYmBrVR3e4QuZ8Ffrb/nTv45l+ndX/bVJWxMqIViixTWORbN/NXhV8vHKEskBu3GgKe
xlXgnBm27HO8fbK237XtH2Z9/2xVfr170+fy5iEaleKS6+BfqCVWWXa1qupntQTHqY6rIOr2paIQ
ucj/y200V4XhoGNCh4qy9o5GlgpzROAR3Nk0hVigOYG7SfYBNUUm2RFm6Fl28/tbPaHz//GuIkMO
cB8GG1TQX3/moAZqZUUVPzMJQNFeVDjeSib+INDxb+3YJHb+chWYo79eJexNK/QjUP1ggFfBNxOJ
f/8mM05otfz+5/zbhWx4f3Tv0B7/IbBsD7Y94EFJg+k+ZhrJ5rDCSM1jGv6Z8Ojm9xebRtLv7x39
KPbLdDueZr27d62X9WknyEL39ReAjoTgLr+/gDG7gP/mEva7G1f1WYaTKr8nweEqKIulCYJda8ON
3ylAQpCSycJtCF3f7cxlHGJHmNgrgGHLCS41KQo3wyLoa3A9oEd8e5MjylIa5iHVugMh+F0cD/e9
OmwGJzo5unNQEpCzgAJxT3LRbu60rdmlD05LE18UT2MIpj6JH9LkO7ZAexxe4+wo4m4Zhg5R2Gyr
B8k2gNfYtC5coB4fHbjgCAKNxrfCvzfB1IS6u+xB9QfPdlss4RKBoXavTEfdO2CQO7u5zoAZNCAC
KiB/oZMvSz3ZdX5zp7sDkmtEbFv0y8ynwAwOcedsVC/ZqXF8AiC2jGNmEkj7JHm+UWN3U+JWagwI
6ib9TunzY6pLpt7doRjcTZTxb1dyl2RQhbLu4HOJOG1uWmNc1ZaEg3HnZdluJK4XWGKjp9nWVkKE
Ti+FejBLQGXGtwxUclQUS693dyqQZGsAW0Ziowx5UDDeu9a5koY4KyO+48OT78TAe0ASFA24N3nC
vmRf12Dp1PiUwRAZif5DVdvAI0aI5FiqOjFld8t7vJRZvXZbZju9ezN6zq62ics19jYaE9CbKhkM
cdaVZJeDlSgQGev09VVnZDeV6+0UYuh2Xa+43EYBxpqAgEuwfusgEsSyfszRS/P0B6s9a9FDIm6c
8GYo1HWf3YF9TeVNM9wPBH2y/hoZpaFhGOKsEueLSpKjzselVWs7sOkrMVyBd+d+CKaIj8L55Ns7
gY+Oed+iXTM0iDt5XxMTYTSlO+Uy3nZYq5B+xoQJg7KFAoJdTdIDUqIYmMGItVa9u1IWpWkvLeUm
7TbtZIkU3U7XdWx/2VT93srSqxJzLc9tSOfKvVpFnwzErK2+IwJbfxv8YKfb3Ql3bugUK2zNt6GC
Ck9hn2UT3lriKRLAtzz1AaVHE83oPNoR2VnUbUaGlcxHtEW0oMEfYkQ0B2uGLtNWIho2eW7vGuDO
LtNg3wZBBL7XILJagXI1tOjYFHKXcgO80DrEefzJtD/zqE5RGd+GBS8rCoBa+FVRe8D+4SLPEHhM
03ViDqfeyM8CzOog5edYBoe+6K5dtQVQ5B7skIzEpGmbYNmoAVrGS0qaAXPg+qBjydG4kCIK4rS4
8yEp3+5yV90gVbKkT7lpwrUzDg+2699a3n01fhxbHVVU5N78D3ieYs+J8EflHgqQASPG06rTbNwK
7ok1YeI26CAW3dcYyNLv2zhtasL+0cTR+TC9swievHc0xngIr8lqCstV+TmHvFWTUgwqvqrp3ird
rqIDbofyoXLPv7/0PwfxoDRer/x+gCSMWAXKhnn8UJpEZVvGFkjEKqssDP7Qrf9bL/v2Su/GM45e
BO2YcqUCqBgWd0SSBfjd8L/TIb35Qe/GLIMSmaTJQZEF1bMvj577h/7o324Yj8M2GaNAxdSnZMmb
MZESdLZZIia2spybEhSluu78A/m6PzyWf+vESTXht0vHylz1Xacnu7LoK7RJVuo4bGycxZgTbFK+
E81snzoi47GDAaEtV10D7BRibyMdSBj9diCw5VkhYHVt7fL1OTmMhxbwmfJFQPdzx3rT41/tawcy
ZngHTtGnEY6Kutaxl9ULfYU15Abn9GVnfRpEfRIor8YdGfsa70eSly5cTyVXF7Z5Lf1h7XkPQXSn
om3VR/IoHCixfbuRprWpGatq9UkpPzTMpoIElVwdCOSmc5n5NPI66LuTh8CTL1ej6xENwN8NakQp
1E0FpGa+of+l0NL/BOf1Fub1f7bfiuvn7Fszo71+or9e8F4/i/9/gMFMXqz/HHxaPg/Zc/4j1tu8
DUFNx/0d7PX+cnRSuwQyZnUUhy/7RwjK1YjoTioohmWygAP8GoLiKBBgDqKN6Ic4UFVfQ1DeXzqu
YnhN6ZqB5w/Zgb/RcLcvrSL3jhsefCt+lN9aCL3MJd+2nkx1PNQ9iEJbOhGv936NfS9A0EvX2Hgd
4zC4O3Id9n2y6Gi1UR+s2vGrgZjiroJvv2hAaVVJqqLVWmwrk+Splz136nBUCwknT5NIdbfDcSzU
C8Hqref5922YP6dV60++Dke7B1jmJYKTYFxuWAJill7edVq9bA25G4pwmZKYNsL6oMb48Iryq1ne
twkSFlTrQ3OYrWBTr0BQ6sYkrXs0rOoqTUGrJwMgHAZk/Ot8bEoVEA0exkvV2tdDOqAnLs8jlE0Y
fphA273w6aThodaQxLR0uJRJzfBwaM/QInEgL0mExeMxz5ksamIl8q8QTuBRcGfasmMeJcXJAyvb
t167FAbnRTIcfVTYWYa4RHb4PMm3qgkSls59YGQD2hVwQ1s136Bmf1CgpbmpPHcgjNGrwo4Kp6pQ
ps8GHIlFN+WDbVJQXL1JGTmxQ2/Vp8F/HOKnppWbMB/htqK053Rn3ShPlnbJIvMDOv+POk7pdjVe
VO/T0HpHtHIvSoOvVxM9K5W5E5o4F9wXa1QvCAKvxpRRkls1m0oQIdeT56zqNm5qMIwpYR+E0XM9
ud3q+W66Me1g7jrT2MVFf664P0lhXQdGfy70vodjqV8Sxrc9rlkyf47dmvgKN6zqxKrg7G5OTliX
0DxI1Lv7qWhjAR5IVPSTdjWp51YN+5tJAdCp/xqF4zVeiM+OYuwCfuF0wMhrIUnCIH3fmfb12I2X
XOnOodqd65zPdezPdkOSOY0PTW87RExwlIYLSEDxKYnSZ9HFEFdT9Um3IqhipCPqptzCS/YB2Mff
h1KejcC6HtHTSJj6TO92PTkVd+PRTCZ5xZTJwfgJuPvatvUT+M5PoRovLBWJmkBeHG789BgHM7+2
XWJRKYIckxNIzixoCM+5L19+hjIcHYwDsGmYHs6gmddxqMLkGg8DtN3pcrK0ry18hIBD+Qsf3rjE
GMOvvYNSlicSmJCd3fg5z/hkOqTSzOg7+ufPKb9RzZCOafqtNMDny5iyOE9qgNiZXdJ6gO5FPkaO
V9PDnR6SMgzcdMl7YXweFW8xXTmPb+mrLVRXAD2WylJizJMq9qYDJqCOxvX8HYYW37WpyrNW87OU
9FmWGDWr0Si2ShxfNLFHOB8zEHEOmOQEQKwknBgIh+YfMJtzuPTXVox4GUpLJHWBs2rGu4FL2KcW
QtsIBUz/TVIkz0HTPYaATHUDMwzcZ8EXX2xdv1RKsRceNAEwS0MGDlGRZ7tOnpXevi4T93OQ2ktI
Ydyr5HvmgdJrGj7IGD2bNOTV9NLho+W3i06M/SLqvRs10g9qOqIn5Yffp4uPtoWGb33w3fR73aiX
kj8XdrQQ/dmps+8GsC3hQSOdGsupjZCw912oBZp2ahtRIGZZrJpxIIA52ZFrXftVKRDWmRoda2q6
isq+d3MX7e/2PDUDU+NVp8q3WkDYrAfcAEG+pdFznmCcMEGjpu+2t8abSr+0grqpgWoVUGcd36zG
zKnB56VJ+nMWGcxy+fIt8w8pbdd4N0a3kP5wXc90gZoQZben8e2bgZ+DTGjRKODrp+4BkFoGqVWc
fVu9c+1674bcwJ6GqtAOSuo9woncuwMUWw2M0KQOOnUovTJ8Tgn/x1Pjb0UGHOiCJyLrj1XkP6cm
Ogn1h96UZ8sZwN6CZEylxGiblyHGF8BWHqbnbwsnW6ua96Uj1l/um9RDr2XkPE5BP4VH6qJNiCEr
9SYFeJMO2rfpGRW9uMScSO/jzagmH4pc7rLEukztZTkmz7YXPoOyo//JvmP5ygR2+ubNAE7gKK6U
9nHsBLNS6sDApsQviMRhc35UHA/P7gYABRGG7ctZ8LRtMZJXYk4w+brrfOlqGX130+i7z9/8XAso
uUFOpNVh3lmJl3nN/473/gD+Z1b1n4d7/7fuPj+/HeWx999wf+8vYuXM64GNGqo5+3/+ndFX/yJV
RkyWDB/Zvl8GefpfvHEY85GZREjTncSz/s7o6wwNNQZkFjKgEwzA+q8M8t5Hom2bED5CfPgTM3S0
jHdhRr8fZJaVpbPC/xN+pEt+y35sEF5GT3frhF99y/uAAOSHN3fnX4aW74Ob7676PoNX9VaDeGju
rELH2WnxrsQD8392hXeT4qwHQxDbhQMIsAPefRTwen5/hffT7vk3GCgU2jaQDW/KBL9ttoY+GdSm
5TeMPc7fmDtLWW9dAny/v8z7afH7y0y38k3raA59K5B+c2j7GY/IR215KeiSf3+R95Pil4tMQXRA
7kws3s29PVfaXtpzkbLbTUIv45ch6xcJyipXv7+QMQOU3vbGL5eaRCEt5if2+0dPNFViY4hmiR7H
W5wwFsxnFlkOGyvP8X+uTwV44NhHL9QEYaEyHluIoVqmyhcl+KImFWR61D77K+LNBLtWLaPTXv+o
kPQiJAmbuH0gOXysHGK2VylE2khuFfnNAcLBzDt1uoWHwmqiAZhOhnWeOR9zpTopNZF8JULsNd3k
cbVCbiG1VnVprXzv+1BD9cKeQgFx3nX9rekWzz1MeQv/GGLJmzCxIJx1G5XMN7qmyYgvD2YCTI8g
fNrhzhrEWgXYaJQfyyZc9ridOEO4UjNrnRGbiyATt96tzO5M97vIsiUJE7gFsL9V/E2JN+P+Lbgf
BbqzGXJCpb+UQN5ln2wTJDqsPj/ko7nsgcfUbrEyJ8ZpaOOvcW80PY6A8SFGGN9vvhb5xbCukLwF
W4x4AmGp2HL4RQhBDDV8ji+EGfP6qrNv2+EpSI6Ty68iQLSQjNInwDIh2e6eKKqIFmOJQP09qWU0
hLAoN+xoFSUu4XOL2ySIq2rHFu+gQbtvvXBZqB+FkSwNUPh8ir31xSolQivxIs7RfrCWg1nupPNk
Fnep9Sjjj6ppbcvGYQi061Ge8NG1yICfu+3NBHJLqnqvIfneYqrS9h/tpFmn9ZdyZ4hxnWBWESlf
bORmJlUIcKNLRfPIFRNyhXqAnMWqTvM1ivdCc3a94tySvLi20vq5l+gWpcskpdlzjMec+Z8jVB5X
bK/gRZ+NxD6gbEwCm0RvN/JSaYT5sbMCtIRjphQmiFje1axlJtucRt9G3uFbrT02+KZnwUECAoqu
g0QcmgA1S+Whjkm71fAvFKxrSGnjBYIpQJnBllGBLzPgr41vRihXdZitYwMFYp5c7kIqFeW2q6ZR
6lYLq50m4feQA04gtNc5kzmZYvJTwyJKDgxFVziXMOJvGYfrx1btHspCP2YoWNUXPXMXqS3u1aA7
RjHGOb15a4N9R7fnnHTNjdSKLW/nQSGZkkMh10V1MF18jBuBIhCMYhEvJR+Hie3z0H6IrHqVJ18D
4JJWTwj5sxXLGxWepJ5dJWa8MKMNTl8M7vCa8pdB2mREyCYPqZS5MTnCwiV90Ct4yJJsJ9gfdOHe
4YXXuqvSmlQdXZ5Ms7JKizeJUDwyMqoWXddoWnWdcjJ7FEQV31wjlIO4fIg2FbBHrz/YiBhNEknB
s0pCo8oxspC8oqNzNEc/A5wKzhpfAywQJ4MChl3w6oc7qXx3wg67AyvElMw/4n92wZ2PJw6r6apy
5ZMuu/ZUJArCWySlOv2px80qYj7rZhq60/dFfER4uQxtWDXHMblDtXthiCMoiRvm4/zEcGsaKMza
JTJYIxHqlBh6s0LTEvR9ifAdvHSBkikfeI+gq1rx0WZ3ScRn5m9Kb1xOZwnd9GDI++kx5PE1wLEO
FlpSjsskRHygDc4eNOii0hZxYi8YYvc6Bq4+jkigr40/dFX/2qsTWP27aX/X5/ZoPAYqroOQKnZC
34fuae48/nfo+Yeh5yQq+Z/Hntv627c8fc6/vh1/Tof8GIBqUyhRJ9iNm8oMZmMo+fcAVP/LIQKu
wblAK+sXxXjX+IuhgANUB0QXQfkpAPljAGoRgJxgH65nQ/0xiFq+Cyr+Lsg4YwDejAf0CX+kErI0
DVOF82q/G98Udjt4qhX3V+74CbOb6giTrTyOeizWHfprGLVWYEvnynkBzB0prnk1zAluvB4z1/XT
0a97z2ulbUOhaPtTLgTkABXHJGJQA0HG1lWPL6uoo6jHOB8K/HuqYf1SVEr16CgkXunn2fxm9eWg
FKOcZW/5FdqVtL52igesqw7OaV5YVijES5m4GSpPpHmRryPemCaFWhy0xnVOSuR2UJ3qydqLA6vW
GIpDzpB9r5OPe38ehCotLgaRBe2YYYuZEDEB/t+lULr6FNnEb9zIO8yleaG3QoBimreW0AIwzjXJ
HKQ/dlSnUlm7bJj3sRAk6FocJq1yGK5H3YZqIa7UQLeXHc68T76JHD2UlQcZ0KY5ThGs2kYrnuxO
PjlFHJ9bV6AIpPj9kp4O4FQfu4cUm7ooQ29vqkmsMf/DUJ+X+dcIAu8QcCgH8jMTIsAZ8/Y3Y2TC
5XFDTFm7shOdZLjht4dkWtAog3FBTKM9lG2OQvJUORfnNbrvgc4WgS++ghJILgs9RVYvTYIifal8
szpv94rShkUaQakIpEqDu4nyIL2ZF12vpTeFXvAQSnff65Z7cJExs5ZxdMr6gJi3pZxSaIUQmQYV
EFu3d6VqPcU1HK1IUz9iqpfsmlS1Np1v54+2jttP3z0PbWJuw9iDS5u5PpZGmXuyXOEiB2i5p9fi
XJfnpbU1S/3DXHrd+LqvYumDWPiA3vq4xqorGzaW2g0H3U2Hg2pN46TXstb12PnN5ZdN814+LJyD
KNu/dzWm418Pmtfe7AOYJd23kYkX9AStbkR2lYJk4Ks3b9o8iRmF2km7jUdXXyAWLvf4g4WLVCLh
M4z9N7vW6ru2NBlPYlJDvW0fXxeZEztvio5TusuINBjoAvbrRwMqWVhma9tE3WOJk+FT3iEbY8O8
ObSx6R/ACfgHXUHoEqQl0pmxW66Zm6K5A4FoDdJ0uLPMiXkV/TE//Z74hiQ+SvaTwClTawP2z7uJ
l5AqPjXw5a80ne/W7hHksBL/iEseMqSJieFY/BT0SBTRpSu7EmPlpYHJ60K3FUSvjOcq1YtrhHwj
mMXTKgIowEr87utLnVduMe3S7jWsV4eovlcZKK4GFXoZuAIvZewTisPYJqzC5NXWuS4AsdTWuUJW
+coIZHgJk+Bjk2bXudmLjcR1NthmjhlcRZmR7JMuuppLvKBv+rB/iRDMlL9f+gXujKM59Avq1EW9
7xeMoSoG6abplRjqne8p4WmEhWokqN208zJxNEzraqU8vZTn1UAYH9CnRXvEKJN1XKC76Ez4NnOI
uusq7j7DCJ+gaOpXCaP3QSrNkUlAcxOMhnebCOaZ3qAcMqVUDrU9GXjNq5JproVmOrWNr0IFmvd6
WX2zg5GLKRElmaaPkgh8W2MtHtfXQu9bDSHP2MI5zTp2TYVAt+t0N5qV29bC9YLHPBDeLvS+JRXW
zQsZMxsIywS8zbwagf85aaWKyWYBpbysg2L/+9vtvQNK6KaqA4UnAOQyueKOv3sRcT6NATf13kHt
e3OJlZp+eF2UKq5acxFrcJImr+W5EuN6Kt/t/rLnXAmibhNJLZ8c2v79tPOGoSuMl6s0/LNvr1LW
ENvVFuF3O1XaU9MCUYmZ76zNDtbgou+sBLP6knZVQ0Dp0CBxZylNk6zmLfHgssVyo/THTlLJ871j
R7uXuvnoaWFWZfvjmNctbcAsVCntG2hUnMaZTzPtrcTY8ZoIOixMrxjpzXUmNHUajKTiKdvTYi7y
SaJIpE1au+3YPuq4PfoWs8RqUPSFgQP5wkkja+9qk3y7Fugf5rW5ritHSI+gt4AF3XS2sa4Q6z7V
RW9iARPfzCVl6gTmtSaKx+Uf3ov3XSvvhUvnqhEUIjb/Dzsf6VmB38eGc+gnVUFSaPotqtDagulb
snOC3EC9lTp0fCE+G924VHOU77oAHvgi9CSvhVWV1x0R+1OoMLiaSq1vJejKTauFWYSnhjFNLoLy
uk/0cjsWGMczoTt0VRAc5zXmi57FJNbg0/x1C1J3fKQxGDBcDcY9GYseT7gCg9VQd8hkAWkzl3Xd
uAeyHw4SW4xHBkWykyiQmiNjlmSjd1Ts0js2jUaiD7E2rGIpvi5qIlZvivMGxg7esY72Y7dXBeYz
VtmXh8p2VyBv5Qkz25x/aVpth0QxN6XPdHosOppwIwgP2KHIU642ybbUzKda+vHWbKoPVun5xwSV
J8IdAW45r2U5VD+2vNbFoUTdmZmxlbrjSh20rFi6zH091MHuLKML74X0xaZUzR49Wn1fCp2Gp6r6
cvX7l2Qmd7xtqy2CyFBpdNcAK6AykP81RpkaQ9RL30Bf027SYlilk4TsAJV+WzR9hiWS0RlMopWT
LAECN8V43SJncxm1zjpCdsUPZCrGTtttW9ce1i9bEW1ACVOt9tIDsxx5Ixi72q3PYxUeaFHz67mk
dIK20Ssvc0kmRXMeLJRG9TLU13PdvGBusx6KYrh2KrODQR2s6jrzbjOmBP+p1CCddVdNC/buVend
qr0BEnH0LlmwDTsHCbkmD9YagtBHN0i0O82F4F8YaMu5ag/TslXOmZ4/hHl0svu2vMpi6DujJW/n
hW8iBexmIxYoZXt4rbdzVJ/A+kQIR2rx+vfPCieud4Nl5oCQzT3IRQ4YEThQvz6s1lDGGnT8uC8T
tLB8T89OReDSwM6rSliySi+fT3p/ODzCe1mEU3Gue7+7G+s2ho1umZ90DxJ7EYTAh9+dcz5yPocw
K4dBYENHOM08wKMbuxHoojZPU+a6eYHeDeSLedUOo+YUmo2xw+v19LrLXG+8HjeXX46Yzio561zK
x7o5ATqPD35prAksN9doUw/aIq09mlvBtzYX5y227SVXQ/p9LlSl0Vw302Iuknw094nV3xpq2L5U
vW5MOsffZLLHb+LnAa/HM3nUoJbE+PBOW+cN8znn4oC968JyGJPOG1BGRGY9iMWhEDqyf07t4hrS
iw9DhPyIKL2butWcxyD/Ptc6eldfOVFJynPaKco8xC/GLtvMxdpslYWHhiyaNqZ7yFCHu9VlryBp
XKlbweBWAbIrnHVEjnxVTJvnfcrGBHGchwfbLJwrNxWT8Haidair6TcvxXlLi2j9VT0txhYueRRE
S9vvurWPkPJpXrjTmtNrToHCM3nqPnPtTQyoJ/eT/pjpfnWFZE19NTKyQfkgw4lcMNVcz1vmRVsw
msdImz0liptbq3CeXuoGw6l3mk6oNkWa6E4fnM2ohTigDIX2IJDTdumAz3OpxIoMSQG1O83FFIV+
5HDDYDcXfRqurYbu5Gou6t0nv+qRlsILFduKHi/jEpXgsiYubY6dhphvmN8KVZkqW/NlH0jZ+e28
4c1+XXStZB56Npnigz3tekzYXeXCfCnFLBnU7Fz0REj8j4HZbi4CxGLgaZkYvE07M79faaro914P
4j2duod5Uc3teZMV0VEJHzptpMeI9P5soKk2XiKEaobUSrt9VGnWEadNbKCjjog/SQUkpCP1cxyO
BOpyp74h2/9joaHWo6XJzbtqZNhVWelIgP2ytyw/6BXTjvn4tO8xq23bw6DHzpWuGM5VrGG0yyeV
mn3LCzRVzRuDHH5wXVgOqkrA2F82F2HKW8Yh5pinL/v9qJr2GWLlLqxppaxEXo2W3b8sApuiadX9
1uG71UEpVLwP+2jU+OVQ+6xjTJcUoneOFa5ejrc1wB5U6TUV1VgWqkQJpqz7EUkDin5vVjcd3WRT
tSi0+76GxEw14LluecAuZGAjjKrLvekIG0P0h6g1/W8Y5n2zTOZKGqzotSPr6MqPtfwY1+6w0a1i
vC9c+2OH3r/hQwKYF6Jl1gFsBZ6Aif7fXMfDYyYyLV43zHXz1nmDWRAuej2iABt/8Dzkbp91rymW
VWMHGLGmobWxTUK9jhPFyNeo2qHPw+dIJeAUDmFxrTp1cQ3VfNWo0j6ahYE6YznNH6e6sSrsYxFp
tbGad57qumm/uTRMh87Hh0nv/SEPCWH2197JwIEFJRRgh7qFHgw6eL/2TooVe1kd9f5Gpowgma2U
H4qgPBLNLs6obzj3fjSSvrGLD9Cxh5NT+2CGZF5+yPFQ3LpOnmxCfCO2hNiitTndbsbbH6IgMPcA
/NDX/Fnn1YW5D6e7PVfF0xpCJYiCpcoGEbyXbXP1z2Pm8/TTo5urftZzT8z9664/620DQcq5ZBjN
sEuVvsRMe2gPSFGmC1XNCmCDIj8DJgJsnMlkMxfnDZYjbwUd+AnibX4uddleJ6O6m0vzXk3WJts4
B13/eiKw9aieZQGuCdN5/Tx5mMK/W4gs1XFeIHdbHdtp0SUC85bewp1k2kpisDq6aOdE+7mchfZI
c1+sQ1MN71E50hdVY2n7wSgojhCs2nC4IDzGsFMOGd7bjEf3885q6ysb6IsopzWtsXCjSLljkO/f
WV3irUptHNZzHWrS/p0TI/tkJpW1n4vzhp4sSpdkNTR8jspCmTBTMHeOU6WbXmQl5qJefdfVXXUq
JTEkzWYU97M4b2ynPVLXeNkDq2b2iP8uFv1Q3827zVXuqN+YTdncSUZqtaMlzIKLZEDZz6tXOHK6
S0uoMa9jnsmrl02Naf7YNFfWeSmL7VzZ9OODUMenNB5spBHwOz5a3V2AFVp+EF3d/CFQosELJoJf
vhl/mxjwoe4A10KDlT6F03/9aHy9lgbcyXiLwC355zI8KqP2OcAD/e5lofXaNjDrchmbRhIvXV9T
VolJENP1OizDzd5SGLqZZP7n7WrlXJqefOHrKWrSTrgEOzdzlRnjxJIjRbHTyuImho56MEK9ubGm
RVNBCMEU6CaTKJoWVtC+VP2sjxBPpT6ViFX/ve9cNxhi14lI20da6N/oVo1MvJo7S9NE824uvm4Y
cJVTFaEgcKh7Nzpg031QkssUBvI+00IYgX5seoxYV/OqSdyzWsihu1UaF0WXaXOiEsWMbxXhB5+G
0BjWiZ+ru7lYTHYjRpNe+NXYv+tYqoy5HX7ydNAIg9CbU2DK6CLAIOh1E37SZTnsShmq6/lwWdE4
2V8xSWyRg2/beyJ9KwHC9TY0KLm2ItcEYtT1vAc4rvY2RGZ23jhX5YJUdim7fD/XOamkFawHWo3p
lC+LLESNL3Ou5gtYg5JtDQ9Vpnmjb5vVPWwzX6jlMk8yzInwuN7OJ4sQTroaeutu3tPT8zUWEuat
aylPI5MPQhuqda/mMdbtzIlXfRPY97Y06xvUxA51UaKSTif3/G/7zocaev15dDUHb0iRbdBN1i9m
2J3VsYu/uqb+aHpDdAmsCEUpwmeH2kni23RQiuW8B79RaL35BcVwku6ISmUZVvSpHHfoQ2M1MhUj
oyBcmw/pZxt2WNO77Tdfiz9L5BAvhQ0QINdsMhvTgn9kxJeEDUYUfo6h7u37KFDhpEbtPtdSkAgK
cfdlZVcYmo8i3cDYS86+iJJz7UUfcr8g+zuVNGUUt91EjwpQpk4yZK/c8U7trOyekeReaU3jQ+Di
xCjzER/Iqagmg1zZWlztMRe4JklRHU2hjP6tKxT1EBtNFX+X/JPaqIv71O4KfFpSezcX26TB4jgC
VQy+2y+XTV5ey8CprwcGKPfIAA+b0sGzaC7qSZUv1Aycw/xJzR+iGyra1pGo98mBae76fTkkMLXt
GNUvXr/bRCmMdQ2Oliy2dWz9yrrVhK0/TiWbIPmtlasGPiHgO6Ztep0b8zbIJT+2tYPxXzhuPqc6
neV3x01Xn6/w83rz1RkPlzeq3T2P1tnt8vIzEVyEthlYXkXkTAihZgYuKBA6WwfmgKFqX4KIVLqI
XReQixIh46KJjQ9K74KW7e28RyOLr45R1Q8SZvR2qKxhF2phdK93cQ5ggXMUnjg4QqQfTXO01kZZ
P45RX21jc0LJ17GyUWnI7qwEL5lyqMyPgJIuuizw6PnouwU6t6qlPNpS2B8R+FCXCr6Sd7FieRvF
y8bjfBq7c/2X01QmmuE/T0Mwh9NcvZ4GNUgBpKj2jnh7qUvIp785l1dnP87lKsVl+oY4V6Mo/iqL
sZC2U8O4Sj37Pkz4/ucvmQH0zajYNSO+3LrX42gkSWL5cPsApS4idF1PVRQbj7Wb9wi7qj+K89a5
2DgSXFKlCqx1mmA/jAha6NaAVtyYCUS6w0zsyqpoz/PCRKa2zz6bHqFdfIHvLdq6gz0wdwBnbt7X
pCbuVSZBauUX597zo3tU2z7FQh//H2XftRw3znX7RKwiwXzbOXcrS75h2fIYTAAzGJ7+LOzWqGV/
nr/q3KCwAyC53SKBHdb6rho0LwciMy9hHbND3WSx5oyZvmd9slEGM54nlYhN4Q3ZGpex8LUL8TrU
Do6RuIuqB8a7K9Pj9cBtAX3Ur8wjHbpvh3OcXRHtBbXB2Pd4e5GhqkFA3o9q3hoAfUBAGE9yI8VF
D0mA74Zp/CqVLO6NELi6MVglAFOR9A8ZindDswfAqx5SFFtXgS0fvCiFhK4VEBaDJ0HbOgm0iQZw
IEcyFmOFgigR1DsSDQA9AkIDlczIFDXsgvcXLvTc9N5BgD5zYtv6LuVQLgwYEQWswPGRl279LW0H
EMBm3rvL0XEmCgVcYCCsbSMHZ8oykMUTS+UbeXgx2h5Ee8QdRj1NE5Baiy5h34bPGXeNX6T6nJBX
7Pbs26fqOjmjRdc7TyKInwZQPzG0D7wAS7c/thJhJEeL7sjtdTHZoPBCev+l7QD66YIEaZuhinty
7VMnQTgTVsE0N1SlbzfoPZKZSo6lZNU2y1N0KJgll9MzbkACsZC2Pgor/RjKtMAh1Wr3N31u4wMn
j5uu8aaDZ5Zqq0Sggw+f65NeGOsyM3/hsRJdaBjswlr2ZlcvDPQ8XHUGWug30u9qJNzhR4YQb/mj
mcfbm4pmZfajF6V1lhI5KPKUXvRc5RXfx9J/UX0a7sKIvQZu7O2cDi+PMi+iS4Jz81yaRrIegg7n
txphNSDUcEChajM55sxHkq5S5YyVjgO06cBojkkEQh2gG1y3MQADsElzVBJGwckMVXeRFBOFxLSU
/yaxFJW1QJE9hW7WXUwrbe5GPajxFEw4ZGYG89W9lwXhubKVvGSyc2cdyvfXKcvkhYbGDb096ooP
5gRU+9IGerRvPfLUa+7dQc49LZV+Z+EBDJq/eGAXknicAm+4rvBO1EbpF94iD/N8TSLz82JjIj22
kFb1BiDcflG5AoABWTM8lsz4hVbP+meR1ZuBqeYNZE/eAqF/4xA2wj1kBsczkINOBditW3KtQ/lP
Zwj3MVA+GkSTzNsGSdVeQiOX80Fy+VNqXNh0oTtOVizM+p3foAPcSmp3R2LF7PUg4+EIyN7hSLN4
GHGt+HSubLNxd5YI1M7Au4ZcrGpYOdXo72vGwBugh0ihwK4wS28uMrDKkI5msuoCFK0k6z/0JLpO
/Dxk5rAFFK2LoIBeetsJ7XTGiXRXAxCobjuNHXdWVeyyVaOi7wL9e/+MForpksh9n/DR4ekv0odp
sPyVLONgV0pfHdGZmi7VgCanz0UtuhBafDnfIxHqVwYWBSh6WXVxki/xRPpp1yZD80SBfvJ6fEWt
arEzM1UucNkbX8NSF3PmaJD/ixvTbuJ3t36I7edCMytovT94cic6/uJaAGmPJ6d5nmwhZ7WI+vcK
kBUFQvho8qsacL7K4ucAoC1kFQf+god2ApQK272UU5CufdOd9gHz8v0AsMvInRIAUIwgxr2kVX5J
gNj7yyyB38lb78fEAC+ngjx9GJgxrpCJVHvHFN2BlVW4TGu7fjQHAOLFgC//GRdgUWNV88vjzQvI
2NhLD3hpIEgmoC4CKPvKQytJ6mZABKjY+C1w383cDF5BYVhsxjQCsRovxm9p+ZPUUYzWpd/Uw4Dm
4WmY2vsqDJul4fXNxopM+Vrn5ikyeH3fjJ4ABWryVDJXvIZNimsiA+EXicholTOFi8pJCVU9eYDR
pdWK09vHAtBuJeVrKMxpDm6/Yg9eDXnfJGCjcqzB2Q1pab8UTr8G24n5gCILcdca/b2bZM5LgngU
aJ46EHH48gmtrO6u51O6FNI25ugQByUhs6z0nBToNpQO+4ekplZAMpIqV0cbkA+kuw3I+mRnI3aR
2kXBMOl9rSK9AqwsapxWoDD1x6rdJV0yvpbxT44H9bPdDOOhAtwt4Fyg7jj411gxtTsFtMzXbHz/
T68p8j/2SsZ324qNZ8liMDbVIA5jueHfcT+I1x7ui3OEYvEDSp6DCDp20X1HsqWZz3nFkp0xTP5d
FUn/LhnrVch664RGPP9O2Z117ttuTjZgGCxKf5oOhj+VawvXZ7RMqXYve7tY4wU6XtoY1KkV/kqf
I8vN0PVahO/orQU/YYSvO26Qy7Kv/Xfh57hnNRvk7sRTnQ7GIjGL4lQIbm6V35SbCee1izd1IHAE
FM1rbpnPCPk7v9LyDBi5EAwoqTnvZcj3klnt1ijM/5mNn9b/9DOU84pyieYhqboXoNlX90qgvjYu
ohhMOqPxJlPUTrQid07VVIJEcAz+yZBSfRsZauiNHD2YUZdyoImHW/L3AGq8BPqMh78cp3hr8xX3
Of9W+hVYRCWunLkyg4eu6E9InS0Hd8yexykxdk6iOVemyX8rzPY9zZP6Dsw+Ll6JIRjMWRy89R2I
X/0+yI95NIgHnIXvKu2PN55Y4ledti3L5Sur3p3YcN7EbCiS4DTkYIWpIgAOdGDBRoGO1ukhshNn
D6ZwJLwhkdFzm49ZA8aBWdK4ORruoLtmUPNkAstxC8Ry2uC2jhajdQ+V1sW8zFu2ccqxAY/PvwOe
Oe1/ixYCmnu0KH+sKNLc3U69XIoweQ/63gRCr5k/AaiO6fR4th+1WEtgp4APM9iQlQ+jBGXUGK7I
6iK1vgK7IgrDtTNz0mATGIE3jz2ZP+GTT5F2y2ycjvTO+me0BX+/SlXfIV+S7cl1dJ3+gaMRmmxA
UBBPGYAYOCvdVcSzcuEMXf2Au4QFXBqfb0ismiI+di7Y97QRddr1Q+7W8Ux1obknXRg3+RbMATjL
TMjMAhixWdVjzS/XFVUXg5wJpCUonmIzF02i58T07p0oCV8F0LBB3ZqaF1/IYJ0aXbLreMeOzdiW
YP8ryic/E4BDzQq0x+POSH81lh18WY7D2HRBMupjOagHGDoBp3LpWkm3tmv8eRlJ7B58F5d33zKH
Z6bqfsuTDO2NWhRjB/qozOIrstoaVCh1+bQhq3IMH6UoFtuTFdX/r4WM6zMb5PA8IBdZOk3/EFV2
+IhD6aw3cQOs2rHaTF4hT7zGL03ZQ6tyrLWIAMXh4Sz4klY+AKb9qtqTdYrLDUdN6wMCtfU90wRO
lIFMLGsHOiWNW4NFnEu5nAwDZWnaCs4SvHMDteT5kN9nKRC7e8NAvbwOOdEwTS+drIZ7EgYhB7QA
Bf2GLqC8HD/8E/Bl1PNCvAwJQ1tnFj/0MavQah/78TYMOYj/ZImTCgqunFOPesKDHD2QdHzqDLyG
TonJ2jl5A/rKOYHB2TmRoQYm56GxXQ2J5ZzQamrumwl4OVUsH4fWPXVdG5xqu5WPvBSgSYjGcE3G
ypzSbT4gWkjWMQOLm/KCeOZ0fbpPgOi8yo3iYercdE8qo5MfM9LdxCgMWmB162Wk/NuSvmDmpq9L
fLVrEJ311ludtSWaM8B/6GiRWwoYWl75GANT61DmUwuaicR667hpzqrRHJGMjqK7vDBeaLkVDugW
ybwGd6gajH0lB7tCm+b7bGI6muUt+5Llj0Pd2pcxm57oZe4DPW5jZQViytqLFgXg1QCPOF71/7uI
vARYHRJds9PGrrPrRI8hAKDRTaRZra00YzEHzZxlgdMdvm5V4Ft6c/6/1/6xFe3whw7tYNmyBCHt
DHzz4d6Vyqyv02AAtsusQk3JJEq29fA2BFMgKa+mLwuEPYKIrELbBilpQBnCVByvG3ZW1K9lEdyX
pbFASoHzcemifG7WJCjPmY1hb55EHEynIKzWeFQOCHuJDxXpG6cYNx4v3m/669K4w9987+M5Zrdi
8tDJV/anfmeRQEt9Oy5WakSREzIf+GH1587IDHzvrMzZ0KbX/WyGityRs/sE7KN13eL7koVGdkIe
YjLRUbmQY2QfrxIZaKjbamtJbu8S7XvT+6aVnYRyfsa5SDcAOMceNxcPH+68SsBO++VH0LTpQPLo
OEjl37yvq3GnaYAdBZipq0w/QeVVfmqkd9+jj2nWIcu2VGbe3otuaO/Bu3ROIx8VpVpl+xU/Og6/
IxupYgsFMbSojXMrRwudf0YAWvyxoNXLaYHXg7iwBWjI8rbJ50/xUhxmUjxWx2KbWqazSsuwPVZ5
9JoMUbK5SoXsjjZL0FlIcuLj61Nk2LXRFtLRIFAUD0R3U+RLbgI5zZbDVzN5V3oJSluDdZIa3667
ko52IJckDqp9nKcL0n9xIWvjjPYMwAX+sgWunWP73T7WvzPYmc0B/XNTewz04I7jr3LE1yNEweTR
Rm+HAh8KDNME7IG2CCoQTMJCOs8XAMYjGeW47mrsUCN1VZL9Y/MEOeoJV19y7Hn2jIYVZJz5WD4k
RXSYkOI4ATYBgC8S2V3LGFNgJQmwA6jycZpqxOvJOPhAP45MvgKIcwFsONnr0sQFGWmzCJBnc+71
qCnWC4Is1qXM2TMZaVFkoBraqF9bpJw3lNUKpY9gH5pn38bGU9s/MlqqAZyT1pPvLfr+6f9lj/Zf
35sbzT71t0A86UXgX/cm6fp7sBKcOeKcVCI94BBW31EUpveau7+opiBIkM5RzR25tn53RyqSKHKD
6+vfFtJetPPnQqGmv+5F23x63banH+u61XX73/ca9O/1u4oW0l6f/yA12d+CSp8pdYzpU02eJH3+
C/6y3399Gn/Z6//jA1KDKfYhIHw8oBy5re+cjRaF9VEoxQqoYnxJB0jQR4R3mfyHbKRxC8OZe2CJ
WpOosro4FuP4SNKEPNUDejfB+snj7npCrRD2W4oWRHt4GwPbBYE7tMQOaG0020EtmAT3d4ZvHVlG
5JWPV0Pbok4Fx1a8zMg9b61/V6LTZVohbVTNSCm1JRiKYzZZ6mAVnnkES/EuYW14B1AODB1O94ao
GMqK/tUNOc70ZWmJJbmQAZCgNnosGmCi0TI9oAZ6X4Yl8KS1FAeIFlboz2QtC+5oEWtxk0Blyo+b
akCRzQr1+d6cdLSya8AsaGZlsLrpJuc+4tGxC7g8UzrKAfQgSZSq+pTIZjT91UapIy1VIN88/+55
TXGp/L41QTecPDa5Gr8lgZ2AtmoCL1Zh6TtG8pir8Ks+SzNUTU7ZEdxA6akRppyHRtsvudWkJxrM
DCxZV7EFtyFvnXL+p0E7l3WC07frfP+yQOtJLEPUH09xtvjrvtotbABGo/AnRb/I1Y3nam8gpVkg
YQG6gyk0d1Mj8JSVwegtOW5MH1PSpkACByGs9kpaY/KWNL1qyYHbdcSAe9lt8C8M1oPeKiGdD/Ce
md8AuU95fgBQKQwAnAz3IzO7Dswu/yqlMBBvKbpVpFqz3yYSD+5ZJxIcp4BXVSyla6JvmLRXG+1y
neYRavZjjcWM28KpLj3cMwXbV3ad+gtRT+A5jn2gY7WN760zX/wscV3fXM1Di4obIzaPCtgC3nrg
hUABMA+XV3NbZdFxqvclys8Z2rH1/lXoLB178PEH2WeAJAD/YuSDMa/Tlf+kE6P4mBkOwMdA25e9
Zik4JMDHFW+YWSCsw4VAd7TVx2cZ9+HRa9++qFBoG5+renjs5OhuyWsQPhYoc4xQkgFs2I4v49Jr
l+gda+dmWncn3uA96Nq8uw5OLoNZw7oCifrfDOQcWMYx85J8x1CGZM1IF7LCORrjlvYgzW23xvXi
rRk4z71fJVugdT0ZjWkDhAoDL4xoBHXf+IMlRrT+oqNpPaKQNhuyOUnh5zISjQLAhF4DaJ6uwQHa
R0y6jCZ+7DMcwTInBF2HFm8DubEUJcq/6/0WmAl4ynZzrw1qpAzXFlW9CzTeLU0c15YoqIsfyNgP
H0Z8AuPM5833vBnn1/wFQx/VWYvXVAeJrjF9FYP8N/GPtRGsFjomAQgUg/8vbKcHJIvZvBJdujHt
eHpgTFh7H+9oUAbBSro+b/YZ+lXPpEJFkLM0Ww+Jrgge4ITrzqqvtjd/0ZcSeG9msb8ud8J2E6W4
IrXqzUUAH6C3CPicROUXJy8K8wV3QBio+ADxZtAzsuZcAdhpQr5sQWbFUzBHkVL7/Lnu9w0z5KPm
MRumbpElhr2ynBzkcMPYqgVozLLlVeZuNZ6ncpMAYPxyVXX++OFCyR9XBnxpDzZIp30wEOD52rzH
fRCsqjRuDulo19eB2wXgIQijo+pjxOpcIH94lfMySemvMuBWrSofzV4RMOpmTsNHsM735jYI0noG
6lNrnjLuIH2bu6cCwYd52tTJD65r3YsSqe8pyDYJN5p1z5zsMYzeVZCNexqcpPuY/afu5tLZQ78K
CkALgFmgQ5WS2+Dy8+cJkU1oEC3ta40UHeVoQPL5ix5ZBbGY0HO2k0V4TL2g/M5TJGdDZmVPFirW
FyhC8fDdAWwuG2t0PucNUKdbNq7bBtS7lojYQkRIrSrFLQAd2uI7stGnOGWPwEkwUC5njSshW3dF
kXkPVIuzuFPR0fKH/sW/XG/r6Lg49h5gGOmWTmta/NmtEn21v60pSqN/CU6IiE0zS5XRKc3FdHAT
9Fa3QqnHrlDNg4mIvxaug109GAlvdDYB9oqz+chqBmzrNt3VfAKzd1je8cBu71AN2SJFXmzoF00R
6t5ZLuiw6VdyBpRpN8rJtySCYPi6KBnz9qG0yw2p0bD9scjCnfvQpRkqL0GnvY/t4SVuA34/JkV8
X7lqWlVoml6QjoYkt1LUoIPU/qYrfcAshENwpFVp4HNk583lbSOwpxobxmOGZglsTgMLYhCVlnjR
3HRtbv6aVIgUIS81yyIXy0o0HCCNJvgNgSfODyQj8O4tUVBQzMZOJmix0E4+qI0n0Kb/62SXiUC3
kxMtvziZMS/wx6H9yTMWeBUXOFyECzF8a+yyAyCg6uNlmGR7EtHsivuN0z2hixeUoqKSFxoiacmL
sMUSwZz+SKqpdtsdH/q7Erj+7tGThbuKUecW2FmwyBprk7joCxNxzQA6gZyVHzwVjZ2/lTLPNghS
fqhl+gR0Sjz9wKCR+CYio8K6R/9Zh2+dGW09LarOAKbimG3Io1XntkaTccusEowdg8Lv/seQRsHG
zdSyl3zdqRWwQux/vP65xbMfMc5JniNZy2+eBGYaoroH0xjkcrD+MQe7PtJg4Ax7ncUhTxauJeoF
gsDtvs9RCYfGiq8P3DpEvByd26sU4HoH2UTz0VfhMegPOKjmx9gdnW4tpdHPK9TZLslYOnZlgurJ
6nahP21JZ3AvxKsvYdMsiHxx8EEogHOQ860LanseqRC/Kav5PbIxPwtuON+GEGdIFMaj211IFAwk
PohZ9YLUBJSP7+Yo6u0cVGvx1kTbeXjM+xK1r5/i2HCk8HMAE5M1JSuJbmkcr+Knc4LU5B3vU763
OFBlzSREP1nPl0NQWY9d5MT7MZWgtW1t6zFo/OISmgCj1EYOQsBHIC3OQCAJQHStElnys7JldiQp
aNFhgiV7mYNo1seTFMkxj5uruMsLsIM1Ml/QVDXg+szt/dWKxhj0gScmwJsyvLLBnuod3DyTqLCp
vtP5nKHYb660vlZovcjt4imXdo/PIUINr6QxbhEaSqMSNIPaJEHN2OP4Oh3yCIUl+Nvrti1P6ksf
iWbuKRH+QMp/Zlmd9zNs0JaLbrgCKasKyc1PX1nVDXiI7IB8K7tznkowis5k0x6kzqGjkGmLAIr6
huQBSrUi0EybZdZvEhlEYHuOvHMDKB2UUUl1F3kNkpyoyppRfZXtMXVkMgHcdKTsJxLJ2grGrmJk
AIt1aOzqmChUSlQsA3pn4hnbCLgEdxPCgWhtTyTIMZqda0f2y988ROyGp2JSYG/W8fG8f8EHgNyE
FmigeLjLBEdnGKiM/zBQAH2wnmkRDkkxCMH1UhbHHwvcBPnO1kvBw0Pp4RpvX9eNLk08hQ9KTqtc
v2ccHoFU3UQ7a6pFYxj9RZT0PvLbOqf87yLbFuFD05pfFg3omDXy+lzqCm9X13SHHiqHshAwmzEV
gVe8/l/ZyMHsSWt6XTeOIKm9JF2nRdLd9kF/EgcIB1yyDpig+BY7J0B5Rru4kgMwfStA7VS8Qylb
0R+NErqrwSjtUz4crouiPujPve3HhyGfQG4L6t3lODQWuJXjt7apfYBEWcawrjPQUJLzdZ2HBsYl
2NuR79I7o0oNPy1Apm2Bjo14KdJxOJM7DbyzngcxbVAhIEBIhI+D/pGmmfhYhHo1EukfaSvhzyzH
F1cdOZMf6egjIGfr0+/6eZJs63W3z+q2jpbQXuDCwyN9k2TJwWG1d4g7yzvwcUSg9ibTjBVeMUuC
sVqROHABKl6aJuCqQB8EjnVqixoPHKsr5I5AT6ROnh5yIwbCPvgT5iNZSElDg6IbNFuH9rqWWX+q
O6VO19W2/1aGTTMHvAU64kyWvNbdpTGbEAWStYm+Nnz+pJ6QhF42ZRVcvRDFf+qy3EAacDLuTZ7v
yUulpdxODJSGdR2Ui1jlzXwCkvcFwKbORTWhdQhGXL21ytEq0tehWPeAcz6SnobSCOJ5OAztGhlg
Ns+SDlyuhd/h0V1nwFgZ8NVOfGSpP3XZIJo7oQfSNc2IdlPtQkOWZ2oeZBHIVwJeeSeNX/IIJDgT
vVGNeSz6ge0BN+YuQwA4P4+581wVtvezzJsdihLE23+6lr33bADJ4CeuoIjhth+uHOTJX3YV3FfP
2rXQu9b/u2vZ9iEAb4q5i6qHC0sdtvBrJZdVWeBsqnXFmLSbMjdGJGP+1Xlh3xxHYKvY2oPcaEiq
AUh0RnmqvMi/2GBd2A9Fdj9Mtr9KMyAK5XZkHoVbWMemqqYR/XaYhmMfzm1Ttou6i/5VCstEZEy7
jymqHxELGNbkTbovq7scOc80BMPMiMwaCrH1vjnrvJ2y2ApZHWsPyGoUJPe6dtR3D4U/mduBqx2Y
vuR91qby3u4r0N6Cf2hOIhksZk6zzi7LLelwxpH3ubXH9bC587VQlH6/S9G2NyMbeeU8tBasy40l
uZBBmMa9ZYZ4BOkfFRYyOgmvX91+OkCkxjXAh8G4rD1oUQSUNDSHtOPmpjMbNuutOt2ZYfwY92w6
0lA7ml22QnFvNeh+MW1g+BDwX+Hr/vUEwCUkjgM3r0vSxgCRyRQ/AJXJPDYe4G1CyQ9hZwMkQYHf
M56GEw1eFw6npECeAHg+CIf9pvcqvjSTzAf2CWKRFM6TqaMAno3qUIr8JVGn9sCf09wlaX4YjNg7
MP0c6grH/SJGUoULPwHYDrn8ze+mq5FuYFOIin+9HQ1KzwJwBwHswTuhC7GfuQhS7WrHix/iPikO
bTV8u8YpdLBi0h4cB4Ud6T49anQrPIQ8bLdJDCzOAs1VF0eCxjSMxfStalEGzCyWn/K2MTaVMlrA
UEeIjM9QoQkUIpDEHv3wHxKaIc/PNAs8Lz9PJtKAQ1QcbiqaTUX6S1UxANz1DuR6nfVVB6Jm+45V
MWq30ZSDvGSJ52Xfr0pUAp0ZSsOAz69JjEIAadbEqOFm7sXjvXsJUyNaOSKs5h0iAMYsQK/XIapC
oADChQYUEqboAu7XLOdoxrHtLYAgcIcldJtENyzaaYLOC2Vvu5xV9sJCw93JhDPpyC1GpSR6xkC1
QaE01dbeNomaxz8jbkn1bTLxLU/90b5HsUY5q5uJPQP5Kpr3wEG7Cy1VrNLCkcc47YptHTV8bQJ3
fVQTLujCcX+OeJ7qI0d7uA0i590BlX4hW6XNOYhsc09GnE/NVcLGH20TWDulBw5kJIHSK0y9cfpQ
CpGzq4hfGuaRxeXKz8Wz39s4VSL8v2/qSoIWHYnzj2lYvyHr6wG4CW2uAFTi6wS8VrMIn5elmuw5
6Li3DhI7RFtQED4FVn72a65+hCWuqaLJhksF2Kl9FKApzw/K+gdfkp2Htbfwp9bdF0g4INvExxWq
FPqDMl11KNo3qUa1D3vEuvFmhEp5zYfx5gbw9HYRx1kzJ5ebIXWO4DbtdrmRpPsgqtM9qgrT/U0k
nacNNKNBRBOKIVBCjPBoYoMPgOQ/nPqpvosEmCARSuH3wMP+xxxDcMhoadK3fXRSWFJNd6TplTIB
exm+kunqlOKil45NvritSWwJENCaI6il96EhtZotcubJiSQTBJunyCpWt43QIwPCB8VehN+sW2Qy
z7UeaObqAx3yWc7VEAxR5YOr+xW1bwyButo7J07sn4EV0W7RrPT+x/IRnfkLX44AtNK+1+Xgar7E
DtB7PnbzgRKTpKgBsTkgpCrQiI2LokHzJLXkG+P00ZxvAKrycBORUHocYqBTSrSeB9yZFtL86YDI
6CCQTDpOiHFOiyIorIWLF9mSSnLCxo1Ocho/msZ0m0gQBS9THOXHDFfwNZ57us9jRCy6K3BIbIof
JNGQ+1YEclptHSOF6jAWH0ZgjR5vLjRLGWDhfWPql8wCjFI1Na+O0boP+RjMxjqw7zwtqTgHMDwa
bTZkrFvDBZYTrndqaOZlKaqVwBEiRf06MJzw5gu3tetCboSBQmZPnRKn9e8GnvjnCs/Xq3OIS9g+
yLL3jIxZ4t/hEpIDhqB6UFHynPnoLZ+ZWYfqAmt4CcF6uRu1FMs0PAeNtA4S3wL0U0iBtEvYL/FV
5iA508vIR8TmX5c5Y732ZYSbr8u2VcRCXHRblM1HNVMAfcGUOQaq9KW7+aojM7n7Fh7HoQzZgrxp
iDgK4a9yKU3EY7oCxwa9GQ0+WmVQOYH8BeAbdonfZccA7SYbf0QJnJZsI8uONONaHJHBwPsLMFWL
GP2ec1LeHBXCq1dvWpcqVPJ1PPVRlInFNz+ayRjIPLMCT7/Kj9y9UWjMgAmwZGhRQmORszJiZzgA
SnE4MCvGN+5TlLE0JIpevXSG8kgg2GpLqAeaubkUIO/7XONGjrvMxwHxexO4gCAhwZbo+q6iqji3
0xSeW2Y+eu6kdh7af880jE1agsYw26IiEf9zpFOOAFKF5l36omxC9hgjKrRTeqe/rUXt7cKweyAp
nlJgrS8m9GY8+bF8sgXgByK3Np7QU3tUnTtdylLi3DImEcq1BLBb0ULp9cKbeV3e3FXKqbfV0Bfr
zk+tx7pkP8kDrYd7JNfEawyeiqVhFfbeE3GDSAOIZTd1FDYbszUBFNkDAYnZEWrmSb5OSVsjpyhn
PirHr15/9fd80KjlcYj3x++OoGKpllWoYZiRx1mnrfvDAA7DkYagVB+zm041HboVAF53U/3hG0bV
tAaU3g9aniDGjly43vO2HWM9Sj6zj01k1J+aoQPCW1NalxY9wYumiLIliWhBsy4gGS7RhFl9v6lo
Vg8j8BFxOo4BAAFMqGLC543ilXUpIvNCLlzoRwBud3MSyWAKvBICw17Q5vYo1gJIZijzk8Y2SdOL
q0E10RA+nKpAovJOD3iwZQuAllkL4PuWbEZmcrTHcicHEPPFPv82xhkwDQgZyg+qjRmOiFQBCGTU
uFAVAYEIESl0JunSvSF2h0NXxq8NskpHF9Wxj1EZc01mITag5lGPyTB660L4ckFWCYT5I8uj72QE
ryMglYzku1UDZIwZIFJ19NDjUobHv1cubgaaDfUoN+mIv20SwwkAIjSLB8M7THif0iZA70P5Pm3V
TfHa8IH9heoC99ilr6Uc+T7Ifb739ECzv+n+5gLWTXQWptPi/146dOAvkYwt8w7oYq1GF0Ns2tjd
RJp1BClGZpLJhwawpRq725KrzqwVYNEsa3Yz0NrUBOx7F3To+htst5ihc6PYxuBwcRzh+fPBnATO
bG5qbLqpEnsgbIk9zSZtAYDAyvFRvh1aXgP0F+AhVD7AWxZS5uyETjMdVRN15h/KLgZ6SCnvR2t8
NJBAfMt8y172me5b7SEiGD/r8rBCo53ie0ckYFZthhBsiO66zYJpX+shFXIstyS7vamQSWf9KulZ
svVJJCcr9qJyRU7Xad0AU97Lxq1lVUgH5mWEPHyf+Sg3MHEVmcCVeqkaASgpN9oPWiLVzY9EtwNE
ueEpsJKKYNuUbveMgkW1MRLdYNQ46g3ovbg3pOb3HlWgy9asjV3SRPY9Pvf3MLem76It8K6Ih/yC
XNPMlE18mfwIjfYmA7VAzzWvMk8P16xpqzOklO5MCxz/ARN6IIn0HFe0GXqWinlj+9bcBij8hmfR
+FCYzbRHv246E2b4miZDdkZJh7sfAcA3U7xunxFcSJC+5QI5WIjZFNqrGl0gqIHPnbkbjPYqpy4s
00QTpRTtRoxxdCIdzYSwXrgTAsopRlGxr189rh4qJwzOLuihcgEw8JseeDr9wYgC0K3BoQRm0VYx
oG44tRHegf5vhi6irEagkPezoPl/lJ3XktzGskW/CBHw5rXtdPcYUiJFii8IidSB9x5ffxcSQ2LU
ok6c+1JRlZlV3RzOwGTu3HuAWWdpqm2jMHkITOV3GspfzFgxkbAoI/tRg5SJKoM/n7hhhAd9afsu
CwOxzpAGJmtu9Y+TD2JDlpu37932UZbilaXa0m3TFXYS/4ceCvjMh9x/sBR9PkhTp+tmwwEgUQyP
Di2fRWT8OUZu/aLlXfKpfxiHufhkaxCyqzwmc2v9Ojvgh4R5AnAq/UjmfNqoKVqKAVd9AFc+TAHs
FqU3lfCiqJTXvNZaGTDSYNAPeRDDACYMF2GN2HwdDvODnGOlXP+C0Hw3xl5IOy7d4oFVRh/Baw37
ebEFQTDuN6/MxFb4Ch0QDq2PiY5QmNvow34a0eR1+zL3d+QFu0sdzlDTWwpr91tvFhmEZnP9SOVT
v7SddvJ9E5ZmsWX0LrW7rPTqNUaMmgUfdE/gnX2onRjMMn/0cNxCaXU2FhqBspnfj3bYHTM/Ux/U
zAmfAA8lxwCuyr0SpNGT3ShUzVW0ZK9tEpFgzOv+lGdq+uucF9DEU5/401Oio9+G4388x3hqRy8G
Z2Ca3EL4hMql6ZzaZPsQU0R8ivUi3feI+R0gvYTXqUygIJ6o7Jg8KF+nNAJBZi/3PpffCFDePvR/
7vQ8uFn+AJt3Mg87engG3rJM5SVuW+VldMLPUR4nV1mJPcwRYIh5c4VgqYCtyLPiXwAzJL/MyJTt
tBEMzQyxarKP3A9G6ijv6rx/DlRLewgX/qvEqnl5lumbISw+5R7vzZsJhmELMr/cWVobblD4zWjb
cm1xY2U4W2rUxVDuT+8buCCu8eKVEN6tSPCpIZiEDpwz0heXJCBPbeiIyPFTVGndmD+YHanZoD1x
sVTem4Hiv/cKKB4SXfsiK7FnVWSepsLx92Ez+2uY1Y/9Xq3y/ixxfdX4Lz29zVzM3V9NC7afOMzQ
N5v88nM8daeCCvufoeJTuorM+VnxvPqJ7mFlL6/3ySIqwm/j703hOEcjmLNrl2bdjd6Tz4Gio8Zi
jsYfRaxeGimdpqiLtIMWf2ujlOqUXwW/abGpHSZgPS9JZ3UPc1+a8AIhd6aMxsfGNMMdyf2FWDGM
42sL0mO31gq8iUzY/bpf/Iq5EPQkCXkw2Q822T6W6DPA6Uk9OtLSZ5e3kluuJdxY7M7Xz3VNealz
oD52XbSM13IT/Km/2nQiX9qqs52Drfakhis72k3VAHRPGxCLyCzlqeOBjCxjWwDY1I3PZmxcBiWL
v/UGSa42yJIPtYICUgAg85LFaIqXFi8XjhIuF9Fx5kk8s9SrrGWWU099NcpaBgjm4iN4npeKhvOp
MN16BU6ZpYqIiBbHh3wM9OkwuS8qL8IX1e7RgZzGZL4OyyAzGTwDOjc7DvvdymJVaSQtOydcKa4G
erdWRqq24UKeO8FRyKhGyTT/sG1hQkkl9uUMoAIuUMHutDGsqmqo5DtZy7CuQ7txj0rSfrXmyb5W
8ELkO7137Kuskct0rjo/wFcjP3r76lc9Pzt0y/egXWAGdUrtYE7h8NLXzfAis5g0/x70k3IUW1At
ijK5Ok27ln49hEq+B0q0FxZf8ybJL3d2Mk1Pldmb58Cb36Gp8aXR8paX48D46JT5l2JMop2rdf4J
bF9zC+JgPKdTqr9QHUOzJoyMD+AJQEFk8XAeeg2pjA7NPJf6wheZ5TSSr7PNVm42A7kafq9gvOpK
xN0TVHjtuvnk+dT6eycwwZyzhIwFPq0kjh/qzGo+AaJAXBEo5rMsDR9QVOL+5rVZ+UIC75vsqQ2b
a1jt2gcJslQ7PgQ+lztZNlr3awbgPtRL5bmFY/pdPKkZMInms6xkyJvcBwlomA+B0nvIC5jeNV0G
j5oiN5b+TJMCBXzSXCcvLhfgiaZ9MKfWubhGmuzFm4cqqqOB+l5W64bn1G36D6GXFUc3B8lmIlj2
rgOSc8rodp788AWQEcDk2DvXIPtfymXQ5yh8gASu2I027Pg7cqDli6HG46Xp1c9ZDqeLmKrc8y6p
ZnyxqxSZAzNKzlZWVcD71OE51bTHhgL+r2Lq/QkWP9cNr16bRsBJHukbSfSjq1bNVQbLMu0z79LQ
pOTx1a3LT0Ot9idQQg2668r4DmaB6R0cxx/zUvPoR8IkAzeu7hhYQcN147utrGE/KxP9IpvmZac4
S7YPmf+P7ZRL6gO5SF6T43jatzFMazKg71CjmhtCLJ3xHw59Ax5Qb025c7oA1xogZofsZq+Dn5R+
gs5KuLPAeMFL6HfOrTtHH9Ar7RrKZciaSKF1ijeMuYmq/lFePuQ9YzYqlyuR3e+mlrxamSW7yMqn
d5VT0/SX6yS8bRqHdxDjhU9WmT+0kxPBhuj3n+qZJ6K1lFjMNA1bqWJ8snl4Cc3S+pjTBv4y6cpf
YlZnEoHAJYzjbI7TUcvD+KAuOfwctq8HmkV/hyoReE34g5xQHHba/S5hYheCQpmJ08UpqzeMhMt2
cUKDsg+m9qEziuFKa/RwbYPgdaZ149ul1w9k6OPoF7eeHe9B4RfnFtn157Ceqkvq99O7sv9ADat/
ceSJzo6Ah83VzO13crmb2c2Hpswj9ULisb7EVUApsjCGUwcohzuTGV9pU72APwhugxaVSFb5w7ui
8z+7NFp+Bik5nWlK4Q+v9aLPoaO3uyTJQloTk/a3CkgHddPos1t4020MwxbgMrs8eAoOvQuQdorC
D4afIPytj/1tHgtqXstMXYbNti3TOvfK3bZmv2vm+m7mYb/J25cECVlu91X2tRnjvW5O4xeSWTEE
mC5gGzXhwY4/+bSD1Nr3ARzETdB/SFqQdV2mglYTbwMLc2Z7O3GKSRui5yS1smcfEBPSzlZcV2ea
3PP6PUT57U43guroDpRIZXDAFe7V0eEzp+o/MUjVrwDXPjRqO3wsCmA3I2zRZ0c3EFNdeLbK+Nvs
2gkc0l7wwvvDgpOpjE/G3A3nzMi9Y6vF0RHpN0jYZid4V6OjCm3ti914yJbF9qSdEqVFhG7KwndO
l2NU+/hTNSoFaTw2yKClpnK17f798h+ZH/OYe1ld51dvD55OQcG3nYrzkLV/BICMblptnht3+bWW
EpYMPxyz/PaX/vcqV8wD1m1mh5S25lStH3rX+rbe7cum/MrnJJdBA6NGY8ffl1VONsNsUM/N6Wp2
lNp6QqTUepJZ4oYWdW0Y0aGfsfbpMKfzToxbYO9mD3UIylLsb0KQrHTOYCe/qbFuPYn3TUivIUlV
27Dbb57ApIIyzlxi23RGbG9h/7VG5N0K2CRlZfQTMnWrw4BNlyep4qEB0XXhgh8/Tuq5raviKZvB
U2cagGafLuFxJ0aYp5jC9DQ+jtHjuhJHZE6fIMkAugV9F4/5SfdXkdwcu6q/hc4iURY74y+wEA9n
34+sy4SG34vPxevQVmn4xXCai+xJ4+p9Ulb8vQ3DMfWTv6pu6imU+/0vieF+y8ml3MRkkV19dm33
IqsprgYEa6EBamAdPlZjE7/X7T/B4arv9br3jxr12YMsbZ4qd4qBdka0kF9GTzygW++TZT4OuXLT
WhNpOf+YGXX0aYhn52o1A3/1Zd/tvUCzrtSMkR2HbRZOO4UnVYg8V15Prab+mrgvPpQSV6/oczRv
6pNlaebFzyJ0YjW/vGiQD+7R257JCkbxk5rQEOo9NHb022Q69TFbiprgZ1v061znULtwnYCs8aFf
X16iZJiXN6RtudmC5mUqk3D1aUvUv4bebUf91kYobcmnhDdPcZ4dT3G5gpMAS47TIoYRz2HxKLO8
MKjhyxp8WfHIu/V8c/KrOP3WAzW4Ode9lsFbhKX8MdBB3wfJVw05DrD+U/ISVG50q0OV60Nm558A
W77IWwA0e58dftU+RvCrnsIg9i8QEbRwg8KkjagyZNwBV3eY5qonf1L6T7kV7Lp+sD/2UPW9dP30
u0QZZuM9xA4sdLK0eKk+uLTzXGTZJ4CHHK18PzktXYyTt0ZRbq1Pdhu+ywMIy2Kyjhe7NePnvEI4
UJkL6yMPZWA+yzH/a6w+cM+z/uPG08eqduvPNYLmB3Sz0nW3OqrGhfRN/Mxj5uvuWo9SrtNBsezO
Uig9IntnzuWnJM/iDzQrhxcri61TbXFDymZYReld/rPsaP53qt561uCcfEo0NwRQh6PhL1LNg+LL
bKkmLJ1lfXXc2nsYx4TuqFTXD9Vk9i9p1yvnInBGEgBJ+WgjgXXyAIi8zzzf2FuW7n9ykvorKKzq
rxDY+8rOgzwSAHEjuhrBtNCqFDwj28gk3frRGVBEjA8UgueLrCywWxVNN2Vc7baYdb36kKxBVn7Z
3mga1DMhBAGyXIPkFL+EH6EZ0F72eyuEMYmBv6bw2QZs50b5kyw2cwg04TmcYZdoMlc/3zkkeDR6
/TB6UN+7y2mOVS2yp1oUXuok7pFJ19vI2HM3eUpj1/otKOLmMQro2JnIQ/6WGlX1YBuoHYrXg9Lr
WMazdxZv1NbuLuA6cRNv47jv9M7V3zUe1ONRWCQPicMvTVlZ16TRw6c+PLUWpDxAg0Ln6LV0k+ZJ
3j8GZf3kQXAV7Duj1F+QPe2rKnrfaVpEsoMhgSUjht3yeY3KrfI9yUHnFuUNzduzAi2m0hjxRYJl
Ly9B0x6CbPO0nWJQxDoOvW4f7AlWNy5FYX7u+fXfUwFsn6i1gj9aUkzzkLrHGErzow+Rwa9OPLbv
pqA/Ur6Ht2+yqIClg6tfJFjhVe9qqLDoldAXPvolDdTwZXxrnSq8bP0W8qS82E2bn73Yt4fnH/Zs
6OqbF7sPZoKKqQxzE1LG+ckyMGOdlx43261xVova1P30zcbNj8iUfgRth/7kcrhawN5SITOMdsb3
4gSvVfY+HuNsL6UFGWZ5L9/qEj9fS6hUK9ZihqzVDLrrlAR7EQWUfV1LhHOMJ6trvPo8jU670wbA
Khq13Cc/0Wj3kikaOsYTWupBroMsrtObzYse3d6vhHrBbzr4on/w51UFtHm6bbW0XiXNaSPQ23aK
jYb9+VSM/OGKo1bRQhu9QrsUPO2+dJHzUdBbddJwe7DMdSW+HyvxLZEC+4I1dY2U7s8fkXWU2UcQ
Ft5RenJDqOWmJhpfpP/WSIfq5BmhdxCnjSzvL5BiiW8d+OPaGzp0qdKqa/t9jwBx9Ks4ZU/ioDSX
e2Z+Q2LpCxfXX7vEUAD2N68Dj3YkyZsnMecK8vbkozUVqeO2WeRhlCe9MKAaEj9sw8OpBUjAo9Mq
gfMmISMSOG/WbxI04pJ1vtSqVnWcN36Z0u7h76Ygs3mOaKEYIxVVwVfZVDzsIQnM60yk2ZDLoNbn
FA7ZFJl6ERJ+nTot0FzK305rt7CtUHFPuA3qExqmPwiEhEpoW5oLDdHGQKRogKnSJHT2EiLBoNl8
MIP+dJC2biMzwneG+TUX7kFZqeXXrUtb6jtB8W3lJrReo6UF/W/77yycsfb/yYmUFTrNhQZD7d1T
5LQO0AbDAZPArENlFeEx+4q2X3bd7ENlIVEw6B1iR2oyot38PXg7QFtOWfaSP8lAUHw/OPc6lFtV
spyZk/nPw2yXe6pZNHkvy7wdAWMus8yb1IfaTv6i022kZ2expXm7ByscXnM/iIZkV/ph8Bx0pvpL
ms/pjpd4/VpWifZLvThCtXqsl5VEuOakH9Lchwhr2SADJY1d2VHL7sfU3ddpP65JELvRPyYBak9F
GSJKUmV6f1Qrozq4qkrxAqwOXIlefaFIQYq3QGyx9yuAWcJNs0752cQrs41Q19yz2IjxjulG6G1s
mpn2RUejWrsPSvqx4IVsubAUxsKR+H01u7M9HNCdynjI99z1upI25pFXS+sql5Cf0Xl68dTuWwCZ
B7no3F2DxDZTYnrwC+eDrAgtHxAFWdSMnFBPdm94QGX3PL0zQCw9SvTPDoXpFib+qffWa2UjF0QJ
TBYyUbD7VxiOnopapSfPSZ43gP1iKhbTmkNflqEyJM9qBqGkH8Ut7fFJ+zi1zbe1vqfl80On6daL
lPdM7iUHWAl5F0cLckcZxXuZFzxSNoFTy7WPYtnMttl5iyBLCDsSoTJk7fTHjLzJWVD3yfJ/rwb0
2MpSgPsyk2GF56dBRfZfqw9vbHUFTZhiajwPIu4FcxgPAktVQJZhkZ7WpP+P5VojcGiHPQfqCBlj
y//aZCrxLzJYqADBLqLp5xQY0WqzadQxvTp5lojQMKNneo8vNFL4PLWNMX8rNJTzCCzEm9z21Zth
0JIlv1Q/lk7a+YceMqh9o2jhiwzGFEQvSUBKuHB063TnyNMwO4UGda87xwD7CSkMqhg/TlLoXtp5
owk56I/0lt20Vwru81XSW5nkASSP5eKIKcBciuFrukjeyEBmpV5nsgzU7muhAIe5s8syM9XqyfR5
VhoGkNs/219PRbyfEjI6wIaC/fIY8tXxUZQc0+n3DF37o6bD+UTzdfpOc/L/OcL1/YNdIJFUBu6T
MpvgU7KS0mLftMPV19Vdmbf0esVjSom9hmPUXHgTZLBqy7jVyMerdDesJrFDFovCeklnea0h9bgu
t212aX32O4MGl79v0xbeBYjiEwCflnrcNmxxhRmUx4Fqxl684mg0950LcPKyUbYWg02VOouvK7Pr
skSTIrquVyKhbA0WfldeW1dHJg1mYhOv75nQ/pZ7b8jR9M2qq+KH+lNtt9pTnSH3u5sr2MXgwN2r
roFtcehwr047WWu9Fp6zUQcU15M8PohfjjBV1djXLnp1EijDWKTRtNDdfA7nouY2wmHiWE9c1+Ve
4wHmaFSjd9HaMfjFdv0Pbjmkvxem5R31cSyAYUXp71ORHzSKLeQhoxhRu4kaLUIBp0wt03NVBM2+
aEflhrSj/WmGAH0hz4QZV4Gu2PitM/P3owMwVY9itAXSar64eRXtxCaDH6rtOxNq2hZKgdWu2f5X
b6BIKAHa1B5cy7VoQCGNJEpSVhHSqMXzEuz/320yI/FPLkkArbKWQN+1XgPvkK53m7dTdZKFaMFr
Z0nX5VuCbsr+GPoxplmatLU4JYUny+++Ndu3RaTaH2MFtF3CN7NsxCfnbb5/njeoObUEIz9rpvua
GJXsqCwT1UHCV6Z+65x8lFsuI5jS6rSlUX+2b/Naqvt2mzUmvL2Iu60NWtxk6pvReHSpf+xWnWg6
TetHUZEWxehoU5U2E/IK4DCLk8SIewuU5TrYym9THxqnkZwpSW0GPUDESmZQi//D9r/GhSC6YMqw
z3Jc0LrfZsdyTyBasqeu4cFhJ1MZTICEhYaGdml72dNml5nY5trn+TsLHsR0v19C2siGvp/yJQU5
PmPbK7NBPpLHqV0am+rN4p2DUhjcde40Hyoj5VUBaCAUJswArnjFTqYyUFWAYwXy4GLxbvafBssx
3lLeEfd26r/adPQ5d2oEFm4Llr2yozC07Gr1X3kIVZU9lDfzLWzpLY3RVkWVHAhYt0DGUoR8yotM
JUbnLn+wKhA49YC4Ai24qYrIEJE92lc7GmiL49KUfXUG37hWuvZ2KP6+FO+dbdsmp0jInS1FR5rS
QgY70fIZqk8nOSJY//zM7WjFrYsj3AXDzllYMCzFeAgyGNer1s2fQXksVAoLXqya9dXx1rbEdI31
0DSjCwnoEraY5CSZLU4tHJH6qHd2n5ACGnqPxHRit9HCRJvcqlhvXqdpgEToziiXWqMR0kPaxLAp
qNCLq8oEfX9YKBqwnRwKu2wcp7NtpH/CMo3HqHlStpbhNbIJFZqKUOFc94jfMXOYnRfGPPl+SjTb
tPW0NjQz//zi4oV80YYYlH+RDOa0cI6YACvA8+NZ19u/eDvx3pMqcbaLwQOfYKxub3XjQEc7JN06
i0tFR6J5Wa9T8c92jHDzFq9Y3bfWitOTeMW+hsi6HhCj2K/T5XT6Fdrb6MaXaRqja+c5wSFw/eow
LtmMfvRoIlQkx1Fr+tXIKeSJp6t7SA2XDIgsYWucLm7Ko/hiLyK6SWDOPFbaYN22wfIt0Op98gkw
THC+s//rEoi7dZOtEuKxPwTAtu7f7IrnwB+h0yU7zAm02JHZ8zvgWPW5rnvgtHpYxy/0vXuHiJ/g
4Y1Ro/TwkCKwu8YgHhW/GMugU1t8CsaK10/2it1WXPUWJPl5vZ67lUW9iIrTfrtsQ8fVPG7L9W4g
a4/eyMMUK/H+7uYwF7zMaUVfoTlejo8GHwAfQGXvPKrCV3ihFqXceaTmg9fieTE/yBpUgbsruiRG
wRu32N64JXxUg/KcxuMX8eYN6JUSNlHhZsoX0iaZgescG8BFC0PTPE31Hq5FPgQ1yoSnJlp9dhIm
gzA60UuW711TRzFQ0UCC0hGCZIemBDeZzboe3KhvLeSli+fNtHDzGJiv7JINSmA2u0alXTt2aHYw
l8aJhW5mnYltziL/OtJ6fmcPlw3brnI0MprIUnjj/+6QkG3vRG2EukBfHrcPG6wyfqAJ+Ytgfhp1
KcPZw2fBB9HoMqDBtdjUYv4sEbNghn7E/atNDhD5PHK6b86UDVMKu8ekxWhcQYfGY9/8oVWnAdJC
9T/SJY1Cin/qk2E+qWEZffZhcNiVGtllEg854AGUUvMk/qwEgXkNu8YmFxArH3s0m9NFiYCXh2UM
eTzyl4E+hL/UJjWOslpjHOqK1l4M22DLRllT6H/dvbnFth6+xSiJ764fs9li+BjOCs38YrJQZPWP
68d6I5Jlu3UuzhSF4ofJtk9K6SBAFniddjOWXLLMZEDt5wsKPPNJ7INdfI97s+Uf0x+b1njZav39
3O1j3sTIJ7ae9YVSFTDa5eu8OfunW9bdYxcEtCj+qjuArxRl/JDXevAUUqPbu5le/g5vDgV0W7Me
zTG3P9Bk/SD23FfoV3dH94BgD1igLwOyJnQNA6x2eGFfmFXK3/3YfVe5EONC59A8q5WG5M9it5vO
2fvlMNys5tfUMZKDksfqVQY3aGCrQ3U3292vxbVFbu4Eko/XPVvMesa2lnDHiJAv3864cwfb574J
r5LA3Yd0MOwDfXRQa0FvPPCN/BDYjQVrOTYZykWNfHCrLl+NshaP6JTLLNTQtLrfsx1htihf37t/
eqTsQZkFNJFKumTbt33qduybT5Wvchezumfb6y8U3nZZ0OnX1Nb1q8mrlrGXaavqdoZaYOEg/74E
yJAvUeLfljKrVOU1RJbrPon2tfFgdo3xINvE1EC4wavwjy1idBqrBmWHriFKmDtvAWkKMlNmgsSU
WWFV2nVbrtGlADe3Pb6csfruY7fz5KhtuW13ZuNc9XUA7hp86BYW6DZVfMfs9xNwmgIRXsChp3Zo
opsfKyVE370W3exlEKMWjVWxg/UWln0x6GSTT7nZf3mzc9sDTsd4DVzPf3NySZfiDWiKAcRl/NwG
lLYap3rHn3PxRE8xUIua2+RuW+f8kZI3jJTTZnsTIyeg1rOeICGeQDRkKsPsA5blquKjgMIHpE33
V9ZN1dltm/SJqh6NQksToCx7bZ7bA0XH9MmouduP2UUW2mKZHJfHW4mj3TujF9FQYEAu0eJc3Cqw
Ktg2dXfXFmrxNEakqgdrtPbbF5fZ+u3luyzpCzc1Hrcv++bL+zlQyjhqrf0b49RUVXfIs/M0TPqj
jshPk49DVZ5onPUPVD+nW1Z3RbWTqQwAoqdbsRllLZ5dGRvjbQu62yPLdSOc2NMaKEbDCMpq92b7
G+vdIev+QOtIyaj9Zx3qxrOx9PQkMxgNGcwFNGhBA7Q6ShHjrCEwemOUwHax3Tk2m4Rs54epdmxn
ugpKx80BSzDY9fw60IsctJTbWZPqn2laUrudX2XFGjNlPdCNLRyiyvHQ2lqy1+U57adPa/TzBVzN
Jxpuluc8eYzrur9RdG5LmuGsC8l723wYciQuako4jxMoH34XbHbLNBhaHg37EprTvE7XGHKYCTKj
36Nltm4xofdudkt0k8av0fcnRllVTieblkuJcZOsouNvORKi6ZEmvPajZ3c0huUakNiohkg46J0Z
edHSC5/nrpv3ekqHaYhoOPxoWTE/9lNgWScyLS2JWpPmisA2YPVDce4x60Ki1LqlVDn0v62HiKfN
re6aG+PCEsnB8hniKLPfTdh2IAxbTokWlb4prS6xPUJwsAy9ZyQg40BuN4gstDsxvplqTadh9emc
0VSy88ueoihedye8iUEM2KMzLEZjfOZxT7tJmDhf9y/btg810U17aIPkJpvW/RJ9d3zfwhGNusEJ
oCDV9Gwu9SsSuNxR/j5QTNCvtRW8OqrM/R7937eIFwSUyV1H9qxzOU58b61jYt5sp9fOxnIhL9KW
C3uzXONlLbNt2GyO3AHEs+7ZXNZy0OSVLhigbLfZf3aM2P6HkDcf97Nj3BSW1aFL/iPON8E/n/7s
iPudqtzNxFoPqb/zhi7ll+n7D+bff1BvPnKo6ZTN3dLZ5SmMK3Q+d8hoI8sFcyF0EvaPgT4UjNta
IicE7dE7WjbJdnFHOvT+63GyFrfMto/Yznlz7t0nSsyd7e6jtK50TlYNw8PyPbev8K8fKSHrF5Qt
bz59+7j133/3UQ2VejgG1MYMop2hmNUDIsX2zV7yDbM69hfbGiCPYLUNRqTRHiVrCW5/7FD7CM/f
963R6kwa/rT6V4tEOUa/nh7oeVHveEkAA+Jr0XH9VQ40nn5kKkOxPJxUy6DL74isZ3lE2vzg7MKj
ng71unHazijaqAlPEllrhWUj1L384S3nyWw9SdZvzu8BwNioYO2NygFLGFOdkqGytdfZf7dpVQjx
psQYo/8/bflfj76Lu1v+v77l3d675XaUiobfPopU9WDHwYlEN03Oag85VmZxt4CcuoCmLd+BAIZB
24vpjZepxCRwUz3Mg/dhTiC92vVTSkl72SyDbSEm3DTQPm229VRq0T1KVbp7kLOUwNERMJJPaPL/
kJLKD3mE2MPy9ChDszzfrUhgHsNqcDj6X2LrFkcV88xzsKw/eWy2brER0ZBLTnNr9LWX3G499z5V
JDgiFqdEqJLgbeAwebRxSJg4ZCbMyrLr70eubcQ/HEOXz2djyL7Cj0JCdxm0RG1OTWN/hvYfHRwl
J7ErjjIf+ugkTQar1VDCdN0jfr+6+RUiR11lhL+Sb1Uuo9JPC7Uw7FGh5ZwTWC3OECZljx0Jq8dA
qchJptkOsB2/y2ITL111ryFiW92D4yVHf7D1ncR4k4Ls6naY7NmWsnGeyz+bJHVPYk9UklCdAch7
iB0QioaXds8W5bKunMubCun6swuS7FnsQTP0jwps3Xd2caqWiyBbhPzUtqF2ektbqFr1Q0PDyWEN
XA51LOuqBiGMwH+vGW3lInFsdSRZuiYst2C+IOYtotsWexe2bbWy/AUtwvYc9mUFO0BQob30fTba
AWxRiCF9sKvMP4lX4raQN7aWx2AXuWBj1Ez6WRvlpOu9vy7VNrBexGEXTQaTeD6dZLk5jMq8DKke
PG4m1YnnRxdJR8qiu6TQ3KskwGQmgySqvCVbJbPNcRcXmO4MwecSKDF3W7ZjtlN5QAkpAIYlTQbS
Tm64SnkSPeYB6qyn0tYgMBoQhtd9CCmA3b10lZ6ScciHk9J55jWpAOjoBe1XO5nKgEYHuNQfgwSC
Rnq1bfuKGmGZuh7DvdhyharYbnNvZ9Fb/d0j54A/KK5ldKm5Bdxk8BdYgu2mr0ux6YZen4ph+o82
GVYNjRoh4tjifmb7se2/x66fSNqbG+zyuUjXdQevidyT0LoHWdk+lnnwVVbC/k5XyosNnx8MlVDJ
Z7w98iauhitRfEITwju63dfdEh9ooEdVxRqvsqGq4uhSxS3cJIk9/5rO6No5aXlGwi5579NP+xL5
OvlwOpR+h6/W2DdBw9dCT+ejW0MNMOTa70niTqfehKVKwngz2BXFWH8ym7YDZ3XQrB657R/9OlJo
LqKJxKUYh9D4Xkt+U1YGLxwc1Eyt9hL0xvOPKe85F7+xg4uF0MqjDMaPma41UbsDMI2GawDsYnFo
g96m8FL9mDpZi+BA6ar7Fi6TdhfUvGq+8cs0pB/iiqj7PtStsN2JrQpmnk4lXK24+YlxpkN9p3da
CfEA56wxapfOF2uoK3DuKBM+eZUHEiXS+V1dGK3y3o5OoHzsleBKbCvhVWKl/iNtA2KS4Y70ii6R
GL1d2l/fMGT9fw51KSCrh1YL/+i9DPiWOQwf8zYtbpXvhYgTLlMZapu/6jfrpO+KGzWzdo/mMaj0
H4HikGXpQ9GU0q+w9ovY6eDRJ7h0jQA4iml/q/5QrMryLuVCitdWo0F/1+yjFlrG0RqYL57J0h3a
sWnsepTdMrh0nlag88+z8O1JoJwTwzV50owp2q1SJLOImSzDqnAypw3JP9E1KR26x2Abz2kHwi9a
Jatb1qv2iYS/bpVTfiikSDyUGt9lU/5LvO3A85dacPNo9XiVwbR6j/aSBqw1wMwk40e1+OxGfQ3Y
QsWGQAKRW8y6XkQmtQFmr/U48Hmvuz1LN8zjGvSvZ959xLZcvxAEhuMVQkwVpZThkssr8/J6LDMZ
BnmZ3tbJD3ezvELX8ia8uWWWLufIDFYiXq6n9A8otoz1fNkmzu2ou12y3ELiGWkFpehQGvVakmsL
kEDVS9AECyBBZk4UkdWyTc0722r3dBeSTHb/Cl8wMn1Q9utB7bJ97iZz18Qwo8VGaPFHrfUdHBqL
622sfMrwuzsupWr5GhIiR2xfY5oyG1qcZbMYpxgK0ciMAHfL4WK8+3KGlenHuoL5oLby0DiWUQwp
vImWxkvW2O3V9+Jo+CZW2oTAlhsWXZKmnY4HJMRbPXgRH7is7qqZvXeZlCbsM2BUsN5c/bIyniIg
EE9tCVVOSWP0KuCigI6EhIsB0jK4Z3X9ScRaIpF3WWO60AiRVeWyNQQWGtRRfIUfeWeRQi6hrdWb
GxoNzU1bZtvy3i0xkZaOKDoZETBalcre/XUmjvtPSeAgcL1cZrYrzJsrUybXI90Kyt3m94zyI7z1
2Rmu9OARJu3gUWZ3yyjlnhu33XxMIx95hS1GZv5AjfGw7fEAuJrTBOsHh647Op552LftHniUu5XT
Q9sO6pVKnwpJQ6ucG888y0rs/Q/nZpPZz5bkaSF229w/i7mzyfnbN9j2/nfb+rW0Dk0HQwVgCgwF
pUnJ5koiV9K8wI1gBFGfxSKD5Irj/Ean7LyatwQwh7iIwjz3RQ1eQKuv8pbgpBGtkMhs7xR5w9je
RbaXi7t3jZZK4C7Neah88yLz5s1le7Gp3dC4uepJLDLoSQpfGXxuTsSL2F0yPIyz+pJXCd26/5J4
lw2SoefqsjCvQh8k//DUKj7+H2PXtt2ormy/iDEQAgSvxnc7cZLOSvfqF0avXmsLEPc7fP2ZKtIh
27v3OedFQ6oqyc7FRirNmjMcQd5GP69dDbgsr6J6sa2/H/J+xJJ9/Z1+2FcT1ETrg9VBIApk+ubF
SiHXGyzdypTVibpDm14j0NkcR1GPqCnSkaOoHCMAxz6gGlX4yxqWuguqDDfgUzEsK0UuCGhHDcCi
mdAojqsTMpNa4X4OjzjtJy/QKzbAjZx2x1FjrMnW8Xanijq90Ug1TvyQGuEjjSC9XT5EPWrn/Uk8
oHpaPFDPNvh0hjwzVvXFA9SO3+1e2qNYgqUFFJTNQDz73MTVjpYgzjqgWwdjaq9MD/GN+2JbIn2y
oIb0xhxzk9Zu98qsMfwiIxOaCghK2xQaN8b4B01JByGvTM0cByo4ge8B3+ow1lvy2uF89DrU+xdg
duw3rPHEFUwK4uomOJHGCcoZMCCz47rt5wjydECBgVkm7HfrVHKs86hnOUZxzJTzQiNXL7qG3cUy
JSDqY3nHuyXtmJ2VDZGuiraMIjce5hhMME6FyqwI5Ki5NlEzMIjec4AD9hQLKlPUC1EXVMO4nmob
MK+Me86T9ubFAnQRflQ9Q8U2CrsoaA3oZjtm9UPJmUFa4jmDephz8CKv3WcpGA5RWTA9UpOCSQlK
aAo5785q2MGYuukyFOwM3nXnzS3qkzTD4gVcM/gwdJBij903L42cWzezN4oxAAO8GFMEwfSeOW+j
55eH1rYAndIrQP8UwN7WCI+mY95GOatTri9EqAFflQKfGLuaeI4eyTTQ/cxdCDD87zPIETnztRSi
g+bbh92Ke3A6u0hAOmZfo46xyJ0Hz8VHrAYBRZ/azXYhAKDq/tZqj25oDVciAWg0E0Ba5d5xQu0S
eBk1JwAZMw8k57aHyviVGYDns3goGIfOVGEeAAeEYHlcANON+gd1oabUvTCtKwsSLpBgdTNDBu0I
IFT1cxIOGF5xB+R5s4UNpW9dUDXVyS11Ez2mHrkbEXmQcKSgAkdJlTJj88lIQescp+ohjHc/zm35
2vC8OKzr3r1WVyf+qcp4MLWqmPZ2Mky7SfnYhKQjqqDxvYj7oOUidDDYiUMPLAOWCHf5OCeiO3cF
P9+PFxdZP0341CUXTXXYVO/AgRBtPq33aX4DQvj3F+TpzoFUAEDj4fypafTjeRRWnwFcDs/7+Hcx
v2z/e4gNlZ5l/f89zg8dYFKW1wT9wNa3oJHzu7dACxYMzLM8Db/wRqT7NM740UW+a+fFjhOYOAgD
mOc9lrHzTikc6TKdPs0ZipnAhdX20TFN7QxRqNijMj3qQVwaNUDUVYqjlC05OJpwPvba5wrlIQ80
YlUfn/BEAm5MOz8ieGH/M9rDvEUVd3RZmTipRzYLaB5Q+Hy4+6r7kpQ2zo19O128Anpqc2s7QRce
ZYPMFYqT2m5DXdbGD57dO0dQMsv4DFWaFrXdebGttWrVFDcdSGn9DY3Wxta6V/91SA78D4IiM+2B
MIx1TRR4KEByOEKpteGooh/Exc2z8cHqW3lGxTME3wZ5M8tM3tJqtA72YOIQ8GGjnuHEOUSvr3fm
3PKiHUtBjkQ1lUulZdEObpCNqNhdxlSOCaUzIAh1VS9FjrLZRz726CCm7k6hA0w47qQfLAATwWer
u8sYL/vgfP9kVlqKOdYNBaTY2IvMck6riSLISTarNEoIVhYMyLNfy5KjrdroWqfyzU1+IN+FyjBP
+jc+s3BrhDh5+90kwGM7mIEa0nYn0rbjqKv3xaNZosprLP0rjSgu7uPkCBItfwtaOv/Qjv18ruwU
L3DMjBaXBc1cmXjyYe+UMsfbMa3zkGpJDXIMrA0Dxw6h2BJFDPjfil2o56K0BN+ydrxbbeSI0wJ/
JUUtGTIxHtrSPtv26EJ/quFP4JaVvvskZ2gjbLwifQsjT17IBkUFF0AzVLAigbUVrsl2PZGqCBcJ
Cit0GcqmBuhzuLgvAi+gcPAhQo0jPokTqBceau+Ay2ZodM/z9BVabv/1oujTHRHFfBqrEWrXwd1M
cHaqbVpwCZU70FoAgpxfDUsVe5QpKyA3ftnIUYMLogUgHzHUOHFdXDmTQNqM6XEYwrDa8BAk0BN1
me7aJQf7+ghSQw3JapoZR3Tqro3SEC1kUIHT0jE05BPIAjofACGvH+zN4EUpvhNkEmDPyIMilfhz
fzQc1FW4J/8YU4/7xXwGNwA2iY31y11CcScuuXOMGG/OholGAdMOYgqja84Tfrwz9RYj+SmSjJEX
o+p16d5Np6CYVlrjaTl8yrH8+nIy2psFkvRhrYYzXY5Rj/4s1Is+7gVXx3+1UUjh9dH7veDdlHX4
28D15X/rlo3nB5VdeQD3+uxoCCBUJHQ8A/oz2XZViB11K0LerX/QT1H0xyRPTRC6345x+Yf/CnJl
BNfT/wbI5lQ8WMduBHAJ9k2nJZocS8zdxFztmzARl8HNGqh9QHdBcnkERnnkXz+GhpJx+2Iw+7sV
1ijWccwESUcPiDDBfeQX0PQmqiWWscyjcDFOsQVq2lEhhRM2eAyu4Tn4LeplbNQJgmjSEm/1ib33
hupHXodBO3WQu0aFe7/hmgB/6VYtxBNccBKl4DM80cjAZdV18hTrob6NLhmTvlSB8IdwO4ZGtQdN
Y9rhDnMIjYCKOqmck3o5/nx7Z4QW3upYS0FX70pwBnmW8tgLUYJ/GPKp49hVu8j0xqeM+SHy+CgJ
zEMLbGPu9JWYg4cmdFBIp+mEGUh9GEpYrnVR/rLhmxm1rR3qQYhsmEf2T6+tUcejSdFGTY/W64Z6
ZLsbriGGhbVREYN5luZRW1dYbbJJr309v0EIubuCbQZyklpxpBnG+K84a1+n3h5fXbD77bs+EQEY
2wvw3Rh/DnjWXkDMCEBAUgD9mGiFEBqvDcVMH4E2ZHZBrZKMQVUV0fPBxOPlmbrCnKNnVBycUPmO
C2Lt9bUprpu/8eTP2ro4YBPP/ZfW9SD9hjxaU3ALYKekFnuw2atdFSFrjUcNqDaX83YSym3UZCgn
puM1ncyxSYKg+vv5XB/VF59/QQF+fV53APTwX7cBdmMeuJVWxzv7wuuwxt3tHojW4W4K2br4kLcc
dHSC51bAi2o6g3ekxC5SzhNoJPIK2WhtpbGrjYufjGuTxWCnWSIXP4UKmi8mezyq2tmSjRaaUJkC
CVK9HI1poU/vgTymU9vBZEK+GMn7tpmBNtC3l64GR7d1895bbaGddVuPGSauhnGeB/UXYsDkadgB
zflkpfHioihmJ5gQZth0Ynth7LjHvruenxysyquvwB4EloHCYFx8A4NTyVMO2AGNaiEMMDZUYD2l
bmvke4PJ8eJBxkYBMHDFqccDez+2RtQknGl1t9Hc0jDM455vktr2L7ECrF7vlpaNE66qgFEtJhEo
YG8yFxBX3JhUT9Sknh/vxxz04KstL4DOzUfAiE3rRmar/NpHfncdGxCIuLP0djH0PQCLHZoHZEGb
B3JQj2y4yRiBM/fwqULEXZjVjuMIYYf+MBjpIxQU3YO0huYW64aHKVi8muwFG78aS/zenhvphJtt
HQtGe3yA8J9OI2poIb0G2aFb1wdZ09nbxgjlFRz0bEaBrY+7B2d6IRuAYEbzQN2wcKF5rvJz00Hx
yM6QZ6aGhnUOqhRswv5abgpyASyfvpeo3BaY8HZB9GkDXTF8GkMy2jov4yWWptEqQz7hOQq+xnnb
G+HP1Ha/ZZ1ib2BwLy+VacdBVHLzrTdH7zCLKtkpr/tug8f6mndg/BvZH3xA0TgNSpC74b4+/ING
DYi0XlRSznvRDkgz63CyydEwQBWTNEdpFq8uUC+Qnp8gOqlYtgkhEHiiIakpgp0r2+Qxe7cRSQS0
qd5tK2fEVDgvhRI9mA0YwC+ZrC+d5hLtNT+cS1Si65jc5PmdzS+6qlyWUMbAUHdv9YFPRKXrnGXJ
/z4mTwmtZ2HJk20NUCFoDAW2YlPu+ipptsu4EiKGwDV3IRms/Z6BqrZB3SzHQ9Y1CW8RikBQShAp
fk6o6+hiThpTswxrzcD0aazDafhpOjMs94gS1O0aByFbVOXU4Uto2OaOdbhLWu7q/x0d8DubTdf5
eWKYuyZrqg0hAO4D3WLezjVoQHzHhvokbt5z7DahhxJQ19ccfSifgUIJjWOP52fP8Pi8+xQ6eYO9
9cEWE7QJg3aLModtVeb2m4s01G7C8W1fgxjrSSLt9wyJC7lJfYCied0kz9Rkw2xsqtC1D6vNqKJy
yyEztcunSGyBL/Uh7OGENyc2KpS4R7vWVcaNTNSAI6rdgSIAfGuD9KDvoIMnmz0VHij7KNjx8/5o
u77YjH1lbkBe019Lne1rUuPKMrd7ZqUo3mZkX3VKsJ0H8O1G5rNLI5GnZz8P/8iku7O5M13bQm+Y
PnWlDGvgn7twU3teeIYi4XxlvIINu7z56uuGwmlYD8afo+hAuP1h/7TislbSgYIHEsSARNPad+ss
8QL8E7tkiJHyW9/WEk8Get3ZMPCnSVHat8as7+XTC1uP4CbDnTj9cOtbS12VHRR4NpFvHB7qSUzb
zhwtFIwo0N2QcfVA5ccKHMpjDNj4Dq3F92CabJ+QjWhPjcuiDTjSmQ8MHIzuMJzzjLfX2C/aJxy+
26cmwxMJmPJiSzZqeBbPj2Uklkklw0ZzMw4gg5dAfx/WuHYyIWIsh2gTgzD1aXWsr/NhF1n+b6+j
HUYOTFMNYgwUXA/I6ufhPzkUjb8kBpuObqTGw8yj/o+ptV/BwZP9zDrx24AEvM2OB1ZLMw/SsXf/
ljGu68FaKV9de4oP0SxBfFwN7CZCyL41Izc3UQruCCfWuWwP2amujtp9nDV/0Wi105CaKCxRc0Fd
JNeLbemGIErSvF7hJIZtHWVGYJg1kvQrz5cPefuzZzsojEfcaqce2WZrullWMZ3sIi8C7DGSPSWS
KbmM6hxAdByILs1gnSVTEcXV2UrcNzKtyWlUI+cB8ziuwnSumryyCM1bMwRLunoUYDzQebh/p+yk
YTXXf+pSblzP/mL2JBrOdUi9u6mrTc+vUxCFraYxFuEhMnA1q0WTM2t2tM7udiH9GbPQeRyG7n64
kP6E0PylYHr02cncXljMX+g2otaivqXCBur+hiJO+Jch5cMptlEOtFxgtGmKC1oDm5oJ/CAuGGCW
DGCeR2qXjl4BGAA+YwqMUNu8TyfoKgDjY+km5OBSwRYetMd6uIJ/aEgwIKdJDr1bJVcgAM1b5IC4
sKlAs0rDSczsRr28h4SNg9SmkCW7+brJy8YHBqmeGj+IoxhkxEC/lsAgoC6ZF5emARwSpdKvZs7k
q5GP6jFi1Qu+dqPFNNTFSRVQpkOCqw7ivnB3EJofrqML7UVSV4xUCgmtFFhMrdVIdmoUUAhQP8N+
FizpZ54N3YbH9nAZ++Ltf78wpovlSReyVWUbBWZRNNtPPCurcOAkIAjqZdm8JZIWYlehRoF5+IDd
6TdZVDkKIpCmnrMIV8z/PvxkM0BPLI2cb8lGjRoGtfe9AaToeuM8JKnePdfDzkGNL4pKsF0mB27i
/JtvBr0bgcjfbxRopKBEtTZtXO/8yAXb5YfdMSBsVXEtDj1CwvrOUTdau6oDnIMcIo3aQ26IYePX
Q3WzQQe9cwWgUqGlKhDZx6K6JWXK9nGfG0sMBXqiqXaoRp7w6JvMlzlP26Dq6nlX64dYXUrzyuIa
dTvrmHrdCExy00N+cya3a1oI/5hjldHPYeL5no6LXmEzSChkcYeiXtyxYcvgBErnnW3Lxk0CHROn
uvOPkTltHWRLzzIaxjP/6NGQHGQb4hbgpXVM7nXKusJqo16roENkmv/cmdf4u1c0h2ha3grNWKet
M8CI/Out3MXQ8HfvkWyW17kns75x5eMH1Y3Zd/UGSsxuiEPoaAaMmW0AdUtcGEPb4EuUF/jqHVm9
KSNz/kK22rZAVGUo1Ds25pdhBvVyI6ZyT05T5umm7j1wahtm+kWx5jtrk+mHhw3XpgHp0Q3cfCZg
OFc7s0wAOsu/ZrszjpwNEdgYfjVDaHWoOkMl22qjXsR792jZ4c/VLksR3ezS8x+RPYC42FELLWwm
1Es9GU4bPrVDb4AlxGS4EbY4urUod3jGsm0pW9tASUg2HN0iAwOGDqeJkBKdrnUeX3MKIZtWnMvw
URsS7488ydIjpZrXTHT8kZN2PHwF9xb4h3RGmuwUlpQKXM00zgpN2+xIz8H2DlyxY5uGqBUEnFia
Uf5ETQtm3jNPmzd/srLFRHZbH0hs5OqPIR5yIFEEbQGUZvK3lDX5U+om43nI8RtGhQ8KDMVYn/GN
Crg8qs0v6eT/lUxlVgR2DxDo6i0mSJJ1wtuJsMK2FeLN4HUi6eC18e0wxpUmcnGrLdK//UF/JRS5
kWzvHE2Op1Fjh29kH0Ye7e1KAQDxsetYdxeQkVHgNG5Sd5tWwL1TTGmJcdmeTC6b93MY/9lNUXaZ
KshlQVWjTjZjZE07SaJy5BpJ3qHVKnK9bvBxuoKiEqj3RH9hgxr+UWjgQS5sCd7mOHqAGlwnD9pR
OSEuuFnSysPq9lLo2TbprbRAOwEa9sndcrccL3NUHhxZ+9CN67CT8m2n2rq4EgWromvNj8VcHvMJ
582p46O7NXFdcBQDQIA0zIvIfGQDqEchLJvv22HuIUKs51Fjnzrh9I+fzAmSm4B7DwFnRXrCX2G6
4bMbbUHNCboA03mYWBH+I4cG7390v4deMQZJ7+DBAXWxzSc6cOoSV3jagng5dKA08Fs3GYk8vO+R
5Aul2vM824rpu2eX85uqQg9XaVl5cgrDfHGsEhQUM/jgpigtAtHEup61mzrAqkAG3trmdURN2LWN
Y4a0hwXufT/F37uvvHYDBZz+2rq23IzgxNj7XdZfK88DJlY7lhihjeTp3LY4ez5Hqgmm1U4zfmeD
Vhzo5CpwEfw/gukl8XWwncaoOt+9lfUlqGd0wLp6Vv0Pa3oID0au8Rqb44aDsfCSjEX2ysHltvOb
3NxZwM++zr6Mr2POsMuxShf0jdPGRX7ti3uzzU0cC+toGFJ9SyoDgGIINLm4P9pDYveTHWrEA0BS
fg7kuJ2WX+eshWhtE4FGEEIbByTc6yPOyG/LkHltfmlmqKYnc/YTKjMbqSVkbMCydO7bv4i4B+NR
yWdopoEfcj82ort0o+ovAG30S2+11b5ZhLiPANOCZUF9ePXMYhLHhDdV8q90BPu7aUBCi7dO+MVJ
3Cdomk3fB4tVW7I72o5052KHYu67PeSpAQUb6xjW1aE2mu7B1bfwXWvEp8YCKR6pxpMtCcdniiCT
pa/tcfYxNuSkRvr9s43nyP0aE/SXbRc6oZNOHxZCDmDQE2mzcaOw35tJC4bOqkvy3eyj2hrJqubB
1w1fEoW628egeOnc8BLxELPdoW4OfVr9K+OAKVGjdC+P43KPUql+g7ot8D+vbur5cx49FP69OdV8
qE2nmZ8hM1ZsfNNjezKWTl89fFoq1eunen1aj2Kot8yW3Rg9tM79+qOKIsAqoLGzFCjckeI5o0Kp
QjJGBzAOSLBj6yKG+3qGJeiu3oGG0CU6VCVklGhKnilAdyPv5FXg6wIh1xUHNPYgjch66IjtsZm7
+oRs1y2tIxsU29r93g2lRIYMPBGxDv80h4JiDe+CNrA80BAFalDGyADf/oDOToSSdcu52bEWjGsr
XnaNoR41BKy9C7mLWxZcY363NC1zN4+Gsi+/Q2643PuZYhA8He30snSTqMuQzSp9nKVLUwS9di3d
Rj/rPlndiodIkOsAe+jTS1nM/SE3i8fV9B/Lk6uhlZeuXnOECjbQKnqh5eUgsJrMjEGm4NfaWSyc
QMqmDqbQaC8pSvfKTZSU3YV5Is33ZMVlggwDvy/PJYoUj8U4OuWGPNR8Gi+RZE30IgmtB3HKOcBm
fg6W8eq/n/9pKdGB/ss2QABSmokB9k6IF6iwaR4NYGUeLTzw2SaMVLdxLBkdVk+sY2ioBn6rZ0ec
aEZd8ve55GTmn2WHKkryrbP92XAvyO/vVtPyUkaTsSPOo99XB71S6KDYKsI9f2wBRa0JjS6p/S0r
AZqaPYE0hG7Gj14FPbxqs4QBelxtyE9j6sUjyASiMb6tU9ZlPoXpFxvTHlnY1b2+A97Waqu8MgvI
uwSSm8a0zvJO1jmdM6QBIFh4wM2oEvYZEOSk1rwIM0PB00LaLdq6Yd1cybaIN5soqTi2WfJXwp3y
EKqKPdiDLfeTCMXJrb38C5f8J7iN8r+MetCYfhe4W+6wcx8mIMxCguwHT8AAhwCoPmNfqBi7FGUO
RnsfmPzM/Dk7k/OaApH4MjjxtmkM55VMpdVszQhcrjRSs4lUIk8faCTmcQy416tTbdQunsm1sTOM
xt91ejo2TvlJVkbQYut/poe4Unm6M6MOzL1VlL/2Seyi+tIFHkc/0x0wa744zjcaUHycDT8tO3ev
9Mwf6yjdzQzqahSBjDIEAntr3NBieJ5Cy1b4G9yAl1+5lyMjZEDvDhePzjFGneapL4vw0S44kgnm
4L41jvl3MY3Dv/ynQg32v7re/eGC6XiZC7mW8pYY0v00l3njvBXCX+binzLcABGCjKVGPce4fN4N
YSZ3K+rZdoF6wOE6Qxm4BQnRqtnZfjY904R2RN15Ujs/WJ/MQM8V30FUFv0FZZx2Y/pj/IwDuYXv
l4iDwQOOWn5Lmtp4BbUiD9hs1l9A+eFfZGn/kw1aRWNMmm/5VNhXD6j5LyaHdnaExOd7rLZZrbfJ
uqF6Thuv+mLIGdkD8GDtaALD7uEpUfXOCVsVFGYY7pxy7q5CN4Mupir0RpJ6ZAvdnAWTLr0iR+L5
UGWw5ei2m6VPUbj3Pk3ZWJ7Wdai3rm1GznSKcW+Id1xe4xKXoz2+feIQqbI0xtGLun3aqxbq6WN5
pbGjg7mVy03SNQAn6yHZ/mMOuVBNil2WgxTLp9l6Tjf2UGlrrSPx7hEPH6pX5IV6ZFtZ+pjdlZD2
E9/u7BT7u6l3Njv9U+9SLy2IvAck022kjYB+3wyqwgnK9iW0GvwYaiNgyF7GawzZWJTiyA+81f/F
rEb0a13nv+G+NNxDUz4GdNAE4bttAqmZTeosEwFxPn2epcYojO/AR2bXlHsScE1XncEQ+h4hjPRg
ukWlfpjQy9kUwI1COLFMsLuq3eN6GrFSjsQvjT+8dEyBdjUkICLu4f8fn3TIte4tXII+0SdXGi2S
pyMrwLgOZzJw+yBVmgL4hy8JKxzYI1A0tx4o7Cb4mEqxOf7fA9W2xWn5DsDn+GCoKt0WzIXoodGe
i9jKnAfsGXZJ3YtD4c0HX3j+EzUmr0Hc1YZ/mtP4buJAvN1Su99QAGTBkNgw+vbg2wa4uPVMih0h
DQNNZr84FZAxXFabQpWCRtvycPkFaoLMi7sdFTNRyRJVNPmOU2EnaG5XE/UoTFAhFI1NfI0u1VBm
gq+w3pXgnpENFOjCZIcccoLTN/iTyEbVNfOHYyknodoa17aTXe1CuToa8qByq/zmK5nfwGCR34YB
MgetBA89F4lvbwrt5iU4yvM8+YvikKGFw8hq62K08rTOpV6m63OUd1jNy0LQJt5mzuxcacX1VQ0j
+xJD/A7ioHgPq32a82bDmQN86Icj6kN1MDKoGjJuGpdMlf5OqjZDWUltgGkfNnLQcG3IRl6y0bAz
yimwZecHZEMJllEvy9C4hk7S+3idWKFku26rZv+7pcGu1O3KjLknRwFEbpdu+83yzDgI53R6bWO/
Q65fxs8cG8C9W/veA6Syc2i9z+AiQRHLMWT1rWCh2JS8z58i5mRP4GPJn9zGvXAc3a9kd/Blu4Ma
EgS5SM3O17TkkpsoOIbi524xqtZpdrUJwBiBIzoUyjyqX8hTPO29RxRMTSBTBaZYj0qxA75TLBor
UG/dxcP8g3RUVs2UT8M7/RXyNDPyMfipob2CCvMCyJnZ28ZxPoEuSiET2ZdjE3AHl829VZuPZKPG
1l68nV64ajFTQA4m5EdQA4CIFAwhm9W2rKbXqCIkChVUMykWoMU4ELj1QCYIbGjUzJWvyn1zTiY6
attJue8LnAA8t0xBJ9zZj6huQlZKhj9YAupkI1b242qfQ6AfFY9/komcFE+9dpZ/cT1pNVFYUfK9
EC5kFXTqK9NJsDrq5dIjG/44h0KBApic1KyxNPRL66tV9H/jQZSf5i4rIM3Ht4WZqC+g2jqDPsC9
StxzXZGp7Y8NY09kWu3UM8YJ+3iKmzMoeyYuOIHIM8isAghRL7POEZL3R2Hy/2utplKoIgXD7dYw
8suCp5wdFC+5U/KttnHFJccQadM+8bKnEXzPVgiWlknl+VMHissnJUSxp7hyNnGhTHFF5yxxoEVw
tqEx6VzcLyaMlR0D33jgxLhjwaiGstqFYQghRk2jsc4jegzQ+r6oELVbb1IBPCmt5mbJseLbyCwc
yImy7uTiK+XkQXgC5UzMvlEza86MmuPatcJV4PbOYXDvh2XK6UR2wSr7VmSope3w6Z34j0EZxqGy
sYNlg9e8AA3Yvpi2qoE8d8ID2aiRxh+TkuoZ/IIKRGgH+lXQbyqSPcheRXQiE/3eyF4NYQwY7vwf
seAXXGIHFLQBV698yGCIbFd3sjm6dcy/CmZ+g8p68VRbgr1CFRVZmZ5/zevcOKCYHtIn01M3QPTC
IWJvZLcfFjZvEDSkD4AMyMPcQiZlMS7E3xRKTRaFuPEeof62+I156M513lwsh0fXTEERMkI94Lci
9J1tJJU6FUUcf6tmDRovxYtpDfFz26s/KApIoPCQMEgq05BXxQyqum546NWIZ5KRhifBchvAllId
ln223mwDOvQQYSP7QHttz+beY9ZWe2WFHVSly7Y4VjJ/zP3hEezRoD53K9BarHvJuq5mc08bQQVh
1z0z/Xyz7iBbZcTly8aZTMhAUiigdptcus7pvzK8ENcLMcGsIRM0E4yhMhdymdX+u1iy9dCmC0vQ
nYN5vWT2RbRI8fIRFONOAxQgEj3isedcPDoQotlAprQ7TEXsPZKDmqpV6ohUU7IErzNaPQ3cmyjC
cLWkLlaihuaH0n/E8WlurMAE5BKNFe9QM4ACxlJBQs0mBUShBQ7jamSQEydzN0IrkazLGHKQe9FN
8YlsVVa+e5c5FE1GE4q6O6TlkKfX2T3fjZNTXWc3sNHN5plsfZ6chDVH509ZuqVraRrOAbc5WwoU
RYysq+l9sXCI2yph1Cew/fCvfuffxqJnz33P1BeRlIu5EmZzHuwRTBo6Kp3Kz5OyUdz8OrOew7Zc
JkmjiDcQIMhS/wAepYAhrf4nCte6jdvYHsgOh/IlSaLXZjbLPyGs5exc5JuPsw5zpm4D+VzzWeKS
ccLuduTtoxLzfgBq83sIBuLdIBwGKfJ2eMvZ9G4XIK9CEa+5bSLHPne66TOoOyw9L3I+D7Wjv7Pd
DT9C7pb6fyxPIbitbfCSBycZ7Bs1puHat7bF7kzhWHW8c0j+d9lV/eNqhlBSdR5r8UqmDtnQm1sd
7yQ8VKrKQ50731Y++IUzfo2raw8y4DmwQQeehN+II74kG3Wpsdq+bzfUpcCBiSWw1Z+qxui7w2y0
0TN++86jPbMgxtP7edQm6sXgVpdIetxWk8fjZzynIEn5EapMG3cyykNmQduomWLbD3CUKfY0pFep
psHbFR3PcKnQpzJAdWt97FyU29rNuendS590xcEbPPmwNqLKImTKOxwR59j+W2asOJCtcF0cDimw
LtRXur6kq0q610wagErNWkVAJ+DmkxyjASSHaFPU1cLUmQYew02JvWpS1RE0RfWtpzsBhAzClBM+
DHCHMyLXtXA3VT+00toylXlXX1cp2F7vXaO47CACPLx0RXHMXTe7IY2a36g3jWl6+3s1ynTIFo85
+4e5AZZ5NVEYUCA/hRMCN61XooYixhZXzqATApGDdqyzYhmNW+haTNvVRm9ApdOwr9teButSqZ5r
ulZ4DBvn55A5uEKnYACL3AvERo53iyw/gN11qGQbp1OjK/dmXc3nWcJ47CuFcvfCr45c9d6xtJvX
PgIylBoZ+zM22YQp7Qk/amtk6RowWafRjYrURGKIoRbALtTzAPW5I9QacOpMTPVMNtdKtepM9c1n
aXtWyv5Z6FCUoIwPKlRHp/GT5yaakudeiu6prY8QXe0kcIewZyIEKjxRQdb0yJkBsdbbEyjVo+Jx
LQahohHF330hf87i+s2tPPe5dGLxVM1Pdtq1CaAM+N8HnuWPZTiElXuoeZ4HFFuHuXiua8m3Ydnz
HQ3JgcrZEdelXnriIFsG+DottkXXsRt3QQ/cdk0LKQYMjcJht6hE4w3dvG1YyrdODlEd1oDYo9a1
E1koOa4xXQ9IFj3GHio7Rnx4AXbXO8XeXEGiSaWZtali2VyAbRqPbKyPRlo2F/CbAOFj6QMLjamh
uNYbx3KZ8jv3asvM5zJDKUIKKZAuRF4/xI3Zg9To8rxl7z0ZpyMcXWBkoJhBQSq8wOWhSzE1hPlw
2hYnqwHEEBpZf6I0NPpSxuqrnH1x9vWWy5kVqgNQJzePvH5wBO/GDXWZHg8Vk4HHVbNDURI8ZMSd
JG65dANWJ2MPDTCF0shftsbWfwUaRyZuyfIooAGAlkDGf4TRMLEjXKLHU4pTIRIHJYTvNzOL+mtW
1P2Vemuz2kCrl+9jlaEgEpDA3Er/BfwBNiaycS6DbqhnuJ1W8i2BCcx57KBqUNk7Bwke7KvMFHSe
2rg0NF6mtxFc1CXX/xD2XU1u60q3v4hVADNfReWsCZ4Zv7ActpkABjDz19+Flrc1x+d8dV9Y7AbI
7a2RSKB7hRafDfQdumpF/MDYyDZFoeX+6gHkEspxJwJxhFiBgaYG0pnNummf4XdqSvDuH4gXP0/n
NUwPAaDT6Asa0Lj5FSy3syWvZxFmVWpuscJPnrG5i07AIp+Jy9xw+GuicwLtrmjaQncrA+w0dQ9B
Af3TanTa1exacMLVOVsawKUXJ3rvByYo3H3Q86vpmdgIJ5BQgGL69JUGPDiTwm0p3bSND5m7XEv2
JCiugzKrT8vU6b1nBVz0Yra6GJv5xID6LAoG+8dhSjsf8piaSkVJbBvTRcF5j4ZLVR4qP/58aO0U
Ol2P5F9zpL5k7j0f+HbgXMBGm/fC8aZ9UrczNGoQPnLw7sAnQnGZl5c2AVXkf8175HJVW7vS/1YV
Xndqy6I7sXHCdopilaHA7ipIHxcjus/6gDdzcYL8LDD12QSKegyEjkpwSMZTQQZ5AkiZU2R5zmZ0
y1uT9ms/mGDxkBrNc4/VAgwns2FHOaDEjT261CUIbtVKwOj0lLcGDJKsFL7ZQQcQfpA7LF1FOVbf
I9walRzVGQgsgP+6XixayxNbxiOUFaenR7mDyhRgzqm9O1unvyogFNYaADSObDv5qOXUkENBd1kO
5QVcm2HZ1AlbDpOHP3AwZs4K7/0hVKULnp9hFzshDefJKfx4GZWpQIVBuU9OFpu3uX+hgCZkAHav
ckAvVqqv8YIPoPqn4bqZdCR+U/o00QhdH2uEjW2110dKOgrSvAI+vDvsxdakH0qHJIcu7j1uKv+l
COJ8n5kyA4AAnCc4iDdaNuT3aykvfAAXfPVCLynK8yKZtmkAzyYWD9jE1BF8hFD1zic8muisFeY3
x2rsHUAHwcoKoNdq9kZ+g6Up3oulNEMzHr6iblsBhpKPN+7aw81zCgvij+Lc8sDaghc4hAVz5dpv
mAQaIR74Birv0S4wor1UEwtdO3gJPNlrEPt33/bYe1FDIqE3Db6Buad4itL8AD9hviygh7PUpiyX
RB+mpOkvMHYAE44rDpgKcplhVYfcAH+gz/hOGpF8n2ZAjLzEzU8sleLWxF6+SEysmSFoAtZKYR/L
mlmfDi28PI4RPnTH9tThMUhzecyjbiEHr4bvQ7yiZ2rgz7+YiNA81k9YejjSs3WiJ+bjMfv3sJ6t
cvds9/kSXqV8Y8Z+dp5LmZ/pjA7Y6YJKkvfxiulRa1BAsbpOsUEzajyVgxywzgU6q6UfYa5/cGRL
qRSocBbvoktVSN3enaMDHfwRwKEdncKjGXrz7J5P9YzoMQgWcnSoY6xPuzF7b1n1QrTSBsttmN3l
8F6dymiTdz0/ECWVDpSvIysIfXBCV5Qr9FwaADfV2tmueqH82FhDsBxwE6lvQjMed3rcpPb7Zc2C
9skpOUieAwwI4Q9rvCZAWB/TopwWUodgIQf7woB8aONkM9oakNgBNGPUBzqzgdyGUFgmV49cygpx
LMHCgFLmn4mUlKMrjrU93bDG8TY0+MjTmc3wuDQUqMyoy3UhmPP9EiIczjHPQHhlEEgsqkBB7wYH
YkfTGX77v3zf4Ou/8vg2D+0CKwEcaUhm3Yefm8Xmce3jktS1ViMHs5kYI/HUYwdTlFsg2cYTpT4d
IJl0ohmVL7f3PDBVS3Ts1fLxqsUXCw3jeKpgzIzXr2EIaS+YDeJPx8zDAIdqG42B4feL2fCy1aBB
1o/UIMevzpiqnTPC5yniQ7d9MAWJZAi7398DVCCnURqgK3D2+4o785CSQVT+121owPekABSgD+DC
pNV2rIf6Mj0dRxLm8WvUGIHRh4iH6+HZa+XYK/Cu2cEH3Tokc2Ad6Ax7LVetK1RWocaltpRzoSeh
1g6+svc5fZHiQ0NhIyQiJiDlbIXyh7e4cy3/YmdWRQVf8Bz6JFGVRuexDlaoBzp7uAbha0JsTeJt
ytSeF6IBhBSrpqfYNKut1U/o6AHGDzfUpAHeMPWstQKzdkdth8iX/HgfJTdUimnkP+d96lTQ6LLX
C5vaG3fgzzD8eqTcF289uLfrzi9KuWoBWqnQoT9xbSRNbtKZb4kd/MsAdaQpkRX3IcsB7aQ5woPJ
2mKyUXzGa/N/XlerIF8OCmqWxBcRnt2eRMt3d0YIhXgU7e70EQqxQN/dPaMBVv2vyfpauhOwtwvo
4i5mXeJ2xVRcGZpr9eyVZ0rRQZa1v2Kt44UUApwnr3Q2VOLTXMpnpQVjKyg1ebq5Qx/Z/fPWfwj6
kDOFbnhl/KAP//GxU3ifqv80bgOFHs9BnyuIvifwVTxNU8lfphrw/Njw5i2FHjyq4FEzpysKeaQi
gI1GVHOBBnlxDJZfh6GFezgimjHXBbwiowt3FOrnKv0uRBWWeEN9zH01rGMhxA5/3Pkl4uKFJkAA
BXswsw4udnF2emjkPpos1EyhQwyMpi2w2np0VMZCAomUR8bKt8fkmDVlAiqMDTDhI04iSJI33U8a
NIwa73Y6/Tsu6bqsFEU4MmcBHCd0mp15uIKNWIVJJsSP2fzgeJT99PBAW5RRDcFJx4gBqQ6S55nb
QApggbKiDVomYn4MAqPM8WwVoIVoIHVPPC8sqRJhOBuK6BATsesR2xqeTWHCBmjegysUUuOH91id
t4GNTcR/940o95g24MH76BuNaRBvIKANsk1vNMcump+nP1bmYB700HySULkf2iEPQR80UTBTsF7R
c8jfHPUIGBHmN85KcRx0i92fRR2yJpe7ToeWWXobHgcZdNLRj09LxzknsrlQZPIPJzX9TZbn08WK
7WRZWbz6GFv/5Bmx8U/hq+3sF97XUqVjiCKpsQ7gTo37Qe+ygrzxdgRVD4/QNB23Psqji3pywB+k
pDeDfMSwnJhkhDlwcHKXKRf+0um69goUaXetTewRClDbJG9WjYFugW6dfjp0+WZkkXGszB7VLP+t
4tkbDCez96xNezReVLbG2yV9T2f0gWdAaM6ObOWXBE1N4NDTd60Nf5CAc4U0TYipW3If5GkazYJx
28fGwRG+veRzesO+nB+hgsiPAACjCuESXJsSsUjrrZ4DbQs8Uu/jND+CMLTAZgmONwFcuOb8GOQC
FqhiMNMzRJMM+6dt8Utjm/HVLQFy9llbnOCbab1WFWr7FDoF+xzS6GMy05MfYRJZ+QYrx3lZjap9
qtg4gLMwsx2zjOYpGEDqjeyvNAZtwOYpH+IIonFx7Z5diTpUmpQrKJT2L05kdYe4B+iVwqQzgtsg
3ZCiVDn9S1pDqmAGMw2Nrv5ltFIRdnjobH93nR3u4sv2p3NLZ7yGlF4KMYkVOEvTAY5OoEeCuIly
AjBfBozv/GlVBFG7SODoeqJD5db1CaWAPkwg17ikHMM/+DTpwyN0Cu7tCsvYUZ5m0OBfIag5H3DQ
jeDbjPvSjMc9aG4LLbX13OCD+2uAwkhWEPGEOdsIHGlbZWFcOMU5TjtzafBsfpNJgr6kE/3juTDy
w27te5DGqNYVZXeZ8vTrYNcvk34Jkgob02dlXhWwJJ/KFeUeA1C23uEpVRzvecZWuRj4Droa/DA7
LVDHdHqPm8Q8WMwFBHoWWpoDU3QqrrVp5N+X/H31UIOSHdViT9fYPBYrTfEOywbSEwA5fG2AyVnn
QGZsKYzRxO+jj7gx663BjHItzC79mrvxOhuS8gukLqY9hH+xr9L50plf4smoz+k8bZST8WsdAXxY
e2guMqPjV0O4/OpAN2A3FU6O3e+/OTrDTrmDgdWVrmSujb1hyUDmyKtlq2JYHGct32vBlW9YN6Fw
Bg24Zwuyd2sOuOIRwo3xoYI17MbK8+omY4+FBS/6JQMNMKQPBsvDa64kOrweHMdqs8N6ZfLxytMR
7GbEMtA2YzM5jMm4lytowoGTQ4ZkNIvGW/yZwAdO5NLP7HbZSSs+d4Kpg4qieI0OSvyl7mw4Upru
T7eesaL2rY9RBb+nilQp+LUJLNf0VCfiHyqvmqVft82q1SJwQpPxOEugMSIbCy4r+tDZffQ5nmmc
ppqmIzcAIF9o4uMSGrzPc0a4rcsseQ2M4B9h9MXTOKf8MHbYGPlB3nwbm3Y9Bl71BkmQchsHo7Zd
te2PWX2l8d4CjxL3gg5W2rcvsYpuXjc332b4B4S5mjdZ4bQg3sw/XGhc7sUomxuJaaa5+WOKXNTg
lGIb2xl8FM9T+EpkQeHvKU4q9m6aWb+EpOcub1Rymb2+i5bBtJ0bIJDv0dQCmjkVssVXE48PvJ3U
qZzmLybLo6d2LIpjCT/u0DAtfm78+QdVQ+jg5BJfUxOVrEfBJBVWu6zQQMUHD8C/NgKOyP2XTlvt
DUdneNKXh6l6pqCqerEbHOu1Lbn9OgkDGvO9mf4a3lonbX5lHftVw8niCxq2CZ5vk3/qO0fs23ae
NwpOerekw6fF89T8OvQA5OmLwADZzrCj+IbPowzrPnZvVpSAt1eYaN9WBsxqbb8BZckHC31uR3Wl
g9+n1qGA43YZRF2woByIRimqpnW9awb/9zxIvytop0Ei4ZGjyVkkYfc7e8dHvqgGBq1xDuWFWqor
DQwl+z6rCrAw6AfsnB645QyCq89BA+KC40gt1Mfaeoku6WunHHNRAdCLnUciL1mdazLZbGwB00gu
UuXo7jAv+tK39g/LLtmvOSz80viSdBzq7FCFRkWoaW5zKwAGn+TBcOLmRnnTLT6lwDmr0GiBNjW1
GZqJL4NewPQxy81LpA95YkxHjgJf4JS2u6BpkDlEYc9FN5HmUe5+EGgaJ8Jx8XvGtffJwknwfzr0
m3IAky6wc+yJ8+Fcdz0Kxi4YaFBh4LuySJ9QSfmdegwqBk9qD1Ii4WzVBsR4/8zhPUrkDGXCTedI
CCxH+T/0lnY6/LdqCaYpvcHpkMP7E+gwN91T2EM28spMa0ERXVXD0GMDHsfnqyoJGVcDBQRoLaf+
BjRwb1PxvNiNaCgtPNdpnugwozMTljWwFR0T7T03qG3mCfNGE9BVlztzxhPQBcVQhHJyRNia4vcF
Ysr+ySqYzpt2osXgtATcp9NKywPeY1cxcF+tD+j3zk+ytbHf9Zj4kQxpCKIAuHmsfU+wjsCrSVzN
BM5F0IOrTBTKW1iP6zBFGy7E69wO7z9KcnqU+kdb+3IlCgiwwZweGAr64XIarjLIg46FFVZjFIHK
VfxkHdaa+GPz8+QKfsbXnZ9RQejWkTtjD6pz97lFyl49v776DYfHIR4UoGCigVaV3rVKqgndVxMS
yX9yTl6JjQrim+nP7WZAUfnNbiEK2XnJdwv8vtBOmH2CgrR1jqsGopBWk3yvfONQQ0o3TNo22Bs1
w3aCNeklMg38xuZd1ot0hQeOnYdwQ4H7kTtCBQs77idZonYaVTelA8rAPktBMTsHU7dmVQhHAfZk
/ZpNe/onsyAekCfu8ALl7HQd4McVRvYkhzP3CqgDl1a3bo1B7hpjGrA3sF/mlAGcXpkcVYl+AH8j
fb9XU1IHiiGxA3rtXQkTFdBkwaPpv2P8jzxFDoAybubZR1cXSOemAh2raEf7aEIdTQaRta905GHb
Wy1pDs3OfCwLvfmbg58uyjNmVe8nsy92rQBPzDOwDa1VuWLmCLUoHdYdWD50RgcmRqyvyrYPrbwu
zzyyoPU9KxBwXX/aoqJULHkQW6+wnfwctglkRR6jCejfq6ybvnW96heDZ1lXnmb2VeZjfBmhPPBI
WTpf184zCl3jthW+e+KulbzWcl0z33xNhzx9LeW60QHsU+ensX9tmuLgGrl/debWfJ2N8h6ZvWu+
Fo74FP0ZM3Irf5nAgiiBnlKW8aWaKu/iDqi/sDx+6/uk2/u8R6FXDw5lVkLsJbXXYBV/NzvfXQJm
adzA6f7BvHj66tiGrkIN8Ynybp3/yPvgc34OwPobxmDAgwzNM/2hFXFhPAFsvjQTZr5OsRdRBPIm
di567M9MGtORifXrK0MJ7DhP/qYfPR62PhZAMXBo72yrVNu+z10xHSqoAWNonN7tNueQPXAa4OoR
ouGR5/37bKbjIS/yOYxFPr2bBrYsPo/jjdUY2ODBdQP8KiCEDhTP+H4cKphQw4lCj3+KWzN5EXj7
wblHfVhpXp4eBwa8x6cQhIiPNk7wEP3PPHZUKV4W8CqkFxYKcD3YxLOF+ty/L7FH7vEWm0cIG3vF
GNrQA/lQgfacMNW3AfqNqy7t1B4W9cZz4pQvtORK6qEMmeuKMwSsFQDesbugATMxvsNRlj25+FwP
LAJjP9JrOPilr7LIurYzMIUtSpWnoXN+Hzgo96dMYUcLOsi0Fqoy4M9HR5pUHsopZvcL6FJlYQlk
NP39kUqP3d6cs+OBTh8LpE/P3U+ndR5gqpjk72XUY74DPRiP2XBmif0PmQ79qczQ6JKJnYGYxOJt
rcNgbGKwXVCzoFE39Tu0W5OvNJjxrDjZE8PiKCzmDF5iHtyvdIuADj1pXM4KVd9ixu5zQOd2QSNR
C6snO82SFYVl33rAGBpgVNlsDAe7z7ax2Yvn0i+Ss12wM2h04jlAV/A5yltvkeJ1uaOcMyftcY7z
r2gGLJ0m8Z+GAPDFoodhgVEH1psrI7X28H+xoRBUfBBW4wl4DTt7h2ZxChcTvz6mLNi6vAwuLHCZ
h8dKX6+AY4TBsU4+DmC0vsaGaS/TDOr8lmF5p9RrPQASUv9+JoqZQfgm95ZD7cBPgYZpohiydwmN
4zCTszg2ENo7dLFpr8Gsb54cyICGwnGyb45r7Ty7tH9Fsl8rsy6/T9pKtqhHBgq01UN1mQAndMgt
xne9018f6qUPNEqXlc52MPpfblwWWb4YGdyy+8ZX7hlgkAw0TZTbQFnub9GsQTxzVTv72Z1vHceS
qIwDsa3nGfoAms0S4UGWc2FfiMhiBEGzmSaIsj6oLryE7Rn+9ZdEk2FoRmHJKLzLOfy5/n4322w2
f416mQsCH5pk4QPGa3A0xUppqTVBeO8Ds9Of4rFaPaC9dFZDYuY+l0Ij6dotsBd9CH8w0GewWlyk
Q8qeXZTxrwPvd36XHQa7rL503txso1gkm8GP7Hc/8MJ6dJ1vbtx2S6w74uMMCdlb7Cm1gARRvHZR
oVs2ujpFFSk6+DLbJXXS7x6lq1aLCtAg5R6hnitQ0tg9UjSNbjko/ktJbP/Qyta8jiqF9Ry8XLxF
5IHi4IAI5iySIK43jZMzrH90HORKXWDlam/gw9neQ19Pp4HSkMW2hYfRgnIeXZJO3MTGzo0/38LP
mdzhcfadJtJ/kO7QNq65Q9n17XFTyheWXeydOX6+35Ny/ZRBy2K4oCgivyYVihcADf3sbKwjeidy
np22GzdYB4jd2E/lDf2fYMHrVP1k7Z53Tv0DlboOtLvCuVjQK90bUNABl4z1r55UX2N9M2zsjoOc
6/foYqxJu4RUS2bfr7ctauQP1ZNP0ts0Bc/fAsgblOcWCVDVi8GCSOU9piFA+epwmgNnW4vpucX/
w5PXJtGpHLFe9oyZfUBRSYRG4cmT40/jcwKFUcpPJuAhSSPtLRTA+AeWACUvsARV7kU1KJrT873T
b4L7U59iCNN8TRP80h6viPvboMwDfui5f7/snnNLd105LDpWSq8JDKMPSTOOVN146UFXaelMrl2j
mhS0YWKU+NxIWm6elbMH5uSVBOVoflSI9GgkYG1qfNHj8LADoNxf4SM3qiwBXlS8+tEGIoihdNqG
Xd2qFGcsJeEH50GgBX8nLP7+nA1THLrg6B3/ytfCLM+lgDqCHqT5oopivqBTx4M4U+D09wFlj8ZK
2i4PgWXPz2nkHHtLmEWY160J7FxtbkanDp6Ux7GLEWx5H60gK7csnaLBMwqjArq5T5MH6iKCe6Ya
7VXpq2RlfCNpl0E3I+hwD0eI5d7F5f4apjme5TSgPwTlqjdgx433/yHRorJQGPHOhuEDJc6hDmV4
wBhSTmp9WjpLY9HBBinAN1JfQZNpgMKiNEIP4jLHvLYAl6GBzsiKZeanFigkuLPdicvUuv6xqiUD
qqj6YcuBP8WdzZ5yBpVRP/O8DYVxotxbAo6RHqODBXT2Gg4yYgmgDn9iAbS8+wQ6u4k9q2ObQCMV
jVKpW9+UoUMU2djAJ970GqPFxqGDyaBrFWVVfzAirPPoDN6OejFowkQygCJxSElfz7lrqT1il5vf
uVkBdkZtGxO+P+DHldsBltU7+KQBygI8MFx10NR5HCj3Z1qSAd9gj7xeQYlvDlmHJgd5pT081OiM
cgqGVCwDyoBS5LxGHmwU+q3nbufef37kWdUCTw4IjsFkDK3MeToPsKn8MgKywNkQvfiQ2HkaUS+c
dFqaYHxijQSNMR1WoHVv/NHvV0YFaFQaGcNOaX4xPGeOYIjaz5PZ+GtbWGxZj8p5HorBuLiJt6EI
rC/n+T/nJx4cfmk+DcbKjbBKCe7z6SI9P9f3p+gx35vzdC37ElY3uiJfBF01LgAY/IG5bEM5aTPI
eOhR2wbHYNGZAFNBPIgvemYipqHHwR1ApPq9DCydfVsUNhpA2fS7nEfr1E/xvSoAPjNES/VUGr8v
WWdAfnI05qGH2kJXBqCacufaEIePnaxPsKP6z7gdkmqHp7RatNzF+GN+1KdYYFuGu7V0daDhcXqK
bQgB6WgU+DstdLFGBODIUTmhdiPvKjJw/GcJUU7K0eSgleOSjWO7otzo81MJmN61bfF6K/1XfEDF
bQTKAos940vHamBVR3wRKWQTZL6FO0XglmI0EaMLWbch2U/SBoB2aqvfCvMKYohY9h8fevOSHn99
DHxcABG5v9DFtMbTg46s2bGPTLEBchWV+TGDGPvQQJZdn9EhAiz6nhsLNm7SITk9Bv/Puf9rih+U
4zrpcgmATIC1e1eB7JKyZlulHFUuCEAeB1aodV5VyVNnA6slg0K9Jwq2JWNr/mNrNlAt4YgMBPJu
bny+sZPG3AeDDxEZNn3UvQ8Xbig5QznRal5SVb+yOE+/Zy08xqwiqK9l1NdHkRlqSQMRVg4lk9OH
BaOHdWO5JdgtWfu40rc5g8UiqmaqYfXecLR9M4vl16JqL60XNzGMQ17BlIV7TlH8bEzWvjWBmy2T
qGyuym75ZhwNtsd+AEpyibGPZYCGYlaY0BFO2CEbwIa0GxiAx2k77KoYVlOVZqulOcPBsWq8pcBl
oxwdRPPSFniOgO+DNlzX3iAqHa9UOimoYaVYgBcQp1mhyPtv/BifHReIMDcfT2wAWsbjeKrU5jDC
DdMtNjZaWu+ZWT1N5RjdKmgk4wvtf1D6MauF9OO7aasnYxbRzU2nc5LV7IeCVt7FtVhwdcLnKFLx
Fwgl1SczwF6Xdv8ctYElmjPOjg3WsBRsmA/twP5JwP98tqMJJZcmGDeZwdpX1wjA183lj/8xQbq2
NkplqKGjznechA/27YBSRtFHUD3QIQ1Yw8SOQgZvBstgiheN04phBQ+2MnOeZS+9E/Tln5rZs59n
r3Ce3bq/Wgzfx4qUohiMurYwxU3gfOPnzQJacgnwYzjYPEuOpop8COKO9vKvAQppCk3unQ5QCYqh
71HuYwuA0dqFWjJINaOXJ+tgKIqXFn30Q2yijpfnnnypXWk/ZzykMcrIzITKd5CJI+UMlkwrU6oE
LT7Mf1x+v9vkWs8z7C6sTr7wrOuf02yFdWN+7JNmDWmxaSf1hh5ftvxIeQoBScAjV45gCIN/0y9q
XdUbG7Nf4jnZhbDnsY/cAO78PuLpkuA9bnzrBpBYvaUcXTdRmdDTFUOKRVCmeweobroNpZJRC+HB
tmFZzQXAYLURQcKvAkLdjEp0BBJxm1qgNztsE39aBeTr+uGHx7o2LCYAWWIboKU5jfg6Trh6na38
mwGM1M+qaQ4of/bv7ljLFSSz1BH9xhZSA9k1crHhnG0OMGqdtx/QehPQYPlwWJBtpwqdMwrTJlln
qOp96ZvWBjAV/LVMT4M65vuQegLgw8k5+U4bhzQfNFNT+63NZwN0shuQ/j8pryq4jWZmwdacZ9js
FyNgMs3c7+B18fvM0TnII/Y7qAL+/0YdPY/uwhz7JGoTIi26ntUU8MTIshHKeX+qYGDJJ5Bpe8TD
9xYczCNlugxAn8Kt4qNsS2sRVKK9ll5rH7CrcZdZ7nbfPzwvar63TPpL7HRMLEVLoHIFyOQ0bDcB
wKnKeIXIpb8RZguY9tyiUJn5h2JqLxNq5Fc6OIm0r35eL7nXVqjX/5vHr8zCcnVIto8cSsg1dF97
O+yVearE9EG0PiHit6x0nZuJnuIlMDhUdDWtLxi6CiTy3tzLfnbehPlBaVs23laY7rCiUF8tPeHe
sAtTlxrM/U9Xe/j374N6UMfcnD+cijevwuvXQGvXH2OVwTIh7821IYLqYyjaA8QRYshU28C7qxj6
EzqfNbwNPQuda7oc1GaUanF5nfndp8uBoz9AeCF+mXmDVTEKB6XhQbOE5Zt8suIPXwUHWzjsuZFm
dS7SGoxkne87q1w2VjTuDW+w35vvlJXeJPcBCgBLCtPIAwUgqK3zjO81lFSgKUYVTThq+qesmiDJ
i486xJrFP8lp3jxqmTRDeWzjzBMYD9xe1KVfQSfSvLpQCjoA2/Pm1bYmQ2R9dfBt9dYUtroVTqNu
lIqQqnVq9qpoAcYPYEwdyAneMJWHwEnAYqBTMUd4aPPm41OOJn6K76eUdWSu/NCfvPLgNPOitEGo
CGbX/JF0SzZM6Y/Mqv0wRcf9HEMe6RhJEAJYI52PhkNQv1PmjzLypkWApt/NlW0LoFCTbEC+Ml5a
N4TNlwJY2MluQMvF2AECTiRE63yTEFGc0th5zxnqORkaeQBoJJsu4PLVZOkTFPGq74EPxfsoCaZr
UdbuIXchQ0kD+LYkAN5+80ahwDbT/CGsUW9Zi0+BJojc/PBsz3/GP0TtUvwo11nTG+8t7+53kFHj
hlEvpxMcoCEgG9UKnFh19vDk3QCGD+K8A4uzzVShqejKSsBXRsdOjHbhPZ7QRd1YOr6vAuFvBkD6
CGZeV/vgb0XzfBmYFBdwpzhWkGgjPAYAlRCXLOr4Qon+94CdV/NF6IG/rqCBOPIwUCkOATp0HuhW
ftrypYLmxE6Y/HUyDPeDA0O/hOoNClJo2rzZQNlYaed9dEOlNtlQpptU+t5HP6EmCOu2LwoCyXvV
BmxJebse36s2ip+auhBnkA/chaom8NIMY9gyyza2ILxN4eDX/MXwAvNkR/kHRVHrjM8McCg9RIfK
Co74+NnFaC3+UkB0f1FmAVzB8JLcdaY/6afjeOK9FxxcHxB3Hd31JkEZgCEVeA338D/n2Y4xnGBx
+tZMc3seh9TeppqnwkDmeef4Ci+k6oejqUO0waI2gMwEvFpB7o+AsNZpQCyaFUpV9ZbCcfBvieup
NVza+o0kJg1h+qG4GmLrPhx6yYdyk5agH7rQHAX6DFuNqDoUDHgghvLc0wDuFeT/vfKErTnfYStt
b7s6as54BlcroDfFi+PCD9a15uhrkxknLwA0eaGmjaiq5iomlEBBAQQxso/UVQZ+dRyqvFnO1pR+
j1wP65t0/jB8/nvtHTeZddWfwhSDL1UmHOgQfC6PQ5zV07FygL8rR3y+4whCvSvw7dWnruXjqzcI
haZz0S642Rm31hztXRSAQRoAWPBmukCh+8r6nkHlVwJNA9V0+6WDOv/KhMfCURmxPHbmHKyyRHov
gSiLxajFY3+NkFH+J1BJuTANF8boCQBYY2V8EXFkfAH3r9+XAl8iCuFcAy3DIbPWFOZWB+33tKvX
qJuI0GRiWBmBn35khv9N1ll0zfpgvnpZ8dMy7ewja9t65aHGtsVbAyG6RF4vszcTX2S42c92SFcH
Q+UvoBI2nDqv6F5G7/f8VlntZqxytqbLOROXGi+d52JQJkRT0DRznyYUHJ+SvrefehjLGH3jHimq
4xI0mRki0RQaHWaMvu3jhdUnO7pqHDzomds+Hgv/3gPr9WBptJA4nxrPvt98hFuDkvXaTBJIxdnz
ezYP01eWFk7oumV/hIIgexL/5ied9//k9fzIj6avI9Du4dhOv+d3+CULeCPtsVhXy7Fv4Utm+9Dc
tgbjS4a3SJg4dnIo9N8E7nxPaPvP107V05cKKy6dLSGSdJki//53G6f+zAv8hh2ox7x1PstBQDOB
AWB8+lJk0GA1rTeTq+iYdSkISTpMqwjYL2jmwPkboQpAB/g/LuqsSOs549Z0kdO5Jd4i1f+6CC0P
9zni3rbwJ2PTOwn0rzJpXPo6tsIBL8CvlWeu0zHr/oHy6WvVjfLt/3F2XktyG1u6fhWFrgczABIu
J2bvCxTKV7UnKfIGQbZIeO/x9OcDWhLJpoI6MwpFEq6qCy5z5Vq/6eII0YUkSa9ZEc3nODXiXZPo
0Rs5VpErKPR/TkTqdqWibM08pESi2Cbq1TRm21sXwF2Q0qCYbCY9tS4yqKvKW3ery7qi2kD5AdxF
hm7tJPmth7ke4JMC8PxkTONWBXaCom1yU4NEfF8rWFN12TDelWaeHoQwRzD2jXYzFIPuSj++d9K8
vs1sERxRtNcOBZnUW5SxQy8sLf23RMNKSp2aL4NGgdfOiucp5oO+rnePlLjoIUgiu1qHFtHUBE64
sdNxM9M3YUK1rCY2GnhVh7nF0N+bel3co/unmt19lKT9vcCE9S73A6Zey9qyPVax0xFVS5BmHQzV
qZ9g6tVPjdEeEI+p7l42zeC7FSBdx3Vn6ODPB8jK9ta9hp0zkVSDL+tOC97L0+/rDsxaa74gO/ut
f0RFtH0bavlwaJTYXrRdMDkaGtgQ7fwxx9cWhRDNPzGxMB4MZsTrdjlnuBuMQQpe0UiOgCxQ7mnH
p5d8k6oa6jlT5z9Wy7Z/WX3JVoUOlbrlYNNB3WYcBk+Yvn9K1Um7xHort4k+Ko+tRSRiVBo8/Uz3
LIFgYil50Yy6/iAdnCO0sPiM/XThNg4z59AQSFxo2julV8TDQnW5rNuLrpw+TJ31TuaGubObIfOm
VDL5ia0PHd4N2JX5CXP+Xu4GXEzOhL81wu+8REJ1pkfZBoZrKKr+MMYqdu+5RMFbb/uzhtYXpJJl
sV3klqcMenmbKp3bF/77tWb1tYT1DUZ73ZOoautBWO026+rXo19VyNbVbDlY6PG3B39TYdObCt3J
uNmsbLeV0Fb2qCovFXSS4kqjeCO8xxf+27o7KIYOT/aF+pYvxzjLMYOWYThsjcmGrIyY3TC05HVt
qhZvYCWxxy1za/8aqzW718VOs5sjgtl332x7WWyN4YGsfHJ8/WUEtAY0hzzYrN+dltNw7eOtsuj3
C4R2cFatPq+i/Wsztzi5104IkUHIF4H/dXvlRNsiivObr4cOIVY+ZR5bx/XL1g9kgmyunZrlbt2m
NwZJ1Awpefj9FtzH5RLwUvnEQcw0bVHJP0iD6x4jVebI+7r/mw+hxGxuCqcx4AZ2gvi68c+lGmZ3
hjRMF2pJ/8nSyqtA9eKtYlF4mZDJOhh1J96YZXK3HtBC63QdOu47P88QrnF8xWv6L4HW6FtdJM5u
rHXKfLGKwbM1n1RAaqd11QwNZ6PJ+EtZTYlbRrF4M6p5cl1XfV6ZJ228J+0DVRZrLU+L8vD9HPiN
iyKUdWOLAQXGSLvx4Yy9H+rS2rW6mu3X1aQfqJIQ+ag+9qQvFxcvlCApmpdLvV5WI4csRXbMP0Zz
bC56GY6xmeViQrSu89tNDa2+cdLgLedBim2Fb2+sRAPTv2xbG82u0tsgTqZdOErf/bpj/QShbXJi
Bvqwbvfb3HS7Op92PTOeG8s0TxBHtNO4rK2b1qU5w6koK7x1JcrG9iYicXqzrg5ZrBxL6kHr9pcj
/trJldF3+Cgi5f7XtnVpPZi+LvFkjrD8123rUtpg56rwQzysAXLXQpx1vyIpVR9pY5e0HDBMO3el
JaPrCr582QFjVT9SfrxfSJWmt+7ha5KtacRAaiWaJ7/+8l///p/n8b+Dz8VdQWW9yH/Ju+yuwGG8
+devwvn1F+qJy+bj7//61RS24Zg20EvLsDVdMzSd/c8fH6I84GjtP0pTRFNX6P2uQylxZzqzzgP3
ZxPOyrWTUXjKAiFRaRpIsdnBbQMqeJOlqfWAAmm+CzC1QrRRkCdux8+iT6K3/GYXs4IBfYk2I/7v
IMt5+iIlKcsEMJ0jjItEodNTMmc3+ChvUa3U3qH29Hsy2rfoykYHx+rH+7UJgo+Utco7smadm6tU
uX5+EaT6w0WQ0lZVU9c1XejUR76/CCa/wKaPr3cCdLvi1c6cb6Yh7E+hZXRAWKOQAhYGjHFhzCdr
wL4+LNStPardtS8x8qmtcW+nEFL1EBv60XautZ2JFzaWpPdygUz0+y4Lj6Y5O1ult1BGHv0BMd52
QP8UWTFy5P7GKpI3ySin46wHnwPLH4iHC3nh8XuPe2u6DUK7f4idpnSLCVNgu3EeNM2Lxj4k4VCK
CzBR49CEBDs6lfCgFreIcT8YuaLfmrriHNH4/o3XU9zquUa01Ywn4t7iTsPHEcpuesH8p/WasdRv
y7DIjiC6P1T9OF/twZ6v5tL4VdkSkbaJqxcU8vLGV96hRsHNJct/qkiD/2Y0477vEIcQUwiUO6FI
sWweakPDDxZK4vqhWgCkURt9JDuj5O+Q6cisQSE2xIFCkK7sSzN4bKvZVbrCTYWiv09TGzM/A0Dk
z+++br26+46FzI6GRZAuhCFQWPv+7ttO2hSNP7W7KVaz3bCod09/NVbeOJs5lt0m1YPUjfUm3hTR
UG+t1Z5utHNo6G5lKTa5sj8bPbS5daN8LiujxPqwTNxc+G/bBEcuHHPCm9lXghtHaMFNbcSp+/MT
spbH9dt32rF4ox008nVbSEuYywl/8063qSAaJoO9q+cRcahMj69rE0YBOgBgmV0eNGu3bhuTLjhL
1dpCYMofKyusvSrs/F1djdkj0KkOPH90UBuZLe4Ow2XKEdl2kLzYUCWTyG1K+2oZhX1t5WRf66Wx
sviLqaGsoykoahIuGtE17X+fowkRUNVxbtalDu8aUjoO9cNlx9qgcYA9wyRthIKWj4YxppAIg9JP
DGZ4Mzw3RoyzaGdNdzhMOWduSXA/yK7YofiTuFWfVY9gWQEn8tD0Wg+NUBTZpfAnK/HWxbXppYEB
GmLo32wjkwAaQeSIXPz8btj2D3fDUTGFNOjALJNE16u74YPrQZs+xdfVUuUtyfR4KUVkC8xwbQhe
620xG/mmpLh237eOROl6PGXLyakToHV7VoutpRhor/hNIw6GM6EWZnl5CCVBHwzn7LRRg02bxQvt
R8M2LP2zii/rQc2Q/4UztumFidRG7CkwZTxnTLN9bI72UxwH0z5sgbSQ39MOQSMVt1z6+qK07UOo
tZ/aQBHiZdu6w6wdr5ddRy2FwxRyDF5C9WbjBIgBBQDXt0Wi69dUKfutrWI0F1GNhpgEA3ZWQNAS
KbokEqJNraEDlWdAfrJkeBixwHFR0BBeh90EZNC+e2hLZGftECclNckOc9bq23opf7eaD0J4shhi
omaAQB7qgSuZSpBX7pzZi5dnMp2U9z+/kX/zWjmaDtZZx8xUtUy53OhvXisNg6KBbEy9C5xqDyJR
nrXA0mu3GR2JmAnrbVbXe/qZp6qPy8OQxAhADXVK8RbFDGxH/lwM9bg+rRtLB6kNZDonT4mxpikM
QOPr0to0irR3qCFeg9ACCvayow3NvSwPxWSU+9Aq9UNQM9ROBm5TgLnG2xoUJCWoadtR5LqszajZ
2WUo8LqEyQy2VT1GuvVpnFoA68UiqaRYan8JbZp11aq3LZ5IJ6k52flrM/sCEGkAipuernB90bdH
SdXOHnxxqnRtwcX7IEG54YMOHQ2fuPkAqd/8h/Hafj1eOxbyZjoDtkM/55jaqzthABJUqjmoSCzo
EQbtMyZOpg9FsUOuxlSc4N4XTu/GmomYurQafB/QojNR+zXgQd0ojc/bEoTVFlUcldF52Qi9M70p
sppy0NCbG8K2eWOaSn9QEyfCnKBpmE9qzptU1UyMuPIyInnKFdWc3Nr1iy4bWurBrZ1p5Y1aHRFH
La6kcIprNkMkzXWyTwSZHrZsw5OOGt+TsKMTcRoBc2flL/S5b+hyL+S3lQe3bq1SHiZhReeVaWlM
9d5pmMSXkfkHUVOGKXG9Nr5btFZtdz1sbIvA61NBj5DH8vbrwX993iZicHEomPZwn4u7LFavP39r
foituFem6qgm94t0txCvAsxQGl2sS2uZacGlwTzX32mTMTx1xRwcIX0Mm3lZjYPginj/YR1B6Cr0
rTIhEG3VhbuqRY6LlqQuqPaDA8hOo6Sm4EjYHu0W8Trl0UJW6dDHhn9aG0iuymkUGQQci+wJfEX5
IEzk/nDR+BSq0bFBUvWIJBrgU5yBG8pSQPSRUTZk/dbkthDQtF6qKPPB6oV9ckKlQayg60/STr9t
8qSVlGn+2rge47eI+0Kp2UdL/DgukeS8NOvq121429gpulJ/HvN1d9omX8Km7I7hGDsk3hnTqGJT
rZVYMTYZzAbdwMmoa7W+2MnI0xZfSDtKcq9oKZQ7TA6hnbSh2y8+pXVh+DsnKqZNZRHpaSpzYVvN
/Ru0c35LTYCWBCb2US0d7cFKsIgu8g8/fwo0629eWSYYhrQtw7EtXb56DLp6Sie7dbpdFuf+xo46
cWhtaEbbSjhn/DfB16VlgQ2AZWxibQ4Bi2BJEvfV8xojF05UL2noJ8x/h5NWhCPdHimerJkewNkj
YjlVJwTPw1OIIs3Si65NpBfdzq6S96HdjjdtySVMEFoAwzVfnXTO6LuWOzeo0QnDys5oAaLrY+D2
1jhfIOj+0ayrmRhI0s3I/TVDc5msrLkwqN6FShTtrTFH9m1I04dRQ6gelaDInRShnVJN4sk665+o
6oxbrd5UCxMBirdHAlweA6LSA812poLLjbAODj1YWqXWyVrmE+RMg1Mwk8scKQ0WSd+fRKb2V8jJ
e70r51NARtkLfC0jOy277dhHeMHk0DDCsCAhjr5PLdTk8rJ91rq9ZvjBxs/i2uuiJThbng8tUi6O
WmfHNmnHzMP3tsGVDdZpjjDT3ioqsWlVvWaKLfJz2zZKgUgPxaI80C89qo5Vgdzu5KPjyfN4zALp
n/IANnYfqiFMl8UTfGlCqCsnTU4gBYlIIka9s5EEILpqu63PybLe25M41i05HNNunsJK+aD4Rbng
x5qnetZrD5WaeR+QgwBODNhP4S6fh9pJ3KExmnITNzU6hmp7VTWrfpwbVLTQw3M2SENjS+IMjyrw
73oMqsfAQh66DZv5KJGc2YFP8CBjV7iK00TMU07rqhyye9Ik/XUS6UfyLnDvErt9asO3+WJayoMK
QPUv/23CepsyFDaCoYXDVpDphAg0RYycyM/fKPE3YaW0TUtSWjFgMTrLC/dNNILUSEnqaGh2lJAC
RL/D6WQYOJ6qRfXH0rqNrPJCqxuwwklOFlIajx1AS7pp6d3OwfKeJfN8yEHqnh0r3fqMBafV4AOo
LUAg5STUSif107aHITVOJYCXc4kd4N4o8icq6NZJM5lB2kPkpjWJ91kpD7oj59sa33ToiTjEtJh4
/UMEIMwfg2rHNG3+oyGqXtIa35x9UE0K1F4TcE8zNc+lMT+QdWeqvjR1yzmsq8F4Cx1bwMwOLs1Y
bVXsQvdz0INAhTm/xw1ocAuM967hMmcf7V5e11VtRvlJQXioRwPknI+6p1vVtCvsmjC2zettFZvx
1lDj+SmywbN3szxEsxldEiYa7lyS7ChVX904m3+46drfnbZj6lTXCYG4+d+fdusUASlEiI/Q8Pqd
NRsDxZc5usR2/dnAKsTMq01m2ck+NiZrIxUqkWtjL0uzYtDJ62iQ4A5tLNPXMFU/URtHnw6t7RMu
5dqxHXXnzQzbG1wUryxBwald4kgtSSEBBNZHuGPxXqdaj24BTYDr9z+cpfHjhNxxbJugwcaFxCAZ
9v1Z2rne+ihuo/c3aspepEZ0Yy5NNfX2fqgY9f2ku0xJSO6pp5taV7UAR6HCETdlUasbnm+0QmDq
bbp8uB9Q17qJA6EcMhucl2nM6lHO0KOLpnXQHqAJRHg2qZWe17Wym5B7R7DFjdIqezdAE48ozN+I
TlLaqc3ODZEPeDMwEbuZ1dsm2jHp+Njm+vQ2bJx4m/Ydg2oEFFAr+dMIeRc3YeWaDln1//0jIRns
eSAEcvrydT9QiDQwFGdo0ezWoarnAS4tS4MFAgk5Ek+7HKmEU4m4mgtxz9qzGVkde1vCGzqrI8Ao
3FCRrMti3xtF79wZHfROdlK2aC6Ajv19JLTqbsYY9S6ucbkaa+6KYRabUu1+c+LfDGFOly5piq1A
eRkayj+co7EEB98nNHBsUpl2kaFRefJf5ee0aiwHxynpT8jj7XXq0iZ1nWrYNB0AgLZLwRctDWIm
FDU7zvnrNhyNtI1qpvomGLL0LEapbXn8CDW6urkuxOC8Ih3XRz4k9pspjU2oahbwYhSioysqGrwA
oPhWuyc7R6B1wIABSXp0xfVgqjw/yIEoL8DC2ipyb7S7dptYEINl1XYHfeHFhkF6KJLqJjD8baz4
5v/hfZEWF9kwyV6pXKDv35ciSbp8nCQ8DUAEF9io+sUoUHRuKq3fDLZ2OyvVcMYbutikthXcmECL
D62fvcMXIwQmnHWjZ4qsQmNyvjVMAxNGjcGFqlVvniInAXHiGPdZCfDSHJ+LuLQfx/YNBPiJSIzR
ZsYPC7aZ9qZJ0AgDk9geHE05+mGzrabU9/B7AREV9tpdPozv48rcApZJnw0tp7TmGJ/7pLipdOpu
pV2clPY95UPHdlPjnxJ9Pw6ZYKKlSpZXqo5NGPr9dZrLXC1rk0xMH6DpBMXTpu43gSDRk9vFNPQR
gNF9mCSEQIZeHOusCE+KwJutAirVadiQrTBOo3GQsS7GvV/04U0YpeENEMwbNei+DHpsXvKm6w8h
5wDNu2B6k6JNYY2ZcuPAIN39/PVf+8LvXw3IIoJUHz2lbjId/v6colmLan0umx2KE8amNZwtcMHs
VKemuDRF4ZwKeMcjubZLix4OiXjzj0amWA8IMzyqtgnULVPGuxnEwV3dRPpViS50B9jJTfLytXE6
cztb6ErrKFaqEgO2BNPHENF2cOdp566LkFtHQO00GAuCJovGvSqZBC0sLogbwWUwM2pncXrqy67a
REF3NclOHVYSTJM2ttfpBWCL2igemgShyDq5LEStrSTT5Ra5oMTa2JvQb4flVJGUVhX9pPh2hmA3
4kphJsKbRNGQysWYyg21IbjTuzl+aeoufNaoNf5DDyWWgff1bdDJ7OiG4zj88+o2dGj/I9IB2Djh
co1ekqEPi0EU+qMpqp/9sz73v4V2rcCB0ZUbaTBPVTrnQv4K0lM3UuqcnePMcHdEPO/TTKrmsjbj
X0sdySVknSp7a+oiPsHgpbrbxRdEqONLXE9PVODiK8j+DlZtHbptTrodPAZi2NX9Pzx0f3O2muVo
KuGXpGiyTva+ib6MLLQ7XD7r3SBmbVMHIEw7aQ9AL5xkF5yn3Ec+XmZfpiC8n/K9mYnqEldUHCee
BAXOyjGG4xzWaLjW9nFQiuxmtqyeemNXHBsErf2+yDdBZnV79MVJrg3jOztO8erEtWNDoabezH0v
91JksRfh4sREUU2Y29NQ6moRNccTaEJw8DQsDXAgubMLgFERs4m1KQA9XJ0Ska55Wry9Soz7hhYh
uWmC61MnDwGuP/bg9HdIvFsHTOMTr1jmDJYcWs/K57eajjdxNBclU029P1qhgg66VURL7tTa5hWJ
6gS+1j88acaPISAJN7FcdOpUqmEuY+U3174MmYMaKN/v5gFT5YWpos7mcAgtazcVMt3IRqMYZSE6
pY3lc2s7/W0kkBKxnB2iYtm7HIk9ryo08pal/bEUhVgCPMpqvXpVZnA3aDtSkwOTKM2qcW0fJ3ZF
nY69vFMj38B/TR4FfupHeAxYSnZqdxKAoKq+EAdTGcWmQgRDmHI7FRYJ9TTj0iiGV9VWfujH8Pl/
/yjS69m2ZgmNi/I6r4Bkel+WZVbvoDfyA/CdrLPuY2JUMMd0zAVT1bkEfhDfan6qbVAicfaOdOJH
C3fvS411V6Dmh9XmoC2r8GBna/nfsi6NZD49z3m5GaDSVKVVvDFndJxwugy8EaWgIJ8+tRRiDutA
CDY3PQEqnqJJnGxR3MsU9gXz5Lh2C4mMtEhScAqdxkwSbjh4x2ZfNWjbNynEPV+nUrbEV8MkPvjI
JezWfNfqp1KNSbaHwXmNylGcYLQoWyQ/EldWCopuujbti4FMeYbi3bazJ+cBZpvzMMfbhnwbIbN+
7uETXBHoLv8h8DB/LDRR1DA0DbDp0u+9DjxkGU8k1pQFLQdTzByzBzuof89GdECirqS3DgF/GQAX
rwAm1aPw1XOdGt2hsU3DJb8T3Zl1/wSU8BJlEsZPlOF9LfWDOljDAf1YSm1O9RvW4onHeDZT6Xwf
64Z4zHlJ+9z4lBVmdE0C9c4EluhNDqRQxqB3NeXmU5/aMZjHEiPmoIJ1Uhr4Y8wB6UOHQmtQMfZn
n4wxGQFwk++wE625OFMgz3PeP4YwLC6SJIkdG2iS+1kCoYZGR/mElJEA1aCTnvn5s7xerleDiE0R
R1CRJwKlo/r+1abk2lVU4Xm1W4sJJSWvbYdmQtdVMzgb5iFRpXwenep9MWgxEXjMFe7tdkduGNw+
91gf5BOwPbrkotJJA70N0piy89yDJ8iTncbnYR7V5cEwtg0Rn+fXtf9bxsTCLeaKuTtCN0IbQ0br
xUy2Ha3bKmmurYBOWgcadxWibFTH55+fuLmMjt+dOMV3qQlTUCVD4/x1YMbbVJRjz3NkzeZOy6fu
jAOsAG6Hx2gVRbsWnNUmGWS/aaYBA7mS9zOGkEqRPkq8akQZCF0S8ZhMTzOwzz1SQtmhDcRdmwyq
O4AOx6smRQhaH3A3kUmyQ994N9qYw1QgnW4mZdzFlAfwjI3M3dRVOM/Tn7bUOipwg0hgSzk98wf1
d+OsY6qob0yuznNT2/foqitIl03pDrmcfhsqQ/6Yma6+GD3kjpmdDPBTQyx3uEsiH1WFW38smHSN
tcALIcZvypE9uafiqQYEegJkYZzayq4PP7/Gzg8ZE2aHlr2+rpZJ1/NqDrUAaGMg5OkukMz3jUpe
S1+VV6sjtPJB+2zWVSITjWxqrMgrYGfjqkOL4ygVuZcZM1gW18Y3mxSyfD5sX7ahSrotiR43kRnn
97kOxc9XzG4n0j6/X7dBJwK0yaxpS3LIv3YaaAhPMfC5iwuYClaXz3eJhJNO3Kk+G8EJsUVSdVVv
3MlU9B78hBDVBXxB1FaVp36o5Wld6sb5NnGseP91uw5+Famy5bjJar7ovTHcTgwhLkLP2SOAQHPX
Zoo8ga1vr6GJl3Nuzv3bPOg+FW2THOshBnXJFILxKwIUXmpTt1VEbL+d+h4NVrQODnXm22+R4IbA
1uvNtQ/H4gJJ6q1Tq4JSUx5vUsUeTzn8DRfVt+LqGOaplI5GWqEvrohTJMmeu1Tu4kVN1KIICzye
6tE/dCraj4lCmxqZpdmmCnBfF86r0BQ5vlIRVhbtpskI4fSC5Gyr9B1UuRoFXCg5E+P6e6t6I2A0
fJRWNlPoqP1jCcr5SYn8u0aI+qMBjWsjHF296tmM2BhFPT8OMUYoGtQAKjvfaPg5vyfd+DTVQRK4
acWdXlD1TjLjTqaZH6wwgkKo6sFT0MIVsRVZnjWz9UhVlY8hIj9GFlV4YbIGoqnYS61F13Io6luC
zR2QEmikSmZEW8xZ1U25qGfhRo2Gl2IF2xiPEg3H5icSP+LNssZ0KblqTf9uqpToqdeST84I4f9l
bdA6Mp8+F2XZqYy9PGPlkLjr6uCQM6qyfiPzSdxJEfg+UdFHswv72yATrMEIqF1Rywi+iQIpjSz8
CzHTTAemJWGMcN5Kx5SkSNx+dp2503dI/Dr36P5XTMPN/oMSKeeW5/pLp/ielSjOJ8EcGfIo8+u4
aZRtwnB+aX0yU4YPLdpG1u7VxymdYxfOx8O4k5+MBkaKk/npIWssBTByBHwzyYO7OoosUtyNf7Fk
Hhz1LslPwyzHM326vUdJuLup7N7amuj83vOup55ouvJNaiK6mnVT8R4Yy3OoxtMzUNwjjwPWnh0/
XgHmxolS1cT547NvVQ8oGtYXS3SfsiZMM5jY0XiKtHqkYMdS8tfSGEAm/3kPp1k/zO8dDUoN4SC5
Ik1K41VKPLfCubcN1d/C9Rg8MzQhQURoCK6SSS9iSk0ErNAiSuJhIRXkpaCP8Pt4WA8ZrCk8VpXz
1CwC+V+balmVUjQnUELu1+2rhL4Z/qmRv67qaCBVL8es61+PHso43EAZab1XO9RS2i66RpPXLvoZ
/V/NV83uV9tSJdBPZffUrwIbGX5PHqXuj6mvx4caH6ddH09ECWV75+i6/6DYaX1jGY2KLwjbTfJ9
G5FBphZDMN6UE4NckGtIshf19PvQi9Oo5TqwUJ6p51AExX6dhK/N0FloFa6L2RI7lY3e4FfDHB0P
mfIUNcRWS2a5TfJ2g/o56BDdrs1TgtYzvG6knOcB8RRk85k8TMzwml2OVqHrB9PbQpf5pV8UHf22
UDDUbM9kplqoHmxqNfzrphaRqLjU9H0/GRIWtDhMeE9+8CMU2BK10u6YATaHhvTCUdSVdtvHSeAp
Kh1NFXcf4ak1hypS36q9bTEzVMvcReMAxJ7F+Jy2yISHQQRIZWFiZ/WT0xXGR0gtqucPbXDowxh+
jSjI5xGe2mTjBl6vNt5Sm0PfW7R/GmUvOMcisEcU3Gy9OWtLs+6283aZbC7rfRqeBrSsD+sOrZ6h
/WY5kE8uOi7ZQtnAdxLlTehEEIq9nvS73LWCYdeynIo0cpai8aLa2lC75QI8e1nU8Nc+xp29m7OY
PVZCRnvd/c0x62KaRH7oiZF0+GgE1XbdaI6gTH/+Vv44/DiaAFhKxk3YlkVg+31Qy1gZ6U2g4hNt
qvNWQ9rgVkO+y3At3ETVXHco2pF/fG1R4G+F7uu7tBLdAeVd/7w2iTLBHlUUAoaoJFc4+4TG6yJK
x2HqlvpIuhavh9O6cV0aVbBgs2l7qZHumZVR21wahG0uXOHgUY0XTxzf1N+qdZ15QHPHOw15wf16
If7rO6hts0Jvn4tyqvH9a1+t/vupyPj/f5bP/HXM95/49/5zcfMx+9z89KBr9FwXTfGlfX3Ud9/M
X//j13kf24/frWzzllfivvtcTw+fmy5t/4QML0f+/+785fP6LU9T+flfvz4XXd4u3xZERf7rH7sW
iLFmagvi8i9Q8vIX/ti9nOi/foXo/fmX4ssv149/97nPH5v2X78qxn/CqrAcID+2qaOIthT8hs9/
7HJQWdCkzYC+pt6IfEkBtSHwZuM/DY08lXRQupMOkItff2mK7o9dWPXwpXyIaBgA6K9/XoO7l6nJ
y837exj1MjP7ZgLDnIUJDOAWkmIMPnzr9w95LTr0nIDKuWmQe4P5zlESLwgK14RB9821+eMvfwvY
fo1WXf6URtqHJB+XgsniMgh+k//pdIVOsOFPDQrVjIFAA1cQqNDGHRp9ez3K0AKI9/XQnuQYvI0r
4zFtU4p5ynZOTfqi6jAwR5eV+jnRJgw3pnczTNJKzEfEKs92Gd+VSuwBib21FOXh5z/eUMWPF0rD
+kpHJ5FJCGHp979+LiFaRakKG6vq2y1OQLcd4u2ugc2KF8p9Sv0SxNrFAKsUPxvwuqLC2dBX3Yk5
ehj0c1Wm71SQzspQ38SISTgfjG5UXD8KjqJLEldplXijOuUhtOejCRnaGqYDtiaGKB9ICHSAX3pi
RYXyJppv9QIvUqd82ljqdKYH+TDkaPagWGR4dhmeBy3aAUeFohbfUXEGKGV9mHx941Thw5ThHdo7
5zCBdTya+tYuMx9RNityE6W/lnDBKaDUpwkbB+YCWLRpQPh0WW3A534O8d8gcx2e7VB5lLX2uTHs
81QM13oKScZ1xa1eNbWXFCFoGL3waml/tMFTu77RbXjQ7sE7NRtbY05bTDsfK+FEVfYK9Hlrnrw6
5KfAkzqXiX3ng7NqcwQeGGYlXiII5OUkKhOMAHHT7f178q9e7huBO864hoGbMyCsdbZ+YcpzF4bx
vZYrB5mnDOXhTTqk2+XhyKfyoFG8QWho8rjPhYt7317WyblnVjg1/sdELQ9ttIjehE8+5gtoJOvb
ovnQq6HNFVQ/O4XuFrYXtvFDnaZ7TY6oJY/bITT2WRAex0x/zJCYwCXF60zlSdexmcvau1mvbkjh
e2Wa7Kmt8GusM2DA7VBaH50xvC+D4oHEpalomC1QCdejuxIrQWwHwJP5RfDgywrOwnCLgxY8KGBj
ORZK/igviQOb2tCoeYLr0wu4SMM84bn1fhDmNUsjHCLr0UNfBKvagLpz2LcLejV3y46Sc29o76Y+
Q7XE8gWGovMnlADAmVgPiTEsMou1JEuaCgL86I0z4d4H1dDNch5Y3vlgpwe5yzA67hHGSt1wILMO
diRCwqDdm7DTd93UoD0fl9Rj0UBBG6xPPVTgip0JilbJEr6ZvvNoITtZ+8iFosD4Ho7hc2H+HsTz
l7qUpOqHx0aJjL0xv6smP+RRGvRNX03vrdY5aLIZXFQD9x1CLzvkW/EYnZkcL2+ojCB3VbDudnUs
sLUcxf9j7zyW5EbT7nwrugFMfPDANoH0vjy5QVSxSXiPD+7q9SDZrZ4ZaeKPP0ILLbRBJLuaxcos
mNec85yTlhXv2G/QuKrf874WnhtWhJ/DER3BGNUXh4xvkXBCjDRAolPumVNe4LJ9J+SbPVLJLFWO
eFg1h+zKLPEkHt5qCD7KiE9CDNWHZeAJ19yXkt90l2dnQ5A6Wmpc5oXjPLdW9NYEEN81epNpq8zt
t9LBk2znVzklRzQv69Lu15M6+mNeXUzSyCtzz7jXM1PzE6PxWxO5dyeK30I19XtJfDS8gNBpP1xy
K/JyAuFGUHLZBbtcKISSBL8yTfnV1/Pa6bODrOK3aXaeTDvFAg350ihoKroTQAhIznS9zmdnyDVa
5OOsG5+KFv+YigznkvOzGeodDfSnvZBMQR9E2inJ05voqj8mtmuVTew3zbkaEoqS2sfMkevKzN7r
6g7qfZf16Rs++MRzuvRqKN9lVj0zf9k3U7cNZ2MDafkM+9y3A3Xfcv3Nfe05to61ncmOGaTHsich
sc2uaVrvrKC9yenaDV2J04LzTtGiTd2F+zIMN10bvxoluOE52k4D+tNBudlD98GN/VOyD6H2Ukcb
D0/Dvrc9FGl6a2e0VHN6M9roybKavWIppzxmM1J37SXPk2MxV9siTy6VPn9XF+d1wBQCg1tth699
GR4Ywa4GIhy7KrorbvLefmX6ovkeJTmQAYlYqjzYTboNdZPyRPGLmV3X7HZrPcAAAB3cq11ry1rG
c2cCUpzYujfSgdcWV5emri4A1QE2hxv6GIkR3v6cNPHbU/V/u9L7j0Xcv1SH/6ke/H+w0tNMnvb/
uc57++ziH5/F//CoPP+5QHz8td9lnqr9w6CGc126BcOwNYs663eVt3zFQEPssue20I9S9fxZ4xnq
P1yxaH1t2gvMtf9U4z2+xEqc/99RbYZTzn+nxnuMD/4u8mxNNV1I8ya2HKQ2MI3/bTzfVQqJnxgV
IK/hacagbdyD7jOg3bex9RS7SWwRg8FXSNzddZNXT2581XRc0pGGvILaJK82OpIgxWWo3LwU9Zte
oTV+jYZXMSMPuklkRsnWJessGbcWUBDnbpU/oFWyYQdYbqrPj8///5+o/0VLomlMhv7zifrcf2Zf
n80f/3KSLn/l90mqi39gm3R0+gmW35a+jKH+PEkFJ6mxdBrYQ1THNP/uRJzlS8JZ9JrsPsn8/V+N
iE1rY6Pesojeenzhv9GGOP+6HOab0xiwRXF0LqJlK/dvEzARmBhyGLJvhm6Gy2iKw+OgAmZckm7z
Yj050PZjdaeC9UsMf8J3yX2ZvN80JxXEcmv8QqVhbDNdthcZZu9anu4qwkfPMnA+oqgqd0xAxZmd
ophWaJTNvZzEfW710euLcRXrROOp5PsSMR7pG67NxXU7vKSGDVSsd+ObOSgukuiBnGE0XYs5tlH2
KH1tLWegW5DwrjT6BpeFew/wPCJviNYqoUik+ljFS5HCyyxvhe10u5KExFAWFRidXj1EYap7pKHX
vk6Syg20HS4Il7FTjo14HxhM31Lwr+msavsIg/+xzG1AQ5o5e32U6gfLbv88lKHqK4WMoBe4yVEL
RHKUGlQ7dL5oYvTKhknbhZt6kS0ni2zZZjxDWpNO8I/mhP9F06Qvp9o/dZdYx1gKOsh7WEzoqmo9
vv5PLZ/TsBTsQSOtY2cMsBup5d6x8Z9KR30l3h1kWxlYzsds4TI2IYp5oyvKLWumYzDDrsMe+tpW
80BegtaunpIyF/fSHMXdTJWYmVpfYBhQj0FthM+4ZRioFKwAe26D3hQFBPSa45OTtMp+LkZ+Xa3b
+h1JmLFwxhvw+VzX+68ApEkjcISWqXFwqmgwPBa2qySXzh5EGlqKRg72phP6WzpOLFaC1mLFYOtr
pWDUBejvN6o4t3tznSpoZ4dC6vegvSZSGrd0WOh/Mrj1IxxJl6HtemiLatXrcXEzVfnqoBe6uiNh
Ukt+6wxUe1dMWUg+mGZ8ryl2ZAEmeZQM5sNe155lulbVgFLEKeVakCqy1VoTTRhq+RP2FN6mFaIu
xp8hj7XIqYaH1w7VywFrcrEjaHAR+hmMlDr7rtZs1l1SiZ/rMP5ibcIuKi8RG0xlt+W81w9yhlRg
6UNwXOxiShdfaAarDRvexnPzgbXDMOLhL6Laa5HE+mrFhvnxQaOgL25tbaO0MAjm6VSH3ygbCOvc
j2N0a0oUeKE8SQdYBuPCDz0HdxWN6TcdM5IfBzKBlDLRRJpDdDmD/0pINYPZt0GPIVcDBf9v6vSY
TLYXotnxG7v+RmrzSIkY5n5nts4hiuLUXDVYfP2xhepGvhxujvZiywT+dBhpa6yEmR3oFyQJ3WnS
Jk+4aX2E7gQn2ew/myV7aDQoq2FXVexP+3OMm/fI4C0nmvNIQuKvOVecrRQjMcAjqG6CPNOV6cbB
Jl1+O6Jzfs5ppkPGtnYqsNQRJ/K3JehjNXRFeRdEjHPzQ0+xcLGHrifXiY5gTUs3XaO0WUFY7F+y
JjjHaSTXOo3lqSLis0tyP+W5/hTWckTJgVImlvH0YZfGRCsU3ImDsGk1+aaaUFuvx8q0TdVO7kU8
aQjr+juJweChBhZlxFl8kKDwZtHX0Eyxh7I1DFgBT3Krdo4GMdnnUYWPUvfBuh9LcX0cLDnkgM8B
HI1zUK5BciXf4dt5bpdebKR9L4Ah800AnX9HkjnQ3iZTt33lxhekQMomCuxm5UTNGp3v8K2l8Ysr
9/g7mikfk63lxPElsuDdhXpw0obhJ/2ptRrsRkL1Ae1uFkPIVVHHTOnnjN7KMt91HY1KskXfFd0b
RVG5wQeUN72hS6IaEkBmSpQdncpC5lxK2BXRGj8CcHRjPLnLIS2T1FMDYcJHcMXJ6u2QaX6wqpR9
b0CxeSRBNT2fpmZqXj5j0nqsSR/b0ZH9sjePxCw/sL0Pxq+yiAjz0B8M3bo2tZE/ucrwNGc9PktQ
O7wllcB1U/Fjg3VIifdw88hYLioAJa6Nb4rkClNpTHavkXm2l1c1CZqALcahANQ8Dtaz5nKi6wtD
UnTkkCi/FJzcJjJx4j2NkY+dz3omkEcL/IemsC9n7eCAmuhY6B6b5RA0YtoYbfYZ1UumvawTnpJp
uEEena5k3cJ7XD6Qke2YxFJ07PSh3/xTufJ/mBEaGL7//ZGBal5nWkAtYpru/yYlIXfVCSdQ4Gsj
AH+3hG70kEZRcsWVZ9pYfYZRYUuaJ3e9dZN7YgXvPCrzhancMlQwxdmtq+kcwbQpuf1ms7kuAh5y
sZ7+qovE2VUsli6mmQx+PzuJPy557EHH2Mwi/jwpkU1NhaOcm4j9GibVeQXtQawHq5Obqk3bgzTN
jyEhk5VIif4AnGDcNihZ12aEfC0wqpONBu4cVBlnZR9ZXoVqxkOy/eGwOOzS0ryj9MyaXbYwlJBS
RM9cT+lWSeZ4JYzmoKSBc0hL1TmMmb3XAhAIIAkFEkU41w3x4qDXU2uboP/w9R9KlZJUXAQuJhi0
p+R9bgwnhK4TzokPBTX2QsAXL1ZotU/xkK8y84esSG2pFT2+8dh5JXOGaOZEJ+rAjT9YOUBKcROT
gYsuVqI2MoJaUOBodp+9aNO1TaOEvLc2XrUTIWHRbCW3UAm8wBx+Qe2M2FuPna86htjbLlMfWRDq
gL809Th3k7OZD29KVydHcuK1jUCjA1omQ1cVWK+a03YXozbavZnxHRMr/OJnwBucgrdWQnlhikcb
rhTjqTSQfTAqWillrB3ZK90e0a2xZF6jlIO96vFYbLKlaMP6hTZLI3YaAPLkm65805Jqj3jEPAVx
TOKWBllLVY2Wbr7MNgo1XSGH5BDnXN6kBGZnpF76qmVy4wuciltxAF+kv4TOoG4jQw5+nloBdrLh
jz5AVp0pPT4GOBODURk3IwfLGkyJcozzCe5NqJ/p+ZlMtGXxCrj2XpNJZqc1dD5d34+YvCxtNLH5
hRAy7DhY4wyfPEfYazstlH04lgGxk+mLrqTp2e0SL5qm7pgwGEy1YdoT6BySoguLBT8P5YGjwvac
1SO0ki3nW72bH9qSEC+E2hW8W1ONr6EqVJ9g0tZ3cJNuazfJV7oxp2fsJul5rvdJN7vbMBFi25mR
/tLJrQEyYiVndCLI5TBrmgPLVEr361RV6YF7TYY347kpg/G5ZXLO8FcZ/bzpVDb1PYYrxQ69KlfM
yzTqtpea1njTHNZ+czSN2AbJ8VEm9T0qM3dvzwk3gxzssIH73k+7zHwWc/XEPq49gPK9uLozvzQl
DqeElGbaT4BlxGyEVxACSMxs6NlGVe6zuXFe3MTLZTNC6EyOOQSRi5XEXj/379akDd+lS1YTyXbw
sai8bgz6N1C6N3aT3EaTJJJFmIdD3O5ARSxCo4lmgB3mwFJP9NUm6APUNioNS1GkhImXmb5lWedc
JnVhp5CU41vLarVwkkusFTze48LdBcEYMbxF9maqtbbuAC5AJxpLYBCy/pbnJkTxPm/PaQu0qilK
y68WY+TDHZlzBxGQsLB8O+vWQrOLFCg+AcqIibGBUV0Zo7VGbxudhKm20wqi27TGk5cfZzHnR+IJ
Ax/xAGPhpYfRgt5TVKWCM2a9jgHhgg+UQ9bXe/AYil+CrvSEmrT3XozuzVYOc5eDqNIb+yu1nHel
tPWjmQKm7ZuKn7Oc53OZjet0JJlUS+Izk9t51YZSgfxGhWu53Jk6ckJqhGtYHaP2ykjurUOz5rE1
7bxJNCB6Cwe9mbbYe2vRvgbxfGn76hcREiWma1d4+Tg1oPaK1AtcYBQySH/JPBO/bTOYJe4l3M47
Dv+tqVbYdVkYNQChQT3m0AKz2N2mOVrWaVGsu5wH6CqnH0lHfmdRfYdhDhh2IusjdRJyIJWJYfQQ
lKwOZnNnzfPFIR+XDwLN1lC8aSVBQVrEJaxNDvTzbrDAj8XctzLs27GwN6P+V9p1n/QrHCQZNJlK
+rUToscJo2GTJu33UKvu4yTZby2et6RjIlg5sVzXrQ3beDm0dAU8SG5B0GN4oUHfqoNZrGeVlCxV
yd/UcEC0NGr6OQhTOCRlIL64h6wQ3kRQAb5KWy7lj1jXgO/NrF9E+ubobh4nVrepImRfKr8FIi0z
gKOPD4vw9l2gh4KBqj4DiLPOCdPlQy5lf6x78zpW0j6Vbv+Mht89tu0In4r36GbTASqOdmiWQw+M
gX9KL9fGVFQnC5r+TicOmExV4+DOYuF41+26lIaDbNIt5QqzKlimPGPvTzIPG6Ik4ppjvuGeWEJg
Xehp/uum164yV9e91fzUIzJrk3FCsBEuuNV6spxVgXJm3UTxAF8wcv1eSBA3luNbiNvOc4ulUk6W
6fNIW6fljDdkOTRqvZKEaV+K2jDwgNua7ybD93jgwVDRWJz73P1wyTt0xXaIlOgoO5jYNF40ChK+
c5qBgVxoda1Qbw0+Ay8bIhVigP2kZNG8zvKuvZWKMPB3L4SiFVcOt3Btik8OMQUbzTUybaUM7bSP
iOM6Pg4IhunzouFajPGxH+r0nBDsWyG/ZhMzy3o7WosLAATYHn1nF3sE0++QRxWcKVZLneDI0asS
Rzs9DkPhkjBi1Tel0cggWoQyas7SpS6tysvGiY2RiBvM0PY2a9Ck+mxCL5Xdq1sCdxVcZugLmTth
bDdXos/6s+jVnEXbtA166C0tBtOVG1WKj/Cs2RZIG8+afLO6oT1XPMumlhTHiDxP8piQmyvuolqP
u3VflLDPI2btYMSDvoXktPB6FEd5r1oEKBIo0riaa9F52JjYgKXgdMsBDY8xtb5K7Kv/dxUOznFb
lCVhMXNJVIii589F1cKfBRLbdWT62km761AFPYUjj9gIk2ReDtemSckMbYbKf3QciHZQzvCknvvJ
OdZTdZmlE+2c/gekF3mJtk4ZW9/q6FsWkASioVJaA1oPX63pAqPzYld2cScysD7rZfktUwTaHR5n
ugRSBPckVFkTKTkOzHnpwaJULolq02eqOZhHHGtTJFPEKZtyGmjWulQN5w0xx42YTf0mto9SVi1Z
rWrEGkckyR+sapYnYTCYVSkddo2qxncmJilos/2g4yOthr54LhWVfRXzNa80wo0Iw2lvP0RB0M52
hp2C+RszpLTk/WJE/krB8m2BwmILhY2LcLgSR5R1xrpuXOZopakYiCgn9sVJRPyp1rw7aRdsHje4
Bq38vuf26bKLOZklsS1mxMMqHDO/pQpc4c60D53dRquEGM9VQ1u4UjHdXLKkzvHE4tp/ZJaOMRI/
OZYkVSw3zsehLFhY6xHPOfpypIu45FdQgcFXTNgPvQxhlTcLU78guGFRG14VzToxGjIw1FPtYntN
oUFV6Zmy/A+9lQO+nq6n9kTZiC7aPWCNkzu3/moXPMoDlFJQ0fm/v31r5fTguaXeBE4+xlPI1CtW
5rssJQalFLjrGCtBZgiE3R4z9q1WE/V7JeHKZdV9LmqMSGayM3vKwsfBYGNqhlB0xpJlFkpjSBIu
0gL+h+6UV4PpN4XVbuFcPfUwyI5Gl7RYDVLz9y0N18ngdV3arAOLt6hzE9hEk4guLfExUjXEc6aM
0u8m+Ad5on4CTGu5q/4VrawEBd0Dt1fWb7QaANpJJU41cVH6uPQJJkjR7rnfOzVZkrYXof3Ulr6l
kO3RlDq3luXweNW7ADHjEtmXYQbGJpNMSJLfIU+htpYtX0BxkV4VloZ7JKwR4574rDtco04/xlc8
v+nYcrGWiX2p02m8FFZ8FR8ZMfMf3SwEegZ3YMTxEtZ8/IinxJ2+SSCqmFx/iq3330GElRZf094k
+xs0WiXqfo/FoDq3TWytdLe8JFRlV9E2xZWy9Ngi/mwAHZ8f/Hy9R5nZRWQLTra4YcRRt+2Uf8mo
6H9qdKgHx6p/xHW+05zM3Spt9ELwrnoL1eCG9LfC74Kypl506EZFvUgHe8gKvnmTdc62ybTXPKTe
qhdLIPGP2j40v6Y+oIMqTe7fesZVmpc1Q65ef4fIbKDQ0cF9xKP02P6aZ7XKrPMMPW1TZchCoqkB
eZbgOi/n5t43anrLh/pQZaN6l0o87TgTVT9zIB6P+ko2aXdmYcCEq3R5QrmD2Dgl37/mR9E8kVql
h0RfeBY+j3KFAjw61tHUr8Kg0nxsHjyeKxEjqWVnu9HEFG5Do/8FFcs+6YMFnVRNSAGdpAEPm4Nl
l8Qc8mRCOO6uY2WJW9EqGjKtIpW2rFZjkliXxyFDLbAjdOlXXSq1V9SMi36j1Xm0WyVXTDS1xulR
u82ZvMR5ru5mgjyUQ5bJ9YMgm2nvctJ5Tk0AAMRQvmUBmQePgwIsy+vjmPVxA2BhWIhfyyEI2I1H
MLGUVpZoToU8oWNs9/VcEukKNerMNcGKf74oQycIPWyLczQbywhTmzeDYs9kQZbAttTQJqVBVza4
iOHSil6ZfAusmw/nMq18UyjeGHcfY+fCK3W1/LQU/CtVCow/QZzcyhmyX8oWY2X3CjqOqAVUNelT
vVYR+1/F4PwaAlUcZKs160yfgWctTir8HfummkHLz8l4IPLzKCv7qRun8M7QrGfyk5mUhFH8zdE/
l9823mHnzRXyu8U15dth0PhOmyLqzuG8FFVAO6Hq54LdtbYYw6ei0dnV35y6HU1PbeIFAQfFVETd
JaudGQF67WwAGqjkI7SUoMnUkKMKF//xm4os7WMp/naqM5abqGLno1Vadg56xtyay+giIDLTM5VZ
24/K9DIJraTXJmrUbPST3QXzXg71xYixXFHlRXvU0N/sUabfZXcITTI0RSZx0xQ1ooHqPQCFcK6N
cxm0ytkYXXeLc/W9WrhfxXJIoGMTqa69KLMRHJXJAfWYdP3SIhcHGqJzHCn9RTBBPqv6ExCB6kQz
VZ9iHKqnQkM6RBz0qisT6zin2PBsve/XVmCaR/xNqwhXwVmvwEAEhFUqZnoL0oZLQrFyFgb8sWs7
EgPdd5qx/hTAMj4hjDO8gqkr6OViW3UyfcWsHd7HjTkn56hrhj+UeFzqurHbKlS0K1zzNUFMzvCk
NR12E/1oZ4ayf1igSYhgahuh7QlFZ0Ey5KBQCNTuHAGLqbFf8hE+IAPYCXgzY9PQ61XlhoFutNbK
pMcn7d5dMIrHYQ6Ho6PgdiVf6KolLj59AFHFaGU8SjmEYUoe3ogfsxkiGE/LmxoGBWpjLX+mrvup
kqq91dRoOplBlfMWqnrTyFK/a8aAPXYeYd+TFzS5QDidvMbB0BbzqxkOVzvMnjsGvDddS9sNpI3B
D5E274BD/zA6rJI1Vtn9nIjXIQ9DLHrhvC2tTltRd7fsv7gtMXaR57LgN0mejzzP6qkOUAIB3QI6
0LTXNIrYPjSDvaX/IE5GcC71Uae/KXJYtWZ4qFNr/EPP4s/UysH6V+o6Co2cbtDS3/QO+Y0m9tQs
4xO6DYZ8KucyT6yriOvkyab0B58au2wZFq8HIZF7PCqfc+5or6IHL6WmBqf2pJlQs9wvO87rc7sw
OJGIYbbUa3cHsD31xuqKbsXdOlPm+ppp/LTrsTgJN9qYBW2uXYXRB7vL51RhdQi2eeuY0JySuplW
2GbbfWJ2m6bsg+MMx35dO5xorZmot3o5kKpwyHL5XnZ2vOckLp9nQ4X/MDW9R7awDnCtvtU0m8fH
oZC0VhZYvt8hknFl6HR8Y75GzlKvUEvhV8FjenwsVn4fhm2fQ1R6POwej73C0ugLBXmClTw+NPpj
0bMDlGI3BMqX0pb6Zsj70NPyUfjsjeLTaKQDt/fRBuBr5dcRfsd1qJPwZBBNFqrFKw9z+3NvsUo7
OQxbtpAIfaOUyodhY1RMoPVvHIv+uirNNzUdL+z10vtE6hSGiexXL8z+hOGzygjL1DnF4dy62ZGp
roYxvRfxtmzsZ7hvEphAJU+kICi+odGxKoPSXuK48V0r5tcoU2TgBaseslzCjzwkEXCOy+jJAFRP
9qzVbMwuCa8mni3f1GD49kxTYJpU8xkO1+7hd3scsh4kXGxHx9xImnOPA+zJEFPl6W40+E3FfUIJ
zeGC8UD4pN1SnFVIsGrF5ZxwnDt4WtbiXb/lqnHubo7/Jeqk/juF8xG7aQfZr6RE2ogJDHj18oFG
2ZBfGXbKIwubQ51QbDalRXVvZ6q9Glnmey3zIrLpDQJ+HE6fVdsilg8LWmvAO9Wx5R55tAsd7gjn
XV71XbOK4b7stQSXkmVWhtc43bs55WLjhtxa7OUQlF0IhgpJpeSZ2RjHB+GRT+xP1qO73CQJ1R79
AZD/b8Pcw1jnyJkhohkN616RDayzkXXaVLP+Wv6oWc1n6BTl9tH1CpB+JEf2jGmCmu1i0yU4M1Ta
EiPr/nwVxVa9r630GCf+xHJmqdMzww3PfHTfOyD/8ObJNpYKrv0RrOWc1sqO/W5TMP5ljAoCrj1p
STF4TtxCa4r1n6JlFAof332GQXoNlT79rpOtEmByXI2jJdAVNxmQExkfKtj850Lpjs2kP0WKfYqU
ZgTOX+JVgWl7aCZmU6QP1h5kx2dSM7I9ZouXBLEdHRWVBw9wa50WWfhksRlsK5MRH1LFNOueGyO2
GDtKaxuyL34WwwrjduRnc2l+DTi+2ok5v0E+rJaO6B+4tNaPlW5hQTgsMwgCWlgyly9de59Fwypb
dlNz4cLCdxi5MpONzyYx0pMUR96QOD5eRZbOK7X81WpkyKpzYB7n5RAvK6emx2GBl3gbL37xMbH0
QxCBdxqfIHIp4LisJPWBZ7q4oye2vrg3avzltqCZaYxbEjHen11GKqpdpgy0KS3GiJAWaVATugOZ
4LSa7p0aedrVLjYhpgD2uezNn+Cjze3jTzYz1zZKbJLWMHfGWVrsXByoN7gJJ9euk33qGDmLOA4u
Qusd2uEPntbtuVgOXUsyjlsxy5zsai3MyXzpUvxziQFiiKdzcgbjIk6Mu58xeXHXINpRH7v0mwat
MaWZIQmaHU2evYUmzM9Mp/KPBOWowZ8e/4mC/AUdhWmhDwDrEpQkROd2oZwKF8W31TaHKA6Ck2FU
yU6ExpPO6IrldQXJ83EwZRMzWFbdDTeKllz2JL5ZEJR31S5MxupkJGl9erxaItiqaI537P+ik5PZ
0enxKpthqE2W9jUqyCSloZKHm4yXx82HOTTgkmgMNg8amdJACpwT4/SbTcYswrM7M/az5XYPmA8w
ORHFDrGwRuE37KZh/2oGguflpZFGDtRX7mbTMj7LgvnPg/XIOICFCIvkDexAtBlUpY/WQzPw5FZf
tXYOj2qTu8/a2DdbQd/g53YFdDLuyxWUoxwuuWug5DBza0+Q4jpDQ3wsloM5o2xO4+SLKJhleRUb
Rz0w9OPi4GbOpu+hafID2pg4vKyTvZ90IZPLpXAnYc70g4rFxmNN+jgE0yxAq31NDZO7x33jcaiI
w9unsnmOXEmtV0z3cWyzN5VZytTXEOC6ZuOSdDUsKqcLZzlMlLTcPj4C17Gqtc5225st1bHIh8AQ
ir5eYXKPTFzgZEI5PrRXs6rsUxqGo7qJRSiQ/oII+HuEyDTDbkEs8ICvmC2MNUktDkVCMCa+rVbV
8XGg2uMeXkHojfr0V9mGNZixvw5tv0C6rf6pFmzBHjTkx0F3lBeJqQq/2KDeTWWN560nKwbSXsca
2XMHt/oqgnEX17Hqt1mlb0yuyRcAMl7GHPAJ7rbnKPnKiKyh8KWd9OtA6YhRKjobzmFqH2xX0Tf5
WH0I/sWLY4zJ70Mz5lupKt9FE303lKD57KCuswAdXwsMrmtNS9j9a+TmjJpjoZ+Y+3WHjfBe2zQ8
VtQr957HWWgh5pilKb6ZOVoJTCvRKVP0NfjRSQWfEfOj6QBdFyF7AQQyX1cShfa0aBIeB5RhhD2z
Imt1c88dUrC1RjSBq2IpaHCu8XbzdSyQi7QyqF6mwGgPBrLMuLM3LL3Bb86Vdni8ehyGGhaiQnMS
uBA1udOEaptcGo3doNsDgG8Vdt7zBNQpGoYnAHUBzFG2uJUNN7DEA+i5tR3fM9WIt2PZ6GhPYG09
HoNk9KhelDs5egdR7Kcqw9P+18OlRmG3y8h/jV8fhVII6fNWp+UN5Ed1JJB03D1WREb+s3Bqa6sg
c92GJBCwZOrCA98HVGYk98xCgktvr+ypV1FIOY24xAvYN22UZB8kYLCLirwKICbF9rFgKs0y39kJ
q1zR18qV8L9VvPR/eWywDo0KlmJFE+xqpQFPnmT+Qgr5I5ZfnZkFBzdj4V8wj/NyNFNHveQKLusU
CgWKsamf4ttjNVwROB4Wn7ikAR9YM/N18xmmvmj4N5nuatL5w6xn5wITScJ6j6e75iIhk+TTSfDd
h8RE7m+1VE2jfu5xEB4BdFJ/NBMu74Sy3P+95bOSZzKrW2hjSHpEAKGtFPArJwLKDsAUEsadq9aZ
MIk7wdJBcKGubJuZbTxF5WW2m/KSphYb9K6q4Ir/lYuuu8zwqZaYgM+O70QajP5GJXLemILnOBdp
jPszgvsTRWJdTqG977Xuq08cMl36ZW3tKjFGREqgBUnNM7Te522b3QEEfFltx4hjYBdVSpenP/1k
VS9DJzbZn0lfM+UqrKvs+NvaMoeAxW+dHfX97zOHD34C6Ym2bmUOSf7B1IGKdDxGYqayy6b+XRK8
4EcWJ0bGPm+LcubJZpC2MvUg50FoaeuCTA02h0YQA+cOMP9YYZsfixxqUxqV7Z6oboRe2tTvGyvS
PKNr27NdMzXGYYrXhCnPmk57eBFV6dWzZXCt81GM6mg+t1P5BT5A2Tms3LZRChn28fyHShPsVJYu
fi7Kb80w9mtTqVgtRzbU3CxvIcqX45WAxgv6vvSuGvLHGKdgO+MkvbuyZjxVqCoOeBL9YsWBD98V
r26FWElD2JNOYsZGA27b1Wzlkos4O47o2dolI4qCtPLQCXYrIxe/VLVr/YpcIYNlvBbuC7f/OUjt
XY+d8CiXQb6Z1UiTLDbgC8ZcMIEnXptXSHegKYWK67naPlg0O49DSB10TGJEeqGb3VugySuQBeY7
ow5wQelApin4z0ZxEi80u+FYSruHa0v/ZvQJ9hpFq86zE9ZndTnA395ETlHs6wWdpwbaAM4peHP7
wbK8nns9uZ48aR8Hq2kK34C8nq5RAAfb0mmaG9imbh0bVe2FmvHUkSt9yKMCuNZDs1cj/z0EDBsJ
fxzgPszWBXN+9NxKHPzCSOtt14jqXinoK9WsxB2d9lx0RbCIk+Is9gdIOTzhU9qZVBEelLfstcmi
/ghQd1rNJI30iBjwnlBCP87aCo6yA+N3Xhcp58UsEfN64f9k67yW21badH1FqEIOp8xZpJLDCcq2
bOTQyI2r309DnuXaU3PSReqf8ZJIoNHfG8kQrIAYTjhtyAkKwyM2svrckeD4qQblHN9u2gy+BfEW
ocT1fHbV9NCEZnAJBPdIIoO97ArSWPPcQYmKUFGJNFxDh52oGjGuUDV6ewY19hcN6Reenpxsh0OE
afq9fB/YHcrEkI/WmGC16iz5lIfNYYtHTGKo7k3msKTr/G0eDvKO5ImiZYFSjk62g1XLntNkDC7m
WdO2GaCSYs/wsWjBheuNia87SNHeVZk2rmsCAy6dOWhrGdZMdFlGt2PNoLT1w2o+dSrjZbnQ0hnm
mA4VeuhNtlhTHZLEmJgQP/Fz7znEDjpe/4IWsn7u57tWkbcrlZAnjQBu6Y/zr9gLsycLUVRODo0M
Jvp5K1+7CGM+9UT9vJTkdWymPCzWOd3pz3T1HQNCClZdQxqIm9n6vpE150ukKjfJVYi/7VfQ28Hd
pj5vP3BEOOoqvKKjkwa6AR1L16fOPu/9/rlxcNB1jXvQtapjH0u65xEzFxIbivRCCj5dvexe6oF6
6dwy8207NwbSJuBekyrSsnLSHTqjXqkqcR0u5HkhYCqcUHvpI8d/yitSUw2Tp+dCQXodPZQ8m6xP
XWDQv45yNL6GNvCFye7ok1RE8EzwBa6uI8xeo7QMpe3LmIcVnop1PjTRR8gzcd24un6fC1sF2JhH
M9bNt6iJDrhvjcdSPgEfuXeSZt13+vgaz/6epgfj0A+dD5oVuvemL4qNM3EOq0t73s5qSMmgDWyG
4c+/hBFc3Bx1t6GKfDiYBa8BmcJrS6Tltu9MwSXcl78ds/sAHlkt9EibeP69RXyhusuXtnKyd/++
IhEkXU1wO/sxtz6snoanwQzJOFBL5vIvF+XQr4Uef8yyMl6T2nKfa4MU18YuVt3cOi+uaXd8DrX/
Rip+s9Ebg7BkYR4QmLdfDDHx9Jrbt65iE/Jm56ZZ9VkTNHwJrfee8w5kWkyEG4qejmz1kVGClRK/
2n6Xrl4cyDWr33QjeB7DfP45Btq90v2PqaDEdPkdG6vnHzGqix6aCKOpZl5HfDHPAKMHKwB3RAmq
bLQZvQxjWl6HrHmyw7x96smHuoqIAiwNTmYuRvKYm9J6Q7pUQjtITLaj+TaUWNcy3e5vntMdJoka
kPZL+TU0+hdkovbGmlC0V2AMTLBlznn6YJGPu21V6S8Fh3svthN00Tz/66aIHjkBjccASZU7IfaR
RffFoiHyaATxsBEWEfqTVlVskJzMSYkNNrThuVuREzSgjaP3MPWMVNlU7HQftZ7wy2s+muNzB4d2
8jXq9Ehxnrlt7gTWRY9q2DJgUfZR+91p6lK0qVFMOD6p1Y/arD8GwOnGduMXy9PyNfF/sBumRTlH
2XFoQZJ2FCCxx94tvhkoe9dOoYU7JFL+AwF5cc477Ued2O4pLBgfgrEsX7Wi+GMSRsM+ZcenkhPP
2tVwSySDa9Nx1QbvYATvuZ2FT2mD3t7JWChu/uKFHkyRUVYvISPIOvVUO6XuYv+Qcfw6GSJ5aH64
kT0Vl2VgHCbqiKg8Cxt7X49+uso8Pdp6Zs/DNUlgvyvfRA61zARclQjae5oC1rExfqU/rToiuO7v
jsCZGou5Psi+e9GtTtsve6WDD/foa/HRzlAD6Dil1yJ28u9WmAgqM1ONWFSPBzRi6WcZzw+gkhoD
LPnZ/1HPAafoVZkT0+cgPPy8DSvTcfe6RGKHiA4bqO98kUjXBkzBsX8pZQZKaCYfZSILnNMukqUs
JwG/yI5JP7ab5Vauau0pnRzvGCuhWxz3X9TNc3BkmHDYl3/KTg+fhIoIhZbK10OfW7vlZzUEIcIN
82rWvvtUExWWoi6ATsiDV1oMJIfaqniDAJrXo5t75Om+++Ih+zsPpflHbPXlRk/q+lJP2bMhte9B
H7horQrzHS3yJunm/LQEZUap9uT7ZXagoIgwb7UMcVscZGK98B+T+kpmfk+UKbMf/uFiD7TGjq42
NDfzvH3Ps3c9TZ5D+l61GpWFZlnI6qcNxpGYjJvmUoKqXJcFppOonTh7D3jMV5Os96n6ZCYSlJT0
KFp5pEWdVWQUIPd0CtA9nSxw9l1Es8gKlEi/VbGVvRZRVewsKIEtp0BadmZK5nAGO/dBz79BHOkn
PEDOfVlSaV/LXO8PtH4a3TB0K8LWENbnyZfeKiL+wj45u31t7vvEjM+BJ8tNOhMyVrINcDxW5p6+
mPZtljTHBdRJS6/oqGzxDnneuBimJnGM/e5iKyVpBwUvQtke/zXiAASVB5t/Is8DkyABluWVNlLe
2eagaWmxdxq96eHOdXlZFp6a0XrKkcssYyuEyd8p1prAxyO/YxJvfQDdgUPLdRrK+Qqcp88ROqrQ
fpAwZe0XnGoeYIKBgV9k0JnHFifFpZfJscN6+RQblNAJjl2cqK9KCr4afetXHnTTeVmy1Pr7qlCv
SuGBi1oDuV0o/Naofe0exRTt7ru+LoJ7x4127wzieZmjXgJa/swO9mhAyfHwyB3aNzMYM+KRjSYi
h0ZwNvyFbQLssjlf6d9sV0LkVNpp+D/aN/TqVzvK9ky7g9+tclVaZNnyoU+M58DmH24jaQafvPFs
9PF08Ib6IPJo5lpggJKt2Rar5X1tvCAxaE+1T1v4aoqGFF4Xu31VUvCD2CS5uFNZKMKDR4hHlW0y
VaQQRwHBXHnnkdvDgsrJO6cWI2gxj82utgQ9Ceb8FKSZ+RSi+HyKAI83rosgkR4zc58HgulEMWO6
lVk3yz10li+h2VsTgcaTW0tJkPRqEqX9PqddAKlsdgfHGd4xGjoH/LDOQ7NBeejUdtyE8pAu+1p4
ergv2upH3hjp2vai+ktJHdOqq337Utp4VJIxQtrskAti09m4WniIhedp7ebB/Gnt3V5AOcQjyUcw
QacWzU2H/CDsYS5JAE8EtKZi8nW1LOh/Qun8Xk4J5rwyRTHyP0szhIjoZE6YB6Wju4VqGB0ktuRl
LG/MFzQh2pnKXYRxbll9zUqi5cul4L0zo3pr11G+7svpJLDnUG2l6/QvslSIAk+9We5RSsMqduU2
j0ZIGFu/LMtk9/qlQ4R+MSfAHKu5is4vb7ZhxGvTTX2kmbzNaxsb+YgwNLA62yTq0cHzxeUaDMI/
+ik4scJGF1h0eYVlRNJTbpPm///fuj2qzTUcLSpqxWEsqqNlSWX2JyIzErF1nj2TdEn7lcUNNo8B
s7rf/xhzlAKAyi/or94jDaA4KYtVTXjas9ZSNVUP6vsVnQT+1ZmSzMDaLAfAf+dBKvEOTO3GcXkU
5RZ2xzCp523T2D/D2Elui7CArvefvm5fhzHITn3pzZsmKE3yFzkU+eSk4EdmGx+YwlZWo7JbCYDc
JEZRbLvCifeTnsanaAysA/Ws1FuWBGxabmfvorFEweaHDEqTo29sosePQCIPMKXupvVuukOEQL9M
L70bZXjRSvNx4u1RdvUfOdhxjaniWUsrF+8naXsFH+C9nfrgIsM/hGIiQ9S8+M2MnIl7BISfJ/Dy
wElqzEjoPaJN7Flvs96bP5cXWUJbThmWHLJSPjS41nEzDTSUmRqhKUZN3tg0jpOzyqcLkLM7XdvY
Dgg44VRpQ0nqVoAvOyM/UJQywrtD7ubkyhNscbbtpIN31Wefzn2ZfSpC/KiJN6Sb5PuZmOTnrvC2
wLDVQXoy2ZC2Fe0/R3eC+rvVAvSX4VyeKlRfKIz68ZIq2cCy4IUEzZ7kzoJNMUp3OBbhyJfUcbzF
t6p0OQHDb84TSqu5hzI0dNiomCnVfyaf6KTN/VSjhkcbX6242cl0vbi+FmuV3WGUrIGCO3zHa9/R
ICPbwvLOjzSds+Ny4yz3TNnAXbtNQtRzVUdnRy3LK1IYqNCgi2jXzmjgg7GJ1nrhJYdZBDr+rbS+
GqmHG8+iB6Cqfi0CxonNOTX4xIZAfs8ACtYSXfkqsAnCT2I3QAPCMkVWtLHrLNhUU9nuKn+gmaCg
BXI0Qv/Vn7K361EETvq8LERtoTX26FEKm2FjVnDOYNozXT2zfWiUiHtZCMLpzpkX3OqQSWOdtXZ5
HnV9uMn/lpwI2zHqN1oX/0JfUTA28vs8hW07r6nO09iCGueJyAvtFAygFxlIKnXzhX7EnHOIuyxf
pygx0BqBUi0LwcfhujdQJ+eqbkvXyd3uY32698IIrqLKPsCv3UPriPCBD0974K0+PISoUWfih7mO
KhY/i+ziWKBBOy54dHIJjSC8miLgsvQpEQQpd0gytOntnFsfoFZgfAsJJrbGaVIyevDvBbxQhEUm
fHmIdFHuHIwicFtxGZxaiw7VHI+vUuYkdKEqJxqfPrlaWw8D8Cf8gNGAKYa/21aC9WXRwSinDw5q
+kszi3qLDNK+SfryDlVYEqrrexd+rl8pR8FbVb4JrvFj2IsLZEJ8oaTo7xKqtwmTEPbCZEBCTKb2
WGnjYSSPfMu5Tm0Dzi8rcu61Tawm+STitdbohbDG+tnzUno3kC8g37VoLYhdY9uAymmu9E4V09Aq
XVA/zY55LMfWodatH6PQnIeP8PyaBcTkq3cZv9mZEJk/pUHPX58PFu7DznoTWcFbL7D2noVdBv6h
UPjwIq7ssnnV0EUjkWXyIcrp50RgMP+JulGzoE/2CsZ5r2eviKp4Z8sKBDoZeZzpzX6CHHotdfqw
Utt7Wt4J0SqvTIN5zqXnVH2XHcq0ezcPoN2keVslLoUpqSg5aNKIYjI7RUKlzq7j3MojWyjJ+aBh
YVP9nLNWEreD33Xn16iGqfCWhIG5OVsz+qFQ/UxK098tJ4zlzFElDVQhevModaazz3PmkHsBu41k
G54b8mA1e3BX5Ch7xJQGwOqjQ6mQn3hbfD3wJyAZqz63wwdTAMZW2T1NxmitjcrysXcNyYcfXadQ
3QfFkByc3M34F2trrZEiVDIzJCv1SvYxenwjcl40p3r2+jD8ZqG+4KPuVgauzPuyAMsGWJGit95P
Ds0C7mvBs6CO5OrVNhFgCvQQf+iVKA6LuqzTvhdmpz2jKIlXLVWYL+SJfy09JFTTgDHAbrBc45Ef
6cqcYQaJxqUFiBzNje6LiMi0Or7OiJu2cfV7Tnv3XHVW9DwSmUNL59D8aCvvMeTZO6HB9iGT8/Rc
Ms4yJKnHpJIC0S9NLULNKTfnmnWY+x/M0s7B0CiRdMryQAtasHFqS37V3WJTWX/wT7jfBryPOzcf
jENqERndGvMDWzM5yF15ZJKZz1qvkxCkXHhF4cp1hXj5vvzM87PzxKHjUJUBtEfsWPlpIupTaJG+
6TNZbYjnDF/yKmwuVeL91ucOPhSYsIf0hlXKBxA1JnKzEe7VhG+5dhP9GH5nTjtPtPWF2bu+zLNE
NRkMtCTEsAWVH0VM+E17LfyXjGyfe6/UwokFllUTgM9FWm6dMNHX/8xzwqQUr6p4tG65fsVxFvIa
2pm8xyVpvdbAZYnkNTsJ8oxRU8/awcwMuL//SHc/9u0NDXPjOiBtyKgSSofUVkulZnbBnndBdN5v
krZrtsvPs36NrUa/9pmljKiFtg4l5wOOx+G6SKSGfyMPz8iyc2ztpkBuzfdnFPgPHQc2TZGSZWbw
ZOjlb/S8RA8pQUTeKhahJLwA9LXbaC5ARlYB+VeQCpmLnBsvlLFtAbdXC8uUfUq02U90m0ACqiLR
sim95DIkFvr4DIdt7LQxuEM/Vnt3qAJCQslzX39GGJAVVu8WaiBRhAKddaRQaJTX0OWS7WOuYDxi
hIRNwIsHwjtQujII7eakJAjY5cH7WTBv6cXGlgSYLW/7oRH7sW8aSpY7ibcukThDcyhcMjJKumiR
D7gDteABv4cpYJZiQWtwETfY+vzBvzD+uBeqYDzCTHW1LF6HqoPlmc30ERX8H4IDA7ZZCdKXHNM5
5t7u1dAEbXr01uy8Lk03pIEIb51oWU7KbPde9CAvgYbmp5lxGAyj7nBgZXsqRyer+EAqUsNT0z7i
rDkWFRjZqg3eopZijqSzqBD23PwtQzIP+VOhWgXl2iJ0SDdLgu4SqOvF3bi2LPJKpNLGxEolk4eJ
fWra/BsVGfpumfHCMEdkReE7Y/F+ROcwkYr7ktD3/oJmXFubRc5ZrTPNF5mRT+6nerJte/Fbo2yE
yNpUP1B9kzInp/az1OG4TOt7YpjJkbr0U2V1yT4K+g/MUW6yN3i0iBrXk9A7mlJk8NswuCQcpSJZ
lsJ95OSpnHzdRL2MLcjYjJ42IATgjLaUxJpF+eQsCDrZ2dE+zcvd1Ej9vUmDO8qW/FhxQT08O/jd
oGPe6SqhxecmO5YhOWyRBtukum8/YXaDmR6dnCaT9mYujxSEAgiyRh5RdY5rYcYLvta0SzMY5sbC
XLATWp6/F22IUIXg0YI97x6pctW8fe99WFtr9BGcqsXO7YHq3P6tNjlVh4aJEQpF7T0JAENdU/xg
40pPlMS/aTYuYvlXQYeMzjOP3ZDL8xjKNzTLwz5Ia/SNodafOW6X6zLF1bF4dQYlJizC9Jcb9y8V
0wephN7F4Xi9NgnVrdXZEmETG3et2TsUtr8KmUCSdaI5G7imcbvZXyG80TUO08Yq8ZuNrRHSP8Mz
z2vbam/MyB+rmJhtYgrao0mexrXBo9OJ3qVhGwuoaQ4BjdgcZqyCUB4CPPry3I+VtZ06+SesZOhs
7aQI1zzwGb/nhBpTYRt7l2AsWrdiB2wlRZNmt/QluUh9Gh1XQ62WkjqSVQEITcJHSxpfqkwP2Ihz
iCkGGhqi7ZMjKpXzqA8IjgNnh+3HOQF1OyfmLGtb1Fm8MpahifA68vT938h5TVpQpXlaXhkMyEe5
pN5M7vPQWs0OslPfdE02bOB8ddAWFPdz4D7A4n8bDRZWoYXyWLnhvI47cnBqVAFOa91NIkJWIZk0
9Lch8VkWuFGxdlI93gK1rdNczpc2qQcTwZ9GxQZZHhtsgOa12xWz19G0+nOxUXNiza4D3ryTqdl3
Jh10rCj9uJ7b6Ba61NIjs8wPTHqH1O68RzhK5wiK3HDK2A21sHZt7b4FPQ4xSyTCRTmlF2eBurJx
1m3r/DSNqN6PUSEGwpXlm0565R4+FSKkYPl8Fe46S1gXXRG4Ui1BkGIxQxK6JvmjdrdWPu1rstUP
ykXIMRkFD3UtmBES9BmoRiq2E23w38EJDkYH5UQsivEA3Mu2ruv8gWUVNPdC3gX2mD0J3zn6dXQX
2tjfCvUw12MceHajc4cWwRYWju2v99u914Ccf0LpVt1MRwDSgpijae/llf1GyjgNu0XtpBetr756
njc+k6o2PrcpNW8zuS4UAgrTS56GcbbxvsBDFoxXl39L7JJ9mTQDEi2PJvF/S45iaiUi5DhaMBfX
ZRkw7V/iRExP5GK9RqMW4QxMrYftc0lo+PBaMsOx4oBFDoDhJzRQ9ylGIB6YuvaMchAUJISrw4Vy
7Ra0R2E8rVq0Nv/QELUf0R+Vz407wEN77rSNcGGdLY7mMO62PPZoxJdfvlaFkUtNZDrLeacXxu94
DjAnQdSeqyl2VqGyxBnYNy4CMQOgBY78527IEOa3RclVj1UtwFS1HQW5rC0RvI++sy4Z3TSrie7d
w+fRW584i3RkYap+rPOSChLH0FGSuG9oL57e6hHulDh/KtPlZkk67VgVlku5lK4K7XmL47g7zUbv
sXG0zqEyk/lpSQUw7OEZA442pu01tex3V9IM/G/p6Cc/FamiEr3yqiH/R/NgjG/EldGPMAzEnoMG
V0L/ihR3RPDu55eEWIBbY7QD3Gj9GyrIP6OiauDy/HBHI0v1TTIsUuDmnfBb5hsuP/BZssOR97ni
zaCsCAvzsri99I9YutdTnMwl8kskCsjyV3pug74Ng3gXorzEKO92eVLBstt9snURtb+MzKgcUlL5
FQxyZc7kDuUdSninDTJ/paV1chvreA0Suo9p+zpnpO0ApOYIZtQruMMVdGbosZ3SF5opM22u1drJ
KCYf+WFEBZCRwsssqkGjCuDSMlnGV9vdFInfohTkHNDH8bOFwnBXRxiWdMO/O1YwcuCsMCByebcc
nojWDWB/MeM48c1Xy/LKqF7blspNPwiu7J8MDdLp7hW/x4HDItk6JXkVvTkgWgNjXd6VmWle4ZBw
NVFU7i4+ZbXgxkfFxMF+LbLwY8QR9qpsYa8kHrkRyiEtjq2TpXXl60DkvaSR7z1Pmruoe+7ssrpJ
N4mwfjl0JekGJaD7BXSOkr65VeVdqBMuSNQRBiQ7uJYA1SpHrI8VnOYitfSWsJ4MeMKGlmngglYJ
rPIDc3eyAfIhuc1F4JkNaX1gDrr5yn28LFMmXrKBVBuz0setJ+webeWIRo4vQeK8m8naJRzpS9Ci
pPWTWbv+JcpceuDYqex+BfrdPNp4JCLHKiasn8FbpdnVs26T3yoSutI17J50PIJl0el1GFquwyZC
4++0pTh1KkQmNG0gkdKRB4rGf7hUTv+wm6Mc62yvyhlXDHwJDyQvODSujZcZyB7xFd/0obHlLZea
c+h761ZlrbfqATN2eCzYst1C5Ae6QAtGXM8PVjCVPweJW5qzA5IyheykvUlcFDwZNzyKrwgxGHID
JOxS87pjbnDWVaCrMIjnky7VDKL+9TnSwsQMx9kw74sgerCTkniivrh2FA1RkpDxgNecGddoVD75
aql03bq2xcfcoT+l1AatXo31ncil4tF4RnUmikBRCoWqwKAAZN4zh8obTOB0m5o24liCrxjxAs8h
crhi0ldxsvvtBPogsy8E/lJGkSWxXHMEszd1MVuoPpLzrCa+lF1Gy/zpOGbiL/rtRIZ9lsHH0myw
dB6Qht6SiyFUBkgdbTttrIkbYye4/I+6YfxWE9/PM4fm1AXjXvQNn0Bp66K77irZko9shoI6Shrq
KKt/JfWLe6Bz7LOmnj/LAlnVAXkw326pFQUmBpq/EAZYXBJtfiv6od9bNTkWlQNh82R2zqAESu1L
P5vJmW265HljaGdnql8JNvor51w0nbSJzBeCBZFy2UaUvM4J6GQ6/CClYKKJki84J0aByGPEd93M
YXZIXeS6xczRqouNn31Xfv8zu/OlUIFKy5IWNGp6JIfTunz9tzStOW9cZqMM6doiDYlHBik/xptR
IKO9NHZJ3AMxvy8AA6huuKILl0SjyUUjg13EmJpTMpTPvWLhloXrNL+0TXrjmOLeHUWQarGb3Sd7
Z+V0DbkhnYhLjW1J248BWO3xlMvFcSGHJ1t7tzgnkilGRDun9duAkN1fVM5eWgJaR9XHp38Ag7lx
jJjebRUJ1mh2dnZpaa/IKsjf3YjTR6xMqZWm2Rc3dZGzelRrlURCCbTVGx36GcN3NX4Zy1T/nHP5
fvo9F909MXt7Fchqwug+vQkiWHb2OOQUQlLli06FLqCwpIkHkyclD7m/jSbXPxAU99c3M4IoHAmi
Ul3MGUp3gniiJhkxoHLsxyQGTJw30QvT9FH6Nro6a8JoPgzyWgjtI8rS8mS4pFrUnLzcqESDEFv1
iWDAwR7wGhMlFcTFrdIGuEPU6JyNVN0oadWeQRpcDvaMBA3h5IRddQhashpJf+thUF8cZ+puhRdd
7URsMcql10wrxid+gfFpxqC96zT8H8vPJnQwn3I+gCC0/v/lVyxadBQ01LconyVXf7NaZrYMRPvG
aNDemvmag++eNCvnIJpVwzejpZeLg+J4FnjfzyMqgGlAQGSQPRRjj7yFTVbvdaqYrv3sPlV2kL3y
1AfTnBMojZRj/hzUxa23mnDNSSTaaSmpDaukL7otZ4Bu3QhTvAzF/GHrBEqDJiG1U+SkPyU3nIv6
o2c625aFkW9nD9e76YzVinZi7WLUGEQXWaNV07XS+OPWry2+s2TIzkaU78wETSaN8PAL6Lc5lxQk
/4zBl9Gc5m3PWLr6N/4RW4R1J8WgNgQY52oe8OscLRlTB6FDgWpAIyFlJyrhbma9G2441q0Ne5S/
npOJxMVlFhIDprXCT6NtpgIO7SLfNTHuNgtccN2bhdhG9txcliWvA8qP9PAX2VPWXnRJenNUb3ko
EqShEcGWDiFFAcb/x7LQNX1Mh346b5b6Ibaq4er50QqFMyJoWMczsySN5BzN6CzAe5lOSP/E2KL/
U6+WxVcpVLM1zhtDiekttQRcJ4csyzyEaWW+x17OM9dBhH78/OFgTZ+HoeUYlET5dB4UXKVYdWnE
2GdJYvp8BeETbzW+ftdTjUCK8PznwJgptlz5qZfP734Jlb38GXrbr+VAzfASEYcDiwowlAeH5cmV
+7lYmWOIMTSbUr4U69yV4XhbFrse9CMKguckKJu1NCIb+m2MLsuiT4DfQ8aFo5g69CLR2VVcla2W
xm/6U2YeIsUXB1Grn3yPyKKVh3RkA36E/22I5vPUOR6cdiM3Fiwrv8ggUU2g1XRrPyWWoWFjY+fD
fUQwEwYagLhjKrxNIKf47KmFaDKc+63WeuQuJq9WR3ql2beIsR31EiWPoQhlc+2ib1vnai5Hgm2S
WAbxXDX+S+Lq5obILDQM//2PyyuvcwtqCdUxNp7MA/9f3TlKMXKSjt6dgzZ7yrqm24N4AHONk52f
QTS9FVWwxcbCIXBy1DJWGdlcAkjarlFLdPV05YKcjwO5JbfMwulSNDFxOJHqzbEo/9YERlgX/OwN
2sFbu0iKXrQmMjeUQVNE6VGC+kn7F6F2NpgulRAgJtAeOVKzM7E28/ezGHQGnJMholqxjH+lozGF
mJCRQ6fE3GEgEBXMHeIpl5TkSxcXiKnmKfsyDglTsvIQlxyIKQ9sj93iLU6j+Pz5UJ+S+C6VWXxZ
cgw1l1g5xgV5Z/tKJo+ZGogBy5hW9/O5SvP5nGPQ97Q62S9uRk8lSy2vdHVe0kY3O2BaOkAUuSc6
Q/8uNpZlLFMhWgD+VMvS/y5oEwjTnY1XZTL8fL4tD7nlcafNzRprvXsyPHqaprRpTxV36/IuUZEK
c2SS18oBMFPIyqLkIQLfPLkoi5xajIdFnU1Djbq7NPfPRODGYdBMejBNMGnJ+fxOFMAASk47cRQ8
IRQTa5P0mq1tpPFlcHowGoe8rBOJHqv/JYgQ0uISgdja/ONJRUVoaBC73wdCD4+BI7/ECyrRgDvu
cBvbe5M85K1wiYcePcu6W0lq30kCpjFzqEA0PdKjYQCPHcc2MHdj3tV85bZyO1WTVX0ug7I8oQWo
Sdu32EE5y27IN5aXZWmaeT5MXXNj30rBtDoegZV3LqoEzgR0ZrO8HUWvbXUm75Vv44O0jpnBQ6Ki
uBC1t8jpf0IJpoI/axor6+6MOpQ7haClk5kSqRURuIS8nJVc25+c5zXLQQkzjhmgJouhTE+VESu0
so2e26RVIWnjNfIT+gpQRe9micBRBCLbpVDBr4PduJyT4uI0OAD+iOitlVR3Z86YUgOkc7eyV/cb
2v7s1T+Mf3mlNwjKZomn6FuRUxJDN8l05uE2nUelWnKd0jhijsZ+QW1vprVPKWEHyCwKbP6YER8t
BpG9Q5oKTJpQ2VHECzXkCOKWwX7G53VY3kWe9Zii2oK2pVGxVxxzXFvtmYTCzWJDq2z515WWluUT
u22HRtr6HkXPUVITzByABx4yEaPcI7dsQ6YpbWvtgPvYP6G9d59FCh6Y59UvHtk0Sdfp96zig99U
Ag7M8tlcOcj1z6JClCFfyAwYrnliTS/VkOrrEsjooPdgp5qBvA0rv7gbhtfBtMwt6VVhcS3ATxei
Y6E8ZgWaBClGCVwvdOtVxE2im5Hee9lDgNizsQm7NRLWcTUWxljtiSu0j4Q/HSuF6c9qtFdDzAnr
Dg0lPTtoERI9rpKt84wIz9CLJA6OROwWDU9nk6jgN9vIY+KiaqbdRa3Z3dqOPCiyB7Vd2UsaYsYy
PsgvfTd1W4+h9ylQiwFSh2nboXrZC+88L9MvZSOmQ+WTqlMn8S4OnPlpDNuG+ETIN5KD4ycQGpaa
KLLaLHSSNdunSs1EjeFh+qqIiPB4RN0CiN3NXLRvNcU2/Nu9E67mfFpXpIDmbo2JngTjbU3F8SWx
O4qezC9jBhdsqMtgURkseoOp7f/ESSKOmu4aKHZnggE78pzJhHSv2YgwxzN2A7ZbmJDutZVe+RzE
CUGfsY43o+1ObUoBR8JZkMA+P4HN0pxPbuWzorDS0E660GSwAOQeqp1uSatbjlUFUz/TML68eAls
V0tnUfBGp/EOIoQ8kBryKixtDui8E0brHUstwApjhAxaDNjGk0NbUa6nb9XQ2N/Q0nurkWnxhq61
O3QDWpMkzwd4Rsv96JNvhKO/zobyoaODvtMiXkPWIfeRyi7N5aZhskH0HAuM06k0f6H91Cmijiry
6Wb9KWjsiiTEtqV9GKQJ2V/yiTnlTlSvEsoidtHUUDpt56d5DhIUMS6bk42fldhnFRG3iLk83SlR
6s2vuvrjlw+kVprOkkChk5THdqaTfG1npLVVpoHpfcmdI65UnPus3mVeR1mLOs0RYJHuyEUBnfYi
JEpwckhjVTTpsti9ZOCOphJCS9Bng4x5B/VARzHjOi4EwviivD4iJ/wew5s/AeTS0lq2+sGwgbWa
bOacSMKJsZ5g3tcLzxdVAqWN8PdGp/1JEtTrQxg0D0fG3mYo6GFySNWNXKP/EnIcWZLscoXALa8K
BcMJj4jLGk6UaXU4LCEVZhxQYBaOhCSp0xE3x04kY35eBpdlhIH6dI6NmT3y0QOJjDWDQ66vWSsK
lldBpjNygjaVK8IDjHXdQaPIpEMYNA32iOTRQxVvAEi30aMgW+HuuRz8wVk9TpSxc4rn2TkB5HpK
mkam2RziaSZrxSoc+credvaJQFkzL/svMrbTh9aOG0IM/JcI+ADvo/f/CDuvJbeRbdt+ESJgEu6V
3rOspOoXhEwL3nt8/RmZpdulrXNu75cMAmSxqkiYzLXmHNNd29I/rcBIaojdtziM6eylw2c4wN4B
yvVIB5SD8ebkx7KUhfxUvNUergLVuA9Z4RPH0Gar0EkA3zbRtteWeBsDpvtUOc6bnbXLNnEN/o8i
HW8QnwfZufIusptkNUjFWm9BzEb1+DAxX3fEoN3VIKrWX/lNnexwb5I+bQkOcQHND+4i0vrRhIpB
z+2qHpVpDfNvtNe6ZnA3WQhOw/oE/a3Xi5FieosnGh7fvreh0ba0ufQur+7k4T10SYnJU7f09/tm
U5GY5YfLsnOEZ251FwuWT2Xt4dM4ypSUcqxOkwJPVlbzJlset2U0jNvQDf6mGlc2dLK1KwuQ+LBb
rquIVxWeSQ3e1I8H1k/RSuujH5UeOrv3+33k5P8lM9mRcX0lk0IsMyQWErjAZ2mbAvuHbRosGf7I
yk4s9L7jbPhbEpsiLLZhdsel/5IHy9xja0bap5DkqllKqgb6E/QlLFq8E9Npe+ub9Y8cFs7J17OO
u130ZCIGuU0GzMxROBzDDop5n0v4tW3N29x7Nmqwojr1PQa8DKS6PxprZRCbG+yIdEdoGrkQoRFi
lmc1aEDYN27ZRGsVfrG0JEerR8ZtLILhqkI66A61zOFIuFAsgpZpC82omdSkEnSBVepfWtlOXMAG
nVzYk/tpQfWfNe6DLo6do+knqM44LadYo/3PJdIc668mq14qakSw1/hvT3xV3Rqe14YvnawwfciP
6oQwjPe0GtKO/u+MRft/Mc3RdrkWq3th2MLl++Fb+y0Gg7BtoZlAordWhVg9I9sLxX9Hr52hqEd7
FwZ0RD8iYw3IoJw6Y3BSL/HbqL/Ln8oyQHV5GsbrrtXsl6xr4ZkOU7Yb5GbHZeaQDBoxsHLTckfv
EhIEttKlxUvMmn6Fbf8UW/RfN0pZHAYJShv0StDR5U4VZKJ2Ipn/ZyfWtJVpg2a0goYTjrU2ouyq
fVR9+Y996uLaySus2mc1Q4PznNa9evHH69Q+9WK1L9KdavXvFHmTE/KP88D2bd+wDKqTvkFSpoxW
+v0TF2bcMz+0wr0GsHef2iCN1ODVMv3O1sKtupEn04RgBmBW5OEJtrDqKHuWHnyO23F8kjuIEYav
4JlkfQRmA/4qRnAXt+kGtdDyYCAZgikMxLLXEWm7WX11ZgzFRR59X+QZ0KBSOI7e9Ksywzz172Vh
0vDBDxupU6wahwJhy7JyagAsOfaSHwuRfacWPT+ZOoGJHm7DC993BM1gePLDoANSKbSnCHcINEm1
Zg41gP+1WZ7UHKGQjU0rzoG3RDrkIkIyTz0sKZP2PfHHlZKrWF9Kso7bVdsD/+xtk6a0ZKTBuPA3
+kxBaQy66ZaXJ0owwGrIPd4glPHIdJg/x+TW3pvehRgKbnPLLGGhGlrWILdodKbAtRXrTw8L7Od4
pVa6PFuZ0hbH2DHXaioG3MbdemNMNEhsLidDDiEueOhoNlcI4kOKgzeW/b7x4UGQ8O6cEgdWSpg6
/QZbagXTbTssuov9FvedoTnibnhGehuYzExRO9wpOpB17mXmgV863BfshkdPN34uODT3eN40JMvx
fDe5tyr/QwxBBmoVaYZ5TX2KcuK4J5iaBgxqdXB4aM2ItAs3fg7ntpYgMbeItR08q3RlSSIxwYPQ
8nrdP4I/3iPFC89dF20SWdS0pNo8To29B8JlP9XBtFuKobkafrM1DWO+1W6d74voW6HVhIiUdnsH
P5KsAkoJ9za6krKztpK2/xuK4XerqGIAz8w5LTvu76CJaPmi92yFAYnWMuqHgCguFraf50pP9p6s
GwLRogRZGbW/HlLza1mWHVQXOuVVDdm2Somp6Btaj5YosS9Unf0UlovqEwdQFbVrxPeFJrwu76DJ
7jZU6KNjtdqlR9F1SfwxY4HPdDeaELIn+UjkxxiB9x4Rhc9dSxUWgT19kIAlyqgXy340GuBkKTX4
Noxpb9n9sQu78bmPpCIhcD/R/9/VbhFeKMQsAN45AXwWECqiQfPFvGGOZGx0ySRv2qDf91X5Y8mp
IXr/D9OT/ny/dYM0BCcdzQRHFFODkC2mJUU7xMM4caYHPh3mqT01klelBiWbwIX+5i/C2TlTllxq
y+eMNp1VIC1w1t3gu3kYuawTbPSpqYOftEsfnMZZ6DdUVCMcPoZoil8cH7etVnjm2u5Ca+/xr6+4
7ucQsrO3VOpbcgRB+8Xw6++Udsa1gil1DgEeMR7LLaLEkgwSaNDImxMSaCtxc1i478iQ0tDq0Spu
rfqi7pxqcJ1hOpb0M0BhBaePoQYvEpXlfFCVr8xNh72BKNiUugMiSrCMJRScNedNkux6lu1dZtZ3
gAvES8bNvDcomK4DJPdrFPnRbpBF3qCHs+xG0uBqtwTNmHkMh17gdDlF448xLc0nMbyUA4JjwGLm
1YiMZ0FozwrNUs3RQ2cRFGS28UfSTxBL3NwyGJ4GA3oNUrwrdzGGEn/amFsdQQ2JIABD+9k15Pt8
DHVkvJa6Ne+cwcAY98+A7NsC/+cV2JmCytounveW6Bi7D77QfCI4AX7gryKiJW0IZdfpsi40ORGh
T16Gchl+66ckavudiZrspIbF5mYwJqwDpgqfcSw1NrHnRqwwdZq6LWbjhssKa1jYZnJzWAi/Etgt
N7jyC/JmpwkHajkjqIu9+1xbB7wS9aVsS3/VssY+9E7gPS0A7+eErF5CJ89clag3S80HTWfrLLl+
BTTbYwv/g0WINZx6+aj2EA7hXz/oiCW4BMPExq9+i5Locy78fj9IoJGQXv2eLiTrMfNt7P1PIge1
RHQ7ub9WmV8Syo57MB36Sx9Xj1Yyb+1Z+wY5uN4G80voh/0+JMKKBnp8tu3ZOppcvxup0NIkwt2J
ViPH+dk3iBlIokpQjViCjYFbDVzQ1MXc6LJyRVJETD10iXeNDJgxXBkIj5bEwZ6XgVuumvnico2A
EdpePyBhmS7QpBjFnmjPKhhfmljgUmm5rQ+61hy9xjQuZIQgJEzx8xSj8SUzgu8znSyk8eQNaYWV
IE+nEqRl3tVL83kddCO0hUZ057KEx6dzAd8WWuutOriZyzICnOfCSxBYA6q0cO9dk3QPTt/TCSfU
NI5gbcMg3sV0ax4gIqONR3G1AWU40pbLPGyDsf3YCzykjjDOogZN3xnYfMPiDVHYnK6JFfmkOsWN
GJOdahzbff25itDBEC/fXDo+rA3Fxl8tGLOLuQjTOKzKuxh74y0sjb/qAho+BflLl1Ng89Nlj9t3
A7E/OqqV41R1cLBDTlg99B+ChTogBCmobg1uks7IseGMXESIm1qr640ahrT7FFh+FWzK8kX56TTX
cXdlaXxHieUenbzdY/md73WRW5c4E8xPjRQ23Ii1wItx6M/BBPFvJPuiBr62xjhLwCvl9jUNMefE
nCre2JqT7ceW+F2WntlZQHD3yfS7j7EA107nbBdK2tFoyJKwjtGga8GMJaaVvNMLKxkhFSbZ0ZZC
xYWe/nqUt2jFV6beNdEG9T7HBdJt5Z/KXLNfYaASzLE6b79wOVkPYd1AUy6zY0Dzxg7b/GGeMZ/p
JpCyccm+1R1+PMWe8qkU1xMKPGuO7AdvdH+0HS2o2pz/8nXrlmBMBlsznMjj4EQY0ge42sGhGEJQ
qtmyo0RTHUoq4OsEcvZjmUfLKe2Kez4t03EhK/o8ySFi3WnqS3FRXmO99p4c3zH2BoGIR/xumw9u
ZjvU3yFCY891sQ80aXRFlolnqic8g7l/sHI1k3NUJgKWEAt25ej95TjpdAlkXaU2C7rtxsbFTup3
xpUaVnNbUM1vygy9vBIz54DoDtTzJbh9L3xAIFWfJsAN0Sj3BfNKKxk1TKBwM9SS0MsgXqVJuVI9
DUuPfzRUQXdhR9e8r3ELNnZCyp9tPw5E3m9sINM71K3RWtOw5XlLGV48fd7n4Pg/axZZ6EVcpq9t
VPyAUUkoECEfTeEGmGXaYov/jJq/FMdUDo5J5FKfc+qjK68PT5o9j0eTFj8GAhzvTNvdjTNZ+uMc
GNqGMvI+biNJ6SLPauVhTMjdLn/UMiBBeTihJCrTg+JUIUKAjWiaK8yIMdLyUb8J/Q3jAY0As7RR
yN0SkApSvNuiZcHqMEF6XWivaIMFjp1m6boKDHp4lMEPKXWMnQ33k5C9eKAsRf+jtYkWgvEgoQj0
krMq/K4h21k3zMyZIaGdSR0I4qLWscgQ+5Elnv0pNoInEtOPrWy5xsWyNHRaratfhOnBD4svaGqt
XUIg5J7U4meIIHDvk8heT7Rvspq6dCvhPYVj7WafxYrC9Omlp0tMj4xczlPILhw3Alwyfnl7V8m6
PU07IO6F9tWCb4PYcT7oTmpfcqd5sHPbPOiynjiirT65mO6EaQzTatK+WJyxO7+xv6lEQ71DSRjD
vCT6XeeGRoYAitaQVUebrHSDhHAvah4XqkuXLskT9H4kmU31ZO+HWd/79uRdk9ICAUvdYYteW6XW
tXBMRjMFhUa40SYjXqYfip/gz1LYsI+RO8Rf2ro/0TCLt1oqhkPfatO6yBdYI5Ojc0srYgDv5qZ0
e4MlM3pCu+23QWUY+7zPz1zB3Kso679pMLBkQXCwzhucH/kgfiaFJS71kLJMN4dnfMoUoqg2b+ux
sl499Fgzq8OLyH19m1j993jSwrUBdo27FZxMs6RqiE9s15Z6eQ1tbpimBm4lDv1DKdlFpR4idJ+A
k/rAmBDAxeucVtW5IN96Y2V9cbHgxiOG1FNaOQwY8DZ9ZAhOAhqcWUp4kGQdwebB5jP07Qoj3gL6
prxbDiKjwCaMkJ7avqNf8QQLfjdYTb+rEa1sNa+tt33FL/IXY17ncHroTefDpZL828RCqa0H4ZH4
pBiUxSuOXVBdVIz5ZbDIF1hcRjIsh0Yv9BNF0eVEXlY2fLWQEh5GBxRZXU7JM1Ku4W96d4RSkEt0
wL5BXpG05dv+9Dogc33OR3T8+Nbywv4SiRd8gQ8gODZK30DMH5YdK0F3QRduKKqvNgoI1MjxctUo
hW7E4IEaD4blbLo9Ou/QeolBrVzJHpqB5aTDocudniZwkG0pYCIywaCQO8OzPVOLKoGoAXnuvzUg
XdZeA6xhjKPsOalxRulzMazXdNWSay+HtCUsL0naFjW8Hq64eWmHzB/AEE21/S1ZBH8XRfrL0Jr9
XpWV3QHktqOBAxXSOtHJxI4oseJd4C0oOfVy2aaLsG+D5OK7k0OsBllXO9YPm6Zy2ktrc8WVh4nq
S5G0luAH9+6W+1YPZsTxBD/UlkYiDBgYJkLchJ0cQjxne0u3v9HSpj4/Yb1dhrRdh3OcuquZAEIU
JCYNgzRMuUtRvE9pdW88tPRQO3OaLoldnPSWtCo7r+tn4cbfTbLvDvkwWBe7H15TjfQg/saOH/J9
utDOt7H0zcc4LHZNhppXBzn7GOA8ILP2wbb9ZDdaNGt1mzAJrtDli7WE3iauzCdNYquSjgS0thNX
TCjGuYsSV+a27fsIikcuWzfM3T/xAfu7VjZmaSwkm6VbpvW7JdaVvtgIJd2U1d2m5wcu1DmaC2FT
AoffpjRqLo/mQXOYCGte3l4GBIXSDaoGokfmXR2FSImkolANoUW8VmitOYS1oaODtJjjQ9hhMFZz
D+5WIa0/VF5LncNRZqgo/XP3JJvC809Q3hFox2V1rT0EHIMb+1vKSuTmxKkZHHOZECDXGXjhmRY7
ovk6OZ0kHmoGEboAEE66XJqoR5n/wD9YPWhFjtEZK0GopeO6YGJAwxbzXc6EfoUvxdr1Jj16guIo
R3oxGrcie9Sh5B9Y3MEeaMh0Azvwo5ZFVjXT0CR/t16WsxBRfepz/WxDGbhnvQ+Y3zdfFhdTlmwH
q8awIUj9SioLDoNUjQ8xHnPN8l50DzFpjZRmMzhk/rhpoh8BZKM0xZu8ONJQ7aZvqVv9FZVTeimt
Jv4svPj0NwLs7lZ5NYuFBty1J5hoWVq8W/IA6oLdflb3lEKDLszMynsSNAYXrz1Ds0xP8BSqJyRN
Lv5WAh2L89Ck3dVzP2EvsY9RszQ5p+P0QMI0OQ0ZLiducMHJMIdiPRqYvD6Qp2aZduj7nIdI2CwO
7WV8FzOkCZoyTWaDqUknNEnaamo5L5JgpZrZQSKmI1THu1qgdWX1li4RsMhm6veEJl07Jha51GHp
cvXpkf47g51UMDm7hyU5t3gFUmMYmLCGr4rF3KSIAQe4z8RzkfIytqwQKEsV24ak3p3Rp95DWZLg
6JDjuUGikG1QNlEq8zH2x9wQAhk1aRtOD9CZJcYe+mS7XWQ9EXqZz7/XTkffeyX6kn5MRnlfTQbA
M6Imaaprj8AH94BXQmZu9I3ph6hykfFjXGsLO95WSIFJBeTwjy1HSj/A3A2WaK6BRjmtq0Y+7G56
8EA2biP+ML6tv+Jx+lYb3cyiEHs8bpqvXUvCDodwQqoeP9s6pn6bPAx+oZdq26hr8dZBQq606YsT
58cqmtxj/JOiTXC24XVCx4STCUXre+ITouN5FLb6UecfAlaCxGK5uv7wvbb6YyRVL4XhrLD2V6ck
tbJdKH5CPWguU1kU2rbOteix09NvzchFdOSOtFpcI7zZGHtq4FGp58RnsSRc26wB9P98Lyz6wHh9
DIA9xcy51oDe0O3osS2kB49G8C7N0qMTaOSGgIytKzJ7u3woN53Dx1aTy9gUS7Nn5T9sFi059bNN
AGU8feNPMXesTbe+mMhAGaP2qjelR2BzvidBtATX1WFy1jtyKeJOrKKjI89XofvtnhwLpliqGEt1
8JQC+0J61JL9eE5qqhRxOsOd1gFmJO3dA4fG7KjPLhNznoveUJaIgzxmKczPjhHkwFHQVWS1PZyL
UrCkOygbh2A5fGTyvKxrG4Id1oph671rEWlTXWErv9ptOF8tc/wS+BFVmnoxt55Mty37/lkzu+xg
Ln18rMPgrBZBpDL/8MtROxqNrm/oeZBaTnB3NqfaW4QEDKQ8n5RAGanzdkuEoCxuqZe1He6swqsW
pKmttyeZ66EOhmBfp+hFYZO9tia1EdycP2dPaz/bZf+ZiirFENtedossLQbWci8RjRzNlLmAJeG9
GK2Wk18a+JUjeve0RP19jHbgpoaCb3CB7kFqRL6Oktq6T61ugssBSZXpdJRHY/4bxk1y0rLaurEu
X+MMKq9gbIxtOXGq5YgHVmE1DpS+mVLotb6bJbl21PDE+HSF100kteUOHEZbypNSM7x6mj4dAHSX
lywS1nacBfpUiYJqUAHsPd3/lFrdeNWW4hCbzKwIgCGMvhly+ApG+pTngoViGBFZo+NxznDQ7Ki0
Oqykn9wWWJlmzWRATI39fCDh7ykMMEvy8RPHlFPhnsEn43kh/tIxpFU+QSvEo8I8T24/3lTuMJ3u
I95/A7HcoO9ZKNB7MPmi0yF/wfJHJx+bZJIUztqNKulIRgFRG9WRaOMXKG/httlRTouQ7knVXnEL
/Bz9WZFXD5lTXj3yaKSkiPhR04XvpBvWJkhNVnhlMj6GXv7qYYjfFQtf7CSlnU3Xf1XKM3RQ+0Cn
MSNDd4CmkySkwSum5NGdTJSTaz+BiiCF/VvP9F/0IRL7GEoFJhFE+8hucSQFmOdKcOcEiSPcPCmI
cKdKpMRj7fWZFYiNnmcGs4oErVy7vhBiHWoualEHwARqZO5YI+oZNaCIaQ4pyJOPcox6pDsNEUwB
GvfGJTZxpIl1yJqFpMPkKfN1+8vMkZOwvNwM4y89GkBtYq5zGnlISsUp8TwaD4T96IRlnGgqH3tc
FuuxZBrrdzC51FAnxJFWA+JjpWsw/Yy8mdClZ6onzNEbLcUH1Iy7bDqpSoa9GNMBo3q3wh89gfMZ
WOQ6BS4DujSKK4oYmgiINtnPBS0oLqzXKc7bO1VJey+E8YATED6w590qa/JvrhdrfKNvugfe2KaE
hBxfiKutmd+0FKNKkecBuClNPBMvti4APG+QXeA1qCWgUi5sU7nEHabgxRr02V6LzKt2sz6GN5+Y
gV1RQJjuw2fkKUysbO0xtZHW5OHySZIE91aY8o9IoWCSvGI5gFbha+mlZf6/8+eguHjBCIxBDI9p
AqZyyDk1Fp/weL7Fepfl5V+V9LeA1AxO6tE0nHUlT5AtEuhfE9d2bEOwJ48tM5I74akZmMylPpNg
MzxTlOdTLmjTIQUayXklsXoKYrTmPd6+NoMFYHXmeBk5905V4m5tBLCD8PV975pBQ+5l4NKZ0780
c5Sfu3+GBY8n53BW4cJK8Ua9W0atAgmENms+BTvrEylT1gPhq85Tk2SrFm3jYpXNzWuD+qYedYa9
6kvc0T78xRoRlohWiCHsXeCICnLHlLrbxqcALsBasZIP2j1RMwEnFQ2UfyyNC/ZxIlzzBx8M8MEk
wGwyBXQW6On9sbTInvQMByHRTG0ujsZ0P8Xjy4j976SGdmz8UyqmTwWgkl0o3QVqiBzqtnWWoU+R
+3wJvk+YmkZJQl1bXjjU1cOQ6l/fzm9eQU0ZTYWN/kmEyU4EEPdxqbMQYIK3VtJoJZKe4TOxosWU
i1/cRvExeKh/xLMGVZBPWO8pIfZ5uklZjhNvEyTxQfk0a1m4R5JGzq+VlhuYvb8MuV2XeXumqDcm
nILfHtX5Ncq6r002tpiOahvEbuHfZh89XG+Pp063bA5orESoVaI1B8K4VpjJUJTGzhnhhKjNniOw
aZfhVFQeAaxq6TOscdnbp9S4iCHNT3EVWAJ9DL3WLkbZYcpp38dgTClMojkDH0OPapKf+aDckQZu
w9E23b0m3LnnS6fyLnxmkXZ2GP0uehJYQmjiLR7Lu+6rIGNhP7UkfgIcdDe0VyDwSWM8Jar81vRv
fNVbg+jne1J09RPN859Fm4p9w33kRMNgW4YdNqSJ/zYjwWaT+FkB3qXzCEthkbPBqTGf/BZUXl+P
EP1jjSaCCulpjBhneYZvK42mzURFc8vdazgZUZvtlY0kwtHOZDs9TsyIqDLQMS5jnYiHwT9NqnGW
JRqnoNES4eTFl1IOTl9tHUiOR1sKd0OJbuoNYm6Z3uPXodasJwJdlwWRKJIWyiBEl1cSf1ihbWmh
/V+pUq/1pB/P7w6x3DKogKfcV2WMB4t8fnfbHycdxXBfeD6WQtGQCDctD+4YW+fY1O+tF3sb8KXE
yOlAlBup0VpgYmwQy3prxUpSiBBytumkZGiSIjO3PQJ33OoMgFI7TuY45AfZxlEr0l5eHljcct+O
eBvqfeNJDUnujCdnGZ9qME+/NcGYOPprLGGoeOT8QpOKv8SiMmeU0ZcxbzqyLUx7jQpkwcqridvg
59MuQO69rWxAZrAO6aZw5O3CCjNSK3HZSC1oIsshM91hI7CFcNpXe1fOCZcCwrxjUatbVdb4CdNt
sIOgeXKMLHzw5ACnDvhGuOiHYqGEl+F/3ZCi492T1GnX9LZxZ06We++h+Vou5QLw6dE27lA+KLuz
B2KWrqeyP4fuuE+d+ckxC3FJ8sXe8RdFK3fCvJlr5lPIiuzspyODO7n0hD+rqA/lRLUBUpP0Wftb
GyHrgbXDKnLD5EL4lLXPIut5hi8/rGb5BY9yCCbENbAY8i3JDFSM6ZgpV44hqyzNaI60i8C9IxI4
pUuiHYMMzLFk4g40Hu5tHfh01N1iV1ici3Q/iifEftGhyMdiHUTO58FsHqHZN2QUXEz6ZWflLCfB
HX5GT6qlVwZfYs0zdkuNENINcaVjVQw8AJ+g8mzZS1WDIfhbi9KjvbKgHzX/AajEFhKS91tKY5Ih
UtW4/riCet12DmvCg4cYr9u4BMY+MMYHxVv7iJEW3vwjk90VCmY9wDew2nbIaaAGBDNcv6YRZ27P
nWJLawHnTEYUeuqiOcdTQRKyZlkYFyz/PNLNPFukTNHD3qrU5Q+xY+gllNiCJV4HSnjPHMvZBCV1
3IgThBu4s4A5ENkXIEJ0ZGwkQ6yBpM6yg54dIKtKg+avgHvDrpL+M0BCI0WZ8jC1FpFvXDWojnk4
HgkK0frM2ZomMkq3rrpriO2GdA4Scp1BEE3hcamBTEMV0PWIZqSq/EpipLvLK6gba9EjxO/gFRUk
K2bR9wwZC+iN2LmNZWy+y9miGk1b2mJarkcrPBjS6KBp+9iKnzJ3Ge6jsClIjearyZLyMjgcGGVg
hncO29cuqL80oTCeHNssIOboDuhhvPId2oi1F8bW3l6KH/PM0TokSNpWRo2WeK6ll6sJ94bGtUEZ
p7NeJ4VP5yxVE5E4CqdLGHkYp0dTbBa/x9pNa3q7VLiRFnBlSHTdCoP4MEFC0gvKQ6JslkPgxrtK
IO5XgyOvUXZTfDJ6FA55G8l/MudlS9xu6cL5lxaAzTGIo6Pa4kt6TAS4MSuAjRibkiRHpaRbsDx0
GSc9OOzqwdD64O4R+YRKEUk15fKK6MU1E6iJsi6WFDOhLiCLt+BQ8wNJmo+KNNOZM5naerl1QVfc
6h6hbFglwMWhjDcDgHtoihEwFjoXi5xPCFQTZ7e2ziH1/4NC4FiyojsZ0/nfVW7C/l8aN8t0hGVB
itDhaRrOf2rckIDx5zZ1tq8wA470Ag4uEUTrnqyFfq7ah0zoP4qweWGePZDzHPJ/LICSNpGXkVhd
12fUT/OpLQl+7wcqyvUA8CzTU05s3BRRKtbjRL2dFUywY4XJRypYlgURdhUOdceYjtbIvMvlFF05
aJgxo4MiR5C00TwYzNRu8KeHQ3ZKk0Mp7SKpr9N3jRySvcnXPU0uawDpswFj0W59ej6gGrks/5eP
yf/jY3IgHlDBtn0AZp7h/ym+TDodVLXN0kwngWgFC3QzSJmeGnJ7+PVIbTLNnMnlO3FZJYtQdivU
4JRmxyVpeEw6Wa9uo+puD0IcKOxwdddjvE70BLhBVLLbV2TwuEXF4YjohL49+QwJopo6h3LegvkJ
C4RjuTY2kKW4WdPI7K+zjkjNJ5Fjq1aIrTSAXBJDS9465kyDdmrb5Eyvyn6B84z7ljI3h69PAY8J
SqdK35obrP/9kzP1P1WUjm4Zui0/PNPhav6nmliwvjTtJB/2Aj0qEsP55sihYrF4WxwuGdgK9J16
onTdN79luuhobntSQ2ek3fsjtSn+eSLzFuob1Kg3Blbv91xxVKVYKkhnUbvEP3njH5vqEWIzezOV
ebtWm2pY5Ju0yUGnNX6yyUtx1nE4xWc1ZIL+CZBXbqnSEz9JQPPH8LHPuLcm9lH1lJFkGAMMpCeW
3j5xVmh3SBbuxpDUF7UZw6B0EUNnp9wC0aj2qcHvcu84GdVf0HdWTkK9PGs1jnq6dMalb1HDULfC
+UBaQb3V/DikrXAJWqAIdoN5yML5qCKG1S6VM6yGpoEE7qbG5z/2R8S9vMcRmwYhh5A80XP8s0/9
qPqJJWmYR1JB3iokcYRy/CT8DBFej7Z+khJstU89+7GJHQvbttp+f/jH82pTDfkC6Vg9en+feiyP
mZ6tWQcmV48MUFndaJaNjh9gTYORRpkcZpMC1EY9DE2pDsronQ/yZz5eY0o++ccmrszjYFNWDRuZ
ViP5CD0trgtgL3q6gQ4gVG66XO5apr4Z6sMAK21WLtOFWsx0MZDBr+HZAcST+z6e+NhM5BORbQ4w
I83slGhedDOz5maWBTfdJroXiIK4t2dMbo2OdaktBtkl0Ov3bNJQTve0eDkQnxkfF8nmfs8slY/U
JouHAnChR+qe84OLfP0wUzBDx8jqsfChBiAeblGbzgn4EznMXcZSJOiiHaDKM0h5cQgBYJxVk8v2
mbRLQqGINsHBudWoCbdBmFibjPzDh1zmNJASCWFGyrjVPmphw/3frxfOnzckx/DJZLdd23CZwtuu
+Z83JAN+k2HnLN6MrHnIATf91O4LYMFnJrjhu0YAa3PAip+TXioG1ACbE3Bkjt2c7CMz2BAq9+uZ
aqgxRJGRmOzohVPTSp3iwIIWZcKsGw9jWxkPIPmXu24+qw0Tf/51LKOtIYvbamhlByuUper/7+aI
c3gVW5zgdfoyeU72d2QhCsSZLwV4dFmjznduBHT9GqoIpW8HC1Dtgnn+a7+FrI2qLz2dvHLuTtzP
Z2UtozxkYv6g6BayprDPGVSWvLTRfCxyXezXGQ+Zu0z/5c5n/R/fhxAIlDxXWB5ThD++j1l0Cd0Z
297HTDZvueeZj+GIcTCFo5KhuXlUuyLgQOfCbj5/7ErKwDjEE8rJVP5Qq7uAJ5j5c3enTTlIhYLq
WgYcccdpaU9mkacTWdU8Uedi6jcJ3OtVK5gu/vYUd+h2RxTDtLfzMdnW4Jro3QOnXEUyC85v/O2/
H5FCGit+t8NwRDqgW0zD8h3L94w/PgE/5cale43YF8A6m+yHPsCRUkMtslRGJs6/ttVON40Ii0Cb
tfJYXezoAUSI4vTsFZGju0eXDj9ObcaldgSHTiwY82k9oNkukwnLMKaVmavRUzucacSsHe7kihBR
dUNyoXrit9eonb89H+R+APyu8LadVcT7GsXaXuTd+JblKcaXyHrNhGmf3Yf/8lHJj+KPjwpemSEM
9Hu6KZSz6DePSmDPqeEPjr3nDpkcWfllz6AkSIjWsx9h1BglCG0+mN7GwpoUDRKJgvYkfBXm/AAA
uMW5GhNeF84rfpqvzAOZ1BW0aP3MwvjrVMQoT+Fmmsrlwrlh3zw5WHNiM6lIbubEerOdEPJ3dilF
UPJZ4zGKveW3V8p38EnUtpmy34sseY2ixDlG+ZgRoMwuNRjIFlb//ul4ci79+6fjmoZOvcF0fZ1U
WeJV//PSVnXolIcwQAfeFcn248asbrYz2+tIo+DO9xYu5JVzP1eviaIop9swvOmJjezcxfAbzn8R
HofaJVmGF0JpIcvGSXtRmzbCsI2IqnyvNiuj8YBhoOJVm0Y1Lzf5RpgUhxe1qwu/qjfDL/J/v1mW
jL+/GQi5X29GLNhyo6v6qN5nIiNYtmuD7mjSw429uH2JgeXvR5/VxFQP7Yuu94gDa+NzWjsjYon5
VtpO86xe2rdeukqbmlRu+dIwwUg8myGSWPlGOZYtRH1SLy2fFQPk23o09+9vVJj+wTH94kG91qtQ
50bZZBzV5jLN5MbrfbBRm4Y2gHDA//T+Tpbmms90wNVzOj3n/b9/6/6flw+uHK5rWEJ3Lax0uvXH
ty5/nTtNYU0cUwEX2UNwooZEiqdbLX7rWBpQo0JzjFgzRdxLOvxThQz2VrbYJjiY4Cs5Xfk6RAFL
6yb54hEudvof6s6rt3EszftfZdD37GUOwM5ekIq2ZMu2ZLt8QziUmHPmp9/fYfXudPU0enZfvDcL
NIx2yZIYDp/zhH+A/Gp6uTTvHHSBTRVhd8DL+I0vIIbl/3qzYaqLQ4Uag8ZL/PQJvER/v/xA82e4
Z5ype7mSooAvXiDt7O9r8aNtys/IqlYRrNR9JeyvapbV3VDpNw7tPySo+adSLSKSbz3eWuLfsEnK
j5HkoGhiDYdEZqKsC4DoP36tgA2uurgsvUrQf3/w9SQowcuvivg/ufnWztWWKxZTg1bl89QbwKOV
ply15fyEYUtx6ItKvwN3RDXR+vULBWENeIqeYDpi+VXp/Qug4q2QYv9Gs8fedIyHtk2Nm1mfA1u0
hNuxI37YeUiTyq4QOY4GfBIjMDxupOI6Pzt5S8MAWZ0b3H1++5FHANyXxfFvP7H6mv/4d37/LMoJ
qX6gBD//+h/H6LMGlX9t/1287b//7P/pr85Fxn9//KCfPpev/+3wVu/t+0+/rHOm+NND972eHr83
XdouxwA9Ufzl//TFv31fPuU8ld///stn0eWt+LQgKvJffntJkEwxQP/dYyQ+/7cX794z3ncs8vfP
4p/e8P29af/+i/Wrbiia7SA0Z7AbOzYfNXz/7RVZF1kjKopkkSAGfvkbNV8b/v0XXfvVMjXNcGS0
+lTgolT4TQEw+MdLKjQ/zDLZsmTe+Mt/nfjpR/j+ccv+nKepGj9vglS41LOYaRq0ChzivSOInL/b
BEfJnuK4nHoX2guSxjkSjjZWuf6qNsdV/4TAzARcFP/lapsN+K/dATNxERRG1qKztmbwospXNUB1
ugDKs9a6h758D9KjVb+CENebp8R8UEykM/dy5UHoH6uStPCC4ZTxmdOAs/dqvE8/nfE2NtZx4jXK
LpnKVfjEjPeBGSBTXMC1OZqQnqrQW7hY1k3M3Jf8VZv3cb1p7bsC5Jtsrzu6uWJusq6nAE+C205n
EomvIr4MIN47N5mPZrlKeGe1vpVUdpjvEdocaKqblqdgVkhrInuTUuq2c6B9S4eN8ZpLN9EDzHXE
x+TJNV7goaIWoqAAHeAeySQcmrVW4QxwCWNy4G36zTZuYWcN78U2OsDYuPpPA6EO9QzbzcOtU++R
So93+ls3HeAuhhvg/ivy7cIdOxhGq2L7CO3erT0L9l1xMK/ABBXQUvmdMtC9d0tokW5AG2KNxuWO
VOMJy05Ejt4BR+wDcs378lbeQU6xpR1Dyn5b4lLl0pYy8LiGti2XLkAWHZwhAxHn2HM8sBTri/Vh
pmQk3wwYE+mT75+G9jFSz7pxC9sQezpo8S30w8TTP3ANMiQ3XaNrEMXA8VwF794O6iHYoi38C6l3
M9GmXuEbolCbvtN0n6D2JQfsHfL5TvXXnbnRMg87lekmrfdAnxoVEahVKzyakPDGbs8znsov/Yoi
ufKZHRF7PDE0PvT6PSBSGk968N1umlwo2z74BePpuNENyHza89TdhN3KmOOrUzYDhvTZjybk/yoK
/nnk+ikg/s8C5fZ7IWJI838gCDryX8XAbfRRv4sx7e/DoHjLjygoGb9qGgobjkVmAXPIImz9FgbF
S6apUbYYJnKTsiVr/x0HNfNXxTDoZVJkk49YNu263+KgeAlcBG0borPJXF3538RBesc/pbuGaWmM
u2VxgKahq7SXf46DUEnD2CiLq6IAHJv35Tl7VF5bmP9Y5MIdXpnrL0DvN+ikHrAWrdxiy7hsZ906
t9N349B/tfvy1Nzl53Qv3adf8RcTzl16xvPa+hyeW9+t3ps1kjp7ktG1s8Mec4+D6dq5nff9F3o4
luriCnyTrqqH6sZ8R3n9Gu2Ko3FQ37GMRiWbVrH6TGf70NxIG3rH9/j2bPIVM+J98qw+lIdh7T/E
e21TPKKbvk5P07p6qEO3QOHojPH6TkfvYYMc6cNwwUGMV5qH+YCKwKF7bvfVo3Svfao3kDc3w7Y9
mFvA05tq66/aXbKWb+BQeuY1PhU3HOWddmvt/OfsUUK44tO+YiQNXBn7oAAaHzRIF6JQ2qzsm+rG
50tbt753NsZOvgTjfXVTOqeP7hjdZHxscIdc2I1zPz1zCQ+cwxUH7A269G50Y3qgvG7ze8ZzLo49
T/5Z3UPF8UKv8c6ZZ63BXB7kG+0QrnpP3oR39hnrlk2yRvtm1brZdvie+5sad5BXdJlvlI2zkdbM
tY7+Qw1PR7r136xdstXxG12NDyHih0TcDYYnDE5x1mSwLpNl7LrwWIGq+EArTgMbewtwyCOT3Yy3
ULNg2E1YTnr2N1z78hWD/sF0jVd2oV30UN5WW7QW4z3iLivTizkvhOS4LPE+3DP52hXb4BZdmXPz
hi320T7xDS8OopquvA73bDc2lz3ZRltzZT1quwr+1xd8Z+kluWXatbWv07Fu3f7FeQRk/6Ldtk+I
fpquEm5nDHrlncOBGq60w3d+o6zlVbntPGXTvds30w0C/CvHXGe3yr30xPrsMXzKITjvrI3iFkfe
v4o8fKQ35i2zKHmDuV60BUv7rXFROHnoT3D5MH/R7rhoWe6Zq3EXdi6IWAXZ1w2idVK2YUpAxN7Q
/Mzc7IMe9qrawuXHavt4yjxX94rHeDO76QZ7xq9NewY5YD4zngvi40A1fPNW4EHh2ms8m7xmra5h
rEEm2lZv2XG+zTct0ktugGoYH/EVs4wwuNyP0OWUexODyiQ/JN4YuBA6FPO1gwbptFdJBd/mXHES
MaDWA3bRdqN2bN3TZ7Ox8Mdc57tqpa/8Bv6Bp136h+nJuKBfAT28BFAkewiIpxi6pF7z2a1Cd7yk
a2bDu7pYA7efUBLsPcjvBiBFfGs1Nr44PynvUvOFawBEjSgFjK5pK0lyo5P8Opi7BMHbeO+rKzIw
+ZutPHVYPMjoEr4H3wp/1YD3bu4lqnu72yCaEK/xlgepc59OKx+R5nYVXWIcWVQFKWd0MrxW+h6s
8sAt57dIl9eZcFtaBej2v3TApR4jHSWHW2dtH6T1fIuFBMzi8QQQLv8YOCZzZwHnFkLNcKPd5tvo
Ieq7Bgnh2atAWZnhrabsnHmNLxAXlEENFQkt+ikzUGp6o0mooIeCf4j/6UfpRttoCPfusvCE/Gfb
36jr5Nnkb77pt5Z6zC8VRlov3Us0o/SM7uSuHNBRcYetfKxt03uzTJpvbvOchBvTfG6TjSO/NIFb
7AauUOsJCw9M4WA5v3aY9MxoMHjJfnLeYdxNTxquOLvhaXiynrknyNJ74137CNqyKQGQuvVN+5Cs
nqy9wvTQJb8sbNpeXyHyIc5DIK2Gl+ZFfsDKtN/IKlI/m9htt53k7bRulV+kk/3Y7L6cFZQVADnA
xUr0xt6toywhKfFa3XcJKdnG8IejEjzmG+2+wyLUcPM3q7t0wB6jyoIqHwtnIG/8RKYPky0XBcx9
tMIzexU9DmtsjP3Js46QBxI3PPM5r6kXQuhC8GLYkG4pKym8wT2nPKrO0fyAsulGq3jdOxhk7nns
0K/1cvNFi/C02FZmv1aqtYAOR66NJoK+IjywOgCdSM/QVbJvDn6xDDSzY/Qq56/Kfd2+KcEe7GMX
HJqr1iKzV34a9cW5N5LbDvr+QZe3K0hSLh7gHT1s79Kv18Nn1qxNWOGKhwF25eovwfzVH5W0dctS
XcGBDdf0U22P2MjwxhUAqW3CCw/dpkXWc+oT040i+UTAh1H1CSV5tmG3RPrGTLIXpCuGY47R7ZMf
exI27v0ae18y9ptuP6wo1T/sR/sO4Dy2m8eKciJ31Q9+tMf0Zjr494aXraoP8uA9X8VNLT1znR5o
5TTQpHeobRGc9bdw330grjXcdh/aadjpt4buApoYERQ8FQcbIb3XwTgpO2RRViBuXQWPGixyxi3/
w9hN3gFi8XEslUBcUr60Xhl5IH4sNJHstZVAH97HEVamq67YtcbLoHrBV4coC5Atz5JQ270hICTj
hsbATXjDImM190cQlwbdyF20erd3iEIrxca0NwM+0e1JLm7SwUN06EvGn1n/0RX6/53y/h9KZkUi
+W//VTf/U0G/ea+L73/bN+l7/tX8PqEVb/stoTV/VQ0SVtJPE0wCpTNZ64+6XrJ+NR1oFhBGqfpV
S9HJdX8r7E31V81RLF5UTQthM9Ge/y2hNRXxkm3aQsZH5qf+v0loTb7+d+1bg6YDgzpT5xhtR7Mc
W2AEflfXC9SNaWLf46FDLbsh1vLNjExcErQvUmEgIKYGjtuhZ61Z7QPaQTYEQiCXOqTmolTJNXwc
F6SB9rUxMd7P8Mqy82JjGxHlIprtwM9LCGsuwifv8VitF1fYQIduW001qLFy3Oh6F3u9LW9mE78X
CB9V933Sy4epSa4hSk3WyD5C0+soabxNs6oTzX4bSRm2lto5O/UoMw6ECx1BdoUE/DYymcxk/QUG
1h7HHgS8iWxwmFeWMZAuxSDcrfBbK7P9+0H+prAnKZOZrMSnRdOn1tTH3y2L39opf8OD6VREedv8
/Rd1Gaf8o0u+XGZatbZlI8puc0v/0C/FkFNLAQdoHtoRKUi69KDZQ4I1PFuNbwpRNb+kWkdpWwuZ
0lszUlVVftV9DSFY3TmLaxE7XNwIaJnrFPmNXKkvucOVlSLoa7GyVgb7bFUSTHzs3qaw3QQOWBOA
U5cmyw6heF8XYYtcO4k3Z4zbZ9xyVrV9X1fwTAeEGlwDoWpEGTOYQRxlKaWf6fxi+ta5r8Jr3Puo
XlgXxd6C/SfBo36ei/ZVbYOLX9mpV89JuY6kFEns/JIYpw63da+JZ5pAIyHY0RjgTowo0XLeKEYw
rJRZpjcSKpmrwUXd5L50VyOrzk6CForxVhfZKUMciKrBfkfkaB0koQMalxPR4aPSCcluYeBMW7Vd
GYBOwtF+TkqyHMmxz3XHjZ3x0BH/o+c0rIYKlDh54F4bzWHX2OQUXRe5acy50MRCoNXotkqORoem
p2+qLbS5h/nGr2AMGRw74pnfBsN+64rgWKjFfTfkJ4NrEzbSdy23zznEYXXENmRgPbIioBFDWvdk
gEUItHB9kK9e65qxF3/cSPkdOGW2dS78pi8s8mGKjTA6LU+VEmZvlR1uY2n8DBpyQzO+ypV/LkpH
98xawooG/esAErxtR6Y36cHV7Lm3jsmX5Q4uAxL+Skj4lJgNbcS6zuviBI6g95SWB9rs4Y0NH8YE
QGmKHOZLtrKb9eJqNiDtEzm4TnkhTDMutTibLiESOBOdr/ql0UBLWQE9vZK5dOI/Zk3yFiEcurIh
+lGcz66ESpsnFdHrZChHh9kv+pXRtVKSQ2dIqzGJ0HcLXyX/CSVD3Fcz+SpOQIocSPzxANc8kK99
LcOeYlgv+zL6dU1wrcpZYrrcPaUoWVso2tHe0YsNdgi3oJrV9WSMpyQDYGxwxIkERr3rhyOaEk/L
2u9VLo1WCaZxsZmAmduh8r6c3Wgkb3/9vNs0MP4QVQ1G/bKO7CBQQUf7Q5dAl6S2ibpC9Zok3lvD
yAwwyN8d6Nm4IWuXsVAPVmSekpDWlizv1AFwRjzSAYxyQUyEmoaJzzu4TQ/XYMnFmRIfIZ/mZDF3
t4wFHo1HWeU5wNJ4P4ECDy35UANXWsW9JqYsay1RUH1Vvrc6XynX9kn8FeiRPSRMFVinQn4ffTMc
/zNzwvWAfjg8LSZgTp/do0qizea2g56AxPgha8HnlNl7KHUdkgTmKrZxt0my9xyqCQDU75akXOZU
PathBRkFSM/UUnKBQ5dcaczp+/U7n1XnIlnzXDH7mTHjdEPOb+a4JGAEDEijvfgaRORRgmy+cLCk
t2lBqFfM8QvqElVkI87e7Dv3r28VqK0/uVeaRWMJBJzCXide/90OyGXDjCmiPAtK9eJwXuIytZJy
KH3wEpZ9GcJ01yEjk+otQJM421TNrOK7MB2RzjmLv3ZmbtKoJdiOpOHeQUvSqlUIm0hQoahymeFT
G4r8Hb/jd4A2a0Df70HOJe8jkGJjwtWCt7dGrfGhSap3POouqsPLwKzRgsk/RqTF3EIilhfvigGp
BJGjJ9Sq3y2TJqdiZe+tBpmytr6lJmsI2EQuFN4kKoDMC0YHpgAlosp2Z/lcQBINnM30PTa9wBD9
SXWRJUdDpHULqz8ppKyqzZkur8xR8WDkzWnW1EOBT8S6jQNqSEHrM2tg7g7nHCSo8mfYZQSsQlQo
MfySvMBBcQRTDUPHsU4K+bNuME8qwri4OeAbYG3nhhTeFGcgQx33/JgyMWiSTVhdmgB0SzpHKJEm
JQgxFkJuqB/WwJKP8WSDxojIiur4yW4OVYJ/162TMvkGa/7ur5eHRQ72T08yBCtHAShh6/Kyen63
OuROigIJtqmnWWzQeXSoDPuUDfZpnrlGZld82DBafRl+cxtg/N5X42Z56FAhotHudjhXu6aqXFIC
QJHICBjwRCoRT2Ebc7PM4oKt3tqQrYOcFO/iL7ucdvg4Ze9SyldoMmtE1bdBTD2bdOl72eqXaFIv
EeaiWm2dCgMIjRw2p1iBbywnXKxO4l6LA8Am8dKr8kFDfdW1Gh7gEVy2V2jSZh6q9TjwTS1KBBUu
Iy32KGhA2TeZ+sz7Jq9ERRfayLjLYcfJbbS3VDoGBZ5/K/DQ+2FAyBkgGCrFfIjCjx4XSjdHFSSq
pc0SBCStXE1mtwsJayYBD6Hoi9Iql7++Sc6f3SSwVQoULl2zlD8CWSckqTiTWvVis7cZQ2BPoSl3
rZKfeit/b6zivVRZZ+2kg9mNERfRWY+RCtofDVDuH4+1lr6LyCz+XpnxNQLeukGPvtpqKdtjNNgf
fi5DNCZjMVDHXeW8AQzgIYikGzl4ARrz6PgdL/JYmhmGnss9kPzkW1GNj+JeiYAfhCkPpPFY+sYp
hm9korbm58ZGXN0i4l2FOVwSx7jgrwl8VdFPrZ/PLpOsftpOVXuMzHoHGpUQJPaULtlJPa5vBAx4
zrxbLA0+Nq94cYgvNtFMMXjKc2wx8yRV3TIlZk8NPc9GQvQg1TG5GLyqINL4SIOxwPs3SXcESbXH
q6oJ0TWzC4zHkm/YUHiUELfi/jW5eRIB2ypm2qhd6Xa2fKnZ68aCcA5KBZKv2h9S27jUwVB4D1XP
Avzru64vqLmfk2qa/g6plAMd1GZs+nPk5gIGg4PIIZVscZrb4k2usrdmLk96VpwoXC414uxeLxVk
c9kBsPDaLC/Iy98ART74QN+nsDwBRj4Kz1qZrGGEOOxVVXvxoz2kzmupMqu0Itwmu/aJnAXfQhTE
toU8rYPwppDbd0RODmh0ndjnycCcx1h2Z3KZAl1DNyWNqnC7ZxQXX/M6uOpjTBZNuxSjjCABfKvb
KHMroVfE8AgtvcYsTIy3wgHaSijBh8b+zRNsS6dDYwzj8K2PZ7Zs+zTml7xMLZ+T0dmqTUnzL31o
Az1hadxrLdWQvi9w8Vnnim0vOwlwKUzv8iHZyQH9Ab0s19XUvalGcUBef71krJBeZQDxoOLRR1qb
UPtWhUELDwCAi4EEXvEkFZgnC9ssRpE6erdJcJHa4LOTXkbT2IH12emw7Xnq2bOmDn/iwswz1I85
sSxO8YPOx0PuY9CBuZLhVlawHkaRLlo5NjvSBUmn2shP5BmE+io6I2d6WDJqv6ea0HK8pMvxU8rp
8spBsZ5kzdNHTsUOtdprQNX5Vpx5ktbKrk7SzFZWkvaFfForip8Kxzwp9NdY5Z4thcy0sMOrlpFn
LnVFmRU7o7cOycROM0n80NLiSWqYfc70aSJ1J5aNWEmVyDJRoYIoXJzsMn8zR3Jku4tpYWqQfQ3E
NQGIgX1RMNhtzn3AQLoLjiDXd0g6HTCrJq1Fd8xO3gI/eVOy7IqtEsl3ipp8Er4o4pjHoHnNTGYJ
cb5tp+hTatHj0CmJnIhECp1zENLxW4QWMgmS9H2ptOcEMscEOzc0re10BRKF3yI6oqvMJLef1lEz
fUPNeQ8x9T6us6uJCR/ltwJUMX6kDqPZJkp5OVSOSctKmTVkZTXJtKn4OKQiNM5j82HGUoHisdDQ
xZKYDWrA4xAKPwq3rjaYb2mWvdWmddYlRAl5ImBhHQZ2sCmSjnn0VVHbmVw1SU8h5AcwLKR13MWQ
ybsr3JUromQy/e3XuM1eQhzalvUQzcHGKBXqZzyorGA+dXb2Noi8PrIoasSt0YbsuVKZdRshHoC1
M6Awa4FnlniQI+M20IO3nDseFYHJvMF4HLr4pa0550Hc7BZn6HRSXkVJs6w3UXqPcfE0TkhbiD8T
tdukVbAlaBHaBZCr6C1tcJBT7LOacmUM9GNy+ucQOyR7bYvehOFzW+sqfARj4o0RPu65xdWcRRHd
ls+WjN/ykAVs4uZH3yhXzW92aHsjn5BRv4rogo8QlDPq7xAqeD4h/T2Jk3Zqt4zMWw3aBSOojaQl
z4XjnAvsSmtK/iVEzFYyo1CSv2FCw3oyUZe0TBJ+NrVR654iC6oRupXos9IQTqfoYCgU2UsxmUTJ
UwvYhPvqnPH0ebMzroAU87pWMCubPsumeVb64iQVMj0g66UIEB5oXsXXwS44DRbkLHvu0Ry0z0Gu
uEEwVS76xYZXc48HPhq2oOIWKvIWsAV3sU/FKgHYRt8NxETQ8YjJ0ik2BvQhxC8t/5zyDPNgXO1J
OteQmxR8hBi7AJL0QYz0lvQkekAVZX9lV7vMnC7L6ePR7lkje5Gsob2ZAEnoWnz9WGYju7FXibtb
z+FVdIQSmU5LF907es48c3pMMhZ+qtAzyeZVUxEH0WV9K6PiBJzrZEw3OqKIjQN2WMO6AcRe09N2
qoyVWLFiWUp1frKj9Ip1gu3S3YOPBGarKfkmPoNVjEbICQnZi2jitEoYgfuVX/rKSFaKBJ+CPtAp
VNP3scRBNsHAb6X20tUwkRkSh6pqbP5Bz/jIbcXRNaLzYkfWLmSuJBWtuv4a9Yg6HgGIlZ3ad+bM
bcdIPfU0LRtXobVOWzK+WeYi2bX8CeH+OCDLsY5WmoPHL6LkK0ev89sWTwFT0JombilsQTQqWByF
iWh4eYyxuVhiR6Qkb0OnsGeU+s5Ruby49p7FmpzYI8SKaXLcFwzEJxlHSE7ypn4YQ8mAg0ix3GQV
Gojrm8Hmr3MG9c+KPccgS1yIO9TnP6cMORbK/iy3qtc7Pnu4DCO9grKF7UZSMHpzys2ydU+0BOQh
ecuyKgJElG+NAaWF5aFcYHh+91wHSeY5RgtrF/iRaPcY2hxTvtK/gEzmgo2cQlqN/+IE5J9JW6KT
aMB6INO1bGAQcAp+PgMkdvXcqSlXZRW4cMykC4DLBoepi96S5wqHNCltNmNSn6vxYVaoMYyZWjBA
LdhFDZalJRoNIhtFUnZdSdVKZKKAq0++/B53MuB7fFXcbmyTtTaPZ5FQpoxqvD5m/kG1zGPMaIwH
DnE68sZZgQPJIj1pIwoy3d0sT0fBRWfcgdOSbpIQLoVMTr4o+jOV0T4YcL6gj+vYrCIPHVBzK2Sp
SyUs6ulI5bRQBQ/cOGLQqvHUj6p2SVrl2U9Gz4FFvZlLMvaITNyIOQihnlX0OqahbfUk2+ETcH5E
RRvI6CPGKC0g7YQCoGLo06L6mkR0AamR0CDf96l8DUrlKUelXgrqDeY113Sbjp25nU36xZNUvzJu
yl3DVGPPspyYNhKHP+AFyOlBobJPkDfpK0n6RbQHJr9/krRn0XVZejaKEUee0n3xZHJWYui8lByL
0ohhOW4trmLR8u9jAUoNQQjfVosVdiVoSAA7w8QKiZIqvuTGUW0fETS9FRfJats1EgKnPvF6FOEJ
AtnXUrG0CEH2FjTQdkJ5rbPXek9aGiIvTGyi4xsYO1FmtvR0JiXbiBpSrAZp1C5RoFyi7hhM+QWR
DIxN7htyHK/EBcTNlXKlhhItZbNFTl0Zjuk4nuE8d+vBlL7M5FxxIw21eI/aZNtY6LZyx9GwxCiF
MSfeUeL3YbRRlaCNC6GcLg+FrqgY+uSuNF6KzHhJDdYemWHhzblxcrT6CRuEVdVzwZs4PSRF/bD0
LSRRrfg4nJNmc2+qEthIUBwS6niyXVFYaw5Rh9p5KU3H/tyPDA0QgKGXADYvKNLv9EYLpLOKk07R
ViwVoihjI0PBDkbfjllxO7DsUpPg27PpLM9FjCaMXg3eXz/Xmnhs/1DLmDLzAUvHug21vj8EJlkb
AtrnseqJZu2SZKbgBGw4xkvvmH7QV418F9NgcDRsoL0+HO3evAvQPLA79UeOPAyQpMz+tmzI+dUI
YSqxYRYvEZhRsInWTaIau1jktnoPFXBMrjp/pA2j4mUIdItdQwRozG/xo7F1z9ba3ejob2ID/Rfn
a4uJxx9PGCip4QBqBZ8qixbq7xorhdZj1xFiWJWJ9C+Jv/rQ2ugiWzbYTC2x3S/N/zr0zz2H3Uz6
Dtm8t7iLriK7FlurKKrmQME8aD2oT71N0i8S+4qNWVyoSUFkxsFyKK1OVAUn/CUvFe1yMQ9xIgfN
q5UKUy5QtlJsoZV2IzLRZQgkEk1jbVTd0QnIN9MMoZyYlK9HX2iY+RpHtp+NUv4MjPQgqknNEFc8
tFHhqB5TMzuFhr9O0Ese0ShLkezAKMPHi5hqjqkyYqKeg2oWZpX6MW6NexOixIpSylmKRtwvHTf+
CHSJKhQptWWqlsKP6mP1bXkRV+yM+Eklx946ySgsccTitNg0Qm+sU1AOtGYqo2cLH9n0iTF3YVAg
Rk6Ko0fm4NZJvu2C0QbFQhwztMcRMeBVVpdAxkES5CSIahSDZ5+2YjtfEvKg4+saRHIwlKMnXGAX
Qc8eUQ1Aqw7G68gwLLVaRtXu6bBchgm9U1+Krg3NOoTcmvVoQWFp1J7sdrYQeMHnXeTUDJEct9KY
hhUBS8Aqyyf4BUfEBm23g5foSVngGSAZojbYBxMDM7OBuW+rCir75UnkxqJscPBjm0A6kGEEYX8s
sg+xk4v621DBr1AmjQ6JxVLIZPAql2OboeOuxJgIhy+G9FDBH0xsctnKu2gb1SlCf9UOvVManAnj
OEXc6sLKwX6BX81yHV6qcY3NB7+NsB4V4x6o1jtRJCKP9baM0kydg5Xj9lumZwc6EJRrFMqTEz/Q
eNrRERxWcyW+QKT9IgeU8dlcZSNSeuGnL4Y6Zh/g+SqtglA6L1X6UoA6j6VR3uqdthMLwE6l2ykq
Ln7DYRZqfGXR3+HUKZ6Fxjd3YvWG8Cdc/PcuWb/7x+comX4wzfqbb9u7wBEVM/dEm1lPPDaWZXwP
Mk/txhul7M/GeLAV66zxXP6okPlTi1KOVfJK12MW46RliNVX5QmbpZP4LFGdhsQb5K28HG1kLG3R
7TEh0dd+6YPrGTxzMPalCaE7ID6JXLGlk9Ol4T0Kg0eU296YT51SSfRZuH4i7cScMdks2ahtkWwi
YIj4sqPdpSkjI1kbj2pufcYtkOo4wOV5IOWf8hbzkGorI1HhTuKSL1UShoYbPIK+RDkqvlqKuYJo
XdG/xTaR/u0orcWYWEabDH0X9lXCpIgUJbRrtwn7k0lfJBAPzVQ3r7ncAbvi3RkBaqmalgpCEmaB
K7WiA9nXxNplaSzh2BzreUPA5/JNXeRVSbjNRN9GNBeQfDvpVXvnRwpGSPFHb3049OrhzCAPkR9y
7rMv2h0PtH55ByIOYn6XUJSKazRMA0h59U1k1m1B6VYQQ6MqvFfm9JhSfQRadE0IWPmUf+Rl9oRZ
new28mMdGREPox/tltm4qKl0FgRbophGLIWTkqnf9I50SuwyULJu5xSF9Zr9lAiOvxhUN5y9xKXs
fDtcG22/Xc52rilgAvGcasMTicB33a95PDhXeW6enPwR5SgecNFQgcdzP6s4ndR2cMxbQ1iVlhtn
eRqkssYGBw0ulsNyK42QWjOO5dseHUMR6ApGDSNWPSWh4a/3r6Wl/NP2paMbDKqDOZ9NSv7HlnNX
i3/VSGflnDJehF7Tmh6bEY8a+gvzoBF9deUihzuEfJy0hl+q7bSp29gS6Y445KVlIMKeuE11Ft/7
EORGa51X9TEskquTpf9i0zX+bM/FT96GTgoXGVDKz3tuxjBDDrJJ8cKM5zxMT8pMfI0UzsBQJAaF
1acFei3HXCCqr6aTHcazQHHUlr4zRYPUXDqY/rmW5sBNu3bdIdugIn8i9qClRyP21yWYi38JbGkf
ScgiYBwB1LS7RW51X+XWzqyyg4hKy/7VohOAuj1KxqoNMTwBk5Ur9+JxkxLk6qzqPlWZ5ga2cRYh
YCnOLXE0GfA4KdP2S/W1PGaxZmGtYj84jvQ9c/jSv77r+s+0t6X4sgDt6BbQb4Uy8g+zQjRwhrlr
eNRbVb8Y9RrNlgi1NwoVMRLy/fTVyaB2mBREMTkZDXFTTNzQStoVYb9aZj8Co1EG7UYWVdakPk2m
9ISR9QVDbngNA6rYMUjYpR6QxNhUTBpM5mJLzSTGC2JORAI6p8mXmBtEHXPbZmwKsDj9rlKE9Fii
XphAqm4BRxLttAmSGJmy3ZD8/vUV0f6pHNUNUPmgkBR4SxSnYsn9Lo2bh66OLKlXPN+fUuyWtqjR
E2LV4gDRnP4WQndsS2c/mUC7oApTWuPDj36uaI0pU76jQ4hAOy2+oEbjyMfFSLdQ2Td3stgHp4jQ
YkMGmoGQQKNkuHnHZrTgBIbAgBqjP9VtfzdHgIA7kQGGKUnK4CK+l3qYRghQBvNjpkf/YjEo/9RL
ECGAM+Z4YFnJy2L53alHcm0oxeTInj3EH4pUnZmB0tjByrTTcYkkKeotRi+Gc2q6cZv24WMSsCcg
nxah6BxuAnC4f303FMGc+Dmr5piElovMEMqxaB3+fDvijk3T7lLFi/rszUmKw7LHiI66rY1e31Al
i86qACBlbKVLmrf0qUczuHeCx75sX5FSci3RZi0m86xN1SkCG9oP+kF0RESzc1bN+8I+zDbBI9do
BlVSulWRcVv/yJbT6KrgfBTk2FLNQNSRw+H++uKGi7dPNnQ982NJwpYsZgE29agR0Ild+aV0FrlT
S83hiIajCD7iH2xEhBhKt7kLiYetVaRvJlimtGCHjnT/3KJK6wlLHEey7rKBVhbk3bcxyw9jh3VB
TR0r6iKIv+9MLmhZEKPFKYl8a4lQUYTHFnNCnd7l0nJd0pguF6FGa9T18pXLPEVkYU2B+YoOt4j0
Vlb0t7mPmebQOe//k7wzW1Idydb0q9QLkCYkkNCtu0bmKZhuZEEAkhiEEAgJnr4/Z2eeyqw6XdVl
1mZtdrqi9s7YDJLLffnyNf3/UlHphknRbEf7/pQOnRuP8ftqr1WyIaZxCZU5uFvt4wQTaZSpXFHT
rtZHqlmgnWZOr81e3OCYo/D7qCersoBF7xnJzK6D9unO8Uq/lTSirpm0g1qoT/Ayw7RUpSzH13kM
JX8YZyDpVBgNghVWvDY2phmQAg2a8BYBMkudT0xVp+SvhG9A5CqjQTpRhXjhEcQkuFbngxFfD20w
WQk+wAOu37IB7xGVXx+hSVTi4Wwki1dy76lw/ulEHOV+GsTa5ZDp1VQHxau2sa7irC3t7GfnG/1O
7blK93wsnJdx2lO1+ytYXSl238imoPdxYaKASSR4K9BwyoZ2/IaCn+r8j22rzpNbFNEGu6KFXQzv
2Jvo1seBvbz1DR0H6VSnfKOmqha7vc4UJIbP5PcyOAt/AN45HA76C1ON9m/S0UCV/nkXKpBkUzfM
FqjM5j/E6IiUnlstguJS6cHjsf3Lqef2ykpXzolyA1TuBZ6tdqPqtkmS6A2T3435Ocn6r/NpnCAn
dZZRI5QBOT4eysf3jaLzNoHnWkXv1Za6NUn/wdBaqMSRSlqocLLaKyoxpZzknGZsb6HSoSrH1GoC
u6GfvayhOQC6MEmiQvtc6OGej/leSU5Fnqp8z1Tg1jSSg0qcqhF07vqcik6lTj/7NmOjsrfV5Q6/
/G4z2ZYF3V0TU2epVd1iQps7J3qenFdC1PoOKa0LVPcb0g+yXKSHIqjQhU2Bev4A702JWpvkuKpZ
fBLI+fwSv0YQhK9fabFpEQOQea0iA9lGSfGlRYFejBPbfN27H9dZ+SpReiI9ZDU+gp5/fGAMkhOV
DXZ0g50TxfFZecgLoebKZzYpagEhasdZ7IkAY76rPIHy99UW7xiAtdCdrzMlVi9o1lWtYHU9bpRy
iiHKbVN3+VFSatXKjEBoagGBHdxu5bxppsH5fZ48rZfuKm+pgQB+JALEboBQz5rl08FvmGtV/mtW
P67lRyW+0pw6qxOYTfu8sfIK2+g4O92VxlJJOLD23Wd2SumDRK5VmbfJaXiCS+5edIZHtqoypj/K
+EJG02jRgkaZUETO8FxOYXwmLD8jXUemhcyE8pH1y/G7AxBF+co2Sa1PKrGpUolWcp6x8WAuJ2Wh
XC/18HoHHEBBOJRHiawnZ7Qq8jW11qhloMWU22514g1Vz7zVg+Rv1LBRjb+S0TeiK2yMLKaY9FFK
NXfHhkpIoNaYJ3XsfMqOm6/mKL2S8vy9JpIH/6QXlCN5PDb2zWebEO9NRDeVD0Qu1J54atG0sGfK
bFWDez9In2UoVZglegSFFx3SM2qLGJQkmrBWQWL6k9NPV6riAUhas/zVL1rx7FMwfLpfAMwSXQUi
yyOd1XMBXIQPuvfLxdUJHdzic2OqBl09rK+igCj62l63OtoGrmsSLIoyrp2Sbru2pirKoNE59aL9
/N0Isjpg76LGz68YSDu2hA1j/bl/tpXIq3ltn90mVRbex+uiIqxfx2wAWtdSav0ps4b8cvBoNfxf
GUPyKSrfcuqcJ63i6ab0YSQRj9GObaW1ZZvy1nen0bvR30gFWz4S1SSZ/sbzUIlZlcF6qFPvk7l8
0HUIAqMwpxvfJw2snGRVHRGVRkkQ6uaq4uSPT2caj0mH8BO0n8ohYkVUmkh9XsuxCbDo35y31XFe
ROCgVUHokaiYTi/ITzL0cyAoYVbpRfDuQZZF7ieYVhHhIsOam/lGRSU+Pnv8OG7UUZup2PwrpZ8o
9D3QQ8GLCs4Jh1btnHs2a11gkXu+QYTTXujyGDULUqUPyoW5qPLb1IWPBTcFxZmiq9XZpTLXZp09
qIoHQKF0hZq4SInwx9P8hCBKQ+8aOt/6VHHXer4yb7NOa0cU6Tu7nrz4afd27fYN0JNK0mVvI3ha
tqNf6CbYVJX01fG5hTiN46FFbQR7u87Mec4Fry82ILSs0jQJlCEbgM4ZZZrRvqcCmk0UQz7sKJOP
ChWrYhFHK2HvdCaXT0W4StFCT76rQa7kXFKd7HeMIzWXJ3YfTFTzZqMTfKzP/9vwj/9xiOemhpK2
7H8JFZmX2fa/Q4r8/bu/8CJtUM66CZuDAZuOroN1/gMuwjvwQ+jcSKGO22BA/gstogMy6WBrwOiE
wQEymbd+R4uotwz4HzTNhK4F5IH+n6BFOG/+GkKwAGeb8FRQYgZfkQHthMKT/MnpubdoonKMypbT
azo0vRLefOWJgTPabO5iSoJJ1M7Lv7k7Q1jwFVRyYjnNsSEaHqhZSf95PkEtK9BVaqMXN6zHVJib
IPPJ2ojaazsHKFLkSy4qt3Lnpr9atZ3KNX0aLASU5jiWYwCyhinBW7QdQLPz3Ck8zAZnB6JQXMQD
BG3tlQGtjx2g1YJaWdCpi9VNzN8OyEWx5TQRdNAVsTNZTCzG743wjF2Iy8TkKGdfvZLLbE5icajd
7lDoYjEcvsTKEpoka+xwJcpPZUsORjqECpbYPECsNp2msLls6Q5K7my6dMsRdnCWXG3RFhNYJUTP
dlavQBNH37mLzWTFryentxrYPAyXGVBWK+ej0b4pftaMVtTCn4ZheBPbTre9Mlbm5P0DIDlfgcYN
YwlujpZ24iUCsrJiNZiHG0tMZs5kNXBeQg7F7CJWC8JqjDSRq5UtnBFMmmLFBDmjniabvOVBzCQ2
o3G4scWI5YOwgp/N1oOKVn12QIEtL2jSZsVghxVjzW2ILdfQ5SAFil663oqqUTFHhQu+vtri9vAN
LxZTW3DV2ruI0Xaw8kaj3mhO9Qc/wcgL5xuWZHMVgxG0EyIDsj3C1BDA3kVMX5QzdfLiQtKKAlhD
2PNm2OglfW3CeH8039wUgLXvgCtGWlO8RnlAQBRyndY4or/uOgfuHDx6ERdNgX9DtQ+k/Sp4/HDz
Dq+ilL1V78aoEzmPxX76FvOt5mouoYK3rNynd+u15+7Q7YgltqDUJONyry6GNtzJoPGkTqkZoJXS
bdROBPLdEN+7Ui7AM0PL/iTFum6F2o4uOjnSTkw3IPUsYv/uabtOSMNQSeUVC6vmxhZz/+fpGv5b
PNzce/s3B3SuOEl3T1W483Z07n6T4x8Cz6BsmcE7KzWm4kUMxwQRRSa7w+X8JkOOD5kPK68VFkHq
n3wz7IxtFzccpDs8H33T0db03cy8Kxjz2CUi7lHmJ9RV04HtNlxb2u5cvTD3w4u8+OC7gyhM+Pz+
KolKOXNilWJ6RHwRCv8S2rLt0hNH6qPGIvL0cTow16ptFqnaL7wFrFExN2UYCwHQX9xlmIuOkFiB
4oGuAA8/nT7E/uhQcSD2sRs5fPQtWCBLDFapmIYj/ylQHGz0BdEt6Wy2c9yZmp9YqCEyVtAmInH2
d2f5FGFLckuWmSiHTOUPqGBEcaBEbjBCINlUfkMu+6nYqCnBfXCnpvwxGdCPP2a+51NaJjk35v/m
j3oDxHo6pWpJDFBuDTJDMXj36YlBrSHqleM9NUrq5tM9/wCrTrG96Dg/PycZu2NA52IKDEKMM7G8
MlOPniUjVoOma3xprGb/16PXYvoU/jcpOUn3Ttlf/kyVvGSfb075irjIZSy/mrIQ4/iz7zvcePgQ
kejfgRW3XUCyJ5n6a/Jb8juVUXiD7IDMWwCH6HF7ebp1Rg0PEgRMWDINoxWgYsGc1GLE/yvHLbhY
IYZPBkwlO4T34tlLZvVSd5nPLX230eTMAXt6NWL2iGHLyjHF+PR1HRC0HaUBzghaQe1mNALZE2ZX
LQ9LQ1tzlvoiIx8VReRGIr5nsbf8JSUXApog2ezSFMPNxBc08GLPn2Uh/FTOxxBVMxG6WA6Z4g5y
lDIz64ZzOPRfniHXyyX1L0pbqilUa4BwyKbEoBaxvHi5uHoaIN9cVtJyunDvyLXb36OdoC4QYnbo
7SS7PBLLjBFtm7y8fMs++GbRAGJNJz8U90POTN74odSRXYfnLX/WfX/Po41dNVK3kEe5kL2ZFMQd
h0tffMcyGC+X3UTUbkt8c3mxBjTFA76l4SYu2Nyz3N3dXa/wnE1vl3OnUuyoMvUScehRo8cLJ9Su
JjmJrhxNRxbAALCt+y1/8Vq83FY3GqAS/bbDYScPizNlCrIKZrlYD79eYjf8IawD7vi7ezj0lFYu
OZ4ssdtVYhZMKmepeYU0ODhvrtMI1aOmzNQO6gCxnk2IooqzT1mnc2a4X/lX5mduE3D6xnANN0Xa
O+ILDL5Dt3Z+INKRfPmNEPKwD1m7HG250ITsi+Gw13X7Yu+6gVwOH/KbE9H4PNOs8oxu1+jGwL2P
8vAtn3CnsMRHEYBt80DXe8vKGQYV796DDgv1VfZgVZJqkIsJPWiYocI5QNLtgGFhYxzQFJboDQ6Z
nBx6i0lv0PNWm82k2xWunAS53I1OYrBj7icRT7xaLSIO0IMuDt3umVq3GAsllqXpQjLwRXXhj0Yd
IzUC4rg/Ec2FJGGSdZ/s5HxU9Gz/PLiOCv/43ZD3QTsA6URHrbdf+/BMvRDa/s27jN7ru3s56IPj
pt5Xo9P6tXqtgfK0N61VPUhHOmmUo7tblAxnV7JIkcyxm4JXEHGIgZWCymlTTKx97ReD2u/AM8LU
6mKYiy+T3bsn0MyPkvO3SykAj/CWYNaFjKWpJO8bIwz52bGyuYNhMDyxeLlL2FR8BQtKAHg5cDK5
rETvUIpB7Dz8l1OJ7rLfd9/i5yn63Yn0p2531k9EL3DW0nV9dkhfjrvDwOkxbtTzbgKyErGtBIQi
IUKGTcWy5Y7adzc3dzZPx0IPM/XKGKTeSVxddo0aW4/VCnb/OhJuaM2/hsJ/WapwFGISd0yM39Y/
hMKjzvmclO0Y+1EbUGF7mjbj3qsxPJuLa7K0ckyTI5wLtveel+6ZswSLyIGbpa9v2g95pCzL6Uze
vU54rUAgBSDzOZoLtr9SASBohRf5NdKKsYKoP9CGa3VwJ8510AwKdnvvuas9bNWuISr32s1/6lHu
cY4s+D2IPGrpReU9Jboehoqvy9m1etBw2zeX9teezjkEu6H7DNMgn49qT50a6bQFyDlQNkHpbpVR
o1Qs9Cq9cnocGyu9+/Kf/cxLHAgQw9ph9v3KhVHFo6uIox1qR3Gl9DYF22QQi9W85jSAvwBTm8MA
NcpZtk8FFtlAHfGj/WjrjTYhlUJo8/lcmVDQR6CUMOZGG8/rDbzBYDAKR4Or8NRfA05bNI375oY9
j/OTJb9AuJLwNKPRdrQx+SomDHYiFuZd+EKMBt5N8F4svHCkjJsbn55vvdWF8/Yqti93tBmN5qs5
57E390fch5t6U/7iYAzD6XbLMXYVDufSfRCONu9gvpl7qPJG7w6/W0CnEtfuR98ZMik7zIZyT0p+
Njp2YeZhIfqR1xLtCYHvRUqNjyZzDrOQA4yf/XI84pZTbhIOBvgLIbZs6M1D8SNc7I++GHl9nt5b
Od4oDNVhNOW/bogpj+GjPoiN+TFURgbG9qO/WA1WK8Qf00QfPDEq2kKjMaEsJ81NFLxDbEIPIXEg
wcGaoc/Yupo2HRaFIIRY1OOZc7kIHUNsO9huaGnzDROdidVygW0TeCL7KpKz2eHm1eNq4nF6U/AW
GvxNRFHegka/sYskwcDzIJmk5HEgxegs4Rb3E/H9El9rTpBuKu2FeScoIYJFKSY4ZQfgtsL9Grpd
dzrsXtHghjhPbyHhJJlArnGI2OgGh//DyUJ69crXJjcImIp83VkU61PvPbc8/cuUzX4aoJS9u6yG
beaZNjmwHYUjKH7mlc+Me2cvTLsh7aHZZEdvNK0DjEnMhwRpxaY6ejX2BAdyzaxGjt9wi+0TQ0TS
ccNTW3CvzOeWYxi+HqpXsbsb343vh/ixoINquz8JZTohK81Hw/10TnMZOUJ4V6ORtw0xA3FNGqwP
fTT5s9lQEYT034W3YTKn+Gdz5fhiCbEJcCJ7HqfrCLojgUyGW28wwoJuigF7YIHzttlO/flNctnB
fNu7iB2umoerFbKn2Gh4Udx6zmy4C4SW58Oq9Kdij4uE89d9fZ3cu5wziKfDIDfsnsGdTYsUpkIZ
D8FqM+BQY6son2uqnmk64t6e53EU9pRQYlPjcY6mXFUZPtNEbtnlW9zclbdaeWz2cD4V3cAdh543
325GC0c5ZvPRfLNg0w/YgbyOm8APasLDqN8aDp4zoCWuq+R7itXjD3kqj8m7SVbGH80hHXPUVKZs
ZWU+b1rSwHnwwnA/8DwHNxqHkiHdeGy18euA2yRsGU/5wnexneJsTEOfNQq3G76G3mGLracICQhp
YThz/k1fZhYIpREyN7j/atk4Fvs8KSpTbGAa5PoMbZ6sDYjQEm/cWdsuLWnkMuWz6j3cW4mHvK3g
bWKTqgum/CHZAVMVMurtn5yyyq28DR5h6fZesqHWHD9INntXpcRrfIMfiNASJ/GOq+IkcyrXakn/
9C0UXvI6gPCZbq5V6dzxgjfphhbW1KGmm7sJK4ykbQ9ld81leSNz7Vzaw5iPQHRJxYuOHj1KEvmX
L8zyaGfuqnHjG1XBgZTKepoH5qz0StxSYGO5bE/KFfXf06LXnsKlIVbhdr5l2dTqqaf1+7GMMN3W
fohEzJXqHRNp+Im746WfifW3r/zMH5fzPxddV0x9Zj7kM/7Y7+eiz06YTqfL5fJn7ff7Pr9j0CuP
bBrux/7RUZ8Nx1Mf52rc/+EX/BQPewGzoYFrKbjGzxgBUc7VlOGo3cr+9Wfu8I2h4QsuNp2zwCh3
S4ZM7Z7FtCQCtvSHcoa/6+PuzvehcgT5Zn/Y5394ZU1MHl8yxLUIfT/0Q+UmuX6KePLCdNp3fX89
xP73+1353V93+3MGMO77/r7vMi/u8ms2c/vLtdvtT8W6z6/DdXe8BmImmA5eaUifSREc/Ji47pR7
4LAlLhYpcRj5jb07RU767jDoOUN+Ocj+cIjB1O9PM9E9uEPcj/XXmbMjEy4mqeNM1nxALpdusF67
313Z/+4IX/Dr8MuVQz6DPh67viu4P12MxsPWqjFZLvs4bMM+Po8/FEN3/S2XvtsfQ6/kum933e+6
w7UQQxlAh8C0fL3dZd8fu4DmhOgP3zfIu+RpTICD+elw6e/hsHZxUfg/f62PjJ1X5BifWn1niedC
j3dh/mTs8jFu25sp8cu+Mn9wM7mm+pqSK7LXgk8Po590XAyXtWvyoO5aBQAwlqb4TeMbLquL99Bd
c0WPt9bdyuNbS/Qz649vAjudHPN6n/utff7JsppOFlgS3xrspMD58pX128+E4Otu31eWKmfAD6J7
kWxZ9rzrD3/2PAJhEvEDRRnS0cI7pO4OY610EJg9wQfiBOwjbt//6mbygIHamwSToXqib9wPhgEC
nak8i/Eaec6JCeFpfrO44589dwuVDTYnpMPO/5m2WLohaWfpPlxWMmM+vrs4sUxD6d2cWi7Hlace
bQpUBstRCy0eCL/1p4FiUjx3NYcFyE+0UOItx+Nx20VLubPu5MvlQZjxNdc3JP9i23UZL3akjRnS
xxVdfykltXTx5GezoOuOl0LgKa+R/fFYads3e+3k3vxlHwlNva47i+QE3jrBZPZVYIo5TbwfV34h
qz5bUJmdrnoTT7cpwuERA8HtjsNwNA+niI3LCrg/U46AWIyYiqnH5nLHU8Rk3UTYGfG6YApYAiYR
aftibv3u+mt4crrI5my59vq6QO8s1Qcj3K9CXvFi+DaLz/zj+i/PvSmbPVx+r5lHf+kuL3K/P0lL
9n+gWpANNx64GD6OdNnD669+Fxtmvda9iPtFovt1dZq4Rgg6trtXhblN/Y2nXyQse9rbM9tuvEYj
MreIW4lJw8hz8b1+CJf/Dr+BNztvv7GYsnwsPhIbCWYa2JBk4MRpOFN93+fM879iHuq7S5ZHqMVD
QK6SiIsKhEw5hplRGNoDJcIniYrkGr6/7A5fvWCWerH8bssusNAg+/i4XYNoQX0XcB0Y8EUuyhTy
f0ovuxVl+RDuI+WH5iChD82wTWQkFyRoa1HOH9MO3uDbBe6NJPAI9bchv9FnRP/4gaJXuFRw0I0j
FeOIh1FzYzBDX/cxHdJFOep41MrOcYf7jUMSkLOfZ4usl/eyHsWpMB/S7OWzj958+qvhNPACEyKR
lNQKfO+DHrxUXPLIHPLTYEu/HIZBFRcfULryOoqdQA3P8jssFQFDdmAfOee5Jy/RjWX3e62uAWyd
l/DAJF77gryAJZwdB+kIXoNNi0sVXSvtlqNs0hc/HZ722y8QVt9H1ahoTenMJk7P4ZJPtGT3MGkN
CK8oEj2C/ZMEpX04OYlYQUMje2fib0dp94lYKw/F22LL4BpxTwvHFft2QgbCECsorfFcJZbxwSJ0
QqdsIdfoQRXWyMJoQr8foXWfRC5XV7cSD2/z9ghgVsr3LRySIh25W9CfNJ5dcieFLkI8vo5dWoyL
xE2IAh5o77rJ/Ybj8s/FcDxEMT0cp+G8gh4wlJd4fhX+fXSE9A2kkkYpve0VX4WpRrK/4KH6GkGS
7q3w6V1WxOGzdKjZp3bei70DfR0dFUFg4So+GVxHYOBmVGa5+QQSGu54OLtHX302cWOvOSbaMgi0
gFumo2Jw5cupc58VG40NlyM86Bq17gWC38cE9Ag+GeE1WN2I4lTE3dSswALBH+Vm0ktaFh61TDKw
wl1wSHln1iCytlscgi8UwiR32iw6c4Fa4t6kg1bwzvT56dGED1eD0ikEaUZYfMgd+DHCe1CR0DnM
YDbsgb/z9eAxeFHhKuwQ9kV0xJHflBRhHjkQ1OD5qdjrMzgNEq8x7YwJdo6wv04nWEtbBAIqaHgh
EQxvg/bouYJD15APzw5nBALUxHCzigRX8JDdF3EPSv6Cx7QYPoYq9LIoXW2Rz48GUkYvYCU3L5ng
gi2oXuaRyL3AVtvbrXpgOUWXDY8BDycZgW/loqHSLYH3Q3gKw7whNtjpowaCiOgfeojWQOs62tSa
OzMyHn5Hriox2dEO1lXxI5UEg11Q7J7OYsHdxT04EGw0RNnNnVtA/LVrfsGtSuFyJPED+ySrOmwz
Zo+RF4j3lZwV06kuNtv1drsDFwMFJw6kt8SuR/4N6R0s2mHiTw62w75UH465CSusYntAYBnEr8Gw
4C5dKQfvNY1AtKNsrmE2dKxRFj76pP6SsLmDyKJNMZ1z2cZLu3/s48LSnj5btWfx8pbI0wuaCvjd
mKH7N60W2vPLojWAocIOtKk9f66eV3zOaKAXoj1r4X9iBD/kM6bTES1PwaQ4ORmCI1wfPTuACtEr
PLYWKcKylzqExfrQgPbOfkAi0YmQDmRRNhwmC8E0xm3n4TEhQeI/vJYPZaWv+/GwREdagM5eYSP+
OTfC/zyP/n+WJP/v+cVVwv7nT40Zfk/gK/rC/2edEQjPmbAL/imI909sin2Ya5Lv8595FJv/9bVf
2fGOBpuiyorbxPs+vIh/ZMct+zea/ZLfhgYEtm+rSZ3y71yKhvYbrBmtFnlzRXVomFTj/UEOrv3W
tixaISk0MNV6Wvs/y47/NTne0Jsk30FsNlXZ+J+T4orb7nm7NXxqAW/SuOfksjunLgVaYZZXqNk6
WVd3tNixLVqv5pqaYuKjjSkcr3248cLHHUMkPf5EdOKVpXFdN4lV3i/1umh0UtmBSqo1M56gkY7l
RKcgXjybl0N0ec8b+muVvCsg48dMPu2389butA595KaMgY3Ku5EAKI1DGDbEtTgmnv2wh2V1JzAG
v+g5z2jxamXE6l94jMmTLrqF2X/nVHs1y5wK84PNiONr2ocNYQNEPMhbCc5xc67fIYk0mtFJmh0t
MB8EU47PaVY8p3GzWCV386d+tNYvLd2XdtJ76bi1cLQtj893UEL/XD462/OtUQu6HGGA1BbNx63R
sXPGOQYClpN5ujGKOzzV9ydRwYtFH1KrmF7PTfifKzo8tIv93aim+evWvVvnU7eKKbHSa8X5eqPI
8mU/iYclDxRTZtGwLDE92rQONTD8onNp4t6n8S5NE4LTeUpEuoFl/H43nOgG8RUktDRTvnTbZwgr
niY1TRTvgiod0uW+GZonw6epcwJPz1sCI1wXURtSdb0J11cxzFJaTNyyE0dsB0bi14seuVfzEcQv
gMu19phb7wd5D1t/QvcaXyGmtN53Py1T1VbvkULfffK156V0Xnb5HL3jor2rO0CDj8ZPUt86gW63
CCPGFjRC9Ni0o8hw0ifpuVwb2/eiIXP9kRJmjwvZed0y96jmhv62t6BFOVgCMsCkVPDqPo8v+xdV
1n9U/vM/U22hMP73JLCz7yz+b3QW3/mls9BMLa3dbkEGCA3sh6/1j8Yund8grQL7Sgc6XfVoQW38
obOav6HMqNqhtEgzQBKhaf7QWc3fwAmbNlStGrkNpen+IKgd/wIo/avGLlT0oJv+DmT6u876ByhL
FcUtgNxp5MfFSQ+e8ePmPwraUAPKpfTjeGvDl5yc/VPVIZNc1EB94rTweYgSuT2f+8fn+QhLYWPx
6NDT6mQmG7oWb3Ldus4BVB6XVwgXZWq3yR40oguEn++HW2stSxTAUEBlQXV9bJxtgHrJ6+rf2Dse
xI75ENLGixNH96jbbNfGwdCuF/mqI/og3046xSWFWW1f1YOWxPRnhpGyo7n26Z34Bc0tJWQwdvdm
VWAMjs9hcm7dnEfnbE87l1YHSpvrMXNMGFoVxRGRSOty7dfW1VzcUr2k0/mrCGqrtgMAPLaX2xfq
77J3Hdp0IxUadYfob/sxuyYtBWW9vRapXWOWpMlrbxl26dmFhcfUySoJ0NSUFiX34GrtS1AVcQOi
rhtKnsODSmSNXgTH1/UA357/bMEN/9KI/4Mm8U6vhgX9dknlRfK4wFbWzGqR394RNH+pKjyJp+dW
GzfByAZAkWwqYm/NS1DG1Tlo6AXIXPoG0zM8v2zOx9iadrLo5ZvX6j3IDFtzarsNYjC9V97Juja8
Tud5h4cpDTJTX3XqE+0h74CF2q1SNTeg0NCOWmfvBc1m99woap3WtK/EK2tr1azqeXI7+p36hRt5
pQz7aOI4PS5v2S5iSFNaLfCmxnnActZh/sJVy7TTIGrmOCTXQdmK3l6rvBAXTttQDhcXqnLeZ8wq
mjnLdvv8ml3SquiXjwwwbsHx0oDlgoc725u78aAsOi9JHMPcIlrva4vaBi1fPK0qnz2fl6eTxKXV
u506JjkKg6YazTdYoDM9m51jnRaLsryXvvWu7m6rYV4C+6Kfl//fm3C6hg76V2oQ6uO/jdN9Uez/
Bh/23wYpNM3n618aZH2u8UstNtomeqxF+01DB6mk1N8ftpx6q6WRtf2l+XQ00+9qsWX91qRvJ4WO
VvOXMv0vtdgyUaaa1YI5SYPEUzP/o0JHTMq/qEVYTHSMQo0O2WjZJk259L+adK1GaSRp9oSC90pX
K/1aDa0qXXJf+NWARacPOOuNt0LxkCq9JlCxJuXg8gJKnz9TEzWlUd5T36AIvSPp5rlnNl/zdwOO
oEb+ANJf8aFSu7mtrAMJZ3rpvVN9+G7eibtcz5uLQjBfoeCr64qad8OJa9gHnxwlkFwfd+VRDyu7
tegkIPoNdGqpU0MeGamAe21kJ++F3STIdW29Zs2Xc4yhEVINlmFKi7ePPPftRLPd9nt31iCGMVs0
rnka1pa77y8nm2ja+zyMjnUGey2hrrYOTcIpbQAaKylDb06YmqHRAuxTX51I3xWQz4JbvQ6OURQ7
93YKxAIuturV+amN++ycva+QQxka2v8UgW9+v4Pj+TQoanSCqUeweFiPcQqT3aXcXTtwIZbvQetU
GCRGb6szisyuwwZsvxlsDo/SuIvqGHVfT8trJo3avTxOW7pN7yIrnrSjeH+JjNitTvRmSCFdoTbb
5EPvsj5YRvhs7zuRJqlgzaHci7/sxqjODZg8OyTaO9dNRR/byiJSEjcO90e6U8RjNwMeGBPqjM7j
jHXNI4PXIjBZ6bBgZy795nSpwD7O80xV6A18QKNFuXZddcjdWqWTN9v9umU5UQ025gqL2AU0k/4g
TheZ4Oye5wucHvEWv2LSedLM/AKW7WTW4nVJttXbCt+dI+0KIgNiT/qEps1LW1TQKUR01n1fXDCe
rvF4RNAQnMcN+71EqdkSSj+yWzmZJEhrynKiYH/gAF0aHd/l8cXTRxVNOC73avgs30xIftnn9QOB
uT2u4fWJ0wt/tNfITol4dyoYY+iRkGRupcEBrZ1OiVMkdCCogIs0z5S9GNd0+4iSxAVpWuPXnHP3
bUwwBTjxE5tGa/fbJrkCwkTPM/MtuAnf+7YFqFsDtZU2G0YXSfwyHtnucU7B93UaxTAyn2HraDy8
rDZ0CYhIN5/dc/QaPO6nq2Pdi5ZzSszafb0vuCs1TLuX46wJb/HrfefzGUMt02LcNnhLL2x6KDzB
z9/K2snoNhS9mOPsZtzdfnxqpLJ4nafgnSd3s0UlSC9rRd1zfNrq+tmN65afqGbTde7RNYOQ1Dmf
gWjyaAs5sZN4XGh5B+o42qhVqlXbu9HNa7RCnIOi2BtHO2wiB61mtnnnkHVmbZqa6VEX6CUgJeJu
x2JsKTTz7VQt6hdJ8tvp3+C+/+qWoss6NrZkC9egDcPxP2F0zUy7tjgRY79zRiisa9t/Hc2gnZ5w
fMBm/Ent/25h/pnrvqnqav5uUP5+N0rNP+2x0J9qNH9yhp9ls9mAYjH2rc71ITR7rEj0DKa1dTOH
ZfrzrugPrZ1GR+s6SU/31b+5vVLM/3R729JM+ECB5bf/QXFnl6Zxvbb12Af7vM0Ki+DWox/VbQlU
/IVK+KzF5S7tiIYeGVQPb8v710PA1P+nEUCNix3JuaF19H9A2cM91rrc2k1aWj/pxqH/L/LObLlt
ZEvXr9IvgDpIzLglwVkDqYGWdYOwLBvzlJjx9OeDylUla1ulrh3RJ7r7XFSFTZkCCWSuXMM/ZBfI
3OyqijSWVG8W5/v7yzk/A51ebvhsx8r1NLhH/yJFkOtqLTvi30afOFRCO9vI5JoMkFZy38QLNZeo
IU47I6mQEzf7s12LU45BTaWF+9Z5HGtMFpv8UJzbimaDYz5m7aGKu7OD2U2rJVu9rK4UxUDqMyUU
pY1nj+XqRTkgb/VTPkKumtACroz4qRYRluKPxRQ8mTZifkKN+iXGliuMOR+HFPG7UhcXY1XIZTS7
7JbZ/UxFRh0CjdGw/1Lp7t0LyxZnU5ChPMIVRBlzGdHLyDREHbCMqORDXDt0OSa93pStOEGE8qRM
Lw0xLFJXYkAVzDCYcTprFbqDjnZORueOSOM25t2IOBBAGedKMx3kxRN7V5OKKhxhacvkidCOeFz6
Oy/7H5XGv+7VvW7V/SdNU/8H2af86N/9beJ4/KKkkfI1jL6Qwre/qKR595+VtKVhU4I8FgIWDjT3
PzJGamw6hQ49PP4/63S/qqR1HAXNWVNLtwiEYs4m/6iktd9MCIgvclu/txP/WSX9877/q5J+E/Bc
bSzjMkfXVaCwfNVHoY4Kaq7tE5pDt5BSHdIjVPAubdUO4l3RalhgTAirxmrcn2xEefZSHYKzaRTm
ntTrIe7rx6Gt6itoicrBzLM7S2KbJLpsk/Y9gKuQbrjmlzToHPAeWtjk+zBM7ZuQs44zrhisW6PL
8XWadJFDxYOX6nUjzkK9HL+hf+h7mlXfVXn66ActuFo20qJGhmcdOlgWGNmYLOLSYTAtRrlMTLsj
I4ovc62vPVHX8SXkpeIy98NxW5RIEZeqy1Qo6dVvYxjVW7NW+q9mlPsIcvX5Kcw0U12QWlmPAVn7
Pkgme1VWduVlivMsWgVjNifLbEZnespkqVe6s9Iz3jScLLkqFFseSlSkvmYqPlfwaT9JbGLu3Iw0
L3WLYiuNslhltjNcKIi4b/Mg0k9VMeqr2tLQ1EkTjD5FDgvJHnXanip/TPwATiWraWnZuXtrSWfq
8UirJsSJa+ytDDe4kraNlVwkw5Pel+3XWlcgB8f0pJFuclSge6rs91VXFPsiU62VCS99g+19E3uo
cGT70nQH1M6t/OimWbEu7VaQHyQNAG8rwctNFvml0VjatmQVXFmOxN856kiOFN++seDvXY+ESxRE
fP/elZa1k4XZLsOwAruZZWjilEVy5Q6VjnuMgYCznUXLWJai8foiDC/b0gUoH3eMoCwFTpTmotZs
aoiwOBMef2o1oWAsEA8Jpqn81s3CQzb+28vadcYzVPB8r+u6hkCmLC+HIsCKgF+7aAqNLjOZ7CmS
dbFq7BjV8EYPtjgolJ4/1t/MzE+uWiPMl3ao9f8Gv/B/Z4ORcPV+ZX34Qp4aJb+IjLztR2Skk+gg
wwVt3xBz7UuQ+2Ee7eArDe0aoRIH64sXwdM/eozab3QdZ88nRiou4xEypT8io/htbjEySuGNBhrr
/8g8WmjvRcb59VepIFLcdl/UIz3GtL+sLbBwqlITTbr0KenSTaBZtL9wNO1aTnhc7ahXWivbC0Zq
oRNib9k14R6XG4GsihZ5uZMAhTAFfskp1VWfaYchJWLxh5Ve5w+W3t5KvPlsITdQ/u8GTWaXwonD
pZ1c90o+rlDJR1NxXOrOjWbCj7V8KiQbXLBR3ydx/rVCTShw0RIdwhgHN1O7skR90UAPXmSORCk1
Q0lMhtU6QAg/bhlgTK6G60pgxZ46ke+4o7MM03TlNlW8qIP6myLLGzftN34D2KpMKjpX0aHvm09I
/lxThWyr8BlVzqWSo7aLe87t5MMEix/88HtbZ5spdx760IQENkSfInFd6Sbiw233xfQbRrjFvTS0
ZzPGqZU88STUaTU26GcWdXyXZI52icO9uoc0fz0GUlnhq4HCdl4aC2fEtg/d8F3UFKhdav05K82r
ydb7vWWZ5YM9Yuc9ZHG3aTIpHzsUTDtcP7ykkdJGEr9gYgV5NV/6gWXETLu0VezLcKPZlSHot9UY
ZPSCAb1F15N7eJclPTINsbGOqr46tFNRfBv9qLzPFC26t4qJ07NQL9I+tb2mb4vNy475RwnY/7LQ
4dqMM02aZu9HDq9Inov/+D//cfcl+VaHUfbldQz58/2/hxChz3seFxwci6gX5/7ZjxDy8hPLoLgw
cFf+ObmyCSFQgl1k0LTZGZnhwh8hhB/pfESHxGxmK9M9/Cdjip+rOlQrDdOA8W866qx5rL7UQK8i
iaa6mGmZaXEKsu+xcT+oqL0ktWfb9nJI8xUaskuMv5c2LeQQ2EeO6cqrO/ersnYmNv9VV/7rJ3hD
Jwn9JtFdySeoaDqn7PU6D7zCib3+ctyZEtu76hS1j8xU5q79wlWe/98u4f9cpTHvqK//vbADjLps
5ievHte/QAduwygpmi/5D4b962X+57t/LHP6xERkQSEAJGA+K/9c5vzEdOZBHaQhw3lZy3+0nXUQ
BC46zkII5LXg5/+5zA39N1tl9XFSosrNu+1/ssxZ1T+vMpdSBcUgFYk5U+fc1t+cmPRDU9KtaLof
y+ra1b4Zo7bHnOsUS/E1VtRPvQ0J3NQPwgnWtqsfLO4dAhHjpzot+MfjrRaHm4KQ3urmpcjobMW1
dtEpl9EU3vhTtw4auJB5vzHT6JwUk7V0ZgUZEeJJ7Md4X8TDqitad1kXwa51x9tRJie3z88qWjFu
knpA/qsRRVUst5HuoN8NntBSRioasPVO/al1LI+0/FuXkDXGcQk7taH9E4vbTKlWkaUwaqQ1WlQS
Lkz3WXG0T+hvXbeNfjFo9m5WFi1s5U513Gs/Qz0NvxPUXbato2zlkH3Osvgpp0pflunXvJZIqWio
qWUJp8nc0jSZVjVXlSuzRWnJuwSTaSPn8DYjQBOqr+37Lm3Q+r9pbHFb5DgYoyXzOevjVRkPpyEK
d6Mf6osG790Oae1ADLeGzVulMGddYt3ruy5eWL1yj/Zsr4aLsnWuDV6vsU1YJKhzK7WyjUW97jP7
XETTE2pH2xozSyZ0sEGraqOE2tow/K1b8ntrWcMOM/rbqpYbLW7PyqTt3dH/rvXFTSq4heXg32Z0
zKx0pHlekpl0Y7bKAFQgna6itBM/Gmq1VDFUAL1W8yqWysu2gEHfxdmJHiwiCPSehrE6d6kPq8qx
t6Nlc5VCX/dKuW+0Zmc2/IRk8AoVki0iT+3SjwZ36dQQInpl2sQhqUdlYQ+HuXAIt2HIdu30ZKWo
waNqhF6sXR8dZJuGQIM5yoh3MdXVOQ6mT73uow6pXFupekhjH1qNIratCUqrV7+aBZ0aZ6B3KjSB
DEAtb0Rr3alue6WYd4wxL4up9josKErnGAXR51wkYsko8FtQ8Q1dcKpoKS98J/tGGxgMmjF9kUa3
sBjQILhzqF08uLW0TJdm32z6xhjXQzx+cmP9osmMfaJgHtYGR27uoq3jTWor8Jd15Xsb1pu0mG4D
w0S6fKxLL60VMHnOl1wbPUPJkaytEI0yfeqotPdQB19XQsHaQP3EIOCcCHNHg/ucqs0J277LEU8Q
UYDl6YvsnCINIYYTEjoBDt/TbUhhz5T6CBoE9ZqGSeUMirHL26Iru6UVdgw0jXifpcD7HYmljO9v
1UTB9dy4cDXwOAhpge1TAO+J7ioRrCCpHfBcO80mBw6mV7YebvHm2reV/NY5yTZxxCpCKVm7EBEP
z/adE+KySjk/jA5Vy9pfKU5nLmLZbDq72tw3eX8RNqj1tq1/TUu7XrLzPytxs+HzzqJM3zVRbzpN
2apxulVLJv91/BldHGwg8ObptYu2T0+CmnbZ9ykYQxQu0Tm9qHrja9np+zpCeBul7rLJXj5oUOTL
kZ4iCcH3JDT2dmqj4t1e4Gb6YPTiwnDDp1E178hdDnlnPHXReO+Hs70miiJqsnX18qZOhlu1UrZm
nG1HhyWmGOGT0jv7ygxQMhsei9753uXKdV/pexAaB0O/RD7xLi6sXWJCXwsAFYzZfii1g+kAvhXh
xmYm/+qg+lVeQdH2Oq/4PeKTPjkGGRStrTcRXzfUCC/UYcLyCyIfVsLXflU+xIJeq5PHHt/4az8g
kGVb68nHtqoP91gAUol0XtFb6w8+zXy1V1nOy6fBTgsFcvB1DD7nPOxVnpW5ZOeVlOq9Cj6BAoD1
Z2Jxj/I0XpPmtkI4C93FC7QPw9q/jpnOZUDVytHfF1I/ZX577MEeN3m2+q/Kft5N8/8bpjaAGebx
yfsZ/G0pvzTp+CvloB/v/ZHWCEbmtu6AFyIZt9HU/zOtEeI3jKJtg9fmDHqu8n+kNfyEXJ9cGhlj
R6c78Fdr1EKFyAawabH8XINmq/5P0po3I6HfO6O2/ZJsvV5NiS9jR0/0CggNoj/6XUaBr48gcg3X
mwLXC/RlpbRrEev3Kn99dad+sbP4yq+W8l8XnVOsV0s4Vtumbk3E6XvL2YQ6DVHRHFuMECuuKiYk
+ePkqZfR8e8vJ34ew/x1vXmDv7peS1stlQla/YE1HvrM2hSRhTymvgn5uybVhW/oC6NGjcj0fy9r
ycGDb8U/+IpvRJgyeO1Dr7jKLhu7QzCZh7g3Nq1ler4/bZzcPqhuvxGp88Hl3n2Ob6JCbQaBqTjS
3ZmJv4kM1dPM0tP7Bz9wPET9jz0TGKd8QI5ZVYLzv3lf3xRclZ4pkhMQ3L4WPzkJ9gKW3FczGb87
4HKw0iLTK/C2iKoPSr33Fs6buV1a6VHLuNzdlan2xQdBXhvmIVLNTeLDWMnUg1TGg/DNj+7qrxB4
c4Uzf45XC8dFd5uqV3V3Q9vCZI62dX52QGMxGEB+xLTpm2zB2HXsDJzj9rljnIbgofebx1aPj0Gn
LXSG4IFvfLBx3nnMlPo/f6A07YTsjdHZ1W65SOwHp8R5xT/Xmr0O8+lAnu5ZOQbOZXKsCuOj2/Dz
QfjH/uEI/PmqWjeN4YSW/q4ar0WvI3uZIZvuHtJU95RW2cjvdeUsBxHH7CLdy9ldtB2w/dE/eO7v
fm/Ku9cPIs8b2ej65OySWGwyzfDiUWc02KwtRfEqk45UIzZa6uDGkK8TPtYHK3z+/X8dun998zeR
qqD/SQ0XQ8ypLM9hcrko6xPOnxR03WFsrgeFl9nFJSIWVe3eg23B85shJwGtGl0CzEea1u8txTcx
rKty4eqpZu4snvEcw6b2CicYL+4xDmbPa9WHj/vX4VJ/KyCX5sICqBjYuzizr2XpH3R80nBOPfox
IRHH5TmGdZgQT0X8USj5uYfz141+E7+SqRJYl+OJpPdYIiIGUuUOAp7ul8xoD2GlvcQUfWSixJ11
4/QgudMKZJIPHvR7138TytRIbUC7ufoutqp7qzeoG9J1aT5rLHMEMjOmJ9hsekYoj4o5HuxwOpgs
vb+/+q/DGp24n1e3TBQgbsNo7kThermqe45znPfW7Gec8nz7kNm3+YFvsnjnq771MbJLCBJNnwJ4
8I2DP4YPOrAT4gjdasMA9Wod8iY4a6p+KIaDpSve1MAN+Ptv+t5Gdt4EMGtShhDHs2ZnpGLTqceG
xw0cdTt7LpoJfMP6CHr3UNGj+HjvvHN/nTfxy3EHlJ5B9e8SbfZOdT1dHTYK/lFgnz1j8DdUXhgI
f7iB3rvDb6KVGghw2Wow7pL2piedYejo9VwqCIJVNzyBpcBfQjtIHaJGJJcN8wDDtz5YTO+ELOdN
yMqKvEu1Wht2Ewup6rCeBcS4cKboHI3l0weP8b1v+CYaRSNAs6ofhpcMbhrdRURM1H1tYQbRMTV1
4uO0uci6Q5vfmToyJZlc/f2l34mDpL0/nQSjgqVyXVrxvnPcQ2Vonhp1NBFgApLLlfy9ZQ/9/aXe
3SlvgpKhYxegmzLe5xCS3X1aS4x0w+0Qtce4CFaJctnJ9GgK1qylHaZg7+4+uPI7IXjGUbw+7yZ9
0LIhUPwdo+NjntBlA8A2h4SwdDw3xlBoOnTmKS9uPrjgew/0TQgypDNElpohS5dviDqmD6neJH3h
kS6K4ibsRlxcbsIKNH0cbGnq/5v32H6TYsWG7sIBKH3M8LZx9eC6wZOjAIPnHs/hL5xWjVXejM6l
M8Fg9c3F7GT691/6nbDwYiz/Krtrw0DtzCT3dxhRPM1lSO5A1dG7Y+/bXhTYh4Isr5H6B2nUOyvX
fhOFFDq4TT0V/i7v9Jf6CkeBzSivA3d4WbQhftN//8XeKXgY8vy8fGSIuc1otJym2H2Z+VdfIzfX
/PtcYKQmsU8oMS7sr9sPKzoxb4lfJEr2m6iDbLEYsQRSdiBmNgUed6mvLAs5LUSdcY4dVQPb0imC
3RQulSG7yLPtB9913hK/urLx83ftTHV0qsZxduVDeRt9w7uHUWsKKvqTvKRlOsWLf/NCbyIPLquR
m1dKvVMcOL0FXJxoZ3YIAgXjoVVZNRXyYBRBUqmWPrrOH1z2vTs7v/5qlYrRlUahtbjyjLupHrZO
1WGWLFcRVnYm9fP0HRO+ZeMrlJfTnsnav3ndNyFomGqZM2wUu85vDkpED7O/cdzRy8Jk1QhxiEht
/dG+xoVwg8HnIhlxNP/g2u+EP/tNNCrUPgXMHWm7YlSPoa/uMRYyuEaLE4Rj5Zw6JOINYCAaiv/e
Jef2zOvbnBhVUJlOVezGYeVet1fpdfMpRBXtTMr70T3V3jmbrTfZzxR2E4jTINnNbsBafvDTfard
5epnbioesHOjvV05pkJFyWx/xLDYhL/YeqqlLFQsWYadmgNcRyTCQquhiTxQeBcExqusslanMAk+
CiDztv3FppoJua/vhqLTY0zwoNi1c05GGATw50kOBF97xBxnUSBVWksM5VgDczHQlMcsAm9PfJ5H
qx88k3e29jzUe/0pRJ+5QaqM2g6v3YWNWG9vRFu78auF1cVHe56KQa7MKLMBwnqR+mP9/f+MSRDw
eAhc7/czyci+gESQvxjU/njvX2NaE+y0a1kqVDFT56H9DmgSBgrpros6uonpEpgDIvIfY1rjN7rW
OoYK/PxfxrQWv4Sx7wwGfcE6/QM0AgDln1YuEuyuDqQexjlUTBtDvDfhqyocS1NELO8ZmN7ocqe6
5kOj5fQbAxv4S5x+tcz4SXGH2nMd8gwjCr0xsUMctnNJkWAUGzU8pfRrcbLCiSMkIzIUnDb1Nt/n
frMXY1dsNRMDSBB7q3Q2k5r68bap8mkdxMB/IMJxGThBDNIm0S5zJUfrHJaH53bqAQ7nhVZnOKMx
ELGq6WyQ861wYML2SFQMdtVlK5t2q2Des+jF+DXLgnEz1s29kEnnuTV6DKKx1ymTJfjnoBv0dqEH
Y3CRW+1JgcIywZxbpnni8pkfafRio1obJ2iXjJdF8mX+r7TyQ5+D2Ir1umNeJmCcRNMyY2S/CoOr
rOPfZlYZegPt2mUMKdJJP+UCVHdmq8lahWfV+cEIarXscF2Foh1jry7i6iaKi7vcfQbXGS0hXx2Y
NSKlVH6CjLBWE/dLPn11sXGvangwrSOZhVnFnmHaorSndGs76ZMYdVjdnwOGfkMHLT7099kUPUU2
vKOZFQBH82yEVbdQ6mztFNPnapqeIvgDdVLdzpB1RWXGacpIXbVhhlchVLBOKR7tCRG2FjB6V8Dy
6n3jWRaJudBaBxgUjg5Q2o2TnkHzqitjWlhZs/KdBJsdf99Suy7VBoBnzASzzotnJasKLzKTJ/zA
8yWIL5wmi9vAhhZWIiL3QkJztOg6M5QDtov1khnmk58Fnoj6L1zsKcoEfLKSNmJJWi3tG7uzmOEl
9javT6JI9JVmlMZGZeYoe1i8MGchmvZRt5NgZY1ArMOoE9tsmsQyx94cfE38PQ1RN0EnxpFHa4Rz
q1JEdEZ3LqbiKdBiw8OP7pMm8gztDVYfGNmQsVZmgC6ONp2LQFFSsdas4VhWj2rDC7OP1aA5j4kW
XmZNsDDV7KsisyVKAjG9uZef13i9OHWw60d5m4/BwZ8aaHk4Yi3CRnsOupvx3CqtttQ75auIROGZ
g7zpUsGCai7VZnJwjnK2Uxk+twK5onERw4TIAgMJ79DCvSF6Vix1thVNHxWtRACgnoAG9jFatVp9
1SsK8vBq4I2Nidpz0z+bVjqtc8U44zw2ee6oo75TAe6GKN3RJ8YLFKvxWt8mqd/i9lFbC0vi18ey
M6oM9/QOIaUAAYEAj9NJyRAsKS7AUZw19Pxk5y5lgq2noewhJaOoopi3inXtulCviJiLSY4PGVZP
iQvDDRPOVMvbtZWGkI7TcNtrxtPAYenB+62BW2wKyZMR+wo4+IWfavG2PIuhK7zJ1LuFOthgIzWw
SxhAQti7ZDqoLCY7qL2q7DCPLV1KI40nGcDzWrhGUG/Mmg+hYf22skd1p2Aow/dcNoFd7aVpD4e6
L9EuzOKNlffjVq30wyAgDxq1DBdFXHvYdj+UvYlnHC4ok6tvAzPaFcm4LoWF6E+AWr9de4MToF6f
lIZXDvlj7fPgixJxGfVej/NbzBW/x9XstZodI2O8msxglefdyrFm1ynIPW0RxstYy55gbt8kQDXL
zP+E7sKzYaShFxk6WY+t7XCkg3ulDSqWaIsir6Z1QrdIDeGLW2n0ZOfBIQuVPUjo28zqPyug+92B
ymNs7oOoO0FQftYKJtG2OPlF8Dypp6JI8SqGFL1OnOqYSMAlJR60OsnOWGftepT9zsi020LNaq/Q
cL1q9XZb47bmKfk0rtNp0YKrucjTEeVH6SNOLIGdx1pU7NW1nyh42U/ZVkHgRpPY0A5K4OlBfitH
AqqSrRzYoXYdrc1RnEYj+Rzo0wr1kGvR8fsMqa6cKP9ulmR9E0cS37LbwFJC+L8eALko8ZMeqReG
jmiszT7xZxBRHQ+J52b9JdXVNaiQxWSVqqcEebG1rea6mrqbqILznhY0ygcDGnrrP7QZn9QvEv7h
FG/CMiYgSi+IeNVtegzuK/ywbeli4zEat9Zk0nB30xEtgew4VPHF5BJUB3Ne/46EVxmDAwkyMDFp
6F9GBmbyceahw4PcfioJP9zICvGAzWciAhyfPD+5CTevNOsAggAhN4qxMi2Y5SRdzCkFr8ivrcbL
LgRUv9oPnmMss0D258QBvb6mGbTOw+rBH2YXNvXcB/15Mq2dbpwC4jHeavXGrxH2dhlBgQbZVY2N
ApsscZtUi6tWv/GhRJjgk1IW6HL2CZzLGdc3d3ZYXsxMtLycPulDvFuVehBfTwqiUuQNeiK7XQC1
3ahauEr5TUow2iSguBfhDTCB2tMwQ13OJ5CmTspSVaZzGjIXsJmtks1eqhn0Eg1VFR4bPGKHR5D7
w9mAGwWWeFqodfjcRf1l1/XHELBGgv+zRycEPwiewBICALOWYFz5NdH3hdSqZVjd6oArARG72Jj1
cYPzWmrSui8/51Zz5mSACKrJh8QJnnAofUzuHLVLPdtXT9ypAApxE69EFm1lyQ1PLFqwOicV44+F
kZAfJNShpAOSx9uonszszzRIgKdFI84xiQuYylFghtKfKUez2hul/6lR8sHrhizbOCpwssFoDnrU
mKuqvUdBoFomjpt6Zg4nNyGYW0BUvEQvBs+QRKtUdpmX2qYn4J/u1OiuLCx8ZaIKzYBtU9kXuiVr
WKfgMIjF+Bhr7LcAtUB0K7qAxzntzUr0+BjbX9WZt52YZr5ylf5CQc4BEglAJdFb3xFTuHxJmf8L
Cof/SVgIyJoqheD7tcOuaWVb/qpy+P2df1QOzm+w9W2BWa9BYv6XgZIA4OlgVAt+/U+w8h+Vg/mb
aaIE5eCaavyAT/zAMRvGb4aGqZJLNwJgzCxT8A8qB/GWC8HvMemYcTFQF4BG2bM/l53lmJGqKal1
L03xDA7+0ozNO0uV9TK12YU+1JoliKRmaTjh5eyRHFY0EVVlXAcqRP90L4YiXfsh/ugqGtzREECp
2hukOOuicyEwQ9cfBWJwSjFdyunK9kuxCQbNiximL4ZGO1m1TXSYm1pK6IIwwjBYmgXxxGxD2NPK
BrEUZ9HJrFoX+bT164zcdhSMJVV1p204K8NtHdpXuV5uhqAeL/i+F2WS3BlYs9UdpHE7pfCp4/Ya
DC5CV/4xcF1E1hTqAVNfpap+skuk3MbeOKnlTYa36FqDG2/6+gF6+kb30ZGN3OMoomA5KOxf1+H0
HYNdHTufRaefRGvcJBCNPYhs5SoU7VZmCRnrGB7bvjyamX4K0vhpllKA07Dviuk4OmgzIIG002tc
I8gvFmz8fBHE/lcTMoOfctjkUXjZJzHeC8FKnTQPgZqFZaFtMiKmWQX3SksJEj8UNFXB5zk7LVO+
hAKYWpt+j+sHy+1XrZ/fxqpx9eL0qVAaKj2putjpWv1plCXscVUPadBae18rLosCEENWJU+zvVs9
u1qG6lUcjreqxqcdautqzgFFgLwnQM7Peo6mOq55Wi02lWJiCFo/KoYGCAMTd3cIv6t5+JhF47Vd
XEeCMwMSFkP0SVKk8PVigezAMKjMajDPENPj7HPZWrQzxcTBYdnfAXR8DiP9AW7gd1/jiI+c9A5H
Q9QjHosYAOjY1TBxreZrhvCoRdTLSrX33FaAYo2fg8iAHpPcp+qLmXhUXguW7eBeNxQjvs1seXYi
rieSrbEh25bxcBUalbpuCmwru9l6ty3IMxG/aIJqUwQ6Na3l4P1TctbFFmqfNf36yodH3vm7MVQm
z8mVeqEmecIiGdE5sJBw9FH9a6vBX6h99DXv6XO1WnrCb7tfONBk3ME4FQOwTXrGj3XnXFW6rW5L
JYS2M8mdG6jFQklzDyGkqGmSFXJt5jKOeI5jU2Cu0OufiowkOMZuwVgptaQvpeKOotTIlHVatM9k
v41sfKx8C0PqEsi1roe31cSBYqlUGqlxcm1lH4w3DCiwioC7sVSK8HuuhN9lhWbaNip7jcwl8VoK
tmIcHO/3ojHQbtIh3wW2UbOv5icXdogPDCg6h/kRGtkIAWh66k0OK3YOJEAhuD1RdeFE6XcaGydz
bSc5gqsq1Wagute9CHbjRJLVSkwvqnMh3HQ/+HGyUMJhmwlzTcgC29x1lzRN0a/Mc8MTcX2tAjuK
VeCA47lzQmPTFdC77RJBujsU8MKVzBV1GzhsOpR/ODZzHALCG6hJ3tDzz9OZdIgH/WPWAflWua+T
2p99JR3ROlUnUn+lyk+AYgzafoiR3NVdsSnM6DmNbEKhddWZjr4L56IuxhugDK2j7XyxAlbDSy+k
dMB9B6VxAgaGmlGp7VRS9KSInztjh2TGKa4CddvX1g3DW3urqGNGePCKyj5r3Hx0JdQL7F43TeOi
kWInUN8FDPv8zrI6bSXH6pDHQ72yLS5TRsUxHA9+W19G5oh9Q4rfdgwyF0Zmvh56lnoloyu7GVfl
KM6ugWFqHvh3fhU/JX3k2V29yef6q4h5ELQeJQjZnIKNBaMi1RJL48xRd1IEgn2VA9Q7rsJDnzD5
ABrOibPUE3v5UvY2g/nZb6xLP57p9z1ytK4mF0lO5KkbYoA5mBs3p2k1ChSq2r0BCWthCqJx0bTf
aqsmgc1KTG2dneoUR7PgUylFfuyGol/Rw16MI2ViWFxURvcwxdaVxsJdyLF82OrM/TGQRlhj9u8s
muJ2GI1i0TU58J2poB0znWEdrmn9Xo2qdoZRg4Bvn+MJ2Lg0XaW7jJr8wsTieOFYIer6BSUZBxUk
Bmx/YsEmCWAXzL36cpamyZyljIoKdHR2r2R9gJervgQ6woCPpswy+FSb7bhv8nrpKFa7RAkGXcYU
cwrHXM1Djlq91KaW009tLwMnRfiQrJoc+q7WyqNATYC2xX0WtM+qa1/RAKIs7HEANRtlGQAzXKAB
liy1QhMLfQCB3WJPqDXdMulw/JTFUSnbyyplvesaDbNq0DqaXABpG0lFFdjFVThSKBbdDPvV1MLT
U7JtiTm1V9S0CLRMonVDgTwaAvoeNsZSZYcJSrjirFgjGGtwI2NoISYmp/uoFjdWBQcqiZO1GQxX
VQqCH3iZuSSjQBrrs8ycC9FfGXW4qofmMaODQ6vdvq36pQ+53Mshii/9tY8qJXNvk4zZlMdCKJIC
Q4UgrMvvcPB3mUKVI6R9V/WgOsuI4YLajv020DDgqGY4W3zbIEW2K8twr9slEYV3w0/x1ypSC0lD
g5Mlk7lYCc9iDjltHjAbX6Fre3bLZ6UJyqbNx8Uw5rcv5VQ4oRUbGN21TQ8JEgJu1zmtwmzE1WC0
cUuw1qZKg1OJMserO7Qs1WZtd8at07ke0ME7vyNVUieOPzuXD1WDSiRLNyz9L4YVfvdNvJ0Lw5Fe
LE5hVzzZZdesQnhv/5e6M9uNW8nS9ROxwHm4OcDJWZmaZ/mGkGWbMxlBBsenPx+9q/toZykllBsN
dKOADZQNZyaDMaz41z9w1XQOA/Jrc57W+kSIeOvdh9kUrUenvGpArrhbZN9n3MRIObYKm8Exg9cm
Ano0A2/rEky+insmsuqtbRmPj2GSkpYbf+uq8cHxnsUQDgC842PQ9ReDnJZGqnFRjthzeySci6jf
VHF+zlQ7lwUfSoV5STF7yEhGDPmnU82NTQvNRwhEpV0/t4HZbAPlHyJR7FSWPc63Q9G4CcZUDLsO
pLtMJmQC+j33qBAnvk1oRM2V2/rnnMDeGYnbhFK5ZrsNMcxb+WC6K6kD/fgpN7hmajbUyQMzpMLm
FxsvIunJKEp74wy96xJLOnEmHUDdwc93tui2OYYDhzGIybXgSomckH3J1i+DeGOOYJalO8DljJ01
HRZ8Ajg+lwNHsiUoElNnh5PTXo/EXVCU31AJQo9bpxJIrQI/5eKIP7AMIuaNapaRHf60zX5l9Jx7
zkTDO8vdSz00MPX11I5DdJGA64DB8yYgnXFVGNemAjQxNW2tm9RWpencyQgJsIk3sWv9yvLsFwqG
s6iut8JAuCBb/J4CpybSLiHtyjWtvQgx6/5lYai4ikx7WCeCqNJkrFeuTFcOSA3WAwQ5u8GDEWPL
qSb7JnN+NHYVbxMztHYWyqq8uW3ZI6KOvarU+IreIlY0dO+BaLu6vbI514ec+7lpUBXKbEnxuFN2
dTZ15d0EADsQ4S0MizSwZDdG0DhSJ/kejXxcnVZLHZQjxbBQUy5lVneBMRm2YLuhG2gwWJ6CYJPP
RmJmttK977X7HOY5eHjOhjxLn3GD+qnLGicXST4K1L05Wtnp6+cuvUHf/R1XNgwZgrdQi39w6fkR
WQZHTo5dxNjkb72pDlXS826xNQCTxKA2SMBIZlglz8bH0Ry2rZ9uFBEoStcpcDGlWjej5RFNDwKP
7Aqlj6v9dKr0zO/RR1wVuflD07GokkXJdZ0seRbvsnfI4rKAdqr7Po5+aBEbLm/3PtS8b46IZ0iI
KJV+aJ6HHoAjK55VEX7DrGg9OUwCPXJZSN74OGRocfgK2MXtvjJAxnwzfXaa6oef6sNZ2dxqWURW
AMIHDV+she3Ubx2zZOs63bUJALFgF5wN4RaOk/3Ih+jXOCBvUYCDdcHjoU0LjRtzds6ShF0XMZmZ
et3uVMyoSFd3lmdP8Mau53UVctMIXehP2IoQSebhZd2Uk1zsKi/83k24w8FPZSeQTN583Iu+/K5H
EAy7n2FAzynXSHOfB1vLu7PGj2pKAspSkSzL1ntoq2rh6vYLvLU0WGZJflbMIe9Bod23zlye681j
oqeHyZlfg0vZ0aZsS4ZIgNyQyEU9h8Rv/x/drQnxEcN9P5YPgi10VUt39s51Qiwd9XSjjwrFz2Nu
2tNOtOBQJpq7VN91JcQmO+64dBrpN3neT1m/qqC2U+GAmTYDkBPl9jAqLNLZvhJPZLjlxsUuS7UQ
B9Fy2oZxgsVyENyF/TJoDp3CU5kmiNLyawoCmwqK5Eyr7nA1pdi2tOExS+AcTmZyaD3jUpRQauvA
u4/y8uDH31SCeRdr7QJYd8eg/MiV/WbLC6+1SEj3sPkIKddTvVggZPRXkaLAduzsRhltvBZ6i8wv
st8a2Y9Iw343ZYZHJ2F+j1yGKj+skW2L87oD6cbG4Lko5bMXUxj76WOUshSdmpJRyl+jgbyYK10b
VkuKAkba2LbRqzA54yiX4URUwX3fgvkngGJ6sknTnmFLOnj480TWozXKhPO5++e0cB0y6Lxd9S0d
kG0GabME79hmGT5QOrU2djE/ZjMujNTm4gu7EEtD3SiHW2niiyIjLuFlYnJMOo6xdFCFrs3mJolc
d8GZYW2cRDyO4QCJwqV6SzoKG83CpCnt+I/UXTxeFp7NuZ3aOV2DThRbLbgTQKeLXtJugWhzo6fe
JnS958Hp+23iERRfjc8O+jIXE9PlfK/vIGAvRh0Ptry+6wP/FeLIlNBKKRpOlQQ7OHxak++Tlz9H
WnmeF5jhDYp2RoxNDWRIfA8U6HNkuLxhL77D0+FXkXhbw9ZexpqNQNn4P0/ND3Ou2Fwr+lGJ7Fvb
GBejsn7WAcxh3c26NVJDaNK5d+NFzBcrwbelsIntQ+gxEatW4ucQDlRRs4Hg5CmC20TwGLklbviJ
dVYCVy+dbjt9p2isk4YcTZMCxHFhuPeBICuGo4ZGoVpN3thApypYv71ijjcz88mmsppP8jKqsJut
4ocIXWsRO79cY9inndEt6xajXLsZtqkaH+3SAjuvKCj7gcogb7OV7UcafCnNXhaYa9tRTSKlp5bc
5LDxHqOnIA64YpUUm6MwzgWtL6/liI/zG/yo77gPIR717o3cuFJTtrMNCrksXMnEtVeJiUMi+uMl
tuIPwouGA0D64CwLo11LhN7bRL/BbmTfaVD4/7tg0f+KFdf/QBWZMfOcT+Om16/169vP/CMN2e9/
+R8KMvMfmDTAbNANRGlYZf0n4wKdmIF1IEwHHU1g4MDw+A8FGX6soLYWb8wCcKWe/U9hvOH8A1RE
n61d8cPHSvXfs5CZeXb/QhXC+uuIFqeFUVJlIS7FEGUvaSkukeG/ual/6FOH00DrwPq8M7OGxlCW
Nb6G8Ws8RtcV7GGy0Kzdu4G7/uv73nsbuh9yhfgZRzS5waGj1LMY96mALqbJaBVXgnBnqlKODMLX
KhpUYV2sNWtU+Mak/kLatBGLqf0hU/Mxt5PLsE0VJl7Gq+3h525oPjkYDYVhUnjYY5c5ezmNM8C/
x1zN2suJ9De3Sm9NL6puDZuKJSz0fd4mLw1bujUkZ1ORXuZafBbnhU27B9CpzJtoV9Sas578SlEp
8yPb2WzTD8+iolqlU3Qt8fq33God6/m9LNpLr8i8RdzQPyp9vDK5Pr9IzXgrafEioz0fwkzhf6vO
yly/G52KsM2O/2DBHX3BxPptbvDRSz5i0xjEFWhKDt0e6QXsNNQ+rcHDj4l5G/oI6IIex+7AWtHh
XrWJsUhCcY7n2ktVemdVlHEPGKIVwCRa5f7VFFy/JSceZlj4SdeXLv+/74dq52d5tMGeuzjrI0Ho
jc0ZKprzIDU78JwCaudEUk7GKbWcJPf83HbvPaMkedHrbqT0zj6fTOaH9Dcm0xH/0B2U3iHK6PZj
2KPEiA+pg52IdLJL1ZVA7aBD+DSG3lNo0ZEavf7FTggJ7qZIgT3IXe+mm0REd2mfbyFJvbW+CreY
nkYLL8qfrcoEI7IzvOTivxZDG3GCf/Hb5wn/was6lndQcnRjqun0+cNoh4Jtb6X9lWeZW90ObynO
lq0/PHpB/tK5+qObKYrJeJXV/Up4DT23jFlsoNxf9cxdIADjPLCw4vSqW5IbIEVM+89/p/EhF5Lt
aSZwveO1xuBdDs3tet+2cKMCYkd90Ik2vrVjDkg1RG8QFc4qv7rPrfQOnK1bhjC2d3YHzFKJc46w
fqG51RdenSde+bFGRAmjH5Rb1PuuIJOKoCGnfZuB28+f1jz1Vo6ojGUcuGmk1/XeHsW5zOV5o0Zu
BhhurZzODJadV6plTOmyqG0DpJG5HseYX+RmcRcVDQ14Pb4KI3VoG6qRKM+2lhOntHGSFz3P7gyz
2VWp9/PzXzu/go+m0DxG717N2FelmpKq3jvGz6HMV3b0M8DCF/st7kvRMrO+1PV9SPRlEsyHyrtv
ctgNk4JSf29UPS7LXHZkwRBFGBX4i7p1Dj2eW61Nfp4zLj9/uJOv4ujACsuoKXEkkvs+mO7QUh7S
jNtbYMdUdHSDM3wRV/U4aA9ZhOnZmO5S18EH2b1tM5cyr1bEtifctIYOX/w80p9T2UIWq7vvQdUn
i8LHktHx/K9sCE5tRv48pd6NketgUhiOPjYgffciktHEjBz1p7TbaX4dr11Sz1DufZEHDzH7FFZp
xVNtgs76Eaw9zps1tbJC39XD90JNZgN+xu6hH5I3YhVu+1FAc5tN0oQBd6DQ/2qGn5RAmzNZ+KNp
dHRoTD43rNi25N4T2LE51WVml6umBDe13Ps6jq6mbNpM+l7OQBaM7tkoLunUfg5uah3tqvYJKNPp
L6byRRu4rsOckaJfa1Wys/Xhta1IuayT89FJ76xI6l+s1dka68PffbT7lyUdjiIMJFE71rosLH0B
bc0/h84GqyZLusugn9x1ROTFMh5ast76AepgVP2EmZxiUouPCd7CgN+5Py006S58j2ShLLIX5BgA
5YeKUigsrLXV5Ns8y4tNjjZD69NHKzQeMH35Fhg02fos37ZN8qo3BjFvQX1bxvprMgBDY5R58AvI
KX3ZPQhVffHgH+ud/OBYixPKTPmVbYg9FkUEayQH14V06QY/O8fYVWV7mdXPvM+DM1kbu1YHvXQ3
ZY7e+POVeaqGOxbklL7iXsSc3WdVjuf5RL+H3Tia3eliqIj+MrDBHoQ1cSmr9NvMwppEk2qZtHiT
grqSpociVPdHbGZGhzXd/hiKQcJQotemmjTCOdUg1UTUvCeyeoqVmNSNN5bRJgEC8wp3ZYn6UOTd
AQMZmtVljBt4TC8i8AnwK1vz3Bd9tg20aJeH5utkaj5lXEeAZIFxvqHhhBMV2CVajYXvYN3kC+D2
26o2iZGP629OmIJPOuBGY2zTgtEuu1I9ZLn3FFvZC77q575f7ey8Oi8ii9tctB56t97I2H75fITN
E/vtsQbJ05vepznW7vWBAriJJD07ElhEZ3PoWTrsA0RKG6u2aK9i+IT6tDTXWDBGK47qbONTqJDC
Yr8GsYhWibCLDTbiCIKV2tecn4t6oHD+/LfaJwqEYxET9NxIdlbb7XWrxwvoduiAnMtr+NKHqmiv
sjFbB259bhYwqm06w6aTbVtvuvZ9CW+SusY8k1Z6OQDoVfH0qx6dNzSgt6QsENHY7OQcY+WTce/Z
uxoviNyOeNJwn5r2Hl/bLQQpHHERybrjciTYKnM9vCKa67Ao15Axc5fok3rBBzoCaiy3cZfd60s9
ysk3dXQGh9OYJ3HfcQZrgb0FPXTvZMqMUAayI8OvvWXok6dV6cO0rFx/yXycWXzBtiXH5zXR0NTa
KTBkQu4AbTRJ9Lv0i7Vhkrpl2TGWV+MwrT9/VeaJy5d3dIxrI86mEWfMPi0ynDCrACJI4qbjBUEA
3mOUSxDDec3pVust7YpbVhRU57ZrRLdNmRTEUThxcg39o73rC19bTpNdXwRdadKZrtSy6q1io4si
X7rNFyWOO5+eHxxO3lEVAN5bJZoTVOjjdGAcu00WGdFbu6xJjE0XCAiZMUBPTfVMe6/CQKooCUNu
HVIZInmeTsmtJ8MrZ5pesdqKUEtSSgsoduuhde1lp9MTT2ybCLYiVes89/KN6wHjmubcG/Ug7MjM
G5bYsb+0QXStqiJamnQndqWWYehuSkxXNbjbecxfECCEQFkfiehUoLTQSG+dkDpwLiRD+narOING
POYvfh1fJ72xFXZeXIQ26ZhhdOlr5Rr6e0XgsoV+yHLt5iwcMW6vu7nO18th23Tuk8rojIYewtaO
PhKeXDmBlr1vbb6YJKf2nvlNvKtjDJm5LTdasQ81xVAJrhcNNGQOugLsr1NZtIwiGidQVhF9aoI+
2wB1KChbUkmtBtJgZTxBtn5MbOexp6VmTdA/UFO5ZzRM4SqVSDg//62/rZ0+mh1HpUvVi9L2sMbb
Z5n/hMftNzUw7o6O5KB2XiszvsaZ5wnL/6fCjK+GvFGYkeFuhnteuZhKnOakmVw3hfE6psntFz/q
1IZ4VJdY7K3x4JVAHJglwNvBhIR6yVR3oVXuYs3tHx0zkCsT9iWEK9tYQVHud4T47VEQxh4q99ER
8MYd4yIKp4Q8LtJYvvhtJ2q9Y/mc2Y2AqEoXXGlx6tYtObu0NQQe5GQ3Uz4NZxl9IA+KvIq4QU8B
rBtogOCWBbe9IR/sq7jFLU/rUQi0BjwjwST84igxTuxPx7o7eFaJL1qj25d2diazemEKD6M3snCa
9rnuqrXLKm9Le2OpGQiNb/5wVObRejflC7PQDTMf+32YGFuFS4dezJhY4h/AnVehrW+bgPRb+sLZ
0C0ghDw0DVYeyShprMHkGILhMFkcabE6fPGTThS3x5o6Xr7TS5gTe6/rYOnDCLcU4u4qG7D3oJeT
NTN/Iit/QiIgZKVBqljdQRuEqG9PDlE2WroejeitSuANanX66vraF84U5nxcfLDq3H8983TRakO7
b6FMzJhO9C2kWP5ljEaw5zU1OzOSxgKVxCZB9U+P/xpL+MeMqzEgfbfsDIt+ld+JzUgUJ3Y8qr9R
kZvgupffOh3NITd98Tzud6U+rkuprj4f1FOHtXt0/oU5XkA09Nu9IbsH3DRJ00jh8SnweVEXLxjV
fOsjzgd7tPe2rbCGxv7SxYUdlCG+xJ3zAns9Wg8tfZpoYt4zCOayHACXEt/9ao3O/NWPhvfoyHOF
NsVa77R7E2UlPvvphSGHbJno5Q9LthEFaXTVBP2DyKdHH8t6o+Kw8+AYLeyCX4ex9f3kc1zJ8Mmr
KcbaHkNCU21/D+J/A3f64ybB/0D4n4E+Df7/319R/EqgH+a4711x+Td/wf6ePbs+z8G1JANxqsxA
2V9CS1fHOd4mbkMnCWUOsuGg+Cfsb2EqH+j8z8HgmQDLGXX7J13aDP6B/hLXeP4Q0jRKy3+HLo1b
9Aez6bdB3d/3tsyoLZk5Ybgu/N7/qbelaa4M2RPrA7PICEkDc5sE5ZvU48JY6RImLuHaOZWMfoM6
qW0FVZ9yjR9pM2T1a6BE2z1UhtF2CReToqY7YLbIr+xQ05OVQQYO8GCQTCn6Sa0Crif4StnqMW1B
kc+dsJ1qepSzyqu3XRmetWmZuxdEMUZkrMYJ7MXQaAUtQD8U2llb2HZ24eAdppEgr0tirEghquJg
GRLyOG6wxNdf9H5AbB9I3E4uyNMiyMbPHOi2k5F75XrQinI4d/vKH/cJjdAywag+kNdTE6t6o0f0
0FdhMBXhoZbmmN+Dd/pqEXnROF3n0jOQbWrSms59M3euNdei3Y4KHanaKP3EWKdNWmbfjNHUnpAr
SAqhijN9UXpTG6yJ5NCCW3xd+/gKojRlHI2kiVY1rNRwNebKan9O+tDAxiEmYlr2Hu7hII0V7Gqw
H2e4JdQirfapFabzbUkrtBV1YADPTfSxuS09ObjrlOUenAdB7MynY0R8ZO65hTykTZm3Z8g8JwTi
gSvNp5irsrvLBz/tN3mFWldBgrYwHLabyEDXzj/28QuFokp+eu0RijE4ZQo3juuLfAwqXcev1Gxm
1rNhhdTKcoxzyME0pL2NFht99WQHQzmcpeE496stLc+CC0P5dfLQZVOTrb08cOTKqk1KnN43nfqx
xT9RPKMpkQGtB72wznkDaX9AGyYAFvtm8rA37BDYMcWIkJtsyw0v0qS04wvhKavYSoarP4trr4SL
Locy/Zk6ughXrqGKZJ3mYwJN34UXf1FL+OJ3rj/GD5UtfPOnFfITMdHVFRR9I5IFTyFp7AIFlR6S
/ShpNoXIKq7doayHizguR5eOUoLngEydLr4JoPIGa9eCNI6JhR+JFkSBi+o6bluyUFuspL0HKs9E
XzQ17e5l4RvVdNkGFE5vEc0ruSw8c3iiu67cRZpJut1Zm7jDKnJxCtiItC6Tx1TjoRGpaaa+F1Om
AU+VHpmnQRgFuKx5Zs9yVIYhy/soECVskqovp3yr7KQWa0Q4LdJatNbIHExpxc+aSpvwLM9F05zH
Gsa4L20Ome8iU2g3V43eSgEfL601iOrseiPMar0114Mx4iMHCCk8bjVt5/RbrxmMBq3giDrba3T7
V2PaTbFkmWDBI+KpgjBVS2WdFd6cp+zOMYJL2jZyuNFKQ/ew1bU6iEwq1OvzRPPMdNkUk0ov3N4J
ojtb6SUWyNBChosgcrtX1/D0M5R7aC2MojcPueNKtbaRcsDjJlSBSazAUtEet6T5oYIKEbZOIAzr
OBTz7hJUPG1u4Ke29wOjns66OgzEt8Y38D3JTdM0qGmD1L8cKWyKZTIo9MemJrXsaTDqNt5LNNrp
ReF7Rr52ur5xL8B9PUjusegRp2YaLsQB9hHlpa4sm5CsiR5UCW+jHAmYJHG6cM5KR1MDfTnHiZdm
6oj6RTQe3mZLSA4EJ84K0ak5ZIMdJbvAR2N9r/e11mR8fA83BcvYsN5WYega13kCXntTdI4IdkkR
ByGgka6HvHSNnW1C5Qi1GOZ8vAqINSs3MCjyYq8XZRuT4+jmEEKrrinouLZuNiwIMg7JlhBAR+fV
7x2aN1vMzGKk/ASv4b+7kGkePhkwaau9igs3vSq9Dr9s35XUdvz5chpqXB6saDaIi3tXv0rtJIBh
2BXwKeCg6m/AB1iWaaQFqGUr/KrZ5J6axKKe0MehjGnY73UM5oNtlaceHCRJNMuS256Ph2NJjtEu
mcLcYOO10nHd+Dkwq2O5uHSAdGULUXE/3xYqltomK5xEHXxypcfD2EVasikDffgREuhBA8s1/Keo
0dSTG9q1sWhk5T2VVtW4v6pqlmVMuowxrtDJTVgCRPTtKgg9s1iWWE4N8KSNMXs2orSFumLZWqS+
JdFok+Tbs2DXoz8aitBnd9Rfp6BoWZd9mEf5Y5bHqbWqzXRAhktoTbos7MB6ss16NPZOVs8eI+2s
dx+6Lnnu8pyoqcDSPXGGwGiChilg5xi6opu+DNMAOMOKqlbOmVlYr+uahp5Fkb/SXhECajmLltMR
0T522/EFgg1t2CayEP1LlEMKXAdR4gy7qbQyZ9MP2qAuYikHQt1GO2LJBgl686qyaFKmTgglUsaQ
Ws+xcjbkuPShbaqzodEcZKlaB+1Jwed2xmylkqR0YS45JUwpBP6xjo4vbqDMl0abb/Wxqtvv+PWw
aXKfqVGMhnKIpLfoQKkGWOu1PaSvEe9Ce+uY2hDMfZpQPhGlE4Ee7EnmWF6GU9liomziLc6t1vHx
tq4LQz8DqOiw2swwrXqoMjJrIJe3zhSss9JlqtHQ5gZ+ldHAR/bRRSAuKTHW18gXAuNRdcjH7jDV
gGBuDEMzrUz8AIPLgT0xWavYL8+FTMpbeF2dQYBqNBBnY3Uh10ZX2v54EdsgQKwURYTosraJvL30
B71s79GWi/6SmrBPuSZlwtkWvaGigwpFOmtGYlHDVogshXVOEJPAVbjd01DZabqnMcmc6gkhk5dQ
5xGxyijKbbzqrKBYAprOW3AsIIHh5m3yuJWeYKLngXQtHUs6xtoHluzI3MikvqXrgQR3tJxWrjoN
1A7TAhFV13UTWuMmyTITof7YCnNX4E6QXhmaDPoX0Jv6lzmAieEslGrea+2gFftRo2VtIS/FiVuw
hVCKoT733QkY0St7457HMkDYG8vsvzu5NJplTMJXth4yRwu3gzVYKVXYmLniUtVZ2F9OMcE/Kw9d
fU8KrZX5c+QYtDzu38oXqZktVJ6O2veO4JDme2qZsbikFLPGAXdVw57eQkHu9VqRbZTuKWBlrwjm
yrvmugV4Jn5dc/oJBlykXSNGzyYsFl340wV0s5hg5H2c5D4escQUWeNDoLK2R4w/joXs3hKoG2W1
IcC07f8C3f6tS9WpVML3eSL/53/NnWruMp6+VF2Mr2XxWr+/UM3/4J9EKh26lAfxGyKVRU71/79R
BSZ/gc87Z/Tstm3PMNY/b1Sm/w+iQ3zX5+9dCxEM4MQ/b1TBP7DAQWHGlco1Tcfx/60gnY/AD58j
7wgrmqZy4EbVil3t0gCaKsjPwirtZPluHK7/uua/J0jNGMrx5X/++BlUfAdFUWyDrZJQvLOjVJxr
fdD3pBiQzwexNDC+QtrmH/vRtxwhOLFZQRxtPLFzTIloBecG9RwX4AhL0Zhmu2ulMznXKtGi7Ivn
OjVsR9CLOaROBYG2AgANQnvZm4Y4xHlbTqvPx+1D7HAeOC7m7wcO/ncd2/lY7bilBt1OtVBTd449
iRet01Q4Sz/7n2yL0b2W9+rZmlwasr6IU3Gmc+w+fv4zTj3mEXiOHlEjlqaVuw5udrx0UuJD1qT7
UUB9/gWn5scR4g3G7dS58qqdxZ3orux941eaS9/myNCq4Q+/5AjBHkRaukB7YscR59jw73P/CupR
jq1A3U9/7XkneQcnhupYvq0UBCcnriQaYaO78mEMXDtTaX4BoJ4Yp5mE+X46VIlQHfIwuGp1Yj9k
YzEV27T0PRsa2GSY28/fxqlnONoMsNqPyVkNq12uqW4zSadY6Xn5VSfh1Kcf7QUpnHyDq6vYVWw4
N9IQ9Odir3a/8mg1Tg3S0TZglGKwR60SOzcbh/6KKhATmlqLQmutikKS4UPf51DXKVZb7MMI50wt
jt29HXiJfnCKxk7WYa6HiGWmQnB30JQPYVnP3Gj9+QB/hIWyqn9D0O+2wzGpwG08NqqQhFZuChWG
G8AvER1t0sYDer+xHXXrLETPfU5Zlw1rYSfm9EVnYB7pD/ZJ82hTcey4J+UlkjsXWuq+H0P7hhj5
aiFGVxxwNQm+f/6Yp9700bbR5pPI0j6VO5jo5S1xrgVEUqMS/p/tvr8bwu+GMUrADDCtFrvcIcJn
EeIp9eAhW/xi1zs1j472C9W7LQVcDKGybrVZtZneaXGdvvUjgMrnI3TiK4x5grx7gtaI6lz3MrnT
AiDGRa7xyXo99SiaY8/7s+VsHG0a+VR7ATwSsUsTM/EQkNAaQ92EycQX7+HUUxztFxy2UxiHHA92
pYGaTH0hUbsWDVlEWaKnT382Vkf7hkmC/Ygfi9jF0ml8Yqdawz80TOX8cmhabCE//5qPWlSszd+7
yvtXEozKC4FndtxukL85hp2pO4/bkndRjgHOXaE5lPVGq2C+33T5OFV/OBfmVfTui7tYl4YlQrat
LinvPdIfrKWHcj+ABxvBtvz88ebR+mDt/2ZfvfsWqx56NVh9teOSVkbDYjRhAq1R6hZiVeTG3Pwz
XDV++/zbTuwAxtEO0JE/bYaIlXZtI/xyHQrU+uupjcuHP/v8o7phEJ5u4QtE2ZpRWK9SgQjPxvz8
K+bsqd9/tAVo6QC4IBOxSwKUSAFQ0KoHW1p//utPHANYx/ztjVdDg4ZbT6tdjzQMtV8cGcmwNv1S
eQ/5ZE/wQZLGQbhKOecfuPL7ZLyF8P++OAdOrFskGH/7/tKMOhtwld1HdMEznEDzR09KLWAuis4v
vuPECM4WPu9ntatpniuR/++cuuqxRpp6e4/Dtffrz4bwaFMo8y5Df1LIHT5QGVqotrGDNbatTbiA
YoMQzGoSiXtL6BsoHWBtvXiha719/uUn1pI+j+u7tRQP2GlIm0IDDbFZYJACEWSXZsSY3SDy7bU7
L1bYl3/+ZacGcv7zd18mNDMKvTJnKtrF9J3kxOhBr4cp/GIPn9/HB/uCbv3942mjaIkcUA8QN6Wt
ukF/Kka4TzFGn6WsHnI32X7+HKcm3dGWUAQibsf50PadDuWINaCYR8ciKzhG5BOr1Z99zdHOMDqY
Ett1x3DpTbJoPfmAoRERlSL/wy842hqsPEwbKXn5KpgVnnRB8ZOxgq6It1Ovsu+fP8bHrwUxyN9f
C9pKp0oq7uW9kxclCnGrg45bFb61VFoRepupDy2Ik6Wtf0WE/XiiQYv/+1cWfmJWlkF9rqdGeQtJ
w0AC2mEv88VM+3gCQPT9++cjYEzpqHCHEWNUZ4suM7x+7QtTR8HbDLZz/fnInXqMo50hyi3YAaEh
dhZgGrpfsqgt+j9/+BBHS78CjBXBvBrLsLQOpVdXsHlLdV+NcfJHdz3yZf8+TlgDJZnuc111SwwX
tJR4VEf1d1qTqM2fDdHRmoel5UvNVGInBvSlNQFtm1pi6vr5p596z0cLvWNFF11U8wIayzqY7Cbg
/fHSqqCcf/4Np17x0RqPNVOiRWemJlksXwtd63A71ZLy8c8+/miFY8eOfUcyUDcXY3VVORqCbfI0
v6rETiztY6kUYTSGMLlg7sgz+TWRbrSUZbPKMWxDxRVe4PX0BUHow0AG3/SPxU5jmeVIqErec5le
I2t/JhB4Y+LP22T9ueiKvYjNXxyi2dIz4njxR6N3LGlKdTyiSoTiuyFNEO5p3+nZ3X7+0SdmFojn
345CZTcqpNsD6ubZLeKECrKm0IwFvjnaF+t7/qh/PQ59/2h9twNZuBg6VrumJQs5UdNKWQ02Lybh
hK4tXz5/kBMT+FiApCqtyxOdMfJjXS0mlAKLpCrk6vNPP/UMR8vbC9DmWIJSv5LJIdXcFHdiM13x
sotFEkzh2edfc+ptHK3z0o26bgBv2UEtkTEdv15cSW4Y+GwZepv94XQ6Wuta5+SNgbx0B/t8bfZt
uXSp/v/wbR+tdGkJ34sbLFP86EoY06EcseEwBJa6zRfv4sSbPha30Bayu8DtxQ5LAcNC9xsO3aHE
zrTfff4WTiDFMLL+vih8R6ail3W104pJw/cKmUU9ZycUEluBITfzW8v0Ysx5aa0ZYnLvaotMA6dt
hqfPf8GpRzw61x0ixIy6rFgySoxs+hWeNaMef6GQPLFbHusxcCZs4Q8xmU1yH6/+H2dX0iS3ymx/
kSI0IEDbmlTV7al9u9v23RC2r43mWULi178jx1uU+ZpSRG1rIQrITCDz5DmoTIM1IQVWG0T1UwTy
tXSoybdGz2gwuG86RgRYEsC/gsTFgPlaD9ZznzWgh4C3nm4PYPEbs20h7EAACMBZfY7oAF4OEdbH
OgVpMZrDVXx7CNuWGBEgqXr0hAiUJwIO7oWlKyOQvFVyw/FtW2I4/hA24K4OkSmJqM5Avwl2jgGU
Ml47xtVS/cg7oGluz8MSyZjh/E0zM1c5PfYiWRCOlVb7lK19OZLIF2Bk/l9N2Jq8X33ljaj/P8ov
BLqSxdoKHvjCPw9dhwbxpf4KTNYDcLVPul2Gc94O4Zfb07JYgAlbL/spSCbAd85J2mRsv0DDctlV
M1cv6CsDefTtUSxGYMLPtTOBzlpi8QCB4Hu3keTCUWzciDu2r6/GcfUsHXqSuGUOE4Pvs1PT1OMF
oKf8Ph8x8eJuJyYQYCIwyxF9JmPVQehShwkkGuatS6RtEww/Bz1hOAaA+J0XknrvADBMPkH50UUr
ZVVvdXTYFmn9/WqRfDZkHnSNi3O/tuZJPHOPayvFxiJ57npOvWG31PBzQP5oH+R9dfaLqHqaQomR
sjE/ly7X7/x87ONxVWeI9AiWygr68rzqxz2Y/dPvs5MMHjJbFUsPLetSMHl2AUR0eBmQz33SQp6j
zjjLDnhMqedJd0DL8JzEwMXkD0w340uRauhduROgEwUB3zVIK36Oqu9epk7JcLeQwKfoVMO9fD9F
mbvnmRCoyBbO9D4FrxvEJRt0hRxKOQFixXEheqhG4nqgL0qbhzEo9IMveP3RIyAIKJd0/KorBvog
FzDIr205Bx8TBdhqX1Dnd6FaAcRWU9InIFdDdSRNDpEjyfTrNLfD66jn2j+G0FX9mCtdvMgl/Bcc
s+6POk+XB4yd/VsuCf/iDyVY0yFrfE5q5CWA9AH91zTjEhhGIuaTcs9J3g0xCkzuY03d/MJpAW7I
wVmqU6C1/5klhP/XebR5oRnaYsBEMivkqCKwDQiKUu5OlyuvG4GW3TMQJyHaUQAkHXeCD7JBV+BA
f4umYw9+mQGgWDggKtwFmaCfIA3DT0VYJ09SJGCpWtKAv5Y0gD4X2JprMM1OpfhVD2mylQ+wOEho
XCwA4yVcg2ToPKDufHAqBgWPJpLHwOmHjfuX7fISGlGkinJHq94tzjINnPCBDTyHcgt4mtrYBWYK
xbGBgM3VH0knYmCo0exUa0fN52SpZ9hsILgONv7Mmlp5y5mMY63pZygxlGV1bqQenofKTz8ggfld
KOjJZakLGulGleiII00bfRBdQ4uNU86y0H8ak6+ixILUQZWiE+NMs9KNGQp0pxptd/syK/qNaG0b
wrjohpVShcrT+qx7oGf3DJROkCMV5BvvE3Co3j5wLIOE68JezaPvXA6kVw4sI/dAA1YEw39yJcLR
wMRtVWksEXVlcb8eo/CAsJp86IpoOqIRbQjY6IKvljffbs/B9v11bldzGGrQhkHhAAyVLs9BXsKH
/ZCgc/721y0mFhrnwSImBbYgPz9D6+GL8JN6Pyj0zg0cyFx/5YRDDWM8gY8PEkpZSTYM2zYn45QA
U3g6qD4vzo07yVM2LV0cgvpk4xRaXfUNtwkNtxkhwERbbwQ6pWSggRiBlP4vRbPXU9IGJO6gakyB
rQYqbWMNbVZm3AkdgCqLwNf9mUDDItsXTQu+FJJC0wH19LJ4vb1TtjUzHMYLUwXhiaQ/53UZQjGP
FZ88kM3/uP311VrfWDNieEpSkDnkUTKcm1ACxA55dQ3SlTzwd/mYsWpfAyY/buy+LQtEjDhehRTi
9SBQit0M8iegbkI5DrJiuki+z0Xy0g/zaU7r5oLGsAdFhqfbU7QsIDEiO6THMohSQeW4Woo5rqXj
xC20tjcmZTGCP937V26ah32Uisrvzi7aTdBVVoJ05MhB7w7qulKAGPH2JKxrZ4aDpkGHR9p0ZxLR
8VFNZdt+Vzl6tB850NziQa0ZYBBpRHmFDB5oRy5g6k2yT2Myd3rjT6z79IaxrJJ31yEJamnliMJc
fa4Amf831cCb71iLpvxWI8tdBkMLZRw6nDLkdecNp7bt3vr71fqin8JzU5S1zrJtybMHubGsiLZ8
y2b9wd8fF3Ua4DnXJmd0+7B9XovhsPAgPY4ouKdO9OX23tlMxIhLYZ+OIVTb5DnX8Df0mybDtwLt
KORQi5Js8EnZBjH2hg9jiE6fJYrRGIEx2iIAl9VMdlDsqA+352HbCjMSqRIw3YFE8Syq6ZUGgfNe
zBHbOO8sexEYkWguhc+Igx5hAeWUr1MN0BHu/f6QH1Rdt9MpQIK12ZiJZbH+MN9cGVXU0imHyjKP
2yqloADG7ddxdLCTUTBt2K3lMDLhrF4AKAMIc+R5BhNC+ouhMacBy1NTqdhxKzArtMjkj5dZ4W5y
e3tsI64LezWpvpR51kaTiFOnhRheD/kZkMdNQA1M4FKM9uDJ4jnqg3TaApFZDCIwYtI08wTs45kT
9zkAPfuBT9CRAF9Qv6WAahtg/f1qSkk3C3fOEbC7yuUB3ipgCz+A0abcYouzGYIRADJf+10Dml70
e5HhlEd5dJbJOD/ybLozgAWG97ehX2fzUmKR2rra95CpOWRoeTze3nTbChk+GZKUQRDIqc58Lr5M
U4YDjqpqI+Np+biJJNXTnCqfoCUIvRvjx3BR0akvI7ZxfbJ93bgN5Kj20FwgZeCwrHuc0AVyHtBp
t7EwFgwmX+Hv17YD5dwydEXpx6Ok4NFm4JL1GyB5oxxo7KTFXXBhM7CN4JGD7qXnP9ZgE39g2ZSd
oefQndM55ycSTV86uWzEBEuI8w0PRaeICxU8Xp6RPozgnEyoH4OfyqccamO/JpnmdOOkttj1Hy61
K8fh4Fzoow5JmIa0/j4BN/J75nrk4opU3FccNhGklQQFNmA0SPEQ6OOh+D+8K8BW9yyl7n/fNm7b
LAzvRFIGYANEzjNRSMQMjFaAAhfueRmjcWNLbEZoeKfwlYt6Jc3OqgIMBGxeMwFrNiQV/Q0rt+25
cS6XIPFrmxkDuD0bX8OJBmcH1yVwcOXhxwLqSvHttbJNxAgEWap9BBkxx0PeJRBRqX3VQspn1Gxj
pSybYQJFa18sI0WT2XnSlP4HtUHybiyYh0xuCUq725OwjWGEBOS3GkoLAVL5JatOo0vQM+uoBdyH
6Bmk3+8bxAgMrJMMKT2BHfFqaC1EtEKLlM8WUKYHkgfscHsYy4asDATX8Ye0gJj4oBk7B2NDjkSN
EHR0Gb9zN9YVvHLwnJJC1nOXnUOe8XfDpCGnpXLvqcha+vW+CawTuxrChxBurioMMXf+9xayJjvZ
kg1uRNviGJ5dSDVQn5XZuer75hOfOVReSd3fF5pMzKeagVzsO5riLG+Z3ic16RgUPB2oGESZ125l
y2yTMFw7k0S3TeOkZ+om4IDPOZcS2hgB3yrZWmLHn7fg1Q4gYcuSLOTJWUhQzkHXBMpl2Tsyzx/U
NPsbR4UlE2RCQBsI1qBtnyaYRfBBe+oX+iCh1CTGQ8u9L73jMyjQ/UMc/XzbrCw+bkI+m3zC4xVq
cOdxooDMJ6MXPLoE/b0umA025mTZGRPyydzQL0AxnZxnHVV7LTQI9DuuL7dnYPu64dmzn/kzRCrS
sw/pobNX4WWHwnOwsT62/TA8WzoM3JmFRIVJt1FxrGc6kIc0GcmPwQPE+ANo/NOndk6ifxd044JU
buFI1p9vT822OeuUryxuyB3VTBSvlskDZZXfTc7TgEbpx0pm7OX2EGssfyOJYMI8PchcgF7JSQCd
Ab0cZ7+qGcyzchm+RyC+3S0ZstlkmauNI8W2WcYBD21EgFqQlDmjEgLqVE+NX6Il38Tq2z5vxIC6
cNA8XsACHJJFjyGEjA9oca43cFOWJ92fatvVdsyiDWXb1CBMz71P3Vx+Cnt0m0s3+JpodNP3ZGOc
t7edmRjPBoTfBC39ybkGofQBkrrDzhXIg0AGr93YB9sQxtFejsuQotkfz/sKCA30vpfiA0gEoG4u
6rHfIlS2jWKc7R0h/tR0YJjPXbc9M6g35ccsKqEIOS5Fv3GBeHvPQUn0t5MoEOFOAV2cOAyGBYjR
9l2glvtQw2xts732QLDI4UkHpb0YVagSffvpR1DnZ4dsES+3/c/279ffr2yqnRB3M44B/H5VivTc
7tLPc3vXNRScs39/vSsaNUEeLIqTtE3fBbN2L60Djaf7/rvhzOUsC43mLZB8DiU9sXChAHx05eG+
rxu+nJY0RKWokudgqH/zuqj3nHpbuVPbshv3cz+b0GDl9E5cQSMgbkQKUU13Sjde6ha7N5GcQdt5
1SjAftr1gQPEFRvn9uBAcgWibgkrtwqTlkmYME4UB7VCFw1yGTTwz9Dmlse6V/+vHm3Fvti+bjjv
iJ7eIMrqKGZZloFTN5KxKv3qrgQpOtn/tkyPz4MehEAA6lpcCsIpA1EM4+3kQzAUx8KGidp2wvBf
qX1/SgbEObqw33Iqc3Ateu/BLL5VubOt0vr7lf9iZ3vUZVN57rIcbFFQtDwywe9rpANLzN9fT6ts
ah0I/qFc5qmvORmzYxeCbV0nwfDpLjfjhhOvdBpFCuKtWDUK+emp+dIvg3fn8hs+XDchWuM0Pt56
8sXjzSMpxSsB9vf2f7ftruHFYqwBZIoKeW6AJb70wDQ+4g6mz/O0bGGlLUOYOM1oqQfNKl/Ewaif
kqV6cJf2UjT1FujbYj8mShOUYTkN0jSKI5Xl7+qmBN9l0DmQvbi9RLbvG17cBnJCWwpOxzafw9ce
WmWfh7ZXx/u+bnhxRYgCIRjF+dJp+Y6VS3tORkCKb399/cr/3k0ZM5wX0gVqmWecjU6lwHVUOCgK
NWApzpqHSnr1RiSyrdD6+5UH+5VPlJc2sFHQGAD5Dn6anUyXeYvA3/Z9w4f9PKmAHulwwld5ehFp
/l7pND3dt0SG96Yg5sx8gSPASwO1q1QPfJWgTxMi0h7UGhu5B5sTGG7sg8PNydCfACNyh2811Mb6
932ZQIUgxNNnq+PMtlCGN2dFAxacMRUxiHMkxBnHEKlSNm9s82rwbxiTia2k0KEh6PnBSoUDuYRV
B86h1Kn2Lc+gqsDzl9bjYuMC//ajipkIyxCk+xA8AzIpydL00Dh59xABx3SB3E55pF6lLiD2WEDZ
VwUbjmhxFWq4+QJuqIlAnTImIf0cBqg1DdAuAt3fpzQCTddtY7NskAm+BAuNm0eQFoh9nrbHdPTS
QwHB5A1Ttn3d8PYAJFpFRhInnoYlOGR9BI54MEduXMlsX19/v/LyWgkofQJ0GE9dA+5pisavqQiK
Da5g29cNHwfApWt4i9JbUMlwjpFRrtQebeMs20hyWAAHoAv6+/9DdIckTMCkAgESwzr6MkS6PUaO
fizUciYQhTxAhPx5WbIHV8y/b2+4zWcMv29VW0c6EdDanGTdAaKKtp2HQeayP0DXE3zBS8gCF6o0
4exvTNQSaqgRBKAVGA5Vqpw48afhUwSN47NLnPazV3Zb/SkWXzHhaKAcC0DoD8q9dCkaEIMPfqn2
pejpNx/T+QBCyW5j/SxVL2ZCJVsuEJ81bg+1C3nTz+3iQwcTGP9y+dS4bflJOKTxLjXU1jVIkFhT
7nqftjP439D4H8tVUfe45JU7fZZjSoZDQZPUPQBnsomasliuCccRwzKomoVRXMkBdH7eqp/a6a2G
QstumnAcqLB2IYqKeAgF4ztnSB7ddHwAOeFdeWtmokS7fkGyVBLYJ4D//3ZDjo41lw31623zfzv3
x0xMYeTV0vPqOYoH6R6JJj865qBAkT1noNHdhZ54Gqql+eCA/Pv2gJblCo0QSJoCrxWQ7sZ9AJXm
ZP5AI3AdtnlzXwA3YYYB6uhlUw5RDP0edfZDMKc6DpSH7/v3RhBsAS7vJVDtMUh0oQTAn2jhPOFl
vZXgt62OEQLB2BUqkJVGsWiLz6NXXpypOoWi3XBW2+eNYKfSARB3nuOeJkaIJE2QMneLsdvN0EQ8
3l4hi7OFRnCjYK+dhxoz4F7/E+K4zxntNq43ln9vIgeHKQhdMPGK2BE8OLK2FueJVNURrL1ywzot
cdPEC9YTXvHCrfAYVQl7DpWbngPmRJ9YN/+gIJjceDNaDh2yzvDqpA5qAcX5Bmgg6UrvCMprcB21
EDUKoJR99DN0dPpy3DpXLTtC1t+vBuNJIlrSNUgeNon3zQ9Y+aNNBdu4dNg2xfCITPSo0/noEAjR
Sg0NZojjIJdYx5oWWxc/2wQMp4iYrIDhFhwaK7R5JoL6H11kheLbBmvbC8MnfEoqVTmwqk63IOto
xio6z7LrkcWV0wHiOnmxaxfoid8ezjYZwz9KUKznJaQuY8hEL3E3N4iABak3vO8Pv9EbTwAT05ZO
KAIrWSCeu3X/K1RzEV6Im86/dI6awSmTyyffbY508dJPUdAyefETsTj7OVr8JEZT2082Rnn3Lmvq
8F3keBDkLikZodeju/A57XtONv6qxXBMRFxWzOEIHR8eo0yaflFtFv0DKGuPRH0/V+fbi20bY93z
K9OfZ2cs85SJuIR2xikiI1h4STUdW2cTU2QbYo0kV0MUQSszaKTClVWaQmRJfugU++3LbOPabYlI
JuIt56TR4eLh1dNBJgjs6DskUPQOvO5PIwgZDrcXymKVwfr71SzyydOCZ0hyMM9huzyc66Obhu1G
uLN93YgR08AyzytDESPVgbtEKd1/hMvaz7f/u8WBTbgb6usVE80YxTnJ9qHTofFIUrabmV52KR5C
vSdfb49km4cRKhiXQVrOCNsMFKff3VQOJ79JxD/3fd2IDCMkrxyQoWIekr+GYTN/HAVPnm9/3GJG
JrCumUjulh6OZZr4j0ul3gWB/zii70wJsgVttCyPSdQIbucaugm4ejno8zgx0F+9n/UYvtyege3r
hi+DA8b33QxXrygg4AOHqNyuaUR0vP11ixubQLlZT05ImhFQVjENXwLwTX739eg8tp3TbuXRbWOs
v185mZPWmvYq4vFcdMWlLkEkP4f1eKyx2RueZhtiXbyrIfJSLFUNHSPkyoqHkFRH4hXfWNkeb6+S
bQ8MR1bEg1jF0ERxoaHNJ4uhuIgmdzfexTYbNc55jlaQlua4fLEsJw8zGFHfKzA0XUpvAdgFiaQo
vj0N2yoZfgyZ9ADozBIpXdl/L1X51XHdd2h22QIRWx5Vf0SLrnZhLADDol6OaNo0Vb3XIeDruxSi
U1VcNXkU7dFul4YX7I/bnQS6DKB1UTXINdyenmWXzBo+FZqE3gz5sdrH7TIqF+dd2Yju0z1fp2bl
vhVRkGcJYfGKwjy00gkO2sm9jRPbYgMm5i+CHuTodwrHqSOh7NszPFPmASrIdH6ekV68Zw4I1n+7
CeQROk84msfIaXXf1bDos6unZeOdYpuDEanK2ZtTxuGExCkuMpuh7Mqcc1SgA0kSKBDcnoNtlPX3
KyNbJscvSY6qii+rj52KXqKy/dAI/3ksAPy7PYbFkkxeSCehU+R3SFeTMmqPNZQ54y7quo2rje3r
6+9XM9A11V4negSrVs4ogZf+MaHp631/3QhVaOBRtPQHFk+q7PP9UkIuHsAPEHRurL/t3xvRSqpp
KScy8jiZZnFM0r6NkzIfnu/7+0aIapyim7Tf8nhcev9dmGsISkKeYCMA2v67cdVAdnOWOfQ3YpXU
6SlLp+Ko+nlLP9vydRPfp0XXQ6MI+xp2XR7TvvHjld91o/BgsXsTzddXYB/vuORxzfinoPAmiPFE
7wnLx/1Co293Lb8J5yshb+n7kIyKW9FnX7wG6g1qbJqNIGc5f1YVsWvD7wLkLpqMUvTSO/MT85MO
OrKeegR1VHffDps0jb47uqpxE0S4ngf9rqzn5JVCq2orUWXb4/X3K991e7wde8g3xVzNI1STuy5V
O+Afu+fbG2BbIsN9A5F4jEikCSs+ht80qcl5ybm8NLOWT/cNYTjwIIeWoBcCRw3O3n9Gkooj2r6y
QzI1W8hT2yoZXlwzAsGVAA8G4dftLlN9v5NTs5V5fvvr1CQtnCpEtn49AQIJ7SUW/euHkOq5vThv
exmUFv7eXwL1jSKb8XJW5QChwi7yk0vqTWNczwNkVKIi3Dhi3t5oakLbJjnm2m0wCSS5z8vMjkvT
fovK4MftedjWaB32yk5zMZfFkGs8PUEc+gpB4Sw7QVylKzbO+vXG8L/5Fhqt4159v9dVoZwMuSlI
DR8ch7xTfP7Z6uIbatbngi9xG3l3XrwMl/Ay2QFWShmShkEOSWmnK4rdAol6986tMByCOQIdCTXe
J+3sQeY3KePF48dZ0LuCKo0MbyBzUKlxYfCGGfmYA2RhgIoCwS+5T5kCpdq/N2PMO14MHcfFi0GH
rG1ctk+icYscy2KpJuItD4CS4RLOjGJ3sh95/nVxwy8MreMb62/xORPr1gdjBhEi3H0DRj7PVT+d
IPH3UA80uDiLu3H2WBzCpChs8wE8EgPyVYN20ETVoUnNFRCduO1uf3pN3vAHE/Mm1EKLUigUHvMo
kaDHg2p2PEu2NDvqgbHnkXvQWgFoGfINBeRik13VFvS1aSKn+432Bv+rVA2oXwXhzSUDEuYnIV0E
uaNIlff1yUCO5m8zQd+vGjgUHmLuKP0QlYTPOzUrtdXfYFlik1FryQnVUDEPkSbKkVzh7hJCk88r
3ePtRbYZohHT2nIMplLPPK5q9KUeGPZv3A1hRcddy6AosnEEWKZhEjWGIAWc0dKFdEU19S8i8Kdv
pVb09b5JGNGMd6uGu/Thq23yASaDhF2QPibp8Pn2923/3ghmEHhyaNNXPHaLhYLzg5avPYi1NsK+
7euGCXGIz3gu8EJxErRQnI+iTKp9o5iONhzJNoARytKR+kUDsp0Y6afoFy6GyzOvgunl9uJYLMhE
/EGGT0GZHLjXZuHNQ6Ba9zhlJeCFgtO7ntjUBP0J0OygPyFBuk7kEiKsGYDZuzZPobF9ew6WFWLG
DWXxUZOL0LMf12BEidkMZYeqTLfYL2wrZFzRIV0X5WIEqLaGiHQuAzwyIFeWbJFvrn/yjTBpwv4i
t/BH5lZhDAHRC4Vo5T4p/Jh17UNS9vIA+cmn26tkm8e6elf3kyCpZjkJJ4zRNq/i0kHxIyfE/diH
ur3TmAxPLlXm6LTocKyrAlrck+PluyJtIwjN6Nn5ensekWXBDHcuIB0bJIlisQ9J1ItaAvLLH7re
3TcTOzrRgF5q9Q86u8RO1WV2uj2oxcRMPB00HIBF4RjUZTOKs0E77AOn2SpnW6ZkIuha0pLZX6Fm
g/cqCg2qqOEcJUhtT+QIavMDw9O28zYxmhZLMOFzxeJnS19jOEKg8LCbBgVKUadjJdhSGdmI6rYV
M9xGjx00dmY0Y5C6mE4p77tz2Pjq39v78aed8g23MeXqOcrAZII4abxqxkLq97Soct8X3yG/vJsE
VGNH8jj4zUV3/a6W3TuUte6DqVNTcL7UeMapjK1DLx6qBEG0g4IFSKz6TtxpboYj0SUtmo4TCsnZ
skGqMPhP5NF9rEHUBNelQ9DWweCReCyL9ghWzH7fTaLY4VDZeJ/Y7Nk4ExsoWy4DGJfiIBSQsyxO
InCbXR1m58x3ob0zf4g0P6TBVgrCag3GGYmL49AlHXKSyF/lNC5yt6qPq3xrswu0M2f71M8dscub
LNIg2+9qyPQKjX456pb1i8r9DE1nyhXLXVAtaoLuCjz2S3TaI+VIAe7LMhBD4+m5xdlpcS0TZxei
5QIouYTGrepOOOhec9JvpNRsnzaOUrQVR5MOkSst6LwcQXY07ftebeG3/0hTveG1JsaMulW7EI2r
GHrY+AiV6LyU38D5BwIXDvbfdjemjveJyrRzdoIRIS4QA2Jq5yady3YOdVxnD60uLzykuve9U5dE
4KfLUz8cHjq9zD/cgLOD49NPoRi03GncUuu9AsUkPd4OPJbYaYLWuhSAMiflYVx37dkTxWs6QyO8
9sMtW7btwPr71TGd1sylUUbWAcafHrZ5h5zIfQ1CNDTiSr6m6qSmIXiOevAT8p+llv9EHv95e3Fs
/908miHc7kYdnvUTD3v07Xbq4BTuVmP1enK8ZTxGVEEW0PdY19EYshDDRySH8mQ3g1L2UINi7biU
Mrov+prAtTDtM6ZDhpvSRPwfLaqP7j4PJGzy9jL9KWG9MRMTvoY+UWBiQWURSx8Sl0cnrMZi7wHR
+eyBLeVDORcLeSzKoRq+QO47k8dC+9WHjCJyHaAaAmqVECCdBYpJC3f2gxy7age9yCmDrSQQKA4y
XIkP0FbqKQRGFrXV4GTZARMT5yS+TIkIw3gY0tfV+FfzYXKC/Hc23feeMiG6sxQaguY+i3M0Bmno
PUGVek98Z9jSNrAYqYnSrYMpAnAT+ep+ICDyxY3nUiR+sHH02b6+xo0r943ySULExQ1jjdQiaOmi
6gF8u9l9BV1qIvgWcPvhqFtfm24mf6qmQ04LuWR3i/XBEt6IESAYTGmY1BzizCJsp9oVP1CwaOcJ
976aECVGkAC5NPqN6EBjkeAeslNgJfqWNCK/q5RIiRElFgblvbwfsAGlbC9BEg57RodqAxVq217j
otFAU8mdhz5EA1swPOh5KM7Y8PuwV9SE7EF5rqiAKyZx45HkIJwoPHDt3vmQNWF2vIcmzVDBdqCY
7idgqs5KufPrKpUPeTjS37eDm8WCTO45gOA1Ou5QLxv9dvqHSOZ+Zv6S/gTRnayOt8ewpNr/R0+5
hOR7kSNAdx20ymvIO+xytwZXsC5zgptdEv4aI5l+HZnypo0xLTtvou8AhkOZHWdzrKIkafelBwZw
XJk78uv2nCyx1cTdOVNb4a2PSiA0D1u+68Y+DPZE6+g/ymryvACk8Hp7JNsOGT6Otlq8lZIOSck8
HT6kuNH8S4Gk/SxyWt3nhCYQLw8pE23joybo0PESIqeH0pqXx/dNwHDxijf9Uro+JqCqsNsnkxIf
QG7G/+W462+c0TYTMxwd7ScphWpoiO3OGBrZqdS/k9onZBfqZmEXqWUh3qsOf2SnAU3akoK2mIGJ
zit4FsCwFoQvST7Spv4wFOygcSjiPpzJ/e0FtNiyCc+DPCCP0koh50S96GNQjuTUFOEWnNf2deMN
ERFSwpJxg9Wjl7zjRHrnMQnzDT+05MtMeF7Sl/NUVV4QLxUb9yN4Rh8oibwT5LPHYzdE4hRxkd3n
KiaVXUBotlQgZQd0pCmWfZKk9XwAD2kKgl3AMrakiiweadLZgWVsBHm9DGIOZ1x5N/4J8qLYpzO/
zx9NyeOCyFBncgriLkyXS5OlDURwyBY7m23DjRNdFGL2Rq8isVvnzSmfACJnym1P9xmr4e0NePeh
1VuQeG2ZbHd+OnnPM8SOtxp5bP/e8PS8AdmrI/H9JPhMNCs/EM3r+/IAJoYNKIjeS2SGa2Y3USCP
yK9+FTq+a2FM6BoS3mAA6nDTUanOHr08TdFLX9ONv27xM8/w4qmeZ6+akJd2+7rU+0zkmgO9Vms4
AyFLeGLuEH1JJn/4cXs6loYFapLWCUHTUXs8iPMxrTlw7SOYGZBkdabdmq96P9a8hPyAD4nG/tAE
IyQwwMoKuaBDnY5k2hGoEfRHP8FbaRcpny77jIKwHBeDDlKyInPB9ISu0eCBl0OycWpbjMddf7+6
7jtpVyGVAel5NAkNx0W44aEo2/soT6gJuksyMC1BrzWIFUOhbzc3VT7saJ0tdz4nPOPv9wXKVKWr
EHiGrDu0Xk/2TlXNh9s7alkcU2zZz4hT6xAGo5U/ndEUWT6FZX6fOA7W+O+lLxRn4I1y/RjcNu0B
4hzDQ6VRPsmLbItszXIJ+KPXcbW7qsGjv62JjzRe/nEZCUBmfvqedv2zqIAhLMnkn5rNerzlFPjT
DH01WjAChkRZFcQg1AkuanT8/SxIeeaYVXx7Ryy3CxOPN2WonHRgjAf4OCrZnlR58yVyRd3ugyoD
gSBxab91qNnGWhf1ajo9KHT6sQy8uAqL8cDdMty7pb+8DyCD8INPwbJhZZZlMwF6VA4imwXz417r
ASUMMIsMOx71SbBvhqKf7ou2JlIPgvHD1K/mplDiPUN7QxwSYEs2JmFxFROkV44uGrD6wI2dkvN9
Qig7YG+2wLu2rTBu/EU/y56ihB9D/qoCocjy1LuTOkAtAoXSLRJ42xRMf3QK1kPWx8fDeyYv6N6v
90wE9ctty7V93bgFLDzJSVm7Xky7bHppSJG9z+dySynOctiZOPmp4vms696LedSlO90MyDIOvSPG
ndNL99lN2mlCg7ojNlol355NaCLn08APl2xSGE8pQBLIWO5RZh42Cu5vb3doogFVSKBCmQ1enA9p
cSSUPLZFeFJhsuwYAwT0nh0JTVzgMkjOi7nx4taR7T8LdI0/hr3aypG+7dWhCQbsauZHrMQclmJJ
38+pwx/d2lvKHbqK7kP/hCbdnUbXxQxVGx/Xbkk+y24o3jfU97/ftz7r3l/Fv2TkU4N7ixtDor04
lch1Hbwk39JDsK2P4dIBDm0PVCxuPPeVPhVRVPS7qVvEA8RG0CRx3xRMl144uMm80Y1V4YkDhX7a
oybTfdp5oQkCZGEne6ADPHQakuaLdHT1gna9zVSpbYWMez1XdVhPtYCPhaqDNlnYHxTE4NAEmLkb
z6q365zQqvl7i1mY4WFbKWyx07CXGnfS/Ty1ckcdNT06aVBBcs3NH/pmyl/GYNlCmlpmZqIDmVPI
Ji0RC1PoePi7rm3DH9HiDcl+hnjdfLy9+ZYoYsIDE9I7EvRfOJKWYLl4nkqPDrpXTkrL7lhNw7iR
8H879oYmTlCnmYfnhOPGXg6JxrMuIXSLxvFqzI9iZFV7BC9B5oMQeL2i3p6aJfya8sY5mPGmpqrc
OIWiJlJHYPMaxqQ73fd1w/E1YxN35Ur+P/fy/zj7st26cW3bLyIgkaKaV3WrcW/HjpMXIbEdSRRF
SqSohl9/h+/jPjjYwHkqoFKurGWJnHOOOZoHbUn4Jo9j+y/v3P/22f/j4Lt+bOED19NTmDhTzbz7
i1hO/19+Mf/bM/+PA8/nmVrof3FmdDKd9oBk51ENHrrEJL2HidT/zTCep/9RzWcFJQIdW3oyYwT8
bD70txX6fwO6Gf//loH/c8PG0/84/CRVwQgfX3raWdv+C6KNA1NNl0NIB7MLaYeHfgaccOH7sO75
bo4DI+5Mev/SKCvX8ugaEzzwLclocRg1rhU8XHfQ+zARNwUcUZAaISyf7c8Mus0gjw8RrWVAnMh3
WCssXRcUUQotwSZ+WXPcNEkz3mwZa55S5o4nZCnZQplkLfTa7blJ5wGFbQpzkk5bDknOde/tr3AO
9lxl7VAM3ToXMT8+poEgQtFE2zX2mQYlX98B19nLDGusshma8xa5LicDmfN41A3i1BJaqQwpjvqQ
hQYbd7Xqp+YBqYdh+lzZtsPqfoAmkbRP/ea/1Nx8B+OFb/wwX0i5/MmX4HWhW1wM1Pl8DZatCIMo
LvSy3SpLYcMWRmNNIIDmFPm3oPmqohX8umryGHfMlGqNH5G4uuRGmHs3h89DyF/lBK8RTtGEyinm
hUlmhDHHwVa0+vjr232+kmB/TyGRrJIMYZ1LqF5TObx12fCw4s8rxK2acqf7epoWlRWzPJjKh8Mh
qI4MOmf9dry1i6WnNkJFEa272xv+0vQ7uXTwMgaGz3IaB08iczKHSferQhRqoX3aYqs6z2WacJLb
1ZBat8eHdnCH7qNA5y6IFzBY2qvL9j7vExjEWfZX8GaDvTv90k30FEQjvyfaXdEh9XAmYyB/9Owr
oGSGx4qUp2XNbpppv0qXXZHs/cGl/yQ2uphhZKc9WtK8jyUSvhtPyx2NaQ5tk8ZX1GthuuGPEWlY
ujU68rmBSx1yi8RlTOCbDmCfnxHIMl673XZl2Pd7xdjwK+m7W6tsmsdLyHPOEcMR0e7f1kVDLqhs
n1w7PcMcSoCDyMd8WJI511hC54mYP+HQdJTLJNcqkcHrlKx7gce2I2hzcPmR6f28W9dgQWjTkjkp
yxCjXb6I5Y1y9zI35oGTEJTeBRgtzlGKXS4IEy7tXlpkPGI9bYeSe3hiBzAHPrV+eQlhK5ZrA7c6
3fk5n5JwuY0Oc4dD9ZVMwTlpk7Qw3xL/FbFNecAyWhGr1pyq5YeMRsxP4fThOP8D7RZgIcd1ATNU
+A1TPEXXpr9WNdpKBUNYTYAoij7qdB5tw++ZZsiLJQ5Iy+xzG44LDp36ijTmPLCI700UPq0yReDm
6i9Hu6oiS4ZbHmU1zGKGG29oW3AGZLJZyc3RSX823j4Mtnv2JHr2MY4NFv/qpAkuvGBWn2HrGCjD
ytTapuhtNS94smQ1iTtXhkT4YpNgL01TS4pY+o+FrkMOLSZc+ZPhcZmD1z7JniZ6LNWI3Mm8w/VU
uACkkc2C/W3bJarjRn9aswlwVg24MVPPkZsWrYWEy0nunWoLekC5m9KDntnUd6U+oq5eDncUISIG
LnMYGyR/HkFBxuh+jLsul3HyoY/4bZkbqE9g1I03xbl8hbnMKYxgCpule/8COIlfJ0dsn5sA0pGJ
ZcHPEOzZn6YRSC0NmxD+I2Y2/VOG1Meo4JOl7z2XwoIttcR3h03NtXdM1BZUkmcz47ZxwTKuRRIB
wy4SOD53+Uritsbxb4+CBSt5EyviuJOWmRaPgZqTDPfoPMFZ9hrMOjhbRJXUKxMRKk6MT9F456/D
/p0V34S4QHdQKC5YvC8v/BiMKbIGWjMKiiSQt+nQt8FkgDX2Le+jnG3gKOVwp83uA6eGf77r+M0y
gbORW53ok0bAZBnhr+1zF7Puhjvan9eFJi4PMZI/EhaFv8ZutTfg7Y//sm5un0w68ZewTYVHFnYY
PrWZPe4VQzdbpHwan6K0JZ/Rsa0/WrUleLopeeC+H04bYlha1DgubuwBCneuJnXcJWaw+m5CIBei
eHg8knyhjN1mybKdLet3WbfEsnPml+NMnfU/1jRzrwvij2/JAVF8jtBHEedjuzelod9ZFtPB/VgZ
ms5fCZzOXd71+wTv/AMmg7trXsi3/hU3xH238Y95AQVlnO1YhDIT+bRMH0czb8/DtEMSwqzLaRCY
xwlZblf4BN1BaXnkjO6nNKY/G8leUrxAOcz/DIoXvhOS0lQ5ufmN0J6WsLgB5m3x/vFUvfuOfHi8
SDdRa5+cUGBOwdT5xxA0eEnipL8ig6PJEYVDqykIg3w8IJbANf7Mh+TacPoG5aWr0xFuyf2hjmtv
kymfNy4KOyNeV87YyUPMvePa7c0j+NNRycFxLVDy/ljRPwwEqHVskqkAUTi8OSKDyM809gXj+klo
BFqOegYJXmFZ1c7BPY+pRi3HYZ2Rc3nRibxfEEsKLUfzY1/4iMBqWkWA+MvFTRwFfDUF9f2RU6s+
bJtB7nrEonDHuuJSHxfUfwwhktjTyHRf6HgmOYJU76Vf2qIZJCmwMie5z6BPGzV77eVhCx+gvdBu
Hy+6m/9gM4xAqhYLzxHdSX6w5bTFaPzn1Pqi5zwtNgSgleAr/5gOaMuF9PANC+SftF8RGa2XtppE
+AYT2CHvwlCCW6yicuObAliarcVIzO+lCT9hHdDmdjiOMjPkHPMpRdL8IMpFgAkIX8K3Ed5IuZb0
OQiZvkJYAfrowo+7eJQpKi0TB8yC1M82WUZ8NZPU3c62etLT8BKB35r7ZT+NrQrqFfUNHJPmbgUr
9WvfvMlR5IMziAldTegU17OR/Nx0lADDh6Yli9NRFqmdkroNFmQyIkmnLZGx3Qvc8oeYnvRAcC7m
fsOKbkSWwHDHNVPmnEK3Xvf++7hgLvxOOj9a/sj2YJ6gGYCbZMEHmzzjJVtLSm16YVn4Pbr36nP1
s7jEnfJnMFGP6tha8yeIu6lIdOoe0zViV9r06fnovb7MGfcvAaPRg6W7fm6Q0ytyunDyt+mtft7D
qLmHL2dck2zu3hW0smekZTbPSN1dygV4x0OTdeoLXgddNXazv0szttzAcrGFo9CMdbNqxqloApHJ
3NANN8SU+hfNIji5pWq8WY91syjLiBHffJDdBG0TnGDss1UbzJefjqPfSpdJH+FmnN0d3nX6btvB
/mgn9DeTFOjEBdsgzTsmHOG4exOhES+Ll7Qa1yOFOpbJAk8FfZ9QQMWM1ewmJZ7Xy8BDvLLHftfa
qSkdi9XrGvbpVWre9XnKO2hYUMlvddtPfe2ZHspWtGnBkoYWEGiKEh5ibQ0zKI6VN3UV9QO7jBmd
qr5b/kwNaT6U2/cPubX4PbWMVjHCaf9m8ZY9ZEAE8Wa44XVBXs2zGQdTp1mjqyFT3alfhqn8fs53
ChFe6CwSBYJoQ8527+aznB1UbJGBzQ6LtysUzBLNjgeFFUvyqkO8aYGWZy/NNEZvLPDxzYqzW6aW
6ftpXeayJ8uGPcQYPi5g6hf225DODVsCnmBMS5fE5ClLeHyWC7ZQuVcZrsy2aeib7ZdsPsOQB6nv
S7xsFUJ9ZY8k02Qa8qyzwc94gZtR7iEgvRMiIdcxEBKqwynYctqs7aPwG3/CBtl9RvsSvG0hZzdy
D5s/O23Cn7QPsvCt560G4HtIigQAe/TkdzLgl1nP4dGoghC70N8iC+VR9nvW/e1CvU53fThNU6UP
qAThTAxXv6LvOHlHzGsjMZ+0w8+eDQQ6iBagzTVcOZFV3zrV5GjWWVSyoXX7Fa+5nK8sRfhoQY3q
eJBPrBH/IpBzcJWTAYpD2SX9cUb8ZBDlNuOmK+0BxT36VDrN1RZmUEAMumsLF7mZnpFeAJ8Oh0xn
9UUHZJ/f2PUQzVk2a0jyfu3X3wnyTh+GZOHQis+riG/a6Ih9bXYSirxH39fl5oim9Wn1EXW/FmDj
ewFGCfokrewiLqnSWZhvJBktqJoUNUshRA1Bk/23cG9OkwFaxLbFiIS8+Skoj73Z8foNeATPBGUI
DrWdQboCZPGZOoW2Sz4lDNW3AmLKUN8eFDyIsom6bLxGbkjVVZMlnXI1knApssnP/j5qQjZA/qmz
Wx3OaAz73bjoKZIMSlak/GBk8BlfUDWTpQ/GihgrsIyVxL9ksxqRk8AZ9topi7yre8LCqF7jfX+G
ZJ+wv2ClYiVN+Yw8bMTzRqIa0b7reop2MjwJMmOPonbRNKU2Ydwj6n4Wc7HSNTYnHU5M/w2EWwJ0
mIyFGD18H7hnmOYxcR3M1GO9M8Mh5pq6MEQbt8HY9uUY5J5eDWnD8TQfdsZDEGMv9ovKZBReGjkt
6T1ggKQPc2k3mhVbthGbO4bHloNHFCOo8RC6w/g5ms9uSg51d3C++HsaK0SI5z7ouuMvU0x0RUNS
XAhEmTC9Dq1yaZ5xh9hbbP3FDD8cXO8V3RdMBgFsMIZ8IJ08z7RpQUxHm4CYx210uLvgPNxUkhKw
RlEJcSrbfkUdXjds/l58ywLy/h2TzWpHQzTTwSAYxt5jih5d4xj8kbG+yPlG0uaOHRGVZadwb5y1
9duaYyk+DnjbxYaXqm+zuDqMsARoB1f6koKKHPxtEPNyx4cxsDlDKjAap5QvHb7TBD8iL8PsqAOk
QlEM/aHq8Xr7bF7zeHbZhtM7wWsDN/861TZcln+25+vfxcBJudxgWduchQIt/D7WhKZXSuHuV4DN
v6852ji23yL/y4clsVOn7vp15AscJFI5XtTSjGHl9pUphKiZyb0l4gjZK7UMdxiq+XYUq23TAFGa
MmmvILvD3jgi+EfVwPyc3rZdoJ/skGGviXGzsTWqMuY+xtwg7gQ5SHJ1aLgELA0GJIHjCCbrBSo5
96OxMv5J+nbtgNRQy4s1aLCMKJDh0doak/R0fPi1Y9E9lqfd9IWgkNB9wXQdH08jN62iKcn6D+ql
+hNyzIclhFALy/l++PV+DqAfexh3sP0KG6cpeUT8r7Fl2vSuR0sVKCzLoUw+UAxohLoA9jcQpl0L
aIw2q9ryQC+Dq8D1Xf8If4zBvLcBTFyuvWqnv7vI+v4pUnRGiiE3y1hppeRSpEejj6tPlyHEgzKD
hNCzP1h+0I35e99M23FaR3WQq4yP4efc9kv7tG5mZblz2zZd8O6wKT98n3Ul8kz4XoV+09uJzkP4
j01d8GXXFP/dGKJJPGG2s8mtSWwoMX1vuIv86By/m1foNC6OLzq4Tszv/hKZwax1EDVE3eGNCfkz
Vg4O2BW04lHheLxFVUzn3pXDFmCWZzjqv5E0a4+vIADd90cHUpPPAR8P0SllcQZPxMTBqX2VMg5A
dAos/IuHbjQ30aJSX4bhkvRVvO2TveWx833B4oikF0nHOIAtnk7paQpXDAMZwBtMHsRuvu4Q6/cZ
W7npMpq0iVCDXCdvseNe2NXu04Iz7FGvSkfkwKsm8V1WLYvW7gRgzuGqb/iAtx52r13eTXaPqlSY
bK8g+ZgxJMDUgeTYKAQmdxIw7A06g6i7bQeMFIUw2+rLwJEoqkBCJPfrLPv+lLWQo+S69x02laAh
2tyqIBY36Jqn5YyxMLKnlenuKCVufExiyd72N72K/FCSfqceaJlq/gWMkK2KxUxV2etB/pJctG8Q
6+qw6A5N/yUdGGr5uDqxlHOXsLns3MaeoGGYv77/Jfpe5Eu2Fe86MpRxpNv3BM6yYe7jmP9aomAw
l5128VSaY15x93aShFPBpWX/oOrfeLViB2cwxjdA1Sjr0B0BF2zVzQ6bgrFOFifEyVo+9Vd4LMV4
KIgbdbRwjV76WidZF/tc4Bh11Wph1PP8ndPRXUwL9yRcuXFrnlyG8KYCS6EwvvO7hqqoPexOQHrY
AwYBxTLKlV4xCPOkNAm+b21hZ4sWPB0N5qcezkt4ARGPAivp2b9Nq+gQ1o6JP85JH+38txmgdHxk
sCLc6wg2NcMLOKph0gIqg/dBYfrFPSdCg4bEObyLfkjBhTnLFlKoas2kFBczw8HyM+RtGl4zmAxD
+BSOg3hH1LUca9zPMSBHoyis6HEgdUVaEUSl2JxuH1DAEBstCEm1ymGnCl95NCBY+N82oK1uxYFY
CxyMTGTzh9Is1me/J/0OYYv2+gYmijv7vgmPbixilC+To6hPfZ6h20ThFlpsTxg3Kf6gEVjO1CPA
xAd0dLqtDSCmJXfLro9yjsGPv3ToFsNrRFQyXzWQ1eg60j48I3/a3kpY0aqLlgp3j6PMY/ycoeSs
mAoRLDRPnGHpoHmjzouxQwI+tOYv2+En9OlSDzEAFr4A7hjWpsmFoMNSxmHEAbVu0pjPhbuAlPht
9s0TkusAFSod8RcNSb5GCQHKWYFn0YY1FqcLbkVox0QJ/7HeXrd0at57lNPubkCibYThtJ+THA7J
PrvnWT+D/H2Ek8unLF1L1tLtBnka25gvetPn2WbhJxDx4BHgdvJOx0PHKJ7bXO3DvMLNXs7+6bvJ
1fnRKRCV+hiodKKW7Kmbj03nzZQAPO6jAcGkvHvOeMxg8BIcH4lK23eUlfVGIBPvR0PCAC1ur+bT
5P2MflJY32CAho2hGMO2pqRLqhg+WHfBppslx62E0xvhzkdi2UJuTLiJ4Bt/HLrKyEb8FfMGjGQ4
luS203B8KXpHOODDZg+qsQmcRY3NggoCaPc2hlQ5DEWGv0kL7KJZQfqshBGkShZrrgOeK5YPqQnw
8jQZNvZWIIMWRrJJPfN9w2yNkB5onqx7OBidX5th9DUHRqGuQ9PCqD10DshSROh71jqvajuPEpuH
zqYUQ8EOXJim1B3oeNLjHHuMYk9TNM5XHjaYi3UgfhDdIHmE9OKxUQu57ITiNcxSddcOG0dYSJxC
0mi3ZMWdp+h91GOD0K5h8AepUO60rZBcf1/Zr0LsvPRYft9wr8Utxd+Lu2bqXpJ5Z0/IGml+B0b/
U1PaFesW7S7P4At/no81YDkK4Ab8d8twSZAEDsoMRQo7tNfBR9gRd0HsYPM1r7de0OSviQ0unGHi
ddZG9q9clP3tZtVel6hbPmWSAonfU7pAyYoJKN9Ttd8lGFL+wEiX4s7cNyPrw47QIcNStGUFTZbp
KFsPmRaa1tlF+bFy6vP5CLvu4vpUppUyzb5dNHLutxrj/Ifw/avoI1NBZ8fuw9jLtAihxaomEOvR
CWJeq5NJL0HlIYFMcpw3Cnz42F5S3w7vO2OyzBZYULXp2r3AM1r9m7CD+Uj9Qj+V9GhedxkMKEnc
lMFsJWYkuZpLtwXPS0qw5O3ZB0WhvgN5DDvnPjp+sqE3RWAyC1+EyJWSsQmpS2NWhBtpXlnSf6ff
DoevzOHgGtjBjgpbozX3BMhSIuPpLCXLACwgehcfN6p3DGpVpprfU3A0WAZuab0Hvgd41Msa9Xd5
hxgJ/Qs4/fetb87JzoMq2BFLwIkf8nV0EOfLZP0dDC25XfFrG5Zgu5HBsZ2dU8ZVUAwQbIqQhvf1
TRH8S2EqXllICitrkWm2pJrXMSHBnHOVJh9QC8cZskeNrnHHRJUhkbt1CM+5zInO6qWfwRxRSVRg
D4mfbuRwHfqYXGOX2gu2b+H5GGHFtaPTgsvOHpdUps1rPGXukgVhjGPJMZRDpPyBDG2V5Ki9/n0g
zCMZDtEc+GH/yRQuq1BheEmw4MgzWFjnWEF6dAwLKT26iVPQYThd2GQf4yASF+u8RQDMjtNIhuhB
IVhKYs+WTicEiO35CGfNEUQI7Z/RwvNS4RNXblu7DlM7IY9qntebNGvZu+ucu+kwZBX7SES+DQsG
aCrU/uFTv50VcmtuCSV/x1Akb+va7D+UbZ/SKHAQ9WP1pfu9xwyELKgen+klkLy9HHyai9SMcz3N
8/QOdD99PHin37H0sVGZrhx1BQGaZWyWeKxmvtrghxYj3qVgNfKUJiytYL/RlaBwK7h28tRUaKai
aiUze14kz0pIN9W1E86j58z6XKgkhMPMN57R2BmrnGgvJ0/Z/TK1rhzlNtwDlFSnLlRhGWb7nxZd
wR2S67tHP6yshM7AnTtD92pUGG1USLIimbu/zcHuOztjhgkHVgx6HwqJ4KhvU+72FNFmLM0iBofU
8gRIsWoALAJTP7DZCGiGgY5seIxlFHX8Y5tJd5fJgV6XJt4oYOdv0H+jTU1BLS57LOTw0fomLlZn
xKeJO5/HbBneNkNxL2HDdGHJ0nx1IrQ3MHOYrnP3vYGD4iN6S46dYU+0YpQvkqmFJ3Ozhf5u/07w
5bsEbwRj53OgWPTOeTI5zJKQ7BcJQ/LE3tMfodAvI0fTXKRAiwBy9/OK4CiBvUuy43rJJwW72bxl
MPPKw2l2sMSQsH8+XGs+EdXgb+gqhnLedeyw6bOIoQfwcjEpa5Bc7WndrfKSBm55IXGQvYVHa//2
Aru2Ge1pmcIy6bT5kUDY15s77XAYoVJUN2NEksvoRIeXZMGCYwAk8xJlTOITEuRcSvyvwfEwc9XI
GOu9VNuqpe0LfJmyeiN7dGARmCZX1WUZwAgiWJXC/vW3jkL4niGcq+BAKmFRkZB7HHSTJ4DyP3xE
gpdZsfgcEVyEZtuy64ociHrBIH/jGUnuAPvZO31YLJnocEZga1vAts3/ATrXVYFbxWPA5Os4hvK6
i3nArtxuv80sn6CTx5ZrMgjLAtfmpBVZL+jIDpG3oY9r4aNXjXshF2xuzsbhwnLZSn91cgxfj2Ej
MGyfhvc4EvKkZBiiM8ZWAwS0408TBOxfEKdfC6ybsbmY56T89lbAVifDbj0TY+1UYO9kyLeaI6Oq
yPjI7h1ueFQn3QZnIawsQZiB3Elm8XRKv5N0VCD0jYef2wUUkfZ3BpDrae1j+DTPbvi9s2U9qZUf
L+kWT1cfLqQSqp8essmS8tABhMpDVg6291Wie9CMMvGOrKEmB9GjL1OCw0r7HcBwh76aMpE8gGK4
1023tXeyyf4mMVNPif4GmTI6bzekTeKbwQ1Y/AG3eYr6aatXsQLj7wM2Fhotd9W1E55sLDm8WiPc
g8DogKhBdGUrWBvYT2ii6D3JMlK7uJelyHZQltERXzMexggmSPxbiO0cpjmR3nawbH+bulQjjZdU
DOln5Uiz8ZaGcDvAX8LaD5WmHlJx9mcVk7rXm3wagyN6EBTZNAZY0y3WBbwy49adI97wN2QsZb+5
t839MWA5OfazvkBF6e8QWd1dwbwMqyBQFSgmyaNAL1gRotdTqFAdc2ogBQ4U1iraNb9GBDrf6nXX
n9oAaNkjAcxFDQZQ4tpVPlJhtRms/1S3uBpzcXOLiTM5WyCMNc4Faj+AqMvcbcfXPjuYJxrPb7YR
a2yhUM+DNgIpYHbxhctDYWPS1+t8yNqMhtURSFvvvV0APIn0LYqH7AzZ0X4PJn1W+sGIfHbg3YCl
gK0NXDHTegXjEH3jsd4BiNT3AxP2TNJ2uAFO0eXWyQlj9CRxHuCmpsFmLmy2YuMQ+7YcEXn2azZY
jZhey5I2aIBgSBAW2wFMoUN1uY3D7FXC2xsEHGtuCRYJL+2K0M4cUKC7pV0mbvfJ/0lMR2Do0vxL
jrDShsnnkIUellvYdRAa8Hz04ViD/QGU3qMP6zpb732zn028/pmnbAacZ2mBndV28n6K76GyIMDB
hlWevY5IZXz8gUMj4EW8T7eZDdwZ89eGVmKQJ6DL0QvBOuoCJTzWBzJ5HzhiPhto1zE6IEpxpdAc
H8FhLqH8XmwcWJvs+6aAaXCXNxj1f4wjtXmM1vSSYYwtHLCDv8COsC5GFsJ7MqTD2/GtTe8C2LE0
gyU3GDnSC0dP/LStbXgxuJhqZHOCTUMwaN6tSyaeJOSu78nu+kfZIwPTfDOumnZWF6zD5V1v5ocw
W6F3mv3PGY1ABYSzLUbDyXlpsnsbH1kNqsyH65OtDFrZvRF0HQ8D7M3qwWCXuSdyve5YEZz7Lnpv
Qxz9xrqVwgZmGEssvacyTRnqULfILxCvzKnj2FGRdFnOB9lQJiBobBs0uCAM+E+nZcxgfSCSa59m
Kt+8EF9+wg4s1J2qtghGZDFdZB1inYlORAjc7pgMoPdrLwEDA0oCiBEYYjv1sMUM0HQbrwXYWxY4
HUuKPlTTrWq4uTVCNpdjX/dTsKbwjlcdNHZQCN9CaDflaYQU+zCme7G2JDxhEgkefYoAoY3H8ZQn
ABHeN4F1dCIVKfdO/fQHHT6SYIcpTrZG7U0wbymwEfsEVkuSx7Lpy6ThX2yHlVJME3+ybb+XYsE1
J1OJplQttvbBbuqoyX5NKRhJRmRbQTBrAcqa3IP7/qZ7r36mvQ7qFAZQz+nYZHfWx6aIlwULt97z
a3YEvzhGJWCjFgBDM14C6J8LS/p7+EeiwwynpWTjBmAUDq7oztT7mKKddd78MMAcy30DigXyvi8b
1Y9/4CGoH9KpbXKfrvubGGB+HzLWX4eD6ItMhy8ary0a7/hVZJxWCdsZOCjpXLIJSI6lOqjoBCae
gu3N7d64M4H79pNCCl0JT2aBkoWjtgXtAQoHLpN1hcFM3GUMXwdjBrarQxFPa3fOBhqiutDhlpEd
MEuIOh4EIWzLuPiyIVkLLtL2OQxwf8KwCty6Zk9c7aEjK6022JEi5q30oCZdRvAYCkCtca7kqK/2
23HKTjv4fNi55ECa1UVt0p2UQHqENROENgr+Ll3QPcOPjYA3oszNzqPgdtnX9jelGX50nQG3GZiJ
q6ht6m2Imzc3Qi3TNN3/4+zMluNGsi37K2X5jrqOGbh2q8waQEwMRgRninyBkRSJeQYcw9f3iqzs
LomZkrrLqiwtlRRjBNyPn732PiRhmn1/PbCNX0RK8dy4aLt9v+C7SHLurEXkQd2YFgKMk+9zRXu1
JvNRt1B7pshUPVWDTAU4WLluCLIG/sxeodTkMpWqvBCGbp1wz9sHaWbagYHwsZ/04rpLLbkzoAyD
xHWrYG6Nct8LGhXGMKUeptKBcfeSPkcEi25khcY+mVuei4wGICHKHb1dSCGViEFd5Yga2Z1cCQOq
oGRSqDWWz2EKhwDrJrwI9MSLICQ8iT3CV/C/U0gW0aFLBvcyZRM8pVZmbuMpHL+Iipgi1A61Op2n
wHpDW0iLxamgkVmbw3Jvi4QTWiS1FV0Q0V4C3rlXwGNAGKrWEhgYjtuF2/sCAW++IkkjhpwUa1iG
9lBG4YdM1egOFMcM7IHNUGpquo8Zu4TQSM5c1E/tTULso9/VJGv3sTKt6W2Gl4iWqmeY6GqJqrxG
HQ0/OVac6qeorIgkKqcCXIp0VUCM14E3e4OM1uziIUp8M+6vk5YvLBXFfTb2xiZNoORZCvJzrt4L
+kXqW5aydwpOU8j/WO0NXFXTc3JGNwZL9pu4iXOfTy1H9jUNoM/09ay4+oya19nqrWdnbF4NtNaj
Y6UFBWi9J4H1OLSkM5n15OVZfT/ry/VCFlmgjSAuutOubaV/7Gxx3whJJtdEmTEvylU9LxiX8hIh
2y2HI5eUjjKg675ZWe9l2ySb1lFU39BphDMXsfdKsMhN2sWHYkoe7ZGj0SLrxrMNq3oXDDK8pPZl
DiYcxlF3moLDL1DvFweT61055b2AdHU5nmUY+yV72qPa9d3GaWSzNfPEXaGomNupdR0/U4AwADZB
yv0lW5KvVVKTmbzEo+Ib6I0bpadFurTRoB5Fj1racuL5QFavD01BVVAK3cq8UBnrwP0dF9Ohq+Je
tgwWzFokJ8MKwMY0+h9mRE+1tvtnVzjowf3A8WAu5Y2AInwh3y5/aaP2vNVLa99GdN0AAEPlYq4K
neJmhs2Uame8u0we+aiiitlfFVQwG5glH9QCAwaLjMIweqUbNBGw1lfr0A0NZH1JzIKulNOLZKTV
1mFmGLlx9rwzYgmnYy3ddN3XVoNQPzbr0ciyTbhEwqeuzC9pdWqHdBqT7Ty2BSV21kE1M4qkXKt6
aH1AOCS7PkPoSq26vZduMmxTxQZDKVla28zVrytK+Yupw+E5dtUYGEsh76xRzLQoea7AMblVFaj+
h9ac46+oi0SBpIUraGQSEv+IZFPeM2SyfhCx6a70wUiDoVLGvRCi7r1qzBavjuruq3SXuvWsXszq
Wp8TkDEGwi7LqoNSJXgsS5rCi8rQ3uLt6N6YukHXlq8z4xDNYYxKIj5wNFP2CnMgL+lJ5gBraa+B
dS+u9jK7RA2Dq6YjIU5ZcgotJEV2nRrMgoLzGDu9tinI8b2Jmk7YgUk0Mh2llD4Hp13Nc+Iyf4BG
akq0ebvnMD4Td3c5L5VwfVo8lQuukZXjFiGtepkikT9UrhgOCaQBh7sFNJZUSbqpPjIkPLbVFPa4
KszZRQox7WZvFD2nFsQ7NfJE08eoOrFw81Wc5lHvN0VjzA9ipOb13EmNbH+mabPK5oKiMOZW632j
znSaumZqrFVtlAOHk6x6g2y1m3Nss8YxoLaH2BfjODCQKOqtKsjKPlkt1IG0fvKekwJF8bBtjKG6
CjvTXqE06seqQMPahYvt2n4NmGAdBkFjmtKUkL91ZZXC9drOzS7cMuICnnRUgZVVSpphOiMJUwrm
Ed2aG1Z5SmkAFjdZGNM1bUu+FL+j7yODJq/NKsC2KJ31yPDQYX2u9K46tTLcVdPq7RWgu7vru8iu
gnJql8KHfFHcIFUVJGJNJrlOOdknLwaDUUyvpgAvV3PuTCNwyzJjIUitzt3ZSWLZZEFjXOUDyeuw
CVneWld/Ay3ts+uE9tjsgfFoxn52KkvzQcwMuWIqW1j40k7pb/VVnw6ofG0B/kbrdzkmQ1a1WxD7
fPJoqPE5hazjU2BZlR7e95XWhbdT6czVU5wWUi+AFMY8XVslquEXNNZp2NgJxVDP5Pm5STflkmlO
EMoyeUijvLmqiPW5S8rYzj2Frv2xVRJeJesqpZLpxHYRFGpFW1tvpvYBnUhPArqe7bKTTBOp/WLu
4y9dqmqh3zDjRV40Y9zOgSgmG2nbHbv0DZnXMK5t1Rb1SQ9FmG9GODAi6DslRz+wLJBNhkqehZJR
c9hMw+mMc89U7UzLrJd7Y5rF61hlySZWGiNQtUYjfba/yYqYdxKJdBu6ZREQs9Pf2eChQa821xy4
p71FxMuqNaaOgqO7TrMqBEx3ogljgFmupyEVXgnrGjDdmC4sL9Snf1wdl0mloMiKmWl/DB49TWat
zh4VGz1ndOMVivb0ZM7ymg0x2yaa1O86w5wuDBk5p45hCpj3GoimJWw2UW2y5A56f7/QYkOQnp4H
AQAWZYDJZTzGgYP8CpY5KV7saOkmI7jpXCOS+ZZV1S06FOWmIbPrSVXqAB5Brh07XoIpr5TDaNSQ
GiZm7FFip1QmsBOqiWot0jRk6KttULvarTYfe84Xp8jtx3HlNrb6hFQpWGErZCwtrJsvfTrLXQ0N
QjCk0jSXcJJK65eQ1ZpPgV4F6dA5K8XhRIAThsXOy5swegbxbC+TjFMfRJE6Hl1jbgDvp6F9TwQt
cxWyUvUH10lUzC45hoI8aScgHnVim3C7ca13pnZyUTPoU3JBoc/K28js+pWsmFmDb8aA/c/TO21o
ol1rzcWunWvza1ZpFIVaWZ/KOa4vQ1isW8sU1l6LJbvGqOUdmxoHFk+VRh2vq8SoSdTT5Jpp3xzY
wOgYVk2IO+U/OtzzZGsZxyqnWvbtJJdno6Wl5Znz7E4ewZxhkCLj7dgMuxVnlQdTs8ImaK2BEXXM
3HttM5Ccuu7VW4PKk/PRYAfqZJJXa0NSm5FwHmy68hstYQDd3Cc3oas8E3+SIcll8Zos3WNRUX8s
82LvDEJt16yMOxvsLSDOMVwJOpec8iq+vOpkt+mlLkuxSgUAYVqOAGwi6fecJLBFqLbJiVV/qZIE
rL/S8k0lu9pLje7KNaohWOo0DSw5EHgzOIelpGJu3Ci/SB3b8pvemgOl72xMPPXRGbQD4NCqzvVy
u/TZto3HILUB/6q204/klFyVJTA1g7we8rgwCOqt1EfGrb3MaP2eIWvHV2QMIWWbd+ic40ohUHPF
7PUXwKKD1S0bcyjtnanUl71p3TuAraQuTS1ST3zgep/pQZd4idpI8+ZQbbc6PaZwGKLA0dOVOeZ3
g5K9trGgOkMQYVoZ/dJ4p5nxZdgBXOFFO6A/217UqGLn1DOzxljqeg+N0A7IJTEQroxVqCc9pZ5y
deZQ4d65xfAl602zG+o4vkus6qgv/eAzCDfzVT1KqU+q63DC7FVFMXoo37w30WtFHuniwksbI1kZ
DVhfww6HrBXp6647rz5mJpIDFc5LYST0zdhVVqh3Egqts+lEc07Ts1pht6L9boTyomyNQ12NL46a
1EHkzk8ulGCMcIo2Hem7xF3o8o22uS7jFgNHU9O3MJLGn1GFd4jw+mpx4mI19Jix9LG2v7olwpY9
4f0htlffk3ZVXzNooL+zopRul5ySgPyXIYhHY4ZSdQ9pNS/c7EbkPgyu+VDrOUMlODQNa+iZSynU
+l6x84MzF5EPY+Uyq9kST7M11q+xE41UZaV6QL7O00u8E6yFSNKXdmXSGVYoFedwTtdaCNzfYwOY
u/yxc5vpCt8P4jHsgj9ZkXkx6VLd6q4+P4+s/neIaFGQNvTt3UQ7DbiqkMFG4fWG3SBLJxqAZY2D
qIlfKLAxgkVdnNy0ilBxpIH8d6UdT/5YgjXvaSmgFrbDaw+zeGFg5+ul4azDVAOwaofrFPSCbc65
p3YFF1EA0fOEe91G6Y+sedgaY9N9LVtt2dZatMPndjA4t2xVLc6PKUAJPNhTWmX3IqyfsiralyBC
Gxeq+EA68xDQj5aBM1TzEx+eulkoqAOl6M9+nbpXLppsqAZPzKZ2qDRMi3HGXWoXMwAfzEN8iV+c
W7JvsDb2BlC2rWvBnLvmNlNG87Jx7OoSZZsqPx76N7sW0U7prOpjMbk+LM2xjjYrko9lSl2DXsd+
JhWDfuRQX+bjsLwndpe2xGDTzkOktEAc3DC+cIw0eZYlmRPlwNimotSrL0XKgmjZGaqZ+YF3IdrP
9qR9IP1PF1Uc5tuS0yLYJJndOmGI236KM99kTMyxQ57kKR1zlyjYFjFmRLnXMazz0pYhhx2RFMaz
1BZqjpixr5uw75z0UOBiyX1mkYuPYrHpthnF2Aw3U9aqgCOp6z5MRWfe2wzvTbymqudDpRRy66I0
JpusoR+EfC6SK81wy1cunCjf25Vu30R2NFmQhiZGupCctsEasWyc81P24dRYl4SQqdcCcr/yy2Ka
CCZKxBiYbtlgILCU18pivO6EgWLmvBWZGdlNenGV5EX83HOm3kopl/duGZvLzM3SIeDE7jzKZKnF
Jo3nmSZDChMrhX2lcdF23pgO9Mck1gTqYdW4gwBzTb8qFxUsDfmPWi1uTPoFbXPUoOzuMoXGi97V
+SU+hW5HrwZ6DO/UoQk15bBkTJ9p46QJMbu15bRWw9gKaqF0LZ+5rd1QdFoTE03c5MmEnN7nhuh2
SWnOG42ka8ic3tEPQLzFtT44ZeA0I+aGvtIPSmurl5SocAkJIQnQK8AxI15J7Plud1dS4Aaxeu7q
CeHUVzW8YuaPtbSCbuhzf9E0xIU+QbA35ydD4/zXTU3/kMSOsjbn9OybGp3rlJMvRxwdsWTELr8u
8+kjtZrkOncx7yIphvV7qtZUEx00PdU82RiRaA6qZiQXZpxPF2bTmsQKGbjqwmo66NqirLlGspVp
OWDKy6IHPYEzD2k+M82R/f+EEH1rql2yheRdwHKSTt1mwpC4V2nDQ2W/CaOkyRJzHFvMfPQdSU+v
wYjhqbl1KzDve7Vs8PuNdF8aXYvuAHvMXRYt2i2BLXLVNRDw6ih7X+Yq4lFs4E+gHMKdXM8rWDmd
wxqfQ0t74Uwq0M5reGecyjk/sFzfSV0UQVwxhLSPINmpzStKHivaqUisLBo0VHVN03aMAqaRYM29
HwKrXrWqOc0eoIn6lW1oWnc50yPMoaWJqXBIZ7r2xLkiv6Ln66w5mJG5jwYEOzgCXbjWZdLRdGvi
2H1j7ty5KxZOl24bS8/WQpRZJimvyVmhSreQvuNlOBbLnADzWhQPRPsETPxJOZe7CKyJGp7gNUaf
bz7eDLG4jNL2hOCc0g6FwEq7jpLfcvRb4yzo5UXyITneeOWUEWguY5XbsUs2syx0T2Ba8XsB2gQp
ra4iDIj8I7SOdaUVIJOufRwz9d51pe1XUFZXIx/fM+zHh362qJQRRzs1EVfSLOO1bYP60Rei9cmJ
xVMbUqM7KaNVCrTJgcFR6JTY88kiEbNKFxhajJnN2azRqePiMSnZ9FrBZW/k9ObyVB6oJwqvjUYi
eMetNYGiRSZ4ntq423bK+DWdg6hhnofUT8aBaU6JX0uMnkZDdGho1Gwftf3BQsBgp2Iq3gvTkRtj
sb5SD7enRk/4OBcaLbgt+r2McDe3mbhiVIuz7Sun2SVJmHlOXTUcd7WOrR7cy9FBb7A7URCh4pRK
HnJ5mZ16zGEANyk8r59NMwreeT55MpJjNC31l2wozjOWKCGL0rjrOQJygVjpZnQTFwEHDnfhiHzB
NLkvJBS6Ppvbnhb0wDuPygA4oVjZKhNksP8VFPw6Ij7To44p0ONLPCh2QpXSm3vdHpsbIhqVE1vz
vE3aoeWE2/RQjJHJYjCCb5WAwT1n9Q3evWsHXmivmE5Opz43KH4Tjn90XnfFKMubCbxqiITJKYk1
wu3pyA6LofsWXgiP+ighn8sET8BHt7GdWOHudYX+aIm58NE6uNPLakKtxzZQ16KkBbfYz9Kds+3I
JKLjArB8M+VyCBRGQh2tyS7XJMwym5SDGq2EvONfJ0vitSpgu8N49hnYkR0nMUUUbmkZaM60kJnS
61sSjG6HpVMDMbnnfILKPBgY5nyIZvrGGj42jvXxRZMUB9ipk5nV+TrpomiTh+opK5qDAs3m6yrO
OGeq2Bhpzuw6Ad41J07/qGGNQ2goOnCwIt1ORmJ70g7nUxpWKa7PkrJwHLwEgpOVTcgVq/ZhLM/N
f8jargWcKYvM3veLrd31MceGXDLUt09qpKH5bJjOKlrbbUlDOVWGDV2qftNCZV2VBEhzJumll6rD
Cbr4URkVseryUPFA0bqDzuce2EZxUenxI9R754sJ+ro2KUfauT/SdFtuO8euLzsyHmute54st1ln
mHtpuzHCZerofkYGs+JDjeojZNEwFzgxfCE3E0uoL9LpntGWr2bCLm7FU70Ge5GrMivkRs/jQ2gY
+mpwzFszGiQnD3drZUa+WjJXrEVURXwdzb1h8/OaGcZuUT62GVTmaGrzqqVXYNoY5hrGCqx0qJSt
PWcJjG1W7MIu7u5tqX9Z2iWDZ0B7KI0e+FK6X1XmI1PKqaVv2Fx485Lhb8ffizs8Z4lwo3pbGy79
sCS51aepfUmN8sLSkvkFo1a2DzMtulC11AlwE5JjW7UvtZppHNzMFrV11k/MlZCv7VRl64Uj5lOa
63Jf4nlYVxgTb/MWx5zZAmVHioCS0U0NN4ZxIicAidtF+UOE93TOaexUuAWNQfU1Sz9xtijIXaBL
KBl4jTdpa4XGFbGn1DvTphbadaT0a1bGC7Dwh7aLL9WUPQ52LvG7GuzY5lMHretX+NvfoqnM2ESL
804lPUfNuoB99Yg1F+pUpEeNsAsOciysdSgwyU7KIVxkUEf9yo0lTpNBOTK53FwNsqMp22uYJ6ON
taSQePnwYbEDE8RhT6uZWjOYuO89xsNrgeukX3FOcbDPiaPFdkg+SJ6p1Urt5+wqSfrLvHC4Agyu
qkjhg8Cr+tws2j1r4bOJkroOBxcPX6wYQWcNkFgcb0FOi2TNPr6gd2bRKopcL+1q/ejqMUKgGt1j
tuAmyYdl72TWrV7P4yaa52sV0o5AhwqqZ0FzXLIs58iO/bxu1HJP7dac7TV5RcsxlA/JwOCATgMi
ULUFantqnpyk+yBOBJ8sCKajDBAOeRhdLiEGUOikxcf8iPenYeqtzSzcrVFakz9EhUAKpIApcowp
6lKBNwEKeXolErSt7j6OlpRO3nLkGHYunWTqh7DoKxPntCc6/TLvo9aLMzRMa1Zqv8QI4dG1vqsq
XfX6ULtiEDvoSU7PMTMNXDi06PyoiJ8i1PeEjnY2wao3ip9w7lo5meOsAdRL3yyK97BaHhbXytcM
EzkLPvnJSLQGILQGtcvgWBMTE6kbNsi42rJWjWU6udls+TFl00OrL4NfKzLk7pqjQG+Qe+02c9Zk
oNR7lDXNw4dvresWAz0iLxZCV9vPUWvvIQtGhLI4WQu4QFal8bUZxxCj2ZRvdKN/kFl+1dBO9CRN
sbMbP9lqWvNSOeI+jgcsiWO8+IRy5lzVSNmzOOdmdPdOb7cr25BYfc6gfq1xri4KiqRieXBGAiA4
4TEFIlRQ6E3RbhZIK0ZqprSYDVlQo7X1YmzyooMBxh/o6oEyUy14U7ZwkyhqnpxiW/AlxrqVv+G6
7J7pZJUtkrsZEZw623s8Q6yA+CPVt4Q1XQatbrTFRhkaRQ1m+lPVRmsE2E8kFRJnnNbt0a7MMg13
YxQPRMlmiR3D6EwN36Oit+7GNIfKPRpjZE57VW3lwxhy+d5llgQ30fKwt7zK0sNhjU6edCgO7sKt
Rv/cot8sgL6gP5JfZX7/IFrp8yy8cDBVXbM5XFtKAybuumJ+dfBRffw8F+oHsV2f5+DNyjJNkzDx
SqtLAR81yUv6dkwliqv5F8He6jmo6S9yjz6PwotyTeLbhXJLhCHULUV1qnLV0eTyZwA+YnuqpGUG
X2klLxT79VvbN7NFTy/UisOiDkW9Ia5luv75O/5BnJR9/u/fROAx2oFbmt7TJqwq6i+3YWMzx7fC
kk+LPv8iZ+8H+WGfB+gplBSZgwy/aUqjoHwMwweNZk3i5ZGBN7dOM+5xtYE9//mb+tFVcv7v37yp
KG7sDBR12WBzo3mh5EswGK12+589+qd4L1XoI/Jsu2zKobECjjzGVogq+UW+148uwU/5XlQDItJS
i89KIpDBnAr8RDQ7bTv8VT77jz6eT9FeeetWwgEs2VSqWzC7DB+KRk2Yxr/Ipf7RNfU52atUSwxx
eBXj5jrWhm1m1MFMOTYqv5ro+YML6vOsP0SUnHyuYiG/TX9rQjRB9ag86Nq6SdrqP7uIPk/8A18e
4CAYCt1mFj2I2VRWGqrA9ucX0Y/ewfm/f3OJTmRzmLVIF4qzs9RtdtVmJqhiAzExB2arhkSLNPUv
cgJ/9GSfbvIMXjIxe76QTppMMBR4XQaSES7mKErWTl2UtK5k9K/0u/96m/47eq+u/rWUdf/8H/78
Rs+tTaK4//THfx6St7bqqo/+f86/9n//2ve/9M+7quD/n//Kd7/BA//xxMFL//LdH1aoz/18Pby3
8807HeD+90fnJZ7/5v/rD//2/vuj3M31+z9+Iyus7M+PxtpX/vbHj3Zf//Gbeg4P/69vH/+PHx5f
Cn5vW5XR3/bnf9z+r5s//d77S9fzEKrxd8OwCONzbddwtXPe/Pj+r5/of8cSoRJppttktVp8S2XV
9vE/ftO0v5umKzCZCApaYkNYFLpq+ONHKsAxCK+rWTYPq/72f17fd1/Rv7+yv5VDcVUl0H+8mu9X
HdsxNEMlGwJ7M/8mbPvT6iNtjPdZ1ol99DIwmOorDe3hebhvXwFtEo/WbG37ue2Lx1+tFX/5xLbQ
2L5dXftTjno5pmbsLKnYZ8u9Vd4v4WWbPHzzZfzxZr99c3/1FLYhTMdwTSg+8TntWpIPGKtS7PWo
A+lfSVwjkfWL+/n7Ne9fH6BtGEITLh+gsM4v4pv7mtAqanBlFHtm5fFJLXckPm2Nin5o2/yigvh+
+f7jqSxVw0Ht6qqrflpmiVaG4WXsLd2Rh2G4I5D6Fyvf98vFn5/g8z5BEKjawO3tnQlpGe1FVRhy
85bq9UXc/2pEgnreNv9dD/352T5deks6h7298GzjdfGgfDHuMTmRmhkyi/zUkdGD4yVoHn9+Sfzq
I/y8ledS7UPCIfdx/GwsjxCK/8njG5Zu2RYXt/3p8aOSOA7yzcWeuAIvlh9T94tr+q+/on8/wfkN
fnO5RVM1EXTDGxgGfZ3ChOv9Y0U6Vu6KTZz+YqLW9xm6f3xDtmoKx1YN3s6nCw5PVzMwzkzspaxX
rrwo6H1aZ/ACV0HVflkWJkIwkuznH+HvFeifrgvbwKFE0ALO4k93FA53DXV6EXtTf3dwxPW95ol+
xudzcGCavMG2z+Twyh5Gn5FfvlrlFxUdwUgd7osMvCfDOep0q3EWiBalz2FqN5T1WrGXk90QBDVW
q4FcQ+g6/GPlIQ1HEHNyD8mU2U5wW+RTrVxxAx2KqzX3pjq9bB1ISEmKR/swzY+Okqz6fLxAGey6
Z1K2A1PGx1mUpwGTIVxd0Id2kA3TccQalpXg14O+mkLsGrQ57IwslR6dN9yPurLp+BIHtcKBszfs
00KkgtI8VaRLTG0CAfpWpJiZmaBp29we2uviPmJA8Hq9/cWB4C+vrG8+9vNC982VVdV0ou1KCKjk
9Mu5BQ7LCFe0eAamnzly/pN103Z0R1iQRzD2n55u0PBSsKLu+4EQaKX1XPOaJB9PKaZf3ZN/eRk7
qqNa3Jea+vtC9M0745acFlXp2Qec8BGmZU3wCBDgcwgNv7jKbs7f8THumWB2mtvxKAG4psLcoVfu
gQvAlCCPiGvLB/GoVDSN3K9DdJ9GMJhMLFxCuSY+9kmjV4sU6Fea46fphaufwdYng4hAqx92GddR
eG7Vws62EoXCom+Y3EWZAQnNEZ0WPQ5oPxK3I+Om8a6kWAYrld482a4/v7+0v9yxHFODc8GUblBA
fPdFp/gBiyHni7ZIuC049roy/lA7bZXa7yYyVjNU3tS4novHPIEdHrR4zVjvFdFruyQzN1rxQs3q
pTYJzeC7ZKlsy0zbD3YKmazfhJP2HKkMxRx+Nebt9/Xm88rgOioHLlV1wII/ra4K+QGkJ9Tq3hqK
y2yxNjJxL8gQ2BLicRrIZjKh+nVSDLm2nqKOt2DWlxoWx5JprZpj7NKuuMXYQeYh0lfUvE5j/YvL
WjvvWt++RtQEkxRhajRqG9NyPy3QOdY0GuzatNfaHIAGXo3mC4E8QB+N16j4jelbseCudPGozQCD
LYkSEdlk0HmjQTAF8IOpIYqoyREfYJCfo+sUC6xXD35+IfxeL/zspX5aaG0yaZo5EhMxWcWFZd9G
ZG3FJmjL8FaFzbqIc9a15wgXzc+f+PNK8/tHRPmCqcGiaNI/XYCWUZcWGCLdJb4KA353boU/tne5
+mGG7i+e7PPN//nJzt/XNzc/i0xjzgVPJjPDy1TIRryBRX2o6P/NZI7FdUHIxP/fYZ5a/3wVfPMW
P12poZ5V8xjO074sn4r0YBb0Ksenn3+Mn2uZ83NQCOpMVLfYKT/PJ9ErkhLBzHlnfXGIgQUdENaf
P4V2fp2fLxFH2BTpJF9q2ufeFa2JXpGgHXsbhRdKeajUjYItdRobz9HcDSibv6i1B2+/qisI/T7e
CZPWq0YXExSkMm/cMUO/Tk5GpBA9DGfWMgAcD5VR3P/8xVrivGf86dU6rsn/dC6rz6O94miiXwmn
sI+tlNr1bVneQApiC1toTJSk1HG/oAeT6lvPfCHYEMHWV7Pbr7tQvUCWocd70cfEHNGJIdPKK4nL
AdGC5J6Cyb1WSI1U2Y6r5VnVr1q792BRmK0ifUkKjNMd+/YiHZGponyFGdIr5I2Rar5W2b4V1fvG
2C+YxkGImCOz7XXrQokgGdz8orC4NnsimEsI7oHZul3n5WRk29PkJeaWcRtrrC3rJcQRqAUxWLc9
PNngO4YIV/V8b85jIIuXSnsN8ZahM6FUa9mNOt0SPebFzdU4Mo5zBAdVnIBOMDWTuc668rTU5mUE
c1ZIxISSeEyV8oc8AlnXHj6doFUJOSb3bCapzO3SYzl/IRV5X+shvi3MFEAuEJ1rQjpPMIRb0cz+
mOm3c3o9Ol9UyNuByGpR6Wsrlu9ioRmePFQLLsF2b+Nrbp5lXG8HdgtnMgLbfXYhOKrBCsbaCVyL
JJ6xvSTLREUW1A8EWHjDTJt/PsniFXM+rMS2aN4mkvXah5ih1o2GFuYcCS9IRkR+Ahz1UX0Uiuk5
vPluVm7IVHjQEiWgIXYZieRDwalc1ckdd+imiLsb2PWVUO51s7uZYWDm1A4MbHij02ym5IopFYR9
BbWybLGQBmMid6kyrTp6+S0GF+HuiurKxXgunRhT44FwZmOy/REk2VGVTdWMPrKKp7Z3CaiD2pab
DJIKiq6PN3o/8KqKC1K716b1XIvbenCDIT45/boRYpsPeFDsfjtgjjr79XQbEajqNo310ctwzYTd
7eRiwOKynYzmpiKOB1qaBCu0PdMTQCXSTIIifTZV4qDajzAkIp5Gf659beobYvj2cBXoX5NXxahc
KJaOPewYHBsscwTgcC1N3ZPdU58Xx1a82zO8PuVaTH61cnDTnuQK02+ISjC+WFBVjXzpnFM5bAVm
2KKUWKiIYRCoQ9j062SbL2t3uibjAXLB3toNX0Nmsn68iXG8yMYP2Tb7IRyRdF+t8iB10lmg/wQJ
29Wb0hzGGl8YloilWpkg/aDpd4I1J4sfCUNbaVj5yBrcFvGdG72I7gKahhmFPNidCo4ay2rbjoTP
qXjBsw8byc8i99GpHoh9Rqjxasd6WtgvBJsTU1MDo1thgyr1Pkgn1CTu4ZSIQM6q4UUmb6rqJIaT
Je+hMdaa+bgkG1tRtiY03jmsZGjvCvA5XOyr3Em9inBTIhKlM0CYyoDMTdxZ7PvdzeDgDiXMEfO0
Ka45sUQmMwKid6k7bJEQotyMI4cJdGnSV+pAg1oZ+AytOyzETvlODFYLjy4oPZf8VVPSdVSRHghq
uRQNUl5KwGiByr/XukvbLdcL11dKzEkXDnd9Op7+N2nntSM5kqzpJyJALW5JBkOm1nlDZGZVUWvN
p9+PNWeno6ICGWd70Y0eDLpRFu50YW72iyHdgpPHp8/Y4eSGuqj10Bv7RrrKIotPtoMupJQQ3Wqo
HjqHU/MKCBqCGCR8ZFUtmkO05KmwRIc5CH7GKlSG7jkeaXMkL1Jb2yiAbLKG4fyc4sTJ8haOBcem
/CMb78acVICuUZznzkDnWXqgkJ8EoM1pmGeTI0ZoT+mSY4zStpweevVDrF6hA0HqQghW3ZSlTtsN
8hVyPGhX2UJRrIKu4rF461sbmc+T3aHBgzL17JgtgIQp30PRy9EZ6Jy+feoh1dm1UayKJPyZ4vVW
Nw9Z8Kpqwrr1a6RqZEdqX6Y82xQzCI1i/tJU3gWy8dOULFvQWq8tfHtoeDfJhYCWsO7M6vsiBZan
qC1n4dKJ/Mos3ZuybCNC+7ARsPgEoQFDSJliOr/RTQo3Rm9HSL/MaYukeV6nt3UP0d66i9W9r0hf
saYCj0v2eu4pEXDXz1q8lqsXUXozuvA+jLMbtAoPhf6FSDFFgWpdB28Vv0Cpnq1ExQ0xvwJ446jJ
gr986spHraRPmBurYdZXAeK5Ic3UUWoQE7/q60+534FBBuBXoCjKlRAnXjBfFws/oXuKik9dT9y8
Ta/r+bEW3nIYvwq34qCNUPt+tPmVUZIrkHSpvN9TCyky65ErdyPCSoewxsmk76YuAhGt91yPkhcb
06KmtPbFn2o4rQvQ/oMMyRTRwUa3Hquk/gzV0hukeqVznmSIVOcLTjAuzV02/0LaypMpI2X09/UW
wiVhJXWnNoOdlZ7o56+F9i6P41VUVldKED7CRXHypt+IZv+p9P4hKO98XbIRrnSTVtk2xd4vrsjz
rwyAyZW8/GngJv32FfTdaoyR70zeZpPt60ufRtNsQGC6eVzBKq0crR+3dE63o/4yFYInDaiqaZKn
5g36HEAj4A4IlrAPNEwdwq/vc6Eldf8zE1JVwwT1b0oGJHP5JLUXpSAYqEZPkMhbW4IJ1E3VPjK9
76P8NiU+DWOq8H/QJ9dNnj1/JtdDC1tyrqxx/7wH0rQanOdnsiP7PVvR6vNCD4TWKnJaO7U79+2J
YrKT3k32dCFL/Z3X/fUzdFVZEj+K6b9fvEc5fr8QRMDnTntkGqSdEL0rKDDO5kfrsmttlu9az95S
KnIT6Ilc2uGtacv2pZz/xCR1SfpBnhqSrEiaqmA7fvLUsDA57JPKJyEnbrOWUVQT2QyZYHd+Ahnt
TnVBzrsorsBuwq9JLjy5vdUuPOvOvED5GdS8DX6FJWrKyc+I0nKUxjib9tWqW6m7cltv/bW5K2/h
O60AFx30V/PV2nG3r3z7Az0L5/tVsZTV//oa/AA6H5LMpCz//uhrSEmqTOGyKMSovJZUdYPTiqM1
mCgnEOAVcHLILX4f8u8XJUO2JJaiYuqGfNrUzsuylvI6mPYx5bMRKolekbuhiZKP9/EEIuP7cNLy
Qj0dorU8h+idSLJ26sNVASWS1KqY9t3KXyMJ4xgrbe3b16jjrL4PdVqsWdbUcaSTyazFuIFpxcfk
8uTd8ZhnPzK0olXAiN8Hks7N4XGk5SF99NlS+N9hJOaMyaGi5Y0H1UlWIGId1FTcevVyUJx63V2o
MJ87p3jC0tAQl892eoAUetIJeUzQLF8b3ezCzfGyyb9Q2pT+fiozi4oFcZAiNpTFk+Owi3FYCQcw
sNN69EZXcVHh9spVv9p9oA1rXzKKP1NZ+TPeSS0Vuz80P4olnpO7vK7WhlPbUPIuLo/ftcu/VuLR
yJavevTV+gnuOQ+3/3y1G8GO3YTjjucG4fChuLRIzu3t44k8WY7osGY18nxLOPrkXuuCp7Yh26x9
l5PFTbamzV53aie9cKic3Qc0BJaaERVA/WScC4dq7osO1y6SxKBA9qV4nOiw6WCr/81GOAp1MkZu
yiJXw2bakzeuua+d1Os32nW+KTfBQVnLHhrr18mL8vh9XOXsIj2Ke7IBeYHRPmoZohF/pBHKRepO
QYfenx5N/QkNoUXtzZXrDkhf60x48VQw2ipN30awxwot2SpZxxs22SMnCRUNSDWEMCAGd9C+3az+
QrAWhPfPcdxo+TWGKxKdtjnX3b4VcVBAjw6l9++HdHZ3/zMi46TGL2SxNCGMN+1zCQo/zibK8h5J
LnWMzqwNDdleEybD7wr/ye4uYShlKsqY+4xLZhgSr+/7vVR+iqn+/z4gTUR9hJaFaClo6P+524Yx
lIDlyPNeb6Cv5IYrA6CW1afvp+3MQlhabrpFSoEHkHay1inQd1WjiNNe4ik6th/CcAGnc+7+0nCA
QGTHpAKrn+4mzqZ04jZdUoTZFV6aO+rPq3k1P81Plvv9YC7GOtlOSBnBWku1Jdboik/yE92Eleg2
D5A4LsQ6s97+GNbJDhpEAZCQyrDy8HbU5PdK//D75vX7AWnnPg+ge5WSANmNdNqf9JscZrM0jvsB
aZ8gXp4yUgzLs3Nq3XqGyNdEd34YrCBoO0W5aNpN4KwhKpq3JXAQGw7fmgJZiCauSQczu7LC93H6
ABKcVdNep1UAtY6qHprpgyGsSknHP6XfaVnhjsXcRrYUhYWTDJJtFQ+Wrm8oym70WENsbPYQYr/p
UZ1FECNAfZWXk2JDCdxSf9wGML0hXwFMV9ZhIntjqD2SVmmYJ+X6poA98/1MnUuINQlErQhgRTax
Ivpzu6DSqaDuoY77xfuwDo29OhhYhJVYEuI1UJk/jQKoKo80u6tRHl8qpuCkjRjYSS0Ut20JczgQ
3rtGgzRFkfD7n7eshpOrU5NVzaAPZkmWLJ5c0sv7CP2NmDeSAyTc/vl2/XRxBv6uSKt/xDjZyhFi
/+KsE+P5XbBvRvsAn8X+9f04zmU3fwQ5mWapgzIWDwR5ff98DFY/Xw670H4ISGwuBFIuzNjJ/kLT
RFRCK2I0r++Rfb9erw9Pv358H0S+8Fl+51ZHGU3mV81ArWraY0Tkyetwyz+dkDQDGxAHFrpNF54k
R3XbXb1KtvTdPcWJ7Y/EK9ewry+t4TOp/vHk/j7ejn7OZJRToxj8HB649mNgC6uc1OoJ17v/z9n9
jR8+ihSRxaljTKQ9LVkbaWdmmGKVvcudC3O8LIhvVv7vpPIoktqgV4gwDpnGbLlY5hjpK9ofqzD9
VPMf87z+/osua/zvaByW9KnYberJ8tRaX8FNhdc57GnU0XOvwI9AiXkP6vfp9Pp9MO3s8sGWlL8k
MG2nT8EaRVvEpU1KEpDIHcNO7OfEftXsbtW65P5eum0PVAVciLW82z5vRFbUp2H/0FzBq1aG/fk4
2njKOqrd2ngKOr0DEGmFa7TbubkNH0/5pe2ENRh8+5fgPj1c2MxnP42+QOI0nUb37yP16NMYchwi
0wPyvszfELdwBgVGJtJEb3Inf0YLgyqEUvz9nCnn7k2yAEwNNIV30ql5dR2PY2aVrIcy99cwpuB1
PYdKfK3kr6L1EwsBJ6FkqkqhA7VxVYILSNFqHdMbgQK1qe4Q1kJjnOqiSfovPasmWtPSVhi+8vg+
Gfs3lNFwOdD3vtR/Dv1H0jxQCRBnZKLRsJuhkXXmzfdDOvcu4lz/Z0gnRxVeCsPQRBxVrfv6efN4
f/tm2k8PF/aRcvZAhJavAqMATfF7Yo++lhTJgqHBld8nUJJVJQbijxQOJcJ6hAxT9N1NpRZbLREO
1RRvusD80mhu4QKwN/07SFWzQAPoE7QTFJp8K/OWaST9sJCXxcXbYxivocM4kth7Uvs+Y7hn5cNt
UMurqorcLiig0kr3F2ZOPbNdGQ3J7X82rMy/PxpTaKl1jg72tC9WojO6aJy5mfMFj9K+bp3NpZRN
Pnc6sOYkVTZFEDrGCRigMrOuaURyNoV69Zbn1k7xoE27lFZX4TY9jO60auxkvZz3zWv7Czlw6868
EV34gp6++jeDP/o1J4OHc1cY9cyvee5dynbrmVM4sG9BbziYZDn/YrPDXzHAVWoLouVkkaLhYuFX
QHEnmRB+jMF/jVhAwClDvrD2KrN1Lwzv3EY/Cnhqwd0IMgLLaJ3sE3tPmfZTYnCwm+yvt9iGIuR9
H+7ci1bDTUWyVF3mhXZ68qtkoc1Q85IO/Be0X50BZfg8paKPHkCje1Y3bhrowKpJG25CsbmMPfwV
sOPZhsnWKjdiu0b2dKWjCVkEdFHE6pr+xwuExXtLFJBE1e9MNKMs4adZg6lCqEw3hFcLRkDnxwdD
iSDYX6wlnVuwADv/u+f1P/dHkFUocmXCuMe9b5OryGAK/UqiNYVWJQz+biOhlATpx8usn6Y/PsDl
QcBzsjHtsROOzgQ28Yw0xvdz/Reqi0Khdvyzlp99tG0NmreqYOnjng+LQfP2XXZuYNTZofezt79e
VBulUorPu2tE6D8t94dxYW2dW1oKyGT8NgwKeqeP1kQWp9DErWDvxw969RPlbro7F071c0cTtUKA
HzLvb8RI/hxjg3zH2LbmACzvfulyTu3Fq3D5eqfJynGIk6+LxGfk+6U17GPlWUGhcqJIgtvwKjN/
9IbgqdiHgBSVRsRo6V1ase6007iS6bFiHF4mut1lH7GsZnYfN56RDTuplF3Vjzdx0eGMdA1qyK7y
2ZnoQ7aoAUDFsUuFg91/sODL0m5MB4EmoISIQXthjZzLLUDFUCVhR3LWnh61CXRPRfIZG3UF5DqQ
+UBaLr8VTDwFgsWha95dWJXn3j/HIU/O0zAGY5Esso5Y926wg9n0t8qLeqtcz3fWXXpf3U5bnB23
aMnfyPfFheLy2eVyNN7l9j7aEmS5uWyBIdhDW04xuWgACnw/vrOLnhaGIQPY1FHr/TMCQi6iMRn6
sNe5m7GgsjtwQCHao9+HObu5uSL/G+fky8V+W6uJphAnCTwD9TDkaXcGqk0IzT9IkeX1uJZmmbpG
8eZWUmp4num6G5amvwIGuna7snP5+FtUzLE8lH82CGS2deSYeuOZiJBil2zI4iafugvHwtn9dPTL
TxaAbinFkC8zhAANmvaIDuNq1OihE+bihVDnP/c/k3TyuY0AbxoF+cz92FwhRpo19YXPcLaUdfwZ
ll9wtKBEtTasRtQQKaVRD7LG0RcnzHqnxgBIcEkGn4rZNGCbGmiUeOElemkmTw4/UO1hwF0y7KUU
Hwz6931VepN8m4Y/v19t59qpGpVBTVYsija08f4cZqIHjQAwhxtuBe5lje0oLyFeQaQKsUuh5KUm
HUq8/8Vje1kNf52+R5FPxihzy4dCBnhWsw27JgNbIqvu2/La+vH9KM+ulqNQJwd9r+MEoEE4R8+z
B0vVhk47l9aFb/YXvWq5lY+n8uRWxhCx8IeOqXx+xi3cvqEEdP/1QopjA2W7tDwvzd7JQ1sEWZFB
DRn3rTc4Knn70pLJ7Y//TbHiXBakMLYFaokEySkwFDvBAp9PAK7PGHw6BiL/4tcwOhYuIcXyWqjt
Hm05nHA71DgvVmXMZS//tVCOwp8MVW0HzUqsgR5zUzuTNLkxfoBjcIgDhAOjnynOTAnqEgrpWcvx
hm/FKg5udcWD0Ymk48OcFtdj8m71UDcaJKViCwvmxqk7HSvRt9HwUdYRdrNcI65yZSW/Gq24l6QR
Zd3UVmN/5UvGymyQWNBBcKnw0oelyZ87knSdIDaIdZNX+T3lTCwhmnwPNh2HIAsMGnbe/J4uPIQK
WjxoICVzjaHTx9wp6CzcChlwwCS3QyRagganxzRfowXs9UK4afPrNu/dUcCvbxGu9/NtZ9aYarlm
+4T/uJ1ZP4oCbRTxgKQveLMX33+ckKpBhAZ+/rWvRlSqP7/fRuduwIVjB4tPVlVZPFngiQRztUeY
b69r+ww54PFWyv9NCBoiKn9rFg/TP4+jtgH3j6rWvG8VnG1wnszS+whLg+8Hcu48gIXy3ygnhx6Y
jrnG3XPek3s6sak5pnwp/1LP1aaOY5wcb7Wu/E8Mn6VTmW9ClRyi4E4aEL7HP6uooLxWTlAjL5LY
Ha6IoflzSLDwEkekhkUbV4FVgCKj/xinABwx55Ufy/Futp6MFBUS6XHC16TmjYH6/X6MRyxiAjsz
cXb055sg2urmBuRhGk6IEAiIvvneZOCliFMeylRw73ZTj/B+85SRH/pG6zTiXS2+fj/P0rl7DAk6
6Cc0OyTtlHGaTGaX6QneUPodoOpDtTM+y5t+80WBbdvcTg/jFd7k3vdBz028CdEWpxAYTpQi/1xC
lJRNbZAFYvq3MTTN8oWHCkOfJq/pd3F8+3248zfo0fF08rAnq9KzCRfAvcIjW9kom9QrnPvRNhzQ
tBSraweyx96/v4QWOTu5R8fy6QM/TtVBRz1kuUBFJ02fTOVOEa9DB5Fq+wU/GQXRtewFzNulkvK5
7XMc+CRDVbSpgmXLiGMkzygCqi4ozEvTevaCoywF+VVc6Ign06rGQmEOqTLu6XNgEOpQl5ns3EGZ
+8JhcP7exvMMbTyNRt9p5aKcYi0PJmSo8SjwcBj38sfQEVbqtl6JHq54a4x3LsVcpuivO+0o5sno
5EqFsNwQ8xm4qxNRecK9wPl4GOx/szqpyFB3EmWKviffapB65LLlatybXfuEFg9S7rIriQHuSuQl
kr/O2xyxNDot5s/Kt8AODLZlvulDkthDZdyS09+jo+7EVnBt+b8u/LrfB8Bf82BBpQbPp4CiOzkl
51YMu9kCNVBL1BAo5gT1fTK8Z9IN3hZKElA+KT7z2uuCjeRj7Pp+p2FxtFPMpynfddF1WqId9q5A
RejkmB9p9/yPMYtrigo2pIVg+oU+KvvgAyNY0J+BbSRvmDWK6EBqybqp1nGQo5NV2C0WaZHZuWi0
dLUT/Cr6fVQjq0YbFXULAZOfJr0ap5++cDCtXVjfSRo4LVcqIfxQS78S56tU27fTz7ZG+cuThDc9
eYhmFHKbyKuH18qMtkFSPFtSdSsEyc2ghiuNDEDXLQq+ByRPDSO502hEgDefKk9+rPW3abiJ45ep
W0HGteIHzXxv8SLSoXW8iI8p7gFxXTuUdhFxA+GE0m3nb81QXVn1h9HeRxSNFcoQ49VMvRFlqNEL
AUc3bqZjCEE1QzFdegSojvK49J2GVn3wWWpkJFDmovZxaPcqttnVKipvmcSpPFTD/dxxeAe3Yv4w
54fK34rCdZJvguxQVjdT9RBV2zQ96KHgDvByRtMb460MJipexRVq3sMNwmf2XD8lKsSSHzloFgSH
5/xh6Cu3KqmewM9tfoTmKsGSWzVRnjWujVh6naT8PdRfEOFF9/yO8avdj+8X47nsBlK/Agcau2Jo
/n/eG1U31KOYAslJ/AdzpMSv0fqA+Pl9lHO5NNoLMOGok8r67xL50bMy7JVYaiUFEBwbLK24w/EF
QfoUY2l1AYKHF0Z19nRbtMQpBXMhQlL8c1hBV8xIGFIGlpWdPHB8IvhtCE+CYDhzwDM9q+2KxFMr
azeORoQDURXDNSiPnxPf/X7sS6jTzU7aaJkGZDb2+0n+KEyYZwo+JWLf9NmZohspd+MY2JRCVkM9
sRWQiqfS9n3U5bv9FVVZ2g3Mt2GcQjgMqikVnpLTXp1kfECzDfiUCx9VVs7FAHYEHpmzTDptRE6J
lulpRYze1bzG6TcAofe4XqyjO3Pb7uQb/2ZyExdtX5TI94KHZd+F+teS1fw1SkDZBosXMp66/MKj
dTWLiZUJsj/tTQPpWoOy2wuWdlhWrtDT3CYP38/ppWgne2Uy01LoBKIpX5P2guexZqKF9yhVmmdA
ef0+2Nkto6GBIUkyEiKnJQrubRzeCvo0rbcwM3K7cgHDSZfKwedAsajY/RPn5C5KJF9XkwVRVGii
E8CY0qMttiRgEISVFG802HYiq3QE3zI6PlUKbsVLC+nsYgVjbHIZWmTOJ58xGJQJZlA47/MvE9MG
kJ00sJNV5ty/KOsKxwLk3J/jfAOb/Yt7y8GbwvEdWouY2Hw/678hCH+tKF3TtUVPRWXj/LmigPMh
N9wJoJSkNQZK5NDFTfgQPcrztT55vzA7Fy6cD2dbrMjn/N+QpxmtQL1NV0VCPuOv60TprnpG1f9a
v2tf4ZfOD/nXtLY2z60rkRBG69/cRafxvpLDiJQnzabCzoVVeB/bD/mFL/P72fD3dFjAXnhTKBxi
f06HOY9of4rJvA+35UF7HQ+Sm7uxB2hgJXvNlhoI2SLiFXyQ7z/E2XtJ/yfwyXfA/A8F9TGY97Hx
PubzJtak9TTCZ/0+zNl3jAYyin6ORcrw+yI5OkEwK/aLLAOSIuzFtb6ut9YNqTBDTNYK7r971Za9
YavtCg8+3Pr74Od4DNpx8JMKXaAhHtqZ/wMEwrvJrfbNpnT9tbrCIvfJWunbwUOg+E4BJsMxfnPp
NQXB+cwJqsFiAPKpgl9RTur7hp5jMdbBK9DrLwUdyLS+m2XdG43svsvQS0wruEWR20OQrJCOD9Qa
sEapw/GPHimdkR8iWUmtx7gz0vdGpyeoZhDF2n0thmtzilaYc9yo2VdScjEMrUelfLVkOLm2aZpD
Yr4Dc4HD8ENPtn02bKHMAeZDxKg5SOJB9l9wCKiyX706O2iSjvq2ql5qWo0yStTWzJnf+NtO0Rxk
WVsRmKKQbFJKTmNXbBor2I9Z5gbBL0m3EJ8Q6BmYjl9b2OqIrpp+yMH7qJAskvsNY4NvWOJhQX7d
6uM21Q6NfIsQKKoEnjqbm7C6xhMRL4C3PlE2NJnsoYM/2gG/vDZJE6Fqo6deoCSv9i6gO683Bs/P
3ww8LtDu7F8A6blFKyEfvLdwgO8mw4tICLvDWIVbVCntLrHsZNoq+c7C07xGkL2FQRoLj4Ul3GYd
VJcxQtt88TuIt9OMegqq3briqivMvGwfKiUeiAMFB3jBHZYxeulUdboyW83mJeSl5uTmfWRPSrxJ
G8Fuq+ohGUYbL4FNVkIGLxWnhFvS4dKk1B99Ar36Kpv3RfHkx541fSqZtBrD8E41f1nhlyqHbold
eyKXiOXMADXJG3P0o8XK6ap1a2Bqqhk/S4UnjDmuxFi1817ctgLMhFxZpQY+v4lmtz1+40v6r2e3
JmiAPoBH0GOzUPj3MfbZPYxXvNht3t48EYRnq0KpfCw2lnhTBfe4J+ArCiNYeAinFF1YyUvbp0C9
R6jfrqfgqVN/5eW0nZHBtvA4LUgMlDj3MnzAEgtFaYyh+BWruNEfO0Ol8MiHEd8wUtv5MN7ErljV
2kiu+isurhrpzq9/4I6yFhv5LjbEC63fc9kFiCiTBBlqEy3MP4/aToxDRUDKdz/Q9UhU7HHv8NFw
6YHB3aPBPvrb74+fs0kytgEGIDLAWBBU/ozYqumA4Za0YCU0+xVvEgf2/dZYfUHGtRF42V7qoP9O
Wk6vk+OIJ+/yrI74FQXIGxg4rmWHTuoW69H+Gp3Jld3EazYXhnguszgOuBx/R8d7j69Ngl4Cd+vC
2vuMVtFd6H69BTR3wGxcuMnP3Vmk+Asuj7IDzaU/g+l+4NfSgiuKkk0yoTusP0tVt/p+SCwF/pi/
JtFimcjUNpBmP8nYijbskjLsgZuTGIbICEfJY634D4izr3HHciMJnfha8FLjpirnQ1N9GclHAAta
TtEsL3r40Y9hBMYT+1yjFtxg1pw0t+xOuQ+Lu1kio5ivkQWwg/ZN6DJXQQV7zPeWkK0t7Lk7/QVj
xDtF123NQrhJqiCj+m4NJcPEfC8yHqweyaN6a4SUyMTasawP0Z/cpup/pfmwN5utLr3U8dvIPVPM
Wy3aomPFy/u2T2HlV9wv0bM/g1Es8lsNe6a4etbKfqeIsx0V1DqQI6iEeGt2xlWcuIZsZyq+a6MI
I/ra999kCX0qA1D56DS+CQF1wNarRoZyuo6Nl+WlNVilW4ur34YY9fvMpYu2ViHOjlXwLtP9Jz9A
zJzDjI602wmHSJxs3cywevXXgiwdsI+xSwDqhvlrGn+kykGnVylMD0G91xKkNIRig4a3o0+Yi4RU
n0eUrwx+HcosxX3cUglIA29IP4PotcCzRPAPOaMWK2haOB6qVY5S/0usv6vd/WD9VLBvRPjLjbV6
HUMaZmEJJWdZzZ+cABQx14sZhqyIhyi9TjvMpTMwD+bgKqg7lP39FMv4TiHGc9X6nlhcDW6IrJ4Z
cDPKa2G0h3ujuapGABJz5lWuZjwofFY9Fewqrm0VZ79JvRWHJ4wWjH6Hpr3bUKUarXdxRDEj+uQI
xxuTSnN8Z8roknylPVj24VkU78LgU1Gv6uHFrxIvTWMH0Qi7g3ePAVWb3Rd1BBFgoFG+4RnnhmNl
x3PLPdwClDNws0hhCfRWAgiwDlyDSooQB2ClqGANO3QoPaTFlz7JKkI5o7ky4Xbz/N72ApbDEIXm
3trLgu61/fyR483eT0iMlc9F827p94L1IGXWrjZLr1XUl7TM31U13UUaLNpnPGbuRDKRrOPxk5Os
sOyaAAX44lFtcztCNzIIi53fdhuMHvc+PYhICB7yHOvPtLvrFP02EpV9bkku/nuOL933MjYXZO6W
4Tut+qT0FEBn/msxOfjKA6IKTXrfVrhTgsIWWvp82R4jb1eQlKvEatZz6Wbls1I+lOFHCp6mWupQ
iNg/VfFVTu09f8DEuQvvBOFFzg/acN3MD7W/V9KbOn/A4khq3Np60QFl8iyvPnDtXZum5cKqKKND
LCGSNd53gUwp8M7HQKsX7rt2UzVY8ll20Bf3hho8YZHD6DAUctv2WtNcyL02ZmCF4s7FM0K+LWol
WYK2tjuVdxFmB0qEQkW4zqQvv51W5thPCKxQhrGuUVtUwzU2mLaOMy0ggxqjuA5CE77qCcuT1lTz
gq7+fkCzy8KDUyvjdd83T6bQ7BGeBzan3zXTL1KWNGzsGpBPWMEZberGaTVqyuich6a/kwuU1c3F
QrtzZfJRFc9RpAUc8n27b1WvyjDyMyaaqNdJgOZI3G/0ztqWdXLdRrs+7lDfcwV1VYxo21v4R2EH
MIk4xmIcF02OhekKCnITuigl3UxVv03a2wBQRuhfZ9aqHiKPA6gdYWrTKW05T8ytmez6bAZFQxFq
Dj1OIz/8aHLFGSrMxpG+6B46vfT6ISGtGl1TTFCh2AXpTdQ/pYsMUbSVQ4wLha0sie6sT6/gdu5L
QC8j6ynpqHTSYSXbmZwap4cc03UmuFwE82N6CWX4hGOz22bmVoy72zj9wiwz6jIsRHdS/Fzl8sE0
+1UQKbsxeBRa6qxG5fl41WeSG2DkKDJNan1X+BGms3SCtWskSFfUs1fTAIxCx1hyCG9nRqri5pVJ
G4skccbfJI8dqfTXg/Ym6GCzpN6Nhq94bB8jELAKzL6X3niIhJq8PX9pW3WTFsEWx4uDjJDRhSv0
7AVqAdXHS0cSzZO3pTXjg62xHPdauAYwhn6IeSHC+WeV9d8Qp6mVqKM65peQVjW5xnoA2ZfqsY26
7YTkRTffD+VrMLZrxQ/exLbd1EG0bvJqlY6WM3DuCQMCenUcuQD91yZeJzoKCl37a8Yk9vupWJLK
01yCfEWTgeEip/AblnWUH6HQEGZzx1QEmmj75T7ETa9OE3exsPg+0tlSAqRCsJN0oKHNn+R+VTvP
lOoScS9fqet2a2yyd4Xz2dbu0/3oZFvZlvFqw4PE6XgFfx/8nIwD8l7/BD/JA3UoLviOZ2gxuuY6
vc3uLW/eJvuMxuW4Rx5uFfDijr3Q7Z3Bkz35MOBLgCSQnd+hS7S+1K09l5YumpAUVCQF8ZaTFegL
ZsfzEdlRuTO4dwEoJxdqC+dyUV1hog3KztRHTwo35YBpmDUg09oKN1H0Q/Vv9Isqd5dinIxCT9EV
kRpG0Y4vqvBT6O4RSPz+w52rgh4NQz95opTcy3EpESIROHeFxu61FEwaJ2ADcH24+z7a2RfRcbiT
NZqUGZ7bE+GQQtr2Wx76N9SU7yt3XsWrfI1RyktzYYRnlwI9e21ZDYokn4RUF8OkKAYskAZfaDMt
Bs/fD+p3C+evPa6qC9+GRoj5m090tMcVTcMONSJC6caFTVmAXA1KkOHpDpY8O2p6XvRhPPCObg+8
PFfRLnPqza1qZ9S9eIKvgm36jC3nLl/RF14pu+pg3Rm76pHUChb8pWrw2VX1z889/eRYD/sFdf0Z
gWEgIhXqrFhgahQ5v5+W303Wv6aFrYeQJY7r4ikto5DSecwESdwDfXWAbDhK3GHo+kOI3wpUo8rS
6YcHtbpvp+sgfpWa3dAFK4sKgdxxtyIgFplfi/8RZshUPIZtHN3FWe0UMyVSGaW773/uWboPQqPY
fyiKQTZ/8urTI13DfZuecUXFDStEdJ5AfWXiKmp4EwgrMq0hfMrnbF0GCEUJo2sF4SVW9bnrApKr
ilcSqGPs7P584cZ9oIsRvi8spc55fQeQdYVu55b94TyItuGGV+aF1XtuNRxHXLbP0eKVhCzyi5KI
w1JoROqvpWInDRfuh7Mb/zjMyexGzdDVlbTM7qr6KLeaV62zK2rtm8FTPfUQ3/mr+MIJffZoYwoN
2gxcib/bAkcjsyKsM8tcRqQ225lFt8qNqwT8WmHuFD26gFJf1PT/vucNBIIVrnkdvcs/p7GyKqye
+5GjWkYWSBXWuY9VPTWzmhoFalE1qEYlea+LV9rlPWW1KLWu/OQ5SniMRL4TCY0rqanT9ZT3fJR/
KhlbQ22v6b6TLlKvyGb5uYx0mGUPvuFEhbIL2luoTxR/H8UYO7bsoxHpYWUHfUYiQTBWEdtJhG8A
8YpGxoXtcnZ2jwZ8cv8V+qDPBd1W6vrDbvZmt/TmfcInxa1wNXjjinemRzHiPw4ROD2cdxs42xMF
hGUtmFEA8+rJcS70xoi6iyHu44N/ZXnRLn5g8Blcy5o78peW2eKt+jAc9A3Ccql5MIRNRa0acRGy
vMxOPi/Mw7n9s0jQAl5cEEWngKIyrstBzlCGLt1mlVwHG92JXcGpXMzI1pJDIcy9RIo6N/VoQ0kG
qFn9b/XlLoti7m3UlxMUxRTe9dqrSglXRhlwLi7pt55t2HEeKhpHIiW301QqKtK6mzqkMWqXV9u2
u6r4xP0uvTf5vJcu67MFzKNo2kk+Es591poZ0VpapIv0lnV9v6wohC2ZR+Fwia73Gx1weksdBzxZ
T6NVB2OdErBjFSsuXo0r66Z4rp6FTbMavXq7VFBNV3WD2841+LbDetyw/w7qDf9/rR4yT9lWm3qd
bqrHfHWphXVxQpaD5+gUK1uU4jHzm9ll+h0WYzvLGzfBOiJFmFfNTft06dg8S1EwFDCqXNvy/yHt
vXbkRrZo2y8iQG9eaZLps4zK6YWQqkr03vPrz0hd3L2rs/NUAvtAjQZaLVWQQXLFihVzjcnx+EUo
S3MM4vATWna0Wzq/f9PUQ/9yTUXs3OD3P1Wsv452EUfCHIe6ruL+ZL/bDz+sVe5RBnXEVXeMdlDP
V//Lgvd1wIukOq/xQe8qtMAJpypLoHjyua1cu7HvuxYWvozyl0P+5bE1Sp8n1Gc5ccdDmUZcocDl
95a24G/u+q+X97+P6jK3TTBlqQpDOQth62fV+Z16tb+su5eXAOGf5ZiPWFW6nZ/xS/ih3wjFfzEK
341+8WqaUYGdbMnoi/ULd3R7KJdVRxfllLGxDl+F2FdFqhDd3Y2Qey2j/zq3F0mSDEVYSM4xQr7X
ffHQ+tpu2HG4tE1/COTQxdP09v2Itx7mRY4kyFWl9ecYEYYn+vHC9lDlD/9vQ5wv4ev7ooatYqXM
pTl1tkxb1hBjKH7r0P+qGOXr1J3zzy/DZGG0BBmHvTtIhjh1jw/Bs7Wrn8xNsZ7+FEdKI/m7dGgO
yaG7MYfXA9mXd/UirPRClfS1yh2O22k1H5LHhpPoXbqXtvTAPpkPmZO/fD+nt96Ti9CS1mzQm5bQ
kof3k/KzHj+///lXc5Gvs3kRSlD1xRSSGED3daf2Sz86ZStkkqtg0+wkPzniHuJlB3w8Vp2frqID
3Xfe99dwVV/x5Rou9QWwztqmrrmGaWWsxoPuzN6wavaB3/uxX0E3Ufz0bnhYnqLtzbHPH9o3AeCS
wp9Hcco/PFJw3QhpNuWWjNMzvPZVfx0eqif5VsS5+kT/0yoiXaplEECOIbQhnmiA5l6j+GxxMJSv
ew40pFTyLO3Jwl/VAOIVAuZt43LTxpUfx+H/sGv6b8+KZF08+S6lx1e32EOP2Ra4ty1WJxpq7BvP
9ur8/ud20QD+82sVp7FWMxovYA6O3rKvHtun8KC6+V5dFfdVbQv77wc8X/W/nueX8S5yobiPS4QS
TG9v3fXln4A6dxXJ6xlB5whUuRRfOuWWIOxqJfe/U0kJ8Z83qSxSLSgpwbX2mk1xp+xP9HOsAT/f
aQ8tWbSxtfzEa/z4MQH8Wj31N7am379TsnixmnSFXhfBZC47FfRIw2Fk9PP7Wb01wPn/f4m5IW4A
cVLyrujiaZie8QW98Z7cemwXa0cUj9CXOwYo6wwBS+KJCwcgLSbzWouXeetkdIpP+AJ8f19XCzxf
n9zFYjIr8EzI1lmzfuqUnPOjtvpNF5+LCABaJanHCjt5G4rYvbgJ77pj+Gq+jLv8Rn3vfHf/emkB
3cDN1Q2guRcv7TQ0WlRlvLRxvg048+1fG+Hj+zu9VpUxdJW6jIGSC8e8fz5BdSmDtk+50XI+6fOP
BDMAHYNv6NDfj3N9jfwy0MWKFU1iFxQ13wK9Vg/DY467gy2/BWtc4DfmusD95UW9EVOvvp1fhryI
ZIsu0Wg0cm+RiBFPsplgTHx/V1f5LF+m77LgyCn3XOjn92Qk64jVe4wr3alZJ5yqCybH81Hr0632
G4qrPUiLl2t/CuOHNK4k7HhijgW78Zc5qJs0PMbpgQ5VWAmdm3LAWevdphaNQwTDXL2RPFxfWP87
MZeog2kx6kxszg/dq9zOLY+q1zwa6/aQ+pntR2txLxGbcrc6xDf2DlT6rr3TBv0CZ1eWs/PgxQs3
SIPJlvyMo9TdJRw9Q0vduBLdIfuZBFgs1B+9HPrynDnGnK1kYOpRhrrI2s/zYs99uSnRsVnK75Tj
zOjsnlI1q7IEnyj9aptjmPbO1Hkyiozc0DzA/TbKv17AjqJI/KjpHM4cnXr4UYt3Vpp5Wv0o6gNE
kg8FgVszig/TLK0kSOchJ6ZpJq3E3LCjkM8COUAdyJxV0kQa13dK2tgZBPs2fRvjnRz2XmzSXfKR
TgjXi5Ky86kKXoQMaUpmt2fcupWAXddts3iThMmpun1RbNsMzjsqhWHY02/thd1DllXIaZDrGaFj
yfDUY6oF2dOi3RklVQMzPJ7PHascKWJ0CmbTyUPVS0UOU83nODzSO2hLS+q1OM4r/UZtCzrdsG4x
u7UJj2PSBW/htL6qE/Q8EMil5yEy7ygCOQhNbsQv+eoX+OVhXyyAoyJj4KqTk/NQIBWFu/ohXqPQ
tN8NR94g3XPAngcOgFYXPY8L7OImb/vmC3exCDZCP6h8YxxhdK8jZ6b1XTCC3Kf/Wa01u5EM5geP
+T/fR4ard44oWEGaTeX0stIQz+Bmjamhdja8jsgi8H24sUadI/O/FocvI1wEVLzLENTiDbXTwLYb
6Y9JvNPi0VZQOcrjjVXiL6rjX4NZCNvByNIXp108yGpAgbW0FQcedufm9geN2vwC1mL/lmzYIfYn
ZodUkOjYdgr7BcUCv0xXJ8mpaOeHbO9HXrtu1x+ZgymGfSvVurZScln0rAC1U6R/HVlqVdg1HX6p
A8FXeBuKzjOb5UY6dbV/9OsoFwtKGo9ioVo0yiIqdRTaVpQdAKwtzosuhwuOusuphmzuv3+Trh5+
f2kJvuxHsrJOwSmNVLn2ZqSPqnNORNJ164ReZ9PjsME80U92lfO/lJO+DGxc5OhLpEtxfV4/zXY/
GIe4e23VW1N6fnEuX6yvY1wsB7HeVYmcM4Zim+edppOdcNtwRTfxcHXy/5ep/NLpfPEADWtKw0Dj
AZbeeTJlhxJg6RsP4luw2u85nrPHdXSof98Y9loW+6XB+rJiNqSRkstwhADid5vWQdh+Sr10W/qf
KiiIzm8fn9DBrOkpc78f+VoU+jrwxewqIb4POMvTtk/63ImqHYc39lVXP7z/zujfLdCXHUBtiO3Q
qMyotNwZHM6IteJYiPi+v4+r1cCvN3IRxOHjof/NuJHRSTbBITjogFckO3CrnXZs1si2tuUmhKx+
Bq8k/q0v4Wr2+nX880R/uU0tQrC4nD+FxtXvz1T3glM+WPJOcqw3qEfdWwHteqz5MrEXOx+pFict
qLjjBjAnxjEuyORN6peOjumAzOl5tA1Pt3bJVxfsr/d5se9pjT4d54j9FoIzp95Krn5G9Puhl3qj
z5mxi43Xaj5LGmy8ZHZ0Ifvqy60T1atZ9deruNiUGGVdBvq5OJBoH0CrbcyjbcF8HMiqR0Nzy+wj
6f8U1rvY4GEh/BLilwSRnFVj3D43G727K3Fn1pEjKYM/4vTTNVjbbbVwpQZ3TfqQ57fKRbe+s4u1
eFRxtDVjpq3CAm28F8vX799/5fwD/hUmv7wNF4Er18slls87eWV6lCyU0vVzujwo3T0m6HaOAEk8
YYZhV9bvwdqWLb0VynoWaGuIj0lZQsqu7RQi04DZh4QDmDhanmymrtV3ro4Z08xBKlnktGx17Wcy
kaNxwigMaGopcme87TWiaJqUlcbpmqfv7+1qleTL074s8yn5EnLUTQhp3NFTeMfqA7ZuG/Uu5xxd
8Gjy8ENH8fJVdjAfok8VStaNVeh6EMM7nB5jEyHbRXazSGUazhUKL2PArHD4iLrnoJ9uxOK/Uf7i
GepnFAySOcx4UBD+M4bEtZL2TdstO8zPaJrABMf+fbYAIknaxWRNDcsPflHOaH/cjF9X7hCpnkKr
K92ComFeRJNEziACViPF8W3rIRT18212ml5SR/FR5Xidr661m1YRV9b2fwx6EUzCMUjpHmXQhqqt
supOzSn2cYXc6Kv+lN9ogbnyCf5jsIvZrZeYplesjNFAY8c2o0q9qf28pvT4xxgXn3mp5HotlNxQ
7XV7Y3U+Lx7WKUd6qi058hqnSjSI3vefxzXxzj8Gvfj0Q1OOK6Vh0GJPSWB7TvuAEJD2sWNaCZvo
Ro50Lfh+He9SflpjAx2FERMJNc+10v0YJ3ahLm6N25/S0wEx/xjpqawfpcU+KMteMN4E7V1ayPdF
HPKeQ0xqRbE5RgUCOONnJqGJF2pHaEy7Ln2VEPL9BF1JrrhenVKCquBydMkHQP9mwnUATVRVP0pz
P4meGTvxspqkdZlugnLz/XDXwtU/xrt4CYZQGetSZLxoP8Feb6G+BWx0LOez2VkPkLI8OAx0XAKB
c00vfkEgfeMKrn/M/73jizciyJq4GYXzHbuij8kMQTPddjvpOD1Uub0chy3FDzc601989Sjwx5RT
szI968ZUXCPYfp2Ky8gd0oTx/12IIfzUAWjQKYdVeWP9zMqNUd7LZ+dY6F/Guxk8zzIyf7TKZTJs
C7y/pzg/FkN7jCRgP0Z0Fsajfe9fVeFX0GIPmLVeEgSOZWanMl9pAQL1gg9N3kbJc6LhicB69f28
3pjWyyMfiHehOLYzMdIEboKN71K8DDgxfD/KteLbPybtYrGxyrI15A4NAiusrbjwj3Y1+56Yr7pa
t6uCWshj7MY0u6CqvnGL1+ra/xj8Io/GA9LKy+nM8fKjvXWKPjhZrzlOn++Wo3ZI93jg7EPwS7Wn
H7J9b/+SEDvd7Fq/UgP8x1VcZNMdJOdgFsSzEoZOIQJasOkoGPyeIEG1DspAv1vnDp0RbKoTr+J6
jtFa8s4WUfB1fiyKfcte6OqzN0QMX/5WwcWL1UMLilFYlAElrfosqbSiBqdE0249+vNP+VcG8GWU
i9CxCE1j1XJ/7ogHeuFbEJOouO4GbAwi+w/Vw0PgmTd1KLfu7SJcSIMqLaHFvaXTr573OU57itG3
Sn1Xn+l/7+1vGe7LDmkO2nwWLZYpaTX6xkv03t3hyOueLQLEFWf+B/UlX0GypsQ3rm/qfs8fzTcz
+1f482V0IxACORoZvfVmb+FopuGsttkN69r5qQDAqtnxj5wfq9SoYntwpVW10X18D9az3zuBD8nd
pm//IG6CVbyPN9ZhXNEF53DKfTxvLH+V5+NuPzoYd/LDjYBwfurfXftFQBBNE2/t87snnf5mwKtu
I3u5B4DKlfzoGD1Mz2ckGRKxG8X4a7tqHWHf///W/009vsxaLOTtADD6vKueEDlqa9UzVuV97Que
cc6639ofCuJ1w61cYdPffGpXUzb0q7LMFWBQdfHRFWEsJEtCppEurZPUpdMa8Y2Ad614xi3+d4yL
Tw5m0IIomluMNqof+DScMa25Yxz7VbpRV40zrsPVvcVKfeOpXv/WDYy3FISMuF7+M9tvwYLNmhye
wzyQAqAQy9o872j897enyBM2bN7vboX3q1+6CQcFRTA668tDdSvs46pQzsQN7SFRnpLpSa/97+/r
+i4G+0r0VyKFu8uzozSQyyEJLLqi/xYjt2f/gdhLVoATUIQuzp3gvIRO50fbW2YI14owOgjK/wx9
8aEUEzazlQns5FwEWmhByLetH1GSwMF+Z3J+cKOGf60G848BL1ZLUGtalpwHxGvX61avJ2j6gGMt
RJutexTt+1tkvWv2PoxIHziOUJL1L0WqUqh9IanxObWbqL3glnWItzX7jGnNauF+DuvcV7Ev7Bz9
pUPMNO8yyr5w3JDBWe4tBeP/5WH/53IuJatIv+Vi6aNzvTQnWxnPG/M31AvHbhtukqPsiiSZ/c7Y
pC/D263T7+s7H0s68+wB/xmXVqkzxhAdViXnT4gimLvYn5/vWEQ9Pd6qsJ+f478i8JeBLlbIJFfm
QtEaqivSnSY/JvWbHND1Sn/mOCeHJvoUMKuHN9sMfq9s4psrwPnnfzP+5dpZhktsBOPfGz37KGF3
zdHKwoLEh+XiTOBl9rFxIo9WuxtLwPVvCis9A8wY+v7LTgJz0a0hznMkIgfR75Gp1A5qDl7xdtW6
gj/42Y0+EDxury7WX8a8SP/UUS3yrCyWncV9Ql/PfcpPfeoJe6m0gbNMb+A5ulWtHdXAKQa7IlPG
GG6y29HWB69sV6F5pySujEdRtBYih4qW2ruZ8qus/Wwfr8vxUKdb3XQNDkgsv4fcAhEl9NN4ZbH6
q/wmpBgbjqH0roVOUK6TxOsjx9AdIfpopF0XfGAsJPw2k12buD0gn6dEtiMZlsk+t37gVd/+qQEj
GyhsPbYmkAbAenw06hPUj9GbTqP0WrWeyOk0Jh1/6uzI8Z9Gu4O2UZJTEq9USna5abdCbHcwmvvj
2O0z0xkE7s6moZ9+W1qkh7tE8+m5Nz0JlcnU3xWBXfVHY7GbapvpXq80/lL2vrCs6kRGpK00rnUf
KuJanVC0S+V+eJ7/GMqwMv4Umie/dsCShXc28dW8z/QHPSw2tQxYztGWeSM174YFFbrcg8bi38af
gY4WIkuyTe5G+O2505rusjEekFfW9Z2mv4v8tVz2mg4fTqf5UYd2Rn+A8GAWil9ov6o7+b73E6xq
6GD/kZTrMyIB7k+BZboNhaaCPdP+VEi8YIbh8lB7NOnU+mPffpjDCTAEfy+BB4lpsQ0yMX/gwsYj
YrSI7TWI9x809k2c/Fee1e6KYkMhFOZLDmEg/xxHy7WM12lU7FTeh8DPFs2X/qQVkSsA3FOvtA+p
RIvqyL/blbhXU8eAzOLAE9jTu2kV3khXp3xYDCcc7sf6Zzoic97P0f3Q+k23ptuYhoRMdqk6x4vX
COuRtnI7fwhXQ/e6hF5G+zqt5G8hh+9wqCNa3d3xARbGS22eEsk5X0HtF7mnvk4/h8hpBG+807oj
7dngK2O55l1fZ6NrFBuJ0K6eLP6O5tWqq70EUeGk9VEl181XhmWXv2PkJ4tHg3mYrscHK7JlCfUw
FofysDGnVRfQIA6Y0hWOGafttApzHlRu9Gk9WeuwfS54g9Jty00/YMHUNu8Bpui0gmeOte8Cuyw/
0nILaaPfxjvMUOfiOQWgBCxceA6CwzS5ZXEw1VNVb5YgBP5w3+KbaNKY78i5naR+Ue4jOoMlezCf
MX/UXtBCRK86jQ+1P+du8t7y8oeOgPPl4smRM0KlgB6CO3twCu+b3olaF1P6uYb36ILrqLQHCyJC
5wPB5D+F8EFbQc+MYG8kfkW7ebjqB0//lb2m9H0amxG0RrCW/5yb+u/yIcJfntmwwxfrN6VCKuOG
5uC8GliP+uJNA58TD2GvtT9aKEiFI3PI/VGOm4BnjcPS60JfRA3j59CcL9hhgOh1kD6qdr1MfvDc
xCthZvpbaZt/Zhsj9kXDoXiXfpxZ1jMN7ZhKfvK1aJ3fcc6i7MrwEUwV8SKw/oz8AJg9azP6REPj
lNHHRHdPS6OUZgNRGOKVXPbgExy6/vEMkqOVIB7V9mfBYkwE1w6wOdAboVo3W7/OnRotigVv8FgP
DgooXqCxP1WtI6B+4c9IHAo6wYoWOcuD6toLcAIQt6WbZdm0g20MLqQxp032k3yPvkDDjyS/V0zk
oad23JUJbhub9D58T0yQVoeWgyOFEOBre2NYcRlVv01CV2k2GpE+2wzUuXem4pgVmCrII3ZRoKKx
tXk9J0c19RP9I6hmAJe7gUIQYhn2w/VLQ/spUaB9zRS3f5pywo8Dhb6f0VasFcMp5ZWIkNK09V+m
ZhNlxE99dqQdEJLz33sZPvrnHN3JAlzE47qsk3iwskMteTBDivnZ4LSE9fa3sQt9SHXDqlOg59pE
PKF4Eul1/aMabnPqC0eFR79WBXt4Hw0votMeh/hym/6KTiWvdbq2QieanLHzinSrGn6e+JLxqCt2
V647awW/HAbIIrvLOpCd+amGiz8+Gs1DPm1jwU7VTz3F5gYXL3O+q62nAb2KsksfhH33Uv5Aw+rw
B1OuR1pROptIFubXQLlrVbeKHD3ZidG2VSewGJ72YN4PL9HHLO/qad18LL3Dx46S0h1T3RVCeA6z
5hQddqoVLzoMMTVK0T3RgtP0LjsqZ9RKeyEAdBYle1gepah58Xl9AFIhKbT8hQXkER4qV5v1hEKd
RiEYtH1M0JAnW5Z3TZPaQ/pp1PFRpbkvtmjG1e8XvE7UIXAwqGIh/pVNvtqBleixv5mkUz67LfZl
ZLteoj7WOjSN9zh9HpI9xgRB+Bh2+zi4D2DyoGoyAm/uj2DGqvQom34ODYCDYFptSGWWejWIoEs8
p9eOg3DI594JgSJmxInW2qtL5y7Wsc5QHrIw8mQmiqdT8ceU3xbptxy8maY/BG9z8Cb1fzL+nyH5
Z6pXXA7bObtLAy83YNe9q1hfV9tSpvgZfpCYRGLvBlybbNItbXl5eCrpnp9i5DJ8XvDGAyySsjJ3
JfMJQuIqFOp1yipsBJ9tFdsTfdw9dGHzxxIcIKQdohlRTUqpOS02S4+zk8qVjv4ylb5FExEZGmb0
hd9VmVOq40ZVWUx+zyUULjgqS189NnwgRUFaOf0ehXYDptLrmGdWfQFwRy2uRXASnIBtoHvAN8qd
0dT8CfjSnOmbpv8MuHfO52wjPmWKtZOGsbOpYILZwdWLIqWgao6Crq0RfyhBaoNpswNB31vxnaae
DPEupz/aqDvHEEwEkLkTxeqBbdwpaoW12Rl2Mv8IAAhnCQtRt9d4D8ZMcoVp0whYPCTcCM3cefXR
TCm5QOaDlHTMxXQ12AczRoIZy24Y0MWGiLQARaELoy2BSW6yYiX1p2HkPAgvKWwS1lX6nkmqoyb6
tm5wTa1Ne8TnRw5yp1R+xujqlay0jR5vCrmHc8Raq9WO0uxT7tnKf6nFn6Ic3aGXfcPkjVkA9cR/
IcFGJnstfhky2Yne/1DaeG31P6PuZBW7BByQmktOMj2Gifmrziv0hmeaX+JmZuLJjbmq0udULt24
vxfV+iU2hl+zRQnGEg5TFcpQoE0UZMQ5FoKgoRIjZk4cSm9ygS5ACJ9DxQB4xO33BwWBXxSCN82D
FcS9ZUntMExXKcaiJTuYhf4l7hwjOaeeom3JX5Qhtah15OtN4AnhS5nX+yHx0vS4UP4RfhbR/Qhe
MEYG2eQ50CUWT2lbi82ptTaTbJ7wR/aQrPIcnyte4Kx5kqOXiHsexie9Nfw5oLYdtq6mv0Z8pHJU
eBYqEX0Q7ECp3KWQQImnfsQPD1RWVdEXYVa2R1mYnfn8G9KT8XcrJq1T03QqJI+hhTVmWD7Fys+i
oQM6tlsRHavwB/msXdb3knAypp999dFp26hb93lDgfm+Ct8rnWpB8lga4UqXNkvzU5A+J8PYRecA
OBwqDKraocAg+tmIdpJxaDCO1pRnQaZ4qIy22nxYwdZcHtBlJhCoVWFfGdtsuBc41KhSp2xVW0yg
pM3j+6KiTxnp1ACPJeiSO9LPm26V6m1O7lSZ3YSEjUT+u++JEbVqC9OfaTnKyfMg3Q04t43C6MZ0
KWbhtKkU0sOI0GUdDC1x84SGxbl9GobMVoh5wfCRhccG+ag24+6OAZt5aFPqTiWSPAlbbapc5RmG
muDB0qaPXal6tUbKfc4DeQLzFO+7/nlKHnLc4bO9BKNp2kVTzCd/fhY98SuAJS88VzRhS7+Wlkx7
Xyywru7U6SkV3srmPRJ+l7EvhbusedGlt1qXSAQOjSStmvptpE3wbN0915jDAFCRP8WGA45e/WzD
aJ1H4aZm1uSOEoNGsk7KrCfCrul+hQOUqEa12wwFvGitTWZFi6hF6MYGq6l9jnvXAvuqXuqTZSIT
gfu6mbNo0yloZbSNlZ8spbdFXsEwnvhmWJ5hYgmj5shANmPCZEroGEmUF+OhnjlAg1HW/CyjjZXM
Xi8Nq3NknzO+4LE5liAlejlalwZl9OhPGuyiflfPP2fxNYl32vycQcAUyG3bMPHD6jNP7sfpMLFR
SaBLTYqjYOmREM9H5gNtRT9vR3IguUuxcKxcg8g1Bx+JytYRImel/q7SQx8i6CzLbQcvwlLRL48H
2KaTeooxKyk3ychpZ35Se8meJZlWoVPG2Y4+byWQdrPSHzBjXJdY9slj5M7IkI0kcqVyQWcwU5zv
auwWMTsv24eKpKpvO3z5KFYu6e9uqtdT7xlST14MnCKo9/k42rL6bpXkLxJFMACXjfEWYe8WxzFG
O7AvFMGTg1/z9EcsMCuX32VpY0mkmeqBZpijwsZFRVqBR/y2a1E7VGQrVemYqj9ayWrsOkyCJifJ
dijkESnPLCUcX+ovtRKthhpqVfChUwnISFdLlS+qetbrbVE+90a0XtiQiLXqNG15Gs9K7Q42ZHCs
gsgf2EcMHXbxsuXEFeV1vXs0jci2KAZEkuzUbGmXblzLWb3Ss84TyR4PLfjTRpE8k6JD0mE5Ta6w
RD4VIitibZ/jp2hYXMHapv1Bm/loQKJO6aGbnqzxaOXrrqV/E2OlDPMzSXqmaRYGApv9RFmx30uV
YR8vgasmiEZbYc9eOrQREm+EiWJ/bXoTKH29MNl1KqtUmN1aVV97dlQ5tQ5BBX4Wz7hHJWelOLAn
406YQW0lq6C9U+t0oxvdqzqWbpkou5AEPhhbx+r3yox6LH+fK5/kqJo7OhAMJxpP0wDZheWwZ6Ns
FDWbreGuLfOdcUbAWoonJBhG6Biwosdfpocpj3zAegwvbQfVWKv1sl3m5lRqd1Ej3ala4Qu1Yotd
v00LlT0Pm12OY8hCOPtDmkGVKZrcGpTYpNP1lZMcLQiyYeyWcuKqw1Yg2ibnc1hFpJIgukqwzmLJ
6YT2rjfJfGr9EGMAnZvR2lqYp15yzMF02n6irGOy5aRfmGQkkQo3rTP6lIutKhXe1AnbMQ6epzF6
NcbRbYfMUVN4fzx/jRVdKg1IffImHMBtzUQjBQtI3c2wZ23p5Uir4VQqGIeS/iTkd0tP/IARqSgT
3TPisyXUryPJwWCUFGUWu8sJRq+tQpoa57YkjZ4+t2vjrMnvn6OywThzV6UCBDrYu8JLxu8oQ8eL
+yYToerMD7rnroy3WTa8KdZ2mjeZ9CIIiqcJWwuUpYw3oa4QWZ7aIN1aveGM0XtCTQNIm8fKAr3f
WpfzqjNOhsL2cKH3TDU9OVXYgxaOlVb2EorrgU11HiJ/taA3x7Qej/VxJtQoY7vutcGNZNXmMGO9
KPhuAa+sZ+B0vVPzrmj5pxmSFC+Gfw4DmkgprEwT9q/p9NLD+wxb+orpIgwetVpyjKw75Gp0N0aN
a+qvRe2b1TkUQhmYC79vFb8sG3Ib7R6DsQDKc9aSxeWyvKqW4aCEJx6eHS7EEyYHZJ89KOEqYE8l
VcemnVxR/FkiEBOSqWSvfHbi/jBiAIwTDS2YfpRyvBqKgTpDth3NkbvHGE0cxn0jk+bJ5noICCFz
6hU8xGp5KkpStXZZaeNjZspeWL53xfJIavYo0pLZglybUpo6BGZ1lZy70lJDtMVBWhXTJgAcOGST
o42b3GhtydgPwUBEtBxZfqut1OstGtmN0Smk6K9tuTn9MSI0RVS0hCF8b2VlP1Bfi8IF9eKw7WRh
W8PAXJrl0HXxqhUiTy/0HwnJQixap2BcHMk6JPleCrSdCDFU6z5rNmOBABtZz5ylY38zqWQAsSsZ
ys4Q3lQE84XodOmwr87tLRQfreC+oc6asmHNlMwNUgWvotEZp3kdd7Lda9rJiJ4ja7Y1STi0i+pU
1bEu7zoF681jSMszxVyL1DR+1tT7JXuLOa+ZH8pKtzlNkfdJhauDpG3HUX2cBwXqKrj+MrujwQ9j
k85Oz8n+Iv1sgvTvXqBLw4OSyhtdH141LMDlvm+B3OHMzAsqVaRt1V2d4Emfg4xkWVYbvuC+WiWq
sNK04X7AeYGRKaGq0F5Jd43gUEZs6BIPYPJeHhtHlDJHq8WtKlMCKgf9pygUqwlrGXU/6KanY3wY
T7PdLIYrjez/08CZJ52lYDxpTQnsm0V13rbLSUxmCKKoEywBt4XaETvtPqPCYGUkk0Vb2VNV7kXA
0XUpbU2lPoqqDltgEUiajGPDFI3hp8UuTEpTp2eNqaL70KRZddlMFE4UErmoyA5tQJ2R8oSQbg0V
KEzR0xbEHiKobaX4OVZPBQvDPLNtkDUvLX8nRWSP1U6U9hnhccmgkA7s1+liFDxNSV3ViLw8eqii
Fzi5TtKZjgiMCoOMs/WeUh67gWqt/quVGkicsS2AdU01mK/We5QJ+3balK3g9qay0bEzhBhNk/Kf
iY0YeSqKuMbWz6zvpfT7ap8hQK2EN1lOnUosnT4dHK069iR8EkVSoDs+4dBRcoxvhHi1qJ84JTum
sM8ypAMaRwEyXK8K2q5KL1jeur1W+mJJ3fpeDWJCMhvY4T2lsbfHY2jqD1FQ+aHOdpr8vpfSVdMk
jhxnfyD22ur0o0q2cc5S3j5IVecg432kjJ41p1qnoB9+mgZFaWS10ImguxbraPiUJQozUe4Z2R9h
8RMLLWeVb5Sy3kaisaY97aQb+34ky8kMOtD+2ieZLG4FBGDEngLOSlQfS7S3Rd2fUupxhUQFQ6RG
x1rTDykfo/JDIV+21F+jiVwzh4FkCa5Y74MgvK/kiJLKW5Jj4Sg9Z7KxVlJigsLiPnLwwTvesF3C
CtBsAtuoU7se2cxGJArUAzua4wo+1Fr8ExVHnAPP/sb54otUQ5UE/8OiXWXxcBKE+Xeix+65hKG3
BRk4gdbKTn0ieQOVXZ4PTnsGZT5qICeF/jpy7EIS/g9p57UcOZOe6VuZmHOMYBIuQqODKpS3ZNE1
TxAkm4T3SLir11MtraZ/Bre5sZoD9l9DkzBpPvOaeQPxrJiKZWGQeTiXKmpXfsDS04JljTyxLgCb
otzPOdhRSsSyda/2HPd5zxmhYFCk7kJRbnNkpJ2uX1TsnlGWbkLCwNQFFoT0bHuV/O8GL9MMgiST
f7H2q9R9hstUgcRl2jzKKV24w3PWyp3qn0rk3Iv8VOQYeEUX17EoXmHyTS21auO90yE9Rk4YqMht
qN2mFclJIeUfKBq4bTLvNKaiH9cLfJA2SZJTk/rpT/7adVZOC9R84ArtdJeU9coYI8LHaFuolB8o
dziTuWssf1uF47alOBo5oPZFuosrGk3YZmWJuSwHSTGeFRI2i6IY0GbT1ib6nQb55QB0TuBg2cds
20h/MrnXQybW0ro3m8yrp8BrFfaXskW2XxzVijaNeFEm9jJFemgbrQi4l4167Vv1+x4DmJzqXmNU
s9DQ7/UmvVjBm0Opt3OjZZE0a4Xzu8ayxQnA0eeElc5HbT+3zVMcXrOk9EeOZXxeGHtscWch47SN
DZY+9tQGl4u23yaNc8hIKNRaZTY6uwrrxSTvSdTiQ6mGx9EfVq1rH9IIfCRlZGHsDIUecm9cjZU8
e4AkS5aM3jHtC6ruWdAdphxkShCu2rb9gaGqPrOS+1B1F4ZLKiMwkzDb+rm18dtQZOlp1EWyeHhg
jZFKXjNOu4vWmZhIYCGRZjowVhXhQR0Vr/ium4J9U3bBqs+eez1f9XqzHM13LU4WgcKq0pQQHzLM
B8SNoUTMZkkRBoD68C6VF6s7mOk6TVlVGqqSG51ZJVv/VDj3RXAWVk8Qsw7QPdb8PeVALAUwXcOb
gbpS3dk8H2OvjKoXsL8lgjAcXytHW1rGVrPvrircBvrE5iqvzxztkXLf1bpnO5csfESqt9Vf63DZ
xveRGpM+nZxpixzs0rZ+KqCE8F3VbnLkm42UQALXbfVHqf6IonJei9RL2hQQbkUZ+E0ZNxHNE4gA
c1zj/WHrgusV60ZHWFjBtrYr32XaLwrEt1L5JsWtm+w6CpYThmN3iXjoKO9r7pPoUOPvQHGG+UsR
DLhma5RVw/WY0ntTB+1Rl+Giq+pLpKp3A8xWPVLOZnPW2F1yC0Z9W3nBcFS0fm8iFJ5bN/601zJn
6Sf6z7Dfp90Bp9h9VcmDqzrNvEea2RNmfQ4cY6Kze28jQt+H00eWoZjeaA/l4P9Mcsmq7vR5V4+e
z1HmUkPB1G3IimNJVd5N9G3ejDyGaomLCQRKhK/SS4ZmfUzh21QpztSPgdUei3BAR9lQPZeNO+b8
6v27UEl32XC2OC1Co1kobU/6UNNNqWnyNSkLl76MWVPKF/0yqIu1rt9MdEPdcumQdXSuWs1E7oaL
oLs1g2Qfd/mLg7XdkMhl6OqbkX+vn+uuXxr+tKn4tw2jX59VRXiiDK93cDaU7DBY1nZS8e9QFeJZ
a1pBUp5r9muWdehqw0WmZZGUVN6V6GUobc9SKcXlcEjctoJ4vneSnZ2DdjWtbqlb1gVm8VoaHBp0
QUm18AQebwdkpLVug8PftZHqOiO9pGHvhxIrsjqfy+wZAzRr+Iicp2B8zeniNo22bM1ylU0YQpEz
iuCl0G4qWOVutxh5ZnV/AHmwhDnjGQhPO8rS5sfL6d2gP+hOIxx6e2my/yl1MUO4a5bz32MtqVSt
B/WQmfbc0CYvJ0DGW5cuY5bvs/Znl75EslobaA22uHjRsHaoDHak+JF9Y6THPHwJOHqQdpkhN1+b
I7mCpFmWXbTA95SeYHrwo7vOppVY5soaoe1jaG9kuaHmXtBz6mHwZe9x0J9qhdhadR6VCHGNYDOV
61i3V5Ij3g9ajnd7YdE61eK3PqMtP1wGZueAl18iHkdxI1J5cvRurbmml2Z4GID49XGjyaP4Qedk
nF2DYzuWCy2J9ZlSitlEN1oLjKWcNirRipJuu37Xof+uDvUWrdsVW60isdtKug+LvbRoyvWk3QWk
WhyHsclWNUbyjlRHUEuI3pwEXbJYvBndNcsVeBZkqrubEIfPO4ftGG77MN3grquhVh4vBoQWOQH2
RZvcIHa775tk71jTOoyYr123bvudUpNRm9Ehs4yNJlFeYs+NB2oPU7WSwlxNaD6o7UYYPxWab8Z9
MhJxvjbaa9y/BLRNNGOfJPsWHEcvyZBPlXm0rBtTHitiYj0YTgp9JYW+ZTK9xc2jOz6m/jsRwiwf
j6Jby3CpBifINxhtb6xkn+Pii1FerZHjaWfwDhpK63V1dhT8YtBrVTdKux36m6Q+BOVRpActPETa
QR3feE2eWl8aGXmFG6C0HmNv8Yzn6X5ix039kTxpjH/0pYrw4htC6pWRzpKhOxcm9Z0qW6T0WqlV
Ure0bqua7d66RM6mDLdqRcOa/HzZO8gJhRerxtSSHmuV3JaDMrv2NqZBzNLMIba/6ylASWPLvPVd
BGuCWxHflpTa3eq+tK0bKfXbQMtOgVir/brkR9rO4Clanp99FFpEnruX6luliBeregztA767FIeZ
GohNIE8/GIT4kViFuUlE3WyU8pA615e7k7ZxVLA+Bfgh75PkZ4nk5xRQjt31CVloXW80W2EhA3Ko
sm4bakBxJns7BTfXQxfB96sJBjYZsfsiC3kaRE1U3zwP9ZtbPZW2udSsaRm4tP2qB8u55G5OYPra
hNkNUOW1L/tdiKyp0WvHzGw9cr51KO41TBCu/hNVMFAq2NTOhgVHhHN03GMXj6vExlmpCxZqBnFt
kHfYMMzt3Fz2frUO4kcXvbogXovyxW5AYJrGNsFVUSmyV8IKDZdMZy6iTZTM1VWVzwAhkGYZ/iv9
VD+kh7KUmKz+IAX1XJ81+BGV+Bngi3HK1NELDW/saQmsLYXmb+Lhw9BrK1bg2XA3kiOmwPpHW0t7
l+7t5K0wDyosLAzIrQ+/evQfE4N6vZ/uTTWb6ye1XAcPgJE6fSnUVwMEh0pZwgh2lj7t9dKnMcRh
/sg5Hd9PLpAmTp4gvjX7Wd28VTZit+lad9fp+KLZnvIRimWmnNpk3d7E9NydWRfPpw8NLA/Sos3c
OnGiKNRGU6AY87hcwhXmh/STs27UGTn/AFljjpPI9Ty7H1cO07yZ59M8sA/4SbALpriP9Jsh9mJa
Oh+TT614ofTrxDRWIo/Z2PHunEmxsF4rQ8caZu5fOspIpfuQQR0qU8QXieamct8U/CdHL2XFvQJN
sdjR6CV+JtZNEBzFL6F6VJLllF6RBZRpm+fmxU92errFetNM9tQOJQ1M3d+ND8l9c8TgWQL96vVt
gcBwtJP9fepugZqloO/jeandKup5aAgiMRy/CYqt5KU2VIPnWoJ/bInM1mOnbOzklQOdoSuvQdlt
O5Q/g5NFdymfgHAxPdCjvXeg5atPpCMJ7nv9jUkJoVtoci0L7le/H8hDyApU4gN3yVacAAgo90Qe
PmCQZB76s+g0PBfdarp3yoWw71JzHpHGfzSIdQTrP6N4v0S2aiqaPxberZqufoLgOVaeC7u8ypuh
5+A+abiubMFHADGVy2pvb51lc8q3kffNsF8BLX8f9gpg/g1wPgk/KCoTEaBioW//a8R6F+2lBwVx
Xs6/FQD6Clr/+3ifGIhJSv38l4xjQDEWVtui6J9rcxW5cNEybOHy11Kco2vek5zgZ6KqUnmFfy6Q
o7FoZWbhh68eRuI/lR54O9E8Gt/K8TjEyyzsSRzDWdlcyvKgNEeXDWMk9Y10IDq4IIzptJ/qbKNi
dmY7x2RQ5kLVV714lepr2GBzsURS2ea8Mo5hhBNyNfvzwxZfocFxqNAcHWIr2h2foO+VqIVqXeXz
hM3iGvDftI+6eRdSwjHELfV9jK1niYP5SH8osnZumpGXgYDB1MwhiiRPV5+aoMYBLvfaMvTKvj3a
6XPQPxTJsbPXkSv2mtksylpZhXKphvs8ppZf35QTlid0eU3z1QZdNQ3HzrhrtV1DA8SNj3V3b13b
qjS8/nzHX4L9f7/jTzjeoeuLLAi5Y+wwYNh0l+qmdKhxzMLllc+gbNvb7I2K+729Me++GfsrDO9v
Y1ufxDKyprSs4CqYiDKIJ1f5iaJb8Ty8uoh0JJtqAxrlXn/tH6vH+PAdkeO6Wj/jh38f+zPXANuV
1uxtALXWupY4nLLXfHN715XypyE+Ye8ViqAlYjRQtpb0LBeaR23thGsvamgp7qGMOx/X2ubPo34z
g61P+PsQb0E3uIqD9C7h2a51L1X+DRz5Fw/jTzd2fba/bUkuauQT9NIrB8ZchnNzjdzhJUdvAWvD
m+pg42DQbYVn3YnTsCDF5+SrZiQE89qLTvkh3NJJ2H3HHvnuhX7aJ83AGPDz4cajfDuSo4TYaf7v
Hu2nnTEsrT4wyBZR7tu20Y/EP/TxN4zsL9kDv0/LT/werUPQUiXQ241b0ie0nc1b47YAoPvUbTnu
PJ7ewboFFbyEnXr8bvL8Iv7+6c1+2v8iewyS4CptCy7GI3rxRghfoB6WRCTHkurAe/dYrHzvLZiX
h/gmPUSnelWvlLNc/3/osFi/P4lPG1MbDrVSNbzPmD5jZo7zijr2n1/ol2yJ38awP21AYWMqmjly
u7V3FSgh8/LwV/Awf5ups2Bpnv883lf8Js2AumXgguFo4tPLjUMTQagreSsLgSgQgrbburyk7u4q
uPHnob7k3f8+1qc3WUdp3ZpJh3JCpKBdQerOGjTUhxp8+EQ7r6atYVDfsiOxdLSfLhiALC+2eicP
hTZ9s3K+XJu/3findxk7gdbGFiRO1XlSioesufz5br/c9NCHQGNVw7zZ/bTpVaph40EIDTmiqKTm
L8NwX3wn7/vdGJ82vTob67LTGKPFGzG+a1NoAPf/u9v4tIU1ZaLGmNAiLK2d9El6jn1bU4P/8yD/
l5kBdcdETFA41qeZoUaRWpgjM6PfRkdn251BiHev5eN4JsV46W6oJFfqTPv5zbBfz4F/DftpDogw
aGrZM+y47e6SHbkb3ZV0Z13CW2envtLUs47uN0pL34z5eX13SW85ScGYanYMxaqxv9MV+Dp8Mv7n
rj7LjWJNqLmU+a4iIcYFDPSTXDQPV82J6ZUEU92UHziGO0+AELbuj2+e6Nfbyb/G/hRfxNRlKXRe
7+6m3Ac7osub8jV+NW4ptG5ofC/jm/g+oLn+jUbol3HNb/f8abVFRu1AaUSUpesAvqAWaTjHyI9n
Vfndmf71cfjbUNcX/FukkXZQUcOAjSMGlK+17qIEF6X79g6jGsC6LTnsYfRvQnnuzEsPXholSerm
ABrHaOaUkC9igG7iVnMXqtZ6f34B+pfTy3QxLLJxe0Kj5q9XB5ahUHr2HZiHaGud3VPrmbN0A3Zi
VszrHSLq2wariHwtZj1+u9lyXJO7fHMVX+5Lv13Ep6iklihXZhkXAYLBnn76jr+26uGbhWR/OQou
RFdOIY5dv0QSfnsRZtI2mmGG087Ev3HQbyGnqOJOgsOqYoqggpZYfJ7iH2BWcmwo8tcwfAXZwTug
+H9FEEoa0cOjDyJWNK+OdXTwd69c8ijgBxbNM8Wao9pCq/SSaPQCrLNivxnI0VidV1w7vsW96RNA
SnAE7asAWxjSxk+LpzYC6rl31dcovokcNuezMt3gsAdD5GhNW1dbV/Rz1PAc1fXWj18M86DERyu8
bRwxN3GVtPxnR6t2SmMiDFVtS9uZJREN63StjeHPtHh0Ugm2fp0ZIAnGzZ+n0NeP1TJdA5MgXIw/
ZSG6lTgB9eRxp1pPE1VwY7yC2m//PMiX69X61yCf9gnF6StdS66D6D8shzpffp4oVCvC/Sbo+HI9
uCoqucK9UuQ/bfFVUOe9ajBQDEAgg4WYld88ry9v5V8jfBba6QoQQg5IzV3lNotJu63825LChJZ9
mxd/ubn+NtKnN2NmVp714Nl2rpOsupZMOHLBClPZC6xtTpHbFphyWS4NZQlv7YrLgGLjY057ssxd
cQWMVO03G6/5lWCE5goKFAJqr218CiCr0Ck1KbCPRG5uLQdj39TFwm37Dbi8jYMJWm9ieCEu0Ri9
maEDxOZiSvHg5vbKcdMd6O/Mgttj4LAlgaovE5iFlf6BdyHVnEsYwraZLKAH+czpcReN6KTXIBFB
4agt2ChfXdZGvbRSahTPiVlSGoIfMCYPQkcOwh3nAexOTQ1APt9ZfbqI6eGW0/CKc9NjYt5/K8T9
lRkRLpOqaxrE06ZwPp1EmolnHTvHdTqA+O7co9aDwAR1KhJPAhPzrcNQ6DsOhH1kt8AC7v68sr4U
pvn9Aq4r4rdtkQqRCHyHC6DZEsP5O7ozus8HdAu8lr2/0WfAa8y5v0P7z/teDeKr5SBQhLZNXVcd
4/Ny0M2gVnpdp6VlyLUbMSeq03BlvQEO+nWn//YXp63mP/6dz29FOdZRELafPv7HIXqri6b4aP/9
+mv/82N//aX/OL50Uf5RfP6Zv/wKf/m/R/Ze2pe/fFjkbdSON/K9Hm/fG5m2v/48bmDXn/x//ebf
3n/9lbuxfP/n398KmbfXvxZERf73//7W5uc//y6YLv/2+5//7+8dXzJ+7fa9lK9p9Pa34uNvbfj+
tzlwl+Lzr7+/NO0//645/yDp4Pnj/6kjz6axLvv3X9/R/qG5Fi+GkrFr26bBlpgXdRv+8+/GP9gi
VSxxDYf/sWMShzeFvH5LMf+h6o6BW+n1ter8qvn3/3Od5/9K1//r3XxtksaM+OvO7FxVJ2zNRYWH
Tp6lEqz8dZ5qvOw4Csulokf9PKDtfeN3ONRrfWO9DfF9Ltr63cI8aFaURn0nJ1zpolHGS7X3nwzF
VE8lJB/82kcbIrCjLKrOWOb04Cu3PNog1Xg4R3qoyrGPe+eoLpIxUY50WfS572QGDL9VI88l2LbR
MYCHhmN1Bo5mbpzQVueqOnyEyYQgaSQ+/MHCIsmBMFeLJPWctF27NAA6PbS4EnFPf3Ed5wI+WASv
oYnzZUjVdukmarmqE0CEeCYSjbNr31dGsMnqwYFYocIJNoCnOvQZJ3sCDBAZT7aB63OQiWHp1HYx
N2Qqtq6dbPqh+FkOgUQCPf/RdFc0jKMue7OmeWtr9clqE8pLA0AKzR8uen5usQzbNHZwF0k1PYa9
OCRa0801lYWJHAQYYlVdyNydqGFAgNaLyl/VpVsssxy9Sa1oHrG6pwki63I16bAqhUzDRd2oK2pa
wxZHh26lWQAHKh3MSNTEr0OnPhpKO84q6XSeOYCuGlMT5KnlWZHQL5PzHI70bMwwD+dFcBfrSrHJ
zBwPvGGi+2JHCLaDYNOaUIXG5aZLEyBNkDU7V1ebBRjFhzaM2w/dvVOG6qKUVbCJrHpaFlH8KsbQ
9LQKZ9i6r5Qth+Ci0PqbykpxjC8ldO3rFyxYQ0C2Vn+MZL5XUtsAXgESL+gh94jYFjvqgm6sGvDg
++lGCdaF3vi4tjfTnd1dab21CgIj95GECwDkOM5hTCwS+yj0ArGReRh6vhVm2yBX7VVbTNNKyYKn
BvkWF2n6Oh8vSn5ToYYB/bB+rvLgeWhpoFqyxap7AHVZm+VMaekbgkZ0OigbbiK3Vo26gRYXIAGN
dK+EskDUU6U/W6jAbyRdKJVmgKnwXOngtiCEQTQr8U4EmKCLdkJEVYugCaRQR1QVOHwCk8GIfuoG
Q/qIbM/Fld1kTOGl6N+qQHmDQlHbQ3Xj61fWTXd0rXzEWsKwZmlfPI6p6xmG9S6U8Wzk/VOQaXtb
AhoFt3Wyq3FbtOGmAmztViOaDym04ibHyqnMmlkPAhS9optk7J7GLvtQuh9hk54CBLt8M7rN6/ie
6juUbeshMq8wpxdVjV9HYzhrnTN5qVrQZiwcKJXDebT8N7uOX9ywuXELWjvxdkqth8L0Id24RuFl
gmH1iQ57vIQfqA3tjy4DZGgKSEU6Pttihts7ohV+PY/JGyybmtTErLQRZEjbEmx7crI7E+PkQ9+B
hA6Ne3pRP6vWurEqA5x69MNpmkuUt+gjGBinW3m9VIsQ+X/zmGLJQXuk3krGjNW8AXRSvJdDz1Ns
gOJQ6cOFwHoQaa7PdHPm25SIi0KNAVvimigna1NxWid2NKzUST3Xk/qQDsNShFduvmsdLUXvoCj1
Ezpg9bhkyQAf0vV1HpbTwkoA4OADC8BWMQsawz3oy3DYTEEMewMFHuQM2vsoHiEjg3Gaq4gS5GGR
LkLEdoMJSQzfpWUeZfkmaop604sMIYC8eWwKnpQJ4JPW+HB2A5NNWBkeg7qCURhCmirsiE6g4bz0
sRqCfY4RBdHWDdujzBedjD5KdQKQK6G15TBdqV/dDG03XSHlG0xMwI9rMAEoz70N41LC3ThIs3+y
/CKeBRGoSzC+4D/sj7QyP4o0viJDML1ok7vYGgVUoHIrMemYmW6QzHv4LAReitG9ZtUV6cXDGmUF
9bnUfwZ6zCZWkBWCq7SGbZ4WJdZwzaNo3gYZjfeaNRzavunniQR/OcGEMgFO0s+vXpMrpqkM5Nru
An9hoaa0EKK6sAyAg+rpZZpGuXKG8uw3/UrI/tkp2nMnsns7UPxViL/FrA2ada8ibNCom9jsiqV0
gAcBdYnWuSVhisaFPjdC4UUVWAEeXLlrlGAx1eawAmINUdkEjhGFMVQNp7olC+48S0SoNgq5tIuy
8RJXOyu8u9GAH+GOA3TcBNxkATtoEZVFvZJZLmf91H00vhotq6oQcx8/i8TUPlKzeMqFg4TAkLqr
qfTlRUvqHw6QnrYwh4UII5dju3wZQ7eaNXpybwDkbixzwuwjU1ZNxO7VDduydgJPC8V7CyVmBtD9
Ba2wYVtMZnjb0TuGdZFWGSTIEgwgyhbSFjeRaz7njYaShtn+zPGXnDc+CQIQW2M2KNmNbaMYnTTi
MknFP4sRXLPWScABIbj3XIm2Tud7ulAy0LuwNp32YvZXKWlE0oDGQo5RonNvA8W3JaeoosmbodYq
ON4m0IgRQQMfEVpuHFR4VwCfstl0MtiydtYiSUODPYSedCUiqhWlNCuCTog/I3g4ePKQyPFcA2aF
t62iiFdUicj1adF4TQQhHGzj2cqsR013h1mehUfF7MD9V/5Rb8biNVcqe6blULIi9O3nVuB+1E06
HOGePQ1XJNLgt+lBvuJa3d9mWrjyR/Se2xqMOvDbvulmvfMuqyc1++GUDjru2A7Nu7HZmSEzv1Gr
jS0RaSjD8jy22mwA/eNNGlL9qbMudYCthI7PzVDBker4lPvjgtm0UwMVvQWMfn3kS9hTmxDSduQ4
L4E1CG8cW8RLHQPsdAfEF87nuh2zDTCB5YgxildMqFP4KsSaKSseQPymntCDbj2V0Xvqw7eNo87d
CJckqUv0tRuOr42eLwOkwSM3d7a1143ySffD3nMMo/em1l0puWYuSPtBivJGz6Kwz3FKsa3MYV0O
q9xowt2Ep8wmaDRvYFGOnSzn0p62epTfxnEMhtwAUq7BNwmhDi0G230yqshe28BMLKe1tlbHWY1y
6DrzwZdFWrWqRm0jqmCnKjZMKwmTMlg7dVeg0pK4S2vwn2yJKHliT0h7peLZGEU5N93uVEVR6vUK
0kC6r63aoVu1cip3yO6zzKPU8aghNrOQtwGpxdoOGkddBYd/XWXFhXs+9DAm5ph1AvmDJph3iTWr
lDzZDT3AStNdDGO653ygYD2cpjBFDrz2By92snRBQNIwTcLAq1I4z7VyDhVAabqG3giaEMA4AGdm
YTVvmsreoH5+SePnOAXYlFSI++hBjOi4BjrJH2sEPxLWYJXx6Fp26AUq3AjzaBJzO2Ost/oo7+LI
eQnDFuqHLwi+1JBDH1KJXfdcQWgUC8ku02HLPEw5eLAcnnsiEIeaUrRDoNgVeqUcWM2liA8d6FGi
PdL2TNaLYFSAfVjG0lWCk6NUoDMBZM2M3ocnn5ub3onZ8RciacMfcGcguTcxicNYLysNgx8DSoof
wz42a6Cjcmi0Rahybub+qSEkYIZWkNJc5HF0O3ZmyAG2u8qq0Roc5LqVWXSbjhoc7NZKd+C8cnBH
QMMbdr+iiZHRyfLIc3MzP5gxB1Qam/dqiKiIBMEsCtr51Asep+76ONrMArFRDDxIFcb/qIGFq7NZ
5I/JqsFdcxBcoK83/To3ZbxQorjbpL2JYir6RuBboUhas6wub2vdAttqiRfhdk+cKfAxUQmYF6Py
DpMXY5EQeS6nxsVKxqA3wPTVllQ9hBmQcagpO5YIQuCSqi8G3+8Walgj9Zn66W5M41c3sWG3sbt5
YWjcTJFlrfQSKFk+wIw0qvbQm0Kdl6CcbXKEpvCXolGyHcoMi/r61qsgQJ0AybKFbSvsG/pPjT3A
S3Nt35UQT+uROW+62saRurrTZXBfa224jQhe4qFZBV2qX0otnzaMM3NqqLMD+gIKsM1joU/9jIsF
rZ7DyQic6ZiEmnEIEA+9lbWxzxrVXLdmdwvj1l+HQ/jSuQgHsQoW0G3FHIoahAAEGlY6tMGmGdHB
a4N8b2NkvISnA2sgrpHoivSlgkzEVlhpNh8dsg5MCApH9ssaEiLZYfA2NipPNKZdGooaSS87/8BX
CuEjv7wzDTMnqkxw1KH6Vgy+3NFCvgwTCilT7JZrhyvUS2S1yny4MC8foBHHO6sYbtIBvHBRokuh
qEG9KSq4ZEKAp7an+E5XEvsY1tphmobVlKX25deX2HkzzGpjCsu5VWqlXESGCgyumx7HADL94HZs
Nxmw/DHXS4pDPkjiCqGBkAOZgsClJOY9Xb1Adn6klfMW9oydo8nD/3UOXF6kkwOKDK/ZS4hIuItO
OhWI4uibUNYrVc6yTo73fSxvU9tOUIoo/G3XkQp3Vtkv0zI/dAZ+WhjPX0ZHDw4Tqkaw97adb5+6
wIxOzP9W0yDlltAvmqK/6fHJMjMkPguIaH05GeskhmZeDu3WH2IYgZ1SrcI2H+aihYOSmjxmxxII
oZTacBprBS3xsVtxXHFk+NWhTHV9b8bIioStDNZCiPQURpUyT9hNZ5liPXQGcmLB5B4MYixmAVyL
2InGRaJxbFFIRnWnr7tVM8aXirvd/vpipM3aLzqxbaLo2JchWVrHodxr8aaNcthWdbE08tHaaBAx
Goi1oNjgfoL5whUVG/rONXdKiBiGHZSH3Gg/pkbBFMLCEo3a8rIdIRsaFu9TFuUmcCI4QwJQdhpT
jugCFAjaRsjzry/9kF1S1bnvi+I9dZtiPpHhemWMjBdKPdPx15ceqUBkZ4DkGzk3E2hg56ep7/cK
7HkPsrs7Sx3EMFDNpLNscXzH5qB7o4ijvSYz6ZVSgS0CbH4ro6lepkl8JV7Dv/BldyInL6cwfpRW
iea84ZRH2l7R4zUWE3EMISYds4u+DajH1KNsblUBtbXudATnJTFG6/jRQ1SYW9V01xoY+ZdeRtFc
tZGf5xwoNsL0U6/W4/qi+G0GwrsqSF3UaZl2EAxChfZJblIzptpvJH7yURYmCHkle3HrhIZJNMiV
YXDuF2wOG6Me9eVo6Qn9Dvh+UZceK6URN63JAZJHDQ5nKbRAWT/4qR08qc2yFpH1lKpNtBnrh6iH
nN/Zvn+vtI21cmyypF8faUgoy0ydhsWvj3Vb5jBheqhoxKYidJp7PWuiFbeNvnLZNffNaGbrEisw
79fH2IjkZpiAN0ZdRjbdjScth3daJcahFAKtPa5G+ES8ZHvtPPAzeIlR7d77Fsf4lPToLigoOaTY
Gm9sIlHCdqdbhkoDjobSwsEnbPXyVMnX8ipLoALxmaWG1t45zhh6OgzosHLlZXA2DufhnLxlvGmm
MForxjswuWxVKBbep42aoq9knTOZiH0ypoVXhhSO1Jx6lEnlSoZoC/jGQP7fh8VqJK1qOpJOjQ4Q
SW7BpM9RrPAHk0IQHKWNLhFE05oCqWJLfxhCaDwQeZtNYWY9bIlJ7iJfvAxiOkXmEGyrRZfLEhkz
Y5/XE0pj9cThZvoQpP+TpfNajlvHougXsQogwPTaOUpqJct6YVm2BOacv35W35qHUc31TF1LahI4
Ye+1Ha9m8+DRHMwYO9owfimHPv1UnfU4FzxCy+LXsDisK1s1vU9b5mOzwRNQNyQjCzG8xS1Ms04V
2Ofy5VYF8sHvBNi8nI9WhD03ggbwFJHIsSqT9hhmMGkYP6IgL/KvuqHUgAHL2AExgwh2vkOvF6kF
q6XTPGtpTt3i3RT+tzRLv/E/j2M9/HhL9+H+WGqWD2LC91Q38SW10CsPQd/ixXXl1VImgb4YvbJ+
KH4MbmlGVu3ed2H/dd74T7pO9Tpn01NszfNOT3WwLqEr7e1eiH0WJTflZNamQNZ1GMyw52NkslnE
w0PP3iRMLPsC4VysmYmv9Ews/H+nZCjU1jdReLIn/AWk4fYY+7tDmBsyHyPonWEYHNM+jK4Zf1Jm
o962PuiGKC4S9sA9ACE/uESl4c4O8DMZb+1Lz2ZQ42THsBPWZrITDpbUtNdaw6nUuXI2hUZfnfv1
wa6fMymji9Jhe5ycaYcXCGpuKE55mFUXPRblIa2rHh8yC7HG64YLl6TLjDIkaSgtUGrzWF4wKNWv
Bhrwi+OgpZ8CF14nFV6LG2MkgWJnHIgjkYHQGeoJygu21+KfwNh7G5xswC679Nu+X7DFlcxJy+bf
JPvhOVLFdq5zBybE/CAEduGcIdzfyonWmjRQN1fvc5NGJxZpPc6X6I+gTvvKbOpvVbR/BpwSV6Gr
eRNkWUvkBVd/RU4faiz/mpiyOLva2MRROg7gHsAtwjYsiUvArlbzrw8HwtIHpngLgy+dtPEZvAIq
eTd9akLJC5s+tiHjCsYPP5PwmCrNEuXCHVhRTQy54ijaylZfbC7CryjR79XCbmpiFqYq5zZouBwz
oBxcGk8TlKfQSqpjazHoYoZ80lEiTmzobLJNjnSuPfXOxu6yh6ohRk952ABUj8FG1O6RIrE80ZPk
a5MPL6x8TqVb/vULWTyFEV7tQjICWrxGbJ1asyoUcC0nRrKhCNc6xFxtpfU5bGZuPreIDorh42qp
R3sVLt4v1dydMkE43LrW7i92j7Uk9cbNrMDzRZ4d7gqfs0RagKdK6Qgc8ozE8giFSAlhBooR7LFF
J5shNyA/3WpjZBytaxcYjDjUbhX+TnhbulJQqZvs1iU8Y7KJln2LnXDrmUhhW1kwhhTDxQwlxrWI
2EhfvfLb9KOPuFjGPQOGqZqTCxfLQRnKECUhNUISuWOTklXnNQQfQnosR13v+nk2a3+m+BL2kDFW
8vBst6+yu4MDiJPBXxfsjNcst7AzuxTUziNv8V51wCjZqvzCyggJ9E8Yj3oX1OjtYkgscsa550ze
rYj4k6w2V75H4tCayNvpBQUgi+R9zOL2SadxtuuN/RjfC9gQo0kso8/UT4p9MEVr5aX5OUjmTY5v
8liVcMQX4C99QonoLQW4HJCWnt8ysMNxxQia3s41At8156zqMfcEfXGLcpu2PzL5TnoeIDUoD42J
c3BijnhQiuyTViBdicPmEDniL5KPEgRccQbcQd3fwkyw63qrm07vwsnsotLuz6nMwePZ+74w/WbJ
Mk0j2Gcbd1A+Dq4h3w2hUxH+2jEDndt2E3Zyj5LkYbKoVyE0XOF3/ExT++NUWEgKG2tHEGGrjHF3
JI11DUsqg2UUrxYUsoVNANP+Yq+sELIkLvDUrgdcpuafbVXrNGAHb9nYbngDrY3MvV0lZL9bIsIY
GWvvpyk6k/RVnP77UpcJr3Ag2TIN2U1wi++dxSqOAcctoASz6SNao0jb+3TyVkJKmMd2UqyjhjK+
jyfoXjBuOvZke755cADA0iJwckMZ13s7bqgWfIZZ16mp4oOM6RVlzTDWnoAr9KMNxsE0dD3ZxT5N
C72xl9Hnzg5gqzbPfjFRqg+0nnGcPEZROt58dj+l6JoNUAlv5YberhGxgIlcgyMdlbXpgPjofOLM
p5a1u8r6TLNfwtcObtH4LU+p3KCTfzglxRYEaof8mDTmgysmyJvLkxiadmt67z0tGDojsGo3bpl5
oGNCf5+y5Ia31gO8yYJok0T5Lh7xqLpz7a7LkZZ8mnuxxTbu7pw4DR+0c59iLNg9rLT5a2Z+5kir
b8YYsxzxcVUhCVeQQIoAflyjaJa8+z2C+XQUVHl95gUgxMw7y7c7fqf27/atCHaf4wG0YzO3EWle
XR37ubGKijdz+aqL6kowBMEMXHYQGb2fmev2OGX9Z1kQ8XtHnbghWOzZyKeZesXPHWs3TSFCjry7
qQZIWjgn4omVOpehOucq+Lsk+VeUyvm8ZNHvgZpvaxdgM4R9bYfW3o1EhIPHhLzEG0oWZwCZV9yJ
HVnPJMfJm7c4wuvG3hhQUvgnVNWfdkYtEoi03Oo5ARYroEtYCr5Ri8u14a7HgWn+DdVUn4ai/Ln/
Zwkr6yj9vw1LRn4BHjDo8ObboX21fOQvGZ/Vtmj8BjSyQa0NTW3TeiUfx/KWe4kD1DkLVlOJyqm0
5V4vw0PHcvK16yhKu5clkf06WepN7MTyPmt98BcOYzuiJKLapevXR5eRSdgOznXMZupVg7aH52dR
XJSwwlh2uLcsAbcnRg0Ypce7VjUl51h8rxZ60lA1VugQCkw0edeAAU00mnpXeoHYErPy9t/3ZWX1
Mbn3gNFiXcJWsTxuEsBGfr0c0ykst1MMDq8K2scE99ci8eFJfo0ryohXyrenbmleamt4z9CvwPwQ
J98McF8HsnZT5yidfssPuuxGYE9Em9tnq2Pw3Fr8UxPbBygD7+CMBNJB0B8ONvF1BZncY+Q03y+J
XuJyT97TueaVLF/dKHvMJ+vqDNaE53v6FTm44+KrLpgZN0FFsDA43TCJBg41wI4LFsOsZYKdNMzq
vX0qdLCBkTIoN0A7E/8rs+XDCtx92VX9rtfBZ59hh7GCmjq2zj+zxPyUmmK5rcLXNPRBXbkuY8QR
31DqRk+5hsDh8nBPlvNNsvbLGGCPko39jNr33bU0P1NHtRx6xw4q2KX06qcs77FwEgG3mjUXvui7
X37QPISW4+2mdnjuhQ5BehApPpZUMboKP4nVhUArvWxr282D1VZsTWf/tR17GKy0IwAKQNNS1HaL
vaW1K9j15UdvYBak2V2saQo2/ujN0PMMzA/DTaOsd0fADRmX0D1k7vwumvjNfirnjFepntJd39Z7
qWE1aLzw5QykXNH1Rkm25QbAqJT6DhhA+2fGWmhZXAqOatU6zXfKTcmEEHGzyTxrOUZzJfne9/2w
uJxgjFq9AdRnbNzi3NnQlb143OUsE8d4+Ohl0GwFAbSbSNiEz/pN/LtUoMOXsjtL/uPhtzQOQN8k
M+RsufZlrFNscN52Eoz/p76BZZ1SLg1ApqZEYo1dGNrQ5XXxUmzsPM8OqvU+jV0NrODL4zTqPVGL
/yJn/IhBE6bKwrdruV/UuMVeKFAFvugvqcaQ6kUQEfGkt8xgzjrsQKENEdpTppfnDOzMTtc+0G3I
e6Z23+oZGkw/zuDqEuCpBIpFCXBfyn6axDZosl0dROmaJhwnrv/uy7Q/0wcHXvRaS1gcDEYp2GeQ
6KnkjRl5sEhSgaG9WCe7jX9ArmBpSiEpN0vqXX6bYHmEPSU3WnPKjZI9O6RWymncf4fBL6ozPwT4
g+I1n9VjZ+WfQ14GO501bI8Hqki6vHXTwqn1VPh3KXlh5gkR6Jwm7Ul7ib1TPU+6azFj1Tpa+8w5
HCgzcYYhn4nkEzP7VeiIVxFRFhsRh9s28o9zIOajOwTvVlO4R1PT2A0a1mHuu9tqHk8io4aPcV53
oFHiCkx1FzM8Do0XHgbNxqX5ir38kA5tuWH9ccyqd9WNoOe5gRiOgdktlMQFqekokpTOSRTJxbJ+
0b3c0oCXkFD7dMx3yWTiZ6fS7sqjfbLq6SMYIMbM4d8kBtWmWT1jljimoTn3dvA9Wz6vaj09tG1z
ppY0BeyXllxXZxCM1sQdEce9wmaWFburVb715csSsMAJTMJCarXNB+9RQEjsrRbdwBxe7SZSWzO5
LBwU8QiTXR7rEEgt1vtmFbNJyCLH2iwz/46ayabGTM5hGI7Xwp6PRQFlo1YIIAZLCGZXbgYotBAb
dt8bP+fpTEo0FKPqtn3OBMHvm2erVMOqrqZ2p5tU0sNm9bqZ45disZuN/ZdTjv1ex9yk0G79YLTL
1bWoL6n50LP4jwjhoSLiOXKXAgxR8jOvwUj1rMJ076uzA36dnUMywhlQd9COGTepiPttmlM+4qiQ
ZEjMx8mnWMwm1Aigm3149ojJp+4+U6rxFyVhrbY2nGNQQtwvqacShJ1QyQxyhjquRsgjyxEZAIuW
NAPv4y3NaYYeyWPVn1Ah4s72HO+SJ7Q6hbSfmcbwGcglAoMdITWhwNrZzT5xlvSZN3Cbg8HFDfSu
3fxZSnj5QZY/JvcPww0ZHFVZCl2+ZozQswc7ybZ/DO61lyhyQMhlx3BsGePzf1+yDoi3CAH0djPK
BwQxbJEI6WBWOSXMvfL7kAnNgJUkp9wrN4AGfLDEAN34l8HAzeFEMkAI39oYEmKlOBZGuksP+AGc
0eAN5Vf21LfO0WZ7yO7E/KN74Vhj8XWsgvhRZtaweihzP/nVmdx5sMO3oa7e5t6dH6POuZXoj4BP
N9O6zStqadsv3rue4szoLFj/9492b4M6EmO+/e8ffbkgAzfTvyLr5Lb3XNo0iDeuP37dlwBc/6mC
N6mtt8kGUOaW7riBpfGhKeKU7ZEu4AV/J9H/mu37v0gW4dGKOCqEeBfkq+5Dyc9n+VQA4eh6V9sq
hve+T4mzEfOtSOTwDsMwjDHaU/iP23QakZxXafxUzJDMOjQWvHyDZ0A4IijyWCfsTdS8j6xB6mp8
rVr9t4ojqDdwvNx5/OpUDu1zpevytX1jL7CbiipgCbd8SymffDj8rQsqqEx4c9L72DBInyamruGQ
bSdFVTkWbJdrB3F9g00+0vpoiX7dNnYHHphdSNoCQjMG7iCQSnv+E9Yn4ElgzCfJNpPPd6HvsYze
y4Kbz2Vma6bJ3tnzgIqs+yjkcmnKjuvckYjne1CyPVF7OatW1rNUbass9NND23CY0xsVwBLQ11a+
2Y1cU+yuKVMSON/1wgmZpx9LEh+yCfq/66N26ttu2+EQp7vP99YAnqtM69/MJz+tNIehBJZhESzi
R5gD/pCAXbDK18T6LuhnWJwHmKDn5tlU+uiPACOS4DKXPgDyzvyO010ge2JQVKbWTAurhxTce2b7
yNPMy0R44xpVirceovrDGlS85xjdFl6wnLImeWkTSQ/Y3rczhuuZ+Sle1QjGQxlb6wzlXKX0d7pg
ydZhlm7dGE+7nRwpkuv1aNx8Q6EDW8IGuFGXZ9v4X3Ynv4TdIZ/OiF+s1Ba6zc74zSunDVn229wC
1B/aSA9bTZ2eT6DXkgz4YuFek2mEJ9z059Zvv6s5gIFfe98mCdS6t2NI6T6/5qCHMFOBlbYigxCw
RRlSvNeF88iYHfa1wq4gGo+RrIVyovbp5QIQ9o6jf/OLoU9pmxjYJPzFoViuNG7BGKpTGeclsmHW
9kuhsmsrx8dxActYTv0HA7k/FAtoE6qVTAle9v8DC8Zc+f3MW7UmwEJ68ELQvTUDHYMzgyYKTK3P
DFjviMFmQz39oJxp3FU5JZuf3TUr7rgjBU7zcqp1kSqWtnmsdqKvur1qcU95mYZawwAqsFNWDU0n
76j4cTUwS6/rGRWng4Bj8eMFxlj1uVTF54Txnj2E1UO8frTd4qGbSmIILZVDVqrDm5sXm1GVDZwN
fG+jd9/3Rr/MVL6Wyownu0gfeqdp97ZduOvJ4gy1VaAQBorvpsttUBT9h6epfq0+PIrBfbAHvgWS
OVNWOuW/gUojsbpnqomXwAqvi5Wx+Sf57bXJgRBFy7HwjNqwUS42aEjqUzOFz0lJFRYx5qtGTeJA
q3ZlZQ8PjBuIo1U8+l3IkxtTKfSRXM/UGe8BkEVRWO4mVvkGPQSL2tuco5nU1fDZ0A6uKtH+MYdU
MzBBo+lubPgkIiMuI3EfFpKUxkR9RXfADBpyHn3VbjLLeXX8f31RAabsQncfOt6L0+lL5t0DjVB5
ARjHRafebOU8j/DkgHSFK7ZtQA+zjkR5l6VxNj5n/j9oqg+VMJcmztWK6qiDiOWdohl1GP2tXu2X
psJB7IG78S3KECb7K3ZlGWQg8wxoHGPgYK1ZxboPI6RX3QqW0qp7kcF9YMxYN2Gfu0osyGbMQtaj
cM+j5BOL3OyDMxmy6TB+0og2k0TBMo6ATESQbYJSfIQh5BUb1OXKSc0XXRkvqlOcCg2CaTzEsbtp
pHofynE/5Hb2BmgsbKuX2JYoOsxzWa6TcXQ2bu/orRkPNZlcAM4YWpk0ik/jQCHlO0hMlNdegi4+
zCkZKknS/x1mdMZoXph1F/JXmomR0ysjoad4d5hf5Ck78kqMCE295cmbn71Ev3r9mILSyBF8VBUE
L2ozbzF7tGwc8hquuG9qVA7lDz8F1X5SVqe65PNV4gLL22ZaV3Dvd/Kjn8W0nR1krMvEkKCdttPo
gGh20resM/Whw08VF3RtTv44NFYApjc+lhOcPfLIy20Z3Ymkg1wtafPB5CJgT588qgQgha8MwOSY
WYDOWbiiYnRahuA1ohzT9i/IsBASoh22673XTXo/+POH66IIKWIksfKdmcxfjv+rxrC3T0ixicvw
raKR1gPEnvYYmfI5/GkMPw0grR/h9+eFZ3fTKevDyoP80mVgX5R7XYLhnGjm6CjsNvefRdqoeimX
lEEYSbPNqk8ye0NBSdG1i3wtdiWiKvuePtHUrrmAcWRM8tv3YqYN2F+GqWeX26KVtZandGjOTMoI
LWc/wjitvAXqDZAmx/EI4zZlK5Jx49QpU0N3fE675T6YjU7dwMTcn7JHASixqljr83L/UiCYStHv
pzFmMW9tARSxncgMfqmujdesbNRT6JcwckoTrVL8liujjPVchZ6mCWtfEqDZqsihx9p/fZONzJNQ
RtZccYJR0CC1c4jC6LUf4JW21q23E4JqSlDU0ywMBG/vrBoHo7tooPgsk32IIuqVKT9pK1Z7GQFY
RnrkBPkH6qxkW84BoMbgoQ3UYxrw0UgbsF+jK06w+xe0gGbNVrhajw7TltkPT03f9ke/CVau0c4p
QgixyW1I0c4ArfS/L/wCJgRvcDcQHFK6JA6ZR2NFrkTyOCoJ+sci6o3+tTyFFV9cuRAkpUuQv340
Ucj3xa7jwdq5d3ZR25Un0WQkS/33XxOH8K2+AFnrosTZtMKyT12KIVFgFiGrB6UhlfwLm5znEfjd
Keuz/3+B91af8oVvC3gHVUtiTXvPZA8pwhpI64SAqblmGoYurTgibtgwlN46At2EtJTEcDgxsPbp
xxJ//ocpyt6G0X2RXdCfj/18iZlmdor+tuh3SVWe3eXZzN+IDeptF48vJohOqlvA6jAxnWKgN654
TBizLLo8xla2QyZzdlCNNKnTr5nX5fKvVThXP6qv6LJxdS2XzmX26s3lsQrtdwPLcEy8U8XdtwZR
j1C0cC/e+Dty3auZghVQ1q8+jH8sl9V3yYVhuaQQxAAYl6jcArzW3QeyJZ5nxUGa+hmdptlBCmeU
jcVinU3BDf4oZzptbxke8yDr9jkd7Z3s7ir1wSON5obv2E0PRUUoFttUHjz46Dp+q+sUrnJi3pFn
7bUN+KmpLP5a43AkJeWRcqTejcDWA2DsdohNfFquSuDpdOmT1XjfGmmei3uH2JBSxXBYkquQIAef
+OAZ+F2LrABCOzp/fRrpKVuACj14mIX4m8RTW3fnzsL5MlI6royv4SAGaKo4cFRaYjaV7O1BmWfi
SXVZszalPGYhdRRuik9VjgdVsdqg6jqiZaGdQbQ2qddiQiHfU64ySvtFhOQbXhhoxmDW/6Bnejch
3zFEbwPe1/8rBrFv9J6J9HlyGcaJKnq07mT4vOEFkDaBKJFKn5LltQOg2Vb84pmaI0+1Ktwjjbsn
3BYcIythIIio26PsyB7mb5AWHJoSva6Irfv9WjygC/1IEww7CQMRm65JH9Is45PzLrZDmgyOjSb3
DvWMuiQc7395xKxbj9l34GMpC9PmxVTmi0fzcQqLQ9iENwRs7C8VDSlDL4Zmr13lfjeBfBfGOxXx
WK5G9iZLUH1gkrmv4d5K8Ld22py0Cl9HBpX3/zN8j8cc0HgQm1N+J9RG90lp25LQR9w7LF7PabnI
fTRUx1SVb1kxvNi99y2c6X1J/U0xsYugo+OR7GkDZJs+LXNwAUvKpiQv0DcGmzQcXlqOuKwCeTZU
l3nA28hhbXPsP1lpt1t6/++SccN5jASi4Z5r01Yo5/Jji6S7KpFxparfVVH9ErTIsRLs56UBWa71
Hzzxf4uRYmAh8AGhCLcfO4Hcni6eCF/pgzb9FJNxcbeyFO1at9OBYe4lL+DJzThIE9kdm8SQSFYx
dqid43wX3hNse6k6iN5l9mn7/q3gz/I4++qZ1aiggc4b8t/npx7JLCxdrqJLPDf/YstyWf/FMEx0
cUpIBmmtc1VgRTT0V5Y7NquaaIaV3S5PUWe9u7+GrPg3YR6os+A2W9UFBNq2bMYLzTMa0TUH4UNb
gp6uBLkaBWeB38plO4aS890lFiRrLm04fHl2fI45TmrociH2eHRENKXs/3TM696r/iXgCczz6qVO
fLZWdvzGrG8/T/qd2VEcU9xR4jY5inmwrqBL5xfTp4bcEBK2pHVLBlzjisOw43Oc3CWgxWNte2dN
5q16qxvny5ozNnQ2/LEKTXsoAPBN8d1NhPma4AeP1D5BRt4SfnoVy8pokLyNlEJBCeFUIVN32LNA
4Tj68IiRi6bU+xsAZW8ViqEoppT2XKCRsb9W7CvwyYL5xINwQpeJ+nCu3mRLr5wSohhhQA24I7yB
nyJCLeBMzt63sMDU1TIj1O4epClvmY/yuHavo7ZJe6yJfzOa8ZXJxKWWDbGqHkVRMpOVUBxxOmLf
8yHRi77Z0YuRPDU9OJlE25SXJ8fnQ63kd9vIn2FhvqFHZJOWujFVf2GWcbTxZrX2vPLG4T3O0sdi
ArjWindrHi4seVc9xyKYSKDNiHTjlWtnENzC12TBKGKLNfNeRAmEXmTS3uWBf2L5+znPf1y7e6ob
5u6FTnb9lBENy///jqdmzDylycH2SCL9SfnQWpJseWQsZ6udceBS4zBCU4ZYTbdPQ42odCAySPCW
NpS1iFI6ba19rzVbDm7+Ei5Rp/a/w6b65Q3q5E+8qrGQw3ase7CGxYcOary/9XMasT5rvD+zy19j
zerECo5Ld5bsrmkZbE0/YN//4inyb1YzcM/Wx7HnDxByYfIIl++ON9ZCuN+5Y3eU+tK0qBHU2L0E
IRmMyFwdi+++d5ZtwUe2avaAKvCqtTxIVXgbqj8mgb5pwnveJIejpdJH45VsaKKEgUy45lRGdVpz
rHBD8BvIzWchscAxAke/6qdswhd9FZxIrQW3GvaqHiH1NthG+N98j0u+/O/I8eIfL+XMAYB1LMv6
z5xOLL/ZN8d6RCvmXQuXk6lrSTq1Jli3qM0G5yBl8+zWLK0WmPF1DihBOrvQsc51gdS4D+b3JEOf
rcvglEBGr5Hg2j0idcd1z71Be9Z79u/RhDcCBaAWBOG7lU79g5Un1zpA8liU/UOaz+5ugf5sdQ0Z
DP2ztvhNQYuPt119S424GMVQELvRS+e7f1OoyHJ2Eriiv7ucdsWM+ncovkqXoYH2matXIPWX+8Yq
MaTyaPT7+JA4zsSAajs3G0NozZQHH+wrIU0IuPLt/BUaYR0dX7+xingkmYc8hjAV1DjT9xhZD7Gf
0NgT3FuO/o83S7HOJcjaMdOHIsxvszSQbfP2ow0Rl80i+D33GeMNg7rUnrpt0F/9fJQ0Y2Rtdh2O
ge+k+sxs+twl8P9gtR6Z0MELn7XasmwP1ikkKxJ0wKAPlsW+uyJPOOoW8vHoGjSiV3Y3KN8patE/
y3JYp0yCw8h7JFLj5on8ZZDk9w1Zs/LDjBIAZGo58HFnmvldGtsfBEJggpRnT8rfWcCtkigSR6Na
7YFr3y0Ev2GpdCedaAKicMY1RQhcf3KJr+nQFowi3AZJcRiVMj9AEMio3NSu3X7OxOFxpL3FS/0t
xvbD74o3vG7EVijxy+WR3cz9/OSRBj3NrnjWQ7vj4TB0nTc3HCTFdPoDq3ohGkUHh2Y6WnWGladE
m66l80K+VlBjr1EUHWMUk0rqxvHWqWisXK40TlwK/clqOP28eyadQ7BIlP0j342mGNh7g7fPSu3H
qJTEz1D05WaECCvNZqzbR7dHnWhNcFareDjr3OL61AihrNjjt5bssim95zUN2F+DrcsyiEE6d3g/
cNXrFET8QriZqK0bwino0LDZR4Ve3AkvyzCcJ7LO0Huj4Fh03DyxSntjNnQLkD6OTgBGMUE96iIr
9rO31nlOnP4PIgr5mIAhXBdBtwuljs/hwqcdBd5yjMWzW3r7wkj5q0tPZWKJgy3VZ491+ZDGxRUD
BXR2H9GSZJM0F5N7ze4Z3Mt24fzYNDXKHybsYltV01PvLm9eSlOAN+syZj1tcoEg2cKN1qQ/YVxa
l8ZT27btnVvg+k/p7PrrpOl8XNbfoUOIA5mzBs/vuvLLB0EWVUfft3Nbfc3uxkMu/WuM4meEPHFq
SBSI7j6HFv0ti8NsWS1x6R6J3dLERjV9+lNP3Y91lzv3PVFgWiY7OMZvQyPrTUGAEsN4GPKwKVx8
b203vQhq42rkN4i/tst+xYvoz9w2vPh3gzPhZcNucdNfNcdx6uytSLAwBa6yKUS6S6KOuXXgOpzs
zuMyOXAaPMjS092JWafDZYjlsLELos0RbaLcs1FuFdaLUhbOLAqAHNE6Y/RN43Rfyov/llGF3pLv
qiY1hWXThxWFLWuVaAGEioKuCXOa1fUUyUePjQ4xCby90gdymZOYofMHKR75/VowzONol6C4UQ1m
m4A8Wke610iANW9t9PoyO/NeP2rS19ZOr/ODXSbcEzU1I3uy/Kw4K2xBTdgOwW+UZX9DPDyo/J/B
m2Yvo7kEeIBQhMlp01ao3lwnZD6VRruodY9BZBXkTI7fUajPuZW2m6IBQe2QdxVO9luAihyuiqHe
8ScKifBAA/pssiJdu3U2bNL2NlgUiHIYUCuE4tBnwXaZ4zsWjb4pmbNqE4VldQ4ZoomdH9b0TYV6
R7kInjxQSLeQ9/KavgX+iB5JVNlFFHWFvT3+k2fzt3OH8FNAnEpRzSw8KamJSdmkk1viWrMg9lW8
/71pf3K3CZ7l1N4Vwn8GO1SbrGWPicCE7nigfhiQcLmWH3OGGnctGFhgCuLWSRYic3ECPqunpIcy
byKufywRoBXj5S2V9AdyaD3SciwiDiK3O+RJNF0SYpQoWhQQPWwIVPzFgNTBjx99xB+MCO4i64iW
eOcPfK9TwPxOD4ncdOWtHPObGMInP5Dd6b8vS+K9Oo0UB/kdO5xqLTIApDoRuiTSfTI16L1Cj7RN
/QlSd92mW8V6iCQ8/ydj/b04uj25S461xU/vG/aGRxmGs12fyr56zR1CybHQc+n7tyRl+wcgi0Tx
zEcUDHOB6jAkVSyqH2p0/oeEJczRuhfu7Tx9KlnMbzS+x2XE9s6A7TKBbLqFsWMOCwHF0GaGV1VD
lFe5fcmiF+lMioOrQxqlCoahKNx69pLIPpgJyFvQ5O6u1Yb4CkZmEZu2s0FvxZXaD/tqUNOqFLK6
YpoU9PDTZtBICt1E2EjfUigubvI11qxsBe0QxuyBgG6kIvssjO7jMd7cyiYQes6XcIfCcQna6zxC
jy7S5jzfv7hVZkAkoG8dW+k/jEMdcJRFZL233fm/Pwo6f1EMFmI0TtgENkM3M5/DBMMwcXpo1Dm8
S151WP3u0ng3J6YnVa8hiCDrvG1636XPEjfZECxUFA6SrirgvK1yssfvIw7CX5ad118CjwBG33jb
2WJqR5ToytgpC/x5/h91Z7YbN7Ju6VfpF+AGyWAEyducB6VSsy3dEJItc56CQ5B8+v7SddBnABro
A/RF98aGUC7YZTtFRvzDWt+6pHAMjpGauouXERzu9TWrDgIMcWSdw2L8JEIXWaEbdiS4dtfOYWwY
KJge2gGnLop0p3PxA0wQEI4eaa8V12/j2BMgrPIXdGnjphuqT1ySxKI/KAYSG8O89yAXw5jbD9b+
QDQV5tjlPhTixzTLa96F871HZignP9EgLGl3wkI1Y6KKkMkaoVdcJm8yVDnjpx1ylHcTEEaNHyTc
jWalNIqq1kmLfVDZP6LKZlCls71bK7mmz2wgoqx0jQJxGfFU8Iydooidhm36alsI07IAc9WhHZNr
Y/r2rFvmbJNH2JwNeFkMLJWa5q13IhffN0JEZKebFsHSOsZ6GTbxq2xGbHM1czIyFW/XR7Zgi/fz
d+zF742ymsfEZ24z6fodiaOkiNurZmZtRH1r0irYp5NFhEIqfilRPWnmaWFTNcfEjbd1RNu3qHSX
tplPToqYkcppgr7Q82H3mA/WjPoxSNAcl1OMmbrG9RQ2pL+jOPyhtCnpKLJbVtG7p/2vNAauMszV
0XGX+SLSZevVQBJnR2CtikAhVywHapXex51NmGMf0YkzzLY5F35yY8xcrAWxVJ01//QnFOT9unN6
sdUtv0y39rPbOhfV+L+a1urfqhYRA/qHKyobmm1v3VZKb/Ok7g9Nob0LzmnaP6tt39D1FuTaYsQm
v6whd6GQSHjagpGqjxci5m0XPUHpJrCPIqj8jZC8L3bpbuqWTpGP4JWWiWVnYu/nOBKHoid5dVmY
ij90OO83OpLB1SLihhsi21SpB0puSs+BNl+hZ4aHZGJHT06YJhySpVn6q6P84CrHVp8lPrMvQxjL
bamYJQSQRrTBjWWAyCHhoH3BJRVOFxP1r9xwGIIy19ulU7wt8uSbS8/+0UXPzsA7W2Hc3lUhSxXf
hSBVTXgmwpLwDRfJbqjtX0iZ9CONEFasOTx3axfp8YlEdPIMgmrXLnVLrsDwFpZR+yyhQGBbTZcN
ie4OjerriHDiNjtdDmix7bFsH6wuY0gzGLShhJDElkU4XYoKaoiiQ5fVq0543bpuSDH3NbKDPDWv
KYiEQAm0ts6Y3nfet44Z29eBe+iEWltBXaG4mO/aAtW9YU+IjzSJdgZCeYYnG/5du4AYL3ybmrT/
q0OX43upsQks0YTRl3UcyY2MMfSETwmHlYX4eMcyMN6OyeBehjEIDk4+IrQgunvRXf8hUwZioSTF
eGCE0ZGTCwgFKQ24sDRY4nOu5Xq0u4F5hqFdxc60SOexScaa9sv56IJ94fbhY95l98Po3r4NDB/g
qtx36QSGfGHWE8zSUN0tL3WUQZXg0sN6crQqF9tmgjWxeHLm3r1bbl+6HuEcETHV3s9eHLdeT4w3
Npavyx13u8+2cF95SYnrK0YmbNB5jQNxXoNiJODpTVZODpgi5tVOhkN6nPbu4tOwD0yM8lb8NpIk
VlGyow/Ri+k2UJtQuppoBP/JnZhuoXM+pzPogCoiMt4ltTxop/oY2YZsiv6uy6gXLL+5laLaWdVu
frHqPly5LpIMwB3Ouuwx9FRDR5xq35zcgtgr32QWQkgA9C2P/DxHO9uGUrCQ7oZLroELIWkGWtLa
0TdegQzeG4u7o1ZD9ADHIj+IoIdxY/ReMS7ZhJbyVtzaZsueWJK40pXrtCWHup9JbV3MzadoY2SB
p4GYPnsPDa7xCh3Ayi2dluuL5oHHjtTRQKwn36tPZQHnLR2dcyuhyRi8+9a4ZLR3aEjGJsJZswzv
ZiycZwAEj/yu5jnCy75BvcFQjDt7c7Mtiog5GZbtG1UASzHuMjeK2HNSQObj1hEZy+qRgBDPa894
Ld9Tk3SYyfI/lQZr4UF1Wk1VP25Z9u+U0ATV2AsnL7Ljvh3uOss7doZkCNSRa2+eWT476tR7nNBp
K/eexbTXyUhXhgSDsbtXxy6fPewlqjqEoE69nPWnQU+0Jwhl2URucjR4iTfQut88rcVhjqfhcQDh
i7jJjo6+oULt85o5X21R5ibWbxWTWzPkmixfawxOVn0zAyYRGTH5HxoY7gapJBFBoCj6OH2eo1K+
l/1zJEnXCEXOoCFqvhUL0YNWlbgWZvnl4+ZBaohcdzGwiIbA+u2zW9pEEYVnHpHDh/P11A7I9j2K
mjPz//G09PIzAZjMY41O3ZrG2ySqQ23PKkrVR1ES/9JPkUtuR/rCvIBzKYhPVHIRkWd8eqHLhzak
MIFkWP8e8uUjngmajkNoRshe7LlJjmPbP/KGIsCHI9a+d5Zy9jP67E02OEz5206fgHuzA4gXZvx/
f6xbYtbwMFXP3RIEW3wnlFCyxJjKl9jv2YFKG3WxO7f3DJGSq7H1AfLueAooL059X95RC3DYgQtn
NHucCB6qOXTrKoxYB93iJfrYwh7SqF2IAJpxbS6Y1iCfsLezTxlcpmSzBTL7QLaAEB+fTo6Kk31/
ua6a7YCiiTAZxkLCexTTTddapwdVsh+3p9w7UQeedUVl5C7F7yXAPrJM7Y9Ro/hjZBLz3bXoVoNv
8tCPY+Ugjl1QyQpvIqc5SXaxdZpQ0a8zS+oLnHkkhOFUbTAtFzjBSYmzouzRs9sLs+A7zB23J7Uc
aCm5aZKBIdtIMlubkLxpUoeACZIm3nLL3RUQkJwMwbp01myOmDM0mj/AWLw1YUI2OGAgNyjLc5tA
8CJ1jqzE3uzR8W4YQLKbmINvkESnnGWFe0sfjAMG+EGab7uBUWWKjH296FumW+G/j/6Aucwu/+gm
+sb8SohLxR6OWu61r7TPm9jY7KFm7BwAIz27jy9agv3ogEbUGQu7PB5PGqXJilqUdXmSU4QlS3gZ
CQpiWUeufd9ffITiW5Pby6l3rXmd21BVIAbsZrtnBe4ub5blwOWaUCS25CavxhHm2uKGBAlSfmAf
GBBDPfYCyeeMDxCV18C6jRD6hhtznBP7aDtcootBsaKbVxV01inokEB7wylFhcIOM/09z7+LPMaL
E4KdqkgH1kUpd2hojlXWr6rKVPvqVgITOt4weR3mnVQxKocfgxnCM9m+VWQ/RNoJHtrM/lWUmrz1
yNsKYCTnTHsnlObpCyg3hSMTZo2pVfIyJfQB3dzd40JzV/Z0l49VeIh1XL/kvkaGJUfk5olkpc+5
9tyKNHlOPcTWs4sVJIvVKm785KrqcZt2U7CHP5hi799ygHy0dvmQF+Jao05dsw3aTYV7to2YnyeK
twRP57OL6f4FCeRGmS69a91qG3qEb8/S2TRLhk0wwcoUCoh8Hmcwqltubi89sB7l7gpB+S7BkOzZ
1Z5sVN+10c6pc/V3zFFJ4F7SryeEnssEeYo5u7MTAYPYHgEHJrF0PwWTjau/DrF+xc2hR6m2Gsu0
3IZkyb72IwFwcQJczPaD3dx2/hvAOWJhCfHSocbyijZitLf0lySwgjga+6b5If+kQ5qzUKIk71uN
4TQh0RhXpGnD5ctzg+lXpPGERwm+xIB54c4RWELgG1AuhzzETImJaLfmnVMi7Ry47zZ2cMiTOUIx
oNZ9ZS13dZb9QAnHRh3FKe0FRYhoonuVS/uczckvb44/2yErLgEDu01uGnzXDNk150FXvoRJ7D1h
s7HOiUJ6P9lx/jJ3hoTBGddSzs3VFcJ/dQOD87lOd+4w/+zULS2qaTRZVWbn9655Ur04VLaadoMj
6Jt0JV4iktHKzgO6clP+D9ByIFIxtUBFCQkm33PgEjvDyIMtRbRZEsmBQ2z6NLoUITEfkid/iNh7
U84kD9OcPrRJ86KGMP8Ru+V8mG7ld0QCZG3n1YGDliW/1z0nsnya/iaxkm08eypcCzFQu4XlsUhG
Em0zdSxUcktSDixCBG34ACAbvPqPoDugj6GF8jzoS+lk2OYUNL3eX8uu8DFF5POrVw3TNUrBDCRu
eRVOa22429ByQBzclOG0y5C0ot4zl8ayTpy+1VovMIFQv0+XinZEzNgYJB3IVsbDb9NM5HtOiY8p
2Hc3yG4nhLut3EEXIasmH8VPWJWnbAwfjVf4l9FmQVdm+U87/Ip0bx0mwXonHJpx2wh6Ze1JCBON
cM7O/I5K3mVmBQetWFL+BPIYmax+zkueQtgKjkLK7nmo6vyGMV5eU5g4c0p/WWRXHGkEiEX07Ygp
EO7k5+IAL2W8H2NnTUPC7WI3F3vEHuX7UG7cxjhfIrMfKeaX126KboiOZOu2Q7dNw3D+majuqR5Y
6DtDL5G/AuCwjB2f2QTXO+3b5jWIJOhHq90ObrVsA1bZ7HnG34JLFOXWdO1iIpSdsNBP5MoB18CY
zeLwaRbEsqYw106RM6ptpLXLK9eLhzLymEIE/XKJM0BTVvOaZ6n5Dlrkf6IsnDejO7BK7tRcsd3N
B0gBjKM7iaE56v1rFmMQYwxQf2YQpUp0nt+RIQ2MwehbUZMSGzI7npyJHOPeG/fzGKuzVy/laXRj
n4SxerwTwV1BcXQypRtussXMHzhXTk6e6tceSfEqaIw8d8JXe+nX2CcG0+5kq8R+SFyypGU3vaAV
SNcTq/VzFeGDY9TG0MVDZ2JlPrtk46pjo56NIiQL2Vu6b3RPpW0NAJ+Mf+ly4GjI9gTXxzC+dGUA
dpL76N3Pu/d2Kd58W8Svrde8d1Tbz06Cr/D2vrkLlhVXx8Mnkbu8tt6nnmq2E9wap0h503MUWj+x
OCT/8I7/WxTgl7rk//8V7/ufgMD/Z6Dg/Xd9I+12//U/9f8gKVgKyMv/e1TwKtX/4+XTpMV/xAP/
/TX/8IGF9y9Av47nA2IMlO8EoH7/4QML8S9HBirwQS9J6foCcO+/8YFd9182/3OJ/kVsFHoh2Ham
YTc+sOv8y2dBjRkMSDDrVs/57+CBnRsl+z+E/gjw21LZnhAesGEP++h/hgPDtcG2y53MVthvgi9N
wX1rws3ivWMI6m+q0Tp5F2F7s8hPgy/AFZnS5r5ZDXXK2s0GDOrD8YNwt0UOPAf/AOz/bz92P9I8
bb5/p5//HzxR7i2Y63//RH18ll/p5398nP7+gn97nAToaEnWDSxeJT03/F+4aR4M/i2MIKV8ZbtS
/Dtu2gr+5bqekNg3XOESGuLwSP/b82QBsOYB5bolhcDngRPiv/NAydC9kf7//ZEKHDfkvyVtyOyE
HXnQ2f/zI1UsPgWfMxCuaqBaUhuvo7BqTxVgvTEBAxnHySOjx5FSm+keknuxFgs7G5ta9ahYRsJl
IKeYikl75gmqHhEMJdHsikjSmkT7pmmY6jCd80bzx2I/zy64ZM/DbBUmV7BXyvkjc58Vd420fMnz
i5qdervYCKdAK/arpi6xpVjMnZ08uWPt/JFb2tsEQYOz2R6+g56oz3YsL2/AvKaNVYO0bDBx+GLZ
9Z0SMOXdTwmZi8badY+BjKztVPbTVtnysSJeXMqr1xsD0AjHGnysGVsomg+MMHeIUIpTNoGi1hHT
pYXO1pOUE2IBwotlp9+jTx2fZ6hosBCSb/b1EY1EhwiP/nBUgm0THFK3aCjfe3aXhY8sMvFmZxu1
xNrP+FT3Uw0FjPn8l+0FyTk3yYMtFI5GD531NC4Sv0r2O6HQJom6We61sV8rBPdPvpvtmgxOUsnF
1gX82rLo06sVUnQFrvTvGTUCms2eYqLIXdYnBxYZ5hDkDbMuxwQP6YARDmoGm7BPZSPlcqHuJI6e
Ppp4D8HD/dXk7rCGKxzf94iMfEZlJ8OCerf0MaCALLgMtvzZZe246llirFrJXzionsiSDDZzZt1X
dt+9JmXgH4I9ztMbuA+A4hgRERNahYsu5bl3AB5VzMn2RYC/oG7Teg8zCc9MdhvHh1jvREAsu4c5
3oos5td1RaKxwF4At2RYVSrgXOOGX7MMOsB6GO6cKD8Ky9o1aRRs/cYHgVoj0dVjn1whOuKnDdWA
RoDKrVC+e2WhtEc3ZV+DKPzFMK/d0y05CCywpJowgvSTRMd2zCrkmeqb8Okjw5zhcxELZA6YjneR
5NWoJ08fkwEVkts2CKSUeUEZnSbjdzHTMgWyJP003Dtp6+NyV8NLAijuPATqEEXdQxMq+KFsb852
WpE/PKHh8aqzFVvmPsz0mwjt8qXrUc+z474OLNNf/CumS2JUC006sj/a6Iy68CSrq3ZrayuHqNnG
cfCetWY5NG1IzeZ2d7Ouf7vSnbeUmtXRniaqI3w5jwia230epYQROWF7FwOf2qG1l0+DYUOGcTD9
KfLpkLBVCXEJ/v2S1oDMWmGXO0Rni2wfRRdmj10yZ49zbNz7Cfno3x+VANBhvOanMhWa9oOf8Pff
+wlIVFjql39+Qugln+5k02zefobd1xBgNUObsQfXDPwVR2xWelek+dxqTP3PLWaKn2N08dLkw42X
7IY3MSsWBwxQfCR/LmESNS2AvQzTvvDiZ9U3E/Lw8Eid/h26nY9syC/XH21MRjmHGPZxk+/T0obH
qJE99gwH5lxWa0gleLVg5jDwux99YCnLQhM7FlCrGicBWE284mDR1lbVr9TvfmVhEnDu2fO6TGtv
1VVzv8mERkKUv7QRQjxtt4dCvvmjjyFNYYoDqAWRMawPKeE8hVNCW//TmJv1myT4Va6x/ZfOjYYs
BipSbFNOfy8Qp21iw8wqw0cRDLM+lFV/mp2etbfql+1XNXYSqGbiHE04b5wJYZbXDOFxtu1vWFnL
Vo+0fiWTkDk7A4vDHd4HILmd6xgzZ5Fpto2W8HFMys/cZZZBa4jdOdlVRfLGYGdeuYH8ziB7YsC1
D8alqx7SaGIxMbAMa1Dr8n4EzBhpDgb6ZRZQLrx7UBH5jsdVHbKBSVMpmT9P889IoIKnD10z/PU3
U5zv4pytZNZZ7+Wcf+cxDqYMoNdayuGhnZno0Evzx3RwGFP3b6IwxbYXrKuBqr9BaK690sPi2qxH
+MdICQmLToMBV1JFh9zQTK96BNrXJTVX24l2wVBbH+nA1HSq5NsC1fqcWzdL6dweTO48zllPjHZP
lG7NO8nJBWVN/cBJ0e2XKgcSmobptvCmgnamw0LYNM+6ZOTnNnrdu2V8D8pzbTtEoVN8qRv6zcNh
zfFqhfm0woF81yRYqy2H/N1qMC+jlbwJGDt09SzNcRIjkYWMs/LLEYvXKLFsOofbPACEg1NPt8ib
Dfv4cxxG4AQT85aF13hE/hMukrYeFydeMbNBHbSCUAHMIA5uT3qGGDJM9GYK2l9ocJzTIDn18GO6
64mpB9Oj6IcTyztKlQEIZDxBBkM8Y0AT97O9b6QVn8IHRtnDvm14k9C+IPWVndwgEEbxRBoA2h6R
PGD2CtAisy+dYu7H2GexkgHSkJ17yaX7VvrMEIgxOFo56k/g8EdoxN7ZKUZmVm50rBp9pyUI8W5A
POUP4sj0iltgRyITidaFqvcyJFPMQ+fRK4Am/p3x0Iw5oAzWejf19ZOTORCxbTgS6Vifkij88Pr0
PCf4duN0aDajJNXB4rza+aNzl4Z5sLZKVIC9cLx1UoxMk+13OAH2MRYEFrQpQzdJQtUGjTEKAOcF
UYPejmPLPT8HuNlxZvSSvQXM4lNi6mVtD8SR250LMiJbNBM7tjeVA5c5DO91IzOuYVSLZc44otC+
+4pd/bed1M8D2QO7UKsDoxv2rCPqkDrg5vLgnfQJ0OvJyh58awKhIJdotSBqV3G+JVYHbCUA3lXq
yOIMZGiNXgc8StNdBqJGWAGS+Fws7UnV4NyxL35b/lg/APl78LDuB+ZR0mP/xET2o3TPbUsuFVur
jYxnBoy90utwmjLcRaE8RMpGwFRE27zHgMLZi2O3rF9r32d7T+/soxANjRpPBFheYqzoh847WVoy
ro+PS8rDXAEPZQ7cqL2XwFMpS+9BLET2sLXmddERSJTwVFQeLf8EdK1qlrchyhsinr+SAaiWYJrV
lcSY2UPMg5X6LOrKMH0X3cBJDh5qdF65VPZajYbz94p0B13ETd8p1h36zw18Ab4Yf2tmQHYR8fRO
W3w1oKpXlNXjDgEyUJeYyqc+st4/TuhATsPywhaW/OhOXDmOebn6H73CaOujk2+9aFMRPY3Wm3Mo
+5QYUTeLS5LTKN0FFJZQG8SmA4lO9mqMWITg0RKnvhqJLx/cbj9oOGpRNN/Bfm0uJoMTXWIjsdtq
2ZfZsZyH5Riq7pvGcSva/gh6tNlPHYDisWFHMxksULjVj4JxbKIX76Ueb9cw2gS/CxD82Oupy80T
RUkFtRFk00A5K+PM2kGKvmS11z1U3JM3KI5c6Q4Yh72U9lO5coYYQEEEAwyzwhR15CxIJzvwW++U
cZCXBmOwG5kMox63LkBXVlAIYzy3fKkrq6Qe6N8XRM5LYDKSUPhiuQMWJD3pjRPbrAU4Cq/d7Qtu
Po7tuRvR5XWPHsXZCd8Ke4+ao5ibMU0OhpL9n39qqfuv2MCWC/vktapgDPSx3HY6aAg6uTQs8jcC
e1ifRRuZjjuJDmxld3AEEpghj4pZF9jM+mpm1T36KVAXkoIUNMgJT0qKmz3mjnK64GmA/wtAZQ6u
rAzH6ww6LVfBKQIrO3pIP8cO1cniADuR2Sju24U8dNF3waWorn9/0FUWAJTAm/eZyNJ75a9jwWaV
METkXbX3lJcbx09oCXgSnnCcsDAFHRZ7BypN76inHru7FVd0METN9I71Rmn4ECZ85EKVHVoXD3F1
EMZvMbiGwsad5Qx+cpSxZT9XOUwrYEanoFEwZkR4Dwje5zKOMFM7MUz3t6CcK4y9qX+fem0HPIdT
xdE8AXnRTBukUOXeL9PpEg9UwDRKCcpyA8evBVXw94dC0xdUi1a7xLLuFv/YUKg9WNL9pj12Dih4
5nswnTbxPznUVABYYVKeZxdKlvS7F5RM5aX+M9Xh69CFuB1lE1k7Nh+PXNAvBbgg9oXsMEN4DVHW
HCgAkLrkfvAQhhf6xBFDTJzx0rr9/d8v82TwC0cjseWUAhbRrbamUHNYmiMmkDslcbNJxi930OQI
5Ky5PCfbHu+zMLDPBd975sSr9la/R0UyvFTauuZjH9z7fqYZcpbZem5Yo3RlKfdNakVrK6/FM7Yc
5Hj8Jsav75Ml46NQnnnUjnOP3s7bJcLDyZEsX8B9qy37/G8HLf5jK/tp70kXhZDhm2wwVwRzKJ4q
Sbnvp8B3LZlsmXInj6ateyb9TnPLsWF3xxL0WN7SJJqyEg9j/ULv/XtK7xT8uZ1VlQfAMWZD+ATs
JNPVT6VUd2PUzBeHMf1TE7YsF/rk7u+PKjALPr6gY5qjBr19vOvEauddz1OCbQUj+rrJOaRIZoeu
kpjHRIV6rW4ATQVzq87YFGW5F8NgaQ+89/UqDItkL4PmDIEOadnab+Lk5xBSy2WS52xByXcW4CUD
vEWQgRBXuS40zlhvu/iWR9va6tTUgOY62b4P0s3vnLR8qpIWxZ3Dwj9z7zGeDejZIrkLPURQaXRL
FBqLTYQywAGFtkafzv6vUUB2/eCOrdOwjvjrVLSE63hKoLMl5DvIMb6oMit2DAOhbVAN1S0+CEPi
3rRgqgr6jzAoz33mvRaERMEHrCFmtwpkCQOOTeIWJM5BUAa4+op24KPsnHMaTukBdNVnNLtYR1IP
sibfQwD3saHF+vKN5Pxzhl8Mbc7+xPU3cJHDFAAJE8sbwnf5GbMP2GdxsNZIvnWMNKXTanpCOV6M
7K+XZHwtS0QvbvBT6wGDffEHn7F9B3K3WlVYqTcKfuHRjbu3F743glMy+0TF5W7bdQERBifA1YMM
sRYx4TVDAAwBiaSzcYq4ocwM0DW3PmtZNz83MCs4iJObKsRFxs6JzErdGg7GEPmBAxdyecwWORE7
TED6Z3adDIuDaKk+7RzelR9RBzqRvXWBfG3trJQr3vVLOnnVJgRPu7Gne9tWA4EVVPz5ZFmAJejI
e4UpJ/X1LoLk1et5o8OCysopruGirmrq080o2KXOXfvhCZNiNgIB2MxKHnQL20GN8abo3W+vTF4E
yut8SlI6i4U+xmlIZZwOyHSQhwbxS1T6RyWxBtWZj1cvQS09QzJ3MuZEbcd+y2mrXeBCZivA1dZd
hK7eD/k2TPm6dAPUPYPZGriZK4oM2PQBhv2JnjjGjrvK0owlvT/eT7H5PZqOT1B072O//GEN9tSd
DEhEEC9ojkZhnkKFrXqI3GAtzS0J4yZAK4fkYUH6BEP+VRb5zxyV62oe5hQyL4qs0CaDwg/eQw9Q
TMxVCSTCewtYmS8+J5on1EfkzWZlC9hOevnBeQAu3662lHghJRldkEetoNUqYxGTW7x3zuBcoEiB
qWhZzLVe8uD28dbOc7nuFoCVCaFabHPc3RKNrzImgmOUBjmi/TuMoGBE+OqnsX4WQ5LuyQdL93zC
CA3jAxYZ67Akk9jnYcxmhI2gTtAcljV4CaZzm5wK9xC7cqvMq8KXdJQaER238iGldCM8HQhezCXu
ZcAafQlk2lHWkf790gMfzesQZ9gCbDwfc/Z7Mag40JKD2M9NgSdcxOes6D/w1eandCZTBnhu534J
Skabgg5diP2zGDDV4onnbhluNeZ0nOguVyornecYQWd4Q3LZ2RtBgv1OUljzth0shQEEVSodqxee
/vlSoFGDMhJRfVYXhrP1uq7Bf5Q5c4bEgvnKVJlBIBXiMalHcId5dl8P/AVok7ZCTZ+gdfiDV9G0
Vn3L89+723nxvkZtUMWwwwwzc71xidd+Z/pN2CfjruTgAoWFpjcs3huqLYrJGwWdY2fMsk/q83xp
jpQ73bpf1K9+0ltmY/relelvjdi9Jcd659lo/II23TUtOkll39mmxVwm5mNSKbwqyHPisdynSJMa
lwh7x/R/WniomssdifIPuvGD5y84IFDHb6OseClIcIpttWkidSpyuP6FN9obdGWU5bEtHuK2/6pS
eT+4w3do+59Tl8AZtwvMRRGMIlzgKdltRORFcflTo5AGYETtn3j5y5RDFlxuH6t1J1LR7zOuVEYm
pASiOfJx//jh12iRDjMJ+HGQNR5V7j6FjUcSV1sLrPLluB0jsH8Q2dsU1PjgqKdu0B0sZNzPRs+v
fTYFWwf7HOGSX02aHpMMSeGUmNcYKdA+XiDxzC6DUsagr7Z4h9T5h2/2E1ipLReZxTOJLbhS+byR
9nRJyupeMITGEcZbOCGcqZOpOqnK7FkNU4dZ4cZDDIRbBAtKbPXMOKn5miI54d1N4Sn0x2JIea2B
vC2wLfd5heJjQvh843xETsc+uxOMhycHsUkGW+WWNLpzJgYCC7YK1QTZpiFOa11Z0V3gVsluaCAh
WU7F6VzkFxuR2LloyduyjN/usd+eHDQm5EzFNEpGHLkRYf3hjSqoHlLsSiv0k59pM73S3lWAq3W2
mfN06+SAsADsBIvE9OXrdmtS7x5aC6bqBk6e7OmyhYRh1EocEu301eXOhONYE4aClt/t9KGDcLua
wzf5pdOg2WgCAGDe3GV1i74cvC2eDInuwmMebDfnWtv9Y1rl3ywA54v6A7di5eM028XlglRGZodG
AJo00JUGpu1r9CTMb43Bcqk+5vFWC7B78ItGXQ2cJItQvRuZm+bNi0FRZQroSatIh1LBplTWH9Fx
O6O1wQLIkgToE2ZUpF4k8WkViR8EdMx6aKmm3euIpgwI1IYgHeCGkECDKalRZQY9Ulv+Zo6mD164
TPu4ya5WqwDWT8ZZx+6Hqur8xDjROqn17GNCgLMMS2kK/+R1xJLdrlHdT6y6yxbLEON8aPf5YeTc
5Mp6jKjpPOp6E+jHvK4+ySn/1TJz2d7YNeB1/kIaF9+2dzynFxIuxMHwrq5GoGonawmOWnoTtRPP
7yTERyei3VCL92TqwAo0Wb137BBiTAd4xbKyTTCJ3ymUy6UpsGJ5fIf8M0IhDqNE/ap7Afy609dM
MmpzWGmS85LRAbp7i2iEdToUP/LKuFAhxGOllo/MOaOywe6a/Jpz/zMDjn2x4umdtZzhkAYB0tTm
d+fzrvorYvYWxvJ0RI5JDmgONUUER4hjD0SF1QEAImaLN908paPIaLTDMeUxCpkjlS6HrEUrnIUf
zTA/9L7b76qbRLEI3yIgEbO9fPVEBgkTqkeCpbCp314CG2KgdG7azypbZwXBKg2DitXMdMfpxKPX
F+W2D/BH8izdeQiT+8Faq8mBzzs8idROLmko7rvCSvaUjUe/RveeppKtUPAzhhnI9XdLlYMTMbqS
Rrr5qgRm9EbWYps39mPZjrRG7o4ggnKNbD3clPIZ4+QEI897dzNyBawqeHUGDAGmTe29b/nrvGCW
4kEDCBykMDGA1sWJBSbFxkW5iJxBIkpWg9b3xGPhx+B4PETz/IQoPz95MGuypdbnCNPbkquv4n8S
dmbLcSNtkn0imAEBIADcZgK5k0wuIinewERSwr4FAuvTz0n901bdZW0zN7KSRKmUyUQs/rkfd6hb
AJ+/dY3R4XP8lg/SOS5lX+9g9b20awGzxQg+5hUrJl1928Gc39ocrReRakN13uscZ29kvKiz12Ma
NZyKqylNtm6Z32vYopDFinQ7Sb1Toyx2NF2N21Yd8WGlB2sVzwCQztnqjI/gfVQGh7irgkNLQS2J
zJWOXBEGXWye654rnOk5j73Ik0jJ5bmfrPJKQMbLoXJNI9gDPwUqOQsWIZ23t9B0RT8VqclcTdvc
tT5TixNEQsQ1V+JY9jBH6YqdD6Y7HgSmGJ97YLpCoyciTTgu6AEj9g9jO306Ax/4gfg3+aokYyxG
BKH2JFUSpUOv+SDfUP5frKTK7glA3aG8IOCvKWc9aAklHOkNqi/JLe2EdR78qLR4inO5ksgZTq5N
hKW3cBPTjOLifxlFKDJYMWYnjkFGwKgTj21fNZzmHOaTA6nUtOnSyJX9u/Jn924lGOj1A1gGQIHY
jpnJFA1hXJTMuX8e4/W1TArJIIBCU8vtXpJkfmB7ycPCG7n7Ga9eCgi44rvESLEgSm7DP5z74NAD
HdB6BPkzTnpXTP0UZd6l60vn0WG4cePsRQGI4j1jKBJYaqxD7Xa8/Zn5gfX0nos1AAd+JWoqujVo
0Dk7cn1n4/CNAu8Y0C9fivZVFtMJlpixdTr8qi0xNuG1b5SBldEyelmYVB0ai+FThey9gONjapoF
z7Pr7JDIcYup9k/slMxzbTovJ4/KOU54D6wDLTTHHU57ccQbjeMtpTKlxsafEYmBAcDcZKwQvqF+
cH9yny1/kq/j3APW7S+VVTdvNW67ZfqJlJXuXN7WXUvZ6W4R5aWLDXLW06nTNZ0pvOE8duShk8hb
yLiXNYBi0+ifuAJQYuA4DeW0/bYG/MfZhb3CNNyHZqmzx3k1rFPHBtbA+mjs9Lms4lccZHI/4WW2
WopxoOcQZBuMB5m69L4VkoIIFvQoYQQzKveVbRC+DQhCHMuwVBMCtM3c/iEV4u39wbzmSLKoQ3B4
8q6q6OE1zkkrEX0YJ6+gKqiQqB9MSqYrGqTtmsZASWOIKhyNbk4sZiULMZfyO6CyYeseXD7K912z
yC3IMcqB1vyHX3dRYojujfBFBmTeuDPrVtwljn7owZGfxwV4Y0t0RDqsqHyrxbaHV5sPJNtd3/Mj
0l7PipzrqriqG2ltorTlbkTrB8Ma5TxW8UE2wZPiw4Qw2P0pnXc8Pxo1/jqt5gOdW0gmNrVXGUIx
odgZMrppdJtGFV8qo3hkIEywTpELlGJK6PEqfB2S0IIlRwsRoKmcKk2XuMiKpbUQd6Vp4SDFOBLS
93pIhkZeu3458W+29eLt2Mg+/YCy5nqkDQ10gY7Kxrg3cTRtR6M/0/NcwtTr4l2yKMAPCzWkWQOf
TL+kza18Zq2Othjx5i3DNVmqd6NPfzc4S/d1F9pd2ry58onxPTFjFnzteAvXAo4Glszuutz7yVyv
i6gWCzaObdwq7rrf1FhvctoswOFxPDZu4EuC53NWQwcAR8XYiij66A/+DiVkOjeDMfJt3gdy9nfA
fodweF1W/A7Esahr7V+DBoWIWW9FkTLOcG94L+zpJWsILo8NH7zZvGUNPk1Kzfvem3bJTZNYZa4g
dY5P5AoZPQe2zyHm1Hu30kx8CYQNbihC6VzBYGD+jN19PFH8Kk08f15TZNvMOzLazDdQfRh5QJ4R
xXxZMqM+ec6vIV0OgXSQhXteS2673wEFTPYwzcyN1zObvtwgQ1lhOZrFuV9tcipBbW2l6V3xZjEb
6u65PTOSG4AVWPw7yLu230ttsl+2H/AP2AOcfCYy0O4rmkPDcVRQ1btj14sX02qKSDRLc0glD85U
z+UxlY4EKZzTj5H+Sb2GlzvSAtAq+F+JmQ+PRfvD4Dmt/CNt8fgUmuUXr4pf56GLw6aqDmPdLXvb
MvYak4flij/aqJn42zQcr06kPVR4WDBXvw3qQ9+Z8z7x7cdxbQNg0QZLfbAYp3YxziJGhzcCxAgr
qZkNtxSd1gH5yIxGUxD32kzhGtv0PgGt/aoS0vi2dHKqcm/GUJHmIXDo0R6xWgNvWEuocJnDAqpp
t3ZxXCt6VgYzWxAjFNFPk5NMMW670k8PeSf3ifIeGCWLo6AJygpc71gL9xecsg0NoRUIEZcYfSxe
DCsHIHAhF0mHtZD+rqZDe0O0yM+QuDIintIgwEoUHVLzZs0T+u68db/gJIIltbAJoQ4QgLyr1+yl
GJcYgBR3Rgri5CUOKv7O7kpRiX6iMoRm7LRS27LqgrCr52xnB5nYU8VFJW6A3W4wVz/iPKaoIvrV
9w5bvLk85xXYnbpsDfR551Y6j/2qKiCGkduAcXbzPCgXohrqZTQXqEqFMTKTjTddXd93tGo3KEkb
fdajA+2vTQ9rsYZZxTvhB4MDAzbBzBPAy6ptCprzwNz0iCDIjl7B4mJmFPFAR3VUEkRoAvlOmAQG
erd5WkGNR0PJfJ5NEpi72rvuzDNKGQM+B+sJhkYRonVGWii1I12+cF6Kd9r1YqJSUA6HutkVNhkA
ja9k2jUOMSXgZQU+DDEfavqYjdkotx6+223R9d+zTW3QrArMsuKaBwlpOZNxrl2qXzOTPCxU5n3b
id8uZU7KpGJgbIQEqDWAC6qgkw5TfvDQ9A/2SoIWKClAMiJsC0xNUmUvfHUduVPOU+ogNfteEYSm
R7uW17+uZnVVAGJCWaWkx6w9qEG16amPYGRVH8zSOdvZAteB8VhVPi/06QSetjlA+HvVA6WAHAUY
peGCwb2XrOE2HQBfzFYL67d7nPAMBdizfoi2fnIav49UX1fRZADJy8bXGBsN7NpwGhqykAYAZasX
H1Nt7kpZkciu8ywSOezpUt5TCtOFShikkbyjsj2PqTNkfb5hbujo5Z2dZuO73X2c1s2jsUwkjziN
rgvzgVyjLEAdoUvRhuguYOXOfV/tfX9EOk6LZwwpuNYDmCFZtZzS1Z6fa+5TY7+iVDbZdak79Gj8
DUkXF189BtoNu//tacAdnVbS2vDUUiFc9zJkw945nlVtGFBV16Y4B1rA0QnUcF2xSVsTaUpTmv7Z
pIcY2dsfkPQzhmGNDrOWJSGvbg0omVKf01LcOa7fvNLgJfc0ykC6JaP2uNbVL6R7vCb5098f6oRK
JUmexLcBklb0sZ2mufVCXpt3iR3tXf7+198fkg7Yswc+gSaz//Eb//rp3y927C/bR/7854///a9/
fSm1BNQR8iaF//qNf30xnih9Umsf/fNlsBP/7z/un1/7+6fGW4U2qtqy+9dv/OvvjMdC7y0NUet/
vpq/X2ZP9n9/6bjlT6Qk9fF/+9p/fo18cxwSfObk+r/8nf/6tcu8TKyI/88vbAIuplgK4v/P+6Os
ZjhORnH65zX+8/7882u16B8DgVVAa0KYIneBF4/VuPn78yXW9hEO8H9+tyhs9/L316lysv3dVNJi
zr3fDHGk0UjtjOvW8+30h5ZUj2htJYe/P124SQnylMRPOuwyYxOEoI2gAJhNVMR2DIfnidIT9Hiz
fhdMlQ/eYBW7cfrh9XN5Hayp2qfSc892O66EFm7e08KPwDik74ZJnRLFAp+qod6AAgbrLvVL+17H
bbMtFoxUSWf88DQNKDPn6Hv6b+rnPMb4SX4ZB1dFWfmy9meUE58MGQd1W8jXlDtU2C7IpYUibyOH
nOFp059JGIAYTb5zhiFm3VwmTxQPjYOSh/JHGqg6tkJ9eHHBiyFIGC/TNrM+KYFwz17S0NPXuLRQ
tuu+M+3sCP1dvh5cjR6EJnRwRvZ6lrWbslMOr6i2+Ds78MZabLW8Yfoy8TSDQYU8wQgMyiW7Yqfp
PtLfnH3sY95xJsB6s51JeZPZMQi3NF+rZeYAobOEMy4ANhttcUObF6xfnE8UG3OPAPm+MEShbGTd
iWn8NDp1LulpcAxBIhIz8u0QTCNpSJnaBqMvLDoOfxG+z/jEmGDZqkyguIHVHghtc0I5wnX7rUcB
/8c03zOugDMPtZIZ7EVv2HH7ojuLonoICkB5zMd0LZkn5baIcCnhw3kh82R2KaaEFXkDuRRf3hcM
Ak4KDiRGNViRObMHe3Q+AhEk091hLmBP51AyThIoleSvY/SDFW0lTz3B/oU6xdy3f7clcH7QwshL
FCoAN0rw8w4leAz49MEUvLcx63DSl/glSLKUn5kt8jNdOVyuSEgZ2VHYVJgzM/BvQeMR1fXEsYz+
DQ7vDuVKfnlItXMwhPWB68M8+w2Nky4aTLrSQDEYj10+M/KR8qjZb3cFkxpzkm9LpZs7z8Bgmbnj
FA5a0dWFE2RYPGYPYHLhxRQGWGE43jD7N3nA2Yqdjk1mq8tk2lnx+p6VYj+1Wu0Np3yhQeuOi+IB
P3i5wQT0e2lv/g0wEHAAjD5MAwhHAcF3mJl6OgfTQ2F09cm2xEt96yofoQrs+sDZlRVuIQdsaplY
B87im6AeSRZ2XrkZejyQReb+8RxqTPEoJZu6gYNVzyYFSYa5ZQCC10pzZGzrr9YBzpuaydPa8noa
ssfFKpwHThB0PlHIDX8q5mXRVQZoKqusUEIwwgsNn2wGENYxk40yy36EXkXAukgxDI5/NMwe4JBk
pkB9kCaHqHQSBo8MEPA5L90tzG0Tbi9Yocp4ocidIlvIlbsMkjEVAvWL1ZImzxrrvs9trhFq7SIc
NnloGehgeTEFu6XnCUgaf6P6Sl9b8Ct8tutdmYIQn3om6HbzZq5MwWlruy9dOAhKcuih+IDU2EC/
H0UyF7NyIodZFBiEJKrt/JOweQhLSqGWzQzZubreepu6BLBWjlzipZy/fKmeWqh9GzPl7mibXTgl
IHr3ncXxZ8RQtZmX/HMY1JdXlQhFNk93s/QEO3N6ShxW3iZgTL8sur/U3ruHLYMaE/LAK1NzYiz4
88ds/RoGbe6HI5U/3t0NaEU6koXB9zLI9Jqm7uJJzuVyGtBqQqQ+2sWSK4CEeMuNZT2MjvM9av1T
Iwz4E0cweBJghMs5HALlEoDPjuVYAhgqiY+72Z2JPfqI+/SVYr23YmanV4O9Gy3jdbLHLy6LX+Uo
Z5xPtPUCi9oKsD3+hAXdn0CuGQlCcu3v5DzQqikfOH4zIFyrlgt0HRZuMR4daXExKs2wsEdjj9eh
cT2bs7/0NoNAMfv7KWumZdjEkoKWpel/3/4pg6zfqFf/oEuSQsKZQd5gMVamZGQuuqesmGC8ldOC
loytbm3try6jcsDP4ud4QulTqR8Rlg/t9in11yYSyfBcGzfRtEXv1KXJ/9f9GNzPufydmNOnYeKj
t0qWR2xJGVWTtBqgD9eMukTBZ97TeEM704mMOkuieOx2usupm7Ctt6UEyckcoz/UCTafsVVIaDk+
6pQscSXzlzFIn0YpMa92LJONxFRg9tfRml+XokJgMh0msNkdo5f0vegw3BBW9MSo79ymd5giRbEn
3a2ZzsO+lVDQCeU92w3BbxCob33GjcHAZKXtL29SH71B0XXVEBpI5njPLIHo95i8tDXTFo/mJ5Dl
/hfzNfQlVx7opoNkKXctnWA3m8NDsSjvnPo24Dd7aKNtfqvdDNz5rKogiZI6PyoWvQNRwajr7R9A
OmjcZI8LBSbSEo2en7kcMcz+j1CtiJh9lxf4HHCwUTM8BgCYvjas2Jci6ayDNZ8QgecNlD4UstHf
d35LlZ3FnVDwXvoG8HYnaKJOu88+wQomLsR+1cpNq7sJk3nzm9sFN2+FZcynZc9Lg7sy7VPw5jyk
c2yElOuVSIp5Th60/mFNI+no3LkETbfP+klt7QFLHkZUVEfstD7Fd7Pj8f4OR6qkyUnT7NGY6UT2
FTqW6Xt7IC/VtmjVW8UTHpo293BznQ4JgpFOneCay2bHxD3mFjIXl5mbGXc1cHmKkRwZCb6/Azwa
6Txgb+RKX8T1mUbeH0b2qpe4YLlLWZcndZNm6zU0bLzIZVsYdwADyfnTf+cTOYY5ZDBPa5Gfk9G5
2D326z73cM/Exnfjmp9dCZGe43u/UcItMNUNG6IoYISTH43KHu3S/bit8Svqyc5rElLCmHULV99X
0n1mqgJYzvYxS/ZMvP9GX2MGbHNBA2LQ10zTDOfUCNM+gI16NSYGAe0I1NfoxCUT2Iy64T7BBb+1
cxmODNa2sPCXjWaPcdqoqzjNabfYwyMwOXMMAQNRgFA0MIdAyTN1dlRVbpcYgMVczsicI/oXx2zY
A4M+dvV0X8QuawWJfC6ssN+44M+UtIx5RY5gHW5LC/+IsVlgokxH9ncKdMvuZ1UR3+1G94tg8ruf
tFhyEiq5vGOVMChpVBfgSz00Lqb2KbV+8ZHATec9WrKf3zi9MP8NcBaWyfKdM6FDtguWlxyne+sQ
aVedBp8PumHmYgg9nO+7MKpnhO/IyF1UAcZ9e2Uyiqxldz8X2XDO+Qu2yNAzvqvBTpGfjBimADI7
MgnfD9BLV4IS72Yz4bMu6KnpZlSFEoJnX6rIG2hzJo6DgOhhezmWzySo+chAGEMZFr/F6Fwx2nj7
WZSRrUZ3T+zup0biN1Y5bqHDBei69EeBiMTv0oNnHeDmBPcYAY2kKq9dEzxmcnxvKNk8AUfLN1Kj
PgdldZopTGA8j09mMap42wXO9ay70qavGmhmNfwR3nw11OpdTJtOb0/rlknr8EDPb7IX5XjmG2Mc
fYBcNNBekRqxwItIeqkTZaS3YeVB2y7NfTpnDNSoLwf1RIpdwstGX9fAi2lqF1x6aJICwDH+aule
Q7mTr6KQV5sQBHXPcEEqWKt1XvxkaDGfRkqse6aKh5jdoNLjEdy8RXiZhcNRlDcUoHR2iSoebPy/
pyxrG+ig/Jdoqe4Dlvn3J7Yh7xPt2zsvAR0LNDbXN60dNbBPx5PN8DPg5OaWPneJoUnRa5n40tqU
TQd2kkg7DdpEnXFSmYR3oNZkyzpO8cPtB9Ea3alY3eTEwYJjLFHqcQOd4E+th3Z3Q1PCL7vJJlD0
XECqnAvpjIBR2J2sZaFTSqy/DSoMI7jkH8DGTMSv5THPsA+XGWKwv2Dwuf2RtjDb//yQlzVYJcm0
WuPbPVmu94NeVlghg88HMKGeKLczwPf82zlTe0hQel3MqMB2nibxA58MfZNpuIfc3qkgbuYDuO9t
y4Vk2da3omN0IkzJDQupe+sObz185JkvvuhTtMI4GzgyI60sWZPdZownVUCxHSZFWYFVoc9SB7rR
vgudAHQQQiKezLyh0in2ggILFJMZqks5PQTryILvGTjZkIVw6nzOdAJz8h0kTuNp3uQT97nU9RgB
CnBeccw65nLaCamkwmHS07ZEsp/xJwm7AvNJLrkC0+sSAhX5yiuGtdqSX2agH2QG/ry0A4s6vvE5
sEZ8nhJ2W0OleIaR6ijmmakER29/OBAT1QyZjtDqLyYbfxWwJlJJf8ntPjlkyQCZSX0JO31CkfrC
gGhw0FVvNbwF4pq0C2Ju4SpVvlbkCpcpf6+O2jb22UA5cmfWzo4cKez44Vt2XIgc43u4EYsniW8y
62xOJoGHqJ83Ya7Z5AefeFNAloFMF35GOo8Lpu4RGcCMoNQKdqlyObai35vB3dJl3TmgTXZLjol8
VWw/xGBEtyaflG1PgpM5cbChdyCcCudpWmoYyvPch45RwWJBRG8Wtp1MkwQEOrWFFvRaTzLsVyjI
fgPB9zZlNDWd4u5QvsAZ+erFxUk9OEm8ztEjZbEq5z5rODtL6bLbDuWz4XuvVrtytOA8WPfiFYt/
QzPPdGqmAvEMzghz4FdID5CWfEHDapLd4UVKKC8ht4IagIWwThOWlBGjlkuv09Lx6loFqbDBzchi
OkFbpkHETLHnUzS7c73h94DBOLSmfJ9TORutQRtHSZVwTaSWx6BqmZ6O5W48lAvlCZ4wv5IyxlQa
NzTcc8JrSvECoR0iHEJtOwOSbsw76UqPpZy5Rt1Pp3yhqjZreZmE9d+15VMj1n5zb+13Ux/s8rn0
MNytCNa1lYXgYLrbCW8un/TEx3HMaO5y4EJvByBPZRrc1AqIhlNiRK3vqkgIKBcddUa4ujdi8d1N
W5HclBeQr2+zmJgyAcqzO/ourQEdMsAGOt7GnU7b3Bs5H0uq5MUJp1FryTGqlAbxgkSWc1E9Ami0
Oqh7pu01e448uIU4c+38ouODRIsY8FxnAI7tvWN6lhxo0tfRVNWlMZ7KZqY1tsjp3Va/cRs9e5Je
lHX5w4AMxrridtk2VyXKD3zwzJky96N16JFMHPCvSSXfmdCRUTSZguixcsPeL7CgyhzK+kg2078J
QH6FFUUBNs+AAkoVbPMejYU3ichBpUH7ug0O3+RgGuRzsyHuOfiIw5DW8R76yr632oc0IOuU+3o5
JE18z13LPxiocKFLbqMW9jbouPXkZUWEjmkvH3yYWiw6VtP8JHwOiGTU3tGYL2ONTnyzurJ/8J7O
mj083y3FEETwZZiAcrBnwa12s/zwbMa3ScO83ZFcgm2//e4pqlskBypZ2MOuaDA9NrJuN33BzKQs
ezhjPidRuK8Y95gedPj5audpEFZ1HgKOujTdsTrOBu2kaX9wfTVfqXbf4ipisL6MZyBHhJ7t/JRS
5LtpKpJTtp4J9zUSCZFbwsMg02DXIoAcW2xUgwoOxpoeAQS1+4nOdAoQMaJwTwLvOzvlbnY5hIop
+53Aa907o7Owo60K1amDPlLjoG99Bv5SKW8HfD7fGxZUeS/AfOEpK4SIyrYmni0mHIHysf2si9xz
YJ+pWD9p3sw5dxiakPcqMPdz5mrMXdHT+QllZwv1KovUtZyCP5zoHgabpSKuR2ebsB+fHFFAjrb6
z5jR9W7t/B/G0JjXQBhPqT63nNG2Ri7xvdr0SovZgjwp5vdb4jobRsKTbNLQbeUhCEBfKVW/u459
lycj3ubMPhpT/9Gxb1O5otKQRlRYa9PEmFaXIVPSEA+if3SN9tWnA4M1FfrmtM7PpUkYxzTKyOQI
FZH1ufpFQ2fcemhmkK2OefSYOXHk4KLN+ZQ9J8CRjzPFbNhBFZU4fOfv3ZlYLkvldgzsNZzW5k9x
w9etY/mEdDHxGHH3IxVK5Yk+2g5t6M54DXznoWixZRjVSLtfmrrR6seXskJEJD7VlJk8YMg6ENAk
Wlo86C7F2Vflh3HpeAwShWm1IV8w5Wu11x0uuASTezCzjjfa+ulmqqHwzIl8/mKNtnfsB++ZaP/9
MLMVmr7JyNtccFY7YFIz9iH+AH5Eirm9LL2IaX1ecmePJcoOc/Ntwo28HTjJbPNORZ1bMLzuRH6Z
hpyjStui6s7GZyxv9EDJLB7F5gnJkn9VV51T3vPIGbuvoXUPw4AL1BbWVdhkkOOEDVdhdYJYZOR7
t0flDrATD4X4brvkA2uCIITocNJYCK9CEe/nPYFlTpLSwaTFuQ0XT5yEyAyXYQZvoOb1OzBQtNPg
1sw1Ju29bJa7TrwtOWQrCcrA9u/zrCuiAswlqCI4n3zLhsxjjS25WMEHIDOusycZUIArHGplWjb3
zMZpVFD6fLPV4u19VXioaRSp4GNN6y7X7d1QiXrresoM90tGzXZiLeLAhYWeig8542pTfES3JcbV
JVXZPVUw9LfUOiB+4fywnJ5GgX61TrNdvQEPBmyhcpSMwimIQeXnglq5pLG/xVDxOjqIdJL3rfAn
HvnA5xJpTb9W7e2tdvF3A7ZPBxt1UWLuJpz5S5tOs29WdDK38/0dJr5iIz2k4r67uUXgK84wOLPG
i4KR+1zagg8jVOQwlCAL7Sfw9PyJDx26vb0TFqUdGnOlBe3yVq5CzbEyP6dx8nB0QukzDAqeOiCl
Be/oVuDw5gLNej0Gmb+vs4e1j6u7yQt2fkAAlBCnwtC2Lwaa38sZ4isuy13VlHW42pjQuvEkbgf+
vz/E7vJfP10QMLFcHxE6KFto1l9rNZMaSK1Pvu35g86sHqAzR3eq2NuNDaieEC+7Mg3tTknR9SiH
37XF4+fM3i/XiO/dpIgPDY/VFo8ffgs2FZ8rBZYbqLfK3yX1LRO3T0ZdMbKoK25lKKRSuYe1TP5G
aprNyA0BUVmcg2HCSyBTDCm5cdVyulhe/Y3E/OAVNvbxyflQprprHH+ijQy8drzEcAl+9QKBz4z7
ZusMwFcH/DC+NqJmXNKNNYmnrjXeRiED3BBGHZlSXZaEKbZZpSzG83CSWHFWNzci6GTiVhkBiDHJ
wpJcEp/tux6An9fadgicLWMJt37PDoNQEh9UW63TL6OzrhBG7tLZ+bLU8jML1h+zm8Q7Jy8vuU92
KxtbYqeCp250brtUjJvYsOQByQvcCpuAiHPQjKkvL92AT0OgDq2aJvG0TYlGEwjPcAs2JvgUKJcA
Rr3X1eMEZjG894sj+Bkay4asJwTSPTqm+0fjpzyUk/jR1z3ytChehuBXXZQZKBCMOgWiO5N7GdG1
W1KN2L5Cp0y2hXbpjIU66omT75GVGWcgL+R8L5XsdyKdwch+eQ5WzG6g7qO1X4wYuanyJ47zNKky
LQgZsjMfq438aPac9GWqjU0PJnGnUjzW6FFA8WcUCqPdCSrRk3o4Bg43pApeSG4Il/kwatzcBo8z
NvdIJyNzFeT1dMB56Fc2WDZeOLhYI1pXwkdT/RSnjJ/NjpETMdYZr6fX33445+NC1wyMYQ7wmSSR
nZVhynqxNZz2mqq2OCUq2CGWlfdp3x3cm7U1VRTmCIIBzTgchAT97tXJm9YkWAfmYzs5Tm+tM3zn
5q/aZoUnY+az1z6mjcCZWzwm5i0DX7KgV+3HIvAtKcP+mVXaPPXj5B78bKFrgAYuC88kx6T6Lh8F
tHa04mmZ2Sr/usKeemMajoQuLomRLJxWezwCjk7ObOrJ2aDYkpMdnFi1SO80E0yy+nw4tWv5WFh1
v6+oe138ZOSZBXeKWhVaJinKToh9JxemiySLsuqBRnsGFXOXnVJz4dIbv9h55+6nseVpBmW1T2qi
N6XhefQ4TO0+byhR5QnCiDnRMue6T7YL4rRvuZAPM17kbJxu18P5nf34Rx5bj5XA8LgmpwlnDudf
QHC23V6IhbjRJRHeryYdsh3IvGttf7hGRTWGF/B55xYGsw1VWbg/VI1AE5R+BscQsQ3iDEstB5Db
E04wEAYLXR70ERHKmIkkhWkp8XTfDBeD/M7pkqGOs8EXFm8qd7If+2QbZ0yzMjHBnUk+TTxNUz4R
Luumt2rmuWjob2QGCEx5amHrtNPR1u0b3qg/1RjXRwUOPZ7irZ6LjRX3RghIsqV7EVI26bngDsad
6YlHvMrEihyCv+aMqEZnMyXJtJRHWdRX0P+IQmLurGO6GhAUsOzsJ2FsvL5rd2MmW/hArAwd/P3I
ptFaLcQoa9s65j4CQTLbBzfR7NzLdDe0dCzz/WOUGDSksjkJuSNeszqAYG/OTPpcGmeKmqxSNecP
PR29etLQdhOH4nDpYpoHZcuMmOqjABGmrAUZddaYKsc0WDsUq8Q3q5bPcdOsy2Tnzl/LLSM6xbcZ
ODPJrCkYjLY4Z4wk/fYcKBdko6CXK7UtMoPCGpc8S4WubEFV6lRCv5j6mCu3O2SQbGhpznYDZMpx
Ee9LnNETk0j2xOBd290AD6Arz45T3ul4rs4wfchWYFKEa21sNPEpEILrTwJzh7Ip9KEZgzsCLcmu
4XHZwqIKTTcvyPMYkWG1e44YFVmyinq7kYRBXo8Xt/dcGkr2OQNGzp2crcoAd9dMw3JKznSUginQ
tC7wuYJfaJJ83sl8d7P/hgFUguVgNJjal6y9aHzMVCLIUGd8hBZ2LiPuO2ymSDcuS2cnxg9AXcAf
BbhwuiYtrgnoUPeFeZBxQQd9zbJBEpqhRX5nFfKuF0t9cKz5QC0EgweXbJAW6R2wJnHuU1tTVLr3
WFRjJKwKG+/BposgdFyd85xzPqVXvTPgZmc6VRGZpoTl2CLFyWfR0HjTgdqhDOd4ucRy38UMCmdf
WVFdELOfrIuHoy3qhfzslVJ7GzBsGg+nwXomIU+wZI1PvcUtpshwZBlBdqm6MgqKVIXCT4/Z4D8t
g+bZzdLrQoiQVbUmRsHD4MywPkqXjbdciYWhdtzuYmyEcfvKzc3e+n1eR15wvzC3pKWG33KGztqN
RsPHDzRWadjIIshdk/VbELpjUduQP4Zu5Y4ViK8gxNpB4iIf54jJG8aAYZjpEwRgtMzeEt6mi8uo
LnYKHCdo/KtZwWnpyenirSdFaeHuzqzsse77jyIoAW9JmyxMfDa9wdzFy3CzRbe43oMezjIXwybG
NIGb+YBY/qOlWWUHdmc5TiAlqoegjr9dpEpkBIz4eVo/6xbRamjXbpvXy4PPhy0yTJqE1+d4tihM
rn+vefpR3j6ssWm1KCRoF1XBdDhxHpXvNXBsbhgFyklE6h2XmFg6NcQb2SMXeWnM3QE/CKhrUuKw
lMJuoYpPAJ1Q9hpsLWufrpC4lsG/wAz6ztvuVRvOoazN5ThygOvGZI9llKiAJo2cOiWza/+1ABBK
4MmysF7cctK6UGGcWD8Kb6IJG2hW3LzQbtSdnbV+7LVF5sA2gSzoB+HjwI3xAIViQbnsxiemx6+x
R++gyhdu2OAuCuUAyalssh/cHW6P1EtVKdrcVfLGEWq+6wl+zi6sojn/EmrGPVmz4vwf7s6sJ5Im
vcJ/xZprp5VL5CZ5LLn2hWKHBm5SQEPua+T+6/1E8c3Q05qxR7KvfNGoNqroosiMeM85zwmm3LoS
ItgEW4uzCqtC3d/YRvNopU669fWaRX01ccpIuv6NLUS9gqo0YfQHOAVa3+Mgm1so3ameSOTfcicB
zUpKpJd52wTr3EiHBeabLdkQ5B0/QwjDlQu/Z9r0Y9bsNEkWyyeeZOpauGM4GWNfCG5aao5m07EZ
eO6Ntqbjif6V2qmTFR1Jb65G1VAQg9ynycKIJbA/pEbGJsfBceZ9Iii4nqerwYBLnNCgksP0TTqd
9t9Y39lxdum19H+nmrYzWRGyz3PylUMycWrIGNaNzHahVi2oz+x3dTv7i7TjAJ0K8t0cAqBg135z
xEx6SFgbEyGxtz0LxAW8lQN4lFPYugFTCGthAgKrAtq2O9IhIsAHObKn5cQCI7zGCOk0hDpnfV6y
n9aWxSztDZvbZURfI7GSjwruET1TMbE46MS+GdO25vIXBl12H9lMPvOa064tEWQ8kiZL8w1t8j7Q
NRWLQGB0BSV/kh/MnIO9rIOSA3dEYG2Kdz6kqxLf+sJvVx4f269n0dNhWhBDYDKas7oPC0DdES1W
eaPzvodXBVSRPTtP3O7EXonr8zYDG8tdn4GeMPhjRX7Cbm3X+ZNB1wq5FIfodSyAwc93Me1qbKED
OlfILHV1h7kMRyutLQFpLVhAokfiLwwasQsO1Jx7JrY3TC3XOv1LCx+mDWGSgLMh+GcwOVREmrS9
lyb1jVLfuQ5nATeeqyXbPKas+N304arxvasugc9DgcfV4A7ltTnNfNKZY4E9o+l21cwV2BI40ouS
8/SaiuV1oE0VDO4rgBTLWqJGEfz84aG4ck1y3G5xsPvadqxsm8BjdMkQknkXFUSLqmL9BroAqY/F
XTEE0BxiOh5LG93mJ/+PZGlqBApTn2a98TWsTwNjOhatIrsRzEIKiO7boRwYr2sk0lujIkcFA5q5
bUXGaXbYvKJGNDpknnmkJyz1rzVcI0XavVHb8UyfsYMRlcpHGPg3eQRiC/meXKvkjy+jqAWCziGJ
2wcna+6R+KoF85Vpw6kvoA8r/TEhJFUMVCK6kJnpG6xia4jIZvqTLRSfgRo2tI9zctGEeClGL67J
pXKSp/46pGsbmgUrYRoSAv7OdBXLNPHQ7MYULbvRym3bTuTcLRhIiNbbXnJSG3QsLuQzKVUPM2sN
p4Idbpvh8LIGJJIaYNlS781d7MUkxmV9SaCa+WDMfrKxj/ms20cvz67qsNHVZ6E9pnm3i/Q0odmE
4Qb8qJzFqGi2M5M/0KRiX9CqJkrQU4bEIdRyZNV1jsRCJ584A6szOlccbPrflknUv1RxgpzA/JDP
E6OTSMd/a7fk5gTTaxX9TyNb/QdYkDdWylhEBseGT5SMgmvTh4Th+x+F9H0YHvo7m7YjhfEX0jU+
csGKMmwCOtocvo3aVHbS8irzo3oVCmdcDFlWroEgQvOrH/WcURTQvIFja/syNObP0rjmYImprqP0
55047HEmgWhLOj8qDPqmi42xDLayMDFBaMDGDZ/235pikm0CoRMgOP4Y+mhr9vodkHFsZ59GULBF
nBj0WjlTR4nIkQbrxm9Jl1UZsTWJNRlzzUyqYjXCF8ARMJIdUH3S2G+WLQigTTpbdHVLPFEYQxcV
fauulyb7wKZuMCHesIjdoTpSNrGY+MRHuIB4+0KA977BSQU9wMgU0zS8rKxWHvy0+Uz4/S2iZsoW
tQyaZUxVtnQ4HfjDfSQHbHhFNm7qrH/Gt4j2aVBiqtVbC0YS8UK5ZAiEc9NUFWiMg1KSyRvHZBQ2
G3TvvsQu3AV9xjlQOOSpx3laa+b41ufu2inThNlaSG79kwrPfiGY1yNQLKJSMI6OKtQd7Zjit1rm
oWedTFvtquiWMUvOXiLjbGpXBfno5taAx42ayxuol4g/jClh9+d3w2Tsa3/jW2yHars5jGHZsD4c
/rgk1aXvq98P+X7cbw853/FPPO63bzu/xvk2rQywMP6vn+b8BF/P9Q9f6vs/8f1yKrKOBP0/vxd/
9yf+7aW+n8aGVk8pyJ64IzNIreyRrW2BwEzbRnEIM9RKjFSC8iFwQhsaUgvKnCl1F0Wmpurqujlg
Vzqeb+1bZkaL80Vm8RNEP/WAr8f+fisROry16rmikFgsZ6i/XP96KrunfPn7xop4MrCYbH+W1gc4
2YfzpSakSw0ZEb399+sJ/IP5S4o/m0oZ83L9fFHD0PTHd52vT44SCX5/gvP16q9Pfb56fvj5kpnQ
KPH19F9P933X19N9X//+zu8f/Pu286WvL7Perb1weDO8uDoAh6NGMCid8pDkrl1QJMVFw6kxFZ9v
bWFl/nH9l7vOt6Il0wOeDfIwGk1AA2dbHjHMP2NbfgpjjWDu4NIKwNSohbkYTTO/BvWlpWrt65Jv
ewdgIijmXsreggbKCoQDy+ASvATF3juzEhda4L2WA+uqtJvG08g2sYEGl1SfeJY4DSIYcIglKTwV
jNPLAGG6x1egOfLnNFtMuBWfuM67VqlEBQXSQb4usuLn3M13uBOPeIyA6DVo7UgjE73E5QBjiqwp
Qa43gk7UG7bLIaSEze2zmxDKKy+H58MykfDgncVVR1CJXfuqSMO1cEEXxJLkXxZckig2MP8vvKho
F3VN851jXuWF+wLJYZU1RXnVZNkLL3jtj/200VorxZuCkSuilc3P9QdGQ5B/Elhd+qpTY3l9kqwI
67RQomalmkSKxRTQiIyfe7QNe9OM4S1mLgvBLX5ODBqZymJoiXdSPkJJBYjHh0KkDtLYgCNkisn5
SnKzgoqxGbvhOCfZUgbo4KUc9aVlTB+5LQ0KqgkfORaDkCTU7ofM3fa5bJ8Dmsd0kbNuDQf3IVLL
WjqeGxbCrRWzBB9/yrYJj9gdo11tzOu6C/YTESOywPknFuNyQecCAW9WkUFXnaKJBBAmamM5BHSa
+gFIETkPoKVOeKgJDbDBOkCvGuEMElyuO0zz1USm1y7RmTG4F8+5r93qjUEbI+bKTeGOqqKyGxZZ
kJoL39PKjYOBAlcKJPsE1oMp8+eofrCbwLhDquBfRug5hf2A4LlglPWWdiZmaTu2Vnj4Z3ROYb1N
I71e1qA2bo22joR76ffWm6EpEllh1CvdzHDp1sJd0VcYvgSy58NNBNzRbE66OZ5ZSxdPbU7sN3Dj
E2PoBw+SV+XPoAhFcpp6E0KDzDlJH9g10CZiV0+xoBm+lwuGLdO12bpYYqpZLKlOT/eRlj/7+Mzc
ipShGQX5RRhlBWjtbRIhAuPQYYAwsLMeHObJUM/uUsMY175VYiorkOtpscX1lN/aQvuce0/VdbDB
YDERwLk0b6YsuI7drWwwMLD/eisMhtSgqMdFA+g5h2l3rceCt5Q5Zq8PmNNJMLZM51n55eM1pgGw
To9unMFWlCw3klFqBGkUpLHdYDJs6FM26u5zLJqLTCtufCvKVmnSP4jmBz2LycpnVa5nstyIDLk4
F3u9pBISJBp5LS1QziAh0WTzHaVNrwXJ2GVpjNm2RRdZosqj4Qftzssh4QiBcNMaRzLXqiEsvscv
wcTeYhAeyPStMuCL53i7FLkjre0njfI+JFLTYBZQEjgojVs+09ay65EA7Z3eggibhXPQmwqTuslv
WhsJAhcGxUb8oUkwAjbfCf2yIHyMu8t7iD1vm9qnwvBZ0hm0SBGS/BjQfuCbsw+fcx8zCalFqgWZ
gKB5GUbOzzy6KMR9rl+ytZgviaHnR0JkO6n4+CF1KSva+hxzRdVSfExJvc7nq5Jf7eVkufNF0M0U
v8yEg4Tj4PBTF89fGsbOABF+ufn8TS3HxDI1+gvVSUIQVD3R+fHa3Oyw5AeHmnLJeWuIDrRmPezP
j3DYzEmW9xcTXXmVCZ8hGLUn4D74X8zuKHWL4H4KDdboLvo5v/EgP++kaZ1CKfZMbDhShhSXweOd
g8LHBwesMhuhwBL8g0wSkwq8THvvaBXEkeaSESUTQxRmPwV4YVKQNTr7vGqGFSmcFzw7N9iv462m
PJJWRMVvloNgtWpMEQZR287LyKn4h55hN6Vq6bU5iGxZshlmUQ2NJ/LxdkV31aTzizVdxq98fhYW
63Qclo7L52ocWRkP4SEN4xewZYHKu793Dsz7EEwfm1n8TPyBg3CycFyFmLaMjW7gNDEZJWsuhIgJ
fYHtBXeApVukjbNlgDBSKW5cU58wAjgRNzV+3BV8B7yP4Jz5q9nXjvNha/NOd0o8J9SZIWk0T7WZ
47tz2h1PSimxZWM/9NmrPJL/Nldhmp94D1663r3n59mElv1hGskdBXYnuxfDuovBGE3zUz5luzrh
BzSEv/Kr7Mqezdc2tjnlTCU8nIhuY38+QQyyDn1379VQ2ByoRs7U47caqvVUtg86RVBxi+04Goy1
ITD1iuBoNbNGBP7kd8w27MZkHKBBL40ZCrLebyV9XE3kX7pM+pVESRjIuh3qXq51AV7Q63gTRZTd
BKh+Syje4crtHLpKeaQIpnFbtMwAOhq/9pTYLYnLAmvGI8zOw7dA7aWfzmG2MPCUlkbJdoO/s2WT
0lq0RdDyfluH+HNGJ7/o7fvG9d78gGVqZkd7l+nIJDD86xY/CtUTuIXDC6Pr9vzlfA4ldJtuSN91
k2IzcHOtLt8p6Awh53ePSd7ciEK/8LLgFWso3KoKl5weeBdsjJZsmbEgJmWwzPuE+V7T7/uwvGlD
WjFr33zEOlWunCB/mhw+IiZLxXUz3RuZQxxZnmDj35esCzrnNAXRCw6GQ0MKcBG5giRPD4wUA+ZL
SwHgGNPi6U1GcHSa8bJtHZ/GCvcHrTfsGm3psUZSUym6HeL2tRmKB2uK965lfxZ58opoaW2zlqJt
yS83MZyj4wJ9bZ6cjAG9pkOMgUibz90jsMH+0M+c/Qtd/qQhK3OoAtV8lsJDCwm+j3A4xDUMF7Mo
MZVv3RSeYu+9TOkd5fPdwurr/VxAaR68au9S1rRgEkiB8eievJHPtMG4Yj0zHlkFRSGWoko+xhrU
liFCaLwRoTRiN3jQkpCPKZtkAECsvTqxmmNiWkH9g8OVuY96r6cBkZRi5D1MkTdsuk7cacK40KJb
/LTgSuCAoI5hXa+SPZIIdrnIG9nyM8GaTI8NS16rbMdlBxFk03fiJDJBCM8+AOLE7u9NzVYltixB
crtw9umgzSs/5OxVlp9E5xcdbNxN1d3oUzrQ+MGqAi5nLzri85JEUD3gu7V66twG95adA3w64ySp
4iR6Xqz5T0JHgMawdDzvszOIuAT82os4oaqxDFda1MMu9y+qkrl7mQTMqnPEn9EJ0G6b8FqDP1hk
UGsNLSRaraklko2pqNGhOkl7OEzz+zxbyxn/J9gPcJFdRB+Qb8AHieJqJSsWlay1kRrpF+Qt1oru
Vjfp6pg4s/TkGTwsjBEdgO4gTI61jqCe7YfQgg87CEL+OqvHueyQjLvq00qbUz4rVDKLz7kiRpiP
zKQp3aW/AenFMrY+KYK1Iz9DSEI6ugtqRN+vktE4YWSEH+JW2wj1n9V9v+hcmF8t+wgrji9oWI/X
pVu8yz5c85anVM1Ol5NddetmWMCqO6RjjoWa2T8FCZKCFpPcrh2SlqREvl4nTXlBedO288/q2EXk
sJwORQzz0uMoIMLTKHVsFe2r4HQPQ7LdIi+z9geUBP60PvQWWix0yC0HDeCDkgF9ERU0YmN3roIR
qn1+w9m7wjxYfyDBsrcljlZg4nBYvrHmjleDrD/7jqSNbyswKKuCDgjUEpAECPIAo7ckLA+XDEtQ
Od7PBuNzs6x+DDMmmal7lKEqegr9Zd9wyAnTo4FdjqlrQC1eUTq4xqwZvf+R//5llYDuGafop0fa
RhF0NgUJOU2B1LVS+6RHsLpqrGiX6+J67s13F6FiOUbvsWm+zD3OJORkDhANg+A29PdNhn0STfBg
1I27ze1K2xauvC1n7RWEIyKj4hVweOUUDmKbdzaPnZuwgnQ2h4i4hDnWcYc/MnbSVSxwuRfBRzOM
6caqkZD01jAQDV+rgbyv5o6M7oKcQU/hs0cqLvg1ZJs/qZam/+umqv93BWn0P/3jMqv/LMIy+5sy
Kx7+VWVl0oyGgcHwfM9jrAau7y/NaIbxbw52Mxeanm3/cQ8wZFV/pol/Q3i3fei8QO5MIQxa036t
soKh/ev3/ce/004XfpTXXw1V8rfr/1J0ICPiopV//pNw/7YczdOhpPAarqcLIVzbUl1b1fvrbUye
8M9/Mv51KoToMApuXJv+DTkJucGIzYpTY4LrdNQbJcLTl04F/3rysxfKgbHMNswrK2s62rlk39lZ
NDpPAMixL7Ek71p7XzUMjtVN5y84RvKjK2c2TwFZc0ofUj7JKYdQgtrpAW4vLUxh/TEO1IZ4GnaB
hTMH7QEfbcUwF7Jj7dw7pDkO31/yLoxwB/nWQldzHAFYKVuEdoV79etyPzR/ublWVhC/GRm7Fxac
KNoSDoONjq+p8AWlYgdsXfYh8t1TGevXtsbyZCDiRxrBpRrVBD4ZJST6ezegM6aHNufo+FuMZt5G
XtPww9KaFa+DGGu6BJibMD9Pc4poR2PjY4cn8egDFiSjipzQ5FcEvKGJWv41XHWw+BbIbc6db3Dl
Hln2lCR4sM6WlMF7kf46dFh9BsemWhpxDxdmAolRRhAWiJHutYoQkG+UL6mN7kN+J8TW0hMFddIL
3R6HZTaULz79kxsL4iTefaxKVqkC0SK77EW9CRGYQcU8WXQQw0KSK5Z1reveyopU/NvkkpKp/OiB
sd4t210s7TatZ5qJ/6EirpOq1T9r3nlbTc5b4RHto7GSZmtn1hnPozjr1B63Gftpj61LQNZhWXVp
say08C3PwaWY+PfrlBS6JzjQmZxM2PdkTEEjAE9GfROETrlijZqw4C+hBc9rPSaUzpz/MoqKB82p
D2XKdtSYWCgJY+Ma8WcvDBfCk+ci9fJOewF9TbOXPwqpv1Krfj9r+UNt908dyu06ZGLgo1A7lJP4
U3JNo8616RDuCaFFLdAiyNTL7Aru0FWQpx/JWLy6NRTBUb8YHfGou7rSkbqF488XU0AWve6UskUg
LJKABmgA1jztwmXDT5KjPJTYaji3FOsyhWtdWwryI0892LZlx/AZG4y5aajmJiZoNfrSw+EbMNhr
k7NMiqjpXppNhwTJ/iBny9UGLdZuUSdg9L0XR3eLG/BWVWmu/Xp4Q1+5AdToA0DjNElIFuNF5lN8
7C/nIau2oar7NXmzZmYyWr8lj84OzJufZgysKVpMWIRPXTnzQS90d2uWdnagTjFaRWIPQ5fklgOZ
Vve8Ex88h3bQlYY8uPBAfHGal/N9hSSFbr2DrTPfBIkOQFwu7cQVxwj/7YINAGGL3LXekq64SHRn
uKRqJVoEVVcQaeYLsC6SAnoHoc9b4wjVDlFmZEsRUx4T9uEbEvu8cas43IdTfWf5912UtJ9xpj0G
BIXXbphLOl43leVnm8iBTgEyidg1HX223mnAWgDjW6NV7kP9zgiJ47NDTdeT92LHwrzzU2flTRmw
IPDZuhUN/BXCXh96/YcjwjeqrWKkqCaE2TH0WzEm40FKfUviKFpbCZ+ftElpFbEcENt+9cPM+N30
tllucidmYszPjkVEID8OnQ7pkG2kzki2EEnP/sA8TVmdXVKxdGfToLw3vSvb7vGvTXyDF04LlN/m
ijBbepGb80YPinhnDtlzW4t2H7rZz6qj3Ev3rIPfuExS3HrEhUbzDmhk80mpaEz78nXfGdsJJzP8
jcR7jmttByY2fZhxZjFkENrSjtpq24qx2cDi3bCb5QDO39wC1iNVLeaDC4T4KQI7L51mx3IvXdkQ
KDB3jNGxLw2QfUyTDX389Ck85h2f7X0UTfX1DHiINp/+0HbX8De7SEOtrQJIoZodXFKtPGXeJRgT
0H3tZF1qn5isq0uV867MjRkYNBLSU7eHa0omH6rclYy9pykrk01OOmYTunVzP2G/WMxZwNLSvLdr
337PJ5p9WN5qNzTz9aQC01vD0LQlHZ+ct6rwvm/cke3cMS9z+eqTHl1DZxOUy/kUO0QmYqBNo3Mh
ycMLm2pvLS0Ojalnj3GrbSw8rABadI/tsDNsPQsLdulX8jJoypqEce28tkl/SjG+ED8bsTOPFgkE
MT7PE3OMPqokGA5rP4P5vGmgFFEeYV7RBCmXZmk2u7RrkzuvjVAQzfTSZ1m5yiE0r6Cq5adRfZk6
zoneHEyA9HADMUjTMKbIRTr0iIRElERtYN6NXUipijxhDCXDQLO77ISq3qnabVXbAeFW29x0EvRH
zL53WXHiXMYdJru+B5uCCXPZgRmi62fGKJ0bnDn1+CVjSbwW0/xspxlw4XF6jfHF2fzwpRm3218W
WX+sZf527cLS5GuJs//55z951Ldj8ACDJ2j7ZGPgUiD769IFKp6dkFS6wvlF6LEaw73ems/MFZad
KZOVi0F0XXjvqLRXHa8uCE9sYl9iWSorZiYgaDYopI+UVSXHgI35YjAbAMzm/O4ZWr8YAhPyio3X
0Qq2KQ3sveO++13JPj+MP4ildqfB68JNFfUrOYVEnZyRCTVDiqIAk1CHPimcMLmOq3ncMhaIcFq7
1b5PEhqK3Hm6DS1tug0EVpSBTt2FgrNujZieY6ZjzfK/f7Mc3aCE99e3y9Cp2BWG7Ri8VULYxm8r
PS3oykJ4/ZsfMqG054Jgun8jywHbC+mYZdApeBrvNXs5kNvVqN3MZXmvotqalr/OsgD1Lti+q1hI
3UBCxwhj1m2yEp3RrgpIkZ1PfZIwqIsjB7hB0QnzlniskV4ZcXbwBlhWOR03Syr0YJYzUaHVFI9C
e7TskK6fzFGY2rojniPXVmbe9W1yO2FdJor6ysEG90fdPLBLgz86x3fWPnfZftJQbbGYmt5Lq4m3
7thdDmF0PaacpNpufKN6LaO6k4wAc2gXxMcQabCO9SvXjNoNtu+TN1iXs1NbbNaWlm42G7NFNqMS
7GeXW/qhq+uH0mOH3xOJZPKO7tARymyVK8ir2br2P6qeNUSQDB+MqFaklNMVstl11DP9pwRgLRIk
HPrUT+CHlNcbFbRMquey+9StrlnxTterPr0uXP/Ww0ywdDB/GOM7ubGfdteAza6Mh5FKzYM089uk
iy+i1Ho3yyf26ZM90GTjD0crE/El+I9smXQerJegMAHKqnIkORT5JpQA6PNorJhNB2Sizl+GjmCm
qwV7hL36jzu+HlPN2I6CgviDeoaprAyWzh29f402tdsOeWfcUl/GjCJld+9OtW6savW8TpmVOyg6
b+cXOP9QXz+EujMzTfzyBW2if/05vi7COoKBJCfEAh729XJVrpMa0gwMzuq/9vUa7HerTd001tf/
4vupz48hREmxvFbuof7zHz3/QF8XfTKxNRSWr//P+VUcMvGrnsLgZUL7yKUV4KI0HG1X1nQN9eFY
UrDE7V9XZXuXkXLBRMqd59vPjzhfzU1xHfssHr8f//2wFslgcsPwcL7p/GXGS8rfmKEdJxO/BWix
Z/KTQm3miVYqySNC+9DRQAIlhoxKFknRR6QSSkolmWT2CQr8Vr8LbVRq3K4bGn9LJiFooUpyCZT4
kqLCzFm/1n0AV0RXD7j0aHahA6snlqgEnLAybpGsm62nxB24J8ky9cynfKBUyaQiZOODnEQRmpQ0
lCuRKEMtAnNAxYBxtJWMRBfrsGUFurOVxNQpsalSslOpBKgMJSpFkUqUNIVZErS5kqsMJVwVYk9/
LzVoStIKBrkUSuSymx8ZmpctiDzkqGBEtS5MVLG8QR5rfrRKLMvEFU4ljWQzMpqnBLUKZQ0NXFdC
W6ckt0CJbwMqXJY1OZwX/NpKoJModeiuiLRKvIvH7q1Vcl4CdQV1L0Ll089yX43wpysJEKX004Ew
raRBX4mEgZILMyUcmiiIjMmrFX61eQ0LiYYVJTRCQYqU8GgpCRIqLIcFVEnoQc+ukikrJVhaSrqE
HTdda6iZuIuWplI3lcw5lwe8jxB/0D/toji1uJD4TFDmUgwP9B8QuEMyFWinsRJRXSWn4nBmQ4bC
SkNU+FIq0dVQ8muqhFhTSbKB0mZn/9Lsww0hrGAzK/nWBg+Mmotnqm58ZnWC+VGC3lsr4bc1yXqB
eb/hRH/nKHE4rh9gZOfPEtVYoB7Xblrw8bBZyipp2VUic6nk5iYkbSdZ1mA11W4dJUo7Sp7GXEeC
VEnWjhKv07OMrQTtSknb+alVQnegJO9Rid+9ksFjJYhz4qpOVP88m2J6hDvBrwz1nM6k5tCgpzfo
6qYS2FsltVsctZX0PioRvmInimcQaJpL2hCZXkOvH5RwT9x9C9L83lWSvpM50YpuawOldPqolPCf
9hagdGUGMJQtwLZPlbIJpMow4CjrQKlMBAwpHmp0sbO5QNkMUmU40HEecKqzNhIvwqRMCTHuhBmX
QqhjV5iVcaFQFgZDmRl6ZWso8Te0yuhggRBQxofYpzlE75jnYokIlDkixiVhGcVLT3T/ysM/USgf
hXlVKVsF1H0CpcpqkWlHu7wqGKvsLWXFYJ2+Tp1ArjAJ2Ru8u0LZNuZmaBcDxclkI4obsBAmvhd0
NjaZHa4Ptkk9Q02MILqyhMzKHJIqm0jE5kTHN0JQ8WekjCSjspQ0ylySKJtJaBOpdMf+ZzhgQYH8
FS4dVuELt48ZqPNHSi4XVyjeFYGHZaJLUllasK2SxNA8Vex1YY6i343KAFMrK0yKJ8ZJNDhVOBZX
lQwOWeZBQGkgqpwvnb9I2yQSbe8MZbiJlPWm8KynrHaencgqj4ybgm2OTweKL46dTll6TDU10pTv
x59nwEDkP6GynO8/XzzfdX7k+dL54V+PPF//fszXjef7vx+enp/o+zm+vh3TEZGvDoUciMv5SwfR
Zl6Wyv70dTFVBqFf7jpftM4uqH/uVmz1jNB//7Z/7nt/eR2KDbM91aBKei8OoM/wkSmfWXd2n52v
Vxgx8Z2r+1G2WNScL34//uv+3x/6/VT/+OHne84v9/uz/d3rv7z6+dn/3rd/3zZKSrQqr96QS8CQ
pb7EWerO2L34//1y0ZBStUyqW+cAbigcasejqgDvrrJIapE8nC91yi8oz1/suNQx6HP9fOP5biOD
Urf+7XtYiPPI7wedvwfsw1++/fuJz5d+v/uX5/zlNf7uC59vdCfkk4UYDdtYf/+450u/3/j11PQe
oJ5tgOjsO5yiHbNtIo9wBcGwrGxS3gs0q9tRGUx1ZTW18JzGo3nReTHbCWVHVSBA7BzHTBlVY2VZ
dfGuli2MUh2aoXzPKoYxYOWT5YDbNWp0OIlUUSgbrKEMsYmyxobdS45T1sUx6wA62IQtwfRS2Wlr
fLWzMtjOibYi2kqZUnidKgsuo4DnAfTEhuC2yf55ppRCbJ0IrAXsC5q6jYzzJU6DMWg/DWnKAwrm
ZaQNy5H8wKbBCawrS3BGBTyN2xhvCV1Nvl0dLYqhFl3IYbNXA0n4Ky8BaR4rQLTXa5ctTGxi750S
CHkWcA1yLqtJGZV1NWyRyrwchu2qbXsUu3C4LUFGErV+J+7DAZY+qKhvRvbn7mePJ7osLcyouKTj
4dXCM4xH3Zm2VQDBRm99VHBlribdE9QSwxENVIQjit3kZT+oTj3ytHjNVw4u7SG8EdTepP3wknH6
XsmBTPNoPRbabDAhhQsaIsQtcmX+xqp4BaR22vjKGD742qHDCbds8YyXeMdTPOQRXvJSmcqJ1H1Y
uMxb3OYWQzszCslklSQKIrgauu1DzmBv1iqzuqZs6zH+9UwZ2RMkOqJdictppUe0x+5uKuO7pyzw
Nl54Q5niPWWPh6BBcTmOecbkRJ2x0Ot46anJara5stdbymifJF588MZ+NygTfqPs+CkbDdPz7WOh
XPpTQdZKxxKEh5/HWlDJLPYpEnOUMvqPfhYcQhfMbaMiAHUGrofBLt7wdHAoTCLCJq0w2xq9U1NP
Bmyqy6ttxttoNqW5gw5GKUJPzoMI/Kq6AJ90katQAvAGfzGpoAK0bkXHJbzACJCYoAo0JCQb9Kn2
iChVhB1cRjkq/oC4ixLwo+uwRNQqIAFTAxmEzERKdgI+qnWgLBoMoIpVqIAFCuXSJXGRquiFNk3O
mpzWSyKGtznqjhpZfDd3x4sCfKZX6SpVQpQDbNfNbJac59m0L2hasFkyc+fcdv225FOf0BB3Iyho
XoT6KfuZajFdcSo+YqggSZj/LMmVVI0DEUmGV6Fj344p7hESt/T9lEK1DzHDFiRUMlo8VwZcXdue
auokFPuIkFLiNgxR03ZZ+tBX/CvTBd/nmhWZ0TRfm5OLd6PnDIQ6HXfw/lVsxiI/M34FadqrLkDs
NzTnKlNhm5rUjZafPBXC8VQcR1PBHD4Qzz1JHYPETqmiO/x1UtlOgREntShe6FUEX7WzBOVUIYM4
VnuUl2J2sVUoCOJeAF2QULMKDLEEwV2WeW8AzRgWkSrqRzJiYeAsmDEZK9yETxjJjrH13LE7WbGh
BwijMkoqrDSr2BI+0c0MKIh67KugtmHPEk0dbH9eevoI0qDz2q0054k3maOqr8JRAaUhKixF7QJZ
tWTnWHm8blWgyiJZNRXIEyZKjKlCV5qKX6WsfK03X4Wyzs+SB7O+MCI+uXKEwscBFHGPGKcu4Z7S
Y9BEOsSoRuBCtFHzBHUuCWSIkUFxSgyZopyhX7J4wwfHL6qtsSzn/kRMiny/4xJNbZIoRPduL4Yh
BJVBeDujrGvR1TEkiIFYE4t2dKPZoeFCZCtZEuRswGSsOKluE9cDpAiGdtE6ib5Po+Fm7un+6EOt
2CRUb646VEFAnZID8UxbmnHQ9V7fsZPlBDocAydItpXmcGAu4h+axQTEB0W0MG7xVSdb1tj9KtCw
cZ7bG0A3MSyaWvcQN+zNIsqI6jCwKavbcRp7GQFLXHtZ/IwPM19VrTYuR3h4ahi0pKY2u9NTZBes
cvUumQhohxDAt6D6RnJSJvj3gp2QZeOD9Guwv5DJy5CIYpdHJQgMBt12Wl0HKe7iHr7IHfn4Z6nT
cppJHEjAz53WOsziaZ7FnaE79AZzqB90ARi3ItTmlmAL8NPYQ3bfmni1HNgMNtjzTUFOe2E4Ubzr
2zQ5+WAUw6Ha4F08gcSA8gZTY+wW5UjHfNjqnDTmZh/klEUAqbVcAlLwtqBqddRbTObDHObWhpKP
cJtXc7XtU36Kms9AoIUowZAClrkcVq5Zp5sQsYZOJ5kcc8f7GcTGtPM8aS+6mHKIWpN7aGzKpZhV
CtCyhYdFGDgbwl34oIelOGRTeBGoZPGoDvjE7+4LKZwdxS0F+huUDt1H/AKqnaw4ge/MhANWpZmP
sc3Eciy1Q+hzDjM1RDXgj2IRGuJWi/Mj7TuYOgGprAgcUpwsqkUKs5Hlq2BVE1m3QDptDEDepWE3
4IvzhvIsU7/SGuNuluOFYZfhlo3/c5Q1CV1Mi5yy6wO8w3CV58P01P/QGs5jMpfBHYOVEzJstaXI
8u2/iDqz5UaVres+ERH0CbdqUG/LkrvyDVG2y/Rd0iTw9N/A+//jXByFyqdc20aQuXKtOcfUTfMw
2Hl0GkAmaEDZtk00sjxn4CJawrDXjpY99aDfMudfPAqw3xnSktZw3ioDs6tehu4hrhuwvDTwyyL8
Qn4dWLVT7LFQi01lz9RXGndYgyLtXLqGuSoOdOGaR80ejqS3jcS3oY2jAVuc7DwfDiMN1QQoEhmm
1vvQxLuwd85W76ZHTdf5xQzEgLlm7LnkYZCZ2KprxzvlvncnOQkAh8vhnLVwVdAkakNmsTFns8mX
88lt/G+XR38sTBhqlgGmW9NRqhnLKuuAn5q8F6RujEJ0mDh47nPUY8DVDDWDSaiynauBVRxCFTDo
HXYM3xJ0LyAeSMVGbe7+UYyzzyhcn+eM0GHNIUVDlX8GhjmybNAsNeEVA6DHQFvgOs8LxFYgv9Y2
rJ11Lv0jg+J2N+U5OTHj0wgiYG16BZZxClj28y7Q0uYb3JW20xjb2slAzdsREIQCf6+6ChmtwziZ
5PTcH14jGbew08LxHhFAKuZqU/YNiP4ZUFHVomMMCdZadUhFk8HsN0IRezfgGtdn8SpCnh6nU+6B
u/mlX7jJhgarHggp0axySXDLCQsmy0PU2OBjWyHYLfVnP58WsbrV7FubkZOivjLEt0e2I0J49G2O
MfYnJ0tJJHfBIBikVhs6b6weSWWf5eOWqtSHTantZTNdbfpC9MBpX8WIMdY0cKv1WNDtiCext3wC
xkEv7dM4v0twvmgcPjyH36CcG6hCIuijFNO83xJ5V26T3CJXx4Vwzu6Xot8KLHjNmyVtUNceICVr
+9jWvnKBr30IOdYsTRJO5ZO309WYrFXJh517YEmm8cl2gYuhqIPn6Bq4Wv0I1pcsN2Vn3HVN9KhP
ZzT8gKoLGWPQDVDaFvnwUVmZOoNhHCmNQcwfk4JqIo4gWJTtxAAnirJV51sXMpMWMD7Vz8mKTbQP
rn2C2KitzH44SlpLuBamK8txc+oXHUFpzQveA/zQmEwkmX5w+/V8WqgAwX2kzIsJUJh9/M95M34r
EDR0hrBmo/IDh8nsDdNwcfSjj6Qa7hZoHu4C75jMkPMnUw/cvsV5YJHLNqKIIDOKQ2fgmgPbBqJV
2vebsgIQntJJZPZvwCgEEcimU2H8pxAokej7HCZWeY1bH23wqmqGd2K0r6PR0RRcFlAIv49EYDxl
GYM4Wxd3zW/POKjPjJZrjktq188GhvIGkgNbxMYkQ4ATl3iJouQn1CtQzkYaZAtQwy0AtbiYIg1U
xKHeAWMdSYagc/I36au/ML0IUjR8fevyu619o7iRIPE4mfLWjjWmcb/Kj43aFmYUosGc8yCPEJlY
+PcpEH/q1n6tBPMm8xWYib0FOVGvpHTXyhJvYVx8gsgBR1rfpY/JVavzv5Enrj35z2Th4XelLprG
P9HoQwm3kn/VPDxYLWgUkUCIHPJ+50btvM3VA9y178Zc8u2E9p65BsGj7RvlOEFYCP5E7qEjasje
YIK2gRCXjn1GL3uxSljRa+WXDXe5uM+kJAye9qT5JoGRSJak8cZQQtDQG8A1tvol6agNpx4ASYOd
aWOcU0og7h1kLuPkSPBdlyqeo6cEP8BQ9mNg/wrTwyFwaU4f1dQ9lXn/3s9k3nlOU7GufY++deuJ
Z8YsMTEO8v03nxFBWSrnB1XTapqwZNUcg8rO/kDu/CbcJbWBmkBeOxJEt3ZSEqpnzBdQUuMuHYZH
cHrJSjVWffRqjikC8L5L7FnoUKfBZ+odJFgVIF5PYOYtf797r0BXBImZHnq75chUFgO+duQpmSbb
wEVKAEhtN4RYbJWY9kZ9QCeyRUCuwHrmxEDDDzJslWNsVU9lBxxJ+zRMTV3SLCBUmsAXmDaA3/sv
DqtfKgFDa2YGGuAI7HkKA6mao0cLxi953DrOXcYYTX4gQeVfO8omkBqpn4S3jduSXF1gwPFpFGng
FFCXe18lwOHQWOpu+9KRw8csTBxGLw1UqL+38cjYjpBcZoMuSCUN9VXYtZc0p/tuOk9T0YwbjSBi
tmfudRX1i9am3ptDgcacnvA+Npwebb4hKEtPUdg3W+GxS6ZWKDjLMfYsRXlm4uAgZibkPnJkQNjD
CtMOiCyNnFubHWwFPsLcOd2+1BmI5G0GJSo2njtb6ADYqj9ljHZWOHtt0C52lHwjD/p0BIrwQStv
9dLDHIYx8NzAQE0fGCMYWxFRPfW6b6JTRjBLWe3M83RI3Pk7jptd2/g4FDScBCEDyZXNfQO6C+Gf
0aHama1w69ZYPNwCSL6XLrT8/o32NXc2+Ob+YmpLk1vE8bbHfLztY2MMps5+r1JazLQOfooZ1oTQ
XBZUclsdEBIoTzhZdyEnaHaWfh6gJBvWsaoTm2oph484kWgH8TOdem0zpDjqTR9MGzQJ1ujDlDHT
UIoxE9E5JiA21EPdovOzKu+cunAzx9ZnvF+RWtNHDFuXfkXpQRjSU2s/OsaakQzrtzm8zFl5Lav5
w3Spa+ABcg74oREsz1NGr4qoc0bURH7FPXesSYT8rq2ZDCcUoRWJEysi2A9kY8Im04lZyB1mWq1S
4d7Kn+0qP/UzHXRLSP8W6e9RdZOphpSDJg51m/UtUHBxtKeV2IRyNRfDV1JwiJnM+Ik1E4yP1j9Q
CHic7MYPINI5mEv9LYvqv2N2Q5/2kEzk/Zg9oo5BZBTR+ivU3CzQCnGXjYvLAEMBeR9D9RChTfJQ
j2yHrJhx6+HKHw/261hn7204eJtxouc5D7ssgb7g2ljE54ahtvzrGMrcWJKoJ4C9MYqJ7qlgDkbF
y31khX+Z92Bvqs27aA/DKJ4KVR/GIg83s/4QcnRE+BndUH0EnoMqYnCg5cgie5Qljv8kxGuBfgLp
YJOxgwhMgcM7AniuGdy8jV16fBxL8Z7yBJYuDqjBEt90M6Dd65wKF5MBbLexmq+F6r5Svd9rojlM
BuocPxHHuCrIbzd3w7KKO72f7KDRYEwJHz2XePEuN7+Y44MTqn4mmC3BMFTnkGAeNB9VFqR5c2nH
Lbx3Y1Xb9atsE7Qd4hJz4PWG8D1pjIFuJoO5rlsJlGhb3SNYU2ewUT2JcH4zIw7Zkp6OUlp/nImA
HoftTI6TNJxnZaO4sHuQssKs9miGVuUSk6sjQgJHN99JEQmorpEZNSap8uOPPU9JsFDzihn7ZjS2
X30yvVnS0FdEFWNGylNsF6WLApAuFOjDVUoSy8qLjJdq9vXj78vYUh3/vqN9px/j3idP16oCK/Lh
rGCLUfuUZIxy1Lx13caoNAEE7WkC7EmCbjBhMtlfjSWH3IoxEaseX+Ta0G11lYAhU5j+PqycpV+Z
lfsqVQePhwJFHDER21+fe/Lrfs8xuAXMwe/NMHvrKfUfmBCCM9Ni49gnJUO5Ja4SqefR8hnQSN3h
DoRQx0RPQ12b+ssA5/f/wr7GkjeW3kmGIt5VjtZjncIccAyXUU6hzVuZwcEZyQrbhC5Bf4Sh8bnC
kHeXKbsbh3XQthOzEq/clw0zaAxf56YCC5/wMw6M45MEUE5JSiT6XrzyZkDgU0qxmSz2FLPa1mHp
LaRnUojIltWSJtlrNP9Qm0AijeGprHQJtUbvp5fI7eerOyMv7M7dVLtQSqZ4P9nRUSdDhyYcTdEK
e1mDPMksNawME11ie9QZNmt2u41dy2PHNhjTKYATvsiHYwOZ/YgS2KWpNkEn1vszpS1Dv7GjdSjp
IGkpO6iR1H8ic+SxMEiZXE0OgcRGLhoEYsgWqqZeW9joKfjbiaiADvRYp6colXNkO56/5iT6nHvD
e5KyzUQpMfQLkSdJuyUUSx9hSiBC8IyXuTE3ogQKjP3dU80G4+gGLna5c0bz+Ptv/754LNj/77/1
+2cqCnnUlNpFCpbRL1nh9yUKG0nbrv4PS4GxbplgeAYtisr+5kT28D+Cwy95AYhmsnNrJrWmGE8x
dx7iXcPflgCEmamhDChJivn/736/VhjOATo7MTl2TWcjgetIg5OfpgGiGRI599+73685NQGWANQF
XNwEDA9cIS9X6HJH2GLofjd+av9tE/028lSsDH9W+HCaCtdVQ3S0Tbpc13+CRaxwxRD5Cf/Phn/k
kOSilFoVofMw1Kq8jJ7P0pgjDSbW7C5w+a0iH91GSo4WrYoTewqr/lhkazNpAoCrn7ok43MENCrr
Ez1a5LQDUQ5dBtEwij+4gC9tPN2jWC5jiIg+iPjnRMhqyKh7jUR1X1exdrfnh0JaV9XP9FjiV3Ou
Hg1/uHfSPRPW942Cj29OkGT64Ngnzh5kLG8Mz2RESIpfVM302MZ7ZpanWCr0rtx1foW9fMZlN+ht
TwVnPOJCO+fJnPHAMnTW2n4lfEmIbfIwZDEnV/Rnc+/c+ih5jsFYjwKKPo3pbUc3YWcwi2cksXXI
+GBptG6tPlxTh3FvO5xU2JCdx2XbwgHHoPUgFYQqum32TpTNj9FbD16bQMIAOusX8SUzSDEhZ2FY
JVP0rXqgKkNZbmdDvieMmkYtPeq1tgcuzbTfR1syu1Tu5DLZ4k/bh0hWolY//r7EQ2rAuDZuba4/
4guSi7o0dL8qfcD9aKp/We2BvKzM51iLv5Tl3Ev0HwDUOyOIxTVyMkgMFEW1Ze21gnNqVL4b+BaZ
ncH3MVCgQVHyLnHaxGwn3pocsU2LAg9z+R0LHqTsWNs4QM3xMJb0r/s+kG5EmxowsOUVj4453DVl
Xpb/zVb2Im3zdbJ/CubOe4KbdjWaaxrNOKAGok8wK8TULYQTMUBnWerVU6txzyoLpuqI9gv/Ezl7
3YA5vS1pXjkXLhZFGDoCFnF9Gy84/ZjTmZ3ZwVR2J18bfSy14g/drVBiJUxlqV3bzDR2VMbM3cko
0Yt5Utkug+mc9MnjoI/jwQXCQz0eRfhi7W1lc7cAPDpDZDj7Q3nrRLzOTSLJavpsWdu0qyFnPxmx
TPLoUA2SY1jip0PgboqBAnGweSlLQsSXP/73NRR2+vb3iwke143RuP+ihsBAs73rUDNxKlBHimb4
sXVz3vpJdiyRFu3G3jqnTbFrwnnTVyJNzvq+mKrooKFswOkBRK2LjnNZXytZd9supphuMJHOMuGN
17ym9YKMaGeiV3PjaMvkLo3mViwp9S4QYIwDeE7irzgGHGhHktbRCLyY/kmW62AI4ks9YA+dKKLi
cviu0fGjM9VXDHdmjvQw4IT/Aw002wx2chdsoEOqfaPL54dz7DdPbzfKHao1sj935fZi489oSOY5
SvaekZ0dyG/rzKL/Mnu2cfIxGRLUS/mPmkqcsRAicPVEwnON6SCpeDJMAuKKSug4CGZ/Uw7THy0X
w4sWoZekkb7NC6ZY00Sz5X/bltcVya5rsIgzzFpy8rhsPWewdZkwI5uHTe/E5tMggN8XvvNC47Bn
hNINazWMn+iXyoDMXv+YwvGOYuYlaEUJK2mSHevUzsryB7eYBmAboHVkGQWDTvuOAazB4sCq6cOc
o/p0XCBXIakZEAqusZ1qB2VpBwfZ8cUUMxgcnFDkkmE0YiB77gVjs9lzCdNITg4dfo1a52BkRw49
xLLUZrWm9zRv8tonw9Bq3CA0hif695CrDePf5IHfFKlXg3hjEhc5jEbLHpefQdrWqBszWzZnMh1W
aN4ReokRdKmSibbKHe9fXXtMPjFBqowBIWxFsBOz9ccVQ1CREr+KVeGRr2nvpBW5K9zdzSFVzmfn
1y+aZ+8ZDFG1Wc7aUwdqtTNm0a3e+ktiYP1iJNQLSax/jw5aB7av7i4z84r+ZqETAyLgoYdehqVj
6t8HnbOyOqIIWVPq82SUwJ2zhQWA7JqmwjxvYjH/Kx11ly4LdhMSW2So72L4ExXhP1dpr7E10eyH
+jyUxXfoRAcfMDSp6MVHsZ1m/Qmv5it4wZB1qQ3s8q9Z4HauFD0bD7dTlvxzLXHUMax2vqRBED5M
stJ2noTwF5cg9nHjtC7h7cV4bmwaJISYxzA3wbx21aF0cQuAB6wQBZiMPooWXGrkpJ+kCj6yNFTp
fNdScWFYAnNsOfqITxsBnB5puzR2T6Hfn2bXPqdDQUtHYrqW7cZFg49vJv62I+uTXIvNUMGQ1IaJ
aDYIkU3vIo9MhMtoPKgbh6TwaHprXZ6YUN1TX71X0qXLNAT0fzjC+0/MY8gQTdS9crrHAaWExbO1
Ebn/6tvj1fXbgB11C5bwSXezGwcoSX+F5lLOGF4QiSfMjpta89dTEd0kcxVI9pFvnqX3ETbjEwtX
bvJj4ytZ0ZvCubckaUoHyEj0pJiibQXcm83Qca6F/oTtyD525LPZAOutuYEhEOEPUiXQx/zFbfyz
bcZ3RkNc1gv16eOcO6dBwXxnqNkN7qpYYkTAhkoiUea7VeZUM16Oyg964NgHiWP9LZZYJPIpu+3g
+XwjQ20N1QA/ELVyw5G7qFHBLS4sqG9bCVl8xXCDxM+s8g++4QZZZ3RrvyeLV8ho77kzM057YELQ
zfjGUABnTtowYBi5YZ3yXTn3dh4+gAr6ZBUlK4c4+pWVyk+R6WLdVtG20LV/g2Uw8Mu5ozAbXUsv
+6x24fIv9jYnAdKPrMlCH1i6i5BDMRuoHqd8vvLI0XdR9HelwyffQ3pTKftp1O9ss3/vMverHEt3
azWTRwAhz9IoE+zlkq5WLmJgTuAG0q4hIKKmlCLPjb3wVkY6+5qB8mLyvuqMAbHC14BE8COpUV7G
+NFLklug5rgIV2sY3WkXZDbRbswb1zXdC0xJiG4i8ZP5HKz1PvC74TGhC0XgIvREhmNTgqPPr/pw
p9njh42M9ojRb18ReVvSNl1heUr3VoTWOBzHL2wEj6E6mKG4L8Tk3swZZnTFezcyDOLpXkmTAD6A
POC1saZRZl39nnyWCDuz9OaNoREFD6Zpb1DFxnPNd6fs5Tq0pQzbGSaoF9+kSToN7j6i37ZKRrSa
7CczT92fRJfvy4dUgWtYeybjB9/eFpNTbWfPPCMLCskFafmwUqw9mvEqbONLMaJVCaY+DmTjCtsH
Tv38ZBUawoZREXUWhswMWFZkyuy/y8I3uoD9RtObT5Ck/2bzK9WiH/buv65zTn06yMaUPnJXn+OC
hxtb/s3Lr64JpGnK4IsLEw+OGx3dyPzRnSdnRA8gJWlG4dWfxS1lxosmRnvSK6ijfjkGYdbsNTO9
FsTM2CZIREsiiaC70zClYqZB3wsVS7qth4jEGCPotOLZw1eet9pf4Y0hdk2Gs717G+FLQAOFjxWz
9HMv1aDdqzn7mPz4m5k6LQL/3Na4jj7x53Zr93VYDhxgT92HyUeIw0GCQj+leskpPm2/aag8GcJq
+9BoIugZkx3oUEZTh7ulWOAgGI5ww9KLDoaOlajsiNADCAz5wprPXrRUdaA5i/RVs2r7BCN1h7OP
j6dh4RFVeM/i4rFL0JIxfUDA7/Hf9wz0JLNhzxtvIA05r1NjYxrOxU0A4o65ds4sh4bkYxezS3O8
cUesaPWzhiNuPbfUgKqbgKU2JzdOyWqpvShIZPycmjphcPLB6YYnrBk72bucHYgi4RmJJF4d37Oi
/aCK51mxPYuh+KGP8Kq09IeS5x/hRNwm9vh30sQWXBuxo5Rmbm4xJ8kYAo0xtJ2ZlaGY+DF9j4pO
ZuMpnD6m1P1I3OZdFfJjUC2RsxMXKAuxk8SW2KcyfGro8sWp+JfHcNCApHMeND8AQjFX6KqXseX4
Pvg7jal6QNdnH7v864gYbqN6iEXztkSJ9BoTrJT2KSFox7ziOyy9p8b7ToYxDEQhT7VMb53Mjzb0
auKniZCK2Fv7ur41NOVo8RkcFcoAyrPckmb3aZfdjhKPaJDGvDY91RNuu+eK83jjCHIVw+wFzMfe
yKcPHtFhj5NqmvQnwggb6jr/y08Yl4kep8v8kFv8xOTAhHst6oJFzS1ixH7EM9j1Y+nJbaXVa5v4
FrezsdEEGJX2RgsPpDLooMDP+DJY/Frd+5JziGUNF15LW8gE7LwmLPEn6dOXPON6tWb9OBXJJ3OH
a5H3x6ic3rE1buky0joSycvAQsdkWz3oNGyWa7XA4FGE/CtJ0drUpxjDKfnuXLoCHvXkgZMGyEHo
wgvpTjTC+2nXIwjcOHP+bTKcRidQ7y1szXbrv1sAabyo+HQM41ERRFDEuJxHmkIzuvTOjXfLpSRx
5D5FbUvKuH8YYX909jKImKIX22fzpAit/HAnCV1b0eg+QQva0HF7ZdreouFDjh1VL7PKmNmgxuOT
C1o6nRWKvYYRrhFRruA+twbxVLvWsbM6WmhqXTcmFJHhEI7dGfwzSFqvuf8+hcPM3W6mdP118w2s
VJT17UlV/bZzjPfGz7VHiWiy0RQrnfs0x/FLm/oXPWf+Jwc6R05YnRYQEbrZLsPFTaOsLXO4ewwZ
Jmf6wfxxmtJpYEwbcdyHNXSqMJqPZY9zvPmQrUNkoq+0te48zCMyk3bU/rj2iDTLSc9jlOmYxsRE
w7+ZjrAhp2ObAr6XpfEzl1A3ODcRAVNb9en3JSl7uiI9XSxURDEtgpJp98Ky7kYPFT55Uet8MnGB
NmQU2dJ8QAJa7sj6Tk7uYCSnegiTU1NU+FrdBgchCZrUXNw8v29/O1C4r4iO4OPxXRtocpseLZqM
OdtgecjNRt+HThKdnc7RCJfn3ZBSiRhRfaCI1HbONB6sUmed8hvfP1JwAh8e6JpA5i4O9NCxOgm0
LL9dso7Hm/EXL79/NCOPmY8KiWnpUw/poiuOGG7Yo1VabqYWiXxKNO4xHUKIc0jb1mr5mkli3Pzf
29+/Y6eW2KQOBR01yFofCVocrb7Y/oJKf1/qArvKKlyU3r9/TkjK04E75OSon7xF6RIDPFu3RIpN
g5+dkjhl+/h92xX5je0ZNyABPTCqFvH+bxcuCvdDXhTXNMRo5JnehXpSjvZmMoWFrW2ob75ZwaaO
ta3oor+FKMKH35eaOHXIBU6zCyf1WkeKBCydS7UkWXmZfQOwNfBQHkiWrMDj9hS30itPv3+knjzH
bW4e2k5pJ6lFGyvy0gdfgmGYSdbZ+qnvnEfDRX/YyDNwsmvddZ8To3mw2nBAK5ne4zoP4OvjTWin
KkDNTL56Jr+LXn/VbUSDPjwWdMkWQ3Eklf1O73T/KJZPN9c1GPssEnCnHyb7uy/75S4nlEya5Z/U
KnZIb8SHH9fm2uu8LwtaMOpIQVPKLvDxV0EzEKJOgM2qZtoG0N2MOJOIV8OYdVSCnOJFRPxxEnfO
NilbwIetePAaSNZRBm6GMJagr/l8zXGZmeV6fVSzTy30+9Z1vAWYkW97PSz2//srJOXWjFsAjykK
cp7O+Yuc0igQ40cE8n8dtd4SsKT2XV8bl6pFwxD30oKiQ7M1nEE3JxWLplVl/kpw89tJEx2mkYlv
6iIOq0OULESjLfnTVyhHks4JnWN6YUQ5kvvRcA0E1p5AtQ3K/UQu9VN2lFYS3014ELik352hV/s6
zr5gNa7jSYJy9NB+YI1Zjh4Ze2xLKsxYqwdjerQIV30O5YCaQUC+iygvE9JQdjJNbng8t3HuTzs3
yQhmL8t1HuOfG2kSrxyL45Repj+zl+wtEF77THgXPnJ9X/LgxDXoccvMu8AcHYLpqHOPuECFb3NR
FoyTQI6I/+lEr0wh3eGgp/SkveZ1SOnohmcVzTz6opcPlQlRiYhcezOY9NQMVvA6nKPLzDjsRMQf
PK+5PcLCOksOzQctMldTwRRlnl2BkzR6E1kVvqmpetdNBllRN3VYm2DlMRpvEMLgn4xSMHvK20V5
Zd2zDglbQQFAPBBBjFztJ6dALaA3zVULxz91+qaKpjqqxvGfsKR9+y3pS6QXflQ1h00EvfUwVk9G
RC+g0SXJQ6iXjg7dBt2lMVsQB7V1NBp9jGJloPsZxj2rfaRdfPGQG7COj3upDETOto5QDE/GDrrs
25iUTxlJlYtJOxkZAlopJHGUozdKcm0NQsEJ9LGDWU9228pAUO5HB6PIPkkOIU7I1bEtdovrvnbq
S6JNLIx0AfdzxJQwlBzlmjn5sIrxNoeOfelJyTgYNt80FYU42cIoNv30TWh089Yn+nxoCQLMM7RL
WNe6F84q5sn0kJrQg+tefDZocA3Pk2d+yAV8gXixuxU+f9u25+dieUGXdzDdKqRZSDo60QPpK3qz
c1VhuoSUdbE8pR0ZNcMHLGFzMT1OHmn5XKG3hDffvdrox0+jhis9V3kSOBA8kMQicp46V9sxmmGp
sabPbEaPWhehu2tt3JWqHt89N8Rpzl2DDr/ej/iHI+4vWr6FXn+18wgqZieL2Pix2xZ0ccV3aK6+
zmkCnOkibEez7QjiRI/p1khuFDfuc2HZD0BIvAOH1uMSC1rrlv3VpdbXxBgJn8F4Tau5PUMtvjd5
5p96Tuyoad1DnpmvnEPgrJUmPFI/nZ7wh7w12QBUZKoc1l6SG6wpyraOwohh6F568ymRfgkF7JXv
foE3NXM5JYrWeg5n7alqmBRHU9axPDL0CTv7DLuShObW15+ZJ36TtLLhPsFLmfhkNEXqj57EZ+xx
7WUktGjKLBqfmjw1qL1l4YRPoWbMp9ZllZiH584bp/e59S+qLtITKwWodq/c+i78hVFv2qvhcmZw
pG1vCSdldqtL/bXSATPWuoezfaY6NZCScf6gSzOj9KNsTB4QA5BGYFnnvFokRHF87OVwQ8X1r29T
ea483HFaOYFEgxuJQXbwinQLrxZ+jt2WuIEn7Z6U82MoeLZI6blxtgayGdq4THWc5+ylgOtISjjY
i03CA0J21lseiSrjkNVU3OdqcL+cyc0uAw5LayTeLMdyfPXagWNThytdhh9abWbXOUJMmZnMTCyd
FkHsowdpaGZq0+KbL5B5ojVgvl4N5ym1HuUI+qE09Wbn1/6eKX32arriI5UclMfEvShml/zMPSO3
wc72ZfKdRnBAhvaL00a0dZAjBjHhMZWEfNQlDG/yIntu5vSE25wOhRDDQ8PHs+d8qO+YdMzs/rg7
MucwE+jzCk+fPTZC+Gt3tftW9QzJG4uMQTSymB76bLzZSSS3HIDTjYYYDH6m9jb1dKjQMzMdI8sz
7/IEizIy/ZhfZ1P3NrK0uj+PiLnKog8D0E6YZjlSPfqVey5i7JuaKUw8VqN59iRe/s7DukKa2Ljr
nMhe1RLlveYx0HEEo/uu5VfHZAAVJ/9OHKGfTMe2Aqn6bxBgyYPsxuTBoSESK0mNGk0PKBwJ9+Vo
GdAWORY85sjLLUE3YGQEAqACLXi3TWeXPUW/ZBVg8MiJ/FVNYN0+czSIF4AuBq3zzi6SRSKoVLGt
9eLc4o+hfW0l+65O/a1YOncS/dA6SymNLZVujcQhT2pQxlWV5OiWcvP7IifzUderONBRXKsKnA6L
r/fV173x5kYlByUPrIjTf7XpdMxnRoVd28XbqbzgjqgOs0HQ2+BWl1CmG+wRxfn38zV1H8gi2Fjq
AJt+raLPJSB2TXTMN9zkPErOK6KeFxn9cYQXb0lHI6Us1d6KMtR25N7skspCdR4R3ShCfSCusMw2
1CDWVuThZ9M+R0Bq9oiO+aXg+Wwaw/7R6eMcLbPJN4hwremjHq0Ao9+lHZz4bDZTuy36msdQL/f9
DL5M9ig/2zyjbqxJonAYvKIF1lDwEfyVmVC1agYokmaAskxxx/5yj0sDKpCjfECAacrCi3ejN4e3
0qjMF0GzHH+IraARbX63Edu32fdsTSM9qQRhPlr1DQEU6kKZOUe9R7sJec7cqkY3yHqvrV1FXNg6
IbFqreWKOIFkQolbqucsxCwuLeW8+2n+VIjUCVJVWtuqqUhyk0xGUwwfqeP+ZYYJHDLxNi4kitoy
tY3F4X/ChrsRVSJBPuO18Mu7mWNC6VPXfe55cunhoywtjGmbzMyg/B4B3WjNO42KgBGu8ehDTjtq
mdpNy8dnpi0cgp7wQCw+qodTD7HkL9OiO4DOKZr/2kxatg0543ubX4gGenzLQiJcbCYNG9zc1tEG
4QYEcmzJx+uB/LIY9J7bnmJ9+FBZ8jR0XgvPQRbnucNqRpoytnOiLYOhhWHsMGQNrPCtS/sRZxon
zHTyr/oUHpheN6sQKcHeDklWzJQh9x4CWczlaFkBnWB7wZAkQG3mTbb8Uwo9/uiJIxPBdtd65qnr
idNGv3Ob1Zji7UHmESobxbckbUBiJ0+7MLqNMwF6wEnX+FFpdNCdICpxiYUYqT3DJoIKbzIONIm7
Jc8RzFxzFB0tbdH6gInS+hDTV6O61vcGzdaNCdCDuyZD4AQYamOT2bVxABAfmFlrT5kNqQdUNqlv
n1Wt1z+mWf/J4MEi+NbuqrGfY4Ri/yxVBIXddZuCdv7FVtmXH6bua6Zj3HeKqX/I0wQkFBdthX/c
2Bn0dG7wuCnW2yr5dvOnqMn6f8OMc18te3Lb+jetpV5RjfROeko4uaRFtea7f3ho5dm3UoAQpcBe
PuIVn6s0PmRlesUtFli9EFer8/64NJmwVzoW3JEou8InXaX5FG4k1dOJEsK5gJRSmwI1ANWxsq+W
e03ZlP6opsyYNNOhpHplIOHbKG2pHv+PvTNZblzJsu2/1Bxp6OEYvAlbsBfVSxOYQiHB0Tv65utr
UXntRea1qjR78xcDmkINRZGgu59z9l67N3zFRBZRbZJmy54nf9MPvAqcAu07h6Evc6TG4Hoxv1yG
f6u2R3hB5WwtW4WKxzTmfanJl5mwxl1Zt37QtPnvnA45fAlAt5WVR8u4Il8PLcXIIaqDSzGEziuB
9aRz+wTWa145HWqhvtO0cdYlKdQrwfSPWZR5J0W70fF2bZqpNtc/u64a07UmjG83aVl9xJ4mxRtK
HnLAtBgVS6vtOcBDDDCLlzxCm0OO3bQoqlwnnXS4q6fC25PO7m0YThJrPo33CZak1c+C7Jb6RTRO
vJkHaBQ9LMQVMkpOSgVLmyq/5qzWViV0rJgFt2/Hfj/rOHJU1V3CkMVHRWwWck6eKYj6Y+1juyow
jUIBgck+t4+mgviHWo5uTopIh7YBilcH6a85zhAaJGnjbb+hbYb5tYhR3tnIsvTQM3aObh0pqcRz
6L+nHUUFZ1u5Q6lPm4xrpSHMkako20TsZ/EWvE5xkvdiYFSHTafelf5T4+Thji7CQKJ5aRA268SH
6SbtNwyzPLUf+QAAI0z8peOQSohdAmCQMzw2ucPBUyvrp1LJgyA3BxksmmFNjDbdKqO4i5Zk3tIa
J/dybftbNx28u7CcL9rECK1ETZLUXfYQT71g+invY79uT6CLnoqxB3ZpdvfMrga8EUhlolSbt7jA
XkSqFXc8M8vIu6EiJ1DnnpfxX5PxBOOEXdc4JOGKHRrwEp+ewvbVIi0ixht3HD+nRa5zNiKjW7Fr
J0dhMIdqXXXrVbj2gzsQLotSeJsY+BmU44/LTobuPgWSDK3B1XYmfcpFP8JXG5robdLg30bteJik
Nd4V3EOK6ROhkTR2UantZnvq1r4ym7fKuQ9hEV3jgvFGM9a/vaGIDk1BcUZzQFbsy8o0USeIWgVG
MWzMTOcg2aWfUM/DQxhLOjgJB+ciR3bYIPtbwn2DXtPlhNqb+neV6Pp92g4MJfDS2Zo45uXEa4Lv
F4ZEjvm3vJ+76itpuSLwcORfhYroURKG5dqTxcVOcyRPZ+TnuoFwHa/jBvnvXrfMcmvqNaOe8qw0
e7q34TOtzWQMEpqTkDcfylumSuTV8bEgLg33u7oX5k1j3uaY/ZnUY09mqtWkZyJev7tqdtehBZyZ
wQcOk4L3kRrRcwH+1ndOon9hF+xOoz9cB5RnYaPCjZVPQeJFMD99tmHljV6gIwYmucOor61Aj1wa
EMPnaFZL8MxhMOiY61E12czDGo6bST6vNPhcVLp7nWzCewhgD0q3xdpOUWLOPTiYlAxTWJHbprUh
jxWcaUPGjgMeCahACvc4grfV1LnZksou5Ifo1+deXLBELAq8PxfGDHhOEaejeY4PJXvqzlXXtFLG
lrcH6oqy4p0yN18ZTbmVbRntOkyPfRTbxLmm6boy7VOZOICKohxHCTMzAhUFutSl1MmQGFhoSwJH
rZTnysLngjMLxEpnfvrjqFBKzs+WliE49+kSdhqKAFwNFSNQ21kxHkTrLU3If8V7VgJzx7a1c8v8
Ts8bgrA0b6uMXQt3yRo8tY40tITlfOzy2b72TU2YjKT2J1oUNp88Rk740I5mtSMK6TymUEyHGeN/
2ZKLSr8FxwMO80U3VeFlVpGD0jeG+NUh8+JgtiyF/CbNJULjy+Dm7Lq2sVJaxzQs1Y90DkzyjQ13
AUF7r/pObZyCCdjkCnNjWJZYZirFgabRB0HsSF9szDeyfqeaqdb+GAzDdBwUPtS8pjVVIeynAMg5
JuzHWx3Htj00YUaUa6+vWxSQRtcYeAmt92rUykM48lpaAH13tlF82E7Zn/Bmd6dUldaSMReeNt3u
jzESnOOYxmdrrKfg538+EHSEb4fQo+CHGYfLiYYWyZt+hwZ4bJvdMCeCVwtPut+E06ZNq/r2o+Ha
c0NjEYEOXE3KpsPqS3iloFuPBBTcmQCoNraYGb+DQz1bMVEeMprqAOzbRZriJfZFdupM/4xdSR1d
cGr0lAx7bbo21VeVnUz5MfBmubaD/YBe5zKO0xPAteRcgi8L2+TWMXlW+Zw+Fqkm77RiXLtmlh6V
bB7mLBuv/W03TeUhnX4shQlINJf6dpz8dVP49r3dDwdRo+WeknlXFaAFQkbKAWBcChESLS3ic/sU
F5bW1vhShuq9hPZPyIDXwqD1bFY/Pz2miYdfvTJ2SapIqzckaGE9W82WSIPUQuPTtdp6mqhOTIJx
a53eNx6uZGOxQS9Dxo+bzELj6buTdXAn45TqozhY3bGQBhwwpDSSFKnCkDoiNJeiPCOX0+gbqtB0
Qmam6i/mnyCDy8ZbG33c4La0mHqGzsYfSsyj9S1g2lmoVtHVov7vK9AUSmH4jgdhXKXGgJlX8+T3
aoO3HyRofZ9lwzYNGwtD2zq3CrUlnLxbFx5qodaA4tdl0zEnSXKhBldtRkfdtwQKbkzXD9cdSzE6
UH0X+7TeSGWliZXMKxK/771yXsse65+ThL/krDdnq+6gHBCakfTUY0kcnWKrfI3oVvB743rdWwmZ
VZ2JLxWcVeyYA4FURkPCCztsAenyTrdL/aR5jEVmHa4sox4HCF8rsw0kqGbZhcN0oEqvKGxs9E09
U92MceY6K7wjc2d9q6XYpb1ixEeFTvma6Tg+x3BgmgRaDGIiw2RAZeCVP2RlbK28rQ6WywEsdVxt
ZZOOtIIyDxILt9y6ZSa6KK1WHWi5n+EC6FtDw4orwyZahALLfQbvfdFSoBzKCRxrX5FqMaDcc2fo
oFOcIEAi8tqru10NFOtYxf10nDn9Mdu6DeBN1MtmTnJrLfINm5v9mtzHdVesNZtCK299GwAq50py
527bADtj4zIxKHjW9xOdkLQc0ps2nzoaLSlnK7yAjYFRs4EwuTTYllZUxE8q1bJbUKq/iZOnUbTN
pTHqhXLIgsn6jsE59G6aozQ86vSpqFARui2+c7TTq3q0kJAXWbOeHW/AKVzo23nKnrvQ/gSPxywW
h44wGK/kDmNrPc+PRctqJ4m22nUIkFEOkVTV6fXzbLRvmUXRw3REJPl+TAgdEkP45g+OYOBQx2df
kTWrIuNiogRDdOfY726Oz9gr+QL4FPKwosm6AaYvkkHExUbVL2KvvpqCxMcwr+J1YU8tm43Rzgfv
dpPGVbJzTIHpu3lL2cQDMaf6GYblfPYYUJl9FG5jVFIk5MxsBuM8s5DHmjy6ef7U498DKVrGR8u3
skPvXH8CZn9umIfYtyGjtWcmGqFfuLEqBt3rVi4nRlRQIdwD0QXCY8+TPfrg3EWrLCuvC8hvvpIU
wV/Wqm896iXpZ+YA0AIQrHQ0PJMNJJTQSccTxuYVU9vyUVeMUMrsOye0GLJuLXDD5FxmnB95A1UA
t+CwoofSyHWrOaeO9bjz08a4Mz2IeLe7CvMNbd/swL7/7sbVZz3F4aYi2ImWWijWztIxNe3Ud14M
O9SqtlTrqz7Umv1PgGraiGjrGPMLiJTomM/FOafdGMwNZgzjduMhfV4xeSqXjXSSw8+Np/u/hyrS
mW2Ew54B/RzUPEOR6Mc9D2NXTGRh2BzqZI5qIFUvKg7BPWrxFqiTvVFj7IE1YQ422JSepOj4c32f
ThcSVpjxhPSYwgaERdThS0PkfMhi/GeG22zdrvyV6Mk7qhB6HzTz+tgZV2MZDgsxiNXs0vmMmWHJ
oqqW7kgua++sstaqN9oM4AV2dBLj3awiDdsuyofF7RDn2vaHBLlJ6OqzGkgc0gVqTXvAmF6hdNJd
PLsjWVupw/IDSd/CANkOQ7VxyFaZu8+kqbEvldsqwi/qdPkzzXdUIyUygBxe+aL2UVDpM0Id7Rhm
pGuM4AOXKtqqEUwKtUVgGh4jx8jdN5JDvkp5dkr9MyMsJU4GAjm8lnqyO5J7lK4UPpiZ8ackURgR
mPde2xDsHE3DZ/qmpXq+7XR3U1miZg1B1BZb/i3Z1DyruD8R+wspOHu2rZr3tTm8VQJ3rCI4xkOm
wiE2aRasyL8mgcw9zegj8JvIkH+r0I4TSueoxewbDzUaGSiu3r6djLdZd5w1D2/rpOIrbmoGoG71
HvaId1kH4EoT4M3NOrM/nSh+yhIxrr1d6dI0z3teEOk+2gMh3bkNnCl0XA4fYVCW3nvo27iUlXzU
PP2RvhMW6QZ6RoQSpau8ew0+J7t4iLdnBGR9mREZUa6APbnpP521pKeBROlc3MxFrVfDmqgIKq4H
TpgscXEGMMjuBEVMwUBXk/s4xlAGMGpZIcwXoYNeCUZGKJg75tFwaOVdCl61818mHwNThI140bmc
OkftPoGGfm9T196iX4tlNKdgg7xnf9YAQ8TPyNXnhT3Zd4DM7rCQbIHdvPpTcWhSpLF61j5VynsH
Sb+sWk0shceg2hLUZR36W4KStQb3bhJjdAZBwpgOxzHK6g+CZVkG5mE1pNWMCAb/fGxcI71GyQO8
ahQ6ikOfhBzzN4Yx1IAxJCAmEUfWp0tGQqSiBl4WBgnWrt1ubdt8qnNOmcVhNmMbe57FDn8DuEf1
tprU1XEQVpS52mkdSip4BIsZZjDIH3J8ZjrPZoPCnnPOY+EGEDc+RmPEr9PSqRbVW1caqIoQwVvd
EK7LGr2abmaPrRa+uJl6McP4rS6S+1DHpo8tj6lkBAqgZaKaONkqA0ZBXQLoQHsdMvP7pkYxsk8v
a/XNMHhLlUSnCeBk0CJJt0Yb4GwTrcvGPZluWgZJqe/HIfrMUuujyTEHpVFy1NrkXAzuA4ZYFCn5
8IJoJmBg/NxH00MKn1bg+Rcp5ylPeZRUFVwPIZ/ECExkqDH6mbfZqQtVKHkbW5GsCCxfTCNlZ12E
Ojm6zIQptl+a1osAMBj7KhVPeQkSSscvYszNktMOWeQI3jfjXL0xPb8nQWebpj5mQoEoL/IcwgI4
yNo3ebqP6aIBiMQAG41p9V2r8mPyh61bURFMhv7i0WFBW6bPbQBVKgwilsVMoh2RRrRsZ9hIOWQe
2//2WuKpEgMUfzeigxoZE8RJc7QquXEcUDWRLe6wuUVLI4eJ3cJNCWUdoWlJn9K6EUSkMT2ZM0L2
HKoc3zJ1JL6XIjFPMmZwn8ZmIBLwZ2WEuA6Jhr32I/wkMUYjxITqvXXHoGoItiyz+pIDhPOJvNpw
uJDr8D5y2ynIVfxYwHai8kdJ6FcTLwQIZex4Dh11LwXZ4NUDeYgOeoecvvO6dcoPTzp00shPf1ae
x9wigXM1OxR/3lXkiEqzDutzDsiEipLqzCHaVKH8i0xWUW36GkZiQtxuAwmvJy6qybeiIlAyRnbX
C4bWNAk4l/rrsUy8K5bc9diaxED0aXa0wxuWbi4fm4xdYpRfzaSNe7th49cl3kB8tVjpeTIiv+UP
zS5RWGNb6VmbiSHYIIRdqzx/MC1RXRs9phdSt2shGZprxUfr3OmlNrwYXDyZQ78Ru+FXB3suGehU
dNbtSPHVV7wTKjCwVlSyAqNjaRgKA/2sWHG3jVFVC71yUU1a3cGKzMfM8O+hhfGC0BoEneYcQ70R
G0NN2YonZoQxrI/l7mdeaRjGc9JITHTMsBkYmAbIUbc1SNsIjS+g7kyhy+k2El7Qep0F5Xj6OOho
p4daPCnnTij7jXZduM5nnsvI5PQ/E1RgTOmFWEmsIBr++NmAOZ3QSKRsbWau+LRAyKOzxBr2GQlz
1Y3jgp3iM614neiXndOCJEe7KxJwxuve5cBFP+JJ9zngJ3n4XJLtgbCyvorQvMc5g7jbhcfiDBfG
kW9pnU1w4kGDVdHvPqLhKCYu1hZPQtV9zf6iriAyaQ15bw5TUIIl1JKAN2+h+vwXUiTeFKNxTQhx
KXu1i2YcTrTL7H1zu/n5aEbxg6NTe0tsz1l7N0djcrNbcuat92WVImT7+RAQIB/++dLPR+LHBflz
wylsVDddRwIHNLzBQH8+Kgbjr49+Pve3//5P3/Lncz/fjMaCSOn/ey9/+xzpPzB05sJYEtuLp+Em
XvtzE0fmv/735ws/nyO37l+/8Of70ri+OYZvd5P/fPjnS//5bv/26//2Y/+Pd/vz8P7lZ/488MRz
5F+P789v/Ocn//Yr//zMnz/2f/2Wf97Dzzf+r9/zt7//z73+fEHETrPOZPMbe9rX6I/henLi9YAk
NKhzAku7HP47KSDLxKpfBAG1m26a6mVrksZK4OvPJfZz49TACeZbw3/Kf9MTG4M2b4LBKod9m33w
9iqxZ4JaMVN/3Icd3uPKqNbVaD1nVKiEj0trM3TaPUSOLyVmuWlKDkndTNdoZB6+jBtkiH5dsPj5
cPxiVe7/3MRZPyxnITEc6OlWodkKGtoznHZLhLeQTzo/22ZWthE69BbwhyFHLO9cm+mDNlrTxhlq
9pq8cLddXdvb7HW0PTtwpL6SvZlt0e6f+rir9sOQXn3c6CA4UNnZNxu7XuRFEOeAAkbjlS0g3xSJ
huSziQBY/qx17q2ZCgKkzhloYMTc21iPdvSBKFxxs2u3G0eGHUNKN6dDG7ZI666RJi1Abujz9Pef
N8/sOH+9QeE00XPRNXxLNXApjgp4H+eb9xFlByFZPx9aBhQDBxe06NpfsQqxCHs6qkHpsw0lZk+W
ETbHibQixvnPjINpdqbILsCx+MSkroRCU6ZDqR9yYC7jW2y1SJzSZBMWTr2I6V4pYy0rjRBP4I00
6++6DvZWq3BHEH0J14ZXr8tvVCaOssBZ2BL7Y24Me8mqS31A+Io2Jx8VyppbFXKMqeXWhkYoZn0a
uq7b9lmbY+zZpXoYhEQbLdp4to/DwVUxlhA/oj7KDwPA1X16O/p5IFdWqIAZmxjUZ+zBRY5UFVAY
41M5PrZ5iXZQM8kodaKT8Rb20YeDDxl5vvj0omyZ2aqB/skVrEJHrJQpc5SW/YWLsV/Z4HLTenCO
ttE9R+PN5Emfeies8XvETcWT8y0QKTNGTIiFTygeNPkr6+0nY0zeafm+42Oh6GbSkA4tzXhoouS/
Vqy4cGcYMMTLqEUx1BjGnUV2ieHGgdL7e9eYXmZ3/C318iUB65n0bK63YwmI0OcKSreZzUFuC0Sd
Rf+S5skxSYtzOVeP9N2tIxCDU9T1K1RXySo3me7rSYFKCU0xABkgIzSukl1zyIpIrl3cqsuCjJ7E
8RlwFs6nOQDn6gWlMRXcwSs2qLom8AAjsylnEPshTamxoonMb+GfQ0CZi6qk9ErMF1cLSblGErLU
rBENd3+lsMCqYqqdnppPg2agVGmKOwdfZCW9r5DmY6qyaaHwR63jYQjmBDosckvwLbnzUJPnsFUm
q8qgrTM3v9YDZ9e+w+vECD7A7YabM2zXWm19aMD16Ljdu0l9MYZePiRfBOm8mFqCG7BvHoQN6jRM
0dJgWks5AvTiyZnilhff/yotKFfVE2KefaobL6XJ+RfXyQc4VhIQqv4t0Xl7uwg+wT0gSvcxAxID
gxgf8pcHIoku0znh2HKbD7lrF2zFUhfR89Sa+rrR5bZxUMaCJHI5PcqN2TQM0TIecBTaexo5x7Qt
f1ucNiQdXsdemZxF8MzsW92hS9mxOGN83TqKVxyb6gxtfhkTFlf2RIH60Z2btoBmpkOkPnMWINLn
JnVguLbPR1TuUTye3ZiWvOBMtaaPsbLrUdIkH4n5HC2SF8CETfMpUZyoPVBFauSRRFa5zHCBQEVJ
3yZekmWG3EIY+tlQ/lHV+aYk62TyqVB4U0RbU2vQfKaXxp3cJTXO2XcKDYgCUbchojsmNANjl/6X
LuxsZ/TeSzrJq5QfrhtfaMAsmptFCwryQMKPIQvgOuOu7OxdGJvXJJQWBwdxyQrSBmRtL8dGXTht
7W+57JTaxRN50u8jHFx03fY+RYQPWYvIQiN+ibRwabc0gPWmObd1si719rOWTE5aLhBOfYCkGyOD
NiPaozWNL02Vu/vWB2fCjDcDmEjnFXwRls3c/JgJ8Q5y1IEL8+b+tjPjSy+gZnPenq9l7r/Nt+Nu
Tym/Iobo6EsUHBkQVl0ca/N3aPsvCpTdxdTVKUU8QsAvWbCkxfGSZ0vsJwEs1HQ3T/K5jQFmjepN
OLiuBnK52Dnyzeyk7+gaNUA/04kVO+84sGJKOnS+9RbPJKSCum36NxURRMg2jgQp+uxMEHNUVy9d
7CII2fYtsQY2FO2FKGamOucpRUIMpo9N0b7zZPvR3Prp9ZR/Mkr5JUrrW3cV9t1b/1Km3h4DZCAL
96Xqp2e/cY7uTVmtGowDpanI2SUAp8Y3gEchMMqi2/RTBYkjMxaZe1suSwIXCjoHSRQTbuF6Of6H
eY0AgiKvKq4jgQrozA+5Y724IUI9w66Y5FcvRtmOC0evQNqE4cERz11iP1qTLYEOdvcOw1jg2e5v
377BgjHw+kNK9WIkH+BF84CJHjN//USe0WqsUGQbs23hf+RwoKI9cpBj2vBmYtu8xrV/CJpeFVcp
qLHakY5xPzO9KTKSTObkggM3wszg7a0+OhNmvI26eNUqpvqEGW9td7rkuiQMorJjZDzfqZT4vLjk
xiKEoHALKqJNVuUhACSnyG4yq/vIaU3gcZQlZi33FTphrNXZtm5CsKwdVEfM9TAjh1tGr/dVSgIh
TKwqU1xP26b6bGKKIzbLcym8DA+w3Mh8fMKAD241A9GRhN/daDsB48mgquOD3YtvqLIi6Ix+V4dy
MzEPYl7004228sVPXNX/z5l9nNTX//mvz7Ir2nq6/0JLXZAVW5ApPt1Czcjk+g85szWqhfjfgmb5
/n8GzdruP1xL103Po/Xtu7pPZOzw1bREvlr/sG3ksFBNdRvCrM3P/BU0axv/sHQwT55vGgbQLI/I
sL9yZi3xD2HpDkx0k+haUxjmf/0tVvY/xcya/5495lmOYfqO55qWbtNM0k3936PaxOg2nSXtfJ1W
Bp05zhRGUT7r5fxbtTLdDBIYl8pdeXXkllju+BDNYtvqOeYfAdd21mxystz26pQNrT7PX3PBcnLU
OWn26bQi+WSbGh6TRicfTj83WTMg+K1tEJpMhf/laf8fkudMU7j/FqbGH2Tzz3MtV3cdW9jC+fc/
SA5j4xrkKxJt4LymZf6KyCbZhm0n1/VrlyA7abTa39YjAyAGrKgaRCAJCdyXBIyRc3spMjVsNBLT
1iDVDojakD0Z7pqQZ+yA/W999HkD10RPj6iOXQOeGJ2Lh1GizyEECJeRzxCYSe2hx9GLPPArHeSI
Qm9gVhJp1sG0y7s2jU5NiconKnQYhCp5l6Z7MI322lUscEz5VoMNLJjcVmspBXLlEL8jLtP4NCBx
lm375VDzrJqs2mDKI+W3jn4zPX6pafFSOPhwbufqCU4/5++9O49QLZs7MuKetLl4j+W31uTnGx2m
vM0CGvi/7JUs/Lq3QwFAOyV5dpis554ezGjHnVq/jHNyZ5U0Ho13kib0Ljs5Uf1pyvZqxgNy2nin
yNmRmb1uk/jaPCV5EqRuE7CfrvQoORQWDrCUgPnW2XdzFcw6U1d41rixe/nemUhHyuTBNmKo0bV5
j73iwjjx3tKHnUZuU5jKJYXNdujsm0rsJNHu8X47KwJM1VGl9YWUOawnWr8xyHry7GRTIQ8mBSth
pW5T/b4q5pNo5KNlkgi1M61o62vMHxg+wjx9y0V0lo2xw4wKPorzSGw/uuZDVgqSx6urPmcrWoiB
z6i/zLNAV2g/54/OogvV/Jhi4Iv6nFnbl2rOLk546Ox4l+Nxgy4O8rPeTvIUKbVr4IT6TgR+OFXn
2x9jetquxIUO+dyjzC3DKJg07ahEeRWNOML5PjHYW4WGqikEqp3Q87caNQJtn4XBCKgwgNpaHqjx
ix6D9W+tT8KT3xxnfgvz/qEruUBLplHFtGtReYheO7NRHFrXPqmk3+D944TYB9jXhJxPY0L7VlXW
B4OQV68l/qF1xt/Ea9GW0xnsICsS2qGS1gkzy94x4xf4EXgSUnSbozhKwmayiOs/DY8NMcpmqv1K
LWAfAEdL6X2YMeMvE2M8VgjGzHH4VmkeDuogz/NTHmeAlrRAqfEQWVOgDHl0WEiyXNu1FZt3KnZj
1N/1HVyi6UkLvY+k0G7EYr9aDAiHEAz9KoT+2A7yKMb2M+WcvIhnYS563UX8Tl3UxP617IcjA+YH
w3z2ugTZLFd//ZQMAFUhTiAAXeLLCEpHvtnC+wyz5CxhTkgkvK41nuO8ATmN99tpre9x5kAjydjc
+HL85/XUkgHHtwiTidJY5/d+jwQp1U96ZNybXvc6FDbHYOvJLwMqo/dqSgNR6xyG54/GTj6k7zx0
Jzrgj3BUAxH2D6o0Tn6NzqYrTuSDoctgXh/VR4RnQADy6mluaBGCj7jouR8AODqgpAoKkK2NVd5H
JSd/Kx++FJWEmodjNcAJHbppiV55XHT9+MVQmQZ0/Svuulfl7n17a3fNb3otn2jwb5xgJp29Nt7B
adFXkGi/HVedpd7izbk5JXLjJ2DI2FbOSxRVr52PP5njHVjvSyPsr67S7xo4OAOkrcwnsXeIq1eh
iCURxa8pmw5GVwfZmAdRmb+PKnnMOI9SDD4gjl+HDrMWzT1NvFvAUp7iUa3QuW4du7oao3lXmtlV
+fGjaXrYYKM0yGIaFom37ow6x+w/ISXzEcnMwe0pDFX+bs7vfUZGbqXna6oRM8CkDmkCltAi/vDb
9sGynCNmmh3d6r0VyZM2pmeXxI0W1clgXdxaPFeteJSheI2ICVVhvEVzv/Xm6aGJuos2zoAU/MBJ
0wcs6SfWgJdGu1cN1mmNP85JLhgSo4ABTB8zUUzQoGLQIc+A8Uhi2zsKt81UTRf84dvcN0964z1m
IbZlR7ngyqhR3eRFNtolG+VRekkQuRtRwhQmofLQ5NkpsonIVf0BgQfDUlYf+jhjjXydBv7xtoC1
Qwfcbjfp6amI/W97zHwg6/OZYp4x3kaP/JPfFhcHuG5jmefCCasbtPIiQi3An9716T3n9VfNmV96
Mf1Cv4TaEisATDzy2Isz4rQJSTjB01WpXbNK7BMwRFl0Er55N5ag3+wIQYn2QKf/5tAMuCwIrAz3
GDH3o/HYxPHROE9TuC/67o2srqvh5IcwfAYMR+Byd0d37MnZAPF54KGdamAE6PFg8M9PcagHPgd9
I7SeNce4mhUDJhYuNdAvNMJX1FvC9T7KI5mnryEJm0kCyUF4x7zvbxuiY2VP0CdozKQnvXtEOR/4
c3tOM39HukkwwIVmsh5ta0te3ah9bdzqWSSsejQsWaGmadu2ZrXBl+4t2/UwwhkcBHGcShrXoZx3
A5TbZR57TGnH4cWdsPRDilkMGj8NK+85Imgi1jZmXZ+tIn0Lk/hLd+WvXu8wRXkUiE5/KXhtpxA9
JjipPu0udSXvkyZ/dzz1UrlsGUX27ffy0RnhklvvA33QARINoQzIw3CwYK076vjJU3vru8kpL8dL
b3v3fQbwOxMHZi17NEe3/T4ypn2UTp+hKiNCKAYEDu3C4ilC+5TF3J0oi1+5xIStHDQnrd6umOs/
yYpEIBFK+JjznSzoHHlMzQhwIdeme+oL78v3qJjduXiuihzJ70pHkGYbgK1iSZh982BPkHnNDK9P
9fKFWwAcxM+DB06jxOb2drZQb8Q6giYAZsiRtowKgTITNBfbqPW2M1SIThTAR41Htyuw3iWkMKN8
Ht3uHns/HLT5qTYb9h4neLT0BvRHE9ias4UihAxhodfWQ93SFm2aAG/Ne9JHyGOjC+1TnC3M5wr9
vcuwjI8erj3N5PxRkooXOh6yEH2I7nQN0ZIdH1I320Ommk6tU4XXwnA0lgv3q/Qk8mlPO0fCLdDp
a/PSTfu99IcHiJ/JglkQp7x6l7fDdTKUvBubIjxl8Ghj69YXKeytZH3FeLNsC8PYTR7WyqYOCKS+
syEjbiBbPlvIBmbSlpdMulvegRxd9TBOtg7MsQuAugGVTVB5xR2AJkZ/JSJIPU64DybYVL1PqZHC
GGvwpo1gihwHk5501EM6TE+UO5z25tHCzQJ4tUk/0gi5HDrJIBPavEHS+Y4E+0WbUAhERgjep6k2
iLXUwZvwhTdMmMWMOdWs6f3PJk66crQWqkyLNS+HdfAjDrq0OdZlxwVcARFkNUEx1iPoMM3nOoQM
JXS46IZEuTzKe3s2yrWWImwvbBQevCdDlyFfHTv3+pBffH8O5j76jFV1VD0yogrpE8kX6Xrs5m8O
J49z4+7LmCSisudxJS6BKDmZA1Y7vcr65I52s5gru1vPk/dhUUjAHRSL0FTzCivYs/DZKrrWul2N
6yYjDDOKc3OdI8WNW+jNrubCLywemhtsvCcDuCZec1mM4Xec6edcpt/aLEuQNWx4EgKdPhb/zd6Z
LTeOZFv2hwplcMf8Kk7iTFFzvMCkUAjzPDiAr+8FZtqtirxtmdbv/UIjGZkREgm4Hz9n77U/KV8N
yALpYSKFBfdK3t+3EqJI5WAcXGONwnRFVUTsdfJSanMmYCSXxK759+lE7uwM0uAUhtQoflQ5vGnQ
kOVSzxnUDoPxYYXM42sCUvVZqAWkTGnRxfRKjN7BhH6yskNU2/1773Fwoc3vsKontW+StuoS3WN6
10JN1aZ1kVlWNrxy2uN2yEQ8CWtrMbVOjNxCrJswGXbhyCVF7pODkMtwzr6Lz4Pe4icDZvoqHXx/
/Db1agR0TQaGyFcgKMTaRE7Yofc6GgrtI+mzKy8lSKGzc1QTyEROCespSQwZKhUfunFIMiewkpKw
rNr4LoSrL0k126JSQOBJg6wH8L/NrACcYxGJlTag5RKTelbopCiQ60tpa0TQWfpXU4bHNtZxkE1G
tHDduCeMdBdmP0jqsBcltISV1KFZlMioZberuFeYJD+QdeeXzikd8aOYRoU+MqfZDwNtETlDgg0a
kXIXY1mpxj5fFZP9JC1/Ry5tc+dU1am3OES6VnKq5ylN3KAQ81jdQbKDje788Coygh3B4T64bSBe
R3NcV+UpL239XJNntBim4ZgaFtVU85E6Vr9PA4vRn/hpadMVHco1aFp73/JPp5YCrtAgAXVVX/Dh
9LTHpaXT2/TLlWHwN2ccg606Ml71wnuwqwnmbxRlBPD68ZNHOe635IQS7B0MNtkzvU0sreyRjLns
BkooJA/gzsvc2TiWuiecmKiFOeOPWlVhCUms4VVmGqE0ZrvXWoeZUOSRYy5cvpMLUl1oDTZflKsz
2bLae4PgddBz9j0TqQeXUFmSlzg4w0ouPKA9XsfoKK2yE/QHlP4FYt8SdPd8qK2HX2WaFsjYwnoW
HbCOu+kDyQdoNL7zyduMRrIB+mjt+gZcicA/afGdG355sZr8h2b3n6b1jm9EHOzAXrAXEj0Rod+1
KjQcxIXsolwdSqUBA0HtMsIRIqYQvnXuJ3Nqq2uwqnrZNXK3Mgfdro2YrMi1OBVGdRETbcLQJWB3
aHxnOUcD3/UCo0Wkccyxorq6S031hoSp1FAxtmqCURPymQTFDwwQOw9x4USe3Wj6r0leN/flPmAP
WWgClRdZXx8jhwllcoIf3uzqOZwi/VDNXnKB5jH2UUd5MsYyzizE1Mlgd2tvZuad46QAPNVS2pN5
0S4t/qPOtsm0se67bnixoTXhVKfLaEjUfrhpJEAPabk/0rq9EAlAfbqJGOnREICFwGq4j9DCkpuE
aDiJPAT6erovxHccEuBlCvFEXNTVQzmfh8DeY4HAePTNp9YGFlJrDFmqcga6GfxU5mA+kuRgPNVJ
85ql2SbmhAOj8DhMgPlDHB2Loi7eVTxejcL5gl+3abSck6DvotTlVjrYfmAutTCKVymbQh3CBJli
fzUkzS+zK1+hdkDunH4ZoXqJGsiZvfUjzfovd9C+VTlXTSZS7FJzv1PLMOCrUi5YFEYRIR4/yKvK
V21Qrf1qGBbSrL4ap7s0qFURTaJVqbN7fS6RNbrwQUnvmo9F4cfEvN4Y6a4fdOM+d0iM8TIH/p1c
+kpdYBVeTMI91i565lUYseEx0EKBV9HOYjj4YrjmFobRr0GSEwEO4A6ZOvhR/MKbXH3HsY0RmnBI
AAgFwm9kQRkl9hjXxyjgxnc8kCc+7GEl9Hfa/Q81vhMY2Lg/PWQ2zry56litXIMAuYCyrIVMDRAl
WzkEBjDW0sh+jxkFxGzQYcogSS+OyocxUxIflJqcNMJ600lt1YXJpYvjq1aRERNn9TmEF7QZOxAN
eUkgETwUsfBM4xkb3iGIrYMw22kt8Ng3IaPLwkUOdhgUR7yyltgGSBAjJSQRR6fpf6mO9YIYxWoR
MbYj3gsYsiXQExcOd06A7bWsWobdGveL5SPbc2H7mp61qwRWb7ukUgwI89RTxhuBeyYTPaep4TFo
zEw6iG7zJOR4dsoNngyaDfErxmuLU2fU3I106PCbtoexPidFU3DiJ1kPKx1Ld81YnWNcrQdgOxtz
m4XDlogiyR6QXLVkeuklmOtIzMs3w5c47l8DOXyZGtlr0Zo7NriDyEAd1mlfA0rzRc9E7L6oiUGf
WcFyIAOz1cNTWfjHGPZTEZFe1HI3lgEhZm6PgRKJUWFqREHiGRh144xm8cFNp21KYhdWGfBNAAwL
Wz6YOimkLJFPHEghABIu6aMUCXP65MlzTKrbOKD6LU2F64PZ84Z8mp/iRxoQGUKsFugUvOYLp8kG
HDqcqlWr35d+sekS+iWTmCuXnsvENGFiToWWLVHk1kjfZ/qqMT2lqltXDakimub322kQ3crt8G7w
g3kIuomw+mKSBM8rtD4Hhx9GJVv21V+JyJ6BovNPeMti8JxjDXFyVMNrCLoN6ZZ/EUEv1hhBQtba
4NkpjSuAd9B41lE4GO66jBkTFr/4LnnudM4uWXTg2HTvuClWSXDaiL3P+ElJHEg+vZJrPse1uwws
yoZQ2yurghcT3ceJRMPhnQzXug4NmAxLZGwFHGP8LnoslAcmr300jV9dhmQ1kJQXZKtybERp5tvc
mkrPsPXmjiR3pbhCp2JqBAnDyQx46AkUYwvV4pCB1msnirHMIY5FwXp20fOCO9B3h5yNlqxyY1hr
shyxjvrv7IjaHTOAhVmRUlFDkQcHfILAiKQ4ApXQt0rf6ZSJ8WgwyQvneoPq4M51vBkv6x0GzMd3
JTXUYtBj4jR8jvot+jLKtOLFMvTt0CuctmWCy+XaNmSZtNizhQw3IcAewhesHUH0Wze3sBgVGFKU
SUtM5sWS7s0h73xv09jOJUhDXIwk50bgjTh18AtGRsbyoxEVMOKUdQt8Lwr35WRbUNi7EJNl3NCW
df1NgALEzQq+RQVIhrMpKro84TRI4eS12BQMG4QkQRQgRkN9gVDuo/UyxOmIjEG44UKcul9gnlD7
9sZr3L2g/N15dnmZ6vIoYLftfQ2xQt1HS+S56YoTBdU8tGXUFm91ihrIgga4LLH8TsqeExAe8MOC
SPfoRS0qrcuWwZT+GjPWt2AwN03X7kQ5vdkts/d+4jCECObipM3PgFWAVJnurclRa+PX+ZrMIrvT
0YH4rsN9k1OPo6v95IDGdRgGb5qnrlnPi0CfWPnr/susu2bJPKZO4BaBmmEokTUrPQYa1VGaK4NM
xIRAXiRbCdUnHM92djj1zCqhPw7nWrJY5pJ+A6ifHxUur7uMrMTCwSABGfNitg4hjyWWdLSNIeuQ
voectpIeI+zaqvn1451DMAspMvwgkyblwsnap8oBXaSXpoHDAR5fluHLjX6lkUhfHIdzhRSJ3MiC
IyV0Jj78X7bmnFMpizX4AnJwFqjOW2Cg1quWvuRJ/yji6RfHH9EU+942tk0onvx8+pFXKZ0a+QWB
Ht/6pL7w5O0aLi8iUn44WY3N0VOfQK5ItR2wF+ieKIheg4eluT+6JPzlNP7X0FbmBhMDtix3YCL8
VQkAhk4LQgD3KXjhPjvUKr1aobcJbCqGVOzDSdswI5kBvBuBy3gBiT1ZxkS0oupiDg+xhkQVI2bm
AZw9NPHriSY+YPVN1wp+PvHIgmPW2bJ3nYG/J0sfy7aDzlmTu1uP5CVU3oOPcrTRu2jtddbKcwnW
i7qmvMe7BhbAJ+paFEejnP0KJrmR1CTHoWh32BIKOzppMoUXFK2B8+KJkYyPQu0njLMGKYy/BJM6
LgeTT3DjxciwmAkSKNhmR2EB3gBIsxY931PmGkAYaTRhhU8nFhYDYTSxE4Cwg2Weo1OKjXEfKsT/
tvlNTh5qmr6HSgQqZOW8SAl+eT4Usd5xUtfk2qUUK0U7JxRyBRldliEoB6CcqmMtCv5O37uOYx4v
ChO/S9DsERh/WOa77bRvbqG/Dqp+txPje0zUj6SR/NzuvsJbdU/XBsgx5s+4P3beJi3KbRy82QGA
Hkjfh4BsByLh9FcFL6CoJWea+h38boTaeOpdjolxu3FaZ62FYOXZxyUdRMLEtromV4zpGff32www
bVPb85IHoXNRO+5nFsUdPTwYL0UaryydhY1JHQythDwYgYvIS4GjVjgo1IvO3Xg3OsNJw7d6BDYD
dKXVnTXV6qYLo4+8d76dOisgzCA14w4g1gW9ti2STY6HZ5Ql4csNCEYTqiFdqxz30kIMOfFQUcK+
T5K2mhui7oDTQ7jckg7EvaT/IlBiY6VsUnqULUOYagU8rTX613OCQNFGZo97Kh/xZNubofd+YRcG
ywLQR0+8HVF7zMLETlgQH7Kgeu7i5CMwKRyoGnfOvN8TdeAbUbcElAc/Q2v2JeSiZT0QPegbbyhA
nJ18yJoKl3lH89Z09I8OTfHSvtoPXhXqnNXQdFUUY02vqU3YqKdQauMG8ya/kglRo0HAtASPibRH
s7nPFD7a1O3IC0pdQhe8gj0ny1dZbYk7t82RdnocnEb9FJIauLRxHEihEOwNMCE7REa2+tW2o740
h9HeJKSsyMJ9b1GrBRnmkiFea7QtUfqhpCSGh5+4hVjddN2dLWJr0dDlD9s5lXwKgfaX3hlVDGrE
ZCxYPVmwNmHLREdN97ZX3dtTFJMUg0LPth4aMXUHP+Kk6xrVu4h0VHaOyQAZ1dpdOMxH377auTli
NK8T6d4r9W9dxeC+Xei64C+5PoXLRA2ZyltnWVBAR6c/9En+sykhgdUtN7cW6QxC6gdbgjTDMMLp
we6fxkYgzp3Nl2awsHtUpRawm0RP8bcgfiJquUDlnZTLdDTfmnE2BZRlslINf6uMX8ZxYtTobrsg
O0ZN1O/6qT37BFf12eNEFwFaTryqOG/bQ0W56LLIRlqyCmKazgzB30jYgtoLrZv2DpuCkiTZ6E8g
4V6w/2KrCF+aqa7Xbkv/0ZNQsX0CQofYvWMH31p1eSZcIcB0EoGK1/AQxWc+Bx2rvwEnia+yN9Ns
TWyHRvb0yxACOm/KWLsrGpAtETlpNfX9MSRn3aqn/DBRXtJYEiY1CNHkk5tdiG638XUnD4IeF6HZ
Yb8z+7G8x8C+6Rp+uSgJg2VjSReOFbCEqKcf6DedvaTCusb4O98rJRca6N2jKzk2Fd6pwdS6skbS
ugiI3JBrpJYU8NWKAc6Id1+fGNuE7axt9NZlCU6uCm0LxyFko9u3VMbGA3oh0z6zvkwbF4AZzUDx
4RlWuuH3B92Z5Go3dwprLtJ71/S/Q4cuiZWBoeKfTbDbLDE80WUeyRe2tBc2nq+6qp+lZkfLrPA2
YYrbWes0eyldPUBzlr0oop1QkPiEKhLx4fXn1q10fh+Q+yTW/hx0PDkUr4uyt/GsUnR0XeEuzeaE
1oYM0FTf0++l+s8NsHAQSnZ1xnEzd/wVgTqwpcIv3ybfd9DaRymfCzrhYZEQ0IfedjCLbUsevKvM
aOM2Bj3C6AFF7ZsF/+KVgHnQxrZaJT2KsD7UaOLY3SUySWPOULtOOTcd+/J4gCt8raOq2AfFpYGh
ch9RJXklZN+5WltTHJX7Ibc2NO3pWgRZBh2eYIBSe/M5Ae+iuDTWUU+URU7estFKdegRcje6rFdi
miAWqW1t+89aRIBfMPnOiZGtgd63MxU2EYiVlIJLk/n6vps3QWUg7sulTQOVpDSyaMl19IqCqduU
LVyovMJwvvs58TLM5N7zZH+Q7hxsVr/Qq00fIYfcwyMn2YtUe7xN5Q++4eS+NyisrO9S1xlNomc7
GK5PEEuSjxuh8/WH0CwU2ZH7jBsTLkJ3KMvnxO8tCnzL2wb+5N+JKhJ7nD4UDMmdo7v1PlCgXjNc
4QhNwktVcNg2Bu3JcDsLCXf1aWU1U/LBdtY9xEr4VvJpiJ0F9VlhYo116mMQE3U/yGOpm4RG9Pjn
Q4xl4zpkaFfRQBll82h7LrYbFKIGA8mSWtIPsGJBMWoqee/p8KXp/AzteHXTdhvX6T1ExULV9yXW
bhe0mNDSs+tGbwrieNBp5Hv/NMmsqSCO5FGPHKAZvjOCYw0nXNuFc0xS8WHXzOHqlM6gmunl/YAi
AtAvllGw9BZRYk7y5DC3ZqDdZ8EPOHFvMspeK5G8cy0w2XgKE42KiUqyZMA5eF+u73/HvbhU75oc
n/OAZlww+uzfnXYA1X6fJckEEDU8Nlr6TNIBJiNjRaA5UxDPf0Zrfq9xqW3oaqH8yB6Ivfuszdks
puvhAlPel87wZy5EcO8y/GBr5vM5m57M9m6hXcZEdOs0tq5FoBIi0013+a8pT7WkLkREnAubudG9
mwOxQ5U4EALxM0vpJA1Z9oLv9bFx7Q/CQU9pRlJ6r+iyW+//ivGill7CeGaw01dy7TeB7mJNstoH
p8bkWuqEa9vQQ1GiL6nG70y65isZuq+J7X+hTME0SG4fdanycTEPM36pzMwSSrF9Nxn0Zklf+9Qw
OM0NyO+cii2Ab1gPKtyBDXJWie1tIhPxp0VEZ8oE18keiCB/j/3g7V/gIUlWaXpE08GA9sC2dlpK
50QkVcSZXIsvPeKg0e1WnWWHy9hw7wGmkv3o1FfHiLC6kkEDMCXQEqL+OIev/DEi6UyRcVLUVbmV
zO2DRu3Ra/mclu0Z0pkMECOJ3g0Yu9xNM8mejFfEwv3y/2sub8LKf9Bc4h38L/nf8qP9+FOQefrI
0Gpu868Cw9Dvusvb//OH8lKgotTxx7ueZekOQkmkgH8oLz3r31I3pY7AkhgkwzRQRf6pvLT+bdPJ
8CAnmI4wDWql/1FeakL/t6dbpk7KlPSghZr2/4v08vbvl0U6BkV+U5TO+EfpeLZA3ukIR7je71JF
6MQIFZHKrAsSODdAxdINQF33WAxa8uezLAQ80mjTPmY3v5gsuDtmANfbq6yeGLZStxCB7LvLGBcw
z5LxElo8aN5g72NDR76v5WQGi48qplYP5Dhekw5dD9FJ9Rvmzk9Y8doXtg74QO4crht4yyFoqq/O
675hRVmvwk8YReoPbCD9g5EEGvLIetj3eoRxwuk9kg2M4UESAbCYKYJvVhC+pE6bMM4rfLQUvj7s
U5sTRm00Yj8amXhsk/6aTGr8kZjorgJNiD19E/1RD9urNWJx8FsCXal+0tfcUKSeY0vmpNJj2Iyc
+uH2XlnIb88I9b03hqfQ1MPH0SjCx0Ck2l3JzkrsCHJtgmkNY5OTHXy8PUOwGv3x7D/v/fFszv2q
yhYljtWN66T3xh95/DM2pfdmTUNBSjFvNzI4TBwk7F3A9CdKzPSoFXBug/nZqFHa3J7d3hvTRJB6
23mH1LpgoEgeG862TzXhY9QbFRi2+WWT0eeJWrNYMXpaMCftX/IIsjDpT+w18zNN2dr7fz1Lhhen
fY+kas7B/GD4aXNuK42BFzGfq9t7qVsc/uvm+r9oa4Xzu7TWtV1bCtu1ECQL2/K4vX6/XmvPIVXc
9Owt9hcGgSRfZvABUSUBw3BmAHuyqD14rMAPzVOkaq6TAak8TATzlOI2OklxDI1S0epLX/E+GK9I
+of7xi4oo4O0OTlM/ldOQxmEA8B7zKcAo8HY+J9T6C4tML3fhX71SmXtOcQu3clQR9Ki88vtAdVF
vTar9oXdluzdwVM/s/IS0sH+UgaNIHeMmsWQFj5ree2de+riOi7PpSG98+2dwBsieMj0wPrSuTAD
P6lUjW+BrrNvlXlwhp9kUJrH9A97DAfSJ0crnL+AeH4g29skbcvYQytN3woFOoog5z+fla61FuBp
LiLRAckyotkZSZSeSTecFr53RugTnI1kMOdkIYSa7TLupucMPdoDfcrqwQ2Kl9EexM4uwPVAre8Z
4jtQSuC3ppt58zvaesrSUTfjKvEFYwXiRsozSU/+IY/iQ47iAu3mCGaMttNhDOyDX2CuqlHenh1m
4neav9ft4Vjprnz22gTBIZ6Q26ssTLfMSxrGk033MhWAXDsn/BxQuCzA606nqO+StTmBJE/65HCj
eBEbPOLHm19je3kioYUkTM0U1UkrRlyW0q3Oo/c0VhUReGMEhI7U7ffQaz47U6Ct0tEiBC2iHzkB
Ew+iCH99jxfCqtr+UEotoTGfBbgMTcKsrRj/eegEnFpmuBlmjATq2hc2tW9t8P0nR1dPfkcWot/B
gZg1Cq/IBYBqts2H2UCg9MhaBh80lFfLHH6Zml9/AHmT9OhTcTYmVCNTdtRbryfohGFvKqph68vg
XsfGccjiNAAgUJo83v6brmHmbTTvVYSCbYyKZ6c2yeUDZYdqgrLHTHtoC/9wd7p/UfKzmzgwEaVl
OqRyGIb9F+G7Xkd167iBWiNd5joW9Xpg0Pk+JfNZ2Bjsu64MjH3QUurrzbjPhqx50At8UXaGu7fu
6NCoSjb7dn5WTjTiWeecxe0PXIQ7zJEQsulMlIgHbLJPitP6rZwB+twj5Dht9D6DrGQl2jH3CFhi
/RLvqrbvqxRmfuUHuHFGdByN10RXHycTMylS2JNebifGubjnsj+f3d4b5vfi+b1goBttJNwTdlVF
2GIqSJdcLq9001+VlYBBd6rDthv85GeZW8myqwN1HLpsPILfZLoz2dnP61/+WO/bbNUVQIjqEp5w
zngPdmeEB6jSqhUkWQUGAfiNyKv6syoMmjfRRTPT8b1zrM0weeaHHTM1cm3Du2Y609aGYNf7jkAe
YWgNgz1aXznU2/Xt5e0B/v2micfdH99/Ygv3YE2tfKZ6jCAO46Lq/S0Y+3430tCgv/TZOsxKjgmb
Oo08wrP8+IeBgpM44VBejPinjCP1KzLFry5PstdhQIVTu2F2KcFFb4Kau1rJRr9vNJ07dd5uwQlA
r0RE9ZCTUL6yGuMrBd5/xkjx3c+rXd2kwZrLi4Rt5W4VpFiiOgXXsTJ6NC0Nz2TE2me1LgOZ1uLA
pr3pQRJ96hl5HIwrvctgm/29Pd/wE6RiJvvNOZofMB03HM4YI87v317d3qcrmwNbWzr4tJiKw3Xc
i2Z4CuYyhj2mPWsaQKuUfpfTKwtpED+nHrI2RNwT+K4w0frwtVq/Ml6lWWZbw8315e2lyzHQ76uc
fA+UBP1MtVjRO+9RMZBBcPvRYq9Rq1br5CJuHcj0FvNZ3CAWOZ5yrLOf4EqX5ZjoT7XHKTrq6IAq
5duQUKb6cHsgVrQ+WAOtv7+/p2cD0O8FohBSl67hEedqmGytv2+4Lbx8IZBer1UmtPvMd5NdlrEv
jhxEzBDPstZslJ/ZX34efYop158B7GaIXRXpS83qVg4J4d0PvQzPtwopbarvaVIYVhM7f6hNO3z0
S06YrjcQD9eFj4aGaRV0OMRHKIhujAfotnVQbaC2NsfhIpmuE57iNZdW3/tuJtAUZwXIOoK6HMOc
CI/OPeIQccD4g0X913ayOAWoHi7OV2nazKFvz1PPWP/95yXnz+O3gtp2XXM2TmEMtPgR/mJmcjqG
xwHKgA3mKSY/snxNSr/5TLrujyfzO7rqGGJV1XD6nz+vo+Z1qEkqgeKCM6Ptkv7OzrPhOEHNx9MM
SosTY4OFPaVDrKrsZy/SZxnrzfMYDi+1EnZ/hcL3VDMj/pHYdbBAIWJu/v63m41iv/92joGh+3Zo
MRzbtIzfr4a6GMJaFiLeZHmXnLrKCB+9OjDWqZ4SKyInFcNPiH4EOG3ubrV17ZU/u/6pVGP9ACSp
fqjo/y0SA1aj0SYUkKZ5NJtQ7XyTyFYN3ztgf2mxERYS9Vkd4UAR7dYnqRdiC15LNRWviVdg/2Eg
u0VIAr6tHX6outTPlmKwMZSduY4iPb7SwR9gdAft9vby9jAC6uuLrL84WdouCkrM1S095/Ywctsf
N4UL07OFcErCg/U4CZLrqxAWpmZ16VXhWto4TiXRnDnotNvmhUlbfkeyQ3auoompxdRFG4uq/FWm
BKR2ZtGcbJkVpz4YilNl6Jc6R+V6e3V7Pzb8YkECVQdFlSAX2w2AWtTWI/W7+agKvFI58QzUch5C
RtJ+0JpM16SyP3RSDU7CC4xnZkgf3sTFHgZAxD/HPDQ/aOl2KyoXhI+VM1Cyav+w3f/vpcGmAMf/
x6BH6hYOwt8vhtYpG7gJBnrl1qFLwxTiGDQYlo1hin4GK3J8MzZDtA0ktE3HpjG7IxCfagFOZ4jj
2YNjHG+bT4hh3RzDkX6IDTZOmeR5QcPsD3lF/1yjE3a9PSMRpLpqioX19owp38cfxztgl8hXZG4R
e9zbJC3Fv0KZoSpl+XkwsFJxyjWXCA6zLQj8+A0o4t7Ie/+amo6GgcN4nsIyYrYQ0N/h9l51uoze
IgWkIaWZsvr7u8j+X2uEw8mdfcG0OHZzWPlLmRTjArIcgW5RyA5fdp0bz1ZPT9XUlbjDD04r+bZN
FaJeMuVhMDW/1CYYtBpbw6pojfJSNk/efA6tsm7Y/nHrmYPlrOuOba4fpk1GONajrzn7zq3IW+QM
8VzSWR/nratlUhnXGqTh0lfkkxhqOURj85JGJae+YBi/dBkgqQ4ZydvEAsjtbTGqc5dx6PwQK/st
n8xuncVdBwnEqVBd2uMJKsV4cnofb1qhQ1Ul4ntHSjVOBjhKsJrn8CvZqnU+jXg1dScGbmuAVSfU
CPL59BMdo/ctEnUZpZF9FJIcwAjL50tRMgvMk1I9mGhw10bc9EcDXBWwLVQvf//9uPMq9tsa7jAB
dYRhS+nZNrbZv1zYGhRVIRJu41uVnNOsvmOf655Fqe9jcF+X0rI67FPlI3dqdq47LF30A9j0UcAi
uZoTEZU6hjYAzNuz2lNIIbhhd6gqRt2sn/qGq85FORFo1YZoEgsdQ2ETv5tMa71N3/RpKra0uosT
K056MKQ69r6P2/K2vEO42IbOIDcGFrBnzpY2lQsOUL8q3/U4xPnXhJwGLXsb9yRYEPVUXQNNc2jR
mtPPBrlWHqfpAl9qD6cFtuLt7+0n+1yaXvKkkLwxsvDlXo2kehUStY3VRE92YkVIKKqfHdvAgrOk
1aytkVgSarFuo2EhWN1KntJMbEAhSh7AmLp30PeqrQPxax1LxpH2TC4HcChXs+IIwp/T7pyKiu7W
i9AGt2ZoRR2XONlTGIjmH7bom/32969XWjQS2L1oeEkp/rKJiV4wuCQoYhOJpjpk+TgcHNsZ/niW
Z9geRrAZ/3mrhAzLgJA5SQIZ91iEiLtvn9dkBt9oa+0z3eVwLiisjlxYJaNx5qrl9Fs67PBm/2Gb
tPlJLrKPpKx4o3Ns54fbuyRF1RsZwJlRrdOcqaM8OzkTz/Hnkd6yH7SotLZNUMLftT2QrrenGZ48
Er58sTR0eUhxQXwUaGlVOnlffkJhCsdnfGJGhRuApW5Xebl2IqJTW3SaRsos3rxWxt7XFBJjJisH
jDuI5dQVNkYtfdgQzHnN5sHjbfpYm4SGoE801aIMCxokSTreo4sWiJ3Y2ft5Z0e3O/zxnt5eQkSQ
H+gpycdWbvgG+wPKJcilx3CqgPTkXnAmytdkkYrqfZg75m4aGfn9/Y3szAvp79+0wVJreZ5h2lDt
/3ojswlr0uf8vylKgIlYYJtzEYtiG3f4NqeAj3h+uL0fN2jxX1yXPBIgdK/dEATbwe2xBM8lfcFl
dFch4L1971EPatU2tFdsXtZ9QDzMWjjB+GN+fyrdU8SMAvFRLU4V7aOTQ9jPiYg8D8NtUK9vf3B7
7/anVs44Kh2vdT/pW0cvn5ogYGRpIg9QVlqeHCbuHAIgPCnpX4tKfuXCDT8NwKB36aDEQxeLJ5wD
iAx8ejPp+Gcv6taQUlN+75eOfEoI3MT0M7nrW4Foib0yOxze9eBu9PmwCANOW7i55q9vL2Pyc7aE
jESzVnfbWVH0WXbIwSuNmgNraHlCXtoumi4Y/+FLM35v8TlMK0zyWrwZSDCTAf66O8oAvZCl5ykD
2lPKSf3H1HsILuNaneJbVynVcfDipSkuWgHxDzF2eTSBmu+rFq8KXrLqkRwAHY0eU1qjEshJHZs2
XqbnWKKMu8T0gqMsCB0mppiEBz9nuaRPGDSnaG5xIxut1qVeDosGitKhdbE4m1NaQSOSxmuLEQIJ
ScxSznzsFTL5PvLe//7Cha4gf7t0aXSSIe06ri5sflnbsf6yBzV9gS8WqPq2KMhTXCWoMe/8aIof
2j5r8QhF4dps0LwOeWpsmBInF8N2vm6dEB369VonyXBze5nh7WFBT05egUDOG2V2uZ1+lBOTdjAh
/iv14ZMxmNrdbuZSOGqTNUyYaSC6nMT8fsmBBTj1rIy5VbIiehjsPjsmGMceJoP8KTFYjzDSssca
ZgHwWeAoVb/tGdhd2z5E8dFcby+EIYHDgODcNYQJLRojbHctBIVV7xeY4l3E/fkA5wQYXXcgLD5e
enqNxzCk+R1YBDDgjOpBubclrNuGK1jz6ZajVg+3Ik2KWVdoEW6RVY/wC9KekKNOdLThAZzip4iH
7Clhs1zFno83GefOk6Tm3ofM2e8cN0RCJzJzkZhWKBjTmh8QM97kFMt7RewSgiFEmm0+Xnva9MKY
pi3inZJxYB7M/V+Sauj7viE6e6kwRl59LXwTlTvbpHnwHYikt2esSWTIKZevtVAx6/AQK0btDmEm
FSBhlEQYbDOYILpTF6eJ8eGdF0RzM6XEpoeQwp8jZmCmY8gBy0m6rZZdbOjcKxt0wYLTW3HsHVVt
G5keyWUkPo0cvm4pKi0gPjHCknWrklEhMMyXb50kLWmm2t4VVUcLhd5zQjAE+URnJE7+riuTh9ur
/zzYRk9vThhVAdys2Med8O5Sg2AfonfMJ6w+3LrKPQqbuJEJ/9JVCqz6c7u9+T+Encdy3My2pd+l
xxcRMAk36AnLe3pSmiBEGXifsE/fH7L+0zp94kbfSQWAoiiSBaTZe61vmWwXbHkbJG1Yk13kXhW+
VQm8qJP85llMcyK53Ze0fTLWpDBbz34aZCzlZ+NFIIgz/Ux8IJ4Nt1QJXfQhNK/vRX5ESyTRVzz0
WowP0ikKudUMyjgPoSEQoKraIRsw/aZxdzzEttu/yExvd+3Q0A9H2qfVYqsCZAuNObwIQGAU4pzU
onjMK5Yk9vizszXYdOrG8jwqjnpbyatZ1N9ljmykENh1l7N6iURS72XizbDOhea/9hrNACchSEEW
uLeZudYgLiCCuLlxjY1ga1fV9IlXxNuD73EftKa7qh3C5Ov6Nhl7QiCWDUPQxMb9dIytT1bh9rPm
aReTuPY3PpZ2n5GEuDNkEX0Ojo0W7KraEIHd/XazHiX90PVbOpZ4tifhr/x+QLHRaTEop8z67jku
z4jUN1Diwt1kJO0TmRpagb7emqZhD2VkfFQv0mqaXUrWN343FsbdWPkrA9USj9yC4fWXOox6URWZ
3MtbxpFFHwjZIfgI0YmfIuIaqVYQ+udIvG9qcCJQNoNze8sMEG9ZD+CIxQY6/TRDsljF3SnvS+fm
FtPb1GESxjj3ZVBEL8ox+I1c/rU2Mu8D7sfjBJr2UqFePOIPg8ruEo1MSYFN1LJw0Z0JJola5Tfo
AUL2joYtv5XtYNVfrYlhKxx3LK7qSymLcZcsR/5yDeQSolPAUms9EMNSDKgvf79Y6xMS4Y1/+/q/
X2A75ReYf00eRmK+crdC4OHXN5mnLhEKHlhYmhCNTMfNXETuvu9mBOGl6x8t396paqBINPhdnqc9
hpbdH2lLsuwGpHg2B4Tz4zBBgqUifg2GDLtuKKeVmr9xCu/N2URWWOXNvpTtZ5jawe8J5HvXyOwn
czw2zgBMRuqV/U4NPrAOfk2kFu5JmHODWf429S8QlemvICp0nviofZnSNlrVY/Ak6jb5lrcfGISn
7xYC/G0TltkegsrR7ivkuZSoohXqkV2u19FV/f1loklirrJxXwnzp9v01uHvBFUnxjoAs/EALlC/
mWmZHJoaL3Si18ajDzRpJTv2L4OF/ttK6/KKFueJFfJ0aMuc+b6mWXqm6v1ASIN9YT5Cate1t7Ge
N2HqnMexsRhds4THSNiPpV5WV9NJUAKzq1Z9XtuttUsqWQXsGnCjlfhQ3wAS+WA/THlrHnLT+chM
9CbqA/WmwVuxRsGwpvUnX3YsHPCfAwqPe2cnYqc6RsgO13EXT59B5pFdPQjznBqG/Z5FCQBoK3kp
lo6EbmEJMOh3q6OCLISnqUoJbexMwkTmCo17FU4nva9IiVPneV4kG9eG0KK++5+xtIfPAO7x6r6J
jXziKCFv4gdYtpB978MJFAa7ecFjgFn4yG7pV5gNxQpt6PTCvdP89u0egd6UNdf7dIUUBQH0ELMz
xZoBdTCdPtMBVTK946cpzJ12O0NPaYp5RE+j6S+SwuV2RAZ70jToM5pBqAfR7d+9OoufQju69GyC
nm1sxM/ZbJEN7wxvmlqODXHfM0Ziha1968PlszwnVo6S2qnFh5ysdeO4zYkU6IU/Ywof9E/z1egi
OouwLc4BggtwzsJ/DTMAZAFEpb3Zx0SKZESRulaWHselEFLjHCaGlzB5kVevQ5Z/xETKfWlD+QEI
ndactbcM7Q+hJ9PLRGwFnTt2utIv3jBMxNca/ik1lHTJ2fYpxulxvzakiD9pSSM9IFkznLXp5oM7
UpcnlOjbeXRHqp98lTG7h24p+wMifY0EbtVotCntdt6usuP+M/IFwT8l7l4YWBAO5+SPTbvIc1MG
KlEVt65CK00MFMhNMugfvbgBXV6lwd6LAA3cP5EMZXMOBWXjJ0J/sBDyY/A1Coq2FVblHLbDGlMN
gCJHVi8Jecai6sYPB62hNM2budQXmzpnhcOGQ1cjuyCdcHHzRc0KD8ranRzjLe/c8WJkOf55fFRr
4UhnYy4PpZgKEzZD32/DwdjMof8nZ4X56PhxudcipzjEwu9uXkZhIIlnd+27JDeEYLqphInkQoJs
+U7e0sMY26QBW7qzs8aGnnwr+0fPsIZ9XA7BXus69+ageyO9h2iPuDRz1kDwQs1S/6yNRu4dve62
jSy1fWhE6crSu4ltYR6s1W+oThO/YZ5ZfmHPXpHUUW1bI3K22bLsbwQb4DAX2qUT83yj53wcSuun
Pk3eU0VZ41I44bBSNe88FY+YlfVTZaUNhPYe7u/9+dEDxoHA7ca3OI63GJuqbzKLJtx8wUzcaKU/
upQZztXYyOdJRyQMBcjYqw2Zutbue2JVn9UFvK/EscdQbbTZ8UmCbplyl+0L41HxCLAGy5KUuL4L
aqPQAfWzDAIQ3wskVioNSFpXz3Gv38/w+m7vPyREkK1azzs6ybi5jVwUFrj90sRDQqQGaSHAnFYT
uIabHsrs6JaOv7XBxJ2nkl8PUaRLMdHJfjAKP8RUIldzPGq3CgLkg18H/qvZkKNu1ENxJpOrO85k
jZd5nmOgIvpZHUUkEt6PEgOOR1Pk5aoqo29ZpU1X/rX5JrP8W9hbGkpsax+OXbBK8jB4gdoZoLye
/Rd1LRztepMSDkVeYm/hB0c0QjZGB0okHMrmiRdix6tk+kwAQD+MLWgfJ6HBi/3WsiiTaE1Gj15U
lAxcPX9r/ejW9t78w7ER7APWGwmjGkmxVgtMjIT6uu1ispPCAMg/aXn4zIh2Z9Z6Jp/ywE+ovTv6
1J+DFj9OD5MBfKvB7EphCbiJlT1OODJPtLoH1ife8M2Kknsd/T++AtUYWm2sxjS8v8fI1OspNr4k
rUmyvgyXoANeZIAKX73h2OTcOX7+XWQZEbMOaQ9dRy3VKjG8ZmV37tVaVoBiw5E4t6zZ0+ACNfWk
msZygncsoybCccyjF9uRs1N3mbrf+DVKHFHtfkicZB/XJFEO+ljdppheQEB58JNQj1tXJz/GUYwv
hhYvgSaV8Vp13bRolotLyyB47DIMn0PwnmlXJfnoJdKZ2vCYsIML9C6KJFr6SsWJUbNdDYR6YtXL
3RNe85qf044p0GTaRSD/rs3e8wjGpb18X4ta2jxudXsEmGGl815t5DNteM9dd3rs+agXgRN+mi7H
3NXY1mPRtnITL0fhck0dqWthMw+3cEyBlGOIlUvhS1W//LlPD+qaWthENaHYlgnfNQJLjTpp6h99
9FYEspKJZmtSf+vQLqSGTH51VfY4wBR8WKidJ1XUlwipkpTdUEwaw7q1bKoNwnumpDm/s64utnJy
9aNF2+9mj7JbMTqR7v0q0eOuci+YAa1QB5L5LHeB7rpUYJEoIVNHUh+8uQbThZ7O31MdwTndJOjY
IFmQr+D5oQWDhsQndORs3OQomjO6n+EcLC9EpPFeIjEnREngbd00PiZkVDyz7/Wemty/1i7WRS2Z
GXF0g/yvemw3ztAZ3/yUhE6KPc/hkDskBzOgV31ofIMngpTD7ZqL6RNSHqRGv4bArL1f1GtjGOWj
lVHgonT20QKrO4Lr6lZV5jq7AebJ3suICGHT+YdQx23blPafmYNsubK8lXrwEuDvDuckZs6MHBYI
dTAgi9Zoz4LniL7yYnzKtRdrcNH8BJ333PkTyJw2+USZkoFZn7GkAnn7nDsk8TH6lrMvhvoodZNE
Bqqh2KKL8tU3jAJMammdtACZv4l2baOjg66wuXuwEJ6acHibx/CFTZexlU1dgl/EpK6O/r40IIMw
RdMVjXGXqJ0JEoP83TbdG2Ad7XcrAnqMUfOD1gPoruqGb5FM0hK/MIv38hKlcHB1eAaPVVkdDcEe
QtfQI8cD4e6wbiN06lQUXDwK3+ktrSiNJr96H1panw4FWUGR2Lss9OAXuf11YctDkfA+tQU5WC+t
H9txnJMZzQiqgMNWdSmf1YsFF5nyZ5PiUw/mK5ar7YwJ6jw5mXF/8caEUTOoB6x13XM+mwHxKo5B
B3+k6JKliK8oQHOz1sV1GFixsbLRNhouExRo3ruI7fpbu+yM9GVnxB7Tfonzfo9yexeTk/xuBLY4
JLKjBLWscesh/LfrRpL9HjLnVXdymlD3tvqS8pMl1aUq698FGYQEAwcCSoD7+bcp7JGrhrG2/qC8
tTYzI/0o8rw6GKw9yJUnociljLLVlAhBZkgPpNX/RjC3aPaNU6gJkGG+9agV0z8vIx3xPIKZZZbi
fjnEvY1uwZQrp5PdwV5EEJB6xQaqd7lBqJKVK5ms6b5Pz1SIwJHbAVr95U1NkpcWhuA24FVRtAr1
XuzqseMDXip1UGKMS+CQO4SPiCkovYz5sO2XM6KDUfpE87tYZAaqvaeNbXRJ3Y26otp86rKj5z8N
YBw7TZgI6gBEp6TdusGuNubHMbLSbakRgAg8hDxhO6k3nRT62YGU1uFsBBozm6em7INTtbyoI/UC
2a48QfyPgpdwkUhOBegZV2T+Mwsxa4dVPv9Hp8aKydzYFCJX8HuC741D13SIgt+xX1/T0ut3QcY6
LVClTZcUUHZv8zZfSgcs128ONKj9qBnl3kbGdejzbrgNThPjyJiCp0in54ua9qZefBY3W4E1YTWn
3T/XGqeSp/uad560X1FUv09L6ZebFSS1ZMOsTiW6k5UZTduCRGkiUfqS8jXZc9BAAnlgl8r/Ghqv
qZ/7X2Nh3Q/6fx0sby0UKS2zne///ddF0KS/GQRW6XpypRLk/Job+2lsq+5D1F0DIz9tz1qmY1Hr
AuKlnLz4NEipHSIeKjHGWEekBgY2Scg4Icv1M8v22fLUGT4A2jzH74nXKhLQApO8r9aydeRBdlX1
MaT5N3jUNjUzHTFNA4BiEO9mnlof8RATadBjWlGnCcs6kvF0ltYIkvo07E+O8ZIvJ+xvlheAAsQ/
p+NTyM35XHbrMRpwSdCoe1AqH/XSQY44BpL8rnrZn05zt2BZuFdk7LLcokH90rvYzavSchD07HuP
ODfReo+q6V30PfAxM3xk4TWte3Z8WOdbdHXw31igDeIZd9TOcRqYH24RvNfh2JzSRYw4ols6on/h
Pkx765vfmxCsDHSmPdI/ryuKs9/V5QHgFRU7nSanEjlIyyC+EaTnBGxwLaLwNV62cdhw/1ipJGF1
SIu1oQfZaZ7afi37DhuOTehXMUV4CtOZVtOC56FaWLKyu1GdwEv4/x5FMiSXbLmWqCNKnmtS3Ns9
D9tJ3X+ib7UD7HOWJsvdaYTJXk7Fd6cmy57/AlYb1Z7WEbfYSV3mNmdfdCRFF5Edgo0Y+JSbrlza
df5llkb5YdFlQeETvhbdS+lU48VeUtnnMYOloEsExB5qGIIiwwo5wMS+8iHPZkjqgxeckNpqRNKR
T+dgF4gW5V0qwp0uo+qcKB1eKad1XvjJZk6bkix2r3mY2pAP5O95ssDeBLGkO2N+kX1cP6rPKDL0
anff2rZ4OcGGHUPHHn4vB21sj+pgwMlzrs2kfDDxZpyavGDOWo7Uyzz7lAOq8Kyuk897oJfQXtQ0
lhLyB5vK8tZxqstn8GsZfWqEaL0GKgfhQfc7IH+BEan9mSOZXsV65T71E7HyAuvbwaqa4DYUrbVC
sBfuBrrNxPOKP7OuW9/b0YXfk/9zEBcWd2LzSOcf+3NJX0cVf53i92DL4L1P5vksQzzn6jLRyXB0
C/cXxLhwTbq6uMo8oO6tDr3xFvr6FjAIy9CMbO3G0tMzWnRG7EgT/TqhPU+KK+pJ1naY65ZtLrE9
/5wSj9I/TR0c36XnYE/efCpmfQOirIHU02Hplt3cHDTsAfT6rTdDC9sXdRbp5lta+IxwIiQxeegB
zAWVD4SiMMZHvbLqQ0V1n/xHEgtnAbJ+eVFH4F+5axJjGg6ZqrJ5fv9HujAasc+dzSTndjB3qUXs
czLnPwluxLqZxuEjWbsnkLdGfoqRm5FT3pLn6xJ70qt6kLbwaRs7MA4VKfWrCYr5xffFfMWqQW10
UYqauTz1ecW6JCyP9TIv0UAsFv85iRwaQBX1A6o3/PIJbCILtUW/pWRbQ4Vj3IFMu4kcH+JgYjmn
tomm7jdO0RIrSX91obHvRCqM09+XmT8c2QNLE90ngGKVYnI8sd0KTupIveD5TfaBn0EKHdNVkRb9
RpkslL9CuSpM2b0BHRs39z8Z9hbALIVmb6jB6w9QGdkoLQ1O3yLYPQbw0h0yQJJFgRM/b1qHWz1t
Xgure+k8Of9g0wVBYTKsa2D67VVzsMHGPcpa2dfi2trpl6N1yfMcut4ZWNy06gl82tG7G9b6MkOK
Kjl5ovJO03IWLROptEL3mEfOkxGH9XrC6V7eajOEEF4mzoner70xEkngIwr/dlt93m8cLDNk4i2j
fQKveNPUxEPqS+NBXSPWhm6ZDkFdNSOQma+l1oiDHNP+1JmyP7XLizpS17DicS32qD2H+b525a2D
G3hUPYtx6VTMfoS3UjNb8OKc8hdktSjMetXN/DFZ1XRr9T8bXiUvTDg7tUZHZV3RDF5CzJcV/N8X
tZb3XYIq8rE9mYFzsOgqX+6TDM69nY7SiWTzn3oV/CIO3WVEA5+naqZyls6XZZAtM1v+z25wIJx2
sfVK9WHaSMKw94u4yJ/xF687B5OOXmymCBFR4DjZ3vBn8B+mY7/ajfWpnhRavj9EOwXU7DP93NXL
akoDnhNPyGRXjZ7sGwpjtygexC4xYBz7QfDi0+95C8hyInopMJa44OnF8IliDMwu/c7mYTthWFDf
X+ahB+K9Hh+JGHKPfpBYG62y4m/LV+jT/KtAIAINMwCGZEzd0Yzi9o04lKMVpdYG16O5FqzfjG1h
QIyMw+EFuquxz4VefDrMqn6Uz99L3Su2PPyHDlncdmKX/Wy5ZLS5S0TeP0Vt2tQPbEBwIDM+RGlu
UECVEwTBGjPQUhwfJnQdpV8dYmJRkqTZyybCFQGBYV3TnTg6NWXyhF5yH6zSsda+5nr43bdZ9D4R
2AJUA89WN3sWVXQZH9TePBnNgP23Pq1Q2HibhOTTnKccrZ7QdbKI6qBehU7YPpld25xqAGlb7GPF
KjNH6wNqR72hWcfGFUkGEBmyV5qtUkkrcbTHs0vWrv0Of2rcjCzuXplaf7SQf56yTv+0l1V9a2df
WtS3e4PUpBWiuPpU5f6PclkMJTBLuikcPwaPdMFFoItkBNpX5VqwqTLghSxx7yv0dlmm2z05LWYQ
HLIhjHYClcWun0A9N0NlvdU1WGPDHp7Ufwtyurji5uXBMAhJq8XQvMadc+2FeetcyOaRllmsOdzx
E3HSjt1qds2yOV5VtoROvJTtcFKlF3U61Xl86lD/rJghwo0d6DWSfFNfzf5YfYvMMtnJ0DLXQ07U
Wu5qxdUhx1IVnucobS4gZvxbTabFrYjLemcRAfMgxGBAxSF5qMUiy10UdLSmaqvG0EXRoJitLQZB
G08/Sz2roTDpFvaLnyTh8f6dR6EvsaD+9yT2zB/LAZCk+4E+2Mmnk5VHAlu3Zu+Yb3OX58/LmdKw
JvCT9DKKHgOmbmR2bbhvl8FMLWfVtaYjoSrBHqw+6EGWwWOMsM6btGB33yNQEnevZf8KXsS9Gst4
qjYhgdE2+3Qk+m60AuOWDRJQlEDdvAMD4UEU0vpmkzuaDwSkeArnsETw7P+jL/urNDNKkW4SzzNW
ZEe00DoNa5/bU4ZPHuaZbzPIG3CuFoMkyQ1Z+qyu4ZkDoZN2eGDEFD9Sd3nOrZ4A20CnnOBWM5RO
kUKss8dNmoruNvjo9aUX9/ejZjlKA8GEKXvxTo7ANadj/cbQ1u2nakoIR8Apdv/70y/44c4kwi6y
bseuEM11RUVLE9F3Pk7ajkpLvTGFmR6DiXxl3S68K/2Nh9G1LFwBiXhUR8kMB6WY6Q8t1wE9lHt3
zM36i2hSqif0KNiTPqsmfyKqU1uDI9U1pEFKtgcEFylfKbVLY6B4cYBtrVhz+quMBcjOdez2WWYw
m0ph6wiyWDXUxfCz6AWOqsawtw0rPezh3bguhgCBK0gNoAdVdwqTFPwivaStL/GfR9g6rIeP+2dg
Yd3b/a06MFK762mSJUTz12SGzJCQkbQbDK1n1VEB2dJgBUVLMRJOprmJsqR4VEf4iYrH0ZN7WDRL
LBWCBNoa086qiDvxyGZydljljIsaczJ6FtKPjTNSr4MqEqjagHShXSU2gXW9P+/aDgBOs9wzQgj7
aCTaT7c1nV+e9tA2dvOL5T1uV7yYq0BLk01YoVu3DJpDntO7oD0s+2WyCfO7/6KUUmiuFPPO1HPv
DK/Jhc6AJvHBrX3QCnopSWGSOzWMNLBY7ndGoVRQjbCaB4tmyX2zGeRWtSUyIqYazdhaRHVBFgXV
ZeW8HTS6OGTPjpdw0eFawhugay+dq9Hg2+gMG9DggaQrPV3qOJCsYuQ7DlktbEn3TRsT07WI1dYL
SfBgx/WHnw46nF802KoTTFoCj39MUuDfkknrGiGyV5wcklVzk5Faey82+ZF3nZrIPsRTVF47GTeH
USs3fm5+kuy0GKa0CTpucC31tr8w8hLepHQtPFoPeP7x9i4uVkdawYb5tdiGCTSNKivzlXJWmDa9
ItRMBvVij71iMlo3dUTy0wQuSKDx9Os/vejNN31KzQu7oz80S+Pz/e/V1q8Unfp9Qs/laUI4vnTt
7F9Eusk/97+bXn6bjc75JfKe7YA+UMagJOO7YE8c4ed7pZ5jN5LvRxcBrzrFhLa9t9D1jgFsUaCr
j9ZmkbsyOrM9j6VcjhZP3zBPHoydjkVK62srvZ3/pLWOus8pmvPA3n9VdtX0nVHnwx9dWLVN0q1T
QKIPjNwkiclYPpNTPt7KLNtEtTSv946hA46bO18/R2Fk0G+HOFH22nhKqq8ksJ9BlvUfRcruVwtL
aP89/eAioHrV0VukLm7X/lGQHT2gwBuaI5qRXVW0I4nPPJf39tIY4N1qaxzaQF7O6iispvYcLdfm
5VpIyuE/76Z+sLp3XIzZQdG2/E5+amzLPqFVOmE1FKWo9h1Wy+tAy3KTVbXLPAUeKWg151tmja+i
GPU/pv8qq0x7yeiir6RG87Qzsw8rDxl/1DMQhePZUDcRPpQe64jDviHwLCA6U7CLYpDeYnFK22Uu
ztQsSdpwEJfUWcuQovYOR1Ip2nM8Wc25+r9HZW/qhy4YdkX1XC0ipzlyMMsZz+0y3LSjVCfqHa8H
M+rMpBxpRZHvhMXpX9sdqSYDUsVFLkQsQPrkZCBHo6keN6LWu/e6B9RkG5G1S7qof4/1ul9Frk87
dXlXQkd9qMK5vQAt7d4TIa9jFnmPENRspIS+ubLp+K+Il2kuWuaNuPPSP3oY2+/csdxt+IO3hjTZ
6/X9vAGn6L9XdfdaZJNz1pnLt4K4V1MixuNg0CF4QIjaAHf0aRJKf2+wxHoeTMq0rqzJieSsHfRh
X4bezhzzr79CEi2gcRE30RcZI+1TVaUoUHSzomIZf7SCLL0w9QkjNOz4CrKvOWIvhEjfBD/MpG9B
JYDqzHTL+6qghEAjCX5Hqb8bTaQLi/SP9BO6XXNeny2rz7ZWKH6VgU2kZtgQnbLUIceU3Zdm1dam
SmbjgD/xl/qX4/LPQd78uOtX4qlEk1eVnrHVMjCTZJ2LlTZb4UW9eDKKLlMN7ssZg4SQu9h8NAFq
UoaiIefl880ZInHVaueN9QKmm0VtQ5yh1fTBVY2XcU5KvR10+srKMRfAIAX+DVT9RVmtMuS62UxF
rEtFfivHkcjHgU1CWFs53ul0Orq0DR+kX6PibNcTqSiPTtDPK8905DZtCOR+qA3kPyJ3wZo6DBeQ
xIf7DX+/sY1Nqs/kejDIPyTsiNKLl+bQTwuJUcNFuxpjZ30T3Vyj7yTTGIUEuSxheB602l3Dy5vX
fZrToFnmmzbVHutY9k++BA9BHk+5TBfVCeKfXA9hSQdicm953qSv6nq2XM+1qT8UoeECfo5nVv59
dLANKV4txPHtMMZfOOuhigr3BOB0ozqhcVDSQy2Rky9r6LzQXka1qb5vgkoenLNhWB129OLdwy4I
gOdfL1kv//1UvTGVVvpg5+gkCwxjaxmn+c+2fygjlMRTNaOKvCvinMH0V32SUOtDNrifCpCYMepI
ZsaSQqjJLb1IDe7D/GivehCGRzW4qmF2eHHtGQJcGQUY/tto2+vBPwbcRTq5p9JEACR0nn2WBHiy
g56yUhFDxHPM/qIGj7+n6l10qv+8a04ED5l9RH/XAD5pxuFHF1T5talEQvBKH37EAYEvfZW3oFV5
t88gbWrD6a6m1srO2Mu6U2LbkDAYa+JH8UMeXWmf7dJub0ZV/oGbBT090cSWAjYSgmVF/rfMYTNZ
PFitOey92rG3FIH8FbIT/Qk8HptyymvqbODMXIpk6oxy3t6ncWEk3dnX0vLKuiY61E1ePiTpZJ1M
v8/WakIQNvXVUBtf1HVabdm6KnX3ZNqTSQ2rqJ/Y/d8sEVcfAKWm4xBNOtmgnCYtTf7EbddCOmid
ClN3ST4a+dn5gWfSoa88QfQ2QpxbvRGEu8z3H9ylzI3St0W/xEhS12Xz6AlDfxgzAXa70RqHMBnM
Y4wKrKZSK9W2dd3lDzXCnIEtBBNIVbxEUdsTUxMCOayb6CWfuuJQUkzlMQ9e42oKzoxvEdRU8LnC
Kp5JJ4yOUP6aozoC31Y41XRDHE2jeRESallJ2gMj4NVwE/cmgZGCo5fOq3DqEzRC64NQgW8tkMvH
ysw9VFThOuT+PFVRLldd4jZny8gdcie88iOuR28blyzaVJdDKzFshHlPF9MsjH2RxO3Oiyx+O+QG
2O6JJlB7NaTHPV20mha3YGZRpcrOi+WB3W3AB1IFJ2epeqtT9YKJ58F9J9YMoxhJfP96SuyhzbbN
xEKDffOPstJ01uyVOPolE4smR+vhPjMFqZddC8+uT2lR2zyZKBdzFse2H1/0WB6JHfyZL1OJ1ZKZ
gXe4Wotk/GwXXzAb/R82wOPd/Vb/ZwnTUDAMln2NUtcKty72Whr1D2ln//z/exf+G+cC8HmbAqcJ
7I8t0H8gWlBYadTtqK20xQsBPeXub4s4bpdpyE0eVWldaIDVBdrhVaA3FGHY0Kq+geog/EcvwfKL
eXv3RjcR8Q6xCGivDW20J1H+T9Xp5VWpzdT1u+5sTM4EehjHCl+du55nWDcjC7meYvwV7GJm5+kr
lH5Ysm6GSdaKUb5NpbepXAbnjjCm1yoOp6Od+OwLl3elBF482sfZdoZLbc7jkW3WTu0wvMLyaLsW
0YwaMW5I1EV1CPSUOaAVtA0qrDN0GIx94jO4wwZnhWuV41sB9d5tvXZ3t0Yi9r2OQT8E2zqY0eEH
LBlru4RNblNPUr45N+yH/8FxI/T/NJv4OteE4VqG7vi2UKb2nz+e4yJs//f/Mv5Lb8rUsRyrOWrU
SHboDTFHBIkgkrqcL/FQkxRTzDNB3X18Dmuyr4FPGAflUvYg2R2aqShXuXOsW+OpXgpHoo+za1p1
X+qsL0R61bzhq0iCVxSO5bdWP8x9zFjNQVo308+ycz/aZKgeQ1Qbp5hVHU1+Ea0QiMdbYrgfosz0
XmykPse5Hn9oOMMBMoX6sY4siBEj9W0gvgigvO3Yp+MhDptp4/bJ84T96ayTU6xG5NZw2aq2rb3X
PaO6TfmM8Bx9TOuZ9kGJ3qRs/H3hVzUpG5Z7HG2bAsccLIKB8omww+I16Qn8M51QPwgzKV6N1E5X
vWnJp554nU3TVz2rVVTLKXaIi+1DC0Zw1V5zImBejXJmofsjIDr0mTYM7oAEh80wGc+L6ojGKbof
xrrmibntJ27S6gW9tI4S0m1ekNwTdIHX9FR5fgK9VRjn3g6cY2GYL0ZeF4/tZFmXGRqhx/h1IW90
MS4VpbZFubfkzTCtNW7iw22I0CzOtIOGMTgnptOc6aoshdIWVrewAKQadv6o1F2AWVj24uCmphQB
/vchrxOHVF5YPzCM+f70mdup/zDjvLnAlm7ohKYEtGmzBt/D38JTGg8mYuJN3LsQp82c5krXdzRc
HCs4DYTmsLnlrwBgI78U5qDv7kf6IhwsTPTqflKmex/33S4XpCINMp0uTe5994u2uZCKCQTLQQd7
uZ8TG3fKTZAyyyX1Yt6/ZLxoVSPOqovZxONurPvxmOTTn6WhdXLnUocQm+7Vx1KUnb0tHahL4UBo
akhI30ups0sZPfvrXunJY58tdNthKRnh/pchhZ5OaL+DKnmPvFpAvUm1hzQNo4ND8+IC9uTdReL7
SyM+DMFTCleIrIiOOIWHFiRIZjr978Bk0vemGnFPizEAYNdHo2n1qsA+vQcp/X1Kk/hkJ21Mv4Uj
My5ocgTufl5ENtYwIbdZNDde6YKsVjWTuvL7HYlB3+zYmfdROlXWOupsQSLW0kArbEQwvajD1ViO
+Yb+Fra40LAhg84SuBGD4x4/2bBWa091KnqnX/eQsa6xLb6J2qfG3HnTw2BN/kHX82EDvy7cjOWg
X+IuuaiKmXoxiwDegh77tL/ztyRM8p+TPFZkWXyR7u0HVnJirx29VLjqjiNe8geyTxgqzVb/7maO
tZ4D3T7pcN2gvObfAP9LuhvUuKdGirXRd/vOthq0XfFP1TJtwblsHehQulZDWw3T1TRqPmOMnf8f
ws5jyW0ki6JfhAi4hNnSe7KMym0QKhl47/H1c5DUjLo1Ed0bBEDKVJFAmvfuPffUkAqGdBvtU2eX
XzzLqzYimpxDa0flDp2TxoNKR4ZG13lQ02JL5MeE3Cpyl0rl1wfpQErrdk9aavTUw99f624VkNyq
53tksRFK2+pZGvc169oFiHUlBEMeUiV4r0LHBfbZ3ViAoDpuGsT+85nfwqhslca+BFbzaFpGf9Wk
4cfpHvtc7bA5IadPcdNtqcW7sPMH40QJ1lnzPwfPha0TlWkibruX25R4qEAWs64iS/4zJCh4SXlZ
XLsc1YQ2xY+aRbXAG5GoyCV3g5n8ftn3kb667839cSrAV7P9o2LAoJJMdBOotAHOxMnUU3LcQfJM
Tk7b7zPcuIj0uAmLTJlOF5Bg6gnQG0ASqWbT/WRaye6ClbN40ZqxvAO/bFrti9ZMkPhBzLYwG888
ix/JjDFQa8J8nPuufaznj5JYGmZmEHjctG0C0Tj2SroRGCsK3HvbQUBHqychjk7df5CtVUPd+E4+
hL9Mhxblb5Kauzm1574+Mpo+eWdREizHWaHB14J1bG61yAOqQeoycLvQZ/X9os0T9dpETXylxYfZ
Q3atCBMrjC67BfPIWdCXOxBE+u6rbbMPFOcT8R01v/kgV/2tS2gzXfF6E3mwfYSfudsopfWqmCF+
NYVSQ+ajBP7npZmm/j/ZAFM24AlcpY4Jn+sP67tNQ2Ts26DcBkgw193s2hyMzDqZqfUhp7+o8vD1
kOa3MBES4qFpVHXh9fq4k8qaFtg2eKep3+gUo4BqU/JWHbPfCYvcLzm01tXMMgCsgngdePcUglMk
lnBCE87ZNL8maVpZM4LkDSr7QhzGopw/O8PJq2uZuONarpyM8puogzcJNQAveYYNDzMo9Hzc1ogU
zAimx7zXQdQ4+Wd54NHo2YmXw1Ilqm52BBbvhoGwD5HUuEK9WqyqSRgXKg+U3ilUP7CaIQO5Qzon
sBUAGyGBc3Lds2PF5mJC6rRAfzduCrt0Ltl8wKaWxfrXqCw3dlkXpyQq1eO92jaELUb9uVCewqJf
Go7lb9SanrXQEm1557/o4+q+bTfYhC6F5+GBjeboG9pcEV3ZFaUFE5e6t5wc/OELlwwmxDn0WoLe
1C4otVZa4DxFZJM8+8y8qxLgx8WLKvswwfxfRSb0AX3Kw5WUJUsxMmL19F8YJvhy/2ZQnm3aDjx8
ysk6Aeg2JIW/QzIinWIFGN2cuSVoiZrS/U012HyCoMkf5aFqpp/EnTB7wc5bNIr6XQECDXoga+8G
jUjYxsNE09b3g4N/tAG3XeRSvsPOvZZjvV53zaZumq9TGZC1RzJ2iTz0JPkINO+SRa405Y4iqANu
scxIxm7GbjP02DxMG3JLO/t2W5TUv+hEhBMs5VpJemjlmZ4TsmQ6xGPlcKrzssM10vvGuzyLxtZ4
D0r2KUPVncQ8JAwa0aNDFb5J5CK5ZSZZyc4crFbdB7K0KcKF4iDGkM4DApO9DdWINzmDxmUdIomm
gza/pPWgGDMUspuEFv+5zwK6FZp1c+wkhMrtZxdW0uGKEAN1LYt1BkXU0+ARb+ZR51sOhE49V0aT
XTy7fJZX8qBS9lXK4clPrJqAZs3bKjQcVxn75KespxB/bwQZOMwYJLtZpuWSGe3Z2B+d+LXMB5iT
rXPAxOWtsW9c3dZ23ijTEtEwDvl1dGDVdTryDnA8n6FTpWeofirwHM7kIq7PdyHVSJZT4BOcQH1W
J8O52YizmazrTR7iuIbBkV+MqQ9PoUHenKxleJmKr9WHLCMv8WDtcI6esaTZnzVBORHM43+hilp/
v5Xx2ttYAYTQ7HloZDH2h9de62qbBLQsO1hen5+KEsgJHvSFYzT1TW/R2S46N6W4mA+afcS3GpxZ
Bc+r3TYFSomvN/HL9SiRZm2C28ZSkBeMUs2WBsVIUbPBGJIje0ld+2TN8t4hJsh6DGD2DSmgQp0h
a1s1hKh21TAShDKbrubLZr4MTJppqiKqtVo6rN6qMXyUZwSKhY91mNVLTQtuReEnW1lecRAP3dQp
WBMxOK7vO0raz+ayDYv61Du+ecktrIF6LFzcRhhGk6kmYl1xnxK7aBnrU/r3PTsJHwoYnm49IICc
3OFmfpxokCn8emP/L2OKmCsDv3Ed8/dggBcDnabDkJzLB38fUixBL8xAhkVWM7oO+qkvvZ6bP039
ADKVkq7l5GfITPFXKuh8yg4zvmMTAVd3oNQ8QQmHaOqlG5YgqApnJZ/91CdrtILKcR4jN4XUkq+k
qNkZ4o8sSQPMimjaTZjte6wP0Kf0Sij7kdGg0dr8DX+buvPbLt/Yuhg+5tc93A7EoY1IHSoElfMu
zrMz40xqz0/Z//jflQJlfIkJsD5U/USqcceaX26a5aErmw0DUPevk/z/ATQcUzVn/iZ5etRhJMTt
L7t5M/T9vJkqUIVp663msvaJSX8R2o19Nii/nLX5IM/kawM1OBZn7ELYuSueeO/o8F/kzr1GBFvl
ZXRM2HH2tW89EWIMk6/qhi2gX/FUouA5uuRFLXp6MqsCJZO5CwAsrqbGwRXkE0BFgQ7JC6LfhU+4
fV77/z1zUiJ6qo6EgBQSxUDrrWMBt7arad7e1A+TcMxjLsR07jObojQQrH6uIcszIJHTInYg06vA
VosmFVvFqvNXUJvsMluyLqohI42aADyrCVLim22wckmFhqBxlqPn+JfMJGIVcBv5UAm5KKah0Zdx
0i9q14nP+aSni7SbvAJJfdFf66ntHovJL25RMX1Lm0Q5oRClLow4b2clAnv+XLF01bd87MP3KDHY
OkHBrxO2RB7UpyfWZJSM9RQNpxDE9wmHgWaGnblReqwVO9v2VV8vraEwjlVvf5H6HUEm2kJoaLHl
s021cTGSEfzqTeYew+TwJdCj8hAQOr+mMegs/m3N+Mft5OqGbYBjEVioDLxCzjx6/uV26kdr0gT2
sgPwv+AaFxZcf7dw+ZqIX55lZfE5N5Qvjasg90FFuURwNH4EBduYqGrV2xiTnEMdECZk2t5aI6+W
uN+Db171LaXTvVQbzdmNaYgRa3LzQ1a5H1rVjDcs5OMNjZKGdmOe2SlH0P5sTlGeZq9+R+0Qlam2
xxB7jhnbDh5uYQw5DsUqq/oekWHhakVxCIcmf6idkum49MmqqLR+G6HfJDLWvXgF69l8NJ6Q7laP
Q67YF3swWoyeWDPjMQ5XQJf7feeapOhQ7t4O6hgsCcV6NZuCUJTJI1uqEjwB3IPqQOlIc8p6WTgO
mV2jkt41QOM4Fucpaa9Ux/fFZKlfnFFkByxN4X2lO78+osOqFPNbxTqHBWnzHcvWpTYa98mx+SjR
l4IGjw0dqABz8aIvsKMYGmX82dcUUw/7dCrsLIGqvLP+T1HOqf3eUbp66SdA0psKj2QLNeAcFoBL
7i1/EcTF/u5Td1QCeIh8IS1Q/dbIXTcuuu95TfzDP99R4v9uKIYmmDZCNZCLMD79Md36FSgNO8X5
abCsbp4iRevY4DniKOa9PrwD4jwrsYY/0ZJmMi995XWnzPUAA72ZcXdx2ms96p1rXMebSqudoxsn
LOM7Mi49L/sM8iB/zgbGbC33ftAsRHygDt9s3TIXXeWMt2aM1zzSDONq0T2BN/XJ8kNGSCsMr3r6
QVYd6h+RqcdBpfwzGPGjYnnKF6urV7If6jXkbK56YAnYUspkK/fP1QiXoIsVbkyexb4y3J0c7QM7
cWgoM+vLy4S2/bV8/edPVn5yvydQm3nTcvCVwVO1oTKS/Pr3R1VMRuGa6DsO961yXAl9WaKZfPW9
7s3NZ/cYfSxUBu3HfQEYF9PSL1BSONFozY6MX2dmIR4CL3wtpMqrTIx45aj0lhXx0+mq5CACvb62
wAMXQYpFa36ecquD6+ujj7mfYd1c+oEarwI1t+JzS5osye15uAYYo36IwVs0c7uCSDzkkqVTXpsu
sY8agX4No+5CsVC5Lqd8wsAIuWAQBtZ70yDdmwMLIvPk6T5oaMP1V0k0wrzv51W3lTynVjbM/avm
0RhG9QzS4Sx78/iGV7jkEspD7Ks06nzHwcePQFupWEwOoaDVaMcPYJedna5nwa4mem2X41Cjmk+f
XB6KLvlJlkm3BwQ659imxS62ovo6NMRi8su/VErun4JEA9hLq2qj+hjf8yamhiga5WjHxYtKYWyd
urXxksbKrhdZiY/C7ReWTRlVVNw1QgNmqoA8PrVVFaywiLtf//lOgdP5x1rLpYtqWS4eZYOYCVf9
g+tr+Co1a5yKB22UOi9jfBzbeK3Nysaqi9jRi+x4H1LxOb5Ejah3ZZyuPCulrFGE735cvw9j7n/O
Jz7z77pK9Gol9zFZk4KqTPNglQ6GtqX3j05mRq3lvTmcFBeKp5fWx4Fv+qprCNDxoSnrrlRthJxk
kKmt6z/icSt2pUYUVUO4Exp3U1kmhAH6psEmUqcGmA1UY3L+r62givlatL266GzHYk9Osy8QGjt+
pANTj3QZ/d1ucoX7kis/orlMNDnilsdAvrzS9J+QtpAZPgtoa/HK0qKnAdIb+wqeKdm/Fh5ztQzf
YnZlWJeLk7AIc+3GoL20Q/SB82nYG0bpbNid0XTMSxsZMDegvO/c4avQTEGhcBLPA451H4zXIteP
uWqQu9cqjzFGeRzb6htE+mZHuvnSHb9EGnQN/tgIB1f0ynqo2kclQmNjFJi4WhXqX1tTL7xX1San
VtaT5U03VfG/+qoyvgUDqAgWxY+5XvovduE8yP7g0D+rWCEjb1JvobCSC9kcwVJCQUaW3BSliT8u
2vBKUMF/7/o6i9pjZNUnh73D+S6FqtRgWtObmhYK9uSbMop3ieroXCffeUFTMB9O5AdbTr+0pA1F
2lJSDKIntfzEzSL2sj6jdP0681JlQ7csvoQB2R6/z/qpS5ajTeCANKaMc+HHppv1L6sc6+9gY2CQ
PAc6FQHL0CybwswfixwLgUPhW+5ArcEc7+CKgtADwnvabNsiKNpQ04XvkIRP4+SWNz0vxYvV77Dc
+S8C3zbWMeuYdYZ4yft0/mocgMjzpa6n485PJyojRbzPa7d97WcR4RwlgQ7kYtA2erdHG8M3RrUH
3PTNdlLnNCgPVXY5a67tuexAMahZmp9jKayrleq3atZd/e9Kbjz+dzWU9Xvn+80tjeg5AnSo1v7M
ajF0tv6xlv7kseiPA85nxibDOqGcnWApBymtCr0El15hBiwpzohBdZb49CwEurR7dPRjnyLt0ICO
47/swmXt8ffkJb8CQG+6aemMSvQe/lgWeH1mtV2Knphq7g+5y5YHJ6uCszwDCbtxWSuGmWVTvCah
29OgUMZq90h6abfolTT6nmrgaKl4fIw2DrmgsZpz1oWwwGE4r3wcwswpcbRAzNWRUy7GCg6Q5R97
FD/uTGiLM50doh60d+mNGXsvaHTsi5Svg+kje8KyMZ26VLt7QWwU5CszGK1g4dBD6Sm3WBB+8jLW
Hsv5oOsd4EDIKxsfu2i6HMKXRoj2AcokLcCqjHZYlMgWz/pm+c9j/P8N8Y5wiI0F9aRapmmpkoP6
l4V7W9JRCy3kRqIzrcvdTlU5WyM1gpvZ6rV+NbUx3t4LvaERIpAZojc5tcO6ZjOnmMMq6RH238ub
ZRExN0mbcUoA4vEOQLun5AisCotWK79pBGHsZJ3M1xXMfug85MhfwVc8jMRtiM51V73c9YhWy9c9
xMs4mh6lBGyw0SDi8hl3UZOIp4wub9zb6YZ2er2OUyt/LQYM/RQU80M4X2rE39p179wId7Se/vkD
pJL5fxUJSkM26yrD0YEwOeYfpOYZJmcZg6busduGh3CK68dhitZWSDi1kVXFJjfq4CgP+pAQwi7T
hrwQR0PfZiP1MwiGcrrJqGwsmyrSgfESKuqIut8kVlq950SgGbMlzUrDYmWDvzmRTBHf3LI5V3ni
W2+Odk0De+AeZRdQwqIdPB6Ku7FR2hn5wSnDGt53N7SBOWFDhoGeXgdlYA89pGRQlw6tkvtW89cW
3RoJDx/cE+wE78dQBntm/unD8FBoyNVxrpn2JiEQuplihLlSd97iNdvIaxdL4car63Zh9BnTfFhq
4tg2UUHMaoyWO8zZzShEM9SAdumuU+KTlxjt/e2k1AOrI9da0Y8t4VkVe6LzhmcN7d95qtR4WU9q
8W6lNQtAICYntLjR/n6fOV6eLFStDb8GHrq9WbpGo6Rdgh454EkUjAuDmLayqJPaQ76JWxUM/2xx
l6+5Ep0EIBc6qDbeEsPxnwJTeAuzq6K91MRXgdqcbUV9iKRbqhTa396t8uAssjlrV6mcW24JdDmK
5azrSCuOeOP0GJSFpq1TM8j2E/rjLWVE91EmkBRIkl/uvwgouQ+8SumO+jcpwAzKuzw2zfVUIRgv
4p7WCP6FvrEpd8wwYHmQr+dJTdTkf1/ysvpUFiWR64kDgz8zMDz5+KSWdyZNk3mgjHFubJ3J/lkV
CSosja0misPpECMGYDc1nO9PstmU22hu6DcsiQF7u+5G3rok3j6Z5ujsw2FkSSJXeJTVft3sqoYP
o8jFozMzJHI7sb8L8zpGCZjEJAcZNRLFjeYiPzRJTMSPo7UPZu+25xzG3lI6veQbqhYHB6M0h5ut
K/bJLXs8C1Hec7frSK2la7hzYAiltUqnoRJPUWuxpVJSRqr5coiBVIWm2FbRYK3uNwNhqmjfLMjG
FHn9dTh4bJ1N0eNktzE++M/sl0X3GNDzQdrpxyS5LgjpXDGHR99dv91VxW4otPBJckUbFFlL9HrO
Tt7MKADGFab8I+AM+JEBW0nape1TZxv+QngE+PpO4w9f6sTbdNaYwRVwvVdDH/fUqLCrqfTgu+pc
JGSfuQYjHk9ihyd9YSCM+qLG+bhWi9HfoM1+k23jCvciZY7iQ16pUFR3URkLMskrZTeVZLfFgYhe
RqVkK6fkWJ/S6ai2sbsfoZYthaLED2NICtS8ipIuBC/r/LPq/iD5enf/YY2KzBWv4/9mXmzeZ78N
EZ/VyacTP3zR1UGFiIxARf4IoWoVjPpqs9fjiqBLVtEbURf1g3zDaGtcwfMfBtYFdrebkq0oxvFS
Otl4wf6GGjYcKkTr7oA3v0utFa39M8it6uCDllpq2JDOki3ghZ15kqLbpnopefJYe1nWpRU/irw/
y26zPMhmszyTWghismC8VpeI359Sgt+t7n4OQijY3FA2h050FzbomFge56tqLoLKK3VUVtIsoblE
fs3v9YwFS2Qw3pZaBHSD+YDrlIVE7DbOMfLWTLeLzqLsqEGt32V+HtPY2dZ6JI6ja37I0n81Ezy0
ieUU8IM8jZrnCbPxcqAb/Jzr1Nyn+WyYX5Pv+kXxM0b5fe1GvXwCRrGU9jOvLcsnfSyXAg+PonTO
TY5eLfh3ABFgjS2Wn4tSFmT90TYw7iIGXqhWW23R1ZKBMAIw6tUEm8MQl1tJzyj0WtDPj8/SCEVt
tz2b9CTl0CkPCv7uRVN6yro023CPIvbx91ikjkl5rEf7L8MTAgbKWC3F3Uvi+vVW2BrqBrdC2a7X
94/x/gnKD3Ps4Q3ZfFfTPSKCW6skEmmqrzV70uN9dm2o8yyrGTRUuTyYCH0fGmpNT6qIt/Jl29MK
9J6eckoMXzmhgqGjN6nDdUzAEUkxhZ2oP/SG/Am3mM5REiVnrQi6dQ3SbdVKTiVdq8T0dEaftsR6
opevto0zmdHRmGqEG55B5zaEnSfzFCyAL8sUGc3JpTvADEeRKUX/vwZMkuyJCgvOtV5/QtNi9g6t
/LnqAYv1lUIaVlkNp9EO9LUj4unhrnHE/Xmr3VC59I3fbgTcjgtmbTQXmXqVws/QEf7RD9CMDfgz
b3k480LnM5qN/f1MvgYG7de7Q2v7cC9VY/X7D8uzIUwdKHEdCbVGsBwcNXhrEP3uQjScG9mIR3O2
ZDNpbxp6QvE5xSNyrYq1HALkYGCkg3/t4LN67U7VS/UsRxiCTfNLkNrn3KqCDfRm+jOt6hx/nw0T
RMUo78atXQ7NWlePTjn297+t6bWyuc+VSZAiybFN/1wHjFd6RZizJwxzSYkj3GEk/SExZaE9+A+5
8h0fGI49o8AvV4+dj5ECcl9v9pR/yMhtFH8lx77fP6PPHIrIscRc3Sm7sGgsSC02xE+kQ+/VMNwX
SSVYdtc6S6hvi7blatjW1XM9aysshdDVub4B4SbfRhEuBXkpDwO9j3Vnj/VZECg/GclbRPPm6NUO
hhyKW9BzgQHIXy/WwuDcQPbcW4yB8iXNIxlArpbzCRWZXxXKWq1t/UqJUVmDqEVFGf7aIc57xbBq
2W3W29QCT9nCgn1iwjlaRTG+sQxTNuY8w6qx8dQAsMdK3jovKo/5oQAM+Ct86C4cogbULOUwIA+p
y6CsD8XpPjJ4CGuAbjwkSU96wUjVdGS0YeYJdlmhfJUfcAj3ZGMr9bxpENQZPnWTqkcx4EC0sBks
hyJVQZiOX+W3R1m0eayIAloBnC2Y19vmrEbVN/l79nrCbmUK/U0N93r7S9pkhMlZ/k9OWp2D0okO
+PaQhoET3ZmRbSOLOtzZz04dbC3gD6twAqvJJL0ImsElDMYwlvI2zryEGcqq3rtKW5eZl+3VEqyh
2fTjS+JH1xKt0Q6LNPDgeY3tAYBVyxo/GnqpS6aKNylmS/P660Do76HUQcLgvQSDhmMjyhvtqeJK
biLDINCechJzZm35HhyQxnrXNp/GqH70AHKcpSvZL4uZUE7f39fNR0Nu10JPEZu73t5qMIFogsJJ
5D8XaYn1AFUm95NS7+93YmmdI9VFWTyGH6k7LnPmhA/WpylcYW06Kkadb7LYRdg0H5x2VLHAzZd+
or6iXAHTjsSA8W+WIwO8I1WnSOfSdqW/Z1p6TTPT+FknNYTBwfgWFFG36MhweNComy+yZlr2ThM6
26mxUXtkKZGQnXAxfmJ3b5QpOXlaBRupCAA5QI1binmJLvliCfsrMrYA9tror/Jk6et2c5LqGanG
YkmFasAz+9WvbC96tKSyV2SxqTi6ckis+Yq2dbXuCgTqu1IpPlnkCahtDAZSIpZDMFo5RBkcSLqH
WRaQMy7JIWz4qG8Z3jlOPcR/hinOXUZi01xrASjhH1LT35SQUI4h6d0LCeOSuC5WjpdRflQRm7a5
f0QrwvDgcOB6ntM48Pgs4sQfl8NdF2C0CkZhG5mlpr6mSlZh47bjlbxDRG3ouzycPvBjtEtPp60k
PZMzOrAlru7Z4G5c+k1IQvuQJlvHEDZMPTO+n/VhC7hb+v8G4vyW6OzZiLFFOFdG/WJgSKmWUJLP
wKLvdMSEAsKtRbe7bvvcPJo4FK6uUj3c3/W6qD04QY0VyhunXzRv/HjBwsSYtTHDdjx20AyOgdF1
s2/3Jq9+v/770hkb1GWT6q8bnI+zW3o+SvCJ7xjqscqWsCYJEKxZ5SDR+u+bonC944B3+05KGbsy
3YQdwzqK5/HiEOxNE/UiD7WFvmtBEbEBLKM32/s11YS9BxLx3OTlU9ko4ijVURLfiAjlyfJH66iM
qXWL8x1qT3M/5hYVhzmANwi9TUGG24t8HZ5etkQi8lE6QkHnqIzP9LLOlSoe0TvV+9/3sTHf0dDq
WMURtJQVTgwSc84ypN68g1GaPjjVVLHI7ZuvVY/eS0b6Tpl/C0ZyYtc0iaGd3zySF2/uJIYbag/s
OMqeMtm0CWYTcZHozLDzmayOWhFpkfLdlmrXXi3qwHoDwLEZdEDlk1H2xzTLnaeRRaoUtNReflTx
Pl28zDuhDKb9pmjcekFslZ8yaa/q1Z18KkdWheMi9VOW+WVVrIaBrxw6F+KJv7yVdn1B+Y0X1Wpi
uizcdtnZdn5W6oRUu1krUYwmZdUq8w4h499TEos9lCLnYpYZY12tudAeeAjvJJ+pRMYZjsO0DrAd
RkXfnazENputaPeW66ZnPOP2OVXEg1JFxUPIpnaosvJL2CNNkE8ALuhkEw1VT2XXIQJi3jj/Jur8
fuP3a3VpP7bkTe2DGaKguRBqyVo5QM1vKcDM/5+Y43x0x+4X41g++lHTEKr6v2/J8VVMEvFBfmeJ
1423kM3oyYiaK31RsGN9eZVjBsJhfWubLSt+ifgbA3vbAZK/MgGGsA2EvqvGUUPbTQtU1gtlWXHE
z41cUGgH+ZpuAlNX3QjlGuVGWqjuMR7FN4rd1dIGV0VjOYefmVHSDTVdXctLx65g+aoZGV/zuzjE
oiths9cg1jTWpuhU0p69JiqFn52hE4La6t6DPCB5IbF8uAXzK1RA/XMYDhejd6xoqSmWhcC/VDcr
0amQD+7jeeF9qXQiMjfuHAbgWWq0dLSIpINZCJW0qDhVT5T3y7hwuod8iBa/PqGpvt2fizSFo25O
/tfGVct76p3Z2x9FbT2j85h9N17qlS/EKOCt0tW3GnrZ/W92QeOuJbTKwRaxFs4EUGwWWMlLpvN2
K7CDHaeo9Xe+2R0DWF5n6VAyKj07WcP4Ii1MZLb0G9hq7eIvN78WvFTjVK2CckAjP2/tSqGLc5hV
V7rFKLMBdN/vZXlby4OiFGscdW+aZnQ7+Xeouk/A4dqfquKMW31sewLyyLxrV8hQo33hIWkOI7d8
KRkRAOMYi19zHzwO4pOALvm+Z0ORU94R7ANBka+RzGgv237S1+zvi4WA4LtPTr+hSuFkZQ/JSWKO
5KtF2mUP40EiljKjWXtGEp681PkiPy9La5xDXvf2UqG2+xIOyTOVOOs7fKdTBCb1i6n6qwnTFE5P
29sZU2i8NqVx14NI1iwJdnAJ5eiSuWSVSnWqORcM5FkZKMWywnVQD159MfM0XsrAg9ANV47Z4ovu
Kr7AeVzNnNRZh9No3u+xwAUkZrM+wRxQt1vXbsgzn7t88+RfiHRctTUaOtr+s0KAdsfB8tPXqmMv
ofSvaHrSkx+4+X114FVAt7ysOHQTqo+/D7FysA1qhKJZnaw0z67WBa4xxJnA5Nv6WA3h9BpXAxHU
uXPxrAbKfcTj2yVDt3F7l4V+B8vJY4uyCHolZO/PLDzfjb5I0LfItNKs7pSD4wwPlWcHp/s/QImN
Na3vPlMzNs9FY/ww6U3sfD6kbeZM4gEnpLyVBuqvO8UvTRw1ZAqXmKzmF0y62Yus3ymA/34EfrmU
bWt5aAVWoPsyRclEs5P3qFwJEe+YrgaQObNSUNneC8hsuLMDyt/oX3pwKC7/6EmjKQanoSNOpwdk
Gfof1XbfFYUT9qaxn5LI/YwfOyX/ANyDrZ9sx1MH/WJjAL5YWLT7U+IUCOrtsLmz1D/7PU0bumQ6
QIpCbyIKUrDnw6piIM2scZe73LaxnaR71S/Oepd3N/kStcBio4nyvR6hjyh94ty6TtVo4ozup4FQ
S/6rWj74JxvUjyLylmQvFl6yUW7NbeBMNdeAi1qqHg2tnr6scCBzd2Z2Q2J8GQiYdXYBrpUldGXv
ZHpLoyX+0i5UjPCZmG6xV3ztSkeDmGZA++sTlNJWsI9U354X1ektz8yd2rbRTyYVTqxhR1XaWfOX
m0OmKMNWmftHsrwU5CZUZavcy/0tJsOF7dCZoNMd458zGKCNoNpY4DEXNPzGZ69qnrFJBp8KCUyL
xswsHjPsa3rqQ9uz/TnAFplqUkwaumpAPNhnIfn1yGF9e0ZQzeFhWVfcxibFGjMqp6xPn40AxzMJ
Y4+t4o5X/MYB6ep0FCKDYNtZvHigQmk+NU3TEds7/nDG+EP+wL1S2BulLAmay+2P0QsFaeAhTUt2
xgZ17S2yaQCvfsCmAnelgnB73adAzUncXAuKUjOUCJ6IDYRIdgdAoSnhYG8dK2MMzc12PaXgFiXn
JqXRsMzknYR2y3okNWFBUlR+hnP+ZrEDu5Rj7c5BLBmeOi5tfArbEvryQr6b2J5xMb1sHetKArAQ
a0KnaMNS1kBpFDobUDHTsjb7d6tllmCH6avrpnftdd6p5r2Urm2DSP8h7RU5S+UHVYTb3AreO1GZ
VJUpeFRDkB1F4n0LkScbWaxcNGHzryUiMw6yJZ/jWJx/TJSEarUn/KZ/taOe/IA8zx+bpq+23UQn
N0dxCTioaR6dmWCqz22nBK8C3nPwKTr8pgU7HYzmUAM/UNVsUgrYJ00dBdtCUmFWiqosPQrFV3X+
2oveQc6UDtGm7yDmu02tLru5YxFDdT55ebeWyy0zr5iuWKO5cTnBz4KuKjVQYxxv0WaVO6tWso2C
2+45Dhpwla2h35xpzJZ15y+KSGQfvhNHmzZKtD31gunmAyaIaEtQyjdmvj5B7poBtn8ap3JvWjlP
WTl6oM21H2IQTOF6SCpRlktc5JPvlnjrcrN8zxAa5b3SaeRu1jEkqbkbVFS41YnZ9oVuf3FJ+/IZ
Cy9x3Me7trL3tgKcy+/tehMTP7SUS5z7MphKEMC3f+5BGnOI7l+74g59Gpp4GnKuGdFj/uGmJjKg
tTKrE/vMFu8ugYqzcTZ8aoGgUWOaFsKibiMLjDmVqZUbOdqOfeZBU33rkuSWR76xEU1ExCX6Blrm
dEYO9HNG/wBA/5SrrG6MncN8hbDkHkCiOMOnogfmzrSZlJBLOKfCypRFUmbhvzVZ3Vla8cdv6AoG
e8PU1Vn6/cdv6JCvFo8EAe7vQ3qhW08OKTm4jbX+3a2BQCNi9y5WpP36rqg30LDTIAsBbjgNqlY8
FDoJw/g4ThGBo9u6IfvOK3rgsIg5L11VWguc99ODUmpPYdiEr2o210tBMhaoabb0zHptOY1JeOxr
g5VoasRX3ylwhMxvY0sxIAMp2gGiyvjGxrgdGOSrRIkeiM+kgZHUlLeG2gKU0b2HoRArKVJqhEFd
IQ6/tCjYxhh5B7nkwXSqxmMlLHQ4yWuOb/PqsBujOACJWXfLdoVOuz2IUlfWbWwUa6l2HpLq0Rdo
1PIeEGc0oJSSZ8H/znLW/wBDjUdZoJPV/DrCoBEXUbksNf0iTQW9XdW7kRFGOO336j+Endlu21q2
Rb+IAPvmlaR6yZZ7Oy+E7eSw73t+/R3cSlVOnQJuAYEg0U4iyyT32mvNOSbaOMx88iRtoKMCapFo
2KRDAyzJ+WsWGzynIRIFd01LQi8GlahspouUBGf0I9ZOTo3KFcMICuLlLDuf0FB/yauErLAybStL
y73cS+YmjGDiimdSoAT3UwFiV1sVW/GQH4f1VQRJ+F7vx9RTYnsLxHS6iP+Qxnvo0/mEdjVO+EJw
jKo5mPA63tSr6V+QAZNGPd3uiEZeZccskgoQxZRzaWr52lLQwF+dd3Yafjm8uatEzJhfm1lBHjWX
HoqskBO/d5yXhPm6FzWr5lO17C8FgQKNFSs8YPZFuYhufnNbLhI915DQU1Ny+sbfc/KtktrhjvXy
F6NV40Aog+UNqtPe0wpK0HzP2cPtLaYGYqZbt6mGPIy5nUpDGhkCQKKWxiRHEq6CbiTe3Jtp3++l
pJzvaR+t3tzfhkQjIgCDW/gpbbbiaFKon9XUpifwUxEzEX2P+Fx37WXZCb9htgYJs+ly9bDfiX7M
nwfRqClVBAZo4JQjWZUsLdNQrg2RUfof9zND/8/wa24Vjuo4ism9TNFRlv9T5gNoM5TQUhEKNluD
4xlm+rsLJWdFv7FxuW/CuRiurb2YXtK3nii5HS2s3Dwaqh0D7Wq7yGT7JWtNcPskm8hMvcxIO1/L
Szrmpt4XJ/F64GKGKb3GX4Qk5lkazn56DrR2jWXyFD2Mn2rkgh5pB7aX99XbsGZWigfD/KqyMX4w
2r4F/DwqJ2TkE1VWqh8mFQMxnTi6VXj0VmWtUV+A8WtnZch0GkRRfGyyEGPOWttrVlcykXLsl3QA
VihFaeQaw8ZcKXpWpH1bCOFfzFn9gRt7OQqes0R47V0V683ewALjBI43c4FfbMtkN17A9oS1iHC2
7KbPpCCmZw2+c8i7K0ypsPbofRnZBo6BsD2u3QiZDOnaI+swlgfA3Km2axd0G+JbFgXWG9in3q3X
4Wcy5/uArZ5nDgkix1bVQA5hcHC0g02A0VvZyb+ArA3vwXotVRaelvWvzV2jns00qVBvT/pOSa14
A8tluuiGNF6q/HVmE3sV3XNbhte0GECsBzJybo4l4mQvXT1cCJ5li4Y4nk7oXZHHOPBX5dqo6B/i
SmGZNDxzNnHVKi23oqF9qJvupdL76fTvwzetUypLuzZz61DRXyPDMLeyM08bYyRyar2NhesDeJV1
ArCWALpRBn9rQ2tGu5NQvZE6DgNWSjRtN379XnqY/4GufBKlfGqAwi2acY/rxrwmmISnJp3vEj1N
oQVQ7drSnNwFdcuaNQ3ATupBXS97nFhMJWN/NHtuqSumsBy/ysC0AK4m9tEWWRLwPRX/dkVGARe0
sFYkDo24DK9WxLT4gn4WwUcMKLE2BsY72OeXFg1IUL5gUXkW+xS7Vqv7rEggCncD0DB2V0O5Qm1H
qWSjivZQgfo3+PKkEwOVZNh5AFR+aU2xIkrscgvhMT7midLvxPir7tsEZ29t7B3gGYBqvAl63mOe
9hL7Bln7Gtn1OOosE3czrAkewFDmXqoOgAvM3/EShlxfGO86X4qzXZaWPJW1O7j+e7oStl9lOByQ
Demb2+Kcp+RPmuaCVIihtW0xA4p0eHcYvs7BbDhftpOXB8EC6Mrovo+gKSNxP4gKXdTqcEu2dstd
jf4RIHN4LmKgLaRBBTnDLok49bYu0rt+MQj3WuvYBKrIqaQgyRqTBhsiwz3WBRDEUh9R7jrY3hcs
KKVkb6z11Z9vA93A2Esth6NkJtp1cMIzImAvGYfoV9kWLkS2MUaDhAmy7VNPrDZOWdiXeu03mFZz
Hau0OxfIa1VaC1exzUoXiTAX9hAIp0AmgE7Qm9zccL4kByckNI5+LkWD3hJygX3IV4rku2LM8dzQ
g0URM2+EnFRM43vizCW6KyerX1biA67ZPApL72ZbhJSMJoTbLy2UkOsXNn8Q36EYf0EjgzhPMett
WU/5YUyCfYMkJffJCtZ21UzkVAuv49xKvGsLdz+gTTn6gry+u22BBoiVe/E+MmayDM2nfFuYQX23
7rSEWsQkTMTCxkuULVpFX2kz6/X2d5Mk+FzMcSSdXG9on1uw2/v6I62c7tJmXqrA8L5hC4v1zRVy
GXtSYnSvhd5+4bc+hEXevwK8+9dh8Q2jRleELIrbt49T/VS1ztlM8jtRHosHuQCz2UB2tlut3NlN
ZxA5F2E6Jh7V6mmVZUPzs08IvcugOwENHB7l8ENsc6SSjS73J8XlqtD8oWM7JNqRKD5Ur7TKYjfE
K2dSTGDGjHCupEE6MC1q9YjxcduUDlkPVahsBQshpMG6S638IDZXZdSaKLWtftNq94uyzhIS44cy
d8OzKtUs+Kazqg1xsw4dICJdJ7gC49l2TMdmc2sRSAWnQhsrmzUa6wbinLP5rKnZ7CnRYmzEQDF6
nZJaeknifBdn2NVIJYr4feX4iyBdXOti7lFJTjAho6bzhWk/jH6KNL2O/bxLFsV8hnV8Ms3QaLe1
TNqXrqBAnmUCmcNCmwgZZVplVCATSgP2jxBZCeFVtm31yOZNRs3Z6PTyhGvkKSRasgapdxIj4Axg
hC8ng/7LUUsNxwcxLMO9hUbsAJWWKYnVTierXl57uSA9cB3sWNCpqBTCef8HIGAiqT/fPoObsN5E
L+M6aOQDFx/gKdRxn6epSgvEKsO9SUumV8ARi+LawGPMzSny9ZkblJgriwddI7tTHBNqCauP77Kq
yU/ic7XqjMtrBRU0YTAfULsit5z6+iDAiOYsNQccmDF7YQOriRp/6Em0V5qm+Wt9oinULpM9aqeE
aLedVto2ZxgSVXkBINwPNV14yqloVyYvGapNmsqY85R8TROXln3upPIr3JWdHYfmz8qqPme6O6cb
XlAiBx02j5n7UhJVT+JZUYfvZS4/cl9fTjo+sw3kq/KHFI2eoT5XS01QbONUbjaZOzkqhr1dmt1R
QQgPOHmFbjL9OVtG5GztIKL21+z2HiMeUo4hUE6Sohh+xUy+7CzjhXFnfxl0ympraXMG3GsQ+qDb
IG/IGkv/h1xaMVeB+d83ooYsaxYOR0tRiZFU7H94APqKijMPawDO5X3BtvQNgLhnCaee4BDNbSnt
qNaxF5N+cWj7qnrTnOAjYpd5X0Ipfc1tf7bznKKWTbnuyEwQV0doTg5I0GXt62CY+uHP8aiTtnPf
HKLGlJ+QZ7HJUbX0GA/F6I/oiQ8t5OTerJ76lUZG9jGs/MIYz5FqDc/piHWxzvN6Z2ZQKsywLi4x
TUYsC1bAjGCxaZJjmQyZ3+8dTVf8SE+yXWOQZFMiW31i9tVd1aLZopZn7tc1TLxWzNlQm6v7Vr0X
/yvxK6kHm1o93F6aaDEVuEGT3E+P1sLAUUg+G/0QQSo7jQ5LwZ+oc5F3DsygPec12RdMypxrRDif
VwLLeZyqCZ1nfWxFW77TLcZcY7nsR5AEfhQYgBPXvSQ0Y7RJoMJdcsoxB3ap4RdEnFCJE7nkTmoa
nzUDklHbPKAFiFxpqtD3it9ZSjs4VolBjoNvIeYbMuca9FN7yFvrW6gzxNf//SrJdBv4DJdEa4bq
PfkgAF+qeP4RNJBrR2WO79uRXFSjcWhkOugIaBSs7YUi3Y0znl0pirdOVCkfJhmKW72R2x1iIvlj
ikBy9OH7isa4HzktTmZIPKeEl/bDCbCnRq3KIjjjNUrZqXlW1V61NfHMGDJUhNgz9+J7Y8qI2JjD
xyYxD4S7z8cgJzZVWI8RA5ymuspfABw9tks2oNzP0492fBX+ntKhSxdMNLKkRRaHc72IDw54NCQX
lcYsika1mJsoA6uUjF3xjsK3fg5sCi61Gv6HYdH6p+3GgBKowxZRVMux2f9qXJJ/tyhUnYSVnFkg
+Ty23zSKxy5lhpmH7FUfw2BvKgS919NqIuB4kZD4Lo4XaZhsUB2vMU6qQnpUqB1ECzXHG3NOtOjt
Ro4SX+31uNmB2T0amrm8c7ek49Pk31ximlsS9eOWTcu61Cey22hz/N2Wsp/n+HMmUlPpGJPk3rOV
I4dSg5U5FX5s4ClcZwjiBKJff9H+49UUhMXxppwpZvQs6Imw/0hFCWqaZ6G+lI/xFONPowB/BLml
ALProTCQKOqLemFZKC4SdTZulL24L5y9njIem1ptHy1MATuqVDopynFaGSDiIW8mArMd+WFYDxG3
NbgtdAgwmdzI//++JL+gf94tFX53WExMGWuJrsj/aNsNkj30c2cmu3xIpmDLAjacwzX2Iq3mXRBl
43uhq2TzzDR2yqwB1ulADBVKdbS27mqff9JDRCXlkDo/jerYt1Xwi8uarTGD23s2gt+TNLJxMALn
s2JOIIy8Yzw90vkvGbY5HQxg5pXIve7DZP4Sv9SqMN4iIoCfe4MwWsM2yPbQbdKVh2HdXS2eAWVi
H6wAVAXy4M4JaW4PKx1VilsGp/lo4CnEZ7ub8wn/YlQVlzIL7lKbywAnPBleqUbIsxXOP5IovC9j
YzO3dnGZ188cIA+06yhWj+Jl1E7QoUEtb8TLSY468IWh6YYFQMgbW0uKWKHHsT6DfvpVrDfmQYtQ
LyzlPouwN3NDkDe1Q0TRtouU5K7KwUWqtHTdTiqkrakG6U2h0fSZwdrbWejX7PHCLeAA4KB5khLn
s5AzoIn/elLU8ZeEZ3aLkY49idhxN3E2AdJIn1JweYxSGQgt+Xjlfly/KOmi7jGrwFaMu+Udybmv
5GEKCXVmzskOarP0cXwk4cl5UQOSB9ZrdVRhTjiG89hGQEYCIzRBspJUDzK/fRlGQjo0Ve6I8FuY
4mnh99BVZIsbzfRAq5nY+KaMD22OmPX/P3Fx7vzzpmPr6CwclnhVwy72X76otpvmru+l8NCaJP0o
QEGfi8Cxt31Tpxvuec5zbLWIAxWDOdL6VSgd8yXMg0/xRVBI5kO9emXF19YH9gTugmd8aygQN8Tx
pawIDDc1+Gf8g5ZTaJSarXMUXyQ4Hc++Yas78dU//7v4alcpzkEfyE/tbdbAZewdL8L68ZhZ+3lS
iifx0BDK4Q9Sbm3FS1Jp2K+G1T6TqY3FIbW3U4ah1u+/Vanzck6b4P3PvzHim3NjlVIUp2/5ZIUk
PDf4DlzxLRPsvgbq2Z3Vm0+xSvdJKHZwXDBikgmwKADKYtiv9CfFXExfbNeHXFL2kNms0xgV6h6l
moXRkGNln9snudGUvT4kB7NTAvOoaE52BfFj7iASKp7YviMskSCf2hVFrkzvv5ZV9A8yM3SoRGwM
yb04CAl0rTgPA9q0Q792UBzem2vGCbOo9SW6Wm+gXnvXx0/DCsZPO2k1P0RSi9+9mY9lbb3WQdie
/qghEGgTi3gvOvcq93pXXpkE1Fr72uSmnXPxv7GrfRG3IVlLqK7L+Qu/KkAI2uRuGUSaJzHmQClJ
4jFSR4bTcJMh51UOcvx1PJ13Ldg+euDn2VE3Yo1ZMufYS7LxQx76wrO4AT7izXa2mNHJsQX2vRno
BllxYu8Ivoj9NohMX7fa18IcGeHKPcyyIvj7Mwy1/3Xsb99H96Fvy+557oriJaa4D8eiYx++3sVN
Mz61Zpv6JYaf9ywEbUoDc0RbZDh3rVB/hzIgI0TR+5tvECQqp3LJFTsREerKqJ0fMFwPl2wZMcus
OaxqxcXO/uy9tOzcF2DGLrMPkkwzxCvm+nBTPRAC4gWakXsV8/hzqdX1mxZCsKL7t3qaE3AODfoA
xoAqy+WazSdUOaUdvPP5kqS2HtIXb4brf2jtvvNEX3IMZ4mZWd1xPtC/KKgNDwUmOC+Zm58lAcwq
rnRsoeC5gw09YuP+zzN87qs8VR6OYqhh9FLq5vKsHWtEgMGqZpJWRWTZ1tkWrnDl/jlmYYVpc/mz
HVr8ALLlfNTLZjCQFqzGqoMQsd5a96HVQVSFWm2XzIXieT6JZ38eZODNB8nubt/x57jpcYFIZ7WJ
VL9rjdYTLlnxwCog+8hXQt+mzX7XOZUvZtJiOxoNkeyHaH8w5mNVYfWRijc4fdV9V5bfwmXp9EmE
/k2e/HomfJZxqM1JTe6iUdN6npK5/oBKAqlcn4Lj0trdW6rS1FqPVyXChAkRp+g8ysEbsIr21obM
prfQIBSqD6ur6NwmEtE4ZcyO6c9lqA3hcjuWdtawlyDOI7ugPToiCMVuWFNPr1c4I7iPm4oxgVju
AtNOd3QXs1fLiR8Wpco+YGGsq72xNRoux2VNeRPxb32E3LBZJvf2ionDtZpLw5McViGBApQC4C59
iLrods6nhj7sWPGVR5QVYOHn+Cudu8ydg0R6yAAunfKIxBGVsfTtXE7YW9dD3Z9EIDZtbn9w6vmZ
9JP2qgTBG12N/s7gmE+I1E6M/hDgNxjeUHgP4mNU5eNYJMXz1BKAkkoASmitE8ecN6gsnqMSv5KU
EGZFI4efBOo5l418EAynMiK5RlwG4gpgL/6WQj4sjYzNm/D3kkByZ7HROwpaoaFL266srEuRo7wv
wLH7qR7//lHmggyIrjkKp57E+MZfjM7xDcUp9mNmwq1IK2MrxNqhXvX4P2uLPS6Jc7Ct/lqfRLF5
eyJFv5+ILyF/8lWlJmnsWx/IhxWdWMHmSvvUIgO7Ut2gyZsNH1/irRLF2W17h7srQuytgbwGjm06
HoxM0t6SnKYvZHCg+GqArxoJfjJtutq074Qpdibm4ThPUYjR0wJ8UHbbRgszd7HwqIgGklMHCMyE
LFaPy6uQpxQOsxRqV27mq8OQ2UMIhnnf1BIeZG0aDz2RBEAaQtM+TANNYzn36sa4Kham29v9cVAI
CFdqidBYrm9XYaB8SJpkNS7p7TlYug9HUdd85/WrbJekjZabev0l6Up5u8uZTWbvB534nj8gdUxJ
mM0R0/iTNX1Wmurcq+xI75mDqycTfv/t1b+PO6Ph+AQ+Nx6Sxq34xGQUIFtqlmYnXhLnkLhBkBl3
RBSYGycqsl2/bESTIw3JHSozAon6teeRliXLeZGavvhqbi+0dRSK7RIHlvjZJrXIrtPKn5vCheFB
px8GlSEa0IPyl9Vu0EoGv8YFjWOtmO1LUWjvWdJoh5jGrDgjTX3JDkMHF7Nag8nMO22Vm4rnRVfq
sIHBwclGxLyY8I1mUzYSW8dqOSKS+qkXWXTQVtq16bCmTMRLnJLCLeUZZki4/mmsbQwGlrc3GZxP
tgs3i75oPWGwDhAXG3G8UVcFE5mR3Q7vB5lbA8CeZLBxov3rkBjtMef+/RfMuF/OCAnM4bHo1GxD
t0rCBlo3d6i9FuIzFizItK27edL9fiRO4Ta9yuXo2JRsYkNJXZ7zUqboSqtLI0p+lSJ5L0qHWtWa
SxhcB2bg/k2tl6qmdaD3XTECIZggKwFHZzR4dbuiz2dlHn63kvtwPZhUpsZLR3PjbomY7lQ44+4h
HjlPKe7rHPHqVrUb4ywVbBmVSvphpCnOyGnuj7ct281xw+z1rS2bg66M9YNoea6vtAn6ZqbVxqEx
yuQC5g87R2c0dPKycPObyuQozRbsA9zmxNwMq5LHjibzSW/193ac4i/UToM7mZKFzL0YD4oUb9Ku
zsCeyM5bHRPptDqLrTK/KrLj3FlB8xcugXqrLE1z6Mu8ep7sELRCHH+hMF/o2TT9dUL+4UNoqHYd
Lhs+iOguX1PBhUSiK5pwWy20bCujPYh/HoadG1qJ/FWX0aojrNPrYDlvEYnnu5jBgjeuMs80IVS2
QNQFHx/7ytiWLPWxnrpmKQ8/5TDzWuREoYsf8IjOv/0M+hlF7lKrT3CLEVeQ9OAa1SLdfOmKUNbL
SZX646RmzAsZC0Sxbn5aPeny64xYHEfLFR2LKLZYmJmf6mlrH5DAmxj+8TPV3Gb6dnoWP5p4EDF2
ceRcBmQvp0gPTLdhgnSOM5UmmpwQ8mXXAdVzQCJaM191Z2SIgMoLMlMXOUdjql8KEg9xv6OTO6YS
BqYyjdLHoZ003+iU5NFuG+ySpNn7+rIRRXmUJuU9iksSC1iyEfx08CW6EA/2WpTrsQInh1DZC6mw
T+mor9mOcWe5N3imHTuXZpVQm6syfO6YkJaz1R2lSVknkP1BTATWGSZWxTTZidlANFfSKarUPUJG
/HcQfPD1bMxMkn60iiJ5LWNdltr4utQ9pubCCZnoKd0hROR2e7YYSM3qxix3xEJ/idO6cLLsrg4m
t5FwbMaxk943FmoWsNI5huf1J67YVVySsAufmjW9Kq6kOyxWWH/SttiW9lQR4/0fz5gPe7kJinUd
/pzMYE0QLFpW5Dx0yDSpVIUeFYhDQG3JhRybe/ryr+KEk1XS7XsE+dtUHZyXMgz8UoV4FcbjX+uT
Uo+mv8J05kgYHsbebja1gXFA0dAoi5+n18I7W0WYoER9f9D7tnsk1axi7hC01xv3kuw3h31FOaFV
hpPWKV5VKcnPeMbZGjhJeQWMmXE3sGeGpKr9gpDrtUXi4OJCsIdHCxGXP8jK8mAW/bNIZWBpjaDM
Y21RQh1fIGHbYHLt2tUIcFqUeL6Lk+73wzJi5Enq7g7aRHEUxxkr/f4iAzuy0pVPIO+3qYpead1Z
bweUtmF9J/o+WjexB1e18bFPY9sFARge0zUipW9XxkmJC00UAh198TDhPYnxP84BKsn1AUFJ6vVJ
j+I7bT+hvmkvmMnLu1ntP9kkpTRC3BL/0lGIrIsenmdkqd+DUxT4oEobcIW1HFQELz7pXfO7UdNc
VBqLzLulVbbYoPUXdhM3hTm7QvlQV9qjqvXfIpFFPEQN1gYrQ2e33qRGheiImx1YbyQ6oBab7SAr
x3to/upJigyuWwheXh8GmVchCNxaum3sh0CLzk1GRp+j4gaU4+xO6B3Ej5lXZKGMBQQIU5ZQMav9
cp/IjXxKJZJJQRW93nBtGFiuSvPUrYg2o1cVyEfWcMeMfd7KVdJvevWpI2/hbswr5dqjz3qY8bqJ
szWvaybRCTyqSW9CUOAxo/NZ+xmmfPTNrDjQQtyKBK73SRnVU22kI2zsAN5GZv4tQ0PjKnkJ5EDy
b59BEA7HnhrNFzcH8VAVCkV7GyCXtYn8WO1Edpa+5uhecDkgzV4xJZ62suoGMo3JqAxIpqi0s5rr
lkeyKQ6CUsZBIDn7qehZtShoEcmb93r65fTMrkniVTex80hed/loj6RuUAp0RfkUK86Z3vvDZFWq
16jrDLZdHic8N+ZQOn6TY4QviY9Ab3UYlXUMPZjzRhtZk/ppcZWRLFtH8qsYa9hISM2EXSXrgt5t
es2BFq37hpYyMAHjBujW2SoB7zhlCu2pHZe3HvRPwGRgGmrkXc7d/aI65JMlTbqVo/YhSdU9xE5j
qzqp6nX9TFTXgHx1sieSBoL+jEnAdO083Tr28iTPCkxxLKTTgn8jkBGPjb3hpZ30RsjuQ0rWqT9M
qbUxRyYdRE/9LA3Z2Pa4U+rI2bPxSty8ISg6jDV6MDNpsEXH1imaEZx39s7JuzOQSnXLFuM46tp0
MBqTVjDplRhwM092tIcoHXO3K9GJRIwQvQnVmsvF/IzrZ+RSRQ/SozhPf/TqD/ihRZWkW7WYvEq3
zlBZY5/WfOKGNuoqRYdCB+ZXokf7Y4JGi7jqbf28ZK56JO9O7EYyfhBiUj247KxbBkVSSx/jYGG1
9BHrPxgN3Am5R/VuzM+zJVcbp6SR2nTfNZQSX+tXOez3qojVFzujbJ5cjFsFrr7mGKnxD7sx79pW
dxPOAGXMz4Ym5UCNJdKPlvGTthmqZtrObW6R/Wxghc5mdWKlCsGVztaVbsD32BVvZWxd0Q0trs1S
pSmZis68QTJhDSOdVfnqNNIR5Yp0qYb5APMtpHhWSFAmWBqTCarPxTrKVf7LqLjURw0phal/Eaj7
FEcFLdxe2ZJs8ywtOfFR9vqmNHPL2E2F00tnWYd1ViACmbnRSwpWYKS1NR907TM9viaGSgLQpa1Z
y5KFqe+UILmh0CwmB+d8MHcuYAgmM7oSeJLdYPSbMKRzS2tj9k3EcPuDbTfg7wLsmvElaGd2Q6TE
ovR6KYZG8+wG9xI4ghSaED53i90FuZjRhyHp+hnxEkkylktubc4vFdeHocTf4IX2TZpPp6CK802m
RCSPt0+22pIzQUAZJoH6DRTzR56Pmas19AdgXm/0GKg+XemGMRJLeSz3P7TMAV5Ji2CIjXCvNcO9
YlAIdF38CGGnuNht8h4gWpdne/bMuMZeXa9B9d/BgAFhiYlex5AMqlV5n2L9jGH4F5XMsGus8EE3
B34Qi94XTozvtqozt7c1yQ3KfPHHCi9+VxByYs8ViN3u2M80H1XiVJn6kBJjSQ7hQ+dupKgiEfmX
Ui+VRw10NTpSFmOzv7MdOnyQNok2sJCbDEntZuPyk4CRnx3gEz52JIt2uxzCWv2UMIaG09hdZ1OK
/TyI5G3Zg+qR01duzPeEt8+eFdPqwNBi4w72kFf+cPK2PSQZopIsbBbO5Sz0u7QgH07GLgYv2Bsp
tUAjvyV0L/ywI1IkMnZJ1dxbVvaAxfRDMpeA7WD8CjXb8kvEty4J6/hDcsh3w4zbmkS3UxonO7O3
KblaCYudZNKFLV7gJ6Z7ED8lQ2TXVhxjtzTVa1GxN8GY5iEv/ZlHY8JGdhsDsxlznd6RfukbCM2B
WryDEUFqLCWeybUxaKQ+RilMY7Wqd1iRd1XXpmctfO8Ca7Mw5fJAtWCvHyjUHBpNVs/uiridE54c
FsOJqA4j5n1YE3j2Ir7HBfGeKXXrN1IK6YazP30edWV5sW3i5OpfWr8MOyVGgZxGLWlP5fTLRr/n
43SMIuOTTxYgVvm6LMEZ1J9n6WO+kYkw9czuCeLsE7/L/mhGYJ2aEAWrOeSfnaLyOWFM6eitZ9HD
yH/QT8oDAebKQxBnBwjV86btoo+ikkd3krUP3ViTdoPgvQutalcRJO1JJDX5bZr5GubNS92QcqrL
3HsY/kDq74nQq1CeqWx3UPzRRZAsO/SlWBu9mQHhDtn7fsHamZbot5VFRnCE/IiJGyLlHna7Mz6l
+qUZE3xwgfKqVcSX5lRKPpnmMDNnaSubcbqto34g+wT+ZFpEJ7Jj3BHrqK8zlQJxdK1gsmzmEPJC
JrVM67SJ06/5CwvBAylPD80wIJLBaU/gjm+Y5sVs+wfC9VCszfRHS/M9MKyBFuynIhXFphr7EkZg
zKRGj9Zh7DNYmne5ioChw+hs0ZO5ToPUJAks8GQ1jEGsCRQE47EfqMZnBERDPQ9ni8/N1frxAyrZ
ZjbkkHrMwE4IquRYBtVTgHrInjFg0DsEuEB8uaMjMRuzX5MaPuIgGzdMJDAEyQMKolZD2WEuJOZo
9WM6DvgAzKvNfoUbEL8tyOhSp8i+3ZXZBfDjgf0r4XZtpfogSfFwEdBtGstjvqjXUUZ6xIzstUfl
dbyjpfpdFtqVtIj5gpnEh0P7WWgK545ebVo8/FiVX2NwVupMoo0BZWFjLgR9hzQRL4nxEcJoaeo+
25gGe+VJhZc11GckT0xHLC8p2MuNhswiOFVbmVgKWam32JtmQOgG91cuIqdNiKfieq+CtHWNOox8
y7A/iiSx/BzuP3dF+9lMgwdLpnOtlAyDNDaC+PVzrw2vac8cLEWYnDY0yMg3CDYDmzV3LTVZT/aU
T8ifY5hTyhpb108BzoX0L6vFM4OpE9Bi0UJhkcA9xji1ohJfff1BgDvmvjhVjuZExFIF0tvKIsLh
QkhuTVhxncJS2YRJ5mdxzsqaOZILTwIRurpc8ir/yHsQ+gZdpry1H4zu3CgfYZA36HgoEmvEg3E3
whO4MBal4rHZySckzWjIH/YJLgM3lFPqj/FdGxPCWdPYuqRTe62n3vYdtX+leTX4y8TUty9CcOkt
EdVYErK7cAhtd26IhaDnDtFtmBnLhbGrmaOzoR2YkgsdZ1t1bTeNaHFtkF+ebAG7RqlDIPzCwLIu
yu0YdJGPjlN3ceayEijZV0dLjinHlPomRsyQD1iRqmc9xr0sd0bvmmuJEwT5TtbxgcxapG3SCF3Z
4thMkrX3GIWNnnPqa0stP0O6aGdzYyF+584VnlMVJW9baX/hWEdB3RiscHQkJyYK/oiPP6NTSS1O
X97AWNiWfIS1hvd61IIHGRxtyRrM6dOOB8LTINldkbK0hwE7Z9XgHjKJLb+fdHLg1g+80o33CKSM
b1XUamoRM5qaZ3LTl9epbs+hla3hplztg2r+GOzwKNF1PydO/IttDTznpaoQ+/DJOb3+hGTk2YnW
0JivCSG8h+Q+8XXHudp5RzRiS2Ae8zxQEwUrc5f5sW2OIF40ct4GIt+aUEI/3vZvA9V4psoAhgEO
e5b9q2A9zIo4cRvVKPxJRxRUdznlUQQsR8KwOaZkr4T6gegMMtGZN6VsvdAS2wnN+trvehZaBfsr
t92i9uSckjiznhsdAS/xzIPboI7lwmwTLSbKjABgwI/XOKvzN3T4RWJhVCKMADK+sS+Hy3q1DPx4
3QDFD2tfJYUvYV6+J3O6Lfm1JuA1IjUgKSSyyYIdK88hknmndNGVmI83nL6UCyjEPHkwZjz+9R3b
B/T25G3HJfulmdBqAh5S0qjthAmVmrU/aWDYp177aUhl6VphRJh9rJ8oqEZv1Iu7MPFhOWmAeak8
jG1FruRYKPjcRgIo5FbZjYy8Rs1E7tqni+cw+MFzyy0+dNFmnVrdbDnoSHfhFP004Uesjp7BiOUH
cENu10jVRcp77CXzSKIhvwQm8F+9JcdePnOWBvNPMBWHlkshc4hYM0hm1Uz1wlzvqcgeWQoYBlAW
Ohp80oFhurxms5R59qSt3KsBI2tjAVCbnfE1o3dRltve3PeV8vV/hJ1Zc6PKloX/S78TAQkk8NAv
ktAsWXZ5fiFcrjLzPPPr+wOfvtXndMS9Lw5JrsGSIXPn3mt9a2GdKDTVtwQRWZfJeRT1JDal4GZl
7kY/Q721UtsMNYVD45qh9YSFF6K/5OxiTc5OkEOJrNjcsH5xNc43smr3v8Y+3aPlcPZ9g8BbhuJs
tUwtyddcE36ZrZP7EWUmoJH3Wg+OVjSRNkXN4xqOX616/1rmpXrrKubkZkaMYzy6lXQ46eWNPMSc
0B9k7rtj1+JF5GA1Zew2mNe1lRhJ2+AY+Nl4+qYgTPTUc+YbsYERscz/PTHOiMvshUiGH04JzcZQ
GBuOfZWuJfiZORhv4lDSnNpAeRmZbq5inbafrlZEWmLAXqVprs/NJOsIyCjFThG8yZ4WlHTEzfFx
ryDxKdxGO+Jmz1fw/kiZ9b0nxyAsOGtelbpdi6LIQUmFT15SKusOkvwqM/13WdgPCAmwCRVwSoFU
FVvC8s6NSr+MRLtLAY6DooTCN8isCKgFk8/GY/3vPXuLtewUxKR9Fj7XqLqPR6iAjY7zRg30flWQ
KcTEInDcKiMRO/Y4hqcZ0LTEQ+6llp7rUHJldFn5PRJV1cVmu9Y8sEzxoHMsZfFyTLKRkqZ8rQNU
XSH0mA003GbfZQMYOI/c0bEbXq3yFwspm2zKglVzMrPsATswMO5zLwP0/l1J2ypgltvFyaEHLs6K
2T82bXODO0I03mS9aQy7k852m0S9xYGSUg/9qqaOubqDi0TBUbpSU26KKCWkumkfxiwiQVayfbbh
Jtesch1qIZ214NkeIJwTTsBg2G43RtrgbyS1cuV1MRDmiXSKeKyfmwKUgcr5ME7hgpaqaxjCbW2O
texUnC0t50eJE/9AfCORpKn9OcRIjPQhaO5tGPKGp7wNPlIGw5ipoY1/SAvV1S5xOHZr+ubDasIt
wZQne0k4a6xizN7tvI+no/eGFpyLVjXVjRq2UHLgMdEYXzmsFxPb4IaA6GhHxAsTyAbzeC4NCtD4
3snZac0YxyhpBwQbEx+kUllIpVvpOElxhuKq6vzWOdCDaY6moX1pqXks2vZjaH3Gphx711kCDELB
Xq9WGZY3P+AzUbPgMHObVnYQWbMsAWVX9ZWN3ifMCUpVzbihCE2OjA1A14EhjLvSch3wtuSKKcaO
aAFgOtN4LHyLUbZTfwHo5YBpHwKveUHA/1ApQe1GBom7/JwyGMQtLEux0nIzW4cp3LWE0wfoY+S0
pJvrZRNt2Wx/1gzTuiqHVxcFLhxmuJLJVwYUZEMZ75MtWX46QnOtgDiJlp1oPgZjZPdd2WovaUg/
zsR0tkGrdgbj8DT11irS7XvpWzGloUcJnCqPVdI+DWFurYkeeBVlzS1h1ldLyZOTk5aSPu10n43h
qTMp6woz/iposp6k5a1sx0ypBdX62HohWp/AH1xndCqW6SRHwqBchQYm15bj+yj6FBNtv7IEEV7I
e7ZDEa1gU6iuUvpoGAVC+KG4T5TAQCOhPnawFFc2V/rKVIaE8SvjQj8u1jAKfhMfdkza59CJnI09
xN66IcYAv6i3Ru6XbSKdIzS6FT6PHql3Xepbq4ByI6JNo/bH+V/HqF5iijuy3Mc0oWD3x91A/LzD
Dqwwtq/ZbM1m6w+d7pZl826rX0NEYZr2UD3b0Y4ZpFOxxkEFtpfKumyH33kHQplACjhnAcmXemBV
BznTC+Zu96bWKSLRGxmEecG2r/M5cRdLGnCo8SGOTAqFqSMEMQIDjtr7SRHxZ0jTNO4i2KwNemF2
i5pAMS+lAwk958gxyHLTCpuyM/gfYMXEWrQVl3M37aCRrzynv+NOgdflFAAcTO2xCTnvZMpOavWT
IAYQ/hQ3kaEYT8GI6zqN1Icsmn4G3UQsUkpSVNSwVIvBXwOBpWFIjJLaKfz+YSIp+ApWY6AE7qjQ
BnM4dVqq/DAaML2FVR6tnvATkmXZeRyJqlsOjz1tXI4hn05XmKvBIfrTrGw4fbTSHeeziI2GA/g9
/R2m2L62I0h+2FcSnIanE5HZy5Jg8YALkj9B9wq5q8aWl/b0BJhOOAznJwfmw5njuw9yTWM+reUn
RtkT5Qg3htfrZ2JVhlOqlS7hyQQbQl5YgfLJVyPtdzKjNkWEe1CQnxlN2P0NnI9pY7466UR0PDCJ
wtHvSpPW2FBhyROqoPdGYLkYggc0AKDJ7Ts97SWdQ+dDWu2P2ipvieNtFI8hHXxldW30ELIHSoiA
2BG3y9XPViCrp1lbYMbhUyYf4n1QLJdOAF3hKUf5NhOi8OBsSoVUjbzKVokVKK7WdT8sZnoAYlt9
k1BLo3ySME7qaGc30Wsvx5TjiDnOVNWPqG6re6PdGRUZRQSJrLErzF0TgTHWZiYgU/QJCawcle+v
pUPXTKFK7MviTp/dWDZN3TP9961nV+jXZjCuEjv3kz5hXOu9cOXEnOPRFgfgn4eBrVUHDklf5bOz
iw5bGl6myVUgCaGNCtBfZeFTOhYBOcTmqqwousyszFzPGaaNtfYQnK8ryW8HGtGjphFEGc5IH3W4
Z45OhWFT1QdZ+9QVOoMK3+/RGJr4MuKY6Ea84FFBSxG+9GaWJ03snU4qph3n4D7MmicCdXdaUZZn
vxMWLUiiUobqp6mExWoARLkiYKpYW2zhmhUYbh4l712tfKiDA12a3BvRlyTah4WHBKrC7uFFv0bF
DE+ks+/LGeofJyNkxOQNU9HOnGRw9YkI3GjFNcSNsSLYC61uV9Hm6o9d3ibbPIqytS44s3bM6dca
lenKzqKNKJsMS6ZDba0Z942VsGOYuNDTPnxPKu+ttBoouRwcwly4VvQ8xlq/CmOKpXEKtoXd+ncd
fvyBT0ThxnXpqWRrh2pHYJwtVQinyF3Xah0+ORUXtW1ylkyJYlnTTtmFhrGt/LbcaLbyO53SW1D0
4hDqrH3CjA+2h3Gd5JiA2742tsWs3yaui4Irl78xyxX7KuzJN0DHovvqrKnN9kHImlNW9VdqWxil
6Ks76qbXGuUYeeBPxgqASMvx06vuPACEJy0m2LVX7JhG2E6JkmaLChAPim2NhPusatNJ3D7GrTQE
0Bi9kVpCwINCmU06lNww3FsTcFjs9RLNa+W7YpRUDy1vtVF5Y9Cfq0R/rp3sYMb2c2hykqm1IF1b
GTP+2ERK5Hiv2aS/lXxYq6615z71U5xgwVXx9xCFq5n7qtFu/TRcs0GyoXWmtkvK32oYHrK+3Jtt
ozx4hP3uMEW6U+zRboMCQR6nqyfNcKQKePPHwVxjhUpcuyGdoOJ3mOEAXhUKjHT08VktP/hxTzIf
Zp4RGU+OcmKbQPMwYjcswkMj/Pdmajl9OfaXWsh9haYza8WvZrD3IvaBNOhrYxz644QAU0Jw2diR
EW2Fdg7AO3Kt6TUfEpqKPvmshMPF33IbVCnrvJGMGytmXhWHkCAakZH42/5uN4WZdLvOMr2dnWtz
wSTPOWiy1u4/VCRdG2dMTm3mvXmFBxS4R8A+ZcbN0JCGBkY+rTxrcIuagRSNjZ+BFMUaZSMnvcLY
xvYAlzXuWBEN7JQEjDPRvXkNpvCp8IlIBboNIIfWdYCsY1K9i2n7L2zHwVB+dVlibbKQFkKRTesk
JzM60nO6HN70UMZ0Mdq6ldtBUqULE82UdGJM6+xlVdUZt0p6n/juFSQhHe0TTrJaPRSrWgYlsQmx
hXqQ6Uivq+XaoG6i0Aw+7T7tNn7kK6xyNTItY/yIg6LZNbytviBsGQGHFRdPdOQFPbRdqPbtDqGn
idITwfHAFHsVolmjFj+DnXuyulSgfWFqVim4EIVkEttT+fVeti1OWUJHu0WUCOjYe0wZRkE255rl
7LsjGeXQ1lzFbevl6FWbn6pN8istorfZwEG56e+BYvrrvGaxnLz4ZqHXOtNa4HTUUX1bri6LilvO
0l2v1HDKh9k2ilrOkhPwET14aiRFCtDaHRftfE86jhuG3T061A73CQZiOUavBZVliB7i2Gnabspz
iPVZfIqj4TQiiFF3Vc6xXG8NVN95/ENG2xRcVkWyylphG5QTQU2F35xlORiHqSf3B4/+jnY/zVXg
EhAQyi2ZbM9m4T8BnY9wQOyMCEZbyo5XjPuugV0m+4AJgCfQRWliYyBJM4QoCcnEelwgPABYeUdq
zcg2Fu4Luuck7whCawBTmHWWcHHAoPdMaYFQ1Wgr6OVJT0VEBA3B5Bq/Hb3h3NHRhx3qvt57dsdQ
ZUDkKPquPMJBWYUjq7rI7b1hl8+jNv4uXsqg8/adHnHIigUYiNLJkKpn2cW3quNUqZbbzCWhmp21
mg7u5CcgsgSiKbLVgTOVqFA59haj57aOiSohGdptYx21YnhN6cLPOADuPvvTaq5mFRLoZ5cfxiA+
kYVscxwJq6EodlBsoSsLeG72YLrSSokZ9uVOSO9Rq8e916jGFn8jkJzyAvko3ZIqbKy0zjtUqnhX
HI7+tn0GUz7RqALlo5bmU5xWE9Cs5nNAoVmECVyBsW8OtZFuopgfnXMjn0xC2lMgv0TofEYtK5wh
KO/jVLmS5qVvMtBTZeNzrEB7vA2L9jC1V4haXow0WPW3M8m08e8GQmmhmA32ymnMF8Ufv9qSoRUB
hmT8yu5sOJQzZtETpx4hwUyLp8rxiKou1fcyZ1CKHpomqRlPWCg+FFP8kHPMeqQ2A79JZC1O/aPi
RqJyEFRKegKTr/1t2ttksoMnvCnrJo99UAzji1Gismw6rkh9oF2h0f/sAvJ2fLKnQJ4ZTzGClKAS
r8wYPvKqBAQXKi5CB4Ps0WnljJjQOLBcqiR7kjW6bKc3XDTUyFPD9zwLP2fLFCVNs0auOiFmof8/
DPm4ERLyCO72IL3v8djTH9GDrUbCu55PBmI89GHQJk/wdjixRAxpKnuHpD2FU67uoIBAJqkYmtOq
YnbPMmQwsGsgvJcZzUfHSWKXcnMVBtwUBtR68l54e06KIF0Xp66heSwSFuOGuXVIC5/GZlXMCv+t
ooTTnaNPKw4twSkkSC3txbQN8+BXzZSY5NV5iQ/5kCdaqTMf31UR5+ihFsAAUk++YLIDSfiiJUW7
TonRafI5sIxRnRLLj7THtUQ3CyoUl5Nmc9GgPLTYzSl44mzjC/EJXMSet+qnfJ5hoK2DSSIIfuK4
e8DO5+/Ik2dwV9DC75030sWzbQpF9WaTXLrJ5z0HJD3kGuVDWPkHYUVfmfGhx/Q3RQ+akcPFD3Ip
N0rGL6/wWobianWqGOSsGsY/u1ZWPzxHLQ+logJkS7t95Z/aIokPaIRocyqVSQffzvlr3q85R0Dp
a/9SqVfyg1rSF61ZOtvx++GDMGVbb8e0eWxUAoBCpeXW8kAbyg+PO9IdY+NhiopyRUFzsAXJMEFt
P1rTz7y0fzKtlsDHPrzGIFGqbx8AY6TbAlU+kAEG9OmqVCXEre4u8QDtg9fm+lxFqS04Lur5mgMm
+aa2GHcA+3aWUL2rXdTQFSkG46mB8mvmRxrP9yX5NSgq1GeIU7+LeVJaxvDaOYoAm8EwjcsMLpSi
KOcKpXs1NmSv0KY+iKF6F7renXPLgBJ9DTCDnCoLRoep1dKVDX0Vs/HNW2R4+loFyvdme+F9hujw
K49wqQfSvH5nVNQsSGQ/tgiI0v6nVdobI8i1QzDoh5jW6qUni/ayUAccm5tJLyOGIpb0NZrC7PA2
IeebeLRfhT+UaC05qc2cyjZCmV3NsJ28iodtVoKbQOycPGg14KMZeIlslEzeUS/d1FKy6wzGauuk
3VvSrB9aHz2eo1Ayfj+dQUdFiia6z+KWFUBR93nhwcwpyBb888j2kjep1mghyIf4kXWTf6V3dFXp
KM/SUxQTvpNVJ60W4yXBsotrfoYwWmCnAZO6XTPfLlhtX8Yhw9ZMNtZ3kouNOV2adoj8eLaiEOm9
L3GsUA0JcVEUlIzhEv46CH1vjJF6SVEdtkUXXDIbtyEDM4JcdaySi2kylnc0xXT0RRYjjLhpsl1Z
9MRUOAPnTrSR8CGzbacbMGFY5TaWcAaueGJVOLcTaG8gBFvCLpZvCIn3L8YzcBvSER28Vz1asTld
YwLjON0mqvv9/yhYGi5k7Cpur1X63Tgh7/0mrzN5EwC1ULhzyeIZC8PHckYlzc9oc/EG578ZMbBR
Ijvctx5OR89Wki2MimLtO1N9l9RPf32+odIdskbj9snD3ws7BBPb97NFhL5o0r0ueQ5LiOIBk8DP
LCLPoE7N9yJQnr//mZ5Ago9Un1yhadNPuIog/tmifrRILXC72PV5aOvshJDQHYliBR4IS6OFCS4K
Si2Jw26nt/UlMYg70NGNxHPocGxpeNKC3jpXItXvUEVz5lVszy0jH2G25v8CB2HdZ4MRsaAT95y3
xfg+vw7c7laTOoBR0yFtE/iP2fXNVkkzz2Wqje+/ogbu9fgtazXtTjGSeQvGk8+dG7HPT+PejLt4
1r7H56noBqbJ8/PUKzhpLvDvzuzODW27a1eP1c3yZgiyEx4h2gduaBe5+01wYgK1C5X+voxI4hrE
uzqbeydj0NZe0JvrtozIUhowgPhOmrpFV0GrnKEuk6GmnFfFSyH7t3rh/KsDIVSxE0zkuiizlBYp
qC74l6zaOGaqFp2VDrl4FpuK+63wrxxnuk1UEqSCMq/RmeoJ3UqeKgS6yLFD9aJHKTTxhDDq2LMx
FuNYSTnCgEO0bD76ctvYA3mmkHFdxqhyz1yRDK8o2gVp7taEANIVrXKGroy+N5GctSITpYWSm1iK
FV0/0jxVyZoLAncaC/PZFtRUKQGPemg4DKaD7EaAe+dFNxLRbBvNlTL3+tkKcfWOh8g3Ngu+mWbN
SVWd5iTi3tnFWT7fwYNyy8lEg92C+pOhnL+BGkgV3GSMulV1X43IwwZ/rnT8Hk5yiRaLIrhwIwsP
hd5Z2aZ3BtBsGYHtZkBgO4qXemOWk71i8gKcsCj6fZwHHwvjzxJy2HHgQJswp5eaOOZ7K0iveLD/
SvBNR/03DOZ0NdJv2tghaR5tEz4rQsd5hZfpWFSJ3GrO1D3mKsllpifbR2fhMjd9UO1KNIVMu4T+
gucrwJPtVbtwfoqaPlppgxXv4n6aD+oz1FmP7kSoRrfJzmHBlcjpgtkjr41JtyUTzVl/r3H6v56j
muEdq2qLNSF2l+VLkyI/SABTDNKq8vz90feVM5xEzrhtluhGSsEphRH+pY0TdnLCzO0lDTsmE2bv
9/XXsqJYMSJny+EuwwNNEgPEo+13mquNsOXS9F177OtuG5AFgFqwNfamFvGJT23z6HXPHc6Mu++P
goCCL+aZzHt81mJsAjyKiMypbL/ZN6wjd4T+1neFQadI79HsfL8G43LDT+ns8oGZR1o71R2aLd21
8pI++kAB08Bg+UT/sGaNH9919dXixN9EJPvmZkMmm/FrMQ/JYPrsdVE+x86YuT3wG4ZNDGUW4bY+
mG8irLrrcnuDaXozBZyixpGcpJb8SumF0UExWUeWO1Sxs/uhLpKHlCL6ZpU5lPnn2te125LpjRp7
gzRROXwv+n0fjvf01XswoSsAbrmQ+BcbVAaVll7HIJBrWo7p55gcYRPMIpJmPCy2piaz5bGQ0421
HP1foNjKoZGcCnHaTCC8LMQ7MDF/cN3tl0vMLrABQvY06LtyiSUqWqzvmBHFBmaZaNOHXhU/oF7X
j+gbTGyipukur4fXqCiajwhjgqskYjzkI8MaOCDVwZyP9o7hz/DgsWYGqKkJfaKebIUxuy2wxOUL
kji5anV4W3GiARcz0NpoEczbeS3kdNc+qPabburmD4JNikPnjwkl7GPWDfqHTUdikzXecO59m44w
hdB+8bsuZqYK0S76t2EVBVqwjUCvvSuIJCyki+63vcJuNB15e1RdFTrLgQH1pE+6T7KGnEM5FuoO
QZe8z6pyJiuZyc88cBiEd+19H7b6KoLruC7YRc6N58lnjH+rqGuHl+9twQzZxrwkiui1FPWuSjFb
DIFJLkSc3WjfZre66z6NQOJIW14aOXGgqGrFnYPUxa0NUN0dNnXNyswfS1yPV+voB8rMOtYds+eB
fj+hhM3DwklunejcwEy7LM/AnVTniF5RVj5OhnaGihz+HMH7rVtE3lc96bRL63U08udvxFO0K3RI
+uSKlUAbjXQfkuP3PP/N5Q8sfzNzkIIFTb/qhyF86CzlshhPldpQD1HKMHOJZq7Q6Gw6fBcKrrtN
w5kWru3MmRQt0sswJLaK6AHjqokQvS01234KxKWdPVU6GFlqt1nfOFbdBb+7SVy6I58zmHiVlpxz
1o4HPJfVQ5FM52VBtKrEOpBxlm5s2gHwWvnZgwr5IDM078r6rvyA0LA3i2LkPApBUaolNPBAH18d
hVXMrCr/Yhv2qi+D7LFsmM8nbVqdK73JHpOxbt2MC3erO2r6mPEJnEJGAJFhvy9USzqc5o+CfLx8
iof7bn5G1iNCGnqixuTUKK3b/HX0L+oQQoKO65iftS/dABbHm6aqb1mZJBtAPf1VyZzj4iwqDe9J
dJX6PLSmDj+43Xqm9xGUBeK/2W9Yz2teDnqAYLdqi7KouDPzpN2ILC9eHMP6SOn+fZXg6Mzuy9Sz
R8Gs+yXlXL9Rdae/kI4qT6aa6q6GkPgvJv938TYG8uYranit6JXOcvTp0YvscdVaXvczNavdVAd4
zsYEgI8Iqk/LFltiNZizx8YLVjdjOzXFREoZy0g3SAKwpKJemLHkzPchH+iCyGMdkcB28Qyb89NS
KRX62/S+UDr4R4cOBj4RoH2OEU+vaWKKdWyYDNCdyDL2stD+ygen6V3H1feTZWMBS6ytvt+HsDgc
LLEDht9Frg/AcfMnikA1oSx3jtaTCucPJ7yyCd67c+73lHh2NKIDbJ1w+x3soas9FWnEvsWs81WM
oM+moEguVVEkZxp/b14k34d/2b4teON7PQtUdAAcOv98A1diXDPnLtrhs8RIjGpkXp37wQA31viB
O9RgWLw5B0tPSpTm+RRd/VoaG8mx6qVsgpd4zu6s8E6ZA5p7aAgmveUSKrmXOwejSpPn1tF2C4Rp
eR0a0iEhcMRlymP+INuQqZ5P++0PMFAacOaZ6U5h/jGyWq4N4YW3OMM4qRHkscu9xIapOSvwJrP1
d3oBUIoT5aNjMcnu1Vw9OInR3TuN/Gp1SRUvsRWgYMr604IRrDrFPNqTx+yuHDDOFAZehXEJHqGn
ReewmxNclhAjB0zU5t9jWJz/l/VgWKYuVUuqOlZxbOB/Jz9VWpErbVGmh++Ynt40atrjYXjn49bf
Zv96ZNN6/X6t4UYCU109BVQEjh95T2oQZHcMcNAyBmZ6P/qprLd5ii6rt73TxEnKNaYB2qKMrer7
RdSSGjG/Pi1ve7gpXXlTmUqevn2OLWJcVyUhb0P/qV2phZ9Nz1p/G2Y8ULd8SeKJghe91gwQWl6P
x1G/yMB5t/mff1i5Fm+NTsWBDYf4VEnd3kZalj5g8n7I4/DZMB3vyR6tFN4sj5hCZOseBP+lQXIJ
UWfvl3r6uHwJa1SafmVB8p1fE54qN6aRuiDzG4wkuk9KJ1+WRyLQnktsn5dObV9itTevndGJJ4ZK
Lz2KbHTLgDVS4EKFNln12laxUBpmc1/1TvrY9AzBZP2SYyrZalqNSXj+4iWhcZW2yju24se2Fa9Z
XoPgs/Ako1XBgR2qMaOjakq8/b+/PGz5D7qUYxi6bhsIYnRDE7acKdL/BwyWpFVDG8BzmBMltlsg
C7KiIf9dmVTkpVejxk4qyHWGEp8AK8pLrmoagAN7eEU9dnXmPyub+pIOnFUDJhKbMMyCq2XhivNB
Gh11nTHe3M/QOZ3dIgYQCzdDkoa8Gv0KEsj80fqxme7+snuGXY6bq+/EITIjTitxwrdxzOZ2qd18
ZMZdMfsqqvIgWgvzuvK/CbHLI02rDOyR9rA2AD7e5aQB4odAptERx3bn18Bh+VX7wYl08PPyGseT
9GDrZGNW1ljdIWn4TdebY4aGC3LSWuFq3OAvTolCOo9Q649F4qxorukv9uwjU2396e9/MytTY+fB
GHAndvIdjeOYPps+Bx8SCuqQk0saH8NTgjxXi9VelP1wSDUYxnJK4ofltaAnTCcz6e6asjf+w69d
s/8RuG6RjG3C+NVVLgCLPeofv/caZ1JYtoqgc9+lSD1Vsl5ly0F3Bb2yuRqwszIaJrmbgvndGD0t
zSYc0puekY0Xp0SSdX6GorYNiQMsHfBUTRmfLeQuTB9XLJ8gKNuhHa/U1P1B2qOyE1ad3zdIxmfW
o4rue2iptv36rmEufNdwLkbvUAC6HAW+XOrWBVKLNZvwn8k1E8u/ZHl7WwB1lYft3U77+mSiIHDH
VhCI3CUwlwGfHKxKg1obzgmdZgr2KsjvyZYQn7kf/3mQ15jC6pzIlSByoiMkFyrBTjOfo6IZthbK
NKxzufks09ha+z6W2lGE8rnE3rlSRkZBqAgBiTSaeaRd0GzBaadPo2f/wrxqrkDVYCdB7oxX2Ooo
OLB0GDMEmiLPtWeWwTexdUYeNDPpQMzH2FLXP4Dt5vsmLX9rQ2Rsu9QhRCWwFFwhPfegqOT5zxdY
ESFnoEbBt/G3bzTaeFfHTCV0YRHVaNP2oIDoL0JxvF0/UjpnNpoXOanNS6nbz8u+6gXjWg/pgZC6
AVvK6Fe6IJknQnkzj0HVH0lavxWKRdINw5NXbBibakYKtBnThL7GaJGzNpMX18mT36c9KbJYFMmL
o1qeapwJDL+m+W2iZ4eIMj/9PrzXhtik2STvaq/9vRDWk/hJM7vmVxswVCqb5o0cJDD78+F5+eLN
jzIDMYs1asoW6AJIwXGID5pqRw95lccPhNvhrK6i2/JSaxJTUJo15DGv0D4SBmDPnWy/ZKIlX4lc
ExpkfPVt+D5RN+2rgJDVxce7OHrJ+VjhXhwPHJH2GQm+kKjYwRnG2MyjguJg+nXgVuDtN8sbwnSk
7QSM2M3ydtHzlP+BrqYZ9t8Xbm5gnQ6pKk3em2WY+j/29XIwm4a4Y+vUpgSg56TOYE9A8L0x2Ugg
gUf7TLZhQKA7NrhbYFoMrmYRdsYBGZ8UPpN7Rx9+R0zs98LXQOxKzANhqT8C7YdZS5RmPdTrDpzv
9g/LISw1sk/i8J1QDqIc5pbV8k0LO+N1/kvBrEWoywBJEuqf4kAyRPpY5oh8JLa2U6O36WPUA4QY
g3pyq1T9zDvfOvikcm1iNCWunVlY9WWCv0cfHCQHxBPNs3nrhpS0oMF8W16R1H83bSxfBCio45+X
olB9GVGPrf0MT2gajbK4ft8bUPP1AgYqWPrMifPNHxbx8ggnwdZQrDx2oxHgDfarO39I8rvq5KP9
Rf1miZ/fscylGbylBSCdgCLp+wtKs3w7DUQstPBhEdJw4S9x3ZxqeDcU0D/oBxIpozaQZesCiWDF
WaQxgxZRjLwXYRu/Bon3e6wq5WMcwlVv0O3KhumLDIedPz8YeQVzfHNNR2tkgijounH4TmvERcns
Y4/zpNyIZgL6rMr27k9Bn+AqpSdKAsm/anzIj/ehLvX7LodzlHpWe62EFlwzXBzr5SDqXY2pfMg0
Bw/ujIYpjZDiHCPdNw2Gobu3ty1400L7+E5OayfG6TJVndlDVN1bTskOuwC3fU2AMouoIFheh6nr
r8SxMGSez0iyoeb+90WN9Y97Q5rSnAte1ZQI8YWtz0jN/1PUNFVV64qq5ruBAJd9UebNA412Okhq
YDEI42mdCHMvLQUkbClaEMN0fhC4tHdVnidHSjBnSw7RL70qA3fBGYRFjnBX26eOmh+zOmYcqwz1
fT0y5nJGiiU27uwilVl81lowHZ3OLeukfLUm6TMaDC6BrZv4DbDlB14t7v3BcjbR/CgP63tZ5Xg/
VLX+iIbfOKDk+zcbW0yZfLTGdLU0KFujwjLaNmc/SftHbTDqzaBTOuDnM16CZLiqki6iktN01Ufv
Q8wpOj1X0jaiq7kL8pBYXi3IvvuGDEIxkWfqrlDrNbpq+T0MUBR12C5PiRsoTyPG8U1vibtQdez7
uknvw1GvzssXu1VavOZIs5enbagq/2GZs+dVLE9GP88Ov/77v+z5NymEsIRmUUZRsPxjlasY5Kke
JvPdN5Q6t/1ptXAGYnVSjjldClwfdn3xi6HbUSY2l9wO//dR3nN8e/rz/T+Plj/pD+aDbifiuRuY
sSh0L7UWz3vRJt4FcnGHoIl0hXom6yWe9qphZdggFKzOtR+etDnSqzBoeyteN1y1qFMueU7MsMAz
gQ9HfSB3zN/qwg/OWhHl5yFqbS4lhR56qqebP8k7mm/bO1D8SnMARTDCb7eQdCQRCl0YC03XArJp
tI8ho02f0Y2/JGwWBxXh+t7OvOrGYubh0QaSQmP8NZzhDHEcdet2KpM9LhqgpsuMJpjA0i/fztP0
kAjh3ymRBqRC5HKvFEz9J7PQ7pksZqee2AS3nvtRBr2wyu5XipGNT5BTD1nOROHf36/m/0PcWgZy
b8HpVAVNhHHw7/drmiaeVDBk7PCaIRquUvaRubHrh+1DTb7qMesMitRpsC6N2uCBaiJi9wjbfZAO
q7yEQu1kkXIg1IVOG4oFAuR6H3pT2PwPYee13DiybdsvQgQ8Eq/0XhJlyrwgysLbhP/6O5Dss6tv
74jeD80AKHVJIsFErrXmHBP9T4jgEP/kHY+w+Vpqh2EByE7LQzNm715VJjd1loenpO+ZTjW69xRZ
hHdFjXcvJvetcKVzKsIetsqiGoJieCoEFJJ/HDGf1I9FvvCqRYO/cgFrLKCAleEWFk6B/KbaDk4S
xHxsinqrWrouTq0DFiNG8lDs3OIpcHp5+vdX2LL/Gf4F3Mz3fVPoluvqsPj+8RJ3dWPlgIOsk1Ya
9nYYigJ4/rsnq2T3QPEZ7u/MSaaNQmfZUHloGWZEtFrF18nAhR5H085ZcEHVLJOXko2FPd0d7+4Z
EYSFttMOs5yMbV8Q1mOkxpXI0N+erIlbwPqP4MOFTOxYvtwC8Qg++zahPMYhK6KSeJsOmGhZ1Ke0
ST8KSdGhWmPCSjGk14y2aYXisMNSd+7JWVMxAyQg1Ox83fY61/lzmHbBj5GDhAAfdRCm+w5JAt4a
ADuxw10N5RdidjVYSwfIWX6KxIIupr2eBuqIBLHBZkqYasFDb7YRs1uwjbLE1CuNc7dUhBrxqEg2
xBsvJrlAOln3dew7q9Do+rc+qm+t7srV5ArtSYqs3hMK/qT4Kalt7nKt1J/aEEEdczSxNpO5eJKo
yxTKebSIVCPFCQ8mMs13E1fnaujn7kx+M4k/AVBbzepgFHQ+y0RpRvk2ETlSxdb0Xku70dbhqTHY
IIxGzxIi8nJGu2tXX+bA0w9h6re7UgdFqI7CNPM3JWaMVW752PgZUx1dLRXPbS1urpNDE3C8Szwy
3Ga0uion471My/TryJCNuqai0eagcaQPr0oxywsvRAGC/SKgmNRhTT+lYQfGPJ2b5yCu8T9oUn4y
LfmzncE7hkYpD0NIte1i1OcAukb1Opi2v+ZEVLUHjwPX69+/JQMyvfQNI3Svy2RUIbeGuYIoLnlr
H9A0Vql2mdHVI9kcTLzevMj5VKFyfMUSDK8knvTbgBPqGao3+uXJLrai9K3dUkEexozPqSo485gC
wMPojgKMjK8mSHUCHAeXxPFYrnMbCWmy7A5Nia2SOBHGd4JiF1NBv81EcFORK0YDGkcAXTSWKbLi
Hi4xn3MIXlsG4a8pbp4br7c+mX1QHY0YIoDbMHzINR100RLbUevJTpH21UMfa7TtNGB99YK2K2Py
auK2YKNeNdFrD0tkjbuArsNympd2/kSw9kEJSZBebGWC1kltt+ZsOvmG5twdPQvvmt7cOgMlLmit
JXsNMYTHCGHNMAe0lKedcVRrqOQFhJcC2Vp/7Iuku6t1oOgjIsqb2V3RK/tpJNyhN0btEfimbjcs
9IgKwKXvHJ8wYdV/Dcwhf0oy1jmynnYTjYlHTrgflN0hsRb9ZRkRIhdM9YHXvr7glIi2XuzsiFqw
bqGL5cGr3WbXMiRERup3+C1JBQGMgFS6azAuoJnOtRyz4IyDMurDa20u2Xt4bi7+JJC/6aHW3xFC
GYexI9iST/xP1brvIxNjdNdPV/U6Rb8CyzUOCeMqXg22swP9AYBcZGb4tMFBCoxfM4bjp6gG1OWi
OCOK1f0dm55zlJK1PRmncFNP4ORz4GxnaE/MIUPfQiznmntic3jbjJngAF/iminKX0qKobmxe13O
KjPkTjX1FrwHWioLky/q0jfcLtoHe6anAVsgkkPDfLytBiFGqwQ45FUvq/BNcj2Q4kujwshNehkA
dP3/PGTj+AljlH1JCeMhiDYprnpfUc2GtkckBFfo3GvhYy7aT/J7LU37Cb32z3wU7VFfLuiKlswK
ZyaaTkf8EFCBD2yY0v/Ru4Zk84/tH94G2taOp+ueA47AXprbf9/IW3UlYY7MpzDGaNFFw5m8jXmt
RldWE+kkzFmfyUwItkbvmu+lBSwbKhupGVqiXZC3slqaNCRPKl16LOfq3Gc4FX0j/dbkJfaEKf9h
WBGxWvbT4z5ou/W8cWUSgf+xw+ufh7YrPixDO0SGRywHUkm2yUtCturcg1Yqt6415VssEwE9/aS7
lnEcvWGLOPeTV32Zmo53wiABgrHtDkHugrCN5FkkvfOxZLCq8VjQGCUjGaK9WZZ7mEbdvHclpJwV
jTaDTFqmryVDQ9Mx63XejX8l6PU5WvAQQ9iRHM/uiRyPU2ngwtdRW9//HIWZT6QSDi2n8oMzDJbg
zGzSpWW/nBcun7flb4OTNC5Bfmo2XROURBCC3a3UqZpcd9x8nqfYvFdMuE9zYvpbnSp5T22NlWQA
zITEBJNGdUtmri41IQxF3DJnjsIdEOf8le6Y+vdSYX+jFeUf1U8MSjs59cL+UMPrcAhPPWiVk+tn
8cYVS2JJMPkQoAMor77uXNQ9Dg7OvJ/DAptk14hzwNp9U19IkZIWyO5z41KaUFDUk6U/YdUhffc9
xtm2DzVpYK90ghvRN5DnFhw38xTwDwakbaj2m2RI6F0ukFKcHYS7LKdkQd1IM0SZL026v3hv1rZe
OMd6rquXUqZkIJJRB91J31jedawIxVS7ln45GmszIftSs7c5ZpvHF5a5eZB4O1VtuBqksSIlnSMC
PmhV2V7FKPH0PJFIL3uADr2Xuge7GoqXLJ+4Vhut/+Fnqx7jrQs8+KkOFpI7RAQGl8ndwn96VNO/
PNQaphKdhiOGCXTgTJ/cQS/IaWM8rR6kg71kXnKSQlrxR3VHqT2YKq1pcEUld73QALEsQkeIn/Jc
eu4PYDLybjWpCTBtctZZMvrbrK+Dva1K0LS/xBSjq8KA9xHYfnVqFxi0h4llZeXasO8ifXyelmkh
dbaEr7NV6jXQEeNJ951x06TuKhl79ychfzA8LNd+1Wm1sLkHqU3ETbMHP6mt9XZu9+R/pDdkustu
vLWHcq91dbSALayLU5n2B0EOKLqG71URpFcbL8XpcQe3bGxqFAD5qoLuclT3XbpC3fGxvYiGX2pP
FNsW9Pgp++r40QvYCaSzY+W8lGZs0Re1PrwWr7wgRu/NARqu3tB6gPzGfA0T/JQt3XTBdKdiaX6E
uqpNntr4NSaY+d40CxSa4DCTPDi30PAGeOe9PD5+TcMsB7aPy+1W4pXHjZrTx15udWPfOxvLxsAG
fp+hSu9x72WYr5SsdQXx2ncasukWaeSc5O7OW05ZgA904f0rgp3oHIAe2Ch9ZmFGNw3R07Yk/XDN
DrtisyWqL+VEMy9Mg19lN07LzpvnTfTWeFfq09zZ7lYLJgsjXUafAQNzVbfTVu2AJtm0W7MVwTE+
KZZkgJNgw60rWjMtrDcZc/efc5ua+16RP/s44h43zmf1IpL98R5LenNoGVuMGpV8UZR1EwjwOm3a
eYXe/Kv6QSrbD3TCDtZW9ZLXgKFmr3xSLfYijd+0GjTZqMud+m61RSvwyT7af5TjhA+ysKvYQiN6
QnJiXmIs8o9ANbatxb2DeCakjs0PfX1SVP7OywQEG0ejiMBrwPzX6p7URjNJ4iXGiTcdJyPLzlQn
DAtiBHBZho/QcAaQU67BohsTmwlphNTJx2/i2g7NtzGQe8Yi+Un0U3nrHOAUboN0xahQX0uvewmi
Or6oq3VqDf86QAIa9OSt8wtob8t+0ASyuc9BRqkVT/0SXmElSJr9Q637CcZKmtliDvVdij7unHmM
cOy203d9UyGDobeLoxt1sdkMqBikP1yk2dmXgrvsthoNLJ3I+Xkw30rA4d9LSuYyJXYG8054msMw
OJZCP4XuQqq18EdTQyCKN/rokiVzvM4W0bIxzuN2HFgzpDF+ewxAm4wL5/+6TY8eU5B0h7yubzjs
q2MxJe9Q+fvvY8gEfZlVeImHZUtjngAHOcSkyU1TqPtnT5G3BRDDVj30M6Q+OriScaJaqlxCjkdd
1Jsy1/UzOLbfqk3ixg3VXCWm53T45duV9t2MBItngwC5bUl/8wgCacLl08N8oKia86P5WlCkrYTl
XtQN7tGZ5/1m0VFTXeHpNP4aMokS/NuBFWdMZT6rDYoK3y0RpJ4J8tmKOG3eagEjxnP4nHcBfkVb
/IZBmz9VqIFSwzMX6kZ49S6D34sLe4rx5A/6aaIMWvkCd2nmGFdEVS6SCK1cR5BpKh02B6oSC0r3
ujCGTxrl5F64I2E04ClgfjmHwcer3titt6mBYqlpqBuV5dlsFslNXbrr1CnNdRfjj5uCmt+CT9Wa
/gPqGHLkNvby4dRnBPZzJItTC7cWv7iZ/I/uoOH8s9HrGwS5Oa7r2YaDOtNfEmj+tj+MMqPkjmuL
Uy/R7gsYQvgrk/xH7vav3JWBExSQLpvKWiJmfdosdtm/4ljZRaF+PCi5pagG5+zHtKXHlvlT8mrT
2nBy/c6YyHzLghF5D/6Mk2lHyVMFOyUQ5fCNhLgCs8NPcpPh+My1deg6SyHQ3zIwN48AF0i/+iqN
u+/kjYYXvZjbXW+DZXvkSZLcuPV8Ah4RS6puV50y3HZ9yaCflEayAAkdaMpJboPCDHfq1KmNYt0A
rVGX1mOT1mib0oV5XqsRkEP9toPnPsFuYJPmdSix3GqEnSqY9SPWTTFFysx/CysTmKJti8dRtDw3
W+PEqJPZ7hiSUTJ64U51I6U//Y4JFoGbvAyL2ZW2GI8h7qQgNq9hpNMX6Hx3FzpGTY8B6vsMvOPx
E00SEJUmlSSmGoFaRG5iL1DDNsk3WyfnM5EQMZejIa7dLx3muMMMju4yMZp7PFgkgDKuYZciMnvY
t5PjPWpzK33VemTte9u0zkWaM1ntivbFZsi8zQLZ0jTxeizpgk95RFTontscGeH/0QA7NRgPiXrz
cR8WIWyAKH23tDZ/J+IL2lrnCg4HnCCRDwI3uvUltMUxAI7gZUAYi6W9QDb9OzawGWgwjfIqrG7k
koovhNoO68LxoMgZc0NpHhgnjBdXlDJbo+2hScz05i/qAeKxjpvW/KqujWaKu+sE4zNshEtOnBc8
QeEAT7LsNv69M+j8d2MQFQAsG19QfDAkXAQif/sIMfohwXjMtZMvItwWSPgkQ4Efy4EVmI8DJ2ny
T3ZXfRM2WsDI6G+0j+cjPiF7bRtRdnEKWtCLL6ZmGTwmUTuuLUe/CNskY3dpGk5V1R0wFv967IBY
s7eO3jcvTYj6Y1roLniM147TNa/mUslp1QL1i5vXxmNXsURZIdidPgYzGb83/3cASvkDfA0UAixn
K/XKhUtnRqbzLvMGeVFPqQe1WNc8b1eFvAg/Cf/HWsQU9b9qVdQzHvgxy6Ne/S8lDTA4lK6pl52T
ZvwrLD6UxqVJ9JUK7XgIokMgYCu/c6qSLfoc70ZM3xe79k3Cwt9VjTdFgGQaHOkYqwvtJfKkuDYx
mmgCeF6seQheirkzDqgMIBovz6mH0G7iFeT6U0NSznU2XOvM/NrZ1ozTWdsaYnZHrrq2elK9VW9K
3ubljHE+yk3b86mOFtmfY5KJHZg5sHSkgKK14kuy1hU5XxW6QV59eVSJaeXoL/mkY0MpPOcFMWF3
wHtd7wl5Bk45Jec8zOvbjO8US4SffiU2iK/B+jXN6aSw9erBjfB4JnFiA8FBO5qGhL4xY/xLSRr6
ycYj2Mkojop1Ps7VlgFb+j4L/1S3MJWyudahwpoTpJbqGwKf4t62OBdKrX1XYtGiTVNo3+jSXQ1s
C4OTVcNRayUcpWa4adTR8lUr976LMmo+L08/vmH5Vpv0hE2SWDXcexPhVt59azyiboqsKF9o52t7
rx2OTEi657pv1uoV7oMcPx819nNU57ekz7ufy8EckQ2q6Rix5r7kfe4htihhrtaVTwJdbRDE4upZ
pYfTe+q2bvHbPGkNrw4g434d2/01iSW7gapvD8Q0HRH0detAMEwcU+vszAChsGk3gIdpSWIOD7qN
kVhnCKO/5sCRm7xMfwPBPnqD9qMwGXtmIRhox/s6d0A4rKITK9fwITBa26zKv81xmvBR3WhmxQam
MT9M6R6T2rDwiGLODi+QAn6EaNl2xUCuau5GSzozfuU0WBn95J/46Grc0JAJWfEOecHeliP/YuWz
SzHjfUPiKZIzG9R2syB+9HDbB93es8nbhn3WwfMmn4doQu5JebrxgDC2uwpvDW959j60/mvM4OCQ
wjmMe1LBZAINjTxOGv20d4GWkCNgGfW+hapehcgOcnhB2szPSwcc5KmO6qApLh2ouU3DzjuBjbKv
M9A4rEBwladL5oc0+6UM79TWgQegDoftdJry6h4UebjDg3KRZIGuxrA0j45zNETjX7zGglW7uBWB
eJwi0Y+nLi3GE66rN9c1jRWmx55KEIYvlPYo7ICxJMUINBhoec5NGgbwsZLyc83ej7V1vlRkE1cp
Lcna/jnbNHVn/attPOPpg8oRrygQi0vuyVUCXWM/td5Poiy50pOuPYjAX2NRxJvrza+Zn8CAWIQs
vWEfy3AygSDg2IQ63b3NpXOaipqdCbQ9o9B+NobxDIt9BXpOPOlBd8WDevYS0HLko19qJFfsNsCE
EW3F6xdOy3j67GsxfMQmoWKyuj1iLGikjThw38WoOYJ5FSNKGY3PrajllYHJqzMglvPzF1n81pHQ
BuT8xb35ZZ5Sl8wMHJEI030Sitcde7kDc8T8zWqXflAXXYTefBqWaIGssBiCLkeLAMtqtINRdd5O
zXhlOt3oj/2IEdM/pwI5eyVmHemv3r8mxXAaYvoiVpe2W9IqyxtduQSnOVtGr29xFfrtSxSU1Us7
tB9+MSC4GMPTHwXJTIrkWZJ1lupZdYuWNX4QCyh4o2llfiv6vNi0c77nKyvuuEztv+YWGMEM4BYV
rUfWjyE3QcbnrLXXPbEqAW/ZyMuVI6xP4PQt/039KyXsKgKvTmDMvfT8G9zYNb6LpMO7g8c/Jyqs
YK0QJC/FXytE/4ZFWnh7kV61j6pftgWVLqG8fdLdgxSHEMVcD5Ax13fjeOyxaWfh57nD9Yvc1X+F
0pDFn4dO4FWnIgRfZPpXwCsilVviJDsIT2Z8It8yb04GZmwChNeGrqFi/CBfCiWE/qluou8FC8+T
SO+iTKdzh1psjb5/YFuu3X1RhOego5MX6M+JcEJcmm52Ngqx8zrrYgFeG0WzmcuRdNWR/dRg579C
xFwbP7CjJ2PuqGG+WkNbP8OuxZ50hCY2QOXumdNGBSoNO+0/NWG7nkE83PsgWEcid/ah6fentP8i
HFgknQjeCKbNt3R7kH3q61CWNeFN/XuPf/iadUBsa+Gd+fTpxzjS632zDDemueQmoRNEASLzEJhO
cu4MmAgzy8hUyew4utq5LWpgqPCjRU1ecRg15dWd7Cf4UcFLXUAkT3+Ue3/S6q3PkN+zp5bk7WRc
ZUxkdl32PEzNkUAH+5hZ+bfU/9QG+GeF3f4g2xWSz5KyrPo54CX2reA+TBAzMjYfpaCsDrCMIR3V
I+KuNLrogfdZtZnop+L6ELBGLEaoJ9fpi8Oc+mzf7NLeJoNZ3POywngyS52WouEjDQ1JErfsdF06
g3WDUME0uPSsm0Uu107a5B2p59RXw04rN8z7iJ8ZrOSNcNmL5rMx8t2C2A1VghNBy2ZbxvYK9cvw
SerA6b3a2Ks4+8f/CjG5OxhGDQ40dLgzlBWeL0g+vvRRPiykXyWusyucwkwzg4ONS9OtKg8BKt4p
U9fxnjqufq1KkD5qutZKbdr5ucBRj6V2w1uGlnVRoE74ZNfUW/MOK7x80gjpOwQBgOBiCBDnu2OI
pyWD6DTGB1h87VW95gwPKQOX0zIFlA3sBUANat2rPVTBuSnhm5kYyR+9jH/fthvGPzUTCIVIjUX/
57vCsWi3/v/7dpNdsKtzlZ1bvKEPraIQrQufsB/WZehF58ccTu3d0WofJMv9R9PqXyp6kLx2oNaG
SSPuj6Q3rMb9a6+3r8XsaQfHcWtuoAUmR9V8BKfyxZHOpkv64mOsjOujXLXKn0Z0V5sXvDzMxWRT
nv1R98+1gaMizmHFBtoUvMJOSfdVZdLklz7djLQ7MR2jJiPicjqEtvbWjnyIUEN8iwC7oEOZxJuV
6PPO08jgykmQYF0SEUYzOlaqnuBSngC2+D+G2Y2X5tT8OuoYpBH1zq9DvrGcuv6kectMN/fSa9Sh
1p7LY1TX3i2Le/k8maS+LRqTrE5gqfeC16cvXtLR0xkIdy5sKjajQ2CJmzWTvjDuvdrGURMmBD0x
+EKTV+zN0K+vqq3eZPU3bQBgpWbGFXeVne8FMwOYqF67GNSuXdjile2FfAlqyJdTTCFcGCL63jXX
ikgLP9PZSMG0ASb/lal5dOmXAh6QV/rkde/eaMnboy1qZWF7TWVTPI2gGbM2c14FA8h77vRH5eqc
agn5Jx/te5aV24cV798vP1P/r86L5aEoQZJgIyC2hPuPVOrGHCx24VS0VVUlEA6ns9qCG3FFBGNV
6SfL7bxnVrg3JPuIHyogVkswa2MZBYECi73ByjLv2ldyMyy7ldFFnpQUafZWsrdA+gh8TR+e1VHK
vHY9sxtbG/gNyYHKzI3ZwAQLItzJ7KT8KwpGNvN6IV+9CbeSSLkVSVSvxq7jZrAixdG/pNa00/Wk
PjBlAq3dz2RtzqU1bKZ5/hSY7cKvsZZ+i+nFtGRXNOC6m9MW9m1imPo4ghyAKLKBOhT0zy18v8m2
9bu1jIeWs5am8F31mZcz23b2InH2JKFbZ1XX6i22KIB9awbaZ1HSK/vTsAZGu8rn2bulGn7XROvM
y2NSIGAY7NXcdXKGzxohTwciPh4jroZslhEFPMgB852XyaZtkx5M1CaXxq5+ql+stweuWc5QeAJI
Ub11AjKjPYEyYu/TJz6GGGuevb5n8hfhImUI2kFWN+mB6E5yUP+KOk1RAdG6j+ePsq6n3WDk5Nx4
8jyIkV6g3phTtYpSNt9EjZT5QerGTV3GjHbanYRGCJ+Pq3q2TLF79IeclrXCMjtECinmWa5a44Ob
9k7NIBxAoc3sOOfH6GNMYNzUmEw/ZWFB4JIefYcfzAx9HrJbQnFxGFC07WZrEM9jnizzfKSYMAo/
SzlhybFzb03p32uvs49KtWsNOMIohVT2bd0ar1BbxC5wcdT6FZ55LRmRxmFMeA59kihdVgNiV5nU
eseWO9ivhKj7im3rVxzVFmyzoXrmsv9sEL97Cobw4f/CNilvmG4/itz+nAlE/GUTw1QLCnFw0Plt
i6EPj8oeXc7FDvLVKspb61kpydtc39iUR/cHjCIzEPQvGRYW7RTkqsOFiPsFZddPX6vS/zw5/nSf
9XS4gNiy14qvoNNdJvjafe6MbxPThadY5vWBtPN6pS+ntCyWOPYOJ61dGN0W7+rDQKeb+s8K0/T/
mOr/l6aTBgndE3IuLeGzhBj/0HTqNChqS+u9E2gqPr0prcI2dNuN6pIkBd4chC03q5nCSxsz41ML
SxqF73Ec5K/sPCg6//M8upV3MqLjYwUAC/i7Z4O5LhZtSJ+flGOYAcd4sHNGtIHMXu0q/SY5WPeg
0XaP5nzKQOzCh5rwTx90dDbnd0hpTMWnKflCdt5CQg/qN2tsMaZzJs30r+czr4IWzWZ21cYFOlKD
erx14OQvp4Wv5XszGG9x71vPWjFZz3VZg72MAK6q59LlC7VGyWBASqn0FulAjxFxVek9ZLIA3tOU
AgAJE4az0AwRN/JpsLCmQuhEmJk13new7Feb/u9PYYz/OJi7+fGMwYFnIa2cRKxtho4/tQjb8qLZ
bXPQQtq3/357QGP9z2aY4zgggBxWOJOJlL98/W9dxbppo5aBZ01erzGCSx3as5YbZn7WBzBHHiXh
ix/ERIuWDSqKZN12bkFz1DDe3aDbDs0PYdXt70WvAOR483CGAQN6bkPp3gdDUO4sUi/eJhXJO16w
YZEiWvbTuzip/gtuxQ8YggSLMyehlWECKETVeqFGjQhf8uVN70p4n1tpNuVLrLuE/j56yWo6W0LY
P6rBvY2RlBAFQilIP6PsIBzSxb/3CUEktKDE/WLKku1Am3xYYQOpWKTeU0sailumFEbRYN+lJKCm
SozDJHQQ0Es/tC53Y4SRO7PBAniaWR8yUsm23NX7c9zO4lql8bDpJb6dyqaMM0kpOZvjOG3ULNTQ
gmvi4rV5rKExQZ5KdubVQ3MIy+E7HIby5i0P6vmMPODHEkoXWQ2HUyOG77MMj4KgSA8Pw5aFhZEi
rg03DA/ZhZRy60liMXHo/452RVCJsxq5Kp0cn8EXaaMxgqzmXvBY9VsM2vqzOkqWIwJZPsOdj46J
Lo9/vCK+56AuBd3JXILwwyE2tiPevWhrm85vuwG2ng8wCrVFt+G32dyBGTWS7cN8MVfG9PAxMwWU
ez9OnXUcArmfl7AxIJuQo1PHfsWaqe3GKSD5YdkgEc3gbDsrRjhRuhHsb4ZElQtn0UdkWWld0B5h
IqInWIIhB0MvDpoW4F+PUrjJAGqqtRiC8u6FvCFaEo2X2uL3nHSXdpwZ7KAlMHQCd7fKsugrsCoM
ZGq7mOS/PdSr+8cQuCmWANfecHfDyFDfyyuIiKJ7i4kNujxKjaByyfBxQySA7Bpd0CH0NOoY2ETp
Ry5Bpll78sz+8OcNjkOn2TYBAQbZIpJT6udR02ve3QUXzFOGS5/eX4oD9a8tIud1XfskkzV1vCfH
QsLACogOHiYSZXLzryNJtCelHVispVNfMTo6jrDy2BZ5yOGq6EnDr3xUBU/vkjqKl/tLMJWXIfK6
52ZAhUVg8efH66BOx2jYk2B2VLf22CEHxQFZcsaVUr3W/fDm9c1ryCj3EGmTjMi31L/0TMcPBM5v
M0uErwgtq3uTfSoC8ao2732FJ9kEG/Qq5bqWRkBgcSCfe33wV3OMUvXhbqQK+WmUrI/K0kXNq10c
CEnFTxVcaZNZuG1FTRhL7fGBMWJ+xSj9EKP5Qd9vl2pe+969Zlyu1zF0xULqQDO0nDp5/1lkw3gT
HtIgBrv6sQqTkjsBC9TCKGiWB1UhJGVk7v166YApxbTvuJSMgyG3ihiTUu7u4kSePeV/CkDYjnWB
rc414otyoKgHZOLHvIN1z2bReOLPSXdZkwQbZ86tS+fbycalRFULIBlt3emxgQwwgWNgI69JTRHR
MLsIbrEU1qX54iDoh87X1AePy32XYA5EFVa1Fz32FsiWo92HJZiDCNXmTUtiQHiDHHbChLDYQtbZ
RK4FdXxZf/vltK0dgzkaHnItRd2UZ1t0jvbZn5xoFzSDga1puZFNVbyJjGa6KNGRUzm3SJNMCkzS
6tA5pfo6t2S+y7puJurDpM6K4nET11F0oew2n42sw4dYGdH3PugX2NNK08ChFJC41IFGflqh99aL
kWMRUOpH16CTVCfjaUDDwUuYJRrmLraJSjwYF1N2KXSNRlfPTT5Dz/g+Q2bNPMhtBAclCeMGfMer
TB3850sk3DmZfGMo0L3Vg21sI6CgGNqS8FMJbTzhT0GMkGSnoDa1Pbxd8UBvFD09pspnRoECSQkO
8rF1z6AUG/u51cR18lBaRlNU4hI34HHbYwIBDokudXYO9ktcAg3RJxMwKmFS/SxkaJSIEfOwtn4i
vjraDx0S0dVg3Co5WPX3RBTiptSsVTI4zxlRTEMBYDN3871S2GYm0kq4lqxtTNogF+fO/dFG6KbQ
3Cm/QpcJ+MCBNI7KzTBCpMZyQTioM/vMHAyHin25r6gHm0aUup86mbmvyz5YJ8tfoJZZOljyqUut
aiua8b0xaYMDu3pSD4zpBCMuoKt/nks8mV31wsRaqC2NiJDeeU84HjZbXij1aj1wXX++olQV1Dvm
OSzJoIFnti9oi/91FOvPcPDck3LGwhMMr2VA249XTDIYfg2ZUcMUwhv82Iq3JASoU9qPxSYj0Hpn
jHn3VPcf/uyMz4GNOVEdWehEACrXqGNK+R71PbRG7sV3rOmpUWIdnp1mAA019sgJw5jzoDkFWt/f
1PemWTbsGpfktzGsN2pz74ropTJolEt37s9/no9Q7/x5vm69asOnc20xgwSuy0Am0Op0p35/ezn1
YXPsVC0R6Ma4bYeXgMptD/Ou/Jr8Uj/KzK1iT8jNuC/zYnk2qwymZb1mXbLY17fp2DCRRUH/73tG
y/1nR8vxoHFg2AMxhAZGV2Lgv+0Zm1qvKkB+3p6w7/BGH4nckDgUH2qw3GeVs6n7VKybTkdRb+1L
nXTvTqcvt0bcaazw/KOktzR5b7M8wepvxuN7OujaQXqaYLKhbdmgTZ8bGxRiMbAJ9ElSksts3wYW
vJ8G6NG0Cp1pRWLo0gY0Y905mHYYEnRBYJCFo3Rdo6jwNmFVH0y96s5q8Qrlkt9F1gep15W1q3x2
NNZi/hlxtrE3qIxtp0/ltp/GcpMtqttkeVBHfx6kAKbW20QDDO4AmDMEf2aqmWyxjGL/dshKs8FN
hmq56asXpKbpNnT0bdCKPth5k71WmzbZpTeRluXnsfLCrTdgz/b9khWsjBMUfqSvyq7P4WBiZLOL
4JcWGc49ge53igHNblP6ratqbgl2nWRSHvoxmOGVEe6pBGTqlO4c7WIDCQzGvPpQL0SnLpuQB2FU
2SYL0ilwqvTS+7AGEeYb2T7IsvkpcLO7ukdl0p2eKr+445Gf1gABKFFyH6iqazKgKzP/SxDjzWug
loej3V2NOoerRnbWFXGA/8ySjeQf+vvXbIQ0HCbt/h9fzOdh+vrn/xqAXbrwcV+ysfmoClS/BJ0m
mNX1BvlaYh7AAXjnvx8RTTXPA6TLx9+Qsf/EVoaqjF8HgUOMSYcUsRKQkBY69sHoMr436V3nohV0
FkwC7o92K8PXuUk+/AfdTq9f4VZTsQ/JN1QB5Z1i0L7MI7n3TeHXT483knQAxhfRNDLNz+S+jMV4
LV0p92yw/zoq9ewYkRcFB0zuIXbQzDVRC1rL0bg8J63hMgEtY+XmciwE7O15rMezHClnHmIdMPxh
ZFX3sp44Inz7se+QeuifNdtj7NS1tg5HyxkOMa1yO3Tepn7W73mAQ8Uah+LMrJh4sJQ5DeoAb5/T
EtlfotQfvtaiNrdYnVd/yEOJ5379f4Sd13LbytZ1nwhVyOGWScwUJUqydIOSt23knPvp/4Gm/y0f
11fnXBgFgLACRaC715pzzLJr25lziRWGlX5TiFepr44NgMGea12yUu+usy71Xmb/j6OY0tS1Tpyt
RZcEkULwQt2/OUS+qy7vYiVmf0vlg5iIfJtJrz6Gbop58/E0J7EOWfZMqX5Dx938BfB9E85i9dSN
C+JskUsiEDBQdw1iR32zXd//aLUZqAje+MNLTWE9RtUmrwmAlecKnjhzCoG2yFrx0ltm/ByS7HAM
w18dTYazfJzUFhUzX34E1LBfebjL1nSgxYfPSF2RZPpqJMzC5flWJxusU5VhI4mPqkciax3oZ3kU
dC51bY8EppxbA6KmG5/yAQWuJKdZJKieUOfJqUI8+d7GzsZugQ7L1TZgscZ93I3LDosZKcYMc7oQ
axHQdr5zo/gEjfuphSA+KWmwj7po+jb3zKNy6LeDOUNf9Qxif6kEzyoBPCuRufFGvnGj59xGiW9i
OkbOKcthcqaa6qSwamJlkF+KFtcePV91I3lvcjNqCvHYbbZpbHs6Nn3C3GMup94HXTTZ58TtLtJq
UeUuiyE1cNd9rZvYtbqSTuXQLOTbIl3nWJIvIDoa2C5egF6tqrFnY5WP1c4kkxLwgPTKS9gmnDny
skusZixyX/rC+pAa0jZVGAwG/73z30f5C4e84Ts5alopQnSDtO6dS7MS6r9B6Uz09oCNVrzQaVOI
HGAxl7nPX7n3KnEbK5Qb1qqJS+0CzUz+SPJnkBuMCv9jNNX0uf/zH85pF+2eaZoO9WfM8H/runwE
QWYb1cpDmkX+ctLKz64Zuucg9b1di5d7PaAA/BDjswgKc6O1cbpN7Mne6GAfH8o+0N5H/DUO65JX
v27NvbCGZmVTO3qPZ2fnFKW8/359QO/fnQABkJIJKHpMxtFb0YLlls9EsZ1G/6yg194qtuEfSH1W
DoPViYiyefqQ029f1KYdPhdOlT5OrnIvjsgKSdRDUh8LNXkYlPoxGlQaN9OshhMjKe6MsQ93kbRR
AtewkwDabjnC0RzK6j0JfuZuqr25Jb7dLHfshZI292egZhV0/XvLXckqvR2o18CCcxFEPgNYVWmP
93ZdHJODTBGQRLI2DPdJo5zkeqYzQrKlEsU6o6WDakk0wTOAPbxaVpRiGLWSV83Pr3qK5TsscLl0
FvyWJm+KiwXKYddYXbwtRje6Tln2cccj6CnBPrSyv0nnWaHBSnGjPFvLQzqY1bKMOv6EafjWMfyo
SdS+pKltnuoTOFdottjV83U7F9ZldX2oim5/r+jcfxmBxnUWlYKl7ex2h1r3I+vj7KGSKASVh+1Y
nbXBbZ7qWGn2AgEdgS3JYgoU51GyFBEq2juC+QhZCwd7+9+nfpo504b+/LC6jmOqjmq5mqsT+GT+
3U2KNbWGRJjTIGxFTMo9ct5/vlbs5Qgfs08SbLkiTl0wLMltkqNyYZIiUwzOsxUJTLACkr7WajmP
5l67GD39WekVY/HjrsekhbYhgtcMiTx6Xet7EWn8geUSS57zIve7Uyq/NDHTtquyUmpoRBmTu7gY
jln2kJowxeVGtkd5luMs1Jwn7MHfzNHRzkZPAgS1T0rGRT2elNC6GYoybWXhIW2JzLLgQKy73PU3
Wshg2eqZS5EYCGGXqNdi9vmpUQEJUcm+ARQK1wFZSyul4alYGxHezgTCv0bcwlo3tfLJcza5RBRT
ZiC4qaXh7r96SkmGcwYIWSceSnLQpVRlKrt8e5+ndPYW4BFvpe8r321nqCmdUYKygYRUzKrWvZui
T/0CnBC5x0NeTjBDHyr8RKhXs0jLGm/iv5sQswhvbbS2S/gtC1Epn8aoAWmdRZmB7SjHdAzuNahI
9n/J5yIOzdJVQhtVq3+CE+M95v33wHHJ057HYty3rEdbBN6Fkp2TqvE2IXW7RWR56iEPml09m2i5
u5u92uAfLefDGiTDivBHFF1BGF0bd8ApPQ/Hlohf7kPYfVEL9+21L/qaUE+KDl/PYzlENF5zCJrm
GUS5QKHBGCIvGOfrqWIhmKRvc6IH9ceL4dgd4j6Mj/JSq/Pc/4E2Mf4urLsOUj7VAFVggkuw1L+4
XSQYJLYxqu3OU8x+aTslGfDolLRNj9wYplLenuluPMiH20jT80r+wAP1W/EitkYrwoeAYO1bEMZM
7gvD/uET1z00qbh23LDQtlNz1+nzWEBl+ZHySrDyg6r5xnrvJctN45cav3S+uESFv5P3jVx7yz17
EOvJ0xkJE50mh4bn0U/QuFT/4y1w/lYsu66GnRIiCO5Qjy7nX8qHwIhDE9HluCu14eT1IGUKRxv3
NcuP5Z3YVZoO0uk63Djzq6k1QUVSu34nX0VQRMWmrm3WEGB6kEanO2vSP+SiyTbCLZ1l770fAYz1
hFGj7kf/8kVAciuyI9NR8dayop1W9u/7IojIayai7S0RmvEOnnA5H6AqaL7PO0Zp8R4z8pFdPGPx
3OxShYK8Mz68nxbCzFCDIYWBkirZXPkGSOfCEtfpQ5PCuFWHnaFp4dUsSD2uummmmc4wUKiI4QOy
4+wmamLS+oAsqXA+TLwIfR58pWZGLpVYXRYd9iSmRA217sonoYTSsNyotjDvexbep//+bDdmC8Z/
PNoBITuwJ2BQGvxWf4PmHDvTUckSRGUMsyrIQ1TiK+aHmkXhsoNJ8ayGZbCBHeOBQVfKvRqSK6Xm
OKQFCiliEjeKSQC5pPbITdo1PzMkt/eqPc4l52FQDQq/ZDXe/Ql4fw95lro/IqHt0nqpdsSIka5M
8o86IuepW0rICf3dKKP5n2cguP/7Lw1W4y+uIpUMz1Qhc7meyj/uV96WP4oZBijdYKA7dKJLi+g8
jleqG+F7HOpy388befi1kefcyC6IC8YQBn1ZQQOAG3Kv5QBM+s6w/zxpkjGxx5RL6JDc/eN6eSw3
VWFdOmuYNvLrfJ0XjpHj2sUOvfx6RdTN//+O9y+Wd3YMljlb6DrYLKDC5X3TEg6zD1oD8Zo8iUuP
IW/eyEOQCIgmERDR68hh/wryOv/dY0qJmLUi6+zrnLyEvirf/evqv/7zX4fyOnnu68sEdtc+NNCx
B8Wu9ko1/d6MZA4CsDcjcExRvh8t0ttFX5MhJ3fhHkHtSpUq3993/7igVWLzQfXjh46SPe/VfJGF
ZFisk/nXEtqbVya7zNaPHuRIMgzcn3wceLj0prWik4CaHCZterGieu4akbcSwwdp0WFOroluw5pY
KzsrK7pZbrki9eeS6XDsmrijMxBERzXpfyJm3ka5ZwIpdI9Z1a1N2z80rZttpkIhmceqGjS+A5zS
pkXHNN18puw0/htCqkAnj05+rIkW6iugrqooHqpcrAOHWmsyFQSniuh9QkyTFNaGNFEGdEHbY8Zq
QOlclplGBnv75s2ZxBFIt7Ve6SsDotGoEMjpFn24Ker42GgTnsHv6HCiDdaBNTjc73mbf9Qouhdx
CnKxrwALeHu8BdfG64FABnRMUZOqPTOyMfgoGafXs0vMU0mf9PteW6h+estypgH2wWQOvSLSul7U
O+/NtuoKhFZ1aop+53s4G6kJRtZr0hY/HU/fRw4YSu4L2D+3gVwQQlJuZI22ONCA3vQDQMBCO5Z4
lBcjmUaxtlQi5acZZEvDC61Vn4UveXrVKbGFpLNbw7HLnhOzqPcwEp+bcPIhkzBNEtZPu5qeitTF
Phw8msjkHTWE3a3h1g2ch8qOS4wD+CVVfeH59bnhbVXo98Uo8+PQpmXUDLshNRDOz1r/Klg0Zv9k
hqJaFAIjK6X08r2LSPOj8uDVUA19BJGxA47Prz9aKpUrNcM80NFxq7UKoL9PfYOgdLvFQmFqzbau
FIfam3VOau+R+1Llk+nAYM6HDXHG6qoZeqJZWo0ee3zWPwGRn1kRPHYjrrVgBICYpt9N2M4rC2d6
BrK2sJ195gK/6EKkzmihF+pQ/SNm5nGfPPlx9OyGwZp+9RX0DZHe1c33ih8ma16z/tQTb5skB7Vm
Lu+39qvr0K3Jq11nDs4y9aAiC117dQp1lYV9s8mM8hXz9vdeprEaI6nisPDtWzRjEZQKH2JfbIy+
i+j7ofuLGgQ4BjLousnGZZxEu6inH+NEPyGlWXysHX98t0HdrqspeK6t8SnOAddV+jvgqEeFHPN8
UN9N4goWBsUXIGP4oP1+eoWlUy0IQUmIsCioIOgI5R1kOJ75XuRzcjjBdxPGsNSw9xkZCSwbonOI
sVfP2veCSGxq1MMx5kfE1bXAPPszV+of5uh18Namhoh2j1yNnMmqUwYEAw9ZXu4JoCv2sM62yqhM
D8zPqj1l63I/lWPBuvvfY69nHVn03UY+m+RGPhvl80nufb0gn5fyEDClNvfQwR3Mj0T5XAw0l0ei
fA7Kk3Ijn4Wa3ZL7KY//2IVUTMaTamwj25sw8PBT5Hu5oaxO+LeZOphECWRbYJfJ99o85Mg9ec3f
h/9ecn91PpR72f0rtPiiXaLfV/LH//pF8gynKko5nstycx8Xvk7CYcTrL19Ch8BvId+Xr0vlYWv2
pNyPQbAuIpX3wJi/u4vU6D5WyL2vc/LQ4UegkP7vNfLl+//+urzLre8mXUqiLju9OaCgLvYDq/nf
u3IQxmAHjg9k8hL+kb616ra4j5YEdQEGWuLN83n8A2EipylFU8d8IOzJBeOZyJeTx0GbvIUzLmDE
3b8wG2M3qzbNq6bO4bsZXXbdN6eV1IHQDoCvhj9mjthV3IWp7Tq3EtB26al0gdMS9RbxpJsCHn91
S5Cr4JnOTGDcCEgsaHWJeA9KxXz2q0F7QmxmWqRSyDN5mBk8TdKEfhrn7OpDdYv6bEXegmI9SiQ/
bS5yKUgUrk8yTdGtsxlIOTm0iFm97UC34kBzLZcGXwjqJ2FdsuqDQKySIU33hkmBQJaLIhALyE6m
aidLRVmP0py+57NtTc5ekIyCTwHMbHuIonZ8SZFwvhB8E2L0qEY+yi9FoEEr1Vh32m7qH3xhznLt
/vdGnvO0gm7z/HZVsL40RRADJPU01iyqCezGPAbDG8o5A8BRvq3KINtlmd0/k13v773OQE5URsSp
upF2mCf65zE20hP5Wr9MRcelE2f9leEBgxTRoWvepeST0dGpg/674sTNyhXjRAve6y6lQIGOUgNG
fOLdsq5Rz8S9PMsjVcmi5wE9gDy6b9AODL3iXVVyuG9uEn8WeLaOsXlRrcm6pZ6LtbKhoIka3rq1
QUb511fKDeFaFnnLJSLKhNAJeUheCzmxXU5eIwgz2ksZDkSjvdJrAL7eZhjSsLEgOzCf5Fez3fpd
Q1Z/kt9KhPaPOgxpf0/hFU8+f9xybmXJflahRB09CLKmiqj/CMbG+px3ROpYn+PYfBQUET4FO/RA
x3ec/iTUGR3N98i+VGDezqgTjIUEo5gmTRj5QjO/YHbGti2UfWs7iC1y30aNR91etjFk1wap0mEy
1PaxiB+HiIpdVIbZoy4Qng6ieOthXu4mVYlXYCAWnRj7C0GtxqPjjoIqDS1ZHbfiozzX66Wzj2z/
VR512HyQ5xa3ourPmhYpV6YbzhPCwT1qovwpqpqtNi+2aMvr+36sjr/1OZxyQAtuh5AZxAiFGAn+
+BYxrK96IGsXLJVg3Jyw2JGZE+7jvDtWaRLT31exz+imAHIgyAe0c+85mz+qZmU5F363m+eJlo5V
qNkL4fBX85m0AXljYcjTJA35SWxsKa5p3w+93grPQ2fsLcTAJwLmlHWlZeYq7Fr6rFQf38ymaxaN
7ykPQ5u6j0WegZZO+vpTGBHz0cIMrp1jqcdKaP5SvlBq0SHrUDo4Zp5va6xd9GMA6cSWddOVLjhM
saGSj8Ih8Eo+7xl82KGxbnnraLdpI19pMqKaAWB0S9jzF40p6blN7O5Wenq7JLQ22dki629e3Pko
67CXTSNSy0zPg5Vu4cag7fh743teBO+dAXo+byQiXBa5fbV6cuLoYMBCm9W0sP/JCx5VZEiCUoFt
AEkbHW69+xJzdFHjz1j7ToCyoBDuLXhIjhsvoVE88mw+yU03pO/wlryHBmrC/ZQ838Q5Ipegz9Z1
7eK/QgXhrJnv1cTVYwnv7f5DFVq7RQIF58xVWu0UDW9SBmq21a5p3O6590KyMzwMLv3Yi6fG8m5K
Y9jvqT15q9qaApbS4fTW4bHh8em8t2rTPvB5jJnctU+F52H2HdvyWXcVjGpF3u9AQ5n7u/YsaKJ0
Cy6dEgQNP1DskMLQCY0PVJiq09eeoXZ/nrPSgbJ122j2g9VACzJK7F1ZSyyA5PlohX9q7URc1Ajt
fpuAsEn8YVgUdZctTD0l9VqNuotKX2Dz115hAog2slkP7lXoE2dg0J0aZJXtyTXERiKF+gAs0hDZ
BjNK8Dqu3uW3yE/6dd2SBYjUedoxEKtb4RrKmZAYazWx1iiGOZWSW+MGt5OotyRRNvIQHSv5molL
p63T+HRRNFjcS+qeP03399WKiVh2U/taNnZ1rqBX3c+HeGGXmepPp8wAleWHDXNX/g40MLUlkhPC
jkPriPMLqFlEeyJssMqYCqAtizbqwSDrcS1G9zC1qvtcwNo4JWCJ6d+SomMHerekNddTk0+f9SnK
NvQwo285wTqLoaSab/dT8NqyxinVMfpmYBk+DCGmO5UskCdFEZ+jIM5S6+wfnq+fhlxU30Sv04Ah
20gkDbP4uKFf2Hv5P6bdDA8ShsPzcNYYcxhZxS95Sm4EIpLtXT0bN0jF+EH9a2jDGk3TazQfGFM7
HC0Uo/IlL+LRGHruRKGH6OnE1v8pXeCRRUFwxpCghM6q52GOnBx+xiZcR8dPvWOcDOWb5tUrfQiq
m5m0NivL4oT3pXgyMtusvrtuV+4Ccilsm1KlB/UCNdn4j8JKa9YVNKwDi++tMsx9G9hv0fAT9Ayy
I/olt8kaCYjPTecwCT64gUGC+OBUBPtkCbS9uNxV2SsUPzs5dUNYre5JJlAjO4T/rI1iK4depRfJ
RSvw8NX9bZgogSK4JuiW0OitIztTXo3WrqzexnHYNlbMGjfUf+CDTx5dotkea/dR8u3vYXFCV2yC
Yald/kz8xL8REE0rC6n+VXD2EHTG9w7XKVW11HxTq0hZ1kyS9hJWWotw72AuT4BZ7QfVp3M/a1tH
Q0SXWFtY2ZiuHctKIJ064HBdoa8agHkPoRH1N9JpkV+JdqJ2z6tD3ZhrPQqYO0E+WCruSHBbLVam
DnLHRuGLC25Ub/FoGMhd7AYR6ZRcgpyIZ6Q3G9uMyrc+7doVn7d8Z86HgE8+/U4dL0nSqefQ9t5j
PdybRlifJBHVmSXi8ylHq2v8W1awhbVk2A+G4pFSQIXg+EUJCRvKO1rlfqL/2ozDox1m5qPAfPxo
znv6kL/T4BT7r/MV7MgVkHxvScT8oDz7uXUNE9/+QczeLjB18e5UPeos+hKs5umZEctYL6dU9b9P
xa9WWM632aIkAQbGyH2FEN5ayUPyk3e6GeZ/IA4yRokFlcdpPdFpgWQCmo16hv4wthQv5Od6Gqj8
ZDa6Ecbr4i1jzJ3UOr3pBE9syooGYZp14BZFZBwnLZu4m8N6E+B6usVORHufHqalkwyVe2V+Aw8E
ALoIcbXNuTO1hidIMXR8nGO7qTUle6OZBCunsNUnrAYD0Xdqj9IhT1+VWiHsGzGnJURw1EaDjtCs
kcp04+gIQB1OY9FHBC+Kv3cmyY6aCJibIcIh0hN38rwn5nNfe7ToxcfXdZQ4KD/G278uKOwBwcuY
gzAytUPjIMjV1axexU7rnMJ5I/cQBTqnQvmAdq8eop46VaUaHqvzWYrDX5m3sSz6LR2mz7n9c5IJ
BIRoBuuqHyFczcXxkWxvMga6amfFg3mRG543BKgb6h+nNAp3F7hQxnyRMzLeBmjgH/wM3FmvNdlW
ys2QQbZPs402VoJd6CnekkTDeu+gZN9OSq2f7ToHDumXznNFiNIy8gf7vdLGW+UF6i8P24KnXtB9
J9c+9urHQtFOcvny75EU75DDQFPDpJCg66QRjFh4CUZx0LfH2rSRvUGwltF1flWuiuRKCfLP7yvk
OXlF3rA+V6iLA5tOdnLNUKrBUWcN/CjXDLqBGWIs2wDeJCsOolHdpVAcmhDziiKtx3hTgXtcsyRt
HvKhUT2Kn6L9COwJQ1KtakzwNOW1KWv7oTTNci0Ps5R4PHv2Ratl656sMsRBjs8WPWb+XqHkXvNn
6I6FD79E9RAb4I7xPszaXRZ25LIUYrAmpWbEk9sWT16WUWZWiL5ggqM9d4POgrzxox9eE23NKSo2
ls9UAJIwIb/2ZDxxpynrBAbDSR8cfTf1vr6NqRidOVesO1pGayWKPdwRuXIi8O9SB53YTVqv9w8e
7KAVhk0FsB6vtukv9K4Fv8I0nSs3n86Wb3lI9QtCINKoot7XeeM5F1694d5kEdJW0Y7H/0b0pIcR
//B7YxgBGd4kCI+HtiIWUc0QU3mhCxNoOP72m86HedIehTGt+irQliDw7CUeaHTRJvjn031XSc8k
oNDiidpj3VYkPhoRg6PcMNkpTo1IhxXiRXUZEcI0haZyke1/Slva2hJJuJYCAKNVMbrVTGJqUZvX
PtfQ9YKkDjLDvE461gntE27vqi0S5yC9i9LP0AKi2/R6+KTM+j4ZiaWa8VM26/sEZcOzmfivaDGv
8nUp6xq52puvjuEIV0Nn3Wzl1JiK+moqQpxZmKZMzAQCdZQzeDLNN/RaBcFyzEGEnVnDStN7bZ/K
2abe5pc0bdZSrIAhkgnuaFswBGoaL7MmFAMcgnSCuKH7/wDi7JxqOy0X5OZGq1GqpNXKeL3bBSIl
gE+FvELi+hC5sFCM1ynO6Ip896umKelzFyc7yQ2OwHrtcfq/BwJskUa9opg+6FvyAVQTYtfnn0X+
BOQxLbK0bB/tXDMOTtH+1D0fTaoNz1hqnbJy+n0Y1h+JWuZXNTena9Ac5P+Xm6oaqmVtzTE2bobQ
Roq6gmI0HloXtoQV6sjDZ+0qoGJ1FzbFt8IK2svALcUgJeIKJk06aje3dIarQvAxKmaNGrwDbm4+
RX6TdmuAlCyobXbU+wGdlYWqPNRDQ3kQ5g/iVzqzkK6bJ0Ta2RpqZ3a0cGyfuqIoVsQ7VZ9VTmpr
kMU/XFJYFh1ozm2QRfomL1iRWxPumnvc56wXtevpkWSYP0C7UjiuekG/zt2KumzVXnjSJD/+Y4eC
QHo/M8yWTTXot4QyKTSXDLAfMhK4B5CuVUhz4rSPjvDlf9nzDSs3Hf7Eg223G1Xer/Jca7jTuayB
62iFctEcM153M6bUHjQ4l5Q9Dr7VXO+n+iTfaUwDms2d+ZeCgJzXtz3MGN08hK5IvpmMTHPGZkuz
/cCC3wT66habHgjIwxiFdO9FlB/GuDTeMnpK3WAVtzysQJX5irUF2EBG5xjZy1xJIewLizxG3cu6
dUzdGf8KoZmuY6LdBbRRuEPwbuhTQEzWTGjzqmxbWrhtZTCvSjN/Jw/hURfnRmdlMCOtUe7Va6et
7Xus9Nc5VzNOnZFcTbc4SNLcHcPQ1ZUHq0en9YRmlhb8Qjb+a3dCMi+FACq87I2n6f9Euhp0u6Qb
p51Mj/Fszz47yrj5CjgTucoAGo7xMrZwkSUEuhw6EhuexnL67irWcD9KirYAK4TzVQpCTGDBe5mT
ntvEA6AJ6vdS9IQFNziEY/k0zeji30VOtK78NWM4HIQ/nAhwRKU/b5RZqk9t4LFwXfCiUb+9c8m0
USPXgIjTVdUo3S6aVxxJELzPYK8LRJPxtU/wnMXGltQpAEfzkyXsqp+kROUHedTP2nNFiTbKU++2
4rPWiaBIp7A/mHUcP8HZDhfyhaJJ2oVR9uZjbILcNuO2Xn8BbL54Np4g0rNgVb4xHEz0nVVvB8AP
7zn8qXC2N0+KOvfVYfJGfZ2eGyQLvCk0Emy6JSYsmfve17mhbDVoMTbOAid8coAdb2pRBkdfbZMD
vv7ioWkD5TFrNGfZkZ+2LxFnrUxHWRYdkfK6E/vruEvCnVZ70TVMzS0WD4R8U+w82oVQTnpBfTmf
iVxZQeKGOuULlIrpSlbgbDlPUzOSB3orJzXCrI6mSr5KlEQOc+OsOLG0iKieKsoag1myIba1vbk9
EsPcivqfirNgJMaoYRkN2mzfOkSV9nvzdVg5Xb9n5FAmUswwW8B1rj61JP5H7rh98MdO5aW3hGqR
1nbRxScaejZtIZYbuetIe7hXfIzOCxHQ4+kc+kTd2bqV7e73vhXlwZkC3QCpqBjWsDrKczsDdArq
5LSRMEtkNaLUmuUsa7SV5Q6vqU5ElZS5lkPgrWtF7+6DQD4fhlhPNnZ6cizqR5pRn0cqJz+nNthO
mfA/XFsRC0Fly0JUR1itnW8THRm4HhT9pVPcaBU1acSCnKD6QDFydHyUUOWeEpjjO0vSfCH3EHzl
KIltdYnPMdri+lQPkwW9Tzri7a7USfUdKiDE4/QNTmwdDE9eP9lrC6TsSxSW5SLpdQ0jsZqcap/l
o+plT51WMTntvQBfAPTqncw9DZvIosEhnjuVLHLWr+kS9C397CJi+hW7yjXQl/LKpJs/kLp2yaLS
2N3xFffbM4MCF3a9uOMaiRUxDyNCM0/E7kGd50xq6/XHLE6hFcnjrFXadaqwtBqD/PfLZeDcLMPs
d8a8HpYqacy4vSgvGLFheym+s0vA+NIstH8EFSrfUAgqlSB/bZubq/F740VUg7dJBxZNEtvvkqSx
GXBbrWtUWVnEaAQgEZebM2fRpD6wEd1kwewx+x1a8QN0snkBzB0SIQM2Dz7f9Ng23Kqi8qa1pXTj
Wo6C8ezSlTEGmmVRHpmxGZ1lLgTzmk/Dp8IajG1wUcFi7j3F+GAWpS8bNUzPw4TC8P/aK1L9z1eL
z9DslMWdfjFWQ7QP6cmyTIGZDjOyWI2iPelZ6pzlopAe5osKsvaSRjV3awQPONLoXYou1S9thLOG
QniDpzzVHoug++7WOt6OKHlxS+BNci/H+7QsaXGfRN+eMPI318GJePuySSzlsl8WAOQ5XaEFFf1T
zRrhChfEIZrBS0bW8/CJcQsKz24eRFiLnakH6SN1gA5RO7OSVijJunJ8ykjKEhmoRWWttZ7HdPR+
F/C2criTmvGaheDWbUugYeCWrqVZ9ae7CwJUoQ8cL/rFdxwfhtnl6upauVVLQwPISFqtGdkkzNYo
2l1iZB2IjJxU0T1M/rDPWjU/ye9e1xPuZCMg5nmucaUdrpiSxGD5U8lNSFQkT79uVymtcmwr1972
DintfJqrb/ZddIqtALRpcpTiU2odzdYKIGOmOG53KozoB9Kp7OdKxQzZDzCd3Cmrt12vEkiQxv6R
WW//iqN2oXaUzvzsxSvIXCT5ytnhX80extC0n2lDAHAxbm4U2D8EeaAsBPPvlmZOy4yMWHIjhb4g
RMjifTQq6MHsEU8Lgg3JHCoXY4Zx92Ca5nHW4/+ee3zVrqXgANKaxjrdNc98mlw4r1m7SkExfSeg
FgC+p70PwHI2Pk7BjTZBk5f+66oNbZgAxpOR0+kYK3Ryiq443wiE2JO4VoMhMv5xoyp4wWjqbNwq
UXadHeFFcvRy2XVEAjnDIignc2MYGlnFphgWoZa23+TeoNebpJ3ys5zqWEnkbloqRctJJNmxtRGM
OXxJ9FspKjIb129hDuEB48aT2jnKJjLT7rVS7UtpeERQiTDfmBZe48kFsihN4PZ8GFYxWjQEF4oL
vpzqW/3eYZOeew31mFkbRZC5IU9r1v95eugeXYpG11wtbn1aR0/AhVtpf8MtgYLApqhkZ+ZxFEp4
9fo4pnSmWsvK6pRXsoGUdcaU8kEeljmzrr6r+oMV5DP1InzsfBJp6e/ZP1IUGAnisE8ztQhk8Sl/
9m7VEno3GJvYcdXb17V6pq1kcraXkp6iUqs9jHNoDs6qZkNdSV8BCM7pN9L08bKwehBp6S68iDEO
XVq/7FunuUhAazjFgDKsg5j7H3YYNcfq3hkRU7Sr8/4sJ46hqZNkqIXhQjSYAXn6VfV6zMhqpvA5
W029iVXj4Hgl3iWFIm2X4f8Y3P4QTIyZFTqcvRyIa6Nu+PihtxjJ7lMdxf5IrOqpUFzvBbBc+ZDW
g7NN8e7RT6P9OVqjv8qwaBGeqnWPlDYWcl4rNwIj666LAbfIQwtBJDV0aOqILqFcIeMirimmBpQQ
iP0ehuWRgsT4XA6ognoHqp7TpuF7muNy61jg7b2wsL85j15spfucAKylmunDE6bTpWIrLDE8Frpa
MqlXQFn0zHQ42x7coGMzd3D7ONHRysCjcYr4l3xv5Ua+1Rb4QG9Sw/N9TQGg5aMydIXpg76fEiDA
f4xaSUw8lh2CQWmEuqX31d8oLoNwVTOkPfNhNHeHI939JY8w6C3r0RzPTWagvNZsZ32/6yujqvZ6
1nzEYyZWU4YmCiGu81jNoZ7+krhP83GOc79vWtt6KR07OnydwlN1SCwsyoaa/Kh5rs/C5Vw08NUA
W6zbMWC5FIXhysss4NfafCeUqUuXyJj72vNSR0GGeuiaDmA/A/qYiuEkF4mN6wcQX5T+JO09TPd+
v/p1nbykScvhfol8IbC9YpEYwMRcg7qM23fjRs5dhnhMrjlCCHlUlAB97rRcGmjjQ2y9jUXb0k0v
qqWY4vpXVBOkUtLyjksCIAunVt/aFDGX0Eb7eRqJtw/zsnl081iii4tTGkXm1g2z7PcwNrZqsi7m
EsuqdKZTY9n9fnQIVTfwyR1pA2oodPR0JeeamTKVG8riPDesDG39tJSzl9Qa82c9gZjYWEwuZ0R+
m7dw00NHX5dzEYQ6s7G8z4MHZLlmlfw/vs5ruW0s2rZfhCoAG/GVOVOJSi8oS7aRc8bX34FNn3bf
rlPnhQ2QUpsiEfZaa84xydadXyDuyDoQjQ3TPwVAZSv9n11PU5pnEpmW7j9PyV+QP/H39/0g4/Lq
gulyMzBPTPhxpYjyFuVpThk7P6dbbbuFJQix0IQ3x5r7VsZV+VEywl/3TaXvlMQtKNFQbg39yjSb
9gfkAdhzLu4238NN0xi9v8srWzzDgUHsY8XWd9FVx9rwg/dhrIz1AMfwqBA51llOv7V06CUTcecL
fazSb+JSCGZxlffAZw4SYlPdWDJaiNtTu5DCGikN8T3guU2H+LsfiAa1+oN8Z2UdJSu/jr1DrmvN
W6iw+J7fsYsGhAll1O0SxQZYnCzuHYXogECre/aFWj12jfEoo8YR7BFu3Ftz8ZMBJiFR+0+boyXj
JuFutJNfsT/vhp2xzenJrM2ZNdPkjK3jwD3IPfkgfBZKolDyP+0LkmC7BY6p4s02xxX8SbFK9Ikb
NKDfcybMXzKiRMSBYA7t/FL7YDyaYvySrcz/takpXzED+wIXdMmHPg+bOcXF/IDrkIVfY4BTnPf+
uRZQ3KysViuA5XB5UBsvxq4To/zrwZSFPvBN10bfUXJoQwus+/cwyvbp8NtAWv4qyqE7GHk8LeVu
qaTFpjUcfSN3WbAVS6Qb+LkdtV4o4BoJb4xPUs0TWAErJC2aQ6hbOodx8QI9gSy7Sa+fNL3SzjZB
oo2LAghv6KGaKzklKfVd3LvN0hsD7+Tb/SvrjOoxNsJxQTystQtMnCDLcN43REEQtgOnMRvHI/6M
6iixk/LBmHt2xHf+63lDV87CDAMEXkg0cjBAO6CVr3JPKjSYKiT/I+Agia9AqyGFHfInwtIxVq3N
5KQkFWIDSaheonT3KJQUTTtZtXr4S6RqWmjjsTB+JzZx7LnW5jckpi1hDsGfLflcE9V79KEF4siS
vtCAEmDi7ztYBg11v05wDGHuerEcl1RApXC+dfwPNjTR360trnahDB+oBPGExna/dvSMGDRDGS6o
vFD2pXrxYRWduwx7szpqam++1qO7MDau3qItNeI0QRxphfd0O+Go2YOvmyu3m4JVUrJM5FoxXrAQ
FDoScoKtwnw6yOfkA2TX6uKRZ62QhCsyOuCJZrEajVnkXbwmWo2BGB4CPxuXjh8MBzEa3yNYyecm
bpIDU0+x9oEZ/4DqEfGVLkJSwLfcOk2uH4JmWzoxi5X7bdOnG18pxbagcLikce0BYUKa1+X+RCAi
u39fCAmMX/BFfBOEPS5lrpZcgMqHokWJrLMiSwofOR4oztyb/HM1tMWx0ARkXZK3e+G3px4Qh9xz
G26DSdQCEZgPRL/09kboMk6Vx6FiKnsUBs1KIRxiOYSEjyz+lphyy2kz+l46rCC5GyA0b5TUO1SI
K7xJmynXNJbv3WVyyVYhFA5MU0pKlGYZfjH+YFBhZ6+09PAPRT2WdDMrIPbOWeNN0O0qhIjcezS6
fcJtyl3a4A5NcBTfH+o0TuZgjnxx76vgUN7UQdg99QxaVv/bVl56CcKhQdsxTC3SlQufYtuU2Y1G
xdznDgO0M7D7HLQ8bESiIUdUUx/qwWfwiyNtPxpK9JQM/Vugt0gt5j07Q1oSTnRN5r3B1n+5bTdu
wrA0TrC9VGDrTDhH2/6s7ap4EpVvgFpUVPT89FvuNXqZ2vj7ZMaDWyj2odIw3s8rW/Il9jCtBvhU
Ae55cKU7W4udN8xmy1x2zObnScgkiU89a4kJV3f+1Dth1auiHc2V7OcHFh3hP5OP0ir38kMEqvxV
DYr153OWn27TeWKdqVWz9PPht+/o+rWPzGgPhwOz3HwHF3xd990yIlwV44q+1ejCQb/2kq1cJMnd
ZIjDBXhBsSwir3s3+o5GVsXCJZuTm9DMnnwLt2g946RLZi8/ulb8NBtDPJm1EAcyubK1/AVTm6v4
8JbCK0+qKtn0blnuY3qGN1xK1woC+g/bbZm2F250KRi7wsWfFO7+jLhDUqYuWQ9YOLXEz3kDb/l9
Y5yf6Y3wnKmF8XNkAyIDeQJu/BG0WrPUIPIcTak9iIMzSlH7cbLa/CUaAYDOM/fS82AHm+Q1kARW
vOlpSie0YNYhfykMhob1LcSMjsdty9e6txIj2DfkrJ5LrSF1qQPHYaUNgdn0925EZY5Uyon3mYNZ
Ggmc+t1QnRQojLBeKW9uAbS/MtzpGPnD+NCq4AOytOu+4qq6upHu3AYlIUKtLM1tgurdVKf6Zprq
VddF/qh3anrDGc8lQk/e/Cr0L5YTZ/fdLrr8344mcv4wLP3bx2W6Ak+lpuO7o++jmv+J2imoLxl7
x8HOt0p9U3jERw+Ve9M6S7/9syfbgioH8wH4yhpTT7PubSyFpWuML2P+0IUpSHoW7Wf5k2UaBUji
4TXc6RpKp/+0SY86Z2Z+DQzwM0sNp32McJ47tnEJYf69JEO6kyAXDkNBTF+LVVcQkAmkJcSzzVH4
JLdiMNT3Lex0jz6otR05Alusgo9WHH7LxpPsNKlZscoUxb6QHVXsXJd1k11kn4ACm4scxJdW8Ynu
rblIDuq8Z87D+Az91Uqxx2ldAct4heZDLYYgZujdY2KYsKCzhOW2mNWp3py+CarmsQ26Ytf3XbrS
UiuiQvEQ+Flzl7AZ0SVVpRbspCg0m7CkIjxQqBb8Tl/L99s5Pbi76ObMqGUv5jYqkRemAtENA7p+
1MsypmDTUEHmAX09+VAPk/6KJWiTwuav1DFeGElqQKhLg7PTO/79ISYVYZE5rHBlkyMZZMCGtUaq
1p8jshMW5Gh8x4Q3YrOihSFajISi1Wv9imEV+XmYvMVjGdySzjC2BYoykraZ6usSicIi0rvfvw3D
pzWRoDOjCRvtutCgyViGzK47Q72AE69e6GtvY7eOnuvO4O+POuUiASKyMd8O3hHoN5qjtiEVCfFK
Vhfu/r7lIeIaEc0BxJo2oh3HbdD35YfuExsdZdONqWh2KvAakyvB81WsIL0O0g1S1njR+QNxNbO+
W+SsY+6HViPfAuFz/XOQqHtv6tpPJ4s1HMVh95C2BLojQPN2TdI/wOnN92MTextYYulF6V0XiU6/
vXuO/+8zkgvyfxNnLE1VVaK+TU0nx081/hPdM8E1QjAVo2QFQjKvjdFIw4zbuIRmHuUDOQusPv7u
G0a/Cu3mxxAnXxLjQ+xzckmH8CsMLPuK2bb4IJEzpq9ofWXME58y+lInUzASMGoDOJ5MkXJK7Tjl
5L02bWseDdIt6OqXzyiVR/oJDhcGvjUE3t6pzXztSknm3DlDIvQeJHooRasmgXa+WnrrPN2GNG6o
BE0DO21M/xJpzE3JrFeWzvm9ssnCsV3p8+59vGvV7QrFB/3LVN+jWOFIRQpxIyA2IZ7QZF7ylca8
R1Wr9ccKLLAm9OqHCUF0aURu8mjiYtqRTUx8zQj4ae78yoWToRsOJ5Po7ugVODAtAmPDYI1BjT1g
e5jm8fI/e/LdzHuWGmtPso3wz2uyJMsIhsziiCvfYOoLX9G8az4in5mcgLQWp2bi2Y89uQSGB/+r
9s+T7gc4GKqAZrDMUm5IlMO0O2dyGoVuvetIDmSvrg2IShVZd2gpxFd6lqDSnZsjZZuuErPqfvCb
7z3Y5QXjchK95h54lnXJyVeG37npOY8WNF0gQ/HybzsrVaHHTFpHRI1ssqk0FS3S1xd0+u2zaUbm
Prca3J95XT/aFHN/OgO62xorK+nrwzj7HGWhmSKIXNw7vq2nrX3Mz4t7H8DXGNeCPQgZcp2lwswW
Ee0Uh3hPHWdcrqflCzQXJtqKeDPHOj8GAoBDXFYsPhwGIQpxIWVKtoBjXKK+oNgaLOMD6Yv2MCpe
tm7FwJo3TcNXOwngPRBUcP9FnyTwrSOvfpOi7FGt7egREphZfN3PeW5BoBLdptsOnT3eNBtFXQMM
c2D5vwLW4VIH2VZ3rPQM1oSPnoczYf6KnG2OVwx89SJHyYa1gP9mTva7thDKpTg2F2Pt9wFIGtfb
gtpS7ihc3Xq7/8MmQlxk22Q4+GnB/WoGNVpZER0SpJWLKm9XdaX1B8xV/cYOst9KlkFJGVNHW97/
BzqTpcU4JsNDXChUpKV4g+c97PSwC9fgPKotQW8IPzsPAyZn4sqcD4nRa6NHJSpXEVXuQk0YcsfG
XJ4Y04HluX+JHEr/RVN6r/gUy32WGPFpCP2tfIOOrXXLyhhmfVhmPk8kkO5V/AS6WjGqKbMH7Z8H
bm8vGSg+CD95te8cdWRuF1ebyQ3Cl8zloqvQXn28D1/67iOHdPgITpvEYgrrTV/Q+p+83AICoVjE
QgzpW97SpmGm4lI/6x9S46oEjb8xRa8vTAlS1SIlWOKagoQ4c9z/wtwl273Qsdany74FvoninRDA
efwrHxyzO3ZFRme7q8qjWwbqRm0c7ZLBlIkXjY0XL3D9X1JkkcABWWl2OkM+yaRVBL4T08swcKio
juSDmkyEWJflkVtntRy8sNlaBq5bnq9xmXbdSwmTZwVYK93KXRu5zQ7RzLhszMJeVq2RbeWSpfy8
f0TOwFqgVNNTnPThycpNJG5mLl5KOwPkNeXO7u6Sz1u/ulVvUkiYTvaz2/b+Gi9O8Wb43Nbi8V2j
K7yU1/+K5Zg8HbTanBZVOFhruVtghqCunfqI+nm2PQ0FCT9R0xZculpxy2G/z96whRf3OG6rqF5b
zO228j4DRAFzmF21x8TJnWWTDmLtZFVA9IEjTjAOfJUguLYpjvc/bBzFtZ6T7meAU0Cm130PWPiK
hj30+bbcxsTPHeoSX/JWoItcyjWWfHDm1VaTauqhuy8P4fnLpVn07CXD+NNgWLCwRMOkHeJK/YED
NUENEVSnPDJnFoG3tW2kUuSz4qWJY4uUwHlCL6B7yjVgYDMJoID8lcQc9iaH5B6RpHaB0Wtwnrf9
a9d4v0unD8+jn1rMQoiOkJ8zoeAbU5/sF3/042NBTuNQR+2GuPpm55eZ+p64GW1tpkJW1fy6mzHI
aScMzufiLu1OEPueKyLgEz8wrlbkdke7jYt1ErM27BIVJJMv9pIkoxTqm5qXFSDsKwLaGuU2paun
ZK9aVd7IkKqXGXqI9zir3zqXxg4Xblxv3DCXbsD+umtTkhAmwoJUKy+3uIftW0gxrWcecu+6Mi+V
1aE8rz96GiunfE61j8PxO47nsA3d2MpYArugap4UEoZ63iLUweyBwZV1DAv/s5sVP/Kh1CaBZhlD
O8HTI3JnLV9KD4BehsUzla+8VKkYZpgety3CpSA4C7uKycuMzXNNLMBeHqjKfC1vFb8+Deljo9fp
OchZGtVztVtaYXr2Oc0XY0WPIEmEufQR9EHDQrZH7OlSSSztrY85DoRuwR6cJ/CSky0f3Cb+Mtqs
PjQ6CfGF2wx3DbDU/jjFohiYsSUVggrZDTQzu7jC3YRyzfLCnGNR9dCZVvfDrmPkTVx9uRqTfnzH
Ftjtc001VkYyr3SAYeyYYsO4Fqx03D7LXnBwhJcm1J6liBnHLVRfxxgPLreDIGuLt8rKC0LAQnth
2H7xpnqORaQvQ5FI2CdAj+6Db9LGzH38AnLL7wlLcQsusF6daaukoK5BsmhC5SBBAkr/rwzqUjy0
6atm1ATFpLF1itOW9KakdDfy87airlzYAVNUeU8F4rnytZZUQWSVjyrGp/XfLbUS2u5+q5ro9S9I
MX+RIgfZcpIPvlu9q1FSnSmId20QZN+Ohqi7tdofmPb1Yz4CKAujNDzYnMKXKO2mlReWzJ0yEtIC
7tAaRpeHEC/Zs9ESF28hW/ozh6RMXpGy3D/IHBE6/+Q2jwAie017ILTS3atZWazl6eelYqtMrNBs
RXRbXJ3GRWfts0gmXbwNWH22FFkBthsGn3ONcAj8ND+MmEe4x7fi0Q9+un5Vvljthywi5U5YfZqT
+jOnaD5JPGbvttbJ0pytRT/5fF/tTdpvzn/ICbMmSSo6S+qY+5W3nOaILZw/99a+2yjlORDad6nV
w3c5XWWUSi90MiQGgtjv3ShNq4vj7Mp2SiN8TOeTNLVpadmaGGBes9t2g727X6l6Y/E3N0cuIKx+
30CposOet6Q8wdtyGAYNSXlSrMp6Mo3yTX5iYyu4RwVOceoErse0ye/Pu5lj856Hd/Ljx438/EqF
uFfdym55HphX3A1fI1qwhWfn9UPrY36rIwABquavvVrVzpXaxoew3w8D83Yb1ftThbB7gUJ4+CbC
CK0YBh4rtNLFaIb9laVgvjTT0fm0yLkirGjd4+J/Ie1CfRB5/FrNkCiPTiNKOuPmsYqDtsvqp5p9
DiESyx1Tf4bHIDt430q4k6E+FeWJ0uhPxaivTH1IzrJ7nzEKZEXbGvcgqRAD4tJrxoo1Gkw4wojf
AjXUtgahGNsh8cVrW1SHocPHpg5U4zK2m7oJJnQ+VCtT6gUq21tWY+Pt2yHujgOxKQuWXfVqQGR9
BCLHdabRm/kV9o1ROftp++YSMnPkCuMv5LEtD39fJ0tiLHrzIKfyukiGo5h/RL5a+En7wFWUhXR1
w9NdPzQRKtZieKuHrHizGi25jDkiyyQI0iv2zF9taidbZIXTRgpbbcf/8ILMpXfu4uxKs2cZBsU9
6L8/ZYwqgQVTWIFNtZw15Zl9nf7Zynv1z3N/t/wg4O6ctX9+Lvfi4kyexApdc7a1Cyi1XVwHkLGp
ewqiAN5MrcPrmMYgKQRtjbJpD4pVM3hr6uz97k3LlOJRo+toEDH4pjocjLTz9P0wfvNse5aDPCam
bz58cDwEOQvghD9mSYlKzOPcVA8T1jg1nrWt3JVXdSCBqF+LW0RS2dGJi+p5GNMXeUaUXkPKmGfB
Hy8K44h5gOHjXCT7ZpstYyKxOOVLHwWDPrF0apAJqGnyOHQomOSWfC6Yn5vm5+RW5PjkyHnagqhA
CiMyLWDjEjgjdxu9RA4bCzDwPs6ZmbAtMdvMK2GzJAGgw3ioj7TgD94woKFXU2fljISWwq9Esl66
XAwSrk73a/SI5gBhSPcsre2M2D4rFUhngAjvWTXICaTTay3li6NI6aMq9IfLntUV0aPRT4uYcSIZ
vgpjtJdTruuXhv7wsWs7bV3lLtmjhaZtW2OCVlOp9UOalBCCs9HgQB6NA15aeFXekFw7O0ba7Oj1
C1AwCOwJ2ZqqHj4Ku9eJpIjEitDt8EtJ3o3EDT+sjAwH4ruaNh436PL5E2MyIUiIcY9Wor6qRrfu
lWD8V4KjHnQaRgCSUWBz04pXCaUe2IrCWCCU1+9ux7FiJsHlHEQpbefTRPxIEBrWjzIflv0snkF4
S6ZfqcINqj3KlKjGOFA2/Upe7eVDaxbXPvFoJRGJdK9bi6J3/hRw+LDoAtvhp8PN7pDoIJTvN4p0
SFfEfq7kuiLoGq4Y9lStWql2iOZ9eDVMPRzuUTIZSQ9H/n3TeQMoxSkT40YyEEkd/FibFr4PfmeK
8uo96PFX+qZj32JYJUnZ+isB1pxEpzFA02UsjNAsP0wKo90Uhc5ayVWf3O8ZISEQG+wrpX6QERuR
zNmYvCdVMchj0X5EOtg/WhnlInR9fyfRD/K5xKhISxV6dhWo35exUTfz5cVCGzcLHCckckv+mXgV
JYl5JLOqe25oL/XA/V4Tf4CPHD5JLq2p5cUWIWC/MWMH+jbE6IPZJStzQB2G5FxsegydOxUp1o30
JSbpfDuTJMg3wrjkkfICPIWlDVdtyEV5ffAmR7myMuf2pHAAl2cWZQW3zCbnECrXNXaRr8nA4tUo
UXLWR6e+Fk6lLERlQlr0TdZik1ItVBXVFGdm+MSt62b3RflB10Nb1x29IIWJ7LKfl3xtMG61wK1e
CqtRVkSdqSs4vi9yvdBPdn6d9xpT9w91DXndHAe+tKrxf3hh/Rg5vf67hVfDeWgFizI2Voo+ej9d
sEFNorcffIQeBhcrf+hVDsD5WpAElkOvXSCa8nTkehqkpo6J6IYZEzVYiipBCSk3R7sMyLyJ7Btj
9DU9onDfMhvYaB3VXlp1ymOFlAk1l4iOCu6Nk0Km4CYRQb52EBptKXxOXRGOn7ZhGaskrsEygYI8
cJwli0jjlp3jIX/HX85CRXTtG1OP2qNvEPe2erJQk57gptFlmeUXpWGetZwFSMVkFhoAwvw6sKi/
StpkzO7EqU6HHYkpK6Lz9r7Z6L/+/40gsE9eH4crRZmrSS1tzm5G74WMhvCQmOGnxT9xlLN/r/Ga
S5Fle+GU3VYXrAbBXdaHQufvQzBRv09WsmNpkXynLivpQOGiFvjBmkyIFgFl2579Xm3RpLIVzM/J
Lfkc0CsCAdErrlrCslce6vkPC2CJBA+a5rlUPP5EDEItAoGnOMnRs2rky+REGMvbjSbUi+pGIL2F
Mz2k5hsIn27t64CRnJJQWBPG0yeTwqvjJra/KEug1rgiFhSez6KtvZWDiGXvEi0KLZK4UylkIPLH
udA5pYVgQi7gwk4YZnKsKmiK4+xN0RlRcEmAnBx14skVaXiSLQe+cXdNuJ7zgiolRUEcFvtMgPvE
GjTRyOz/VRnVOVITyyi6pWDgB0a2/jYaoEGzrN1sjY+GaPjXoLB/tabGFD4j50j6FbUMN0Wp0a1L
kvtPh132NaDDJXKhidecN+3ZmK1Iig0Ff3TdVZza0z7MUfbJ06hxxmlfWdqE3KV7gU8wPiP5jhaK
WadPFL9AmxzQ/HCd/E/dfBPi1vt6/IF8K97ZY0AGw1wy8zTDyOSjJD5sl1OBYOL0wr318+6AYwJ3
EvZ0UALszVWPCl9gWqBTqCQfrlJc+iJuz3WBU7tX1d9dqPWPmCoZCfv0p7nYoAC3Ypqy89Ykt7BR
be+9i3lwQo7djN9gNvM7G5rwyAyYLKLOUvaycYrECZkrKoGDHYMTMpOCxqWfuxvDzaZ76ek0eoEA
AVqWXLVqY+ns77f4QHPE7i5UpLuG3r9sWW+QcRZRYnNZe3bDnmY0He/cRb2rxcUvaQism8rbDRXa
b30eAXrRZ+1URNl7FdS00nmSOcyBztgosJNimYd9sPeJywB2wFauW82uMac1zkpxUwPCzgzvhaQH
Z0TvYdM9zao4mHMYZHsniZqDX8PwKfWRdCK19jd174WbVCXoJ7JS/6FvAueYhlhIYq9IvkB1eYmi
fRHc0HHLBIPv1kN+dXtiY+8vqDYHpFEeg7oFhiVG/xyDJkPu1qCTmTsIUcZMLwmmA4iAEBVF++4P
9Q5+Tf47t4r/bCDn3UWuMmusU3chURRGBfs+dax45aoqcpOU28q5q6ytlflLTc+mczNP9qv5QfNE
cawiLP2Gky0dqJdbWXNMdtBv9I5Ud7krQ5B8B4GRiYRIZuVmnYEEZbTsgbY5WS7ymxKRAbt23qVW
1g5aD5NBPhe1FYHk6IVvehY0x9JASduTUzA8qqNqE276KQ+PwiRPYeF0RnasWa5TAC+kx4pcU4aS
dsiXTtjoE3Jf+lITfHv54IWk1NUFOgqKfvgd0bASNemENqqT+zKl46A53E9VETcCXyw+IZusmL9d
FtMbqoVnaO3ejpisWj3CZdn7qEKjP4ZWg+NkdnDTR/uCAm6flPWgeC7Qfs1/iTmOUeA39P3GIHjB
3p5vp7l7Il9lgB1ek1g52cLprn5QPzaeRopNPWW7HC/ewxCTSaTiYnwfs+g18HPlQhAruvcseddr
1X0mPAhLcACvPqWO/DS1mHCEokBrZzhbn6r+UNKHvdvCZEeoZN69smKcXo5nEzjlxP0bNq5jzZ3y
9R7IVmoxgr0iP8qLIWbig57EySdtJ/yCJEXtKQuu8kgptNRcCz0Z7+ew1I2B9CGE3dSJ9Ua3yFJ5
2nkBIfH3XLhCERddYaXmhUR2hfqwCbu03cjzt0MVuIh00146Sjuuhqahl1IN2ezgLD4bQs1S3XdW
92/LlqJQFy/0jHlPueGm/Rsa2jBHAntfUBXoXO/OqYpE2LWKgGxRVISP28FOpl04mZ6tB+Cve5Yp
wev8fDfVSz1X7LcCKfHa7BouaLpyf61lJLxkURhuTS4WfLDpxjPj4YztjyyEuqcUDI0HS/TGb6+F
KBjo0c8xaWqmyoo9x3nrq/u7ple9BH2kXaXzAlcBncRkFpwWxFNFiYKMmWVFrtONl7JMY7A2YR8W
N7yj7alg5kD2tPmmRL77pPjDTcGu+IXr/b8bZX7E6rYgXcT+hW4VBFPEkLpiWRax/vmpDNlX3ufi
nZzwnPHa2DyDmSjXgATbY+YpuyzFPuXHNVziRAGOz199BkD6Z8ufnwvnV//7c+DudtwsbxErr42H
Oe+hCD3UpGUf3KyMMYkIavUjxzIYYHH+mdoalOIhDBdefTQ9ZNILFFqnKFW6jUlSxG5wdYq+kprT
Dqtmx+rC3AXMpR56j0mo1bvGDyLmqTmj9her8M+yGgmbKJA3s1b2rn2VvQvZfNT7YT+NbbaSu+S0
gqwpyiXdyeGpFoyEvXKIvkMzWTZzmKqiFO/zjnCS4tzM2IrSYyxam4W105GOv9R5m2KLpVQCfYHQ
Q9N/6ApNkKBGwh3Ej6hBzY8yR1qNdKF6Ag9VbBKqmsJ/KbX21s52zMkSCtiLLLhKdZHUGUnFUe2N
167Nw6Utlb3U/Xdfwh+hfPCteBYhJ8ic7uK0Mod9wEovOJoCj3k3s16UwSBfEOIYCG6nfLw71zof
xPHsE2Uq4J4LaHByT/rCWQaek1I5tjlKJrKN61vXOfFJA4T3lIMqePBTUA+GzlzCD357DMevIg7j
pVQlo1Ra6U6tfAiBj5v5TXMUXv6SGCGDVbdUF/YcjpZp2k1tk+rFbqNy32Wjt6Klcyn7rqB45/Ze
hZl+dOYxrdwVXU18kGkspTsO6xD+jNknF9U6ZU2Wu+sxJvmkIU938feFmL4ks9LkfZi6/qLUvbWr
rdxZSXMzOU3j0qfPcdS6feGBkDB7ygC7dZSTHJ4T1wuudXqiU1EccdqmL2jHyAM2RLiRu4nT1kfb
xIswWdm5Yn2AadabjpCu8qU/Z3sLwG1rK6OeMhOwBKI6RfBB0lXnBNHeHNs9hZt11BoVNVyKbFEq
y+VDYlfWUW7x9RMil6XqWvE80nGnToDu6+r/2VQ5bRYWco6h86AFpzouMe5o6yD0lJcxqHl3iUcm
eo4/se1+9mQevNqt/zTawfSB5pyEwqhJnzQg1Juk06ITKQMdcpGyWw9ztyIVqXa0C0AW3bw7i5cX
Y9nCeJoPHzrZyyZOlKs8cpDNQ8D2mL8pln7PSwlTbpB6Ltg1G/qYdtIfB+wjC5/ZE+uY5tkKI29f
962zjsNWfIr8qQ/57BqhfMRuupcDe/lgEV2+7PTM3cpd10z9a9Ul+2o2nvhZ/gSvV32qXX8tBQ5g
VtSnwlVW8ttUVC/dVCnMEDzJ0J/C8V0MQbUt+545l8WKI6tr9ZyFGpNqAufQJ1DWZuBy3xWf6bXS
h2KnJa65BgHwKZSg+x2NWwy1nOatlj6FSGU/9IFpFvw2ba93k7J28rvJ1Jj7V7FrXRt/2EtJh3xQ
lbxfpoUfbptK7P7MMCdkLkQFiX1V+/MVdHDPcafqa5CU3pNpEfZmto35HoTl5whx6hdIkwWThPFz
oEew1qr2yoVM3JvGprBAlOsCDPNAy6nTTPSKE9gM8PpUnEX+mPGlnMaIroAUAPyzSwHl7ZJWH5eV
S4xq0GU9GtxBueVef3aGYKEMQfQiPafzHoLz6MVJsv393pbBE+voVO7zsHIJH8elW8GNpNFvaYuC
XhhpCyjaHSI2j7gkf0l/vRmDJe9ACKlQNdcAjP11KOUTNvF3uL+SZSLGcCN/Vj7wZez7KiouZkVT
EaoTnVnVGR5qU9sbNBsRtrEXzwCsurYq+L3gv+O4vFTzVZx0wfESlP1DoU02YQNZtMkdS+y4n37f
MVdSg1a1NLgav7VXQ3x/1/LfHu2pmQuxiAKn6s/3a6qfCO3B1TScl7ZbU3Hxz/g6ojGXe+sKTUT4
7KNwTLm/uZ+dEVz/qnvQHcNOHAAvIhqaiaTh3KWCPaboPt0q2vSXGKUOhmTCVBoVcINtERVZsTLU
fZF9MOCjicntCpHEDoNmeRYF61u+tgiudtXDuiQpQgZIhAEoaB2Y5qqmhF3Ik4PWAg1LHcKy3GUa
qe8LQrc09K/riDUZnWviAfyYPybhnvwAkENftjVaONeptzhlojXAvoKkBszloaqGZIJp77SD7T9O
6X4i2FMK5RjhBQcKaFwHudE9KFE/rP9ujXXUP/jwz9Yj5gTXKyBqzt1GAgguqJPUY5TkI93ScsLU
aTqoNueZNHSPhWW0+QOVeXehJdehCSsJprVDNd+UeJu3me3F6ziFOlmqbfrpAzdwZxYIGH9iq53O
fppSsnYqB/xDPdXPHY7ro8Oqc2l0IxAhEypm6rOq80GNNI7ynvTi28xZDJspgDXeYjFzQ5LenThU
okUW9t6uz1z/mOlasx/nLcXgjuLHCDvlrnxB/sjYNc2eFVRw7Oetv6/Obc37/+D+c+30CgHWpU/g
14+eGAAiRQF1K029pRnyVUQYbL0F9Wq7M/FeEACeMwvOC3chnVAGUUpqOPlP6Nn75z+NzYGRsyt9
bu3lX7dQnlKKJ72Km1+hX7KOwdpidJhchhq7S5AiGFK80tjAK3yWF2Q8uOajCqGuDsqNPOvDPvf3
mksEYdfl/U7EhB3InN6kU59d2lXYFBp6H71f/5YwAaN9MJNu+qm5BuHlTfOn99qM+Vvcj/U1n/tp
HcOTN7Mhpc7kCwFVZIy+fSZNFrazgC7fp06L9gKxNMSufhHSrz1LsTSdAMoKyLLEOU5bq1WBkc8t
u050yU132tdmstLvYHK++94asUjX+AjnVnfaVZuWedjyngMrn1Sz/0fYmWzHjWRb9l9qjrUAGBrD
oCbet2xFUuQES6EGfd/j62vDXJl6oXilGKQvAGQqSKfDcO3ec/bJt0ZjDFeyT/IHj340t30WXUmq
PRMinn0PsvHMHZ59b/z2nPBHuznV0Lhuaje0bhiPqq5ee63LHxBcx68VINvl5x7L8ZXY4QyhSPD0
08of6PBy/EemuObGYTp4iktSAE2PB0Q70ZkMIzvb2l7ifjZaRExLnzjlVqNQy85kQ5fPGvgfiHjM
2PMkxSwdoMLKr0kU5CD2esADy39Zj2lRS+ZgmheNr2Kiek7iJ7qsuKt0gOpLz9hP2SBTm8XXQOZL
uqxxNAggfOR2/zRCEoF1XLCDWvbzZRVGJzlQZKiFJYJHCQSYSZ9a2SElZdzBg3l0Fq4eetRqH4Pf
2Dz7nWe+hWbkXMm/a1ftohjLMPhuaoj8npWAnUXN8FzY4w9VdS4lZta64wsamn4/MaEBV2kivl6e
vKHWxee5QWDMuMXY2NGY78k8rx9DMlbUM0ydOTy/OnM2r67fa2BpJ0gWNp3GRCZ/LVlpP2RKSAja
MgxL4oF4Y3kHQgPXFszSje1RNspWj+7EwLw5HO3sq4PLqTabv4jgbG/fMGZVxOadwfM/vwFWGgPt
0Tr+9k2asSN5tf3//yv/+Qb1czQiC66tDJd8+fgy0CleVXBS3kfLBHRghIvcW5+frQ6153I9dox0
mwnQwjj5rLcuMW7f78ZMZxqAGXuGwu16xCO4nVwDhP6c7tUnMorm5ueDr2DgMiB7Y+u47BPHwqHv
jxdy1jXapoglLolb44OdHONsRRFlty/TC41Z9WfX7L5fARInA3P5FMw6EzObGAGnGrP7JEUAVi/z
jdGs78LcFSTigSERogc4GPi34o5gpmmfl9nP0yz1pn3dtl+myHdXhKlFaFRksIZu0r/r0nuLunD8
boliXfm0SlcZQ52kopiKpvFDdJo4N4tFf7J5SFZGQeYx/HR2w+hCczvz3nrdvpaVjcO/c9/0NPZe
vNZodsgMaZNwM94nEZPTBKr6esQZe6ogaayrTuZPtmcPu3x0k0uIUPEc+g3Bmb60H7okudQ5ITrq
41zVvPfu/GFgT/K99qJKgtuez3W4n12SBHX81XZpta+iG8lAiaFcsQtu7tqZTZYaKYlKwDv15uCM
3jDZdsssUrqroCIRdLaMctsT6g1RiX8o8Tq2+xERrEjtM7T8afiqjtjqBz+P2HFT/eOar9m9azMy
3hCJ76w2ujOZta1pNd/MHgkuztv8dSb6cZ7KD30ocJujuO6vOlgprdhic8apxDASmtEFyIV8UC+N
JzeqfpBiKO4zYz4FY96umpHunHq+YNLV2BPJv7CkYMBTX3XYLGhESTjtfK28RNw+KzNtVHgV1lsE
fnrS+JiwQSJBVmbpvTX2cp3EXfkFK9INp4K1PloB1tI/BSKxduBU1pkMCjjgi1fSGvlNUrIj1x7b
2V1WYeZUYuHW8fSjOsUBDH+0I3A8G8vnNkqyr2RjEsRIwbGZFvJ7D6Lk5NtufVsIHaeMTnMnfp7a
boW8akFkRbr2RYuT5FG3+YG1ibSotKB0JuAPwNUYOghii2u0EKDmQvNPGPixzC4rd9EwI03s6PYf
CD3zq2R8d3OH+9X8XuBiZc71SEytAfB9ytFKUTuV5PatULGSF5vP9rFkk3WMZr3e6SPd2tsP5SM2
SUY6o2oR1wnCOEd/P00LGoxaQWp8GUYfeYDgQYvn8OdR4V15CvWPpkn1kAV+f297sXHAQJcf29yk
Ubv0xSwUBHGlhQ+JWWr0CubP3uJ0VfV2QWbRmjsNsTBeAdG72z/bFuzffUQewWVCuJ5BFI7Udee3
ADPYcdJgQWxOwhTnJMwILnFC80UdSUQodzNcHGoXw/7UVjY/bIpoWRih8ylt2d5DIJ02xnLKZjo/
45kBsFB0DvnOIZLINruq/6sb49YqEqM17wn29mtIakG81xGFDHkvPlfd9HBzuSw8D2txuNCHT/eD
x3ygHFr255KRT2CM59nu/PUA8+49WzzoJHjZ9/FQGw81dvGVF5bGexqxLYp0Pje37YnP7PBtoDms
tPiaW9KUrKLmWRT59C9JU+L30GzPxAxjEZEndMYV5u/xWkNIVyQsp+JUhuIhDieY19hF8IN1WA0q
Ed8XM+JXF4oMPFa7OfwSN4vCbhAiECshgj7e1m53p/i16mVYUDdEo2Iu7kh+rAfLXpEzru1ivJAn
MCNPhTbOfJyi7Y1xEuI3PnalYMWr5Dw/kO057EPk9RtFUfx1qh5p1P3Fv8TCGc7vdhjPMh3h6aZh
uZbF//4RuRVazZj51kmT03AEe22dU1J9VPQi4cnFOquQaSkl9qwxlpG44G+nehRpp2AqMeZDLI7b
5kVJujnBSNq8ZK9mozXXWNE8umlt9/Fn10KBXLeWb+xkKHd0/qonkRQP0s30R1PU2TP43aOWjMkn
oypOmulZB4F3+053pCRYJhxedJydrAX+8NUbPESYOI7pcNIuMOUMmyT2zwV5NARvdCMWmjDaDHlj
PIvlaNQw1iK9lYhtnNdysXy0enVq0jJ/b3Kahk2FsHhJqEY87x29HCdtS4pzt7z4uv82+VqLnwAD
BxkowQMbgZReO4kBUBc0g45XbTo4hG+a187YlXYVo1hkq6z58pQyuDyrPI9hAbioI2xZJ1PgayMv
p2jeme8BWmUElAc+st6eZjiTphAszvKiQHeJX5cre8Df7GTpVo0z1PRJvQTR8guH7qORp8Pt//mL
jpcOPv8c6ZGU2YjTdmh5TrTz6+u4WHYTQoh2voFDOTH9LlkDhOhwA2cztXq6H0UwPLteAs6/mdKL
bcj0s0OEfACkcR7p704Bsok+a+1rlrf6U20VnxyvtN6DUYsYD9IwKoJS37vROK6TJcddvcy6X+w6
2+IJ/99rbGS6ta7kJnVCv051ISZvMnbWMhezOgiltYlETD2Mx8G+DqNh3qk+bOP0Nh41uRoMTK5R
hk4KkMZid90UODh21VgmLwwRvqs1Jq9dDIKks/55sf7n6mKZ2Makq+uETtp0FzCF/o8Uu4kECq7q
1qnqs4uyemKr0HaWAYZS3SKdU2o7Wic/T4MkIccwXQ+idc+FJw+DofWkGv7ntKoE/lFyV/LM/N/B
zrRKxmtvMzRu3ets9z86idvmJ/zHFxeU/o+/rErWaIqdHTJkU9e0Mtauf34LrN/TJnlKuawqhmPp
EAwM8zeTHQg8gg0dvzrBPHibpmCJehaWtckZSCFPSkjPDDDpxKb2yNwdj0MOHCLW7eeh0r9E7iOj
C3enJ6O+xvhl3ZG7O/o7zPkxcsC/TT4xqdvbGevqfnCQKTdJBBZZJ5gL1fd3x44PTRd6H0h5Ps1Y
ma+qMQEc2Dsl3vihzsLu4xZWbqMCcPGP7VXhAYrWHRgy/vmNcbzfQ3s90xUEkBLXK3EEk0b69w+H
gwjWy2Q6kLgmotMIsgt46R1U/cdgiqOvgGGUCLAXTJ+dlgESLV7viK/JRkLX+Q8F6r5g7HKycKKZ
24ujItKn21H432vqq2MDAf3X99Ha+Tpjcz27XjFdRtMGirvsg7qBXklt58V10HQJCMJvViAktpRC
2pIDOl6FllTExnPaF958cEirWQolvFKCRZgHwTcYAXTaF5pNy3aamBKzPigPS69Oe7bOBssl0mJ/
VWps0PUqzvfR0gJVL0mDI45JPTlxYhERLkA4xmnefb8cVQ090CSJ6p36gufSX8s9k5xKEyEnE6zg
IJZhlwRZc4zrAp/tcopS5d2oaTE95hVMkkrWFx/nykUdyeWo5v7dVgpmHxbjyVwUrRA2lKd1aJkU
eHB01oqebGgYPOYS2gr9lgTNO+Xi3iQBDNOF0z9XIWo4s8YUGSw6zz5o2scCeVFMMVeufTE8Ox50
j7kJkAAuNGYVy57R6FrfZmOGRHmQV1a6mywnOYezKO58vMAb10u7fZ+HJtTExt92VVrdjJfW4owI
vfTnNfgA7gqBGTs9GoxXgCn/86UNoR37JGWp63ENUyIfyTMKMcTuOyyG22DxQqQm9DPadeVpYDj0
ViEa1DNIQlFKk35B4Yekl2vIa149po5K+5aSvwlIDfBop8Epy6pBJ0GR6B8sPPE5HuQnyK5Wu0WZ
v7TT0ntdRgSJ11Wz0ZZ8867v/LM6Uknn2DTnM1qJwC6s1c3XhBAWtUeRvrZsbVEbwshTLFoj94at
dAxiIGe8SKZZGFv11bkr3YuEgQbAY+k39ol54SMMlHgdz/P4JUQLTSiRbLEINuLJ9esfxGaRa98i
Jhwb/7FyhuZzwQhvQ13m3mUEyhxNbSBKe2o+N2mT7pQxBh5axl6fJ4vbJOPeC0WzbwrMmHbr5Xea
pydvUNYqtxdvpPKNq8aD+zEVkbimROhsLBFX7yj+sKV2+o4Gq7X5RXJTR+pFN0b4Wg6hjFGDk6Md
am7DeKM82qPTBDCc3WwXNo1xQiinb9LQZbMftG91MvpMkOZ6nxoT3VEi/yTbyC9dp88bqKo6MSmC
HaxINhbrpQGb0wXRptxq05BlFxPGywp4xMx7YfgYzsHNiDR/TbxSBxYKX/gyLS+Fn2/8RjOeo6Fx
NjqLwkGZIMxifp5SKSkPFj/XTbuBPi44ybjJaTF2p18VVpZntOViT6Irs+pHTOkGxs1m3IJTC49p
bnSrX18YqwxUAtaXe0IUVuTGJvfEzdYrqGvlezTF2cbtSnnCNzC8GfgGVApMX4PR8KUXP1pJetIX
BdZk186ODiAhCISprQyDbJdtaff2t37QDJZBGDM4aWWdN+vQJ4bOzBLxVjIQBhJSkRKKaSIfB6KS
ZSo+eOYh0/edbwx5LgsKrjOtg2kF9VkhTVvFLUh7yLo6zfzb7rUh2+oshQs3xh2s5FpoM+aBsXPO
rjBN8quEcx7oNR08bdtbvflCbOp+NBP7UTkv/AlCWoJUs7ARXTG4Ctc00Creho2gKqCX6+DGy6D/
pJ1rIROu+61ppPp7w1KFNnPEPtF0u1tqUd567rabkDLUmBCf2zAr78OKD1jJMpUGQ/uJkcytcEai
sSLfWb96jbO9+V7DAcMYDNRiZYU0gWQ/3UIwQEvLs7CLCd+V6d8HTS3JhyuuqhYKPEM7+7r52mBT
NmPVtqdSuoeWvcrYA1ppUT4riqqoEUJGsniG3047wO7ita3sBhB6oN904UffmOJFWO3nweEWK7Rn
rRbaKykJO90c6ueglPMz1fW205PgzcMBfq06j6pd77xnZ0jXjp7Kq18WIyQEk/vLJTKDaLl5VeRN
eK6Vqk4WCQF2lQGFReiXpAi4ESZNrgN6saB0XJyMizeIJm17GaeRvLvkjmFT9y2ustsB+qpd6/kI
fM30QcnKosa50+M6fchzRM5MCjFFd36PQGRBVQsnQd7P9rRP/GpPDZwdtJx9uetZ4zqdHZ/moBdi
mZyKS9qE5APS0kLxay4CSfznlpg+Gm66nZ7a86HK+TbWzXaVeuZIVHF6VdvWqXPas6MRaaZEa+ql
cFz3bMj5QtAhKQ7zBHqpbKq1smmEUCyJg9C/F/hNS5d7zNUe0sChtY35+XnOpqflw/ZeoANfV7kf
PWlVO+/KRgYXT5/i8zC9mWbEsNUcxVtVZxpsHqu8qNPlZkdsCuuyF/W9ZWgFwKu2fldHBuqD25G6
Nph4c2L9g2da/9jPBlsox63IF+L31l3rh4uAclWlQX3EnyTRzC+hFws9C+UUTi5RFycm1SMorAKX
bp65kP3T8JkweXjMgXTvu4HpGdq1o1/W4XPJGOUqhnRlCvh6Vwu93P3Mfbdt+8F4GJK22w6jTRSA
1KaNjQf6sTd988FmjlNP/smyg29BQqUb6MYAlV5zt83sWs80oGLkS4uUv4o1sYq6FPSmv4TetH0T
QWCRBLUve08jnr4GaWauB92fNxpdGUalyCFvpres1y/ScQ2stdCkkDe2+rmsZ7Kb/iNKCWCXmdI8
QX9xv1WEDAAW/SrLZWiCuxACgtSBe9H0BfH33i+K+5kIBGYrzX6aRXsoAxsE4vIzo7Zun5qAT6jr
HmO/nDcI9jIEtGF1Py74qVtnZ5yzj9B3X83F0T6mWnZ7aTAUsTCR8eM86NhMLyPhlJfUd/Ot1jBQ
0fLmoQLJMFYiu/ppRABgiv/ACCgXyAbfFbXjXbxh2PbRZHHLE7yygGQYHX+yq746GChFQkCr0BBz
d/7Ln7Df27Atbi/gHZOLuibFiAbdyxG6VvNX3wexq9ZZx7OYC7VUzLuiEw9D5m3/v/9GHcESmGyC
TfD33prkQW9dard40qx8esmb+MuUZOaX5SCgG7Me+WQfFTqjKTauGXiQPe2GdJgSw692BoqC3nri
oDDhRSglYQJWdus4LMVTPfjvJe/PTcfVdvjC8vBHO8m/TA0WqlnTJCDOAKhyEGo7CT9hrU7TTHr8
mnxhQMYLjJOCGxpbeUfQL8aEzLuq7bY+4s5g8cFwZIkvqjDsR7I6A4ksVAnTEkcYGzJg3IMV25jx
yXK5Qzb8ufGHiqhoetUd4QNKyQQMWld/Cvrf1TkoTSYp4bxDszUxbummszr69ZJXubkhf/rHn7de
hil/gzF5pqSTJnQhLRt5l/7b1qtFoU9L0OtPiC6ROQxYcNd6ERs7hh3Zwe8HiEpqDaBbjFEilygn
rPREHYCVxLLqjZgwVFt1++oYAhfiIM437ieF20UjkOfc5u6b+puqdxEDdU5Mqvfm28EE/oFczCDX
MCj23lcViDHW1fQwLy9MoreNmTpQknuUx1F0XzTauNX6OgLpaxZXJ3YcgrXY1840CpabMs6BPFpa
r5/7Rjrkbtf6lsQD8L4Qk15/Hn2/SVqX/dszEu8PO2xGGjPc4T4q0yau7NcoTRavA/8gILFjV+Cq
N/QriVk/9EW/Xi5nI2dKI52kQbTWwwDAaGjgN2MDgo3Q3sQ6fig2vN6ubitkRXSyn3pfe4obN6BV
HYRLKuh4bXKimPejX+QEJGIInShWNZrxqr2lGl0WI69T3TtPDBnIinFGdxtPwt7JoK62MtX1tT2w
QRPGMF6QLj5GLaxsJ6/m4xy6dIdCE/RV1fQntjBECwhxKZnSnLHMfKHorTZGwN+xasoD7sv61C8N
W8+ZiOtxNXLDpZ0htqK5LTO/ZAPBJJgWHPfcUN27ib1jgZjvZ6eHetKNH4iKTZrEenlWq6T7zri1
2v/bp/afDVqbTor0TDTCgnaK+HvDYMBQOiSSjgXKAyYwIxLfi9a631xpueT3tt5GSwyS7qeJ4Bav
rvfKphrCrKztBhqBMwebnj7fnqdPeYsgqLzo56kqwSZCa1Y3c5oeyHk1Wi59wuWPn+qOcbA0f927
Y/TIjt1cjMGMjvsIk/mVRI3iC1gTd5X6jnnfaJpE+ru4xYtgesrGFjZ8GiRHaAP6pyYMPimLHRWL
uRJdMd7P/idKp3ir+gaFO9T73IuuvpNV7xoZTESZ0HitMyi9UelHt9asp9UoplWlbNoplhwkR100
Zg8B6em7ycdJPA92evBiFIXKKAzPqDplSfsjCMzqnryOdWe73XMtS2edGAW73+W0n6Lp0mfOx+3M
z/tnEU6vHfPeBRVf7K2ZpFQrK1HHABDaq+DUODaKQ029s1Zfhd3irxVPqBwYLRtOu2jqhHusyjHd
h3XgHxo9QSclnP6Suygz1cSq84h5BBxI6Iq641pxQFwxnZSxvxygwJb2SJxLWJkMETQgLfBpJW15
KrfpPoqcmd7K8qwzDMSJBmprupPIDhmfUX0iN8SWdXLZwf75o2nZv6+nNksptZTtwlewhP1bn1M4
GY9tVwwQiWjY5Ozkw0myVdopQ7Pu9s0hmRiUKNoElmlwnNhTLdoursdGUlkqC8bcPOFl8jzrU0GX
tkifSWf4eURcFt7MHPWqbXYrmFLeznDr4i4nk2Q1oMW6afTbygxPbteAWlzqrRrj+jaaY22j6iW2
SVjcm+TZrCztoHt+8NjDWV6ZoB3+GmNuW3cy0JE61jFo8MiUL39+n0xzuUWLdApI1v72f/+PpAlo
GjqQNF2aTFp4uv/9Fo5LIy/aWgsuk5UxqyWwbdO7SAygkQ/4Jyj0qBqgiTEt1yQfMIwdRAEs7gP4
IO2psvTv6iwZs+YxSEsk/qV+VveupTtHtiT5Y+1I5xRjsFoNPdD1FIhs7hGXYFbo+aziS6ldwdph
cOsmcdFQI30ZfJjWVu92n3osFltuKe0SSYzbRim2ZWVG762X7kQwZV9nj/wYBHT0XbTOPQWCbjWL
nbaZDNZIe5mJqRGZmo4t6LptFLUnxyQIIW4rvtkfI21Vt4NxCEWV38lSPyo0H9NAcgPiUl+7SlwB
FyYTVfiYB90BOTHQQbsxV3onsWPc1j8iBng3U4aGnfXiFs0XFUAZzzDmc7imFLbarrLjysLmZqZn
n9lKGtneEzrafmu49LFC8oUXFpe2UTJbjeQWiBoWbMglznvZQQpzzzzZeqwWtEHGzZ5mJboC8iIH
UT65Oi5rlheeR4tW/GiQE/t+8wNNsSsPypt0MwNpAwurG9JGJNOZIDA6iw1z87Rp2lsuOrsxsQ8q
h+l0TkyUsocpajQY/+OIzwBHwkh40kSGizt15j42Df/JgcWwarGdg6VfRGqamcd7pLhyL3MZHCtk
iQ+Ta0FPHmiOzLNnPsjxPCDG/zYOBAiqb0jkU2zw3F+xrRypgwrwx5H3BP9Vu3GW1WzJC/OE2ACP
st/QSSxxbRKhsn6nKMW2I45WXiRfvKZJ1mHrNk81sTrROJdbJAzWIQ3t9rlEA7jqlHNxYbEtyD94
AeV61LX6sctDb4+RZT4awazdibyuNl0fEfdGJcMUZ1V60XTnL/LQcKH35hOmRNra+vV/yzuWsn7y
EOI0OdLD3tWbp2Twu2OPgWuHAm7FjID2Ri73qosTiACzfTKB0jD6FwlPyRbpJ7u2Tmod1hr018aQ
J9gEYNRk+S7X/fTUcJe/4C4rCRjIkcAtLZncpscLDQOJfGjvfnVee013trVTm9hG/taNtequOgNy
PBqaVlxjCaqkzVMHrteyjv95/RH/qHspfHXmTQjjKHql91sFUUqnmRGgeOdRJxoFPDP2RCcQJ5Hp
LNyLal5dcwm48txjk3bJ7W5Wt3SL6u2Q6Bbr+HKbl7bNaFZ6zsmFwXdWkTeqEzLapNVI83albN3P
nd90J2d5VFX4ZIOZOo3mr7adRqwQEqP2sYz0dqXyE1Wm4lQ2hO1pARvlzMoPyLkM2/mX2Zz3j2cW
dZRteNIRjqNUE39fisH62MzbabYxVnic8p5uJVvfY2EBdDJc8MwwaV/8TLNYLYmtVtdHs3Q2ZTy1
x6zI3bXXyp4gLbygqqGiWitemJHVSrel1qzys1uzjrmBj8jCASojI3u8jyc32hnLVLrxgRWra0Fm
RLtE0mN03eYlZ9mZmjx7lkSlPi3k1aYryzdGrc551pcQyTwBpDK3jnVIsqI9K81BOJtQL1rtlNcZ
KZ2LYmGUPxQ2QE2Y6xj3Pu5amguMSWDJOvGdPUWwzZOQfhOX1IvVFuUWqOAiBP/PNfUtaWQA8J7p
GS3X9RLOL/idKyKkAf21O34kiSQYLW6T+65IiWT1F2HRwKVFZuTjwkmKLH/TG3vatUFw0WubssuJ
m3v1Yi0fqtjMUHWO+hH7bHrk7CMRlqsD3fzeN+yt2EORJzomulyVg/C3dlVrVw0qw59vFFP+QxfC
Z0M3bEGqJMNLxDZ//3T00dgnNVadS+Dn1lrhWmgv/7DtQmJORmKfY5jc5l795hIJc4kxLK8QDVlv
Fh8kCyzWKoiK5lmaOgiV5WggYGFdWGTDOH39DN725/Vf3/HrCItsydaCfnyHkhhq2qVIALJBU6O/
2g2P9X+PrNn6eY2u45dSENI8LpryuR3Ez22C3hbvszUTyTL3xlWSrraPlyO7+qSImE7KTCzy3820
PStlfpzi15+97GOerAmEro5SAHvtGPpo2lyMrarHVAuyjG8WaHA08sZc631/Yw9d8pa1U3n0nZ5F
RqEuCrgjzHGaYg+QSlxndy72hS/Na2GSCMdQBfqg/6RRPNF+X2r9RBDWV/vzbiBsZ9vQq33vpmRL
xmNxN+kT+c/ABPZW50Vb9WyeoWDsU7rYP5umRLuE27pOnjszQoI3ZS6pAtObNpTjfWXLGY5Y9VkN
rZCkd9uAHj/G9MLY3OrnYM7IDMiYg+h59KRqgZRAGj8OUgLFNQJXYZgZoec+mbPlPxZTD+oYwbJD
cOX2NqqisUhptNQNtkkrFmSTtiOrTTwVpo6UwXceeAPqbRAUP48KpjZ2iqxPddydGEFyoGsEpg3m
ZVxWRJOH06as6LSpl2i0vySsL+cUF//WAzu65yeuVr5ApU0dR6yug0uw7viVmwLWYhtFxqVFmlps
fHMdaxkzGwWyN+iRHLxGiw+WVzCZJJxhq8yiM7/9RgK62fHcyE/h2JEQqsYexLLiFNeHo1em7iqJ
xvoYMpg6QfYNb7W3yR2Cyq6UayOpSM200ToxRNTXQ2a8w+/Ud64ZY7UQXfZp7vv5kW0BhryO+a4R
Q3esCH8vjfKqayl/9ypgzKXbX9LGeFGCbYfN/Fq0HZLsZcMewaTZKV0osX3T829HOY58qCz6hff/
oa8EkB7+AKfGzL9oM+DE2KJZLY0o38plc5IQFLWZJV0E37Cpi7Smng6za74K4T8lbWG/uGXKFjVL
7UMV8maOATqb+T0P8TMqwEyOSYienVYcZgSsp7jwj/00NNcIaYbntl/Vklia7itywf7pZ78ZwfmB
gBLVQvDGPDsnZYWJOS/OQZRfDR8pVWdnL+ZSh3s1+X+AedSPTwkLhHr5ySu2jTtzYvoCVMO4qJf4
v0fOsCsSR7vcfqvZdgYkIrxg3p33wi2/O5lXg1QnwniaTQg3utYW19thUPqn3OEREMKc24QqnzTF
i+Hp9aZPWgwKioZfmFeTaEvlCgpM9E5O/KhVeC6VEDXMCDGErBBTRBHcmZXy6V8WbuMfTRKG7Saa
Gk9adEqs33dYoLoHBjVmdMKVS25CVPTlyp/0AjimuUab2tzfFjFX3nfZ2K9YMqJvpb0Nus791oc8
wcaqclaZXY+EVMKytvExH+wxPhS12II0ax7rZSipGyID2a8/VGkDWSv4xBvk3plpXGDKJBK2j1Ha
3ub5dlVlGDhn/yFqo3WwgPVKiZP3to3RHOwaU0qYSlbWaKuFvmiuCbxuff9gJSHebYvbHzTr0vSZ
RARMoPLKTYCd8qrEeaYkGplMI1i/KlseLKDUrzd2XVsd6xYW+M7x6X63RezglsU2rpZ+23dboPDk
Ahq98XoTEYsZr2jr1w9Inw1LWzegL15c9P5XBMTAd4BonEerhz6+vJdBDeNpJOxjpx4K6kV+3N56
/s15O+vxjiIj+jwWWbpPWq05gO9xXsCg3vEUcjdeOu7a0O5JFZqIPsAAVF9cy/VWnRp+CZgQdGvr
ddqRQK9ah/XSjiWbCCVR1+agE3WqoCAsN78BTA2kalgJO8poqy82yVATcYGFpb4smqgtY+OT6ORz
KwemI0NSBdfKryQTlAWZkY6+ZAS/KMItM4Wat/xHEGMoNKo7GKyhZrSvuPxgavV3dF7GOZ4gAemC
h6EnAJmo6V866tcbA0D3xEeZZNF28O2aHJMFBGslDlBREdKp6qp+l00lfAiMKUu2/BIjFVV1uE0X
QZx6mabKPzul9/MUfwg6ipqMg0TAdWhGo2NYCGZN0W7UNdhZ3bFt3Y+Wqf6ReF7r3ncNZOrT/Amg
kHWPON8GI8XRbDJ0SGz4j+rU9xk93WJDzXCA/7p0bdVbP1d9u8eJvr91lLnhHrrYdvaA24tpR2QJ
i3oUDBs13xHIILdOSQLNvIx7II/0q9ptwU4tDwXSDjPyCQiRAHKZiPwihkm/oBPQL3CCDDDbTCfj
unKoPvBPj2OQPGimMJCBIe03PHhVP0fn7TKOQxagm8yatPlfGlyGEr/+rXFDwLLORMV2TRIM7N/r
wTgX1kSFmp6DpqtedBv1Bk6b4FUdFVal3a6po8AD1yrDL0rw11Uh3uuaQHh1ij6hOWezZa3okP30
wrPgA3wI6BDENPb2v2yV3dgmp0xEz+bUWXfawgexliOP8oFOBMh9AS9tn8q5YI2b0aeCSllh6h63
7oLw9ZYXtJuG7O4o1eQpnFxg0bQbX+pJfg3ADskiWOVhZLyP0URcl+2GmO/D6ckoG8K0ua4HWo6z
MiKNmmnBC006nvYe25NxfKZErh6HJnxSuhaspvGxiwzU8z5pG2U5fY6sWqxEE9FGz4Xc3taFW9Eo
ok8UpYdgZsQVLw+KcRioLWNtiT3I72rXKC7YKLrXvMZ4jeOn1k2H5zdENXpfuxu35fb5HKRd753E
8E5VFd/9EsJOadHsjapJNhljNlGH3Mx65o87I/Evv2LH+rx3NxVr2Mpr8Oj5lSfeCp0Uyynv+h0N
FiQ7gRhWCKI2eRWiZlvWfyVA6eX0ZjNwW9/a0Knufrgu7s5CjsT9LMkuingWQVfOpjx61qL2QWgk
06DKABUkmvAvHcFiISKUJPZCCK6djyHySrjAiByZMXex3l1v9cEYsYPQp95YZ6JvH2ZwggfTd72D
mZfyHlCYsb4Nov/8SBX/cBw4nmsJVweb4NDd/f2JKpFU4knno99mcvw6A6ECzYeX2uDICgf+3s4A
8SIQr9KQyUsepoKe+EBFUEckYKsFeCgM+1Ky+5HTYjfJOSobpkHq6HZt+Wqurv39+xhKy1WvEX+T
5U1/c4fGJfmvSdPf//lXtf5RPLhYAdhksOeDxGP8rtcN9d5yCug2Z0St7jFzp500lwitrNGRO7Ha
9uyED6oVkCHyKxMpPtmxPlz0YtTuOlvCZvEAEySdd09l7d0nmKNO3dA9V3Qeb5eioHigLuBmjPv8
Oll0NsygpufQawNKZlrXOa4930AtTUPBucBuHC7VAKEa5LLOUNF9kJW8Gyx/+qzxLlPp5/+PsTNb
jtzItuyvlOkd1Y4ZuHarHoBAzCQjOGbmC4xMMjFPjhlf3wtMdZWUZVZqmYkixSkYAbgfP2fvtX/M
Tofwrkwe//sT8plK86dlzzY1ZqQmphOT/v6vyx5tFwwBszGdarIhmAQBcf1sA4f2dEDQq7xI1/nW
TuO3z4NO56R7Gkj3M0zBa2pK9WjX7o/Pfq5O9vhhwp2aGW50U69hXP9+U5RpyXLagdi3bKuBZKMj
45yZPcmxZR77L5mfQ2rPjv6V7X3+P2Dwy4kOoHmYmlp74roc9KfPd/dRKSsvdav4DE8PBsdqVY/6
+ZC0iX76rE7DGl6jESXLcTRtUt1IqyYg6EErRPpS2NMYJHh9//vT6Ri/tv9t5N6uxlDYtmj//zrB
C0PJZq+ryvHndNnoRMgoWS2CMqtIfV5XHjXVvwCwqS5ssznQRKlDvDIYY81wuTft4tRbPIn1A2M9
5S7OKhK/5vohXd+AKmBBt14UdKbnWs+OlZQGySHw+4nB7GG7rVODkIiEXCVYOVJ6RHe21nnGulbz
9eEyiZesTCLUatPx0/8sB9PcJF9rRWFOWLvTlyRu74k/C69mm74PDfoitgOTlvsUnuGFWj/fk+t7
mCzrvZlB0BtZCn+OlqWp8PoatrovQ2OBBl3KIFTdZ9edcsRFoP4NUBW3DBlBh4QRin5kbLZOQkKW
OtWLXXZWAAFE7or1w8ZASmapZH5g9S09O3RmdPVAqGRJ6GaURw/rR5/jEV6S6BZShRXgpYEtt0qz
yl51Tj8X1//+Qqv62h/6841jqZpQHY7Omm7b1tp9/IPyH72XM4K8j098UXVgIVzuB1DBws5I6tb7
duushmLmctLFyZIu5YuRhAhvh/mlHbvvNbLsQifv7rMp20ZZEbg5WRmKw34/j3S+Pw9XjSZiePna
Gluy6oUM4p4UOrybzyw0y1TvWJ+LR4qq6mQP6X0twod8vQE/30C8i29CyWjh97NCp1U7F5siyLSU
NgBqPWZSvKHBQzbwmhnCEQRhXz63vj6Dlqxd6AYuWGIZG5r3eaP3jkbS0dKyjy4Z3p76FWxjfpTV
EKKAMBDsRNphzolkbCZDPfysIUU5JtdPRBuT/IsejuOunMw3IKNhkDhd6P9U7ya6Nd1gaCFOD+Fv
b+iX3oKVOiXhey7qmHMJ9pWa1KIrKOCf5pVKtY4/tyBcQcxbSp0zb8VgY9Exn5o6Jj2EVdE2U4DY
l/kxX1OvYpRqPmkCt1VXDY927EIp0gRk/1oPX6qazW6FGkpBrECk4ZjV5iVhiluWx9CtGDf8K7Ei
JLvGd03rhJKF2kGvd0ql79QuQtgqaiCG8y3RacrzUriwImI6u1jJoxdVEeku6tG/hl0f36du/Vot
0/ZTx8YJSm46em8zORfPdHOAbY0WddcqWVPckItoraZK6eCGWKcsUVnTygqNl2UdKS9paP6Fc+w/
LR4upitXd21MwapNofDna10rEgfYjjRPcnLzR5KIkKzVuM9TtbkBIqB9mzr+MrVvsocKnyreGxZc
p00wHk2O/btkFGnbsCXg+CtS0vICmlGvocz9e9zTZgpSBJHHm9Gojp/HRI6NcMjwtoLyG0ZCo/D2
lln0qDDO/f75TtU9DnjD7yPmIST4qelF12KTU7XU9p+9Tt3qv3BSl7ufCvoZLfx/Xwms/1jyXVUz
dNdiEeC/1q9LPjUBFgVpK6dKdfdl3X0pR3wRnJlFvFVHFHs/Py7bAm95L9BhRs54tvruuSviHgtG
ApTwczljKHwiQkb/+aFcP/v5oersVNQZ3/REgP5jBH0RUFDPU7/uH6vI22RYnqWGfAnHUtkpKdrR
aByTvUrAn7FXnNKi5+FUG1dNw5/NR8eMhotxgfIM6tYyo/ADti7BrkX5pajyHomRrd+SqWNisTDh
q0DQH+DHXJWBqTY8aeU115qAsKfwI+Mb4zokUGtWs22pPHyqOh1ZW+fGgWH6KarWOy6LJS7kzq3a
n6/A//k+/U/0QSn9OV1v//m/fPy9qmeC+uLulw//+VhBNCz+d/2ef33Nn7/jnzfJd/x61Y/uv37V
7qO6fQWE8esX/ekn89t/f3Sb1+71Tx8EJXkc87X/kPP9R9vn3eej4O9Yv/L/95N/+/j8KY9z/fGP
375XfdmtP40pQvnb759axQaqo/3hUl1//u+fXP+Af/x2m3x/la9R//of3/Px2nb/+E1xtL9jzaBg
ESoTQw3c829/Gz9+fsr+u+VwOQtLYOoi2ZA5Y1nJLua3mn8XGk0/zKQoQlDGsvEBlvv8lPi7LWwk
TByfDa5IVCT/76//06v471f1b+TLX6oElMs/ftP4a/6ww5r8w6IjcKy6PABq0180J3Yu8ITmTbsV
NaUGVODBXbHMto8z24eadQqLtyhKNjGTmQHHh6pO59FB7UHlH4Tx+DWxy8OwmMcq1E45jb5ZJ5S8
oBsd9r9fg3+6BP/4YP9cDXw+Vvx/hsohzHI089cVsrL02kwJk92OdnVoiu4Kw2Knl5fGiO7GxkRR
dOlsZf+H1/P3Z+yPv1T987R3/a28dqw+Gt47l37oLzVIVguMvIkpV7tYoKgVCjsiivVzNMx+ntH+
Zmygtd86tdzU2VHrb7Jcf3AOlg7PaEmCjswaj6Tf8i+WxF9atL8/Li4oRp6o/yznl8c1yNaUc8/j
wj22nfsIe5lyC9p/bJtgGppgSQbsOoY3OsZfuBE/L4p/l2U/fzXDPstSuRJ5+8sA3KwrmZZ098kj
B6/JuJeDrYeG7a534HbNYWx4YV+AdAoDq0KxRAJBs0mMdGdOUK3cMf5w5skM2J9hWrVXZ24ws4/3
6jQ/6AJ0wQd296fBwuzsTr4eJZeizQkp07VHndhsmi6+MoVBCW/DZRxSCvVkaVzB68F+bd8m/U64
TwmgJ0y4vtWTuhjWm2GxnxyiNzsb2OiKt7eaO8NYTrqwd8Vs7WqFPgNDCb79nnFLuDSnVlI2o8Z5
N9sa4qqaI54aqbhiUJ4VP4Ej62zJOxTU9zy4ZwOWk6WFB7ObF04QqMpbptVD3Wx7FxqNMzA+A1Ba
ed23v7hGf3Gd84pYFoZVOgzrLcwlsd46fyiUUw2RVO5G6Pes+zk7sL9DEpLDyYwCNdkpkqzXTQaK
QwNU5bl0+J5ihn/PVhbAUtS7oyH8iMzsyCNnbtks2SPOLvYQ7VW63vySgNutvH6Ch+9JxlFseiFS
+41GIpBxh/eTtNDiWkyHbIEXRixLmnhQVbH+N0Fa5oFWU5N8wXeaJOssO0BMjdBOTYICxH4CqCUh
r+km1/zBvBPFdzTR3eDTi+U3Yu3paJ9rW2g9yM5iuW3sg2EfQvfodvSWzhqQCLElDlSVvpJimdzR
4QZfx6ghri69cyBY2MC+Ia4y8esYQe5dWW4WKG1TAJGBnj4buVFvjHALSIXBkeY84iCj+6LJ4zqe
B1En84CYoao51sMmRavvEKABlzrZA3Xx6mhPVATSOSW8V+1dmFwnhowthkxCx+646JKagUYwufdy
+VJMz5yYANmTMmUwm07gM3RJuFlq1Pqar9Q5dS+ThwTR8lVQcAy3szxZA6Ffnhn57XsMY9v+q6VE
/Y9dYL18XE1jKzLYosT6+T9cPhMWSw0EX7YV5ilzX+zxwW0i7AultzIxgZVay8LNNHjZfGPShW41
zYd5cwOW7D6eFbre2W5olI01s+5Mkd9QAfbdk+UIyIEPpTIgSYTb3wXOuiJiQ1HHF05+fm59NDjM
NV3s3f7SFNGmgziTVRgmWn1fTY6nhIbXwFbUuV6n/EPU0KQ79F/5h910+J86b8HtTQ6JG4+7mfPx
QM4V+Wx5u1U4aGm7AvdCeMnnjaBIK8E+Rte0e2NwLhB/l9epeFDsC7q8ydlj3cmybR0FPfiegomt
18H27/O7uEDRNjE59Q3agxWida3UOIAuG9296O7tEF6cdl+Z+zUihb5292DML0Z2J0N8/9ro2eaL
nnzvmsmf3HSDBxXZ8HKs4BN2IqCntY+ZwpvyC2ByD1HCX7y8+p+L58/FAYGqZov1XEHh8Msen0Af
pcYvim2jLK80L2RgMzQNklJXiQRmoBXWDSMAwlCVuhB3gmVvM4VcxII5i4qHhJzEK/zUG7d33zBi
4fDKRkCwGKLQIx3NNvyeD+HZ1CpJf5hDn2V/H5PBCXJjSXdd3DoBdHdjHHKfMOpo15fqm+Io8JOV
+C8SoimSft2vqanw8VEemQ5dA+Oz4vnDtZyyNAOdcpOt0+UNGwQngl5x0ewoXbxpjZHYkf4dVUFL
7D2kZHviFIhfdDvZ2B0dqz4OE27HpWLpr813h7hhaPTGmxKrN6KF4B7ab9PIKM0uFjChTIZAPYEs
U7JDHNn4aMfV9Th5eUnIQQq10QUTVCeVuo1CN2gzGuLa1zIy7J1pVR3CjtvGKgvuKGYheYpDNy/2
DSEduAjP1m2eU2qV68gyj5T94FakW0aPQJgQFMDbHepF8Sc9NXzXQJjPHcUMOScgA2aRqFizyV6L
SNQozvE483oU8jbFmqnbA0DMLCDTBfd4hmcl1qdt2fAlXakDM2xCXPAopQ9t85Q48lQtg3K0LS5N
xZRQt3RXuZWM8uDMvZG42G+UtnYQycIddNUshoM+XjVFaEeHCTVMUYW2d6VCBF2BOnOC/ZYGQXmy
tTfmleZFW1HDJv21CgDS2XEZ+RqJdgmxl+Dzcp6syMr2ePIws5XDENi0sBFA1t2mS3PDaxXC+ELD
SRFjmDytJklhQlkHvvrWWgznikajv3BIfO5V/VwuozzgUtW93Fo6YnEiN6h1cQcaOPaJt8EcJNsX
vWhTwmF6JHZ6vf0UitgLvjsNf8AO1OSOKN3sjvn9U6TnKl6o1jzzCnmRHfVHkK6VqkvsbWLw4xTT
8+d7U69BfSZ34KykLXVJl3yU4KuBaIbircvS+ZBjW/YwWCVbDQvCOXXgXOZl9DGkeDPBwkvalFbh
29rYnJtQfWZiE8LCadkwqvh1dmb9Zi6scpsjHA86E1BO5xiN77iZT2r6k3Rt52hIOhzIQotdKd33
sBnsgyurasvi39apu1ND8cAU6GgU+MmLuA2PavtAEbeTGdozU9PJM53iY2S1JJ3MK6LJfFtyJnFL
ke71Ln4yxDyD36DQK2cIaEM2bOwqsdDtSncHLU/3CI44mKU5+arKllC4FX7HkLyC3L3VzegNWQLm
+VHTPFihQE1F4e6UpFy2ayk5xHDqyZXZlOFKwwyvxsRMUGMfSIz+pQ3dA43sHBDH8IwUGkmxomO+
Na1gULoTuoTziG2XcNDST7Ow8+O5kZvQvFMqm65H1I5BvGC6gZqTQ7T6sB3YYACOwbyP+jatP/DP
NV6qE3moZXKfqEmz0XL1xywGFZRhT37qWlbkE8zJSldX9Jk8JpUp8cVrF7RhCXtUX5xUTQcL2+rc
G47BYlNn0d1kt84GSC+7mWZSyYviTfI6ndx4mY55NrQwXZTioap2IyfFW3dg+clkzC1pFKZvJfP7
BAb3UExomVkWjhVOpqxaVASqrsLEy76GlfJcaJC7SFQkc7c3fBqUaPDCodqF4XBfQ1sI1GLT2JQ9
mGpRSRwiuSw79JMkWPVsGdiJUZxr6TYP226LLzz24kalJscavwOmFtCyRuNRDI1fRM2LY8Isc3Tj
tIpIA9VxuKnaAhoPRl1Xf0wXlp+wwYgrqIwREFUfSDXMQAvDr5Jp0b4ajROpuH1kFL6y9JFvSf05
rMY1FmKKd9yljMqzPt2N3T1Icmu3oP/mzqpsn5ClaWfzFvogmUn5xCI5tjOJ0JIKkNHXRsX5sXSw
9MoBAydKwlTpE6/uatPPw3HYYEnFS5UzYRK8TGpK1CzGWIMzxSZtaApg5vHqZsbmrK0eMq5nWpML
PTAA3rGQ0p+bTlBsd9go2tMSFvVGa+YBgSyCmdnVaqpZBguJ1b5DvbyKqHt0YQN5qt2ZrONUo6kl
iVCN0JMpX2HGZpuJftw6zaFKjllK6kOafP6EZfB70qyG1TDOPs708GmqMdootAYD2x5fWLYZNcYl
hDBd1ckksOhOd/NeSScSlSUxtgVyo5nYUAgoT5QknS+mnHx6IwGT0NXABvWl9M0FkV/VkPDKyADc
rX3S9ZLurU2g1dKaWDa1q+uk6Kkqw0snluTCbQ54MVjWNJtwckN7mPrxS47xDzaMEtRjG8KnigKs
WhRWsjy0ep15KXBuH3jvI6btrQDew7X5bpIcDbp0uQqL/ixnIeKSDfl1pj+77RqDace9EsffUdvt
QpPSMbZGThQKR8gxN3jai3gvO8v20yHvg1zanByTQgDotQdwURriy+IGSymyEOptIQkY620BbClq
Q9A1klhXKC05k/MYwBWtR6+giajajNMlktLGaW7NXm5gc7R+zv3q10VmBr32RDRCd0CCLbe6U+/g
SJRo2shVjIfBuoFESLikfmOsgKopVc2NPbVYcyK931nsvxw8jTSyzhAQly0WUJuwJ4ckIiP8Jgda
DIgH3b2OIlGLP4SaKw+pwuGB+POQfFXlmHFevMvNwb6zkGac5jw5pQ6RJ0rD5DF31GMoF/VYpAvj
8BI8OUT4+NQ57+5q7o0yJDPdO73F7qzoVX/+fI86G9SfAnc7IXlKdDarfqDnrsBoRkY4OPSjOwho
k7M10ztX7kMGdqeyEo9xpolDXkn79vNNRrl6GzVMM1WVHCx0BhM9FnO9VADokS1Z3Hy+9/kG2+Dj
JMh+1pfnxmhpypbV/MNiji/8VOIK6GSunRCtLRu3QQHeZJm67URJXACeWlGHDkl3KfMF+XVc47c1
0B94KGdC+SqCLttaQ0lpMZ2NZ0wI8cThNxuW8LgwgAm0psgOrmEESCiqm1raLrgnbJ4EcIejl7Ll
3sTrm1y0OwA61ZkerIa+LBp2OB1TmKQ1qRwDJ1KX2GkCvySMb/MuJDV5D93Y9RVSuPzWACdgz0ri
D0V6zY1eBklluw9lFyk3NoOZlN79JLCH9K4V+nUb295EY2qfjmqCL7v0E2fMH8usXbzRbYavTlRf
Vb0OnKnULlUENGJ0cyDXUWR4ohm/iQhzVxSbLSKEUb0ZkgwdG/yTVc0X4KVKrxU1z2PNtctfUI4I
vey3nOcAGqobknjDUu2O5Fwh6D0W5QpngPOBhXrcu5Vc7uyidzymYZGntejtRGY3p0wPyZ2PMqql
nP3bzN1zyyQWICw27Mku0425lOPtMitnTnTL2a6NcBPnJZWyXG6L2ZDwnLTpNHXZ7nNSlpkuSWA2
5deovBWiWPb9HDk3oC7sm8wW5T5N9W/9/NVcHGSDWcVFUtcnniTjXoIUvy/Vqd2k6xbZ9pBcTUM+
9t3MNY5qmszBnsFgPTz0jf6IVgV4CaJeu6Nj0odw+1K2giQuMccl7m2py/u5WaJDSUuMsj+0/LRt
IW4YybNujxNxwS4xTAPdsTmBCNhz6p0Ea0sYQcRoxDOeNxI/YxwATXRYZAKH5g5UOQw9uGsd1zt4
KW2H/Pus5fZT5M7uppnEa5tQF4v5ZSGtKgAyp4jx4na6uxfhfItkJAqAAo0GjKDF0bdxXhwkvLKS
jCwO5yPjEz3ynFHUmE770Rt6aK+gcvEY37SRaOkjrqekVt0uWC62YzeNjEeKj8xJqqAMoma5tsQW
u7RQJDkxVKKO7VFkn2NwLbNdneem+cq4qIJdYjIiXUyPQ+rLMrSEhWsk4TFHJKz2q+MO17CGLIGv
e6aYrGlAzertlBBXNujxps8VMpGB+5DL1P2YiIlpQUUZg7NrO+dNl/NXW/sSzdmKmOipuLXk6gpO
nGpkfwwjTuZGi3wlg8EzSG+ccyIE4nnfggL3MT+D1233yxwPATmPxy4fvtTw8FtOmL6Wjc9AJ02+
vrtgcfJkPSesUf0bBaoc2BRFByN7Oq66Q28Rw3FqKWfSl7zMjqzVzNs07TuqgudIm3F91Me41N9E
jS4RpdZsRECmrObKq0nPC3G1idnXZx/iULEtKqkF2pRMGyUSqJjGaz82D4taUTZkjJNamSF0ZAvW
jSTIhuH8+atBWccbu9ih6Mathq/DU8v1EaVkt4us/EqlDEbPQCKj1T+WD6QUuS9Sl0NsYx5Hqvyl
MLfEGKudoLHMFdwq+dXSSWAr8qdomb6ks/FigSokOgsWaczaCE0yMamnUuWj1yeOG8Ur9e+toTpP
Y1ncpilZ7mH4RHb13qlnX3MgMI9TtScx5VFXwy+Jk3/vlp5aY3EC3VQ+iEBUgLFEK2DqO6RhKAnm
mxyNBzgYm16WK8xGPutmdq1N0v4KM8YbQnBOMYxvhijPfQ2suA2Lg0Lh76XJe2gn11DVL7mT7PVa
Vr7jLAOHhu+Gmqt+ki353orblyRpybfQ0nJjl8oHip5VhQo4OjIDDt37qYzeBMkco93S+jTfUp3f
YnIIVwhRsRoeyMMEzVcFPwCax/EspbxWLiZJW3TI5lJO43Qs9kuzvOVzFaLrenDd6sagJ0x0MuSz
bty6pnNqydKMDVSdRHsuy32umHS4+H31PN85zqoMl3uRzSqnJ+t7VShXs3puxoj+51DeKbNrc8Gk
W5Igzk4NNkjr3CdCrO4Uy7iYUfxINEtJxWYQFmMDLiHvBG3ebYrpkIDSpx6AqVeXTowQND7lOBgD
UWkPJbt3jHtzU6bDI2D2q0pelq9bOH8t+5YoEr5Jy59rAo80i7JZ48cPnCm8VrVOdWdsdBXpc59T
3sSG9dzk1nfD6Sa/0roe9MVdohCUvBDoLTSQ8YUYX/XO2nRw2Znpb8ZFLJ4Xou0Ikpkea1J8oasO
jq99U1tKS4fQMlzJjTeLZt5mFoMC9tMdtW1PgNfM69hP/BmEAmcVmvJaH49uAWkDGMLOzaqHPE8e
2daq7RKiAzE0jN8NrXJhY2KPX6JpeKac/9Gh5YKbOvL3Iz8Yx/FA4O4TlmMAM226zfg3VcZ4k8/Z
xdYNTvlGuRWxdWvlWE+KFnl6B0M+l+mrLZQPNdHaTaTQxBBub/kRYwn0qbsw7dZEvJ5gS8rNNC4K
wnWKc2Kqnb9aS9oFQKpbkX7VEeIXYvZVSKa0lAggRq/dAihrmJDEJWvXvGNJDKZZo08TMpvJMweV
S7zL2s6Gev1clCE0s2p5+3zSCRw6pG19cUyMLn0W3RCwpDJMOXByzn3TrqJtElku3Ob2xBnK8EWE
iQtS0q3QFuFbqX4FzY6YXMnTnYYmbnXr+ospJuIqzGMpooxVFjlK2ci7GeVYYZcfc2u8FixNAH68
GpG4ldHsIDrXQjtPNNa7IuD/uuJbaSTfzOGWq/5YLOLBqOzUH6dvzNQf0nK4ori6A7Rwhkf7apaw
xlS06pAwd+owk2jWNH4onTW7iZIbwtwtVifP0ZvvvZ6zbpFzV6XtMbPDl3LZy9a6iQhR9GjVclgt
vWyJ3zty52qTACTFrZ/7MPlIW9pkPTVjm6FTrTvah2H8wymrL9ymnm41r8PC30hs2RcNMbqI02Mt
jW9Wq/xAaX4xxxjO75CswPul29qKvnfr5gO7VIr9Xlncby3hhx5+HEmjiFtCrxPsbu70NkzdrVnQ
otB0iJrT0LoQ+w3Q/612ozf0zNYBTFRg9A4F4bSwaaUsXppdRbdAQz/V9NpMmqf2FNXte2rnT2hM
jgnZJ+GQbEiIOIfsNjZsV7+drdinf4/lSznXyiOMRzB7yCF8zl97S5QO3gTr1SI1wM+ShXNTCA3Y
Duqs/NbmNFhKaG0cSfW3sY4bnne6nC5ERQjo39awIIkX9M5o0J6MeNzNpUYW1TgcQ8IA9MMcToET
Gs8y4Q/PaMBqXUNbhkIaISc9GcDcY8Kkxkn1yzyK+7nggGgkj90YnvF04OmrEccCJtE5ehU4TdND
AYG/QnLbxC7jW4fKSzbDSZ3je/p703bAQsEC4OxD582YC9WPscUHrVwOVr/8GJ3yLrdGdHw1OtEk
8Ze5GWDNU9fQRqQwGUmrjQxO2i2ZC5p9gzU4JgaJaYNjm5c0md/cutzDnznEbY7mznXpCCqAH+uh
vRFcDnFY3U/z9G5xsmXnie5Di2lmMTWbxnjG767dGRx5NqrBPMOWL1luwSFP5if0tfhiXdc3sLtY
Q65sHE19jNjyfSUfX9teswK3y1N/1gBgmcR2KnZM27sFzWSjJUqmjzKN7w3RHdb1BKFwgge1oZdS
Khph1eW27UvXW5rbBsAzyYlBb7g44KH/iyp8DiNam0j0No49PmYhR12zhf4z2vq3iCvAj3M+ykgk
Ya4QHeukHi5m23Xc7kdugsgfBrAHVjM+V337ghsk3eShQqYryR3KWFcsbdL0FiqQoFLkPpPj3VCL
i94JMGapjPzopZYlQ0URv1Smc0NOb8aMYnjAIPmyvmDhQLOwxeXiJgqY/206qd9tQowkvYoiKu+T
cBS8TjatxDrbGtM6unRC+pOOb5bpqzvWP+bBGXapYI4MiW61E3AhL1y0XI1fw+g7YqibsZXmplGM
bqt1u25qq6CJkGwxsGXksaWHNW6IxbsvbQJ4bMVuj0NF1WaoodfVmeLbi3KyIZz2wP+DpaI31k7N
gfCIHwO4B6+RerExiwEc+PsyGC+Zuysqh16OoHE9kc6tZDEOkOpNNPskLR6skpmHlb3bYXM0o7TG
MhWzjxBanyC/9hOr3+JoqrwxZ0JlGB9Kix/UKZrQt9v5iUx0iCA01m1qAcVykitQ1vesGwbfrd2H
BqyX59bzE8yVJqsODvWIHFeAgq2t2BUue8H0mxnyRo5UAMlpaqMfUMYJ7mvXIJ8z0c8KDuz3Qp8v
mp0RN5dNXt0Dchia/k4CgsfVXJ0Nu4V81f/AOLkxpvQRs/lbPMhhfTojv7Lpg80WqRL6U2eWTNrs
eDc6klJOudiFrh51hz5f+3VugTOidNnGJrvWGo1By5L8c1M75ONAS1vR35Siu3Gn0BPCxc9It27E
QRniPF5AXKmW+iPlMHYo9LNlw0mBwD5NaL5wVKo++PI8kEutQqH4GiZSv+mWeTvmySE3uswrQaQI
2diQPdgYxmEy/dLq7h1AnpkqTnjr3wc15CChfjOnIWVUVT/GLsPmvIidIFFUDs8TCUmFsN6iSZ6H
2Hw1ZToCoKXxLhL9C8XEU+qqkvXQVFG1trshpomOK9dbBvqRDc1TNBnOsmtnecn6+aFYanpJVgI+
HF85oIdd16U/elkTMlQOEvSidWg7cQNhtccM6w6BHnHrz3TyFSiDtBbZ/KaBZyJqMy/cSIi3vRWn
rBHG+2BE16YNDFPCMQWuuKmoCj3cmNzy0RqoviQb3dCOs7BPSxnGgVFrm2RYxmOaSQs+hk1zmYvY
S2zVG8wJ+p8uRkakw8OYhV8tCkTSOab7uZXv/cQObBrdC0gglDzflqQAKm+F8YbW6Y10QmJZubxc
nX7yWDr5RpdmxH1ek1MaEhLYLIVOJE54RI8F3hxSyiWdhculVFQ3jg6eUUujq+mM/JaCo8uoBmPC
D8WBfzGrXrmN4FdYUmVLAGMca6yXuU6lEqYPhAZ9IcYFh3c1NluWLnZYEtwdBLPr1AdvCw+9j7N6
twCvq6PwZkGp6FsVDMrS6Pq9wl0TsGArVVMw/+/tbZzB24IvfQRG8GpJhKnL2LHEDLddo9yyxD7B
orxOMd2dDJ1Mkj3pSX0RWmhtXDPhUCFmx6NBcYnV6EXC6OzLzCJmY/nSCNwos6K+9x39HiJweN7U
LDmNzm4x6yNlVoAxyD1lbf0Qoh/cMsbxHMLCj5AKjxZx8Qdbi2EaCu2hJpXdB+5wSZTmEi0zKATS
nbH3nwUp3OSQ24yF2YCslg09kvkctEZIGh34BjHahGqZqfQ4rn5XSSahW+HclBHbgMZoK9GmjYjF
tW0KBjsxYCMbJXEXCbrk1PxNh3Y9y0uExF8L6P1b5uGnOUNM0bmvrU4kLaPM7eBmb+XMsKtQo+2E
tgIyz8ZmTLSxU+qEMuYmVFNObMucRv4oTWdj5W9dCfKkC3Wx4fhUBIzhdhXN1qamnqimL5YYdYoN
ArXgcJe6X6QQnEX5w1RHFNqjyhlWS96zJH2y+mjezopuc51GhFMCH24XPOrDgGCCRi0XpaXYp8Gk
heQu3GMCAAzW32xH3+LdMN0fDgmiJmOQeWFkQUjj6KEPjwLH2c+qekMNlR/YHbNgkiUvkmS7XfJb
POCoXdRL0dwBOOaUE4vi3kyMHdCoDQIQbptBvR815Qv5qIvfa/EVktZmtrTjEqmwGFI0mTgxkQy0
24xcj4uspYS5rtxX8fyaavKUkW1/UhdyvrQ48u2Ya78W9M/7NHLOiU7LaKk7bW0KCgRZK5smCSNG
PMB1ZfJgQ4ek3aHPXuoNBofFYsS5mKtofyLllVzoZGMrroX+T1Kth2ux2H5DEq8Eiz49mm4nfM2s
dLzTztkepoT9ASdyYQwJSwp1aKG6m8qYXsXwf9k7j+3IlW27fhGu4E03AaS39GQHgywW4b0LxNdr
Js97V+9J6qivxuGpZI2iSQARO/Zea676kmbDRNZuRC66t+yX+lIIO6V0paDVzM++zX7Id/xSMoWd
Ih31L5mJN8ZXedlk11EwAEzNgk6tlWYka2bvWkUolooEphz0zwWJBEyT+1ETQlNU0Y5MuyuE6/wI
1OKmZhUHdWqqWZ1IaErP4F/gc4PvpCKNPrVYlb4tBN9siQ5d3FKsfhlLDQhInaSvAMlbUhoTVqsH
i6X0fvfXywSc+CwN0ztiN0qfesUNNQO1QmUGvQZ6mzSOrPuWjvNU1SWmT3t4zjPxWN/Du+oo55Bm
O4/K4n65mf5mGO3WSRByIJmQKyRtDjABh2RqZdlrDlo/HR0fM6AnadP5jYRYu4p8TvpV1iwPHvAJ
RbppKKp+J+W00ZX0KVEzhfnlj2MOD0OcwpwgyXqlLNEDQ98pgVTGwrQ1u6netqVzU4UdmhgA6Dxh
ViNQ6eLQUDe0ZZcXFlr9SulDYWXNSrodx3AtH/aaRHQIzHE/WKp5QJYHlpgkktWkD9OhaXTult8/
gp0i1r6oL01mFxR0Oe2tPh/eG/U0ldF3PCXpBc18v6my7qcRHRgSjJo6gImVhiafRIgZh+OKEUh9
zCrnI5Ndv5v7RruCREtXaADpHdfpVUcs4bWGOHtysHfRGBOM7g56OLTlD6da8Lhkctd5M23Rq2hB
XtEsiO6GR1JGeWIT5Wlgk+MgHeOWjl6mQteCeYxzkqnTeD+UzPTNXLl4cT0fM8/7dOO52sYJagWv
V49zx1xysvIXkOj6w3NayvLgpV4VOgQSb7Jh+NvPbfkHT/izFA1u9iZvUGfE5j4iLiFo7TZ7t+dy
WXlSpOtUceHQL7lH+vUQLlXVvaW0IbAdqaSYW+UDJkBf6tUQ2KMlQ7IaYFGa5Nom+wF0UGjW5AuY
moWbe8qybWvuGDlTcMwWa176k9nI/dziwbMDhUi1uFQP0ZIMK+GoW80odsTYrYwBVcU8kJHepHYa
Emil+zbeuO1YWq9Dpott7bEqwLqYaSS02pU0E0rQdt2Wjfks+yHdeuJpFi34c7blHazehqlPdyUu
zFiJ2fi2SqoEiPn5iqGEGkJscX1DjZvt1LqSsr4oXqZSIDIph6eaMMatiIl4RxD6WHdgKvGluPuF
IqFC0fbMSJDKutbfXIyN598UXYkZyLUO9POR00U1J/mq/aqKhQKMoU9ogUFmINx+MGh9WCSXowIw
kDTOK7lS5kEbGQ2C++Rds+W5iQr8jinNLJO4oHuz/5jJPGgmcyaMAoFDxnDRV/MDVmRtZc/DhHJ1
enHvQa850PZ9ZBMKg9JHTNuF090TjbMM/XTlsD16YVYSDm2oRHc4LqT/MrYIsXGfFsyVH2ZD19rN
3OyioLKzNKqY+2Rbk17zhYCOsbx46fr8NEnCs+MBCECM2fV1UDxK/H4EwMaAN5C94T30ynDTSHx/
H9vYCDXFizc9cau6qsKRn9KH2uUUPrUJ0lNtQJE1L+hDxHxulZGqtid4PFGKbcIO9pRFGHIs3Xoo
GrcKW0drn6tx7LYJ04TAiJEKmVz1g5u2t95YqjWOmJGzZKoeC1zFEH9a3zBEdzFnpQyW2fhx7Ml8
qQSnyCzeOC1E/yWx8cYBxXvJlMqvrXH8cKhRaaOSAkZd+aykTgN/odUuv6gOyH6PquF1l/YeFke5
fcF1Tb1Vl2fUH/fj3lKvBZEqq9asyKJwGzAnDisEzY50y0HY5gYf4qPIXn7TI/PRXhvS+F5g1X+Q
xnjpF+51KQp5S+E3roTSp4Q/5aveQv4g2U0eHDH+RIpNHkLcHAewfTtZ1wMbQtFtx0l6PJhBrqb9
m52It7kdAa5nLEhJVNAN6wR3cFWpB6X8ldNaYWlNfaD1YEiWmmd1YutaxSIxjhKt2kxnw2+7Kt01
AhyjYlgXuyXIoedHU8p6YWFxqZypgVep1fxptC7a/8yDGy7pAKSw5EMaoxUV7h/y16K9OlJeTg4C
OnfsLrmpGoclUjMfSUeEBZ4do0SKd+aOQg/GL+VNxnQd1QzcygEnv3JGOtAT/2rEQTeozrmKd2ka
IVW33AjmzF0A3qKeqpgWrhVTUZEAVd+EzHwN5TQ9NfZMRALFQz7b2kqdVBhGidaHEYI4x6ITXepj
9qySaBcqIIMYlZTYMJsuelzqmQin8b1jfOiphNepXrGDJTD5etNXx2IwfLWjMlSAiwa6Fa2HfhjR
ANKw/CUFzIRSoJhzNnfKog8P8r13SVHj/PZtqOON8RpZrbI8IUsfGHV6r3oht1Ytj9CHII5nRnOm
ZbbV00ENEjp1nEIN2owwMcfECKY5zR7McswelqhGEKtx2vr9XFlUEWbS4q/S2PXe9NJmj97hFULH
sLHd9knknvIsNSc/z13+7T7ISFZPE3Hoj5yXXI3IxHx0+107/XUWRlQ4SIJohrZgY4ggr/do2dG0
mfTlb9Wn1gadRuMr0BVu7Sy9m7TVFhEUrfIhr5aNKyNi1XPFu8GjpwdfReO+tdroVnjoLhxTYJoa
WQyHiaYGgjDfRrwSGfk6UnMdza8WvQ49Dq8kwvr6+zI+a4VNHJ09XBe4ACddNK99rW3GwjXe7EyR
QTJg/7MNw3zzinol4urUZ/F0s8wS0Vs21v4kqtCojW0XZcQiGRNA0bJzX/uJuXUHWvOgdlCjQbMB
L6n04kb6iTciMUoWGEOyzU/tlEm/UBTdT3Kscvoi5FV1n2paRBjHCgckUPLHcCF+zVpjHlVNt9fL
Ian4RNl22NkR0ehF86kQHbjSCYrDFMm8G66LMH1crT9ejJ5Gy0wAQ3Q9xzGmYjdLSuYGgzLxmub9
2Ws6a42RLV1ILG8N4za380NlcYNpNo2bMilfaqLh/SxTyfRwlA38Jpu27YBu5d5poZ3dji0+C4Xu
nZ7JbZLqVNhA/pDvLZq/ON5mVNuXOgNGnIHW5yeRfZqGY/M6CxotroDX6+ZUreoYb62UXB6n8LOY
0Nl0RlBj9uMVTsWpcUAC5kiH5ktUygtGkCeICMUqUuM/bfRclD21hHhMbeezVTnJNVpdrewHdYk/
48hiBItZoF1aOHnzdlasW4EfPTejklZb/TIPXTgwXfaN3H3Drv+kFGjx4Zf/GSya3ooi1uaCT9zJ
8m1h1MfWcZ6nkgFNqcy3wvi7ZJeFn6XpP2hckYCiD42vWQMaljr6nJX8tGSENIJlqXxvIiRVVb8j
yC8+rYpdzBykQJNYCfpX9B/0lXDzR6X3HqTibjMMUKs2LbA1x2yYqtv7WZsi1UwYCHViZdAh5xyx
bQVrFD2JoEmmH0IPniyyjWvHgT6ft9hUWuNnnNSvtoW2oHI3DVp3VmiID71DR51SOSPolfJ+mP2W
DDSmwgPd9uyR/t6qN4sXa9BPktqFCA+UyGn5jyT9P/x6/82H9m+n4P93E2K/M3Bp/Y//9Ov9H27C
p7HL/y7/1Ur4+w/+sRKa5r9QShKDhw/NcFUMg//pJNStf9kOaBFKaUyEJuK9fxsJTf1fmmpZhmNq
8CdUjrv/NhIa1r9czbpbEpk9/L94CK17+Nz/soPdDbl3UpjpqvcIUFcz/jc7WNMN0+jgAUYl6Y0b
pDIrZxmcPQzzWsXKgpo35Xjx2ZNYma0Kr3Gw95icqyf4wrR9YpQl6vRoUqZdsKiw7T7X6TkxZUdm
dAZBwWLuhe9I6HsiOOgSqfkXwdkk0ZegF+hQHPAqfv9jgdd6ICrITzPW66h5vNvBehfn1kpyfnSK
QVw7J15OyUibTS21ZG1Mntgkg3X7/Uu2d2bwsgubuv2ZmczfUgXnWTuUW61OMxpJOgUzA/pwKpzQ
izv6oylWENzAxjpW1a+KmMT/cgf8X/yHuvq/8VTu769rg2Ej/U/DnYNL/L+7c/Kx14eqtSYkehOz
EGFFqzKHatCBCDqjKWxDjWZ2qIzzV2rFxfkXkZQghBiYFw+tXTzqg6bRiE+Ta+P21UZvS/eQUDMz
E9FoCvZ5UR6l/k+2YjVK8wmM169dWugvSPjh0oqoCkEHA/FJxLWic3NDBcMRTRDxyZul736/6e/L
0uPgX/fr3nTFTcoqDlH23f+kchkiHEZFnu5tzWuf8uZltsvZT4sx22pQRB5N2F67mHnmLxyXrQq5
ey+q5rU0o/yUxMjt1KgkwV6HB0FrDN/QYM33QZF4MRbaffCbDRbv0X6uyxApRnJMoNqPhuGcbat3
z6jd2D4r08bXNOX2WiUViCyE7G3ISiOorfuXHbz0jdR2vJwIspFN7CKMDoLQojnf1G1Xl+s7NiYA
2L2SzTy9WgZRATPNvf3vyzoSl26cxc1IIPmbhqgCplXKqbVk5v+CbSdcZ5bb5txrPXpq08vxgyHs
jqvN7y8rkf+cMzvfVe5woOubcF27AhVxn+z/QTZl9+SwdgGDFo/Je2Z27RabtB1aINzeFXXcVkQX
EpezKHmB0heB6WyuZ2vpD2nZrEtH402D/bjtpTWTM4JD6j5FakbTPJWj994YYjoaGo1xTVr65h8A
H+mcCGX0FOUU+AKUkVxKaYLJcNQ68FCb/p2X/DlT253TCrFNncE5GTQ5T9A3HrGT6ptfet7vB2RS
jV9iDg00RwCbQriOUqM+eURhHOcRGnBDSiVqmCN+lsBoRO/PQzGEddQrp0gFacoeZ9bbsY8/hYKs
KjHcXZJ6jFxRJW7SgX1vQfL9YJrE4s4OHc/7K/b5ZCdgHq4S4t025t2Xqs4ZRY1lMSm5gx4sOEO+
05bJqSuMc6x479Ktu/Mv+kaMDrkGSnGe1Ptc4hcWIf78IvzqQvpdYzSnvhVHkpnb06gB3fHwXfhJ
J5kTzZ5N6PhoHlFcfk9qZxxqu3hlhKiejHGEQZU1x9acHmlJe4953uwmer1640GJo0r3C3whlyVu
mRrln62wsRq5/BCCkuwjdtxHC2HHBPwKbSZoUx1k8w6pw6pa/jqyf4NtnjyakgZpxgZznCbveSKb
8yXroSjTMk0P3awn4GC8x/kO9tS75hlR6AOSiVUECveEjKg+xdK4R8xwCLsjHRtPYXqxMPRAp0C/
2UUx1zW1c7WFdK7ibj8hoxwIuwlhK4HgZCPZODEfmcNZ2tgtBhGdm6zTzvR6mvuLtMXJqavTifGN
cx21RQ80wRHr9wtmHV6FjJ7LumMB8VE1LIRGajF1EG80YCQbKaE64qMUH64ae1dk3g6ja+Hif9Xc
KxuNdx1qvcOXLMh5+vfn4mLytj2C4HtxiZ8Pcg8NIXouBNKVgW5UBjgXeiTK1La7iDYXEzOnfPKI
uriaGAZ//xJFe7Kpe1IqkDMCd5nz4kMm9HB///TP54QC0Q5iytlSqzUzyP5nMLC95o7zrtSD5nf0
kLb/rMheTzS10ukiFLM+vhM/EM62O2+8Tl+Y1mfgcPNSQ/4vUXoVuYLYvmse8tziMCLHcjNYMcPX
WMuDmuXSj233NbEbGSoOg5J/iJm4RfTAjjzl+vthnKt3NxoonVPbIHkSgl6v0Kt1z4tThLNnPitk
MIKWbZ+n/uDZTG/MRr6RznjLzPRURmRZ4ovlJLBfiuTQG3qYmMsmaV9arXqgc7TxzAzfNJ/q8Wkk
iEMJFCkqdTvBmErdnJtK2bRKvm+Lj2GSJ6EWrwT+tKvKc9cJgrzSpmsh9LUXV75LMOCSd3tFBzbg
fepZtx7IW7x/KV3LGJ6xsMxOOKkxGCwRZox43IZcPVXzIX+TOIJvR9F2SuxsbEtf6wV5yvgXZMEK
T69iZhtQZ4SyaXmL7D6cwNqV2HRr5JtY/Ty8xPkusryAYwNdzAvL6droSD65NyjGiCaDeaLOeSjQ
COMlOSX0tRtzLec4QMtBC9Nhv1xOmk4rPSOwK44YFShhRlO9RycXOSEF/2ao4y0UhTB3+9C4Q6Dp
/o7JfJwK73B/E+9vhCQkzkD0Oo4lEZHxYXRs1Mg1TvZV7YT68D56/HrizZLMFNIX1VB2laIgSY18
ZADEpsOSJu8z51hqJugRWbhAIq4L1PNdixbO8AfUsaaC8F5o4ZCZzLY4Kklm0wV/Z4iDMQPbxIvo
GPGuWYz1eA+B88yTFFAylWbXiz5U2/yF2ETUffWpl4LrIEAoS58Z8i6OsnU3mYHWzkf8b+wb4qAs
xUtXu+eJvpwCb31cbD+FbANNiPgiXOdGvYaSunKuOqdgelChIlYSfZZtJAdX1AA8v0nG3U3cLmWV
Hj2klkVjI7jptqZR3lKALCmr1YwHQJTrZRp9JiarYpabWseorLXhUMhNGzOKiPuQ6eKqQVS7wmb7
kfDdGFKGZCyzbxAv69yz6ybbJ5cjTFC6le7OGtJzD6iCvOHAABfBrh7EDuoXFc5rMh+MeLroNCoL
zMYubVh3ch9a2M/6vKZj1n4mOtpxshNtt1y7CJU8mqv4qWhpMCO6f0+P2eRoOOTBtEhqehStJs7z
gBvsZ2AmlrrRbumTY1N3Aft5GAWxnWAdVf60sxGgUFsh2AgmfGlqA03JUsKU34rI93WpKNc0tl6y
GMwyXyV96vDw4o8NreZBi6l4uHMK577qxbext9C/WbSExHaI0QhljDSUZTOiZvGmKcgzfR3FyuPU
fLe9u0W3sW7bOYjIZe2I4Lvfz2m/nKpheMEDc4hSeS30bM9PHrSFT41LA7ncpxEjOLbRaEbVUNub
++e9DnW/y8k803elTQJRrZ4SAqiysVzD4VuPDZoWtQwMOANm4a50AeOA/xM2cUyFycW7H1TIVnd3
qDTBd4l9ZCUh2RuMtYhx5lLer3FvnVUaCQ0Th8Jl9tUf7xc5Sgv8PA0bIPmq2Dlpj0C1NS7Ypn5/
uFk3EeUJ8O8QcZvy5b4W4qA71xws+rdE0wODShVp72p0yltejttRV9/hka30dRXXXAd0+w51qRYu
y7hetD/39azAQjLezJkADOntJr08WqiXdO4urutKya0nijZ/MAlBRHyqYbtUbclwu1nPunG1rNKv
c+/NINUUbc8Bkn0v3joP45Ik2Z2rMNAlIdI70G1rI1vg5tpy8jwYb6TQTRbOS/6zZv5ZbV4xQ9Nw
bpQ/bLR3VN17H0fnigZwX9jPUUvUtaZuXXRFQzpeWCTQg+sbJLM8zDw4cb8XOBE0ACK6M10sFsy4
+oQsx/tvPwjLTYPKiM4kIyP9j05jpjzViGKbFRbYI+ixDenEgUrwG35pv1sQlGEuXMbllIn5oXFc
dLFGENV6iMybrdyUL8QY7XJNOxj6vNWlAdfQerdwX5U6lt4h0Ps5ADSPOLKsk5VRqa9Zjt6yaNMP
OZoBTFiw7zPk1WV59oznHoU3fslD4SH7dXgzZ2ajjkDCapgulnj97ILstAZinmv7LesI84WOf6S9
/T5w/9pq81Yt2yU1kUI0+Kp797Ef0yN2OugEHwZwwdh7BcuFpjm5kMV2uqN7C63eJ3a7Xu4ZeDpT
/6SM30uleoajH6R9X63UbtpYSsO/Nj9xfbyZk3nKR8JvbeJGAtQRqLyeFD1hRZy2kLK3sbNdrJwB
76KrTFKd5yYpwmoxNyBe7w0oVNU61NDR0W8o1YIWuQAjNe8vtf4xKuZvz54+rDHF6QUd3KKs63We
QkV+pBnTI95lA7ywMPPbX731ji3iJRvj+8qImj+cjI4K/uxmGTZ9KW8oRBMieySIN3PnMlYsipue
IyzKjWZAR2h/zSJ67MVZmM0tTpUnc+yvUac9jPM27e2n2E2evcRE8AkdqzPBQKjTm92pSJTa5gEp
qVYiIsoceYyX6m9T6R+1fFuk9qI2g7mauu5jGGP4e+onbFxIkTOOHRenb1SflNx5GmwXsBb67rTZ
cszedL0MNUvdLrXxicro0+DyVSTxGdDe79NtWSn7TIYONxU9Q+MwOe2byk2IHLrlcTwnbfcoUu/d
trNh1SrVPiU4NDl0jbUm0Y9zWOB1HLNr4yWveN5N70GH9K3A/9fdB2MpTr96lQR0ZA4YtYt+aOCt
PJJv+jq7WoguxIxih/WwpjzrPYsJ8UiRou2F+mSpUEW15YsG5AXV6oPF+jc7cocf9f50plJ9psYN
TFUDZTZ8G794bO2FxDsQ/oPL2PCMW+619wjlpnjA+Sk0rnVtvdd4baFB6Zl4TbPmrXWnB+6ZF5JQ
3hnuXSeGo21dfDNwPptKjGUVz43Ng1+xw0+EVeOtFReOEduULCAlO+jRh7bYH7jd9p2sv+deYYYf
yXOuLZbfugvS3XQr54S8QnJ0zQtzAyaarfI9UD+szO/BACkz5priL9AmukL9U3cjLeQBWcBce4gx
72EX8klxiBxukuMQsZhp8WmMjQ2Fo9D2OcM2WkcVahHvZJKttEo9ZZsumxr8cBDnxlfqFPuUpqxp
Y8XJJ2cdDwj9xzE/FLqylzr6vBrkDBgEVloOYJuGubPhzcE9n8NvIHSuRhdooqSfrlASrFSFCZ65
be6EB9d7lRk+LpaYtLS2zVBNkGsENjd7PeBFHmoZDrn7vhhGYOHpIvZnn2vOp6f019q0AsaHIJlF
2DnurtdC/FBrOY2HmlV/0pZQa4ZNlonAm4bnmHiUSbTYeqabUiGQMK5aObD3fjix5w9RQS0Nu36q
tnaJN3Ks74Lf7pQK99QigAtGQowC2n9bWBtEywgyHCuWTqm2pO2phQjbckb1mjLAMfmU0+LIMDJ6
E6ydaztuH9nZmR/2peHPwv6Te7hPooyEz5zCBBYA2hMDmmXqM2wGzi1sHrQEXc8S2+2KH3ojc3Q/
jUOswKZeMlJAxQ3QOWV7Pn6I6tGcsHm42qVW3S22cVxkM4oOOf6RuTzUSb0jl/Y2OABhOLyj/Uh9
Z9KeJ63/csll9qIKuBATBmSpZF+m7DIP+tLsY5Bb0kKqdpqaelo5XKwWd4OmZD+9BQcNzsAH4pqV
wWnfbGffRIDFinmEFgKswrnpJZzu2jtYVUx8xXTRSNjo+u6QxDp++3TdKikVgbordbRM48s0WoEk
4sCbnU1TOq9tXIUcwtcJXO1afwbnuB9ysmPwHWvFF/NobP/NCVwCWhErQsqp7aKZqpSyeAWeY91A
+DCN5y4uw555p2y+iplU1jwNPUyrVe6EZTJtFgp6jSFWb4vHAvKG0Fl+6J6+gYdjhMCxSu0PGl6I
DVgZsc3rkbKurHYjg9rBSxCuoWeuZvMy0YyBC6W9c4h9dMdyOg4el7CtaAgo8XpZnAdgtSvN6jmP
ZEebwF4oXNRu/WY+5neEbZuQiiW0VY+HL59KtDU6AvRGZ6t5oLPGNquvaiW+aHddp2s/xkp9obm7
ztJhA8Hu5EzFRhj4EKIfk32/XOC7cMJo5Z5H956qXZ1VzQwFtkivmrdY6ANzsW+mg9qx6cKMAlBG
yk/VQHjECUzdqXafteK+CE1d92W0b+v+L7LhUJ2QznuF75Ux+5hNmJSj41yI1mkG+rW6n75UBcAH
MZhjvhMmk0M9g5E64/G2fE8/KQKWDqP1pkn/KHaN/g2vF568IkEfWuZ3EXd88ahNVbyozZhsokLd
IGtep1Hx0tz69GtuikD8dTrieZFaDZaxJVRtOzgFuivdfTfjfjurejhCJp5UCUI72s0uqhK9uTMg
OoXm/ASxI/Psh1RXGSrqksk9rb7Zib+YuDJKG42w7oefjgi9pUQvarivaGB53eysKMXHp12VHOX9
VDebWjC+BGTjL9SXee9u0Dphf/U22LV/8uZk33ejyHedZoMh/gVxGm4Y96CCUMpmfTVGycUciMEz
QNPaGz1d/sKSORtyOnRSpR9cr81EDTDQXzObHKRCX0/1cLWc/LkmoJ2O5NV1EZHMPHBqcpRk77V6
s7mbdYbpTzqmu0REaxknvtrgRxgzmjmu32X514RRvDPLcJLttgO0Ks14XzTFqdeAejJwKypWba0B
Zlbrr4peIsuigIYdnRTuRGh2/TXdj5OTGwh8EX0EdzebA+iRyzGxbSAPcQFTkH5IYSGDilU4gnkk
fbOM3iMo+13vHbIUa9Q8NhdjYtTLI1MYH6Ne/BEua6eNa0HXXiw8hHOsbmLWssX67nFFJPFyGcm6
kPV0lz2y9ts/XEXe5JLupSx2VVd9zdanI1C/oeB2zG/Ijoce8lpLNAld4XVJjNs0Z49wy2mKWgye
C3O9ELWSAruhob6C4btaWmulOMNr3XtBPHJMFh4Ni8VYeTbIuFj6tbTXuVE+Kaazb4d+LTqNJpYR
BdxkoTZtB2189JKU6bRhnZpq9L0Oo7RircEgXGe+qkNzmSd1VRR0vYGjguBaWX6J1Wn0OA4UT5H9
WWFk1Pdt6wQiNklE0BDuWhPRQCXJAGJdz97emLcVE+waucACDgyx9WbJEF4opghMrd9nlrzZ6hB0
ibdNFblPB/gHBajjIgrpF360E4623qh+IjSjK8regym9VazIFylw2hAUh017gvWCuiGGnVZ7+3G6
l9LIxqyCgy2Tc0oRwCCg3PQjce+EIiGeZ0ie0Dyd7WbH+vA4DD1Wfmvv8gzdw7TMJSElMd6mcKK1
qAMypG2cCYmMVdzMGhFQU+XrycjQmmR+tVhrrYrCJjPqXd4HVudCN6m9Mz51fIfrpYOeNjBgprS5
5nQDHK0/a4yhOyI3MS6tsAoKHFy5F+vnSjxhqL33PZbPdhRBPhoP0k0OtLGfZvm35ahsZsn7XBtM
j6OQhiuHfCbzLd3dIoMpgVVLNwFsgTZv+82oH5dObMAXPsWgcKjlPyusWlainBmObKbly9z1HCTg
wilAu+RDB5XPa5qzumRhlv8dcRHFsDYclK6Fooc41K4a3R5c4M/WSMxaZGxL5PLGhK0dhTCwFNmo
+PSMYzoB+HAy24/Q52MKgJdg+hqMMmdSPomcxKSGV8HGZdlN3gcDb1cgPBwArBfKWSG5xXAYXiJK
drFqtqe+uwCR36GFiVfEOLPyPQIiCFImRaFnlKBEoLGAQ0PVusH1uMsQ/Y0WevysRk5zMHHS4vIG
erxO6AhYNDSbbl0g1Ut1bCXpgYOFH7MAGXOztj1rK5s6dEZ8Qy5BP8XgXRUeLQ2xE50muEU20owR
OjiomB6ZwaxcM50iFclBb6F2cWrfQQ7JbghzUwZu80iKFjCWIRCQlJzxQe3CPD32Wf/HiwhOHyHd
p4OfJyQLDx/Fss/Q9wyM3Wp5KjUrdP7k9TeGuP2o+sl84wDvy5IGrwqVQsOzvCvdeKtW74r2pKKS
yj8nfnXnO9K9q/SSwGMrmJD7w0gPPS31M63cAEztlj1LsVRxewoHCSwzKZyXqvNJtuVjZjih3U5c
BpNWXL1aEuxeoO+rTRM/ZgnKMpGFHALt9NBHL2W2rKrKOU3UWzrU+6KRzGi35ZF9EbIXraRx7857
JQFL6nUrxFu+QS5p4rwxrjzoYAQN7L2YiLBL6te4+hiUV7PdERmUmea5m2TgDH/nEke8VQ1bbXHO
KhgtDWpb/pNmcYeMBV0JOUAHgY3MsYydSRpYmeNfvbMelTPdXN2x9/owvBWlCJOUvj0yMjpISBs7
uGnOVkv7nc0qUsjaT5TXzjSOnMWoAEp8S6ry5Tby6sojrbexe60gN/U45lXDOucyY+Cu4uqtN1kV
rVLgLjnAn7nqN66aX/JCuSVFtnM1BlIl3b/Sh+jqA1x5yEoOeTmXH90ZtKS7m4DaBeN6keB8QYqd
Nu695Udcd7wcUccu9LNpLtXDXiclKqJTN0+Wt116qbEtqM06nhXu7dy41kaYa+1/hKkZvbdlED34
2ahHt+T+oaPvrVvjzc4m10ct6QXVPcSqo2agMO3igltxcS4laT6M8br92BCZXkqFMpV2Zs2Y5Si6
PDnoQIcMG0ulp832KWewspsS9IGt6KxHVUsgnuYMB3tTOf8G+zhMShiLLJSBRrVr77DtfjaOtDpf
PSWGkIQa6ayaCdYgp/9hbLkcFJiInNXj5fD7srtDafMSnsXvy98PrWd9pKP1ii+ou2WzVV4d5SWe
2i+meNahEjp+Ts+9/H5I58S5K5GSoNLAv48YFbwi1l4LLW8C+GnyMuZwZu8slXv0IOJqc+NGOXP7
JY5IMe0j9QGvOn2/BtAV+mL1oensh4qcq21Kfopftfry0UtEFFJybyBatMBukR1SLGwaZHES5tvY
aBqbrjh7Q2Q9Ygo6xHMUvzvTs1jozylOQxgRZ9wOuhbLFJC/4/8k7DyWJVXSrPtEmOGAI6ah9dFy
gqV0wNHgqKf/V6T1oLp/s+7JsaxbVXnjRATun9h77Snu6eW77sESNmq+KW1/Rhp3ijUyT5xApi5I
v8OgUKd/fyoZ6+6VU1BNBewCVuN9x23VFwwHxWvdR6SYzl637sdh3DY2niowLcYx8jVUGLH9FhRa
ukRkBk/pp6Wmzf8ls/j/RCyoZ3xXhLbETB7K/4FAbYiPD/IB16EVg501bsqdK6P8Pch6a+d5+Bz7
bvpLPJ39k6EQQmx9cXEXXxYwNPcUTsmC0ckfizv3NtYxxtAeZsosEucV7lm0+z9e7n9PVr1rQogK
8CVnvyPYV7t3Tc5/UC61tfSuskcb5pgimg27jhrr5Wb1NvXBrLa2NZePEqPaTZv7ahur2IN2WY3/
i0CDfEi3PiPEvksmMr08lXOuamgFze/2njHhh3l8RpywGZGlxyt2ztvknsTz78eS9bjU3/7330j8
/yqiyLMdmxRhwl1QA9wppv/xG+EThiiTw1ilaw8vJHc3Dy1oF5AxFvkdbBPcCgKMvgtSAx9CL6xH
7HT++KaLgllE4MtnPth15c3To9vX0f7/eH13FdN/VznxZMkgkESXeb749/r/4/UNKpKD5bQ2DKEY
DUs0DWSg8G672YiWSS/MP1LB3DzwrPCSDK+LPTf7nHfv9u+HwtL+v78i579HSvEO8VbZrudJQRqe
FP+T6yoggZnoPh8FhTNujQCza8rKMIodlktZH1jsmVdcB4o+D9qs5RxVYhPjpXBHN9lYH0vv1Lr5
DbrmdJUsd1vDEENGoIhkg4oQh2nw/L+/Zl/8o7T/5/sIqjpAMeaAtg+C0LX/h5qpIvOVsp+F3JjI
4oMB9TpZxHKxVA7hBNgWwugceAEudTkhmDg4LmHmXW2OaJuALdrOsZpcwg5VA3KjsnehAPo4dO0p
YvqVxCZgulI8ykaLTWlj0QrbtcRPuO6KFoMM2pKs4XLrFOtHLZfb4olfVRINm1BUH10JsmAohL9h
ktMNMLkcxnHQKesTBmRwWC4Cb4RuaNEg4pmejWLWXZsJ6lLfo+dZoHViacvY5OXeZpwjvNNy+BoU
zNVMYFDyQ7Oa5uZ3WqvvnAzvrfZbtlVdnawWSmJ2e9yvkcd0yQV2mKOM9ZEHi7ivtu3ofrbFOJEh
aMzOrqx972KrqY06B8SUHB3qp2Jm9B7hWVu3ZiazqTn7vfxD5PNBpwbQkYGkLDOu1n4gDX5A1FSX
3p9YRC+pVYoT8+fnwK2/rXDa1WFT7vgGvniWdA5BOCL8CHfZMP1xRAvw0fJgdwvabBzuzOcvM9nj
rWM/gE9jj05zChDsaxxqWlv5PjtC7adw4ffzoQMCKl3rZfgMlMsga4nfcxyES+l/DCa6TNZADmeH
yK21m7UYdUQfxmAirobyRA+6aSpGE9WAPdAnQJ42HsSMhZMPZZh+QwvtdsYclZ5xwoxXx/GevPwU
leZayDFY+wjq+4iFWUz/MXhy5RaBgw3DME+abQZL5Qzvon4Z2vyPqIFD0XbXa/yV9Gz9mrk+QUsF
2vIpihH2ZMmbot9CNetj6JMX1hikTI/Na9EgAsFJ0G3bzM63OTa6ZBnPekDPwIyCaAWMIw49X6EF
M5wYF0jtO9+eZMaolDjcH1FE5WiXR/XN9Q1PLDJvvEygczyyK2E6Gz3ehKCkewnJIgYWGLHssHBY
V/rsNjmANUVUcN0ixHPBxc24bxEZAA1gVkJ3ixI5gNs+AwtCk3losRQdoaO9U8z8rcPaWbNjQnVO
HMpLn2Lwy4rXdkqyfd1vh0qrrwHRBMzTkC+Fo8rg5Jn+bifHbemGO2OzTfCD7g3LUIjUZmbQ65yr
Kv7TGP/NRUe+IelqnzaPjUghHrR+/k4QqSsL80Nl0WOKYUdJ5GahFf8I6k+HGFm3gEiIGyzokjet
/GwtcD2vmOhBcfAf205lx85mBZlh4b21TJm3oy2wUniPCEvF0xQW4bMEiMBiTi+Hp3IqQ/pbfozp
HN481gZxl97yLLY2Hj7JNVr7iBSWKsA1BMa/6d27wzsJX+4hFJum8S5U6yEISusHS9679J7w1L7V
h36sngcxsR5PwGN0yvqJyPE1EfLJCpHre3l7I2fnMk6RfUsCCy9hX8kVEaePS5l+OWDG9nYG/VHI
X17o43Cbh4/WpuRF94RlHXNPha6Q1JnnQgFHTXE+LaEC3I4mMSi7P10djFsW33+NjrDf+ouzbmzv
R+36X53L8DZS/mER1FTSNACjy+VqdY189LzqyfJyZ19XDDLZxIQZVSAiTgjFiwumvo/QkPMsdZq7
JQqX+cAweW9PwZ0d0+3aZFDXhBQ7OKORuxtCqaGqUWF0nr3SkY8vEB6xkfalKPSmFwWIaSPGW4ts
c2OzWjF3L6bbOQQBQ3t/dJP2sb570sU0oyfSGPOsiemjg1YwQPSKTL+oySJIXmN4k5c+4/wNLFy1
cxxJcrNqCsr3gDheCn4wtRMgjSODKiRuIGHytgIn7NR8/7tLFUh9UjR80hbzS1Oe7cU9IhaNLpJH
5xEEwNXADzpPWElRxnh6befWt1Oo4JwP/ouFR+7BeoE9GewqTM3bJnCadTeQPpXZ7QKZvsyY5NO8
1zaqISyfm57KagqKmwWUYG8KB/tFPODEzLZqemurhMtMClJG1Bg+llm3rq1Kv3h++hLlYXcey7G5
zmW96zNkPjZJfpdOPClSYFd2EvytSxwVgTPJI8Mx5hvEdzo5R32LHGFoQHZ5kzNs5Kj6M530Lm0G
fYih4Xd5c48tXbkNKr+5Sp19mZobCWwgK10mPZC30D0C3mxitQsin3gOTcse9ckrqbyM+a3qUjXZ
ubbD5dGn+058FFoSMwVkHU1wG2GvCaUStj5MIk1xS1rcVi7A/3HkxHZ4otAE3dK6Dh7jBPzq4Eyv
FZJHMHhOcvBmHHGup5pbZIH7mtR0zC3PYhAUv3aFLp9tBEFZ3Vcbwdxg7S5weCTcmKubKVRGZX+b
WpMAno52XQtrL8u7mYIX5cfEYLcvzWnySwCGlQpuC3q1HaImcYLRF689DG7rYXT6E0FNm4hR1z5u
xgPvfnL59yOJ0IUjubgVgiNHsI/ZdqUeb4kVE/UQJV/Lv4Bgs5h9XFUo0Q2qyWDRn/Fc/4zBH++Z
/frXeMiQ1YKlk1Zmb0TsllvRBeCI5yS+WSFYWsMtAhYmjM7/9eOB+NoZ094xd5BZsKZhm110yL98
+sGCIVGQDre6Fv3BW3zi74LEZ3UwRxd8kulBDfZne1eRk3sL66hDqi9yti+F65zqgjhJU0G4Zplr
zmbhjvd8ea51HF9dZgmjyeAd6p446LzE9E95jlVbjefSWTy0F5LFXLDIQxoXL1APvrqiA4uTvi01
UiDoNG+ZMxBJojw0XaJP1r12xM6t7Pe687PzQJd68jUbvOYOZUncSJyGaWnf+tp7DsiHYnQq8SRa
niCJMvqVGWkuDJ03NKDczK576tW9W3X9ZDfkqnpAs35lnm9WaRVTSAZ1uLWLjjF3lHCFjQDhVVJj
15aIZkKgjCStdecatSpTmVZfHVE/O6TTPXXxfJJOnj9GcMqC0I/fUXc6ZNzk8ggae+W0jnrMEvYj
Hvj0c0IPxbJ0oyNzrBKyAORksHh5yM+cCWobLMJ0g9153I0e3Tjce/TVqcWgZJHwT2r2dQrqD3ud
R+yc6UpwTq86oKbH0Orap4LubExmaL+dKI/ayc/AmOXDqBnuGLeZt3l2GTyG+qJpn3kWb8JWIXCx
4IeJboGuyhOIeFi1nv+rz4GRVlF3SBGqblW+IJtqa4DStm6vXnke8Dxht6jJSMUrgFHhQSRpuRoz
6xoqYbbCTU9lgshfanjQTEnFetBms1hE4midv3Z3Y35qUcuYwDbbZo4SKCj30BUfK+KYoALwGeJe
GwP+4omFVw5UjcFjQB21cQVjmrqgTvOaRN2o/qzr4kvCMovxgIw8GfzlVDvGMAhs0eX1N7L72ufZ
oWKicPwkVpmOw/5lZlRganA2luvbFCWcmVQHB6slSL3lrsA8DcRnIXChCaTH9XJ087A8jQVdE+sv
XaGeCtQGMLizSpVTnaau/68f//4j+dvFLprbjzxIgNzef2BT6FcjNe9u7twUFqXPSD+cP3zbiKcA
yeNm6QNrM4B3Wggw3S+eRU8+7oYpGM/prJ5Srw1RvXb2yS8ggXokMHaz7a47fOV8ryx9C0jRvg1Q
P24LGELGM3Je9TBIAO+2+kagh779+xNjGw1EN5xwOycZdBKmOvliQRn3vejFWAiHKiw6S49s0w9r
1pfevMsibw3D2nlyCTwxIK/ChGtJWRpXfsTT76mCUOO+PrhRAbfLL/cFgVmbsgBCx00qd0ozYUrv
WZBaPCzK+sAkTiqBRZaL3YjhJMvyutzxrPmMbI8AsV9OsLxgx6+QVTzFqbl0S0Pblj2kE/IASz+g
1h5XPnqIfZJ6H35hzlYyvWkQU6ryGViTO9CQdznV1l/ZFMjQIbClgcsdSJ2tEfWKfHqO8vxTW+iu
7eZEsG2xKrjetnAaiaoiRqiN5dFGh72SxBWvUBPna323jlsy/Rkt1TnLdL12ppHniy1eySbEussU
QgDW2B73DdKeTTWyF4xRisJiQDJEeDYUJDZFCnIC51oH4GFRr3eqehrpj2YBrklxjSUw/tsNjb0d
fXKjBpW/pJX3C7c7xKd6obnEAI9iDM+HurrMELFtA5rvcKEEI1AsMzMYofleT7za5KYH2Wz6ubml
+qWZl56Qk5JAIV+iMhKotO9PDjDvQ8tsBplFvJU0hKsefunKpOiAJ+2BObZZE8cxY9xmOliI79Zq
Hnce3rKVD+tqZX5kGECP4wgKYMxzsBDFT2Aqzda14z3lgXWWCxXfyHCYZ+mbGAWw7DiLdpV66ocW
pYKLfGpgTVVnyA4chrvCIAmD5bsOp0ZtAnfrZKz+QBruOrgUTl5xx+MH6ns2OneMFZjxjVILD2eY
f7lNs/M7FGEu/CV8ltXjELrRxm7tu9B8/i6YrRyquN+pzntJx/ncZAe/gi2kG+SHoP0hO3bDzzLt
liPZ5/t0nPBZ6kcQHNXeHn/R6T2PmgFnUHRvqvOBGHIs6Skg35li2K3YXHlpgwhF68c8iPSWr+wt
4sZM4q7cdo2odjZfgz03AX+ZfamSDLahqa1jHsX0iOEFy8/vpW3JvLTkvXzNr2HanSejGmwAAAEd
yB/UwSdA0tg+UzyteZ2029pub6p2UIaE3U8dsQKmXtlFVsut2Pm3XjMMd0dTUoSaTySjHMdg0mnZ
g+5QR+/j/VoruBg3ngPrMeFBaWXdnoshvVZt+l17o02wDyks4Qy6gH+Ib+tO2niNw0AfbB/1WW7W
c8evmjvlgmNI/XAQgwMs8nGsdx1ILP5VRR3jLLcQY8xhJM4q6p9MVlTnKiVk1MdKsC5jZ4t91uFL
Y6aDLQK1xpX7AtS4QsVHnhqXVyw5KFZJGRf7WmLWyKn0w0ThjHDUl4wKENWLQeQQGw5/eNFc1dNh
csRVzAZZdpAFOz2KYy/rzzlF4DqXzbKWUJI71khkXRTF77j1y9fSs4AWg6GBEbOpfBLgiD7+U4DX
IsueKGZQRYosEgUgNYxiGKROcAbu5a7Q3cudrz/HOgRMove2TsVbvETrsArf9DSn56Elail06z9w
614m7hm+n+0lMbQZjPTeMFhgLQemVsHeRD8HtyMwjAsqUb175WM2DW+6NTXXLCxY0zJIwi0uoASh
aPZI47Nl3EIiGDD3dO+z3cF4YMZape3E6IDg1BZewQH7+Guhl1/M/hsoZ573hOGNLc46S6LfAfc6
sxFrOybZz7wc1QFbwEa57XIIl/6JsOVuM2ew/2bpJ2ip5nXTB/UmxgOHWREJWtn6NNk8VigjaNsS
TDJzKcpt4ptrGwC3I8U33Ec+LWlQ+tVjgyju3x+spsRLkBDitSTo8BalN8Bf3ow/uAfb8X+EnMWX
uC9+VZxjMp3s4+Tfc+1q2qIEkqDvEUycZerMZYVpIW9eAmh8GpTYZZzlrZrQl6F7Kfae7el96L4X
bUuqvKyJyTZ/rYa3D4jZsU6clrAH9Mm52zMYScxT5NNi5HcIPeHxvDQpn5tXAodIeXIhv4iGuXuj
LFQPrtorro4o7bxbI6zfodZHND+novB/VAVq79ZLf/B7RqfWQ5VBa7J1HJZzOcqLERNQa+mLr/P+
vWVnCT5pnSHGiZzi5s94rhqrIPIn3XVrA58hE2XNq2q+xL2ezljwUS3cN5PMELVyDDHJ1V52eX8a
8+UqKu9vhC7sXLKbtAQjgLpyQUhgcNzIjn0Q7f0LbV68bsbsuMy8qeHEsrIA/U8oSV0i43cwJLPD
bda6K75rR2ePkEl+uWai5cx+56LxT2k9r+RslodiqMWKVqbYQdgoV0koL1VsHmINZ6/O1QYX83Rn
SrLkVe3JiRBHOUXw7GXBlcgFQbIgrCTAC1df9s8TTxfV8URRJqBdM7pha+YT3OYUbbobuu7iFDwv
PG6ralle7BaNehuSzlaFB4+JX1jMP1GU0cT5UbxfGNwytkgg/iePiiikmnkDSRxwVD2Z/emJAKJu
G/qz1QP+xvi4JU4P2JOh8I+T8BVDIv96zizZBQzuRFIQJR1v6sC9WnEhX8ds32SqPhX3737K/fou
onjj1T1JH07Qvo1Kgex6buvwFjTWwDm8YHY17h5e0aWQ4dG2mwWZ3/JuMg1ZucfYO8ILDxrcG56F
qiHFwhKkyxfzan2dfX0ufWs81v8ak+mAn+Etru9K95k4szpMS2T9ToQ8L/hhu2z+F/cXoMLoonlb
BKI1dFgtYwfZqSNvh8NlX6znpbuGaA222KgJKZpLSpP7SSXm4VBVMFN5ffesT+gohB1fq8lvd155
0a1dQCq1ip1TKqC95AS0GlVsY45zYF5713qy63NQYofoRwAf1Nv6WDEIsnzSVsZjlATDlXR2vRkl
0gAmSNsqjaiD0aXkKjPwR7N314z6YHV9tGI28tMHSbZOLf2d+NNj5FWkxUg+m5mHzGlgQCtvId8B
uo+CAEU4l4e6x3lPczKgs78J+D05yeCIouq8cO0dRNY+uIa0+FEtL661EeALU2vSzFyXdO2knwSc
PUE5vEYC7scg9LZjg+IVzKOG4Lt3x2aTMMBZOXKmSpmRk4Q0PS16lcmZUN26TyBl1VZhh667Ce8B
AsigQz4z+mW3rX1BcTMZQZEjEHXEw/zIEbbp4ubdc+iKuVZ/gkUdj659mqKmOwEO21L9t4+F+4If
nglaDzx6ERGWO58kzeRmLegQACI1UDbdq8sRy8Jb3ojH+Q3AKIecVt/ibKCLR4Cy7qtcbOyOCG0M
u0fPa8DkFslDWojiyJImoaoGMkaaNeGeDCHw2UzrkO497JEOB43Y1HnQIEZuH4U/Dlt6anypDOBK
r3qYrPDPktXlCev4l6ifCu++F7kAdyPCqdPfRO0cDYNkorbkQxjdAxzz8VkuqOSWhDMqwPoHpsvc
HeNUnMm1SwU5ikxFL0HZPuPRPI9dT7oUo8EbQmu6RiJrG2SueCcA9A4dPNMoRWyd128DJceaUCux
xyr9SmALSI2cr6sVP2RYBDeL0e7eaZffWdqKZzvFkDSj/+hwCDJ4Q+bbl4J6QmnGeXzEOiTOcyzB
WrlpQxDg6K/Q5zNZyGDzOJ7wUdoEL0vCNdkcR/G+WNWxs9hbgQDINv4UkUoapBK4Xl+x9Ym/IgiI
/IXlBs3v2Be7MidLYfacD+Dav0xAHx8ai4LcZUBtPGIrci85tf303fP1Z8kbIiZV1QBmmgsHzOhL
liLKllE6gPYsIajZf0M3/FJDf3ENb0UTcWJTH2XHNo7Mo5M5hkfOpbqaNSIANUXkZul7DDInN/S7
a5pM9oPT71wIV2c1sfSJ7nsBxVFV6qo+VEOAqm3yLkXud2vWV2+pEoxh3qsY3X03mI+wq98CHPVg
CRMLGfyoIlBQDwk59xt2exUxdOteJvCVKBbRaeYvY+lesQUjwU9wJjdCxBsuG9OU2UWg1mduh48e
FcW5jmPENR6iKQerxM6TNV5D9vojoy0UFwxa7GyiAes0QsOGpiIasThS8THvtaL4lEUBuRxDSxLf
bkhbIj0RKKPiScm4lWxew3sWGUcXoxboLsOj04idmFokd+XWK36hnjykRvFQDhVBtHrfuEzVXAMo
pu9txOl8MeY7EjVXuw73No7ghfsL9Xhb2LtI0lQtyKanOD3XgL5xxTKPbZINyW5fPl/mc0VPxKbe
Ly84TdAzEkrGST6uhZ88RfBwLlgB7E1FO5TU2KSlJH9nnud9vjCAZ7CnfFvuuxMjd2+F0GPcLoyn
dOicIq8vH5ugOqthIZqL891q2q3o+3UB3Je0z6Q+6C4g1qq0wU76BQbcAkBXbj/biynXWAOrU9YQ
rmL88OiEOLXqWdZAiXD1tYvAfJSDDEqbfm+0DS7ZJEymEcsSQHegCyH7bQDLVkP3dgDFBd54Nvlw
nBz52tT1+yLhUzZC+5tOM9+pH2x2mes8EncZUrehtLsR++Aw3nOrrRJIfPscq24cmo2PVk1lsbnk
A0EU1OFJjpo/kDi2kgYZrEts98w+Sm0dX9C623aw8yb9noPwWlW+xhGvPqo2+jX3d7JQBidQ4Amb
Y/LvrHnW21KzsMxbZvlsOqNiuLZ2uMfTXrPz63GgzOG7n7zWrsXQYJQ3UqTmnX1nipqFsNiUNzCL
mhX4737LO/nX75xiD8x92jV3wlBbkjvg+vVjcNdTtzxpdY0kGMUOw+Mk2IgSwlkXPjEjugnF2KJl
zhRR6gKZvvqxn5GtVk0bFlb9dmwCNCuam70BiYFSo9lRAHvbYHbJEvUmf0+5fucNEqWESkD7crwO
Y/tayYxtsJMzNlzUpyitr8qW2WlUjbvtL+NgXhuTYylRX3W3Z1h2nSGkHWvNvFFOd9hj+GoaQiJi
JBfcXEw2pjlwXxV9G7MY/8NxohpKS+vgK8Iz4mlyqoN5IXuJpSED1/KD/cmDP2G3cpaHmSHGCW8m
rOxAP5XCsd6SAi9FxoR0tL3u2OXjPugHeYswyqyHhSCEkcaPopZtX+X4R+GQLtBbzXpJYM4zxTzU
uf/qZixsS3jgPU/SZrLYow6Fn+HdwXjs5zEo7TrMtkL5f6Vkfd2MxE3MTrkvq6B5zK2MqEDTvbPu
iw9xnccPY1mTv6HIRprUwWTB3s1j8YkAbt438gj8rDlE3Riz0Jv/TH2bnsxVyIVOaAAiUFTe04J6
Tsn2q6taZw9qQqJ6TT/rAKwXC5XB/YqiBos+al++l5CpEp7PmPY+6WCVeDlDsXS2NzUgYSeE+A+u
+oHoSaQH4XZCvrm+C4ZgtB+tkUZ+wjuJevMS9fw3oca4aWXJ+5yTpOl4tKGvVFSb0MsVBx+jxwo6
6j0+5DPJqukhI4iZksABJQ9kEk7PUxhnW9R9M/kJL5akrlr6h1lIA6eQdsYHUzh5X52TvYPx2opk
0NuQhgYCqffpo4lr+krgL04WTpiczTdmymAAeoByDjUcT+bSMdQDKvpKpQummY1papF0BtOMCjHe
9Oy3t6MufwVzMGAs+bdA5c3nZW0UDTn8uzBjxz7CKiW59W9sRH6OSocQk4Fd5+S2awiKsB2EDoi2
TO0jQVHNl3WnQ4vFXAL55CIfh7sZYyPiG0RI2iHtqZJxMOXvfcyZz2Ij2zRt8FBC/lmn0OcI7I2e
pcgkE06qBQkKkjwdmW5gLxwzsr0YhKe7Cs0se7Wn2JNfnde/VHlLukDPRxmMf1pJorNXAktxHPM4
Y9TPmUFtkhkEacZSNOpL3JFECVGZAS68dykTy9kabfbaLWLMZRC/Ed5b9/0sCszJS8ymYc+zFj0s
hz43r7ryxj0lIigf2qvJRZLuP+DbGZZyIwPsk7jSqT2IVHIepk4Hp6L57CYA2Y03DfzV3ZmzLmH6
nhrsYn9Dzeea9Fl5qub4xZmSH/QIb450JGW5OI2hxVot4vNItmxaiKMaoj+J5e+hIc+M3mpGdV69
Ayr+ULI32/VevskXWN55Uu7gAe17PfxeGgAW0BtZZ4TT7wn+/IgoyklxSTkTAyqiS0RLHlIXjVBs
K0WaOc9mRUQAQCa975AyhEuIAbukioEwgYA3/lss+ofDWQLSJNgtU5vQHyo6L2e52T3cFTPO7wzn
tiLKD0znSWrjPc0xt5JRwc62IjjXbX06Yc5rUj9/Iv62kBi20CbLNNkKezz6rD1YnmyFETQjOvmK
4hl36VnY4a4P2r0lLMAZjAjgD4AW/qpbBsfIYBZjf4wqYCRFJN02UNPJ7T9rhygJIs6C8epSmaJm
W7VyGA+d8AEmiDWKQGB27t95bL+iyv5o6vEzKr6DXvxgiVV7AdMU0WbrKo6eBy9jqONfAfv1+JeK
YiMsaibQH+lHlCI+tu7h6GQDutInI5H2pfwiGiXZAvkkQwTWH40E383QIdu6tTHwuNSII5NbVC2M
AcyuNqTIWJy2sXVxRnl2hpiOcaSFRLOwSqFI+IwQtnFGqVXtZ2/5DnJ33rg83KUPPDK1fiHGbBCL
WuHGVumuFeUjLv7bXAHqMycJ56gRBsOPADAe9Q23IVVPQibanNr1gQv6ng1Mga5A0kfo5KbOerLa
/m+ZN8W26o29otp86YkN8PyTGz1UiukNcU6XOLH0zu4oPqXAh+sTCuRScto5OFMXHSVKwZyRps33
oSY+mHtv3i8BvW+k8BqIM2qrXdTGe1YNz2ifL01O91Ji4d74NW5i6f02qGcwtVGzepO3H3Typwiz
P85offctS6EkqDbljBjCnvBLjdMCZHjg9nO+7aqoNnYOCbJZfucL8jov9n6jvj/EnvjuKvc1qNGR
ddX5TkzIlj+L1b0ky3syyo/anfutLwpW5n9x0lX40FGDLt0fugdaL5cFHdmEYcDnVKQif6/c9I/p
iuKG1UXUnrtuA9/GeNS/2qxJAGKabhMmPtl3KmP7AGAp4ivkkGg2ZB78D1YOc+0h3esDe+214pG+
BbsdZLBG08D4Y/FdOQE6bgf9FN3MQ+u2lA4SIEtKEiQPgj7lFa3I5Cb1Xg2txC7RPMYFziTV02Kp
VJ3x3MqWF5K1w+/ERrhbYoFdARmDZ68+G4njqO7kT7scIpYKAcoWA1XBqxDh58PvvrTbXTyZz2Ti
8Avz7peM60fCt+j7e5JgHfA4velPCZ8SvFpiOdrqz91Ev6G+Z8kBFEbx61dP9ujfGvpsv+L726Fw
XOEl+XStEY8Cbx8CXty3bcbTQULQjGbpPBfjU9HSebRjfzV1w8FUZofQZw3UxdT9BR0mzowZRxUg
zjF+aKvI7NqM+UwGMrYqSCp0nNLi6fQPumiBjnghzzYyYpBb6BFIfCR7miG3dWpQw3JWmJHwcfTl
TqRBncDhe/D8It+mAg2R9GOxl2H55bYOWQX6yL1cACf9jod83onGgCOVfDMmpy6OWWb0dmxb9UVN
gDMIiJyPyY9xUY1AJoNJl0FZHz2mwnZxnDBTqLYIL6F5VT7fHNMjBFrQFDY4yNga9T9jVf8pU6RK
jfw0dj7igeXW4mt9XCDvl/h0V4EdHhyeIyJqWOT7V+O5BzfKf2TNhzvHHJskI9xBERRu7PoUIpVi
YPGf5UADSgeMVECJKbxvrM7+rgWp0YSFIXcWbWmetPRR7cj8xid/sEntxyZOzkwVh32ZL/lLSHa4
FIcwE2dEUzERRCgKoq7ZaqDDxYJ3JoBdsQWnd9eKKgKFdhSO1boMeD0qtz6ZeTSd7QLpBM7pUTrp
ePookuAbd0If2Wya+R+yt2+2FSAtyki22FxsK53MP7FQ/4qr+Dub/e7iF8hg03oBxrad25EeJE15
giKbAJFlehBz+tvRCCtQPjBHU1gzHWpJJGgEpWH6uZ+O2dh/SRH9jCf/MasOutGsjyY45F3IU1GP
9W9Dto0mskC5BCKO+Ycz8yE3Hdc8fCZUsU9MpQ0xdWSUdoaNDSluPAQcRUu5au55XFXfk6eV9Mku
DtQjCew7o+eHMWNU2DPolbzkGnfcuu/pyxWBZa3EygXw4OZ3Nimc2iPfOMAihAfz2cV8pBjwcmtV
BL2uPZ+1j4QwKYi7YKdOUUCFt3biX5FKjrbsU8A/1m9ay99jCAfLU9jsFVGNGFAtXEF35FlZ/4o7
grvuIPFVZEU/pqh/HdBVAG1wV9qj7IIhRt4WCKdMuMdx6aD/tOwa6io8xSNJl1PARLX/xBv46XTx
h6KIfmuK6E/OFAKzSfAguugzJYFyHS4eM2I97Jhr7OY6vAZxS6ZfX4FmHetDVsW/2U58l01+RY2+
YbOwrBxUCz7DILupyUqQiFjT8rPACJZ6bkUXk/D/9acTLRbZI6dqCvYjOPuWkY5N27bR91+38Ilm
91Lv3Guxb8AvQWGZsRUFL0imTvGw5mb7f0Sdx27kyBZEv4gAXZLJbXlfUsl2bwi1o0t6z69/h9QD
ZlMYjemRVMXMayJOsB+eQfEiPwV2BbfTYAZfBZwjykNLuUlQ6Z3Cf35mmtvJJoaxjObIZPEwfUGN
HN8NN7rAGwqYexx9cF+rqMmpFSSdjRT5DlMS4g9iwPxI/m491uJzc8auiaRqss7qf0ToBMCMZpgb
vCXqhmIn85IxsUR432LSOOgjIehQ3ZL9ZL6Fdnlhe/oVh9q1s4Ovmtt4wzydaZ1TflqVqOZz7Seh
kpvC6v6Vs0s+uOgAmMkp+9sOx1Sj+KgMTE6mxcQnTtXONlweUmd6HgLgjn1DRK/Vfg2mWd2jIkPg
Gv9MKCgo2/qcLKlRHBOK6pXPvOzJJmvPB9XVtH+okA9eUn31PVdx/B4hZDnaGVoux64ZfAQsHCZg
v6RoyDmBhPQ1oMAqGN8MFKZcUZ+dF2BoZlS/QbC2iVjCMWWU4JPCF9H4zcETpdrUYlsIHZyNj24r
M6ztIIZgVTcGc9s6pLjWTsVo/IswNTsGNOMydm7UHESO2MHFjZgGz/kGbZ5X2N7sH7lsoappxtpA
77UKhdxVWfihC/Ir8o65oiaAoqUEGVS1BQLbVp+8O7swJ9c2Ai1Q6v1bHE8/VDk9ZN//M7BNpz0C
2RC/1TzotVFLbAJD/WCNC9XGVyXTO+g+5jRt+pKsL3N4i1MNRmjJsWczL0dPLtgOcYR7PEDccD4L
YmjXrU0A72jC2UrlAF+gpFjlqBzouja6ji92QMLiZRGhkPokXuavbHjyKz6Bw6nO7OoZLMiLRMvW
wQJCvmep6lrU2Uuv+c6fMIRlg3pnjYm63wdQv9lm8xJqlzzurXvA4CN3W+O17yt1b/XmpYvEYBz6
IKzvi10LfrrcKg83pYc+Atjc8EPUyXsbyPxfJP5UJX7flI9Uh3TyOeOkRUYHPURDgD02hneNtVR2
IEyQX6NQ067/vZBicC0SjnLTS2+4x9Ee2kL96rws2IWUnL9qqVH+3TFc5cwYMfKnoT8bp8v4q6vl
qRzC8QOdw9Wo0aU5Zd1uXV3HVJgXBsuUKHorve5uEYZyRoci7wychi3Pcr4BRMdH00BJGzRJAi83
L7fhYDFATvyVWUQpApr+1mQJA3HLDJ4D3WGxPNvr6tlZRwX4NADPnJ0g1SnwKvXspIS9RcScByLr
fhEBdq8Lz38rsLpvGCc6mNZpGay8n1LYC+nVCJkfz9/ApDnG6+jkPi5XUtK88bOoSbZsN5xt0yNK
uIJBaQ9P0WjoOtYv5xzEmP6ixpyO374oIWALTH4Hvz8nVcAy32q/cx8qcv/6lRsdGqfj2uuAssVN
p/9SjuM/tDBugQbht7WpwCAo8d5psXoCHmHRZrp/R/yMq9hOraufNMTzNIO5n1LucnTl3l1Er3md
YZ0eEj1l2jNobwauiF3qkCGTpExrlO/DYWQ2bkNKLoaRyBrPY5zdGNr7xAG1muIqu7hWfrXMSIL1
Q36p1+WISiAYtlpBrlSP5KXkFM95qzTYGHLGrpZwr7ju/Fds5exlpvSVho+KvkqGTTDZ3joMtZRO
6pUnyr3GM+YVWF6/Un16qiAubhZv4fLi6vMQA/HfzsAld6OOa9cDx+Zio4M2icfBCU5eERmvkV5y
TeDC3TljvMtqWZOmYlcX3XqYSrYvFQjHbNBtQERr0CjVi0UMBC3CY/miAWq+YQb9JzFbUofH4F2h
W4Zn+t6rfvx0evw/0hBnGXa8xSQa4Yrggj/Vrvl3eXvY75mY4bCVHMZYzoOxPL2o8SdgPxNvefNu
1aTE6SEqKc/aW21YPrDOliXVZojQC3CBD37G8QAoBcZ5QZtmgo8UCXinWtOB3bUUSIRCDR4+R9qn
PCaXrObXrbPy1Jz4blZ9fKdFALW/ePGsgQBJghXOqe1drKmFTGq3D8fL/6kx4or0U6R6Jdr4jzTR
nxjvjM9Z5KJb1Dz5lpH5R0rszIfVbsu7GhkwWqlsXzutrS5t20lk/Qyp6jLpL9Xol6smO1J6fBVj
Nr1NDfvWJKvBGAzeZ+4RC2V0b202nHuBSjKErs1eDT15BTLM9vT0dRzEtFk+KKFBCTkarGfCDPNZ
je2pQHFTheYW74m39+k8n9CLuJvORR0SFt2vpieMyA3FR+CZ26oc4kPQ2CZBrTXVTV/fR9xeGzE0
NSRldzp0euqh2YgzPveBXl0GW314Qz0CTwUeQCvj7DrGzI+4r1F9NK/StIuX0pw4/EIJV6uz0Xfq
JWM4vCJyZShv4uixjI3FvpjICQ0BVthcLYMcI1dr1cFU4Fus3nLPVWx85co2L9WAnxiZJsCEagh2
pY081QdOvLywBwwPtdA+DNesz9JqGHvNf+Wb461OkKP7cJohZg49M2flwcqULPN53ZSSTr+vwvKi
qJ4kR84cWlgcui6lhB3djfIEtcg4vAZI3OAgAp6JNd2g2eYICWz9uVPsxaHkXZeXRmCs7ixGbjiB
vbvDkv9a9t52CpCpWH1YvLHILhAwVXtIjj02LuM0xvAqXCebyDKPpmPFloSBhYs1IqxRzljZ3x7i
GCfhgzGWOktsyKvEctHbWdXXmIDvSIXA3BFaN1wi9SVW1WspC5wFTq39UF7A2Msdnrqx+opHq7qQ
/5TvYjcIEFkIBmChmGBJ5hHa1LDIr8Q2YHGc3OygEV57dtzEBdBYCeisWrmdCPlYlRWpbNyC+jPf
/7vZjgbTujbaF7TAz3QXs+MfjC9kQbC2pgaHUNjjQXnYABQZvS8yigAEKlBwTtKhI4nRqRpxDZuR
qp2xVnmQlWcSmMQqr019EqMyvbviVCOfrezp4Ax2Kb3XYFwoUPASucshNJXpuUXuch510rcSZow7
v260nLQLfFvp7AxdXpIWr5/Vzok2VQJnYX4WVGGsBxKdWgFzYPm3CMUJryljjNL0gW8b6AkMS6sf
y0s00RlD4uaxR4Ybkp9EagQDVjYxh7SkvW3zd1FRvAVumB9jB1SSEyXlSelUbqY96js7aA1c5XMO
Umx4zyMShKwPo73mTAWscr65Dg7TiVHWS1zI8SLM7KRnZf+cVHiMZuS0nwEcMcIMMlPjcZ23/jty
RsTCUY1GKwqPgaWMX0iNwBFF75bjHgLhiW3vJy2JxfFwDJz2qWxkdmu96suYgRJOC6Sg8I/WMJ3G
IPqrSTM4FnrRn1C9Dk+hB8Ykmvg5U1d+jh36SAMwQCjs7xc5ZM+WavJ7qkf2npbwR+8icHLQG/6o
e4AGhjb+mkaHKRCaw8rtrA8rnaiN86K/pBV47E671Jp96XQwpAI45M2dX4I+fQsjGe7Zf3knt/S8
0/JXeqN7p8Io1GH020MTtOVZZ6r1/ZINFdCsRIX/pMeQWDL27N2DQa65NbQTEdPQzxXC/7NJvwxf
2rksL9XYOxcmV/dvm3Gqpunw36FCCexuHIWpjRlVZ680rb+5sKhO35cJgNQUlfMh9aeGlsmv4rMb
JCF976jFJ3Q95hYPhgVozyZdqUmt8/JlQCbWnpUes5GsuIj5BSOtIvAlQnoZpjAX2XxcQZ6xN54b
PgRR8mImTGkEJNsL4WOgPCcdLrAzyHoXZtqw7+1yoxNgStb8wClTDMToyuFCCqcingjMdIlgEJOL
OW47juutNqL5dUT9oKB1UVZuly+Y7zSPsOvqQxkQ8lDYw7Hw3AZwOsVnqU8Ydy22FzzONU92mm2X
Ujjv+OUWzSPCMvjiMX5y/Tr+QBSuANilHS2NE3/kUgEYo07eG4oVkVXfGNU3tyKom9vypUZc7LGr
03vR8E0mFmuR5V2jp8yv/718/70MFT72W7Zh+r5ktXtuQSIcpim6K7tvWKPPZdNEf3DlcKN6Lbd2
29msJmxBrI+FJF+fKw+UcKgV0ph1NqEKgmv5LR/6PwsoItfaJ6DC5b5JC+fdTWExqxlLELgOK4UW
+6zy+JFRZU9pUu0Ym0Yn2QZUwSSpGds4ynay9qM//OegVSXLu1kUvVFztEQ6O46SmrpQI499O1hA
msqqvidy5Gayw1sMog50SKCfciRALAYf5YRGTPPN6imXs4yyVPbdsHfLFz4nAUWR9rPMcpYQestn
kJ3Vj9xNCA8rdnHjpzejyqw3LBacOaZ8ZpuYnuIQRngnDHg0jUzp9V3C56zJOxSa7He1mfk73VLD
i+6wN3adODyGAdoHEUOb6wEyuSRHgmHjDpOKK9+KWcIkTvsaOS1Jv9JEzs1Sx+iqYv998hgdn7ph
I5swvCaBjqC+JDkQR7i9wa+Q7URZkT/QG9pVI6r7SBzr76amS/GoI17bsSRSzZDqYgpWIKTFcg7p
1BtJGJzsqP+d+yc3GePnpeLMLaX2THbgvhPmGQ68c8uN7VoWLLAOPV3GnhKkNT/SDLF5MAnayhL3
MVOBfp0KMOsb8gohkpW+p456HQQHQ4hzhMKbjYfKDwPQ71i5xiWbjeuxsoNd1uPUKeYvufdQrE3W
m19V575tvYOnTAnIlUQOgowcbxOC2DvjrBY5ygdzZgun6dbsBjjyse8gLJng0LExblg1kJqFS3D4
5dSzsnwk6WmaK36rmfSjb6s/ZmYFd9T33K7zGx/rze9MF3fTrrWzHoXU2GTvouZnUB6ySGlAkieI
R20n51cwjLBYv39gQQTkajlaMdX//2g1feuz030bPDglPpsHcimCWgCxkDCsQ/xhRnAjlma6LPWA
iyUEfR0Nw8JTkbhOtgTreCsHy+a4iqqq32lR9KQXLfGTDrjPeqbB04sgkvrHAjA4IFvH3GYk9j4I
UtKSw9DIL1k9bEfCGvfEo/z7rxZEM6Zdm6Z9jwmDOGRMBi8+gKFWmSVmtcZsdzkCt1U1YzdIZvLP
JuDqrQe8FvhQhzw/LBK+qYCWmg5rX/NxPg22lBthZxs3gfGxAgguRcPiO2ajENodC8u+9lcdNqt9
BD+GHrN9MhQJynnK2xBOYXB1Mc+JCEZpOIY/+6pnZ0xI7XOMh8gb8vYacQFv2oF8rNSFcVYPN9vg
4Rsy1fy0tHLTSXWixjZeOyaaz3HRbhkFN75XPbNYw8IWVNMxnsYtwS3OD200gm3VCEBGsXNsmbk8
o2UEc05Orl+Sa1U1oGAVfn2ZsCczvMAC/1KhciO0dJ/PvFfBOHaFJPF3zWxMREhbyK3FBR6lJk/E
Qv3QKLjjVPCgR1QkxMViBmbk6RzZBZ7lMrZgk8qk2rim2ElcuCHN0ZZ9ixI+NM92gpWwbXCEpUWJ
05pRz3z70zOEzdsEf1Dgdfz/f8VU4nNIsuypLvlneH4RGa/b0skOxFXq6+XbNiRr9aAVNjZzWBME
7Vx7Rpfr7/YObkN0WB74yRqCWWB/jGpOUGFHzub7Y49be2ONnTglthfQWEDsSVRN8xmnx+VOafjF
bHMiCQIbjR1OugKTyVNFfiTr7e4zTmvBheV7JxKQpufOfK6VRO/KZJBWfEBQMAci4Ufq1s7c+AMH
ERtyiWEfFrG/DYBKHaF0AuGw0cuEdfjkWhIum69uaHTym4EH3T7YtVecxiwcrg6OTOCNc4lbTclH
FFRv349z0Ef9kagRBHuFffB9033rCqg0WLm+7/jWyMV6iPVur5ma2GYQU7ad79o7g5kZuRhVfWJs
cnGEzA91S6G7tOVYHyZFTNvQPXOjVc8R3QjGDlaydVE/j6n9Q4u98JLZPc9IVYurwggF5KdlZGvz
jAdRdXT7ib2MgYcvIF5kyTySZvcC9Ik1QcdHSebJqed5I6XVt260hEh3w9o8BdFkf4iMobE3HotM
pVczx7VptLAB0B2eBfcogUoMt8aG/5iZAkNnxigdMTbnpbnQUv/yfS85PiU9YTfboezax1jo9bxj
V++1PXyMXczAwunlc+8pJDDcy8uL1zkYoEYSJDzlvv9Xfpijzf5nAjFRQxi+BD6nB7nCSKCX050U
1WLTZSErZJeTKHSMzzBsuxdHJU/fbx2p5kvV+l/9OtnYNZFE50QhFoxN7Va/tPMfvrxUBJOs3CKL
tw4cmUvVtlR14CJY0hV4sOa/59u1RVKgeko4l+9MPkCpNlWxXkYRVitJbmHowA3u8815Ov5NG1EO
bl5ypVKX+kMrXH1vR1G/A1FzJ2Q0fTbzIHkECGNremWpuuxddygvw7RpcEV1FNNO7R4ZEJ2hen9k
QPpOLlgrudIs2RzdkYUN8FpQVdklHUFL2EMQnL+L7BjpWjDyka2E9qoBrzzpeaneOfQhk82+c60k
9FCv4KL4ATvWerJ/+J2eKUhbvl6t+zQ5OknL4rVsrnHJgkGNlXVJC9fYeqyOZhDaA3n/L3Jsmntv
Gj5sXSP9WQNcAxhW8y4n02tOkFIsPO1a297PbOabyZZeaBkwUiSS1uSXxhng7GXp7FsNrOFc5LBV
6beR7QR7AwXQYWK2s+ZjynmZJhoDm4DK2xHdjQSpbC9yrcJ/y5f6HBLQxeMtEG2HMIWEjSqqrRsJ
tSRyZbW3H/KczRoxo+dGi+9axOSkDHLvmknDfDh6+VKYeJwqQfHO+AfxqdD7W90Zv6FDjBfiqR9R
pMePUPOu1QTaNtc7oDB+jUd93hTUpQlfHaMFqaWhu4rIOFq1FkV+NTVMgDZ52UNaATFCZRDXp7Ag
UW7+EFK5ki/QC51jAzoLxGJ2Gjw4Yfc3KDQbv1jQs7+MJPhpb8DSzgqQ0Ceu88lpAaHFMxJuRs1F
VNV4tn1nu3wuTeFhj3GSEwo7/1DBAlvn6UDJ4jtnB0rIXvMqRDoSorhrQ9c2aYAv2pjKjV16bP1s
Attym7IoE1NwXJ5ne6xycHo+pZVS6ijiaj8BJzjFfa9fMHFXUHeog3JRJce2xeZjFyEO4HkqbbiI
7nKjhmmgBlbxdvgzLiz1vgST4xQ0WczDLVsuCV8SSDIGHaITqV+8MEYUFivvxLJi2rUW+3VKPof4
DbNdM4MePgX14zoz3W0PpmBrjS3BrUH+2yRAk6uAX42BYnHKRLlHdVPtDfrx8y2xcWsyjOE8Cp4s
XYwPW4Rs0SsIVB0ratwjhMPbyyGa9VOy1Xq4/oyohydR/w41Kzs0o9FijcCSWnWaOOVAF7SmHO/E
cuBvWDICDZ0ALwRFyTXu0p808+lDavqPJBm0nUjd6jRVtA9u6F+dRhwRnaavIKpxRrcvbFUfmWWV
a55Ub2P1sn6QXgBFJNS6a1h1/Y1t8KODCLRvlv9X6uvNho263MM4sDBQD8OhVwCg0t6nMJziFLz8
rCaa5oFOO893lr+SZkxpYjpPwZBguFNRiaEeOg6CDxNC8oCTZpLEONCGs3RgPs29yxHnWukBbr+3
Idqg29Rze9XEw9cyJjFHZJwUhNpcEE4NP5IyL0Nv4j2d51LMKvrV8i8K5aonooIxImg/3a7imekZ
DQUxAtTvC6wqeCD6kimHnYdzHJGT64z802IdteVbYwlmljY2/7wwiYEpwztDVFJq0mh8wjtmYWUl
JM1lzrwpbADymrQ3fubpdPmmvu2sUqDfouswc2Ib4CfZiCeyHKLCiKgn1D3zEo3Yeyvj1Q7N+i6E
5e/NQHWbUruGlDL/lMx/+Q2FBQWn3A/kGGUWluYG8sXBx75y9HSHTHa+PXz7ORtHhqMEQHvVHu8j
B7UenAw9LM8FzIOjZ8Ew6W2empijB32Zplzwt3MK3YSvCIe5l4AZssSLb8InRsY1SvePRAxIfYU1
OOMh3utu2JzYiCHaDkrgep7LAm8uMGJ/TC9kt37/YvXG1/+C5sPKlhnnjnOFTsZCrAV04Kh19bvW
p9MvLU6rR5lbqC3mhgipln6qvV3eiXmNLOJna5aNaHZG2DNBXHtKlq9y7AFRlMOxY3ywSwfE5ZLx
zIZKPCe+rhXvKqGYrzz6QNcuQIUwxd86PuI/NizdXhYMHNzKn9EHcfkYI/+lG1J6gYF9hfQRyakO
VkqI28or0wPBYsOT8pzi1vpZ99ILa+/gkT0Y862H/ro91q44xYSAXhigWU9F37IIMqn6sV1tRESW
jBG9dVXp7bPeXeWVPZPY1bhKwYccLW471rPmxZZmvs6zKLq7GszinGg5MQ94KhdPBxekf5TBF0cv
gKn5j6qRO51IWB/4Z3o8R0GBAsx/mhPoMj3hf5xxY58i05JPdVR04IrcTya96q1is6KJGL1U2NMt
ENRD6ToBXsbGvaxCiJAmPiUP24OGN1TTK3CD85IX1/FWCzRxLpWZ30Yn/WNkzniwuhTP/Pwrxb9f
shF3/uGwxSPEIcRbAlw9qlp9F4qsvnoNjgO2Qx2mjbg4e3n9w9CYfMtSH0gzdThPLXrjYoqOWeEw
LxPm0crSgUdQnVCGWkcjQ8uLrW16a0cE/XDzz76wnbvheCA959jsuAbM7JQgcufvKc8aB80EHQCd
h3V1cUBvpvl2syq2L0PuWhsEy8bFSrMzJpLpLL2g2BK0cCnRZWPqwvBLtfvR5PXvPugF4cTET5AC
zo9FBvx1xAw7sw1JbW1T+Jyw0xpsLSbM4yQNDrGNtCrs8SUtO9OgsZJ9E9AomvUsfCfGbZ6OLTMx
1xf9Qe9fEqd7jG0Izr9jdHqevzTqRzzlFnrfYUCt1bZIw6sCWE5Xq6NTcK2Ivn0vGWfPAhIPaazi
XjYMUNqpQBjOZ/pU1rkHOV/3j6XGnGVubXoQvdduIjRVK4l84JE28Ws37Pw7IKyCPK0gMbWjbYYw
+EzWeMAF+Acq4DDhcbcs/VZoUbVethQFxT5shbw+gVh/ph5L16gQ/CspthJ3sLCv+QR2Gn/hxckt
GzcVN92QM6Ngs3TurMA8C5Bo26BI1SFpyDbM2wnSW5C395rq4t10OdgakdRrpw0JNUHqS/ghgFZd
hi+wwjlndpB84j8FYejrXAzxntoH+5Cs1R6rLXdXLbPVZHGMGtXEgCAc2jW5qSnxA9qpi2X61M0y
lUyzf4P0oqXUpw9pagqgiw8tUfkQKwjoPgwyeSD5R34o+ZeM2SgZN+kT6beHPinUZ9mKPXrOgMAq
7Q3l91qT0j2HyPgvnBtM0sNfNS0vhKzhQvmAnI8E9ynOkWyDVIoDvTmPWthvAruyV2NjPdzcl/ss
nfaIMNUVvhgJZtrdZ0LGwCx+yQwZ/nLlOrN1sATJpF1NliRIyv/M8pQ9oPrkgiHzBaq/fgJg+PBS
3DF6/gZGIH8ieLM+uGaXbIZs9nwF0BjBva7wMQ4MUE2ArugxAED7JXMwamINthMR7S00qZyV8fyU
lfkQHpx5ldGkwylLPZ0yQx+3YSnoUwQWPy/MNZzuB6OzunNm03M3TOCqgefHf9TzTofAee5Q3bwA
BZObcX6biFn/9x9XtTSbg92hY0iq8geOQSzRvWusJ8NmlmUONu++ae3LrKVfp0STGFSPQ8uCeRyM
n0qiBmdcPH6KMWy3jXRhkM0fq6LI9BtqCaah/Khj6b4uSGOkVqdJIAmSaemzF0qLszUvR4Ub9yeK
YtZ27q2DqUC4c88crjt1nQwvelf8cKYwPaE+c4F7MBhtmtLZxm1RX5firlNm89QC4rNl4L/kCdmm
A5UHkfOljeecK8VO4I8Ero9uojC/+BVtS2QCbTkYLwbW/mNPD4uNQfPWgCLKbT1BpIDFFV8qZwCf
7ScTk1JU51JHLk5DotaV6safndfEiEfpPmrNPbQ5QMtGd54SZhNXq0detvwCsOe5LyBw2rUMhp3P
/O0TrkQu6rvr5sZh6fRsJEYXT1UNm1PqG7N/t33of04awbkeJGNf6mpNH+UmRTawbrSmPvl1/REL
YjpNr/4ZCHaZHDJEKilLXoO0b/cCE7jQ4KtVS6U3hjhlGUNhiGbyy1zc+d6eq6hSJ27Buej+2/ON
VTzR+O6WX0rf9xytVT72p9YMn/Up3Pe6qd8m1++ucZSfv4cUU7zBcKPti5mFC7u6/tF7wbs+/q6q
+IcxwLNYegeOcv+UqnY6MJxCLjKNYm9pf3pwlLch3uiTpPjJmP3THOM3sJqYjYsqnnsF900iOGC7
gn+ymRUE8TAF53AamODOwkAtqpNXO5s+Qo1kavQTFUEWPW1/b9LfLIdrS7rchCRYkDbql9aHB2xk
/oTqFV0j694zvn4d7edBU376hYgPUWjHMN3Jv0D4bJnMuiuvLO/VHA89q0MMl9TJ5f2rMPi7lknm
NGHZe3t6wPHhdOSCpj3kCGnJvpEAoZ5qTGAPJoD8sZjg9rnAa4IqbDr3TEv3ydQDyiX4aovXTKxq
FcEznxDPQoOm4J/bL92gfmf0zFBT+SWz0OElaGBMePOhodmJRxIIagLLBdyEUc5iEjBZs+PUe3KD
lNVQrlmrrjFPLMPy7ej6xVGB+UETWLGCm+vqREL3j0cSDzTLz07O9DvQLDz8yzSwLDfYf7XXEDbg
2uzwr5du90iBHNzDyDnlxPAkq/hXlcn+ih0sWk0VmjEGPlRp6KLXQTGmOzih2GFaCausoCbD1jg8
lUjJOt0IX02Tig7R0DUUQLoQcAGkV7q3KkvOF2mnADZRbQL384ZLHXS/ihoFhs0G/xx3sXa29GNL
6N6OZZa+XU7SeQqoDY16CokrCSJgKna7iWYZQNfSjudhr/bRrPnoyTqZ2nj4JR1shaN8HYE5Im8X
98hn96TrWnUo+o73lTnCphuycIfZDr/y/LwjzjggblSEtCYzFQjdgWjl3plgCLa9Pu58mRqoQV/N
VjE+TkxgVlgLI4YA0oE5TdO9WvDwjH/wYi1NbCDJZXOM3LtnLvbz3mJuFfDpDlKPlcWsXA9xXp77
ilEYU1umoEbgdjsRVO/EPkwHre8A7bPPBwDsn6Ow3cd2fuqQDtmHWcJYm3zGu2ny7voA2qdNCAOK
AL6LALRPYKCI97DYHHItmWOHwS3MT4tddE+90Q9nGLHdTsfjuKrIFXTCeNjVjKLT9UeQYgYRjRqe
A0c1SOUAx6tSP8E2/WX0gbpHgrdMY1U0f6LbMo/Io2LHWxXZZ46K4+Dm82+t7r25cUUgMxAeDgzj
CPGof8XkEWyquvvpcgJssmR4z6JJ248mjl3VwOrUMgd06fxRXi6yAK7qrqODWC6LhCkglluGU03Z
ggGWP6ap5w2xUIm9K1bBc9Gid6ht2SdY3xqWXMbTxTLHs1FM3nvhf7hIx3bVqLebeZO5DMiYLn4s
w8bJI0cxJaWBmFRCvdgGFVsGQpy4HbG32Hd1otLhpSYJCN8i5KBdlkJZgrhJDqRWDrEXk2WBvzwO
GVnj2M93zmKfA9+rr1K8PEE+/vRmBp9X7ZbWRRvnPIWSunMZ+9CxuHfbdR+NC2kD+vE61qubi/7l
iG+yuuAX2wzzoqPsgbJmuvVGv4iQb+mCGj6UXt8O5+Xtri1TbUo+3S/an1gJJLtZzFDaYdZgR+HO
1Wv/YDoazshY5h+UvvRnXh0fG5MEPBV5Yu+KhlQ9DeDBoJyNb7beWbd+WuCtmbgDLAL7l508kD6+
bY7U3TWgsgUx745BgmRsnkfohJV4Mcr4kRhJBnDlvlSuvyvTCKQWWwrN82iu3ci7BhbhKCODQFYa
XXYmjaFatSAoszHzvttUIV3ziXEGpsSA4nsYAGdxRWsIEg8sfrVr5SFZZn486NUeRXnyVEQVbBY4
8Eeey5Fks+CF66+ci4jo3Ijpq7fy8GUCR/k8DkC5LNKCjt9jj6ytHGDRfUkASp7tSGgq3q05VhyL
0oqdb3SxcUZ/L2gSmywOLet5s+QAWByuQDFJpsbCKgHuleVLXRnzirVAr0W/asCDuCMhgqVDBuCl
88d/eZ+1W3AS5QNS85tIJ/1jIhU96RCjg7rm/FX+l6Cw6wanuxYgc69RYoF2MVDAaMK4KXJ0++61
Rd35OXUQDAfEWqtF/MI78eoNyHT6SjBHGiwqD8N4ky0jB1ZuGL481H1xJIDzzVs5JhA3LMGID3Um
bfMNzIZv76m4v/c1tq56HPxXhgco2HuM6XQb6TL5E0Zw6qPW+y4m2Ct6V4iCCIpeep6HTeYXn98Z
AUux4ZpzKWxVzQP29YoET28dk9G+amtNXAzTizfRZIl1x7R9l9jA9dToNqe8UBVpX1yZKAxBmgMU
OFa6DgcsZ1xxcqrI+qCTarkskiM/NBKGKCimQ98MxU1I7z3S+k+EzFtUAeoZSqg8+8u/VealzSVH
gTMl5Uso+7cgqIiT4lGGfaHWau5sh1Y5QAzq4TjgXre6jn05BQjiEqqnAVXcIasN9E+twAmBPz8i
2PKYT4TBM8vRjxLr+ZoQ3z0q7uRe1HF4VQTWgAzaVsMwPkajvEAiDc6iRb1VND3Jt3MVnGGKK5CG
7vij+tOUf4VBSIoKEXl6lIKLa2V3ooZRNLBHDc30OH+qG9BLnb0j6LF51LF5I0vXOZY2ky8HCzSL
Hm61RjkgZoJbxIr2zvgJwfR8U1RByJ6lt7bzRuOe4c3bIEfG2Kb9U46hwQib6nvHk1o2jn/qFHod
S7d/5aUgKKxBMW3FevBZpC0jCvIWNOG9l3Y4nXzgMsQtgHZahJMuNeaGpvKPkgg+a6bBr5ml/etZ
8kIvcP547iVXz7U55R95S9p7WNdvlQdfOplM66MtJLr9ocGpR5QNgb/cSEvZsJyPmsdCecrDdCtC
qb0ntcUk3wzJtJhnmlZe7hcINZ4SeNr+zF2fNzulRfHnBdjzuW+Tg7SR+C2tTm0UmLNSaSCn5+dT
pl+BycSlFWE3I0dqm7Vushl9nRN/bv0MM/2q+BmOGQqhjMfT+B9jZ7ZbOZIm6Vcp5D1ruDvZ6KyL
s6/S0R4RN4QiQsF9d7qTfPr5qMyZzqwGegYoCKWSQiWdxZffzD7L82lDH0n7NcQvu7oysKkfMZVj
SvJqvf3j2FAXRohgoCHkWPLYdbRnxloBTo7C3RzAQqk4me0+X2xdJx7CWOETA+j9rK22XBFrvpcA
rDHVsA/ZpGR386KO16n/8/PR8TvGywWWmUdXg0eUHofAT38sox2ocMskyF/gbNgexeZzve6z1uZW
twxq6zBFuPCk84KLHRA5BYWMXKy7PjbEETueYsBIbopM3nJnwWVHn0GdMoMKdLgzqUtc+XZB8c5Y
0dPQJ9U9duBpa2K9POfNrTMS7zFPUNGFDO4sW8IkFD+6pf0QTkyyLjviu9qniSoNlzoSkrB2KR9S
ZIfDpxKLYe3YtQ+hMd765YbXpe2rNVYXTlzNV7uh/ZDQCLbttuSmBnC38/Lohcwh8v4YnZgfksTS
Yjj1E8ycdKph95PcOcAzoWHIK79EZMZMmoVkiAunVYKYBFlK0sfN9E04NIFhoKbCc1xl5AP3elZg
njLGl/VC7vFAvjtRgOqpkt1cxsZ6sDr3pjtFXq9pkaI4RcUPzXNoR6BTOqhJyoeio9olEdM8OTC1
fjhLXR5OHoZBuuQUJsrs9PlSmIe0OfsO0rw1j8X9yLhgNdbppe1798/Xu54T48REEupPBCDY57L/
51aN07NczzytLdgdAn2fRwf27xI7jIMHqEFShmrIu8IVKA/hxHRcZ+PJjAds1WkD3NMDIfX5EmH4
WB8TcNQyUQ2ccP+LPxf5YxN62eMQjg/LDJ3aifpSdG10lEHC41BZT8p01FtsruRUJrcoezDiMr0f
ZhJ9RT6LS+rKw9w0DuBD7DRQqdUTCZEeAYqEWgFEYfX5Kv9jeUMAxsGMZYZN5HmmOZj+8fGoczej
57LbOpZO7j8/pDgqpYBeDkXPBQ09JjuJH3c3zpK+L9HUR0056SYkfYRpcrp83jPqNjpUtdFeUcu4
c5nw57wydo9uh26oepW8WECdqFLhl6D14/PE5tlGCMFMMrmYqnqTulGxJ+/o2J38krUUeSWTi4FA
GWqvDLznVFTDohMQXSu9BE/KJC/fkqq+hUOSvwVVv0stXPNNmjkvVFiDnaBNfN1b+IuIqr6RIig3
rYuCU4bBQxoi8HxOlNwwRLONcRzhzOJiAH3aiSPzOLEz8xMpra4UkU8OieBXiVnWwPIram1dMfeH
KsUSs8ZMWk4vnYptuHfejUyI+Wndx4R0Z0Rgq63eeRyxXByQXrPDEninRMai296ct1wCJHx/I3iM
C3mV4OaxeBGqhO0HqmBymeAMTkIrfOmHr70fb4fJNw+9aF78MLCuXu04C35FiJPOxwdrKNK7bui+
S4PuRi9I6sfRZswXhoDIO9RkJjTfp3QkQiPmx8+VjWRUQtk23eGTK4HsayZFSRqCnk+d5vrntU0I
+zT1wWsY6viNPryReHzAttrDL52WQixL9lw1SVQdSxZvrhMYiLsQ+Q04bdYeesxeZyu3rrUDLb2l
GzuOlDrAK/jFCM48p6QRth3JnU23qAgZt6lckOXy7ICB5xw7DPbVMyumsaBWPXUxw6ZbY6Nhwh5O
KfDe8cibjpPlmBTDxi3t6fLHe+/TRnSQBYpAODQJbDkMmRX3wTXj+fmSQ9FgDGGaj2MWJadqqN5o
c0iOUZt9569JnrASyZXKLPvc+qJ5Fcybt6Mx4mtXnAXMQRZb087oow4m78nvb8Vy4mvGcDgZQbLz
dJc+BuUMc8T/6SmTwou67x9EUnZbo0x/BiRWH9n5UQcds9hDJmFfrWoqM1MIBZWp0Wm8CQSGKunL
m3qxyfp2PmMvhLUxJ8Bh5vKHG9bf45TKM8CeOLknU42rsS+789Dm7iWT5tnSNMsS6uu+B0i9ZVL8
cvJWvIEe5q6U+R9iMl8XxWE3CsCBZdo8UC4Eiu6KEUlxr+KBqnCab6yOnYCkNYAM8Btra9EEidbk
V/jH2CZADDGUlThTzcIJn6O2tA+w2QXesNw/Y9yCn9EVwRs4MQzLbpx8MwejPIUWdCA1WOU2V8Pi
V3JBz9RpfWWOnm1KEwGf90H2OIbdc7CAVVRXWlt3tNWlIySy893oUXR+yfwQqsVQGvFFFx+mSrkS
J5oxwx8v4kBAv8UjQjYoVi8O6vnZachBzElFBli211RF6r7oU4hklTH/efToDCyin5IduSempENS
7cmzQi5l0nQs+DUPg40fdDDt9IutA0ZRRZlfKWWe3+AVMObk5Mz1fKOW9IeOh4svGw/ZnGhInqOW
Ydp5MgXxkBoj6XMQmhUUU+ZdUsUuBpZa3FUxiZTlM1WW1aXKSSNwNfVea1ykG99FZQQHlR7EjCcI
7PR3NxBUFH3OW/zEvXz2+tkpZk7QqmaRc2Gp0iczHYInNybomnAnqrr8i+Hl4zVZ4P42mQ4nQWmO
Heb8zjDUhzIJ5m1XRQaQGd4Qn9enrK9iQjA1dTAlTcqjaY9XhfIFCKnEGfI5hIiK9/zTTig9mBo6
LM7uUDqHOuuGsxPszWmg5mGZPrI+O2jFIJqWgz31pbprgKL0I8dbNRxSZzDvPTd8nZFQYUDRpWSR
PSDDDLbCGIbnHLcRjfTt/BbnIQgGvhf8DXfHMTZwfPaYb8K4wrLZOzvUfOtrnjKOHUrzMsXy67z4
ELUDnyz2DOc0il49k2B5l9gzt0CDCeN7g/E6anGKEdwf1dCssdkTr+qk/cBOD0O7LlDXyz4F1KVO
ESksXucDzQNdbW8jfqjyhxHXTnnMP4/aVpiKTd3V+aMtwuw+LDsyL1nxpf/JvG28Fhgy/pjDQAQl
1lLW3pXhAFRGWRtHC0FuAyWR2kv8xrtwSf8lwqvhgSh2pLyzt3ESx49sDN85jhHk72lvpkriUOTF
dWCWefaWKVxm57/gu7qsPNrajMX0+ClUzjIN74qi/or0oi+GFojl8xb2wXzkDOnCAlf+kR7z8UgO
fVxV84EhAaJEg3reqVLtP0fIkPi3ajBRAguAq1KOai8KMa7rOk/W6VjVP3Ta4KNJytdo6L80CLYr
T9n5LQuM9Er4zV8vLCz3e0ylSMX2VqM1UlvSOi0gr6J/zbr+lpg9vtzls8KE4OuMxcmd7HbLoliw
SVPYaNTmUzTW1gt2IMoz0PPg2pU7dHVx7KwkXjO4rF5EccoLqutpSsYf5zwsbQZ4K9Eg4+4dKuD9
ZJDIGGaTh4k4S4Mvhb+BwGPoeTUGKeYHHYOszIJ6NbQF1BDlPbrMbrYMRxbwLQyGpelWloHcE4UD
z4w/Pktwx0QPnqGLDfJaR0JjoLqkq/27ubQV7bnDk0XbDtEPyLhGJ97aEApAV1FjNHOJJq/LXiXA
NwYQWwAK5Od0lJvzZ+Pc//ox/kf8Ud/+aJbr//WffP6jbqYujRP5b5/+67ku+c9/Lv/m/37P3//F
v67pD25e9S/5P37X/qO+ey8/+n//pr/9ZP7f//ztNu/y/W+fbCuKSaaH4aObHj/6oZCfvwV/x/Kd
/79f/MfH5095npqP33/7UQ+VXH5anNbVb39+6fjz99/wPfylmm/5+X9+cfkDfv/tmSesBIvSy/f/
/s8+cM79/pvv/9MPIMhiwuCjHwjvt3/oj+Urnv1P1yX8GFpOYAXIm3Q1VqwWye+/ufY/Ba8aV1BU
53iW59Oj2ddAWX7/zfH+abmWGZpUV5q+75r+b//nz//b0/hfT+s/qqG81YRZ+99/s8Lf/tbHyFTc
CnwkHY8fRQWm828NmK0GGgDcPARl4oN+nFqEMps1huEO0nFW7axovNqVZRymwEC1GJv4YuH6YugT
DXTzGbveaaad6HDsIU9Qf2rTSlEMyc/Wto3DXx7cP3/7v/629tJq+JfWw8/fNrR5PH3hBUSE/61e
tAnmasgzgpe+h9RtQH3bhL29X+yem7K1LW6+dKp5CE4Ie8hiaVZdLLM6+yyo644D0c4OaPNhkpof
uonYPXfGrdGWcKa4Ke4mjaYXNv5L5uJL4KYwj5u2ncqDqkOywbAzTFXG1//5j3L/2x/lB45l2abp
sF+FhBz5o/9SiZkHSKADY7st8REPXp4krVDr4hunsWL/R7RzglCbOI61xprunpQ5Roy44/SN1Sfb
pQ7midUiGR1HYh6djvozfoX3zJlHOGGlfZfQ7rQmh841IR+qA0YtmmWCKbz5qfHm47s5ZSQf9TiO
Z08CqqCeZgd3BTdKrSw47Nq1D6Y37qaxVmeIDYTfMQ9vuFOHB7P0T2FGGCy1vOdunhQFF+24GRvR
nANanMDy3OF++ioKt/5/tM16wl6e8L++IHyuEQ5vFM+yPd+0nKVu9C+PXVOayiJT2gOPg/Ph9Hhc
DIYIwOJx0Zm5ONBaHN+VGmepI5rkKeqYF0+iDL4Qpfla6Hr6ICyLJa7o9onhDZfA59rriYuForvh
drvSVg0UlynD1iQsFTOfXgvbeIr72VpHW4U4uQkB1eznoT9gjnUHF8O5ZC1XGbjyMAaMZnCYBwm0
86ZppBc6PpkwCE6OpnNgGLdOGU4b/jyOfyhWvMKarylQ1cI/1AG2/aEQVO0kutxiQhfHcvnfPBKh
lZT6hIPXL+LVOFT6ZogaSajyChxbGDhCEiA+hELgqXglZatfJ2pBU/DdW8hK1a52euwGOJlwGqDo
cLUhGfNLGFmOqYxJCnk0myxP3B8MKKor7v5M/rwPP8npM2wR5r1EdBtzunooWnGbnqP20aQzD3zb
3BJkrj8agAkkNwSmhXA2Yb2rKx7p/hFD2bfWob9tCngMESXEKStRNIy03slAAXAK2mKHE3xdc2Kt
kuEX2jsbJJURYQ1SKXD3tpnehxXv4WD2sVWLx1nCC3NZgrdOAjajtgiN2Dkeateb20MNOAe0sG0C
yx6JQEX6ohNr7cDUOkVdf+K1vptJ5q5h4dw8E4NdpYJPuxleqFoABErrPdzjJy5i7ZGOVbWS+XOY
xRPj2nXfmNk6lrCvKOg8sLWuOQKwg1OTR8mfs5VMNmMaNVSSR1vHJ2Onzd7duFntQsfjkp53YnwQ
qeEx8AxPdLKdolakD3ZuWLA/Jn0IuIPd5cnMIj0zJxoHqMrQELbK9J68wKDotTBeJ6Zba8C8zdoT
8xvDOn1gVQbH4Z4zHY0Hy/VB+aXqkejVWSD+r1lBuotRHXtJ/j7XJI+4V+s9Qp6/8kzPOPVJdnK8
vT12+LqD0aGIyH7sewFGMgiqnSypZRutdBMDcygdqZA38Zyg1funIkmQwwUnxaRUDDpGg4aDYfgW
eSavzZgWJi2S7FDIlgZNQpyVGX+lr3w8kBSkRIryxHNXZLANungPh565z5S3dxLBAkmZaP2mpYVs
PUbkhYKYXszW4dAE2CTPBXe32dm5qt6LNBvYEoJiV/Lz90OaLIV2YovVyd+gIR/rIKaCqOSGwbyI
F6A7XNqGJpPO7A4yY6jYLgHAuGrIqn/6fcA8tVsb949woremc4I7jad2NStR7nI0v8X5TsQvdVKK
Y3h5WEabHm1c4DOujru+8dVx0MET9vHhgF33LdTOfLar11YMkJ6h+K+K1vfXNf3rKxue1Cpg19g4
yogPYJznXd+kN3iGWOjKnt6gMjkoGqJI+Md70/avpdXfutr5Rqfui8GMZ9slSXFIW37FzMMhUCrU
28YJvhQchC95G10NPF89WaWBdrc9fTBi01t0vtJBv0HHJCpgTMa6RF8xGg80ZA0ivgzDbSC7pTMC
dK3ZTPF6DmfNWx3ltvJDTNARnnyRg6+NjXOFBAPU1Po62YSfsekemphEKzBkQrgSPyGWXMXNdRfO
7Q8uv4DlDfAoJRQa1N7pq1Gl7+CTwecGyXQISrKsNb+P6WYYpKzIPZndUgAnGn0WxXThvNXtSI8D
AzD6X7YZyn3S9GTJK+tQRZ3GeslPt2owlm5FWVA9lynECtxdhJzp6qKLbcDG9T5CK2wTvoF7s/Vq
KIvb+cAJqbOmazPKX2TIWKmSamSr8DRe97pZmy1DmVxKTKg22iHO5QasJsaXNHrxSfgdqaFeG+Xk
rQyIfLhoYDD1BtJSpqaKtms+9EQ6TOTLgzVrfYHUYp58m0bUIP7hAy+7OrRd4e6imnPWHUlHfGGZ
oOMhFTZFON38UBejdXMKnH6zH29kickobhNBFjN2dlllpF9Sr906ASYfQii30XHqe9uiULkP6eII
url+UJ3G0e0ReRxZtO9i2SZrlypgKF4eiYI1Bmvj5vYDDCiaF/opDq5D6EJpjMeDp/mRdXX/Xx8m
TIJZ1fqkLXimI3qp1+Hg/ppCw322MDRsIVRlu6RDiZ3xMB/nTrEQ59o/ynGBlzKqudOZ9+B7XfNc
WD0VIzZ1Ky20O/xo2Mh1A8CpOqdlLCG9kvosqAWBd+ElW8/gddkHYtyPwH5W49LtFgTthBMP1wDH
w2vXB5R8Wz9iQIZL5fsrSIYKqim3vgysiqKJCRrbO6+z6pwdTYN3Uh5SXCRMHysi7gyov9+Gds9s
mhvY5P2g1NTf5UPRMiaw29Pnf/v8wDAq2bEMvnhe0JwE4ElzayeQOk0zOzCFX6MDpocxC8JDIz1W
eJgPnO2wpDshym0QywdtTOlbadkvYV1jBgmTU9E0xFiK9DV0o6+eLtUh4IDiBdI/fX5g0IeBKYGr
lM6TAHjWzkTDsDdkMsHZ0PYf1CLE91Wm+hdQVKIlvV8kFBo1Co4BDRhjw6GIqZjEPdVsx8FL0Fio
aYsTqofIbgQ7XL9IGSswFtmVbDMsnGFCW/WITnRjk1yU2mb14L20pXkVo87POnLsTQv3G9EUAE+T
FdQgbmc1Bedx+VAu+aKmhbJvFYgtfT/RXZFEZzXT3pEs78ue/1nOVX9zDOONUyuT3nJeOkTfTRfQ
RqebkLehf57RSlelRThr1oSjxjj9mqRxus7SZNp11FbRB0FdlRyneRcNPKtJl9H+67U3OolIZqOL
bT1VbOjSvthRAV7TcYJDSv8fVdmCk5G3Ll28XA3Z6Y1vEtjtczpRUhYzCxjKin4Gva0zgLNZz6Mn
EPyIlFIVrZmS1niD18aMx9sxxy3HvmfXGo7dEBMlsAKARRhGsArBMKP6p+n1d4r5nE1OJmcbVLO/
TpPo55xPv2ItMqbrihImNf2Edt9s0bhhiud+DIE+RsEjiIx3uV5FnGpwDVBvhv/mHE1pfyfoBd5P
KUaZuiiCs9BMbt0+hm8IYJOpFHQrkx3VB4shJ0PumaDuSPq1Nz+i/aHwFHjkscTGH1fVZSwaUOfw
jE8sYcYesz0pboK8U5XFsIhqnM7jsO3s6sZDuLCDJGeO2XzipqNP5YL3D7R39BofP2VEP2H20WVY
bqXbawo6Tmr0bNpyg/SaUQ0cj4SSoJ+91EnBvY6OiHUQ4GQIs2itAvFOxgi+e9p9dQEBFGPw8i2e
i/jQGvWrsD33zhbM+ibpNuexin8w3TS2C0l+RcsKoR/eT4Cs1CriIIVTFaRsEERsTUHd/5Q0INEe
nkAZvzZi5AYWvXYDbPpuZhrVwg8w8+8DzYs7LTzeqy0ZYbEs3SkVQ513xZGZHHLfHs7V6LMAjFqR
pyRratWT3GlCCGEPaixo3F95rEHIhMO97BE8E4/drErpBq38BysIcAC4d2XDczMqDH+2r19YGZVw
nS23VTreS2MlsLxuLIUohy2a6W/vIfo5sjuYMf77Se1dUXHDTwCbZx29AprEHL11tMnWJnOyyL73
g05u20zR9h7aP81Zii3LKkeTXI3bQM3BNokG5uINp5EI4yEqEgEfEJoXilV4UCm81iPkJ0ApSOnT
YhdDjw0Cl/VBX2v0RBCJ+TpptonXw5EAtxxCd2wYUZ50wvUmS9xnNJViX8XJLQDPiAfCD9eYtkli
uvY5k3rYWUtxQzZ2zj2VzAQCPUSqoXiZIucGgo5T6cDb009x+hpcGSBH9pyxWOYqdx1m3MjC8ojL
FrP4UIKEbb6EPBNe+32qAxS2NtrYGv2s6W9YCIu1zcO7+QPV4nPl6WRULcWz7nVaPuBU23BpMviL
a6Qi0Cqb0Z7TrSgZRZhl/RajWpEBMCbe37q9fX6IMBJ07ESYn1Z+OVqXzGnOMzfxh3iRVft5OC+1
jb58JiUdXydv+uCi+tjPowRFEFsvlEa/aBN9uAjIxiS1xPVquvfSNSQMQNBFcwpfOoUC5gbPg04J
bHdInb5b7+LSsL6PZrh2JzV/lTqBo9iYb7XPWzygYu+OsG/M6L4Kv7Ud7MLGEj8zWf4SMkPXNaiw
jCeHxbRYLrGqtW5mbnkr8hfZDzeFD68w5LfjXrJPrHOKTq+4W84iQP5rZEiSwg5xx6rZ3WcQAbYy
XhCsBPHpwe7OLcrqSQXqPbIBhIqw8baJBHI9l/Nr0KqUKuoGjoeronvlFu8UMqW+sY5kN1yy4Ubw
DJ9FOoZHqCfp2SJutwLGFGyUZ8d7iWj/7DA+3kcQqgpOMzhHq+hAAnbc9DNsdOnYDk0grv+cz1Cg
srj4kIH1JWZk9FZSdLNNNSs+xWw9Lbh0+hkVFvXMC960UuFO0ym8m9JpD65TPrkWNWq9TwE4nqPx
xM6drHp6kO9HkWKfEu1xkPZ4ADUIazPkKuBGSYZZa4q+OMCneVZG8rz0xhSj4PHy/PDQ6/rLNN+S
upbY2JjYtw4XyHKId5k3voiG3jHo0AeS3Ht/LLr1lEK7MLR+0moez2UCTTbJ+1cfHTatw30SwBis
SZ8dBh/VY/a+oYD4b4XCThBYtMdWi7HMcnRICjP8MPvuKjvgj1jXjFtjDa9TRjNma0ABYtzhUk18
EHDMeccH5tGPuWhLLBtQ1dUuSjWiGmuEkbNGOh0FIE0ljJ0bthgia9d8S3zqcWi1O8MpAtsuLi3j
jF00tzaZWw9PhO/Vx1j5d2nr2DfXgMUPqP49TxLncdLNvT/ocpMV+bCD7v9O2SqhbhMER5++0n1z
CgxOE/4c2d+8yGDmmTc/ysAmytc0M7OFYSlImih/LRu5yxj7PbsKUHpetPk6jHN3o5spBzFkZRuZ
tRVgCkOv56izX7Mc8B9lWfdDlr1GWuQE58zvbCgGrgf6DmG9xi/0jgDPZGc/JjllPBM2RU7og7Ou
pAqOZe7PL1CYp1EAAIh9fWdFU/1YxvjAsz1Ux/DFdwPjyWCPLgfFZ9rwHqHXbl0wu0OZVC+ylcNV
0EC6shDn34bIoZ4+xb3FSAqoRMFS3IqpRUbiq45p/kzmwLj7/OIkLn5iZK/kT+/wTciLi+vQNOLx
VQFzv+rJJLUmZv0KIz0/NYJKN/i9+nVsCeaZaDBb+cYVb3qLIotiLdsOOIuqmYOreWgto3hyzDp5
tCx9/fwuJ2rSU8vmsdEDimleUBLR95pg9/KPeqd+LgzhsaSU+jkowfot3xUObXDOF1uG8t3DEM3O
K6m37/SOHjDYNK+u7l81ELzAFOFaZ8reVtNM2SIES3qinC3guY3tNdOpIPq4apr2ZRQy2hMVhw2v
ONUCFjmQPEgpXr3nlMnQLzEorlIZnCvTHDemH9lbUVG76UQcFShQy1eMyIAZBckhqZnSZuKetl9K
h+zbbEYVxyfQ0J5NuZ5RyGgVxT6O1WAlaekiXtYau6Dwbrje0fe4da10ZO+k5wFxDvOIIqN6XgeD
e6p7k1Om6E2+iyqQwUdh9iz8bA2vaZsqXRoVFvENKbRPhXX+7Iro8vyuCYhOC/8V9168VwpWfNR0
Bl1SFykz+A8ixM5mCFomid/eps4m7u4FnPMBLEunEpjrOdDYXX4dbI4C3H+aWzH13+aQqB3m7Zek
4niY85SiwYZ0cy9PYT0787WPqVMGeWZm/dfEjdud3ZvfBsFLO6gMZyO7DrbeGDX4H6kemhw8+SDc
dw5jZtUNBt3Cw7HIZjIJJ0sb/Vp0dnT2kw+Dnj0MxApFHv06dp33uYse8sEn0zTD54ticB1DB4k0
NkllEeAzaDKuFQacZi7bTTbQTkGQlgBzHz1QYD9tdmFA7yVDnwd7PPYap0Ajfbp102sS+CTt6PYG
up4TdwWDnE2EGs2ZEkWovhwerHfYFMDRh+IsOdBsiDA5ay+jpyxIQmJwDrttlBTrpvE4783zcwbb
cQtGFhlfPnhJVx9wFn5goQWFz0Qu4JXO3mnQLwBiZ1XWC6UZVyvVDDncAIuJxNz5m8liXVp6WPP4
m2ySr32h1w0NIQYnTIali0nVadacmOdVRT3kZc7LO1Lm+1pq67FlHlTRWnQZ2lhuJz+Vz9CMboH8
alEMcKZaFwNbTRA/yZzzPHNnq2i/yEuaj2Tkf7FH1pEqypgA+Src53YH3hrC6LYKaHwyvHcGnQsi
xtoQPG/2dUlry9gtnVsSXGbspx9x0Rg0R8hrwvhnO017RAvc6DP71BI9c3KODKPDnJgVB5ZoMkM5
m7pz0dsYyWEWr7upNFeG3csjaW58ll1X7QAQdK0Pndu3LkaQZbvG5HaPCnYqwKttbOKg6cIWi6UN
RRrXpJE51y6XPF1errksmtG2ZtKEhybfgOab0YhwQRYlEfrcKumQbKznOhAUeDE9kYlevI2CpcXH
jmFOztmV4wfTqjujogDMCoM9vNW31O8eMT9162bq/bNqAsi1WPRMUXwPhXiJLYuKjXD+JjmYMdHy
SnyklvWS2VBQx0rLdR5WWMkYyG1AAYFIiHA5G+xgq1pcYtAIK1Myo60jI4R2KggX1Chx9tYhqs7w
lA0tWxps0+aia5orCofra+8wPKTuB/9ju2vT7lqk/LzATtITFYgQGY6WYZ8yV24Cg3f9tFSCNlH8
JVQwk4gxIXiIkYOLNR6cOdjNtjseKMHhVW0stWLGXRPZNdfdkRpLLJSus+lYVc+r3Byp3S44UrN9
qE1hqYN0u/LQTD5qAPF4djKozRWe18tQ9S0tgjx2zCNsoZoToC1Q/joHKJ7LExrtvReGtIu7Mj5H
4LJOTChbp6jOwpiro8eKWfSVv5sG9WK0ubn3fOO1YJB4IYbG22nKTG47wasD+mRrTsnBcO49Jg7H
2lqYcgxdnjtGu14f3YfRUN6FunxExPdugn4binWdbw3Lw1aLsT4q2qfNeXpp4uFmlPgVayvudiV1
NDatfFuq6UiDZAsxga2IzTwkwfn4eQayCJrLKNJPAw8Urw71QEktagXqwqnmmIFTongcpT+twchA
wwx9rm5cg7zGercExqTKkiVhKHmyrJomIEfukgg9LMZWuTJ957vFqHbdJQuxB4r3saV11e9mLsy2
j0OaikIgA90NUwbF24g2Iwbeo0+EbRM5gFhT2YN55Xi8CsPgo+TkolWut13IiVC/BBFkfiz89nWY
uAH6EXOgdonbNa74RuRO3BlqMW9WuB6a8ZXDU3fvk//dBILThM49UIA6ecP8dXF1qDaOhXNzzBrY
ODG5h2rqDp1bfoyGdRc79VeZp+YurZgr1zAV2oi29K5z3oNqEwndEnmO1tMI/c7R7Y+ka/FOZCT7
G6bNAcvwutUE2nvqdsKqu87+DBOaiJcvcSCWmUPhX9W+iCFcCs9/eF4M4FgM/drskSEGOTinyXOu
nondrK/0vmoLzq5FERHLZnhijI+ph1slk/M+zuen1lw2w7rxz1PJnjr6+im1kuDMmFpvFaEKb3CP
aQens2PjPbuu4hBA0DDwUHK4q81bl06kBk3KSlpxscMRjl1RPpEGFltVflG2ZdKDV5yLyiLTFFX7
cnDLLeLDvsf8tLGs3oK3hPE3xqi/z8qiJfxrNDvLYbOnUxL37bBwZXKlnmaXqV3q6tWYyEsjcPnq
jBnsHNzRA03i0PYsJpfsJDOFClamwUkPI7Mz/DUhHPAuKrPDEBMWoWQU2sl835eKY5qZcw4Z/W3Z
oVzVtXdiBsWArt9WSO6msSntKjgurruxGdUht/w7iuwT+vIIb8dRUQEaMm9FSZcM0FCWWS6JXlov
/Rb4pAmFUKExux9lW/1UfvBsKIa+tlX/kKB1GltzgvDxv07IlaGW1BWSyskdOe1L13junOQ1jnWz
60fmXIaLLakkdZ0VvrPxrJxZRm1saopW9r5753cg+wIfH0DoMSnyn/HzFxdOQBaGMuYzRKJIjzOG
O9tBy6mJTEVaTl/Dtt/R3L4pJmfh6XR3UY2dTIvqAwtxdvItrjycGECFzP3RMBjW8g4GzGIFz7hH
p214ckLXf4I0sZr8Bn3OM1bZPNZrkfffUhn6/GJqP6KVrTHgYbeejUd+/1czSF+NPPsKU8NfBb56
4ELY7L3BHE4UNWJqQ64MPaLBSfKofIqK2hHHp+l55NJJ/Ppdaxy082NwKeBV83TQnODXU2ZgTMTN
3k3yME1Ne0BYqijKrqGRY1gjtfeAWrF3e+jXTVhuJT3ZKzfU/c6b1Xteg7jWCtpemNIB0HCfP7gT
ZNZ0Bpqq9bp13GAf19W8iTJvW9b5rlMFhXtEzZnVYhUkX8LRvU8PhpE9ZQJ4sV80+WEIiMy2Q/Yy
qTF8bqEtLvi/faepTdLCcv43Uee13DgSJdEvQgRQBftKEvROlCj3gpAZAQXv3dfvYcfG7gt7pmdC
LbGJMnkzTy47ZoMbD2T40ktYAmKOcnVL830q70ZhyEXXF194RcInzrDvA8b5WyRDOpt4VFzqh0/a
iJhFPYdhnYAtKd90YJCJzNhrGqEEAEBEEOLmZEk74vo+WavIda8tRZOscXm10jx9bYmE9q2QotwC
RwdWAAjRGSwjYXe+3mVoUkxGFoAl62UExJ9DRZ0eAmXfG8rJe/j9S5F2DvIv3SGNDGJMB+imkVoi
yzO90+bPAuWFLB5nZfoUi660fQ6LOQCFTq60seBEXTqhn2DzRl8GeNk73L6tYfwczXE8dVHR+7Rr
KciZjwGxXbrJGS3aWUyaTDd6AyqE8G9D03s07eLCKa+GyfE/H7sGDjsxLjISF+pa6j+Ir+SORbTl
mEmgvvmsKs6M5GNgZw2BuTJGyCtwLxuGk5suzF9cR90wWlHuIDF0o9V1oGsoK+7Q9n8gFgiOgeRB
Ey8jmeeuagyaFBXSDl5Q+9Mw+KQdhrqzkYlKAVcA9ALm/HQGwwm2cCwQFjmpfFUMe3fT4L4XiRH5
btzrK1nDh7EogKCubpeFxbVmx9723jUM05Hq1VZsJ1YyE1L+1pL6MR0aWNk9l6FWypMXOPggUwrP
SgSHrSWG57BQTItrj3AzZYvgqLckV+MTEr3l6zb1gmkdTrvEc3ZWTz+Ta1rZAudYd/WCaoPXZb7E
ITsgqnHWqeFpBiXjy57h1pQHf8pAgBdthpaJCbYSHAhrnTxR3f2qbvA2A/jeZR0Igh1WtkTdnP0w
tX2nIEShesqDJzxanFnyG1TKMapOZjMfKN609wMfk8w8dLaDC8i8smjgKFTtxku0wm8MEpMZZ/VD
GHlrUNsc3jJ9T0YS+Z1MbEXqjnM9rAmMjUSKCzDILkQUaiM+hbVx21EcipnC4JkLh9QiEh9FtJWi
vJZyaP04cxxSbhiUshm+Z2ebPLPaQE0HRcaqsAtaEjFI1aqnW4cl3C1HziFZ4Jy6hk09S0bUJjaE
EeDAtsd+af+g037LkJTkaDw+UTBSvag2zrFi/8dJDLpdX5MDs46V8ziSZ0T/qyHGPmSM/lwKfBwk
e+AC3wrlRevUjqiHbNQzdRevnR0OTFAQO2H5UAhX1luAcyz2EqyEiqt3z6DqPBxsX6jYYjTMaT+J
7SXkQFAMk7PWIfsBr+Fw2eRgjQoHplKr5vqsy6I+Z3bxR4dnvyEqwjcl437VcrBSJByPaRPoN9sQ
WzMZftgM+WzFwZeL53sx6SglERQ/Ht0jk4bGAG7070+ye9zoGnGXMRw3Tappuy73+Dg17jeUKnTG
Bnxu03ApHbwrDY2gErvNqDXHPM9QwOrYXXYTt7j5rXbCz3AY/zN73PuZjNbGWDFOEwVkOC4mB9qt
XojyFot2SKEHTP2iaB9/EqvZUsX2sZOyWz522mUwm/cRGN2STGbUderSVs1uDq1+yzYGxFgpNN0x
XcMIbKH4iSeLTMdEOaLZdtCc+yUD4tonBgq5006uke02mwiC4mypaFO6LR52z/7N6lJfEsh+1+ZU
OwQk+0ANcIA2HvJPTCZbs/F1d8S3sO88J16osFTxblWY/+NEHulLP0zoqqu0DCg8Z69dp/lEdfKo
/gsmzN8I1gRUc287NqizDr0AjK4XpqnMZcpiTtw0ZZqi6VzzCnvelTHM2bgqVlVigwoqHGfdz/RU
E5iboC6VLyqgCLCsuEuGKdCmnuKzOBDmBvvINml0hi48DJu+zbuXyLyEbAsK2t1+QMXbc91YVwiA
B4eYyiHWQw4lBg81jevU91afEW8NdXbWzW7Qn8w0PjuOsok50rekB+rKSY7mIbvdBIIpfBaGV6vq
D4WT9njmw/rSNJGP9cbeDHDikazS/rWBjBStAI+czYgu+BKbIcL9h2DyQs5sMA7Tv9+KjwmpoTvU
Mh5dYT8bZFk3BeOPkJy3W5Ty6rAihlxwwL1P5NeMX+rL8oXbdBTEcXhld6/9cYp3QyuAzaKrBNJw
VvXMwAb291tolckzB+InO+DuNBrFjt5jXBYP2i6VBRrbMn0edtxLLqTupunzYK9NOCbcYoBG/tNP
XrhIGvc0onsDlFGAi4uGah5iOQnlskuuMMWZLmQSzphLMXGN/pjHl4T2Foq78O6AVZW4KuLfsKQm
1Ilj7HTw7oqqP1ZYtPCjLov2ZMIFoDddo8hrxt3EXRx1I5Wlj8JtdN6vHU3NvhX2azmH5nGwoo2H
ku2EDq4DlqoYFXZpN/Qu9xohdFPjs0K3xma0m7t0XFo1Zv2meRBRMkZXkBtfkzIIEGNy7vQErGgy
S60TXaDEXaDB0ZWisILM7g/yK1JfckmiHA8/R1H6Gg8JAeqXuK2eRQCeYyjkdppPugqNnZr7dy2o
zYPFbMbAWA++BDqCbKGL5CwxKCf5OCB16/F6MsdmLSHfh6S8LpYrnD3D+m+HIr60dLHENIB9uyF/
a/MH6Y30wOO7VTPo4HBWRLlTtVGU9LBAqY20uBPN06NoPOuXUy/pxazTe/IIq6UjQfiKI6+DNX5p
5NhXnSwxiac0KUEJUK/ZMI2HaqxAkMqgwrZv4Dx4vJQeUecWJqSveTFo55K/Fj1JogNQ4PBAAcCR
CpdxQ1tyeBiGst2ORDzhNeXcjAJ6pytBojRjtggCyze78pNv1X08+qLv3G1QpSs3gUCnOeyvYSHe
WnaudWxL/QAY888pJblTA0kDn9lfiXPmQCquBI3JCwVK6+nhEClV4ex6CPv/94TPdENL5BIN6SIP
VLCOS1C2AgZDY3TJjswy7sY5+50qnSlkrU6T8RvrBdPx0bv2GEAO//8yjfGT63YhMRll7zxQiRVH
VP4Wi9ckoWiBAYU6MGRQh96OxArGIv3kqYlLQcV/pZxgWAYTooaUjp+aDZRSZ8Yk9tg4zWr/KJgk
QZeSdnHMERTXmC7SvlxFMViZomZdcRg+tp6w/I7GTz8IMXBjLtoZTbiv+Gz5fRVB5s2d4cgids27
kWwzCaBlVY90ChicoEKZo1dOwUdrFb+DgfARGSpeB7puLOgtRg4N16prn/W4Q3AwkZypd+XC7KbL
GEfOUjaYiEsnAXH+oItzaCzs5q/pw5+qk5o/O+IGx5BSYL3cVxEodb3EC9NVn3z/2bIAG7jr4/lu
TXCXW8b2yyI2brVpV7tSZFjoFI332hSpk9OK8jwwFESPePQA9uyIcV5cxhlJeZ3LvvyuCh2YhvYF
NN76L3YxsodKX5Ftc3YFhuYdBS5UdPTWc1134y0B89XIZ8PgVDaBv1nmUQOOuLSzn45BFfWXkz6O
/4m0OPfqg0TmBa0VeVnKYWsyy1jXXhDTMZi9MRaoT1Vt3DQNGl8eFPYbPJRTlU6YgntdO05kzXnj
ut7vGJavDKcBFpDmBArTeD9X803TQ0qIZX6ZGUlfK4ofnHKvT4j0ZLnptYwy4H5ekuJpamkG1FNr
hfw/L1RoDfg6DXUCbUUwEEDRUhVyQ8w92qZMSEQQrRrLsE9G+5ic5aFcThimDsrjlAOsldUbf3lh
eF9Wa1OKGtm7RwxTuEm0ZYS9CQ2ZrNyMEL4uuY8C0YGkYDTDOo/c1Af7jhwdhjBM3Do7hUSt68HM
ALVkxV5rmAl0AaWa8QAzJSwge+iGSLcppHkMCJpiqMCFCmH4axSDOGiqupYe5RBmxIcTdyfStjxX
rRZRxBNjnu99w0Tom5Hbt3TX5igD6uyqOL5ZkzfdIgtPA1b6S5V476R98DWIOmS5NIaFPozJemRo
6BvqAnxjOOtW8knK175Hgxad+1z/oV91IcdMvgZpIVa88UsBTWuT5J13DGwgEbYxZpytwUCg2mOV
tWTrI1HSBhaZzmow+a8kVohZuwwtyzhnMxeMITqb/6UOLW1FAszatl7IpMUw4dE3sY4NG7BdbQ7E
gYc020zg0+YHxMwrMJo4ybtrP+NjHbnb32t9ujSAPrY9Ym49NOrgOo62N1foGOGKvGi0tJrwWAUz
REmKYFODXk5IcfQShhCFnBEDmWfliwDI0d4cYAS73jSBKBnlHhV/XnLW4gHUEIe5xzPoquQJ6t+8
iMJKW1lt8iYDo9rwiNjHOkoceDXPtYkon2+TGEN209NQDQWQEh6A2qu0c0fg8SDYs5FztZibPXUg
JWg/XqbJ2US1xSBilsbCkairfEKOdAffZx6eXSEHkIluMa1AKlAuEFX2xrX4vjMyZE1SdIQbNa7e
xmtPUeAuM+u3QMRiTXihXfak769VzXLc4Rnf5xxDMdsMbMdIu9ywzCVwjXyt0VO1LKa6XVttNZGL
gQWNK19R9HWOWncFbVLd5hKQuMCGoQS8PJdTlD+nhq8ZkQbSRpv3USJuyVgtvV6Ol38vdDmNl8HZ
jbaX+w3rM88kB1X8gR7NYviBQzgqG6d1XrMabI81mfVp6qEy42USVR19QoDul1FfZQy0OBePrJUL
oXXh52x4O1ymARY/N1ir3pbHStR+7+Y8/BSrfHtdsJJBn/n4HPbM9h9LTJGuIbHGaz0IL0471K9j
vOuJNaeMeD4kjnWseUPvzwa3lq6W9gG/0pVMiNpSXsDJVLnFvmFE5ivvDnsweklK91QUPR+Q0v5w
hjRHMlVo6EMUrkZG2gczCpbKwJhvpChIQnADa4C6ogrCxKCVIO666S3n+3yQquWZ0Ot0LVPvMcU/
TBaCPpcitWJ2mVw55niLOgNSxfpBktJ17kFeg1lG/sVk0dPEGCuqEwobKyJpzLSt73qEIyAaGsBj
eLXPRHk22L3LE0aSdcvUr5vf0jruzsp1szsaac18sVHHeC7ze2h2BVcoKGC1SR192ozIs8FdaA3S
AEkihv8stlGdrVOvAchQ2uYBqMKwYOnsfUvW5tqsCLXCdpxfWn4nth9Uv7hYOVy2VqaO0TKA8Piw
774a7vDaUerwXDvZzzzg2aq6PL1EhveecWdzGAbfmhqLPTq3dUYvD227/WBhhY4zty0umrjcmF30
St4HKbb09EVSd/JmaGa3pJ5D8z2qG5I8FMuM9r91Q0fpOaxpjeQ0X4UP0MXIWMllK9qwFSX4DIPh
ZJOrjBOmYZHB3lpTqZcUyLFtiE+imw4dU/KV1MlHNHpLtIoI74eDwNvMTn4w+kYc07YkT43ByDea
ql8NmD6PZhuUK6VCsV2CjzNvhRZbtxC/4zqfIOECiFlEIKpOCo8d1BGz3rG2YYYB+7kjuYFPIQw3
EPZI8fTh5Be14N2Q1szFknGJSeI10LEV18qy1n3jAhuxjhAHFjFcvS8mFABhq8G4AENQ+4yitXVO
Tr0s8JyIhKnT3P3kIWapdB5fLPKtmxK/qDdEcgWvqHxhPz10vGnbMjJcos4xDcBcAFel4iflctIC
G+bFMAFaRzMmAjgH5GfjzvaDupKHUJb81YwaenLMCVxvTfUODMRYDthByPrswAzduzhtTvBxNr0B
sTY0OIk3ZJ35yJUh2MHmM1Ottp+xQoBTFHtO7+kte7zgwIJEJJLPkkMolLCYp63/RhoL9oOTYjzi
9tRAuDnnrfFKpJPzM6XXqmeYD1bN8FWCak8XK0/HWIpLUc75qh+2zajKc4HAvCy80tzNxK79enI5
uYzRfTCxCfRqJN88ZrtmdLOtwp/5pCXAjERNtCQdvYNnhuK1Si6h1+iUXOJ7MVRwnqlmvwTE9p6G
bBq4wUAfiUYcg21FV+mjZD5P7PHNGppnvhhWKfUc6fobnEZi2jjprhrBzEURWixfeb4zEAa4pmnn
iHT1U9fN/VNZvBdcTLa2JFuGIwLgkR3+cQ5Vfkpf5YaqCh6qyJlWpOCo8RkD95il9N/FTNoomVOn
PJi4+Wpu+NQbIwXBLjibZG7hlXmKaN/sYrypZqc/tfIJlAgHadzLhLe52OFe2yP+NH6iOS9lEVk8
FYuAe8u+k7SED6IipMIA7vrvJTG5xgAvKRc2YNUptYqXnF7wJ62A3laCOHErELm8QOgcQveJJup+
FQTl0bTQtDx9pNCbo/dZ73XztQsGPy6HeO84pKmNVs+wz/ab0EqmKwYzdEZCkIeckZGKah06nG5v
4SBkkC2ZBTpB/lQKScF3wHEE0VYcKijMK8Pih6mxA65BXbBvUDN5KJHJmKga1io3HXHKi3VSu2f7
cfKGoLxpuUV8WSo9wPicOV8aKB8zI0asnUs6TqtX2J0Kav/dfpyLOKVSjZGL0efJFbuUEjnMnN6H
noTmpZetjcWVaayWaP2WOYW+IC0GKd8Ox4NTza8y7bRTPIFzdrudwuhwngc5nSfhfjWTIfcCoXyX
TJjIBmhnOEKIqCotGy5Mo/tLPpsuuoJmbGDoZacooBSR9OKDLGuzusjhFNdrpyqhQCSTeyUVsCmA
CPiqAL+ZYs3A+a+LXcJN9tAbTOoapeat3ahu0zlQ9OIk/6x05yT0Gdb2UDm7mFDmopsqa13Z0Ooz
N/Qu1LiPi6gtD3XJVfof8UAV429QtIE/Ci0nJEM2FQnwjQoSOHdoQMqik27SDgQ/gQwF3HFlztXq
0Vk2d0W0MdPwjfAqP6FmnGRuMQ/M5vnaRMm8DEypf6opADls919Zalk4sCqf6qmeBx02fBYAakhW
IGIZBk4EGiRG73hq+M3OerOLeOtRyzk2w0vfe9NZgLG5Tp1776YcTbzKRj8vc2tvJ+bwIGxVEI0o
0A7q0T7huuNPsgcMBY1lrhnNRluV6jqBLi4GlA40t7Hgm0UK/sGE8Cw5Bi5GWr65ahSuX6CEmbLj
5Da0DcWPdbVTiqU0mLq1WcDiZK+/luU57pK/AZTYHtTkyRTdqnoAjoa0V37dfTUh8rLIqzMZV/fc
B3FBci1oNubD22uQtnLYfxgo9qUPVTH0UfKMhS44J7kekdmU68WnS5MROYmouUit0y/CNWkRcgdc
drn3DTyD7dzWYG3B/t9F3fDwceSvkvEwoNl5vLhUWDyKjThPzlhiRGtfHtaTfHCT53ZI/rpeRMey
7aAh//vH1tWi46gKxlmcS7AXpOvcadu9IshyCh8vjeyeLAvbR2fWzSp0+1Phzvo5miQ1jNPDrgBe
Sk/nm0gsSJN8eBcQojDW1O5TLVF4zS7plyMlfAubbsxjWLR36HjaaoIfdE08GDxIE1HxEeutDUO0
nnhM6XYJSo2gcKU/A1UTy8ZOvKd/L2FPYq5egq4u3uFTFOuBQrYdq4b2ZNA5iOMt1r5b6B/Gg9kD
VPK/oRQ7riPuU+YFdF0Rt7JzW3wYWW/ywHXmlob4FxqkymMUBbfKnV8SYQbPQi+y5aiNI84caflO
07WQGHFVu+yzEBuvlGnR++0WO5I2eDEw9DTM6Uydn3HIFMaLOLmjYxu+bcW0WAe8fUCmzFPLhXLR
tsE1yUmZIJV1q8Szxg0uuXVi1w3Iqdp8Mtv7GMV1sci04NOOPJ7iUMX3TrGxidig8M8180Ut9eSI
EdFYxZZ4T6Gx/YPzpH1Nl5SWfuaJZW6Q5C4yK/zYfmMm2ZCosXOqcafihWdTX/EuGutKhDkX6F7c
OxbHLQuJ9WJzHXkso+tQ1swYAEXdi+apVzpHUfppCgtArS0RISf6St450O2wEnfPEdb5tZOmzVl2
1lftBNopy/vxYo9Migyvt/cAIJDAnIKVRa+DT827EP54tvNya+mkcy3R9Oc5rrRXHKU4/tCikYNK
TpJ5ubKamSWZ3UIFFpH3aFavMXcgINNIkWlW7URTZmc1ov5lZbXQdEllGNp2kYvsoFP3PJOcv5oe
iC3QMa67bgjBfHhYsSpp/OfNjnvkhziieqQ0BWjMcnlZSDqKz7rnWGe7svCHmhUOdC5h1CQXzyUK
TVsN+lbUc7gnFFEee82WO+wQ7RqHAGjsx4veZwIXNNCWhUkm8djoaBKdHkXkSDDGTahsJ6yh88rA
gcLVNjuXjbftJ5mdLPK966FO7K2uptcJb86msdLQr7iVclBlPS+VYDhTVXRzdtuudMxT9BCYZ5Nh
mRLcxwzQUBujQdtJ+JsCBdOq/eTMx39ILotncZ9qtPKwGq7jADwLdyo6X0T2UrrOxin7CeGWQTGM
ZQckksQKKh/CZt6cvQRSjKKlxSMbsKnFNC+roHFAEfzNvWHtpIEDZSh1UhW2EMbKAV25aAa78gvJ
tVGvHOZOnJY3QUghxVzBLZhGe/yuvHVUMa2SzSyA3Ul7m5kD7pXQ3uO8aZdGnRGAKpgmWi4988NF
JFGzYwpU3Ewn2bCGUoqiZHmZPDHRPVqRmhHYG8tQRC99+OiyNpwlo6NoTcpeHGUKRrHgs8VNlkCj
ZbbPUwEy18sogGLe6Z7rxKhuhW0/A0KMrrE+vbajbl9ySu7Qyhmk5A/pMtCZkNcWxU5NnP1MOIHZ
Q8x4W3c9KjSeE7wi9Vmrqndyb3Jbwr06oxpcXCDjqBakXXR7aF/a1oz8SFF0HgmtOmS01VHWjgLA
IGejJam2d1Wn7e3HC0x3TnKPiDiWcGrAUuMYIE62SlD1Rplk0TsPUnuina22D878t2yhm0tXjTPs
RVfC20+qrYfXtBFje/j3YnAvPMwJDhW95OFOCrUmp5Sy4WAzKplMnEZmRqeB3h+SKSifldvaHLfn
YmsVODDoK29vbdwQkB6yYtPM8EsZXoIrsZP5bDGQJGLavohG8YnXZPnITLUvGZ5o/EcTQ3zD88Pe
DBhSw5NcMRqsIMu6EnHckrtRTNd0RDgZI3YMo3CmQ23jarcq50FKTo+xMbyGgVFv0oiPVm5Yd52x
7NFR9f++iMe/QqvazlWnbQsImzXZLUKPWoS+6Ob5pWH8Dy5hmTWT++m53aYor70riTLws1AvVb7p
lrEN6HHqa4Z+qD5UHmktk01owgsvDH9TWJOLjrmqk/VyEWRoQygmiMjw5luHxo0IA4jiZ52grIHv
28wGZBdV9xZLRBkiXqi3VlBS0nXLMQn+Zr7ysm1yWibJFv77X1CpMGdW2X/JazUH76ADK2Y4ZccG
ckuk2520igkgQZthGUUWrOVHoHUsX+Ihe50YbnKbcpckIspF0eHOeBCz3Ryb7CRsygDdNd0zPw8/
GoT2Y54FH24RXuxHTEcbM1r5yF/SrPumjNknPEl+aaI/MBvnj66rjhOW8J1CMUKuhV0b8biNDP0X
PR+aM3S8RQ5JDm/Ksmmjd0KAFymqD07SHHRCTpKUx7TWVij7k16dO6RrgF1y31CpGKPfchbcTLBi
ce0af5HbPhOs+oAuy7XJfuAetJfAKW+jTqdhX2rcWINukxqYsgfD8numSdhJ7w5LBGsrgXn5agbG
KZqGF/RaJERKtKqADndLlIsyG7jrg+nmz3I638xt/qkHA+mYn13/5Az2FyVI5Fjp8F4IJv+42wix
qclegcM1kg45x7plRrprk8fgDQWEdgEtjL57KrsxR5MwrPNiOyACLKxK4FJ5b+qGOsW09weL+LUR
7HhCw0Vgqx8BIsgcy7ep9MaNZZocrCLnbkScvEY3vMhQuwwDre8iKDE6iK/YGT4itGuuRKwC7CL7
yTXfVM/gHS8Gf8BDbavRjNZFMP3koyt3DiMcYHZ0LeRjw1l/7K8DIvWapftipx3W86TU930ymeAE
4vc2JqWux4rzYT1Q6xszQrKYuZL2M25JUv7n2TFTgdy7GrYTMdDmVJNwVYl1VdBxEwGI8Scytk9c
GBlQMXf9MIASrOTYQcOb9VdmouGWCW7iw8BfqbRLH8ocHykFfo+v1MFEcI/pSFy9r5uC0XXo0374
WbZ7x+QEHYYlbw7qN3MfAxmejmyrj5iAq+5NC2EuszssSq6DBijFVeeY1ywP156R/qL1ECq2pz8Z
NV+EBtkO+F3u14yx8gdtob/EEYe/x2/Q7Ie108QaFfBgpf+u0T1uF3gE/wGLe7dgIpA6OfApXCa6
h1FWxLe0xgFVTHf6xZ4npIGKYUxX2RHtJVehwjcxIQ7VKZFhuSDWsUuq4hmgxjNwhWWIOXXQMTzh
inxjU2d+gSAx/emdPMKPuJu0yWPV2ljYS/99iajkrq3y9BZjn5/4tdKYwBC6/ousej+BnQKn+4LT
+2WS/V8qnA3TUm7gBROajnhmRkuDN9FRWkbE/Rvd8Sm45F5Hi52w2ATn36CpbsxY0qVlU+2YvxvV
9KlmjMNCOh/C0A6pqa2jfNiNVfBRVgLQSQ4MwcuugmzxArrHf8AQ3kQbbzLXILg/fducMzmaip3Z
Z5vEZsCUGaNYzq1c4YX7jlPxpXXDb6nMG6dhbqzVi8tlHjGtZwXV3K20OtqExoOsE4pYAujSlvYx
UKbqydBdCssiXxOqFxJJXLNKSDp5um5C44uv13n/cd/7D7jNTSK3o9f7XvVYouNQLdrIu0MGuLIr
++6gn6vQYdl016nLkwqOAeH+GfoT5A+TKvDkkGrWHTD5b1Dmnx2FbCCjkP2oL4EaTm0MQxDrOy/y
FwmKMzAPGEjvQWn+BlH/ZkbaOs1aMp/NOURiRwTdcWHd1ZK+rFHQct844wcsw78IWAEX3noLAHmL
vK2vomiKmbK1B2v0Xs32kXDmolnUwDBgKXKvd/NlxJFMpd6Fx/pXhYxkJ3PY9IN7cc+zJOCQk+xb
RDzBS5deaCY2pBCpi148rqemk16tsd52c3l0OTEu/n3ZKBY7XVZ4tW26kPBJ/s7lU58VDmCY6q8Y
px+q9LzUoD7BI/AcOM2pA/ACUyxcTqHD9Tnfm+5zW1uLSG+rh231j6jxhaPOjfJK6hSE/tHWqzgp
1mOWn0EJvUPdwJPQ+bE7IfhEzPXrTWc46xG4I+5mnLOcv/NdXLaHrKDSA0td3ISH2dJxhsirZu3z
ivZcSoTChyAWvdf1h0atOk5eX+dOFtv2pSa8Rh/prk7co0nrY8zcsBTM+qe7aFlBPFm8NzQldpC4
mbPENlkeJz0w4IqWbt0j0zEmKQuxK1x2JWqa2oXlph9toJ7mjOlANf+SqEMwsOLIh/rz487ijkr5
XRcBLZaPu3UKxRtTIzpBQxoAkAjmJu8a4VVfJFk04i+GimxEC1mCkIjbjcZs1p1S2FSUyjmwV0oC
mm5Dbt4uH9092d4wsy/KQFc5AN1Z6C9WbZ4QBgoDpK9XgZTAh39T2Jh4l3Jd2wIgeiVvNC1iz/2a
+61Rx+1SmnkEcJJcEQa6r9hn80pAvsrn30Qf9s4I5iSePkJdnmHNUEDI/HkcmBKaOtmvkcQcnZ0t
JsXSYCn/B3FYFhYh+1TfphYd7Xl9V3X8bU9YFiROrUaoZy3m4+81f4HjfekzzvvaWelpe2ducPWy
8lLHxZujzpPkg1Ik/Jq+SzzJrxi/LrVD/Beia6u3zyXJkbYOWAbjzwgiKTzIQ6pAuRnJDRIltjdu
L2bbPLtkZlZWebei4Wrj5iRT+DJKhyx5fxEmwdawlTeOPd8CuErWVjzY03MZr2oZYXobPwlQggZ+
9Ivkn3OW1UuFB2/p5PUuBhlQpb3LE+Y9c2aiM0Vjf5Ee24/DnTfQn1tzIk9mvDQYbQJt/rGi5JpQ
Mgeb5tOLjbswIIKhAFEUzbAXVtJC6v3TNHNNssaPWkAHddPgfXiKPfOl8qxfiZlroXr5KLjdjJX8
sa2LjOKdDPMfPcSeOTQ12N5w2mPeJyRToJFPgHwJqJtQmNpw2aF0aEL851oj8DP0NVqGxi9Y+KXe
fyCTYBB0zd+iep3D+ol16sXKjBOdJqvYyV+60Xmdg/4VqYYKF2pEjWlbonIvTBvNknLmvlF/lqSx
XUTUYLgZB5bHE1TLj7BZKIXKyIlkIefxKxLW1usByxQifIpC0CY632GiXYyu/aQdhu5grfoMtGMv
caMFAryfo8rLo3bRbrV38tM90AjesVQli9mxc+4CfJIdYR4MWNBlpn4ICHAm1H4YhT+1G+E2n2Pk
kU7ybvR7HDQ2mFkPiUTUeI5x53RO+mYgSA5UpMEBw1wa9uHFG5urXdMBPZY7R3c/BJW/DIj7l0ja
KwEo24YBxdhKvDYUIVAAMP1X2qDZWUNZ853FADgHrYdHMoRXjj7M0IJAP4iRmBiJYNjd3BFAvjSr
/aorwvtS/54xkc1V+ddpHLUpLm6WjD42GCpZreoESATgVzVmb7ln/sS59Wto9klnMRmn4UzrJ0t9
ql2r2FpKRc+ol5QnApDLui8PZEP2Zlfdh2r8Dq1q3cXk69wZWwPtmwvVcuC3mM1mJmoLToFbmvcn
BOObgq4+2CEg2RmSB9KOOVO6kZk4TcPsr65cIoISUyWXi4adPMzydx1vKeZwMpd0pR7TPt3UrcHR
dxhZmrVxiYwKPJDWgxzdP6tdDqSy/LasfFPNOuVmQ8rfeFLvoB7jTcOMzSiDvpqh/ElgNg2AlRYT
ui8YEq40rdP/GM6ma/6HuvPajRzL1vSrNOaeNZuevBnghLeKkAm5G0KW3ptN8unno6rQnamqzuqD
czODArJSCUlBs83a//oNfuSV4n4m0GtmXs7EEDb+Qu2HW6TMy0g5RTj1BpnDFMZiYSba90BAEulC
Mt08zP5yF7t1hF0ZLrYLVfNhbltkB5OINldU3rzVvqsTDx0cR8FKJL4ZMm4DITfpzKzDg9N9Bhrf
16EOwqHCWfeyweI3CoqZHHkyMrH2QfLql3BoxmmZmD4Zv3NktQp5NshFvdF8b7xPp2NtGiF4oBdH
5lW1Jj1AJIq+IXcQJO76GLVl2qO5LlL9XakTUMie+BkkG3qVP7r5kMMyo30VjWIWGbXBLw6uvba8
gVBPXHnFR0m4SaDtcSOG6W2/EjF4NXrOi2vf01N4anKXOYC/FxC4nOmTlbcRCrToxM0o4ZU5Tix0
cUrQFC0036Z7sxGTH79BHOjCVFpwfL6A+eGlyTzIaUc7WBMv4Qw5mroPG/GqZv6NN1Qw5jgplEG6
hUIQzbJAdJOf1HXOkhBY8ob82nvNYYPsextKx4OuuJCNllbk33plD3c4dbFZ1ncof3ZaPtxjUbeS
VPVZhM0DhpSG2V7KkY9Wh+6+gfkhTNKeYrUh106kTz0k9abD5qHLHgslj+acZfTZQNIZCm5mqlbs
4W+8BiYqzrT18EOjmuqa5DkJ7KNlfxRRf2jd9LPs9Rtk4o9t293FcXn2ifCB47gelU1HYh6wF+TU
zjhXYXo3SLg4WYG0b2BQDOZ9BibnNfdREVyRbNv4RCqUKPisswWvFomPAWiSGh/ZCIs17u6glXwI
C8dAomKuHIyjMxP9IXIWcnC6GZ1NFK2KBss3i2aqEu2jMbzWbLiBxSN5CAwNM0K92WCT5AYzDeLW
DGV5SLnSq3McGKG9cjyqx/vYS+7RKw/+ncLVN5p7gy0WGbg63VHfWRRwReFVL9qB5WBwGnrrLc26
9xDzFjsiDk5jQqYD1OE8P2VmgMNDuzOGLV6AMMExz0OjSQ1t39eO89Rr8S2aI9iDZru1NevsECGG
SpeZK6X7GrLsdGYD5x4/AWz7shfbaJ47csizgAQVuydCxL1q7WGjCokBmn7Nw9zHeM+ApDWPcVDe
WUlz9uNtrd8B954oEd40Nw9mKHLZRzzjECef1shpJKifTcfLZwUjwy3JD6NRm+AYg+3DyWzzlzyB
GAltcebp1Vo1mCYEAQywJtGaJ7p5rE3C220LDF6rtxgaEuLY9B5kQZS4HUHckW+Hm4p02Ch4qPIo
mxRMe0PjLdQN3kNppKwGE3Mcs6mKRaeHawg1N1pmHd0CAUIp1wmRO0OMEgaKTCvaBxwo7z3VPEUV
VuqOv6dRQSYO4YyOF39AHRWk7LhkMpoOqTrYnIZwi4agOCOJJSoUZihSxrqLDqIVt6UzrEmiCLDG
Er1+GPFL81SiKVmh48k3hY8MHQ71zXggqgSZnnbWtJUT55ceuSYVysbus22PahxH2wPo/lNcsuHV
LWuVcxMW/LVL9w7VjK1nBsy4GBPUmpwxD6Glro8K3oHWzupDpEIQbj2k+DI1b/uqf4Xcsjc1RAgN
YSLYTA0zpwivXFaowap00C0dikiwSGIoqM00hP0GDzuJFlNAd5+P00qFZzCrnn2X2GEzH3TWwp6Q
r1w6nwISFms2W5OIYHEPAs+Y2jTnpVLlGEWsLB3TpEoH7AfNpWnWBVg8PNE5V+Zf/5pLdlnLI2kH
XQ3GCo/64KJZa+gmFqhOlUlaC0kQxasVP2qi3rpwcgYrealcNtK6TD/HQb0HHsIG4FXGzlUss51p
V9d4I6xlckey0UYrp0YyriGqtyMO9cIjJH16MO5am0U8CfQtucVXzfBI3OyDnpKLUvQHQ/XvsX1a
RX5+FWXNC6nIoCFd+6x6qA+90ps7FujBNiiGg+rh2tfq0UdQKddGIp9DQQpJNzXEKr1ceCEM4Q6q
SQgcEupUBEHovBFxYGUNfIn6RkU3Zrmribo8Ki2s9OZBn/hWUlEfY4Jec81bVmn4JHLjzkmVV1Mz
PqJMnK28vG6KybWK/mmtrn1rcJb06VaKZq8ocdej0zezhpNuEKjpxglrpOb1LvyChop5EBtvOm/V
GeWroTo3QaaePYsUWSs4V/F7XvsnrJ9GcDym6GgYj1AJpQ99ARKTxNVA4gXv+6seEzcSZtdD6i6A
qlYF2WpztQQIR55CM726I+mLtQJvKeyKUf6I6NTK9lKhOeJgV5+zrl1mlO5Dc5IR8ti+3KV+QjIg
ksAR0BWdEEYBRfNgwZyespHgnUAcw1tSB4Y4qH2M4V2qrOlOBWAhyrkR9TuEkPnAWaDOkp2bOSvL
9m8jY7hbUunexW1+CH2xSnX/Bb/QWec4W895qtr6Pg7ocRY+9gWK7d1H+DQVifgsJh8MPaUzarbl
ravuEa88ZRb7fZq9GqPL5pAHO4n5BBQl/J8tmDQ+B+3+nJ9xXzkGo3qN5chDVYsrtzHObfzkKene
r5t9n+fghnSbQ7UnhqY6WxZbZkOzexjhkXMivrgA+EnWv8W0UWYevxXaiQ4ak96k0YgIV8SfvSTp
2C43sUdpK7wHt4mOXe3tU9rrSgQ0AoCm6cabGyjnAcmSliRHpi5ltH4JUSNEpnIYo+jTlhI89ZWm
xYdocPpNp8cBgs0SaZ4zhSWkjcv7UFsOCVsa1llI1Kv+M9+wrz/gO/MQ4pA6tOq6qzugYrJATbAI
6wbCzC7RPuog2JrkxLhqdK3TYe1xdTQ8gnx7dGGcmkxw1blRYISU5yx9dd5/Th0V3UnfSvxKsLyi
qEqCamVWdYNVCPpc/CQPevTWKvYlivKX1tCPgeymd/BSIgrNMbuSMBxUa0o4wZoTdlkJBprk+7rr
CBXEEtAX1adpKw8j4pWk6Fc9tkMYXdwCNNxgm/yEUbUo00NDzFDog1oqiv7oBlf4Dj/IyjppTXvB
qIkILEvgE0mMvdZa69aafNgcRr5LBM05C9+LGt0w5lDDIVSjCD0x2bdx4uGZUaJpF/on4faIwoZ+
7VZ2dYEO99F6cNcVBF2HomtWeZnnzxExUIvig/2ALl9pQDC3LDj4Yyf3Ct2hFcU6wVRZEQIcEpIZ
ZGZ0N3YIwBOJD5oa3NA9KFZK+hq0vrKJuo6utm1zDsJCKI/Tu97xyk2v+/Mih3cpKrW6UkHK5z7W
mBz7uyqo1lWIzVGStsSM6JvIYNi4KrQABuzu6480TbTf/6Y2brLMPYhTlSqrHbtBuZM+NWfDpcyF
W41zmTLbqRh7G6kSVPK+XBhKoOy16Q+4Dd6+Zi+c60NsEfc+tPuqj7v919/AN7Gp00ZUTX3CFpM3
9s54NjCr2dfFhPD5WjSsEKa8qBrLkHCVlUuOL5oLu9z7XVHuvSRBSP+vr0vciYg0wR2oVvuzNZjn
IMQIPOkOThufpOo9CKx2oHPPOtptEI9rnJ3z0Z7p8Tqv0T6MkVRm2shCZUHLEhEEK5XIH/yH3iUx
QVHYP+lG2mL8a8dzgo3gb4/NycTFHJ0MLCEXrhaQVROcPJx+TKI89gCMiJstSItJr8/zJPZWwi0P
cS8efD94QSsLEluJ+1Zz7+0GsyjXvIWDlUAdQqqriewhxdKRpjNCScI84XoH6jGqXz0MJhZuRY60
3VofhbGDKyk2MHFjIAEsU/Ezc2Lr1VSmBBVoibOo/ERPI5Yy1a8zZ7wVuKSGKj5PLT4omTo3GmMb
q1G9GCKC3BrMj22FtNuxKZF7MGmNUXmHUvfKwKkpXfIVnJGWiLIC845OBTLqprK9wLvNpveY6USS
sJVQ2b3Cgb/FZf5R6rgu4m71bKU4ygztHbprCNpSuDSY2AgTF4IU5Fuj56gWqdDnaT0CH4VbWoBv
ddmenYYWki77dr5sLGcvoCIE2K7iFHJdGjn9F+S8EZJfnM2fipp5O3nXkItOM0YA+2hASZm4gdac
oiTaarr/igN3srAUINAR/g/6co8cU3dhIdJefb1XVbRobp3koBbZbR6PwAo7PDOIUinwKGmC98AV
kzWosinh6Y96tfIUTqJ4iMJ4JaESQtbMGIYDuZc1vZmqLx9A0a+M8qh4po1CXj2UbJ7oiqhtkHvC
r5wahLazND3/rq/7bqba3k6Y/T3Gi+UsqgEJQ/c+q627QsonNfEuGLYkS03J10HD4xtbakC9x+Qb
NBegivZ0ACKieO1z5X84I66Gqhs9lHVmL6weqq2kMpyFrYU3FdZHtJzI6uF8QKTTU6IbVDC4VcdG
NvfwflgoVfWYCG6uQDTcPpFLjw1otA/yAqygbj5zRUYLtROrRispItOxQErnH4sc+Yg2s/GzW0pi
4ShUlQXYZrOwi48IH0BO2ghOipRnCWofeiR2AZxzWGNbLMtwQy4omyXqCoSIPuIjgt2Ar49eMJ6t
7BIF2M+NPVGaEM7ipEDIzlNYsMGnC4E/Dvy9btU0Ek5pgsdQ4VVvhR8vZenvMUOydnG55OD6EEmy
0MDuF5CA4i00vjsVItNchqs+orcaI9nG+2cTJQi9DHQeuUUzRXjpytCiaGGPZOthnw2kCit4mwfB
wTGiParn2zrFIx0nBfyhBec3O6EzF9o0X+EMORhaZm7+BH1z0u57Cwq0t8Jt3pyiBWAsMxyf+j0t
QSJgJ+jHsY1NpBGsiC4Lm0768ODiDR3tqQvAwo0WBioDGir9Dal9T6sP06tAIQxO9u646hqxAjAh
xsF0UWDUWQUWcFSGDA8YSJVP0C/mlq6GF719QtJdb8apgocGtY56fB6DBLctMKAl5sLxTnPHNzuP
xCrqs3FupByVDFgZ3aweSL106jPGOXSno8SY55QaCwW2DEVzihUMtAmX6JQ5RCfiIiHyzuKMUHHY
Cf4V2B6ULNsnNsHNIXf7OBvq7bjWwjHa2kpwqcfcIPNKoP0U+h6CGutnaq1JvRqWfUnwgzF5gPSA
bMuh/QIvHEwZRbxQ/eFVCeLuacg3VZ3hzEZbVs8t9gDyFzZKPPSTbuVexfmMHGVj2ON+r+7zLHse
aPHurdZ8i6ISRqzCma6zYV37m9HOyZLSNJSkjjeFMbcl/gdsqux6+qIQBs2ZsE2outVsysfJjkWk
pSCiKUTQ6UtLRurCaqzr//WP//3PdKPz79km35KXvn35H6Ys/QdxTf8/BTF9PSaip/6Iefophum/
oKT47cs/XrL3f8xeqtf2/eWnECe++MpiUiz1N8u0gF0c3YbsrQnyYn4PY1Is7TcdgrduWbquC2E7
6j/TmFT7N9sQKrFyluo4Ltaa/0xjUq3fXN1xsHBzTM3U+Y7/ThqTS+LTD3E2yEynPBtCUEyuTBiq
/i3OpmXNSy2vHBZ4cq+JdzlgUHnIDvapOLgn5YSV6Dm9wr6P/8ortqaDv++34d7ekFu6y3fmvj1S
Vy7qY3Iqj+UxOOVH5So9xsdmHx5hcu2NLemzK/7b+Nt+F27Tw7jLD8EVuqZDdNUe2kN2JQ/I62fD
QdnJrdwmm35d7KwNjdF9smuO6MJPxbE4hqfs6J+8q3YfHYOjuS33+jbfD+sf3uMfo/0fP+RT/cUD
Aag0YCESd2Vrjs0D+yHfJ+kVwmxyfHlHOUIXj1YSY6D/2UdM8Uw/fISq4yugD3yErdCXRAkcANj9
+iNUMr6+v1dCu7gJ27QcVXzlWv3wGZ6uZSBoKfVjCNM2e4+bdKephjkPsJ+35LE0w5c0xgDILVed
Js+N2y6aMN2azVvgZgx2lpDf58Z/8kzRZBqOaZsaU4ARLX6+4XzwtDpz4hEXQahzSbw1R/P3uLh/
+xF/ul8+wiLLChaD7jAvvuV0Ka1nyQqhFqGFAZyJSaGIUyAb66/vRP3T8ABkN9C4a0xcYVjGdB0/
PFetCcI2dXW5AH9cOUp5Qnj3EDT+JlHjj2ogbAOHPpQiCCnNnU2aO3Yit5z5L3qcPf3NtWg/R6kx
eVkGdIcsKuEYruN+5Xz9cDFe6VCzxUxefbTfM4u2Ld4Jpp6dDZRH4Am+pO+JSdFVHJvvFk7uIGv0
mqIQLCc9N7Z7T9F28QYSCjN9Z3p0qe0Vtky4+/gVeOvAH1lmoFj2X0tZJ6vASvdJinS7xhXVypx+
6brBuChiAELRYVKOUN8jpsP23XtrsOp5HGF3aHP0aNQeHxdo5WJ87EN+L3lJt4Mlt0zFK86wpLdf
VwYAW9TnR0tDXl95GbqamNyWBCwAiRVkAP3Tc2z6HvhOtcHwCg5LJRdwvREukAmnsRIMGw0usoMn
or9vA7u6DbOug5aOkiqipVt2NNK7W/xd3v2YB5HlGuL6Pa03PNYV/FMmc3OlehqxyJn7Q6wj0gGG
wezQHPV3HABUvAJoFRr00EiHbCFYoVnjEHpFl6SdlXR1s9ZQ5p0arqKIf5GILKEk4ELIsf2Gk/Is
GWUBtMTPKj0sS2iJSo2thkPBbSMxQ3RFEDUWdm8NxPM8QUziWcZ1qS6FQysvJjR9Cd/YwYQMv330
zHO9QkYqjVuCq27dNLzkXc6vqow9J4wr1N7oSOGG/nrw/Xm+aarKVKaw0nQ2j29rGG5BNjy1nNg1
pXwyh3gVoJWN7eJvxrj2c9zaNMR//pxpCvwwxCsfCaYDCLToM3g0afSSNi5wsHWGxrlpy2hbO9W+
boNNG4wHFK/zjmXGJbw0LrJFbz6Z+Rohyk3umeeBY4E9xC+ulZAxFW5//UCmzLx/5cL9caE2Cxy9
cpO99NsDAR9I00bE/QK23xoHkKU3CqB94kNtcfj1R/3VGkTLwVUpGlwNp6yfn0kvAqdAegUACxO3
bsp9IrW/+wj1r+4Hi3CbkkWzXNP+Vhjkow/RUTHl1waiO9WpcavJZ5Lmr3vbiwbBVnP0OUngoEgc
FTcsZbQNZbmEwXnjI2O0/ewDoGnGKnbpPZoABf2guns27XbVJChPuHpix5ZWX9MyVG7G9Nkiutck
iYAHHM+8AplUh58BCr9Fa47Y5LTjsmsgdYdoEiwjuUOFdEqx7BfjeEhVfIjy+oT31Kqp8t3Yqheb
npwmH3qDKyJzISVYLfCSj8Is0TwFmIXF6Faxi0h03DyrJVF1sCPchZfW+5xJ2tf+VpB1oUDEFD7I
8sSaJKmuwgebXMh9nN86uLxo2cRJ5Xv1NH4p8GDMBo9V72FEB5mrNLNj/ENhZvr46OK8/+ZBBdem
+C44A3EDYcoSxTysgpvcP+LLsA2taD09cXhlSBLVC8m4W0ELHyW/vzE0sgYxjQ3bG1eKS4dLAK1K
eBOVgSRzoE8aW+eeJpruqhvSHPa+GWwaC/98N1ybXnETy3QXYobqoRyYZam71pr6hOnpqiSWitCi
xzA/IR8uOqIJnPKJdgRgCi7LsLXiWQcsBgCHXY6ZPg9GsUgRpGENxDAUh3DQLqlbPifDVaFkO4lP
BMl62dM4+Fu4ee7Ik6nLE4e8haWGG5bIt2n01hCYRpA9RR7oFe1F7EKF184ABquolA81UlO/1pA7
ZrtMU99kPR5Dj6IJ5+Mwuk9Tc0XW262GWTWNzvbB68u9dDAXKp1j39Z7AkRvEpGsCD+44WitCHFw
MuXoqv42hs4fJLz3Ilm1IT6klX/HPv0yrWmidc6yDI71NQd/t3VPddvsaanvsyZ6cpAvOfkEzBTd
4qLKcJuN1Z4HuXKjZF6C1HSQ7QL88IQOIZGYklQNUYgUNwQBrfGlWUVBftfECPwU3m0HGTXjt+V0
KmCtXcX0Lk21R+Kv76yug8jj470Eibesiq18aYZgizMAaVgVbAfHJLQO+E1pwrXv2bSE9EtijLDY
H0OleB5oOLKLXiJfQwlkv8dxZi5ql6yjnEasCNh5VLOaj1yD0unLJjC6qYkPyEiDZIh3UDJNHg7K
msRajAJq/1BNSLJ8UJWRjGeISRBBl91A4oZ/O62xorafNaf7cIgWzkNkFqzOMTt+lea3uDNci6In
I6mp9hYgUeG4t6Mc1jj7Tp3CPT3CFQasZPPE/Sy244+wYN3vxaHtxCVSOwSS21J257E7BPQdSUVv
YZeQv0y4Pb4F+0qNdg29Ar/P3+360SCgI/aaG/KUqvk0lwZ6N+jqQnyPZ3227GPzDIN30zIOC66V
PsBD1cAyxrG16TiJMKvNgV64JYMtRJMn3c12jr5ppi4+qJseGOexr/dFKw+QnIEmvbyA21/Tb09q
slWH4savJxnaS2lcmuLGCY1jFujDnI4pPnZU5W5IW4vCtVOSXdt15cxL4JUE9GITN30y4mw1fYdd
iQN5UDuKogXNhbMHc3j6CUsOh0C1zoqf7ip6zgMX44bjAaRghSx1j63CXpuQD2vCJbI1+qJXtQKB
SihJlepkV8mb2zV7Wb0WebqBJfy1s/Zhiu6mOhmkCHVZA3sclNElio38h85ae4F23yjqwfLgYbaJ
e54u0QBqQTmzKl0EtFGAfXJ5IqXgo8vrPez4uVCZZXW0HiS/1/OOkoeLoURO/UIHhBnasIWbzIdi
KHEDwR3A/6Nk/iO2+Y+TyDfw4tuX/+ffQRAcNf4VMv0fQBn/Nnn6/8FQaZWy6p8Htj9lSv9XWzfV
SxL+BGFMP/I7hqFazm9CTAcMSzOgnhjUI79DGK71m4Pt93TqAufjqPlPAENxf1NZpE1+xNEQprkO
P0Tq15QnrRg66IZtCWHiLaq6LkXft8Pk7+8M4OUvDpdf5c6/Ki/LVDUuDeSC0xwnTEP7dmK3y7C0
UK6HD1K1DqQsnqQG7yLqr3up3bKPoiJBQWn0E/IpV0YafX1DTBJ7noanOnePBvQ5Gbh02bvrTGKN
3EvSh1m1Qvfog1sasKQMxb2vE+dYEyUD4fOpdognaMaXsXWPmUbEm9GaBx0lYxT3l4nk+sMb+Yu7
VMVUcP3pNsmgVoWpc8/fT7hjEDjVdCZ6iG33WNvdY57hAhyrRCEl+Tr2PGwuJ+31gFMGxgkg0Uc/
7K9zz90YibcxCGICQD6iQJw7A8RyIeUjxgKL2rBuJECBoxt7x2pR5Bh7vF/mhC+thW5u89rYMTg2
oNDLum0f4exvnYQ312VvkjORn2GZrRo7P3Y3g7D3KXq+2PfoSXcrZ7hDLH6YniOM4i3+RhtpBCeZ
y8X0LTVxPb4kT9MxtzWLgI+KIXcxZHeGz7qHWo1jK/rfvTNGxOr2iGaw1kIKyjs5VmFIAEB8h73+
neNP8SDcr0ULpIgRiOTnuM3OIjToEppLZzS3Wafcf/2bjrdbhclt0F/ga63HLtjUsbnvAoLmFcoD
ie+T+GQtRfCQn6GeIhkTEHjS4ky+8zIDre0CBloenKLRfe9Sd0N41hbfw785UajqNHJ/euUTcsMU
EsI1dYdT78+Fvg6/yJZRpV6MGp1vaO5EE25gMD5OQWlqeLC96sMJQ7xQemgWpf8Q18PFqa0tXuwX
x7a2NUJK2iyPsjIRlKFlLq2DqEgjE9Elhs2LoAYPK3czEtPD0r7yY3NHPxrtOyR13zJ2hDQxM+Q1
zasN+MpTDHffSZkBLgo1Bopw0rN0mSG9vK5VBo7gKSX0ROglO41Bl5/SQkHna5k3Dr43FHfH2OJt
utMIKM7Th/mGuaxp/k8XFjvdCquCNQYRp2nk0sVYSd6WgS1xDXOSo88RhtI5H6O76Y07k6aM6/GN
SdcteS1Ntva7gcRW2zw4Cmw0MYLtM5hy14caGsEgI+Jjpkchjk4Mj2lkm/wipsv0WpVSLmSFySie
I3HDEUGL7zIfKjnHBTnBPh5Dp/fm088Sv3uMzOahKrpdLbJzpTPsfG4yN7cGBqkz2QYnTNZgPQXJ
XafHyO/zdRRbWz59kqErf3Na1kGMfxowGDjiMEGsi4GNHsjJt0Ooog1tiD2Ycck9Jifkp+kZxuTB
Co/JiMVNrPMMa2/+9f9pguIBmWc8ggDf7JBb5719rYQ1f2eW1jXvqorIInOoA/LJwOYyxvk506fH
nK9RlJ2xZtvpXnBSkvju14vet9M/wLmuqmwSri4AM4EappPwD6d/OHyyFamlXujfbqRDHs6Y3Bkl
q5pt7OrSfc8TVhfuaRpbBnInGv872RjLaaXBgvDFac3tmHePlWreZHgaEkQBRF2S+8iS/+uLdaeH
++Ns5WJZmA2DfQ+/CtD+ny8Wl65GaJOoXNJPWkpIgY/TnI2G9nGMK7mKg7SB4MYK6ghrJrOqXjm6
azHUgmeshcuFb7rqrCb3dlGTnUyPfpKPRIW/8qMC34xOeygVala7C8DmElgrsgjdmSiJydBdtC56
xwOQfCtm/6QGTWVrbY8v2LfwrWMETbvRPkUKO0FGPEuJ1A06lqPjoKsgC1WeRJXCekymAKt+sGBR
YDluxMq4mXL/iHm1cepDBehgrTYzBD89LepCqTjauilfuUhJcjd5q9P+BXfiaSMaXowgzqBu+M/4
Ep7FYIZXIaE6a/r6wIxR9jYtqFHRXxS4VAaULMZhfNe4SBnQunz97sq7R7D0VjjtMcExeznGTGAK
lqPAZgmckCWA2evAXV4pJpesN8yuOESYZ4zElUAj8sgyURPoGR4JfiE26TBipEaWfe1Fz1HKMzKb
x7DNKraC3Jr9emD8aRmfBoYtEIC49lerZ8K4fhzFheVhCaKIi9+y0kXee43WtfasrRinAsg6TCul
zA0ayB6GUe11HgUng8OhUpAo3uVnpsF1xer36+vSJtj95wGrq5Zu2paqGRRv3wdsliK8JEDu9+sS
evfoC2wrW3OHP8anD3KGTyLrV3+pI/f4tWf3OgZ1isMIcL42YCWnuDCMJd3Ujc03Eil6+vVF/sXD
01V3wlVdQc/Ldr+BXZDUIR+Mobg48EBJZFtNlZ0RRCdSHe+musMIlXtsgI4UqtRgBjIJxgPXp2Dx
besmjqjdiryE3a+v6y8eHs03zBXRa9Pfc78/vK43FGdox/brugSuN7EgQslRLeTo5h4/kr2kMqj9
lmMs5U8s5cWweLX4sTA/zUNtcom5vNbdoJopHobPuJWTUvI3z++rgffzSzZBywwbBczUa6Rd+NPg
Q8OfE1k0VhfMOA6yoEaQFME5FSNbr8SqLh7l41RB5om7mQbiVBNMW64gES33uQWeH4ZhxGBQpJEK
j15qNxW/GVt0Br1TyOycsRxHtXusMD3UoREJXLSnf1caBq400eGaf1Mc0W350+i1DFvY1EaGxhHD
+F72+8jAotjNL3LEZ3NaGRelWdS7PM/fKgWhbBAjgwrKYWtj9wV3g/lWeO9iwBQ4VliKpS9IYXJD
zFTdIAYwlpxbnaHGNtt/INPqvmL5mKR/xzzyHyqrNJYEcV+wdM52lUoWYzcqT18rjwfhA3oMzTQo
h7VHeWL6p6DCb3DQV02Ny+SoRoQCik/224tBYg51FbV7SGxYjoJuGavQyRym+8pvmVHZJMHv2Axy
3dQxkGff8mFq0Y8gQLa2k3wlRpZAX6mzna8wfoRBTGHsDC+QHMZ17mbDUhbwVAyNbcUgk4EMOUGU
c5P4K1Y4vrevg7XTyfI2L9COOEjwZ2RDvuQFRZIfsshXTX4me2la42v8Agc0tdQBiSflXAT4VlRk
s9F2gScdK6i2USkgtqQS451kNIMIXHAGotzrCMPCSWY3OO9xML7UNv9X7KMgKxqVi3IvivxsKJm7
i4PusU7Z1YhBvUiyyGbTqLKLylmLseDZp/hm5pqerGEXc7U9m01tp+caZsciZxrhLMFd5BrPo5Z8
PpRFBDGex3KV2u95PyVhRsj//QJCcdy0UMmwozIk6xlJdgBpjUR4E1JDBhHbqioQLEx8HQM5Eyqu
EyxFtlY3utOpKGYiT7kwl60YpAz6rpud68FG4KDZAdvdVAGU/GaJZ/Usr3JMHlHnowHjRYMBYoRI
6vtcJ1/RIZdiTcOqArHl90rBnVc1B8upGviqHhVPfHaD+BTkGmJFS3iEIP4bX0Khzzs3ODUj7O88
GbV5F/rPiundx07SzJTCf86SQaxG7PoWUcjDibuqmys93SA5yVApRKDODF22Q5IQrBUTEQK694Vw
eKPIQt5pU79UgXnDhkBFrfOheRs8j+FUe4Sst7DLholV2CwNP3/rKJSPis5A4KoyotRGXF9TFkS7
wQF/tG4EoDINsaHcYAnmnfxM++x0KZbk0xykEwabsZeDOr2zmjNa9hbnPgaVIY/XCRht0muvfUxy
UUJQGf1ez9PQmbNrCOw13OOoFAwRR8WS0VM/0Qe1WMXS8ZxubLQN4gQpYXT4i6tfbwZfdfXPiywU
DU13dDrPuiEmJsePO3ymNbCD1Ta/OC1D3JqyIUETSnPnZ/YhLjiQUZ/mvnXw4c7OYn0a4JwvsH+v
OHVNR9QsMZcRhaziGctfX5zx50MB1gEalTQ7KB0d7VsRTWmuq32g5RdB8A0rPpkA/fVUbeHLs5Q1
K3jPziV8cz8dI/2sv3ZUho+jWVvZBc8GpdvvpTZ7ASdixzduyBc6T3vBF7QbZ2enMLeoI9Y5DZRp
z8g5HqSmdR7y8jiV4vVg3NQedWKcs5kM2TrimdgW/HCDW8amqwvDk+5217++9a8D8rf3wuYHMmSB
ThnmdxZEFvS4eBGzdJmGIXKYnYHhu6jEi+9NBt3x3YT+5NNZp2Lz4x2hr9k6MthMiE+s6fupkLAp
PDIOzooCIKI6x6zkVZG5WvGzY82o4jz16+u2/uqVAWtZXLkw6I99G0+K30Ekw5rywtqD1rcOIRxD
Fp9/vSmJimVh1MwKX0EKFhOllne9duXYVYmcUbxQCL8ZTY7xIbGAQlPE3Kk0ljY3vpsOCxunbIul
6OBMi5TyhGzw+7ibFux2WtK0KSEjdt6NYPwEP0A8WshrXq6zdHUSwHQ1HuDEBMOcMw2FjpWRcCpA
BhzW2IZpL1JnktWiFKxYRUjqKrAR5jptwQKUKkQ7GRFSBKNidc4m8zOOwUDH9L2nsr0zq+LKkYw/
aamfXzts4r3bIScOe5wyInle278v5754G99Hiq6aqk0tp8GX/1ajV0mclnphY2ocAYNgSBIbwCQ1
cyE1977CSRhwTeicQmX2hvPAhlMmRrPxXe4EJ1qix3wqhSzWH1FwFnGjpVCYFxjYOjFzI5DYbTSc
B9lC6i47TyiV3f1fzs6suW1kWcJ/6CIC+/KqxVos2ZYseXtheORjkAAIkACIJvDr75dN22GRCnHO
idDItCRrQKC7uiorMyu7FQxRMOpL8AKP7AIhzWUwI5somgutNyXUNpkiwcTx7ysTaG9glpw7aDRr
NtrxMnbHcNq/FXSxYYAC3bLL925FEQwudvRe9Yg52/cyIWQzKBFR2ALuRN4xWc7NSVSaeTCdBGF0
Y9Ov0kzfc8MyTVacXD7e9sG0fDLhoj9fDT5Kgg2ziRivWsHbZZhGtwCTalz4IVvaUqYPKCfW3DsT
ky+GI7Lu4a7rGL0xpOUDh9YWHwfDcu3NY9GxJMu8vN0yRIjuLiurm1GitKsPhcPZ1bjxTVC6UIjz
b5hjPXqoEam6Df6GPOILIhMpTUKpEiKM0nSAs3xR04gIndD8RwUyI2A4pGK/+WYMiUJqWoalpJl6
nF68/po6SKHcpsfsqKo2P8ON5567o+CwBZ9M6v7MSVRIG/v+OvI7jEGYjnKGozZ5VU7Sh8CCgzfm
3ZiGgyhvM/Oe2fVX3ZovddSy7kRWlvqG/e0W6JYu8YST5cXQUFDnsWseARIC8r5Z98EsOWwZSZr9
yDfFR0Y0lynnJL6MT40GdTLpsDvvsDY8C+c4HaXr5J+0YHt3YfKjI30QNZ5AzyIN11WneSekCC4P
r0QcA8YX3qBwY9wWQ1OpAh5DRnefFC3gRepSXCtDhJ/IcK+anQpIWM7TH06v5IoDrpwbUCjcb/O+
eLCxf5fj+Hy/zklLMQz46i7rDxZSyJvifTPwLQYnPjGtDZ96SgikcwMjXcje3SwAKOmIEmC5q9Ow
5lWD8zf9piezwBVYW7BUXlX2XLGKrDB3vgbN4j1xE9meR0XNlDVp7Imbppl9cL0ZNHcwR7yN4w8t
eanjKyRtqcMnEgre2k/kiLxZk/wI2+lnOyoYpjy+qUKBn1cY4vOcSqZREdmKNYlGHnIXCozAyhFQ
Jsy79Lyru5D8f/4ewPu2nHlkV8XwJRRekyKSOUmS9DbYgGOPzicGbzBD2CG7DefAOJ07mDfdplpc
p/P4nrKB6S8FauoaG15S77KXgUX5k5E6m6+5y9UkS8X0nDvXLBWgezL3sHJQkpKwlUvCsestgJN6
3kPqsAbmfL0ZeA4DP1m05KYBMNAQzD7hqsHRYpZMgqj0xioS2mmsN1/NqsLstF8y2C8Y7gQYM/Y2
JXcZv+Nxu70JFuTMzAOAIZG7HgPpeFJtTJamnog6NDZ6pCt+c8LMrfM21VLCMx9XQedrV8b3ztpZ
X9Yl0h+IEAzoLXCnJLEtn+zSA8l8xHl7OunmqJMnbn+D9RqPhLdub4wTsSS7kBMkn/ONFpTQKfh5
pRf4hWWnrabEBhnwMEmBJh2RSTcfpgIzlxpkkylLJ/ma5Jbxz9uTNuORMJ11ffZ/LWLLVvT7x9Lj
KTRLFpm7AtwuK2CoMnRI1yc6SG1bkrWuKPH9gtmiJWvp9fQg2O8LxEEM/4delxv5CVT4PZi3RRdJ
Jp1Vj1ilguoBSTfM5hCmHmacSuCypfuQeMMbLS4mnrxV3a/mRT6jCcSfjUtqunI+CepNG/L7DNyE
t+zSB0BU/DVdh8AYNMA4ltyBnQ+uUtLSFXBRljTB4FZo/2r7BCHhzuZxmLwfeaMv1PhRBrsRCCjy
aFjsp65lsEarHVePFqKXgYfxKto9uL6b+B463IdyZA+pjeV2qw8pvaLSje7VuqKKtOg2BToKC4pA
3AneGryICQHRTTjg3kJiKqStnDiPl8MXAVhdNkM7s/48pCETuI+CRoKA94/WLNHbScg043QPjBkm
hgNsTcsKAo0wzAJxjZI3wBVU5RbfBoErs/gqTMkmhNmTaQAin6szZgrArqm3odg2NEi2c5zqTMND
AZ9vmaeQrAFhSNJffw57ZDDh8FDE6ddi3ByDF6oD/Hd947SJwQ6hX+5AJPoKNKSutYhKiA6G3F0N
wbQhf8bAjrL0Ld6Vb6m/EEXk39QbGNLoCEPtpZoLDRo1Teh7GTjm3ibAdpxTagzKx02SfliX3RX3
8VrAlgWzyMa0uLWghVy6UB4MA0Ncw4YY6QaSw4/V5q7PHIZzBrdH7pf+33vPGRqgn0Sk7mHkeVrX
fyG+tUteMYZxadetu1h9ELKKgdiDasGQnC9cuT87yi93w31aFw/5crhDaPUmqTUXefFe+wnHwEs6
vkeCR/RCbUFyR+8dnnScHJCxGacAH3fRYtrscJJ3rrqE46OZ0wGm4tM20kIURC10MGQCdOcBS/sk
NhNtgjH4mK/SO3WEgTAuVCjlAXPcuhZ6i3zJawaUj2/zsjk3iKe0DTGjAwdhs3U0Zar55diDu1Ux
nbDtY6gRKLTUMZ9+a5s1E304mo4QP887l/7aHKIYWnMVW7Xk2DQPGZT0VpvTXb9J/M+vPzrxEg4f
HVVylrC6XNgFzx9dEKEzKnxuD71u6Hs0G0+ZtfGexU7UZMOm03d3Hb1tguZJWF3KPGh1z+1GaJ8m
h3oxnGO5xwBmJ77pMlAP23ujJ9o3wF/dhUvHuVmzNufc+mnzJc1BwNLFQzqwFnD7hHPzVTGpqyOa
t7v1a7C4D22yTSq8RtqXL/ACpvrYLp/KWX5JP+ycs5jOOGdoEl1pzZuBGvZ3v09uBXPQuXR4jOft
u1E85YG3s+L0xX7qfVuRCKWAOUVy0vILyoT+N0gmhdG5ksBuAAZlPlCwjW9aGr1aoMMcSakYAhEO
Ks26emCQ5fkUjd8Tj6q+4gFx9Oi17srrj+kFWDuGqkRfMJESxt2vkIfWI1f2sR4XuUNZSFrMbtXy
VqeNp8vRFcP6zS5NiVO/zxQ87o54EA2dJLWz7B3irqpcC4GsQ5N90h1qFgOcCfgdaP2cBkN0UIGh
BynwKN/i4qFeU6L8qvyLcTiGJL1wtCe0OiMOBwSXke3w/hU5gshE42raFNxwbUA63yMnAZsSaOWu
y/CGgbdgqRVLqBp0ZxEkf+1W2mR0aGkxT7yfoTnWibXRdD+iIVZSdzmG45zuRduhWjrdREvxscNz
CPsQRpyJGNFv78x4y/EA5YWFYFiVeIOT4t1ZWGJVvM/XwEfM4ypr96xjkam7byj5zcb5mo/BNTqK
i3AFRESLnrbOg7r7zN06Dx1KKmAjs5q/n8hoRcxQYFCTXhWwAsQEb0QB4fW19ULLKU7o1bk+qytF
7CEmzl/PIJmbHkeoungUESCfZxfNovio00UbHePmb2mzuYKl84HU6I14LGE+f6+qXuyCJCBdrrvy
oSXy/Q8XRocZPogLf8pL9ypzJPxRDIpSAFIARggSmAEpFtxk4Ky0Jppy1JZrWk8FZSPUCCXLiqr1
YO6EMNI6+PAvIAOlLfuLg0w0C5kKzxJJ9tKaKTEp5pDpghFQpKJKR4mWgCxM9oCHMmGJMS4uRSdB
qA6wA2RtszPlCvAPBBgJICkTjgCYOgU5BSO2z2va9GowitYhlk1AHuT8TzlmArEN7MeHdAVX7fnT
drZpSkc/2N1UrWxxDOBIwCaCS2AhgJC7TX2ZjmxDn7C2JXzMCSdwCCDKnJcduL9uOyIosrTohllp
n7o5QZL9KmSzcKKrYQmJxGHeJwQTxRAA/c2FAx32yBrJXngWFMOpL/QmClN9/+/FOzL7h2EEc9ts
Nh5YLGvEkr8A4NNpccmMlcsyhYUAdKmjKK+oY9K+/5K30Y3r1R+ESzkFCwbi13FsM3nxAqFHBKRH
cNmSvUWMRTiadSecP4YoGEIGGEylo3bMnOKU8ECFQkRxws/4kXwQ40bljNk0T03EcQoJy2yEQwkv
CERSmqLrsZi/W8wTDk0qHBQYNvzT3YRSdivyi76++91+cCYUWK1k/dqQMStgSm/UEhWRTnVEM+cC
SFxcX7UxtyDvgPDpXDUAA4Lwm5Hlu+R2zcafYU/VLS7UtKbetEk5xKS84ydUIW1YHyR14iSZXtXn
+i0d7PfNNr0MNxSKA6GcxR+UW0zeY5tLCWzIU2zN14TFit+zAhCE/TU4sDKUCDkDbBuK19eXTfTC
UyEvj0OOnYT+xT5zaAq6cUzrqnrEM+wyLSistrMfinniKKRUFe6Wr83BRleEHM5S2wqAEliEyXlf
fXRJVpWEuCsqx0HEMPYFya7+qZJdM1/WpyVnxI7jMJzZTEdFMnGTQvkcIsqlux44u3MMEWGJk6mL
UFWwVNsRpH3Gn42YL2wixVYtn3Kgc4EzLP6zELxYIOImidGn4Kh6GH1tfBJsboWbJtRSSh0ZV8DM
wPpIcI4OgyAcD8aeBLGPtAJF3vONNyFUQn/o5Y9atPr/u+X4aFkUnBqqSfKSwEhPyB1gZ46rB7fF
lceyGbCiAP770q058jna1IOMt/hDIRl0O+8R86dP+ZL8GZhdxZbur1amdq/K23LFWmsAYyhot15/
kWTBO/WVRHpKsUgtsTDSMavj1syyT6UjnC+05DWaYywom6TRxtDhroO884GC2GPyu7ptFuH1riah
PgmPEVsj7ffnhwddfMTR8KZIt5E2P79vdDriNWhn/odI0cwYw5Rk5lFPecvkaqdI/wOb6EoUmJwe
VsgQcG1jfZ/WKmbZUFcaOlUBpyDYgO2hQw0NN0SPhH1UppflwLFcQlEQz0nbOG3plhO8YfpfxG11
zpTSC/TR112e3qrihmYJh4EYKbpijv7Fps9gIGUe3WvXpg5AFO6ziB0jg51wdD/BmGhzrpMCPJnT
lX59j/rKO/bulId3bErKywARtuvzO5UkJsAawJ096E3nmbkzA09ISS8lpG1C6PwXwVZ9OVtOAGPY
lcOb7Hr6djToIQFjvJbReqDFUJBIkbzlbv4tqZyT1y/YUjD2LhjyapAAM6UuevW9LVEY43Z9PV/u
ggpHqylJYiE+KZAoGRSt0/JNIdhqJ6R0lNJU3UiHN9U+WX5Kbqh5OLiqAhduIFc4PS6kAXFVOsZb
awcomAzJfMIMAtWr84/ojErY9Z5F+gUUfqP33nS3xszQZ8BRg8ISwFpN6uyH5eAoLxKpWPxMcVbE
Y3n9frz0AGNakQQdWsVJuo/bFQFGQFMyqx4bUhvhwYIFlBulwhMrDqZf9CEXAnNHhaVnGcYES6pn
4W+m54guYJdCRhdBTG0kJRnOwNx0EpAj13sIv2VQABB4uhzXISnn8wU3RcTYdZXFD2YLxLMy4Ilo
i9l9ZRNhvEi5CUmsdHkfhDezdIhSYIFdar6r6eW2/LDmLSmpE41NpclxUO0FQCMDHoT976GABqDa
u8p2vdgs63gWP4SBUnMYlekEuhwAqteZmqYdlUrebLB1dLX/YTG4OWhx2QPUd4voKaaAPQnVybA8
mhB98ontSoQV9Jtmqp4afF3NKuvObdu1YWzuSeCmyem8NcmbZjswH5oBm8RU2il6RhihPDmF8ylw
EigaIz2sbT1n9p0IIRs0ld0CaDmJx++q1JyEtkPJIIMzx6EpvzWPLo50F8GCqrrOuZbBO8EZ/LYY
sKwuOF2O1TuHZ3/GkQWe7CPzBPXYy8iGYDnDIjaMHphvRVdnfaWtaEI1ABBJwL+9Yq4E7Yoqu/Vz
LHNyxjUSAC3NmSZLOofgSnqsYDJkohUcI3sdVmToUGPq/AQamw+dcu8RJwXuAemq3T4o/JcTaQXV
vgofq2yYRAKEB8wG+A1JqXfP4MlrHYOqIbRBVC2+vkEOMUiui2sia8LdAPuMvTsX5MWIRety+6CM
UioB0tHzjhnfqh+QA3+Yzfx3diOTUeZLCiBV7G5w7S6I4qN5P3Fza4h3Qzr79Pq1WdnLs+AbQjjF
QiRDJQwYuZ/RMaQRJ7CNGz6oo93VZG4Z98hQ32TgkGS7usawEymQBDdipKyBjMT53onwI1gPnHxH
6SUBGDAsyz1yEOWuLrIJLnwCwFKRoDNP2NyRN3AQfcR8CFxkDzHeDhTkz6NPUZu1GlDeA5RURiTx
4CvEBblhrnd8r4rXnY3fdXPLBdGyoIgQEFYD7gMnKNozWeJ7MYPjzwJRw3wK0h+vX+PhwuRs82Pk
GRxzASQTba2/qq1hqLdEEX8DsEudQURv8JbU4dUBxpculTg0ARW7NopTGnZMh3eT/guy5LM225FI
jhe14UFSxXWB2gdekkA+JoLvXZcfwmOO6w2mvBFGePA01sBjSOaNibgXzqdp2HwJR0qdhI7Q2v1e
+iSrInrk9BatHoc8CPuDf+TpYJmBaGVql/mazaewBl4byC17MkZ+rGE6djiF54KhFsxNz4burkZa
JcqV0vcJoUE4RTc6qbTYRZoRrFbl1dsoy968/kzCg3BGuoFmDQK452N8mOyB70PRb+fLWbV5sIm4
aM0r1C90vYzHewdAoHlhiwVRPFQjqtnSr/wvSYg1DWQgq3RiozqO93Y1T27EbBJpU/V+4DXv52ZN
V1i9JtQqwg+7uU8rcAOxF94TT9zKD1TQWBgDmFVgQLms/llEcA5QFikUYbF8DqDGEJfhjSq8gOJz
WAJ1sGIKYGKYr/91oOfOxGHEXgIXyCB9P18VLcmxz8PuHn6DeF3lfu8CnnwFSDHDjHqisTZ+z2Nu
kiJAGJ+jU7jT5SXAS5altcguE1Kv41Tlwy4TaBvLFrYWZi4s4L0NH+TRJp5FZbN7cAz1YRgqWSAF
foUfrDu8y/vFTd6Nt2ImlEzCXjj9x2w7XAYsSGGyx1Mg5Bvck2dhFBw2AdoiDaIPFtrV9tcOn1o4
/f6ig8PAURJOt3yU5WVTnfEZe0Q+di/43FV0e/VFXvDhfmv8W/7k8+6F4EPKZHd52X1thqdme8sH
f0PwgR2ayU9l8cX3yd2/d19TxkvoW3zGpa/7Spdq94N/PutnORLNrX7E/H4BK++vj3Bzu/tr6Vzw
wi2XULKsqNFNL/gan8PVLZ+7r3ziI8302czPdh+7r/BF/srnvz/qSj+DJTdfhMZ5Vm9v+Qs1Gi/4
TOX46zOOgZdOccbH9E1/YhRnP/gyv4Mf2v2z6Rsv7Sf95O4XbB92L3b/nH+mX7X7zLAR3s83vLGn
M1f/C8r81yPJ4fEOp9MLUzXKBBDu+xbVeTJfun5OJVnT8kx3kjRFC+no8vmc/D35qGihPd+E/mWX
TrBoaL8EEE51Qm7pVKE4+hcg9UGLUS5HWICJ00n/099LiYblwDCXlBaQpFFlu7A4n4536fwYNvg9
rCHQojzoYmBWGhtCpES/LE10JWHJ0HIKRJsv/2IjHzQxuDZ2ccjBw9bh5fM4A6txRoWDxkYnjNuQ
aiATE+zBuDpYPJwyJdyDFJAHOV9XAQBxKuYtOiDqQp3WipEFp/qR5/nSdcUcXoj6EAyzr59fV+07
LdVoiZyN9ruuK2XUYT7OvwkTtXkuYtVQzBB0TcLPmxDh75ReOiNNHzphOrX+RXv9pWfJTFCsXIjP
cRTun1irOom2Wbh4KAvuERhnM+af89XmFJnW9aopr1TXS/6oppVSSHVM10n/MY43lwWpm3RU4nuA
zx87Mw7umUQunMLY8GAmhlz7+T0LVkOLsmk1fdSpqTQSd9ovTQn8OuMUpY1ppuHC+D5T1AlH1KZo
RU67YcQtePYJSud7dXlBfI8AljazehaXdV1wFF0eJZq7/SZNW6VZWzv59FHkcVxU7o1BtYk00N3M
fuTeGkrFxIzHKrxZh8Q8uoRWoAPzEBxI2u/cQwuX/QhFLx+c6XNl1jeui14NCWHabPkTxDYA0cyT
H24CBVE3PWce+omkvy1YnYVjyaXUKmyc9myWUrChWVCbSuRNp6Iafn0JR9H+cUSdFmQ+xjwBqno/
22tPt8mqyJNgHOlHeT9F5M6ZM//YGDpUhtz4Ns+76j6tpukHdIPgKW1m9Dgzxmi7KKn7/mM3QUwz
DCDhLIOCUEpkksDTV5QoazQZCMkZj9cgdnFn3uJtGQAa5g2F69hv/TezpksuoRXigo4D/mlPSXk2
zCYH9/6B4hHBZj6ehAvXv2tTiTFWmyVu0/7yLFhP889FkQ7vAr9fvQsS6tppjFa38LygpeHedFEm
KPOCDJVsBrW8QKCRpunqdMqB1pOm3d78H6WYl2zW6/FjCpPuBFXCT/TuJbqY6efr9/lQ3pUJVHAz
MaxS6rs96MpBxtJs23DL8oIEkVAlreffSHhv07j+gWQhdcbvEkZ3EWw9t2LZJMKt6R+wOOgunk9e
QE5Cu60rR3QeYBHBMW2XjfHP94AlKsTkTFzpgclfizYJ98hx+9HG2QVxH4F/OIMTVhbQotQb6Ybs
hwt0XvogZuX03dBCUP9KxbyIAqG3AXWDuk3SeFpGKGDyfvopxKZu8286H2rM3IBj4/j0eHoVHC5n
moZuiHorwIUSUtTz6FKEDX3DvN1iDEP7LM8/uwOECUZWnWgrq6gKO6rVNdwuEEDBhvCULhZ9S3je
PnbcX9Nr9XqU/jSWO00MEjVFnTgLlLUE+2r7vfRYZWnQfzFTfTFfxLfZ0OBaNaO5UtOLy5RxBCDO
EAOmRXT/+mKyLa2/n1OCWMiNsEuLsAZT2Hr+LlH/jGNVBwuWLW0JFhPb8tYkO4pX19NZXGQ/UuK3
QfSiilZPRk0pVSzpnPWvSqM08HUqf37tJLRpaKI2lbmzir0k7yk5UIkZ4KQQ5NstIc4aifh41JTD
IF4Li38HlCHA+/Ta1Rb+DXdKiFK73IcaumxBpwT6uphHtmhusx/1nDBOlyUIy4dkjS5sTg0A20tl
zDQvHwLInwnFoBQdNQ1SS9Ap82+tw+Zse7Fjg80XNRZMwQFGuPwNB+rQEsvCaYgHUkNJDPL63T9A
XXd3PwUb5NwPkcU/v/vO4LeMwXUXH11DvQdFBf/9R91dt3Jg8ZLNQRYTga1zof5CzurAM4Zofseh
iFAO9wC4SfHQXFfDClclaOXwrdtie+804d1xYttL1+v5rJPEFU8Qhtbz652GcPJp4+xWizq4Qs1t
K86YL+IZhQtMtiN6nahfLa0lg7JCfwe7ZPAGFj7KS+DcazEeVbvuBCzmzgJ0R4GmgywZA9kgAWoQ
T5M4kO3t4aAgQoR9HN67Hv1M8aNwqaDXSTnMYagUAaL7z9yhQQUCJsKX9fGY2JHNYvk0eOSh4N2J
xxIhXz3y9PdRJK6O3IUOPj05sGHbfvqrfgv8rA6Trvfulb/IckJ5/DDOfuZBesZkvvMobW1rTnmf
+iYug/2EIqlr2wfOdTLcOz0IogvEDptKcvXXL9E7QCwkDo99j8MyhJqHn+LeE+fSYNXP3HuLIv1V
XVJOUmnm3u2fMnP3mqqSF7syk89p8MBnasjd590Pp8TL8pJydfdXXvORJf840VO+euLXMoU46C/4
on4VhjC8cv0HMVL5wu7X737xnzKWX6+sj3KT/5dqV+6W/aAk3ZWhykD4wMEAoTBf5IV54PVeGaqa
icpyV3/ygg+q0HCEiZC39p8D5/35gd+lqf3zT1nKC/1se7v7yp8Slb/uqtRdfcpn/ioGEb9v970/
/2D3b3Y/x+th1O+yu2V7y1d3dayKUh579UTd+eejNQ+8puLUx0J383j1ae1bnx8bcYr/YuJRfbK9
9rlgiQMbeYNq+D6s9ch4oDvwgc/j8ucMUM8+Uz7TKts9MF7zkGQGtIMh9L3feMSvr3Cm8sv4Bhf9
99LY/WiJmSqv+G27Z8+LP/gFL35BGL+gizk7W4sg6k6H5urXsze3u0decmDsoIfdZ9PfsgoEQPx5
sOECqekOeeDG757Pn888EB4un3df+fOU+Mnda0G++h4zFu0/BjJpHrSM7G/lBV/+vXR2v4Pf9+dF
hwHcn/8FL2gN7j4DRtBBDOonnnrhWvyBibGVhS8AJQRi8B2n0PdBHXaf+TKv/3zs/gqP5fiq2K/H
aJbDMeCzBy4By2ev7p+i+TosHEai6TRTF9z2DCloQrQu6QiM70AHR1D0u+YXFbvxUfZC6xGAJ4rE
/1An6orowYUeaDjKsX3U1XGX/gzDkuFeGo80I9Nc0c8VSAoh3+1gTEEBb3pMRpb0ziH5qU9mfQNA
yQsYDUOA8KLGZ+hIdH3hhuHQoFIJmidoxN5xWgRdY/xhtrlvquoh7oqrTbD+qeM/jeCukyPNNvG7
2eJTGlK7bqonN4Izxz1LWxiufFtJ/IA5x/9wWTH8J5/9zcF54GuxjtvRWxoua6A0paUlwiqdDg5I
zLrozcs4S89SLa10ASmyIj+E5aHcHBXktdgGxyWzBx0NUTHQlPic6NwyEM/nZ1HSpqtxKpPNvVpt
orFIO6I+ryJ/jldUl28fxaoQ+VFMJWVHaqZb7AYgVgnkcYKSxRmeBUNdF55xHg1KGezurfsh94ds
KqPNfVfIyS2CL6aehtA48H04yhxEVMJuLLX+CGEmHc6U68quQlmn9QhjORYodyfoA+2ShPjIM9VS
2rtG8DioP2RDIeX5HlZSb1Giecumh3MgJhvdaMSjjZtfNev5g8SjIvCWG+/abcczkXjduAZ/qp5S
n8ax0rbEJRECZApWxxi8BxWtbe1mWPLRPkXietDMT1dl3jCRlgUHvwZEgEYloa5FhWnC/HPildfz
OUOLGhIcmd5xn+lysPCC8f24YUZtsJyu8xTfLXUCfOdn4KxPndw9VnkLwdi7iQAclohGMME58PkC
nNSB6pu0vbeAO/xAbYyuBuCkK52jyLXabRoWJWqtEncOMifcMnA2rRGZr9kosMhEjFB1V1MiiX15
nNxyUHxzP1OyNdajFyOm2AftJh8lMNaDa4AnUnQkEztGdMILmtNCyMKInUN9oSJMO1mCjxIzBqRr
dItFCgQClZzeyqvoWLs96zXGTodQrRqq9aVAMyzU44nxQbdF109RRGbhUxGjoXl+n4uCdHRE7nCv
Npm4c2n1qywapfDkJJHtj+WNITJKO2hRcjgE0ZOoR1FRfb3/fgdl8MAIiJA0M1CuvYuCuBw2s22z
u6hfrCBTcS8xyVKl3MHMCRFFy6pRfjplQbcEkb5um0T6bY+ezymATo/Dxy898izERyGg4QsylOyB
b0PKWE0ck+p7mSVIdaylKY6SzjnJetT1le1Pw8jhrgwvjCGGs1QVy63HjwsiGMBVGOADtJCXbOAX
VdVAbMWDwGVs0+D9x2u314apoWK05Rk4q+zw6KjKlLIZwFu3w01e1xfS50nmlDshk46oYqWK2+CR
hDQrdcFCGojfZhQgAMggr7cFBwqCXDOgmx0htRU8Zty6dBvDFe6XEJPUphUDU/wJpWudO092PVFg
OWuWAL5p+6EALUJM7S/m/ygEXS5CFoVAxK5uaFogm5ArE6dXXs/f2+UdAB3AHUgMlE5qba2jAaZa
E6+vN+vrlscsKEDwqiK1dKEOA94lPVH0FvNfzo6Fzxu0UAPlmbqn/aZ/4wWN7dSJyC2W1Xa9hDje
3unAZ9vd1jUmPJA1dLI5DS6KaXS7NSS8Bs4AApzShdkLf9c6WgFnTB27T7Sn48DES0eapcyjbITd
EO0faQ4iLGYGLZt7/ri3zejKfHFz0oAKzQT7X6o/yTFV2KtFYsb0UpiNBDiKanrTaqiLhCFe+ZHN
qCN1LxKzAzGP8iU6oBDZ24yrTTNHnlnvIhxqReHNKCfvUuITadKbbhq/KwJrKYoNRMR+VK9YjBtF
3uMOhy/fM1Ac+thYHQbufqskjgH8mqS+18NFsnobbtEdyUsNKapSzRI3BS3SksGKeO/jSQIyItKf
lrhWoHJOMWOHHledDa5Kr981/4XzC+AY5krq0wI7JD2WRLceVvO9lpn2tyBNrZ7fTXdtbHFvMPFB
NcXrOV2IEF8Ys4SaCFOT0QX4juLjqs2itpOstY5nBIfATSCNEcwlJD145OwH28FZbXf3ssqb8aSY
Le7EhhAqpjwlz/NvyKadsLtSqmIlJWQDpiDwEikClJZOg30HQOTx9PiFUJti+eiBCSc0Iygonq+9
um5nkb9aNfddRLq5YpDbYnae57goMJ7voYl46CBgu5jItXK6Lr347QYSr7w3xESXTrlZ064RMi86
UOqG9zKFC2qOCUDWBKaDnIH+BaJzuHNSj8yAlhmMgRRk7PnVE5nwzcAqQAk9sy8liKGBnJPYYxAs
WpB2t3R/Zs4F2kDMGWab6CyIuoI5CKb3+sK0mfvz7SwTPSRzWC6DQu/jdEnZjNm0DHcXJY2Eto4q
jqbanjWjxBQIHU01/6YvMvvhvolo+f26zalHwyPpOmqT7popmzfi73Z4dehoyVvobbCH1BFp6HOo
m6R/bBFWBGBK1X4za8C5H/U4ZO47hdSiNf59gNGWEUXo14mQoEmX6aF8aYfFeJLgacvszPemhA+7
QVyDGpET41r2KRKEiUkldqnqDjgw1rJHnkTi3zQ1xwgSTGYeVkyUPOa5+sJ+hx6AKjrjkQPb7hfk
BXVQtpovKhsluw2qwwaSM8a7arcwvuVUG0lE8jBgbEOWnem4FGFAWkylVNaTllmFJ+qUDilVMITP
WXHk8b+02/2UCWQeBSc7/iD/Z4KG13rr0gKhzPv+JpjWXUL9YhYDjU6MyFiT+B+ZEKqTE940E5UT
cp2T30xja7H1r6rOA8wbUTwlJ1RxCf2hWuwhoO18ndA33szJk7kQ0AN1SIaxgq/FjGScChoUddo4
IW6Ptm/FjHDL98uyT2q5KRxpNShxWCWfsy64CGSjF8DbOm6deXAzdb2BDzon0UKMFcjzDT4tcWhd
xVFuKz0mmFMdxzeSm3aLBLiOrM+QVEOZs151Iap9iWhTBkHIVFgZVoIbr1W0MVv69Y1+4JrLxUnX
TYaKHZVHd/D5xTlutmCGmTMjOSY9pYFQevi8yWY59WHBtRH/cRchTIU0v7Q385igLpVEQZhk36ie
dyJ0IQtYjTPYinDYtE+PH+i2TPo7KuliMTPHJRSip6CH5xdLL7sak3rFxSY4uDAkM63f5ovkxqrl
EW9Jk1XOuX4X1bUCk/RYv7ka6plJFi1OhDI80VrLLb+n4z0lZJtSqMMGxdEQyf0MzvxOnMepfa+o
q4RKCYsejliZEhzpfdJZvVWOn3XVVeZuy2NAwf75sHvTDDdyYVZEBwSZ2p/yvurXszs1BAUSiJpZ
bhFLQpOHCU1vmxrHApw5wQKDgNIP7ye5bVivOOeTE5EwvL5uXlrUCSPaWNBkey7+Y88fxdAu8Sop
+9mdKu/mVyFrfa+2VCiYABgo/hIeKUKs4ubdvMAPEGbcikKbdIwe731brm4KJmu/fmnWo25/lfx1
adYM9K8uThEsfSx0m9mdujhpS4+Y1WA9C7zorYv2pvRZzULN6AKX6+g+K6bT2utAWkhPPRiZHfon
FTQ1DqVipVBIFI55lInWPO4uGL71+iUf1Nd6xuCOHjzNGJAg3gsRw0a2FSbI7CVLgKnOShmQ6beY
X1GTaYHK00MK4oYwprMALsJbSxyj0PsfiEYZCy5FPEybCcI/sx+fP2GsGcEjlvXsziqbowXTD1hz
BAXETG8QcpyqwOyor6SIz1Oc+Nkw8iPQYWtl/3xP1QZT4Y4AogcZn702omqItw1k+gNxTEPzviyS
DNLNTvSpR6zVp2LWkARIrbnOnIt4nr1t1rC7qcx+l6H4vyOrFAkPzwO62TpTtVVs0s/jly27U0J6
g2ArQ+4jz3of+NtdO3eU+Sjw3fYx5nY7r1KPuHtn6daC1ayL4m5pGnzTBQLYewvBQM0vSfHSEQ+a
zba0ImfxhWqs5HBcPbJ3DhciWT5rMNacT2Eqe6l0YvrtolguZySh0Fi2sCQQKAhI87bTvdNOMLpg
G9Ctkcm/auAs7J+cKHknGAr3rPfHoZTDqK9rgjNPUxXNH4r25wuRmUamWtTlbj+7CYWSuPOcoeno
BVfpsDzRbAbJ3KUQFoFdciOFeMHQrASgaE73rmUNlNMvg1aVoNrj6oEr2RdNWMowe6Kh2DUVvCWl
hLauIp5JEeoM0K5FRaRDKHpbwk6Q2tz6C9DbOrJS9rsRrJSYHJx8MUT/hS/n8zc+befzerWYZXdl
BHke8xVVBnpf6kZYaduc3aeGvsS0apUAvP2u+y3PmcrluNjiAPbXdXkRGkx60IAR+9DWtIoM6t9c
OQP3OgWyQl2jbp8ATE0OUP9egI5yGQlOLb19S/ZqU+vs1nLC02PdGysRfBb4dV1YbJMhkBfG+z4f
bd37VWPYWbquskOTDE9F4I3OqJJOgEHAoJEY+RbNEoNfslkBRnJWm6thsb2y2nLudBptr3IPJQPx
JF3SO2B414PUh0IIFOhkpGQxzkEqQLAiGDi5Jx89BQ+OPmw2rJGQS6ZQJT+2y/Jq6rc3+r7UeQKe
+6W5TZfrd7a9wL+X8EYOdEEzXNfrnkpFPq+IfTIZOx7luexzqewjRCMFj4AREDCqni+tOo5mLQU9
AXTLLYERbIVIqAulgTdBSR8ezF+YLtcsgZ7yaZduoLqF1rKv5U+ZYYmFy1kqjFdiLtsJwsRIW2Wi
2juyJQ6SIT1iOBoYFpAAMm/w+XUHw7hawPHjoISkqWklyvKsawR4ophRqu51zZb5iimOdPHiccmy
Td0mMbdev6aDZom9l5TJDD/EUJQI9fyaGIs3LebRinvJwdcn+X8KcjBR0hCC3ec5JuHYec5P+C4j
32VN6LM8fiWTcneAFXUuUXUyYftePiwWhZ2x8vpVvrhpob7S2AxIIw8iexshe8Pdm6tcgocQJOW5
0fXA+Kh5BC3lxv1pOeA9zYUOXgv+bblBQ9rDdQNYYrDrt4Js6fXrOlAf6e5FVmQCqOm7+0hDu/Jn
UTq5KXJ3hg3VMsYjv83LxW0Z5OfaBvI7VcQNExxuONdJ6647n3qUaEKzTPbb0BQw4GAExXnDVTa5
8ykzywswqzMT7FSw2nNq7WkttD0mAOR09F7wg/6lSVphMIGMxQ4CmeFYzx1JBlAA+fk4A3w5EdmO
63wPE2m9f+RX6NZsk37vxHUY+jhsog6XLCxdhVepmnUW41lWM+WDalYC83Hd/Yid+bV64cIl0654
s6lnjJOj/bfYnFbR4nrlLI4k+QeWyHo2gH0BtEv6qDDinq9sNPMu1u1Veue4N300v5Kst/XZ5BPF
K+eRJMmW3k3Jh6jr2paJFCOSwAvF6BfTbUsX3bYIaQi4m/Beh67KKCH30xbfDB2or68pFH9c2N5J
QCoNLdfl/AxAV59feGK6ofDTJrmTZXVe559NiM1xMWI4jE2mzBbUiZHCQJcv5qRxUBkAtqpOkH5Q
CaUWmjoqioeNu7xuoiXt4ZzanZRijVInz69t7YWuze1lvkXsyYJrTTtQyS5Wheyk3K0yj4zMw3oD
gGmZoD/Ne7IPWXiF/akgnrCDz/kLyBf0B1/jXPMUdoacPX77hDVL4wQLTEeWLpaGmnkk1E2Vb1jk
35QNiJjWrTH4wQ2qKQDfwJc0Z8mVgfPvdKHJhjM1boSuSeWfNv0XmfYTIi6kgC8YStE5WyvvEq9R
NZH0nFKrKDnW2VTgrqGzySbh2GqFOf8z4HVmKpGSMZIStC3BpBgq7qOaMOJDyuCv85rTtQexm8a1
Ol3S/amAUdPG/kx5DQb9oFWiroW1B+HY6Rpog+jEU58sB3Cv6UCWMRwX2050RfFDWx/LW+jBqpOt
K9ZqsWCAkey9dpiL7ZCxtyWiFYpQsxhO5YeVM8dSD1AFoIKEboCCRNJTqCLKPLJEX8jtyFRwSETi
T8Jy4Da+mjsJSo2Eqp4FCeqv0WpWLiTTIDpZKSeCRqqpX9L1JKjcfMuGZXyKPK0UlwpUzK9f1wFC
yZZHpcokpZiAFEX71UmxTbZDsR0JR9x9S+mgCGjWuDcOdB3ZKEA8nGVS+Jb1U7iiRxlCWN95TgKe
TLQlODhMv3wqsHSR1cWw9KvzqWarv36tBxOsuFZQau4e2xzN3T79ZBqnsGL+RWK533LIlA+NEhgZ
L8lMRvew3MgckGOFYUZffkPqckVRH9RmaehQ5H0lQw/RKpTRyOEO9tSlCgsRQ1QlyFxMY60sCVwr
+6gHxktnNIsXNA6vygSMcy/eJuved5t8iNmVLAaOuqoc6KLjAkQfyl3S3DBkopTb5WzzpgmBAWLc
eRVydNFOO1wOjJHHgvYYIeSlU0qjwhJBUAkw5l5ArVviRtrU8Z0UZGnI9A0copR7aUmIUe+SxCjk
lxV3Nhp/pnNu/VY8X3wBgTBllVznFNRHl+yLdw0nds4p8Yr9fdZuvaFqNZt1dCdyhR53ExHbl+47
U8aYD9BUo38svk+ogV/k30L41FFYmeZdVcwQGZYPx1lI0QtbnGatR/MxZcTaQXMv8FfVkCy7yNbS
+YbSrf9/zs61uU0sW8N/aKhCgAR8tew4cToXTztpd39RpZIKAsRFIIHg15/nXbJy2shl9fTUVNqJ
c0Gw2Xut97Y4Uw68QmsGaKjrl+lCLP5Y08OuKf4lK37C09R8mwmbg8oc+E8f5BTmo2JFWXI5e5R5
G54OL9If7yUvGKr4cR/37zDhXJNv/qeNOcLKJ7N13xHsw7J2femqWT6WDrQZ+G9K3grrfZNAnhHB
mavMByPJgMxQ/DOo44BBQBYtDYQoVsNNmvS3l5N+zmKL9W4TI4H0CG6M92Gy4LqqZxpHzc1LAqJC
uHnCedX7HhU9nOrIJDRVULVFlFGuZqu3ErzL/aB0An2vDbjhAOyICshAZ//UQU2MuBH4WKm7Ht6Z
/t3HpyzqR6KQEQGOpamy58suZiOrfBAhwI3LgSTnYKU+p9LwVAR6ZGs8r1T8dDVAXSbHRWLP/MCL
NEeaQfPgHvBECEzlgRKqjxFSTz9wqbBoQ81KX4w/VaA7OCismlJCD4HOMoYzd4FIJrQjK2xHr2+9
L/U8qK3EEMZAFBAbk8uuaM+i7Tq4NwXngiZZ0UIu2C+FEsMk5CLq2PHlr1GKF5OkPyu3VmtJ57rK
a1GYfkluX02LZP0jj+z16zxz/mkZqd1xCf/VONQJiIkoKg33nuPfk8r/oarwDNHj9nuS+6W2q8mB
wh9hcgC9Rj3gKrWdOXbphiKOWmlUoEe+apKpnLLRjIxvhTSILtBmIiDJ3i0JS5A0jjD0sgapZhBI
ILrSJ+74yhBv9JCaCqQqJ4QkvVxYnE1w4RPHnIagovMFoq2ptrZzmrpu+y68bx12ZVLypPmVf0iS
LQEfxnnwaY8xKNLaUqwji6tImVAR31NYiCfJq/CH7eIICuR4sUgSDbWlk5LPVdp3pzrS40ppsFmi
3NXj2cnLhWwpoyMTNyuZnR67hpiVCTK7gGL49UdtkMWk5keDClcNX8lZNa35s20eNZxQC5KuxnYZ
OTihrKCHvTQVBQ9e9VWAIE17ScVYVMUR9Q37CFN41NtomJcwIo1HbcntY5grVS26Ki1sRfELlnVd
1jannEkFnmbZRMPusQpgXkgVkbyQsK2HatTwBkzLKp8jjw/cDhrhF7+Vn87OSYBdaZ2CBUB0ilDV
0UgqxqkzjjRZA6Yr14/vCZMsF3/F65xjrPgsR4zsOmbOJqtOO1hGxIb65F3hfPLH+qaaMR+Eelga
aWdOkaYa2yGX+zrrCFftVjA2r9//lxp5pKIRp7CoY5I9n28JTT6vUlLXKREQtFqsIum6IhLlhJGf
y12w+DsNjKNkkPGcskC3I6ANsP6EqrdFbKOmR7u1ss3dPHzXl8lfEgtoUSox84SJq7yQ8FrDhXSf
lcarFv8oYEcLRtHk0xPpRVP6rmnFoIQdl+ler394y5eZLj7I6FAgNYT5NL1sjDd7cq4cahCmkqC4
ex/1PdIIPlxB7FpyoAtpDywonfjaXo4tIUmRbKLMA1B0EmgG+f8/sFK+3cR4RzPkgauO8Z7xBxv1
QeS+5j0qwMbYF4oaDUtT1OSuqvOr+I3K3qDEonzi3SS5tqYUHDsPV+9mXfa7xGoBEyqUZ6ZXVWOo
5W9wt6wqFqOegE2cUJZdROyqukQl0ogb1bo2xRFBjCfaRPGfKlzExuuAVAEjIF71q6RLmsOoVpQp
XksNmCiZBW2JlugfM7hXgcGaZEU1AMBNl8YuLV2ideeba7kBxy3pVwgJRdAr9Vy2fw0R0R+jCFWa
9Z2ynCXwu6x+NQBv+nDFNoPDM5zTn4aG+aPfrtByBPduk990Q/ipdh2ONABlSYKinTLoCC04ZUyJ
v6G1Q6tTgagxv87Ul+ointrLaA8DTe9c7VCUIfmG2WNlQzGr/ThS6Ycvui3aPuWrFDpY4osL2Tj0
lr++eG0a+NnnQ9+FeoozA1Lq+ZvrNEmycdcen0/pT6hS3ARgRJo5yBYFvgtpsOgXTIRuLa0ck1eU
e2AKW/oRm/MtlFjS0D57EHOqOlK5pzCLP7RWFAupQqtEcOeQk6F1oc22TFCO/YNgiRcwIMwldAQU
VVDn0/kJY1hlo1/MAwMWpa3rA8zOfR7+plGlFqxPWaikhBbEU+Ql4Eq7NHEI57iOrctikJcgtViC
ZchVWArQxef32ietoUyJIjTmEmjPxnT3CyBZ9JySK8g2EZH21tNiCu1Rdqr0dBpop0B8Mb8iHYha
QOGK6JRdU++EXEeSUrIdSJHw+hJ5gXCdIVJke3OJVmOIwgTjZjG2s2y29g0WUHz76bi0VD/NlUfR
ZZuagNhIwKnYdZsJCmAIKfPVfDzZMey4Q0JkQyNBzDN2QeGY6rVNYsf80Nev/ixuFbmVRKnkB/u0
YotpjHA3D1qnTzqPKrD6zIzQb1WdcSRyJpmJsqwSDhwKZfEX7GIS6KtkEP6nSHhzSxGkLz2RCloB
cTrp7X1Gzaa0EtWNCkbr1+y/+SzCSM+44y0Bvdn4U+OFREhYQv9TlrlNjBNIGByHXLb1CFnRkraG
jI2+ZLXYfyV58Freab2X2lIlXtKrpHzbEZsU1tSvI3uIP08+loxiff22vUAGP79t04e+whlRR+Qz
aEvXHuuiAkti1udAnQ8plvbFm/3QfNSJnNfu+2DWUvKA9P3S2AEGv35R1lk836wAp2aoEhCmuURj
TjqPrlhXYZ4P3r0ksxIs6aLkHzNVBwfDyTNfFYx6onu7k90nR76RLDikFE7YEzyoDGK1g2avYLCL
dCkGOLYQMiAtEgfIK2QjlxHaCJJTjrcN4tBRXEE5c1y6PfTmlrFJ4AmqiIXOa0aC9HnCNFUVm6iz
Yz3h5h/V0inJUZzxZaDmxRd1Tj+GnsTe1sntKZP1jqI19+4lSbLYmgbxyx6+E7++zUJSdRmwDyuh
DGCPc5rml+T6q3yDNIZlLVTByk5mcKtpsYlI1lDStJUb0irJRZNy8h8McZ8KovWmzgmO4RAC1cOB
93x7RFe8C6I68oyXtKE3PF17DwkeZF993+4YgKF2nU+hXDlrMEHDtD0KZ9bcCSUWGZeKYs1ZySl4
GRA7B3e4UCw9jPGMCNKfni7NNsqrLG24zzozMQtw5H3oFywYtQzQeGoVxIOb9Q3CGAnKo5Ql0gyU
vDtSFTcXG94X8FuE0NBoEn7FnOcTXRaSqgOhbcHMCNJ6lX3eVotb12FBzzcPoTe+3R2q31Nw06Xn
OL8zl/19n7MOkG8a7gMfodZCjEBeb9+nYfpfBY36I7ker7/IhnBPXmRgHZBvj1MFt/1kpWbeGM9W
h3p2VJDJU+QIRiDVt4XQ6DkhNDLRBp8I03CiH8d+3PkqllJKfRND4b7nEXwxrJES9jhwk1usQbta
tCSSfBgLdPHo/c0j9frHeAF9hEOX+5EDBoPU1JvZbTPiA8N+Zsgo5f2NBe3ggeR34xABUWBou3TP
RstIe6hxUjGBwmxNOgPNnEENdeG6VEhMby9aUyL8NIrpLGnBASjdlIuNe69xUa1XfHJLD/+vADGy
j+Qr3OH/3u8ftUDzLU4WAmkk1tfbo75ehYWAvoxe9/VrO0ty4S1XNCs9OgU19scJuIdgfxhD90DB
iTijGbfvNu/UsAqLiYL0rZT6qh7UGKrzELYsGI+xd+nVLtoG3FO4MjVGUF1SJ+B1XUH1YuuCiVSn
oE5AyhcVnWpQVBodA8xI9KayTaLkje//vq/Hr8jVLtQbL60Jn82B95B7v+C/z3cxJqsTST5klJ4J
rW41u3XT2IaySCDTM51ZO5j4B6mOACdv5CRStqOK/2YT/xhn7m0XB3+9ft8N+5msCX9O+g7KCWKA
oJufX1dWpGFQzFY+m1ZqBK5UH6LY5fEmNeTmBDqr/5IHVYe8NjIbkuYDroYtRG/6p3tg5xVW1Hx3
HQg/ar6eSC0RAsBTH4inph4gc4c97iTIUI+rIkvEq7p6fV9hKuKMJazRYQy3hLAqVb0INwpHqoIn
Y9xaeQDCEJ4xOiT9c6yKnVLvL9+mxYnyh4TE6dzShADNN5OrSBuZcMbF0D4Gm8V7VVeiZ6W/0H+l
+9McNI04fv1mvwDEzbhtIUokRkORdjKpnspo247zVetbpS8LrTypubf60cbsc3mW4bjTJL4CdT1t
8rra3JRRcSubxGnbEA6lWT4qriVqkJbWXQO/ObwU9AJwDv+VpkpKRYlr9QYoSHUbFtdDEYTMPNfg
TtyiJ+lDWVSM0lJoOdJWmvaS4P6ry7D2S28AmzrWTFZ/EGNseb7SnHXQz8uID68HpcS1tmEkBOYB
l61YH0fWK53d5v7g9LFUP9QmCt8IMQ2r7f1XolZ0YbosXgAE71PhaFMfXGffz717i8Xfs2Tj2U8B
TWLY8gNti4iihOkLUPVwiDSGzv6+KsWqgyARkGUD3f05ZyJX//qSeal4w12lzpCdgwJuctf8bUkX
Hu2ofmCyWj9/A0SGlRmBu4BLKlNp8DUmrF9E5Dd0+JcIZsq2V6uGaWobZqNrPCeoGjiRTQbDP+Af
aK/toiUlE+CsA0fjul6/+Jce+QKViPhjuFjOnMkj39R+sM2imenUqwXvWOozXFO7hvpDoAPRVLKH
SUMmuaIBeHn/xYzs+CfNn0lteeHCzoGA2YJtT4nvgUtWgWrOv+nBu/UmpVprn07oFF3WFsUTZVqy
yB+MJlaeE12q9Boy2vSkTSi3OqTeHKUclvvr9Yt6gffhooiDDTFNxiBLkyMCM9OujsJkBr/FY424
W+gRpa7WC6IiSOChJCDrsrud5duPOjZsO2Z9tgcEFaKt91gTesZEr7fjXTaP7sakcq+zkkAvO7kB
PV+/7BcfMrIA7iPVOc95Up93u0W9OBC0aEWbEpLMcI8TULScVGQRkV/SCSYzTMFP+LaSKMR6mG4E
fELTXV+/rhffHKxVZIlQT7rsas+fMZNo01nm9C7ZV9Cl8eHLNncZvp6BvSV/WDwcBKZpGIXeswG2
bvjGdRKoHGBP9XPoqZU6EjQb8m7QinH65AyZooG8kZCh2Y67625dfr/82p/5VCmHVK170rIDwM0m
NzVcD8M62O7Ge00uNeS8HJjmvkLFo/EXcobFb+to9jluundV0zN/eo+vFk0Ix2NImSmVjAlyQNr9
oPj++s196aGjsXcp1aDXJVyf3NyYsKV+kbnHEldENmHYasq0LfXEnuicVw44rKCNfNWJUzHcSP4l
VV7iTi8LL8/mzHHf9PIE9DnUkXiCnl+Xk7YbLx/XLEbIPUWhSkInyotTH5qKuOoRtwx4N5adN63r
fhNAbtoahs9DTaIShahLCuQrM6LmAL6jcY6nNbl2yfUL1nDgesPsk4hrSJyrsWcauNDnAkW52gtN
NWcgccyooehHVnk8h3mP+klk8SWK5QUVBih0hAAWAbukBdPzYRH3dVezUCRr0wetHLz+3uI6DVbX
LgudVl4hbzK1BJjeTg5+VT3CjcSASCn17/rhiCQ6mmHMooQNTS6N+KkujcKUS6PaEtoq+F+4sXTh
VtDnXBtn6iluSGyNtIDG0lDcCxru/vfoHNZIJP836XgLAKPpHJyRbLwxdfzDfZrvrtOWuCcXMRh2
06PWKn9YJP1nL3TIMgVEAIe3iBo/+K/JgFgSYBTYTS9KFF9ozzDWamggV3YuqGnaXQSRSuJCWzl/
Ja6Gyp+S+iSiZ9CM0A35YC3AHBF94sMnCv0VTKUQvNFZPXSr/lOIR/T1N/7cFchVoagCKl3QL6BP
eP5mhe2sDxYlZK3R+8QjiF1BZ/CmWgOqnTR0Gn+mzlaPVOyQmGEGz+O1XL/7FW8KJiZZxaYe11f1
ymP4w6UD3rxmz9saTTjiKaNUlS1h0tZ0hZ9uUVGO9+KCJABSn+HniDY1+0i45doFT2fwKj1InjHO
ZbF17xfpqiV07EA8JlV1CwNMtWfNZEYSIfJIhWAnzLnzDundotojCQZ6YHbyOGryN4rgy9aKc28r
nls1aC4vt7JDJh8Fwme23vqH4cjeQ79w6L1j1CVuZnBotnnVK8Iv9SpZcCnnmdQ74ovJ7XyU9yDx
tksI1vdt5T5si917P+diVWdk+0X9v4PEHpcL9QkIhvBgarqgl2+iebMidZKbLYSzT7haUlikqrC5
TVJ8Una6IT5vpj9U40hSgKklaOmxMl2WXp3NMyGjhpGcIWQ06hTBoc/XL08oCFZ7+j8peORO1ArQ
WAd5KIXWSRIaHYjIBLIXPtxHVFcsZ5lEEyYanAZFVTU2IGlitTCE94rN6hY0TdkB8Shic5kCO/qy
19/AF85cPkFEaMWcLHm0gJOFUHZEua82yrV9imyX1vrEiLdY2JWTaXZ6XS2FaxJotisgNICz+AHJ
LC6zavNzgNYD2CC6jWkhyESnxXRZ117c+B47wwIrPrP/kgAJyLh/lBBYzL/AbhMCH+AspNbvEN0E
NAHsIJK25xGuxr1yGvg78uJBgK7OrL6ixU881gqpPYZLKV9bGHWLNprdRRnbUhMaAVaiQHTYsMOS
kOW9xdUIw2rrFjUY8Qj5HuUN53XXgwc1nNVSc3bwsUI6lMnqZE1ylXXFm8tn4QvFqEdZT1GPIQS7
8vSVGN1h8Po12RdJXH6PQoJO6dmW2oD2UUZGz/DB3mIG2woo6Xe8nZpHZFJxWP1fiIlPKwJhVrIX
Lks/3HK9M6Tj9PikgQjZsvm2F89MM6RP9lOQTKI00CbzEk3PcoC/dQQJAOZw2j/F++Dx0niCkRgy
0S5aj/0++UMhkCcqxmLpUHwI2hQ3qTkb2oc1f05BV6JpdD+0PqTlkz5P+htXc1EoxdS7mo8NntsP
18vdLFauyZ00jpIl9SB7ki1pI7Qg3h4xluq3ag7ADqMjIkrCSFdO3gJQSgIt9h3LKUHsIHeIuhOm
eC0Lb0+gKesJjirAzx6tWTuasW4Wp22wWIrbabeI5xQ3IaRIQUR+DKqIaN3zlslhfBMixFeivjYx
HZaMav0poKobEagDatOZ/xGNWxtdedz0ACL5uKGD5h2hy2U97EvHoc5Cyh1vDvo7DZnofNjN3Uje
VcDUS916vXpqL/tyuJJn1Gmym42XvVX1KDRBmyAKp6UfZJ/m6QpJKFQs73K9pFv/ooeCd/JR3H7L
vIqk6K/DGkwOlNZSggNq3Y6XdywvmYNMMzRdibxI8r5zLp7t42E8zjZxUe/vmyS4qss/VeSrOT7B
aRnTKh2XKpxFwVwE7Md8Wox/7rj6IZJSYGPg4SvCnTo6VCcw11L9mb4EC5FkR33D7DSl+6sFdEdW
IlUyNUFw1XpEqunokkYjapB1BXv3zSkyztlJ/85CLJEqkcIjSFFf06rgRDrKHe0YEZYpuwLMFBsg
1dBxBahDV+lmHKbcfwgODO9MSDQ3tsJd3ZWL8d1/nM0elHnLbZAsSqNKBXH/7wcOVh9S1WXmfyGT
Mxo3rruLdtbZS/ihfDAx2zYUHZi1OoAF846J/dZLehIWucP8nZCSEjBXwscL13VeKHsRtTuiRkgM
hlkL3fkbejN2Oz9bFYf9fdds3+3y5mskQvOQQeM+OU4hEt53s01xNa8aQgi5MtJfFJ8RRYdvx7Gw
8EEc7v5FNvqFjgzNLsFISEsJM+VcfH51zSrt105c7AzpV8KqtjhrO8VjYO6LdrSa8nEI31YRUUE2
BxrHiEtF7ggHFpGYtz2k8EUO6JykZMI2N075nOhBpyCT0wTOOu/6HWZX3vRo/SFxXETfoLBeDRns
8fOjW9LWK/yPBuyqgJCQ1VzmKPb/XXGjRAGkqhgRWWuTZ5oNBe4ap20NHZaRzMLCADwU2q8m1jSo
7Khaa2rKAob/njSnan1EntMp/7iw1sxRPdlvuCiXEXgMvYLanWCY3dA6iyFdtMaeCzqSPUxGSTG7
CUNWgm7xIfcSAoZgMQi/snARYGSzi21Q76TJH8l2uBKzazyTtl/QHPkVlZSvqrHBt0Z4LSMkRa1J
RpbBhehskXBHvHDHLs1R5FypuNJfrbQYaXj1zyn6QwyppozrMDRRCbNeTBRI4o4ZBGhnLMuMAzrY
SlQEXQIyF5GiJxRWqBfEAi7+Ah5Npjy8JAW6Ld7zozSRekSHYp/2H9wgBb5loyskQkcLrV3v4JbM
XfIfLDeeDLxF65GGnv+ex8wQBjdriIRKZnisCNpUDJj0ETJuZdLIoIOzmFUIHMflVUAFKIOB4Akg
GhOICytUP+km6Fb5Pea6if4FtOWhZ0JvsJiFqrMn72/YMfnF3TbHlahcAdH4wKtmM5BQU+YmHQEa
/2vNIU4glGtfpPVQ+IYmIl/WW1nLerYQZblEahWHsKXP95VsPGSpc9i0MAGzn30P5AZHkftw45T+
ruL0ug9uwvNoYQvlZmrFnMX7xwqCp4cO0hQgTctV1SkDoGnaoTWUuCWkQXolnX6y61ctkftQcMO8
uUrDkShtPDI0vjqxBCEJqlHVXa7YqpqFsLOt6nLAPpyCyEN+otvyl94uft9u088L18uu2sN/k8Vu
KSmMxkHKeq1OaaRVDZjSoU6ghBjPOpUd/+6xclog+1P8pimb/n5oRF2X16uouVfqn6RqSoQw6T9y
qisxKWIw3Y5EMqobOLAHqRZHhzHOo8e+zA02ZkwSsdf3GAtqfP5kQaHgBAMPjoRaYNKaOmmwc4rN
jEsTB5vzbu+q7zIBaXsoCU3QKtSWoSHqIgHaDUQpt65VtqtcLTlaJkHV3PwvunQNLRaYqRRjdwSy
hjJXRIE2TUkjbLQiIn7LsUuQG/u8v8x2vDHlAfilKpHXP+VxDMHZx6R3RX3AWFGCxJ4v4CbaenHb
t41hs8Zxgh4lB4wX+FusLIvpC7A3EybwRlevdBYzlynQS3pTtjiRRgleHgmvpP6mO//Ss2OhaFD7
oQeK7J8xiarRoNoTyB0V1x0bhXBIxa6aLsdGXkNMwK0I5nVr52rdlo9ZuABbR7ODYUx9q1jjJhhC
ZjwdzOvd7J6oFAkHFYEnFyTB32SfecmV+bma7JMEv6fUOkk1602DmT/+w3SlSpSSskItC9yHElil
X5HzUMaAtjl8I1AHKjz5S7VDPrrfEodq2l0TGUt5q3ADTHZHjXMPc0frG7KVyzyrsAWFl9qLDuSC
vovA0mOupRFtsgkiVJPzWfdc3jCNixb56qKpttZ6ZCJxwoisG+PNYRz0crezwzcfO65UyW3N9ocC
OTuMd3G6vs4bGAmwMJmVrW9FiWjxrcTBCFU9BttyJvIkpIQUxZs0NGmSTfKRJSjQ3xdgxzO9mdjs
4aiOVLOWx4o9JilcKhllRcktU4aI9kUmK3dFBm4ZjdV3Ct2RTprn9q1b700jn+x4K0DqNI3ehosK
JPMZ0lk9TY+RSkgmWskFNG00GgHIwavGqPnYZe2dRXB2i3d115PuX6dkD/AvkwcikWE+6zCAsEKx
QIqixjT3KQh4SbEYN1VxJbOoWaU7ZjUrjlXxzXl67bjze2/jf9rMkYvTSPPv6bQTgaMTs18xqJKC
QDbnvgITwNv9RQ2ETDiix+UkshYS/kG+LmfV3Uv/ELV4SzRuR0ESY0dL7GwpLsS6a4UqiQ/Bxe12
s781jw4Lpt2tfti2rCQhLGXS/AjePFk1Xt8NXtDfwtBAWcABkShJZPPzzYCgpnmzDjbb+4RbZf0O
NY16iyQtqDmEqh01JupE9cIL3ZTBSttYxWwpQXPaA4V0aglpHir5o6RzYXOJl52TXzVr97p14iuZ
UZOEf4a2VMmEgUztT6h5hhzrFxfC4adMH+Xqye8njevR2svGCHaxzobb9Rh80hpTIIAZyDP2r664
Em+hxmJccbPlar2cxPQCBM89IxbCRW0N8XYWuJoHg1OOPffsyeCQrPhQc9wk7t7DgqbOtZCTgn2E
Yk13zXJosENS73xVR6qJOblLNqw0IuMecYNMBfJZXE4MNZJysuGDC1I74zubYyWYsOycXnFdNV1t
Zmy9pP2++q5BXAS2vu9TXhE2LLDhB3Vn0pmpgrKEOoDMEVXA62vuXGgPGA0CEvBhGZsARP18zfn7
za7var8x920EUCmFmbADhQNpww/C4bZPl5LEsenyugx3St+0HQ03kVxWgjzUSEr7IQhSPxcbKOWQ
glcve03OG0olMQZz3hLJYLG+Pr/sbn2InLSrG1ojxClKrqCAUwlv3lad4vHstq53H+Nwh/b/u6RA
/VxqqeDGwQwmMZNWpJT0F+6o7tizJ8ylmdUezSZg/1TTQ5JyXcyzamvpiz0a+WTElnugSSITNqo5
tsHCoLrI1Ux6dkEko27N4F23fyic2cfWpfpvMTtDnzgVMyilXfEL9/r1yzwvsBSoQFAiwnme/xmb
Xq7yXVFXw9Za8rxWoEyazvCxMPaEexp5hHh4w1sVD+KEhbqKDzSRCtRbtR443eu/tAUZnEhbZNRb
0uNdiDS7AkUyvan8US6Ji9qeq9Xqz4ajU+HLygnQ3n5KybDcmIsl7rkDl4+pGlIkAXqHKS7iR5ts
7q6323t+02/9nkRelQ+ST4p0OZovqHnBRsRpSN5iZ22vwAAqd+lbdIVSeZY4Lny8DZetRefSBl0l
2cYwGCJgp9mn/noR1U3VcpVgkfLcSnEoe/NJrW8a7hxFZMDrxc4u9EwaeqOrqXy1Siz/nQ/RrKIL
vpZzmkXXR3q0PC1IMKbSi8zfhWvGdB53WenNT5Z7SRRVKplSHqWXloLBNwQHRuTFCSVpOGoySin5
Rl5fxN5LF4YmGv4VIWmMqnjSmDpFk3iH4lADCfJoMVd8E3sRJYSaBQz7zsiDabdFeZ1vmMaliOVw
vWUwFtmQSzdb1csWdToiaoom9fdBSueG3Ki+4l4A6yJvqNaos2YJFWa56zbXCLZKMmpmTHMocM6C
9NNb1ggVR/QQb7JZx7+S4WKMxiJFP6B3o3uUatLd8DAdRvgwBvRKBWm45d9yMkYr5LPxW7ItIC+A
GZR2OHYgH3kHvtlGDioLC6SJHH+Z1DBqUlmFbCNdimczBHZPiFtiMAB2wIBMV+VWGY03oN7iprFz
0+6iOAkGxlEy2hN35ZzPRAcMdFvQDycgi2/7WZK/yevYXWbMqlkGKXIpFuEXhixeszjTK+aX1jf9
YlfdJ+6wus7xG1YF8KI7MP2144jtBiwEVbRiwytyjt8WB0ePJRNDPn6xfo2+rnXnCRG+WHGinvvb
KqFZXTuYDWb4BdKhtnHcZYRwjicD8yEzccsCWFYFl9zP8Sj3/D2HDu2qU+dbds5ud13B4bUtTzOa
FVsOK5zLHqPyaAFIw8o1jGXNYNcGAanH+bZx/WsFSAWZks9r7l2y4as+QkU9igFeMIs0SbcegVmL
9BiFmPtMNhb52e8FOaViPYAk3iTd3kW3uX8UKiTI0q2iH2FKf9xFoELs61fhQD8aDdGMZJW8exv0
0Lr9gNJrQQx0iJODinbvvGegJWq0OQkb4Nv+iJNeZFjpZUw6zXhS2VYAqQP8HlDbjA33KtRCDWb8
G/1mv/g8xnH6vkpjugi/3l6nafRYFC2e9oEit6yi23LOrQtTMLQZnEU+P3zrI6fgFnBF0Z6niHmN
34qeokc4zuT0Da7ZOIPglykby8lVHpSfsxXPNaO3ZrRs8qYJ8RuQwhJHlHhrPATuyIibKkP3ua6j
GwfwBVaBGbjlqtkyzgWkmXQAJ8V6Tinuvh0Hv7/5T+f4u6R3i/o+mfEv5yuWfsLzuc5DujCICqdz
f2az/gu2/S1NEM1Sm2IC3+eXHMrnZi7hwNqFObkXEaXapLAICnfr84GPrBAiLuPpwRSTsfxuI0MR
MBn/isff8tNR7cloSG8QXHVIDi4r384TG3VR5DJQMAKfI8x9flGECPeVP8aVXZQ5T5+w1hPoKZlm
hPWujRkdwlEQDQ+i8ZVfJyenUAAb6KA5BFTE7p5tJxLGIcg932G/I3TCEE7YQLEzlrgF1qOkarWH
Yfn/hGufrtZLkfw6gFTzdQR/NdDRYYDmcqscIUA45WOjlcclSMclX4caB1DCTCslPMQ/1D3YL1CW
v34sRGfsu1IsQFViqao5VafV4SGu/ZXXVsbMglzQPyuHF6KmYj8B/pMoLGewezRX+iX3Dil1jiqw
HcDBKM9MggtPx/74qJC/JGceYQ3xXlNECGDm74nmvLF5TViYwN5qM34M4vEvd44uHdOyECgBwAp/
tdKHYqJ1W7b97FbdaLZm73OQYC8b4g6aGdty5rBfSditNkCdv8BG+SOFTWjmVhuHP7KYzUUnqlTA
J4n/CZEVXJ2uoH4gTNEOyD+lOlyTm6zMoj00GwMYUbUgBU17h8hr8YOnPjcE+/6PH2yKBKyFO1hn
n9QPusxRev0pvXR2E0/JsKQ5M9vOqbRxW6DwX1XlUY8EnNfOWWQlxmM2WhGtGsQr+wfg4xfz+Mf8
lwJeJaTUhX7MiaOAndcv7KXSWLmZIddFUXEWM+30WcyeXpf31ZyDZYFvPR9oxCGEorJ/pFP+VHXs
lMk84vCt/VtR4zp1qtXwe77JU7KCnmRRhKSlQXi/m2df1Gm6GTsXMQxC7MXTSHahD6L5DHILaua0
Gm3hqZLgDIl3NyTrpX5NL9frn/Nc/hOD+qK+kIAKE8HZsJyFt0u9w764J13nZj+k3GwQT/aL3AOe
IaFhbHkIilMXeIaY1aL0qNnNuo8Q0Y1X7tLGXUcr0LLygyTCCrxXDJ6bZwwZd+mztuV3fcJ/UP+9
0GuBW2tvVDA4/5lsjBW1arpLi3vdOQrsnwHyzqTjONd2p5Ro4RwC+UXlJD45D8oQgGiR+qUd4aqh
o9WGMHA3XdpVHmCzX7/RL5X3MU0/XbYXsKym5X3Iy1dkg78x1adIY6lDtC+JpK2EltBdy3kq63TU
IOiRKlWEOfcyckr2GWA6RVDYxI1/Qx9rlCMiSyorkuIWgf/8RnajW+/jpt3cKw1Qu6Oy7ETQJqPz
VRSaq6FNESmFeFaW8wNTnGnyxYNqDTcpYCvbprfpPiVDd2mjOOO2uThiiomswUs69/3Jdj4WdQ8f
P8/t9lVMMDNrUI9e9QhLEEEomQsZsgb8n7ZMN8pdQ0xPMRry/wgNvPB0X7g8BCS00kxRRNsbTU7n
sF/UUb4YsntK4Ud5iSUYsR2DFt5ythL0OFhhqgP1fcL6k0xkvnvUvmyAJN1nXc7u5kF9MYFKBMJz
NEL+W66L/5FVPg3HLlee3zixs4ZggNd8EhfJhaCG3sy3IZsXY8EEUw9V/naxWd2eDhyqXfyZu0fz
2/EiWW2K1syLNreHRXTpOYvPnlwrb7GH6winKN36hAzxm6oOHCdyoBA4a+WNiSqsEy3hu1hjtAp1
kZahqLFOBPuZmm9xYOYQWnNOzcuA3QsAAgMcoLkZ3YkZEELq+ZvRDL3v5YU7/9z3MSgXb0RFFwLa
pDrAujldXJf5d0gY/jhN5NE2UzsEDSaP7lB1Swv1CvCCIxaWK+rCEjQX8N9uHQljEZNrTQACX4Y6
7/lVOjxkxx8Pwa3brJLr3NtFt5XvUc2HHfXJluYpmNE3aHM32nbH+L8KsQPzXW7o3VF+bjHaGVVP
cRK06oO3IKEWmwfV7ux2N+M7d6RkNIGLUFIGhj7ajHdKnZY6DACJo6GGPGXvsLDhJ7OLZq+Jgtd0
hurAma3ZYdUcBa5SANg/FCB6OgOVbSPA2TRUDOtScWnlIpiRELvGJ9wFZ0rZ5g+bqLmb9Vf7crPc
72ty6b6MVfJgFjSq3I7RGj7ZJSGqJjEZIhsUX5d5uvht98b+WvmdmblmGfUDcLqFlrM7M97Xb0mS
g43RdZu8i6l+WnHi4jQX7QS1m8dImUAAL0KP2hy5Em1BNJAhJVJOJJOQkT6voBoLfMXchGhD7CNV
juLSLI455gHlgx4DOHRFeNdSj8gCg3NachN0zYm/gk6vDjyxISwAucM7RfuhqbvL2+ZLVa6+WvoQ
VoYmB5fAIEiJWfJPUMWbexBQXkkM2rM75tZIw6L3OqzEEEpzYZXltqhIxYIfUXpBHsOew5IP1fdi
XSGFID/0SW/bEvFTHvIHaWiVpWCgKnlDmjRobPbF2e5T777WOhWLq3cSGIaRIM/XOpDHgA59Qd0V
41PBGv0LYIWsdwkwz3Nq5AABYhQy9Q1cB3kKAlr0G0wkbA/g+txXa7glQWwgSEoQhMsqYILWn+9o
XKqwaZgcZsIxKMKyL/9GsCMsyqOUquCWceN5rvHgDBpngLVYV746/pxvuN4DPx5Hh/MjE8L58dcX
jB/na36MvvGd4//5GbPDZ95Vs0LhpW/+mlV//JrfZn/i+E1+5PvHrzVz3Nc/YK87bzvKv7B6nGvw
vDKJmTDvFvpJBOv73f6r7/Crawg7DSfnR7++njlL5pO7hwf9qN/wnankfNH2+hUGkx9/zDumAkDA
fGA0PT9qAk9Q209qjQ7/9f/jjPFfP+WL4yD64xcMEj+OLm+bh+NQcX48/p9IH77oBg0bZ9I4Px5/
ZWSb1pTx44/8MvPImx1NcvOQfE7AKk8Tyt324fgnxLVoQr3+4HFaOX8fhSPfJRLu+CM/5f8OduDP
/Jq+PM2w57ke55jzC3/7DkFl/JZfc8yPX0S4jJK3xx8vnAVmf/3/s4AoQx0GvB0BXTBk4tT+VM49
f9s5Bbd6Ff8QsAPeKYBLuaT4JmbgjNS6NhUtGgjDdQda9cgFbsvD7Z40FEFBHXCq6xc7ZhYDQZrL
LtlCHab8XtwX5G0msAVgFd+osoFsGuA32N6ElD6aSrSqMYgqSYrD+i+zklQzAE40a5RsjBpKUu+n
O6N1VjRP73Dat63T3jV7sIHWo7fON+E1JHm5LEtIfo0Zr3r9BUMav8nXfLMamakXsz/rl3MfLBb3
3QAFqdp/Az7rrtrOJgowXgMIkJkgOEPaKv+ec4ou82Jbvcl3MTBI0+7f1/PV/ipYLNZsfnn/KU+E
Fs/UDS1y/vpO2Fugdn/gT5juQD7Txs2B8EZGD/WMHMyRCwNhdcsgIs3LIc1rV/OmeWuuKuD7VtcD
EwbbaMSxtPraNeV3v0ZTRHTr4Lvd27rfPnYFnWW/0aSoCsnDhh7KCcBbw56d2Z0J6QcOVfcC8L26
DlL+Zo5R/vmU3+oPgFB5hXcTUXwADLssXSBjH9yFHFI66QM0p/0Npat/x8vKJdFU2+u85U+zrtyl
Ffr5ChgWFS9NbsdvoVZkHsOMv86icJPd+NPOuViPC2o/2eEG3Y+bt1ndRsynzSpMo7S75eEbsA+B
wt2fZeW0t/QM+z8R9lJtDml5HTXp7h0WDoDhNcVoAcKYzEFFJWbTWRrV5O4mO/yFLcMJnQj7oLsG
i6zAyfM2nAHcttu3wQa1cR6hSs+zHKQ/3GyvkDxxwzk+rtr9fLHMMlQ1Trzwr+bb2aMN5x170OmU
T+6W3JLswMMdw039cOllfHYA6F2UHBerHyMC8dhY+sHfDgDfPzQlVGT+m8WMqjfQUEjJupQIpoQ1
uWx7TAS9D28mTJHm1Lw/uidCcOT4+wcDFZ6LXrmyOd2UGzOMN+TSEM9x5X+7srI8bMJ60W0+ioyQ
2KDPMSftkNbUYGMaC0jXrBBtVUBSFBlEyOGpbASb90ktfpnZjeTifbZ76boY8gnXA+AJoz+5rh2j
SHCibD5GK7onig6JOqWXUcOS7PEpgWIJYVPYqEnz5AKnnj1K+uhWcdjKm7QL8/tsVt1IX9OjdNKv
CZiJSKoPAqSWkKx53uFxaj4mZF5ZEF/Wf3KL36ROQTousVIvrYxm9GxQ+1DXuTXZYx2g/1MCVNJ0
9x3xbMqLVJKGMghlhJIdUSPwbOzfk4tLRgap/0VFilqnqrsRKCK9TkTyhUSfUq5YrAw6V40GrGbM
Ld4+jfuI1gQOKq8L0K5c+gQcS0GghSLpgoSC86R8e9h3VyUHN0oeqfTs5U+qz6+v7IkFz9bPnEQi
lNPzORlaU/dOtu6giIZwNOjFJZm/l6QbtYdMmULuTHDLjLEER6sizxUJBltsc7pUiOrOmOaOCLCR
7+vTm/0I6dflUT6T8Vh2vVrmJAksANNDE0L8bb2zV/etn+arj+rjhHAIFJduuU1T1kpx29Wm9oNZ
QBEP5ldVIJHEK1lXA8JrEYgUL/oMSF2/KHXQHCDEB0iUlCAH1T6lUEchlAJEFBil0ToS/xfN4ibf
7O9l6ydM+E5pU3J+6xmZv++i7H6SnnD8zMBNtP4zmupgqtMug92s2/genxlLSxLTgaGzZore74fN
5np9qN6EbvI2TSvkr7RH0NvqckTfKuk08DAL7QhiwqVOEtt1vE3ZTVlmGFrkWBKSUg6Xgusmgp7z
a56gKU7mNgs/7bhnATJnMABFDSYoPCx+BAmFJcDGmCalfESJwCxJzg0U+onCvmsqfdw3cjZhUKqX
mlGhHUvN4OVBS5P0mqerFWSmCCOfhLPnu1UG7uJW9WaNcQl4FK5XyF5QuytuV/8dxg2mHOYQFam4
mCRACcKkFCVAHPOuCKWMVr91Y/1fk6oiRJRJ0RKN8We1GAYl/zODeg4jS+Fskb9PgkXp0aVSSNbH
DUjCLNtkqMLVHHWYwTRZJCMM9/XXfwJpPn1whOB498g8OBOuhg1jzw7dyvko62g/m2ELFchA2sFp
9q3eD6lDJOEUCwIHAKVOmywdTuD4d5oVr2jdJsAWeTnZ64UDDkAYbQtIvovAdrKQ/PUcYn5TOR91
9CY1dz4AwFFsPDFCQQUkR+crtlOlRlBiC92Un/OGtYOecgw1LRncGsns63fupY0TaIsseyJ2MGFP
EbnMTeJmD93+qT1QOcoiGFExk/7O0Q9vXkUohVBySrEmpZpkoUpwU9ZTlfbXs273Nctnn5M100qp
Aa9EJEgsFA54dIP+dr8Z375+yROm5viwBS8xNY6uAq3d81XuN01RppsFIkNlgmG2kIUnOSBc40Ci
F3kvlBOHz9cI0Zws1vlAKHrN1wfiYfi+tAqXa4WXbiWQNUNuNRnLn09T/MY8nO8pDVYf5ah1/fGb
3kIlgOay8nEeSREmDa7NtGSJQWxzqyUXBo1pSZmTed2mg2hgj8Z3yTLWYJsRtXZZ6GOnzKS60SwW
KACgCyDtqaWnm4OZ+2nxm2YVajfGcnLnrfrfhq6H66PnVtA16AY71xqhAgr4FdFy0UdNBxDOpDwT
nZyCbsbV8I2/q1xuXefHqq7yd7vdfOkjE/JruqZ/EMurBz29fMgiGBdADXIiJu9UST0VHw6H/Dex
QgHzzqVTwi/yLsmJDVhzcnLo5dHwTRJBHSoipE2RHwQsV20F4r/MExf7dxYRsEGjooC/ckN9H+7Y
zCUrvrCCTUh/duWkZvrULLgJZhOCY/QPHfLRPv0t2QQbzuGe3rOji/o/1s50uW1ky9YvdBCBiRj+
ipItWYNdno5dfxBu1ymQAAkQADE+fX8raXZLIK/orrgRFS7Llu0khsy9115DH9hrctN3/2Ui0lLy
Uq+ngKuvLtW3y5+lDRSqT2PIhQvaIm3UzY6ZjAmWwCLcL9SDaVaLej5PLegBMID6Wr0ulKVlWdOT
ip6rN+TAmSl5VJt8etvs6WKaFZ/ZX9On+Zi5Lu2cXgTkj5ZuQ9/ZFdG7fcIgNs/sW2g5BW0LFWBU
qR2NgjV66Fr4H2swHVK4Ad30C+dvyW6aKS/f4DLwOS2nv2uP34Hz/He2zqu31mKCB5Ph9UyqXHrd
7eghDeA3lZpMyw80v8q8OrtG0gzjxKGz9YZFdJdVoJpy8ved6e8mrDeMMkXaqPljW5iPy2BPhrHP
qG3FiWXXathSGEDhxt5f1+lmeluGMahBgJZPkUddy78MKgq9BMlW6iPk2bk8weCfJmVO1JmooDcU
gtdjC4yu54v6a41OiAyUFqWqrnY+cPdmkf3sg8S9chyU/tQ6HID5hMVsyVtVNxcne65GT/PHiqEA
6g3H4O7zLipa5bsVSp0HVZUHn2rNgHg5IqYXOvplyMrUWJ1Lv+V70G+oktSroCGBNB1ir6dErqEG
YoUyDDf6FDJLJAcTuURGwZ0YVHJ/1rtX7y5Zbc0otWaTp0SkVZVfFcDN3F5p1/gUSPn6Qe1IOyVv
qsWmN3NU462Hss0nxlvsEpUkpkxRknHDgycup0YwGW3j0EQ/Yyu+dGqqkDq50LD8ZLPi0bjPVte1
JRqeZKDjAcHThTZimSlAoYX/G6UgJi1v/IiuUExOxF+Mro35KRLjg+kplSumV+qtlAJxucPg4Dm3
RpI10JIjDeZE4veftRhTvdkP6c5fm3CivKKHaByYTBRQH1UUGXKJxytdrOLsatdBOOeMn7BVEddc
/PWuXz3ALVzKiUuaJm7IZ35dLfg76ZvsnMdYw3gl3BqfDs5WWX728Up18o3RhXAWRzBJbOJFITjd
ifiW27sPMjTV1ELfK5WQaKRG/D/yGkXRXxpd2Zb30cc1q99Kj6nu92dDdSYljvGx5+cNlni9SoGW
XaWH+0Q8hdhCJmpDUwdaH2lGrIytSvM4I0RlhCS+T7eHD60ZjDYn5Xg0VIZ3kivIgkC0CM3jDV8F
uXq4YTqVObwTkj2GIz0lUxtRcpMy+VAGm+WEDr1j/aJ01w6X1uOKij0h9oK1YAJAbJyRL/DaiWHx
r85LSj/KOAhUYAGF65SUu/XrB87MtvfX2ySTPyW/E2A3m1l73mqbrVyXf2ag1lcbA8yi0kn2linm
D9Kt2l73yQ55fvtfQi5M7ZVdpsESLeKNoR9BsPdbGFn4D0sl04wUAPxf5RXD5i+abml+c/m0P78j
sCeAxhDPhcn5y+e5bnfuEPOevW9y2vsBMkXafzPjQ6YEEW7fDawOrTXF3V1t8dFIy6Q7UiqqtRUx
7P/M/DheXxoQzN5AfuYsew85Tjtug/jJiOEa740/rEArV1TQmsf6nA0aFquClmWVmlrJnSTSEmtP
nhXiTlt72sK99wnx0kMGU/31p+Bc4QyzBsKev6BVouR7eQXDvZ036yFcS2D4puxRVkD4EKXeB402
Xo+sUW+XxIjm7qLnUtEspZEUSTrALjukBS8Jcr+uHn6KHFwebHNDoHu2U1kpbkBV1wIMDOLNsIEE
PKVYXwsMERvALwkB7WmweVJNjCmOEmpRlDaSD9x5eVTC+1ZGj3S/IqwIEku9+GuvXF9AD6MY4ynV
qy1urPgZJu0ERdP/fH6AhCPx3hwpSheERKQqEbTYTIElMdGfN7Y9mtDgF6AZZRezMUBNC0eqMsmz
fJR4osKJnK6cyLCysAwATUJUKAJ/dzlC9UyTGaFCAeeVjysy2pc32OMpbPNtHT+p85DaTRQpfThj
8gjXVt5D2t/0ahyN8NVreIhr8cC7yRAlI7a9wIA8++DhpuuTt0z+mDcPrs4aGldgci4624585mQJ
okwCvb66yWZ+jZOHsM2e2Am9HMItTR/Eli4s87Lg9Qxs4KPUWvDUsTiaydkx7i2msCvTXfLkB5Dp
u+jfirxR9JbgcCO25t8u0QyZ4IEFMwSsVYxRxQLpX7t6LyxHHGYvah/raLjQJ8xmy3oxfIRF6ETk
Row90ewIL/0dBpNtYT05daUQwhupWacxvnZcD+tDtmmFU0mgGlOIlYuPzi65rr3VozLMpDDuE7z6
2PoWO+vtJvV/yE2WGu/69Y3lDLIHlYxFotliyLyYs1Kmvug6ODS8wJjpqBtvyvGLyG+wWW80XlDd
iWzynYhRekmPgRzqzkvM4CWlNJlsXFdt12b0yfdbtv23Nh1R/y6s+fRd4c6DlUUCY4RHvnxXOuir
K5j71pNdQUyQ4Zw4hUd4X7Bx6dGORAE2yFxlec6Z2AI6X7M18CbnMcyMjlzwX9pRYdw6AHXIaLuQ
4lCUwykRj+Giy8rMStM8Hm4AQ2kBm0+RqvPHt0xc2AdZBkUVUFL5xwQaieWsGTp7203e0GOJA5Os
g7fbaf9eZgQ49n8TCi4OWGrtGbHR8DVu9FePhR4xXl/yksECsDGty/emiP6qx+Q/VtDcCmoV60+T
Qgm2i4Jp4WZEk0CNBUxuOeyKtAcN40pVN6/fsDObCJOIYEGuJKRF5OmzlyFbbRKvq7arB8W/qJyU
IRVKh/cRQTrGsw52jU5YqbkFTugWyBXYECq1S8u5idPtwrpOmy6g7IDQPkfbmz0PB6qLldUHziaD
147e1diFW1eCoo6Q8FEnq/QL47xIupQ5XRk7aJPDLIvHBsghQs2RlRdbqXMLxFQ8xJGC5xzjv5dP
OtWqu6udRWaKP2hSPO0MG0Tg0QrlMaGqWoC7tl/0P9fRAmuDY6wACaJYRfEuYjjg51dF8vH1C3jm
+FfMz/+ub1ac1sF23XhYTt/Xi/xqEdYgTqDTIsTrePjfu0sNBQI97frbqd+/RUn8KDMhPEzfmKFI
CHMQ9lYPtG4GPBBpJJVXN2C8g3W2i1WkAiGtBVcqro4qyy9XDZV+8lXJa9EIqwoAW31CGOPDAHht
VXz3RHTytZpRPe7GM23N7HTC2LlwEU16IlHpqRRzTH2x6Ss0Bxuombh0qm0MOu5EtH1gzXuGFlxW
/QOvX9Bzb4q4qcSeMeOFJzB7UwpoPpsxZrgUR/vH+o1E0HISE63XptPZLdqvsFsxTqXJAWXWKFUj
IeNxhcOG6mOZpf2TVQUhxbEQx8CExz6r8mqrDrCFcncGHlWVd1TtRb9clxqATkH0wpgFRsTl6iob
128MAk5rlYbrx7FdfLqwrtM+GdI/Zyt2zvCNYRu/fD3qfuWu7VW7EvjxjjzAe5M8zmhHFGi9uyUm
/hrJHhFae6Ln0eiJA0ojQva94ur1Rc2SdM3WbtyfXEA2eP/2DMlJNuVu7Nxo/bCa0vdBnlwlgbus
gurtIpB9SHElREeHlRUCe6FwkdsEGiWgPWVaKcFExj9+Ag9Bh4AcLOSeImBQ4K3cYyTDUzWsYqFB
6w/hki4w7fGMoazR/4XTKRlKtoVZwV+jurbt4wuPxsx78fBpPSh0AJBYQ3vB7CCb2rxrs3g4NCbG
CzbBpJbBiF5+NSZ2C75o2yJ48PZGcAWW0CAhVWAn1Xt8DIKENO1UuoRuSzciY2C7l/zyoIUcmeqA
dBjhvxIIX79fRsPzEhDCexHjHxbPRgYi/fIhyurMgxG82j0Y7B9mRbTGu3SgtQq5HXAYfNy6rng3
+CiUbErtIEUv79FlymVKUnrtLfI+SdVxbK34tpqw4+jgWuYLA8lSLlsAOP6eP4jYeclz8B5PNTSC
sOKjFaQjEDuAYDZ0JBHxm2zsbwd/R8cDzu3WZBPg0BEhiOut5HuUR395Ayhvg8Jb91hvv2b38k23
Vuv4avK54Qbg3wCadgN2HhyiEYY3RklEyGSEiFrQq4w4VGmGU/LUFdsboSbCCbMJ5qOdY73AW21G
BjjQ2XXxIVphddoJE5EDYQhhAJ6kaLcqK0IYEVN0qfn1tOmd3CEqCPhErokWeHmHrCa122ZqoidR
z3XAlKUYJshLVE5M0Seesfcpl1wSHlSX15rKq8SQB0vTDV/keWpjb2oUufZdBI0mIhNSu0GaQEsy
5nULvtgj7OfQMU4+IETSUE2TXp7V71DCOcTPfTJeHcYJ8HsYQb38ZEUY5P2Y1owWUbupkFX13Y2w
+wcKWgqSzB+uNvvoLsS4EHT30RDKyJs+Jo1ZG7rVimJXw20BeqoP7A2lolpXG78pADxtMnIMlNb7
qLTwCmaSjKa8sr2NW/etYSsw0zTkYApfNNrdldh6GsaIvC3etapoPeIVItAI8jqyGNNi0ZpGLFBz
HL8rAc5RDqPn1lBd53sDLTrC7DlPGDCIAy0Gh8AUo0phDoWZBk8eqCNgSg65/QBF8YRrMqKGMo8Z
RQASqzGyLb6p5tNhOm/8LjhfooAqiJpWdHohCyZxQlgnWgNNZksCyZRdJNoOTdeNMDF58PVbJgvi
wBnhJYjuIQYFKELFMJQYuY+WAx7gwEDiVtSUMfUWZFgwkGyGZGhDZIHoAnJAQbX8Q/+IycaZMKC0
Adi0SZOLQ87aX3Xq3Hr7ChUd3Ac5z/Fn/hX6pOT5Lo9BDxLRo4rX2FGAQ7ML/3p9u5vpUg8bthya
GRsDJZ0I3YsenIt05PLBzNv1b1U7rikoaszWbGy6KGtMgVEvPtu19x9yXR5lwlB66/RqjFtjtvf6
qmaRqL9WpVNEcksBIS9fhCkfB3LX/dUDj9cj7/sPOad4jAfsCvt4WlE/pGkTsxRMTtukZAE6LyW4
NNUHFaEhmO2RxNAFqRVV9wDxa1nC9v8f6ITQonTMPqu56yAVIXW4F9VKPsWvf6YzqCdHCsNZV94i
VCmzo7F26snppy55Os440wJiE9sXVMJ7BTJrTCv2hpiPfLYvyq0VY8PkdxTbnwcEHGVf/H80bDtc
b0XPUjjpmoeztWWRjQR73cZPdoznAhWd3FpSJJMmAgOAXYYWij7Wg2DGSzI32+MNIayTF0UOsL/B
tdDcd77VR3aAcozhMPwAbZjPK00/aErPWgPrcKSqLxasU9XRG3e3u4+4Z4KbmNoYkpE8LJTmpdm7
2dfopcetj3H+dJtRNbx+P2dW3IdrRoBsoOw5ggTM7z9bW+diNF2uBnr2nooMopp2GfVhxmRPEI8i
GFZbSjYH3xM2YO3iTZffyBaqbJvN1di2d81IJBV7lOhHbHrv8hFXvAVPLKd4mmPzxRxBKK5+zQyg
AoqjApouwl1ZUqmPlwuNYSeZ058niEH+jsN44O/QlELbknQaEza7Jg0Z6pU0MhqIGOCL77l8hc5Q
rgjk4yiDdhnSFp5g6f6m3zQ9IxFtnzqNhFKnLicCEqejJ6b8oPvF9HeUDcylajQtoLPi8sNTUhSm
tmMPVo30rFPO4Rs2lIuZ/Y/eATxIGFSiaHNdb9a8FqVNSG1RhE+arKh70OGr/CTtK30NpYIJijZ1
TSRUppojKuu/1MCe8kiTHfhvQK5n3gE2C/pqCHeQIudQcLFFe5RCHTHzUxUFvYKURY4wTFV50Svv
jcemAdfU7d1W093YbfkQ1GFsepBh/wNZ9438w19/CWYqNvMScMpThcXsbHCPZhetG718bMY0g6c2
shl7dyJuHGPspJUFEnlnHmtSr3pyVzfx9a7ynvQEy2NO+7K8SvGieFuD/f8jKN0nN8dlrbCj4NLN
iqoQomKNOgFImlrdjhABcOkEn5k5ScoSqWlVAcjAMW/k/vYrbkxwNZWeoFZNUi9cujPdKusKPGyL
KUDZeV/ubVkyRSAGNV00LjTvyhzrCns7bihq8uxJzpRcWXoA0baQk+P8gmMKhJH+MY1F1oiAKtJ9
/DXq7P7GZyooWxG0Eln4VwmWhwXRtKGwSVO0B8wRl4S3Rzfh0MUPDEuRbkXUFK9/onMoJtL2CFoc
fJIQmHv2ibJot4vhZTxF7fSjRglwFUeNvzTDM9Xn5qDe0N1EAyowiUUNz3IFw1FIMrPjZs1Tooq7
h5wvSb7gY02ChWJK6e4U24c62j9I5KavDxwZzFIjt/igsWDICOq+dqL/6rrv4WHUoPmb0s4npAOv
f+Jz1dOLTzx7/K2NtdlP+2FnyL8aEfUOfEDFiMuT0mMnp/3pE4pB9gu1EeVI4Aa7mYgXoguEiLJf
X5N/Zr94vibTZDw7l+qFs0J5WRZPZVL8pBJGdNMTTtf4exewkpqp9BKYkwVaG7vj13rX/7Qv829F
YX1IGeEs87Sq3mLGg7+NN9iMNXcNc86geefv9Mwl+L7YGV82cEV6oLerKEGuTyEfv4kWg/5W+X4w
I18vuicbLcZV0+NpE62KgTqtL7/ki9X+DkpId7uJcPrJ/fi7xZreZ91QfZK3fdjBR8iofJdpAzTX
5IgXOzjP13VcbT5M5AA+ZCnDudev3Dm0jVITZi1lmoqhWdVJFEW1wDW1eFIjqXJf1YamkwquEd4m
EoiqMzE7pamQHYG0zClIoLruEGPQ38CQzPRqVga9WNhMwFznSVUl+3Vt+kLFq4nlV2bpv6E50EIx
S42IrhPq1YTdt7qG0CBbqJYmkv5PTA/VJRFeK6IKyZDEIKagR0LCejFAGdnJptTgq8xAj+id4TSO
6tNK5nieDFo0GokOO7bct1QNmiEVh43QBzEwJmqVY9zhP7hHAWM0x/dxFwQbfbnHdHnKa4/b/BOf
6kZWxiqmZA+ualBBV5Jx+NBD1FBKdKtTWr7+1tj/oUZSLd3l5KBzA0iGN0ppCzlkTrwEPIf0yh00
0AcLEePovZdxhJmNcvGlMjHUW7rHbeXdJpX9RvaaYsqIsihDa3VUkh+HhCH+RiGty/LiCQJAFqkh
cNmf42g+mM8QEoReG7iGaeuzMao4PQ7eTTY5np2GFkzpJdNwNR6mvf41CdMtFUBw4XaeHIJKtqNA
ZNLtMsGbb1Ze6TYjoaD++yLKr1du91UPbLwfbq2oMGbbcq6oYAdu6wVeYqBdlINFnt3VpX1nunMe
9tfXdIphsiYxGEjX4Qc4Fi8fMW+Lb/QiqvMPAlFEsZHu3IyBKPTsitqdSFDFWxjL9x2PHViqqCoG
UwL4yNPhh6wONE2EKPRFGWshjWldUr4qPEba6A7S5mVw7HQPY/F0SuDgsjwgl+vl4ovF1NZJ5fpm
fqf3o6/wJ0PSJJ8pW2maAoyP5P8jM0p2esaMIQCflLz6N0b0Zx7BGMc3Okx1S5CrX64s3Az+1g02
/YOcgWR4YKxAYCgp9OMIKan6Nz4bCFw0wBE3w0wqYX4p/vE3KLwn5yW9vbdgSbTlTFjmDECrKtZJ
2uYj5DWIWzJ1ctlU+xp6XEYGpCPiMQgIUjrZlNgtzNp2cN9WMaGgVCgyI7X2zkfsue4uE7uNH/nL
F5doC1xIeDtcQepa/bPTvNgNQQwrb/sAX+mRkSDjgfhWfht6UQygSe+Ix+N1GO8ee1nUERSkaZrC
Sns6EjPvoKxSrI4ws34lYiViQDWPZjqPjY6/aq5bN/oi+AMMCsYukZe/0S6cAJyMQAi2E2rr85zO
XWo9Dot0u99Fh+nyrxNW9BHZQQFCMOMWTY2hmyJjNKnHEg0nRAJXJfVQzyu3BQ9Cjsg3FiUyXEBm
egXUCfmpa5L9+nZwWtWyZpRoaCuYKXn4Sb28A5nvJqTbbXlusTjP1/SEzCvLDgxpAksdAML6Et0v
LRmTX43jJVI7UnGFR6Q+0KWhtcEmMBZv3A4JiYQz68gUWKqDGAeoz5QdXwTOTqvucYo27zSFUMGY
oWbT/qvho9B7OQv8hohEBev8cQOAXtAD086djPasys3cbVA0X8T/sHfJX3qcvGD1bhOsv8l9XY/W
AaiCSkhjZKY4iB6Ecpr8cLsHk1WQFN6zUVN8WHvVm2K3vVHFW2AvIY9rdXkGUgWJVg1xubsyT9Ls
g6DF04TSC+EZzo1LsnCopiJyR7Jq1iTLwiNEECGpl0hUXeC8WTnDg1EQGKoZg1K/BnAYcBihgFFH
3e/Z1QfruwZr0qoJ7hJf1IOtLJKEIqakf8vzxeOqHdjUra912H+RvOefjIJDh+Q3lB1oIsHCzGP6
bCNg42tXDvX7vVSeamM1JxQ8bzps1CVKchflT1OLqVu/GfL2v8Rb6fCEUATk5MYfs9C90Maewpov
17WY1aZWFJa4BbjT/TDul5m3eyvyjZ4alZz2Fl/2MP+zr4KvBnKVThYMXLkI2nuUTqvB6yQXqBDa
0+vv7ilblsUhkY7Za2TZN+eee+Nm2w9+Odyr9xeNLl0zJqKaVyuqEYZ20NSCqAz6ZibE7OZKahHW
KS2PKdF+bZaKJLVyzFEHaGJyN0HIrJA7UdsO9G9mbtXFcuT03MQbFyESqCz8MdeblSPh2KVbDhn3
UVboQtF667BuDA3o7RRsAKfO+AJCljzSZQA3jD2MoDRhQuJmGVsckwiyuDFEx4jjoIZgBFjZ98gm
OC4u87NOm2SSCp9/gNkRNnmutXfLasLnmTOUI+xIF3gOLkd9+03gsiYp6Pr5vujRGBlABbpM8z3z
1LKmgCKJY1V4xaxxz9wux+g7GuUDCMkKCBWTN+mm5a8lGkPvl//2rYIwKZolWeEvxr+hEyzteMKL
PPk64dSYRe23Lkq+XnhoVQi93LperM1gbs/edBI98WPlGL0Xx9IwAnTDJ3AgalGtUYJD4WzRnoMI
AyIT2UR9ot1KbY+PVzquggDPe4I9wFB1ZkoSLNm/hrQaqlvJpYWfqT1fLHyemhMu1lVJIz/c6/AQ
gnr0/RMA7jekvlAsG7SNG+2H+NDTZIicJGJjSHCGJOW/wTc/8wahJkWcxezFC91oNkXoyqFLk30x
3Bfb7HpRjQ/wCQkdYaLwC4JKSeYBTzNbp4aPegAlCTD2X0gWQgp86rtLfLPTyhOsgSkwZoKiWs7z
wYp8n7eJWx3OKG3pB60rRLgjFRquwWddMLN3KtyOCkFEOJF8jJE7agZtQ5cb2lNkN9TiGArRAmn/
nJU9yBkI+J4KFrdbM3qJMHzF3xwGaBnwVCLGUFWsM0cS6X2AnQT+OdsPKjF1+UQ279hrMAIjphBo
5HJc2NnbSqcNG5niLJiPF8Jm03krx+nvtTGKb2GIZsKcdVsDxr/wTfOR2r2jbPQCzJfrP0SSMMSI
RfZ34VvGJ+H19/fca+DyejK3it1FTMn4smAs9lPnDJVvPQiiSBfwXwi1Mjxk+kCDeFJl64AxRArK
JMFIgijUJwrstDrcOS4Ll09rO+6oDkQWRjiDcch4vq/A7MX3JXGAS9ALEsVol/LhYfJoegUwFJu9
AS8bELdMWkHcoo3/dCunlAC7vpYpdQCnI4vTa1k1/39Y5Oyxm3YtLFl369yr2haAArOF9NUK/JvT
LlrQIvhwFeTCZeecvRulcvNWqNKZfAYIeDF2DGus2vmYWfmfv3Egv34dKVde3t+sx7Y+WW+8R8Mh
DKjEUATrmfMZYsj6UC4ieu6EFfAMYI9mLYWxmBFezMAZxxCd08J+tG7DNuBNVqqMeFmi7IkxoDNc
YoeJKkrMgwvP6Sn2oudhwewBLRFTulnlVpMKk/edM5qKUiQmg2uQdyR7OBE1bJKFhBRoFKe1aufx
GMSGUKozVFyX47lOR4badRiqajASyZnz5bWdwsya3FWcoIQNPmrH8Un1026jgb8JdrTAV9h5ROM4
8k9Mhc4wQGNPbdmSjInF5DWknq0OAxz5pr9+/WLBwbNzGjRNs3yo5xAVZo9ql+wYzflBT8AQElGM
m7Cfz0ePjRFcfAMfpoHEF1mIYP00SxD7OtHSSHjzfQKynXnedcTIZGnXMo5Co4onS47eCSZVikJt
WQ76GXTFYL//owo6n1SmkQcBYSfDjq29d5bpflfcFR62YLXLO1m4NDptt2sxmYoRpqb8xb1FO8Jb
D5EbHhFSh6s+VpCAh926P0F19dPt50apXEoH6KsNyjwe3RpTLjuFbOFqEWLopa6DhVKV4mXQfUt3
1YjBNzQbNuhluSHDFb8bZu8umlVjVIVg8SbcZ+F1uGbovJIxYdB+D9QxyTYwxUfrxkOHGBI70K0Q
QxCarSKrtBCsemv+wh5CxtIrafGlTSvxmH1rNMSqEqJoPb2dtvjd2wV6SJ/YGPTGqbMM43F//a9u
kXXtYsXZ4HeHTDJ7e3H4c+788VFK2FTlDur7WQ3pjXHTuP5g30tyt+qrOyuOEYex1wf55301PNVt
8e7gDgSncZAxADr7idgV/ABC3q/MI1zxIoPx7PnDxBj6pYwVTsyLs5Bondx37HsRE1QzqlaUmECD
bLiNj8r7ZtTxkcriRoIo30JcBZQljyCN2Q8c8Uvvy7maG1YloiGUQw4Q/gyarOGib3oMwEwz1rQB
fkUIw0wuDApks3HC0hBOZWO+fGWMPNkdDUkBxKOjws0owpTYGaaXkOhThQ47D46JUKdJbwYnn8GT
KJtwBLV6Qlo5tbdpcjOmkwEMlFNvYnYMvQjDyir6g8yvtyJlCN4RsVLk/yZn8Qm5bRAydBVFH798
+py/u8/WOdt16vWWjjCwUtJsuasSgOKXIb8hITMagPiINqXZTbGtEWimMamwPh/vGykAalCokGL3
9d3QwKTz3XDh0k1BoKDwMbvls+qCShHtwS45dC1un94ljfsxGpGxwOJ18dKo9kwVEVpLdieiulRX
GhYZuLm6FL57SiHjfj5fz+wkCZvF0DLy4C0QAMTpJkQ3xU5CNMUevETgu+61nifRsMqUgPgBad/a
RTGMwo65tKhiCoUTuiW6pFzvt2l4Q07TRw2Tek4Ve8XJg8JY5PbjFEeM5X8inNFnAjqnlwEUDuaU
I8KfopUXFodrLCDY3kOqQRlosBam32kONgSELiqU1iysRYoskX9UWU40YBoPvn7vDZg2u/ceRQQs
CyRYyOjnzyTUsTKeaPzsCYPgxqnb+3xrB0x24RuLWNlUnEQkqWBYXK8x/IwKC+gCSiPuLowlRsjT
+QKxke1yHhZNW91OEeeZN+DjIKSTkwZSe45jZBNylEUj7Om+4gC1begEZcHur+CBvMIWwxg0Np6I
5X4dkbuLPUTv4ZwEM/5Tmi6+9VgFfypJlOXv4exIG3zSEz0ENs6T5cjh2DSkaVk6Dhu8wIN+eoLr
3erwcyjkwNgtIGfRvaJm+BI5kNk5TiEKdfL0WOwrormKn2morZW41s/pGjlQZIuvjZHO+2hfbR4i
AoPep+sueyx3SXHnO9th2YRjzNVTCIxPtEnGOQujFTF7iYliv1GcioempS52T+uVZb1LsmCbklC5
Wt9YsZBwei0cdezrAiTaivF4GpLsetxa24cKj47bnbfHeqONiYTcf4PIPC6zYmPfhlsuLp43u+Xr
j4XJyJs9FrQZZIChzUSpfoLBxotykUd++z5tdx0MfzIyoHL6HaHIyNpM2DGRiSn5zaJEai8TtJU2
wx+YLFVXqyD4IQ1Q1HNOCdk0IwwyBaMC4odcxORbMyB30GAGU5Nv+ZY5R8tcnuaT0IS7sRg/mKkA
FgRqCjzAJFFsNd8Xm7BTQJPEE+YZVZHBe2JC8aBh1hkkhN/YKM90/UTMKYNWxSOThZclLvoCL7Xt
tU3ZzRgW6AlCzU3jeJiocTyDQ+b9/o29aQwGefSc1+Yj+E76bUVuTMSBAONfyo0909osuFvMOzz4
9e5cRltPZW7b2Zg92C1vTd7id8rbUnIgV+6jvZcmIemq23S9wb20r6O369FKrkZn7dw3KfZ8IoI0
9qp849f0jFIToBOtrnG5b26ynje68evNQ0Fy1rJfxF+N9adAKazSnR9dzdteL8ZpfRUWV9V4AQw+
MxKA1we3nukuWyjy+ZcX3lt5+y5g/v4oK3C51vkr3MrRYCgXxZCCmXGbPu3Xzq/ZhoQe6oUECosk
cfT/iNZw7fDsVt0kAuCkIl4lSpG2S9H3gWxxt+FvmiR2KaLh6jfmaWdaECaWDAYQ7bLzzhVPVuSV
wZjEAw5wHPrAgiYsfUuIAh0nwRlLaVQMd1fGlvCffIWKJ2QWdurplb0kj5Wa4F0VpCE0rInkHs+n
XH99MzhXt9BlLmAJwjZ1MEx8efXx30vbaPT6+76BVAM4aBixv6SLyr9RR6fzNEKPkm5BkUQxBoTr
cKQSP77DXySjq76wrjNdMFNf9ZqQP8nOnL2Ok79qx33VOPeatMlKoSFXVtRy/ALvZJLek72kekro
tIZaTdmwXfKb0v0JMi9Qg76+qHNtMIxA7iznKVkqc7rGBFJeDSH31Tyq3NcOOucidR+OiKUxH8UH
S+2hFGFaoJxUoj3pWzZwCMJHPIA/TAv3ScnW4iQ3AQOX4JIF1rnCmbXi1glpii58zjjo3NSZ1siz
EEEQMT2xJibTJi/9GK6gEp8xRY7TvjONd1ZZHmyKusV1v97SOIovtv3ZUZiFlqzH8C+2L2UZnF0n
G24g/b0DHXR2o+ui7YY87cZ7TR6lifE3xDGjG9AATeuVM46RBgF7qOiz0TgZaG44oOeaOOuBNPw9
/AWtjDFKdrGQ1jpmpya3npEERyYpOvZsndaKQ3LcxiBg2qa497Ix0MwKfz+izqBqI/3DAKtgcAwL
UmawKu8NOEfZKiXPJKsvKdFefyxPSU5MIOnfwA95lany9S49r/Hzqi6qvU39Sd2Muc0j7zI7+Zoi
CVCACg0mh5+7n5skvJYCeU1TvLY/GPNlrjYByCxU/ZzsGa1MNtWX6v6z+wzL41z1sWRDOjBb4zha
28Ch7tcm3Ofpv4XOMSt9Z0u5ZSwWMO1tUjH4tB8yaoJSJAhOvijTsPjY8ftFeLH9PbfRwLwKcG1G
bkMn/HJh0NbtHheEPYnKwNMxzszAW9po+h7D1wGgXypmsTSwBFYl02fJ18N5L80mFd1lqOBMLRI8
X9MMqu6oqO1qGlt8a2CW0CT5OEQpG1TvQWptf0rproGy1hNtOQ6JctZxZxpcmhyN5owVClKwf/Kw
Pbtes4etC9gLrKluad5wyduu/iy98qf2v6LMbjcOcjEgDOWD5jVOThKIq7O018nSKewne72FOGR9
tWyUWvKmw+HhwgLPvKi8D2KEQEOMgmCGn4YEcq4ICqfDRGgiwrboosZ2Yk0gL3TEaKRzpIMUfUVR
tRKmSDiuDBDZBGhy84/GXdh/QkaEs2JM12brqjdjCvUYCL2J8Ighq91kz/OQRWyuPkNvKT+1JuGm
qmHkNR2iz9UQ24jePeC+y0ftmZHSy4XNIJbC2zvjvpiYDwJMaehsu/Iyg0Ij+mpRdx/3rSPLQu4p
9Qp8ViMLPGZg+jmMH9W/JVwwDznwSrD4pbP3zAbCKmG+ILaQ8H5+W63GTtbOKhruxbgyWihM0SR9
1O5mDMzBH6W+VpMtbyLtwNIMiBxSA6TK5uQyNP7/WJf8ANndGGTOrl4dETCw6mPb8ADENdc5KwKI
8Zxl9CBj9VweZTh66VXoc/gJRPYpgiYDMj9Wpxdeg9N9jesVwuqCMg2/bz5GKPoAu6zBdbCpoUyG
12fvaIwZI2CvZQAJmb2r7tSaZNAtWYpIKepjxNu6zDU0Wp2XZyj4J5RSboG4kPM+BtfyMp04W82r
2VvWVxWcZoSg+DaAsoiDHNNgkkbQpBs17cBvlGAT4gk1G5CAleWU14XVYB/JawRw0nDWS4EtMzwV
gmm0+Zm53sPe/2zIaWv4QLxa16q9NN1uiJhYRmuSdHU2m+B75muhB8USMcZb73Iotd7s2cdGJAeN
NnAjxsnRbMskAnVDG5Y5h4ko9Dq5W4jRoJpWkxQhwGUnt1DAEo6UkiRh7ZxRKNMA9M9HrwtYA8WV
BIeibXkgipeRzFOX3RCJvY+OFH8EYs5OIuLtTdgkK49GGK50ypjgkF8wcVTz5Ah+Sxl9+4RdarAm
17XIgVdGf2K0YSLLMfAxSdUsUmWFKjTp3QgiQfXeXHIaOoNg42ggXTbjspB2YX6E104ZRE1s3xuX
XSa7Pqryo5+7JB9qtSRHPJozHLcuLVTYgonp4t6bfOUL7+HpWc7ioihkai857+k4POz3fStcQdYm
+45AMc711FqaAQ/gn0DPyAGkpraNVigMESkLLSnD/dLoX+HY8sm/oI27BA6fHpWw8Mixc2JR5Onm
X9Y+sJcaq+2qyXAoDccWT5jexkASj4Keka2J5IRCTSru52NKnC5aAc+yQ7OgfPTfCFI6xTuwMEOA
RYoShCLsl16uq1jZPJtt7dzbjI6FCEn3Lu2rYdaiS5NTpvorJT4Rrfo4DPsvSpvX/iVAVfuXoqmG
93SoF27o6eJAYgJlxIGdwfydbfgFExFrscngTfVsH2z4MoWS2EM+Ew0te1kxqrfxrUm5cliJEA7R
/mGIP6qzD9LcgyhFbeo/OpLY9m1eYg83R3bc2UTHKiN6qTBjgswbLH8CneW0gOYFhkjzTi+sMjGk
6zI9/cTEyUaphdRZk1llFkyM8S9cudPHDXwNUZtLY+o40QkeHU1Bk3jrkdnHITW43K3+pOIB3aE1
hUkrzorKC81wxDgzEdvg94ejkiOT1+Qyu/bMEU5HAq7GeIBzkhf15eOWKRd7HNJUfdNbM5mrwe5Z
l5EjKnMAN8GjbaOENToufaygzdQdty9h4b+xr525XugccJKEnQ8daZ5rXDBXGOpkO3yW6aXWJSaA
cU3GkDNfMBtmXdqMjWm8132RcWje08tBiQzz6UdYAYVcdkE8LS3o4Rbs6FqXIkRn18saKmjKhW3o
4nI/Vm7LkfMqOEFSpp5/V+VFvmMr49UUmUxzJS+xvv/GDObcmhYqKoQjkg87a5kKxvNDaqXDveRW
/oZYWBHue7YwC5wvx3ZRlMFmj9EDw5cUaaIgQi2qZhbATF487ougwenmb6a96FbwiYLAPd/Ixspr
0m0mwCi+HfLmc7iF6wTwYoitYJf+Dl49LblErhLflj6Aspd97ur4trWz+2ZVXZuMvcU/KKh9IL8Y
WV20IAx7ziQrkjxdt2tvMAJm+Z83C4Eth3l0ijWtND7irx69q4/CYPPUS7KFudZlDugs/Rw9MA5W
AWxphqmaS8/X1S1seIo5NHAFZfUtoup8IVce3NllV+ITetGTlKMMFsOwbMg6YVYhVo9iy8OA9rdH
nsrK85ArXJU/xZAvF5pmt9A5CAC3t4AQGWFA6w20UjZBbBIziNur0n2Xp5zDSACihCEd4KfRisrh
BymAWkU5mxhBbBLjAkAOlRoMacSUIyCTCu1QMipVUkNhM96g/DnkI8a3WtXru+osC/TX9YKGzEUD
kUTDMXsb8Up3nLoe3st3p+yY3WNcIY1Mioe3GiPjP3hsODWSlKObPAxsRZ5DEUTha+fJXwK0fBIU
VOZJ42F3EGb44HJti+viE6jQMozihwAA3XKppw/WkpEN2gV9QoZu2S97UxHIcxc2f321c533xkzA
ZxYvG1lJiRAiqMuV2kLQhaA7Yx7M7xfY5FkZJ6h6SJm4aFOWkc42q8muqz4KCX/9Ep5SoZGO4Xns
IF1kAkEr9/ISFguMq+yuLp/0b6m3RMHyabdpPwkfjQjakEMZtN5l3nj3MsyOFjgzr/z7cfA/I6H+
z+VN9tTyk1YhcMBDwTEURjs/lJI1GGS0LZ/8tdSUwcfVKq0IhyuvZa7S15iBoBDKLUAWeR6WNoM3
sEd1marU8v4ZsYX7LRPVTGYEu/A6IQxSmtjJvuS+cXqUYghGcQRMims7QtDZNjwtqoSUs7jhYYTQ
soaAxzasCVracgV5NRm/fpchwpFop5LoiPJpjR3yjt8waz8p2kCs8Gekt1QbhhD05R3uOps4xBDd
iVA+TfcU2iz0QIMkVeAi3zQ4iI65e0O4s/HukOe2rLZUVerxFDGoD72bxNteKo3Orw9tI4A9b/Kc
c2w1WRQ3VjDe23F1VbrpH0LstUYRVIWEy/ZdCIyxL4pWV7ld4x1+oLlormrIippACn25DN/ODzJJ
LqHMEmzHUeZ5pml8BjF78dQ6OSNuzL3kIhV8tBuKXhT1Ii6JbtyEWMpzkKnWLff6/0HiYuzgCW1Q
VsBvlkknOmyzOHRgyAVpV5FkvLy5ntPgBj5MvhGIk7Oa51iW/PqRXFS+JBr18CNP/iEplZ+Qd+rC
sdV/CkD9U9PvhsnhI1Lh6AfbFN8wHKJO+V44gESqHmJRCT41v8D38AuHGFT95Hv0w/zWr5/wc/lC
6DcISeUrMk/5BYJRD3+KL/UtyBgIIO33ikflOwmgI3nrO1/wq/xofnX6k5WZL4kx5Sf8C3AS9AMx
qSSVNt9NiimRp3xtfjr9yRf8d4g6VRAqUafkm/Ijv0QtpNDSP80Pv77g5EoVdnr4kRBTk3DKV7a+
jf/4mghb/QRfzh4MRd96+BXMzqY/n/8CP+cb+1HZqBd2a2N79BxP4X7DRqUuZntkWm8IDs8fxi0H
WJZ15We/xKa53OOBFlXDiqQMSCh9CTMyH631PdgFbMXBa9/SIlZk3rqpgpOZLzvYJ7iajuAniu85
fqJYfLyTri4aMLWq6TJc4BdxIEV4jRaFgibXTE8gIzUN/A/egKbqv0Wus7va1nm+HLOWVHC60prs
0poo0QY5+XVpw7CYFOMA5QkyatJ7D2WkZXlksorP4kcFOS95sLkx0aaG52IPxNXgIgwntPEmYiOq
5tYZau8TnxKCW1cU39OmHu/KcbQRS/CPpZbw7mxn85i33W3fpH/aO9aLz0dPZ0cIi79oCZUBsblL
Wq+4S9LKSZecPlBci2lLviusg085R9IyTardExbD8R82bAYT7dfHf5m4pwY4quG8uor0szQfbRgF
WKX0kcP6mc3YA686eQvFstkqx2UrNz++1e9hyUzE4OBP+XeOY+syLKY95A/4pLgew2JdyBDQMIlX
rv8mj1v/i22X8UPfwSRv8Kbnb0yC6xzXlmW/gYFaZFN3TVSSi0UsjhRNWvUkfqz2N2lhfS82sGjq
jg9vkk5B4H5oLGjvmBFHtOTXk0Mabb0ncEJ8Nz9Ewb4rdjfRjsYXWnfkKF90Yg7vB9CApnXdwXZd
l2/abf91n/jxFZ5EOO+FGNMxPPpbDbMkol0P1agYMHIpBm/ztlvBqCgA85TJuZzabv0QrouaD0Ck
ZL3ar97aE8Go5c5aLXlDJ1J6eCz6jUgAPDn/zdqZdbmJZln7F7EWkwTcKgY7wuEID+HxRstldzAK
JEAg+PXfs19Z2Q6kL+TK1Rdd7crKqkTwDufss4cL1AeIgmPeXezx12oPT2j9jy/LNF0gU3EoaHmX
2RJykdfwLj1mDJdBiweH17cQQioe0tvxTJal2cGYphhLybmygp9lbdgpZ/bm9B4zW5OrFvgQ9fZR
JooXWFsYX/3qLrLGq2zFCTBHwEX5fRjb+4CWEHBudh/K9l7giJQpYobrEpPS4mDYcb4bOxo16+EY
kMqKFmsDO9Il9+e5MeuWG8tbYw3GhS6XYYIf36D9oOfZp5pxnMck6tpejzzSIi907tw3K+tq77fJ
2dm2X5bpDB5ZisM63Q99xvnR/VE5StNPqi/YKyMFcIkjTek6c7px5eAnDWQoa708h59lXB7xO2QE
iNyZjnH7tnFnN8k2eii320eNwJnMfVYs6HlVguHZPj9zwyiESxDpnsVdbfLuuhk8j87y97ZqKpFt
CxaS5n6mFAU06nNCnuFfxOt9AJv67TCmN6Ct7b32QooyOZSMCc7v5Duo8lNco1G+rfbiXA9U+eUV
adyNXnpwrdg/ProCkS237FDqJwDuGo7LyHeOw+9BG9IP7APjfWtzQqkYrLBVWfgz5O7r7Mq05b8r
mj3gM/xQXIKcVAS0KOhGUUPZOvr1d3iowTv//7+BIvb5bxjHJTnJLDokF/AiSiiShoDgjz+EoEmk
r2GI5ppK+xE/SoMR6fVNeJhcloSgqsEPA8JlhQXuk85yfqjJHfuHkQShT+kewvKNGD4ilDkICXYR
TJIr9Bo6lho6VXsG8Z+TBk0SkAhBIl1D9vgw1go71Xuh/UWTK6iga5kC0Gsrck+kIc3N9XsCXEEz
MkY0zvgXY1dtJogHIS0ZtSEDscm7W637wbHmq/s8oy2u4i8CqgTBiEwsVxqBjoyKGVODveNvQXQ5
BcQWNPS3iaIGh7goOWfOyhPHUUSkAzZtLrY5VDOTXsmzwqa3Qzwk9BZyXIEUPqG0GPXo2dp9zSW0
gcaxH7KIhqAAAdFfxMGSkka85lnuPCRD9Qb6TrbQo/6rd8iTzhi9AviRAjzd/Fkazmc9lk/GMbCP
AW1JbCW6svop394QD5W8k4UJDN4FAWHwikGy4GTjXgmmDBriMtZT93QevD0aV3GOA466PBaG7LzP
SWeH3es2sJfKaNChPmcDa38TTKruJN6WP5dd/45L91qTqoO/kuaA4hCtnRTz2Pl3BeBqJisXGI3b
FTJlZNdnbZJPHO5S+cGBwZUv9IAbnq9HyA/Ltbtts7sDj0h+K+rycs4SEdt0Q8ryx2TsiKT9OyOo
C/NHc7gDGb58RpqR3vPzBWYTLEAgZkA3uG3PnynYRXbaxr77bj4Ol1AxAdbAyMjtqXBpl+VHPtIv
9YH1ZK5vBarSK0kzKbRXwiSaGLjeSAr2oncthgAKzwrxEGHxcY65SdySci9Wb7wCFc4sstwAO0XP
12HlE4csUU7v4Gq2yx9kOJKXsL+5RSTINAHcsG1lUaB+PGgo4DL+6ZrZagpqs1uJEMgXznyYQY/V
UA08C3dwjR7rEb2X7B/GGDhYhErj+lOPnD2sS2FNWbeh5I+rd6o8ymILC5s/AwlIo6bD/jzRx6DS
z148VEKytmSPz4ieWdzzF98N6FXdrM7wmgJFB+QJK5VKsC4gHpXwWuUcHVX9TRDbFyLGoX//GcZk
v2xISA7VmvCKqG7zhgOZKQQZCj+71rlpy8Qc4Vo8TUvVu/8bAI2o0o0EoSCAAqKtjAx7ONgaOyfb
eFFm7+UO4ZOWpgAnLUQAZBrk/SUeI8kmaAgCEoc3sWQCxJTXU2Vjtej98qp0EUsyxlavL6NvTvoS
kzhMQnePSouK59373salE/jP53vKKl0CJ0WC6muEjGqMdbFmREKlNV1TYIDcujSTkhJT17DcVsSO
EWPnANDIqvIvJuJa/tOvBCRjQMKAYLQJit/FOXKGmUWYaOq8sluFEDJXQGfQ58vXEumGuIOFdnFT
tQPTQNYi7tuyFhQQYriyLFhkTI8S55ZJ/N1jsb+8hQ1EefyMwIRMS5kzTzNIgtyLV7wO+y7OQYB7
CDw95M/XalhVOTYD+9QG9IZkYSbiafVTyDizBjoM3Db8HXU57EuNcsQUqWzAEMUZhjHOBd3yTnOe
plr+slfUonX2YEyr7Mb9htn5TwvN3wLNW3VhLKmjFa3USOHgNvUvCt1Po3IP2PZhhQUXjiAXKhIM
MQdoMpTTPUbvym00ZCJoGdKIaqoV4jN0WaVK9gOlh8ohk4duTncnkaJmXTqyjYkN1kiKA5Rdid12
X73uLFXVPbUOQngruNeEaKkmV03pb6N0O99yDRIxLRAxX2owAYFDtmM7yPfjrL81BjUrUMUR+hsl
mPG7Zq4ft9ljEdOtOS0rHil0h+sD94sMy88PxExdM10QoPFoiGkuw2DqrzrSwTdDQsd5qC5wXkcJ
GzKXwEi3QvSzENVbN09oV++WndNduGv3Fvj2QVMDQd4+KmO5v+tgNk5ILsx64ryNz0FkX2Wtfalr
yt550GFTiCHA5SqZmaU2dfrKgADZEuQ0x38Z5ohQymwNQskdZ62au9q6eXkfHAHQDoNlsotkDEXh
h2Xk8xOVoLs6aj2kEioHmgSQkqQL3xO1U+Upu4Azgg+M1ThlLKeaya1Gz6je09jH6NHO0rH96XxS
z4XmhuEkU1O89SZrp9vsiirCdfpBrgiKsdG1r3FUblmP/awCLHdxOrF/QHS6MsqGXMxdm1pVhj2g
rOKR9RykP5v17F6GuE1J4H2cWt9UeasLyaPlQg46IiMfJp6xRDrkiStNV2nnEn+AJ19pFNuHMEw8
TK0YI5cx2DKESX2hfrb9Nvizn3/hg3eEI+s10Hxz4XHvQfuefJ68yh2nUCfDPydOMU+ZSR0hQUtP
GQTQTbrZlcAmUegrR8Jj/k+FAv2tskDHOvpllhI383+/dlDA0ifA6rCPQ2dr5NhVRuDsXVNCg4F2
a4YXtLgG5IZWqyJFFYwOIxOzQcmo2ZVsktXimALj7HjKP3HuYEUCIStC0IwzwHTt4Afgt2jwH3qX
VGm4082c8z2XGAKqnIyxFOC6H44yxUBIKioptzE4s5mZKrwrztFzYYEmopYSiI0oC/8sw3xtqMh+
6xHlSCTdrN51SUyN2jU5IIyANoaR19CCMpzQ4SE7ur1XHSMzfr8W0ZlvcmLfIJemWjb1EZ7uzxfM
GPrIfxPuG+0b2WyLM6dAiTBH7o6ukgV+e5BjmWqHyE/dLB4DEw2Tzu/lU2dMhIUjTEaV8lwEz5+p
7Ou2daKSEh77Kt0D4pvJVVtJiyrhc8zTDPzBWShK4mGtqF6pHY5Dmaud1foaCuzkyAd2g2M2l7ET
jdHkuTb+bIexVGagDpXwok6pohSsoj/j2f8+8f1rUc9M+rxUC+nqkfBGKKHlz2qgWBMop5Q6hLny
yje6EXnraexossAglcjx/p/DHnxHjnIad4tYJ+6auBUK6Q1S2H9Qm7OGapNBr84vYUQ5pxVYMV1C
o6aNI4kZsyxhFRAg772ASb5AFlVKpTLZAxhdBEI3F2ohNaZVuIioo6qSJZKyZgybzyy+E6cVoBeg
FK6dNtzjyQvtYL+UdUaWwMGDsp/zsUXYpGrWZWLvKAR4RNk72S0TV07ZPuPiWXMC4+xUgzHU/vDj
L1LxpuQgzlAi+qCVsD0QLk6HIPWu5aBYb1Jz0SmNRB7XeQf/2CRJq49kcyimfunfyHqq2qI/glKu
76JNLZ/r8+SzI28381zApRgnAV8ecfey7WYH2sY7M3iLyGdQ8EVCiztMpXuL8QgVs66nfoX9FLet
xAwVLko2qlMTL0y1IYM3NegwWG6hCL617P5S4oYyZHxstV9V8RuXOj5Ah3/9yx/eFEfPd5JrK9hb
ahohCxO0s/YLB/mEt6/0DkG+8ppV5EtIzjsvk52iaRA0McNAN40wpRIwjSo+3blqW3SDK2kXVOJW
/XHYieFszQnCBNvl6BYEJdchttiFdkGeqlsjD2WW9q/KPiQ/u3tf2T06YmpiiWIEOkrkJrKFuh0l
1KhPVe+qK15Vcb8Zn3SVl679VBPs8/L7OXECAlzAPzC0iXB25IW2TIqKEVbOCQgJUxESBQacOgEP
xYpX39tWfavhprtyb1bF+F7f0tzg/Gp1aucR/hNVFs/FysN8CpzfnnZBVuKu99WfwBU0J2/lAaKT
T4zr1ga0KOvwq6yyLKwNzHWGOi7z57drlzmTsR2EW1dhN9gGvkZW3gcxnW2aDJmxiHNq7G228ECE
RsA5F4GSc/GT8GwycD/bu90PFcthsuf694RDGR6v9hxeqGoKN0N1W/TlZUDzqvSPGmzqvDnlkUcq
zmqEvtEC0BDiADHVJoy7Lkq90iP2LaJBZWaZw++N3fhLnXxaB8uFAEd5h/koY2SdahS3nvUtzKgT
5kBiUOXUOVYYhApdUHFprFR7cB0fwsmWohLZgOjpkn9oyB/QC+v4M/4gLHhBVqvKftWOW4jg9lMQ
axp6VpdkeNTTLQs4QEmJRFrjk+eXX7asgLg9EthlZ2hIr0wDF7pswhnYSA6pGTGhLHplTb4r43sv
vSzDu2w1XHsktaogxZziE/lGmPNU761y+KhuuSeM1S+hSFfrB61mEVdMyJu/YYbBBSqjUi7OBzOp
pCv+atfuVT93fyjCUJ2TT8JUnLCJ0RjZNboDtasqYb2oe/8vNuafb0G3xh/TjgDno6H0G5LTkO6L
NaX2RxtTP0XErjimHYIfor7gH1NHmG4lhoVSo2glnu9Gjbna8dfhvGAiPoN/M2nLgm42wJvKVw/G
HmVc+wtdpfoiZCIy52Z2FKbM0+cAPRi1CPTuxva2sD1shjnfVND6SgBVsPYyasrFvBvuqparV2GL
OVcb21BzRP21GndosLXbQEl36A30soUbqekR3BdsyVs78+a1via/EKsjQbq6jk94mnrFrlnndDbQ
8Nq+f8zy8pOazsJKv1qj9eMgUZe+UQ9qb+BgDOVPkXTPZxefOqKVa8klDCsG367JfiCfJok2eVIY
DWGc4XuF43iPmxy3E0oajuoYITUrUDCLilTSKH6GYftVQwVx+7USSkDcM+/puG6BZv3Hc006wHrO
3sSGq2Duwm2YAe6xHQ0Ti9PZ1FTS9ECTNBAjXh1VFH3WMEENup7LWJydF5yfei51V4ovnInE9nzn
dFHUFm2QrB6MTgNavwrnmKwtaSHEXNMyxM8Kvijl6kBGH+Yy6qaVvLAfWvMdz1vxn3wuanpxm5hb
m+bwjx1djm6KF2VdGH2q5pfGtjD9X+aa8CbpywzZGrAmzziQsS38pzHFNz6jwDjzHY8bM5f8KIj8
DLrFCZvs6Lor14lXhXugRY2ZUqQafOMNo47vhAmTeS4kJlRIbEyaeHFqrTUAKLXp+VPmeKLGKI1R
ELwginb0+Wqk/3xXNJLNdrQBakcuqkgQIinbDSShmFA3icoNI7ydXecJqMtofdNxIiZx3dcfC6/E
W+23HpQFN8bzD3XB5XwWaThmrPGgPoch9VMYwXGebE4v3LHcsmz1oEjrpmMkK4cIqXzjrKKLggfI
lLWMy5/yrRBnUUWoLJwPsPOemco1jSpeRuX7yoQGCoY78Oyj2vkDTC45GUlyH0yp2VFm4kqgjuWQ
GKfrWm38WLSvxsF7rbZZx6aQw2wLJ3PgetcE97yU4NTqhhkPbE17xWE1be/LpUeW13a/uk1cJoWk
JrQ6pQQFSa5iTGbUYWkIkeEth+X3/rfJ8pvVffY0OFVIyjvOZHLwpabJe2WW5el8ZOJpxygnHd47
qZuc4G9td/1OXkM6PcVjCelwcyv8FWYY98UON5RR/vT8IZ7d98sS5Q9KoJ4GPMCmpOf6N4Nm2lkj
ppXVn4xQlfYS9/QOiJDbznk1T3bAkchKLLya1KZ5Wfy9tlcbYyrbEckr8olJxlZ9IxNtIR1yAFA1
c77AOmaAsGb1oRAVOREKqMmaDWall3fxLDcNZ8UsT57RKijF2gI15qKGNN5nMJhakIiFZ22MPitP
AMvQmCol4GCrqYt45JwPAKTqXfhL/XWTZNc8wbVV/wVl8MTl/Oezaxn+cTBkXDp2sQsJa2uZpmNf
quGmpjeaYdqYC6jvFJtGB7vyQWTNbHoVpteiSgf4g4q88PIhepRCLetjUl+g+TAQZvw6fa4iSneB
XZV3jDVNkqn6FFEApDwS6qjlL2v8w2BYEanCS3Q8hCOeipJD5AMzTcP6mJfv5JkUJwxMSGqWebPU
onKgCpzhR+D3n6wM1SiGfoZ+0fGfofJQMyQQWQvOaGDPluenyhGUJsqYwIoE3GS6eopw6WRlwmCX
FWq0TKQDSzFnrnzcWeXiY+YMFRJeBj3Ce7XJjRyZHkJyZEWGvfwFjsTv+2ApRNIkecBrOjLHruKg
3SJ4f5B/PwfOrVnROpEltpJW5ADI66Q101OuDPCrTxp/aqmora0q65spLuW+e/blndp6Lg6NeKRg
hQgyMblrx03bI1jW8CDBulbZW/4I4VMwbDWIDYQ3l+gDDaiAGEBhgWcbsE++w9xMYjphUzIcpMmh
JiV9CQ26uC4Kx81n1Hwr8ql82ab/1zIjvWAf9zn0YrzlIwlUXWZ1EUYVoDp1sUA7tKSorvnwVvIa
S1tCu8GAzOo1T7yPExEOqGgoOZLIeKZenUX7teImBTtsQFRZEHAgtR3pOJty3TbzJCWjTnkm6Iw0
D5etZFNIikhlTBax3lboBL/k3qNJlnq3A9T/8lL09RWnD8Q54Ljgt3Ywnx4GdVL2XjFLOaQ4DWVQ
LXyCsciVuFubzlsMmfJEh28jeg9rg/6a7SEjeg7rD/3WfeodJE6+Qth77O/VGPnz7ft1Z11b7jbg
LwJUUB4I+ZdSEFLuk1/AF3MZ06PA9L3hSZibzj7DLmICL/MVy7VfW17yRo+lvJMMg4+Xf/oxiYdF
wuXvoc2IQFqnxbe3mfsFosHChLYKUVfxbcqhLUWcRcACnvp7lSh3DlQFFbx/skd9TChkoCVlpi4Z
u+WkQ/srF8t6BdD88gMfWe6wqpEbsLKZBiNnnU+6hZE3XTalYxGPyEWIu0LYLWE1rh79nUzU5heh
F1/4cqRwmVnLZYEd6BfWl8ZvHoxCmdFJbeE5UCOeIOLuDIJ56lzDZxZsmKkjjYNhnvxx45WYQsdO
UqfoRTkLKGD8msApKmC/JTEQHgBLRyUMlBjde4bYR5GeRvnDtu8XIjR6RrcmIhRsC/dcI3jkBKpX
CEHYlVLZhSo8KdazbVFvhjhaG0hAy508pUc9aVP0X6slOLEQKUotebypmZBI3sY9yUx7dHjJrbTC
jCcfGJRyH9KYqUQU0K2S1gNI6BiMqfPXVrI9siFY05rAyHJQeOmZZXGiKWJORw4ZBgq4WU0nQ0GS
1BHK6+wuJiNCoLxh8R9ElckufjM2qycp/dV4hIza2GzExYP+iSYHhmwtz73oU10RW0bMkMhXXtIE
zO5yuy3IM3DNWKhqdV8EnHYygbUzbNLxbIH2/KpqoME2UHAqDzALVzWMOUGilUnMhor77r06ygzZ
ce2wboMI5Vm9Ow+knGgJSORGO0ZfCbVoqubJvF3WDpsl57KcdBX8RfS5IFtBWJodaC3oextaGHMC
xRxqsGFYQJxX8sr5C1OCU0MBejY45B6aE9DvSa9Sr+Kqs52MLRWAUFBECtcPsciJy/iLT3WzqIbd
e4H8UD0e1KAV/vY2QXp2abCD2aN0qqaZ0/RAxrcaZJolr9gQsK+QASFOo2/M3w8TN8eeyngohRu4
MT1tHbd8BfNJE3LzN4KjayLMpJr622EsbNwTmZceWD+qbuWm0ieQZuCpXGhboUIYFhjoaQ2IL9lv
mWc5lJzg3BpO7G3xOUrhxir7XJShbZR8dNfDLY33jYbIDYWayBPCvfHvurIL8G7mfhpyyia/F8Mr
FmdB10n0OU/CX8Y3gjQ0ype3q/A6qqxL8pOI++EfIQqkOPlABLN1dpt4O88cjiJlCIsSqUpcbPmh
GOyFv7HzKFzBCjUCkXA0rsYnZdLutz7pJYNmjCCCAmg6zrxxDfrcwXOwWuuzV+1urLl7fZhWppCQ
3I5Kid5Z42UbLZ2BvxnRqNdT4S1LGe0JVX3ejjfJGzXSdrBVmdz7zXidVuMHww4foORvqXBk/mZv
+ZRjAJ2Qx5Dnj4aWTum9Wheza4HPYgCfH4mcughAXGAtQYuBajWFGgKn33VJsER3pHw/n1+VCRcf
WHCQ8Q0tEOjXp0MIQe7zaJ9VrXY0xwBQQ13dpV1oP8kZQgCXOIkvn5unSh84sdSIoPczGBiTu2BM
1kXnNavsbssUxu2HR4GVau017ZVAS9tNCh6ZJtbcV+A8F2HUfTXMHnaVJvA6ZvsZtxwMEdHZK5h2
yhupCGoi/Xb7tQlW73oXOgl0Bw0c+6iAM9N/iXtai3H3Se2S3NTEZhf33WSx4/aryj6AXP/v8HrO
ZH67/EJxn5i0ReVqbu3KApxha+9ulmVEzQkauoTkaW0/Vs32atb4N1mBy6AaUye77tt1ujiIPTVb
Yd5/9RcAiDglk2IUa5OAGTM2LFQRU0pwDJXWoSejYlzh+Q5xlNt5Tzmhc2a/mjE4II1OZEM5gc8g
er3+uvyXlVKgMb/SXjT2FwxIb6LAAs6EAsCevSphwbjE/oyjTWN/EWkUPKZ9oBGeYI2ALObYQZGA
Hb5ogk2A97KuJNUoiLYzzBuA9TktX16Up1pWZAOOK/ycljWc3Jte2Jd+vwmS/SxFlC1onwIODlQy
3ZrSXisGyFgK6T5nyGPCBOgTMpKmhaOdea5jVoLrK8KG6o79jC/wBMwgSjqaxWN217YIwov0kw1f
0xj2c+Vg7PtKxg0hpx4VP5UeYVNyZtahJuKXZiOW3PeWcXZhzeozW/lUKQ8ijMEjL82FSDW5JbP5
qtv0XQUvoWaLUhmLpOHBWTeEPMyv4ir5rstJU/NwThZ3A4eCGauIeSEAhcq7eFx+E4+kme9+cII+
jC7n5l/5t508HyNYRFhHwcU+6k+B7YZV3oTMSIFg5H5Hv3/b5xwnFcp1L/ph5+FHDUB7jiPRVYwl
AtFtOeHZSCA/xp11UyaJtdAxUc/Sm3pwPp/55KdqIj41eaP4GcoU9/knxzWkbrsA5qnM3PwEzQ/s
QTbRQ4iJnOoA+bWHFS9y3r71QSLFhII08sEIcNhUML7ereLs+sxznVyKfG0hJ4xcp+aZ47prB6LE
90OAvq8QXiRmoBNaCGQHzmDaHK+M3+xm62udAHKDEc/Hj61v4jF0UM9FgP2LwcmJWnxG2pPofGqB
jjgcHgaZ7hKWlkah8ZZ+AsRJegCfyDPJC1RDym/RSAuAzFXICAZHwwg6tvx8nkl+5FRGzzODLYGQ
nhkoY+oJkBNUQbaL1356Jw6u4G5NQY0gKQ0+NOSPyHBUcLcxs1M/tnMW8139y2iRkPdnQ/M6oGg4
L/IxvcnkxEc9H3mokegTQCOfr7GsKZqcMik3+ViCFeinP+bRms2wBLThz07zH/WK9kyOOoTMqBYS
XVCMp9xavRMp1QAInIEafitQRdWZKAGKCKmWFK3r2Rud7iJm6KSXcvblRXmCgeTC1mdBqoGgHZsU
ExapAW1LI3jfJ7NbFQxVAf8GaE/Ik6ER0myKLaWKFyXT19wWs4OznapWxqDq25stjVDkM0VC3OAo
YJ0AVVGnxEKK5+2FLC/VSQpXJVz+DJ//1OWD8lNZ6uCFDEYmyHC5cfIwzGaeWb17ehd8IUlydht/
4Ue0QUJ+DdFQ3PL9BCF3CShABPzdKJ4hmJ8HI0+tYaZ+YYCdEcwfIN3JOtkgQo+3Pn07YKT6s6ql
/yDBQ+xd1ZF6KKNWkykj/bgwGTOQBK7yKnJyReXzWB7Udi9/+lNvLfS4rMUsDhh860z4A/WwcrxJ
3LXtmXPS0B8w41QKi/GUxNNIIwoNl4UVCMDdL1dMQjmLVHz8ZSlx4pzEz9cmdg7Ag7nkZG+NnpOO
4ZLBZJMD1RFCpSopHrCne3NwgsJY5Zd21+G+bhparGJ1XbvZZ7VAuv7O26qe2vWI+rhZIgC4Oe4e
z99Y5rjpallnMLmwwkLCft1vya2ZYVUI3dMbqo+73c78ua9/NsPylwaoognJgkm4lnmJoMhyAVJZ
KlaUOQ+ooTGruemyASMIxgrCDjBJEmntLw4vVRWTw4ufIQskaiP+ZbJdslU8qwGbYGoC4zcdHWhq
3+fFQKoHk3yqTJ8YYAXC5xXUJbxezAL1V2/9VX0rAEGUZxO0BOPVuAdCfS433isM+S88xGaLoD/r
cX/iVv/zoU3I+B+rFVNaOy9iAF/1vdGyu6rbW4GeevUxi9WwSyPOUjE0mt0PuVJpPuhlwwLE76Fz
63s5JP3XmwhTN/LTmKEzbEA0+3xJjKkf16tBS4Ky36YaCnARcOzmYTbb3Vk7CG4AFBzhaoclAFY7
lbv6/OnrrBigD62//x881qRV8pb1rN4VdCSHQrLJKHtplxiD3MrryqZIrOL4ym5haq38282QfR8a
+4OBruBOZgTA/as2gddFo4QnMRUaCNHz11W2wNnhhtel81AkOxWP4kGKVS1jc9kKqRIXc+zgeCUc
0hibw0zSbPEv2oTj+ofnok+gEle9Ma3NgqKvM3usV3fqn/u+AH3iPUFIsgNoYGt8p2FHaaClb6iB
lr7h/rmQgxTWZympXl5aJ8bqz59psrSC0ik8G1+7Ozm19iP5fNUMkzefP4g+olOxD3HEo4npQhp0
hh8jrOCRFsEgqlZPNAsXt432DuinB0qqGio5i+KCXli+lgZcPeRZG78PiTS4elSelwXtIpLrhdiM
RgkhRQQBHPGOgRjWRboPGgxOO445OVJ0DjCRojdVw/xFooQWx/NzC+Et+RawxnwGfFOeQeb6bezW
eQFDk0vT5T3E2LnYq57ANQ4BcDsR9qTCPNCOJLvP8Xrk3vgE1nglmrnA470dK3NSWABCu1/+cidu
feH0jPCgRzE1m6bq1bgn905f/UEsHIvH9TLACiHBQmDdvA+X1muNEyRSFzaoIa5OLHsF58FMl6mc
9rX+uVb9xICUp5vL2IP95x4ZuEHTLyKrX/8enUklAqBaQsrUwFGG3CZDMw4IGEf7Rk8ih0oZ+5kZ
EoZuAi9l+NCTlm6khr+vNGHKJvs1s/6mHzi+AcDliL2hmMIimNrg+dkR5BiiRmshoDTLqrk195Jd
ipnmCggG+DRXFXi8BrYyzpC11kEym/E7zg9t5/rnTpYl+ha6JhQuktZPoI/R2zk7vHeLe8BDwhKT
KLypcU55GxdwqTzSj8M8cS6KILHRYxTDZbhFgtw2hNNa2w2mVj2saxvrojzd4EY0g+6JDWZwGeMB
sogHdmnsZAVQOEmc8bhurqugasjHXg83cY+Mo5J5DtPXzauqw2GnWzlPdpS4bwnnDG+qdVzD1EZR
7qf8S4jPxGvI6OycNSirPAvbrsHaqW8RjvI/1q0AvkfFcnQUx1XJX6qjsFh4TPoXVqtssJDmrxrm
CzvjFec2zkXBKp29zlcg1jGPnCcN0cmjzH4QbnatBiUuXlPjeuZfd9Vmc/nybjtRlTGPhrotAyaB
KJMaux7YibEdDu9FwRJ/XVZ6Gjfk9vKtanr1tAKMhcSpf9RpIfdwYbiG3sXw9x/Dyh7QHJgK9O6T
rAGNSQeJZft4z/3JIf/TzAl/vfw7js0OHH6HAzjAlgyxj5iUZZ5Fq7jKW8AgIHeBQU0l7Tr3I7pf
G9mhtOS6q3U36sDQ2ase/MD6MPSnlx/q2BFm8lCTxY3uNA5l7nwv0b0fgDLCQDWIjyySuSWERG12
/0nL+Eatod7dHHyW+TshmbzANCUBeImNvUYd8g6vK4scV/GPdUm0b4vmVpMJ6SrPD6IM22OyOSPM
vmVCLXxtaqNsdWs37Zfr6L6NbYqI9ZVMqM3BYWNbTM8tIY25SpnsKPgCVu8r4vRA2zjkUgoAgI92
uXkoSkCZHNcTFAn5xmPgPtxreiJ5b6DihetFym1BhqrdNTQ9L6dzTxQqEap6QLhwRsTDVLKb7fJZ
EINjGkawEF8z8Edks08rgMVAYyapH9nT5rf1mDGEY/hrtl49zPp8Ia2NpAqayeSB/6GrSX8CsVOv
IZZp2ADMMbj4F+kxDu35n88+OcAtvN2X3bwiVUAbFVyBuREWYz5jPSaRMkY0vtGk4vVr1Ez4tmii
Yk5vggA75CR/IcE6cXrzUIxvMEOj+Ju6Do+rejmuV9x+IoiYSCV/tBe0nosYPrMpnDb7AaUYoXqb
hte0RbsCD9wne4cwVWdBVNpDsNnelLvqRspODdnOf/5TZwR2BbKWAW+BXjg567r5Jqvg/NFuAPhj
wHatgaSWryigmiAockCKbd3VCKPe2EHwSrYhEOfeBYX71kv992eOCEHo0y2GtyCcPMHYZH09v5fH
ZOOtusAhM/k3vUNtpZ3YP/6RUoibB/xvngu5l2AiAdfk3X9sdrtXMpORFQazsndlG3xRPPSZZ1S/
c/SMYjmTOmKYHs+fMdtiobdu5uB1JSN9FTqS5DaYPOQ+FwN7QDJ+cVN1wKrnVXkcY0fHnckEjXGK
JAjq3votzNEErQ6za8uCysYB4aH9713Qmoju7+VHx5L7xLNHuImp7MUmdupw1nV5HbbRvDCog98Y
eZyh16rljJe4snnfvG1IPl9yKcQu2BIcEc8+L+3NlQZRogPk6BRkfSUhq4+peEOcuyDnXTxiAu0Y
h2OZ3GvEaexMlMUGjz9HAGIMANBuidXLNBhSDCgl9E414gL4OkwQRHUSMXKd9/jujDfKKqlW1BlG
rBABwAH0wqwjfVFS2V6TqKGOvnrr5isnZQMfCVu/uKadQeDog9Y1maKu5JxCeSwWQwOrLcb5W6i4
PNLVpgghk3ZlWfVv7HhN2yIzKDTvgKVi4ojdkkcyYuy41jmp1dd0K8oYwQI11LX9rcRomv4OvdNF
PpbvRJvOw+DX/9azwCQeRl0MYQzHHY2ghvVScwlr3rXNuyTtnrKSRxZtdGTGdWYVHBe/igMQmQLX
IeGczxewRV9cdvW4uldrJ0sEQ/QYUanU3FmYSukelt+tSGsx8h65LmNY8qjXJPFnubOfzqfUnAAR
8ZjBjwcMhL7emQ4Osnz0UycNCmPzISMh+fBKOXPQUOWwPFWU61MK4BSLUoRFvdwSiZzEjX8B1R2D
iPQ28ORIOZkTbDW1AfC8dlaVy5BDaeCewchDO0GLUcQ4rWSNZxuHOSWAJ4l6ho7il0zhcFgzdyYQ
llLMZLlobC9U0eZ++FbIZ+i1Xy0PpqVS0DXsxkvlPFDHvONo6+tXRECNWIrx9SclYUkP7GZQDvcm
KjFlLfCxkHg9qa20+RjGhOpCnxNIV76RsIljzi5rjAgTiB4Jmy6tBm7DpYY6Ae7chloDIL30vfu0
2JLjyyXCCVFtmIdCHlPjV7UMgVAaxRC//Yjv1mPhEkfOU0WMmfjIQpJkpyB2vubWvoPdd4pkC0qL
CPpGUl0wttyyGGsWAcWTbiOx0LQoLTpFjEMlPeS/BIlZ88t4Njzl9u4H0qh0Mfe3rzQqUc+ZFsVN
EYYPYmGr1FLKbbFpH9ZJR01Mjd+CJ3EfBmAW2uxSWcriWQQSndKy+TYISAqWA2qiMUbjBiklyKW2
TbOGM0dtbayZ0dPv3ysnPtXI4eSR113vha/FtRW1lSP7VzesfnqMQSRKFexhuJ/yeCuRhzbzyyzc
sPyAKHFnCrhWAoJYZAwnUxvhWdZM6I3z1LU4R3B0dAQGQ4Efz9wkJ7htkO3YqM58HiqUcVo8RJuy
oM9f3qv+0uktjUw+8mdqYQm1d0v79j/CUcRR0LcTPHEoGL1i87gZmmsRQKw1dx2o1/mC/cjKHXs/
Zeyg00dXxqGi2/APnBfa++jm8ZoRM85eB0RCmSyG5Q9qafJZQObiLcwupFNiuMr/RMic7mkRUkQ+
1tcXOG2IKcvZB+1T8T/OA1Mn8B7MvjltGKQInprShsZNPXPD3SAQGIAOJqPcx+IdKirVtVSCvm9c
M5kCcqo0xV6Zo+tD7IcucZ6MmQ738l+MUU/cHACtMxz0YJQHc3vSwXlIFOniZt69GYfTwWm0K6W9
PXJjMHGU3iYEvpQZkUozaeLkPzryn1uV9VlRDbrbz9xourGel2TUgWBQEXEf+PtNR6gBE7A0XYfR
vfTWsTJCATWlGuoDbGX35RgYMHtKCuvRS95GFA0quMVfxAwZZbSqDzb37gF67rmy9sTZSzcAQOaj
wuUKmZy9Vpc0u22Yl2bEK/hA9qEiBWt0J9hJR6yNHj2XTl00UJ6ESSAZ0zDj0vRmOWyuVTQG0A58
K7jbJvKZ2cFrYxDKLdOFyJnOY9lHSfbsIAiXxGgxd5yRHjR9cEiN2boR9RL+g/iOVeY+qZlRyRDM
6h+FXX3vXc6/gI+v3AuotPKYkFjfR90ufMT4TXD0S/xq9DOYmOgOkXQuxrmq8jnpIRjKKcdvfspH
Q/eRaNI53S+DuVujnLYwvIqppKmo8xQ6YZTO31vtSFobivr0pyQ7MndoYAApfRvQFO93JkwJdHua
P7UFmpqbcYB4kigLNFiW3YnJEGe8ojFFvHaeAvmnYHAoiwtr2V6IO7ivLsLXS66LsqyNh67M8CRX
km2KJu6CsaVNDfPm9WhVH9S6qQOWEUy4A+FQnhb6lt5fX8ZNvGAKdeUkv7R9dcuoDxB5yZotP7+8
RYxlymSLqKtidIxLnQfm+fws7PzWW6advHPo9potaifIS9BubvdDL5oWzj7lTePKn1tEGKESEfFQ
Kd3qBOTw6QfOk+HJASQpBkn1mICaZsSk1c+AA6MYHH31k5+6vrARRcHleURf9r7qynvzmeTpwLUo
JMQOV+80xaxyvg9tpkY1YjbowreX5YcwXX802n541F/3i1/3GR8MhzSdvDqRa2uDfNK+VCkrOIaX
+qWB02EiLdTlI603rj+UKTHiVDscf5Qg+erOJd9QmSK+s05a7Z/KbS/2FuOCCypSinQ5Q5Q5z0E8
/UmQm4AmYWfEGPj5J/HyHQBRyuDefBLDIcY+1TSRTLKEONqjxen1eCChmPkoci3zA0TOBLjWmEYz
EvE87K28JTlZWtQ+xPyaAFZWm8FzoDDo/zdgSrrqatLQ2+38Wty6woqzRdnGb+MNBbd2cu/hX1Rg
WkB9SlWhq0YFbAgNUChmvKWAlWmKJrvNsjSMbOVuysKSIcl1vpI1PHWQGHD9svipw0rNncjEBnPE
l8FfjU/qhUTjVS00hOPDZjk+2AnSSwljsmT8UTsUPxnHYgkFTLiKVCplgLsKdYUqsZf3yQkSiyYZ
0YyhooYu09hAq6tKzsRdeL+XfOHWiN/4gW2hVlfiLzX8YsBahDCMZcGRQ/k8L2C7KgmmQ2/Ni+oD
/IyFq+ZFc1GF8zfyiNG/z1zgSQ4U1WyiK/8FV+TERa1keXNZM92a8jG8auWmXWsx3+ij13pjB77T
/oDUIUqlrcMOOwptQgM+qdqRTkNLXvod+Bpn3u4xQsblDHeFIwjOAM3e8yUf+Hk/bJsoYnb8+xTy
uS+EpxP+3DdEQ4RrfEgBHplckA+9iOP4u2beBoPakYDgQxgTJWikWVs0O1XmDApEHatjnGn/oi09
0f6B9CC9xX0duZqRJP1RRXZjkyZu5W3upaAUll4tsdbf4GfiYtfJXEtMf9UWcjY0BgXyfuU7G90A
U8IMj/C9O3x3rrA48Z15NioBGmfu6SmN2Wr6gAS2NjSQut1xqo/LX6puhfNrMqv2Uw5HDaJle/co
rzqJFclSpKFipEUnDTr1SbRF2RfVCUoGzd3kGCMeuNamulSVRucxyBMQNEAEcnzeK+xKZvnP10OW
bm0v9qjQfS/+rkxqQ32gt8Hh7TZPgg/GuinlMh+0uxLgGmAz06By8sSYvNDsxpfNGPzSGxcTQg5N
B8A8TOYfOk9K76SgpTp7WOjxJpfqDAa5DSGYQ+NIH1qWrQulNwvv42JYBJvswywf7tX9qP7MqxWo
kwqS33WP3KaC8VO5jo2PhVku1MjNgAfIQNMBE2ZvfQ4FgBPdA0M7s/1OLGXaNYfhhdYK7mrPX7dX
ZF6ZO8XmXrqHYpvdl/PmWjeFKQKgavZI7xdhS0G6xp44wYWHlLd9RgORLOzDMILK75CRXcXM71CW
Y6NZLeRDpFLV9OqrfUy7J1J03jxRdPz3HD3AS+J8oX7QuEdTlLgboUFnSRvcN+ioyWT4JL9IXW49
rFaVh5ocNclMWN+VRCOI8u4EXgVYx40yeOASPY8MG1un58thzjIm0JWOGJHilADZpXHRF0GAeQEI
gjhdBkGh39SzSXZrth6raSHihC73LtphwEkZrHd/+A5qmhlgSEta9QPpNWAGMvGIebPGLgLgVVhE
DTtBC0/UrwbWGgOGqwOuqJrnPOeGJu9oxfMT0TbK2R9S9FQk5mUAAiuVJn6g+axLco8iVnqNZmUr
GnhbVEBR/tXfEYvSRxAr9v0h9XqzC/3rMs0GzIrb6DbPh+LOIyDlwu+Qxa1tbOnatr5HTftkxfaT
HRD+InCYiC5nUTl4W0e4HzRubl/2MyskWwVI3bOVaADA4S9H+7pKwIkzC31+6S4JMSTxx47Zho2H
OZaplsiK8Jef64K7JVgRxpJ1aOoUVLHIQujHDkKJxuevj/CuKZTgvKxX7aKyyHfpVzSNGkaUMXrf
EhT0eruswY66+H+yEns5ER9sjwF9wJAsHpi+h4MShTp+fI4alsA4BCWO/eSvo/FN78df7KV+GnCi
nbNUhfc2WYbGz1Z+KC8q33AeB7K48LeEcff56hHZOBFAfZ5fC2rJ18T5+Mo4asYSgztA65G6uwqX
kjJj/GdiOJn6DxfxgAt4TYqNcZv07d17YZlexCA4XXLxth2ihZT/it1zkTZNEZDVwskr7YhqeX9T
DqRXcGBx2vrdzLuw1xbm09vhMsD/kM/Rf2ybqrnvR/4zqUzqjrectIW9ANO/y5bE45R0BAsShS7A
gcubfFUk2NMxENkimA9D0SBpQVSGNlFO9lOcZJgbh1R+WifhJs5uKp9vBeRGX8/Toaems/JLJkGs
J+yteXtGEoJ19chUOOjA0YnfwU+7IVWoGlk3tRI1ypgQJSM8yohOGoPUvUyWEQDoNiCfignCVcM3
fehraZj4goTBhXAjxLDIlwzpfP77V/HOfUL5+fb/cXamy20jW7Z+oYOIJAFi+Ctq9DxILrv+IHzs
MkYCxEBMT9/fSll9S2SFWH37dJ1uqSwZBBKZe6+9htplnQ8ucIJHhwSFmD62+lFjI+M5YXgnpU0+
r8vbCkeYC+Yg6cUhNtsDGraLqj5M28lt/rJKa0cStSrf+qb+1pJvtKioRKCAf16/CrZjua8gfqjb
SlldqvUT4IGtCfTsnLa5lLBjJC8OciDR63TuwaUpW1zBh82IA1Xj/YL9wNmUzeWHep1N79tWqoV8
QFNqaNrqvP4R5MQa0ZxQwRfrHg2lfn4iMOsymTswimzf3NhPIuARvRJBofi+jrh0XRYFm4EXoIRP
Iq+8CTOtTt/prsKSyKci1gPOfUxwN3sy15QN4NVUyWNZVHh475obQkH322APx6PwauZDBZ9iDXvt
ep3uWZWLr5pwx03xDuw4Y0+web2v3ZtdPJVXjBUYLc27za0iGsO2TK4TJl4XRcFPdcxCrkkjJHgs
5gEU2RreSU8RSXptdNH5ARyVdiLWLEO5lsoq3WW9ehnbHKhOfBlm/P0wwz9ZF0Ma9NFRNuWKD5iz
6Qy1ChTDbw5xm75o0sNfO5CdS9dnuRZ+1TA3K/8Yk4KpVXGAdlem8Ruv5urMgSX6mBcDGoUVF1+a
kFS/CTORvv8K45/PHGhjGtvpoiDNmQ8zPghecUYCWYkn5OMka5Y4l1inebYt9nzieg3lRgh4vW78
P72dKa+cAxpQVhhDLN4GMyMlNg7vZuHRctlme6x3P/SCmw3rle2kv1tN+3TrMuji1jjhdY4xUe7w
g0vNDklWGD1lx0PrGuhmucP3korNx4aNha3zsSuHjEwfN9p2Q2S2w4i3klLC/GjKLtvC7cntGs1V
sOdXVoaXsjNgNnFv6Am40KrD18Zb8xSwp8GS3ogMxJvhrUeHUMkovEbASlbvhkEcTSYEpKjfX3UT
bADxcgRR1BBWtzSbHEXMC9qxIIyrYQc3s1NvN14LZlFtuOJh+j7mrCovJtiu2zXNDd1HcVlHetX0
Pdp1bb36y7XCO76VrFAFaCV0kOJZKFwFiBoELGT/3GQGBqRLXuxX/h/jXtPiPSb+k7ZAh409Wfi5
gM8d7rw90yL+CxsfNuBlD7mkRW7XeTyJTCzqZHM9L9iMDzjBB957s9rNl/Gm7q+yKiENLuUFanXI
BQzyq5W0r/3cbfO5CW+WFfFjCJnSm8N8CKHHNoYOlgyjsl9tm2HYk9imtQ1nsKiganV9kN2ZgDeU
Lse/DNPJvTMzC1IEMFIHim1tH0q2lOB+hXnP6eiSPkeSnDvzN/flsLrY98U7Gca6XRBtnYDM7oVb
6/TcuCp3eVfrXQekuU9vgkCr1l/4XhfnwEPLdLsKhhyMcMhu2kMcbq19Sj+aa45hgx6bTZx42/Bq
SmafEALe8zz2PRzu98Nt1cBr6zbEF3h5MLwNAyLsXJxQtnBgcDGOuumucwgYu6wXNK817dNrPpN/
UdFhXNXpsrt1h/V9ANPHPtcxHaYIL5dyv2GAtAQXWVLs7ipg8GvHn+JLN6HsCHbV8sFZK01ul25u
V+vxy7pfOZc1ZrYXbYgAuQ2pD5yy27/z2qXbBsUhwphl1dysILEQdRvut04EX6w48BY5M1vp0lGY
hIfhq/2KJU/J4dchMwfe6v8w29hlzsTZ08X8g1taMrG+uiLsPo1lXVx3QccMe83Dkuo66Vbh3bgp
QvKOps3r/1R5hzNYmQeQ00yxtV6QFsUbSYbeSsSbM8DZ1rseVmGP+qBd/RoN6X+L0g3r/fKrZv6z
hTDkn6PgrU4qTGhrCHOBKKVsO1F/Dl20Kut+jTD90XTdM3wwKSPE7U48FtATL0mRbBqJSL0IUn1v
0d2QOMFuj8IsZW6DzWNeRD/tPROx4uV+ykY8Py/4IasQurumH6ERORbruhNS1ab3sZ0AGhCM8RhM
IVdX+r4E7zuLpokXSwSYm3GMg1sqFixp1p9wcrUWJjIWpD9/qw5BY1IZH3qkbFgezkTtiIx9OzWV
1UnBI7kJcbjVKMpKVnzoyOn+x75Y3+QL537ofBPB1tKW6S6TsP56lbjLLxmNOkXypxAnRSPKJlqs
nzChgp0gSaiDUOij/IpkRWObOkalwKMP8loMOPutVlhKDQmgaWdfvp8rG3h0dEOJ0kZHhH8u9/TE
6ywlwCxrqsyi1KImqJEO4Q9bQ0GkZBq3a8wuV3xhvl0B+VVS6aGCOSIXKEK1PffR1MS+EhpK6qjU
E5FSQciTSALDAk8rqX8IW0zb8P06W7ZeSWa5zP7ogJW5InKinozGNDbTAkbzcnA/AiBeqOdU2res
I+SlJYWTHVPgVRuObNszSiccfkSgC6vopxCYA/Jc3xzeWB6JRiA2ECAn89Jy4sljkUdQfeCoqkn9
pSrB5rjmmThj8TDhgXGhHk88EwV7yJ87CVXUc3X8yY4wKTY0zFkUDMR4fNxAWYkfk26lu5+i7M3i
ujfidNQuO36Gkya6++R3DIflGuIQqdujmxuQI7mJnYTESkiVtAAvP+7wtJkMCVdQHw/D3YNf8RyO
yBeGCbi8Q0mgjxeuqom7VWfiQiCrSkE24tQLFSrW1KgyTdYDEVtUUtI8I+E4wE4Omq7tnylEbRAA
HuuFEPHfLBGdbco87DaYKzNqqg8cIWOqfo6FJEGNUtXFGRIHxmbBcZgWDi4txGPUK4YLM8DfiLFB
CdkX8UKH/kdm6YI8hPqGGZs3pDnZNOt3SlKmcbcEDgkqegKGK74zQUBishDAjHQMwSeM+of0sJWv
oMYXmrSICFJBKRDdXGpOMnKrrV5IBftZjm4fXLVD8cFOoKFWSNapjlENbIuPjOb+ougEOSfIy4/s
lKOD9RKwMtShDUp4RNHPH9ngx4VPrN/qg6B4DU1slg0CFyFIAh0lm7AcHUiDutNSk3sOpgFsP6JX
ufBg/wUSd4JsMTGHf+jTH2w8Rq1H2nzHRNm4jB7Jy2hOu0G1GHNzzoKPHlUUK6aTK/VoUHD3zFYm
amzJJTWHqsv4WwchiQ56eBCkpZ1Qpina9OwYQvbMDK6z1tykuftGVmQaxZxP+zyd/kMzos7j1iJT
9pGfPr+9jj/szWiqAgSJMwL+OQG8TDzK+6YYrrKAtasRKr4Mv1lQ4QH0TXwWOX2vxoH5GINKBqfn
na28kyE7w3UcDsgEgVNONXc0QaQ2rwKOJt5WwEN5z6swUBaafBKBhLZ6RaT3FGZrGKZa7jvz4FDO
4zqndbftVJAzzL43vCeihQimE64PXcRm5Igvad8fpfD9NhaTg42YgZqmPsFrpoGcxPBZXOPEIzZJ
rCayAUTa0ZuVz0zMmeSKgaDhk+xgNM/8P78TYO9w23EIWAP7Rapo/jYgyB13rFMUhfah1TlWHC5q
DXlsK+m0k5qED081+7EgxjNcgdN0I33dBikAUy4FaklOcj7153SYBZMWjRxeFYwHUCYeMf1ypwnL
ROZI2mA1BpIkZ/QfaZ9dyyG3z/eoPuhh2s10le5dSlGEL5bzrX1wfOhz77/u3JPIChC3jj6uIb9v
5XEpTNXGNhqYRozrNSSN6/K6a/wzM7mVVT4+Kwv4HDJ7iwJIt/zn6O2uNvncxoeofFMUC71te5k2
+YeADm98dBVFefGqy+OfcqspOubasA20ChMDnCVmu+n4F7BzmUP/EEVBhvqjuJvasrx+foTnJLgX
AVp7Wb3L3nsTzDixW2Rs49FQDwdRTvHH3XEWRPO12Ry+FjNUBZ6x2NII3y1R3p7IBz3z9o8xWr3T
lu+uOW2qlL8qA6MS0J9X3odlcX8688x5DlWeCsESedLqndev0f3nV0vLmBfDa/mqtQ0yXvGy6WK1
nSppRyQFPQV9v5s4xgLMpTgxE3/3oxBvLJylsY8wi8USRsJwpu986AedLq2DpxibmSiuTzFcssXT
/uxWXK4SLGSErN1I1ZjcEzRzQ6YE4Er+rKpQfZSqNR9dp/3oIuV6+e2yTLKTZx8hx1n5K9wRjrcd
158qH5bc44kjDoXiJfRkhpAaNUE5AgLh7UCiPEpu/Lnlc6IjsAujt2KRGo/CYVyxnBmLdy7zxtwT
4P6uCzBlkq2MVg/gsCwSpMLWEkj66rZY+e90nD9xzVVuC4u3w7I8omS4CTeX9c7clW56444xEVAA
NGOjvvIw3XR+A30WYEElmObdTvlDRiYqzZ++Vzg3msXZhQP9QAmNGLR9UTUB7nlrvbszWsJkhfGw
pSKk7wPKD7nIJvOjObslTKOCefnGn8p1OOkDUnzJY2G/p0Q72tbKMs76uoSJJgMrEiFt6hJbrOid
8h62cpGF6YbHfZWdwxr6Ac2B6J5G3Ws90arKBrUuEYzVI24OOlvF+rOGZNMcX+qwksmoaK8iYJz5
EKd1ASzFgNkthDX4V8cyezd1of8UbvdWnbSdMxDReFvsdzeqNcU9taO6/fiVr18Jg9We/SRGSnaw
zeECymhILCVbt0Pv+ik1+FjSDyv0vvVhIugVYscRC/X/Z56PGBDBQQT1juELE5ijZ5Gv5qar1/PH
egWHgjmvNm8ZxsmHRhuawjA6Yj/Zeaw2vEuXD6y9L7IGqPL+k9Nlb+DCnZnnW1Oh5y8n80/qAe4u
REtQyefXNWxoYNYLfYiS29RNWltcnckJxhQa6ot6qaF5EfAWSk/8FH+k2axnwEdsgJTmVeK8qrYQ
N0dq3GIORkZ5Ac2wXID4fQtVPnxw4m2h+dICmJwJsYSCYwPulLRC3wDex978UgyYdVdcAzvp/NWe
7FkwFscU0XJVnohzJA+PMOUYIEHZtk/WsLcF45cPCcoFDE3H7b5NP9be7nbdFTfjId0iTEeHSKNt
HaRntnRFBFmiDLEjnhl/dkOzuxIRUv6o4gtLOKC/yCa9jYIjYSm71NEauLfkTSG7gErWIpNgn1Wx
sqR4UKznzy+/FP9QxGtcTSkH95+u6zj9dsn25YxvjPtWQrywjH/KKkquRhYPF51BW55ayjHhMqUP
tDa8cEM01R1mcQNgXJf/d/dU0nJ89FMraYop6Y/W01L1oLOlYSiE7kfCjyemjQ0OB+4RMVLYiBfF
X0AQbsW3sKQ7GrxlFf0UEUQG5/I5ybHKefnO/UNBBSiBuksSExdC5HH7k06+wTjOfFB+gA6dR/tZ
pAA+yYkEH9jc14B5Hud2sofjwvamMFK1mKyvD0lPW691NTL5NU3AwmBgwNmt5rDmbF+Fb4c1+6KI
a4GqwubcS3vqFLZGsEFYnU9ECRqgY1p0Vfubstm4xdvQI8pPjCwmZjSpy+e69phyUiLBbVa9OnpR
uo1CKu9V/wDxnvka4G9GIUtOlsoTbS8LnK8BW8xV3V9nWfjKPRsAezpYJ/MVGrfuOioFvAqfbzPL
2o0nE2cTU2emylXNXKBebUhJ7kI6i4jdwGtEXFjAMsVtTDxKXHhsQtJquOVKsbFhDTqaRyj2dtnQ
6s11sp3dFZFVYP873n8Zi5O4y0AmwdFSKVMwGEEUGPXBBrVW7fSvNDeC0Qb3HE3zlLIOGVB8EvI0
orXvrY4O3WBwmZal9YQLGlOHIpoe5NluEsp0691GexWSXVWAb0BMu+oUjsm6sUiRJd7NrKEUAA+1
kuAfvRM5jHW9tzY1knNCVMGX3wsbF/H8HIgiiCURXBhWFobzzx9QuywHr2hWPeaBMOk1DknMd9IC
sWSWo1u3h2q6/8u6j4tAtWCaGhr2HbIS1SdZbG7jfR6dw1+CmhHLMmmmlvapqR1qTpBfVRbSh3ik
LKiCErNJZlijgaePY6aQsSSEaZiKm3jgWXou5AmzWv3wBgY9UBWvTC+yCgwiC85RUqvqzadgvwWo
x+s/xNeQIpK6SqReqUpy6K0qTc6T6U/BY+4VmwhoCtJbGUYf3TPep5CzL3wjhmFR4HwvMkcXwLON
GSeLASVmQLas/vRTM154dQPADziku6BIKUW+1z2zFG40H3mvmpyud4SHrAPPcqRrqncxYWqpCZPQ
gwALXhXJ3fZQ/jDYnjH3yih4wMRgLyQ1N1CEKb0tdkaoYtfEwc9HuwvQ4DXcO0tAgfEMM1tV+FMD
0pa7+rqCrrBVR/5o36CgUjjqJnjFP8TnlZetJ756/IUBwo+hZnwvknUeM9x7eVGegilajIpDZG1y
oNh//7e+HC5H7Sx9uPp/Jg+AyVbgisBWLVtScMtsPAjMvY7II31YZrAf1WkJnlv24EQCIhWk/vLV
neZEc3UbFJpAPVB/8fJ7/vgXTJrSwmmN1WOFAS/6Jrpd07F1eX/lBciMCpTTPBO1Ll7FmDmLr2zg
AN2pcKAiZXj9SIkA87eBnpgPwF9cXRjqLOsS5GCkBlQ0Ivjj1KGAVUboHgYx6/5JcAa4jc04IlQw
R2uJk0B/Wad02t1o/vsvCJUnsK8+uYcMLdKnx3j2+SfP03jE2S0cbGS6QK5wRGylmhEfAGsUArgm
jBWwj2hXDsaG3XnQPoxcCDM+7b/no9wt2fDZJqbr2oRyfkDkB5r4/LraOfTLIfYH8EoGLHVIbVo7
GoB51KMdKjUvWcEKYHBrXIZrtQ/K02V1DwmLM3Re+n4b135LDx/Bfidw68HzG4YKQ7JcjxNTeeI5
YIZoRGoyeEFjwZnl9bt52w/+blv5Q3HJmM8nvZxj1zQaC/QE18cZZmArEsPj8KLrVWkmsGWQOIie
AMVE8WzhXKc3TPbf1/iAwmziSLS+GfWMbGxH+LvSnDP+oPYAi3aGEXthZ9L6urbB8Cwg/j8+kkeS
CaWJfDgaAQh7TkMvACPdQZQxIV+167K6FLMbIZ/5PahOaFLd3RJfUtT8HAdVtxTHdSn6BJWsqglT
9V89j/m2F7IxY8Hd3Ljsu9cQH5mhw5q2FXhXikfQc6vt5K7icBO4HTSAiMECQapwsteeYYeseudb
1bGB5AmElZdfz1N1vBYD0Y20W4ojNUeLtE0CxnUxsLyyCe0C5SCrS+ZIymIc4YRDQNUuqcGjBiqC
QlQOKf1AW8b5CDf/BIHlmmxoDTUZ705wBIO1m9nx46naEYOSi+k/HT6j1HJvTEtuxsToCsSC4aj4
HyWr1Mo40CKLchFkEHPaDSwPqb4RE+Yk2Kx+haO8Y5KmY8xC52jgQLD1+4zYN+UVrpQDOw+somS1
Zmq0h7XB4rgPFxh4wmjrbm2uE5qHrfH5zd3Eihr7PMIwGYZoSvOP8wN8MyedIRZRtA0tZnALU2j6
Z4pJ9I5sRhDZIphHhcZgdSlMbg/A7TXNrWHsRVA6i3Bx+aNLycEy8FsX8Lghcr4loWZkYrIkhP7x
oqXvB6rXuhIdEDR0O6y4ZCHGxYibdMKaChYIKmeWyul+hurMg+4Jg0gd1dFO3ha9sy57zEULGiQa
4rfayaWTsUFH+MnZ5ZLwf8VXTgDnAIMMw34hZ49ke4Y4Z8n2/3D+SclAe+4yDwmBcJ7vZzDO6On2
Y0ZCMc2UD0CDaKs2QKPs/nYkSfWoekAuwEVBBdBQNYlroepHA1WhGgFqrRaOwcs3zTL9n2+20o4y
VsFWF1mcnQT/7XAeENo4i8dNs52U6kDmtCbmIGAA54FsSmshQYu6KogKH/Kw42gM7sYJXguMx1+K
IlFcgj3XIPnabEVsm7AGuZQZmTw1ND2wbENymK3yWn6dgLSaLow+1hEFlVApojYSywsZw+UG4GpI
GbmphnG1t3ZARhe6dy5ehgq1UCFt0xDJdPsXEtDT9STthtULbgKXPuD5c3OywHEyF3NfmQ09JQ92
EygnChsPS8onUFLGF0r4GmsAtXy+w+xyO+7XdjjVBuf8XU8fGT0jynEfCTxieFj7z6+ripBs7w9u
+i5Zs2FUywqRUFoveIOE9YPpdKIpjWxMQuijjOk+WI4IiHYDYsKGA2zOXS05MqzhWtjPQOpCb8K+
hGsFU+fSi5ydJSBg7Ac/jQS3uh+ZpcArI6es/8o4I7/zGn5Z5+ygu1bTd4UF1JB9YSiZbXZom6s+
22fboKUOkuR0rHmEXsV2EjoQrDq//ypiqCsZLZtIfolpiwejzay+R20YXqGJq8/G1hw/UhANyjyz
wR4XHBvGyPNb12I9ym4c4zgpHSVjU3FDniwEJHJUQyeIPhF+p3FYInoHExa2CFWigkn/RSl2cqTg
gSYzI3YJQs3XHHXPL8w9+PO4I+wCJS880gTXom2yL6PrYqbjNAtkHzkXLgNViWV8hx40ZvRjLhFH
Sr6oZhdGsyh6mN92LiSnYt2lN8WERaQD+cgYNl2Adof2RUTPik4lQ2C3PTjJu7pGTGpYMp07ge45
8UezpxczjvspbPirQ2YnSpEA03dwQutmqvFaBYFXxUw5UCTMQ3+JZduDmdPsKm+jhCZXbRBSCtgS
vNUboJRk3xj8UvnNXUFpa/3S6gGiLhXNhZOzKIucIw9xY+3hEAu6ZBz9bIIcqRhY1mYDw6zbM7cr
PCe7C/e2izSHm3BtvltrkoQz9rpOcnNj1DKYFZQ2ZlX9ZTKo2tvAoC0Kb7zy6M25E9n7ZOQA7Ji/
2DsCVgF5dM3OI41I4kFebfRrxCVXMFaxSeKPOHCYT8XMXhWbaYZBXDXXHecO/SAfIcnWMZFiu8Pr
ZF5yRMxcAWxk+hsIJzfhzLuGxia9Nc0EuNCD9a32PcI+fp134PklhxY+ZbXgrHJYdZAUOGfDwXDJ
a8Otn2BVJT16PV9FYLF/NOCwdR4US/+/SYtYYeE4lpWFN3IauyWdaeKNcO5mSjcGp5iZiOpqOfbe
royv/diLH9yOAmMgvucSZAG7u6yf3ri9drUQtumYQckdDeWkMzOQcuLCsL1R8znZEh0uql02fWFq
BPfPKQ6/cqw3IdxxIl8EeAygWtrsouu+2defN1F/eLW488wltpn7bUlxvNs6OXdIlKG6hve8xNm7
ufPxsA3SV4FY+228H7b/gTYV1uvWdV5bm+WAesL056BFVQl/PxB5E6ky4T0ZbihyqKPiLijgRs5T
c7BcMvV8qiI0oJCktUniu4NJ7sV4s07ZnALiL4RkGLNlvLIB2fKQorW/khJqnpzP0xg8OtjIDi1E
ASMbMZg8g3duSHeSq6qLB56jJMUbgGnR0aDZYbnk1T5fPlBvmTK/E1nKFc9Y6Ljgf2ltZQ+sCDXr
jhXE25rbs7UBVPi8KIZGBqny6/EYamozrPEC1uZYSzQwwteS3QFr917OOnKSlHOkIA95Nmg6Z510
FCKTQAw8sNgptuTeKJITxuLQqH/3ulY1O7Kp/YuR0z89SNKoZRMnDelxvt0wZY4btR52MeA6lpJw
SP9sluXNuvc+CtVSq+shoR4zhsEySYo4oUYeioxBqBWv7IARU9gBXxvVJC11moa7G7+9LtbOGwny
rN0Jc9qXy7LHgdjRMtz4xKIQX+ZhCnd89c56H/UN3OwPJFIBEsmnAB8FAXAJzi0a0eCr+hZXF4CK
Xfw2He83XLmccTSWUgiS5Ru42r5Yd3awaThLlGwk4KpJls87d/ojbIBalObAYEQQdOJGX5RWJE6a
vmf7wTC7L3q2XV47EF+iyTyIiomPrh8GuJE0FBTHi2F9JwdeZLv3athtKiwo6M2kRRcnz4v67c6J
LtchjchAI14Bu6ygP4CmcXNwb1k+y7ZCAsMif7zZwk+KdPgqKE0ppR5yPEGv6GHeA9TFiCs46DBr
YJG7YBRQO7yopJHlUV+IcSLY1TKeWM3OZvhI/nJxKZYE/M8H61FWo7Hl0WqWn7MOBPgoXtA6gu9B
sal8u4J7Z5s3UfedDYefU/M25N3uIjeIk6SVD35Wh+BdGqfvxgAStuZM7sQsAnGnaolwhmwCWK/c
lkqWPB2nm/qOBfqCA7di23oEptAICMzj+L+Xbu1Rgcnb27DhQ7TR6F0+WO7s8Nc7oB72r0IuzA8r
TUA5k/LewN7zduGO5FTHstVRtewSNYmbKD07rsGuwzkSw1iu6h8DYKW65YA39uWlfBIwwp7ETkTR
ZYClmf8ebai4NkEFD4P5g+bXCVlFljY0iwwgrEmWKuCYCitSGru9WWPJ6CN4K0G0SBfC/K3gjnfQ
ooBSB5y5ytPKEDk03hoM40ISiY4d6oNdDx92F8731lxKO2W2f50E5Se9coeD93H2DFIkWAvCySEg
dll0Z8buwfJOmPiGsEbVBECLYLoe3pEC+0nItRurSh5wxxLziaLm35kengAl3GasyiEYrRAhM505
2vpbhCmHdUTEr/gWBxN8Wfvha7tfoGMUG1AdpuasSt57snnW1LNMdu9X7gah23BO5ypw5mgTCzD/
FrF0zf8eO3YxY+xwg3MfI5PHFhHfb4c+GU1pJ5J4v8gC3h1uHPNOK5PmZmon0gagjspmzOO5omvN
obcp/VrhEwvQuyKxlK1zZjGoszu67hBIFAYjyDAebUf3ctk0bh/uFZ0CD9TiviEvInTneuBUlJN+
AvQPrmYjXZgMJjteWNAEysnb0UP+3mtwzLZCHywWjzz2nIHSinnuy9d6MvrfkKQSYCAXMe/hf46N
EoLMKdOx3IWvxz3qzS7HA61YDgOFdoVMx0cS1a6RBblBzZAT6uQlKVrFJSYgaL429Boh028Ad8Ro
SQmBUUl33bwG0XaLiAQRSnazS3NUkpuESFW63zHl55OB11VKkrBdwFI3lEcZPX44IH9qsay4SDs8
4rph/oPM7JSW0/miBLIi2+2/0IRRVSYdupPe6YhZg/Zc0Le9gh2GUmxhalXr2MpqtCPSsMEeQxQW
7AvwdhA2qFVjU/7oxrS/M2mOSTLY7d247prbug0WWH4r777LmvTG5LP3UIG/oEw+5O/dgVI4i/vD
9pBPLYBCvjPIT7CsLPqpv8QnPnuXt8v3sASNCB1wsGrIE4TX6Htu21Xiv6qdVXnjER99kxgJZbwS
DC1lAwYMpcw9OMtrslzDOyt3PN/6r48Xpi//AzifVGBUBavwCEpCP0POYjNnby3bIcX7AOteUeO0
SMWr0iJ9gie8GGY9C06eDV0JxRyHO4kJZH+XtPyT4nVG5JsglH+RRXJcf4FOULaEcFKA4sAqjlra
YN9mabufKtnWvpLNsOJndK0FPgzyguqARviYb9ps/jJF6Vtt8/JcpfTHbHp6c96J7IQ7K8QEX1iF
/GygMh4nTlTLEMCW2lRvVPuGMTVfIj0ZWGG3AHkx4tQOI1Kx5sq6KTJ+Q9vJCAK3CekXngjWaguk
PfBCKOLYD9n6JITsD1b91AooKES6BI9CUY5L2t5GznZRy+RCIkI6ylnrbA5p/UEJTEpi8Qq8B6uB
AB7m5GK+iOskWFXuWAFQsmhnL+8jJxNvbk1IIgOnIMUyMyEdkH8DAh2c7Jo46HhcHNPS0Kjm1CRI
dYS6AiWfFHvePwn7OUtQCTsXIaikyDZFhRuNW/7wVuJVdEwVmWRpaJtrdiFqgstqzM8mJ1tS79+3
aiT+Bmydk9u4a9Cdo+ntEgIE+lESvFOgUm/Wt7BOHnQkiAIZrrQ57ZjgW53Kgu/QCgIuWYnibI3j
+FE0Ww89UDjRYELsf+iYisomT6Nt2cR2uXMx5pxC/f00eMvFsl6T78Ij5OQSNCqLyDI+XA9pyC+G
97wBSBM10ho0sTa0sORcbimQzNGt3diB8kxMUWpa1XWPNmOwBRCHmIDOXueJmUIEK/0vnYE1gQ4y
UKhjlESK/T3QhBWgMip3dVDiFfCYmWUGpl2U75KTwO/THF0lpvKsVd/SqL9fYMgKPhU50xNfQ+Nt
mYroFkK6sInuds4MtasqOWFVOdOwKtSkUqF9vnM9MTLkORL6DcpKDo+YjkfInJv1eWPqdfBOu4VQ
gHHEhYwwmHDCygjCediDJtgKcc39oJlkXPTamzTg4A39PfSx7qM8wZYtX46IrnG+vfyenDgvHF/o
ESqcx8Fh3zDueq3YdFFVHfaui33kf9YXSJy/Ji58JBIgsdUXjA92jBXKWJtf4tjrlTcex5u3gPao
oZEHtWzrtTEUvCBGflwof8eZr6XaYNoqbM0qefN9lVyD0hBOzR61A5xzWENOU9wroTqIp+LMVOXk
yAmo3knoDAMXe8ngZEAA76l0q/2K/Hoou2GnZCH8/GBfJwssbLwTLAXSzTD8Fh+GaTEthGGQL9WJ
zBu1DFvWdBcA12lZ2Ym+Rsdni6GTXkMXqy6DyEoMVrjo55tYu4vqLO5Qd/79fJQoCe8d3g+m8eJo
YoWqRBHfH97P4/omgYCE1uuXbfPz5buT05/xYILqopk/vbx8LNH12X7FocgcCCI9ckW8TY66oSCM
lmrJKrZZb6xehRsngQoOgQBDe9TNTvcl6XaUSXRH5hD/NOj7L+Vq5Xm4uQXCEhNa3jFG+Onxlo+d
e7cMmqfNvB1uCKrrHUAMi4W9eQyZ8SYDA2cGrLchRiHbMEQqS32Rva5TYGAGwL9wgVqB5ppf4YaE
CVv6BHiMXdb1ar11ncN402Z+96qK0QTboJohB/YrBh8fgxGUz8nBDSesIi7mdZ/faia4FKxvYbnJ
mpI0d8HS2/XZbAXt7M/vJDojLLSxFUWeylU+f9Z5vUp905f7d5tV8o0JwrXFczih1fRY36VlhRJw
9doeVvhNahvXIIod9qtNrxOPO2dCLH3+y4/5H96aQO4zDBkig697cHRxi78Z4sPszaS6MrSykL0o
7RJFyFdR06NCsgDBbCpoazY18VOpHGxOkiVOCUAMU4iUuIk4gBQyKlu6zSdJAV6+3pMZZbBGQbuB
SWnIUwU5PF6WQ2qCkdLjXsYT3rJ7w2TSpyLizBfWCaj3Cnr+ldAiKRfE3bITHNErl+rNzjSvJH+T
R+PLV3bCOcSWj/IRWz4LauJi8/wxD/vZP+zGgh4LeYBwDVGSu3L8GmbmezFqDLIkf8gDrIi5oQm2
LiqC5VUt29ukYPQkOQgexxdBvUMui4pP+UiUVR0seMKjr2SyKIhI6jId6GDn+lfw1XnhWlDBPKeQ
wOeXQmLv38rw5+VPeUIF5lOSVQA9nrsPEfjYgGuJ3MNh6XfLoyE8utmE3DGZ7dtinr3eBp5TjwLp
3whmUPmocrGVGAVsVqDyv7CrVqf77CVj1+d66NRJk/S9jYr8v1WFvPptl/Q+zSE6VAmmZdxIxfVJ
9PxVV3xedmtWsop5aiWgXkbd98IND4W52fn5tYzsgmL5vtDdn9/wLUf2+PoCrg5VATAvJ9Tz6wvS
1YQUsgBh6CixKe5EBJYP+P+W6RJBsEpVgqty9TZwc3TiUrgCDF8xAPmhFV2UKi8W2MzoDGSXK2KA
5u8WZgAtlGAtB4sUcg5t415MxQE0X8CUbRr4pUHCxhcQBH1mdZxsdepXSHFdIclnndhj729Pwel2
WIoAFH8SdCYRbkhMUrJrvneb/t7SmykCbFY9fHp9AJwBgGHRJ0Hvvh0D97IipTrnMZ33orK+e88f
AbhTCMhjsGDjKo8YOsTUu4eojwyR8XQulMDWkw9ynC4MN5YfxYxb+AZyYzaJ4XxvYfUaPz6WxuAW
9y1SJy2NYo1B0RB8fvnmnXjboWzGYj8kW0P/5dvG5283rx2r1M/2rqFYZNOlsVFFriUyYufT7XAh
kWBS1jl2AIwMfXQhriDiZnuWaKbmjYsZWXv4FHvp7F468/jRRp9G40NA89MVm9cws4ELAswYzo8y
TncHPkK0Zn8ASVurdjha5dkhIixz4iOobc2xhaOVFlmczYuIkPm7ZlB2f3a8O7UDisnS7iBf4mqN
f9EEBnweJ9Mp9vzRQxpBD7YBjjAsz6Na2I2DOoNUyaNHRy2jNS8k/vS30L9z5wdb6VbB/lvUmD8s
AxLpmzRXmMv8ZfritfoS1V0t2p02w24IuPTbeWdqC4wcX2lAxDxJK1iKnvikF8OhWbnzYfPxQEc9
GOvoXff1D4FzFuQjaY/S7Lv4AEW7hVlx63WR9QiWuUDnxj+FVEty5U14TLRaPog1EC/ZJmUDhUJK
RZpcknavzIgJAUc7OrpPwjexGfn5ZD9oBxd+8CE0XyNydDfdATQtuCroHdi+aAQetyeui6UlI94E
3Qcqyiu3j6/ddnovn3yBoBqiWT2bR2ZbTDMEkhA23qcaSgY9Kye0QB8mE1LEyJJRK0JKV/1h9RA6
8qyel6LYGt5Y3IFh+ONgC2UJTZ+yfW0AEn+oAvYEur0884aeHjJUSBFBgB5mgkQXH/Xww+TxijpT
/lGqo1r0k5HOSep/e4prdK9jXLJlteNSeEpJYJhrGWY1WvhKKRgbrEc69hESHSzpueAHZSshIZiU
t6qbrHBftRRb+r/geum8OV5njBDwdkQ2wCTBPXpTm4LpNSXWa/XS/pDfzHN99b/GIoBtEFXfhav6
WpwhdbEqSNXpaTNUY6QghPMGnzby6OS6oEGIGydL3aNzMj+sVnPYedPrYT9eTN7CDgFWEdMWhFRW
M7dbjieS545Q+C50esKIIKYhegvovJ275k0Cg07x3DWmjTYgV0BVlAnxeh3qk0liQ9ukgZ/8NLoR
uJGvIQ1txZMOfZYzJsZPFQ12Wcg/eawAY8KVZNwh4Ew1ph7lCO1GozKXuHJc595rxUpFrgmQ7lTA
7mu3DmaPgkFEtpay1u6FO/ZFthlTci0K+8FzJjHzL6nbCwbTKv/zDVsO5sUKoDKl/0luJXkNRj2R
+KUEE0+EJc6MMcB+m9w76ZlciTzk+6yYIC/1Xx/Kt86S/KkqQSw9WDLvnQ26qIb54qb/mrcQHn8P
KgKYMi+/OQwjTtcbrFgeAXcOuceJOHRqmtaps+6tOI+GYf44AjXJthqVtWpInW26Xn2qx1IG4Sqc
UYYCd3rVCMjBe4i9AQGpFVIhvRxd7hY/i5vOKyud13g2ZYLEy2Y8EcIYfUS9c0vuJJKF6UHFqWze
pQSDzINlPBfD2yrAw3LDih0YF20PJpHWoAMiOcQCEldpJxj1GJLexRvo8uRtVpmLnde8tsM/dWuI
8yTzpKi/F5wwYtORQODUzz+R7cf1/EuKYAmExsx3t3CYvgnJd9mDJUGTQBAOzEfNQ7UTyEJf277p
8KGri/TPwmWjVqmqI123J0TBFG8QsOAVhFb4iS9WzPAnOOhkIM9UAj4NXMCFxABtjbIylRbjX/QH
pxVgqNGexGLWquXo/W2ngfvXrgxDGrQpXICeGxR6bFcx5YGygpyKJoGZeBhUH8yCjYbkjdautKNw
nRhrb+gkeSiWS3lmHf7DtudxsiLKQ0nD8PFoB3ejEa+xzAR4R8OpAOv/fVC+UiCVPddIiffgLIsJ
0vVgxcx8xKnL92AamuIJkGyZ/J25sH+4bzAlaVxQtdDBHE/Hcjo4J588LswRo5mJidgSmqk/hRnV
niGppbSjUbnq9stMjMDqhvsJADw+2FwUBgLnWX92JHu0KW820DtWOEdDqjrGPLHxiJ0BY6l3U5Z/
yCv3q7Sf2h7lmaAJiQg4Ki9EFMYUcTv7+WW2DO88tsBkDQSMKMOabdGrNEOyjWb/1q0xaOVlVdZe
saBiBAFeBOROEPQ5DAd39+Plm2wPtWefAxkjTHgfTnzE0z+W0DAmqdGSHowlXjd91V7FYYtgjPon
4vHvkVRJYSaKkYwvQvI6R7zDMZsL3o0d5oCQLpIdG6vSekKZiLUcjBQvy/7zflX8lcToFLqcyoZU
ADgR96Ia288dSOcPPu6VOL4GD8XBQQ+BHkOuClIryIpHJsOSyOoVdkrhXLwLOda0L9+FU8iHhaYD
FhxFHiTHnllt1EaHJmh6rHZoN9fsdswZrFgwANSV4TfyYpu964c/NV54ZMzjLjBu+LgpBwiPiV/y
1e4h9PqaHuMWu23+e+ZST94K1G4gjciymK0CVB2hU3m+C0w4Jj3yXknXAOnkb6NjQJCDnpHeFFg3
KRImAafQeBoKU95RvsbSgzvOCEuTCONghsjWLK8rEV5ktSXUWkQXTexbfC2cnH6p3ZyBUl0NEJ8v
O4b0oGzQ3JCW8SId1VpO5Ca7dRXiVMzrIOdmdO6d0bn3Q4MAm+UEm2jfNm+XcLiyTdPvCZ7G3LXr
vQ/j6UasJBujwRxUcnVL54bEJ4hFJ924i7+pqRJpgvHrvWoB6y9gDWN4TDyqlx+Qd7KfQvna4PgA
H4V9C4jz+Uer9lHYpG2j14PdAOWpnk1BQI2TJYTx0S0EvFiKPMSHTdvnI2uIfoBZtM4sHeXCvHV8
F2z+1iFl8TyOZPMrR27eO4dLq8AU0yKCiCTijayJNWLS3ienK1uk0v4KIZeXX7iwf8CWk5GuDSWJ
wT8o90a6J823lAqiqff5FvhEpsfhInASN0S5S5FKd3RHIGOxie78d6K9yW9GLViRB7f/Q9q5drdp
bWv4Dx3GQFwEfHXiXJzYuTROk37RSJtdJJBAAgESv/487yRKbaRjsnvGyHbVxLvBsFhrzne+l3Sz
fAat5UbOB1oEeLwCjnklpRvNChCvUvQEAYs4pke9gMgOLRMTp1784QIXag4pN355ysWWuawGcKes
4Ay913oVX6sA9YkJyVBli4CneqFcUPnwk/9iO3HWGY1+6jH8lh99sviKxV1Hj2wSPS95jcUQM32a
UiJE6tB7yzANwc7xRu4Yi3D1AeEaLuVqKvQCnnRQOvqfXqXnyI+uLgZVQycRuuEYgUc0Vmycw9a7
s+KTwSGt70239tGugU2of7CiBKsAecDJpc0Ub4OvXt1+UOCICAi2gLmhmi8+fYkWnjreI3iHiHWB
fcbbNCpMen+xmGVRHFg+mm6g9Toa9JszAAlKZfuXOvdyvn3leu1blZbuHHc6GnF1PDLQknGA0/q3
YcjwCO5KXBfvnb74rUmKF/IHqERXEc0uwZF5GVcf9E6YBg3+l1oMNaATP9hZ4c+9p9AiqwF6HfXN
GHoJwhqtsru4E0tRP5gq00jcSRpP6bYNogAmSjEAEZTBeO5NuuV/6FCVviWdrdIy8lxuhfRpWj6o
ye7TRf6SrD6yExAd0bfpRZcvllnAywkBC9qnf5hzfIsfhv4fMR3HJiOd8cvtdsd2u/HCu7Tn2OTo
FK4i7ESGjx2binGteX87fHmkkVbXbPhWz8zBcb5GHQzK9ZQ2+IxTp02Hsga3qySiQhsryvwG7/G8
Cxw70mVN5CYM5tKa9qqG+wDpW1r/ksmr+YlgyCDNOi5JRBaBntC0al9++mZdqDNI+ptBhgduldZt
dLMgoTp7vGz3dzmJeFIRWvgbx7Sadluy4CN5QceljoCuS9pzWV0EiK+EbIuMKGCQavlaaasa8asy
jCZ9ac6n+syO2X68IKFC5MGNr9VfRdul1zLVd4UFYxIFR0kMSkVWaoNwF5C/lbaW4xHHssWgnOWr
NhLu57xvXu285m6IEzlCYMgiReK+k2/qxF0VMDPaKERV5BqFss/GS9DfRU25rZr4DqUIhmNcHcWE
xnXyr5AYWlBI2bR3XVlBq+eEQMIWegxGZX2BXl3no558v8AdEh9STRYlXTPqH+SKp6/XJtnj6wVw
ZV4EqBnNzQniAard7g+L/fwQzu1ksEYe9FJeDlqd5snDKlColECegaMEfcdn8i2HrR8IuPweggBI
50B5zP7V0RtIAaXA5JhOuGO+oZOw3uGYI7csjDSNKE4Xp+JBtAusQJ/p5zWNvhrwel69z9ezNzTo
L8QDsGJdSxAammYTA59FMCxnmvgoKnPVY0fz5ovmAPqP6OUeZrSH+yLF+IT1fKqrj6EP6XNtcIdL
eIeqDxNphBw0HjiHi2Gk+EeqO7NCaA6+tDgH/I8TZMW+jPAT0x0R61xlrQFHYDx9DklhDihQwgun
ftR1abN5+smdedewqUAv/ufJjd6JArOfCCP86I0BEVHhvtLxsK3rzwd/fSMCtqjfQtIDDNAkbbKX
GpSsJHvUJhLsyFJXLhclzi/EA/CuSKyVrnH2Qp8BT5ITKk+5rdxei1adPvwvlKiPfoxRaVJUXoMt
fRRaBqX1epCbeHFu8hAOiNwL5yIiYIXQlew7mBlrnC1AT9isjIuFs2h8MnF/9RefvRl4thCuw8zH
PVNnr2ao6ROH2jnCJha/AOs38ZFD6IhSHL80oHC5mAh4NNcJQVpi8p42SCGHnYtcBcKk1lLabF82
1XJ/JfWfj45BO69SmaZpeJeOQvgMw3EDEj4WAvbdtgq3Pd2J1VQ/nJeJEfgC5QbpBx30Dyc82UIJ
QNZUSn2+3paBJCBH1Cma8aVCil0mQSwMQT48GwRnpIq4/gHQWNelN07dR+BjyyCcXhtJ4R+ulrv0
zsQcS01j6cRk2HxEjdgtEUsYGZU2w93jSCBHjV7jdbaXA80wi0Mdu8Uvst32B1IfhigsIDpNuLWh
ahv4d4VsNMc2NEQpRATWWbvl7I7FfhPGlsdEmAjTv2WHm+T2ve2k4L7KaOuOzFnEdwRhk2RGCigB
DacyVpp3C1Zl1396TV9cFULtI43gSbkaNey9v/O9bNEvBhLED4dmDC1+l1ue2KdKjXQd3jFWheX6
MTPSqhA8WUE/i9aUqL8w77jQoAAfRFhcQ9vj06gMhefclAtKS4uAYr5uuPH8sHrGnOcOqOpqx4uG
V/w3ScSsxcQLvSwdqK+7FzZeB/OI2C0sNHmS1XrxxjFaAo2g9ocvPbq+Kjluo3QW7+7UItouJZN3
TBM1kTDjHvEZdd7paNKkrcvotJaQ65AnaJcSEXi6MjpT6ukU4J7BXcDSMQQGfNzP9nHi1dXaCe4k
LueF+DPYz8hDhnKzAwNUaDkjVdX1OtnMFw7DPRudQB3SHqCWVkWTJIciFbIa31k2MXuUXD5MSIPq
yERcjEXUzaqPdxvI7XLUkiTJrailKVxEy9MbWJGUIa2QRhlCbJTXpmNwl/f3abF5/wveuJcKL2bb
xKHCMJyF46WdrevZLJ+jNaCANJq4YLOcSKUSyoIGCRoskDP00nVJMI/YLWpmPdQVemASGkpkfKIV
VsyQNLRss/xTCxj+C1yMS+ceWKdFCGNyPc5ezmYrdMNz4kq1EQZr6LNyu2UwL6csjgyqJ1xJhGLm
SJhsh55R7MhQVi7ip9Jweou2OzU++IBhwyiGyg2HdrRJVP46T4JF3pu4XcW2Ee6RjMmGTfnwYo9o
RjT4y4PN4XVB60NEGzOfJKSke6EBW0bybd+SXyTsqaUUQUyo4C4h0mYrjhLdpcrVIa/GrIzCtyv3
+P7oze5UFWpuLSaz3QfOeD00hZTa27UIjLwrLE0Ik+ZkcYKXjVafZqA2o2qZBXBtT2+iZ+R/Xjmq
pTDS+8aPNYYr2uPqQCGbE4yFdrF7L7DCSNozoLLj5ioOEBk6FLi0J3WLbRpTsO6oeSdJDqCeCIMP
V6IPqRKWAEgFbgzJ8nnNtep1izfR9xi/JL2WxoWi8NEPKCqR+WxvefV8FIGEFbI8cdtRgyBox1/9
ZRbzlGsFqbqqK5Qg3yuWTJ5+4m5IkihaK5GQkzHyF9AE6EPqdREQ0VZqm3/QTWS7FTSZyK0sW1Pd
D2qA9+LxuBB7UwSnLvG2AYNYs/IELJBxR3ocdkzNcqQrKTrop9GcNY5CYRoCvLSXx8LWqes4pWdm
5PbgIqMMZ6gEQ+Y3mn9JCsmw/dW8WhOVrGhYBZJU6fvYS+nT4HDVwceOEbLiBgoEzDAq33j+rrp2
Nu4UECYUafTmcWXiKOKlAs1oNPVvmVek8b4nCBHOeXzi56QLECWSByja2GtvTqoClQ6BA58flPzE
xNBdU3HZ0nBNrHodJGfXBuPFrAwxBxyh5E7SO0dnV9Iodszm5frHgWLrXunRwBjiqyjnEOWYtB03
In/0eNtLp1iRKZwmPHZoMZLu6E4jY0UdBeCiJW8oEhNgDfMFk9Fim2xTAQvq4YyeiNJBnGpzaSK9
mO3mmSTGqp1sfApxXPrb6S3R15Y3/uGRRMm0EjIGRNzH67ooo2iHXpmgTYfXkmAHTf80kxGYlQeE
EDJJ66mb5HOqblnhFbIYzw9KHcHwAg5bzQFo7GnyTdznrt9ip5Fy8Pps6yIcCPsJli1E2eJusd01
V2UJZZeDCMEfUrEvTz/Qc4472xgdJKxMklmoHkYPtPDWB5+AJkoaNg6bRaM70ChYokpJ9WP66Jy2
t0RHsmcWJmAfs/gSC/aN7Hbw7ADH77nrdkRyJ56+wvDCkU4ypQitFIW4Ho12k4pXwa8o+++Ys14r
3FBlhK7U7vB8AT2kNvTHhBHAw6i334lWohViUhd1jbwKUoeJWNp5iBJ5ckbDIpRQbCCtQKVhSRJy
zOqXTTf/TbPBwMFeDwKqkqxTRt/G7UXdnIF9SFEWrJgRSFZBGEaftV/EPsyy/3T76mpVVK/aAHUh
b4rOSVU7WiTqyQXpPn2bLu5nqF0IKiA1GKOC0W3qk1W1PHop5zXzGMWn1kSUmkBuOWhGZCYt8C6v
6e+14jRvw5hWwTMDV4iOiMZk4rou7GZYSCM0TMTqhFz7+KWJOHr36aZZcLhzQmaw+DaIWigvxa0W
VifgU42z5oBCjLH2Js4wQO5MTjtsHNJUcRuJ4u/Ssf+Li5u5Ch+QIAXLqscX1y9XZDz0we7Dvizf
FfP8pUJhNLW0xAvyyKmrf+ubHdMQ4CeIvVbzwpZzZ0iwYZsanM0EZxqTv1Rg0JsxCiFCmT1nPJDs
jyV1Z+Id3uoYwJ/4XmnfqumDtfd36YuljqSjxerFGBui1NRHfDjIeBb9RroFt2cGCeFen4VRlDAP
OuZOwqlUWgixV/1hlGWw3BxSsDSTTsmIFVwjwndZk3+xZtSXtiTx6mBR0xyEhytQ7jcQJeBZYkQb
FzuIJC7YJWZMBrIyLlPCdEYB8/RzOydqw2mHpI2dFisYhc7oiKzWK4DiDItflc3aiSUvLI9Er0bs
zLT3NSeASi/NZTreV6VwyeYl7Sh7qEJUfUgHpnCgPOMnMK6X3NK2Mv7jzUAjTpQX5DXCiCpMGA6r
/s18ExDmU7xrl97ahqQ2r+GGVCFed9lsypzrAuKdUAew8dGkc+wYjvKgSAFJ2B/2TpZaX1dybfiq
U4SgfZdzmQSkJ+KJDFPwGfwusgNWj+/Z/O4DGMlJ+pusQY0QyBThWCzvu6y6fvp5XNh8uE5md5wf
8HcRTD1+j8DeoHRsyG42VjSbzwknlhRfYRVS52o/toQEkA6pc80oD/QuYgOwvnjy7DgXooB9Kd6G
LE9YJd74uiqsdxCEBDFnBxUFVHd1V+URPSB9sZxarCSHiKAKVLesc4m/qDgnCLMVuVMjqx6q07TW
9ALPhb+Zl4OoOU862dE9a8vGxX7HC+5MFAybxVLRIMyJ8aT1HC8d7LiZS8um4EiRyr3sQJYlkRNR
q1hF75zo746XUloEWUfIAV/UN1WE4uyqqJZtYx+zgLf+rdiPNhthlcgDWyFDCiExPwyj9SDkpDOm
aiOE2aY5EHt/CbMw5PRxNZUwcoRlSO3tzhipPl4zrdMs3aZNsQU4ES40XyTqYxfs73fB4m2HMkxz
kxK7fcbr8EPZZeRDIxhN6IvmenrJjXrP1qeHqRLLiGuMnzYYZzYrB2hffNLDvUiEIiHobsl8Q7WM
tsAou9331bNg/VXThc5HRo3TS9AoURqGaAanyMWrNibvS7oUSMNcxZA4xmhcm2MEvNI3ePpQ3AnS
lb7FAg9Eftkf7zWQgKSOMAEUgmR47S6Mcm4i8k6vMmZBCtAyMaxEIb+QwXeOM1BAIchiAI6OEYXF
45vtxG0zO8zy+E6cf/k42b370ZIp6E6tuH467R9CrtVeC2WwBBnV8AyA5Ln59MZhEvnRIohdmBio
xDx1Y6NFUEUw6SFuhbbBmZyC8lOc/7KE7pTBTkyg0PB3qyvWJK9bNB/sDrIG1EbWXJPlPjBl196t
7hjlNapWpHhYaauicVMoYjBZVdbqifZM4afv8fy8PeAe0x8w75MUc2wH4GxSiMH1jBkGFZjRbDis
ZS4r6pBJQNng5m5wRepHRy7Z/GO1bZ4fgiNYNmFFOqr00+qQFjAslECnUrWcfTjUGBDDahYb2fVQ
64g9jRYJO6cvAkhEhDTr3nwIk69W7RcJdOTob0QUShSl00vvJRBJhviGIQHmwt26N0Yz+wHhvNB1
2g9ylnEW7YdmV7ym7L2XXKlnwKEuTnWssB8xnOUAJHX006vCHFHGqwJIjB6YFhynl1Etm80WqzQF
wLYu8wQgqHNUnx50yz8kti8Z0GmuZXJ4xhkFBpVaoSoJ4nZzFVHgSMMmjiuehHgTk3Zjyx7m08lH
oe4QaknRl8O8UN+q9RQwQbNRU4UeHBNg6LlEB0AM1ElqM3rKaIGeCmzOZ/R+S5iTsllNq/ZDz3MU
985pFajR4I0JngBcygD9Wu6kGpoLShBEI3plxoh0uny8+GYhUALZgJsnvPrxG+8Xu3XlRFX8RsPy
boulSjCnkENhHi5ebrrwnQTmwvQ0xHIzlI9xDkNPh5DR9tCVimKoIa/Qdvl0iljtHWltFvG6eQXG
x/4MUU9KkQCPCW1oZiLPhGMacLtUC8Vw12J26zkv13g40B428zbuospGhNoqxElJFzjHHPC2IiZK
ExaNiyRhUgyMMnT1Yoj+33pZdrVE52YjFkpcUtrxEF6/acNmouM5S+LAooTRgFhlSMRAckYHO2lg
bHY0np+08swDHsqd/tltKdqRitmgXBXzKvmuNx2k60brTTAnk4VrhRpY41mxH/eDmiPCAqDF9yaC
lPP023apeKNik8kffscxsrDHK6V3w0MbEur+Vm4Nje/cHxekKXeMq2R4qapZuKyoTEHuu8BiJZ4V
m79MLbFvtldeFkIi39xNU2YuPvM5Jg7Y7mG2Ctz9+NJaONzUSeCYrpN813OuCdB5rnZmG3c3fbzi
3AJWBkK0KJa9/0bUymWMStr3eeJyexLdX8CQkCgpMaSHmeaGnQ/ipRclWQvzpIiB69gsIDu66wr+
TMy7tEL/gN3KfuE/k01aW+V3/eZbHlGh5Hgk2UtHh6YZrAybXQncZXwaHKKXMeCDRtzyobBwqg5a
oUoOYd6KLxFnVChEBn4uduTEYtC28Gjr5cegUoACxv2eMeka3fG+S6PV6hjfrfP6eZZuX1lyrlI9
SN9zPZhebJIqmpab19skfan7/RN+E0P3hwx+Gkmwhvfs0miCqOcJPsSd5fGlVU66TBZovmgy0Kwu
uAxoxjrTEWqS3Jr+XrqwNZgfi6Za4u3k5nhKsLd3PtUcDGPBiJLUqN1VWp4qN2uMSB+I0BNlSEuf
vp3n9CrVNlh+IRiAYYcP6ONrZj/LItZvgitujnCfEwtLVAFQFoTyIyJajEEN4bQXaAygOqeq2jdb
r6AHXXyVPE/8OQHPUtmJ0V3spnDns7gXlIwzvEphLdG3A4uPr3XVrArSz5hFpWykLTx73Vx1HgqX
3K+yD9Xi8B/9AFJ2iQmoqUJQM10USC26NJCTmlJtcML5VcoIURN6IsKmcWSR5VHHMCGRVyT9iTSF
mtcIA5JnuXY/0YaVSBQ0yA4YfBEa9j0Lgr8GjiQAsMhwVPPSHXUFu2zSfhFA3Pew8eXVK5/+//Eb
t1xwfZxxDYlGh086gicesHag0aKchS5ctJBsCZlwjB6w76yj/ZayX4tSTYncbCzXGh6vcd614+PM
QTAE9FBaSojibzTM0kukn1dyI9Vuxcy5WTu8UcCq+Zy3XuQFMf80PlWaytNXfs63ndNfgmb7kNQg
fo450Fi+rLMaMYRhKOJx2ZteuN/clIcVvziUWBwsqufm9se1li6cfKal4rLUcPNFT5PQVmNtn4f8
9OV54xsreSGmZMCZIPXc39FIOzo0Yb3DqtqGSJo0SPeoBacjX/RU8ZmIJX1Nxf1R2GYHHKt6WZNc
wpXf13guQFp/FpDcJtWeal5NdyV0Vd2lSdgvQIrjTisGsGM+ApjOJgoXeNTRREC83tott3fxUrNS
3mpcCnNKzpKqQ7Q/e9M5xTEuN593ydakqRXlRsJ6MaymJ81nTkPSkXJH8aCH847J1bgebFp2b7oR
Y5+mB1QawhNdF8tXjedcIjOl8tNdFZXS4EJzO8CIHbFPySBRvGsdQ7zW1yqu5P0Y1/wenjwqj3Xa
GtuJOy2/HvFqNc7THdfepbmUjA6qBuIgujmB+VEFZfPppXNGtLUfNSC1N0A9BCylpfUANeu7RZQt
HTKNzXN1gRiUFBRJT0QgYg9gT9qQXUI5TjMpclt5hJVB5qLlLMOwnpbMnqmzdE049eDfApjLkTA6
vLIZI8WYCDKLsdcAzPc2r/ah+1FnqoTeYlK7UjZmPkV49UasapEqUrLgxcBXi2bR5Iv2/pD3iFOX
z08KCUkyZRvQ0+LJVEns8agvPrTl1CFxViwy6EYfyiGBuxsyuLEuyd9swZG2zMA0PA6WaB3rdQjb
m2keIoLTIF9EYUtyCLnB7G35DndFaQh6KNbC06bv8JmAhysDEgZGgL8in2O9mA+euuMfPR9zy8qg
BNG+Idq1WETNPypfXm9hEBG5HTffjiQ/ggd1xPm0r0skDcreqXByYJNTwDmbhRgFipfXSFWAUNkk
n03NQ9en4Yk2E7eZ/04C12ts2OdXUY7L0aDngO+ZQnpBHPr0uj6b1WHmTzsHXy7gf3ITf/wT+l7V
Ed7UMn9MSkaHCWA//a+MijSsEwfJpfUyW8AjU/1gjTbFzGlQGWjHVg0hQrGWufhvatKmyc9nB4td
powRISQxrxtjTVm2OmDRvKmMxVXitW6ZNakHiqeXkBb8RoiTHFp/RvjRF8c+YUcKhFJZZtxn3gxN
G6ax16lLHLdoVbmFg+Ys0Epuwt2VP2/edwSL0NoALYAM653s9iiQ/fR2k+G27yxeI9Wrr8zskoqs
o38XfK25h8Rb08v58iXid8lCxqIDN8XHD7s6uKtqG2x52NgYmNYkoX+HFSuzwZyZnuJUJOnMMyK2
FnCEsutdG77aZcv/CNoxtY6qB3XjgBpPr8UzZN0e8oPLG+1nTuqFWbwLdwPRCigoOMKKYF9LUcEI
ytLldbBaNXW1IxnwoA4I2WVOr6Jbt05UvV+4Nv3dD2syXRsBmIjdhCBBjXt861TcLrLc3xlSwGQX
U/P5eiOxzQf3wCmwBUgS/etIwdkjy88XxMLWbsX3hchXIP18j6v2xaLUMbf5JLjQCfm+iVs4rnDG
lzl6wtQyuwYJyO4u3kNK3SybPzm5P6l2TtbtRxqAT+Z2TxpK50IOUBcg/nCEXbk0TtNIwFm3Mrqi
ZNQBFOmCHmsPv1E0QolBVBIGiUvaRqssCzi4NlATx4MX8zQ+FAfFpf69yklsLJVAliOtF2FUs2X1
3a7TfGyCKasPtAmXnjQzUhWyqGvG1spFsXRZ+3F11x0ZfOID+ynPAUaZij1/+KEmJ6MmIDrXr+ED
X/kmfqWz25iUUH0/v1d+K78Nf8TXnx8CMAf+rP2L73M34NHQrG5VvhfP+Tr6hR982t3WnBPsumCE
X/knvzH8Nh+CRn/Ir+EDWeF8xhA02N5yh/gal5/40C2foyLk/x1jZK+PfP35IU70r8NXPlhZW93y
7xHnQPIyJZ9c/0K3wZlWrNmjiFB5zmc+DL9Tpfz+X06LskS/w78On/nw8xc3ks/cWr4+vfbPYsi1
0gL1TYFwJwC9x69o0czhzjWHzV1/PPYvtvMeOX3IJKdljDtn9tSRKdZs6ve4TeVXm6hihL240lyC
7yJLBnGZgqDybPbJPR7MmEOmloJ67DVZAfBDRmpXeGlgM5Fhqk3O2ERzf8Zitx8CKAKBNhMVrItG
P0S6Cub7WY8FCzfaJWL3OR7Y+2u8lpNn3ZbjTrpZMyV34b5xptjgqYcLSY8oGgYOFt/LTfG13uas
MIddKMi9nMAlHyAW4y9hzAJdifx952/IgRLm1iqOqVpjjMh/0cmKv6IIwW1dHN4evdWzp5/TxW0e
7cOcmiMQL3u8IwCkH7bzLS/Y3PksIaBafUm6JXpUcJdmcqJuypE0Zr4hhLtb4xdGWjGG8XjnAAip
RZweuJxBbnb//7m48XblF3603i4O/Z3b6byJXxA8Dq+UC2QefE3MuwiGZKiqsmbsp7pNlbRykJU7
wjgQU3EaQloUG3NxYvUMQ1o8l4M9nAFABfG2pb3sZbJakCowjWudd2Z6Fx78GON2JUpDBMDVduh0
ub9lRrpuCQ7jc3QxwoGBSJ3NGqImxxwHKYONLZy0fhsFxRf5N0hZLtciGxAVfJfHaWb6RtuF6MUQ
Xal9KLbub+tDDM2s/lgmAOOd8zk5bN/N2vhlv5O3JtbozwhwCK5aKqAMmcLziTWl12J8PGPx5iKk
xdGSpTV6bWife/wl+HkDJtfYqUoY59IYBIVSm9BAKkOwToXeqyKnrScFuGXkY6C9XR+r7emrOoOa
h8X0z1WNnkKxDzb97lgVNo4vPO/VugEAw/9PTl0xZ263JMCJWVsZUQro1qoY1HrSAF0+24MSCVsh
CKsyh9pnh3eJt/j09IVefiUJ5Jl7lDhkFI7LhnILOSlc7u6WgffFKTwysBkzsmQ0IjcVGnyLTVjc
7xwAe5pGzLQVRF4W0PhXyHnEyKcoFAt44tIuPVmk20RHeHC+KAweP9mod7oQGp9/J0MBCdkDj9EM
rt/qCzWdh9+F7J95IxiNkbvBPSTiUv6ribig4f2/rgldwONrqtwOVv0qpVAFnTbS5tr9JmqFgZRb
+XlC//PYQm2KlySfBTrK50SFC4pdsq3w+Zi4qjFKpNWGrTAAEeI9cIHRVfXO1t3Ps5I2esc7rm41
95RhIoxQ4CkshlTodcxakyZDphhuTS4etanMPU644HRg7sWa6sGljUUurRMHq3zBdoR/4HcVgaka
jzqZG5edP6TxhVIG5CnDJLUdTDLvO5+UHHhn3Ea4EjJNc0puIXNkkf+fvnsX39WHlzjeQfbRPptz
CplVgCYB8Y4BBXNhioAXmuQKb5UVeh0wL2a9W18MPhivMQtSinjaAVHNlcmAGY7QQFGKpfueuFKt
+PFe9/BKR7uKs2qixWbpeHfyiSld4ukgnu7i6PMmL+h4w4+CfoyUelxgegW6iajGMkpKMH8AiNUy
f7X2ZjciiQj3nz5/zuEyrcUQaEQkQ8Zss8dvSLY+dPudG1aQpLg+It7F56YKe6kBlRly8ffKbEvY
XozRbUfUH8wpWmAYSdpKIvQpT9+4i7vc3KfzneFHhnBxdFEVYcKwM4vaDkVRadyl+23WVTgn7V6b
MokFqBpJiI1qQbtxbvAR5sDzZUFuIHEBSjmdZh+eY3ncMKxTjZhH4Td2KGqTbVpGR/HAqQzyKqPo
cc2wUrIwsbeEw4ltpsQl9cPiXIqVqJNaxH0TL1PM6jgxLUtSQETC+laBpxVGd3t+ptNwSj08BJhf
cIy6tAk9+DnC0SaUJcxzVvvmOPibMwGwwo4tKNXwnwoTKhmDaepWZr9q8jpCfaQJ1DDtZ/6UXiB2
SvPHYXvXFFjWvsLAYARcy0lFQsto7Uw10BevH8Ihw0pmlURwPF64/n67cwoElncKKQI5gqy5db9J
jD3gSwwrM7Zvy8iYUxu1+MQxaLLBNYMLh7gxHynFNPniAkrKCnlwZaPV22+bMqtyn1eq0iGYmHtT
2pBcwiBaNjKnAdDJE0eCHimY0hmJfmjy5AAzPVS5fF2MqZhH+iGD3hFqk2XEX/h5rledVxvzZYNF
5QmG2szY/iv57zGXZmXKLbTsQR60D9Vx8NGvWdoEs07rSi5eWKSIdjEnCDceFTUVQRdhsaoF3jJu
hK0iuZBOQun2LAcAxZnl/3YxVITg9gQjnYouOb5NB0lcPAwj9mFoXQj5ETU9XmLO7Eh6T5wDJQFZ
iR/RzWZ/dzOQEXwo9ZpopaGOg7MB99Ajlh3ltzGsItmmwhfqcVCR/t/GktO798UmCLYBNs68B7j6
jc/CKsPQuccH1OqbGXnQ0KHFdpNhU74IP8KKk//3teovBgo3JvWEZYgt/8tYdxUCk1DigHrQzKvY
5TV1llxaRXcf0BAY2wBbaKlb/GDS4f7idv/wpxidkz6BYyWPmbm4DGjkWLBOfzep4K77AtT8Udun
ZMmaKogrA9PilnTi/YB98NZIgWJjYX/yLLq0zzy8uNE+2QbrMqkOK5hHLALR3tQWmJ36emHJKy4T
2hqMVb4o4FFfNboWDmGuPajzMmh70aQfysWXhjGABP5Mnz378wcTD6LVF/7SI5+i2c5erYS/7pt3
asr3zZKXlBEkb7Ees0a26sfjFEykXr1rj93zpMlvw2j3XLOj//7s5pRjj4nnc49hzPh+xbPK71uX
CnKb/SdeeR9dfFqsqGBEJNGXiJslCp26al+Wcfc6dzbvNYtTCIskKeq6Zd38Cxb02khGBdnDaxu3
KG3q75N1Fh+MWiiLd0Hq8RHCw4zR/E4ZvZST1A15wgi5hDBC/yk0WIoGxaT0BwRryrD5BV/OCwvt
0cWNdkF/nUImCMH88x2IMMlmf+jM0DZ4glnkLgIj495t/DfYeL/z9hrroM5guJzF3l3Wti+nXTAu
rTTgHxA7Uh1iKAOjJ1p1btVBsufc4PU06s0P5x1pKUTHNiXvj6AjwQwaB2uL/rn7SQKeTYmLLgHW
TPtoKcESubBx3ny/5pxdHWnukra6rtrZn67HjQt2cIEWAz6li9P+HDBV1wBPHbGbrm7KqEdMg2ns
niZA3vbK7vRRygszFHV0uiq41LZwtZHoS6gReHNHh8mx3s6Cvu3uyg5GG6evKfEB0swWV36O8GX2
c7+4KmapoWliBDab2a239z9IZmegJgNsXaAxmbmt013LxcdNoqTqbxW5Z6fxNt3hD5EfjZovnmia
cJEe6Ty8BB2bhxjZSgjIV3DZASi1uYgFoMGOmfDAtp++gf/HdcH9kmoXbdSYE+JXDtNFhMU66zQT
o7e70Skh6EMYQ7qK3we7CvMquqdtQz7S9tqE4VgLF/iAiD0lXvPEhnfpvaVH+XldIxJQtpjh8b/0
uzsxzeH0AEh2d11PWbWO38dHQgk1MQB+kY5d8/wSA2qgXCteeOaiavvIBv7NZcFIBKEGbwN3ebze
+rCKt+tFOPg+KmhJvC0pSuTxocZTPiQWMv1D2SYkVGeWrktTrzZefJYN8dPXdZahAPgBXP7PdY1K
FmdJbVwsm27AzentxMrWCyuNrBCsAMlF2gEX4RolNafOVhf83siGTN5lMgFgbVEgQJWgNGD8qMyU
jTr7JM8tUWWn62crpsanB4YuWCJQqrLljOvnQ731FnWQ3+XVASqHe3Svi5B6Cf/L9PeKiulFnJDu
HiyL47MayvHrOKi31202JwrZDdb4kSkpYlVRGlYkqocoG8tNs/6aduT1BomzIe2OmCWct4gzbirE
wtDT0263e57XqIW7/Wx9XQOdMlnIY1qr+Zyo7YwIGrcjx6nL6xfppvDf2reQ6BaQKUjCBI50HzUe
IaH0wxGL3Gd9TknnrKLFN4eY1Zf4O69fTTxjvYpndwoSNCwuImRhZjxee+SKx8t0t3PvxLpfZLP3
XrH+EFAvpXP372CFf0/qYHCH2f4xTe4XYYNqbUCpcRS4kQOHuFARvonG83MOv0vUHXlb/+oXzrcL
c0QRWmAaz+TrOKZAO3myiPOk9OiEh8GndmZ3xYAwWeCCh45OPRsUTSvxlRoArxx+DLrC+FrT9mQ1
v12vXQaz0bPpTv1SeQzOMIvxxuT0hV/++G4yJ8/y1lsfDXGwdE6I/Fbg6202wwIcJLBYqaMNLkOU
xpYbDAEOA10T0nL9Wctikp/JxKNWbX72qH9eHPzhxxfXb1Eh7JvdEYyLNpzOQ5osgHbmDZsrYwah
gcm3/B7NZVpBwQIWiAk4lnW3+a1Qz+d7gE2lM28Wn2WSLahf6hJBKXk5/zjdOV0+TRgaQ8LlkEOT
//i6HYTYIMP+wZp0zbU0gQxa0H7GLENIIBAT9kzC5eS8URIHYT6W0K9F9ZG49RdOuYuLUZoNgvKo
oceSfGdNgAfKOJg9COOQ3xPY7qze7ZPuz9Vmfb9v9/jMUaMSfuAy6TlJfyRdc6viPdvux75Lvmtf
HHwQ/tVxB7liRq1KTxxGo2ow2zjpvt4EHHEbHrZDHYNfzckvUkLUtIKGCdYl4UjnJp/lEiA2K9OM
v+UPaaHV4EpPL0TL/h4vxIfXNXpL/HXo51uyeK1K1Vui4VK5Q3YOtmWsex5yvCPbi5maZHkaT9Sd
w8iHAMYfwLbecrXIoo6qRxF6ZJ5YDiGQWMqaVrrE+82pPyk4WEmr6vPNv4S2WWWQ+VSAP1Z+8bna
EfOFdEqW/ij83mnimBPxaR7QMn0Q+TDDAk68DtNYxbTXv2DLcgnnhXsK6IOYGJHabPSeRuEqLzIi
nQfvji2VHARQjacF/pxAKVV1op3IMF2W1RpuWetDTvUvELH0SM4emYdfAeeBZsyjis7ZLNd1m+SU
AjBO4jVt9QP7CVHItdRNn7UGK2fAKV6p2kSLxihJ2MXtXXajOiWeXk4X9wcs6hgZwSTFgn10bVVc
NAVlwMzcvvKeJeTwPqKW0lIxo0v0hbLwYWl9susCxOvc7JMUYGoVBYk6s6nM0MvPEbYLth2ylzPm
9IO2v3CKudvsk5nRm8xanZhQlU7Ks86VA6i94bRWJc7QREsXJTv4quIbfqGxvlADY82KtDThnoHG
jhCcCMe7qGm2e3uScn6RwPGkdhqmCCjUNabGNVugd43NKb7979UznHzdf2GX1y4+WmEIRohp0mVh
CDa+rhV8VZ+4PjvaNUhQ2EZK8lKZbT7JHCEmwFMkNbGZ84z5LnNSpaSqv2pXjP+jfwMoMSSNPZY9
tYZvx/3DJ0iNSzjEAdIcfYwApbJl1idUkfJQqKLIc8Zp3+InJ9J9juOlECWRDgc3UaJmqN7/+yUP
1z5mvk70BifjqL5tu8Mu7YMATR8XtV03t/6sgMXBA2o2t8vt7DcTQDOZVz6KHqDJ6cAEzIgMUYYm
LtPM10tL/uF1jZH+bL8ouiNGnHjpsqsr+YHJiho/PUTp/eQWpCmFjmpegS+Bg47/hKVDdf133RWF
DfUxpQxZJWflw8apSwpwtgcMXor1+uaQHa+D1PvbaHLQGeR7ILxGsLUxt7HHU+dXHjArR/LTr3fX
fRO/m3iGF7ZUOmMOZ3HiAEVGpzOEqu28nNeHwUSRE1C54vERMBgBsRr3fEedqC2eSZPMMrWujC3q
YpQmvi0OSypt/oXpFp3fHNM0GF+RR6E9H5VcHD9gu2yJJo4QQSDfIzuAsZNj87oq/jyWNe8jzbIO
XUbeeh837vp6noW3zp6mwae6UMTSxD27sHkhM6ZdieZRgGnZeF6Do1UZrTZUAgnTKyUhIIOVi4pG
oPIVyjn9dVHmX5wDNCDP6yABn1i2EhZW1VRFc+kI4npsAAqPmhHg4xI16mczp6rgKYft/JmDEwEa
MkaJ7BKH3L2BLgMPE0tjUsSzriQVmgtkftzE82ukfTcVyhgZy/5CjXphkUnhgm8DEh1wwdEN8wN4
Xl21hylqWX3cqATmG2OGGx7bO43hFUrbsYrc3fFbvCex2e3g1mrC2TVYlrXkwHEaqRL8hcu70JLE
vqmEmR7zPEfdp+OXcdDMZM6nEppwI11V7LLZU06II1Xi+Z1uF19Fi1LDWeFIaC0HqEi1pE/6rxeY
ECt8hMH/8FI8m7ETI10s19neRq1SM6U/qNIBZvpiLEhWqfGqu6S+YZytF1OKtpPlKlq2v0Vj/FfX
NafLQGEVU9A/XmDF3s282qldiwbRoFKthrH0Owy+l0QYAsNIDy8talCt7tPd8k+l/uXJ9rbJv7YM
laa1aRdwXbTIbGA4M3E64hAxuqy8qLPDbuWYlYJkQha0IItaeHJoe3NAkg77JW1nJvVGB3g6v+uw
y5/Jkb46OHd7rBeHygdAYSk/RK23KUTL9ofHRUaA+k+JpcDkuKiN9tyoyRqvKaM5kQOsNxQ4eUzb
djKSMuonOmV7vqHXXXdh5r4ybEc2JBLBXRkpvebAIJ252/AcELsOec48gP0sIjRy018xIUPREbzV
QIde525ZLT+0UGWL2v27ymb9le9S3WHHYxZ52pDaWC2XTFwAx/w+6d+0WV3cODuyRSfW0nnf+ugm
jA9pH7Oi+WKzTgykUMtls1x8MbVnySYvbbg5cEVF8VMEuc3xftAd0pXz1db6TKRW9CmTOMWFIgKy
HPKZOVsCEqwzuug+2OPfnuTmtap63iQpcuQPsMUJABs0DlUVoeFiigGKOBjDDI+5D/mQ/2rkw0VR
CaJnxlOQeuLxSs883MUoMnJEychE2RhkWGv+XUgbA4hJui7BZGIKaIOPW2ZS5HdqNKsdVMSlbDWl
77igNQoAOUNmK7C0lZMzuq6saPNZsm+tbF56uzv87H/H1R9Qp3y/9ObviiB94W7RpWMcYxsELpnK
D1VOoWJABZD4K+YpG0CShtkKm8jTC+7MaEGdBt5oMeoYDkckUaNrbHfU58v14i7PyGOsb2AaXtv5
yGXGW4CxFNyJs1JmbphbfJFDc86tCvzqJu2K1+KTdxlxG1IOB+V7aRT9mvdOrJDphtKe5WiXkDUM
3Egsy2h4R7saR2lYxodiw/3C4gVDCPMFP8Da5Fmj3UTGil0/2IlSDLvF+s88OfyGlI4EQlJLjHEH
qUZuN1qgqo1M43pgIo5x26nr9BM2Rw2Fah9KLQnKamJEj2iehW75YuIZ6KA/+5mwv8V0kOoJJPnx
M+iDPg+jRTsYLrsx9AMZ3uYO9sB8xmFN5gxy1xpCYaicxCPCkuoE84rFPmxQjGhEKAQI8MOppjm5
sDlRqXPKUbbQ3LijioBsyWbh1Nn8DttNuGukM0sn8vMrH1zvE1oQPvB1kIYM+g8+x9KElN7t8JUP
5R6R0/JVebjlF8oOhCDSd+QMxrDT/vFZH0wIMog+fuo+BsWHZc/GL9nQ0XYMX3/KOx5qPvo/+LfU
xB11xUTkZf/HIP3455/8ZnsEJXle8bMx40QEwtdB8FEcbhF28K9s/3xGyaHP9jt85gNfH/4aNB9P
L5IL0kxaEZU9c/RYsGlGAx8gueVif0hDI+rDTnrdNf5btW9kPv0lNpEMU2XvIfVxiiG07PpqTgJV
Rfmm/wbI9kLAnE4OOSSkNS7KKRQleQes+J/KODy7ZFKorA6kXq8sPQT0yjgsxznjoPj1tN4bS7YL
b4DsCI32jMHWqBQuGm8fBuudbw6qLB8jBaI0cj+hSOKX/Al+Li/W1vAr9j89XFBCT1k7uccE6AAR
XgtpWFqD3ojPw9KKv/Hx5y+WmL7rp7qIFXeVHp7pN+wXa44P9VcURnwrq4wPLD8+y5KBFbTH/gnH
OK1sfvH3str5gLxJ/yrLD00ufyxx/qphoQ/XN3zlG4YrGz7oc6cL5G8afl+vQa6/+OEHLmX4Tbu2
R2/EcE0/Xwo+5DuAI70DfOCr68DpO0mi+AOWP195Ofiz4UXhK68NvikoECWaGn7xfQ8/2Kt0+sL7
U9a3en94SX6+QoM2aniFeFWc7tnferE8zDD1ng0vEN80vEB84O0Z/nX4EK/0Pe4f+kb7ruHtGr76
zS1/zldWSv+HLgSmGP/gF68uV8NrzPXqd39eEB/6P/jCf+3h1+Ff+Vv4Tf1d9lbzm8Nf+vPD6Vr4
53AJ/P38IZ+5Cn49/dZfGFpBmvOYWIkJhNPhqLTx51W9ni3r/F3Z9/UzS+HWaVym4FzL9osbckQx
2JXbidDmIBJ4DmEU1wDeoXt/TwEB6izgvHemgnMuHcZ45YLfokBhZjWeslTeuil2dcgUN+DQiZrX
XbJ+I5+QACfrDEipB7qRT698e6QiVzBWiukJw2qokhQ9MEos61Atm/AwMYXEJBHDKu3SjzUqfhlS
dOsM36KBIFHN+Y/iii+cZVrAeemW08vxl0AwkUHq6JY7XrIi7SXYwEKTJoj2DaCzC9Lf0136hznE
4qN7AjtV+ugUNusGSiDJBU9BRw7GjBM9sNFbRqWCilycdqHrkO8xOoKrI5RxP1+v7eLSIv09bnAd
S3tqb2pFl+ZHngdmf6J8yhnLn0YzndGpKyMN9MqcXblzhkKKhyx/BCEx+LqI5iHVuCwWxYjS8pFv
dpFyxKC360iZCXblX9iYkAa/02ssAgYvFMMZZzelhTmzqKU4nVNBI3DCv44fd1QYZV1w7BL+uxTz
/Tflo+dYloluK5ta49KQjpFjxYg7eP8l3u5fpDOeR7CAWY3zA36QYoqnscsOXlyb7zAHXrXxbsJo
9rf8qKPl/KOelypspVppsaar/de6qX5T9EBB1MDgzY0nNfjVNOh/gclBN0VLhb8c/wv+l7MzbZLi
uNbwH1JFVHftX7tngQGEQIDAXyowmOzau/bl19/nzZF8Nc3cGftG2JbF0lNdmXnyLO/yU7+487xq
mBs8hLF+zdvdH3X3eVyxOQSFZXKcEGJILX6K6JWayDI+M2eckyUm0o/gOeLTR5LxP9ydaNcQncn3
7yz9emEuQBOpRsgFg4ntX4hAI5j5nJz9I88P6Bi0Oq0/lLMRYX2YvXpz2O6XtOP5acRLU9xsOODh
56yF+suKSJL7UgPQrqNcemnl2UAnuutEwGY+bADiEd4+yOilnrnX9LadHc5ydlVIQTAPeb5Gu+wO
cs7JunlyRi4MY2n1Pnz6+oS/k39KyQ3JmfsRg0NOe089YXEWnHgpm4v9aDkSU/TdoGyLjI7tjqDu
WjOYZEs9C8uzqOi/nXQ9WELRSroNKJBp3OVrHVMSuDHu3whOYbVmVP1JYT5u2RBNjg4ezPJCc6uQ
zI/+gFQN1KQWldNGW8a2Eri24Mc9nQ2d/RhmnQn/FGTUcmjAbCpClTkxvEEkSvh+Cen4VJ4FiCBx
uuysAtFVafqqmpd2hxBEWq4OHoDHsMX1MdOQ2G8Url+fb+ReNrTu34hcVPANgvBloYF/m/g4lKmt
2/QpFs4o78TMoQtinFui3i1JAvWypIWORvq1GFWawqrO+7dSGXMycf+LyHulLonGB04+AuSBx/ds
OytQIXq5fiJmEqMZ70Ouf7ixnHPc7rsgzd5JxzZmUiypRSsGxrMKiqqBv+7CYqHEhCor95N5ZoYl
8sifhi5aMFMgAsEgXqgQ/Z1/G4AAG0WB7WauWFkXhrYF7HEvauil+4mZxQcBC/0YGL0ANjIGnPBQ
sdv2r8E0Sg93zUIXHqFYhXKVE9wX3AXwVORIWtJo4oaTNZQohjL3VA9Hp/15zpLtNzx8bWjJE/Ux
Loew9FNTvO64+abUY5F3JzLstMyupwEhliKkFN5vXHwRoPbe+WQV/4oTijEYkHhX0vPOsWWkV8Lr
iLb4u+uBIpsN/YstZA6f99OxiLjsnGwbb/PtFF2ZTCLWogWjbeA06fBq8dYDxhne0eyK4qaJk9PR
zehk+wuA9EV07aE+vZuDETUHdyuv5+i0Htuhzw/refCRxmrKL36M598ULu711Pjxy8Jty9eqn6IQ
ZjAjuPQqYvD+TGJgla6fem8XiUEUhiBekjxF1I/+xw65CV9WcEVn0wMpXdDH3O3/Fcwg4sDoFFk7
vDx3qXcYEambl/ptjWmQwC6ixSueaSQXidMp0VPHELtxYlRbUawkBipHXcqCDXQVWQd5jzapQlI8
wB5PuAO8ARurM1bm+fZVXeZY3xuVhgK8QdwZVgd8zeys7k3f9Kdbie6I/t4b1KR2on6Q+Fl9rGH5
ahocDWglyqpEql/9GH13G2QyxCBGVfL7Luh/OwcGg7vqm/CYsmBEIR1CpcT5ZwmT6FdAjgheYHNI
pLQkrnEvt4ikFqoC1osA1YNoGf95Og3mgLPBeyn6Sg3N9fh5ZnDiQ+wtXxUi83PyXQiFjov4v8v8
iXY6CGjicTmB/79EdWwjPNAuyQrrHVXUoDpYNXXD+xOJQTPJva8mD5AZF+Le1vdFU1tFZmEVnIFv
VKBxVJf8USXiTz/gpbfC/QPaiTLKpzFtiYcBbvPzcpdXuFvHHX16P8uptgue5tD6vbmG/P5HvGu2
27giPouJ4k3M4buO09THrD/S5QcPYsWxWDAIRcCZVv0CdcAE/k2fgYea9j/6IQx+L5wY45fAO/bp
qb4qBv98LBqEPtPBvY7PrEgT6VNQOOxTVrnB6RrsNxdz7Gu5uKC8daV2Asxx2GYw1dIi77gnPE53
Py9fm776toN0fUjDABcKCWPGkGLqqJmgtj6rWXOpymdfHIqBECP28MfInS5eXN06Q9k72Tvd03MZ
4Vc2hLd2Gk/rRuw2O8zSuA/gvTwx5TMxZ1REEThe8FNyU7JfVls5P0EOBP+xjdRYPhqI3vomL4c/
PFD6Ty/5//HkARQGoWYYRF8++ckd2yDeUD4nVY7oF0U01pvTPzTtcqd7Cr2MhFEVet+g9KDDqFNs
L5Ih/t4E6B8y+pXcsU6zCvM+vG925xQnIqz896Pp+zeOmB1pamTtQB4+d56mXt4PbfFGfSUJTCrJ
8xfwNaQu6gurcBKrYUrNccjW9+qDCVyubEZUwqzF/qA8vXz6fT6SfKLM+Lfnukg+t74v3X0bV290
mQqSUdTYPoRsACE9CU82ZaZXJ7CbCjUNLvTe7kfmEOIkq5Q+m9JrHS8vEyAZdB3oNKIWfdFk39Jl
3S3In72TIGcTEYUDMbt5HgpAt1g/zqNAgcLYEFt6X2oszheNouQ6ZRnFLLRq46InJ1QBJfy0pPam
EzFLyqJPv8rLWYtdYtokJMo00VF4uwDmeetWli2ch9ciiUucn8ris9lnWCyhc2mgAFmaDQS3eLd+
/QvY5cpo1o06VAOYBs4BoUPS7U6DfCRzhOclyS6rpZ+e82LJo37nZPk2bwik45ghTCUpn+TglSaK
7/zXTeqK7wX98B7KdI9MjitwADNYSR62wdzVVlJ/Qq5EMLXSFKSWkoF4viSxs5XLbUFORinB+G9H
0vfwGNXBaSpO9TC/KdCsu3PPyEj7LT46MHGKtSCfaquVMcta30loBQGe8yHu58/ujEFD4xMlDNdR
01T5776zc6GoVsVNvTfZ0ekE0UpTc4U9mPkowu8meaI2fE8PxFzNwdS9LprkTHLMrTCR5vWuauEy
uXHriKFZtXivbSm0Y3v1FMvXRYf+Sa0EISZHM9M+fmkTYaG//IHsIm7Zmm5GmO3PCkPKOortR59C
DdDgBXJHTd1dTsiaMQ33pp1H0sdnuWdkuuZ2+7G55DCSBZmlboib0Fybf8QbhAKRu/2VPLA/M5cu
whi5GdpxTsqV4ubx97piKOmhe1i3SPs1mM0ctyz0b5ZVDfpx+b1rIF2buYyvm5obyN9DS4grNTfD
Gu/eNkiO3kKi643wGp45Srp/LpaZDj1VMVwcFfQXI0H8JKqxWAB+9Qv+i7hNCfjRxNRcfoeuH/0g
cXE0r1QiJiTUDEDGyU8vT+ff/YgIv9drZ4tItFSpr5ivNWo8B4e7w5tj8IDPwo8um5E6WX9/7Eto
Lp2aYaoQy3rdjMgQxg05vZun56PfauGKBuli47ogtVDo74Pke9O0vPo2KW9Nm4av/ARiZxPTZin2
4AlK2B3wkXCSTxHLQh8SPa0EOSqzy4orpyOvBC3qHf3cQ9pw5EYp6VnMp92POKE72PL75CEfCiCm
h2ZzTvBxaZnFMYnsjg1veve3yo3Lm3xAurXpoLWwSXycAqIZWL/UibRxRNpt+pZvE5Afj8F+e7Ev
9gMgWnLmou0G0vgkezWfexgUlVsQfvPiqtjI6Ptp/lyMHLx+4ye4J3T4EO3guICLwaCrvbL7Cld4
fp5LEOQTeUsbOVIe8dWLJTRXZsGdIMHbPXer6AptH8qwFp1OaphPpif9Qpy/Z8hac5hCJjFuyLlD
TI7n8Nm0LhPVo99E5uD1fDhqjCGgWZ7GP1ff8pyz08FEu47G4PymW7DyLGBee9Iv4ipEHONcle9n
1C2vNlMOaB+wGLSRihvjqp4V38ElmXRLXpTbFO4V+DcAXjG2Ut5GRuiMWXKzxfF3L+Jtdbu1ONap
BtNZ16K6DSsLrVPGBFP7Ytv583WdsEzC4hRodx+6jKfdN02JKJkLXxMQMSYzHMpot3gvt2TXv++S
fEOPd/1qQMhgZeXN10+fxEuzxPstDeks2TNt/RnjGrXLzA+ntRJ105eTqXnDXBhn+gP4x4qvN3so
hgFUXoPTTXqer+Gfu7g+ErjEDFITQAIEKJsibjYQ7gTR6sDrqmxToksq+kmEb51HGTLqApIBYwcN
Rv983k79sRwSOU7kCaSUAuLzomyYsr2zVkACIVhZVqlFtrhlzkmTWyJJhdVR0D9PiB7S15h3CJnX
VDlltDuE2enV6Dg3yoKiihpCEjl1ucJfG+1o0gmdL/WCBHTyXFr0WLoGkCMIkIoDfQbl5eH958xt
VJj5tH+tC0oIx9lB7EVOd0UkMXwOF1xAyDkyUpA8k7+/lznVvawus8x0nlcbupyeaptQgYEjZGBB
unapJ7z58+r1Re3e27bAFYtpqpqWroiTA3ABwaTmprieyuMEF1W+3jNGkYmdbD9khSXytlBTPig5
CZb4BTk6ebHAPH4NzA+UUUGRRxv1sAzd71YDiL71O0gJ79U9EvPRW1BvJ80TQbTep5+ePhCX7BT7
TWn8uSxDCPoouLya+uWUtGtPlgdkUvCjogFjmhPqTYAoCLtbUwGVUGK1usY5zph0N0wpZhy+mgAF
h4qOG2ZgJqsx9Y6YfjM0htIpT6wmIPb4jMuEOJa2dYyPqJV6EPpYkg6DofFoEy3xS3wMfhy6YYDc
k8q/bU4nvDKhLoDGkPaViMZNRGZQI+2NKcARMSj3qJb8BHFRegbPd+Mf3aP43CFiETFOQHPj4R71
vHY5lfvz+Y1VTUFHR3hS2zaAdmx9DDX7YcapACq+jSWMaeUoQZyGo/+nvcfTK/fYsUepS+M02qES
T3n4XLlPFzmc4/1rlTpC98l5VF4HOvVmxwLBNg0W/9hN3h4Dby6+4V4JRG0bDadS53w7+umtFb3N
EEQEjpOj6CRugedw19JGeB5wZLkNF9kQypT8B9tDwutlvKI9WuzI2+iw8+Dqqrsh16vBfNPqCYCF
FWdwLstvVtM6Lb91YIa0wjp8/wEET2/q8oEYFZEessKY41y8SajmS1cELrgIKgi3AfkkH1aikAA1
MrWyNmQceqkMaawiqo80uEVBEi5d0XGDnfX0ChNyfnowiKqSC9bglJnQxeGMgsltg2o/vPHn2Xsd
n+SqudEB8gfHO045V7KGFnGzG65ImJO7/sT/8zZNHmjE2kxKp9DespVnPkVe3NBSRQg0qpRGOTZn
hgVc7Ppjv1EN9Ot4vi5yRNuHxKA8wNVflBIvGJyZlC/dv+tmUgSn5FJf1aSq/PHWdblrClRSb2WI
KiNc0xTBschJkwIe111pmTYR901CGFUscaumBTpB4ldOAzUNhiRHO5DbSjRH5UeL7E+NpgPpQZ3D
R+5RS3hhouZbH5FB9yOoJw/G3KKcPurXu6aNPQCTUUKaR/owzuNtsdG78sPymz/Sd49d7vLW+dKw
sa+aMww5uCtOQhLK5V5gFkMcOsVmO9R9+WthMnKvZfmab8DhMukw78gg58hpEV8kj2s2MjT/TDHh
dhoSrqTnhV+6V3FAJcNv8LF7EgcZTOqy9Z2qsVF9Ks/xtfoOTdVCsgOic9tXfLS/UccgUnw62nLE
FDPf2RDc/IJ+T9G1mHJM7/K6O8Ke3127e6aS54WKjwQMTrbSzYE6TS6J9zV3T6pW9GZ/YFpN5nzm
4/uQUaIfUpFHZRwe8yiLuM4kbhl6Ph0x9RFP9JNl1Nn0U3pVD0F5m49x9orMgr0R893iTLKujQbE
EdzvZgfPe87JTbc9f7/x8w9Wl6nlrcTV+XQ7nX3vthtIgEXbf/qAXBLfubz28uFIQNVzW/8steUt
WTPV1FUq8ZvU+SQHJXV9Yjy1+oJdGZsICIWcGnHhqXf+myDYriwTmKkeKMEPjE3vRKr0Rf7u9/F3
VRvFAPkKtKXMO/yMnFZWU35KOh/q25JpgQbR/Ecd6y7Ajypn5BRBJK7hZhqS3sw7TJ3KMxSzSJFf
75boixcxwVAI89zngISXilD2TUCjxMmBCkaw04eXAcSYuhp2hWTEmdqo1b/L97i7oFxsx66yt1/I
PBi7Ctlis3tqzw8mZjv42KT95RUp3fhpmK82SLxPr9b95PdhnGXsKlAmfl54IlzyWbpx6YZ9NW74
1fftlR+e3FfxSsTqA2/7Xuy2hNyaDgjC5+cjNfqKCgFlXLNuzTtIjvNHq1MQdUzomzKD2pvnv7Jh
S+qlvENiwO2P8R6b0WYoZma8FG9zkjtfYe3X/7K5W5Gn/V3j1IVFz9iGwHRekCg448PnOyERxCPq
zBE/1d2dB+YuZgY8T9Trx2XBp24OPhWD19ITbykL52xlsReesPnmZE5/jSFhfcCI9pbdutxMHpB2
+cK4LpOyKKEe20JOz7xM/HrYUmEyZaXPntVgR+hx9D534bZHsZySC2NYDjQDmR7fGIrFokELt+h5
P6tXvAv347/8Jjj9Ib+FPODo1REzvanlKYqIe7tv+Jw5WFuIaXwnK7m1UCfPM7ty7rGwN87cvOoz
2jIZUd4Nz0zzSrhX3YlI2/FhdeifrxOk14H9Uc2ZmXBtWsJWvM7ey3khwhCNmTI5QKf2RGKcRMYf
s2FHmaL+JuUTd1SL1fAoMbDoF2535n/qMP7cF+vXoafD1bkuF4tHjqdBwp660tRE6ZBIK2OXeCJy
GJfLBwPuFF1PhH+LmT7UKXg7p4t7aDKvvI2N/95UXfPKoLtzdFbkUxEMtTU+VH9uuiLrXFrmXGSU
G8sBEYoz2OuBbzwS4PPK3CDokdxYke9CggSzl35yN3UsEoo8E0oqw4MdqrqP8EEPpKZ/5IKUOTDx
51+x6L3ufTpJvEO2xxT315Rge8CB3B7dSAXPsoQMT0hzWaofgI/Px2iu2lsfA1SsK0m5DL1VJ6ew
x6QHCQ1U6Zia8uddQP5x1LpXEEYZkwo01bOUfW+/ANGnZzpB24gKo9bkGjW0GJEoViz8Qj+ZMZCX
xkDidVUETnilkkKq0e7G44OJaG/jpsLROzTtbT+a7LovCd++0/JCFR+8E4NjYOjrXT/SMGsi3nSM
2fUVhbz31ve5W4ZhPR1Offh9Nmi09qFbboc5ZmlERp/TZn1JK6I4Aur3b5ouBHKx5qd3TcE1aooi
uYuzoft8ngv329RNEU3JZbxtgKX/7s+aDCcpGiojc6rGBY5n0v46T/S9UTs8en0yX4V+vx2WsviD
ERRdtZUzni9LcYz96fNWtNNxcqB6OC3aimedE8M3upeTJtAdMGOgxUZu4p6508g62tvCp2VBUzsE
sKEmocOJdEfHMBvHnTg2fKT6m8VpoK8S1h/7bSBvDGv+uuZthpqKtIre/ph+l3nHfDr3iMCSMgG8
e2smfrsvAZrM9bci0/lIyJHcMx/LhJ79N7Q8Vphur3pXIsDk08d4ZSttkVpZ1UbFuceZpDmfWywu
6VmUWcN4nfYSNRciLCuVvYEuAfBWbaWODVx4MZkLxqS3anR4GeFFvt3FiCGxn3Ou+zb5jqnIJ1Py
L1O+sRGFEpOJeQ4r2RNIpua5mqxH27ZNecDSfUEnj/7SxqM28H3MWnMu6r331i1bULAzi8ZezGRA
yPfALOam2JL411PlbG+7alu/Ne0ykCyMUfvPeR+eRtIgBtOm2h33Fa1YN+Orm0B7Nx/b382wa80x
asuMBltZ3HRKRRyX9teumV5ES/Ld25f5Z+k6+BkNQr/beCY28XZ2h6sm5mW4I9seE8fkmHu0zx2k
8KaUkYxamJtDg4+0cL1zE/K8uuU88fgI/W2I+hWM7NUqLwZ2w1wNHnCYrnwfRaf2JqgSXCizYP+O
UQ5rbyKGoWZ2thegknqEGRasHk6p/8JpzuSOG104HKGS7H787Tre+yYklyoMQqseGWnjKxls+Lc1
6WUoXP421ztaq00qSXnsN1pCXFfW5iZqOYudhPrdjkqKr/CFZBrBnhG/XZctGeV0wv0TsXFa6APy
cmjAGsnh22Q2I31bvOA71O3+OM1qghcclAbTPRE1be8wStmataHM3JXIux/sB3kEiyOH8GQ4Qvu0
wrMkr8muY1LsPdUJWBk0e/fKU72YghTGO05SjmYXTOjU/TT9lL9xFvwmcV6jvRPTR90M46WlZhMD
Dbnt66n5SP7MjlzMP+pdE1/PLfuaIOK9nBpipL3+ALY1VOE6OvIz3SEiyhT6Nlz229W8cKETVzGx
8GtCnEn6jP5j6n9gmk/5UdTOkF/5HTVWNE3eS88bm1dbmmTQi3iz3nZeX/J988+ncd1d7bytvSsM
eQtZzGaOXcEFY86gH9OND5u8ycG/qEH0aCnXY5Y243VHrn1D6y59yxekrKFLwWEpvG8OGjAAiPbe
bbkO86Hi6+ONwWXbrWxryv4OBAB9OTdcPjoTGdGU9qzwyZTbP5Mq9H9zen1AWickCfzG5vXl66ia
+5WjjVF4yknLz/q8kYfczj5huYu4Q7uY4PhLdw67dqW4fA2LPbqaHCKHwF2/1EPUBrv0NL82yDmy
UUfC1YmmUN4RJW2/95cu86lJsm587SfpJ7+mlGkyAtE+IzdDfsWbiKwd/liHaT4N11az35+3H790
gbcvxm6bkEwlFjcbX4FZfSNgT3tbB0n6NfJIQn6px5aA5jXTa5DN9aFck/RFzpAGIA2IqtkM103E
OxHYsY2z/kfrpnTh97p11mKFo0R0KoADXBlaO/wxXpDO+LypHtiR0DXB7oetDhqcwK5Nza/beYWY
YW63hH9EGhx0AamRA3nnqjnh4+2BqfDSsDlsW1W87cZ6fIXMA5d8iF4VNKfs/i9MmpvFSbF/4yPx
hKkX98nJLK/rZJle/TKRiTd+eZ5fJ21THac2Tg7lDleRkwnqZ8ZPjzRcYLdTHXmx8F/ss4fFwZY0
uQN6AuALoAaJYBSF+1V7hI7cnVTNxPe00CDUepoMqaNRuo2AMKWt+mxfw3ZPL+sATOdoOyYY//3E
a6/biuEGWxpJIyRTVZTGGSAGyjXhLTvYNU6afsoBSgrPIWUMeXwICOUjCoxOxCtVbmLkizsChFc9
mmZxf9guI6q29tfQYrBDdehzcctp6plLCgYihLyEGeR6aKngGUiFkNyuxq0Tv1WrAMbYW12yZsR9
nAbUjNWDyLuFoREJKlKQIKsJFdAxg04mSK0Qj0IONBkZiDW5ScHYIksIyfVLZH386IMaEFE8oXib
z/fTrVLBT2/WZ/gpcgPMsosysNsVQ7rb5+47MwJ/YKX9khc2ACUR2RD6EpDI65lQbOEatN9cZ7F6
Q4J7WujjyovlWZ0UzDrwDVms64v9ZdMtKoKdKtB7FwBN5bMFnwlP49G5RkBLQsPaReqQqYutlrci
gwRzpBLaD7QfcTNRpHET9RQQ1JuBUacmP+515f/JoZIOiypsiehKjFA4loLJ86kkqIUvo5VEXYTO
ziTfa1ZUK7Sl0PcTyjDPfw4RccljUJEdIiXjU7vi5Le7RDZHhIp+Xdfda2GGe396UeT5d6tjQT4l
8oWIYUgH3Wyr9/EvI02RwaBX/mbhGiCOrPoV8jxPF9ePdKn3RBmOeShhINrCD894HZxPwzyNxWsZ
q9tJinw0K0wl6ICs4C/HysceQdNP0KmAeM1afitBDUDOLn/r2uWjbVM/rwv0c3OVah+yPIZnALNo
Vz98MG9Y83JbeLA5nN+FS/QpS/bkkcg/+z0R0hhz5/YQIJGIE8lCJ2tGwgKLiZKRIR43gLAmeb4Q
Dp5+Z48gYx8+2kVcdPwyJvLgyCmin5T8RfSLMzqtwUTRyXAnJa4AHpKPiXa9hEZj4YE5SdJTUSvT
kgABw0jh2GrOzpwIukEy8HCRf7KqWhMhhum+ZVey60Uo6Cc0qz16cwJLdjNSm9C9TVV9E01ZzqtC
JsmtTIMP/ZksTn7HEPJW3hBi12ua+P8adzx8KZcbqXCjZna35oM2uQCo8oSezzBFIAMaaC9i/OqL
WRRoBclI8EgcbAUD6WBHikT0H8B8hM5/GNo8kFP7BOFmXRw/eVYj6noavZUxTK7rmyHTvfET3G9E
2VXRiKuMZjNyHuiL9yE3d9h3b7Kxe+PvACgL4iiShCvDkv3wWXQcGX/itFnTEQWbNJAldBN1pZCe
wt/XyKcLpPXfS1wQS3wQiwi7eK6LyNhla39Lgt5MQ+a8EyjYjADRIZ4KUNVwO4gTFRs6Kj7iQpo3
a8P8XZ41l6CCeo1Ur8+06S4FCfRkXMlMYQgkIsZezLscp3DWLMlDFElKMq3w1kLs9+C/OIlNNTEh
yVBRRlO8AhG/5h+ULWhiV6MZq4tQdshPn9RHoptPAgM9HfIS/d6fRBxObZuM6RhgV8xtLj0C7jW3
wxTE3v6cXu5TzYlj7Lux8/nINOmDLmhFEM3gIq4YDS2efi5r9/xwU/JcTI6AQHrRDjGVh8GtDlfA
hr2T/zuTUeIrbT9pJYioKsc4d6tQy+Lf8fEUjAsk/Adps8/4WPR/TpXcIWeoOhwth0BIcJjy/uR8
sco+QAks5HObPqLFfC9SCbU4NmQ1Mbh8JcBNC57+zJfGQkZkmppxS4cKj+Rmt4GkneYcYxy0VATI
jlAX0+sQRM7aYkDKyml6c4v6VA7Ug0+/qMc2VRABJwp1B8TcoA9flNf7XZ0ATnltXHTFGFQisnJt
J8lIhAuIW9Df9Tvtcq4m1IKs3RERiNP5Nid8/vdSWdroD57pIvzXznQuedYM5h9HUKKMf4b5GPcE
LZC8BwR819BavlDNBjaYFLpGqNhaYUDnEQvg6Xd1KSDx03NdROB8rvOKVkD9fu7p2jOOnGkLHQCK
3vmocFiDcU2ek/QOfP9HdUkF6U+r+GW7MPlj8qzuh71Icxpt2OtKZFqShMKs1/Hy3OL+fMX7rCu+
uuTzFDOWuPM3GlFeJG4znPvlDRpK9bGfGEU7JEPCE2qAyuyBAWqNiPB8ZVXHmPtrxlQsAKfG7Yfg
1gL9PH+ZPfYqebJw70ZxzGD3UmbPW7p6m+mmv5FCm7sv4TUFYKpBLxg8tgDT3Vk5tGn8fFqz37vY
B8TFOrPWojL2LvmnlR9bPloZJkRPZKEmuXlnmq+e35MWVHsRUEIA1cQ6njlh5vvwnDgr+JE5yvx3
un0Fx1D3TQIUuzF/0UkZhLROznQKfArIcbajtYxFul6zUDONM/4+D93LZut+dYcvArsr8W4ivhfB
eV5JsOcVQAoHTtGJ2S/DD5eMWTm5el2iPAvKpKPnltF3nx9LM/+j8nldmGdnfYE04G+eZpZTo/9R
wi2kgNDgupYnfRQW5wJzbLxdSWnI/lsWQtI1iajhcjAjU8Wb/I9MZR5d+kSIa49KE+j1xSny1mGI
l2imA6+iN4HaCe4yph0seVVRd31k9fsdiRnF/gw5WsywGUpkwwrrGpEaZBHTvrQy8pAeIkRZ6d3D
TUnWryqMnj73j6SjCOsCuMZAj7gEVeXh2kf7FJBs1G/Y3qAIY2c46Xdi+Zu4BvKrAg4tVgGiNFWW
ZmV8Or81QwzKD+4FXimaY/aIttBm/qwq1oWlZSKyJTNq4clLKaIkVCGBfBpYRzmCKNmW2Z1SN91C
UutltHYt7wadys2lYkWXLGqoHfhzEo6QOCxt9xc5rywHuSrNR3FtJwTnnwsu2vEXJyJygZ+TImED
tPcuWJt5EBtUh9P1jcGXsQnZkhQ1Wzy+GOg8mZlCDLa+NQZK1eKePpZ99Q+v2+626r6XgKDyb0+v
1GN7C5P50N3tEaME0HuxUl1EGy4KnPWdu6ICAmDK8r+4+jVZ1mG0zEnk30WWFpXImrcjoSPKq6Rm
lDpJS00pimiASp8ihBmlkZWjKfv08z6WPmFoCzPG94JwhyTOw53llWUCRq2iOAzmdz7jEskO9zsw
WqAVCw/qDwWpdhEuPUeV72KT6Ab+i41uz3EL0PSZB/s5qfcjdjwNix2NwOhSGcArz97kec7uzVaf
D0HrXElot19TusHFtc3tyJWUJ2m7b+nnyS1fSZUh7qXJTXZA/0WatjbTedaq4NF13gECxMmLpgpj
9Yv3hqLb5I1hBvQmfC/x0aICWoWek/AFSvF0KiU9JQycLAJcfKg0Y59z2iisu645C5uQNpbsB9Wi
8PAls3wCUE7PvM9HbmLe5/8+8MXGnErPmfqlyF+rqogK52XS768FApCeWOxxwpG3sA8IKCWuIeCt
4Co3KlM8cXXVhfGApND+mdD2COyWdUbxEOc8ki4o2A9fZBcWk4lGxqE6xH1FLQGQsIhY5xMTMbi6
oASzBbQ029OngyrCLXDzL2oVNSnElw0yDHy0OZ2u5obWUYI1CnVypPHwVH3rIVgrIEmZQ+xjZMGA
sd5b1OWivdPOevpVX+pGkKVx9lHVoyAF1fDTmaq9cBqmLYFNfm7MjeszmDdlAdygJ3L7DrCoAo7W
VQ+O7ZDPZ+c4+PE//EAt5gHgfwH5AXc+qoWKHkA8CAM0J5+2U7owR23ggUc1GAnmMM2eGxZG4Gcp
dsQZmCB3c1aDlzNzIZMzGKGpfbojWPV3tUtLxRJAork0N17IDKkGdnJTIzF40NuJnnWTfASlRgEk
mxGye+wHL2/aejNjT3bovVG+2sz89wT1UC0Dk1XwpVXHbkwGhZ8+k5COb5HMRl8Vd2ouM6q1m2Ll
+xrIbfI04Eq+r335s1JbVQPNYm4kVlLM77pddxts251KUNujTZJPppveWeIpl9hC3EWAANJKW70a
Wgc5J1Hq9CaYVhzU5tKVoKMsMJk0FZySV6yCX71niQV7MPif3i+PNA8fvqWL1izUnZEIvPfe7KC+
dAljQehIwsnao8nN3tNszzl6u+E39YxE8JMuqS2EaAFFHkUQmKQJTNLTj2aTyodXrB4NrlfMBYHP
8UXSGYxhvgtjU/+aDaR9lnzK6B6HWbqB8UkcIXG++yzdHVxJK9OqwNRwLxGNnIlkB+ThILOTbSd0
ywaJwwyUuh1IvQw2uQ4y+GlDPsuYT614C3RTyV60OdMZ4AF3cNR9oMRq7wbDejeTJl1Zn9k+DZha
S5qjQCoCRM+V79Bk7rCIFg3ohNEx83kIYJS4FcEtZyo6TwAOgOBABFnY97zZPe4nfn+LNQFUIkHg
GCNtB2fiaJgc6k/cZjVguN2P3AGmUzfkszW2W/kKPQz5xqOEYQDGvPdbsEXSp7DQDyaM36KMkTP6
KNMZUozHbCFamLct2HQcfnHQYKmnbqt+9WuwX54Be+hnQPueXkBP99BTC3iBE/V2Tdl08VZbsS8/
InsUBV1wIt2hM0k2Vt5WAkw4YfUo1DNzfQBi1gNUenhMTfYcNPzOihA0oxiGglsXO+BwlJgCawsw
Jn6sioONZputgegvPP1t/o/tyCWGaAGp8KVmezdlsWt6Tko84lVjTAECBiwSLtLj9KIbUvcY7wBU
+dsZ3GbHEH6e4L7Rmf+oos7CJ/IVZQBlrBoEG5aIcLTuf/VXylDFolgsfH1Xs1/IhKQHI6bRPDC2
LVL4cQ1eF7d+MHSvXY8NYVnR/ipxsA2AaoxP7lW6jteVV3VHxuzgrUKNlwC0WHApkj45DijcVbRS
UC3KjlPBHLVfuRuA1SSA1wwjewOoICc9YjcCfGIIlV5BOihfRIBtblQWzxM8NrNs3m0cnGF+CQOt
7oxmkO7EvpcdDfGesh8zLGCHfL85AQTiV8Q7MwB+9UTMc9ndtcuO7zouGocB7mGr+BliqTy9eo/k
mgom/169S9qo4yQLj+j7yL/QuUBM2/LS5W9he7TMxBT1JXipBEnaoZCcgL4MtMU3Mk6rIQIBJXoO
LfrI2PHhk11kwVN+Crq0TO6TEPYyrwpx+35G6EQ1TYD1EbqUUshhn7yVwAh45c+yVrCSc4RqtcD7
mvUS47VxaSnswpf7FvhD6pprlV5KqDUX02XX7EnyieLMeb/h7XHsneFzHq3Xqzscz2WLIkJ9IypI
DLgQWiQQpJSETEMxanYdSNcLXmpMI7i5MJrNGH7L+vH1xu9LKCRiDGFO6SdLRJIAizK4DUihyoho
/aAhpLjhc0DM5t1GDnUrsvPP85t3jzBmeLl4ZUhAnXP7EwC1Pp3CanMDHEwIl/e24eVco+NA1UC5
AX/KQOzzA2SmRrbfHGFop4K62wjaAAkA5TEAphvxY+64BYQpMEj+K00AazRIwwJMGiAuDYMcl1xi
exOVdFZn+pomhqDonjnGbgzus/eDV/MJZDMsHbV84PeOFvbEcIDtCIuZ+O6noPkt4TVamdy7DX8x
R4IB1CTCcHEGOEteaS3gyHkRmmthcyTVr0lRf3VHOjCCaBgHwWCj+aYuJnTDiUg8vQVCxJCgQRig
G9KwnaA1mJMyuaE9X8e1KJABUCmzCCbkDxz/AYzTvDKcVT+XhjFPXgDstogvEJA8ndhy8jqd9uSM
M5otr057ZzqMvrMcoc+C59HUrN4Txeyh6qvhs1szJYX9zs/b8WRDocYNuVrLJUg/wuNCAhHq08I5
FlOcvfTXyb2JaIVe9eHytS5AXUZVD/g1wJIwDfbrYTVVQ5+hOV/nQfCelnF8PdWIsHgjOBnIBzs+
jYjrNsyKcwCWB0mdiKhAewO84cKi+xRspMt8CzT3gN1p0aIcvD758cCNjox3HOlexSFk4VEs4sda
0Zzn6L2zkgUKUk7kbT6aWDcSDEQAG+FzN+vPBSrbWkMHFDkQvI8uug/1UnbhkHbhGyCZrxTNGhd8
NeQlLYO6XWDiX0LOQ0+o/PAXM0pyLbGDz8jEP3Flgb/JhmYaoAm77ihhzPuYi4yk+s+VMBi2wPyq
1frBciyWQIu7eFcy8ukNq2pmcgzUXRjcwHoDpC2Vkpy9ryzt/xPD//dbX/YLorVLT1EBjEANH3Uh
43L9qIGn6lwaV680A5RuuGaANjPQ49NIktqvqMmiYv0HTEdF6J/ynL891/5hGcm1mCTODDlH8Ab3
DLJyz4owoNVJhW30yo5b7PXCALZAqQokgRrhgKdv+oX0hkgoB2H1NZym/sYIDaQAk9mnX+D+5zpc
28aPWIyY53X1+3/viA/nbabmC/Fbp/agYQCg9V2d+LiVYJkpIJLcQMmQYVtwzRd5BpZ4+1VjVZfS
tXfDuzob3iX59FWPLxVBVz4dUgm0NfCEEBVNfs2BxTxFF+kZZRL/0a8QBa5qdsQHbNX3t6+AC5jj
7U5xaW2r/D0BWpednbut3Ixsb7XRNa0UzVHSGpIKU2OpkZ8uvy43cSulyVhHhRq0Iu47Kn3RXyY8
GBbipodiHdecnEhkZmYXSrxakedE+5sZYYjup0aF6enOgshRX16/Z42VSWznPcBAAUesLBVG0zCG
mHn0r59e1cdTm7+9kovtt+3dOkM/pLLO7vJvUI0regXjZEDi+rqM88zCU/rYadLrNthuSfLRWmpC
vp0QZIrG+PszD/ZolKJnHok07TO0fbjdvHpp0jnbyLkUpWQ5r3XQxMjlQPr0myRT7KNfzc33ljnp
9f16MOJa4Ker/atuScQdBUOO0/FcTv8IP4UDEcdQaVEboy1/0QCqq1NicAZO0Hwh5UKkQx1TEFfc
BzuwkC1EQJzJpMatKYRV40brRK+vmFFi6tlZXmwf0opD8ZqfeYV6RT+FlgQVHjoVdDJsK/Bv232C
DHE+n+LY+tPEKOH13X1prgqpL+U/T2kc0oUh7Gkqa1WySMzER7U4FfU5qCABlz9LdAoePYx/e7qL
5kGdD3GzhcUZC1mEvwQQzyFBMDwjUSFPrdrqZTbuXizIK+XzJ7Xja0DUtpI3G4zqHfdEHypR8pSJ
QWD10b2TwbS1aYQLIDSdmqygDKjtwdpI1LpB9USYOuMMCDas5Bc+R1X3Qvg/lJ1rU9tYtob/0FGV
rLu+codwCXRIp/uLKk0G2ZIs2bpLv/487/YkE2wKz1RlaMIQkK2tvdd6bys6lZBIXiJ1GSY6SVGZ
NmyB5v+Jyk1zdis9u7mPkw40INdUYwKLypMMTsZUf4qOIqLoel7Wp4oGmpnBbaJ1m+TIUf7+Evzt
Pdw7ysNuHW6seIjMfFevjGBDyDShD86X4ZNc8rq7v1L/oHwV362VJ9GfwEVp+bT6mmx9F0z99ZEV
+N49RtgSMi86CH1yd94+xMBabYquY8F5wd6JtVwal9zFEoQqRFSf7ARSagqoZ9DNg9ibXya0fwtv
jitV3m2beGAjB+qAuL/9gFy3cLYVpxmYMpSkrktGcGlC5MQ1SjgUnKL0pZZC30yrChsUWJ+G0L4e
lkJ1+X4o9TTn7zFGyTm8l1qqi+MnZ/3PtLjZupublNEzRnKUEtBa4e0klNnQcpQTVUpVBAihmWPZ
Jn5sY/dS09lVHBFnYYYPqGoyoYJ0WwOTD8seKHhkX9aOpuFf6kdVn0hiIVANxoRbz+3tR0YBAUaS
PS6mX7C4eBlxlILqdcocl2qaynF/wyHe1fd8nAS+vd8n10Vlzb3fgaz4pARsxNKhOFMMhc5PxQsI
Sk17AoB01vXIySw7+dqmlP9Q/ZLODqSU/szu3ZElhBKz0UcDNbiiP0JUmQqXr9P8XBC47oyZI0Vz
k07Lv6OeEDyHpuhXghcp0+PSe7bWSSdj07UUa15Nq6BqqkrdfzVpeNH0VK2EF5cJnYO/DdAO48cH
Tak8BBwkXyp2Vk9N2VNiGVUQeyiWybSGGqEEs41X1NVOw1q2Awp/u6LXbQVm8326fzKo71wsUfEi
+kQHgDi9EI2uIikaW+lmXEV4LJbi3e02CvGVAoYSJ7Zf+zCDta2WJHY9iq7o3IQWK1u4FwTarE4N
dqkxUnkO845OdMB4T9OKxwfvpc0kYaExvVAXCElvg+61BJUhag+kcwmbhcX6LK3X8V9Nh/sEIdeK
0bN0bHDP+rYB0NIiE0kOOfgQaAQFx+Rr4jdl0asKAjBW82OT9Iu7Ml2CLMnBRJLmKUlYJio4vgAb
/WpEsQ58rJcQChViMDydE4I0abGn5cUE5HvihktMIqutgyMkGU76fmN/y6y6+NyvytXlEAJw9TUd
Yp3Qf3y8272TLcRcZ02TpTyOSC7aKwisrF8Ma9cOH9O4fFFKcNP5n4w/SknUjQV0B7ksVMQETmuc
C/yeEakThBZV+J/B6JNNd5V0HYuKM4gwXWn6NAeq5sB2CU7Tot/my5NV45zqcZJZXwlv0iIcn7pg
ZGh7zzT5gwx/IVCD4Tn7A76yvosTC7rSpM9VC5RNdIzeFndpVaV/qh5rmPw0LCgSmANBkvD6xMiG
Qf5xmX0zX0PrpN3Im5OvVVaxqc4PAo+ksFTWrtQJOlylU6HoftYBlS6iq54yRZHbPVqPvqTiBIxy
S+BCNumMrVOQ0OaMWMQj5MF7x+qb17x3bGX1KmJHDTyjsxjQi9oJlJ4Z1gVrEeHs8eBflPmB0e/e
XiPV4z6tQaUCCgGNxujJ+DJn/sq/qNv1xZGV9k7T6GMzIPwzZDIPDPjbc9UNKnfG4FPdNVsESSwC
DUzVPtvl03XnA9LS1KJ7O2vcxnTmStubOveS8IHVybDCJ8nFS0vRGFd7B2MKPa6T11kN12CG5sbo
BoQ52OCsZiBs+WBtdwWDoeE+flXvpPMxNZR63+MJYnpbtNeLuMRHB+sotYH6KaT1/FBQKyN2dhZ/
ZMOJyN5qRGgIGyqQ0XTpqEi1/a57/3aVoGWDuTbKHEq9kBf98SW+1y6RHIgoknoakeRBtuXKYjPj
eL4VTqIZp0ZSbUbe0Z1TTJHpcK51r6daDJ/iDTF+XZpyWv0dxdbxk/fgung2bQSuoccoPt6/A9Fm
uch7q4rWD3rrftlhSLWhQ6HU5+1EJq9WXIE1/PdZekQdSXqmJJNRRfBfKJz3lS5QWtR/fqgdBLzJ
5Jf/1oJkqySK3Slf3eZx/KOZADMVxEEgFayAysAefLQSiD8QB4TK6jwHflMsf1oDBQ3sITU9MrIe
eyRXqCBWTOaJoQWJZgYEGmh2nQ2+GtTR9YLlWSOc+R9vuV6CQ2A9fSh9FBv822eNBAT47sziIY8R
RbD5NQ01LKKYimHrWpJRxVkWbr5J2OyR5xQE2/tgUZ01NkJ3d4dsHQe0AKH32jtzYTD2RgBDCufe
JmANizaMNnNghoPbMe9t5APf2iUZZjhiv6Q5AEdeK986hp2fQ3yMjU18IsGGnMURvR08PHCtHGsN
MxIUrpN6nPsBj9ykyIjgacgcm20NdNtTXNrAQKkzIdXGLGhS55oVGwTztjnoO5q4YSRQOnKASI3E
004AVeR0w8/kYrbEk2aRcAT5SHUoWVACMoLYL3g0KnVCJTEFb6GUbIR/ZxE1I7ldAKFzjLnP/IJ0
yeWKUilL+Cw1j8YEPzj8kmhF6WI2a7PWwgqjqN1A+w4r6Pu8ImwmrzHPgesN/6pU6s0r3i0vH0kv
kEO4Sblwae2joCUuZcvyzElvxhTBdAQFyWUxnrcMz+FlY43fewHjJgAhdTBGziv9vjzDek8uela7
xZWJMDAzAL3UsT6lXRffFKR8MRlg0Zw0Jfxz5IKep0vqMNX/ZkZhxFZ7qd5N66yfRPyX3Md0QoIR
TXgW46TAlhkRbaD8zEo1kbIJUtcvEAZS30QOgFzhT9/WRfktIxEAyIYiCttW2VJbDRtFGNrkBuSZ
wgQzPhsKDOTVGtQ7Kins8sJa4pzk7U35UWHqL07bsHw12czIIYfF+VjVt6RbNthtxn+iNvoTHgmx
XQU92VQv0YJkiiwRUh8O0a2z6j7bbfO9qhEDtnV1kgz9eT+PT2HPQgxryvvKQzgbwa1kA0E9NfF5
1Bgw73axqYi3WG6+NpjkTj0LYsTYYhseAcjGLSE9S/I1TFyLm7O6qpa74WWsxCZUZkZeYAfvYsZg
4N+2c9icPoFMVD/hlv32qlmzRipL3z+tMnozlmkD9n/uZbwdtpXhsCWnEFNfZxMeBI6t4RqNasjU
hkGtCtaBPfYwODHuzSZQ3sSycZl2UG6JgIKS97vVEun+NDxEDdxgmsGCeu706i1SrHURK24JkmCX
5doFlVTSQcb/QQRkcZkvvfgR+RUG6kWGm7UrRmJMN6QbDMv5cz4jJiAA8LGZUp9Zl7pr9Sq9SAsi
CZjtwgvzx3AF3zC/8lZj3+2zhJqrn09XG9B41+ExqAZy6i0Xs4jZZHO/knSplO+rrIkFoAogKp7v
qf0+viVKu7qwcggkeyT8gKEi6UUe2AQ01nyzVVGC12wQpzbwyW241K4ge/O8pmAfNlwCIzeZGcC8
2tzP/BMvLn4oULfhEDr3VvPmh40Z/rZM2s29y0CU09pVGNCABV1yhlDCoiOb/D5Upr2UUz3C0UXl
5+/nd5VVMERWMm8ewJDOvZEiL5CIC216PqHeQ5uuQlaluw5RdZCag2EX3DITYYqUVhGDCoY8rqLd
n3BDy4Y/BB8DKChK9NAUTr+don1YkM8St5XI/gczZDdzXgXSNi3KWRwRRpMJbyEYOt0iLjCyWoR8
Jm8QbHuXlSLdIeLSkdgZ/CQAJERegEsXVvtS9guexuS+jkNCWAljpY6SVLYGllSEmN4TRUq4HrFg
dBvHAwoPlIl6lejoqKsRXEGP7R201rok+d8ZJ2M8Mfk1+cDDq1xZaRJtHJNVhNqkkZ1JbI3MMRrW
KSWqkRUpTBYFZdjgXgXmS7ENqO5yW3hZNtPjdddByWqu2XFsG4ZIUZV7MqMy93OLwI+Jtcv1QIrk
DfpmYjO0bOTqFchVDsnDmJMpBhrjLYubqt9+alqccEtuhIOAkp27J1OxRBEk2c3Ha/tAe7J/jXtI
epll3nYTB9OjcrrlC5HzntV2ZRgwn2CChI6OwDF7QDmE5F5wCu7yK7kdJHAQnmpSfejFTUIifGG+
mp5loxYKla80PYZQ218GIVTNS34OfZ+EmdVEYaRsSAgToxb0gGTIEiM7bXgWW2JScRBAidX2vJa8
M+AQ/GpWDpLKHHIzrAypXG6h4jGgOSNGmhgZPwoA8RAyHvYqUjSAQWWkYF9FtRu8QrMfgGKm2X7e
bjsjsO1pgdRGal6V7DsU/IAwmsaODAgpwnG8+8AupNuAcYMNRqJgTH9v68ieOqJvGT5yb7qbCpSK
3G4tbBJOmDy1eNZzKddLYDuXU0IwOh2ECAIEENLwCQH/eGXsD1NmX+FnuQG9jMTKBwxGxpf9duvu
5gjLNm2nFDxNCzHqs/0pPjPyEFb5qqAsDEUq2lQCS8HPjgBUivEW75WBcYyBXXODkoJYX3oM80wW
MEfo68R96U4ZmgEKvOrir9qtUJYym0EmJEcbDqH17LHy9YRbFHDJDq7UGjhOvRo85ndow7x8sGl8
WQQJHHTRVt2WzSrezo+aCDzkoBkwTJmzeva7ZlAGyCeJPTUarcmpO4zGR66UgJVLLpomkYAJmEEj
mrM6ZOsXhuY87MRKoLF51n0LbTSE7AFSc5tw18A+L1fLOxcYoxoeBegct9wcDEHSK8PRzWtjayKF
fW+t1fEYJYMzz495qJx7prK3AFBbLBep8haRkthr+jFkKiQ2IAVSmh/CsSUrDsZbe5MwGHnuTN8a
0l3RQ5LIhh1i/fLxKjQekP3bgG80kpgfG6S/d7EWnf6M9x8SGTRbugMz5yhEma7BTbIkazomKKmZ
4daA+2pok9JzFXlgEwGvpyZvXJTgOtW8J/WISiRwO6JUSofyOeO7P75sA5geXnZAkiagGCHFe3y4
1a5bjCoTYw1xiZiEzXT4VrUohBtUk9LHDIBAu+Qt1hVVB8HJbFGRAJXGAyKgWEhryn4TTt34CRrS
Du8K9FOIRTZj+Ql3Hdl1R7dDigUZMPPE0FbKzWUrswn7kqmvGkICvRmvZcOx0iKiGxLOPpJus5H+
oFZXMzd0OtIPipGoA4sf6uByGsl1oJ4KZbwkFW44n5nA4UKZHCmx3l+TaHEJJGVo2WJ/LoBVx0O6
Yk++/+nmN1OHUBW+eL28gIrgRf5OdOTlUFQk+oi5A63QLHGESiGmYfSfG7YQKPN+QNgs2ALZTEg8
sYut8eP7exDEqGeIoot8EcJokffvtddI1bNmReG8s1LGLEvczF5IXy1IBeOVjlBJZMRtSC+gGcxG
2al8UpM0zA4iZabGXRgbNEde0xFYZYapwVjLhRY1xNYFunM0uHM7f58lJ5TZscNnA/Y79PQBkgfQ
gDz9GtyOwQz5+5UmLOmkVLJJ5hITQeTEx+/Dgc9B74NP8oaD9IP/HghnCOJu/PWQ36ZJcl/N6wdD
cytJNqFMRnkmIfMyKS+QQ1+QYEMeH+YWYTci9poO6gNBZMScYOkd7C1otUSeRJhou1cGhnS5/Wo6
cUlA0fYvP6LcORl2vuMRCYFgxP0HlzqThxZdn4+6/+1BnCXEXVSk9d6baFwOfmF4CgGJi/TSiqxH
1WxKiRZaT7jHRV7C2zV0P7fVRNvs9QQHrNmqJg4GEH6JdSKfJtauQR9EVhnOn1Z7kMUDAMs4oWE2
qy06aVWnM+Pcm466Je6f5dvXTitJpWcVLxqHMNeMT5BhDTmKsGWEgp+VdCwfU7qmU8La4sLXyB+w
s94sXiWoIRfSGGOnNaMKtqHxjIgfCPFGq9SRjlo808dL5J3KnSXCzD2QUegPREJv31GO6nZVLFpo
aCg+Td/01thzOFBFeqrYky9ROTSCzc2JQxotzzQGrUzPM9O20ImRivZJejglD5eoJ3pyXWST1tyT
jy/4HbgUQC/UiEASuLjsPRPUbPlpPLohc+IwiyutB9j2huPpyWR4zByDOAuZB09wDhuuNJUzDCzs
nSS9plLh/Ff9+L9fFzGaOE7U6LnxYk/OmwE8FOmsMwVvr45ChjBcCkKz2RQUu65nzTxaBXQlDOVP
CkWyWSnpFLpxvFA0SSt7jww7IG+ZMUUfvF8Z8nrk91NAcCg7tJB5L3iSygXR5/VQc6ppE5RrTIoh
1fzybRobDAkVRr2TjkyEpZWTwsrMe6kJRKZ0FA8+IPVCtUCFhVMXnpUwh/NqI9ODMorI4JCSZ1dB
gghvvwzR+kVHw6JJzupu+6BTgeTLC8WN+Fb52DrJjWTgJWC8yKOa3VmcrZWsX2oEyWa3ZGCYSYw+
cgtVrRy8VaGaWGBjJTu8fRaybbfctHEH4o0ehJL/jFyi8VEZ5nqLzExCtNS/EmswTv6UgkUpMWQI
q1QXqg8Jocw+vrgDRTMDCfAO+1EAFh9H2GPeXlwZ1nkedkV5bwKw9aRq7pHdA3GgQASWZwIaj2vq
5ujHx69CuD2a54GVpUNM4LxCBKSfwdFog+Iib0PMZFf956FvzlSfSIso4mjIrb9WbXaRr53LmZfc
LL1PyVxdVeHfamsU0F4uUcvqpR73sh0+4rxUoBd2o9D1JPR4+1KtrCLHPraAXGnvJO9QEoI80vKx
2vLpwBANCAmwKDwaNmSipoKNnFmY5mTC/XO86Xj3uqCJfYZPRcg394PZ64ZHlbSP9b3Wh7hFTSwO
SmL9VgmsJ1IczFw2CkBGOF1IOe+ldFDV8mGxia/HtXut4YpKwPh4abx3XSg2ForYYu4QmUtv3y+3
9seVM8fxpzzEp8g1SfErabuBgFusDbR2atQ1sUZkoaTU0p5EqatZGz90ch9nkN69LqWQ2EzfpZuJ
3LfX1XeIRj3S1u+1VWu+pynDBCBAAbCBSNmFxokuwGSk6CzhRsqArEJKT71UA8frwwOxi6bLwlNG
OvcIljHW999AudrGzJIRtAkvhAIlbp+8KX5UP48UDZMs/SH5gSfs89fmcQk60IlwixUMBQwhDRqo
YZRFtiqHEZg8XedfCEX9JF2RpyRTqZLBUXAByOk04SucqNTTGbYc7A9ChQqLcASSOzw0I6w5hG31
/bBqOG/rG3mxdTyozjAKU/ykKpdVbPa0AG7JxgiwCZWCtlIbrYTOBMipWKhz+n/1qz2zY2rmfZIL
yMAcvZmIpFAgqPLIkDfKKh/i29DhY4ZVcEgZx2FKCz+OX9wp+FRv7gxowFiaEGoPffJ5sgDQDTx+
R0N3dmQpa6m+2YKpVTlGiZxQSeLshw60bQF8baXr+2njMqd7fFxulp9cZ77WXpYzcD6L/M+EQH+W
+YtK7jklbn1TrW+g3B/kR2Rk5ZHH67BE4pocYjsW1JtkmgV7INyc1vaGrP+NWcZSnCnSU/MYJLbH
/HqiAYkkYV9EYhq58cKaJQ8x6SJYrqNp/N40gCVetbiz16trdeZ9PTwqdk934OM38fDIXzg+PXkc
oubyePr2uvLZpewfnB5hMBN4mhBORwO7kcNpdrTqOYUTSmzl2bwQ1pGWvMY7sYrogIltngHQZw5q
mvOwix/jlXepVkXThFTuqfFRjat92Dw2JfszSKRki6q8CRP9nE7xk/HXIjuKiuiaM+UPJapVCXEe
oXSpK85LEpBzrImamWKCx0AIFGczk9Enut0EGEr0z+Zh+ceXmxmyurfeMPaxFxB6yaSNffIdftvP
XWfk3m4KEj9DbNPRGvpDEROQ28SHl7BDThddDjkAmpCt3EyhEplRyi9UiyXThNN0vfVO0mS2zweK
ljNkzuVpWZCnDDNIWjh5rON3Q5i5Hu8s4ae4qEF0FGu4+5tnlG+AmOTh3snAiiesYifp4aOTnkI3
GrZXXoUvuYY9TcPhwXPG6DSKWVnwLzi2LQS4qcf2wwwyOFP8Pae7kXwOMLbqF3ncbY/o3IpBRVGi
iQk2ScmeV9eEvDFQbCmAg/S9qG95yQ5BtQxMgw2aGQkJJCJtHF9m16mcLEN8liBLJa+5aR1sVUvM
jygxGS42w64ZZCdRKPQCC4/d4ltcu93qxmnjexnWyPlui/JmnZEjFW1JAFGocj9w9RIXZrEC4Fcw
49V2dO7DBtp2BwdZOHSyCniuBBmpxvVL5PeksHc2YCdUnPGywDnhQS0ZYchLxNPUnLt4iE7CAYYy
3DKTrGfCBpoZOKAmo0croa4bnpIrtA72aZWWLwK+zRwyy0u/bLpYPl2mCnOYijSyFxpEu4EHrGdW
S68y2gwPHiqDWG14mNY4kqwNHCQByNlZP0Azup0yc3nww0InR4mzc9Yop5BWPENRLT3Fa9Yjhugt
ru/jbcE5KG/ZFkj79+hRbE8VzNvj2GqYANc5dXyvNAY9UQMuEEWYGlQEREZHkVFZcmhIkK3uGBfc
UzqnT34yPtaee667WozdnwRCoT7wjOfK7hihzLbQLwvcnwAB1JsiGHqfFPY5++fj13EQdUBxuCDd
Cf1vqAox2N/e2jUJzX7v3cozzzmAfluKIWnBK1QPJk43wJGrqgOR23nksE1jl5Q0vSHQQy8NShbJ
AQdhnvM/IkekEjfBny5+1somLz8SqUv/Q+IqBC0nsr1EP6BOt58oGpKdx1avW+2N2hwBxdmWu3fc
wnMI5chIEeBlxBcPsrXYq6XccayseiuBFS86Gmjh8FaI7dHEL93En4rbvMbnDlofuVyIhwFcBKMQ
1kGB1hT5hmOxQK7C8URNgO6eAAgRMoyIeBFyrznxkmJpgEs98IPkL/v4Nh5kS/E6mCKBS8QFgFjE
5hX/VoRl67qdohTtF9sllgB4imJZfy59jMu6a0pQ1S6sKqUOGdsMGmfcIHxNfissJljTbM422n9Y
uEhb8yb9FiXJs/SamkfazHRIFnffYRTWhmaVPCVZTpR7YwA8uQwoPznHyEmhJWcvXs7RHxi4vxkf
Adku1GHYAjkgNQdTQxcUCSf3U14o4XxAh0eVpq5JB1pJ5rwGswoEwM31YA3+aemvbsMNahEBYz1+
jY/fyHfqEy+ivUdLqB6RaLG3z3Voh+62T3v7s1ROkm8osSYdHYa8EdYkIpO2SPCNpoJVw/SqYxgq
+rRZ0aJY/ZnGn+vui0BwQ7YykTh1bRYyTzje6I+v+J1eliuOcWUzupAppAccB1lbVjZ5BGbk2BJx
SCm0yGnX107inw7kqqtgUbPQbCC1dPc85sKxpXMLGQaHoVbZmUgktuDiETSIxk7nmwjoDwdMZv2l
JzIi2CuXoJ3QUlWJEm0rKgBKmfERcMxV7n3BeH+h3UNPrNG0Ux9//GIPzHes899frLPXuFt2u17W
xeQBDOHL1H6EjVvVWBpjoABnjjT5Q+1tY1FLxFX/4AYtynlYe2gqJaUZ1R/tkRVlN5tqNIparwCg
pARHxADaItDNgA9Al8cryvdeA8PAMQYQ5sOTuq+xqHvK3eU2ZMulw9REI3Xl2nWGga6EJacOXXPB
iY+53EEO8NXMBo802GuYeeRGhlDJpGQgwzFwcQijKxHdY8EIKwVSxK2C60V6zbIJf3wj3qn1pA8h
2MkGQPbjcO/8mz1W8pgt2juZFaQfisr2tqrSmphLXLEJr0onA7JoeUy1dzSZFAH8f8hzOWigMTj+
M1U/YHlKLvsZpiV8UZKFiHCYPGbTYLSiTHcDc4OjOvwh0ke03DCXl6bwH2GIrH8ijefSFqIcJuGn
c7q6yLrmtnaONQVmmb2tdH2bkwOdqbPw2Xb3Tk2iXDg3nXxrIi+NtDDX8Au2CEFFZiwn90BBAYK+
7WL67njWXeIsbtMV0hku0pAVHJezP31XKk3yr80Y/PXxTTrUyyy4zFjlODJiipQ9PLoMJ2iFfm7v
1LukvWRdzPquRob9KGcQWOZT6vHsZNlDUBen62VPBjdAPoSGUIXYSs+ZuHElmmaYWlp2NGhW/kmY
5pB4t2xK52EeX5L8j30M1E4iWvKFGXy7AB8pUbmT32Mn4Q/RNeqa1VT+F+f5AZNBi0vUrkmp5MHY
X4xWYW+LNvDmW3maleWlYkxQo5euv4imDkaUlhEVSwSjIfWtXdEfcPLdiAPONxS/JrWVh8ZesvMt
k1N3sv722+5Pu6dyiZzys1j7QdmHnGMysnhLHjnt9HrkNFrreOCGI5B0b50xPBVxu0NAMmClXvhv
x/pcNcm2nv218WcNiXSJK7DJqoJ52RBioGgylSeaq8hBaedr5hmhgcxD9jIZnky2LLmPuwQBKGGx
ptaE30hIcsLmzr3VTEhNV/t49R24BxbcFaCqiDUIyIo39O3F96XrMsgjzG+joQW8nxUojDiW8TbK
LFSyvJ0b0SaEEIWwMUFzrBhB8xZqE72BQgjDtfdYWtuLkibi4ysMdVrsv700rIQAwO3FJNW9vULc
QYyZ6dLhLvKRNJNaQfyxqWpnSjqxYuW6/qdYD0juocV6bj5xmzc6X1XCCbiMZnY+jiBpWJoG/yYx
/SbL0Qx7Dq35kypgniWj04IP0A3RjRHkQjwJk+2Av4CApfUWgoUH+YvQxaD8a7v2ZerEYM1mpwNY
mR86m7bb/Lpxi2cl+ik9ms0TwQxa5ND9JPel0mX0tHkFLYjM2TZCTQpUBYAKbaiYZUVqMYLygQo2
33lx5daQVkCVqsntoOCvm6OpC2bo7MF77nN0hEhN4Hj29iTLTdoMfex8p9NP4A/DQi48D/sh9clJ
46OxFUcs/ZWfdedFviUmi4Qxhp4C2ROvEXCUCJUzUxaxGX/Ttzfwjwax558Z6wEc8E/jn9gUI+lg
C1P7wdw1MpCAkbSniXgzB43D6SHNlVBTE3dO1a6nWqaFaGq/CULMtqhraxUWrme/WmlxsWjaK5GT
BsUHY52ZwCynekYXpLAEE+R+NNXrYLKvHi2MhUg1QdEUJvt24YYO5rjNCG8H1kYpRDwFXkwraVHS
EqlMbS1bhnh5MwSKA7ib/56S1niWogV1PGyugslXy+4CZ8K1ANiBACKP3HnlRe7qpOXV2rPOAy8j
Som2h97BVqsDXam59QoaVQJNynRqlYRNkiA7o0ScwFl5nvOBt3lb1C+T7fzoa62s4DYLiLReB08w
HjuY9Oh78962EzIdw8PeB+1BVfz2vckGK2dfbOc7taymvJJ6FebadObin2y2/ZYdE45QypmUgSD5
onzyqgFnKcdhjWadR6iOrdc5n4/oCN4B8mk7A8/HEuGhOds39JeWV6yoPefPMoeqXhflBB6CNQA4
fMD/oShXnbnRCnKTRlM1g6RhxstvAwmQajuXxwImzS9++2QGhMRhWUWEpJpmj/kow7W7XNSTb9xe
ejq1gJSJojdPcGYYeNuTsVv/6XFw/NT/Vovp1Srmr8ty+y8P14cZo+eTTtzH2Y14eDlclaomXkST
0rFIPKyL5Dof3DvJcD7e033tH/uvQoEuqq5Dtpm9/SXrlstF2U72Z+EXDVKksEaawfxQdBBErmSg
hESZ/5O3q/TELmC6ce/ldOl2BIaD4cNeUAykbbc9Sye7otHnxuAsA42kAs87xVkhGbO7TfXPsGln
BIGxtBAZ31FJYQW4wRxEb7V8zGtQOlRz27McjlWyBWqY4XJY2g9sKJo7l7AP1Y17Paw2r2mY9ecV
33mSdwB+uWnds+Sr69BDKtkpnMhJU7monGZj8lGNLyV0mIKYZmrfPn4v31mqIeuT5Md44YLV7Q8X
0mTWpTU2/Z0eWQ3y8Wwa4pj3lei5tGNzhOXO0WNqIIoS6k0uxgp9BuF5JvcWtXGNcvrIdS0ObzI6
cCoiooOBKUjq3HvGW5jrrOqZRkjPS4UGBuv6mdgV4IVMLglZXKqxsbkBeYZzYVhexk1RnbvLJLga
UsLUPQZ/nzUNd4ZxbqcwW80pGwdxn37UPJGUkJE3KLh96+ML6TDL6BGIYgZsGXu11Gt2DvLoLThS
NsCgXoQpgXGGf9UqBMItFHBMCBzSyvSsWWMswZ7yapcgAY3NGhsiRoN50XZzb0Y42g0IiEzVjEgl
QobZlOfZQMKiQTfzYf4+VFyhyVyaWwHLPd4IkDdae3RRVQDei8aKqWv29Bolm+I29yrOBxpbyS7d
mDpEk0fCnH6ZeQLNCFSaJoziNHVXTNFuskXnyh3Os8xH0qCMRRM6FbnlcBLYdYJRiQMwrAFX0xEr
FRO60KV3ekImpGtK4hb5MIxcjDWnf2dwTJZP44qwaa4B+MOQpZ0xDo3BDUDI+NZewy0IuhVSkYSD
39zMffctyfvsBJdmc15bBbOkbZSpczCfZR4/YiZZJvMdXHspv5fsU3SDGtE8FEj1sg2aIvKVTj5e
cEbj9mZTISQYrR9FyyJEN2ACQH+rw8PJKqIyZv6faal/RpzAWqkCV5uuhJO0Z4alM35RaoFSNYQc
5R08ABNjsPOSoaNRSIiTlvS1YrLkO4jxpZiajMpXcf4WI1NVu/WRd0IeAKpudlBUAxK56b+MuHyd
MYx8/AIPtadvX+C+FgywuWElzoudu5mBicIkjB5C/RHKKZXsHimqRr9X07WnORlsjcN7LZRbJL3K
S0G8TYuCz2rLl5k670xrwOiZKeL6o6f9QZQRdmw/YLMPBEJ4i/180zJYAFNtNtNnqTlNd2thDUGA
L+BDSiapcybfPXfr8UKTOirSyWTisIf8vAbD078zLSPO4cpXCkd47WPN6f3VN+lPlZwpzUeVAjZJ
ipAyE77vTuMig9coL4Po+7R8VqMruY8kxLJuy0GcRpJ2+7cqydVuIWo4F+Itbk7B+MdjEA83bN4N
hGcRGmLsr5SHb/fFsrA3+TxG23sB29LiSqAuxbqmBzQsJU2xEpv6c8aLxLPYge5MGDishShupY99
vLwOWQYkQAg9OJPZtpFX7KGqc7cN4rUTUlpgyxVAhO39Tj2T9tSenZzARHYGe4XUIu7OvWbBHFPu
FZX1mCzO3aLmyAkZdgBAhjSEpxCnJvSmihC7oR4fuGaBz2qF1BKpFdKsSeFAvTRsCpdO4q8QtRLC
XEpflM3swjJA/Bd+mIPOEl/DIgxDN3ajgGykvVrK3Sz6BT7HwjTuSgvQcpSeW3jLUIOM2bwJ+FAD
anUjdNlZkodC0X3R9Eq47FVAshnr/ypu7MeW0b3H1S6H7LbL3Q1kgIiRluAhe7tgXG9w1kyTdI1K
KwrH5ybsvymuRY+K51PZKK09JSG3wmqlIAwvbL42wZ9NEf9QKJjJ/NXGkOvdhBM/NZiLZxBmPTWs
+4Fjb6WbRDB5vsWrOYzfq45KRzug2ocmQqsOimLiG+heJOW0Z3jHtJpfB4+zcirJ2S8fdRvVrekk
Eyxd+zjpJAAV5KleS1oxl1GuLhELVo1R7uOFbBbqm4OA94tUcJgyaRf45O37lSXwjJt0JErKBbvN
UHdSMmKQdE6W+fbRdBM5wDTq47zkXENOchNRA0kRGG1VLOjZKzocrhD+Kpw4F2Tjj1a8EIPxapAf
WhMmg15VDWp3qicvBvgEM8AnxZhhumWNZs19FRiIBfMtnSxkg9Bfs7VQK7qbDjMnZiDXsb6qq+8Z
gsG76p1kDpBLj2pc8XLqyGRgk1y1buOzgrHARgZjIQY7AZu9mvvpu8BDE0fDd8meaIw4HgU9Aebq
Oe2BY4kd8vi4nMP9DNQoYDwECgwXmZHZV347d11rVY/UGOWT9g2vKb6oVzKScoQW6uEiZnuR3Pqc
oiI3qkkJsnBNCQMWeCQr2XEx1mGrxNWgb2BaGdyv7+z33zP26qHzu/TeeOENSdqDpyJ60vg4WSTt
iMPeoIX0cAK0IQ7BYJrTReJ/it3gysQXasyvOrsU3yQwrklFUFXPSNynRTbh+oRqYSyW1OFWar9+
vJrZK1iub5cz9C9hE17sQnlhy9pbzrW7nOztmOEiaSDYE+pHpRo2dM+k31BBB+4Ex9lc13iymoIx
5YjMSACZcW25Yt3R6aMQTy/yDYqBjvKscquXeQtPoY3E6Eo1K6YhruRscFzyDRZ0DRtyVxt+ESJx
iPxIdJ5YqF2KWb2xr6KaZHI7a7tPZqa9FxinM8g0wU+NZtzSVjErmIi+KJE+nVGIeLQM70nOp3cR
BZSoYkoam4atWuMArkKaM00sT3MqzzSi4IQr5RjZdN+8Bmd9DjQx1Mlfy3AdnW2s5WfsvC3XBfxr
AlcxR4ByJ4wttn0243yKPUq5CHIQTtMb2LfrYgDxqPL0VPO38mD+HhKRUnek9ZvS1W1oNBCDPecB
VV9e8iQKe/BUm6eVNn4YZjlYog6b8YDvXLU2eGLBVlhH7Cd5SF6QXeSkO1fKSK0IgnAhuehESIEe
bAaGWz6q8ZSXOBf4jeuMXzKsAYgmuocSLYagzrQg+CBPYIkFxpPj8LwzMXMQ497A5O326z+scmhO
/q8mgSgaoXpuPU8txAqBiiJK4WmPKK0OcxxcFmOAzApu3qU021uMLmaP0VrGDKADiiS8l0k+1Utu
L5/yxv5Dw9XyHA4dfaMGdnCUWgXnOhSgsc5AEUu7rql+EvjTwDwpykOYvGGowFl+jlcy+A+oOZJC
A2qpJpd+26azMFYNXM0FAxrcRfKYoxwykT2Q2bo72ECfBXJVBFNp4KBRtZhxB+l05ZUNOzKcSksB
Ai1sFwLg+8etHz4GC+tP+Vt1ms2Dngj3U+NSMEMXa1NV/Lc0hcf9xAcjglE6U3Qhs2XIDgTx/vua
TUPfFparUZiIljBsGB+j0Z4DzZhE64BbK4FdtCIfTRPaNv1jDe+fRfTvEAsf7zuoVQ/3Hd9lEBbX
gx2Ui3q77/S17YzM/NuJw5WEAjfD3SX2mY/8SRf6hI+7P01xFblf+Mgfe62PHo1x/8fINvo331gV
BP0QPvCfj/yVr/Px90/0PTVp4AX6bP383Ud+BZ/8+kV8Ez//94/R990XwKv00wh2yh2kwSMM1xnL
kQvSR/MHKkHuBP7D3/nY4OWlKE31x+v0V32yOuNzo/NfU+Iibrrih0UYJLPsorjgp8Kp8892P57P
l9ZZ+bD7Gv989wP5K5/z0UvowIYv+rndnWYmC07vjCBFyIRHrqSFPuPOji5xDPBJWv/nT1PTrV5W
DUa6u90nmf3Fi//hc/6UxdliPg1f5VOyreSEf8n38VU+hlTnfD7qrzVgFn+nmeIvyLP45NcfNpaT
LLzvy5whHC+7L//6rno85eu7f2H1d3yiP+YTt/v3Bams2f2zYXkmkoK/7H4AH/mcf/Hr55kfoF/C
J3ysGSWR6vO9T1gAfOXYmn5nSWtsFPAQQ2MW4R7bNfcgtRGnAMIDdgDFAtNQDjlCBGFlMKyUKbjG
YfIHWhX6liGD1sZOQwRLeNqPmwvROzXhCSVvJVsRmvkfH1/jO+WUw4weInLQCtGe7LdhGZBO3wXW
6lZGX6UjGb2Tw+mQE3SLs9SGSpdOwlQu/27nxTz9bGE1A+O/8AIcbgf0ZPLUOYRJScf0djtwu5Bs
86kp79s0uqun4FzWGqbY8x6yrcOQiQ2SVVQlczWSig95JbtI1fjMyYWnQyinlvq4IOhgtouxAcge
h404gNDcv6/U++0ibqg0uD0SLCvZwMO+d7IT+/KmAcuINFEEw2Djj+r/TYfv5skBF4hSE8cKb/7x
HT1IpeNtczUCUWgotqT9PjOrXJyrmbu6RW1hXBRqrCWp1+QZcWa2Q+PltdNJukJWjLxLkmVDMqyo
34YIWxelfLvMr8tm/ip+RxtTqqQp1qgCPoYeaANpmxK81GcMUXuqWlUZH6BvTN2ZwKNbfpqKbanM
lDU8U//2fXfWzePDcQPPYeGKVx3ua4HYDUUWOpS3K6a3G3eAAFqTkSmsla4TvEq9mNEuoNeXMd0o
mnSsmbtDHLsCMnYEKLHyjWokeIlVFsJ9LW9ksSvLY9DHIbLGlSJ2h6SDlfAdE4fwWwtDhl6Sbfsa
lJc7JH7ZzuUFJNMcSGbpeJeh7yLLQuFpvMsQaxEarJ3Xzr0pa/evIkyvzQAkMZLUNJIkqSkQjmJl
LK3jALvUO2/6AnPRCMoWmJRxwewv+qIb+zgNLGMNjWoAfw3+1Oxb5s0Lz1QGwI4oBLZkiLF8/6Kp
1ciI8NmNojgm/zIW+P3rQhAB4IexAf5sb6Po062fOwGzK1UimtK/QM+CGkI1XVQS3MB1pd2Lifxl
Fe4S8uiWM/pt1bq5FxMsj6Ueu5ckMEAx5zme4chGFMIcPToMnh2yV+3l8E0mZyOxYPpb449f0mK8
VrGoYV5L3pTZda8NkyMaVOnmct5oWzKYBjavfINKQGO+wRg1qVhevQETMJqNZxmANd4gzOl+tFOo
XZ368sYb2jupH2fhWsczEQ75USleobjYzojnJB7h7aNT4xMZV+FIyeBjVBjYJrD9EgWkaQ8XpAsa
tBe9nCCKiqd58FVF8KoX2VPkl59kJ5rxWvRE6EhL+r/uaIHPRE+uC42AWMh9ahvz8WiTn0WMMKwW
EyIuxNV0SJaM7Bg01x5AmnaOJ0YR0PnfmCeHoSK2Gk9NV5k220tm0V+naxANYZ0y0TdLMPo1awDK
X0n8du7h4mN+iE/rlQ79Y2iGgI60U71Hp56l3IC5gcQXr5K3tFM9d9/x6lPg/c9ZEdzjIb7++PUf
hKfSAUmLzW7B68c+uVca17W7IaaLjCOTYMh5I94tbRitommf1B/ftUw9YqkGUBy2vXMzzpi/KzVg
ILpO83cwjHwV3ik1g1l9PDMUe4YcoubAiP1FaSTKSfbdcHuyWP4QABdqgpcYm49f1OGaCwLENFJa
y4eIVuvtmuMry7xfbgYcq0AjoLxKGMl78F8wWhUeimWU70vxOHkb/oj+n7MzbW7a3Nv4F3o0I1vb
7bdxEggBAjS0wBsPhVPtkq1d+vTP77rdcIjNJD2dZlwnOI6se/sv1zKAowZAJpgc3af38h5Xii8D
QDnDPHN9Z/udro9Da42DIQHI5gTNiNsfHd6GMFq8XslZ2joTBLMR8wkhrDA5BvDAnocous3/MkAQ
2PZkZAJqdGpBPM+DPj/muC6FHdiQEe7Renp834YWlNda+VGYoIox44ZAc2NDL1CVjxaokWIQWxHH
PK9F81HSSuotWadXpNkj7pmwKUpDbdWPQ7tZxW+fuX9nAZyuU3VkAqXQA0B9cp3NmKFosiGPa7uP
ELPel017s+7aGxln5rv6Pg7MVpAGud9p/ckPIh7NyzJe/1GgRWxrdRiVR8glPHNtp2O7XofwEsX1
JU4QpvvxtWVojcxhWIS3biyNAsCB4eZlO+ICoHu3F9yClqytz4FyUZ1VzRxV5UQE9Chte2n17fke
wRlxco27bLCGfkHhHajkKYh0kNMZB936FuA+NaaFMlokFhHNYTanCnXDfAGSL1V/ylirbb6Rt4jg
APmAoV68p8ZuEozznAacgkiW4wanH3PINm/5OIhUHnDqQwA/XyjagFSjcDfm2c24onNnbZKMwTZg
WYkc1BFws0RhaxAWtZlqe9mOCpPHHujDsjUTJB1xOxRPubsKjzYD7thqHLFwYU6WXJheeWxhrNhT
3RXgXRXGuCT2zobql7eHSzXQKbwQB10KKBaWOswA0akJlP+pD1yc/KvrfU43PUZnsK6BKSJ3LPw5
Pkct2DkIYCmVML+kREbaBRk06jHChPF/QZXbXDlrq2pITbMJ+HTcPbr2VbjcNsg8IfQy/fE/TzJg
ttrfmPuo051hHTvdz/W+x5gDZiBaUT6gIzlaqYUl3Vk7ydQXeKBLqAAkILBSqyPPB/p3+Jw15Zkw
G5Ms8nRFrFDCZSOE6c/hZ+Lu1qyA7s7C7ZCiyCMm2+jX38YVUMaeo1RJn49ujMEYexzwM6Oh0MIp
BzHrvdIG3GwgiIFRRgL2o2QEqvVzB8SvL5Ma/8qHVUVyerJIB3cmNd2bFsmr6DJpPj2AyFXrVwgm
KRIrGI4OBY0ZYlAk1MIO95DaSt1le86QqWY/cS7rdXtzcLvn9pHTPU4QXClJkaSiyYeb5uM7CZY6
nZ1p7O90MCtBxfWPKjirlDNARE0JEI6ggi/k8SUJI6HzRQbSJtzQ6KsmIqaapRWN/af/dQJ6kH8w
Z8Ow3FO97+Sk8KBVN+u9093pBIMrBBb/GBXnQCJamN/qxNUebBv612J3QGn6RBH3WoCDY7gpZhI5
39MXduZfyW2LuCpquuCxQGifVHXJfNJVsw8622RSidan3mDxhhVxDXGmiVihgr0KmEj4/aovwhcw
BNUDJLO2uGZONWtqpkWTTd5FN/p/iKEh8wP1Ai2anjDeajstDq1kx8HqM3qOHnRWQeHTUEYlXiEw
owNySg9yKI7v8yGcqfBQ5oNSLYyEXMGVcRwNmEEyc7nKmEVUyGlEC9cxoLagCoW02sWue/oun4nq
2esCmRKohEI39yRh85rCrfBDZQGTasSy3BtDCLeUT8ZQ7Q448iNEUDk7oM1+V0NdB2cmMCc4BJcb
iai+s3vudp1pXa3pf3scjVzXhv9OjzgvR7Zgdqr5VgAmtcAF+JVkogpjIjkLk0DB6T/g2d5VQ7RN
3M2LbvZfhm4MkGu47vvxZud0X6Q1IwyFePMa9Oe1XX4xtDTBwMtih4XOApvQ4/U97Jt1v+k27i1d
lDv5m0iY+0jyht5bQwkeOfasWYa7ULzHKEMyAhb5Sx91MMhfV8a5cYLn0t5fXlrA+eKCotgYczq6
1HeWQ+auZ6tA6uaoTAJyeaiNSUBSNRwlQjqcVRszaINdSDhLelmSL1B8+nwh31OZ5ed8XOOLuADO
VAyvS+Xu8T3LvHGsdut4RhkWrMkMtExgMD/pX+yDAhwYRYpq/ggk9KUFScXxTTBT7RjWJeqI8l3c
MzlHsA3bo1q3wUh19Ha/iwokaqASaFOyrn2kzcQfERkWFT65XXspkYKWk7eQsU0bP7lIMuhH7G1C
IaH1aCPzCFU0IaL/5wVHk1YyfQA8iMujk3OVGszKCfbhdCtyokXagDUSPVKEbx+dRmWc2giULVji
K8oSQhVLLCLCu0UGAk9f0xlbRKOBCxeCOxB+InK3x6MRAbdat72/utUJpa1WslOqjGi1qfxsM2e3
pDIG+WJMSHVaiIvU+MBsfxS2QluCIt/cR0cUgIB2UdX6jlJUaGaxgz2f5pzVWHXhxuOSCYUDj7Le
4wv3xn7Vj1GxHOvS4NLprm9zHBYFD4IjdiekSRwijQW03kbo7Kya3jHuGGJEaPsSQzQDCvD0Tf3V
2mNDBb/k+lxfeMbWC00+47M7vY7hyapmbhrS7yJ6LfaULaSCi1fJjvV3JUtY4SkfFHdV9Bk42rLw
uR3/rK7IPSMzh9WFHr9PjnMSjiyLuxlXVTrAJguBIVLLpzyn67KmdQqXgMNIRkU4qapxvxXt8jmW
W4QHPG2i9EEBSv0U65atzrCIqlpgkpvLL4bQeW5+ahhPdotHl3y6WyRmHS/Q8yHGUQXwhk/WPthC
81WYRlFZpQz0LuBskWaH8AlakELwi1tkvmJqFipnKGix2GKiUTDr357nBZ2fphwDCuK9yIVKgRj2
4/k4HKJ1OhyaFtef1V9a3LZENtOjTKMbq7/MNY6elLr76zGgzEJ6bdmXHFH/0MROG8qjmwcjmYCD
FgSYE8gNJ+ONyMfBC5HHRTaGNBvKUT6xuMFDaIwFg4lL9n/CYnufXDAlCArYrZ/w3qr1/68LgwsK
gshs1obwjnLs45tUuc1QxW3owr0EkUcoJPqj0JPKqeMcpAF7c7sztEKPWFfhkR4aSRbKKtyDIJhP
X9h5xKkLw6ATgxKCD3PKY/D2U+x7S8RpCatIxRwynat6Bq+slpyYXO2KChTbG2j7736BsW+Yvign
UfhTsmg3jr43gSkvuooAYAIEgnaHBOFha2FnoHuaSTStmb9WKXlrVgKlJsz57Mf8DbUQGjCjT3+o
8wSJDyUrMbgj0H1w4Xh8t7OszlfUJ493W9LncRB/kQCDFOhshmR7+RSqoVj4oBUkxTEO5kPt158e
UKiiMEoLrs7zmz7cXz99jWelS6S/VyF1S7YmmovgbB5fo4oXlePFa3wDgldQZ1/u8wSB7/njOjt4
l6WfU/jeAaMoPvmU4uU6JgKaQfC6rdCymdGQ3wDSka6fgAgC+olnvnYOb4KxvtWckcmm8H4NmEkl
KxUZTQTeWtowlmSvCu3TH+useKmPBZMk9KgMgpO0jmI/pdBe2RUFcSy3XkoJ0BwQ+WO2y7bF5SiA
2kq2jCc16rdyRxQHBolatSZtLCJbWp9YEflqj7hAdLenL/DM0owLBDgDRxTUDANwKmfBfKmmGVWF
e3eeQJwmgskhslNT9UJC1lUFRTZVhtkJUxtiKKgkF1EgtMwt8zFe888yWjVYAUNKBDGQfnMRwycR
+mAybF7cNZOqERvC6nuaGopLid1CHOCF5u+94kUbJPV1LdyRasyCfLaedSpBDKKiNnPEUW2gFFj1
BmBNgCdYwVSq5E4NzGZThf5FIfnfVdXOgGAPr9o8CLeVS2Fp6FAwXhbfvfCCMX2No3XFCRVvrj1h
IZsJGHrkUPz/Bw1gnUonGy/NJsoo4D3hLK5PTq1o30VTvRhymJS6nHpD2k8UnYivdST+pESgKg2r
FRYnxCkZkCqx8WnnZ8hd6Eh9etDPYyYICYayZhDS/+VQOImZmOdtX7XBcospzW8gQq9MzaaAj7mP
+OOYL7+1cYoUN+d95X+gp/NRBEZeg+YZ7AIg0WrRVS3dWiBNz1zbWckV0U7YK5gdQfEEBn1yNDRN
5SGa1MFz4qxSbEKbDR02Nl5KrhKJiSlXK19Ry1xpnvJ6ne0W7MFGJvGX50+GX5zr0CbhtnEmQBBz
V6dZ8tJRcM298RiAcK6n6f7t4VC8N+V8W6NGriOLWvJrxR4ax7wHD6VzlOxeZNDnuevn8SUVr5+v
6WTT9AruiRO6I3YoVAn/pgOq7GVcgEa21YpOguAFD1UFGoyqedTVeKnYfKHl+XxMblO3x9OeyyIj
ZkNnoqHw93gz90xvutafRhCYVDoUk1M2t4cnhw6CVS/q9YwsFme+RG5rlK10Qr6xqEIpAktxBE9F
NHymF35Mu2KnqjbMHzbQOyptH6TYYQ4lol8opE5I7tG2GsPqm7uWBw3VK/1BN2WLWqPX9aAQKdKA
LWWPKD9hNnSDC82NzjwLWQkoUsu3HHvab+5sPrRoQFxJLFgMXiwUu0vjRN8FDla01IbDFbvlK0Se
fjcOG9UB3pLtBo5zuX5rwO+99Dt+JouFxtl9rYe02Tq755wpfjUHQuWQiPBys7E3eXyvnVWQlL5X
LrfCmCAphCQWFXuVlqSVisfknYh2mgSij6u05Peb7PJB1VAmUMIOPp/mniklrUFjUlE06CuAAwAD
8/jKljztyiAYjlc2yslUxADrnywuACpoiVe+G1bIMHKFQjHEe8rKbI4CYlgBaRgnYggd4U5AC0Fo
q+790PKuAyC3ZQoCvrSdvtbpPsl0pQHuAzPh92e2prOKBR+IHqSH7jUlPO7j4w/kbJKh7ffFhOIy
cZOjbilwjCb5IolPFfFa2afVIFnGGZxRzPonRqkR+7ygJ0iyJCkWhCNHdMcAGAwo8D59hWcKRNxy
Sjxq+4HHxp39ZENoqnpxFtT1bCtBNTP1IgPHfHACEswUegbZhpXCVJYky2qrDg9wRPVmEY8s65Yu
vTH9dbreAZfDx4bVpVKFc3gW4aLQ82SnYEclygiJkijgn8xeykpTOc7ryXJdBBbJY3pX8Wp3zZwq
tlqx0Yqwza1lbAKJh30kcy9NiAioJLOwJOE1iOsBoIg4/bvibeN4b9ty+irnDOXS4nool9Ysl5aV
KB7P3Pbz/Cp0kQYlwA5kYHMKSY2CIqAL3LtIH8ErokXd7PoXgFjf+lCF1KI+6nYDN/ZxtyJNtli0
lNobwk+xh0cpuqLSEVWdSjAdIQeahGIPdA+0HglhKMNRFHrmujUdHt99XTc6PNx7jwV2mhhMRVIG
h4GzFvt1wBvA832Ud+IUHWqaIiO+oXVMRNATMWmiyMBG7kfwMV9OLg0UqoUVfboQnjngHZFFZPyi
fk8w7e+C3bq9+BfMjrUfriOkbKkeUsHABuHxOvRStukRjvM9F3sl03hLOASFwjW+ekhpBbZRim13
cGxFBVmQxaHVrYYS8fzt/MVWjJMFOp8UM4ld+NSPrys7bKZ258Tja3FidG49hC6yP1HZTGcN8A9Z
pF9Z7S+uSxgfDxdxdbHFoMsAgT89zFYW42SYPThlSBKvNlzcaYy/5G61mpdlvhMbh5bKq3QsKeMD
B5iVy47vgUFeCR6g/ZdE5ZXlOCK3pOXXAkG1IiOUDeLN+Do3O6CUSOYOkn2jHEhdUrjlluUl+Vwx
a9SaUZLQimiwrA4foAhvpQthYFJSm6duTwHOAA5V0DaENKMtchz/FGlr6B9EVJd4/TLkb5bmS5QD
1Rui76qcqzWs4MUuFrRJhe8QmEiBVgRhygucz//n9T1Yl8M039Xwog+r1VUTMm+L90/f218UDKSP
TVCIdhBB/vqkbgo1O5r5h+F1FE1Xum+CxUpRY2CrEtzVussGlEsPnMiHjNB6daX+lDwOFMaKF6rQ
X9gvlQlycEldP9wk0+G/Givr5DIOkbHhEwreq0ZqOC7bpz+LvdaTeUJxiHJqoD6Qdxp6Z21bwPve
pO8s0kaWj4rKLPtQJBqTwItX5Wh00AYDBBEf2N0SDDsgr1p4WsZHQH/G1LgxEJ0jafp5+BpUQAHR
5LGaHuZAc0GeKuIsDDO0Xna2f9C61rlx9lEQSFtvJGBOQeFkKWbNeinnYmMbrhoWk7pfJRV81HpD
lTChhdACrJU8ifi5IsqBf6e8jeLLTA8A3rlqHlZ1UQOpwniFXq90KJ6+8eetEOIJe2ijlYDo8ikz
0FtjJblPRswIwX8fJfiS/gLmcQwvntMiw+AKtCZCl6wpfQg06iShoHSopn+kPqftiHUc1Dh3WVY1
oaxlVeOFowVVgfCSRbqeDyAXnY58W7u1PwALheqq8hohM5E4GgJYkd6tDcaQUAabkd0S5sAzH1q4
rdMhAlwQoQGHZjp16MdDVPX7KY0P+/G1ZChysJhwifCxQAUVALwA3L3b/zGPzaWoi7FfUdfxfre2
MGLxos8Wx5iyUgciGsdcFkxa8S1baKCgbadtol6Tv7qH29qZv9gtA4inNCyf71P/auOnPy2ALrVM
4t2TAymq03w/V37yjmP03rJgwewf9cUFEaIQssAPI5+OZyRrqfErBxO0Tg1AtSWjAtSz9y9yaTBV
3srDLs2Hc3p6UGaAm5qix3PlgVfgVgTXtMk5mK4E/ztOHg6mnokBwLk9VO/kmfYw+RdW9/PSZL+o
P8B2AKsZ4R0Ctuq0/uBsDqM7tXlp+YnrSpKTaOQjxSSLjl0Zvi7Z5BRoSA/Imr/IlCpQh9qAKOGQ
FLeIafk8fNmWZE6mJRDhCNk04dLOxtIbsmCVDNXhXT5y4IGhlASm7TOw6CzPQX0Gt9+2CNZJy1TJ
i4nJPwdxnxAEoIgnMU/R48lX792RI8v3EZ4g+CCasWXraIXQ8LMn/XljByDiBrUVCr3ojyJldLKm
duui7iJ3uRM6Svlvi7ZVPaZMxvgPZdWyIuSUv3K5gUhLE+9RTRVqXz7g2vrKsr8MG+el67F9dHR6
4O6I5G/9Fan8iIvw9Ebwi6QFTASYVXJFnDnPomfPOKOXoMB3N664mztERwEVqzjgrtEKJttXqV3c
OJH0XSJjm7Ng1CW/NSm+2WCC7drqV1KiVjdPQM8GXug/AEGfV6iUbVNPZ8aRb1lR1Z9rulW0yvqu
Wu6k8iawkXweTcnhKJUoKfxIhCnfSKTYlO9ELW5nH/yz/0FRjQJQDb9HoP/MCX5GMcdfigWPZiPD
BmngFADteIDWp9RbvaybwHsBpxPpocHxtpZwG3dVufUR9kerZrd/4x9870UegOIT7xaGDKlrKqPq
1Otf4MNA1yImBDAFMZy7LgOsLuMM91SIuFaWhowRC+EdpVtWCsXNGV1R5BHya5psatuDAkyQIDdr
+fAmPoWzJlw+IGWE++hKNtoRv4Uk9H47jnTjAZ9gC4zTTQw388LPyva6CNPsoiDPvbDi3Ip+3BTW
qgnh1dJx5a6vqNEghyAxb+KJzv0rC3hrU4PZazsnvoxqmO6Ny1DA7DSITGPd3WxwaLPCEd5CZdij
AXsBugzWireKLzyDx3OzocS8dM8r2J0feo8H6OSk8PJiLtEebd4ZJ3wLc+RD3CVf5JDYCDZZlsvv
dZmggwX/GQqXmBoS0sp3lHaAPuWosZkDUqgQDASQePA/EHlcSGN5AcUlGb7cRk1KBkdjwUg3xxAX
2zANAtSq7D5WCyYgDc16/NCoDdjKijDJTg38RyeB6gFxQzU6Yl+Aj+oLlGkWymMkeraFKsc4Z/ny
9GZwdjRwGsi+kDyKJAo/yZMbNLglEjpBJRssWgcP7VNyO/WpVM1SDlqzwEUvkLWL4mYdDXlHRwc1
HS0v9UqQOHrGWSo4TfPp36jaipwP+xVfJ0FlU4JymiZ3on0LJ9wl55HQBdNQBUYd41bAWCoN7Lg1
QjgqXwtxr5hNY6TjQ3rsUpcbqxkdJmhqPq0Vu01zLudAlQTJFnhNBTEZNFpBCAzQagNzgb2dAhPm
JQ2dIYrfMg4STEyFZo/ivTS+rLMygYYfAsrgNQo41CAb9+RcgGMepB9dTNOEdBE2Sgf9v8BFUYZC
9AKsMjKeIKNOY7wm6KEVt+v5tYqTukvqolqgARmvoK1Sw5aAtLZ0ASDkx6WijfiM0v1T3+750qTF
jv18yOu6gIsAvvF9jszo9JyMKeUnvTPeq9so/0YXg6w6o4qHfDIUETJ3ur2HXkKRVxI8hFB0q8aD
MOlxRL1aUqS2RsKZqAhPIbdeYB1kQFAoaJWZqyXoqxYhZWwVS6zGt+Mh0oSMOs00qxcpVZ8BqMew
22azOKo9rRYAn8Tz6FV+kpBTsS5fYyvxRtKm1rauA139D0KI80muAucK4y0iM5In/ftPp1s1ZB7S
Rd14r1siirxg7xa3ElDBpcd6iy8CMqVsV3Eh1xsSuByIio/SMqniViU5rUexMNQ7Ltjvg1X2UWW4
B7yb1sm/0HPSqEJQwhmYaAKR7JP67LIrEwd6eHFnw10EVmpf2g+EQBrCsfkWF6w5JCVsd4C9hTPv
E3BdNhTWnrJZsl+Sd7A6w4wERP0tlp8KPzdsduI0aS2qRyDXXcV2eUPMPAV7zNjJSbB+FS9I4DM6
W9+lAKXsUiiuOEFSG6FL7ZxZ7r7boRGzHUx+H6F648moSJQoqRI8vZ+eoSiBzVKoFjslAnNGV+Zk
OHceTWM3KYBDkd5h1KgsS/A/7UfWbE7CkSlhLmGsJvEcLR8Oo6EgSz6saguqU8KYqzaleRfOPoK8
5c0/YFtob/95VXKtGzgghK7BOlwDRj251qnY7csoYs4b2CiKXlFBU8SqtqTKv3J8U+HaHlBAetQq
FaRHTjW0de9kevnM/VPN7vSaIpCxIHZhXKAM+viaGi8o9uxr9bt+KF/NU41JN/dOEqjUylTnUbHU
1veE4oaJpHtYj81FOezuNfIqQ+s6jwUtSK7k4cqqJWn5L1JR3UMsOYAaA/kgATgZ7wwSSzgdHGlh
cQ6xownHl7ukfTR6hII3MEAtm40TQuKgap0ed1uxpahZAdNrSjKDp2/kGRJCF8ZFSVwM55PoFP3s
lWHbp11dvIt9UhN4rEr1xWOtXZX/YhAEYDF04MlvXCHHGBTflCg3q/nV4OZvhdPXKeuE2DkEz3m0
2iT98Uiz4dGkR5kHsQs0RB6PdOSneU7n92DV4GoqduJ56uRWVVnyi3FMY5W6hN0siPQl1aOfybAi
bhQRxHeQ43BmoflbEKeqXCNtZriyNy7ZvUp9olO7I0RStMN24bw9+ONnodT6YLluwk/ePrBSzGOA
ZCuzWkZ1i0lfDbX3GxvNjaDgDYBdTo8FxyIhycjW6YAqHNQuraUtq0bdKCH0BkIm6wkL+97zn2uJ
WRHxk5uGmqYbyRwQfNnpQZol/dT6SzF+VCne4tqlxCwCi+x0RgOBZaJyu0GuGUx5PUMd4QIte2rF
xTeE8EDxahoHqoeO++g1VKOXamPq/zZiiJi38fovEWKsYvNu/mrk2mOLp6KdQIodi+Uv2dYr15ZK
uWpZQwkOlMxWXHTl5bz+aBbMIaw/KnUshR3SG44N1BV8tLQQ8MTYHh1EqEyCx9ZUqHfHRav6keTu
4orNhrsLr/We5MdcKIZBoulCbzpmnIjIa2vvV8HHhtLENLooq6eplY82lk4jq0VDcVG37x+UQc/K
09EaH9QNXGwgidJIOA1ZNwdvKlZJ+27EKgdRE/uIhgXP+bICKPqxVTxBqeT4/FTD5EE+RT/33uhl
wgMzTFZt5IfUyA/xkR9yIzyJ8357FDPhke/3U3aB/AGwrfFe4iI9Fqwcm/Tv2s/maz1J/IQ3Oj75
oYWiN+LXrSjKUa1E7xCTkuIBHN7zajPfl+/7AO3JvxVQeJ/jdehxXyIvp5cdv47vSyCvdxylf8Kr
j1/H5zzq71mdlOML+MnfGikKUqnykECnlwijHL/4tp5okBmSpr8lUpAcqdcUKR5UU9qEns8WaRRe
weMP1RSeaGYghwKc8edHxExQ9kiu+H9TOxfSNuGZ1SWxTKofeilf+EWiLL5eVqE0To7f8HiUMDk+
acb74y8fJUxc/ZY8lI8KKMdf4Uc/foWf8Mrjz/mh+8U+qG3GE/7F29A0Yvex84gZxCsl5DLd6315
/OJ++aGyoh/Zy+JX9Tf4OPofAisPn+jv9+xh6KqWoM/59AHknZ3k5PCUHAOPLZ6n0UlvHDh6nrWo
mLyTgIm4634By2mO/5AyoU5wya8JfzpujgrV8g8Rv8118cZMAbFJqRCwmc+2q6JkvInvBD5SZ1EV
9WZFge/vzqLVdafLM6CRxlGPuoiPFzcUSKGOn/5gZzKmZDHoi6ATibogzdCztk2R7pv40HGs097L
VDFFf1uGzO4O2rnY0or9/JrYF6aF/kG0cBXY1Osrouw2Cio4UvgKkz+bGXAfu5NKVxaSDnRI0GDr
y0WZ0w9FZEH93nIsxvFjVFwGux6FY7Ze2thiD0M7vSuj4UbqHgNNZKfut4p5Vtl0l2QtSlvgGcGZ
WqIVkt5P35DNaZGFGwLmPiIHII0xVOoen+RNQpybkivRoKKQyPZGqq1Zur4/Pv7Qa/p5o2MGs3cc
H/m5FW6yOTuV8a/sDf99+LGt/PxE28XD9sRe8fMXmgx8azpoHS+Oe4aycX3DHmJ3B8SVjjtHazWV
jo/sC1JJsopJOmtYMDNp1u1xUbFRsHa0qOzjo6VkF/px7R6X1bOLCWXY07hY9xj2gICNhMer03sM
2grvQKCJf28B/Dluru6vRLX4Op4p5itPuXVfuOf85PjFc/2Iu3z8qb7h3rtfEPVDDt2OgvuF/USn
Ir//4715fpTb4gm/enwD+2688YPU1o9R1BUcD6rqDhks/YXjLg/YlZVudbYYmJ9HjueMEON6fNQo
fn54qONvnABHQazjI4N3HEXGj93+xxc/ZIPn2+XL8Wc2DMHGsXvD9+3n4+8dB53H44nhvOpWN+1n
vlm+cBQ+HBM8+XFY8AQdLN5imKV3xSPjz3Q4Hho/5gIz4rhr6yc/yWJpR+bffpwDyGT90+lx1krW
EgTGSQ2WfQlx5ZPpkTVt0GXDQDfufQxr3IYdDB1fjMpxPDU8dprw5Lg0j6PKeP48vAzy8Qu1M55o
dDVLED7T8JOnaxWWOAVcrX61RjXSikL+jgp4ovHkzK+xu+EbZBseL9t8wJlZw8zrbGiC9pmjU16r
NdUg85zHOvrzx3OeMG48MkI/Px4HjxE6jtxxOTNax5Fb7AlsHx4G6ri2OUYZN0bPvuK/Y/mw3n9e
7Pwr3/59OPOs7cqLOX+T//n0ngqQ7MwRyo4p/AGjUaWsedKwbWqEAOHTT/f+OqEAhhXFq2aB3R1A
0AcVs7tzdiDwuzh/F64NJujZAdxbSCYp9y4hjIHvFS/yNQCCCQ1J6YbVBzQ82xRRTr+mTeGPuBSZ
PXr5zg7xlWbZpG/jFLksf+Ahj53vee+jqF/Sq7Dtg5zqzTYsuu/l3P0HnTBz45ZiBKPoTGiOrfUo
WYKdsEpzGqF60m9I2aKMcLBYgf9cY66KXyEa+1Yhc5T/20p4bGQbsFFFtFP+W7VkXcYNlxBvpuY1
dXPQi6h+orWL7v8sVER76G5Q6IzxxlK7BIMNXxpRccgdqTO8r/IIdYZc2DU/oV0RCQtPiftjvgMR
A4/kLs5Q/nITx38ZudLddErYJKsCLc+S1hxJzEdAZIcXNRUU0hqhUf0hR2MkIAJLgDHgNbH186b4
7OcVfqtcgRtx79VbYPsGETrt3+US8B1HH8i9Fwcv5W6F09XufVsCumtdzAl3oPkRZbUJkr8PAe3r
r7iTLCdKCTegxG5rf4YkFusW/G+zdFldT7H7Od4j0lBDCOZFOxR3wGyPBV4YVJliitBjghbf5nu2
MECLR91sDwkCWvxF3SG9EHXeHo/Eqv/LcQskJip+ZpGsuhoB0caUOYNxIxtaAuvGSZfdpVUlRj4q
u8xkRivIp+ugSuDpysc9n8VPApxz96ieIFf7R7s44aWbpsuLYcXEcxJRRv20u1qwhr2IciwTYC62
uwtvxpP3wlnRMop6+AH1HkPfej9j+5tX+TfT9CWY9KS5zJKivm4bd/k+Hoy5iSe0dha6WXXFlDG7
ES0HSiy583n01B6jatCqtRSHiDlsDOYSeYQtH50ZpgqMphbxrIuu7T9GbWeujM/CyFuZ6tLgB/xY
cQJxc6xnqsVecf76c07/IMHrQKY6dc8sysrh00JmTumT3S9kxIAXIHlGMh7xYUxJbbJBV7tM06vW
VHyAHsncJdxPr2toHEjD7t+JNG2NQqISCdpmZvbK+ivzEMetMjp/trbqVapcYtTzwXRDebWUzoZp
7TrD22VhHWS857Zumvaazo2Hi/VqR7OWdTTCAmH6szgJRcEWtgPerVBGYwoGwlDsQtzG+2jlXA7T
2lAbZzfwUSCN95lawHP8lsajnwJZNFNyU0xx/GEJExcpu6Fs56u1KVfJi3WxqzeCiqbBPW4t8ELc
LPKz7/L3iMkn+32IY9MmqVAwHsKIimgRLddRv1l2V0WWmwPNcWhJYE/aw5pO6S695Y4V/2HBh3im
TFBU/GIuEMtOnCjaAhNv3au+cLrwar3i7fGh8ooVvcv+8Fs8h/HHLGg3r6EzIatZzxvsEJboA3rm
m9dDbPpLD1uMrXpxUcrQLbP57k7qv9JzQkBK3dkBIP0kGFAXkInvuuJDnbUYpJp++nM4VO07LJ8Q
m0IEmarL4UCL7BCl17s+KeuLdDO08dbbtVxRs6IpOo6F+6HBd+x7RU/rup0BZkXzYc+Ep+3JSlxe
tIY/bQI272T80sZJdp0PeHjU2KKgQLnPPmVjC7YkdfNtRTvuol3RTO4D7z4u2x1lMlqJrtHFSI3L
n3BUNlN36fX8udygTQwNun1Zj1NLKsYiNDvXu0FmAmZ2T++zRbYrDiaWHJ4Vr6iXM7Fxm7aEIxNg
K5QD/aaEWbUxQsyRD/kipXZwQCRgXkvlWX3vXbHkMJSb+s+iru/BTrDk5mS1rYPi3lRsSeHq4NyV
QcjBufs+cnjgIJZlN/FO/fPD0KAvX2J4feAfqgny3oZmKmJE1baIhvhiX5Rf3UOavR1avFiWXf+J
XjZC6TQ3t1I8AfYsGUVuGl11dqOYXS0O2z0eC2V61Zg6u+02Rf1+qN2/au4oUqno9ORzO7wEHkON
Sy5weSkxnRacHUXSPEfNZ1wlHYA1wqDRiPTm9lC3cCVGm/bAMKAKin0MPt3ugB1NnHNm1b7nXY7Q
A3EZ4SUU+zGCN+wlZmKysQvtt2SX7S2eKACtKvfrGEcF2Ssn4OAubPIOk8I7gAPeHWJ03rrpaphW
b1dmuFsfstt4GN/gBuhfaOSywzrZ7tMJzR+2rY91vG/RTItQT+SSzAoah+tz+rlz2WErw59HIY4D
ci0bnJ1YAm6TvDcgJOIOEwz/wMdCNM8teSULFcI5cs4gBgBN77F0m2mDGUDMKODjGTlyCtYFmxKa
XJS/5+KqXkEzq1PpTxfsta5pindWZsjaGo5ABuqRoQFn5yF/hOsK1k8ajhYkymU8qdW3CdGMBhXg
NoiYOwMX5Lr76rJ3h69W+49GD6FMqY0sZloJJglrn+9qqPN7Thbbgm8CZ9qGTvRtCOut4g1YykxA
v8KjPt4QUbFcAVlKNGl0YKe1GR/KFO54pYt0Dw0i64dpv02GlSIDjvRsgwn8svbabcApwwn7Ke6V
HyhsKZkmfo3SQ6Kb0W3MTdZRxjiE2NnxZ/IdsYGJueVsoYQ/9RpYRYMXkih88Z7fiWdsm0OogKoq
OwOCS54a1Rzafr8ckIOhtdBWqFw3ZqSuSiQ0drwxTHjinwG51Rq0rovi3Mgw19PISgr38bXmsTCj
7UbG4D1T0/TsHzX3A3gBiwJlRl6F09LW3eWEbAv/AL9lpuWtZp4jvEq9/ssk1DbCXd1chVVOKI/t
hJyW/TpOYHkzd4h7bHSB4NMO4WVAEy538CjgvtE9Cer8Wvw1zgECtZlApS0b9J4ygsDc6E+7SGBF
+jgBH2efRJeuzJPGlLgW3GnwMnVqbuLAnAFSwaVxS8XsHDe7+PdyyqOXoD5j1AY5oGOPAALHG5zb
OpyUabhxqzrijdqRs2qx724IVb+wHX/1e87GvJFFlBuhWZ2wl/gJv743ToGmIEbW/gEo2prKlF1C
PS+tXWYR0CqPI56V6mYwldkuvPdtgtyXLLjzGBepuO/2b9m++fgHJuhIp+ASPWLOwVZroJ9lKOUX
V26JKn5AsOi6VNvRTQQwhERYXlJD5eoQxicAn20Rfs9ZMDbmqvVpsyZM9nyNgKLpkuwGzGqH1Rc3
23cUfPAK9OXSVzXaODfDbvkrTuM/vJ6NvZb0xy7tv/VujI4fEvEBUaJpFbc6PDQTzlLqCLhDwb6Z
cEzFPRo1eyaHwOgtRrWXttslrywK68xG1ElBFhGEu4V20niVkaGxNMDyfQR5w0bsYMoG2yjvOIti
XxgkmjJ2NzjuKkbHb0yrN/NYI4SImIYDfpFcrYCHPtEIymQybyWqUs/ZmhBonalngKtW+yd6GwEb
COGVvBGE14FIQ6KDbcoWAY03scPttJZ4mIK66fTVrYlVe9CQDQeBendRwTDIkiTeMTBRhLnoAWl7
hxknwcaRuqIt2dGStOjTkYwoA4QtlakYu+S8pP+SclfMVDLdSkWL/JNWhAcbpSKx6ADdbNtctgn+
7ntcEGKw36HFoo6/cet3EXT1umP5m44VkleclIiAtYmCAcQfxHpsR1IEtcingrA2Ghu0WTLl6Wiu
gubSu801cT0wJpDUIuUhuGumzfeo1HvrDwlBNzYKnt1ig7FmnN3KKtV0LHm7Ede9nPXAPbPCxsvC
GSa4VLULe5Z8o5aA25ixD9U7Ynvrc9K26KMeZbX2KEaAgRqJAiUznCfzZzq5q62RF5sAHLnykpgU
F21YZUkQrW7qycveZDLHyw+aCwlLNyaJYVZIdY8mpoXDg+rmkOcF1KteGXf3n9rL19t8AXWms6ou
WB5mT7CblsmynUu/uYncw7xdmSS+ruQtAXX8u1Xa8ysCjSMRxy+8z3VOBBLtWdF+zFJZIEtXDRp1
7gAC7uju53KTBcpkq/kyxhC2x9Qh5giZPrGsGlSRrjLSpjFfO7fjnlFEm3ZznaCNs3XADPF5MdhA
QpCFwBQwpZzeDzWJJ3XweNTV0Vnz56W4stoAWONgash3BF3f/QPvrEI4qCVFFMjvbEogxjqCgjn6
4PYk17TPWYWSpI3XELbHHcBHd+TsM2W82rp7bjf1eCaHy16ItTf7/0DEGG2Qvd6z9cKouliR5mH0
lBJ7lLL8oIo9bkr3pefI/U39wIiJWjfoCjoZ0RF2Vh4VMiKcrGVixmDacaeAHNrjeIcpxf5q2IyH
l14qO5GGsbPBrlpwdsFlDXvzUiHc5B+Iqd2x219Nh831ks7r69FlN44znzJAvuKGV8zu4yxrNIXl
6Ti2fB6ilU/CVvoTUP0Ee0BRA/OS0eTQ/N7mjGG7FEQ1lblp1yDEDWmO2wTBby1B/BVWs7xHTtgz
Ym1x0eacibXHxtGi8Uogwy8EPacKwAyz0zFV4l7SmqzAaLsn0ol2IQcfR3y8W9Zv+fAbCPNlfbMH
93u3mBBG/9Qe7twwD162gGCyhBtbp86fpUtlDYkIf8BPfsdQ2ntTG+BR+vPyazE470ElMD5S8HP1
ykwoHhs23HZFQm9LL1gi4xTOHdBOE/fMADOyi9aoxFwcD38tpFrs93rmjnU74ukg6Q8YwBL5ZwAj
iaJ0oxWDiQzHXeDGpkqAZsmXEMwSm7O7tLvP7o7Mom4JQOJC6yNSmECIwkGO2wNbDGc4p/OBfZBp
TRLgor5wyCcs2vgMozmYq8GhjiCBLInCDB3iHBYc66/AER00ge1s8FkP1gMRupMxZQfoi0jUFdC1
wgG9mg3nDQMVr9mkySj5cNrz+X0buyK7881kXEUeEvWMDqs9jpghARuazUdQzkSo08GPMJZrsUeU
pHoT3E1uB0ZMliNtXPgeYnKakSN19g6/tQMhu9PT53XY8jf14UWbKjhT/Suu/f5FPrGi4kjDV/KX
EV9ANHPPwq9D4L4U8wjSQpbfGHKTfX/av3XSsHmxyTv1jZqQGZGy5Xss53qnJDxhDzeFNvdy7d8Q
O6IcVXYYFXIw5QvH8TyG933W/tkOG6BQ9TcEez4l6Sq7XvYdS3Dm8MhmevLWi3GoqdjksWC7ab9+
QxpPANyzCTWF71/b8CBeM5zB4qFNtuO4KsGGa08F8PxRUC2Y5NQOQ0lD7HWRHUC+lIWpHk5dMwaq
k4gjb0VRCb0pPJUssHZRMdHnPrup872OuKvtHtqu6+2XF3XX1++XiHTZH1RNCob2nQ2da/RmcXMg
Q7Ao6IHtQdx0W+6MfdBKCZHvEFPtV5RkA5ncvbcpnvR34gbV09ghk2h3sIRzbZeFrkP3V06Efk08
li9s4sQs1G/YIn3Ay7RCQFE45N+mZcVVrCC/07KLdNcTHtyNxpRX+S2dR2pgPIEXj8gPsoLR6wgI
il0K9YL/WKPQLECu2o1V22u0NeoOtvXw/zSdWXOkuBKFfxERYivg1Wvb7tW990tFL2MBKhAgQMCv
v1/KcV8mZqZn7CqQcjl5zsn0QbcLhXMjy+BLBPA0ZVcsijF3dXYyVwKpreJaQuIqc3EF9fGLiaSz
FtU5fiBH3q+IIDlwR0rTljlxQ5JPOfH1ZY0SK5ZokVpKyprvWqa8Twe5spEyg18oij94Z+pN4Rdi
C4Y1Dlw4U4SP7Mxf+jM9EpuJzjdR4tUdpTk4ZUF5YiN29Zbn8795Oi2kgOa3nLzAAUeJzYFQ8q5n
jg5EnoS1cL5/tHGIKiyIcCBQnv7vjT/46LaTj9bKsWxL6tsxu3a6K97okUJR+iF1oqjysufXVIV7
tPBrCbyCbrZlzCDBJ2iRiUWhbyl7Slm5CgE7Kxc5vYriQrOr9Vr0odB7X3jf7jqECLdAGsF5ZfwH
n8zxxvF4cCRHU8v/ONEpFByNiXQdzrBYiloVfbMbdpil4Kojx8Ms8jt36gLdOExxqbilKnT98RsW
tXxsOWPyGF/rLIkVwAtE5jT66WoKUoyR+SmkFp+fR4rzxvIM7VrfO/bnlnr/CmE+uzOXacaOgxub
nYlloSOCG5y/2beY57g1G2pTeY6Sa/Uq0UdCsOIhh8IvUIBOtAJZo8mmCErlBruMiiRLiUvG6/yL
jp2ntplL16EPx3H9zlS7JcZ2pwt+KQCIsZypM8f62OXQKYCalTImUijdR65OR0cSEhV94oxWM36Z
qhagxBAdZYszGhkck2VRXMN9tz1XTtaXQRsAXqYBIBbzC5CYX+uDuD9R0zg7gUWJNw5rvQYgJ9op
czboEvAHu7no5Pswj9/Cul+brbyHM4mRxbtCHSTK2fWcfHIYqeFysLhf+gSIFSngijaNlqvLuH70
7qDISKSXQl0MBsrkAoL/wa9eN8322v28k/M50fd2Z3hAuTCZF32hXQAXBmgBAcR5j1PB+q6Mn8jr
9D9CyC9mjh/tMklCEQu9PigRxYZWEBfmPd9kjuCHHWVGDQila7q9cIn8QkAHLOI1SLCVpC4ChSbl
0evWvct26dgbcolZpVm7AMLoQxCqhr+olQyJm4a/VdNyfFT7cfpPRdU/t0i6k0cTzrjEBLVQ2ZQF
QIdOI4ckiXqmZCkZm5hoPA6JoLGhslr5scRMdWdPJQbQCmDBJ/Ppo8Sd0khgzPl1YQeckDSlIzNJ
TvmC642Pk/MHzV7gmzJhYrkBsx4kjEy9XM76D2jptWkNH2w8mu/ACdsfA2pl2AmqJxj2uYAGMsdw
vkg/2Ljfvg11+V+U5byUhQQpJpsgccyG4HhfwzQR+IX/XpkLepqtS+gA032hdKmm/RHRLI8wXyc4
1nz1jN0QpK0KEUFBIqK2oi8JUIjnS1zHHcOk9qIVcQVNRNRwR/gfFDqFtyEfCJaXJf1fPVx4dbPf
v9t8zuFDnIqEX1Hr+bOGGMOFPX6bksfPvyKICyRGLQcwk3Hg9QJlE2VBWPFyltKKu8m3ia5mtb6p
XYZpFOfEERQTNvAZhFp30KSzPzbOLj+935L3/kSpg4KbdyAeLkTkspLBSsOkjnd6fSn6DiO07gz8
h1JXC5AAferGVABZTlrusHVaVCBmiRjFJvKGpX4iJXDKBgztAwQnUku3zImmSZuWF2NKvqeNJYDW
OAQYqjlKcqFgug24iddB47GfqSVZMsC7kikMVSkINYkQd9Dytq+WFvHSoJ5dXJ2+6zP7NUJ0iQUT
6UGDMiFwm5x8gHNaKVRHYsfEI7Sj/IFsy3Ejy5wFdPM1HW42iOt5SuuGiwWypKh45wbagaLmKtoL
+1BYn8p1b76UK3PLsHHQdsQNHp7iQTfoyHeOlhr4S9Zz9su2A3DhzKHr5KH4ifYnwI5ZQTBXUT5+
LhNaLjzUY3PVL/2L0mQOcwAaZlQKWWRQjXUsKMtmolvIj4ZLTx7Yz0/eTPtneb/CIJaKhIIDtNYU
MlMDXIf6yKkFKuAm1sNf39GBm0LI2xRz9iIoHxDhjQAb9izfv3PMhGKqAL3Ru8L8BUIHEPITW3h6
maquksAKLg4jQx13oYfK8NIP2ABxir5HU2QSEf2Njhv11G3dr6XFea/EjYPWRHqZgkbC08N/CK9e
Ef+H+lcZ1iJKKw/fl9wocOgrdofy3u4JBmSESjbX+hNyREuZREkdBnNih2CsRA4pq0vxDCspTnRY
roGyz5fBiR4ABj75bxcReymLuEgCg7LKGliD/yPDxqrntemUKsOMPQMKftTwLpTwtTV/WzHiTamp
dO7dRykXE8xpr3ZkAtd0g1+1ib4RHjY9YCTAwy5MxxcwFMZZ9p85zf56dLO7iw8x67JquA+e8h2J
3aky+xJEfsEXKTRrquXih3WSbFTH6I3gXzJkfsItRHqLMv0gxcjbclrhNq5gDJ2cp4qZv4iVODr2
k5vi9CHADv5MtHiNA9TzWU1Jnl1IcsqSPWiSaJcKCHcymilrHuTU2JdqS4nOicDeO8FDH5wd6WtC
0SzTJ386ew5dYp+YkFFyDRjNMaumuv/gRy6uRZSvTwDUAg+VM49fjl4IBmFNj9hLUNdd7l/ZBjko
gBq4VWJVIEvURFmAo3D0hK8HhczU+PcMvTfEIKeJ7Lp07We/GIGVeRjmlJjf1lYdOGLO+cWvGEwK
rYnu2XGMpiegXrhDgRou87v44uy1igV4kI6h1hba4Bx/JsOfPg26mH+hjD39UdW8OHqv+ZzeUxK3
n8VZyOYUc1JkmlVAzVaujO55OLUkTg3QjH+Cj4HRzIwuc2+u1EKkCTnHT3TH2UCAceUyIPli1MTU
lXKGOgp8t4SqwBsDiRSgzyZsVgiNEtoUXCr2FPL7jRkdcMTIa6JwZdaZyHMEweDGUxS7jpTfMbim
1FYwHiYSTnFsv9SQnr6DBup/JTPC1wKXLSSn75A7ELil8yYQScGThXQd/UYyAPljpmd/zYlnfl14
dYTILyMN4ueTKxqSqERSu8XEty2H5uG69r0sKBeZg+z6tDMX90JqtTuA6BBZUTb7G2sBedjtSj+s
5CWId7nsirExf6NG0ANlSvtNG3BxUZkEKHYTk5JugvjTzxeEE4fEAmSG3lYNXJ5T6p5VnRdw+3nL
4lPFmO6nu2DWmEE1vO5x+/93GQR/vkjsQCW5YUUDlmRL6b9D8KholVgHyWjxtLtPNaSQ9lrVy5n3
l0bx5V63MSYq2i6nj/qIQcph1NPTBMmVGy+MvtXg2P8LUGAHpJnZAjbIIcCMsUVIax3/qH3JC87M
/hmthQMSzQ5eLvNJN/IsTD9kt8eEES4Qrl/8B05BzHmRjYzi3MHVZgSas0mjH6nj0lb/CqoDEaXy
Rh4wNGFukKDTPYDZKPsv7uNRcI2LiIGfHSbL5pju74F+F/In5Q/QFCXrxquhYfry6khWpOjrOZou
AeB3Zv/NAOdXGapSEHa1cZlf0wRVHRwrShvBINUF2a92MYijqc1dWJuFfCAsYO3wHjHiYH4WPk1Q
IdQkRGl6skIKWpprQzAoejCbbOV6BWDaJTJwqQVsW5hjso2bWHLh5/A8GP4IWpDQnXgMRemROTdu
oNcRcadpCNWhTMKD4cWw8++6P5LippgKQ1X22kVtabyw7C7deVsckXBSzUwZGyYX7gxUzC3ml2tC
JkpP3hYVeDljYRyvTOeHCwS0mbFGJvukXCPFuBIT9Ij37HK+Cpn8JLHDU0xSeSCvo5FBR2Ud6bRM
Fn/tp51y9ZzlhFtmhUHSMu3ME8DPMn2pHn0GmShj59yNzUnSMm7OVj6KQQRMDSLsqgk0xqCpvCtj
noHoijSb5sFP5IkgTwaak3pFphpq6piYUVV9ymZKa9HjRq3UBfio+J7LweGmFYDewmrENmJiTT43
CYP9MqVOAhR5CRhixgonX8r8lmndrR7Zxyy2yapJMEtNDvec7dxlkSEG8GZq0uoq1h0QHEIjvVHr
KeKQHochpxWCtKYQyeK1u4IfUBV/sZGia+gAAFL65NtonvvHgAW6BA6FiravZU0himcPYNFEJAa+
yq7TaagfVX5ewbP1AcValyygybC1vClpC0eu13h85LFcfgZgPxAe1JkCm9aYHr7hmIRhCNdtLa6i
5ZzA36bWFY1w6SkU/AzUCGWdyQ3R4VHv0pvtVERwE56mAoYEKmMJfVI4KFQxhiXUTOZ+qAXDATZj
kEUvPel+z9634/kzaPn8qOZ9e6tbVRDP1V6hYGH3oY5kQ9okZx/1PDWLhNqUF98tcX8zqooqsAZY
zzJwCncyBaNZ3zzoRVroeLWfgE9dQdO+LwmbxHIdP7pLpfUjp8e39+I7kXlqZeANd30x+ifEC3vL
lhOAJ1X8w/aBvymJC2YGhlITp1nX1YEH8yn5C5aEegN3m/2R3qsgi2Xr6QuPk7NWE22MlVGtoMJm
bQtPPK99zei73z/DZlnvkvRMh6fCEAlXmxljJYg6n/JxODOsIWWln0fVH4qVTkMR35QeykSZ8/TM
zOgTSQBIGezvvm9u88p9XufC8/Wzh7DhuzxhJcAMBBYpWOSXClABe6MqXr6qBsgBD8GDh7rFXXqX
5KRcUFwuOsp+NW7IaCBh5mhPk7yAKLkmVi4saIkeibxhZ3dUMCoJ4EMatV/a7bI8TWeZaU6pL577
NCmIvmB/D0MbbUgyGeemofxn1RFTmFbSQXw2y41b9u4/Hs1xnwH4XqtjWmMcXZli8zsrTzWalMdz
lvAmwhggwmAHhqb9uyomtwEUNiuZOsq5iKyrIMD33d92wAwYNy7tWI+0agbtheiC3cS0JfwYU/jk
alFV943WHqKHJrSW/bz9KhFQ/HaL7EJ3LfOeA5/NbCQG2X22T0XsqDgvMf8OdPm9i8rmIRsEebfY
AYNdE11w5LwtDrs8sfvsSe/7SeCG+VbJApdMfB0EeBfeAtQp+JbjSShBnJKSReFXR0vvSqz9ZSKm
jJ5FbTJ0tjNVXhhWMRinFhaxvbRmCPpAQuHaibu3igDXPSpHoF2gVmOIclpLKJ7JxSGSJ5FmTXNs
NfNUIAYBYaXPoptiJtcwLBSCD9QOnUAEgJskFQnjb3iv182SHvcaXsa1PdR8NY9tA5xz+VIn6Ums
MDgiNcpCGKLQRxpKCoaQB+W/HeHueTgqWUVDPdDSlGv1Th0cGDIKO3OqEpoi/2efEJrtLoG+ah3c
tjJ9MWJCbrNxQsYoVcTYnz568BUWqS+XBbQOTgVW1bhyHP6Mjxeli+pN9T6gzlL/oPMDoZrObHxQ
x3p+9pdYzOAAbz2x/z2VCvANRUcPBp3prztSnIfTpjAch4cJYiygqSYZmkOwM2nlcdCDliqby8pl
ie8tfMEblUlqGUjmZVM2T5BPuKRsKIJcYp/KE4K6Hj6nVY5uk8b9TeYo6kDav2DFR4CBAcDcvd6A
4pDHTIBGsOXcI0gVRcWswUTUkpOt3aj/Eajnv5QqQl5F0d7YP7ZKKKj6Wj2bKgEJNln3US/LBClo
0rjT+PTBVTAl7aVOf5q5XN9njQDwdASlldq4HvbmHuaYecmKaVaseoDJzGBDPddJ7L/0g0rYqyRd
EDX4G19YsKsFppzsXQonB30fVzhqSAU0gOKUQvEFNjRQO8z58NxX2fTOrPK9psJ+U0oI89tYY5bM
XSbYk8PnpvuV2WP8pFOCmhuZOp8EN+9lrJ9znHQktwyTEEvbA1bBjQqmpiS/X0ye/xCC4YnMMsCl
pmQMS81iHI+tnNP4txPCtitgrbJg4ncm69vMzkMxh3jrIolXGH5ATjlnb/qVmlJ36ydd03sc0v6J
H6ruAY/bCC+FmvOHRhqr7oG/9LgNphXS0R6IfKq7hZl2Z+5SWrJreRSsJRWaE2cbSQDdiTDEzcJp
ygxfnkYIbkBHYvc5rBNDCSzDbRF4acvQA+8QkryMXBO+fuCJaWz6r1InwzDC/i2j8SbMaNHwfrXz
RFOBFgt/POk2hf2T4bB+r5LTAq/t/BirEyYp2+++p2FRMS6JYRRYSXYFPVEwD8iwBMNhw/adb1+z
z3U9f4CHFf+2eQnQ2RTNE9gi2R+szBGONeGT0+t0a/8Y+O6M1fmVl9NWPRSxZ2NYO8jSO66pNAqB
7lMKk1wBC3CKGLzrne8aCGFcEgVQJAi2zCJzslbZpfnnMAzKFEUxBZSXJ0EWCMidMI1cyo8LnEBx
D8YkpXwXfGxb2HIlUdUW1NWupamRhlj2FPuTMJKEUiaTx3XmNbRMr69W/heBT6+AhJN3lGyMF5HU
phvnrZzIqbg7VEIj4y0y1lBsLnXkktvJwCnAm56h0sJnaXfudJsmlzeyOcGj1AeUEGYGWLJAPTJd
orAnxIBXZucy+evinglFslngVAMbMQLksxkpLnBoCm4AW+EWVhLJbREnHUc/YawcdQ4D0U04eRnB
JVAcYOwRKfGxufcnmlKeHnxygRuo0pd7m3FN9My37IvpZsjm8Q8cYeYmdIXcC+GUMTxbG+iTUi9j
NxW9bwgInxj2juDR5BQHESKcmLKhOKZ/qq98sQNjcThhifBjIAPeuaNbfvqc38YxJYBUlb+eIm6U
dRznDCw35fVSWsEgZnKIdTAV9/5iTpRcaucG64uwglg+hCsiNLKxVz8MdhJ0jPBlXS3MfKjsbmZt
4irYZlZuvNaDEiYgALIwNhSIgWFR0MhcFRPXvmfDyIQHFzyg4QpGHx+jFoSiKsr9/tgVtNTl8jcv
D3U1sczrOXR6e+GWJ+UWfsuZsO3zrX1nZxQUxG4+/JyY92UdRaxVgeqpsLm+ZBCb47opbwJF1IMx
01VwrEMbkbUAhFIKlDFdgC1EGABLiBVclC51e6zXfkliioHzThnSw3chh/N+nAe9C45pnYzGL0JL
ktnrRsAho2KQuw/B+Qqny/Y/xhW/xet8OgGZB1l+ckrpGBewGZI+u2tgFGmwKh3hsGVHAFuTChYu
pFHMxv+x1I4FBhqL8Bl+IQEJoQLMs8v9ptsOfg+QvOCmGjszWn1J78ESvWVBpzDyZc+6mQTy7DU1
0PlMLV1jS2I2ClnmgDMQs9BOLiG/9B7+LA/hGhgLh17dQWKxVh5IBnQaSnXmbBy8hcRsDWNtoTbi
eONwCEnnvzF19bcevfyXtpDxMDNAijiKma4SM4KJgbdPWP7QSGI9metoOIbnZuob7CR7EFkiYEDy
LK5/oYsVYFVHNM+lZRanpbHe86cVfiQdF+/BWVBAoV2W0E6oCLCDS9ev7gxji5Yku2r24vty7v54
1iWpisDA5hVY0h6sSgQV+JFyb4Qr46cwXMSD6FR75GTjce8LQFaDKy68IXKIznkj/uCLa8sXH0kh
QidFsECxVPL0IR1QyWHgmx3EdpkClp43YBSwiZ6BsHeCHAZw8rSxIgvhroDnBn4Cnz2OyjsM8PmN
EZfPnkB6EPsl7IkRixnxRXADoxubCa4Zcxlfx0XSLSK9EqoVgVvFHFBoue4RExJYahBvb7TN4WmM
/d0R81Qi0NWrnmt9d2QoNwqGfte9o5wdMQi8UT5JH86ZqW8tPdt1wQIgmeO3Vr7HASbuK/sXppC6
aWf+FX4c7wKlx8Z8hdCbwvL4GNZ5ZAORi/oRxiM1iYyGvKAtQk4yHRZwOpE7fG6/uAqqh4p5G/lR
N1dT7SBigL1mxBTRq9iFWbf0nELPpNAj+rdZ+sF5INkMZhNcE76Di6FrtiTqkKjE8hTATVAQ2Y3a
fWkOX90kYA5ESSGCt1QOR8LLl1WFauPwK0qEN7oEroW2w1IOGh8lo8mar+HLiOkBaD5xMvCvRblo
ke2UDYMT6bLDujw6b4jKGk8JWNkV5z/QJC0FigwOXglxdJ9Q8/mZlVnMdRFdSAlkDR5lMXwHr6a5
0FxnD2sQEhxynPStL7qetm5or9l8Q3pA2ZgJ63OQE9sevOaDTBK+ksk4L3xLenhz/tbKVKkooCe7
hkfnvf4aVbyocPL6XHZz8ZUO6ozywkRmBNZn9Qcl2np6DrtQRImtM2Kb8M9NwzxXNL1RSZDSdUeJ
UM90X/xNzwstgUDBNlAaHVSCybjkd67aMYzF+jmQM4yG9RKmzOUGtjg7FoRP5ilqeaVUteNNKlNh
a46Xve4eT4N7a/CFATwCTQxJK626v2rrF3gXw1NRUlhPJBI4Y/T5znH55JSBqb6wWMKyOBUejO6+
ZEmMcuz8je4BsDgSsuIkFSyiBjCjHVJDzfdREa2u/G6WKTCQgG9rTnyf3nPpC80BC6igK+hw2oR/
5ISNN+1R/SsuzJ2LHgul1q7Xqx72V7QspMNoHyrKvbV6G0DHg11OGNXgs8RGcriwA3G5SJLT9xVE
/aOs3tADm8oDJNoxHMeh3AgrhTlr0fNzW8pccwIPZVJFq4dHCUEN6NSe9hdppShLsUqRWnew439T
kzkI5AJQzhs41LxRUzsOvtEtD4zLLTNu+p+DuHiudXp9Xnf+NKU9KBOaZeXEd9fDhcYdnXhAgz0z
aX9l78IHdpXEAAX2fMC8DZqRdvudnS5/MZQrsaUTpFQQW+D4042dzgnqZWmvI+ptPVGBQFV3j6+z
CaFio+gj1QpVMkw3JoENaXmZQEiRaSdQx0oiP7wLpqbwE/C9KTP5HuI3ZpHd8aD4RnrDzUgYaOjI
UOwMYIt6kiNMOEG1Tocovo8mhY7N0mHrCRRi32BOA3FJYS2pcmJSmBCYRbDHnhxGoc3vgCYNsVEw
ADiEZSpFAfMEoQRi/glviMZSjPGzgc8pgTvLgEXMmWYAZA1MqqfKyVQNH4xHAjmAmyohLesxC2RF
AzOIaoqesp3VYGQXnlUqHxCrxUi7HwU7o+hl6ALVQi39iqi2nDixw1Kgble2OkCCRV+Lhx+pjbR4
E5SB5WDUDf7JGNudiRvrRlXBtEDdrHH0LZhlrh08LaiDYntJu9CiJg2tnpkYEJ+WlhJjHIFLkp8r
yVRsliBtiQKH257Fw3gzlXThUEqiq6khClJG8JQivgif7EcvGeIAwcSjicKmpbaclm68Pzoa9lRa
sVK+XMmQhrfNiu0y5R/tAJqylsn5rj33A4JXzlkzY/qEnz6jYuradZMonxomx8ulvBVnKDi4lB7o
Fh7KhowH1LlCxie0uJa7Utjz/Jj2MbWTzH1cX/4LTL3Q7cv44ehoPI5jgT3UCger1dpcrilxtrdA
JMBbEQkk6hxfOL3MD4xj3XVIiWnFn6Y9IIMbpFFBWnQVNaD26whAC10RoYLfvmLXTd1Z5FgGSwkh
CL0aFPwnPDqhJiQ0cRC12h9QXJnLwsbSsTDPov64dpeURfeJUPAUU0lmuTClWUz9nJExb0NJZ1pO
QYb5yL3tpwkqBsUdcxna2k7aULym+KIUGQWnNWPsAJd7QBTMqNcdQE8CeIWT0019fTVWjkS1de56
Qq0dqHN6oHIfmFijJWaCLiMZSZ4XOtGcYH2cyONHOXya8V+9x0GM6lxkHPihUZ0AQfuUUZND7nZr
0IYAaOlf6sIIqOupkhbwes4NeD06xvtQYpUV/aw3gzXgUMa8lJEA5YKXUZ2/4MIMOQZaH98Ws7ou
92jcMqqswul/diWRhpkaeeg3XYEICclzPRFRHgQQU3dvzqVh4SfXRFoBIX8oQ3inXRq+q4rL+lpG
jEsCIeeC0VQhqAivMTSCslUyqGH0wPerp7J7s9ZJBc2Sd+xzkBQvJ9U4Y/+oBdhfFUhdEPXy7ara
v2+DPy6cSKABWF89C6JEGqYHwSsHfjtlDTqrou5vwHqhCJWUkG6TKhecIDQP/BzMDtxPnFxWQpGF
2XScSPmRJaxI8wsRQSoRKAKAXVzsQWQZRMpm3/ubRlnY0Q3Fcb/9DlW68+PI5E36ENjgYLL+hyiz
NKPHWx3TD6gLbZg1XExTwQ/3hRBoerBOTwCBA0EbArPkO/QqUmvK51WKBtOwKUYQEncA68Pq4PKA
Qm4Uw8GzVyAgp2TOIMzcEhD8LdBjcj0Wer+aLt14Q356AQngD5fIPYoeT6MAQ0nL8CXokNJQRXHD
dQ6sC0W44vSXtO0M75kmCHl1lTc/8EFq+SeN0aJveRIwMXAfMCl5AeGCxY363s1kosDTED5rJkuB
573t7tr9xPgbC3NyKrhFunDlJ0cwC10Xk7Udjcqcvn2tQsf1Z3me/hM5EW73GP4BhQRFvfLSfBx8
EZoCgBRhdrqsPz6KHqtkYPuGuRw0ek2SFbJIaLNC0tczozGjcpm/ERDkV1u87vHzpa7Xi2hoFKh/
GIvpMgNdJKLjq8pQ6FRjUTlH3+UJBKIitUP1HiajxOM0w0UAuES16w93mfFcPcO/4+4SXcW4LV15
9Jo2BF2ow+YCV2JobsjelRuYQ0ffijZ/Di+j9slH+jooZLzuo2r/q8rifRfH8CJIl29Vz8cLhS5j
ZsSpftxZfjosP90OWxLHOKmqIW7XiKGMHXkLMdiLbX3K8JA8W6I4ksXCZSdjAwzyQCxAt8tMqhu4
HuejVx/Gos9hCkpBWsDYygz/IwpQIDsmTrrhWwRJosHQ9xHwG6ItLZ1gQy0J8A10LfNwuGQhJ9Hs
huFhlNWfYrOiIC6IIMwpRbULVVR+khw8hAThvrgTrZ2dJH2jwkVETy5y7J0LVU2Gkj3Ij4KBAt09
p1M8QoGS5L+S49/xtf2l/qVSKh6Ppx9ng7HuSGyFEJhBIY5q7iEXyFQyDWuoYlUN7iwWs/pg48NA
gFQx+K0owympK1oqwW8b3mK/SfmEz2no2vSBbe3En2WKMUcl+ICw10xD51ViBilCzbBQW/wFgkME
svdv2c4zZzEbUf+8Xa7TPS5B0UBgoDMzRILqdJNtzI1Jk3xkGOa1/yEWUrQmgO6oMRF3f4Npjoh3
IvPgTYocBs6xgYnspuFju++/j0FcBS482KBOCNo0ei0qWeHOvRIZY0FOgDcJ4ZTKoQZTuQYDp4TO
kjMCJeokqNT4mEERuV3P1AhsOxfIT6LIwOEIXDg0G/4Luyn9e98xP5OK8JUjs4IfhBNvZtSWqPPe
BAKarNhweWdhyzMGPBNwVAyIDRFa0aCN14zhBMul/cZAgqJDwg/v6gFKLgMJXqiInAL4DXPqqxC+
wY7m6nFLuu7ncYmTv3qDmhKte/su0/YvNcmZrCLRPGF3mF/Imgf9TWDjrSmOkikvGkYsjafMNRK4
2GuBTTbgi/f+fLPK15o60nSo89oW2KpVoJ0WzdL1NPJY0WmpN5E4fMtWr/SQoJjB3NUL/6rIqesw
Sc+uojPhrmBICXOQYhc5Dn03A4Jj7ZenYNGAWBeQVZR9Qo7WDrw4lW64pzND8y29JcCs6wcmEAPh
JutlLA5sQ5OjAOfQxK34WjLruyGJNLih1PvVfNGQD0W1YE78gYWJzfwM+TNafXOnmhpWX8oZEIN9
UddIDAsMF6R0v1VG25rt+hd71Tt6N7fdMGzkBCfsfTWM9aeBdSFYkyb3bSXlokNDEa7HVJ8+V3S3
2cYdakUutXYr32ePv1GrEb/xtqZ+o7kLnURFwcx0AW55QnuDuYS8J5buCQFY6g6bC9gWptNSeKqp
0fRT1KbRzH1IAX1SPiU6cWgrTIdpawFK8avhG6L3gstJDqJ/nK4iRVLVCX+3g4UZIg7WxfxEygpA
NqEvhpyFHwvgFSHIUkfgS/LDrJYyYgIjwf2M9myj6FET+1adCPfUgrYrMFn0CbTDX7guB5LTRjf5
fTP65CYo4sXJ9CS+/YvE5w4ljI8l0VsqPbWS6F/rIlFHqGT46HqkGWr9/1ATiSTP4CRJy63URRGX
MN2lr8qqbzSXYNdn6kDPog9cHjwEUVopoXJ7tXyisnvGwAFUOyDYQroBtt4fmGXQC/Vod4EyAPjg
rQZNdQcHi5KRu75z9p2jcDscgdYU+MZUkPgBFqB5D7xdqU7MwaOA6JyyEIeTl57h9Nf0NogY/pkL
fq3AeyA7fOqFG+NYQKxZXwc9gW8ja5ED6VF0N3LyJcay3o7qZgAQtFj7QeTGTwBQDWEgBIWNDonx
+tfg2gOPi6jG4lmYb9lbW4NR6JmOCoIC7fmJTtcn0kfJBFuA8aDk1jnkllfKNFMuLpkEvpIMDU5A
4PTiikNx314NjE2uVufy+yABIv3xhc8EQrdwwhjRNe+pUsi9iCJvtQLAVw20nqhjHj01Qn5aGsbZ
ihlxWywXPl93l+npvZwOOjfmgLINRITfYTTGZLm+osmhlPBfGaUUz5HBnaJl40ZG+IgmKSTIIVet
1JdBun1I1TYyu4mHNr7apvYPnsuQaAz//jVcamyNtGeWDBBC/SPnWnccuSjJz9dxc0JXfkhR5rgC
lmVV0mMThUHt34kkrhypvGQNDquKxaCZ9xb4WgFFkKYPXwX1LGrMbKWsO5L8+Ygkv+S00y4hFQei
ud8JjOBzdFNCA1CYf9x6NJooaxv7wFoaPh/QQ0Z7wycbbutZDQCznj2J0vbH/LCp48FnBWF1uYwX
vvBi8e9E3el71Ha57v61A6QPj3m82zhZRsnZRQrmIgEM6M1utKKVzlqqmRJdLPpcmaFHAjMIWdzT
YykukqIY4CLJlA3F/BtWvenrbZijO+xaihspsZQVhyJZbhpcplhhyQ/kTQOlkWhrmpLJzA/lxcBq
CGYigt1kjhPu2kN2KTueQTnzEsuaoqjhjZlEzlGi2YMp2EV1wt2w2qlmh7q5Tczl8VzOljTKCwpb
ULKOkQx7r+llz1C4mNfzBBGUYX7A+JWfCxTlJ8IpAnaFm47i17pGxnADD6IswObDfBfKDcwDlcLC
HSXPoTRGZwvCQduOhGuxT3g4O6RI/KG6FCDQfHVEjuhiLrxNWW2ZbuROBPTTW3gcXNkVgC4t+IaF
lMVHyv+wJjz4aSGBmVEug0BDYmqJMs5iIs9sFko80hruvxnRRzk2G1zg5ga5hnBL/UljvSOUkSJl
YnIwPaCVhZ0ouWXfxqthmapnMw5od1RCYYYMvoS1BUqbnWLIfuhv3yqFKUHbl/l1XZ8YXAmw4nRy
+pNVPD01EoN1xK3MZonBMgx1sFMhTcMzMRncolQoNM0y/4WcYZ88arwrg8LvH4NojlrGsckS5kum
51xJ4ONBPoegpSNIHoG3ni2N+Uv+z17UfLQ5VVqcA3I7wOqu0xwIhoJhFLkKk5/W4S+V2qdel+D7
ed/ct3H5b78s51vTjDm7CthnKbPBY+FXptUyvulhO91Mu3BkLlIu2Z5FoEOzPwocOW7F+GFstvx7
GKkEM60aDqItuEd9ovrbosJ31JLvHsEFwBtGcq2Pefh8uDdh8QLjUyrBnHdmfAY/D0CHuAC82vDA
wrvEf1EKk1KMpIEkdHOig+mKpzAzKlkZJiRrFCoE0wXOeaqQWrEtbfqxsSjqqytoLYKGL3BVDgnd
OmMSMuAUow6Sh/RqRwVDOkzIpVRAh0bap7tHUvoSPAlENc8QwAo1R2pvMaWwLUZcPpJqSGIDMlzg
Wnl6AW2xMzkwg7jLdL//2GakqrakWGsT9ojNBOye32EKDXC/XqCNY2dF0zXUCJvoJGAT8O0jeSrZ
cdyVHs5IuRN4ggKUKRd4H+p0/GM58cTBBO0cCLeZ6afNRTjPjWVA7UXtUEhRkcPswFIDowDQL0lS
gjV4J13bIbbdu69w5kKc5Ym3aFgp20tCAuRFTpoWH3/aV3USkoh49ED6+qtH2vsMAv4ntXIzjYWd
YPs65exOfr0PWHNgNcO9OtPz84tZ9kaHcHA9LIp3tIU8IzoRxwCUXkH+KTsz2cbsDP+AC2VA2SO1
L0F0T1B9ORAG0gXOCZJ+sQWjijyNN/G6DJ9L4OkHk/I0ghL81WDCVcO/8FMda+wcjR36TxMRzKUw
tUVdf9P6xOy6vrQbBUKbo9HyPZ7TnV0yQrPbqKJAuALrEzyaRFaIrnAHc2GWDLIkniuvToTkD/gd
2BTLRcMghiAn9mMqldxB/6ZO3fjBRLhxaUv6iZRE2Ir/1izTyOJn+J0Za7ZwgKKK07lg7YgChZLD
+5r4Na8uPR2sXNZrUAswO6UJFVQq6I+AAy0lIpVGCV4cCXkXMMBhIPTA3NijjgVNs0b4PiOZwhEL
mLUQOMGSIMCMBFNVaWwGFoR/gz7VH9eo2PDGmfhRQb0tFhFlRDUNU/G3XWCdu1Gt712KxxM2g5Q9
wPsQt+mbE8GCg+ZmY2x84Z9cLw0DqnNAZYG2qbAL1KEELPryMOADv35ZJ4lSKcn92ORDeliK/Zm0
w+wUbN5xm6Du8lQUv/N17noR4YAWurMUlwFQ8xNRsxTPS7ekmLtvUoEcMgOh4wSlSTKSl1g7HCOB
tq8z/bZFpHq7qGiEcqPcPXU47Rr12d0hzyTamLYcrDu+Skd7oUlBhlCOMmbYmQZBhAPeEBV2uGrw
2atP2Sa5shZseKPuhCWX0QNSA+jL0kChTj2Mp2F/cHPsnmXvuBBiqIFTyGblAbEOMjwEhoR8wZ3B
OBAPlP9MDgKFY53vGBVhC6EnmAo4/1Pl5k31Yyo5bw5Uh4/FRQ50O3KduMMgIflwPnT/PtkP9wXW
BqkBP0zem9BKQhkGBQ0CFqizPoiH/oz1khOZX5Oje2qBCMX2TKkZsZhotqQ2/kmIRBKQVztd6nhs
f7LcYDImpXf/ytIiqBbR/luUrUHE++p+N/gfbgVjMTzLOxIgaAvdc7hfzVwkV8zlGvoq1qBLUxqU
WJ42CAoqmq51VdXtsKYnSDogxn4fnQOA5ShllaQ93BscpBrqCaYozfmfaF5LKvJPmeNseeHcy0j4
3gLuvLFQj+7G03i8PzUVxV5KujZ0uXc0CWSAnbECMybuIxwwzj6zqIEThvC3NFFOa3b4/4JvknAM
/HlJYH22/UOZ0kKTpqAbZQDMCF3JmavMm4cJjO0STz9g3hOpcgBKL0vPlm6wn8/59qU8tmdfgeuy
HttiQE+XI90bSe3FzsiCAwQm5loIcpGaqoNymrPxO5hjZRq4Qvtlf8hqAoYu/kfTeSzHjSxr+IkQ
UQAKbttk01OUKEqiZoOQI7w3BeDp75fV524mZjQUyQbKZP4upb8Aw7ipGtagrd/RHaIscujY4lUO
zBwOEwrjQ0TeihmC/kWkx7iFBhJH9zunwhhiXeKigE7+cGb2uMxghTAEzD3k7rbXILTqI8G/1cb5
HEdcXrELxsyLoGaWczyNUKOHVFwc8GzEVO4QqO0rNc3vWQq/T8PwCwcZsKnAInrFhriE0AkyVNXK
LLqMZqEi4uS6mlqSE2mFgRHyxbnONXymvBwx2GYE0d5ZsYC9fHHRcbGlPHdoCmpIyeu0orWpJo7D
tRtPrloxY3H1/UQCFN9kiQB8CmSMJgJqFue9U+D7ITJUJCaocKuMOCJibxlwCFO9U2IQdY6pys9a
9O3JntKXAxMAbf+dMkDcbEMZQgjlX/bwcEvcFYfW8f9IuPWoE6fq8WUzA602jnFEqoCkk0LFGHPv
6Vaeu4ALqkcRgQD1zRZZXN7AErtwS/QJKDiC793REJEtcWygsww/EFEtYv4SdAyNhKp7guDTISSB
l4Qg2jDsn0DMAAFpXX61zVYX0nKsuLz0Jo2FFaNZ52EP5I1AQPMrCtQagXte8GfHwt00VBbuZknf
bs44wtfHPg2gUEi04Vjpvld1Q2Uq1RdifZJvkndyWynDU9JLjAuUvWHVuS4D4gkvdqxdzm7BzXQX
eV+MZPVbXD2r+JHY3PTZ0j72DkRvzlEyTt6nTvFi7TaMXZ5yPIEnQc2CxXFw4FVmX9OJkuynue0n
hlb90AUm9JVzwZTUTKTr0TrvE41LyK0yBXn5GENiIu4Qq2QoTU6DZHQDX5sSNdx3cOJc5/xoQHBc
PZLwhkPreFQ9SY9Ir8p7K3PNenCUiGwn1hobpv5/FIkM33d6Ktq9hscrLYoEAFim2oII3chpZWYO
OBSc4D2z9JQbQAa1Phgw06s0C9i+FptSaxiOJnvI+LDtNqCPco6jSDI1bColaQicmONOcz8uyFxc
3rTJWWQXnU1LaVcFGnuXPNKdp0S4CBmtG+9JhcDWsP0QUEBcWGso7joC5UzO+9OebKlWLuVd1m1U
v5FfQZetGkFISYJZqaV1ygVF9h2EdQB7LzbdakfMhK+RP280UCRtKTwDlYD2HfxcigNjYujgrQi1
yFnjw9pwXu20v6teUitLvhoPIveERcgnf+lB/TmOiCJI7zLE4efebPX7eLTrdwQtdKxDxrtGU8DB
eokh1T4cWguXqDSCqpKjBy0nQJNETWFaiW9n4o3PPgpXkwrKOAJSaRb/bRxq2IMEmD7hhZiZd8Su
pLU0UvBKvMvQ9G/w6RwFIdB/VjFTXreSM3dU/h9JKFQzlaaVJdi+XwxUdhR3Fm7+bZCrH0G4YAXJ
AWCQkXAvoDM/47EALMxFHzVRt8clmXfBZv5d5A2llPfy5yABqCWGYsdhzlbnLi/urVQVn9hDyVU0
N+2zNfnHLrcfCpGYO1X5dBCicVg5CcNBvXMeoN631eTUHZ9l1Fp2iBJaxIeqhiMSb6DywIFR1hEF
gyHRavC4dWlOaMWzRBKcosJ5Cs32d+JK48gg+EOQIiWkqycUeyG3TTuhBTfCv5J4fBePhJJCI6Ka
nt91QHdfGSEsBKWEc8cX0cVYJ/EKcwmIPIQnpDvGoF/gvCnh3mACECkZLUsic6X6dmQnyQBVqnrM
FjVZZWTRDJ+TYTS3Nocr80DWbfQdKBWaVYuZM0PE1v0SmJrBrgMOSPDkCnEawt1u4HbW82jj1KSy
sWWhFFLImbg2Uqlsw4N5b1Lj2mADYGwBi6EhIZehArm1ueWA+Gz+J/nQlNPk2XBsf09H93ccwMpM
E4uJly2XE/wH4KitoKaA5gAMH4QNLJWbE3CWqwGdAYf1Lg8ApgPNruA96fEtZV5IWvqNpCQiFEqe
ktRnSIiQunIL9Qxd8qO/vicXwUQfy/Rum0hiDFfkauMRcgfWc9lQUzsUXXIe7hUKonojkAJPZLZA
DYFmEKk8KQ2GLo3koLrvXQLgwaNnd7PBPrO7yTQHYq1sSd9rZPZSXttgEhwO7+jsaFQVR3nX2GfM
IgC9Tq/bEvZgbeTI3xDSyPg2anfATZjrx8nDykDYy+ThK4JPI5lof+A7eeej7rH/OFQnicnqpzHH
yItqkt94LmTdRHHx3pkU0OMAEkP0KTGOK4dYC8wNgmP+52RywUXMGhyvoK4jWJkfHgBTOyQyn3d+
SkJveSgjZt0TDSfyCezMoUuzBwKCvTpl5xDE/sTtiA3Hh/0iFozTc4V2BnsOiVziItBsFEwqqFym
pr8KKp8LsZZIW4KQMG/KGeVLZYQs8Ay/B+2xLAm5zxxBCtaNasmBPWcoH8M6Av9FeUPw3SQ5WOmI
E9hCILANjPqqKPcJqiAqf0bYxHakmwu5WmLsJdcTLe1T05j8Jq1VClabTr9Yl/4XXznq0V2r+B7Y
L/mkPE+s11xnNmBLd/L7DfBTFryVfAEQz+2toxUkWcES7DUZ59YML4dlV1I7M20M/MFgzhnQ2bjw
01foxh2UG1P4bzr86ZUWDtFnJMdsnBzZVR60oOXprq8zTQ/Ckd/h3c9KqPWt5dTLVw+lA+dS1tNX
oJLADHeU+PV8j+O0tVGZ8vck80cPSDTIraGZElEvzz95wAIX3prKxe2T5PgYxTVmpGO9xGeUQlGP
l0mUOPGD+wKbN5E6M01aiSWWYhJGya2Jlh45ukxOtbCz1G7CpE5lsSIlploAVEAGneFKznw2SDyx
QBXYIG40QeEzJKZQzHIg0LpR7LOjKz4Y8bzJgz4C9to2U6tmDgFxflN292NGc9Sl0v2IaNrycFaC
jXlTmmrp2kO0mk3wVMUSISE5Q5YqqhRI0lQQiUtTCz1F9C3KAooiSUSLJRt/p54YHHLmingHK510
QS6fkJYbirTR8PgoOd4rLb1jR4kTg4bY+Mkk+T75LGrx7Ik5oXGT+WqZCOQRbl41Am5IcspFHZ7S
R5DtQzsglHFmwLvialu/2KT+LuqHO10gFtGuy5fk4LBkLqg7CwZ0itVr6zEoqDemyta3+Vwf1ziE
R3aZ5DGKkL5zpazNWaiEL2wMm5LzQ7D8tE1fvTBqMPIjA7O6pEDUkG763ewg9aIhxFUO6dVLiS8s
PjgbYmJGFVAR8KUpsu4rMjn0bXcwmbIaiRTVCVKpLEMvEpSxh0StV4/lMaqrNHtzhohYAbsIx5Su
JBOFT83uIe+LnxCS5EGWEmkMoh41FTE/qCmVoBPVAaY5BdJaS4yiXb4C1tgML9yB4jX1qHBg8igy
NaOehB4AaUJUAqoj5DoIwG9KfBjOlLUSF1xfODHfsVr9Pbi8HJd7FawSHbTc+WMjgoYNxAmUlFut
E3mmwgeMh/3RygqZVamJcxVsQeKMlcPtJKExlOl0UchZreZbcj6APeiwiDTDzvBGieU+1WE1AnNS
uqBgKQm/a5+dZeg+HLNjN8buSMLnlcX0bduB/ZsiArMMg1GFxylYB+KTYw4BPSlNKcdjw35mi6ID
u1CxWvMKLavTIDSOuemgnsbINKe6bqsMlO0A94eO/hIx5uBqzub0VoXxs9z2cTBjqSY+NSHCGTEI
5EVK2h7dJAlQ7I1WiHSb0nrQ4hP3hr5jouLDAgBphgEVwBnTRCuVfbNCnxJNh/5Uiug9JEQsQzzK
VXH8tbrgDkn8j8mj09QYzgUq3m9p3gYqCJoVOpN25OiS5a1iOV1GhGM4ioI7ZeR0GA9wKyJL6s9E
0kmpLy2VZkMknIJZL4cDierNMudnL1qH/4hkgszquH/8dS5OQe/+y2DdCYIXLYjY9jAqBs+jCkqc
VZImIbkkVSR+21SSTMhQk7k+7GUbsNWwsywRomuPfmER8luJhETqcmaz0EkTzZDJzAtoIauFslhH
VSN9rmCsOLwQFIyYVsWlEbO20arT8ooqS3JPbTFVdaJm4YS0QSHiPKRhcW9KnS60PSyKyyRTfooV
NyqaBTDMXxJy3EVk/vNWQBs8kWfx8vCz8ceoroFvbQuJ4euDH0HjRGFrkV1kLWBu9P4nQCjIRFRY
Ia7FCKoOgwUvXAO12LCqJN2/bdvyC3/ZO8YCXu0BF0IEV3wzLhIWUnXHX6RnPAhZAvHEkWkS+kM4
xOOcwWfRwFOpE/ZFB4p/+HakgkfXS67eVEl8wg7mY3tIO39h8pmp4Yzsvkv92gpN6XFSS9QYFye2
3V52Qz7Sm8kICFL3uV4WCl7rdb4cvBKAaPO34oPuxIoLjM/j8biUABq4+qRfnQxsSCB4h5CqUyg1
+Yhc+iCeUhuhtRom7sb8LkJjdaNcXI2sQjHidI0w6jm5ktZTTRLbVFKrEi77nw1lNbNs5lqAa3HD
VU38tx1oqGQHIkHD1ENaiUeZNgXkemUgzFJza4ctmCjAjiju+nsoBCQAjZRIhMDiD8TMDqGKoE88
I0xxRUHGryIWxSQDqGtAmi2uP2GOw1D1pc2FxR+5d3VMghu+GBCRj2hmU19AOCaWnPaxf20KY678
aBtvPO6LnnEe1xVqEcxejtBM7FQz1H8sdx0vtARO6X5EA7+J+CUgfN1T4azcL56I7yXyArkK/yDU
Rzn+qyFcjRYNZlXhA7PjZ1NkUhVnNQsZDV2JIx+gbDpbx1IHAvScmwmDV0BOdtxyEtrCvmrkqaX1
n7VGFz2KxwEm/cNGzxAmkT8Q3oMtOaF0Z6gITfKCwiwumRSK8gcnaNzCph4scOtVVVh5rtVMrA/d
5s+krYu73ksWBhoKQ1Qm1NGE36NlyXmsXZr+9NnrE0zkGZydjiGko8opyZTh8Jx6jHV2lx3R6F4v
TJ26XRmvMEoqFCGptKeGx7IKrRxBqtw6Tuz9qfrFvy+3g5rA46PZVYdnJLmJRqGJhQXXIy07JigU
mHtHrZ0PhsBMfJErrUycidGo598isQNaE49P+MFVupDcRyvsx6cmXPfl1EqEIVPXZTpZEyIRWF1p
4w0rIuaABED0E+KmKi5BsG0oy4BPXgxVek4q85CkU5hfiefmGj5ypjyUlRYp74s2RV9AlI8wRI0u
ZfcQFFlxbnDFzgR1Arxo7xxRAt0e0vvTpD9PbtfdEOPM8kmxlpQNThQnJjNVAX3ALLLldAVZnPkK
UB+hLafmithMpbTTTpMF93OqRuYZy1ZAHdkVUKkTO1lGf2UJlKJQpFVL5AtqLwQHO4AzdojgtOsM
81GBGjRuKD3wQDJyAZPlzTLMvs/xH/gfHRcOAIcIjFYcSrDO+48q2txf+dLPyWefXf+zQjT0mXOD
Ui93OTpXJ3/Athd9jvbd/xFit2lIo0ehJ+lX9vgiNwNDCwdZlyiWkzjI4Jo/nBQrfknyzY1TQ6dX
Gmm4DE1iQjF3Lh6k2GEwxi5OCVdCz/w64HZwd946Ycn2MgKp4tVXAFrdDiakNAOWZtd/GUcuId+T
NFt1fIzi5ClrJEtj0yyP0QYMCubKnw2kEKO2/BOlPM61QYluE/MUODbzkZkGvVBwW9Vr3PKTrJFR
JTxRX3MQVgsLHJ44xjwiU1UQf2XwuUhl5eyj1WaLArZkBLhxlPHMrWgGIo5q3eTmFM7rQr78lDwc
RII6Ds/lEukxzsGpmQ8AZI8gP7dnYze85mRdbvVKWoeiOP3SNe1+j9qjhq/HWE4l29CADsnx2jH+
4wYbNhNfwvWbbpA9ofY/mx6/ggnpbsws15l2M2AtP8Z1LCfszu6mp2IRGk6kkKvYkihZpcgo4vjY
0SYwNgv9C+Dr1HVfBFroF+b3bckaX49CV1YrkCv5eB9OSZVwCJI99VC8ToPLIptIs3J2xCL+QLvI
HGjDWc/mKDf+6liBY7kt3E3dcVy24udF3DVfQxGLuJLTBkk0/2Mi6KJM4xWLI5Uj5zK0R2WihyyJ
u4dKN+houtbl5kqDHih6RxZKQqW08bAcb4qQJV6ToXfD4Vi09LB++ou4xym+WiKNoLHwwzm8ao3W
v+Z2mVHTUjhhVGm7/o2wExdZ51R2v1cs3PV504v7L9l75x8O5aM8HRSHZ5d18ZKt3HAR8ZijyFhl
Stu6gCAfddP9BvXwAFeYZnDVRSlbnKlxh3MVwvV8KlquW6xKVAynMmsd3DbloXDvlgEoje8eboys
3+l/rAcPMRqH8cvRbAUnK/kYpcd5OmYh8G0LBvIvivn8zDTfiqcRWvLewXv1bR3yioE5PNCR2FYz
NjQQG78svlIkwTOQqCMHQFh5zy3Zx7z7/pzm/nIml7Z+VI3sZEVrRwRUA1sAEX6TyQwCCxRNKuh5
eWX0EM/cMUjeD64gHstns67dfxnj6h+PQQZVtfWC56RsSUeJSaD8R5I1kI+aiZ647ko9dhAKrEYT
IJ2YppbE0dbxYqaXuUf3NJTsbZrsmVM3BMPpWla08UrEmcjI6TygpotKl1clIXbBibYsxgPGpBZe
Ht1WCaRLPGuBdh7XM7EiWzedd2eof+5b0f7M4CxvJt8NvgI2cTm5ahsYsWmwA1EHAYjae3FyYNQo
RdAGhCA7Ldk3d/So+uyLpyj2mIdQcSQC5YwD1XBSxk8KERjaLHpM620mUw0cvEP8XSXwF1Pfc1OI
own0onzGPga7kW/df+iF1Hu2c6pMIYWTuBbbBBA3LWEU9wUXkzi2qU9hPlYpKrwsupZUj2Ab9WfC
qsbXnvRFcismnTZXC4P0OGCQalybI4Rb103cbKc1pLpm8Fxa8HXw+Egg/SfmjHXfukZOlYPbuAo6
fqeW4+bwBbFM/eoF52vEQTThaEC0QhoT2HZJDbn2tJnY+eJzaXO8S0khwr+KpVW9r3n9Rh96vJqI
/+T24l+Brbn05aOYfu4QPirUH4IH0bw75rMNA4o8tZ9w2FFZBPgTMoTVBdkJh/cHrQD6PcjAJF/a
56B03YddqfUrIqX8rU3c/tSbPJahpU2yiDoeNWFD52ELWy9w3VNTKuKIKGbiYtSKMjrZvgrz9lsZ
xp3RdIf1B8t/f8W05f6qXLo2Knpwj3myOVORvjNrTS5vNIMMNTtmmC3lN8VjuX+lRUTbchzTr8lI
dg0VwafYpauCqqWhz/g3xN3TW4AujKiJMC5/T4Web8d9a085L5PhBch5p6j5nLVSLpLJW1Vi5ZxB
26aEeAI7qUtmO9qspouOEwcRT4+yiIghYtrEW616/WrIhakixunQhQwYtFJJ2XCa8LNxwSLxkoDn
e/wtOwSD24Y4Gb267wl9yMVxHiOy/0WsH2qKBWJKhtj9SMZyuSlNud12vZd9j7cVUNHv8i9FW5QP
ZMhPHBc93roumQfkRzlJEdlkShziRX18WfFuPvSBh7InQeVuQ4cS7UbPxxjMr5NPWXPkqIJMEy/c
ygn4EfnrNM2MUfksSUj/xFVnPW3EQC9EwGzq90yO6iNAA9hgT4HOoAZEegVnXwfX/fmi1EPBdH2h
dvyEbxxQp1rEgtSFdMBBhGQHKzpJcdLTgKFGd12fFldhpOpHuAGKVztBsgAcuuS/zwLYE4azIb3H
fro7TxMw5q/YoODAGZCWfypRlgHdcM7WSUx5EJLyE/cgZFXJ4WjDYzuexZ+swxPsYm1O2ZF03RvN
XkKvSs36RWVskA0hxJOPkwm1JnCRNPA6lNQsFop2+ctYTgVUsRLoaucy1qrOrzxluoH6YiNdtMnZ
SITU4w5s9LWd4Yau5U0bfj4kbvYNaIwoYpXnDr0aQeMvcYRvBmKbAWkqpolMM3rKkdDra61hLJBB
gGrGhIBekjQWEfqOVFeoMHIm/HlH9+qnJR5rMps5TFly1SRU7iZi4FyUI27YaiRQLLLdFNv3hUeP
BkOCmhzcHVkztM9mKNIf0yoz+XLuZjOiI6i8YfyO+iqG0RU+UjJICeCjFHfK4VbyYiUg7SHeqDqn
gA9ROfXwEmdtNZzWetHPW9omrEoE4UD7UmIj5J126h7sOYawQ7P6/CmSmVs1iCykNjtt5nokFU0B
n5BsrP1rFbAb4kq4Qy+DLSWY26GI6zbuumoPi0ckKW+VImwx81OdM5Kx5v6dmb/G7TZkX/+XWySK
cUln7dYW4n8iZuJGAhwozgQGNsl3mktkqJ3d3dhTNZwcNzEV586dSdjKn4QhFC9thIgaVSzHY8+4
rWoen5wUcwRm+TsdiHjQiHZmEyYC1xX5GwDMmDzEXUthpqxdSK7W+MAAbqAsaElL6EGyEWWagYU1
s1wKRvpfsEPTnOfgaD9lVUACqhHq18BPWpNBlbMBec+0AK35FQCkQNcJvSAB8QjIY7JDYLxkWEgr
uT42kFqgt0viloYLTOrmmeTXrzYFXx0ohmZgpVAO1U60A1l0b31bo0OPgvS1II5GCAJAVVRQYvAe
iJnhfAY+CiAJI0mGRGIAFrTiPrYxPmJJWkNK0FEAUzET2UEb9r8MA8sYGzeDAKHPQKII2B5911v4
FC18OBvzZ8dp2OEnMoiDsCOyQoiNcFaRo67DdAMmJtyAUhSvGC1gihDnM4xZaEEbos7YXkvkc+KA
hxJrgaRz4FzJNMHzFW/IUJFHFiSNaEiMj8aL1E1YP8IkacyJqJdBspqMOBLOL7lNBiUfn1Rc0LOM
wRAqUpKGIZaolKk5KeT4s3HK4jNQOokGCu72EEQMG/gpKvf8Lokx8BwFyOdaUsAfFltXRDqsi2jY
aHaxpCCNBVQS5QJQUOZKt0FyVzXQgk2bLONkvldK/VQMTGWXc2OlNcyJFqVnJPlcYdz+jkPaErVy
xl0ykbt8eUTlBGhVy7XHgQJqSDM+lWA0WAipHQL5HHTyX7lynf5GOTOq75SjFSqSAGiRrxHuVBDj
srPrNmd9xgKnz5XfiB2Bjw5fFZ5yp4R/mfjYNk2UDcY4VLja7TuSJDb6RIYxCTGZeWaGgHOOm9ol
q0UI11AchK3Eq4gUu9rUxobsCblzSDEp5Cs22FC+FZJ8DzAGoIkLwbB19EEznLBJbxzkbbBZ7EtT
r2xvBrMAMwKExQc7dHA67zpcTckhy6OIj30ClmYJXZKaKpdHmFE5MoOo2IChNogObA8I1VwE/VkN
FKv2grQzt/Jd9jthiVfzGhMH4Iec6+gt7jolCC/hrtz09F+BVPkjE9Ue1SHDQWVIpKVJ6BBwLUIh
v8qWUToTgUGt3uNWwFk+DvaE8D9UbNNZILiLYY15HB4IB7Is0l05oBFdYMhFBnBKQzdDS1axQTyR
g5ZR868S1fZMNU1gKImlCGhQHs/bF471mAm1rFgCwjjPJE6nDQA/jnX/NUUMaoRe6Z+Z3Lz9Viko
gl+8oCkr8TeZ9uGQyT2RkgSXRKrAiDBcLYAcpZMNe8sKsJQ+eBC7vgihULQQ3rJyszEMYCfBRDCJ
HEzCuiKttmdaVoTp4DDVAXpvcoTtVQGgG4PykXbCYRqDVQuZzVGW8H4wzzqn1TbiDsNx1xzbY9Qj
djNxQYAUWm6sUtJNqN18U37LKh1FmVy1RBDwnazei5KNNWA4zqzrdSKH8FYQjHiUyG/cGECG/JoR
ocu3xAT8pHpV13sy+OcChg4onf80IdQUaTiX+aN55BVXrerHP5VMbrfsMEKL7t5Ow1Sg6met8Vxi
ZqH5KdAZNWmznYs1am9G0bNm5AcjfWYCmNNxSl2iIjLSdDmRMmRaVonOvpeIfvtE4EafZTDRKDFy
UYOzo+dd2GElOLW/WMua8oisuSSVMy0b9GXFOhma7hvj3QZENEyGoYxGCgo1eDMEbnZXrAGFWcU0
kQvvap2vEs9crelzvILGU0AnHK6AqNi+Kb4Fkhe2UPu8XT5eIEoE9xeBi7BS9MG6ssosOj3t86Ps
CG5NIukj4a9INmaW4cSWRKNdoeDeYaPtNAibyoWJEFhenHOIdfkbIF/nsgN6cYnUnYcJ0CSOunMV
yX0bhBS7oKYj1vOs5Vl0gQYKNvx+ljGTiEVBL6GXC9IVQZ2cuTdX9RgSCYz8Q3zrEzmCwJU8lkQC
mByknROT/0ThFblEOgRYxsZdUHvSiTmyhPcVLy50Io9XlrYJ/Aebx2uJSjDBLzbTZK/ISlhU+0lK
51MBGvzAcDEXr/nG1xdSKicYSuhs9LmI/eQ2JLwTXGgNvpeHgNkbGleZC60bqFIbJ2cofqkQsByI
v140nVqFnMxiQs+gy2+qaWSZDiRC40Xa0ZEdH5IpT3tPQb/zWOxoP0pqNpkMoqDuePAhZSSnRorK
hL41rYFdJo4zqcthnH1UfRxz9p1YzRwCYs4WkUl2BZMeTB3s2IvCGdPo+qXsQLL8Y/Q+jTkcrh3R
DmaIzNsQ/xECeukKYbLBBQbrz0NWYcga4H23Lt/2wO88Lsu7brD9W+UvtT2AGEm0APWcFD6/umW1
bb0sUcjZwKVfKbLKC7nxrIVtw05i7Q02UEwG9qGZR1ImovgMO4Gd/gVdZS/CF8uzEgzOQSA0tPd3
ULN/a4C7GKjDI7GZdF0gUGrDyiZf41GiFNkzTXCHmr27h+5Org7fO4qTzbuyBkSbs4s3BP+I4gjA
3vFqRsYVduCunF0y9MolENxiddQjH4eD7mZMuKAOqkms0tyCCMT+lnsR0EeBhXZJ+Tb6aD07KqSq
GHlH+bBdW1MVDm7WaAjR6IHvxgP7dgr4hjZ6wKotp5UzbAxbD0Uls9OsgEzC9yqPM088i6ZmSscl
hniGSkeOzy5M6GhtGU1MOoI1kTws4tFA3ErEPx/C91h4Oo/N2zoCR1+YrJ2CxFq/ubrG08gPO2EA
Au8CaQbWobeKcvgNbHdAnjOcqsPTupJZAHaW+2pQNoB8I6IUHaldNxkTU0FVZP/VmhsLxo7UduLK
5QRfd8R8ziB2D4+DrOLae4t34tpSvj6LxSC3FDjckefWrMEyp+UpEZEBpNDm1xj9bLAb8mCU80zo
sVNQyP2zUY5WimGjKq1aUgVijqOdJfkAbfwIijOWHBAyJveIKIIh2b+Nnk9tE7CuD6HNL5lJqZTt
ovS34ZKw9dSNTNd44jAEAae2fELz6V03B6BTgSQG3WKnP9io7bUz8DBaD77qcHmr0Nr9p0i2sFUh
2MkSNufWBjhYyH5khIHF3dtMyqlav9roWTuM3D78iE1Fohico0iKReFponQ6r5pibxSlxRHwg9Hb
Axw4OT0hdwRpT1CkGNN0ghQGNhPxS0pJKFdvFwkYGtB9t4Pz3Wao+hGrR5fkDFrPIDhKRp+wuw8r
4cLkJ5G65st0XjREkgSBE29x87fDgAPb8D/DW8G1y+YyG9iPnVl0CUwVgo4OenxSDBPQYhSJI6kf
1mp6qNc2fSAGgQ6ZQWFGohvLkDLQixGBceRbwJFExP+cgDcmGVZjLstENvFUUjEQ+4cOoiVKjmgP
hCgUyvwDNQHEECDREjyYXm63jDktZqadsLyleJXbnEriqKmehaTBYvZHD96HTNabpoaVm/BTTY3q
Rc9ETKnIQ+Rgp3LWLCCEdeRGAwZzwulH+Hzuzl6+lr1PgyEadCGoDdQ9aPFV75b6tHn5v1gG2Vrr
U7aJszjiK0uJcNMNvDmM4J9Y7d8mb31fEeAxzpk92MK6lrm5yQ0nmt+mzfVBiL+dZ0vQFlRhyUKG
0OBMVPWb5d7deKQXNaDq1MJoOiHQb3WIbj472AI65G+NB7M5R9a7s0v9gu1J+GwHHteVLDeqDVSf
JEMwFdpPuHamCELSD/IX1UAakZ3NyyF1R+Y71/mQnDeqTQQ/GWncTOewkUzIrmkJ8Hid7KArnGTv
0v8CcvohaITI1KHB+RX5/acezYTVPbRcnBetvWTMaA0+GGeAe0qQYrwPoDo86I4THI0ET0SXEkXb
s+esl1ZrivRLmlzOxsiYDoHEFpkpT5GDcGHiOM+cGEMOTCYs+v6cnrZyQtPMQmedg6fZgoTKiMcl
8ydlMLYOpHyTbOYRbP/Ol7mrtrZjhjBDZ3vxo81kXZBQDOGUc+oCCBdoTVhjdvYszkBaBDH/SCLB
NIv8V7FPbDywzQuVGk6vfCpV6MdWBsmWhso5iuWYEkGXs3JpRpIyq4AWkfew2zkBzEuEJuoevbGL
FJaHN8rouwO1tGbSc+wJxYcxSDXoQowrpCqoxq2d3XMJVQsFql1Y1LJMMCXynmMxqOT0fExac8iT
7qkDCKMFb8Qo+2RL4pa0DI5PBFkblAhzijVhZzxU9EYfeg/4CSEl50Ue6IthRYSdVStFj0QzgfSQ
/jg31T9NHi3gfIe+T4/CUUZMrYJp772AEQxE40litFXaVBzxN1kvhzhjGk6B5y7naaFPaPZY0Nr2
/WgpmlvGPDk1AGEKzxOJWU30SHSb/oMd/9B5zJicAo4gtdQaIj8KkKpnRc9Xk5pCkSQkNUBBPEu4
So8gYeH3Mg5jIwNege/AGcj8XxYHZZosm04fCNJaFCUqWSAl5XYV5053gAl3CMaRVYNsS9KuPYhZ
xuupQRANWR+hrethd1x+IuTz9EkN829+KviEQe0qoT/saRxONDbYT/WrBQ660SppqOxlMwMCIMZI
ZFwEOjtkDZVDh1yJKF5Stm1o0Oqaf303gv02asT7Da9iSgrgDTTDnmR28JQoPvF5AYmuxJUxBoVI
CLEgS0S7bdgwhP/sdP0y0UZqH2WF6TAiL6CtEDgfttRuRVkn3g3jwCNVPRquqRWlhwxnUTnn9cac
WBI6bIynDUNgc8NVi2m1lcFiihkblx0kcaHsWAJkRMSYISWFVlg4HalBTCSOg5FkUzlwVzlwS6ne
xFOlsx9TJreMZMP5LtvVCpDUzDg65xBSq+L7qUTsk8XKw1qFYQNfRUdFD1CRNwvCljNmzInvbAkM
ts5PQ1liGDbK8c4zsg+RJH2wA56RPbRUwVVkA1sqjNKili0wqILY0BAAPPcoYTPmV7wCATI7q2QB
8XJI6+Qqq4qYvyBMnqmpn9QavlaYFNUgKjVpMrENMnsJPNRS3bqQw2QBOu3YzD+siwHNBcSWWCNs
YDRMK0BoKTkeCckoSJkJnT4MaU6kP44x8gDL93TQDth5w3udcgnuYpMmEQFxD1WgRKZ2IFew5QAQ
dr4yw6eG12giX7s66DErcnJQPUmhOdCpyxxJcxCLGUdi74j4OLYSRPunZFu92HxqWAJqao51NLbC
DIiDLxNZTi97hXuDqBEiUUoSxjlD0NnTVHEKuPLOKjQylksQCZPaoFMReYc2dcLaG8QhyCRPLMk7
nZsaUGj5fBuzU5F1A3tCx7zrrstf4NnI20mRVc7lvYvJ9uR7wddcgBuSxGgfVs7Zop/HqwYd+lUc
06sYD2qYEoeSgHpM5AKE8rwJZGwTD+Ui7XJpc8hVQH/iDBQNMB05KUk+qzQu2s8dk1GxESnIrXp+
E3eDjZ3IHAna2WU71sX2G4fx8oiTs5YhJNRNlLaUhgCbSI4l9QhqUhxaJkBiZjZaXzWbb5H4WDXH
JwUFT7LisKRWAfCphUYdcGgJlC7lDxain3GZEpZHFJAb3E+MDBIYCiEqJAtJ/5yoO2CWjSVTAyRm
VQqLSNdtwzCcnb0SCZ7LoF+6GIXDzBxSA3qyWpiG1DUATMfGty3l1xgtLZIia1EAqvc25nrFhOd7
FE9OysEKGUc8SemX4hEYTzNCsduDSax0qzwUHL701xiCLQQO2d3d+BFeDIeT6AEInTwuabzGjX4B
nR19uBJeegUCx/QG11cX3e0eBsEpquX2FfXjFPN/pxrpOzw7kQ/+Ub2JMywiwHcK8TihFP9F5w2R
DH4oaSNuAyIP9MVK9Q3RLnIKpC3QHFoIEWEL3D2R9Qb3xvZUq5SXaQa3Ba4HGakNMleIukmS+qya
QrvcJrEv+LB4xYmVfaH+uLWNPxzJn6nBxwSPRVbMfDTXdePnHFbkFKuZb2HtqAYml7fMLzXJWKEp
ZLWTYIHSpuYEBOcDiZWZo1UO+JVEVX41QhTg5hyGO946SgeJAbYxWDrEn2fhLbx4H4bBnnc2BQDR
rPMYV1zyMj/PD9fittfmwTbP0wJA3JUHOhyXIXZyLCFVoB9MSU+p9DcvJafaITSIScWc3GJFUsuv
smiqO4CHV1wTzxbO0EtE1aDISSeNZpJQrCXEr7vHvJxiRdliKBu4ORGUUYzFE4rZAzaKSE/WZt2D
wDiYogW27Xw2AMf6xOpmCVsemeGQP5XHhDobmRQv8NxoJWCgOo6TOATZseNegfDo+2CVCc8nD6uW
iPkAH0mngnMk6W7oQxFJzRzcwPEvxKtGSFC5gjPumNtqo8oj+YNGJKUikALzomWteQehv2/nAfck
xknkdWWKv4Wrzf3VBhzujPx9A2nmGyl6sINo3BZ8FPCOY7lDCU/UFbveY6vB3HFFeLzfqiSf/QKq
OoSpYW0DGRBkKNgR8dW8RxxrIdIpXr5cMwiultvKQZtjNWmZDNTD9sxCcaWFYJyodRBKMGsX8Lg4
4MwKI5eBTUmBbb0j+CT1XXkAE9hgoVIizMhipTYkY+ma8bAArxLIbxN07eQt7XNh2hmz0zjDLnKW
oDmn5pcYQyb/Qk+3HEYLkpx4oiMxKVPbRjnIphVBuozCsoL2biT42Oq/u1BE4AN3sYa4Ux7pOqXg
yKH8o9CvNg1SShmbgRRxF0ye1F6C5WpQHOY3w4VNR4eqOy8IOC0pECwe1iV0zohXYHgiFpEFnrjq
wn+SBsVM+e57EXnJbbF2GzfWBDy6w2gaEi3elc+2J5oGsfsog87xEFMXHBi/ZzkITRCc+86NvphE
4HKxKxhxwmhFo6rxBiMwQWwsmaHRxuLXE5EBXKbWWWxC5s91zNa1KIh1EKgKONWuLiWhCLqhRr2Q
bDPFk62aIeVW9IPy/BRhGUNwQbAEQURyJi9UcO1VCLSoC171XP3A08H9I9PWhYRExkNV3HCjbylH
YMxW1AfXKAbV6qlmJs11sM7ZKZiO40rlcsWoPGPN7KTvpJ6UDwDaZDTDpKGlfbdLVQOgnQFZcMy1
8EnTBvreTW76olzGvk71jmjLOY7/JGX7F6uWaqSnwtAhRz8ZTcKFxoj1EsafM+ioeLC8qgVtIBlo
/h0W9RQiSNUj4alo6rUHh27RobiiWsL9hUuYbgjJhHypBLzohbPC3oDIe9rT7EdYKiT3SbsocyN0
dWuv/VufeSt39kZSRYr4BKkV3B0rf/aBGakYNb4xaFRkKzZ0gFZZ39EppNsNMdsv1uExyZkjbpjo
f7FYHfoIk2jvpx0WV4hnuSPMcF/dExY+zKhFh/41xcNImBKIBeYDB/fkqYiX6mZoGmnZ4KxhCcW4
JaQbF1tXRk9sNMBsxKH0f9uj59Y/XVi901r9Lw1L5tatk26eAjjD61WmxeEM5HyR8V9ZPaP7zRBe
3fpinTfhEj+vG0zbGrMARmA0RIxwfGZiZmOnGVFs0WkC2aitCjGAFZTa3c4yR/KGdCSiHbQMs1Wj
Yoy+FSaKUHRyD4cNYnHX/fWo6+UqcVRzE3khktuxp+OLsYVxEn+xKjg7FMomBRORUX8G4ex/mNUv
/8S9EPmM0ZoMBXklYjjBjzN/RPsjw0JT2fwyxKvy9GtkgZhKdGVJozwOREtDz9k3m7ef9Ywix8Hy
aphlbePOJgCBFxvmcDkiHCo7MYnF4Ey4rAHFZDoBA2sd/Cbjz5W/J0JVJnUxGbaQgFYZIGDnq5kZ
r+qRgw0S/3w/RZx7lzwKCQgAxm7vET/rU1lNjzO5s6+EPnKmetLsHPy51dv/H0tntty2uWzhJ0IV
SMy3lKjRtiQPiuwblrcTgwCIecbTn281z8VO7SSORAL/0L16DS2PvsMQBdsmcMYc72ywGW7YBEYI
XjkgNLEmbCCbDCdwhMcc/ViUlP2GwCgw3GI9HTg0BavNMEKyBABCVRyb41+85+PMleb0uTAVZCcx
Rhe44HnbcyqnWWvHilpz5gguhLtBjpmHUhqfEZFIsmboYJ1tT3KowJ7am6iGB7WxCVw+4mibL9Lu
3ccYBIC0bmzftGLBMDfJX7CiBLnyQcJglt86m1j0IV8szdL5Jqj2ZKauSijWoICzjFrN5oPqi+cL
Z4VGHHUuECbEK40odBr6FiPp62Sm1VSTg/hYBFRvqdvATl+R0NroyMpsZ6Wqiko8pdwGLJTnAEwS
4YDFuBUUXckDNnk2BoiMy9NUN6mwQ+g4CFs80IoZv34/4Rv3DsovIxyM4W65z7aWSb7AU5Ek7+uR
WJ6ZdSD2e5owSHMLujMGyZRRK/Ajo5q/5n5JuInZGfj7nl7kFA1PaQmUDlkLftdGgQgNxX04V01J
KcUJ04mYQMuttUjmIJfgkoXbS4Q1zgSagDyawS/4GTxWfNv8PvzHjTHnE46A7RHmFtHovcyLLPN2
zLwllKQ3oIgC/3f96vxWOCq/zpRT6d7wOk4rI2nA96mf9cOeotO0fDlX7kjUIiVN4W71e9xRmBXE
qaUxBUZO/K8D5wkK81vUYjc0OzSD+ld9AnulOFEeI6YfOYao87GvoPkvq+7TBP+PA4+bbO65YzkI
0egH3LtF6LfflMISJwr4G7IXCt3vfdcwZDxxIg16umfOClnBXcOV4BejEsleiBD8w2fhUBu4nVOm
l+wlhEoIcLkU6gYLHOoOHGi++QtRnm7AcMTcvlKHJWGhwNbJ4bCJrmaY38DG/rV45IIEXMzfiUSR
K5sb6MSRTwdDWlBNCe3cgYJW/SQF/5sZ0/UK2xLTpcHUq5MWOaKnd5lk3CiWbfY4jHEwwavmwobE
xgFrnx79f8cjck+MApCRM9z3Tz+XqOjodml16ajZ1DhPi+1PmaUQHkyswY9RAELJQppS6rAZKUux
aIUnYuqn9MwlSWXgvcTMrOj7Kft7XEEfc66pu3MAAY+L6w1PUAZFPcr+wo0wvevxHZYdUgi25i4g
an7Lc81FmepQAlxybkenLXeH4BxQjFTk4BCH8nMG0f4cY7GM6hSSV115oDt8MdlypVjSYPhp656K
Nsb39ZPRO8kypBUbNHDgI36BStgDh3FDT1X6qzoHr4mzrC4jnhXdzHqKJgl7eDy4CKY5LUvZlGfO
Fthwk5kUDA2d2NLW5Nuc3mlhXnINtUzqO4dSJe2mNzTpzOSQPTzUynmHrJveLhVBfd1cRV+oeKHd
IKUB8TxVmA/xmwqJbcRRMe2xBY9hpcc+hSrPKI7yKK2L4Sjipxn1xMhRwBm5XuIcAQtkIu+xyCOg
P6rWNKdgxVQDclIuRwAlimBHxVggDr4FgUupWaLy7TfRN0uc7c1J0ptlF+CrXV+gI4SU/zS43E9u
+s+8+cAC0OUPNrswkItyAKrojq9BH/vB+gFbkITNDPOtla8XWjFKb3/PyUqALDXnisQYVbBoR6wc
PLCPPEt2wAWQ1oIb0gsnZi580F9RrCvhHc18xplIQYsfEX9s0SNR2Fy604GLvIKPPdIjim9OExF/
zBtFjzmVAoCsD/vWdaDKn8KMMgRicl3yH0+R89KV0Uef4I7oVtQuZN4GK5QOEO+4htsU4uZ0V2a6
hcBbV0BDZlz7t35ug3ebrs4dHIc44PPTiIJksbax1YMslG7qAmTx4u458d3d+QzmryRmf8d0Q57E
D+jlv7oJ9pXxGXWuP2lpBzKPc/PlPU6YGUhE2FdNgp0utd0aOd9CuuXn2UXnslAEFQFFmTO5f2k8
EBjpCKbdUBQ1RCKU1OfDej7vGRhxypGG+XSNtNIFUwXLeNM47S94ZacHnLHpdC+qfuWQxskIuUwx
EvWITJJN8LcP1+Yz1SkDpJBHV9TIxxxO1ptzXJdYF2EJa5mbAo/Vt1lYcJ2xLQtU1ldwjSCpmfUo
n+ASXziF2/iTrAQ6bnyMyLhpWM2pxzO06zjlri8PNrKlKQO9KJEjp/v18hMP2Pp56rL9/c6ZCElJ
IM/2McYjddePf2q/4vKZKHhnWZCb5sdtqIpo1rgg/pjAiWOPCVTHfaU71a+BliyLfMZ4PmU0f6hd
9QHYPHO8g7Th7wMhTMtL0SBG3Xc3fibNrbJt7afYsBFyA+03LB/L1cEnAf4XcaY6f/0xwPeCh0Dd
nH82JRalRHDrJZlz0/vMZphAg6P9NFkKFS7D50hHy57Dal70ayYVcYPoShtvEU9oGqGV8ZcOVFwG
YcFwOiJzBV9jzC3sh00c40rdr2DOcQ+ZQSTda/qPGb3JN6zG4fNWZnx4FKO757/j+7KrYZpC92DG
aqagVD6bw2/tU5DYdJHFCRbPB8IaKXFP49u8MswxAIrhFs58gp3mCVRTYk5kjtgboewziRr5SXxm
icrMtS2HX+uMfL8sKmhTxuba1TD4/kt614foFNir8bFc5Z0kWfy16hNgxwlgxcx8jf1EtjEwTaQu
2z19JuCSU0DfQlMGjOoBCQBpYp4SzipUkYikHowBfv2gZ12jCjABqWExA9FjdAbp2EZ2pIJ8WD5k
R6F52JUXFKfQKQBD6cBIoOAvM2priGSsYg8lmh4aPVkkq22MF85P40DahV+3+THSRAYg+GkLeJmd
UqaqUi2Uwncah8jkYNdC3NR2PDu73S3uH0//nwHJRiSLKJIpVRdxhjpiiDAg/deJmt3h3EM5h/kE
rElFjpyE4rboIdrLQr0gJuU2LxBnUUng+Fndnoqyvdlz0z5OCc+p2rNjjDeFUgYBoUwUvApuSN0J
R0a/hHE8GzBmuyK74CbXQknm4KPL0h4vDqp3Aoic50pxl+s9Aox//TObOWoF0k93p3X4D/ukjYqM
N0JSKsNiGFpxMFLi9gD7dQPMYUSpmPwA3I9wobG6TY5YZqkJWZ90YyWhYGoGBd/iFy5MAsCBud4V
Tt4jJ6UYBE41SCUuWXOGpiDtocaDAnntDuYZUpS/cfNeACL4dtXtSDTDLdqj+oleg1/hYs6FNByl
lbxJDaCn1/m4touJrPlnH48y2H4tpWTJ/vArkQyCGmqazgxKX6QKf69fYqdbxXoVc9nSEMDHGBxK
GnxhvSG+DWRLyY93TGyQvzd/0lGwMLUOXQoO5QkMfuCNV4ulibFWM5W69Z+oA9zbLRM3pueanVaO
3sgBaPb3KvoS7hUaRs5AQhxMQlaJ+5rLbxXN2qshsR7S89toFHxKY4QlKY5dMiowsrsb89K0i63a
QazCxGhH+cCjArzXhpplc9RjicOUE2ApgOceYxbXasO5E97KPCDkXXSgaEDltEIyk9i7lJ3RDMI6
zdUfo6yYYSlzLUZ+gqms0553iIxmIoceigQhRpwG7XPRnrCNhS0OZnPXgTbgzgc3vtvGjyjgXt0P
mOf45/4jrwE9pk4Gbkn6MkSxfzMl6UcR08cZnR8TI1iXDadZTHg8rEuWN8JxnAd432RHor4sVR1L
AYsqlplIqCZMr2+DCv00ldyiNgGnijx/L+JlYGbGAbpCxdOsvSE0lsHn29bM7beoojHtUOPeooRN
kOpyxnvGVcB664iFHzVx4n91BoAlRu3kICGnvnJFifSC6E/3MVmpEW+/Yx/kNkZ9Obd8fFhYaP4k
AE5bqvXamdC0hKzezqWmz5HV3EzK3ZtwIQK1ByYoppBOf6GIS9boJ1Yz6IRnjoPtNIT3BIkG2IAy
gZnO4afNuBNl+aey4NkhQLJIJeLp4m20Q6DsYkg3/yAXYX7Z5LVWIdt9iATWWrhhvgcX3UZ0y5GL
GwBssuwml+E6r5GSo0OoMI/0+njHDbfJzgmPuZu9G3WCY6e+C6Y6PIZJr+CePeFrcUJN1pc4/5Fw
Ed1CvoCRrCDnaWXWky58P0MM6tGFi1q1usP5MQT5kS9cQDffkLXhtxijLhqa7H3ZE6bo7RnFevTb
dxApfor3mJbsJjgFnH7TFn/x1PT6CfBNvgPd7VKa1PO6a47DqfsREWN+2yQppO0d053qwhi1AjED
LHQf1xwNH+Sb6NitLCpnGjjuZw9ek2Y9IOnMMTBmfaRaIygGswLGCwByDF1hOy+YoMJrGe/tsVUN
nXRFHfkNagOwWdym9HFnfKHhw6t8O7cEg677N4uR9Idl/xbjvA0LZnqbAPcOAxzWIxy98d5pOO26
jRZlcilXeh+gQvRylIsgJh4z6dzXSG/iZgFuHu/zkW9sE2/3QrI51dDyv22p9jcAwnvKc4KfIchg
X+Vk7QayeRH+dBLt7dIT4+z2dIpWz/gZWJkJBWZhreHwIWoRkD5uVJ27Pvvl3Ln/X0J2G2YFTDN+
a9H5aG4ZtIUrzbjqpGjpgUJJsXmLV354f+IGc2F7wvDgDKw3n9izDfVzloBaOgwpXZGs3Iq/oF1g
SJkYcsX69Vpsq5ycF1YsjBrTc4loMOfpQXKn2FtO8wuhFVz4iZ7BwCoxfYORgtIQtgGRVcd+GsCZ
AkZpJLhOD6jN6AGZy5pX5Jzyd37HbvXdEp9l+IXfSWjBmbkLsm8Ii2BoyfQWzgkXlnbX3MIYmaXa
IB3A/SpM6R+UFYiy3GD/TkUT386x+rlZdlHanP2eSgSohmFACtQZVdla3lz6lm4nWuMPDBOICkWO
+VSfsgFsqtihIO9LnJ6RyCAjYajMBKwXHaKIyvNwWIcpeFij0DvWuxZrYAk2MJct/wPWheMFADFL
l3b+jszYe/EnLMfjkfbXpzmigtY2VYaW2H61OEDxKHXUWVdCynXuu7T/lrcFNsptx3qlcGNzuRh0
3hidxtgEGBs5gAz1f1DUn+dRBOdmd9dn++UV2WSAyyKvcDo14ashqL3PcQh/hpUXcLTaNVPJOE7o
eB30dBGnNXvfTfN2BN6HJiWYWF3rPBI4ETvsCYyjoErMOGLjJM6kLEO1LE3rVYk6z5gGdH5Y3U7e
2IFU4tTY1xyzMzI/ngjIFLaOxH2JmcwspwC5UEM4cGpPFvZcgUy5p356ELJcK0uWlBeiGaD5f4Y+
6R/dCDDSxvcWpjv3YMFxS/Xp1GzIaeCTVXglPsap1FGbhaARJoe+wK+C7bkgR8FcKeuE28tpsAea
EWxH+tORqiOAeAJoKRvu842KPBIvYtux4Yum2F5DNE7e4YS1w6OxL6KckiGasQWsN5C4QOK5Qjyx
gCMrZg6CF2xIH7AXhXsPAlhTQtEQ8S8wvmQcrNUfI/N7UKdD9A2DjnR0ntMBtBPzuicEtlS3iuEz
nwg3gkQBvFAQAGFMhEKa07Sl1Jv21ICecvdwdQWdMfqPp9GLtHqjCrSSsb2bfO6UxJ2rEjFovJOn
pYxeTD1X81oelNXDSBMGe1ptr86eJt2pGsRhdNbHzuPKt4FTB2vhOIVIrCpQLd4z9m4Flk17moki
5efPEaCxBcXSRTLCQgcZk6uCyIBTijr/17QxM2ISTo9FVQBzcPttYIp5w6TKGp6q7AWzvI8OK7sa
HvKtR17b3VTyPcUbdy78TEsqis5YyFcpTUracd35irOxCAQNbalNOKOElifOeu+OzD9j0RaSB3kD
uicKMlk4XU1xqdfw9fyd4mEGr4mZ86r6fhXfR9sRgTSdE2beeN+yMeeQQs8SjmYcM2mGWXKM2bfX
MvGfTwIIzboUhvVrud+xrx2q4vky7qmPy+JAJvVbFYzFswnnqtIBsU3BP7AgnPeirJ9xJjcnplgG
Of3A6upL3ElbddbjHDzH0Czg00EGV9YX1PfgmQQEmtIQoIM+GptqUEyMH7Fq5QPOBEOBhsgTBlTI
dAVmUgJYyZfBNsVQCyPaLOwtDSX9XHQu2dFsA6dQBGvkfhNSMHVz/iIvDw4vjnfjlNb7ikRfuP22
ArmhPyJmtGTTcVzEAMOwkPhFGOmyuJFcPE5gDDExMozWhIsVPXvZA9e+YT5U3FYedBvYz8ldTuPP
rB4Ptj3jl3lWP6d5Vcpp/nRFzZRkA3/qu1KpafE5OTtav0g5R9tcB0h54u4mOTX/IbP5ZVTzaZ7f
OocnaRt5PsOUVk5vRbohQBEtoCf0p4IJc0PJiP8LyxuTBBRk6r2dqfzTIR7rSEudW5xzTYoLDKYj
UrPjiedmmUxdiy4E6QzMXFb+3LEqDL1ASiqSAH2hH/BFYxjCELDEcHcUJ7HQBFteUHGZRXRwmgc3
4mmnNIc3fsKy3BNwdBgJGD8WO4aJ2DbwgBla8MJPNES0Tzj5wa+l5C9iaiesda4IHSQac+UqKaY7
6l3BaDqw2DhgGS4Fz+wxMIEP/HcjGxFiOwHhBfTkfgueHa/64xHAzBh++eFJ4OgtPKKtjfMjcbNf
ihFNEW6vrxd/8f9BiQlOI9tOuiwGywx8zBHHrRmmmZjDeJkhiF8G1Q23eGyG9hqU42S6Q4k6EuqS
+899HDaYrgbLjYfEH1ZL8Og3PAPZiF0LqEu4u4vJL2E22/2vJ+KER611sobxFyMD68BPc4BdOwfx
Jf3krkv3YbrW3GW+7zbepy5jka8smPLQTjjQHKYZo1qeZepDjatXrD+LOAclnbrlV1/P3kvasPrh
BjDBk0Ybc9f6mSQ/gHn5DkCSlKEij8QSKHsM9EnL9R/qVQ3cWehvTcEFcYri6MLjjXPQiUkav05T
mKrijt72/vOKu9eRVEpNYDDVAF5GbRHQ6np8OgB8RoIsACwqmPkco1x094bAYmdAd+jVp+jzCksX
i1t2Rtf2l1dO51Nxlyt0wC/b7j67lNE929PPHmL2F6VKkXNtZDNDSWK9Kf8zqgoN4etUL0CsuTT+
vBIdux7GoujeKdpfjKLTp2H2BbVT9g2tdUsFppZeKYnxZLNUZn4Nf3cNvDrJJbmTQXZLCeQOAMMU
iYqcICTX0HL0qecHf+Hfwp8nV1nJlnMrOBYj1hc2EdRZl2JnjnRSRdi4GP0GHilPeAfI7s5c5lci
smQnl6FMD9HJwwW45abOCQW5j/wZmwbu5mWEQJuO8d0u2p0RWwfReFNd2NTU9wmH3hksygEHhb7V
O89uh54PHCgDgHFPv/et0zxlZbtDEMfdjlqbYw/bmrse9vqhwlqMU5M3W6GsPUibCcZxF9X1123k
VXd0ZOBMVDIWdFhNHBR1MblHQ/14uu7DmG/lN1C5EM8BbvdrUuuehsHsENcdCLo/+D+KSM95z4K1
2QjD/vrOxtX9hdu/LhmlXWW1EUODOkhfCLD5122Ai4qdACln+LCQF/Msg00RvhJUDBAXRNu3uWP4
hLXRndIVDH7pJ1437nbNl8pDSwKNGxUZ42hIOShLxLExtk1KjDDzMkSVPkVdDA/y0O45wMrTKWBQ
Qq8nxTDzpr9xPICkTR/zImc6ycndhDAAjCBlYKfp1YltOMlQICTS7rgjO/AejSio6Ek6ooAyRA5C
dTjy8AZ2ISlo0w0E/aa/5WrwISQwc8yDT9MY9I+BI2nnqUieNFFF2AKa2fEYUincK6o+2gGmCxuj
60cvBPirs5A3VUzLb0W5zVX1GxLWgJqB9WeZUOl8eu98KmbxX81UiduKTxdqu678QOCB9ZG8vcbI
qxFTaxp9JCOzYgjzM1c5tHnn2cEd/JH5CVDFDnn0JDPiqQCSyDxnBMHxxttuk7siUrYA8KLPGMQ6
Af2PXbtTzUOtWpVtCwwIBECYUvHN3Y5rwfEIO9WVFvGGboyr4pVd/bYNp+wx2uOLRf3LUYRjC3yk
Cvkv0QFcwJPvvvot8XVQqvBOOjtBdJuTmfLkn2nS6vGUfXB2v5IMSO8EGwpZZQ85xeJr4wESkOvi
eBQF8O65iQu0a/w/GLfN40SczYMHi/B2ovDqSKp6jsSxbsp6vYd540NeZaA0z8B4dmhXLmfbfl73
cFmL9Jgz5XraHMrwdIjnFzO767HxuYGR9m93Ae9tFlyAqq2Fd7nsyIEbou2aj2DAoiKA38yv06wa
oTROxguod8Cq+aqV5fJAvYaqs0aX/4IzwPBEGTNhdjhS6zoYq8QFL6+v4c3Dw+bptSAo/rbD2Shy
/R89vuMM+Cjrr+oybwQ849Tuv5qy1BMpVheOOWSmCzUaij7E/hi47oFRvC78b24Q2FvZp8GvjU6N
cXNVB6Q6nhpcC7qRzMoDXD7qgh2/bxt5nB64anOzpgO+CCXuJAenZSvitvieVtqmmKgc6wFOSJRT
TXl7BgHwsL2nqQA+om0DU51K8ACHmdITuT0EB51YPITULO8ESc+fpzx0fxcUUgaU+o6pgiUFy5P4
zqwU+4J5WR8Ag/SN134zweJpwfcP+ycGL4wJuSSk0ZY2HndgMi3wARjYO7RhNTaLd+goEcTEDtYG
OQ4YPy4QqY9Y8JJHXvbir87jBeo2kJv5PSHu34DitqmU9w6s+kC0ZznH1huGRXARqkc3IP68Jkwc
IYnkxZQsacmxI1IEFD2WtQsz2V+l2VhotzaXarxbBHf64f5titWlClukZ778BC3Fwe7EdM71xGjA
e5CKjHcQNcxTOigsOSXSvXdiI7sDf8Ju677kT7gpWRVxwn3pZLRcoCCY3wgQ8isWvRe44U3pta9E
IPJETrJ/cuXUB3UWzLmikGwSqIVKGm5g8B4uu9PwHLcE8bgVhwhNJYCHA9c2IQ7wrtoCfkAVMr1S
ZozfwEpDKT197rdz/b+405LzTylHMJZCvuRxPgXRg+8zJ4sHirl4WZdffsO411jCpt8BJcIAmDif
YN17dziszj8hkfNq0+SzK9TUQK4aU4GjCj+bAZMIR7EH/gjrXx496jFp0YPXnjH1o7uVGEPJ+VWp
EhYcYUXzdTJa8nYKJ46/cKFtABysW4azUCHVosw7mS74/HRSTCTr1M7NOB4Taju0WwRjFS5Aac+9
em8coWIvujP3z0RP1Z9PXD9QwFJSI5QLPOd0ACWQtRu0VFC034cgTn/ru3V4Rd6fgz0mgOL5kGPD
NXVuoU3JJMduNqYo9wbR4XaHbl6WuEZl33E7M26E6ALAWWegbMYVhdLyHdpi+1INFHhRrR4OqsJt
1A7BwD7EQImOHH59w8Anx8o737N7ih3nj6WZGjvKbem3PHLczExxcpjFx76WXB/734uBK4pmjIcH
qPMPIQHz52sy+KDeduSS7WH0HDsXnSnHPee7vybJQyQFekRQBzQv1mbOMODg5RwJzJaz5/i0Y78y
YvR++oomKk+g7OuZkkkEFeOBzlzKR3jpMXUcamur0+3XQXcDwh9wtfXiKTkG0G/u52aKP0Mo9Uow
pYYLKg2/bhtfNUuCHW2ks3v2C+opujWONcg2v6uaiK2oDKsY3I4mEK8g9xBW2Es7ZLNLJfKv6PGb
1AemqIFG89cKiz7X2VO3g2wKLRXmwl7ChIIrMJhBVJVRvG3tt3gagSqZ1x9jNbhzGJJBCnLJK4EW
QbAc6qUBqrOdaDQqkNobUeFjsC95OUALY40H9Cf1KIBlRALuehfuH4HDfoFdMMDQkcxsQLyAKsnq
eAjqDMJLdhFB8xtMw/MvDXct+S0D6MnYQhtcFCaY/EHiFsAymFyRpTyrFCg6SiHMvdw7SBTjbdUG
GRnhsPHTXYYteFjSNJ/FWhJJT3H3KJ8YBYsD0J8JGZi5mXAH4uYXeNw3Ac6WFF3pAkuayBvOZwQZ
BliiCnc/eBd06BZFsK14WsZh3rzPDbZMHJNfydPleAk4XuZMSsha/GUNYye83o5uM8T3qlVMVNr7
MJzN9+Rqpo5Qu70P9o33PCUjBvMJn5AZJ3yNfrxxQLG+RWxJDLcgErlAO27At/IWtzwg/sQHUPnC
6YAyDAU3xSRXHx5ifG8pbeMKh7B41RACWIgawXsuqKE+9fhmavhdu2pESHM8jqn/3ykZ6JrUkRCf
QHhaKWzlHIOvF/6TmWfMDRZJBXpx9BTaVTOFXL9z8VcoUu4olwMENzt4k/xwfopgnLnWiY+bMBRW
rhK3Bm4KPPjGVVXzWn1iDIwjTxVOFQrUBjmDzr+lVqrX5Q0+OVSgSTwOMHoYrbwZ4DT6pRCM3hS1
FowCpkL13xJQWqsfiVvvGdUpAryK7WO2URiVvqM8ZTpdMVRQgg1fi/tm40A3n5A4pG/QPNyCkXts
uN0Lf0g8kNTjhXZbNh4TPhkjV4YEJlOQLA1BwHfXZajTD1L2wYllXTIBm2PsNkjlZiHmQNU+o04m
mXxD84vvo+DRzZmKnMirEusDSjrML3nIXHmIAtc5xRZGrfiI+Y2TfdNnir3mtSiWH7God1Kz9wmQ
CFJ4zulWThxsIRdwXZNYc4DTN4WNnmO5R9VpTyclahzWIK4SjMUpu1A7bHbEM6h3FQqVOlwu8yBO
6Jk6ScGOs2ZIBgr4e6aiuyTf3TRtilyRSYtN3O1uip1qfLb7Cn4RDaMU7lSr8Qz4NtOQSHGMrRLj
9Jx3uptO0eHixe8lN7GsR3C4vUbYJsPcHqJ9DSm1+IBFCAYlz7A+4qiZ95wm9gwk0rnC8iF3cL9X
shzIK/mf/AIGPU99xIlgQnxDbGxnINvS7cMdxTANtYiDXYjRf1xOZ+hklD54lgA3d4IDpWeGz4g4
ONQ7XYHl5z0HnIVqmVYLRuv+i81UYjwAsNL760lbGiNTOXQ+ld0UgNNQyL7wXYRmsj7TeEQtOzHT
MuOJdEdtllBsFOC5ooH0Gh4br92yidwcZON0wRCo3Z1CxlqS7ilPlV5tuxdmnWKycd+HlF2+k7xL
DlMn/qd+RMY3Y68hh4KiupC/mOFhYpQZmc65ZxinGSJupQZbY2j4bzo2/Ss9Oi0ul3vKsO+4MTkB
yKIB2cRcjErqEHCrhiEoG9fIOGlgjNKBgLIzt+FmZO0KaEsRFP7ImGxU2cL1YQ8L6quWLNxxkAsW
CCorF9yCHBIgU2ma9cd94WN9R2iHgp0Y2DG/m7VAOwKqLP8bEJUY+qmViSJnjitqrznv2C6Wg91V
qwu8cpzPvJce8yNm/CIFiDIl8E8u/No8Fhts/j1l/j0O4anUOm6QAt35Ie8QjgAFVSt60sL5FGcq
8HasEqJwwKPPultIcCg8uLgiS8wnAA/0VufjafC6m1AmTzyj+Nor8zX6/JIf2nBf3LRV/AJhmi2g
1+9WWqJ7kkQAZF0Pyu7EKWUeuzKz90eWkHEVlJ6EWvz0PuHHg9Vqmj9aW2Yze5oFWgT9PFA63DpD
NpCI5Yaj9zE/8erMN3CuMgi8MY1MvZ5f4oR1SgrRz65VkRugeGH/ysmTLwN7FOJbHYInuAk/Q/+4
WHV0svgqMWy6hPFWJ9qWVfo2ZcbRcvqCORZDppL7Loca82WiZX4kuAIu0ZTT7QpdNf5QLnP4Ta+T
Pu078zCaxo7CsBLpthv4khGfh/dNfbVjWIJzDTPcXDxmdItQHsFlmDLBImEvFz5NtFnxVd34vywv
3+UxUgSUbzJ+hagSA68nzT9GRTNDFjlfS9zrDJQAU0bVWtDAUHmeH6Jk/lE5SEDiGi5DP0XDEc3l
LV7pySGSYSa+sgEjTGYnBJETF7osr17lvFsT6iYYBQbcm4jejDih6ZeOxXoQbCrqVE+khD7fhqdD
B25CRcwFUoTSy6WsOUQvLPwaylvNmvrEUUbRTA1WJ+ObefxYWEm66QBasP40BXUtVI1OoqIfd943
Of5MIdWsJZhhjJhd3eQvVfDv1FEVFlzaPGw29tULRl4POMXR+UlFWaQgKQRPYwhIBxvPIgUpY09x
dBsVer6vX7GX57DUcAzEnmwOmFRFII0EgtsCtBm2BOevi/LRTaBomQuHTsJ7fA1/XaOHJm6ZcCSn
6tQP32yd+82kGwW2Q93y2SyrEc46dQMlK85Zuni1/uz/FTtINDhAX9t/+UPEpxE/U6hvmHawtIzI
iRqdmg/GPCRPprkzA5lrUU/8Ffub57qnbmJsg8ZdZCafD3Vh8/+OqsWBXsaQwoJGPfFclO06dzJ/
ZXSA6QngKGcYRn2gwny5D9Q5GY61TDfcAHO/NCrzb72HIlbVXtzu/vYpqpio1DbwJCjcYR4o66P5
zJc8rx64hXdJCenl4aZ99AlNyi9TEGidQ0jCqAcAn8Ic9zHETIjmWKh9x6T1gue5tV41qRdEyVG+
W4dbVByGmGJ8spGfHWPojqi4tK6U0eXWOzys96A/8b56nXAO9VtikjNoW2kVfYoVwmTp5DYguBLG
puQ9Hk8FwdaBPC1AyDcGMEXHGibDDuQp50LYRNLQpej1PDbiO1fm7QDLW9F/MfStGLAhwvkZfyHt
JrMRczO1xCuo6goRf8Kd6mbFHxmFbPZZFJO4ga3YXdg2aci7FvneODe+i727eQsw9v6e+3S9S5RG
dw6pWLCEQVaF0nGh/qlcvr1pyNOFoUafwctUPEcu70JmWcx5dgCO1Pr/uCsZNgh/3hBV9ncbFiCy
UAU8ZRouRwxk0t79tRTyxrd6oGOGuXpvDaJfko6h2fjc8R20K9JJ3ERZYurO7SMa6k0wEeJwXLk7
Dj50vAzA5NtKotFffyG1bqERNb7ySu3vzvOHuT9iXgzBN9EbzFHK1JnSTYG9OMnFQ080153hLTPu
v4kyrGL0SvuCn24XbAJL9sCB+Erq1ne/B3UAM7g87M75/lBFgJ69S0EX0ixlN+XKOtpUhGGR0uE9
ViDbv2M8qR4ROyoy/Cjq4HkWC7/fSL19ON3igUBB5eNg5Aje5hi2J0b8Bf6mAx+8zJrttjzPCVsl
9l6IJccdjWYDdXR8LKf8IQt9ohR7qmVNuK8X8wk+tq/U1kzHgVYmGAcPdZTR5Vny+EjTUEBVesro
gs8EMDN3P4Wgvo2Pi7HEHbrx96/9MP/P3WCzIXRfH+XHbxLmWIEmfsd2Fzc7rRB9t4g43IUy2VVW
bVoxhlduhLvoDpfyNmbCDZJCiQAPf+AbCdyHLGmYp4Il64FSi5fGP+7YqB5SQ9E7zMjbzEc0vLcJ
OIE39Y4Ly98jsIo5NpQYwnf+m/YLIiI6/0k/fEKMmPBFihla5olRbO/5X5mAsiIasnDxb7gyF3oo
LlQ/5R+nDsFSWHP0Wysx8s2fOOGtYFYEUCbnl15exFfNUMc9P6nzM8DVmZEF4ADx/4lCHJtRwP2S
kyNyyzDvr1NBKQprj0/Y5p+9TAf3Ut3D2LzeRha6QFob65TbE5wH6nun6YGWfEFgzJ05X4Kt0drB
uvUwzz0O3vzqjqOCMimC/f3pp908EyqaatHh6CXv/sz8PPOfNNM2RZ5bg3HGimAqQn5VkfExa4/N
4E/sdKUiQXZjR6MiQw/l7t/yM4OGyWNLhmPaHhZ/ro5mZpefuMq2SlEsjfAu+gZAMm4XLOIRk7sk
FUP8/Avr56VSoGgRgReWKJ6vnnE1wFUEl/BWBPyq5fibEqCUaRBPV7ap3sb+SXf8vILJoLtQqnD4
bpGYl9P81m+kxkHjPUQDx6Hdsr4yRmx66GJSdTTer86uqi7/TjwsY2Dg0kjzJaVgzTWtaA8zP6Yq
+2BKBrQUGZCpvpSVgGyD0LhNXjLC+A2N1I1oeRku/iNG0fEmOKG5FKAO0R6H6sy1ngP9dYy8io4y
wlprTAIgp4YULNZ/FqW6wJTAaDHo2E1o4ETBdacfoAlgeZq69wnr1jjAvkOxbpCqy5BfPjlEvf1K
zwifakUjiZVt7ZjcTEyAjiYcf3MIn58m5Gi5vvcWCVSkdExa4qd27rep4glWhK1xFp9eJg/Y29n4
R/QS8505HdpidTzVnBQvT2kf8lWbZnt1L8I5FrUuSHmMJHu9mRbV5nxVXIeQtyrbqV4YzCFIi8kp
MqDezA5MOTj7nAhXUthEQ9xLyUul9ialQY8gk1qYagu7SbI4ZMnZn6FK+VwZgW77QW5GKk68PR8Q
PSK/i41sDQZPjV2R4SbZopaQ+7ZaRHineD42WMDsKS4gQ3s3iIyoAn2w+yq9fJeMIB/j7Nkq9n6H
mEOGNe6o2c+OjYlhHgE+TK/wZqQvQUBTxHTQ6bC/3JPBez+lPTzYLqAIlvfXwJ++6jswE0V9xZBK
HA6MCBAXc40RGAqEg+c5iDFTXMv4M+5/jCnI3LGc4kjAiBiGflJ8d3Eh7TP49o5L1FucUXp3wwnO
ZxWY7R0lEPtyD8HjsF86Rvt8X/Hq6wV0m5YRq1vzfKsX9aCS0Fj/boVQ7zFJ4ZoD43CGG5hrlKnU
5j6EDChAiCJAgqS7TSEFSMFGYaFWqF6g1qRZ+d1nSd3JA4RE2P/y/tTc87/lk48tKBdLnD4yO76S
pSsFE9Zb/l3WWZpV28QL/RUlOrfMTDAM+SDBV5BEZvIQGk0ABnjzo9ixbcxs8QphnfCQ0i0kBZTN
FGJuwH7AP2/HKduTn37vTuB/Z27CehUrTEkdlfwtLabPNIFuwoG4bNHXzZn/+uEcHXKK1sM5ycAW
RzIPORrO9AG6IBGJ66j6ObXIBMzQAnoRNjgSE+51O/fy6FsnNpHvhbeWo1SwEyKXuiNaeV7eyIKj
dwAqDqh3B+bm8whfzm+XN9x/0GjRcSVYz+heg6TxwwRdscerkDFhzDjiFnAdqGNfUnXAWD9a3KoP
gxoVSA79QlLcbRVbhdQS2mkBFSNwpsKzEWLy7EMHjQZ0O8INwFEgxTGZFDHSRL1hlazM8hOauxNQ
wtVRaxWvSRiJTz+qPYhv+vbshnyaemXNYOD4EgGSOegNaccYioHQOS74aTGQotVRMBGuxdcUMIKm
+gOJOyvoApUj73ipXkXVSYQ3LpDiIEURQ0dUqKa3RitMDdUxZ7Y1Ckt8OOagOPhH85+ziCC+EGaK
pJVBu6IUgMKPOQUTndG/qb+meGOfhgPqiGcSGsEM1b4Z36DAJu6IoSdD5YSrUe5ZtcxWzKPG3N3A
q1DuFhr+6yW7A4AuADGE3wx2T3oWr0ydb6qYSk0aoQSLM8q7izhj4maFT3qhF2Xz8bgJA8XZlIsP
Lcur8UamnPeWq0OvHW7NOWKe5wa09FwIZ2o4+rdCJPV6YqZDgARvP6PnYXR1HeZVOTxp5zWeeXwD
8DchUxyzwVfRd9IACoPd5h0Ako/VYCfOoRPwqel5ARq5eGQpt43JZweE9LARXQiSnstijjBjriwP
VhapHQwoZcMI5YJdMF9eLFqarD3K7Eat4Q6jLAzdH/Brp+FSlI2REKl4iMkTCcbxOIv8FNOvNS2H
I9S34CES2ImpC628EuXSAsHuDJp5K7u8SimXXXkmSloSFfiGuOjhTamhui/ytZAhGKYoqEZW8lyq
LOCwR7p2rEfuSyhLPPYGJeR4+jdF+FsE7D9I7f+K0RBDxbqPG0oFUpUun+Q1DBLCuxcFDaY/704z
OqBthFl4/0KaVEB8tf6AK/BDK1zOey7TKwgQQuqhVCkBykdYwlC2BUxEJeFih10Uyk2lfk0LkKc9
jLlA1PkYVKBPQCeNl8joAt40BNk4YfdKHKi7CCnxWz+y+ExYnG6nn/XIli4W7zlFGSCN0l/zOqAN
YpKlmgV2NrNkFmLfwLpGS08oJXJ+9Uk4k8jsUiYjpAkj/8dUFzaiJhS8+qnUdNWkHX7/RoX+ldFn
QSfDeTWfmUvHBeAl7KLZ1cMVde4aF+Ysv63htNPGGUGWxBe+ImPl9LbpeN2okqDBIyuXmcvcQIWY
2QywRxakJIF+s3q7MGBCQKrB/tlNPKXTAE1o1Ji6vBj3hLddBQg2Qw05ZklH9JocL6KChyUheJ6y
pHOyJmWSbKVgf+YGd87483WN9marcZjHjIIk4xxwvb/btf19xD6523ph3fhugO7Q+HlcgeJYixBr
gAtkCj4kuQuIk5ffIG0fIDyw1OEEAJOwjiumZZsPsamL6Ds8BkaAzFRUAQeSHVRpi3e1K1/nmRsQ
AyZIsNUJ3MiGWuDvcBf5bd2FVgJwr85Q9Xgj2y8fEKfBaaH7oBIyMgmPhooAVa3hjh2bTP4ONgMx
11OD6q0T8mlvRdxZkZOvf62rHsLp/3g6r+a2sWUL/yJUgch8tbIcFJxkv6A8nhEIgABIbORff7/V
PHVfTs2ZsSUS2KF79QrTh6VPuY6V4aoJTpFBGYU1d3OJh5VgrK54NWjgfjCrZ3BW8DtSQplIXNSD
2umn7qDpuYVV5+vhuYmnUDiCC4tAI6eMheNidhpdIf+xJeBpSW5K3zvDYwPYVhXl+US77bNd8MHO
Y8w5XvA4JqoDQh88SZoRr+CkO3Z/2yn5VPlU+6T0fRPi5Hb0Y0bnxZgUFUrNnEVGjjMA37zngqxO
NfEXbMmM3wR9khtsS/kBE8FZrhvS225pSgBMgRkEMWKpSYStowiUvWiKgpvZbH0j5kBf8b3NJ86P
eX3TwH1JdfbuBTIJOYuiWyOWpCTHnAN8fM+d0fYsdC2VwzDGH47+9CWU9NjzyTCvu7/FHuFcTwYO
Zz9njZlSzyfJ1kKBHzLYhNBW78CetG1gU7y5MxZN1oS4I0xf7UJXnT+XWGPxnDU2kvSGqdqJtcWV
ljdxTR7Bwr87MFjDa2BAp8RnxABjykFffJ8v44/V/suUsAyrlHOMWRkN/4Epot/SQWTh8keGjGe/
oPgtDkxPgMsENIV7BmRRRnFnsDfTAXeD4wxtaycER2zNLGDNcGyyluSONUOO4aDneC4wU+A9MbM5
BMxMjwOHi2hr3UZVpRc577u/l2D4nh/G6kLdw4ppKCAKj5qCwo57MNHgQkhgRIyv0mmAAByeHVwC
6NuKFMRLwTQyeMsgN/sBwK6wIl7im3M8YdAurgKmkwPvIYriT2Gcr9dDHKdXBf65ZtgKx54Rgli8
2NFRG6808/OeNylPimIAUOjJmIAVyzYwS/KNAArdBubt4xbAEghaT5YFZCNaV9tESrfYDuiSepqS
UV+4bwW84LINSsTQhS5PWmeOc7whgCgZZumrGdKPVeBbEJwbun/WN8JKvgMmGlac2TsRVGKhPfPx
8JsBEcVwyaK0iZZl76j8Nl6teV/C6AbRwMQp3TG4kG7WT2CKeASUMrnmjHADtNeppJIl5BNCwlHg
x54V3upiMetmxgEokHUU+Uea664BfUU+xCuPsPxUuKPxYGwiKxfdrsJHe/K6f8cjhmGwY9pleVvO
NV3cETc+/Nguq4b6XswYQO2Bp8L8jQGPY1bjB/7+K3UHIZOr7oml+FlEqjFkie1DESBJjOrZsQA0
S4JhiyJBWemzSL8yAu1C2d7H+b8dXuD2/HC3xUygh0giowPOw+/+KBg65MMsAHBLh216+ily1pmx
5Tr5Qss1FnSIFy0DbS3GqJE04AzfXjmZ3sR5Me1g2lXw8v6HLNfwrAymn3uqo07uh0SriQKGJsYa
PuvjZeSYVcq4zfkL/pE7vSt+Vjl8LStSQzSKV5XoDpqBpULxqGLYvQkLAy+3F9MtX9QiGnMw4qQY
Qb2FbRRHPlQFfBslBoW8xcjPjvmlOB2vsQ7OPlQp18xWsXIswpWzgjrwTD0vg2dTQ+i+x9te65PN
WZ94JmoD0hNrORsYEDHq8GVSzfNAkEK2KnemzNeUqUzNARU7hdNPeci/a/GIJqaPjgRuMCA5n9fO
YZdzRJqvWuZTq7XwsngeTADnRZ2BHe8p69A/wSNyCycFFLfCc7jTiQWBIy06NPCeNX71VkR5ceG7
jz78WACD6BG+GRM9Wc9KC1FQetMzAO4fYWwUWN7MKYQbIQ5Ern1rdd74cpJ3B/aMtwKurDRY4hNR
xEe0L+yZTdsWLtKBV8NHEhRWyIqWbCQE3dpBVjdUAuCQ/n/bzmi8N4+P4HpuEzuJ5UlpVjUzPgjQ
JIN35EY8xUyYgnUaJWiILAngEb0blGLGTNkiyqwKpjnk4og5RDaGNEUZYG8iJxVq8L9KxyvVis3N
8CfrIBspFdQGxjTsWKbSr/XwJa88khbvWc7vNQ0PsaGqFyQngL7DZXaih8tK0CIDrtDXYOvM+dpz
cmUKLJqlVnYzi9UfgAmZZTCpdmDTaCM3ZrLAPCEojn6+8D3O1TscvTgAW11F5BuBwXHSS9rLxJg6
0PEQTSKYwunwaPJvNdc3gXs9UK9YrMtEFMScspQ8ZisnKp9txwdC2QhBJdZRqcVZePwHeTJLgyeC
QEbLiUAHt3r92oZbNAw54LycKg8BHphLROusMAIj72FfA5wuOpI5XXQD/7SV0BnwJXjxkxx4jKAM
hhdypWqpdzMPNM80fvg5wd4aqP+FzW20CIrYvIsaKhQE+5SoGM2jAQLZRGF5iZ5D88vBipNxxPgO
TqUGakdQKfNiwDGM/Z9jmtZltDwKFnAR4UdSnMCy1FKsvsnMTL69LqMFvPQDDf+pPnDokDyfUutx
yGKES9Um3oddLdKFFI5Pb2FOgGk0OLL69+Uc6xae4wzJCyWHaiD5e0cR0RcVRrEfNl8Vt+ITuoz6
LMvoScE2EPM98TEAjqr8HgU+0ud9/D3K6JguE5qI5WGCkqxE6GhtGtIViAMH+gUq3G8G/GU+Zm6d
x5zG1qRbo1cTXFxQ8Ba+Qu+gwYhpgkyVWZ9GrsXGjE1YlVrHCCHr7SVBhQLnmNT/VEHIYAarN/E7
LYNJFBuXyg4tK34SOfS7YBYC1YdD4cwJX4WoTI2Y4CtNz2Rblrnq8DVAUf2rplO5jrBXu3OyQzEz
WBWyqVIZ7NnIjzssIUcbBAAEt0c4wrrJIl61eJDILnCF3ahGs4W12+3ZfNmoE0u3bEa3Xfc05kgO
ga+nDF/oXDM/gaNUAswHOpYdtRDT9Vy1Ak2UkRDM+TA78BwOfBNDajV5tyiG7cirmxpWAlkLr51j
JtsR2YZJJV9SsRAX7EnUCM1/MLHHzmp4m2Zt6lHvti8QXA2nhCN+7ftPpH29IAPi4+OnXC/0xAoT
wPkcB3Vpm/yRVU9g6KukbofQg49abo7znKVatMXPCOcRn1FBpcxVvG9oD0H+OKj4pkRlc1Vwe1yg
pwEaWjTQX2G6+68JZLTynHxuFuo//Ja4zNB4XXudEg4oS9KV60ufsHDC4egpgSGpmorjFyC2r6zT
lJ9NbzDLf4GaMQ2BXOEpFfLnD1PWPxvG+7B2ZXpVVvGP7MxpYQ4KU4VGqCcV73K1tfGnJJ9DRH6p
A43lzQcULNOesDhvPz0z/WWGwInALoV5ziWRc4OQUoe2lhFTeXpmgsTbl+sR2zv1Dv9u5L5fp0Dw
FysJWWaYMEdcS/4sI28Ngy6ZDKVKM7nlDXx7Uo7/Kk+0Z/qOdzQlLpTia3zgkSHlGaKPhNfYi9nT
76g+KJfY+ZKEZBiOXqVe/X3VJLXkjty1Q/B5w4b71hCFCQTmylLxQhhPuAH55a90bW6Wbn9n3YuR
sqXtFAmkrlSoss5NTuCX7Ita3JfuTLlkm8bc4kPcVh7DivM4HIVVYOfU7pmHIeBiKIZ+iFOBChWT
2vMdgtunvtz+kFjOvaMjyz/l/84bj85YEzOxxFfpml/ZjMJIIa3YijWgCOUKvxfNvm4JknlmKl7i
IkqZX/6GIg2Z6dg+FzEjS4MVsgXyr85I+dLNSnxg8ntfI+6D8siy05Yj5JabZoO+nB1P/ofmkNCX
oie9tg7WnrFeV9axPFHEc19HHOzyAMCD8GWOuaXTjvdtuHjaKHOr5qawWLJpZqIUrkLO4aMRMUp+
SeBHzTuN7vLJHHNgXn4HSmQaowSWViMBreZQuIAsm7qRRZYqNmxjIjsX+tGeIqwSgKI23413pqvs
d+wSzs8/LoxxoFhz/BMAUipj3ijgmLKtTo8cU/vstSdODH5BEN6A5r5Xh6W8Ck/FMzxb2sCO+UGR
KvolVlCs7orOAxoJR0q4DUJoKIJ1MeLITkwFLRAjcVZW8T1sMlT/E2bHhtvPPkSZCj6C2QVwKIOH
DWgpXXWCfFXBp8p6jki5kGx76gluchrgAGHbzJu6L+sy+eKNenSC5B2yptsLUTjCPmFe+XGaH6Li
42qG2HRboKDnCoHdAhtm/dpN6NPNj6P2YGZn4GUEz1g3xx/y7y8EXqjoBY5BBINPb75VIHLtYjWj
QBPirsJJ4MsMBa0u04eM98IMHAVNqDu4aKFT4vEAuOzx9/xNx3rPNmxPaUFOEm5sOSvPOjPMChB/
5kxykaQzlLBsPSukFlYhpQ0bgWkY1oJqNdbjlTe6XyjqE7jY+S+jkngJDXQPigs1ADOA69rx+wCc
3uscBxP9NhFP+1BwiHwV5CGTnTjX046NmwYsXiWlmDlaviY/ScdOBDJlYMbcMi1ppFh7UZ60QfRo
vj4G+XskRVMlgH4UmVr8E8TcugGa3WSTZICTXzDGgSyI6x2T/YrSO+93P0vipAWpvSXIla9GsgW5
SnLcKgaIeqJqZiaiFMq7qTfoiJ25aEotVEp5Uy7nj2H5ys420rDyu4qG4wBqE3Qvk6OOzKYjgBHg
XywfyaG+9t0J0kF8E6K4wxToV+okB/Co1qKpgyN4ejZWpL8Trn+qdnCjQJdUdswylC4wFabcUfUf
gAWhopwPE7Jjm5UZ4OrxCKLz4amCk3/Xrsx4Nw6vFw5jNF0eagFYcNTX6sgxNOTGksyejhEoQWYP
qOPBivYMD3xmY7SXao7VKhCcRBlCSSBhvTiNHPTYIGsU6o9YhfuOXlkgNaZOCNNWXut26vfPQzOP
t4xRCFFFH6j62U/me8AKXpxPK4CjgLsMFhBU/DGJq3fQTHdCAyBuTLQy2Og06sdVAH6xUkNs+oQ6
4S1SssQla2D0/8jJ1iGExAWQekKGmZZGDvMFhdVKsTMfojeGMBQ3MvEf2RiXO41GzbqXouNqMFsb
w0CMJwp3rXuZZ1pBbj0Pp1MDE32U6jDOg89ZihVxSY8FeogMluZ2JACjphCA3GWQj6Al/WmPq15e
UMZNtFg16xOwmstuth1V3nTAFjbkPYX6ViGQ8QNez+wRnM4sBRKvTRANnXEzUEXkj6wOPwqlZMm+
1PF+oyZezuNHhCZMFCkX3UCLsFBJM7L912dWA/ifX6fV/tPRd7z2kAfqTum/GLDXV0mEVxNBeDIQ
Y/BJVdhBjNZ02yLONHNVGgp6ZSC/EDp9ylF+4PAjaQiMXm5vHVMEHLCViSqyhaQSJyGrElEJpgf4
pg075RGpaQ1dCSWVBTrNuxg3ZFhZCA3ogHD23A/VR4utxy/wHmscQOuJCrDiEiuA4G5qcjVo6Hr8
MwVMmJm8nR5mvbyy1WkjQZuLp66kjuwSLHrqUMvX66vPJofS+W7zhw2s985bJTdpOV6rHPTY9EDz
CuCrm9jtEYahLHsvRuBJ0qjI1gq7Z7cyawhY91p0rqOuqUHimfVJbN4wuMxY22b5ombTWkjYFX+b
YOFEjchUqWQNMMSoZrdjM1xNM74zhnjJKtG2HKwelk/DXgZ0/tttnHJYNQCuSTlvdWRLPm1aqPkL
OFOP63ebUouCHDqsdnQORUde2w5V15ZDxjDSnpnOzIy2PzNSfoKz+F67OX1F68xTgI+XzUf6rzDi
UA1Rb9bbxo07awtp+lKIlbenCNPQSOhG5aHItdxPWCXvaYxQBq/y/D4lYobTBS0+n+rJigVD+lRD
s6+ex3z/J5kbloEPCevIEMV4DilS2wcvoZDZ01SRgg1KCYbndtxxWaR2wD9+4/BPnrce0kXLqAT4
6Ax5VrPpMRkpxaIeXIctSyb8ibqcL+F6fgZWqMw+AF7ckakvtAzWquj+J258nyrFdq7DA4qhBbPN
imeNkJLP1fJrCQf/4YfVpZHz0Mv70esmtUkIY8RLoSDIK1hIn3fmtI46yr1eAVIpzmqobjPsxZiL
MIImjvAAF1vDAiK6f3eNtE8CdF0rgpU3vXlnjkweU5uySdsdNwQCDmaiI8qbNsBYtO9F4Su5OVfA
Nj+BUQ98DeGipxE2YZlkOeBW9JtyWEImgACjoeGpSfW6c+Hxf3SceuGfXI7eaU67u8vt0p8I3yIk
E8iP2SpGy2BTCbc0+mcgU798sqYIiT2PL6UusLeaivjm94IwZjAVHjpsTOBySnYF/vibtzInqDHK
xmgEVjQ9R+D9Isf9mQqHpxvysO2Wt66h5/ASQ17XtJyVxOMQ2NPLTEoEsX72+zfKQ6qClUfbE2/1
Tyq6j6pi6BUwSxCURPW3TT7L8OFhy8S0YsUWP+Jw9DuVz1o4cglu0EyurUe0KEljPXkLM4WWHGOy
wIhi9YnUZhgFG4IikJ7YMlI0V6DBBWJGviJ/KaOHSd9ol8XKooDqw/OKd0xRtRCEZBhncS65x6Ji
mf/LWnLPihQHGysUqUzut5jPM8f45+DHq8Fkj1PAdY8G2UrwKcRlcwrjr4bBGHAAZal68k/0lh0o
MrqJKxnQ+jn4R4FxL1C/uyPA/COnzoiFkSS9dZF/6KBpYsc07smv5m4WPU6diShoKUM64p/yH+LN
yVLZS6nwQwcIIX7ksdqhenWn+n7ymeDgwANbtkKbVoiKcvxWxKzoUJnNGysZ7JKfRtlAf7u223O7
8tAM7LQOilwEoMMTnaudiObkOs0Y31hdWYSaA3D6aR7QUw2A/XGQHxn+QvEHU87JP/IyKoT9MOBW
WOxmeJxLAOdlrgGN55dKurs0SzLc9LiwLHrWQrkijPk0R3+i2vhL3vb61YUJQvfOf0euDPLL4UGI
SsRgDTBH0Z/GH+kFo1EJs2ZXTt8zL3bbsf/SKGL6s2NhM5KpIPchgA5LQOdJkvMux4l+5uAaOPw0
Wtg3p+zTvh+aG2/gGYd4Yl8RpbTeHJGdf6FNgMcQo/agf6WJPWEo0y50kiCd2LD28CWzgdbPUHSe
P8OARoKeCDREuF4xZIjAHcPgJa6OjxXlvwzwBC2qtU0GSJIlCI3P30BwcO4+jmu8XHP0hbdd6y1f
/eR8/jqny5wjO2L2FKE8gT+IsZdzlDFihFx6ggneFIOZlCnefVrPDrKzPLH7M2rBKcZ6bhNBlZRp
vYR9T0k9eS8buOa7DTfShlvJeBRVBfvXyyFzVkdIvnsunYyPfD+rSJxrvjVFDfFUcJV2/GsGgGiP
+x4xB3xJgP50+kIXSeulPCod8mJxcAp4H5lR+K8RHjU/EZGi6kmPlEnbQQ4C1uScgaAF8Jlla5Sy
liwxPEOzQpmKMGbHy4j8kKDa6iykAQ+jTe609LEPRUcrZUOqaCfWKR5g+LpSq8Fo/kIViGy7OXg8
cwZIEoeEvyjOyXsrMOTvq4UTeQrwaqC0u/crjtCIKHf4DW/1SmFV9HX4LcNJ4q2Iwh6V67E9vroS
8aeKdgkQ/Ji6BkCywN6SDm/bWI5dk8zXQjJxqHgkUIgm68CzTRMddDshpTNtSR/qYMzxX7OioUjY
De2RxlvDB8uOSx07pxuIKFONgISYiSQ5aOggOLDrCVe1dDl8K06iukf2e3lTWNcDQdfNt4KgBYBE
XoSfcX0iqGayMpyY7DNc61XUINBloEtrXLDYrrF/ebyQ/Kcs+Av/FQDVF65C4SerGwBj1TOmnnd7
vgoT1N/deAb7WVnTVC9AagcgD5vuCvOV2KY702ekFVsCIxUmIlxL/sh3AFGmL88wNABwSm5OhCp+
hDi+Pk7pcboajst075fc0mQVTF98L46/Epm8O6LEgbiEUQyocqCfpwaFwl7GQVkQPmXiJ/sZhmxE
2uUv9bk7Q32pFrheUZGkDFS4rJCRvJKMpolFzrkx+vRE69bgMkqjTWt5jQsY2LdibHlG2EqIA6BH
Gm3cV35MylmR81EL6jHwdC7ZUJ2YSKs54tE5HgE1Kgz0XQxYEOX8MBeRO5lCQpKT4ut+d/CZYlFx
XCLT9kQTQc4A2c4gtZBj9h4xSOdp0jHXaHeu+iOlhj+x1GrH6nczu3BeoDQZm7NIIGjZLU7VX36U
EtCtwgDUYpjWuPWC5frIf/xACQLN9DTMhA2mb3tU5CAKEa/P7X7P3vEbvQdQa+R/YljIZFiprnNe
fVuX8D5PzxERQUw5RtZft1fiT4L7E0/2yRz8RLiCYjY8oNSjuW1o5ydAUTSReOjAPkZlKrANttyZ
6jCnAGm6h6nmNiLoh62LuuhKh0ymM31OgYO7TOFfg9bpSHEHoerwYX+If4VT8xPOxZ8ISiaZl6fs
zo0xfly8sWyUz2eyOdpmHrzCkYjYmIF/hFdqeSJGuomooK/6BHTFaMRFxCBw4eKcgCi1uGwOQmrD
C5FKbPuz3JqYzEC15694E/VlVtAegzi3GcRSfUJM/Gjc0RyhV9l/njKwZ9mRmI+0jDD6cvfztCub
qwjtjRFTF8Tg14ephlh4ZLf58vZzS3kvGq1APrswsgmAKJRqZgRTRGT+IxWpVa1vthvAcIXCq+gi
0fXdO1CDouX6llUau6PbY07LhRhp/pCSfwrQjwYG0xcj5ephW/iED1J6i7M0R+cA1cMopAXeOVw2
8o+N2O1dWX9jqErHP1LUhrvsnfx4mczrkGZoIttA44mJ9WKTCVlaEnpGBSyOp3HB1UddnALAgm3O
CNLBp8IhYT5QgFIHAT2d+bQiVF3MkjGjKnB5xpFAtB3R83L0VnOEhgdVFMCIjj5L84AA/N28DnAz
/AubhmJ5YhGhG4F4a65bkp4YsWKAo/gBP0dqftEEmGySNd+TXtotxys2t8wQ0IdiLQP8EeGiZDwp
+eACDO6Z1kXwaOHTYy3Gac1Xpt8l34EhHFenxHmW5UhKNhX3b3cGYCCgmfw0RzhKlgTR7WVaPJOQ
SnKEhpC8JrOhINyNJ74xgMwa0kss+JZr6Ft2ogEsNqIaxPRIfQqAFA0jzo3gZfPwDLF8xf9JRXGa
3V/IQzDW1dnDpQGVTBQ324CLcgb2HYNaBJ/W2pgJDuVahzf3cqSebrEbspZR+7DFmf4qSvy/bUkN
lCqUEvcfcPMUFxLPZ6N7MeWhciJSjsmLRjqm/I1Hcn43AmU6DxNSrQoTrw+40xARWn+PkG49cjU9
D+E63uC4VD8WJ95xQf7M4tLnU16ixVu59Eo3vgc9BtuWSo/HAwcDZmLgR5V7xhb629Tw6Cn0g1+2
8IxIRUObPM8LyKeJe9sJ8V5fqIsSramSspjDiO4QY6pJl6DBzYaI2fhhzrwMz0uKGU5D1jhGFuTD
sPQjUdl61ngEstzR6kBoYFsQQgC/bOCaZNjPQ5x4QU6/T2tel0cnHQOgLU2ieI91DcpQYSOpIYW0
0lIJRSHc3yzA6FatU6XcKvsy1sXDRIUM4MKPSN5Y2r2s3I4I5aQ9dQlwT8UX0wMlLAlmlCfjmxzP
J90Hl+TiRsgsARAeBICM4bXsXtVWw/8lvm5YkSM1/ie3YFYQhZhMR1jHvuACxRl/0LRpCk4/M1iU
9y0RqH3XLtcVgV73Ll6+J8lx/sDl+vOSMTeCNZ37cbsak6pnu2A1kCqZQxYOMBsScBqGPhxk28dz
7OVfGRxxdMvrTBNYdI90eQpRQKwIyhQfg89RzJ/NJpIqfMcncFh3P048/bcsj179UEgLIySEF0xI
pg0qozm9kZPMycGUo2qQtE6tl//Z+pazzvK6Q/buGftwnKbGgvcM7wH/YyrGFM+nPphgnRgzBEuc
t2pG09W2dOTYuyTDUw5dGFAXkIGh2+G5G4dsvNqO7fBAlOYex5hq5v5c6+ACePkTEXTsSiYIMocJ
ozUjc4U10hc0GX0s+b8HOQGADsREsVn/Hyvp+jR8rOGIP3gQ3NDEFN1DCvfghS7E+1WJVbIHGMTa
CrnIdAiL7xiPdT/QMA4PBt4bWm7Kadg8gLPzGYUFCo227PcfdjV+bMUElI5xFZphOEMYMoXbQ4al
7F10YAPXqTgRdO0vZRIDEh7W+Mm8JAtfblwJvlyGvVkDjmQV7Ftx3WLrFYtchjRwtHQWN3OgosME
tSM5pC1c8GtYZ4JgM1Qnv/1dhA2S0rOyCVQlO6ncxCFESQfVO3x2RHVTIks7QZl+oJZmm96GJMex
1HZk6lPUNZL+EmhWMMfHJ3BEwRKtsr/D8ryPyu12t2Yk2h9gVmK19StLIblGKq3kBMp5DqgqZl0x
xoQmkNb1fQJBojQTi3jRtCb0VpQjqy6JGsS/GDkI5pJHAbxORusM3X+CifBQOTrVFJua66pHgeB1
ELhan/XFJOR4va7jelFQWCBtlhLyadWyWdeaRzbqoeNr2ufTh2EtqeeUYNgFFHvO4CcYxsyjqZ4m
auxsI5mpOHEcFYkmngfO/MzH6GB/bj5j17zdiMSBUwliVwnj8MoM/pqKrzduD/1xNAf723Offalm
KpGmWrKP52U+Es2SAvbPj0O9v0vHwsOcgcdFMhYFK4NjWg7sXf0ufugkS/OiTzZu7jbqFYsvJzWw
/4TVNeaOlOr/XaKAZNW9jtXbmvkcmcrS8wZU6lNCN4ORw/xQkGL+6KeQnVGctNkdg5pvkkziTwI2
IPJn1nEQFDu65foYJ/jRFMHkYSg7nb3bLlHk3ui54elcjAkjnmHmbqt3p5lSvciDhVUFpNFgbIcp
yxh9d7FL/iGChaSsJS6/7II5uOnH8/o3O+4bhLktRW/JZf2AfCbO4eoB1QSn5XZHPtJ1vg1J8GF1
za6HkTYGa/jhNC0oFLALovrPivHj3HKD7Fg6x08pf/ptPOOvfJOUyxm/ziQ8gADluz1qDaqoW1ek
esQKvcY3j0eAXKjEqz6dn2iE95zuq8c4py+S59M4+r8BVAa8v7H5xxYFTj8+KGmXPzFWYiiHAQE5
vlSGMOxwMNwPQFI2TTqV34vZ/VdMcgbEJOrGLSo+0HGIQB2WyScb3PczBEvH/JRGl1PMUkJ9L3wt
9rp2d3Qra3dHbw76Cppj/uuIkmf8ByJG/PRHprFwR6qgVLYeGx4jWQ4ETypIg8r0YLz9kI1de7xb
uiyqaUheRixwckfXw4aOVd/Ccd596Q7kdpigDD3TTRZNb90Kx5PfLerPhb56EA9woSDpzuw69R8a
WVm8izludAs0OzQIOgHkHWKtuqKBJPfKeg3ivAYcJ+alOZ6g2ZW6E7LBDN97TkPOXzqc/hOFGN0H
FqhfJeBhfoPjPsIGiFEn9jxSyPNTzpDhNkHS89DnFATYCpD8kULV7WSeaUKuLOlg9nfcTY91LK/6
OCzBTYASTfVfI89/cBuS+miVt3vAuzB+lbHiYGYdHiOMne7z0+DflSOx5YwED4/I2Wiek6T8kq0q
PAdEqlDoKLvy5Xgf7agQGNFyehpzzo3UpRajhFYbF5KEr560Tf8lafYePRBGuhpPafBdVzwRDV6Q
PMYfzWSGcTfzTalZskb/sYLz2fX75Ss1R4JLM/83CxpcEBEh0CvL9ALtxSzlFyI8nB3HDbNJPyOX
wKdoL0KCpp2GLZj/mU/PHG7BSxZVrE8GNz6xM7DnqKbmxCcpEcNC/qWMr9IBdw/I4VTcVOriyNaH
er6G6cztWB/bG0em1cH/7OMzAt+DTtpvobz6jVowBkdm29MIYckpkTaIRnQQ4r8fOFaLM1ulA62+
B+0H0gbIwU9Q1EqGlE72ka4SNDfarh/ZLLL5V2mHCIknNVILiptOhrX3EYcp6rSTEPwu4HWHjLYU
tez3kBpP+Cn6qPTu6wGX7GghE20OqTwDCnDXsERknUJkkFJpz2vwl1E1N4Gnqq3n4EUik4IHV9Mn
v9J9GJSHl44R38ciSjCKn1xFj7Kf+dMjzSxqErygDqA0tfKa8LD/Pp817tpwf/AZkjEeQ1EhSjvI
G8WNHLVVOVeFcgUAVVEV8mXUp4akqICKlV+Kgc/BjU/FFuAlFBUoDpc4YhWdAEjmgWoDA2L6qIGh
zqAIkPC8r2lR9Z26WSIFP6D5LoqYGVID0FhiEMJI1REtKRpdQzfWaCpLL1CfpOuismJNFPfRDB9Y
cxPjLkGgr28dZJcbM9Orszq99kdo5vTZps+cKWkeKTXT17oUQ1FZmPp29iSjmCzVkrGqkVxdBw9O
vGvklBexkexxbVQM3RCEU9qZmIcN/A8oxdLCD5qBM+YqqDwRdtDtKtN3DtYv86l7qFfv9GT6G1w6
/oXDxEnLpANCDnV8TgOI/yYX5WHxr4MUg0PHGYGrn+TLrU43FsGcMUnsMB//POcL7eHE4tCowyop
mV7M7BUeKxHpmpNjxuYCKsDihJA9ZKtlSCzNa7/YUztHZFfeUQ/t/phLKOme1DqSuWoK5oesvo7D
4wapNvCq8GgmOhB8jlS2JunGNoMyXyHQ+FnidyYvzDlLIVPS0WeIgkjaA9b0z7TnxiOOz1PwYYC3
zHBo5K/B+CkJ0BS+q/FSNLMOXRgCkwfsvezIQcLlA8w1CN06wsqNclYWcnjyNOuBH0uBTBrlrpHb
0IGOkGMJFkbdD5znZNDeIu7m+BQlEv0WpfDM0gnE4NkkMlvBJOsDc8XoSB0MyxaYX4QPKNNwh4Me
/DCgf+Oipcs74dNG8Ff/1skpnKnxk4Qr8yLlGwiXQ6R3jW0PUhYYElNUfXYatDDq42BTZVBIAOYj
zEXygCUvhykqKADIjVJtOg8PxcYfimIkDy2XlHANr2C1S7UUncAPDcY0WPKSHR4wc2/ZWHA9WSFs
DhEPpv3cfB78UwPDj2fbRioKmodz4aW37ZFfMAHx/W0rKoStBcbf+pj/OfJBQxl/eyf4KjY0mhly
0WcDueKMtL/NHFtECZ9uJ56uYudkCBE1YfByHE/Tzyo6rC/4UNK2TrIFxuDO+2h3caAWEx2rFdSM
odDESxNBnsVLFDH4p5qPd1H/0HJrg4GwLDAcPEOYXf6bEj7xJmCywLMW2xlaGh9fB0PFzQzVDJFN
6GBkvS0XEpQPmDemMF9vScJ4h3v1u4XmhUCQhYq7o0iJvLOUL+KDUD3IZsIIqsbRrUv2rdW6fok7
g3FxfWCBG2KDKW2lkTazqm5Wp6OgUbs3Mo4TLgQOiBKu4vW5WL9mij0RddIcD6T4kYQJvHn/OJc0
k7gPALFpphHJc6RutOF6ruNNga9TzKvLcmaz+x0UJg4AmUCRsvFmUBW0Q/g5DF+NOnRCqoXJJf71
PCEYMG8m6Q35dRp2QLcFE9y4HX2+80WGSvWkf4NylonCkcPnf4UbMAkNB08g4TSrT/q/bGZJ8gDC
yHHVSH1P+T9AYzOhxAFhyes0g3/V0mlEQ4qz01kfjrgV7HqIAkZOqnWuRk4Z0BG1vOIOBqa0XOCO
aAjYfdH+xQXxQ33gl+tbQgbg0ui4b0GCD88rru3g6OLjzBhMeAKU9jF0nLUD4c/FMxfgnOXIG5SP
zYp7EgfBJGs2fjTTl9qHQxoFjAoFlZhlX7ajTq0D0PjCkRlXzDTetFRvF6dZWGHSl3SRwM2FQsQ7
simJ9x6uoZTiSIfEXFuzvk0D0a3RxEen5q8hfcoL8z26pmqkFjSQojKBR09KkoikKqtMNGeDWcCn
d1D4RFMqrlx5Ztc1pCKmuU9Y8AM5yYnJlIQz0jqwGH40VzyVHaZa8PMwivFXLSJbBfD8/CNzaWRf
xY96409kB6aLJs0z7eBI+sAH2HjABHqIuLxu/9qTimoefXZmrECJAINBYVzmtBTQAtMbY/Q2xZy9
Q5hxrnZUQhpm1Xhmv4qing0L05kFZNGSY8ybnMwQyt8zEl0sS0rsUlnm7kQkjclT8f8AWZXMyGhn
lG97UAPie7MzpkABC9v6YWNLOWk9iS67n/Gduu/XpAJ0rlBWHLB5wDIKMA3rxXeBkO6MZAVKIFcH
95ZIJMaAxKKB2pTrTK4UmLudKf96lBFiT3Mk46MAGgvlldFFVmqVaERYsxMyaIesG0GqzimTqCRM
ak45kKIduxhPtQW3A45dhySLuwLeHGF51F7ot0hvgKNJR0DAih+wetKwOn8ou+qWGgESjEuIfJFT
/4m975/lqEX81119EkGRtBKwSO4A58EAbvAOhObOkJkOrTgMSBliLiN0ajB22clRj3DMUaLprQiU
5jZSw1VwnM1+QxA5oqkLmsAojsqLGj7v4/QzRJ/jK2w3ykfQJmydWI5AC8xk0XiSoXttFZRtNpN+
Y3VL27PHQ12DajN0NFJmAff0WXv4kt/Z0WjOTOzfzaCXIy27s4ikOWIcZK5a9JrbwrG6QN/wd3rS
GYXNHKOBlZ8PADuNkDafkYwo9nBEnzim56r8UXRhgLk1X6s70VG4gLbSKqphi7/uil3zgBkiwao5
a5eThpMtl2wllBXd2tKD0S3vNesCqFKtDRCDmdbCb2SrRtf9QOQcT4krB0gKXfgDbMV3mQioJp0b
mO1kZLO2U0ChacSMAP1O+cU7jaQexIfx4z5O8rcp3bmPpH9gPHakQPWdHpwUiVCbMYsGjFTOh4vp
y/uAGb6drKF8feWVylxQWC44tM+1gaBCiWs42tMuKamcsfFf1bjsU2odC2bS8MaNLEcR3NrlMyZ6
0k1y0M37puGCreiNGk08En6ilc9G7EijXfJP78NQ83fnHtui7N+t51irVsBxUFHKQtlqtD4VEKAp
h1pL5aO9oPGfOajCqjcCW5EByZklozFAjO27nNNv6ea+ZC2rGuIM9FNf6bFotsIzLlS4RZU3Roov
Cg6IaMNua9Ysz66Itls+TZjNX3cjbWkLJc5oni0WWGHAoTLUGVJMDAWKDMVewMo1zn2KHGMekfgk
fZW9lk0EXV82mMWkW7Hj0DHGoI9NxF1WSDRxhE8t5Z9gBJhQ2Z19g22PAbF3cECButlqbAgupAbT
7MtwwMyuvBBoi20G/StT5zKy+i96BYMoOR3qVANbMVU4BjM5KP+WqIkRKWq5HTCBcYUB7ZFeN6IF
oIE0q6ks4HAtIVFGPiUz03EqbYI2ODg416EPQynccZYYuzKlhdBQn5IZVqJhcyaG9l0x/uoqoNra
g3VNzjzghqaUvQb7McSWosGdvOvi6rN5JOE4S7O5aJgrmyarTWricYnzWWmzvAFF0zEOXuS0oeA4
2b1zdFAw45krJywTK+HLRuspIvRF73ZgaWvYbPUOMncaUZ937y0UDr6jXPdjBN7U7WimMYC/j2i7
OGpIDMlyJMKoo6kt4P9xhxA8gQkcI+CaML2EtrUrqIb6/fzNYG0xmups+u6fAg6MjVF9dOIH8lUp
uWL+eFQOHc4kOV2H41NhF9X9yOAifHFT6h4liHKoLFgpGx+eUN3v9ULvQG9Gt+EGPgzzDMbQ6Bl4
s4IBSkyMOwqrB1Krk69QZunJz2dGIGXh453fn+IPbuEnFjLbzDYIG0V8WnHrCtuvUSE19UCVdZl1
TlB2unL9x3flim84sARy74z5RyTjyz65XYIjviTp7mXbuRvsxHuGm0v8lQMGIQGDHKpkeryqh2GE
Tdfd3IziKkA4In/iE6Ac3RRbAk4A3XnXUdTVcMQe65xQPVev3OMtRQZg93xtJpMKm4O4wPEg1CQa
lt9pRyb5jqXxuQ4Lnqn5CeDUxNlQc9Kf92NffQiKYNgYtu63VyuyZZkAoM4iGavxoxkM1QlsHldQ
NdRnMGambbwVyTpdkhF5mTMvcA1Doyyi0DZhIY63n12lomNACkG/8MeWeTdk5dcTuPIvrG9P3y6w
gEKv7W/KgC+Fk3pnRHS3A/cxYbzBXNFySJ5tqkGkDJlaPOTDeX6Ou255sBS68EwicZ2x3WDeJ7gg
MTxKQygHrYRIZv7rSuXrpR2CTYpXXsslDMfbqTU6lfsvSvOB6NAHXyb5OrXQuZhHIViBko7dQBsz
eGxjtCthQP5Qm0+8k7YqALTGH+QwxF+xs4ayeir9V28hHom9XP2ZtxRwK4WZru1unL5Jwk/J/hC1
b8+1ElHcwowK2qQj0JI+monu9nxJsDqA+8h4dAJ3CiN9IkIsmMBIF8/nMXn1VOvsI0zj2sLa2wK0
dUroXIYqf5jgNTx4kMAhm+yY7+yjV0vUihJGuGZTuCnefsKCGiEhR62pdecDc845SEEV0vAjIiLa
hlAtzAlgPJTYUqKW8CjlSQWFsh7bZ6yiVOio1moc17H06AS5UD/I8DmKURhFxwXoKVGJ12pxt9y5
RSbfZYngu5GjAXLbZyxGm//cye9+1I0Wn8eFOJOSemt2rqYMNo1wu4hptA85ICEI0PQB6nJmQmNR
nIy/sBLMROfiyyupClxaxMPwUbIi5DQhrQxDqRmodNGdKYmErlaDLn3HKZrFQOTG7TWRbB3q5gik
2z7ToLoc0Pfir9U3y6eZxv0z8DTIVt+8ZLB8buF4kaRWN5EmKBjiMwCiOL4gxjuGTbPjmgf/RV/J
MR3uacL7Ji+h0VAv/h9L57EcN5ZE0S9CBLzZFoveO5HSBiHTRMF7975+TiZnM9E9UpNVwDOZN6+J
J5ZG0RKuUdDFrgeeOxag0fRp5vH0vE579oNoFUJ+KmQAWgSowju34+3PWnUF/rjIqVCeg+DgF3A5
ujwVy9inD4UFy4QZt+0iYXey6Bg5zCutNN/evMAyt8wbhIxKzVZgbfDgpcRwaeIgXExY3OAXHpsh
wQlgr7vuKl7KAJlhDr2Lj1X+wOCwPG8ytog1dq592XgBqitq+BvqWzTA4LZUEvSdSj0hFPpS58Wj
L6sH708SE7ATwCAeHyASzHEZ8+nm8q48RJSvfmzbZOqwgcUaHOWyd52B7d+vdS1UqqV9Hrbdu1Z2
31LBv4SgsL8uJpZpW1a8UsqvlOl+QLh2N5IAsgGxeEm//VlaTvLBwZ6T88s/bwa8OIoJ13FaXZmz
BAQjev47FSDdMptQ6msr5bSIRPCzILdGUgthr5yifyqQXDF5ecuN7VICsEWg8HGmwEMfXNppddUZ
eaCXEYK7O4ZO8bm4hCujXOdxiGmKO/h11X0koUleY4p74SMrF6BFw8pey4HNSAX2bryqT27UKy8y
ITqHMv3xrbARQXKzD/u1EQc142NlqUwLnMU2qsrk33d8O00li7t56iK3OkzTSkL2SJtkLQhI1Ny4
ycfuQY0f1e6HyBWNy7VazsMBcOmZqRfFthgRqD94k3GoFOiJbizKk2MUEPOukfENh8Gz5fDnqGQt
FtoUmjM6nfCsYY0ymRc7U5c6Tnkj5oTWZdgXIqFmDh0ZTUGFIiL9ZIAJXZvpEUDcsVAGUciB2eDK
iriXqtsQsaOiNjVvbUdw9mwRHFkIP5DvQco8biB0qcw1BDW1ASsPzczxHc08qwIK0tHqm3+ybJeS
SyZCMXe5wI/WLE3MmotHango+JHAD9x12U5KFJynawyPb0BAYQNznv3OEoFUxOxmdZEV5ZGHu4c3
I7cR96AoxxE0YlbHZJtlZdVYjQ/rsN2ZXT4FJLdLvCjIGathSfktx3FboGkZsl/Ku8F+v33WYREW
YqDbxY45LAsWRs8dO6m/dJwWjgizuHP4VuaWGTV+qoHgQExfgC4CQB7D7Sk9VDnl820WgoYR+8DE
CobTmEhuOJ72N9AqoPQUsHFsl13imqg5d2Fj/msJQiKOgeCjlcX8ZC8O0S4k6zLT95FTi8N0WUc+
ts20GGO7Jt/BQHYYyQMqif4AdvtaEe/atVQ2jhS2otID/2LwHOZ4NjMZsjGQ+0WASXOsnCw9x1u7
4FEEAF9JyChpiij2TmmHMTpGSA4E0TiRO4KwCqaez8mUQfcPWOfq/7FiML5W3DxqAPXdUcBEv/Ai
trBax0YiNVzw2F6wL1dDQBnwyniqRQ6mg0sxYI4T0J24on3wdy4iRbTCIqivSyyaqMd6LECwBfha
dwAcrUaIFGY6tnMn2jNXDOlTEG3ki1PRlQj0OYKReHBKVh4h99kpY6tgAvgTdSv/Xc8I3sLP1pWW
EQ+ErMRWSPRZ7QyeW8qsuREUdBcnJ4fIorgFErNnNj6NWM8HNu72q3WEuGswF858IPXVoT4ioqK4
ziBbMNZAfZvOVvdaJz3zB5iJeF7t72Lwo808NL9LYaCdiaN5O4wE/CXSEVAlH9XO015gY669ukUk
7XtJ43nUVOa1TklX2zhg13l7Tgd7PqTpEt7WZBVe52mYQPflq/YNHdWMb4QNOPLWdyi20w6WmO8s
FT15xAU+SFrJyfCvfvXgN8NXOcjrBnLDkE1A+oQHA3Obsai8dW3/rEH8OyWhyIcKSpMZhxcZ3kdk
c3OQ4xzymOar97TjxYANB0QlWJ3U6/zhJZG9ENIrmKjo+gBMxXFT5gTlLkAtQZg64UK1KXgru3z1
eN+21TJ3TezuvgRAe1spuvB+pFTRKSRVBvwQikaOaHcpLjSIGGEd2S9E2Z35uxwHGEwTOhj8INU9
vWoiStRB1Aee8PT5Q7igC2iajUeBbuoVu+GjnvVLDKJvaozarX5sbjjnCZF2qHUKG7qnMD7U+MWD
lHmhzDx4Cs+FBNozILRuB8CDYUMdM+wo2oqFgnpkIH5jlUH2bhue6FIVNziTRdfJOj716dZgesv3
w8gmfhh2wI0hpzYZoQAuFocyUqK3YRZhAkII9CQ1E8fu9NhwWmAat0QvkHbSKy/fTx96E6jHW7N5
2Q/did8pzTtHsbhr8vp2Yq7AXiO63TtvhJQ1WJgueCcYAFyrFF2NjzoCq2KUJQPhhefWKpdOI40x
pmIAdxHkNuXSCGZhmaU5YrrZvHsCEIrLDDdQ8ajnsRzsim4wUBL7Cs6Ihci7g8FfA/Uk7ypdaHzm
MGW1DYbX7bKAAYrbH6uhgcN7AW7NRisr/spjQTIXiHnZv6kIj4FlhF8PL8kugG3smeyQNQC9VCl5
XDPnF+8T+O5Uc/gXwsrk12C7E2POZPeQJcSEVZzLrZWbXsPhV7ot5QmKm7qKwIUArtwRDN+ZSjjs
3nHmSqlj/0/u5H++E4a6ACNQhjJ02/98jzNYXJXbGME1YUN2DOX9xO/U8Q+882ySTxlQqw5o9cNk
Wg79BM3nxKlfN0AZBfAa4ZW/FE6wa5IxxagCw7NPglo4WTJOFjVG0cAsxf9Frg8nsTzropoCmXEq
shieutWzuOIAZVLGjXxQv04RzYpjMbOC/V2F0vIPQukkkpbp7uYx0cOzC7+WLz/mTMWMEjMzjwfw
rVIv+MFmZj+1aIi1EM9WChDgJhoeu3nyIhoqYeR4FZxGH5knf8bfjBLJZx4o3m0j+oyT5D3ZMw2D
sOgleEBd7MYdgCPbxeq/xtA01nGEJHzoMNtP5DgQIZ2/UfeSHwDuJwpf3+INjCJQwV2FKYLc5xnu
G49KDxhtiiWlreBK99mOk80Pqb7srLwnruAXxU94sDfwms3ZP82yXNjyBYVUwPO4Ve4HMZisheAa
OkN1k0VTf67m1Oh4HIhlnHFtwUE5JvykdtVV2/wlOfNea3bMKFYOc0F1SDQ4S73FnJ3K/B+gLRgR
TUV74iIUG0fgL/BGgPxzGWEjdwZ/8cAiF8enhqBtjht8/xrReBTd37FCM2VvoDJtRTctjoMiY1E6
rTpPYWsFYCUyU/AAno04LWsKvNp3gUFwZ25Nw3cBBirEyiEOQdDWjcwwe8NKSQoLcWzL9uIt6qjC
Zdip3ZOYWSk/ekxCjLA5kvRFomD8hC/LtRtU7FVo4CCXALTAPaWHTtdxFu/dWibQDxHox7MTHf0h
+qMN+rfGX8Ji1SRIqltFpLU7/lZfJwzc1NlNuR2CTYwnDrGFKcitZu8Vsl1UyBDhCMVxzntj/36X
GW2DNyw+hRfK9xSqJNJM+VIcbor8Mw3yqWg4JbVAFMsKf1740eLK8Z2UkgKcE7WIMCH+LGOR1vSi
YlK8rMBBAfUONOtVkvR6TgPbgKbFU07NQ1WAYrvjlYxMCs/Hjo1aTrxrVgWVmMsbojZlxl7gAbzB
STwCh2Qd15Zsc/ThX36BYGCPmz/SlS9C7lZxeukAKpuMN6cCVTy9pytralvchAH91bcPNV73tuYk
SGf0b5cCCqHpZBlBZ+W04kJsTnZ6W2HGHNMr2ljA+74MeWTR+mg20aiCHIidmaSoyGhxJDOHmx5G
k0lFKCYphGpXYJhyXhaOE35MjN5vT43v5iK12G+G1K49yCeoWrQUtxyv/bUMbDSdoDETgTmKjzXk
PetPWY909BIBqLk2fsJRUsDHuRjmPP3/gHeIiH6n6aXfNtDQDs2IgyKBLjbhyPti/kVMO1/NCTXW
EAT1f/g9MbNS1a9hhzduXyxnDDTci2lpp4elhEbFN43DYz73671naOFOeV9ebS0kf3br/mo6knFB
sOr/rBRvUlOWZjkrsKu5FcaRNbGlaHjl2rRaGxJ21o8H+LgtmdqsqoaMy/MBk+vbAOEX2SLJ4s83
fu078XGZ2YFnRdiaJ/SoJ+c8ws7gxnOd0r3agqx/cww64kMTS5RxY5FYGMV98GNZOCSsCk4H1Q33
MFYQCWY1Ama4NlTpZRk5SDEM92FmIbS2J9oqxf0p0BBLdUtxr+6bDBGp6LZSfDJRIZJ2BXfQk8lC
BoYDIkhb5W22fRyyyQ/OGm8a7pjlRi/expEfeb3bXxQNPY1XCAjh0oYN3VYmxyF1w48Fkfl9QkN0
llR5dy3WSVEFNYn87G/hbGSg2jDyKX4jFJ8vl2E5vSFdz18bOU8xreZbpqAOTZ39svDtotDDq5yl
BkwzcfppCWel/AeezXIuEPvewCsHTPS2PQDRw0Az45+lCtxxaFtWqZukRpRiJkIeeh1JZBpJhqyM
gOslyhc4IGbrh2evWMNLNaZEQoehtIR0VXVU/nB8qwGQKJeXKpvh/dFQjy73hqhRNS1nlVzOzOPW
LyRWQLT9kc8hMyQUdiblhcT58rLPzf5zGbaXdcP+wEPcf0XpBQ5twxiJyBiFhb9P5nbh7ujZqrnh
FrbIHStCt2Kmf5qmvyqGNynVv25FvlqbnQ8o01+iLGQDDByHxRxtZ4Yy+t6q+R1DJ3m3SE2E+yp0
PDFIZwGhcuu4PItuQsSCc5jEiEqg8Lgw6LJYHoeB+caTe09NVD405sT1MVi8OryUyostrRPSdu3m
g4grXJUiaCSQi+ZXn+iSuzYRiY1HM1fgtYrJ4EJ6rpXl6302sf2jSDJONs5os0it1YwyNZ7JJY93
GsO8swlKSVPrr07CJehOKNIXipJFeXQ6T3opHmByfJ97PWi7kD/yfvvMtvppWPLzTThiNhTsMxW9
CgeGdKH/C2+Wll7VIWBqwBDjBNinYAWr+WM1C6yOBi2LWJtEppy/JO9DM73N7hOfJO5JIiFfeyH6
CClmTSlWvI22095kUokhrjqxF6J6HRKGPRE4ah+P2Izn6YfXwZjcMOUjIQ2UhNN2mSh5CkSMnisS
dzLR3nROr8BRhuI+DhC0a/rb6FPYYluOLphl6PtwZsQ5WS/DYSS7RTQxZY1BQCW0jQBlXcBNDfTL
v4U8Et2MVKANAOfE0lfv3cKRdB6WwEdGH/FWjGOGoJJSYdiA0fRjcKdRXgoOL5MVkHk8gyJwLbUx
bVJOByhMM64p8g1mZr0zxWLZ2NWV55b5EZf+7mjq7V3g5MbmBsTPiw5PCHyAkdiqz+xLQmNCLDtA
lTyPqUHT2sW9FpVDzO/TfoxjoXg0krW9zH72HkmqCTR6qjD1XSVl0EopZBea0G8HZOy0/DE4xxEC
8XzEFe3tcnRHNZeyZzPriMgHuDA5olyIb3ykOn+0UprsnrLpLl6H5LiIDHCA5fgUScsBnWa/tkTU
X9T+a+JmSNyYBqI6ZhKcVjuqyuWzQVt36HBL+rY7ExvXZeApDQy77xRsVKf5ZQ4dYEV7Cs9C09d3
S1psP0i0SC4ii4EhSTq0tr3Z/3/wDxlj5rOGKOJjA6vovKA6Bm4T53HTybVJMXtd9y1iOz9cfhcd
t9Di0rAVGWMezRbSiY26nSOnw1DohOxfL/ch5YWbE0eqyevpmhOePm+HgFSAn8hbZDxSJe0PbxMg
rQZHUPlO387ppVPu//jm7aOi8xqDGOViyHOaP80kUOyGkrgJOO+tBvW9/P+LxQlt5fjJraA9x1Gg
bt4d8xBiOcWKn1yF9chh8xaJvSN2YFz46VQ9QS3sWb6ltV1vlBOMsBgQQAMAQRMDy297z4BOUgbf
yw4ELQkog5k/vTb7NRjc8slhwUhO8tigObCIe65s2kCKbErlG7W7NG7wog4t5DaAm3rBtZL8+C8Z
xyrdALbZRHllefyYkhn91ZhSwymIMJ5maiDShw5DO3owV0R3GAv1VByvIEVIQcoH05h7Lc0gOdy2
pKGoLbo+2MKVSypj6WmSu1bEsVgv6kBqARwcoKHhU4NnCSwPINHyiNSfsixlIF/BNj8nqa06Uwvk
2IPtrNalamxTyCC6SMAXPJ8mbREr4KhK/LcRfu8frCAgfHsjyo0dXQdjY2ZWUBnsWLJMCYZ+Ipl7
+h2yJu4yBtBMOWEojJGwK0aORx8+zGUUUKQTdwKdA8YpxCMaRPiglBpQoZDV8bwGiCUXURUPBNVV
BZwFqeQ9r/C/sObnYltA7qzDdmpRhk8syvOkbUgoDDBPaMSRornOLMP2AUirG/LOAJh63LCOMID/
IsdnPAZ9BM0DdzJbnoA3stDjhCVi28BT0CqqGXZlb8cweCCwn5jmwqTwbViVEU6beLUnIPicY367
rnCEu8nZz/wyrJ+zAJcHO4ac3TIr/wSmA27eGGCvxQTluYv9K7vjFOG/HE/QvKB6BS7mG0ENWJxO
ONpHGMsjKsZdrMITQPvJjCdzbZ+Q3ukcX62721nMlogUuVxJcDnjQCUmlzWI1kDYZY0ZXzTUJtu5
iGLDIm0ozLSK8Qy9laQ6jLAoDsbl6jaWID6eHLfE2z6oM62+DqtD7zkF1/bK+hKypsKx0pJkkwwi
8/pvUVRQEKzqb3TiH5hR/kN8cNRMKh7aZxzQKYi6eskp5QpD9ATTsmvsYn0mVoyycXj43leS4rEw
lbkdECgd/ZV1UXiwdvycNsNDWAQ1Ch2lYEHqH9BM/fjEcdo96BdRY4oVKxyyyTsmBrRjviQQK4VL
b2f+g+RGrwgRFKrYPHI5CNGScCJhgeQxPLyPZ+59HTCSSSlRlK45t5DEUXxzUwDyNIz6RDZXWty0
FowD0K3lOZrR1qOzt3EYBP4Svb+/PMcEoAER0Ykpcu4PFJCDvCb1rJKMprUBW44hz61l9mGlwR0C
KqpSPoNP4u5ZU7iwvkSDq0G7SjovuvBavVzsIr/SjkYOQ9H4o9b4t7CANEXKgD95Tbo+wh3GhaX0
uBFaa30zATMKD6+cc3AjQOJQsBzqTArw4QGo8BX6DTQ/F43dButeIjgKG5G/Lx2z/6KudnprZgZF
/lK9+bDiWXe0sBlTQpHZfbYVSHDG7O6C/vsL9gZcw3GafxKyS5UdFXBJnMp+OQ1DZR8m164+6Gp5
sF65NA72f3R2w8Zpjq0NxMomhRlkYBOS58O/Di3Qe7EL4AGM8M1BQHV3Zi9Y8vPecYDM3Oy9CM2M
q49PUtjROnmxRU0iPi6DZ61QHVBHJkfo595OaqtV4Kgn1vZFRE+hmDESLbBRiSkaXM65paZb8Cbu
vrTyZOJSR5dKnh5zGRZjUm8tgqPXrH2ZabIhBBRWc2+fGTNyM0iISDP244l7DU8ARgeDgDLNWIVP
cmHfYFkC8UK6mqGGJunjLrELQIb347M106xHxqf3LOv9o1jsEOPfpJ5/WoF/A634q0G7bS1yebjW
jwIjCypBBqZdM//UK1yEwT3n9lXMhXbPFQU3wZena6+0igYkGtSQqhOywPq4xC2zKUCSoYc91xTU
Q2pspbiuxy/QubcFrIuYQZZxgC2ICgBQQwCoAP3y3OCVZlCEWISIk5uMxoX8UhxmZAYsxj0kWTGY
FYghq2RSvargjuZIjhF9FQYkyhP7FRsZD1gIPy1LoI/ifzHsbLbRkXKetDLq9Tq/QWfCtVihgvA6
/6bAQMKqmcnQxuCkX1CpYCNzr1+E3Jn1QKeDbgCHzXECKV1HBp54VHLS4fB0sEOhLjtiyoS9HxxJ
gGsH1+aVHR8PJYdEncLfhd7yarCuZYqe3Kt/FBcuB6GLLaW3ya9seZeYxUeVMLTz9q8SYdUvQtOA
vJG2FDUHZDxmF8QLcXbP2TwhpPGRDyfN9kY3EZ8zbJrOCRgdz7rW6c4Tk2SX6j1GTctbGJmaZchh
mq7hWISGdNyT8L9msPi5vZT1Qp4U63geJ+UdIkXPEfS/w1IAy+kWb1JiRfmIUcpzVVgbre5n3Fc5
QBRanIrmp9xSIkkwEBMIhb3fctmxo4kItKk+wYJx6gYs45RfTtJsZxww2Qj5xW+K0xXD9/o/s0ut
LfkWUSAv0O7mY5mJZczG/O0bampwUiH6hpmchJjNMDEw8cBlzSu26rkxUXrt5RkUCguNDowDftMi
XgX+5vAmOQanERA1APpU03wh9XkkcXxF3VA9wTf8p7oUKrDTpegqlP9SEJt8XpAI2+KmeiiW4EVa
hdWSBcrFR5wCcOPCI2gLwZyF2RpLwISQmdeZGar6jUkq8JjI6Fl2O/bDxZWfZfSvrhgo7P0VOSPc
YzNr2aJuVTsKAuVQpXC0XtgMSMxWzT9JO45erSQu/GOUZgHHkIy0Rf6HMytWudtv1aYWDgdTGQtp
NmUbSH6jpEJ5SXxFvvkJEIh2hZkqoDiaU/HOjDEWl/XejJTQ2cKe07o1qSv/bI560AocShEVsJOQ
Pytb2w94GZkPvpVJxVzzCCQ8vSCQEn4OQgVNHxOdPqolzm28xdgoevOuiGMkvGkt+BwAWmws/Dzg
nFJMlB7R2RJKgekfx4cRl44GLB1IaztMo/VCh4V8nRxqUR5/+xL1CB5ThE22kEozBBWXpcFD0GuS
q2iAZ+j1wlPoouxd6RAD4oR1Ta7Q7OdnK2AXF4AktzjB+CKvLEO2yXdlr0ay08kAxDp62j/0FLTp
7Y4InUn9k3bd5MyFRS3Y0vU3YjXFgMw/SOrsNyR94kjzvaa8wEAkfGQmGGG3iD98yauOc85WmeB+
T3jy0P07zmRNCp1exwYr+SaIiiiuEWIf4HvALZXPK98gM/yDX59+ISp6o8gWeLq9zBaGx2gsgbPF
mXJdKI9sMSFnnB+tIX0P3fX5eEIs6hN8dPAGKSmjWeFyIOuZb9dsvBZqUPBJ2PKtG1/p7DBKoRDb
FQcchCLw+939WlPBhkW7PECQVMHod5woQaCYRDEhjhHrH+Vt+WbFjXfAAyP0i8eZi+zBDdt/6I9g
5qcT7D3k1m+ju2UPcGPq19VQ4LQzoiYYotKWocov8OrOAlaKbXP9xQQ3HiMhV4BarFj7oOzY371O
yl6PpyvGRmjZBdzlgxuCXY74xd6pZV17Eizex1amx9MKYzgmJW7ov1PEZBe6DSVv/D2Gj4NTrAyd
JM7eH1aKyn7iEEFXrPzmkgMB9x3G1TZPU8WYYiYugnHFeiR9zMYVFBQNULFx6eMQcGDvXmQfpesN
H7pNCSrD2heRzrEpI+bla4Q1nWw2e0ANZIL1vKlk4l/w15iPvmiuhcRYQYvjcyzC+E0hu5Q9X7ct
V+/OX0/bI8ymgFsQRuR7lPo0awOh25aLl7mRFs2P2LwLfC2BtszIarYq/s2qOAPUSlNsoSKr7B+V
uIyS+yEDzFMvdrid210ztsnNMvHXxxbm7EnA4YXewcs5eVHVwv/FfhWfAAZ88hILTQSZ2NIaJVsO
DI/WIbiJTlCC5CosR66RDbqz73JrLaxtTF9jcYiXRR7jLbxijcd9KDkMPC1+GzKgTuJf8RS787d2
vi6B5C/CyACk87YHNesTxyWukp/0rV9mkXKu40AeEBINEjiypFA/R0acEI0oEcpdxoWiKYxj/r8Y
1JTCH8gtw5ZytCXboPLnQ2f3/8Ud3y2WznXMwKrK9VN8aOXv8aAY+ejWXJ+xoHlqMW4VlSQr4RFQ
7TOG9nnNKBCZ7Mrvs4lyP0IFFd33IBNQTu9h5AENNWe8VbP1iYfCTTym65KaZ2jBKBxAAIkWzywM
NdSdRCpOD+uVwps/6XjoMhbnK/KlIz9xrEuWg0yQvcJNDkFDMzwGnNxZzksRZWYJTeMSpir6lVRU
hY5c8JyCscWv9HJgD4tR+o0u2HjqniQYc4zgQyjjXIOiv6OuNW2SmXI2INUT2lg8DbAMB+CSeJYT
v6OAgnD2tfRDc3BM+seO+THxRr3DkBmBa4H1i707GfhAYbfQ46vxucSgduIj7xieOmHgMmAMX4RQ
07pse/t0Km4zKA+XxWStD10dNj9UNyzOjzolzSgR0wq1duJitTz0j20W3CyMRHl4wCGadIEcBz4V
KCAIFoXNSabcmNpYpF5A4+ZZQGJdrvyVo8kvCE6VAvNcsSE9qb3lc1w75togUriHs4yhAXFP/Wfv
J8R5DtpduSvw4xsJ50AQSyADzvaoaWBMM0M0K/MuQmaQSPC7vAwpkTj5DntyP6wsVqwIGH3s1AaZ
j7qh7uAGxFSAGYHKlwBadDosVUKTqO8iKc0s+XgnQ5rChI6Ggh7l9rJTgK2WbFMHPz+DiulCpiPn
njhOy74XiaWGDBV0GVS/VIp+yGnvR+v2BwIkpSk3EdbM9Zwdhn4NLqHb7cCKJYct6g9zi7sP5Bds
ZX9bXTDYVETsClVxy+lM8B/GNuJbjysVVhkdcezi8IblFZRH2/mXbAm1LUIP8CC+xkj6wp8IUgny
iw5fMQEVbLGkw+4OFt7O1J/QmvV67KMU8is3XYES7miYf4tlcmzx9yVKhrR7Ibei55YozEWUWFZV
4r7FLknYJXHPTSuZV0XNXwLWEGfv5i+/nd5sRsP8PfrfOJMJA+jul6x3HyySySCeIRQq0YesXXQn
XTf5Wnw7R7jSPD2lGSy0bhmXLXQ8AmRQfZDkA8iwZBi9RwUHptDUv8O5UipJ9H7jWR/k/1ITP4F+
tbAylu6BfEQKe3lQmuLM4DY9ao1DzcxF7s7VT22+7IDFwQ2E59NAl1hUFIoxlgBEDrPYpHkWBEhA
NK1l7JqbTQ4HkZi2gTkh7E+eUcSgYSGeDjOpNL9W07Gx5lwU6ay3Un0zUABTT1kSGWInDqw9PC+9
8IWUJqgFU+BdDpJB1OB59gprgRvKoaHyxxkCCHgGQUQwrde2eokcoUpwXq3IUI/GlTa14hXXLlbB
9eb/scYS+0LiJghBZn3bO0grjI0Ipj1lT8PxdAE/mT9pnHnvMJnnXhkllnLfk/bM3zzOloCuY52z
jxW9hE0+GtVJAtJIPQ22i0P8zDkuPltR6DAHKzBzYV5ag6q2M/LcDh5SOGfLwXGdd4jeP0WnFrvs
VEQvTJlFU2Y2aj7p7rBdZHPOrILSkNIZSRUqDY6Ih4AcGLHili3REk1G+TYnTCSJlKvPbC7k7xtP
ozgksWj1BERw+RWqq9HGyguk/5XqgEEEy24m2x2NUhPRb8WZLGOHrwebwX3wN/kCiflSV9CSqxXa
CY8ML1ja84GImyay1h9itgiJD2udXjiOwWCO4U6CjmfW6qeJSBaQjDsURnBvoH6qhFGCXNWNltEy
bzXLPuKYN4Db6Z1eqeSecJGyvS3EOUfaTnZ7s8/knDcc+EhCHSbOJeXhub3TE8DP/FRpepFiPGhz
fn47bTIok6TvIh8xaHZ60FbDl1vB8ygheKakVC9U4+Yt3U/vdCyoX0T4NQb8Cg3rFTP71SW1WHz9
FWyWhfSxIhY70yPIN+JFgOfEKEHNIY1ZI5UKYCWzPZ50PC+fg0fXhTUJHXPAu1CWj5eA5/Fnq0th
B3uJ5w5nFrQcnm6ZpFzbYNqAOUSbQ6s+WDbHM6cZ4WwF2Ei5sJU8zMAAD9d3Bg9kCWnTtkFSX/EN
ZyAKWavk/dFK/UIByFUWcpjhJxZjNyWhTVQOmk0rbSh181dLvnvp0u8K/QPPYu6ziYOBwHuILA11
zTAmd2He/msa8EHyvsqcwnSFi8q0l1NFHditpE5u9nJ2/gQD13dOzNFZnABRD/P8WQxwGtVXSb3l
qEw4XSHeMKT7Mhu3lJh5ipxqGfh1+pXVq0KgHz309Ty2J9ahL7BznNAwyiKRUnQQYsxSi9ehVBb6
MznGzSRlxom/CD/0n22HL5q62YLmkxAtR03OzFqtdmii7FpabivljJFmWGPiguZzHsLfUp75Y/84
5t69WIu0FXAmHCYm+KzEE+9bL3y97hpxXDWCYQ6sfKJJnlHVQxzd6/FpW04BU4HdwuxUqsiCL2Kf
OEMX0F0uVkb+IclhAhXKFaS7WqOLFA/TpEGIpkw+Es5VK6bA1/mQEi/kS2vEgi7XuPbbQx7MjL5m
um6/oHsxDnehArp+xn3jcEggLoZ0REWpxac+qsjmOkaoEqAqlyZHcqh5xyzdAInRsLrBKyIRRBdi
WOJBq2xyRt0zW3YcgF0GLBnFPn494Ss70hqP27MUNlqGrx4UKS2W7Zh10VBuqqVrGwqB2RVVt2Qe
fBfWvf27sdP+PqL0YpTsBa9RXMNqmZz21/d2FcHqIGS5hfRI32F1U5tjS2M1TxYJged6FdjO9k60
GaiQQzzjKHIAcbBOTusv8ustBub+jRHVpeKYMljVUzJeFxLE05+asLzEfNBIYn9FmyV2P8aWXyvG
E3pv+jX2KdrpatLCai8kCzI5PMYBQwlJXqSo4ovJtxOJr7Tj/oljXgloEkOjo+Q47WcMVlkuA0Em
0cw6HJkoUoOzo+OIPkKS4ogABwSZ5aY+iUsLbtTHmY94DAsLv/V2pqkSGmlBhTP4VfhYzml9XCSa
E7y0fe+dhrC71mqiK29jz1DLreeKmGYRV91QszQzN07AXugL1eQBJEuYa7JidmqO1ZqTm5Hy9JiF
e8RckwrWcFQs6NrwDQtfypnPKvDQt923OEmrLWB74kVr/2CvG06+AImK5pSGhnwSLarkPLhSK0gg
6EDjeuK8LtPgJa7r+smvk/ZhDLh5bUDCS2CzR2iR4vtKh4bs2OrlaDixZBVVGHMqWcjxHGcg6PiS
EjIiRzxmSce1BI0QWZoDMjIxFq2ZI1WOU79YOHWQ1ovoFiFVDG81COgbcC2ji5FOCyzyDeUip55w
HpS+KPM3CYmE6UR94eVXemtqFac4F5MtCjcGDd8Avo2hzYKNCBl25F3SOkkslzrbaECBQLtqL1J6
nJKxRw8eVwYDoG47PWezvYHyTcjo4f2RSnaa4EBHzSRTxBOZJZfrAtsLQ8bAn+g0C5qDuo5A0nrM
V+ntrX076+elCo4p6jmKSlTaMURcP/zle2NHYdZ703RINteFckGr85PDnjN5xX7pPO5c7AliKG3n
7UYRME5r+B/2z/w5djXGwpaAJcywgTA9VHDPVUFNPq4uIlsnhDG4g8/AT9zxpXSlNLaQQowmKH77
YelC/97N9kBOLFhNR6VGHkN8307L+LT6cor1njRwFSuN46W9zscsDs5w4OJtRnCfpUrBIIqfC34d
/lrD2iPOxcE/3vDDygKK6SAvcaQZ9PsxxBCehVBukF1IHf4zpsBDtsvcWhCTEu7kTTuUHVOsrHqE
8SKYO/8RI7Xidlkqcztl8w5zhouStMzTM41VWR7cxIoCsRY1tPie7V0jsmGC5bfxq7+Y/gWfSrwW
A34Vnx5Tq4zyNq5ERr3xfMuUJzcuafCabZy+8Sxg7s4tl9HWjAg0jwikaS1Pi3fOqKDYhZUNxnXa
IBUYQDwbLPmaRCg4PLiYzQcvhKO50O0JgHJZDGH7wxh89NYxgk3UzQF0+LC6yrQiVWTe6sM6p57r
gstlpz5mMeDyQYXFO2bYWt0tC6kcUdcu2IyevN997JEF2XIZRRmqyGbuxUvS/F6ckbdVMTxLD0lR
1nzIHOQ+LGB+nIImE7KAMBp8/x0LHQeOBMnz/aGI6+CH3bLArM7O3qfCNTez04X3WUVfUA4gJCxi
WYWEYRlKonEkrI8TAzsEhoE2TXnj0SPnsgwCnHJHlyoM3TL/mZwZanvXWqI/d/wPY9z0GpCJyMGd
Ljnb1/bZZlBxbofcgBne+z9Hqj4EbaBjcbBiV7gatL9tNyY3FErUApBfr5kW01IOgn+IZ5rskuws
t8L2V5rzJ7i3AQJEE6oq00FDQDnMgD4E3cdFy4VIuXnF72yDlTSGzUw1VtPp28sOe6o0/j4cgtoP
XgwmeO/xNgWoaJPgFYmH2nfn4AHUBHEVji9lR8+LiFv4xFX5lwMc8MTtEJfJb7STqLsHtUSpMxro
KDDij5sbW2fWypGV+XIXlNPX5AZc+QGGMHIQl0Owthg3woBmUHhu2w7g8sSyJCA6OsYh/+M3wfhb
nXsBKNnKhUe+0yYbtnEsRGbgwlpGiJ8YDmcRk7eeRavN2JhKJxQ4eN5ypl5S86UgHbw7FLrVZWXh
EEipuD1Cdu7e4kTMRdMITWvBU/dD/gcG34ZnIkMhbqvThy/2F+TNomGO5W3hIEz93UxQ44PUGe9h
wxevcUlNaDsK+eFmg9dWPcF8zZrR/iwHxlA67aEpmW8JAyRmULCWsS8I1Fj4SxfrtpFcGNvFo5v4
9X2NFmKGpDfuHwxeYGxgjYyBtiELj1GKbWF34kJZZFOSEuO67Y59A1BVTArxw+ja/rUkaWTMuCr7
U6Qo9aHpShhkVbgEj3NUno9AV4eB3OsfI+SmSzsf3ftlpybB3BfDXWz1Ef7R47xilOFdYize3pqW
4Z/IP2+sAUCojmtnOfebxLD6Tpb7V9HikXSK8yXZ218U7OGfJUuDCGFTXrpnJseFEBVcfe3DFcdY
xQL544hi9RKPKEKYzIleVi/OfhDpRX2DPpnBZyqNLRcUjyunwAZuTR5sv84zMdD/8issHRY7PpsR
EV6Q2khFMothHVr4eXmAKCuUiBlUKXDAlZtiJejEzpGuA87upHrcFidypCLn1P4pak+idgJGwd3g
heNtwgP375s9n+yrgZPrFwUyTEOLqACCpMLxMrKgKxh06lcml8S3pQ18qkVXPNqojuIc7ekUbti7
S/jSfgre57VC2qSyoxolZpFyuwf4ml5UESJMmLbUmBkFXoMZu9TyxgVS12YPj4/6MJuI6ZwgPWUs
8ykx6ZZxKf7xNG8h/F2LRfpIKO1n0Q8AnkBAtEm0n0BAMCwQvYDsXBnmdbTnXBG2DJIFa1F4fYkw
CwBRp82HP4FMlIH1iB5nIdS76Z5KjzVmLJnLY5Nw8HqWQdEwljVJRPKq9LoFr++oU+VSGldPOtEE
YAADEpD4OqM7NRS9WSMfhahAgj6+ADAbKWWE+1kWD1w/yb96KtbobObl/Idwon+MtjmC4SIIuLqv
yTTUcJpdZilzLSRCFGS4p4trz4BLKFl6lksiCk2j3Lw6Kml7fMUjDDgO/d5YATBIbmC/03Aa3J0u
o5DHBHYUPrUWTU4++TC0pS/00AThn4dpv04sFPYoUnnFgwcKNA4i8BevE6LGcL8RuCRKmUAQ5AiC
3FPQyVQa1wQYN2w6q6LbAPXsHgyGidXR2I7tYtjHXUiXxgBx5Odp4Bnn5PUoVqhYst4VMTY+NIg6
pHc5m+KEC82uFm6Ant6Ry5ODlUMIe87nyDjw/knXePVKVr3H27qoTnV5szm2dWFvFCTfyqREemap
Zr+DreXktA2Spy58af5H0nktR5EtUfSHVBHlzataLYsQEgIELxUMgvL2lP/6WZl6uXFnGKTuqmMy
d27jOe7zSoOHUIPZkkzYGFQjp2RdA4wBop40c9qHE3DSJCghP8QV/QgjDsCQun6FaU45a+T9S9Ct
KdN3D9nbQn9xCwECg+xDyF0Bb9Uf6PeyAy5BvJFWDevWNCtg/QxEX5E1dyI5lClmK/EIkJmYvsTY
l/FUAZ3gTXYTpj1M4787eFSzaGUaElF+x4Z6DHpPf44kArYkMlOv6zHkp1HdPAqbRUvoD5QG3udN
17n/1D5GE6gkj1pNHEhFpNxhioJ7wHpmeAoRCcFNmQJJLR6PWWfW5QA1jiUDTzyihVgDbnDfk+GY
jIPthA2BAD75BFrDVdzz9WFp8eolLz5OKbKYpBUnBxMiiUOGTNmyhiHL2ieJH8Yg9rtMVY6Rxtue
qEGR3tunEof2K4EUqNUYBe8dba/LgGPNkQfZkwxeoEIyfeCoxe9OWyhNqKJlgVbScWtE7lR/SrZo
OkcuPR/zz/oFryrc8IX4AiOIgSGpjifpzLA7oZ+UMDThbCiOZWHmzfplECPcThFbHx7COnWcpGrm
aHTYaCquUfbqGPKxx4hPxhEKy7ECTyf2hmoHz346YOYV0rgJuatMQCcXSQaSuVOHrZhyR7XDPoz8
GDGpYuaMMrVjcnDYopYgR1GVCmPOa/cw7D63NgduW5cefd0xPWEVIVAg+9as7DHUPgczbawRhWxi
WeVwYlV2I4FCBHXH/fpNo1ZlglcFe/+YhfC7FPrG8wlwR7RCY/qoLkwx7DgG1GLxLZ/9I6aSHOG1
xLvQR9/Q4RZ0znbIbVkACzVLwS9LOlJKA2jgrsSO0Q2Ay8LQs0dh37R469f8LGsXQokMAvQIlsAX
s8koa+fsUbJv6xJxmjZ/DtB28Ps/c9Tz7SYgfZH9iQQOVjgXFtJzzE1IK2VoDfRPpTrhFN3QUgn3
wG9Rt1b0gupl69W8mcUKp9NwDC3THYr4Es7GwzowgaKVf7IJ7AAJBXOsaMtobd36J3MmUgsp4LEP
2f7D7wD6V0ct2zGBgFBav3jorG7aAmEwvJ+nBcnN61gPlFhp3jFtKQb/zktM9+y1tvldrnDZrRFu
ebkj7sE2wX7gamivLI5RRkIihMOJSt1gY4BvFGA/0fju4J+MAPWUlpgOvd3amZIr8ivC6I8UaiDe
LniGH/9MiLt3F4rokanrF9yU3sShxAByX5mDDT+KvYVo9GVRCAUtPnj4GlQjCN6aZT7e7mwYm2C9
L5IXqXEmEu7DbYseP2JGCjkT3zA2XoT3zDN6jwcC0wAhhaMO7kC7L4cBuhq8iQ5ups4wsDQSRM8s
trjztvh13NIZXgPgVUYUBRAKbA1x/MKJGtODlAFBi5k5oOeaPh3Yl7wo077FeOFdZQltiOrNW8Sg
oIb/5lusHnEJBzt0LVm1IMOiCBau2wo/4YFhKwToUOju0ITOajCqCWmk/XC6ALuWoxCEmO5EEuKj
uocISPTy4NdgnsNllc3l9rTsfF7VFxg/elevOwodc412wruS0ocsC76QwPdVh7m5mo7hAe2cypFj
V+9hFVpQgW+f4pzJlZqf+vGMqtbGY9CIn51Mt9VkshvkCBSdRZnyaTTK0vNZVFbnU+w1MbOSSRBl
db4caU8yRs/IfXCDE4ibeJQAQBZVRY413wTXsDHxv26ZOAGJddF4upLHymv4p55MiH3gkInyfJS4
6uiQM67CZUEiQyKSuq7HjnEJ3g4MVEdh7gTUQhZZayfCV3AcEXlpW8f7NUSQAsMn1oJ6URz4X5Qo
J2EKSVUCmWqlKQR6EoxBhkhd6f77+BrC4VoT/hDZLXDMyMNcEg5opjgcWgcntD8DjVYTbSlDZM44
aEOoN0T1hSkuKKQ5R0jScZrh7NEMSZcnGBGVcxVtzBSI90GEooJ9+FaMSFD+S8S4lXPxjSQ1YpAC
7EZsedThMGKRbGR1YJwetXbpiRSs4XZYcGDRCTOFKeER8McwXZpux2P5CBESGx1V/zId3b8KEcjb
IDgqmj4K4SVeMDnAHQBDG3Hs4nphbhtDOCjFGjyyiQ05uBFvAYG8q5xgmeScFynmOUMOHRDPQex7
cnv42nYykEvEyCpcIIYOOFyNkjlHwg7c9VLWfsXNWrrdF7UyQjWY3XoW/syUPwT6zFQ9ZFuiQQs/
2Y0sneid38LLDaXQE977AjFdwWTKZj4CWxYFF9vG4+NGrku9ljJ+tLLIYeXETPUWRtSvZRq7/mkc
qBN05gg/mVHdwF11UPufoomnu6ScZmWJaE0JRtYiS2liuDsuC64PcH0uPxQX5OFRsWIJ0/Gi5RGR
EUot5802dvHIyciPOZCL3y4Wnk9tiJITJsl88/HvwN2uy5G3Bosxv4fPhUv9WNDn5ENyY6ATSNAQ
f0DDwiicC21NxUdIdFLKBvAKpIvWTo5psJH3WbTovjNU6iVfhDSXpaDEddzrxeEDHnm5VVeLjesT
gVgw7FP0uB7ixw99CmF2zLBywA0VcMcL0zQcUNL7xXURJo0LtZiHmZB6Mi4hc02rxAQCDMfi5oVq
A8hudRTcUlDDSvMgdGIRhI4egUnAAYztFxQ0lzZLTXb9eraZoUI2V7M0JmVUSZC+VI8lqbJR3SD2
ScQociCJzAS8GiJD5Byb3sadt4/BADYqRNCRwYI1BqvYw37vdcUE+vLAgYJTK3rvDo5cyNSIIUps
x6vRvIM4AMnQ7KgCG3Yusp1OnGlDzgCYtwCe6YIROzc1kpW3tZEUlrjwrm3MMQSINjIorKR+7Fqg
dPV1p8eG11/1JNgg5ASq4MBrZ8v9Fu+gtytBbZer9CMuvoAYRO8phwZlsuLSOPRiUuJCa7D3FkuU
UEC8KmRaBq/9BxQdkkDoJ1TAQtXIXNPKXghoIGSOyRWyKbY8sSWVFWHvw5G0wl21O74tLgnHjQtL
4zpdF/CSFn2VyBjxEvFhb2NJTbjCH5BwsYyXNhAHRfwusS8UtaHlIWWMK3Evx1Knp9AdYVEwroTO
kRWAdz323hXv166AKoVu0LpCy084QA714aVdsbhMzzCJcKzpQxxrxHoB8sUvzWkjJIdCvPff7Fag
QRQHXQxsB6cOwokYJkjjRbQI3OOANS/+BdDVqcMyNri3tmyu0UHkpB7EVgljH/HNs0yXRdmpN9yx
zG8WpLnv+t3ErWiMevdx5bTFhYElqZOJDlOR8qAy51FAoBH/XAmuFYNr1VcsUkDbcvhjCQk7gx5V
J53xjNPQiHYOaHVd//LCJ5KqF6ovVJAk1RhODIZiIGENj3dxRHGTc59bqevdFJCuOSHTgkAH3Oqj
zKGmwM7r2Ut4Zgtuxlqmj2iI7wkiffUOSl284b0JOi7DOzXp0DpXpmPaV1tOUN9oC6BXCgQiRAfQ
4QRdVdqK/Iyy4/rjB3EasFDWHlBBxTRCU1pDJqFkxRsHFhsbfr+3bWk+ovEeo3N4cRzKNBFcgAdz
WoIdYF8ASMo1CRKFWzAQIgMvIGP06cNXL8dlZuxHYN0utIrLNBigC8IA0HAnIefYieiFJohhLdQy
pTfZ/f7NKoPz2nBMcWxwu+c0RwpU6KdFeQpaK40dfRiCCp+zp+yh5C/iqK4PgldAZehLAe9QtKH1
Qw83sUfwYxwzmDN0BAjXcVgh/5YhYdyAkCo+LPTLdWRaTUC5ch3XMMR3lCpcdTI6L7QtcFaZ5uMc
QaOViba54SMKOZwk2UekWGxSMSYxPQW9qM+qDBUUcUF/sp5/nYn3va2beiOEmyDuEtYw7Qletusj
4AOWO6TG+zkbxeMe90PlSwEljGX30u7NlW6kTFJEYUcy9uGnXvs+qEDXwxfDLh0wSvKMUAvn+NVQ
R+AMx6iCtJ5LBCDvVUgNZTvC5AtRg8NHZz1xDqjUSokasqGl6UHMQ+OgBm3IAY8EbEocY6Rro2pn
7CcDRx/13CPujvyamu8nRjymxvRHFM/RxIUv50jsiHkjJv5+bOFuGi7faMbIlpHgmYFXFXfYoyQp
eU+IjCUhCQRfUnTIOIZBiHz1yuC1zGWE4GqcQXBbnqLQxROTXFFx8rh3K/gqaqr1Q9OhAqutFDIS
K0OOvpIcAdViFJQ4aHUjpgYbBBsLHyEZxy7smK7cntcAey7S+Z67hNWF7gAAXezucajHzY0iKJuI
kMWraE097pwDjMNO0/BHhX/srQFWh14GcGocwZra8JO2j6L+bR36Qm20rRpTCcWw/QXWcIwguCop
z9UKBkkUcO1IacqMm5sHy3Nb6ArCoydn+HW1Pfx/CrEws2Lk6D2jXN+tX3VuHyvh6oBAYVKAdT8G
b2byi1uDnEfiH6iT8diCjGoffGuZfZMpB92RtRRl/B7BlASfyiQ6ucrpCXUlVR2HsU5tSa5wH4ow
re4P4Veo0ahmC4iVlXKGqMkZxg0YeTIkSE8OhnsALmy2DIHYRy0dLyvpt7j1aUwzXSLcUdfhwnC5
Q00Izgf4DSdGkDj7YMYe+xxAJoMZY+KKDzg+fBxJHTYqcSqsYQmOxsKmhbNFeYDWlgfawatgygHO
P3PZ2zvYRuaCctmhzZWR2pgxTzysveX/ucWC5KzueRm5zE98fBW5zgtvOUPS4eCzkPfUsjhCNG82
beh1FUS8gT1lJihTKNWCVB1zzBB9ingUVQ3UgRb+s5DTwOCo5uBocwz9sMuBSD8EGCBB5NikNGyx
UONcr3UvU2v5hNyGLmRDWZeZ7EfE0Ds4OV5cQTE2FsVQlC6f/YKRSkW6+LU9MqmNPb/8vXZe+YiE
iHKrZYq0Gkb6oubxRzmzxT9brFEwafptY0wG3SN8sRc+qp3xP5DxsQTHcfbWrBAETUQnRPeNHZx9
jGf5MesGRAz6Tg63JcZMYQ/Cn+AR/mWtbeeOxCsgWtpr5uILk7B8TzCtgbxpFjqreAow2dtm4sq5
s2OATG/4av+KBwcAOKPSYEG6RLOnDVTcjhmU4hw6kzQ+lfHCQBl5wjA8kckFoBp5MGQT8Mh1NuGX
2N3gW/H7/c3HO5sb8fzxj9nIZ+xYmrja7RD+Q1o44SXRPDnnHpfLR2W4xOsAl6PHE5sJF2YZe/ZD
+MyQue1b35sYLYvCxrgOEUpCT/iINwdYYYlxFWpcslmhdzj4HY1Hz1EUZT9QGe8UShkUBaAa1GWg
I6x7385+GHHr7UyAarhlf2YlJQazcPYJ8ORX/Tumkm1nRGNkiSBmJHCzGykxVwvYWmy97B0SBVk1
yzV7/8c6i4NHCmpkhhQNbcN6DcL92as4joQqqjsEeAYzY4cZ/cpJRgoTaKo+7wp2yYfQyA8BrwQ9
lqk9rGQ56i0oFEJ1xCBku6tHi8F2jCRDSD0Upr/IDIVxPfH5/Qmtq0+Sp5SuWE8Gc/gtK4933Hd/
L1wk12G2t/8djVh8zvRuh4PmOfIxrUiAIKAVCZOYWIKs/6OunVq42BCxVcCTuXn5tYKieJNx7/3W
4CS8ECTSan1TUi0Ewn9Vw8mN6EPQAb6jmjVhPsobNlkAjovkrilMcTl0WPSscI1oMpgzI5XOb3jF
66U7B79kDWBgJnw9+TLkJdkHm5RcYsraknDvDRUDpA62NYdMVfJyq4luXuOFYspaKdGJAmOaSpiu
6qEyHH7uOFxZBg2vdbFxUClCXD1druqPU0G85Cv4Rw9Q0inqZXjdMc144J94gT0G/AErwBCDil6E
E9UKOdIOn9aUFBb/dhRreXwAqN6wXDwj6bRP4TCJG4V7TsM9vRlqSPgmlOZSbBftlaHXwSfSUrlg
IUOQyYWwC+aiSFFpK97Pz12tCNW9aMKznUo6wrjMSilxP9JEcv9BHQkreCz8tKy4rEeSX2OemSe5
eazhfwuHJkNKZsh4xQLOxtyp5UYjoddPZDi8x5WqjXP7H3XKQBnhQBHM0eWMhCVOtExmhD1qg/ve
LvLO/Ir2JoOmxXSF3xTBwIL8Xs0PqDuTa1ohRrwZlOZjx241WgXRluII92MGs+pMfjgwW0AtaXDQ
QnJNtxR1Vkp62UIlq9MwCiueVIisPQCFHXtkaHnRO6fNI+1LAE9EG+PYPVSu/6KhGCWuLh+iGWA9
qs2MS8pOJGDSJdMAcRRFmUW5I3FLAheL/iqWgZdmlyhOAibWf6bJghfk0dUR2QY6FWLKy99mg438
TnunD9OfEw/4ks80o/KocC0VngllxzoLilnbuF1DSqJ8lxDvWZq3en5TuDtmWo8mFuYABkQ8l8bM
n110XJB8YHNrRnXSHe4t4ubh3oJPospCKxFhQS6GXyJoUWNkaSQOh24K2SFXPhivVHbqx1HF4/7X
aqLTsiLlRBWf3Zb0Qk+I7WPWGHyUXgT3vCzGoGJZygLx7slE4+Qr0HCpwc2C+5Za+kCBF4IIHb4v
Ur2NcpDAdVo1fDVvfEdWJ7fErQHcw1h+Gd8YsuAOkk1v6E5BdwWdksIUqUZyKsJzUUXtjclcKEXi
0rdCqRGfd4mOiIboJUYGcFUNOFYAjNJASyZQXJEWzC0n4VMTftsalbse4fLo+5iY+Qnp0khQyEjo
d/eZGe3Pg1Fs621w40GR8bagY1MfdlJ7eFChlMgeW1KtJeKCfMxq4dA2PS+M6xd1shDcGTE8CFVb
7Th0ujlRuSlSWU0MMsGnadhEixlD5sRP/qnZiDXwk4m6KoYzVe7QgfriSXE05bOJ5lBLNnzUODME
4omnOfxPOJZMs5H9d+On3l3GhwMeACo5ydys2SUyFTBJyWyFeuNu23wSbMYQByaerh9juDTCXLlb
qKR44cFwbkmDx50L/Az7CfYoLlCM3V386jwjgfB823Ll+rAX+BxlSLG22iLkkllN18vLlkEax7GE
wvNk+UGA01n5ylwSLvNIqawjBISmDFrFiQtIOwZDkc0C5ZvIb3kmBgSDGeuJLMQ7H69sjYlmWvSv
HRgICkqr+l8eUnK9MK1BK8iugPli7mOHnnh2S/KQ6t2lOwODGsbicRqDn+VEhxDZHEBd6u6gYM50
slx82+yehIaKoR9jy/hR0WyNex/FQ9rJG4IGoeJfWhhngUayOw6Dn9eR06yKzuuTsSTJGAMFhhSE
QFATQxzr8mh9hbGWfdNdOhdteE7h4t0XxfYf2NtXP7Ty8Ip8QQ8rLbz4zTFSex2E8BL2IRnavFiR
0ep8hJQcRqBkmCI1pV+ixSETCD0qCiysf+A18AVmZpoIshjG1Zy+JoLcnqbw+wvwoQw63c0WDt5L
bcq/5tghZ6a7/xr2Lq5hA0X1124GvLUtdEldQfuDbAcRct39hdYE5VD6QiMSYjwMGczFOBvb9Odf
jMOOsH2Wlx+AnrYDo4AuxsRVuhp1TodVAHuZRlI828y4wcWT7e/yzrmF3iIydXwCCKH0gGC1MiCU
2IZD2ORUxLhI4etwx9AEU6ZtQYUGwELfwDzBTv27DzMPD+K8aYAj5GQlmjZmssQ/IYBj+Xmyb8OR
Ka9fvmigu8QtaVSWnuHGZxdRqZ58bL9gU1AmbP6LyfmgjL2yFSOQiENfx/zCTdB5p25eCEzYhzn8
oSgSNFoLWMxQWMl4zvCH8IMw/aC750ts3zW2QiYNHiJ8TOppnY6YhIUWPdqNrmul35FCxdgwETIc
SmUrB0BfHVj+LSyADGglmtHG2zQwFGtSvuEtSjleZcxjJ4EZwHgoVfnrKkOuURaF3ATrBG8S92ka
Pwb011xX65OqIKhDM9oqFo+bhv5DPrQAtYCaR8GtIRWpjCJWl06wZG+NPOHOYz4+wbm6bKaF2pl0
02utjT94Dxslqhm2bzgngGHHGRxOLWrtKvQ4Wq2d0y6FHj3uNV5lpSvSJ9pj6MfjPD5hC/fcRf49
LovYerfl8E5KWPWHK4TJQ8ytH8RV8ivBVQz8fhFn+56Cw2/g5y2iw4KNsH0XG5YyxMrQAtk7j0Pb
ncEwbcoKgBcdvtFHTn/U5kOJP9BszF09t59Vzm06HjM/By6jqAu08yKxBG5573L6pdzLMd7+SqKg
caWX4uleA+DQ0bu8S+UdRzIX7wIcaHshmkCRgxohZXdp9e9V4HM9SgO0U39XYTkgjxKdv00TYXDm
RCxEPwOtW3PKtBytvAiiKYsF/K3GG2iCYa16dVWdCZkViynoymsUUXTP3PIQ5Kj8M7akP5AI1RXt
+ijA3K2NsxJzC8pbLkT6NHHzMCSQ0QbTaNtu1TAKp4le8di9qoS2hSgfZUxJvSkmvDEsSPx8fHiK
R8JOVCI3TIwHlNnvWQi/e6IAjkHsP4KXqI6oYArKfJHF2wtFf2VBRDXR+NAdIGh2wfAYiH2SNiqB
BL+4NHHwgzH9346Nv0fGJ9w+lyTyxiZ8LpNnRyzNFaFrEL72g7MrE5QnQeejnWECblBB7gYU4Xuq
iLNMYHMR/4Sot6LYOyLoZuqTge/ZcHsMLI4S+dmlRzkhIyGosA1b57AZyIKrK9n8n9kXGRxKzVfy
30YDbcHoIfrIi+y9CKzkyh8EuMXjGR+w8JdVcqmMM8k6iNG3p307XohzL9/aARDfIsPgY7Df+tv0
iFglOlnkM4P3CFVL52bHkj5ZYWu/WRCbnzqvzn81REIouaWcAVyWGOwEoPhJhzjlgGMG7tleiFLQ
SqlkFExVFw/NuKgi/wWnBm7/UtBy0a157pK/Mn15h7FPuRRw0Y8OPyaXg2nisUSTlIIyrJVRkBJh
aHXU7HIhnvzJqi3Cu9Lauebu/dbZR8Diu4kHCloNxCHyRhigBN91gQT/Ys8WLcxec0FI8fc9Stn9
IFBFQkpLvgQ4RR/uswF2uS8t6TdR6YJBmIH+KRp5H95cVH+qqOiuVy+kwdX3w4Yhv1y+A7MoJCv0
TeJTp9FsrQcXhWSY+jJlQgQhbnnJPG4iRKHUwzkRLKT7gbdulKTHSu4L+lHQMwqea9gFNrIEySSN
qfMQtJOcYnEFWiNDEeSU/ZWDxf8NQqtX41PlZJEBJckDEfiR6pwhOpAQ8BajsJ6Ac6LWfhqUgPmV
mVhHVeHs3OQWec96iVC32ic3NS1JNU3xaMbWfTysprqcWucXFRYQZyOO3gNYL3PYv2YpQcJsSElX
PoCOGn+PNt9AeV8QJdG7dnBDGMAT2bIAw0UjB+dYw0ljqTn5Zj8bgwKzimRAhPwHwyfqbw4jnrjN
/kI+wIy48CbDIJlllRnwlzFHDKP2NFnLfZFlMjJiwMmupkbUuWO8gPZ4sJpv/IVLrT1QKUeztbC8
rX+mEChRjC45iSBsQxYFLfJxO2w3hpFkCzxnBRBPzG7CNvbViKHjmEDvJXT7pSaG8bLd/ZzTJ32k
Vee+I/XquowhjO2gsyLWzhiEsOyQgs4cH0jayAFRYwxR9n2QuFtxLGppPnF7HG5kfiDJy3LyMlD/
vVb83kjI9EmPz2O0QqQ9umFybqx69p4X3i5aXy8XI7W65V16KaYSBO1u2XiTjtWQX3kcW9VD2+CG
+BlCzIoAChfX9JwACQ13k9UE+WcmQcFNVMQHMD6FF2t+bsP2eiH3OTs5Qdlk5ylsR3MZlQsTG682
4q8YetinlMKS7uKw/OOTB/+5SpkR+gEBuRkuQBT+JTPsiN6086TIDgy37eGQ8LH21XHF+K86zU6y
X6bHkcCtXJlQ2DPdWPMFo9JnseqG0A0XZ8eCXXSjXUyVp7lZDHIYDGdE3LWbcJlSISF4xfwvA5PG
GkVUqmLd0qZTTxoTI/4ZFET5MpUP1F/SYLSRkU1krU8+A25YOOJKi6DkMR7Y0gLJ+A0jBbHIqwCe
jggTf3FOnhLr15pbDRGXHMEJioJT7uWo/hbMTctV2Bbomx9GxHRKmlMXOc8FIgrDHK63Y8N/5sTx
mUUvY/tHbUejbfvWxnzGUUL6qHrw1BafTZxWHtuBjSJaShOhqxX/0iinN1o8Pj88Yb7gvOU/Rlmh
sDXtzy7PXRyCUWW4+CSoPykY/5MGc3mECSuJt0v5PwsUAAaJ7FHxXPdAHD44euWGixW2ASetFkWe
KHN9nRmiZB5nDC2YAogDi8/YUYYF6s4fkzd6VUbANR5oNFrzDmOyHKJvlHB7EFthXsqJ89NOo/cs
yQj+Zq91LkwtrGv4WmILEIjvJwOmEftKPsFrGYXLZ+/gCGklkU6PkHK0vHPJ3r4sB8CgaOL4htjj
I0HB7xx3Iyt3zV/jwM1mqiikIQ96+iVk3fA/6n1MZYktGYFWRA7W1uuz0kvFBHXBOLON4luALfGm
BUGspz57mgifu8bEm54PO/cbAgxwAhx4ZKXmlAq3QM22omP9BuxBUSY327gJIStJ3pMRZyUyuZjz
cDN7hr/IlQjzh6AI9QkrjymAyVW6v0aXyvHj+uQ8uLVcft04yWQppscdKW1xbAE+cVldlaxTYhzZ
gsynSpf/aswpnA+0/7BO6FVXD6ga7qGmULUDtl++mLhIVIoMVrNFBOHilgb7jRFFL+mUIlSKclmc
kjm84PSqSe5d1/2RWSmUKljPMoHaBSl3oRqojNI6BtBz8FbGjDLorb3+EQEmTSwhAHcEC+INlgjr
Chv4u71PUXbb2ZIh9JzNDhSGzhDLPwAMYd+qeQHx7ly9JFNwXbTVXtyEfm68e6ALKktKDn69k9XW
YzI5A8IwsTIfSJFGAg/I3NDwgUPEMP2FDgs6e63OQJBgp3Ob0HIJrY1unAK16gnZAGXCYN96sAsU
OBidLoTGgOUtOMCia+CE4QDl2zA0oPiS9x8Z6GfjimXiwVrFaokuGbus+Ly6cvAfrHMzCEOzYLbA
hfG8lDzKcqbJtezmj7BHy4TxtKqVmyz8mzpAB8ausOymBlom+rQYGgwDaxyqUrgNWQXr6oPy0kgi
C3gAowoGq3Ycv5uVhvNjFw5+eR0W0d0aMTnzs9D8Vo1NZViTa8EL68LsVzKP0QnAafrZEZ9JLmMS
VJRSDDwwSkeeAPiMsR0piABZkS3vyPcj6pomEpZnBBXqRkSipTsf7+Vuhz9GokPPB64bHDv4jSg2
SijT0yLyC2gYzBM4/zgZpDQM86cjBciBG0S5WlBDMhOFK5/4MKX4qbnQXETVBezAe534plnFtrFb
TmFHqgL0rjc2Tg1Xbc1BJoprx2CUBv9T/a5aj8WL5gECWMLL8mtKfzG7cATGz5EnhdFyYJdRr8Up
WnExOwaWPNby1ZVXsMJjYEU1AoDSLwi7zHzS8FM1o2z22pux8vtHa2Mpl8ZKeLVV+WZRf9+2BUea
FZj2Xh30yhAeHsDS/YK/+31kx0sOU02YCYbSPQK5ZyNS2baSTKv6EQNXrrwkmm/4jqYDCByTFkwQ
pKDOmOJD0eB4UQFRO7S4fFEgi6WJ6uzHLHnXTsLyWPReCtVXHPG8RC7Fg28uhqN+xnmQYY1U8Qmg
A3NNoDSh0aB6Kgl/OlGngJij/45c23sSPYuxBKP2enzzBHGIMEzEZi+5xelsZ7ZA/3GkfA4VqatC
0ZmD5mFyivtw9im7vQoMg7Z4bNgtpdMDaOnpuYBVYr35+0N7E7H5y40zTVnPJDD1n/md8Y1l8SrV
VcC2AGbKms9Y+pxuGIxBTINkUk3hyzLjXiZDEyULaWdWZnX/auCyf6VvAXagg8MOkwujhHtBTA7A
XdSzXmGcHJd9nzhX+f6G6zfO1jXPRwbYXJX7DzSX02XD26b4WweMQfmMrSvKCkQOZuUc0i/t051e
t+J+pEaSPmT5s5I20EqztCdu4IBBcIzi58lkjccUnHWoKCsWLzDUCTt4qCqAFRnz+b28BS1uGePz
j5z6FSX52YUMeZ92jfOghmWq/CAcEnNgj8FrNjDVp2Q+Lvc0mC4HOmoxtztWnleFzu+01sgkP076
BakxORvLZ8k4Jl3tU2fF0AsgQV8ZKD9nAXk6j9tBBpq+gXBJktVttdNZx8wByMULzsDGIV0u3bWq
BrudqzCuuZMqB3YXYikakg5Sgopgs6j74ydsEMj70DKMNOYZf5iNE1xJtw5ujcOUOgt4jdmIgx+7
ZvuPsGLAWnHng3BMr4JYCltcZiIV88t6jp6isKoxN8Erp9uhl6rsXLzEpOjODFejmRBgVQOWb3Yx
5c80cvwsKvM1pKLooBldrpM4yrmUL8iNPOZf6EXPah6pRP54ZiDfkXHzN8MK9xwXMn6vyifj0rno
fyHMJ92DvoPwnjc+ByfK8fokRKGu5wR3WLtk7N2oHp+PNXFYosjFSxpP9XDIG7UwU9+FlRsDe4cC
ZRFncFXKnNLCiTfGOb+BRLTiOXJi0jsjXOCTkOxI6Sf8jCyvXrOIGLt5KX+72fTDhAvOSbmJoa6A
XSryuNrzM+bjjB/FOqbzDSaFrQAziLO/iYeswXrqap2owRRfhCGrb7SLNtjx5AJf22DJkPM9rNph
ZzCNR1ej4lkb4LUSYVrVhObeLqQk3cFtyMf2/rEM8CWwRjK7rJXOc5YbGwwBJskm0xR1B49LnHSa
bHhCPv0Oo4MGmP0CYL+8cc1Dp2kAC7sCGh2uSsRVIVvBJQyZEpmRhvYAalV4iiKetYG8ZFw5qSBw
YxuUQB3JGG8d/CtGs+UdDgMo9BvQKNJ52B2FCLnhWt6v4ogxdsw7joVjDfcW3J1Xagnp7zyfmV/l
HL/tUR49crsT+Q8hLTq0GMgYSqNeg8M/uWE+M3PhlIkHfrRpNsg42BQSBQnY1YliXPAjs1FwQeD6
oCgsMC62EbSviJmmtH5wHc+yrfODMBTxN4YZzpTwcP6hFIZ4qxQLFBM44DRWQn7jwYLx+CEDTBNZ
1Bga0hXn1BGVy1btbAb7YH7BrTocsEJBwhoqX4OO80Yb7hj5EdtAXCBCDLPq1Pp0ONFyzRsGZM9J
XR2hSUNF5KRTZybIMPh2iU6/y+pXxoyUhLI/4a5EACgcH0B8Y9YF38tcDL8bIOO2BvVSw/rWw5Db
TkXwYDHuk1nL2HIAYu5afsWQ8BtK4S+LYZYYdTJyzpn/LRNLF+uiL5y231THXGbiXZ1oFgrGqby/
fgr/Qm9mDL5l+9el8P2ruq76D/gMA8nXj2mfI6qFlgXfFRDSV8rs27gm8QzfTj75xkxgRXV9NZgA
SKTwnzDt47Md7DNRFXWuvz7FI34jNnq5g7kXc2OC6iUhxQP1RbbLvysqE1435Tr8RAJAQGW8CIzn
1Q0E2biarpMDgW83c8V3sOg5O2G/xyFNFlS+E9oTXiDdZGZRI9hRz2ikb3JMMHRAQ0VesCyqZGde
jTz4uI19VridrL9xl+MGY3yDPHToXwavQS4uhkTQhfAGamYnpumAnN6SIIbIAN3jkNsvmp2oOqEF
D24gmtK7zqfa+YVzFDRULGvvUdyx7EVUpmrWbuGqw9QZXDbNfknXhm0uj7X0+6tx73eo2Cx0dwr3
y72KE0xOOf7Vao4Kjb48pt6NR6t4UB1Cw48dMVhUA0n1ZOFYg+rQSAyDMMNkPBH3HEF2Nnb/KdZS
c3+CXoDGBhy3vAO5jv4B/KBhb7ll6ROYqOPbxGOlC5vb5N6q6QlikdJ6FUC92zrtGfTZ3GBWR81U
y+ijFmrX2H9RB5g43H/bNnQtjxtMJTnqtS82lprcyl+m0PTpz2PmSuqo6JeiOJS4O0E2Oo9zpVsz
ubnCyyTmzGNmdR2sb97iuIhSgPuUBYfLO3xPwroufXH9Up29yBhvKpxBvivES5jSW2lQVYo1OgJS
0jNTYniJ9pWeQAqGCUjM3+C6yLkWb3pP8GU1hskEGD+WM5KnsWCxDLQfp3Ra+2so6N/bCrh9nIQs
IfVp5EFBL/G+v9LCRznLKNyKByum9VADYwUbShIicRyWD23XGCwczWPghs0tcyhBIlh2MTXNlUBr
ZSdH+iacFtn3nSWy3YqA7phb/HZ1fGrdmJpUBV6QAN9Wu+CMiNAcVVL9rZaBvIaXwAlt+09Rpe4J
9h151X3XLqSEDn+P+Rx0oR3Kk7JXFbuRyKARogBiH3o59QdKOlqb0e44bSXYLfQOogDAfNaDeT/Q
JZRvzrMV1R2aOgAAW6xT7RlwOY+GmuGauYsddAI8+HvC0bl3UvrCj7XA/Fhc5oRx1E34KVX4vsDQ
fxdwKetBBVv5MquHX6Ih7/Lc7RICoh6BKQYtvd9Bwglr97NiJMhAv2BRCIVNUnNFE8ef/ZGwFM2o
1IlAFoDISeZklhavQKrICnsOIPoODucEjEWgdTGziRf8JHxHdt84v/kry0bsoY8lv9VUAebi9U3a
t+GN5bh/wdvQ+wi+KiIMtR/L+y96eawb15Bt8MBcQ8hH0rNZgRxIBd1m2eKg1hZQZY7BGd9A4mBA
bHwgcAim8NIc6a9XJn0NnWpyEQqZxrqUODaUzTCnJROlaxmKZAMTLIGtIrQPXoIfoculriJpu+SO
pG1mEm245KJFWDglBdGK8zPDHiS+u/gLxuI61cMdOSBUdUwBlSXdduNTU63uJx2XanNQ1DHSj8Bp
/osnDBvQCsAtP5a3tqDHA0LnNpVt9WFMOPCj1sqbOBTEvFycPCltceufVmJ+RlOPZCsadO1n4oo8
4IcB+H5EeErMg0gWwtJ+8cS4bRnrh2jfSshIQkYFYLqxOnpmHRZ5iIpE50WCVHpLacWIQdyd1ZBA
ZrRyYmP7BcVnFpdj4WmiKsZzgBWIe1D/qCbTMUjzD9/EGVcdh1uL6pvBOQYwB6qf7+gy6p9jnyWc
KQkBAKMjoiiM+wiEXbDnfhyV74Y8NeIPrvoqcE9M4l7VmU7EHQI4AWz+EhzNCgDRxcRwnOb6k5lM
CmzVA68JDJIA9EcU6xnRdxCfqbVQL/6MJ8CXqAZc8lu03jm4o1gwxAsvdcEsc5G+Ifa23xjeMRAp
uLs1aWuxOIqw+ybjYWC3QljOTu2YBidNuEB29e+Y4neRD8QFjZAgYePIPpam9KIlvG3GcWt9xZ74
zJ0BVcxOT/h1V6cLxkyO3ezb9pod1Da7/XUd3FdbDXuj8hwc5kufeWdiZ4u7C6soBovDD69+zlcI
KfyF4w4BykUEEXeui616nVm5J4J6EN/l6HvhbE/Bp4vDabs4Kj2byEz80hFmQFS+u+Cwxt57Ggr8
aVMOppaarGXRjxtFyMURWGS/O8X2WjLEuawHKLZSsXNql1duyMRpmcvLID0IKDIDCyH6hDk3DrOo
TXiKTM4JyYVMHfJ3fHEFII8NRq4l09u5Y/0P4OjKJZASGskBR2AzkyC29+LV1N5cjCYoqaK3kHwb
KqIk/GSR7nVx0Engwekt+A1SU1n1q9aB4Gv/+Ka4UEzzvrx2S3C/rgFj6AAWynx9cezEMSZTsLxm
hOYh4d3+s48Y+e0C5vZh/zdjkR4f0qzITLuqa/8q7KMK3SbrYUwIcsfKX8WXagBw5OHdh94j4TrP
8K8n5hhuYc0EUk7IeIKtIsaWeLxP58DH2Chha4clElpEzXP5eoEfBhnwWbe8Alz+Rj/8llFKtDlA
0UXr2PHGF+W7kOUlLAhFaWOouhdLvK+lF7Q8A5vVLYdH1HIzxD0clgvMcydv2Ir5tYqJgNtwD8bT
/6KM4hDvqnLmwfEZiK+49C3m2NlyfcHwZUgNXK3X1c9+MLa6wQr2uLzwMPUIa6vynmOfB5nRylDU
y6sCAhVJ1EWEtQHZfN2Ea4EYKtjwCjRPB7mTOV0gVc2TgMbqNavwlQg4NsXC2o+4/NT96OiTR89C
VQ/NEck0NzbhfXwyzglY9+wSOJbPF9YRTGHqmunVVEz4/BTACw8uOP2iJbL+J+zMeutGrn3/VYI8
b+JyZvHg5D5olr1lS7Y89QvhyBFnFuci+enPb5X6AqfTF52HAGkP8t5kDWut/7QxyJYgh7yQWV4M
yaKkSVMO9G/jiV8pFtBQUjjs8wgGdAEepzKZRLR8Ieuo5vpY02gF3JcUVHo5JPo3zXNXT+c6HX6z
Bfc8ReVjRcAiPYhaMZoX00AHBlHuQjrDt+shhDhOHwrcY7AuvjklbrW0zELm57A/RkjKjKY5QHw0
heKLgaEbC05djWiZbwWVsPMIvdJnlegzT2PS1kMX8tcVcZZ05XTFEioFM/3aguJJUOf3Xlnpi1Nn
hjKIJm96rgsuEww5he/Da3dV7GzL9JxTj1P2QJ0ypA9KZoUVLuYt5JqR88aFM3ZzYiZjot3407PL
ArdKIgZ3r3rgaHA5sOB5QIEQVkt4gDli1YL6gLpwFipkL/BtJmBCE98z4sfyCLWfXdf0F7xjygWR
pBj4ifZ58U5+Wp6xCGvFWUSVDI4s/i4gl+QhKCJjz9DIA+4FjlWxSLQ+ZgTUuJjceYaOm57KMnDD
Cu3HqcJqLRlwkXiGdw1npwfRkpbHuFR1qpCmfOGME9WehVEoAPFqD0sw/cHEN8LSmSQwXZEcZQE7
Ke5tEgB9LDEKG6I6mymjKi5rnOyftmjASWc1/ISSibDVotvwBcuftMJ8dIv3J+LQQRFLMxG4wuEU
UsZQz8PW7XE9HNClnZxsaSLKi+mZxh7JGXIfx3sVByCqM2ifwjw4JV7WV2HMH5L3IPoxcOc36K0e
WZOnIIZFXy7Z+BwyOb/k1P0hkHPoN/v9qYuw2m7g6D7ng7w5yVpmokUbwxoWsxC3gGuC8AP8YOJl
WfIfUtLuXR3KtYXTCWpyf+Yjip5cIOguKIcbH9MpWi04fqfDZya4Ttn0bKodmdYMmhyW3Ma0rOAX
0hfUG5ZEvvtKMkh9QcxIxIiMikLP7DyrYZehh7C8q4ErRIYi4lRH66GpKZjWv2lxY0QtCEcH4/wT
ouK/Dvz2eK9ywI801jCsqotTtSq1+HE/P+tdOkdh4EEz/zjhscchxh9uSAO9QMFcM2mis1llnWC4
y8gGlzliUjk9qoW/Zd3vsXv4JQCXdINuzAAk2Siv3QgGmjiPHABfCLenLyua9be5EwUVI6khfA/e
hPEqI6U6335Oo3AqOZHx7OSgyqvqGd9KOrKBh2xvxhNdUDOlK8vFKHWXbxxPlaiIh+IjSNWnE6M9
rNuWhnWwmO8w4aWAAao5jThXlm5ULk92eZFQ/owZD72I2L3YAUIYcCWMfji7cCOWJ7hNpLH3PL2q
5XzhJ495fEzdgqwXeArzpJWSkNMyWTjlrVGQWL9ZMypcNtQt50Zv4n6J56da/IpVxF7m+9xOzM3x
cOXviwU689vsl7hRuWQqYJmXf1uLhYqNVWfhTocgNKTA1f7tlMS4DBdzlD+F5QIxmK0m/rRWdhKm
nG5iRmVj0GjOIVlAeTExvOAtwm+I4k2ixEKk4Yxbv+EZwDgurUSsVULsW1uYWQFqQo6ytgqzi9YF
GNFQ+q7kokOu/sPICGrqCdqi+WJFfQ9LCV0XaABdKJUpB1sOmsgU/XLteW+WxJ+nXO0H+Ui5wzfO
EymGVgYiWIGBUekNVP1Aq7tGqFQZNLVk2PcgfYSMMrMQMDom4hbmt4jpuSKDknMS85E7Z47PNv/X
yhCsGQq6+Ndqw2oj6j5xXO1XpyANA72WR/aoMv5NDjNhKVOFdUALd1gkrpcn0G4cq0qdPWL7zFW1
CIcF3N492I7QkEMZn7gCSjA4JRqUkI8Lv3busMASDJQJo8blGS1wiK0/jtIBFn4cr4x16U5dyJGi
WxXZ43HwJaaOggTbnhf0MLCqQGkqqVdkMGIVP5Tbw0Xb40Jq46n4+SRJAstdHYj47m1+0ook4vp0
BPMyBPuYPiL/xm+ZYROeWdxVeI6rO87VMuMTQDqfDhpJIxJ9W386jojuXKJwIqoxCsTBS4cg6D+Q
PfEzxF7zDtsYTiRR94N2sPE2PrYrpk9uJLPmjrvaTYCoqkVQbJySKlcXTwIK2vFb5+JJMI3+hwkJ
CkJ2eiKTfj3B/zBl3gTtBx0x/yIghpuPAu6qRg0q96krAHvuGf/FdNR8dkIqXRjCge0iG1o0VrvG
v1WVX7sg2EEoo3f5pl+UJ5soFw3gLrsVhGscp5YOxi9vbZ7973sVOBVDIPSsC8QLBswTD3EexjAJ
Nr59isCCqKSPjTO0lKzJfFOXcKSIRgLL9nihRDzBhEJ5KOR+BkKc+4jeJscv2vZDPpQfTcmHqiDw
SyvM4cbTRb7vb0eebw92+FAHKJFtXj3PyG7UhbUlYDjDCgZZPpBpKr+CwQ6xg7wFw1q1MPO6tFfH
PTXFKwSp+uYYau/Sc9MfbpXxdg7StPPSZ4YmzBJXYh2t16Ay8KTCtX2HbXl2XTf8tBBPZoteuBHw
jk0ZAuWgTf5/NhLiB3ahsFi/dJHbXZlDxnuSNbPLpNAdYKht/AmryyYUlLlgBbE92aSPycGLG667
fISTM4nnz6TpJib8CC5FJqE3+ABYLeCGtvIsdmLfLyB9ZhfbUH+tN/a8NcsOeZSXCZbuzBbi9FqI
iHTmIgrm9JDkYmsdYBMuW+atNt0Bp8kPXG4LWn8YujZ5HiEv3gIDP4vUxedR81TEucAmDowhr1TL
nKyOWBinY2uLdMKc6KH2OM9VD8jwBl8bHo6V/eVu/ptv1LdhZ4YF2wHUTJwaSXZZkYMcvrOiaBdj
VUAg5UNapgtB2ztIBQ+nx86raUX8ePd0Pz/YsAvBOPKgeTk5XBQbNgveZ2UYemImyNXEcj6t+FOF
PQy6z0qiJTDbjd7b/M+pISb+FPh7UvdFfHwWe330uY9HwpjrNHJfpThIHZ8VlmEI3il0pcoeXQoU
J+TWDUfuB1QUXI7BWPn0T/vy2UgwmpuygOHPoCFHGil83H0ACyhG2hsGIED4eLJBTWNmdRrjMoiZ
kM2fzcz5Tu/G38cjleQyOGMMuU/Mewcvidb5s43pwb3sztogSVKLDXCwtCxhd9lJm3W8Ojlpyhxr
GmrEEsVdOAvimXLy27AUFdGpyNRXgueCjZ1j7TPcneM88dCUMbhh9TbJrxMhJL7vZLo6uxFdjJVU
QP4eL4pCaEf8oxRq1+gLZy6LrXL4UFl17pO2v5j79ctEn8IpJfTugLbKhmu8EaNw/ukMtaIFrjAy
yC+iMKCl45o9db02iI5UeVY4/ZiU+m2iC2dL8lZdh7aUNUfhxtEptnX2B04xByXCzFeMQ6C/O+H9
6XAOP2ZUXZ0VUwnouNTrffHxhNzYEEgZF2fTcgeWCFR8+XELk41gioNEj1Fzbg53ufSmAJfrih6w
Q/HKAFLYbDnTOp3ekzmlePVpRrBN0Vdnq6wWH0DXQx9z6hwnn6Z6a89WBi8SNZsIR5YU2O0oAgHY
comkE6zQSnHJoaoVRddpHeoyngOfoLGF3D5iDrh/kFIRPyn+DFl4PlU62ZsQ04HPXOVUpYJUM4YO
Kn0b5KCtvLe1x2dnbj/nnjBznG3DgAhRshiksxmYULhcq3JHT6sKadIdBkriwaXwfcCwl4eMFImR
pLiHZeLmhqaPIQTWlbu0sxtJURXrGYxbCEjCG+UksacvMTvLxVw0X8Fx8LGPkBELlx0AM7/BnOXn
JFxCU9F+GaEy2GNOhs7dBgJVLzEjKPHs1VSNZauLy8F4A1wlptF6x5lMxdzHqE/4T4ikeEU0L2bn
DcF3AmvOuacDn6xPpitHzF6dMriKaJ87nwclEaNxtn89/HCjAKTCkEmH0FgnUyXgqculU5IkVO84
Idlp3JiyeEVQIq3kpqP0k5fXP6H5UNRvQLouJ+Utd9j2TLT5DMMZqC8YwTaOUf4zgpBR0W3fi9WV
UbhUiE2KJXN3E9e4mTlBpyP5JSRDVMnkoFHHz3KQz3hqVmvyrRNVArQeptXcuzK7zF3MhERnljRS
WlQoIE/4aY1oQE35WZB+N2d9QS6m+mhipBCrQJ5Yolimmut1j3qhpTYewES4wnalFz8+nQJ3HkyY
Jdknt43vA5wuqNtkReIok7dN28yftM3K5JqCUSTWzbxzLURHKSa6qX4W01krStdVy1Rog6VbbuaO
NWAwK2Rf2PgHit+COSurAwnS/dJ6ybX0vDIp3/QYthdbE4AwxZAOdZwAcSYQvk8dctuajTtRhMvI
PqR/Wgtmo8A41yeYthlr0dGfvEMnkBhup9pMDye809xOtTp5opAVkeV2ZR0450y7F75TP8GDeimD
1HnH9BQPM2gqwXvrIyrNo5XfmBbAMB9J+Tt4gSK2tLcy8861ZX0oBCpKM0BFaGQY9hbSlhv2Ub95
+mmM6h/NtqrLFXIuX3pe6LaLGE1gu7RPNRKE2iuRmcgL2xnSsxsJrYen4Law1Gk1dWHyeRrOrjB8
DKFnjDeRwYokRSjCt24Bzb06oFqKiVWuVlp+GKxugPj5jMCcvsWN7xPgwBNBDHyAHh6H9rlnrGWL
21D21pUDf58e1c5rTcObP1UNjPVFYeZkNfDa7zkEhPcPeRH7z6hefrgDhBndMjVLNqe8P1w2tu5I
K8GQk8IKmFQIS9T3eEMrKay27edQb+llq3vQNEfWg8jAtNkZB9HMMx6cx3mtx/6c6S659P1qvdjJ
fLzoC2R0GVW3PN3RjFhfbF195qPe5fkORiUYJl11HWXiQoeKa21eSt189t2Up0jlvcaB7s/Tzt2M
WSh7XK03GGcxzxeMDEM1TjVWDA5g7Dfq+ogQ9mrXZ7eTywF9qMTWkG/PrLKH8SKZK27IpN/a7i17
//7wu+pJuFhEPJfXuMEUl36hWcIsNSTeOVZgS4VtEzaRXPsLZIzAGbhUeNh1KK0AbIswYfIiRe1I
KcNMATwwPLB5PDlIVzHrb3ES8GAPCmpDyP0Dm/35tCIaLvYyb8/w7YOzrXcnr398q+wz4VEmPJE1
gF8NKwd7hpx6QL5OklOiixMOQopflszNhkdlChKId4rJFHY1LGl8kp8TuAMU/EnZ0+3U9Vm4SZAN
9K0l9nJEeC0kqBhhJdpglcJmEa7pRi2Vj8xbj9ANS8fR7RmhwaIpHfvmk9k5stGQ+x9MwfKYpGm1
w0PSqSgZ4Pcj+6A0H1GkXFe2nUihxlWNAL2Z3z9Ie64J3kLOyKfsuflH4jfewJKMGxMtFkTqhPMX
jZ76QB9C9Q2c+ZaRDZv2jo6Nn8DY2SGUOyu8tT7nLYWY3qYPWG8z/JWZNO1nAW394DcnNlTeY9Rm
lMT6xdK+iwkGNEzaDgkHTnmsNMsHEZfXnr+oq6hFjBVsIneT+Sl91b5Wk+ZRUR7duw4cIbssJ81x
LqMMMcfhpBO4kVUgIdi2ZVBF/CnZVf/NnWTKXJIcOC6UazbdxoZFJSVb01moq+wV4wIjuSLJ1Dl8
LFYb1Ab+QLmhUzVIVGFDygXS2zEhXu6C5jVnksHQHYakafICnvCZfHGgVGKSQiHv1FK9aMTn7EUb
dW/5WcgO3I0NdOLa9XtuPnYmUcRUSON1vAYvEUkHF56XJEx1Fq/DD7Zqz3XZRwjeKU/IKhRyCuMR
05B+cBQireXtYKDGvgC9KO4E+8LS5SOqc/b21OG7MsrV1IVhtqYd68pQvjKGhTTBZIACaGjGnjgH
HJUZO6JORLU5EKUR1xrDF+Qu97rhPnBXQlka0dLulPNhozqUsiz7vJJAwQbJrz//GibSnFXERtIr
riuV4q0gtfqaR0H8m+DLuKbkX4E1IQaI4azlugob4TiEbYrXYwUCDvnOEh7erIfT6Ex+/G+CVSEX
5SenwTtrYQb7U9/L9xgPjtN18v0nU0IdtRjSWyr6wq4lO+hjbmDFT+K+sAIoTT5EtHzd45C0WcGg
qBFBxcDBmAHHw3igUjoLxJXr2IPwA+j7bJ03hQLDjZVgUbYH+hxCoasjmcylDL708cpF56Vti3j1
nGMuIKMr4QUkI8Mq4RcBpjCj3IawPSsEl9gKylfH2AGPZOmRNijYpwD/ocoLMl5UT6k7RZIxtDnT
u3ySUFU23T2uJTGzNK8IMNdn64UIHomtFtrswT6esHi+ElNha1tng6zs/ggHkFmbeWbNNjqG7SGU
zbuqbHh77rrduX34yQBuMYHiuagStw2DWu3aNOCDjNTQ+Lf8rlLEgGJRQXU6y0HbMPDF1u3jW/gz
KkcYrqy+0DQvOSj8ud5gLJySoR+xwWs6Tj5MVWpyfpkumh3g4uQ4KOb7aWzPE5Q5ZuJ8i5kusq7E
tUqcOWEwiOKnQ/2KyuyXHGi2zqPEH2N3Lx1O2oMrS3HYc9lhTLcy2E9RNFhJNrOY6UZBs8J0M94v
G3emrj1omjpeez3U4+X0YxAWkJDrbP8hF1Q9UhlKDBqVJElbCoDBqtPscBpnSPi/GcCjFOWInR5o
K2jUSJ6zHqeBkLtxGZng7MIvhi50p1uBXmd59WJ7GEW/JUA/F1u8v4yASKhN8JbBxhPVB/bbsu3C
mFYKWIQbBZqxV8wlpyFVQ74Az5j4ExIzMfdmIJii8Ds5NRBkhBDkXMfMJJKonG+3KHqhDeGJBnMF
nyh+nBIQxQg5nqtHKkugLRu9DApJlUIL4G4Yr6CWtrVBLg7bBm7glWHUCQ23fyHeEcRJOOY5QyZ0
PzL4E62xNRYwbGAmFmp8TxDeb64kPVr5oRIDeRtSq4nlubFls/XSVfsRvUdK8hvnE8NDLJ3M0oVE
U/Bo9QBry9kZEbASmJeF+7/WDGtSG+JqEQvIfLg7+ozlpgb/nHCD6kmv90UivHSD4tiZ0glThGJE
CQP5Gi3z+hDsrDAnst9nFW9SLE/RSDBPyQLcdl1cWWhXgJyKb3mY/eBG/lqjv2E9QtQ5ENGj6sXc
B04d3hbdC8IupMw++Ye2MYc0qR/rbe6uEUC9BiUHNJkn59Oama7Ao8k/GwqAW8jYxye9xEnCQKvw
fxoX0jRp0Nmd2CN/qFHWPxuH+z4PJMsMjbi7SI0CnE8Su7R+EWxQ/FFGSO40R7DQI9QtZ2+JFS7c
2QSuiI3E4TBKqyP+H+MQaqsBDgBYKcEmG/+ZHeTr5U2F9NEfuoJBT5QtOwSSgG3LfqpiNolMA5wl
GUeHEe45zxtGKw1UakFR6xkZHaYt+7tTYry5xBODSngXuEUy2kKfMMYWHpEVUJmgwcOjBvceZ3du
VhOT+MxAGP0LRx2G1qeAsYTLRuLaE18QoCumk7Cw147KTNA0Dj8Wlc+wz0rjSvfnGKQPa0ujifgM
PtHGOX+ChBQB3wXoumVyJ3bWrrgIa1ptrlEoJbaIorIU+j/bAUI3+5hpKTEs7EPnK+/02ebhyEm6
bjp+tNI5Ifbj3Mjkm9yKwsUUHxNXxcoWuVyDI6EXBzABWaIjXkHUx7QdCwcxf2qmfO4mGR0AvZ6c
sYo5DBPvjFwYrpc0AAevNwDssKaFuS9fJEBZ5xydJ18E3ZrLbXSBTBYZ8c7EHlnh78YW1iNIp3Sr
wDfNHAXu4Z1J/WI+1Xa4VLPsLkPqxKSr8SGIzlaaByeM33LxXjx1w7CotlP8pRU0pHa8+JtLrgcl
kYCH8o7yUIBozm1Yuch4XQgn5MBtP+HHStVJ/SnEjFPV9kGUIo47E0pKgQXexw0RwEiomQsAXRMY
ZIAhBeGZfGwKtMKJmIYLHjUTQXSeCI6lzT0FGRJoA+5yBnqAOcUpdGYtPXYiMHQS9qyYM0n4n4UH
EWkyFKu2A59YZJZnrKX3a1OWv5iRvRiPBbKky73foQuWOchUittMIMyvHOQbRh1HmcFRWbR91kDM
ws1W8TROjM4399sAs6CukxvCsMqLZcqqS0qn9rw0OzouZFbX1Pd0xkS5sn5jTDVwl7STUPsUT0d+
oATYIu72GXEPnT20Kko6QBZmeWpkLYEj3VqCagIIbWkYp7FrKRJbZm2mY/4rqrCO5q5itQTGP3jO
DhAlPCZhjtYVmyshenEo/ISp5gSvGojjO+4W2FsFVKwWHedfbN093UsK0JJhVZhExJJTSaupezxV
TnDMydjWZ5DD70JKlRT0amWZ10o2qWI8YOgEzm7jQJLD2zCA2KLpsTr4Yikcel7yythINysXJ6y4
yxwBwR1ThsUh2CnitqZRAIbkEnkzUqgaGQaOxJBie8nfxp/6Uk7j0FAandhMYwjTkcpqk2aDMYp1
ZD8hzW3TVBt91g1KXQlXc3YuK9vfJ/OCpNIUCWabBOFxX9Yzmr69vAsTJpoEAuEZdi3EHs7ed7kr
tzNpryenKvF8w1pUNi1sBB9UXhM/Sk8ytA0Bl4fiyfK0QkNZUUeYb0lmYY4JfL0SF2cDJqBGEHuu
B87AAvGI3qHLw93+PpW41OUxNmZvYcDTTpVqjXD0jssNVSPsAz/itYmhqkU+joWjy8C8e3B7Wr+g
ZMpejK37kuh4Zs15AV6dR+8/5D4PR9jUZtO39n1R239nVcuzNc2E4tX3H6aaKQY9ArDnjQCuTKSz
bZr20XvAiZ67vBR+M3xdLDXYqGKYRJwWKKO4M1v75rid/QdioqQNYxYDu0EmfEwUxH0BHLcXp10S
DxXghzW7tp45bgD2tSA4O/tQXEm2/X5KDpCJqvFGUlzb4WONtQNMcCGL4BR1AwuJekj6siHFZJhJ
2uhtx1XVmcccf0JCqroXZwDVTcC6GXzlRbmorZge6pXzAoZa9d0aqFdLor8mEBEwdxU8jW2ztIxy
9QNDqf4BDa6PHyRHXNhQIo+LjGd8R90EAz5WoH2McRTAhJBzT12KX1kMh/jBhfoIeoEIAmMkCxlR
4DeRb+BUPlhkZVUEsIfMwmgsAHqSOWs/mFS0kUl0pkgk4wh3Ku7CdlxopIcPkNAB1DmSrLxLTTTN
J4jaQ+Ol64w/Cy9nooWyoETt0zyvO8kAiLjhK8zXVtgjZh1wwcLrMOVn21kiPTsqEY+r64NGBa3Q
JxNB/GC9lA2Hh0xxptL3y3L+YAEp63fcbQyC+eCBJgjSNE84y9FMo1yy848T3y0dEKAlT65g6ZzI
9lYOfVaAO9I9Y1x57WQyu00VXSvqnu+65CeOJUhfPtfJE2oZfrfAzTXh80IvozGm7Z1b3VTJk0I8
L3lUdQJrTdtTsqYF0TrKP6mSW+zAEL92uDcheL5zaH0e3BIkWAurrtoHN1ULf3JGllPT3F1ZKt4R
xEPue7tDaie6T04DyYMV3wudLkxfEtr0JfOyJ9FOXa66i6/4en6HSlCOFp3r/gM33GK6bNTbs0sK
jCRTCZxhuANOnT/OsDCq7Vl5rKI8a2k7rNTDcAZSw4kHIR+5Smh4pWc6cQFxm6gedmmD4QkaXovT
rYGGPDou5plTiUMBhWUf31sO4lGua7pylMBagVm0oohAYCtwJTo7qphaKJxZpgJVhAbhWCdeox9r
Hb0/MIP++9/+z//975ftv/J/0Wg1O1Omv3VL+4iTzzz94++x+/e/YTYmv3z/6x9/VyoJQ2yNwbTC
wE19P/b4/Zefn8ou5097sOzAVAacJx/B0AAl6utwI0Zpjd7nmUbWBUiR0wTs5gbE/SpfIgSBPCpI
vwLH20yqvMdzu2bJr8XLXAxXfUCBpm9x8uK2WXGXpBnAiXe5MX2HCV10rXPEILKO5dzm1/ICv6AZ
7gjO6OPMT5cgS3NvdnW3QlwGw3g/Et4r6mTZKrqLOPppdHG4dnR0DV/tsSoFjsJLlufsduKFwHEO
Fj3W7lMXKxzH4/vDF3AMoM0C13/9GIPoT48xDlMVxipSqZsk7r89xmMD8ugxPvvS4xCxwHrhgbnM
ygGrgM3u0CASmVreqam+lqNdyKqccY+huNFJGwAB/HqacSOvIUN7DGxTDoBQwnKQBE6DZBUVH/Wm
7mpT4WGHTexB19RG3GBgKfH2syrKu2SHy00JJzlRf/39PD/9D18w+OM66WCEMzPyzGM4Rdc93Fxn
wP2YER7bn5EtqBd5lywPF4L0hKROcBEhvOSSULmRDICC3q3wATf0AZjIUZMySUSH972Lpx/9PlzL
opJHkafw+6b+8VjRn1W3ngrAtnrsfN9r4925RBq7nvuzzJpz1jhw/TjV5BwAVKJFjigHVsbFG6hb
mIvIVEATPWqEeKxpeSXCt9bMhaUvmEKTX9bvQziAeiNQhqpO4caWO+sTEtvbsOCSgln7U6oqgWDz
ZDyPbXseU6gdlM5CLpKpvzvy+xHDY+kkZJIMufhmWla8cmnjRd0xmvC9ELa0z6ruqBEJWVYTTZMK
MNjHQoYYC2u034kne4VzeMXcfmiXsw4NRjB3JqFVF3PIAGBMjFg0QWYl6bCSdyUfY4vOYkY3pvwg
FBqrWokJ56WsLDdk4/iG3snSS2a4F1R73ep8FR4nocJ3Lg83Rz/supT0E9MJT91BRL9dDb0Xs2w8
bwV/4ifv8UDmfArbOz//9RJTsoL+cBJFEUTnKOUmYwNFkazAP5xEYZuEg4+Ndk1kVkRJzCeXy8NG
OctbG+CwsbGYbFxLxoKoFYS7LNy2FgvuYTjomDMyjutnm6SESToEwU9dGr/bNHxuFgdCy2cp0WWR
SVGiFjalFhIr6kyrsxR/d/mX5KdMIc+GqZJbQwmiZ8RtmmowXZ+iqL8qYsgPIc7reAcqZoriN/VR
DdR3+K/eHVB3KxebEwpUWR2kTUJ4pm9FOfLRDifl5zm4HHKUWfcTFqBEzGE4FHxSBUeAF5BUs97I
MSlUrfDAP36JQFjxLSC8AJbF+4kFgCXTHUD/16kK7milr/VESUHgkg0w4lz869fk/ekgiCIPi5XQ
BfRRbujLhfK/XpPjd7HvVQvKi2a/wOHza7DNn92BzUUuvZXTL+w/rsKayYPw5XW6ktaAbyKGu/hv
ceG63S1usL9VXA4HzhF//QEj/8/rKPDjyINAmsB0SeI/fsDAmcI4D/T2KGRwWUOE190gq/mIs8J9
DV3YFsUyIsBC7VakSGiWcRsCTXY5RrBbryeYMBzEVlaopDNU3G5IbbPlCRbBQ11zWAtL6M32l7gm
t+CELtlwMJBk2scI6jLK0aC1/N4iJT+7qYJcLhdYf6VnAmyJUvJYMPCU3YSZhVO9yCDD3mhUR3IC
OD1TmC6HJAxp9q+fkidP4d92WxBFQYLBPLJ3ntQfnxItNgYwOw2rW9G3+ylru8DPkcYCEYDwRWQ6
Pi3FXY4xqMA59G23b0uPM4YcB9lh/+EzJX/6TMp3Y5UGLs5TURz+2yU6OvlYYCt5PIuGWDo8qY+0
G73DhQoqqyjz0JVrwDIdflI955ScWZxl8tAqNOcVyXKQWN7/9ecK5N/947NSaRKz7qHNJmkayuX/
v5Z8lXpbjMU2AiNmwMKPmBKQAQ2lxC/vpC5DNgB0yhGVlwkxTv5tYexnVpy1ecywBnIJfdYdo5xH
UehI/x+MmPB4+x3lEadR/lGqILUp3Kuhbyx4Ix3UhD2GeOo/vntX/ekLpTg9BSqKQj/yGCL+8QsF
nudOoV68x2mN7+Xly1TI8imYglMHY+KMGRp2+/kRXdcJU61k1DezFq/XDxMdcdnoqwAaaxfN74tk
/01ufuuVT3vB3JcBaPROuZwDRD0AsCEy5ZyVvp3w6Gv8QG7RUN+rDqXDTgWv4AZwVMppi1vHM9jz
ba7C88S1ObHS8Kb9Kb1a0X92JoOHdsDn439E7QjBl6HCozqwpYJWSTOIKvlZBuRWPyVCDOBVqKo4
v7UUrUMmPBKYN79fpmj3H00lX5iVBKfDzPx/BCACV1ngTeYxZlZ3U8AxnfCaDv/WrbsHPJ7hBUfI
PMD8uX67jql50AWw/82XhBgQ9nMC008sviBbnZMhfbCXqDnO3RR/wcXmY+BSGVu9NvK07rIKGANL
Ncu5JL/OVJPLY4rpUmXw53EgDObqr9e29/9ZCrGfJj7wAss7Cv6trkPYntIibjsyMQa92IhN4iEr
0ZYj1OaNfowxGMlg93KUTxP/m9GmUIiGIWYDIhFyVu6jgvETr+ivPxxOE38+EtIY69BAcZqTLemH
f1yph0a/5M3Z8cWKsRT2HDIos4QndyWJw5LI6/D3kIS8JY8kTMCAM8iodUVdvUEqsxZL7k7Kqzsz
fg1C559RGlOaQrirXfgDEr6jPSAF2FrsQlzZFeG6JmY4q7knzG6xW0BMxLCCTXR78bEqofXIFSMl
hlxj9cY+kUtQXAEsvlFNeH+Rw95h4YqRMYz5cMNIW8pm8kGzJyP5YCYB/GOawxwN1hljG7oYiQ2W
d6Db/LeJbCNxQSdrA8RgEqMlgAyNy5ASF4dE/GtNzzcBs8MGAGKgR4vvSXAVqURqY4MPzMytBNht
GZRa9KdWdLeqlQEQYRFMBYlb8pjY2VwRa56To9m8tlAkhQioLMQTxkT4dkP3ChdJwyEZTNCLDmuT
y8oAsq1gGnUKYyOPhe+QMLKut2G+ryKJS5Mcptwy0ejMcwfidwiweAPGAzcuY1g1hYxHcvQtWI4z
vxGbBsSz1KTqe9gzaXiTye2CR/V8ehv6K5G7TrXA+cAsQGquUbgFGLshKdHpTyfCOMupGB2PLtOn
cJWPJBlIyNHSD2JNS1IWM5meB5FgX2rV2oqPzxXDre2MzI9W3zmusrQmQ5L8+XcV1wHuAyJf8jnY
1oAJB4oF/IcoCA7h0Fiv31X9TtnXIdirhV2peeDoD3xJNA3POdqXy7obsXXTtAYpthFWVDeCJlhh
sxWNWLAxLJmWTuX+GYdcFmorY+dBQlcMdh6A9NgL0c+0bejcxEN2wN3Ys492YO5CzebMZuIcMYrK
bVZdwRbgr79aZYmclCqr8ZrBjfxNbirKZItk4M5GNA14qhV7CJ2EpfMqJEJJyO0pK+6rReNlpuuB
eV9Q3dTybGqBNK0SeBrie8seF64IzPJXu/0YDtVXI/FBPLw5xCl3GdmiLYvvKKX1wq7JcrExZ1sg
m6FLcYWfSQVJUnT3Lt8pI6MpKDGby37Ksdwl9bNfeDX19ZUI4bsN3ErOXkZWr+MQ1Rc9o8cfuj5e
aR++WFp3vmGFKTqXpGPyiK0EhEWNJGML01dnyaEoCIkOnIJ6HxbiVcUpCGwhlHtpFgzP0DKp0PqA
K8tgTVSfwCF0HHBEmPHLDRJ68u4XEfAlgsKulFIl68oOBi0dy0ZZmgoOUre/YrJOrp/YPVp2hakn
cikNzen7CdgWsBaTF9X6aLGXNLvsi+IVx9n6ct7NT6Eyyf1lKRbMmKFUkmryXhUO5gyC9IclCVdw
08CTFhxyXZffmDasxvOBVWmpQHbeoMW03/W3n0IwqqCROitbr64w0IVUj1GPzyz6mCpoXBNwjcxx
QkQAEEYE6BQvlHyClSiaRxjKT6qF5a8O9kcF7+4KTWmIIsC6E/FAwgS10IweZIN15skmgvl8eZCM
ZE198gLytHAJ9EEfjq2HUN+eQb7hWqNL53HvCSo8xdZXO+ItTXC5JWbA+iMGkv5DYg91ysop0/yu
c8EVOCk5aSB6XAdlmH+VMxLYBuhLDGJd0Np3TkADTgobHnYieUJdy6wCRRffQCbZvYc/yeRy6nCq
uDMlvXh/Cr2WyB9kBC7ayjfagzh8EScxEyHye40fzoDsIYCzExLIsGp+PHAS02mXUbAhNJw5ERMN
/mkpaAIYFcwEGveukimpBFqHCwh4NzEn68uegFBa0EPxwcW6cB2Z3JpIxuqQJ0dJYT7Ev9p6HaWx
+dYhi4H7wckl/rjW9awS68ihecaCjIWKxI2rRMLhOICexF7Mxq2GPjJKYdfpBL2r9MZTA5qQl1x1
0AQJPBY1BxXDgDpYhC1yKGtNG52IWffbAQVGZTXMnK1cclJpJZjya5c1hDwMjonmSBfbUntaDVDr
Rhb6NAtKXVP+4PlNbrjk5eULSUs41md36AzLz2u29MgDMausWDbWIhMiIswDegfrJJbG5bfOlORj
5dgtuLiPvQU3O8mDeDiGJH2jjhVtFRQzXTCeCheIBdMuYyQIkBr+LlI0EGs1efpLzmHL3J8yUQ6H
3IMtK2C5AEhABU/aAYaYcM239O3aE0iuh9oBmP2aN/zVmljFa6JDlvc25UxU4zbMVNLTw5Z6Gb0o
Qycc2DCJCiccGqQYUGDRZJVS/kx8Gg0HiSgAidzCrexGClYCGH/ICpKiufRgk/rABZdSjOYhxonC
l1slJ4IjmvsTxN2qj3DTx3eoiT71235VOFih2trTmuOGATiukIABz0HsHEiHhyQpJd7yHaOh/KaO
BVSFz4RXG1dZhstGh83Yvd3uehfDYbGRkMF8XZgvY6Afha1uCn5R8GH8IPg8aq0ux636KhKuPEWU
Cvh6KYl2bp39OiJBTGDBcPiV5HGy4B+YgREvGtBpUH0JeWcdGA5SXKFQ564qKCeUpFfnXK3GsJeN
xMXbA8IYlhv+yBwmBlLdFDD2smTzik9iAzzrGYpaWLOj7R9zymSBYuhzdnsI8zI48sze0F1Qr10F
kpZlIyvXg/sjb/m5YrNuayHgOXMwdYPFNBmuDAMM9AV4jK0tI6JRovLA7AFXZT6yjpW6Qg0KgWXG
12jZvmiPQ1X+tg2jlPsacOC9qjW20iJBm4xUIN0OpTTmYygo5SoCiLRm7DC0raOC7FU4ADyCnjsM
lJxNgNDW7fmDiuPpPswoO2r0u8ySOcBCfgg+k8wn/Nd1XsK7ze0OGkSejvUFELscV9wGwTbqGwM9
kbdkuCepDG8dg5kDI2vYhRDHJLyThf9Lqqpu5l9R4hbC4GC+nxw4rGGUX+x+gNCIECEYMs2LMFRF
zR2kPEexVEm39l9FGA8Akhjqyh0rCufmMRmTJxzWn5CpkP+C4IzKRLijNlHUavvk6BIzNunRpX8e
J2LccQ+5MgsiLPxLEnE5EA5/HYo3Mvk6Ha/vMnGhF9o8cvl5dlnjpE5ZJyQoMUCAkEbKoryZHAoc
SgHCGaUUBWW3k97cY1pE6BBOBbxkMugB9RpxtmbfTGnyK5kATQKWHlXMK0DazyQFoK3kSBBdZN1l
v0jNpGRbwdIcTeuhoYYxfK4QUaJ5k5WLiJrEvq/CppuUxE5D+7+1hKgq4FHyZM9WulIfYNBKqI0H
KwDu1KtLugHlGedaSZd98JLY+ZbiPzGdtrvJklz0KN2xOBRJX+ByGmDDJvL+sP1FZAdSTHuGMevK
Q+CKXTooejETi82uwdsqY21qpIuiU8P7q3kGE/8K+4NCAgmREByh80eErGx8Mpd2moROZL14A8Ki
FkqaWqnMSvO+azK0pkzJjJwDScust4EaKBoouxmrhidn3WpVQqMHkF5eNs5xfTCDrOSfsjSZAPwB
HvKj9Si1zF7M3BEajvAFAPJFg48Zcay3G5zy9nsT1XQ+CcwiWalBB/0LwwwSC1cqs7GkBMc0L71c
arj9+ZYqkulo+T0+IUUg13Mj/RCy6DfDe/y1r1IV/9MQoJsIgdHBuxdbtkW2W/HGKq/xww4y6gyg
OBKmjrb5H8rOrElqa8vCfwhFHM3Sa81QFMVQhbFfFFz7oik1pKTU9Ov7Wyf7dpvCAd0RBMY2NpnS
GfZeew3vYee9rwuUROjRP5Ol/a3GfOVSE8cdD+krH28LkjPocv2eWqdMT+9WlMTYFqqKshlOCXUb
kCtbhEIFOjEBmKpIcFmmxWVoKmQiznC4Z7aMOZPU6XOD1K7H78zzWuVYP3F+4nNU8pBlZngR1v3h
Ii3Ww103ckrnRsGSdO6MsKbHGlj/hraHg6GGFWLxuAMVU35AwaHUGDPQGiaV5M461xr6TjgEaj5x
/QJeJ8t7kAdKr8sNQzrIg1isY6X51aD2vHJKCFNQbpBa+Uz0KeyJWh544NZJCngivJslFpavkHW9
S8L0Ici5LkXxk52GAqcVGAWJ61u80lT4PRenvqLfY8ANLo0BdxFHV9CQSfvCVwMNh63t9ot1Quo3
bOxqKLfMynGEhMHAmTSzhOmhqcEI4eb6EtLEmqodHMOteAgSEBe4Mic4ON6Ni8yo9CKMh6tSPlf/
xivJ55Dl3sodOhf85q44Xol5kjvs2MAV47/mWcGzgWOMY1yOMZsNmDUHFt3ZZ8PnSXN28zsm/gMD
jnfOP/T791ZQI3rbKBf7YOOq7BDpkGJnL1fRIjOOpHqmjBMFV/4SA+Mh2kHogagn8KwAAcTs+jL0
uwNmeHKIymHJB860vU54bFenPbvBbBhjVSw1gpILg02wnrh+lKY4igYClIR/fRcpI3T2unsEplyG
KQXSqTk9Q3z5ah3SZup9kDees6GS1OcRKmXTk+FB8SQ5dpiXPFpll+6MIFRaHoQUGOKUAy4Vvw/W
OvZyK6mY2o9HRH5nBq3DAWilgbnZvjGqlA1uZR1iRg84cTQB0Q8bhWfXkiBqCbVkIGMIkPGuxpoR
Ea5b2DBBd6B/5+w6qJqSu0YSi/bKYiN0GKeXgVINZhOyvZM0hcwaeU+yJoOUeWuwie9y1k2nWFB4
7XyriJOSitph7k7l4FKOW9PeJdD4lIMTwxP+0cz+xArWijOMQtfpO9DVjcm/cKVgQzqo8vJIbLmc
/wkUa/n1QWlif4vEIE5tC1Hlcqwp15Ft3gxy8oipXWHSUyEK/jIRQE1Sx1cAuBlsufUaWwHW4MTC
9Vu6PMhK4Ek99WwWkmA7xhUmpFS2WHJ964JoBWY5cX84oKhaa8iWuBvcECYGmAQUHfgOiE5vDP5F
VmcrUHaMtMwrtYiBaqmeFSQQumtTMnsgsDnzWhDyQJLKiI8zwMn2nDci0oJC2cIPKNjnD2VvdgXG
LQbyfp2gRWWLd8B15FxRi8S3/ewwj0uPOF6wUXnWSaHXHVHi2pOsdvEHIA/4zJWChHotlxfok1+7
xPk9rzPvA+fzRHnIH26V0t2i7F2fLRJ4vGEY6Hij6H/MwBgsiAWScOtbEycYMWhPv5mSUh/sZnF5
sTbbyxpOYG1GTbrCS3YYVjboGWuIaDc05Exj4Zf+HmOpQGPPksJIVeYBJIBif8u+lUEkxvM4W2dU
uPIv09E2npo342mquSt5+UAjO6b6TBCBcLDm72F5dSdE78ymuHmMOnPDW5Bh4LIPPrfc/ps7HYbr
PltymmvG34aWwPHBXoosYtBd6xweqZROKElIq6H66DliJ5/kw4UDID7Q17YGDUodYUkD96IN1TXL
XnJvKMGCDp8FUwPgI8hhD7EheXsoz3zBJbCxbgkyYy1tcEW5FffbcwaHL4MdZC1ycpJhM92xdH/Q
i/kYmtE0AI6tzjiKud/zCZKFjfpdXC6Us8mzyMSStoArY9K7ML5UlTSuEWZWNOEMW99Yc2sd3NZN
IZIPbADHQJin6bmG8ACj2UmJgrHepwqIOb/MnmW+BGx5oFh4HrXYm9zmGJGpIM0XClEgZ76qFKXq
okbc5lEvZoiLccZBUHkBtR0HgygFXmfcesmWkAUznAQeF2ZqV0snkhlN5QUyTny8oX5cnZuygOtY
3g0WX/SZVTfe+KHMM2avIldgoDGqGvWKd8ABxPjxO2ovfRgjwGQxc0gzACCoKF8SghcusMzjSGAA
8MmycMlxQqIhi1AXHNg4W/gZYgLubxn/TxNo/TNHbFvEPilAds8/GOHeJiCp19x1wN2yHRsbdUQ9
epg8QBJuOxhtkIUrV20O/DNSP6lNPQydUeTKZGC61gZUDWgnEp1QNpZyFn0MYALTIwBAW31TrYMV
YPIKO5HqY6Jg8qBkJoUdWv0t78M31qCCcx9DI1cP0AWPNAVfB0vvvzBIu4UmwU6a+W/wvuIiGin4
a0ZynagZMAiYbyk9wiRglktEeWg6KKESjneF4txww0GRcYzeJ9wbtC48mgAbRS2c7qAtLy1Y7jR/
1uSXQl7BsGVsKIssIzDxhK0MnGNwLeqrzZmXJ2zJmTUgiIT1zraHnywSDGl4MjHB9fVhGQCUNc5Y
GiAOZ2ElN5BaVxrnBWf6S84GaqrdLZ5y4xVPHRZ5NCZpfEckZfNQHyBRlIenMDYlastmvxwXVWmg
MPshOF640UQvx7JIihzNvMXPW85AfePlBH6BegAvbE5/Wn2beuHpzXBW29qeoQoEKKE9jLK7jEsx
R9xyaUd+1uxe/y/tHlv+5BvsUYM506W9PSyYvqy8AZ9cC22Wxaf0tFvnbKKlcGWPlQFeyTyFZrR3
2quiNL/jL0elG7HRAh/I3PrXmxOhOPisXGFsRQJSwofvVXgdhcxE+PgHCXbaunVHl9+Qn7bug411
sBJ0L8zeNXVzZIaCYBDJ5kVV1Ldjia5ySfH5RAqIJ7sGTszLcxYRfuGUGAsfXM5OuQj49qoEy9Td
QCXDhCPHY/9ao+1kIwWB1QMeq7ToBacRcsU5I0yOiS8ua3zQCCrCJmugrIMJty0MsNbfYFd+Tlqt
mxkb45173aZfdcGEeRGXYJJRtwYBhkX5zvqDSkqvAk0h2DjPg4LAVuvum5w4/RI6l3/BB6V+8Qhe
qU7mz5WQnHd5JCGZRqVYIiY4+YH2U7ePYzS+STL65tzozJ44LsgCJWsIECIJESGNuqlgIvGZHSL6
at0xeBSz8TwJBRSi5498qtyBQ9rzJTrYDmZk4oVNU1DDA4o5wzXVhd50EQxUNJjJ8WSw/ZKMzG8k
pMAPzYKVWTA8kugGdTNCmJZPTgriGkWVx4lMnbgkwY6zIUzsvNOBzpwcUThnyZEm1BApgWsiAU5G
qY7cu9rMfCss+dGp67HnJaIObN8B5zbsFK1bVHDCSZdJ+RsjmjdDNb5aWjoQd4ITLF5IfFLGLAWt
pTF4EhO/IME9tvugp9x8eBVpz1v43YLqjZtt2Ir4f9bRqNNZiXZNR34BMk1ulnQfOgwrHZARtJKs
4iLADaHjOSJo4ClLcrNEKNFCoRYNb9JM3JBJoJ90z5qdAzyfWtRg89R9EArQDXzNjszK523EXy9x
afQsmRnjOtAK4foLVOUxp2+2vyipHgxpLteivay9T8YTFAkQqWZ7na1d9PaYLtt1t8JhrmNWH36C
uE/6nAKmEic9lKfyQo9kGvyuIUWlN8TF8Rlc/ZaBf1YnimlltiazGC4OTfhGh4sdoW1zhYoVqJie
1Sr/ayP4PxJyQHsgBhVQKujsxE91i+yP46V402TH4vMxC4/SLTyacuVS446lWsPszpLsa87S7oCA
uWuBgPMNyw3iNc/nHgm7fyanDZcJ8mOpubHC5WrCMKGTqIQu8g1cQw5F8KxLAAX/EskTOm00aBc7
c3Sb1m6H/YzykP4i34YMw6HDdwhW3WAbkGDn8xq5dw2R4OjKa8P3rStOXRyRSmhgfCoTgqFa3UXL
oDulY+xiLH2ZedL7TVYVXHmQHsdTGog5XdCLnuKPy1CPRDzDw94RDF/r2wCCfrFgbd96x88OScVM
Bpr2HrIFxbpmB7XHllM7y96BFZTeTW3dXB0282CI7RFOaV3Dugh/a4jCyqli8iUj7GTDCCw5nZCs
T37Ct2PY/S6wNlZwO+5soArlMC+e7X9sng4Jg/Ku4hwP2RMIrGBtPVuENWga/619TwA2Cb2hzg8A
XuPxvPS6835jEx95ZgksVN4HEKTVvaQCwHzcea07YEDDRN2kVVRQWjCmE6cWkuj2ZsFaCmIey8da
reQxe7PTtA/Q8NtpDTMcGqm8FyXtBXjx44dcX950YC1AGTD/RgiqSAk4n2vc2y+Aqrl3yTG87Ere
Gjf1CVuV7j3jNqbR4eRd1Q0nLa6/385+cUxhxhNpBQfOekAhnhZcfvpH1UZFvn6mlkCOxPbt0gD/
HQ6uejcz3oJ8GWs5tSwsoFG6B3xL6HhzzpMlXD6C+OF2w761VjSJMNPTBzWGGlWMAVBvMAOZYJbw
NM7MzJMT8wKXyxkjk+fZOXDhsllzl9Cf8aRLQwa7wbR947rDg8KDBJ9z/5qN37UsHOJGaTdJk1He
rTSkZzjRU9F4AtvjgTMGivCc4WDgkJLz4Ii90bW1giVumpO3xqbTCvKWRFWSuxJZKIn56LKRWNMc
nUqNW1KdnzrNArWjgUSa6TJife+O32yhpre8LIyPwTaDo2YlGWV0TaqYfAyWgk9rzeq14HjKiGEn
8rVPPBdtbQPYd9n5XQZt8MCsJvLV+DGBk/W/2ElICTg0GrnDuDjUQwRV9QOszY2K5t1+j4UgeWjt
RkMrho2wPNbPQcinWIsuwRJqG64IY2A2Cn5sszmMwokasUTlW0Kxjmy7g7nYS0wDKfnsPBiisqOH
AzU4cYLYqglaMRakMEJt559y08GcOVy3ndJIZfw+OywmXzEI+6JtR4L7NAzfSLLjzLFX0Z588WN/
f5xbr+KbZbwW3NPTt4jVMTLR4yqPqiAQZd6O+cRWsGCusGRCVL6Kx5q3Q4HkFVKrFX8nghzY5Jq5
yaKhXmrAqx6hxygbL4t5JD6wQqB8AjEhLYdFrBDrJiqqwbhQQWENlL7hZIRe0u/+a4bpPOQAfAFq
y1WAg90jRsOMLQoa2bMutONPGhddCq2oKllW/VmThwMOnupg31mzXbe/twO3xFfXG2jKd+QCzz0Z
2SGUubQ2vVSdNtrbajM5D1EaIr8cM0pr0rQ5pxsOuljw29zxiRKUksmKRNfp+TCBw+zZRaG8zCx1
U0HEgD41yvdIvi0WaUY3gRlcSR5ssFCJOWSoEuBT0OE2y7N1cLNJYQupXAkBuXbnEdCh1GFq9Nl8
tdNY3E5/m2jq7LpQOtll788Jryh+3ReJB788CQSCPY6Uejf2Q8tAwJlV42hoYysAsFqN+lglQTED
0fUc/zYoA2yU0L6D+Svtg+CRo5InqbEQcufHMWPaJhI01YyYo4JeziK5snli6PQ0rtMM2R0QRBXV
WAUfyX+9XzwmejPpTZRM0M5ttO7Yk2W0IGiW8tT+p0izxu3sd4tzRPL6HAAT5Y/Jtn4lnjcj7FHP
HrbaoMNhOQHL7Viz1JSnHCQsAYt05CeSguqZqrIkd3TgT7XhikMvSHzklMZdsfl3vINJVlgAX+4j
yKGPifjFjvEBvq0c6RyifyB3I+WABcBoQAQH0/Dlu7K5gaf6JBq2hOW7w5NQ4cDNDURcMoE6qjpf
ss/zQq+0Q+MiZxXlPw1v69Fgj9zzDDY51zCRw1aS0yzOhX0uO4LHldWAfIS1aafnlDcdwPS9LMFU
WgI1bMxBgfswsWjpzAFl+Ao24Af3VKBH499DB/kaFNRDYyacppPtNi+uPshrXZ4FY8zowJn4r+0s
TLZ7CMYJdWuYNxBy6r85u0gjrcELnd0fsAXosT+LdBlxVtcY+1yMkxylB/reaoNT1kCv5yInwe+P
tuRhirGNQ5ScKeG2VhljZHWeswzSBFm1mdf9sTuSLh7JjuJd5aFbXKGOWCgpkLm4fBjXdL+tx3aH
2UXnNBMPYCo+u1UtIN36XI082jZlwlZweMwsyXqb4aJTSlY772Espi8Tk+uLJkQXppch0MiMPAR/
JvaIiD68TcgwwQOVobewkHwCgdJkIabywC2R5RNTn/m7DkM4SLNuO5x1/Etn5aaoQjfQ/bl9qsJ0
Q4LWfkCfODP2A6ZetNooNMVitqZWQYGGb1w4R6wM3k5ocOxPb/7no3ksIxFAY7Tej9wWzBZznpij
SCXXq831Id6IqzrM6Vtm0UBBx+FQYLoMg22CUecg93wHKFt/CwoAP4TVPG2qR8nz+n71b6ZjVOAD
zoKTARveA4kmlJwC5GxKrkoLcZCK0vBgh5Wzu0rofmYGuIAlGGD72xGtliZpOiZaPjri+PStnD7a
jAU/KPGrSnn2gIfmY3HMq9eFdoJjOMFlGQF4pdkUzV3V4VFLCmh1CbuYLODQKT8NRG59srOfQWZ9
UG5g7YgqNA2H9/uB3s1XfCv+JPOd3c0Y0hHfKHOVvOvST6csdMzF0KREE5NQiq8vZxkKG8KoGAbh
tDJz7xOyDhkPh6p719vbdwbA4coWHEBid0nLfWsd2Msq2WBq5/Nl6bUZnS0DBCRpFoygr8eOGShD
55E9mJxNc2V44D58MEXpxhPHybKAtjqoIi/8Kv/D7nSNLKO1hE7U3thp7r6psz7RZ1Up4FRx6FmL
K+iZJc0MJfMu1+Wj9GZzr/aOg4sUXlaWF3qMnwNSQniiw4BwzlDT6JaS+YqShm1GWN7gUutjUyKS
kw4OGdLXhwkwlzIIIyxNymQZL0mjovL2UXKNqbi14R/kB/HU2Ov1QMnYca6QN8ZmJF7+0dLWqZwl
MZplfSWjQoQIEOc8bj5AWzS34mM6LZRyXPZRKYk8gd7hj6rmOdskWzIyuakZule5pJepcJWcY1KH
2bJxZq7sW1AT3SfkcPzejXz+gj1uJ0MMvnlwS+89zD0Fl45urLtY9thCaK5lL/hkZuhBO/SARTsD
kxUfHPvnDyCr4OUIq0CI63gio0bhmk5Wrk+s7u41NhjZYyzEpQWUTEJKHzHKl4gykrwbWHz0UUwj
kA7XIGcXVGwJEweAYxd41sko8a2c2Y+n9k0lpeSAQyIJmCp0jaoHds0nBu9MM3ruEVwUNFFjJodh
kXuF5W90xRAjue3r6HM2Zh9l+ukLB9UL3wvmUxZth1OgF7VHfB/LQR3A9DpXJxEEHElOqw1kFpiK
orvAEBnyaYUAWaPThDT094Q4Unm2zfF1HWwVYxrdZzYdlmzRO3pOLM1Tms3Kmj8j363EzttrSrkd
0jtPBqv75MHp9NG66S9/i9wbDPgBJgqYpRV5e1RnfLlxZbeRTc5/zFls+05phawpJKJy1orcvnbs
pjGbYueL8UbBjuvZyFvAv8W/OtNMTsLjKTSu7SnNJwBWm75Ys7tBQacBGjklWUOP4oGr+5YnnP38
dq5sWUkIYufLFh0CLokTUSx8azkYaYpBHjj9HnQm3ehwV4H+jpyUTHu+gCh8xTWcjcbd6ZPxIA+i
hYjIEbPNC8s5iRvPvzzlyUduxPoKq/mJiel+vLR1kAnU+4AH2brDmufi9Y7D2PQpoQkBMMM+EBar
jS23NBmJMW3wBZYTj/KpYuJwZ+eROa/70vKSdnUKi0e8QxtqJuOx8eqMLeXMqm5y3gAaZEreGbh0
J3AUT4uyoB48HFiLLBdIv5XLmR8LtLPhySKzjT5VWcGth5iypOXhbSKUhl6uYuo8uoatRU+SPTAg
oCn28QWDkzVe8rg+jUvPqJzpiGgssh2146AdkzLLbtKDrhyUrlTzEEg8WBgAKrjsc3JbR9SG3SaU
tcZqD8db33/UUQX4NOL3pNpnR2sMLCLKbTDwftBwOVeUOSEkjfTzeOL/JFuycVOFuypZU070ygY4
W+CbFnEuaLYUkchrW1pGvw+S13rITPfkxtSJnCHsMQFYwAyd+Vms/oEG+lY6FtMQRxDjJsqmZFM4
RzVfPg+yrhC9DHYAlGB5gaPd5Y4G9HdI4MythaztGjxWJfjdctTwyjCn0KJFqQYLjoGK3QO7Jgt+
3P5V7XlGdcoszSmYvXUQOS99X3BMqI+w4ocSUiryndqYVelyIHYhJWa+B8mDwgFtkrv1opJ5tXUh
M1O/36p+060RlzSgMe2vhli7wxUsyXpw4qV3CWOHIOY6BZ15WGY+ruS4nYNcwsN0pObuol/7ytiN
w8wHtV7Iodgo7I7MjVoyYW79lgNg2FmItGzz5RKOKbFy9IVJALIOsE8KgINNXbUJ4EDTKi65nAxg
25EK5fK+Rx/D3qoOaSrjv6oTK15vzZ4ZylUbneA+llLYp0+nt1iunZhjFRBgewN1DrBRuWHwKOnt
ZwYAMx7jmgNqlsooC4DU1PRtHiW4Qb9KECKUgmpDGWr4j32XNzh6mKAzbqyuZrx7oA6BOuTrBztu
t1vUX/jEAb6XlTAVsXmTQFwieVSin7pWjewc0SjhJcJCxBcmOPLIWukj2jlDPTYxqnRKHInw1IYp
oIgXk7D+1cghEQHiP3HhBCuXkJzIFBo79Dz5Aw/aktVwmWCOkvLxKL3M6PQf4hl79WanQWQSUbJL
wPez5P2YnQiPDi/LLv+XLS0qh7tHkj+CfoCWOsi4oo0OSF00fx4SliomC3Q82gJzAuLgoBLnD4PI
CZfOmvrZKJocL3QzadJiqGWSTnRkw15YPAzEyvyPgf4iOIhQ2jRsGio/sGNAJfHjrFe9dQydZ6ZE
7QGFf0OLsjNaA3qG0m8CCoxZllFVmT7gaDW47jHhnrPuUXA5cAZCfSY6rYAVmzVhIZ2g6bm/IXn6
I3xS2wu0QDLYROUJgP0Q7s8azvb4Pe0OSieQNXC2FWKEgivk94Z6A0BhxUTCOXGUHppuetZgyhqk
d6vOR5d45nG0rQZ4IWfYefJRxeAIWklwU9hMXa1iK57fQRahPKHcvzfHbWT5sdAF3CmxazkiLbCD
RBtACL8Wb3V8StK+hzl62J8NuUcWz7ORFzC+zzwV/fHoTjnq2EeVe6Je2de/8gRr+XZuYV2F/f6c
TIyY5dKshBpdYNJ3DYjvbrAWyonOOG3jswZ+Ck8ZXN7Aq71iTVYl6S1WOIqIrEVQPxbBPdZUeepj
/Dk9m5kLApvLP8aBTfTK37Jyz/vkSK4DOmrNWq1C6UzipmvOO04tkQzISNnndBiSla8pxGIM31gb
E/WMYs8FGy3LK3LBw/iw004YCFCBy1mk0X63cENBuOEnwm9tQK3LsqPawNZMrXbeOO1rIx94xxvn
Q9eXjOlrDiWr70bHSPcLSInC/tUcy/sbPuLzkmm6Bn53uXScG5ZKiyUbZ8zabCji0rtWWcivKg67
pAkLHis4NH8Wv/ksv5LhnO1cF+TcSz94YKNpdeeEzNAGAiTiklMmruhhca1pI4xZa/4nx+05wZ8O
WFEGocwJEx/Ne3NlWymYU1+6MXyLqIxy2ZCs/Go/9XM1OzBrx5iDh+MXtge+VhyZD+jEURpm3NNW
aCNQ65UzGTybMkAXSzOy/msEXsDoO6qhgLiI/S0yEvyqsQTbqygdq/J5PHTZB8/zP3lN80kkFosE
SxpwnqFjjJ4T4HuxTenH5pSDSaB66vb0M27Rf1lYuWud4DeBsVACDjc4uf+ZNAes9iyLSnAx5Eyo
VC2HzMh82dYZAmLt+D9H9k3Zp/nqhn8zfWr1Oql5Bhom6iInwJh2VpY6zPfuLXaVozgBoYPuSHNb
cORyP8j1YRTLyKIWnn5DQrWseQOAQYorJcgSqhgIXZB+SpU0Dh/NCvRyVhndFxe3ECnL450nhqZO
wxmGgdsCg4yDDg9TVGcxtAWVvb0HnhmBYOCEJnp1mdbNxXGt/YtYQ9sk4whQqqbEjEtJhTb0Kplx
kZiW4JM/sK9rlzsgzyCz2uIbQqg4mwgSxSefFfk4sbxaqgNCqCgKyWmwgpJ84+8o47nOTlyRMZfR
DOerviAGanw/Z1xqWGaWaCqijxQ7aNcKD6NHyFTI2/cLOyBajtAqd7o/WU9Yv1hb7A2hizXolLdX
whPmk1CEA5WJzdao0duQfcokH8UM9ubMPyGJ7zMBoEQHIjDI6AJsa6YQ3zhBGQy+bKOgRpjJltQ6
luBRM+g7dziFVxCAUVsKSyBiLJq7DzX6jGuz+ck7ImWKASl8XrIDWcLWhfuA0ELh7dJcVoLXg4Yj
MA5Dr8/xLX4m6AdGGBMZrFi04qKIUeMsGkKVLw9dCAEb4Yiut6pnVsPF2iMXYUvSNjG2dKKP5sSd
4PKftdShLYQBEZkXT4VrWqKemOK/8g7gJ2ggE2vfBu5ACHsONwrt8hdzZBW+2km3SCbndHg228qU
78jkYuFbi9W+A6m3M2V+a6Wrudzbkt7bpybl5sE9e2nC6yWkQrUmtOJh78fjn+Ep/R0qM4hhyeMP
mBdR1IsMu5XoF6pZMDj6AEvnqqFvQteSsfVQOqaMDkH9nKwYEsr+p2s5ipOaazpf8998EqMg8NEO
1wxJ0XU8y+Xco4Tr62f4CNsbpTDEMDkv22Z82/pRC2yLYyNQ0VUyhfhobd5WOWSOPCcKDtGWkLT6
1bA26EAA25+sMVU9wirLW27KISV1HT8U8UGF7UI+xaurjUhmrNbUJbVTU5QJQpK4YK+qIMCr8GDM
U3KiDLekcjS63gOeddiH4iai2ESyw+gFPMz0nmytIFZeIFHeWLLP1M9Yfz89fd+hCrGRurUpaWhm
2Re3LGHpXPQGdLgtHU14yvaB5AeJ1GW2KkohdudsfxkZQO9HSvce8+3WAdbbNmIIOWDrFXKQtQVs
QI02UKNXLdmih60pqmdyYzhJYlaeNXlk7PRbLfCgHU7Zo7xs9wLZQcJGwuuswI06PToH6ITVsx2D
2gE7lE/mMy2cxIBNoJJczdhQcJ3PsinH3C0ufHRxA5cu97MS73WtJc78DNLxyMWersj6ovZZgwnL
8g0oKhhmWbyC/DXs1tBsT1seeZjIC89ekYYh8CV4ZsK99oiw8Jkxi/pn/qecFS0b+0rYBUk33dEN
w9h9Nj4W9KUc4U7UhUkDIYx5P78dunVCEYW9Dxe9XGHa6K22pFpW7jl2WoailLAm3XcWCFFRxICK
8sc6tvjCrWqIImPGm7cohShzdntDBMNlDbM5rz1UaIDdZ+2gGYMAyRWJ78y8oIhqgwcxEn+O6K6k
PmhTr8hCrH6fLe0hwAlrHBBIFBBqhbcY3IRqp/mFdUbwo+mJdPKpFyau6wdBrH//N4sKnnfRn/LQ
e5JlgJz8LHCQY+lx7N9Li0eH8UZ/hYj0WhxXXs6NDBWXGrVmiENCmt5JC68vA1gDZSp7Y3BHw63t
kekonoMMk2QDMmCuSxTwGKkhYUPIhkG91iCx7wHbmghrhnhChMANNHBPb+3t3tSY28GBqOhl5Fvz
c5+AUJ4z3xt0YF+QGvihfhiEsffCzwL6DLaAxEi/1bfPA3wr4N9akw5Mj3BeuDrk7QNWGNey5mOs
zhAS3AT3RBY+iihoiCN1esnoKiHME1lQF/9Le58T8hYyBCbe1raLi2VdIPjSIxGCNVacC9AiEroE
yzERcOV0WP+sXP9yL5NDoJ10VctVsGPPtC9XmkZUPnojKJLzEHyIx/z9MODbBfzrOFisZOEvjJXc
Hxx7ksQ32ikmxnkxerk2qnUVq8RtiQDCLUhtxuLgrRJSdNTx2ScjOcIArdKHFDAfnPYOZ7HX9Yl2
3g+u9WKly8Ip8XE7jZ/y8ubnry/9YfHqA6Ygn57nuXGSvHh9JJNNaG6z9F2C6f8lFjDZxdQcFxJX
qU1sIFpeZqxQTCo5zM29BF82W9pH14sBFnc/9j3saSorxwhb1Zmt2lP2ULGiNkVxVOJAFzLHDo7r
h27AdqHaGHITF8SQCwpsHbGcFdxO0N9XC4boKDsbJ9ScxVYkq0dmVDMhqIBwgob3pshSOgW/+tT1
ajjEDu/w1GZsV/qAvpMHDaI7PlpLWqaCG7QvoENDSigFKU2Ooi0pazd0oABMySom6hCXUEaYD2ns
wgkMs0LOoRowgs7BZdDtQUYIJCzMhq+CVvwFMd6WI4MqvCY64g6K7mMeG8CoitpwdCmdRMqHS/0t
c7gox5A7pO4F0kWMLeTnaVG4YfCVOOF8zuaw/LKUY36zi48JFsxob0Ux5E+adv3amOYHtw8Wgut5
EHdRRPnm5Ur1Yy9DLFl33In4tkinhM0l8oCHZWGGV+MsJ4sYpq9WMnBgeskcGYn5nYT3PoSAPZxv
Bpg2P1+g7j99LjxIUs4YrJKil55Xfp4TAs406a3wMG6vZ06i12CJ9ww17mXoJVXlEuDdZWb6YniF
kOVj2rL/7BvdGgM+UT//XNEPJk5JmhriFxmaRnEYpPr3fzv1keSW5eHg729lcCeZjLws7Umv8hZ4
E2Mi1J7czRlWaAbCsFkWGGI8RFwnTcVKFVa3BMC/Z0yENHHu6PKmi8LHJUo+Bd2/FQZukXb5rNnr
AlUN1Gn5mnGXoBAUCUuNk5x1zAlQ9ggGDv3oMoiaD9ZbDn+jpWIKNbfvTyfvU+MzAoMmIg4EBPM7
6zkHq0IqHuVDaKTbtSBHg+pSJRPglGchbNntyGs8L1j/8sK2/gDxgXLR6ehrcM369XP+8f2nburH
oQlCKAY+L/f75zybIyDtGuach1CvgEDl56hKUE9AhHUlc4+8X7DQa5k5WX9KPqpcGXXxWasz7paf
v/8fzXv4XAm0XX0ow0d8YUzVHiYyQMooQSJ69nGSwaG9yTHyUsaffNhyh+EkN7bC3NfG+0h3dyv3
In8EQE29d36Ndc+vXNj+4ZF5Qcit47JrPMILXhYkUR0fXVwUHhZynmxBknG9SoEApGTlPXiS3jqz
94csJEb2cjZh1JpGn5wJwzPJekMMj0Je888f2o9uXik4WRS5iRd4wPcvXcb2JmX6ccCUvMN2Uf5w
QUtAKOWP1NLyBNRBU+MkNgokkpuorkpVDVL966bEj+VatqzStFliuzS38kYKcmilS/tetc9M7UBO
MaJBLFZUGviYTMqdU/O1n38l7weDMkwTY9eECf6jmDnFL9bBPFW5h01H/gAuhpqC+gegQAA5w9kb
g5nrQoSO8RBW8Ofrnoec/1qWV8EJar6HNEO9NxaJ3EDX8lt1KhXSv6xEXp6jODlFJggSmm3j4pb6
ws3JIdLeFNmKibL20R69XurzeaXzPXfBC7FTkSWNlQx0PGF0wMor9PleA8Hocs36df3o/epzvXh+
OzVlfhjm5p2tHwlFkO8ZQ74bq1Y1ORqTOL2LjHd5TIBlLX26AWUJQjxCo5mZBCrrEeGIqZ4gbjwO
E/JjVlAL22N4SAbucGmE9WS1qqtoef75Cvhhu718si9OqCGbSRsaovOTld8IVQKkOG6pjVuBmzHZ
ePuMZeVjqHM6wF1Sx/E+7QzXwms92V/7xkb/+GRD7vOYHy4w2fcnJybgOa7UBN/WAZLfDHR0GRWW
vqNxMlCIc0KgwSmFpYcw+BZymG83BgYPx7nJ39YjZUdgYAtZNumZdKocjzyDcJxMkLvqEnZ8MsI8
QipI+RM7R/Tl1CjA60+2ZrLk+vyU/W6U+yEzObEc6kh0Kjd8a22BcweWfkAuFjmCUI9T/p2/As85
IdWk8aYvI1MJ2+4sU/jWzjgYKnLJadylC1ftNrnwfIq0epp9OPfWmayaGMuXkJTgI1O9KRh7j73x
o7gFCTx9rJUoQ2e/fhpiBiyvYmTQBeL6w7uzArJiKWJk8Ysj8IeOQKslSgi1DhIaJkqI79/KMI4p
Hyqbn2T6HIwHIHQgZDpBKcGEGonWZ0+4/zZ9q3s6wZJ6bK/Q/xR3LYTkvaivSXy5/T/ct+aflg0X
h2vk5MnJ9mI5V00eVUN5aN8t24P5o67v+Cs/21/+7a+g3vzIXT7zf/9iJPHI/hN+cf6RwI+8C3jS
DVXylf4ZzRyervzN//zML/hBGQ60d/7FSLz18nD+EZwe+DEuT0HJmBcnJdJr7pbiT7uVGJ6XOJPd
vvjBtl+Kq/PPSXrLDx0E9hf83B6uuvEB4Ipf8zMN6Lw9aHJof+Zv+TW/h5/Pv3Zm/dvzjyHn3+IZ
f8UvzB/27/TL7vC/P2NiACPiF06B/3hIEh3MTvYwfIOV8/2i2RP3yBR5Px8xKs7hBX4o3e02xu0Q
X37SbZCK73B5JKbSRapuOQcQpATgvgT85K/qmFXyEc/3Hh3spbyvFNQJD/02XtfnKVv/POT5tUJj
f3FGvuyDWfUxEwg/5S9xQgXw/RdAfTgQxMdZZD32HOYhIbcNVZx0DFbxOAYzad5wV3yMXkm5YUDE
iFJ3ED6TKkrV3kP/+upTAVge3M8/4g8wjv2IUYDPIecvhdOLj9hm46lkzEL2eR6+WeLyUaBF54Bk
KWEe1dOdrpxk5lgcKygq+QCygLVsAPAlq0x5XaoPSWbcshlFLmD9CNFYndi8YWv4n75ed6pqkh2M
GuOJW931mv2qTd4xfdfsboBJFNPf+Lh34XyQPsh0eC608QEDRiTGfJSff/8fXGn1/QkfoQ1kjOdR
Pn7/igAv4zpL09NTHfMWUlxoDYQBmhcVBzVzF02N5ACrLwhZ/kHVljBia7WMn7CCGX7+mawD5t/B
JRA1A+YB9yZOYlbOi3cysCC6eCd+CQuiR5m5JwbgBwhhBBhRIxAQtWpNy3HSVjNoH3a7fAmw/SSc
5RGv1fsO1pBMgg0Rfyq6VGzJJloeL20CmITrttIPuhLYHtBFrY0Ay6Gj/eeQnZPk7uff64fmge8V
kePDJeCCDJFN9f2zZoA+kGmBODhYwXT78m5qoO7tGO9T6i55cr/sRPagnheNhkwCRWBJb2f3AuBY
RZm8G/YCVvU//2ip/ugXjzym/aeljRPXcFF9/9HgpAEr9wfz3hqgIuDJMdtEpElzwzuYEW+pbh/7
8F62zXLhPZjkOi6LaxD8L7qPsU9hhhRSficR8By1mN6c2mMNhHUFWHiQXHDa4uvRh3HBnKkucLSS
8TNvTN7HAP1P6luDghGNjIZFOZI5njy3icIBMcYMGb66fpOKQNn2C2PUku0wZv/PPaolKyTVKHMJ
qJusM8ALGjIdh1rHNfonZgvUHizwesA1m366XlnknJHU0/ciqZ0rc6yOcYZH6/F2i6CzURl7+3Z7
Gm5kwq0oDZ3Hsowcpatt8xPR1OCLhF1gQ651N9Esria7lEF4G2OxR1sjGqq+yP/h2P3hLnfdOIhC
ANqQN8qu/v5lDqcZykcUGqy1eSjSLjHVWwraKQz4GSG9H4knXSAYWFEepWndtu/qMkSJCR8NsQq5
U8+/BnU8daAvFxlAOV5BIZTYMHmx/v2dfZ/w2DEiOTtgM2FkGXCByZB42SAWgNMyLvldXT12ea/H
9vRGpyoT4RuT+vczXYyc1tuCOHKMBkosKoIpunGyX+0IHtk/fFrOoBRbc0Aoz26Zv0E91elQFoY5
xL2dWnqgzEbW4tBe8LnSH6jdIfBYUAB6w4codL8I8CWH3dpWjWGP9dbmQXcjakApB5KkEcVMg0oa
gOXuwLibE1pZXKHVRcpkw4Y2A993E6DPEgGXA6nnNSeEL6qQBgdA6Tg582De6JLXqLxDCcXFilUH
W0b3KfmdpkUjVMWvp5Da2o9hsyheC5Yebah2QDo2167D8NFEXFvDczfOHxgB3cbkaKn0lEXY6Ipg
ySmZUc3TyHBLQnZD/cNAI48ITj1w2tJgEXT7RtdgDWsqwC5as8GxYU/PkixgJN6N/A897kl89jW0
UL+prXjuivgCUD2Ybt0lOW0B555tH1b+J71WxLnRqwpiCgjLsoZDMcwirW+1XihBrtXmifWtt9Qt
AFgVQHRa8c/nm90wIOMMW9oNTi/u5eEvz/Z/WC1g4yG7LsVDzfX17/+2WuZ06sOlXN37+bg8FXHz
3M3+Ux6PpFzAQhjLt8l+upcCXA9AkiQ42IeL0k0v+mV9rRmFLvph/f/3qa5n3ZwDwxyIpfDiMo2P
8VR5pnfvxwSf2tS5r3cmNuv6Qd5AmFf9hmzttV7tQj5G3SOjod9S92+rEi7XFosKEe9+fuNYH+nv
DwMP/AR4KfIiH1Dt5eeacibna08tSOHxH9RZy9xe4ni2MKDmIQHxMCK1YeYRSB8Z5LoRbB8NEghJ
9U4Xti+/b64dVYnii+5cJ78ulv6hMPFczyePMKJSjF17wf/tJe/ZEqwnLzHY5GPIZE4wRewVyYEg
I7mk698ftgUKSB4+KOfNj8Lywt0NmiEQc6ZwGHyohe3QpcNc7rqTQdMqhgx/2oVIM3JHF+FYt8bi
J/C9OVuo/mK8i68tb1XLBF7sG0uJ1S9+8V703F++l9DjGwYRgyHK0O8X8uBOU04G3PQhPtWPrivR
3VTe6ZbT7REEVIVchoK1EgxvLyRvlWO75gKqceuquNN8QHs25pCKlRUEH/TXbyP8p0+K1Rk3HW7q
+E2+aFnnLPAXsphdaqSzsZBi3ILxBO1uudE29/+LsvNajhtL0vCrdPQ9ZuHNxs5ELFCOnqIoytwg
1DLw3uPp90uwe1YsdYi7EWo2JUokqnBwTuafv6lhO4u3oewVAoAJZ4Tgumq/NIsfFh7kRe7ajPXJ
CpxdT+Z1uxrhLiPYYEM+4IhAH5ugNGQJi87gJomzkczmo5r8D7Czynie8G4xmSDGXycRDjBh+jTB
AzK5P/JsCWOwa5BZK87XEViZIHktvTFj+GwIB7tg0UMm9ep0klPXzHFFS1uYY7++tT+DEJouhxld
PjeXluwMDCyRkFYaoXy321gS/1ipzqSWdiUbAPtmaWqULn4fLxRfXLbhdEE9FVtDtoGWMXUL0Jai
IKLjJHjl+n7eQ7k+3XZoSNASm+ZZ3aKYMab5aIU20F/8bSuxOVVtlpptP2Bb/t3EZ0nFvGgyqIxT
TgkgQAp5bmpI3yj4upjgCaHglUvTf2plZUoG5ot2wtDR7J8vNtcr8g5XJwD+HTYL6mWmPoKLyO8K
DIfIihFIhE+efz1//oyTgID8+xPUqw26dflHZyDJhpo8//Ffnz6jJ88fJ4OcAIFQwEM6+xHMxP38
1wf+L7+oN4FUNgzlGUx5/ihISkRBfuQTqYoj5WTeA55M/Q06wn9jKXwOfsIvvtR9BDt5/hS85BlW
6dpHPucjOAqfAKLw5yuFjmArfOQXYAp/Rjaf/298ha+dgStlFUiCAXSZk0Ap4Cx/ff4nsjI98gm/
jAFjiD8hFj7/9Q3dpiFn25xuAt4Txyab3Pk2x/zKXmxEOFcitprq6ku2QM3w2Nal5IoGanjhcRh0
Qa3UMeJpwDxFDs9sDG/GsL3Tuvmozuauashoq+mCyHGRrk4cj6RmQx5whHwE6wt/OdKcRKkLIHln
hfqDPHVbTwQPqsrpWjGzwVfjzk3oWMkskXFWN1sXsoVKHJFQHoSDKf3RprbaJn8VI5MEiQB7rpBA
1BmbV1CdrGeDlr5HdPIZx6bWIdrVIRjXPDZEE6eEszk2iRkj7EbAf0mXkUAFQdDl/04mhpcwNVJi
KEjGi1t3KW1KiIrKkjFMleJITSSmJGWgztpSsaRqzJrHV27Tz32prlsWhQItPIOM7Qz44cRNU3vW
8P1m5Wo2gj/mERTe2+xVJSiPmYu80a4uoR1UC+JvB2KD1uSDkK1FmmMutLDkNGzkC45kFdaH+BMA
MdM6ALrKFr0NlPkGLocVJ90+Gmgo6dGIxlYPXRIytKfelT/RyNL0PEzyuRrqjedQWm4vt1isvEB0
8DHgjVXLndi6V/SCEYKlbpHT0QVUBdViPCcNIJDfR7OOd9lEhE4MkYVoMIeWWEYZDnTj1AWwgG/v
tnBXkDdJ5yslAaG5OyCSw1bY0o608IraBOKt4Yl8jldTSheHIpLEJ0cixOU9k5YLR6iTLOZf36O/
gTW4R3BIOIhtYlbVM+ygjQfLaKdpgXKFcvrPHD5pErYZOLNY+MgfZCYqS1EahKiQwTNNAo0FYQBH
cc8THcb/Ic9EjrSzx5xsHZOgM0pzdCJnVeaI3qatVl0lBZnRYuRB5JRws6w1biuzYrBEBedhmwRE
odL4ytxmWxkydFy96W1dqu83YECU1mabfwmn6kOYhwNdFG6+sfCAMQvMZlwKBGmSsblktcg9kCGD
hF7BJEelUdrjraRxO+Kg8es7YG7dxcuXafCHzKW5Aa7pqGcnO1w4S19qO30o2odksJxAncXqtIRl
oMZkSiiSMGkzBKGU6UzIwLjoRu9MhEhPxdI8lov1cUwZlagDyksjE361Ua1H8Wt28xCvJkdsf6L3
rjWwmHXcNzviwDZjvkyk3y6aGrhoBFJnC/aW22RJ8kBPFSLdO7V31oT33VhoaDlE79SlX+8nHW7v
pjZxk/CzoSU+m0lo+AAXsDDrYlcr2aVttBd0teVTO17Zna4etWF6nzT2bui/j0N6sE3wpv2ymoiy
h+iCpGQOjgjPE6mMS3H7W0fxxOiZd+Gw2X6A8Jk/KOXQVr7S8+VWSjxnStcj9Os28pUOfyppH0zc
tEx6icup17CH0PIE3hlvg5j3i9P9TA9yGg1vweq7IWKmwj2SHR8K84hmSnTLYMT4x7mzeBPGsGG7
GLAJ7T1/AyKyi5+EA7xqQWoyNwcsBNlBNKBPY370PSMZgW4eSfe0gAa7q9Bn8YqRbsgVunYWVvEb
BgAqBa073ZlpXt9mLq4m2Gd0XgivSqVcdQfSe7sELQVJMFiQlyXKWgU3IlPBDCOEFho5eLjiro4v
VD7COOyz5c511+4SaP5d703hYTUVHSlGV15OIapzVccis2rF406MD7hTrBYqfNwfuKqFd9uc+XMs
RAFtZ3nc+17r8OmB9gSXK7kwUxjZMFGrN641xVC3DMxTVEIfGADzKk3qX8THiJ4kLGBzr+3Wbjyp
TsJZmxQGgIMDHdkyCaEYANzcEg/ZLdRmM4MUn7apgE2r2jIdzOM8KEWB4YgbF2PM75M14x62WNOT
ODzCzmMJoSWtVDRMcpZ3rt09TAbenlvg0ZY24WgQ0MQsX+IMAVUMMB3LPLoJZiAu6gKd+QAmzB7h
OgRrlPF6hJzyrpu4iaoNpWbqcGjq8Dwm1Ro/M7wkkb+U+IJEBkaeELqZkzZoTyoTExC3hYhuFjDV
G+gup2QBIlZDo/iWod1B1lnm1/2QrAcPwVfQeRZeu60w5jsRm4huDXY5SLKLqXZWwAyvjF6FmO89
sXUYQZ2jdxjTIiUaFg6bmajuBW7KcWCG/LUujUj/DWfrLT6dnOi4PuICx8I0sJ1gz9urDEd8nIKM
6zxdD+24XpqSN96lUJurFokKc/DHTZWP0Ra+J1aMK3PL64MDgo6tdTs87cTNzWZlTqEq/nQQtCON
Pm3zxYniAVg0q1hIVYbkipVR73EuKQ4NT2yA+7uzk4zWSKlRA8mqAqmFGAhhNdi8tTC+qoOwK40g
aQbsIz34eabGq3fQ4crVbbZlmc23RZ5BwItYMA04Wk0u1kcREkUanmi4grJP/lOOfxzvB2HnkRjG
zGgfIjzD921Y1Y9VwZ8JTB2NTLJL5BjsfbTMWSfUQWAmTFPV7rK2dIJyJl27dDSePWOAyVARTEiX
h+oWpB0VC47gmzGA48SO5HU7D4ZG0bcllKbyKjcvkE1yxMm1vN20xGWKapJU6m7vmNg6r46NtjfE
JFCCvXHHgN04atgQbe8LeAUKpREEIq0I3mAroBnoBGRsMDRNNTaXiC1eRZe5SQzQ0EYiv5n2c9vi
2MBa31xiugax+ypG2KnBh1F6sQz7RpxWDbRy4iok7O+oEFkQkdatIVtcy9zeacHhUFzhaBuONy0Z
6Id05vGT0Ayc6XlTmCicXBON3+SJNbicnOoqMIvEdbk1X6hix73YlHzSK3emuClbrNmxF+XBrBmE
OuF1Gq18Oyjs923DXUe0BoNT3MZ5vshRx4RkaWdEm2IOipEw0lNk35FtpDcbLUCSqydCt3ko8RY2
W5t1UTRQTWWX38xTTYQduw60BMYk+6HiTnhFGDyALfd1Z0RMgyWYpVz43mvIzGbleG092K8wF5lI
tNZGqnU8nhFyHOCG6sjoN+NL+Ntl0LYIAsURRTIsAU9Q4utQnMJ1EDcIyA4rGP5qchC0Og/XanBS
jHhYvVMWNl/M55FlpFbdLauSZA9dz7tM/vUH1gU+QgVv62slyE+FlsG8zjQYIsKNYzd8CRutqKDr
whrVe6GxEiRFHDgd0Cx1B9MfUGgYr1JwM9USo9+ZtmayH7a6iyGKBBV2RX0vCc1bFkdOJihJqptR
5MxhzLRU+O9uhX8e0+FJwWWMgc5fFCBzRCIFG7EFZ+MSwQGp/BU0aNAbO+J1VrBCef9K2HkpwVLy
d379BmwTsvMSjGElQxfuGXSrM4DA0SGRpK3avZFKW8Bn6TpEZyZB0yr85q25oDupFmFg0UqK6lik
2d1K54mZhXgzH6OadUi2t7x61S1Q/5oPLuZ8m8ZYBoEtxGEhwkuIiYtekC2ayRiwvYkR9AirS4Y3
wn0X1ZmwyjbGCFV/+moy7d+AIpahqaruUXkK6fDspitG05lZn09vBYgXdlmWYxxff9l0oB2KVPy6
vgp+gxPsUYachd7eJFn5kVn0ScBwbAA3g1UBxYUCYOTVlznL72UqICMH6Yc2RAfYUQbOjgZjGpTj
1/duYzm/vHcbYQoqn+E4DHvOMU9ipGD8xvWddI3S+8vaFNYp5Pknuy8+YS4A2zuskAHSFUoeE02X
xHZm0F9l+iw9gohUzIxp8ohzI7FWrnBkadjvSNbbiTZNdDFyX8Xu2iVyXAY29EnbmFCcz2T6pS7m
HV6C700HgRWKLjGnAHTdS57P5rmS4HTHhLKidtptDnCdEJ/xnOFWsxGSaHRPN4K5Fk+UK9U6j5VJ
QKOrNJ9Meyk4TynfHVJKhCe8rSiyk1oNSTndvfhnyHZFp3BPCf1BUFMnmd/JIlKs8OnXb7zxc3tm
g9vCiHJVdM4U9i93jTYbnExx0uyWCbJEMt7JRHXLXpg4nDaLd+FlSFxwRtmIICBk7IW9U6dduUiW
OpcgNtosnHAoOwErtok/QwNZXMZSXGoxUVUtmwebAFqY75nG9IeHRYILNz8w4TqP8K9asNzRjO9+
/QI3yPLlyvIcRp6mrSIDoTE7gzSJrkzDsmAuLdrfrGA4OBGHjZZaEtxlQUGF3ZvixiCE5g3kkMCb
9HnCJmSSLoIqw5LfqDwJSxNLABHMbDZoJPKaK4YmNaCPjG5CsZVLeFYsAg4LZiO8KmlmxHhDEHlh
05S5td/SQ9lX05EBNMPIX7/qvwGa4SzxKJkMnFQsDM/aUVyFmngmH+ROTlW5eS4BnKJYhO8Hzk2U
+0TuSTdZDwILiA5UZpITUg2unjpQ4tmNDnK5S9UtoNTrS+9vhtGex3jXNOBEM0X4iSepGLlj9REY
AKwct2ALzrg+jf+zZ5usCtmzZcwhqXZy9giTR/woGTgGG56vIRklP1qYeSnG0mPBXZQB1OvD6G2U
cbaMfrzY840WqUoyoGzV3ojyXIbFZt5ddTDB/qIdTw2sDJaYHKyRyeEHe1YOVVliHTMkcMorU2w7
BZ3alOcVy431rtrsLywhcWfFtu+iVNMLL8rfuGKDtRGWICetAGvNVN65c7jHK223Tbxx3Htl2cgR
+dOrZBtgP+AAduyzbViZKd/iMoQu9tcRSrjzNpuAHiBDmQrejvi4iR/kNnASEAlyZAqLpDWltnwN
+N+4Ei+uSdiaaKU8y4QopZ/XNWkDeKXX9vQoxBi3A60FBd7M3a3Q9j2rertpkzY5Akiq0LyJBqDH
ZD0jR5Bhqm6X+9Z1DpJL5UxSNjOg//Vb58o+8uIySZYGKOX6bBcx4k80riQsGV041Z0sDnnihGda
5WRCI9LsBkowKDtmxapGETm1z+hlhWbFHanWR2plZEkXE4ihiUudoNVqpvh9j+EbCwaTSlpdHoUE
G+sJvoJM8sUuUCgIGRwG14SOHS10yNADZIoPNirTMTkaBbYWXk02EdVZJDDjPFrG9FGMX/FOpax3
IQd7xkMz1EfOVJoVyB+YPApHQdDqqsA5UT4RRvdW7UD4LovkLmXLlExsmfnJ4SEiO8kEl2FlhLOY
yAyydPggvmrwf28drVixVOFUxkELDGxM7pAr3zz/ifjKyuBo5XX/+uboP4HYcnPgfaFlMbFp33ie
P4DYbeEkGA2ozzdHeiyyiAEjZ4YOoxBgdPKfDUhIGRmMOfA060jc1zetDuQXOb/g+D9sanaCsTEL
enTgnJQiwk2h6LViQv7ra3Z+vmZOZpdz2WLdwAl2X57Miq5ak6fmM608V0bcRtAZNcGiyI2ffYEJ
EwIQlZxiFWZ5pc7VVRQRtqkWdIf4uHxSxxqcaBy42yJew4oFo6HNfLQEEdsSDDrmzDsNP+SHvs9C
GD+JBU0VGERArI0XLvZkdPLmoTKod5xoWgIvKrP7DSjfEmzK1HpyxWQg0wTqwm1tc+iObMY4lS52
cOHM3oyh4rYQNfC3apW2Ukv73aD092pDP1bSJeLEuE1m6TQl6I5/QyppmqxHXFCArlyOARUUeNNa
0fjR4OMlKnN/EdmkmJCmaaXutp54g93HQflYe014AQv2GuPgLGhHcTAjXvrXN+tnBN4F3Ib/pDKx
h1BxTqxK216bVC2u7syFs5YCQrZ+ISAAbRw4sw7yTE5Y/WQ4hEqpKuDUX+Q0p+D1KxXECQQL68iJ
+8rV/TQ6ZcZmcn1w0TQ+uGfVwBpjJVqj57+TYjIcncdEgX6GXX6XOA+ZxRspVXSlCwCkRnfR8uck
CzJaK5N8RmBtT0Y7Wt2iUG+quvv06yvczvofd09Pg+Cl0XRA4aGd0c6uEHWwWpkhnuiVh3fDljmz
ZWy7Cu45kSNDaPwajxWhdGBUwAIEF5MWwW7Jy0Aiuzkj5OA2m4eGAq670+0u3+vNarHr4p08TYIk
t5i4KSJxYjrj9sXwPIVyO8nOXrgtvZJ93SLYMB3F59sAlHtOAZnxrcnwASbXCvP0rBWfTAHcUGH2
F1UnhsuSitZNgAZRCfYA1xLwLpdDH6wJowL+bsU/aDkmyJPDAiUVoN6pPHc3t4UOIbN1HranoETU
DCDMXxZ9aquBSmcWTLKi/yDmyq6O2qpBMbuZXGceISIFTksd3sFk3kH62NIY+uRTk87fWxtJjzOD
WiogU13OzEBIzkrFxRIs9PHX9/GnuhMCFkQ9VOmInpC/WGf3UeHnx/jsDo9/1Z0dN4QEJgge5O9K
75aJ86M50I9Jk4C3u2uP76S3Yq5yE5EvB4kA6hNQgQgIX6fX/PSoehj+k8zNA2HaMLO8s0ss7Saf
+9YuH6OVY7KmIdBxc5XwKhUYWWwCGJjJWLHTuSjEIFufjwEn+dvgSiAEm+UC+MZY/b+5Px5tMA29
IXuIoDlnkzwUSZOCyUp/J4NdqR6mCMoPwlXctk6etj5tzu7CqBGun0lSiBTCIcESw+zdFua8hx/3
LrbWD9J4yLhxZK7NknulYT/jZnrwWFS6RWpT3k0Z7Z29iyl2954xjCogMPPOisQ2WMmwAC+Fj2gO
yNpQD0VKHzBLOHaNsNb5D5z2uTGiU87ZUJppty3A//gy/2f0TbSbS1SV3b/+i99/wUi+TaK4P/vt
v/576Pr2c558Ln/zh/bb5+G36vtvb/vPfYIR85fuv+Sb/fsf/+vlb/lef/6s3ef+84vf7Ms+6Zc3
w7d2efjWDXm/XQVXJX/z//rF375t3+Vxqb/98/cv1VD28t0iXGd+//NLF1//+bsuxKD/+PH7//nF
288F/+5dmfTfvv723+3nP37b4+v2uf/W/fTPv33u+n/+btn/MBxRSjIe4Zm0bPr76dv2Fe0flmFo
Fk+Ci5G/q/GVsmLWxo+3/yHnmAmOplN/oLX+/beuGrYv6f+gKqEKNzyNDsb09N//uswXN+d/b9Zv
5VBgzFX23T9/34ri/932HQNuNJQBm66cVUS/wTX8yNmEiuTVTqpUQLgp3nZmc5M2Bg54nvUG10Lg
1SVyD/HQ+vNYvM/MuPC1ye0eoj7KgnyEZBHrzZu8nqLXlrfgZucXxsza5iWyxulTX15YoTPPhelb
7SwjjwM7scaTZmfhvZavd82oPTBYeC/oDYBjfG1Y2QOQ8Gtj/Zen9vObY/KeeJZueh7BKC+voal0
O7exmtyVxcGs++KqsSvi2pPxOLXJH6sSaxdakVq7Ti+zix/W05836scb83c/2vJsizaQapke4eWP
HlrSvAlv5Uc3RRwsQzTtDWtcjktrUXMtV+MA5bOqhzeO1ySvsRleFr7yukXgb1Kr8LLBbM4Qm7ZR
avIV9XoXj8GYLs3H2St2rWVFBxvnw4PmjrUfNpO267hEvx7D6dpLxmHvRfrO6arXiidZgy+Xgqfa
AktS2fFAnN8GbPCMbFrGmph7zT0NsXmLYeFy4TWddpOgCcndHn4LFt/4jqV+jzrH9zqLdsldX1mV
P98VoeQZBhpzlMTqOcdgDInVsyyr2+Wd5gT2pDp+XbTN7RqTOGhn2cXam85ONYZ3uh0Wr7wPL6GB
7a7A07J1jmFdc4GUXi6JCifmhUZl2LXmohyW1vhjsjsVpEKNDiQ1Dbe/XoEvmYjbj7NZA8hhIB/B
UT5bgWGkuzA/4mFXRaY4NxP5zjDly6CrT/q4XIeR17zCu91qzLMbDQjFD/WAPgww9ZevMCa+MS3m
cdhpxrKcVt21AnLEM2Zs5V3YuTiFGtnDaOMdMEX6NcQ08nIq/VgoihaEdRboije+gl7qf/Ouo7xg
cOpyx7mos2chr2KjXtlkdsB9zrEflO5qanQ+FKnpN4w7T2k9HzMrYpNqsjc281PsKbonqE3JQ7FU
re+xY97XU1oHCKMiHP8U9WpezMwflJhsvdRUD3nttqfxAXPTlcGyU2p7e+iGncVf//VNPaNvc1dt
lfLeoBuH9wfF9GwRtYxo7Kbp213tDXMwOZA1sZO6NIYCR1fkKrsWtUOBb/P7OF4/efVHBZThOGBT
eJH09ilXyC8Mbf0ptyCyJFrBSCeZD73jNpSUzl2D286NsmKlq3Ha4BxjtRe00U+eR+wiTvcdBqjD
4reSmDpOTbSPq9W9MULcPtqsegWDPcM35cUyFkDSaHqGxnIyz5ZwYWOgBbti2tVtphxsaLy7cca0
Bbw9J8xVj0hTjC4dr+6OuWbhFR7qdjCMDDVXRT8Q2d7j9eK4QZrEg684i3cIs6q87y0z/mLMl4it
SXzo4/F+mkfv+Os7tdlHvXgYuHg6RjSA7DY8frIr/oCYmAzztURDg7LEq3knueh1kQISmOq1NkSO
r6hue+Fa3VdF6/F6H7Es64o/DARsCamFk780a7gf+ia6nLVmH9W1dpGjcCblFmOJZWmyi3ZRC3DD
r+XiKteMEZTAngcVsj7pq7o760f0490r92R7z1++LJ5rdnObuh/riHNJ0bAsmmku+bBr1i7xa/xz
MWXHCXEtlQTfTKv8NMtna9PvrSJbr/5oraS9nPX1qWjm+C0ugBVER925XEpOIaRUj4ZuFFdZedlG
H/S50Y7eGj802YhQGfIPKHx+oVf6o7Kow207JvUhL+whSLwo3NmTeYw1OzpoURz6WgLlO0Y9dIjL
aQgWC6peXE/xwXKyIrDAy95p7fJ1TbpLJ6uqD4Oa3JIOa77yiAqqdPYGgbWir0AyTIF/vmitGjO6
AmtPzJq78VDPzrLfXo0TQvHUyNnz+4rrcb05emWvO6PQbZsD1QbHP0IZTT6eLbm8jyiHWvAoK4WW
sMTfrFW9M1SzuKpDKOnlGO97N7KP2GvPgbYoZVAQzLmLO9sFI4iGHTor76jU4bwba1w9KttZr9BD
an6xzivRYeztul60OxIET4XdxIeGQrtHEXK7wL2wrXDC8LWEgqYoIzlSdRfoTWZeJHlxMQ12dlW7
nPCpOxcHmBvLrtebV0Vv8lydvf+0pS6tFec8xYbcnx+eO2QvNuY2wmLQjPEmHd5qBGj4idmQPdnB
4lhRq/uONaa+7Q7doUwGpPlFXh8oTLLnZupFL/VjFXjW5MkdMSjNmS1biFEcdsqXF9O50PIaaNo4
YGndEeLcQ5iXzX1+KLv3hVTd+CFYQFy4xdaV8i3U6+zCwup41HWUVXYb5FOuHHQryfzRGV/rQX86
G20T7zSKRLoHGWGeCb4Wx4S3k3s4hxn5hZ3rnNnkwjCnbeMd09LytSfjp7qUn0cxgoiQHd2kHHz5
boR5Xs0ZavWdtxh3daJcePPqQCSA5UBYeBLE+JAiK0myyxQDSL8oywGbiw68XssLuMHd3oqH7DS6
zlOC2WhRQMlcDK25cXaomaqbWNHrm6YML2JS4W6S0DKO1Nofyr4KD12UmntrAobHoly5XNY0oNGf
pCzAoWng9Kzj4dYytX3MEnqDDu4iDM3syahQ1Ji9FsBvC3FitR9Ij0HtpkHH2AIVOfLXd8VcTz4O
9A2DEUbR2B9f93aVfIR9RWVCaotWRBczsd5wPC1sRpbotnGwV2oSPcVLUK0/OqMeeHG03GvzdJ2M
dfnWVNs9poCgJVid7HuNKWuov3NsxHigR8NbSrEGo291fGubGQTBNhyuVSd3g9aMiovYsI596LVv
KCf2PalQV6tjMN1wk/mV23o2G3g+pjHcYMZEqcn2I0/kD08cYFBj00LCxGKCpzVuCyLlNxmz2ll3
vs6ItX09Ny7cPmnxOVuvcyf7VhWhetc6xYVT9CrvXEayhGmvgTJlepAMe8jLzU0yep+8Qc/fx5nx
R6PHZfDrM1pDlcO1vdwt2CnE1YT9kn7g3DuhaEITA0B2vnzs0os26cFa3FS9d/Um36W1Zz1Bi87Y
Ksz1NFuLGlhL1OBGbiZ7xY+BBm8hFEH4VbrbVbNm0nqNjzZ5OyfNTW/dHkp7PXkQ+Gq9oL6czKAc
wrdl6rVCefsDsD3ZQfaMgnqJ7sqKbRjPmp3XL/coMa4mYuf8RM1qDvY8wF/8W2Qrl444yeve3myy
72QZGtCDw/ej0TyZUwNb1gq/mbn3x9pGiPdG/WtSuOkhnIxxv3gNLPEuw481otwL+2+CiWGkgi1I
2Ju+F/oz3jvwy5oo0KucNJLuLm7mEVu1TKJjLshwx0sUthdmDCdrLN9jto1bpe3ishIuj4XXMYoa
1KtMwcVumJf9QPoCb2P5ZlBW119MddrFqrWbkNz51A/fIzjz+yK3LBzGeRen/Ab/6sd8HZNDOKTX
3QD72K57bV8sSTBDq2YwWGZ+/nHBjvV2iB6bpllvjSLI+l65G73VImHOzH27ZZkzj0GmMzfrfqk9
Bb8yw/MLt4JdqDf7fmn1ILcT384KCiVvPqZLnqHPh2S97O256y5LqHwHHb08Po3LQTcabWdpIZfa
Wl9jGLhBlPWwIc1i12uESFjNmARTxE6lVMue2qwPFE2DIKl2x3Jdl1OeDghvjPpy1IfTaqXUzWSp
W5HdnuxBOzL95ZE1Y4x0LXufNEsEScqbrietKIL8kd3KPISukx9XBVW5pB+UNdbC6CkCr6ge+D63
LlNuOLSsOi376JwSq/xapK4OjzrtfFyYL73RHvZ6Od3Q/puHNFK+kz+wszrQbb0wGGIYesC/wHaA
EkUN62hvFmPh182Ey34yZ4feMw613lwbUQGBjwTPk5UGoRbZu2QqDnPYrRxZdrifrfJ6jqgU7Mw+
5gbqwAlPcJybg6l98IzZ3mf6+F1Z5rd4T17B/K52+eo+uDFiJXKyAfMJ7S7aNDzZefZUWsmbwtSX
fRy2w26u14sxXt+0qmIGWpJ4u0kvLisPd0nOft9MSbwYwvHTtHiMOUSHXyVkWaxVddLUgxFVyRVh
RFEwLday91L7ZCxpESiKkQV2B50lTt2A2A9ElFBWiVOlY8eNO6gQ6q8G2xMM7+y6HokYjktGxRb/
FhNPFpNV+Ijt32Yk7jKLxt5Tvkm5YPsAz7PZefW0nrxM4ZHXlCPTiuy6L3rntpUPRqS/xWTzgxOF
2t6Z9OGu8MvSWnbNoul+n2h/5B2c8tH+Xqu1Ewx16vjFwp5rDo0/zNmpaGkaEIpwWs5qwM6bXOZW
HmhDU+5Tx0MQQMOoFYbQNCsvGB0XWWzpYR0K5SKmCBqdy3QwvhPN+V5pFDonb19XUR3MeQHZmpD0
oJhoWPQ32D8c2q4/Eq05nIrZRpqv6e1ORoy+N9bvB6J5Dqyg1bfD5kubnXLqTZ48iH6eXV8kMewY
m8ekMcaIrZT3zxu0ixWo2seLXzmoSeX34zru+o67ZPe7UEINScXNMOIysP8OL/WO5s/slsSnJfg8
W967qcYGIK9FR4lmhARrLTrp4/B4IHay9odwGPDhLYwDJt7Xjd0/KaX+1Sm6x34BdzITd99UTePb
QxT5dJGYeJlaFcyTMQeze7kojazkW72IIiZJdecn9XDhmiTvjE0f9I7iAQ4AKJQdoJq5xjwxK8hB
SHxAe1/H0LGXEX8is7kiwSc9YBv3pAzGsM+xawlyj7fAGAYt0Iv0ssraoNcGfbekfMOJnXqMtKfe
RKqCVxj2lWHq502cEKjs3KH6+9ir8b5QssOCzz6leOEv9VyRqFT4w5jTiVnle6uqlUCvvTfpZN2m
M5lqoVHuGi4vYMyT+jFHRNPVV3kafWTeRKtada2vZ8U+tuZPkhnBYH/Z2cns+YsqLARmJ3q3vi3W
8FPbudnO7sjxDvsvUI+XXTYyZKzteZ/r/U2D3jCQeAgW3yM2bKFfZrzUHK/byq6/W2QwBAlW05gf
4CavZf6S2OWuX7WbkBA2v4/n3p9zJ4FE7V4Sd4alPNCdlTv7LOvf5OPa+EmYftPxkartrj+M7Rtj
8Za9scYd2CbXO7s7jD8DZ3JGf56tHFxmuHZKJ9u1BU+ws97bvfPUhWg/Evr5fdsyQ2t6wBuvzcbd
bCm8p3n/bopoPLP5Ux5Cfk7KT6Skk6ZitRIT0ht+01UtFOuRAowAMfYb50ZptStLFDwTunuKueo2
7fNPnZrBVV/nh2GykTxYk4mADpf0zp6PRstzbWVPVfHG6I0/6rC6cRcEE046+Zi8kwqIriBBmcXo
8jTPxfdhSIwDZObBV7t8Z9RG5Ktute4bp8VgurzFAPxpIRLIN9/bhPshjnk7z1Bg8JFL+SAJDjrr
3yHAAYcHb7CLHZnpJkoK92DqJH9F2jc3XQt/NoZHBy9qvdbv6wUwb8jM/TJ1oYxDmb67+V3a841D
L88CID4Y8BCb5tPMwtEmh7PM2NUMjgtlNf251FVGrfwcw/uW00POTkw9b1T+qFccoNi1+5gu+zq0
wGCePYsA84HnqWHvhCRMsa7csRdfFyXmBFpk+ElBjkZohXnQWk+6F35YHOtubtQn+RsEw3V+Ctob
xJ760dISkJbLkZfgzGVLlI3V8U8hxk7LEGg91ox5JaReDT6nnEft9HYavC9WZPa+PpD/M3L+aW+d
btY5NTUCz6r0Y9GtXtBnMDzapST3LiElvn+aTXiq+dztpnL90g7G5CfW8D689AblIrPMP+akKcga
1Re/y7SjPUzXs+WWQZiZGD4X4U1tfmeRfEIP3/pxqsMQiabDYpqKn7cp7zFuQo3VnZYuDHfJgBK+
N08hD19kTk4Ay9jbcSR+cZQ8ULKi4/jg3PG6d07Z0R8Jk3lSZ2gVnn2rG6l7tX3oXfddZ2rFcfsd
Ztgxm0QESlDb66UdpyqGm9oaaBmxilOUXYI1rJdszpaKVrSJDg0zAH+xMTXo1+6R6YxyXSa5SzYo
UHAvpWA1osTTrCMJkDj+lid9sKyL2dZxFzJTNj7HflR5n4KBIF5yLE/InOe7BsqBNV03UUeZE32g
GvquaV1yYRdNcTLiQTkkqPr8mEdlt0SL6zuxHu+cZs73ISU4TrHOx8SNeU7pmfap4YRofYz11lLG
I/BiuCtGip+4tIpDBnqYKOxU1WAUl7Hj7NMpbA+FPikHB5Gzknz2UOJdISBr2Iudbz0CyivUhsWl
19TWKSVIxl8pAPfZHNSzkgVaauu7UofWurq5c1BS52045OO1+zTjB3JjF8nbzlrstw1ZndiW5Tri
CfeTVbjR0elPZqoZ97ixm7ehhlC9QTLlFHV8gJV1GCYeqdUurtPCLm+UrihvvJZGr7En+zC6/W2q
VdOxIryMCNL8ylh0hD5qfZ1Nw4WZ8dNwp2arj6LyourV2R/ygoBIHmKfliE6VVMQV7DflZgyCi81
wDsnte9Lo7kzYxZ3i834IYISeFQGLToo0ZvIm7918+RcDx72UXo3REHqLAf4sDA8okq9ntB7+2bE
n6tqFR/KSk2DmCP5So/SN//D3nntxq1ta/pV+gW4wRxu+oJksaKkUrZ8Q0j2EnOYJCfT0/dHeTXs
vRrnNPZlAw0YBVmqyCLnHOMff6CNIAUAn4L7oYovDPWe2sEjMFMOaOohYpTJNL3bZYrUVQnrxnQ/
TJhDpGyo+yQu3NeFSJA5sVgnV7U5VEsa33rLATHbeJqk6+7WvIMykqZBVsXNWRNrvaNntgM9S4eL
Hi3eqJ/k0pi72SQ516CLgquqN/uZBd5K6k0r3n3XdEUNQS2fdYx8g2Kc3sg3P3t2Jvy2zd9yTa+I
OqjFlruZ+RWM72BBJ5TmAzosWephamXmzu5XTCFq159lztY3tWclGd/ivjy7mwxxKNj91BUFUZdk
fqmKz8Iio7Ute2xX2ZlzxomUsNMxlRoDTXVJXlT6BPgXoaEeq1nRDpoh4Sy3y60er9NhVdTyiA/w
Lh8aILqk6t37ETQMwhnDA6MqrHtmsJI9JH6HPOHiVW2vvtfa8ki6OW2cvolytVsszOA+SXum/myH
XTl7wwWdVXacBB1/nCYnkWolA1d2EE0oS+gQhRZUC/RoTnkylWzt2BtmsV+Gon9SUqj8ABXypyXc
SNcmvPzFQImRjqyMrFMPORVxZKf4EhUYdpynZEVtZa8q06QsvdqtQZCojO0HZzAYGhZNz1Y11Wdb
bdtQkY7val2HMtbQdpjpo8ATtIGkihZ8tEx7Ek29bx1MVTVrywCtiomUzXYJqftPrWiqiMLN+27Q
eqwkqpS4V3a6IrANKOUha4vhrYdr10FYe20gRzbVcKpk51AvacMTveeOmDzlVFnJncWUHCGlrVyE
19dchJRDOGnfLGNzV8mxvTDuMK/kCI+iQnHZNfk9uZrOrhwcX7CBP9tmvi2XxUWxOzDBWW2CbrVu
hLDQi7VrGRVzM/g2rxVJrzcOSxEp/U9Ai+5iztlJ3Wi1A8EuQS6IBbUp0i7LiLlmZlt4Wy35jSvr
cifGdY3mYtBJbGSjtWrIqIzC0NcaQ+XrVmdd17V/JMut2cPYpZHNcsiVjRO0RacwZOLbNOvioHXF
A8cvvc/TimhpfZVRqa/mjZzVn7kDxL+sJChUjpc9N5IoMK2U762NZ4MZq8uJavAwDEv8WI3zD0rm
Fs85zYsmR2u8HdF6R82qnHDRzeImX7ISl8m+2UGeVP2hHFEmGJ3cLY0tdqISvR+7fSQtNJ8DEswf
FubcIpmrfW3Ezh51+xIlKUtA37AX62pOZeG2xs6TRRflWZbfTXFPSd72R8dSvOtip5clHagUutp4
VtJ89PXUCpVuyvxpXNx3O6P0duvq2g/25pJu5NH2XLuECWioz5p5V67SpKCxq50Yshxf6+ZWVxz9
VOmxG64ZjvuF6E7CM+VOtiWz0XRrj625JFC6ssH3HGPvspvupmKQuymbHgaTdgdDQuWCV+kPGCkP
uZWPd0sYT3pxKVJzONHkfjQNMI+ceu+xtZ3paHHIWWQm032PF7261quJ0LUqysMCX6GQEmdj0skP
XtYKEjNKEegmWyC6a4310fV2BJHNB7vWHkjkdZ6LzGj3xhjTSyztXSks+ySFl15W471JVoi0S8lE
Bq+4yDBzL4AfBS941A7KrOuHtja7K9UWqRo5AA7+xcTJ1JhmNpQpF5I05gALBy7DMaUUGWpmleZI
wLWVsJ021n3qbDbR1doh0CqGQzo2AuU4UgMLx5DjwAp4FgrSRZkKK1TZYfa2o33Ql3d806kducNc
Rq1kbGFWW90fB1XVdyEJuk89pHSB6bv1bQFDjDxvfc5sfUDJNQznuiyWY2uN82VwZrZigyuVgeZB
NJwivTQgg6YAhBl1emQMgrFpY5Rvg1h/Yh2e+JrCuqQb3nRdZD1ds1Um5ynPn7zsmKyL+uAIORxK
qyuYZ8kRIEJOO89xvaunDw840rN9zWO2IwI9DdpmYr2ehbkfqQALK7+u8/d50J/1Yh7DVGs/cgyx
iCUkM5s+OlZWcWEMhX61zm9FizrZyhRGolVeSX9WxyNSKwG9fOl9Q9prVMTTHGmTsq+Zx16EoRaX
r58ac7kfbMhGSbxWN3ZtNgEJamwPRJXSfnprNHWMbnOy1M6jE4fGdg0M1tTf1K/CLQIvy8owda0a
nY8wDsmcq35G3RZYanWKcb+61guzW6vt+Iyc5Ozk2RHxeHvj4dTRzK8MSC+dXDAi7VPkzpneRW5X
bt28p5yUidU8G33KtXV1L01lqIFhaWBu2rKzsHGiSSwSYFC4pEzK1LO+VFtAu9vsGiv9aHEzvWRg
GYbi5YFn1cXbqOhw82v7Z1Eue53qZM3r9Di6MQV25+o3QqFzdIenhrJ7zmW6s8XShfri9iEhdgUm
DhleArGiXY3Mvl/I0LisWt5zCoc1lRcmZRz/2kr3yWx7d8IaWsLm2uZoLTlwiG7OQOmIwnOC5fAf
ZG1qHdE9qMQjor1Nn8zxKeHqv9q9l98v/ebu0OX5swLBwl6Nn/AR+x2jiM3Hwqzu3TWl1WSEHWbE
q0SQ78TLMp8aAutOI1K0fdNC22fPe0rhdEg56jsvo0VRC027s1QvKFvdYebcW49yMhBFiZQE75K8
8noxrmPGsG1UJh8aqBK1k64wdqSFcUw+or549Gwr1ZW3oJ2ox+cZa8RLLodnm175WREtJZSGc4Ct
kVTJ76JBT2EyVeKe4f5PmmoCPNDLwm1CpW/Gr8TDXarCRDrIbI1cjW2cNKrJuS40MwTo2Q8ZVUWT
zXIvVk/ZeyTKqYMB19YCRejr+FRuzgKl5qTncR2yc0WzyMmTRg6Wfa8dXSAWGy9OKeNjNQ3rXS3M
9c5MxghjAAQqzsJEex6vsWcOkS0zOmsUEOdxNsvznIo7NfPqUyPN+Xbt3eGg9MNDURj7tHS0nVbW
dOX1PEa5IfRQ2waDyxhrh3jI4xCoxo5atZM+1KnhOGbpi1dbRVjS0XJ2ZGmgLFK5WzbDg6mWxj2V
7Yup9xe9AAOq4riPoDRdZUJjy9MnXDZp6QOjKUcyjSjc+zG9qZVwGB4XPD6GpVJQuQxo88RcUXXY
djiLvvfHaoKBnLbu3tKU9ylei1AZremKDdOwz90iPzdlfyVai7Ny1tU7Br4nutTkbtWnH2kpyzPV
43LPRl/f6+BMo7hmmf3NzuIJ5MYEw6/V/WR58bFO1bcR/UZQmq1OY8h3if+zdWgbxqmpUg13ogap
MpvRjiRFA0gvhmR5kqS+bna7Ghj4xDxyDURVkYCc47xBX3a/sUvJ1RLAJIX/1eGmecMAhJxC7HMd
j++IoaKmg0is8qSfcUJJj+BdeeigGX9YtpzkDHjEY1kymp/TULNP5brEql27U2wjPq9d+k4Ucrkf
LLf302nsdiN2EGHPFJxRr9pdB9d+b6y5ObheKfcWReNu7AqcutkolBVgmQo0vk2tx9i5kRj+nUaL
mWlqrzdfNxv+E+WtJU61a5LuqHrHWUxo3gbjOIP9lb4w3fb0dTP2pTh5yaShSzDHPSOKay+X8RPr
zpDRSfZj6Bzdl049PdpaIiJIz945FbV3hkYqKNmc8TFmrsp0o8h+WByGTmTTZz0n147MpTe1g3JT
m9pwnaa4BHvI12M6T9PtXGNfAsHHeSGi9WNdMl6TWY7rWOA94KuSSciztRb1zlp69QZ/I4FcOgcB
G4bhPl6tIWiBYr4TZXn+ese9ne5p2sx3fXIx+pgn+TBiExuxWeXnOUtwNs5QXukWgyjSkzExNs3+
Z8fw7uvhhhE/01Ok31xjaUKK7vGuYkZ9KLXEPWRcPHdff/i6S5KmL3I7SiRO+MpgDD9BuXt/EN36
tABaoRVrTRpuXthAfEbYpzk8fL2trzdopfn+6ygtfYJorZm+O5WGwtU1h/uvj1hlvTh9fey0merd
OjX6c5LlBbB4b/6F3cTXO96Om7cdwMWURohL5HwL+2Y5lnlVESsikP1sB79wluZt+17r4oVW3gZf
T+bLrxtgLBKwjEL6tPzzZd5unGX+WbUU02m39QFfd/z6w++HfP2Eaj/GMseEJrY94dcT/Hqur3v/
fsJff2a3WBf3/PuZvn764zW+7maYs+PbKxrEX0/19ctse5tfP/26e7MqQBCd8/j7yX7f5Z8fJ4eZ
H0unx5yaD/fPd7X97tcjwDHzsISax5Dofx+K1sOWzf/93F9PUfRjedKUdveP3//xBv9416X+HQNX
lIT/OMp/3NuYVW3XChPs79+/mT/u8/uTbvyYshCUHNvX9vv3/3g3TorISe+tfvf74/xxsH8/rrcH
ihRm6L9/9fXT18N+veuv/w+wKULCTglrrZWEEnkZ01MBn/NWMIZj8d9VTpM9mdNDNTpN2DMfJygI
VGRQppyREv9NVyXolnk6TP1n0zsUyADmfqfW1oVEpsqvNFXclT12O0kKyNogrPhFRfiPxAsY1vDv
30UJ/y53+J832Y+u6ZvP4b+91/6vZlML/L8gd3Bh9vzXaoen9K//sX+vPrL3PzUO22N+SRwUzfgX
IY90DWgZbIhKm9j9l8ZB0ex/uWSDqhBo0X8yt4Dc8bfIgUchPYDYZBG2AsN/y8T6W+TAn1QsbTHV
0PBy03jy/0TkALHw31ga27uy+GczRjRQdkAx+HeGSQpN0OjG8j7bwufwWvhWMZCIGSrAWxhP3nD2
pJsEgzBf4rQ4pa4SzKPlrwVsL7X8Mbf6Rc9FCAC9cnHBBZy1nr6yxWgmm4JSmd/Fsl7c2A3wOxp9
DBe+V6lDRWG2dmDhHuev3bc5ts/DxCQiFd5Drm+89WpDL9fqEIu+O3mK2sHN4Ob3f2FEz6EVA0kl
mvf3XX7dr1SoZARpvGue7tmRnhzCQbsmU6Ih0ihBMdj0vckD3EVA0J++Hv51Y2/OdV7RgtRgzHDQ
mclX6rAN+xqGM1rnEj6uyuX0dQMMtJzSuXsTs/eRL1HWvoIlMNJVnSsNhhJNSdOdyEGNA2FnPwQV
mazxDFO+0e13gSsEU5mMTB3fWuMGs0O9OQ1ZNUEFVqjLNs2uJ0hkzqDD1ADA7AGqOh++fvy6Qb6H
RxhWL9Jb1nMPLSMADazxq/Lm26G9sZry5zi5DfuZ1O4TbQ9GqkbQfWA38VpKt37Lk9W5BSUkQaO3
zonql3rvL7rqO1SS4dJCiV3LhX1ay29pedqbseleDBnn97TNB9VqVoCR+kAwumRO1+3t7U0QT9KH
slfeU6PXjqO8x5up8bUqa/DcSfB7VeN9DzrtN70eLE7JMkecQ1Ba/YPbDgytauNJjtV+JQTaH+w1
j1y7/CYMrQXSXVx0XKq1n3uHiF9xn5kLlMvRmwMDGiXjXHVfjlPhq2oBWWCNv41e27F6Utxmahs6
0n4lpBNntlw7ZnCTsNhSahIEcTFOknEIdCNlSD23z1456ydngVqc5WmA9MHZLXn52Uth3rR6CNfD
g8dTfReQs4IlkXuHwadVVgyfeR+x099DNLYBBErN90zYKyOQW9iKCkMeYR7FjOeq5k6en2Ioaqfd
E9LTFunKaO+FMJ9c0fQXxUBTk+he/mHo6Y80a2lyFcy8Nln2iWl+7Ev92XPmj0mD8Gowy5z6Ydz1
qfqxxPIuH3Hw99If9qr1QTqWoPeqUe2y3kL5S/8f3pNEm75oXn3Tagm0X6M4OvGYAbAp74MNnisp
ff3V5jAbrot0O32uK/CPTrMe7Fxl9iSTPhgmEAZK292o881246gcaqd+rnSBh6LuOM/ZmJVYadPA
yXa4bfWkInvYQ5vOjDrAllJGxapjllVlaE31bAdFcrcuZhboHUMsL13bo8Zz5k1xcZ2NBINC36pa
+BFYKcDGYdI55PpRa3MALuHCnYiVA/wSSBWe/ompVgRXG9jB1fVbdSHiI8uW3ZjjwCg3QE2ph7t6
kDXPOTERNooRkac2H9b4Z+JIhq52+Zr3+MXMen2zUTKYYYGiZcby4CY5Z5/mYJgyqxsb0fDTOdkb
lTlc7FL9EOq929XWOQP7OFTpekj1vDsxZZvytI4STT+vbnLIS+n5cNpSiHJwfNkpgn6mLY2zPDJq
bbisjQs5BIIC1vOOn0sGBqMac7Rkm10INiUrDdsUSgAOFutJopffl83MLG2UFtqEZ0V9b/a+6k10
hZr3YqmyiuCnpPt6XmCMbWBZ1oDTO11360K6BItU+tDOndu1iDyMplTo4SwtrCMFyvB0KW+ktjzR
SokXG3LlpCahYtbxeWGWBTis3M6N80O1c+XEsKMGu00V9D8KUU2ZutOM7rmTYDWzcH3KpCjOrHWn
zXxFFbIHOevtTrQOoOTozkQidzSsrXKxU2e+2mIgsQ1gUYzSuGpLuoS1SYu2sTxghd54aACitUqP
2OZBCCw6+0GHrQld/NTGaHVSZMWBDtYYui5Ia0YpHCgyZ1BkMGESMulOupM+G32eh5pc04BQkuQE
xnOo3MuEHOzOYgrJOEC5DnZyn0L5Q4zjHZweJbFp2+3tukyXdVTae4TGe+D1EcKcYu7ttvprms9I
5oydHXP829nL/DpXFwYpuoDjnxihPfJ1xFmaXguX71erdSsoJv0vtrlxbzyssZddFc3bN8vY7Q0Q
2JDMoMDJtPjUmPZGp6ndg24AtOpx5vhOZUjwBWc9lhKDmtbFSDDhTJaLpkRVE2vhVK5JpHd9d4Yh
Nvl1bBgBXq0n0imSi2GupxHjwBCs0tipGeR2Q1hWUK9Lusf8gVF6jOyNI84c3umCXrnH54E5ETB/
QuFx1MHFw7KQT3AHoWFWiuZD8vPYehi2Q3o9LBDLeKs3+doZweBBVDUV9zDbk3vB8B4/v89JdOON
UwODKa4+hxKDOKw3s1u7KaLMdT+ScpdrQ3vOc/dB6hgqjibIzayN2T7NetM3zKNhCWtXIdnbGXrJ
Eaj7YadpQhzbkeQTrVvfhKixyukL88ax88d+Ld0Iv4rJH0GalKYADrQIiU7W6XmcV9ylHPMFFpkI
1FoVvqUkzxiHHGSi2TfwceHDT/2DZo0lXU6+3vRKdyqZJ+Vojy81p1tfO+8aKwKw6JPFldc5pnxJ
skS5K1P1sZ3dVyPuzPu0mk3fxivGsoUe2VmVQoyym4sZ9+Yxccqor6YnBjJM0jE68buspp6xbgiB
Vp97R59YHesU1tMSo9TYVSOU89KcO58pd1rm3k5t+/ak5MtLsTQTLDaAqqbfSZVJVKuW2b0Oex/5
ICui3sO9wfbxBgpVAL7XHCX1AH7TzG+NKQlnpWyRm6f1SXpsvdCAzqJZtHM2iXRnapkIvDrO0NXk
tj/oXXUwUTi0ljxK25j3g/iw8FaLDM96t6zGOengPAPSKjLTemtPLsre7BRxmrdyatxuZs2BEFVZ
K9Bhozx7TTyUvtSm7oSBKhTTHMJgvq7WaZGudWqVrgwT5kmQ3LP2lKBTPeWDCznPgCuIgGup57/G
pYYIVYrjOLgaNiR1FmiKVwSDcm9CZAi+XtxeRsn0pJ6Jo5ueFdfBg7hyYtg9zVifvm4y18AGN+sv
o2PHUbH9r2zzltlCDXu28eD+mv1DVVSznzkDDNWREedp2G60pQzM1uWTFDqVnDRuOuI7oUf3GINn
GvkfpVufwM7vhryy4PPmZ6dublM53MHHq4Kvm8Ly3hIpPhJ9bcI0gxS2jCIYE6w2YW+i5DWOTYud
U9utQarptS+lOIlR73ZcRIbfrd1tNsEFt/X5JakwcMVf9EPBXOVMDEnIcFP3y9V49IaxC7KiaSMG
OXpgw0mH2frzC8tgEw1zMzYCeGwHIM0m1No1kBP2wk6Zf06cLQEn+ovIGQYpuYBC1L72OQRFUwM4
ix3pxykwkpZJN9St75pVeKyJ4gMFOX9q5u8irmBQINkPzbQz4ACMTchcAmlXgoeo0fvKklaBAE4P
iFcKaw//WMkF77uKTcfNsZLGNj6YtSakwql9uxzgBKg5lkIen4QZEdKFeSeLiq2labw9qoY9INHC
eH89rnPh7aWeEOeV5GdtiXqY3dCFWMkZsRnMlu4EvrTWCIMWRoJ51Azlk3jj/q4c82d1HChFV4b7
1NP7ydvbtT5f9Ty5QR6/8cipaHoxX53PoR7MUF+tJ9E2baBY29BNE220brOPbE1u8QfuAI2xD2nU
FluxtQ8ceGGLIN9+hIG94Grqt7X+4MpxDlj2uGaIFdXUfT54ZZBi+00eurGr7eXj6wGFKpqQGciN
qoP0gp3Bv4qV7HNslO9ozt/xu2BwZDuHroI12Vc6c9q5CVs1nneZxomwK9gf8B4dHxs9/8wHFl/N
Q6zWdlyfDRw1LEjZPrx9BVUUMhP00CzD8WruFG+XZxKzZyxpPWgMITuWGeQDxGkAcSUqCFFraH5g
6en10EZgKU+doZm7Dg9uGKm8QCcgWbdSpxDoG36l7GOth6YwzLcCj+RgNTQWrnmjEEkXKnt/gUIp
YNVyqCydEiwpTx6BsDtwd2tcL0tfsPaml2aG/Wwvgx6s3TzvrTTSt2slVpsj49BbqtsmnKcf24GS
Dc+1fXTqxsOyZm6YVFBVhk4JrMozA5mMLraFjeHPlZr6rDz7cjt7JxtvjNovuh7LLPqt1dh+2Xzd
Twdsnj4Gw95rqN78doGHt2IgHMK0v/nSFJHsHa1CwV3DRYTLuThMzU87dbsQ/hpuzWmNm63l5+bU
0c5x2XRK8d55sDQMPJv8rlL+Ep36YgrWyJYJNTOtMhpMdGeSVcRpwby1ygqTcYLLV7nvAwVLYCSq
9E3Axa7OP2s+8ted45Whm830QM/hpeZOWEL7cKxD3G4ctbQ8aze5ilgoU2DvVu1h6EkX7pUPbJQN
Ri08L8viccE3DbyWI25JTqPRhFEzPIk1/aQhWHZl/aqXWMZ6eZMFtZ2d+vHFVPtj5Zh/y2T/P+j1
f/P4AAX6r0Ev/68yyWT1J+K1iXt+IV72v0w01PihEjKPNQFw0y+4S/8XtgmaDZ0SE1xi6DeF5d9o
l4XbB6YKhofjBiryrxCyv9Eu0/sXmxIgFxplHZtMDHH+A0uPf3gUoBZ0gNSYZCGPp1XajEz+VFOp
Zj6XorItPwaJDcChbgvsfDjdn2KjOUEyf7QANui+rOMfx+f6S/T0p1jxHxn3m06RV0Y6+WVZgnD1
H6+cwc4j0s60KA7NKdhyinIlf7LSnqv6s4VUVlYD8EEa5g1A22S8quPyLhmAzpj/+N6pggWKDtfR
gOSM6eoY0925v7oyuXH7W6mbB1NMR1CIxIhBYHouecWtr3NVv/33H4Q+/J8HEcMDE+TRQGuIDPb/
UDbKJYltNQZDW01vCTQtj2o2wAAWw2s+dlpkSu8DcpkZYDLFql6tR/h6cGMb4y2Zh49JZ/GdO4+B
OZtB4JQJIpG4+IayhCbWmT/HQXaBFbcaz1usgadkqOaxTzda95AiDA7a2HlPACORlmo70yjPmWH/
lYBehP2cg4lMrN+d14cGY7XInQGY5gFscVGn78DibCg5K2XyPtWU/3ZX0FpU+kVxxue4/jS+WfX9
pNY/kFgyU+g8f5A0i4nedX5h8oaHQcaB2WWFX6HhV7xPxEhKMKTKWcbTtbGVMwSk/CVDgULogryT
/cc8kFO/lIypsr6ELVytiW84j1DCkKR1za3Rep9cbkdBM7ZxprKwEN4r+9KbkFZ+UtzsOj2YCLEq
GKhh3Darv7ri1KtygkBZogqjeTKxn7FaFcswT2fX0SxSAyZo4/0WuzqCsWH2E6hDsp328WEdBN9f
XngnzOemW2OuT4aTsNAPrt+16Ec8yv+oxPktMQtzL4EpfOLJ1xBO1nYwjlYhAQhEdpE9gVFehsVG
gqYhULJ42ZuVuQaW0UZJO6u+yIsFRZLcEzcSR+WyRoAEBSRaOpEmL78tklSo1iRmwuoWHT7e+tRm
H5YYEHkYySMOeRJcmgkeBh9XvLgCtWck1SVY01boKyz2cAbTt3pn4F+rvk7AZEHj2V7Y2eojNQWM
xm50MSkFVIoiY57yi1bBLV3djniK1DtjbUZ2/QhbJp/Rcsi4PRBxLwmqjQH9QE9UMkQJSxJ5oLZw
4IN+Wp/qmWlS5Rb3XtlcyMf+KAr3bUmU77EFw3A0252V9w7MooVW57MlPTG0lEwCHGpHAopoK/qT
5bR7ZZYHVSmMW8NQAbtq5jxyKK9yno+SYWdkGult3yYnyE9HqrdQrogYY1s8thUBtamODKmjSRRD
snNmuoRFNSmC78q4+TavNuzdGRZ32BrN4iPrnwJrdDAskqodajNwDZVZ3Q6bdmMtDnnfwcAW9s1S
eRy1pUmQxsosWE39FIPij4pi+1mdaVFHBstgLBstSY0GiBXXGdoj0g7X0k5uJ98KN+9h5c2zv+Tp
K14N+OHN5bvVm8z3SSWaqupC6EIJAKx+S/DcSGvGh+rUHyEd6GdGyzdCr/Ud/L1vjebczY7dB/D3
xa70OKcqYjv8YrZ+oHehWxGY66hO/VYyFzft8zqgRqm9rgob7dGrOjhTA+rI3BUX5mxdkG4EXnYo
UiRozOHBgpJUUAPIvkMFuELptrvHjeE4gtVCgAWrtBozMhrqxtxT8M9XLDR/XB3QQjs/1gyEddCl
nDOECRidUHs1xp++SoiJL9WFYCznVhooXOylfoSzeUJp9LkmlOdQoX+WLXysqhSweVJrDGTWJXQS
ADwkrEazjaG7yeRkmg0rWnFwDj2z7incqdV0VkUvbkOvhFaVxdlj0piEJ1C8x3XXBkKZrjEGGI66
PPZKZRy7Ee1ODUVpRQ7cxLq72+z7EFEPx5bgi6mZ0Wy2BsVDPIR904Z4In5ARup8O9fsV63lHPvZ
lOr3VnESLr8h3jM1mgOzl3foHD8gArzFeAPcq8kCDmnFfTjbMSSOk1mur8ZA5kaXqw4UE4YC44fi
rvoDXnPvKdGtQR4/ZyZfcOXAb1OUQY/azo40u33uFLuPhrG+U2r7JpsSVGH2fK+aGBlW33THXEPX
SydwzyYCoELu3058K40zMH9KNV+uxbdphVDQqVi7OmCYS/NqOQ0xQp2LJ0Z9XJpzN4xYK6TmWTxr
LSdXg9kMUGkFCYFQx+Z9zqj50xbdzFg2UBGFdZFm2wRDRZ0dO1B/Nfe5ldWMfiopQzu133NNe5El
sEyce3iD4b8RxVa+b1exkJ/UnjrXoglS54e6pVAuhRbMBdVHNyBnbeLDWLZvnU2/gHvBpTvXaxxH
WirgltXqs5OLT3wd78RSHdcks3wnTqkTzOoBXvWxXOM3qZTGwZKttS/oQ2QNSbRwlc8p877BNqfI
z9bHelwhW7WNsfc2dSlKa9jXOnrA3oCozHXobqMpESOro6xDuCXfEHu/SZUpIGlH9O90yHLoXNQ5
NrJnASRk6LAO+yGomvF7UzUzRgTpvQ74uF8h4y2x7iDfYq7lTqeuulGYBQadzGfCWDLm6Om2Eogh
bAkWgiZHQ7ul0VTlgzrNExdUFekIV/xUMT4yBE95k5w7RwZsW6PiPrFV4uFiBlk5HusiDU1sjZk8
oTl1W0JfqmVmhZ0c+ESofHrXuOZ8g6Zw7XuzB/eypen6NI8QgosljSAmKcHS51ycPUO/xmCC13MK
NQ6OhkZzteYRGEfT6siwkTLlIn5wHeWDBOIMyHR2AxTF3wAHHjGR2RRYNWQ17LfGF+o1PgvUScxy
OF1ccI6p9Ojh+rByx9t4SpKjaAilGyrQkap5Tm0WkmH5geMOWC5ap4C97VYKEhXB40ipIqdm36QQ
N61vaIfetfzSjCr6wKT/nqjaFQIdwKeT3jKaiwNPZ0LV5vqPBJL9iWMeTIKsiZ7BHirMnIjP6ajH
hhKlJloDox6Is8b2TjKoDJFHJLtpYrNwJ5rusZE4/+bpcDMmMCH2EEVvhSu7x2zWn2M1pcnTtsJF
L8RhipnSEcU1kwjp3NlWS42bLje5gULC/V/sndlu21zapa+IDc7DqShqtGTZlqecELGdcHOe9uZ0
9f/Drwqo/ruBbvR5H1RQ8JfEjiSS737XWs9C3FhhFLGf3HHsvlBB5UPzb96a2mOt2ZHSE/LNY5+3
Iia+Rs87w2HbmZXziGWCYL/8Njzo44k5b1UijDVrtCblql/OFHgblQYljFWCN8HC0gf08HOLPOSO
xBJIVxCo1377ikVKzrp7Q9/xCoGmCI2AOSdVPqr5s+OMUTPN1X4w0+v6w5h+vBf9RBpbfxsc8xHV
9b0jI4o72WtvXWoxyiykYjIeWIwulgnbn94WRNWzxxNyTyJRp6zpJa191NsqHvaz6F97S59O/dST
ZWaFXcxiTf/7R5KH89QoWANUfO4zqwsw9XJnabog2Q0q/5jG3H3p2n2qMfg4jjaiL3TOC/6BgZVt
Zl64k7xkFIKwG4+TrWpwqEuNFJNU7zRxqF23SJ4LRnsXttkcVDNlJKfqZDvHizibwU8NMGuLxokj
dxTDKXVtddInZUUdP82m34qlY8LgIKL3Y0LodReQJAs9w2qQVip7a0nzxyTH/jrHf0lLENuvSXMW
ShUHJtRBW5LL3DrqtExkcCQpVbtL2CFM/XGURbO9M/Eadx7XR3NI+ag50/ywFDmpYGe5K9vS3j2X
YL9n9x826+VtlwX9bnZVd+AlizdZ7nZbfD1nkcUcpRwie6xjmqn0N4VWvImg+qyaBYlzepciC67p
Iq3I4LvFQfIVqGXezMStcf7Sj0BwKUoolP20yuZP3g7yVuRBe9Zy96Ll5hPPu+Wj7ZuwJqUWgiyi
wj0AHO0nrhuy07iWiCT7abWtGsHMdaWLPiJZc6jiCSVZGGfkevKhTGxbW29/66M1c8JT/rGoCZiT
v3kxJg8NuiZb4ZC4SpSPfZPVZ8xKnvMYkspavsajyRv31MYsqUJVBEx2SFLrZVH9cnHUeMoM8xf1
ezts8emm1aFmCQvoScoR/NCyZ2MfPgLCWG3AZDY2iTK/59Gm8DdDNa9z/8OyuTs1rVTM89ljWYsz
h7wCmaCU2YcTOw7+/RQ1qmdM1VGbbY2h7p9f3NkGbOuwborJOqEeujfiJfWeiCdlU84aPq8v7vRp
y36O8Mhzak4PgV6/FmzhNqUr/bPjpjmHEGr5ZuND5+CAg77g37po965BL+lsRDqsz3us0ptmFfjm
1ZE9G25CU9fUhgbfB2Azj7mMZ8GoMyb5SNqo8zALHT1+nSjsfJ7r7rWvXPQw7Rut3Dx62kNSFcsZ
Tv+3VvDYSTQcKBTBKdQVc+EuT0ngaoBMy/kHUqix6Vo0CbWkOE3HLiB9431YOHQxbC8rZat7n5r0
seQIEOrMmFNVIvA6QLuCHNgwQ161+DszG3kLlQoiLa/3TRu3HBzZcY+kVgGB3upOmDC6WJgrs6FJ
NKfGbY3t9fryqWLxtyYAEdJ6/4dznOQ2zqhQd30QFUQrEHv8jQkqk5D06IRtiYmnmFoAJ3ZzzQqv
2c4yHnZKTgYD5aLOue8Ne003G9JxXPoUvlpnJ2nOWGe1Dx0rNg2Cg7EbLLoZJaQ8qEN5CeQcZVpl
HNhsV8lzRi4vauhdClsTE29ZKQZqQulXZTS0Vvz2Xd5SqFY9AxIrcQytiOycTDqJU8OYDW8T083h
DMN7H1g3k2tyYwziNmD1BPjIZK/TX1taMwdY2V21ABRaq9Ukrr+M5AyBmZw/wthgB+/GnH7bi05X
M/CVZfbeVCabY/uNQZ4HNmi0I49BLuHK3SyxvGkBfUpEqM+ciattkCdM5q2HkNJuSmm46NLHQkcO
B8Hm7hXBxthMd1Uhv3PeeFMJJr7hbtnYVxjxiLqos5o1IlBmHQZFwZIBZ7/rV79l4AlgJTSd2NBx
X/LhSDF5z/k62KyuB8dZrsAJPhwp15HNeAja+jBKoe9LVTxQQfRjmcaaPGTywF7Mltcg4GM3+ikZ
luM0eHADxKBf88G1aE3Uix3kcGuPyeeO4JKcnbQhRSRJiFeZG0oA/3uePyTIyuJcFoRIcDJu+jRt
jjEkqc9yL0DFDYNfvWCuP0Avo2VofBnEGNmKZ7bovFMDf/FSg8bclOTgLQJQJsZRpmwquwo2Ii3Z
dQ549mFg+7vwYYCARwshWeEP/CTaZRnBTOA1vzYZq+tUoB8TUj4tnuaeEcslN9JDVhd/EsEJzxac
bVAEQq3lqOpXWbqXs80rhBtIeYySDNDdwZcVp8Lqka4KHg95zDoANAJekaI2X1rD9P9Z5juxdjem
nMPoes05Adt83orhIT3qWG0gFSXeHnoDrvA2u3Zt1z+WaDx0xuccnyGcKGNIXkVhjaeyNQMSbbUP
ML5zCXRK83lojINoazRTV9u1I4mQzHKHo7Oq5aWVMfoTk6rTIbk3k9zze7p2VDe/o/aGFysPVdk3
m4U4+Pmf31Rzpt/0WBrAUBgK209TXvuq3w8Ea6/1yqs3xp5dfql2jaa2q3PxlpNX3cYZXYeN9O5e
FwRnJWG10qxwM0sjOPYkSu2ke1PpVN7+9Utsv8mmJjREo6mpTUQYbWTK3DpX4+iTSKh5gCC374rB
2NeBPuCXscUxHto/Y27fAbqRzwqcfh/77XOWeiBw2jwJhT/dA8y8gDBxm2OsaYP0wvhiRb5WfzQW
F7+z6uIzDI1HIpkPc6YelmDi4G234dKbny695Y7AnRi4g7tdDB7jOSHsdd6pzyxETGQGh0Oyt231
oruSCa+A0xPpam+yc//WSrw6E2HojojJFm4046B1U0tLzUOiP/fVGZWiDmPP/skptAspStSt9JLo
7PTqGbeUrk3lNu7JRVNhsQUXxhuxThK/vTi1N+sVXnn6gTw6qbO+4GwpWz2aew5kcb1gCcK+4vdN
GiUpr1A5GjsDi+neDkYZJm4Dl0Zo24U9YVGy/bOLND6nNc+uofbgU+VpH46DpwEErxCMq4n7hH4I
ANqE5ZCfSuoMN3bTVZs+nj8beNuhKPFieCbYGH3+4r80Ie6FIvJQ7s15MpC2uUTSUn3h4gdLUY1g
0cq7mToznAky016bq3DsCdqBGEB5NdD/giQq5uk3e34uPGYTsmW4iMzu2RnabxtGPztVJKBpLW6Y
2++e0bczm+HcTfqh0MhDuPXYAmkKnT6uDlbHyc3TRHlOS3JylsVmwjF/quZ3xbe9ei7EmBLiIa8r
HI984fDFzuNW4GJhwanv4sizuDknsgjCdiTKejYIQG1TNkkQDqOJvBsrszbsDF0jk8ruwTL038SR
QvJKLjf/+HkpKrZcepphUoSv0ajHwIoXcuM230ulN7HMFycrEOfAHu1NZK8enAXIIuvNn4K/BJi/
qtDS3M/MahnLVPxrnAyLYmADKMLM3dBkn1PiqhX4sehg4EXuSpflblOGaYODsmYBJ2Vtn5qSDHCb
+f6FDPShmQAv4m/EkuNZQGtYv0ND46xQZEhrVnXEnYTfr+GZ4RKXBdopN5ae1Xy4zDOVUMwORsUh
xntcOFA0QYkDScNwbreEF0kliUVpp6l+JflWnryFF5o9/Lb1p21CZIN3UqN7MI43VgU1ZvI1Nsoy
2/eD3MvFVg8CLtraecKQ2OLHQoOm/fYhRSKBFwO2Je0jmb2VNWe/qW87HArjvpweFlw8rB4PVpqk
T0ovnwePYirOnafA9al5bvZywvIIQiF0sxlLKtEpiyLbg2UbB320f7nsxgrhcANL8mf6ipijIPFy
Axqgj4wpixV+3qanq92SyR3jX6o1X2LirhBkE5nMMQn9FBZRsZihnS5iv76RqNSMI5Rj5uIVOkeN
L827tkVfhAySGDIofZKRCPp9ZopqD6L8vSmD7WL3jJRWG++L4sHapWmt71w2vWHR5ZeR4PIYU1dK
a8dHQTDu6E4aF7ZVbudenF1YCVuDm05GUFQWLy1+plO/5E+26xdPdTldtU4PE+l8G626UppMKDo/
aZWHATTYpUnJCGsrYkPLpRGzdqmrH1M68953BNa6JTt1OnipQvOowDA4/1uNyQFKKHCuNXcQs7BJ
9zgA1hOMMEyMnsRgWvJSjX2f7NJYfStAJr5mchcIAtqGwXexjEt5IEL9XXpIoFZOWl8b23Vftw0m
Plt1xnoINMa6dsVP5hKNZaGGk0ZPJHbRUkMV72CIGQ6kQi4M6V8ry/pOJbkkLR57VjE4phy3OTQ9
PGgaN5ctDA24E7QosY930zAzGQYhlRib1WPsVsAjQWOFVky8m1XvbogVPm774hICD6ELMO6mJEcr
fjeXtUNuDlszgUj7IWAQzIr00lSYguuaFMCYtgSs/fegBjEfjx1ZOIE1bBgA5yWVs28x0q6O1Cce
eV8Ey+JudDfJci1bujAWvaKbkZdVE+oZVxGRV55Mnf2upxxkdavnLlDZlKIA/EhzyNI6Phf6DfEc
ZShPA9YIY+GAiqdm4xiZt5lste1btuk4yCraPucXDyKuirG6JH0KBaDHxoSbYlOVCwY+GyAh64Aq
qOnO5rMcBt4wXMqkf6+c5sQQydtXQzVzDCOkyLvTvAX3IdFXx6HvIzOM1TSacTtXj3PTXZtmEjAZ
l0/XLP9affDWgTalCi2LDI/DAaCgzUIrLtVbw3swGm8KGxqaj7Mf0+6x52hWSfk+5wiJ84oCaRbU
mmS6s0IC2ecdDUSO0IwJO5Y2IJACNw/FNC+uU7/mAAcAn//4wui38yzGPYCcG9l27mg9lUaW/mYs
5XyatCUKnGFbZXyoQVDspOCYnOQGBC+izokGbsRbrVjQCcOJlhsmHmZMe1A76c3GBXDvbo2Ob2Z6
h6PZrq8LLTdLY8xHpetHgnTjoar0z5hw/oPiC6bH2zBz5gYJjJvUlLeayrpNOhrwhMzsq5OUtBie
FWxtVsSzecEFOZ+sbDwuWVCFuJsdPkvsN90UJmPdar9mVycUYcpTGoM9lAVPD/EIL70CCeG5e8cb
v6ANDOfJBudlY/esnEQxXohXLTdEFFeRZaR/O1y/j3ZlH6yRb11OyVXLB+SW2mRPm9sHw9PvecZd
0WYRXmq4kXUNrIM/PSYSXSSOVXf2Z7vZpnTHhdbIC52yt9uoJt/yTGU/xHWLvOVtFgMHW+ubp7n2
/bNkz8PjpWAZiwkxe8M+eW0WiABNnnwQQQ4evWqyOeYgLyZZdlHgD8AyOEw+uhnBJblnc/OcdSRN
U69+rlLxnA7M+qaubYNsuZtTZ2wojEWfGNyv2DZCjb0IP0T9SsW0i/vTJFRZkal0vdscc4RLqokX
ipP9mHAAEbEr9zQGRswi6X7McxHq7fLUzFYUBxw3ptqVwPNIVPb1g8TXGo7obxunwE83l8U2CDwF
46NsseSXxgluR0RIFuabBCTbddaX2bav48og93FThos78YEq3dNSNtspiE/LnFkHhIUbmVusuRVn
Oxq7t2VS0G6Kf+3gBDWWxPSsJ/1Bp6t+AyQvJUXw0JRjF1ke67jRilLSgfuua85AE0iXTewxO+kd
4rR4YaGVe0vk6MW2zIW+rTUT4k+Md1DiBKN9fe/iqg7G6jWgln6jxdYUxeW80TN/J4scHAfO52l+
RspT2IvV01AjxMn0FX75l14za7gEfhi2MxahOJCbIs4pugZz2Vzi0tIOrbXEqDk4GwaFN1brq2c+
x1+pn4BXuwY1/wLqGU16s9gqtcCxZw50BHPqc9MW9mWmBJxiD93flk734xUdiG9MDUpavLF+/UyI
VPcloWjw20s1vuvLhNtycEKePeNmunTl2GxkML4NrROzvfaegDCRAxHdT22a9wL8nA8oEBaH+9HO
3NA6r4gWZy73c+NDRSuYGbBrEq3PszfYqeJY0Q+CYa0+5kti7mKk9l06tSdW82xKeLaHXiWLfZIZ
CGACPZsm1KM3gZtOPHxa5E6uhaE9Bh+73ETxKWIF0BPC2sbLue45Uc0hDJtiK/v+zS/VHz3jB8oV
ZgNdTr86bX4pWUCFc6Didxun8sY0GMk0/9muRXqddPvkToitnBWbDdvBfNdZYALSpvp4WhKdiWsw
0NLm6U2vR3jNabd3JpHgKmh3Tqe9Dj3keKgeQ6R3XkeBRvMsJ/moKuN3uz61/3GT/H971f/NXmX/
H0OFpB8S9Xv+b/6q9U/8O1LokADkGWH6PpPi6pYiN/gvjxXFPtilHN0mS4hLh9I6zDv/Nllplv4/
dCIuJn9kba9xbXjN/3ZZaZZDcxJnM2+tVKDXRg/+X2xWJmaY/5YqJDnNX09Rq0Gs0HY873/r0mhG
E75bY0dLZ1skblp5tcWLXTT9439+aXCbw7ukuZIvQw6eGL7WLyXtv770z9dHPe4fu/XLTfz0nz/7
z5e9olFXCMj/fLlmW4wO+j9/6Z/f9M9/dKdFXWPv9p+/8p//RyunuuKn+l++LM15uFruY08QOMVP
ACn0FSpBCeKtfLO9hoLTfPzAXppjSfWsSAXFdvLs8Y7DjBrHajTOtR6ryLJAwCDIleGMKn5AN0Vy
xTXdjdMlTnVxT4L61ZZLepyz/iJVH1xBFx2QMqtT5s00LnDFTqCud6mRdI8uQ8UYpP3VwLlbjWnB
CJMClMropiYxuPHScYo0Q5T7vjYN8gXml1mIZaXCHrTMUQdkwhTELrtEmZCngf3QrjeLMdZ1TJ+L
sfOIJ5GH6iJ99YkGTvbXTmARFXU3PHR+Uu56Om5JrbABz2LOKxzbjo3FPJ0AzsahrqgvsJvXvveh
RQ2zFdoljt2F8NDRzQIaEkoPPYgfbLc43pkjMdD2zH/D17xlJ548et7KzBAimqC0eS1W1ziXPgAo
wkdpSiYkJyVUO+Y5MDLUIZKqSxLFBQurJHA/WH/e8BXM26Kc3UhZ09Ei4gHpjBmwNaR7Xa3MmXvO
fMM9z77L2OU6aGHWcOpAj4MG4H7Kun442J1rb53snC3F0XPM18wsHxriOPw4GcV1tXls4l9Kjjpz
TsxbvyBadHhJ4G45TPRadlOO9VoUMDv5i4lrEfbfgN+uorLQeIuaR6OvcKkh/g+dA1NBebuh0YdD
0+B0SwJ0Jh7qd/Dhy711h5PCfh2JFjytzrsrfUhRgQM/F1RzfojL3kIahzxkTHvsUkUk56R6G2mE
5kSOraF0mjoqXTt46WnoOieGuHhmvgeeWNwKVQYc/WgSnKFtzG4S7KXnEkXArHnu4I5de33WXzxt
N5iat5mF3ZJEbec7UdN11ZMm/CT6ve+Ve5XuiCHEUNNWG4GrMBrjN1rVdWh8hVNmTwpnxjbGUr+b
RyVP2siu0pWG/WxIPBFuog/7FE8xPCizhSfjbwLWVoCbHOORpBJxvuJXNnfiFCvOq1lidTvLa70I
urcNLRFDFgvI5jDljQXE2aJywMIqot7KXr1ICyScqLyN1fF+MOS+gIwsDyIAcOrk5UpX7r7yZRxo
OnAOSb130vjelvR4SoKRx4V3gHHSA2sjx1evqfjYJYj+LSyUbWmX1qeUfbYJMsuMPInz37R18x7w
g6yLoXc28/Z26AMMDfpcQzoFvD2NQ3Mm0hNsWqFdRZm0N4AmgEd0tnC1lhSPqnOfU779tQsEYarR
2GMDpx96qTBIEOs+jkX7sBDt2wNQ8qPY016x/ACVSPSM7ar/d/Xpc21xchqgCcwX4Y4ASfQiDi13
Onm1MR6G+Zy1CsdX079M+WuvwwfEn0HwzfF+RgNJGk/Q2Nk2e85WnP1YOxO/ab5hznzNIxwduibm
S1kaT57jpAinHU0S341Yij9ZxawstLl50RTHWZtN1anti+poFfFfipfNjdaWw6VXfHwDuUq/0853
Cn0Poc0Ntd67yRwIb0GKW0D9lj67e7ayvF8ucpg3ajU8P2TjGHkyoO8MNdNhyk+eGsHNSKRDTYvp
sE1Y3Ye27c4HOwdk69UYIbmCcG/Gr5XtiU+0Dg8KJqoDw7E8pnPugoADZ74U/b0jMnsS5TCe9CTR
sUnl+6Gd1RHB3dyZcebd0m4h3I41Si3n2J2XvdEEnEFsqmIa34A46h4SU3+aaOw5ekVfsoPq78LP
na09B6zCBFI5ijZuOA5VerwzW+9lkOtfUaYukg2M5mUglRSAadwuaEthkIiHFv/woaznI+u0k16Z
9l7E/ius1navmTwK2BaxTgL/iRuNGAzAfFNqkIwNIyZAbFEtoMWZgocm1fmf/zd36jtxy3KXOuWO
B8UYSdP/4BJ1Tz1xyrysruOcG+eFtRbatMMHL2v2WVZuQCw9+nxETp7+4PdthmFosE/KdwGxiD1R
6HRPEtSBIA6x38kd3BkD5+CMYzoHGPNF11hwO+1fXuoc+yHdFvDC8oONcJCl9cWU9jdKf76HfWOF
w9S7B6/GJSCDikLnQQOXNi9OJIXrRE382KXpSXOHKHfN7p7D1d9PXLb5ZGJf0Iz009ZYIJj6NtXL
9sgH+AmKux66KIh7zOkkxFl1jRad7AHY5QNFebhchLWQcsFvUetRbfeXsdQbzm3VC73UgOPG8SfO
9T997qp7n8TOercsVU4yUc+fUCyxIGECnLlqk4HbRT8QAbU+bBaXu6Qzz7mEKzo3/MJr9kynOj0n
VliOLIjKanZpa2ijxmmNk1XKo2kofloA+EsD9j5lwEDJ5LA2MnjAde8i5bDRx+gkdUM74uQReuud
RLDGOMdhb+ud/95qTA720nxbFRsDU7El1wPxYkrXw97psKLGApBUcAmD7Ltjvkl1Fey8cihCL3Nb
uNwQYd1leBwMeTJrHAuxOAc5nLNm9N/dR2rsiMdprySCoRyikG+IgG2HLAZf0OIJKM2BXK9OU5Ei
pmlZ/TbXzXcKDidMB1UZ+TUnxWbNRi4my+G0mNkEBdqLxy3NGEsDg7FPcZkrHyrCv3H+luVj897q
uM5qv7tmoKoPRm7jtaJ/TVlGf5zjgL09l3nvLx9cG6zaNVYKUxK5spkJjoljQRA9HIpFJ3lCnjTJ
HwYT6tViLC9JM3CnZ4lUQWBjf1TiC3IDli86sN0frxPvnZXbjEsUVxu1ZHfa7fXWryI6n9nQxkON
/BJ1cnooKDqniGjLXhWei4t1IA7aqPOt57pGz4GOsRdJP2y91F53eJAJcv/mdpazFSUAK3NhKunK
39lCxaItc+QHcfKEYUZ+ah0hOla7yTR2fpp/LsPw1jnDq81P3I8kn+dkOI/F8NE9anZvhJk2AzhG
Rx2gmklZ7MwFMZbnfxZCF78X7fJLF86X6QpsqZKt5jj2D7VnFgfPdb6dFHBHSvPfWMM3SFuf1ShB
SNeWr0uAd6QfzROu/xS3yFM7tPs+/RO06mHsmqdFc6tDrtY1jWnj/mxsXo34XLmkfBwHY6GANJUZ
0wn/IVK3d5aoKmcXizUUORYTEJ3geNa/tCV4w4CJ22JXM+mBCPTC+h+3pmZHhZ//KSts/d7g/h4q
pHGX8OmkswGakvZrkEhVIv9Rq2yiaWxhJx4em8oXHO1nIwtZ7N9syREaLOO3qT7Hsv8UHmDNikG0
r60XHz1WV/UfRayXZIF9kjl1Dq3Kn0RvXDMoCKyWoWx7w4OhOTdhNW/xBDJcWPbBB7hhrcYoVYCf
DYb41vGJ0yQRyJGV/jE11CWrmu8E1BZpbLitS2M+s4KaqfeqXjLApFuTGmiD8oANIu7Gx3rVqbGi
w/1kq+E0twgm/tZQ3Vrb0DhR2uXJTsjmu7RRxPPlOdbsAMV1OvYqV1EZs3sXc/IAD+1D1wdQdMOI
/A5jL62aF27ePpxXtGZ23a/ejCHO7u7LxPdrDGCrwighEa2p61AN9W+XSsrQcyvJCNFpG4OYZyDh
O8L5RldnJR1LHGK9oy6jU363OYB70a/G8mEiqbHxoXDG9pxs6WTPT12KFzed4m5b9cvnDGVuk1Wa
D57WhAij0mdt1oKXQqAXt57DFkVDH6wWHi1+7UVu1t9ckc383W5wkoFE4c75yAilYUEYzOLezNXj
FLOOh9C4sdAyjk2g6w+tnrUhWLmlMl9B5+9V6nNHQgReHDYxrcnJhmicPfec7GRKKVD6GZfyaYpj
PH2OgnVbFdfOlOqOMSexaZoeY2z4Uqgn0fnXjpr3lbhAsAE7zqoFmuNIl8twFWaONYfCzNHP6ZZS
AaPa9NB746eXg23DU8MiTQRe2OWcq0dXi0wGqTCrR3WuoBdGC7eRRSOn2CceWVYv2LVF/oxmwDZT
ZwFYJHOodBPTvD3/yUqLssE6v+MOtKncKQUvswOVX2+HHQ2LNGphfZlxUCZ4QTjfwSOB6uO6ns6n
q9Q3FoyuakmxncGKgZoJe7Ng9WlOc42Amx9U/BdB1wpdraGJijUaFUzlvu4Flul2pFtnQWpYyt9N
ya2WfvWr+Jvi/9yma2EMRXNhbiSfIicY2s2LQkq4+RhauoQ3i5ZUqloIAnILN06Gjs+NtFCG6eDm
+uJFDtylSvd3aWt8qpqc1SkISboC5G4ifM+eHE73MvDSpx3cO1pLFwjypRt8OKB0MSk1h2VpoWpb
X9X8UNX07Air/Avg+GZRHwkL+W6Sf6GL69qw9+VJFsidqMVrQnafewxBHeaaaIo/AYaKDZ6xfW5N
25tI9au7aGShB8gEBp9YX7VhoaN4s1ndBCwX9IpDVRZnZWR1axjTNKOORemGKrM32i0VmrUHdr3D
juzM1aF7bwRLT8hIb7q9bq6ziMRsfrB6DC1+dvbl7LFXttiwI9MZa4kGhbFQVG0+vBUP4ZVOYOpn
kDQKZb5LdiUAUxw//AmdZ4LMDLSIiYE8IcY0jmCDW/fVXJuM5HzKCByxi+D69Q3uKVX/Enh4FQqX
Rugyhs5MekeNxk3Wv3K9+LBE92csyQVwBxJwQYJo7pKbYeE+T3nTz0RrH6Vr/DEd4w02GhpXRl5s
IFGfGho0kiGHyJFzV1nKGymFlijW+JS5BhoX10lX0shNOL/cqmy4gL795U71bxEbKkIJx/DbNo/H
GBV5k+uwcQYX3TemI81KMEZoifbtBOy+BUWuKdVXxTyGXNB//QrjcOs4z7JLHrX1H+Rn66Tk6C03
+IduoapkStwzPG140l3wIKUFDyWjNRWTWbVdKwm2jlmT4G35CFCdFLkFdQp5Mr21GnBZJT4SbEeP
tr8sBx9GCo02xZ6IbLLhn+ZvDDb4nhd8upI2M8wh3dp78eF23UVLPqdEUpm7TvYtF5M/32bSe9xX
kqO92oM4dv/0PrBDFhD+0i/UxVXc3s2/bYn/Mh07QKNPw5TkvJtgffnfMzyyVwoXcMaTiAzbZedI
p9li2OIjaKFLqQnP/QThtEPxMkSI67/eFPK6FOltMbElFO2fyZreoN/uJ0zzVHhsE6IhR4RXxDjV
HrBQ3K3O/dVQCbDSWKZtPI9fqx2TJHXwSFFLEyJ1UilCOg/LFolBSr7C7s2I+YLoaa2KZ+iWFn4X
rZifhzpNicRfh45jNsrOpcip7zIVzIM5qLgpDaDv4UBcRYaVN1moCahcBoqm/rbMmYnHSJlB89Hb
yVy+jN38TT82gpBp7UTZpyeV+2fRNMT1hvmd1+xI1QN9eg59uT5xwEyfS5Y6X1Pgv5UWk41pyTR0
ir2COYNaZC/4c8qbZ1UPcex/9xqbUPoHVzMrP/BbV07LbnXixiSjXT6QzP4R1jCapmoedamOWS8f
I/zezA+k4OmYoe0hr6HDtre5mKFNZPNvbiGPemVQiqRuue47mHXExeGoiqXQDOnJjFgY24g7wy+3
XmVZrk4+yycSFj8Wx1tK0aat1wdHWXYoPA53zJbjcpegXsWGXYAvvTWJSR9Sz/3SCp7z3vst+uci
brxjUnRn/inMJXP/7ZhrsSlXlAiyn7gjx6cXwVWa5ufoiR8jK+mCwBZBtwEZrjz4sVZXFGdhhuFs
/tJpk3Ly9sIXWJRqaLsEfSJ6anibpmFfDprOVWeRDe+HEKWZBIVSR5f+Ero8+1fRkJmdVRbhAj1W
JhfiKtULi/1HF+MzEH55TGwQtV1NpNPBcLcXef+Xpx6+hwcKIr/8gPYO373UWv2gGd5DUgjIA9OC
Qcu/VB1d69VAGe6SMassyb1q0nS7cMshiPhGKSSGsWrmn6zba14orjb1Uv00iSBNiVip89CiASDe
mFl10I0fOfm3oGOTVs75hAdLv1P6sVCtMvyYTfNmLeZLLyzMYaN7NynuKU341rLQvm03eLBtwYSa
BZdJn9/b4tdAyyiVi++1NuMTi+80kKooSXpzMzRD5KTd3ef9ASDO+EJpw2NgZtcCrVabYfdm7Rdg
Tr2HH+sW7b0cMWxPn8CpceLH5CY4R+i0atooivQf43KgGzsykglfHLxWzFcoWC914bibeMif0eE3
ft/f2M18oDb8oaalMJjegcQQQvvAgX1giNigge2HZvkv9s6juXGmu8L/xWvjLaCRF96QAINIKlBZ
G5TCDEIjA4306/1g3qrPoeyyvfdGNUocigS6+957znOIoKCmokKwd732rkZxRgTxmXHgHViGIANu
fT+jQqPBFrHc+/hu5kl7h0P1IpLpfYDEDdEMwFnnWvneZ/3G31kDrmVeSvc4G37mZW42ZYrEQKa/
GzE9Wuu1Mo86Sy3r6Zx6D3HhH0iv8Iyz3qD4FQ1tKa+r8I9VGp5P/LxTCr8usaaXej5AvG52jlxf
6aH7Vm7/gl10tyzJM3ruW1n0Ox/QcBCD0qFs/NHK/CLZmdDh1l8A/w7G4IWabl3dwVwIRa8xXT2M
iey37kyqEnMarIZOd/JSdt4lUffp3EKvcK7xCh4CHRmmSf2Dn3cVVSXl8UkykwGaoaGSsX/mris3
wk/eEa5wYqtrPRi84bn67Ifp0xTlm2BXQ8qz+kfQQsY4H1Dcz6K9p7ye8XFZd5lD/pFHpFlU+1c1
W7/0wnND0ogyzz30cM82QybuPV07jqiezcR8J8CqojeJnNHqtSisR+49JifnVCvvKykIAc7cVxGv
zTf55U8Dwh9PYyg+d79qnaMFxzy2qyYugmveF0GZK24/IjPHHC+er+a9Ni7jyiS/tSVEStLkwhl1
6SbTnDe9tOCmINBCoYZn2508gktA0q1xd1gbOBcOzefIC0VvATKqqlx7NfSyCuboDKryK7OwNXH6
l7zMNdghRjXBUug8PZsi3/X0j8LOzfNYkJ1LIocRZkl63yKnOGmpdws+6OA5pJim6ntiUV39Y+9I
JB1SbY4oByI8/+Q5npYvV8PJleC36bGCItnJP+IErZkQ/tnVJNgv8QBcB4aUjtjRd6sv9lldG7+S
0rgbEDY3vnbtRv05Ly0cJf5tLW30CK78cjKBZZUBmNH0m1yNH9DQrujU9tQJw9Zsi5uRxAHKRefs
0itLRZDSGOYAoAWtg67ErWsG8BlsoAT34GNTeW/S9rJ9aaB9QhZMTW/675puMK/XPd5snHUJda9h
jWdU20gDDR/5BW0weDYp7rbFhsMj0JvO5L5qkX/wyuTO+k5HKpy5J+9xSvomqAkVdDrwuP3I8N3T
o1dRGvA+Oc8LxcUt+vKLHIELBCj4dQCTKFofGZTgVC/vkTK/kksGAsjXL06bfFs/sWyXG/PV6RsL
rq6L7HKRGxXzv7f5mbTqKRCC+YTZECKep+m4W8x417fRgaC9FIiWojIV7qmR0bvInVc3ETepScij
HB9TRLhbz3PaMJrEEawetymVz4iANDFltzXpKkXu1G+j6b5I448mGcdwZK8fxvSaoVdOEqYfafsm
EJKSS0wXNnrBCVgca1pxFDLPiMhHiAS8cg32L54/Zs9uxP87atbO8sw3baDPjH7pSqHxipTFOmpl
+gSvWt9g9+Oy87VPWVvGubsyCyPize9/wdPvIZGh640kt+BLvWTasY/ZmECbpoe8oQQsDI+CbilO
nrmeAR2a8gt2DRem92bsD1aKhrKv5u98tMl69UIHE1tZ29NRarm7t6ziVFWRi6iO2trFbLIdTTPA
y0kOkB93YdL8qiY2F0Z9wICaxr3DD88uvzaFdS9jUMS6SmaDxmVTL2HnITUGsdijY4eHh+7hxqHK
CGfXusASqLbSlceoFQgzU1r1yyifJ2Z8G51uC1O0CjRV1xJO0adMX3JL7ZH6I1Cnc2/OvX1tHQxw
FN8Eynol0aNZBybB70DLEnZFsNYuSxQqwZlT5+hcJ8Xv+qght0ZpMNXL7v01XKwrZIPrAAROV+Z7
c0IJnFGPmR0r7eItn7Hz0fvOOzMIrDqLpAFoJpTFXr/1dYVeP7dpHWrmhZug3rkM1I6Lga+tXIwG
GZj8IXePakfo/In5uK/7+oz3Rt5S+GJugBodxs6nES/meYkpQkTU7Gi/rnbyYQupLQrZZkgJcJ6S
AZlrQycoJKu03Swwl7aFk7rbxu1/Ry7BEX2PRUczO6zgYa+DK6TnjEiwQRSFVWGuj7PovurMP4F0
90MXgR9ug5oKiReToz/4p8TgPs3pupUTFnyO2uATNszAES8vLxoTkWCe3GnXjcZyQiVzUa31ohZf
PmKnR6alNp2vFXtzsLhSFuJ5PUXBW6f6s1nP1bnU1mTIUgV0Gjm+Loxp8jXPsiu8aefMxDJVfqNz
Ec6YvCeDBDnTQ5XtjPhe7gWndrmtx2xN82aWBzvgV+ryVoBrtk8cbIwbWxOXeAVP9DDidtQVzEVR
6fpR9a1a/c5WTKyHkXINihXOBH3VA6k3N/UIOdfRN2SkXthtSz8SxKYlXIiNYhru27I7JfK1Lx3z
xYtu0sLs9jmWFRRhxn6yZ5TEJlOsSI7vjaC9qqdjzp+5XCXtVabcGOfsr56Z+UFOMhg1vIEC8dBG
9PoXbNNbL29WLLwR7VPkziozjfeqBScWNzdz6jb0VJ+TcnjMwRTvZZk9jOBnrnNRxmA9ySn27Bdt
LMcbL67fUO8ezbL4AEGD8Rf7Y8Bcy2R5MgNUgAQKR9W2bowhANNq7WymBwHyD2ikyZQGlM6KJrn1
nQ1uH9J/cjx1aFSBI2qMgNzHlK9KhyrZJwy8ebf5F66unobhbiK908vICk06c6fKsiaqAUCKXhXv
3NROQO06bfWFyOsViXVaymo+tYO+c0uU4dPgfVEhW5BTxxVR4XQ3WjKtPmvf5IrSv0l6iyhhMnVg
uEivqXPUQTYUy77bsAP5WmDaVuCY3BbT0KzeQaLiHIMZ+wCqCk0kLqOoZzJsqkW/Kab1TTKt4s50
ouWipezuul8FUR6j4m6NgLCD9KGcsRr0mX6vrF6/NsvwahJY0CwwElRnxUE9MaNo54iOCVp9GSdY
taPyJmHqoBEcsNXFCjOQE1D7WHwg0Cb+EIQlWgnfaHnVVkN4FCHdNGdJehlrWzWS8zfrdUwwBWHj
FX7NUeeo54NkjmxJIlrungRvJVmEaCjyygpIgsqodiN2yGpOL4IO6zSn4Espsmm9psxQ3cM459Gu
rcviVsd1vUMShsAgqS6ardffuk2aqGMd+4p8RSv5RSjZR+w8Uy/z4vmYuWavpxUCRzlgv85Deqr7
xs5ujcx8ziSZbe7yQnkTuo7ojxw/nryYXU6q9LMz6hTDMFOhajpFvq9tMZhiOp0uGi1MdPnFp0am
CNMtlhg13VXCqy7G/NRp+lcfI+HOaMTtpnq6zpn17Iv0K80qZGyESUq54uYYkoQIH55sc9ZJI64Q
BsRXWV6itnlxfesuNdMnald+vPY25FQQ8juN+rZW9Rk5RzAX1nMx+OlWs6DWFJaBiTTtV3/OrieG
GxtUeqsg3dlWvJ2N4tAvyRNBgnctyj76p37gIS9m9aEt0rgGd9S8FbW69Plg7UoSazW3HHYw2U+W
jgrHKWBEzRMB6YbTYt2IiVlJUUcaZvtUTwpLUAYKhE1w2tBs/tLUetAv0OkWxu8ogRjaQdkJZpyP
CKtmH2G0t2pGEjaKao3ebmxyXNfT2hxh1eDdRqqzMlmIXP4TmYWxeevXq2SkqG7M1H2eeu2Xtt77
CeOGDdQ+hPIuCQ3s02Q/HJ3FHV9q0dwNw1VBZVYS647Ry8BTaISSHIl1rdVshAsmTLG89J7x0ozt
XUzOuCrTkQuyTALdQpik6d09niEySjNxx6K0HGIYB14lp11qAk5x0vKhtE3/uyrqNXksg76YTCYe
ERz87gCfpYarwgmCYzAvaiDL/JzX/nHwYy4ABwbzoCbMAlyNE4m5NEiy7o7mE75Ikzozju5sBoLH
cUFYYfZ0Z3PpQismNhDUpcQOoFe4Mtq3pWre6LZSoaznZGCRp0VTpygrozszbmAkma4dFFXxmsDD
/CZr8GFBoNSMk38qtYhQv2L+oBWPl7KJbmZhpkTDKwbFUYkQk47NmupWkvadWOYZV6N1TntxkJrB
YQORAGdxXuE0HQhNhBdgzk796Pv0ezvP/WDoHO0iMgvfWzlctHVDliWzNK+aE5rNibi12GdgMTHu
VKrBUhSB3auqZqfNN5YbOY/rSMpcxXn4gZmB0KefOPaD5Tcv46J95k7mfdYtwyYjH3WC34tL37vZ
MwtwjOX7jrCzV83MuJgn7JguCY4PUKTf4fBgnJ2S11EY+gXFM3Yds01fW7u7+obGsa9M54+OXjXJ
rvuGkvRkG+1toYM4qCsa/jDpXzU5mcfZjj97k9vO6Uv/MRn5HkeJ4q4ACL1PfUeetCkj7BdXg1ar
8uSvHxhZltAj+FexBolnzeKGdtkmlxwI1VYWGAItdF84lFQz7oZhyoN6sAhjTBLW9rlI7r1mFd62
CC8pYrz28OeLI/5wWnwiuTg2R7rOl7BE1p/28VEEnPW94N9+Tq0/bLaECgg1X/58/c8HpMEd3XvY
I4scuaPc+fHPh4I8eWw5j5ZTLo8NsTmMQmR6cNZP7aQUzAJ5Y/58d7EsCBuahj8l6X7XNqc3t5X3
bjzov5wCQUk3onCIEf2jSadpw6DP7tMZ9lQ+AY6Jy59p6F5gdyafS59UqPXq9M1iErCNuTae04yR
lGvY+pXiJw3txCrui5wQSFDv/mWGp7UvLLacriVOp069iH6i3p8EFl6mQPJWU2V2EmrMTn/+9efD
WKfgbpqctEC++W9f/69+1pE5LVGTVDthYsfiqO6eUkd6L+kIH6gS6YOXtP2LMWKX5KuGMdT3nbIf
//zMOHAtAR8AFj6b7os36HKfG/Qv/nw3MwhjabtypL3Ld7VkbcQTanb757uNTrZVxbCxwBX6iNbj
718aDWVdJgvgHjATb6XayqM150gz1v9eMnxhS+3U/s+nhmXicV2s+e+nXLraPaGT1r3MXOsFWc36
36IeWu713CGGjccbpKVO6HhwXazfpCCDxaylTOXW77omOJACavLfz7hagdbOiDuwN0kl/H+t9hpI
Nv9PWu1VXv3fszAf82r4Vf7H+Bex/srfYm3D+WsVQztotYlUgAIJ9fJvrTY5LiaCIgeJMT5T2zL/
odS2yIVhnGPojmHphkkaxz+E2pb9l8VeT8goIm/Tt2zz/6LTNmz3P8McCX3R0Qp4PDl7zbbkWfx7
IqY/MYLsSjulpjZkQJ+fHcUAvTTH7W7l3yQ5xSDTKBpvGWehubMgWmR9ewdDlpiLnjqmYGBMV9Xc
pgz/sjaKDrkvETXdumOSna0ePUqL4CQVeAlbl6CMpPxsobGnuUFmcpz021Lzlz3NVXDMNKxTpWmH
vGWRylnH2QwqWtBZUMbsE502JIFK7PlUpvLMPOy+iEpQdQrNxmDCOSkpAVYZnQWhI+U0GPE1pwCi
0BGeMdlucyxLSqrSoz1det1WlT7Hem26oxu9nVOENikrBlZu5kwGnSXA5ejabM61jNnDiBhll/0y
tFzgU7j+YGblgH768pMjHSZE3XiFCdTRC8hJIe4PaWL/GmtGjZhjMqoSxVEd5pM2gHEzc5/uDpqH
hmzHgvU7bJaKGGCzIWvCiTjSSRsJVuLMVBTHRHReSKRMiZYqTHCbEOPqIrgom7duiG4X4lU5FAOS
I+pildE3F99vr1pV29upnBEkLOsZlFaZCcvQMXkvyMU8+G6EtAPOVt8bEQHPLRQOavCNJCpvJ2qo
ZqQYLPQLBxISxkRsMREibXSw/azyLHzXJPtxCKVTYvP7yOYCfelCM6+c0Jnstwbtpm/QSlqTDo2h
fcdFTTugbp7o0I6gzj0wa6P2S2jxq9aXv8qRPbaMkHzbdhMI0BKbkZMKqkGUmBUhxRl+cpfhI2wK
WtwGNnXc8kbgYfXj9DXcDp1d7k3onJ2GMxQ7oxnEYA+DHJ0+Q/iCXC3MNQhMIWL2CoAS/rZdbb7g
ZabMZ+xI1jdPeW5fnSmsB+BTumM229QjD9xAelqZWXtkg4FfxtIL6hTRD3FFVk5jzBm7dx8Yn4Ev
vpqcBKK1Q9pF711cuv2UnB3Fm0INkUZviJq8mzib3NOSux23FL0yCriFUNzXsgDzkzZA7TyQKbb2
rMvokhsMnaRYLnnPyYjLnE5S7d1GAu/UkLjglBb7WmKeRHlY4bN13CDr5oH0lnqH7ALF5n7KnGsh
8I9hdZZkmzEY4FrEamQs0BBMn8TLcv4AkV3d0PfZc/m/aIW8UzrUBadAnrVMKBQG2kwQ9drdPImX
PqZnNpVkW8famidLmno2rSkBWmjY5sdUIvLoveKZ4SLDsvX8VNkE5jnIKfH7HoRB07fPOiadTb4X
6PQ3Bie5PeIgWDNc8MIr35Fakcy5ELCSdMN+AIi5XWoQL0iztmlPZx3ELBnRYhIBQwsSZVqOX8L4
bmdm08LngNzpxAORT5tjPiWjpcOCSe/KGgSzYp/zAoNEaeAZQ6L7JIUga0CqGb0i8mX0pTcgyskb
SZWDphqp3VSJMLYNJm/ebTykEUWWIYJJcD1aLaVD7WZwMfFNR7KmW0LBkNPYM4zvETfOvnfaA3WQ
2gqbe1DNFHGiIRwh4661h5I/uzU5KFrc36OrEOR5D7Um28DIE1Y3A8Br4rxZiYTpXRJS33k0dke5
VxF4eIBHeqi4vDuoHNVyjKkCuJ95YbCglAh58iOOR3+l/8PLxIvB4U4gIHZYXZFakF4ELz7jxOzO
CISkhTWXECm4EsXPpIMIIcKn3ZOVwRcI78pbFCKmt8CGMlF8zN3s4r02wf4SB9BVLDNtpD0QTPza
VxfbE5SJXvfdL9pblWIFdYEnRYV2ym2hX+PS8LZauRyYuXxn/vIEJ+b4Z6ms08zm7+Zvs5hzp6EJ
N2ojveFxKaI4TA2gyDUhZaBs9W3pfanByfeW0yONmlPopK9whPpdniSHOkEcGxV0+02env1hZ6HL
JGMbAYxmc0u/zKH7iT0T/kOErg6xNLS2YRvdEDmM3C5/UAtiWSbPOU6+mTtZByxMYYOSeGEUBFXf
605S55XgTn1yvZEmAHAA/xTJ7rFHCEt1Me7iTP74rNObfgGu1rZ2jzaNHcgaCQL4RkqVbmwxnDUt
YhXzOZ1q3Ssqb6bVXcW01ILpUNfvKo8HYlJm8IgoU/ucPW9UDtzDhBuw1QHY1vQk8Oluo1r/WR9D
rBZO6+hD4d/WOmxNxgr1baFBhEhSuW/MEsW8Uz/YhcquSTynJ1sBK6x949412j0IDUZrRoyvoQUp
AQP6qVA6475p9R0bHZTKyGeuI6onSVZMX+I5WBbQYXUp99gn94z1yFmIWLUaYXvofTH419K6NL33
tdrf7yFfG0re5KrSuTPzOw+HaFAlRXNuohcOCfve9bNdNQLJhSC/KUaR7pcU9m+2aA/cpViQWuBR
3cNCWPyWYjdBZ4hnhzY/87QP2BJ1gIPxXaudE7HnhGEk7Y6KhlHP4BzQ4CW0lQc7wNX2aLEaAC6F
buEnSLcQ7BXOUIUqkPtKi+jYWNVnnk120MDzZIXFox0VNREL6ZpInnUgdePbOcfHTqNmM8n5kcSV
t6KHmsQMCBBCcWuYCMpcx8y20NvIJ8ndW1dnvFWrpOOmoxNUyQpR+9qYNiOU5wYiuECXp34GpTZD
ZusM+AkpqGZnjvj/cVArSw67Zp4vJQqcAH+vk0NViUa6+YNQQSZiqsiZ0mwBwIVAauNN0XxWRbzN
EZVZVC77LGetb7yaK8sk8s7pCLxNc510tpb5P0yS995MpkB3EAKOucuwAB4/ZScED5ZjiCZY3TJM
BPepixBA68E8VEuY1Qx5UGkciDJjRp+a38mwkggrnNyx4e0H0T+sSNDK7Z6MosZK7nLMpHtT24T0
aZg1SKHujHBEEJXrk08bv453ddZuFVDwgISCLECMx07jI4B2lnyLtg1Vt6y0a59ZQZxqoBVAbL5H
EDVoPjH/24BVl3nj4Deehu3g9+bNTI0MQ2jc0l3Jj/PUJjv4g00wLVCS7QWwRnTGfU5qlNvNhGtn
r5iYjOcyt1n9PP/DBlKwnQTcNgPK9M6y2nvkC0B7ycZh0h5Dd+vIQcpgwLQT5HdAaggEpWxC0Rvz
0Xfkr9r0khB9ORevaALpIIX0NBrUax2zqU0zPlhLdAOcGzl+ZD0AVkQyKAwV1JawtxbdcEE7wqIF
r49gc+jseknvbsvevSKBv9pu/DQny3TbYpOD6Im4Q8q6R9Sh00dPqCKxcxiLxmWECwBbCCRr7+B2
kuSuGXRINxKTYac24hsi7TfCWw78JkMw+G3o8adnN1fLsaWlzcp4U2gdw7w24WgOaJQjZoOIMMHD
Qo8lyFK4YnjIvqseJeGQECHSpJrBEs+AqZe4Y8SksPelGBxAIP+GwV+zVn83mMGCOZ7Po14YQeuO
D+i6OKUtwEWsjDNl7Xn7bCzjMxEt+lb6NF8yiPBCpeWh4CeRZtErH5LqSJbEuY2NLnBB8VE3Q85M
PM/fTqps6b+DgQWrtam7mgHHbDaBgSFgqxvqLJzBD8oo+srjBqubLPe9viyBUT2m/srcsu0dx/Fi
q9OZ2+RlBIpcTCiAG2DS8RtccBb5JXkTVhrt/UG+sGzT3aIPVC9X8i8aZFthtHabGh+7l6Fn7a6d
72JoUbnGLLkLmvg5NoDLJYzKBRnkoI6TAzh+ziQ1EKQ6BxHvS8ffVIrkuBilpWh9Mty4DWz/1mRS
dewGAnmawf8tC5pgkde+Ng6jT52xoW/STieyrE/BYqgWilxW2TwCQAXZN/b9XvYc8XytXhDPyA9z
RFWPzR69dzx+5qk6xx7wWxQ3tKst+WCb8YOCQrjVGONUab+rGA8xGGYCXosJKD3yDrVkT5bSXxRC
62AcrWuceXdInI/0jCH4YlHflgpBig/s9k8OUsXjLdRl+wXErQJNyrzRWZdXEKjKPhQJN7VR0f4D
TAHsaj4ak7517dd8SsORbj3o84KcUoREXZEUO84SrHuyA4KoV9BPLY4ycYNGhKS1YMZ+dzYnDXdK
ROvItfw9w5FTZHJIFN516Zx9lKZZCCAYQV9aXGBzVfeOmzBzdbmfIGBum5rHTloOCpP/rBRp441+
EQPLW5GT3jV4cRzg6x8uY9TCjuubW69zCl4q9oS5NGhZm4YEKUoecNJwgMHy8BOBzb4k3EbmHH0n
MC4Pgnf4nNvyUPO7A8vIQXZI+1l1xI3Qsp3jx82pacD7aC2K+W7QIeVPIOwGz99oTIPOfYYuR2WI
fEfIaIc2WbhmJ5DKpl+FkoHSGZ7PEdbptjQhkZmZ/dAhTIpK8cQEsm0I0RtMPz8of4DpaYOkVo04
TMAQPDmUV3rZaLU1IEGV9jOXJcEWthYoSGMHhE4K4lSCk3Py/BPatXcm8uAe6K4H/oI9w9PLkaFX
jLNEtjcptG9moMj0G+Q4GqJ9SLs0HzELceWmB6OBxFnpI0KTOqGOnbKrn4p608azt0ma7oYpznGq
63OS+48uNg7Q+eIzAQJynPqyYLtc97/yYuikIE3uNkmiOYDSomOzqojOEX2612Ho227Z7JnY0MCY
YDyl1mOcRd7OK2BPQsVhbXMpcoXPpKfSwKz0HKhV2x+xkCPUHHCD2nqS7GJkBRt3P4Nmvdizy7m9
weJR+3MIImM4crreomVeVTGswN3wK1oMAzbieJ7jdN+iBiS7NdFPK8SQKEnks+pqK61jjjc8I5yS
x3J0YCvZ/smeDrwELtNSXQS+G0s8tzKIu6wnCbLyDtq8jmVNncKu0O1w6OafRdVtINs0XEwOdlbd
WUExRZ+AQmIGNWUYtdpn02XrSnqlEIJHXbknNjcmrdHR0YF2OGTqDSCueBTu9qRKQ3iIzrbQ2jXA
0fse9W+VWu2e/NUHY+hgGJtX7IACbijAYYHZqmb5aUxKwUhVUSimsB8XKB3pSmfxddRftat2MPUT
+iYRtcesnJMRjWEhOfzRWso6RWBpFj9n2JQ3uhDVHtm0f+pHtMO4ySmfPCCcGm2ysDMndYkjiHUr
+alTbCt0OthgSpsDJ/Ofbdui2p8zSncgaAyzp5MA/LL1eTYTOrJA9zD3mvn4e4IGEraTtE9QcpnL
pMiv6foQDpe/FRZ280qWt03b3NTMnO2FvMRkDuvZ+wUUK9olGRbqaM7BHiveVLi01U5r77wSijHP
OWhmzieaQH0q+va78KeHNvpFbvM3KYDbqc1ocBk+AYATRv+Sldp6U237PLYmPT3iSoh5DthwQk9W
LC6FhFRYIXAoG+PgRzm5Wsa3XIE3GXl8oRlrwINa0C/+cBjL/KelAmRrz9bzSBU2Zn8zjkMHpkjd
Co1+zCIZgtrM2RdbQEHw+yAqMPytuXqpCS6p0qW5Qgp2Xa+9dUUvQ/fIBeQP7PQjAuKTogSnb/hZ
JuLd0DGnrNzSPTwFrgRkUrCp7Ye4hnBf++lnoeX3ky6WnZnkBE9jTD+MnMjOngmcFE01Duc0tERd
coaHkEOnBN7X6HM2t3DYer62mbUlDZWNXypHd8z2MboHOJOhDSKOkhKNPxbLOb+PHZ8RWaOyHTqO
QBo60tVqtu5eCe18XWKVBSoaSPTU+2lflesNzpqlMWI9FHWx83mjz23v3EmALTf2iFgUQRflqs1j
fgkPUQzpJMdsio+TqG9As722VWDXWIIIHuAg/8k5yt8WMTmeObym1B8vHHDuLeRi3BtEL+Pl0FL9
pXbMgyo5BTpVzywWdWq/9jrT8sM1CB/jHLSRZYp913urm0aj/URYno8UboJbw9QR8JMa3btE052N
vdrcbdpMy+rz8afsBo7Siw4k3K28W7ioOg4gyBjLfaOxgUQZ2V1aNwV5x8FHZyfCUDGtkTlrNLOY
rihacZGhubXGu9ktDrP3nODJtUnXo2V05NVY0TSHzsjPBUbnFQDxJhETeOTAKTodhrc+Wou2z6ow
fWYIyFslkOewBGq0U0sjDieLk785XrFPvgHluhWF+RuHOCsLdDvARR12dYTgj8hqqNGShzbH7LJ4
Em0PEvN4ABNU4WjQh9S7a06LD5nKnZZ7R6H1syPSSjA5faAwT852Yf2m6Ld3OV5f2v2gHX0Hr3ut
PnWEYa7suWq54djrWSN5nb8M1zk5DlNn38aEGH8m08IO6Kirzy2EBXRA6qBn+K9QDRm2JDNFTNHR
xeaix06z596kxnX7i24V9GhK90GZiwrrJNI2RWU+4XJCCK/GAE1t6E21jrxckKPQ9jFgcIz36O9+
t5PL5Lq+G1jdL9A3ju2cPlUy/R5Je97Kof61iA76WjyTpjw0BUV7QVpVkT4RsM7Jmynn0HgP9iqU
wF69BMgS8L5yfW+snpsyESR4JCkygT77dBxqtGh5njXsy+DUHoeGhKgZY7KJU2rAJ2h2dActJDuR
G6ubqSEmBD9My5aTHTL/ma5qHLhENoFManbJ1FJe2jWujnjeR1r9PqvixHeIYopGol5ciBBVOiU7
+kIjrwnARjn3M+zs7FprWHnHZREhhJpNMvJZH/Hok4k9cGrpwcFc3ddV9mQMvGCQLLXGhO2RQxDN
GOujOgjqkg6iV9+Xnv5e5epL9XTEICgmxLtSDOvGEmIyfaICws0xWQAf1zaXnyaHgXM601takr5f
Y/qKF9SZxsPQtT85CneyXEhq9SGrIIMZf2SOvzcDUbjUyV7mahe72RK2WnEPda+69UgUlcyXgi51
+m3WydfacJ473lbA0+hwRjk6TBSeaQySGuhTtbvVcMjwddjAffcWuqjZAFSgtCeZ5OEw+WcTLfsT
soNJO2gj3uCmd+nX0OakxuthzPvDA432m7hkq/MKd7UoyZ1mKaBaDQRNbURTO7rEVciwMNR7Esff
Nn4/KCaPkWtrWECN12KineQuqEoLrECcZ2hcJE7O5SW4rwn3uOa1jY+I7tiI4NEcOBri1uZv5p5I
9XlGjDc9RasjX3OQadWV/UGyBM3drjuWXk6cKUHrqGHeLJFPWCAyKg9V3AyNai95YtLz5f5smVxx
HRONKNkBCiEXAq4FZgDqg4DZFdcGSfaajRq18ExyVAhjAZI2BQazWOQy1puuLAjHmmmFkt0Ert4n
LWymP9D8nXlut0ZKDwEv6Z/FlW4h2hdWYxRV4m4kTyXsRAdTtsEOG0/8ZXZcMUpeeHPSXt9y2aI/
IkWndY5IcPJs1gPfKwBaQO4vRffjDySi08/FnWk2r8SbV5v/H/n+r0a+0Kz++4nvhnFv+R/YXPz4
39Ne8y/PXiMOPcH01rD/Xfqh/pfrWvb6LbYYHRmIxVAXgUif/Ms/GeIvom1Rzwo6hbag3/6Pea/z
F9I8A8cxiFKcfo4t/i/zXiSia84grRHmgseff/knV/g8C5OH1IlUtAlMW+fB35/XtIw7nsg/Z0WU
tEDUN6Ydzyc7G1b4HC7BIvGWW5KlIRQ72qHjYAb63xG3NJo573oHsBX+0XLFE7jn5VgalbsSh/Jm
W5X0Z+zJenaaOL7gqVWnlrrZ1VSBK6mzzvR1UGn6lz8fOupKk63gXEY6rqUVdMo/bkjmowESLb9w
g1X7ZendGzqAKDYXG9JWbZ+9ccAylBj7P5/9+bos0SD3nqVzPGsl1Er7nUaYsctXtpM1UjPyGryN
3ng70g/MOni3fmlElKdRJ8KlcLqQg8gz/KQ88LJV0VZRpBJR4zJsbC+pTQgXobhgK/LeBXaVqpDA
EsDMqVeddJnXJ9UDRk+W+JBMWXpyh5joK/i/USGyS6LXDNEMuffWz8aIwcqkOxn0oMUKbXi/LGBO
AV2YGrrAaE1DcHlYOPGjh1UcNKg5g15+zrWd3pgF7HysXTfDsep3aeGjkAP0dc6EzqnSuvalYPRb
qDJM7HNr1v3OApqEbLDY9nXi3yBKeCUgIjnG0Nt5ZyK4RgB8a4diY7ZRleZehh971uAI7AySxHBx
Zf/K3pnsRs5kSfeJWCCdzmkb8ygpQlJq2BApKZPz4M6ZT9+HXwE//m6gge59b4QqlEopRQRJv3bN
jlE536pTBfubptW9YfffjEI488kzSt5BHh8DJY118NVy3Fl7BtJyb8f7RKV/6yk6VL5Md4UbI68G
F+TXbGOMLP7qvnnsHWv4AHxJYDL6yRTI9Wq4TSVpmaz8JlObblMl9DovNUCGEM9q50c9C95s6eyI
6NpgBe6PMjgGLQCymdSGS6sFytTy9LBJHXfVcOpJfjYFhNI4VAVEibpj3I0/TDG9aMQZgpVNfkxU
QUY2/Anr/CnLdbMJAAetKAA9VGN2jTm77B3/RvxDnBPD2PSR9exB89rpxD1NcU1zbR5fG7ehuVlR
cdTuRxUO7Nt8+diDeuzMgwtTY+sMLZqX14ozZY1n5fBgFT2lgkPvXP/5YgTBB7B1d8lamhRHsFdp
z5JJnrNX8dhFRH0K4SMQB9+yyayd8KJ3wbGFVSBfqnm8NxXIWke31akOm2W/2yzLRLT7WZW/XGTG
XV5HP5BDMM4WxRfBX4sOQ/b9vImmmtyTF5keRTIy3tI1vU3b+NRn9l9BNcgJu3xEd/LBNjLWyiYh
uyK14ViVgARCY1qbw7Rh6NnSiPZapmnE8kPurFK9JlUJxVSZ6ghWZ0oj84ynpVylzmBu0L/XkeHE
VyDyK6VM81TykL4IknfgsmuxUaUPba/lhbXnknYhVw97x3F/ZtKmW9NRjJDRIFeMdjNxOUeArda1
/JWNOdk2+FZuhFtYjxLAgza3ZcYOMfFoi4E/zOZThBc4SNs6aUqmk4CwGTr9poPbDNXC3TY0ZK04
OrPZSkgdg13bsJJaczSnyqoAypyMfbdKpzK+UD5UEyQx6e9WRtc9SkKecIYG6AUOICwPz7ZTvgCE
OXWK87AyQxa/Hwxhpy6CFNWZ9d4NpoPZaIyfXsT+CViMCqkP6j1Ei7meS2K0vJNmPfHv1uOTAQEX
awqpk1CUH4O07ja7CTa51WcLNWSDqg+9NfTXogDVp41W7YA01RxfuRWwBF03AFTJiVdkL9Jgh1Sb
rxvLq/Zm3IG0KIiGcLA6zE1yrBomh7hkB4bqhsumZm2tpoi8v8ghBObhIbPcv6MEHu9K/sW+8t5V
DQbbn2JiJmQmcuA/G1syonVLNNE1KN1Zil0dHLxZw/WZdlgkEgLKMiaxlWfiwluUIRiqoyfDWzwg
wCUdsQdypIVvgCUFjFPAE4BDO6DB78MsHvfsUAAmdaBn8yL6YrBidJXCPe3KifbqUc3DNrOL557i
zVV3tePaw0nOCtkK+HXMhzyiFS1DQ9sGnPfh/MM7cPuU2HjARYIC1IuA1BFDSlew93fo28psD+B+
RfjGcYjRFyNqdS53ISPHxpsMPOwW9mtFIQrpHtK2GQZ5bROuI6PfL7NDbHFGn9viC18+laOYyavS
r1mv5gdWVtORDoQb2OCkB4A2owMWtDAMIV5vAAKL+T3OGJYr23728RkAHCZWTECFN6o9OeF4icvw
l9SCW6U7P7On5XEUFuUurWLrGS7g3vMJpftji6Y9s1DntTZ2fvfla2zdhpPcoTg2K9eN7lPGD3GX
+lxgF6ZZP+ICYhtpJfci4SGVed05o50BZxfWQ5JEZemjN+XRQ4qQHtkusu1UHUnaIah0KOJm/Wor
OGA8TIFeocRZjPNsjGgIK5jp7G4kis6i8dSjVw8ys3cuPCTXpmc+mzDFeNMTzUlqzSfk3I1WSUFD
f7fTaNzGIcyQji0C9TexsarB4g1DFR2bwthNg6JkKIP9XGXqMfXUDygja2MP9baV32GLHaj2cJeU
iXPxAOQtrwrv2jRenVHAAchdeuoAjY31PYuRCtMc+k3Zq3TTQ//Yoii+SN/q15FATXOh1Lw5Ub/P
G5SLuPhBCOq2U4+oHKQR8q3sg5UvFBQwpk5bkcaCalLtU4HI5LG0QZHaTRE7KVXbRzhe3t5q2U+k
UYFtIhHUDTyyOYnOUWc+RMYCXA4UIl02Z49pLrfoIv4t/i6o7tgRYXWhRfglMbkCEFyTXiIM+YdZ
hYL37JuEOGmBYWYVoqZzEQBFKBZPBL4uC1hV58fTvRiWw9h3MRY0GJhEOKPaPQLjxJFVkVr1fkOF
oti2dMszwaQ69n87dXRNawHFwKNz13FxPwXkYrE5MGQGg9yJJUEGGE6yL01vzOPTrvXUa5e1T3FL
8hW6iEeiTbzWHu9sn41vZsOjQczkJrhfYtNKgKJl6R9bsFJZqEaWQ5IfL22y0Zn+E9RRAsCmIDPa
+w94J9Ap5/wgWdpCp6+Q0S0g+CRVvmt0YtJDeb7Pe7K9fmzmx2Z65PTjXDBhPiHhp7c5JXE6z1RK
Tct2scaXFfdFtSQ4k5WNyW8Jprx785IGpT2FjjkWxqJ8abOOqzUd9j5dURkMOAkRbg3cnWWDnr+C
Wb+OhYXzInM+4jzJdnJQFrl76oFD2wcCZbB3cMxfVTE8F6EZ7YtQflWFFe0dtu2ypV7JK2yC1OR+
UwGVdPZAJo3gBOkAWzULpnxk8thSBnHmE30wALGScFc3FVs3ljVvMstJHoWfdcPzH/Z0s/KcrUv8
/QBE8zOjFYnwirHlhE0YEhsA4tKCNWp3c2aeZJs8j52jGGmjPYz4YNOrAa8ZejqyGMnKso9fYhoc
lI9NQppU3sx1Oh+DqsR7pueLEOXIOTSiNlrNYm+r8khBw5dFLViBwW/rAYIPdRrdrHSJ7gz5cPVs
WEMDJw8TJMlQkybn5r7jb7tU9NgdspxDA1Q9Flhk1XNv65k8e2zWaiNzixtNrwk331tXJE+IRk/c
e8QjcYuHKhpIKS0YLFvJPzFrkmMNQHxtpPIWakBeAzQHLxASf1T7ogKuzY4PwIZTlHuzVY8O4fMM
aeljj8mzJbAPl9PFhqT6veniawFwYq5i9+jsGssQN4DCp7Frpl0dhtwL9K/Szq0bzg5smO0NpshP
KmjDDFmPTlP3FUNEwbBybNKKhEtXV+ciQtMvlXrNk/IssuICLaaFF+RJ9NzkLrNF+Ot9vc3YQSN7
D7h77JB9nhFRdc3/GOMr2KVj4rOcKB5KsJWhiQePNq9vEFI0Toa4GgAsqrkBnhnTp8ypcsOF/gea
3NNQa81QYrPwAOzk8svsc6m/CqPNT4YDbKebTgHuA7ZuyZqV1bSRrfIRn1mTu6yDxriYHkQ44sGa
vWPiVjQY1tmxa4vgPI7fVKPjaMI0sLGKbs+p4A3+1tUQUO8MzXBQGu174yUAySr+YLO+jxUbSfYC
HuarxiN55tTbIj72WJBXY0NPU9PkFzXPT1ObVbuwvCeNaV3jZiCbw92w62v9TPf2a+sY00/kPpFd
xGxppHjRMMFFy2GhqZBfTNpPhaFwrk6QmcuUhbrn59TL+rDvA1Ff06jTr2FcF3ihyuYTiuLarUvr
CsYM/dU0qJFiaH2YGK8uQTxtojH/iz+4P3AEcB/i3nMfCFLyBX8YhXgLB9KePjpy2Q//fKEfkrCt
Iaotw+70EJez2MkiEiu5nk1DUNqBadlAR7xlRX7we3HnjaYxwCJs1gNC4ARD6nNK1aV0h7eoiPd1
3W6rZqBCiqzj4+h86ipMd0y486FY+MxeEj7hoVtajLO/I8wb+IjDV1fhwInsfa+tF0qTLjlxaAkK
p6qyFicJOp8G+Y0z2NrEDoQoD0IZB0gPGMhYH0xsMELKc17PLkjZxU3TQc/ijEAF97zHzoXrZiRS
mrxzwLh2OSt62MIvSYYgKQiyU8ZB0ZKHubZ2bongGKN9VFOHhSF/f7Z40XjMDet6KJfO1RnwV4Un
QZAYzixCHhX9IrjqLA+0cjldxwlyhCuMo6t7uW6cFGsqaT96U8LmmON69uueYWxhNhXuxZeQcrhg
gCPjkrQsuVGgQ+BgOgDNqOFrOvmu8unRc9NDLU2axwQ7t5Zj00iGxIb4g+Ij7mZJEFzkzcmnQkso
+N24QZNt3bKdalW7NbhXl9y/3gwylKvdNKlu5/sEsgFEbP22+aZgKDq3czhvDRv3ZvThl1w+poOf
wHCadzu8ucnVbeqzKrsdNdUrYDMJ9NGBNDo+4Tp2Cv7WELse2mM7NHzEU3M1tlFy7hxoPKXdfEI9
ySbApB1FZ0nEUaMxZLnzaV+IJ2rXaEXY+kGe7WJrDpkN/D1E84C5ZnHyeqyVx9K4kLEjz1+AAxkD
1ux1xCOD0lhjj42sWfeW+QVz1MLnR4mNlZP9G8gE7rMoIABJUOjYuyZegakgL6yj8+QyjxAozVb5
8NMQebgFRKuIY2L77OsDIjRtueNDb1IL5Rp0/kyNSYIYD4HKXjnHx1w5PYJ5NLrHtqeX3QoKaAJz
vm1yi7pCpCg/o4kj78APedh+5v5O/mG4EXQcmHaZtUIFw3aYmnFVSH74Q6eqk88xtKhQJeL4Uvjp
a6l4yA1Rhoo7T1sHFOeqa7PHqTI/8rpqj6xJuq3ZMNrEZbPjNwpwF0ec5IOFezCzPm+8zzpWE8YI
jrvh9BzYzWkIfjsJ36pqbrh+nW+mfiG9pLbJ+t8qNr4UO8Pi/XWyz9Qa6EurxpO/QGBsLf6mVvw5
+zyzq68mWY4WFgm09KtOWfXZwuOWm4ev9O5csrR6Adfz4VjhpSNGIIrxFBvgXYIaf0Hqy8M8fftt
d87ppYwyfjzsN3p0Okzls0NXjh3SlVJGuOOb0L/gfDpnhVSHquWdj2JcXn0wbrJu8Rk62XXKOyRu
NjxYPAwqW3llL4WcP8oRlK00I4bGeU4ArvXeLcNs6xbXzk7nXaM52M0hElBCEpCDoeaU1jj0/vrc
oUf1q7ZjfC2K03fKeqxSERhUuzsNGnv1ehLpfWjsMwdTStLC8WRzOllF/XBUmfnKJ8QQv1nrggS2
29dSmz3YHeuhzw55IgFXzSlpb99kFMdd4pjl8xQSHQd2xXH0OZB4gtjapNTwlotftZNABS0yQrSF
nqpZXjqd3sZKXZZPZ1gVv7ia/jgEUsl1cR/go+vQ8m12XDl22uOlaF/7vv0GJKdrH5uXBPUuDCxc
ISE1Xp2/nqwf08h/Iqlwn2RH72L0RuQaq1vnPPTQhwCG/QVas7wC+kuP6jnPsLSOE/lEaLi2XVO6
xR7CczosbXTZkWc8J8xxyrceOH4QR0DnE/2Cof9jY0Xc2CFOdac1/4RgmfOOSreqRELtFSWTZUNx
H+U2O4YG9hom5QY4blwWyGY/HNLye9LOLx4Je9l44WGw9X0Y3ediHM23eog52urmMZKNfqRHSe8q
mbkPlb4hKg6HNuZsbUU3nKxPiBSEv52lIspQRzl6zUYn1hPWvXxHUw4m2lLClWQBHMaSQBJde+up
tuxXlzUNEW726UVQPUyJ8SbNkIOM2dHPpvoIozEGM4KtSGb528wPZcfSk56BqXANs+4KEeI1BDmD
wAgcynan+pCjNUNPnw74Yk9B9NGJBjlC1ecJk13MUzGt5IWy2dxU9iOo4D167O+5NJODp+kY5OjS
ieSk4/yBnBBTOF19wjprUIOcstxubdr9Hbo/SQ1d7RPR30fkXCPDLjsu2lAwuMdAUn+M6SQLMYBK
YzPW1qeoua1GQfJiVKjLZfNGTuoYLjVNaP6E9CPrDI+KKJd1t1rxmYRQxsSUXb3AYYQcTwJeZUJL
bSXmrV0G7I5t/7mbOSprxDGnQo8Z4/Ay4Po/BLr9KPyjkqxpy7m9F6kkWQZgLxtGlsTBuOXjcGDF
QHV1VF4nGwvGFN2CBiosYHgODbq+5mLGi5EjC8TdweoR3pu8vXsVplLfwGfDJaH4pNEaxqyd+s4z
dCpuXcb8OY9P3oB/wpI8efpzMaaIdn+irD81IZZr+dF1GQQ4yA7bthL3qkCgIoNRt89AmHj5KSJP
NbxFr8h3TqNqIGNJuWc+/zGdOx4JwZAxPxo6wyfQAnaRE3+nZ02g9QkLJHX6mrX2N+m9wzwmD/Ng
/bWN5oRV/RlBdgsGFlOZZW54iH9ikH8tTKx3pYNNd2I50UhnA1aw347iytCuDz0e4raC/ScG9eNb
r8zFHHXd36nGiGsut0P3GcYot0LKXnFFLKktUKGUIghaR+p6pLgtIm6niFYF8p2MjvKHYp96GNxn
MHdsUv38K5Gh2riFeXad8epB93q3s19S+RBX3fg+hwELlvwfNhiHH+6QEEsKLEcJoD6CQDVmhM75
idjAgILT61QC6uftuDRabJsaDckEauspQFstuXwt1L0xw6eZbuXlXr+BZfQ69LQ56tfOGoZzKFC9
KxoqBwkhNmSbL4MfogDvEw7yJB1eQ1BHJg3DPS5rX/Gko5saL7s+R23JE2eiHjO2jWcdTp9GoTs+
VfY27sZTNnf3dPIEUxTmagsZ1ka7tnKfU7mb38vFiBllwZ64EHAQOgtWXgvhfjiRGwTPOgk4Q2Zx
dtPqzZpjDhM6fNQqOjTIFTRIcWuYkuyhx2SRzc2PNoOnPi0wndpvYFMvqRHcps6HrwgyEpeDeMnT
Q9QjiySGX+2CcXyaC7nJ8BIewrnDRU6Ow5eVx+OAtbEtPrtueu7p49r2lF4No8GHKHsUGM6Zy0x3
Pbrll+/3x5m9BlmpaGlBrBJ+THsD2bTuu+DZwhvSppTZYPMhm+EdaRdIdoYzvhKi2pqqIKLZpuQi
wNGf1DAc+8Y42RS3DBoYftYMGckyLlhZNIxdNHUiHmUYXoeMm/5CWUihakoF4xC3+TM9rhBVXOdZ
S6x3muRctxiOui76p+Y1NewltwxD1KOGLQhLMG86f0bQwhpkgXOg4spenv49cMW+N5+VH/2oFOxb
3UybCgBPKalY5QUT62jMErCr+iC73No4LFOPI4Akr7T7jRV3Jl2HtHKm5Se1mVsmaIPKsvmxAAiB
yTv+JEZBCC4eMU8F+Qk77MESv1uCG/jE2mKrXP9bEITnnWK2AC86SwII5pT1OCMJACxCe+xesDrs
W2qDGyuV1KeX1GyIdd4m6O41CwNnnH9IOJC33HQ1htcCAHCWW3AyxCs6ZDtY7BNMt32aSde7zaSZ
l1EHgiGJeIbksOrJCm+xTRhUjBTnIRkJ5EbWETtqe6MzAjrEN6bV9uiS3mMXxqUZtegyNFr0Jaq0
F5K554rPRPJXDIm5s9p57evRunZWSc4fCl7PoLnNu5T0Ok9CEUt9jy2qt8tQvQ3xlgM3gkvKL4Bl
fuBQXHzqHJg5bpVyP+TEcoBkzVyj+UdOWfGOgIC5UqwfzjTa170eT82TFSS0oEzmTHHxZG9ySzPI
sBjAoYL/sG1aSnNNdOTOZn8yLO5Iau4gyhi3ocMIL1WJq8lPL12UEajvHM6qhMLGOb3YHgetei4A
KtESis4A86yagDSkzJX8uBNvt0lQL0jhGRbztuT0jeBOoIuK8vKeRgzstsmUH7XF37SL7i4tlHVM
LqmFRI3yg/+1C9nmeGXVMKja7Z4q3F3XOOMX9SEIpZlmZe4YXMTG8iu3PnHGqUDEiB7ZnfOLSDTO
oiC3i4f4quL0wJ6y3jo9qlgTQOBwvbPVE+bUlUJf9y0+nX2rD2Y6SWygtJWARXsb/Kk4NSMrryaO
X7WJwllQuXflbBCBosKw2Llj+j432dX0AeMCza5vlsENsZGAHiepzpaLGEdMgwssJ3khhx9rCjXu
OEjlauAnd0KN56YNj3m/tB6WKMGO4HSIqehMq917I4p01wQ0jbJk+4lFcO1bp92T+033lVBPU1w4
7Ef5UhUm4zWRHxHRetoR+uEggvYvct85eXlMUi/wro3061PsV5TzcqBeCXcer42HdZw+cxPaXMV4
m/cnHyjVJuFssG6At3tezABop/B32Bj3dW/wltXlTsF62sRGgGk+s5/r2lK4g+cGDMpraSAqzVjo
sE9j2M4mTHHJWQ1Scg9lGcMT/9OvC2fjWVWwYDTja4iNFTbIyGkYChDji0GAo8jRLhIUAPxIUus1
q/l53Ub5C1mDYIuV6CqD8pG3ZXqwy0jT+YHKlBkds/Okists+l+DQ5IpwN87l868rYfEx8cIMBdR
KVj3Y/XW1epryvl4jn0UYtbATllXTMDa0WDWsoxH12APByfyEc458RCPbS61Js4biAlN2CQ3rVX9
KxoBTmf18LvI1lLn8T5f7rxe7Xjors41cR/ZbncvQz4+T73Bota5WSNzdxKihzoesNgUEmOcC6rp
W/dLKYTZYbCxrSXVXc6E03D8H31mEHZWKItENtaF9potGTXMW5nO2hMZPCrDPI8jNlRkUU1k+VL7
YlvWcAo0bNvRJekmyLZJePuMS5ikEqwW+6qSjxgd07NyvZtyTYxlc1zvXJE/O/gxTnU2EZ2STC1O
NjUHVZts5FmfxknjbCyshnF66jCoHHMCdtgC2WmXIwUJ+i0MY2rBzelLz42+VPlL00UGu41x2xk+
dZVJfyZe89HnOUenutg7szJ2tQCSXWInM4voIR4iZzUbItp6DHYGVkOua/quTe9v0ohltE5i/la5
04ELJL10l8o4ehDKcaOoY9sOSEAr26sZ4Cq3wk3r9PM6rPAOhnk6b+Bo2vRUG2vXpWZ0sGaLba3i
IkBaAMrWCuwqjj4xEoKYHN2vKGHB988XneTiYFkm9RPAwm2PHV0irPhcDAa60DxT3lYTWXYL/MRR
9tDGjX/654toexZnOYW6VvNel6id7UKpikqSJKOZwvDRtIZSR87QtPz3ojsoTOmnthjZdo4WeSHO
I6s0kc7ZGjBppDX758Eb7XUG0Z4RlseG5nJbRViVsb4on9B0vtfh6BzsDsO1z0rL5divxLZoO2OD
FwR7fTk+tfP4mjuW2hFs+kjCqzCuWQYpSdEOupssMi5gi0wS9ubYbgqaPk/KHA9VFcm91cT9yV6+
VEJ2//7imhtOAMfG7KdDaFvzKTQvY9WXJ9MqyhMV76iH5uSeS+T3Peop462LGHAy2H6cJJ+YbW75
HXMiUFP8JfvSQV2SifvL0NZzPrmXeVj+Pez52m0x+ZBcwFKgN46NNgq2i0qU2rq4XeBuyeOmzFHw
4wvzqSYLkTkMIRhaikvMNsrU05OWyW72uUe1eA7myMDXGutbjVhEMrN5GSSeldl3f3kuKQArTnjx
obEijC/9FNUJSg7OxBUeHFYqbnaPNIdxs/aYjUee84F6olj1a26jcTVgzGYbc7AoGbVsnkJkXc+z
jeqVjiTT5ZTca+3vZ4zm3Mrc3ybuTKyRtW9jkrJ/wXx4Va2x42b6B0nFZucfaRSyP5QD0zlrwFFM
qnAdWuLHr1jj0Oj2ZFbpk+UwQMfkrpMlR1lUAAccSgLBXkSF8d0k8TEnE7eqxBLfZKihYrzdRZN5
9XwqoA0WSo4JAbSjlZu9v298DU3OaSqgjZs2II6HrDwMQkfZ79ymtRVU585L0r82p94iC26cGl/N
EXBpGoUwYYHdIdFA7fVobEkUVwH7qVVRkGQK5qelua/sON3Rk37Py3if+uwRHTYnSFAYTcWWvtpD
F4HTbDNOvjk0lGSwHsdgfue0azbe95jhniElhpZIgc5a2hwJp/nJtjPsM/lrUR/iIrtBp5tXduP+
gk0SQjXhE1JyNcypPvkDnEKz6M9wFw5eN7y3lvtrCMxnJ0nYfAWbNv5blfVBc+UgwR1LrNBZEFwB
K/ym+m/aOIZ/VhecPL8aX50KEJxE/8dyKwKml9h7LxSsv8Su3IM0si/QIvU5y/BquT4LoIqH0lQ9
2gEjOZnQrRPFmMX5m4113mMlgavaHwAalDkTWulgvJ3os6/HbNxO/nIkzrFpjfkx7exftGrv2WND
QGltZzssbtf4mvhE6MNns5d/lwwEJQ8LvLdiYcor0pBRJ6iA5okE9EnomZOqEcp9OD259LqvLT96
SXt8ibqK705SOFsdGGdP2kRb6XjXiZeS/4d16kKBECmXmG1SF6kQXqoBa37Npf9/Htr/iYfWWiph
/3sT7cOf+nf+/5to//n+f7toff9fwhQ2rbFWYNtOYPOT/s1M8s1/ma7tmq5whTA907b+n4mWdluA
pKCgXb4hcIWPs7WpusVfK9x/2dCR6TxwbbE4b/9XJlqgj//JQ8uWUXryHzfvf/HOGsTdKAHXBw+P
4K0pVAfSOSwYkBc5wxSkRXjC9wieg9dbv0YY4tVG6IZFR1baqFZmRa5XF9wS4gnaj2W4O1W36sLd
xeXOP2Vfg931Bz/jqb30ofd/8jhxtmbLkZOCH3AlaqYqw/S871IF5gFjWvMQVwRuGP3Em5RFdZUW
UQXRUTDrE2p9nvNy3kazZf7JhiogjzvRegB71TvYVZLdArNAcnT87CEdKiIHUa3AoxfayZ8C17O+
S6czNymx6a/ZGdMPkWYafwB3b2wNhX82LIuNUZm4HAB9bZQnp7TlqRRBfXIzJYA0SWaW2MpflajC
mSVTkBGokFYJcCYw6RWATtrfxTxKwEVdbHyIQnNDZRPDL6OrOTnMDo4gYnOZxaam9O7+bEM8L4QT
vXaFl/N4rTTsR0lF32dfte25KGjAXeXkht9DL1Mc16TLMKaa5J70XvFmjwKNglPjdEll0f1kc2te
LLegaCBCP8NXCNIgp+z0qct666jS2X+rpKU+J6ADqG5BiuJJgip31o4F5Qc9NCGTScnguOutSXxI
b5II/lXTgr2szE+YzTy1RMV9Mkiy+t7Ho/vU52avN1NLNyUrB8EwwkGP1OeYtQzwnrIQWkUE4XmF
a5PubV/gMcB6x05T9rAtBjHkb3LIu3vWlvoWOg6VPrNFkmKNebvd0meV4N0dVEYQYxL7VPf6Uksj
YoM+1kjW/RyQwvYqtExBsvXkBZg4ICwPFclMu7J2sdPF9TpKYphQ+EZygDmWWAL1QfBeeGhOwDe8
P3A9CMNm1YQcark9aIVQuhkAXr+SSGtQe/5S+dUvEYWAlYhl249p23Sb0S8dB5XXYVlQBGG4x3Wl
z25WIxhP9eB9qbqS7wn/r2saB81XNoQ8ogO6Ka9e2Gbeuh1EQx1tIZOzLVHiVl7Y4wxIRTOd2WAa
2xqHvrVqOgjga+Ac9VFq2ztqjAs1el7JXs4hxD3GkjOJtTQaA9Kxmbpj9p27HE/HG3heo9opm7YD
QicRlkVQH9FPYnMSzQndsH2e4mqHU0OxTNCClI8/mfLN07M3YfAmDkD7Ycrg3WmbZrlAw0PdFYNJ
Vavfdx+o2fWhNGQ/n2b+462SaYTbU+n6PAjEzRsIGlqQaZd/1IPjoBkCzAgM5SfnVhfBwxhKWW8z
qQck8rHMONf4EUDovBzavx7mv63WcefhdQpIY+aD8OTe6AJAETjoCN2TCqemrjJKvtP0y+pnmFvU
IjkmTNWtN74Efez+YFkXzrFKMEFAeHODtzwB93/KNE515jQnuGEk18Ou49acrutJGKj8eKWHNbDh
gP1CFRAIi3t7WvsUzxCf6rgoKfxIaGXAyI7GN8bdH0UlLsvDzLZ/J2U2vJZZpz8qUCIsBh0Ssq7n
Tys1CvfuVHX6XBSdQyh3dOKXOlLVnygmQjT3Rl2BZh/dE4BKjZCPOsHtzKmyR5MyJOQHJrVHKuP8
bDtrAHFHzb2WuRVh79jhL5xBeQ+VtQF/oV8sYq1/ErPV7629ZBXtyD6nZeR/y7wofrVOUX4zX7Ek
CsuOktXIXrbNRtHPZ5XAl6Dii4TBjiA701tPOdTFdTyj3Es5dPgQw2S26DlzYyBuvkUNRwoOgNBs
NM/flHQxjQemJ9/YeVnnnjXSBIlMEMekeOQKIyp7142tDviGGETLmA0fv3rNncJ1anYclU9p6+QZ
4++I3Vi7McLaEmtLsIJE9U5a6Oieg32BPEsEoShQcEkqn6UYr+M876u5WWT1vkH3jKSF9BuFE810
hkdUYI5SxaI0D51jVqm6ZppK0zvLhPIDF36iDuEYGBeAd7Si92XvQK81lcedwavppo4knyVSTVaC
gcK1jb2NhQx3V1xwhGQ7W3aaEISEzACmjBspXDP13jlN9enYNRArD2DHXGA/ik0jo/VmkQ/5JG/b
Nva+zHJufkdjYH+4jNV7N7YH1hyUJimgOq3/G0JA/2xZ7H/XMdM9KX9vYWXpYArkjv44KMsC9eCj
lHSCJG3HvYLqR8Qh3K/hF45vKViIprTnzqYef3qqAPp1W0w0ivVi/mPVMiQ+WBUjUl/j7rLaLf5O
rmFe/XGoXmj/sremmbAiNAqQnpBLkJboLw4+caNOV40O/ttp5NwzoCf6eSZcgemoWVRnXhK0bc+m
VdboqbEea9f9tgINlNh3pfU0dCnodFrne3BXc1fdWXZ7b1AF3KM2W3ZiUVqtosidXudU1V+qnOG+
YF9I9+gWcmt0E3a3sjUDmMJdSR1NhgTDd+gYOPLkh/4WXvW4raxyBuziIUgCgKRxZtkA9RBGHglV
u88YfwIG48nc4ainFjIMXNpKPeYpGCvUhsF6OVdQ4vCvzNYz3k/qN/nTt3PbJReJZHwt2th4FIMJ
fCruiVI71X9Qd2bLsSPZlf0VWb+jGg44HICsux4YczCC83hfYLwT5nnG1/cCb5VERlKkpLZ+aDOl
qdIy8yIi4HD4OWfvtbXi54jtHOudK4jtqtCyNYgCcV2Exr5PaGLYdqhTjWAOX/QOsmhvymYQeV54
YFOrerb0AS5g/o9UEL5a+oSHNtmB8ys2tVMYyEDceGuFg47ZQakNEgweZDBa9IM0Ox+gc/uoUjyj
QhPu814b1kOftT8C8h8vTBuvrk6pcSmnNrsHBMtUxy9E9bs3JkQJXeaIRRrW08YETegtLMfXvulC
sx/bqOxXQymTfYo/IFpMsWvu0tLtznnBgKTSNVjwyFSYc2jMxI9wfjHTEvctDi2LeY0xmywnzye6
tXXCb2MAm3sCUzDXNIO2CeI+2hoxpodg8EITrbUXrKw4mi7wkk/rhsIzo6kQG8/MZIfrXOA7klmV
X+SWYraFEADd7Igi0A/JX8CfskJiMJFiJeKjEFq+MV0SYflN9EOc6s4uJNZsKVO0r2dgDXt0TqCP
RCLR/0qswtBbrG/22LoHB9XXJmjd/rJAPgtavagr+m0W6+3M4TDDJA5/THnTmaH5DD3IvphLu53k
CMe4WXNvcoeErYXZttZVzjr2OeGQ5HTWuEF1lJA4LnuRk47au9Wz63rVuI9rWklbOiCoSMs8z66j
StezRwVs6QFZcFnTRC7S376Gpwcev7HV8xHuSyBQu2w6hik6sMxZzihk1T0YVksOheuN3Ne4mWAU
9YyQF5YxWFe9XYzTOVJGXioQqbD7JmlTsPVxzIddRTx4tpJMhLa9NNIDAO+R2lnBzyQuWd92uqjP
x6Rx7lRAhlYYECVbJhCFOCT7u7KIh6ObD9iDRFOaNSIgp3sgA7HbDYkPWi60HJpmTRhc46cFBuDi
+4chrjR7/hQJtIfARACJ2nKDntnzD7LreSkwTCJTw+l7SuuBaLNdYnq8wkzC4pnXVaVYKAeEGvRF
u12i0PRvIp0+MC9fo9zyZsI4FKJqNpMqa75XnNDCn5b0bGipoU7aOY2qWZ6HwIl+ljF2NCPC3npo
i9p65K3eV+wAY79HuM8L0qubHSrJ+sAA3HthICT3XTWaYE4F8m+25/pXjr7mMLU1OZ5VkF6hRYfI
j9z5xu4yQv8wPZAg4LuJfHL8mvhrmoLHElXY1vYd7bJnhZ7XXksOgY/MA4PubPqPSvvZ7FQTLvNW
EM0qQxK6ZKcy/UpkWq3flJVsb9woZxnaTbfx6LlDmh+xqCHmx1MY0TrCgo+OwiVf9jYeVOFdiSRT
d5MZTPdBHZT0ykYaNyUHW+bUCtpLp3Hju6q2FlpI5gjn4Li+N3iNpWf1UCRPc0rAzdjk2mPlTfEq
zBDwF37drNBX0PI0I5fkHqQnjxVRx4deunhdAAfG57mNWz9NTFA1PBpIjF5nVVKaz3rguI9TjG8G
ssD8Sq5iIsVyXAsI1xignE12GgKhCUncjlUeo0WyJhrcrsQMH7ONc4wIdxa6MGwVDUYIzcaabZfI
KihGEXG4jnmZeSaINmjayzFOvOva6Ou7MSAkMybXi5fcqHIEYip+Goop36Uma4MxAzr9IjYS1CxZ
zsityCYUV3Fbt8dQFv3RFzoWK6CJxTYvBSsKHWV3Ps27GsSAQh7Z4j1Oy4EV0c0nXGARkoNyNOgW
1GjjBwmaB9B9NsKsiAuYtm5gcdrT7Qrxxxj/pus07mz6098JIuLsBkDqUqMoerHoDIOmZFi9NCsx
Ah8XhX2HuQ6TuGsrtpSE18OL6iebrwWebZWnNe9PvW9AUpoMsMM1TcH4cXQqerYBVeVxrLruxYqF
cR0lYoA8Ixy5VlnUP9FPtO2FyVti5TsxmVFe7uH2QAVjLIAcQnU3k2EEw6EzVdPc4MKuGeg40ZBB
YfHTdRxO9bYL3QnBKzQOA+nVQQ6mv9Mrdi3QBRTP/08aXJtf+cVL+qv+X//zx/CvP3JsdyHUxr+/
/9v6z9/7v/LlS/Py7m9Wr02n6/ZXNd78qtuE/5Q/6B//5n/2H/7Lr/9c6+qzztXZS1BRgrzvXf3T
AG7pf8PfLaWt8//EzHz+Z+uKf0JHy5GuZQPbtucm1D/933N/imkXAillCSWogf+9dWX9jbejwl+F
uVFhkfgvta5wi79zf5u2SW9Fmo5EB6psXZzQvnWAX2bcEr8g+gbsf5pdJe4Lj+MFrCPzrLPUQnkk
QBFgNNtauvXw1Edo4Cta6X72SGyCAx/rLNWzXZSkL7pekTlASrsSBIbBMyatgCSdnVFrNFgG+6Is
s23iEyw05psKGkvahzvUwyJOriLfus4QvjZpfTQM7yqtMVtoBG0Dg0GCuMpk92RK9JiTBusb3HJi
R79RDaxi30LyCYK0rh8VsEia79bmzf28+uOG/5esTa/yEFT///4f1ke/Ek++oZt0hm1Lf9/nc2mb
eF6qyiVu22syrQ4m83SEBfLPk/NnWX5wHXP+g/5c/tWM/3o7KLqlgP5uSNeFDf/WjN8NVuJ4Y8gb
MHquKGH65AoA2qo8w46yMEQINGNY29Vv2D2Q14k1K3tkkHTpS5i2ykyefe87Xs0d3o+VNyfOa9DH
iW/BqSbxCbmca5BBoM4l2YOWVXfdFV98BcF6/stXkKRa2Q4VtaWf8gSqsgvTOkclnRv5MYb6J0iL
nPwLGctfqdLArzh3saOWrYoOZR6df36n5IeXt21h8lA5Dl23979gH9nKsbOxJMTcX3sy+m273wHD
/VBjuysFoQwFpIJFxWB8tmmtsFFiO+M4QwawOK9j31lUkbFHmFvhcRbRc62KVU4zs64ZQWERvkGT
TsRb+FjwjJDNtEhMF1EocBj246y7VNXR8aptAB1p4C0CkBwlJuIptvmI/mzVXpqa3I0ktp1VAgz8
519fzU3t05/fZUeZtw2L9rZ98v3bJm/LKMMWSfsSeR6HQih7wypqyTuGcXnjRIjxIUtgBt5FGswi
t7AAKIJ/InNsSX4OKluP2jWsXxKrPJZ6/DCN4rbyM2zJyS7NIQNFl95YJTiuouuqU85ZgkSPhKp7
tAtnWUzTsCgubSvdZpzB6dMSf+heNobzEBnJ1ihwGPMqR8zmVRxbOdx1l/rEAC1QKRHAMroCI4HG
PKBJQLghw+ddI6oHy7fI300OBVy/RRtgrw/ddNWE8oh38jq8cUcHp35IGnE8O5e1PEOWgNqJQL4O
3lmmCQb3N31BvA1WoWEwLhktgX+e5DW45xtqb841ty3NJ+D4Vz2nay00ViULxmrcSwNztN3XAPsF
fmooipA+zr3GJHJEW6XloYvJoPWObJzremp3DVet0mAF++XnaG70FKsP8/3L1uPHAT/q4A+6kzG9
HVldNhXpaTK70JVc2n6/k2W6lyQfVhV5tlYDzq9EPV6ueYNcV45zEbb5hQzaPbTvZzGAuNEYkY0l
3LTsDncABoDhd4fdX3rqGZP0XVb60JznFYrvu9UoVIpV2YmVb/tYue39UGtUju4jLPwLyAR0k5Pz
INPPeV+saRQs3YbP1VEYx+PlGNJOTqLkm7Tc6UwCkaRd9oRxbygW0oVvYe8mqkYnh8M11ehAiEKN
fPN6DKJncufOJRH2dYiupyg26C9WlXdl+BKxQHpIMdoOvrUNZXecvFkriCkdxCbF39g/xn2HOVaP
L2XZLaLAwNdt8o9iwNZ2gnw0D85dWO5OBL9Hi0mfLTcaEj3D0PZFb22yWa4ny01q3XYZcpdGrXsN
MOH3srrhXHLemfpDaVokwROZWaMEwQHNn72v2ifh8UAzWdeQ3ZruitDEctl3gbUyDWQSWMGhuV7N
FaOvBeeIwK/bKvk22L/swLmc0ui3ZmIejnp3jhb7Hif5rWbM0Y7REtEdAHTMfhY315K0XbEeETmG
4fGMzKOAHjUjYfwGVwSjb0eaR27pXg3oNOG50CNj+Gu4a458V2Jio6myem8k/lr3Hdr69ZE2x5VR
jvNhe5dQRtgsN19N9NWK6aKYTBARNA9wBCKWMaotsXgHelDPyWjfAfokbB6CLLZfPEowJ77Rl6Wp
4VbnODWfGmqppeVDgYO4gTCq5KPMb2HN1lZl3u9cDS15TvbSwsxwOkjU/GAHctj0HSoQPtg6RTW3
qnQgbQR9dcvc9vY6cw8D1w/eOuvojO1RUFzid90XaQOMvmAUERIJqld7rk4LeJad81eB4p6DyQIV
LKB9ug4kksI4VTsdnZ89V35pht6B+RamQoy4tBJ4NVnWAcneIlPyRkzhQ96b93Xtr8qhP3g6CmAt
TJ9hL8RL4JyHziI6uFCXDKQb6xqk/qou800iQ9KzRgdrQgbEHv+IZZsPOpysMOfFWyQXDJNnXx2I
9RGZHOB4Cx/NSBe8BwRgVPm2C+Tr8capqh1Dnk3mql3qtkeqFzj6ZkkbKt+aMUcalIbrBB29YT/5
Edvm4C4xHjD+QCymNS3OSlJYu+hOTfT60IGd+Svdj5Db0dEpQ3mNK/Bc6xnMyVsDyTNFy74P2yPE
qk0zFkvqxhctCe86VHgh3TQe6nUcBNeQsHADto8ZxXKmx6smJQVb3thyndY66X8m7NzMLvCW5PUP
e8qLjYnCxiF10LTVDgQRt0XtcrLBEbXzuuFpUUW3rKPvdvQEKfaiVdYycmr2O2PTKW01sj/1MLO1
kH2NRi1yyq3LM6mcYWUyNlr4xciG1GMG0q7csK7OVGUfAD0urBHzVpDfFo/Sjx6ALK6osHe2lW+F
vwsx4SjzIQP4kD1CZ0TI6a3oKM9WyssC6hZzFdgGDEZQ19ONkPdUvU+JkTFQzQFfaiDzpudR7lTL
1/M48arA4pDV7JUbLR3cz3GXn3uVzspqVoV6cp3bnJlbbdHn1783yAxzDWIumt6kbGAPYEzPvL2G
7mpmLSBv2dXGY8Z8UJTfXSt/Zqx9UXnFrTkUz6BKYXdrt2TubjYmj3vgJTMWgvuEDp/tD7AMt2D+
hQF2LBs93/SCOfIIe7bNt1GJRLGnBu3uAhsKQcZeEXJSVJV1EbfRnQ9hzjZN1v0FhemCmLEzaeOl
qEjQgPA+3yHfTJ/nv4cqcqCnuyajRV9iTfkFzPFa+RlFpYsmvbsENrVWVfYswZvPxhDYv7TGdsDP
V4aleFnysFrTMaqxZtIpVxTKeC6btiVdwQt+Birf4We+79GEz9uY4Xf7yXQAnKgb3McIfqxDg9Qe
zcpLr2nfaSAuOGdgEWVrCBK5dYDABvzIbkATXI/6G20KNtkjJ+7FVOPHIoOHSDMCLH4mAxYyxFn+
BEnIGTBKNTAj1BplFh3X5JDbR+7DCyZ+0lzkfU7qsBYQBcSPaTBxrctqnzU/qklseTmw9TP4kvQi
f5MoeYn7DV82t5loRa2EKrUdfBfKyvCQR9kubY1rVJ2znWSbqHOYNau6IRUvuDHoaVpkdxrDsAoL
B/Zr+H103RUcfRI1AvKurdxb1/Q0oHCyphdlDzrWRviE8Z+2WgzeuNR0EhULnHsBg5m1kyFVMhEG
NIITlhFXL7UT/o7VTx2e1DqS9gMHJRT7pAPAE8LmI5GBRTfkVbor1TpHr8PG0rXTD5AZqxiz1JmW
NTSAyQjqZagDwdFoeRLCjIkyKDpnKZC3OWLgIajkE5zIl6w0vzMCouE+CG1nm+k1Kohtrt87NGTI
pPkW2vyPqAF0M5ruQlR+sDeKGMCPVp2VsHw4m/COQSG4QmtAHnDFjosu6Ce64bWj4QrFebTtCVH9
4iR9eo6WrrRdXTkWPkcEJnNJ+OPfsWhuEkYE2daIvMP4FwFva8O3NrIhpXJQ688vNRd174o+LuWg
30bdIhydVtn7S3mjz5HFy6plXX3nFbAARbh082IXQmj0g38g/P7jGhN23PvLWbqQyjQlvYW56kdL
8/ab1amNB3I+xejIxIhMlZCpf1IRrHlEljDVv4nQehjx0fVWeoCPs6vCcuMOEmLVuKXu1mx7G/jD
rW6kSy1J104wbAOaxECO170/blWir+ymv7UQU46VuE+E8WBhPem0AEZThyA/zK7TxHu0wcDQBlvR
7/qiXv/wKzroBwwTF4S0T25eEVaNXQgWdT5AB7GWeY3aazozsq9WyXvhjz23AgRCon+70PxB3qwS
x/ShWyouZA/psqevGPIgfr46/lLQcQnL4jaB5Zj/OinoPHjgcYizF+JVQs58deGhcx99f0/NcJaI
6Sk178fE/6KOnhfBuzVJNJ0hTQpJZ9ZXGSeNiMAeiPFpOmI5ufFOjZo1V3PE7rLOIubSG+l7//V7
9u6KJ8tSSVM3IHiVaO+si3Ew9lGdHsZYh/ySftGjMP7SJHj9drS7aLHpwn0tot/ctiBnGj4MXCsX
AtowEioH6JRRXZlIP9JYPeT6CPjaXJMNtugz59iG2C3KDZDh++4e4PEGnPJqHAmRgEbhw+2sevOL
XeGDpaUbHBmFy+e09VfN2ZvPaLu1CAmS4A60jxoTPw9w0ucr6y/7zvwrYJ+hkchfkk7iu8WLvKbC
K5rzi4f0hWcVp3BuIvOun36Et/+NS9HXmlsTOpmCJ5BJjElZa5QtDIdkneMO8ohVFQ9JFa8Gb9h+
fq2/NOvmr/Xv15InDwx9VjgPfYM9Oao2AcbsSR+3XWR+8et9dBnTnXUYisgwtu/3v97IQIvhtU6s
J74qnq113TLyQ+/++bf5YBnQn3UN3kbsA7yO3l8mJgkAbwz9nK5LmFdTGjL4+fwSr03ek4ddAAHV
MZu7ClP9yaMnuhHBT8tCsKT9UhH8DO9rWVCF4ZrRtGQb44UNzJj4P8D1dn8VecW3oBf7/9bHUGgp
WST4Hk++qu62OXIEPgYxbccSxy18pUXnIXoar3WzeUEIuIOyso+Sn7nRnLtjDe/rq4fig43v3dvx
ZOMzNGU3RoOh1Q3EHSEvF702zOmQZ+7vFo+pd/H5l/7o9ip9XpOSb80U5/3tzeF9dflQcfxqfsrh
UeAM/L+7wMmTZ4lKNwfrzwWKeYr61XNgfPEV1MnzBgfZoXfKFcguPWcKhsLHD1Ddw56zjPyg/OkO
odQxiFHde+TYK/sgER6U2nfCsi4kHHnkp+NdPY5Pw7SoMEUN9VNj6ZciENvYJuF7vP78NxHOvLWd
rnhUJDo/uqWg6J48vBBka6XJgM+Mf1VUNc7+Yjr0cdPiqsG5mzBTzSZJN0pQpunmvZbn9kqbzXDM
YjWRwL9Va1s4B2WnsK0sTITVJmsJVA9umri7gUNxkGH0Y1KQXVUfnqeBfazQ7lgxxipKztEtNvOp
qXB7/A7GZW2aF74JI59Rc4nYHjjp2UQkUW+MYK/1m6bi3yfsrXVzWhvZt0FaF26tHXBc7ZuKRiGe
ZA7smeluvD7fZTBgqP421Wxcd2bjZ7ac/zhspyvDJ0ZQGx48YV+gztmMrn5lmfmhM/S7+Vmb+GhN
bIESco+ptI9CRseqtB7wMj6g7cQpz/0twRr4yB/sA1nEl3UcHE0t2wFr2WCpJLtkvGbkui5Fupaa
uGzgwqlaX5Z2cWA93qCuu4jwpoXkJFo2lUxefUtS/c4h6tGBGSOsiODwaKXzzyv9p2minuzIWptr
3eZ6wF8/M/dtH4QR+qfSrl4qPJytSjDI5jt46jsZD1tkWLg1CViw0B1n37pkuI4880LrvadRho8I
EX+7g/dkU9+epR39Y0R7AGKz/gVX1WaoIZz7IOkLoOLmqq+0K4PECFyB5CVqsA+noGF6GzX4Vupf
ZsUYq2T751HQFojTLuLIOdAk+zk5xWPTAAeMc3KACDjTvMtWhve9ar7pBAG9/qFNzmcrNlmRnte0
nRrmZUSe6xj4kW0gKv3htj4hmN9GAB9YX5e2Dl7KL5BxqTrew+kkSgKTyWrsH0gn/YWX8TpPHO3P
ZjIPYJmbXv15Qhi58vf/NpA9+du/3+Up//d+Svv+v/j7Mfwxpw/+bj79t/4/mv8ajEX/Y+fC2Uvm
Jy8/f9XB2xHw/N/8cS+4xt8UJaTiVOKYjBAFu9E/3AvO33TDwdFg2QJ/wjzMfTMCVpz9mMsyw1K4
Higt/ule0P/GuHgGhzMDdpkr/1cI4K8DsTdbIQxT1zUNxaudFGmp5g/3toSBYQU/SXPD7agi8unL
8D6OSO+ilWuOvb9yvUiuM52WBD1IpBhO4PxZVO/W1Nvh6unxg4ONbuoMtW2HmSF+jZNPkJn49bos
87foHlnUwl3RLwiuG7p7pjLx+SDRWAj0UKvaxToe43tbmgxq4bjhKIWe9/3N3fvHIn/7gU6OAK+f
h9+cYhwRr4s94v0vYtRO33a59LdMT/J1ltjVWYF+ghMrAw0bSSmyRHRQzHg+v644OZDPF5bYXCzD
lDo3/LQyzxA2TYUywi3QzwgoXVrRS5+AhASUB+Bc0juT3hNYuJYOXrotuv6p8pREs8/8suy0WyuI
zse27e6/Or7Pt+DNInEYR+uwDAUem/nznX6yomkE04KQsGTXfOxsOwXhmeqHwpP3JnFBy46EIYZM
BBL1ftEuCPxyD5Zn0PJMvbtgqkoCdLC164XGrEsbIVCFKJsRpJCn7SuxCSFTLjsl/SWRcNqylL2x
UFN9bPUGhGhwC4U9O5cNsVmRCV6jVlBDpReqfYz+V1ja1dQMyS05EMlKaSSGBN4cKuISNQNTQREd
7S+lC78Y93GPmhX/fjsS0ZPvO1iO1z2Alk0wM3SZnTo7xIFATSpTPZgg7WKMu2dMfuwXvcrBCiAi
r8k5uiDkC2xI2csL1WjbAhss52KAQVmeXGihc1tpGrCSEOi0PzLzjAxw5cSYgRAd9C1OOLuq68Xn
C+ik7fHnLtnIQjCrwbJ3Tg6TWgcHz9GCZOtXIReICAgjARRWHSQmUhS3n1/tpDExXw3DBLWWwF4l
2UfePyaOBYhvYBXh7ZtAvEC/XGFSFrPtIl5TraLOM13tyB/iEbVFTNfnlz95WP5c3nIEgiW2VPVa
47+tj4ea7mDF5U2yXI5D+dCPcsVnHYjVdRDQl+0Xv65xsi+8XlEoiegGr434i7KBYtDVE5ga26Tv
osMk+zkXoIeyiLQA6SC8xMHvD1ZcqjNcYP4iYBlAqkLETieuvGFSt52WG9ULQJkxqdxqaA4GeM8z
FWdXDJjg0GnTzMen6Z+KyLrJXU6nhp7OIBKJQUD2X9xCcVLEvn4lSwheT3iYlXBP+ldarxBJw/EA
PZEQx8ljohoTmDGCJujQENmNpNppEe5KO+DRzX3LXZagMFdwvY51O2prvzKLhZvB3v389oqTHs2f
j6aQOLmCJaI7c9nx5v4aqYqVETjFFifwtalpB7vXDsD16O671WZS0ODPtslIgrI2ozG+uPpJUfN6
deWo+e3K6dtVJ1dHNF3WZWoU26asvGPbEheeS+bXIIIzoodTXpV6anGjGX8apbP3bUxaWV8VqwrH
6FKEDJw//0iv5e/JHiyoWRi7oyLjdzn5SOQ+JpOFJHdLSCIcS7NeR52jIadCTWB1BFq1zgG2SEuK
0xxRyPCcyThpkNc+M0xIhQWdNRO8rNiTyuntcQSGm5K4s0PcxriSCv28MaeRgGR9hR/lvoVn9Pk3
EB/9qDS05qYiAhVbnuxPE2EREI6sYisDnYk2u2U0Nv4xQ4EYJsVxHucwDmHOHFX5XmaIZpQx+ijK
yQ1DlwpnMNG/LAVP3my85x36bMw7HMH6P11mVgz5KrGcaiv67t6Z20UaulnSAkJwZkld7OIk+1H3
W3+cIZn+5F405rfBdZhw+L59EdP1DQKcCIVzLOR5Q8v9iz7ga2/s7X3nVMhv9sdiOjdHTuprlA+W
1ypRbsu++6VsmmisDgaebTrs/MLYYqMMzzWQnIM5AlyzCvPKBoaxI4K7Tx8MLX+Mx9begGZiXlwB
GtaaLYdC7jl67oPWIQx1QpsGBMyRPmqIUSzjAEWv9aTDO0UAxBBXw3bJHP5M5drWTeP6kOjAu1rQ
DxcsSF7+BrzPsiKO2tZvIzARXyz+01MqTWh8ugYbrzQYyLAfvN8NQuaqYQMnb1s6AYGPJcAXVLRj
+WKVVrduOGmA3Bpw0RXPZTLJr1pTH+2TzIIQ5XEKUvZpayodjMw365qyHwDsuQi/hYELWU7plyUH
IZz4VUTydrgJMKVtaibxi8Cr99SiMaNxu9ny4W4mfAifP1Cvr9i3S2M+lqHdVDaHVKiypyfntLXz
SiPkYFs1sKvySdkM3UkDA/n1qpzKjfNeVs0ePeV0NriQDzumTesCRfmW/A3gqpSYla6mHQkFGPQD
/EKuHh5sr74shb8GxkK5bz3HDgzybumZRHaE5rgP0Qx4zHquKom3GQ8Eth+Q5iCP1rJwp+OQFk8J
cY1uX5gH157lDoY5blKnvi8CFe/GnOxBJ/LKhR3mal+Y+fdhbJM1tKNyjXlwizuMnEZnWg9xKa86
LwpWflbUGwSUhGBP7Bxp2shzx0TToOuFXE19jZsi4tioI2EzdVugTCXB3k1KDsp4q/20i5+DHqmk
1+XeMYmieifwSH/x4piVue9OyixUx9LRPtrUZ7p8Fdy+eW1pVYM1omnrbVAU0Vo43XDZKAN5NmCU
yq83QRVBxG/BX4x2ssI7KG/UZJ/7NfxCJBdy2+vAj6deReuMFOiVCwpJ09txR6PjvujH74TeE8+R
PWFoQu8ktPophN9hNtYCAKH/PItfTdlCHwabLKN8GWQNZw+zFsvPF9+Hu7mrLIPH0mWKYM81w5tv
6nAv9LLm7FBB/EcLgmggrIle6zIECzl+CF4qCZEYukscSmHNJVxNBLM+UN+4Mrmuen0BvMn54nN9
dEpzXYOJCYhthKAnR5pCwJeNewdhRAZFJRpImiuyFHQVSyOtHrM2eSLktPxil/7gqsZcxs4DJcdw
jJP9KXXNyprSoOA9UdyPKhEHW2GBMBMSUmMV8Ti98tlQDX9xFz44Bhs6R7i5gSwQDJ/chYTNRiu0
nhNc/11zHPOgFxCVGUnKvfAxWgaQ+tesrk0hjBIFwKgvgpoup2Qn931ofUInWc6nKlnoU/mr0qIv
ngjxQZ1AecQTwTzd5T128tNUeR93wwC4rNbqK3JspmUsCg1mo+4uekxA27RrwztZ1+eujrigRcxD
B37aDV13jsDBPMQKpUounF2eUYrbGMwwVPjhstfUy+e/5rw2TvbTeejp8pAwGhSnc0GNc6/ZsJlv
k1hp4Lz0fVCIFQPYTd859hf1xGtn5fRq81YxR7kZ5MOdrNTOjIKmif1qWzlBQ/zsWG2zHsuc1tJ6
tUGba5dOft3TA4EKVgy7VDOQurTdFzfI+mAJ4TbgZMmrhILute558yDnWOHC0k0ROgW0GSapk+er
Vkbej5cJawlPk/Y0gogsWIFPXd+Xm8Kr7EUmm6dyLIaHIU8m0ht+DkmbbTqCNi6ITad94cQ+OQVB
uZbTBAt6qI2tKYO9h5yaTB+xt/MgOqa676/Je7bP0r60N5BoOOA3c75XnKFRNWKorFjmQU6g4wY0
6UAkQBisPP6FiLfrfByI69DemeXCTSZ9D86TEjDGvSuHksCCMDzGkoqlYjC5Yts/Mw4QmzZjUWoz
0ofmMEMun7gBLXLCL+qrD39ZNBbkQNDcI17v/RY59bIkLEfLtoOZEXGSacZSiIzknL5W2yjFdTdl
8RdnldPh9ly6YOpwUSDbLgP801M2mR2cgMYC5aDjwzMbHZwKHlqy0pD1uqQVEDe+4E1KUElUaB0F
RLWdIjAQU2E9to0Yd2Fh4yWqEcAPQfKgSfwIddR1c1kA8BhwxyFwDp8/eR/9Unxil7YmmygT4ve/
VKtPlHc2XfJU0ilIG09DvFZ4q1RI3Iaz+wGt4vTFyhcf7NqvAhGHigp+y2mnzyThae4ipNsyJuWo
5Zi9rF3NXuHCfIqsX5NfZhdj4KRIvNW4mxTLvymerUQPHwddkWPVesk+Kzj6YI8HrIXfLU5T+6s9
/oO6yVQWg1kbMcBfq3QX3L896LMPxmMqa6fflCwJWUpGqB/tXC/NWXTSxPkCjX1d+vldXmTDLTG+
dzrth6Pw3d3nt+ujlz9VBrNvNkoK9NPz+CQD3A2Jh8a/EY+on8XedMvrOnWtM3NkXuLo6LTNjroB
/9szL+Enx8yjrcT3K8Mccr159fknsk8PXvOyp34z55a54dIRer+CfOZ8acK4DYAb3OQqJy0GLll2
YyOlXtbCLY5dy6gx9MwOv4Oyf+C/RRXobIlXr34yd8KzjE2zag6NyYF1ZEC9L1wP6J7LcT4Kq4vG
9/xtgttuaTlg5gMsKFh3CRJHMQ9ZxrHvBencOd4Gobvehj5BtQtmHu0kbJKjCepaJeQZL5xphJIq
nOgsIktlOyWCciFoayz3sVwPBo1lZYBpScPAW5A5GJ8jtXoURk6b04uiBf3Gbq+VBWVH3O/ZQaAm
ehUcBQ/XrvAdcY6WuHYm69ICRLeGm+ZBSsXKBfLTWY9Walyied+PYnhxMjVemiLLlk1K7x0a4oWV
SUi/CWCXwSqj7Rikj6H2ZTPttOk/71ISe5BjzQ2WWUT1/nahuKsbSbAhj95grNxK7aUl95VZzSQA
vV+CdZ7BbvI59rurgIbvmTGYzd5PWnPlB4n44mX8wU4wtyXYBkhJcTm3v/84Nq1+Z4RWuDUyALtD
Nz2UPZnqkwj8pUv4iu/+gHcbf3Fq/OBoBMyKrUcwN6CXebLrjXrZZKMxJttsSmk+O9O1Gs3vI+D+
SmGZaWoihjS4KfrAe/jz5+VVWfD+9CFp5tNamL1CSEBPbkAaIl3Th9mqVI7pwmtQqJYYWEesGmuy
SkBd8soKp/hF1kAXqglajRWZ+yHp3YXlUw0GRR2vdVQby2Tt6wGmPpccClPZyYXBOYaXi15vihLO
PU4UHdAcMnDpDxkBcsA36gT4PJmr3cOk9r35wyrDhSroOPi97W+1GrlvVJoePEREQk6sHI4fkTo6
pfdoRVW6ZWZ1lrATXMUDydeTlqyhxSgCJzLnWkbJKi50jbOiVR7qsC8eacKaaBdTHRlbKKJo2xu4
94xsl+WkzhWt+fPzn/d1/Z78vJx56azqBioDoU4WFJHutTXSE9lqnXqsxraiNx3tSF8lTDcuBuC9
WXul4yZKOZ9YXXrdQRjZ5CGmSAfnHH4zG3tMVtFlKScLtElJeVs75wlfN6NBssPBpy1kYxm0nVt7
bYy03snX8temV2DHwUgROvW3wYyPU9Ze+mFKTiuu9EUq4EYlLsVjEHmU9Gl9Rlw5gXphsmt1zUE4
XNVniIprUntGd1tB8vV97bmUUjvkXn/0HNAVPQkAX61IBhU8Ze9/NIRowrAZBuomQ5f5RfjmJOpO
RuP5vkCzH9ITtEO3uIIy1eSTCzM/vXWHOYcQ//1lOKXsZmWx1/8PR+exHDmSRMEvghmQ0NeCKE2t
LzAOyYYGEiohvn699rB7GBubZrMKyMiIeO4T6buRydmrn3yyLL2zi8F9M5U9n8fMsYOlTYCcTBnh
/dkY7tL53q5N+BQO7Yh1Xj4L74QGq6JxxaDGh0JQ+vnZ1tLqnOYf3ajMh/YPAri8r7qGlehUV1Ha
V7/FzECJPfEdAiNusV5/llgrfNdwI1o20JQhq1VidqLZz3AuTRHN9GuVL+t50usvc/ZgbrVMKchy
mItKwtEvrqhdOBsqqwaKBUR2HV56nxgndI3XTocl3JoPdOye/EVnpIQn3pKdePIaYAugn+4L7xbX
9UEhw86ctPdEeuklkfO/tCFJ17OZMjYz4QULplJm0u03SrJuECl3Zbf9wf/iJ9HxYxAdRNuR4K5n
P+G/TV+AXyZNqIGuOAwFGpK5cJ4GD7AT8FEj++1JR+Cs6v+tlfaT9Am7Y8kec/w/dtD/qXTsg5mz
iRjkEDZ9DYhOI7tVFj1vDW1sWQCpLzAWgQV8y7JJI0Iuf0ViIIYn3LcAoMHthPquxWDajGgkuUsH
o24+TzZCh6qaH2oJ018NzqsJL5qXB2lZaPwslPtdxOK6u3P/SA0bEY3VNuKz9RptAak06NDK7GdC
/cek9u4sb3oDzQNO04edXFTUzJ4FtbutkirsjDzKQWQo3mDsehCS0L35I3UJdi7eX0bNcclb8Uqt
H41wdVWyaeFAzpKApGOGjmKqCcDwN1e1RwyklMx7tFBnw5qzno2fWact32sIbFcuSpE0kOT2KH9u
GM1cMwZeyxvSwESCjCohU9X9fi02+1qObR84rBQZWvczDNN2IqSNetPbAjyKyEOa3eBCFkU32J0m
iPiM0nJcSyJqb3CQzTSGB/LFfl/2BO/UeExH5zIXZKkqZ8MKtfZHr7LFA+q7y5bCwR3W1LuCPAQS
wxpBVDvo9dZMO7WtKaPGRO6Z4bdgmeEiCmzOC/7fXaXhqlnoMRxM5Z+MYjH3XtO94wJwIo+Ng90I
dz4cTIEeRBkv3ag3EZepMKNtFRrL/GO28mNCTLWzR9GGlJxbYKxeDVZM04HBoxiEGXpYgWFNYLvl
dONTzQZ3wbr7hfxxZtnc2enp47zo2qFOiwHUm+qjJUNsk3d3vvcl6iSnY0hQceXKY9OaYqSDh2jU
AT+bigW0Ck6d1/ym4CSCYuOkmZsxKmeY24DJEBY4d6bk0yQF0lA3gllBTbRaL5Vzc4Ck6OLQZ+99
s6MHO5KoUouK5MoGVNsND7g7oDD0txzN9Od63aUalrtuXD+NzL/TjB5YfZq2cTq/UafGY1e8uqa8
BWcu2gATciErszdckvlQeQCbDewG1Kzni296pvlxrtaDEB/QcMyjWhlXiYJkqkZnChr1T71O2841
RyOA2CdK8q69l9z77sY/bbIwXSfeDnI4rgNOyKHyUFDL+wyBLbUlCMDO1QLdIh8wJePZGJzAdCuG
Ts1wNqjrbAtCUlkR8tk0+9kuQW8w2brQ0M1Dx7jpaUb3oZIe3us6v5+uDuynUGTbHBqD/jIWo9xZ
WMTDxux3HLAQXQfyLbaeHDfhkixv5wchb1/vbbg4jrojDPZhLt4BQVuwKYRTFVtqQzf9GA7xGYYo
Z7loF0ouczdjjgMHzKe0qYfE3D5g3WXslRQ/bLxCPbaKY5fpj1keZ5kZjFoaw5NqAkBOsSurky20
i2H9x+pYC5uv+q8XvJHZVs9i6Nt4NmgeBW679YC7h8/VFBeh07KFnYIxz7J3Yy9UmCZLFaIK2WFF
AyhAstw9pHT3qFvaq1OXecRBmIblYPUnPVMfK05grId72+LTyo32Dz7Ez2Kg0cN+xdH0YHmiDrin
vTo3n9ora4EfhE0Dxxd3MNQNcmeQd7Ssf9n6GVs9xY/ayt8CZraw3Js/RxYBxKWjUFl9HElFOX3n
7tidRyhdPZem88JNGuUvLqWZ5jbBsm5FO91zedrRS9/pDO8ynY2zlrZGV/9set4Fs4fZIWvbF65O
Ragrmye0pAYpmLiG+uy8+qlQB2WTKfYWYrm3b550m9MmMyQX7P+rTnIkrD6R0iTEQIyBd4LVqefc
M4eSBKIy/1bH+umgilLBvhBF5Xd/e8+pW+RuW6JZ58SAxnVhrwRKSikOBUr4YVyOvtd8+CnQenpr
uyl/zHCV3TafcY5xhe91APntlL2sfRtoBqmchO/C7TfdJgb/hvkO7QPK+KZyfrfzi5zqNy4vwNvA
0+cS/WKjvbYLt2A2L34cIz/wEoC5sPQvts1nqJnNV76SsJbulS7Q1+wXe0AOb6LmJ5erjgSRb223
5GEBmygwz/06k5Ffhi8MF+/wCo8aAd7d4GefIBJDp3ggR4m0TZbPC8nbnSX1o+0Wd7baOe7tjCVb
P3RNxISRlBU5uQ6imCWXeM7Fb+c6sTLrwJUG1VTuZ+w6mS8FVp1pNvi3MOos812/bd7FRMDMt5dC
ALTnrjYodkwPjUBulofGMDIQUmXsGGwNrMV0sAZx7drlbTLmV57Djr9Ztkf9cdHKBj23/mgb22Gw
9BgrKEE1FjJxZHDIUshJg5OSNOagQ5UcN2u/bLAwUZVdUZtMoFDJY9fZFLszw7810faWKN+yG9uC
wbJDNg5ikKU9ps6498YaDEn2PrFPESU8TrvZFjOjiO7JR5YTDELAzDPmX6t0z93mh/aSvhZOWmEP
yOh4qSkLi6xh7uiscFw3rtmk65i6+5wXGQg4iNUQkWQGe3bOf/WFeVNJYjff1tPc0GcrSSSQv/dY
i56PWuWcxCgN/t0b/d0bKQYWF3xmtZ/ETWWGW3rXNRnUNBK+zTgFk9t4ZOXoA9ee92X5rxJcZeDC
4t5RTJPH2+AhJBbRx+wu8fr3zZu6oFv4GPP1nUv207YtCfl8clxqpF9qLEsalAmvYIMU/zjWfVwO
1f3gdIL0S3su3O3kYY4rgYrMkldvXaz/jZWsjhlZ6sCTaHjAQfYkLOB5ToISvOOMwMkHxVu6fxPK
gWAaCQna80J+BmJDXkLdyHIo6so3w8ZziyC1CYP6G8AF5pHAQnnDDn4OhrLNjWvqFfpltV9pEd95
znxtyw0lEedLlmEE8Zxm3ivFCDhtos1hFA1JxzzqJsUB5ncqBAR/mqHv1mwBkzWA0lqA4fMkJA9z
jceN/lF+dEiAl7fCtzMGyXtrDYUOJ75cliRM0+Khhx4WmLU0dr6nmt1CnRVQTlxlrc/nW3E1toea
cDdvIsA4JSUOxZjpdfKxF85IQ5o9brsXTzTR8GXKBFGsHKgBOn/vjAVocUrqliww56Z+ZI0XfUnf
MDqr3HMrgfEAwzzJQmdfOY0QwUC1WhMw9pINAIvbtpM+jN3m7CZe3vO6Z0ugP/cJjzqPbZOqL5vG
83lrbwszI+ekj5l4pyc3J+ZymE0BtZYLND5yOFcDcH33vcxuly5FHhSu6d1aar/dkkRbav6Xtl+t
aqFB5MlOjs3zUI1AgrXmySnqmI4aVbX9pnPHDJrpVVnz45ivbPjbGv7e6tNX3wAkS5jB8jUTi07w
v46z7VSs/GxMelr+m/Nez7P7IlmOELaiYcFDyiB+R7X8Z1Wxjgn+nNE0j9IHkX0vVu+fmcxMjNb0
Fz5TK+NgSbffBEcfd4CJlJqIbG5b/nLD3HaUzwURcGumdu03cVWEO3al533w9PCBnHuZndqpOY9T
r4VbW1B6pGs4uZKNCZ03mAaQXuov9K+pLgvza6q62OzmD2A9BKbs38mwG3bCe9jeHEys5v/m2Drq
pEGfVJ91gu361ka1Wx5wdtynrIxAiG0+U8/vgsG6WzRks7NV7pst/0mM5pVf5x0iBVohQ+iU7YhH
CPphCwXUwdwacKCjtp0GC/RXcSUcKHZborwgG4EM4oi5y0zxiM35bxzJ9Eo/WyPh0/BL0geFezqk
PbPt1jnqhuSP1izDccd4GwrrUU+1PciEbOdo07Neg6YFADtHZV4ilCl1enFA7uob3IRaBLRLwo9H
Q0PJk6dprzCdlsS97wQA1MnLmCfaIHHkvUK0hLzz11ugPKz50VeAU1SL/YCrfkxRcB1ICu8MsHZI
xKFItG3Y2+V/2Ww/b7PguuYyx/CBfuIW3VIMyI7H0aD5n4k9V8cOIXhYZr4e8pPX/OWeyIyjUPBI
K3O7mJHFF27kUOM0zRbLBe+nQ8oA3jAlbFA6/ENQjk+TV6JDy7gtjKPz57n5Fi5uebdlFgRwdzv7
YCDgLTlkoujtaLuJTWYaTEA+nOaZgT9sgOEvMVj+q4gvmdL7N6FDDxeQm949sStJF6WzQgmXrZdD
cukrswyAX9ql2V807nqlcqDj1NvFAgqPiJ5WLW9l/mxAvINvnWl6o9woCjpZ9ZKdHRLs5mC/bynP
iSw49+ZOHhsrSKrmwEarsXdH7qDaTs3DnzVZ32Zlm5G08ZkY+Yvn859u1/S9SUorRFpGuRSY/TPy
vDQaEgwfduG8G01+0kb7pRQ4XrDFAI1VKzO13vnRNvsXxI0VwhMgwu+6f4U0QnTBuMw2JBl9PlFE
Df5nk0mCozvbwdKo22KIj5o21ox5O7r0UjumK7hiSLXM/nijz4gDgVt67TUpzPXQDsX77HIo9tUn
xyWJsPbZRl45LyCrc2vaWTeVqkH0DgVFrOT2xuInMX3L4vLK2wRkQH7xJS8lI0e243GvHQv1WloT
Fihr/aavm+/Tco21pochP5WkOh00HONT3YtrbVtzVAH2DBS2wENn209+PYVGUyYhb/gRegtUVbkE
RWnjYPK/O66RYdqNRsjL6VHC6yOeD9V04ZK25umBNWZkN5pr0NGdIyNlR7SHn5SnxnuOVSR2Ls2w
ovgjFhO5ZfbjYFZlbtKzXiqp73qO59GMR09/WcH979AGsni7tmsok0bEif85d/Nlltya1G2US/Nm
iGm6oB7PiqNYPZ/ANozDwkYx2Q3F89JmC5yMpQfdyd/JBk2IzK14ctlRvdtE81Gibtr5LuGiXLfP
HLIJ7xdMx3lNComolgQuRHNJ/G2mgwKRuzO76uY95xzLNTiWPETQGNS9W6FORYANZMpUtu97wanZ
k65vKAIGLlQhg+k5ZHxkx4kmhrM33CWpPd8BMDWxTeFwQmUGQXWp3vNk+ifwMhtLs5DDFVqU5li/
/FlnUjzLXc2qQGzRc0uLzTpP0PtJM2waf+j2MPG25noO+3bcripfo2LEQ8ZeQRoYMvs1iowl5ptq
vsiRPJqsvO/L5cItSJ6k1T1Um4TCCFmdr5Jo78ysfobjMjzl7Y8aG7yMqIvCtMnDzbbrmx8Zakom
AkvbBoQ26qFuquaYKOmjw3Wem5k7j67NIeoodoRzGwtTYVXnCuBLTTjrAMvsOaN1RAcKc+wwsAll
m4oWDPdAIPlPmdtYFBay2QGyLI5JCtUk0/nO+srzntdx2oMbd8IR3eo8LzTVGjy8iac953xDCqJv
TCspY7OE8pGl+VoRuhZskzK2S3cwgH+zPP2v24zHGbx5bGAmutclqz4IM/ejN3S7L4Bbx9Xe3nvt
4LUnA3Ltq+eOa5Ry34urDIu5ncOJ4nsGwdt4XKv+y+NdFJcrhec03nJ3KUA7XlxyJnbnGutpGKh6
Mvcz6fKXLEeP0dSQhWYXVcVMDiRPOcOTHt61B7ApYjrcbH4dqGWE71w7WL75HNjq/yOAeDKA1+78
fOWY6qsDXl7rUrUdv+sMf6Fbl/2jM1gHGtHpSVDdXRaQmmpqI8TjSaD3qUVb1/y4ITXwSgFUdQf2
U6bi09fMIWg3sD4ZYk3241948Ja7uXpR/vJ/yVmCAteHIqPTUPaPdVEwqBudR3rXVcy8LSc3luX7
1Uhes7l7cxk449ul4ahNKfAg7AOxUXy1Bi9726ymoButwGXfPtLaimK3n6+i7IyDTGR+lTk253Lc
Z03xQgIC1n5PKeFJY78IbuymbwQleqM4W2nGWkO7hChQY2mBGvOt4bnKfXboXKHijJhmYDfchH3u
2C3UJFtZK7EMuGfkkB88f2VMuAzhlEH2YXcCn5nOFcFM/J7epXySUMGjSaRk9rJkRnoJZksU3Xum
x2WdWPHkLoGYKHFz0wH9e1susIvk1I+KHgZTiZSd04Fw3yVD7MHCdXVbGTScw1Lw5WDTyX/iFRwV
Oj5Hxp/acTnSM7IvZrJrF6N91URz3wIiY+nuM6FWfvYa1nmnZrxbxumcWiWXSpq3hjldWsV6ry1W
65pV+tlPlzQGzHNUDrYzNO5I7iqNV4JfeXFu3eeYQ7gCdPHClmSdDur20H1ry8jLXCQru2U+Xxwb
ro6HXdBK65n5iGT5b8rBvq1vs6juDEKou7JaXPDOBpHMdD3xxjgxVzOjpSRqvG0HlrJe9PG+zYZT
QS9oj5uAj27mPpZGKnUeqcrYUrBmqJt9ddVp6eY5t1sebxjD3N7NzgwRYJ8xSLC56yx8ifp0JdGa
DXBzFhBb4SrpMRFObXl1WyP2YecD3dP6DMIgt1BJ6V3zhrOZt7NNnb5Vb1Io62JNrOIYrREAVP6s
8Yq4o2ueXK/6EN0Sr1SvN8BvJXMnUs2236qpOowu7GPU3KwtW+79xA3XbbU40fXk4ml7JlXGruai
vLM0e5+zP4Ebr6oPqJNpldlUM0hTvnojy6Ki6VoIcSzuCLr2cNXniELwucMLECzr+IbjRUYLGX/I
vg+dcSb187VUSovdSt0nn2jmi7hnISY2pq14gOM2HZ3K+uvYv2RGU1HdeWZzUrSrNBI0gY6qkP5U
pJt8q8Ut0Lp29iGlod6pLEWvxR66r6dvsqX/MSjZx0Y3jgfpoSCehAcdcU6C0cEA6eQd6ClcV7B2
jICbWMo1xEpOwOAOXcof4W3zpwXX/1zUXuxkqHa3npHvmqKnBFN2Y7C+rRMUqXx6zFv3XWZ8MKR7
74WTqFOvSV577uuKU5tkkQkhpM3z44CLjc0DyRAGjH5HrqrXCO6ZXXZUSQKaZWijZiKtYPoF7b7y
PEGED6hZH6dkE1DopotudUSHaq08cx/f+5VGzVNXMzq27aYliHzkLnuo6NdUuPRGM4pFb5RhN7cc
fJDkIdzftYqBtoBJx948dbgSSN2H9j017Br/K9tkjCu1HptCUwoZeM0UAd7uY1wHgBu15OhQNOEG
5aJDga4/THNBRYqJe2M9AfnYaBz1RKMXwepcbC+es1tYwWGfdHGwhC7felX/Mdz2Yr3fnONthuwW
mn91jERdKqYoW09+YlPV9+SuxhUHsxV3OieLlVOzsUui7x3mYPVoDNd8zoZrXztWIEG/9Xw6TLNi
x9byPbpcunbAjVhtTTHsQEbXuFB2SEMDm2EXY41Hd+kudiXjjE4nvoT0pPzbLMyhLcnoZT7l/GVI
dtsPq9O3ezGgu3H5ItIsgQY3Ns4QqdwaQhOdx+JwNRunrbnTslv4bOIkpYh5869bhh0jWYomsud1
1/MGu0XgZDTbzcOUQAeblqWPpoZ2uqKDiIkhKNmK3Wm1+TLUzXfvbkXkiZnCKCm4DjM39dT93Hv3
9oQVz9baoyucLF5h40PZvE8zuR5NLf1gEamN84LOo1fhGV8yfQl7oia53fxLsrxBn1fQap5pA2di
vWy1e2XPKyEhx64ApmtkTNmsLpukAiOkcVmMFQHERPZ97MYHz+Q0naf6NgI2EBRAm8oxeOC0u4lb
e5c2VOM6BNKRWzG+W65NYz/rg8u10Qbg4jjN/f//b9Wr8j7dj9WSRazKd7zegXBus/GUem53303b
B5OP+mr7dNw6RLVxhWkytOjYj72p73NtbAKAqxnRCzbmWENiNJhSxnMvYMy4eS/VhIGzbTvYpIMf
6sWoMVsw1nhtmZlzb7JrzT8VWXczcWkIzTmM2Lf76TZmvtuiURGhCWHDeM/FrYrmxm2JOTGO6gVN
Q7OtjSMjS7j49R4ylHmkkAo6rFFxb5FIT/S+i/nMzV1Je06b7NecaQBjKg17cRrXbW+emBGJ1/7X
Gvo2spzFoL+qpRFZkUF4p7YaGYMjE8Btda781t3pVuZy3G3iQV+zrxoQJSWbG6/uMJ01Xnxbggld
urdB9mwPoe68813nbPL6g5g6+lUbS2DsEAS4Ss32adFx9Rg9ehmj5VBMOuJRdVfym2rQvVT+P51Q
PWX+XrXTlTVP+5KYj4rm337Jaf96vpWHq5b0e8ss6Xh1FjenZv2iVkPJTrls9v0Pf4EkhKB/mFfZ
H+dyeitotJ/wfO88lNShmtklxpCBscNaLPounXli8/hUSnmX29q4K2qAkvbNji18TjQ2LKkBu/Nk
Akwd2pJeRsEfS+sH8felYCQg8+2xqJt/grNglw6ZCOvldquuzvTUnqwuQ0Y/TBcvN8Dd6tYXc4Ig
Rd8c2jUXVm923pwFvtcEL78Z0+fUxQmQ9i0YLRQVjqVhsADXzC2UJI/7lteQ+2Zl4cShqzNuJrrY
wngBaStQ6PgfLA5GXerDjrsZzfuNv8zYFFtsa1SafVOyjCDiXI4G/3nHj5BrE/dmDqRBpD14k3lf
Z+QqjHEqaOSzeGTBImFb82ZoNn9TgLHsPrq7zOvcsG4duKg6UDdq0gDzJXgGRj9DU09B7eRHPRdM
Sjv56bov1WpRPGjNRt5WO2WZ/+hW07Iv7BJhxJaEE9xctyB7xKL0Cv6DL1dK1Y4J4RmDazQgpDQE
5F4nxyTpu3fD9Ge2/q+XMML9rHo2+grvWktKA2qHq5vXd3qb0UBpGFFUvFm4MEQY2i69tr3z4W2B
ucwfYsuf+tLmVknLcLdK+BLIHrFhcK2at5M+dk+NZK5fM8/rbxt9CA3eerM+cab4p1UVcWm2H1x3
X4pcdBS/GSjSvriyevukO6l6rCRjWQHpiNANxLRhvcW3G9jSnhsxB5uQJXGbb1qD6+DoQdni0lE1
72rT/4qluhs6weVMZGRNSzrdZhtJzHrhsPDz5KrNLwDO/Kh17/np5SZ4AKqD66boam4vaGaEF+ZR
WTRYK3bxrH93ZqJhnpVfMqY/KOEw5WrscWFSegUzvhMM6s6KAr3d6juV22eRFerZHHMMIahRljWg
f0hSSG6vqmREpDq4shxbfcbC14CLEOdIEbTFpWF2u2vcSeMPmi9rwx4xa7z0iofIcfgDzXGmJ17J
z1mK9wTNyWF2vd9+TSIlxHSyxNxHIw051XTzac31t9mcb/91+4E9ojRqreScTtQTiZu81Ox5jypx
dw1ClDjr831l/vv/j8ezL3cFLybOZf9halit2GTlvzBFIsLnCPZ4+tjX0IXJLX/u0KTEo/u4QubU
lMc3uKBbgFP1ezM3LiWNdtY1c4s702P8aEl9X5buJ5MyBkxOAiFUbTswmkStoywRzEqwTG0Cwe9t
+0Qj1ZRWP/pSfCdsFn/o1Ymit2YD3KJ7OPFUGdya2UWAmOttbh4q9v9G8cnR7gaDq/4llT+eTTii
Zuc94pL7Ns3uPM88PHWnxkDx4S5Lx/1LvqqaNRlQ/MUuse1m30vxWjKiZDCvZH1FWveZeDUZOVGc
ss0+NkArs7GjJ1J9G6o7107zJ/LSPvdzFjZkiU5VVcmdJr1v+pjbiEuksD4ahc9pqGdAJ33+RO9o
oKXAA4Km77epRhutdHVrCbDkYzUENTyi7zS7AjCKtP9mOoiTQ6OnEBS75anIlz5unOrPdK1+X6ct
G82zjguEh3czfqTH6N62rQd+x/aur5/nRN1bqqFtQ5Km2mqbGtPdO9J4b5f8dUvza9KPf1lBB87T
qz8GWsiMV+Z9HZ2ttqVQrtaEqX7zrBViw0juRCic/xYtggvQtImKLb/jptCqYyP1x6pS59RDAdam
/QsbdK/E7Qi39TaX145Wy+IENF6/66pD9CGaFzqbsDmBISdiCYWg1+pzZ2dH6yOvXxYeU4ZuH7zR
vhQ7RZw3zoYoXO3tQdxNkucVQcY/w/jSDa77A+9t3NCsEegNtbTSkJ+Yxsli5WkVMAwGaGDXXEG6
nweLQda8fGiNulb2sO+S6h+uUNb8pB7NZSuCIUnfC29rYdU6lPYZMETkIFHVkdJKe3S/Dga+2ivZ
AW1aBkp2xzOrM6EtHr16enbtPHbM744JxnmZyJF6LOD4frUb5vHDminlpVNKXgDAAZWipcQgnArW
QV9p3RrGjLC5PWzloewX8L8Gv+t5gKuvGyk/GoTpEtlVsX3mbhYmlHkPG5VspWUKV5DxAJrauLOF
ccxacVhW7uAqdbUdCy7dye7OZBf8wOtIApZqYtO5mPVwTVsYyE3yjEmSYZT1oZRWxu2z0gVfVZbR
qM5C02RVZF71fWumHU7A4ckUjKeLCvC1CWsiqDMoPxpTa8QtSbxhBwt0rnolIEumfyUjPGgDC2FX
UsrwLW+baFNXszija1dbJbFl48brNWGF5ki8YqZEJHJwqYWHZNHZnnCO8eXg0+Ri9aYs9okqv1YX
KSuPoTozl22EkW/faOdpw0KQ2E0uesmGvRfI7X7glMzwNIyBiBtZ5Eub0guHDaVDTaAHhSGmzK37
pIOw51g1IybzPE3lhi1vq7+TBKPYbY2n9d8KeXJxIh6Ml7UyAHCNpg1kPWOro80PpLG3vVuIZ4zq
Zzq0gdKXbwnLMTKH8mtcWIDIFkpxwhTMTpT2LDeW1/1pOnlt9Q3cjILDqV/tbnppeJlEXWHyswjr
r7L0Z8hkrHmP+ZdpjGEOEmVvgHlj9RPEpLXyuQ7pI+S7t146CBXSbtmVTs4KoDddUHns11Sjc8eC
V9Z7Ye+sr6hduYo4W3+07OEHnwPYGjr8EgvA4j/YCW9YPF3iLJTgF6rGUMr8Bdt9DBv3SveH77wq
IpMMbet6iKl6zCM0MerY9IqjxSlH5kPdd8V4x8EO7p262IWxPWw6D8WMvdufur/V8jEFiPo6GizD
2KM5xl0nZZAho19BBJIZ97+6jLFd7qJHyJvltZ+xs3r2nYaPZ8/qO89ElVe7ZvDJHvCaEEnZg/Q2
7Bj9Km8Dnbo+q1KEgRPKt5KlvbHA6U7jjif4vbIP0mFJYp1GjAwwdIfG+jezjles6tkaOXkgxjMx
Hl8ha0Vm7bJHSI+AFCOt49tCoRnc/seEq98J21enhldE4hs/OuSBTg1sBzrs2BQcCWxQus82oOjM
dIpTSpTCG5Nz5/j2YVj49tQXl3Kc8657UGSiQ50kcsH6zXNeGXeclWEzsn3r0sPOuFPVdXE1N+8j
m413jb0QSsGKEkH+BxM57FHT7boBQHXiOpd87vOY449q9coGTBuAlDnjU11OxnLigVWBX/Bxwi8k
BKl4sxuJ8yUStp6to7Ctu5TbcZ48CndkIcyl4Sk1jaaG+2ZpGDFQLD5WNj3lVaTUmi+yA5pfaGfC
IKEs/LtpNZ8sHF872SWxBlCUJI57yaoS0E3N6cB8vBqgvEwWZ6PQS/ZA8iQQHbJP0f9WrBPuEgAT
gWx4l0zAY2JNZly0fXeMXCcJHDP9I4lI7s0chwj86yu4NDBktFEDrx3TfU7nW/Bb4TCTPOYOuoCk
3NMXMhHOZz+slzvU8l0HI7lkq1fzfm2N9XlTc8Ml50/noc6PQvy5pUGBBZ1z952Xo3ns1N5PHcwy
yU9DoYxnnXJfR+7mN7D98bVrlo1Kt8Dgrga6fKwb60AksHttyOHokSqf1r7elOdRG/gn2sT0qoOK
SzjQIXhTPVuYAjB5GFxbaytcG13y4w1nfeznaOH7UHaM37O7Tt6O0yRukpkJsz7cWVt22/hcvpS5
3vutdcjdJq6S6SpU+ktE3mFejhB+ThkN5PSNiAl8KVd9IWvZl279WlGe3H4lM9YxmNub9bIOLWtM
bmnuEGqzVpe6D/3gsminMfxxrImXo361Cm7gTQK3WBkqRrH2261NnHaCopLdvralazRYDoOtGjSc
/ZFJcs2dTPbroJ8qcPh0w9KdrrDLs9JNcR0tvvyys/LBNbmaVqv/U8x8/fV6AHHNbjsL1XC26vU+
Fdsru7UrRLr6ZWWls5uw+bloL5iXmXAt+K41tNZlFVrWsp9s0QYDbVVX60LK5Q9FMU4TcuYzxb7k
2E482XoTNLTOY1uVhNqaPYFtVNf9tV08g0Fe+qET6Jea+WsMTP6MghGl7qdeyBBYtvOzOS0cFvgt
ASv+jkp9dTrHjTTO0BShLPkXWjHB2Pd0yJUdbkK8JQiJfa5FOAXSxypzNHyZUOAbZQ6IPXi+KpqG
G+2cxl6tQF/77VA4/J1d1jqHtLyfChoj4zi+rCXNT5vYwq1aHz0USaKFIivZZ8IN82olUekYsABr
+0cUzJqRh/+PpPNaktTYougXEUHiea2ivGlvX4hph018ksDX31W6LxOSQppRV0HmMXuvzQxzvvcq
rm1XYRgo84FbsZBo86bkwciRBqHBuaMCM7i8mtdWeUyU1fTWpfa3XQ5vbYEJwjIawnvCkDaur0hX
YQMHeIVRo5VdkiKtWVIt1z6Nc3rXmVtw6f+6ssWVEesDAg4KEpAuW98sz6709spCDpyzbD7Ht60b
HpjGKw8sfDgvuL8Os5W+VWxVV22nyBQtVq2NKB/48k8RMv0yBv6RQZJHkHbimocj5o1heu+Xc1r5
Gcq64UEvwgLM5XMqMbmbWxtPj9tchqn/yvBvrrstCfI2noWYEIHE5+wtigi/+NYljg4Zk0ekg3be
YYJsZFfkW2CTTUQ9yCeRim0VmNN2aBj0ec5OL+3b2FlVJNFcpbf5WzEG8w5mANhW9hPzK9+3v7Jj
y4tGP8VFlFTfTu6SXuKBUJuRim8DUZHpo06OF3vUUfkR7fl1ytDkxqTwNnCs7DgIti7AyRiJQJvR
tA3myQxnko7RMQ/jfGbDXfHAdU+2sG4yWUHNvMh7VRcdAHXiJMyl34iuFJspIafDXvjDORlFoab9
xPewNhY+Vsdbgqjg3baSAI5X344bMj/9iFTAbVq9Bak97eobAp+sQ8pG9HZmUX1aVehHNcUr/7Oo
VMSYbZS8KU/QFdY+XoM4HF8M+ZcHrbU1ffNN1s6mrJtwFdc5yQEzKR95YTDuNa5jbz8RMvsil/9M
Oe1ETTn+zcp5rVumnmHX/WGUXVc+3w9t9drroKDYNKQTE4X9PLd7BvJ8YAVSsoqRyGppmz+VIJ2w
8lNhLQ7Lg1vw7+wKds7dRpiZdyDFiYcwCZtI6HQ+lkv55Y3li5TWe5ma+ti91M/GiEPDyPFUV7ex
TdJMSOu6eE1vDMvMR+iXJSPy8P/SAvT0aNVdc86nj1LNS5SwuVu1i/gYrG6JaO2KtbsEX2PF3NzA
JLYt3Ji9TpzjQFlIve07a9tp625J+Y7bwfl1zJ4FLyrdLXkj9MHyiqJ8gOYwgRKolyeUmyWmroih
2m2DHiO6iG1iWdgAeQwu28z9Wwwq2mQuLCqhGkWnFRUFsSKNIk9hVH+SPc++wAKNkORtIKGRI60/
jj0HpcBivfbN/GizxHmkBP7GXJGsDBeDNZIO2CS9gYSuTJkMrjosfhsZeqdFhh9GUXwXOADUZMhD
Imx+w4yZoVbYO+fB3s8Jd05nJmpLBu4LO4ejqZ9yrcneKGknjOqdtFZjlZpLR9hVAXJL3w/WYkOU
QeTcMzfa1tjiCNaoNplK8IX29a+a/TnKG4fgSmxU2S0gtBx9zhZ5MJeQSbbuXjKZMiPNeHeAnnct
TWZmfEozyswFjovfzTujJB/cZvVkNcuhGwgnyhPz3S/Gd3pf9DltLNcGQoP9kkJc0QwCpdke4nLB
Z4MQPqKq/0zz6sNbinYFFsBdi7x8U2bjRZ5MCLMAjkctw2WgSbkxJvVm3fIPrMrj9xU7cAFU/l5K
HIH9kDnF7QNzXkm5/KJtRPjaN8GWj/xMEgFBIbbzRye39UL0cANLKe2cx052u2yoEVi5m2yYz166
/GkP10boSlILGcHiPnqBZDatFwVcxZcOszkBwS9/GkaPnROyN1g+1MQg2NwhYYYCXmWj+E0jz6yS
ddlUmiPDeq/YjTo2jS889Ze4Vu9Lmp59dypuAXg7lFTvsag/3BiarKGNdYMO0cZqul7wOG6qvtdE
vhOeYf+zLDnv08X61Mp91NNU3BSg/PmC2nLy0SVO8z5OTWLVB/fQTBNzvOGs2QuusLiY8HjSyGz6
O7OejbVo2Q+RH0K+0i3RpqMUPTbm9ExWN7zjWLz6WbfuB378ycM2xQbimenprulZWxtjG6+y0T2k
jdxls5KrYEJ6QxpGd/Tt+sUr+n3OrbWZyhDRAdlZ1gWLa7vj5ZijpfLYlNrFsRPtptfsMjwRWRkD
gxxFJw6Eg9ssP2V5e6twgtRlRp0aq2E/WPqzTJ7BFXw7QY9xZhxywujto2MyL0sRD52VKePbPZDg
FeqvRnBN0bxu2VTV26mbf3CgDwhyOaPUqbPdi5nDLk8TJkUiBe2QE++9gn+SbVqbT50dEjEbVf07
Ypl+rhboVUvLVMB3Rla6GYhkSy+71uftUzNV8dR9TqrH0VozBlSxoW88gHnduIIbL+ARBQH2UgXq
EkbKpITVsQoODpzJk2SvVcRLfLIVfs8YSDCTj1XrhOVeTHW/dtphOdtFEtVT6GzwC//4gQ72C0zl
MWFn39Whu1GMiWFGTqySDFIyF9xkOI8WTWccfGu7szdeQag8u5NVCuV17U4MCFqdcKly/e7chICV
WEmwZUOM8UwCWm39C3T5ejPkJsVbOponlGN7s0AWMIfyMBvur4gpmUqH8zmz6aSHcoWQKN0wJe3Y
TaDrLm6E5LAlCbfEMZQ2Bg1W0q1Jvm12MeF4FBvOSqGhuy9t98MlNcGO5XVo0C0T0fuOiPIvYTPN
tolTm+joc8k6ddcDRWTOjKKs88WWhON+zdzIUEu3r6dlC2vPPePRfGxvxSEqjk9dN3AuccGzTpan
5pFEoeQgb4+LW5jXYuDCKwRFoaMNuSmJkkcNLyINDgePv7zEDtdNtjBFIsXn5tet57ciMfq1Gkt2
snP2Xpd2tVumCY1Xa14ac+xWYeLzrYUPVBD4aIEDqo772J9yvB0Sr2Hd7zFDjQy34GL3WBJUP/2D
dr72c6TozB+Pce8+43hyNk4pHxJfvw+SXRajNEJWnIF7VnZRV4Xb0kAC1Js2VVvfM0x5btwrxLFX
ZTS0cEGCe5s1r11dyxmfOPpvehWDNfUEBWTF+fGeWhZkPdaQ5OCpyAy2S5F99BqTzzTxjCP/iO+K
oXtJm/BhLAhMUbbEb3Zp/eDSF19jg4vERdEw9CQPW0QMuy7m6oA4kHYswiPCAY6O/CAHPvCs9L8t
VP6MFAhNDHXawVZ3mPR6mqBIMTIwC6iVvG027QbL2aOBAgMGhqBK6LvTJfzqBWNBoAGkJBfOqk/T
p4oXggw4SzIYSva9rp0IyaWkur3VEiZOjMwnF3t+DxHCriFhlGttVRs9tBdk5RiZs5DKfyExK7Pi
EwJ8c9NXtsmynNff9LGhNkiUy/QrVsT8+bxO2LL56hDI5tHsd3eUir+VnZakLr0pCx/nZDNpoae/
bWI/ZIbtOoWanA/qe0RPWxiaCtn/KKfpO2wa+CFS7Oeq+TaJ2FohZ3IpQcrfKSQe7D+NUl0VcHEB
N1jjziIwenByCCPMfnteS6aC432/N1NDrrJWvSSthPlFn0XilkFr507+nZX0B02PeBOuP3B5PcjY
wzOdbtNhQAFPVUxr7JF16rZgVFwr2VUVdvlh+YDkycPBD0cz8qzd7Fo2Fpw7z3jzrEPdsJeNHSQv
tS0Jt1qQtqj5MvYkAQp7+h5FcejRXjFpHn6nMqcmspk7LeU31hC5KWgg15Vkie8Iecxd5YFMDceN
Uny208VAvs4fTeRRmHET0V5XMmDgacg4qvwnGg+PFSdYJG/BDxYm97kr3DXCDOZCN3MARzZJ9Xu3
ZQNVyuoubokvnlxz7/c/uGxjftxc4wQx1TtMCYQwJrcfZz/iPP4l02/Puk+fDJOaueOI8wudRYnC
FWIzuBrnJJodxejA+Cpn+W5IxgdZNj23ISgY0/3MHP+xQiPPQhF9vZx/paKFdsuTFx+lS080VhG2
bx48jPir1kw/HPaKK0t1eIwIdBlT+5TkBPXN3YcXeveKMOiVFR5mL/kheIKntojcSnbruMhPXuiv
u6l4tOt02FitR/NdEqan7z2vPcb4e1a3R4eJmd6VIdI1m+eYuWk0GYO/mXCCrHo13ZrFuEUuPf84
rWWizkJ9m2anIWm6iKVxsvamLybcq1YVryjKCtYM2Z9KiXU1F0TGbnroEoS1c3aHt5WNN2O/JAaB
KhXXDhrbGSG6E+xM6T8OKHO3tgUosL0pQBCAWskiVppIWGuUPzomErWRFetnJ+3QFWxxfQj9zr2x
GsKBOT8+hdTR7dZEMc9Y/Q//9p8wdo1tIoUlrQqYxyVGAEmwWPWJz+hh8piTx0hidP3cxp4HoOW2
l+rwrLSGX6BJxRtMNCU3Yt3/1p0WEeKWvUmZGFnQbOCME4DV5fNje8CJN4LRWxBxheLJTpqX8t/o
Ncm6rpmAuj3H2Ni5eI4ZSZGYeRWJJrzQjh/muXpvFwD/2iaJtMnkpqEJVeRtrUOLendMWlwGVb9q
LPa5ehkOhYnOgMlmznOCNGK6ST9SUR880/8tJqSOzcgJ6mk0KSrY3rggmGpbmmdFerGb/suGBT9T
MI/rSj/osEsJS1TXtjY+ptb7DbMCQEAtiGMlTnOwzIfulgHaN4ooaWfbpXwcC1acpBVMk7Ta6B5V
+GKtgp433XlAE/AQ13yEI6/qTG4Y2qf6EAzTdcKkyFcVVhdawJHVh2/4WIAnxU6a/tPx9U/stjQU
qgv4sS9GZzwTqVBs02nB/tfcm27KjsZgGJSH71lWd6cJNXres4AcOvpE89/gFb9pwMKLDCpTAOVZ
/s04rJR14az3tyNMAjpXN8WX3HET8QyGLW94aZO2mrsBqjVvBivwnTM6XM1t+oq5lfkkG/jbH+17
1mtT+Wft9v5m5jRYE9N3r6FmI706+CktQRrCCxN9eOJmSzFdpV9E6FQReJHERvjDiUBktGy2bsk2
19LDxu2q/dCb5FraWN2qFx86D/L1Hs8LQ3BWhEyxezSivjl85fScuExefBNededar/A994U1DFE5
gDLlC1lwXm67gZ+S9m6Pr3jFz603bjFe0Ni0/yeikJDZKdb/TlDAPWtfmlGQa4WHhbpyegMhyWcR
LAKJwVq21AqjHh6Cvkk3zo0YIm8zJquifQkG8vy0h/yicPD5JTjcZbhBUMTS0PEeansiRy1t7FUv
hoSCJnwnKEusAjdP8FTsWN9nO7Sp4DrwmSKMstYBwsuZRlwaKOetClNPBQnCqy9WQwZhPf8i279K
B5NPQtBdEvfXYVSPZZ/fBRUxNQ6uuZD3eWVbQq4c/NzIlW6vO8JlnW0bv6QttYd2w4+H6cRFkGbX
7OznSzuHx8CUzY6BDpSnVRyQhl4nv3PMXthPplcnS6O6w78oUQ3oOSeQqrwvHRCowXhFVR+hfbzL
jO6tcP1dUstyhz+FdZzN/39PQUv7ku1MG3DPWOxto0F63tfupvexirRFhUjY/cdWh1wTICC7Tpfd
xkeKlM35ELVzHe5Hi6IFRjo+MBGDq89wyHguqDwpDQK/LB/sClHllQ0L33LzTdr+jN7yL2Bn3VX5
r7CtbkXbg0DIhWsZtLwb4DAp9jq8HLOfrjs9pBuoIaHPlyGQ60Z072SbKNqAxnV+xVAgAc69d2/G
SIvyrtuZWBivNVp3r/RJaA4DQmpABUsDepidVOyIS2RBc7/Eh1IV1xYLbMTW7NxzdCXCkJe6sRBx
eUF61J0zPqYlVlyDVQPdYLgxWrPfwQ45NC3sgrBpw2ju4Ry5ynhdtGS02cq3QY7Li42whyNDZjZl
cGPpDbHC09bqh7csz48k88bv4SmA77ArVOwc52NQRsVTZ9vdvzIP7jMl81P8NUK7wLGMNRS5jDho
l3WzY9xN0P4aaSAmqmLi9NbjFpVWclZtuB5AGBwdIluRh6SC7O78WitZwlBgJZfitQVH85aSBHfg
g7cp040722XSLerqLrFhngZqTG8sMLljpLQUHVuvjBuoXNBIpJN5S5i14e4mqMOFaIiPnb7Q7If8
P7kv9OoQZVg1F60p+cRITc3dByHc5pxgDosUnGYonUF+cr3yeXBp0Sd0+8Tx3IFb42+m6bGrKv0M
0c5bw//zWT2Roqkyrz/5qXcx6XzOCK/WtZsYlzKk5mF0ap+6doimRn3ZwBSnGAtaIJnod6M0r51F
AYrgiUsxwZiPh6FYIzNeLpZJS2Es84vSDzeETZE7bwvw3ydGBFiUdXiWZJhns2PscJhmUQd6MTKG
YtqlbKAni8DPeZDDuRbOd6KlszfsQqDxjJ1zjQJoJQPn3u6gprylXtI/sExJN61VjhtY3DBelFk+
pUjmq8LFlJCF1eNEW9yWoC1c4YUna2KX6rcTH0Hfp6daSE5S/ZzRxdyVi+9cMTEcDRU+L7yGp4VR
WynifckmG5YwmmgVozPGXanuO/zFWMNYXGFM+pfn053jjhNhE5q0R4nE58alhz4UR37PwAT5N8sW
x756pd1ShjDbQgN0RVIRM4GKvwP16bacDkY4HGv6yFXdN+HBDEBooZ5MNkVdsnf3en2tPPc566r4
LEV2yzlKP7qc9RBQN3q2BSzW7Af8nr3DUK1Hstl3LulADCYIiWQQWczv4EkISFblKRyGtR0zyDGu
GndwXQi9EzHSS6fMv0e5PCjZLmcCXOtoyKS3jmd7kyGl7iYwT2nAI2kZ/nxIPJCMLG6Br/0B0GqP
XsVsV1Ep7kQ9SZT403tXx/mdi19tO7lVDxeBCKKNHVTDHvcsmmfLbx/pW5m7OmB/e7P6gk9CHmgQ
BtftYphfkHOqUwXJKXcqew1RqN+Rh33DSIeY+6x3uFGvsYUKZDSds+a7uI9lzLgiFVU01zf3Q8AJ
G2eJs0naM6+9qWnuinkiLLrCkGX23Wks0itVWHwt43MGTuAMI6w4ZRTbfL/eHgtsJMz0M9blU6Iw
FAG3hnDhgliUo/1nlnQimalebbMbT6l4H2YhYWpp9VbY4BUKM8bay0Tej+lJTGu4DHa7qfAbr1G4
DQfyounP6uZY1a66jIMzPbhVSj0D2iudKMe7kC4T5yy7+kZDaHBYUVamM57HxieJmtpH6KB/xIJ+
QDt1tJhx2ouoP810XvsffvANJ9+5Mw2oBJDjxH7UeXHHgDHXQb1xsy5k6z3xplbuDyEq7T60yw2m
RvkYu1V11ohuYEi0a8lo8zU0GhBwvbFEfl3MO1cv/l1g8kDCgBEAZ8jNHLv+d3TEGwv34OCWXR2J
gCl75t6E8TlCrwVFdoPEJZib5A652c8QV2JnecWlGZbkzp9/OsswH4xakD2b2nS/zBnSWolTZ5Dz
IymBV4u8ebrq+oHh4M8s7fJxMhK6tHAeMRZpxM3W1igS/FJD/tyEUFrasEcQboAN4O7kxjlWhPgu
Rb6n8CMC3jeqa7GckpujNXAHhDDUv6vKTvQ1zJtTYYyvrLPGfRY4OzOX4dG6eRhDJOJ0bKTalwuS
A+jAA0VdyyO3+yuGaVV1NhPA/KfptT55ZkZJPAT+ro4Z7aW2oe9km/6ZXjdctGubzxAe8J8sNtPw
xNrfKJsHF9LRitEl9aJH8qhly/kgDPhds7mIa0K3NLolBkH2pZEXI5d1EMCsC4b60Zg79p3XREQj
p4+zXz3ij0E4ipqZkrzYEXNAef3/oSbDvpsgVfQJNt0uXgmLnTfDKRLZbnG+AcBo4AIaOLnxkt1W
qUvQdujguMuGwTHPQ3DX+6BcIE1Bzs0eBn8M7/57VgSU8MN/Tk5XuSixjBer5y9AavzjRtpCTAnW
lWfYW9bfX5bNWSUGoQ5W5uujaaOjTFPNZL5GWTqnyGNtbqEwKQ+Ivkuq0OW2u5rmI2kJ2wStEzof
+7XG/rSYNwEKWOcnhah6HO3HZPatb0qjxmrGo9PAyjRhiYGI49kmHm75B+L4Bg5OFLt9+duHWPK7
EcCQ14nuoZzz13apVvViwiljM7/2GvWR29NbrmKckLX/pIPUPS4L0gRPf6NE/AIHZe4EO5YVCvdi
k5eiPyw63y9Cukf8ymI3aPtjym/pcH59pGJYorgxn7TC5Cdatz77AaNXoa1hEzjJmzXBcrVrBkiW
ZG0lsUr5oEOweul+TbVJZHrBGGWRXr7LUyOAs9I8p2ODIrWOB8ZRskM/Noen/37BlLrRNWEpVpjY
L51ioFeUY3aWcX1sSgvPoIEOQy5xtxkncgJMs2/4UxrvUBjs4+LcQWs6WEgbh3A6juJgoU7Zx17G
+u7GQzFDvKw1ZBY0xExoLRuJOpPiF6/M0WRO2b3qBwFLlxBzNr7vU6mDnRP8DB5XC+oVsHlWeB/q
zsVUQN5Vyxx0rgYPHBJmmZb/jgzO7GkojQZEdEEavTLu24bDM57isxqrJy9ebsLcyQFnmg1sze4z
0GlJuhQna6i+yXg3D5VIQKgwdx37cd+HwAfyESaenTCRrzoWegSF7EKmy9e5t1pUecF08gZWWM6Y
nPoU7XU7iPI4Wu0fZ7Yqx+LFUQS2VxP9yeCExykRv06I0p4Vk7uOw2bYOMPEuLW+TnEw3hfoQ3Fm
74hIZDNNDOQBRiGiFuT+xIDG+7R1P+MhkQyrTfOSIr8mtWMrSnyvgYvgBMF2WhKGhUUrnCH7deqm
HapOiKMCvvC7wgyjaUo/B+G/GT5LGKjeeBQTivohCdo7OY5vAPvoENwtOWzjlx+iw0HTUj5LrJ40
viI5emZ9zhXNRNJL78EZjmyXMdh1+Vmq8dvT+l9VAgplkqzvUXtP4zA+a+rZue0mjalSPKum8ggu
c+2z0uMp79HNA5zVQGaU/VyOx5YxNVqFHpmV0MtdHHDnYtsXG9fJQBSKzor8mAgYDJLo8ifTu6vw
Vq0n3Cb5WBBy2FoGulQvONGQfglQI7pW4aGaWnpyZdyCFIyUpHuUMujUeN/J3uyRZYHY+Uxl/FoN
Q7dzVDAeSpdVoPA9tP8BOT+lzcnjheBvJ383oQNFS9VKPHzFarAfzHkhicll0B10nrfr52ozzIMb
jQwsr7qw76XOnCeSQVjH6uVcJz1l4XKQre9H4SKm+8EN6q0FGBGBAxIuv/i0qRWuC7ByqjpXvbrA
+3FRwCXquYQJmDTvtIl0t55v5/g46mOAH4xaKjmGIt0Ch7nXOkVQks9XFsJMhTqcLUbsdWeWa8fO
M7yIsrc9Bi00UcuVcl2YtLfZTKGKZ6Q9qzyrd7bgj3UawdS1b8szWA+SPbn3dtATENFMdnMPLK29
nwrctX5iPQmFrMPJcT6oLM5O0O+4PefZRo1QmCc0jQq4prgfx1oe7eqhqOb6lJg3GxcBxizwh53p
yGllLASyF/rZT8m4Gwp0WH7pfbp1jucr749OQI/IsP3g4YFYZC5PtMI8Lmb5ZvowAtyi2JPAVSGH
ZylwKx68pTrSypsHSMr21lHynxRuefZcWxwMLXajZsMJcokFpDeRxdHgP8PZOa3KCoWMHZ6Vgi/n
DvE1C3nxEHkQt4c/7kJDFURdmCjWDWKJGpswQhopnIItzcXg/1N29sRoSG0JBV13rJ8uWFofXMes
nykrcdOKM9IYRBRNheiqUs1+GpoXAmOLtTeHnHgiTk9p3fxkmOKh8UDQGCcMFYXtPzAwSI7SMz/Y
IjBJNdNzPpfts2dhG0AWX8+m3peGPMoR3PWUNNc5FtegH7zvuTiXKFmtYmGhnFwcOfSncRnuMWZD
h9DWG7PAfcWgq8DjyfwfoG/nuYfJ13dEvpzqNj8sc9juEireNd5Dnw7iZLMN5UFR1tEU4z63hHqQ
FKmDL576cnSPYi4OtqKJEdrG8J4mZ1m44PtGqgw5yf7BQ3qAj10h04gx7zUhTAQj3CjOCLBS4Xz5
7xfbKoyIpm/YO8XekwDbJg/aEyDj9OjKhHdVMnbJU/3sxR2Yi/5Q5yC7zU7MFy8xiWTnkaUXZHXQ
tsiiYns+Yx3fWQVytcBL5mtpm+NB8AE76BbxLbm8yladXf77Je66XVx6+kAhIs95taCEyrHE47Ek
Gi33D1Lit5eznNeBSiZG7+U99ob4pHL1Ynq9fY6z8UJ27LR3GNXuiUz4M53e35UTaVaLgaVzMPP2
lcEtF6F/UkkTfirVzquE/yLz5SkebsJiNrDbG50eAjPU4oYoiqmlstS3YTOAgg0aUCbzTiDOvUtC
1Vw2R6uRHaNh+KgO9nA8WQARDYpNPNJ6nbE3TLv5HCO1GHVSR+icbTg5dbgLKxg6cRI+O7BWnwpD
bHCDvyMbAEGK8+rYBWBO/BX5dOZVGEx3dBBYq3kh5ChGEMrhQ9/u3Uzxo3Mcy7h4FJOdgJIcewZe
gA8cIIazy79ORZ4wabZJm2iNfIu3IY2mwnn2au95xpe9TmcnOWa35t/U9SnsRAaYwBRb6eCdJjA3
iYKpO4WerpMVxLUsPeaStNJVBdnHL6HbZX5vHihb2+imBHWrZbO4zvMS6vmJfGEbk+Ti3fs95vu4
U4cYpfJOBdP83pvFM5Ec4sGzTlh6+mPcwh5l+tfuC48DKm2mce10qMe4myYkaAI7sxemR4bDCVYr
YN0hvod3U6Btmbg30cMQC8Vw4n6QuJCiJsiusp3Sp14rDQIO1G9vzyiPQ2S6TEt/6PjFPjSx9PSu
qiKrzV8Y/qO4k6V6bVAbXfgt9pZb/+FwK7YA3W6Cg3q6ltUdA+Y2gsjNi5SPSxcpz0SC691cIG7Z
r2wNYwA50nFuM0yRzs0TgHl8a86sZ8YlftPlLfG1TUmTkThJLWKd16bvT280uvyG9SYdnWFn5ZN8
dlgp6ZRHqzb5cAvFtqdsfBScSQ6LRwlYrbeQixonVhIM9YUaADH7rqsHNBkAVxC4j8vnODtY1sbn
RZA7ljLfOw/zDZEzo2XJETfH7LE3REuSrDYPRVSlbrJWMCePcZmQ2jDBRsBKe1xijIdIzokwiTu8
tOHDnNrio2m2/eh1n+GiOxwMJsEldt1/doC2Ahz3voBOkwNtW6c52KLEniZ8rcL9xMQOBnEMHswF
CpO1gFGaVMaYyq0tMhC9FDFY473jP2uLrv0AhKsOrg83ZSKO1Kbl4Kr1F5qBFml5wFpCCV6/wZio
ypr41yJnw4fLzkRg8g5lCuTLLMv7uZLNHTkx5kOSOFvGKNvQjZvnRA903TfdWYvuNm/9/NHAMlFZ
cQ6Ti23t8Izgz/qAYH9i5e4/C2m8Osp8Cy2jv0fCBD0Fz0/VW/5hqFGWijjMT00PvDNxCZh1p/ay
lLbxchPBrQcn+O1m37yE4aiivHIJAxECOKFWTxKPyX8pcsmcG9csSzkk+vw86RynKWLwa2ByLYqg
Q823YCdzcMsv365libWAmfShO/zWGfdQVtRwloir23TgBtYYLVBa5PH8akEYQRXVGyK9+++XcA6J
KUcTzAbWjCyTjFEu172BopVKJohAC7LZQrpwLFgg3MWgvUnEjQ9aE5ODuylH8YAawmANvGnGQh+I
FzkEbKAeeSuYkNA8sS5i4V6HCAhZ4e8GG96hoXg/RjrBgzdDn7HGXxRK/VOTwulj33RMnMyKHN20
H6QYsLMLfLB0g0WFiM+p1So49tliAKL+Vb5bfmVpRmbEDXXkK1vvPTKGtk2d497sjXaTGc0PY47+
qIug2aDdG+8TMEUbF9PWDh0Ilv/Cql94/OHxus+zLY3N5PEyTkpNvOdpQex67TwIHESr3HLCHYIj
62IBWxqdOjyZwdF2ZvvCnrU5L9a8DzMXWVbAHZoY9iW1h38u4UPP7M9wt7TzeV6qMLJnER5oK7HV
Tt7XnPv21kz0o6/52CyvZVgoMdb6o/rybgOdrgIAEeTEArgz2DgfFsh6aOV03/sX25LtaUQljZqV
yiFlyobc54VC+lvipNl1kioR4oJgE3uXtQ4gN9BBkdWZd07LWJqigS0tKTrDv+E3czWCcpq9B19N
B4/l9GUETLQy+/s6tWApGR7aCwHvqu+zB0gS895qKrRAuIFpVK9iTqCC9S3diEtunAA0Vafhr+tU
3uPIIYxgjO0jkp6V2cWgmyg7t4s5jNfM6vVJjOl9Vec/ZQJ3fXYCKhQ6ZiyCM8KBztzkyEEj184O
sm6Y3Oc9lzCqALt12KBOwQ69pEZNWpLPt8hkW2dqT0wbCjw7L+ftfxx+/FzteYBNxB4OKyeahWMT
EMI4xzSA+CUfK5W/uOYUPofIQxnNdw7lcq/Y5lsmAgqBeA3yJfqQiclahGHspk/Dxu13qXWPEmbP
6ZpGPX/HILz5A/uSnwbkKCtPWekzsySBtx58oimKa+C7MX1XKrf43TeKPdx/NU5gARAgTI+1m7nY
J6NrUT/d/gp475vSfb7fLj4nuhbArQ2D+8osQWIoLJFHk7KdoiFmS4R3cczQs1gua4kiBnUbwq4T
XX3BUdIfQ9vi6zQPUBPko2XXxHI4w50FIhSDHb7W/3F2Xst1a1mW/ZWK+44s7A2zgYjKejgOx5CH
XqL0gqAcvPf4+h5QZXdfHirIzs7IvHkVkgi/zVpzjjkb0b7Tq3P5qy/jb+0IL1mZIQIjUZ+0fsJa
zqkcc7vfUb3dB6XWPFs9UjptNqD+W4ymZdDlxy7Lt7Lo+ttwiDQ8/jHmcdQ4kQEDU5uPs4RB44aF
Woty9o+FTz23McHRkNw7H4NOYXKdqfq2TkzNsqYaHGOnk6wRXvIaqUk7Fi+0EPIrFCrVTqMwehXx
2ZxiXbd2sq/LeyzoByervrXgWb5X2XXCkP+o6/YdyNXoZhT+Vx8l6IGgi89aUbY4l9rmEIPu3/Q9
XISorhU1CbgIVq0350641Z2Sxg8U7OJR95sD4SLFzsgrexsVrfPY/5xmy96rMI1WQsufirybn5Ad
4Bwr2utZS4qd3czBBwErf4iBUxYbLZuMJ4NsPvci64Sbp+m64+R7S2IPrMyFBVdSvE9qWW2qdvrs
zAH0aDO4x6nPqnFunmPWw+tuWaS6GAGu2DTTBS9TBTQMM2CH6qYXcFUY23+Hd/znq0j65r//i19/
L0q2FUHYXvzyv6+j73XRFL/a/1r+2v/5Y6//0n97P4vzC+XBd//QY5Hx38s/8urHcvR/nd3mpX15
9Ytt3kbtdNcx7d7/bLq0/X0Kwc9i+ZP/r7/5Hz9//5THqfz5z7++gzJtl59Ghm3+179+6/Djn39J
wgP/8+8//l+/t1ziP/96DH/+x+olfMlemsu/9POlaf/5l6bkP2zybITShW3rwrL5ecPP37/l6P8w
SZczbZeR3ECmRfRHXtRtyFHVPyRJUrorFOAURVBKU3S/f0P/hyuEzp83DElt2DL++t8nd/s/qSH/
89C4F//69X/kXXZLEH3b/PMv8TpizLJ0KU0ci0rnDZRK6hfhIiYFfeA6M3pOo/8a4xM6AnRH35WJ
5pxkDd9yyIYkIE42XOilFd0fpDSFdjDnnmTcAvsE7thV0KIgtrBLQlYkVeZvd/RPJ/k6AeV/TpIc
MsrnihhCJJSvE1BaqfSaTOvCq62yhYquK8BkEC1D6M1nW6DVQvMK1DwnFKftWABJGwAXSaJl3leb
KICQ7rfFfTZHTNyBkB/lfi1f6f9NaPl9fpZDWBHPybD4nnnCf09oKdhmcUSReyxkgZl0WYfjItvK
2DUwPKC5rFG7rAHcWluQL/2qjhEcIPOcz1FXV4co7/6t4LjfJ2RLw8HlAH3SFZeZ93lbdFNUxbkX
1tjfnHj6lqX6ra9TaHJkdQx9lDnvP6M/PCLbEGQlOmQ2GtK5eI+wemeEt/iZN+tCeco6pPTfnYZa
oVMYH9zvPx4LJZvgZRBSty9CmnIfg1qNK8LrmhR9SQgV0w1uwJBLHjPoi/evbPneL56uq5YRWlhg
HrE3XBxukNh0WplnnuPQl20MX7sGvvWkl5nuxX2v78s+3Lhxh4hLt6t1DkLohBl9NU9ptMa2Dpyk
Cdr12KjuBNBuMfZO5TbRuvY01HIJ5zH3S0/97PjadP3+yV8Exi9vAifvAuFw9d8R0Uug/N/Cg0g7
HzvLDjIvsJzbht3WfZFirmVfuyJXCFaIXV5P1EHuZPRktQX1kBQJ8fsn8TpGjHMwdGFaQklTWKaJ
rOH1OXBTC7jLA+9GiPJRDwBrT9ltCBu8UD2JpjhBW2gPHzy3N2/JclQyJkku4+BvPkrTLJOu1QrY
UBDLkXzQCG/NhqiuAi/3UsV+/yL/cDgDWbmQ0pYO2b8XH0DemgEkNkr4ioo8iICnjt70qvG9isX+
+4e6yEj9fUMV9Xc0kJZtk6m8nMvfHqphOW6e4KT2OhtITFQi9NB8kA/VrQaGlCGOWppof9LDPVPc
/Fq7kQKyAV/6g/NYrunVuEdkNN+f6zAZCSaliwdrRC0dejNNPHAhO1HFW0kn3c5ehsjYxUH4aSIG
PW3ps07RlyIKfxjVcKvN5o30o+f3T+Xt3WdytQjlkKbukFp0MUPg1K6bIeDuOwaRaW09sOPEcHA7
VrE6oiL5+f7hXkfULQ9AQl1AjqaTNK67xsWybcg7s6MCFHuVdQp9ylzZdjBOkYlaE6ZoEruPRVJ9
MOq9/Yo4psuorghfZfq/eOjmUNeumBEVxlFyUy+S+bnc0xr4nnTBlyixvxmZ8e3fv0wljN8XyWtt
XrzTHSJiOu4VSkCVfxpPeA9/VUl206r0XujAokNabcGsffAs3yxJuLmkZAvHsJWgOnJx1DmUAUX+
fGngAkLEmWViLQzQOyey+epWT//2NUJn5CGylEJqdvnmaKVhxa5LpdPVy22tpby8AWSR2DjkvaLk
Gv2MyiZjm8zm6v0j/35irz8f6SjbZLjgWhmlLl5aMcdhPFmKnpdJDdpYuEr5yZS1TQNq1Q45mTfY
1giK+hYHTopORbh3Tv3ViJBO0MWqzg0sysbvdlrVymfIxtuRKkl3ctrsGtVcc1YT+z023bonc/uH
bzbuKhoCeROn9hWJZP4xp5EEY8Hw3Gqyv7aTfe5ouIokc64W0dAHF/zmqyH9nQwb0loJq7J4j18P
WxbZKNj1wtoLnBJDA/UyjFPpjd7GmjeW+VXtjvtQS6tbfsYHh37zTr0+9OUKspSNloWaX3kZ056B
Bwx5QQXMdA1vwP9gufpmLOJYhlhGRoe6knEZ4hk1Q1Pak1N59uAcE81d19PER9sfSV7/4A1aZu9X
bxCHsi3TEMtYZIvLQ2nRNNVKGyqer/5cOPOzScVgWQQhVcp2ma+IOCsftIGtY6maB0cbAauQrRFP
GhEkc/4ty6ndNs9MzytytwiDWLgYTYq20praH1VL75qBdS806BNFjLQLXBnBjC8iC6h1hAWZbnHI
fGrNd+9fmvjTXbSX9ZYiT5f35mJuoZqOL4/WqEddFV8Mpj0sua7X46IY2+ohLkDfJAAGVog7bgAo
UbzTjtjK590UixcM1WBLnXHeBni3P3iZ3kx73HXU3cqQyjTYklyMxFMTkqyZILpo8kTfVdTCwH/I
f3c9wUGWbSGcbduQhrwYBTvHmsbZN0ov98sfimCsnZ376yaNMdaO5ZcP7vabHQwp9IxCtHxNg39Y
y/fztxXFYtto9KjkaE5D06DWVu4YnGw7g0FHYNeKbJrgZAV5utfG8Vs2BFdWhAG6JNKpiT5atP5h
nHClidrLYq3IivHi0i2jHPC/jZWHoIqmns+jt9uJZDAx36CY+ZpDX17N2BGE2z28fyN+39aLL8p1
kJUJttdLPvnFmJxZpdA1W5aevsw8fY2iwcYH5OMAR9zhoHJyrlsHDHTla19MiVwqhvhtReaXwKBr
NWMx3lg+1pA2pi7o990nuDSEmyICn2FuUJFPTXzmiMdL38EV8MFnI5fze3X+js4ilJ2KZDXkvlka
hlmYUwtSuTeSz7lVKIYGwBh2tx+DWO1ES/5EWzhPdIetY5aKE2VZivZQ1ASiAdC+0b050IWdC+gB
Us/0UxFJRaIHwgQMgB+MlG9G5eVkebXZq7qmsC+XNIbf6xpsvdyzJtdcGxnhf2CZBuTlYEivfGC9
H3y5v9/ji9ujU1ehpMojdt+sWNXcNey2E0wQU0gH2UrvhsF41As920BTfUIFDm8pSfE699KrShJV
QgfbTgleyWgiovva8nMk+m2VxWhSOkwCKbVGu3phX7/XXXLrrGYkvXQ62Fp6w4sCj8Le4Zd9VFZ7
xsiH3C/fy0FcwwFcicmm0jcgQa0tPE9ikcOSleCOxLtoBOVuGv4VdxYuld6842vEQVKiJuq0z07H
GYX+L2MyTwM1GXzB+07Tn+ZZp7lZZdNWgzZSdrqxg4+O3cTyPxigjDeTD+sWSkeMF1QalK4uhkGg
B0MDBaHwEMkgipFXbo29q4yZbBgyrlJQXRsX6sbG6hcysGg2mZqYqgYDF008P+MLjbZu7D6BtDjH
GUq7qrdvVKfBdyLuC4BNsCpQN3WZf2y6T72NeqHvoTB34zPWVLXqk+QxGywyfdNa370/ELzdOC/v
pvq9+kWQYv7+0P42Irq6EUNib3Nv8p/ToQQSVSCpJOYto2WxcoAOUdnR174y9zHBOokLOeb9U/jT
1+HKpYBjQ1HmA3k9JkO488NacAZaEZBRU/PpBoN2G+vhdzrFIMywUH6woBBv5gGu2rUN/mG4rmtf
XvWoN44wqZTSnGfY6BKwJJMWn6TNQxLPcxEeSlpcC8VrWwt1ZJBZHJX5pwKF5ftX/3aTy66SvSXj
P7U1AqUuVouKWkIHQzf36CrhHteVF0rzoMEDdPxfk6Md7KJ9yeN814ak8aU3ZuvffnAKbyai5RSY
F22dJRZbr4tZsYhoU5nGkHsl6wyz6n/KEVrCFNC3khhW06h9QB9xGowoWxV2H2xcmhK4DCYeFYwE
RQTe1BMA88sNWS6Bw2AfQd7p+2f5h9cEr5dusn8RtqQe9vo16V3EMOiuc0/65LHxHj6lIRWe0DLO
yyPSCvv8/gHfrMy4K38/4MV7GfXzOFfQAjxV3hFkvrdrA8AE8IBp9v5/joR70DKZiSmVv7601Iwr
1P8cqfMMcKKgscoH2w5+pR/sAf/4rlEIZwoycQ9RPnl9ILKu8TOAM2ciGn70tXsC/ZRu76uodbdm
pHuapt3q0hCb2nFe5orYu8L+6ByWi7mYmgwqyOxBeYYsei+eI3NWrOqWEKhgoU2F1qEipGvZ+oKq
nNc0ifxNUzWFpxEILcgd23X9zzihA1RbJJSwURQfjD9/OiG231I5jAh89hcr8LCzwPmIKPPYJaLH
n5qXpGJsf/8RLz/k1VXT4ODbWjoahs2S6+ITU2RUAh+J/F1n1HDvMM2bonYRprLjiHAarLqiJHSN
wvL7x327+ebAJgVyaS1LJUe3Xj9yLXENLLyg9EwxR6gi5xe/bB0v7yYU32CxVk1RN9smrvuzMQcP
JQTcGzbWQN7da5/Qzn3DxOi5nfag+TMJGGGyGfSp9IjCmFYmHvlV0okY57//AJqEyLRWBVf9tLXi
8rvQJmM3L4Kkzoat4ihyX1IYOWDWV6kVbGNjGLYk7NZeLFHZvn/lb8YLLpwvmMt2TbYwlx/V2JGc
ynoLgEbWHvS8fiaVb9q2TntlafHPuSV04v0DvnmPaECYlm3SyVJsZS5bTGSOEzfVmQ5QRux+U0v+
QeTUz+8fZHlcF+8RP51dMJdGK/VyzxAghouGZX3FsucBK96j0YCfmZJu8/5x/nAxrmKrbbj0Hxhv
L77SxikrcktJwPGhJWC7xQ/Rl90HF/N7bnt9NaQasItg+lMmX9/FV+Grjo5iNtDmEkSbUbFeInUV
6ZOgPQZo7is3wValkJVtrCYg3SW5R6UfX5N/ZrJiZZyiVEpRoMeFZeCsziLSoJIg+64ZqDJpV9Wf
3BF4nxUhdIvceJGShHt9RK1PdichpGJnon+7qRN3+OjDU2/WGMtMilRfCuJ6lhHv9ZcXEzWBxUOa
uxhe8yquwgdiTUKy8fzuXCdfXIIODrxOX6amPyKTIACzBMxLZvek+jviuGzkmEG6y1QN6gDhXBCG
/qob2XMVGtckHGJlSGFcTwXaWifXX7B2GSQGbnTSffZjAgJatxF9VykO6HbMipUodeMeCwBS1z59
GJsJaAlZPKxA+WBtldzHgPmB8pnIDxFRrdH2OOTUFEQUpNBhdSfFjcNoCV04IdwmKGfoU/3Pviut
YxRP+cYkTczrA7f40rOn2EjCy4l7hqSUGNeJUJMX5a7cdKhQW5g6BLaQnknCQ6anAbIdGxpNSaK4
GRBSkxm1V6UVYie0NqE5HaOIYSjVzOfKKvcYRu6H2CjOsk7OgQ25qAyqbovwjqgsk2WkSsot+agZ
ZUFVrrHF+8eoab7bcM2LMn8ciArSXEorVoB9MZlnbhxKiocMVhXlXtK7dU27l11/pYBMUCNqPZN0
zx2q+W+OU4We6EjByXHXQPIL+1sE919RNz/PMyHCM4y1rVs3xtbIRbw2Z4hhEXwUNGlKO1km8mvY
J/i6pKiWQuTXftR/BPDBTk5Ij8hgQDhE5ue4rutrvJDPnYUMbHYLbU9I08YdnOAav+28C/Aj7qNI
ueC4SUmiM0O1ouk8VYXBWVfhl6qeYeAGZG2OqPo3UF9jrIDYVYoQj2tbv7A1gLVkNbBOLZj6yOlR
/XWwVKGzHRAEOzdDlZ+7NjmZITxtDA3E8Npg0Ql4a53cQjrjZLsiFsFLrU6hg0WLFvCdXWbf7Iwh
X0MwS77O0F0laOS3aU8yo7QbhDYoEL1c01DFwqfYJ1lfPLFxv/U7IN5GC3Sd/RhQugI6gm/23Upr
5VapwrgdcwhgLF2ax2FOXgzef5yA2f0cWMRdBt7AKvpoFtqIRCR6wotVbegskYCq+j2nbgJx8wtP
+Wa89WfmQUz7xdoPyluc1/0Ri3vbK4yJeAOQvhFoCMNzxvG0cnjZH+qi6gkdIq6paItzZi81xM8z
uTKf+yytj/1QHFwLi1eWq3w/qyaDDRfflPaQfQ5qZ1sEkjziPGq2WqaFd0aHW0y4n4VexntIqeSP
m8ThOqGbnnB89LmFCdNaQxU7oQEfP/URPGsCQ+FiQegFnb1OGwEMzLY8kQzTuq3lBMwyv+404ws2
GngrvmXs4Q/EW12LZzaYCt1rEHxlh68fOz3cjbpBDkeu9NWggzzvTQUzBVHsAk4mUdOFgtNVhFnE
DZUoe8JczldgeFhdrkOUsJ5A3s0VLdiA0S83bclPiuc4eywTBH9OPe21GRJqSJ1/APV+VRakhRmZ
tPZDSdRgHETaCkHGzHJEwNpghb02O7AvPeVxTI2YguJkPuIVRiLmahFRSvsxi6ZbEn65BWwVyTzB
dC0MoALF4LINN2wAiCyhWcTiOvD1n/bogownrm/tkPe+xhdg7tt0evSH7q5I+2YbmpKgX8ffuUaJ
XDnVjNXYaM2eXaeBAFt/ykon3LuMWxNB9hgu2mej8cWBpcBELiWKr4J8xkAGMdkWsJq66jqWdyDa
4P6Z9COzOl3riRnuGHPAlgqGDPDZ6mYa8uRsYJJZXj8TOQoMbn3B6KOtH9VikHdDrwzRMtY5A7JP
zVJkE8x750Zr4/C6aCvjrJvVVWUeXOLcrmBrptuW+KjVBEzXLIz8yyh3tt58NXo92RJrtcDR2+xB
hb/GFK9Bo0wbTxF+d+z5+npEq+bgJpE49tcl0Uigh3mrg/ijVpRYFg+vpv1lZ+UgEtJZ/i97udcz
YwD4JDeBRhChKklND0N8tuBAA3me2HSS6nByexgbPh8KZL/3FzbGnw5OK4GSKwsc1vsXB0caKJO8
RDPS9p/9YEgQ37cwgl0ciFnxI6tDFJ3jj07YxyRaygK+/owQz8HLuoJLopMOMNJFGFv3sw4nnEB4
4V+B3BowrKBhewpc9YQhrVzXYn62g/lZhu6xD5xpY+fhZ21Iu9P7F/RmRcjNtFg+sbhXBpHDy0ru
bwWctggFOhGXmwnDfG+hgVxBN3lwS4BM7x/pj9tHViRUMh0pTP1yUTg7JVtVnxgqyF8zaLvrMVXk
qg/Q5rLeaveygY1ruk8dhLDFMP7sAMeb0jH/4ETeVq8JTBJCUQiwaWjKS2VMTdBlo5Hh7FUatoxW
b6hPYDaxEt9aReb32lHQovv2hFKKpBQiKybfOUY4vyw7BgM5z8+T4Kt3Crgag4SxrAP4AoLj74mU
Obqy7Y7KJdjNQvlSZR+U3P5QbYH6jBqN/T5dj8t9AqOaSY6clnqFtvBIFMreMkkOcK8/TenBxe6p
yf46FuRWf/D8/vDqI00RLEVp55ju5U5XG6YpbTU7pdJGDwy15RrJbksCrvGtivxbvVXPWfe5mO8B
F6kPdtnizQ54eWY6LFBJsXHBA75+T31LESiLXAxVu3UGSrbThLwpML4FdOEad/4x9s+2SR0fAX2m
wgc2zHIzunOyHt3QQDdf+TiZVobb3xnz/FHF/E9j0qvTu6j2+KHRO5B0Mq+17u16vv5dAwC9iAF5
uCvJa5zU9Siv4+Kj+vKfapGUXanIIPOyFpHk6xtTB9jlp1Cl1H7aB8P1b32zhb5eYDXAFYJSaa1R
INhZ2B/gUqDwDnQiLYeDFhPV9/4bYrwdTISB1Y1mJGIXHWXC63MhE0HoxCinXhNBUfQlXn2mSH/s
X/oJGCDM5W5Y4LMTcap4Kq0j5f6d1PytVhS3eXeTjy+4Tb+LDs14eB/Ww6Omxh+UcmguDPGW+TMy
KZKLjizTkuAdMKQBsN+AFJW+edHM6gH9tg+fM8T7RU2oyMKnof/1/lXKN6UBSMwoBhVvowkO1by4
4zOeImUrEhO6mBNLlcv6EvCGm9aPYyJv/Vpti6ZJd32SfoHG8ZWnsJCvsFJkVDwhmTwpyTRbGbOX
UggFSgPoWIeWX9R8zAjpQIHwl81z28gSssi20pY0cmf4YP8s3uzSuRCuwuFB8S90a18/Lpujpx1r
Ko+tLaXZCV7g7HIKQSIfRwANZVnid+9vSNTdFi3q0I66zjg+xo7JVCaJF3n/zpr22yEGFaZtKkqM
DM7EQr4+I8cismrooW+xIFne+kMBhtg2602Ta6RGCHXyq4UQz3d0tHD5ExE7TDUBv4NFijqxAaVV
EOwQJMMenPKwLeLPwgmJt03NwYtoVOx0OCKb0PHNE4CNe1GTMKTbLAz9iGoItpa4lS8t4tcTOHlq
bdbR7srNUEb6rRZtqtjtDpnveC3JEudMQelsXQvTRv1INEh31Tn616zVYS+EiuyzLthRmgXS2ysf
8Zf7nSiRZoNJA9Nsq/s3LO81+Mxy2qLKhxmAqvLQQ3RlSUkXWYvXpDk022ntahTNE3ZbdHagWnA2
MGOfZ+McSjf3/Mn9VgTDL1EEoBGhewwU847FPLq72XJeGJRQEmb3ApMt8RxjvyvIpIFDB9zLauC9
zRVkHigQ9blyBq/1hdgy6cYAzsTEgqVtPzV9dou7r4R3hTVKwVzfIab7xnhMCmBbY5ly8AMEdWTd
Kbe17uYCkySRSbnhVYPvvtjkOTfXnd49yjzMj9FodusW4wIR1/V5NIizB2HmyuF6dPovZh/VGzW0
kFiy1vd8qKlEq9/GiqE8sUbgo8hQV1lIfqfCW+Vrn/vUsD0ALAAt7OkqTwNIYhEc7nA6K1O7b0w/
ARHBHh3E0r1qkffYcXDQZV2fM7CIiAUMTCPFqqwEEEBCTvheh32LixNXx7hv+kTwloEBDOBcnyKl
fmV6J3ZKpdTpHKA+JC0d4hAaixtBiHFr/NWaDiuEeMX11H8ZJtC2Jc3vbWIhRMz66yjMym0ONBhu
KdgvUZ77ovHYo6frzALdrxekNtt7qr4lJMn8ISKl3huaKdiSzPyl10uq2dXXJsbRW5gqPsQAH8pj
Vrw0qobYTUqNXjn4+K0vQJHoj4qQqDn8Xppod0FvkRkYkCuhSSn38Y7Zvt+Likwtx0FaVTvI5Ntu
H/USIoJO/DLex6wb8FeQGM9u+tOc0qXXo72WRNdmYk87tnbsPjvNGyxEzby95zHQtK2SoadFxBtL
8wdcTkJT5wffGfdJ1f60C2JPtNj4HITimwiFhLMbTGwm6SDKlU1hyK0/qR774ADrZsuHnm2CMbT2
3Euc1jApyRJbwvSyR5RU4yYLGSqNZHyeDJUdyVdiY2ViTke9EMHMlOMxasdNbJOQW0xAyLUxU8eW
zOKphjM1Qmxp4Js4ltehzOddtL86CmRZ3Y1XBe/OLhrGaKEoYEFjdoVV9XXqkwC89JBcBchvlryF
gEhHZYvw0EXslQaVEitSZqwc8/Rr2s4bvRfcXxd7PuGk7samvnWIK/LcCztQx4hIxa6bb7Vs2MyW
D+6zchwPMrta+7FvUNYoX3IRDjuQV8YWJCQxyO095Qjr1ERwK3LMWCCKdbGJLFw/YYdILomimyEJ
T2hBdwg18IzbW0jnE1tb+E+zYT6PLYRzXRY7c+y9CCyH19ai3gMT7zYF/GPmLTLQB3qsK42Ek85R
8mYsUnrzenbfpE9hStJnmoZg8nuCkXo6z7uW0j61ArJnigSD08ToWmdGsM0o26w7lMVwzlzekWR4
CIkp2Gq4L1YYpnfgxfH0AEn0dBTg56HD5+p2Lvb+TKodyYwnTdeehighlAffHLtxSUKAo+8zRH30
4noQz2SKlnCJAsoS1339UwPwNwUvhQsOOJDkaftzRFrPVD8LpCVgSoLrfNSgdnT8vZHYjrL67pfg
Uk243MHsrLOObJiAVnaDSaotUXnM0A1XgSvhYn1zgKxsjB5ARpMQ5kRUwr1ZNpAjA+Gwn0NRbWuf
XJabfjT/qpXBKDmPEAEjt4D+3hpfgEpIPOaqO0e2OfAoLFhhblSeKKEvpjmjAiYublJnzH4UhX7n
9oCEAbBS3dB2ecWgZpDlUOmA2RJsF1jQTL5rPs669ePtCLbXKdBbxGYBIT+DYGlHdOS1mXun+YCw
s+fepptU9BrDg1LINkhf7Lr45Bp589VJ5/umaAiTyYt7rWZVb1bR42g0FRZRnRxM+t/AMBmsmtrs
PSul8I57QtuYvhns0rza2jHIxzHV4k9z56waGhPXegcVx1E9tamooNpAMNRuImVkm2G93AvDf2yG
7GS1fQ4BcKqpRxEHqKcz9J1Jbd5fcbxZyrmLbA5xMmVTfG2XKyDA1voc96SDxDLDlNtXcPSmz3ze
PZbudS67z+8f7+0+gQMiAqFTi1fCoojxeoED0gIPI0mau4EnvXKIb5XR9MUviOagNxatjSli4AR+
slqetDTM+/dP4M3ukePjPjElelqUc5dr14rYcD8BV8gdL7uD2etwW0JUML69GZvoHicyPLuiJ8la
THfvH/rNDm45tFqUntxtNF8XW6RKr+qkKLoRFkYWMTuvRYdBisvHbT4AXDDtLWG6H6xx3yxxOSj9
E1RMy3Fppby+30Egaouy8bijsgoQoSaVu7Qr8cFr9HYl/fswFv+h5+9Y9rIx+lsVBTVy0Okm75Gi
j7dhwQ29sQZ43ILDYCLCDh0EFIJLWpjWmNnXdUi6Bs5KfczkTT8Nu9a1P6q3/OHSLbm43wwDJTzW
jtfn1MiuacwmHHejpSzKc3G0pqj84/2H+tb2g/6FUQldpBKLMuDiBmt0mgjJScedXQ5XZu1/twVi
ExP8w3ok+OlBVmc4fg8i8C0PGPnNbEMvEqlh7LAopyu/HILdhH6WgjASGT+8FvO6bPPxEemdwOUZ
VLyc/sv7Z/2Hz566JC5kR1BKYX57fWvM0a+Gtga0X/OWj3TPVhEifjYC1Q9ZwMYptMz8oOj0hw8P
CTIuFGysOPwuZUphn7ANj8dhp820zZzoK0ATVG+dTZjhTs+fnRiRaL5w09+/VKkuL5YeImWBpXdv
sdqRl0OOzSpANwZWfnAliU8kPqDUIGFn8KTqZT1L6vO2kxMm8x7qMNLIl6oDPVXZ7nPK8oNojREN
L/DD6zgMIqjMYJDomeWnck4/NTOxFg5quifC2GDp1iyTM1ZOTKhmdGhit96OTXBiF+nfOjNgZ2Lr
LE3oz7wc60AATZcRMtHW6ACNZskJpYxCxSTGLQTqcROyUgd7AiU4hbPyBZTSaqTYpeViuikHKe+n
p5IG5qYJKBWyMQNb54NQmyCx7yiw4w8woRxpcFh2vq/kSoMysXM6vb7NW3I2i2a0tvBi2H/7jnz0
s2/w3OJ9GoDuSNqZpFUThIyWu0c29PJHDhmjmox9SgrHrRYA1bTxSa5q27hv8R5c6bVUV6YBw4uN
9U7UBoombI0tYV3nEi0fRf9wnydEqmsWGdWlySRJ/vE5QGF7GEG/s9j/UQqTgF3GjE3SAeXRYzHv
x4EKguhuo4l5OFeSYKJl7CxI6NRoNeUNWXCunTyZxDjDJOwMoKP9HWkJ5UHXs72b1OSYd3BwSgdQ
nr0vOzyghLUQyRK2d1Uy3XdVLs66NdyNktp24M5bpy71czoAtnV9tO0m9VIiGNnkAHD4YoWEQ8mi
hRxCfJpbYkdPG/tTC+qpCbtxWzunLIHcEcwAa3mOVdbIowpZCl+badnfB8I/BM0A6rBhWFIWTGQZ
9vcC7u+hROq6S2z+12SQOkbB9wHzc2vOdrqTOdzrCnzDPh/0XVRF8x7iLoaNSR2kBjiirA0vqjOH
HwpWWflg5dnsnwmU24qQXFJbdcWBAWudxjrY/DLu1/DSjhaArXUvw4KvY4Jn0pMrM/TJ0RlUxt9J
PC24Vm0YrUdpx2sZXjUJK+1wcv2DkQ6/YsuXJ4fEg1vHzoCmQ58k3gai4fykxfTdE6J1V3JmwxjU
4aewTec7TV73oCm3wPzZPEWV9lk+gC4cTn7ceHpC5gDw1FvYXv2GGKRqi9oBbXddPMdppXlqQGNu
DtOh49UeBrAl9oNIl7XDGPVgyQE+FwVxwaMgW4mitTSXYFIxfh+dVh6nQETXpO5sfFvQqVQOK8Se
GMEqsysP3nG9lSRU7G2/zLc+tkM99L/Q1j7IwaUa5JK2Z6WUCRyVhDu2xwB/rdTaJUPFpn8O2Ytk
DXrPKrjnG6ZYwnpiPabJNcQ+tilGeKJUcet2dnEbkbJVVATwUcfet7UOvzz3vb4dKcBHoI3rOGai
mHEWJcE032W1Tb4J9q4N5aAaNg28PTmYVyF8xWsEHGZMzES0iP99FCErWO6mV3+0pHijiRJ0nuDK
sI5zTRYXxsXsUaczecCDqnYwBvY0jEkFYrNDJlT80MXhurNqzEJO+N2fsis1R1BkB2O8RuLh6do2
gon7MOkWvnFht6s6HYqdQvi1jpJv9tAgpC8tNsFjUK9UQOthnvv56OfgiAxUVUwjLVmTNCgR4tG8
72oEUKAu6+g5ILnBjJW+RcfxUgXt1/fnkcvV23LRWL9QhaNAo254cdHA+TLIjx3sqsepY7IIM2BW
DRo9hOCUwKJBK9fRbNUfraze6Kc5MAZVi/+j5rrgAV7P1UmGRCmFaEiVoX8eahI4EbtkDDfTs3Do
06e+5rmjDbCWAlHVyIoQExprxdDj+Jqde9f3HwJmLsB4VF/1JmctmEX32NfI1LXbam8EwPiSPIfm
XxFv1JbNzrC/ur6Kj9BYoZbq05XZGUThxOQR4Zk0t3kuW2hkxCPkYapOhqgBtA+iWieaSncsMPNV
1KrwqjSeap8gGfCqPwmy+pkQ+upGpv5pgGSpevvFMdL+XNjueGUBE21rxo+ucry0Q0QZqGDaaeTU
rZvRvS8z27hWfXbf+fq4x8/rNWKJPhCEpvLNJMf/RdmZLceJdF37iohgJjktKKhJsyzLOiGkls08
k0xX/z/4P3ktOaz4Tro73N1CRUHmzr3XelbarKHagf7KJoWdN4ogdJgI8kUDBX9OON5G7lumLkg3
ZJ35rr0ip4PM6rr06iuDRPdUL2/1Lvo+2vX9YuGJaFodF35e7zu+gHtzrEkmRR+6gzAE7nVcLxFE
Z8K+TxW99pTO2lFaigzqBh642YE7GXwHd6+7glLTmS5niUn3zwzm1ajDxWDptcym9bBgTGGiEayk
LfI7zQRA4i5dls6cbqAYy6PbHVXFWwDPBqv4tZRMD/LU5WPVy5UxNndzzsfrCAu5siqyTioV/q/V
XG3Hy2Nu9ACOFfMbg1aVLjY159Q/rFEljv9+QT7OPixB9YsxEg20tpXbWzn+P0eAKkEjTQe6CYTd
RPtVIrhX2/FNyOQrq/3HV/H3lbD0w/NCLfJpAjjo7AI5nokgLtpfTC4VTo0syYTITbsfKlofqXwx
JP50vtkuuZWPJic3LOq/bWj/8+GI6RzbjEciMIai8AtgTu3A6M8B9IsuQt9RaUPqh8dlzqTluAr6
1Cahcl/aORgF9Fz9q4PHZ+eb0CFx2I6F9Byp3Ed7mSu6zGjjuQit2SK6SlZAi3SjvVkUwo1mcHWX
PLWvdTYW33AGG19OQeNNjvQr4NK7kIItlwBKpmCdp3aa/dXCtX3ff6oUdM6CRCNjmUWm8FEokKqZ
JdoGgUCKI4iAsJM+IlDOnf5eodO9ajP0QcmQ3Z2mZ8Wan22dbK08+kn63GUYiNT69+NpbqOTD78P
yyjSYWQjm6b1w2gFhA9eWWll6KbsV2eYlCtLBadfRcp4iNvm2ND+AjZc2Xu71m5Hs/+eOOXBaQn2
6DJrN6Tkk8QZtCyZzU99VM4HXWTki7XxQVcJi4bUlwfqQKFqWvOuGVgDRe7EV6aMKgi9WehUNNzM
0gqz2XyzykF47oLLS9t4wFP5QCj2adJrhhITaiG3ElWAgkOfbrcKBdXdpjReThAL32HHdk+kg341
vvz0lKPiRhNAu0D8dux/FDvr6dg3KkCwUJ8TvMMTWL6clbszrJIVkvzjFZwAWZSMkRLtyLHhaEQx
8YUVnJLUpoNGJtb4xfnN+vi2M0bFOk9fVTCi24bvf64rzLQnp180zgwiRgMXDXv4+pAP1YE5mGZr
oRIhdXfT6CRiU+ynkXKTeohcumiprwo4tVeLwUS2jH6R1XrdAa8LB+JuOatZNFV76yVDwXVIJhlY
Bck/mgkMly/EfbSHQUIeG49CLv31aNMJNTv55GxZXxaHsIUut4Nw7rbTONjhePyZZZw/IndjJ8/r
k7RH/dKNTU/nv8+Q/zW/Butaonh7Way+Duq2vaW8d3fSEVRCutw6wFOYqZt6C3nWDj9giDktu9cJ
PiUwrAnJaC6+ejE+vhdIAbfFDac109xP3JKWfzMZFiJiObosoi5+bmJ77S++xk+rAVehkOf4zQ5B
P/dD+UQ9p1ijVTro6OPnrswYJtnx/9k5vl3EMFEL66w8n6wIzIcYr2U1H0U18I65qCHUBGq+pt3E
OQTyyY03CO11oUxP/15dPvYYeELpfG1jZGtT1nzcH8SMszoqFDswa2I485bo6sk0g1rEbjio6r5Z
cQz++5Kf1rPtkixjcMGszY714Y4yNkwWOTh2MCF4nMyFI1HPUXICZAh/d//vi/1FZQG2h+7JZspH
wwRO6o/dPbfyhoYu8mTo0tiahHQPhS7Br9nr0UVmcJiq9VeTiNthNYtAknC+64gOCTtXvY8a+Cb/
/n3+orRAgQjpwrBtnqhP5ThFTaN20kjCzE7re076NQK4rsQdWnSMdRG79yCKz/ZkHswF7ht4Z8bI
XX8nm0I9TKND3lfaEALhTumx6Ubz0TFJHiizS9tG6s7s8xi5jKJ6q3C7Q+Vm4oExKlMkIlX4fsWu
m9zyMXLgJJY14j9rIQxlmznSnnmDxd9euoRKz5hQoPz7o3/uOAo+OiIgKi069u6nZ82GoExZkISl
Xr+1ljJtQmpyj9yWY1GjeHk/6EzqNea9ZX+2zaR5GmPO21KxrobVuTA1YSoi0IPm6EfzTEUmoFOY
ili7T9SkIpZbuys6kT3++xf/i/5tQ5FZwkQ4ovKSbiv9/xRRNOKsste2QI2WYSVIzzvM+163qSs4
BwSzhCoYNfNzBpOvd5ExleIb4+hv//41Ptap7Ce0hHmEUU4aOt3bP3+LIbfI5JnKPIzQzmg9XbDe
zY9iFV9c53fn98+CA+c/7gWKVGpU8VGYZK7xqJNSm4Vc8jq2ONYAfnoWtfZNsSZcPAU9GlDQO53B
UCNq4S8ueAAOoDvkypOfj3lgI3Nw8BUxPWda0lJMVhoJfM74qDCaxKCPLEhiOzc52dWZCnneVW7N
Ot1LhkqQczF7WVp93/6ejoFjMLjDSP8yIKHjodWSdGsR3P7f7y8duA15APeANfHP+1sWjlz5BjOE
aoSnazPx7K1zWjZd0r8v9BfvLTeY958VYAPdfOSpscjQwwQuHsbNMjzUM5ybeo+q9MaKjw6HvB3H
rMBY4QKkxGCRUFh3X6zBn5raPEtMO1R180pxIPkwzVJGS6aaDmzHrbtXa21pd+RvDQgtaJfI6VFp
icxFKYgL+4vP/mnD2a7MM6VjeqTG/ogWKtuol/STs3Ck/RPXiKdaB7mtZQODzzmxWll+6Rij76tI
DTWDOlvnN8rKB3eKXpLefdUUbLFxGoe28+U+rP3lHaP2t9HBoVSGPfKxZ0HiW2+qaJB7tXsoEva+
KIeonQJYFuldrS/hxhmhmS0B9MEUUEc/62FizwsJfAIXLTrsLx7LTwWIANXAcQliEG4pcDp/Ppbo
NcgbbcY0HIbplZyLS8n68+8v5S/fyR+X+LBHNm0FmbWdUiTRoXA01Jn9e2xtXlQ6MV/NUz5t/x8+
z/Z5/2cxRSCzpE5FbmQeN3ccaW45XeEDsOAAKT///bn+dinHsRma8heDxt+flwKVvCZW46Zha69X
IJdOFANP2lLSF20f/n2p3z/rw6LJnsauTjnKmNDa7vH/fKylx0kaadvHmuN9bGUoV9NfvdWbAf3c
/DZG2oCPqt0XrGs+poK+MsYL+z7p2oiXlO4wlnN2aQb312i8OSPuLBorJl5wHiqA4wAYaOMP1wMo
8B3MZ2Mnmx9sS1toOE+qGl2LEiS8kaiBPQ3kNpjtVWpk1+ZScIZtaOaY+crjuc5kuGO2Y83GohUJ
B8qt1kAipkMOI2ncf3Fbthfmw21hQUXlqrOq2vRX/rwtXdFBoRgQQbkloGRdw4xEXp3jHBQ2yV3k
sLL1SgK/wXBvbDptntqntWfYtc99JKRUka9y5MBYk5aASeDeKGfW5nITy5DiOTspetRSR6zSYwWf
48DOBqjFTntDLwmdk1h93VCfM2d4zbrsYZ7bGI0WslNDh7Gz7eZLXTz0Dt4dvNfOyEqU0eILIvgD
/74Tf1v06YVift6IBzwqH97jDaJJ6GTJwyiRutTDSG3XdD9IAu98IN2JL0dSt6RZ32SLwQcyCUJL
BDHA//49AOl9/ko2SBWGSZsijB7Mn19JW1toGLGqhSAD96OBg0AvMy2o1s1Fkr1YKx3sMoJ/DPfx
bVGz6bzydbjdrF21PMXjoln3Cfm8hoxOjg1OywHzkTXu4xjZ0xkRPchHM54Obk3fnD7tjabiD+A/
2Ihny7JnTJF7SmKe1Qxp6mBdnH6QYdlezxl00WFc9w2WeQShWC7qlnYtfR8vibbasO+CeDaG46Dk
obXqOAhN4lvovodggbvumRPHElSCD6Dn2gJgX9p+o0xnIxc5Qa1lfNYkbUlUsDN2RwxNCycfYgGT
PXX/cyWxMTTbWSTOTa8k5IZXpXI9oXLIRes48om9AbSij7fqJS/Xt9gAYj4CuZ4ysjmdPhaMNpI3
M0IJOWg6qucJBUM0vWpmhjVnUgnrIQHBWyUE+650XkjDILpnwjP5siGcd9R+6Z6sjwsO+DHohuJY
pPIhnjEt1NlUEWLNVKcmY5RoIUrlzcHUkb+Aqfoumf9TDfj+slrUwFLXlPpMbkEX76R/EZyU3BGC
+zzkzk/7BwfqH/lKUB8p1mTpOWegLoRcFUGlmxcnL8gCrfIZY5bRBF1h/zBTWKAlzhaUiL+zIV3N
j2a7D+ocL5yIWVQWIrYYgtE6bPqwIeAjHJYy9uI0Jz8UwfFaoxjtRpar+L/BVhGPn4Q5F57OjNbk
USFoFfZJJes3dzG+/265peb8zmQCDxnEnE7NjrwzyGus7gQL8V1J++PUi3touZAzBqJ1qAqHVXmH
M5MyPCLHmCjtldxw7ie5d9SzedadFiCXsPX7hzTKUl/LhyuIbOS11hPGSjP7jn8mgDgWeQVVQlCj
vaU/a424fwjVAXfBA0qlklhdQqid2e2MrTEJHCbCkwtHLN83IiJzYTHDlXqKaE5TRxeGdKxXIGkU
xXNLRoofWySEEqzESIR4tcmc0v1aqE9DXoUi6Xs/ytrVt2z+GDjCCV6ZASIMLWDZulfWwjTOhsdT
EGTqmA4qL6eXgMoE+sN5/uXg29y7Fo9xGTtXpM7jlAGu0IjsYRnah7wbXokMY25tl/eWqcwn2Tpd
kDXKZS7uoHom74qWXjsYfnaTsLP7qa7P3WL2576veXQRF6I6yJsryXzYm4d168LWRjibU+v1pWqG
rUlBa6vXZV8a+7l2l3ChuRymUV4G7fqs2ekbWTWK7O+owt/afAtIF8gIJqIlI75MOuiHKevfueMp
AzI+e2R0Domj8ht0Adw9cHd369i14WJ1rWezamEXbr41PFv0KQEnqxaZtjhrXzvZ9oDgMSqhRHR3
dEGCyoo0r5xOnM6dYzPfO5HWeK72qFgVAB4EwUaa5UfM9h4jXOR4xobpifUHDkriALmAFqfSOTvO
DycxJKwHS0iaMG9GhAbFVu9UTCxXqb2S1pYbh9HdjUYzXNlduq/zagyGjpmtVDrp265i7egHaf//
ZFM5mCAwJTNWxuQdj2zPK9pGXXKKmgXY5Ub8QOwNPEilUTE0yi5DxLCrHY15vatfi9E+q0Wq79Zi
JXmT79RjjOJhNq4PY0yeRf5utfatIobT0D8Xwj1Rq457pB06qEB6D4rLgxrlXmS11A81WDkNIUWX
IRPXjJXJsTXepu2DEo/rwcKZaZHwtF/TTt+jtcie0TK0vuPuSld90UbC7nNWDx+qkE/Cy3sOuHXX
JMW+oKuISXU/oKnint7FRK+njIBOsejXg+7+cIzkMIgS82tF/RP1g2duMFB9waRL2u/NDOPXMKZn
QiRImXb4KtSqPmjphEBYEDqb87O0TDnLUmVwjl6kJzQylQoUs7pFkb4Q8jYzbCtzOuICwZyDDynV
LDaas4mD13c2ea+h5k+N1vj5EO3JqCrxqRBwNan2bpzwLOqy6kN9sCTWzcesS+5dplooXRIvShRS
GeTWplFx6g7ymEHLOLbWUcOPOkXvbmpcVfXwk8CiAVEx/QNzdm9FlXiO3OwyxAiTWeeKMBuSoLTy
dj+ZA0LLcqeg0wd+2OArlYDIa8iLZOREWLQ9l3Vg52TFcRkUwGKEMW5wRhQ2jQfAiwMgro+p8wZC
zka9x5tSYM9oM1NgHrHQBDB5sSrjwQUUxj0lcnMkZ5A6Ez8jBbTO4Gg5tWWdXSeaM3pkSFqBjPaW
q+C1WOWdkdRasJbMEZpS/y5j+YN02p7tlZ1+bdigUrkGY1uTeterPrfNU5zh1tHcQ69H0tuWJMgN
OfLsdxgjL3Ec39mYH0998YZM4qVmSuObinXdl/qlzVR+f0EghJYJT6zX7VLsnTYj9key8afOvHKa
dL4Zek8WdGXKc+c6QLUK8rTV5qFDHuSJjgS1iI2AhxllR81bZSntqwQhbKvyzrb1y1zlVaBq6Snv
bdXHarBCp4rvoKn6MkFjTWQwYlhOZ2TJ6bY3MzxkdAyBQJEiJs7UcG9VxfxeTw5cdtQWTd8ihFUc
rPrazeqQGVTYCw9f1l5sibU9tXNgsxDVvGLqYq9Xm2fS6xFGl+7torXBgntpV1k1YnbsU7Fyq0zU
A2Q6gRVLKT4a2/xG+GFFSBC4LmVFzb1FliXy4BjdXuTD7bTCPShtp8NQbJPDNlA9LPRv6NqAnFiP
+FmoxZmYiCwma7pIe2T6FbCzJL2yUvXFcCvbSxQ93yEvofmE+zI24sNkU7bO2dj4JGLwX4MP8FoD
V3RUX41E7dBLplUFC2Hd1frAkJ3+o2cneKVYSLRgqBI9BCHXpeVOzR1URjF2EVWSapZPP82kTzy3
U39lNaUc7GOUO7rJXra+92WJK5DnjtcQj44aXxzlWjrFA5kgDDgF/moVYflA8rwnzQGlwJSsvlbF
hGWp+k3Xs08oFIGeZky3ql332LN5n6MKt59O0auwuu6HzDpHuF5YClFkgwsdr8rVnD2Qy9dUPbWf
IvDwDERwaocoimTtAbwdk6WYlpdMFMTiCEAsax0DscjEN8Szk8TFTmFQFdYiui1LJw1Ely4e8AbK
AWsFZ1CYuIhNyXrD8Q4k3klp1aDHQRLQIQwTuMFEAtc/RLOZZcRE7RuzrtrTnhSk3dzZtyaS9lgC
8Wg5M2E5MEsPHZFJWFeqH8o+OkDfTB8yo7/XVkfBQpW/Y1Cn8hSM9sk+obkSbcPhwozPg+U580xY
eaIrZKfYqAAS9Ij9MKp7SJAY5LJmNyh7NqW1heTnUmcjSzdzfxbKGOLZpbbjGdplhb4c4qKazoXG
CSvXNS+vlKt07quDTFftiwOXvnUt/jx6mpuKFi6PTYOLSdGf5xx+YoUKUI0CPc/eI20J9Gw7NkjT
9eQAY4qurb9AZNpzU44czfWgndqVuz+wEW7bSZO3HiyEjIOxPh4W5Ip0fxqm9Gl/n5D/titeYAIN
vsLD9sW5+S+HNE7M2PtowOJY/9ROSDs7TwqaBgFF/OvQ1i8b86c23XzXAHQ70rF5nqf/qtx2fOQY
M0XGZJJe0dHRd4vZt1PyhAuYprBUz3nifiW//9SUoj9GIgQqBmAg9PM+dFaiZeZV2OpstzVupo6e
7mwo/RffoPGpS+mqDKXYnWAN08H56JjeHB/SaVBdQklbdignG8KA42vGM80jhL/XWMNhpEuX+WbZ
uSdlIVM5mgewD0t2cMtWYmQZjBvsiJU3Azzdk0jyIsbJOjAsLDjcTQ22QqlSexfVnSM6EPrufIyT
xiHrkng8/IWEieFo2smBOL7dpBksfKIYHtzRvYBPTZ8sEqZpiV9DmubpjtRX3S3kNQFMXyg5Pk2T
uRfMBkEGmtyPT72slYDDKhfECg6Nm+zyPEXNQw/eRgzKPzTVboife238ytn5l8siPUCEzNCKEehH
lXg/N84oqiUJ16JO0YZIBESDLcJJb5IwGWHQtHV8Y6Rfzl0/v74kOpgExIDG2whm+odW7Oxk6zwQ
xAgltyTSo2NSVA3FfDHGhZGQmZ2XqHX2DUGNZin+i/rsieOC9GKjmHeIEXWvEykoi2g5JWA9oJis
497thU1z/a40sFyRcWgdO2TTvMBf9tc/9b34rZkXs/jolooG58MLoosWWJOK39JAdYGOOT4jAlAO
AmnGvlCxFzcuO9JIivGS2yfTiKkk2XrH5hEZfn501Gn0VEpUhJTCPhgsuLgwf5pVFB37Vh1Pfbns
0E0Vx0nP73BfcoTR02lnRN+YbKrU6rwwszafqoGYPlNJkP1MHNkTxdv0wFBcsn1etS/KjKwqMbvX
3o64+ho5flIqrxLezKVVOLyQelLtDHt1wLN3KLVnNATo/ooDjI3xYDfwwTi2yeOYPQ9xV5zzvHf8
dJwzLx6Ti6HXyhVolZtRcgKDaXSOHaGEq+WSjltO0w4lOG8Zm+GOcuq/lAO4V5fOO/HF1ygqRvTO
pJo1uk3eriqPTbRpiGX7nz21DDjz8bmG9hOiZwiLRf9eri5WeWcZT6tDH9ZO51AjV+2QFdd5+kgS
pEE4W8txvpv9fzfV7E89tW2eARRdCEB/RKl86P7OTKO0RSR2YJGb7C3LQgq53by4GR1VVonHgg3u
pAkkf0mEWbXqiRJTdGW5ZwS3X2g3EDsrda9atJxg2P2QmidVqX8M2Pl29vhYqZSEjoV92MqYTRmg
jw5AOciJm33AMu7ZmGe6dxrHx3k2jMvI3qxhmjuvrTbuRm0a/LHFo1xIsZx0LV5CZYo4yOYcmJyK
CDWTe9VvLblaZyUzYNXnlXk0WsL22lj3tBbcx6pA9JnoK5gpDieqXGcvRPqtm6yXAXfo3pBDz3E5
srCoIQlk4CeD1J5fZ6XvLhjESDATj+2UFLs2cjZf/SDP0xRFwb+/i9/k9D/2fUye20gLcDnfxSfK
zDQ0HBxNvotWWTLcPOty1Vtj6jtDoTG4HIZzskQP5TA6rGLtctIAVlXaZJ1FV1nnVbpPGIJOaBIO
S4FQE1IPY8wIWftqz845TXQC3JT+2CN7PdCDPJJQllxcY7D9cSUce8ky+7rpudv//lyfN0MiKlBp
2HhQkBR9HDAMTOnUtWntIBnMCnDj+kbrhVa4QNqaNPlOHclsBmlN+mi8qF91jT/WUpsLy4JuiJZ4
G3J8mIAbyBGKecXLuRRwIIsplLl6nIht9LW5uWzksi/eqM8vFBeEJeCiFnBUpDd/Fm9RSztkKbig
LJwqUKq0uabNA67H4mgrLO30FSP1rxd0gIuRbQOg5WPWS14Jwxwm1ERo/47CoO1bjuayM4iTaMfW
ZNZHV+Xf3yg/4fNttVD8brq+LV/rI5ilTi19KCPDDgpbT+h44zXYfB1Lm4tDn432NcbQaVM3rc56
w/l6JF4Wc7do4u8qI1CcCuI/Xjb86eSJYyEt1nNBGbFLVEzJACxgfdpZ3l6stXnTGsSdk6o3l3ww
LHqWVYU5vvk+6OZVwYHhNtfV+hQRfxY1GgriFmoAcAaQgaN7LTiUlV08+odxSyGbEF/5qo7nSakG
VDX4Sr1Jq95ZfImFNpXRF06aegWNAgLG9W5XqDNHK2wVRk6povN27vTBvKskNMBacNCyy3avK+3D
yA0HpCdVH1SUpP0ij6ldaujqAWM1sgYF5ky3xvaXOkIPUzU6E1h0i06Ny4J9g46cfez0iV88VaBD
KBVy6CK+WfIYLwhiCScru0en6V6ZzkMy1RNIcX2vh1ZLlaOa73FkaA+4fhm7ja5yyA6E6N70Wn1p
dEuGRdIXNOBd62oZXVyAC401bt7NPDcUG7mW7DbD3fl3jTSSjIptWHOC31XatBrRPqllRzsP6Yqz
jnUwMGvK48xGdV1exKwNXuZQL/R1c1kMaqoKKIs3NExmG9w/0VSrgUjudEmjUzEG01tpLnp9N93q
hvTbvDkzOSFNd6uY6j79oejMpZt+ivb0vRhJEEaLYvSizs6t0i8mWDA1O6Ux2lAaCSwmy5Yya9Dy
mnDq78dCfVSt+HmB7bpn1HgDXeK/2vjlYCy7aHlre2uJdAfqc9waDBJNmtNp7JDholdBRhwcbYGW
LOlce7QqBm/oyYyD22fhmvEDhyqndYHyN7QqO0xWOyfzPb3YXaQGCjGuXsLQ20NamV4L82peO/uA
JP9WSnO5agsej555J22gfS8ZicJvoUTKXS2YRkMJkrSYAiMysW1bVCgj7H/Odc8RqvsjDYjHLqu1
Y1Ty/bR6WOR2i0rRiM+L/CadHjdc3ox+4aRbsLB4WsDjn3FwRb6e0gzuWvoZv9O8q2UyQj2t3tQk
v9X6OXrMH+kJ9JNnR5MVri1NZEHpprc9jiXU5+dWoTsokuouBWvtFVVV3iKnRWaspIVJZuc6e2li
Tb4TJ6av4mwYa4rUuijLK2vqLqkLrgAbgn1COzqRwWCcrMT4yZ9EV4o2sVgIrwETS7pF4YbgPmhz
4W30m5GDQdnU8mowVr8wxm/pTG97rMRPKXXnHkoK8cfqeSZc+5BUjxqOrHNJX/z3iyQGwDgkEGqQ
K90hqI1VCevMoKLD5elFnfMordU+DLWC59tesCim9YxDn+5zwTnLty3QkrnJkLAcmUwUyTnnQtem
2R4S5o/8GDoVi64Qbry5yetSvaupNnzHyourtOxP6PrUJ8V2XpyVSLca/atvzLG9MzpgGG6ZaN8S
O2y25le11DZZYewPdWmiG0m5vEG20X5oB2PfDvFto472HvbXfbGAEBQKDlbu2HOazhRiZdIETFd8
oSeZvxbKJedwHbb53inJDUpWqubK0o5pz4E3SmMtjNf8oEtH2XUaOA6l8FK1uAesuV+yqDpXIznR
iYuRpJjWYb+kgEMM8xhlmunHpVoHWuHyfqQzBr+5BNSQAbWNcf3nmsTeb9qnhbYg4uRU3Rv5CpPe
NK/qbSJJzgB1PooZTK9hg2+EVNT1Gft569Ea4KAzcviVsX1vVZsRtMQoUy6s2Xpr7Dp6nY0Kimem
YTUtWPPgTpEpadJF0B3Ln/DyPaeYrjXwLcwXShDvq07IBgG5OIYf4cMJbzb7BwgINEXJDKyEqXh0
lUo6sMeOmPlwe79IDUFHNGQABc2ZJyi1lKMxa+YN4VMhQBMgT/l8u2C36O12PGPbmfk8XtNJ87Zt
6+RuqfNrK3/WMl0/rnMZ1rNV7ubeBdRYjzgHyIBiVCsDNSDfufAZv9K9aZb3qMHVhWQy84sZrOtD
hbT2iWELEb+CEWZJpzKJHmqzU14te9djeGAsNYIqajrAnVb6pGroXiKC1uLJDEqnd/aoqPwiVcd9
glKHPzb4/q34AcYk6M2iJctdtu8rZ7F9y3R7n7XZZcRUh6WrIDJCWV7ZmdSnIlq8Im/UADzQ4k2L
6TA/masN/0rIw1oku6LruEbaXgyNM2vC9xSIVftmF/2PngTlrrtd9LX1zUohu6sdQmtAbZ0DF7r0
a3IZG+sOTbrAh8fivohqTy2qslbFb6WuVoE+T7Ev7Lb0EvlSm0Z76EDo7FYV1MY6PItyJJyET5Rr
LexOnsrfJ+elZCNqRC52y0gwdwMYRjOHd721cAiWPNK2M5MuFgd57gZYS+OAeU67ixRcXQrTzQyl
5pXpVO55yoTP0J9zw8INXMiSI/mcE3kf0d9cC+1emUjTi/Kq8EWkWn5UV8UeXGRbPNps5MGSUCAV
0BE4KO0BilmHRhGrlxXqg5kXD+ZKQF2qZSSX4ETdpTQQ2N9ZcOuSnsD6q/g54YO+bh37ebHzt4Uh
5n9sK08u7u1vpFrt0GLgJcvc71laa6G9Ut+4ZYeodtHKu47nGCmfygPesG3g1/BtibWyWqKOQfp/
9UYFqav+mb5wdMdQRl6D3SKsRAQxgpW7JbFPUN9Nf6yLbl+g6dpkfh0g4A6xXTmGwl0tv4Rkytyd
gbOblPIW8C9WLJLpWdSU8ZK03QU/ZekD8/cLIH6hPWJYFWNPe3WVww2aAveczUztFas/JvTP/KFp
yb165pm2jn03L2hm7YfJBGWV1MZyO3V37vCmFaRca45zLZP4Jisb+/VunpbkpUpvuwYEL6Yz66wu
2ftouc8tHeZam0Zm8o2nzfLQwXi7MAw/oiGAVVChx+B9IPAbG/oOtuyKh8dWQmw9t7Y6WZchbr4L
cerQgfo8swNyk6rw5pH7jbXYOPetvPScij3mUXUAcuk+i5BG1fZtFY0X3SZ4Ja6s7AV0nuzMvZiI
RylhV+3yts0AjWlwlxbC6gHtogA7sY7pB6ulLW1tWUvdmN8aznQm+HeGdzJA3J1z373pZ2Q3KYPR
85LmTNI49ilJgo+WmATfIJ2lQnZ8n9ForIU9Mwmj4Kza5sAaqu/QPvlyepTSiB8kpsLf6zkD+ipo
yFPF+Ba6jeR1p5wS0rmnP/RIIrzfdU7v5SS37fTZ8BwDRyTY6JDpwbivVLFDtOT4EI9S8M8FQoto
2dE1X8r0SjGyH0ZJMcrjTFQiAF4dMfVFBVkMm9t3Wna+YZ3YS2zBXID1QpsKHQA1TKZe5JeCxwuo
AEb02dae8qmbz7ZVsWi7G2+qcux9kVXPTIcZ28QunRriivxsNshXiqLDnPbNdU+Q+SHv6zezLB7Z
7h/Wqpr8LmcT6nKWL8a935a+OcS0a4AKViyjufHA3xdv7M1dZUttV6SEmSs6ocZZO2GINIxTv3zf
Su6sosqrp+gxWmWPO5ph7JCYP+vGfTKnJpw0MloS9OS3pWR6lzOuaPQoO8e8roXXtEUVamV5xnN3
hdL0jaRzIomNFvs4zWTfNDDV52uZAlDvR//3opkY3Bqz/lFOyc95tRz8keMS5JrrucaE7ES3KMuM
R7foz4XkUS0meikTNSo1x5k+9pFQpvFIm74Q/V4r+6PTuODTJL3TeP1uZejVmNjDkJDxs1Y/TH1M
8ErB+MUwCN8yQNcEawwQXck0JCMVsmOSOKi20Ad2gzbAXmIAXiTXSwMtcykWUNEbjcS0aue0JvZj
Lq02rFe7ucTTsgGVfthVn1zbSPtOozQ4BtWUtlbf/opt+3aJpLUfOHvv5ia3Kct/bnKCcOlx9Bcy
VjmRDOMRxo6y+/09p9NA6BMqpnwr6eKS/1vKUx8hx6g6CM3dOMCv6m+NCDLd2E5fSFQ/y+doO1h0
QDAPCFPF+PNnQ8AeM05wibV1ddIHtzCe7Q7agJn1exFNyCrc+BnKuuvDHCoTUaEpaL6YyTAW+HRc
hzxCN4J6U6CO/6gn7Us9rrGSqgHHa4oaMyEzdEUxMFnGtCcebTwMOkD20SS7WdtE6tNitc8Rj1er
7tXBJT61KOiMJqXB2Fx/KvXC8CMjiQ+ZBJ7WJS+QWq8I2kn/H2Vnthw3kmXbX0nLd1RjHq511UME
AjGTwUEkpRcYJVKOeXLMX38XlNXdEplGdZtVpZmMEhED4O7nnL3Xvmmy6SaqcGUzs4qCLrmqm9K9
VUPivkPiUBQtMW6IYXvVHBGYNWlfK1vEqximV+MO+vcJa77I8uTBzscHtegQdOnGcBtXcbmnjyi2
nOn3apt1t5ZUvmWGJ/dJL5+qMExvDb37XIhT0jf9ox6i7MkA526Q4hmBqWZpUOvF7Ht4mHdAWr1P
DL1T/15EtY1XIGOLgkXiVYW6mtvUpOa3zo0b9cd0sBAbuNUOwKbnD8kgUUOJcU2iACqxEdmQsEIo
BCEUOGbvp0jWzpXuLkJkkkmdsmRzU8fK74dhOpbminaUcsqKZMbZcg/Ruj7mDMbxaYTbwUv56O3k
uyG5/2NlutKZnfi65BTQVvZDJstHDHNXklr5Jp2n/ewlN6o5y0tXRHvPiFg63O5Oj/QpaAfqGV1p
rzQrzvfkYQjmBmkSZE4oAjmideyrfN7Kpjd9i72dwwE4LKAXg00bCbPBppidQKEt/pDn49UQik2T
94VPuPa4mYCAcytHQVgpTx0lwnpkXgnHwb6HI8IJr5GfSaoz9hhbPhOAA0mvn8zNUDKF0osBKJha
IY2Md4aZhVvL7Nq1VdN/TTqGUxSQ5ojLm17LdGPrubJnsr7JPsU8qffW5Ghr/WvZiPhxRHJxHSnj
tw5yFt0qehAzWZNoPMp1ZOmPRd9lJ00fjABJRH20F/mZNXOUa9gYdiwqxXHW7GkPJS76a02NdYuS
SQw302xfFxbPgB2ynA5MgmdTSqoDdLaeolhb1JAEoHE/GS1EeUX2xZU13mjDuSn6YdvD5Ai8Vpl2
iciLte3SBa9KQ5yKST8R66td165GLkSnPGjNWB3Q9Ohrp4Cv/nGj7n3rlTknBAUGG6qzPP2/rj2l
YxYU5RHS0n6rNyMi0LkqfKdpOfiFWxsVh6mSilc8f3zZv2GO4ToC2/Cj86q/g1MJE/g4zMY5SFw1
XMfYNXCGPlvGDJsPMLGK034ayPKbteukpDz8+PLv1PNL4Bb0Bp2tDbne29Gfq3LiijP6raXq0qnP
25eUnvu6HcoCJMF0//HV3gvolxg4Oq8GYz/W0Lf66EqVibQznTgYZWR5NHo3qDh5Ici4apQSJdmA
Dqkxbm0c40dtCh9bD7YA07VxNVpVtZkbNdqkA3oYEh2SVaWh5ColXSdFJbhM9CoSb3Nk/s/+3U7x
tWGlwyFzte08Rv3GNkmGoP3CoBA1TTDG4phClkHEN9+YnFzsilo28yp4oWOH/LnbZ3PDqUCpLfoX
9jMhfhWKLe5rPp+Ym3v4/PHn8xfx7Ne5Bnptb3FmYVBB0LXcpT85DDJG2wJPH+LeMVSP7uisizJG
2UQS41XvazERZdBTvXVsKM/kAqAbI1dqPXSEPMLxs7lVO3+Y3HENdPFHeMF1nb+GIpbrIUeA3HUx
/MwmDzqD27oKb9sUqYw56S8Ydr4TFE1+AU0/dPezdqLSvW+0drwHjNQELupiv7Ossz5a5mcJmn5d
VD2/PoFYU6F+KxDurdA2f5Fl0j3KsxMDMow8q9yHZDz4UnGOTT0/AM5JLuOi1cEJQ+89V8LTRISF
P5g8fOD3ULc4Vf2oD8Cb4AVnhPfp42403eHQmM8z1FywoKn2ZFpMtxqt686ilzan9ALqRl9ehtFL
r0BU0mqp6/hAnII/gbZDhsea1vVat7fa/HaqRONXqSm22WCiD8rqZtubTOyshlQKJwRqI1vw14Nb
X+ay1dZaL79YGTyLvMjvTHvsrhDShKsap+DWpWM4OxGNY/1o1ezRQ+aQ/RjPRJrknJEp9U66jvRH
w/jNJrlGX/uk5eaw99D9bQwwPMiS/FixRKBHdnMwY+sY0/3fQkzmu+zSA9ID65JU2kExxnLfY8JP
nLA4GGjZyf6wmAa448UhXRiXhe7tpy4EJ0YEg982uQE8kySe0jAVn3MlKFm+uMRN5d6OHHeT+gVj
lx39fsX32vI5TDx3lRXqcICEpJ1iUcDPyaKHnj78MVLa8DABzaUWre+4lacHyiv6C7nxrQDeeoQQ
TKPaUA/WnF7QpF6LtnJ3bJD5arC0buPpML76bFrbZemsgZ/7k22V97PRHDm9l22bnBy3e4LagKi+
sFq/nHrG5EZr7ca6dcn8RpDeWVeFHSP8so4pWtygjlXIzCM0CaUYUP0X1rlU0juRlQYKqF4j4Fjc
DXR+rbn0Vrod3QzlRMJHbrzEYIjWTgkeZjpOZNYDGaaBqTCXyRkYbn/zgL+XDJCuAJ8Iu5fK1Ovt
yMuUIorbSmCVrKaT7NsKr1BRHFH0RGZ8TaoFwLMSc14mHtQUVKkThvlvRCZ/AfR+XWQQW7h4P3/4
pbW3VtfESmxwbjmwWjNSCB7VhR9747ZbMvpcvUDXmZsIeptyDXicJsbM0IB7qjBGuicchrSCY2u9
HQAtlNZ3WhXWLofpTdLzeCa5Rh9Rs0OqTDG8IJccU2TTEvmYO0pyMpAqZK61shXyHUek+2Chy3pT
qs54ZdBXB+pzQhoqoP/QxgtpA6zr5iJi+zoRmrrv6eI26YCpyIW8ntQVYU7mTelZNEGz29rCNI2P
1CF9zr0mA8vcm4px7meHeZSo0R1a96MzHUC03LL60zgfaCQV7Xe8F/PBQHGUCwIUUWDfQvaNdjP8
/pXeDK/0YYOpjuhfkFIwzRbiq042eBZwx8IzSoCp1Xdhr994otBPmek+kl3RoIHupj3u9xNH7OsI
SmUwiuhGXZwQDhPISFMmH/NngzTdenLHgdZIkVtrW+8ZMIBbx7Kl3w2aom4ioaLyHhCG97ic1Do6
EO6YB5HyW+f+3wiysAth3ISNgotTfcvZcB1aKhIBdpAnCEPzMCRhitEv1nEwcpbYZSmazK7mdaZt
8qoUhDjFs0+bCQUm1XX/WAsk5ZpFv7HEaQTPdtVgtVrbrB8Qy5Wt1SM4TEjH8vJPDcr9MSn9ziRR
OuxfVT21ViIUdy5q9rTSg05Kgsi62Fqpo/J1kNySy9JsZJ+QGorfnIZ06/3zibJOV8mdhupHaOsb
z6xa9LTZcn2ElFaxcLcGUskipAoH+6cTVYGkEaOJ04X1xqhxfRQsJS4txcCEKe4zboW1ZVLQ2/Qf
6rFpbyEqX3cW4K+mzNn2vK2r1RgLSKTeaV7f7/rEGTj10R9sKyBMI3rnlS7HbalED95ULlRUleBK
fV5Aji0PoGsduqEt9zOSrZVlQPSA4rtLR9ipJmPXsGiLK9sug72h2Oq6WGK/ypaEmikd8z0DtHLj
NPMn9rx+b2YlK11K9FTzPDXjLpy6p3HE2VKb2cnR9OoqCbFEJYni7JOuxKmsAzdTMlLTXFuWGDtJ
SJJ2iZquSeKNBSPQ0+abvvbaZXLJiUwhNQxojRHIHC6lg9IMm4fi3MMNOjWVg+jEnqogZUfLUPFd
w+HeqbpxQH0zoOJYkNZ0p/eF096UlieRMxf5xuPeXNPjRXSTKIy4DeM6KyPaj2pBL82lZimQ6eck
g4cHaIYQL0kb2SVwlGstzQ819h7cD+rZWGjwU2VtBVYY6nKTQYmZ7AnCpVsYNc+97F8iI8ugWZln
JWzaXXjrFi1yKz2qkFmdIlXkFwOb6VWf9uthUYhYTAB8LULl09S8Ybej3a8JwtUNhDzexPFdFCAZ
s7KWHOu1Eb6y/TVJoeolYjgNi1DLi0vdtxFfSRMha72Y2+yI4YV8ahaoIfIUc8ssVJuLeN0m/EcX
AN8wZ2Iei75EoQvWcOqDJL5gX46uPGti1Z29dsNJor0jfv5Q5Lj0OS4c24IBztil0dkrn/kiTPoD
o7VLinGPoIa7tGLWwfdongZjXsfDxFypcrrNbA8PtueHoWEe9ArGHM1mE19YoHVev67MKT4tDLI0
gdysOOk67u14r5pKMCI08hWlSulPh5dBBx6peDU1cJio4K7hz8Sd/pB2erOfyGmAX2bs9cw+R1CR
t0VoPpShxrQJZe+6jUHHO268ZVBNcJfLQKZ2woxKklysCdf3miEllGt4exxquAFC21zsgdql9PhY
5IyPyXLifQZ+J5BT+ZUBZbb2Bg/kXEHMZOOdK5hBJK3baAvJOMvz6PugqhfPHZ+ENT9Og7MfuomE
9Xx+QTfJgVcXd433POnxudWi4pNldHdOoucHM8NNkjeNfhjwLWicpChrTqPOUEwxIFoMa6l37EoU
HR8fN97rXdAh0B6luFvW8reKnky1RlWXsPOjXh8omdjtCxuaT21EMJMyuvPME36jInovJmX7sEmZ
oaKFtvZWY4NRIG3wso1YLqlekGdtOUCua08hLPIsBgdTrzqePn6ffyPNg/5C4rcGds3W3wEHGsMO
w8ZrBgh0rb7LBOAzG5aeOBIBCEjWSj8pIHFd+EQb6amrFnfKKnKmZNV4SNXoc2xNbX7kd2Qs9zyz
05wwE0CJiSjM9KUnPquS6Yqyi0J728oWsJ3Trqq8XeczihsUMbTm73I7f04Vb22LfF2OxXOdOSr4
5PBCy27GNsffRPPwyWI+iwy5OaL6fx7nKZCpA8kPVw1aP3wDFcNYou6p1gpxrSfhpUXuty3y1CWS
0YQ0NWjAkPWRcyyepSltW6YHsPwrOhgBtzohnLL06+6O878aiHhmaTCUmUyfr/gIot8InP7mHgO+
A7nAQ8iFHO5N3yQdgWgjHRyCJJe72cvO4ejFgQbLujeTwm/G/jdf9jvaz9KuUNGKc2cbKlyoN3t0
TWpb0rkQPrOknEgobpCNm6brC1XZx2ZKFGeVaGubc4dV6zSe2vUgovmQiIQdVd19fOtZ+pt+8Y9X
YwF24hmjNfJDqfhTxR7VVgOYr68Dep/1qo+Rss76qxdqL04SH5QCw5xdY+U3Ki3acqMKXPHutei9
Dk2CfO5Z5NbkgjbKUxo231JUi201IBSOrFtsYhuRNdGWFf5S5NUjezPDVU2hNw7MNUvqVzean9pI
RwDhlMe0RWPrGOiGHBOaW5M+qXH5nEaFsVYf7Toy0S0SIKTK+Mli1SSTFr1WTWBn3pF83u5zvX1R
XfMlksm9O0dyTYjGIdXQFXz8mb1tOr39yN40OfI+bGnRQisdF3MLMzHJ4pSKC3qA3zVUlnvh51Ln
x6WWNCgLCNVysPu1nwIkjqW1KOogEs43nI/rNnT4eJZdobddNk+2EVyTyqbrsY4OSGU/fqvLW3l7
fTweC9WD4z3Cw1+vLzE8e3Ms6oDpLwRx4NsLo/g5V4wbtC7cL4xj2lDc26DbPr7y8s7eXBkdA+4N
nk2Osz/u25/uS4IXazC0TRlA/QDkLtU9aSRohwjh/fhC2t+8RxPPgmp4tPZczV3O1D9diQTUBnxj
XQZ5Xl/XzfRJL5PPpYVhRY1t8lyNdl1XdbfFTausGHu0C+o8nEvMGd4VtHG/nkAYZnhYj4W0Lg7D
oYWcOv1mY9L/5hNB8oneVKXkRVjzRt9a4TThvkNpajvyopMKYqJg8b2k2bnFCNLYVJsTLJGVhtKG
Op2Ap4zRjZUDtiZM8POouNMefOVGpbXEW/nKsGBGU5EOmG8IIjf0m0agkZSJGPckv5um9pvy5N0n
TT2i8n8IE2zrruu+uZubIqtE63G6I9Zd27R29iKKBeNa2odRxLkPV4m+SpSblxk42cVNIoqsJeos
2urWc57i7hB5be90J9KvmXNqpMEzZR37394Tb3eF5ZUuEWyIbfA3aW8JQOSW1SrLf0/4N50gaZUr
dbLMQEN/vl4saOlwGdOGZN/ukXbLHkmBvQUtgW4OxjwdV7TleWFrK4JeRjs8fHzHvlXk/vXiSBQh
XIAI9LcPZYXxoQ0hcUNtIdcaVjaYhbF//Pgi74aZP74oKuklbQ/V79svC8FrkhLkDnF34RG7Y/cy
hQAoozy8yDR6bS1lW9GiFjB5B3PpEtbjb45/72YLy0vQLFZ823Zhs7w9i2kxFkXWxC6wGbveeB3g
fM/F7luFZMaaMuPU4VzilgZ64cIbH0PKid98Cm+3x+UlMFQxaTh5jvWuoZ3ktqiaYe4CZzJuzEkS
TVcugbWDODaSIf7MhJZyfo79bEqcFTM2a2vlj44x/W7U8Q5N9+OleJpBGD10NfVt1II6kJSmozwL
ipixGrnfJAyliBg5JeXbsVW+6h5ELkmsmaqhoohiozkZhca8V9wkph1vtKp8xRy2LSIircoM0cQC
8+8IBNo2db2BS9EDp3Z+G+35d5/hD24xknWLT3NZgH9aYCnC87i2Eu4koqT2ESdU0sv6TR0hBCnm
8lxrFNyDB/K7i44J0wDLOCvit7DTv3ls+CbpiliwbfBfvFk/GW0r8C/MNqArtiOXfqWC0fj4dvn7
SwDO0ewfx7vl5PDTO+0c8ugLlTSMJOu/pma4aqV5/fElllf5877IXcCtyJBFpUbRrbdy/EFxakuT
bhNYZn5240SiytFPRZjvm1Fuers/WdH4m714edlvronrENcBxj5Wg7d7ceo4gq2HU0CXYsUuy5cE
ppgRU0I76PQ+fn9/8xGyN4D8wRjr0WxebqafPsKqUVIG7WBbkrH4rtS0epz8/0r3ZJfHt8pNsJxo
bI6Ev17DGpQozjmDBjYxiDTUkiDH4r3iJC4QSU7e+eO39P4r43LsJpqr2xagzzd3RaRlkkh5heCv
1H2WI6ORBtGNYiAPJA8LGy/BfBps4o+vSjTQu69Ns6hiic6BbkU7dNnkfvooazXx8pmYi4DkQGzE
YTKdhsKs/ZGkK83O0DvMwykXdB0GB1RH77kbAx0FDRRECAQJRbtkctTtnJJOgbb4UKLfXfWdgxK+
Hm6JleLkH2fpsSEcG0U6AezIjTeS2dMOXEEwmrpyr9FxK2bVITu88Hw1bNXrxsvmfS+aF9QbzXXn
hOsG4xCjP6+8SmDmMXQ/x3RzttbQiXXOBOqmFBo4IeWTkob2zTyWKF6V8HbEGO3TVh380iacQwjg
WV0ZYWes7rAtTkGntdhymU+MXeLuFbVZ6QR5+6ZQwpvQibpDO6Ejt9T7TOibkm/QVwYjgUcURqcO
PYiXm+rZLWPt7HUE6MzRaH+dLeXFQLEF75aDYehm2yYCfCtDB8pCrRhB33KdWIuekEBQ3g7udZqr
YCS9BpWZdEGIqpFADYyMXjBWEGIgRJfXt2oGFY1QCwBBz5Taz+ZoMaVbJKovmqmFLS8XKbCOxCbv
h0PiKdoWaH4BntX3lowvd7G3l3V/BYKAjsJzb5q+zZk1zReaesN3Y0fsDrkEmWWgesyI5Qgq9INQ
senRN/MqkgTSLwRoFJm9Rt+8w77hChQtKR9wDEV7zdEN04ys20MxJJjUyQZukhqdux49jCYRLLPh
wbpI+2jX6EFaOCUfHhmZutveUMsEDc6bICzpJypIeFeY3tB123xu09DPd8ZiLFkQW0QTDLtW9fZ0
FNLdhOBj0NziSqtq5bpTTLT6tv5Ed4uPzUXabBQ97n5k+lO3jaI0W2sPWkzCz9ghFVUWEgTe+Y2j
5+VV5oZXqYDuJq3MOClshWqxxQtDrkyi+45Jf1Vt3RICN7+cnv9l7MJ2JzwTFBU+2jPem2ZnuP2u
ltb9PLfKrYFLhk5M+ojIV1uDA9N9zSpuysgygop6tMAwdFGzoEYpvwYqrF4c9l17ADwCyWncFENI
kBFFJSPApF7zNA+o6fR6L/S0u6DD/ZJ6aJ3MKN8T+KHRQFzw56LFOIhtae5APQ6zfnRi8/XjJeT9
uq/jm6c0wjmKd9R5sxZDZPZqSNJ5oLlIcb0p/FrJqw44TzOVl//zpWhCcI7jrE1v5O0WM4R5YUQh
+RYsNE/OBIyrN3YmHA9uuqePL6X/6LD8up9RPbGuWy4bAEb1NweSyrEryaIUB3IxAMVl9SkRE/pN
KxcL1YrurNasCuFUO9Ue/Mhq1WAoBhoNkCSa0P5qGgXparCF4OtnqKeqLyUC1V2kFjBShqnnrq6b
o2emX6whaw8gkgY/W5ydqWqibo3dIKsZB0R2MRO/uTTUY0ycal8rPivol4oEINeQKj67sFxM7SSK
5u13RIUv00TKY2q35PNEF/wti1IUaJvgNSHQ8TUsHehP6s96SgTeEFWzPwy049MlMLVQ1KBozZXa
WF/TqhQBWuaLIGcLYTAvyVY/Y0d+mTjoslhoQ5Cr8qCgz8ByEt5UTpnQeVlltt0G7ZjoqxSZLjrz
6LVL7Gvmjgacrco7zYa1q5kvDn0UQLiyYakgAHHT3A7UGvSRiLqgJs94E1X49bwobdaLHSzrZLpv
3YEJf1btQK9U5yEurH0tnBPgHtBS1Okbq3chznE3oiZ70FMYKqqdQRuNcpWjd+6Q1JrZDG+Hz3Vl
64GkaX8EjGrv84YAIhajR2esabClAPxcsVlE658q5p+UmNXLpAl9V0RhtrYTCuncd9xSvU0GkewQ
bmmrrkKT4qVlcmDLpF1JDwYvXbFTNPNby2JwMmsUfJ+1tlbunZKlRev1K8uuUGCr/bkwbB6h2lCu
om66dwVa7BAoiB85/qRbwkdC222sW/Ttch+Xxguzl+5Y2Q4DGMIwdwYhy5lAXJLI0T3pzYSgWXN5
WvR7vYJKLhq6sgTc11uGzwcMZSBaIiTj/ZSYTOFLpJdfYZW15B5XNy0b8lGXw14qBFPVbhizzaak
UpbXLulKPrvaRKZKbQapzoCZZmhzE09Bzih1SIVfoI3aG4VyqzXRyg3TE03U6DSYuMXkzGEtdWgf
sITChqQO4QO0N0U+82hoXb6KY9wmxuxtSzyTG7Ur7uMWniCWUHZoo6vXaAZ5CnuNXSmuvxMMwjgr
03aopupAwJXzo7jYc7zvtrLRd7MmaoQVCJ8UBfAI+DI2lgRPuNKw8fHVnOth/h522qNX1vlV2aic
+2PRYXSCr2Rlr2lez5vYrdhyBmNXsJUXem6deD6VVYvSZi3rsQY9hHvZdBVv203KNznVnzJpWNdM
tshcFFgWP16i/mow/LJEAb8kmoi6G3UdSAvj17NbaIC0QDicBi2FHtHUPMm1aiDZnW0yhuNjhFtr
NzZqx0heXDWpKSGreOAn1JL/5NatjCyIXmm0V0uZQ7ghbYHFTAm0OoKv5sarqdGMs22tAHB94Qnn
U5ZKEM/uN7q16zqTzc5UNJJ8XOcE9qpaJapd7ysjTdYKHxlnEcSQeu6dx6mvj04ZPzmt+x2o6Hc7
qTeccxC8G9g7COI6l6qJbUhvMds0mBuSScJIjx5ARzpHUbPWDpXIz1W+73Heb0dmysd5RDGR9y8W
hep+NuZ7xcVOlbsFI2fJAEx439VWrhUjK49jWJY7OcY3eeJoK2Oa5c4z9pGhRFdl95ny98GSlbwZ
HAXPrEJAtkycNamTtLpHFc2tIoJ87FAXA64atdS7GkeoV7aBHIfkxmljKhLfbBYX17H3dfSeCqP5
knBMcLxq3ttCv7UIMr9SE500BMNGapZn7o2Oe4rUUXVdAjW8DjkJznq+NSkOfbNzrrIwSq+LyZtQ
HlG3lUkjOQwwa8cttJ1s8Twwgy4daFdN3uKNdPH6dYgHbZm1BAg3kOA8S56wdXkY6SIX2VQPb0tN
ly5tf5iKbj4LbFTbQle3k9PUh1x1w63iy9Kp9yaJ1r/Rn1rvCjePso1dldwAh1iad3dsHhXW7DRk
OM61BDFX9xB+4FoNPW/NyJuvZhuNqxq98NqsEoujo41pytPWYa48GTxfW2DamZkiDiwkrCi8qMRK
VxbQKUKaG/azlvkfPcDukCEggSXTCb8by1sA3PI2ksXBGZA7aOboHUju866SRbpcxPfwKp4ibxTr
5a4vM/N67j38DrYr13OXx740oKX209ith9SEGKAUeAAJooocU1sBPCbGphyvQxnZwI1m/D7VqTU5
tTopYqFBFKwOE4XKjxXgP76N/0+8lpe/HnX5r//kz9/KampiEbVv/viv+zLnf/+5/Jv//ju//ot/
neNvTSnL7+2Hf2v7Wl4956/y7V/65Tdz9X+/Ov+5ff7lD5uijdvppnttpttX2WXtj1fB+1j+5v/2
h3+8/vgt91P1+s8/v9EHaZffJuKy+PPfP9q//PPPpev9Hz//+n//bHn9//xzhVA7fv7juXj5Y/fa
zK+i7ONFsfzXr/6vf//6LNt//ql5/0AO7VmAnxY7BD2TP/8YXn/8xPoH8z76aLTEHU0lZu/PP4qy
aaN//mla/8A+yt2rkjjCLHYJfpJl9+NH+j8sQuIMuEaQ15dpwZ//9Tp/+Tr/5+v9o+hIs4+LVvK+
NHPpdv/PEo9E1rF4Xhxoy0tf5d2Ew9Gxquu2kQAVVRSQnN/DuKtuGLZ80rirdmFRPwkDIF8Ne29f
ZRmyxWG4pWY2zmpoBbFYxrdSesduxD3XlTpld1r50Zzby1rxrY3gWsJpbk7eZK8IbZp3tWclt41n
1MiEcQl4uVCvyyF+nTHgRpNq3Q4jZ4nYMMZDpDfXEchdAX3vwbHTb41Hk9dG492X1/BcrDt8oF/r
qgeNOaXGPs0usUz7O0mtzswG5AEMm2Bp4z3w4FdIYQG/NJzyfX2gpqrL+ciQmvg6d8Q3h50IVWyL
GV/t71B1ZoGV4LwccciVrtvtwX47VB2MKtckS5PeGBRTSl2vEdVKovnrmMbT1h1L69RoAnsSCkCu
aMnrtqO8tuoiZM3zG2+Mnq3KeC1T8ThXQ/8Y5RaSnqVzkX5v+uqczlnuY6oZUCsh08tFfZBx/Zy7
TL/mSbS0MXaq0smtQruXwrrJr3OCJt2EKFGhfsrVPSDXdp+VRbJTiNlS3dK8cCbBNeF1W7cHOBGD
rmPsnsJ6y+CMNwCIC0QihJXGn0wuDW7Xu889Sfa5G3KQ1m5QmuIIphZOJrfeOSRU7k0GPqCP2LzK
9KWMw4HcijQ7qQYGvGEC3JD1YTAA6KBTQ7olpbCCXXxVOFlIiYGjxCFL0iR9D8HVYG9ikrvXY0Uq
XxK57loFf8heK+VBF8ORsu11RvCyyuW3cKDpUUBvXs9h16/dOgabyLHNt3OoGnyNTWDP0oQbOQJG
kiiq0UKnnxLtVqv74aThXqY1Hvt5b3MYGNR7ZbSjoxCVB2uiILcEv9KGgPJDkin5RpQp+3qlX5sG
cD9ED2u8fXbgSpRVVYXXWHeWeHnwHoFhZAmHZAydShUDOcPmtWfR3xhJVrIFj1HQ9462JdICB7mn
QmWN6vk6MjHbyfZ7MVb9ulBMdIClJKKpG+ljuVVxSlpRnEomVdgqSnVFvop7QeO+4cHuDktvZWaY
7zdOTxFVFs+GMCMfy9N0jEIFDWRXXUwjGq6CNvRM1Mr5BHpQAtjvOgWkcZ6tlSZntlDV8ujmSHCQ
sVa1sVNDgIul6J6jKQMAmeqfbafXNinkjhl/dgF+eqtUVKs1uin+kF7nC/RPbVJOaPRxxnq4pwpS
sAbpj1FFRh7RyXijQSMurQJrZYzWJzevMYxTTmwH1Ner2VuSWpCReGJ6NnuEZ0qKlbns7S+wtllt
5NUknD3cl1cjcdu/Si2Rjxjp6q9W2IjjOBB8rM4XuJjNaBmbasnhcrCUYhE1OfkryY0UU/KsDcVh
VhZSZI6KlJnnQxcb+0pW1QNHI8yHBi0mJbPKHXF1l0lAPQg5jLtDcSKVB0l47ig3DHw+N4gACyec
OSXOt6ZX5F+1Inu1k2Jn9HF9i+1Xbmq7eLCiojwohKmCWpPIBqFkcI6hICnyL64RfzOhabjzXRXZ
vpi66my1IeBsdFlpg4EzFQpdFmjBYHfCmn5LUa5GjAys3cBNyfzxklQFrGtQySmUwdmQlUE80iBr
h804xg4sUiE2tSFvbBnht2+0V2kYD52VT0FspeXBLmkSWAMqwieEFPXBDpHWVdqEIbwjPaH7PnZw
yBpoW+sS66tvJ7Th56RCxtfOL0N9BYKFQe9Efw+rPS6bB1r25ariW2ZiTlcxbU9qmZ3L3Gt3k9uf
kyqhAFBQ+udN+Smq8fIJk4NkmFAAdruunb5P4XTnWDEt27nYpSTa5E26Sxv3xRzj2Bdh+6QP487V
7LvE026r7moeNJVwrMKPbM6eU0d+WwTEDLLYrR3e1hVhUXpVmDgOUGs0JTYIbBn3qjEaq350tVMm
YLS2akzzbADwoY2+aPPVHMvywN5GHjSCosZ7UgskimR0hrFOwvCEc36qGcUblJauE30OJxorkz4Z
m3lnLyLAxMETTATusxtVSPhrlnZURQZrxpZJjVy7uX2VyAx0UGfsvDa+TWf8amqNHlgd0oA6kgY6
1L6DgpeLjyvbZRDVp0ZPfEVw+1JwUy6stEcT9OOqaCD3EiD+LCf3OTbsI/12JIN1q/iDkX+TgCfY
7FBlI2YTQec1IP6qKMUxJsPVDCZLdGj1hlRr/GagF+pF9aWvRgXogsNZdPgaDSMGE4zGwEq6S8XB
AiC0eRnMfk0VAC1WxvNeJPMrBeKK6ubF0HIFlDLV7GzE6z4HQJJb42NFxxXa711i4XLJ3Px73Xov
5Rh/1Uke84nd3FdFIRe09LMz12fLDeHIjlm8sZXwyoyA0thKCsOlah4V09mPqtUess9ubL7QnKrO
s31GB5r4Lms1nQT5OSkxZZgOJMp5ZMcjM+imV5E3abS/Vj3UsM2EN39slhxxNHisLjo3sO1sW8sr
/j9757XcurJl2V/pH8AJePPYBGhEL1H+BSGzBe+BBJBfXwO6p+vW7YiqqHqvF4Uo7i1DApkr15pz
zLs+GwR9OvpRdk+FJPZhx+VFePl2LOgduLscH/UeiwpmjPlLt9rXAdkKXBv0602o/OH8eQ0n45g2
TXbrXJ0iRN9XCg0sjbs10DhKHhEK0wCGSmMjsA2VJ04ktHss7zlB4tZ2rYsfcoD8kqc4MMp+l80J
umrZCdbdEbFpJONArcJjmhr4Smd+pyV7Gvj7M68Euda56mej+VUOo77SjPy5RMtCHxlQJv0GInMh
iQS5ZfyZPFookATJei7n3aQSzKC6MNptyqe+/8kbgdpXs26t2hBtMdZrzcBxj90Al0P5ioX9aqj1
OWw4aCd2/Oy6NO4qTBC3BnW32Q6vBSNiglsGBl5hNUJna/NV2NO6lLBngklAjpj67AlCdxYoddwR
twPHsWt/+hoDcFdCm6HG8rvKJ09AX812l21Fi6nRSNAt9jPgPkuFywui1syBSKUui1JfWPZCb94m
SM1ay3jp06Hfj4NxEC0dNfrpqMF1Az1ruu1ywJJeRB6y2lXvaqmv51hNNzQK/sAVHulU/hkN8lHU
eZablthjzrb0MSajOowygi/VyhbvTf9OpvK48eTw5c30Njrpm7J4CynISBT0SaKDy9/+DlDJ+tLK
0i9KVOhOq8sgLDOK0ZroSiUTn5aZfToxR+amaN4N6e4MbzqJcPzORIv/IlNDGGM0nsbpseW2s2rl
E/jYA2KAFEyB/ejGE7F9moafzMKipqr9dyiYohY94k6NBbDtmiezKUh+kAv8xdgQQmH1r5lpJdsq
Te9cd3qxjPQWHjsk/rvO6S6K1H8yV3W3CzUhZg7kGeE9rKxAksEXAFs6Q6nCE0ZJMy0E1DA6xYpL
RIqb7m2R36kMa3xkD6dyFOZpmMyDsNJrCoe7lBCh7PiE6sEGZV18ehEuKyGntVqmP2R7Rt1Aok3s
4+OHzkKBlGtu7ldaS/JtYV3b2rsYFNzx6M7bsoo+wJAOGAzkPSjgq+IpGzuTYJSYkoXDDEtHj30S
9d47SGfJ2KycHkBQHN1HzJEsFcK/2d9bXRLUhveVi25NFMYnDJZLg14ShdYZibNkOjRJGk7EMHT0
Tg2m+570PmXc+7Gw9lELctCKJrStWfycdQT2NfIUW07su4mSbEz9oOpgJhJIXhBc+ku0jLnZWwDM
D+hAV3ZRrgt1HjdzKp9Qup4y/CMVxd+qLrdGVVcLeD1bPGEjuPT64IYfi5wzBtiSUtubkmmak/Bk
khhbkTyWRFBvRi+8Sz2EuFMd4gGS7yLk2NSUH0PpfhII8uiY7dYqLNB0MNVZ2mGDA556Z5WEO0RM
oqUUDscFaqPQtrDKu+8DmYl7NXwvU2M65L1erISw2J1a79MiEztg4aZ+D1GPUNNMDflKwqxPMNto
GkIQSTjAroQZMy020p9eTsecwcd2zrbAWFAb16wEHMzw+Ldwe0Jt7zg5R0tVRVhmA/7U08/RNTMf
HTCuKSrvSZs/co3APRrAN1NkBw1NEc5N8hUGXd/NLe5GDcFy3fKdmZXgwJ7ZQCPDOcSVvWmb4Yk0
QSqvstsV2pT5YoT6ET62c3+uk047MKskhCK9RBO7aOq4D5OA6W+gLobGyPCRcAaCmUkANtg3McuG
a7XlMmCdOI+opFdtVbZrrCicJWzrHIZwyZCuEmNusLQZIs23cSefscZf47n/JBZ0gmfnPFYybg6R
7j21c4edNhqaoAkrZV0r/OE9R2KVyKIuRB5qTgNGQEBSOIYUcybfY8T40rEcnmcHZo47vsjMlrcK
NZMkU+E0T+fZjBKUx3Pr57G2GqEMrBolsne0nIFnUMEYHRJbRAew14oy3o0QTX3HaUUgPGYijef9
KfXIfB41r9wXkiDl7NRKZdq2LX3uJQJijamF4rWN6ctqFKiSBj8d98Su2p2MCEyvNWurOtznvath
tAhR6E4j8/PZ+qmUVTz0Z4xx6WZcjCFsM0E905dklL7iNwuwdp7cUsuCtOpPxYTPtbQGLBFJsauX
BujMacs1oMi1T2afUORlLlycyKFgmYiG0JG46uRv+6Wl4BEBfCyb9sHCjUDSBLLgdAde4i10hLHS
Emc3yb7HiON9x6BpqSA9eBRsrWVL09nykhXEWQUe8PStJfHL6HI6GVL2WvAxBqdq8JMilp9GywY0
UB/7RMu+67OHOY22DWfo8tpaeUflF+tr16tfFeI4hobjVk5sRq0vaZ/EKkyU/pt2htJaFC8GuEKM
uPpmWfK9rN3ltJn7JfvH1MqfMOrZq02X8dhMqVasiyxpONsJsQJs9QNIz2/smPDratxGGaJXA68v
xsb03UnxpdRT/aGVmEemat5hALoDfyhYeEHEVBEJHg1xY8hVTfIVtDVz3fgUF/2a4OEZ6zc8Jee9
NJ3Wr8yuehxtwoqEzqGkgvOBBZt0S8eV+HFUoBaxVQbQlqmDOQrxWw+EvGHXzarlMxMVKdDtw8B5
hS12WCXTwYNRvkoJ4FzljncTLFx61tOwUd27ULYnh71n1RAVrbbGvVZwem6m6pXz4c5pyL/uK4/M
jTxSVyJ/LDPAHM1kl5ywQTNMdCr6ggYR4xAsl2Z4nmT9PdjlVgrSbnpa8pjiuyOvwspolOOQomqg
nGWfdR7tccC5GDr1WqhAuDlbVfyfspmLlZFkX02h0w7WyQCV7byf0mLvCuUFQWyP2Xk+ORqLbOfl
+9qankURnrw8hTSsY4mYFONlaO9FplMyaXMcdOXEFe5yhc0JlYTZvvI7kzKRYF9JS4YKhJscXRLl
7iR5ZHUm0h3X/qYiyh6NcxZt5PQ5De54qpf6tIQ418ak7oE8shPV8pMpK4POiYPCxeraxDgqEBtE
FyG+bCiZQSm43nAvIlZ0dFIrlsIufncW3Hznjsghanujqw3C5ekH/2S9iSmeVoZK0K+qPEY5A29o
7eCU7qTSb2Nm26ve6JfBuLXva6muOy3nDNTc162qHkLLoa1FhoUeobsMxxInd5iZ+9xS9tLQ3jE1
Tb7gRWZb423URm3jhaAg6lpGd5HtYhquemup2OvgGE2YokQEtiHNC4pSqcPigIZqo2gmJcAAID8Q
iDM7oB4QhrnySxU6LL68yx6gEa5N66tRmnHbpxwCbLVgT8wIOAPQvs5E+OgaLYrIMHkz4vih8DIA
vTWmrrSAMMLo3k8ktsh+CTI1nM2i/1kNvA5AoCFqdW27Co80kjxaLQlGPRqlK36jYCwoHiO9gTTo
EQKl5x+Dh1s4BMCgKhxDUR+Q5xLDYaxyfFUa15KeP2uzZdFdJKwIjh1nGO+FIxjFd3HX5znmyQGv
mkKrSo9RDWGiJt9HyY8ZtDUnbMi7EIBEdJJemG1uyy6HfI6sy4u/GxjR53L4M4wdRZWd3mCkFqi4
9U3Mrb5OxjHGuMfb0bNciiS6MbbPsywPclOdfaoRC1aRNzL3juPxI/LI3uk5QxiJ+zR0/MWtBEIQ
m/mrOvIXY+f4YP661ixxA+1mbRtvbzGD8lXWZb9QaTZapYL0pSWbKH+QkIrWslZoz3nhuZBxslEc
9lJdXt2mZfZol29gWb8TRsxABhVOIGIpx2hZjjJbOYS0cKLoLnR+OT2NaCNKqqx5ZtAc9rZBtwYq
xjC4JOJJYt4wPrXq+GOzh3gcopCw7IzUZg5GU9HEs4DzbmkZ8sMYyxAEVoBv5goJXAOPd19AQyrZ
eNmAXZ8K/xEM56vL1RN0xfzeN8YL1y0vSOFIv5aFnxFgwYlP25dhhEzA614HijqH7pLPSDbIqOim
kouxqlkFVP1NjeKRtW2ygF4SWRM+Z4URtDJ6AQVLMfzACZSoroFzZmcETkkwCgGIFkKv/BJ6nN+Z
xMKE8CT+XvIfEgogFyRWMCKuIQgC4T9nq49ObDk+AOHSB057shFrrbVeq6h8KXE4wdlKAvT12Dgj
401XKD4op01fiPmtbZSz5zaXSieFphiORe+eOeLgCFiuU69P1VXkIgRUKcPqbt9V3o+hcBx3exQM
TjHgGE/gGVYgYRQH425sRAGBlcehJrJn1K2vMcW0pqjz2pojjvtuk/movL+SbMF2JgSFUTDAyyBl
jCNKWCr6OqYOQSi3//2Q2hXCLG7/gHGdL5PkT750YBCnfYdth/7FfFFqvjGwKH010f2JHNqe5oh0
f0i4YHTWx8lbHDO4sWtjJFohAoRhVzSkJAdgDx13X20qM2NDbkiLTOAQ9az1AM90tEnGrSfVK2Lj
W9lkcqyqwfNWsfsyW0q+HW1gQaNRUj04B6syvrJen3wjrEEIhfWhYT8Had8/Js54C2caPoVZpIGI
9qrJfJtEk2LduNia3PZHTZsr3Uj+BkFtW/Xk3oOV3ZXu9LWgSjV4QAHJZMsIpfxsVP48cGlZgGLQ
y6wmMNoUwETnXWOR3hIFBBin/dy3AAtm0T023S1zpXrlVVHn24T/rRjShvAli2rAcYqv30LeCJUU
XRKpQthbgHVuEmYZvtYS3R7p9Ix7Ee7dUolWOflOK+EqKmABv0HX6vet467W+ewA6xZqRBHj7Hrb
u9cX4TkXOPePpjx7Hne5ZDWTDm9WXSqlr6nJcY7aI7ENcuVISvgCWGzudM8ynR4ipf5OUq8l74dK
pGNuVbuGSQBYcrPL+CYhjHRRdksdXrfRArRm1ltHmH+Gath6GXd2VsFvLQrBej2flWpJ+W7FN3rx
dd9Rk856+xEbL8qkNsvBEwA3AQV69aJ1FXtYJz6YEevEIsAwcalcR5zrjKFpB/6p3XGl14rtp5x1
VmaZ3A94+YqIaF8304IIdxsm6yXAEdCzN5ZvpBmWvhOrP0vrwKRhukrvI4vWJkkbBG66nEdDa1tj
yVWLVPqizx5ClFWNlb111E5lyhTDMorhNxqEMYqzRpfGxLt3v6eiqq/zyNsbhelXCLJvxZGNFX36
U1UTncu6/whzBnwmr3oYEYlVmLgsOl60bsrIBjbMs9aA4Aof8IbQ7uy5Uns6I8h9BkyC4qdwl7Ug
XsI9betox0x6aoeN0DLidWfzHAnKj6MW7xnYv2Mx3mRDzbZngJ2cm4J1OnybPVR+TuMCWmgiXP6X
nEgUNh9WVQpK0OiG7te5++nmcmfatCmBmMVkxGXIPhLa27O5k1bKBKuzMqiETIJUwrmRHxwUoEIB
tfKDnYdXinGDiKT8KNt3QyO2ipzHgz3qKWdxneu0J2DXmaC31NbGksY38nugGFOI4XcK96OLmt9S
7Jr3zoSn59wD/xO+3nWa30pra4sJ2WxYzIErq5uiph8RdFJCk9Kgn9knNTQ8uFSiUwKCxyyfKvjf
aGeKn8Lgk7jmWT3lGK7mJyvizRhq3rRZjLtZEX96b7kpRjZUNVVOTp9+9PaVt1ZnFdagzrbZkhQT
7+hkvjAKv/7j/jEAHXH2aICbrdqm/AbMTfheR1hU5xhP08QeJULyv+CQpzFX9QSE3eiy+9T7AbX2
J5stgH+xfjWa5HOus70yOLchyt8qaCFr6i0sj+UAmHw1LA0J12GQ3ClVyJ02BbiJWCxiXmWvpJUR
LYdk5aNKowtKYcIekYsHISwoL4UYwc41UF7p58S2L2hyggzWjT/naKq4ClnAljeLSSg2l5owGuV1
RukeEDtN0qFNbZdHCJDBzfQjsGeptHsNMVCMDAqz6nJdk2+zADtOMJCOqvTeEo/VembWsEraZD85
xnnMra3Ic5WN2MjWbl8FsSBMfPJi5JJs/l49H8jyo/dk3WQD/FupGa7lvO/apL6PVZdSEhsQWper
QUN1xrAg4OZ5a0bGWKRoAgJfXIskJyPQFiTTkSRJduZDYaESjfElb5zHMO4PfcedBDwImpGifqhT
QlaGEwLdy3mdR1YrOjO3uMt2MmXFQgRtEAcS7gc1+kBXCuSlRi9ufHJo5jCfuRH0AMj2aMnJFKJE
sK0vPfSY7iLOp03Mi1OG3p98fBQAkH9vV6bW+kqQeR44HTn2jFDtGC6Bbd33sQDf7OARBFW4Y0Cv
bKRaYhegc04HCsyeB/yzYwQ2jsp3lXO/TGZFPm2r+CF8CgAz+VZqE0I5zyEKBqLbBjU2J5Mqu/Pe
LJQx4MDilwaAI6HuvJCjmNahl9/XA1Ko4VoteHCYKk9FOMEstr/VLLwlfXN19YoYv5jxRsUvn3SK
XJdxtE4q/n7T4YicKdGHbQhkgYn2peE+8mWkfKRdvXFUoo3gF905cwhd1qw5N7nms71EQFg2DEIP
aiG7J9jWJhRfw2SDQI8Euc3zywRGUQEI0TBDY5fkNJUa23RM7sPeO5jOuNFbJ4M0pO5aJX10BMNT
rV7rpfJFp2InRXoZObT0cAYCaTTHmsQi/NH4+nkbbbGZqG4DK7nogpZ8YcYH5EonHCPHxfIsa/dQ
gt/Os+ncxbWfJvpbvZBEY2WJw9EP7GHrtjD/5Dh6V7Xaj772lrsKfdzY8qlR3wj5acGaPbsNVR25
Dyvs1CS4ztzFMYdGp3xw8xbIDbxVrbXlikMe7zFn5lInJRAVnNz2YLbVedUrMeTDQkw+trgzravP
dgHgmlZ6kyIv/QrXSzBI512DmtjXF01vJecF5qFKz2IEZqQh58dotnbubsy0fxPq88j5fqUM9UW2
3IymtD+MWuxKEOYL+Po6jTo4C5V2h+mQ4ldTqaU6XF4N1AUZbVet+ESLQSHHZcp9QLXvyL3iEVBO
ziEAF26Zse/mXQtkloZl79sN9bRJ6jBz69cWEbiPnZJrv0se0BEcFaU6dkXBQtnNEUOgBUrOrr+s
uaotWHwT+7FGu1DFIMR6a0JC642vLYYIWgecHbvmc/IoViR9kACWwxoJbb/ugb8CFUaRPBkhg0p7
9iv9CZuSsQYmzYHcFTHR3DBT5tFPrB1ZCCSexgA1TXTZKyHVixUNd4pYxpvx9JBG9b6WNM2a2fTL
SH0vBzzTogT6SKQFfFNqTrNSPjo5sLKOMHdoLawwx5NIEk93nWe+pCkdfENBVoicFEth8sa18pTk
nY1eJSdklPOD6ZEcYhKlxs7r1ME4UKvrIcYN2x7vOItHCqCyrECp6hgdqZfDefYMbsfS5Q5Qmq1Z
4MsQAAHWhfhJxqXcDZlcNSbulBAZU5m25aag77LKarmbkZOuja5ESa50dHZNIrvYQbKqRcEzPSdz
ghIYPkAQo9H9X+3df0d7txjI/gvt3Uf7+fFddf9Rbbf8j3+o7RTL+8vUVawitoa2Dlkdorp/yO2W
p2xLtbGiueqvqg5R3d96O834yzAYyyz/ETHsrxTvb70dTy2PXRR8luvY9KP+J3o7vuu/yO0sMowo
PjBM6g58ZoBk/58bzqaGi6VKR1lUXpBHH6Jyd4Nh74bWOKrC4ITB2k94uFJQUnIDt3aB7UnFeZ5+
VpomKEW0r7J2Cj93CCiFqzolK8NEvjNIMOxZBQtU176m6SBkL5hdV5faeo4K+4/CD0xHgGT1TOu8
j/9klkpLU66MOIgUEqOqQf0ws+jJbeaN0k/bEF09TZD1zEgpYWxZNIshtoSVnq/Jv2GiJ7YUX9yH
rL0DTMKIoVyu3hVI3zLrxePOQT7F+oGQoWgxAjRYSUCtW4j3kjvNQVPkTVdJvCRg7s2Y5YfC1tdq
SMgkM33CgQOngTKTO4R/aOt2gvpQR82dpj6I6YEhlr1idHGEnI8RDD3LwL/TszcFWjKZ1lZVnB2z
D/oU/lO9mPrtjUm+UG16C8M8aEgLSRsNCHbIOYPRcdL4+GluPF7ZxMf3KVh3oExJfJI0hJlevmQt
I2cv/ETowduhXgDOrNtdqOeX2tD+zOAWTcILstFlFstMIs7uG/FewZXPXXrLXnpJsmxt83SaQ8hs
iu7NZLbf4bZimdYZhOUgNGvW42pgR2EE2Ts/yPHubFp3aJ0IddIe0DXuE3huAkeA56DOUq+Q7tnr
TaSSGfUGRaSobstf6ppfisxhCqoLfZCQiZjeC4g1g/gCGcIvK86Ni8tiIbF6NfErVuYQ4MII1dTe
0hHXcNM/LX/zUNovXThtvLa4GxT5YJiQxNs7G++DKsjurZyNqk4fZd0fyxHFCHh3gUfF7adDEy6C
gDLdlyVTDriWjZCXzi0IIUyfq2G+9p7LrhMySy4epAIMnmsH5cFllsmzgiaiIK6AvqCGss0FhDW1
xdZWn63m2mhsY+5SD3fU0N3asm8WF1qtnM3wqYs4HjK474bibJJ5jF151dfVieiG92ZSEB89mINL
WJB6mTQSNPRxNxUY/aL80BVkJWndBQ3uCn5psFyey88w1T5wwXEXSr+uOm6KCtyBUHw0a0HW3i0/
W48/6+iCGyKAQeMrDYIAoQUIDIIwMvfKwpIZJr8qM38sp81YPtZSbFP+6JCDcezmFySMfpziqpjv
rbg6GcvVNLnrRBOBmRY7E9FhGIW+XfI+yW7fFtVpSPKDs4BTkx71lJ5zykuYu9IXnDG3zP2Pmle3
Ck5WhLAA99RmGvR9S3ZPb73NBkEMSr9qMR3HzOGWtgf3FiN1TMQEIcwXDrI3TdZEg72GAMRsFGoK
MoFoPzsxrN/px4nFzuNV05zpQCMTKy+Irx62tWdvB9LXC03sJMIYe3COQq3fRfRtmel94uRkIA3r
OpsPLQ0J09P3TMBpaHCKLfPDvEDD/nc3/e/spvqyA/7n2+ltUZX/n//70yZf/ypgX/7bP/ZUw/1L
VSGtOsg2NPosCxHibwW7/RcYA4t4UV23wICwDf+9oSq6/heIBRswiKrrbKkePo2/d1RssX95LjQ1
h+3WwcLAN/wfSNgdNvB/2VNdgmNN0h7huUBTxGvOFv0vDnMz6di8hc7hC60lSe7jtsxDCFBFEgGx
a28VXa9LFfXW0YJOpEwXk1yxRwbJFeLvfAiqRp/fB75uj82000Id3ZAyaFepTu0+yuz330djnIY7
M0e5kJS5smvq7M8Q2zD0CTvYd+y9syZI70CAFfm5OfZ3ZVuot961uV3yjKzJ36ebaPQh/ftdpDlv
olLwvBWhPE8hrEaz5J+pbWk8Kbm+If/MPbhG/UhmWXzD6BWjiqqqrcZY/oZoULk03rgm+Pq1Z6UU
56ya21XkxSE6nSp6xJYYbrWRGNt6dpXboAPu081RPRJtgadzyJqPBYwNqBmZ4ZJZGtsPapRal8FD
b5lKLHk2yRlXmZXl1SUg4ZjnBaZ8Oe9JO6BRQQoKTPWDYF8+JIre7EN0Hj2932MVjdmxtOaGQQ7T
b5a1Gon4TFvECjnvdor12Mb9C3LE+Cyt2XpMiUGiJtedu1ZpESoxGBShKE6MvounUqKKVFSwkW1Z
Po2KPIbIms5t+9o1bXchbL27gMVhv+I12kAEQ0k3kH6RdPgUnLleW8R+bKH+AChOhLdzKw7L+VzT
X8u1rrwW0n61m7RECV1ZO5HoH9404yVbPoxwV8B0qk5ziOPIWtuauMWqeSqGiVzU5QPsiAtH0ulM
d83Ym2YnADXmV/oO5kM49Amn7PS7lt+xlbPDk/+NuKqpSXtL2jVq12QX9iLeCoiTb0N+KzxB6LET
qWsRZdAIXCw7Kz1Oxq2hGM5pqLyLkmLZchJkbUQhJDt9KqfnulKfsB08dGI9YPx9aEkuvmUDJGgz
xvbWibNcVPWZ3aWvHYbjHDU8rgIdUaA2e8wh4D4TC9M8Mzor+CPxiPKDT1oLBnWlL6kpv9EpbNLO
TinNVNnVGp2GspUdr4K95TeeX4aoKw56xLxaN4aPMU/0bYz2EAUNHwgG5APmrIPa6sxCpI4mn7Vh
7Vk5e7WmCHpdI/qRYRQMyP/5uFseG2PW7uEw3GC3tlSMfJgaBtHOmJ1dBGtXjLAR6IdTq5A022vj
wxzq40H99w+x1Y8HJtvT4fez3yf++bWhToe94v6hqgJlOca7JJTsZcuHuuGMOiNG2FhIunSO6902
p36jvW4h2FogUS1xgmT+KNlJ4BoaDC08AdX1mLtW91XSKFewM8rVyqfi2kKvWB4IMwyvaacp19ng
5FuU6pp1nD76kkDadcYTkRQTezwBNb9f+v3QqD3xpMu/4CrMt45s36SLiRE9kRdvnMzNibGbGED+
3oP4S6p5oyrxe0L9zroF9VgfdeKOOrM4hymVEfmZf39m5VGMRlyjj9UhbObgwdPu8mGw+d5lDe77
92t5T6egTWXup6ZBmz61QtX3JjCPqYL2KjCEME5mc6O7v7LMcry3jIFxSC/BDA4EeqnEg9EpjVJU
Cf/v2enfn50rxSWNsPq263k+Z6XinfSE7FzvPlfcV8+yS7jecXUGuU/3uM51PnUYrgyKWuI8aXk4
yUeZuA5k5OrYIOk6N7ZDXGqGIkJzxm1qxe6nGc0cjmLtjYCkhrn1GD3yatFdIWCCXuYcnYekBLqp
vZPFxSqhSjffxJqqIguZ6BNVotv1fTavQ8SQAcxqNMWQMwrIe+kqblL77CZxFEgnROkWGvh6nLBN
D3kokbkgmdC2dUR6lYexyOnEIw5g8ci58Y6hUnb9/VJNm25FAzfeR06W7LyC119KLzkNQ5meFEGD
RKUpTxABD//5hJs12q4KxTlkDkO2GaUkqhHm5f/h06KSJFdFCBrNvO4utN71OzCQL25IcZvkmnHW
UFVhBSivMOGHJ8NCRzdnHh21WXMOtCah/COGUGTVvZWCfJpChp+qqhQgw7v+IjDjHBuSQYK+Y7zj
1viEGRImNYccelpHeKHXIrV5OPa6tms5JdNUUkHAIeBmx2GU14se0rhIzXCPMUazyF/kU00xHpzR
7nZ1VOonG2TaKQbXtq80fR9XPaOP36/ZyaSfqtBcsgFp7/3ja8s/zkp63Y7HppSOSoGxITZNHFp4
v2JFx3JFxX3E9sfIDDeVkcLhG6b+QSAgfkhoHGx6G1MBMwX4tpTIP+NInfr7LC1TxgVaSGh83L47
Wm4/qqmQDwjTfPZT6/H3SxqdadVJsi2IP4Q8y85lLTuX2YDSM4y+wuHN19xh6NnTOctaTkcw3yDV
2wh9eGszNrxrjaS4J6JeoVMlT1k2qifNafJ7sMGLNRie9e/D3w9YRjN/0Jt5+/swkcWeHpV6FEX7
XE+59VpogOWSuh62vw9lVJ4KTKq3CHp/BDv/XJjmt46m9jVCMLgpy1rbKLHIX9OMAM5OR5+aDN34
qApUFMvXNdIT98AH6uD3f9HvHP2GeI1D0yGeyMpEOXctuPq0bp7n0Ei5yhSmKo5IXuFMxZsxH0hH
7L3ktdfEm9Sd4WrAALoh1typFqKoqC7cwHaNJqjVQj/3mZbvbSWutpXbuw9QGzRa14745oizOPP3
6AOmoFQ67zwQRpjNNWuPNkr6nIyDtr9l1dwn3nnkWWTb8c1q4CFEEemfiUVDPDcr41BEIMdVt0MW
aAh35eZ2fog8NlF+ZdSEEVG2tHCvoZmqH3C/alIQ5urcohw4o9tC2bs8kdXDoxeNKqcbVZ4NyqB1
JxJIpnbnkYMrr2D23q1SNZ5yXhTa01O30YStP0GkVdZjCeD9ty7850N9KRN///Hvs43srQfWiU3J
fMifofte6SeHu4a+ww4ib/SAls5BLAiOG4RMuDhIxKy5W90xmRVZY3hIeyN6GAwKWYdJwcecD9A1
QCJdoHYDkC7TY0bbNEhcab0qoX0dtD77mVBqxxisPzv8dH5C+PVDG4/NNq+0bo9ati3gDiIJ6e/s
0Bj3ehZ2e2PQYJ2T0X1A96eCDwDajRvT3NqNJ0/SLcNNVufWWTcwYFYFRGFHWQogPbmEIYK6pJTW
Rz2mD3KKqkBrgCotBAlO2mN3n5Bas5lwwZ9I8FR3czYPxDZb08HqSp1cVKS9KOP2RmyJg6gtslLc
Inmggs9m/BhRg9uwL3rjGQ0IZWRTvOam7RsYpZhNm/OraoM5VPNJvTOidn4tJBGn8F0YqBJoWxBE
wVJkvbn1s5WGxYfahyUD/bu2bIz7XmWOobWz8aVLJgLFGL3TxVaCuZjaI3Sx7JzA/oB8n9Ar1yu5
I9l3PAxhyfiRzI4TxWKG+rxek5YavZT49e+KQX7WNYCmKRyqp3rGi+gokfKHPkIm9OZdjNW7Znwj
vRU3vpG41fB6mNrG8+734ay1ZJEUHkO65Z8kOUAwVy8C1M0S6cidPfADMp3xk2HlzilzW+vo5vlP
ploZbZ1O3HNFiHVmVM4lM7lIifqszx7C6u3g5M4RIwNjEwaHh1JfvMLhtITWOhctbYfz7we5fKZm
3E5ciOZK2PO7oYr6D64c9CtQIlC0J+tEJu03y+CfWUmVl6hf3L5D2kE8cEMgo4ukTQBuceGnBGUK
ldrtI+WO2x/xyxBLmJiwDnRE8+upksVDVZchgzTDe/IiIgMdR0TvusGKqHrDt+FmW0jEQD6nYLLo
vyHCnjd2qGrfCULL3B7qu85gdWC3jrGAzeo5s6L0YIxVyqA0rZ89TX1mPj19d2F8EgSkvmYt1JjC
ScVRuFp2ikVoBS5r2Fs5jnet2UzfDZp1C6PgE3qmaRMj8fg3rs5jOXIkW6JfBLOARmxTISW1SHID
I4tVQEADAf31c5K9eGZvFmlDVneRTSJD+HU/fqTxbmCVAGBAfxIFlM5QfdLolnD0tOWlaofxUSuX
tFRSfVp573LprKpzNHjjs4mzFYR29TmAItyI1rWOrNACXQynyO3zDUFD7Ezjz5iw2KX0VL6OtMmB
8sm+XEmiD1uJZOkzm6fcjH/++7wmfKsQyO8cIFD3FP4w95nz/MsSxl847snT6Jf7RNvc/aL002lL
662rCsXZH7WyLDzzrV06EdLS0ACN5U+hrhLOMViKfv9UFy2nZs+wTr8fJsJ9iUxt3P9+5HU42gWy
U26254FY/56DlX1q667gMS18/J7sPolHc/JCehj7jZkfGpC+Jx97yV6Q8jr3kTLDxnLNS+X20W6Q
bCL6TS9Dv8ppED+NcBwwIjdts3bzEsl5SKsnhAxxYJyPNY0KR4BsgKFny+c+EvViN81mifs+/jNq
f/yxo+zgWlPzUUnb2VRlWdw43t15pqoPA6gor7QRXmaJ3xRfUn4mZEXtPV1OD5CLLALIHZQcLJ68
qe9HqaNPJ2vsbTTH5ZHnVj5NhMZ//9yRWJx7bybUmJgcWmcLDU0Z2yQV/SkpU+uEpwhZ1h9MRGiH
nmLPja4ut+kooOlr1QIrqljp20W9E4NZrglY+FtGpX0k8ZaQGWj6k8K5dqr4ha6tOn6nJre9m8Yg
Db04H+lp1XbYic48O0as9/7Q+KcqFcnBmGx1kq22DxFVg0dVsQAnjr0cDAcEXlBlcp8NdXx25gJc
ys0dVtiLxqHQ5c82/RHhVOEA/P3w90VDYk/owntICzd/Jlw57jhxsU1/la5kAu+XC3je8aG1u/LF
lqJ4AT+1K7kPPfQNMg+QH8pmgjXRtOieqlAad6AenSZjsI7dCNXNWAb3rtes3a2w5mdEH9BLUKE+
MJV+ZPwk/hYjETy/IotcD83GhL31g7/+G+aGeVVacsRlOvuMiAlNdGFlzJzRJ3I0GKGYuBO7deUe
FUXkezEP6o7Re7SVuvAesSHHG7eWd6oxuQH6+HA21KCk46qaeuh19LWvfVyZ4VKzpuGokiz7yXc+
2cZ9uiTjC8TS7e+n+yx2j0QLdzH67ors4/BZS/Hhaqd9MmjxOc8jB/fOSbJPTYV9RZuClqFpRToN
E2UNe+55j3IKcLnMXv/imc4SWpR/5TcsSXn+fYmZfI9emx355SZM5btmJajsuO9st8cmwP/zrCgJ
PWZi+LX53P/9Aesp9GfsdOv/9wdNK5tt0wFfFLYBCNaJH+xRFE/lTInRzDe2+/3w92Wu53ucVMml
wj76ZElUMzoXQ6jIrOi3T2UkK8KR4N0i2R8AJj3lpcVcmissrtXIOP5+rjS6/g5y+OH3o16p+cm2
2MQGY6FG6vYv/L5UaXEyRie7+/3IYDwT4Rk5CSy7Z8bKRgtjTC3Rfy9lk870oOXUanZjW5y0dgkr
EzxSIK42Lr58qgvhMZTpX7P3zK3MogCo2c3F0zkthfLEtCmZkBs9EyCG/TMdaTqmTtbOGKVL0ZFb
M3gjRy8ZiZ4db3D6M2ObIqC5H46/LxYKIva628cWBp5NR4BjNcxLeaSKpzwyV4GhyE8GW5TfHIcC
f/VgBXtmlfZhwKHfWRht3CoDebFQ6eJ5Gbgm7ZhHqkC2C/CiREjzVPFdPqoFDzwWaa5TYwrT0PvB
0lnuaemlgsTzgTXhB54dEDpUZ/Tr2cXXrdQLu5OmnrU+erGLyITJQY7GzYE7Xi3BVMyutsKm3Ihe
ThbhcciOyHMk8BNaGCZsXB13acAXgjkVcpsIcCot0VuL4nHB/J9U26jyvwKeys5wLJAX+p4ZlpAM
JGw97xzPvzhD/4hptjqkLbOYaS5PTaXRCtxHGvLgxWVDGMEqXUe3ugrA4Taui6FaO+IOQsqnMHsW
zIaNHF/8wSHaxvkLiDiE7dPCFZriORKY08VeFvtU+pZxnNSzbiiZShNi+lwoTrmuiTF26c439Ia3
KqkhPSWhnXv3DYbfk5MOHL5sH2qI7+Yh96k7M0PUw5tBXnzqH92pfvx9WngvkZQJyvQdoincdLgK
fKgcrh9DNa6HIHGP8NIImyHDroRbPhiNbo//vQjZHktKiG+YGMLCE9hM0hgTsOgD/VTrDsMzMcWb
bqLrdpeij9JcaDcZDRE5jTUL5JEjwcAbDQQoWdZ78a6R9tUV1K+AoP1GpwdMCucpyGvM/R4ZIqLo
FhUxJn1h0E//CVAEJ/inIWpFfvACNMB5GYdHu672Nu0157m/mIjjxLHHV9rFzFXS+gfDiglDdPhw
HdBWyJDxPimmszvhCLFrBnUmWdeVB6YkyoC+8BgHMyrT74syF4yVhfyDtLM1kh3qH0gtx2m2NXoW
Enji7SCYjohOmKMCfDvpnassuS4nqIWdDza67ShRxdmWD6n93GrQEnbpE5vBUIKyy7UpD8S+E72m
3lZdWxf9z+SI2N+iCEvqZPAPKhI6cixO0sKZn87JDgJK/WhWQ0tZ8Tzc133CeZCESo6mJGv6uuQM
R6VZ1NlxkY0rZwIR67GHGv2RUu5m7XNjpQYZ7xXa8TqL1LfwMnNfMsDmyqjivUVeEYUFr77Kb8Us
c7ah0KM6G9lIGgaacmTN3T1evzOEx3/S1c9ZVgfboLE+nCBTm8hMM55VH8Ztk1/dTKE1eijAhr/h
0kAT6MSORz8HZV8VLTE1m9qaLEToIQWvxo4JqCWDi28sl5F6IbSm/hm3cHr0SbRcGHYnqe2vzKCV
G/ik+6ZL7AMNiPhw7IdSNxi71TUK7JyTnrthM6Y4emxrdm5eCtT8jMKjHS42rhnkOolS8BvHxz3M
xm50gmI7EZAmUR2fazGOBLyT8RxD/Q9U81Jov2PgwGYxY/HatbWBIj+9g4XMNhN3zI3GFtto1AcX
hz2m0mXHAMW6N01QLUF5MGsYgj21AKQ6Sn6xPYdbL+V4WBbBymTtA/MICzaon8yRCATarH0imflh
d6jvvRNYz0WQ+ZvKn8OlKoL3ZFjHgqxzOp3AK2YPtNPjiE6XF3i4dJCpL0nN6Coi9ffq6WDXaRfy
Lj6Y9a6ByfimOEetLL/5J327ouiG/DUVhS3VUy0Pvf0W2FBmlVYUSZtcJ8DaH+cCkjxGY4LsioBX
S6Z/AAmx6rvXsqmaS54+NfjjNo4XL7saH+M2EKleT9EBBbFAxwOx0PsPZmPtCj9vw3Ls9xkm4T2V
D1dnEP6+sr1DO4L79Imh/rQY+IahdL7wWGUbeN7TduwW4NdOxBWOSC7JPwufKselqfEP3Lfa+xa3
SU0cgGsYZ6nU8iIMVy5UDn3qve5WAgoplKjuY17dAJ6FFWxUE7yPuNDwlTjluhfp0UVJkEB+wP50
l1our207/rTUCK9GZ3mW2j5mQ7fcVVYbWsU0fKQZe9WQPmQJpUY9zJXIiocXqB2hQZEz+yIJrYqL
kO1kJMfAatQ5YmNuVk9kEYiOlKHkVr+tsQUeqql1VqacU4Z8XnAWXAoogP2j0fsDrsqk9YonUOH1
toG0vlv0rdcepnHXjt6HE6mtk036TcnCO6o6eBUDFkliUQ3YYSAzFjIOD/tlLjMGYHRC7XxM6whB
JevLyfXq/pkdbZXc/tZqmVcIxh7KaLWV9ZjjP5FM/3HtTjoytyXqzjA9N5qBFBPP7/GGWU+gKT3W
bAgi9yHEwpcIbUAlB7VAKOp78nFQuXYUdIWJjJpnerG+ljoW2HeWatPJW6A7Kx9QcLZmx/CromJm
Zbh+ffBVz7Lp4FCeRhwkVS0s7tVNS+jOae7zgAisn70ZMv3s+d/OFFPIjT3akQ88R7xNOI7Hq9ps
+uMYB1tPVul20BMWEYT5LHfyRzN2L5Co/I0YW3NTmeWz1ZttOAr3KPrAOaZqugSQKPboXtbpFsq1
eyRgC+05cz1vVduRWo1xBNU0GU183LW5bhpiUDXhApcZEFgSApxDk3/YSJ1hTTkXZx7uh5SrNR+Z
hBeYORh8DajOK0O1H56U9z4Uvk3TxK9DUy7HqjM4W0T/vEhyBcrF1c6SM/FnRkEDfBJzybg98MNh
edhTaXvTk9UxKXcjJaNUE84Hnv6j2bibpJJvAfoTJi7aDp1Sp1iSfRU6Y/1m5RFelomIxngn+wTn
TjltnSqzDm1bU+nXM2ugrh7isz7XtX/l2qr37p5kGHoVi8xmxrYSD+2yk3GwZ0j3t+AGrwrBmSxP
t2mxUMczyHaTtiLUvR+EFeUYs4Z01t2CsHLZ+mqM+a2VOM3qeFljz3zyJ3/eLpF5iDjpNGKEuN0z
6U0NaAMwjZ7VMH8jdOidH5kUGhvegSLMEBGQs1QO8jDN8ugE4Q2c/VDsJ9zhxTxYWzuFV1S6zsHh
SLKGDCJWatTbzsVY5Gtxj/Kb7iuRnpulB1Z98+a3bXcQZZWtuMNLAFrVi4BTQVoNX/04fhNOZWxj
x8Oms/GOxf64iYOeIKCb3+F7acJUhZKK3oMzUgcsyT7zDo2QjcNMV68Ns++7SAWY1QRW/sZvT0Yx
wGhIEndT+5FzrqXfQP53Hipb7AZEr3UPc4mLn3eMuvpfNGY1qXh57urivVQ96HCcvWGaOBf8vBuG
uy1/ayWutTIKGMo+Ipof3VNasjZ7Mzl3/HwvYOFeeqJm27xytrE4psNcMks05bYUDusQOPcTyLEn
5eiIkqdXmiWNlbW4/oa7ZBqqmaTd4hGcmyJcZsMQPWAbCxGu5aEhomlGrE7BB55F59QL/Mk89Sb9
wbT9WNaBD1AP460HbSks1VLz+JofVAdzlLrdfgUIByjUTBPs/hBLt3jOC6h6vZ6zVVB5/n2awty1
XO+pQzRYmfSAbepguvmDyZ5NhhMDxkXIzqyjypvi9Puiyz+9wbvcSgketKAUMqUKYM7ea5NSrCq4
EpeWC6GwKbdGal27biLimstuRzjvWpnBciQhrfdjZqg7ZuY+wKz4arWs6klnBisDfv166T1ghCPd
3Sb0oaav5lNe5iQ4qAyqh/7cCODIPmNLHvj6ZDTmhzlU/S5NGSr3FTMq5+aCIiBbEbjl8EwHpltv
6wa3m/a9ZgtHkILKU4G4T+kdwTeWULH3WHoMaklPan6xGGoZeV/sCQEzKHsG5gtNLcaGt1he+cAD
UmPzeliaEhojn1r72jsZUU/ews96Jgv2oW9kTAjTWbgjBX+oh7XkSCCmHp6UioNL5457sZQ/yo3N
ozME/eOE1ZH3ufhcCvOMx0WdBml9UlrZcPqF8FQN/QJ9glpRlfA+73P7cZxS8y5yZvbfSZ5A11/s
pkh2NaZsmifmP/XkcT2fGuc4pvMfDoHTYyv19KgYFh2qCArO3DnTY1UU21rqeCcygrH0nA5UGOOl
q+/b+FbuuQSPCL/BY6qpFe6TTG0Ds2DyrHeOqlWY1y1JRymjjecG/VapqsG1trzRiFu7t/YNxlSa
uE1FbwHjcvZjfg4pWSGp1UApA22qWe3v5WRzGuSAoKJ2hTfn93siAyTQjFUtu4sZFLulJBnLyDDf
eNEeOxSYgqwo9lWjcKaML0UnjYPns834255WmlUzVMbawl2pEEqpOuSlapiTF4gK/D3eTZf0P3su
ZJsuNrtVXnlfGC6Cg0ndkz1XN111CX0XaMzoAbOFBzODYEi6ntyJ1udyeZrNtH8qInOdTCgPee6r
owfZzorHRyIhDJwAMhX9/NWn2bgOivTJCxZnG40GkXi4BITkyuM0smJSyQ7vmUDdb8I04VaXkl72
xgeMVhKmANsYIonD1ZtjB7FzWz0Kq38sOW+fGbl8J2kzHBQ0Q7q0zn7v8zcnMMItZ08JgrGZLN8n
f1XeIBbzCn4GY72opNoJIbZvgvTgXfuZ1oI29+9il4NdHktqNXKyMxg23O5Rum0LXruyN0wvMRFV
pJLHmrP0kN6h8njrhdqyITV+KO1oUJ2eVEqFa0cSsSualr0MM2RDtdpK13lITPrWJY1/Nag1CY6A
WDg+ireuSQ8ib0nct1G/5eE4j3kwnphN7HVqjDT+0Q46RZzG9Nj427E92BNimxVx/owkaTEHlRlu
/DYr8S+5MFjInfGEZ8uqoVpiw1RmE1uaR3XQvGMbd1tGsIFN+qqLgoKyuCNuNg4AOmz4jd3CkR8N
E1bVhz9bNGU1nEW81uJszKBl0wbzm4dn9cAzajKBW6J96+GY84l42yb2jc6oyQfz1NcDdhaMgCG0
qmEjh+kMFZnrOWG7mRHNzjIgEtjczaGe7DqwT2VeNji29bO0ljsB12ZVI4+zkTNsoL4rjEhP1Iu+
ojhGRx9ObF+pU+nRMgr8EM5k9OgHRMZ7o2IVVeKumumMHiMVZsNHlc3ggAQ5LScYv+y0hyXSD+e4
TnbwvO6ove1OOTCIXJDwIuoCi88dT9Xs8F8WJS9WOiO8AgEopJEdopbeWIevc+4qIi04gFcl7Hgc
uWghTGdAk9vyOFc1EFJCPVtRc9l3J2oh8ScQVJTpGwiqBEQMgl6aL6/CJ18EJ6Jbx9QIcYjiJcCj
t60UYyXLgYzp1g+lif7OxZKrW1QdMaXhQRwjOO/ZjxhIRrlU94qpO1UDLqxo9o4MkcPMxB6NNQKo
C4JaJkA2RaFyYQwA1gXkVHcMzvHAT4HmyhsY1T5zp58yUnvYseV6Tkj4weEnrAawLRoYLjfRhuVv
upTZkemvOhhMBDjZQpAsbSvAJEeDIMPFoMFP09bPUSAuNS5BcO0Jip7/0RpxGN9442idziZ/D5Ym
XgVG1+6b10CLf5HhhPRA3kjiNg9Gq+6qDjROG1UPtq8fqj4OCVCRHQrCIcapCHb1zfABVfJbhVYl
4ALDAQt7rmyIVjU96IqtbekTcjq3Nh1xUWlcvXeDpKiavl2Ek486XUKpOghDnFDJFcCmo5xtfmbO
oZrK27YzrIGJVVQBgt4vM5NwWj+L0kc22M5oBBv8Mfx8XUkfe8SbNM8+kyqnYkOaw85z/+YB+ciI
cCfftggnbszcA+H/DxTVFqa3yY3hGfGX02hAHA4s8cnLbom3LD4Ek6s3JWPgc52Y+9GPHmHiA7pK
WJrH+T3WtoInSuWYFgmVyeAYH27ewUa9Tm7AxuWK5kQD+Wdb8zSCQ+b61axrfE3r3ibFGJVxCye/
DlOUg6Gy/aObWU+WUVzy3hZ7bFef9BUW/amQY7OZndcxcMvVSJoEIPFJ1BQQwISNd2OzVA+9P9NC
wAIeNCaCLZXThwSKQA7veNcOrd6cA8m5NMvRgh1R/B386nsU9hhOAvXYxvc51RRTU1H3SQvRp1zK
gAx8RR+e/InSwNk0mI4YVs70RFIq2yEyImFTczMiFvUWSAtAHge3QURqzeI+9XP3gPpxB2XKZDsm
maVjkD+xz6G2pjJrPwqQPDa32m0af1hx+pWLSYJk8b0jJdG8q8TRhp60JoParDlXSw5zw8bM67+6
BpKOJLL2A0aAKKw3Bu/Gk6J/EmzDwLLnB6e613iO1rg8OON5NDsVLhVdSdc+dyPE5Klo9TYDFLw2
tFXu86CKNssNqox95ByAqIODdIvGayQRKxr1RnfXRBkUa7Tz69Abp4J6pDOOE4l6UbPwx4CabrnJ
FTfEetOhVD1hozlIImtVmpMws0mxYF8B0jinAP0motE0W+xEgu9TmNnd0tWbJTs6vfUVOJgiCgOv
QZH31574BcifvaiLP8V415n2dwfBLcxF/97FVnFoVE/rD6ch8kjFykVbPybL/AK9G8jujYPZZu5x
iAf5WM7zCxbbU2GaZw4F1npq+zcc0PuZTiNb2S+qsL5Ly5dHW9EvHhltCGPz4AMXrdPhK2VnXLPZ
ozBZiPyum+xi3zkMPWOP0e+upemxDrKvb6MhIjtNkoXDG6zQOtJgXXqCjxbGJ89r/vCjd3axhpdP
A91LnHrO3dw/OpKjtSXcPYUd8do9kv53y6LdGoG4VmCf+J07mmYXXzTBFvfhnyie9qjcLsFXsa9v
O1q+/EknmhmyHgwgJITSqZ7aasYJ0qmzhbwC20+dW4HMyOr+GlR+tptscTWVVV1iXYaRNaRrbECc
vtn4g/mEWZctub8IjbeigRO/UVl3FTe3ssUhbJx7a9sYNbn+aNpj5YXdmmdIMQLEr7vM76S3n8dJ
fEyLSZRbjFzIYnWwss8sdnzU84m9x46Z9LTATuxbFjLLEOFrh4OTmq6z2z9iz+fu0v5QTfGmCVT1
1dUzajiitr3PG7YPXVdHZ0kvNTY7fBvkNW1HHjCsEqwU+h2SOrPvtP4ctZdue5fxaOaLDw6SB6d1
q5tF4bEzD8wyF+plgvdpZHVuwEZQ9IEcpbE+1C4Oc8DIh65fOkhl7HjaEO+JjWt8VgRwb/H01unj
bY/xii+PobJuqFtwX+ypag4uI32Kt9U+WIYP4BRh46ivwGPWMwVUcssEgAiwrKSTVCo61R/XuF/y
aadvyZbZMP4EqZy5pE54Jwr+poh/lnIHczcFHE3SBh9J9hWPydaoBj+E63HJTet+EPq5aePHoT+a
dJSDBeh++gFg0jzfms2anXBw6LW+TEImTw9JhUh2m8ZvvHb5lBbvZhCrvMl/BhLIexN0M7Y6eFmH
FJ/XzontvyNrGbd1Ux1zJ3iWs/WaOfEfe+BfFW73rLFg8UgyManppNqYOv4in0zPkky+RELEyCTi
FXUw25JzGQ+fo9e8MJsZ+NkNP7Irnnsfe0Fp9F8wdInltuKtd3uCzYSpV4XXX02nCFVuveDc/lra
hQA1mpNhdB+GdP9kQ/aAK91GBxE/XeVey7j/9rv5SVncxkenJ/5E/raIkh7BYq3i5b7VxgmbxvKl
XdZAa4SomczuvdORxyZ5vECaWkPJIAIwUmpW5Ttmt9d6EBiv0/IcU3HmfQJNvGItuJ9Uyzk9rxmX
NxhW/f6+bCDXJX78AAU/9BP3tpeKgR5hu195GgOpZ37lSQaIZrBwTiYY3kVVPti1fXPqAiKqjXra
D7Se84A5/hbcxyZT9Yupo32q6E4baR1XaaIOdlq83zatLCUtrTj/AnpiSERdkr3vlrnnDJa8FPao
sBIwhpm957TJi7OXvqoZi2BjFEhFZfTIWnVJSZMwn7AvrgKcI5P8yGXjsy3cH1eZD7K/FWR16mjP
8wdXGFwiqnyqfe/NadAjzF4/pgZvmbk9lJbj35Gz2A/BlS95mtVumL0X0RuMZ5TewLerdmmNoN/O
NIZkNI/TDG23G2phPg01sPOhPAaBODJI+gZyqRiHqQqdpkSCKON3lxT1unXTb8Mbz6qRydpw1Qfg
WPJwknWly65VzQlLjme78Mn32bECpNRqfCvsxjcBzcoTypdqDTIG5pVZ/cPSifkiKfKH2C45gPs7
8PZNOI3iOQlwKmCtjpDg67ssQK5fKtSICg4nk0sEJIpiV2ncmus0SZ+rkbz9gpGYKy2j38VnUtxa
MDQXU5nQAwrYSdL+TF0HSKKOXsg7cNCQ2UVk/peegcLiteY/JRehQB09tL19V1jeQ1MA2ad6+XRb
W0vHBIXr6mpFxKffYMKPCKjzOaOGzIPNceJr8m0MFMjXXkDkD8RCLYdjk5JdyZzh0ao/wTyx+GY1
TvFg/ocnap3cnlyZ+DZDzudsYDADQOtZMBwtB8QFl9ZDG84xOzXPllEwCJ8gGTLPOpcWs0XZlc8p
l92NU3+Q59lzsWogBE2nOaadJ3b2wEdzLuwFBY68VwTdOjz+tbHu82GG/8Ha5pDj0KZ67TFMMINN
dgweXnMNlU1raPjxEPq+5PLR/m2gKnFlXFalnb0uHp4XnrvQ0qy1TLl2U6JYIjR9dfEi7X3cvPgu
7iRjGD9nYdM24aoTri7KaGCfRoFfhiJz2ycxwzcrClGs2l6fOissXEv84byIMJPBusCazNNQTwA0
oInBlZAhUcI+RIEfPMH3kLWvfmB/TKR0o1b3q75VYRQ145p9uqZ6hJaD1E7OTUHVUHXzEC3e0e9c
NEXeXKrxFwbHS4Ejqs1OtTm/M/ELgy7h6HH7+lEBsQQhqrP3uEn+1RPutnLvqwnOIZr0dPMtTlS8
3SntiztHTxciDZzB2SPXTschtPbGLYjQG+r1byayMxdskz6DzD5S9oG4CW56g9K04kDNNb6h4dM2
AS6NoTVoCCMZUxyrYPJluiPDtjRC6C/D2iSLOkxq1wuP9h8J9sGrQQ/VAfe2s48VbxPsUyOHW22A
iddEswlOyrCoh2k/T8zES31uug4VqLdeaGkfQuncNLgWkGjSVNMpy2sg4zPW8arnqWZwp9g3Vo1f
P3N4fVw0dtluxs/TFMToqAGUDxadSabArrt29fxqlEyvc8eEfP67p3WgOutUPI5D6N7aVpt4oSg1
CI6xrHAP9Prv2KUN403MOVOdp3c55zoIP4h1Tf7aBtfa9dOdbdXvlYndnOYH80KBzD7Lyr9k2MuL
rbKKpZQXMkuof/VtirlMR8MSPnfLvqc10w0zL9X3HffTeLTx1lXDgztEVKbk5J3hlVyTOCvDeWy8
nTf4ZG/jghCUTUNL0sKxwpzzGlmWFU7zIv/7EBODwmlk3uxWjA7we4YOdxR6PgHZ4INdJ2g+p87r
oreaQ7uRkIKa+vGMszUPeeN1eAkIkim8GtcOeF/PWZgpiwyNBfCLIUBcU5VwKjFZpzYfzLa37Yz4
du+knLEAtG3lxngH97ReUXbsXZbWq0OV0HVXNAyxeVviD8HhMHMdXue5123nsX1SGMdD3QblKara
G3zOyzaL95K2E2EA9+QFERHBTD3lA8kiSR+OYASvOsGDlgxHrUA6DqBlywiOVNL4fzsPww6VkOLs
T/1bMba3gNzDAihs483cj/EjKEzye8m7ajVVby5Vf0iKSbkxOBy2JszQXloPOXHAeWLuXuHuT6IJ
gAEr72opy3sniY5TLr7ifgaLsjQfVLKBis6LKwSmYrvYt0eBoaKQjx7lvas5hrHr3/yfky+hd7XA
ujlgJFp8RaX/0OrJWSkox2soVcQxOlBHzOQ+WcX/TvEyktQnNECBznCcdPDitSTOCa+vqvgJzzb/
1iS/e3YU7Dg0IC7DDSZYervJcjWDInUHjZifLy6aqqH7z0mraCVHCtamcWbWmiXZrlfJHrDhSvo4
1Me6e04n8PZVzy8uaNt9vXwXlLQaCTu6WRKrUwyyFb0/4yB3MS33YctgfZ/IjrIAmzUsMA9+nGxs
B8/AsDxaoqiewKdlR9eSECN+XAlmFbQp6BZ4JUP2M1oknvg9oyr53KjQPxAMN5PJRTqRNCV2LcsT
LYV4Nt4qxl622T2NgR96rAvcQPjOm+486ObJ8xISk8WhQB93YCeu64mLvzBSJqLMcjZpxBxcRuaD
4Rje52J+6059J+W1FNgdmkh+B4McUIxaLn/iTFOOB3vPxZcUXQfT2kQNicgxlXcYJeOV8Oe/s/tA
di3MZHKJp2CTJxiOOSn+WGaBwpa98+WfjKl/ylmlmpEeDncR5wTFde3asN1kQhWPCyFIAKwaE/WE
bzPeVjG01D4CBewAjoIhfCCMpZH5U1IDCTU2zDYZMdEbLeYDvRMcmWaNUYwH2sqynUFfgVXdN32e
nNtOvuthCZCv+7M7GgFErPjC7nRujPE1GhN/Pc72p+PSLYENeIcPl+h/cQuRFLd7+cBlICI8qzOc
gr6O5Xrozm3e3HOmxoj0BGtjOxNLWdcNkuxS1H+CgaGqN1xTl+BaEbd3EL8vs4ti46ZrL6YSd2KA
TvP81cjJs3JYbNXIZbuiYQKz8KoA7xVN82fruA9xbP6jtnVVJsFPXNb80EyTNGt+30mv3FkMEQI7
tda69d/JmAIJaox1JanX8eR3xSBpIi9OMnastibaSMr9P9WSKGcJexCnRn832uIfP641yhiRTGkj
NDM7lLP06Ybd45fArwAUy0t/RpWX+8L0nzkMQIq6Vehxbrk1R5o5JIMxnldxZe5MB+a1xwVc2zn9
ov8w+XM8syycR5NBt2e3ThenWKUZyUzVPqSN/YApMt4uVyyQ/+refM5gTGmzmkB644DBgjbiScfL
v6Izd+NU3cTPzjo1JBa48bPuufjN7NT4jhldMTAB6GVVUEQ943tu24HsNBO8oAT5gRNt9qZpA4xE
bxrt3i3lVB6jXRtoEgDSw9iZ/EkFhclFghssYrtti+Ih6OefhhLWLcO1JwvzR2s9ljbCBZnq3Rgx
E3BNcFPxOsrjZx+YYh404CIY7tfDcuxa76e6HRAjRqKbUvDT5XD9hXOUI6dHnrG8WBqfOLSY77K+
nwlP6ck8zZ28kg2mCam2eFKHp6QSci0LM8R7D0XGfSWriwAGn9+m27um5xTA4j+KQTrOungtMCzg
6Um4UWsfMORz5sKCr/xtRjyLmA9GmI6EV+Bj4EqMvzZFqTsIAoDXIga6k86OQwdOjUjN/9g6r93W
lWyL/tAlwFDF8Kocbcty2PYL4cicQ5H8+juo092ncdDAhrBly7YCWay11pxjrvqypOQiLR3JdAly
Qj2lznwly2EtBhXbAhrFP0jLzm03nCbHfIc0AFHRWrHfx2/YN8hxTDyg/sELjRMqoYi8GPbo9CcW
QYaHPigBUKB0p9nJDiwQdItatoLI0jpcjcWyQvcHu7t7gYEKpJdhhzA4qCzNtVf0MGU4yHPnYZga
8EQvCqOnSHHeBjWt6whxGfXBW+2FT5rCOCjxCI0Yo7ZQNedC1Xluze4jE95LNfiw0rTiaDYVi+V8
mlQuneURfB9Y1QDfSAnepU8zokhCBIlOvBg05DayYj7luOLbL/W3BrHAkj1LtQsYt2madaLioziS
MKBzqKzagF+2BB3UlBP5UOISCJ4Rfapo2WXExJHYdg0JSAn95CfpeQPGlJQAu8zWDEr3vh0pUthp
Gwad/2PWz7iIr9mgP2Uqeo3oI9gsmXqYv+BdZp4v3uNkbO5HLeHaACk7LfwvwASPBXqBVZOA6NQG
XkX7wu8ftyj7LgjymhHFNrv5El3vVotdHNlAoL2pQkQZMafVqnEdo3VBJRxlKByAggi3IjdBJ+Yc
YznaMf1qB51xGN2vptReLUg9qKIG+uaWpL8f03gC1hNOE6d32F+DUj0KDBO0YmO62XBlMo41OqTk
YUQ6yN2MVqRbwkfUc2ac9osFYkiv1dpLMYJ4kf/JxcvDvjsGSC/dHybC29Kd6m1S6eWqLAk2IdNr
b/fY2m2qrrxq3wZKe1MGSG+cwd/YVshHX/ZYvWIiDQvtVdxndv1D6Yo6vDa3ut89hHZwKcOg20Qj
3a8ujEG60UdSJJAtGXeTsdA7FubjZCPrZ68M3i0SvfQRSH6YPqOVvDNBARBNTaEWVvRZJE6sVjGm
LIZtOMXfnUFPD91Lsm46i7YNFJueTVSQDODuMb6sTLPL9iKXzx1lzTKukQazYvZkHq31sHmqMKPH
uL2Bt6KpA4J9GAc/WQYckUhHMigwu1ywwIhnQ0d0DbIoqdSXqJp246FItgUKT4IZSk784TFsdWox
SumVLyhGW3HV4JiTtb40q+A7d9JHNliGicBGdAQfVKBao8nYZAaAYsXlcmEiJcrmrlhii6dUxG+D
QBs0MGg282g82hiT0Rz1i6RTCeFnHdMysbVMsqyiEJk5k/WlYBJDi810NpWVzQFds2/b4vxW8hii
wFcWLMBkSP6Q6omSaTwSGcMR4Gv3pY7QiH3uHx0SCPuITKOZpPINfWEf8eXX4OcUp+QbcpAz80C8
CKfK7/uVq3PxKvTgaFbJH70xnuIxPnmIAcrEhnmr02kH58FmkM3S2HCu9e21mzrBy/X+uCtRc35Y
MKtAC60nUU9MlZ7GOBcHI3OfSsjrZyENCFbrtsRFZVadOo+9DkCRN0oO/WuTC7B2FiCRDOFCnzya
evBoxIKNGELEfBT+WWrmCmv9G4wnGsrtlyrYN2e4Delbsksp4SwWDa3qumaN7nTtnHRkBlOfLwyZ
HbJUmQc/KChO2TT5iTLWIobI7ynihyy8e12cI2/JuvUQyQtNog7AXrov6LdNQMfHIbtD7onaMkav
HPMZFiYWkAJcV08qBDJFompEScTV4HQkXplg20NifjtUNKhEEADEuMgiuWLEBSUzV+s8nVeSokd+
bmNa0ihASTSBec8ax2O6g9VGOzqVKzszzshIoIr2BiFtnbMemESu1EhiPM3Dbdwau0HUQNC7pCVA
LzyEDedgPJSbrgwr0sxmaVnyQULfNRTeBV9Hu0aCm5W8fCT5KYFfS8WOL7UlMwl2AEeqYcY+pnzK
ycQMTY6ZImrgkxRzd9o6eTDOVyZN521e1wAezOBs20ysWxgaKU2UsPHL8/yn0sldZTYbZ6m3iMsy
klI1l3pqqCdQon4FbH702Dtak7/qagLNwBisqlR9TTT6TgSyl8S51RDle8D+YfZD7jzwaWcIVsyt
+lVc8oR7w9pqTpbsnYogPZglgjGVI1ZmhdArNag6tNyLNzIPPsYMFBy2cp0rjouUK2o4Kuf49zA4
xcV1RHS6MC2frnnMKdupI9E/SG608sLKgsY1cNZlA9DbjFCXN3Yt103OGhXSSqCsPyVZ/CdvdIlP
xDi1Os0A+QEijmSdHtRqIZ/CsHzh/Ka2qrnQZgwYY/RUNfHZ18EuBaEgDz1jjTXXtmqlvROZRcaW
MV5SB0ia5nl4DlJUqL61omp6h0PAtCQB6m7LyT0GtP0XCG7vSYVOG7qDBQmWBMS1B32i16YBx3Ll
o42blLls9mNE+qc1B2AYowa7Irs6gNfpgHxOk/vrTw6cNQ7ktVxbbg4tfA4OcgfT2yJLwD/Vfzmd
3h2QYMLR84ZFJnu0CFDPObKt1SQGpH7IddzohTn+Q1gZv2FY47ouEN/TBOmYfPwZI8hdHaHhCfKA
boArGE7R2R3/OKnmPDTGb+R11Z1rY9AQvmvOAcBi0dREhrS5WS00EV01P8jvQxv1rmVM9LpmBXVa
X/lkCELFFOSKB8mpfFG+V1/qOOkOIk4eG6nQ98aA6TuHN77/KGV6tMZ72kHbfOy+yD2jzsRLd6yY
7NDcjj/wnSO8ccF+jT1Yd9OkUZkY/oue0Y+yGFetw9x5H0JzhzPpPWbjtcliHDCGX+k7Q46vVUbO
aIeynQOh/e296xBoydZwg/em1vx7jzapjo4OOxGbt56vLdr6VNjoU33Tblema3x7MN0zghToBMdH
QHu4xvSZoZBlaBdr7yXNkZuDEP3SagwWNqGWQcExaQ4PFuVpCP6JWbYAYx+g+gsRJa161Qiu5/5u
cDSxNx3nUFr19lGLQM1nZn6z8uwIZKESNssvI0HnEnq7DmrT1ktJ0011sHx6FLsrHCu27EDRUB7g
gw1XGClXVaRIdsumdKObf4QJ7nQkpo6eSPDhDMbZJEOmHX11Jk4tw9qOi7FtjScsd4R+SD5hoiNA
lhsexMhhYzDDchxKJyvHszbadP3o7KLwtb+qqnts25KkFP2bi2azBpTMa9V7+PCTRxvRNmhSt2td
OPijTWOrd0mBZ8R1Fji7Ng3WO+YvtHIj+RuK6VcJ0z4MubdmtzwdM8jjYJxDl8AmNmZk19OndJKT
YCaGM7Y2I0QMaffppkSzddg2lwyumMD1XnVhXI52QlM+F/npzB8y5iHoo69jv4UuT0Y9dc2yJOCY
ynKi82uSZUSn0oBbs2D8zURayxDEI9Qnr6M9RRCPwWjYq6Fyz3ql//gMoEBwUoMKuazppzHVTDa5
V16HUtbHWLyMOMS0vO/vHeUmG2phcyGmAzqCj9GDj5DUT50/2csw5/o/oqBtq3MeexyNBX4HNGYd
IV6riYCOwk3HDUMCwEi4huIx+zX0As+AwXnUVyziQIUQLVG4NUb7ROzynU9Kijk5L3Mk27bQaMoz
Xt2MWYxQZyBbj92DnkTfVgvOOUv3jAReW9Ol+Wzba9Tk5y6mm9E66JfwUoO5TSK1cpvwbKLI36b+
+B5Ak1qWkMYIUPyaKhv7UEicdEE4PVcLg+Y0kYO91+5Nl/MVXc3SJqVIgUsi2K/4Gdrsoks92ktt
2mgzvwzOJUpHemlZOb4WLk7XIIJ7T4LTMurL36yrmpUqUFpLpc5pD68+n4jLzaInGOJGbj6nOEkf
o/oifIn3Bv8Me2P5hVwL8Za8i9VWyhnBRgdWGbuqZOamye4O7S92bOib7pzlwcpQLsfiuW6zVTah
CTNY2rkA92yEM91iohhJpALNQxbik+1V+JzLdOdpFbOhBpAx3mIsKwGgcItDbUSrDQaPdh7ZoEiD
1zQo3eOEK8Anz6qfkUDKv+QthOfC6E7FZD546Zwjo4bv0dJ+pRZymkz93FgRu7GLqEgs98qQpt90
zqrnArecau+9qJy3zkzsBbBq81pjZo6obpeY66MTo7h603bhsCqZERnRW+vorxjCjy7DOrxbSydP
Dwir4qVLs2yVZMWwrtto7qCQaJTMUwKWeFUZWz8ZH9m379w4OpN5e2cxT5iSJEDJVD31+khHCqIb
V0Ifkxeffur6P73nLDvZE1wlAmyK1HUTjJVJdrs8IEc7b5pX0VUjUYjprqHwXGEO/tbu6grH3jjz
P8msKVGC7dVw9pPwzh9jY8cEmfllNtXrMWdVUS5hMWOFk9zfdRMWBg3JSlYj1xYlcWejJOKQPG26
lUSeNoV8SOvwzbb6O+W++EbEvIPVdyGYMmDFNd/tYnhMoh92O8hTzWGWdQLcqHJ5iWoQz4Q2/AQG
gQ1NcHAxsiF/iugjamDFJmvV1sOfyKfCME4mcERM7MNLY1EkuwGhlN4qsaZ70I1nNk7PepYxY0f4
SB7WXU74XmKaeLl4S+KORmAari0bOKvhMO2oO+CaAdLxSbd+m7DmlKc3H4JqSolJXY+D+aOU/US3
DRJfulF9o5HyjFY8UflXWicn1K5Y3OmIQJPfGI3LsSjJECX7tqzzk9nbzbJhdV+ZZE4lSOZ4U3IM
VEKkG8uzYPKw7sfNc4yAfhXmM6C9Yq9Gi9/eDi11mJlV2CA1MkmQAIYHtxhX7RB8pKbVrRBvKCBF
Acgl2R3Tvh+3inE2q7G3ttGxLeh+3ncVAtIs8Te+KA7zBM0pvuZ/1sDa6HrvqUPPqUKcbgzDLHjP
iPNI9NdUdJ8oD8nMsVtQF+zoRx+gjIOxKzemddrr4VImuP7jGdcVED2kZC0Qm5gzPUTS4R39jRvx
iTVKR7xgyMeUOMP9QIE4lIcIIe3DWOvGmkEbmjm1S3tMCjYAsgX5LqgR41/itgEu8Mats8Z4NDPm
03qEdifEHT+Vllz7dRExkOEsSDR00vlsulaSumhoqpPIUkLQBRnbxBC+hBlNtNv3QtCa2E7mh91u
vJ/I7cIDjjIWNhKQ8duNEQBAI5t/Y5BuOBeu4WzqZhuSHwipzA9/33Wq6tG0pkc0wt3y72dxe2jV
H1NgEHu/sIvDFHv3TRyQJzw/JQHj/pCkbn643W38VDH5znheAHMbukWL228ooBosRoQ6KzowOMgJ
T/jrhhzBk2XMQt9SzUZyzeYbuomp2GTluf3s7d243fz9tP7xtb9e8/96zO1V/v3o//WQ29dqlP84
Uec3/h+PuT2Hf/zl/3r0X3/6H9+//Yq///R/Pfx//YX/9TXmCjwf22jtbaWJzT8fgsc4292+iKIC
Wd3f3zdjF4/U7f7tSQmmiGRK/OeF3f6XZcr716vFOxs3IDj/fdj918//9aP/eGm3u/rtj/z1+9Uw
Zbvbz//1MokthzSySAMbkMYcAhNjEFZGDYKC8j2Lo+cA9tU2MxGkE1Lfrc0o6UHdPbja2G1xLbww
OU+pM0Gbly645eS9w0S1rFEMMaJGRWH8JnRAKeBRHU21nx5iaqtJuA3JkMQTGxG28olJJgpnSXIG
5l4XzzgmWyYsR0eXElChg1xRRxpDrbiz9IJdS0FiVOcSONaKXUH6wCxVRiYwDEjo+E3N7I+qkg81
RL8WLBha+85PSIDoHTOEVzbUd0YdscVSIUHRKljVKnlNGnYNWUvGsqkZJ0fZ+yKYWlTrsbEJvpux
JXigYapspY27NvE1b2HJr73cAhfOtZwE1vrAVcY6j47/OzSqPZDIi6Un9QpYA8YXZWrXq0/UfzTm
xuK+9kSzD/s83noYDrE4FF8982CrG8MdQElGMH1f3UlDEZFRynXA+Qtp7AFHdQkPlFlU4qpgg3OL
vUrbfNo1J22LaXdpWZ2CyNKe6xLgHPjuzkYL2eez7KIPOvTvcmc0syoiVHiCpSPWrYOD0ZA4w/jr
i9q2y00Vo6ftG3uYjfv4GB32XUmNfltN3itdNfIxPPMzSFKQpgUTBphnC8+k/W4PsVoG6btXMqDq
TCYbjGnojLKvXhp4E1d9DKcXCFoNjnXjpgSQT2IVtU5xnbr0Lg3VL/OA6DlFnkLOld2w+TO+fAtV
f6uIca30l3q8DzybpOUQK6hvqKVnlQ/VEGLIS2jHMh6Nl3700EEVW8aF05+iQV+yzwmRyDA6JtZh
MXaYP3uDSjU/9QmeYV333vEwfldC+81sYpGBzB0rB0WodAZGBJaSK8s3tgKHFm9EryHDJ/MIebje
BQzdKrbDLfyhVWcXFj0gjizD1BG4DNEXMdbxoYyB3yYknDuoLaWkIa8SJskI2g1kGMQHBzTxOK7u
Bq3sMTeKT7Bx+0n3PyHe9utSoOAOo0+jkOaujjVvaUSkXKqyo66n6zp1tHA996qFrrtSKCzXPl1J
6VAKRilA3GoC3Yl/xV2OVTLrXyviklpK7iKutR0sXerL1DOPWsJvbeO6Wcppnrx0lIlastNV9kIB
/NqCwto7/ivjTHBFKDMWvgrumhLEf+4DONE160I2TEzyeY73btBwJ+MkO8psmxFovCRJIFuVbeyd
tDJ79FQbbiC44d6BMRGQlzVQZPpWty26zriXdvQtGtnusDgCy7Vhmji+j51kZKAT8uZCC/oi2BMW
mnKeAkMUzC4niKAkjogs95aDTDH4nSab6qeiy7TOivrFGWh1Dbr5gieId77+wgULiiNCJ6LtwAag
IfQJGXXqcVeGoXboPXGY2Kss09FfFyW6eg0O2au5TzKGDyOE4nWEDqztEAIwV+p2TAwWUcIpOwTi
13DbHaqEboGZJj/ycfJ+aER+NugC0pY2CvOK2DH+dGJqVg5V+4p64zwG3YTgEmtHihctJiC3MoUi
OYUmilZnT8yhAfWn5cIYWN0QwvKzBC3wfnk057KEhMPYmk51A8u+xhi5nONhZeJG2CGDktYeqS6t
KPYEwjtLgwoZrP8xKN7MQid8s8DVPNtlETab5Ojuk0jbAkW+T7rwu6+pvGWs1+ukG09j7/EO0FTX
bfmMknxNe7pC1EWiVu1295VZvzaNx9B9BESgM/newgwnPxuRUmbqW2vo9xSAw1kOI4v5mjXCX4Yp
uGEPcI3aAJqV26nLPrQ2LU4UpM+2LR87VVIi0IReBGtEMGRqDpzwMkDi5DYJl5xEXnoC1EQ97Kww
Ybyi4/9gOuQdkU+ua/rGWylJmSs/9MA/yJL2/AwstYoJBq0WPdWl2sACketyKAKEQ3SGUtJ3ad1f
ey99Mf02XNgg7rYVacN21qIO1Z3nnhYHki7UcKrrP6LKDHaDUT/naXqyBcpXyUx0GtSHcB5imyA4
1TKPmcAx2llGCLom8Vl19I7SuT+W1sba6CzSjcvYW4d6jTRAke/EGL/R6XjnaBZkNmyqOhsOFQIb
DnVU2lJbJyQ9b/tc/TiGfY9CPBg99OkRQ2w+iJfSALckYjdecpjbyLeZ6DZ7bIzEcECJPVJ/XHxP
PHA8QEYT2rXWu53MNmPQDMSmVQVG6zaaEx8wGeobEo9mTTClcuXOQXxVwmVTaGtNc51lkr9oQfQK
rIF8b6dd5CtnFC+5qSR9GkoDgCf0/bX4MthS7vxabvJQjGDicILRyFpVBoX2Y23q+ZG0sGOWa7/M
sCQiLp5G4Vjvb2GHp8fOOuZ7Lolabi+mdYCFyDSSPfrs6o6B7gPDRrKxy7euTt2D080ca3YsrTlr
uIdnz+EChqUd1kf+h17FN/93Vu7AhTRDHELN6NOkxyfC8NbZl2Nwn9PargqToUcK4SDNNQQ4TCNM
u4OCSC4Ko1TGl96StAj6GnsfSv3CrxCEgPpCTa5C+8KAzJLWszI9xgXxJPeki7lbt6TTQXRsxOCY
SQoJUQNcJUfe54SiwN3dIdEaaQanS8eU9r6MFIOqweQppI8wEr9si3XeDr8HBvo7obJnpJHDIp4q
Yiqi5mk0zHDd7urRdY9OrwDrauAghI9IRmQ/Tlid6tF+xJpobMJxrNkPnmpMrmcxYjQmtCvZkJ6y
1OAmLZqpLBmUEO8oUcFNch0jtZEBepYSrLBFfifHFlsryzzIHAeE0mlffGVMtYN8vDJtYbAQ2Z9E
qbIWTXSBhWWEq0ofL0mUnlLxFNpIZ1xto9mWvlSMzMm6YFIBYRXjiPuhFd09B+QVNsJ8kaHKt4nM
6612Gw1YxrWhPQ1Omu47WRDvWxivmBdlHTEfIjgPiw8jVk1LDp1U90gVLHKhGAIPNbR8ywadQj8l
51EkT4JD/oUa1CyE4UMoNUiWZatPfzOlV1f21J/gPFwmC4gy2Y4kOkSpPljHMq/IhTSWHNCMl5oy
2hW2QB/CvDWQnbnzzPCPKV56O34x2ysybFppqngIRQLATzLUJyf0jVSeE1HXD1Yw0gGSA1v1qVsH
3id0wnqRepE6xh4b6QCtTzRWb6E3nbTOgpc9TiH8NQR8WbGSBKqrKqLhOOQkBCgy6ZTz3prmW1X0
b8QUlitbpuigI23H9Bv1VcUOkwN8k1Q0pkSJDVefMVnmyrRG9pASoQnYbom2BT9mrr3OZll74Cqs
pyNobC/dABBst445XGg2EcLJT2ydNHlJSbtlsgGQemLwbXUxvJeEIPWgzM92iqbYbCRmKSD2UTTl
C+/SF5BHUrIWfdMn6QG3Vf+ZB4hi6sDeZ+koDrbd07YaSA9OYBkx9+3E0wTwE9NNIw9dSLAiepCf
0Ghs5Atuve69CKG8GPKj6WfYBQMGxYot3oYD/5BU9HtJFpfzsdvKQ20E5SbvEOghGyI6JQj8S1d7
7rEvyMp2vaT5SLVm67mh9pJJtS1baaFyUf21YUxyzx5kX5puf8W4Gj24VnQ2uNwWfsQmu+gV+gy9
+SlhMjKdrd6CmYGWQZ3ZNmYqVoZFe+12QwtE3wErOei2oAceo3wmiMJ8FhGeIJKPNJaC2HouyuJf
d7vQIMi9CWm2Y3/FdBbrZ80W/WvlcqDY7ms5DMGZCGsqv4QZfaDr0x4ZcHlxQ6KFzd7RsBhzl2Zb
eQGQVGJAiYD+zF8r5xukCmSlurFFscvd202L+m+Faomm+X++BspyxK5mjEz7/v24OqsaDAD6AxlF
YDDg816bJNbRuPSfBh0NzFty3A91Nd4LrZVXy46clRmFH7XRE/yYVgrZnK7ub/8jnvqNj0rf/+Pr
XWkfSFhAMCudzQRG7wXqgliPzD02Phjjl7ozxCpHPbkz5u82kXKXpdTpNwZOtcLtQWXsWOFdgQjm
2M0Ot/neUDjMrnzt2aQHyNWcShKvu3Mp0+q9FJH/ppChA5O13AM7y+AlV4RTQj8Dj2E0m6Aekt3t
YUOyVlFdvU2MiInVqWwMg5G34W/51NlVcvJLAZiJbdyIh2PvGZVzDmhfrjWwHtdO6Gy7yCV4n2MR
aroEL8Cgn6SDWVybPxTpe+QQzDdRm4m1NbGB73B29MpprpLMyqvf/HXH1vP2WiL2wv+SkPsNWmDZ
FI44Kt9PjypA+NIlpf5gaWG8ysPmIo1I7CrHqJ6DSrw0gOXumvlelOBNq3zXON2+CYgY4EFN84xr
kNi1WRDBARoYqA+6e0zrod/mupvcV71WrZ1e2I91iho5apgEgguicoyYJiaR+eB49vCYY1+junVs
PPylTcnvokqppu8ap001TL+D7RzLFqefReUJfbd6p9PfImi1Kvw9OGlHoHNcAdlwTFXpXdqYpjIG
xp5GZeIgHsvRmlt2u2MlzI6WXaFyMJxq72tDcpoSakWtonz0lXIuWE2cC3CElZBcBfucU76qnf6l
iGDGRJ3zBg7d2TiuOW5vd3MDJTdr5SHDwIMGymweu4QxBKkG8eF2F92rt+3G/rsI69cgTYBPWxaj
kUKjdkgH4ykN05KqA4En6VxAizhejFxnBcnuTfr2TzpSU55w84tv1j9OgRiJnrceweb6x6juOhha
2KxZruo7Z77J7LC+m1wF693B5XL7hq24NqKZ4TuQKI4iZFar+mHby3JcJWA2CK+yhlPfW+TDDOsW
jMopMya2LX1+MVMXG2aZVQJkD/+NVHhfl7hyiVG4i4uqvIRh/1NIqKRgyl22lpZ2BCE5F2BuAczX
fO7ID//oqgoNOLuvMz0uuS/q+CGFqremti+PRVGOdx6hOysPXyZ7Wi9nHBX566oQ+TroIowLXCcR
20FCIe+S63dm6OFjkRFn6Suv/KRS/jAjo30wLY+VMB25KlYQJNwssR5c75LVRfJ4uxmsWO59l6Fs
EyP/9KLycLthglAeCAsqDy7DANoeGwpve84eCu+a0cppDEf92dcsihumY6eYBB8nCfz9CDLw1PCC
AOO6CxvU59l0Sx8xTbaJ4HWNuORyijvaAysNg+UzuW0ASZ+pJ8J1j+X4fkgJqKgsJpV2+2Uj8n0x
UkKF2E0xdmBbowN33hpeYD3LPjc4OqWB8lVQHgzttNWKFMZVPJgnMZR/klumh9e4L+6ArL7AkfiQ
cWynNpA5yCBIBKKR7T1QpfOkeeGO1pR5VELXabHU/t6GJ3f0hTXPWXAldc20NQLWwdxBnswHWXwa
iUCXXvo/vPhrHoHHrpmOW/4U3t9uoNK9ccZTZXa2dkHOIgmJzuxv9VqOw4CTEnFmBTDmMha4Edjo
L+k0O3vhyfaMp4/qqB7sqw5tcGENiQGQrq2O5XzDjx/bwXx1qzJ4Lsl73EhtRBAXKu0J2+edw950
0c+LshdGm9LS05faK0nVq41jPeZfTa/FdzipI3OFRZyIacG2JZiGO00v1YUF0twlVWthdQ3UW5ZW
lwF6+YoBG1CwSGuOLg3RCYv9GSO6voGxrA5TbwZ3rRdf9dwInpom3TJ17+6hDpGGrXr5MkbFnhLT
P5ohTApzwsTFfJki3nbQDmQMaWFTa4essOsTa0GxAX6iPbILwiUfIb9o+uQtHsvumkVMb9I4To8i
jxQxNDYcWK3WnnLNkDv8eZDFdKE9lShU0ia4GgPvc6CwGTscqVoWzN0vyPyyOdSeDUNn0uURhikl
fMZJ1aK8vQORKMg3MNSqudaFGO7CuEXvOd/oyhrvsNhfczMf9l75nlF+Z2i20qwEGwr1d9co24NJ
xumFlgWNKofuI+8nDYO+w0tEtJKFJWSB4tC9q4WeXdC0fas5SxnHZoAvOKMEC5xDkidY7OabAtGQ
q+vxZVQZKASaqI1mcJiNQXRPP704FhYWl/lLtxsM1nD2s8RAqq3s0+0mnVj7IsOe1re7YVB7mwy9
OMrJRD8Efvl8C5CiGZ4/3G6sEImGKrxhV0OaPkpdTuurz0lOkDD9PToA8ZYU8mBrBy2QjjjdB3XI
hhxLDdEudnu2wMvAO4kHvCQYkAQpOWuXMCeUIiQJ3P5HV4cdb4AXWrnBeag4gW3P8kjs7CgpbZxF
aytN3LVh2dOjwzhy1CgWzSnTH7Oq7PbdAMzu9s0xQSVhD4QYkpdYHU1zoiV/++80r0akUBJ5WApQ
20K375Qjkn0zVNbOrm1MX4j8GvCnHszhsF8lblyuDTgBD+lECCESFHymVqloY+cusIcTu0dO3cQ3
jkD2/VejR3gD+eHZ6RMy27EKL6agrq8xFAACwAu1j/wyOY6o6hdp5WQkbjEm5+Ix/BlaWa6Q8QJC
tP6wkMOG7F6H2NSg8KbtMhHVXTDmOxIsrXPRk2eZVGSqgIMQ52Yq/nWTNHrGxsocKQ6m/Ky1pNU3
WJf2uU85oFFIRChkdjXSo9WIR+vIZoi6uGODP/XNs+e58Y82jeuO5j8ydSa5ggIQ1WxxGpLIuQyi
ijeRFWEb7+17aBwlWFUAyRZg8QdVwX8xSyHAoYzK2Do9Zr1+blqwZ6UlWRcbLkfw3ViPRqRo0Av0
kaLcEszH82QvsFTydpXeAZmstlUoyu6CxNyxTfpUQVbBIq3oYv5fVLdjIMkhgmVIn12FbG5RzEgq
wODIcfydWQb6oineMT3+4KyqF7DdzVXd+vROMG5yNd06o13v4xGjvGrIEwP/R6GPrayzuvOkN3vL
zeqN8kZ7kffoU9lLGigm72jvMtHIbYYZ3dY1ODOLqTnVA9WphTye4diqqVlyRSCJnfPiFfYB0J7W
kNHh4gi17PG5Maf4RP36lTOE34hUHIaxKPauPjqn0cQjkkN/3s6c38YmwIpt6nUgg3upsFgu24Jd
XVPwH4ZJVpDbB0OWXxyY71kxvibaBFY+a+JT0a3s5DMpa/8qXOEdCX/vKHvrjavmXrFl6oeB5mQX
l08x3sc08ui6C1RrE/k3kbfPZesuwtA9BVkWr5nfoGbOva+wY4OXjvKryzugDsQH9HEljoXZ34WW
+9xEJUvYsVHnyXK0Iydsuu4BeloYCls/xteit8TehdVVS8JDqiNpAZnEBJwMpi7pd4kDjB/N58ao
fGtLtst3onbhaD1WaYiSGBHwsg1s8CENHa1pSrR17DjhuXVMdzMM6KFiw3qdnAwBYteCLrYBfYQm
u9/avZi52LYBhKE2c5lCtPF33qqPyDvhEwWMnDDbyqt6XUl7W5toSrHBPmDZckLnT20T5Z6ZHiuM
QBRGK/vkyoCGlUMBVAgK/iSAIJQZRNWW5Z1A900CavrNdOgxsZH6aKDsitrbOy2fHMihT8AzO6XK
Jzto9myHgEAk9N2Do2Z3z6506Yk22aLL2o9IEjc8ShuyXISjAVslbSq0RZMu9hWJX1gX79U5CeDA
ISmrl7Qw+4dq2cClvXerolhT9LXWiIXZpmU82C6HjwjHfZwPwz7n+Z9UMZ2qRucizKY11GibFAKb
C3qRwULu4DBkXHhxdwSYvWHvnT+4BRuj/6fuzHYrN9Ys/SpGXjddnCPYKB+g9rw1z0rphtCUnMfg
/PT9Mc/xceaulFRtoC8aMAynpdzcHCIY8f9rfStGB9gIYNEl5RnHyMYbW6TlqWnnz6FWnTR93x4j
gKDMpiU3UZ/2y9xF16UiUSyqAJBK703a1mq1Ey/Wy403ZP06StLpNLaRdlPmKtcxuAy7ME81YlRB
ShTQdIJzK4XNEegQYEROMjxYp0zz3ipiORfAtzHJxA7ZSKZB5hZQVSGNLSIz+2II0+cO0frUuRB3
0f+hstjkYxHszS746pEPm5z0GYuLoKmvmWXORI4WsDGpGiTnkaFGcPfaQ1E0L/gmUVtHNqFscPwr
a/47gItcJW5RZxRLs9VPyT52IQq0R4TB41pYTzpJzMP4rRvi077OHiXi172smwf0Q8TSyuhl+MqO
m+aH2U3bwKIr5btcowSNHZVs2mwGfadMfxYRxMTKIUe6rrX7Ae3MIlAgBrPw0bTHG8wTlHYNONDw
4WL5XGo2CBGbklXRUN4Vg3ndatejn4iF59W8r0uU93GIWnhSapGWwxbNUm6Yu54lU0+a1tppxgs7
MqMNGRi4YOPg1shqQbeBq9R31aKqaD8Z+nQhdNDmdjNDd3LeaJCdQr1qNpQEH1i+BYx55va5MSMa
bAMezfwNaXox9hSsMl0HR0lhcO/8BBkXLmJNv+h84yxzwsd45k4rggAIvbZW9DxZioyvpRonptvp
Mie1Le94bWu+Ha0H7yoVRbDO/AI9dakDPNfTMzPCOeWyKvu+Dab0IZ4yUtq89MRO1MOEOJj0tOGR
RcZRizuG3I21CRUyKt/yViW42YHa8UI/7mboWxb0j76RGTu3A6ARoS5zyU87Q1djLrPiWe/GV+TJ
L/FoMM/K9CncjHEJsEQyjopRHg91J4/7sH2NI+x6lK2jldM4BGhE9iK082+eTsYUs8YLgru7xkwN
jNKsjul6CqicRp4seKWho0latWzqep3WWHAqekq6BzM809nBVto90ZLfTB1HVtFcxD37xmZO3DDy
8jEoiksW8fdmjyPYikFEKP8k0MsTc64+Gnj/q8p5IznZhhzfnvr+2WDHaJDL3dSzjyMadzWGulrT
CUN8T0PXqWi/j8lLnzlPpqQSoSl9SXgYDr4YdXqlVV+bSLugbHQqZM0+TR6FIiYd4TJuPcTetXnF
esTZ1UO1geV2hHAuZCnY3CgvPpEUeVjHG2FwGlbOzegHR00IwTcmtntDGsJRRny33jaAjeGwcz70
W1R0GQnJcwKuWmwy3mQ8/zFer1H1i3DMkIJ1Z+yJoGykRGeKb1rI9FF5ubeSW2aofSRQLEc4YJHv
Oy4mYLRk+cxLOCVV4MpA69hKpPLC4VUUDtq4jszgKaj7blf2NwlsFAj9NtyjDucitZLcso9jsm+q
GIRVgigZFeet3dGsLUQxi5+xrAKm3NGtPJMMM1qgeBL1Kw+FLhEz/ZHIvEf0S9XS9UEWS9rXdOzw
T/XFiQXoDEQwtHGzeE0bMyEF2D/J7YCy+tAyEkMr3dlxdWkr7yFtq+sqxkGdNfRcckySXY7eFlD0
YtLLnZrSpzaymPeiDE1d4J4HhI3786u2jmj3CdhnwmuRExOcF0iaf+w4HXZwW6c2eJxBbOjgz+rW
/oZt21hrvJSIsF13RroOJLZ6qwGZTqTgMkfls0eGXQZuh97cYKVFHlg9hQhERPpKhPEyFOba9GHR
1c3esZC00uPd1mH2gGsXEUdd7dPosS39p7TsrfUYdE+FNsbL3NSQ2KVOTmgAwR1ttcfFAfKq8l5V
Qf4za8m2GW9GN30snaRd1SU6xTj2jw3jTkvQrTiSNZ+ug2xqGKVktE+8Y+whIc6wR7kw6fWbPer+
SplEJkZ2hwc7PqEIcKwHUHM1ur4ZeYhMplqBFYwwosLK9qYFrBI9n86rax9M5CH31EJ4rergfms6
fITuFOvSkG8IKUsADCYQ6oJlSmOSCSPNOwIeQVIGk4OmsluLPLNOUPklLmFFIqzXZkXjKXnuLLvf
JHSbscWhuRhKfa9Z8b1CK+5Dz9LQDsx6baVh8VBacTGVlk1mwE3R4xczjf4akwWsbhCDYYRhIKq0
a3M0aSGMxVfdu/YKrUQEJJfW0OLDgV25cThu5k7X0VQBgmwkKM8gXYOuaOGMOPQCB0qehsFOUbdJ
2KFoHqYvXQnfOiSaeUHmQ3DmVxVAOZXgXbiVmXZausqgIQfnlMchCNLvxcd6XmxB9g/LM/LXG+1r
ZYpFUeQepO/jKTfAQXoOdB3lPdUV02Po4qf1SvOhxi+yKkIC/bT4JUJAc6RJLaBENtJ9r/PnkSVC
D1OAa/rshWynneSZFUJ3jqKX13O/BhaAyJr6tdZQGyz2iIozQmybdtuNyWmm3GKDhEItTNO60rVQ
ERoCb3Tqrdf01K1I2XCI8VnmNjLVXkVnvCwWbsJNblg0AuTp1jJMo51FZXcJZi37WhChVJXdudHK
S9F1bzrzGT3NeX3XYH5GrmQ37Z07oEryY7HVHXZjJcibSAI+zUI6co3Cbw5l4UKUcc0qUWp0c8Zd
TflqZeHAWAVtt1KEeV8oy7ugYwW3m9oirw39FTnIhiU2+QLNtGp8OayCMMTCHVH5lXF7aRbGcCJt
0A8ikM/4LWbVb7IvsPvh88p21hQVqzox7ns5XGI5QsgzUFyaUugQQpwM88K9Ke1mizsO2ZSZLVVM
7gG5LAABkkHfQjnFW28DyCKveOVI781lz8YUVx1Nk31MhN0xy5YTFWgvftwcY4tcO2SC+UX3iqah
3Ntu9IiARz8i8IKHJAmXGHjDPem5lLW7ajfp2MNln24dOmRIhVloIi47JfjpHgEPkmIyvMqpXMTs
ZQgpoArdwIqqvYAhO3GXiQpGAQE1I3c2g3MdJNmdi/ch1a9LBA/bKs4etIjdUmXLHWD/owZI+G4g
xUbl90GGcNzwa4IVLPCLbWjhMK9BytljuYXGrIjDwLJck0+QNS85eWJsBBAUic68pZpWL8naJEkD
fGmbYwRIoM+m9UhMgQOPXomz3qgIGBlvcHhdG1aPQpMVGyXiNCBr8A5voAibI5Ga4ZGmGY9pIvap
mpmGpkDSIzsyKOkILKNmuhspd2b9dFWZVA6TCfmxAyQrn4mdfTOnmMp80boTSndzVjikRrwmx/zW
qGgNG3rzOoGLpbG/16PmfKwnd6WLYAe2cjzGif7AdLhRoGsTbZyYr2gZyFieenaLRWzEO10kxcb1
RhoRClSlWXQba7JuisR5cBsepC4a2Hf6nreqpHcUGKjdBx+46EChYWmN+hICqLE1RzorIZk+OUSC
lFARwu40KGo1A1dTZ3kAodEV4PimSbFvM4IXr6IeEPo+9xUWl2uygqkBAMRlz0a5pgkDjIXNt/5N
kEGNgMzfl537zUo0NMYIBGSKY6CgukfmyhkcxPver4kuITRLj+yEyzriAnFpgvYdyo2e0Z/MeS6R
2ayR8h/npP8sXUvSMY4UthDABZNvXVTE9fGpIZvESW9Avbd8BfKpmgyTug60MiSoAKKIPOn95nim
lSu/0OEPej4QK4Oa84swivAUCTMD/W4gLZI80+em9DyYU4glB99+skte+FSkEc/MlidushGfZbXj
H7XoGLqkrY/NETCq2WAfi4Bm465rVwDM3JWjnHXipcjo9Ving05VH1vbUDAf9DpdbtH6iF4hRI79
NUtLE2oODQZ/bbrPDhm0GyJRg2U9kK2FbqXYIbJc4IfrV3ElEWA4xa1La3Ov9BnLy7jeA8RYp80i
TMJyW7M5xe7Fns7jjq8DcxUV+X1oNO2ulvBtwjAFIm3TIhzvfUeDZYlchbboyoI52mXepecn2UkC
bjQz3IuhpjSk2OY5fZtcJphrafPt6exfdUTnlIocPMu/GLVihg/Vz2EwBUcuic9mKdoT1aVk/2CZ
7ojp2licIqlShbUwHDJrc/2RPg2YNpMwzbZDSGiU8xrBtNQqLEt2ZiKi7Tztx9KnzdDVVxlpEymc
ScotKHKNEEkna9uKhD2TZ18PYXa0Hgm9NC+wYLkblfvpDsfldWh5JMal1lLXOLqZe0daFJFtAB10
KR7oIxDckaNPNJt9ICk98ThTWVITDsUG8BB6A8UbQYOiEPULWxMWY0TPN2UuBHuAsVpWjn1aBpDG
sXVKnF7tveFBequTfRcP4KHLuQhR0CZq3fi81jqi5y3z5PuB+4wFbe3a7E8RgNDoKffsWxiJuHAl
oocSmByQBCZfWOJXYxlrm1xn0WJZ9pNZEUvZsipiQvCJNtyHTvxAWfgCFAYYRrMhAl6P6kUkTAgB
E9RTJF78ekwZ7ctv//GP/3wZ/nfwVlzM4WBF/lveZhdFlDfqjy+m8+W38p//e//6xxdpSEvXpck2
WrfxLpnC5ecvT1CnAn7b+F8oJvpEoKdYJmFVHXsAOc5igKSeQ+mfFu9wGgJU9IFxrcPOOfE1Cm/m
ZFDUtYhVs2qKmR7A36hHA9nXsKOR7lp70vCuxLgb2rg+7xIpLhrX5iTrHI+9NcskOv/8k/MQP5+H
zdc3LGHYjmXoDkx+eXAecuzjMstBvQNv2ehlp3bYuruFGWbdBezaGBitXaxMuvCXVZzcQ5BAZpyp
U88U2lklfW83WOVzlQzaWSg3Tl0EJ6kbXcdSjkfEGeRgIvRqjfEN6wkGUGn02rVwc//MGHMYiGEj
Vh+fkuP991MyPc8yLZO9l7Bc++dT6nkfYAXxojVgs5gLS6c9Y4dBDyc6DvxUv9cDe9uzfCUOKLRW
sD8ndlzqEoZk+hb11dboBFNDlpyxK7AGwz7/61+k/lIWiOLbSqTXbtp4J9//NYGhOKFcr3DppYPd
nYM8pAiM0v5m3jotq6J0IPMDa+o6Eoj6DI/ZoAa1K0q1rFXWXNT6GCxsVvDzaEpvkamyzRJiOqKV
l96VgueHAgTd6GjYN2ZbUmqOo7PWYO2UhmRNff+jyJn0JydFCJJm505myX0W2Dff/5Q6bbD/fqX/
46dRoL6PipeCs4+CsDn44z9uiox//nP+O//+nZ//xj9Oo5e6UMW35sPf2r4VZ0/Zmzr8pZ8+maP/
69utnpqnn/4AnY6X52X7Vo9Xb4puyJ+jef7N/+kPf3v7/ik3Y/n2x5cXwOnN/GkBL4wv//rRPPoN
nrh/Txbzx//rZ/P3/+PLbD7on/Knw7/x9qQaJhLvd8s1bAOsvBCWbQkmFnac/MTwfvc8tB2SZ1bo
LkaPL7/lBO+Ff3zRDPG7QD9hSuF4wnXceTpSkODnn5nu754udMtzsUFDtJD2lz9P/V8T2T/v2a8n
Nms+mZ9mNvwPwpOWZaIP1g3XMX4ePkpDQR+3EGYTlWHc19p+mi0NoqwfmLysHnv3WDGRLDwcXvKi
azo7XKWIYWF5m3Wfrtqm1ZMzy5KDsXeI6fFXBSk48pheX+8e2z36+SV5MkZyK0noscmN861uJ6qY
wO48CbNvY0rr/N7g1YKJUDQ3AKYjvJxWgs+mjQp2shrLyhuMsY5g7wVrDlGiRamm470R7XI/B9YH
Ez4boBIRdodCQ4h6Y6OWLbAW0ltcxH2GboK0cIGK0YmKy5FrjuW+Lago4/XkVcgs0gBlw1qXrF0z
QXqsFwm9ORFU3WsHVealraT2tdZtkmWNhDXZMip09huWHNvi3Eejrq+nurF9Guf2aGxxWCevWu+M
7mk8Zey3qMqwyjdkEjqrJMwhj0x9RKKUVg0p3f84gIRAYEl8bbLaArpjMoNvJbocc4b+1PwQS9Ad
Bquhv4dzpU4cM8FzR2ouQjhXebxqkrJkXkGLmyPSiVDDyViLJ2B9XMbjuGdb/CinQKRPyKZUetI7
XVA+9QQvqKPKH2X+hhjL7YelJcGv0qdPRDXeJV4/piClpnhMb3JpJ92e0jptHIu+pL/Hh4BxdWO1
VcwbBYqVzfvZ7o2HzKae89Abg8fOKA+qcJP3jhHusgnG044XUS7OEZLULGzBoDfNHU7G4oUc9Ihb
1eJVpfvEM7cUThXeRUbY7Hx6xAiuShwkCzshnx7/R93PIXETBDyj0HXjNGnyJNi2jlFtnM4Nrnu2
GMQwQFsmqMB2XzUB0WIKKiPecSMiiN5uX6TnfqcUSHZCuTrq9yYZ63aClrFHmmAs6F2TNSjNGLFh
rWbQeElh7MZ2At6M7mBQWqlEg4WjMKpGnumpAVNauDZNLYqCyJeCbvS+DpXR2dcsz5B4ex4Ql/uM
vini+0Fzse8TLNAjb4Y7bqCZHhAoCzOU5Lj6NFGOeK858g6Vu48guIIieUxOcvg1B6sgXlCUOuFR
EWR5jK0cvMUeakibHwOtH9/aniUBnU7Qd9gsRlgSPngZQie/xXSQ4jNlWwXqbk9L6YACPqPn4oyY
HUaT7LaC7u+TNhbqwbBoka6ndrRILHNQR+mvo2OUKD3Ggd6jRngXFR3BNLYbU2g6x1mvFOirFE4x
cvi2kKwjy6ZvoSAa7KdHt7OdtVcFTXeet0RdXrtgctNdNbGbP1YdKPedFLEAGkMrBjBY7PsU88PM
wZJPDTnsHu2UiWuvWyXM2F6mxFym0HZePWpN6Qsl4ExHXGfPkFlR51l82TVBVR8TTtrhtuXTpget
zjT8JQ5bKQID2z4mBNS3k34Pf8mSD3qQ5iHF6ywMIOvZgZah5DGyMD4anSi6tDGztjtcIeVjyQIx
O4qDHCZYU5U93iO9U5R+0yRDdQwK25gX2xLoLVBNme5TcxQKKBBd2Y3oO7gZFtlgs8Mp7/0j1Ohs
ClpfgyIS0zOkXuHjB7qGEBOC+LPq7pqaXAEDJilKrIDNAJNCJZRwNy7ZdB6GHWnfu8CNyRCB7uJT
7jIL7aQm893jWjFg1wPC6Y5giIIgMruhyrZL5ehnpzYF+3StTdTpdq1L3Mim9VoJCb1hp9IfOaLo
Kv8Fdkocz/hDE/SM3A1Tqcnx2uk7iN1rIiKhCiNoUX4LkcVrx/rKSAq7vc2jVKvBTfboRqMg9zkD
o66/+lqER7vqTYueuYKIuZgIdbXRpVUF/RaUBpykDmF3XWsJRTCiMTWMz2K4TgnZYw4EOhotgzGi
9JOOlhkse8Mts9MQoqlLZIcYHjrEBGQ9a1QnTkDIOveQq+wb3Q7KS632RbkkELLyjqhb1vGKlibe
I/yYHS4lxHPgSCvAlAs71Ux/ib+sIj3QzGxkkNTioOWritl9awU0ftdtL5i4lT/2xKMUtR6e9hMZ
V2u3qoh6+n+yJvv/aLVFUNRHy63/ypun+qWJXn5acH3/S/9ccRlS/3OJpX3/7z8XVa7+u2MAvfRc
C/eItOaNxJ+LKjkvxjyPPZ4hpDB07/9qUfXzJotGM2ImyYNyuBOBBVNBuqPWZN4VHn5f+7ZIyS4k
F0UfT34461/sSH9etv11DOvn5drAck6KgmMYwyaIX6zqsqKkmY3XxXgl222Qfv34OAZX74f14V8H
Mn8+kB2rHAOO3W4tCgCiw2DbC5553g4mMI89Jg7YclcWiawfH3C+SH/ttP863sE6tKZv2w4mx8v1
61jBRmv1Tz75vdsyn+EPe/e4MIF86BoIdmSyeXc2tG8B16+FEvP68Xf/uUrw7+8u5pv1wxHCsXO7
uAE9byBVpSCRkIVk+puPP/ydCyMOtux93dRCL/nwkYQhntylAcv27330fMV++N5z9ypyTa5M3xLE
4SWdfa8qvf3k0+cv+Is7Kg6ue1cF5KybkdpCEhQucrQWcz36LTGW5lKKqNbjVdy5pQ79z62mFcJJ
ImqPPj41c35ufnX0g4qNAwXCzFMuWxt+Dc1jHfJ0/uR127rd++XFLBnpsOBMJo75ZRY/y3pnxay2
L1WDPP6htq9d6qhavP3467zzDM7bwB+vtHIn3m0u30bBlaATv2zFXaRDVwPt4a/+3jHmB+iHu+nh
sLUUYTOMoMyDRtQQGQ4x/SqsXe2r0mwya1QL9vXjo733WB5MRBQX9RSJT4Xkb/xqGewTyXiXn3z4
ewPK/PlU4gZSrd82Fa3kqV/pQ3vu2FoLySzN/+aoOphupOZ3jkW0x5blfA3yxXn0J5JUPr428zP2
i2fPPZgPII6EwIdVTWOrKi91n245rQdxY5h1bu0sCqH+2cdHeucuHNbzIllZeYxefqvVVDeW8aAa
G64N6+C/91C5B1NEkjeGMtnsbp0u9LetIJvAVKxHCdpABUylbK3n5fDJdXtnlLiHY7ajC2JVWHKQ
ds+slhj0NhuNMw/7wj4JhE+HfpSfDMl3pif3YEgGGhFnVo7xaRrEcz+M9glQHCr71uCjv7QkAoBK
3BWZbX1ydu8d8GB80jkOS5UxPqmQki1H9JQI1FXg9o2/oxUuyn3a2Tl9gir2jFur8ryRRdC/K1MX
/3zyfixjv/OUOAevEBwlXWN2Hb6mogjJt5qCNLw2AkP2xd8bsO7BbODlGJepiqttRpdxga0GTls9
vUAWKz65Xe+cg3swJVhSFWWUuuNO62oa8mXug052reuPr9B79+ZgOkhRBpumWZsQEYbxLo4139TI
6nJ1N96PdOqwpUqnq24nt6nRcbsNNafdx4d+b7I4eE02YWNRvCrGHSX/ajg3JKr2nZHZMsVPmvfB
14k7ZV58fLB3ruK8Bv7xHREFCKkaM3Z3gU7tBjm8bM8ih/3+J8/Be59/MF0QD0JwrtLdHcVG/SUi
syRfZ0lpFZ+sKd77/IMZQvFkRWBT3V1MM21nmo5zZMaWOv746sxD/xfz9lyS/fHquLFN8oav4b/T
AeGCrg2PK6oFsOaF9/zxId6Z4pz5xH54STtiQpFBBWmvK3QUk9EYyyko0vtQY3XXV91ziGkr/ORu
GO8d7WBYTgoRU2N45Z6LliM7G6zG6zdN0UzuZQDsgJQIv22HyaL6gHqXvCkoj/Fj4eNkIdN3rmye
dLKBG0oSVSgz1AaDHSr0Clgo3C0NWElKQVBMyZPRD7L+e281++A+GB5iMGvsxr0tMaeDYVPIpbpp
jjj++C68d6PNn+/CpA2EcNbosBMtiV36hnbYp29obChpLVxMAyRn/L0jHUwshh3reOFbKnJodtZF
NgwrQAvN2rbDz9bZ742JgwnE7h2KSVINe+WgWJk6HQi8zNJPRtw7l8o+mDGmJp3o0dcIxy1QiIYN
5bii5LMqQ1X9zUMcvJ6KRpC9WQbDXvT5o5NBQEYQVJFvoqlPjvDOJbIPpiW9Up4zWvTSCgrbS7qY
5qamTPjJDP7eJTqYlCLLlLiYpnafRVUJy8WeCjLcDIwQMEIGVt6XHz9L753FwdzB3g82u7S6vS1g
oe+miNYSa1dq2eSsfXyI907lYMLAllUXE9VnkurxlXEryudwglOaFcK/+vgQ753FwdiDucC6h1fC
3i0baa41jFfDkSy8NP7kZhvvncTBmAPMpGmkGE1AwvC4ETJRiih4k57sZoVsM9S6taoLJ2meJxf8
z1NaVS5Ioyosrek+iLVG7cREiM/j4IQZVUSPYk99VeZNUhLmOECA/fhKvPM9rYP7aQFfDWXj+nsp
wjIF2q8c16O6CN5pTi4rAvuTt/47S4zv6oYfXjpegp4ag3ayz4xUlv2SEDkl6QUIeyaZsGn0CDnP
AII3n9yCdw5oH0xJYowIpCs9e68RLQyAl+YAURt4iAO4jmXuzan0ZRpUn7wv3jmcdTBHUWCe4eWR
SaCTn3Zrr40SfIukZ/WkJgyVfuv7gfM3FwnWwWyFSWSg9SS1fdj6/gCIDWgGzHWRx27AaIwi6T9+
/Hy8M1K+lzZ+uG2ZjA0NOCBTb+fYl3aQ9FcEXWifPBTmL68alc+DgWhAcMdWQsJPSwJvmryMPBW2
Ou7AoHvnBpOKBSu9kQYqJ1PgbNnj+HO1hvaqSw9gxealCAJWDHnhnBd6g9z5pGXU6AmJSOkwxd9i
S+/Iowf9muQsLYpWm676oqlJKUn1oq7FNqmB41661Gra4qIMvABLg9dqAdRPYicD7x40A+j/r46j
6AJ+Mse9d94H00Nva+izHKqbC3AUrIgIJQCIAwsHxL2N/hN+QjIndcLRLbcf38n52fhvC0su9cF4
UEZUNCHGJ4R0HmCDdGtXzRyn6Q2Dp2WIcSAsLlvW4e4ZDhDVnKe4QOEQfXx0453D6wfjo03BaQ2D
Gk/JW2qjr6hb+1g+TDrG9/paM7PE3lSO1ZbisrJj10Oui/uTjarA6Ej0TWB2uT2c9qGu++GR0rVe
zQkOvNoiUCBQDkS3yMjQmhFyml6L4oRATadOLoRGlxcIzcenYc5X6xdXUT8YeV1LLvZ83VAF1m3U
93eRMgb0BnKyxoh2s26F2MfGqeJ7TaXI0umMxGsDzabf53UebFSRk8yHYaNT0XRlJZlnRCeBKD2d
MMVIkpG+qyHKZc8Rllncwrnt0II7K+nT9tDoGxUFQ36n1BQAfPzkpGzzl8Ncl/rB4mQsjELL6xBv
ZVDocLFZsZfLOK1VavbXlqk5Jac16iUgjxWq3Sgi6SeepilWW9vISfqgfJsA7IFc1BNvgwa/Q21s
e6WA/LZA1eGM8Xqwaqs39iA3B7AaEdEdwAw7vZ2RMwVG7rCAKDlnDpZA9HqgnlZGlZY+lzPssKWD
t1sqmyhosnJKm37eZuyboX2mDzJVMK58oD/Mga10fNBCPr9O8kHKqlQsA0GjzdinjUP/ZdmTD1hS
xsHJdGkAuxPGzCUIu9kdgSWqx4HAO5Emat50cttljvIfbIEYANOvZ/TmwwB5EjSz47Sdvw54PQ8j
ngtG0K7MEHVDapqKtGZsF36TobFHGx0B9MLKBguWFhDpLKtBGyDE7QL6csFSl1bsfRtC1evTxhpq
ggQy0cf1utCk5ZdLlYGfBP/Mk05QMek2ju+SsBGGsdrQa/eG8wrKq+OckoJIVfS0oR2uj0czc8oe
Fk1h6hjSScYoHvFGO+K86J24muM2PCfdK9sM2osUhG1+ZJEzJRucbip0jL1Zaq0GOa6D/kPWCQ1k
OsgYQdLxMu2npjT2hAKN8gVfCnMLzHmtCe7svEIGSisf3dlZofoBL6NfRAE0RwjwRGYWFhLJa6/S
ZLC3oEK1zk7FKNH9xTARcI1pFfXkkz+WiEIXVuGKgYRfgjAgCiSDIcNT9B0jgBJZu2K80MwgIUMl
yAIeo2WfpIE4Ac3fpsesKAgQzUcIFykwFFQKOzvU48AgssofHXsBRL6Vi9zIK3GbukNrnxSqaUt3
47e1Ua0bPWIRvbRYhw2rvvGMAAsxRgs+pzAyHM6rbvTLLDvxwwTof+FhudYW5EEamDeqVE9IiVB9
a3akI/cJGWc+gHBAskapy/XciTafbZWin9VEGQWPOLWkd+NXOB4Ja4JyQfiTyPTuQvMsIdgSxoUs
z11qUMmVnXkZij+DO3slnXIQT0wKveaioyVz5qVzJBrwzdR0SHFK2BRl75qYWnmhomptQulcDtUY
6SPKQex/8aJG6gEkV2WqCBGqmPQK5D4GZwSkCJmDBjQmG8d82A0kzGQVAMfC01edVsepvdCQCnl7
Bcump9jmqEC9kBxE4DaKlyrqNmkId4ketkgnDCEZeT7E5LS9IjRqKFU5R5Lhe45OiSsuwZtb0BN7
+iGGKDEdsISWFR7tiAG1SenfxJfs/3tWz6nVaTLfCKEaWMpdA9zsjrROoUJwkQz7ZuNURH8U4N6r
0t5mzohSAiBQ4hDTE0n21+kq8WAabkaTVUW+7IVPaBvThYZqPtZaNSDGmZJ8XMmEKUusFXIhdDMo
aL3pFFgmeRIqMdFFzcKtvr5J8NSj5HBVlgYXdjZoIEQi2c/E1ti2I4g04zj2Z2UczHSULIPvFcPo
w4Vxqym/w4XgB6odt+UABPC6qRvUKIuOoUqdFhR0fmuPMhtRtw59u46RURA/12ktBbUlASWdvDFG
lVK4yWWiIV5rGMTlxmxNz3wVIbp/DECjJVomx1J0DnIqVCOD9S1o9BavWZDO1qamMfHvsTLunXYL
7MQhQqI0Q7vtcJbHtBGOKIGje5vgRtqvzUjm4AM5TC0RNOB7QQvBRB3S6YKKYikgy+cjb+alKWKj
PkpwynoxSZvAPZulUSlL3wGS0IJLLzTt6typByLP15QSgvy1hCCr4cqLohIxq1siUF74eoOKgxE6
GxxmvUXjrMK+kc79SBQ8PhSYUuU+VlNM0PYgDEf/qpxIjy7JbgHbsSh9YrtWQS60+tKL0tpDxlSA
MmEsgJkiywps70taRnp1G6OCm+NnnXCwXt04ygGLIB8y86fYEH5YYUxGM7jA3G7lOxKCTdhAUZqJ
26r2nXHj6CBBNygtC/yFru8JhCTIxOGP0Q/j3bLjRWfYZ4koRCS3kIx8+Tgh3oTt7EFs054aZCi+
vkUXJmOcC8BYEN0Im4pmyK3nBbrxmso0XtSEcg5kRhfDMWHCIvPGR+bSTgvixwkGJUdD5cmx04Ru
cpo4fmPdd9j6dbHGY8WtWijbRlaC+N/o0eFbAmwd5v7aGo/LljX0PTe1Ld4KHZLTupRjVp1aZUko
ZWFFkX5XamHnj+tCDqLfI9chQGYVmE0C07vwagNjptB4s1XFEDhfIwosPXJilvqXcUwW2TXLXKuk
GVn7ZohJ0EY2AeMdRgbhAkNXdRTbSovg32OtKJyckBcGE1xrIxpvG9xmJEWDEhBJvTL6pmQcOrjc
MHdHCY8vZCETQxfa0Z4Y57UhGbvQIIDxot8j92YSJDlWnbWf2kyz1kKpUd1i5Y8xofUB+/WCxUxj
B7e8Q836zGWSNwhhd8agD458NJ69AfLENXE74dSBzFUUBTlbOjLAy6nUOa08zYnKoPJGgpfpQ5a7
gxDAt2ZBwCaYrMppBGy2bpxMw7bBK+J7uJc91tgRita0Eu9Ycxxrjt1LWx7WDE4BmL5aCSN/jcDF
N3e8WZooxdvFpx8XE6l+z1oQpz6gaSvLqnSTY1FoI0JH4IZVNJb+D0Xn1Ru3rkbRX0RAIlVfp7s7
brHzIqT4qFGdFCX9+rPm5QIHuInjGYn8yt5rd36csvL1VPyy1aPio3Al/pz/cmThxe0aWFYnImop
z/cTqGqGbE1ja/nl81jzvAfjNNo74w9jaE+L5nY+xgP3/b+l3Jgx9XOS+dEVch3CCScaMU0O6Apb
dWw9laR3dmpLUgaHUAzfaxza6mIq2WDawFlZBe9pONnh7JZ0AJAIoi2/t3wt6Pk5p6evoQ+H/Hne
bC1gVOcVKkAipSKYLzuqbqguIy3xdMfb9p8jkSp8zny4vsNpC8K6+tNO0Ie3HPTQJXIwJ4+d6XP5
MC0Lz68fiqK9K+OKjoM0DJCe5rDadbKnBouj3/9AmkkYPelC8NEA3k6t2y4mCye8YsprlU+wYLwK
PPNgjJR5UTivFHKxbg6mr8bPq+FztIk/XU2XPqm2OxSZbacxjDWZ/0/OCz6gY1NQnwKsaVeDdN9z
K4q8PaxUIg2PEbhNCCyLP6Xz32iRcffdI8cbonOFWrde70JLunuPWlaUglSNYNal/9CEAtvJuU2X
IH/QRRFSbPTcYfM19MoDWnv2/alY5GX0RxiBT4HFhDwcqtx0oCAqNK4ob9dxRrQAvSpODhbXauz2
DrpG1B+bCSdkvrPkrjrMC47jme6SaKe2AgztdfHAdcr/qu90m4PK3jqU5Nv9sonYe9uANgAopfCF
1VfNbWncC7wyzkZm/k2SThdRZL73USzbYO/AywkaA0CCThG7MaHf7PCTdbIEh43/k3mYW0e1/HNe
vRqSaFW/aPNqR3JnzCXg3q2yfQ6aEGSEoTeLgpvEaB32L+kQjAN/eu6beaR+x7RC1HM1SIeTp/Gm
5NLgBoOhmZqFx7WsoJXNkyKigaWJ11pqtZls5eyI8LVnh7LJUf3yl84YHFXsOn0CcyPpOTD9InAA
oRszQnVJt3JY3jsgExBxYqUJWzyZAOWtOnT4TJPi0PbFjBPQVWuIbceimkijYxJFDXFLJl4xS8XQ
cU2awtJNGgWJoEqcl4j7xG1BQ9zY1IKKPTivadEcNWk7qfXUVIEAF79lmHrzG8v8A3Z80yNNvwvx
c+ALM+takpfhIK+JA3mgS9sTXkXRJgnLDBvPAN1Bppvfjx1cA/NEkIkdv9YKjhMMaMqreOQ3n2tS
AsI7qPrCXYin0dGvXCW5eUwkGshwv0hPA7ui+yXe8pM20obFG8ebpDb0RhvPP8xqexMdOjiZRj+V
vLcRTZaWhO3ddNNax9Ex3VA+2q8qnefsJMZ4tR+LIXX8tqja1P2IYu0tx2TIqfwhXAT+NXcv3/p+
oPwDS12fQ26c7Fcf+Rsa9iUr+tY74V+NW0xvhc3T7TUdLV7LQ8ZaQ9eXbiImAbOzT7UBSJwxrfxD
7FKU/xVU0NHvuuVsgkFhwim4RUvNl7wjXG8unpskLMLL0kudvtM186Tsqix0wyPp1kMAFsA0IHYl
xzumSwDFhrOatKewu1sq4kJvI3D4GHcnYGYHLJRmVd+opGKKe+SmhcGn2g3yObRFlyePWg58zXf9
LFkwvWAR9TtywiKNnI6U2XmQiFLjDL5L5PnJAK7e9q0P2zkF39o9bD1A4f96663rMWQj6B2CaJMT
+Xbt5jbv7JB/d0iQyV3mLe8jb+AflnOXRPhxoQZOe2YzgabftMHACMDPtyc1TrP9OYRxzYdvpyl0
ag9DgSgqqqDacq/g6Q2gxgpJ7EqHmc/eJ95i7EPUbnNxP8nEI4na8kjE3qXF6ujzPvWND1lHgPEs
Dw4n4/CvC9NlfOiDhcg1IL75CgLUmxaTfWubLrnekZuHoTNYCX/1H5jHjOtfHlGPnFACQri5ojUD
dGLNjMofugFuEbtnXNUl66H3wma8xccSzIakEI8StuxVQYYjXq/2mivfQIP3LiTVJmAxHBDD/k/e
I7E+yRaYwyOjB7fSf00J1TeNEOXRPvJGf4JWBMxhLeFak8EQPlWecu3w5iTDCJjeE0L6+ol7PvfQ
F0M5jdqj9f0w9mAVjq2wJ18CMyYxI5mblQhdgMQbkyOdFjOujDWcyfoDwQRyku4zNYEqz8YlODZR
WFsL+sZKC88D/pe0lIx2BPHOxrPFNEhmV9WF67/UN1lav7e9J3rA4rWGSymfOJTyrMKXVyzEQuQV
fc+d4CGQGdltS0NCeodg28eGL5slhiFYYdwtCWsR/zbPJhxkOFOJtQI/oLa3TmRrxBBAOt7SXWi9
YNH7Zezm9LEPiQLH2Av71N3B/Ysdsnl/+wjbgNGlwN8OXBtGoLTnEsCEelnz1pHXl09sxYAd+Kn3
NUhdTl+ht5KetfSibN2+NhEOHzTbBjvI/dDBjXmBLx6am9nE0fiB33Dr0+eJitF8IXmcNW0nCWBb
f0hijqAj/Aev0Wes1GzemK32YXHZLBbyDaZ9BAUJzkfYVeTM+IY21tHTeAvGm2hr1W3nEqyy8xTL
CqJHGYEsJz8mC26WoSMNKnfIQWjZRlOZ+kzyZDzoW01OVDc8R6uY49eyShr7PmLPpniebZwNX6HF
LbHuRlykMdJ1Ds3pMcFIBFQiUbyKJ+EN4fpHtQNXKXQa3+S0rVVvA4B4/Tgsh2nkzGOOByIEIWRL
Qst8Als5M+/qpVjX7yTmqUM2MGIrsntGjNG1nk4Xv4kvW+9b6H3bJmv3p6B/J7MD3owX+wflC6K+
r6W+P1U3bImDNsOK63TX0gzw0hgG8m3GeysN0yLvuEaBi1ifxbCIdv02WtngZ73yMi4R66ki3Lml
Kvovr8AH3e9528bwj0tiSp5dStIqcfAwTojLuYfDXon8lyVct61ucP0OevvtMIhtzUfaRXraLh76
fgA0KfcBJ10UN4MypzhwKi3OYw5E+ZjVPsBBeGuVI419teJpGcJJX+394Tx9lHmj1mnfaQ0H6pCu
MVnSa+Lc+hgIfF6/hayzmdpIzf1d04Pf+MQFjSZvgWnEpk3nTsuNP+eTeVAjjRon8lpau7ymqg7E
F3PYmdR4ZmAJMZmt07M9irnZgoeoS6KuO+Hj82HrZG1O0UhTMBCSLDSzvE8YgJG5GqW6oXspER3q
7ylr1ukrWVRav+kKzNa+HbsKFFeChnh7K5g/p5A4MIP1HwVxt2R493hci8OaLhDgQCuFcPgP7Zg3
441JsSm1t7Pgpp6OK3VyGp6QxRvCM/OQv90/d0AhSe7bzYS1+PodyogmQ5dzF93MGa585S9H0hhs
F7yNQ5qQ9zwuaToRytNzIGOCw6L4LqlzyUbYNqPqu8ELqwR6ViD88r9OLyr/kVFKLvsxJDtqF6Zd
2vzIdS4DUMdl7Mvf6+KNUJiHMgcHmNi2BDAQAZGEAT3RKfOXzQi6Vr6jteiD+UHN0FV+wTBkfEV/
QNDnfTvz/y8IJLEuPOeBXfoYB71fpfYcpwjVJwbdawoVi5EHBz3m2WpgWsv9A0X0+rilj4OXlRrC
l2+uIdVtORb9EbRV3LzbaaYxOCx0Q9m22wqaAgZ8aFveiBr2odN0lLLNcQPXmYMpt6WAnijot6Aj
h37Ll57MdY+MOqdUiY+OqSBXoI/UBwhahdIDsEaDWSG5NWSM9aeKTm/8SURSr+8zjb5GH1WkGYUd
JGodGb/yRLR4xueZK3hfe7bNml2SRczpT2sAi2+GmemtAeG3Uokcr3OOKdNq2ioiV22k0zNp8CnP
ZNECN6N3kqUuntZUJVA5O/yO6X6th+veJqr9eTj3Dn/WzQZ5aPvsCLRBZd4U7bpClIPVWOwECfLh
k21Rct9gJk1XdSh7PhqSL6Cwz19cmXENFWz1xzA4YtHcDGlZc5e2twEcd0O+vIfl+J8/FESXEb0a
lf522eB5lpAzMpKP3d4C7AR1xaYlbKITs0qU75eSLIduJhqUPNXmjN7PB2xTsXRYiHAbHFb5M5FK
OHf2qp5Ift9HEza36mZM5sHfnkM+7649jGZoA/9rHsueeCn2Hb0P+qr0LZgU4BC9MTmZ5yoMXgrg
fuFyNibyarD08A9BjeWkahhQ83HqkzZf8tiNwV1OYqxNbnj85cKANYzCdL5Ltb/GsDsU1YaS3Q5Z
4bjl92GRSlcFsP1xBBPLDBQ/JkmlGcS4kfQCMY7prCA8Wcv9OkuZy+OwUC3Up8DzgUh8VpyRgvGd
AT26jYzSmzndbjO3SWHOBOPWdQL7RIaxvp8HjBv90SsdO/Gdc13IAJZRyeBYdWXJBjoTJFqAfVfM
iyFCJpPOM9nn2CbrVL5he+vHAhIZME5Yb9E8hGRbFkRlJUevYMT7H6GVBJ3siiz39T+652vSV0v5
kY4QjqdOuH0EYJq/o85zAMV+JjppIfzpOCR4dCFw6W4eEcLm53weo+khHhMbZHerWEYxYba/Tjbw
1xlPnuONdGYyWmlvrwUFHr+cnj8OOuxypctFofdZAvZ3JanA53aAJlYFUF+HNGbLfEiqdTXhzUJk
rCVTpmmywVEw1gHvMju8cZ7vofhKEntnmdG98BP8mfHNmI/TlWRXMKYj9DpsUvGWjSaUL8B9yKxC
Q1Lk4iqmqBxyaIBfRCwTCADJ8C4bTDrVzOUJo6/3fdv2zV/2Lzb6aYBIhiPBnkMXPRm2Spx3MUa4
yeymNfINECkMe+4aF8hYAFYwaesak03fhqRsrHoi1Y3ObiDvveaQ8KdHJTy+TsSoaqp/IutUXU+K
wwZTFEjZQKzAIez8tH7BDqmUYUg2zuH3JnTSLQcfXhdV/TX2Je9v60pM25vXAcdQ5yIh7eZe4J6m
Z90sqtudI8XIJpdZzQupZFvpu/I1xVxlf3dIbHRGi9xCND8Gs2ij+DY2Bfa3v+AHuS8+PdsUTt5O
IDJ6/8HkmnnWS+NYBm1wb7mkvPrX6GX92D1LEZnZPUiox4l7Nin1a/2EbUJNDNAJbmXGlxSsSoGJ
E0DdMgmlh5uD/VRUlGocvCjTtns4qsmYwQZ38WS/0feNdj4lecDU5kgnisPV5m0bPW9LXvUPqwJC
nL90iEk9Ik+SAtwDx6Fv7+kYmJztLbkyXc/p6cKgePVGBk8Yu4ga1d1eBb3tzNH1srX5biHELByP
XMOLl+xQTy3ZLT73kfDfnWQRKIb3xAs6ctJGVj+pAlaTo6m4b9E7uuKgokmoR+ZtNA0H9pdqW+5K
LJzb59Q24zWqEjgZQ56BoDh9ablzvOLWAaGXwQv087gP7+YE5eQkjoT7DC1BqSJkhN7Pwzbc+kPE
r/hgAeSSRDgMS9kwJJ+UIiF5Nk1Ao5BH5bOyAKSuNnX+nepSyFpzS47tynwW8DfDJa/ww94BTN0G
eaWxWP0ntl0JNIBRezm+OwcVme1pWgXlPAMPDOoFnYihjpXzoYTQnwUvM1hA3f7iKVyX8rut06AR
H1uaWoyhe80SJRm40NhDLvWwq4PIttsNUTvTZg7lBDwj+8EMefSpTkW48giCpiMhChE15rgidm+Z
h6sdiU7CWPzqcgVx6aCDUDa7Pj060+QGYIeu8Iqzqe37gIVY3NWtNz6ZTF671d6O+KgX0RC5sJvI
gEDMp9tRte7krLBV+owsm7fHO1I15aX+Sl05OWy+ytgIayz15oDNFkgBpHGSPwJeUoXVtig2Zobn
cjNspfZXZ0Od7KVbai0hstckFn+X4YJltj/kWQf/575bRu5FNGIFYvqiW8VQn8hzywSRRaD+ssLR
kqJ+iJ5JuqdFfSHySJiYRBRfRtl739Wb+8HUNOjn58LGTpM0bWbVTZeFt62nJ3dFELNSoXQriR8l
4Dmi0CMWfbCSEb5QzJsrv5gC+zLPDGjih3iet2q4qGggn+bFZwzjV3c+s0OX/B09brn1rRAMD9Rj
QQUdpDVN+yKY58WznER10kZ4zYqZuwrpLBrXFqI5eJ4scjBo3uzF3zPaHHDkRCYAyYX4TOaiRKjE
zcIqhsX98jtjlXcFROmACs3x4KQ1NyoCpJvJzFOE+ZiaK9oNDT5h7xGkxGoIdS9JXlKXMG4Qa70D
uShGkIHFVnOxZC7s1A3r7aggXmUVarsylRssnLyFTGzbPRNFgEPQl1gj/1ZIZURxM9MjAVLO0Tjk
3UWKpe/r24L4lGA40cq3PS4I31i2iQ1g/vJ5szA94OpN4zwatt1Rq5nZmWjpa/caxkxw0YHw1m9P
rvJN/YEDyqDAAt1l2edmVNWJ2uPiqIU7DjMISfercGuh2i85FltI1ivkxhpkqE+fxhFz/S+3/Szz
jrFxs1NyM5Hbh41feoYlZLA22ZEKHJkX9mUAS/kxGsOoE7+wvLOifO8nl7cJJesU2XjYEV9eNOtN
6TUFyhuDNb3Qh3HG+P6hRsk+7OBmNi3pE4F6Q8CZ6NuWl++vb7NoipNLIsXYynvFmJG1w3G6djCW
4fqcEX5LegzN5ij/6Zj1Uf0eKFWir6iZkuZ30MlTt1cykAUyqlUlSXj2szllR9wpsjPWt8G36URi
s3TMk3ZjCA4N/vCMaonVUczl9YCdg1PtZYx1EsSXCY/ZVTAkPJveQqPu6vijgptd5/tYR0AT98VW
UPPs6qWkOj2zhmJhcjMRyIlpsAYVNr+xIjTAYlWOv/7Utqh4aoY/tSP/k38SKDImJm1WciVWrWqP
Hsfuemu4nlj0QgmJeMbc0HATqxSywc+wTTAwIw7xU/+R2mYom4O/zc306tFh9eVHRXBfSrKMGljw
lYptxANrfE+Eh45iiiaQapLQBiFt0ueImqYcec4CC6VYTjMb/PlFzh2MbCIuoSivZGYGQkJI0VuQ
eWRqI2ZGr9lwsJDoOfXt/DcOKOvUsY79gpxx6rgCr7y3jR3cx2VYGyIlMouEdjqya9sagOOMfpMf
dTaisICtXYiluRvYRejx4vK0lt5jXRoiX18z2mbKAXCzUyHmH0rJHjsKT8Y88vMkg+7+4oA9xszx
mSlJAqxS4bf0VBHD56fZMMYFkmb1RMSNCrrIfyMexPOJJ9F8Ud0tehAI5QS3RmznmOY3xCI8CoxE
hJWspvEF8Hi4t6o4dCmLtPYXmghdefeZ8hUXOFAp61HhbRkLEPkjrIF03TN1iuenrVSc5r9YZlyF
DQVkncHfjzQ1Xv5ValTa0GmYRNWvGllO0vGv61cBnn+LfD/dcczL9R0QF5NOyBvVtkj0HxT3txUg
rek32PpK/SElalj/DWM86puIHMNa34lr1ElAAptPCsJJ10jNW4Jiy7QG5c54qXyFvWtohjtmb/oj
jkQ83bOHE9MNb2U+/SK8J6w/xmWwhFP4lIem4hURpXpwTD/6M6gIj3o+hIsVMJXmupiOZEdV/WOx
jT5cNq9TafUZ+D1On12udEfswJBmaMr0EFliGWvTr/fTNV7idh40GS/EjgRWfdU8nwRnxtZ5S0pk
ctkH5D2QJRdfU3sGu4DxJdYHzy3jB3UUpqrsN/irfPiuiJonkr6GywandzZZo0+opERIfC+1fPUu
sAtSS5Ib00dPQ+gPdM2kxUjPHpZyrJo7Xy5Ve4swvEg+/T7VwesEBGMdzznz0E0e661R6oU2mpS0
Y7HM44wcbqJef9dLVKuXpdSbf2EHHCRPKVbUZWKFMMX9b7h+HrV6keZFzccGux2McQASBE5yES/5
MxgelPT7QZBze2AbJIBmYBJIw+sEe/byI4sIoRJ8c9Ro581vZfm5lUyU/jJeZjpJqBXIC7NDd2aD
u5qtWIoXrSrH5jaJM1JcOlri9Z51q0l/UEsEDXHAOWRTJGFEG/rHQhSBV9307D+K/xbBfItklGDr
i+9CZFuJRfUqLtoLukY1Q0WO1/CVEOPKES4pvLDfc5j37W2lVU2SXpXPBUkyQTzAH4rWIaUiyWSa
05rSCmqoyRbQY3zoS16rQ1BPxqZHiWJvvaHUqdqHqZmX7U1rC8IAY+mymBs0hhMxrmEVdS1M3t6U
G3j4JUo/Y62G/GXpNiXNbRNkwzyfaw5fn+s2n8wj0pe1PAp2NVSq12LH7tJ81ea+juUGDnH1DV9H
34wGbH02bytpygW77xjGbBLVf5zeXP9M9SJ4rpwuuhqzrsiiZT9di9i7qag7Nx0BLqU+aLkeIvg3
Rgg3/9KSovpANxYnhK+olME3t+AoG0bdcij4aSGLt+savwnRDpLpYd4NBpT5JDizSaWut8VbTpMo
x1KwiE1RSu8wAOaERzL9YvhBbEgyBU8xm/9mPJCEmCIy0dYjSmZOq8lcpsHUt/7WlYHb4SQIIyrF
rAKin4rhGl0xeDKiwGT2697BuQbpO5r/Niv2fNETcyK2uajld36V2fXHfFU3Id4aFJO4Ha9LblNS
7H1GoYajEvfVGiOSuyEsIi0rNsuMduzO+CuAPH6UCIH4IH68XiTJCGv00PvUKzcyY+oK+7xaDE5h
Fsg+wfdjqbm14YuzJj+1JkS9yxmknH4quMkmOpA5xJHbtVzmuGhg5z8zGR28f1B8Jj6mKBkCCuqO
EJFGQlvxiHkbWMCTY5ZQndbv/Il5ultVRBkMQZVpyYlmiuGC4mIrEeqJxkTAghLwOmSPrdYHTVjE
TSAeiclIVbGfmBe2D6nwCopPIPqMt052sOvy0ydUEqlWYQZF2k+b6o7xt46SEulGXnX2F1POpCAm
pA3K6uIFIUtHGRW9uenqhFbtKLwEZwpVEPjTQ1/XBH1cOhVK8yYly6ajENoA7iJ2QEQvXHrlSvgI
IgofpIRYgu1hSQOdvWVNVg/vhq6WMBHDW292aPeG7GKuV723y0aLoJA0DE+bHIZNBkzymMJjMLfd
tQezuwx3THVc48Fvf3ow3YvXYig6fUqlyHl5oKsv1GehdQiT1wQRwCUlFiQlBbZHKBTmkT++xkXl
Ddy9nm7r4WZI7Rj8zHvCbY9kNsYa/x5qjBt0/7mOd0nd1V5+4aBsFOj+bWrih7HsBIsWOVcyZ89S
t8UfHwd4CCuqjdV0JANSWkI7pAWsdF1t9gB+6rrm6YSUy258x7SP7cNuua7K6NqYgq0PqI5ye1Kj
XvWTnPlY79i4TcPPMJnW4jFZdbNeQtSz4jEv17Z+lM0UyZ9dmbXq97Xa2p6rOonNXZChoH7QxMqo
P7qPnXcB9DF7b7Pou+LaFYfBTweWOfqzZFXHL8W+OIvAnCUECEDqHhIWPV40VUBSB7cADpb+GoYn
FbVpCldzIy5QZBXHBlHNqs2xYTpNKMo2p42DI7skxXzLBDFM38Iiiqv0UGb1CpN5JgmjQl6AJfrN
bXB/f7htTKu3NVZVL46bApwFAF/q0X0vztj6K11UbV+zZjDrpRzou9rDoMIFxFdjGRzM+B02512v
CaHW/dZWpBPJUhXDX8hMa8aUKSplQzgInz6SKrc1dRidVLeI8RlpB9iqfRTgXGbzgYJ6tvtVCLk8
6hmSWXPoKK4mppHjWHsfmxbWfzJDKI+0H/JniOgB5G9f0g6iy5IdMQ4GXD07pJ5IJgZyM3uA5tCy
ZPuEwroqAPva3/R3Nzft9jcq4it4eF3Zby9tI8BqUEJGRMf04/K7tyRAdSXods/05rVCIi8/R7Eu
5sm66NlzOlluRcOmpt2VnP7f19bGnTY1rv4hYlmUNuBv5OyIWZcVK6kwI/XoXPVB51NdxFOIUCrF
1bYLG9qOf0O3kZu7y8isQY/nIhpmwqDHbc3gvc5dG5KWoiLSbYwKp9fWm6C0kwLtQ4YlrZWJMsvE
JHqCtmi2r9jBPgsOiChk3hH+7isScS0fSfs8QmB0mtzP0Gw56Psa1Q2SyKH5mXPIfvQ2UX9GaGkE
EzKJdOMlhxC+PU7aXrlkFHtiIjYqmKribSzXcswPFe90xhZEDckCoHRh9HryZprp8K6yI0OSgwHZ
3rwELUWb3bHhwR5wMFuJR4KgKtSeAPtJ8HJ/u4kl6V7iHXlGCUseU9me4yTR4z9Ulsi7mrCie9+D
Qi/JaYANiGEcuRBBhGddl1nzL1kL4b2baiqiz5bhTYPifm5QLbKlrX30wrpvhxvm8bb7omLWZPUw
wkeedgIDPk7Pk58LL/tIWHC75WVChYuRGX2iP/an3kN0N53q0td1fzTt0qmP2SvZyBwztbr6O3Yl
XShhIOS0dtQ1zFHIYtN+xqXTooLOUTLKJvIvJjd0Mre+THTU/wj0xvBt76P10A+ErXveE79luvn8
jHD2nueunNa7Kg6bcrs4Lbh4wUItKXLkvMacHewzM3STfkIdG8n/RKAKNAMoNkvksVNfx1XxUFMP
K7aDssnm6imLUNkTsWN02j6n8NjI2QIv6IpHzAqiPpoA3UJ/TGoPSeluYf4E1Ix1Tlydw34Lo0eP
14WEyhYpmfiQKSO7u1BMxvud1Ass/C9wZmC0b2TEeyZeVhsgUItzMoMeIosyenqf8UYk6ccsWQpg
CtCso9ghe2j89mzQKV8PNqkz+2PbYCeTRcZssB8O5SpMtt2gZBpgoGMSMvV36mpPL6fBL3tzbFaI
hdulRxMOXLxo6ebU8zqEzhxM4AlgVGlofTj9Ra22/oPO2AgI2WYsottkGxBhHQKxps0/wqmRVTVk
q3nDDmfNGH+Wcdlur3EAvFHuQ1O7efhddplmLRdCy2w2zCy56B8dcwb9qFShSrCCE+icPc7F5udU
gBb7Wss46++1IMXvm1bCTDes4Lu8O8So/ot7EqCn9m+ZcLuRARhGuXv2WenxKkTIjEcSKW2et+Iw
jjrHVB8ksgCnSOVMrCow+qUded69kN/j6ljhFqtT5hHsVPJMqiU4Y2iuEdnmZRptzWuGgoIaJyFu
s/jUvhjTbreFwJYKon2ryb0HCT+2PnhJilmgjrI66khLbF1NaBdjq4rcAbQ/PrEBtsoHJBrEdar/
ZDuiVT6kVR+q4l7EwCg/ptXAAdwzixxJ3SFbmf3iX8Ekdk4PvRnLf6rsW10QycU5iwiUAdUP5FHW
a29JjPSjdR9ObcJRq5p6ctOZMnLQX5qkeU0kQon2pr8f5IasE/UJqsdfqqPJJWJ3VGqqzq7QKRoH
QoJy5tas5/Uq3hd/gS1bFbp4GUGzqZ/CGTowCvYK+mtAhCvz++EHYDaGJwf0Luze8YCz+MQIoIaG
pKqJ1T5HWtBHUf5fSgGD/cDRVQb5PUssmO1HDwWzegg0cej2jpN3luoG/VHMWFx5y/aDwVVm05NM
tfjjpUNY/knI3sjul9Bfk1/1yIDD288Bn+gXAJNSgjlkhIeAsaD7m674e2nEzo+sWH6FYa/CQwNE
NUoOme2ur/wY+Wt/ZxJyH9ddMKXdfLeAqpD1oYQPpsFNY+WMJJNN29ifJCWtXslv5y0dkqsZZCUl
korIWZ8KF5LCEiEw6J5wQXbxw9pv2n/z/aUcQOAjdSGZq+Vm3dMZsQnDkYzUGatMagGcHyovF5KI
tKhyJOcMy/I45NfKwKKVAtNIXqOB/UrEvHnoxrxjylvMcnnnnOjQu8mcNd+7a64Gj86iqLo6gsql
vEW8ZjLiNgXvxxP/Fs+xd+D4jH4tAVXCgEeiA5N970kWyTCh0DYRmYpjzaiOhd/SY+xv6z4tv+uo
7TlUi34NCLGI6Li7mznx1DIdKBTq6hLEnHJ8HmG+6fWEq6hEM8QjkJjzvIVleBzihS44YG8TDrTZ
Pe6xB2umvKTmi4IURTlBPbzMDLNY555XtLeBAXWKf6Xa63mdcAiz+2W6SoSsn2XjVRwyT/yuUR9X
1ZtIdJLfStxXlfcEDgQa/K0ldDGvSa9FrSuLz5TXbGvJYME8gIDMYxnBSr1lKdtve6ZsBVMYwJOd
TO9WLwqvvt1VJ8hvKJySwl3KBpI0uyuYekkE58W2UXbEkLYhRxNbuHnfTEaruobDigbzjwf9mbAP
IRi0f3hdwV6ZowfzFYXcyHgS2MCq7CsK85l0x6JriLSQ6P00B80i8zcvGAV2H7zzbKhYL5Qx8QVe
pbeFYCU9hduBlmxxlw2GOzkys79Qc+64bscIrf4gKnOTuDGPj54OFPdAkudJ7k5s0zoqPzkumXsr
M3Il3gCTaLidGbpBdix8ng35qgSvFfs86nr28q6LiDcIpZt4A4pmQXS3a1ry1KDXEqnD3rYlx5bb
ZZUZE2dm/mPzhIFr6O/DEfortMOUDxblWdfifqqwf6y4TNLQ/1MTF61PkUjX8mfN/Am1t+o0upxX
ri1F6CLQ3Y7EFxbO/zUqDIP11Yv1krJVCIqSzXiRQ3m2DNEQc1MjilATNmRHXWTiOI5KNgfCmiQp
p1PBclW/IEJi/PNv8SGHVjc0NInHfd+jAm52pmHGRmZI64dk0IxJpP/n7Lx241a2LfpFBIqZfO2g
TrIk25LTC+EgM+fMr7+Dvi/adcQm0A8HBzCwmyqyarFYa84xFbpgtNT9Pw3KvOHMjWqn7GtIrnE+
HWLimSP7E3fUm8Q+chuHo+WhMLJp+ICnluBC30dbo7EZLScr/6hw2KKdW0PY4meDA1To9xwAZ/o9
cBZlmjahZnJ0W/mQn45GnifFwTOnXHuJR9oRBAqYlVL9cBPUpjQGU1eg3Z2PXAOCP3u9JkuizClP
LXKgvBYnvEMqGYJCcSedDfKEdQATdt4cQnKxJj6sRkfTfpKjmzrTxW2wgezpmCGUcrqWIC4EKpWv
O3dtiIMIC2gZW9ZwQm9r5T0Y1x5gxnZI7YED6RzzVJz8ThIO7BGoJnbgktOSKIPyvaKbljwUE1Rj
Pq58VUEcouZhWn7WzbyG3Z3jC804r4om+DC57Qwm7VjHEYVL/jL9XNW8c2nUT+6xz5QAzbSFNzO7
0BaAqLM1J1wmd0VUtqjoDTbGrLdmSMmfCjAAVS1a4CYav1ea2+TfwtQl9WCjjqxEmxY/Dv38MbAM
x77HtWnrvJ/QGSIOi0tOqmhyG3o7IGjEzdhwEjVGKKdS0xwIfkME3fJSD+uyyu0DJlbCrE543R3v
4CZ15jcHM8RneYhENCouYiIraJK913tJ3dyb7OXMFiMmp+1sDOKG5c3BZuq7FxJPqV9826AOOEZ1
kgkS3KDQDc3vvGmrbHgOKlsjCpOXkDIaCB+1DI9F23NPzQfyE/EF7Iq8w5fz4E1s2nBYF47nbXuO
HEYVATstCrLpAxTyJKU0fUpGeYveTev/GpyOpPmHokuRUOzLpggVZSQ7s2erf2fN2hlyZw2v1u6F
Nwpo3GNPorOvPLEj1ytSFGOFg3z9S1woidt/0O3ELgdyPTqTIHaj5nPPJQAMY0R7IbnDjcItE2/S
iUJXIE/zsVnEWXJWVFEN2V3KwTTA9q6qWh3zZGWWU0rI40D6JCUO5nNM4pPP5/sTWsixNF78SThO
n20VdmJwDfcBNsTEcTZN60dO8Wngs1qnn44+lh7h7ODl2B5zrq5BMTcxQSqiG+J93+M8+Bv19I9Q
PRMB1InKRJUe9yIKvwNoGu1mywFOZvxw2Uz6NiYlhA2wlcN+5MjBH5Qku6hRAR5up5o97cVIAe+u
7BtdaEpGsE/lVIVFwG5cBpm9p61LCzHDNpkRirmBeEP3+BCjY2VPsEHQrhAqsfX4gByfObQOzh66
5T44a9QK70kZVXsiL9mKaCS+Vm7p1K8tJHM+cD5f99K/C3ZQVV0y0gcKJbOd9OhUaiqfljv+lzpP
qe8ZHdh/2xn1F6SvsTrurl9vid8y/x1v+By0xTo6RHRn+OmZiNTGlbbrXGE0l7TSe7ECU1m6zPzv
by6j11UNuN5uT3EX2BpaBAE5zO45btn7hkcS5fXRqEu3T//vdVDjjMhfCvdIniidgCC4iyIS0zMX
g3t7VwDHbpTkg29wuNvOJ89jtq8aF/55w4diteOc52NraCv81iV0mS7RSYw2ACjeCfco6vyPzual
tcM7y1T2hWg/JulwHPL0b4u/tMgcThjQeSAQQrBB65uu8NbwaROOyjc3bH5evz/vYhqYXRI2ZNAi
bCua7h47TbzgHceDRRbvyjNWlx6yRAihm2Y2GD0Bw6th3zQbzgMQBe6aWsTDyL4qLN2OsxaNjC6X
VTw+wzEPh7tIN9zoI9KpyUWQm3rmNyEqocypb6FdVruypv59UHPwhisAanV+AP9D4VBVTYKJDJnL
EQaLCq3DOG3ZeH0LOGxEyJ9/GgOoA/bEWY52h9j4l6/mj4rOkb3mNN3KnVp4DJoEAckSU5/7XumJ
VM7+jyiUDL2fKWpjZVEvrAJNKiKdVSABGMvkFMTBdCwxIl2CoA+PqjWzr9vGXVluS+OQi0eLYjaB
SXCKXb1Bot4Sg2EQzbeCRFr6+fnf3xSNWNXpamiJeipoz4Wgngq1OZSeoJd0fTksTFhNqhYGwakN
b8T01AepULdMNme6a/vM4KTFK5Vc/XDbdaQ6YCpRoOkEzp+s3JoNxQkilX0RDgERyvF8oHD9Mkv3
S1p/nVWx7Wmn6lRxEH7veQFHZXy6ER1y0+//i+F58zz8nEbOIJTq5IxZdlAtJysxRHk0qG77fWlZ
hEXbxFWZVKdWjL33EHpEVH0aaIAoKwV54Qb9q9NvBtDrZVOx2apO7pylsQkqmE507/iUvG1C/Xst
vbkATIg8sljap1ofCPDEHkMckOADLdbrG2/SPJffXELnqARdgeqd+iJQn0vTSH5PvuLf3fYI5jv3
5tfJHvWTkISzE4JV80vkFsUf6p74dP3X/7Gi3qm7qrTgTJcYUry37akuodyYpRU9pXDOIhLRvfFX
plJhkz6POZUoySshhXdGsqBdvfHeaf8dHbCBWXnUwFKyzPbVySIRPymmH9Y3rXNYhv/9/TIuOXqk
a3jO5uySo4m9LL7P1azeQr9Pv1+/iUuTWHqHC63EYWJ29gkrCtEqAtHNT1AV0coMWHh3yJivWCkd
vPlNRw8nwmYQt/j0dTV5LCwOKPNiDbI7v2nfmQkyziuuhloMLUvRq1MDk43H90b7x+EMBoi+YzqY
nVpEMHuiM2kBF3mf6A+QUjq2RNdv49IfIBUbMD9q0rcpZmDLwmmBDzZM40OHtAtrbhvSICLnuiYU
9JG+gDO9jACVxWcCkpr8dP0vWHiQMjMrN01ysGb0DR/fdn3K+k5kn0bChNYgku9fQMgId50zO9zD
Vn520A9WAHTa1Ef6Q4tjZQTzfuK9hyi9/+sUUWHfB95J9Qjztms12JkubsVOBxKT20gXOZtew3O/
PxpVSIWvUFC4JHRCT8i3wk0OEAbhn7a7/izmp/7eSOaLvql7TQd7LOhr72SkCI3csMLokus2PL26
vm9cjBiGb3Dg4q5FhSxsPYRUCeH4NOQuR8G5TKLB+Q2xOMt2ZANE8dPYgylZoUEv3TSp4iH0aNHM
G8G5qCrbwYOklMeKgFZ15b4tDUMqRlnqFKjvy+CsFvgT+PudA/qGaAfUrTpcfzRLQ5B2NXQGUUsZ
kX+mOxU3p4RtTXUAd2eIlQu8PwbhzhXizbMPJgVjFf3HE2YAOg1uU2sfB7NI442hlOLrLaNAi/Lf
i0QOUuFu7IaT5yThueWhf0IOkd+0UxbuvEDfDgGJwUTLrTx5ceQ/T5Vhvmp9L56v/+1LN0ha5maf
cXKcFgOBX4GucQLNIXgBymjYFgg/fl2/yPvvHeHOF38zBM2raYb0YXieXGzD/pyAmHCY5uS/SsV9
un6NpYFIi87l41okMSFnqZl11QaE0PCZ3Z9b4vMjlvf6Rd6fr5Cx/zsQjkObOsHqf0oC2CtfNPqr
yVc6b6Wy9qG9NAxp0XEFmAfEqJ7z3MNGCSi4+mUGxvhHJ9NyZRTvgypVIadyQHCMcj7JiSFHGkEY
MaYwkXyjVw818N5y3KT8oOh5WfS7pEwQfXGIW/vaY4QCo3i0EZaJPQD2YfpcQW9T76wKx9HfaorN
5o+boXQisxl1iPXaoPpMgnMbUzy+uFheK/VAV0wNbtrzC1cqH4jUopKaEZ3zGJzSVvERDkIwjdLb
ft+RqkfaYlqzCuGfq2jAf1uYhalc7Aa1y00llkPV/84n1dZKmgwWk7bk8xoIHbbc2H7p0Zhtbpqx
jlQ9cBZGPgS19Aw3pup2qWYP/d6AWnvbN4twpAIyQGora4BoZ4SD4qHPXM7+AMjtr//5C5XDkSpH
gqoTATF/fuZMOANgP+kTSH80Vo/C0Feewr+zk//dIQg5GA18pBBZP/R4h8PJfmozM0r6Oz8OxuyD
l4u5H48nqkw/Y8sza2uXCiXtThiLYSqTZhr0PoZ1Ttk/gOxvklNUIan4jYI3mDaYLhVbuettzWo/
qUoeWj/p5AnlmXVuVRbCqGEUj9nM+f0KR2EwHovIo09A1xnP2b1NL+ejJhRbfVEtUgZWPmYW6pgj
FUtIlX4JLbZDL4tn6U6MXakfCUQZ16j8C6dwZJP/d2ZnyNvjLmIlun2peu7WDm06vjun1CLtWaOr
pL8qU985+g4xfNL97ehVdE9T7dr4rzG7qsEpQrXfkkjvNBj5rk+nherqSNV1LKoMATbxmvC2cGu0
8CBzOBBH+iXtyoxdurVSTSrK0OVUf4zOftQf44AepApjYuXDZuHH5SA3xWzbKAnK+Cyyqj9ZKTZ+
Kw/K216hcpIbRppEiK4ggIxzdjxVpoZGZ28PuVcakKrsBvDX9eewMA45joemN/0BHOmnKjXcO0AK
6l2JsuLb9V9feMq2VPMmVQNGpYHxwiykJZ+QBPXKNwuZRPQ0cKIFfuH6dRZGYUulz41Ky0WKlZzt
WDe2WQtCnixTdWUiLY1i/vc3myab72JzhJl1BofjP7P4nfAIcUU1H2iDd19uG8I8tDcXUQez1pPM
h6COQOgDymL3BxFPabJyh5bGINUZHQ8tEpUgPoOuMEsCJ7vurwJZ7YcH5WOt1iw9BqnUwCOIjAJ4
8NlFoQst3SnVZJPgZ3m+7R5JRQMTXoXQOi/O7JpIkEvy2HwmhnktMXPpHkkFA58rKRZWn50Hj/87
VPqQ1buqB8Zyz5UHY3/TKOSgNG3CkhsVY3EWU9AoW5x2aXluElusvVMWxiGHow3KjKuY0vpc11bd
nQMc7Ea9gxpih0AYuXVptTKrFh64nIxWw+4KGysn2tvSol8NIMdPoyHGx+s3amkc0pKALmIilwp1
DD1h9pwYdjUfXNrxk2rqk3pbIZfTwqrAI4oA9edJaFPy02px+26HKTOnG39fmrOuhwgI7359diyR
H4vQmHFMoE5vS1cUljRpjbwHBAao8oR6SUVmh1A1OLghoqjbpqscBKZoEQeIQd6dsYeQ9DK4BT6L
oI8wu19/zAuTSM6c03XiIF0U8SeOTaKLXRrBD9tSk9uOBEzpFdQFEZg9y7DYC9b+wDcJdAF0CRi9
drf9+dK7R4EtjptV4f6M5VRvwV4XX4VKJtXK7y+sAnP+9zcvBg/9uAmYpD+Hdqb+SrASfxn5IPwD
7t9+vT6EpUtICw1R5eBkiU4GSlnkqOdy8UXFRvioGs1abN7SQ5bePxHAgSHqg/GMslyUW9yPYA7R
LXUfrw9h6felV080GERNZNN0rjT8HmwBxuYMtAuRy/XfX7pF0jLGTF8MOC/sUxaHtXFv+5i/sp0C
qrk7otYezBs3ZKa0ntkVR5OK/hhRXpg9krsDuQDrh7c2kIUbJad0keLONr5ph/OAKuvBhprwqAT2
aoLI0s9L39EBlIoM8c5w7kFBhlsjnshLcRU/OF1/Dku/Ly1nvc6h71ahcW5iVfsIgQ4HJWQZsGW3
/b60mkMX1yZ0Ef3sWpkotnoYBGLjpD5Wp+sXmP/Qd75wDWk5C6zUHejN9CMur6x6qOLEhEBfWeOQ
BdvS7OLyo6g40O8PMZ0uMCC3XXa+n2+qCEIP1SiwmJ41fCl7K+v6vRrUGgq2etwmkV49JyJJ765f
bGGxGNJix6dJllIEXVVtOBsAIBCXrx4uv6fMKIIVdcnSNaQFz26mhPcemWcbG5B6ZyN1QzNeR83w
AuiENIvrQ1mab9K6hwUCSccIpnOtYNbfpXqouAdFMbPb4oU5T5cejAatM/EqcQ6aPlaQ2pXoCfC9
JsnuphHIkVceWoVIiEY/xzrZJ2ckK8BHfejs+fG2C0hLXteFXSR2JM75BNMEc02qvlQ2YSQrK2b+
nXdWjCzWc5uwsBss5U8usAAT5EWPFLm/c6Fd6tXGmhGe3pbv8aDIjzhRQ/B1jhKtRmMuTDRdqgiQ
aoYmx+58rvVCeQ3w74YbBw4Ojp8Gz871e7h0kfnf3yxPiwAFclBV65yYfv6o28hhN1hbirsG2eDv
264hlYC0GRQT/1H+6OijbX3WU864HKyCaZCfRrxehBJcv9DCmtGl5a+6Sd8Y9mSdIYuk/t71oWHj
RyWt+bbfl5a+atueljeK/jQNcFYfg3GIinMBuCFfqV8LCgohK/iqMXVCfUrcM8TFthLbxO5S5Wtu
WPAdN1UK4Wc/FlY+3GWDEw73juKS9UYbM8YouOOby2hXzr2X5oVUHeBGJoDUTONcW4hvt06A7/Sg
g4lx7vBAxfFtS1hW6sU5lIYo0ewzcRY1oQ5WaX1CQ5p9uemByUo8vygiaLqJfu4nHYqH2qd5Bc2k
zF+v//7CXZKVeFQdlPAq7wKckvWejFO0LWmiD4epxr9x26z+F473Zom2BUkkLWHL52kym+RM/kr0
rauTOHi6PoiFVaNJJSCIW6e0yoqdTT1En3OncQmay1RACbf9vrT8vZQPnzT37DMajAQLcQ45bE+v
3bd2t11AWvb90KIyAnf+5CtwR3d15PjJPmhre2XZLz1ladkXQ09mT4U2HkZA/qwZAuOQqilOtBU+
ooiV27SwP5OjFHt6dGWvqe5TjBFKRVoxNtspdkZv5/kZeLOemAy4uN6v226atMBxc+owxVzE51Wp
6vC8glg9DbjDbstpFbKcsO5732uICjwrQ8gndtqqf+tGB7fVADqzVm7a/C585xX9L07wzdrA0d0q
RES7T/AdeBKAne/L0a3ZU1biIKZ4vK1bIksLq0LpJh0i91OHmQh0RU52xkFgsgpX5vDC05elhUAZ
glC3x+Bp6nLTeIlAXYG8Lsmt7r/hGfDBTbkx2oWZtjn5gHxumgX/tN5v7h/dkIL9ZRCToDEjm2O0
Zw+Q6YDV3vb70tp3YpzQtpJHl2zKcfHU9mR2P9h50tK6foGlCSCt/U4la8O19PYbWsZiRwTic4yH
7M/kRZhf/TxbW50LNeBfk+vNjdItztJIDJzOqLhqXEbeOBwIcLCBqwpbe75tMNKenwjI0YQoH156
T/XJH4OZXJUPzgzrSjdjZ+bOPoHT26y0wuaH8N7ikUoAWfLVVBe5+Unkk30R2DbrTZJ2+Voa5sI9
k0WAKWkDlpIb3jm38dtvwbg5P4NmDKNtS3LI2pNZmAFy5KafVS7k1z6+2DrRA23cG9GH3hmAe4V9
MsAR79BkX38+CzdMlvQBCUTY2MKRjDIWp0Fe90XRwurbbb8+D/DNFDNSzn7FqADobV1sxq0zJJwD
WNG49iJeulPSi94pW7NIGsv4hN+SCCH4zdYFOxmCSCxp6CG7Psva3fXBLF1rvoVvBjPLutMI0cdT
muM99UDN28fcMtXmGexUBZ0HSmbarn2pLV1NqgJa7MJCn3TzU9nrwYvfW+HR1I3mFAZhsAvS1r3t
219o/x0ViIN0oLdk/ukrGrxf8kiHf7pRPLImvxldbDQ3qkKEVAlCjoljB9rNueoRL25iLQSECNo6
hVZr1IADrj+lWcXyTgUQUgXoy0oldXu0/9ASdw/pVHj7qMlyYzP0RvPqKjF+V7wf3wkr0cE21s3K
Ydq7lQFJ3vz3vJkdXafqSgbz5wEemts9gzvqq++5UKzuMgFzXjsh/3fU8D/j4zrSCUFCvCinpX70
ooVoHdSZlGK6jyQ2ueOjqcPC+41uKwuPkask1q4KAtXREC7FJvB4TnaxmNZApPYlyYMAhYiEHHcu
FQDOpluZ9UHrZxfvwaxVvJ4khfYEBAVm4UwbCA7quDdEp9KIhIsa4JfSyMDsz3kFzmKLKsrKjyFh
x+JEIldTE+vUieZcRJDJiKxSxfjZSM2uexjaQmk/g4okAwskgteF96U92mGEBRLIygn8Z5jv2xT4
RgvSLArb1+tz493TDxSN0hQ0WwvoCQr3M3LD/guQ2dcSPq5PuEtT//Im+7eWjPVTMJbejZNi3hq9
mRQi7oeCVMD6ISOwC0cZWh/gi2QwFlb4DIpi0H5fH9m71YJZMf/7mwsNdhf7aUesR2rbRMmEKui1
xxmpONSH1JgM8mKnpgTdvrLK3n1tcD2p7sIwJaPBiJJLofbqc8L8+NLA9Pp7fTRLvy5VWlJZutyr
TEIcOTmud67tteQe4vNd0Rgv3S2ptmK3TMmsj8NXcG+mdyJOMy7uWkx99e+BXM/hGd2T3X29bTBS
gZ3CwbIsbN0XUinT3wX5s/Z2LOvi1/Wff/98hUchTWqjD8IxFX1+CUbYT/am9bGhpRsAF3xtpROG
3YMNjVvZ+a4XbYFvKNnPLNMN9RHwzXCLnJc/Qqq6foZ7OlKq8oJnGRxuDYeOfDVfqdY+iJeWrlRe
LQdA+FQ5BCcoBKjuk479JLEJ7WjUmwDeamPduYrS6E+xncV5c0yE1U4rt3hhOsp6xibiI9nIdOVU
laPvfgBDPtHowXa81qdaGpxUJuIxJBckxAOsE2O81UdvzkAjbq8rTLI+GlIoY8uOn6vJDW97XrK+
UWsaECBjaR+hGga/tL4jVRCckNMcr8/KpVsm1Qfe9dBMO9M/84Yx+11WNmz5RNm7NznvKOVSiQic
NM20oCkvpdcNzqNJxMbwGE5Zka2U7qURSDXCNhyisFWzurTwHADLaDSzHhxPibSf12/R+2JChiAV
BiUFd6nNYad0jMgicwBGbDN6lLCu22L6pAQQpSHc1SZIQZ04JrcEkK9Wrffo5qkge6UkNWtz/Y9Z
Gq20fmvSXwuv9rSj7+cRqi+or/kO8s9wd9PvyxI/Yud4QEZQX9K2roovHDsT0at6dR9sb7vAvLTe
vAChNsGMTsfm4moTjZO8s/o7nXA37bYbJKvvakLp867whmPSjBXuuLjiKBtSXrCyIBdeSbLqTqSh
AkOhay6WgemCZDerPGiFaXyO6mq4Iy5zzca28KRtaWV2cTs1ah2WFzeJVL3ellEMDR+ed1C1T7c9
C2ltNhFbxJGackmINd+17Pl20GZuObbCNyKvSyU2EMwU/aX0PbpHvUsGe8dx3MrWYOn2SItyUIjB
5Dyiu4B5JPkcomUP7Qb+0so8mt9X72zfbeltDefcBCHga69l3KQQ+kbhftTQuYAwbFluPyG9uwSa
Nt6QPtKhS42HgS+L/tv1J/PukRw3T1rmRumDY3HD4UhYeaJFd56hOl8cLdFpVNhVy6wo+CwjPDT0
XMNdGfI8s94ZsmzqM+HMOywf7yyKJqu+9zqnc+qGyHJXHJWRPenr9cEtXUcqAYRaeFNR6erFsF39
Ux5N4gUOVPMpgo/x5folFmaHLDcME2io6QTZ1qUZX/xySFdO7xNfdfvd9QssjWEuD2/KWG4C9Xf8
dLiQc1Hj/cCCcwwiXVW3BhGAKy9nbZ7M7z2R+epvrsKJXD4CV5wu3khyOuFxack2flN2ejR9r7NA
aC9BU5jNB1Jjy/IrifcZuGuQrXVTHlJTFNbFrUltASZaN+rwQuVVk2pDfGlfQo1CcW2AA+TVr4Pu
bckzuKMnpjUmYYI50VgwZbuQ9I40VlvzRBCg3zn76/dvaTdsSbWn6uOiyMOkuYAHnf76AdFjw95U
o7E9h6ZZ9RvV0DMiLGzPqE4+TPDmLp0d9ikMdTLnq5XnuDRRpCqFLAtySKiXF4DgAcEfbeyWu5TI
27Vzu6WJItUphyyClsyW8aKmDWUw98v2txgIGoWgCP3pxqUrVSuDwLSJpK/pYlZVV2zMpO++ZZ5J
XkBMKVkby9LNkqpSUmVE1JZFcOlq0mrZLHpTw7lGXtxkMMCoJ388YGUno9krLx6Hkd7Rikpz+lHV
YVuvrKiFpyHLLgeC7YKwEfWliBOLw8cgTsLxwyQAW+67RNW6lRb2wp2SBZhjFoq47Jjdc4g0LCkl
BtHYNmX15/ryWfp9qfwYtlKAwYlVnnc+fhsmMw0AwQ71bS9XWX7pC99NnDlQG/CY35zSvOuLCzlL
wlrZBS49h3lcbwobGc9izr/RL6Wtus8Wh8KghCel/dhXerjyDpjvxTvF05SWNpY8gNNNF/zKZq79
Lu7LxniEB1eYh6iNCFMg2iZd+65eGpC0zMnGIWhlmMYLQVRdtClVh81tA678EyfPcbuyzJceu7TM
a7UsjKnO8vve8QP1wDuZwbiGGr/cNq2kBW5hHPNMvxOXzC35rK3c2PqdkvW85pVYeCSyDrMPSytN
bb97HPI2UL8nJLwmu4F/cF6dMDTSzy04nmblPGdhB2dI24wkTobQCzXtAIA30+lha8FLrLjVPaRD
8DgqtplPE/HMj2PgGJTnwLq7fhcX5oIhnRI4bRdXAPuGyxTY6hMnEea0icO2O4Qdka0rU2HpIvMt
frOCKpCEcIt9QetJEV/AfRL3YmlqfUbpRnD09ZEszDdZt+k1dUDSsDAuU14V4RawYuXuahus98oo
li4g1YHeDLBTTD7JfAW8cWwz1hhtFZLJysP1ESxspGVVpg2ycyyDkOcLXX4PJLkluS13SF3xaATB
i24+kkmj/bl+taWHIlWB3mLZ1KFQMQzE+iuqYALbrLawP3nt4PQ33jOpCKRzuJCXpeW92uvVZ2Ce
lbkxJhsy422DkIpApCCdINOzvi9Sh7yVus3abVEo/k/bDpr99WvMa/Cd2izrM9O+EQQ0Ds290pp9
cV+QrwKd3WpJdfngjHkwPNgmoRHBdtTLRHybABTn/sqUeJ/kRw9JKgwOEYH11NriwDbzS+0V9ivB
8MGmTTJQYJqai19hotLuznvrPhqqwiGZIY6+DoOnWpshCfWTgFPPBk446aHQ0incWY2e6ivlY6Fu
ydLPIHUIMcrQLNmeW+UfDTF5wHgaC5A6yT56UZfJBldEPbrbCttqUu6weoQGFFI9IsdwZZYtTGVZ
AeoX7MXSwrEvUxcZGRleJWoA0+X7E0K18fn6NFi6yPzvb4oYGVMx3QnbOJOpYMTGxsYAGukbzOJk
H20ikXXO2qtz6RRPl0qNYZmkKU2Gc99pjdYBu+5JJbd3UAtHsry8AY6StlF9vzcAvtZ87Dy4epjx
mZQUjVY9TtY4JQ7pPD7ImzuECl6oryyGpbsgbVSipg9tvMDdveW3BOhuaYwK9zSjT3OCHVpSG1eO
ZJYuJJUnc3IDu6BG3dua0fkbJln+CwtJ+JOkbf3GF5MsIyViqK2zsazubat2ftekNoV3ga6m30lq
87SVNbzw3tClGhUTqdqqrTXd5wY6oo0+8CKMnWxVELfw+7I2dCrsAtqxOb1GRZKyU4yKikwM13ay
lWe+dAGpBllpaHSTEvX3LRkKzoPwiYLSCEojcNDe3bS4ZIEoTCaP8yurvw+LmYPWE9P9x/Q8cyDr
i8z7lTqxNBBpH2LzlU4AgBP81Vuish6rMMzCX5WqA0K/bRjzZH5TIywUZ2AIwtgnf6akX6a049Qd
hQiHUzMNtXW67TLz+N5cBvW2FiXQFbCDVcC/yVmtfTK7AxV+HEgA2K+9v/Jgll5AMhwyyJU59VaP
P3hsQkTypVAJWyiPxBcq7s5qycvt9qXeB8SApU0HUWTrx473ag3NSD6QS+rig0f2ZPPXM7Bk3SVV
hzt7k9exaoRbx3Fswq9T31+VaizUjX/HU2/uDXBDtxYFFH7fJKo72DZ8uan2No4Mk2gkpx1K4ybn
KIQbaXMz6S34n3iw7p0IA/q2rUElPHSj5a8956X5KlWO1CWjwjRK5YmkCuNYFVUaQJOJ0/S26SpL
T52aOCy0Gh7qmdKPnjqyCIKnCvZX4256nxvV37ZNk+WnPtm7aI2r6t7KPCR66tCYTzD1Qps81mAN
w7Zwt2Ttaa/5RYKIgYvYpNUzDSvf2ZEIUa12VBd2O7L4tB9NP/PctPo4jKVjiK8dQU350Z+iwkv3
pJmW3ZFU3yz/mfWRUx5wW5PsRiBpMUUdqRQE1Rd7EZN1vElFZWnlwREjIYv33JoxDDYFX0ZKQOB8
VeRfFSMWVkzcwYhm6360yEx12Dwpuh/eq0lIXtiuGiOXbEc7VuKeUuM7bUZWcDGxKfEqawLIryUa
4LmsKBxLg7eadp6+ddwG5DhtJpoeew0Cm51vHFUlrGKj0SAwz/pQmtEHqyks/lAljKv+R+iC2zxr
Xlnae3TDgUIzzENlFWx7oqOy+7gx52Cx3hcGos903iqdI6salG3thNRE9vwkXDz7CcSk9lAYWmK0
ByfJc9EeCAhKq6Oh1UIhuddVxu/wCLLx3g3r+imHJU/32g60JvzTDtXYlFvh8er5E3RdOTxYOgqU
aivyBvniRq8BvZEuD60keSGs2HOYYEaW1fe5FZrBkZAxLTh2ZNzQhwg9y1GHrecJ3TpXMHuzD9rY
sXMl0wJylTXBz6m84jfApzm3A+9qO9JEs2qTEM0tgqQy/a6kFsq5bWvkQ0QkLPA8EqV4lgqRnhBn
u99WjVy53oRjVwfmSdQRmYufY9oT3pog+v9pze98n8jCTjd0TZwPuXqfWGDkf80oGKSqRurwKU+q
ud8pxA2aqU00Y9AVOqcXhqPs2R9n4w98Wg6fExUxOOxH8pgAkz0dwwnAJZlVoWtsB+aQ/UPXQRN8
0WADGl8bIk+cjQevRWdSMffBpBbsDEIEXBgMyDiMw274WVZFoUO/7htV+4ItYBrObWFG6U9CTjB5
70bdDArvALfBHEIClFuk9buGFFiO14rCtsmaG7oelNCmLCefaM2oFp1+svCRpd+akN12vXE9U6/i
fUUkqzXudc+MG++YplMd6ptBrWtF3Tmth7l1Ow4lCRJbgvpgNeKu07P+L6s4Gj5XRpsKwue9sS77
o1ZXIeFMZLEPwUNSiwyiI7kdhiF2Y/rv81LRyOP+WI16Z/yJlGIYyIehA2alH/rE00B1dBx2mOSr
lgBPjK3Cs+cEpydjusXW56okdW4J9uI/2OWEdI8/fd2dpvzUp0k4jFsvEqgcuKNa3j9HfmOV6ZaU
uqJwdw45PyQx1jVmB+80EEWpkMAVVmDc9mQXMsXuCKgNg4+GT5HJzilxLtEnqxyEe5+qHPXYD0mZ
DYa+1fuKLupWMwlsIHt6JPzrhcRJK+7viHbt8nsvEGX7As2pYjn66mSaW1+rQZbjzyeNlKB3i4pO
w43R+OqdGhDvDeSttQlR2FRDSItzHznxNH0hrzJLh60VJLba7ys6JG1/1/B57r8aGPd6sXOqvi7u
JzHZuUbCK+kXd702ZeLVg0ybfdaKwLSfSpdsFiZGbIFOOMZlaxjEjxIWpH21DKHGT0M9ZLHJFFSw
GG6BVgaO2Ac1UUbOTmtUHKheEzRkt/sENxnkjpeEDNTeXlW0yaDNBP/UNbHCmYMb7HGSJ2HPH8MZ
v/7tlk2bI6vb+Nxt9Uy03VM2WHMCmUWmyyaJ3PrP0Hb9Ssf//XegI6N3XdrYHOFO6pOXFP2wa8uq
o1bFTXm8ZRCuKm1w3RQemo/H84njUZtHU4kXzfeV+9Ef14RRC6dg6jy0Nxs4/AOacKfOeiLJ0XpK
qIA7S6TtS0kO653nmOkfV3jayv1a2C3KJOZpbLKRahRfcOwZ1V2aB7aCvm101F+hy9RYOSZZuoz0
MasNvR71/8fcly03jmtb/sqNemddEsRA3rjnPJDULNnybOcLw2lncgBHkASHp/6N/r3+kl7KqtvH
yU5Z3RnRER1RoUpPgkgCGxt7r4FJE5ylqLi3uGrg654JasHvF1aJ2dvnT+d0IPvFTmDNElI9AUIJ
Uoq4oa3s2vvKhj/HYnRSjV0Pe28K2fspd6mzhBVIJtWiioDZUL+ZTM6SVVjhRKUF95Abl/Zwirya
bIOMuZdwfZreacvN+MLd/PUkd+d8icEelTkW03jTuiIlGzuDvMcEjxhpwRTo8zt55oHNGQwuWm0W
aXp2BLrAhAd7m5kLWpLmEU7Hv9nfM2en0Z72ZS4azY46dBMHfpqUA3qNAjz8HgcJ7NQljsG5izl9
/8OKGq0udAZBsxts5QZdJtImGRCdoJJucug4X2gjnlm35mzdyqHK4SEjCJoIWYhaqRDvQKDQBx7X
dDkhVcVtJIO8ID10rkQ2Vw4u0OZHnT82r11HGFuHQG8IgckEA3diL6FbwkIaRcgcXt4Nq6TfllYF
bcoyv4bEbfXcNQi/F2LIuQufLW4N9L8ZlTVsLYva+pLAJnkJ0EK+gIBhdhxLWG+xClvz5xPz3Nyf
LfEOW3WG3GF8ijJ4CnsEMp4S23nEv3/+/ufmymwVZ249SMMOi5sTUf/eQMEZCNUIvsh+R4hZ/w4/
BF6VpwPWhxkZwncA/ly8O/IcpxZ4Z2rr62h0Ol4kCipPFxbxaSH97+EQQnw/j4INXTNIT+gjJxRE
+n4s9CaGy+7D4Jx8r1MR/xbhHddzmhofrkfkfIjEQIYnczAo/Ng5jL+DU3Hgt1S/McAsVmg4MSnI
KEzHUsQiDgrYf4NWQXAyuXCvfj2vHHde15UC/mGuto+1mkQfpLh57aojkjW/VQJw5nrAqDUww2aF
eaTAIj02Kdau14S0ewDVlXz5fPL+ev9z5qh1kZMqg5nseMxcnnxHfqpRGxMaADTAP/Yx5CufAHFx
rzq7JhcSojNxyJmD1GkP11kTjr7HJGF8eLWFHNvIswujZ5EHCCEATQuXwbpnY/caBVoP0sBp9zAK
M212FBswzXx4BobsDqmbevj8Rpx5mnM1Xs3TAaDf0joaCsduCxAJ23cJTLQvzJYzK2sOXudJaMMc
dxyPIaTBbiJdSxeuQR0E6fNaG9c5uheXgH7nLmW2tFBHgXnrmOZHePUltm9QlP9RDhnZJXTXryMe
pGZ/XrtNEapkkg09spQJ2PRFCaoGhZl2xYLCpS9b/d4jmW3CkCAbYCfIzGOXds09KFT8BTTZ3yuw
OXPkOg/dKncLhG3YZBO4cU7KbaGu4NpdD09YOCOy4PPL+JFL/iKozvVwzVY20wi5vOMUgtLkLgCO
iwmEkU457jcws3Ng/jKbZlYWVHaNfuAaWrxDki71GBmw6OBATqJiYltopl+YjT9OH7/6TOTnR4iQ
aAJ7mKRXMBEbYrmvihF18CFlUgdag3MmFjBeU6L3kgT6u3CTRGdp3CFdhWu5BwZmpa/rHsaXZJFo
ibTfo53s4s5HH07y3E/gxVJemtDn5ttsB6ep6Wg2lPVTY5c2vPZUVD3ZBmdvoxFVF1KSc2PMdnE3
5VXj8CY6VBWkVyKvsmxlvzIDNk9wLxksciELO7M45wj8fhI5ZWRKrgY2UpyX2RiRFesiUOQ/n25n
As1cZ9dy4OhKui68NUv0QTegX5pMeKhqGk0WdMXQAt8HV3lbXwCTnRtvFm1IZ4RljSLkQRNZlylM
gnvWCxhBFnGf+RFTo/pCYgkkwIW5e+ZJ0dnUbVKULNvczL+OroRLKiq3djN+lSXW0bFh8D++8KTO
bI1zKkAdRplOy0kdMieOs+/AMw6mFaSTzdW1w5AMMy92JKpOUP5LSHrIGrc2LrSrzs2SWegjA+C6
JZyNbk1XO1+ImYyvpl0az59PkTN3UJxG/ZB7oUaLQqNbTrcdeODbLJOi9YSwyg1Oat0lJsi5eTFL
j5K6CmnTxuZtTmt6ExZlecfjsVrEVhcvx2bkx88v5txjmk0HIMGbcYwnExVIOxmLN9hei+zOAfKA
vSROO7ZXJNdO5vo4aVP+hdJqtC+c335tdWA6cxaB1RpODuaAPkAazMqeDd3Z2Q1sWW2AnQqI7/df
UI5tWuZ1cS1Y5ofayR049unUQSsSvwxBcq9O3ZFVPrjRhVjWdiLD1uvyzLCXkJtJ+s63MuR+2CLy
lqdf06IcnWmRRAlY6U9uxlGPuBA5zoC2oYv987xoIiXqSFUQUukT9gqj2AFtju6+BR+ho2rb1cYN
QOVRwGt9q0Lj7vMHeGY2ztXiDBvCojWfkAKCQ0k1mrFxWlz3dt9D26Wwm2n5+Tjn1tQswheaKc6n
2o08MIdkuQVPMzHuHVqy7MJ8ODPl5wwLeCZqAU9X+VSBcvm17jJ2g4Jpo8DjMlzHB+XEEIvfupi5
yYZ5UgfX7WTfxm3vNBsZh+w7i23aXbhZZx7KnGEBNzfVZ21c3I1mFz44Uyq/c6X6uxj+HJeSkHNj
nG7jhzCUwx93jKOB3lZJgsIuoEL1bRkN5MaSwAx9fp/OjXH6/ocxwHBhJcqV1Z3p1pMVwC+7LLwq
i2kPXTCtf8s3EzYVs4g6dhWQlHFpw7M8nzZwImyeYB/iri2nshZV36W/ty/Mpe2pEmxq0ES/S6mB
hlxDwrjydMizC5u5fe5+zaIplEGboiI0fyLYzcMduF0lToTwhzfi2rdgdxQFSMXySgb56JjmDjbK
HKbmkyqsJEA5i9IVqjnUSuHTASMY22+NwYlf3L6JJfe1QhryMqUNFM994Gij7j7pTjaBy1AbhnjH
os8GFsSm2RGK3qIbt52nBAS5lddp4CqYNxTatb+FI+gVVwJiLOyqIroNJz+lPVrH/qhsUztBYYJh
FX+phpCoytcJ2KOth7dldQ0Lex6iZfn5BDulOb9IpOdQR9JkdY7yD/0K4rApr2DFEU+xDxBfG6ZB
OEWqbr0kHxonDXLQd6ZLp4oz4/JZrAbzlDudiu1b0+rbl76ux2DM4nCfOj2/dmQZLcI8v1SoPBM6
54Lc3QhL7ARGG7dx0g+3jTuYjp9XPLqkx30mcM6JIWmvVNzG0r1Ft2kaPMMxrSNpKHL9sST9Mm7c
4v3zx3XmSuYMEc7H0nLdUb70pZW0QV8DpvqdJaY5/eYAs3S4bkLe1ekU3toDlIO82oRLNTzL3fFC
webcJs1mUTOUpgtN6J49uEnJhLMCawMJgVeJPLFhYd6JLl67FpUZGvlyAAXvBvbqWC6roUu60PSJ
UZPeuFDLORMu5kwSkNMKM1SGcQsFM/JcMDQ0NrYNtY1rPg3lhUScnHtop+9/COJdaYVVnNX2Y0F5
TcwjelB5SxdoeTFlHysovJB2C2o7BE1F15YngkYVqa7dCVK0L+joONXgk7pGmzYYp2EUGQyLRpZW
e7g4J0V1J7LcjJXfhR01xhVUS8W4ZeD/qcJ3uZj6K5MDFBV5sFTi/RMQG6QJQg2n984TTdcbUND8
fHr+Gi7jzBH5gMGZhCF4PBccn8HPtNKD8pMG8Idb6sKRxdpQMy8nGkRNOzp3CLF0UuveQfp08/lH
ODfB6Oxux0bOmIQjxSvwau3b5DK1KmKDZmAGOMYX04iL7y5iHLhnkTXuwH2KmNe07sV6yZmnPcf0
A2stlGwMhdsdF7x8ZgaP5Vp0bvd78FJnTh0aC7scYL4lbrMmhjCZwPahvUnrSwqn58LZbBN1nUgA
AOjyBxWCxWX6RSurcqtEBpPQABZZaCABqyIvucWf2QrYbCvonIYMGeCytyoGoLuMC1RolLKd6wL+
agcw4YzGs8eKXliOZ57PXM19hMBIOmjBbimFnfDSsZhDAWqB6vqFuveZAeY0IsuIzBJMGnYLOHNW
BYNjAoYoctXcfz7Dz73/6ST5IZwAd5OlYuzZrZIJfbdLyM74VtR3+sIiPvP45wQhW5lQux9D9VIg
ZgDPwomIAMI6oXZANqiAa66W1gjK8tfPr+fsip1tCaqAg1w50ugFJWzDkZ6Y3LR4QGmCiscJKv/j
Vmd25aQ3JMr7CpxOp4cxUtW2rdhDuE1Y1e3nn+TMnZ1TL8CJ5GkfAm3mWZC6KXZcktx9HC3TVi+f
j3Bmrs/ZE6wPI3ewyuqtH2TCn4hWNN0CM2yA1+vILAL8yoyTyt5mQgJE/HuniDlbwsynkgAM27+5
5uSWh3FKpv6bHKMkQB8CHYkLE//MxPmRlH+YmBHvXXgym+MblAa1XMgKj+lbB9Mn0/VMA7vXDppw
KCgEn9/Lc8OdnuKH4dBtmWCwMvK3iNV5ugLHLDIsz8xpJK45itRinwH6NL393mj2z6MBWBY31jC1
byh8mvV9oidJo8AgKNqcVF0GqHpAg9yFldOFZXhuqpCfB4yzMQcNUan3RtjUiP04T/IT1qwHbzBd
QA+sJyPkD3IpX0loGfQSq+7cuLNw7MIuwmLJ6L4Vdih1vSoKKKjdtjAIc4Z1Losucn0d4epPTP1h
sMPfvN5ZfSNsxymeJgUEJSQd3GapitIGXhZMBIsttIVZBO0AWbfyfTDxvdXnj/XM1c6pFANPoPbT
qei9AmNpMAJ4YyTiihqJBVOg3nZORCzc8CZfggXD0kvE/jOJ51x+mwDMwM1kst/SDK2zjYZMYiRB
w2wmHQwGuouXhN/PDXS67g+LZKQ2MjwTRFkI1KG6TeFyRJcqAXbOKxQbLxEZz1Qx50rcIF+DLjIl
2fvEGwJscpsXAg1x4gJ87y4j0wbXeV+HicwONhEUsKQTsWk0Hj5/imdCwVyoO2t12KOmrr5J1+Du
HQz0uoR7jukw8wFtbY1tK83d1LkwVc/sEz8S/Q83VTRO1QpnSN7TIWoLj4oBSCd4H8AB/PPrOffU
ZsHGiXOD2igdvolkVNGSuTZpvYbFLVnK1jGSC9dx7rbNQoxs8mywINrxBv5IUgKJZFFWbiKkFPxZ
5sAyrBLRQgj3wnDnbtsssmB3jyD6UchvUwIQ7cFlsQVTkEJktLqk2nzuxs2CiJsqoyBplH3jEfrw
T7I3ptiTbtx1B17Vbbj4/PmciRpzGoVMm1rrKs3ec9cuHBOixw5cV33ThOlGH4yFk32hZWbCnUQB
8nqJenlu1FniZ2Y0B4FX6PdUKxgbeLzAru7utDUaqbFMYN9Ia4DimjYylvDAtKznz6/2zHOb0yxU
byk0Q3j2DUla39+okpcNOPhVfin0n8sA5zQLPYyA5DZ1+Oa4hYqzVRmGCUiNFjoeMoCeCm3YIeKR
FqBHpEBsPtViMts9zu7MZAGNjVDoC0vv3MWeZtaHtR2NpHDDpJHvp0wwP1JTQiTNC1PeRhc6PudG
OH3/wwiGpYyR5KJ9F5UYu1Xcm6THWdnOVGReWGnnSg5zlCuqDakoe1jZeiKWpjGd5Bxrbh7aeIzk
85ATwtghcW03Ha5A2cKWB+9PkW6p6HhnLFQN0P24hKlZ2iqoqp6yjUU84FATezoD2eoRXIGctl4P
4oeIAlQnO3BRK9421kI5UVR03lQhVRn8uB+tDCiOsu1SHrhgQtSr0kXE/Kug9O9vw39E38rjX7XK
5p//ia/fymoEkzVuZ1/+85C8qbIpv7f/efqz//VrP//RP+/LHP/Nf+Wnv8Ab/z1w8Nq+/vTFomjh
MHTTfVPj7bemy9of746PePrN/9Mf/tu3H+9yP1bf/vHHW9kV7endoqQs/vj7R5v3f/whUIm3KYL1
v38c4+9fuHrN8beH1+x1fP23XaeS7H/8t//eyNNXt8l79O2Xb/TttWn/8YdF+Z8Uex+xGXOZ+OGl
0n/76yfsT1T/LVSFBLJK+yTrVpSqjf/xB7X/5FhMRLiMWrDEOrkyNmX3949sIOjRQHSIy4C6o3/8
1wf+6bn96zn+G/oIxzIp2uYff/xcOxIucblFARAUnHAw7ObKy+iKq4xAFeoBZKQVq81dTnlQwVga
1CEkFHwp82qVlpccLbGVYd39qwT+18DQPeXEoRS0+3lOxl2L1C08kh5iY9tDbUmJ2HNGtRxqbO6u
XBjoY3qmlS/gFQaaVOH4BUw7IDmkvUTbGRiOvfJym/nUZau+kAH4X1s68CWJ8y/pNC5wsFsXRN+m
ylxkYA8NYet3JrhbQ7wQfAr68quVsxWczn0esZs8k/dl9TV2miUoIXtaTosm5/fpqA/aqvewvV6Z
9riQQ7nhBQ9MF7QRSDsCAv7SN+qLSG4Zde/N1hQeYDnKCyEvFhXpPqbVymyyKxdbI8jlrxrdZ5xg
rLe6s6+1cu6jPFugj/qSRO1ONRSHjNibMAIFvq3In7g+otz4FBehN8pyMUoagPh1C4kudI11BTtw
5Vz1mbivmOW7cAM4Ddi0aqP7OvUao99I5Vz3rg492DrEQdOWG0p4YIQ0yNO9OAmWyWbZcRYMnbFN
CQ1aGBYvhsT1XRvlKDN8yyuY1hQR2J7DtCn6Yl0Y6buJnNO3hAkqRHNN3MwGi756dsNwMU3yS+YP
I1rZTg1fazsbHgHcXJJJw8LZejApIpDli8rKPaiIGOCQ8iuWO7tK7ROj3RZKBlYoA2G7lgeZmEA9
GMWwqSoewBB4b4Fdxcvcz8Ir6a5EEXlAugYf1vXfy+TjsrBmeMMf8xOOCSZnKEhhccwBm3VT591g
GeqhP1FPncAc2C5mzdKtx0UNUB7t0eQcFjbvrwmQvJpHu9jNFhRVYFTTr8DQCQjLgkIWK6Svy6Q2
tuCnP01J8xzhfmQt7nNZrWKDrUnYBoDbe030LbZ0wBK6BtTyJnXB6yPwQgvdDarV4ASV2VUsNl3T
70Egwz+/5k3oxTEmWMr3EBnfjizGnesCuw+xBw27uih8o4fFwdDKxYTFVJZpUDJ93dTtpmiJP1jd
LTgzsR/ZbG84NraTMFBJfQQI2s8ytoJtEXb87ItwkNllbF83vfbzol3GWbnude7n0DtEqbsLurF6
yZjaTlpeCcLWLaRIsildQ6v+mBOxT7PhOrKH66qu76CEFYB7u4MYJIxGrqEcvrZd8qCRfVsQGAK6
7CiwhAeYjEmiloIOBx29QRwigGbQMarSQMWFn7kygKP7orLapZ3lG6fotlgN+3gKL5Ryfj0dAF1F
jLYJtfm8CgwVH5UDpd08KNO9B7rtPjWzhYgWLUAqY6eeJyt7h6/htregaDuwRdWmh7avvEqVt6Fe
Aa7hg21/neIMqOp0n0B1BiomyyotPVKRQ8Uyry+qIw+Ne1D1giQT+2qqNxBBCahZBA5N7gxr2Km6
3rCBrajQh3woNiOKna3oF1ndrRA0FkgcgwbYPDT3VwVWOEqXuzD+Ip1ruHWtwkxtwyENbJV+JUs6
mDsAh9YQBX824zSoi/5RofNYdTY+3wB8fb4AkyqQbbt0x3JlRwiuQ+SPJlmCc+LX0N8zhtPjqI5a
F+t07A8JlKKGiu8L84db+6ZsCx/FjENk6+vc7oK00R4kl3ZETYs0s8AmOKZWf8hdsiqqePJBJPNr
Rbywwzwt3au4fqRcX4d9tS7lO6gI3gSjUWOAH4DzpgguhRhbPJstBAvX1mAcADhJ4dXrwbFuU9nY
ukLjUiL58/ntr8gAg2XLwn7pCmt+/E0FzzlLquaBRxm8JJ67FuEqYqtoZH5Di7VtNEvbRjOoZ2sj
xbNomlUmwmMl3IWRVqvW6AJjwH09zaChXBAmN5VCPNRLKO8PxnQFY4rFaX1VE19OtloqStchp75w
6dpSTzq6qWCHCt2sp8YpNsS2H3DYR3FjuCYIBhG2MMVP0BgX5OVqI+wn5V5CV/58KvrrJqCzJWzH
pARKPLO0mgIiKLic2gecih5O8dDGyD3pghG1QJzQ0ksB+ZcDomwKJiyjTMw99bShbOjcIV+gZbtl
ebkUngjstvKhWd7W7CEU/Q7WNHulSn/AnjDIJ7dXS96xK0ujxizCS3IdP1R3P6YwNkMkcKhjgadn
UnuOAreZjITd6/6h56U3pfXGcImXIPhMnK7rgu+1w6GWhJwqoysl6DolLGiKux6imhVjyxxLccJH
bY0nJYQP/NbCMVxQ5RYtpMGi6B1RAP5hYl/G9fNQFMe0iHZATQZEFxu4lx2ILo8OgJotDHkSpp7o
FO10zfwiIQ80VdiZfd7mECYeu6e8S69y5m5P2mAKEG8cOpZRGr3neb3SEQucsTuYGQsm5qfMeW2Q
mRA+XANFvKuRDmayW5STtZCj0l4djcpzizwFwMJZ4zD+aOF3vTqsXqIcLWT8kmdk2G2Icd+YfA/z
ix2g+Zf0Vk9z7Of7D2KJY5s2MS2Lifk5trJCCnda3H+w9tcKWj129nfJ4f/BOefsaej/w6MOOYH1
zh9zHqR6TYqfzjQ//uKv8ww1/ySoBBDQ9i2bOD/i31/nGUL+hDGBxaEqQsnpRIMH9vd5hpE/T1sn
NJsIwylLcATV/zrP0D9tnI6IwDvCvsrCZ/u/OM/MgjOOTKZNoRUCIQocK+x59aTWCgISzVgEUYj9
ziBvdamOKRJ3ZV+y7Tht/6ci2ocpSJjpWEIwhs2Ao4Y8J+VRy6qRJSU64EXS3GSJsSAtcW5EnLg3
DsQK1oWbtiiNjlEXNNkkVg4zHt2JhrsC1Yjl4OjWUwVVN8p+h1Ar7IiEW6yduImP4ekls0MecLvb
9FWovWpq1cHOjGuS9OZ1UTn5sqg0WUOKIYfs3zbUbbo0e0jV9GhB7QGH+fvFdWD7wkW/tiuTPFZF
46NglyKVF1OQlpazDSG6uYplCkU/Fr62qfGiYp4eLdV+FxMd/AmqZyvOrWiNPpbl2735QEWODDDE
pm11ZnXopLA9cHDjLQQ1hyUKWDtWa+s+VjbfgT7h+vHYT2uUkoZAG1a7HkZgXHVZW7eyCc1b0a50
hXakosChm1ba3MgsO0SinPawojM9qK7165qW8sak9GjJhOwGPJ6giUS+gMwCOTac5L7LRjuAD9Ow
nZxs3Fqnl1gP/bYNZGZUNzCEsE8HFiRV2YZApA8Be+ih/lZ1WwmqQij3KHaRlSDGHScF3RdW564V
Kx6GTicbmSJ8ZrTc5GrMVlZP7otBmnc5vGkC4w5nWuOhKZV114H33pYQknzQAlrNztB3ex6CpJSy
RqwhvdD1I19qa2B3xcSZB/+XdmWY5r2lwnpjLurOjfYWdMj2jWnaPrPdGPL1UbcgebLWZTwdK6Jg
+ktJv4ascHOflnsIiug7Iwx3VceUB5hU7fHa7B6bpnhJXUD4Zed00D6EuAjgBkje+/62gfTybZ9q
vjboNgaaD7jdcPSpMKGmIcznEhpUe6gYFquxY+KqrtgWnJNqPQ7c9qDWre+rOuZHIIhWpNj1bp1f
QypJXLfpKK4rCbFTzvp42asM6D9umzu3DI21VHTTZBQI/NNL19TbLoEiyb++hRO+FTBdUK+XWepZ
pBgfqjQyPCaq5BkjBKK2YamWybehTPYwF2munEitYey+yZm0AiNloBrFzl2TlG9UOnHgZlIvuFW6
1wxOqesMGWzrybQNILolrjoGZ0s9OV+YMA6sqsbnsDa+pXWSrdNsZIEoM8Mz6rzca1mwAEss8VVJ
2V5n8gAAl7t2moHv2u4evbpk37d2sqedbS6tIX2InfDOgIjcY5Iis6V1G9DRbAMzKeMsgEKMvcT6
UF5RMmsD583SQ6ox3iRAqt/k8bQooU7n1UNLDqpGkh5NuddB12FblGj7GpHRgVmgh63W4ZH39bAN
i2Tya6GWzgQztdFOcWLI7kCwGHyW8ZcRSjEeFMZWzEFL05qgwxAzA8d1CSUtKr+rtoPBCJQo8k62
x8g15TLOAcxvajOIBmjkWRIIHuZ4hePBQ7uFVEsYBnlHdipuvtZGnixK2d/By3n0XBIZK+1My1KO
D9CIGV6A18CqB6HNgwrOdLTr5h4SEPWSoHzmT/BbuptqY53wJn2W0OOxXTQJ66jdJrA9+PDy43up
YnWAwmW0kgY1N4XZjgsTgKfbwR1uDLsdT0qr2R6g/3Rfdsk3XO8NuOxypzVLgrTuUemRU1DLMltq
102XVT+qmyqLdtCITTaDtO5SI47v2zhfIfI0K1s2aBgiN4WIk7knvFg1qCZ5MYIjEPlluxegyO97
EjZ7OpViV5mrpsf/i9zgf71Aq91vpmZYTBDfWBDNyUOOoAc085PWcboeXPYclU66k/iTBbCp4rVw
xmFRwyHdh1ZPCrhjVW+qvr516JBeic7iPsR5omUMoalbxoC3rmq9iEPt7iLR13cWTa8bqL9dTQaO
q5nq9v0oUDVqhlc6of5VgInjlbVrLoBGh+FuT9Ue5IHHzin7RRqlrsfsWu9akbCg5ij5JA1OYHEK
Ad1StxsbcMsXkOmx8U106UhRrsumeHKY1a17aufbXhdqH1Y4puKcui/1MB3Qcb2BfGa8cdtiOkQJ
ux/jrt8aDOR2V7DYlxNpVnAcJceY43vT2MtVaiNhToivJ/aWAePzyLo+38EbOvEtgO4e4cNQrslo
UhQW4hImpZm1iU3jNSMku08i1a4pFg0OsWb3QFh5n+kxeXNyFNvyHmyTEvqfi6lwt1BdHPY1aV2c
pdP8Xo3QaoWiJn0DF8pn4TB8T4Z6VUOZMpXm8Kb64Qv2NXafTXxa0Wyy1rlVJHdmVOUwNHEgoZM5
j05KI7+sMuNuHCecjLVrXKUTxW5aALxeNY21Kxoz9mlOXnKRyCcNwSNvwJq70oOVPsEi0cvYpHwK
B95d6MTFxmizdNlmY/na4yjZ5dYX3dojqj/1Pib4UcnK7gElArSqoCWy+PElRFicVZ/y1E9HZ9EZ
mbz58dLbpVz0puC+cHBkkKQaPNl19SE/vUxUTj5HWypI7MhCNSu/GcmBMKAkKzs6DFTBdUa51QEC
GF5udfKLRbISYSHiPrfGN8FScbD4Guq79AAJI3b48S9oGGUHkmxMBBhp63BHxo5e1TaQHbIk1abn
0BPK8sba5jhfBpOLIl8Ng7ujy6zAFAWDgXvuNyAcLxJYId9NfWcdoDJ1bEpxBUBdcsszU26Yq54g
pCXfq3Dahpbkj3kM87jGeO4Hg8BYLysPNC1aH7KC5joakmaBfdIfWWNvBtrCek/qZJkNBVs6Bdfb
SjSw5kPkTIZcb0vYFgTgx2UrwSoVZENTXZcs34IZ6gJ1yZQ/4m6TYVjGZRskhoRNR95sWELq2GNp
s4HReLymQzyt8E6TZ+jGuoNDQLOsGsvcwWOo3ZOegl9pTGoVOhn4QAYEnMZGsm9Az1aTDwJ0ft3F
5nD88SJS+ajRwPYTy4p9c4L3lQZq/tAOqjnIYZeE2B6VVakt57p+ytBWRFHVfsHx7EspiueksCXm
IZNLTMhyZ4RJekSLDvzrrlALSvsCW5bkS9BsgfEXdXZjt2W3jTl/+/FVTuXNlA7hfphq4pnUEl9I
MhxhuuOPRc8eu8JWAeh39VUKI+Etq60y0I3aZpXb3dFuoB7VBfmamQUw6ZX1vaP9PqQiWwHdz1Zl
LRwvj/L63oAe3KJ04+IavDp3VaNdsnUdo8DeyJOg7KPspiZk8HCL7K9NBYWUNHWQttWJPxmoN09R
8WorPa1MrXu/nkp6CBvTPgB3WS6EbV2ZPQr1DXw8H1s3GbecoYSnRtnfWo7ccEhIo5Aq7GtoXhrI
3PJ2O0lu7m3TKZdGU41XHDJakME4jMhob4scf5iOTQH3SqMNVGX7FuboPW+gpAi7S0QTHpd3jfqa
FNH/JOo8muREujX8i4iAxG9xZbuqW23U0oZoOSDxHvLXf0/NXdxNx4xCI8VUQeY5r63uVS/aw0aP
e2DyCd8fH+x965su9MyuZDict6uWW9tVDftP3uLuoFwPWF8hwsrUGBXNtsbr455apf7kWrt32pp8
e/rvx05AKlOBo+K8L4+kL58prVrvhuaolyErQTT7gkfCLj8s0rKDpV7PBM/Mia8cjdc740jb7eGp
476K06ZZnnQ/zykmEm1suNlPBJ5+KPJBEq9v3zy/xmrQ+taj5jIGoO3OfJnFqZ4PD3fwsUeKE++Z
OZwsY/q1eOZ+37LmuVC2/yqmb03DWD6MlnvYhvKC+nD/x29J/HwofhkLj663PIS5S07f5VLsAPSL
SUxnPUa60wy8HuNy9hEXndOsxrA4+3tcIwkMR9umBgUzxvdOjGaS1emQoA0qnsx8+ofcqbmzEAWp
wfXklVkDeNo39+bxowbEFZu3n///l4D9B87cLcK+ap0fQUdnBVp8ajQWJTE4jKf86ISexSR/aFGB
SuFS6xw5bVVln40z6mEl/2T5XH/La+O5bLTi03zMQ1POt0PLp5YL82mQGeROWUbUtGXJ2Igu2dvO
4ZJhPpgGFLB1nSW7yCAdLMt47R6C827v17+fCJ1+4ZmoXohpyM9Egzzkj/QFd23bhfmssisOwvHg
dPUOgqnza/pYfsv4ypKi61M8Q5UKra0nnkezwrk1qx/trtYAa604NsOx6Yr97i2A+9w1RFsi/jmu
ba8YKjN1WB8vQL6N2AC7NwZaL9AGnwNxdPVbOXdtaFrdepjHTkWZoP9h9g6bvjpP3UqKWKojdgpK
5Pixg2GS+ZdRQN/KN1LCCbig2TksRGecEPvP4bKnPm0e86/F3d+Wx+qccpAFBOE7htD/kuxyMKxq
/fVQiwT20qm45OlIGpsAOS+dtG95UxmPXBH1slZ2F2skad+zMrX04+wRO7Okori7lMoF7b5Q/uY1
6mjIYb7J3UhZ3RUBbKORH6p0ixnbXninrHtNj7UlO/dqplIdzcL67NYSnHDnTbYXo7iM0tAOlZ+f
SfqWl1kYF0xMr9A5C83xGB2dFYUqTiHuC9161tex/QYsYB20kpxm6VmhUFl+0FRP2NVCy+I4Nbdi
nsuXdkBfRBl1i6eIiLe5sM/z5HkX6QjwOD39YaPD/lIE5XG4/eGy4s/05rPKrO0k5iYRmTKYq5oq
LNsCqsrLoRyN3oz1rDgZhcmo0xXzIduG6jZk/nJ2M6d/p4ngyHYrX9Z5MKOuq/Z4znct8FFDvPdr
aWNRbdTJcOE9ranoAsfq12O7ichRX0R0KChH+2N0rVf61LaIHV0L8mq+SGUgbIUxDdMW9VTaVm44
Z9rnYk+nqtL10N1xy2rSJJNWM/ag/beZw3evd9Jwoz82aM05lLMOqdpmf7R5fmGFscps4DBob5p9
rcn9O1tPExVfQTHmbbiimwiXukijde3JeJRzYg/GU9FZZWBtD6uesL5DfJ/NB1FmwQaHhI7OkctJ
fQRKead5zr1U1l04ugqc6kNgyQ20zhAhZTlmkPEPzuS+O4WJPLAbh4M+GS+pt14Nsh8oWqqrIC3X
Q+sY95SzKmiNN2U4HBvr1TZ8mGK5MKfl+4/5ZqbrW9tXT7Vrx7Xn3zFL/hWUniR+lXWciBSJ6pN3
IgRyjYY+c8PB+ipQk4Q9WX3hBgEbyEo/o3ZPY3KIb5vTVaesLYdgL8J+h3zsEPwF5H+5LcxmPtRd
UPNVyXWDcFkfYZ6T5KIvI5NOvOM+/BrJiloppucv3/tod2rJEqN/dqp6LVQtwpHQyN7cwEbcTkTj
eJuqyr+IWdydrd0ipeariTwIoq8bAQDMPbAa3LjVmjZBxXQX0vOI0BDMI9Af34VfBt3YDclUkt3M
p+y05/9+oMHszu06+Cd7iF1F4rXAX8FvEHU8ut11G/33Xa84ghf3a+2cb0Tr/CDstQq7JU9qy7+W
KtvCSh/OdZft8WSnz8UmPsTinwySYU91s8Rlqs/nlP0WwrZfEnIjk6Lx8A91iBRpRbamP8NUfOk7
oYrKGN5lsd6JDHvzy/l1hVwILL9/RYlKNGrE2vPl2ITyNW4RMt9z4Cv7tG1aEVpSjmHdmyeZ6fJo
Tgbe6+24sx8Fg43G1C29Txc4Jciqf1MPNaTrNgjEa7X2CRDZqdvWb5j/fqoCu4eULzjsX32Gu+sw
Wdc1kxwP2qWcuijzpmtLvFLYYdy2aSvZRvfL7tY/QokPq8qCZcj/blP2t+GJCWa53oSxD0Tg5Mc5
pTeaBSUkSZAMKLNCzlWgPTCUFcPNvDktJ1b+cFGIVJcXvR23BInTe7446uyv7hAbOl+gU3lFKKzx
gXAIVrq5Q/8sL5kp7lVXuIHHqaDv1Clptd7xb/CROGVey/0XdQhDMFSkl3IX8QLvSKA2i4+2NtXr
aq+xQ6Qq/ooURnYcVFQ1I6LS/pf09DQkxORfq+VPfl+dXc9/A6PQUdPPkgxwiUS5G/aAu8iCt2GH
Mr98o6ojo8p/q31eztQQ/1s3iLqmzqeQUV9JgsLHvjfCnMTeZah+YCbmZMnz755evbiULgboha0g
3SaDrt+XJfe/ytSfk3F0h9DUrAPSw3+6KquwVZ0MqOX+VMp5RTj9lGtQQc1u/VznpF/yJaKhm/NA
Gl9dU7S3tbHeNMi7q9hcERIjDH7l7lE+2shpoJ2X3R1JknHoJLWGZzLWdB5NegzoXnh1Bfm5K7E9
gSh6L36Iw0ISb4pYVNaPxRKfVlM3kaKxJ3DcIpGNlga9o9nB0I1HYl7Qf6qgVX6VmINTBOXiBv1c
HKsGGnfWaeIcTBD6Yf6WGuNT3+xFsGhtFdrOu72qIaAmicKU7i9+varkBdw2Wnazi72LPwTX1kAJ
moeaxT7Oe3016VILxNzPL/pIX629O0QJujuHBkwVnkZO/YUcoNICjCuKOdQ8lDyggUFTadOhNsc1
gU8+NQgPORDq/Uhm2ku10YlQ5XMTyaqJQJHbe48yYt8IhiWmTVzqpR9jQWoquUx68ABCUVGIs4Ke
CNpGaodSHph02YDEuSXzoR1d9Vo0s6AIyg82re9++paKHCOlKVabc650PihXNx4pfr4DskuggbMy
kLrNQdPQBXVTOlMoyODabsPP2XwCkWKJs00+6Z4yrtSaDl7di4hUNjfQ1iWPVoC2qN08sLxUz6JC
r1ibJovvI1cBKlCKsOqPJev9JB28Fy236c6cd9IEySFOEBJS9Yi4gxKo33qlxNXbe/t5KL6b8Dgn
XqJj4a9mMBKve/HJFq7GNo02O31IwYcUtcv6IzV1VnT+r4l26bakraUXTqwF5myb4ZaPy33QlwmT
eGXEFYjZQfNVApfexJXb1PGUlTd99xKqR0a0Wy16qaSW1bkYV6aGJSH4knJdc/hHicdbOWm3DN1M
yJT/N6/Wvx7ChZDLxQnhLF5JNT53w5iFujtMQTYCAjAMJ0Y11UfDXhOCk6xo2OryYI0aUc7iCz9e
eu3Xb7uv/8X68g8q+KXb9n+iIFqNzCM76M3pOridcbW1BrxI7Wkk4e9jb6NC29/FxRnqloFsfhm1
4tTb5BasGo3ENcBX6OmbwW1ifSH0pGuRYXUV9RZsqlGHfGYFI8f2sjmakcD2VPRlb6E3dGi7HOlF
pjfWgd6QMUxc/WE2uis4uxGwCW+40zI3zlQakcFkBqSvHizyt4KlNOtYiQZzfC0bnjLZJV1FCJe0
vghFHqK8zb9IyiQ7hAhOa5z98+TXQ9ABDueSpJeJwOXDJAXxzsv6srijFeKlDWvQr6MzAWXPrHtd
KEvBab5JL2lyePHUcN94FB2Dr77NajfSlcaRU5Lg3Az1kYc6PRr5dG9StPYBXR7y2Vw7VhCCnJL/
+8WszsRNrPgUQUiUz/ghmurR4TVGOHKo1ppNwvpSzb/3lqYjucovrPLwOanIYtyV12lzgtQb6rOB
pipMCQ6IHbGio1iN595cfuheedB72/re1VKGuwC2zIx5+K6xyNwVEVsElKNs2FbjbKlpf/J3/bTN
WfvEDJtdRE4GvByHe+WJLqzF+AumJo0EIinddsrYo6xbVumLs8mdHpviY9qby56tZ2/TaVatzd+E
irknZPMFT1QXqFH4SVO+5v6en/aRFMp67PIXBx9SoRsftuzdq8VUFNvrP0P/XooiHgBmI1SMsUcK
WLRszldd7gc1gYpPU1rFbY6ac9ACdMPiVoAlBXOxfCtsQq+VMWIPGW1kxQsIJyiUftAffxcOHT/S
8mtpptMZ1ep0tipSzQsERq4OBFYJapFKLl/HrU8ZU8uFTs5LTrY9s3nqxu0siMafZMTeKoJZULzu
FeJOGcVTLkRBly4S5mzfjxNtX0cTjDdI8dZfKnfhsjG3KlzVOr6Nq2ESDv/s1hPyIunXF7vZjo84
rIPW6NVhYvWiLAoNFCPx05Tmbmi7eXNVElBFswZGMmv7QBPkBlXatRerHj32W29JGC/tx2bEwlqS
5u1JnOB1/qSMfoNm8/t4bh93otnE6HcTft8cNfbi3kdQ7rtVs1xSpRIX40BWuPFO+/cCBr5yjqbU
Dy8kdic8+68j9MeXawBTU2dqnvWdJVpUJInX/pdYLO2wurIP8qk3DoPp/qHEYEoWrBux3dj63RDu
Qdj1+Or6+/hq7lCFe7EZp//+tTXIPJBy/eEyNSEytB+jPfPb5r2wwyXurn0VkJkvo259loBBWwpk
6zbVU14FZeeIm+dADaXGwVzMJ6+anbOhr3oIjDSQ/ZXY+ryfM41zzhtRd44et6gm9Opk11PUtUas
StG8tmJXT6sLPQZ0DEEx3Gqkm1Pbrydn8Iewz4n/GFtTXH9TgTff+kJEmGpErNvmFFvZln80i3UQ
i6ddq6J+yryuPjt8j4Hre8aTDVCbV8oK4X8pvjK75sVsnNB0IGjaQerBYuc1W9+kIqvZDzS2usTO
bF0kTEOeKZHg8JtgJtUMf8oSUTeIYoqiuJFvzn699BYHYNOyWO7eRe91mqZkB0oHuX6w/fWTLO75
mxp0ZoYVwjAri4O2OfaFymV1X8q1u3lM4ZB6L7TYVxc5r2yPfqEdKCmjvakhrr1eNSgEZuJnDHz5
s5GNn/7SurHoaNGADosNc1t+uPn+TFWx4hge3DMZeaHGi5Do7nPekBc6rx/T3Hmhpol7UVc/yQ5q
A7tP3Zvdl9qp1vV4X7k+5HSbNAhpnffA+S3bzInnddjf8pF+2dnR0YM6Ut1Xt4T91j/G1jFZJvMM
ld4yHkngguA629uICBPj0zrefb77JwoGWcvNDqfL0FzU2vv0YWgsezmXVdfZCDrzLaqdHjdxmx71
soKoIYoMUhwF3XmEQ6n5q0JdB+vqSAEIFmNQDxPNW09p02U2xHriTeZU3QFjrUKclzalQMhe4sFA
z7Bl5WmypzFqPK1L0va9pJcgGAu4mg2+l+Qz+0RZT5A7dftU6HhIiq1BQDot94wogJjQ4j3paWO+
jalZJVajTUykzclXLY6MPSkN99eSabR3rJsV7VqyKWhrb53/ZX1TI+VY0mNrOlUwbX59Mz2aCQfT
KtD1kfK2DzDEFTjDStbEhac12vUBcpENPtzor7sqFykvMsCf7c7NBvLmhjqa+luLTmpi9LHBLQNN
f7i/HxRcIcuXnkiD2yIn8CDlBLZ39LeUpXL5tVMG5+zLT42i81rXvBvF2e19tnSkyLuLSN4Ipl0j
BsVr+2BCht6g/ew874CUjyW+/PI7HtEe1Uc8j+LWgAEFns0yNDy+Y+HtZSSlf6mbOaXdot6YiZsp
pnsEuvOWDa0fq8ri2XIW81xM1RLsLnrDh72am08Gy8il5A37gURdwONS+2NLwjLKxbcjpygv7u68
u10Xme4i7hRUH2gsyQ75bk0hEZfHfkWn4D6QxMXPt/sE1A0TFRYqW5JJ2Gxs1hzobfldVfcW4Dta
HYiFUmpnqiT0qM7908J18y/zRVKvcIuLFUpD35NFDJFPNcOzJXc6GGIdVzbLQlcjJUEtodcsuq2z
MIdpTohy3osG23CDOV3LxGhqN2CO7KK2zJ7x+fCxbl31tlfG+EJBSlRQYXs2oZICVezezbFJTpHd
UJNNBIysIRX50wI0qYqjaoe4uyJqaCPP3r0nSa7btVvpt1kaacQU1Dy8POJQA0eeOBR/p132mQud
nYFLKyqF00adsVswbpB0Tm9/Gd4UG6uwwqLcGGNJqEe52+RRbbgMY0tz9v2eL539sBLFH8z8KHfS
/IQ44h1USZ0eEV37ZlvPFiVt9MQ0j/3UMZL/frS1MIK9GZbLXqxasFdyDPJ5EQkM35NJwhMl4flf
h1cH4Cdvjq4/xZtee0yi249q3i/C6/awBR+NNd/YnylySmzWgXTd5ic6NWLMWHYgZx49b3ygZIXq
E/rUfz0CoRLN2SgaHQeHsROxUYawN8RQUAebLg9F508v9lqtAZxHitw80H0O3sBBXkW3gfazz8zp
bHbIH5xmO4+/8024l4zhLs5r1CtmWnjH1m+uhJkO8IBmyTCwGOf/fjT0eyTtPv/sXR+6igU3gBhH
Xv6AHcAyTj3/obKqie0I/dHuT+4zV8h/4255KvyKLpI+XURkUYAXD9vkgGFq6wEmRbunLms2Xmc7
hBdFsoLchkp18h6s59Zs/i1u92bVtf0pG850e3hxJoeduE31R/l6H9MYM8e6zIwAuKq8slgxgzlK
EE1C+127LnAp249u6mJzbJvE1OZnmXkaOqEsLhw9shUxJutKR0aelfXVtjHN/D6A5vwr3BKxp7Vf
7NRMZgDbN38qe75/q78MPJWvxK/b2n6kV+h9T+f9w2yMA7fS+k2o6adOZsnV7/MtmF18Q23uk38p
bAr/8Mn0qvsp1zxUjmM+G48fkDZDaBtLGe1C7kwWNWG3u3Ju5QgWVlftgcByJ64VyvC+BpDWfw4A
SFFTTzJcZMUB+1gHGjLAkWbRQFZB7VqPb1Fb8nNO5tULntApMjP1nvENoFV1jKvTDlpMYlwTMIBl
oewfFTaYra4tXELYGrrLoLPUCNuMV3uBRl1406N1Q10MMbpd/vunGf40oRb1l+V2JDPOx6JVI5KO
hUooUqHjtLL8cJy2RM1MyjSnhmLXflGlk+z5lD9Qtmiq3Sph9yk+KJvpYmLKqsCbMpMBxba/+VN9
LeshP2ueIvTXEcnqpgdMwtlV72GNLa14nwecUrrEQzN6seeAkqbCNn9bjhfO2vjN5JNGSOjfc96p
g5y++9ssokLurCgZ+6Q0QFhntAOsbhIBQVkkvb7Ku8YFUNS7diNaYgmWy7K25uduF6fKgAjYZWce
IJadtybLdoQ8/sVh5UiaDPWCdJs+bEhoT3DBILcYHrluAG/g8Bz85ZV0uCSrJgIrbeQQq6Ef2pYw
qr7ahrcs3fRg7v2j7vKUYKOqIuRYlFPO28XS6byiEIpry9unAA4c1nJOqnmrQ33U2sSbMWXlMkAW
jpp6bvaTseQ/9tapj0PZ6U9+ZnwsjNFJ58pXjeRwUssfzyRKKaqt6vJmie+1IcQrVWZlnfZhV+Rf
rUlAHE/eeNxW9y8ZxiZjmwNQ5SWlSyZW064fuzNV56Xgr17rtj8NNd7LyR1P8l5Jtb7Yiz7wPZKw
kxfNqaguhMBzj1mdG6RUmkWQmqT/89YFKMh/O2h8eKaZxfgw7cjWp5anz9RP7mI9Lb99FmvIqDOS
pSamuLwmmYX/XUqz5sgHCEMihklKmG4WqNLvDuhwOQBkd3bg/GyCXJb23HhZeVROGnXCr1kZHCRc
Z7uct0M1BuXUN9S6ooJMh7ss5p2ir10eBSp1olJfmnlNQ91y29iTuRuIHLspktkW+JdqMNU2863o
y+dsr7LEJW0BkSFfneiqg92ph8IxzR4ARgI3/cV1da4bSPDc1wZakfnv90Uetjr/Z3fcTTYDfz7q
w8203L/uqsq7/u5wzAd7zyXb5A9XCfx6YBvIIWV73OUhW+ikSj3QIup/MEh5gB3FNh2N+pgWhXe1
hv6psfTAXbOzZ/Iij92jwm644BuMNoU+UeFRu3JCs4005fRjx5j5xkd0aBRHWpZn6rpsGAMbZF+O
UX+1zuRdgL/XGKL3InTO6EFfM0g1mq/GdDlNhRpuUsMasAzbk57T3FYuFqBAOhtoB5jwK3j1GL91
CQJpasdq3WIUb35CyoFcqiqe0UzjzpOIdO0lauZcYTTJv3WqtZNeOc/NZMlrD+8nWg4cWtfwImHP
MkyjDH3Dy2NiibmS6nRJcOgH1bKY1zl/J3IuXjJIR7nBzzg4jSMizL95acve560f1QjOBDkzfuta
TmDbhIjCh/rkTdWPQum02nle3O1N+X2e+GTHWcZtlT3r4ntJk9ap0AYmfsRztb9+I3qtCGSLa5lY
wIj9xz1tqjQPVdtMfG0PHHoa757RDnG1aNT3WeVCicD2VbRtC6S2DrHHF6TxPgWD5C9EOzdsVQ+3
tB3q3gKgtbnIttY7ZhIvoqtvZ1PWMrIWcwindXylee6DgiPeNnNaDp2VUQGTtRGdvStD5vKRpcsn
rfZLxPI7ArCWCJ3LUgub2U+WHfMItUhu2qNS0dQd3g6Izv23jtNMgMPaR42z6WHaO/XNW5yPVpbf
tXV1Xx4kWsf1EKWdH9uW2aLKHYO6UN4FMdd3ab5nfeYfZdmz1W4It6RzqAjTuZW1+8DkyM3N+njt
LDgxe2VvtQYUjj76xEfWL8t6Ea+9NZz2ieE60/aEGauF+Mz2ABpfAqSis/rvBy+q/UTN+V+T0pSk
steBcLGTHdDEVt5wkAetKzET1o6Bzsf6cMd2ipvKvom5zA5p1t8RjJln1CTTqST6Xof+P7dyek8d
KW/dhPVKdrcuxweiLyJ2mvypkshi2Am7xuZQG3/4GNNoqs4PSqDz8fcpdspuOvjSx6oTOJwcXEKF
ABttz4Vm/yv62juN5ubfRDv+mb3h2e4FdsoGFjeTJcedRBo2EnSNqneuEcVtbOcv9k69294T1eCS
NRZWfXnfRpk4KRwz0d8q8LOKQkUBlpxLxQSb1U+yXr4vKTTSVuSAaXlxQV/ohQVjx9i+OL52Kt1h
5GASP5VvYV/F49ZPDetQ33OWeAVpzpBbxWwEi/LhRHuGNo2TIVmy7NXO5j6hmU9DULUehm0rAdlE
ei4o77abT6MS1t0z22+tbG8pzHEm5z+baYQ42JGcVzh+h5bBRk9/KYNvBVXqz51LFp90+tceh2Pr
1eadbSOx/LKOpd83j40DS2zxrJujjZ+ngX92HzIQSTceApM430ctqDCpsuKPR3dUkT5p/lEjPios
G55Vlzs9pmTHRj69BkYtzEv+qo3b90fHQNpoWnSq0pqWR00VcbExdsja25/H3cWDtz76QOoxhlFq
AmcvNPbcfgzLqQV1dqeWP6993exMMLhAs3f6C7hwcRgnYmHZIdDLKMuM+/zYmMD/qi7WCBuEPHal
OOwd+xhM3MaAp+Fsdqs8WppWANXjBnTt7LyYZhUvE3BBxrkyOJW8NuRKhFXppZyHuDGH3QHDRE3t
Z1gqUh3izerbMwzcN+XpL2K2uBTUBhU35RznCAriuUI+AU75jmblbtNyyzlc0+ln1j8EA2W4GBaV
lHZSCuNhmI0ZI7pIr0Ez7dzBdaHtNSjBeCn1RY+5QC5blvknIXWGglT7ZqEUP7Oej/Fqq43ehuKe
WxAz3qaN8ZCn1YF+vhyqE3qRSKHvhkHQj+VCBpDoKOKpPtH4uZzprD9QX5ji3TYVJ1X25SsM4oOh
w8GmS4rKp/1Tw8SHozsyjHlrpBMyzs6orWHa+PrVQ88VKmM2+Pgzn8OFPXAgnuBWWzs0/8i57clT
3YIgNZtxHwU0lu/0cK/6A6/1FyOhS+4pA3XJXe3niDAL3mziHM3zTzctn2kDfV2I44hE+lN3nBJ0
dDHIVM3Nt65RIZPRmqjHjl8XhZYgEfqt6blxmFb4XzEQG2xe+ei654KpHH2aNJ7Kgv0ZtYnub8M5
q1rz1VWNfjR5Djlp50hV2YRcewRA39WnQ4sTE2bgSuKlqob5iYgfO0TSShSA6Ubc0gfXU9+bgS4j
+K49VN2z2C4LgnlwymmLpRA/nL7qAksbyCVo1i6y7Rasd62+Jmda+BSa3xpTMpl282EpDCcohQAS
YSx2eZsiLCzPRY72zS/Hz21nyMkoCCYziY9+Grace8ZAg+9K0j86djyjaV+lD/9CL2skKIGJJuVm
z24xYOa268M4WrHBqx3Wbt3FGzDjRoZ0mAr5UqQEBuAZ/FlC5gW79IC6LUseM9G8U9QxPikqQhfM
BGdE8wgip5PSujQWOoWW3q+OKsrIKmBEq5+E3yCsdlYGR34VEUrusbVz7UzudpKr+8EjQV1pm6eH
Htc8TfI0wRJhi06wHQsOVvFPiTajthNQRTDfJm3vGCTeI0M0sg7Pa6OSffM+m2qAbq4Ozp4CwgKt
02A1HggVgKwvb+zRz0bY2s4rngPS7ue8SOoe4ZZmN3UkrU/lbHxFCMyDzXrbpiILKbG5Ck4SDBow
/AqnbC8ReG/6fOxxdgQaBHXI7VAcnUw9S3dEK6gz+Ayo1UeahHrE4od5qT+MzH1nHM2O9D9mIVFa
/7IGjLwSy8MNEylzzw5StbymUnwpiPBE+QpWpysPS149EXJjP5lY9hPsb01E2M47CLUWzEvXh5tX
mkdKzV83v7SjItXHhNGIrli887c8Hy74H19se2zus7Y+U2T6s+1KMOYKOKbezuuU5SByNHvaqYv2
EQD1MF2MkbojnEtnzD7ikLaYFFBjZhER2QRmKCi81pZlbExM1LvMrnnTJQuxF3dwovYM/vdiMCYb
/ojceIYqp3Bm4I5Gy6kk6mFmr/MIOHlFrIRFffaOIl+1C7ZAGdq2OUYImOwLEIlzqcT6aVmaHdFm
H0ul7LPd2r8oFa4jt/HeFdqVt87jcsrwroJJXBzf1fFzWd/TbSA/wLJvylXMmIZ/n+2/zczys9tx
YWdglO4eZNti3r1g1Z1XWbgWuN6wHvrBeDOAUZNlYrVqoDy9wXzZNG8L0RC1oU+BMHFzzfh4xShz
3AwqbYzQXlYZjcOOYMcp2mc7TxrdBdjPzchC3xJ2EkOHQRzr2jPgKBXVJnFrBaU4zNiVuA2U0rkC
rIm2D/Paf9oGQgE8vO4F+9XvtcQ378wFbcVzkyeWpv0aDP6QoQUjKEWq4smp6fgF92ggYTXRWQfd
XpF7Ya/1Vk5jIJLQM4YjzrL5pcM+xDqUJ3aWAkunXB7aYnN/OykpITYmocFzriObPBmXtEUVTfFm
LjmVqFb2TswZSJqH+3c6jfK30GFAPNl8NXMV7DNhH2Jn6rFS77PM7R+Yb7FKeTl9r/PHppWge/R6
0vxM0a6fe8FUt37YubAZawsVMY2HKef1q5F9XCfqueiYyqK857ice3f7H0dnseS6FUXRL1KVGKYi
y3LbbqaJquG1WFdMX5/lDJO8JN224J4N65DNxhkxs3tHRfPIFFAEOn8wqWcOwZl0Sable93WireL
Fchj+sNqaeugEHh1d8DBvjALw90v1grOminqXKecD8lZizZFr2BjcVzdIhIpoSA55/voBK175x5v
aXE5g8+eqo2nYjM4gvVdXDXOGNmW+gWbKbA02jucjWpJe162hdkEEcxl3zEHpfVZk3daLCwo5/K2
2XHRPJIifOtkutoAexQvydbR/9rWHr1adp4J+5Pz7gevYcIJ7seuXU8YvS4xAAI47G46iIkIdncH
TzMJZlYzhFV/P+N83sKA96QnrzBHak+dxj92WwUWV3EtbG+oGUiIHSx/yfyqsqMuWPaT6KZPWE9Q
P/Q8XlZ6QgYFUwwi608pkmhuxZuJZmFwX7pQFjjcsPpX91hdJeGXm/9KwRy/8/JS8OaLLcbwagP6
RvFSahUmFTYvLuKhYT85B527lms+pPr2am1buFZL3HTIeHy4pFuoYt82BKsLWZtBOHGqKcG6O4lb
rW2wE1wICtaduym/s3k7NjffNBPuW6N4MQvwm1nb+SvMj3HJg5XAJius9TU/4LepUT+I46ZjJ7QP
JWA2FXpWUONFqekn0dhrt20kuLoGqaMeOxK4xG/q3njNeApoToGfowxv1ozCUWG6mDbQQoIP2DbU
FOnaFF6jwtdMiYRwY9k1ubtRDfbVejIGITwO3ZZfCzJDC9hIDkqxVH+PWj9yt0nfTLcI5SOV+Jo0
PMEDRK6bg6LZ0IidxxLnFjDHeG/Z0tPtG4G+aZ12bX4a/6a6H0MGdeSLjUyu2XqM1eqpKjg+GkOu
HEqjPK0Ya56cc+hqFr4nNpFZ8o6uuFAiKneMt2Qlw1/a3AfGI5bkGnyY+0y0vROnMa0ct51/ENjR
HDZDRPV2SLM+CekcXBa7ZZn2mJ+SDVXFKNWgp/vDq4xShzPPZHxnH3Y3qKOd+QU36k8zh+M47bmL
ZH2HoE0SxcI6wTs8O3vDTW6c5yV9FTsHfgcRY13eamO3wyrVA0vPBvY3kGdQ8Ay6FTdc0y82Tk5q
jIdxkI7NwAtZK7I16IYZBa7M/hj8UETI0Li2Nlr4bcWX3NRP06joL/gprZscNUkynulN3pc4EyFr
NnveNvkl08b2YytOLgd/vtBV3UnMlb4Yc+tqd0TLMkxjzegTFlsbv7DEOZutJTm7fdH5WzkuNGFu
X6EH77G04kkI60oLfOWFwDXKiPndaihSkyNpbqc+URgN65728MSjWm9t3c+ynbJdoStcqNkW9SYR
YG1aipMu5ulQzNmZDGATEWIOWXI53uUWxaf0qUl2OzIxZsNMalFmuIC3mcRBR0hskmfh1dv6y/i3
RE6BBls2y3GH7M+RhcGjqgXPMG151QDmenmvbBEbOXh8cEfm7KW9ijr/aCZ7c1lwWR25ThSGw6b3
BPuZvaI+a2NiY2pNtpvKI3PdpviARe2rrK1Po8GPS+r2kx7s0RIcAGZ7CjDFkrMqswotZ1e7q9aI
fYVJgGSdEowJFH6X5FBHsTM/4J6+oLJ+aJrkxIKZXq4Jw6WEJtTByt1RHbq7keutQ3CmlJjpgKDU
1yFJkP0hy6OQT3+zYeZxP9oaBoBuRJyF7PwkZMk4DM3ym3eJSnzBOWb1SLhHHgOr1LlU++eNh/Ks
GxNhYJL1ZemovlEbnG0s+4jeq3uao6dxsj2sWHJ3TZ5+2Ptcu/vS5vdUKpmvxLGgonO/OFJBbGas
XNlMl6BMQ2cq7SM5zE/EOM+pdNSHUjtplSq73QA9Y5FIQ3WpDKbI5PcGFmgjTTz1Mm+Ahn4faexH
RB6SbeW4h6kpvXAOhe6EOCqtM0lMWfowDTLStp2cijU/ZwkgIVWYcDpIMZhItNwdw8mUU8p5tXaL
/3g76ZNzte+/Wu1D0Lg1jxrzXFVvar9+SVulfWapbSFbWFjBjaL48AiFJ02EBSgFUp0dzouCrGVa
w0Fm+r/1aoaw26xwKemRJ6gQIKOQXNaifNlsaSJVY10cLLLLLKfxphF/l1r9SQzya+aM6kFa6i6W
b7xY69bTYjKioLp+gPDs+CTeu8Rg+LF6Gtw9K+S7Vn+Rq2uZmhCBK6Z+Dpe5q9ASu+p9kC+d6llr
4hyW2sx8O887txqnwaPonweNpRyNsQESo3B6GUV2qA3lrtlJOEhVJ6G0y0sgrZ3k2xNSoZ6nAFgL
DlWclmI14RsDN3scuTMfiTPQ3bFzrubJDgoDlcE0JjcfiSZpKeW+GUWgM8HNlOsWpazL9hWHgqE6
fGutfpHLHX2gZeLI9j7lNWV6oKSqsLCLVxIctw9vGyNDVtNDJ42JV2blckcK9bGmGHYCmx/pOxlN
LXMexluVj8ON5TL7ycdaV771dhYhcn7hybc6sZ4rZ3bf3EuEzV2HV5CR12RKi8PYlkAoS/V5mRDf
8nK5H2qlu0yIA3tpHYBW1T8JXoHbO1Yb8BHqlB8IFIN8MqKqIpynZilki+6X1xB11MrCls3yzsvh
hHiL4ZiYIMTX7bbxWRDprqu+RZrNB6pSj+idjaOyolmBpfD3Heipt5D+41rty6k33jfbRGgque0T
2YFwU6osK0nQ625+GoWFN0Uz/+m2mXLcaEmZ0TKfrEILBjKwKJYcNfZL2hoq8zDOjtoMkbJvDiwr
JQ3HvfvT0v5TWwQdIWX/yuVi85Pb1eNYSOnqnH4gskixKZmSL3QyqzbNdl+3kZd7m2eXZLWXpEf/
M0QTTK2ln6dPFr0PMXozHei07bgoZ+tApYx1PjrzcN4n4rhSngogIqPxsxtz4184IHA8VA28HmPV
Y0s4b2zHOOQ5HLUl605bbUHXsRecou3qYKyg/kvl2RmhgMsFg3Btf8y5ndzp9gHE1hbehJxe0phM
H0mJJX6K+XlLHTZBSvTwktOCKABEb/aKtF2WNBKoe/ttkUVZ5eClpqYT1qvljUKe3bST53i1DFq4
jjK54A2CUWUH0VQMg0cEmpHJGAOp7VhR14mLo1CoBaNBVsyQg9bYYk7WXBNTzeFilU49QF7J6ZOg
JHXva4gJxEnwwVetcecF30dOTf1+T9Uo6T7LtdIfLGl7rIhA+2TQ4YiVflYaTxX8MnlE9B3M9qin
kO3SVoltWf/plP3X0RVvXx3bNb5JBtioiNp+sMfSSwlNHpNme9p0+/Z8P25bjfvRaaeqJpu2oqAt
xUw4HBEg2jUCOhCVtGA3Wo41KIc0oXx1LfHbdut+ajsTvVrYcVP9/Z/81Fe1OaOo/3IFWJ7GBif+
c9nGoEkm0ZmmL8sUJ+A46B6kl70+y3EJdEGBjqtOZ8alps+0XCTnHbBA45BT5NyxnrVSPhB/vVGu
zEDNmZBMef2VnAULSlJyL63kl7XnXpqB0LuiLPw0xRUuY7Q4diGRa+A81x9rdbcCs5LeK0PXY066
FKg73kSyZuReqy4Gpnsn0cSSfhO7kej8aBOZa4tMmbPnBLXn2VUIMumlguBpNhitU1TOctSzliTS
9OkX7o0JJJKdEURcjDlbvU7SHgnmoqni2PkVSeQOysqLqhjRwEoLV2AKBcOMat9T9ffppqzuUnG2
1zPSoIhNjH7P9PtknnSFGShCWt5MK7s6/0d/M+x0g1GLslERamX5OpTFM8E84jmiyDwbP92rCyon
ayWnHqvcwLekNjsQ7B9O0wRq95YBrx64kXraCr1d3RdSXpzs/LtB4vMbUpl+lzbqmQQ/Dm1xTNTu
pyA3c0X8mBA8GdotIgMswF5dS63FhYuYs1Y+kV+Zkd/yrvcUjFtCwTk4laR/68UeGjn8yE1REnIm
ZOTULtUZwQcRysQ2rCn9wv+TvV2H1MgMj/gzIdxlKSk3Vpl84WJZfnfLE9WTvEVtqp97QcGjHYO2
IgGY2dV8sFZOznZNK7l5QX/Q79J2lf1FqiYPeuuVKjo7NLvhhcK6djClLg2MvXvm8aK7rJrEwrI+
bBVLNWNYiBT9Sl4quRDt2cXKqiiVE5dDd5VVmY13Q8z7KZeSp603Ykp+nEbf4MzE4Ec8V2sI5/fV
sbXFGlSNtPsJRjsS8HIo9SwhvKOdFGqFLpWmLlyEfpqkJsAQZYsxoJBpcwIOfZWLrLr5xGkIa2vJ
a4OLHC1W47E8ODvlsrVzL5RlOJXt3SKYAyjiF9SgD/TekT1w6hGQoAKUlQhMNsW5dsKBy6FqSfIl
TnsaB2le/1uXgpLu5kRgWZvzblSfuU6Y3snaJVYxkDa5Xe8qJfmZxp3g432bbNYZJB5hTNWO9CS1
/NGg8pXv0v2sZPtxFe0HltGGvPu3ZqSRa6MiAkJvfGU68eZBHLY8748KUTAoGid5elA6ADgOzQLP
SPPes4qk8UVGSTqfB4LOJAb3sg53Ew1YpCjb4B+HZEd0Zx+Zl+WTHnCMh7Opr6CB2JhwYkhAEm+Z
0F/NZVdOJF1rWc0Q0LC18Zhyt21I/3dlase90G57mdUDl/Z03CS+34qj0P3UL8ctgXe6gQth1fpr
aSvmiQOFn1WNGdXjpgJWGrYgnwhhFmxlvGsAo+DYCV7x8wPUCCluBk2K4dpgMItE+NpE+K8Hkse1
h7aT9Junkt897oLnhCoZTrjOMHEyJNETSuj9RoslWjd2RO/qPkRDayNZZM4aDRsK2m08C2asI2+c
5JpYnkagWkx/HMH3E3VU+UTL5LtUijLsd6JErLLYSR8gRPly30sn/CYcbAfUBEScT3NsrRPBzp88
2QwGM/arbuNuHzRTKD6Ta0OWZwesVdAxVPTEuA65FX9RZi+PM6XqsWLq1pQWjp5Cz0JGDQ7aejLJ
COvrlRIm/dksSX8660Y5xm+zq+e1rrXHXO+jQs3Tt61J1btS0Jn6/y+TXrEPjtMKHAf+qcGoyYmq
rI4jjx1i1pI4Z+1suDRW5lOumXFGMi6eMvssSRmJB8FcUIskjUWi+TOl4vPeSF9Spv3Bv8jD0Thq
SrKHbSLeV4JjbrUNX7mk5z7CIC/f2dy266aklxEBJVZ7xhZ1n8ZQaQ8Qm+UXC6fTq3ctTgYepATl
6PWDCtbFqUqNwR8VElnbts1eywGK4psiu5WVO0GtE0CbcrGRIDT9eU7lh2amXC9Pma+tinRau+q5
FFggo04DarJ4VoPJnPVSOlPyAoa7nfa5Gl9tCzMfq83EAhELwaPaSepz58zqbVwqiMT0ajwwY29r
4zB85p7d3vpmRpNeVLknKPA5dv1wlYWUkCw0X8ruLbc/WC8a1vCY0SVYehxaDScEQQGPQVE3H9K+
vpst+zz0eaQrediKj1XUkTzvxHXqE+eRQ0okt7OfF3D6FPXo2zmb19GkGjgPAnXngQRO5h7n7FCv
i1fX0K0IRyyD41KMemkJAeyr7ZsZmRA1Hnn2yorzrGDxDRPUgLU7rj2NLY0qz9rT/sYjWN+UYXOn
YfRsO31NxpMxE5lKj9JukdTOY6W6KOPijxiuVkctssaxWEftNMw0CogKIEDdNXTYxJ6ycFJ8qIXp
2R2LgklHA+AgaB53hLjX1Udd0gryTu1lyb9t9ul1qgTjkhEQ+1MCaaVsH5KNzJTa2EpDtBobdT4R
oh9Hi7wjFPYfmcGduGVtADK+NlUMYnyJiRGK8JwMR2WCd9H0w13rOCdGD2oZX1JnPvLd+8ZoBbP+
Jq97LHejV7HoGKjePYY9ELvxRWEV0ain/M5X6TUt1KcpfTGM5gAXKzBrN5G+W6h7EdWDJn9Tt/cU
vI+VLuijjBES80KH189MpXV3a4dNKNogGf9qqpqknMEgsCh0IVW1+mXZkg4WhDW/Lfup6oA1UMxJ
/GGG3+VIL5ZCeqs8AzqoCqr4xaeNt6GXrZuyxo3wh8d4n5KpInvsdJMriTbckUMqm/FiivmOvXFu
GbnXU9H3PkgaDwfiDXCgOxPfluT+MGokCZp73Bwa2xfitWFJN54T0Cp/0HPzbvRgh5Oe4zy11Cfa
+qQgpcGXwE9Cemd7Eu5oYy5Bp91R+poMQt+6QAXBkB2DXFxrvT6v++e0hKQQPckg5L4qnszHCI1W
qttjYRnxihZmwaA1KKYigJ0JWB52gAw7EfS9q7xi+EmQWhxew3PzVOl8PcQCa9J+enKwyv6TBEdA
qyzM1uSFnayHGZTXuLhSwsCpmyHQsl350rGeW/TQcv+XC/OkKpWbGmccfQnU7oTtp7Jutuwz7nt+
lm15mnCA2MTI+e0m2XmlDQc2UQOtSe4yWGiFBvUDDbk09bDN4jY/0TKLTCjn+/pO6jxKOf0Dz+Cs
ox0FkY3Z/E67p1L5Go39MNaPMiJv6Tyr47/ByH81rtmm+GGLvCu3MbA3gxHNHL9a+SQtFXmiPpr4
qMwnhl8fFIZXnVcSJQLADMQuV6E4gsOIt3DsueDk5NJ0YBHucq6l0rQw74vDQrEtLQKJjqnqPEzD
9FE1TEaIBNjZ0bZsRy1/HasfEt8uDV8ZQzhvr3J9bseZJx+FCBVXP7+UNyDCzI1ufA7Nc01mRTJG
SF3Xqn8FHxaR+rjIRszqNTIe9zZgcqXasFrOYMu5QbyyvKMC4c3q6tXPeou3vvXBnAsvAeI8mEe7
ujZp1NyE0ZXNStP7zQZPyzsJh5L0pmych+SAk0zkNS7XMrZIwtcO77sBGYyfLaMs3VGxzGcipl/E
UPN8PC9EEOolnLG05132FAn6eMWGrMFVJ8KzaH3dm1pJXnWoiTk09CoVvo/IJvZZ8FiUKBpPKrX1
ISp6J+i2n5sdOM4f3Ti9jjSQnGXzFXRRa/LpPUYSGWHCmz6FzhBz0x+zPTKKN7rIHbs3NDTzdeoO
izoH68Qk1YD16P/luBEOomzqXCabZI4AQriUvmycJOrVLUy9tRypoJ2X/rYYgOWXeBYoD0jGlEHN
oFoocxJ8Li/AS2JruvbQu6UqO1vghMu7kTatul3h8tBVmFyFE+RcBD00JEjrY4WYqOaeAOQunDyc
QMSDY5hQ6CYgmrQqecCHw6wjW4C9KIPmHycgz8QNkDPZ5fWOxcP3PYSVbJ0440DeuiVsoG4lECUA
jhBZ7JbxscnEQw72jze1t+QkCTTiV+V1WnmSJEPMMddzaMSkGthflMwMY5X1wseHdSseaDMfZIYb
IggE9XuIZ9eWYCthEt8gr5Q6KHUUoRPzY1s1j/Krm+LWQ0pyRfZQ98yzcxLoxEwLotkq5ysKE/gN
o9fn/5T1+YaeKMhlY67hgIQNML2h5/RnBVxpKyZTS6S0Un7khP9P89YpRdi0lauzlqAEwd93eKD0
1otkZZx4AOrjmhpEU55bTfYAw4ChxN/TJKyGxCME4svNLQODfrGh2QsXLoo76ArcFAks1u+tm0Ax
/Cy04WiTdh5L5chOtWBR3mRaMrt6mtMnySo8qW9p4ptnx36q85G29nBgG/jtlXjfQ4R2NOkFkgSu
FC8R2yUSBhze3W+5rDirjaDQs3N/c7VuMatpiVayPkT2FqB7IicFUtcREBIXif7QA+wqS71ml8RT
Wk0xM7JXqOea2gEjMV/xVbs3xFm+WfcFmIYQJ4MR3HiYeYwD0o62Ica0neqBTlTFCj7I28nMuZUB
TSVvVuQ3F/pNlt4Ja1lUoafm0G3HqsEfAxyL/48C9pyOl6n7SYYfbXnLe/S7F3bSPBFWC7MU74Wx
fcwSfxKU4bPtW98c/jrqnT9jJkzObSrmnirV8tyb34tMxFGgfciPFb+jzp2aDejpJ3UXT4px3yzx
MqA4G/Vp0K5k5m40qqBO7vu2eLCb3BXJKQe1DfHLb7L2rkysA0f7uMmj1pDfc/M3N3Vv9BL7wR4u
JoGkxnJIr62wPhfPVru4ULhrsFjKrePH5bA/dZE2IlCXHiC7uBUv6ngiVRmldkWoHskMxqb9ozdn
pZmOFvQVs6pCZWpgKmWcAwoXlEGvX4aWCmpeQIQdg5TbrQQar/K4z2rrAjHsI1Ohc5QO9ZXvqUKH
vlFNN0I35xrBmSq6ZGdhWW4Pg67GEgKOscb9ekxQhluNbFVyGfSSoPaftGse3tKp6t/V4Z8O2idF
35wzifDGO9tgwlVbHu5r+lRAYS21RAi/9X1pCIuLURAvpyS68RofHi3H9JXZOmpGGlg2gggRAJ7q
9pIdNuMgqyXjz3vXc24ifoDANl4HHV1jJTC3vqW3tSPkwW7uJPSQM8NmoNg8hOuhDrqCMmIfirFX
eI+Joyj0gOvpx+nBMaTakfknlLc/RvFTM4kHtcuZQZwxbJZbqcThDtFPJTenkfzZ8kuO8tQVWtzv
74v5XOm/S0JIUQK2A/cO3JuAoWrtD01jPyxO465sGEkT6VdPu1O9461KL2TUnxekEIyVX0ki2GXU
aD+EgBcENcAJLybFRoc6sI4bQQWLOYd35HauJYtV8rRxzVy56zLpDBGqstdTZumfO9MYJyb4RDzX
TflOCJWm4eJCheE8zBGfcxelvzLrrzYY9nUr30lTcTqF2Klz5tetZ/1xI7K4bZx3QPsRH5GKV+4K
X7W7O0EeSjP7hz1LET8rYt0oCYniOxbzdzc8JXuJLCSeQOESC9VIFxDWUyUWhmR3tr7HndkfaGQa
MPWN7CjW7UjtZ9SoQOwS9/4dg8qBBemRBLGwuLJILKyiDrrq1hp3cEyDtOZAmNjpd17IV7Y083Br
jsBHD73+PjoXJxvY0pC6FtO+4IjhtBLvQCyc2TbCahSHiT9plJEzEuJzumjEoOwGx8/Smzs9ALiT
fvZbUKpAM54w5k5Ky1YRLTsYW7QbQ9CqqMK3g4U04LeLV9MWXiHQgJQwIYfBxaLVUTVrkDi/JVrQ
ra4+V03zBOo0kBn+ap2GJZe7DNXInEGXqfGqH2XhkPfkZynKPLK2yGZzhyVNgQPiSrOei3l+ToAC
3eZNGfrr4AnZRC6HcqITWkNNvoFAJ1bwZFeEfA6Bi78019nSQkPf3ZFg9Vi9F7cfdbwHZ4atnEHv
64C9talnTC+aTL2it5hyzes+Pd4SIcr8ZVraybh5i+nnpjF9TqvfWg/GTld7o6tGzvkdXD/P8s2z
UfBykxAI49Jwbqnasm4t1nIOpPtxHy8VmMfSvJ83SLVY+4701sLKoF4T8vjZxcmRxEG1+7cBI4o1
qMkArImqQdPWRyT3IJFZaAM9uOA5vEnnXZqflrV5zMuEOQMU+t6EOrjcrBsiYS3hlNKZQsXOk8+e
GolVT66qkp63+K6Bb/z2UIAh5PgLWO+hy+N1AB21HPa8DxXqP3b+AbDyLkXfG/bjtGAr6vfD8Nj3
Dzf8C4RhSb+3tMvOgERqoYLCvnJMzsygWCHHpTSBMPo7WbqaAsa6HTQJEzBApvIGbGW/iEoKWy72
V0cnfzMRyarAGrNq8CrrAiQRAbrCsiOe0MHKaYJjXMNJumXV1HYjxeHl5fxuqnKsN8XNuAdang2I
QaGqpv5SvAqFvSEaYfzsJTE4lCsQRh6Y1L3+UJhv7F210+ZssRLHpLVv35UcVZz2gQrrMn3xHi1u
3QIaj3Q7U3KoHU85Ps+RtE46/etbg4MStmBmUvD8laWVYhcIUGZ1BSF6WoO0DJv+pybvPE9sYS7b
YGgfiN8ebe3moZJqW0AiuECL3QpqAsGspYiZGAMHQXYS15z1Gw2AyWTzjbUmlNd4ad/fK3KEXQmV
PqbWcup4kw15HXLEAUrn4cK8c+Anr6xoZM1CCKVHM2HvE71XebkQMQAaYcecvHIjgU5BJbut/UH/
MBGHZemi0FhYU8GR0LnH2cUSVgTRrJMmyafZUjnkcU7dH1Ml1iBOyTg5OcIKMmE4ZvcYb7rbD8EA
1ljNJN/iNyO9htHchH0SLdCAU8CV2/jImKB2JmCv46aabi5vXt+Wz2p6DySi7HFbLgJMRGJ+0t0g
JgjpomrfppUEyOMk0pOJA4XV4zXdabCpHtKqr8qwy+lCvCXayLBueTrbpOrbQUYH5JuGPfHXeqy/
QMR+rvrJZKKrmiRSaf5YnR4tKWRvpM9WWF87o97cNJGDD2sJKGLoLCIWNKdatDTYO6N570BV43rL
nIxiDTfK1vDuvljyXyulkVQDCj2SgWlqJRwcjkk8c23zMR2eypomdou4bIV4kEX9z5SAofyU2adw
jksvrsBU/ATBv98RqFilaEzXWeGhH7T2V6rIR+BCbg3UsxroWvgi9Utp8pT+ZrfZHuIUyCVWkt2N
Y2TldwrHyRmsoBAriVdgcPiZUFYyM8owCbCmQmPu/X1QQMzPh26ywbg6X1W+Pe/qGE507toymc5l
M9/pEmcw0+jvBBBPb9FnIEqT/KT1v8Y8FyFkgDhR4UZpy9oFjqzMITtFO9dZjOECasHFtR/D8iaz
GHEOVIKFCc5LaegT+FnsYmh6iDNJmR6NdonmkS/Y3DSdQSYDqzjQl5i0QvbbWyWrZg3kHTwr1P3L
7AzkFDOtPKyp/lS2XX7sqETnBDCCragbNy9tPRoy9Wnth+VK7rIJyHOlaJCwrQo95YlKhpMgz0KO
g60rQmYxXf0LV2HmWV5/5Z1AGdKQWDQctAL3NiGucE274mJrxSWdV/2gTCh09WyjR2pkdBa/hQEa
TQRWjzt2k15rtu8421vFL3hGtnsdbnmCuvfrUsrjEiMGE/82C9Ko7pzuZxLEeNh0E+nplp0hYL02
C+XF0e6mk1QgGsN2PermEFo7Y59V5fZLgUp5mPQCFJAYfNNkZnBGLaBWfl1zc43AydBZv+2Ryrly
jMGh3OC84Tc8zg1QH1mRX5DzX1k4QRSKbRCQtSZBSHSsnxWTcZyvW+w2ZYaV7Bur6b7bbkF9S1o4
+dYLUwL7a3r22COBBnk+K147JOvBIkajy/NBHfPpemsztJVMCwOyOlwE85EH+WO5zsCeBfDgSeaZ
WC/6n0Io/QI0XjMT2Pg8+xNgESMbyy4Y+QrLB1367f/If08x+cXMaxJtOqwrBS2lUrQHJO7vJOsf
RtNqfyoQzhC2jsak1Me54mwzFxl+kpEFG+9w8SsA6kaLw2Bbb8W9DcxrUTTVHZKP3gBYdNg6fqp+
QeUWN7vGTNLIBBnvDv6WZ/8US8KY2qnTqtneBhApnEX6pyS0Hhp+U1C5xAHUOnaQXwWERP1aGFCT
d6lhei0g+PQT6+MmlSWJeVr4X5nG4WXRGc+tGcArG052U9zXJZnbHazFjygHJ1Jm6R9Rb+ZT3Bo2
LyXv7VLwToI7A3DdfJeNjRckRS4eDQ+mkfLQ0XLkGMJkiyovXrvjbgzl8C/LnNvBZ+a1sm5BK6uS
j8WD/7PlYWlLfIfazCXEvvZuf7LJst2ui25mTdauA6irFYd1a2byskiwuIy0iu3MPOWpBKoaWYLF
669kwq1Yp9M75ZjLe5f/WOq7snLk9xpeQlJ/VjZzPWh7pbobMaqZPCdYaqCYfXnUBRJ0cjsRr4C5
NMN81p2lvmyKda7aIVadkqcffVzRKuiGUMjdOSeVAwqRoO5YTmHRKjt9fN6ba2YqSA7l7JoNxT+S
CMuYfYED54G1LuJOHd9nCOKJtnxXWhfZOW++Tk15s0snsqeuVvbHHVHRGaxw2rWz1HUHDZiIZlTx
Nu1khCGsmURgtauWdYimD3U5+FTvYpG/jIUdK+oUlIRe07kKe0uDX/HdmxqkSYVQUxGwuDqGHWCp
Ev/bfwbA2V5tY7uhVsroVlwa+DJeJkAU8oKOqB0FnNdDHcG3SJ+QbmhJb2HLe62rNvL3vLbFC8WR
kAA5KFwWzGCLS3LzaOSPIne+mY9rMCWmLOhjfa/6D9sfUFE/m5t6wYXlFAu9mkNJTntvqS98WfZV
YWta78RseMCUqF224r6ZWXmAJEWvp/Ot+S3dt0gdQCYnP6hpz2Uioi63Tr3C4pBg6zuPIlGYDwkf
Lc4WTNCypH9laqc8kw/OUIYzSwJM594cx4OqvnT7X6l+reQ9F7BULUNkgn6cIFgr3eZReL4oH3XL
6eEiOXagKa86pZkV3PvtY2rQWVr7dZA5lE3n/mBQgtQO8vRVortAY0QGx28tWcvASj3YIPc7IoOW
MVmAHCz6IOPht1P+l7U/0BDE0Xk7rUS5mC9yBr+8J3dcDrGiP5cZIBziVAsfN7U7Gn7O44xsU5a4
g4TEp2Z1oW3GWuGq9qdVH5riaBpB5Xh58qD1r6t9Z3JRZTfs9m9j78cWkhi7bP7j6DyWHEeyJfpF
MIMWW4IEQa2SqTawFJXQGgH19X3QizdvZqx6KpMEIq5wP06zkhwzplUSjRtZgSFVQwG90Y7Ha6Yc
Z3EByeKGVeFWQ+1OGpB6cSND+zpoT9tZx/bL/1Nfy4eVwSyGFXNDsbnoKWxhuk5w7/GpGKmGogMx
6TSe0nxex2HgWubDLs9qXiOKmPd6B/UmLU4FuPtJgf/CEzVqD+EXjBjTqAYOhfBOQzhdqLsacQet
WRYM2NDYwfEayMmJRpuWBzA87yVDFDRk5A1FMUMOy60iaTc7qG+QgRHhy9OO/FzaAfO4TOXsY49h
85SvU53WhBI//0n0N6JF6AXBnHXwTzxzcJBIbHiZhNG6ffqZoFPKtDfc8luNFqNFpLxqJJnVjwZl
Hcgo88W+25ZsL+YJX6fBmJUyIKe5UY6jKFcU2ZtQP4qJiYat3OfU9pxB/Kto4gvETBnOgL2A2dsz
T4LC6Y7smlMEkuOhzT9gLMwDiiR7j+QCU92i0EMG7zKbwiTiliWCOuifjmD47ekZjs7qC1jNMjoS
d0VcStSeQwechHiXAYVXUq1tFnd5dkL1ZBv4CyLekXCtl/4cXKOYtIeEB5lE3HZgV7QlcwWKL0Oe
c2nfYpOMCFxYRAqs+LTicEsNbY0nRWLqMj/O7AfuZf1mVXcVmSUQSlfSPhrwXo2G/QmBmR0got5J
SXsEfM/m9zVhUweoasOqGmLwb8IBOrYQpGPeKMSu8pdEhZeJjovyU0Lv1GVcnMg3xx5nPssMByV7
qZxN5avOPnNeETnYIjNyVbUk+kRxayAfJLBIAz/7SWQftWJ4DvXLWIIUYSiUqKi6aqAzGRWX/SOH
eF2YSchptGF9u1oiOMuB18nACAMtokmWEAvlkdoyX05JF9Ic6qi9zJNOO+CcusQ6d/RLsxwe9fwB
98/jnmHuDMIoxi9Xyehbn73a/yp1fQUWHLXpPrbGlyZTtglsJ7qLVdMF731SuEY6ns0q+u3V6M1K
lrQZ5jt8iINDSRVp6IkmS/yN4IjjnMQisCTBwRoB8QZWzS2mKStzbNdkB90CDLbyfO1bbSMK/ROy
+a1bqJhUdNHZCm3PUjYszu+2wEEXOG7RqohUcNslK5P5fF+Px8lJqHWG4v9VUU8KMMBiqumK2hQf
QdY9BeJGQC9vKcIcRf3qlfK7h4ucddm5yOkQuVPzUCyMefZL8T7SPlXlzazCq/mldLcG81nQ/i4h
s1r0rbfyvlVjLMf2xyCNRBEvR2X6kYyE/fDJcIB/tIJhEzWtxdO82HxZh/RA5YO8QfyWXgtc3Oxv
Gfo3NDR9ZGMTKvdhHK9FiGDHYZheVQ6PsLkLHX0rgH06crWrSSQlw4JFyYesZCiMp7eBqGnRlndp
sHyZt67QvlpoFIYq6Fjswzx+KQJUjwY1qhx2MdztAjyBac9ULCt5Vf4Ox9aE0+tmG7V3RZAjvK3I
4LXZLce7OQJlXd0b7Hlqg4JfRJfcifgnul0VgYqqD9LincN7qybjC5q8vVMJtz6+DDq9I02O3EtX
U5nxy2luJW/4CCSL2LBLzsKQnRaGi0NZGS/BxI5o+qYwJKRZXncgh2yG6vDlWIHrM6U5G1a7OTdS
T1RSTMHarXiG4M5FC5mxQjnE/+mc5yZ6eIXbXsbdEur/UBEUWOlR4CnzJXJcLdiE9UlL9nL7kTn2
TY63znRHAk49GyuHuTHh6Sp+Aoy/JPuX+QrH7Fz+XHnfvCl6kju0Rkl8EKa1lfK/rlD85aXo47eo
ehg4dgqgVmGucdxfEKrCtzCmDWAjA4riKc8vTe2xAEHGZim+lUJ+XmMeN8khxxLMFIU6Idl1Mlab
NWxerEQWF4nmcTSCRGWdhZuV3AINAM0teeXwxrEuAVnHCmMwu0QByS3mWvKWypXkT5OsggeLYfPI
I0CCsvSq/jq1B9xgQxCELFyVOi99OIhAV/ERwQkbaXWHHKL5SzT1makGoC2G/ircEQcjvA2WRCjs
latrYha+yW1nNYDympwlZWvdulx3fzI2gZEt71SFbwbT7Qbfulzv7Ih0VbLushIzlRgYgnLXi2yX
p8gpIb0aSrhWGJWQdG5xozAoGCqfeL+si9cxfnSfz0M50SqgCR2fKer5NWrSrHGDYJVftb/ia0KP
fylRYwIYkfbxbtq1L+MTw+mcrm1K4WpdfzAVcJAz9+5H+F6+8LotiuOrs6uvoHdXWFomTIp35MR4
svXsJUS3MHCT8z1eMjgDfY6EqJ9IfcuYneBZYptILTmxOBuV7zgoGZ1b/Z/Ur7XPgeVtvZ5dZ49Q
QLzoR4VbSMXyTNCZ6/yj4XAgtCMxZfLBcgQIyW9+RVKHeY7Gr5DeYJ+z2lWmjV6fzAcxxJRdfG1d
uh8rbtZVs6mwiOIsRx0wn0bkwBPQ9lXxN71DJUCnjO+CMnTGDl9sHO0jX5wrPnNftMPhCjduYduI
33h2KYJW1Ao89/xo/UwwDz8gPwqeczF7NSvCbE9GXZfxM6E6xHjnBdVaKh94apAH4OEcwmMmbxzF
pyXdDP1eDw+SfcijA7dfNe0oisOOubEvVQdUQuhgBHyjfQmtji8QMjzX5nvpdSdMEmqwaq1fTL7W
P/LgUMyWUMYGn80JYxT2e5Dw6vmssE4PT7X13dhMTseDKeARrWt4ODvUropxnrQnW+Uwe5Hbh1Z5
Rv1suLtoRsNH9VnqvmEfhXFJy12YEmDOjzCiWYeZIy5By+1xehohb8KbnHg58eOoAgBjULUF/KLm
Q/DvSvUujaccWr2JDFj5CTJP+qs6T5WB8W3acBXdOYkQSDNmw8BHMRi7KNZRsbFtSX8UlIpAgOzN
E2VBqz9pBoh+HqwThR+Kk9bgwNoaUJW3bA/s/KSjx8eDDK1pdvHf6IzBkGoq2yAlEJEO1UszD/d2
rR4NtpzxkyjzJPXRdOrdts48td1BtRnqFw4KHu8AQwTPGUlBLC6YmIXfYLKDCAUPjz1pKl6hvdjC
7ZKdpWynx5C703wY3lRG8hHKlLMhbQadxKYeIfba+Uw5a/Ea4EHTXnhEiurAt9t2/MMn8sqbEo4l
yy5OWt+sTjOvSxicDBTU27zZ8RCjQmMcfsveItQJya5pll9JIwHxbSbqznaNbW1wqkZfhnwyx4NV
HtrWl6W9TSRqtudUV2w3WVP7TIu2cZlLFKSxTA9+ITmijTvP5GblQPb1bR3+zJarlFwW1W221naF
O2ttTphetirxQOmuKP8yba+pezA7ARTT+VJ3Gx1kyR8fBd8h92S9sVN3NNaaeYbbwtfT7cYz2t8K
RVK01R0qM3Cw0ZYZYqFeBvU6nl0ZrEGzpv1ijSsVW2XeVM0vk2wLgly3W7Lqi00CCoNTKGEVsOkx
eqOUO1FyspANsPUXrsb3xeagfSPwI6EMBYGCWK9kG+lW/aOlnHF+KQf1lrUbK+01sFynXslUQynO
qFV9wXgYXjL42P0J+xYLb56A4Kf/nMn/SKFguSRmiWJVodJTIaWxuECgiyvOXRhHBMAnzFX2PUJ1
wtQUD9RbQzuEmMEoiPDChn1JH/iq1PbAPxcgtqSgXzUm85Q16hvzTfqLuVHmHagICvhN1wNk2Wbc
iOWDt4ZfnVyafstcv4AbmvENvlaal3wuGL93DZKcs0euJ1OldC56u5x/A/0yWREHy9cMeJBPl5yb
Bi8sGyuUCi/dYO46RngcdqR8GTXqpsc40hfKtN1MhQDoq7dFUNJLd4tACPRD+FhgC2yt3lebU43o
CPORjIL5WahbVm6x2NucwbwgGZwCYjdJrlw3ymlilBbL545DRp8eOstMYzMyktcx3fhJuW1ajo81
4IP0Oqw/NLrCVRoeQj6s93z0OIjVYJeH6wyJ4XgFc8Y2pZbBAdxmtjJsrZo980SndpkPEF9Kwr1p
wteGchDxdh8JmuU9nJDhjmtr3tQ5DjEGE6vhuHi25o0CcJc4p1KGzsqJ7eGdy6JbRAsBEAeJzVpF
MdVv44/RcSfnNMRUeD5SzoCUTn2NUqWTXa3C/bkOLR8kTwV+hACL1FPFKnxhvlb/KETXPXnHKOD4
ZEEo1jYn6Vprjlp0aXlwGGznd+ermFxRIZHBLXchUypdzgPXbBjxk27no1aTEj9CFu+cO5DLGAIr
F6RYHX4R5WgSdKbuK9nnVyujTapvSlgE7PL/Dcqan2+CAceq5jNEJvmQmrN+NbCPgUNhUUnMpMHd
vm6+0pjVxI4WCjErLh79negZ6iXuTHBBnf5elD9yve6bO1EzPX+k2Qy/LZk31CcbXideC762dsfD
QxRJ9hWdZ+RnbCLI+muX0xauiTwcUr7q+QotYtIZQpFCuBJHKX2Y/JrCZbHCOq5sdmmwZ5Fh0kPw
6Af2RXf2QOWZ23ab3PI5qA2CC6Q3BvZjjvLWS9jgV6sOv+yKXd145jQYGboIbN134IIsQbF2HVUk
A93egCwlBW+T5SPE0yev1f7NpBXEWLov/R++POgBP2Wztrvt5HzZ1q4Fza5DeGj8tiYYaXhoxSHq
joyxEpnJJQglpGV+iqCgsR5M3rQnx8Vw4WbO8X3EfnnRXkvjJ7e+p8YfcAS3FSNu/kcF6C/kH0Bc
IKLauxJFl4X23mtg4zS+Gexre9uz4KZWR6kxn7BjsvQcuBbyzNWRj2PfWKmMMza8Q1yx2MtaaAzY
mdCFzyt6gZJ3BQWMsVSJ6nzAj8WRhj61Br7CEYn1lfpYddN3Smpxqc7WbcFA7sx3bd8Rq5QMbjYj
jITRcJcsHvgNJDA6KOoSC4DXNbSpP9D/rTP5QoEqeuY/WMJXzIqL6h9FSWz9YK3g1uHNl/I1WWep
s0ury9yCvqVh8CyTzCmwKpuBHWLwhfXWFWRyXIi6YHvO9ZUyaCdj3OPepqJH3Ng5jzR5woCKXPUd
Epw5MBU8gPdouO+UE3aFkIFJv26ytVHsG8QLxXDUydJAyEGc2tCdquiijHcpQfdbca4TI4Jr1KJG
Uo8JmpSXGRn8DLM3tDweM+qqkhYSCHM5HrD2EGPLe8Fxx0tXnXn8rIHO0gcdBqAGnRjcq23YnCKZ
jMqFJ8FDZz15svblWLAKgCa1lK88VlGxpaClAoivJtP/d91Z9fv0SHIkBwf/yriFUoaXXNVYpT2H
YU+WBguZnYlZEOe2tdGW9SHzZVfDwxNCYSJvl9PnCFMUqI+SbkoWAvGPI9bgBUhFCn/HM7dDfZ3z
xzTAnJWvUkVcArIaOLQ0t6yYZWkVk8nUBOMucuRdWMV7MQs/hE47VoQq05yiDURii26k3pisVc1O
vi9pHpPxj0t7SAakCoTCiHdSwqnKLOLCX2IbDdZwkQZkeNlOZ+zClERTfHeZaIPppJWMT9BWFlAa
gy2JkSgZeIzDkBOO5O7yzJVyvZp1CVn1S1sRj2HgCHaKtWwR2i2h0aZDEP0Vxue6vk71ZRoFfcap
KL8JpOF4R2cX3RpO9rL41Jp5U0xfGfZttJ7FZ8vJO5E/lZDyICk26hcEMsqn0XbgrCvPLvmce2Uj
Iy8YdgZDsQpUQioSvvqMOgP2Gvaj1OJY4WWpzzOnv96/d1YHmUjftcRHGTW7rEE5jdmEnQXhhnEL
iQVMZiZNGq7HxrjaGdQgHgRrZOacWatBEGA4HzMmPqx4m55JtgQQPfSEjgJurdeXWLDL+uVD7lLO
8vkZqz9FQ+pESLh1/aVDcGmr1M37gdkXND7qOL67ltlneG3lN03FivX9LLKrbgArYMH40+onJvZB
/9lXxqpzGO1dR2BTWf0ua59kY6F3v8/RK6IPj0DEe4bqGOKk6Y/9W6bXjDtDAxjIEhOu0+5EVKii
I3xsIkvBKGdjJ2oSpAybCAV9uAtlNLcs3BoFx4+tO9T7eOn7SHihTmOgJpzOil34ocPGRRrbnN3X
UJBvNlIH2pyJnUDKMuJml521lI4cM9j6EF2RVM+uZVPXbO4aBrTsHv/agt1Q16u+lXMqmTOYK2oP
VG6pxHYKzodWQwqoWVHWbqg0lHGBzVgM9TuB3LOUcF0FEs34xHKUAG03NbaRmaV7CSIqq//qOJo8
euExtsVrDNUldIwAFYhxCyb8CkbwIOEiRAgssZ034azVqLtNx0ZfpVpv7f8MnvuEJEn6F+jaqTRT
P7D5DkJ5wORICxG3byVSilLkrGRtBZaWctWLDqOhtglGxlud2W/yuHoanErEJ+Fj3olS/8D11tMN
9Z6hObtsas6V0H8aKbyRBLtxzGCrdAwM4pnuZzFYzZMWbQChYPV4LTvc6EHZHWQ7fMmVNHH1O4W2
XkPBnSVyeFuLwdgkO1fh5H9ma333ZJomheb1U3bAjL1T6u5fFxiYyWkjKlZfRWG5wxRhT1BpNdV9
myUflRxqrF6WUMHyGPQaKpvKJsh3PKoKJIHmd+TMNKpyRimUQp1Und86l76TisF9SYoX+g38PU5X
gusKUbvYJmF/ZbcPyK5lv7DEtN1HazoaOHbX2akY07scDAkL8OQAZgPPZ0vR0JEwoFYM/ECm615v
SZ6QgIcphm4yb2VgQxA02vilFho5nTNNNECk8IfX0aLx3jZpc0ghpxXUrnjtWUPi110jcZTRn0/E
memkXPX9CCSIz1FRX2Q9umWl9ZaOUAQFPgKQDweR53dNFodFHUyRXNsKCepJiMW9OTgy64ha8ccw
+kWTDqscQCAjQghrDZE3OGuObADPZJNgtuZwAStKOrKt9btoOBkM2WpiqIyAT7+0TJ7+/CAV5ll1
xD+z4f23pPcxuNfTUud2VzUBKx4y6odzPhvJnpT6fWYj3R4Fv1+2MRiDFon5NzbGoYPzK1nDrYXi
vLJHTpWiPygkbqTIiVO+PMHqtmC0O8+XiuVQomjbtrG+AQpiYSGwBlIXCqcyxU7DWD8Nsm9hBW8p
p+4qQsDFj+hBcX0BnH9SZon3xix2EAHYH5Z7rQ09Q4l3lUNKSwSSlsFgeDcEMlbxx8jzFOjjSUz2
Ax+p1nU3wOlkXUgg3gJ6S5Uen8fI32g0dJQevs12UwZ+qzFm1rI17cfsXKDZPmyF8XWjb5uOK3aZ
jsXkG1TMGbu7qPZ1yVbTyk9NZGzT/tBMvZ/m7UXTcFIazjNWglOdvGsLCnJZ+2uojTF/5V3sx9pL
o2HD7phQ5LRrPYOy5Jgim7ShxU0UYyaB5EvIbYL+TJD4SFZUSTlz6/OcmWOGQuh9TL7T4XNOenjj
x0L7gbsJJ2petax8oTz5Q0dQ0sxciw0hPi0UqQXr9Hw0NhUFSNwiGqUS77FLqdVIOJGNvyRwEwxp
9SJL4ErR668K7VjL56LE0roaIzxLbHcy1oyA0IjJRKeVMB+fW9MVcuIGUuHK014hzS3+tcKPpsX2
RKfMYeZJSM2gDrKVaQGZIK9WSldwzIZpuRmH98b+1OxP0GdEjW/s6FGlH4QeMOoZ6LNQZPb5sW1j
hIb6uhXhsYk5YLpsl4HXDruLusRa6sCJgnab5IZXgCArBbNKmSSzxoQYCxmAZAeld1gFk9JGcCuh
aJ4KxVoH2sML0FVwUKYfmFwr49mK7lxqoRcbn0WBGrl1GP3+gcEkcyfawjXcEHWChlPbqEHFq4aQ
HTTWCCConY7V+C7bzknJWC5nLs7hYzIH+1Sb9+rYE4siSHsr6OrYyal7fQi+FODSrCCOZTezOy2I
C5vQbcgg5qSRPSUg8yggTlk5sk7ZJsTIhngJB8EifhgYI4E1FJrxrlOLYSQgkUUfm4fMCcxueD2E
Ew4KsAOFtaGJZNACAsUNndZVqXdL/IFukjFdNeR1zT9N5FeVT+c+0MHkWFeVRXvXYc0eGIMMLb2G
QIYeiB2n5hURkh+m0bYqCjYSdLKgpq46w83Y5n+d2fJUjNe4PhsA5lZOLG9Dgf0jkM8NYdqc0Vd1
JofSkA416w8jt//VSIKk2b5TgAQY92XVAvIFdu2EI5qgvtJHcJxVwZ9kDm+EER2UWX2Y0bzHgnq0
UFoSdwLVnZQWCQC8pVwLGKRqCVnYHv1Q/m6jU1CH3hBI52Lr9NzCpQ+x9KaO+dnJtW06N5fZZKTN
zsZRnPsUN/BP4X335jHC7D+OQHogeT4LjCsh0pwYmbJG0g1gtZ0FTbug6R0dzP7lUZtT0C/FWQwN
GuSHM0OV6IZvrH5MMRQ+W6wNOArTLtppg81c+Vcw1TUHj/3wWY26nVToayMo/+QO2XAcvkxd5lGV
XujxOjqRTkKnz5zOtOSnZirgXXSfv5OBlPwnt/Z5iie3qzUgarJvACgxQK0lrfrWDNW7EO3ZGOoD
eZiEBL+PKRpmVT1CuyRQfeCKFC+mYRFnBTIrQlmN/KuZ+3cWRZTmW9O6t5Hmx6NE+kR6mtlAQ/YB
Q2c9cpaTdR/cG+ayRo5qycJ97FTvVf/R9dNpTutH0c/vshqfBGlM+O9hbaY/Yrx2JJyG46tEG5fU
TJHw8oNjzk/qzBOUPBI+3DGkSs/jtRVVd3hmrHHCnv1Re4R7BUSXPPku3WRAyFrlxvvqoYY6CdwO
Ga+hEWk/9hgwcqzgxcTfcteu6rj1wjC+dapDLi1Jj4Y5XDLE66yRaYYGbG/kCT9VohhQCp5HKXt0
s/NayOHDYAyuMKiD9rPLFetPFnhIrZSqqgAizAgJOneFRVmGGOQ8cqG9qKCVYAlD0ejObcmiPyEL
kb18mZlA8uNTj6w4D8SPFfPIw3Fds+Kx6Cf4W5ehEKABY7yPi5B5fkBbvg+N9eo08Vtj114Var9N
izInKcv3CMkA4eTe2DQnCJfkE5vO2XCa62SobswOXq7QVlnzoV6WCBZ3eNB8IIKQZcs3DOUj6uwL
TRgnun1syvJo6YvOogkx4XUXW/c6LMl5ZjorQ+CvQUyyi1hfEOaV4i7oyvYVuuwrl9c2w7Chj08Y
UG8VsXSlyJ7ScRyas12nz7ZS/LwceEpRkzXKT5W5UTT6aakjBunaRxXcg0D8UiChaOw3+vJ1k6KO
eXpE21Y+UDZ9T/oJUeJ1KOu9oaTvKh8SmFaEhNt66digU/nBHBzSiYdtkn/Bx/pSGKPvPw+kjtSA
ndKeHVoSH9QlJcJAKVv1Cm1B9Kgz5VwKxU0HsR2a8Ry13b9JFBc9k7zCrP+XUiIdYz4adsyes1Ej
TWltBrT/jfUFweWqLbMFhzBqY/xQrPZSKMVJnxBvwvGbJpTr5QdRcxcVpIM3p3in7PxIXRGq2ps5
V8Re2cwspX5rl0vVERzKUBzhI8GByNzOOZKu6JVMNgeJAwgiQ5gpfoPypWGfWsXpYiPizVvsTeln
nsAFUv9K7H5QeOBh/Yrea6XDQBXRVm/g5oFGvqYZkxpccSFSjBbBAK+skn0TvkBYNwSIbcctuLCW
czDkNICroWq9BnuNzDg1R8XQxmyo7NeayZSEnW7Seqw2MExglpjZOlzwLR2UxvaPYFhKhS97ZAZL
ETYFPXgwmAcdSggDtGUFQRO7I3MJCYhLOo3kiyEjkyN/ALEUEd43YjDHW+NXMCNVBT1CiUT3LU6R
LPDD2eEHVEHyZadtnlQkGYW+6H+rZloPTMsrQGQd+qzeIXa+ZhvItklzbHeeMgj6JEPq1/QSJFSN
Q3MA67Eb2pCeLIDtVmMxYd1sFejb9M2MOKZGQacgeLDIg0tLayeVN4EVK+2fY3mRoPI0CUBb6dNi
qtegjzVaA2UUXtIlJGTEsj1124TrZcL52+mIwVkrIzELNDDEMASwTfajjDyVUPgltxTClR3jNaNB
lItXvbVcieVYrXZrsirYBo4oOe2NGYaXJOl9qWaENnR7yt5NcBZoPVOOleUNCGAht3BSZYyUXCPr
2cx/tfDJnApp3obqfJzYfzPXTaqb1T+qatyTD+J1jc8ZR1/Fh9AzZVwkigQLNFj8E3Jtq5bxsNpt
zBpRGdyImL2GBctT+Tfhzp0JueJI1I0bcgnNMdmXGNuKHQ4GsoYyl/83iFet3sWqeQz1fo+uW/3A
2ebp5e/y1wzLuBRbSYOAP7+MMIFUMIgBA1wCuFcRc6gCWQ68w+aHK3E1tEf0jascW3PzPSF4kkOG
x8aPKCj0+owNyC3IeUDeUueBWmOuTqAPIDyOuwXtqqb73vxppWsntvxJLXlC/nf6N73w1f4fdpFa
+cYfm8YfAhtcmlzIy1VbQF934EyciV5ZkVPHDZe38YmwslOEqQI7Z7NzQlaRtTin9vgE4ISMpTox
PGa6GFrKgbxkVDtIFO6y1Ppgzalhv9ryt0WclO8t5mKGeLPFZbbn/8vuLPviHddF/j4hoVX0ex33
ANcdJF8WroSNJVxzvpi8kg46TxP5ARNIiukBAUURT2sZyX4zvbXsn6gVWBY9y4Xmnf2BTmcp9KyA
RCGsJVWW2Ti9KpJlCAqQTCluFGahRu0DTGH8qiDK1s7w71I4aeqiiBLOWiAlw92JqNLvM5Sy1auD
wS423iVU+9ieWb9DrOEqadAkpfMxwmEy4+QXENxaLNdtpIDG4KHBEwDXhT9qrMPI9pYDhZjVjYbO
o5aHrY24hPmqgDSgyZcocJiOsvXjQIsaPOWD5dOGk0XU0I8eA0SK/RDse9Dsggl2icVvhqYggPsY
KEKlaKLcQmmuHul8dNnctTUDBMbdLSA8exxdmUmTQIM3l2x9QqiWNe4rZJ6T6mcwYUzUOTp/X0GA
Vsm+Y6jTvQ0LzRYAL7DDhkxGQWW5ZYQZB1NyIL3WyEJHltQ3E+ZrPNFA4qLlfGQMBqgt9WaZpSii
XAUBhcNdHTEmRG6LnNOLImAKMWNBTBFEe5XwDCYwWT2uFDNBl5sClqtYD4RPPcX/G0BBb2MmbY4f
t0wNUr9tiYwaiDiJURAMysdkZydujA1N47bAWBLohaceGKCxJqMZ8SqWMXM4rwG9EyNcwcfVzxK5
tTArNHw30wStD1DNEKW7LNW2Fb9CarAbQ7zEpXUjBfRESlfNFiKIoJNlw3rRlMZVcoDW5BnO8t8t
BE84WpW2HbBNOYN+WBy7pF/vOwUzYkiURZmTGzJAQZHJzkIei6QYJiYxteza4EliatnMIKcVv0Dj
KpR+Tc75WkfbgD7CJzwFr3W94g8Zk7zpohrGqLSmndyCD71DBvGiDn0RN300xDtY2cuqN7FeW/Ev
S9kZ9DdrkQJzhurmZ8uMmTe/zF5aLF1NvuCfXeZ/iPqntZ7jf4//BJjMoRaeJP+rU7ov62VibAQY
0Ct+Ghg5vGQdaQZG8dHXN1CG/zuPUMeYgC5lnT6cWpQYcuT52GTgO+N/kQp2se8Jwzp00l37KdFj
RfNLKN3kGbEvNzCCpcOEYShMb4X9mnZXQ/oNAyCmSGAMi3yyV5Hz54CPSOzKO3Z7M25T9Za3r3F8
G6J3tflHZHjWfFjde6W9zgxsNdaujUSUUvwGCtKWP0p68h5N1chKJUf+PYirIU5KvB2pp5z4e0Kj
DbxRt/BwbOXxEgZXsOMYyFcxemgTtaG6AvQ+PBBWadlVFo9Zfc+Sf6YONTyHnQej9Cbo/MaXKCJd
1iOpeFKeCmGyA2wSC+lpBflBYWPb2/9o2vTcD/MSK1znOglPEMLYuP/XhXtOOV8nEY84Nm7h90TJ
fw2q/RwHcMfSyIb3YfUvcQ9FZqo9bVIRAADAy/JtQC7HxL5hQliQz1x5WMMiUDBWinlEq07OdSTX
xZAA+jgQpXmUwtJERJxSgg3uUw4aFwuhJzusbFM2iUw66KQFX4PDiFFNb/r8vSiEAYaDceC9Uo1V
E7/203vfArSDyZLTzVlYOIueSXf2kts0speZWZjyxDBnSwen9Mx6Uw9/sfnJQLlvWdQu9Z3F9MZG
2ItoBmQ2UkzU5YgOZ1GhOxVuXlJ99AbSV2O9mK2T9DyDLhrUDYBIe/ZSmXk7xUlOCBFXRkCk6nAC
qskPcyzCl7H65sqVzDcS3HjUP7MQCMRdiX9n7SGjiNf7f4YGGV5/8HVq80ve3vryr5ogil9se5fZ
65bxS/Ac+9BLDczEXL2tzy+STTfRHMMlPjVywMwA6mdWIb2XrNBa+SWJXstNmDzs7itHHAOgaMC8
2Q0pSCiqi71l6XxRp8r0K+XVYHHflbeCmiSjBHXEW0k9EGluKU1oV75tltgmUmwCjFamceN1HNor
UZ/oKEDiJI8UGMksv5YlpTYKJtw/4YCa27mWw+egsMfOD05zMcrbjKLNDuF/MAtvc0pOlS0uDgWw
IWG5SBl5S66pyaq6RmhjfhiIw0unJ5cWmaTxTSS9Cyyi493NMuaR0YvdfvEDYQw3g/dC2jr5V40K
rdHeRuc3BkVRshKJ4h8mUusuuerduVm6x/IoxFVYt1DfOdo5Sq78axp5YblP9Qva/FFCgCMBCkdW
qNOlY7jm4UETby22KL1isUfVmCD1TMYdRiBmfPOmlaedLoKLLWhFu8FP0JpaA67JUjovJr+53Y1W
/lz+oyTSwxzV7LhRT9KJ0qv7Q9Rw6k4nIAxA0smeiO5DxUs6Y3mFtKQk01GN7b2aoM3Qzf2YHsOR
2Lnp01SVbQ0SgmAsTwy0WopGzKhCcqJyBPEM/E8mnEABAwamBaC6oYBQTPWtHQg2xXQ7pY08M7lC
zT8DCv8J0YAGEZNuq7vHsXJj1/OlZ812XCxZ+GFFZ3rcsFUmdjGzTZmBky2AvTnlIT63jQ55Kb5Y
AykcUYtidPxQG+WOVB8XxPgmhyqZJZMH/9fv02esqawpIQqVCQPOYqsNyZ2ozv00SHttCRcNx0NK
WVXY/SZdAO1NeZyypVnjuFnyYkb7o+RSM2NMd2I6WqImVwm7xpC8t3r4QrrprSe/esBm1proxNRg
S8annzO+ytQfCSHbQBovXIRlvqbMhm8FA24rc18AzAqSfDunxi6gxDFhTgLIQI9u7QHfS5G9S5pu
pzG1tNTIDwNSXMAORpR8KlEjJUNtEDlah8NS0lk9DbOf2MHDMHHiaflTVUdppRq9hfV5F3YsSIth
eM41m8mQrT8pYrde469UC/VpLjzYqGJwF/AEIDxi38kOdxFzcTiOm8GdBoFUpEFmS2QTdZnyH0fn
tdU4EkXRL9JaUilU6RVnY7ABA25etIjKuRS/frbmoSf09DS0bVXdcM4+PxVJnK5YepT61g5QssRT
aev+fsl1zQOmKllYv9iGc/I6vbPimi2cARnFfuSbPCQoZUpWhqvehME+lw9OXn22Zr+fwaYvjst8
WRgtfK3BpR2e/K8Oot5ElNRd2BJVbHuXlFpXkvHAJTCfG5vCIoDXSAsOVH8NMv2EvfFpsAbYVH99
2j+mNmvGMTL/eih1lLwV2EzTyD/mgg+poz4NSjfjxwPnMZMfVQP6GAVJxIuVCIPjMH6p+j59y5Vx
dRHnBajXmqY642X6zLGNlDnp3eRfsQpkLYBTwm2t79GH1OX1fNN1zGKBWUQwPjaW9ejwvcP1eRzk
cGk98xKxJ+wT6CLVi+jmr7qLLhg+PqubjCdqUdb9xaKSAOnpBfoKdf80co7ZOXRROmv2PfeOmp5b
KPvSfR1UvA/0bwotrFLGe2uqi1Nnzy59IEqBjedl966PxdLbuTNz+rJ/mj37DFfy5NnJaWL518KB
bTuyQs1jzZS/iOdT0My7ss+fofJ4hOHmBJybRsiwxhpf4iS6BYq1addhshfMjAtw7TmtnCzEBjfK
phqbjU3shS93NozpDBFNlqgHjZY3NsLdSJoukcNAxgOiJyBSDyVrUVwGHOwgNi6mJgqUXPqOi4dM
LWDh+q4y/6x06zPfxKE9299FAPipYDLVsTAoLb1PQgphee3AjTTpV9xPhxmVTuKA5Yy9jV3q7dIb
RkBf1PzqMWV12ebyhdzJOplRdbEL612l82pOXr3eOCZs1xVkqylEjG/frVPzyZafCZAwMODkBsS4
nNiHgukEQbH3cv+MiEm+VL6Ds5kBOIHfGI/WbgxVxGG6AGDIyx8Ge9nH3XUwH1TLB3z4CLzpCGwX
HaS1iXS3n1tUhI7F9PDTmc8j+lFCiZBnRzBOW394coP4CU7oI1iVPRGXJmKkfg7QsCKA1jFxkBGW
jLzbKoMyikJi7G9J5iMNIfMvyTDQAPW0qbQS0OwInoucIRM8FA/SYrPn1hb7AjJoxENfKXFJ+GF7
3iVw1SXTqPdBb4nUQMDOAvnmyfAppMSFPXkEWveRkHOnq/iQs2HoOmcvjOo0QRMQC/rVKA6ZTXsm
p/kQxPJU1j8aKW9budg1smPr+3gRsJKb3oMa7ZN7iy5eWD0KfoBkeyItAXq7/aQinBKV+KxRNZfg
/sbMfZsn6z02jY9wzC5hO29AyMlbOaWPbpvusg4FJKlcrseADmN5boXHwm3eaSSdCGbRIUbuRdPf
QwSTV1Fu6Ib4Wf4BkAqAMrJmcAkhWCouszzM6jPgQCrCnaOfSQAuxQPek6+ShMH61A57qznGMcA0
Po4nZ7jOBYf2HoRpnC5VUcCRApogeA7r9yT5jgCpufzQ+TKNj5GPoXCZTtGxpEXwnYvIDw1SV9rX
fFO2z6CiZmL9nO8O+2N1tey/qYrv4uaSJJ/N+MLodbxZxXnO/7ECGSnunWct98ze6Pmq/ib9XW4d
OutgqKOhDyWontpfyeDBnD4G/JusV2Xxr2XcoPSbLd67BswhBR4+EW38gGniOPvBcIXs9Scl8mBY
vt2JyB3nN6u/dYX47J8A9FSKH+U8W3xsUaAv1rItsvUauUb+NCfArK5N948q24mvpHXjLqO4wl0o
zV8kCKxL+zbbzMvIAuVgihdxyCgrqzf+8H18gkTHbYYm6egY97J49iT+ywdNYl5xSWustZhuGrql
0g+wOf3hldjMzQGG/COBcisbSnja8uTyAzU2ZS8UPH1zoUUaxVkYJxgb7fzVtfdN/08Ox5DCr+WI
YPBnsMIe7rPgOE6PoDNqhFxsItMHjRUWT6r4GzteqvlFZO+gpmekhPFJ6odSP1p+iDU2vrPVb6zU
McPNRP0bgOAJHJfN6sJyXZFhyHqe9B5k6TVM1DF6hvSyvL18vEtxiEL0pKAjU7RYVQ79/kR9Z2Jc
db5dxb773WoOfGeDf9819xXgaQma5C0sfrT6nCET98O7ySxPF0SO3Rzj1HTsBi5IopNfegtYmnp8
kMM+97cGOfRkZneHyH4O1SMFfYaF25XAHr5l+WHR9oGzcNqvFMKwdQnqR2feYNusIpJNOMGvZcXI
W/+66s/urlX+TKZTVL4ysLeCn0y8aKpo1os8A4rJqwyeM4OlkvjM3YeQtrkJwPlNX6XzMOozs+HM
hdmygkHauJgyX3lo5gT3xtXqHloB5R5T78K+ex4mJO7HYP6I3FOu7hFeFZqpKrk5Z4+xrXqnewmt
zwRLc8MTNzJgLzIEOmcf9BVzLsY8Z6f7nNjN52O6UZgKNEgi1iZ31piunPx36beXc4JvHsgmQ4rp
4pcPE2c9VPe4B4//lbdfMaSY5XJ7NDj+gjcfFTHJQahl4k2fP2TjNvJ+xvHdF7+J+PPkS8fHa2Tk
LhT5NdizKzI3Y1rkr34A3FWtvQaRV/UugpMBbcZbx+iwcbwbiyIaK2N0UQ7olr0Ozr0+dM1jNt/L
9klbj8p79JrXPLvI9j1BkOW79p3EemL51za9AHw33HOQ7viHjIPRwplR/AUh2AF1U1BHYujDFqN0
GE6Afx4i77fOjmS0m0hIzUtqXCZxBfJMi8C2esQZ98pbb2I4gX9g8ZaI6q0WVyd8aLBZW9kW09bU
ogt68AaER29R+OfbLwxQPIyDHTlGxZdg2uRgqHSYuZnsKJkqwc39bdvLGGI/KN9yBqVcAsp/mfzH
Kvlo5wcbbo31ntUfywOGx9RcvG8W8FTrj4nigMFi8q4pw+6wuOuyl9A+OuKhrrdz/8imbcRkLl5i
TAMqePbLY55e/Alhz7rp3okCAQ+OMO7eYtHpiHtJ0W4drODM4iNgXtvhMhgf+wVcgIlSd4i/x7kC
hwKtJwtKb50aoUeMs/tGov0tVKiUETJcphlb3RTcIhqCUMRoLok2WnKXaVMJnW7lc254r0URfRlp
/T1l6aaj2LGm9ldSaa79/pbi/rurBDMMxXKxJfd3JkCOJb15GT3K47Fr3/p8QHcfmhBHQjDjSqo1
ISLkaOeEXvkeWdpVIjc5IZ21zh8sUYGisgC1WyEiWIDavCO1kbJAqJI15HsHte6CXjOG37SuEBHB
65Z25G5Kp0WQHmCjYMvyB+WDbViULagDcuNxIHlo80d7b0lGPp1TMsZ18GAkTkIrl7jGmocv33m6
PFDoB/cZE2T06jujqy+e3a2TwV7/v/AkbgMVYFOz+oy2c44AV+ooYsLh8UGb4ePhZoUsPnfbpjeP
GTEqjHa9i6kq1lEV0Jl5oreqxp121fQIx9UxIfa7CQNjPaHOzwz062jHeTHcddBFYktE83osY73V
HQeiiGmgqtn/zS0ttilUs1KwxE2Mg5qsGBxLu+7iHAqE6WGZdKKJZ/h57O373IwIaMxa5tWGcXIo
oliW5lSDdOnkZXIxsMmQ9GHkq9XnIPJ3qlDklLQkWSqGun1dL2Sf8F+HxVtP02dp4GdpFjauWxQj
1UZ5r1K0kmXIEbK831D6D4pwboRL3BdDTdK4/yMZlpsFADkXtFwNAJfXPT4MCdAlo+W7HdhfryQt
26ghL8tx4n6AXkGiiXE3WZhg2Nrfx7Uz7XXj/DVKFUQ+/Th5tlA6KmPV9WZ0mIk+32ZDheq7YcRO
Yhvg2rgRWyadhfnmWGA7Z3QInSvuI6t8roemerb4gLNWBheLu2twq28Xtg1RPu09W5L22Jdc8Q5N
Z1+msA0M0L0oWVeRxhVRe9m1QBXUNrcZQ1Bku9aObEROTcteR+hLV1Nb1jtijTZTIQn1GpIty0iF
4GSZ+i33OhnRzOFlYW5bz/qrBBOGTtb4ERkL8JVViy94wqgseuPFNfwzGJYCwyK5a4VfPKq8rknI
7HdB9a5nRJVSgRyNc6c4dORxTb0yHmKYAoEphmMSU/pEOIAh+59aG69YJhOE5BFXbdbdW830kC7a
B7MP0JtWzc4x6OD9ipT3nJE33hd2MxDpiYKqI7EJ2gQezogpe4x5Yh2mO2WNZsJugNzxG1MfRN5p
ylVy7rr5n2qzYjureGcajr3WAArxxdvZwS98bxd1BFPlKiTdBS3n3VTyS7x2pCaabVDLwOCciZpd
5PllHxMduakCE1+0DG9jjg8KmJFEVZOYT307I6Wfn0emdrusYpnsdsY/Jw3OFF7B/VgOQFg07pE8
NlhjaIsJH5izQZ4nCYBgLkFrCV9K6ip5lGRiUYOEFzhsCPPb8p5Ptbky4hQ6f7p4qz3niXwZvAFp
9tDnHruMBBtB1D9bRbLOHFZMrpeIbdxgQk+RkgsH00oVOBhmTWJdStonHdxV46DXgwUPAz3uuvEZ
dw3O3K3s0UNsLMrPxh6yu6IkVMIxGtwzqPwh54crElsQG/VkcRSMwhQRuchNGfCa7JzzzNgnNW2S
2/tQXNgapQmKeq9rwKrVwVYwrkMqzdvgZAXrBDbKXeWxI4v6cdUSxkEMYrxpehcXhX8eOyTyrZrA
5COtAqTdH/qpQEebzLc4IqPLAJO+ZbLykuTeK5+0HSXbH5NngKuzw3i0H96A79tYEMozwKubm7Ss
j1VHJWD9BBBm3BJfBhk8B7RVT2nAe5wkU8sDFB0yYQxMicK/WmDgaie2kiMSBNBT3cqh8zU7/ZTl
WIiTfIAe5z/5OUw3I8CCxdyCwx2BYkam9Kar5Vuio1NgG/fM3QzJKe2X1a0fnCtIoecOE12bButB
WAJwfk2uKC+u14HPa03/O4Ptu3O65FjaLL4MZhOohcJzm3OLWOISi/44sfoEbPGacGavPExAoWdv
Ss1GQE3hSQwRw6QJbQsh8rxkDfZGVmmZTq9Q/Ekj8eZvZZufpFR85tb3wBgpmTyi6yE7kDLcbEQz
/i3P6dBPNf9SQ2FWD60X24fYhijQEeJSkUW3UtK9yJBbXWY94dEZfHgPuG0DCRLHB+sIjpM720Ec
3Ca2uWvm4m2BzkNYRuttmuMmNYjmCHux9uNlPYXebI6YjLszm1IkGi8utGl/dCl3XfETw31G4AMl
fWHnJblzy+Ymu2ikmKPzOMzZ0U+n76jsBHEtzPf6YNmmZj65C3nobqGmcvRiFkonSRLRkeqdSo6P
ImdVwCX9ahN1VjlLJhVP/Lbxa/x19IpV/Zv3zGnDqPK2Q3vPBhcVd6vYyCN99OrgaRIy3yNkl9yQ
ZFvmm6mVmsOQtXef1fD7iotXm2whSS71Y5hSideeY1S9sLketOMCnjf1NdCwkSJoX8htu5PPCkbb
WEEWDifo52Bg+9jeeqwnLNqZdT4gYDprOi4pZ/pcni+bS2agLPSbfdDTuZNEZ6+LHLzpjNx1Sv5o
yLg774OZ7Wdg82oawn6JpRmdrGGj8bULiStJajLFKgdvGktJSJItfrn64oy8jkJr+84dgzdjtla9
zWHaRQQBdh4i67LE8+dO3FMTHmrJcxzYzj9lzk+l4Qh6Y32aRHmryf9Ixh7NSIQb13hSfhdugc3z
krHVndiDq05+h5a/LcHPHqrEzNCDXvsgO7oaK9MQ5YqHhzsB1S7vTtDADUPvYuQeZSnmrTDBnwrx
hrW/wjhANB36KZ6uwnjJC+AFTtv81O0C2embSz55w9qibEwMD5kRVLOSrK80d3eZagaGN9BnRwz7
mbzFUoA6wg6DXPbqzwluXcYMAXPWdesn1zhX5GzF1a1FN75u/0eLNLiJrbVZ5t8TNq5wSECnR2xh
BmX9doZ/Nf10J0pqTiEpDhxvl3DuAnSJPtsueXZMPpa+j767c9dadAnmqZfAGNSqlq9+AhyUnJff
SdbhYdJg5FiPL3zmAF9UymjUZQvCi2QkZy/1lxQ8QPOjJByAPUjiungw+oxgVl/45LDYp6JvP3vd
PWbJK7Pd3yjs97HRH0h/27uoapT5YtUYZkY9sDx2a3zH3a+b/PmpzeCrY6VU4tFOl6mBTypoJ7Nb
7nmvSCj4ZPBeJDZOx6wseVQT/OIp8FmRk5/VA9vq8fCAZTCPncGyNjVt2N7TFlMCgGZWRX00HUPK
37ajIa8F74atmofRRa2ShPrVJQ6eCAJGNxjr9poiD6LMYOE7YR3ADvLQLynEGTSVqYJSKA2babL/
LZf/rRhoAuaU1n5w1uXkubhosMQqFGbrPEvPbsDkMslNm/+ojVXuiofZ6dHsmIT8OSkqo4qLPElo
8ln3knpDrq4z/YKdwiIR2jHhNnScyEgCp25IcQmtHdU+eCXbJnneZzdqQ9iqW5wcJjmKwsFSr6Y3
x6mfs2rHtb8xm+FXZnC1w0c9A2LpPXSYuu/2onDv3Zmk8DrV6/9/Rbn8NnOZXIJkepNDSdekay5v
G+98juRgDMDtgxhna2Pehtn/DAX3bM1U/I457ewXXBU1xtxpaA/IX/jAuv1DBrjYIr1GVegckgAb
tWGIl7bARmNPBfXXpTPQ3oVt164ss3qNKkq7uBIklmbVtW7BBFm4c6qO8EHPSEjnETigjBR6hiT2
M88xlZU6uXq0rehwvvKJdjv68105bBsb4GFEN9mS7bQYsGDVFN7Rk/UIJapQW3LAD63RjUenirCu
96i6G49Zpo8MIx5OELqxGFTD1Zz5KMzaAwc7D0jTHSAkHu69cuqB7przluZzpqkYvgPG82GEaqnm
KIgM5H4whwucX134HHi9YoKabFuVJ2jZUzbTcY8IFqCG9F51ar75I46bgoymVubnYQm2CbLuveWM
4o+N5qUTvJHO9I5omgqHvSgAgMtgmt9OuCjYW++UmtFrEjEbHMMa4XSJmR/SDzvewdjadJ93U48Y
JwhfnNR4NwIc4nHoIIiz2BLXjvx2Q6opRBhIkTRgzTGAfcKQYtVmYbJTGDAN7d6H0B8ZQKCubJTv
303p4sgRxd5sZ9hp1ZWU5ZVpz59lSzNKZg0zHe+oim6nxgFoYdpZ6w5KNAp1lKYK5Q36xgISQGpg
i4P+fbVKYjjZRWjuopu1INKIF0OgLEhOCOSTaSS8lamPPT6MtgkkYNRe0t/05XRftV1xzKuaQ5iz
YmxPICrhK4gYP/YU5ff4UAiAbQ4OH+IpYQLRpOBZSafqMFG40b6fs5/RpiIOPewHU3GMs+G3ILZy
5deCNOn0nFbZiyUae53ab2it/um4uurX/ExVstBqYO9PEbImSeIUw8rtIJFW2z4BgnR4z4ix/tIx
CvH3N6+6ZnCbOWvRSmDTSbowoLkFmCnDt/sq3OJONHI7Je5rhX5rTowf2SCfdrtyVwiUFrPJjV8R
OZDHnNDV8M8qmbYS/g42ojGGfas9Yko6BFnmRGXhkLyuDDIvcqrpHj4to26D9Zrt15tQPHoFNNjB
ck5OO+rVMWmiK+06+NMwju5D29nKKhFwg7ERhDZbkXiLURBiFulhTDLK+tI7Fk6awVUb+GsTLw/p
MHb+5ndMyxVkCaMmyLJTIWKXfg2B9WZ6ZbcNlqDEBofhnFFz2N1rZ0cnLnkzRKrQS5aNTuNohLSg
ibJpEaq5jGa6QhHrAFd4NNt93CNz8yHXN3kg9lYWwbHSJD4FYIYXcRxeUow9+tB6CFwNKCaarmUo
Y5w6rn6ejfZcIeszbEIPqNwYbuU/ieqZ+danvgt/B21+5WQtWdrDEgD/JMnmq6WsK/BYWoYiwlJk
oflym8e6B3XmxRjjMxxV7Qhb0HBnomPF/NRlVNVElLKMivy9zeeEUtk4GARlmyMs4ZR6rqjjry6M
3unm+DPEmg6De1Sb5aF2UMcYFgHJUcrdNyw0l3IbWqScTCFfa0DRxgKCDz0jP0ONL5muHxNjvixC
vDYc+R5oBpIujQ6xca4rMvOKwj0mYXdtfJ73WnX5iaTsValstthSIpgZR/OuqJDdZmlMpeEDiXQL
RA21NfLHJGOqTuWem/HdJ+tOG87TvMS7KhG94DDEOsC1XtuNx5FQ4GETpCJIoVsqex4sylqSyTIE
Hy8ij2I0/dElXrQGWI3SyRpWcvlKPt62pCfNL1DG4Ze0MphIue43g/9ca84IXTuEOJjvMuQKcu1P
UolwPdf3Tpjc52P3xRGDYy3FlMHsYI8bco+g7jsI+lMZynAl2/7CexF1xrtPELiLcZglKSRG7JOA
bvJlcEgJHyYjXVKYocxoz2ElttMSq5FXr1NfPOkWg0ls2lhXrVsQmbReim9Gp9W2rserJMyIuTan
y8SHpSrbDwyf9ZoMzG+Ul9dGw+6dCiwOsSDabBZUOYlisp0NcmP0VbjWv1VZXmxDHVxpIN4piX2B
1vek0Nos7oB2ZQYO6jkyMYZM0m0OzbsTi/moBTbhYgDJANYVKoQZM4YenrTM9m5VYyysqci7fPHE
jliyCXVwUVyvDTv48h0GRP4YPhv2forFFSXFH8EXajMN8OplS06ggw47ItvkzmVwYoS0uIE/Qmeq
Xjs8+9d5/JYqZGdnMhpOl+CQkc1sr6Nb4sQYm6p8ZsDMqFtbI/nNxIkBPUmZyvThhbsK7EUuoXOY
yLfqSkyrovP/RZOmEoth3mam2oYbm6RgxIOUEhUxKvYEDHUAhcVEmNSNBLqAk3z3tufcCW19DX3S
ICdbjIKM3mvPfbPC8Imp1gOhwfd57HBfc8YwZF5rMEqjzbXkdvVf04sV0+eP1s0JiOCEt9h4Zw2s
rqWHRK2N0uOTJoRht3McCsL6MODEd57qD1OFTKhtWY9YHmcwFeoyQ1wBeIA0qcBOBih+VqYRQB4k
CYrgNrwFdDNZlpwjwxmOTbawb/rV7E5fRlLcXOZEynEPSiEXnPG+9qjRGZpabyLuvlJTvnlxtIIf
OKJ54gFUNVCfGE01+Q798hILwBnwoz9NYnPxFo8n5EZrZqqfGTKHFsGTxuIonJTY2dqnlKZymbuw
WAeKY9isvJfBmM8uIQI00CCpveWus3cUcj1Mk9jZFmhyWpc4hIbYAVD4x0AnH4LGHymrRcDUwHbK
94TaKMLC+hyJax6kOSln8e8o0lfZen8q4Bmka28LDP1F+dp1Cqs51bfoAc90Gi5EnflkaSx/Ic0E
fkWx7ETx/rHdhzRqeRg4XLGzqizf+JV9xQ+LJwFdWDHDPMC7lQiCnOLBPia809vRAycZYVFUycIq
JFlxijG/aRee5qKRIc3tb5xxmiF+8GfY7GaArK3yzXJLrukyeFZiI8y/Me/evCB/LkiWF714AkWc
PNoDsSeGhO9aTiBR02Z+tqOAeU+4TN/hz0bHeeKKAizrr+s8eHfG/D1IEJJOASPABbSXhymUzKi5
1QQ6ZRL4B25njl/Db/FVUGEmCZKPeUw+Ab7bQfcxz1mDzp99DMmwC4UMVI1N2PO556EkY+Q9Wd43
XwVkukBGtI95W+hXm/2MW0IF73WJiLUi+admjrRxmnRa+xX7k8Kh5qlcmO5NVzbLN/g1Td57S6gH
rq+QzQ9OC2Kum10qQWrb88yGOP3n1gwFpZKXvqzQWBihWEfWvu8gd+Z+GT7WrWrvqMLFvrTRa6UJ
bvoCWTL6SYTX5JLF+56AMd5KPp+BXduHtmBEOaGwhr3JftKbFKBLBws98lc4SCQST5SqRnFnpjCq
snGykbYeewS/DC3RLidYFRmc8tI2616BCi974d8FlW7YmKXc6PG2Ltku+70PwU6wE7Zz/nfbgVJB
GslowvSoichFG29aWwySY5R10KOmnwrBZ1FOX2LJ5hoM0H6z98Kz8tNPnomSNxPrjDVpTnjgPqmm
aylwX3YjCjU/gzlXOJIJSMUEcl8rfgenLKINGqG5+R2UeXQBrlohyxNLAvVOgNYYhZqOEpKSFKne
Brm+BV6ebTKHBUJhECA/8wFtovIfjIJbWfZgqjrmBLwqlRFRwHbh4qW7KCIKmLBhjcobUC6NwP08
s29Y5YT6hq7a+70NkFIBLOzcZ7vNvK0jWY4aQN8z7tCVleGvMx+Hxra2lSKCx6PC9JrmDRE/QTT6
aqQ4Gep5zwj5XyY9cGH4zeRYwYOzWIlaxU8QDEfbLQyKSjbi/dw9trQIQ0rrqI2RXD8JAiqDqQIp
AzNIvCZkrl4lRoeBUotls9yTzP3kdN57HTIDswzAdsHkkQFs1cemHw+dBwoYvmuxHv/yMJYrRP0B
BZ2FaYsVo/FqVLN+aMnExio67lrb2DOYuxiTblcNM0Rs9+QDElm2cgyg3Tamc55EayPk8Cx9G0pX
gB5YTtbWjmd9tHOkkyWrra1aRBtFh1tkdphbuEnDTk+RZA5yWCL8WgCYdtbCa8IE1fYkjTZ+Sb6l
V5tMuEdj3bA+vrc0o50SVUJdH9uJxMxs7Jf2lqczR/cRJwP1g5sTVj1AwvCJmsrrkikE1CzbYoky
ysfMtDHJO2SAh5F5zQse04oiMpOqxyKbPjVl4Dx5erxzQ/JHvRSlNLNQwnIkil+Cu0gkpZthv1fA
S/Kkt6nytFjbTZBuhgzPwgDIxbBFf3FxnE/xZZhcsXcFKYsuQ0ZmSZ65t4gpptb1UW1q13hKrGqv
oKANWNWP0VS8WTrvD5lXnrwA8IxtuCT1WDZRFaO5IUCDsJGJtVZYG59M8v7aHGqh8qovI/LBSNXB
qwI6w0SAFzttyMLVfBTicYJZKiSk9vinc8C7RKb33UuT8Gt0ndWAkQaJwSQDgPVdPG3cZN4PNMKE
NYlhVWBAiH0TBTW8UXsx+mRgbhF9Y/ngqF4jaTYIyMsccaMj/6iSeQTTiT59rtny5APRsp/tyD0h
bg4iOOK2mLHRIKpxvqUu0LrI/RyT0zhxTdrRcIbjy3ogPHetA8PVN3GQ9SFgq5695nxzp1oSC1W/
EcDsrVDlPZdO9jQYZMmYkfXRetUTuVVMKXjBuLKZx7KjDZg4QB4CFuyny5I7WF6eufqK3ek5apGu
a6d4nkbnxZ3mnvEXLJrBs147NztQwLO37nFU1iiL+bJJ8EBnDmEf3QgBKbi65qe681+a/t0g09Lz
5hPJJOKO0R1MCwBnnWK6q+Xc73OWrZFLhGfjYT+pIEYKazoyaQrZ0pMbzHSRbpQsns4jSSRkKrYY
6kYBhGIekQxXu36GpyfuNNs2O+i5MYncJiu3G6ddCSAtQb5N7jNvCECYBoNENhxaHsoZJKOV/4tY
HgXZb+g3h6JLHmuO4vYv9bm/Zceso2c31RhH0XeawVsGV6op1ynL8h1VW0uZhGKjNDZm6j7Fcf4R
5OE7W0C4Hz27XR+tU7ANaeh7NbMvY0qGPCzkS3gPARF6pX/xDcH5iaXOFhsPnWZDnToWp7l8HSu8
kCbM6aZ8bQfPQaUMR9UnmsQmOjpQxJawJtd2+ZHh3SmpgVw9oFccHxKY+zlyJQvlUcgcJgXQWgj+
rsARJ/Wdm3828SXregZ0mFkxwHTU7OS0rmMsP2TqMbf9trS9J7I+4gFHBjR3EKHjyFqJ5WCqFbNL
FED8/nM5rRm23Jmg+JdZoA35vKWpG2hNGzrrMHZWmFjtTcyoOPd9UAMshKt4XxBrC5OXUbnX0VYy
tmIHxe4bJipKQmeAFEld6HyRELPqWQWaNNCYndZ1aa0ctC55unJrtkTVHH1rlzFw4e/Gee7upoxR
HjkN/Yqa5jIk2L5SEsupAGFNRoTIIlbIjNolv8kFQGYsnvtd4/tc2t6+Nm4VJtm2l1g84m1FKFkG
2C7taNCr9HFJZPcRyo4mzZPKjh0+Oc62Ew2L5j0OH0LkB33xacqry3Q0WzJTVU4wUcw9h07axDFi
/YaFCe9Y1e9KdzblS+lvPbvELgrPM+gt+usAlYwfppslV3UJ9/Nw/ZqAWyYDkS484IQBJtCAnM4+
6ydcM8WJ2TPO6vqk3A8EaLmrPFJh0UaGHG0JQSR2ix/eT4mmxs27HNn4HIA+IJOc2ptV6X8i4FhM
XXkW2r6ViQ8136IzAm5SCWGuIpvRalbF7LqN7LVz7K1nFGtd6Bdt0sPYE1hAJ1iU8ztXgJrERliT
j+uvq6R0XwVhaKJpo39OiUnU60AisMw1ntsc2c6Y9fNpdlEK957XoVpy9DEnQxTcCzwe0r5pIX2u
4d42PsOk6692D2imHehxxncuG7ObXr05CZ/+/wvK8Om+p5ILpPGaZWP0aMoBGw3S/nOowFn2+Xhi
S1LfzxY0JlkExakc2HVNqk8vbI/9u1aG5k4ZjUvsABSOWeJeVsmbUzXDs6GVve7tSR7CvifJc3Qf
Y7dSqJGqioAH3gWGMdmxqtD+8KAccf9MH74UirfWHo4y7MrX5ecJqxhsxLhesPiFo/QnmGbzxLa/
P0hiPu1ElTenjZ6N1naeSp1jceNX///Tc+p5JJ3UahP3HdsvXdU0nkm0z10E5S3jg9cFldIWOfmQ
diePockTYntzevOckrylWj46jTFt2XeX79FcPNuWVBe2XfXrAM/z/59mYsOcv8L1U7SyXtkiUv/+
n+snY1DshxKD7igp0NsRgTymcB++6lKPTYW7oa+GZ9UbYluhbnopS/jirS01n/xNNEbOjxgrhrVK
q+fYR2RSjEzYdBuHZ6kBqg+d3dyZ/tCc9IzcpyEs7jUeUnelcGK8SI3iwGutj6F1kkfGbYQUOJP3
K5jR6Yvpu+aTShv/nLTNxRUg0vjK700M7NoMlD5p/FrNf6Sd2W7cSLqtX6Xg68PeZHAKHuzqC0k5
j1KmJt8QtmRznmc+/flIVZddrkZjbxzAIJIMZkpWZpIR/7/Wt+KOhZpXDi9BPr7lpl+cqf61D0Uy
nBzuuIZNe3r0VhVcEMhdg74fFQlrTGseYvKv7qRivuQFgt8kxRo35mW0kjp6HR31AgshpdpBl7kJ
QFCsB0TlF4WsRBsema/l2aYSdc9nB+5RFtX5KrS8y9TgWNuG7xwGv3m19braFVhb4TH1WyBtvukx
Ugvl2HAljyguHoYorom37LdDFQtUUQEOoUT5HI8dexb3DNhgqGe8+FQ68OXKhiiWBnjCKUoAlVfM
f0lWAPg9bxIbidAYJXLF2vdgqXzkVVd0Oytsx6U3StD4fILOvSHePGBtX3okf0ACjaMeElxIFZUm
ne3qxwCPVc+3lXpU1S4sN4/5nAhjn+U5MhBLXUqVoMK4LF57l8wA0UNFH2GADtyr/Awwbxn0hAGo
An5JNy4BYcAz1rqvlrYyUmaHN2NgL0da3AvVsOpV1/J29rYDPi1c+UOHGSqovxhBw9dfRsPOt2Ag
w0cJb0eobuqNlZfVRofzZk/Ndp8S1uhlR0dDp85UGxiOAiWgpFe+1IwpsVswVaVmtM4dH5FQ0wY2
SjZ0rp2qIZAZRblgXv5Qd6l36C2w2DJmCpyUw5a7hrW1IwBsvl0Pr6j88MvlAeTvSjggxsYvai3K
a5pjQqpqgL+WjCk5quK2o1a9Hwbu41lXFzsdbqRM3JFpocpSRSgIxDKwFdzPNkUvWHAN2s6Gs4Y3
6uTwuJUCgZ0VwVsiuanObLkFIpE+UxxjFhDVrw0YegS61KOBeiql/zA0sJ+qxs4WPn1LWsJqfRuq
GuRyZL55n2gXoSMc9Pg8vKkiPcVmeKcMyKUNU+kOIbQV2rCItatB6SlnFYhoWOQsedlwWxhLPbes
Pct7TLiKsBcFb8cmNoJNLbvqReiwN1RMFiZXCBhCZnyQE6DGmqztsAtSm/W019bMT8ygWFNUQWai
q+HKGkK5LnqDbm2rlvlx8MEnaUDOwH2UdHbnDW4KiFBjivLuM/0ahP30pk9YoLilxgOEsTpGsjVt
qpqOujKiLEf5Irf6ANCaEL9DFiPpDJp2R8+MdWQelgQ7turBUIP7Ju+MdWg30QHWZ33jF2W2nHcN
JYoON6MBEUrnS3IzApycdJoULGqqg6ktiC1UqisWwuIsTWx/mozxj/FpPduGdiaqG/+SXZe7etqo
RQwJShXroEjMrZSau0GCEr5DCsDKVcbDg0BzsOoq/b1WzbeoTIqd41g1RhJHJWUnjZiTVBufmewd
MKL6Ssh7txJ5XdPkg9JtZJZ3sFAq3FSWop0cocObiglDaZxwOCa9AHMhl1Vvym+pi2g0EoOyKB0o
qF7tklw16uNSPKFmCiiCvwmWkZ1SWTtLJNmxa1jPOr3OXLvDxQVww9zXsDGDksVOo6GTi/qU+pRT
EUJsqY9ON0kDLSjSGQvtbWkFzSLwM8w7CnLEVEEMqADna0pnl5me8ZST59SmfAJTd4AOE+LTGF2q
W74AXtV0OGOzElmTV6n3jTtpRgi7VZVlZiVUmMxQQxtHOpSvRbsaJ9QuKpxlk7rddFm7SVXbomNt
RDtPaaOd2sa8bsKyRyD3eepNYnbGRMvWfJy+1rBgjr2gumpVCYj9iBufNDLC551mE2WyuTi5lp9d
S7IQ9JnHR96WRYC/s2IaTdnKyyv1mLMsuyR5ylMJr0K1ONzIzha7Wrj9TiokydUQveYNLQRSVajW
Ssrxe49abA4kYwuNE8A1KV/ai+hr975utJ1phO1lgh41vt6g8NLddR3uGi6yh5xaCf3BNr3IgjST
NOjOXHB3I+bJg2YUArcdlRxyuWLHsnajq4CTmjb8f9Cp+OlwR7y0zk0oZCnHRUbcBTrNt6xQ9X0y
beogfBzwJa0a1Xcb+NIcm0fDLgHYFbr3rPLSyeF6peAGtB8awHHezMfnR7UYPw8Ns+9fjs+7ujqF
EImGgG2ndGn8FkVI0iNT+yQa5LGCQIu7NVxnQlv0bdfCGuYKkKUsaEjeFVhQBAoKl6+PlPl5tDws
/aPrH/tUQY4+Rlq8kPGUoFCp/lGDO3icH/EHcHZaVYH/4eIRMgXblbqjbukLm9TTA1R9Jf2oZWso
UOz89qiolMzMavr2zHCnaUNbeVxKD49E0KbNIaYeW3hMe8qmhKCahs5pjBrnlJoopkPH5hopiquB
i23ttc+lpXVbpYy6LXVzFeRTbL62qmQW2DguTI/QPtix+2Jp/J27XK3BTfj3qMaYCk/v4Pyonnbn
R6WglEO3BlQh/898skNmjbdRRT6CqmYTRxG+4RG/XoD+wjOjgtep1dO8ARmKx7YydoOqbnTPzdcY
R00g/169hTSYx6a+L6dNWJTlShW0tkwz/e6ERr+pzDwEmSO+G2Fe735sclyuaxlqpDiXslUnxilS
O+gDBJ9wWWMZQxu5qZw3R63IseCGgk30ex944smmQMZNYOovOqTVOphd/Rz/hl/JBkmOg0dIK5TH
YMR2GfiAjpOuvEwKm4aFbK+4za4dVPMwb2ivBAtjLKCqjF7yFV6xRVhCQxdbQDhMCdLlvnSHqmTA
TDZQ7UAmkY1W/T1mzVVWGIIs6aZLG9XEFhWM3NO83cqE9a8os1NetscQMwHfaa6mUY/vaegGijTm
CZUxPDYFdYUR++5lQMV5K2qqA3rMfFxVzHj6+shr5KS0gkhBhNzxpaC++uBZoIgSowJJ1HBLA7ah
ZISEjLhaj9RLCPVSTYiniv4ytoPclXHsoIBnpYbDEvyZa5G6Znv5c6jqOd8b5jklBMMECcKStv22
lvDteyzhCousOy2F9muD8LojIoiloi61jXpUnYy8XiNSr12EwqOl0OQOnwvUMLf4OoKjBSJjF5Tq
A098Dls5bMQASd+lkYMiZRHbCeSnirJUCal14cLMXKTVnt4ood0+RY8cZmUSWIAUbRXHha89UCm5
03L7PXQK1jSto5/7iNwmN6piQjc8kzA+nWqLrzv3YUbUQ9KXLKtU/UDtkwyg6UMB2SelA+phIm15
y1xNvBkhBaWOHm7Y9u5a7wtxSGN5CYNL8M0dDWXhpHW/BNMUPKn8Got0VEnnJi9tkdehw5XDRMfk
bjPzXXXklJo3md5S/+pF4qU1U7rbsbhmEvqUTzTqtp9igy2RbesGc1Ei1JMdsGozUnJEmNX5qzBi
yZCMGHAHWmoCCcuirQqAHpKMyNAxyoN0EGRXgVQhZzUshpP2qgpc9GpJXiIAyRQLGOUQ37C0o5vE
4lgIRHmj6y7D6ZIkKNo5KMIRtWIMwkMEe0mkn2Nf93GKOfKutZr+gBYlY06KnnT017gD1EXnK/mm
BwGkBPoUmFAPL7GiLhWl0C6e2050qIyFCo7kI8LCe5CYyTrTGsgwjRdcu9ZGiVEE686VlLvbuF52
mh086tqrarXikpZZ+AgGeFdAHb7Ja1KuEXQOV38wkKJ73fdRh9qPak1s6cQhsXHA9/POM8tr3Gbl
NP5wp8ewzRwno3YR+Pp1ZDUNsIm2UN6p4pr4qETTglK1mdFfV753+cHwRXWqYwXvXDxdTJidrYJA
DR9kl1G49NUYmwiUGBTu/dYPmn6FDCukGuB4T8KF/QDk2VtWnX3qaW88QLt4dTWlfRPqtKhlvW5O
5YLRFc9O1VAOZR64qJXYXLZocMDGE5Pq5EqGa78l3aXtvxEg2n7cW+dbaK5gp+s6vLextLJTlUYV
CQmusph3kyHOT8mzBhJw4RGNx8xPo2qpnMmWSEE5mN5LStqQHF28oI21qoyk2uQSGzfeKwIKmIGw
wIBhKDwZHtVpgyZkWGolSz0sjEB3DegcJd3HhzBRzIfMvpfI3Kh99zgyjIJOiSjE2klIKIQQiQgF
NSSCsiq7V8vxKe6U7sp165vagwFpTd9bp6ruXWzlZiRsmm++kX5z8kdbx9fVGbW+jXqFid806ewn
DqVzMyrwuyBKK2c381BJ9rgnbV97TjKXjm5an+0CdlSWqspayVCmlLqKHjhBw6nVubZq3eE+HBp7
L+WL7yFdFgPZP3YVkXFq9USosCCmLkiOjz58LcLuCzpE+zK2ydKB9brUbMNdxpUfPXNJ35FlaH7t
S8JEbBMwxUC3BB1LgfALaeBzZtkJLmoCir0uHR48pdogHU/vApaQq5KcwatfouTyuq5a4mjm6jxW
WK26nvVZcPNFqsAfDRjMR0q89FoDmxBOP8CRpLXqurZMjHUB0a9QQdEhYM+TkE+VqsNeDLLh1m7U
4QVMUTDo5T4N/QrEHILLIgzRsAQwbYHiCgAmwnlTq9rYyLKvFnYsi4XigSOZgPUHJ8H/kwSfyRpb
OQYwBGxArNFhiwdGeEA4Sy51L/o7M3vKkOzBDSHCoagqCEJS7xa20jprz2LVMQ74tXorKvmeQ1sy
eEAxznh5r7oieUMAmlMmCij1O9lZ5TOwceRkKyytBzVHroA+s1r7ii8OfQJ13/J844RmRNyZpoFQ
pQ4fWfoqwOKM4qBkfNtFaRJ4VGX+vnPCtzShod/n4HCp/IIRqliQ2jK+8AfOjrZRFYtPv/3XP//7
v976/+t9y84sEnEhVP/8b/bf+NuXgefXv+z+85ol/Juf8+c5f33GPw/BW5lV2ff6P561+pYdvyTf
ql9Pmn6bP1+Zn/7Hb3f3pf7yl51FSvFjuG++lcPDt6qJ6/m34P8xnfk/Hfzt2/wq1yH/9vunNxIK
6unVvCBLP/0xtHn//ZMu5r/Tx59pevk/xqbf//dPN+WXMYh/Pf/bl6r+/ZOiG//A5WVpUrdti2hY
w/70W/dtHrL1fzgc0Q3Lsh2qE+an39KMRJTfP5n/EJYhbcdWdVOQ0y0ZqrJmGlJ0/R9850xdFYZA
k+oI8elf//G/vIE/3tDf0iY54wCsq98/aar26bf8442e/meWLqVOD1M3VCYzUtWFwfjblwcqadPp
/8doZNbFoiVPS/byVtdKZa3xiy07TIWvSHpuvcb2v2pqiCe398Qepx3W4oBL0TzgttYDZTF5BX+r
01inyYn5L78VZao/jkxOtoFDWJLJ1fDR6JQEPwGjWmuJj9E06XLidv51sgv54iYPzO+YbvoVJJn2
Xhd1C+ShQ4igeeRzTsfmAXTqQHB7o9hAEITQQpeaxZM1vhMxRF8B1g+LOMve/vRQS7hi3SBrolrt
p6AtTFaJ9PYy0hG0yncXkw+zdsJvbTCS8BXW9yE6Ze9G3thNRf9OwYYf9rHyqiOWRrkYZhdzJOqp
KZThYLBGJTiyUtbUX+OjNToVmRMJs12VpmaUAYHNxF0f9mclkNabGqBadKqPB37IkZYhOlv2PJR1
2YAZrAVkVxsabS/MiCfdjVFx6pMcr223wXSo6zpqSlLPP47NZ8znzqN/njsf7xGarn76qP/xgfr5
A2T9m88Pn0FVE8KSmm4Yv3x+yEqRmAywCUaKqkcH3yVstR8o2Uwbr80LMCITrm7e59L/88gvx348
ryFr5K4CChbkxaPwKYjUST7sMzNriM7MxU2baOUOykfz2Ps52SSNSJmXMtpWKprRPo838yhgxp3n
NYcub7aqJHpAaTz1cZDNXmtyCBvIKx8HnOEDGvePMc+2zkHS6dgwOdPL80vUYMWNoEMNPn5tpmWP
CjClr81A+ERYU6EXdgoyKmfOhTja/1qRNIYEDIgz1Jsl9f4Cvqsi9//5D2/qf/3iGpZQpeHYXCD4
AhsoDP/6xY2tAftWhICVNkSI/bb0D5MJ+mOTxFoJMwjPlIQ3wHfsW9/zbclZCV0TKiRL/Oc6iyWr
J6VtnbOGusEFJw+KXxFd0JS9TdWcfck9P7DKek9dBvqk3SrloomJLnQ6bSWmb3GSTeqOXssWowcp
O7XMfDHiZL60he5f6LNQ0ZOQh/G6MROiwIrihkaLHxo3w2iIRas1xZ3BVAO/Xe0d5PRfQFaR7gpS
KMOyoEeeeihpxm4glmC8dINORXY67vr2y3/+mwphmlzaf74eGrZl645uOcKyJcXH6dL/8/XQA9uU
ofouFsgF3C9tVjRfkWLbtxgjjKMc2nKX2irhblhOnmtaZZ1exO9Jmb0WndU9YrEwgAnQ/IGzXJ1T
ByrlfIauT5ar8S1IIS3nRgMPNh3UrfBFtsyHpH0KVetSYuB576z24sVZ/xSKLKWS3rIMcOv+pIxq
d2swk3oTwMamn4qtDUoYoTfndMiUTSZqwLpdRwu4cE7CA4DYa2K4NGhBoZ/V2vOISeOmytTo65ik
x06mTEEERJWsa/EdUDa8pcGTfydr6L6B8fml00NmjWWJUjtwWM3KmM6OZaQLYVXVqRcYMIFJJXuW
Y8YG0SBVWSdRQVpKd+mnijzJMsGFJymWKw4GrgQE6NXVzYq8CD6a825gBzmBYPJgO353nQ/ZYEQV
aZQPupu115Ll1Y2RFOZuHmwyG3KY3hItOlDZLjJ174L1RnfHsrpxUhcHf+/Bl+eqiNu5OWpJgeNl
OkUNJJfq6RSpDf5Ppwwsi85uQ+B3q3X9TjMXlgyjx1JlUtiNP+1IBWE2HOKiy/VpZN6pYldcIvJu
Ip88VNq/04PS0nlQ6/tIZANxkxQP5yP/23MywAIPjjLgSSoDBHRBbaxzu9GuaUe7JLbR6VuVrV0b
hChbO4BRNY8aruqevIS23XTuvCnSb21pxheI1Tw7678ANCeNbRqfX7psohaZFoSbAmfnaxdi2ScW
5jmyO2UDhMC9mzumlsZK1YUvWRhyPAQJgY8hiuxX1ySp2fS74oh/0b7nivJaTa9T2pSXHPTR28Tz
9Kcoqe/m49ABlGUn9GalopJ89lF8tN4qMyQej95bYTPgAbi+imnV/OA/DJnzyf/56X8/J8LSP/lC
E5IhfvyYv5/391/ll3P+P5/O/1Zqq970gvfcdbBweZ72gJFUrpQMvzXvpHMuW9j8Lha6N6CMLWbq
96HzR/QwqvpxqpFDXJhPTYr4x6le09g/vaoSCrmaT82JfTvPp3rRT6/6736B+dT5F1DcUfz1F+AW
R74Jit9bpYTJJSsUXoFrPsFu0SiN46sZp13Zlv06UEuBr6kzn7qoLxYuLpLVPCpyi2VyYo27edTS
rQeqBNV5HoxbVo5J8FR5YXYAwo42geCtApf5rVYFW5ScyikyjfJqA24nECuDewRg46oUkBV9I0YC
No12JDkdej95c4qqvM6HSnIyTUO5zKdHLUlvvqrW+3lMs6RCvpzAKjq9WOMW9kandQ5FmRdz3FY9
jx0AtWkw1oP0zoijYu1Eew0DxHMbJ9SrBazzeXdIQPWEVi8X827XucTR5Jm2m3dZxy5t29MuAUCm
+9ExDtQ+2+c8DMotbhOLeg0v2XgmVgCyxNbzqOe7bxo98lOXtt0TP9etq+hQmBDcAtgcK0oo1YaQ
IO8+i3A3ukyV3+H0E7ulvwWRhdZEhsFZqFm4xZJBVzOSySN4za9j2lfvHeVuBebcC/MoyJVN3e4d
N6XRGmvE03gAMU0FusEwlO+6Seyoh2fxGk0/16Wmu4xzE7RJGxwnZcnCaaLxYbSN/jann/dM3BTI
pFrT3lQ08UpXYnv3o8c2MdzvdYLILg6Nz8lkCiwJdXr06FzcKcwgzzX63RWte4idDssKAdydah0/
pevxt3mY2iFqgc0utSbYFnkZUyVs1RP87fbOK7mfuj1MMwoW+ntFFoNLcqCHOmjYmWoUf8lHVDKZ
ZnaXssTkTIOoXAktoGeRpuekKasTkCwrHmC+TUfmTTNomLHTIV38GJhPtab1z7IppPdIbYK4kBFo
S1TK+/kQHJbnwRnSI50y/1GYEvQyRd3dvDux9cYk2FgiTK9BYBp70YbvfqEnV2M6ZJS827byMB9x
BrzLqT5KyqyMJVnTLAe9SxZK1oHBNPsSmpuVPbjbIFLrh1ngwfqDpNp2IEZx0nvMA11UoVeAA7Se
jzWx2qEY6ozoMHjyaid2uqv7DDNRVJ8qcEIfG6+I176aWUz6e+hqGLc7uUIdJ7dN9Z43anYs9ZTM
4AK7wrwroiI7zhvUF+aNcEq/2QiBAHo0mSKoeV2cqrIcLuXYb+02GV+YuaZrMksECzO0LY7TvTtY
FgjXHnlD4vyPjW2kHALjg/U2Gp8yDTQt0T7VPVqV4tjBL5r37FIr77t/HcI5Zq4bz4GMM/2uYuGh
mTjmFgu9u7ZGhqtU/X7+QeH00wLIX7cidIlSt0YdzSnS0Ce4kM4mLzqYZkH0salIV1oGrAswxg4T
CpmKzY1axWS1kuP2cY6G3NcJMjjA09OcvBn2Tdo8SHI9pEunQVUeytC0Ti61cayE/fCiJ6MCWjSU
q3m3YxphSg2WQk3Ugcl8a2cPFYxzbsp3NDImuJaMwWpMI7/uzwfpImIptvxj59vwg52Stn+uqoug
U/orVuOW7qZvvPFHuHWEYXwf9OSkUa14rXkj4AON2VyOX/14ehVm6qL1quEa2kkLSmfQ3xS9vkWg
ZXx3xuynp/dqmt33tYJFHD/B1iwrZ52Myb6h37UKvLLZKQrTXpKh8/VAxYys0pDGG564B4fCCJAV
L3zuUevBLA/Kr/7oQ6YNJnA0M+MigJNj1WCiUXS9mThR6zxJX2SqExOHA+YSxjWiLdDJpxaMxcoC
jIAyI3hK1F4s8gYuNr7chVGb/nPbdIRFtOTSOX4y/rvj8/kxKenz+RaEz838Op6h//o6H68vfX54
XsG11OTOy1SktIDtA6sYmIsH2tlpbO1zakPWhH47UoobnSl+tDh5Bp5OTWHSa+SaurNbPVvlVpae
Q0Bed4DQ1cdAcWm1KiWIP4+g9szHaRpPifWUH4EjUmnBpp0/p1RzljRkfP787KI/BP5Aa3dfTLsG
jFO19xxy6vH5NIhFwklU58G0oMaToIEhmjENpflkS2xRpRzyBQtq88n0E6hhKArX8y4eI7BYZT7u
511sG3sP78G91cXRk1Eu56MNnsGzatUP2AHNJ6MF/zO/PuvafUEH/h5B/oTATstdW5fuCStmQJjq
mLxNmmTdSOzXH2eoreeeYshvP87gjtJfOzFcc9OEoBlr4xfgW9wGxt66D3RT27GAYH46DaTkqWLX
r1/6Pq5XqscEjD8Bt15tWM4njB43enTPBfyw0L+fX1KriPGx0qRfzLcEA84xkDSPW9Of94oGcte2
q8SjphUOrOPp/qFMKIoozMZ1E8rkPJ88n1drBugMzvg4NA3+eM0fA6kzDtvyX+f+OB6M7QWBQZTW
6WRbwhDqKd+awbhkuuW9yIybaZGqw1GblK1uqY+rZMzte4+G+C2Rk9Yq6VOpfg80CvWd4cX9vSGJ
TyRp8lKlXG8aO88RarGrNxHpaLim0W0oxmU+5mIH18QlHpP+LoVMtkzdADalnZiv8yOF8tEfj0KA
xA2TkBsqcmRmgGMPXbDX2bQXD0m0r+kg7TUJdejjlHlk3siRrGl7YnFRv9b2MY2QfawV2h5X1ibS
02YzH/oYnI5XqOxXQPK4n2GIQbrOB7OgxbFv+GrTgJgu/z3H8gwlj1E7960a1w/Q0+BMd6VcJ01f
P2Qh8aDtyzw0bzAS8i73kB+A1SjrPiKYhHi3KTcHnWnh68MLto3iLugbvjTT7ohTOJGdCtShoX9C
qCWzDIS8AXo0IqroDWtZidXPasmtaUbi0U1cUqHxzafyhOaXov4wbeZHEqHh2rTLs1/YU4epAg01
mOUmz/1L25eJurJJcGFarehHpzXkKWKi5pvhjPhDjKF0k5d+KPnPKiR+9BHIn2ml3KYC03RItvu8
cP6xeq4UIMaVohzmQ7lfrT8+ICUF4TM6QP1jvfyxNAZjt6AeG+8sW93nBVa9urC5wylQsEehP5tm
hrxWiph6aK4/OzUCIRxC9G6iRl7QCixiEAO4PNMB1bfREq4076uNYS3crqjvGorZ+N+Byc6fftpR
OZEmyuKnLxmoexYJnt0ubRVq1sev2+qCiBmg5qTGo16fxZnzbmQXP+/Oo6BadeqPPjllVredtS5N
BbqQhDX4vn9KX4hz5I77Y/+HKMbkBr2T6spXisy9qXshYKtOkHA/qBaZGbwhew22kpQGSh4YxJdj
6pIHwDodLTeWw8gwfdwckECONi0i8r3ifpFjK9+0Goi3kZTKk0mT4TYheOqLLYO7nG/6uwjVEPx6
V18Lz7RBYmjp1qshZHllVW0T7F3beqCOM0u5AeCuYYTo63hwXd0HrUZbnsmyclsAxthn0x2xFIq8
mjZFDlJmUGSPBT3WugxV3InKIiA5sPcM0mpKkrO1lqn4LKak3DPNygOc3kVzhmdkP+CGP7RxN7wU
cWGuLMjqywAz0oubJ99xN7in3EwmqIKuLYKs7A996vcHb3qUtyWNdB33/DxABbhDaBYMYLyng1jE
+Flags3HTZJ0MbdHjaLm+jE/TJTBXjtUp/OpbzofmjdD7Eb7BMHzPlCze3MYekqRdpHEK6VS7uFx
cJ8rbdDZtTC2emV0J5PSH1MQob5J/zbS6vA9zkibtJNJ82qY6VaRXb/Ek6s8Wm72NJ8xvRZf7idt
gs+VZimvPuKem8yO7fc4SBdJ5Sqfqd0ptyr93mPedcO2QKm0NBXt3CmshiLVJWw4VE2YQmxUZMax
x2Jh3gMnBrQSE9VKtVPzUltUsajWQJINH3wh5XuNeNYLZf42avgfJX/tK7A0a2EEib03ldLaqg1/
TqVThntFjRriH2lXwH86pKUkANUPizvXG3xSrpRoXzD5eKaIehP41DyLEi6Co8fvTuHoz+GA6jrK
2nExn9WP2lsi7ddGK7VFZ7SdjwCmQOv0y75vApHoB77zdFcbAtOnfbNOH6jmmadBy5sN8w4UQNPP
yJwEaMLYFoiQ2PUTc+PEvXcp9di6R/tzwlRoPP/yJD+gxVxlxk9PAhHiXZKIdI8/nxTWuD3Jl17X
xYixwE1NcydQ2GRZo276PqDsPB0KUuoFH6PzPqFi5roPjYOF+GsJWjdmDRHUD/OmCD1aSEEZwBQT
1UMUjvlppBowDyYp4JDea/HjOUOwqkTavar+YZ4/jrgYlkNuuiu8n+1rW/502LZ6XD1/O9ucDieT
rT1k3r/mL2gchYp3wuprbWHQSLCpv5XjPgqV23l0sInlvNH2hdOTKsrybekxBcfQrGxAD1TXUebx
oY7ANPGCxasVaDl5uo22t7vee6QvtIqofbwWOp+f2EsJsAtdeto1dcFp3ohOqVvihgCpOc0uewQO
Nxq3kd28WxPlbrd+fLFjwiadBEvwPAdtmb8OODgq5oaUIeN8b4yZcU1rsQGsoL1WDq2VUpPeWky7
TU0mm9dZz6nAqRIPRAynfsBpo/XZ4tx7xzHcY+AhQ5+fbpmkAEjbCvdMxaavE9kaTGQUAl/9iF2B
I23D2xmCMWC3Hwv9Ynw8/nG6alLI7irP+vV0t6QgjPR9GppPN2P11EbdY6zBwG+mvohGT/gA4PAk
RTPFJBlVxNxcIMAukWP1PfWjHquDO49206hw2xqd0GJe+OtRR1PJ5KozL/y9NLbPRoLrZioDzGf0
RXuOdHc8zntDN4INtSqdG5HLUgCCEet1FL+AUuKF4k43p4lht3M9875JFFqUH8eCjDxaNd3Px6xO
G86Nhbk3JKbBNLQHvy0LOjh5tzB6bUxu48nuG0TtSZ1UbNQwuw0ECORF9NmIQotyXNCtYmzm4bEy
ohNmg9XH6DjCk8+VYOxwjtvp3pzk+D9trLE/WM1n3QjJ4JzGMivvP05I/nwUOz+dYITfTE8ftk6G
d2Jqheyith4Qk+vdMtSCL/Pej+O/7Jo5aqnb+WAQWyd1TO2t5u2MvFZOXL2MczVtChqrGD1bzBZe
4Sk3SQZmqG2t/u6P/WpstilrxxiALg5FNvOTeaUx10ipjP34nsZluJDc/5mptbiKKSauB6/Izg5A
GByhsnnptOhxXkn3cLFGLfxGxF98ow51c0qobcIbo4Oj9gFfRKbgd4UR+ttuLOwXb7ydDw9a0W6C
tA/grXTFq5pnbzVKynMPXeI8P9vEW41xVHPPoQpV38CX/6hbmUEuadrsHY2kZ0dwJxxjUV9TzyqQ
ztvNtzShkaOYFymMe82Mx/4+CiyaJmYDyRj6cMU0dmhXjeI/oI3KTArE5W4QCjYUlxvVF+LZSIfD
IBpLdV+YLgXqUGKIa5najyCcIXbH2h7TuPrHw7HU5Sou3es88LfR6WXGuoUBRg3lTicB/uPzZQQu
xMOWlL8/Po3xjSWj6mH+LA6K169SPEK35fxRLdT6Fb5pQAGo0h68xO32amc/UneJqfgZxXI25ql6
C/08T+9hWHpUWSG9nqRBHc7y/jiECXqZtbp+UAA4frj50gCNN3HMExOJY860EQFWTiag8uN154Gu
mVpPJnOxj1e3ir7Cm0aq5g9nYOGX39EilRu6lqGNxF/WEMpDb12B0zpBXZySqKDlZkbjkX0xneMM
rtgamrz/2GVWY5zK0FAXRRbbt1xuDdAnvCe+C63LrRvg63yYuu1QmGQAYgiN9ME7zI+saAR0PY+O
qbEwfRKXbn6c87H/74bnc2SR+Ac9Mx5du67WtdEUuKkGSDvTd7sRYYz9989LQJFrxdL9c3j+wv/4
/v8/2s5juXEl2rJfhAiYhJvSe9mSmyCkkgree3z9W0jeW7ou+vWge8IgEknKEsg8Z++15byIt0ph
imxjXUF54OLRorGJ56jOmzkAYn76z+PYAJ+5lKMhxrVBsQ7RpCNZCAnYwLCJyNSwHGdhVCEB9hOJ
TnLzY5s9G/nKEOvK7KtzK+eY85wgwFYs51x7inPbcZ43GlZ1RtKhH4ZmukFEWIybKmuN9RQi8AhL
KvjXQcFVeM2vFQXlfJ/Ik25fdSb64fkoNVgKCHh915MCyZhBB/v4/UHIkQ0uq95XQAzxAZInrp+i
mmXLRpRpNu+pnBNhuVDp5qY6SBsgbGZ2S5WIFBClsfxtPHIPt13XvK632qhTl3SGiQabF1aQXjbg
Xc0HU+vDO3TWD3KpV7qgUWs7oWft4UmZXaKIBESkiNcKiRPFKoYjNZ7einZbpY35mpaaucXNR+ri
OEvHKbMaTsPn0mUBJsu7pskv2rLoym9arU2DFfZLZYG5NCTVbC4nh1XuH7uw3l33vPGfh/KkX5qQ
1wcNJlrVfebj0P/yH5LUF79aTXm3ejN7tti2ryBqFjcReH7WLUoACpMluAa4YEU91X5yUkR9qAv3
eRpAY+OCDtSaskIwVx9iNhGnJPe5OAktDbZ6dm25OgKfvRtQ7JMd1ry2jUOvEv4sD6MS1XmqjUfZ
u5Ud2bz+QDaUP8jzSIvfWdh01/ZsBlKPvZhqXju/KbX7NmNfI+tggj0ZMZnJOw5ve9XmaXoiOd67
KGy3rnUwLFML35n+lxnhPKNyEXPI92iLSLnYaf7He8xf5X+fEUyQ4fUheQwzgm0QV5jLTtecF8xi
IRFNpYune26pk8jm9ZH7otHmIa2r6mC/DO5Lk0+/ksxNblNqGndweB7lrCloGlIy4nErD2M+RCVl
gAdnMuvLOK/p/IE3C9puANFPrKmcVrYnVZ+cZzguw76o2HO7pgUUhyLHUifmRnHt4M5WleEBP7m1
8gf0pX43DQ8sZMNLWDe38kjOsFLzM1Wm5ORYdCdcRdhb1J42xDHmtxMxZ2x+5reSs73QxIlRASCT
h2WBdAERTLC4frX5NUJYZzep+4scChUHgb6eYhyd36RNxHibYdX5nu+ogh1gklEqmL8DBVfkXv48
31MCtkQB1hqLPfhL4VJeHKe8eJ5aylITHAW+bTgw1mSGt3RJxAakmn/uiGLbxRTnAX6TZtPgithG
bdRccOXZaxMk4F3jk/2QlFr2I4iI3ahTkbwaCQhNB/F3K/yDAlOFaDnQ9qMG/7nW/ZViBe7X1IEt
HkXz7icQGlRBWLXBHhwMvtYdWPS6K1lTVzP9UIPahO4YU/qqKXfLmnpnGod2HjdF3R34CdyV3BP9
nu+L5kcx2tpCNQI81EEfHTwHbkOlanVJb5jYXWdwb+VZJ60FIiO4/jg4poey7tUz/3cPInNhD4Sd
+eLGhXuSc9m8kYIy6tVKccnv6esKrDyJJte5ujC9xcBGdR/Q63zw5uirVIteUyHGl048+WzTnwu6
Oacw1pOlbFtV3LBXakOf5c9ZjVelzzHuhhP2vmQph6m7Y/5DHHXwtUiZWzLGwlX7jwwDwUusWQSS
uvZ0X5mxsxZ1op3p40d7LVf7vY0d41yQNLrBiBbehzkOKkSU4tmytV+TqhafY+evkUbSbMBetewC
4X85+fTh+1gL3JTPjFnvcq8JXpOgifFyT8MaFLz96uTe2azhnsRTOc3+tx6vLuMZy+BFq4TNTVY4
WDwt6kbtfEKv2BfrttqDqdGqH14Cho9mwWsRkY0aD3hS5Os1l4KsCyus97OdRhLeoua+8zLNz2At
+S8OBg6SjRTlWT6L5rH/h/PkV+tRsy/yDmU40Sw19qz/r1+yJ75Ch6oGUp9erIP+9JA4mIyiptQI
1Co1ndrPUG+71Cb8sffBHo9RdSs7soZZZIdSY0Vznc16myJVUNZbeVo+/H5Findy2xohkn2Nlq6m
Z9Tt5+WD3FuGBUSAQRNnOeSMib0zfs+QY5AmrzPk/H+8h5yR/Tnj+z3KqX9LMYPJjqbsdFpKhznV
bprt91gTt8ckb4yzHAq9oL84hbv97ozWBsED2NXgeJRaexSq//zddVYi0uwcNzkZuVnfmPOD7EbP
436VpexRWJUs5Nnabq5jcprd26ScVSaGXE05W05IoljCSi01qGfLse8Hs7E67uFz4jVzvx++51Zd
/YzTTtt9D31PS4J27U8RVOVloCrJriu6/CILuPKZA5D70Azp+R/jwzxNnqw4KefXyGXcUnGO31N/
T5DTv8f//tby1UZYFSffJV+3gaNFtO740xuHaN+XBTW4+dBQzT8Pm767HspFVz6p0VnNxKqpFfvk
Er6DFDW6lw8BHqFNX9bK8nsscjRS9JpE3X2PzS8PCw+1cpXH92bkiVN/nias5r+79r3KaRw07IT/
HP9ut/8e/271y/WhHO9r/dy3DiTKiOYGH6qLPT9YceldRJutRm+CYvh7SI7HmFKXeke4vTyhzjbO
hakVzg6OyoccM2IcJQae2Tbtukc63yWb6seA6vIjivgPtrbxWZ6qu7BYaaND2so8M+6iOTtktpjP
hwhFzXPdNc/yKMKGc9b77oKFCXNfHH54KS7EII+tU9+G5k3SYlV3Ci34KBrrLlX64Mdo+Q4+bMPY
6PiVXuZXCoOYEwDmwxYveH2jmbqy6xzzU8yK8L6x6xv5DMy2sosT4zOaZ7GmQQUpx37PlS8H2tch
HhucLetke0NiOrqh2aKLg0RjjzihiiAymvDJ2bIrz2g+jSS/fZUHiQ3TbQEY7w0egbkTY06Xwp4d
8kXv1kApyYTSJjWmPQB1YUvLhHwsf8hJJZ4WCpebc+eRONK2wtlqFtn1IF2N64NJlvg+NhVKZH8b
b1JVAWdZXsiKcrTN2IvqFBZFCzy7CYETdsALFdKqLUWAXVZar9n7MBbzPvzKVdt/9wP3899PEPoG
74NQ/nIKlgwqIYCrJDJ8zaA0ok3tYaGSZXbR/C760ZFSMM4tDDCL6V6o+POTOcAK03t2ZKd99Asr
/fL98frk98i/n/zHHK+EZuSzi86yx8ZoU4zk9jpPW/La5yOskOBjCvgHcWynj5GTEMxMhtZKHhJ5
1F9c06U0pYF7D1p7GShk3nW0F055WHn72sn6XWmX4lIJJVzHRDs9cs+FYwaN9h3CE+AnjegNp7/D
Ftz8ig39uacQ+6K0ZsMCxG/uvVqAz4IQqasK7EAX9Uuill+gS+itV06P6HWqbwvLtU+ZUNylPOGH
7q4zUuOpjTwInDU7SDez0ldU1VCmeGU8tM7Knqz4SF5pxKWzCjd56LSkeCkq7hae+b36r2fAX7Xb
INL/e14wvzaaz/6f5/lDcSM6y903ogxBGlILGMveu1faFuu1ltqfNcltwO6/DBhKZAZ1zkMXJmJT
VqlxoIsaX6qppmaS5sNLBFNEzmXJcmwbdXyd2gA+HYEbFzXX4eqV9nmEJ/mY0nXlk++nJ7oH3SM0
G3OV9H64lWcJ8Z4t6zbUr/ksFjTzUjrTbUIAOH8KkKhJAJKjwFN60gwsxA1cxbEequdurLKd1wKG
mMwBxY76EUNnAVhjdmt+mJAULbd69IjcUty4flfNoV72lWefe0ifN2qJ7c+dT/j4GWPqxfcaqm7c
8KQeX9+IL2T5bX+LEvAjGkLQklTn73NE1uAa8j+e5b2S3/vg61fy2T/O/t/Oi+Z3plfGO8NLWucK
jVLPDrqHMcvfO6MhPHA+QnLhbhWzM2FkcUgZpnuwsmXteOHDdUJnAZ/Xc1Yj84SojpKzUiZP8iiL
Lcr9CUm9ISBmM0reXJe4Y9P0Eq5d3fj25zBMuGkrhJFsk9mk/uewnP23Yd0a8zVeoALmjzncTphF
TnpencFvjLdOV/BTWG51q6oJRWkk4riPdXC8ChF0K/mKzIm/ms6PWRxTveafUN8Yhk3lDqnJ+Tom
n1aZQ7WMs9p8Vh6NA6ygRTGTlJ3I3RRzkFc8m2B1tScVTh43ggXM9elfToXESKyoQOOmlNZZOfX7
9fKZBml/oxUN+UtGfw5l15VGxLRQ8yzZ9HO7Vp7JegI2uJBy/H36L6+RT+XD92mQ/rjcra770SZh
Z5lw7nKYzq0a3Zo+SS3yb2Eht6DJrGuXf5zgamwv7LT+44QOXPb6ChckJwEIgX7Rg4mCA1xIBBNu
VgPD7lqxmlr+VUCAjNFDCv9zHIvqmCKiKy4twMmVnte7KISSHsaa9liN7XDxw/TBn4+yqhoe4+00
5ho2eAYg893BrRQXOUTRIl7mFRZaedJRAnvdZfBm5NlAj7X9aCQZKDfTPwvLefdbod43w88uN/K7
qoy1+xTyGKW4hqiG+Zx8oNGLF43Ms2MxT4m8uj3DWr6RJ+WQrmQNhtV0wNLMDEOAxmjL8BRRosza
4jmxNf3SaWzch37Kn1viPXalQzapPFtRn4Sg2rR7eVb1s9dY1NbNAPKV3L6NqHqQmddfY9V4PSEt
3ILrCAzkOGuXKCukt7AP0lvX8d8G8qEO4eDZqFF+z/PlsZzo1N4rfpToIF8rXxZmtb9rzTVRXbT5
6hhPYjSFT4ZXH/yur97dVpkJ1VN/GqhH3CFto8Q1n7AUhBjcAfXbrlLdU1hhHZYnKNmeglgbuHvT
2oMxGUKQbep35yW2WlpBFKw2DpeLHUnxsC7ngqPqjKsmiqz3FkWpE3zExZSt+5jIXspk0b2p8uNG
dRV+2MASQAq6PTtvb4QLQKA86YrpzkgtUX5U5G8RoQteoQi1R/mgEaRDTcq4y2f7RYR/BgcybTZ5
snHDcuVj0t/KsyaKz60axz18al5fu61zTPCl0SzjcPTV4g5Y8MZI6I4PNlgtgoLEDVihjhafE2/s
vqTsLwdzDFZGTLK3PCJbTdwkCL/P1lz1S9Ab0uppm63jYSP5nuI0WU3zkLymPsVh2YRx+rO0mgc7
7vBMm0a9pSRq7Bq16B6+Z+AkfWDx+q8ZSYXQ0awzKjbpDt8PbaE+LbpFlWX9GmkXdc0WwOwmm8DK
jlqu7ey6oOchlVIBOvldp4JphY6DPOj7mItCdRcPaX1nlIQ5q9QtYoX8LFkzsg1u32GrPSfsaHZZ
ofO3mPWcWWguw8HWnp0aV72cL8c954/x7/lz8FOY5mL28lvFI8g66KMSNsglYquPmMSruXPdxBqZ
hgkqG8Wq82fN4WOstgGfZTv+4Qt9IYeNyh/P3P1rpBga2xKWtLP5m9wzhETrgFZuviTLSfWFuJd7
bHkyHny0kH87KbfoMZrEtRdijggWfTcVpyTRzHvb6J5lgd+IJ5sEEbO8jlPa/Mt41xEtaTfae2rW
YMc0vQCQYs1Zuuy1ZynR6Iv31mm1H6Id043PbvyoZgBW/Q5sqWV49qNwSaeR6+SJ4jmxlCGcZJbH
2jQCzO/M9NKY2lrlT3vfAYGvMAzea7PjN0UdJ4+uRkKOAMs691GA0BULpr/nb4NQf1KLn33vLNq6
8L5wbr8aNE2fIae4q66qrTMXoPGgpaS0CytI72FnWIrikRiX1wBsEmI59eI1C5Rq46qTtZWHBRku
XaX4T6yC3WOM8nnZz+oGlOcCWq2SHpGwbEK3M+8mkX9KDVTkUYOj85ScoZubd0rSXsfjXm+XrCCS
s6vCz/xj85+aY0K7wgZRpcN1mH+VRrgZwc5/qghJyS9Q0zs0ivaOG1UI8G6s7tHSaos0rV87K3Ef
05K/9uTVr+mkjuu8FcHRsJLiVhCSQuzAaG7VBCLB9UZrJ6Jg36t6/EPPQih5ZzVmL6eZWrf48MoN
ZkTwtIMLSGSmalpCG+5Gx4ZWWiAeu0sI6LzNDP9Jd4eCFaVS35dF6p79ShzlkXxQaRytZ5HeSh5O
YxEeriYAHCrFckDCb2i598xFF1y2sABNFtFIph1qM7fRdEI7ulsNVsrnPLX0t9et1uijTtiQuvRV
eJN/5hcRntoc3k5Jw1G4/lkOfz9UtkLBUXaEWhsrtGlV3ipDtrGR26TML/sDZDIyIeZtkpF07b1Z
sHKf91Byb5WbxZvmlulZbpxcDQawC6RSpX7J3tIAeu0kmOJZ2FYAaM2CBfz81I4BlLCLZ3dKfN28
NEzzxl1nQOb2U20Nz6MXXMcJwvhjXHj18KwyrjQoaNUxSw6W0QYPwuxfUZ+xZZ2PSGTyD1AE2GnK
P9Hvs2I+60Uu2cLzWTk5VaAFjkLbm1LghqAPUdasa1OGirqXMv3IZkXb97g89PjHIbJbXieCHgpd
2MXTSo2RxnhOxQ1cc6ydhdaUJnbXwoVLsudijD7STBi/ytNUF8MvFi6fcVI7T/K17BeB+Hr3GpoD
UFqq8YFSfW3Pin+jqo/Z2KtvPfsAtiu1D4NbsO3T9Pg4uCCGR8itKISN4kQKMf0T6Bstpaf3wbT2
IRo5HyH1hH6zTD8dXyUiRCTYwHpLXemlwfcII5JYpszcw3zqqSsB7vHcxn0YwtxcVAUmK1Rv5YUO
9lOHAPYO+lB+05Q90QfzFYHleL5yq1YczFHXn2v3Qw63VmPuXLVCj5Vg8tSN2oxh+JPi8SFwFS2v
vUctg7CihuQh4Z1M1G3txsFaYwf3x3k9JKTO7RFUc1Fulq7fpntpXw3tyd3oyFFX8rDA7Hca8Bss
pP0VXo16H3E3lCflg6eWN/RgArz/efcY1QTNmobHXicgZ4jOh75XRoFmutFgRjnJWC0Di1Ox5++T
2rVO8sYIDXC8iQcaCr9vk2FrDTcR3qPrndVUu0HOuB7689mEs/KW+h/vkZQZhq4uK2C50bZ1BhhP
jvD7razXNbhI6CtZWhltGtAduHGdhsDl8l6bBczT/BDOomZ5mIq4Jf+ABGjgQ38Zv87o4g+B6WP7
/eG3aujqK1eEzjJGKr6SFwh5qfieA44T5cI4ZsTozZEY8gxcjWDpXTVGdO3UdZBB6Ys171F+R6yn
kIP7iRLtQ8a+v0F59vqtKs4LcYr1stPgmF+rZbIiVikJQlOVhFN5WIame8NHOLixaCZ+V9ayhO29
fG1fiOP12pdMSrYv6jQbzm2LmqbWK/S3ARHvMJAVoqBJmSDFS7moGeY6WwUqLJ+58zMbxg33tT/H
/mte4tf+nsDO93/Mle8Eb+5f7ynf/R/vNMvb1zU6wrKqk0OW5eaPXLg72eW3xjJeE5mSHNjl/GXc
tOJ4XStBsGnNoGUhihlJmo/In7GrhTzOutgf93KUutJtLsSD75sUVueGhc1SmgZTsVOK6o/2xQRh
atmpwz9nyIWQfNH3DC19S+02RVAWKnV7dOfPiR/Ov9frb1d+cNQ5j9hETfnHr7yyu5xagLmTohJd
RMPRnygrDANb06vQBB/+MNa/uJpBAsuDvd5oIBYHcRlnLTsLo2Gv0RqbibrGM3mMhABgDz/IQ91N
Dk6hOPdj587U83rYxFoItWGETemEU7zKbOGf5YM8IZ8Fas9lCua83DDJfZKHJxzoo1Iiy2S31cwP
8pmAX2poenSuI77jUCWaG7UmFHwjp6FeOMMa/1N+biricgeHbN48aKO7EN3j0smd/jUd/FtkR+KX
PnK3Ql300w2wYvtEJlAjNI7J0FNvobS862n4LsM6ppwyj1nZB18xApDCAR+SAfmEYW1K3WF+ZXvn
qRgRgc8n54fRIucpyg3jWFY6erIoPFeWY+47QdHNhOX5QHRXgBfAfI5w0EDgHIKH7xmdYSGcbH3U
wBCTrmcj5Ftdrq8JYy93PpKx1zJB1jmk8+0qK9EAUqOX44NOXGQ1ROpFGVr1PhTxPbFp5WvCdvb6
8mI+bFqCrP7+cjn+/XJPC//ycpV0g3Uyf3UzygCUx8q0IQLIORMcQL0+aB6MRrfPaVGj/pzH5TM5
ZqYzgiHJ+6080bgBizctcd6I5iKVLg2Uo8Jy+4gRl6wPq1HWgc2hHPt++K+xwi2pacqdqCmWad+7
MHxrBwAv9q1w5nNhmQXYyHWvO3o9LoAfVuPuxrE8Vy0hcXj63nqrQQWgVd2lZI8LCrosSR722x95
UIG5UszPeWrhD+ATveA0ePBIaDW75pHoXGIgpx5Y7/egGLr8j/M1zDW27O6Y7tQ2pCCs5c/kl0YL
DL7NRYiwePaTix3q2VNmahEUrehZjk44R/ei8UggmV+T2pB6R3hWO2PG+3meTbKC04R0WohoivgC
L2b0yIo2f+7ivD6pGQG7cpgPJ9gSI9n7XvJAzw8Jes+2dIm3iRTr2rjBf0Inf6zSn0FpLXELxW86
6vD1AGJtn8HIPAJHrVno9mQmyKdaE3/pGWGS8qgolI7AaDupT/k8UQ7Kw2Rsbrndr3pH33KfDJHF
NEu1DpQtCT/pohPssBEf7wzzLpyqJ9Pje/OL7Ae3sObsKNqzyVL1KOxw0YoMlBlGQK3Fc1kGPYx1
Mt2EpsKbQ8O/090JFivMVRj5DeFvVrBOyDZxcrafMALyNA63oRPexRroNdUMuVZULDVq8w7tyk2o
Y4ScWBDbzuQs2ACWiPPT7Qg+CdQwnLw89i+gN72NOtDhjd1dmxtI5OC9L7qufcRzjoYnoTBC3uWb
DllGBZA8oYuoGnx2MMNZ/CVhCFsPjIEVVGsvMotFgAiW3EA33XuBDuwRsnYm2kc3BMk2R4ZUQ7Em
EElM04TBGqGeq+1cv38Ycu+UdDG+vZyYNHcAiol9yV+BryHsULGOpc1PCatGP+gVnfbEgEVgo9lV
idd0A+jvikXY5AAGnwYRgNqhe/aJ4cvS6sX2YprqEUllQaguqIofCj1Wb+NSz35YnfGCpCJf0jvb
m170RUYyki/90TPR+zujSmAy1H+/8zDwoJJZqMp70qj1kr1Gsp3iUl356SZlqXc3ICqhb7AYTERM
SWkoR7+OVmiPCB8KwJrUjX1XU80Qutmu06Z+JHeMTKfGKG7GLLvrMvNWFfrWEx4hjrGCQTVcFDVJ
a2OejqwZY3CkQxOfACO6q9wbVgWxNagJ6Qvq6Z4Fr7nM4/DVUO9wCe8hih5LVWf9bCW4lFUivIxJ
S5/02l9aWAhhhvjQAQGrsa/09i77vmqsLGYSbTgaX+SwDWwHq3ZRzsKpqfPc1Whm914lTkb/yNr9
VzgoN5pPwmlqP46DfRMD9yfLQqxKGOxLFkLgGfK9UsKkVouHLOjQcfn5m5Yqj6omCA5aB4QZ7Qdh
s0unUFKTab4cMm6apF2/RZoa7kMH/o3mEvYA1530N0tfzjnzrWHuImuk4KeDpQjIcIqtqL6xLaQs
k+GZdCy9jduSrpMQQWVnKuliEWkiAX7DIOl2OJ0vAR9ufqm3jRjRDIQ7H4H5opuiYhlpIM1svTvT
NnigFf9jpNC8CBz30xAkbZdVBmig+dXwL/CcBGmzNAbnoEUjCQwFmhmdehviMCNcU/AARu0Pn+Dm
mjX6ThBZxCVr6UEvwDjqghK1XetzxDk26nR6phCWbjyKOX6jlUB6zqNFIk5npeTaJgxYrXqn+ubZ
rr1PxfVXpUqygKZSPYj8+Es1iH4g+2LVUQOPjGzcNlZ8a+cORXZSCDODXBiDCEt4kWCpi+zTGePP
fCifLE08lv2sFUOwuTA9foG1QYGFPdUMG+d7GsWyCcrnZNy1nkPamtscCvXYCPPkENEEKk3duXGP
WZNyowPE6rHHG0Pl7OgYTbeFudstQ9wCjq+naw2IM133YGnZNf1ydzjHufGrh3jvqe+tZdxb+kRa
K8mai6Zrv+wUYKVwPjvd3EyBMSyKggCjMtI/9CkBFogysB+8Cs08P4Dbgb/CZonewF6ZZX3EoIZj
dUT7RHP7Dk49uR0ET1jFVKwsHSi5muKdqsaRJgMObtMvD+DXT5Vb8FHIGo3Y881YVsfejGZHCFSu
aXzEP/mah6Q/V35xG4URxmcvJzJFvHPfWHYxu1ybTDpW8e1aK038Z92uCasXfzRImM2VB9Sr96Si
Dfmd0kAuT43hPFlmRjWtO6WK9+rlxYOek9BFgs2HVWVgupPwPW1AO+tAZbuGGD1d/RLti7FMxrIF
Ukl53aHMKxJgLRYFfTyEvoZDtOR/2XSANBdN/eC6aoAlDWkoeEZ+QJyWYDXsfVWYX1ZCxjd3mXDp
Q50k3i9gK1CCRTbK+3SAZ1clerTWrH6DBHZY4P3tV0FB8F1gfZKgUmy9V2sa1VWRQnazwS67eAKX
mvDXodMRxl2Z0bIRSPls1qV1xb+HGqrFAhluT97cEu2Mu4iN6c3wMVCrJKD0Frl2WQh6WIsjkE4k
6Hpo7XQER6uhqKJFPuTTLSajJ0iwYAZae2HV5D4UzbAOxvjDUtxqVUJVWJhEyHGj2JoBJHV/BGs8
VfHuZ6ja7xQMf7Zs+9dsbXvDbFdZCjDNi4N4Qwe2W2ZWfWtrfUAvDznfDCJvW/avoTOsuH2Qcz48
BdXokqnj6EuHeqsHlWlbQSOnoi3aJb7gRHVZwrJPUDyP9PApxsXc3vallq6DxH/ueK877Cc3CliJ
VUeA+9LIuqOiklzFlZ6o2lRbj9Sz1n6rh+vWr7iw2BPx01gID0FV3oe+4m0L3xx2hNDeYdmjKIjh
mg3Q7OMZVuzttZtIS1nZ9ZvJqF1cHoZ5JvD02AO/Xg1YnJQpvo+RLXhfSs9HYPKmdVoK8kttcdcQ
o+En7hL3a7/0xvZCbUIhq8F8nAKuKy2CTpVrpwo4j2QosFPhBDA+xX/bjOqpbkLM9Mkmt6dNViEf
H4zW21AGO1k5/36W6H6YUf0SEIZYNMZaZy/WGSbhchXbQH5GczlMbxa5AtnQcruhAWb7OOGQJlwC
vD7L0WA/XGHVXJZ68pmHob8ZcBquRn51Y89aAATcK3blJyy6/o77LugodH19NKtESLZTMBGLcJV5
aF4TdSKTfeILo4i4xME7dGLWb5PqUnEn3y0k6GCr088uaAiS7rDlnkFWUB3+sio2K8Tf0ighIRGv
/kL3bEKSB/VSubgRaYaKDTuRiOR4ixgzDTdUZ5eL1ovu9Jz1lNr/iI0SQXGd3KtoPKcs1s65O971
mWFvPVc5+U1p3tbVjgwLMJCIQkWTPVFQnjeFMQsK8sKMCoOroZMDZpvlUsSDCwDTcHexHp9V5Sm0
wlPJrxBQb5MdALyLhdWpj12nuBu4+08I/42dUWxb1a+2pRV8lIh+F3naEEQP88GJbzAAedukrDcg
trYOxIBVqrS8S57sBxK3n7v5v4wFOeszQgLZqVw805nBo+UbLbNfVpbstDI/oOFdJJNK/HWr/8zy
YqdZ2VvkIMmxCblj48uVSqs2dujdWlH+lSR3BUviTUz241I3x4tS2+W61bq7Usc21Ok+CHV4xBTL
ZsMp+4rV4KobFAv4i0HirZwOjU839Is8n+o1qZXjxiNYRTG9s5EIYhRz+vl2PDwYiPlX0+gdhaN8
CTMPlnpDMyCl0mW1D1XsHpTE+JVlTnhI32oF2m/gq8TxKshC9OHWE81tVxNzogzx3tARHNn9eXQK
izXveDsGsbUSXjktmwpjnMYKlCWS5z4knYHuqjcqAijHWSaKGoQbnsOHmC4eEbBkr9BTe8ZDCBSE
hIbR6R1yYHahRmgirbJeJZkoctqAqG2u6+VAIlrpkE7XKz/6HMkqkQD+vEZAOtxrCCb0D9Ml2Ccr
tZ6b9703jes4j9mm2vxIU9nuCsX86fpAgoJmoKMQqLd1HEQEgdvF7RSo2YoY4m00auLS9+U2Ksx4
LcjtWsEvD5cIZLql07jTCsLna+JW614V4qUU7r4cW/KTYCSuUi//DGLnXWnaNy1MPghR/VGxXLiZ
eatGkKBkI/jY0aBE5LYDi9GkMsEtuhv1H5Cs+yVWtAvhYB75ghgZbcrk28Qi4DHp+wzugRXdwhcE
7UA/ymhvXGHhiwqLZSBof5N4G68aq7lxJkzzQAkohQK+EP2SDVKwMtsoXiuJpm2GXjyl5iUFgxUN
r2bs3UUk4awynPkZpYq14T0nkG/XZWrfaZ7vbSad/8NcY72XDh6fJmR8GGdLghZT4w4QJeICUJJQ
qPSsXLX0aFlpJu+WYUYLFQHu2oqadO1iiOADgkLGnsBfZFSasK76K7gMzTKnuDN/7AqCziCE9vrK
6GLt4NUZ0UXZbMRuCtwX6JZKhysyGcUZEXz9i9+ZLpooBcGM+6Z5dHGxOM1pe5Rjg2I/EgWQOdWq
iC30qyhrBtSBR7eOjn7mTNztcHk2ho9Dpd6YhU7ceqRtR48lv2+OxbE5gGwwd72fn3q/+mAt0uy0
ahg3YA7plc+p2Eakgasc/JWZQL1pDZoQjXXp9Vm8VMWrMmBN5sWk1A0l6wq3g0RrPZSxvgnCFKcq
VKUNkLdp16R2hGoofrBtfCkGkctklCt4nGvKLrWSr7XRUNdGPe2couL+OZUHs8tVfMMZabOde+70
8hGTMxJQ9cPULT5KOa0fF04tXK83DzguG77UW6m6j1wwRZUS1vXPrvduQrfOXmJD3Xkz/yKySHeY
dYu6gpG57qtdmqQwJKPnGjLRgg0CkQxCUCQK6xUayo3rYnSw2TZ0FFqXXvjen/rM9dbgad2tKElU
h52/5BPRs6xTF5pi4AD1sS858Y/cLLVtiuZo4VMbXSvpepxs/hssW78UafSQDasJSA4gtMmiQln0
i742omXuYjkb9WPt+WI/OGG8mENU2q7jv9Qg9rwhYiFSSNXkbvg+QZbYKqJwHgp6IHR6LmrnK9Bk
OheWqGXhEbvRpvJN19rNZI1f9F2xF8D23IYZm9Ha1YN93n6VnvdTwTH16An/qSn5af6Hp/Naapzr
uvUVqUphKZ1azgZMps2JysJYOWdd/f8s3v3tgy66abDlFWYccwxnKvexMf2zUAJhYJxKiQNZP/J0
LXJnE4z2WTEBiOqQtcyVCqlsfhf5D/iV3ikV5SsT5qK3cWBZGNrU/WyP/1bWCOJRlKdtMmNPdbbQ
TttnvW/LrXCdO3hhhhvt4hNEpbnTk/gldvNl0yXxuTCMkQ7XVHhxmu2STle3lY0Nt8m23YHOIi2n
qiKzs9VM91J2aDREsatF/AwQADn2LvUaxBLXGmDAdaao+2pMbOq9NG+5ckUFlt0RJDBJDxoiVvST
jpLVOJpUuPT0oEMkHUWUdYUovARNYE+NOoHu25QBoEgaz1CsaoNk0HvmhqiNCPVJaBopgxD7akLo
GHsyrXMpLNPq/XetReca4u6VpkbwBGrGNcub5MGPEvbQov05tggnzAnRtlOKo66PHxVNObkPpAUw
gHO3/Kclw0AuhPDrqLPfcX2vphY6G9uX/E7/Csh9IRFo9CMYSHU1Mf+67uPPrDN/BKg3z1Ez41ia
qr8ru/ghjjiNYXE2NfGc51I4WitUGg7ihr1G42aRgNkiOTFdrzC/qW39SvzT9EbdW8N8FTlPOi7C
2ua5hZ0R89pqlmWblNY3k/XbJm3zUx4SALVj0MSM4M+6Q4Ae9k+TNb1qL+pkEQSSBuh5jnsD7lsN
DvJF8GSsnMZ4GxVpEsI2X/WT6GjQGq1nd5AHxQ6xewb9YGJGCoJzFKCAg+aIaCLJXqWPmdP4G6IK
2ubqxlWsJ7/EA5u+O3i1JCWJhgezr6etlencOAiUkz7QY7vYIccpDtBTQynHQE8RQk+R0YtQwnOp
De66SHLmIl1osYWNPs6I/2ccAS0s3d0XTfUzxO5qjGGpLiAbOSo+AjuKTl6jIW+P18lWSY6AjRlG
z6ldByOKUTvQX+HRn5p9Gn3U5mB4sYuwlqOCyujsox5PiWf5BXDXQdI6Q1VHlchOVUSWCnoEZmcM
uAXg0yKlYuIe/Wh6nZCuxXI4cGHqKH/NSEIdQPoc0PF4z4GOPPg1KuwySKgZ6lpYlGnOj7kxznu9
5/v1kLymypid2nq6Qn0YH4uxRe0GHrlwQpazEC4I86lZ1RVWbsEfILKs0hFpW2vrYv2Yq413U5vz
kzOlSg2lIDIAe60ACkD0CSmO4s0g21JKO+S0xevELcq11gEy1elcO0yw7lzTRqfa8b/Q94FPyaWO
1pJ4rCpISByZdmahCYxxJvmNkvw8bfL+2FG+WadFnGy6ss7pRTVACRB6WVNf/bTV1F4DUEIWIu9v
KdKeBCFMvE6jsrNJszdGjPW3l6hftT7OeoljzVOYVdCmSDswXl9thIjQh0w3puA7bozdwZAy6JRR
xEhCHV086Ew59hAVWOaG1Fc9edoy2l4yM8zm0z7eq0zbuQZ3yyCpho7IPkLxP+/nSQX5BP16qMbK
1uamj91OIftdx8zJAzk13ww5P1CDpfE47xR3reoZZSoUbW033qJyGK/TMdoD+5L1XqSamv7mLHN9
ZI7gsTBMqBONT0Syr7ZIt2VGyCPCpSZSoUZa10w3lniSyIZfQEWzXIiw9vyBFnAWO62n+n22VhLX
c+sexW6dWnccRZcJ0RV0BpErrilF5UAc2mRcJwOWDxB25mzrWEzoF0SE/Ql4evyhtoFeazCgzcwe
mjYxUL6Gr3zSiO3VbFo7M7Y5cd/CxE+Qlsl2Tuki8KgnVMO4LMCirV3cMi6KRCYTwZyX3J22uWje
q8qIV7QqPpnKqiEPUin0N48pg3XrxlkVUw6UCqIrrxG4siwuIW8P7G5aVk1cTwxZMjBozTd1HFh7
Y7iPBZXXyD/hetv14nQJ7KwUBeC0W1VzVXhu5l4K1WVHVBSsG7/6CB0X2hobwFHZE4KhPNpMen9U
Ec/1GHp6YoD7i1Y2TYMRXa4K+GTGCN8AOdC6m03cc5ZfHKDW7vBm5upvnYqUEhVqB0M87auscSl6
pptQUTzbKi+6NTBHYyUepiDejl05Qk9QAi6zGBXvbDIEUGYKNJYZia9FL1UO3f8kZcajubIt1Orn
iIFgN7O/J6F+K2JBLWJenvWh+Yoni0C+Ni9W0nw4nGtIE5E6n+BEZaAWDqn4Xkghb/DUEPEaoCP1
Ed1qWjcgRJ0z3PnaNmFqidLEsXSaYRt2S7murfqYCaxSnPanBgVGhFxZSfKxVermXOVxQ934AR68
R53kKqeDOI5PZdNufZditdU2H1ZYVl6/YKNGJ8bGAedfdwZpxOLqjwsoI7CVGE7Q40rVX2MKYOum
GPXVMkZHVenf2laE3jKa6FKV4StD2LfhaJSh68GJBseL4RklnKluDs+P76ycSAphUkvy8SJsKMMT
enVouvGo5Bh0C4k9FOLKe2FU29IYkx0KBmdf0MxibuQQ2voBUckHB+CjF3fIYGW28qsPRyfagan7
UhEh3Sfjq2oiozzGfbET4dPcVcW27KDR9GN1V5nqOk5AgKIBZICjNncZk7OECSyAZWgB2bC2V1Od
KUvjtcqK73hpewjh/YDCk76x6nSPphU5wWj1yFx0TOoh7GWo1WMI7HDRsM91s2nYduQ0fMHFw98b
JQhjpaOQrrX/CtEA1FGH9QI2wZiam1aHNWltcwLDvKx8QpEByK5nl93iGb4DlZHFwXKMx6m0H4FV
VlIRe6uywV4BLJcakfLezTldI39+GNx8o7s1UkbLRTdcDXDSN50Ez26fQASClU+Ud5hlZb2g9kxG
nj1QexSuzeIpdJx92Lu/BbMTXi/rnOpE56TVSJ1ckJZuUj2r/aNYtGw/1fVvVa7nBgxMB+Qo6y++
o9mHqBs9pDUKLroTk36Ed4DiyNRPD3ralrvaaMaNPkCkN5XNbnLe4ddxKJRa/3IdQJQKiwHpOgS6
061SqSIXS3XQcxrBIzfCt/Lo1BrWe+Vj8orlF7moZgPWY6Ga6zz7YX6sOld71QcnlGvhJX1qrEfL
q2CRXOkt3n6Ye7qcOmlJv2wUKQZcqMeOuMQB2qBURN1wTv0I4SBboDosotiKWSIiUw4SIrR8oGzv
06rRzB6dphEhYIbDUQMFss5lzgGc8N6Kn40nvasRa0EbgVIBftFU7ln+aDZ5uRt1il8xQehi9elx
cZiGQaAIpRejosY4AolNFhikGNapafetrUSUzJN0v7Qd32wHuU0SE6nFx7XFnFINLL2htpWNSAkd
HFsJtIiMEA5eBSESy0PbKkyLfUEBbpPChuowUgleF1YDuqhrc7ApuLTD3jKogxTxm0mRgfRpXnUj
WuBqA0l3RofZy1EfZ+aXLlNVUXhSkiuC6K6nzxNyUlJI042ER+1U6pLSEFgYPYJQD67Y/NaUQj6E
DTfsQg1TjdBI0Eo0aSpYZWWKrvnDHloipM/H/J0GDxOD8U+/LQRMefiEcjypkzy2BGYxcmpY5R4W
5uK1CdtbNjnmusoqFLwm6rSJ9Yh/i9Y2eFakDlLPco0HPSyKTRpX1JXKsxgkJr7DO2aj6rWUEdSm
QZ85MyOAqO6xTbtjB89+XtUN9PbLUThQcUuf5JHNfOTa8qjOkCaUiZltBsN56B174zvZgckzz4KM
5dT2aA3qMJGtrBpQoG3GH6Yez56mFf3WTKM3hAdO5GsL+8NSNvF8JYViMN4a4GmEHSxph5diwcUX
pvpSKVxtf+q2w5gjYp/cfHppiV0caZvAZuTzcEUv5RuYnbMQsKUPrYK81Ni4fIieIyLDVVowwOhO
WZD546+GAvWm0cV7CdlVAgvwOhnnZ5wee54k8daxdBXRI8XzLeVxsMvPToqgwAkJ0QAEBNiv+6yF
T7rppS2FHAaHvM6fzvFYvlcgndDlNIdu2GSttpyQH3rM3JdQuL+oi0u0Z/ptpe5jMumeRcJdq2gz
mbGN0opyhXx09IqUJl7bEhUKMJHaZEHOSntDLOFrXY5eXOvnBXqT3HcQy3hD2nZekR18ytcw7f5j
UF02IERILfsGJLtDOSqAZdXEXjprIK2PsChBZKWmn7S0j7RXHC/R/ZFio/PjLv0209u3aYh3pU9w
L8TCIMuIMyW94yj2nuLLYRYt/gbkREufXZ/EIWloL6IYvHgWeqlraH1QOoTmKhRh4wF14raUZKJ5
9TDTKD9KJ9C5aNkYFz0uGFQQsFsbMzqfwDpypXhiN1Wvo8YEko62yjhEN80QOxVBD4cs3TEufVw/
NGnytahc+d6uz6M5AaM2hhvUsLSyNGacrbF86aqu9JyoUtYth1P15eSs6rpbYGXf/aIdmfiD8jX7
guoX09cTjVYM8agaUaMqlFVMU6jsc3GwiujJ6Kf6wVcGUvRk9AGg+Xvf5MkZCyvWrm+Wm7lPkEG0
QtDHlIJcunukT09iCCdvMgvqs/kJ5ii3KzRmOXEPVqFttYZ+fDICXRqqOFobhoFJJ5DZLCPTlRrQ
WfRt7uVnYeQfuU4pKE4BkYXiEUHuleoTUToa/jkyo4fOhV3bCCYoQb1YF/BUx1zpOas39BFWg2+D
Aeu/crGkXCdNgBni4RdYoGI5wgE8+0rMjOYg7f9t60YTVchp25dIGSh0/4FTABnnCi8HOAixGf0M
OqF7aMbkaTEZ+vi7nrH2z7dVJlNoRjRFdIhMbPrgaw8M3EhRgHYt3OUhgeHKA3e3WoblNcvfUZgU
r7DErBlwcDzI24m/tei1Nx3Y/MkQs5ZqTgL8uTPrQ90wUVnmw6Mm2/p/j2zFtrFq7OKgkdI1FdmX
hq6J10cwOCH4RuLKQcyX5tuCtGuSogmd021s2Fsq4roO6otSmMom7Yxd4XYHyr3P9P5/h8j6jML5
TVTZh6NWB0rhv7ZansfaYATNTuH5KWtj3SCe2Zpvmm2nJ9dqz034RL7YbPQJBPJiPSomg8FAGju6
hpQ+XOoS8vJSnxNNiuoZPRJIRDZzXAUdKCQTNOAAwBwmXbPZVHl+i5pqB3w1/bbLUXqV4px2NnQB
FnIysZEjbUaVLaLQ5GILrWHcNsyHrC1YhzxXxfUwi0F0m4YG9UeJhmQ4OG8Qr68rcMB2H3FyR+up
DiUNbTec/W5kd6ao9kK3+qJ2RDWSHnHrGkf01T4VGCpm6JSJjMRjQ/qE5sVEzOyoj9akov8dR9V6
iV6hDqZ+5c4VKpakMrSKzYG0ry/OFdiYTCIl2lBDdUmPvAJZKdco7jOcJ85MVSqq8UuxIa65ZCIF
Y0rood9m2IDdskQ2fgb7iw7xdrY7faUv1G+M6l1RusciRJwA2NKLa1J4hxW0XQnL/uyL+Kmt9DXA
bX3bIbO3rldhMgDrpxRDRADzjEF2moWHDkae3qG+PaVoMwIhgWUW9u9pfBiK0lprY/c2mCpMz2G5
ypf4nKR0dhOHyqHStoATUKkZYkvnuhQ7a2GkWjeqD12jwgB52eB2T3MOhiFxcMCR09xGNcR26jqI
hHlfhk7lWWoWb3P/oV5yeVF7Ykl3CQxhvsfDgzrHKBaZbr8fq+Qt7sNtTGF3Var9bRD188D49wpR
tLWkiBvR/0B1DLR6VLTeourckQkBqUpdSGYc7UER/bPqoBpIaf3dZnqHl3nvkqsVu4tXiynBCGlX
OqrHrMaJDokOhKFTa1w/3cXQOFlFde6FD4hGrY41CSe9x3Yj1xWLAeHsaGzdvLyjBp8Qqi/fne56
Ztq8k/GflNy/liLa1NGzq6c+9NYQYHeazSgQfFgFkz3JVJxdBJzgFPQmK8vWYec+y9gU2ndnFW7g
FjMmS+wnXbkuCZw5U/5vAvk4TDSqRtS+6x7isaaueRKH6nitWq9a2xzLbqy2f3zb8wKwapx6giQK
/ZVtEi77KtOx+uwVZf7qhGm1C22Bz58WSs1U2zLDeHR1qLA1eHgG4afUawiF85Z9gWJaXwtL6sRa
yXVYupKmBeXkfG7gaVWXAOj3B1YRDqEuq2hOi58Fla+VXZrB2KIa6FC1hZg6MNP+Xo8uHkIf3qCz
m/c2EEmv6jWx0txgmComl9LceW8jpMLpijv5aZxqjHxIWbdPshdn5KPD9xu0I6290W+eZVky6st9
UlQ7Z/Y/izj61sr0RiptzED1GFZqaa/ru5CKegerKCQZmQdrnWBMF3daTRQ2psn9MrMcSTiYtU92
En3Y8dn1BZAsJIuhK2SKLX3qRHUwSiCrrv+RMHux0izIIgU8rz1c3GgPwrcUq55hwVsOEbO1Bonh
c7zi98aFxTOj4AHS6C1u/V/MxJ0OxHs8GRtBBX+ui71ubFDC/oLUYk+xZKpi+GegkSzs8lRRSWWq
VawEEYvXoWIuQEiAHM2gWsyT92nR6QAV36qCpZSHbWYDE5t+dd/m9c4qhkcful0zhvVr1h8YoT3b
ovtwASsgZYnAvbZqW3RBKG0vNQ060dG2aSim1T+TA1t/pIOko/WAAuObj2YFsEgAj5Hs/MzQTyAE
EDE+HOMy0psFEgjmoPa3YvDDL0in4xRkTNF1HxEYNSi/6Fmj1rWSPsUZnEsR6w30hzgVl3b1mECe
bVBoDTtxtKhcuOgbrQwLpJ3l98+Us+mLd0+W+hW6Ga1i6ieoVKPFmEHiFpZr4BUpR6WC84VON1be
0zMMdwEp89SbWAnm3L1ZjwMI9phttMt1qyhUDPrMIF0jrK9mHXaE8g6FwsHP4te0wjx0sQPTAfnl
PIxrgIIoBTAet7ac/NiWDD46x7GpE+hFBH3TrqLbCmKhmctxE0qMIEXhnTvom7YpzcO2VzBBmgJx
rg9PmaqYqPshqzsVy4tJOw1EVGrvidN2tjY/CJLubHlwDREfUtc4hHNLEuhGxpreKsihuju02YCe
N9DHmVIe3ERfKtBOyN9CgKGdu+uF/WkupE0IwqxAhINz65SvOuqz49CFA6obrrFJ+3La9GOPTWFC
pzMc/WzUNIcdqgn50Gy6dBQPKCMVegGbZ8KxdZCbgDBjASPd7KqG2YVs8E+VGNonCwCbrycIv0Wg
c1tlPaa5ClOL8pCojYYCBu7Db5BKC+eEw2AlOb3gAbgVgwQ2nBJKAcsyg6lMPsdMHAOvWKkJZeYF
VU3kOEaCFkjFwfuUDLs5w8XO6dXbfFaP2//ZpQ4N8jRCyUAtjm3fb+IRzWnq/9l7n8ecGUp2Sa+6
TN74n8CIKWO4H7GBrJk2QqvoI3dfpd2FoSkssdISsTAwQ43Bm7Xl3JRgieDzW+kjhiUdX2obbGYe
Js9jScPRoSslLEJfTnAUkiygbCXB4VRcna57cwAMeBpXgdFd9ES7+o42K1e/Ul5coVL960uFz8gr
jckjiEIDGb+0AA0Y39UMG2Ol8RXWNceOxI4uCil2mTKsCb256KAuUY1dYrvox9DEBT0abQTA0AJR
7HRp15nhP1YD6SMur1lujqU6/zqD9r5twqspK2ujDZBisrgDoXHMXG1jzSFg0tJZLxY5Gq2SxjTg
mEFrlxlfdd8z17hC0uHuzk6+qobqmMUQ/I5dvRUV/PQElrqnaJDJ+eLAyAMT3AOpSmca3Qt8Y2eE
4N4hAQpQ+bK2RKCeXYPkygeFGkyL1VaL2avHSMId6hdFEadOdgLoNlAmgByIwb5oS0H4F/QOTGIV
Gh3I/5aW+65bxjtSD2eAUGQ1FGwMMd3ABZFGWfvCdujJqbeSlq78alrGs4S69S1k+BOaJQzdOiNt
dGu+lpkVTAnMMGNE7UPdqh2Nc8d+LWsrKEQcKH4RMGxM+jo/G1P2T6mGu2O6lyGeTyq+2ZyNYCbY
yOr5Njdfymh/WY11ahVsZTffdL+6pJ12c50UeqYO22NfWqH82M3wPVSIJHTtlhsXVNFwz8rhu247
L53iZ1W3D10JFCTPAihzA/kV5rtbDK/8bH3GunZtyvlW2UXQ1s27Et1Jtqy6f4mq+DY2WZDKaFAF
ITbeDcSKI42vIn/I8CwgrTFzy60xkgCW5vsM2NcXdCWlnEESOEt48ynYlTKS76JwVacpldAu85ZS
eTJj/0f+sr2ggOwytZNCwT/CK40HiKLhmnBTCOTGm17nAZJ1gMuMdwZjZVv9BvhwpY7qR7tM17nr
7kbfPi6zDcw2/5X/Xnz1XwxqdxaBfIlESb9EefYz/TbZ/TVpql+R0kNT4Dg2xhuU4VeYAB4zGboV
eSC/F0Ml2ifFU6S5P9BnBPU8SvKqIExlcu08F0v6pQHRLqYr0dStp7TmxDpdTp3pT/tHfl16ZlFH
d6sWykG+hFaEW9WwjlolAnvurx2cK0XtHJN8+fvZxHJ/9MgGulkS7aR7vdW+7PkMl/1F/ohhLNeW
HiHRyWtp8iTxdEW6LrAskIvmRSvdn7jrvuXn5dJ6CEWeiy6E+TY//bd8LPhkLDd0V+8NgjdOetUq
enaVfnOhye77BVrm8R7bNNXQw+VCXGM2lFbbfVYsqBIEvnW59Ul0g/k1pGjFMG5YnVFkDWiOANe3
BiTU0G7lTZh2PUW5u5ObJ89Cn7Vfi3H5337KDV8W+7OkbQyD/CpLppc2ow/NYZCHQu6A/FW1ywGb
jIel7M8mKnh/v88SKU1/TZPmWLf4CMlGwQLIRSDrDMzlkkTiTeOvbpYEVGiChykTP3INe58TaMvb
nR+avLosqQiKlMscjvlHrd2h/P0BZnUBZAlGLNy57bxXkvLSjlrQtN3HZP4DFvZm+wxOdyuD2Std
O8u9XUIWlgdoUc1xA/kOzOHS5p+nu6pQ78TPi2ZN/NcNjIwjhjjSucgE4atBsRbdKJK4OkM+Tf6q
/DP6UeBL2SyeVfN/5NfUGF+LEfx5kiJ6ylPKjxe28KxFaNip0W2M5hth6YrRnA9fQUU2NP5WRj4c
FclHE4KtJUUvCPyWq7s/wLsCiJHuQheXRZlujXiby/ojjlasCipwnfoV69MdSv5A13l/JQ0AXu/m
CfjkEh212F8jY4K0ZxZMQ3aCLGBtKJxlmJsHzYIVTQtC7od8e7RXgvB9FMa3GYNOXepHP/rvUlGA
Oum2+9notKzCLryVY/ctP1mraLJzuVO6/1ZEb/t7rmjeDA3fEPFYOVroaWU+9lAi/6022hR3uVBI
yJRT+i038e+icGHcPv9bsqZ1fwSbPJYFcz/sSG9eZj0h/kkgLneYGuGOIxS5EiJ/AYR7S5vwJjfY
5jCX6McwHn6uxp4RMZjpS/UhGsd7u+RB0jKw4vfltinpZM0zxqEMnFn56bOziIt36QIqxcCFxJd6
Ky23Ica7Tk1ilWcZmmPgrl3eisEkAgHcjZ3/DtZqnuF8wY62zCvRa1xLE2a0qDfn7dVdDtLAySdM
kuopCSkOs6jSJMmP3k1pMBQHtD2uKptrjdzbMCPWjt9EBi1IJ7BOIfebo14tN7Ufb3a2ya36M51n
cl4+j6aZgZJZG2R8Tk033ZlvDSgd4ySLBBO2n/38S2XRGXYi5587CmrRSTTRTeBEKTkFAgyVHBqR
FSgsYiP6q1x9Tam/i/KmpjFqLOZFHpBm9n+Go66BOuZfMUdnUrsfn0TJhjWW8q/ZLzdpIaV5kF8T
NQnk36dNYbxY2vj+512kcRta5/Lnb1Ttuc78zwr7I50C9dFY676ZULrK8yXfh37LVovdnR8yEz/A
QTdM179flSsjH81nQgjA6Au2OCjVLABT8traH9A//4AovKBi+FT2pPB6GMCTiiFujvKIJYV6G/Lp
XuSHRahXd/KZTeB2p/DK9YW5jXdmkv73rSZRCMmK37YaeCn6R/Ln5G32pa2ajeY5AS0XafGfj7A0
2lnOt7Rlyadp1//kGa3YPrm0c61+kkS5jxAk3iId2luo+Feo/e1DAUUcSyC9m81CSjsqP6IN13Nx
HSlo1A7oj6QzLn+fHAUy5jJwKhwSH0na+S1EcDXnpC1sHXPgN9KWj0H7M0Hyjsm1otR7toEs1P54
lR8ewsZ7GVIJi/Oncpluacwny+qJOKJf6bryvFj+z9835aWFegl8h+f4wI85PfJb8siRQDypWsIj
AI36W5o/E54V/7RoW4/93YDlQa7fUH9Vifamkytphf+CYPyNFjxiwv5PNda0NFfzNF9j+QzyKsj3
SCmiDIm2rqtuKx/2f++r+7+qw7nhV1VV3cmX8V1NWyWJ+hgt2GZ2x6kzyGyTExM0zxbv+Weg5Yv/
fSi9eel6EnpWwY1wL6293I3uw5DcE/hpuVrpwBZQ8VD1q+JmrwynrJom/JQ2Qo2lN7OfI0b9ZBAh
T2udhjfH/lDV5vV/t1W+SjbBI2n0jExDZgS6Qu6F/HF16PfFnOxKV7vZgjPeXaRd1cEeZaLeRJr1
yKsHZsEB6aMAOr3PtNRu0nDJ6BCglEbimw02DyI20aidKGd8atFBWi0fWZ22/ZJmL2uSH8X5/4GW
NFXychpZejTpfUuL7Ov/7UQXk1cnIPT6u1MVXD+40kbF/skhE8r7BCKY+CBth7w7vT4/xeAD5LGp
faI2Lf21qHeGbNL/vkXTs6mNJ7mOf59a0z/96qXPEqaDrAd5/DNeqRjTL195UUIREOP+OXIqt8x2
w+yj6BctW27yWKcq4V2u7NtS36YqAqb2icrlTy7tczRNr0U7fQ6/yNxApQPSdABTEL/TO1rJ1ZpE
cVGG6iR8lIkJkRaGW5okfDCX6pcK4D8jPcigVV46xN/IHCysT27+7W9GO6+bCafs5qZq8YdVj1SK
AWEuvDOImiDRceqTSUbpnjz5blq00HjVbq2i3ijoF1n+1hBFhHjqsrHhQzd2Q4LpX0DIYTqtbie0
v08x3xbXAYfTPNqy06tFx1x3L5MUbRVA0AezCCy/WS9ifkzt9ls6LyabA7+nI5qhg9VZAbqu1xxn
q13nxN12DEzIU6Mn9UWmCmD9UEdzjw25yd979lr8WVjvaFNd5bn573OayjGH9Eh+A7aC2zj8m5Tu
Y6QXp6vgvGSiIFdLYZESIkmGnxktSp7lQhmVjDuH7EkHLSyNv1JIUdDxIINYFf5PaepHbJxhxudZ
tQDqiJ+OYZUkGNTlCpPiTV/+9ToIZuhA/oLBPsa5zgkSuMphJFDXOQB/Lub/uRd5mlvDv3TFTnpK
o4K2l1CWV2x0maDgBKQz6FG3MUT3yrzAj4wDZczma19jW/37MznSPMx9+6pp8Z+pIMO6T5iSRq9+
4JvAWEnfugzpbVrlLR62QX5QVWhe8W3pDZIGMyLvjUV7cEYbWxpHA/8cpvMuAtHph/bFpta3YuD+
1IDMiENjkwC+TZoe3rZ61ZLmyWo2gpk3m/3WU7JKIO0gGU+QVxW18lOSQNLlv4FpvzqJ+e1WG4PA
DzWMQwIKURpCV5iIbtu/flj+Krny4xofcVustRIOLH++1p1BSBkTgmF6q+5RgWPTLbSr0zKL+V8D
nJou6XKz8KhaVgfxBJBIu8onGjOK8JIzkBPZI5WKHgUtpIFpev5vgX4BkMVv71bfCnUjfgbBjyM4
PcAHmBI0GwKF9RjLrQx35JvK55XPyGTC2sgt+H3AqCQ7iOOCv9+XazuH/u9ALzQ0v8IxfS+djfyt
zEoDg49A9exvrZhk2Q1+dchc69w5Nq3e+O/7Edn0OPY00lBa4l62ZOpO9t//ZWdDCa8MJ9yWfT6W
178lwdnLbYc5HbodGApDTp5SPjD6Gvgofcsnd1gd+dXoB6BElJDRHZSflvGfQHqev/MU4lcNvz/L
IC+PfCqdOKtRz86oIaxsgzkjltdKC+j4p7v8obahJDzYb9JlNjUObWouGUkQp0iezb8oLp8eILkH
xY25kFbYIIXqaND5ffL6d9p9FzEFeQfDorkgkvSf+2inmxpxQs3hBAJwK/8+A2/tq2gvL/gspm08
Q7bS8bJ/5tEhHcntLXDJg/y3vO0jmabjjLeC9peh+tu0Rz+BBJcDGshgBwGBryrfyRBM+oO8dF67
OrBTZkPFxEg/n1Z+jML0f3ogk/5sb92nSYHWoDZ4gv6uztB9JPq/rDs1LmvGxkbV3hbDl7wH8k7I
r5refssn4NDnXIlx+ZS7Is/f3xYszXgNHYWU0N4JeCLmChZvuTfyJMlzA77wn4H2L37f8KUhW0YY
HOmeM/cjvZH0Z5abBzN4NPlR8OAyHgBUfvCXlkEAMhash/xqNMYmQ/xMxukyi1Ir8noKD5lC3860
gjb5L8xPff9A92/Tga4Ne+Pk4ulGZ7wabURWO9J+wE0Y6W9VbRCdP6m2spbxkDwvf+eftVni9MAg
206eOrlOdkUJiz/yZyDYfqRN4UHrGjOxQHRRJwFN5rOSQQJbS27V7FF6TxkUyri+zCaERIBwq/1V
5t7Sw8rCyeCBor5K+zi3/g5M906aVhlwD8kBzc2LtLqlUv+kvhYwt7ZRBxVhIwJnyzrmzL8j20G4
8V8dRL5g20LVCuIIjqJVq6oM5f8XWCXW8jQygiWDYAUpCJPTXlYZbHuIw3ET/hIh/VrN/UfVd0e1
HXZRT76OD5XGQBo2JxXPUrFGDMmnXfyz+zooyd9ov2BT2n8huGg8c6gUWK+ZvHhGjDyGkW+5djhl
9AyCmnqagq7ujLRNm44PeYHKvQ+SKTPJcivUPah6oIsqIfnDt3wVe0LQBKDwhCPVHPfiYEpi0X5o
eiBtIZDoq6KlgEK7J2l9LNX+StKzfCwmmy4+1UWhsxJ++Da67qs09tIQme30NMcANjBmyv8xdR7L
rSPNtn4iRMCbKT0pShTlpQlCFt57PP35EvvvuHfQvSUKJGGqsrIyl1Fhclj+SYIbQgO/YJAeUIun
/k64HII/WR4bz3/x+pc+JE4xnjuAJ72qvQXFcweEMIiT+7QhePAOSeTNLFvNmvcoSfESlmaWPQUg
rJY7D7LZ9Hybm0mdFEVb0qrHZZsum3cFFQ2PFrOkaSQcXy2vQQsgOMl2H+HTnx47MX/C1x5EHFmh
ZIrLdiaPhx0ydHCdtC95tFPSfGkqfRigqQUwmcH6NXJjC5H6qLjjCzW6rqbE51YfiWpvndk4Sjz5
L64glH9VNNR1mXESbyrN5n5qNyoUNhnt+hQA++T2MzsxJD95evUhqbj8y0fLN4CF2fW1vZnB0Utd
qlXx0cxYwTOqoi6LKR8bewYO25SgKYM4A+sEY1O3Tcg1qDn23u8SLID6nKMmFL7mstNeIotifKKR
8T6P0UdVrWR4yUI9OO4XSR/t+uJWVhgkZN97vf+BLPOVY3prme/y9MvEPUNOpOk4/aCoCWlwvqH2
/NuwQmNb8mEbzXe6sVy7PFl2uO8Ut925rJ8lW0ciohwWUfwppv1ca59zqr6q414W2hkLqSXoaWq9
z+ClS6iQXZjsZmWBKyIHcZMC9EW9l62YrDMyw1AafRxSvKv/F4JkQsal8uN3W1mV5IEu96KPZ2x5
0lt9sr8ldZPn41nE0+JDKrFgVL6nlEHS/GgN4KU0/NElyQ386gjCcp/1Uqnt/uKAqnl4rwgmQfJX
SaiHTN8ruruXsjcdp+90zL/AxH5rgQ0vJbulC7fX5+nYstZ6DHTFGX/aeN/5Jp0w409+TVhUfae8
TlTxHIY3MNtHNC+W3gFt4J8K8FoeqPfyFVKUlwJ+op67qXqRPBku89dsud+AP9kOtbdyZpIjQxD+
QoIv7PP3gvI9xc97gGhfHkuQzRKEqN8mqRT8wdmCGs2HxeNRK7De5QTvNmHh7Q7yjXPR/0m3IQs9
qefLfgERzV+VcdMxTuCe3BvJ99DeqL3ybUbv7W/teg9ynlLtM7TmRQMdyAdFzvjXkRuFkF3hf2os
kEixv83KYSA2SMXQMeJX3bxEIRfEr304Lb0Sxc/eTeM4HDxF/5Zj5YM9ElSbeqiUEdsKUq5/SE1n
J1cmTYmCLY2cg+VFRz/CsZDXZ4fFl3FMp+nq2ax7059LS0WuZAptnClIWRl4KQYSmszf8HW0wpus
THd60f+EM3eee2Sr7Z3lTqDT6dLqb3ZH7QCjYB57wWOXyqbjl2+le84Y86U2oa7c3hiTt2180utc
+ZYbbg7jOVe8TULwlLeoI35dQAFk9UcFBC6UspYRE7CUyDmppKJoz8Bw9p+W39vy3Z8eJkoeaCE+
FiCCG8b+OFOyJKvPGFE9YACUpK7yurwllnKCB+AdihWyheMKaBzLP6RZ8MSf0n6CtK957o88GDOp
vrzB/Y7LzzEcn+VOqo5zRlRtIzdcLiHx3Kdq/E2yf0fWs/HTqABMYvC9JP0gAs96Vm7lOQ08eblS
+WQ1z+4GYJldw65PBbacfNEQZu/Oc1VMqjKqfcmLcZ27FGNcypSZR2mbgfC/m9tCS7Rhj7gWd41T
Uc3miDzxQUaWPEGwmyyF7Y2peu/SzapHYBv5F8JhX3ND3aGjgNOrm7ovz0hefOpl+kVJnjTwqBnG
u2wjgSF/ssI8DlFGBZkwICnostnUEvVzAoUOPxgO2I+vhYAk4l+pcUn9EDLyUq4AfLFpziVUrIg9
umwi/8tJbeH09bS/a//7v1wVhbUjZKO9fLWMTtNVvwx0jGI4KTOhc2KKd4zowJ9fnOa5j9lPzD0K
toP2U+Q7KIcfUjKX190BOnFOpkl3TSo/0Th8gjNeFU2Pi2cqJQt6HUy7vDxF0Df6btuSDBT98CmH
Uxd9Nw+No6JpVr1LGImi+A6hBdrh9A06Zg6RMbzRzegPpjCrfP8RD+PRUJSthMKepA3oVfRJ2Vbj
akauUro3sx3elyBx/svWfZ+tdVadG7BtsAKlyE8D/C/GmH3VsSxRDLku83g+A09/kwGXkmDXNNTr
XjtJLJHXlF4lGrmb2mHHSYYxlOhVacNB5pNEYJR3f1RPX2O5dEmYi1NGGlvAtg+nfcmAllEqA9vx
+/MUKhvN017GhAx5+pF4V7bOe0Q5oiSnc95M2lLyqhVxO9E7L4pr/yxRQ8Jmxtkggq7whUs48psH
uE8rGe7yu8MhYzC9Jv29jNC5KT6Hg3yz0jLwZRBLXFG1/CNNgEX3B2NK8aJOl0AvdRTptMLBgqDl
PiqD8WX62mfjNx81TJKh6B/kjpiT8eChxi9TjbVYVR+sfHyRb5FPirl/EvzdMrvzITFA2/3fX+SM
5AjNgAQ53ei+/SYTf0jinW5kN3INy6FhfGtMKEEyKmQpnGz9B3EpS1U/5EYt9ZpefxsABhMbLNt/
ZkWoOtb1GmBPmMT7JWYEZ01tXqTuVLNCyThtG3CP1s/kBj+yBOPK+/MpE06mQ2DoP8G6MmZYvskB
lMe3dDpQduiCj3iba/6H9LCXrgegywffi0FmfdmT9SLDzs7clZKG15Cf1QJ0qEKCS0Ff/iavNSFb
/7+lO1LDkVX6Z5mmuWV+RaX7VnWn/3rKbjn/TWX4NWX5NR4REqretbx8kaNlR7rEiFbdmpXyjnns
j0W9ynPVvRvgE83kldvX++F3/dygNJ5X1WNoI9+kJ18+BUia14A7Z6BMLFhDuCms8LYzx4ceAHVZ
hqtCNVCfVM9+dDU9euhkL6Ol/YSBck2tr45EVxaBPGAkVUqM+yVs6/yBqf0nEAMJ/gkLi+e+pORT
WC580muL5BN/tBqxtW46ynEJ6ffgo9MAUwTC/5lu2KaTcjMZi/x90vQbUO9g8Nm3yYfKBzhe8tYX
u0pKR9S/K7Ittp8PXkUdfM6fPRQRBrRRqQzfmE3xBZJqW/reTUCS7o3hy5y7vypWGoNNakmhOanK
V80+TDRUKg+hkqp6h8FwxVyIWDd/huxSseb7rEd723XxSd4CbJYyofMe5wH1t/ZCZCLNcN5HlYJm
t2vQJDDYI6NEy647eXJxnJETb2SDLy9mZknbAzUbonxp198wkdiDsYsyp2d5OHIOflIcpgYjWjko
Yfvbjs2DbeF4yvXKQWzO3p0Rb28jedToKsrtkXsWQgJwCNToO7+GVB/ZhdQzNoCee2oL92LHFYAU
PtMymyegHjDtqMbUPJw5ih8aTebahCX5+CdXP47R1YkgPnGGcqbWzA3rIF3HIfh64i6yWd9q3xyt
DDfYPv+12/K7IC129eAcqIDluW5Zi0VpG4XD9qiW6Iyl6qfUkVOL7hetxx7WkRqgR0TBRSL8v0no
vhHQl+gsE7ajQAMIAN43cgSYHhH4qeeeTUhV8rOsRTK3HRcCv4p5GmSRyF/AJUPiXLKMrkJJbsc3
Be7wJC16v6X20EcHFoOT9IwC0FdkQdmXzFS9vkUbB/W7D9c4lwL/oikg01caDrJsDBa3UJnwE3KQ
lVgy8/kSFXBdg/ZDljXDo8fgYaET1rdLiWkpt9LgqsDV4fPxIFsqlfsqbc6SlmX9KbtS2Tw0+XSr
aPVG9mdS2pVmKK36WxuitJuuK+zJFAoY7VB8lV4LTCFGVq09SHFF+NdNqlylV5NBxmp8/fFfiVjY
F43zUaJmSiNP+oZSuLFt/T4OqF5SC5YWghRG5N8K1GKgsdWkxSB/k5OV7Yvs/TR/24fDhzTrdOAN
0uS1zRcA4M9L91Kerv6WRM2vZCeiZe4aKDXE74JCMZCfcAtjvRSNKKpIL0c607k2IXjSnOaS7xJO
fe0uXaOlD4zwfVxY1IMpwlBqkf4wQYeeRlA+J8E+X86+zElkSIXkCBlc0lUWsU3yIUTiNgtEBhEt
fJZK6BZStlHT7EvKda0OdSwbD6PVA+h27+UTpCEj9yJBo9LWKAvzCKo0+5XHM6vNsU66vZTHl3sr
DR+vB9DdF0/LHo/nZvrzczt8yHVKK1EDo1GIwFQINyUlZzK836XgZ1fZepiMe9lDLpvGeXTvx+Rv
KTJ0VfcohYYYOSan9C7y4fKJsvkf02Bn1+2xjeiEUsCX9lEYq49JVqAP0h7MMtxJ2UqemNwxTzQL
saLhyR4rG/ChyTjlnlWTctWB2srjjLNhTx/1qNM1lU7r0GRfSkO1SvQXIrzFELTulNskU17nnsqe
0dwtjxwQ+7WLIZL+l7cKsIvwsPcn5SiL5cwUtdP41RkeZHLLSxD7v1LVeZddrqQ5MnsDBc8W0mBp
WCUugz6cP7BERuP8R1ZFN6OMNL92qvoc0rhHvg9pSvVzmX5LoAjV0+zZL5IawBCnIUi0SqXW/aor
0UME91lSzG6c78cGMmanbNGJvFm6PJId+ki6JuVHJFchfcHKkWYMZHL7Xb7e0P6t4ObQncD6oO7R
/gHmPKhufQj8Fopt+ycN/nAElRt9SqdFokZht2/IRsu6rVvaxpn8s1QJZeTJzJLyYqlMSEK0CO2Q
01CCzIJPX+2fBcbhexjv1I/ydOoIxBfzRd5Fa5ddWXGVn80q2mf5eJC/LdgxsAShg54z5yKwJfk2
/A+ABUMv87+XJyYTd6zug3B8rdNwb+busUDJTRMZhGf5UClSFrFz9SYERggycmryukycuv8E9/po
7Ed7+pZuvEwu+YNgcaSqMf91XrLChfpB5lih0aPnXLCF+JbvrTp9G5YeVBYAxgKQk8+VA2TPIqCq
VNyu+vRf2ATw26vBq5x5NHl3LYpaM7V3ufnyjDTQX1v5bvkQq0jhcPgcBPJGFjkpDg9lgbl1DRXQ
o9Fd8djyLylBOYyQpd2BdEw6Y6LCPk0qkA1jt/S7u7JMN64Rgy3Rf1Jacz5xLU3OoZ++52y9oJAd
6Fmg/6sDMYx/4M39eKCPQXhndPlGegFJZ/2EyryJLAeaoct4ar6lchUaEJVWZjYeyQYA0wKjkc14
5l7NCpoI9UMpsy8XUOvNtupUXJbJlRlQiBfRJnGMfRaGh7rD7/QzAmsYMKFHCZ2E0nb49y/K11fo
qf+a707/KI9E/i7DQv5NUAGdneIutOURUPSeGrqIDqXCXtxxxDrtJHgaGVaC9pPwLQKbTaVc5OdO
A95C1gQ/6M281G11gFSxYAQl3EjslxDizca5BdQjK26Ndp7ilg9m7nxLV1Rek56JdEdtxbhoTLA5
71FmrpbGfpkbtyim72TNlRiw7IZrtXjXQAbyXhkvcWT/dmm/m93xKMArGQaulUAu7g4ybufUuiJ2
hsQGV0xQ1wAg9tyhsg2OaKns4p6bKoueN+/TLDuGSfHum9887GdZBwpZZ2QSQVcKNyidbubcXMe5
t5eFTbbg8oUyWWQONBDjOm4b7De5w9LxkH/lEM/3tjWdEJneAtgTBABdEgEL7KQKLN2WaKBQl9tr
MXkrKETI6JWGmSaFymh+q03jNhqucLtpqLMq8CdpAUkt0+zsuzpAuUKSZFJWaVz0GjmS8dt39kOk
2N9ykhIKsDtgnFjrWelv7QwXwlG5yp2Uq/Rt99e21HfVXR6gHF7EPn0TC1Wc/71dNR8MVJ9lDbLL
AXDnbd4PKDvlv1UYPNipe5mqEqVJaXINS9LgoKwyD5iK0TeRqSnLTmC1oOhIRMo/EGLI/zzEQBXk
psp5ynAfZDi6e0uxn+XB9dMl9ZQnK0k2cJwwXSlfibsSc9mzQCofr/TUVhQsl1bcEuRkqXQbpuu0
7tn3AJf7WoAbFDuRh9jXjnWSpVtqtq4AcopuBDL7D7yBtuemCqezgMTge3wKPCkck8+mhoMKJoyx
0XUYopTGWrFpo5BxCPDUxKq+zR8lOumOpBrWReoPsseUhS+Fjeq18WNnZl+y4oy686zXS/1HKimS
/AJjXyXx+LQUa3jLoOUSptGX4kkX7HdM7067xTEc4YUfNdBe/hcg5S5oYf23RvbsW3IyubsSIelx
4Svun/xK/2lRSAGGP72bYOd43jb0MUNHj4T+nIzSJc2jfh5GCBbQNZAWlYxYwjUEVn8ld3SJS9Lq
aIJ25U/h0psSZNOCgkp8tiTB/CC1dMlpPJfc2JmD3eDnN9JNgDz2PUSk2mWWP0bGn0Q1mUeNO7w2
9oPc2OXhyZCcjVBALNI0mwtY/F2+JGdy5v8tbthzPJsthiOACVTlJLNQspQlwNHQk0NLwzvS/aSh
d7Qs50lA3svyRwQSbLDa77VW/QxTZo7S/mle+DB5mLPy2GSnIdB3vYGTWhdbKX7Jc9HnkIbKv3Qn
9OxjYZk7+Uj5L2sM4LMURxCsYHDKXW1c89bVi80y+xx4thkUO/YQ8pTkMpfxRayCKYou029gNLs4
GZa3ytsHJqxaOdcJUomMPZkgmXBKtQxrDQI+U0qJH73SeVoSxqhaySdKjTCK3SMCWUvLRmbk0hW3
sFtAMBfFYR6NPCekB76kZVo1xb1jpfACveNgK2T59EHIoTxWSjlG6ZPv+SCtmtY233sq9hru7THV
KnapZA7CmFH/6rqiTxFaX5ELdqobrwM3WjfqXRcAKgUeOvb5nYLqXCRrPxqS3Mrhx2cJxV+YvVWB
yaB4vRTIo5k/PcurTegZCGbipwKd7lKNzjpvrkrRvCZV/FO7/vvyWTYjHuoI2pwz9BLSKNZhtyjv
cgvbnnx6tJDRVPvyy+tmMH3stVR9WxjWDSTKz1nwv374WuKDRCOzJU+UCwtwUlZaZRdtpXcpPXS5
/KUx6XVvzbCVGC2/Slbx1PfqAj+Zw54YOa940J819XeJ1umcvqQ6on//VvsKui4KEzcCi1l6ZGZA
pa21HuUDJR0QCB6tmkefXZxMOwlAMh1l2UV0nRpT9iQNUDmuQEIuM8FSUMqUhUQQ5EZbbJXIPcme
Qd4nO0ZQr4ekrHAS5slL6IuG4d3Df8AFUck2VDp/HrJwGH+iLVH8ymSU3MpNd1Vaf9tjDA0erTOe
g0SMDo6ADFDB8rXJwdSx0SvR+PpfMJF8QjCwFoqucdbc/gczkqvJQuPahvbSsoxytJecGcuecQmz
Vl2vuz6+G6f4978lPQ7c95HXNVPDKKt+MIYMs2v2Z+H8J6mGnKWTPgZd+SirC4WlA0W4vUwPOQzb
uV+A96w5cqDEDjfFYsDTAeZTBZBcoklvK5Y6AWFJvCknd9MMxP+uhDNN2zbC95u8RY/SDdL3IKQJ
0xzrBuESvuSb5ET0wTokYANM20Nw4vFfUCXpCor3jLboUFS3IzDddngttOmP0vg795sd+IfsCiXt
8yKUXrr40nqUQOU5+WFzaQxUQiUO67AuGOWqD/K+7lDB5krYY4xJz35jSYrqqD+icLiTDqNECnlY
eJK9ID8sJwP5bMmDTFf7sZAc6oKHHDCGADbqor0za8zsPNZCX+zy7PFehqP8t0CdZJDLAHYUNFkC
ZdNWeHGRgcgBC+Q37wSVhAo9BTlB+0Kjei3givU6RVEG139lh9qfseWIt/LIJW/tne7YteNu6Up/
KEH2Jv1uWY0E8xicC0N/W07LTKfPtoxvbGjnqdUBuOUOIX76s9LQFaNXKAu99GlzqYBTW06npNyW
TJYVjRbUKNG4P8cdh2rmzG7QSMC5zzdKoDhH3VfuET3WN23gI45ZKKg09pW5LvXq1wqt/N7W0MCP
1WNWFv4dtlFwABQcK5zc3XYOOlLINaLlCvTGLD5VYD1Xp053eVzXW8fFCdn06njTJWq2jwYTZwl9
2jcDmLYgH+Kj4tcKotTdapzz4IqcPCNtuA9Bm1GdcZEO3plGUJ4KoPE6ENlJVYan0NB+rVJTjqWZ
omcIfG1bhOXJxIvsOPqJqA4biBs1mbsbQaGM+g3Ivbe6u9O5gBWaR9ivYGexjXv/mGWgEfWhDK/a
0KxiB911TIchiiFdGlrQ1Py0N9EG56QVxDGJz/bF9EfzRitHUFyddYlTRcTDvV1qtA+Z31s7IwPk
qNZbKy51xCJia82GD6HWlaPkQN/bBy3T643meGgGwguBg48hraIXL2lfG6s5aN/jFPb04MyHsBs0
dqnwQtj4+2gAXZrRuDQ1FR4bS51dISkSCg7pBrPI8XYCnFJo6aZvqp8UFay0nFByU7nXGDBuEO1S
V5BOe0DT/cZoEK/JhmxY1eXUIxPq0kF34pMx0ay1zSLf2kporydMajGkIa608EPtIXg2NG/TGqjL
5+kzCi9ImeXGJUv7YxJN5srDBxodaPdB84yB4+rvzk7voBJqKM1DtBw0fW2Rvqn99GW44xm3KgTy
QiPe6vWzQlM7SqKbzinHNZCjM6L+zxoqhKvOHXgzGv2KZR+GKvrJ6xB3qy57RPQ2lcp/vnEqZ58k
bk0aBw8KnSaNaDBxfZn5rAawPOdGQb0abnunvqIVQho3eu1miNRuhZj2romKF1/ILwZyIFWFTwVT
wfBQifLdLj3PPjxMRSU+4HwrhiUhDFkqyQ19cg9R5bhPIDvP8HPnXrkWELEHlVpPqgDfj4NjYjBo
UrQLwglio2Yem1kfT4jGEqVT6Nw6LDTECD7DvtXuoG1TlJmC4NgxAwKv3/TmJ2bK9q6FFChs9xPJ
2nb8Crr57LKOrSKzAxtW1gDB9PGg1hZCYkV5dh1g2741qTu/I5hmfoyOjjVjOpE3J0dL052SoPzn
E5FXMXqWW1Hed3xWKMXSUBdXi5Vi2G/TnF60YjRPSVBtEbqBFlKVmKIgMK71+ibs7WE1BsYTVsRI
NrNLjnxImyEmHEM8IlBFpyqn+UlZ8jBEjrrrVdgSQRms6xhwpoas/lzl1hZ3MuQkGqD19dDjE1wf
+iwrDqqW5Ssrj0b4vA+qbWr7iDODWULxkbPoWyTudHWa9iOp1qwNMKUKpJu7vov3vtZPK4RHvuY/
vZ7ekKXFPcIxcUhBPXpESSNthx2EbYYa2sy6gNWMYdiVBsPFyeP9EIjDYQISKVL1lwE6pBBNVWjL
p3rmqh2jcVa02y/JZDZrM8VTF4OKCr7s5NNW/FTmAnbh9Fh4OdCVuVJ2KhbfxrWoJtx/QsxeshFZ
hCqGmlgPd5kDXN8fUUjyarCMkQYNQMwG1DLPEPjUtE0+ltZuAFoZtilQcwM/GtCau1x7NymUn3yr
3/Yp+gATIqOb2QqetG6egL3r2dqMJlr5zuyuPUu/ASFSHF2/gXwbDbui17AsQnBCG1CLNXqsDFwY
aAyHJKi7x3ijWp54y47xyq5GFDexhTBLr18ZbuVtSkej1pw4BWh0OCdW3GXo/f55PvSoDjunLH0x
Uis4pEkH2GBCeKEPplOYOZshrANwYu61hHlu1ChPdjGKjlNK9bzsTB5y5K3tIced844lU1vZDt3F
FB7bSqsfQ0+9G6SQH6K6A5J3hl8cw3npVJ2eRr5BvXvYNLb2YlfwwxPWfSoCflg6THCMKPTc/PAq
FaVIq74MWf6iDaAHcIJR0mTYIunyaCu9i9x0iJCzXf0hfYx6f+l94HNobFrlzqFlzhIcPNOC9NaJ
3wJ7xDUaE6DJQ34dcPytln9birOjr6a01lWpGX+Ow1BTEExC7saC4q7/FT7OyJ2NFFfDDsG3tP3M
ih/FOh3ePsO4AYWgAjgJOf50U96VYIGebMcmwLvjASgi1pox6u2xDQLQNJHL87Lq2GvKru7MZ6qA
NaN2bBGFO1Xx+Kjdxk2xTUkqSQW8eI/Q7XfYcIYDahZmTirrGc7Ws7TbLlVodlHA20bp1bbbg2tg
zupM93p6apso2nHZEPn07r2zLezocvWj8dttPJXAxGjt2WPwhTxQua3zlyzo9FOZpfqpM41kXVkq
DbVkPJWdS7jpUSyz8HRXEB4YmXTI1BbUDRBP8VJj51puecpd42CM87CHanwtNNiUo4IEkI2kIYul
gfCras14OiHBzmZ9NYRBdyT191b6WOFKHXXVafkchLeTFUbOqDUazSseKW+5iSSjCfW56rR3TQ3m
zZwh3KtqyKpDlFLT7q0YaCTQN+uxREVLLi0gUzYRbevGq9me5gZmR0+jXSi7IalvEKOAKIQTmxVp
+9ZvnwY0Dtdhmj6kXYrop/wvNPTqhAYPVL2k+q1M0lFUFy5WAxNFz859E5vHopqbk6dWzampkwtO
iyhlsgHqYgThu4Tefg9jqlBOYx6XiPDWRwu0wgqJcRrKOkAtHRX8bbqq2CNkvnFNk3ltuuwn5qoy
9o5dHXQHOr+mIlCRYZMNeCert0ulo7YZCn5IuHLIT9Vq2PKUqSzLXUyysNgphvo4zH28JZ1mJRwH
uvpGp9FSzyH12kbRsn/zC+JVgpSOV5AragnhoSxOyG4Xp76wKCORXKUTxhnJMBorPXTWuo6+45jj
BVjkCSY02Y0zdCiekSIac/dtGYw3HCjOJqilsmYtHBL0gQuHoeObL6kLvYCy9C408E3ylDsAMkB2
x93c+Jth1p4yF3OpHAu3AmSAjJK+dNh2lZRKa6tJtmqZ0VDoZ/RJtVU76hviBAlHWKxKmLHTlPTb
BDbLWjWRVer/AlEVw78k3MF2vTMMRCYRRs/SroLgsMyl54A16NtG/2GlTignhk2KjHBDnzYwp5VJ
GrsOFcxTCqktDu7GcNtz3CN7lSs3hpGi2zs2qOrFCXwY/1wb03c8z5AYuuLNJj1xGnenxIaonbEO
hYFubJwm2k54ThAArTNAYA1B2fhDSVFF6TVustL8ajYj2zNU7pH5EWk8oc7z7mprNLdOTflOpBjN
ae0rJCYpNlBlZ+MUgD9lFp6yGGNG9aVOobmvJqbdSe8ztFHGokfUUKc+ul5eVeVP5XKU1fG8nXhg
9C0/pnHiIIYjB/x7w/LeSKvgTZbXwQaap1D3SkPSdT205HnngBnAt7Fm5MlwmL3aWdsi7WLo3pM2
jLcB/gPMf+7BiClnk9cNyTm5QdKZa4QGhnXVYpHhdc26QZk4ZGmY8njaqmp728UBNa0RaEyZth2e
khQa42bfUgnVJbJ6NiZLJPegdaxhGw/5Xx8511jP/JsgDPcY3qFe6fq/yeTdz95P28J49BPV2Qfz
BMIUsYaxNS+s4soqz89h4z2VLnipGkRTNJeHlsUeK7bw0AZ03qnNp1t9RrykcE4sBY2W7/oepEo+
tBa+UdFbqsbOagr0bVtWb+628lDxseLBI68k00l14yZI3fcGF7IVPNXm5Obe2lR8Z1+7zwHVkHVL
n3HVYxN56BRcdUIINuZADxgJfuyqZ+cw9fBNcvwxoNO8WjjrsiN22EjW6G6PFIuE2LrRZtM6zwrB
K5+0cw5AH4TnfGNX+27yyhtHs6qtxPIp0MI1tmPqOus0IvxGQfJyXVR0C2FCdWt/opscmEgppfeN
i09Fh9xPiqefoaUPTq2lqFHVv26pXAb0q2ALHaKhoYCMbHFvBQ+N8pQ0GNP1irExBAamK4WO08d8
pvB0tlxvM1Q54tRtjRZ5leG43LvrrDRfVB1priyv72xNfUAWHWevjIV/NssT1J/XbBqeq6x984cM
9dAsOiX4NxNigOP7ExgIc6wvekVqP8tuGxVEA8X8+VfR42mFNUle/GnRuHHC2NyqtY8GfrpW7SLe
aP1w1pDUXvkFlVSkwO7H0iZZq7BeS0DigkhZp2pXr6d4fi6dkHuhiihaIpuLMvS2lV3v7TFqT3oS
XBz2fyCtFLZpZTCtrcL/itT56OEntfHUdFUo3p3Rju2Wdty3MrQhnsjIsM+6dVT6aAPlAwR5iUUn
EMuNknbuepwjioVU5naBcsjJnA5t5f5hSlKm/oytqkKaCpC2ZDzUdvXWqJ23dgdtE5vajRcXj0Pj
AhBJkSHXm9vSwEpwHPv7ZjCvXj5fSrS/Vr6D/QZAGuoY20YzsQhpkKegxgJo2jqCNjjUalWiwwQQ
yd1n6XjBOftUTe1jrVtvtpec2x4JNPRWWPqrm9wy+EZXu/boiupaTPe9v51SWJ1YGCptdmOr1i2A
QFQO66reBLF7T3Vzhdddf28Y3XtA7W5dUrUsfIskAO1mKhb6tlO4934KLDSJ7PyMqH6vXiMMu/SY
x03vpvHr7zzGEgnRNn2lZVQB+rK5mdUPB7/fKC3OdZHe1bpr7gYvaFaskodXfQIgGhlJx0RFOc32
jmE5RVu77fsNTjk69ccQ6aSk58ttt7vHUQdTr59uHPRToeCv2jjFW2bba81F+rGZHpVcpUnOXI9q
rIRqDDm6JGBJovC8muPuHtz+1iwQ3YQRe+8q7hFB02zbDN2NZgNn7OsbNYHwk6f+Pc66PZft7ZTI
3iaUuVeaoymbIsAXxNErbTMb5WtuNdfGqAEjYPuRZ1NO+6HcqCm5XMX43vEhOwhAWEuE5KrOn6bF
j41Z31Wx/aebr15Lgs8W4x7BsoOXu9XWhYGPVvbZVCxv19WYRiaB9kR0vcyTjcAZ1TJJwXorvkQW
mDkaLewn62SFrj+Sif36tTz4JqWMtkSS3t/VUXNDSmXHKIIj2FLRbgdEgiXhBjhMvYpJDvWMYFXh
MrFqQwS2RpIBm5Com1yS1j6MFjKVoQkpKDjXrcFuIpp24EXB6ymoDdaOdl2elx8X5F00k7Nyr8um
MPeqt0phLdKbC25Rhzpl8WjbeoMe0DqyEDnTcNRaqclMdctIL03ufzi4qc9l+tLYwFOS4qhB+tmz
22lO/+9/CnWw/+/X5Q+lpe6KuLcO3TDk+a6N2w6nR0wC1tOgS+G9/PdaRI38Zq7TiPqm/IgNk88y
KDWisEGdbZy8+rT8z837vYGI/0GxvWulxtPB5OlT1KYIXpkFOIpT40zFe+ypF1vNniqzB9fn2qc4
QmxLg2RyD3k0JJ5MpyR3Yay1WHQpZuhhxhsjdu/42TZB09EzDOi4xWsQIRo4YKpIBuIhIkUnCy0b
atdOt8dV9DAbSop4Kgl1oX8oIeeBzOk3wzY41ba6VZoCxx8HPcw+zI/IgqYn/wGuWM6ehPQJAbho
jRPAfdy26qNh3oFqwddhKNC9Hcr32FBxGp2CPV59ybGIQxfLlRViweN+6kaE+CEiDq3ZsLNNEexz
thO6jgNmVOumz1PQiPpV9dqnPCsuuAjBeqiCgzrm7bqvFHXvtx1Cv2Z0O5txvkUtmYYTM3YVg8Ob
bS09Irb+S95wdGv0T/SyUzYBZZZV1Xbk99avr2fNFs4qul8R2mqqf0UUr96EY3khN4O8HejxBrkX
a4VfoCOp0SX2s2gT/x9XZ7YTuZKt4ScKyVM4wreZzpFMEkim4saqXZvyPM9++vOZPjotHbVUXVDA
BtIOr/WPQXlduz/WPgGly6eqJCuN9FFLBc/aEs8mRy76h6c+rA/l5JqbKZ/fYfYaCrLCq9exZc5B
U2xKbf5B8PHVyM/cZCZE/Ms32F/GPsHwzfqfFAejc3eiKVAbeOMBviLfkrkrFvLEa1v+WSRsmJ7D
v7Ytr5mg1wj/2c5Ees8wMN1F+E0C6VuhL+0IzmR5QGJuUZy8qX0gNDo7pnJHLCv1MD2/tjEBMxEj
VkWH6PW42BnWm5blQ16TQi5rUKhKLuKwfvFcdo9RS5bzii5TieZdWt3d5xomoyXZcAj1/acmLYq7
BwFNve3IkSi7qNhWAQKGtYso65gtvNa+T7Lce+RMnex11q9DsZuDcJ+OzZNMunNi5nu4WUElBCAg
qWjc+xRsimn45TpwkXFrfjcIrTc/v9+xEfjXXEqObLfzB0492inUZ36vwvBse8ZyVK5ugCHHiyGa
g+zHzxnOZm934XPYG8F2EuCkE8GYG1lV6UVapHzHqfnIWN+cqcyg8zataJXpuuWYYUveVXzlXUNk
42bog3FvLeV04cH/TCNIeejr7EKCduR3BeFFuqYK3gjkawhKvzUMNheRcw4JhM5MLsRFK6+gtN1b
QH5dal8Qokvy/vNvwObMpyLTWhz9OEfM/kmUg8jNDf1DJg13gSD3mA5Wuqx6i7pgp+dXHiS/i3KW
OzTMtJrCEZake9chJxN9ROm+9ZZpM8tBXzWPVc7tERnA+mZtpVV/YLMBCZmvPx/x8/5UZSzzVU4/
JR9s+NNarU1TOIWYBHQb3Gh+O4l4YZGo5VXNv4eaek+rsJzrzx+kKsr//C1v1/ZF6rw2P++jp3LG
d9Q8/r+PzRdGxUG3eOsKV8z+zz83cVc/zHZGZKLuW+RzfPmx976cUv+mbZRrJSE6faJW8mqtf/t5
E4Fwe3Hpd/x56+f9pF5oarQBITDXEOfKDQKsvuhk/5+36ZW7lFEoT7Mprevs4a1ZQvbNebCuvRUC
AceqNoEINS3Z/30ncTyEmqS5tft5588nxzAmijnuDM3n0i6xRiCZqTiP61cO86CZfeZ/92QUGSLI
9UN+PpcbZ9wHEc0Qee941xRodGskjvZV2fMTJgYLTLn+y8BFe26a9vTzD/YSB9dOItywpubp510/
n+95zh8RFeHx562f99cBbTD0v5j+zydV5ejsqY6k8v7/vqxjjSeCFtLHeiG0lWM8upDwS5fD2JcP
w1rM0jkzMcT8Y4xonIjibnzhBK9PTdGzg8dZ4LMl5xcRzMdUcMxRblZv+1G+0vN8iJuMrc+AGiiT
8oXkFUbuimhj2VQFTj1UuOg+9k5CtgRhG89G2zT7MMA+RbCoIOZ5QYIel4QpD6ReplF7rEkf2QSo
UbbazH4tVKGOTksvB+AVPU/bSsD+LxnNQVb0vA6SacaUMqTeLzdQTzrhYIFPaeL+Aej8VFOGRPB9
uw+nxaNmZPBbjSutLgJukvgC3z2umc6TzkE0PKCHgoGdZo9rvz6TU4rqF8uAwGGT4Z56MWBGCCkJ
d3RP0FxbnUcNCqMC9ViF/d4L4psl5GPaD/uxXsj5ycKr5VK7I+x7F1CZlda22qJD+Qwoj8IVgjG5
DQAn3JrQb4FlleZzKJ5THjLV9+Fya9OUz2o0eQdt92HlZFqZhOjEOLacHqV+qj+GmHpTU1WnvM8O
9lQcveh5zrJTP4rsqGVwdF0j3FZyxrMCFdxJ+1EV3bHvuk870o+q1iNV3O2ZIkWDY5pzELL9TSGG
zZLmkmf2R1gr5nxeTpYvtAd8v+H0BA3IaNxh3S6QF8I7wADf0okwnyVjj0LoD/adHwnBLwZwm/aH
PJrMq0fGksMWtOP1dmyab1pCCO1puEGyvAlVkRit3gl5aHfk9SBoKVnW246zTIYzmev1rXPrS1z9
tjNS8SZ6GcbY16rrjyoRVxqaGj+vw6fC+p0ENNRQMR9ROK94cE+kjK69v15LCNQEsLsJLLo2Y3N+
F2P9RlZmRi8MDFHdiwHbqOFjvmcRroo/iisyslcCNh9cIp7jb51LGiQZpShpo0OwHL6j2cKFywOw
KXmh8QmyNRjkNzt6x8P6XEZsSN4ADmfj0vErTPB8IwiSPGJTY6BRhI1o2Lp/VSXFJqxXK2fhoM5Y
DnY9+WUR16ee6LIaHrQZeWxGcgWzvQ74ed6PS38oIHYurgAJGuT77MDRO4KAiqG9dCJ61n18shR2
WNxI07xG9FrGO+U1N6vL/HKcSVHJT1Bf5Bp8lMpO0e/VtzDM99CjDwMBJBsNLrX3enpA8w6usGUl
pjDlY8prOGm6RNNXs2he6FxbgaJ3nVXxnu0XHWsrWDs1FRHpUoDQRb4xm29dI+8Uuu4bezgHRQ4V
QEhuQi9a3VgXGBTP556D1xfI42nxzJZzTtot7dkMDFVz1HWN/0XTvNF0TyqpcCWho+YwPbTV+D7V
QYv1ZPo048bXvIjoCea9SgeY8GmrtEckh0P2X999ZWT+khgbPSqaxomSFNegsq8hseLKzP/Krr6M
rlOx25ISS6pmPKT91rRxpZsu4HirK6rPAmz3AFQU0UkrhW1P04vl1MSxlEpuTPC9h9Ihur5e1KM2
uls+Wh9BNxyI0q1PBPhAC5RfOGZIFq/MV2Jxi+P4OiLZxW1AhOja/uDYCznbbvGeMmkbGvB+SkrS
bHgEl/0FW2wGcsPsKXtN5mz23ILgJu58EhnnSDRHeOjWhPmyrO9LQ5cStByGKnqHZbvwgJYKv//7
CIelSSk8UwAOjQgoXNfd3lvb/Lr6MTFCP6X3j9xtIsZrR7+42ntNYHZhdOsb6fm0gN2Wun3keQh+
Q1rlIdXuvZ5I5akWugjq8F8jSp66BqbBM6ENNfVZ69Vr5MBjOY1kMXR90oIAk9j+5uUuSgBVvwFL
oPcERyERnP/fQ0ZQNhABnWTD7Mdi/tT4aMDRnygSxb9DQeKGmEYGMqobkkD7aUfupXzhokIqQdtK
kjibRRq0fpN1DpIKoOI5H7HZUUDTRuBn9BCP5vBLNl3tUzhJS6GKm2ajTGDPAuSbeKb53aHlOsLp
1fKf6k3+kHCddNRAFi1EQFN1Vh+GaEh8acZ7T3nXElpyo8L6janwpGyoWPt9FSLNIeXErqv0jiY9
uNbmyTLKL8/lwu7dJyTa77Vd/zsvOMzEkh1b8jRcFK8H23xpe6QC+ZdOci78bvoDjnftw12pki8G
vId+VKcxTHauHHlgZ6HaEoV9VwiDliy5S5VmGJph49L5YeyIfaydFkNkzmGZjjcykr6y7GpU6etk
/uM2JRKRIT+FsqJIxySAo973CnwemewtC52DS/7Djq9A2Icz76sq/tRmges9JL0Yw67HeiPD35Cl
R6lmfgSLUqcu6T/6rrmUSYZIko5KrYoHE4WFG4pfkWe90075SyZcHmKNPaf6fUMy9oc3DS0qBF6N
KTL+VK3x2bO3ILomyyTd5KSX0JNxyWgQz60Jvmq+oK04U+aMif9epAONLV3/DshLgFT87oDRbPPE
uicy+VWj1aCiE486DHuTZM9OY7yUFo6EiJGlasnWIZa4pDY5Wb6CCpqTb+zUkzI8KuuPCODZYrie
yGEoks2ddqB5p/OvquGJ2RINX/JooaaKCergztU+UzkNKl1zNGT/SRA2xJE9f41ux2ZVZC+B1XQg
1+CyPMK2A+oN1mLIdIPLCijpZPWPS612SfqQAv2ZJgCdSch6UVPeWc+Q63RI7bvYElt3GnYkO8st
gLP5UPRv82Q+eoKntGr4zbpdT9UzfzHS/Nzb5vuYuq9ZHeDwkw+MJ7t0GW5QSuVjGF5i0EANpRnI
eyM8l+ecuIVT8sqEfLXCGgiPoOztWDlPM/euVYDSU59B4+hfikw7vzXwTBExPjbRLTVEQm/t7Ish
+5jIPtwUrrGfgvaiUImjMmOuHNmK2959syS3Vj5D3y7eWmucy/ewIJKszCCmMfl8gUOfGgLA7bRo
TvZSvi3AXVNVVsexItbcac5OZHDYy/ckSVLftIbHwSVACQ8FgxWqpmomiyCOOp+km/dqYU9vo/mz
o4ctGsrzwuNiamOOx3A3jFmyB55+wH3dbrLJE2sBO8Yo1LxgLnpMegRXve2zTRL9RTVmGd0wdQVU
kmE26MTxJ5uW2TIjsZMmpRP4P8qSz0STELxQjbBaM+xpFRqU6l3xGeAYHlYR8kaadn5AJr2SEPts
dK8kI/HoA5rjOgT4SK+LiV/d0MlXhU05cGDiuJvm8MWxlrNdlb9T4XKHwS1XBQ4Iy3vODf2dT5Nm
70TMQGAUs+uYvEG7/I2YBdYnTkdniWabFwzXnv2aEyQStOUp1iMCCdTajcHFLsJDHnd78IJnmo+X
TbHgenOGdNuFyb/LVMMozt9j99Fbg29w4eEcWNTJbU9JIp8Mxyp8smHLHfQbuWmShI4Aycp26Rhq
ytS7JS0IAv/zQ6M+2sYjlWGZX81rfVWRq50tvyfT/oxs9yOo3UvSdA990X0NToVEFpeVHJjM+vIr
kfxa7VDiA0Q74thU4DhFCrCwCpfciN6OeX5xLbZ+IzPfSO/fDUVyi1SJeizD4c0UPM3FXS05IouV
YNYT248xXDJ7FEQ8btvO7jkl2O4KNbCi5yMe4G/KLd+ldI5hSSOVRhSI5+PJaIO1CmNFe6VzcmQG
A5cRw2jnL21nXuKZ2L4xULelmW913VcXZxK/DJ7U9Ew+RgmX2TJkPIuQY3IB/kpa+2rULvUidH1M
/fAd9N67FtEuaaJTMBf/xvbMvU2Ibs+jHZP/RnFY7Iy1y0vU3aHXKQO2dwWXfJgJd0moTGBwmcjA
NyB8KNGrAm5lwkgeA3WFXfqD8pbZCVaz/heAcVuo7jLl2ZMppjfbGr54stIWfIwtC7h2wZ+KWEJF
6CcNnZ094qLXFM0A2EmUMt/qcoSjCIkENqyjavOvxk3JKkuBGaEblCD7vkyn/VBQ+ia6O4Pqc1Yv
715YP3pzcNTpRABKt8/muOMQHB7Q+e0QFF5ENdoo9JikDCv/wFX1ZQf1IUhTY5OYyy6V/PjoHwHL
G2pT4dKNygH3WHG25mR6HAtl3JxJZULmkL5kicnPG74hL0wA3ugqI8D1yewjVg0sQ0HWnVwTdNBx
J4BHekO8RO8qE6uHBHZ01Z1SwA2FD2S4tidjyP4VCZHPjeXxn4HUGBdK7nPgPKo/36j9QijGK6Jt
hXks23Vri3mDIok2oXMsotcAJQKBlA+Rsu/OmB9lFQwkXy+PYWczTjRUAYnAoVYSXi7OZvEwMJ8G
yt3Tr9UsgZ/PFsuvPd3piJDAUs5htq2DHY9UNpNpa/vF4BCEAtQ7cvT+/BJjoUgZR/rGMzKOEiwj
jvlsrNbxVXGgZtruYTbaBr9m0YhkJZTgZyRYl+CQk67q94xqIDb0UHu2eaMKbG8n6xUbxXLD3cQg
CwvPKHWVhr6DG3A7FeOn3Zd/ZNHBqbr2jSwdjuxlgaKqyD6jp0d3UMKr2bnp320XqDJPBxQRlH/C
AAQEMeZfavjyKPAiTw2CjfIv5B+Bc+v6JzCCQ+j1e+obXlwiGDm2DGBGwihZGFlTkvHREMNTjYbG
p5DzOILP2b1+lVGb0tv7kWtnF3t2tseHW260YMuKAQUdrPOb1qtOlezv8eTYO2v+wzLEvqcpkSmR
AzDBFBFyRxSqwh/MhrMyf2xNsrIjTVHzZBIQ3aKCbKDPg+SlnqHd++lWFtlunIc/9Kkx1zOXs/jQ
7erg7SEvfp7itwGk9NBa+jFMQyijkQbC2TyiqsReXT0LC0BzNvV3ERGk32K92TjhOYyXOxIZi3Cb
igGTLLAqfItn8U80kfE22N9pRp9jgIJkohuSLg65KXhmAFWC0Ue2s9EhKKtIvqbS6Q6KeAayTplP
6PvpBtRAYn6IhaMORTdFIC7L57IM3/WMgqXgjEkIYSpX7XEwpZ888/ZhE7xGERhwXvcE6A7qjyeH
Oz1D+xZOvw5f+kLk+/U6cQqukXQO6DfF4dEvkMaiDX6Hi/W0sCpmUf1kkE23IUDsmwA+n6J4nmNB
vwmG8uQsySdVQjQeoosgJhaBJPq/oS85TbLFR//Ho7mOal+N3nNbOH9zN71HHHmbYX6r1zhIOzsv
bXRa6Nh1ywKcSJE41lW7joqa9R8Ju6PdNDKP6w0iI3wY1jBl2N7/cu8TlssSXcf6+qukB/uE6/JU
GVJunG76JYi+SIPvXs3upht4pDjjocPDyRqMYKEywy9odqSJZY7hmtoOj6Q2K4LTTisCZJzmKLRF
Vyjv4Pjiml+fVX0Qv7pkyjHVyccucwn4yo/GQhp0QYbdFDq7oe7estEPOvvbWp8NoYaqDuL5aT07
B7Hc64DvJxDoM6ua1ZZauBMb/5ery6M5lyjYJ3pbg+5M0hXPN7bVjRpQ4Az16kqFKy//yWd9k+7Z
EDFt87UZINrgCjf76oMYI6OKlsM8ABPOA7NV3xJkE6b6t1Md4ZTfhtRq9xlbu4c9xiqIsauIDaGG
HdRssig1jYiBTvN2r7Lx3FLjx3EwHdqsfdXh6ONK+kOVK77R10bv5ByYJ0Plf90C/jatf2demlwV
ntRoTUFdWOkf4kLce45Fjn3Grj7Tv+d0G7bE2QfjvUeknifxk9AIh8uOkvBoaHdRcKkMgdAa0PJQ
BTPkYmkiokheCX06JlYacSLiws4GuqOyAgW5GQ4fQy7YZqv+7IZYG7v+H2Os/6k9ulDitPzrqMkm
/t43R7PaQrSdPDQcYV0dSjev9hXk9DbJ5HDUhUMTG9IKFVElgMqS/IL+oVi3la56MJP6qLPpql11
8pCUdVIXOCuSR/p/9pB/0GszTtzSnjdulV06I7mUy/w4003JBdN9KkI408ImbsjB0k09mVPRQ2hH
yW1OvhhFg42ke2G9UMbE+2urAO+686lMta3r5Nklh90YSg2JX1iwvTsnytd+oJqnRkIV7aiD/DDt
ZsCxkx16d0uPr53qrQ0xgtmJYC60cRatQXmDZKWZ0PEnkvm4ubfFc2pkPPo4sUBxuT+pNjXRDGcD
Jb0MEFDiDjrogYKSEf2dYcBNlP25qGWxlRxhI1NhOKH8pQqPMHrWWD8xyoObj75Ca2MlI81mvfrM
TO+5x8mLhfu5Wm3NXkhcdsYtKYR3EyBcu1nEyS55WSKX+sU6iP3Q6848H/FFSBVsjZLmQCPkRUIm
7FDtRbhwX5ekVurkW7efbhZgZRJTSK+XegZW23tC3QsXM2ldjFRAzcmFfITJT1xWIrInV42vTPbQ
9wcxK3UyyjXJfUcKXHclsHqX6wYWrLaeprTEPjQ7nyUxzD5D8aOVWahiGPcSSfaFLLt/ZY9Hc6pb
vaEAnaTwsZ5uC6p5lMb/dqU3I0EnjEOyDy9rvyY91+PJlu2xKhmnwmwJ9i0S1xH8DUCrtbYTeIxl
BaexMZjInOwdOfsUmTsTiJ/2dv6z5nlcxlvZAu/ZDCRd3h+5OP9xutembz6dJLsjq0B2hq/Nn+Kh
e1y7XKR2g20vOV1+WM6BTQrtI7VADy061n2dD0hQqBfUJY25Zn0g1WodKTRqrbchXh3Jti9ViMgs
P7X4KTfIol4J9SPbttmmiNaa7KPXTew3tm3uWs2LZ03eO2ygZi/lFRvTDotGEb0w31FXLAyHi5cb
p68aov9p+1j6/OY6gocOfrsODqMY0jcbn+VuwDQWsoT12OgjMH87m09TGDN/phn6Nmd4BtreIT3y
KP9CvWcMeehD8vkK5YEPLRFt+xiUzS7zQxTiT1oJI3i1HbKeDzJJj7URdSygY7AVPYhFaKZbK9Zy
G/X9Kxkm2qcSPNt5ZhVeIp35RH695FnwtqDj2NLz5+2lmG69cIxLyLMxWrX7XmJcMi3VxeMg4C5b
PmTSmu9zSp0DxQn7Gcvk0V6H+Mnh/gUIcrF3tGocN7ldMiNOAqzIFIc5Ml+9Md6NAtUTGGjiW9KF
hkpi2nE18IGSQBzeJL5xJePppGlrBQZ6j/i8IXlNAk5VEYbdUYiS9SednidUHFk1EH7kmHcqKvip
J4CYqDAo3y7qEHOKafEMw0KpGdJ2LXCAT/tiyoIavi1W4BsO5/cwfMFA4eYI8c8YaJbtAsRMNAkc
fis3SfOYGyHT+LLrG2Wcq9j6i26zP7XSA+XT7GRTjKVCJNvUwYAXlh43OReE2eEtKefizCJ10Vmg
NpIq5T1axJ2s6NCek1xvyTcxfVqlD5mdtadOWZfFbot9Sj+11MEBJSrVUli0wtH9XY2q2g5Nf4qA
DTeNAb5TOVL5SWtkoEmGP3tBdTBoGyZgvtvOhfUZ8ovmG6FRHHX6HSvP1hpoh4kTPE9NPBIKhFsk
kKQcrLL+3HX/AS3aB0vzi/Kc7WLTSIaICHgofRGhGo6mt+b+8tRebzjhKRBMfmFRYbFLmwBsHuGw
SUK4BeOmx9IylBt0n3vO+getIHfMfl6Xk/pBj8G9K2tqELT3nRv9nS6uYucpouWd8JqZeOMkwbhN
fOwXUH78HT4XzwLm0nxyIuYMo2hZOQz3+Bv47QeLeWSNeNA23cRDKvVpQqe5jZSHfFPzoEpp77M1
gXtQL0hekQ5kccX93dn7rJubY6ex8dWtONqaUAzSOzcZaaqbKjW3pKrwQncMYRS8vbXoYmd7+j3O
nDj1P0AOErcTVc22CUNHFIhdNQ9ORYce4nR3O3agze5EHGrdAGhqJ1MHFU+/aEoOeY0HUu5cAywo
Fug/0mEV7dl8I9jsgOgYQHkFk32aLjxMuCY62kjTKHGBrnMayh125tHCwJhZ846Y//C5MD6tQP8t
W4s23sVlvzAQ1k6z41zJyrrMJooFo5teAjxz6VTKozBBFZwZaYZyrfFIgPgngf/mHssNJkE33yzV
xe5QVkbxYvgB/fVoPaJH8gjkZgkEIfXGN32bjNWQ7MYk8a/UQ0bN+kuck3Cc1ekBJ2lL8Y+5s5RT
bCIF1z8QDi88BKcTRjUfLbuPO/uBeKpn1YN2anNix1PvpNvPWyPPYiY5XtJBWGTK3frMU+x2U7iT
SzFtzGq5oxrapDakRlAGz5GzoCwrkbaTlI8tqEeiSxGWzebfGr42SBQv2vqQzSiRGEN9E4LwEKjk
BWmHj3jfd5XINkR/vCo5etu2GNEumssTck8Kf2O2f9qonuzKerUH88WBOyQN8BurInVp0Xhyqu5h
iWy4a54x55wG+rGPsifwql91o2H5ppw8YofNgADVdC127A64MZFuzcWDY8TvkZkgqHK7c1xEf2ty
hAB84aXdiPD03vye4vlfQ/fbpAPu7YuFfkNGPXuoCUcu6PoeAop3dYldIcARd/bK8WLLcDwQIvxq
5J8OfoHSSe2tFSFPSjuyFaMJ2SvquhitVfRWiIaSaYLiGHUzTZxBS3WFFbyrUXpM3FQqovKd3a9I
GBPu/eSzHYPuIRTi33EuLrjtS0hz60hN+ui7RDX7MlDE/eeMMSCEPjg5E8IS0ews8SQzB2+Fmqet
Rb9ldsyN2T1JIPKWkvMdVip7qxE/Kc9BRV2RTb9ExLotk9hOJQM+fdFU4hYDYmPuh3xC7+YaYAFy
oPpxsl8Io0QYTIbOmcYYaBcjIGqmIC9Y1acpIp8BZjg3eH3twTB3qFXwUgYj41vhTTR8usiiswO9
0eVssiZF48Wp035vOTiGWtPAa7uchWHmR+gTgFE8LCCe5WkZgXHKKKBYpAD31R7JPkGCQbMZHMwe
Kj+467Wqs+i97xnIPEek+0FP4px25t3NiR4fnaMIs+k8gVXu3EejHSu/g5/ZLlgt48pTzJYEzwr6
OSvNnWxnvs2TwWiH/oqJ1DnYHNYCdX9SgU50mP2HJyaFl3buGSdiohIiuAmwL+DdqmVeMg3hE9TE
xZpFGL4w9NMs3dMREA9EF4Imtb2DnyCp6cddBE58Z7o6lLlCy6E1mEbA3taGPi7/kE5pIGue/4wN
u5/XoxRohfG+xDZ6NZuf1MJbu3HxojGRbr1q5BWEm7cMAF2yoKCP/mYTnjwaVwdWWCpwEKVv6lKX
IHZVtxaH03ybFAOFwKAb5hIfl7jny4ULM1eLs7GNWnE2XPW7AdczySG4OIV1CqKivroxJ7uOWnxR
AHZ+laCAsnCF9FUa7LTkOW8EyTEq+4q12jgalvEcyABFQygk5uOFIaNd7Tk/f+RYaKDMNUYNdxmf
IKtGtlEcPHL94+dDfv5WWlN5pgAGcSYX9/pvXuX+70ehAGMGBUveFbgn4jFiatvWk5cdk4C0eSNe
tK9blJNOl78KRVUbop4Bpsklli41z3X1MeeD40eNmvxKGy+6gNC0GzKS6UdFfT39KYTjPZTzhZOP
lUIS5Nx2nZ9LFDUENYLw1bLeqAnTEgJIREsL0zUeDslPSqdXFYfXqlXU92bNg7vWMbTF4gN71uck
CZ+0zsaHCaagLBiotHKOiHgItjNOERa+NzPPPIA75fmyoDq7C+xvB/eldtx467aYLuWoMQgMA1aQ
6a2baxhUY7W8o1WSWJdOnHzbsR4mGnkEmJ8rsW+p9uKlT2XU8TVEe8oaLAJs9zY1c+a3QOixIzIZ
N28+f0duM14sPX+6lRedGtFDgk4MsrGFIiIx6tXTVWN067GqyjXZMH4aDDXfC7xWTmEb0PWacCsj
Gvyq78CpoFy7cPkGeR+4QvS8T6vgiaDY/eLKl96lnIHEyOclHtiqRqdhYRX/yGAMD4YTdTiQEp4N
tMh6fWKiHAK6s8Gf2YXUfug4wacEkTle4OtEdBWWVwdVgDddPeEwoo3RTfTRbzL7ijNa5vz88zfd
WRpiVVXxIZHjgysdD//eajf6z18NF5Mn2yjq7vVK/fkXE4P//36Q1dhIrCQpFD+X7s9V+/OB/30z
HsPnmqCG/c+1+98r3MOulG2kumlccP+5sOv1Up97GhNWC6Fx0L04/LwPd9rFDJe/Ike9mDNCsA7z
R25Txcs8+mbVXLayNGv6wpPWr+OB4t20oF2iPKbJAhtCqmq2kElMBbvPScTz5C7SHlSkeKWQLIhh
GqXcwTi0+NCj35UAFecHLhg7ymZrVVQSDKPYxbRCl2KS59GYo62bTLtIrXXE2fK3qkQPhgXxsCzI
0bN+2xS3sJ/nx9DDlyY5CfzIKMmZBcebi4+5Q1DXEY2TiCRCMvRoj/qLy9Wmoj1lNOsK/ZIm3S81
3jMzYw9aSPorrGhD7THka2RTKFfTSS1DdY+01R9XPZ3WcIfU09CbOdfUSuKJm41zvpI2fRPB7ktu
hdQ5M6CGs7UnTejN64Mahx2i0KnZu1Ne0H/8Ygr9za1kcV0RTIIv7MHt8RPVgf1SmCqnSagvfT16
R4uuHILMGeUFU6QrIQFREDBxgVGMI9b9gTJ2+KacKQwuYAtRvgvtIHj+suBnUTFXpPyaVCkaaFb7
cYFcKRZQZ93a+9HuIBfQ225rEQUbTarYZlJiTwC4cWjmfRHH6c2bPbY06pyCokIzk71mXfF7zvr8
eUyPYFCkTKA5fnAH4zuv64HpEG+LchOcimAKA1/i0uZ8ljXnSC/ane7mAhTdJACv0ua+yiEysNjE
x3oqbBhN49T247BTjntNixaIJ9BMeoXnlwOEnDMYjAzDcBwprMCqhAhsniEFStkcFb0fYxvzIAjS
Kzf/X8xJKKKD5GNaumVTJ7/0wlELBOt6bEO9h/9Bl3OGNYKH31CwL+Hr5MxpkgpvgBHv4ILOQI32
ZjDK596zkY4ZMz1WHFGEeX0HZDPYDaLxcNCPcVgZW6c5mKb75uo/vdHerJQxhRo7velaMr17XKWO
PZ+ygqb2uCOQAxC7JZZSHEyFfWcCRXIVPumegtB9fp/69pc28vLAhUnmL0Qf3ACSe0RQSHPi/q5i
+z0xO+m7bfNPkLI95B6XrqF09QjSTB/4b21P0aYz4u4YuozRY/1YzmO6swBqjlb0m6NvzabH4MQv
AFEXLEZIsXT6QIVBeFQkF5rbUAUYB0bGHtvuLjxKbxhno7W50icsQB9TN3P81kTO14DXk87Wlec0
08X5580FaTTfe7/62iBihGudSYezzm42W+fBdcgs8xoabAjfT+d83lUOvcQilYfMjDMMRiNqmJbv
bmQWOzuMREccOqQudLdpmKLDNJcIqVBkYMxlZ+bjJuEcMZwhausWvpkUkVrseseO9Bbjb2mDNltW
sjfzFC4f53NyGMr4OnXKQ7gXM9eE8tMhdGPfVCQqep7Asmfys+sB9I5wuWFbVowEnIKYZUmP+Pkv
OI0imR+GRsxTd05dLGwsm713bBTpM1WF2j9rhO/gnyWowltLeBQXxRCKW4lVae70eIqMZNp7rYr3
BbfDIbIBCqpXKUNgZpyrRpqE1NGV26LBkNHFktm/GfXJzI2vPh9ucbuMr5kQv9I5/rK8LuBBSL5J
ZlU3yXDCJAgNLqLy8X+4OrPdxpFo2X4RASZnvoqaJVueytMLUa4qM8nknJy//iy6L+4Bzkuhu9po
2xJF5o4dsaJtvVdL+U881Nh+sDna5r7gbMqxk5mYwzWhB7nt5+IF7+Ipw0X8K0kwZiRTekAJfHOa
vDo2LvdxL5Tk0gbf35TwF1gVEqpy0i7KGnKDUoPwGQnIjTNzvvzuyWLg9GPUzJo17JdynoEhxTiU
3mUkUiC1z5+kpliwiJAERduSNq9uAF/OWRMcB8/z1uYrextQr6sCArjzl1v090At6ovb8Ou6fv8c
Vil93O34EsqKAcUZ6n1cevaBTCXzF7wcbmWjfdWAZBCGQJklvoaqOJWPEu9w4tc3M9P7YjFq2hKS
76LkeQ/U9sAR4tm2XLwDIQQayRHaCPU3pWshjMf0WQ3LebL7aZctGbKNtHBxhC1F1CSujCXYe7WG
tz6p85xxMLFbFyQkWS4Wqy8sQTJ+ivC3BUmEm1D72iQZNl2XVTQdgp52G9JOQEWMoBcXZTBV5mpI
yKhu5xxvG1gd0kp+lh5de/gQmpyMYU/svPMC8ofzEihVrkjfl1CbF1HHHaS/p9JqF2wlw2MxuGKT
Gya+grkjtMNBv1PAY2fGFhfCH49BsW9j70E6Dfo6VDpvyf4R7sO6lhJlCIadY4+PVm38trNka5G/
nrW8l4CUzVmDchCMHY7T/yL66i0ey6YKS6IavpcyfE/H7j7J9KmhJD0s20uzdPd+xgerJyhBSgh4
A9Z29nDMH+D4Hglxt5Hjq3lju9W3ZR37UJ9jS91nLiiehaXAtk+A1M/VXRF31nZetqE3yG26OjaB
8VAKtxwCu+aQWmHqcnvruZyXxxiKS1b8XlhYlrbX7u0Yv24MTTq7qTAetmhzV5WgK8iaJH1AYjeq
LH/HIxdUQ+9sVTB/LVZ1m9L4Ukor3/WDT92KeW/Gsz4WxnzDmwroTNYbYxyuPmFoTvGs42BjZBiH
koBhiipND2VxssBWpAQTndB9ZOI0esHLMTfvdjEgSEl1bcb8FYF0zSd7r5lRJzvdtxQtcU6tHIJb
syb9mvWPuRkAuyQXXma8kNIdX8ucXFKQq1+kua5Faky7uJ//gK/6EJZ1HTN2m0YmnhJW1Fsa8t7d
BlSLBcpn0uZeGq4G02uYGzFQ4aGUtZ/AyXNbQ8dQxCXZPUBqEEdFeVUUF/dl5xUgDJM7xL/XlNNF
SnUmPLT+Zla7YHZW+1ceWa36JVHeImSTa1muicqh3VZV/1ogmpOItzdkqu+VTnYhiVK7rd+xQ7O6
4Ma9Q6HcD8qTp1EI9s350apYVmCB7z3WcLFiPTh47T25hn8cKxsC02POphOpuHQFmRNYYL3N93Z7
e2DPld2w17cx5yWLL4wSTvk1ZUilY/1xW9LsFTffoe/gmiexvemgkf4YoJAqnfR+yvAtYl8CB6Wx
0Ml2FPczG2BDyFs79MSIsCPuFgjtwBDFPsvWDE5bJrtkagpyBELuiNCT2ONWwrlOENGlkgA1ShUb
Rcs1Sr/eVtp0Th7L9cxkJlwqznFYXrh9mOLBlq19SZu035cBRT2mLXzu5IvJDp9VXikF2ecyhUut
eeQEaDakW3bJiIvCwM2eB6eg6nFcujnnc2Hd83zEwhDjIjAQvlBh+DilNGpNlYGzJ32dTJyiRkvC
h9PyZvS5fYakCS3d3OrqZpZTuoudAm9fFuLCQnIW+jiHkt+hFA+JiRPTH2IWCj6bfIcTcAhzuuvn
IPImkh8gL7k0lirqZ+NfjRS0q+nkaxrpU0PBZrzg5rCFAvku/Om5z5xjtdIwGs1t2Eqs77HIv8ek
rb4Ai6ebuTLuK6OaWKacZ51lUZh/wnTgwM7GYNORZO2LHWtdFHa8lUxHUeqZ5qXWS73rs2HLshhj
pvPchYl97plqszFGRYqdyC1yL8pZhqUCf9wMhg9f+0ZPgI7M8efO4e9SX9xci1e2nNOttvzr5NsI
9PmIJ3dmPoMlwEE+DSpWvig9rJaZllvp7xojf7fz5TTUiMEkNxiwfhyEUr4tsAkOk2dcrdDKTmn3
nTmed8EqLk6yCh7jOs72QUfKRo7FPpjEidBMvFtErbZ4AMD4ztUWOwJGACOH/mg/N2FOv3Cl9raZ
fNnSem6qieMcnuxntwAFJVoD9+0PTagJFYtrhR3ZLljE8HHoKtXeT1N2lzINVbY/Udrn0O0nIAOw
65mX9OoJg8sqDHA8BTOkH+G+VrMJ1C11jEi1pF7j1EAr6u/jZMj2xWRjom8DLKpH0p5MkXzDqBjs
JgpbDN7xr2YFWmvDeKUwsdigKL+W8WrdwMWSsyYEvDGsa819mYc4SdhI42JqGfsyyTZPbz1OpduK
xz/n0pSfcP1WAIGOMx80ihOvwq55PlhtfOyU++0WL5NlsCKApNiiWSLvE8pn4guT6gVB5N0vYVgl
66QF7i9S7ruVmDQQcgBvZL1TsCkii3ltY+XCjqBfftgdbkPaFvaCN1oPHmaKtP8CPAdnUm+zDJbS
FDe4DhmCzLZ7WIr0VGjnOTXqNxFIB6+QxLqeoQRR0ecQf7Cg1y2Ns88YZzzaX4g4YNxgiO22MyaS
c5ZwMy9Z5M416+Wg/CgVL3YIl8dsrxkMhMUvPkyT5l49YIRiauPoId9MnMxnIz20UEsBsIQwe4r6
5Nrfds/OP69YOFW2x+d0aYhU1tMWJMJxLLB8OF7soHwSD6hC88Ehg4CLuHjo20Buh86+tGX2JL35
EULUU0VWc+Ma+r1ImQkmjKKdc55TK9kL09r0NmSuFKiQt5ZUdM7zelrKJlpAk5KEXmJk3S4IMVHX
sTjr8qAb0URt0Vw66nWpHn3X3Chi3yXBnoJ/av1dLyHZp3bFMgxJsU/zt7bneWZYDifkgUHaB7HN
c4d6ld+5/JG4VIhBofik2OFvEw53GNjIb3ehe4ybVy75bbWY1YUJLWB6TCChYIM2aIuJ5a86Rz5b
E4Ic5/tnKnPv1p+HFm4m3mA4M9tBrS9LgLZYmtOOgwfX7GcyGv8wFW4xi3sHw3I/JEbYYzvFPngo
VEDOyOgB41E1YRhN03OFq/LQq5G4i6rec0xzTs3pcOYYTjjWy/Z9E6ylAFSXyEJvnZnsixiyR7uu
PzGCBG39e/YJPg5QRGR9rRzMwMomAqX4WHX4yUV8mFNZ74XhWptmTJNtDQkgDO3zmIoHVmywARck
doLyBEuDtsLyDzti4ijVaUR0d/JQlX1UuSLbT8Jj1URktnGXfw4VOseOEN3gTweS9P8cy3iV0uJ0
NcScSawBJIRTvMnxWVkjyb5WFjhv2p2gMieCn/fPd1mhNqD/sbe/TlYPd2Rsv0rpXIam+JORacN0
sxftRFayiagOpGeGn7fN/LcVxkXawuL2WiwWvLJwwPC64MVlhmMz32xb9ykf4DGELQVkOTUrCDHN
qimxtQWNGA3ZmJ+QNXmexzhKW1ZqLO3kPlZoZwBhHylYwkVXxx8q1sTBy5lBmtgJcXOkhIyYA9cS
1xxmmqn9pJtEsF9P3ipE6AiI453AZLaTM6EO/BCs0CYcprMx7s2ueQoytosDiB12e2m9wYL/N8wS
0sttcoUs9t0Gyb2iVIoQOoamBWDZXg6sGNrJ3bq2ZiVoVAsBqWKblu4fDHJ6P7sBzcYHo1lIYTtd
vTeT688lPA3Dr9rur5nBbb4efKQ3dOWe5c1Y4FRb4041xy0CNM30oMk7BQbTVjOW5zKUv9pS/Ont
GMNvRWSvx5BMkpJRyW+MrW3iJjPIR7OJrR85J55LUpx0sdlbuCNfaSJXv6fDXf2r8Ml8zQPf2FaM
4W6GJ6fzSjZAaldUnbqXM2v/pPSryKOHNW3w8YXcenSe52QwSaCZRVpGefxkLHSiMybj7iXpjUvy
G/lFR4UYic4VYD1qvCVUHmOoQxIxRpfhLMRl3S3z3UIo4phPH0PhPCyxHUfJGMu92/sXVr5YcD3v
eZmYtkbOEgzf1REdYTd0jLsOu1MsbFCKp09nxGQiDZh8bvNo+MrfcSk5OxhKy1bn1bjpsup+zKf3
sVzzXPjIDLveIYk2OwEReCsDpmurtu8thqTe9MvbZBstJJ/tOHyPlffYWPOLadunNPZ/ueDuC8eE
iReclWVcEkI9e7dz7I1SUaDClKOqFbUjxFHgoNiyejvZ28P0J9ABWcBvc7JeJjt94XzOr2sn535R
v9uOm0NjdC/h0J2SHrEt9L+WAIrsWFZfLl3QRRAunOB5TXVrvRaC91YrVsia2OQRsyJxY7SvGOVz
aCGUmYbeFj3kd07EjXUSFk82b+H06NaTu9eGyztFxNEL3N/5OJiHGkAlpgPqgvwHAhJXAa55l46M
QykGkbFQAmhCdccL6V7nxkDFYY48OAVZQFymY0wyr55hsxpENM+uTP/6tv03l+ZyQIextpkPrGYy
nnrhAequGjtKLLyYfkyqz6ch3VCJefJMEhJ53n+FFhbFuOInQopG7l7+WBNpZx4gUOLceG9NsyQY
SnDOmMxjNpDjJlVdbBmG+HlC41bGmcmxblFP2ivUi0HnpT+PgDNO42h6F9QMPnTRwBn7Glf1ZzD3
3Sl1y/lB4KSKZZjvchn+8ZLPobHZmmxccranfMRXrEcQZsJ3osUbv0Nvr8sa66lRnLF7obTNdhGh
chA8ixfaaML4JV4CGkCmB1sU2bNdMR/FDaH2pch5a0BkIA6Y5S4YgMdIRb9sjY6fE6BhOn5LZIIn
xdfq5OYOq8RJFhxrGVgwM4mdGyJjJnr5Tgh/dMlMYVrEMwwvjutyStYsXdqYoT/IfoNnkCeRI0oQ
L1cAinyPuFVlXeCBwujxGor+4ubZEnzIy8K6VGVNZwXi8hI09y0ky9jjmK5fgezzyJJwYy2X0zWr
IMhePslQ+2NJixhLF8wMs0JY0lZwYV1uHktTX2JdlHdhjNNmrkx3WxpIdqPq6zMlpBGEaJw7Ngda
kCVRU5Cn9Ysc5XB486bgJXQbSFbUvBEjSr/MeCS1NJRQALiqgrbArKTt5DDVeDLD5DxOfkVpSnVQ
TbOG+exvTICMgSw7IS0n0JXWoHgyvgcFjgu6uTHl1w3Dqq9B664WEJFzl2j2EyPlVWa2OC5R65bZ
VVnma4CxbuPXRcpTxOq2XpkdB+UX284uYQ927tv8kzpKKnL4LDgXB2cOcUvQzAxWqOzmzvNDlETd
HKeCuEzlczCdSXyaORZ8f9zhRXaJm2cvxLYZm1uySU15ApXwVIewPBINIA3g3JuwR871MeI6+3hM
MkXQbb4bdDJcXBPhnzhki5MzyNkhdYN8GjZpLE/9UHtbGNZ4/pr8EsAqPWrcPti0ZQEx0rrqXhYA
XnUKONc+sNXhLDn1zP6vRQWfBKL9uSxRlVQPZ5GUNmrcii1Y4jyaZBZszDz+sI2R97MOPpKQnEVX
tJJcfrwgYJifsrKcbTCUd2nrX0DbeejxSCqcnbsXhWHw2VW7MXXQMlu2qWHF4IzZ8NsycGzywObo
nhUuwfU4/ZipYMvM4bEa7KvVLBecEh9DbtOkVrigqHky4SrmxqRxdipy7YDUnpZ+Hg+xPjmZxGk0
fMw+LhUniMedy9LKNXiJVFPTd7r4/S5J5kfXaYJoJASAAHxs2o6EiTu84qv/swAYZ2Igj+sbKHgs
/TgUpPa+6+3gTCtNzro1vQaJJlfB46ZMhcLrFp5ZgnqHkj6xOMnMXRYolgUK4pDmtHxRU/kO5Gcn
sGedMGCc/db1H4fhZRoobi9U+IDpHph2B7MvnPWhTPvyxnrwTlftexyjiFRaFbuiW16CmrDX0rrz
BnGI7fo0eSdn5hiBCfmYYr6J1n0x1mq3zwJ4phPEjwSvHuW/d4MmPGDLKqKIWV3ALnz5YTWfB8ea
I8vAl8zxjZaTUrrbuQ8slkXNUbepvLbZfEk8YzpnHihJ22Bb47rm0eoJo9SVAf88xBmWhNmlqGZN
0QRXIvZOEYVOQzqlxMNg5ge2ME/duLxzaU1HkYlz0lrlwe4YIgonE3edzUpC4mTeKJ/1PhyaP12D
M9a0OTiU5ZPAtHQm2pcfMWoCF7PWRWUCZhBJzU4sDi/pgNQ2Lxp2B/gM5VuvGm5r78BSgMum2TBy
8mgw1JXDRBgPlhcTt51uhxz2l+usDjWseCkaDMSdtQIgMIlHNqyh53TlOvVR0LLyrXFB+5Sc2rMh
WdIUzsUZv8aMlL9CvGOr6TzmrT7Kgv+jo+8Ch94m1pcZFwPGk8HHKuGjwB47fME7DOx7zj71pW5I
/YSxei+cicvYpigYEkS6T5krkVGmc5Eg1Y+Ym7gzfwTd8lG7nj4UXfBtAHCC++xU+0z4F1nwuGZ/
toXxBgu7IJPpftUpwZggBCdbNvI6OiZNv6gS4DGg4vYsznCd+uh2zlLsJ8XPCpzLvy9zaGpT1j62
aNAEECxk92FZJwmJ+wA/76McofaHnUcbaOVc8hb5Fx82k2YP8ZgwFL0caXFu/My+UP5juxlojE79
sbNZ3iwPBborkHkazlNbPXPT1rSSH8KyJmhX81riEPMu9RiuMhh9P1CYICgqBylyPtReiecVcjk3
Q2x5maaVJklPOunkn8zjJN67932cOEBcwsuSmLiI/XLl3UEdj2kMDK1ZbrKOTBurDpJjnJ9R+yxv
/zfssEoTzIOLj5HTVDyZ2HRWWfO7CwNF+znGcx8/p90f2DYgcnT2H7veg1VfUDHURyKsz3kwJcen
hjWtJBFQBkdjGR5VBpFd+9bHbPbLrom5p5Nh3bscBMkmoFqoyfkIybzRjZC8Nn0D0lj0TxxdgZ1k
K3RppAgo5vM1Dorji7JeeLc9XobwwgM2cpa4ga3OQ3UmudZbFcSlFJw2gdZtF1JikHn4AvyQU7en
YQH0PAUsssw7reyXSnJxu4MFjWkApzcDWGsckJtg8b5gWz3Mhvc9O4Vx1r7KoNzwM+X0uTMCSvfq
iuDTq9Jj2wzxTrqZFRkIyDPXyNat5KoMNcV+qPVXOptbex1+85HRQrvypdEhHYsuPibOK3sMUB1q
qSHYhIrtZEh7nxL8xdZkwFdgv12D7bjOQf9lgFYiBult/QGUjk76Yzxxd0yxL2rNKjcsje++q+8k
jPwD3tpbUtnTtp9CWItl8RAAX4OdSN8Uw3I4zdY2UQ11yLRIsKVpwoMgVJa2XcYkK/8uWGn62Rxv
Kg2iJlPNHj3jK4iDKkotZty2Q5Gy88zGarhXPWlokl39WcGs4XDUsYpqhi+f6qhL69gPc+CNEeCo
HWESnjIGHz8mhi/aes+tgKBB2sQEit1DoZQ5KfHePFjJXO4zy7tAIbtVMcDDIuzh0sFNCILuYI2u
FRUxqAh4qmDees2rmOUv9eJVO+7Dj11l3Fa7rZfwlHRGhMLJS/6hwxYdrA3h/hrLlqMoy6xyDOXZ
RQGlDpttIvlfgQWim9EIRkL7TvOQojwfS+75ixv8FXgCwbj5B3qgMOOFQNqLGPcwi2DCHD6ATZ+G
iMQcL5VLizCbX/B4CzZ/Fb7N0k2v/A4jQecg44O0zVLbP2UzFignBZvgFXcmOOEjaYOHPvbMS2EF
vzDNEuJwRj6HCGBOdlaVfSVKyXRM318zVJj5E9b4oX/tivo6CsfbDuAfCaaRtPXqEq4BKk7lFzMv
grh3Q3aYpOanmMkko+67cYdzg5MxzNaRMunN+3pJUJ6r8XcKduDVVQw7hQVBWlIcMhFR3Qa4aM2x
Ipvq6mkHf3uNa3HI58MeteT+kT28VYqC9AaNm5vgaq5s8bxIDujseM3bSmC9oJWGmybGEJDxpDuE
4bSb2uB9nNS0Y5x/TBoOkmHcPk1u+5txGeqT5XO+r+8DAwCP1NVLEPq8oRlpG/ksygrnoWHuQ0AJ
vLlo7yUNBs6AhcOnP8ARvMFF39wWnNxbLdHYsX0+l6bPJ9KZvmHmUEG40DLskvLA/L66LzCxZfW+
oRfLzlhpaRsaQ9ffiWUA2QM0TKTJSyjCO08E/nGQ/jEcl+cBBCqqfUCWVuq/Guc7YlAr9goWteqn
z4wR5C7zM6Rjznen3q1PIJJuGKTH3VgH4MvhKjQpt7Wl0FfEinEjw+XW1E62bRfnO5yql3gNLqML
FCuE56ZN96sdpkjM+dvYqw/fld5GXouYdyQw0u/emonmrB3wjnHXSuPVHJdfRGHVfprWA3qFIO9I
bBiJ9WTNMIBSt/4L7D5go9TvOqN94FQCHXcNbmo9XnuPNwC745vfMOSK4eSwLUI54WJ8m+RwtEbl
RnOOa57NM5Xw/DBD0HJCcClYpqPDTNStAYxu1OYTalfrsZv1x9OUW9RWyvlAeJ1NCjW4qJ+Xqf60
hNQH6ueciNrPYROXBEka264vA2pYzNu7A3j7JUPfjvqOCNM0DtzYebTLNsQXBO19ZwUaxiPLL9a2
v3NeSa3ct7bZmxKBwAmIlnYlAPOqJh5QKaKLS1szaAzAuYuHejC+OyM3d3NtdsfKkb86z+svmH5Q
cuOL4bs7Iw3ZhM7uSGy8eSScSUNGSxzn0K0sx3F9LTjP+1QLBYmrTovvEJAn1yQsyuTxkdABikmU
1N0p5vmyyXLoy0K56EhJu6/W9qN8BiGRsY1OEouhI7/ZYtjzSfCx1Jr0YDjmTQ4LN7FWZYdV3w20
yzTyNeWYuxfC1pv43vXt7uAgOTA6i+XYGfoJsz8Prz7GMTDTIANYOIpbH7Ic50bP4sE36f6S60TQ
Vqv/jsVyc5tZMgW8K1lXd6GF/9/IH0JX3bPooJyVxxJu1hcxBGjN5r0Ts0FQ9MHvc7pf7OqqSX0t
mXVQTDJDVmNhs+uo5OBq+GSy7d47+1I/DcBWmxjAg9fXv1Q1vOWtveyFg8/XqF9rD6OZnX8aEzAX
p37rfHToZeqPkCHNEOJc7SDcVXWIH6w6LlmH34oyb2SOaVK7YLrpfKGcFtR4J3yIpRIBfA2IZnFH
eDSVLwEOETLR2IqQL7iX/kaqYzqfpo7RnWdgGQB5DthnGde+F99e2O8ALhZIWPVL5nPBsxXeIYj9
CTzyQRi0iyp+N1YkmdLzabYGellGelCIM+OPi/nFQyd1tqSXLlhbZlF2eO/kbpyat3KGaFHkwxue
Hahk8QFf6VHxJZxoe3hQ1BSxAsXJrzyfbVpee7uw5wkQZ1xzuVALPzbLYMuz+bIq2bcay63v3qAK
bLvgIOrw2qVA2YxAXD/xnVeRFdBGkzSK/MzClV2uDgiSHdwn2s8KO3pK8iRiCYmzM+4fVBk+BpNl
HkX5EccTJfHGs8eqqs5R8ZWqv2w7mxiZ8Q6Mk8iiXrucP4bxd19OnGW8+aln+aLqkCCLmv5Zfv9k
4icahEmaPk3r+3HkXRZMPJHvu9940uAgoC6WqoGNIZI74Q3lrsz8B7oZXGQQ86yCBK4gaSHEYJsP
aFJ6c5SRQ4NNeZ6LilNk7JwdLzzkC0hyhW2Addw3TKsPHcdXtFgmGJwsCwMPBExCgwwmS4zA1sVX
arneTOUYB99svyxH7ekk2nrhc9BPVeQX5a9xDcm6bsmnzasOU0xuWOm/uceHdKC9DAzAW+k8TWl1
Njh0bKxFfJpp6pxaW1ExYaHnuoRzneaVkDCdTA1daWVYbgfKwZA6rE1qXFwb7wWayluTgaJvupIb
1pdOEMEho99M9TQs3D9SAqobo5rJ3w9gEiXmkVR+2Fn36lXNtqKaW5U8uH1Odptsop0rDRDih5uR
XvxisjjqzPmxMu/AvNxk7X5Ms6Yg023JgFYv1eR+kQP4bQiOdDlxZoBzAPX1+qZmffKSiBCm0V5W
zBoAF37nVZ4C72qJNKbFizXQGqKJLWWzELdkSI5+ifG8zcip2CsppS6JZbjEj7okeZEVIbLZ8ZHO
AeyxuX6xBOVolqIyIsNTsXjlL3J/68vzbvKBO43KRyxb1khIgy7exXdVoL67obN2vRMnfLTdffVm
ZBh8jLRnQwdxfLBgVtecOQLsTuVi/3WRgmjaJCkhio8E6rwhjb+9PZ7pMxpw56KfkynexXV6H3os
Nhd/A47a/3kPwaE9SLcbL93HMLUud2e0dBRF7EfqIZjzJ61MRANs8lajdnaHzpMXtGGJ5T7nHh3N
sjuJQfxCRkR8spdr7Q4HGaMz+gHLSBw1oli2FkuaTZMM1TYXCI8Jl0LVE4j3vTu3GTggTC3TSnOz
KCPMHTwRvHaZc9ZNvfewcPcFyyD2bZiMu4nVh/m1xP+A/nA8CruGlMBf4AUvNsVB+7atTxgWo3R0
gIR5x2LJ0QBkc08pBDFz0T7a0jutqkPqwdEvOWI2fX/PqowLreewIYt/fufczd3af1H2p4D51A4i
x2zuNK7wKrEoAOv849jfi9G7nxf70BocVkAWbCiFwzyjaRSpq/vKq26FmEmSxkDyh/hhUR6DDZ5Y
DMqwsl37LFeN0O+Og49HzxJUj6SrNalseKd9Yf2bJdZOyydYq3ZTkX54+XKD/LHTHlZXEdZ8TCBe
Nkwv7JS8zdAxX7jsRoTirAIYgkejjV2ve0tNLH+tTfKBwOTGxhdI1HN8yuGKlw5QtvVDGBvLzTDp
vkJGMeP+DIQ4xDc2HXsWdXli3TgnDTzTR5fIVXhtYj5ny+qvSBF5nQa/AjYikVhnxu0bbDjge/1z
G3JsQo3/O7Z1t1ts9pcaGX+nvG7XmfMtsDDWTRlzEhmkKLaTv4OgX2GZohS2SIp/yZrxN7EEvcFx
iXRDX8Yw9XB4HwZsodSeCCYO8BJOarLqXr7txSjYZ81qW1Q9BU5d+Zk5Lj3m1pds419xfOEcRWVw
COqQ5iLbRIgDnL4U4qIVL4AjnybT55ls4HCNTfvXHA8nUX0PvB/sbLjrGUvxmVv62NerMdpbnD0i
PcvRJB0wXCsqXPruztYW7RYeqC0lpz98J3b99DuGLCLGbLDPjUM5RV8nR2q7Igqrx91g811VrSNa
RJJj3/Pu+BUjZB1fxtUKRQgThwIN77RJHQQiLYWFd2IN7pooYVamwLwF4aM5cERrkt+y55BIfyAt
D579jcn/6NUJ9ja+gRFC4ultgO1r3QDYKAGdIdXgE1wCQzOpJ1chLQnrAMpA5DbQ2RbsvHJc0i3S
u1D6+LqmtBp5qX76u5rwFKeh3oMiYGWsKla6+PmO2H2uRktPjh2IXyQZp31GMHaOKSjKa/kwTaGI
yn7h3E5DXhSPxdeIVrVNCvQyajG3ol1dXSvA2IAzsdECn7VZ1+/kOcxzwC7FnCgV6zmq7pxelndo
/4tN2YrW1WdtjtaJ/YvEogVKAEf4zD7Cy6ncbb1zIU1911m6O9PtdfAxxd5ZMXyDUptrkGT9rzkk
w2i9aI+DTsuzNpry/N8/fXCAlueB6QM6DX/78wc/SYd+b3vb2qjBvL1yYTOLLR60v9x4rUoj/+jp
uQU3XBlPRkw2cqBR+873qaJZ6pblBrrqWHszDwCen2vM92lk/RSpXBrvptbviWEn38R1EMiXhISn
Uo+WBodlapvAMMdIJ+/Ua8lQts3Ctn8wm644JPxa6E5c4ZB0Yn7dzD1QmAiFIRWsBzpEkKXJLGxt
1nQJ6u7//ZEpNV1+/i4ZLqwhg/PPf8uq4LnCzH74P1/+8x/dvgzOsr3+7/8l4LF+IU5NXHwONRm9
jhsf9oaS5eiF0zxMsv//h+g9EDNBeXTs3L4MQ2D994e3/qvOVY5XlHkPRfatGKnI+vn7n69NxiRA
aw/CdznUFi6s/nFuSTYa9kNosEWJ6/kUwE449CWwRXChE2/pAtxKBwxuEA0lcxGP/gJObkwHgrBY
3i+Le06b3Dt3pvUVOlx5KQ6Vs2RgxegHp/NctShkOdmRbU1nsQt+ikIX7PRrhICes/L880/iv0RB
uPUBNR2BT+mzFLY+z+QLzj//WrRdfkSeBTJW6PO4fkUTcu/2F/q/Ml9PPJMl64pK8biY8K0EMTm7
nNXj7D3OMZkOLGSSPJKlL6P+pvg+vixdt36GKAGz+UHC6q6pNOy7IAXzDLsCOpHWzW4g0EoeqTfO
iykNkK7aNs7//bHu+zsrNTfQ9ONzMebGf380iUYkKHpMpwSd0PfYzPx8iVq/xFwtWwt9vKHtQuYm
BcnB6MeuFwGrkYein08LcsvZpaC9muzqUo5QGPv+apjftSnac1oYLOk8zFti8s+45Hj2dnjTY5G0
V8199lQa5b4i9n/G5YaawPK8mn+TKx72s/ypWunwtyyCdU64YfUi2ZagGRhTyJMky++EGbA5PoHD
Tsmc0HsQE+jxYotX2rugp42g+MF+ekOzdTxhb+tREaX0UUxNsbwgreFRdfVvzrnmHYVWoUZ4l5P8
5E4RROhK4SVlREpqfKtTPYNNsSmMqEEK0UiRRmp0sWLjR946jrcmROjB1dbOMUFy1DlwCTG3CBet
uZk6StG1iwjHfv/iV016MalDjiS+HBFEVVvxdGyghK70yQD7HnZSIuR9/ky3rrGsBE5v2teiZxyg
nA8pNxgjfkSKNv79D0fnsdw2EkXRL0IVctgyJ5GiKCptUBJlAegG0Mjp6+dgNq7xjMeWRaD7hXvP
VWGQ790e6HWBfsuuiFhTzZ3x0ol6BGQ3bJoQGeoqJskSzvQ0rFV4TwLnU2ThTuXlR2kdS+I5BldC
qyJ+I6exo1XXNnDKFp34F4e0cJAYc5pd2BDBV96Xu6ZwDkOBrcLKMXgNdnjKgLZHdWKeMk2wPwrC
fVHnAIfwVLavnHOdzqCr7Z9by/xlU9muqOS3LJBj3tW8XUISuXsG3HmsNHyFrByKitzJiMqzYvFU
+t7KyHNysJtbEAXfQLvl2iuTCzOSCE/LZ5b4Ifl2ybLQwFw2/TaQWTvnkW0TPnVkCM7VQe4eq+ig
muAcW+TJIiikWlCroOvhAStMdUXjrqo4vZZWc/Y76y/miGNeD7JOT5hcQeUm0l3fIfcsYIn7ys2X
UZC9jHnnbBs1bmoneandeSCd+evECp/EUJgr0z9wUZzbsr5pKugWZg3iLjOvGBzeTNe5+XPg3JwF
wIyQAhH3YIdrmWsUXaRGZEhM2vkUwfErIAhjE1v3/k9KMwlFxS6yd3dOPUck7THijHNsWWPTQYIM
/1QAQtY2WRhRFaX+R5GV74Em3oFyIUkk2peioTGsG8RXbrr0IfgcWUtZHyjBGbT1FPgmtOLFYMK+
H2z/Knp+s7xB2GR18IVgF2trOd+aQ4EB3nIYuKGFqKPsWnjdg6LbWujvhrSQkBNnGfW63EpmEaEO
ZmIUXLEd4Td2+lDskKSM//opDvaZqjeNFr5OCipvZq9bVrBP2AsUFLh9WuY7r/HeiUNjaxDRXNQh
ZcrIMNDvf1sxEfQQMJ4M1cWACYlqG59DEl7Z+JQ0KvjZlcYS3sVDowFVooAzLJISnX0ZIbevsvAc
mg1xt+gbt5bNnsBneSZgjHUxmIBBuOwUNbbSKOlYMmpV90kuFs+AuXRzG8ZYYq+zXlwQ74Mw1b/1
BpRME5iPOEH2VSGyAxcyseB07I+ACFRGNOBbCRde27n6ta1WW+vkYxcuJxNApgxWV/5p6i0kXPdQ
tQrUZUavWVkv2LdRQKbwo23qPdmMG9/HguhP3Q+69BPi9X4OE8URBXwxzSIHCCFolxoVcpk5MIin
+tFO+oMNRrSOm4BZD8s+tsxU2SPNHOvTJStx/qFjaWHGdby0suijgmHbDsQmFqaNWDAbP8fOfbGZ
0tKcZIdOoJgMwowCqA8QIg4pOuSpeShVp4feC88VbXmIU3UfZg2InylYS343FmDTVz4wus6mrGfs
519RHML064sLrtB+lQb5j8ntycfAN7QyqHscg5tC6m+uP+FW84y3uKzXehOdm6B47QzN3Uh16q0g
2rYVFB2EV+vErWktELZV7XZSinlvwf6SIXWSDOwWzb2NYcaO6hd3vOltc3RT+Yu6D9VNhtiz6e/s
CPa5gJoxGM9pOVbLZEZk2plHguRk7axOfXtQIFwn2ozWLjL7p7yZomeI+AD/TA/wEKMjePj4rgis
pYyLbftiRawSCn89ROJQ5nMc9hDupOEPGxmgDMh69rMA0UgIgxcK8fVpquFxNTnIArcvUdB49TI1
kSROYjp4IULDIgGyoWOD6uPkDZEp5KYxFAdUGDu9Nq+1vACQqu4YmIcb0A2wOf7EaQ1pRPVxjFCe
1FDwQZbu5BvgEcBfG/3JQJFKbwcBu0zLa54E2SUoaDStpoKm1q6IwCFbfQx8lp95t+8Uh7pXRCSI
47vGtRVc/v+h+mLZ4S0bnNNloIzT1MUIq0vgN1ZQ6BdhRahd/ZhxFs54FbYv4Td+42OTEkbjZA7f
uilkpsSHmUX6Ulg3JA5sZVJqwbDxTjm1RDjv+kk1QbMv8n5pkJuAkYN60NBwY4ZADIb+K0rs4VQV
BejJig0N37Zthm8b3QbqFHQDbL/SV6Bu+gn8OBtf0e+YcwJosEMS67tTT2EPp9ekELPGTUWInM+X
YCudOUDO0NI28/Y5jWvUnGHLy2WIdeeO7fP//96LSIwpzIaxX9A+48muV7GLiCmNsZREBMZvQu0C
QDt5HnM/vvbzDwyjT3FJJrpZuf55LjbyMU+uWoRbkguMWmr+aTH/QMtesX0ml3joCFU2x0Bt/v+v
rSHDVUO2NY0hv47XG2lQONRMK93o2BXpNZiQOTgE0boJTRNjPJcZ2JjwiqbMuSm3UZAI1w14UY19
FpqHMu7ubeQRfoJfaMVC48XhndiZ46DNuhsPLYdY+VPJnKQhb4Hz5R4qEJA4qWBtVtFbNevF294l
pHTFQsE/V0ohfUviQ3CvIL9TYdkfRYfdPMjmZBDHPxnFvxo61DrEo7RiE9HfTRNara29/v+TnkyW
gT3xsipkuRO6MdwrSKYB2pPb/z9Lm2jjDU64jW1Eh5X0BhT0doyOxTmLwLcu8VTk98LW/jllVj39
/7OpDUwyvop4a5nxi2136s5bwYmqMw+qYqHupjXaKK+6Yfv/f9WHcTnpvbfyNJVA4/bVnael2yqE
mejfiuKuh36yT0bXmiXWOCBdyh8HmedBGhBIIHwX98wfRp4K1iGj8GAVojJ8q6Uoj11UYxfp/Se2
U/JCewlmPJZnXVYO1gtjY/qo76XDRTvQORkWZ/tADfRwXbRoxzbN1RfAngOwVZYgWS4vTj6F6zEN
GAzY/bFsvPFUVq0FHcQniWWqPkG2YJJM3GXZk1KQE/G565xRQ6fWvGoq1Z4VL6zFry5DzX9LFRgl
SXfVYyDY0eKBNSSkftEQhcVCfrxlFjGrYf8Otxy1oC+ou3j20eRsRxwJrKSY78GUwVtjPeq0b9dY
IGjrZsVCxEp/W0SeRZYqwgoQsgh0o5QFAvKW0g7KfRP5m6ZJ1kgZTUbDYbROYupWD/DAWHfPecE6
v7b8cM1BSqruWcX5u2lKm9GIf2OTSSGYW9wmBtQMGAVqi1T+SU5DtSIm8Bp72D514hezOU/SLPtf
SWhzz0KvqwSvZRPPhSfkzJz+LvCwjXKnhtANKVq4ttRfOI0Xct3tNREYb+D/EN6ijsxDh3ornAXC
Bm70emg+pNXctIKHu4QaRsZbfOq8c2iXgHfZd9jdgP/iqBRegpCObGYXPyTnl2PzNgU9C/jRwv9a
1Yplg+WANbW1NacK90gw3mzamGboZ40LXKUOeS6djnnOht6DSMkAMnbUOu7ZI7jeEw7376jQYNMF
bP8Mx30xB/dqaAqMqOv89D6ctjjUVgL+BnQFY5+quENy0Rjb+TYkGLPaap9gYcNd7zgPNsSMobMW
DltkbP3eACQ24A0G1MZnmdhfsQ8HslAGOgpsTUZEl5wneUwERHmTFIWZDUGBtm2XKqpzLWRz5AWd
zmmDDtpi9zWlxjM6AFY+QcV6EXdon3iQOfFemKqgXJPuta5mkgX+5Ir0QkZWDO+b0FsDcQK8WgwB
NiRsso6ugStBjJYwFPKL8S+llk0t/1IBMI0tGkQvBGYZ2R27zPJRFoLHV2uIMbFpolKp8bwhDUzo
sD3gkY1ZcuwnVJRML9EnXSOZyhWj4Z94coO1iWicCgDiu8qeKeRfZQmG0woYPRWqf3aCYIHISq3H
UqfBDPCF5KCoWoA5emM8ytD8CCOv32opfi/ClVlH9NOyy7LhmCekj7ncRbFHei4hBi+NhaqdRE61
6pKGWZP9XNjtnx6EP7XUfkENxOOsnoxZW2dG9yR7/UM41E9jpBHBa57bHLYuE/UYRhtD+wEscNL3
O6uy+7WVPqZJpEvmVKvA7//iaS1g4i/T+Knn49jzBTELy76LOtkVcfURxH6/93newUqeff6oRZOR
poVEfKqSz6oL7yJw7m1dGWuRFxfU1+chHH5ZZVS7yjXZUiY/CcfQfiAlMVGo3cIUpT7fJaajTXnR
k+gOeWI9mS3r3+ADAOlmcNpjrThtfLMn9tVacbnYW44X+N5rD3fSjuHxKwl7tU6TLy2lfbTYKiJg
IYjUgTKkg7fw3qQgm52tIPNrlJFJZiRnrDhgpkda2sZ+BooGRIK6VZ8EggCXYy4zuyV2B0Zk/jIt
AMF5YuLWm9gUMAxY2VZB+FHGBRlRoChk4TSwu9LLqMwy5zmcuTVy9C5mhDXE4rMHCm8eg3ggCiRM
ELmzHE/g4a/GZnJ4cP33qcf5jU7/UthAFE0UBgzTR+owUFlrEC+o0oS+4a1ADs207Gsyeupa+0LY
03tDnkjUo+BhJoMpA809O7ZqbUGG6FWhLZ2EsZXjx4hptQLwsaRLg19cjQxopLgovAI7n/8rJyTA
R6KAhRtrsWAMDCNnm5qSG06Rrpox+Cdm7pg1CDNSht0bGtSnMcelXMSuYDaUvutR8RG7zkXK8aaS
BmpvKO7jmDkrqbwPmzthrKe7qKd5FtMTJOCxa6sS/erp3m3qFa1MMuvDkTO2E5EwjiyOldm84VTE
eUuGcJxURAWgZYc9p4q1jaOEMaWNMx9RAJUkgZY5qSBu9Mdmhfm36zIynAhFN/QfVmt5HSlwaRFy
vHLY+bEGlsF59ZIwWLm9D+sclMSYGNAPM3+fdhHSByr3zACfA8YUHTjiH8djx0htsCQdCVWEpd/C
zn9l83DOgpEEsTTYM7blyx3braGZ96yL/6V6Ga5xlU0s4Butf04D+0oZyqxNNgwj839mQ96N9YvG
8ycR0cUbambRU4bTRyOqnjqNufmXVcXuxsdfiNjfwC8I+6qZ8ptE9MNRcgpz7WI64VGkzacjybN0
O1qyKPsaXCZNhW2uOsDC1IzdhtsaaVlko6zT3CdCT5huFBiqJ1GexkgN29nAti7Onst3Jp1ZN+5o
/SOkZ46n6fmyNVK6YbMtocag4GwDYClNu4EhxKpvNo5kMLkBXH16CW8ak4YYMzH3YAs0I2jzR9rJ
f5XB4xAZ75jMVhkR5jAFqF4sRp7S94el1asv2AGMBofqJux4b7fPCdIoNj5ohVzYI03N38aoo9cx
A4vKiuVV+jg60gAPuoFslWGIT9plJp2jX8kfDt6Vq7NAJjr+YFYMieiNDtCbn2TQDLuiKW613r66
XbvESP/aWS96MQ2EUGG+D4zsTmLMITKdHy32j0PDDaHVmEjLmjxWt32qQhr9PvVWEGRPTcPox7b2
Ndf2jpXrsSNGnDvc3HouQKEeLUpXLhqKhgJBAW95c+lomrY9zL8w5+UcEv0y+U69wthHemD8Jcvm
ZBNyxg3JhNQw35vWPPl5VDFBmsf8dstBE5OA8qdyro+gIGhC2Y65qzLEdrOPoe6ZsEJu4/BkgmlY
1DCmnc6gNTB8K3bm5ySIYLfuZN9/B4QU0echK1AjeM8pBnOsge4csm0mJhbC/ZdRc+YqZBFmAGIN
06ZZP402XwJ9q8YRVpISco6dOmMOlHx67TQcXS24Iqe6SXRv6yCIiS51ieYmrCsVPuI8zkKl/5WG
3W1JwcKHljwHVvWOS4WIrYHIOz/4bpguktyiF9egfG1cQhYGwa6IgbrnPEqH7t+09BOhqj2vq2l9
RdC02MlwG/O33eUODCybiXotGTo3FRy8MhR7TiEgKeFHEIlkXSWcE6MG2cuJdVboqgD36su1XqJ/
Mt3PgXh7JhopHxm4CzVTWbTfMNEpXpVcjaGGGrRuD+PcGzkoUvye6odH5dUxKe3qzvhmejjVDlNT
+2MsuocVVXtUBJfENDa6TL5S5ht+C6FVBMxkZQ808NtokPmEHRwnj4JqSsxHy9mdCxv0q2++Kaf7
zkZObC0TdADNL7G4+F8ZicvqPdbDJ/Tub+ROU8YK452h5i9CeMNNf90BVeFUVj+jQkxmKUI6qgmU
ugVSrhzqdGXrDmI30kemMFynpbXFnYbOViu2rN/X/+9Z0pzJHOeJbk2f4FaOUYPfeCzdb6is69gN
3vyoe3V5i71KT1E0/YKzAVc4AdQRHGG6EkTvOX8XxppPAFe2fs7gtwabQOz5Aj8fWnRHnIIOqLQT
ijXqCp2Bt8fwGlsDnzpiOZLdCnEooqY91N7VSZNgVebaFyF5/Y5RTzJMx7GsJ6AjAKnNqLkW0vth
un6xbH9YTVN1HZ3iKUzlzXGByesxcYTjmz6GK8PT3RU5mm9eSrcBuTyImMKimISfg6vTLf0vg1Cg
FUPbGOYL55OFGAVP9RdeOrzijfVtRcgQNB+RmMDu3sbtUo/obSRTdNcx3ypRFzsCoBIUVgR2uSU2
XGbJ63FCOeYD1EgcwMVewTDV8vqvtK32Y0Z14of1p93EwOqtf8lk3qFnumsng/UR2y91ML7iLd0a
encHrtg+sU4gphzpW1vHd1WRrqAZ6B7Kq1MS7KqYNraBv4rNZ8I63op+2DnJrPisg2DlEwk3ZN9D
UHwgZMrAdGhHpBa/DdPzQ4OvCM07vUKT6gimQ/bkBWY7n2W5aBEFQPh7mrCnLmqT08YNM5QeVbYT
NhE/IPgYNeSIb7tPT8Y/LTKGZeekBXF7aLfG6ORJYksMdpq9fW5bhueu8EDeDiSWloSPjTEoPfUB
2BFvHU6O5fynuV70FVCeuHmCJQYy21CzrskchgxpTEZNTCuxsMrqjg9s341mvK0Mif5REpQtyn9D
hOHf6gu0eETmAggkkGJfNsi7+AZhSn1pZEz5C2e64KHP/fKzSOdsT4EnwYX+R2+YHqRM/wJwD/jt
vVeT3VQLWx37nrMxIfhTBOBeVNV1iqNDaUY7aFVLwq2eNAF1sqoqNjuO+6WP0z6R+Yuc+mIrvPhX
n5BusZmjGCnehjp2Ucylzspug2Nkw8skpOTmheErhTolqW4UMAeIXch3k+GHZOvKZIVckBIympoV
2c8Hp6pPkU5BA/HC2FoWs1XuxYRoABCCJLxVqXGxkhJkUOt9QQKNj37W8xX6SBeL/p9fFo/SVSNI
/XgFGY0FGijLVddKnnVRr2FIfepRL7dVbSAuSibEhoLDQVg5jeyUr+LCrA56RHnSQq/Q8RI4NUmf
ADHJ9iFfrJ4H/pdWQ2uTZtgwLat9cpCwZz0W34aROvY89zXRvyF2ufwv47pvQzwNHZo+DyqCUmw3
2oFEiI54Kd+b7HPKfF7HZY06fdXKitFe29xQJF0Dezj2+a6tsUf0WRPwS2L/mSK0kCymQOxFVaof
Rlf7CHrdRudH5FcYfpoVkJRBDYy+rDtzvzmTHGSwsNt67/sojYrDUBcskEU6bFVotqfOeso0dDbN
4MebGL97Nel8cwUlvW8d2qGm44Y/4rnvHZZn/EoRkbBGFuN9pk8mzVlfGa3AnoYrI+0CbOjSfhcq
Qp9VHNPWL36t3nmhdy0vNnpJtgYsdd2Ahdyoib0bBQctwjdsGCizGwHhBDq/Ofcy0crQ/sIMwUlS
HVm6qZ3ik+mr6dJ7g7tqhlc7aZEH8aL4k37sLSyHen+2cdUfwmE8aebkghayb7gLmdq3GqpSJiFO
BA9lzNHCOt4WEQT5w2+6gAisCf0cqhFeWyTe3djfKvAu6JaBJnUOCBJRuquBioepkfx1Pavasnov
mgkpBU7M2BuPlexwCicQZqzJ2gwtczbba25TwOMh4/5Nq7i0Y6tjn0dOO8fdn0nbBOHfDBi6P7JZ
SsngPNyZSUvvVf7WahZXdsCYx11/8qzg4o8B+UFBBupIlA8AOMvB0+nffLZ0momhthqfOtfwDkYj
i73eABpRrVzvgroKSYmdJ/AgpxiZlys9Z5cbOg/G4ZB4HtpgBStk6u7CrtM7DCZ5SS384+OjdtuO
rjaq1mWlbcJRqBPznG+r1fG71uApwoqwwb470rZywvbE6Pb6TZXMBNy2HRc0kOQSsfmkYRwXA1Fk
M9EC1g4OVqZwr7mHM1O7VgF4nnBK2Q6J4Lmjk9FzZBEN+Aim4m/Ae6j7Kx8uNi863zSSpTRCg0KV
vYsqi8ieIWFoxD5JNGTwiVD1eRqMo9nKvS1HZEIonKCLOcxl0U/7yIP3WoveX7i8u9PaSNhRMm+r
qLj6w+jbZDZLmJuFWucMz04G5KHVJHAbdRxuT1UfveY6/I6xtPfMb/Kt4TSwoGIHgFJUIO0PyLZE
Vl+gf1iSmIXadl59IJxL2idlYxEfuz9ZJ88l7vVlN3pIZKR8bXxqv0TupY21SnmN2pS4KHUMmWsd
4hRjPXxm5JPl5XEiLGVg3uCEMwysvhum9aiEdmQ1t4o8+1ogeN4IHx8A+Vlx9OUx367T5LuTLDKB
Tpz5RI9hJsN9VrLXjlh+9ug+VkKrkDb26SqPWJtWHID6xHNm6jkwJqf65bYwdfcX6Xe5FubG1JCK
ReFmTHk/IpgDHD027unhKUaYAMNpBB5Euqpqjo47/SR9ZlH2rYwgvaE7h03VVBshzbuL+4KZjnw4
MXbfvgSkalm8fC5Ut7U7f9pF88Ff2udUrUiQ1P2rHZpfU5Df7f4x1eN3LdL2UKTqeyAibxD4+OE2
CHN4QtXVrrmJPivPP+n9+JlYuAFRLWDoAtxJ+6b/Zqx2l0jPodpqc63Xtu8yYzcQzLv44U1GXg4y
Ti2LFqC/6JlXYvG65Z14JyUMOYW/ZWV31/hqgdGTSDxRQvG3QOyuGec61s5YUdZ0VGi4Kl9H/b5Q
0RjvCBCeFoLzwWuMT/a/A0cMcImJ5nwpGZzGrRktIYy9iHGwuHUQBLSy/PEkGuRubD80C16n3Tm8
+J23kU0/546gJuGAJT2iKncGBKb1pLsHMzP4M3lLKWuGo46MgnF7CG/e5b3IlX0K+0ehETpLGN5c
07MxtsU/Mig/YyKjFy7aVl4GjGKZshlXdtO27JHmMuNi99s0n4MDcsZEAL60HPN77GuCnBmfTlG7
0H1zXHEONeT6PBmO92wkJP/5c2isy1NuJfGmngkFev4yqIy2IRH6sqx8prjRbxoYvyWmoIU9ZFyw
tYMdralQNQBbQ6GFP6ea5S1sOYzi5gvzpSi9dwW0gVpPsn8ceJrMYB4Jq5pFVxZ+RCZnGn8vGVUj
lXrvL6rnjBE76r+QG7KjS8LnuohGTHmm5e6HejzZCoij/TQIXGYGsrKFoUt9NzYlZ1kGrFlIijrM
q/yraTo2rEj1OEb56Ltz40uSXpbifEWNgeEAUQ2l5lK35ZWN3rTWqHSWjXXuA61jE1fgbGz1xy4K
gnztCQj1hWs84Ucko1Z1bDAs90SAoNp6hXtOFI8tZB9zX7gdH4s+x1WWLH8G1vlFwmiv0CnMtCAK
d+i1AWIY+l89uP6lxhG+iK2XMaV8iphrT/jcNnlOaC8mnkazX3l8kBmbxW/A1oYF/URZPWdnJq54
Dig3kEx+y0FudYHboSR2phtWnNTdsidVkO6DTUbBG8Ws7ilPrL03Guamd+ubEWkHv9PXoIZWA8wN
J33xcKQjOhI/liDLSTjFSyRx3QxeZi5zfCtF3/B8FOQjEZluTb8t6Wqgn1CFpF287QK1HcecFMSy
+7MqTkk3FcACeGKdEgOlIJvbKjnM6t7Zd1X/IUTxDnLsy5blZ+RtxYitVtXGzU6ljcexeZIC2goA
gHMcY0CrR/qrOuw3IjadVXQb09FeO8WIUM6Ino0KrHAoP0VYUm213FJE9lDmB8iL1QSkDxnxz+Cz
lS8n61pUJhWrbEiHSNOrCij+a3xaKwwD3OUs8VcOslfMdIzjmMb/OgPW3ZJ1L2r9dBWG6a9wi+/C
3KauifFA59Lx/HEb2qRFZchO6EJGyBF1/4Lgt+ItSltIRWjrgZfHtOCCVYleq2SBCG7ZOEzLYVOz
E760tQ3CsXAoJirj3Dbus8XviXVBZxTNsCyN8NOZSlJvGls4DKSd9e0vW5OXoSiuoDnAMYubwU21
CXHZMpEG6mhJMz7QdCOBwiOQorTi3l42Iyokqx9ngJ5/KGXOl9Tl+HXRvxm07w2BSeGsIeJLB+Gd
SlaaUYZi0e1dCJylwbey6sTWqIv7VBf7vkZRFZCDQk2ZKR77lDKEMKEt5nQIMUN7MuGTszCrJ3Na
Rz4maUu3yJx0M941o9WOqSYOhp+kmx7JzFLCtVjr/FkrLZT3nsnoXon8jfFCtQuMveMyMGCvTuYD
kZZWrN2bWmfEajvMvgz7wy3LNzuydfZznLgp88GixXE25LVcIKn7ZLPxHNPTVNSQbHn0im6v+F9f
YuK0XVh5NG2m2izYriJGG0ezpYv3wWYV6V8zz3DUwIRriDkQ9CD71xumjVvNvOmnASD0mlSPdOXb
ZNlXIApz3LDreOCkNpjg2xbMKoTA0651da6K2rpmo8e4tRYDSwLgziEQPp3/SPTCrqvceGnEg7Gw
s+hpjBz2dwPPWYelJdWCBHNGNh8oiK95I/7fINHQa3NiQ7asW6TFgVliBUJC4nC8ZWjZU4tbKMiq
jwHkQUGe58iuk8BPNwmK5wHqzNrw7ZB3fDPMp3Pdug0sonbPHeEQJYJFHRoFwh4f6WRXvRbt+O7p
oD5jHV91wynPgIg8LDP7jLvXavJh30VvUdDfiKj5hUM4m6gtY+lFXCil/rDa5t13ECyEhvk3ZNjy
nd4Il+w/ICPWVJdOxDTSrWECllG25HhgSsiLdSt0D4kMpXQcE8YaMxWiE2CZGrJpUuFXVdYPwicP
wGb2dY4pmjRBpd1qDiqYHKA6MN332Tsi7kXidVubUpPZko5wmHlzM/3AZb0Lwr8aNtE8kXswUehF
NLiU3GjKuOYhSPRoStZpNLynkQD8FevlIn2UUXWz+/HuFMaTICRm8VZ7DYnXYF1sw7wor33pHVDC
VrdnNbHL/Ww31cPBjZFsjt5vIJM3vfXuKuPYjHTkoRYvgvhlRMSnHbAwKPOG9oT2A2al7DxuDcCT
UPQi6Ej//wuy1KGtGeJDSylDJmczgAQdxvSkd0hENdtGY5d7CN2YN49IjxMLBijuapZV3BXORMKS
Sq8W4rrUZmUT2R9Rh/uqTl9KLAQsD5YdG4bWECcG87ikvOGUyOYcklRXFfEOVvFeE/UliMy92TDW
x8cwiXfBmsFMgHNayROUBYqDeVzCRl6SqAaOpHyPteQtnIbn2ttMZb+XRfHsD/1GOWofJ2KVzIgL
KzpVLXxHsubos7Q4+RomivIOwSDKE9y/8gs8x2vvRs+A8rGZ7MLYeJZedBXtlnIc2UrfvFhee/Aj
/6465l4F3g5T3eNWkR1bwATjlXBHjDNeRcxjILdjBYptEsXSKYk9iFNOg5qkmdrt4eNWwzZtxLnr
KsjGE1Mr/Uunqo2Z/sACPXgQHcXA6Qu+ijdViYdy/lmpTlIvQ6Csq35tH95sacmWrF98zswPRa4o
ZwVGuCyz4t2s56UBxXUmoMLBVli2KEaaDnDlkL7xBJykhzEvfC0LedfBQ8ap9RwT9uQa2VfZgskE
ho5pxt6XLHf7Mf2onU8jzx7s68l2C8fnUXLiGryOs6xbCx9AHMBhSKZ2VqbDw663TjAvDUoeavFS
8JTyio+L3FQfgC139pidsp5TJbHHB2PjV0mQqzZWZ7iPZMONyB1AleLas1d6lWdY+wDv2bm36rzo
TCwsFMgcv0cV830Yh3M6Fda2RXS4kM6sDzaeehOY/1j888gaHnX7psngpWutFxxBTOXT9rfEzT2C
74gUBHq4LYsp169Aot6MOXW9YGhBKNYy8UhMk9s0M/Q1C7tDFVT/Klv7wxW3o3kGHZ56wPcc7ZS7
dBetoayFH7Znpoi0OET0IeDHCYNAQaTdKpD9Rz1HV0eR/ZdLDP3+iKivP6JMRPI9Ewt8frvWgdw1
hujs6oxuH6bNApafLEYY4vGF7ee4VP42N2htk4okAaYbSsvuZd+ueNjJxlXJvg2GQyQ97BADcHiD
MEpXzdCSkc1ugfOEcUJCfeDED7M2/gkbZ2Qr5BuSzo2ZBtzcFVREHWdcM1V7Vv5PtqpuFBLfWSaa
nauz64dRRaCK/LAmuOF5hvi2GD5QqVxSbVeZtEuF7J9pnr81zajpwkem+95JMDLHrmYvmIpHizCd
to60qMts4HaAKJSNYpm6fD/n/Jkx5441xlcrDbZ5732mvXN1W/2zYEG1woQcafa58+s/2RF8qJAH
5874CKS1L3gI9fYvIb6P820451/lq1HTQkes95xWvabB8N6M9o+XJC/C0W85KYMU4gR0eOUb0dNH
z8KTHkCli8gR6Bxt7dKpRHZ+EEynPeavTAthO+fTH+3di+Xb/ZKpeqC7W3YY5KxvBeDADkLFcv5b
kzObbv1CZ0seH205nVnknM2sXNPWHdDAztit36qiXsCr0hPPTifsII9eanl4zgBEpKy7rJG4yWnr
2dlp4Moa8WPzoa4HfXjQJiKApaw3cg6OFLLYsp+C58mHB6AAMNkATtR0CWrrVRjuVxJKyWE0/uLC
qRdDhSrNxAFBc3Oo+wmwOwgYUfNcDQUsYsL7cuayiLJvbqyjzcO5N7TbqG+vJLd3kFzVltHLq8+H
OZn5S8+EHrc0cYE2+n/R5SvkvA0yHJdi0AvgxCS0mVE/rAjFlGu3zX4w9azLtNvS4RKI6i24VtYs
4QJuiiy7DOob5WnSueUmKHyxTmzee9eP3gwzvUilYUtyMJ1OMEnwaJGmPl0itsRs2l6BL/ISwzdy
0+qdSLm/lphXGiUSyI1p7TU08QI92aJuqJO+UUvC201aE8lGTAiVdSe/Y9ZY/cfReSw3j6xJ9FUm
Zo/oggcmbsyC3kqkDEVpg5AFCh4Fj6e/B73raPdLJFD1mcyT9FROMxdBwcEwictmLDZkh9LWcV+n
HFjgqxdTNi1ER0CMJJqHepi+gjqJQVr0m+vCWdqqvI7wg1al4on2+O4R1K4MbvdVDsYQLquxdqLi
RdbhOZ78c9ftiSd7y7p2axTdpQ+HY1hlO7RqiuCsbYxOLW2DT/qrUreiZTAQBOGFH5om2STAMKww
TiwiIrTGRqyhSewtrSPYTmMjChUYEzOveolmhLi4rdRIWDBGfT2wQ5rirgfU2OBUipOWOUO1bVH3
KSc76Z6rL/uMaAOfJhqrMOxwZolN9esU8dlS+tlMGDBOvX4cOJ9a11wnDfguRH9au0OyjYie1OI0
Yc1UVFDNG+dDSzzECJBqizI65nUDUFNHjVC3b73i26ziHJHLGZAz7Rz1/SIxniwP520eZwezbrDp
XTvOtYl824XhRX/zOzgW7TXqmGdTzd+GpD/HSiPh24JGE370vnUInPIlyO1jCUxgJYwJuS0g/oq2
5NSz2F35TXkpPP2z1pA0VqzSWqvDElScJ5ZHlsBHKwBPZBa/fF7+9tZPnpq30nHrbaq5L5ThufKd
pUtnv5AD5vdY7QeLNbuFCVOr23LRtBkPaAeabETlT31T8qHrNoaBnMz4MSL9V2LFF2P3lnOqLcDP
8s99zPlzYhYu/HxhZNbNorrTGhbJtO+Llr6yK8Qz2+mdZHtLtsjdGhB1hySATK59l9idW+6KNUED
hCmQlmEwNsc8tuiyBqqmf5qG7sXuJ7wJabApsNpZfgydHICfy5dilf9uuVYyvPQYU2X0xSTfXPgj
9JGWKpe13R8esJdQI18Vdifh55DlpbeyKshxAvBgaCMjKFtsYtCalWVfPUEpSikAua9F3Ack24pJ
dfWRuCyjs5i4xjUjwDAEgIN5zjPOsKvAiM+c8qub/KuNAYgTqGpRtVxS+YtcKVmKWjuP7vAQkTik
y02rD+tQG/6oocp9GzIt12+EZL61tvwWytm2wt8ODatMzVxBzB5eVGhf+P9o66AAnJw64SFELS10
kzw3mxwPXTSX4FiL8l2zmERlBaa9rnkpCyTJul18qqbbNSash7Cl/KhJNYfDJPAGXGJbPQiu241t
ej95Y2Eld06kBrDiZ+SMyavYyIZCwtD2Y+Ph0faNTTOQncN4wR387ymjoHF+cgk7cVZwJjqLxDQv
T04Efk2A3g9FeYYRdvHi4CZApjX+9Gy39rhujfjJqiog6e6ORpDMwiz8ILHhTjY6wSne0kNNV3oW
bDwWOWyftBddTD941LCulTsmVUBku+6aSbkXFUVI4lPKpDg3a5YZNcD10D2xdXjALxkfsjh4NUhX
XYqRIRpcKQTj36IN/2of934jd2ChWLsQulni5Xmx4XgFEUoGtiRrGrxDCmHIdI9Va15F0bbMLQkQ
8TTSpBSJbAWj+VSvz6UZUfyx3IpBui5aViQ8yd6a8zqDSIjB23OmQ0kO4aQhc3D0ftijsMZSlKPU
invzQRvNW2vnIxtybDqBjlxVv9hTR3XuPHQBqRqIq91+/PGZH6xCEiGdOVNMuMO5BCXX458QXvWG
V+BWTOW1TGnQiRT9Ba91GXqkqg0hZ2hBMmp7DGbIstmc9mrp19q2bv0TstMlCBZyoyL2ASnXvhgP
E90kSkUc6WZbb5Tbn436IwnnLFtTv6akaja6YM46rVXwjL8ccm3LpMoecT25hCKEmmeuI7PUF8on
AThWl05GF6VM5vVUVFQm3y6edWM29dQuUdWANoj2eSG6/mKTTJ/o/s0I16TtPRsyIAcGyt0kb2Pp
v2D/xotC66bXw0ULiqvpp9sOVjSwManJ10DelJteraK+WVn7l5KQge1M6sARucn3aRLC6nju6/hS
9/G6suilIxIpSFW/AEZMsHlxD88vHBZrgCiI9Mos+NGz31KAeC56prZDxUI6S/E7xF+yizaOFt+z
kuSIjsCBjVe+O636Kstp2fSQKhIlbqHtXHglZsIOk19Z6SheXbhq/kUQm7mqyxBNQ9HewRcwL9aN
t6oKX8w03QrRb6Th/9RWxvwiGc4FAx7fCh7TzLh3CM6AOq1TX25cQKHos1n0zsZGFbc/k9avILmM
JDTgz0LvC/Df7+ieLXWr9fxT5B+ZRxJd6NLRKgptZl+zBGSNYfIP48sGfRsaq0gflnF9oVabdiGd
MsnVj4MXPHlhgjC9JLBP1O+9bu9RVXDVKIo9u85OfW8eUpiB8LD9V1Pz8afzrsoKz4PIvwtnutnj
tQSKELjDIbAsdz0LJ2Oz+pMYjtLR/85T8QVS8wsr9wZXy31Ea4BhkGcSEeOrrarXinOd3O2PoQmu
lhYxLonYGFoECDl99K3pI4kOwFfaF7dsv/h+EDc1S3iBmMsDGMxNkTFZQxgXiWyjex03fU9z2Y3O
llv9pE9gQeRfqJxyYZvhre72lI1bqdcw1VlK8FnOwQ99vi4M8RfRHBlVDNxnntyZb2UNlmMwVbic
bGtnBkcCSb5cg6QbgnCjOPj0/OCNWKkDZowlpyMGG1R9uhB3MjGZ1TnizByDSYrOLLf5kqK7DU67
rluQxeIRHv6jIyioSipIdSZr9D6Rzj43VDQC7MGk/dbllFaDeq1Ie2iEPKUJtmD9bpTj2kTgKyEc
6qhlhefQ/8YX0xi/ULGdAsZtRQ/Yx3R2MVjSOmvuBNz9We7eGV3GES4kgObqEuFX4g2I3BOn3J4O
Zi9s83H+4SrxoCtvkxXGvovTS2L5h4wqt6GUNFgQksiZXLDuaBh14rVtUTjrnWQ8kWk3aE3x8mXg
iACmcjBa69eS06l21bfb+Yyz/Gs7c3ST+kUf6YXtuR4s8mU1Jih65v6JcQOzRBIToeK/Y7dgq1Q/
yHolo5TWpZj3yCmVm1Kkb/70HtygROe5NDMSC9jbPRf3AtulSDiS3ICAMA99tZTY4cMRCStcx7p0
1w5FO35IBvWJ7OB6d1vOu4fWoQM2oBAHHYxkT5thqg3aKuYKCmq2ikdzYRoGloR+14/xhSiGn1ph
m2h6ENShffShNsiHFI7tkg1mwEK4uAAXxKbcZDCH7D8PBWQv0EPVyeeYRiPUUUrkzoeJWdXst026
D45c3Zc/ZsTdz7kA0W04FkH/Wtf6MZ6YqudoOPEhDVjGW8QolSS2Jxr/bM9DETvw62QPbiTe88q5
MEdmoq/ObJoYHgevisdjUtEdojMwqjo4hyEFQKNxFI/A1rxZpT7TG+nIIH1/xbgyjm4zvoY1g/HA
QXqmF/A5smcL/7EKo3YxeR4zQdwt376P0lXnxqdg++304uz1Mafb/PuE6atf8/ImDqJ5XbKdHVvM
MHxnuyF6y+hoViXYbwZP4tBECg8vzcwS6TiRmAYDWQbCcnbPywpZ/KDkzqm0ayKsP2d485X6iBs0
vLiooEK7NPFTN5CvIz7LDitDmfOOpwDRRvxojgXpuO2e2dHcZW2XDMxIWXLEcPaM5JG8et43dw6j
w64R5h8BLQt2sg1Jl0yTZDFuyRnA7tbfSh9JRTewzNcQnhty+CwYbXZGegynh94bkR33bbehJL40
RcHCusL6bjHQGvjRcsvneSWpPOEMw81/E4OVsWh1z6jxH1gh1UK7915f8UahEYjs7kErQMhN4auW
4BpE+/pn6GyXy/HDrzhPYnh9INR8yGFEeddRzroTw6Rhz0OuYkWc+aXOG4CHChYPFSaz5+ANQ+Fz
0Audsiv+6HR2Mq78qrPRXsRN8OVhZMNr9TZ5WLu7+kR81aubMFgh869ZCnSiVuPc5vd/gAO7qCUk
fOHiJAmb/MuiDJ/AfDDaRqA8Vd6bnj/QEvFRt0W0IfwFxTeIL+Ca5CFMkGCgBJKEnpx8if6oR2Qa
DyRwdTWL90TtzNndHkRGsa2/jd5imZUwncRdugSFbPNRm0d/ynepOa8mjJU7TYg1gUIuCOz6wBSN
kXsw51m//qY10X3kwM4cb10XhOD4MZ0OpkzpML7GIV4vbWb2zfxiETcRWmfM1TvQG2+9TwdPKhfI
ugoQFj18P+Fu49utBeUTuwgj4K0rprc4K18Lm+qgVVa9xEgD25xHMRvydQcjcsVy84kxykZI0BAZ
WWqM69C5J73ctqX2JjVFe8hi36n+Yl//a3hYGVncct25j2BiQkPMCwnikjr91bLrpzHeRoN8UOG4
JBn2FYXFhw/dwHgimOsbl1hNM62W6OteXbNYu22lYf5tgGZM6Y/wS5xBNfK0tH5UZvDU5eOTGNsH
d0xZjvsRZzVpOwO2Tb9wfkGjf5hIyi1YMboF5db3ij0pC38WUx5H4OubhfC+c0sYPPWa990U1IFQ
SKAscidQT0B61Z7cwnsAoXE1zKcYXxRnk40fpaWN0/NjSvKeI0jEYr9IKZW/2XnwRQTuBsmYE4bv
UYjTzOAjHwgQhUUcP1iuz/+bvBZkAoD5pXHQbdgESnaAZf3hldEQA9bFmIvXCcNf3rl/mj1Gqyid
vk3t0uNb56WOMTQx05zTIgdut4WbYHgZtWZZNmxA4fCeYVa/lq3/XYNqWrni3cuYNflwfZpZw4tf
h9BlZt46ki1lfcfSekNZfpI9yXGumlvMIVw4Ba/LqFBaMCMH6hHt7d5nfex9q7H+4effZjN5SYh2
3IZl9ueZ3l9Okx83KFyzDg2BU3UbG6s0Faj9xraB0fMaXfqHpzFBQt1PxLBuXnNbfaiJp74nxXW2
hK/0OFi7GOUw8+akpYKvqxxkzgGkwmo+1kudASzr15r/qC7V91iLJ9XjHNF/rSI6FUnzmJbdj00D
sMqc+gdx0B4+1AqT/Cqoqw88JKT7dAHP07PEEsz8DjuTqRCBwmYkZ/eKRR5tptliME3usfcSY+Mn
4Jx8uSYlPomfyPPca54aHwDsUEZ0n7JrjwLpRekZaFq5WLmFQ2SECCMCk6/SG71PWbfPpRU8jLq8
eoYgn5UELkUwGyigJSIINCNdM6zTuH3KDffP8prnwfX30rJf+MO/ElZ+qMfY5ZM6ZWokDkcmOym0
TN7ANqDSv8Gt7nNpP5osqaFRWJ9jnHzoyyIKHzos2wtcEc/RKB8zDRCXMINLK4cdKzt0jkuTBTJb
1v7Hr+uHSrjbHjktbHZOSB5OyY88hsEfo+xx+jT0eZxdEdZi8UpE4z1OLSSLGBNIdt7nIQaqjHRx
h668qkCJxNXb0Fd8uY757lvPrQ1tle3LwuSwXma681M9Z572GXgTj51ngCELxn1FdAUiqGrC3FSW
lJxMb6XR/KXt9CYndq3teDK7OdVRn9NviQE2Cr6MNnDvDqwEiNWsNF78awqsBDBZDyra51XKwWtU
iHp07S3MWMlBoKNdd4FXJ0VGTmUz72MCn8cLyrGXc/BRB7DNKgvE1ere6tnNK/BCzVvjE4mOw8oP
xD1p+RdTXccMl8fEM1IOpkF5iGPcFIPO8ZB7sOYy2/udyofCtv5qhWo6mM1SoNI4VsNjPWGG9Niu
9qki6gbNLaki0cCU3hEuiSoJaW/IQnjTHUp7KLAaVqU0r8+AT8Xa9pn+2y1yrjTp5yiteVtJnBba
cW5TeEMhG7Rmil7CnPYUvKPO8h6tc2p4CxxoM9h+RD2CrQiRL8/SRB5XqN3dKr0qMx/WZUD0lr9t
q+Kg18YTNRyT4J5fMTRIXpBXX2Z3D/MhW/8e8QXdAvh6d2VQidXJ/Nmb+aqQT7pVBusiM37MNrpo
MQsgtFsbNPbHCIMgY+PuTtr60RX3xtEQZtaMx2xMpQOHf6MmtEUo4/l8VNzzmVpJtmi94s6a5zAK
qqTeMnvmojpmTet5whOaN4o6w78OFkvAaiAUK3P0nyCZhVitg+XK/fEMVJlOzKwOY+N9csOXug3e
/dkFhQsH4UCA9NchmbLQgDUWPB6R0T2zxJnzmXCEODsgkmqNaPEsIJPT/VJox4Pz4RYMLuJ0V1mn
OBY9s5CY9ZnLbpYJ+mPjYk4pSrhyNilBqZCbimnqErIzlUFHTJ9bP/BxYAeaAs4/zgWOmgUfElD3
nqVl4RK168pyjUnkPLmkMMZBxx41zl9NBw/l4FV/llY9eBOmXx86qtObVy2WZ+LP0fzhIlu7Qvvo
HeuvQ79UW8zWpmz2o1UGa31su1Kwzm3yHq0lxKCM3ChXq2mYJ7E3LHApZg2Kno0Elt/gqHfOygon
nueB6kni8VxifX3RRLnKQo1EZ+dtEuDxS/MjMcglVdFVBPaL0OWr3bQNEE/5HeYGSiboNBmG+sxD
7dow5PUy7XkKUfUJ3Hler14HO4XDOspNILzfgTteZWjkxzzgvcMpgd9SZ8nAdcga7ok4b5tkVAnF
fAGSQ3GU6FDv9Kuw8j2ihovDjbBgEINTr76KwURr50EVNOv0XFIUI5pA1VgyjzYcv9q4dcy2S9DJ
9ygw1/XAW6BlDJUGZj25VCxNqLVjcOPLuipoc+rwMQwlHxaQc6JW7FvB7Sia5BEB+IejKCQsxtvz
0o2gY7/cjNI1VgUzRpsnmLsh/tKG4jth3Qc7Ln6IH9I+4QGaKu0VpWC/kMkQfcLSZtFUrJVrtTdh
jHDKGujbPlx/18rJqOcx1zBOw/63dkjrWO7X4pA7BCSUHngEFAmqrrIHO3lrJvpnwOPui0XCD8O8
aQb7ZldUqizcRutZp9VddwMhlJYo0nWYMgOINMAoguAffNIyWZDllhypLZmAC4VHmZFa4IO+snrR
bLtJaSCxOz7VoNk0DqxN3WROombYdoDCeJ0OiHWbIkxXM7sS21XPWVW7wEC66GoLycrQJ7MRlD6m
/lE4PGTtmz+xsEIVtSk9U+1LlFZNZaDWi8rjkFOcR4EbbGrDm160zMrAPz4g5GZfaVA71Q45X5XH
OVQ6Yjs51dZyGPkkLgaS7JjqnlglldmupgZ3N1g5ZiZTrO2b+AZPIAHOC5A+4Nfwm9/I7pl/Xbyp
1U+Jr322omlXtpjf3FzyR+OED4sIZq7+FHRduTY9895pFvN86jjUK8SE4ttdValpL2QUcU2l8SvD
1m/d6uH3mcFNTQJOOw2KddfJQVjJWj22vXyCOPosI7B8qQw/Mv8SFCTkGpIUKTMBzIRfxIF24dIV
ocKz9okT8lYUcliCNn4mZnaNI+CQjd4bHnNgGkyjJcpA5SUYQNE9jCzbB6PoN+6AtgO9Mpl7FHkr
cGYnPIY7gzllXyFBtpvKWhn8hmo6QP9V0XdmGGdjkNgIoumNR/6CHGGhV8OzFzCd1uZUXINMRtox
qNSYWTQEfXquH9Cn3qNRpyKuofTqQ7UEslmtqoqqQA6Msfo/j4TpGD2XJUS+ZekDpDTmk1NCMKDx
jV+tlAZHWEvCTzeepLAOeDSZIMcamStsghrTf68a0tNcyA3oKXi5RyO4p50WPBf9jI8zG7RtGie0
7MFuzNqaOpJceevG8E69Q0lmqeyQWiZzmLDYtk7xFGnjh02db03IaeAVMYNIvooE3aLwgMdHNrpp
41X52lMP1UDm+qOYpi/cZUOnvqqqAXEaTqxXZ89zkF10wz+FwCho9NMPZqM5W4+WQTCUi/GrynCj
tvADZ6VIF+wbYzFM4j01Y9Z6Zv+NcnE3+cUukN5DZfYQACP47EWhr8ORXVLWkZqF5+5jtLmgsH2S
GihA00kLyanad4ZB9RmyvqRVzpGYaSD7iDln0pxx3vUa5jTZVZ9T6E6wCSGZ+xQqBb32GFByoNLj
MMgx+lJl34eUsScc6rUFWBw6vvUwhdzWkTVtGWTOuGtZsB5oT0mTra4Wajb8DYCUChEay84pf1Gu
Eqg0MFeuveQL6CJuHPcNp2ZJlHp+GfvwxHdGBQZubS0nEB4OFvmFGuz3eejLbbfHBnQZMn5+4Prw
CQ5T5oEDH61fv/Sf6tp9MPP5+66sR9HTowR6fRnHM0/S3Bn41lK0nFTGPI028nvkt5/WPRbN6+jF
3PQeB5juR+9ywGQTBPZP0rJ3cSx39UwuEiRV0v+oPbMfA0gBblB6mMF6ivicx6i9uBJPFEivo6mj
1eNrZppBLNUyv9Y6c1Im3tN+Gown0XlrUnt2lV5+eZ2DVEHLzpP+w7Se6sJpg1VMBkcPTnucoldv
8jf4uW5pV3/bCRUVTukKovuukeKWhtjQsLA8EvVCAlONrMog723hYY3lJBcnUuVSfzdI78pEnyVU
UIsFU87Xyp3It07+VG48S4/kA+KRftLQA4JIRxiQ2c1cmcso3bLrRgpHUNOs0gQul96A3GC3gGRL
4NcVDsLC8+N9DbKhRS6fY7/RauOz6Y1Trb17VUt2Q5RhYC4nsmyqbZVj4E3LnRn1d2J0DyJlQRUv
beH/+h5+y7q+5DU3QZc8haHv0Cw/axkiwyq0TiIctnRZ+LoGPN6mGN4m0t6AOTHE1n1mYqi/+u49
qFao/l6AENEIlOssrr6CMb0mnnGIfFzGkUEo6GguXYOYRZxfL2yz15oGnyyqunZtFOFrz+tre90b
w6LdOH3ouPZ9pDSmxZjcdHzSSLRvGGfzgBKvfO+8qIgyf2pBI2jZjbb5p9XUhFLUeOGl4KMaoR6U
Q3BJ0l89znd9gsyUaTr3jtKxaUSbfMp/wn+j3gS87TEfqUR8QkmsprqNfbZywbYybgIoP8VAhDvs
Hx2lWQu/eEoFRoSIM0IHOKZBmYvtc036KGfYlzWdlN0tw6T+sypclVXBQEAzq1lRyX1EjCyOmoYR
FxzCzODl6zJzDxs6Xofl9KjzrNi93W9oI/ckU6PVnTC+uiaak06DQTB0236AFhsLUD54KLaFJBcL
0ft5QuDgx+OXCZyXVAE2HHHiI1ICuD4w4rYVeU8dFs8os99n80qr49UiUe7HihRnsjFhua2/qwgy
p5ao46BGd++bT4nmf+qm/5TW1mda9dEa5aavW+kG5C0wQwr02k6AP4yM1yAq7SMUdytyJg5Okvw0
gMc1pAISlMSM7/rwLN+CA4OvG8Wu7vMjN3l0xviD7K69TDk+5tJsH+Oh+xzSsT4FXXXJwwTEdBUh
KSrYGBFvyCAxEm6CKUHz0GLMQzOCCKOAib7lQ24xNhXmT0De1k2fSRkWzlguez/wvh0zP7WQdawU
G15TojTzAb8xY1nyX6Ak9r1boLPRIQWHgLVlYBsgW0YIk1HP6d6Nb02Hk7ZJvGPIWuJQ9MYm9Wu5
7RQGlKR5RmPqbvqOsTdQmphBx7eLl4KLXBkrn0KTVTTzUkuU9C1M73CBAhjFSQXStTu7TmatRv9h
qoAIxKV4amImiJNlQVyhi7Zt+iTzXsyjAzvF3pha/I2S2KhJYHNuWu0xNMtpFWQTQ7UAXcDIyASg
2Ufa99Bu1Q6WSAeRO9T2AomXX9sI0POtH4lbkVa/o9HsRpAI7G9LB6ywYdkIh5Bo+LjqDQfQMzn1
yp3b4jEoV7ShoWCfHIP+XSZ5eCNz4alsZis1lsrVEIALVZ8qy01WP/Zfi51AZD1f8IQytFbfqZ/+
9J2HnN+N9pXueIskuOB8Q0I04qXqw+YYhO+2UmeH/GFVcp7aFLlLRGLvwp2gOerMghmdUwZwbsZM
Ik2AAPgiH7UTHqXoXmpPcTjc7JS9ZDf6a1GRTgYP1Znr+9UyGYN8FaC5QN/Fi4j46pR2A3986Byr
KYSU554iStElRl8XyWlAq6rCx9K2n9wc5QljjD/SZJYRQ+OQ89vy5xsw1L6NkDcKZBVbHKf8ikWN
RNXxusXOrspHlSC/CwO9Xdso1yKZfjRxd9YMzpwqg1uWmaif0SIwXuuvA1MEvHqQoPSE3iOBvpea
wQNBYhw63LGQUyCY2vqtdvRfvSkfI+zoR2FCIhhUeOkw7/pA8JE9BDWAFPUbi/ReOu887Bdv/oXY
n2/oVujcAQtk9bPL6BfBDWlwUmBhzZuRzTWurcp5HRjez+0Z9h20VjGkfm0KwdH4JZ2Jz4fYqnBT
DlwmujgmgnEwjlOopBbZb9h2RNZ5S+KK/E0HQ4PV06wqOBpQChaFByPOB7xgoU33q/pWREO5qt4a
e8x3WaQsUMjurgnJFh1FeYMbSXZWj18g5lvokIisk5GEGXtQp4Lh99AzctcyBjIKvQLg4X7vTCGb
eP2B5foIbntCxscEp2dqITRz3YdVvtIq60qn8dpIoBiEbBYbGJK6U1HNpy/QRiZs7sGFSd1fVqB5
ycZTQ2jqSHgl0wMkyyljFse/mz3e1lgd+ak/meLjR7eZPQA8ZhmYNwTYupjZS07M1NJMTBjOZ93Z
39CTngn1TC+jRDoN6cNu9ENjkMDjuib+gHDGajJA0qxLNXIjUOc1hMrE7x56F4cw1CXyC3Jfmekb
xYMOz241puVn5PI2tQrtWFEQwjmM2ZZ0QUAAJe2VZpjLJviLqmSnD2Oxxj5Oc4QIEM2VA4uY5sdg
XitQTi9sh+1b1BO/x/BXEw0mshE7HvPbtZDs5gWD6wxmLo0CXkqS5qxlWSQvMqMJtK3xtyGfepmw
xegFyJM6I7yuTBMyEXzCU10iuElU2o5tv8xwAtJl9e1RxwFHFcstl1jmpiVlC+ceqBhnXq2henk3
BlJ3Z6Otl6BgZGVJMDY6SRRGfe9srYHPHv9CVICBrmotRbTs4dpsryQyZ0jOXEQGSM7zqH0x0NvX
HLrLf7lVWaaQFMt3EDy/5gheZsR/ZFC/jHbmshCdto3Edp9m5lZNufGKZHNm7Ba+ECdDowGoJN8W
0tInfAiPBpvDl7BFHVXMYlESTrx11Dn+wY7QPNuoN1wCArLJFDdHMxu2peQyJBGggWDU/GenlU+D
AcNA5tx1sM3YEdbTezSQnFSxOJ+btgQQzhiugK+s6Q46TKVhzQsM8oQX386+ld2e/Qa7SFKQTywh
/nnwfjErwq2hLGDkDrAasA1uWAC2kNAqUmxxwOLaCBnjmV6BiL95IbMCMYB4NaI5hilkaMuu4zlF
9eb6KJ4nwaODrPceQtVgUkEf0aIPnaphzxHkA6Kanuj6lmFTfpMVFm64Ku214OlcwOWrEJiwvj10
EvcqaznPHJCt4zMlEIFponXEENKupJc/Bz47Y622njRtjrozYbQAhPqO9PbcaUrsg4aKunJAwAJ0
uTTIhQ3dhPcRdbvQtHYIB3wqsPImNPvSuN2p8tAAK8b7Ya0/lG1ytV341gOdb1skwIba4tftwhdV
mM8s9NahG/vLLqvf9fbdx2NvNrwMZVpfeug4RKtF9iLVWC7HZaYWFG6ScO7kB5c6F1r11YucYBeH
zTz+XERzzmdKaDi2l+Q316x1bnJLINxzKW36vVrbJY9MXLq3URYfSQ8ZTrKnRQ3Lg1T247Fz3WMP
0MOM+0PamRxxDOIyBz5dA6bLdtDN55PxlMx58KMGCilU+ZUe4aTkb9lV2yK+KiAmSwLTDppFEzYy
LZxHNFTm3lcBn5c1OoZ6yUjXcexvbP0pZGdCQceRhZ6DDpUY7K/S7j9MkbwQdxlTsHIp1A1Cmq7T
sEnQyuKED6ya5+qxS7v7EHZH6I7oEBzMQ33z2qXNrRbRew+eCJdGvnGxljqRbqx9At8amCKaDf6V
scGnIUzQFAwYbWXaOHS9i6byFcBI7tuw7lYiKrd5wTlSeeaTAWBZ60gdaVgZgjQwZgoVg76Ba36t
+R1VC6KCJUvsfJ0ZaiuQy+McY6drkj7pqOjN/LFc2nxJYhcHGyjEbE4divHMFjgsTQcYisVRK0MW
Gzxxk42GqCScbGmELP8aPMUj/TXqUqQmDJaUN90JY4btyuS1MfV67wGeFgn7GmkHwKM89VCKugGs
1JdvfnIDH7EvnOZkZl6/osEGpul7f9D3nquOUbIWsttLZ4ksMn7WgTxLa9cHMx0L4y00wZ41cjsJ
bmEqoGGN0Efu2jgYdnDHViKT7GBLliwqkzcvcl+dq+8Fb8NokyISgNos9GOrNwcNweNjbostj221
cjBtLjHfg49Hvp358XcZwqiorV3E6mepN5RKk08uZpuIjZGb+D1NpnGllh5Mobw3u0eR41uzErXC
b4eXTujaHulFY897VAMoaVHTnxqeu5EU5vhNkVZKfJiGZFmlLGwUWqQfjKZcG7VyNgbBePiWdaKR
gOVZ1hO5Uf2qjntQ34Y4WkZab2RF5oqBRxs3oESOU2JEPJpcV11ZJleO//U8UTQH+znRm/alrYdf
+CA/9P8t9036HI4QlMJQnYmlLESOmyAyp1VXQnbwNI9XwnRY1LYRtYINHnOq1dZ2UXaGsXmVXQC1
g3/dMrNXMy7keyKH+Sl2th5379ZTlXqJ7Xadj+GhmR4jl/A7ieNgnURGQgBXTIWsSM9TImEK4SqT
s5rRMoXyd4/r6QyEyW5ZyYVFk281Dbp3ERZ/iWFsO/atz2Y93vQaC7aOImRp4yJHbOMSL+ClkvCY
TZBDUhvjnEkfIo+DI05ur6xDmLqP5oCcp45LHAajfYIJterGROcopodhux3rhnMoC+ceJgYdmZ1t
NDvLNpWhviem1McQE/vx378i6oi7zmStAEie2p4/mlErWc7MY2OQSo7aB+xQjKglzTzwiJ9FUdNm
7qG1qd2Y6e+8MDqNAsjaIJS+0pgpIA0GeIV01lm3jc/SsXKfZcjMujVsn8tPbp1oQzPMWsUDCGGX
1YuT1tmqz5Jpz8T0qgmHF8HT1yOCC0FWHNvWcdo67XREyGuT/rz93//55///88/38H/hb3Ep0jH8
L3Nnshs7km3ZX0nEOBmgkTQaCbzIgZzeyF2uvp8Q6i77vjGSX1+LkfmyKrNQD/VQk5oEcMNdkjek
mZ1z9l67Kru//Qf//qpqsj2iuP+3f/5t/1NdfxQ/3Z8/9c9n/evP/O0RV1lV/JdPOSdfbdVVv/p/
f9b6av75e/nr/3h1wUf/8S//2JZA/+a74aed739AMfR/vgbex/rM/9sH//Lz5295xCr3x29f1cBw
kN8WJVX52z8euvz+4zfLsv/8oP7+Oa2//x8Prp/EH7896KRfftr8o/z+337q56Pr//hNmL879BRc
n+a+ZZNo4P72F/2zPiJ/96VygN5arktzx1ofKau2j//4zVG/e6gabd9DeG+TRmD99pcOIMX6kPzd
syRLpSctaeP4sH77z3f/L9/i//xW/1IOxW2VlH3H23GE+dtf6r9/3ev7U6Zwbdc0eRmojiA+uuvj
Xx/3SRnxfPFXFIFRIxIoAAsFmoySnBNW9aft/89InuvF+Ox7+l29FwpSJxjlFE4MuGHNHhjN68R5
jKJquYbei1W/bGmNTNLictRnZd2nPX5UCRatlQKNkBNzPjS9by+dnheYZhdO8kAGQ3hg6hWvPdxy
ZNG1e+u1I0j+sq2HvU4RhhkTLS4UksQewKENgEthCfFAecCT9/eOR9KcKIaDdIblPGBXF9LLApk7
ai9a1pUWVdvIMrApSoP1acLfwmGXXGUXVEdp3NZJKKGAMQHxmvnQuAkR4U2xB7GIPlMQOo5hIpAz
e2PVIHvQBvJjYRVP5diRBN2lZB+SSLepFfE+DWOSOGb+dWJ0xm6YQv5couKTgSIi1nDaR+5UBojT
7nG6/YDVzrfxMEhu5EeEnqwMeCLd2sStP1EBAI74QfX5hYm+PybOGyoEgV0L9TO6Rav3jqPrJg8a
+8AWl42zDmXxLGnym60CpbmRfQ5NLQ7eqF8RONX7FqkFkwumTwyS+iLlteWUyrKlJzZ0z1PaoGOy
0SfyoXcNizrNx2DW+O77OmFGY6KPtMLrKUvbremQEzL2uKkJaePEdGFHg7qS6iNh3neal+QhYrgM
UsM/m4rqAE2EuXG7NNACwLhrTP02btfkVU8/DS0mW9QCGCg1IUkLJ2hXZx0KAgo5SUVCkMFNZo1w
Aiq6V/QqUHN5kAQ/OVnNW/y6943Mp00Th6cCCpBf2NtEcyQTZhzkqCB2cU3T1bHjp1A0yYF8X77w
RFz3ff/YkvyzLTcOk5ho3kavjUSVNdgd/p7C24FZGLGZVw9eN717FDBUqqPCU5bRHmSSAS2MAQfz
6ltjJMQrFyiDwNIyGJHYB5xp36iIOVLhn+qJtOo8nK/B/aATwMJeazsm4xoZZ0VuxN7WJdg//VIP
CtliKONtL/DSS2/lhXbWA7VAed3UJqWguxOECaK6qnkF2iFwl14EoHVixhHsBRYBtDvkfS/JvEY5
crBi9BJdd/JVOdPDAo3thATuCdnmdCcj9VXA4+yBL+5nxyLOqBDo9ZlnWXZJv2cps509OMtpUvYd
Gst3ZK7Wgu+m78xni/YMszY67/O46xidn+Kl1wRTuHR65v4g0ebBoSc1wX01EbBsRk0JVipvCeRg
zBtCbr2DvpwWjTqE6MOE1uSmGyfYhVAqzpZyDqLI0LqurGcF1T2Mo31Yooovyg6eOJgsGp0LEc4U
VZRbHJ5QJZDn59KOA/mDyNLwYN0ly1to2uneqJu3cXGxqnaYtfv6TqXdz1T0VEfNZHNkWeodsLIo
wLfi0Xrlq2znK2E45S1XGlGRXXRaurI65x7Hu1nSEpyCwXLJN5ZEcbggOsMVFuiRGlz6TiDsb/RM
8LPJ7jh1HSOchSAC3NWsIT0pKxeQJ1gUo1ZuGo3My+uGy0mFnza4Dx9Py6XvuU+pU+GVNeZDT9gp
mM944/QVp8+44DPbynXEJalDzekDAxqYbohLyiJkQrJkQTNMDv1Mgg+t2BapNRz4nnPun713MbwU
af0Z8yOXZFVTNN/EBjmzOvO9vSuLm8WEFhqL/p1yugpYemglIGaMmbkE0iMNYuBrm9t7ia4iKTN7
0yQTFOUxPZiD9dxkx2LK9dHwQjdII0ILfFD5O3eaPXQvkHxR4myZ866AetYGzdcmeis9qAHas4CC
44I4LjzsrKGOj1xhtJ4ggFeVDGYnR7I6VS/OEKJJUUg2VHcWzURyG/X5Kt+EVAAf1BO3SVKUDO5x
+nb52AY+KnPo57dtK+J97P/UKc+bBPNkSy0fvqlGitH26BWrcWmNaWrH6aUMDwxm6HOiIw/mxDuW
SiU39HhuFYedTYjb8mKBsOpqqhJlJThn8gzaIsaP2OjHvWR7RMh9kvwPn4sB8xylbtqCL1PuskUx
clHJadlUBqIbGw2x6klJzI1TX5I8NZeTZjyXkpRhjlYQKqclsgDMQ5kgDjdUD5gAigwN5y0VttoY
RSv3ZjcPm4LGYxytibAK0QHQQP/Nbb5mYz7O0Xgu/NK4D0v93hqKMFV7AMTT2owCqg5OvO9dycUH
kahk4KXdkUlkuQ/nPaI9Os2Y+oOpFi0unv7Vk/jPRtUFZsj+y8jrfhT6e73fLTaXw9iT/muHOI/X
ijhBUDgJ57Hwunw3R8lZGRkVz+w7uxRx9UVkVEyi8bjNnaB5XdnPVUhSgEkls4sE7ip3KfOgs71L
0pD72T7T08gZsyDpHAoG0KSZUcYL7uYKm56FCxcHFuM7Nxlf7RafOaFjmXqxUFcA96PMb/9EE9ke
Yk2IjNP6xoD2bZx5KC+NBfFBXsqPpdW7chXYxNr8yXJMt6To9iHVLb2WbRkK7DyeZ+2h9QfhQo8g
sTRzBSaJM3IaOP3tj4ScdNAgxcJE/krbnn7NfBj5t1+XJad79gGJQU44TNj7iXwXwirSjc8mtYmj
oWbeln6mqXNoKwj+Frro68qLTmZucx5hTBdEU3lHXngb2Io6QvT9vjawKVEkoDBYDBRNc77BJIG0
ezr29M/PFicyTzh0oZkc7Aef9BsDgjNrDai71XwFAXsPseBhjqY3MiqmpiN7GasX4wE0vkgPNrm2
+PLCBj4WVdreijkTIbrF4P6hWXvIRel2dN/VmtyIomu7eOZTNzLd73VCoLU1bI0UbdGoCZNxQdnt
C+IvFnk213wU4TQgBgR6i9o6e4V3i6pTMng/2Z3n7TUkX/5OFbJEOfYWbOEB/B0D9XWDZD6FhuNe
rnLexk8+hMHMmffLaNQ6YOH9zL0Qg8zCPpzTIdvF6oMgGfrdNaQ99v/rBP7A0fLmK9ea0IDO9cGM
5+YSUg53c7IZlb2zMKqdBMoOdG9MXxYa1Gk5TWeXyWpjHJYR9WZYo0abFkTWtLuY4Dvs9F6BFdYH
ZUPrpyag8Yq/fMu9yBJbA8TmaOXcLP20xyQVZEkHYtZivg3/AgSChWFK9ck9wNVH2lSfQ+joy34h
1wyqW7iBx8BIdOxu6wXrRZe7fPgo9gfl3ava8HbzgoizJITZGdewQG6/i5ZW8Y72dD/H2dnPrmLh
xZdoEzmK2/o7TpbbXInvWYH0nifvBUNKuTdLMnpq/dAldXdpVcTdR/mLUy8lRoHxYTW0xCAbuEsJ
jT2a47x3Q/rhtCi+mBPjO4cx4Mu3xsOGxEwlKGzrOk2kt+k8gw3chSGZMXyL0DICGWq24AYL4Ill
G7hhBXPcPVaV3pZO9CR1WQXa5adsF75sUtqHOqev37JVOuG765hswlY3gVM3GcEs+QY6MnCV2EoD
oyclSDv8v3FxNpk7ZydGPoRsTPLSpCm3WngB4KTbWjpyz2G02Fcl3V7q/I+uinExCrM8+aKkPyMc
zMCSSrymtr5yktWcTv7ZwSXOYVHtHEjfi7cLK+t9U8v7rs6HUzHwCbkjRJGpldHZ1rD6TBTpxnUv
i8u6kdnJmXHu6mrYT1LfxUyAaG6o0wSGzxgLxGH2Mh+QQX2ZHBRHVb56rvHjq3wvi7ZmKao+xNg0
2MvKm87M55MTko0Ul5+qcQekjf5tG3Uwl6bmwxtgEglH9vtpmB/xFpCoRrSlRoHWD8NybBLjUBak
QRZRdNs0DRMsp7rDt/++wCEBcTCzL2EOCuv0us7FAzKfwFHon8JIUHlpifuXI7iX0jr0J5pj9RBF
B3a0RDl4kCHaA+tATQY4Rt85cMgokgYqGhEaB1PMZ6OmDz3Y9jfs8vzaRSkGb/NW9Isi04F4HCr1
Pki05khkibeCy5y+eWVuvRGhbeFZyJwxkXkgdKf8EBu1gu1MhAAgQwocXrtOsp2Xo90bsBHiNj1U
PkPuuIKbHYppgQ62PLVcRtFo0gY3zecYx18QMiBLNJvTQNHMDLcAjsSwxycqY4xgTcxNc2hyCFyy
tbboLC5KOX7SfnFXUCQ1TjlS/sULAS0WJwKMBMMYctk7/iYZtL0XJB+AQt3Krhs3Q5n+isHGeOnJ
HjPilBCF5ZOHp3Es4X96EnWCXSG1oaxLVBPEoPfIodDHgZPccX6NmG8hCZrou6rpZTD1US13Vs6y
BwLanBCkc4vW1M1BIiKm9ZWIdl1BdLyrikt8DSep0KkTOniLwmPtVSUrO8ttr+JZkSvNj+lOcycZ
De5hlJGp5LqwlvCtcaLmqh9cGgYsFAPZXLQPWMWZ+dqTGV9OodzZlnsPQuYlKTRFlKN2dTusEqP+
aKK0sikm81gQAz4Zmzyn1edpRTyH9zUZJskkOl/QnnEl1Pm3EdHf9iTx233bX84tF3qbewcQdASu
m0/RGjo5sqOObbdCaWyA9RqxSsaHU3sJ/opeklvNLQuZgWWyMSI2zzb76to43YHjn+WPQHGfWv0N
VpmM4TmtkGkvpY4D20DkyAloYrtLTxitbqpGOoDqzde2GB7bBAMhbGbOVIP7y/BYSvwcrH3uxq9G
KDdtWZk7V05HnUfE57FLm+6ZhF/i3RoY2qOgD0/kYT6nh1qbNpf0Kbfz7uRX6j0r7jv/hxFN3HY0
HruBFS+h0kDTTGRetXyjU64uc892ArrVUC0IDKLoHy8H88kf7W+Svn4VLOwWTkw0lRhzs9nepzbb
czzAz+NoxGowbeCbEqxt7ko9LoiO3QvTmKAwu/5G9/4jH/fCuGX17Xk0q0eVnx18iKTiAseMJhu5
4ZLeeGo6VHV0r6c9yUj92WqcY0lQxOyIN9vwHge5gDQFlga5eaETMYdHOpY7JNpfs1l8+Fa9oeFe
pj1+d69+z6VzW4k02TNUa6R1W9VGUJPMTY/9NA/MO10DjXXiY0bFmtX3EYnHxMRfLChlnKF+4L78
1XeAscyEFB3D63dlQcotw91iEyZ0RE33i6gbWvXZS97yDY+zfa0oM8rIanZMcTibslnbckGLt4S/
BPTsrkjfITvAmXUfS9mFVKAWOtz4knNivRs1g8A25bRk2BmwuhD+JsZJ3mvmshsMQ34Tz/khT1iC
kQlyEjbi/GDp+IqgtzEHgYjC+AmmM2LWBOy9XeTPI4K17aTHbzdaAGg5IYaQ7t3ubCJIreZqKgYC
OCIJdhz/E31CY5saVw3AXPDZcOXwoc6ReBqN5r11vFsMk2ffwIGSQvvYQPq3gjQkKqjkpoH1KXeZ
85WXqDEZk185pnsLnqUi8Ig1gUTZdoe9dcydm8b6zuf6kXyUbIfsDIvz7FzN9Yw9q6PREvlblyWh
LOBsJkyzya0rMEMzgqWbZCBucCCp0n9x8pjttE0vtTZBbjK7WLzmEdgdPmso57uizm9zV72z7f7k
7YTQpsPjSJjiTd2TD1HFZBS5LcAbicO6gKCnOclmlNyGccWxywySSm6G1UKvxu5yiqpgMjeGCzUD
0cnz4LQUWcPyIdHgj4UtSNCU5LpgI6uVvydfxDrm/ogrBYtMBpl7W0fpCYFyf+w1dOKSrCLg2e+x
0857tYL+y9U8rGygyJMVfi4x5qx57yz18NCuMyp7QnjCSIrJUoZ8M0ug6mJ5J3ZNaEyp4AItB5V7
FP2a2P4JnzqqLLmPu8Hbw+K5yD3KA6ddLmP2/CDOUGN7Iy0ly2zvG4SFCHjw3I20nRpZ/bLZrffp
Z5Nby5G2X9XbgYnEPcgECDerqRAks0yVhn9TLOOVnw9vanYydHEYMGHn7N3yMUXHfMR2aamyBFZ7
cvsy28ZZqNFq2q/LhL9aT7gk2EyBNmn9qzfU+1K69/Gqa7SGh5J+a0BfRyTLSxHGFxkzEIhCYFIV
eUlV7937IUJ929e3a28ImS8jVMub9qIwx3NWsvlos1OBMTobHJwt52XG+jO3Wy09sUGP5wclLA8W
OkwhPux0O48ecwOFBC346Fhq8yH2PLqWnNAB/oWkwVUpxWaLATC1xKE3nLtEv4AeCaq+zne0wMfN
G1U/iVkK68d6XWGfJzYnw7Vq2riNcoRwao6vyX1Kr8pG0SVONbvLQCqajV+XENbTQO7ZDXpLjCG9
Iy8AfeKpWcxqi/CzpqZTYyDDGo0gul8GjEN5QI1ibce1QWiRVNfqKCHDCZ0kY5+uDvNdbcpw50/k
WFT4rWTY3S91/Ih1/2Q1MAQSRvUbARowSOsEyXV5K+yRTIWIWZaftvtOZxx1ovoZA+ZXEePjEXo3
zVqihKdGn6viwCjhrBqa91aCdzYanXNV7JLWe6X9w8iguR/wTIgSHFrTMEX2uvjNpaEGyXq5TwSK
UrD81ta74ayCL9p2drHGryRoVTE6gzILpgOr9MTpeVwwk9qvWXNHhXsuFzt7VAw+AULxn5FoiFL9
miaATFbk4dULH+ZO2UFuYMpZTBQgobdrWzIR68kMjMHjxGnuFr87lvCrO9e6WabiKqoSvr2xiE5o
gAhc8J/qXlQHxObo40RgNixorrcqcB3jZYm6XSgFjirSiQ9gY4vFe3e68gMJ6cU4Nm1gGuNbw4DZ
8ot0N2koBLFosFBE6jiV7k/VS9RDLfSW0YwhsCRPql44nw3XlO2kAFfxkY5nQcY2PAtj6bGxLt0R
03qHwCwD4YI+emebdLY19JlNXmk6tqw8I5HLG85Jde7gw4mJ9Dby/B4k5niKRg8RhSJIcuCookng
uh0mXpuzmHydNfhrfMl1/CpQDKKFxztdHe3yhKiFC1Z7JzhC86uJcWfM0++m9dSDqRC3DCVu+Zbu
UYbyGtEsILolhdRD1PQnDbTBybfwCQgyJDQNLgRCcTiEq18y2yutnjES8CuImos8lrRyeU8BKNBb
0iAnSLjMxPCMb9tkp50SNg5ueWJ+CVVeRaWmMQDST5gIjAjq8lrvtRU/d4gcqCW67F5m0VNXtp/T
LzNWu7bOowOAotq3CyKWV5iHqKM15L4iM6S9FyLt7lqfgas0R2DZfn9C2/vS9jZyHorBrbWku8LV
xsucwKmbGG47UYUPHPb4xu4cDS6JlY2JfBBKsg3VxAw8Gy36LwYtdCcaptdCEmORJB9VaRy0k/+A
U6YDpr3uZiR3dEma96ISK1eguKo7sUvG+lCbhdw3IuzP+bWg+sSU1I13YaErILuhcc4xydkVH0ma
hd4ms7V70dLGuqiZox3G3H5GObebZXPuFoTNRfWT+VNIYcZ1pRETB0UrIPJrUMK9PyaXKr0OFSBe
o9HusWx7Oj3Jmm3YhLTpcwdqMCDq8oNwD+cGVC0toA/AwnoHM+oT+RVL12hg5QbR2GGe2pAoKTZt
O5mUJN3B1d0uo8Jy6NbUYp0hifkXvRvjQsvqGFKKb6yUvrBp4u1VOT3mBInBzrVgN9ducx7G/iGP
afMpDg5QMyfkeO0z3M6vDI5GMJAiixqNBkvjwdZsMs4p2VRf1yFr7uRmz2E+P9hjKS9lSovR1axB
SUiQd1jc1c54o+ryseV2RBSLJoWpQ320GajeOGY572pLcATrracsP6C0CoOZ9OiNrAG2duzBZWzH
gQ/aBUdWgWInLDfVCP1SMk8quZkmTmkJIJjOdL6T9Q62U2ww6IkJFk3J2ClANuWksAyQ1JrUfrSK
GQrEtLzYqiY/71dm1/exbK7LosCzzIFmIzL1qevvdG38GeNqUMow/Zf3aoQ8GJbA0zjaWFdWld/X
U/Ezut2u7NFa8yfeROUIpkGMPu0EVevqtZvt+nFY6e4J7KENU+wrr6d74kcjuly5xeR1dt8oQCzz
0IbezyDoKlAoz+X92JAp51Yc1sOd6aOUc2ey4rJDH5O9XUIasAk6t0nz7XGbcTgANfWRDM4rl/Q8
o1CFCGDb8ronWxlfUYUh3CdfDQSDILrSNwLudygxeKXwcaNSvK5IaofFon/lywQ1wb0lI+m2cxcW
VJ/l1y6zSw9r4rVWlMtMZyB7xLCm6uSQyda4Ddc32XsDMS2SrcPzJatRvTwThDuNyJBEMUpa2My/
pxpSWZT1b2PdQHcd02Mf0lyjVXkeeKF7s0gvGSASNKbis+N1b6bf5kdMchednv2dgbQs6JkNUdkn
1U7HyNYd/ApOFXUH2Mwc4ztiqRSfElqm8tS2XnnqsogE5z6sNoZdu0d7rMhVha1D6aI6Io0h0jrS
aYOuaWBvuQ9xVH14wsMoYDePpF9tTZf4Jjmb3Q4YI+UnbTl4klm3Nx2XCz8cTlXmnDmukl6a2sZ+
2foJByI04uiRvezYztPNnNt3DpZLgivjAUv+cKvd8W3xNnGPPUbGHUydGnVzZXNjkNE3LoxUcuIk
+h6uRkV+B4ca5FGW1Azqo2tngvZbGeTc2YJJn7THXWtSerZFdU2KjbgiNAh/Adro42yQUugh6jfo
HxzqCqooAAkub/e+EiS99IKIgihi6O2npK3Y/ZMZh0cOUxBbjTIjcZqU27CdYFGQ5y6jHE7MBG6f
UJITwoeZxYj7aWZrOHEYxH0HVi7ITXuTaq7wrGb+GeIaRdZtPQ3QK1AAk3wTaqT12Egxk08IOJE0
RRbIlJ5clNxk6IqXlokN8YcFdTVVTAXWUi8pmTxVdO0PrPqTZewqr3hITEwtrUuNX7eCbGCXyLFE
mp+TJA/ZLpmRMrZXBy6Kg50bbHlGeEblHB0NFhJO2StXWuxWcYFa4norKrz/3dA857N6AGrwuBjA
VqWMP5OXpuiZsqLGpFk7dWjVqLnz7NOxGA6pOsGDFFtvsmsvF9apEHslI9+uPiKLcL8FlMsKFP7Y
JjM3+TdypBfmBUDEjOV96Lxoq2wXOHe9j4eIkU687GLyryVBsXfO1O9t7GcBmjSDq2HaJmS/vMOF
QKwBaJ9xpv6eyeBssh9cEU+CTX1xMPj1oF45XywZo0a3cSlwh3THcbPdY2S7h6jMZSDS9JIZ0DNS
xQ+5FCsftfhx3fFYAYC8sAYSXWLEerwf3o1pr3n1I+3rlC5s0rzQlqHKhbXWmuVzht3ZyFCRoQdz
QVNNl+jSYs6Qq6uezhOxSyq6NFODDZ3Qlz6PipvSwvHrsn2Fwv4cPEWEnfvjO4sDBNYJjLjzDhbC
QCwGdBgdI3DWdj+JlxB+8i2sAueCqgVKNvpoPTnmmrPDsHXJdmkFTsqg2dl7GS3KERyGWtxHmTk4
EzH6b4UBTAZT+YEW1NaJJ+YiDUSX0ugo2tI9Yv9k00iFwD9i9o8TnK4VEUqx7R340N9Hm1sUAzLT
WZ+xqMMQHkThBicp/k3rG5yWfcS8Tdza/Mvwm8+Kji3iZ06+Y2QK4q6hqCXDT1FZ703I2bJce64+
ok8wRo2Ng4r+y+dQ4pchfI54imI/1x29Ogb/NYTozBqAcQ2bVCDfVGbEgM4PdxFFErJPnhy66bcu
aoJaFEQAZIfMYcuIzjLcBbSKV3/+h3NXftWNLYEk0nRoJZHKpoa2O6V9/EPYASe6tsYmH+KV6pPh
3ZLRJQQm+yrxoR8l4se3CC02geLCzOCJzsjIz9Aiw3zKVBZtKkRvA5yaXhjXLJl1Gb4nHJavGpJ3
AVF+cJq5mL0xPEWV/DCJbVRN+BBXTsU2N3Eyia4htITnZIKamT2nvcX6MQ9vjQu7f6S/NM7PgyqG
Te7pB9SB6V3HF071c9unYrnXdXUdFpjZnbwhc9327p2xYs+xGusin1mNbRV9eq4cqJzB/g2clwIi
AeDk6GUMpoEh5lCqazmO0cnX/FBGC6DK3OTWiuhOj4CHIDtWmI48JA9tk50sI3tBVZQep6YbtrW7
MJxXFGP+ksFOxcAczK2PyrZFAU7dfSB08o4cIZqdrv2tB7ARuoiGXa/THTNqGuzgI2ccfPPEQteQ
JEKIBIs8n9o4UA6584tgK8LvlEUHd8anbk+7Rgwsyr58yVTBZuKYD7ltMoHnjHXZdKukFriQLOcg
Z560KSyXTDbRWrRPogPCc6zgbfFiTHcV/eIxNFsM6vN3aNJHykHuVYKzy9AUX+lsXDdGczbbeMD+
F+cYNJbbsSTGNlIlNTUz12GmvSMGuYnj5IabPH9f0b+dV4U7qKd3DTZhlNHmtmiN8bIa6cVwjXJH
mxpJ/hB9pElrbBzrvils90I6CaxGYyy3C/SfTZi3B9dsxhe5jvIz0nj8FeRdiykjGKnGmN3cUp7+
aqoYRWtCeip9blpUBTL8aolfPDTqO10uJ4AQHmoyyAMWYi2V7vuSNY3v73lsyDyE9MrgY5g+C5ui
EebcOxo4+xAu1VNP9raY27usGSB5OSbxnF75MfSzSWE5fyxQjq4IPoAuZBKzXgd1YwxHkhU6huA0
jJG4UtaLuTmoUb8zUsl2Q1/Ss/OXs8WealrTGsDKyDQOVx4ayT5p7Vi7pDefhxlmR9s7R1yY1hY4
1Wp6Kgw0WWDdmUQXzqVs05jw9eXNAd19Ac9HH0dt1IeqTIxgHB+dtYOclFcGwhF85DPjqZ4VJMP1
hB8f40PFQtcyLQtpMyj607l/qgRRGBRpNHjlOwHLIcoMd9hhiG5M+Dv08W86n9qzH+UvaYmzkfeo
jGAbLKqkRpPmaUyunTSH5U5TKFjzEhvR33X+yPebzwf4D2i31jH6XytZNEvvM17qG2Q5mEW+S4ad
9qAfGO+ic3Jf4szb5xVxQbyvamObq/j8MfVLfH4L3fORix3WAvEl7ZtB+t7FXweVLuni0g+KXFQc
E5bdkXqWy5woA45/qaaXbpjR20ALB006DQoj+QT39lB4+S3i8xn+Gd+lnRRHhe2bldHbDEzVL1JP
UfXEEQ3h6c4y8/6YlUApAR7899XC/y9C4P9VB/x/lB3//6gW9v8rsfDFT/7RDt2/CIX5gb/rhG3r
d6VMhHiKgwIbkuf9p07Ysn8XCvGw77hqlbnZPPIPnbB0eUgo2+SwTCcV9e4/dcJS/I5MGMGx5WCU
c1D0/Xd0wkrY4t90wo4C3C0t3/cFDwrn33TCjb/Q8+LvBNWFaRVMdPKHuC7UORxm5jk+PEztRKRA
MEzHUHqncutrSbR/oRWyi5RJdm/VYj+NsDIGFvJTvjArTuL30AZcA5q83yFSGr3pwaDHdJLaOHie
8UCG0m0+u+iP/HtrPdOG9hwydWShWRJiTmAf0eoXF4tECGG3/TYqP61BHCe2Rmzq/d6fQ5Ltu6ra
mJN66Jbe2jYgPvEx0tirLKZ/fk3v01nNHqlJZrVVcJMz0Dc0NCsluhcqDupIfEVY5p8rT1nsfn2z
JWuvv2jnOdyA/LyxAY43DFD7CPGYGr+buwVv+qZjBW2sxDpUMt3bng73PXcspzrVMVodgA+4/TfB
7E9ziwur/CQjmXQrGzmYZAIirW4b0/AR9HQvqKG2aDaPtl6ZtuNE8o22D8vAcGgp0Apa09F24CaM
xTOcnWTndfZV1QC8II43ilkOJtbxja+XI64VKuyUGrcSiKCXrwxjJFbrHzidrLlNRw/dZLkJRM/8
MAmjS44omF+MQ54DhStZX8aJUVXvJMc2YqgSKf3ueCcgtCYtEIiQy69X0+idnRmBdFqrOAZtQ6V/
IQ0HUDa0N1Xd3ZKdigjAgnNILojbgLb0DUywJuRhev3NmnlVoh7vmno6PRdjT2KywKg/K+JnlfG4
TIyRaSLWVo99ELb2rJnAK1e/kIBAcGN4AlUbBiQaIB7qpkcaWIc0cbHY8kTOz/bjxGjfs7srTg5b
c5AfcZgNjE2aYzJT02LuOyFNHjdUvJq60Li1J74L3zUT6AyQ/aMNjTR5jKCvoMzxzmHY3UZLfG1j
FN5PN9XCeZOeZxJMIJFptUXevkuwHIUeXyiu9DBZPrEB3hSzOQeDluqqrwr8aGSJyPi21IQW9Y1C
cACKIUA2sDJm4y3SP3U1xfx1SxAo4URH9MXsC0VFaK+P9il3oFGhJAbYknlg+unkl+Y2xhl8kcfy
zQ69V04D3T5pTFSgeEs9UX8gY8HzmH4N4nKe02/81+MmQ1wDEWi4SIEZibiHV5dg0RsXbz1YI+pF
ibONtPTxhJLK2qcxnswh2QkJsjT1l+Gui/uDkauCgZ0mqhQvj8Sp3SaTs188tiPgcTEuLiRN4QL2
1LSAoOBB0mby1ciehuywnqWyNVVzdr9m6AUn34dH7b7PKnGuxkFPx3IAASxG67rpQMJai+FjgCYi
Rzf2jVkx0CK/0rZoAFASBYWpmjsHabGbVMg/MQ47o04DOksbu5/E1SLKu9Euuy3RTuUmJRwTaUE8
b3A03Tm6Yeq42gsNJkPNbD+a7qz3RhnLbeR6D+ZGd659MxCnnGSNf0LttFQSd15Nrm4U3pSzuJrw
R17TlGHG47yQCWpux244GcYcnfCRAw2d9aNbek/AFbH5VvIzWRZ59CSSO8egBWzp19ov3ZOJfOLE
ko9+xYNqL2LN4dL+HxydR3esSBpEfxHn4Em2ZaC8VPLShiPTD+8y8b9+LrOYTU+/11IVpPki4kYv
DjywR6oIu0s7UpM0Z8bO6coZdwmjo6bHXqLjI6dYidF2rt0bv6lPy0CHki/bIOEGHDJ/DEUWy12V
8wORxwN4ufyjtnI5cmYFsFkBVYwwmLTjVdb49SntyPZQO4lCJV28dpbj/uhzQPM8ulXagmPXvjG5
LaigjLkwBmDd6IFjZJy5PYR4Sas1Fj0GWIUMWgdTVZ510NDlS2IHKO9DqNXlhdYTJ5qagC/EIp5P
B8N/o48LlUk3FgfQcRvHp8JeJBHubYvrtNfcTJwWhzoWZzU7zc6l8WfjGxNU38b6EIzseOCXKAyE
48ZnvDEvumW0gSFPns/KXTi4QJzc3Yol+ZUxZmWdqeyYSRZASh1Fyvs2xkcQsQxQsI2QZViO1gq1
cFbRcBhpE7CKeg5M+ZVm7bCtyVUQVenfl3p6n1vyZL0DSmPETd0zZpi47vFK+3jWVVwE3Szf9bHh
M4BD12ZEXRJqYtiwuKoa1ltMSOUcMecpCO1e2fxu9WA2lKf+VGJ1QHnFeBOm8TSmmC75anUW4UWU
jBNJ9lo/jWfFoaK8OBwz+utHjUoSwhr90evrg24j2/eR++jD6kwxZlqTd0QOhD3Ul1fgu99qGcyt
XUf+LtJBWCbEqYVtNg9lyjEgbfO3VsEOIimZnFvLOigi8Vt/LhlQ/QwUYG9XJ2C1DPMZynG+LUO/
IWtoDNUHviQvyHr/TK+Y2Dt+wQbBAmQvwHf6bMTuVuZXaEwebpv6sfea7lBHFoFJMYNVNdba8nk/
KYdrULjAkv3JMajsGB/YYV6Vz6Wh6jDz7LClE5mtF0OSFAxpFkWqwzLjSzPI5lh/aTwA5xHTKYaA
8qFdra0t8++pns1t7w9ws+PysQe+4vlI5zGlZpiXk9+RG/jW0MR/Ln0jW4P2Z6tp1iRjfzCBdoTS
TD4j2Qw7s5nu7G9Qqy26lCquU9wKe40Sh5whhCB7qcBMR64esCOv8h+7MFrwReE4QJCUOy9vj5Mx
4lznrtjPHvO/1qKdil/I0VESiHvibK3VAyxn41qtqDQdi1HWq12NM7ZgS6EBHRekUST/FsaeYiy+
BtO4DCl7MoCQGMdjffKbob5CidxNghYI28CMbSY0zqi8zHbSoh6KgM/vCvgNit4bzsCtgYOP4Cyq
REdlNv9Y7z4lM7k9PjI4nhEDbRO10OuoTWew0FbFWy1r+4ifsDl7McCOZuxvdGEwSqxRl3WSxjtl
U5bXx+qDkhNmxkAQt+DP3Z1WPTVCMAKxFtILehwaaWE/iolJq7+UEZ8CxlIfrNm2pbBkp2G53DdM
8lauAmp3z9Avh4nPTxZTz3NDUWZ24rbAPzX9ITLRxzqmwHvNXY69Bh0Z3yjPeb8SO7aG2z/m6zyD
EMrOGDjYlev/3dv0duZFf/RnnbiyCsiNTEfcjGSPTGcKuqRtd5HVCnbeRJ0MjRIcSlY5Nywkq1vd
BQZ4KixCdpEz4+6VcxB7cwbUdzunWERG/n6qwVt+wXYObP1eTRREmYKJmKC6bgdk5bu3MPrbGd0T
GAF7AuAQq4BgjRtBKs2jBQ3HOXWdC4Rx1iPrODUPRZ+WDxzOyBPkKtrqVABWjMcm/DDNItXFj/V9
SxEwL0h21a20po2C3pXRBSTWTvSw24k61zVhqTJPTsusF+EkobD1LfD9NsHrrffFEHAz3TswQDbp
0P2qmDrzQkOP0lu8gnZBySRZOu7VJnW5XYKKw9JU1Ays8bgOx6V5gYMOwMU7mMOaSCJ9ByhmwtC8
tiasO0wx2f/gSj2OeXWJpfvgY5cmC3tTUfMzrop0gX24/x5zCDy84kfNSnBme84x8kuc49mHyK60
HUcH8kx8xUnFA4AVyE9ZWBXGgiQlFwlF7f+tqDI6anhLNv30vUQTtgj8sYtJrrzy+QXsiKhXu0Dd
Tofz9GLPCKlN1iZ70Tt3FyppQ4A6FIj6my6d76OngY/OdipOs1MdO0/xDKFXJY59avre3Zfp+CPr
BsHZLMbA6nCyDnqFuMrVXa8muV+rlWqP3FbUCegaQ/chmaAjiq3jI6zBfs10ZYkElRS+d5iIhCeT
OGopjRLmjF9hTFz/Sh3eADqoUM20z2LoVRUzSoPQEuD+uUMUaE+lJqrTVJuACWJgbFiQGOdBLzLJ
OVzTGAlUFRm9TsBBRSND6Ny4nxVNsaUfH7WE+XcJ525DDTQ7sgl+Y0kpU0uqByx/oOeHdO8tNI0a
ZmSHTYzjRJoqDieeOOk01BWu/XoEo3e6hYa/DOmMiJvcFgF3aGoFCRimJnLo+mucrc0nSzBbuqKs
Gq9S4eFsizK63woZbVPh38xBM7fSJPxR8qgR6Fkug5jjMDfKX8dbThP4YKweab1HNSR/zRYalTvF
UFLrGibkM0Uesa09A8x/j8Da7GnyYejU5z8ZRuHZ4QHS3c7DWurtrY5rWAa3oo/la+nocOMFOU0x
WXDOuRdgiMOyy3UsX4Xp4ZCZ5gPIYzxRil4VWxhnrxwou2nHp2XxSdV0zEhbE4OanHDd+N27FAJQ
rZt898gZ2A20Q1m12qFbyw6mPLH3nehekKhQaqtHV6r6wPlrR2sn74Wp4VF5cbh0IF04nD1d/zZB
wm9cnxojJcU60rylWjCk/rgvudMzW0N4LHjvq/LkTDFpGjTAXLjUmGDeL2JwpqVelLtcLx6w4Lcc
n3bCXPqwExxuLZ95thLlwYjc0M0tdPcSqbxJ+MZVvR1N709zWrjm9bAbDGy4VpF/ekO3w1z7DN7z
A6kUzbbBcdgEmAsvjtBZOJcX24/eBDjLbZ90GIp9bncaD89gnWYX85bZ+FhRqhtSDNM1EGqV076r
2JqYU2ihO2ah6o1ii0Ad7eUuprgpcAaO2Xn/nAoHi70+YpuB6LO1yiwORsH9Ky3PuZXAQR2qCN+N
T05xwJNukZYGbzzoeLXiWFuIdXm7RMwfkZA09ioyMX7h8MqTY512ADkocZ/tt9Lv3lxPMI4YreXE
gfFYY0kACkLZpWaYFGX46a7M6m9Utolg0kQFAs0H2Dvx1mv4sUq2FGN6bZaZXpiabI4cyndKUp5Y
dj7G4ZKMdO0Z4/DuccPgt0v9gz54J1TKX14hLlyN4sJAnG090B/+/2/XGeCdCE0bslaPHcLMGTik
dXMVA9sfFW7DVuFZxbGE+jt7lYsrpdkfB/JEF00RCph0vzhoA+mIDN8tyh8XkxSbpjkCJPEXAZa3
frEpxN0mwiMTGSkKLqAAGkN5i1LMbFFhf8DjlASS1B/WYhuUOkMgNTaHsZJJoLrKPNj58MzCEjoD
aY2UVGEeLc5dUdEWKslcyqcfsLb5L7EXDLf/zHK45fE404Wyy8nWXUmN7yvaKC9Gn5217GWI/BXo
BF4/s5CmLUA7ytPqsMvsB93lOpgUwsEtR6YwL+y77ldhIa1h1/XlH6JzvzVSMHvQ8zoNeFsydpx6
wbZ1ZXuvW1VBmGSoHCEV6GV+J1b06IucdtCOT2BkZ8kSI92PPXIxmV+11/aE/IsDra07WqUR0CLw
1UK3Ppuc2BahUnAsToEzyyTS6HbWdjHorJmmLN5joTXo8ftLiXUS6KcoNs9XlQ3yIzvgYqVfTNZJ
d1IoXfTI4T3VGkQYeXyyl5IbHvwfLk9zcsUsdSNu+6qB3MZY6tN3b4b9suBjzXsOQpyj+ybIGdnQ
tc2aQirF31RmdoXcsqNaLKYd1agDKsFD3hHkLxbHGWMo8huseuMfHjoqYjks5ZSqjPUZBYr1dPjk
7ShxwK3B1DrMSxtHJDN/FBKDOdq3NwP97PIWv2bnPuQ5SWuM1IPh7mXmvRG8Q/Uis4rTkeEPLHYy
Djpc8HmiNAnrZY27o/IpUIM0w30ChdEZ7lYU2YGdMbHPBX1dVHVIi/XILvAeD8LbNtWx1hu5SzuA
uSUZKlwsOAGAim6VqZ4yl3yb1fFwLnI3JNVl1tDbZ5q1mNdNEkvICNheaw3QdjCqaouLeGq/UZJ1
EgweD16u3lWHnYqTa3uIqwY+E/H6bQkmzc0YgWVF6WznGAmYOT66rCTvElNki3UO7y2qyJ0LbHLD
DKJAcXcycOv4kQh+fdPBPRfIAQ+jJu9F0+1n13CvSwRsyOQEfXad5aibDUxNybUnr4N4vCIlCIAn
+cF1spMxc5DkrwNnvDhgz/iZzv3k8yiXQ9j1Pt4xvGRbZyFNuqTyp8/VEkyCTYnqw28vKqdnZ0rA
8C0LkREiPwD3KU6kLLmRSLijitBxs0pjtmcNUKrnhyxDpjPT0lsB/fWVgS0QKRrkWDoA2kz6+I0i
i6qXaYFiuMtIuKTVbkg5lHM28ZT7nbTVcCm6s5gwGZlvTVO6W+VOD2OPAct3sCol84Ap1jW5psyC
5K33xnh7uJpO8lGCJIXqo2GOichk2mCa2Rb5OcXaz+DAquXD7+2MhZh5Sd5zvZ0XbNuTind2yRMB
bxoS/7UH03kmevfGRBnA1sDwrWigz6clcTt0qNpd7TvENx32wQ0OsPRQGiWXFHUrbc8Dcxyd+Jjc
B4OfculjM/Bk3AbDQqE4e/c3K7J/8unTSwdcPaYiK42FVNsVxIksUwmuH/Z4LtqcZTg2wddlVgQe
kfhAkSnsXYSLCupAMS0s+CbTGBKFw1fq5opzM4/TrdHiM+WzXFV4O8KJFlnMbpeYH2fHI/bMH452
PgyKwzDOYlvYjrnS8UBuSCt0y275wnB902X53FKoftVixMBYgvz2V2NuZj8NycAU2B9obyhDmTt+
oC+tyzyp7feMjs+e16ibQyFzi/9H91AiPO1cD7TxpSU2OM0yiahFZ4hjFVhrV+4i38dLXlMvFZcx
DhOwht1Iu1pjwlKa863JDkyrZROIRSznhcATv5C66joHbJNJLxG51cPkgV6fpMRV4zfXyMYCupgn
iyLAx2gydrPFHNKNppNDWmtrUhSNNd+bybPT45TCd9aG5E2Qxt3H9XQcC9XDawfiD+eXPEVNaXEW
b9PBBpFAS0ThCk7TaR/iaXGgDYFwdyyGZSpF/Vic6G5OaNJ3affjUWNWSN4UUINeLbtlpBcs1lfu
h0Gxy/giuBMXo/VP47BTRst4dWzzy/RACMLQ8qLBP8v10jpQL3hoa+fqeQUhBjnRQtA+ZfjGQL8T
R2993w3phn+aYVpvOgk902XmEyjzg9aAfofsz3TPpb61zBiFyBSadSRzgEnVi1npPgSpx9icOGJY
5rGyNZbi1aIvZ38LS2m5FoaNQXfJd+VQif2UvZjC1I+PAFeGQyejh0SmTwUGbVhr3PwtIIlcerfA
ainHHP5Rl0V3RAEogGE6mxjTAXtOFbhiaAREBfEkL1lGvytd0Q1A9ANm55h4DGFW4OnJSVZuim9D
iD23aMTujAhEoV4nj37KkfutLK2rHPunNErNgG60mymjFPveSPu8PdvrTU8Ht1kYhIHf5ZTfJcaj
aDXxiaL+EhaU3QyH8IZ9bwmkL05NEaUHoNibts60ixs7TJDGlvV5ocSikiFHOWpyGyRpx42YqHK6
mEX1JBFpnJEmBsNHFmpUe2CV+6/ozPNgn1LXpJjBj+CQJpzcTMse6HXAGikc8cEQigugQbVoK7ww
HSn+tSHEQEkM/ZZfV+3absY8moPn6i3qJ0rtuDY+VFYOs400DgKHrbMucFGsgOzE8tCO2Vds4C7H
kntyOdCwJ/q/mfKKA2ce8vhdA5kYS8kKzSd+wZNeUOzbmEnOUFiQUGjcZG9mDDc1A1JhQ54gaMAK
wr+zrlXSnalTbY4x7Wa8FHpgG7nx5nd/vV76XHgBSFp4lVOorMIpon02xN/0k22mivnjRKcKEzWA
5JsO14nNb0gQbo31b9KUwMxfZvyq+scTX2r+5LyUlzc3ficc4W0zwRSOhBP7Jz7x0dfyMC/eydZ8
ywjguWUBH3JSLrEgW5yLri/vVYxikFpGQMDzT5EH2zgl3tUaqD9pGPcVDuGjrxfufh7oKCnQWvjV
eaVri/VKWVYgQSj6A4gHIAUD2ODYmw5G5X57avhtnOprcmDUe7354S5WFvwHK/2hJxJ1zXxK02jt
gCqmJS5TMTzjeBw/SdCMdz//aKoML6kRMxNqiulgplU4x5p3wuezzxojYt5u/iwWbi9WPYt2ryLk
WP9lTLoM0tHj4jH9iY5DM1ns8VJkERhKgyTW0DRWgDrC0j0mFIvTSdPP5jtP3Er99Wifkdln9s2Y
ZyOVc49N45fRHZ+D/TX32XvckyXKQOYl7HnGxI9HpukE4tY7LnwicV0XJNUwVXIpeO5bWOdeimeq
zC4qaeNTL1cYd6zdGKCjvcQxTcwYaXTgNDUF6W3iVqGj4DRN8EjKcTBwBS566LXdfyCrn2Aj3ohV
vWZDR5pezQ26o78n0CVOVls+FRW1hU0T/2M+/sLR2ApqwHZEwlnZlsE/qF6Qw7KaK7/jXeOAvOtN
KygrQNbwYVmEtTxQqS/PnYvwxcQ3Bo/4C/obO1ZzmaaoPTkYkxfhCWZdpBectXGYVmjMfPhouMpg
/GIDjcC7+AwlGC2Q0n3t/Nm7gg+DfOJ0HPX0Wl6HFcq7kBndD0vL/dP5KYplQMxp5nORI+NWJcua
r01P3cTHMdLV6hYV750qTUSxhFxOvB/xi7xUzFhfJny2nekfqnWkYSaweDRGKWc+lJ0kmv6sMbk4
e4YfFtU8b2ul7+zJ9qEdso1NKbgku/3u/dy7R2Y8IqpxNZNuUdxw9F0L76Xy7PhKqZAEElg95JrQ
j3VSXwfQBfsMvJO/N3rclmRCItLPAlzXUn0xbLkYNdTfzoBLMxIpyS9j+ubyCfZcLQC/BkXShFFS
/iQjwYIpPiYTY0JEo+mKd5rxDym37KMo3kqmxK35lPTWBc0A//ITLtHWRYfDZoVNjDkDBXSdQwQg
4cgCbjabPYTKtzz+URDCNQ68607YoMQaqPQliAL5EFWfo/tVkweNK3DLngiNOH+e+FJhKh4WyWyZ
jfSwJOZJM7TX0sJYPeZkDgFU9Tq6nYzWblJ45FgIuOPyLyUb5+YNwO6z9lFn0MWbtrCdOTv26M9K
uP/8CuNm7oXrPzPQ1inQaxRdj1V67Khq6fX2mkzqRvNgi2/YCWeL3KQFw5gdsCAGSIczCVFq7ZFa
qeFBa0D6hZyg4w3S7zQcrY0M6znkpbYe3coJm3zFUcS/8/yvJdWmUXNefRUMtDJQ0w0lKPXwkQ0X
HdCwnjDZjUl6+WzfBUNZU/uq6ujDMcFA0KSFWM2o7M1gPI2dYj/lJ9wRI9S5DM691lDsLXCRVAWp
OQmUnVTLmBAUx/ONsZxHZYtxP1Qe2gQY4vzX7E/Qs1Uijjyvj9Mcv80CD51I8ZzDRKa4tdYYRTKR
jPc6eZuMS458t5Eru+qj8gkDIL60RnXUldqSLNnkFYpN+4+o9a7vDqY5vM0Jz3i2m4leKsM9ISkF
zmy+Icdl3GaRT9B54kQGA/Wec06dtEeSNtbBxE0vADDfDSdWDNTAlRnkbiA5VPgw/CV6nPU74YNN
aR3ArUFpacnqrkK0Yn3xx3vHsMdWnxIlIyFl1FgPs0UXSxydLXsOOYCwohGDdYwAqFcEsFdwATBe
3U6sis4pNyG93efqztz+0WpuuYZvAb2yac/+8GLBkjXgu5v1obI+HarVRrAR7b3EbdyTEyu0NtQh
Rffu04ixUec04vHzaXESOs24X9Kr5YrHtfGVSwROM4yZdrTDebmvewa6wMZhZByN/Lfj7MU7HdjO
tzMS+8O8Xnn6cx/zK6xlx6TW/L1mfOhUlwO8bjzQp6N5y+kDGIzi4pKRtH0yXdkr0gc4t3FjYJtw
QXov3b9VKnCZcMfQRHQ1vHIARonk67C2SjoH18/PNX23Kmvp5ruO9ROF6r89FxL+0MvYEwfX8jPB
0TOeE/zwBu0NOUqGAOTxxCVuJAeS41BKGpw3SXeHHted4eWUdmw/K/bElyrSXvQ2h3pb4RFcFFle
GluuDc9Ibxn+EYxwAbO3olSk9eWx6If5zgAMUAMJ22OeY7qEFXWzcz89ttkQLsNPGRGd+Iri74Vc
8zokWPpma/vHGThQT8EWNFOdZtzGKM6m5CTRjuRFmHjz4050TCSLfuHEhKLgGM5eGfZXOk3oW3r+
UTNq2qYxZ2wn1lncO2zd8M3umh8zZl/wGrn1RO1fzYCDNkSNB8bV+38eWf2RAXoAZF6jKBSYeCuy
U8tqAmf2JakpMnwtpuEvL8AAym9yIbB5BDSX9rcfDJYbnpWN1GI2JvMVOOSKd4O/npliV4xR4LLc
ssmwQVhQ1BqDUsIp/9ao/1ssh+HgQoYmI0U1th9FNIQRBSpZXh1LVzuOZk+LMNizRJTn0uMCRdU4
zc/SyIFyvBbvYnGe5OzauM1ILUMJ9wHNckPBKu9ye9MQK4CyCTZ1uqpYSbxQUSwXk86m+90DsGjd
UfOOI3bfibmQa+lhMmjHdPLeJy/Gb4A/FcfTVSvPkmMvcPgDV9ifBnqCICjg5QaP0nSGoBv0yXzq
yRu5zfijGBRPmTrPonxUElbvCSH2rZH5m1uqkElevRmxIdC4itt6XyY/g89RtwcmiBjDVdN2N7H0
JrJFrxMEJKeOoUFFTJGpezWmEqqPcUF5p7XMWvUh/4pQsPqfOOFNiF9mWHgiiBNzx9e6gZobdM17
Dz3Lm6djo2mcbIs75/KbweXBaX7sDtPG7H23De/bVNp8iiMnuISQS1l9QpDENFbuXEHtc5zda4+o
ZAtos+7hwrl+dUxI6thLEiw0ZpKnYy8j5pdZf1AcauA05uL+6Ot9dKQMcen2hZiIf9QOPMlI/5hs
LCAe4OYyJhsrtIvDHkzr1NlLeCPaqL+QxzIAxwh0725s1/jrO7i/57Y1rm3Sd+dC4seoi8c0n/1w
gSFKQJSVUuOrpOqUjvL3EjzxuUggmrZAOHPmn0CZnIECNF0REdKN/MOB/U9/yENZFMZb1TD9SV5M
X3NPQ8F50ewRkZIFkQ4EAN89FzHwd4J8g+IyAIpkGXBNUQLNyV86+2QloIzVE5i/0jwyg9xCp44F
nRcWvjb/PjEB1PLlheYN/g5XPdma9WZFZnJqIdxcqqq5godr91lLfkyLeE1kRtst3TSQX3IeDgtg
FKtqcSmZ3yg7f3BTHELjfBwND+Xf3o4SShuRh/W/3Y7vjt3sCG2FUZrdrfnHMisEdy2YQH1bLBVY
yTn5l2NQEKmaJvfYyg/1kaZPurwWY4PXc+tCdSZnA750E/lbNJ25OdmuHZjdu7cc1EAajqSZoWeh
wGYU99d5+Mx6GcQcwAoP0raDzJxRDGZ8UviFm4sTxNfM0VDa4BIzc3qyIIRzjt+ttjZVeNue5P/I
6JdLZMTRc5eWjXvpKVfd+fF8mFekqQHtaXQjNJao/O1RJMBCWFxO3OLUNr1PWJkjoVLfmum9FZFO
VwwYuJlzq9bFzWlCBt/bc3yrCkpqq+kUw9/xK5ABS37VagCqlleIUz3nvwaGzL3VUrTNFflWteqz
gYayHSvn5vK+naSnia3ZOtMeLOWupCpwLLKb8KzHWToUbtOwEC2hnE1C9ajb9YLw3ZHWj1p4bNkX
lAACOtmnyUm79UPXVqGtC+IGa+cUsdKOiNzy0hACSVQRJvi/qRvBgEUhz2sd3fL6p1aXydkadRdg
GmCWxt7zUSSc9YfoBMgwsOGdjFP3VKOTsZkvhvdsd6+Z0bGXAuvjqEdhF51yL3I1xlX/9D56yOOF
PJS2y11zW+ZcXgFT1czuBsJ+C0zzjp63uYEr3j7rmrz66HudYb827KpzWl5zpmXbZuToVf9OqaLo
lf5K8VgPZ20QD1CEuSMym+9/iO7TTGsGS1QDjkHs7Bpsrx8dj1wRQ0t/rIYp1J0u0KcZ6Ysxx5Kw
r3aHZkDIe6UhZZ+2cgtdHpnaRRMECDnMbJxvC0wOvQvlyE0F+2fdh2bzzEq1kdRU1HjX9BjIJH80
7kNbi0MItgzKaR1ZksPMoYIQwYYjPn8H/al4vQZolXwCm6ZiiDKNu26h+JKGVE8eIBrsRx4SxM+t
xGfA3csLppwmuHkv+z3Y4wEH1ZiicHBEl94rtKQWYWk9fOFbpgb9AAPymHnEyXwqezL52AzFQ+xe
mfSjP6iL0OUB9/M+WdwwRq5siuNge88Qora4Mvcucm3E6K1MSmQRLezaz3RGF8Qe2rr/lakRzGRs
ugrFbNGhx0EZP6Gc7Ys8v6IUuajUHE5LCF5GYf8HX+GkpgfOx0ypqosd+8AlibxmKVe3RZ83KuJq
yX+yaZ4Kfwr6kRLkzMAZnEFnY2VcjOe8z2w8G0O7EyOOyqqDYJrIhyxhSJv+puydjdUSdsXr4F+z
5THGcwn84NpRv6WIexpusS8p82wh+2IeC0FwQFhBhKrPifCDHIyPrLqDGrtrK99nB9VnwFebtOug
MzkZS74fI0lvD+To0UnnnRn356zHSN6AeNEtaVw0giAruPavyDkyADUrHPESWdqFm8bO8/0Hz9+r
AhMCIU1OqtQ5bjW8cUXkvfoIaRuHw3EiDX7M79LEdEQVyWPuc1gVOElaejcUiUg8liBAMTfFu6Z6
ZPJNtuRBGNSJ0ptqVeM/SigJ1XLljbxMv9SKHoccjsJcZch1c7xXisZ5Xcj/bDP5bfLlSfN50hYD
qbqhIKQ4OJn4lzS0XiDk0pyYvEU2ZVaa/FhaDfpA/rEY9RG7AiBMBgZa5pzGScmDrdp7MlAKmCCx
8+jHAxBDlzimwnuzj9NXd+DSFnsgJdQsiEkbJ61vnMDUsdqmto4D0iyZ6/mQtxckz0gPhJ8/xxJv
pF+++8MX9cseHRwGXpPcZ/g3XlitA8CdbivY1xUhXkQcSrjzzNu3yJMr44EoOAbgKx601UrmaY89
usPBTMxmX+j4TOfewIfdXcEJHiPoT2WsXmCWY3+Ttdx17a/V9+VJjRwbZ9KeSoHtZUCdZcvPYNus
eCm5S+Fk93wRf0n35hDiAiGgPS15udW870a/tDWuSQPlav7D1M8Tb693N20nvTaE5v5mKobQQKko
vdrndnuwkSBcmaHE/U6e9VqUeegsBYoD6bna/29M6feo6o4DpnHzYo9xbNBFOVId3RsDdlmEvivD
ddpZaWc0aMydDbA3o/ecG/HPPJzzLNIPeMRObdLu5IqNKaYiNIeA7OADOhCCMF5HQV/mEs3eIfXn
R03PiUIRXTtrwG9QTk/0nnC111nCphFauB16KnqltNTe5fzNdsX1TE+0q4WpptdWCiJLBLKm+cJ6
+xFPEHugwzMxHYGpd9zKHFxYXWcTxhqYlCTnse7OFXUuJKblPYkhqmZNc+WKcTTL+gkuPI4GclBK
lYdS6J8akDJ7MX6Ljg2fVBn2dfmhr/OTYgosx6CDRT2kOXnf6ZZW4zGOzeepnw+JTvSqbYK0xhGw
mHicUgpTi03bWzsPjw1+qU8qI97Hli7jrocKQ6OVM0FAWKqjZfGMWcavBJvqddYr/+Pk01eBEbt7
xEa6MdyTQtnZGCbmltqt8V567Y85DgV97sNT50MbbDjeRMlR6OnX4gtCxpnzwpn54i5/woUrJDT5
QKbnwcgje0Pk5pGvlXYSCFTAlUDwd0GOgqHPBOPnrGM7ttCUxqnWH1DOzwZcCSfzLzJpPocESFrl
NGdGJi9xUjAc9R660iCI4j40zXCu8BjX9jp+pSwlQpnz25zD8nHUMIBMnX9fRqI3o/2U5j/4AciA
Towt4/xvs5hdWNl4P+t+x0wIIIlxwxaMU0tZ51iwujoOgTYf9c0drDtsiovp+GGW/uVrBwpSgdTf
ZmzSQ2cCQ+br58JI6s+03X1vN8813JWlGYHeyK3Nxbnzoye3hSPgcsTjfrSGS+2K7p7pAFJk2xpA
MtroyeIwNsHL0eQPJinCgT6AtsUdA2kKbhccG3PnW1Di1XFRtGYAKQsfoPNuMQEqGQhbWoy2rzbN
cAValgHQsVwC/glxYis911pyUjYvJH/khIdCcbSMXolB3/x4DBXbR25eaJCNsQRo0YZSnKNC1G2s
Ca5b9EhL6KUDic+v3gVpzkiPiRKY/L5sQkEuvAEXTckXYHgZdgOVKKP10lgwe2z7KcFJnkz6MU1e
MxxxW1aDzjulnEQaOJQRgaeo+td2zm1hGjSvx0jXfqqYV+0NahLS+a1IqZruDA9QtHOwjZ+FRtrT
PDKLc4Q6ZdT8zEkQx7YbVJZz1szkZSiIgdcJEmU1JC8FpnOopumdWp55l911kX9mnAuGpH42x+7D
6FOKBxaoHf1S3JeZGMQUPc3ILbG+HETkv8RUJEQeY4UZy2xi6/v4OZowKGVIL/Ys32Yk332GsB9p
Z9n/6p0WRPQptSLwUQ6MRAtXXJM7jYSZ2Z9ctStTFfaSVBPu32Xpvr2SInacjSfeaoY8aXPgLn12
syHAitbtWoAoFRM9aPun2aZCis71euM23YffuZCWmEGWTshMoQvhrp+Ik2+SzgpGHz5P0YtT30Xr
w1hhJwcsAr7QPza6GzGkLU/a9LqsI1P16xNw8bkJuSK7RAXWvyY/l6XzROPqaVDFU/IGQuTsR+/N
BL1NI+ESE7Yi1L5efUeu1KP5S4EZppPWO8rFpet39Pc9jQ4N7KuK0/X/ODqv3ciNLYp+EQHm8No5
t1qt1kh6IRRZjEUWM7/eiwaMa/ganhl1k1Un7L027qrJIUISTpMVHG0SDcWKZNpyGM+UmRXCasRo
7P28TdFqUFI8/8EzQvykbVAdlGi2SAxv1q0GXsczGU015ERJx9w3hrEtYoLS5rYu7EgVDLzq7mEa
xrCCHrL76UcbqGo2HUcnONRJxwPcWod28r5GP/rOsc5bWo5CkxuvMV0oFMhP0M9SOaL8mzoWKcM6
yMQ5kCyUfMdmeMvh7pNE2ZHTZYb3QYKCtYx2ZaPgSVPxZpgoFCc3q6mVkbITbmgM5ZwTmRIhm7kX
ajo0ZUTfNmpZGGqX5wSk8RWU2POXFuhiwlPatWdEA2iLitgDNqCWRbfH8nfVTs3Badzh2S+rhxcP
j9RHHhEDiQgbQZ+KGj6sM/q2cgKEYU8vIcJKzx2I3kAC6FrOF+fHo0swX5UfA3ETXUjzlRPJlIht
LPplyZxIYg9cjlr2hQxeR4+2scji8FroZ36Cvbup2UT74oeIP45y8V5IeXUcsJBhhDxb8JqMFOPB
tWDVbPYlgzLqlNI2T5YbPIdatPPy7RDdxSHPicrLgnNtY3CinAzN5jY6TM8sADt58ihd8zKmL7XX
30Mc4L4iTV5S6neEDPblZmz0o8EaeKwgYfUP5a1Kd9hHvvMEU2gTFMmrr405Kyx/Z2v1SWXGtR2M
a0qtUVvCY/VbbXzOI1AEjn0WRIo7zS+xpcs4g51v/qYAZlFwuz5bdZvVSf/QkAko1k591i1dm44V
IQGdvUu0VKzFDIUYTxVTvI4DkJaJrtDmYou21CM18/cwD+Y8woUuzXNqI+NuK9YURE6t/aS9VOAp
ijB8jbJnt/f2HnmwXJh7UYc/MkHq4Bkrq2U/ZqXk5qKfaZOXXqvbhYyJCNE6XBLsXLZ5pdA66Wej
drcpRqHuJjT/UCXD78K/YhhFBza6/zTGQ4TXkTSBtAHMyUnzFEb2UcJTxl9PHyYd+aLb5QESx26o
nLtrpNsgQakpSEwmwB6qYkT4VYP1uq1kNCtpcgzYjOoM65j4A1Z648u3iMqEFOhsRCM3jYGxO89X
k2OfDHC/EcEYBIO/Rj0DCt1ML+z3/zEzPbm185nXzayBXzeN/hzq+boXjFDpuDlwdkZDLo10a8Qq
WbTKmfhwp66Rhm9odc9RqLg6UZRZHhmEtJdDkd71MNxiDyeLsN7BFTFq7dOLeZo4mHjgrz04otZl
xNuzquDVMIpXpow8+NlLXEWU/UQbWLQTc+bKAMPBgMqY9e+ZGL8Aupiw1xZFJb4Z3OxrKztT/v+p
kB4gFhAEsnko24QvtSFvXdUstbL+65LpbDnW84h4EFHGtjS1l4HSok20rY4BPvTkEQTBMgcdG2EY
ggG2T4ziEM0QET/qdqHpG4g0qy8UwZ8INTYO8dCMzbO1FtPsap31zOTEVOWB8KOPOusnCIXVfUi5
zHJWg2lf/EZt+gbs8df25Z8/qHc7xLZY1x4WDI7yOrokPWuQ+lmIib0SC64Y22EeMb3H7mHiSZpH
57mxa2MGs0L+I8zjEGc9+lm+J8a9eeHQBJhg1BJtp+EnWCWFsdXcGIFDzVvjk//aRP3fGLpfFquk
upuF1FK/a+gvVMPgJQ1Ptme+hXYLtDoe3+NUnkYWgH2sDgX2OAzDfPDo2JNmNVnWIua6weS9BMq2
SBi8CfD9wb9cDgc8fnh0aX4zSPHENR1D00HtZng4x0xx82YBL9pLxWdsWahPkLWAcOK9YijNOkFi
YRxfMio+IfchkQEy+jE9tsPyoDgd+vhzYgRak6G0QZMXLfScIA/pk0RpKlI/XMbqjp5Dd7gHRqmv
ekstPVIGsHovVJ2u0P2fmAu8MhZcqo560YywjpG26jMe1MBt6fVnZaF7C3ZkRZOZke10hiYggW9e
768SP9lW2bhmffQMeeSBfoOwC2jG8Eso3tCtFxvJrk3ZDa20569KWT2rNL0Z2vgPwJgqm2VbV+dk
SPax94278gDm47m0IYuY80qJ6Kww0u4oYHaTxEImREfWh1Mhk1dbchzfKxLu5wnDziEwGAlhujBy
51h5O0eW37hWLvjWUKuQgEtfdZdBK9dNNBfVTg0vJfxWCmp6Gd6m9qdGXrDqi8CgsGZyFVS8mTi7
giJ41HF3HkW2HDqZQxBu0MfG4Q9a4qXRTu9eGn4ShrxxSlY/qMZveJMVXu8Qn49N3J+yrDOmplMM
v8NjbIFPE+GsGwZHr3gtqIargFwjJ4jA/1SvtUtQQwYk2H+U+jvxgvMmjJeTRznyyF8NzDcTqDWz
3mitpcW6cYab6J0rBvlDGiCDgXStWhZtNhOLqBFrwx8fYbvOO5M1MqaXyZaPwUFWV5vEFEaxgwS3
wr4zAQKpBv/FpPLBp+69VSwuILMhAI3/P01/mvG7CHJk+tVTUJV7LqtPM/E2Is0oQuUFfvIaocS+
yhFBltGO0k0ZGmK19oHD7Ln0mNdY2Xjwa/8RWY9QS67B5OWLOQWqYUvoyC+/ZAeG/DM3J3oLY+Mx
y6GSBppawcrt77YhVp0vtwU0WDfr4S5Wy5bVXmGGLzG9Btbiu5+AxPM0LCo1r4GFFktpQJK0EA0X
cl9DP01WdFEQZKQWUxxhtiab0aQ0s0smwiGZmXIZ2cjz8dfuci09FG4CHbxOP3TtI2Z0XTn5NrY+
2e0dicJe+cw9EB8BLcaFGtl84OrmKmRPlnedyzBbX1QoxQNv+sdgWSkG3FOybwWf4pgfQmreEkhY
yu0JIpJgV6+4lII9nd/WX7EmSJDy2KXULzHfbK2LpVu6d8/nV4jHU04s0HTHD7HUWSMqBxmEpr1E
Jj+0Y/+wvwQhW/obrLRYD/N6SRnKdiNDkG1uhLJh0xG27rsY4xqk5ZnO5pu0nJJTqWoTYLzGXbPe
Sst8kZxsiGLmqGH+zujWHJO9mObxKAK9vN2Mmf/eBHzSRfuMO3wjRU6kuhatioiozQzLT3PJCrKx
64TFJHufKSD3JBjLm96WazJzSVhvNmFLJVrCdXdID1jGL1mfQJ+it5fjC9bOr6YggQPhbjLE1wmK
jIwO3LlM6vMnnWmPaxMyVA/ryCEGi1WJ5LgwDfgUgdhXGBJDpAbOVPMseWjnCRXepHn+6mAeYfXH
qCc8a/gT6jjHE41H264PvQwI37nV05PtmLu+tSD/io12boOfjDQLNUDA6dXGmxEFwMcAESLcQuCb
YVgefRajausaFYZi71OZFhfGLS7Vw7H0t3ZiQuyG7bYq3wWxuuMsTrXLlvlnf4IgcKA+SVdZ4u2S
IXuxGGO3bvfchgdDPjm5+ew01toHR6dmibjAUm+ioTT5nuEYtjkMXCCJQHg1y90DIPlmzbzJG0bs
lOQ2whEbznVcdU9VSTs0Qbgg+6xQv03D1DhhkZGX4ymxyo0971DBOxc2uvoePzdNuTWYZLszXluO
ukeAkfgEMbjQ6NEsj+hr37gTPAAVrC0/fQpog0VnHb9NORHkJfPedoiCWUj8iQDSoFNb9k13QZYr
llniMjHFZzFqK4I1Ngm1FaFzp2Ts1gURGLOzrK7nAFBX39qOoNGzY0Zm0fPUeudsIE1z1N4Nm6W8
6o9haLxotKBBdImnfJ8WuPHG71bZb7XjnECyzilaLNBT57UyOfYzBUaDnQjuvi3Xzq71Eca74bFw
D1H5KLkq2lCxlyhW0mPJbVrHriM7vNYwMRIjNCKgHPvgYTUxp211nOOPhLTgrpc7V9vEOnKQcISD
jVDFzE8qrf4qMMiBxRYmpVCJ+oNrT7uW1iuNyE8gy5idiTpzWC8bn5F9GjYrIxgfTSg+7Hx8Kplf
aLw0wsyvGReirLV9GpTszzryxzqG0NRPZZ+xcgjdm8kwM4yYrSaSQVU1dVBKNa1Z234WMsRAIzPo
/jYyzR0UtAW9Li52Y9j1CBuy2L313a0wMHukdcCANDtB7gcbiEUeEOiAHNbueQyL8Ulo2Sduyrdp
JN99XjClzIrGYuKJcu0Pt82xM29zOS7AKXNebxI2siPBVywwinMNQd4nycuw3lX0FlTUMsmcUDBT
INqjGstVrJvbihE1Z9T0VbjGdayDzZCvkXYvpXEKiVvKGXdmJqQ91/9ROp5YHG1iUfjGLa7Bb2Y1
YxXV7kI325heJpZeYuAsqIILj0jHQVCzo7c+LA2eZViiIkjELtQhKxYpmSCVE69T1urRna5hozLq
XBk+6Z22E7SuaQSdVhj+PRP5VkuA63Q+1/qMCyEDilaBWdK/fEhuDehbF7UR5oYSd7pZfzPznAix
BZfD5nc+gHM7P/vatmUArAn7TMbtAfvJAX3pzkc+ILKWR7h6AiOLbo0BeAYtnakcw7uR4oogk7jF
wGavWK827PJG/c8YUfWH8Uk1Ni9DQN8fEQbzz7dB7SFcypMto1yURYijMsBWbOPTWZAZPQ2M2Suk
A4TAWa+knq2owBxFHBcyFnlKsu88fHikaIjyN6ZkKlJ516l743jaR3mxTYb8qk9PyVgfoMj+aBrB
dna/7NvmLbLVAYenOaKIKQoHLIlOTTILDAv9FSTIUyqDS5omq8EuH341LisuQU1DWh6ZH9Go1rzz
p9Yq1278HtWHAZ9nyBVX4BzGhiMSsnLGF49SKWd+xBS/27ImoQQEZ4+Do5Pa8jnG747ObcmAA6J9
enAHdxnn9rGJWCnU9WFENe13xT42eJlYd4Xhb5a326DNkUv96Hia8ujZU38Do1MnixcJZnrHOKT+
dPOD7klXa9OVuyj8A4TNNesxm+burTdW99knn16QrhWvFTOXiNjDjjfJTAx+vbvdvWujRk5Dvas4
YZT8sDLCLOSzIaqHm871pnPVUox86S6pSZYkwMYwMt5Q2wlo7oK9hZpkIXoSLmMdKXO+LnTOLjvz
+qdkwCttifzQecWKbdap9u21V5CbDs55ii98iIAc0BwFHywwLvnwqqfniCtZmy3BvBlueifJhHl3
T2fCBMvqwFJ1axAFu6R/mU9BghWWQhuXlpbcvOyHCx4TxTDtxv4vl+TIsurt8r/KHNAHlKtBpi9W
+eSB4vP/YvadJlhDzz3K4rmh9U70L9/dgTpYCvveOMXWCNSCu5EC5sWFl4nAnNtpCfZ95YpHbzMX
Gq/U3CabWFWRHskthCwWSnJhoGW0FCmYWa9THQl8L11RfyEufI/gZCswpVszdu/cN8vmVjvsz+ME
33xWjv+SovszXbCi2FbaFfiTbOkztYAy+03nBQSvw1PBNAJdK3u2pvkwu8R59IN/gVqw7bC0nbwe
82Df6hch5a1qpQsdunpTnXCJJsr9GUD4Y1TRgMwYlxjBKivXwMsG2mbvO9cUPvQdR0aLD4PP1tTt
9ymbfhNAMwQj8gsCkw9rXEpMHsVWFSayDg8obsHL6/oxCP7RyfaFabj7gQEZA5XuW8dkvnBHvd55
8hmeUPmUZy9s28cNK0oEs5XSd2ZZ57AVHg6H6xh+9RyAUCuk981sWk4fqttp1a+ZgrHb98iv8+Bh
IlIc4ZomYb6xcVYbjC9CklML/S8z39qx2DAtUzoNU7F0g70imo8cDKgjTvlJePGqY60yoqCljuSB
rNceKJ1pg4CKlXCDNFPaCBv52CP3GDlvuBP9ZGcmkDiqqwtfImQIKW89T7NmaaQM+RvD3JYsCDiE
QBECQ4HDjMZJbjDzUijdVM908FrT2FfOL5piO2F1jy3c7R4oRQN0riAmzHRaTmgk7EeBwc8N96oA
rBRBgujXtYv+XP0myEPiidj3jO8o+FNau6nAHqRo5vKSVVbNc/s7FNFqZpi5O1vwlusb5VHjooNT
KLPnjjbiOEbmMwS/SU+s4IM4WS6FQyl+GvWkVf7K9r+Gfp1095RpMJ6SAyOjBBqsawAF8EP+bC+h
OhKIDMPAXsrpuYS0GlU6A5hj1O99zt9cHXCvrPr6nGCyacdq0Vza6Ul0vyQhBb8d6YaDceBNWWrJ
XpZveamQYMWngk2erJNjoy5kBC7D9l+BDI0Aaz0h0IqIraLaFB3vFqNIevVFBU0h1P8BxFt45bvC
y6mNqzw7BZTddlxtGub2juhWDFuWs5bAYFPt0upK97msmG8gHVcLnZm/GV2y8NKWwSowwDUCYoa2
zRvPpgyPod8i0qZpMRM0QeWy+fz/yWGYEfY4C3W5NXKqBn82lO/citg55jayWXsxqZcKrAOT3xlY
bzy7zkdU+wD2QYiic0t5D7iQgulKIwEmr7ROrrG13Vt6t3EjVgqBDgXIlBwAHOFNmLjzl0mb7DVu
aZaHxJIzIe3YkUPLYceIrstB53fQJ8zefDQ51poR93Y9oT0IctI1zZXHR5PKN3c28IYvwcDwl0Fa
RD2ayH/SHJCff5AWuQooE5W4Ce9U6PXJI8K3qDgrtaXo3hs+ZZtLyuSQKvl7j1ev9W6Rg9NVQvry
Fq1e733EREX5D5kfMxe/uXQoyHPnE6VAqHNDVFSdPSQxSKYOBo8UBkRfbSEAL2MCN9xtSBVZ2bu6
ZOGEBoYmEfQaFjtQnBQ5/SMETKDgqOXlTyHbfYbNoHc+VEwWK6Wlk+yiiYDqCrEJwlH0MBBQIggl
8aZg+zk/METYuYyK5a5lxYStdhk7nx6fWkngYDl+6oofanoGkL8AZ6Dqdtfaj447eUh4Zro/ZJoo
TZDgsmRiD1RwXCWsSN0OrTWbSpM1qtWm4FhAII4gipqDR2IQMXYMXRBWzRTfce07tNecJKTCo/Gj
T2TBPFKlYSoyGUoLgTsCdVsgX6Qg/MCYn2tspU5BEWKk+rIrkP+xreG91vkjpNpLIUAK9VHKgt0X
DK/M9qvRXIAg4/TUmwwM5Wpiflmy3ClbSUDR3YHnxTpiQ3kXq3UQlnN8OvkIuByIOGgtG6QTVp0i
VSui9uZJJAPXUCAxAHPdbpJmZm2MuUUuQoolih+ULcFKy/Y9aNhtRQohXNiV6vVgNTDyERGwZvTY
/T+PVTXymm+ZldTtWgWwPnXiS9zqr+E9LK2W1UaivxK7g+ovyV5a2qyj43V3CzVyD3JwhqkkLpNL
lw0vqlnEAQ7hr37/L3UEimCDe49MNWxKOXpugPWA/U5Gci1IHzIdb2vxxbbs4Oj5GBUR3ukPa6hV
+2nO2nRZ2urdUWS3sntrMTKG5sWSPzjjFtG5DV9Roh90kcJBqfchUxwLbRhX3dq3mcIac5Crk/+z
DMggxA+kp///x2LRmw6dcbRp4Ay25IGF/1iXNjT3vl4VZGzBgVcCsqHxFfURAa8VK6RoJnQ7ffCs
E5ZNqLH6CWj5yGUB/WuY3W0uz1gPbJOo05dWAzlDg+lcmcTLiFTGG6sST4RYUZUn76mLzqK0MTpi
vsPB3FprHuP2nAdMkDyl2R8J9CoFztrwVumAHSSSU3lXkIR1yc3h4XtqPEZnT2PJwkhXvIAN001v
xC2gg5XyZmtCBYY4qfNxSQAXYMMOuyOJo2IK3/pmPMkcojmP76uGdxOKXLQd3Sw+amX5lKS1/c+r
+nxta+kJOhLVwLbneUoQ+OD5B0s4Iy3HKUPqfGhbbEE6zq16VSPV4h0OrPGYEp7RWJzIUpybqbrL
bHyqqMsdm++uPRk6kDaUpDCD34DfGNh0SITV4H6HjnP/Y7V10adnVaTnIo982I711xge3Wr4aIhO
JyTyJmCoFw7fZZWxbPTYFvrBL8odUpYQ28nUOlWWcGfMyZXIu1cMo7eKxs7maOjJoPKMc0fF0PBD
OczPCWiwBxTYeEl0yG9C79+Hrv4ynQSpbENClr60sXpgjEauwCaGhzUiKtfsnDupJlAfP2tElVXF
/91x8TMprLVfZbe3jh57wCve4HgvuDG4p5ka/+bJpyafR/05bi6hijcZGQ4EKOyN8qXwvloUhpUP
T1rvNmOxx+dgRfcKUwOOv5UjEvCCxBDkZyNlN4GOuowQYkGyr5FtwqS2yEjmB6qc9BZzSeOcgnjx
yJgtBiMDPZ39lECS2CAw2lLjSQ75WfTuF299zfS/aV8t7XewSXDiDwUAydXfGuSYCfEx8fTDW36Q
AgI2BI/XnN6GaICtwk3iqPiRj2ozJv2mC3+KtFrnDbXKmII+p+4Xm5BIqEQ4e2DsTCPHiwUyYSF7
C5q7Axn82TLoQbkfIxSQZomCIWU83qbTbuBa7UdMtSMgIggl1dgcMl1fKz7ZafC2bcY2bdKd99gb
nouh3BlzlnjlhN+yKQ5p2xH74SwqdWahuerQLpV+8irNo0HwpU+fYMf6amDnWCHmq97H8F3J4r3T
hyVRYncVQqrxWfJh7mFKtCpuOW75zIqWQRovJwahpe0+d7Tj7Exh0N6mGlpc2lSHEAOqMl7jRL3F
DnwulzgMDm8PLEb1FeTRSprFtZLuAY7NEsT/IqJgJSoJGjUuYr9lotBRNHgomCO8wogQeo+he7eJ
4j3R89ckhYM3EiNOc2HaFyIzjjZreRuHpx9d3JqjyyD4N8VV265UpL2GbD7MCmA4DbEAQBW43spD
T9FqjBZo93SmdyilMxg7bSPOsX1zino7EUKEaSrjL01c+yCGrbtpC3IrGnC3NZ6+uqGgMt47HHOy
7vF2bJ2GYRNIzZq73XS6j84el8kWPgXXdrfKAg+CL32JSbqShXy3cO3XlC+goI111AxMYuWrBUtt
GpH2dttUT84WTThtkha5qzxX607Vr5T4gSb4SI65WfNYNYd5/550LCFNxs9dR6WQhbgTarAy+GCm
n3H8ZZt5SPUQ5cdZN7pd/PcnEov/mJugJoAoXIucBbu0TgSVcEofhWZC0+VhQ0ZCRA4J8T9O26+J
3gU4YqE8e3D+L8j7OKMUf2+Sew+E3EXHiPfjKaRnIRL7qWU6YKfuDd7rWhPY7twQczr1+ihZuqLI
UNyObaihDWFbaqbvs+yp1Y2964XrQStPYVI8zfbJNLyVEB4lZ1mvjD0S2pU/gXrSP4t05PdFpKtr
00vccRxM/QE035tBKZRoaCYs1pm6t6nMfFsEGpby+nmAMMedUg3BgnETY5KaBZclmNnpx1klrYuv
AYqA29HbiOrmg8kgJmZpWDeJMQCPwn4LgHAVDO23KNR9Lq0MBCdL+Pb7Cv9NoLWow4kMQnW/Mk33
MGD+L0ABaMnRRK7bRD553FyHEmCiFvJf57z/3RGGzrnmHS5gEXriKEnJiSCjEJmzzytn66BnpsdU
rfrTEAwmTX1MTeNe0wuM4Tkqrj4k10HPPgkN2tg/g7jadbP3h/ZSFLAOsSdhJO154+BqsLNBF2aO
e93RiJMYjuzZTjXmiqyuIIqZC2vOYy0quS/6HZfW1TPsa0N0lE0gtj7cLWLnlmnn/wqa2Lj95zoE
jQHdgw31wEexixFKNPVmYDDq0ES6wY9ml/Ce2FySCAe4ObA2hPk9kn7c9d/S8rYeBiBsuHvXDPio
03FXu2AiPfXeBsxiJrY1r4O+C+hJcrs6EioDjcPaxOqWkDiejPJckWZuz98PXGTbPzj+a0hZORjT
1ZudMvNOh9fDZ77F1qTQmqvmE3zqvwm5taffbMw3HdsKl8QaleS/SVu8WDz8Gu4GXjxK9b2uQ0lB
Gy1A3KQkJ5MVjoa6PRjkyLeN9g1T9QmgUqOJu5ZiCLP7g9GioQGDaXTxrpvTvbrs0hDYabCMjpCt
YgA5S+aUrkSVy9Y74fOpNpbQXkQPgMjptp1tYgfDEmRnyPIFyRJPOcEYVZ1tsCCx54KPcDC4BKzf
qJ/xEguL1tzVwnWaPPAQ+pa3S0sIRXhUvFC8BH2wrbvq0pXfvmKSJXj1aQ8qeDtdujeZf0VUtFbz
3JTVFXgz3Wi7dmuYKIaxyKzxmhvJWzddFYN6af6q9pEKF15NOusQOFO3pigPjd3AjSvRKAwIZLmv
0fPqabkr6EvSMvqJCOkLKX6CfPoXTSTl6r+O2gC+3mbxhDrs1elsgOUolr8QaAAQCp+mrAX3HP4k
0E+kei/yr5jtG/ZkgR6xi4urgE96ZEK/a6J8SWzUku+RuS0e6Lh87Y0bcCkAq6xrUB+ZERGlc8MV
rd0vLW22LdAfHV1ZlLVbJ+b3Nj4o+T4qanSMjxh8oIfjfSwYdebMQ5ljs/PjKrrIiaEvuREo93K7
Ybj9kdqw9fIPU+IrTbx/ugdJc3xT4W9dGKuGxjlsdkH9lZbDViNEddT1Z6pUg0UTHO695/5DqLVR
kjU/kWiSslemJ6luk5c9a+6997VPzX3KBsJKUD1FLcIYgigL5wSpZoG7sqyizwKZrNkma70kkRKD
SKn1xLiBtZv+TK75Ids7A9odoD2U29vK/huFhutU27vY6HLzYckXgJVQ/DSUsCF4Rpa1oB1hEiEv
lPuOPhTuGurzZDOv5zucIEF1mW1urmGsLQ4zgXY5ywsSouDR1cmnMKHR5/1zHiVLh1A0lG07rdyE
PSuFEXude68Lbjf/ycqc2+xbKojviNm5DyAhdFlvnLjagYE5DL9hOceAAN4gp5wIOBALjlrpyOgW
LCPhztgbpFz7NCInu+u/Y0AZ9Hp4kVWQoiwEUQ5RcJd0Z93eqweLFo0CNNt1N/6k4aQfh8uAK9hL
nuLshhAc+alWOYxjXkNxTTpAeD9z3Hi0YWbbBy+iu07Ttk9PscDvtvI+AjnDuN4lwrxWsfc0q7Wm
OOkO0Av3FieN+2cOwcZmv25D8K+5sfzx1Bnt0gWx3JFMk19FPC/rg7tbMJAa0hPby1Elx8oOtuD3
jn7NPMn5QQ7Aw4P+PqA80KxFpxhK1u6Nd4r6uOO9ElvSBRjQ1Fe7+5szjJV1trnTYGLRe1gPYQhi
UtWVSIUmqo8eF3o1YJXtl6Z2bUS5GRrt4h+T5uEC8UjNR8Rcc8y9PVp9j4CtjGVjbrA6OipWjjkr
Uf/S8LsPavjWrVzbOsKsr3L4yCM4Z9oQXZBJFCsNVJnbqmBBPNCxG5V5iEWb8P3QpRTI8aB3UbV7
CBLGzFnrKFi6cWxeI/4keGsZz0OGGttVx2gIThA6jjTJzZ3RFy9egHZYr+LVlKriOkW1fkNVtwon
spRNLDdrJymDdZQakBJt32Yly3ykNqBdpbjEVz6SAvQrSy0o1kGNgjvPHPz+sLFGwFsPvdzieW0A
gHMi1L5nHgYjurQu+LEBShtHtmbHKxFVnw3KOzbv+ZtphBM5eHvYOvEmFNYfO6HPti2ScwGVmgM/
Oujg0U8hJEWWdwFdI8B11A2HGMDXsQGfhkS8LM9Cc4hlK+uMtQ5trhV20T+HFCiAH3h8///H2gM5
FgclytD53+IN2BnJaD2T3ZC/oGt3qexrxDPfiUQLYHTJeAX95B7TxkYTrRW8Pw5zMGeO7PCagjQg
M93ji9H9gzBK9+qn0LgasuI3hTMhVnalsZqayd/KkYDdsfCdIyNgMixH6HGW/2GQ0kB51ftr3dK1
Y10KIIgpGVEVaRTwxYwEFkrlfPUq0wk+gq4VyPavAJS5qVs9X7XktTN17nF5QmvC/RUMO1XSRZDc
XO/6kV3eEHTOLvDyp2AYK35TB0apH4WbzgHJ31YoUkzUjcEMBei6skJ1q9KjWyclTofSY/JiaYes
bTV+wO6mrEFu8rpbxQLAo5hnc7oPWjVrRvMQZYW7U+Do0lxzjx7ehbGFnCw955gjk+UxrJ+qQkjM
vvgnqUdBz8T9Feiwf2gU0+9QJ3PYd0x7m4soPon44vSTcZTta+y75QkEo9nGqGYsq8XfypzMKIBi
e0bM3CGckL61VbUvoh00OdxAmI02dlF/BHEHXpULd87QW9lRrJa+y4Ots4t8mtobH5xz1NVyiGO1
n3iAIXRC1Dd9Bs+onrKscM4O2VJ5wSEmy3dk5mSCT9pTDXyTEjBis9ea/m7yuIYwB50nTDuTtkmN
8HvQSziYDb2kKPuDsAlr00r5QZZpcVZauDMmle8jV/72IxN59NoQg8L4WA/awfUw+blhJdeJaa8L
2KtrWlXGalqWbpu8O3C13RuIOOTFpRuhszoTXSqOLPZg3oDBCazwtR0lbs60pa8tZ6NNOwaoorZT
2IaEcVOxS/tYTQ5se1xvbOIdVFh5SGUwIIQA1zdM6SwrhGogVLYXeGSwffVnfNIYnugZqr3KmIPZ
xTxujzEb9h7Gjox0rrVkEz9KUq3AOun6GGJ9uUbsKneeCX4n996bmeLtzxZGe6peHK2aUTqdtR2q
+uFbmNlI1LtC92NtIAcdznFhn5ziUUPH3ncuwk0GjFuZMV6T4BcrCUYvss9Zq4+70mGCZHWQYuHA
k5vALUrCBWdVbrN/1QCkThNVkUvs2DQAOIVmumH3Bg51FANTOwMZaIyWvEKVGdqh+udS0Ox04az6
2QgbtzR7aR7PoR6sbqNBXsxsFsFwJOuiFRuvN9trJ+ruiqz421ZJup9Ac0SFec4VHJe8G2OsVKi8
Yq4sP3uaeBgW6LSCZT4h461juIKB9L8dkxM9FcbcOUaUSjlhOrkHrRr4ECtZdz4dshfV5q9g29hs
YpuvRDNsfLPHf+8Jwju0/p8pEhdme6pvgvaljPXqYon4107teEuS14CqVfNWdesAZEsZVOgSCEAb
e7sR48rjP/bOZElSJc3Sr5KS6yQbFFBApLIWNo9uHj6G+wbxIZx5VlDg6fvjZpdIlfSq972JO0Xc
8HAzQ/U//znfofF4HXh63gijIm2ayIfAYIlmL5KFCl6SrpVb4fTfTT6wjx5oZewPmF+LtZ1Z7sbE
OlYW5PdBlSW7kdYP7k4BH9+iN7ZmbnzT2IBcIMgSAqtIcNZjSOkmEyBsCJFtsv3folfEhYCMH0NJ
Nhapb5WeDKBcF4T0TduzwAlKIIeOEs8UypPKCPS4cs3x20roXIuSUuLmLp9nhrAcoRaqEa9VGbV7
Y75aBeOarrHqQWkihU3vj90HxPBr6KR/Me3LvjnX8fjhd15OaJzxpLWxrxZLOHSu9Lfuo+rKrrm6
ptbPGI3+KbRGua9n7556uuzkSVC2Rp9ejLZBB7Ls7QQ8nKJgWL4DCzhuxqS4+0kfoUGeJ0SvS4MZ
IcQdEnbmY4z0fQxUtm5rAu41oJ6V80l4yV8t7/Em1N+ZYX0ZlXWyI/DCfifr48yOOsMrFGXuI9YP
ajBx0HqEgaQxPWAqc34FzfsUiQM6nkP4E+ZbNDKz9bFFr61otySxNNTHNtw2S3g9Gjma+mJv2UoC
uzNPvGbmNqBacuOjs6uG6sW6wbXO4bL1WJ8Lm9klLnpqruAxJxpbMNQzh0GgHU6xhH1BFSH3xznY
RXkAG94xSJQDjrGzrKIngZK6JNOrWFan5U1+N7tguwyELVxpHem/h8awo4OBo82rgftXGQ/f3Ljg
Bn3zvRppmX66OarzK1LksLaDWxK4+ZkecBaSU9MQWKDdozVhJRivcnRORVn5xK08zoJI0QxHenky
+m0w6RDkXFEz1bY+AZEeyqYnGMMrvE2BZ6pjHuAVVO+q9pyrU9FT0+FYC736rvFFSlqZixnnU7Vh
AVWgx0fRNjdq41SEyZtrDSR9c56cibHExSoBH49VTjuq91ipn9z1uEGXDkDgsjuYEzcLgwTSFuR6
JsCRdUF3KiJc2lbUJduAed8p43hn2vJPHXmvaSu2/Od4zTPf34cmrre8sEhxsp4lRfqWt74+z8p/
wIDnEl+DNyr9AMS6y2epHyQ5RByAQcO/V6wvJ7/m8CTJ6ISupB18BFcBjYOcCml53++Y/+LmG0Hp
V5YvAKUxcg99QXQtM2oH5oJXoymScI0hkH5NsLeWTE1bYJGMM30/9LXax5l46urMvZZUKoC4wQgL
L9tEEmLHeI8v/wra2n4OIzav2gWA3HfOJ0wq61h1pMvHOQqu82LD1gwP7iAOeR3aZxeXTsrvcalx
nqwdfj51LZM6TJyb2JKLF6CExa6B+UsiLbqZDeTHOZt5aWp4uqL7NAPjd5QOXGsgAMqqafFDoEO2
zUhtNPmNVGGKRLcAMt37QPITqMLMzN3gqge2DkeLQiwiTMEpTgHw2wm0L8Z90LOMjpumkBq+8mjs
Wt9d4G32xcQTwqZVraDGMEl71pFvIeYzxZrcSxIgkYWMN3IMSbxmvHuA/RIAdG4W+skqyZNswc8W
Oyu/tU3tPLc+TLYKwGoijHQ7cf35nZnvsTuOb0j3Bq0CG7PCftbmQ3NSJW4JR4gXQgGPDffKG33C
J5fZ4Q4w/h2bn2HHVe0ZtzxNbgIfVtXxFdUTHa0SNwBgbqB50uv4aEl2AN11sKvL7BKnmMCvrj1T
WsyiuY0r2kCPDWf7Habqxzi9DmqUV5V6asPdvW7EdzkW5nXCxGC5rC9dM7pCj+jOLkQuSzbYrSsJ
9IPBIBmTq+ezfHRprbRM4y0cce0xZKIlWksgIXie+mKRCDV0xSl7QOZB2DSbiydDuIjw4oCtB6c6
Mo+DwdyCD7nfipyTSGf2eRxVdmPTum6M8K2GrI4fZztLWHoaOtVqCAx8zgluOThsAc3km4lWvHtv
HnC4J9Gb1mFxCaZfNBNG+EiWYhQPpalgIE8zqnWdVpGcNeLhmPj5xgGJhc/rQlgAjo81vBGAP05J
bu+6cPouTcOlu/U80HJVOixyFIXZvStZq5f9D/UqZFoSVKYBn28psewkPc5fXj7gEKK5FDBXyU6G
ep3Z7bv2HQaMKgR0Fr0Lf3rm7Nx3DOMHOfHs0j1INGpQoWmVCeZzBb9UDARcdVcb15atYTlmI4xr
eczbiScWpl7Tnx+lVQW3YhQbcIkeB/gEiFch5gMsofKJW0tUtpiY4Fph8M2PRe8v3ojkjSps++Zh
cKqNGGBba00HsmsQSmz9UitCmYkDXKZcfI6+NR79FPBu6Rf6wE7iW5kI+hhEwFSnltxkhHusuHtg
Awg0CVDkQfNCk8EvOk9dvLDf2QlfLuUDV6cX/X7u3RS3b4CFJq2ng1GEFrFOm4WJy52PtzLla6a9
L2nUrsUjbnccJHhgV1mTfWIUZ0NvBFTMFcGtdbPHuMWmavOQ2cQyp7qgNUEGjhAAhdf2ez9wv4Xb
ImPGJfz2JriUKvHor6OKeBTzZpTUPaBmniNb1W8JnrwsaFqGgLzCBBDcC8MgC38cDUIOSoGDmelk
GlschSixm4TP86ooF3JVFv/QcgS7JMWkNHswe0fSuFp3ew/fXWM7d/XYvZiRQbtPHf+SDt7ELHJY
OOPZVd6oX31I+woOrI7YpzAE0WthdSNxq1jv8EoT7y3bS9fjXxGyO1qz/GkhuG2imVQ7ws4mCoaB
LktGlXHsV2PQiC3zDDbO9KwnBXsnru6AQoZAFvbZ5BJyIbNJ0v2L7q4AlmF15n1i7/5h0llAx88Q
bWPrwTK8S008kejcpiVgRJW7wheTnJy21zvNU/JQYS/roLRvogkjJbwZtcGHTKntHBz+UeWpAKrj
zBs4B8mGOtqdU3tArF0w5RL/LYlU5eGWzpK30nioQ4wpVdJRQCieglDqw/8veeUNq6anqf7zr79/
VX2p2unhTwQt/H90tlpUn/6v//wPSmqjP9XmQ3387c9fv+7uo+DXPf5hE/eR/1+/4t81r4Zl/ZN7
iO8HNp87j+Ci+189r4bl/ZMUhen5Pn2pdrBUtv7t/xS9WvKfkro1nrSsRgPTtOmN7Sr2lf/6uyX+
aZtc3QLXl15gBYH4fyl6tSiT5VI5RVV5/P7X313Plg76hWf5GFUQfyS/Uf318cAp0PF7/aOzmtky
BuMXt5T6zrKS57GhNaMlAgvLWbC0GNgPNjRfK6cOD2ht/aqxcnbfqWuRo6D1zc2v0PpH23HOmNBx
F3eetftv39H7f385fyv74p5GC8Xvawc234v/+XV6fH9oxfX4drCcCpb//t++TkOHTaaN+BKPxjUR
3b0Kk5HiifQNkylZlyb9DHKudgFzZR0ZIGZFAOcMjuxj7wF4toBQc8m0n6y+lYdY5d95z0KqycVz
6xTPCW3Oiw0NKXqpNKoWgpf/I9v8fqDyYx0EBGWcGLP86Ka/U6g0OQaTJydXb0WbHIg+WVudsFUB
XHxm1tsnjkcWcbLPtpn/1VrgbMM8nXflczAQApOCStQumPbVzDBjUYKnNEvqxZ/JOZ+dCR8dbEtG
p2RZMhGizTGSmgNng/+Ilz/StjqbmCuIrPLVcHN3TNfelFxhaAvS9PJ0kUMqNu558PbU6Mm+/jZ5
jnGuYhLzcbyz/paCddmMCaX8ZWdpeShL/Z3LUV3sZKI23W26lYGWCt29W5u9xKoxOmAGQJRjxZ/Q
1dp35lfgEG60p2BzbztgU/3ljEl9S3K9+WnzD8yP1OyFtMSIzNsO9UQJsMFDbxCIACyNbzEbzL3X
mayzlh/Y1xkrgCUkgSqF4TAA+Kt6ZF2MuXcqDn5nnotx3aCdpUyAVbsobdyDkqVbl+L4MwhJ/M3w
R0AIy9+Jh8TBm+QL0/HW1FBcIhy8VZTcSRNXtVt3xopAH7se4+QXvAUcg/M4rZrvhp105IJy70B2
21hbJfVjq9ipf6ZkxuZeHaAWkLRbDRbVLLrPJ9738acEB7Z15h4jE+hond9b4YL0qSGoJ8lbovof
TMZ/IgdzPh6mJfhLStK7M1p8Aqkqb0eTTY6UDdiUdPpMVHDRpeGQw0aMx5UIhmelmmRa+5OPh9Hy
LzSJ9zt4bfcCzkURTnslCAC3Y/Mc5NcBdtHBJMXINogKujTtQU0IYsYoqFbpsRfBIsAtSUFVaeP2
TlU9F34cWxlAvTxCe3Ac5yUma2Mm0VNceMRNRPopK3b15fTsFHglOS8PgIFgxgbtq2CawARgnJf7
TdqWryN3J7ctj2XtYgBpA1JCTrp1Y/zIVa728FTG1ezpBfnSHkVyUtCtMVfCwaXa4qNEesE6oR95
HuySKY3xgbBacftX6k7ZLgBt2ntzdHAiohyZFf/OuIU5U07mYzII0QNhMsq71tN/qml8EBEm1drq
wI+rh+vyJrBMfZ4ybEjsPMldNZ8e5oRiatiTEaNao7WRjIAQHEMhkn6JzZLEQGJ5cApwmjIsY7nv
kbAicYKocKWuTuIIy/8UUHCyPpdX2/s0FRsky3ofA/OzUBMgpIlFS4UbczWwWsZoXAkKFoeTyD9l
Mu0MH29aBTW9iMs7P2wf3OfELo2tE6ofVMB1atWvwhpf3SZ5Utnw5fYSNQQnfyirtRPgxmonoO9t
QzkZSCA30piKxot2u2dgaumq79K3JlKLUzV5zQUoOBP5sxz4jIVje0Q1A3eztP0uZrC+NomgqBSS
Xrk4oeTF1WRXWux7q+TAWEoxYD/D42G91TTOn8FNkOszLPId4rkGAnuMmFmaFIvi1GigOHAtOYiy
65DLbyyRgc7yrTbTl7L2oj1NtpiOIgxtTcdlHLzvKqSw3qGLSA/9j0k+DBm1u0iT8dxL0YoahvGg
x12Uy77YeMUumOzsFnbqUjXBkXgi6OCBDGJSHXQw5RikLDyqQBV8sGh4NXCA2TTqcNYu6fU8z4CM
ZX4FRb55GHXnrTuN1IqfZQ2fBfnX8V5xx576JvtFWNZdVRUFrhhZjz0nQbxJCBdD/CxvYZESGgln
oDRHysMNcG50EBaF+duJ2Plgu+k6trjSeBcBzZIRGde8DrxjE7JRFj30aknGFDyq9Qc+KWvaCeeN
hyHHQec3vQ4ZxFzcM27+JVwT3MfoXproPmEo4hFcfgAJplfQjL610zVLRwoXQ30Dn+3Mc0a+hXAb
mgmVUXG2nqcP34Ec6AYd9AH+vzCeaXDkbyZkj+hPgchB0ycOyngRKUV+rAUpYsu6Em/daLksLcEa
tg0brsADohgSbpw7O9oY4pi1YE00enD2mPtVvpNI7ytjxJAF7HXTTiMfn55WJT9i+zeU0OPo5+Iq
cRmHZOBBwQCkh/YaYoXfDwGhJU8848eJz6KhImvOFA6AoVsL2LP7RcBVrPIbyVp6RnuhBJbeF2IX
pJJKGC2sSqdwBxT6wocLYcLqCPezZNw45MIoge+oj4wYreKAoBydy/HB5tBAyF23tLYd9Whn4M6A
X3cxsJs0Gh+HWq6ndEr3adgOzCQ0kodd193qgGVeX4XfIVuXje352zYLwme7HA+m3gBqoZM2HRxC
FaCDo5H8SD/XcOIQFtNuhlaHwnOTTA50vb8HZGA9L37Fh4UTzi1fe8qetzUYgBYVZG36LoFKZlK8
7yBpehs8bDVjKfcc4/fkgTJJBBl2L+Fh5/LBMXO3Ws8pa/fUXzQHst/SSF/mqnnJUufe0ZN9oHm6
33bN+JCT2jv4lUvPjSaAKhMkgMxLurMckvyOK91n2yB88N7E1+ukL5mah12Zl3+MyZovUyfOw7Jj
tEMIOga2BkTRO926u94MmbttrP2eCeuDk/1hbhpIB3FDoVZpY2ZKnUPm+4fWsdKtpe65xXW//voh
pa9r2wfwZZLxNmjyMO4QkU+TzbdPqHDI+3uQgm6gP5UDIcvFftAvXxCBSjRKwLfMnctnkkZfE1od
jrOBuOG88JMGWF0Uvvlq/MQySe7ATG7tyJ43gI1y6tPxYpuMjDp7ES6lT5m9rwKf2rLgPKXGT0Bl
9ckYYGL3uNfCArK1vMlx2OuyQdxla6sXcXWYxO+WZSQKY3UqzGY6+K0/YmrkIzX59qMjcE/1JnfW
8DFdrOE5FoWOxAtO0nSkGokcAHVPtXvfp3lyH6xcPCDbqmKX4CgbaK9JSX18F6Egotr5p8iKr/PM
L5aeS6m4F9+n+djs6gCRyVz4s0KQzo31xsaatnKL8cMYi8V8ld+7rf1rlAVoU+SLgtKRVdx3v7No
Hfv+D6HF4pT2f6qC3K5Jec2KTQH87YKFgLS9JxpxqvHmyuaVpN2LGomq87k7hrP8wqJIPwZ6qbJJ
hMxtdsESuyvlzMChOyJJm2EYbrocDoPPocrATgtAIb9tX0NMMq7E1NRqdDQRhcVRMBXRvY4WWpzN
o8ed2l923z0mSSoOvi3ndZMFB3RxA2+EtHY0dG0iq+w3OBacjdS2t6tUgB2qOzfxOF1E63+qpuQe
axT1hrazGDqXUz/WdeZwnlDuqNRDGUdAfMB6pqDlgIYMF1mnp4T/Lc29bBaHLOFteG1MFFB3coGc
sNzJO/ZmSRR8JOYIu9h5n3IWbUTkNXdqeCoDeMW122CtHTAhhU3OgdbI6mgmIbgC8L6hAesqHEvA
5QVbSCpUgKLTUoZMH1cH8OjLAw0BarBRbXSOlsWrUkmHQrf00egj2kQ6/80ygz1r6GovfXdf1RNd
qPkS7YmR9XKhBOHUUO2HENhK/VWNI7n6xJ92PoJtnRi0V5Ql36AOu119iid+pd2hO4Ui5BIW0YpO
bhk6MebaMdcfQ4zDN+MpwHv3ayF8k2g0OYnRSHA2QITD3f/Xv/Zc85utW7GuETEHnqnMG96BdrzP
FL2WYtACBv/4EwF2am3r2PLcR0Q+VYFrrAADwbJNvWAzpJWxMTuKHF2QeRR1bPq64vHf0eCSk0bJ
jBnASv400cjFzEYQzPJL6O4aixqbrHmb6ijZF33gr40E2rPCrshKCxAQu/j8xPLIf8XOT8q7Xts4
8reDAHyVZhiszZhtmYBrMswgpvyMGkF2lH9pknXbn5MOnlZUJX/aAMMDXKuVEaA2yjzdDyYe83aA
W8cciheD14Fs98Pgso4yVnJ2z+jIJ6a/ddp27540krNfxwDIzWoLtYegnvWe1/wshoTTMLdk2ksv
PaYEEVkbYlMMPSokxoszzfqZtS6UJ6y1RtRsyHmC3EhNsPDmDU79dGWbYcQE/Os6IRxHsVJCnzNd
GSWl5t5LGfs8zZzNMJq4vliVp7G8mlNZPMe0yPEWUtax68hvOQmqusbbgH7Ye/jF3KZ6C5qmuGuX
BZ4gGtMECIUWkV3mTCzHU/yDZBdj+TqxqrqZBrYe17CI7kMl8oZ3TO56j0hLKXXyyjEtQegibwIo
oW/xqeYDtx6rplwPTaG2IRDvKwcg+8k8lPuCeP99FI6KjJn9ZYF0WNfcf0UyP2HhyRpu40XV/NSJ
xm0dG7+kW20j/HjbGIzJtS2QKpuYSxrsZAeSQlsSCq2qbduqYC2bH1U35cn1cihnXHLH3qfQc8iu
qmYTZXW46+1DTZMOBmEbwELoZ+uwIV7V2324DkacBAjupZ9MvyGlPlAhfvMAIm7jDrAr8RB4Eq5/
au2IsqiaXIRrLY5t8VypcBdgCkJ2CTcoHQPbkzZdmQ2MFTkw9vOQm7bRM0/V8VdrLDc4b+i3dffo
pMN7SwS3G6XYd1b6IzRfiEHxZzSskEqWDMJmql19Y2S5iCkDZKgAJREF7SkMIDdJZ69UIMNbUxxl
PWED6txTkbjexeeRXwGKqWYW3DHSf5izLcIPWmWSK1f1OhaW3sd1eatEtHhJw+kqBBXapd7wdgPA
E+G6xPGB1A4EF7l/z96CQSNk6E8nJHlWAgdf+cN2arq9E2SURngUBAWTaHYz8mfl0MCrevVV2vmZ
t8QfA34ZDme4qjZtDTiGtqHJbx1yfuxaF6S6aXFBmgbn3BOaQNpK1K90eV8GrCnMSW8RZl5S7jpG
775kTcE3EvA1X3rAukLUYtVmlD0k2a8onOw1D6e9ntNfaaEtDM2w+cAubf02YWmPqLzhmcj9wsfT
YSF1pEa8VSNp5U4T9S9zEiOSKw8TvveNGHLv+s63l3tAMOgcONauIGCNb3LQDqmf5K7KOAgVxVyz
i2VoCssXdC8b0wqhw5BLRwXvEbz5kFLojNDhFdk7XoifooS+5nJ5LaX9UrXDs18at4yLLFeh4jYb
2TaY66+uFlQC5uHGKCNquFCUienDenCSd9omXsopn9Z5wYfBCqiRyvrk2HpU+ngpHY7l4BXbxAeQ
VS191VUNS7BIxAWmzSdb57VTGsOm57xEkZ/+KBOhfIRrsEu97DAKCdiPOE+QIWkTNzhBTQ9AE9fn
jtjWlnayc4BeNjgpqaBwTXHdyWFrUUqOQ6B621nxOYjV8KVchrmZHfHKHsgyMNBT8jpEe8/2dyHP
YayV9DW2hrts/YyD4Nl532UGDlQnv1EbMh5EMN0xR7VFYWxTTmJfZ0erwTNVIQU5dU1zlVyqDGy0
R23/1A2+4shyzqntCUzG9IMPmjxrkGGQ/MvNs0hOCQs/1lxwk5vhVjafSqlvICfzgrPYR/R9Mf7p
VUhvUqXcG+y5Cw0qfJraR06n4UmR8oooW60yH8uq+DRyLA1QcIK9a+tH34nPyKXZumqVXre+9VAR
C8Ylz9XQDz6rhMAZejS+AtrcNz6FZyFgu8QQd03bYpbSSF+c7pzT9VKEUTo+q4cacNBEcovOA8IG
1nh/P7l1cLFcXK+25n2Q9sLeWGm/p/SjnU0cTDGuo2EM7rQH9ihuxmxrGMNTMccwsj1xgY/05MSH
GHkGFF4K8Tf03nSpqsOUw37sVauwglYueAnSyRPtuUVuEaPy2j0FdUkkX2qnrraZRazbAHYz9sBo
KIcB/D//lKOFvXtyXqm5wbDRlK+Wsg6z1R/TwT07khHAzNpzWEATURp/GDh3uGO+OIu0P4JgCg3Y
DvBBt7pGyCvk9GO4557KDDBgM0E16mTjpABd1oNUbHAIQfdjlcTmcRwkNR/EAdmmEu2VRJPaHjU4
EBzttSBDN3a7qctvbicUbmQVrVVE6B9GdJM3kE/SjbLc11jgQuBu7PL9By06fqjIIIdMpTJjIvOb
kPaNGjxmrfwpFM47RTIET2L31Wi8ldTRZwTIBBZh/BE5DtdQkkSKgIzINeezwyLTAlMyy2NgL1t3
GTxLmT2kPh+XyN20Lv7ruHGoHat2sxNfDaV3nOT578TndoU7IeJz9y2JifocO3QDgUVmeyp4LQrB
K11Mzjab7XszMbmo+QRzUixceO9g9hX5XVIY4Fp51ILI/vBt/drgDl0BzQAxEjpcSIzpZND44rdf
k1H+Mg1BtEHZP05v30TTfXCQWxeyoW9OFzy4gQNlDdm3Kwax1X6T8agCN+YPKFiU0MarP8IjSCEy
qL74PBaU8E03iIkFzne7QwuLpLskd+NzG9Uu/aNYUY13z6qr+8jzoCjwCMjb5zbm8i8MRm4bqRS7
dkZmyw6mR6d6YFUQQCYx7c048ygbNHtpx3COXO3P5QyAaBZ5dEg8EvPzAuB0URWzCEJy53w0xNdt
M33GUlGvqHglyOy9F5P1JywWPcotPwkdUHU/WDWqxGtgaG+pG6EiZ+bN09szamko4cWYUBfa6A1V
hM7jGowdTUxLtRZJ994HZ15QiONS1BO27Qv0MkTcsNhH+TxzoQ7EL1X8+AD1psW7KUbEzdHtyTZG
wWEOwQl0JZlyhgoOaMyyAjMO18iRh7S4tTI3Tqz5+fKG53Akg4QQO6Y+hkfTRrsku9Sz0kBuRxTD
2FiNyasqAmrjzUZgc8z3fCJPyVLL7Hjb2gVyFKlmv7T9kFEdIeo5oJFHdk/Q++WxaKPfoRR3Y2P3
G08gnyQUyo2Zt8FHd20n56uYBGMluQlUuuEke7qoDbu6lnn/MGiWw0GT0L4rzM/R57Kk0/I42Pl+
qqY7C84kd0s+qdG29Mtkp+bpSTjNr1lk0WE0S56Qtf+09DDgTmYWwdFzhZe1567FWWCDnuKKIpTX
necAlo8HNwF48t4Zi8++aijotdUNU5HNIhuxewZrDrOGLg5gWq1zhuuekKFuXqzcuAt6BJoh4AEu
8wwzTQFcovLuUG1pR5aaQZNi8LFvPtKcPUm7NLbQvSB1V4BZE7fUxMrkSSDPI3vyICf5LFyVbv3G
B4Jhn9skJus9VGoVT3BXa4SUaUZTFRUuAY/TuXcI53h0T1eji7lW2zdbYYihSAB/v2HihYpBNUXz
1+Q5ybZ08g+hC+AmzIlRQCoDugFPW79wh7Vfo5bKwkkOGNLaXd9opMFwj4ktXlGalRlfg0vCwQNx
b010C3K81Ufdlp9OC3DcwUzSzPkmru2zNYSA/evwtW8uUeragPecSzSD3i/K6VoL3Mm5a3QbdiAC
Y/j8CEsck7y1jcYYF5wlnlVP8RdtIFYvgQIq++anEw4lP3+MDYmgY3iHGesmWLAv8K7XfCCvxZUG
TDtZ0SQfdvZC/iOvd5fV3WvG7oHyIXQ1tmY+Mt7K7cdfmQMzbTQJDgTdN2sszBWzofetyiDFdyj7
Bb0oOdXfMW2J66QS1JFQzu2ZPJK6BhtGQfurUUX9ZvYZlQJrQXAIcqBeDeNknPpvHhDVpqk0MgaT
X4i/gdq4B8cKbQZh7N6d0w+3Maew0SQMYQO0Oxje+NX42IiVdKeDPTpfUhE3M7XYmriGfJUkj3SS
NCsrsjD1fmO5pTKTm8iIuL/OpPMSHpISgnaIgMl7XH9F96hO1tmAnIEziLMtoNOZm2cO7spP77TU
Tw04ygHv60oZQ8tuFherkdsvnZcBUNcGuZPpTJ/KYMcPsUHwAoX6wQYTsA6tb+pYK/q0oLJSa8LU
oVn/2b9Exy03oW0vlr23G14aOdy8l8zoGR5mJ00uSQN0QWQm3mA+fueCcwW8H/Q3K43tM01v4pyY
xnBqrQJ3rfROoCRWjDC2wA+EEo37m5RKULRXvGvVYRBXiTN/1QXz+FSlZnCfmcGOZ+/0FDhJdB/G
+WUJjXXEOJ+pWfFuVQr+IG5Jw/HUpLmdTDGKj7Hziq56G8HJ69qdPpoiC2ncNmNMjhF2EV99TRtt
eBZ7vgrGn1eaV7wuJKBVMhKtT/QKXaT9LPvPYGpu8eAMvyi+ne7NMP8KY+n9tiFSbGNp1oca6RsM
N84xUpZOiIndHeS0R6Sr9hqOw3NK5CcXewuXwafhI8h4dVlcXato7lhTmCQhi+pgGq3cm8lDVnrd
j3DDN6286jW0KAMRdugc5VA/BrlJOqApm6Ojk+Aa8DpsnayOn5qYvDpuHI2gMQHx1fCZQe2LF5WV
Oy9yXpFOnRs5BZObroeniL3a4AV6l/a9u1aVUxyyoaUoKKG4IRSwGfzBKF/tltL0KQsQuUX+LXTU
PGMXnACFaJ6qlWqezVHBUEn13q/TYvMX8IJ0Sv1gF3vl+AF/GgCnPBzhtjvw4wtWTzvfdavHgoNx
3/ZOue7b/Kuk6fPgFMYNEMHCvRmoXfJu2s+GzRQnp37yh1MUMTNnIQmbOTlGFuwE7GJ7E+Dy0VpC
aqzemHv99z7jr2ysj5pr/q8O1l7M0VqqvDx0j67/Yxluti5VLAm7UKtn+7Q3dtaHz+0HSchM9m7B
hiYOOJl9XlRwuKyQCvlKWQgfTCPDgovOT0MJVwHm7q1q6/0sqWrzsQ40vv9oaeYHiw6C3kwMOmA1
5ITIIiFJLi9OkvsOnbgQhokjm4dPphK5NRxqkmscgNxm+8c+WDoLrHRjcu1ZQJXzlhDTRySZu5RT
5Q9lnd2Z8VurpPMUlIHc9bb/BCXSIGyeerfO9aCyhe7aHRUgGuz6vGurPYR19G3e5KsIGO4569Ww
yXrzOraOpvQ1vgomp0s2x9OmD+dTSkfLyzSghCiIFuBhj6JmTvdhoN2PdvfddNB5a84PQLrNrmmA
6vDePXrODARjujg97v1U6WHv8lAFupFgLrhmgj9M1PoYULsHnSbN1XCGC9B/TQPn+CzwX+w8y5M8
5p3fbgbBioluXzjzcxDaEymy6dljml3rBcakMuLlIg9otc2ZpmRAPTZzdtUWd13qG1+T/+6YyElT
X6fHbGqe7b4saNTICOx6U3lQ1lmPIUXuCVcCUOTBI7xI9BSYFDYNJX5OpKn1pscZSbutJS2gLXxm
y5FPdTua+1aE77a2ujseB6ytcllu4oYsOO2b6HoNeQZSMDYUkhSMhXli4njrYt0fnUaU+yJN7oVu
LklCUSs7j2RtF/LieTnbF/qSgxigdtcriAjefGJTYfGdWOCR/BkJxEQ+IwLkukmi24B+tU8FyHCX
FmoaCqv4IDoa0e2BvrTMNtjLcNNhfFoV+JNX7Od9ZkszwK5addtlSY9BW28F37dtP3YoAFXIhS3d
VlJF11KQcanZ/kPSvZUWN1nZmw9pkZTHiYtPUsbZoUw1Kz7C2i3CDka5EpNj9eBm9CrIsX/Lx5rI
XmHe80gWW5a+N5s1y6lHcHS73j80lg8gn5vjtSg5+u3ax0ALGKbrEn7W8kPsKR86jk8o2nK6B3aI
vIQRD6xaVfWmG6LqxOhk7HTQXZrln1LfLv/9g8X2FzgOBlN2pPrZ/N+cndlu3MqWbf/lvrOKQTJI
BnCrHpQds5EsyZIs+YVwy77v+fV3UGfjXCktSOUCNgxv2FYkmWQ0a805ZjBf2jijOYuKoT4UvjOv
YBjoGh7XXhC24YToNEXVYmJaFDmB/ssUWUQVg9Zi4u8tFZWHeXwm2gNOLbR62Ra68hDNRNs4OA7h
2PA0d5WsD5Lm0WItDh+MxA63qbZIgyFC1YfnwYegqA+62+9c+tu8Jv1ipoDJIQuHkBz5TVVFuS3l
dyL52PqTxQStw2uMOvNg/CB/0GKeBS2DjExePIYKRxxJjyZKd8lbZI05qLktPV0HaOqUPseXPr2q
hAE6np5r0JXhZeLApiv16rJry26XakN0Y5gD6c7TRgMpvm0myBU1cCdd6SVufTygslprDcegirIi
AJKNyCZ/kxKeQP6eMXidm+n3mbys2LxQ3ctJzqTtyyw33fFRt1YlrH2EmfSEvYHHfBqNLc7n34SY
Ec+HsO1GLQEvmfG5CGrtk0lB80HRou+jeym0DLKB+lZDQoyCNDoloLlrrT6EBTkGOqlJS0Pr1hEk
WrYBwE89W7azAVpYpvEcYinHVufBcS1WsGm4jyTHCL+gWuSoDmUJmrJ6TgnKsenf1Il1SaV52un1
/FT0koOdwEdIe6Slh0fuBoLRcmNIkk0N8oEiajgDUvtdZ8lk3eIt3Uexextxy45U+GjhfZcFjAez
iq5aP9/5Ltg2O4cdCW29v3RK/bciLJp3/GRqBOeqhCYmpwA+39WUxS1xZzG7fK0lOSD3D8rhFCZ1
IPGyGu46E/iblSTWfgjDa6s2WNKpq6cOkuoWE5NKSERh34GNbMJEUFEjmynq7CQEMGKprWQN4/6Q
92Zw0rSI/ha5vOh9Buw55Lz1dD22GG6x4E9C28ZBQ7B86fbIbqC6S2fe25mJlcdHsCNMracskLte
btnjyo6Ef7BxNRgdG+58ouXrC7WbfMXkd2v5BY9+IX+Vmi2BUMWUgsImvMZyB+HFSE2AzIoycycn
xMicg6pWZNuoi6yNZR9t8LKTmcldX4MUC9iC5LQ8bjDNnPAoQmng2QLwpXkq1Clz2hG0C+1aJIPc
BkYsPqXuqYpjbxICJzGcwlXcLElacXIfoSE7tBT6FlkVgDVeLER+yA4Nzdepu7lY03yL6lPTH4TJ
6pTU9i0WDFo4GdgT7vjWaO3icqgwFGXUJSZW1LLvzOsJkRN0sGklQ2e8zkrthN3a34seiFlZOrDn
Rx4qZ2k36qN/oSJJjwzqroOV46LqEiIHyvteuvOmD3xvCKSPYVZS2nFtQOCcxaliXVWIaqjK+pzi
LXTO5HvViVs+GN1w56ZFetlE934JaMrOYNPrV/51jqGrkFfGiBdMLQUvt66vpjRcpI6kKQGilKg7
jRB/aZGxRXIemrS1LpoQunE8GXILlKW8mFos7lYafx0D5ts2wynO1p6mbYghHt9uLXAS9ktORKjN
DlgfOHnYuPaOqFvaHm601Qnf0iLThVZL73sRP5p5BcNwIlJYGEdLx78SNleoFYjdCGcv8v3Zo11L
UFVx46T6dwuOBL6PYKd0HBBIEAlGHO0NsmC5i83pNl2sEFmsp9t4sdrmpbnR7PRLwa0HivTTaoBv
KZOCCB344rJoOya4ov3UcwqGCNnAY4miaSOmjkBVw7gqOzYJJDBsc2X8Tu0SCyjB5V5SueSdQkEr
dX1vJFAMc0hr/MwSCyRtSeWAUS1i2BSG5vnhXO7NmnqiThtvpfjm2TCio2lCVOj64s+ZOwrgNqRz
oayLyggypJ3tlbD4mTHCkF1gOs49FW4KQE5+3/TApwdDX877ttp0gKALUuqw1enaqRHytsg4GoqM
U4npgkKUSxoMttDOjmmA06CD/IZahduwJ1IIr3N+mYxj+HCrJM7yuMFDPUEo2ER9Ki+cWUAjCX8k
fQPy0u/4pinzNMjArKmkmTgGn3xn/N4b967CyipdXbLqa82GcwanT2I1QyKevgc44vGUEaZbV9bd
sNjMfKGXRFHXdxG5zoZLckE94vFLse/saWzSWpz8NS9htMKoIy7mILMv2bbTShpJ45AgyfL2NJMv
C12HxdiKvzpaqVZqQD8VUKOtot/lOBF+CU2CKBg6+2xNSF/I7zPl/y5mAnLigIUwopdHlYczgqvP
e502+a6PrC+RSW/JENKDCECDLHEfm9YSn8eOAmfNPjU2eqoCvjWuQLZjmlPFjerkp4IWw05XufsJ
LEPJVBE/yraNt3q91JxY/i2Vm3dqMZLK5razQiZqJ4XUOolVYuEa0UO+WEmMgpEhs7Mjltehu4nM
Rux7woSsuWjWjl1HQDDKHX4m/IDEPiYBb4tEHFnH9MoIDnuo+rm8jN3wChcu4J7RkfgvCgz8kY7K
gno0i4aOAT6Iev717FwBU3p0HKMgOM/8nDaZjrEWWVUsbmpXL7x2in6O2kkP5/FKs5lZ2uVDMAXP
R9jHdGGEsXcwGh6ef5lRwoze829tM8T9YefIgn0kzWaqrTp2M14aMJbNRz3kUU2yMVN7uBxC65XQ
Hvuc0wTiBjISfvhuhX+v1mCsMAmisHSutRDga1x+6WuUpPb3aKyf/MacDlLv/vkF1Qm2Jb8dmO/d
mgQsvgOMj7HnJ2W6geaBIxGkNHADfimqrAHNpqjG2pifDChQJc57B8q6CSdqKgjqJLSsIozATTV6
sJpeH55/ef7nVAGW1tcw0ufgD7SqqQ/uv//K8/8WxUzBNgq25owNMKrULaoz+ljUmjT1RfhoM4sg
RYzSICwqx+xrpyG0cpAolNN8kk3/zYkB/Bd+dq+yqaH7kJI1B9LSjMkMWLAWWvTDpP6Z2qiASBU3
xujQVNaD23GkcNsl5bI/ZGgejRDElRE+TmYEdRef2N7tr01iawAeDDWbEVAQeQPsGOZMejIxFGkU
ujzddC/NjsYeGC6WrWn+Tu9EeJO7WHwrlMvOwHrpNsDMfBN0UtxUd5rCXihTIu7iAEulNvTHLllC
iTtsr0XhoLMxwdTYzOfQVzCpD3mH1+rJNwd2/Haydtqeeo9jmryfsNpC+Gx0Sa+bqt/a2e/SHOkV
4+AfUbrugkGwFvRklGRd/aunA6EwXcycGXY5AItQl1jbEUMU1titCzuHapSrnTAAJtsE5l2VjvgN
LSPwfLc+lWZjrieptENdXveKgwopTiDsXJ0d3MxUIQxDcDKYrC19NnvlBvJK1hxeBzbUY0eacxbM
azNGB9iQwEkVI934q2mVhe5TVdoF+eB4otgJRWshQYQjtrv3C2Jb7SqRlBmIwGpF6d8CuCEeF4a5
ao9NCMNBS8rHPGLDp+cDXrio3E1RaV3K8kaOcbZDqHNPSGF9SvCSpL3CSh3oJpVP594Hwj31126O
gVOWcXdjqdjf+hkaJ07+30Qmmtskpf7RlQegW8GuTobb0CQcy86WXZ8xXKSaRnBJPF2MBpOjgTh/
n2XZ76VgQvNuWQQhz+S8DZw4k24FEAeQ6zBfd8Jh7+Uw8SR5X51yUgQgnHcrfdHRxE4eQ2ZpNWRW
5XXN57nCZL6WyittsPYN/FM6bPWqFQDJgxoV/ZQMV5rBeipLk5KLpnsB7x+y4cegFNx/ayAFeZge
2k4zD1GnTmFsJXvs2WV+LFsqn0pEn6qYVcaxLFQvRUWCOAXktolJcXVLLoGgF2IhSOYaOdwl4URg
22LXjqg8TtBwFhpjDTQ0YMfiYHAhXl1VzrqGB8WCjZgdTSLfVVlyegT6lU4uDv56us4GsMMcuflR
ywVjPEQTaVX6heRVuXAxqNac3jE4jhvdae3rMcielsCkJpm+4FUoEnKcAUDHLTUppKjxobeBxUbI
QXBoapeUvMOdMsef9DVTMAE/dR0WJDtxcBtR6xWlcUjFKLfU8/k5xqduGOcDXqsbpMTf7WpOPpnY
qQtCgVZ5qF0bpfuEqHDGIZB9K1SZHDJMfEtpISlyg8Q/8pgQin/J0CVwSA2+p50DTmsSeEIsOs2l
ndzo7OjAY/f5pRPCodSGr32Pf0jvWPdQvduaKjYNK0VIlWONdjjlrywnWBcJlZmdSpdkVjFrnzPk
DySgo4MZK5pPyrk2dQq4CUC+YzE55QV44jV7zaeZlgyc3JGW0wJqEHH2aA7U6JTAm1okNJkqcoew
XEyahmlWtfGB/tvJHnmwunnyJscfUcOSME15euE0tjdRpV2SHclZlxLFeljAGS4pCHjPIKNwXIsU
CrE20ohBIzd6oBPYq2++lfNCdIhQIlgCaZ2iGJvNb8rBupT46I969ctaqCwwRY+CnQu1qMG6ctmb
YdZIf48YQHd0Gcx1oKH/kBkHz4j8G7aV3aflKBTmcYanwirWdbyN3NjcMpWxzvn2uPUTkV9hMX7+
V0bIFaU1YcyuATlecJRyIod6Ik91IwZ2fPH8yczzr9qMm6kw2I+zY8FCbVIobrHyU2iAI0NVYY10
H0RAywuA2lpQih0pMC1x9fYjJqjqkEiiAJyelMZmhkCEHWtvV1m3wWVhXhC89AXstL9KteyrsFry
I1D5rjT9UGiaddqNJgsWen3YPnBOWo3ODmdT6K9oxoPFopD4Y3AqwlvZ19wa7vxqNNoF8GJ+1vrg
Nh+iXzbNsi3axX6kBIRW1OuQDWyKjqKGA13PLAui+AykyWPMEpTNxJzTebuYhBVtnbZD9QvFEsH7
OhGTvwPicEQKVax9krc2g8k0OD2GWoKxgC7vRhZonZe8hiTgj2ODZHfLKFj5Sryk1aGGO4brlvRB
kuZvy+Dz1IJuDFjffeiWt9S4ynhIjg58s6o+FR3ZAsL4AkKRUzgqXEpJvwroqttxwluFKTm8aHQ9
3Kc0cfshgVPYmpRo6u4X0mp/R0MNZKHOq9dylOkCMLgtORzlPJCb1EBYNivEmy618jA0P0eTeWnq
xjVjmXYynsoOwqo+TI8E5uQXKNWKoxLuDcqlet8F2sL8CW6NCjuCS5Vo5eAxJrAFd3gUQGEgMBHp
Y9wtrl1S4uL4p4VhknOpv32uRIZQLTjWmTd6tpypU9q7finY45Ef5075D7O2rzvqo0eVxJtugoWe
d/LzYIT0S2vASTIZLxujuTQy64uFONkrdINwS2PC/yA+LWYv2xbaesRDqPu0rd0puQ/CTnA8Y6mp
NKSzgeGeioFztIhxTGSJXm6yaF1ZtKbTSU/W/NjrAAnOVlMhOUoG2tQKu7VpOdHa8AncmpFO6bYk
LUFE4Q79NzBp1jg+YwCIMQWKKK9SnWeSfOB6wc5Eq0OjVdzHMvJ88BXXlq6z3zG+kbJpI+pFozYq
dVn4PeVzP9pCQiX5Q7cLStBLxrn67BqT9OZ+3vIKgelJeLYmLbyvsXIcKOJSE8hYHIM9HEDgRxdT
iQ6FCXMhX4wjGdBMmUlMxcbhIM4DRGsFFAyHEH0Se2U5vxEozvBaCWYeCJ8bC7Pfhf1v4Yri1HaR
vHDD6DOqkie/LDpPFAsQZVozM1Pig1G1Q+KxqnAAIGCoN6SVEbbjz1iMUixgYll4pqq/cnzw2xwF
KUbGSXDCvoUnlN0WnW/qiiXrclxqzEXg7N0pXMApzWpG/OVIwiulTrgzK8gS4Imaay4p340IWjnb
VoDTGrHAzwUgv5Y3S/qILq2lQjGzwIIPAbJWD/1lad9MrABbC2oUiVcClBwMmRU5pU+tZhHsItJr
YkQMCE+FtTGvpHTANtQnzhXxPkfiRCp2syvVeD9htyRazIwOcZ082BOd28Ymd0i5dXnX6pdl4pUi
LGAnjnggfMjuVZNc9eMwU+Gl3sbutjgWSBiIjrBIZykCHwWBMd5oGi1ZCGhlpbkc/cCewLa7LPLZ
wC6ax9sR3LE22F91t8pWbVY91UhSjsD7Wx99G7uIvRwEoc3VV6cZWyz/8leqWqIpMgDNWD0tjwYS
5oS8OKExoiKPjRq1Z5Ktq6qo1nZc2ut5aScgaP1UBBpFI6O+s5FE9B3duPoIAGWAttmjY8Rjquok
3lc68Eax0NRxj5QllJN+Yv+amNMjtr76ptckCBHHX3XGvGgYgTUuuw1ESfT0At5KcrHJ86CxQ+28
hGEkHYB5hAFGBZvq0IKjG5oknJnIfyKzY/qtd5HCSy0koUWzDupunKS1lZbZco+tTTBnMDwBVQDy
JX0JIEVGU2jXmNk+oz29181gPgw57OkyDqiVpIj3fX8zB+2j1uFxtFsyW22oLOg/c6wmfgd4Ypdw
jD1ZJIVunFwcgyB8xJUOfH9W6CVbaAE9GxyW+Cw9iqFPj8+/M8mU7Fh5VubIcwWMFu37dGUz95ON
SKWyjLL+EskykWbTVSShY1qhuo7bQyWiAb7wCdMTq6PdHpFb2fc4I91VWFIINmvlDbOKvRSm1zrI
fyUppoSZZHkyhZwvge8QetAOnqXPCaDv/G74DVcn341Tfz+xhq5rg9au3akfRVRBoTIa6wSyxO7l
d5lRGixoLFMECQlBEtdUrf3jrPnhjWxrfW9r5lMZmLu5EsPWDh3qCuVwBAW15HgiLgyzXhxSh2Ju
62oQ4wL/pCfpQ2WWN8OAhXG2tPVAXWSNGO57Lu1tU9JasAM6ME7bpJcTCmr0BtSdsPtQrAoj4A0t
2TK+ri5NceoS+qq4dx/YwZpoHtzHiJoKckPUvXGgEXBl1lulm+SsWvMnNPgUyvyAxI+5A+io6ttw
njjqtP5jnSwvQmMR4pEo8rLBpTchgR9Ow57Riq60tn5gGePx28+OfieDienNtq6GYamBooXcaUnI
BQsiX5tqgcpGxTYcIWFW8fxFT1NxSUUXjTQ2IlDqbGuSttz0NF1XA1/65Cc6Sc6ZfkuP9jhQPDmA
ZbxcStAaq8JT3hLxUNUs7gbp14QWGdrn0TAiKuJM4ej4t/yT9dQ7dz26qI2R2bt8EBmJzX52aBN5
RScP2fkYeqhQvugSJwfmg5PDi9RK/kGayafGHPEau/Ihyx0OBQvEEdpVuuHISIz1bI77lAZdYhsG
ecbZZ7s0r4CnEr/2uxjcz3hNWt76Pg8hiY2aulDEKuIUZulYzXX52HcNaNLm23MLELpxcegjv5hX
A9GCu3GeaWymFEif/+T5F9/ANhW345dkqQmNTUvYMStZSv2d38YJYBQLaMeFMbRUkNIU48HYMMnG
zjdZZfcD0tJDRxjBIv0k5nr5R88/6fmXaPmZuYYFfnLp7kftExlOeIwyn/S46Wak1IWSPaaYqdW1
V86Gp2LrthpgSTkD3+HFRFmAbRIA7TiuPpu2PmC1zzua3Msdd1V9RFeQ7RCTlN7UfJvkkp+cSpy+
1j3Z0agnMIfyjPa2ly+FpudfBqfjRz//NgHH2afFMeORpPkOkOv4/MvsLzMyOoEiJZFlsuvH0EbY
1Ii2O041DhpmIuYYFExH3SxxvMXtvghB+5EmfOGTmks3pSGHjHBS2PYVKH8O0Z21MjvyyC00ySvL
gVNOuQDYVAlY1bnv+skDkkS29Ezy9wyzoKgcYxvo4S5RpM2jQzuVCS53Lc7xdBY5hhpcgzxFjygE
rkdOvABim1t/srG8NNa20aNtk7L/6AfXS1hTgf8wYdquTkRIS26Sg7GQotMvYbHi6FZ/QFJJWiO+
SBf3Dz2wdRvl3hQh1pMZKBYKp1NnsIgIjIFsRjlzhWwBQUku1tIaXpZR0YhKSqwJPdk15kxAgqou
xuo2IkSH6w4um17bQ8MjJYm3cBWJrt+NXXBfp/RuYvxvnOeABrpo6JK7LEqfkpLSXpTDrYji9dCH
2EOA8/LZ7ph8cKClj0WLq3UK2VKmy6lRpfw9wWFWoXWF9Mpc4eu0r2d3U/acCMy53HQS+MQo4a9X
5qMlcKK0UX+SLLXbSpe6p1n6A+A78yINW5J5KDGDoAICNVYkBjioba3H0a2/1U5trweHLdOc6tfz
7N+P9B6TzCw9TmQ1+xwYjBkEePx4/SMt8J5uWwDqjs4JqXvIBBDtWRXRvTM9CQtStyqyh7gPKG+5
5b0Kox+YOH5assVZy4pf4yMQMiQ6DHxBgyRhU8OjoypI89twC9jZ+Z0c7GJTuIF9EG50F9RkfNDh
RyJTpi1y1NWU0D8ryiLYZ0gzBB4JxC/Ut7uRzj5NJY3AXkErmOCLLtnVQXDw7ZmydG9zM0LWmwuK
3Lg87ea+VU3gaUaFt1rhWjC1BziawWpK+bt9YP6EHag8Czwqhd32pHd1vR/9ZlcZNdsTkqzmkDC6
1L7JA9ff61l1DcJMLVb71JM1Yg1U16syQHMeEagRxFejMXB3B7rSz0iW//wX5eYfJkvzTL35UZRT
HXEAO/vf/yYrj//+7/Jv/v13Xv+L/75c7nZT/G7f/Vu7X8UC02nO/9Krn8zo/3y6hcHz6n82zzye
G06O8HuaLm1f0nr+p3/4D9Xn7n0akGU/36d/3aY/YECI/tNfL1FAy1//hwRk2/9huoZLDVCXji0c
AWpn+NW0//V/NAyX/2FJy7WUYZmoiHT+1T8koGdKkG4JW1m2JQRlSwg+TfGMAtKkDUHIFZatHAOJ
uiH/BgVkLKif/48CsnXhurouLeGa4HVsUy6ooBeIna4oxw439HzEwroCVHWwD6x8a0IKLsJVs0LH
fcGO64Tndo0/6QKsGunUtOMuCCtci725f3Hn/nnAXkJ/nA8+zhmZCG67CDXyHo7T78XjUTbLzEIb
sIKo9q+H+dWz/HIoGExvXDlfCjfZsRzden3lejb4hYQAfIyKcVpsjFo2zk8a6a7lPcp65/f7V7YA
pP4cj4EUnCPblpbxejzJFijNA2M+hhj2tViu0zAhduxziOQolE/YevwB3u/TB8O+dUeJ/lRKCJ4z
Vxevh41D1BS+Xk5HqOc/3IPcugdjU93gPfSyvfhds9ZtwgO5AZsPBn7rel8OfAZvqvsAbGHAwPF1
+JPeyL7Zqh0Moptw98FIr3FWtm7wqjgCI7shhdRptJxdoskmWC9TaE00cWj6Xbhowkcafdh4U91j
S70k6tHTOxgWlLriLp8oktVwEFAZR/KrnOh6uGL9wcda7uyLV8t0AJIaAlWTroSplLN8My9fLd80
RK/59qbLydPbF/onc4dFgjbNExgLFBUUQj8YcrnSF0NyGwzXNGGLM90Yunl+J0aaNi627RaDB9X5
tFHHOK050482Ic7ARCFGXxtIYvUecNCsjpGW0EIzgMe4WnF4/8OcPXiWxQfgA4HvkoZwTP3sVU5T
JPEawn3OdUHVwT7xDRKcQQE2ezNELY9dSIYbjENl98Gjd/ZmW3ileR4oRRlSCmWbZ2+ajf9rtOXg
eMXk+zeiJbmnSXSkiUFrffDsvTUUJDeLuRgxKMWx19+xhAbgTnLEPDAgQvGT9FjqrNiaKh/fv5vn
A/3rm3UF95FHSXfOZitAK0gOWtXurAGipbMIesTwI3Hch/fH+eNbkw5MOIJ2uRy5fG2vLyii5zza
ZTWi/IqcK5W4wRa0wfBUCFx29JHaHwYV9w8mKePsVXl+biVya4PFTirpnK1CWPmiMSxr4Ma1oIBa
/WYvSOvKLm9RjD4geaGPjuRoZwp8B8T5DCkGP+D6M0GaY1SvKa2hByqPUrc/KSM+lRRD8BL4HsXY
Dz6rszw9L98xeqYmW1vF2smdcq3lm3rxWsPWm0fpG5kXJ8lxOYlbJqdgXUx3lclRZJxSzi1ZcKe7
JQZA2X9SyGEgbEaXwQTACuvQN3e2CnTo1HNEbRLRVLT7uC691p3va1tneqo+D9jZDk5luGskltaV
UjbytjLxH5VWY8Oo+mHjK3lpJBQt/aG8qSN4vlUzk2hA5tvWMduHStks03l6NYwpqif1ZHIkByZQ
NLehyL9AYo2w17IAAP//GvbZWkXdZW3Mn8sCGZ2bBT9bSi0rreqP+kBu8UA0gaNjvgG29SXFAZIV
LsVHQCKryQTEmYviRgff5dUFRmnNpKIROfiP6xlj31yiyCSGKqSg0dT42Fgbws37z+7yDvzxzSil
wxmBF/jHhFu5DTysEGV1T6tRBo99+/X9AcT5W7h898wrbBnQVXHoO5vSk8ZG+ssRj+KYca2ZcY4C
d8BqG5OgVD9YOuUIPcm+uyqCw5bfZjL64k96BLPI/WEZwMPbUfzlC2uytLDmLThHHsk/pnwlEGcN
utN5eeRHWGV8PAFdK4jJEfDJ2GGMWgwcuhtQab9/N9ifvrrdgJZd1112jvYy1VpnEzyV6Argbpd6
qWzl3WBUSMBtenLUlge96vaacC3xt2NKx7GkoyzLZJpwnOUzvXj57MGxw7rzJ68WCGYvRnAnlTdl
atJ3xBlNzbZuhPO3CxnLia1cyHpst21hn01OU9X1pTXUyMOh2V1kdbHhr/4exnDgXcvusHRev39j
z5+yZf16OeDZjS1RD8alrFwvyFrxMyvh8thtNW5Inxk/vz/U8qNevjLPS6UulLRsU+c0cjZUFfld
SO0MmWxj9FezEcLSmyEPZdQvd3R4ORNXACVHl5kNPRTBdu+P/8dyY7JpYzfs8kLxIayz3Wk2UlQD
3WnvxsYBBEXEMqWLIVrj7g+vtXrqfjRhGnx6f9A/7q90TIvNiZKG7fIBzi6aNcHM0nzWPTsBxVI9
CsQvRI58MBud7UotHlPeDNdx+I8d2fOa9+JRNaBJDimUbh4bGlI1jeLoYR4nrP6UYFvw8doHl/XH
+7gMyMzn2rYyHPt884fFdYwnyWVVC29qaR/rd0on5Rhb+/s38I9v7Wyk881IlkWjihmpT59MKPHD
voy+9O4x1dQHm+g3virL5uQMHxDvBWfl1++7YOdVRLozoRoM3Au7UvOxbxSNKLNP9+9f1Pnqwfdl
AbnjDhrAZpmbXg9lRnaHSqlhKMpbVKXTT31CzMv7g7zxHbHPsR0EplwOm/XXg8iqHiKD0BNv7Hpq
mjl2bDhyZuTVg3V8f6g3viTGMFkUuDJdGMtHefH85XQw9NTFCSGVbZGSPFfdTzeMp2tfNQTM5y1O
jI09kPfy/rjijRspFVtvnaanJdF9vx44nKXlWxiuYIfhR6wCE2pFS/oBKiM0H2TYwXy7GbqMWFi3
HBCOjl15TVtKXDCPo3kG57cto7H84PtdHpVXUx07W2UZ9vMB3LHcs2ncaR09aapy9pxY7uhJHnBI
XEQNoLai30bqKyoqr1La1ft3440HmIeJE6BAe2jY+tmonRH1Vuj2g1fFWKyJb1BLUPtE91QG7f37
Yy3FpPNLdIQlDc4Hjg1I+mzz3gQUQkfTGkDEY1owyMfq47IoQOzMkFZLIAYWCQyXssjkj6wjFRQC
e3AU5mPWQ4e/KHUb0lqtAiKAJpcgW9U2IMySektci/6U6bgl/vYT25gvpc70SCWKU83Zs6IPTWpn
FTqtEPNLTa5JOBziarrJzeAeKeajAW2iKdU6T5qbqcmpCpuei7LURUPScagFZ0KKAirw+cHxf77/
4f54V23upOsay6QKrfH8q5N943SlDakPu+OpUvnP2km/pnn2SW8+ug9/PCUMRWlGOS41A/HHtGCU
lJfjJJ49KsKoafW8QhrG/lL7EjpD9P3963pzMI7HrBO0MczziS4uDfg3gwWBMDQu2LOya0tjXHpJ
rn0w2709Epkz2Iwsi/rM65mgQpdddCO7tWrSUSNNkKug8eJdef+C3vqiQPqZXIrBHH7+2Le6j6ki
0yZU0+NNniCK7mjhkNhwiyzxg4fij1l1+aZejHV2SVEwE6KmuZMXmOmdTaSCdMqfYSi+uhFIwDj8
YO95XjWklvF6vGWyfTGLS5gjguxUHsJJfEKIKHDTg5LRo7sR26vhzvQCnVORZTdWTvPi/Rsrzs/l
z6NbNrh4dkvLdP569My3MnZSikclQ07nNJAuOL+yyw5b4PAZwKW+LvS7fuzGlbDoGGfSNPaTmyBf
+uCjLEO9mr6XG8EBR+kGm39pni1naTbFfgnLFYl/B14Y6c701JBIfpOV5Vchu+EIn1VtQwljI9Q6
4QE0xzMeoKJNND3C6aRNJ2Xb9V8/4y5FR94kS1ACYml/fYuixJVksMWuJwH27PGZ/Qp9v9w6zjSs
378Ff96B1yOdLSV9M2C7zxIXr47mhut5HvoKsG1Rf0Te//N9WgZiO04aMnFKxtklcfwvKNxCxACK
RZK1NdMvc24REX0tC05A71/Vm4MJXP/MfzgijbNHbLAh/Lkp5ls87LhoumlS3YkkqE676C3yP9GE
IUrw3h/0z4mJK6QarhTlUiqEy5+/eKtUjZ3IoXTnBZVBGFtNq5nYkGzVNbhz/xdDUZXGLM6pjtL/
66GwqcCgNqXjVdlogd/CXoolIT1EBdDFvx+KajhFMK6MDeyyPXhxVSEEylmiqfcMzVWPjeztW0JB
kcj5dE7fH+qtb81mTymUyRrCHvP1UFlZqK7rhOvVJq1OJwzucYJ8m1ptb+jBt/fHeuvLsiXvF/sE
9jTn63BpuWWtd8tlBYbl+RbWosBByC4L0/7gsv6c3fmO6K7x9Cue5/NgjCm1Yop/DJVDGtSiGfuf
MjdNM5HkLB4CBJDvX9ryyr6e1BiPFp9cvi/DUmcPf2gaxAMljeuVQd/86h1i41KdnLy5KzLPEpp7
KHMHY9KcjKv3R15+8p8jLztimhQ6pdfXXyDUJUubyLzw9BwAfR2JeU3trvzgfr41CiknhLoRNSIY
6PUonOzg8dqR8mxMmuBQKHKqoPc/eJvfHMUyrCUgheVBnb1iMZ7cpmlj5QX0Obd64Jdr2m/jB6O8
9Wxwfvj3KGezojFOM1L4EAJDhvCmEtcTcZQo2dWVgZ7GJdP6g9f5zQFdNvQc4NCI2GdfEVYeX7gz
7xjKYtAE7VPJZn1uEIdXZBhQhd/99SNhYEFlDTPZihrO2dk0cWtonWJmfUF+Ah9Jyk3ZyviDR/6N
L8t4njEIduEtE8brR6KyrCQ0SIj0Clk169bKU6TEjfigrvXGnPFqlLNr8dMOnwLEHmZdVxgX9Lxm
ckqAuF71k088wvt37o3ZkEbf80JiK+bys0dD1EXZwfpSYE/hPVWsdshg6vAKNvv4OYpN84N7+Ma0
QaeEzS4ZGJR73LOqWZ8RR5zPlutl6K0f03KOUeBB6QX+IWX0qIJA3mmmgcDQjBP9f3Oxwll6UDZt
c+d8cD8IDW1QlEPBDV8ks3FLzfQ7foX7cnQ/eCTf+hrFi7HOHpY+1BA4Es/m5W0PSDHS7JUu7J+D
bV6+/w2KN142bLI8Mw5tS+rpZ3PIOEwDvlNqrlEoZOrViZ18r9ncQd5QeWIsMjlibHLozZ41VmRP
GK6WXDqkUC7Z8XmHkSxMqisTuemphA0JT2dYmh9TENaPLSUl6+8ncIM1gwmPlYoaz/KMvFjsfYSs
xN6wdAyxr28A/YL+tbL/R9p5LcetY237iljFHE47sluSFSzJ3j5hOTLnBPLq/4ear2okNqv5e8/M
HI1dRgMEFhbWekO6v74uSx+ABzBYa6onimHOPrbnj3rfDeGU3XI5gd5CZgykH8L0mw4d83hlby19
BS4K8kCdJJ+358dJqZXaJTTyLbewuTVdmOhdv/UxGHylPGcgc2xXsJMkp1FXTtTCO4uODuJ/tDOo
RhvzsIQskRHWhkxCg1777wop8nPZiS90jPFI0bH88xPKZXEKEwluePk5aIc1wMDiWpOMkifKukoE
/jj5Nih9/APZ7EWrVFtc/s4mxlDo2FcrNamlEKyxwHTJ6ZRp2ixcBaaW1CIUtqtAc6bLyoU8KKJd
WdLFUQzdsh3QT4w22zrOmE1N3cF2oyHoPhlpkB8VrzZXdszSooFaosJAbq2STX1ctKD3xUj9EH/z
Sv9mqP4rDNJbI8h+Xj8HSxtTI47xv6k4PP82CAxKkIhIlxrF/1HEMFRrHMWIAKrWwG9CwOz6eBeV
PBKm9+PN7q84LFSaeoxXKlAqhzS/HyG8IGbwlTzkVh5h0lggWLNEebk+8OJXwwJAw8DurRT+cT39
TMgJGBLCiqIP21BN660SxI/XB1n6aJQnTSA7JgWoeSm2DrouQ+3FdA3YGocuwlIrgQ+ziYde2f/9
UDSlKUBNbVLyjY/zkbu8ryLKeHgKKEenEdinVu2TIvX/XB9n6YNZKB/Te1FUTZ5PSQ+E0ITBOHU+
qTHZ0kPoh6c0R18IERk0uu8ihCT7aljrwi7tTFq/Mq8S26T4O5ugmQ0DdJLUdDtS7McosIGfwKsJ
7z3TQltDz519ChN1LQtY2CeYGzJZrmfsCuXpE7+/fqTQFgi9m27h5T0qIVWxU63Y311f1en0zl4p
VPS4fEg0oPuos1Ha3sbRPmpNtzGC+JPqy9CF0Ce8L/SoRkQfLtr18ZTpXF0MSBGHdi+lAR6dH6cl
eVj26ALxBIeiBAKA2AdHmyIOfbx0vGj4QQqhl/uqi/Nj0nZtdIMCmuPs2hJF+43d1ypoXduTv1d5
3r2s/LbpsXTx22jo0Abj4GjzL13TTrFlFJ3cJFVPyItudSSiisZNUCAs5fHWLtHNdmDcdWP8fH3s
pYSTGCvbpLnACO1ZZSEscx5w42C5huY5G1mGHzf4AOg8xJdDp/2JdjR+59bK11j4+gBjp68xoWQ1
eRYE/VzOYsRWTHcoQ6SGKTVuqsBLv6JToLhW3Vd/HytAd1DP5P4F3DNvzqkiQruh8inVjPD6pCTI
n3E2ilzHiddwYwsL+mGo2T7rey1QzIChoPPR29T+xJOokgy9TgG4n0U6PI9gJURNh2W2fzRCE6gf
2pz0HmfJVVhj4ViOoeUm8BtR0IEmNShZs5eVeK3NuRCU0E11uMR4Ixj0eD4eo6rSDCcpJf9UksBv
gCDC4fOfYgCuuYKBbbbW0lgajzyGZAPYmkU96uN4TaE6ZRYN/kmp0nLTJ/ACSjO6E0lzj6SjG4dr
W2VxwKkOPR0HoI6zwGSLqJEzQ/FP4Ar3AteobVpCmahk9EwBLL9USvDr+hFcHhE0AYKINoWO2WFI
bSfVpKznDikRiI4lVI9CdBX2tM3rW61V4lOi1bV7fdClEwgM3ZDhkzLVeT0Mr2e9iHLs66Rc+hK3
4id0y+cOScJo/B+HsmalokrBAbKmGXWCWVbutUj5Qb+2uRMavAv8W56uT2zpLLyb2PwRW5isFSKh
fL+8eA0074cWOQ8Juj4r6enSV+P+mkp73GATWP/DNckTiS5epTLOiCBDChn+3Aa6+ZuNEiCI1XTW
pOcn/lyf3ULfZsLzGzRboNzzrJmFF8g1ZpL4juQqgYKzDvonZ1kSaMbFBFIpRRKlM+UOrHT1C1Ui
nAplB7Ka6kXH6z9kafqAbAgBvDQAVszuDUOtsjaGUwmbWTd/NkU3PDWUDmLXjPQ0uLNKgdlIImFX
utI3W4qvBiQJAp7yVlr9uO59gh89Fsc+5inpa+uFv7mfnzSL8g+STV5f7lIP06nrk106LBOQiajH
ZaXYs2/daIY5aErNDlYMZDFifTRvRdn21clC0a/f2WWUrUEe394386A+weGA4JGF8T6ZTVQ2fNEE
RXCSLLySNyhCBjKiAU0c3FYI4Fp3g2FnzU00UdU3po2ljBk99hHXKoTWcQCL7RgtQvojDpbHtBAN
IqsSBtc7gI159vd5/3QYnGmJ9OmW/fhjBXeuCthVcn01MD45spLzQRBTLM5Nh5nD7fXvMf1rl0vD
+9M2SVEv+gZOYJCRs+Qnucq6U2M7xaGXQO9dH2UpksCh4WzzaJ/aSR/nZIgB0Tk0+U7WQBWsHn55
XviC9fDK5b2wobHuozJAp8DiRT2dtHf59oBjSqR7fGcsBj+nPgqzCGBvZLQgKDndmH2zb2Tp4frU
ptM5W8A3mBzQB7KwC3A7nd0k7qQgOGXYhKYvxiB1P/WRV+ltYXZSugXmWbcQKFDUOWBXTTU8xqHb
X1nghRgyVcDJV0DSUfCczdwKqnDQ1TA4gf/AC0LFQKKLz36vomamRXeaL69Me3lA26LUP92187q7
LFpANHXDtLFH2UVifKkREVRxT2xQ99sB6VkDMCyNqOhUnuBiUcmYF2SiLsMetwslV+vxJNzaokP8
UhMyejSdmdIxxHmNw90bJDmH6994YftO7SceFI4KY2VepRlrqIeBLyRXkhknBeH5YGupvwv5xH8f
k2mf0OadiEiUWmeXQaLnwUA9WXLlovhUJd2Pks3jYTaXFfUZWAE6felaVjGLAQAXVPIWbl9dlw0M
E6bpvzs2yMN76DZrEzczkTX0B6RY3qpG3uYrF/0s+L8NROoJJpr8E1jiLLT1aYhCltLAbR9G5U+R
ooJF2aYDnY8JhtPtZOy8tZULZ2lyYKAhaYBENwFTf5xcM6JHYVh1evbEgAVlF/Iw29RiMF+v75HZ
9nyb21sM0IlyVMlnIW4oiqJHQjXFOwG5mjAzsbEIDOkUQ8jGeckMN6EVNF+uDzqvyP5nVJU+FPwu
YyqGfZyd19Qwf50kPUMziLcIjEtYeWndI9BXfJgcz0EAsEWkskMU0MSUcSOnmHZe/xELXxWahzJR
ubjPL0IBTJS+GMswhbffiWSL462DKZGvTfLHiIf96VCLXhtznrxNEwfnojiO+p9y42y5i9jgcegX
ybmnmbCTTLyHwyR/iiPtC8UP78eAguJRkhMYCC3SGJoYMOjzxr/fXOCyZUoNwKTJoma/ImdniRTj
6HPgONmDH+XOLaYi9soos/DzNlcQ/QAjoMmRIM0+ctOoo/C7PjmLvq92FOvqsyWCyI2Nqj3+/bdk
FzMZwJ8E99lQvJOkQjI8+NfIuX3LoK//1BHmQYQAhLuErSnJ8PURF84nWgF0BEl6SKPmNbIu9oei
zvz4XA1A4TaNSGkIRXH59fows9TgbQ3fDzNt4ncxDo/BTOsHLzqnEnrlqOLmeoMpmmEin4rSwhe/
6Kk6Zk6c40tX5np5uD7+0jSpA3JQaF5QV5gtbGd5qUpFJjpXapviZJ6l1oMjRCjtro+zEIZ42WsK
95UFwmXeHCKRzmnrK/EZ+VcE6yy9g6sfGfvIGrDerYZvMXjNlf25FACm2GpDkKA1OO+JQ8fv8fOs
4zOeXsgr6hqc5HBgp0K+utUGfw2AsvQtqc4Aq6EszoU8rcG7b4mOBTKwNiKGOh2HW1MrG3RRYF2E
8OA+IwLub4o+HbeDmq3hsGbJ3rSLqOKyV22boZX5ZkUXBK+rGqMEDNgklCvMMYMzWto9ihKajcGh
Gec4LKVl7TwjHuN8953MWOnCLkQDPjDrDVaEN/N8tb3aD4MKtC1iKrn2ULGDH1G+x9EOKaqVD7uw
aUkm0XrhQiOnnt/XOk/HNmoSKMFCq34iTG4OG0C3KKde37QLU2IcqsJcIExovqw0USSvtLAstoY6
uE9w+jl0NHNv1Ayf1+tDvSH63+Xrb5+QcXjy8xjhwT07iBG+QU464ouZOR7ygj4oX7jQYYGWLlut
ewhaq3mR+yj4FkEyvXXSyPleeHH3o5dRZ3WKKgGjX+ADvjNGiuNbA4t1rOZLLeKWDavPet/jWJPn
vfYPkmOIXvS0h373JVYUu8aBC7XBhr5DxB/05gOi1b6z8tEWTgeFb1QRQBKpcGpmpwMhnKCKCyk7
K52BBahZN8ZnDKxVhDEqo9gVclW3JyAudKqNzrFerq/v0paZXpJQeaYy4zx/VYVoGi9HpgdX435v
SsXXyhmN/fVBFoIcKQ9v1glzDkRGmwWA2KtQ+KkJpqafYASn4fqeZt13jSneFJqTfpZS7df1Md/K
sbONwxm2QWpNdPWLmcki6HLArbS8i3L4o2Kw+KiFrfiktcmIirOS2rfCK4p/ot4YHz3kI9028xEM
Iwz43UZC5WnY1k2IUF+T1x6ui62vEzB4C/xE2KXGUxk8BdS5blCwdFOTu6Dq+2xXS4H/DwX3uIDZ
46OUI/tVfaNHxZQv1+qQknEIVKK0ZoiqLRJxDWLZZYSvmlL0/XcvIj/cpLaUvNRyVN5oJMQoSAax
9rXQAnNA3882XhMzMW4NhXs/N4rOPiYKPueHKhlRW4k5iuZORDKafh5GC8mmNEJU068v77ypNJ1L
h01rQY9GpoBX3sdvim1LnoUdinxWW5XPMqpbuF9rbfe5y+oBX3LcI3aRYlb3mOoAVjK82vtM8aL4
bgslexWViqeJFYmsXzlOl3uNvISLhlyTDNt+S0TfXTYaTtsVoPHg3BRSEWKNrBa/ezlQ2/2Q1KAQ
6yzGuzHTME+4viILQZG9RsyZ1BoulRESM/AGnmbRecSx47aOcYMNU3IwGTTR1+tDLVzgb6Qf7jX6
shd1E/x1Cq/GwuqcaYaE1kVV+uE2xdngsQeN+F3inbZSPlgIUhN0GjT4hK3kufvxa1ueEYeKUMKz
3NnJMe1x3868Ut/4lJlxtJf6bVkgDZXX/e/rU11aVQhGvAPpR7DRZgPHHqTG1A+ic44C3g4EjYxo
ui1vA1l0K9yypaHIFrioyG6Ropn+/N3O8ZykQ6lvDM9UdMtDFiKfQu9e3lSCBOLvZwV4FEwW/5nq
Bh+HwodABiDQxmcntsIX8EGIVGMy940SprT/F0OBVjXQEiEGv2HE3s3KjkYeIyhOIseddZ/UFCFi
aPc8LEWuPP+LoXhfaYjPwC+afysNBSnPKZiVJudQ51N1wHK2NoT21ZYHVKevjzan5L1FIGSGcImn
Lg0ZcHZxOtjDKcGU3I3wi/AvNxo8wtTMNxAhlpKxwkjVqX5IUZP/jFXL+96NRbYNFPuhF2gxYjUg
YXglrKi3NxafQ1n5fZfbiecfWHwVLDKFxvm9Xsi4OwnZDs5JhxkfBORuJ9DV+EpSH3y7vhRLMY9o
TL2WHFu+WPgusimgOm2I9F6869r0sQhNuE9+lCBcLcZDkMRrciSXIWiqeRP/UdWY0CGzupfA0p7P
XYdnp69/D1GAKDGtTFx/Yz3AVgQV3OtTvByP0TSwgRPChhg7SyEcrClpO1TRWQ2sQdnUGjaU2HNj
t77Jwjp6wjBWXmv4Xn5BxuT1oGBhQxtiXqRVpHgYw0xEWLKX6SdZRvXboaVw1CezoOvTWxyKyghN
UJk7dZ4hVWUr17kik6y0MoKbXarvgL5ixaSaw0oHYSmUT90D0CA6jMp5ySCt0rTJIz86W2mv/0g9
NTl6ZlVvZER2nwfR/QpbLTqOmb5GsF4ofk0FEUIsPO6p/DWL5a1SRmUZl4hu6kXxo9FxVdjkemBG
n1pEXQWmKAEdu6qqxn0by9lnVHTiL5k8St3KZrpcbX4IAFD+OxVO3tRQ3sVECUdxiR4HH7ZxpD2m
FXSQQss8BC0ygdc/7OVqMxQ6AOShcEFJfz9G+saR40yu2bcQV37g0VYfwLvpZyxocd5JHeu21yaB
cyNo3L8fGDwkIk0wdC3Emj4OHKey34rKCc6VLWE/hdkUZq3wc9AwjXX7R+pI422cxeVdUhkUQK8P
fnlaScKmuAzMmTbenLST6ngASp5EEhbLaH1jL/bSD9JPp7Yqt8vG8Xh9uKXvCdFdg53N88K46OiL
RvJwPw/OWtyIvdNl0WnAwXrbkFivLOvSzCaNDhINbriL7zlaLDY5D65m6J5v+8gR23JsixutMrAl
tcrscH1qlxUMjX+JriEVcd5OF3EPg0lPy3RcWjUKQvjt+W4Zy/Imx93zHCQ4Q3e8ZfdADrO9VpfO
6/Xhl1aWIjx7mDyTS33683cnRSljJXew1Tu3wvcwylEr8TlIqv5ZEmV9uj7W5VOUuwuKPf39/zQc
Po4Vo61j+7kanm0cf+6LslJeW2wDVj7g0owQFAPGM2F4Ly6uJvTKHIs6ghBVwzuHx1K3c2ynw+2y
bnVpJdIsHX/woGAFEM2Y6hezOTUia1NtCM8pRSCX2vef2EuCLYa1GgBbhLCLFG8hXodrffvZwP+h
2E6VS3N62Nvzu2vUCrkUEjzvzgrkQ1mpyQ1QIiSGecBiFmmG45m2CD4/wllrT81W+D9DU/5GKI2y
F2/vj3NOKcTpkWgGN67ru9F7RE3tS4ZR7PXdMjuI/zfKdDHTyqC7OP35u51ZyF7e6r45uBLg0JNZ
q80vkSHlasEjRWw3MFfKeBcySRNtmHPIek6oPWd+FFDAGoygE4MbVQi5j1KSivMY+QE3tR5FnyIq
CAdHirx9JRV/hrC+LwdKSGBEkq3aJ/LnLEd83wfMa+FhMgxrfLGFVdcoyKFMoVJmUeastIpQJ9Ku
H+ky2OFG94Z6l9lIZI8OCgnXl352UKelB38DlBDyBKWjeZ6Pfm+jGNAyiUQOyLShbXvMZzAZWCuO
L8xpqhdPkoMcQX1+jUSYrUVxFVuIN9cFrXLpnzFXMfJCCHgl9iyMBL4FeCzZrD2lJx93E36qoTOY
Edq/lZreK5UyVFusBLUvCa+GfzOWAQiUpuOEAp2lBCC6BwJQJrve0N+OvUr1sbS+jmyf659p9ip4
OyHOu3GmEPHuhPT2aA+FlsquqDwVwomS3kVWMr4gReHtghGDDNWv5ZXwujAolwX7AkymBhVjfvgx
yxPYy41uC6VqxHFJEy50Yf/JcMbkUfFlHE3CRhfO34cDAOo8SXhrAYqf40AxrxC9cELZtZwqc7aq
Jw3f687TnY2OHuQv2y/Tz9eXdyHCksUCIgRKiNb0/BT4QVnJuo9oghEq1VNki+xbUgd/5LItzyM8
kYOq1hV1Rr1fiURLA5vUM3l6Aa9AYuPjd/VbhWclrwW8t5RH4WNsjIWbav+sKXv729oUD0pGYdJo
2mFlR70Rht7VVN9OPhkOl/R0ddKU/jh0UyMIEZue4mKMgLWRYSWxsm1qycJ2rcRYFYKPgaY5TDFJ
4SHaV+pG1WPKNYMUY8uCXSK64HjsZWtgkwWqG7k8D1FakhNQYR7+IkAQ1RAhTKVWloQFp5719T84
e8TKBlIT1YgkxEJAiVWcY4Y4DDCiS1MxHNrELLttg/a8d9ByuRu3mmQ60UlUgfrYVkXyo42AyAd5
LK11a6bFmi0mbEeqWgawMUozU5h9dz7HsaChQTnZza2cljjv2m2X9QeIZLRVc+fxr7crz0pWhnf7
pGE62zUjJp6dGhSKK0XFaO60XvG6A74G6NsXWWRgqKmnw++6SqpnxEAQzrk+/NJkeQaBtkUaBwDj
LBFqss4rYpOgV8u5swtqfGk3elRG+caIh3SrDZbZ/f019SZ/hdg0ud4FzjexMbDXeiKchGYvthZF
GFhT1terf30g6U9NoAKUMycQ4Cyg4/sD17fWwL0bmfIDX9LqoQHC6CMuh+3qrtbG7gUD0AZj1djE
Ef36yi6EA51oAJOEHot6AZihM155hUnk86zY+arx3rQ3kReiO+RZUX1XGnr/20uaCofoKPh9feyF
a5MoRGKLWIgD4GH6be+2cGbngI4nHYg68TfU1Ml0MELHxul/G2Z6JL0bpvUbtYpDhpHi5DRqzUOs
OsgJeC/Xh1nIayzSDRsU14Tmmkc3ujxSl2gmEiFmeFO39q8A/4u/PwcfxpjtlSqtYh/iieVaCszT
ECUqaRuFf+TieH0ui1+GeO1M+jJIdc3GKQprjGnaWK6wT9RRNqHebxPs5v/FKPwrDDQRFOZXkZkE
vt0aDRQaLz75ZvxNCUam1KyIAC5+GDaajV4Al/yceeHYmF0laW25TZcGx14a8DIvs/zv6v/T5WZR
XVRJo5nNBb7cz8owxFSXbLNoz5XnHMljbvxqjWWx9GWoIFCWgSyjUtD8uJm1SsEuif6Ri+2nNgHU
CcuYgvuTF4iaqWsYvsvhyBHe8X9mw/V9U3YwvE3sif1fBvRtDJ80CXddUT1d3wwLIZ7n2H8nNgvx
MX6DSqN4FlpmJv7NdD6R7O2ajWKtSRMs7YcJCD9RxU1AOrN4II9prtNEtVylF98l30YGXR3+nrbN
zfzfQebcjRY5mDEuLMv1zGLc5ZV0k4r+n45bMxNYhqYiWynMXn6paUCdsiyJjAO74OPGaJGZMmqB
QpGpPMuhONXZc7qqcTP9I7Ok48Mgs4iNNbkfSSRsbtKGX1RFqgHFiD+Gj09zMqb3WWv+j7Oafau6
RGKgDwNUifxul1C+28k46WGe9X8+Hv+/1gdvx/fd8s2/V9QpTgK9zXa7EICIhpkYvilO+PNfbHJQ
TBOUh6tiHleDjtYReEW2Xlhb25CukYCxqNSRA29w/BcnanICeKukTHL7H3dE3SSd1tANcX1MxIon
eG3Ui17NcW2rL53c/45zgYl3ggEP4Yb7tS/k2xILuTJvbrqy2oF8ca+v39Imfz/U7H3YWhXSv4HK
HUtNDOOAKjjhn7aSLyxtcoqmvI8gSBD95pEIApHnA7wn5unWZoz7lwZZ/m1YVz97/CnKJNtfn9Xi
AlK0RKePHPdCK6VUvAFKELe6qgafqtHeYk31QDTHF25NXWlpAamFkKI48HIvev/gVvW28lNyob68
Q0vi5AzNUcmk4/UZTVtrHifeDzOLE37KqqUqw6h1vO/sH5J5F7bPWWttMvllGF/77F9sDI7Tmzol
iJ15NxfIgiBTpdajejyGht7NkuBomNLaMG/lx9nMAK3R+gJBTwY0l/9rpTrDbSwx3Rib6QdJmWQw
Ut8/WVaq7YKuKrdJLNskTEXPVUk/oVED0sEG5ydJS7utBgbsPBTScArKLv2mRvjeZ4mlPue6hyF6
bnp3uTMYB/SAxIuaFQX4QlNn7eI4+AkgSHr0gSzddWbcfh+yRr0Pfb374kWFf4hsOfiJv6jykrdO
jztw4T+HvoBcSoket6eIRG4I5STDcKwa3NSU/UOe5uZWTzT/ZmjHysWmD9BLliPmEpj6nfCr7Ndo
RjT00q7Fe8rA4K+zg+4f7Nelg58XyqPdaCja5ghUy30DSSL3g2Tjx2F+45Vl8SRapTqPwHCHTcri
7bwoIytu1aG5R6lHvyuCUHmwxOhlm2bQshtDqZ2ndrC0Iz6Tg7rNkjh5QqG1/lPGIrxtciil4aR2
iPtR9kn2cAjjMixPWpXoT53qgc5rPEN61KX8R+VV+tG3fH/niyjZ1pLza+pIfEYPXxwcS7R3PsLJ
P4ZgCDdpEEubqVqIia7XfEK6IP1MrXvEes2rgns4bIUrLCs8dJJpb8vUyPdqO+RHbO3tPRUL4HV9
M9zU0ojtQjBKd2Rm6W1odMHXRJscLvu6CDBmMMzvOji58SCrbfUrac3gc1PUEHeoD4c3fdQVLgok
oTsmlvckpX37bDiDhumY4GmkDd0OBW35T2+Ekr5Ty7HBFjZ2imPeIbqTB0Z6Sys/fep1qlhOlLUP
vdYox9jqyl9tPLA2FIHxXqzMV7oOBf52Xb4LvNI/gszGUY6sBaUE3bjDkaJ49PjLL6jb9Djzhc3R
w77mhvqZvVVBOp4Qq3J2AMicvRgdea+jRLfNw6KEy6LVFEHRw5FNCVq8ajXJzrC96oRn5HgPWtbT
N0DekEqCfRegJYDnuJ5YMsC1QP7CEag24YSAaxAN2nV6rx+RtpS31NbNLUcTZBrPCdD9spUEu1oJ
SqzGVDwYnL5wtgHezIc+6cK7DlgZ/tnYt/e+DmQjUGsfFeUopeYWGE9BXcXPiS1PikR4A9xmnY2u
iBVG4R7Jr+pWLmHHtXI+Peg4pD5v+NfQq+oHzEwbNwSInO66AOLMZjD64YuGify2SpJhY7Z6ewR5
VNx5Wmk+RiOqYemYtadaxWdO0hLlVCr6MNnrjS6KXKTThe+Hm0IUIQlVKIk7Q+2jnYnD+LZoe4mq
XCVOtuK3WHCr1vexxfA5QRn6U0XXbWvYcXGUik4/FF2j3OahkL9GamUmrqaXjn+UWeUjs/H3ttGX
W8uL8XXN0tdaC7x9kWLRagqfL4Zc7DNbSuz8NBzuWkAt32I76m/GSTW0dRDgQfDnyY+bDkjIZIQX
jimI2JKD51CsxKQ3MqMtvkPiwfcica9QLbnro4LPIUqj2dhqyabEWgot/XbMbtURAUHZa21rE3rC
3OPLPLppl8lHX5cgsAirRIxaHdTHSQMJV0BHUh6JKd5eAvV+bvqx2Ul1Yj8WgRxvFbPLnqJGSF/N
hqqNSgP5x1hTnbOjQMsg3Hfi1Wjt7IwRqPZLpcH9yauj5tlqFUCObeQrRxoe6tnMVX3SORw+tXkJ
Ms1ok+LUQjXHjzodjhRVwz2Kkv1POfS8O0wJXqMgHDGdx5HaCDP5zjPybpfmknIj/KlCZVd2uwWD
3O8azW7dsHXsjTAU5UBMsra+4P9zOvyvdKxInjUtUPdYoZTHmA7cDUqS/tEwjIy7LOteRZB5WMb7
6V2gWRLoTrs/DH5YfDH6ic7skU/qbLdtoJrRl6RJjX3dDOWjHMfepzorrXQTW2kCxnJMTtqoKg/Z
0Jpfq6KyD2rjdOfGHLxTXNjGrs+c5MHM22EjgWsjO7VDTFAjuBTA9aRvajOA4xua+nvbh81XMYTK
wcJo9jZQEumQpgMPt4zbcBuXNU6nY6qcuDbGP4OJ2ZfqdPGGBrv42kpNdBwQCjkpfJC9SKzum9V6
5hcDEOQf3agslDo7o/rk4wy6DYe6Oth132FJ7fmfnD6CQ55WwUuNpMI+QAjrIFHe2bdF0m5FHthf
0yHxQsJTXOJ5CnozFE2096q+eRgrPdiiF1c9a1LYfkEc2dtjYtN9sYRnHqVJs67V7eqhd/BHkmNP
28LjjA5SpoX1LdjbaNjmWRY815LCkTZoCPujbT7r1Kz3Wt4M+87H2AaAu3qMaw2FgqD13Eilqsff
aF1pEMm9pzn+yYN0DZ2AOwL7ybJV3aGw2h18nHIPHMvfSQit7KraTHHlJraWatDeaJGvxdum1PNt
GpmGq3EAtt6IDXjWaCHmUrJ28ger2yaRmmwHJ2o2eYw5DAiOJt3xeDKxgpGGg1Uo1l4v+3ofVgAt
rCLlX0itYVfKgb5Nq0p5CvzWvkkzD7o0/IqT1rTxroUtsekSJ9jLfiMfvTjN7urKNKBGePp2zE05
3xBQm22iVWm4MdGr2w+iDe6doTB/531h3zl+VJ+DyNS+2SQn6kYrqvAkh7b0aUxLdsfkpsDFUErB
c4le0Y8mKPWdlhM/mk6KTr0ttG0o5d7Os2P5BADJh3/bEk0huH/zuH6/thG/xXSa4q7mxtwN8Le3
Rd4PO6xXi/1o1zjGZ4Z4bZ1G+qP4CibVEB4+yz6a+3UoStIAXL41T8H2B/TdrgzbaCeVY/r3D1w4
mKh0QPLATWXO4JFTzR+6rtLdZDQId553g9rO6+CtqfktJP5k/DSbJnXfS6UcxfB8W+5a3VVzpKvz
dm81mHSP6Uriv/B2AsTMjUILD5jLvHvvs/WiSGMYoWjf4pR7p87BuGT9fSvZf6xKXVm+hYeGAwUT
KXUAqjQHZn0Ju5fGMhMh49V+fNd4maHug8orjY0zVmRdFXXHaBf32fgKEkXBLZVGwsqcF+pJtI0m
Au9EGEa2+eM7u4nQBbW8gqObef6XtmqlY11Xa7KDC49ETCkmNw6AZwBWZ6MEcRIQk23VbUAZbwJK
cQ8mqDPXyHrjYYKp/ouVnZrZcE0NbAjmIOOp99WKMVWpkg3hfYuweU1GlkHrP2gIjYstXXfL26hS
INcbDRaMcVtIvbw27eml+PG9BVQK+WGgumCIwOV/XFwr0BEOI7V0Uyc+SEL9ljvmJ4w67rCL3ZtZ
eTIFRePrr9fLs/JxzFnRUyedrwQ0VpcERwu3MW7k+s7uZbIzRxm0/nR9uMsvy/ZFeRuOtAH1ai6S
kUZ9VaOm57mOR9mz6/VdW5T7nBR2U/nhSjH8cm4M9oboI1O/BPsmyiAKx4kkt6+cH3rf8xgoQu0m
xwt4RVJxod0LFB7kGVQPRbcuiOZ5qGW5ilSp65VhTHk6JmJsg2Echn0Rxt6ryGLT3IEzUh/lUOrx
EhalIAMv6X+jDILp8N6O8nDNgWHOPWH6/C4EIyZFTYacO+tVhRHmua87rlB7YW0a2/KkHS6RIQ85
u5Geq7hKaWhqLf1wolZym4K3KGDix7JyGOpeSzZ6kPsJcxHVX9II/vPjoDoatFunPtJsvxe65zXW
pHiZEwruhUjNMwm32MZi/GvjMI43pGo0xIH3A5ub9uW7vpgW+5Fc1mhE87dujFSqt9QQwR+ZT53n
r/FbLi+GKWaxCcgzaDPKs0DNO7dvADo5+COl8KN0+UkS1RExVbSp2vCoVuHzX58qsMKQ0pA5nLCd
83hJ9dVTcgSBRdecurb6QuF120id2Hj05q+PtTi5N4IhGvqc4+nQvVtJH7iIamUo5Xp1qm5SX8Uw
PrUEGYY/PKhtHez6Tqzp3FxGRkixiPOyqDROFsq7I4AIv3cQpxmLh87vqQ3Yw+T70huHDMTgxoum
p3Flvlyf7UIIQe8TtoBGSIZ5PPuUsVFYNS72jtsOqrFVJDy1Ry3tN5qz2rq9vN6Z47uhZqdBCxJb
6VB0cXtZetHy/ott5HeJmr7IlfdiR42+KYeQHlForsTk5TmyYyFlQYyfq/tZPeKmvZE4Lu8s7JgA
pW8CMbwocZtt/sVqIpRjT3aFMnnTx73j9Ujo5FrtuCnluw1vDnXjj/6Nr615BiytJakZ2RJKphQu
Z5+N7c9F1hOOdT/95mXhvSOB3beNO8lP/ihFdUgL4z6Gk3F9fktnA8AG+NXJ8eECz4koZpLIWe25
TVTGG71F5bw1n+mBYaPXPSRD/HB9vKVjQcOSprIOGBiF5o/rmeFOEGa67Lld0YDk0Vp3CIA0+mV5
V1rNSU2VOyvRv14fdGm7INIMK2HCG16gKFQzHRzfAZUZInVCpUnC1nRbUQR+wIhZW2kiTZHrY0o0
LSZaxZMaJ3CA2YccsaLVCKKea4YYeyLMiFVaHceH61NayErAanH2JnEqngzzJEgXZj9gvOAa+M7u
kOyW73iVODtPLwXVFEldSRcWlxADS0BxgCQuMJQO2reo7Zce7gt2l1EOHc1snwS19xusnDGunLo3
Iud8EXUDric6BmBP/h9nV7ZcJw5tv4gqJjG8MpzZc+zYeaHs2BGDkJBAIPH1d52+96HjnIqr70t3
V3V3OICQ9l57DZ+LLmVZyhOO8B4tAMEjY6We3tx5GEdg16t8bmuakgz/BVS2YA3Ur4qsRGU1Zd0P
Ci/5/0weQF0PwyEo0f5J9Pn0sC1es4WXAOIagDOXPaxcCp/Ow7FtOfuiuL30fWB8AWo32BDYW8//
/l9nlVgSa1fwcXY6SozNSMCGhwUxI8khqJxpLkf/nIEllth/57Cv7cr/vqzAWDsPuhCe9Mf8ZKrr
yKCXgL02NTwPRQDlMgEAF7OhkJ754mC+tIjBNsRQHBssCLqfRnkBfGOUhXkYyI4TMsT65dQO4cOk
yaujhy8apkufJSbIOBHxuZyJnb8/2GpYuqA1XbUzgoodFwk9OYrKL17fpc8EbSBIlLjQOR7096uI
yqMiilBqEL7Cd0ecqXcJ3CFj5X2VL3Xp4f37Uuef8q+VUiPDKdEhfMRZyx7MRB5rCch+lumt8f6j
6c257MVEFRgIynJ8BZ/dGdXEp8mdXcxcQaW+GyH03w4enTLdCbRBf1+Cl04kzAphZ4tGGq4Jn+6L
GrTSAkXVzmv9Eqqy0jPNPWHAvS1mIzMRXzHeL31yYGoDpwUDKQbF/vcHiRJ1dWD2jkG8NcEx6uPo
ASE3/s2ip+SNyMC7F3xJH9NUA3L6+71eeoeQ650PCnBros9l92pq4leEnpMp1nQju9bfAfTrcpn2
0Ho2TvDF531peQKGAZyFzexM5vn9VnsHP8WcZ+e9N4uD5iJ6lELLTWLNV1yKS/UMRJ1gQeE0BE/w
fOv/Xp4Y/GsIseNdq0ct99JqYzY07tXPpFptjb4O4r1iTOv2HTA3VJ8MtK0vHu+F20VsKQwMQhCp
4Yb1aSk5FRRACZPgwxh9XRvnRJYozDUIdV9c6MJ7hPga1NezCw4gpk9n/swM7HzrIAG7Z3jk1Xwd
q2ED5dCR1+L735fMpXsCrRjWpCi9YZ/56Z76EUNPZtGBoplALQo+UNYqjhFWU38Vpnfhw8BLwN3g
28BfPuubJhgwNOezasea0NGZL0bxzSK1Hd99INhbC5IWy+NmxBARVhz1F3XUpWcKciM8JM+RT3/w
wDx/7dLJxbeh6o5fDfPQFMMS0byFVDrrB7SLf3+wl+4WyxRbDhiVcA/7tGA5gdV+vyzIZbDs3e+W
Z2Fx+tnK3bKk2aSz/u6nwxdV1aV7hNcWiJzueTL7+WXCc2rp4FiS7OCT/C1Vq59HMyJZYrupkDL6
xQ1eWjk4lBAGiceJ6J9PJyASsad+ZFikfRx0x0SbJOtJJbeY1Pi7vz/Li5dCeYp1AzLVH2iokrEk
C0N3H/dpcx/AiAaYjF4OMU2+cti5VCrCax3uR2cVLs6NT0WEDbrFjDPWSVMvHKYOXZbQ8D1RMFCF
jVAQ4sxIvY2m3BYrTNr2veNUm7/f7qXXeIbrUPYDQoF29Pe9jvIhFWrwHKAnQhZU+U4e6zY4Mm8d
DqYP6Rdv8h/F0qfyGCAZQHUUiHidn3F8EWAuO/Sjs2MWgWXlrHxTlecMn+cKriGYI3oy6jYMtpw/
7TrCVZkjl91/ZGGNc8WvjNhwz/QZdkxIsnnV5cpf7hJDBQZOa0PHwrfS6zKp02jZBryuEsAHabUF
5QPC1CqYh1KlZn3XKwZwgBf8NSwTbyQiJ/CmCTZ+0CU/8GcO9QZuqOIYpgN+4N8f+oU6ASUJTFbP
Xq+ASs/f878OmE6DAghOJTognzX5xNSLZ+ITDYObYOyPXTg8/KfroSM/mySj2wLgjUSVz2WCAyNe
6w9Nskd8prn3wU7V2QQPvtuVDv2apZpXdympwFf4+3U/La7/uy4E/efhBV73p/tk4CEhcc+P90E7
dSKj1GFj3voIM8p8r+nuBoswq79f8lOt/L+XBOaItYUkXLhw/P5o54rXREHesqfJ7N22ItZXfpP4
X6zii1fBbvuPdSQyJ/zfrzKKJrbcDeI95iTrjbUkvVPpYL+Aii4+PnjLwB8MBcUfloYSjJI57ad4
n4I0lvk6DCHEqQUIVfWNke30RZvx5+WgH8X4FAzfc8DU5wZgln1MVg+8fD5Vy9EB4HNNvPWVR2mz
0z2nX9zdn8/wfDnEFcHo72yh8+kZqgGhFl0/J/sULsdXXmfDLIDRwubv6+HT0Yj1gN8J7BT+QJg4
/aGd6Bxdt4Zi6TsDgJMppCE4cu2SR2HTY94cOZu19eLcl91XiYKX7u+MpGB/R2rBHx5/RpCKIFci
2Teow7Moot4xdtDr/P3+Ph1X/9wfjG1wfuBhnpu331di7Sc0lTaM93KVgVu6Dgv7Atb+kmcxZdF/
ZO3/czmUNLCvwkwZR8an44KgkFqCtEkRjOBPBYcg7wn83CXOkJv2lQXchVcHuXAAcTqqfYggzuv1
X7tkYoN4TEZJ9g7RhG1gWQ0OSWqofsB+PprCxsssMya7KdoA4dBfScMuPFoouEH4QgWOKexnC7qQ
BzVsVtJwD4d59w043IxhDoglN2D2m6/os/6Fu0UlhUocgNg/DeTvd0s96WBYOYb7gXKWvlAw3iXo
SEi6LInVnsgcx+XiabBixjilthoMRodwsAqRXxGD/2fNZo2qxZZh1zaPmO+hNlux/sIdHHSTW+nT
6H5dhkq+As4g4w3DnH7MIIvUda5Dj2JzaaBWzIVro36PgeH6LBC8dUCvS/xNReoxeP372r1wy4GP
DQfsBDxlLOHfb9nBH0ngtR3tfeK4N2FL5r12oznO3EU4W4yx5ioLqZI/Rwc+yF+cTegZ8cf/qxI5
r2XkNiTYH7C1gijxqfoKIDiMFoQh76slHu91VVdNNkHDcTs6CzhVq0ybbO1NsEURX5vjuMK5BL5M
0in02sH0tQlPqmZVMbBen2rMzuFrRxwYP0Yfy+Sqom6nYcrAtg2RzFKtGTSMYUZ6crZCmh4rqDWK
jiJ6fh0D+SSYV8ET03jPMVMaqFUTTEU0D3HZjgnPFECvm2VgQ2bCQWewue6yqfFhOht1y0ZX0s8q
j/U7d63AEwaWcw7tnhUKJjZlLV/rDNVsXfp1zTOiMcsBv3gqMP+GOLCBl3yK0XTBFlggY2QJciL6
pQJqjLEcQt5kiYzWLLGphMsf8l7BaqV4RwgnaiKQZivIKjPfl7fgNs6FQDeZ0amXVxSvZIMKAOPQ
CLffWhHemsHc910UHCaT2GKJnfQ0R7Mp59o1JYQt8aEncMeL9OwASWji266qvaIGcfURCQrI0Enh
yjrCyeAOstpXi0nKpmG9KqZKw4/a6WS8d4J1LZrFcfPWGdxyqIMn2o1paUW97mZ0bBmFLGIfpTx9
9M+2jzGbYgj4ybsNFM0BpPxo1iDIq4WS0mmh10YME3lr6jrdt5EvUFSC4TUkU4IqFArjF6wzeVCp
vuZwNf4V1PD3g+YiHnOahANoyeP6NoPv8CMQvs51RCTCf8dkL5COcYA+iGcjNrksmuEfurqc5Yi0
au/qGh4JzTC417ry2pdgYaoMeNpvXe3Mu57GHXhvabtJaVg/SH/0TrC9kscEvBWad1yoLVDuKidT
H+S6cv0SAsJbfF0PYJNjMXDtz5nL/eqB9Ww+gmTyvhr2rlPrbM2g3a2KdILivDk7c6Ak3ySY4WRO
PIyltZO514v6FtazPSDpAj017118OzIeC8NX8sLFMBRtL79bKPFKmvSvbaVeUjC1tmSiIFh5PC7/
vpdcOG0JfFPgsAic/xzP8Wkvwck6hL5N96Cj1iJv9UAfMY2ZvvL7+lS6nzcNGCmeIRlM71CXfaov
kSKlqJOCaQ+hsrSbJLRwcPXcTn1ntqXpxm2J7gtRt8FXc+4LxxHAjAgDwTM29QeoELXLAosNm+zB
dCRbxUFZXkdlsGu38d1/fpigCeBez822h7///jCJClTdMCfeT8hDKNuhru7hnyf+2/zun/3331f5
tP0DCfIxaEWBVNdeteFTh8IFklBExMfcvLWrq4sEzOUv9v0LjxF0qrM9wVkUjVnz7/dWwR9gnsYu
2c8B0YXfgETcjyF7SAbyVQbDpUuBpAL3NExFIan8dClJW3gtorDfz50LizbVj/iEhB99T6te3P/9
lV04S2FE6WL6gkxpBDt8qqaj0Ao/pSTaSyMMEnyjsCC2rvOV0pNusCPBLrwYIeb8Yih6oWkIgR3C
wxqmGqD/fSrSutgbzIIuaE+0nPI4gZwjGx0YXaUDsK4ZWPkXA60LF8QjjSChQs0AX5nzRvCvqlDS
Cfa1BoEIYuCDKJZ2qX9FksQ4dGpBVOEgfvoLHf2F94hLYoIISgRyTz/X2HMvAwJwwtnraV6PSJKD
FRRUIFmLsfsXjeWF13huU1z4LsBP4Y+xkqpJ29Tgpe07j7QnHKDkWmNPLxCk7RWOTnlhQ2fZwayp
Lf6+gC7cJL6GIMKY6eyg8/m7oO1cmcB6yX5d9XQTRv1PZii7AUshfv5/XAlYxD8Ny5kC8fsbNHzu
uZ/iu2cqFgfY7VX3RBpETJL6q4/9wmI5Y8AoMVFk+n/4mc6Tl1buksZ7b7UU0a6jbnVeJ2p8W/y0
gjWAC832FxvMhZMIAQH4sM+ukH9q7rg711YALNzrNak3fp0kL2k0tF9Ya156XTFQO5BD4T/0h/+a
jZEzZsau2tNZ0DZjGGzBWbNaxEO81qCq//2VXbonACpga0KihtXxqVTW45ysNXT2ezDqHZiTNfMB
Nld29/erXHpb/77Kp097gsHIjHxNHAgVgZbUbykTmYAUWsMlRXpP0+w1X4WQXniOiP4AdwXuMSkc
Sj/tX1UTInSbKpSNUbc+Kw5dSzZXoJinc2te/35/MN+4UD7AIRlGWBiyXjC5bNwmAo6J7TKaeJiT
MUW0ahssC+hGdIziHNxQM25HK65d3nhHzSW80PjiVzk8xUw+BQweQtBbbVxveK9UdD/EZOvVTZUt
sW7ypUGI0jJ0dW5a+txH9ICAiPtumEyhOq9HhNWy3oF9fyVIz29mN+ClWtpf1VzzAh6Xr37fvZOu
73cLmT+8sZMV5BQ9b0GbD+aTVWh74RDXbhSQWvhigtc+5qaZRZSl+DFeHkH0M2FsXKU5JCPNJhaz
egxtTX/EnRVJXk3tvGXDwBBzoNMtRTCfKoDB8m0AEkNhKJA6JRP/1g9UcJS+hKGgTp+sYj78khov
HwUmb2msIdWzoSgbY+8TFxxap+uHLlNkgZgEwsTph4Ll+85Vtbtf+DB99zB6gv6wE2lYTA3X1/Oo
10PlOu7GdmTO5VlKMVFf3TQ9JYWarNq6TSMzlfDkWbtD8ohPvUdHppEE1pHqYdRihrinbbbVZF99
b/oQgFu2sp7LJGLPreXNdkTm262jIv7qL103Zv8QMcLuLDQcsddVkx+9sqAPIJqChjJX0IQc6nns
tl3H221rlv62R3uToe51zXYWetqky2L3KyXta+tN61bDsascWqjV4LSS7icbWpDFNRz97BH0V6Ra
4NvNIwZBk4VCDzRjVzVlUC+mRA3UlMyb2ZIhU61PC5s09BhDP3E1LaJ/Cagvd9r4dGfVCPc4RSE+
9dAF4EW+jJwjzVz2S3oKh3p8ADO+37sJ9EluFYc/EriUFPB6AWKfYMC3sN65QltEsgldTjm4aVX2
oxDPlWqGXSSEeaJTxfYGWopNI2R0OxsJYHodPXvTVqOX8yV2n2LHGe+5mOMHI+2dU2mxNYTJIhnh
oQ/c3sW4hH+3/jidgtpxjkm30usJtVKuSN3nTjfXWZtMPHdtrKH3aCLY35DwfYyCGaHYnc/fWCfC
bQjl6AD9Wj8TRBfi2yhlErRLqTi653ViXWm6vmtxq2v1UdVQjAVBJb7BxR+cnsUBgenMyX5HN93d
4v/jR7kmUNsiawOEdjbPy5Pj0njOOgwHDonwVe6NJircWM9F2/lzWKIFiB/WegAuWoXdvoHBMLAI
0IYL3q8wLgts9KMBfHK1Ktdeh/58VvqN+saMYsL2FXc/0H3dOUMcH4y3pEeymvYOJ171K3J5/Mql
ahbkx8E7okGjs6Ghy39hewwfhrWxm36u52KM5hdTLcmJTEJfqaCDGxWkeLmHNNZvK0RARdhydDoQ
3EAQDBElpKY3vq/nzIxcXXMcxyddcyhuKgyTGV/F3p/iqPDGmiPkVyRvYqadzCNqzLcWTS1aR9Vc
Ydg+FQQS9Rdvqbqd0/TIDwhmuYnaBAAJPsdr6MRuEbxIXrt66a9mMrkZUS5QB8cgyjdFFVPGKGJy
w0P4ZlY1BEjaIdNPJ8FZj/aq2g++ZJtYTnyPMQ/7QOxwL7LQxv0LX3vsDS5Uf/OIYLh8hYKGZKE7
VyieqwipotDN5bi3uJC2m4JsbfUbFbbdRpIHGQINom1H8aayFSZacDPpUdzA/uypX/z6zo7ruE2c
YcqNackW2sPmZPpRwbienkEex3aHCto92PD6rBiDwN57NcP2O3qJuRsgg0MSdONcU8og7YrDEQwW
Xxio7wLfsbpsrEc/aDBSAmwwquDAz5puzSqRYlMCvecgZtbijaTnsRlr1cOiXLb1tefiPiYkSrSu
kGeBUoPU0LO0F3pJonZg4Y/fwPUO3ILqASsVKZfJ0XoMN+jqGnu//wsmzd47+i18Yh5QLZXFfUs+
QuaIG4jrukPv6jm3QvKDqsHV9lrCvs9IM3lfgIMdKhrOeTcOAEMCOY0uwiIWwJKhWeu3Beb3V+jl
JpZhkBP+YkQvubv66Y4bV94L/Jiir4V/ZTvl11ve6TbayKZdS4It4Xx0LYufY1/jW+5Y/uhEPb1h
+IJhezWH6dE36fITA2Zk+o41Qq/J1JRqtfENlGKCnEMq/E1EqzXK7eBXhQem7hVlqikW0F86BDlE
yZjh0MKcMY7nndYL+PToyYE/KUle1Vy1P80cR2gXfGTELvNz6vbiaugd9tSRBjIJP9ZPTkuQNOzJ
Rl63nCzPPHX5Ya6gH08b9UPNkdmOQbQWoJ5P8GWM5gIRN87GFcCBp7Df28C+p2Gjs6aJdFbzGnpf
ou6gd9WFl+CA9ipYBghVO7sBLqRIWlyghVbJmhkzXKOe3S46lgCG0kfe6x89te86wDFbOc0eLABE
+C0ifXWX4do4TpTzGVJfMrt7nXYvvnB/9b7bbzsLsh+JhM0NxOLl2gY/jIWJbCaqWRx7qaurocGb
Fr4vrkPXUXVmhnUKC3c6i/x6uxtm8nMEeyLnVcCu0MjXeT9P8BFuB72rA+kdktq8Re36LMO2ZMDL
7iy0iGct/ov1+wXT39TdCt8K5Bhjz+8qqGzLsa/no6LEy4QAUOVJJD1ZHCQ/XQO7N8NWbxOyoW2z
xYDwBoF4yWWnNtHUBkASI7XrPF4X8wjtIohzDkx3MCqF0m8uAz/+FVDUCWTuD9QRbq70bLCBgbAe
o+4qKuS5IdL+boqqMfOB/Q7hGH3DWWN36VR1JdRz+5SJkUJD2G7FFBz6IK7TrKX+R4+K41tiw+U0
8rrLI0zjTy0UlBygsth7LoMzAspDmpC6sCIa8hrK7UIbhNZX1t4TJ1hOXS3wlc9DNsrxR+xCVem6
qDxp7SsIMoYhX8mqimgB4R3WSG8BFKC5JXTI09EFEB/oaxkanqGB+bYk+gHfstg6ml0tnmq3Q8pF
Hjm+eoj6ye7qKFkZ7titC7Sw9bMm6j4GdJ6Piw9bglDj0cNiLMO4pTsp6tIC1soUx2BS7f2lUkXH
x+8KwQkNpN07gkxCZMS47L5ymLp1Yh3fIxcQZdMoKQDjcd7YwPTPaqpfmYrO9LNqwmw/8nO0hH6G
VY7jRKKkmgRoE9yRJVSfd8DPMfFWa+4bJb9T4O6bmdKfdkzdTKPkg+/f8jpon2RdIlQ2rj6CfisS
boEr9vuYLi8O3CQ2coGjHDTic75CPJeb3uOlQG7iHl9luxfcEbmLcKECgZ9jvkDKUHQ1Pwmtrvu1
AYqLuORNQ6djp5hAVRnLU8d8B4DyuORV74lTFCHno5E+LKu8Rd4Cjxs2tfHNRvrCZtBxp8/VMCbH
UAbBJq34WFJD13wkXCKuzR95hmnBSY11dfTk5FwhwzDKolQnO4xjmtI14S1gcAQj4G3kNICDN0YL
+pdP1uuUz94Nxh+3ZAnstxS0iMzTwiu9SsOGMklvnMHpMoxkSo6D8xk9ocQ8HzJYVHjRZtV2OjKT
jPBsEN2DbWJW6CBwMuBkXhFW6ZK5yJIFNuS8BdGCOCn67ClnWytYTtRyfJy7xdkw04JR1HqbbrSe
l5lEdN/4hA2EYbr11EUoRyif3dPS1TRzYLCa6RqO1YqEOEfhMHdEUqUPu80wQpgsHARi5fpIkzPh
IWymGWOvFSoPZF1m8cBgtNCGtqQYxRetXzW7eVTkxvYjLx13Wn/JIV3wLChOAFR0Ma0/kn4JitQ/
V41UsY2eWrRlXXWngFqdegU/JMdT4QbbqnmAx0GS17DwL0S4HlpVvcPFiKIVkvOxBtx8oo4vv0cA
/DMareZmjVA9JE4A6wOQq7p1LyZ3LHvWvCLvN7kapuiuUgitq+bWhfEN1rwz1bAYmLqN7yJ1EJr1
c5XZv2FDb45xSr/XnDw5NnlC0GWyYc3ygXhWvpuCWOWmrlg+xNONH7Fp061jky04xXPJ8MJizn3o
DlQHcX/Fsshgv2/b+NhIro8hZma+gnqFOcNciiqx+TDF92HDKeZF7Rs8VuQRocYYU8YdfxjElO5n
Z1q+NdEIPxu4uWQIgRiObkphGjF3ZLd2s3iuh6GcMP3B0oqviOrGbxEZT0YEFYoZ++CofiiRkdCr
rBvq5WGZ/G4PMvhUpKY/sk5dtyT6CGvncQjtvQAlA7t2V4Bug54YcX/8V8ACXbRcmp3omvuo97cM
vhkgAnXxtawWD3J//QPjUJQ1PpPY+FhXQO+rc8H6IQ9TZcD/nO7ANAfJiMO6IkRSDpWRmztQT8gs
VMt9O3sn9O90k4KcmqMsHfJ4TZKDhj8kTpCzaCSeH3sF3j9GiTdR5z9LxzlEPr+N2mETpcotPdo2
ufEdhC+mMytFbD5oMrIiMPzcT92tQAA2hLPwOpywp9YJ2gThw/CiiX+xZIheWB0GkL/T2w6YQ97D
CuYYz5UDW2yogYII3Wu42qnD7Dfw8EghSBJVfx3DFAXQS98l8ixSQAbYgq1EVOmjkyTPRCUtQmix
VSaM7mDY97j605Kj47yJ3fa75wwtWl1FC/igQNPgevZhQV+6Wxe2HGo6rRu1LvFG2Dm44Q6+AiSo
j8dVw2NwJK3/NjRi3A12jvIkUi5EEYl47KyOT6ypD8lCwodZwmPAYoydO7oXmwFkn2MYiB9rHyJE
p5NIyw3YUdRjhF6zQgjBjGfM3J8D7/sNzBEeoOMPynVF/rJMJoKVIXZtLOdxY20U3zo2HHeeP2wH
VV0LJX8Flt1w4kbgrJInHlPxsXqBAroN/IMM8GzKag8uFh7zVZEuSa5wGGeTrm+18sPvBs0+QiXX
iB3P5k6FCudhM3KnUCqMCx9eJL0nF9D/YDYEg583rWZaDiheC/jDdrkDPW02QEyZdWDt5wDFlwKf
vQZVEOvND1HLoB98SGRPj7AfMqB/JN+aOfjR8+R8ak0/Y0ruoza8QubgVou+m7IONh1TrafDUA2b
YFjpVvaBunOWqHtEG/tqaYJJcMXibE7kt7jF5psGjG8H3bQZzIDMNq0020COha0mCtA3jQ2qYoxw
tu5g5itNMZrG/txmamoOJsLu4VBxwjCC/fMPIDU/NSihHfiYNia+Shb2gmnTgxWezmmjw8xIdj8Z
LypXor2bRKoKlM8IpbZKgx5+P9Gi8t60KzZfMvpXpIHZy9DWPeajQ/NUc+puoJh0r00cHsVqovul
I3m/uDhdAqLwEY74JwC039YkXjZ9iPZprQjZRLVlZZskfYGh1JNGyuGW+jEySAf34PWkfYZB6pbp
+QA51u2A0vR+cas7ig0V35BzUwPMruoo2JoAuSVrzyGHW7qtq4K7dFS2ALT/3RLrllMQHUIQHira
nvxZvyRivesXRvY15XB6EYNbhGy9myEuy313eQ+SThaWsjvaUnLC8yIw3VhlgWMtzDGMNrk7WFl0
sEp5tAQVgvHB+9Hg5SJDHQ1QylmQwYDFnlIpYQkjLQGOq5AP0NfJvQcOAKyDEGGZmM5j+WIsQAta
waPOueet7+HGumfbustGcjTZgFCRLzKlD/EcJ1na1uYb8Lsm5414hGHPmA0gkMMnphclg9FJnQlY
ZxVh3eo2k2v3S4Sts4ELznUqBgGlnvqAag+2A4n5STG2u4Iz1VTStDnLtZsQOTyY7GDT6Hcxbd44
q+r9gsHQVshFlNUc3UgwkTZyGm590Y5ZP/YEkDgm34M/MmQHoa9IuX+L9EJ+akcXcVyIf8lSiZqW
Q3Cbtzb63k6tl4GMKjNTEdgVoyZFft0+adkevLUUO2ats3QKju0UdZmr2hPyFhR8m5K0BM6SFHQ8
G0ulosrXNPmANdNLDQI8xuJzKVmEysYLEBDKxGEE6CndBPtjBOLnGtQniLGB3rvQ1Bp/vXGko+Em
Vj+oZt0nunVz4nXvQzqiK6kdPmWNn7CCIgCxiOkYbHlDaCYI0hxHD/gmG+UjqZYXeEB+Z3g18IGE
fVhft+49oeuCcUcYQtLqCWAl/XSfwqtqhZtRgTIfEg7He0ta2r3DhDwtlmaGMdQoWdnI5IX5SEzD
WnzQkDvknbcgV2+ZPmCoU8FHraXXmLH89AEOAC9rRNZpDFVtfNsbmAwhJvW7x9mbx5BnimhjXBev
qogG6pW2dvEKVhw7aAHgK5XCt0vOJUwjzAfxmg+n8h7Qep9PpBDOatXqvQcO1n+0rPIg6PBNn03c
lYojFM0ty1r4YB1W+HnneBxs4/kM1cEwfsCK58VS0e6icMQvakPn1rPzu0g4YofoejOjEgHvovdu
UCKNgDnbdxiOnZnD8XoNw/nX1Wp5HU/edw/Fi0SiZi4I2DeYQy5loBYDq6zgmXUWckYxFeHsjZvE
TE5m1uWjN+lOCRji1OOAgQaIXUezSjTFXrNjY4Ow6ihc5hN8+e7QaddpvsYdjTPPGHoL0Gktq7Yl
Ba3MTzaHY4HimRZ9jMc4I6KhrnR3FaTT9dD2bxZNCUpGZwdnNdj6oOZ4j2L7PRnDW9cXV9KxkKtF
38ZUYJWh88hGViXXQBRA+3L6/on0PTm1ATaA3vNuur7yjp7SD/CkY3eMpzGw/trZxjJp8P2hSScY
VWYUTn/lgFQwNOnOHW/RQnVL+sYUoOUcmLXJe0YerAt9fDu5z3Vn0GcnjpdJf7iDtyzA8DposhgP
tMCj3GkQ/fccyBXwk3bTSBwnwu/DOyHnPo8jBQg2NlsHrizliMhF2HR2I4zxzmHRYopzoUJWejAW
yqcJ9MCUGW8/IHBvtxr3OvBmDCE8/9mS+Cemj7cVAhEKqYYEuCRzb4kjNRypBi/rJLhQUTPLD0i4
YYCv5nYHM1J1mgEc5KHywntHI44+EAlcw6D3RH3YBW8EriJbYNlu2Yv1DfQMcwZObJVpBFLlLnfo
De4ogJ6etder51Polie2X1pfwHSvQ1NhIwocu+uSEl+JGYCEDclmwrzgx9SEHwnMYLqmSe7tNPND
0sOUCyFdff9AAI++6Th5H0DxLQRdvMOYyhhFDoVBRjjCdT0afnAUh9qDtYSjpxoxdcMTzin9vMBE
reAr9wra+vfd+bIqTgR6KEuxh5y3/orcekv9mnQwa8c+4pJTWC2yHFGQA6JqYZaWw8WMAI6sCGyO
oBvAe/wfzs5jR24l67pPRCDoySmZvrxVSRPiVkmit0EbT/8t3sGPVlZBifsPutGNNqykiThxzt5r
txtfayRBeFNGX49c1h2CvPl7VS4K3aI26oFI+pyZA03ENgO1NZRp+42gnJs8/ZcC1h9K5rfbBEhM
0DEcDFRh9Ht0QL97v3zi1MurL8WJojANSEoswtRAUIeyg9Uqag6TafxKzJzc2tZ7TMV8UGY0Hnhp
52NrFrg7xPhbWh4jIduef3T2yGZh2jdlviBUKpVGezirbtHRdjvFDd5ELuItPLoGx77RAeSheJL9
/GYOldoBnTPgW9UqZDdCah9NfuhZyWtGlAHvrDLHgH7nmyFrtcvG9aTFGMfY1R1tx2DAHrTp0n64
0mLRBY6sfshqnGh/CPMx5slcrz6jhxoiDy3midHbTF98yafrioTb46QL41veeSkVgw9UM4U+e2CG
IkJdw8hdCy0wzMpjc69pUnP4DVdnQmg2pffmuPR+HIvSAj2oGfo5BB4PRP8N4yM/aKe8+LDtHiAW
Hr9dm0A/VR3St6zrO6r/skB4CEnFVuM/bZrMW6PhNdKE5WwHl+ZtCfaTdvvjbC13NB/A5bV2vZvG
uH6P+wqFT6TLh9Quv5le9h1aYH2czKELeWgPjR+9xRmzc3r4bbfNC/pyvtYvuzxJK8aEsjpZijFK
6tVt0K7m8VHQ8vN9+bNgY9qXTsYpN7W5HdgrPgiIXTWFE4I2OT0glP6Vl8mw1TFs3zuLN4WKymWn
ldVVR2zW75SsCTaAguO9XeofTp3qm9Ydmp3eC4YHWfvPaOULHRWnCjjvNcd6Vd4tIpK7tqnyzZI7
TLBMf/gxDVQN3Tik27KswUyXnkUbv7paluyXFPZ745VzmDgkFmcTh4Laf04qVx1zRWeImLpkDy2Y
JTMxx23qeAB1tN9TJn7Cjmufi5kZzmDbNN9w+BBs7C+Hru/Z0q1i2PvemO8bw8zC0nXrsC779MnL
qQGo9s1drFUvPghCq8t+V4Vw93mvjMexhbo6Ax08Qp9dJw/tY2GjhE0jmLejIHB6ofF9m6uO2TA2
qofK5AAfdeK5MGa6v2guGGwu9kFvYlByfWVvdIu1321xLVv+BikoeLCo5UBNit12EkxkF8EvUQxI
Sz1t90gA+i0bb3oknPl28dejRMGfknswVBfh/pgS1W2XoXO3rsVnEFdTE9b9QGe7cKqHvkrUdvEd
WDocDO9MvVa3Q0xpkdRUI5rG55Jb6bOv+San+9beSxpWp5HTyn0uaacag29ciaGqVGDL8qeWyTeU
VxMvvN/RQK/uZFp+RPTeNVT2m8LKnmO7+ZnATgwWN9O+08pYdk4t+hsnqZ27pI+jHV3jd690blOt
vfWs0dqPrd5vUkuPfidJVF6ZCQt0iTPxuu7Bno6tJW+lhoarNrLnVGUP7LYDwl0abQm5aOZin5q8
GneR58f0ZQi5UHXR3+hlKa6qQsWHzNa8jdYVsE2d+CfbOtmz46wFtPQPuRRjEHEuDwBqvnMza3h4
7VPMa8beR+dUzdE9juXtMo1iFXM9azWaYAS/9aafTJfGZv02pdXPatLHcDLz96Tp35p8upmRUmBb
G9XJyErmjcyeMtQ2dN2zcmP4vYfUddnOXlmGTiu+QZEnFbGfvzda/QDW+FedJozcVP/a2HOPGpqF
0bLKkuYXHe6eFt2coqsWY3o1k1VBx5zQYAh9dROsek0kAa7+nOADgbsaddm3NF8bIplLbqea8HuH
ejPGQZIjb6WfvhuUpe8mKys4SVWvejf7wENQ4pq5vFVd/6KSOEJfhvudqUl+QM9w35TFBF3VOua9
NYBR7JuN5tTNazwBu65aDvcsXP7WV/r9DMMRvDw45qb3ql1MGsZm0enpIsl+H2qQrotbubvGqqOt
cJph26dJvFF29NEI2KJOB6F70HVEA6Xhb5DVmce0bybMiAvN/JTvsMkAQVZ1xd/X1Q+DL578clRB
ozuHcVi0TZq0UwioEk9dnP3UGTR0Zf0tWupyl8HeDCMjkgd0z3zudTehKY9eI0yrp0obl+us8ve6
Rv6PE8t62842vL2SvjOVUs0by5fKACH15YM+rEepJvmYjK7a+c54xyJ8apLhG7kwAy1rT14j2q2B
VBMJrrXS2YtM5ptM2tEGIhdgTw13Xo+I29WpCi3ypl+rOnsYBIGEJiDVrSwzNxwJot6BgG5pMJvG
teYsr8q1hoeG9hqFJW2WgQAWP6mAtmZu4OCiOCZMu0NWNnKh5NSe/GFhYM6h0kjb96Kph0AQNRgK
k+48Ou9s08llPsHLJJNGUGwszKruXLL0AEHP1aZ3lNgOtMrDumnaIkCO7yGgEBxNfeONVEeU5SnF
pzGN2ZUy2DNM/RdrmcOGRUuW7nUSaikHcq1MX8C/xT+TCicjx60Ymkx0KXjvCzUVkkV8QSSGgC88
V0THlsrsoVrcY2Yq6uI28k2LwWCVmYFf5wQ7pr42Fxf0i1/JqXCrG7iCCQb9FOJrWTUphS3aPqOZ
44/KiWx3U+tR9c9U4ZP6zxfDPsojstbsQygEZ9qtlNQip19kdLRyWZwM2VKEx2lyjxTcvHApY5U8
/2kWWU2UHPXQvyH/1s9Ei2iv0051TYSqj2pqE4tFu+rMYumCRUVuSkM1s/WNzZghC6HNehGMUlrb
QcPU/D0H70mXpPZ/KQ0sUr7E2X3tZ/MQ0mBp822S60myK1c3MLlwA/9LJPKu9euC/GzVAJ//Bm7V
KhJeE8nOM3/bJO8XVZiAeKHsmNss8uVvJzP731OZiauIHe+18hqaoo2JIiKIpSpos/NHISHwcp+e
Em/aJUH95zeGGYdApbnG8cIfOBPU534sC7Su0RHDAXM0UcabZnEUB0Kq99e/34HP6juuhSMPXAVK
XmjjfypP09g0li5ptSPpdB4dHx8zjJktm7KNk202mzgeaJ9v/37Rzz9whe9gMkK0jKD+PBSmLKBJ
eCR9HdPGLA6UV3I39sLcxEWm/WdLJRplY/VSAsLggmf3kmZDSR3AShLlY88A3IBCYvnygsBV/6QG
NT3scICkiau1EE+e6dp7zq4pU4zkxJisfbBGx62wH3a5FzTjnDr3Zq+8+XkuHMH5OymsPKwa02eW
a4r6viu15Hu25PpNr/VafdPVsXOJv/Dplq9/IBZFQmugBnx60aGv4JgTIjk56A6YuCdIWyYai/sO
Edzzf3y8XMvEJQGez2X2aZ0tQnFRJMaAOAXIEbtWoIPLKzYu23oWwFs3ls3fL7euM398w+vlXMSj
KLQJ9jjPq0uNgokGn8ypaChpx67wdrmmzc9kHxfAxWdrZ/Sl+mEYTX3h5fo3ie/80vAOcXPpJOhi
lPrz69G6saxdkRSnVosz9jSON05dvsWJlIdkqeJrMcfjVZmjrZKa/S4Fo+e///hPWxo/nqRA6ESC
5DxsMH/+Bc5YcIwm8vAkLWocY0hPVOz+3rBiebRibb6w6H91r9FWc7c5xWFyPLPBpPrUm9WQ5SfE
MvP3UtExnPO2DkyljwEvGQJTXzg7js6XuD5fvcA2XAiMiSab+L9m0f8xOUxjR3Ga9NlJNpra4OFA
XqdlBo/aaXd/v6dfXgo3DDG2NF+wnv55TyeNpcsY3Ow0RAutOLim6w+i/ajjZvr7pT4tvzw+LEr/
71JnHhXN0odGJF5GvyZ5N/uBprvXqm2Rt2rjdD2knbG5FEr61VqF1tonrsDjlT33p9Tm6LS50ojV
Hqth24Bl2CKST/6rcn39Zdbq8zHhLHwi22T+FPWFWDKCWUYBPc9hs2Rj9TkqJd1pGTmTXFiEv7qX
7Ce2vYryhTDW//x/3pCePAgUfQnvppbVW6Y73RYbKgrwghkSyIwpUIv4z5Z2fibcDj68tQj6hFpN
bUlsr833Vzh9fejbqrme7YuZx1995SBPaUDx4mO8PltnmNbBV2x5ZHrfLDcWqJ6g9lVym9q+3Eat
d8nn/eX1+LxpkBCyzOv55620EQPUvqxQVORjdSV9I7kxrPSRvF4s0YoZzN+/gq9WFcw9yI4JU2P/
XD/I/3lyei693unZMOh9pwFjXp8kBES0QhVot8lICUj7Q+2A7PnC9/fVt8BihmmEe0uNcLZ85mZN
cs+YFqc+aTCBkisIEB/Efye3f/+JX72cnDiIkEaY7hET9udPjEArI17Ni1M8tnXY1c0Pbez47Hu9
P/b25IZTbVzww6wP6XxzwqqIdZ0CHWvF2SVJNeiKxe+Kk3S0/AG3SBsaSYnAfeyLXT2Oam/GmonQ
bUh35JhcuPpXd9aH90g1BTToE6mjjjgCLLGen7AsxAR0N9l2KPJL5d0XSzXVO64SA9qbQ7n85201
Y8so7YQb6VgRI/21v+gX/vTDqOhX//0JfnE7ceaTAsnciiueu8HSpNI9dBjZaUmX9oDOGqe5XRgb
KYS1KRQZTLytV800klfcaerC1f8FjZ49TRyupmutX4j76U2dh1YS9pty+SRNdOLr1fSdvjuqs1zO
NKkNuronP4315JAU2bIcDU3Wv5k/FoMklmJmkJIMYztutNI19GCKtSlBqFHKpwLp+2uDxuUnCsvE
3EcgrDBaexXADKtsTIKqNenmNx3qQXdjO8bympEN/s741vxeinb5mBxpREGDZFmDPdTUFwyVXywP
nDFxVLroN4R5XuP4Vjd01JnpKWM7+66XDmMei7cKtZTT49M3spDyKzlaNYLovz/0LxZCgDlQbfAt
+sanLOQIkVcVWWN6qpORU0qBTfaJFDey1Qw7Ms173+hna/P3a37x5Ris9ZBE1uUX9f2f73RRj/YI
Szs92YMzOLtIy1R+bZgot/4/fhx2PI4s+MNBYpwtflBYfZEaKjvRI6OR3c9LKIyuPEqroZGlz/8x
GxgfJRGq7Ccr5QnIhH52PTp9xFmabXYq2rl97qZxIpeN8Bd0f9Z/rz6oyXFvrrdxLUH+vIfLrKxR
iwc2TKqCjVlY4walPPW4pcG2IibuwvW+WodYaGE+Ap0BbnO2Dom4c3LfttOTIZT16k2p/NlnEy0u
fNfyApToq1PHWrfR5OEfyKnPftyEGlwTIs3p3qVxstF65R4j3x2+x7672uayyHkgqEzgH1Dj0qC2
y6d39CnGBbf6V6de2iarR3Bl2mPS/fMuQ2eDLtGL/ARQRAxhVsMtZmvTruLKaL8Lv+qvZKZP7lbY
S/oMw2V+6IopR8/E53qnT/CaEM4hi838xL2QvfDFl8uhjKhtFu3VdHr2tzVDlc6GpeITxhwjkLGh
bwdm3kRmkZSU9l1y4av9YoPHdsrRGq0wR4bzRkPfaKZprvZCkXkM1OLB6Lsr5EgV2jdyhF4jukXx
NuY7di68e19dec1iNOlA8BGfXzlBet+SXhafciMl0sFBtOUf66529dDrE9rrsEKcfUec7HxhU/pi
YTYdAfHX45/52s7usQUA1O0bNz4hYK2u29qan1G99Rsyzped7bcTjjqdOZlpzBfu9hffmwkIlGMo
6EOPRuefbx4ZZfEsGQ+ctFFku7jz7a0ndWvXuql24VLYovk/O9t66duCW0L2yXnmHFqgJbBFKpnG
J42M0nnrxmL+xpDODldu8CMTIxT/6dQc8r6Zt06bpNcKUOFNbGJX5XTVs29l5Y7pnHmdAivf0jT4
TY7A0AZk0S3oRnXkp0lPxdK20ruPfWs5OSRx7Ruv0w/san5gJrywSroatg7446E7gTZAGl/NQdeS
LFe4bmOi7aqZdvRZhdwFrN1hJN2vx/9hmgedNeND1kn7VuejXAgMw1vjJK1/1PxFnfQ5md8o5Zgm
OmN/yOERA7HR2XIK+kO3ntHgf5Ceh4/FtlsDrM/gWEdRkmhD0NW0EN1aLKYK0eZg/PB9/Srl4gfL
WZLN4ODkPFgIfQDImAOS06XcmJggma7Dual0+AhFWmZb+l4Mo7xJDdcSWeijMWtPVrXYG4ev6C5e
FEIXtmP5Sk+NbihyLvUg8AIFY2rWrO88ofVwqQJrHIwtvfBvSMvzk3JdlAVNS2QXWx47N/+lHV2D
GTW9b5LTu3ruxWjFeO5pyANi9l8crfsAtTUcldag/cR+tCu9qGEQprL7RJSY21BRU3S1ZgCj0Q2X
zoUCZBFqWLu5E+bT6i+aV4VLmct2V3MnuOdZfKVVhIOGbV4027lb+VnpYJvbSU3Vpejtf9/Ls/d2
lUCsQClYY58WhibPSSzDBXiyJ619QnWpMyvumOeig8tvZofUPHhe1tM0FMajOWI5RkKCm0RVRbmv
4txc0zK7PbMlKsvaiE9YtnCUmu5Y7CvdWBBMiXZnzDViXFRk2wbW3Naf1HKT+Zm5rfucBMS81xqD
/vWC+llQaR4tsgRxIHfer7kvzF2VEy5pamV0GKapidFU1LAJmgUMz5jV934PpZ6fZzKmzqbrMrcN
LOCNe1vjRbjJtZ5Bb95q7oln0jzA+8HWXVnGdV3RxEby9c2o0A8zX03GIEH7hxizUfLkxTZJWUx2
T449jCblfNJtIxSZYVcZhofkI9HDkViAvV8r6xZPR75rhZvfTXNa/bMAq9hKKN0PrlW0dyrvxhc5
CTTlRbSyw6aGiTV3H9OBZeCpligUdVmpe1T60U6KbNgqA3QTqgE9C/9ePX6xG9Agg1aB+xCQ2HlR
l9hD6huakZ76tkCPMMZNsp8mB+l0JcVTamGHqDTX/e/naJo9axAEfX370/FWJ1LP7hM7OZFgj9tB
I1WRMMhEny/1Wz6fwihWfQKO1th1QtbOthwPRQ/+JV7IXjY2hh7DejajFMI9mHnhKE5i5CHvmkZG
+8my05//8eby42hnIRWirtQ/pSytTQTHGCP/6E6pcd2YmTjZ5CMe9N5oN0jqxN3iLeN/LdO5KL00
k/GCzWH3fJdNK1NF1gSGpKyT7l6SkHCvKP/CMjPxAulOdKFy+nSL1+txZufcYzEyEeve+7/dGFVo
+Nti/0hIa5qHqGfd+6ml0gyJzys4b+oYQz2ZpgplEwruuScE+ML79NXfwAPWQaK4kHHPu732PEjf
ngbqGCcnLze1psAls3lburmOa6Jpb2lilpAwzGozUYdcwNt8+ohcQSnPGYyJ7b/tiz9vQZJ6fucx
3ztmWjk/IVhWbLno4/el7YzPJuejIwFxl6ZIn0pWrooI+t9oPfoZ53WGnjC09lc0Szx16fM4DPPd
gOvpycyN5s7sINb9/W3+VESt16M4hs0CcZQp2Z+/0vIqw2xq8FmwD54qPBw/JsUUwQABc/z7lazz
Cmq9Es3LdX0ApnNeohZJ0xH7yCtM7qO5zxGq0cI3rFbb/v06n0s1LkSOF7E7gEb4XWc/ycF1tIwF
2IfKG+h7ICVHaFbmHWrzXk1EY1pEjRFB3FhtYErkj+WgYakUcZr90Mye7btyzfQFOWSj9gXxBMsp
bV24c+gic8z2bpthz2qKX3//u9c/64+d2hVr6J6HXYVbBN7zzyeR+qk9dkvpHTk9AVhoV8XdXAqU
JnV/YX/48lLsDxzBGVda56tJX7eN3fDqI86LrZdCDEjOpRyvp8j69vcf9S+u9uxXsYTonMGJ6vgM
7BdVPhmNXnjHnhMTDsfVbjgs8VbXFrJ4dXKe2WFNcnFFc+qw1xxqz2kOxvqESHm9lF75xQ9nT6RP
zwHN5Q1Zl5z/WdaILzTLmQHpkSTW5WppNXVARW+HM6HKF1avL1/DlbLPpMpYsy/OnmdrFTpl7QxH
064wIdTW0v1am2j/GIRHXsd1Pb6hB1wWZJxSfQDUxIWLbax4botBKwMiM+SDaaVzDCB6FaNVUYrh
ZUhT/4SsZ3paSnGJlvbFJ+oyqxWUvLS5wIn9eXsEASStxjz32JmRgI9ZJ49Kry5d5d90tk/vhO0B
KSNakzHa+pT+5ymUPHDiCG04el3j32KgN5JALnCWr+KMiOxgohi/djoUWkscLRvA+c2JES5/EqSE
/oeq6vyuXrCoBRE/ZwRv0l3MLPm8+RAsDZ2OFEx6Vsho/vwblXBIah6UwyJCznLQ50KiTSnR30Va
nqC6TDznrne99HsqzQmrJqejj0vfjrtOGc/ulMsMnV4SlH/STM7+imJsiPysJhPVa9lcGa4yl6cR
/Vm3RVCddfglqz4OismgJ6v5eTgxBVhzu1NAp/Tem6OC2v/OObN8c92sdK/lnJHBommrP0Pl0Us9
GzpVr917Dc8qMOFZubeT2XXYFqp6eTXmHHkkrrt2a7tojN1pMX/OldM5REp6atkXXVWV6N+WiQNA
l0/AjkCrqBDcjF7tnMGNANsUmodfs5NldOVYXTkdXGBxj5KTzxXddEwdzKv7kxXTDUI0DwZ1hDrr
bJDb4DJfIMK9km48sXI46fycV1MehZ2eTk9zNpHTbC6t/o5NrqP8osSvdsoHwnHKuz5ewo6jEYxZ
D9fSm8/J7VUzjASY8KJjXS+WBRNsE4voSuPwdEeLw7we+9aOt7WY/XrTwkZZJfSWHIJW+mTNE4wi
P+ZyTrC5GoONrHoqP8xBrhEaEJdeBTnINy7+iZfEVN2NyqJRBtoSN7801WtPWpbHMuwrelYALeqJ
gTmIkE0XYQqpOKWUQT8DWcVqFB8ip0zSgMW1GYNqZfUXIl7eJ6t1tgvGkt1cAm08pi1tHj4Uywbo
YMI7wHSZjW3YOBESO79r05+4IQZklUsFEgfvfteX1ms9WhOMV0/gHFzKpAp7l3Zp4A1CHZO0jb5H
rqy5hPCdgwCO9Fx6bb6rp2h8F+08XA2Fo3nBVLX40StddbA99LzjmM4y5W+MxKmMUEpl/UqNsm8O
Y5b06TUw5q4IrbEW+U02zPVB4q//B8S++2Zjn7Q2+ii6t0zn4UKksevndu7cKZA0s5p9ii4JC9yg
dYwu5Ow7/bWmjzRaBrC06bZXFqalxvU/KgzaCnNyhrAS5os0n1ybV7+rXPlLER05h1EX9WmAPlwc
3UXJF9lW2QFgkXaDQTJ+zJO2LQ6R7mJZEilmyES35A4jodw6hqu/AY7O3A3iJfkszKysAk2v+/5e
y6UWLsWirmeMNug2hSGNQ5H2Rb1z8ty8RXjsb1LcPsZttEQLaD+EpeZjhVC/DpSOEG2XO1iPy56T
5pB5atpVVk6jxVXEh41LC08cT8210ZHkYEeYPr4neRZjOkqAKTnudOqsLL83BHLLgMdj770hzncy
RyyMLLPX8pMLgvk9w/AvQ4UG/bGN+gRDb++kQYkE7juVFTFs+CSsdyxLnhbIsfffCTTRH7PEtXai
bQRshDHX0Y3DZYa4gOhpYzbRYm7EMuffYIA3q95Ha+9FqrQNzRufhOi8/1VYqYupS0kJQMtpjNs+
dbqt8oW8sbXYkqHe5tVm9BaF90rUz0kKD4Yj0RiYqWhv1WxVeOA7rKfVPC0lBkaQQduoKMYTy5j3
APx7uo1Yam5EPi13DKK6a9EMIpxa3/rdS/C7xMylY7Itl8W/noypnXlelXdnJKNx9FySO/moa+cj
H8gDLiw93XeW0930M1HQAb0fL3DzuZKorzUmM00TO/QTTOfFmWeINOjMahy0U7/LQPA8rdlkyKqj
VAKhlnr3ZivC9e4q1ELaMbJmYyWu4CCme+6aYTPPyZuR1gW0r0rbxRBfmNgZ86OGuAd1tB/ZGwMZ
8nbpxfAyutSmAfa9yAOwMHm/47yzjqjAYexMRd6v1rnuOk2T5rWI3B5ruHAkaeqVxHo2I/SLTKun
+u4lfhb69N3ejliUIP+r4cFc0uKOgUq5T8olu3JTIuitLDE2yTi5UJTLPN2lKI52BcvsteTrQzHs
2WkY1XH3E5feR8MeBWgfVeUuIst3CfsUJ3jQt+SLhkVpmHPogiN+KJXpvtNA8kMamnYTDKXBfBoC
9J3laZL8uFaNh36o9FPLbcNAIZIBrbEfTSc/oUjaYjNz92XkJw1zwLmEY5aK6EmkkcKtOLV4ZLlW
bcGVsldtkmllt0XCHi4JPLHDptHsb23Mr7cMAnqErn3kcVJQDs74G6NY2r+GEVdCLKWF5STnIJxF
i3+aZiO7GUzIFGIaVHHocwA2sbCN5yTWvN1o9OoaE2z2LORiEKlMa4jluM820STMVxJmSQD2Omzd
RdZUW2Oeil9zTtY14wOrOVBEW8dogZoHC8CN3A1+4Xk+Wgylk03e4bPFczGqa7dkJhpKi5+9GbIJ
i2I/Oc6LMbnux2Lk2ndridt1zYnxMUclT4+hbjDTRb7DAjUib098662MG3lE1s/2g8+0DlMnzbaE
Uy9PfTSyzMi4FOrAmHJ87AXnIbczsysbENfdMsgVmJKZ5SZLJP/KTBxg3ireUoVk+gZNq8SlYSvn
e+qmhFAHKjWZA1nLiGQ2i/R3PFW2CCkFolsjmaIAlhmeVPz5WuCPeX2ss9Y7icGt90Y2G+WjvYK9
QPugPBdsEsXGM4eIK6Cn19NOqKDkF/8wmY/c6wMJqLyVpSASiUpphJzSZ8U+9RPzxSZOqA0wb8x7
vfPAhqNkvHI0go338C5kubdoSo9gLARrRyl5i7xMlLjoBra1OwdIxUkUmjEHXlzAUJyH/MOFCZld
L/Wife+tqoR8IKtlT+aX2qImAdCeZ9YjRCztUJLCvSayku9F3OfBMCJrm0AZ2U6e+zPrC+sBc5M3
bBGYRnQnU1772tLzm2jKM1YuZl2hy5muCCFwab/0Tg7Wbsw1lvleAt/lLLec8HGL9HedJ+4QED8J
x0lLRvcXn4jqQzsT+S7JWGksMboPWPORgbJN5h8RTwLfcd7UwejQSNuMKpW/MHB5DuiAcWF3pMlD
OgEDxhJQVxAZ0hp/sCHHuBXRRt9ImCESHF1kHhrbIttSgx9pTqp/ZP7lNjj9TAs/mj16NOtEtGNA
ppM3VmenaOAzx3ir6TcZX+u85zVGxyha48p2tKbaTYk1pXuNccV2SJPCDDHyx7eL6S8doL7FeHHr
zL2Vpeb2T0YxlXHoqIq3lLmKhRGiL18ZjdliI6sMw01FMsZ438kxf2Ymmm2xA8kIKpGJtgJO53FO
6uwF7zQgPjkY+4x5x5UU/fDdXFReAE/r20dIkPqBOjXd8ZG1QPm6KHJOnWn02dHManlTlkV1rdh9
92bCSxr6sBmRHnMj9rhq8xcH1MqVZCR+VdjCineZkXd7kCM2q2/dXulMSRWEktnikeMMuxOEMpUB
xnKbBT2v6av69VRHwUIqFJ3HujzIehA33mw1L5HwsHzOyJrasKURuxV6bH5kHuWsxV9wgl6/QBSk
D4EjTXSQD2zMpJNZdV0w5xD1KLdWQ3KW3idZlAA5KKxDR4VLITzWyctc6XjoSh+Cd2/xtWL9rKeD
AXPnH9W143c/pn8SKsgS95bXWx+NUksVDpXnbNxRjTckL3X/EKQhd3Uxu1VY6yBDaxLN5FZz2Us8
BhLXMfKKNhj0Yrgf6spPrxvd6/cQMplMiVyYdwZm6aM1IGbZGLmb3hdTrd9YInH+iVqsHDVxNqwK
zrC8J87SH3plO/vZT0Y+lolqNk7QWkaTsYViBA3TSIGOVakKOZdXR702+5OR42Pit5U16QfWfO0b
XocUZvA+0rmzD30TaS8jeLEfaT6NVLYNKQbOIq8jk3SsZvDLH5Ov8o3L4rNzNXfhmBYtOz1y51fc
SeS1aVYu9uBrBcyLxQusaAEHxvHAxs/MWMbXJ53ZcVE8SFehbC6x0PPva+tE36671ztz2LoFEYht
lehH3Uv6vaZatZ9jXB+TmN3jMEZl2CyW8xEpxmSOIsvQxyl4leiTt0EnnG6IESFNJYoA69gmIZIR
0JaYeLx3dl0jtN3MvNL0bCEHPMt+uS4lPEEbEDCpmjeO24wbeH3Jxs469VYkw7BTlcRMRH7Ri86w
D1Wb1m4S2BZbi09r2SI57MnTyBFjZuMQ37bDOOxB5nIM8qL6nZ3PyU+V1/WPqPZp9fYGjCQ0/NDo
dHM5ZfBo4y2hITmeJ6guRFrT30vgv//D5liXAQb0ZofB270G/wjzNG+b68kty5fBNSHLDEBkgx5/
3xg4YunupIqy+2wyWxlWc4wuQdjJVlk9BjdGrxjQ83FsQM8mkAtzGBQIMa3b3G9wuQJg48Ta61n/
JKjkt1Ux6m+U368tPAjK6ITSQ0m9/oGRHLaeADDK3j1ne3wW/qZ3i2UzCfXgTUtysAX31WztgjEl
LdhQ6RreAINYcoDI2TpEzMgLDqORN76M64iZW5JsGq/W944m7W9lF7M9+5GTXzuge2EvzsZ4sjiC
3FG/mm+lH4PlWMpqM5RSHpnKNMcJ8lQV5o2h7xq/KHfIfdqrBkrcxmfiQMp8WxdAImomV6Oa39wu
yx47O8OGZ3b5qyVxfMfCKA7gGttjVC60TjttQDPkVqauTmqutR8tsvjX3Mdnt4FuSq+gxWmnbS0x
a4+9PvB6aHP6j2QVpoIG7XHkoeV33lgaD+xZ2s4vocfCXJcUtt7yRBIq9BDDLX9oBazLsgA9zIYz
u4+N5eic9NLVdte6+8YFw1phLApQUv0fZ2e2G7eurOEnEqB5uO1ZttuOnThxciNk1DxL1PD051M2
cI5brdNCdrACrKuwSZHFYtU/BGfPRwTfa9DeKVryKCvWxBN6+eFeQjnpRCOp/9o0hQZXQEB+ViXx
6FH6uLN6Wd7lg9P9sGsne0hqS/1e9vBHEXH0X5vK14KtgVD1fvA1ZGirLJbosWHn5lPoOCFamkQH
1UnCX3YjBFGNZsrBzltpHzP1jVrXxr2sqQ7Fli55DFrLf6hMy+8R+daS57JjE1l1qh4cmQuPK6S+
b0yQmhpBYjcOkOk2Ua6hwSz5hksepL84XqJ8grjXHUaYHq+iyuV6F3E1BnCw62wbjlmH4ImjoibT
pyylZIr0USiW2GXtmG4pnnZPwrbp3/Gayg/ANoA4VDnn2e7MXaoY5WNil8VL3hXKrlJLqOt8Wu0E
lUvfWFI7elurDmQeVmh8PeSy6t3LME0L+MOK4BL3LDe2eLRTO+mx4ezaR5LNiU+ap6CKje4xNcrA
DdDOQVR1kJDjzRBuNDEOyu6tPDD2kVEVuzp0yk9DZwYvWdUhMRZRvubNI2mPTae0H8qWYJzi4IPi
RWDdc6sj8h0OUfRRghl+CMmcTnkVmgcfyNRTRxnmyH6rHkhBqhbVIxMN/Gjshwcv0sNXpXRk1MSU
8ZdqSChTBwXyD1yE+an1df/UDRJrpAiNoJnFCH8nbbOXrVz/zkO/PZuSRfFbQR8JI0D/gH0WHrLw
nu7Y69JPKQoqkE+qdTDM1KHNrmlnRAftvVeIbhcqWOiEcCX/gHbn9ZlN0msl1OKzMb23USlBSb8i
gUSTwNt6A6dXlQL5vqsL4CIUV1wltHIkr7os/50pbbJDoWLEgQhtZgRBahd1keqVm6U+W8jGPdXU
WF16m7g8qfyuoovsfaO20StqSu051pL6G3CU6KzbPjCCSgsPjS0lj06danAIZOzc0FDZegliMpT1
tANlG4GMJKS5Utf7HQQRdHPYwI9o8UawLltE6LYyRCmuA4j20HbysyrC8WWEBvuJbMnbaBjnuP3o
RB8GXvD3U6l0l+SgETbtgHePy+tNepXCOn4jpNtfVNHXZzWnMFlBXOk3ZVAYr1EU62ezMEht6HeM
v7yubr/qyIocFT/R7nJvjD+MqeIfYGHU/qYVctLuqqj2PIjHrXr2QWs86MkEvky7UdqjrqMau8BS
EHDKtZ+ZNEp3PryerWmRviCvLW31sBafACBryQ6sh3i1kGf83ftOw7PNUc/04hWIUJoCWsXPiGUI
4B/Sxote5EIbPwyR7p1iKSW0hZKkHDtjalDFseJ8S1sU5oD1irPS2KO/k6kM770xUs9VpaUvdaXq
BuEZAmaYltlZl7L0u5HIAQ03B7TPMCBSFlCoJXw4YY4QgWm8wJ5S/sRNHu7RU/M+jyEaQelQy9si
M7m0E/IebDGpKuBJ0XyEgTPaG7Npx3stHsRE3rVzaoBZdF+Ucv8YVSA4DLgdP9N41I8GyJhH2EuR
22iN+oJ4cP9oZ5iqpmZv3pegPgDHkWM/ouuC22it2Pp9lTvGndSimLxpSz8/ppjVi/tMTuMjGTSf
KCTGhEjLJPlRWLr5XRmG7hyaqGuMUlgdm6Iwf9ttw72G6takx1mWBz/VsKRvzE760VSqgwVFjHQb
uFpBJtPLhz6KEa8wnQJtTonnse41YivZ5FFjYlBk69Jg2GFvVT6ZdiB+KRLPhqp20klOCgloreWW
qQu0e/EOtR4jWzTsUaiwEbxqBf2hvFKPSi2j54pRlnYHjhBfYGOAN232LbkybwrrWdeRzKqQpEP2
sWZV9QpzNd8Q0kcq2CgYI+hrVpvERCaHoF1kEOJRPPXjTn+LsCRAJFGLPDS+awr4FFR7niqZHzxE
HB708nl+fxZKVAdUJSlm9Da6xcJXm5PkydVRq6LxqQ1854mqrnSs8NnYoZzXPhq9nvyuSDq/o8fW
bxO9rd+qoSw/AFymSBMr+NPycjSegU20D+gZjMRurzroNFpfzAyrvp7y0bnIhbwbp5Y5YhPk3AkX
tKG09WMU19GzNTT+N1OWOGToGItoO4SOfc6cTvrpR4O4t5FNzfam8BEyJTDd+WnjPwS5IlElgX3r
DIFWnXUqo/l+yMyJp6t2SJSPWnvWmxG9M7OhGYI7XDG8DaJBHgQwmctVVlO0Rlb7kEYhSCWn1t78
Km+ehd6yxVLBg3Mb+fh/RU5rhvcCOjSaALJh7hFfjI1DqYSBaweFaLdyXehAnpIWiLxPS/A1qrth
F5cBFoSVPWB9R3d5j0EqwixOJeU7JXKa/DFFSvg1ccDqKfhTf0e6TtW2caiST3p4brgIkoZIztnU
LGwbjZf7tK+ax1KlvM3BTw7QgrTPFCPLD1Kklc9ebqcfoqELz16Q5ndZUiPKVlMTV+6GLkCwLEV8
eCNSkkmZKuITQrb9d9TGq3oFNLnQTaRWpdA/g+93zVaoEkwUVdzy3GEo7X3OM+xF4kW7hoSe+qiz
Hhk3Jz3/ieQLiH3WTUzGKESojr65FyaIa4+cKnArCsDyPpJ3zSh4UfqjwzNVyVww6dExHrGxsDKd
l5VOony7a3fdOPzrNc60ca2EHzlr2RXUG/vGnJxTWoFbC7mihIa3GTpvmiMNv9XKqr/FVmd+41He
/opg/rUr634FVbWmDjfgJGpB0MXmOPTSQtCyH1uDp9/4iFoP8iJJLU/VV8IDkeF77pntjvKJtMJD
naY2+xIQLXAmtUzykStYQdW0iV7gGe1K6MrcxVLtPBRdMhzwN/APQ1h9baW+W4EyXAPhmS09WsDn
YHNBNMyImhpEY5BakYnwd1R1B6Mi4O0sYLzxPa62yUOLM91DJahm17HVI3tMQf1+8MdgWPklC8gd
/L6AmetACxwoXqzOu6424bIwBWhY16bCt0FtuNlnHeqrnmSkW+o/azNfwDJATrUgAgLJBak0wzIg
rNFJMOQg0HvGW+0gldelFWrDUrnGL14cCYox8JSJ32DPRooTC/o6/WF3FBpTy5D++ChRWXIFxp7l
yvlZGgyQG2ARjDXgqM++J6TbEkkVvmenj+ei8ITbZlqBwzN67LdP6kJ8ApqhYowIqwfOxixw2EFH
tgO+z5WFgx5zEla8X/Wa9v7+9kBL54LcQ1cM7L0Ubb4zvNygAkKDww3aGLUbHgyPWZeWW9QTs0Pb
a9TtOq7n24MuraMFjAPgCaViKCaX25GHcFnrkMPctrX1nxR76AnzYkppUepxla2spbIU9uClwUyD
hq5e8bNKWtEgLz3dzcfCeKiqCpf5EKGxFDeVp64gxdlIUZt+bA27kLda2CdHq7DDYluUOTLuKhhG
chnK4Ilqdq+I0ZNuIqiZPSftWLtNBNDX9htz5cwuLpKFqSO3MdtgjgeSfN+RVAURCmSJWhyCDfDz
cdEdABGFK0MthwcFYhAMNsiDs3sB/mynpg3hQUq8O73ErbbukM8uJUc+CKGZax9krswCvInMmnDE
tCzDmNOFSwPMeWQ6g9smvEiwHyi9b2M4ssU7ne7LplJy0pBOsjppX/U0/Bu/zfLj4KUo0v7bVpx+
Clm4AfzcNvDqnB3p3MuMtvW0wfUi54h8784LJsyIpf7553EAzgHLxVsEjsb84oPiIBOb0s5VDE8+
OVNXLsri/tkrTPtwe6j5HcuU2OocLIDOUwiZhUTSsihFY7F3Ba/Qh15Gab1AF2uL76mMYTA026wc
kaYS8dt/MTBNeHCpuOlczbEYMylBL6B34+a7knzrte+K91aPODKYiMY1K19uvmn/TvP/RjNmUg8q
TgBjr2W969jf7eC3gqIrL8C8Xvlw8wA5H2a2QZoopuY85L1rIYtYim856UqWo3VTf1NaeWVOs8HY
HNOzBIEkQKgG2C71MjA6BUp+9dAhrM/rn+YIpGyU3ryKZ8oQQ6vf+4gdBkffpgK8EgOWhgZiC2Yd
XRRw3NNyv0sRghq9OqutdVTTu/AXxUlgWNw9KM42HmiFDarGaBanjgl75Pa2madJ06zh4XACdVsG
EjsXhZI9roKQ6H+ixiaXJ4dyt/XkY64e4InUfzarAQnLTYcCZbuJQDg3Bxl8ETVrJMTbf0zZ+TGY
BfNzbMD7XIpzEmg3KLWvI5LiohChe09eZdQooeLaTl+xLBGrzCVwFxsDoG04ld0xRiv2I33+eO/g
5P3J8NUqecDMAyW92+s02/B/fxkIe5JikirEAGYb3qt0K/N5NrujDuIkrfA2bV+ivr7LB2uNV3y9
G0hD4TKDUUa7xpwncJbW0eUH8uZmFEilXYmMFupzdjtiOYILJ4Z+YVI1+7LEa829Pc1Z6vN3mmBT
oW0inQw6dxa+9IEngN5EEW2VTEc1ufQOZtrIp9ujzG7XaRTQ+zTfTB5mGo+0y+3eCS1ufD2IyXvK
7LdXxcHDYPbxU9aKfAWsvzgUyFXEBix5gn9fDhXHVa7hKxe7VD37fa/lwwHNfOOhQAPgy+1ZLXw2
ix4sTzsbfUqeOpdDdVbdAHcw7FPha89WMezbAl35CkOoENc+NKpXmO9L4yFoxFIiz8XDavatTKnh
AU9v8MRy1oe+yKtdnmv6uRjzaK8DPdwVVtetpA8L5wDagwY6d0rE0Ym5nKQAjyhI3ZwTscDldJ4g
GNN41L3vzeitcRDWBptW4F1YLC3M+2xROyfgvZ9aWf8WBO2ToVkfUR74evvjLewTy7IVhJLAy6AV
MTvfgTegV0nl9BSEknyPgYnzeYISouBaeq+3h1r6bjaJt0lFiFRhHuzNvuuqUsntk6V0X7LJMAL7
kHOQNh86ZOM2+Jw93x5w2njvnt/TcaPggHU3TRrqx3MD4aDCTQCHCvsE8hUyPVXuqHHLauyxQYkU
vDu6BmsbrZseyF3ZVs7+9vgLa4uoGMyOiQHF6222Z/CK0AbNHDx8OyhXP8peKrARtZSMfqAo15x+
F0IY1H6oViDskReRZ1+yyiqB06PsnUqkOugAGcabbpXaCg9qYU62RsLOeaem71zleWOMfH/WeKce
nrO0NQZcbA9OqIofEJKREL+9gktzomyDoCIe3tYV6Bx5EYwc7c6jp5Taf6KBnfzJdEZ8dW6Ps7A1
4cWQhHAWdK66WQjztLBMSgtl4EpWw70DXzvf0B1pEJofh70CfPxI179fkQpYHnViNvEuNQx7Wut3
x1xVLK6BcpBOg+CePSOwA5+4wW4qOASJT2+siMfuJzKZ2ufb0136iGQ//zvwbGPKdpM4NtnWyQD9
6QLm1vZqbYlDQAFlJc9aGgrqnGUbOrUZsOWXc2wL31ARi/dOmW6Ir8ieJ8VnE+euD9JQaNbKZ7we
DFaNgl6jpqBygqLG5WBSiOUBqhbeKZBSPd23UPagHg8W9nVxEf/890W0pncyybpsgzq/HMxGVw+z
GBlWua/od0hxo4luZvijgA+sHm+PtXQOKBxr3ORcfPKcnwSyMUgDNZFOZtaZB5JaFcdCW6ws38K1
A4/fmSRWJvHAeRLUU9cqdIBgJ0dKq/GQ04J0czjhW+z0vlsD8OCV+uj197LITxDNg1kJ+UqbLaHc
DPhj5qAWPNC2hyyNsNFMWuUMeWAtt1y4C+DXUHQ3kb2A5TXb8i3xHtrxwP2N5xN0Z/GgFdIhwC0Q
a8nuTy+aQ2j7r7c/mzJNYHYDTZV4apIKQoRo7F7uEdMLS5kqMBd582OsnM0IaLjt8NcuQWWA8/zg
pfZZVzsU7co7X10TfFlcXxvKDyqcNqyZWaZUlIWwAZlDxbUj76dtAXMbOT8pjklRuFZgWVrhSRSI
iigKD1y6l3OtuDJMc3DwbE1T2ohYDSM9aW85kh/1EChTB6zcXxPUWpohj0cHFR2KbQSay0FHWdCv
Gkrn5EM833YNiFUDnuix7Gg83f6Yi/Pj7PFM+Ct1NQsuch2ieScXUPKz1v5qgJvFfwO4zUtgB2SA
gO8Rwcaq98kYyzVJ3sVpTu9USlhIws0ZnAEVU6kAInXSaCPvuzYodl6qdVSrMMO4Pc2FofiKFHGQ
HYZnbEyh6N2lJFNfCCHGe6cxdLC0K7Q6w84XewWcQRp1XKvKLsQcZ3p/m2jmcDat2f3gRV2HlRwA
cLz4uqMU2S/CiZPPQuqQA7Dg0tye3V+9w9mJRHFOhlOKCBu5/Gw87NiatMRp8ZQAEwdPHIngTDyF
yIR7WW8frcHyPragz5X7ogcEvBGtiUoCaDjFQREy6zISRhuV/MqWQWJGtfZNBzwPPVHvvEMaplD3
BE6nAO37EqlwEMZW8WBrI1ZItazmWFNU5ojNm1qkMJOwxHixeyl4TXDvi4+3J7v0KcmeeCahJ0wX
anb8o0T0cYSm+KlW6WVqdaneeeEIrjOhcX57qIULCkY6p4N+oz0V9S93jTmAOPOF5p1UKBYPRUmN
BC1oBY+02+PMSaRTTo/KHKUIPh5IiXk9Al9FHmEaEVVBbOBM4uZ/QeHSaKDOqpSQ/daH/5dnlv3S
0vp+sQMDJH8Djyw7RX2Jj443BMqTCsQGcz3NarVjgso2oHsRmcoxaoZHhMy6lfrO0oeAUw7JlkeI
cqVH28lKJameZmPv5GubgOxkM8atvtcjTV35EEvnSZWposAsp9LtzPa3jq11OU4B0bDa4MUQbXKq
YvyHZDbtKXWiNSGgpamh/YECxPRleOZcfnh0DCH16rlzatBgB1kY3IdKpW7JmFY280KyDOOT6j3S
bCyiPotLitMLRY8s+5SV/g9haa/4Cn0JNfEQK8qDg37JYWWnafzyeaRA/w1NMaIg7+PZzLoOXkYd
4EEOk8F6Lqqhd7FETl4KhH5tu1e2Va+rdyQwA2ZMwjvIpo+1M6XWU6JF5cks4E3c/kkLNxA/hvrU
38bjVSe9hDPW1maP5R6mkdhe9Yj8xpKIHkRkIQ5qxAlkujH5HbQo/9weeul8W+oUpE1LR7V/dr5B
u+lKI3mEaRVwLwQynWiVODEx718HIngwDvJ0VEJpHF/uJ5HUXtvRUTvJfVw/F5h2vYYpBie3R7ne
taiNEkZQF9CIkH91Jd9dcqLI416uKgsa5hACs1MGSErA3uPRXNOovN63l0PNJkRV0ZFQxbFOqic/
24XmkuE+RlFzBrr/sVKtNT3B5fEMzeRNArFnXnRIrDTM9VixTqlpf4xLzA2rpPqodM4TSLonlIJW
HrHXO4P5WZQzVU4JT+jZJVNKOYOg6XRCzkJ1JwGpQ+oV/9jbJ+wzCt4sPOum7N2efsW7DyZnkRnm
vFxO0JSHk6Lk0Rn3U/9AUlGtpAiLe4MSH4AVlZrDnPMf2LqvpZhWnrpO1rZ2Gxt7uQMcEcSlthKs
l4aCr6mifztFtnnxzYe1COKJbQgEtN4GQ+4fofZ/J+dK9/++4RHpscArULWh8X65fllUy04s53yl
AMMSraq7nRKGb14HLvL2SAs3NNFZJUqBeCFazHsZdjjApm8141T5w2PvxU8FxAFLbXdAsTSwqKl0
zNv4sYN2amqAr7i7ZVyjLbxB2x5EV/gJpPquEP9cEEf1i3ogqw3i4MrTgbojljsD1ccgUb0tQq7D
3iKd24LIKlZi2NUdzEuWPwhfUyi2Ufq4XGzYMLFVhAMCWgBuR/hq1OK2unMqxZ/ba7020OyrOlEx
wSkZKLJdM/pDykvVytn2OP/cHui6Wzab0vRL3p0/S5IDYYLexSOu++i0HIdyGHd4CR11bTA2yeTT
hzgrOmCYb64JwVyFmNngU8h7N/jY9GYt150GzNfEWzIpuecg5uxuz/HqMP4dxaBCAKqHnskskGVy
GJldgyogZO7PTR8CqkWNr3Pw0ro90PJX+9+B5kWBoo9FIhkyFAEcDDeyR+kBDSsF3SibVJ2u30q/
ZHk8sk8yc1BYc+UORRSm2SBTcUoa+2yF1UMk2ccOD+qyM59vT235S/3fULOcaaQSloQ+U6s9fINQ
BQFouBKer5Kg6TPR7cddnjTwyq7IxFGN5F3XANKgr4g9lgJisalejNSDhfhQoSxze07Td7/IAxmQ
dwZdO8rrKLHM9oWD8HMFfk8/KU15X7V1gX/o+KqMxr0vefvYUZHX0J8xQv9HrAFZHgPDnwNWTA1J
sWanu08UH7q3rJ/KwXxRIFZ4iodfcd584nr6fnuSS6v6fqz5+aYlaxSU/U9RZIpdn6tHAOSffcU5
QLo8Qyp7kvRmrc21dOIQEFFslpe/1my3DLactr4UGidJNALzN3QBGrv6SD9xpWlxlRNN2nSTshNV
TYXscraSSSFTZUR2B05Z+CWw7GgjC4gS3ZOn6o/+4Kxs0YUDh1gQHBVQBfIE9r2MV7olHB1KvHny
tOYr7FmxKZokehLjmKFlpK0G5ymFnO1QuqB4BUzjATadxUenkHisoMtxwq+48rd6pwuMzZpA7nb2
BDXe5LUpJKDbAxq8VKcSaRPru8JzICoC3V9T0F74rPaE9MXsBpVNurSX06/QjrACOYVHq9nVjsQN
NYM0z3AWQ5Dk9rad221NZ2SqHeOloU6Kt+aswKr4tRObZQBhrTV4/PwaRLWL8d5zhLGTbP0EK2uv
orEwDM22RIpSxSElM79UzkBrx9wlCMuiiZOO9d5CcNUf1uw35nJff38gqE1Kaqjjs8tn3wbmGbIb
WDmfku6LlyK5qkJB6LpPEZKTKZzsMPkml2+9rv80upfJvfL2As3VqK/Gn+3FXovjIshq8xTjJup3
50JCOCatQLrf+f5jZHyLm7tS6b+nwYMW3tNeOahirWjzt44/36DvFmGOd0MqsA/VrDFPefHBHr46
xs/JhVzL/a3k+T+a2t9WRrPBymiPb/HWKMyDibZhiJi9U34MCng2VGi0Fh1S0sjOiDCyN+8zxTmR
aW0cdXJSgG9S4rluQ5BxYjyMfwfRtzH5eXs1F+KIzUsElBseeDqFiMudXXYg2uQK73ecx8JNBRr5
hNpwcGrrqjiAVQpd+CkInN4edWkP4SjHiZqkr8gr1cth9XEIcQDNjFPWxk88Z3dmWewKp905aX3I
rGbbwHPJZWNXG/1eC5FaFWsWerOLnec4PQRQ5TzAGP+qs4Z5DHJeDkb3ge7nn8zc+5xPvMLbE10c
xOTyppxPwWVeC05ROlaaTCRIKEcoYhgYm2hm6h1vjzILT/+ZyrtRtMvVjCu5jPFvBNFkjl8Nv/ue
qcpzixTMymeb3QJ/xyEATmxVjVbrvOOEbI6mj1KXuCWEt63ZGageJ0Wob+rYL3rknNq1bvksU/nP
iLT+SfRoOV3B0gNZrk1g1IlbWW37qQkN/5ToZdSAJLNGZ9MHJYyZSM5IYSjCpB8SL7d+317c+V79
z28AB4rkLdkZt9/l6pZJUsJ5nWaNYOxrXVn9OR8d4pxtVJu0wU4Qix4FriLKXmmjo9gWtG+6GEKA
bZ3+ZeXXTN/yXeCZfg09UwRLgRCgOz4vW0ldnseRqHPXioxj498ncnduuYWs/kVr7fshbo99+pmU
exdq4a7ztW1brGy3eQ/wP7+BE6NOyGN+0BRU3r1eqHGJOrKxWeMFWu9pvAyvMmoLW+H0mNiq3ANj
iqQCgE/zJUs8TjUSrwS/oVwLJLMk7+8voXoy6eUAPqZcf/lLdLuUU1ShIf003UMOwVIX/I7SMY7g
HX6qLcdBrVZeBNO/Of8CBg9v6pawUq5EH6tCJE5WOYxpByiQqMaL3SVPGN66MLJ2+AKuZR+LA2LJ
ODlDwX2aN7Elx67N3EwyN8/tey+SHkcjx0jIq14V0Wwq3wx2tzfZ4oDsd7Bhk13IvAUp92Bny6DN
XDMZv0RppTyixvECSB8LcBH/thrhfLo94vw1/vdDkvAghkvJjXbC7B5qa4Tr85otJWhn7cBs1U9t
VAR7vETkM5qAqG5hZbTphd2dNUFzKhJW9XL7RyyE0anGQ9bMRcjcp6T03bZ29NoJ4Z/mrtTY+rHt
RvVOpALxBFRn/puhptx2OsGQ9mdDDV2VZKHWZ27t6JzSkmcXgCGSvIoq/O1ZLQTtyfiTVwI3PC3l
adbvZqVEHvIkmshcw47efK/+hRzFTlHF/WjXv24PtbBvYCMAD6D450xeaZdDoayhSWNVITrRiHIf
gyM7QDy37mqf2x3AsTjQQGxXgCQLIYC30F8+3EQ/mDOXvLAw0FsSuWvK3QdH+4GBTovBV/swpMNu
yLvPKpqTKxfhwk55P6Yzy9H9AbX6yGtyN7BTwPlhC123d+sg+Xp7QRe+HW4b9IeAUy2YIbaZ2YsM
30VXq3Atq0VbbrBKR38oOlahtfbqWpzVRK+jpMLzY96SR3DEN+NkmhVXx95Du3OjdMDnk5yL/r+Y
GM87mtYENN6wlztF8nKztrwwd1ut/6zHyDfpKYIFsO6xb6nhPN8ebmFjToYeUwV8At3Ny5d6nmZy
EZqZG2ay4Z3wSfMMsFR1ZW4FGjyYL2Eyke57v+ubL7eHXshgJhoH+AowTtwas5M+lmWsioKZwiT+
DGuEUjX8gE2ch1spVUi7I1QriycjDv89iDMw1xSFP/6bVwhaefBVozdzt0GXSNOylygxf/lIOW6G
Ep9ERd7fnujS7gEjM1GRQKtd4VZiSh8UJbLCTQz2KsI26cbyIhxEDGdlSXU2x+wCRrHdpqw5YR7o
M1xuHj00ygaTNlIg9Ge3cttMUrnCXtkzix+OJwJAI5rOHIrLUSyrKW2hEldSO4xolRivKNz9iJx+
2zc5G6Y+mk6D/EzV/rm9kH//5fn8uAsn9soEP5+X5/hmphOmAwlGEdNCAIKXVNu00tkyWgFuDrEA
6g6neCzT57SrS2Nb1eO5HhLsUgeEWWs93Bp6iwdHh+JXc/DlVnL2itYW8a6XcbleiYZLUQoCkU4L
YsLyzfvYwrOzuFG4zHrJC3eirT9CeX7TiuaDcP5VYZ74boN/5ihhzAByfRZ5sw714sQmF5KLrDK2
IvEoQEQmargr23lpk03MIU4t9sYAVy8/P/7OLUJlNZMKEpRm2yjbRHW8spOX7q73g8yyHiEhWV/i
tulKKLVtMS2jGVifYqHt1M4+p5r0HKLgdnt7LU4MnAngObLJK3e2FqnrKkVVw7WjTPkRJ7bkdnJl
Hv+LUaiEck2SQiKVcLl8EUJVVF1IkgUa6duglgDlGmgH3x5l6YyCIAOAArnXukr/WxsgbKKS/oNq
CJBaVYBBjsmmzkNYTdYvP272tWcd5Ur+dXvgpUW0SP1ROIdZTFXkcnpyl5ARO13mqg0sr3CYVK2j
2F6zvF6IqRNiDfYOUGreGrNNiIt5NXDUcxcu1cmSlO+k4L/HyF4Brc5LalP2DdDF4jix4W3W8nI6
eNr6CGgmleuA2fo5mLnzofYkCak6sFXmCN4oNPk/pLTDo20UU8UqibboGijbvBbBDuUR46nPhe/e
Xual+cMdm5Jk2v4gri9/Vy7lft15WumKukArXE6Q/45TGUuUYY3AvTbU1YZVW+yr7NLtBrM4Kmh5
vhlqEtxVoCIPt2e1EC/J53iy8oLkET2HPk911VBHX921JP93NNgd1ETezGaVHyCqrBkFLU2MUg2U
A9DWU7/gcg0zxBCIy13lao0RfhwmFVyjaMqdVrTWynFcCGew6pgZxl8aAKrZdg1LuyjQYanczlG/
emr0qhvW0RTeXZ+Ne88ydj7MvpXL57oYwQmBqcsZgWdHTW+2dzvNKdGslFHMiyiuoZ4CZEt+dczP
lloh7Srvu87/gcrdVwGAy9ZWevD/z/BsTRB8U1trClHvnlepnaYTA65wpd78KRvDLteyDUqybzK6
zUAu87p9HO3otyremqpaOR9X8W8qwlP8gIzvgOuaW3x3aYt/ewvHT+r0fRGZH8BeDEe/0bVN39vh
xm7KYhPI8UuveGtaGOqUZl2kKQxOW5nLmGcs4qWzmee9Y1RhZIXuoKWpea+Y7tjX4rNXWLW4y/p+
wvPuEQ5FWArzj8jJ0OXUIt3Gy8An4W80udMf7UTKxrswHsb0ZGst0mwoiKOu3SUIm1mSnqIzD+iU
AASbZUdZX0pXOmlXmxb8BI06UhcCDBfVbNPm8lCrg+6FyMlQ40hFhcSd8SYHqhsF40OWqG4cOSsH
5er6mMYkqeSbUULjFXS5aZxQZLCTGdNG8+KIwKp06gh1K0fj6uQzCk8O0DE0a8gnZ6N4Rsflh3q8
W/cIpidN9Oyj9XqfNN3ay/FvEJnvhYlJCDVKBYksz4JMGgqomEUYuSkq9nmCaGGp9c/w73ZWXd5R
4Md1wPgaVsZZdpptn2onSw2/QlFY7Q5Nn+vql/A4AFpFh5SL83Jp2wrNMaWsI9dEAhNxN+H16BDY
BfYIdTngQBN0fmVtvB56RqtIidhV+hB6G4MuJL5/Ydg9IqBUYJNAh9y/N2PHQVvYs43XcqDAstWA
Mzhfb18IC78Zihs1E6ReJpjr7CRV2ejT32gjN0qDfV3L+UZKy68o8BUbkKOfvCEvTrdHvLqC2BA8
DifsKW99xr5cJVVPWjTcBCLGWX2UFV77qmFtLHwN/Cb9dHushSCFGgbwWBWrOhzdZkmupKQ+Kok9
X0RrcoTgpFL9metJv5GCzJ7qw/auc2KQ55SwniO0u9zb4y+sLrcR+ZOJvQlOurPxka/GzhBJaKRt
zL2E1jt67melAJgFrOvA2U//9X4nMLK4yIDAip5sly8X1xaW2qA0HrtVrSloNo4+AnJYTCFMLMmO
0mzGNk9WFnnhgwIgNsERAvOZovHlmL1CwoEjXuwiDlrv5Kb8o0TlPRZ2yc6M839E+dEHn7in2A6i
SUsHb15PwVVG+KPcQsXW0t9J7dyPlHkQNRj0fw9hQGZhf0JtoO0+/3apV4aKlyuxO4jOu6sRTfwg
cES/l9XCWkG0L8RkhoKpz8NInk7h5QqWOSqBaT/EriO37a40LeDIPNBXUu2FmDwZZXHkpuajMw+U
3NUtbc4qcr0cbeQu87hmEpBFjR32+9v7fmlCJswQmFokJ1cQERkHxQDx1cjNHTLaXLX8XWDSF/r3
UazJgHtqH09w2ctlQ8MWeklpTpG/QF0zDrJ9ZdpiZZSlZaNTT6xCzoB+7SxeOcKK6ySpQ9fJ1RiF
S9vYZ6Rjm2A0rX9fNvIBmla02HREo2b7IMlDrw/sKadK5ORYogF5p6bA0v9t2eguqIRUVPwne++r
84pgaijbZWS4lpoWe4TVmzsb1/nvt0eZh75pFHA71EqAeQE1nlVLusDUizQpDVfRKvGc603+FNRU
HY1aij4NYC3vnLHtVhKq+bf6Oyj1P7JygCzXZ7bAr7eIZQNTxUbsfFzgTpJq/Qm67h/ZnfRqpirQ
BKHmES4D9rrce1JJDx9do97te/FZbiE1Dabx0EvR1mpw7ri9lvMI+3cwWChTOQNRk/lGV/1AroYE
VZ46KSnE4UX0RTF5cuSW3WwrpfI+/vt48P9AXaGvAXxgllI1PlrOUei3LuQgJDw9PfiQN5ndnEi2
tHarWviUrJyyOfZoWlD6jKB6aKiglTVPCwwvSCytygbXiaDM/QkbUzIf9cSXg+fC0lGywes3Ut1G
RTd3H5eZ8ozHbfTHSDvr0GS+MWzamPfzxkcwE3uBATdIAGqSJd9FRdS85YPs/RROHT/UrWSqz6bT
KWsFwoXPhCckqH0yevLQOZuqS3VtDIQ0uJYvxiPYi/TU93Vyr6Wx+pOSYfd2+zMt7HYqFBQlwaFP
t8csMmmBqgm+FePhdIw2QrwN7PwsFPvnP49jyoBIDKpBmLXOtwN9s8L25bR3uzJBXasx6mNtR4Au
7CRf4T9cFaDZBuZUTlPJ52GSzMtO5M+pmowaW32Uc8kt6dliBDGYIjumQ1lA9aLRgQ5v44xoQFao
d38UdBQdgEuo1m7B7hnDaw88PwaNhyLbXWVCW3cVv0Kj9X8ou47lTHE1+kRUiQxb4E/OoaM3lN3u
JgiUkEDi6e9h7mb6t8uu2cxMjbstBApfOGFhJsrKeAltfPj4Fb3z6fHYwFRtjXkcPmefQokli93s
2ZPzWf689BbExiZgx8m48KEhEDf5eLw3uf/2nlDqAAt7662+SbD0rIXnrelygsVZ7e8VoCqv8OB+
JrNKcuDWo4YdBlR68l3stHqCZIKIdkEnvHuY/sT8k8N+i2P/nfngacDLxn2PBAT/dZ754LZKPVYL
fcqtmi6bmUZHAZUceEvWglxzEjmJc2qFUkc6009i7HdePaSecKUh1NgQkmch7wgzIalNOp2CnP5p
gqHSvoDjTD6TInD1Z/iE92YKS1OC6AY3NBAKf5/7k03gZOGWCY4mk0yqVozkFaAb+iwsvIDsMMmr
kOVCAQHZ688Evt6bKvY6Yrj/dwbOpqr0YkPYDGkUuTbUT1b/UNNctba1BVyuPmlun8dw2zfFBsQt
jv4lyktn0VUGo48JfuPTaQra/tZ3TJWpsp+purz3PjcyLVrM0JJFUe7v9wnk2AonlxEajCKyJSoX
/kGJIN5NI3WHyIXeToNqs889Ih4+3kLvzg+pBGgsYK29cTEXNeJe1JOnEwulf6i71pxGlja7j0d5
JwwCkBiN5jgFYRVIsr/n1w+cBgygy5MZ/XkHvzzsEXBkS5gPjBWWyI+BgSX78ZhvYGPbpwM5CUV1
4HYSQJT+HhRSCF0IWUYNkWDl5aVsY7Qn+MSynyFq63DY63lGStz8Y1SFdbboQ+Dwuau5pv5VCrhb
D33BRrafHO7bsOenBJICfEMQADYprb8fi/EsAl67xWPlAbz9oB/dLKcV1sewvJsjsG4+fg3vfWAM
hlLX1kZ9cyj1YdYSVKA1PmvXQq488cs1nsQnL/u9PZmjfgddiA0Ldg5PbzgZ4AfAMAqn3/LBAxJX
5rd58BS0XvPJqf/JWOdclxTsVAf5ZY1yRvuAcAm2THW3rxlManL1mcPwu18LWQI2PwJBpNxnX4vZ
OVlDVNRhAt8S2HBI4M/9bJ3XkqKF/xlO4p25AY8LrRl0BnGfnWMGJkfRstg2Sh+79Sv2VLwn4UIv
LUrvd2QIbPnx6ng7PWwN6JcizcKNDajL39NTOl4yjZL1CY5mov+S9+naXMsoYL8Wa83Tx4O9nRxW
PGpAWyVog5qdbcgeUSzC13Y9xQO8heN2AXwUKvaNubVD9ElU+E5ogEaaDwQ/9hrW5HkIpdZ+6ROK
sBB5QzyA2Q2JEVbkK1oxpfM1mDXwz0sfIBnvXnOnaV71ire/vExDaC7t8a9PYvt3XjWuETRKN3jG
246lFYFc8zFYT12UjTv8ubpqs2yFbsr4WbL+9jqBpTIAwkCpgm4K/Z2/v2rQBs5CaZCc4oXOMAPR
sOhNOaviHH5KOQyWKzIuYQU3Fnn4+BP/AxP8+3QL0Ovacmow3Ldu5t9DN9AAj1aZJ6ew6XUNbAhZ
HplqV/ijoCo9wmMtEkPZWhr9btt22cEnLcx2ne2nYT9E9fyzi2Giem1SKIjC3gqCdZduHIl3gARL
O1YdgYFv5frZFqG1sAPm4ItXiBAJvYtqAN4rJn3VVbE0Znxag7UFuM8EbVgSAH3IIYss11cUVHt7
gZG9qGzWOOrLqc2DY5d3XVCoER4EkOSs6QVcf2MDZ4mGfPUNamv/+SYAghjKE6BwIMh/w+mBe9Zs
DJLrk/Qk38FUCYidyVO8L9xs++PHX2aLit58GBxk28kSQjXrbE3E2CS43Rwkv2My7idRr9ch5Q7T
7ckVW4XcdwQ0rYRr/6Hp4Hb88fDvrH6ET9ALxpoE/Cs9O2iCDoQ3FnTJaVMPPg0wPizmWKvHWaaf
8WPemSk6kiipg1+H3P28J7f26JHATyU9wbtKfq1bQr7YBRyKYsTSRV8EJerbGHA0UUxinI5N3mXf
Pp7se0+A3A21sn9qmeeVzNzMM+vhlHNKhO/aCq9e/o6IBlBm8Zrgwl8sVHeQjJAiBaJwLIAJ6/xP
+qJvzoCtkwENHLzvDScebz//V1s0W8KBbjKGpxZK8oWyogaHV83ocsMD5uTIWle1wCnIGySJH0//
TciBHgPy/3A7daPwjb4rNJr1OMAY+pTBm+iRubH/min3GX3/nQkCcY4WClJ/KCidC1HBPDLjEWio
JwcLuEOANsIpi1lQ+WMKH4ZakSrv/eiY2Aa2wR9P8M1Ftk0QME3AJyGI8mYxA6pBUaLq0xO8zcY9
HBHgfIpqHOSppxku074ex09273uTRYUNhUpAbVDpONs+SHJ5v6C/fEL4GB9DGX+zfnM1+aA0jUH+
ZI0fH9aaf+Yu8iZuB0J0A/ZDZwsqrAio/15EWsSNb6QJT2JK0ZblKPDJMHmo+3a5gGaHLjZplU+u
kDcnBTIEnIgoYCB4R/f0bMw1axaTQgISlgSeLltdw2vOT4Z73fqfCU++Ab2j3QeIJvqUOCb+Icb+
Pb8u8Wo1wZr+ZMjMCvhF54+99jbJn5iAgD5lNyNkNne+zdoqIV1+RMFh/K+3AJ4BeHcAmQAvgp7h
2ae1ZvM6tIqc8naCwJHXThciyGBOU+fe7uN1+87GRBiLBhXK69DiOo8LNv2A2Gt9/8Rk3rgimK2X
V44m8M74eKD3XiwyDoQf0GMC5fgc817bYfTE0EQnWKHAHreWfTH4a1JRNgF+IAFCGbGxC5DLXvg8
6MpG7Wc3zjubFKsWGiKQw0cP/pwjAyaBzuacx6eg62D81CN6nwQJCm7C5YCMOLr/eM7vrNsNIQ4o
GopfUBTZfv6vAxcEeNEv3Rwj0fIoenErG658t6bf4RcU/v54rHf2JdIsdBsRaCGgPP+QLGMxlAV4
dGpUA0RYy+F6jhA+MFcibBK+g1KeD15Q3cBY6+OR3y4htM1C1AlQaEWB73yWgMk1PqVJeIKjmr20
Sa4uwNNY9h+P8vZdYhS04+GvslXUzucHeIbXUdpFJ0HS3iBkjSOIbjIo7BSpjPufH4/2dqWgd4Ec
KEU7FVCa8x0YrwFwjI7hlEOR9JuAAXwperirZjDwvpPeOuw+Hu/tYY6THJhWZAOgTbypnvEAMVcD
fAoqybytCKwei8RF0T4eo5ced+eOeC1QxKpvPvl4b5cNBsZ4qNiB/I+U8e8l6lGaS3CFw01wvTsG
a2f2XTO5Iqw7+yRIIi9hGqY+me07KwZ1JQBB0NIFRPm8Mik7F0uVMII2azcxVF2UE3D2VPCt//i1
vom6UJ1DoJMg4IFAHcqgf8+uljUdFzmTE4w7S9J3pS9gvQnV3QSF5xgZiA0vUq/97+/0HwkxZJlb
Vntezklg/qiDsPFPsR2aEvZwyWYmKW6Bx6avcKwGsIh6/ifllndW0F+Dbj//11lj6Ay8JrowJ39N
64s8Fn1WclR1QNvt2tUVLUJ7uOCC1FUMemjs6eM3fb6ONlUH1AsA2vJRaQYt9O/he+PrmGVdftq8
Q017SvKm8Air4Ouw2Ul+PNj5Zz0fbHuYf82Vo75vI4hFbv3tAo47pWfXC+V/2UaayF0TZEXffabp
+M4BtGn6YLdAhgqX5fZQ/xo0mrnshfLWE6C41Oz6wMSXQNCka8VrpT/hKL/zNTe6z5YtbGK855dl
QDsY4BEOEzq7ZDuXz4ex99TPqAGdEn6qKWxAnf9dWzQdP3617xx8CHs2xl8GcO8bgALgVRE25eqf
QLJrCrhljjsPce1FpwYQwoP2PwreY2ciosN62ahbgCKd43LqZPGzZbJwBEzrtYKMojtOQwrFrdQf
q3mFK+F/nt8/eCNEzKDFROcASQq/XxTt4Aklepk8csWnp2QII7MbxJI+oaM3fZb6vC07oeISQ/Z+
A8ygP3EulQYvMgisrCaC+m6UXeiEuD0NeFAhOY53socrdpqL9JoqA8iJda5ao0gUXp18ZkbyzrdF
HwEBCQI9PMn5adhldTcP6RqdvDhtIHowMljfOsIbv1jRvlr3YlIRO3z8wj87GM7OpWW1Nm0H7NWm
M18ClE8KoOdhvesdjegrnX+mr3R+t2xnA25RpGGINlFQPDuIlmaFsXXG81PqwDkcpvkIFcVP4rrz
OWHRAvsEnCjolGgonN9frWATH+UYnWDBTIpGi6kcgkHfQqMuhoV0/BzQeTl+/B7fOX42TV7Ezf/g
u85VVkdpNQRfvfDE0ylSBQ1Z+5s0lnP4PoNkXn082jtLBaNtqeXWK3lz/tQSprV6wWgQVe+BW6by
3sKppqrlqE6MSPLftyUs4YDCQgSJjXIema81TrK01+EpXyfvJu64gMVvEN4mSdveiVBmvz+e33tf
cLusIOjsQxP/XMsmyWAyK6FQfmqAYjqKKakv9OrGr7n1TdW6YIFsNuH/PexBpQ1ANhSi0Js+rz8D
VxaNxOBsBfeLzKVNcbyVZo6aXx9PDof1+Q35T5oFDT5UfFCPABL978sKtu4ZBewj2La6AFbWwkFq
mePujkSKl9ZCAcbAgekYjGsIbEBMH1Phd5VMJZpdw6KL0aAcGvkoDuWkJnu5drRKollWXuypE5hE
oBOmAFKmDsYyeD4oHCzJpdMgqCBPkD8TheyN4wwqwRCxJbLC5Tms2QP1YjcWoAELSETg1YM25hfI
jrITVGvANEfgVGHDQefNB0dpNB4f4aLRPfBxyEuXreY1DYS5WwOPF1nvgXaSkmazG7tLB/+Fw6Ac
5Svll3429XDEDruX1Ar6mLH5WRgeFHB+FdUSiSdGFCljOGNe88BhRpOCdY116V0/zuuXDCbqeW0c
MMnZPmvVfM25gKEtykos6OsyIYKXEUN3C8pccG72oTETN9/WMSG7rFbdNayFvRvNuk2fDPbxc9Zl
pfEj2pcZd88J8DuFy2EHbSLjXuOUwv4K3aTCsTqueJMCGNt260nXdfSkI2+9cNZ/9NK1xnsZvzFP
vPSwMSp5z+Pd0JPrnq7Ncz3A4N7UVh47js8Kyyb1OjK2XPRD3n71l3S+pX39O+05e5o0vOWlDNPS
pB76jGlQyxs/hD5kbQb3G4QeCmJ6BFZ6R35I3NKXdoJrNvh34fWY9WO55hTY8dnB67uDNDpoDUSW
9YTSuwDqaN95jdrnput/9sPyexXBN95m5MbHObbDyvwW9ssIwuss90sURleeEv1J6Sz97mesuQJk
50V6Q1b5/gKxft7erN3UlY6Ct8IgpgVHdIngpOE7L/G6O5dFYg8q1o2J3eM0qeGkbXPM4TIPzGiz
3KbxBBvkQd5ZNw8VT9GCKP4prfTD8Gti/Gudpd2BO/Cq+3bMYJ3udfs0auUFLuF7ZHvDH3TK/GOm
4/GnNZRecI/4dDevo7sHup69dm39EKqGnVChEceQM1mAMPpN141/Q2vI1zaoLlyNS5b0BR1CbCNA
BI8BUwcv8pcjvllwEXb0B2Fy/EO67E57afzKkdlecV/R4wL7MK+qB9uCOjzD27qDRvoxgjVzoZMc
lZQaDJeg1vJbuAjoMuCGLPNIfBtM8x3rmF15SQLhIlsrKHIQCLM0hO6bEC6fAKW/DF7+KOs6vOh4
/Uyzjt8NJp4fBXCKuz5U33mjUYaq82ebxjLCf2WPI/ZREUIFqAjAkiiGLISBdr0Mr/C3dQUj+AfN
Kdt1ATZww1RYBm1OS5QKQX6xVt3LxVuPxPiXnp8KkEZlS54n5fdH1nZNyYPsV80JjMiB2vYuO6X4
fUd9e02skxdtL7MvbWOWXR+PIfzqogXS2g0yHpGiC5v6fVRNbXr0BqDMoXFSd9fwxPwarAARz+n0
DdhRcTE3oOSuGl7BrUr6B7iPPWRMwvFUwQQ9zwbx1cEzaF4IK6J8hv5F1D2NXb61R1pbwZNj2Pda
/HEq9ArF5KlPo2c/EE/KN3GBImr+1TFm95L09m4CBmYH0BXbYU7kYoZC6jJ7Q+kNPC9pA9H9ApwI
eWs9lt/ka6MuBVAR10Oy0KFgWJdVXw8t1lsWFBEFkrdnrL2SgMvuTeP/rhu082YZRWBM5Juo6dw9
0FjnV3QKUemPICx4hIxtvVdN9juLDMfXbmi1ZHP3I6mzn6DC85J08VrGjhh4vbfpWFiXfFuIkF8I
jVWlXN/drEnEK1v786l2dCoWOyKEE8C+9QWkAwYADSGhjGSl/7H0xoDdQugV1USJyzzuL00QePul
JiPqi1yV1GZN0WoofBTpEulqsCK9pHod7hfoMr242FsfNnH2pkC1C06Beesa7F2WDehaePqPIUEt
CppMNS/rNpyquNGw7o5qW/rRnJSTlX5SDIYhWKJZUm32q16RrZnpNvqVGkrlJXwvIDN/k3jQ5Gkk
RRtysHw3qyG7d10eFG4VYsfs6O08rUHTaeh0BCzUlStugCob3XIVhou76OFfUAZwAy4Cgktp7eo/
Isr1o567rhhRNMO1EcvSg9XpF+MFQym6YS1EItNXI+EhU8ddBIPfbi5ZYHGpLdCuLdYePedCjyBj
0AC/VQszfkVO5JUgYbmfIZnaC4QPsSyksdmPWoyjLLykYb+ZM+DeRj2M/DBfc7kiIDX4rda/4ipB
ryuQQLrLLgm/rBRafips6mve9sFPyOrOf2LmBxU3PLoZIw8CtuHYX6Qz2NZdPoYHzyX2h6ub9buK
XbhnXOMAgCRU8ANxU/CYqti/XerxZ9DLUzN4HjDOLH2RSCUrS3VQ9ZDQOBGYhJcdJ97dCOc4fAqW
FOvEf4Hd3d+NwBd/tytd9gHz7trEy/cys/1vPlNTroAOgoxDLHuOYcwBEhrbHBQH/Hrt+cOuHuL8
JF0w/xyaNtkBOd5tInxXZs1aEI3s0zKMXRGjOQRaG/ndAAtwNPFQoy7Uo48RZVfCwUrXE5P3APF3
c+i88VLlPSysGxnsQrH4dwoJViVREak8o1sw49YGRHt80dV2L5PK/Cqe6qGCL/R1OjRfYhkH+06E
D5w6s0MIrXaum744my5V2GXoJwONU9Uh9YspWOleaqxX2DcE92A8wA9CYHGpFlgFwZqLEQICPyNa
8wJEv3lfe7BBCSGDdQjZaIqOT3aftDFqlmgdZBN1ezIvuuS+gAlalD4LaocdmSHeA5q0O6i2hdpu
aOEnnS86u5k3/OroPFYRT8I6IFjlYQSI6OBGXJ2DH0MdL9F11cFnCVeca+8Dz057voIoywaeXgNj
8ZwvXVrogQR7apKHQDbXpGvvmnaGz+K0iEpb/SWc1YzgzQ6VPy2qDFzalGD4hidqshcHV4HKer48
xK1dcNSHa+Wh5l0C5j0WiC3gqUypLnIf8/Ayvo8lOgkeGR4ySr8sTX8dLrrbmW4IcZ7rAIZbibxt
jFefAhrcQbch2MMW/rtk5Di6IThGVN4sbRyWkDo+ZLWQ97oW4S7xZvwClFkKui3aODaXBrpApamT
vuQLPaGmiJNLk8dGUY7PME1fUTeZD1JNjyilQHcM1eXSxdl0oRYWHrQW7eMMqYgqs4F/dMF4KSOl
qhwy4zulff/PrFp6DYmjV3gWjwVOL3IiAqXuBgSgIsHZX0qJMXEjZgVTwYsYa1Iks58XfZSg3oZy
0onycQugtdyls4KIwTx55NhKHB6T6XdmwW0RaPqSpmLCqovjuoDpKNkJSm01J93XafLgCj1DyKPe
mBB8ZZuEmKZFlrR/hEU4syzuTta+A548FdWMP1pghwiIxSQUBSoWXpqBBjF0zRNxgzQCl9DI6n1N
cwQoE9sZyDyXS9TJoy9UuzN6BUgXLlpLQ/bx0i8/NgWxBzEoc7kQDTMLkzYPXtixa+d12VhIApkv
6CmoIo/hltrLxe5jN9Eiifr6MXcB/g7Uq/I9hOIYLImj4Rl3eHCYAjl/o+ncVElXp0UDNdjCKdbf
aB3vMbHgAewmMI2GafuhesgSp34gE/xuEDGhVQ+mrMQJEfGluSNaA67oswjeX6uoukGjFWHcS+jZ
4Ao0H3WK+hXV7daY+7DG3a/CMHwQnep2S0ujolubZCfkFkct6nbyNThiGUsrCrDMIVbyKSBQMPAm
eKchWYV8HGxq4h4TXWZwI0On0x1eL72YsuUQ91NzW2ukTL4KGLDgYjgO8J7BHRDbo+0Rv4mMyh2q
PEjGUnbdu/knVndQUL8Xx7h2X6hp+Q6wgxxmyvkLLHPVqZ9Wc8gYc38o9+bHOBz0frQSrMFADjco
HKAMKTL53YMKx1yCgcZ/J1GDv4KgDDkIAB3Mpt+HpAZ2dVWPHXKlqlFRAlXv0FWN5LbQaQ+IK4XO
JXBuF9BAhmiuHhEP6lY/wb3Ru0thjV0MKW7teW3bAus++DouuFabiZjneUUrOqz5UEY19QoJwsNO
2tnb8QFvamJyTzIjHvpoXC6ccmsBjRpkxQ0iuyEgBgYpySmnY3ILVCav+GwN8EiiPiFGpS/Go+wq
7ftfuOjpTiqevgyc52C0ZLTKgQu7csZlNy7m9W3fSXPsGoSGdF2Fj5AwzHdcInwhhs8lp/N3H2z/
sl299X7E7XAQI08LBv5PwYIVzlVy/aF0/xjSxlQoK6dFFkS6NBlMdZpkmCDf0/bVZHJc/9oDVi0h
DVYOP0HcrgYnFSpNHW/TMuEAjEIUAmEM8B7XAA9B+q+n9gKx+804Z/4haIwu6YTwa5jb9pLbsAH2
HyJEXIIkvKahLjwu5st+4uam7ob0cmrdNRAqWETOC2DB0JFKrFg3QqNUQFv8rcX1cUlhxor9eTfm
silbAclQaSK3I3JKilkG3i4ZLW5LpGuVUesTNvJPHIgxCL0+trgvSQUA1u/Qkiu9+FfLhBUeM5xR
UNQftwfG0Nb+wpUVV5qQES05grpiLi+TpeleuB1/RH4+FJEM/tA17S7AZ6HFwPtgrwP9x5vlL2hR
ulIM63oVxzhubDw1xSrZl0a5S21BxhaNLMKsN4hNkldErgtqFcruTNTrl7gl2T5okDTNXWDK3ujs
guOqhlRE/q0GAvRC6aG9BA/nq/BMczDjcp22bQBve98rRjoMZT6N8th4QXtnO2jQ+qTzrlAWv25h
F3RVm9WVIU2jqhH1a7BAYx+EInKLeGuoEOyuT/nYqMKnWIIBwLW3cg7jkqU4JVyG+Knm7WPXK1ZA
ZhSWEhPylVx/V6y5pU7HVRKrQRSs8aNLAeJ5CcFgVk4x8sg5Fb+0Tr/A7/YGBpRAzM2dgFdRnKD/
Of5B5Jsg7MIZB3YyKLr4GlEh5q4/LD53mI59GfzszvbZgfpMlBDp+54ZxnbQofkmfHYLn5D5sETL
UM5N8M3z+r4KfD2/ePVwz/tNjwoA64upzkSZGO9yxgn6dfGTpzVa7iWEC2LtTahDAa4YANbyBcKf
XkECmZZN4sJdO2+imlD/LDzm+F4ptBSV8h4BKGxAJQYkxaIJ+Bh3bYBEIV13QHcfssyQ68XY6KhQ
xTj2EAW84lrTEk5dcBwg1kNdCFfsDLfAnUF/u2wo+4neLYiBuhdXSCFrUGv8DPnvBBdt5IkPubQZ
lr06eszzS5dEyUHABbTSGlcBQ3ZKcQOUrGPNTli9lmzy29sekDH0esmdb+aruGW0gnadLIXSFvi/
ZiyboWUV36SJGVh8e+ssQjrktCixjFc4YJ7aPqxPq4egjI8CciXx9KCxOool0M8y8rbgeJzc14bZ
nVrC5piM8bNqlrZguA2Lxq44O2cxsmLuhqVsQvdk/fE1DPqfuUQMhANKH4NF94cAuhIrhOr3C2nT
KqWtKpZEzVUOxb09xKdfTDCgQIVQadfnIMKhEtD+qCcX/q6HALukM30xwoPNEzwp7GR/oXd7L+v1
LgP6A7DtBPKtfbdf1DI8+/5kdqMBTCPwcEKmgSfQ8logcNN5bi+W3OzlmHw3gXkMiAr3yLbcKYJ5
JZy39PdOZVFplny8jGveXXmIDAsTbtWzRRAI5fj7GEQhZJPNqRua+Rgi7QCpYvntdZHdw2BWH1k4
4foc1PiyLMmwJy1Bjzzyp1JO+ueWCF9PHMrmSUPsFS7l56h2ODRwxiAZy+5H16ECZLi+y0WSFmOH
LDcCoeEIw3uYVtdtdCBBow5BprBpluiiRsEHwuD176QLkNV66XKo0wH+F5FYL4XR/EbS9TuEKfnR
jdBNIEK5wp+RdCOJCyqgbi2SaWTIA01vGWWXHo2gv451ViQCmNYWsLyiB4dyt4C9vYdwZ3JKmdrr
tJ1gaDjekMWjldP5dKWS8AkI83Q3BKzbg28I1IjHj9T68CRo9VSgg3UJQqcuEOF2Fcn7JwannFKz
WpcozqKKOY3kslutKEg46SqP6FzByIPCA1ajitX6P7QPS7RgJulNrUWIP5bLu7bOs12bxuxgsgDu
nMkUPdoof/bShm6wIEzQ5LLAwsDan2d6MZtu2TEdrdeC0R6h9pBcqGhJfsKZJLmbUZzYDbMbb9IF
ERIyDaCr4+5+CNmPxG9MkZLpKhrGqzYGPCabzC0KlGmloQ2G0vT8Z84HiINncqzaAZFTIqZhpwZQ
WJdVJ0Ubwe6on6lf1d2mIi0HFAvGXtzT0QtvwPBCqQdA7Cru/KWE1mFfwUH8W8+W9ChSFOwmuEHP
xTQgQMk7nZZIf4K9MHl/PwzolJXgHRPsxeXX4jiKZ/nQmZuBz6aI7RxCcDZRlUZ/AxkUFdjpcVf5
K0vguQd9+YCauTR4/UiraXyEp8NQoKf4SA1nj3CRdDehA6LYI6iM6r7bBY7gKoqIPLCxRahiEl5i
+YA4CjpV2eL5dkDDQOsprX3okfs4hzNUIMqob9YD0KswZV6neldHqrlOpszDYKw71ukEGx6eLEfY
4uXfBpfx+3noo+sYVS28tfpxbaZb/I/2SuPGraJhvp+ALLwUgX0dyfTKrFv3XmwQ+Vh4NpBFBBfj
BMtW9DDpnnDllXyEGJwPh/tX21gcapNAW0KmjS1Ds/iFHzZ6w0DWB/CBxkfJ5X3SIh/qDA4gEa7N
Ic5rsP9c9tTlFBcIxA3xuBFFkbKja53t4mE+JUipd1YFzT5Fx+aSsAjTTPOfWL3ioVvXfDeEK/+K
hlyKCy6PmMI6g/eeMlY/pmN8D0z/a8+mBz/F3q/R2LhLfZ3eQB/1GVr+NWRXguzCCM4O/eTWa4TJ
5EG01qEikQGcH/mXOpxQoMvjb1NYv9asD27HWoePlCjUMEm6ylM0te0efmNXikw+gIJdeu/Czu7z
Rc1FNy2ssMvKrmgva9QDIbzR12gaTj5ogTIPkbo21t+8MWqcjiimWhtB2Hfsnz0SmEuuDXlqOrIW
o7Bqzzw57LkfT1eLtHInG0UKAktKcAv4E66wuWJaqiocXYgeSW2Oi4I1sgBB5wQ7aLdDTQ5BHloj
1Fe6ZEjsd2TEJQzoXlegS9ZWaAzgE3b+zVhTd5wlgCQ5tIKQoSayCjqHPG+ZxV6CjHjvzZQWdDHz
iQfLfDQ8XPaw06JVM5nwS96j9mYz3EuBok8D2lL7xafxvl9tfGx9Qb4w1z833ggcrQj7fbSinhz3
7X02r1MpJszbwihb2yG/9iysBDJVJ1DV6OihSRBaoOYB+ImwuFE8iJIhS4+rZXRpmcvYf6KZuw4c
k1uqimQcgPdinhUru6XdQjiR7OYadxqmcYe3AAqxS+E81Ihbn7prtuDnK9paFTbko5MOSYWE7aRM
NXTDBsRuZk6rvIexCFuiofDT4U/nd0/+7FTJciVKLtDxQjX5dUWgWAD1MF77uMhLFCt5iQ4QQUSy
NMU4t/KQTGN9DOHtXvQ4Hcp+ZKjMhFNeQM4qOizw1z2QXH33iHnMBkSyEShraK8TtiMh0pQJ6EKU
htNfQ6afOdXdjQ0TU6JiieMP0QVyvEkfoHhwneYrstQJRZ5IP45dxivtT/UNXrxfkgWFC2aW8DLk
qPYE8PW+ULA42a18Sv9H2nntyI1kW/SLCNAE3SvTZ5ZTValU0gshG3RB77/+LlY/XFUqoYTuxfQM
0N0DMUkGw5yz99p8HU2/m/uUPREFwqd00k5prD73Mv7pV6zYjv48zV3GITZ/TfAurXCkUpfv6p/o
AeqNrbVy2wovDRJFG8Yf3ddQESBK76z8kBl19WB6+etgUF0szfYZUlG7I8yYEdoYv3AL8O4MDt7o
Cpwvbq6OBeNl1bacSVEF9oss2f4WFaX8LJ1Y306uOa5pX1p7cjHDtVc08xJDcbjS6jVp5L7zcNA5
RRCwyEvwjcCZed/oZYdsxzFV+0PsYq7foQAz3aCYpS7hcPpFti4npVeEpEJH3GITd+2VUWUTECZd
N++azgEHUQxCXOFN/JnFAVBlEYRCfRKIJM7twIV0QoYLgeyakYbNCkQY5G4rh8e/iiy9Y4B2Gj1Q
WsipFfSRTrUOoWK8C0tJ584S8leaZxTA0rKfoCtYEHn9tpOBIbMZXbuZLNJ64dRPdRVXr1bsFPfU
kbtkTWB5Y227SIJaC1Eq5OzI8+JX5vuxwfw+6VbQRBVvLsYkQFR2wqzBcUHkVxQGZwqKJUoQ2S8e
U/oHyH/OdSg2ZN+swPu9J1sp++nbk2nuk16yf7BaDEcbznosYP82Gt4uCmgIjRGrAt+A9X401Ckm
HwOdz17NepKvG4I8P3kGsNxg8HVpEq2czhzYmSWO+jxIERgq0261AUTMTaO7dXNkmzXaH//+s84k
OW+/ykGGaYHEQ1RynmfiUHrOW6SrEFXbGn2MzKhPJPOVT+EclPF2GUI9YI8KcgHJYXp/85zQzbnP
HW3fTn46nmoiKCjGLCjSTWgV9SuukYFUQoYR7V9ByrS/jXNfk2SZ+MlHdGFZ+SlJNA5CuszCe2rd
KUqFRDXjySG+JzvN6WjtCo3+zSmevApBBNqga0m3F8aNjW4JW9Yiy4Vy+/4u9MbPWRy06FAWjdx7
CtGqO+vivofzs+lK37qiz7L5836bQJanhvwFXRGKKc7j5zaSyTNyw0h9+spN6T4aBi3/RAnxWlfy
WtLYhXHAfAAP0kAOZ2M+fn9rNt+sVY1zfKBwl6XBAqaX63ly50//Pt68xdMGiYBoxPPx5k/46hUQ
wz11Lv3WNeJka1bONV/jhQcnwOrD8LRc9K7nKt9QH7vOcbVw35B4RTWXozarTp+a1LXd9ppA6kyw
9Da4UZvB0iDeHjzh2bDAxQx1Fg38PsqV9gE1sZqCebYrZz9Xv1oIIDdZ5/bX0pDPTRtvowNRuE/8
AnpQVHXvX1lt8+FKti17qlucCeQqVwZVer3Zalr1sx7ZTRptDgZfKw6o86/o7JbF63xsMnnCv1lU
+Cxd769eFOz8cAPFbHdMb21F9LJtr4MOIO7z3D8pkR7oG33I5TU4waWRCsiaCZTvAqHf2TwaUtxK
NWuKD3pl8D14I9p7EaVXJH3nytD/ni6pdIvxH7fR+UBNME7QBavAXDppRzvYzf1sgxrAGQ6mp0Zz
hVJGtfSk+uFXrVL7AwXNjHO5gF/a5LMdX8GtXfxBzNKCUU3yudDP2FQuUOJ2SZU/ZEDyAnOef9Bt
uUs1vQlS3HqyzbeK5GkTVmTiiMC0yysoNjS4F965sJjCkQMuiO+zEZcLQ1H2EtEBvmxOOWOy3Y90
JvUNGq8f/pg590ikrNM49EgUZqdaET1UfWsNO/uiORRddQ7mtzOyvzxIE2feU/2NHs02zu69iY6u
W84CLPSQj19pPOtDoHWLlkiFS1+xTd2NzKp+23d1dqSx7b8Cfs+KFTNo/8Fp2gpIUtmu+btZ31LK
Ehx//eqJX9oXKzNHkdWrVI57ltnYuMdwTg5s4n4361BbmUnj7mNEeDd2lfvrGgThyS2GOaiddA6a
vKEj0rAorPRmSPmd4IC72K4/9nql7bTW/O71hkPRqTEOIDrGHefT2znMtJcmpvZQOmNK9dXmn+e4
1VL2X0fmCDqbShIxUBf4q6awBsTL8eKpnq3hFy10fNMqt/1VDYL4xQZvEWBjQr7SIkKgu9u4Jz2t
3GNZWOmO9jRHQp9mpQAtu7Yo6Nx05EBthtK409ldffeSui+Rxzjmz1pk00OUi+5ZmIbcqskbTpxP
qjURpBkSVqPY9gmirNnti29W4kbbuanLzxae3HvwbgqbVJQXa7e15gOq2kFbtaZOHXCMpPu9KoiM
2GizXv80NRDRV7SvFyZ25nUHVYnO7MKn+X7WEVMb13Ouh3u77s2jp/X5trJU8RxSgAj+vlJd/ODs
hemE5xvzln22JHphaCuPD/kwCufUwbBYca876hheoGT8tcw0nntx9ET82A3Ojq//6covuDTVIWTG
DYcCDTn+2VQnqMMW3cSiDF7N17a5T91zIxrLX+uTck36T2ahbbx0Kj42wo63Rob2mVZDTs1oiS2h
lB41QNadbFzqgJibVld+4TLpnK8CUAZp71t4eKCVvn8fsVHNKRv8+FB5/sFQdUW/rPsYmfpD7vv3
hak9emj2kjfJcPXP4aFsj36/+PlgENJtSp/Cd9fUhHmG9H09R7YHCrTRlW3LhSWeS7Hxc7FCWCiT
z+4zpZiuUdA50NljnzyOEWVbAlGe2gGKo1SxWnvWeG2Jv7TfpEKMow5sFraWs6eb2F2FPZqnG/f+
17pHlUnHhc4ahQDRtNfsFxe+LYhs/3u1s8eJFaQ0hpGrOU05rrHvWYhxKT7P6vHvo2Z5WOeDBvE/
jwqnJz6as2WEvllZ1hXESOFUWorhIiqrlaMo4QRWbaZREA1T6u5mDVZU06W53P39+pdeJnMHTne2
TsAQz87lWG5bClsFe91R3WeVsWpT47ac1ToROaXn4lru+KVlE1m076MvN5F8nz3YVOZZWkRjfKAw
dFdDeQvyariZ9fDr2DZ3qM63iFJPxRRu/n6fF3eIQDlhVPFtQvI9Gz91GPuzN+tgs0fji67ylLzR
9oPyon0z0992ljaB1ZxUNDzGenJlu3Bp8LLKGhjtiNOhBvL+k1HaDHCEg/xBgRxLqukJiRw5hHXy
5Kn549/v9NJEiUmSAt5i58X28f5alkMigxJdfAidviAewFlg7hSuabn//UIXvhHs/Gy+gP1hkzyn
JeqIK1wgU/KQm429cQczPHka7cmcMtOV53fhnhwWH4thihuCgfP+nkItNpChlvLg1EMZiDaNb+mu
e09/v6ELb8lZHHPYSTi4WOdnl7CeGia9WB4ax9KpA5sn1JNbpaHhcJ3k31fvdxc7GxJ1TjZHX6Xc
0mSmm2Zw41Nizc6uEu58Zf9+8UVBZ+N0gk2Pr+/90zNVWNZGJuUhcvxZbFTb0qZgGyPZLDEvXQM8
X3yMdL6AnjOlEDv4/nJaOolmpDt0ANT96OqoMcIp2WP8fLTkNVbSxVv77VpnX7VXUqi3Sp5iliks
IJ3Sg1lrcKtlP/8+Ni5eiFlr2XCBuzmft4a8cSdckNreHSq1CjGPU2GZ/PsYSfe3v1/qwhTpcAmw
fbwz/nO2vjax7cWLhOjg6WCFVoBQ048oVkaBlkq2X2irhvnWiodqRsloZt4tsl1fXvkRF+7XpSBu
AyjBQ/ZH1cCEA0NKUuTvaUHazwlRDD8LJdqjStX0+d/vly0sQQNUIE1u/f14ofjYVzm08f2cL0lm
nqaZAttqWpurCkHEazYbZISOg6pJyoPITmRTNJqbv/+IS4OW+EFmF0j6Pi7Csx8hFWmDSOr3NWS0
H/2Iln1n25NtA2tCybuxZD9c81ldvCYmVqZq0rqpir+/puvGtRFFAHUqr92Krj/K0m+DsHE2zthd
2WdceJ9gtv/3Wmf3B0ZeaXSr/D1qNGONUGfeIbqfDzSv/pWgsZQLKCrD7wG3DXD23D9Gjrc0lVn5
yK6SrZ+PKJZy+ioKJUj/kDXqXo+TD9o0bCPz2pno7Ts8208tO+El9weYl31eqpgNqVfeAilCQ6uv
pTlYiDlDwLpRhw54wN85Th181cTvOMJM5cZNc7TaxlQtItf+Snvh0q6Dh+EvNSFs53+kWqbs72o4
Iv5etNhYg06nl9AMbbQe0IWvUzkRNlsWcpuVeDM9yGaPzqhdmyTPVk+EAOw8LE4m4PapmZw7wvOe
HXrfYjWtbdEtjbZFlN+Pbhr8/Rs628v+dx0KInzIlO+Fc7bO4AkZGzce/UNhQS2bdaDuwUzk8lEj
Ym8Ns87YjaQbLGoy5woy6mwb+9+lwciTq8V//8DG0UwZvEKF/qEXTvQ9FykPOxkVAgAPaVwtNOtU
oyD+tx3QclUThzLTBXZpFFJnH3DkNq6ShHkeeop/974dhw/ouxHbe0P8/7zU2fer+aPphuRdHNo5
VjtzLPq9HhJeKOiPHf7+GsnCY+L57SN6uy+GDDdksuuinPp+YhqHMu3b1AsPTmf2GyuZaWFPU0m5
qRp+6m4z7QgHyrYD2IobonkYU0m6BGsnFmI11hK/2fk4GF4to4JileUjTIuh32VlNq1HOp93YP+L
XQdGfFmulcxWdttNiG+R3SVBEZnxhvIYbf+iX4wJZfEtz0XxNQn9+aWN4ukFR1jxLQ4xwuIg7fap
naTO2kaAbeKtmOA3t7WN16cTcR5IzTB+UFnQPzR6m6/zlKZ3VEIJGJFN/qhSwzzpTZHsHAxRalVM
sj7q01QguNNaAfo4w0qXRDgOojg8CVH32KJq9+jiCUHikSUwKzyoqCgQifvJMhtmtB9m+SbNRxTa
ee3JpzkcopUXi24f9vP8rR3tFo9E59cPva6PR+VjtaRYbOxkqtV33egkP8wSdUPVWumLEGG+Zp9d
nKRhJieRpeWuMfVy59vK+Zp5o7wbh0rX15NE+rh1YsgvXeepR36lnmzzlu7F1o3COF9PDdkbiGk1
cVdiIvnRYil9HJQdPtRS69e9wl/XmGq6V6O0P1p0pfHN4nUk17zZx0aSnHBhiyMuJLPckDxj/hB9
5/7KG+mjNYgL87mM8GU1+aDklZLvhTlsQb/wF7Bs9jPnQ3Im5TD2BnnM3Sp6jmlpEKLuWvn8b9vy
t6FPChlftL5gbs6BFsOATsYyZnlMpWfcp5ayVhzeDeJCu2vpF2fL/9ul6AIadMMhixrnObZTXXgE
rM3x0akygvK6tSbVg2FPiHjtfwV1MVH9fqmzLeXQCFLVfCs+WkP00TMEyNn25Bn9lQXgbOe63BGM
V7YZYKtsQGhnLykrVBqOiRYdPWtyTyKKqqXcVt6R9oDq1E2tO1WM2Zcxnv1to8Zr+U0XFoHFKs+J
hce5ZFe9n7ZY+BTQPSGPiaY56BuzpK23wEuzj21a13d1TLmQnlB4Lf7vDRpzNl8uLUnowXTZzD8W
WLfJkioL9WjxPEX0PdrS3zeVpbf7rnI5a9k93tgANUNy7P3Wep1RJv/ysTB+LelZIZgNmwRHHrKL
YT1OBUCNaFFhr01fu/KGLizRb/oLEDvsjWA0vH9EdMkaVYoyPo6NyDfStaaXQUMWnIIywMgkEBYJ
87VJ5vYK9ufC90vRbIFHu2xD/gAnuLlbOkYRy6O09PBWLN4YBsDw4e9L19ku920AOlQjiC7j6AKF
8v3tIRF2MEpk+L8VuZMjbYcdIqxyF+theGVCunwpCqEUz/i0zk9pkzRUZ2JWPZKMGG4slpVnXBnp
qowm48qcdOnZURs0we8S+sb09/6uHOl1BGXW2qGoovqrT8UOE6gv42vB2n9+P/T4CCRwdYfslz9a
WqU0/CYjePUg2L3vsjo06aOGnbZCo2Wtmjp1VqZ0ms3f39l/UM3zz4fAHV0QAMke+bxiNSNP7Vrh
aAdVkrW4Sz0R/Rz8GhGbbWEYXdH6nPg87HjoPhhZ1W7xV+bFFytGdLZzla/Xq3nysm+tn0VhUCU9
rr4wSWEOJVWK567rDCRTJTrWxLYlDihaaXduYlkPnfSyboWN0nuuYr37KOC53eEQznB/sDLXga4S
9+NI6G0YdG04fDAbYfySdt0k6ygu/VscpzMORT8tX7WhxZ0g2/i5gkCCZAg69SdtwhSH90vD5GiY
rfrZJC66x7qz8zGQc7l4VeMeG3ifLe5kr1NluB6Bubz4ZcMUVhW0DwfOSy5KUQwzi53KrIPY8tsw
aEVZPRpdS7sb00r1kqrae+j7ClldPbfqZdHRGquurp1hxflELbtFNpHB0BhZvm71GG81jesWPV9a
JHMwCpX1fJZ6eWMMBia1ghSvMsg4uneHqqv75Maf56nazEkXW3joUjSvNB9rsWJWrghIa9kWbiZH
dnskf61+ZLOOmD3DG6atW473w17SM0pWetR6rywUqt/kmT58aYB1xEGTZPqRYKM+X/nJ6H6r4+WO
bdz7LlJ0rScqZ1JDjdXe6s2t50O4IK531qBsZiOaKwA+4OjJjX7QS4u0E5l6gxsYRtj/sMt5dlaZ
V1r0jNnN3zdmioWqFcj6g7TvxY3dDNFDEkloGxj8migo+nb+NRX6sI/ssitXHWSbH38f+pdmY0jX
BkdD6Np/yKDymaZV7/fyiLp43ITt7P0046b7Ws8mQthUr1CLj0YsvvVTZV659oXdB7BHm9ot2l0y
y5a1/DdMWCayOG8ArBy1OCxe6www/bozZfEBXW3ziHEtuhp5cvF2WZZ9BOUc0s6ZViEd3ohvPTqW
oEDinTIL61PvhcONnF37RgxedhCpa9x6qFOie+Vb6ksBCOPzZLnDQ8iu8zTqkY2w1HJLVKXKyGMq
GZH+kYAj71vVafjo//6CKFbwGN7PTWwZOL4bnPQ4uJwr1RpRlS2iOw/gT1jchlUO+XiKeiaR1ANy
KAphDIGnovkrmfP5bQymZ+PGlXvQ+locZ6V6dO6z635EIdFhn6+tb9h3xqclUuZQKjlv0XFW6arI
eR8Boqrmln/thsu5aKTBKqcuUHbvQhivkDrU7aBS9KayOXL2tO8ry4zAx0TpJtS68cWrEbrgcK+P
lTEWj5PVTZ9UXhg06PzCeAZecVfaeEP6sveWScQKHE/6K0Xz8HZM6fHHEWY9f0hxoCynOvy0dFTy
HfZhAuC0rnxKgZ7lL5kno+lQOtKpb0I+YPGzHQZYCVkDHXElnKH8XOg9M59tzG20tyOvI8UwxIJw
jLAo3qAyhzPTe2n5OaQM9lKKOWmCrvehGjWc2EnetiJ/xcvFuDRNUffVGvvuS+O7xZPfW+HRIlME
j2Yy1l/LEjt5XsCkh38CSDn3sHN2Wn2yi0J/SMrR+4wzCDuRiI31OMb+GiKxd9NDsd62/jTcxYBn
1yMFsn1kdobcjJb1faaecJuYc/lgN75ZrAa3Gx8qWFN7VOfyU+6Rs0mGVvq1NbV6I53ZXWFvHL/4
rJ/fnRFPFAd2axdOkTR3WP6LQ8eemeU0MtR9VJnTT5XFby4hNLNBhPlMYPLDWy0kU05Qc4iNN3Nq
66fSTqzNzAbxxuyIgeTPdd29PozGQwpSgbHVIdOWYfOtmKpqZ9jleFv2SuzFNE13xjigxh6zSHwv
sa5hzkNA6Vm5zIMC6M0T8ub8ZrCL+Mp548+dBKIczk8s5kv94FyXxMFG1nbLbg+J4NfKiYApwGnf
+BCgn3Sn+OLVVnKtanHpmtDiKDsJsmShvL6f0NyIU0mWcs0qkdPjqCFyzwYos3PLpr/N4fN4bNR/
dRIfPkZs0BP3VJ5jk/z3qrxJUd+h9aCJngZG5CY/Y7+KbjNkvDIopT0MV2YW2/xjYhGwvxFELx1B
OiVn/Z+y7sO+KbX0OJpzBugzr113TbCTjss894ybFO1vtBpyx4UWZA03FOo7VEBokp9Gw1I18uTC
0m+cLnPHU9+4JlR6lUfPA1SSlyx3s++EWbR4gHNLWrCZqWEEZav5khOGn0CbaWMdrk0fEQNGBv2h
J8yYnR6fJ3opy6uIYA4zJVeKc7cFacER30qR5OFplM2wJ47ViE9h2idaEIVhWCDQ8cOHHD/pixPz
fW0y1Tb+OrMH96Xs7eYHJgGKYqNvDPoWZqRfbYvY7sYd4q3089AvgWG4078xHYmfaHb4FVWLgGx7
bUL/87EvzT0EH6CrGZ5ny15O5Hwj/CQ+lk2t6o9lGPV7tFb6tFbSnr5XqZ49R5YdnUxzyO7yFHTS
Cknc6AJiksmpgg5vbSmcyzoQXlsXV7b6fw5iwqGQYvMXa84fo6LQK3+O2aTiASehEgjDEEhBsUjN
w5J93ehBL8pr0ooLRxkYt5D2iW+iUHCOLC5K5rQJP/SRtme5SkDP37lq+JWUw3DlFGi9ha6+X0+x
ABhIKwClU145l/FW45D0feHFx7T1x1U71A4NH7KSQ47P+NXx9IJ+8AOvn/p12ir/Scvb/r7MqN5r
uihWVp9Xx9jpNYj5/bBJhxTcGviTdaE3lGoSz2XSRQBmlPZNPaTPFq6GZzhZ7kYlDQ6VEOOjHOpx
B6EDK0oZqU0xDNZNWgob0JRj4gKvykCh009yQwVuXepBaI6PLrRh5NQz9n78yCAo3RFvKHEbc6P8
QIu18hCXMrubWzkeR+l8c1Nt/KJlJnX9rIMjpgtwCkZxKsPylUBV74duFt7aEaOza2DbrHNN5vty
ZmuhFc1D1Ru/ytyyd14xlFs+K3YZdDaWTaJ+x9wFAt0o41urzioKep17Z6pWOya5i3tCl+6WeBqM
S9Fc6StLNJAMoh6nRWOnGyz28T1mHBKBLK0COOWxH3Dc+0nXjFvNzF+0Jv+UGv5nFJ/DnZBjtyFL
Eg8Nv/TVBiixc3IbYEPM827KCpYEit97VoFxxdbC3+v+9Mq38yGaU8hDGpSglh7ToeXc/uRmPQ1N
n41MpEPmK7GD31V6CgErxzfMkc/9NDc2bYMhAqDf1XH+EblX92xFlK3Yhq+qOoIfxu9JA47m5crv
9FcSjQjC5Ti+Kefxg9+BSEOERJRg4y1u/ER/yFz9BMQhh2qA9QDQ0exYd6i0+q3W4NifotlYt03i
oCdaqC68uHYzmaHBebEpnqHBG/jOquFYuwK3kwlBKcVDXlkCQlPtP/QFBE8969qbuDXGm3pu/I01
YAEVA7ukgjyXwJrz72FvmmvSxP8TqiIknMf9nEAwUW35TSmL/BYrtz8Ps+dssrzoA9aNHFFvVh/D
MkHsWXTzq98b9pfOiYcd+19tXUXVIFYkA0WPsJLqm2USQ62pDdu5Mh+wSaYIempjPwy8MtmbPwAV
IW6EWYgTD8NBnZbYIIvCOJJ7SGmYMuTK5X7ZIdpj4Lijvu5by957PeZubLZxkAF7AisILcC169ek
z3422ALhOgzNwa1rTCoJjsoDdPRobWHh3nURQTaWxTkrKfVwXVIy/zWW+J7BexjHeh6MwHa0fOvR
Lrqtxlxj+QE9MimpNnEaQ6ijgfFhUuWTO3IMiysDo28ZE4Gi1caPRJQuNIScdk9NggZD9kM7OdnG
IFX6aMsePGLS/GwROQVprVArwupY9cZsB7ER5Tj7FHYwZQ0bw012KTsGBG2Dx+Y4m7/YM3cJGWJc
OXQyV/6AO7Ts/ZukiXmGafrLcHNAEnOZH5l92HB2sbgpZV7cTQ1siroZvnpN/tPO+y+lK9pDDj+C
ugH/N+BT8ptrUezPm7Rj7Zz4edIW+IAhDU51U6/ahFqGDbhrlyR2tirmXm58BmkwR1Ozokhoc+qd
DjTz+KQ1l8aq6l50sEU3puYZ29Gy2+3saJ91syw28ZScShdrn+aJdMW7pMKom/EqasJkzTNnc0mr
nWnAmT7L3mYrwRHji9mkyS3Wk3YvZBrtYxWb6ynPrG0RKf0WexwIhULgvFNqXPV59KP1aoCdHOXT
NbnOqI7isNrUeq4kDx/5uFu08a+SKCl2Hx01LCP7Tknwi1W7822mW9V2hjRILa2amEGV/l2hbnb7
QeyR6i7utbnYiSyJNmNmq3UjYGjGupxWWS+0re9N8T71yuc0hzuHeMFdNdgPoH6QYO57TbSz5Qz+
EUTIOgSJRHyTzRdn9w8x2xokdylm4qzF69x0D4ksh8e/7zz+PG+z3/I4S+J3ogZ6DpCOWxWZkUER
D+GPs60ABW3QsN8xSIhb56HWVzaYZzuJpQmPgQURFq47HY7rsv/87XxvtFFf2BLbR4+RKcgiFAa2
/txIcTfhQl9lKdKSf7rD/66IQdlgSn77m/dXtGj+5b4jNHaVab3LNVPf2HPq0adiwKsEA/Pfr3dW
Fl0u4euIcQi8WIxI52FJPfpW5TSmtp9r7OcYkU+6nVzrnFx4jAStL1VRDIJL8/z9Tbmw4QGHcVNt
rSBBc+zzp/KG8IeTIJOwauP5ynu7eFfC0x3HWXr2xtkGdaw0rWnSUdtDVJfrNAKVQPxY/W/7zP+e
HRVyFBp0aujavL+tKoWAwYlQ28flSPWuiZx1xhGBbYowNrVIm4NmWte0rstP/23v999F0WRQwWZY
/tFbs2DfpRZs6L1LRfZ+8BpnHWN2yJhF2vR1cmpzS/LlZ9V6Jjz+sLpyzxefrMu2YDl0YfNbvtDf
vggWTSKcdUvbjxRMtgMElx2CC+vaOfTsQ3+7S747ohxMBibKnveXyePOL4dMlywMdCi2VN4U03dK
im/QzNgnVmbdSg/lHRb31VDGdr/TJ/60oK8qGW2bQg4FTJvW0OE9R0MTGB7mchDAuFwEGu/h5e+f
kXG2/X/7wXT7DRt1EMF77tlY8BvdduiN+XtT++RT06LktHFIZ8JnGXgljgcYEWMB2a0fQKrCGvH8
YMzhA1Y1HohrQofzZtp/Pwf2vY6SHrPfeQxfS7HPm60k3DtuGdh19lRRg07wk6d5sqOFh9sk3pri
OzQoKrxfB5yzquy3nDY3gwKkW8y7/8MDspdYaJQeS5327AFpFWYW14/CPdzhYBAfgJOtTJV9saX6
EFoefrOfy9m3+57KCCM8bQthfR2pRGBKuTI7XDJikLHOxMcSYtBIWwb5b4O4ylJZYJwN98JP9+7k
byFwbZvoU+/7T7nDGZFNjVV9tP3sVAPruvIkzqqhb+/m96svQ+m3q8tGYTOt/XAfu9kpn6aVE5Y3
pHjdF1QKnNa+i8v8wbG0bRzKm3zsrlz/z5FKOh6mYSYPFlPzfA2tGgMfOH73vQH1fAU5sgIQU9Yr
fQLL9Pdb/fNSrJ5MjzqlAjqm5+VxzyN/s8iZIMPB3gyhd7I1xCoqssp/XzV/v9CbFue3R4oZn4pU
HMlDZ8Xxyg/D737i6kFp1bdZOF65q0tTIE5BRLdY0xc5xfv3R6CcXcwumQaZS51ah2QGz1eaV17T
pXme6goJS8yCvLCzNVOHmbE0LOUhmYnqxPYwBt1Yajcyw/Fuu5gLcjHMBGJyOA3t8lob81y+9N8M
jFYXHScO6z96zYafKHT9mEHxZYI/T0VZPluFQZuQTlhLO25s0AbqC/Z4ZReAAAN0SsMXYtgH/8rc
cWkYoQzAELQQDSh5vH/gID8wgwKA2AMQJnIOzRVba5gcpGteU64sf9T56rq0iKlbcz3E8u8vlZAL
2eRE2O+BCQBQBOx2oxcVSFOK6nvNEd1H6dlq+++fiYWFnQYS/8N69/6idW2ZBXB3BhT88hcHiPJt
26fl4+zX3dO/X4qisiB1ilgLArbeX2pwZAXno9L2Jef/bTUg20wru2YUu9OVb5Lk+T8e5tvWksHj
EKCBv+79xThv1NUY+f5+NMLE3lmwOz8DzOuCsZfSgCGaUHfR4VKv+1jWlFg6D/igm2vYBlLjh2rT
CkKHP5HMi2g6qUxz1YcAcDsxdKsB7cBBpZxZmzmsbpSt0qBN3HClYqRqMmP7k5HpfeA+oX4gHI0x
OoIRnH2IHnGVefQGR2UfBnrGh7Yc5Abu2+KLoBUSyJRrCQ2HhKDXfeQcaG89wJVbjubzg3SVdm8R
SvgVBnQY5GUPFs2axp3Vo1v04yg+EbtT/WwsyENTXYKuReYOZqeKb0J2bJ9REdEDyT2xB0O9ICGT
NN078zhs1JSXxxyN3w3p0tMalul0n8nEZxG3E+1bwubmlNnUPDQg1DsaEf4N86q9oQfz6tUqJqQR
xO1WeHW6KWXi3KjUHdeZScRtnbUvtiJjB0qXB9mzydfGECdrw8g4FxaG0UCfZt017Vxl60RK5yZK
o2hnjT65kknaZEcMyc4pNN0aYmfhHmYR22x02v5RJblqIEH5Vb50ztxHOxLheiE7j5R/UrW2tETQ
q+rxubazRatpitpD6c3zA0G0vDmKW83ehOVwoKzQ7IoRtP4KJ4d20myXGT1V/SNdwvzG0Axy/EQW
rbuyS+5SPzF7eJa5dyqjKlqbbiJo9XmfRZw0G0y6T8KM6JISPbSB19k+RoafH0YLupGw3OK5BPS1
r1xVO0SxAuEiMD5ZZdJuVIA7qP4C/d7daJN0TgmLJAoB89tsynGHZ3Na46S84dwDJN7uzLU2lnB0
66jaZFNnHFjkkEpwtbUlED5kdlMfjSYxH9DvpyB1q3rj59Oja1bxtoawxZzuiA+OLeo9kZfzhxCM
Z7I16MbTuRrz0AFWNlXzOjSqrmLwhLu46rON1SY9gjR3vB3MoX0YCvCcoaEVOKA1fbHQwykEYBZF
+knCtThkVJ3UDiJrMp9kWszDWtPc5EWPLfuJCkj3mZQz8wmQcHYzjO1E/4PUhFiAYNtNIq5PRZiL
5ymfKm1j4u3TAqH10EsBBttYxoXW3MlW+vRY7dbGnUytyaBQ4EK8kvkvuLV0frMBVHeAAbTn6Gfk
L4RSk3SZw5/1AsJZ9JkVJrbydW+EYfIZAHl+21qyZgSDtnKv7AXP2unkbTINcpTBa+2w3J6X7c1u
Hn1yj7v9pCv1lFpTfufgB19TkFa38EV8xpmKP9WDmDf/OBVzZWc5ozLt48k699JVepGBtne7fcuL
heCsGWzVaYJrFM/y2Lev3Oj/cHZeO24jXbu+IgLMLJ5SVHQHt93tdEK03TZzzrz6/6E/YO8WJYjw
DAZzMDZQqmKFFd5wcRkznAWiD3kHhS7FspSBHQpWwbLRHJIK7HOnkANEPdUib0Lb+/bMLpI3hsLL
jHufJJW7bPGeFRVdsMaIENo0DDTqFeOn70l3upm7iuy93B7r4sHG4xmcFd6NzInK0CKtKPS27pMi
62imZdlPbUIk3ukJWYKNH8aFcYyyBpVeIUS99r5dPm9Qd6G5EQKS9vEz5mV4F3QGpBFdqVX9ofW8
7qtqVMNno0z9p+FUFAh6R/t02KGG49J7cvDdSjfUb/UHPMaBMZdU/CjkVp/+eTVQsJhtqpCxmGma
5z+pydqA3EXtDn0TRy+NT98NHBgK5e1UfPeN0PzOfemv5L5XdhYFqxl5RqGF7tZi0EFV+sbowNLX
ab8LEb+3vX6rogd2e25XdhUkH8KjeUvRoFbP54bqkjWZQdIdCqBNvYnOMbGSakJkLFb2719o/lkU
OH9ZQNIqjXeKBsuzIid0rdQu6GGzTPoXzGs0aRt7EY0kKxiC0ZFNpbuTDKP/Wkjp+ALSJv+qmGUL
6inviu9AklLePVEmH3qrPGATJ/nogwof7wU1zMXH2wtzkY+gCkatkP0PZ4NjtzhuiT/VZlA23UFK
S+unXBn2fejV4e72KFe/MqUE6MasKhjH8+XvxZCHac5Byyk3OLgN+cADxV4uu+3tga5+53cDLaLG
rDMqqaNFgD9p4e2jJqNGPwBzngIDtbeBDs/t8a4uHxejzN1oEqYu9lXcGnKBBzNnBtv7g0GJdBtq
iHLeHuXq8r0bRTtfvjptS3mwWb5eb34BikTFNIJLNaTP/z7OjN1gKtQHKdKdjzNNkdYlcocRXo3L
cas+drG/LathBbh7bdF4MGV83MgRKUWeD5NFGuX2dOwOdt3KOxkV4IOQ0zWJsyuXOxuax0ThDRZU
185H8cCjAu4TLZ0zkwby3FfhEdjVvblT436fI3Z9e/WuTev9gIu9YDaNgY8aIpZBVj/Tvtmq6Vqy
d217A+pnUmg7QWpbnCPAHaEa2iry8bFflDs6b/3Or6PwhZ2OnL2fdHK6ssOvxDgCw1+TS5O7hgzz
fBmlPGpiGxDdQbLwHNrHMm1jd8ok4FK1H9KONH3VT3ahNsThBtvsfFw50hfLCpuBf8CvAlqfmwDn
P8CIWp66sdcOaV0ck2ncjVq2cj2tDbE4X21neijaDBr7PjwEZv4Brep/noXMY0DuTBFTxbB1sYxV
a5sZ5bTpoFeJflflan2XCtzhb2/Bi4uC+N/iHgdFAgGQaO18rUY62mUqtOnQAlL+YI+m9MQJlPYZ
XiQ/bw91cbwYit3O3phVqShJng9FxgqABsGVgyGNiH9MXVL/xN/LJvWpvB+SsMpok8KW/nZ72Csz
hHsEdAWaC/0LbbGOnqTXaYCt9kFLywkR7nT4ZgNZR0+tl1ZKdWtDzX/+PkSrIjDRCE4eVLMId2Vo
pJ9izBKPljWO4copu6yYCa5DjjVyH5RLmN/5YJMaiIIW9XQAmat+QIHWr1yvCYdgS4klxn+w1+N+
E831Q3q0dvyxLVAz/ViX+Zqi2SWBl8+q8ZzNACGAl0vxvaaEHZeCDzyQuu/HCmT8mB6m8Zcv+w+e
/JBG44bG/c6YKpBCEhywtefu4pbjxM8Ef2jv3Nz6MrmByAh7VG7RQ03+WNJrHiqQdu5q4bn/upfO
x1mcFtSokACYmGgK/vxDElBaQBtIemYHh4fbQ12elvOhFjdMmeZIm2NAcjBrvBFCxLmb31OHRaS8
tZXPt8e63LdcmATUaAHLpGtLol4mG12kVgivVQKslKb0T0NuvyH2+XR7nGuf6f3FvHhgzSyfCOJG
7VC0Ku2pb7PoqpXqG9xKtrdHmjf/u5Da1Ais5pIjZx5WIF3188PhAR4roXXFxxQtdMXVolTdGXXg
J3fohQ72BjHvTjyGdYWifB2NGXLyt3+AuljT+RdoZNozWp9SCh2J818AVzMbyjaMj1JpwF4VtaDy
ljSS0Ts4QyehU0JIQfEcW0zcRn3wSNTcaDMiqF0FeyCdH1pZRtR/8H0RYIU0JV/bxhppVNH4jZ6n
SYk+lRiGJXst0UbhCnloMNGKg/R+hHozOp2hVcFmwOtO2UB5ycyVJb46QcJ/5jZz1P9eCu8uO1Sc
WgtCQnz0J3PWnKX9Ms1WftIMNvOsr7fXc7F1/recqPSiXTOLpy1POLSSFNhgFWOCadj7qGtjfdth
t9dt6iSOpZOKuOnm9pBX9hAdTZIyQhnEwf6igd9NEGF9hD4rhMWNrq2O6N3RdNGHUE7ug5ycczcN
qFceZoP2Dg/CVarptfXl2YeaSVCKkt18QbwbXqOmbIOxTY9zZjfi3aclswsibqaOgt/I2nuyuG/+
LjCNWyR00Lel47642soQNlJh8Tmjqj8qconDrujwVpOwu+lbp9XslTxy2TT+34g6ElZk2Ar1jMUN
R6kkjJPKj48FmJCnJFeQoS89UPj4j2Lfqr4WXRJDGQGKVqH44Hp+Nu7phdnuWBrCQXF7hkhW6S5u
PUr1SmutKBhdXRLSGrqKAgyQNn+hd19AQbo8kIMpOlImyBwvwRBVTcOTleJ6FNk+jVNrBYhwbZcj
K6IqKv0ZgpXFiB3lfiGZSnRsK/LQUtbAigOeNAeF1vn4j/oL8w31frD5x7ybXj9pozR4Ko5bnvjo
R/IRX2ZAuFb+0A3d3sz7NZGRRdD894MDIZmx8/CniGrPByzCCOJdm8VH3e+o9mtGue/Bdq9Riq8d
HJZwrpEJllFdHBxAaY2J62yEop6aHyIL+86stcA/IOSxu31FXB/KQB6M7YvO/mIJU7PBQzhO4uMQ
T5Frog68lSdPc0obiOjtoZZB1v9WD/4vrVINIPxSqpCQklJFEcVHNP6easmmsaJvGzOq0ayVD8qY
HKeh2s/y+XKn3nVytBc4/q78imsblPrP//sRi0/YDaCv84JbQouIghJQn8gUtO2THg/5R4RAu5UF
vnYHU2Kkak3pemZznW8Zj2fLaHwWmHB30/X1N9H7n8khtn6bHzog4WVo7W8v9KIT/r91htdHHElc
jQTw+ZB57Hv+UOKSXRdFjyqiB+8dM7vnQp09ooxwwr0y+O3Rtsh4qdeS56sLPAfS9IOAPS0BcrLi
yU3cGdHRy2qs0mJY32Ebu7pW3lus+O2pXh9sFseieI529mJ1EcYIkXsNYkwde1BM/pRQIhK9i2Jr
gRVQYK9cb3+BcIuwTANiRVEPCiUqCosBB9h/dgMD+9jkqBEchpxwlMJqY2afojEfNQcHe3nAnQh5
rJfQaiYu/ErtOqwlRuOBNEpJsOQMR3qituLvyeu637gXex9kZCZBihs4jW36VJoFp3C6SlcehCvH
fX6vAC/OOvBQPc63RgtDMjJGER2DEopfbSTRYapf60xbq35e2YNnA80f7t3VjLijR8tNio4WBhJY
wKkfjbYwKOoqD+ipPOJTQJtv3MU4pt7eEfMHuPhAXM5zTV+7pE5qhgQPEOT6UTeoaSgmwSo+Tapd
/mpEHjhyoK2kzMq1R4FOCvUihOIVuNrnU6WFoo9djZim2pSDdvITQoAN+jG00bEIjyguK5MYcCBS
MGQyyzKmFI5c3auvl5LslNBIrE2lwWfCdaKU9JNc99Kf24ty5SfOJ4R9Syph0v85/4l55TVmHGjx
kYj6pZbUGk+5VKys/LW9BQKE7iDFHqRsF3trUNWxUw01PtaZBcp7MNT+czSGSXWMvRRRm9tTunLy
6b4RViIUhPzGMpwu7HIuLhFOg0J3sUM9zWYZm1jTPzXFEP2XqXHm54d/tuuY1/fdbsbKsCb3ZP0i
eKiO3gU4FVEz47D/Y514vruh+8/4IZtlRLXifKQ8SmcRWEbSffUHvstPvo0Rze2lu7YbKDaAwwW0
c6nMiL9aBIA9JRNR9eq+jrLkJcExYmUUbd5Ui5M41/1oEfMa0C+er4h3ixY35JVNMvLyQb6H2yBJ
3ltZqFO6Kye7pVw2k4A9VGjrTdOBLUyUoahcM1XCamd4LTxVeRplYyNlRaJvyQ3H4nM3kUU5wVha
NL1FGNzBTsJ2Mu1yTpsWid5+9OqKrsREJnAw6eKHMP6aBEpVp+M7irx7/ruc/PDRBAHyNsn28JvO
QJE4vmcVax3Pa5cgaGpuciC5OkJh5yswUhgOaGRER7jQeHAFqRuC5wQq84rkglt36SnO1CcNCs/t
D3wl5iDGInufa9ic+kXJPIBP1CgwxY/SADMibaxhk+r5vgi17xHCD0gxJCclzFbe4mvbCiwW8FBQ
eIDKFpdMD7ukZB8g+FnLz4nhfzHyYljZVFfHoEuO9Al5LXXl8xXFzVPvO7ilxw4yOm5httjIsOZW
XvlrNxl1d2R1sChh887r+27ntrVcNYY8+kcbcZKPzZgEkgOnbLg3kUxYg95fG4wYbT6M5OlUIc8H
KwKLSBnJrSNOjjUkMfELhAvNG6VZeaiu7ca5ujc/UsQmS0BxH/Lcp1OcHDkK24ybc2qMn1YzwISB
11TYpGnNOHxuIvGPrJC/lxoqxNhUUPDlpVzE3C3CY3lkKOTJqflVrqdTGobuUEpvdVuDsvZwQrt9
AK6tqUrbAYkLnBspB5yvaaMnLWAl1jQdvDeuIEwl0+AEBbtxbw+0rGH/nRpIS8xhOOUK0haLkRRl
pKYpxcem1XcmXL60Tncy0ouNJn2DyP2Md+OuCQTisGv51LUXEIC4Bp2bBjNwgvOhKf/VIPkadumE
3WDo197OzDBqMILO/EBQou5vz/VKZAVkgMX8Kz+oicV4Bmbm0qggh5wbRQxCA0toOs2pXzh8ii7H
/9trnlLda9e8ZK4deosyJGox/EtMdz7R2ud/Gz0KyVjx5R8wTs+2GHfH29vTu7Zn/v8oiJOcj9JF
fU2gzijGgHijCMPvjPvFI2J3/sNAVGPA5fI4Xoh7VFPbhlPVwAgZ7S+BAL/Wold2l03fb49zddne
jbP4Xjjp6rklaulA0ULszSHqjmmfr/Gvrt0qFuAPcFlCo2KxuL78RrcGTwJrnNgQ2tR+ND8riATv
5dZAXwANJ1hnWrApqXXvQoqUb7cnee0QzCLTKluTKtdSKcWk3RcGEdjyQm5PY2qGWw0aUVC31gab
3/+QPcFVQTuP6iIkm8Vcad3DkVKhEilRDbo8lgHkVXgS65LdrOzGa/MiYKBZTymNcol2vhtl3MUb
KeIJ6rX0rvDK3xl8WnyODmWhvN5ewmvnGi4bbD34/zOq73wogSKkN4BMPISVbDlDkw4/YBKl96oi
Vc9zlLFTxbAWGl3bnEIATKKMhhLx8vICySznSouytVqJ0imUwXLxhtFXnryrq2jPzmpE0mCuFg+P
HOuTUY8VlJ2xhiKcdN8n7Hsymo4btStXysHX1pE6D3E1pTSEyBeDeXYxDI2S+seqybZiqoEJVOqz
nep35cBZQDgjW3nmrr4+74dcvD4yXWHFNxkSXvxMYwuwDi8YuInbclclMllwHBrAd4uvXRNluykt
9RVxhWvXJjVKkiOW+VJ90a/Mop4MIzhqxSxX1msepLH65NnWmtnI3/rgIqFgo1A5QaWCCGbZfgcx
SznFZCiqzOouwxH9aShHQMjegLBrT9r8NMaebDh6ZDbYtANaThyRjfZPY7Tbbzj61R+bOAYbPlvf
iiNUcvtjj/D/7LQYiQBeUU0/FImS5k01K/5e2AzVieQ+/KIPMN4L0RtuoqjTc5RUzcmDafIjQu5r
r/tCeq5j+8nvDfMlxB18V5uolzhKQpuFlQs/ZYpoS6TFreqhVrL6Rxmk4lfWJsFRVrvog4R10MzJ
Bx3uJJ46QcUucW114YsPKhSO0HrzlNj/MoWmgvtTI8nmJpK8/E7Sgu6xlhCAQKFgtN8w40Mxqqq7
ysn9sPuhQ+bGZDqi7rlttC54Dada+4Mvap4chdX05YNU6uaPqhta1GGLeHoqgmDKXb/XA7CvSteE
O9kDAkASNa5kDFeOJ4mCyc1N7YTSwCLO7uQalMtkBceqLy3SE8O7h3pXodDddzuijTXW05UTSuCL
cBwD0hVZAv86s8Y4CWHao0QrzrETUggTaH802fsg8H4amByuvPVrIy5miO5oWw9mx4hqH0ORE394
Qk+YB0T4UA9/xqT7dPsyX1L15oCUOTJBWmBQyJZzzJJmRCIJIijcAHXTtNEzttH3IKufrUZ9GWEq
1IjMk6y6iFdss8BYebgo9PJevD+ms68n6Jj5WocFRVn2/D3RO8VG5tDGIizpZZf3OXK6qNtXdkv+
Te/+TkL5AWG74FuS2JIby2gxu5U9fslD9L5wdAcdn+sI/4vGVaui35ja4H/xisQjvtBba9aGCBxl
Ck4asvKuxpO883wkQYQIS/ATOb0EtX7UJC1yvDQNHsLAULYycl4crvwxjsY3HIZf8957a+OQ7vk0
1LtslHSkm5tH1MCE60tj6kqtgYWYBPdaipsN4OWev2B98qRpcNXJ4xZJra+xjtx3LDCrN7UW3n8h
j1sj90ZnCItuX1sF0jKokz4ORQqBJ43sR/zycCcXXo3eiF74zyIlQQGCneN9WovokFpCehklKMOO
lMmR61ldte2zQN/isikBm+1ojfOE+aMTt5p6qFCi/AwAN/lccct9VCZNfii1oD2YVf49xz37d9xD
/5kwNdhYfTb+CDU0ufzUKA9DoxZwKWR/C1mlurdRh7tHvNB8zIlLdmCMtB2lO+Nnn6WQOixlBHiH
sphUq8XGSBBMy5BDeJGiuuUr4oflBErSfjbsVGw7NRZfSxlCr5WZIw5yUfsAonTYgD/PXDnXp12a
I+WAMGvyIATsC1tJqI4K825K5dEZqQ6/SSIQLte2GTgptbLNlGfkHVrj8xMo6o5IRSNkT58xVWVo
CLM0dqf4gdPFnv0ryNPuZRyM1lFhg2y1Ypi+FXEtIaWDOuZb6svKSdVLY4t31XhSo1i6a+O+vc/L
RgqcNjS7U2v76FT5CjW/uonSrQZtxWlVBCFkuUw+JiI3E+RkMJCvcrwyaOjalttkqFhplQCGFpXi
2CtT97WyqbI5npWPbjyLYU1JbOw7oaM2ZM5CCVh4l0/WVCl3yI5Hh1HnPz7pwffWsLN966XKixUD
NUltGKg47fjS1kNY6A9+WCh1NlbdP0pIlB9NZWrveeLKR79sOSTq2KPdYYWd+QvJGbNwEWxWXM9W
UdzsUMeFUlap1KqtyG17L0G6I6m/elGVvDYSsuTo7GQvQ5T220n1BrcPu8atDF4chEqG6dHzw2Lf
Jlp86KU+O8iFKdWbREZqvALOnZuKfRqFrd8NcHOPbTs1oROFIGu7IMpOokux3455s/q5attuwjqy
f2eR39wr6E6djMl/ac0aQJ8onKGazYgTZdyjYNg59OvsTS8F/tPYCNo+nfc1LO3ko51kwcweUk+B
6b2golijVhJJbGJkRSfkV9MJtAzUIMWFsBQe9doznEAy6XlWoeLEeesd/axha8L2tZTacrRA/lFD
Ad8kQ2Pt+izysCbOXrM2gjpUI5ZMZfqgN1Qxcs2mftJMxhZQ1YOOrcNdFTGQ1Ido44VKfyx9bn1s
s+NDhLKQE7Zdh+qbMWX7CtTSq99nD3GUcwMqfvkgktp+SBr1U+8jG2DX9qtmosOnIHaN4hrq80He
JvsYTXRHstsnszVXsoJlXsctjmAW/fX5JsduYBFamgUKM2GbIZtpe92T5afFLkvVwsls30SixxKb
MM9Opl0f5CbFPvH2M7aMKv+OPoMe56wO1OPiDcnmAC2PkFRu9LxC3Kkf73RlSnCQRzb+n4eC9U8F
AXylSj4+P+Hvin1+oMZ20puCanic31OgVT7XSq8hxIWg/ErAvgwHmBaJKt12UgS6sxcc5bHqyAvY
ZSOCyy6vn+kGyMDuh0yu4NRnY+bMN9uf2zP8m+YsXmRCHoXyCZ5vyBssvqUER86vIN0cS61FjcaS
O3ztI6VMDZfaAAq9ZSzM11IdohOS4cZdnZOYukC7g26H9FZZOW0iwxMftVZ5Rk7MxN8g9I3ChXvc
4ugbpP5nXD5wTwcxBtmYQYxDFhVx4sR6lnX/vIoUu0zaiyCj8e5ZqrlZOMj3YOJi1Nx0QopQ6jcp
1+NWbzMPD0zJPtZGsEYHWyasfDocRuC3UH8iejQWO7I3CqVWlYILom+bh0AGndB61rC7/amu7HsE
H9iJpFNUuZeb0bTiXlLTVgKxhUQYIqhiy1ZRjmWir9nZ/q26LnYFY+E9NDctDXkp8B32RmfghC4d
ezIAHWFcJZEwnjda5c6O2+QJDnLd7aIoqvao+dSGgwqY+QABvo6h5ZRquyGqL7+MyCM82JkXcu23
2rcoGifN9UOQ/K4XZLSVioT6NnKxiM47dZ00Dzpi8JEjT6I7QaWWD1aV6i9wV5tn1WuSRyswhtiB
1d3tKByonjMaJrdz0bZQmVFu8iUXvwTzQ5fAnsRrU8krJ6Xi+zhqvpG4aBgoX4pQGDXi4VjlbmEM
qL+CTu4eJVsav7eIvhnElLqmH2YGYLqxUm38hBC6Ymw63tMBabZCUrcq+l25K0Vmeof+b2c5aWWJ
x0ZEWedAOAbFNtA5essMq3oZ+zL51aal+oBjAxaGE3qHr1NVmsehh8AMScArj0WUxCfDG1KeSk/6
LpJgOMpyZeLh4oVruseXVw2HhDRAnudgXXRjLQ+md5zFySms7Dm01RJF2+TCb4hY/B7h/1zN9UfM
gvvBvb2Hl1kdJ4We0yw7hcoMxKdFPcm2Q5xosIo/lqUMx1VPKdRvRuIP9J+SXlM2qpcp/tfbg155
rmgFUwCkPEAxfOk2hLjsSG7DZh4juzLo9hVN7Eg6OLuPGWn+3eBlvbmpWwO8pd51Q3miL2eseTJc
uSTOUp/5z9+9JYEOE5y6RXIC0VG7RpJoB7SGqpWSi/KXLbQ4utSNabOhRqXxds2r8W6cGMR20Jfo
lMnokP8erEnbhag5biLNG58kj3YD3HbpoKupeV+S4yeOYSUSVTAjeor6sSTYSrNZo0/dsuP7zSQJ
80Fv2v7RD0L/DiV6HRXopHzVoRR/QKAfLxg0sQ9mE8WbDLOljaemxT3tB+XgZyU87yZSTkjO2buh
tQ2cFmYud4AxsVlMxcEu7AoZNr/ZFkJNUFDO7YKigjmeonyOCq0IZW2yOvM7GFWJtIgbxA4RdGlF
iLhMbhl7EyTF56oVsdtNQuyHOscKT2s0IGswtUNPRuNjMJuDhukSttxh9rFDVe+ur1oo3Agwbfu8
FBsD9PbG0oriSIqQ35l2KO7h7MNlz+xpX1ZyGWyrahwPgKu7LVHBbxnvEldp+vC+RCfgg2jGwEUB
0Dh0dvQmNyS4XCrVs+21wpkiqhhcStZeMrs3X2tDxIBJ09JZrm4IZOlUmlq4iRI9fs6sEV+ejMZN
ISpURn0wd34TqFuuW+2DTcFwh/LfuK3hPDuKP1Y7LAc9eOgoxQcTVtG6VMCQkGrk+rQp2aCK4O8q
DJGcWMo9VzH630nAJdn6BfFTM4RubybdkYC+rvfGOASPaADYD0IZza1it+UWOT2iEb/pzUcPleDf
Xjt9p0fc505qWdKpMCe08jOlzZBo0q1w11bQhEF6m77D+JQzTGvcdVUTbrA8EK5t58Kp1dH+HcZW
+iayRGwar+q/VojquVgn5/su1t+qLBSTi3Fz+rPqG/SmisF7EaVkPleT0rmSktFpCsENPwbIb27A
WaFXUWXVvlRico3YDN1RNM0GoKS98hRfnmUuUEhLwP15jBHQOz9j+aiXreWZdMoR+HZJuoYDJn3e
l9v31lwAOj/JjELhlLvLxtR4iZEmPdEKC83jU0XbaZ9RufxMR+iLbDbaCUxBv8GWx3D8fNBXpnd5
YTLwLDRkAgXDs24R9napiXZmx1UF/DS5A9+EQuMwti9yUkhbpRzUQy9KFaWNYNx4IW3F2/P+q/W2
nDimHPSn8AiiSbuISYF5+DRZmvjUemHVuZlaqZ8Q2gj7TR5IgUV5LPVyJ0garf6Fca7/JzbKWqGP
6/cd0WdqfcRat8DtuuxBVletErEzIjs3tnlYJNomllCdPHSyUZwQJUqRVrViv3QiXxt3lBHE96FU
82KvAcG9k2ByvdDJzAQKsXXgmtiMf4XhOsuytx1es7fnflG2n7WCDF2HcgBdTFy0GjmIVGqHiLmP
lDbiyZqefCPCiCPRug9yH3yQc6MiLdeMnTpR2ErKqfp2+zdchAf8hJl+ZRJEM/9l00crckkrEMw9
eYrv7dq2Mg+9oaJNnEXN1gCJfuh8b2XeF4HBPOZfvWeY4qDQFiG0GfQ98okp6pq55N2h55hsZWw8
4HlE7YYGfb/S/fmbJZ7tsXlADfd2XCHpMy25vU2npLFRN8mp1v3wgExjvo2GINhFif1Mfz51oAwN
eLdJHs42srQJrKZ88WIUCdWk+l4KK/jXzGX+QXjqAMDk10CePr9TCpGmeWJl6Umtagg0cVeIN98K
xBMOZwQMVVmUr4pno8x++2tfXXnkB2mFAZeDZHY+rpYLtNuVIj0VupcfgqisjsCf7LvA84MHOgH9
/vZ4F5cL86RsoMyySTIZ52Ke1SjUTq4kvnTkBRtFIIYS40ZvTXL6GijZq1QM4054E6LvvmavoJ+u
Dj47AEMJ5X5ZpodBQgEyHdhmfTEh1ORlrdvm+CUgU639tpAFdbuCXBhB7XFfiOaf6wnz3MFI8IXJ
9cnlzte6GqY41XQCbwqVwR1itO1TKofPTdSsIYcu3g59prvxPtEfBsu7LPWbRF/SRCZyaklJD2MZ
TRvSb8+neCkaG8Ma1dpQ1+wOxlj/vP2BL6gvXGGMzdsDVPFKeSiXUmqlKQJ4qTDbe8UvgC2L3B/t
/SilnBtDsaYcN86YkhHC89QrG4ztHXry/ge5HIrgUJQmDjvtJMOqnm215FMOJznEgqSvvt/+tVcX
asY888xaKDEstmOaVJUsJ3Z80ikTfqh1HAanLlAqB2ZbdIeeQfZIeR/ZJ1HoKwT5i4R+Xieaz5gt
kAsByD/fDRnmRtgy8o3kNjQgyxFA/kTheWJoc1q5XS4IFn8/CgBSeqMzFGJZs5OzQKCYxNaLqjr/
YcNRduPQ1o68mdW2ssm360YxnMGX+00D62xrdcg2b5oixvxDoNlxe9mv3DpIGEL+mkUwUI5cnITJ
zxshpcwdN7ygcDp6rttQMRsX9SbjJckhfdwe8CJkmxf73YCL76zzqFpjVnIgqGB9pDHqnSoz/nJ7
kCsvJ2TBGeDIf2izLeLCVjKrVtXC+RUT5b2sjugJqhh7IHfsIzc1ibCnJ9OsbOFrMQOqOWDoOO5A
uJfVGhuNxiCBUndCzCEyyDXwmk1mY9+ypzUkzPCuspSK6ofpIfhmUIkZZV/8hy+KciLUjvnSgV1y
vpuVXARKnycs8CQbL2GhFN+6zNed2V3BoS70rzg+qm1AgigA2zBJLo0pJlUaNWSD0lNWI3UHOEx/
zPJA/9mkZe/e/qyXB5VGPx+UWhggVqpT51OjGerJVtWmp8nz7d9VoflPja92jkBB5T8MBTVaJRRi
ZheYwdFQ817yeR1rKej3dtNIH7AKincKRnIrKPlrswLjDQNT/buUi5DL7zqzGwt6saqSGp9tG6yA
jviaIzf+n9vrd3nHopUBHn+We5jr24utYQzKKGVBnpxGTx9OQOkkVyBuJ8lxTgsPByG7Ho9RLK9x
5S4a3vMemZlG4JfIZS4a3nImkySmanLSEZTKHSPGd8IIFG/XF1XzmJdh74S2BIxcTyuIggG1EDwd
aAKGa/LWl9cPv8SenSDpenNY1fMthON1KsdVlJ4oZXhfS6/NaLjF0E9WTuHVj2pzJMDdMfNlc8SM
J0CXAOFPAwEkNsLd7y7zgtdKou18+6Ne3uBzDgwqDOE1coWlgofSdi1ZOUmiPti2O5u30aos8MCN
peQo9X2zuz3etZmRFgFRpjk4d3/OV3CKMz9skFsDyddjKogf0LZGX8a1+yRewfJd+1gk3ibqysCu
5SW/fmzVvNWrMj0hj108K4FsHPAKX8OrXz4Wc5bN+8eLger58tYOkGpMg8xITmUz0Qpvhvo+woL3
sUGxYJPBcsDn11jztlTnU32e9zAqvnHgMGifcZmdL6NNo9HH2CE5BVqflhtyspFOKF5JX8LAzL6W
Q1RTAoza4CXH46aCD+CXaEii/ghYSQqT3qWjY7Z3GZxq+aiGRv4qQrU3Hmla6KSjecZksml4DKd4
zB3yd+8PBfcZedULlQAji8uVgPNiZxDTqLRF5niT424vzpZeSVEkj515FBIGJDKY4EeBgNhDE5Ta
8+1NeHmjILEyI9XnR16f7QrPl6+rlciedN8+SiAnwvukrMS4jbh7MJnzcQg/DLEoP0UBxHfqm5IN
FcUL0D0awiqxTv5g9trKubgS2fFFqRkYMDoolyyPfKyahe4rHIwmgw/kNJUZYRcUCMFiB2VF7Wac
XTrCog5esNhARtUWxOT0hk2kh80eL1HQJMVaJVq9dkHMdQR7PkO804v3hScfD2EryE7WqBW1E8fG
QEFyEPnXAGTBx0Ed5I+xMg4IoIEZ/+ynw9hs1KHWPqZ2h0Jlgcuose2Uxq4dJPHyQ2yX8glajkU1
pFHNb1oTVs9TD96A5wRInTsOeeX2OFeILRCZ4bM39DlWG4mhS06ByEK8svTX7gkCC1pxAN9nxcvz
zWC0nDzJnNKTFYRZ4gSRGn7LsLn7cXvTXVlIwzB5plFqmIml80XyrqKvC8q7pjx7uhBbniwTME0p
V4MzYmv/QUS6tr093sW0eKrZSUAPaQDCcllcEbzVbQk7yThWapEei2psNwZo2ZVRLqNWsGhITQLO
QZAbMerF/hg9nmwokOYRsVV4RyXmC4GUgZrJMjvYKykvJFiIykVPBMtcfZIPOf3DlTrQlbmi3Izr
GoA0Cm9LTQIwM4R9aKkc/a7u7iVjHNFwjdTN7RW9+ILcGmDuwBEgr8k5XWyUKYi0ZESoCtJV1LkA
o96CWOA7FVT9vqkbdWVpL14WeGUa0TERwCzKb8+TfrdhRstP7Lps7GOgDsVnYWK/ayMsHHkpiDOI
yCdfGGvGpBcxHmNCrUU8lMYx052X4N2YvWf7FZ/MPqojVFauu/B1BOx116vRl4zNe9dLmnRX0eQ7
3l7byy/IwBTxYEfNyqXLyYZhpA9A2uwjIsxahT8JsfU+t5P29+1x5m909nASC3CR6ah54GKD9M35
BNWUTqwYe+sIbd926b4PH6VOb/f0yteEFy6nRPoEHW4uv86J3eJkaHrSJYOeg0KWcDCQo8L8VE2x
561EcJfbhBq/Ri31bz0A9bLzGdGPFENtDux9v0jf9NzuD5EUR5bTY3j9XKdJ/6jigrrG+Lq2kDzX
APyJymnMLhYyjSd1ArdgHq12UncqotqbQbTTztLpPN/+ZpfnDiVPk4F4sa+gQWIoJ/aU6v9H2nkt
140rbfuKWMUcTsmVqGDJlmXJPmE5MucIXv33ULP/f2tRq8Ty7JOZKU/NYIEAGo3uN7AplfJrkAZ4
2nWDvjO1RvNbC9OM94e7MDMseSjdE8+oqK5nZqiDqrTG7PhY2YDMrtEw+95EkvUxG6I03Jjb+sC9
gHnlRSuWh5VFPfF89aKonkJe2pHfRdrshwCEPBQXwxOVHX2Xpnm+0wswkHqiy7u/m+bLyCgfc+mx
ed5k/ojeijQTtD4kVYR7EnF4tNZQHswJTMT7Q6236D9DsU2WZEujB3Y+ScNBR7Sq+9CHCvLVDnVB
NzbPXQX06azq2N/RFX1/xPUaLiMixUEZRwMKjZT0+YiWIxppShPMcmTcvCKBC01Yq8LV+0bdKEmt
d+c/Q8EYR46DysJaYNgRUmJg1hui+pTE96E2tNctnkNHcxjHXdHMW1y5Sx8TtxjqbTCHFnrZ+dT0
VuNiVeAN5YrmT5P+Za77rwkNWWRAfLQLt0SXLs6P/iWdBfhQTPJ8vFbSw8rMIeSagIQP8PzBlAK8
9HrRCHje9e/3V+5NS+fle+qLjRNMfO6gVdjE1yJHTArWREpzGf+41tpVLbpkOMUGCGtE9ieIkKnb
RGN5dMbEOOmBDj+DouiNArRh15rhlvPHslteXxovP4nTaSygd3K41f7thqYWRhlFsM5iE1hd9BjI
w5bPxsXv/GqQ1fsnAiOPBugySJjXblTbnWvr3XVY9vfOHG1AIi9uIhN4IoLk6GkZq03U6pWW4aQX
+ZUAcjUo432m6Mem0PZDgidNrj28v6qXJgdXYTkg1K55Q55voqotlCmYHFjdwjbLY2mYEe6BoR4C
achJBzFwACX8/piX5qi9uDbDllgwNOdjKloAMiXNpFOj2cIbkvyxS/qnMZY/U3y9t6stF6GLc7R5
UL50Xen9nY832CVWEiFGKajhKSn4nKo9hCivPUwiOTayQ1Xl/QleCnJkSgspkjEhQZ8PmGhxpU8N
Jil6Hmm7WaQNkHLjS+hYwfH9kZbtsD4Ai1SuTmZGj2U9taoHhtKninQyAxNxwEiAyqiTssQn1bA/
ZarcXVlhrewaqZt+5mEsbwSFS7ck9kIUB1C7ozC9OoCSwGJh1hYPmlTFIyJ0Qi+dsgRwFNloHXUy
BI1G3ONvnW7kpW9KBcvZ/+fdhqAV4N5lEV5lxFKDP3PTMLQzjsaDPoXDTQeuMtmj5Vl/GEQffnSE
PP+u1Voe8OdQgu9JKSbJrau02rKau7TFeORwySxqhrK2fKdXPyZUBUc0h8Hs2OWzpOpHpcuvwz76
EfbFRlvr0pIv9SXamzyNefyfD5XM0O4Q9ID1G9q/ioGiajNnJzFoO10UN07c7cMSkzbFCjbKdpd2
9VLnXXI95622Va3pKIhkkN67fK6BoqkWLuMS+HwLidb3t/Wlz0kTjaoG/Rb6V6u1FSPu16hph35b
oqgdB5K9r4zmh7CaAqhYbWycoksBicUjFNElXN5X559UqFM2RznktKmtVReG+G3WlXtaFSGc3Nmj
qrN7f36X7i2Kn9SRAREu1nfnA5qpiGQA4ZBHkS/EGqhqwsXBlZRlI4u9MBBFcQqZiyIYz7dV6OtM
nULDPBNq8ya+UaE/7kTabyXmF77foqJBtrwAikC5n0+HOtTcOvMoncZQfJFtdGbj4HlM472cV6c+
x1Hg/c934Qicjbc6bWU3t3oU9NCm2+gTLd5jUqn+EOZ+pOR3cTr5aa1/Ef1fl1QIOWfjLr/r1SlH
IETOSmkJOfQfd2COQw8Lx13UGpIbaRTTtNhPpPKDHvVXcvi3Ffpl9JdWEo9j2ARrlQStGhrHSXCA
Ej2VvlSB24W3teyaeWttnL9LC6otlzOwleV9p51P1JrrFgYvXse1nkjwl7FkIpAFV2k8x8eiVY29
McrVRny5NCj3GJorjLvIip8PKo/NXBRo6vqjqX9XYulpbttDAk2ujWQK5VN/fH8XvamQLR8UeUC2
LDAKLDRWxz4uS70WAU88VSpav5Q1bKEmaElNZdheKBcaEhsU53QcTJ/6pI6hFxX27/d/xIVIB06b
25OzuciErXIhWW1Cc4wlmOtQOepdNtS6BiU6yKpjrMlgMgbJ7rYarhdubRP5EtmihEUEeqGRvtrH
jSXXONF0kT/XoXzqYfz4Zurc23UD7TjLpD3tGP1ThQ/Zw/uzvRSOeEDwekDKAaz6aonDxhQZMuNo
4OVBf5/NeeUj3pRuLOyl6eEtsjyfqRJoa25zXkBlQ084Ia6217XufBJOeZPJ6R8Uen5JdXqd1frG
Ml6a2OshV5Fhrs0maweBEF1jjKrbWr3xoUgauGbvf8BlS67yPcsyUNwns+Qf1s0IXY9jUzgi8u3C
UTxcSm+UcJj35XaMvTgSAR3wDOwL6EvnpxG7LTTidU6jPNTdNy1t0j9mYP0u6vJfKLxx2slkGOSF
t3w+UmSriWZViENEzcDeD+VbCEYzlJdsA512YZGYDAYCSzeQtvUqqjWtVTfJkEa+gE50o42F6TYg
UQ/vL9GFMHY2yurKrZqqmBqktP0iTHQPCegZlkv1pGbafSGjZqVM5un9ES/Oi2rfgm3k3bhOX6wk
MltttHNf6u3qRJ1P9rPWlP4Sz0C8AC7rLPJfxGhK3+fLpOaWnESAqvyRWhJ0naCXP8kDzucYc/DN
NzY6VZq3Wx0cISVvpFjY7+utXhlpnJaCWemhLG5jUxq/wlWd9phFoxEkQMe3bXevdaLeWZHZuErq
RHC5nfsI8oGko/gW6k21g1sVHdtYe4C1Lt9gH/9N67L+2E1pv6tDJbmz6uoBEM10WP67Pi2uqqTh
EdXXz40BPxgtt+8oinxQ0IgI++m20dWrpA0egOaZX1rLQG0aNOMI8Rmha7gX4jDrw3wIjUp1+ZLw
99JG86jXS7s6iuXbQu9hFZQQp5RWC36FY+SbBeYqHS+UQ0X32CtLkBpaHXwO22iAq1pdsUlTF8L0
cAy18FsSTAqA/qF1qXshPWGNX8th+BPZzj0G8Pik2I1yXejqrracD3KLunppQ+/K8ZhtoBx02Zzu
xjr5gRh69mjClN2FQ5p5TmHcqGaiuNxJjie6JMJrBeq0XKOg0RfHQQu/NKV9gu0buqEKjbGvpt9N
MHwlayl2CHxhHGVJz1NL1OtH52MRixsjap7stLg2ZvlTKTv7eJT2Wj/EV4PkfB06+Qsyw8VereHv
h7MTusjG3M+zdTM54occmzeJ1O5AlX6vBue2HDDQTCsd58LQNj8WBq4QWG4PLoqY3RWxkqJigG5A
Pd3GY/pTDHw0ZA1kN8KxETS9VXnZPMiYV6IbYCphdxeNgwQQOTg42ez3o/YZPaXYsyOZBYva4JpN
lrimEX9Jx2UlyvzaKMcfmLfcSQjw+0h/3M/B2F8hzN8f81TuD0oJWMNMTOQw6zzxyh4LIG2CYIK6
cQzZwu4otAzAYsKq9yZn+hbi6rgzG+DuQk6co8nOOFqzZV8nTiRumi65lzON56ReyddtX/a3s0Ev
XAxOdzSiqbkz4POfCitoXV1k416vkT9X1FS+yaIku0JJb/CUZZcoZewbxjweMDR0MEIsb51ZvdMy
80eDA7HV1voJQuBXEQ+NR3Ss3TYV8kGCaDqaMTB9p8iuYzlinY3x0XHGwhWjiTb2QMFx0lL95NjZ
rZGXd0pnf2gG9bsDxVX2YhUKeRR3zxp0giNOnLabpEr/bNWoOViq2+iFdaJXc4zDKbwH7YBnbmcM
KPaMwDXUrscsQx5cDiuSDH2g7FWh/WrQEHERcL/XnKA62I1ZnyycUk5iDpOdbKe0p2GveJGCugye
H8/apH0Oo0k/ijSZ7/WqXvCyiuWZZX7fZta1lJYf1ay19uaAQbB4Iccr+uzGeZ8v5PKvtrAgPkT0
vaTyRLVzcoGzMXc2RZ3LKNtO3XjXdfx5noXTFVCA0rOianY13uluasq1N0jhT6tEiA4xvmEfTHK9
M1vzYYC9uC+q+BkFJaibk4SJtwSPYpg/DaF+QlCzcLHyyF1eX6cwiPciSH7jmHkEVY4KhtLoB7uU
VMC9fBYHmYJMkT9GUXHSJiXy4jyz3EyfTq08TByd4SmOReB2dh4fAWtex5nx7KTxV9JN2Lv14m1q
SCgFl1pwkgLtQwV4eydgad2WWSAfeVX1XgDhERGJtjqYFpGsS+JvAa41XALpAZbN78LsPxdVsGsL
mF5xuQMSXx+Nyv7YT85VaekNSXV9g1YH0rEI87ilju+mNnAQrbGc3RrIrjvyzHFFC1uzN1NlZ4n2
VqUI66VJpB66WL0mZbju0+GXHqkPZlKnu8xA7R8CuUrfwvhd5cZ9arY9jLDI+mPJ0p+ygPAJYeHL
+zfvhezdJoemEAXujCr0qvxlW0U/O1ZZ+Cz2hB0tsm/JHoUkUmgsynVCZKlGykaCceG6Z9Cl0kRF
E4XMVa4pG3Vq0oIufBEnk1fYUYaWs9A3LuCLU6OyTp65sEnXcp8Yv+ojD4h80RJvb2HlItfSKTL4
sLFuoBROSbzF876Qcp7d+KvMKesFDEbTYcimfEwGA612KBJO9eP9RbuQoEH24u6VyQEXn6/zRCbv
cm2MeyNHvLHZo2H+SZuG29ycbvPO3KvxvJGdvWyCVc5OO5Z28+IEQd9ktUnqZCQvy7ECkYRAq0Mp
uo6cpg8elVyfQL/DtZLaRrkyoyH7ZcRhwBbCsBy74iKN77QyzD5P1ggXUgAoMT05KYjVbc8tHAsj
at2BKzT1sCwLumOacLt7QMOMLYzFpcWBQoTwMwV7ynKr5LmIzahF7z3zo86Yd1aXqEfkXwWmMf3f
KlAsmSY8DrTGoMzwPl0tEHKfmt13U+ZjXqN4UoxcFk4aPSWAMdm9vxcuzWrpRYI5MADuv3F7Gydr
kEZmlUrkBHX7E3LWtxbpHu/9cS48SVl+Cg2kIWw7a7UHijgBaqNV6H61qMXhExx97hEog10I580x
+YttEERBA0Ybj56LM6SyqYOLhbjsrEqNYyq3aRYhPdtPvbXPZuCDUvwghrD9F2GJmiaFqYXtRIf3
/Fg1cVOEaltnfjYp1q6eZA1ZoMnemM7FDwm+Egc4PifDnI8SxNIkjQHT0Qp1PKa5+YCyj+Z2Vgdh
T8T9rRqUKWIbQbWBErsUdQFtUayFV/W2qFCh9xKGc5P5TQJ7bTaUj1Oh/Is2gv16kNXsMHWaM1Tb
Mz/ArvyjUxac7kCKjnTIzb0zmv1GbLoUCh3KMCa17IXBsmyeV4WgoCKuV1GR+fFo+oo2PFlOcV0Y
Y7LcwyEs9W6rgHHpWmHtML3Beg4F9FWMt6XZclIwhb4YjdGfCouCNGrkO6PGbh2dW7E14MX9/2rA
1RQV0abzjE6Uz0uxIFbOe8ze7rS66zcuzAsDLYQ7LLqpbaHqsZpZklF87qyeqFVoCl2mvFBczLpB
MAU1cND348myEVZ3ytlgq8e41ZVliqMJcWsUPGiaayj7T5kjvpkwGp1MOdZd4ZvkQRtx7OIkgbYu
cEn8A9fqB4NUTpQAhozGDF4xzqxoNxhQtS596y0l8EtTVMhzCMxELyBG53vTgKmWQCNMqdbgnuJr
2NfMfmPncErtQMu+YeMufc2GZlA+pSIc1cfRGfJs//53Xm9XMGkLepzaFG9pZGeXcPTqgIy60gkJ
v1JEz6uH3NG/l+ilqeTFHmWIv7yLlrFo1lCekhHRgFh4PpZh0QtyOnv2lWaudsFYd/B6Bt7a4RYL
Zh1EF5wr/ZqloAP3nfvvfCQHQmiG8Bt9EtkMPkYGgJF95YTiaVFrGo+UM/QrraW5B7tq7LY4FBe+
Kf4nFHwo0PJl175HqQmSIcN1mhMZXIep/VDkgS8pwzUqM9rGOVlH7WWmC5LqBX664DXPZzoFuAzM
DjMd65EEdhrjwEQ+m1L7xkAXJ7X4LViKAax3jSk0Cq2lDWaPPoC7GJ5LgemXnXTWtVq0w0caDd//
emOS7PF0B5YJtGENIq7kuJ2SqZj8QmGLJHn92Ew9Smuh1cLi7zdQKRc/439Hs1ZJBAqdYQ2VgiWr
xp/2FISHsh+3zto6tixrhRoDDVEs62g+rdYKrII2zA7du9FpRHOjQpV8wC8n7Q7z3GrRxml76e68
DqEvwyExQIeZjj1f8nxraLUK/auphI+dSPqo86bqd2TV2A3XurDDo2xORrgL1H4sdpIZm9+FaDN5
F6MMjd9FXpu3TWVaH6n0Sx8Tc+4fFVk4XjHaX6wSgUlNSn9n1ewh3oJiSzd+IFJbteeYmVF4RkxC
77bF2DwlSql9HeZieoB9W/7Jaq3NqGg5ZoQkrVqGXq5UqIDpUV3+noykbTx7TEv16/vb6dIC8xJC
1Ikg9Jb9M2pjI0KUaf3MivvHJKfN6fEQ0PuNePoCElt/dQArqB7w9gLltAqoEP7NYnmk+HoQyOlO
Fp3xuxz1uNkH0tjCqzSnvt5h6ZPKh97suT6LSZRW6Q52x7MzzfWBjufcU3FUUNNp9sNLSougjXOl
FZni94EDrSboqL4pMI0/iXAeEAfV5vqzVOohGjTQRuw9zmvWz6Lq5fzkKBH2JHmpIa9p5cZjiDYn
mtG9XeoHWHtl+1DqFcVAoQV/TbJky4MCoGhPOGRR1dUelFH6K+VJ+FWQ4q0tBqVKdnwAI6eCmsdb
GniXghSuYJwvbjXA1quPb+tZGZhyMPnzYMVfKtCDIXXRKQlvAbT2xlGSpUbeWPHl1K4X3FwQSujF
kRWtp9h2orHiFgJiHOax2+fpUaOsjGoYaseFiDwIUhuh+NJehqpLIH7xDFqHxiKOOpp+glnm7ezm
AKRoxrM93j8xL13E1cQWJXqaYxyct91jxeKJ3tsdAnEFEJFudoMw2BvOdNvy90GilqZ8lrMTys1D
D8qNP+gWFU4p2zUy5c6HpPgwzRJyshOy10+z1V7F1h9ntL7Y1bNZV66k+G1/r0R/zaqRQeBiw41S
F9EPo9vzPQdLu1gEpVQ/iRrrulft8hQ6fbsRXt9KETMMqBOk29CxBLa92tpcWfpENV3B3dBG0s4V
Vc1jIptUalY9/272BnuaHumo8wcB2hxfx1qhDRInVubFc9l8UKRyrk8Rm1I9wZJDqRdhC/1T0aXo
smiC+hQ3rEGHIqZfrnuAb5PPzTi0X2LVaWZvTBrZdKOurzVIYnOF7rE9KzdKL5fXamgGz2aLnw0K
KGb3IzYr5Y9ldPnjIFL1k4V+lXxFx18JdyO6KQNcty4ariJcjVEFpio+us6Ymojq5TpdxE4IMXNi
syI94B6JUvBoN6VrNbNTelUiw/lX22p6VorRiU6tZDuF73R6d2QLjyZWZYiUekKY470kG3HgTQhz
lx5CvcWPprEb41g1NL325Sg6AkOgp5Fr0zLB8aRS82/SUMX0wCA9t54GNe4W3Hr2J+lUM9speZX+
dJxJ+jXmQjeQuWl6AFWakT+bFg5NLpp5KcK6FVSgw0DjCAwhTaj9KILse0Mnqjm8f2zeqlfA8vhH
sh55EMLC6totugh508mY/TZsXCEjl6vmFKxGd0ToWNNuFRBe2Uc1uO279pQ27bGzxG1ST16IbFrr
bJnlvXEVJA3gfQGjhkoqahFr8nmqhZLjzIHwodFdR1LvOs4RASxvrqMTRC4vD5MjoDe3d75PabC3
xrs8NE5Kbe4qvPSKzygb7UbbdFNjS2NEuZAQmdyV2CFpcB7eUBByk1SgDcvZZ6vsF5+PPlF2ob24
Tre/hALUMtSolS/Gvs2viFaVJIcHGVBSkaGdrDV/+fbjSyEWtbha8bkWK7bzwFE3SC46U677wdwM
HsY7SAva9T0cs+eNPWJduKgsKkjsFEAO0P9Wm6TU81SL6Un5yixrCSYDdtuBaBxC1QPDN3YnB3m0
D7mmxc9JgDAoPOLhykkc5BAm9I8DKW1dQnb3ae4zCbamUOXe5ZXwmFhIcfeFhqqYjkuCWbXG17Gj
7uC22YyqWYnCZT+E2XPKmD8rA+uuSbZaetxFUd4tRZG7pIzaXTvpdHAKtW4exlTrjlx8P4JJzw7g
qQYfI8DkE1S04E6Ds3FDNhSjOD5YY8TpylG+10eAAGUVxjtkHfI7TYPQi+6lerJkYeYHQRdvr4NB
3EVqV3omn/5LUVqQL2lm7yqnHDovGyqLPp6m76PQbGk1D5NnayNPDy7i+3jWUOkqRmQpnCAeW7dx
DOEbJlJzrtXnYcgfOONzV0bNc2zMxi3mwe1etUqdNwQeglfOHOaeE5WFx/Y0D7KoxMfOJlsuhjk5
1rVm3jiBvhyTafLmOO9uQBxlnjLxubtALt1QWOKLXdv6rdLQ4s0g1KOyDjR3H7RRc1+Hpu4aiNWy
g4d52jdVo3wrsDYnRsWibV0Fp4m71gkkmrM57SAjdcxPqhRWHqo32Q2OxoHfoHh7dKKoO4Z6Yewj
LRw8M9XayNUrIZ5rBVFa1Sn6u8ZETjUcDfE49XG3yxB6P+BqHnt60xBXE3iYiBIKFzLqwi4egkNT
8/p1ikI+JA464HkaASw28upDrgT5wdIm+9Q5anfERsG8CqxCuk6qRPlACjt4SSCpXhC00jdzMZ5A
TXn+EfEKOaClWtY7yUBY7SA7av2d2Bch51d1X0qROocwke6Lui7H04QlxQ8VdTIdWbAixVBCYZxS
BucIZv53gUb9abDwkouxY1I9NLeT6IgitfAqbckelcyO02NaZBkm9oiu4z3dI9AaVAN6lTp6hE+z
KUruTJgGWjNkbiKnzp8ZNJqyn/QupsM5hbeyVfaA3sr+LjXtrt64Ci6Et8UYxgBOAtKXx8B5PInQ
J4omEm7fHNQ/UYAXTWka3LHmhmbnhQzUIAHVSLMhHJGIno9jQyGHtFHPvj1OimtrqTpcB/RoO9dJ
LUTDedRLj22bbpl2vXEnXa6WJW6/ALWRUFllWrKEnmRQc9VV9rDLeoNs4cOUOlcgTvZZ/TRZ+s4o
FlH0Gx0E9QgBCi0ZhJu2ahOX79xXP2T1BTQGVeGH8kMW1+f6NDvxviyHqzJQ/SWjsXrUgVR6pxnQ
tYaWS2DtIrv4MkiaZzXfJLHlzHzp04DzXArBqIwjSLfsjVd1tXpEaq8MQ8NXgQlIV1GUTzjwVmmg
eBmbcNqLNqjG33Kk21eh0SpPktGm+PcW0hh9RCxZaF9y+PUJyZTTwVrDG/iveZSAnUiSaRUuotBv
mDG6yq2aBrHpy9OYPlijrNxXRlQ9tZko/hJatdysQFBJlOG6L+J0519D1WorDESm+2USylcFXkIH
JAUKGO9b+hSXLlaMn2AWQacHXLX67kjPEtIkWfdRdKh+6Uqi+c6UGk9502QfqVtvlBUuHXE0ABe+
O8f8jdVUlU1ZVUipgc61GbgWhiT7VumVEwIt+ef3k4aLQ0G+Q3YO1SsgI+ffcMrIEXq0VHx0c0tp
n06WHF91ymyhiopI7xZPazkyq9cfZbelcUgvivLb8qFfbWBJH6k7DLrmW3WqOYdYaq07IXVKdyyU
OOyecwU/pJ01d9K4G8zE+vX+bN9gl3VKxAiN8LKCgGuxQc/HD+RsisZQkTF0nwP9oCEgTN5Qxc60
w4K8uip1o7+JkrF5qOpR67y5AtqGtm4LhOP9n/JCETv7FLABeV2QRoNkXsRPzn+KVjf50BqNgv4z
8nOumTSd5GWIZVyLUo+vdDl9iqhH71LN/FwXZvoB66z5WTISZ2eNvXSbhtkXrUKJLpAm3mNBMP+G
p9H5mZNpX6JyMHblNDegiEZzX8MpEiC0Ar3cDQY5sBubvRbs0i7haVDYNkrXVlfZhdvwM76ZXZZg
maDliK50jTp/BNEXgqluzPlnb87Jjz4vh3vJRjmdfEtyUnBaGko7INSqq2p2tGsttvPPWhaq5a4c
baXaqFWszyMLCJZDoS9MO2dBpZ5/u1ibQI4MteM7B5Ee7fymyPb69On9FXojYbIeZRX/Bbe82U+I
B3D/VYf+KD3le/NGE578HDzNd9Lfbs71eEtr59XhyGOjFkClFrECb76rDkboOuhpKG53lH5tjrac
7Nf7bzXam8fCYlWcBoVDj8bdwQuXH3W2oqvdMmDy3ZHcYN9eg8V5/6Ous4plVA4fgqKcfzoZq5Xr
BvAvmRo7OJmkeyCj3/UO65A8vWFX7kS2VW66uIaotUOMWKr9b2RohCrkcooTxx//zHfd4KqP/5lg
eci+b3/Vdfdtmd7r4Vbh1AISmvcIuvu68NRb6SmyXf1n8h24CdZO73/JdeReD7W6k/pcRddu5Esi
6HdACtGvwHqEyBO/P8ylGSH1bCCqvEi9rLnuZZsMdR6yKXHPEW74++XzcdpCYK4bM7q0I18PtQrO
eaGpIxgm1kq9EvG1Fm1M5Q338WXzvZrLenVSW8wqOi7MhSPWH6n5/OaEabf6z2U+Wy//rfmsVqjO
bA1haObTgKicUM9NxtP7i3NpD7z+YqvrNKnxtTVqJmR0V6n2IZpBCW8kWRcP7KtvtgqCTlJBEc2Y
RG246ffqECq78tAd35/HxWMKP2sx9+BSpMtxHvpwSi/pSzcvoXb8Iz9Wh5d14S/LYNvn9NKHez3e
6sPZWZeOado6OGve6tGVXvt5cPgf57QKdbGYe6keuT5aXIEsFcehSp7dcGpOYFX2Ral7WmF9UzTp
ulP0u7nNNa+2tuQU38Dolj3/eqar9QumqqKGwPohztPjVVf78+Qk2FpNH+wBvlYhX1dBf9XDT5GU
8mNpfyuD9KFx6l0Z5A9dMaKy3XoKb11TqlHtdEq3dBaD1eFvISfrX7q6/ua+4d37nzWRcZEBxLy1
JhvLviaQNmNmaOPENov6aGdRLhHqzbQlOXoxzLz65Gt4q5qO7K+Shdd+RuqO6/TlKufv8yNhpjxs
XuVLXW99lb8ecBU4i7QqdHw//xPXuHoCiaAGcF+7DZ62iDrLhnlvsNVRLY00dBD/cfy+/okVvDsU
KNWrN1p4FciHtNtgN76Rz/hnV4ALQnsIqtM6TZFoFGt6x/69dk7LHW7jtHdXj0zt5YNKvzZTlMub
5L8jrhB5OXJbybyE7Sz61Ji3ofblX8Vt+vX/f1LqebjTlF4Tdb/E7fSQmBgZ/cK/4v3wszWL1Z7Q
zUbuW8EQDRSQYqcjvzGmH/+3Mdb3adGGcRvkfKk82cWz7E59cgfR4n8cZrXjHC3soQ4xlXxegnUk
vuWblZVlUd/u6v+uyOpCENI822PFoqffueiGh/74khroP+fH8vDvtpgBeZabjifpGqobl3gpKB3X
jxQ9OtopqlNX1zcu7osb4L9jrBGsEoR9gjxjpOLOFOwxfPfy7+9vgEsZDpqT/28ea/CqCBTYnRVj
dBRTtW9V9LeAPai2uKZRLbCo8EDdXHU0bGgxQIPzwY+02A3aD5GW3uhp/7Nzhj8twSc1xqconB/e
n9aL/sbr3cCw9E+g62F5Rz9WXl3dWgiCre7LyRdRZMpeLlXVVzkHkfg94JU27sMaX6q9BN2qfKiQ
3ATJN82iOwokIGr8cRC5VbBDCz4VeoAjHYXE+VeWydbwnLYypXPcBvrkp2kFBqKYTR2GD5FaiuxK
wl3idzrYTnlq5kk5mZID9hiXVFfMkvatA3Fddpb5za4sCRcwdHSsnYQ3Vb7LULktPFOGXoTRbGuO
+ygQ+swlLtkkn6bIn/HrgLNlVFL4VU3nIfU6pxk/8H9Ks30k6Ca4ZTFFwU0ZWPkfO+jG61wP7M9S
K9Rfqpot7j82VXJfkqPRV8JSYI6kd/N4L8+l03oSwu2/jWlAskjVhgwD1J6mzdFB6yQ4zuFQTrtF
eTT9/P5avUkdWSuw7lSpKcvxnlzjFtApcYrYUQa/6VvziMBU+Bt65VB7OhaBjsuk22ObZD0ay11b
i31uDrpyn3Tl0HpWMFpUUKC5BBuZ+ZtKEz/LQpSPchNmdfjirXZujME236nqKRQmlXSdogUTXONy
G2i7Ig3L3/qMrA7FmDzhHQWq18xBteMlh3OquQH+XmLXajcvBS9+CPrEKMSurgIo1k6QNfHgG1XW
7XCWgQKFSdPPwaZ3XMD42OgcXFoSoKdgw8C7LmIdS7B9VcjoQohRFi4WLEksNx/SuE7uUQ6Wab22
VMN2CcKI9+jAmd21latlfFXOZebJSnhrqo2muBaOVPnu/X2yfsfy9F/aJUvtD5CosW7DGp3cG20j
z74RzMnBqpw/at2hDCwC6yCs2C3tg9G3P7RGNTZGXr+gXkZWlt4vDhuIiq7y2hghHTJmlUZKGToe
wAk+gJpVXqzp+HwE6W0fdRuxfx2XGZJlVgiaSF685bsrQ5mZUaEJuDqFedNQNLyrhjzYv/9J1zfM
MgrnCVoGSHgsJlfLXPahjRtDJ/tRJvUePmb2VZ6P2j4Lrdl/f6hLE0KonWuAcv9bqRknsQuBqZvs
Y+ZLP8NQiupr0YfJljjchbVaVgqAL1klGuKrtSok05F6PLp9TY47fw7xbrWHdiKADgkCbiMMYhBv
GxvkRYX0/IAuqiEIwCz6BJD5VwlOVgCP1eMZMi2w6X4fdgVOH4mj4h2tZrWK+L3t1JJLYan9U4V6
OXgCR8IAXzhVeyowV+5dbGEGXCbRAw29AVF32+36VvsU9INxgDTc/RnUPq52hqn2gVs3uDW54C1t
xaWdZOu+inCRvVBFYWODVZdA/eB4+QVZ7hGAZaf8Uab8zumoU8c47Q1uBflcgTsO4rotZuXrLDJw
KbR25a91m5o3wprVz42slAPe5+YIpF8EaYVKQa7dB6PSht6EPsi9PY/MLpLtYQvBfCEGLewkPB+o
rWugqVYrieQKxE2+hF8qCZiPwhnnxcGYIqFnp20oeW0bZPFB0a0MWATIWq9WIAGoaQhttKx4vbtW
nZVbG2wZdr3U6NTR1Vx6VjzazkMjLktm6xTpDGJ0Mvez1o4f6PsHNj3+af5TOHWKtXk0D53bjHN3
XSeZthEb3ryolmO7DE2j7kVMcpXc9Hqlp1ItZj8SGV5W1Vil91agSw9NggYqjSC0crKyqceb/+Ps
PHYjx9k1fEUClMNWquicOm4Ed1LOIinp6s+j3px2ueDC/NvGjFkMIr/wBiy11R7V1/h3lnjWZz5P
wwp9oY2ouyCcfemKPs0sYVnBJVv/Cjc1FeKTJzMRElfhWBaIusQauv2d1j7zLzWQIbM9lF6SXyde
OV4NQ+tdKNacPpHr0MhB0rkkJ3NosL7dFq+hSzq5sCas1VgGG3ZbmHcIIdzHF0HhZ4cCgE4Ln91+
p3JXFXmVInFbHA0ANIfZzOtI45uKfAkVOO8T/c/HV+e7csTfucFHRWHYoTp9StwsZ/Cx/eAVx6J3
NzL1rix3vsuEDjAlfoir+edYJSbECXeXLdOtnI2nCz9gzWb/PfPrD4DsC0J6PXfERG8XV7ZTQZUf
KTsnHoPirnbG4os/2TIGjugNvxMzNm+kzJc4SsG3/Kx6NzYjqTQ61LbwSwCMmWldqAWfPih/fxPm
yH8pDgDZTq4HrZ4sa8Zi9jhrmjeHgbmoca8UBL8LJ+tdz34dCXKTGdA9XgVOT2afFobhZcZccscC
4os6KJPFTZkhnhTKsrU7gh9aIk8EyMGLrpZs2Rp53qLc5jfyRcT9qg1a9x5IzckVbkj3VPsfqNGE
CQHhEcohMLFOAkRATJmcYgWfTaZBRLJjh/PYXQKxn4YLfxfiLyRgTakoS749Bllp1GYSQL4asrR4
mjvXg8Brl1vPT93tx0fu9Blfh1q7qgR6dOzpFb4dyjU1YBCpg+PHCPSzBOEeasDF0zLBj33pgBRf
EgQ9N7kVFuz/5SCBSng7Ip5Vba1LRoTuYT4b7K6zyUCOz6HokulSfsofO/2g/h3s5EjZgRiXeHKh
xeomwnHUK2avRaAzL0JQXV8+Xst33hzrYuIGBoeJmHJtur6dmlsuI4IB7BuKOX2/pYNf5hH8GV7V
pMeYFWht3zxgn2o0oeoD+VOm3Yx5Q9rV1i4GVZuHy2L49zOrV0SVdJsuhLvbUeJl4Oo206UFGQ/J
E7wP3W8aVlivNIJasRu7xLRu+jT2LgE63m8Xb8ya2uNDhzzcqWhanmgjApwZ0nfeBLHEJT90cIUv
0ib0EzLD8OM1PHMH48lKhvpXW2s1xHi7hrkgxnPaID8qY96g+f9sIwyyuMuNrwU3y7xsdbeuwkCI
Y+73V36/XLiF1r//9sS8Hf/kuhvR0ClFoK1CW+XdQtGfepP5vTdpTtTl/zAWMnsm6V/A13CqjZt1
NsfFtPJjtz5JEYBGCLixmMAYzEujvgiwmsmFMvH7D55Qz0ekCmFPDJVO43bNhWlUYv9+NEysxrJR
4v3uVscmIJDqxPhVXSRCcV7OrClGBiiMQLuiRHWyp8LN4WmjXIE0TblETZXILczrfi8S277J2rR4
0Stb7Pwpb65bT053NeJMUSCT9m6ZNX+TIGNPx6ftkC7iDgyreEaM1PMp2wv7c1Ab1rW/WHXUGpp9
cNqkfUKR0kR4KcmuYGHVu6V1h70uUrEF2891U0F+ShNnBIpoiW2MC06Hc5TqHiYXMMnS994N/eli
DpHBGcNxyEDPOXWxnWoq94iv2Ntc1dbvDGDes7lkzd1S+NqdNpRyXwXetJlsMRzs0TV2ozeMLxS4
+0gjxo5yjNs2varlRhdzsCfwsZBpst2tX8falgSy/yMNLd2IHCIRw9aPXkx1JDQ4KxtZBf6nsdaW
29l32hc/E/JhQeAzgsBkH8hih11j+/NLMgtShXzWVtTOvEHL1dmbmnxGV6jf1FP34CtngoDtqW3b
uJ/yYiDfMPIyQpuwumc4jKsLs3vWBzHubGdMMMWZ7Ag2jHEEEW199eNSP+qtNkSVXXQbHmv/EJQZ
eixzX26LwXE2ZkVxuJkROrJpV+5cDTEg39bqnW122l5zNBfFR5kPfRhQGou6ZGkvfFzG+yAZbCQC
tlDBcbgiG357k1QoGhdlbZTHDjDVlzYZxG+ewHQO0x4EbtjISR8O44jd3U09xt0QCfiOWTjXYH/2
vpaofFu2hNp7PVuCOqrFqIINBIuqprlH4WA7dVNFzqjyi1Xvcx/pXwo7Vy/2yaclmBgssukuRkYc
6H2NY/FM0vjLsOfdXGGwLbMLic6ZO54LV6eM6+Nj+c7eBD2kIpsKlR+9utxgOZ5GunDNjZEulyQ4
1zU/vV3/HelkT3KUo20krvLj7HbqWAdWdg2vILmDgTjR8KNh8fFzcnZmBGzMCnQgvsxvz8BcJcuU
OjU3j7/Qp638Mlx6J9uj/hkcPh7qzCUHEdiDOElRxHJPMZYUtME+tsTutXJxLccep56JNGze8CYA
In0wilb5u3Som5/45NrzM3j9xHn4+Fecez9XNV5oUcgFrfzntzNu2qUSMpjF0RiG9L6eEZRCDgET
qcDL9tmwyDD1M2PrI9Ud4VGP6lXKFZdRLbpQqzmz9CvnkI9vFSR5B29FKVwpfdDJ3up8/uXNldxb
2uA+SmVeChrOnCr6D/hLUEgGEn0axBK8DFrdI8HgqkV75IOqtrT6p60s3PQJ4E9+ISU6d7MAAV39
w5BUfQdylTLLJruaeTXd5m4EJBCB04ICgY9li+eqD7srHG1vuhAbnVlRHKRWnWUQffgvn0TOvpbW
aeel8tjFdbN1TBHVRdNHKQZ6FyZ4ZkGhVNKuIvCDFnSq34pHUGEHsiPGmii4dKl8rmOfBykYvhfa
JQO0M6sJVXAFuqISAph3nfY/NfCq6Q059bE4eoux6TL9uzcIPTIGKIq2Xe8cWZL3a1YWffylnFtN
D/w1dQWsvwBIvx3WwaPeMDCCZ9h2Szx5E8vWgs6nX7KOfNfgWC16PHS/oRpRAaa88HYk10A0v/cc
cZxGR2z8cZq2IpmWOxlnX73cXmMPo5+6kKh62dhOQUSGXnh54fS8z+PXX4EKMEhpZL1OT0+7wtCp
G9FqCLx6786qvB4cmC0fr+q5k0NZisNJAgQN+2RVl0Ci4D6xmRAgPsEmiYQOW7oV5rVdBt8+Huvs
jMDaUbxdBRhO0+SuqOt0GZkRqOBlS8ui3vWe5j99PMqZt5h5/P8oJwnBYsWDWoxlXbfgU60F/RcO
DiLu3pJfxVpuED5WkJ4+HvTs1GjYrpJvQJ9PTdYHa4KY1+niuLhq2snAhs9pYibx8ShnNsvD+I7z
AKQJxa2TakZQe5CVSjarsPFw7o1wttNj42i3upGqC8/Bma+cXgECVVRycWQ7ba0tk+pt1BDk0UCy
qUAKQcTpfUwjKzXKpxmxubiaLjz+ZxaRbhEP8ppOrjyLt99dKd3OwCSTpxDAPgpfXrNNpsq/sFVn
FhEiIYArKijk/qejTNiPZ/DROPFimXcFzlHPLmSEh3pxHw1hXwJmnZsUtvAQrNm2VSrt7aTSka2p
glwctSyPibW9eSMSwvmPT8aZQ09Ldj0YmBgTFa6/4t87eUmGoGuVOJZGgT3B8AO3GD10lH9Vy3JT
kJ5cOB5noicGZJvISak0nD4CayOUlsPItKRVIdaU4eOnI+gYg10/tLPKNvRVqg0WUsVOSfxOPp7v
2U10kEmn86tDYDx5WmvDFFM9BCOk4Xirx8OeLn52JWM6N61rX3hdz24h1hPcWjpY4dOP2+2E79du
Ko5OJbwSkb1BGBAPbGu6kOu/f+LQ0zHW65HL+H21UheWrmm6wcvqK2vTmRp0A6cwrkBcyAuv6fs5
MRQyJ1xWq4n46f5lElK3rqQ4osNaP1VF3YeDK9rHj7fp7ISIFVCyoGpin2pGwiLP9K4CKuAbnf0H
jIItETUo/DtHGPF8AQxwZjAD1T4iIKREiC9PzoRHOSZJxmU4QoNpr/qhT589Ynpqoul4Sd79/fnj
nvpnrJOvujQbCReLseSC6W7euV+Cro6m1NB3SxDsPl7Fd7xvbo3VoI/DvgYDqNy9/bqT1O0K6fYL
m4W+jNlF8XBfCswtkKX20+3MNZZjOdmrqMjaiC/juqjzTalTdyuIcz/+NWeWGagF3XdiE56gU1Uq
T0/prpYu3EEjqbdZNn5SMsl2ZA6X7pgzI6HKqa/2DwiM66dcmKkSBo27FoqxmOxN1zmE7MkEC98m
nP7PkwITRVgJpMVktHW//7k/Y6PBNaky52MfK+caUF4JkbnCMdSwmguP+PurmjuEsjMGdOhukB28
HcpXsTEmkzcfndzZF5n3TcR1GuEbv1uE/KO15iV3rTOfOmkW1ROaZGtEeXJWfS0Wht3B9h5gZUey
nyt2zb9knnHmi4CIwvqt6gQ0fk4e78UsZGUE/XSUeoCxDFLNex3AwdUMDmYTG/Wlr/3MMsLDRTgC
3AufhL7O+p8d60oGdLV+PiZzj9yjaf0WbUwhzrPUNq9s7wpM1fHjQ3JmIRmSBo++WrAz17dDGqiz
pFrQzEdfNj9NSGX7YEQu6ONB3sddNHX+GeRkt8qunNqG5TpWif1zWIL5Oq8GOKeWNW3qrh5uWiXT
g54U/7nzwrgcET4DjL3f9VITmMmoaJvTsbK1z95qQd4N6TZt5zKcMvfTx5N8p7XFYWQ0ICG0Tk2f
DPntUnpqCSb4Z9MRu7IR6ntcPOCrPB5mzHReXJm6aeg0Zf+tdmr3tiqkgyBRbz2nnaUea5TaH6sy
a/ZlFafUiruRimpi3ZSN3jynRlFcW2M6DBFsbjOyO6+4LrxJgYxKh+t2mJBeGJPOU6HdZ/Eutiu9
DKk6x7eggfrQB1F4NCppXFXUSB5MMB0v2jQGXtRhDpv/x0oeUAX6ktyjMBUohOgn69BqFFf02rSO
ozZ75F1JOz8nEFZ3aSUv8ZdPv9B1LPaXkgSZI7Cck7GSUTUdGhf2EQ+faQjHJVPJpjSdIo1Elmc/
is7L9AtP1+kns47JY0xhl62m2nNy2TXFjOdjV7rHyWy9fdraNn08ZYQfH6dzM8ObyGMIikoM+fY0
yRjGZNG27rF0FPIQRTNGIrWayCxM6sDF1F94Ld4V7dZpoTi7jsjZpTnzdkDNM2cOj+Me3T4YD1rT
mmGDAsbTaCFN5CYdOK6cg1s2KTa7Pmbsem5YaEGha/rxzE9vQX4IgalNzgl7HjTQCbBkGvgpVqG5
IF7G9qeYxmZvGKL+HORVvK/0MY3GXL8k5bRu2r9F4b+Dol5MpRBqNWoGb2cfGJpUDYnV0csKeTB6
Ld0NpdPflTnWBR/P78z5WVVfiIiBGFCbPLlybVQK+mnJPYwcjJ6Os1mI13JY0Kz/eJxzO0o+Q1WJ
QogF8PvkoIKV8CuRSe+od6x1aEuv3ekCKYQigyTUKQ/WaIV0y5AqrHCHxN3KwfV3eiK9CzHzuS3l
M12fGcCH77BCpYvmoR9k7jEblB0ltnQPndc6UZ4u35WlQVYejenCo3NumQHCrXh0fy1gnMy+1Dy0
sSbNOcpp8r4qgqGw6lL9Anr2zGcKHMVbH2tcY6ghvj03KU2+HLE5PtM+QEvFxRwtSLR5U8RFFlle
fpH6sP7B04PqEpGslV8KaKeh6gDtrhM43xyx/0CyJwZnss2qOY9DA5c957oA7Cd2w4zoFt17p4Yp
SZUVqZZMKkSDiJLssKYic+m+Ok2e1w9oBUk5ADgIok9xS4lu1IlQFo7cfrzKFE3ywY6bYZuAj9uD
o34d0b25cUp9iPLaGy689Oc2m9+8SlnQ+KCc9HYbFFw9vxA+Ggzo93xuFe1LcPbm14+/qPUSOF17
uhmAKwi01m7V21GquLHT3ONOdgUhxFKV5T5pJr8AolnMG3PCd7NJrDYCunxJxPr9BI1VtXLFBaxQ
iFMOypLmflPmHnh+tUi5RY+JYjSMBHnBePP9eSYGtFAWRM0f7YVTHZneKEZ3HjXz2LrTb+BBiC5J
92XWLD9E5eWSGcIZYTJUpBHOA+RI/ElN+O2KOkUse3sqrKNJHLiE+uDO9QNCcGheNov7jXitKx/o
Miy/1Fxmf8C12FrkaQuA7M7VtSVaaICO27yzMFUpgxosCO43kxkqX2/K0Cpt/3Ho5Iw4JsB+/UJt
gw/u3YlguZDwR9CYJ5Oaw9vfH8xD3lAoso7SQXQ7GOtr8vVtW5Cm2qqFrqg890ZrS/ve0XAAnjGH
rhqAwswGg2Woa4/CxpvIql17DyzoMVXjsxGLelvhq7ob9UIC+Vc/LKC72zpIqnB0MO+RojTvFzeQ
20SvAOwYUnM2rQtB1M/SqyarrC0ud/i2xGTKatLz/YzEIsqCmb4pm1KEg9YhMApxZVso2e8H031u
3O6qCvCLonF03Tdr4yMDLNDM7k9Kc1hwIJesrLq9w8LJ2OhdZ4aG5t0XltIxMJL9bSOyhNyyv+27
8VueDNNtnvq/er26psVq7mY4bah+6tUO+6ffZtrEoSODLEydtsN2Zv5OChDcTnH8fUnTH7o/otJj
DSqMJYhfJbdplk5bwCpX3aTaXQvos+kXFXox9lVonvrbpUSFRNRDFuUooaAaqO2l7l4h72SGSz43
u6I1+wflT/MOb7khTIem2OTsw2awQTiTirdREOefFtPXjvVC43Ry3R+pDPSDTVP1BbaA2lZxvcft
B4Ty4twoO9cjLYWb4zddgenN4m1Gp3sBbeU9rgswVtqtCtyfnjPcLUNz7EY5h32/CoIOWOsE6Uu3
pFs+6F2uj2WUxsMCprTQDn5WvtZ4DJVZFz/NwNzDwIFVlWS4oPj9Q6K5B6XEV+Bcd5jyLdDVqz+l
0NKtqy8D8nDGTdmmG3bK39tZDV2ty+wtqrOPnhg/Z35yF0xpZGRVg4aYSyHLiPde0yTh0KBBHijn
j133x3j0Xr26lwC/2n2jO9dV47m3zdztl1zbydb+lFYlxlR11gFkSJ1Dl/kadCoXVcfK8XHpSb4L
CW9HGFJu2rHVQiIveVP0+Q8ArQZqUeJqLoobgOqv/rRYITXd5yxDJjFNqP3oSrc2vQncKmvbl8Um
XJFVESBzWw5bgXvIboq9g+jkskLZg60nBISNnDp0yp6EptJf4zGzDp2PPIYVS1YntvuDMnxcyhBG
CbMp/5Kr4C4X3i/CWjcUnvEknPmaBsuGOHnZ1cpjGcw2lGjvIa6yqEOsZxLP6dQI0yKJNMf+VAXW
T28w0E6ZqObIpHuYjWk4aN1yrRyMw4rhU5t2QWTqPRqtg34tEyO+Tdr6aRyGr8asf5ad+kJVEel+
vIO2BWaRodHjxzt5KVQXkGgRxFq0/YT4llnyGnmze6HmK6iv814K85BozZVlV922dYG5VNZKG0pV
ZBT191nUT9BX5rulkj9dBNi2Zo2t67LUAWwzU63uVxjCNVvLs5fITMpuO+XuVdZoeZjGabov+37a
eYjPh21nlBu8y75ChEeh0VueKcE+TpV3FK5ABnoAbKNV5JRj3N4WDlZgZQNMTjTxrWZn6JMkioOy
JF/SWP/Fy/NL87XPYvLMY+CVn7JK5jjbyXI3msbr0AG0LgH7WzaYsHJRx8pI7vgHZ69c7cHCrzEk
/eqIf8p535uN9SkoXXWLIRTWYMt87Hr/wVG1eUeOerum2V5r1pjYys+q08Rm1vJvMN5e42AZQ4Ty
sF515r3u1He4yugbKw/GLRfTnxZ7vCsYreLeWpzVQY9vJEfjbuncSNHn3BdtdmPU2pfB8aeoa7wk
apPYwxgL/znY8QEnzVvNyvLvjtZdO07yo46BtCq8xvaBO94OfnulW8NhFrkelol6coL2Z9nRic1s
nrG+6X8mbv46W2m/B/b+0zJHMCpm8EcExl0Smz94AGHJpdXnRPO+VrV75eSmuWngw8iuv80L9zso
gJfBmAVGusEDsHywa4tUn3RXZGjSukjF54TiRTl+z9zpmeb/1hn9FwcjzG3P/ROq2p5uC5l/XoHh
B+4nc+f0rrjxUie9SVU7QSqJuxsueYEhHPXbxubvdUnqb9CgRNuarOuW8lIdFZ72rGxz78aYeInK
ePEy+cXUpuPAiR5rP7kKhHzWEv2O2kQYzP0zT89XYU92CIdyM6Ce56QG2oMams5u3yK01Rj2tu6z
H3aOlYcDjOvQKfuxW8ChT0Aw5rb6PGU4xeve3pPBlpQMiyG0rBpZTcgI8ml3Kqt2o51sswV650Q/
fusM9rTBlq6NkKGkI5lb0aDDMqiT+6Eb7ucuvnez8m62MAZP0+GhXv0FpS5f9dF/EgHX0Ag7eUdq
/NIDKtrQeL8VDZ1b3aYqSq8lxDXzJaOyM/X5J+W3ZURV/3PudVj4oVm31VJrny7640KTi3smuBUB
csB6zsmRfnCXVkgbLcuV02h3rmEfqdv/xKbivvfFr3gyv0N73Zu1+aOaFRLLtbZPnfgLkfNrNdDN
aiojtKTzFMv64HTVlTfiWqdsvwoBqz84Ca8C4dq3cZwRD8waLA27P3HCrT665ivMoO+m4iJo42ln
9NXeFjgQLrhp7Pua1AK+7AF443VHMbjkgWsoUIVd5zmh0/nPbuFacLJ4kbq6uFXe9N2uFodTaD5W
HZWxTLtONCj2EuePDcL/h2DUrmPpLptF8819gNNY2FrdvS+DL7INHrTcRhi2c59HeJKh5mQSSz9W
M6+ah9RLkyju40dKbRYGj+ZjWjS7nmc89Jf+dSob4EnLDhvVDeHQYbIzXObwKizGT10DoXx2gmiS
9pVmmBRGx5+1b4iD0rQrv9KoK5l1aHvxb1OP8ca2tZZvBUWfzOyzsKWTcA2H4D4pVjpE413hzlwx
kvI3mq+qPYw7LzSr+SEldw9z3/nNrvk0Aoa7OSkeca6IeJduh9E3QuLiNvJsf483tAxLLfnjW/Cc
zNyVt2WAkXOZuGakCvumtpO2CMUAcpe10W7b0WEB7GB8TEwfnpk5Ibpsjtm9rIZ4V+v573iZ8psC
E7ZN3tVA08dyJzoc4oXG0s7cjHEpeZrV6GzJ2w49PtUbkl3IaGpOr4PazV7opH5z2jyPpjKZnzoh
I9HW2a5x899JDwTJTgZsIicj39sQW8IeC+H1CL8qENyxO7k39AZWSyg3v9EEPqNysvOw18YrJYAV
KVHpewL9NspRcj6UI8cBW7ObyjPKn3PdqLDTYMqawtd/OHVXPGqDKXdZkt9BNX9uQaMecD+VoSDy
vcYj466UcYCdX9lsVT5YG1fF6H4EgTgUkAyOtWk7GyM2nL3Iys+YBVhh5htbrWu+9bLOt4UBSjXt
RlT4lTaTAMok8lyu6aExmy2BPeq0Baqnevm0SP9H3Fn9bspTns7WicM5kWI7LEQqS6L/hnL3h27J
ozRLfGYzU25z2ts7CuMBNoOLH6pkOcS0qjdUrLpISX24EnUFStd0f5R9fgP3LQ+bvGZ2RotLuhNc
U0pZiHuMn/NSBmGCGmiMEmc/GXfGqNchOa3YA2c/FrmHc+Rs7RL+aOd2X8DTf6N3+8PpWmBrsQ+Z
rHKmjdO3y2GWNfI3+qEBkpllKLHgw/ytRuI6TALzSXplEwaa5Pq3WRtvbvcqtSSqa43+7MwQF4WX
3S9KP/Tz8rv3p3HTd8YDHpk/tHKBrO+WyR4EWPKCMQYJG5pD4SwzI0zitg1dE5A0Omv0ActdpfWf
qFR9bxP/vkWucjONlRFVmXXXgHvctgYEYUxnXkTrfQ3aUUVtVxiPHIYsMtvgsdRQFG8NlUPHNIBC
B3V3dLLgMfdb4i7XbPYazuC2nx0aD40hCPJ3XhlgQGmhtoNDphNHclxGQNnNFPJg7RM1DK+i027r
hRphP8zg4YYioeU1/WQJ46iftCxSyvJ39oBCIzXxLnSnuN2Ui9cRHvcvs+EmW6q6GraO1eNqSRQq
ttfuiJvGvktDrfA2tTM86Hqzpb6D+nVVI6xhzBEEgeMcjA2avrFxNY2rhBnG8tvM9Q/omi9RVQCa
1hcLW1YUObaj2/yCymgcLGdswlpxKhMyrj3MxvYKE4GbwCatDkmU9BAF402hjcOdVeCNOPTVrrTE
72K020iSTEdOmREfaxxZMxv4pwCR80z76Td5GrVVv+8C7c7pBq49KNR6rX5M9fJj5rDxsMS/NYBu
hEr9wRWDe42FrHUoHaJ2qxftEUzpFsbg+KoqZ6MPMfF4e1zSCXtUfXyk3UAPOHM8/rsqCKk1Ppkw
G3dydl4rj6CpqNKbRac/njfBPhfmF2pCxr0x47/AI3zQBS8sTQP0GsbvVVrrB6+21S436fpWXL8H
rypua1V9dwbTOIxDy9kuIbYpQ/ovDVaKodblz/kI6TQVboIikesjPi3H31pJw3NMCQ1N65qax6sn
aHbAmOUCGF+TAbRWV2rmdW0GdzXt0gO15jsYR9cjldtorBNyTpFOvG6lvh806e8Izh+FAPVfdRPP
VDJ9hzYxhsSUXzwxqQvF4r9CxG9rW7Buqc3CfKNYitTJ20pGnfSLWzW6POY81P6NvRiQ/JvGTbO7
2Q+G5GH0ClNtuO3y/CqdikbugqEDRot0dPBcl4XbbwYA1M4deEbdJ7noZ3uDE5F+2yOyN3wtbZqp
5Nr9+FkMsWw2+pjZWohsMa39YNY4kKk2WeOfUhXVd4GNADlUWiI2iv6KH+yKaSBXb22lsk/D1CTY
A5iCawHAdnrJF/QdHxnsIGtA4wXqr4NvzkldJ5uMxi39wTzOS1EHV1ArvPpRa53ECx0t0fzrWkn2
rYxTww57OXnaLT6w3qNpDkV2XSUBMSWwKPtCmfN9kRXU1YqkMWEpUgw83STUWDt9QhZBCN3iiiiC
G2XB9TCA/kZqSnG4WrRmb81DssXNtrswvHemCglkA5jZKhThobry9pAkidcZIml12JFNnx2NbHTc
jR0kyKOrPvNepr/3im+1aJwORS9epDO01EMNRUGsLDL9der0rAgrhKinnYJ33m30OuUSHDzqgKGX
1/iIi5YAqFfpWtlqfZHt4hYEYWgoa35ter3HHr1phjmspgG+oNv3brWNRxiZEbmq/WiBdL0Dplz8
cI1Kn6CI6ck3Cg9VsMGnpcK1WJgjRiUGuqmEvFOrQyitplfS5PgrrC9HD5dB+MT8bl4su1ZZ/WYa
kvYTSP4VQ+HPxVdoQup34duVzd0+FBgLJ6i4U2RH0zxUy1TbmxyqC09DHAf7Rpry14S+a7uBJVDu
2w6oQtNM8kZCRBgxXVpGxJ+z8otdTIG2D6RQHmUcq2o2GYaTV3Xf2Mg5YoQqooW+hroFEoa7epIF
/lXTcO9uWpjKBXbQfTJuPq56n9l0qrNg6NH0AUZ8ioIQ3PHuPFXW0W3jZj/WqbzN7MK6UEt934Bb
1SlWnjvoZMs5pdqDZ5cOAZI65kVAuSjDbzvYGwPYaaQrU3XJsPZMnRtOCyBhis5IC58iJsmam8wt
GnXUMSjwPudxbv7q4S665OoBaYHVtXFyAWvxlzp9cseivkSHAm4GQiunRXzHHq3SUK19XDS7aiMX
++lr35AFArJNl9VbJ1dze0s/qVyxjimnZRZecZBtsVyVbhnzzNpdv9YjUn/bJ4H0DuOSusZVrrfl
d71cII8NvlL3ohv9LKrbOV4ehsEpHuKYus1/PhaINXgA9LFChTC+rvA/YJWkxh57yAbrmKRG+qwX
FJcipJggPX88zvumC1ce9AmP1qyPxfl6PP8Zpw8WOzZxyDhOeoLruqONN5lRJs815SOPG5gW6EZi
EqJCkL3VRZzkmSsX+iMmnmjyoIB7Kg/ojG0JBjV1jpONJc294w4o2Tcm+hml3vROqAVd7D9AJTPS
G3O23c99lY8zlkPNoDYVJvFwF/pR1JHeYtPt5H6q7bJWN5Mb1TeYcdT0BJ7zzK3NCHPCzPhi9U5l
bJknfLHMMp70rul+Gwrd6cicoPSSNhkIuCUIKLV7h7rQF30CWbFRXRG0IURt4340SuysVSlsbdMO
g3FLpdC5WxwUqMKkmPwvjpyTkbSsjh8bTUcOzK4Xr4pmIIhO5AityXbjIpJ56xpaFz96luv/wPYT
KXpld7MbTgP/74Ue8V/09cnXAZBrbWzaNDi9Uyi9pJajqQTfaIpV29j5BvriMCzFk+ckW96RK6oO
hzZ3dnXmgQCgPqyPVzA4Lxy3MxeDTUwIvQS1gRXj8fa4wUPBe9cFhZu4kprRXM6bVG/tL62t0VCx
8mT7n483Yvhr25SZv4eTenpfOIPFeGAG21uR9NnPOc0smjUdElC+Sr95dIEityzVhZHP3OuA+0HD
rw2493Z4KIuoAkkTgW1kP24AnOi7eQkucZnPjeJw2cGlRsrpHRmjbyzuPD0HQ5cmmNTkvk4/QSsO
H6/iuVG4T1ERgPnLtp1cRn1QOlPiJROyym3RkLUHKChmcEIvWTu9uw4w9IVDQxqCrx9KSieNZtlQ
M5RiTK4Wx6JUbib23TRV2ob8Wn+s9CzfOnZMeXFZug7/N0rx/3Gif8dnXLjaQKtO6RL6KsM1VHZy
RZ6nvs+xb0ZNN/5XIKKNlbtJH99FIUF/fyhVP6H9YTTxUSxFsYdwmNxULT5z9PaDqC31/yPtPJbj
VrI0/ESIgDdboHzRk6LMBiGKErzJhMfTzwfNYshiBSt0Z9FadEczC4nEyWN+IzaqFVoXAsCHQM9U
nbkzBCwVwizD1PdfXmdEmK6bXXwQhiJ3qD8vUnzRdD8ufmLKgNLYbDGGgE/xz25xy8oWEucukFxA
ySdprSjJ4lNDxAcrKaunVKlQ/rUMtyz/NbawDkkzsk0LQt09nXYbVh6NYRrGhzReSn6Rh9uunBEx
wOp3b4TDJfmiDzkV66EHwYcHTg2+1clh7WZXz9NpTA4OwPjniimgP5izdytiZob/fC4XeQZgj6xF
HDvZQs/pq260EYcDoKhuXfTbHvCMuHT6zzwQRht8egQScBinqWjvyFbVsdg70MaXO/L3zpdjVly1
mMJvPn+gj+ipRW4JphD75iKQcArTIoWa1SFSy4OSY1LcwXfctpbzrYxS52s9qfPKmnVjm1HIrOVC
X6Xb46zC3sku7OwH7BS/AzQGNTn/QSRrCX1v8p+iiZpZkbI4qLT4A6fX0qC2o35TtfG0QSRpXFU4
Qz98/vTnFiXGLVBWbgeAPe8XrQpmvQ3jiEMxqFmg4MhFZ8jsV3GsGUFV9+maRP6SopRj8FffZQA8
KpGN5+UYIR96cl7rrKsaxdAWTlutphtXYG/hi75LvvVND45iCK3XLk5o+hSD5VDyWPNdYtZJtrKI
K/FmCA0tYcicTk+MaqvHPE/s342uRmKdKMug11KOYye4GiiTqm/9nI3zutNyjwbakJsdxqyhimJx
V2s2/aJQYumQoXcTGN64uAk53CfruMBkA2tCy/riTULcVlaVfck8YCCBPuiYjjnSy37Z7ZArG9UZ
gDBoxsLMdUPduNeNBEe5huMbrahASNLtIpyd60FrnehPUWnuazTr02thJdnB6rrhT6a14tvslGPE
0FaLHzJEG7BnHCLsJotqzBm6tuD6iKlS+LJBPNBPQSq8loaYmAMPnfyN3+p8leKJ+bWokblfVfo0
qJijDXX0yhixZsjgAsq+c7TMkfcZSjylT+nUh9upyGBl6FOnXDjUZ2I9SQ9cNYi94H5O0WJDpsoQ
F/Dy4Ca6HxngZgoBydCmPb6daRDUjIECb/z++an+kCUYC42Mfj5ANdKE01xeD4uMMVLPqlrnoUyc
u5BKTPdfc5FlFVxBCRk8nnkadW26WkMzt+UhmlugMlgbW5nvcrG1weePcyYaEpmAHZmkV2BXTz7S
zJr6VMu18qCWClbBoRlpKKoqAIeyDJv1C5nHmdUWJr2ziBgYcKRPek+eOmYxkIfqkHV6iqVrk9Fy
xp5NB39j9gjNf/5wZ97VYjkErFuHkPeBke0MWjH2jVEcQOsr35hwttOq7TpP/w/rgBGlrcWtDJtx
iYRvwmtutrGHNViBA1ds7tTctXdzEmkXYKIfG4q0zHhHDJDw/f7It+t7UFN5nRWHJFLHlZ5N/bOr
1+GNLJoC4Emiz82unlNv3ukaVbVP86J6Ea4V31JrYfSYEi0vHJ8Plc7SxTOXgMvFQr/zJNoWwKQM
VGFzsp6mWuE0JnCviZLAVSlu1Ua0d5+/0Q8cdLJKch+Tu0ynj0QD8/1W0y00C2Uw84MRayRzo9U/
qaLB9VPJmxckWCw8Py1R+Xo0tUEL7Y35QnGJpnHuGL/9ESfXqeJYiTuHdn6AHcFwF3rrrmqBfIR6
k14g751LIWipk4PRVXc+mom6oSVa3A2JBBbqNUFaV82hoVN+gO8ifsUM4Bl96jpzqTmzwu9oI/cK
g7zR8mJfhdNR/XNkWpJBar7FAd35oPRbDbhoaHmcHgoRWsGUODH+SGp0gfL8MbYvqyyyG2hmLlJ6
71+z0VQ5Ic9NDgtHC8bKVBvP/Wz3QxBabbc2SlH/EhUOk36I88HnZ+xj1CD9RNiNdpHDlOX0a7Zk
IeNUtMkhd3tsfpldKmLTSdkX2/+wEFcIYQOC0YdoyAggdSMjI7UWtckwXx+r9dw11iWXnXObaagY
CMILQ0n3tN5sDGMoIegmB5KaBqiSgQpQI9PoaRlsrQyRfVNIWgLKl6q7sJcfvxQAwGjJGBCwl7L6
pB7TYzftjDxMD705ABmRifQexggxcn9QayRrP9/QM9EBcgC3JoGBkhNo8ftj48AHNZq5Tg8UeNu8
0tphlTrUa8EE91XfNExJZWDD9NvpmRM95p7a4qlc1P9sV78o6NGEZtSMMy/z5ve/Q+a9HDJljg/O
YIUHpR3FrT3O8wb8+nwhQJzbYWT60D2AX0iT8+RKBdeJWSrjq0M8uM5PqMbywQSWsJ4o/tf/YXuh
H8DTXFzYnNPcx+grsKYdNW60NDpXMsmsY5tX7W+TxCteta2s1r2YxihodRd0sBum8G65ksZfn/+S
c58oj8t1yLlyPoQHl1YnlCkZH3plGr6LNOpu44xmyeerfLzc0J6mqMfLeTm/p5db12Z6QjVBEIq5
2NaV3f4BQyCDepCPempgSvz5emdepUa1DXGJ2422yfK/v0kj5tywxnDCjTGVY/GQqpbYyqZXrwpC
+oV7++OoltsTgXhiDxNA9CxOPsxlGh41CUHOqWuwxC0520MfNpXnO8JpBQjzQUZBkXfFsy1jPd2M
g9HfT8pYz88d6Vbnh5OtvhRqlKDrgYpcvmsNZFj8xk0SDJFFo9kbuLftq6ZFEZSzoQZnJJpB2n4y
c39i1NvggwwSZqjQVrMY7PdWX19NFBDlhpFvjX9RqMwPw+RKBIFxjl/QWW2sXIjCy1XyvmAkj2Ab
kFjjSMMxfb/rTZ5oPWpo2WGSIPk6cw595NZ+Yf0a4nAiARI7mr6bZ4gZZV/FF17Eh5C1MD75bHkF
iKTAfz4JFWpXyLlQ7XEPSOtrmayLDJpB5RtxesXg6aqRFVz68FUkyqWhyOlxW1Y2CVM0QZBQ5Ep/
/+BWL6xehvmwR3oh2xfG0gowk3bdS+WSdNDpl/R3KVq3MLtxAWTU834p266LVhTlAMMJw8E8VEEM
OSYwWAlFoNYu7Olp4+F0tZMHi/m8MmOZy2VhfgSye9WY9veptVZeVj9luvXr88/23MNhPw9xiJCP
7tzJZ0unXek0Ofd7JVd2MXTO2W7vutB8Bg7b/IdHW6ygyRoQrXc+8PEFLp8U6eNegtLGS4SGAmX4
OpZM8sWiSCgs4/mfH48zwtMRbvGtOY2CNaLplSLMYY/LNt937rXpwxQKb8PsbEJdur2kTfzxXBKT
UPWkyFb/dq3eH5Ye6ycbuQqxjwpQ1jWVol+a4g8eJxc2czkHb798gy4/hdTCN7OY1/wV6X8Tb0NN
mftUYSFYvnWg2HZ3HUZjemH/zj/O/61yUhwyDctar+jE3i5ic5NkeHchKNmYX9okZwr1+cs6uxh9
CXpVdBwZdb7fuzmL0XXuQKW5tfEkXO27lztV0Hnp6/9rnVNhNTG7LSoUWMvFst2bcbaO0e0O6l6m
q88XOveOFukjdOYXCbfTGbsi+jZTJin3oAUQ+Mhryy5Xg9IklzLVD4XWchqwenYY0nLw7NMsGdlR
YIR1L/ZNj5Sx/J4mJuhrB6B79pD107qfS0xUQHuEpenjFrb+/EH/htuT06iDJaDEo8InfTo5J5nV
WW6ZOwWjNFgPwzYc8/0QT7vWE1s1dQJYUNuyTH3HOWZTeFvTT8O9IbAq7cKB/RjPyPC4iujDL7m0
e5JRovw3VkIby73NUNdLE2VlKvEtefRjYlmXEpEzi9moJFHgsvk27+DkwIZTwytxmr3MxhCks1ZF
revr4PsWaHVTejuziZV2//lmn/lMwNDxlByrxaXl5DMZpYKnB4Jo+6jUs6M+ds46TSbr2kYc98JS
Zw4wvbUFaUVIAx178lrN1MQCKQ0lu5mEVy5JBiYapvr1nx8I9jDiKRD9l3py2eY3oUzve0DPmSX3
aWWGDYlK5pXQUUxtkyLDnF6IMmeeiVaRyivjQ2HefpI8uvXstPy3cl+UKp6+VjGuidnK5vNnOpMa
QSLFL5vwzOZ9YHy7rQ07JOrlPtdfJyiZgaMnWxotgZP9YdC9haN4F87Gb7f9/fnK554PeXwm6uAO
gaotx+fNbhZm3+ACgeAaAnDRWm+gOOGY8K9FIoedpiSzIZjSZGCn/eumavBxTSTaZMbwS4TpGkS8
5/cz3ffPH2c5YieR5e1Cf/f5zeOUSmo0gMS6fdPZD7Nn3mhTv58G92E2zRVSo5f6DWe+LtJoykN1
kRVlkv5+++IU3H+ORc1+mLSKfpw9I8DUxeJO0aJ5/fmznVsLiwtGPZCaP7Zea5NpmZnwbGbatRgs
OY9q0ZRBC+ni84XObCLIMu4IgF4wxPXlzLzZRJpwda+DKtsXI3hlRHZI2IerKkeNt7JHlFMugTqW
GHTy1pAIoSW/1GkA8k8OYYfeZ6oaOtKJQnXRGDbALvmNYK60qvo2/22pCcWJ0GZ5Bddk/I4W4XSh
13faOOKEsj7pJqkt5eipToCwqrKzc6PdT9WUBFE44YiEb8a1UIRykOqCKsuB2muXbJvPXAoeaphk
uQvSDXvt93utws8qlGxs93o0RN+5NLEc8CqV6qyRemDXXXYBNnC6IEeH4IzfgcnDLrOk9wuGsYzK
2MMgZ4J+eo2ESXTdzz0FA/Di76WuXZp0n1uP3ilNIjr5H2X6dIMkLc9TdU+Gn22AjG3ieZAbQy9u
x8S88HCnn8jycCAh0KtkM8GbnHyOeVgzJKsiHK7QxL9iSDjQnqHOE252qXV6emD+LrVAW7A0Y8nT
WjrpdaMZw0zdu3AXIWIYq6YxtsxJI9/NGas6U/gYN8qFZvGH1O3vshwTZK+4Zj++vtBLvRpk8L63
xxQhdmc7SWS2IuPBtn/q3nBvDkYIWTC7HktQuxpMj8+Dw9ktJllCxAPtMgbP788PmIIomQowzUJX
4fj25o9Il/gCtMUllbnTMPS/j4oYFe3cJTScJGe5jRgR1H11nwvcg3xriqsV7Bj9dy27B2dQ400y
GcUFQYfTULQsitoccBOyQsqK5bW/iX2EH8W0i17bY3vQDXDTFLi09IpWMXb0q6yd6qAoSnebls24
ESQ7F9SgTu9j1tfQy7Dpkds0a05NRysNduzElBJUn6Y/lXk8HFWpX6IvnF0FcOjS9FvMJU8ifFqh
/i3AxlNbeyieY1mx1ud2/Mfc6e+z8PoWtd+liXoS1qF58u05HBVAp8bOLbFo69ra+sfbalmFLQMD
xfyYGcrJG0sZ4pcSYAa0aMhQgzcj9FuWZjCq4xSgB9muMDe9NAY98xWwKJNAWovE7tPrQqJJGuu4
v+z1xth4jtxObTr4wF8uDa3PvSkdWiOgWtx3PoSZAslyqrNY26toTLh+DXLiauSEOKvPP+sz0iKA
rBaAAa+eouxvF/XNwR8dJ3VGAMEsJFdh93ue7rL5Sx6DoE/gnlU+FfzKzV4z4a2NRXoYcC9qOW0E
Lc68mmPNFzaKYs0/g8CYaJMRoBFn0JIx7CVKvPldHqJoWalY+p5sv/eNyM793Eke2xmL9kLPLxzZ
D4k4pwllEmZ9kPGXduFJ0Om6hTqO8wU68XD9mmafl+baDbXrpHA20mhfE1Q0QDH9aExt//krOHNT
AgwHbbHI95Jun0TWDIeUpCw8HUsH5Vraeh/IyfCVWsDXwtjv88XOXF9vFzttiluGdBsEkfS9GQKW
8vWkMge/ytCAq8I5vDOcHtMlgAqlOFC1YtTy78tbtkqujmoZvcSTLETFH7y1GEbt1Sx31mMvoidE
+rqgQX4QC1nHQTuYo8RFd2nScebLZUAIRguGBmMVdXkLb85TmXTh6Gg1BoHa+BgOnOTI0e/sfvz2
+RMay0l5m9Rykujj0GteZhzU+/r7hUZdTvBPk3kP22AIr5rEcfJA5rr35KCHyeHtnRYle0dW/QED
R3sC/p62V4VQjVcYvQLmt4LEMq8msVof0QP3i5ur+k+mnzbp4ZSEPbbUdY2QRq3BdQD8YJg70Sky
XmVmBQAK74bB2QLBN+9KR9crn3/cK5voUfmTUVVfw8oFmCfS1msDaU/yX6uxZQtQxoMyYi/Dl1Mu
Qls6cxsXAjFFC/mRrpiUPUzWHnk8u1jFKbRVgcbR7vONP/MZLUCp5RumWKLX+X7fC6eCRqtV877N
zD/0QteVEl0brft1Ft6FL/ZMcKZpRN3MYVqsEE5OcRpZTVHqiEXK2BqOGf4EfliH/2o5tewialZL
r47xi3taYw4oMYnZQ20XJ1VjpaThIyqUj3rpqQE6Ml8+370zceHdYie7VyMebueNOe+Rhx02uaKN
e0B4BRzVHrmKeDC3VdJwVBWlvlC6f8T8/H1OIvwiCorj1Umkz4uybpEqnPcjKtHXfRyPN7NrzIc5
XI6umaePZT0DBnK7Gr5lrO8TMQw+roa2XxZKuv4vG/F/v2bZqDdxAsdIJr+2Nu97fGj9TK/2skH3
AQhK1yMYV7ffwvlfx1R/3zTIoqXbtPiinISMWeNDrHDq3OuYk2/tvHKutaj7zU5cSs3O5NZ8kAaN
TxcZPhhd759unOPEShuqQJmHx3icj7Cz1zaGUn4x9C9Nrv38D7upOYzDmMOBd16i8pvdtKwOMoLX
zXvYoGl+VVRevVBhK+tPWlbGczE38aNWuzGC9apifv188XMhHwkOThSF9lI7vV+cqIlIrOXiUd2E
s/U0u2H33e0R8P42kB9fSEfPhR94MBShYEgBZpw8KQrSXqsPFGjC7Cu/7ey10pYwRcw/zpD/a/vp
74FZ4GEMGmkqn0IaqwiYHO4dEFyVNl25cYuyktIy0c4uuQucC3XAjFEGxk+UsujkwITDWMxzQVT1
qpq5qSbNlQO+90IMOHssQb0tOAdy+tPYPaM5YYWeweVsotogUFaDbVrFiCdkofdnDi85b59L90CS
0PzhY1ucgU5yrikRo0335a8SNwZscQ3PgEZM4DW6FcQmoieWDq2r826tZHjFPvlSG+HccUEGkhvS
ZTIO0OP92bQbSjG1Vae90RW/kW74XYzec1jE2ErG1b/XlsxS6ZsvY4aPeHGqQaVQEW7aI7s53Y1p
FN4KvS4vXIrnvjZuX1CbC9iLJO/9E/VCT928Rr06tJXfkVvedJA4/DLRL9E1zl4Yb1c6ydUh7PVh
ZiDGPdoK0lLY2a0oy6p10ifzxlPs8luvNPWq78N0g0WKetSGRfAjFLofV1b+Hz588A3AfZkl2WDq
3j+30+HiNeNcunfMoQ6mDsvhKWkKpCoifQ2CNf0PeQ4Vkc5IiRuI9OD9erJJM7fvUYMynfoqmvkW
9VB9arMKkyLvAh737Dtd/KNdwGZktCdXs6YYoz4l3URxiALMWAoUboq83tErsS9UBpeWOrl3QbSb
g0IZtrfhzO/zbFCfhLIYBhWLTsXnF8PZjw9XFrDn8JOAer7fQieppQw91urU+qpHzEaAHgkmI72Z
bOuS4uu5B+NF8f1x3X5Uq49MW8lTzZ32mTa0SNTNqfnNgreA1IYoRuPCo51bjUESoxYboh/trPeP
ls6RnpfSnPZp36Lo40IJN1ejgcYONpNVGW8+38nlz50WOwxQ/xfCukAv3y8nkOCIocSq+24KN1gh
/qBbl62ZmOxqtbw3I+8hRnPz8zXPXUlv1zzJlqasyaoYasRemkmygvtZHuIYxsnnq5w7IyDigKDw
r4m4xfsny2cNoS7JfU4V+yLV5MEcEBmbFXVbVuYFUv9fzMKHbURCY+G9LdXj8mPepElDloLP6uiY
pUOjHdBKTlZdbQPDSw0nMBsh45s61svvMqzypym1tWMOf+Gm71X5M2ym4hAn4exXhcw2oi2zTbjQ
HcZElAezdvXHLlaqzTD2Y0A9pBwhZw4IOzSGFgxlUT8NyCf5nlZav4QDn0RWYbMyEy/aAja1HT9m
L1ZZreSvdaj22yyOBLeiO78UwjPuQMoBhkduA0Wkvu39JKvCu3xWxCHHVOMxGS1tG0bozvn6KJ0N
Csz2NwthBJ8wnnzBlAvblGzsUYVMmqMyunkwVLMdeJ6Cikw/eCnMpgkz0z6ennszFAhpFvZ1YxWz
Tw8zRyPQmsovcqqUVZxlypqZUnFbOtJNfLzNetRX2xCrIOenTFOIPnrZ7l23M38JPU+eZ0Noe2uW
SL71Rr+Cb83/S8vwPYjKS52XsweKoSH5IVCPD30Bx5vCpu9paxvsOZ5k6m5wh6OR5+S+HXbXnx/f
cxkVIBkA5qC7wXyc5BduEToIAs6UMVmu3QGs3w0VjXNFzzeo++jrxBPGhRb62SXxIaT058B8qIpH
Dd9OtFfVvR0Ono2wSpYfFZFX452dNMLem/OQgro05SW96TMBARY6TfuFQQDE4iTz6FL0UOKIZA7g
1ogJjljinKnNobv9fFOBHC+J4fsvlTqG5jnNFlwsoIW//1JpbCmZasTIEDVz4U9ede3J0fanWn+I
Oyrzcm6v61rfw577rljDtczSO3L1HnFD79ls5Brt0SLgn12ll/tmaNdt6t5bbhwo0r3yGmWtF+GV
oorrwkXLhJHSb9eefnW68hijcDdq058ulkmALcUxHxRYIKkSVJq6bttmNYkSGca8C5Iqu2lwx/az
CJ2owsEdGdCtX2vIwub9U9WB/8G2LpBxtKF82vaph26KVz9rXrbt63CRxjOHwOvEgckzMgtlrm1z
keVBVo5H2+qw+h4ojJvrwo6e+7b+DS8FSqFZGKsS6lwo3WsHLcFVL8yvVlitWzO/TfvkNQ917SGJ
rNuoNL+qtfo8psZ1V+dbD9FusK/FMSvUfkXTazcX4Z2J2braIGdUNghfUkpZ+GM0lYSsMHtrjKh/
MIwi8OU4IsPrJWBG6q1dJOssX3gTCbMpoYfEGijnwZz199BEr/hD1+GU2b47xTuRjn5RZztUA79J
+D2Vqqz7ov3TFuG9Ymq/G2wV1AH8bh511245vVYlOxXCvcvi7EZ4zpXXub9HT7gYi7bfB9SdfSSp
7kILqwsjctZG0W3jse0CJfX2modFdTFuZjTnulFdpaO8ztJ2k2jaNyfs17YVjaspLAATgP72zYlR
Xmro9/WQ7ybRPslJfC3c/qbU4o6OkPNbjq4TwPlC7DPVv8Oo/DYmwy8k3v9YHSKaoZ7/1CecnWUz
Y+46bwu3XE3u9Jirz3ZTrs3eeInSea0pIKGrwUYNNEteDBG+1HF1Ew3ellb4cYIy5ysgHFC2PULW
KXyD7qXPNXKdtOmtlmKWZFgIxmH4BpjlpQfaNaThTZqV9xJnliBFAb4qmh3IzZvK7FHWH9Jdr4TZ
Zp7gayVoBibSJLSb47auuabmDvR16oQ1ZWfmrssh27eGvSv7ZAFYqFAepYuaiblW7eigR0hMIe6z
Aft8L8PYCVD4UIFgJy9e2B4nh0aR1iNomofGHaYKP+cEERnqwm8wy2I/sSHo1WW9jftwIwyxMWW/
RYV2hVDVi9V4kFv5DKqKbnnoaE9YyXypHTdHBXw8YutxVaQ41szzgLRwMiBAba/43pFwsJPtrM+v
M2JzOYBWDmJxrTg2UnewydZ9zDZaWobLhCFHv4sQV0XyBOzrkxqN4gmmzLFKrTvXaX9WdrG4iiiP
dR5xzmH9K1YGZDoaAjeqj57aPWaiOYop+1FU9Z03i6u4s75qZf89aTWE8+zv1EdfVFiSvjFatV8X
5pNbGBJt8yhAOppWBbohI/y52cx/kd/8oCH3g3dzXSnZ19Rzrmcv5Wy01lM/KGtLqvC4h+HQ9d4m
klHv1153L7PoZmqmu9Q11w5hYYW3QsAUcmWnnYqq22xv7Mj4EodT4huDdbOAEX8ZxXSbtclDW0iE
m8t67xj1NY3qX1WXo8/iPKSRvGtUibKpIQ5pFv1SJ/taESOCoQaDWVsk91Wpf1Vm9SXJq0NSxmtU
aCpfaRxw1/k4rCOGDCvqRZTlvARF0GoojpaisaPoCK3kXEZB7DLniqCwgEuPD1nD11108bfaqi1/
lPZDhw7AIMsYkK5+XZrGtaUVzsoUHFIrnr5Tj12lUfUYlRqn1sqfM5hAQT01Gkpd2hE4S7Wup/6A
YQvS6Hg8rWPduI68+ao25NasTDWA2PgyyH43IQHqm6PzdVLNDfN1FG8ngq5Rro0q/kJguQ1DPrRO
uxIxP8Vtb+OxWIWN8SO0vP1saiWdaLP1rdD+Upp5gKfSfRmZL8UYos3p/OAzWPOthosKO0K2Ina+
uK1IfauxvLU79NeFqgyBzcStLwBN1bAyhDWgWBlV97Ii54rziVfe3MeVgDBQXrVQxAMjTQ6RNn4t
Y3UTD+UtWL04kOyOZxOZeiNPIFvX963CV9+AffTYPb0sBWGjre+bIf2p6nG5LSbjuU2Ldo1aPYL3
lnfo9CJGqtFEld6xXgelvp/qZGdrjeO7WqX4o148QLo3/V6pX+y0eayi2vOxEI32ralce4muBmM1
/rLJaan9y0M/5IjENMZ178ZWgDiT7ndSeQlV/Rllpm0IiNm3w4oQXqGKHupYn/I8iUi7tWiL26kU
P5IqN/GcHx2/HlD+jW13PSbZs9sCemaiu9ZcGSSh2IkxR9UTCcJ1P023RjYgU1l617Wa3Hpt8VSN
1Z30GqaaZnQlXH0npfXiafI2hDUWdG4G5jhddyU26HFmXw2qHfRqhNRXjNuAl94MTdzjsTmrPkV6
t+pnd2N56GvWDar17brWECrOyrnYFpmKHla8NRj0+4jd3vbLb+KbepBmv+8wlLFRMAqFfeziMKh1
iKeuzHDDm9pjN/FXWso7xcsfy9TMEMp1ruK5+hbVJhMmU1l7vb0CR3CrYHdNcuGxWG9+s7n9KjMT
vt6Lr6JlQuzV4byOtYlRPfO+MvJ+GNwtBBxzO7TWAzd4H9RKtS+V+SlWxVeE9q2dVRZXZt08y7LY
t3H0ra2TIOnkDXgxvCtgFB5NO+GAGIeS7ZyywV47Wnwdy+q6N+pdbcqHOIp20ZSv6QY/T123T/Ry
O3XGmvr4ZjCSr4rZ3lm83kZnwIuy7VWZeEdm5UcTDf7UboRvSiQ6u3YbyXo3eAlw6ZZad6gPrYf9
QB1dkUEdphmtVHfxJWsDyrVunQ7tnSyYzxHiUJuGll1qGop8xV5YaJj33CVoHs+J37QJUz2pBVUm
kO/0YgTOZqeCizBlQZ6Otd/mUxeoCUHNCHfamH0dpVlcjW2q3NDouhMo4a8MOb9wyHdaR3GRh9Yv
hEV/6FHx2o75xjab7dR3T7SVfubdoq1dmL4yKOqjGY7Jesr6Rz1sDrUlVths10GJEUUaRg5BwILu
YTygZ6EHaqYcpx5R5SozrpEmxHqt4Lx3McrE3KQHJfmrMm2V6wnsybVpiGOWV0fo94wdnf4lHstd
51Ybh+7VWgldgaGFm18ZOH7URoHhvZutxxnXj7BVmo021j+T1qg3raLeJalxO2ixEhQ6jscpbG9n
xJjAbZ5aw7yPQm2rFN1T5To7rVAaX5lGRAz78FXR21tlEX2MWviY2qABqHV3aJcfU3N41ZF/TTTv
uLCmyOnsGyHlleGM+oq28c9xXDLLzPwRIpAbKKoK0bLItoOcf0H0uZVte2WGziqLSI4K1NYrerBB
Y6S/9UhF9DORqMmpW0zCALHbCNWC3tra2nBldeX1pIGAxanlJss6XldnIEprXnl6tRqM+jWfk9uJ
M+xnrnVoRMUtGoJBzDLTbxV5QJv6SDOAyW+U/hpJPVH7bOXaSEvPj3utWLezt+nn9qaHvCBDaezN
xByXtPk7kN/bCAeBlbTrDcJWTwoKTGvHFPpON7MtvZRdWSo/u679OafGU+OZf2QpvjR6Gvsy9Y4o
rd3ovZ4EWaSikj0bTwMdCbLueENLdocoYrlCS3INenOvclp9XUv52I3Jh2v3OxycX7MKci6BJ+s2
0Y0TaStkzm6qSonRLk4hJjTt3knj+2XMqEpnn43ZsbXJ5Sdz+AEF985TSLDbqfuOhd1WIhFvupPi
O4o+rfIUWAjpyK+wwbdvGq1DZVuQY701ytuP6dT9LpDwxmWFiMpsYJ10TeXbIl9JnHb9oceXpXdL
ZxMJ+4syCOAt1quOM24AH/dFKlW5QcU5W+dRvK7avtxUesft4Zi4tMhDNAHSMQXpPsRjZEhWVOV/
JHDVzhh+ULbelibWJSS3h6FWyUms27TSV7i1bNVJ7x8r6Tz8FbftSSbF2P1IemMLIftohUKstVB5
wLBD951e3Ie5uTMQQwn0tvs66jOFEgYPosuOaZhsetclzOrUmGDxayjIebcqxrj3bae9rmT+Ixfi
IKW4zXusT6aqOoST+SVWredqbkiR8P9ALjOf/EbzRpI8BMMRnAwit7rqh/m702dbZ9bvaIYdk0gc
sBAUK32ef4oIRl+EsFfgzgn5cFeZG664biV0fLW1yoz2joZEMNiTMZgQrLqq+/zOTi0kq0iWImy6
fBcioJIb62624lURuehHu/lL08evRukiYUSi6LdGgmJj1cQg5I1g0F2secQ2xZUCtNSrplbXzOtv
pVNMSEpH1arVrR+eVz1nCb0gUZMZmmpkBeOyOaVm/6Rds0XioQxE5mzCpCtXuHw+OLisB43bIUZQ
Db/NxiYjaCp22R1fhpS/LVHZQ8V+OrpldQOzjASlYdBhZfm9IpMfgDQC+lv7Osm/607xasYQRkWf
fKkcKkG3i7+0Y/alqKIXErRw3Y3eMcLxJB60zZBDH0Qb5S6W0xUtMytwJXFXt68HlNuRRwxHX2nd
fiv/h7Lz2pEbucLwExFgDrdk5wmaHHRDaBSYY7GYnt4f5RtNd2MaC8OAd7Xr6mKlE/5QOOFLFCmY
/MhtNvSWb84gFaXYxYpcZ1ix0kYP5QoN3/dwzpQVf7HVkXj3EbvazGp8i7IBySqawWHmoovY3poJ
5j50xj5CIThyifmz5L1WW/1RR/46GITzq5ktX62bO7LHb5hv762+/F0takCxXpPGzm8oF7NFnfuG
s+lEvKlmpj2E3EJ4kOg3bjsOgVQj2jG1cmWWzU2jw5EfbIRZQH+z95XMF+qMijQxtz1SxUQEdocD
Kq44ncPbY4yPYkq6gHfwR47imp+AhkcKvrixKX2uxjzbibi5dxN1xo9ZWY8VN7+XR2+eqbxGpbX1
8KgFmOznxeAEBVp4nmhRLlIevWa4F2n5PVKyd5AZW8pZIhBKuLGt6dCJpZQo1nqK6UDowOStFHQG
RgVqKSUZJ3/11Bw3EAtotcWtaOxaZcwCR2a3rWy3c1OyhTIJvF3KzTQZ3xpT/K5j9b4MlSZQwuqp
c5SrOJu2makVP/KMh7Jt8scxGqnbZNY9CeH3UcNz1pbOzumx8cgcgcybRfLs4DDVpu1hGrQD8vn7
GSnOAK6figUWIX3fXFWT+QDPbO0K8x0V6Zc0c/Zgph+7ajhks3yOx+oqd1NU8toabdfM3iUSKws3
LR8d+PZ4+iSvtmrfZNO4t1N3KzpCdLWy/DAuKBB0RD9hXVGfaqcDNLk/dSSzjT3aLi4GIfUo6Txb
c/hCWC23jjfeu2qyUxwBCMms38yhZRH0tUD+kH/nQcnl9ZAoO4TFtqjbfMsEKtYzHJx1nXa/crM+
LA8OzV2UnLBJsfSWTIDozIfF+Uon7mBHGZYKmcGRcJPUX9xpgp7sghsm+Z5k0aPRpq9zK8oNumCB
jLy7GRi8PzscPYlOMw+q7cfd+G1Kht/IS5HfenzCGEcwU665sHn20abyu17+olz4kqdo0plzHflq
VN2pdMr9VIYFfDblDYPbNTAeleskj/169rZxV35YRfrL0LvbOY8SX6VFWSlyeST1xy6xn81C3ca5
MILIMndJq313qB/EiYmoZx5yBsz0Xveix3B0n60hwSYrl1uCqqsaLfxA6GYAkW9FVMSFxiVpgfXf
ljJ51fRmo5N3BXGiZZs2dq9Uo3oG/PEdVAQJG+/1HBd03PpuM1g23Q5KIKgs2C2WkH23sivoAjEI
WxJqzJA/PCv6Q8m9XqdNvc0Xn5yGZIZGek00ERYbqi9owuP+AuJDfwi9okeKyyt3mpLSGPainCPt
ofI/8hRb78jqP3aUpv1JhSAeY/XB+M2+jMQbytlykyZVwuPbXXv4TnHy8msWePSblKzHjvPHZsih
XMcgc/EM63GUEFW1mh2UT91e3c1csUDVNyVSSfz7Ie8beOHM2Am9wy5gdh4m0bp7o6I6BZbOWEdF
9EJ69m5Of0paE74zc+VaiA3No7nuiCR8FaWIwG2cl7qvdyDdVqOiYCeRds/hUKyJRu7iuNrYcHYG
197mi/RuGdOWaCvcITxkda5oydxoZXJoKy/Zjqaib0OYJlQOiqc5H3fUsXeZEuGb5kXfYGxFgRZR
N6iHVdKQp+LhlvtRWaydOFsJ+EF1MlyN9XQPcmzlCfWG+6YNHMvagBTZZrb3YjhSW1z3bpW0+EPe
8aFL7aXRvL3RRjt3gJso8RmrEmejT+HBSIZDEWoa/mHYcgwKQZvpDDcueBBqc+2tVJqPuY2oWXXf
vTiKA6S1NS4E40daTxq7RcGdiYsV7zf7d1YhnGsTo66aVrz1bf1SFdm4Gsop9r3S2nSae+XkCqCk
dCzIZD2idXxLIDXTGuq70u907iNjqHZ60u5dxbipY/7rShx+sps0YeO3mkpXK4meG2ItzLDKXao1
12xQ6Ztx+QNA9Q0x8EHazXXpxO+xrq5mdrpduTuZ9bcUel6MQf9mWP1ORdq6jjr00kVD/Ws2VtaE
z0ZHhcQfCAAWb9YsMN0KUkAYrSn+cBuOw0PToJ/h0B/vvZckc35HlnOf1LhQuNE+wWfTiozE17Tu
eZ6UiihZfdEo36uN9xGHOKdRgf2BUtIH1lt32MIFsxcnFD/zKgijSa4JP8kANG6XelRfhR6+IES7
1vT+uexnvE+c8qYO+2zdRO03am78XfTl0eTHVEhrX4WX7DyjXeOaSe6BX8BgslLReKPUZrmWhnXP
xVT4woZVTXCNGWD4gHAaxhZV9gh0tAhEXSgBWtkSpC5tja5hH895bFFRGu5EX8JdUv407Xzj6cmt
no2/FxLHmNWvIg4fKsIqwpBNl863nGBYgKL+5hAn+m5pdYEpJ2+TDDgF6XXrVwJFQ9dQtppR/NIn
8dsK6zfZOoRwjfaoxQ1l8RZ/DhfD3ECz5N3YK0t/qfVn3oK6cp5zMjJrYpIql6xs5ArttGbvjSmF
hEL0AYw9KktZs+EewjgxzFdU/Q8Nxi1BCA7AkewaW8b7mdzBj+r224RTBm5YTgBr4jGN+nxVJN2V
mLkLK6tBqaDIrxybioYtzZIuV/Nk0HRVex6piRzct1uHN0s2P7NhXk12+hMlYf5oEr+GCCUU6Yx+
mUau79DHQkPoF4XFQ+0g3B/29X1dtc+9jt6fSiW4nt2nJWVM0T/ZCedvBrHtTEg5pk6BjuLOMOdX
s+rRShLlCk4tUM44u5lLXCkH7jeOxUA+kG/mIQ/5MKxciKGJPxYxP03zKIgWxbbrOCcafaJ4eKr0
5reQBi5Zvf3QjnjvTKgG70cjOrRK/12zBl961n2HDdrYwsFIitFdu2b8w0zadhM5WON4zVvrOAdN
mFej2pW8jR66I4jKrwdhvUDm+KVNHJRyfu/UTscQSXtIKzmvK/SbEGbcDrhbBsMsE5/y3w8DVB8K
l/u2jrdDn74lVfjH5eGhwOXcqrN5bSW24mPU+Tjp2AR61GEol1MX7fofUaNvM4XH0cvWRTqaK4hN
t71n/alCnEMj6e6rIftoM1TLXQv3MKUhzLHKDfbJW6Bo1yo1MS/uuI2FC3hSbaMVuvIr2oIHbxre
cm18KiQJmJtyWxj98OQUuKNVRfgUdsazkO03zSDaMk2cEeSHxusfhCrNjajE/jF23mdnAZ8WOxQb
1pUpDo4R3hh25+wbw37qRk9ulFF9kpZ3HVrxYxrnK0sx13Vh3aS69z6X83fsVm9Nb/go2uQ6VFt6
R870K62afhVN812eG+y7dKvO5VYJy3uZtvc8R086aA6/MMd9oc/RqlX1Vzt3yOu5gftiyUNQpzGm
ZmUgKKVVJVXsNsFyXFsbEaUpDBSHdviT4mbMP0ksMyevtTXczZX85sXiJ1V4zc+H8QaAACkN1jCO
TOwgjvJH2QliGfsmdXCcjMRKER4wI/fFhQANGPbRWyrkjU5ptHTt1Zzmo185j41d/GoMfaW3zSGW
EyWJnppTZ5CSJ3RqRLTS0uF+7FTqi00bZHZyAYilLRCQ414whBEQdQb6gCci02ECxb5HmHTfRZ6x
S6gA/4kT+diNRCB2qtsQnRPtesrJJWNk8+4q2VP3Jga+0Hg/7X9zZ+uqAU/d0oD9HEFVWmnEFsUW
d59M0J7WgxUXGVf9ZF/sfy/QmuMZw9nSFuA7jNljpj/eVaKhauvuS5WW8YY7JLsvdNhxbAyac3hp
GbhqQxSOfniRrmkkXp72k1htCd3wH7eDhLjyv3OlTEhZ/N+BvrXRBFm+zz/omcnBb4SrwtnH1og9
jhxnWQd6LMfmQv//jDOFCTKYmoANkAvK8hFsVE7kz+ogvL1SxMYQQOD1bkgCxJua52N/V2FQdlfT
/H7Vew+nAkgOs+fPyN2+u0aGLZVN0QLnjraC4JwkUkEB2jNfqljWz5oSYwEzugauxlaUkRSLuUy4
eVQMu1a52lI4+BrNcApIWSYDPVeHob+Asz9/NsUw2jrParrShjltEjvCvyVKip8hKRegGnHhuJzZ
pRqq7CwPy+RBjvk83NDKZtTVOMR7PPaup9gICXB0fLwuTOsEkmagLMJWgH4C/ZihPo9j1PHUCRWT
zFaJszGiyjOa+jpXapHCtBmE4VuY6/zqeUJ5UL0w+/n1Zz1F4CGNvmAlUTwADnK8R2roik3ksUcc
bAOQBqbM12lpvAaJp6++HuoMGAUgEapeUAfAEB/rqYBviCo1Zyi6YuWT29FK3HZStzA+pyAyrJC7
bUk826q+H2Z8L/yqK5rfX/+GU9QP03VhLUC7ZsbHiuZ1B1IBxjCpUzvn67izrmc53uJCYtVbRNCM
C7voREOGncp4oBvRRdbhYR7tWo1Vow7DZadkhQfQRWtWSoG8m9cX+soZqeRWrbdp7dmfQ/MjTPq3
yJqI556Blt1ZvWJeUuA9t95QV7gMwf5qsI8+77d8KqWVqLm+d0dZAxqIyk0hyz4o20y/MPkzRwix
PgjYoP4NzCKOh4rqKDIBYKFkZin1atakQw00ZdwLF925p40BXGD/0JwWkfHPk8IfvXK9zoCnp9Px
X4ncwZRvLLNK7NAzzmosNnMt0a+TplJQScTQuEB6DCfpOPztVrK6RFM9vasAIPMfNJ+QjUYv9fPv
acY61Tu0bvaoe3rbsc2nJ2DoJp1nTbvBAmR8+HpXny4q44FrRfEXjdQTCWyqfWYWVkTOUUvzWomH
6Qpc/rBqjMrefD3U6QFiKHCBC2IXqusxhJbyzqwodu/syRXauxGjk02fd/MPsyMkz2ZaTJFila9f
D3ruey7kYp2Lg3ken1ps2XVNusLZW2mTbYtWH+/b0aCujd3TSjMx7vjv4wHA8lC64f5nwM/rN1Qe
JVigOftcMx/ySGv+GJWnvtJNxfhnapz6ws145qMuNO1FnBSqJ3DEz+M1nEqsN113b4t4eG4SUapb
fciUZ+E58Z84DbVsHWl2uv16mueGZcxFnQ8mhOYdQZMtQVVXVpqz73T8fK1G1hyX2lyp7eD4+EzU
+0h68frrQU9fAWsJyVBDczFeOoE/Yu1sxuRkrKUar1QH6sFIv3E96brpO7m4RfKLBmiEfSDqfRfG
Pjth09UQt1pkxY4fdQW97qEsVQfpJ+4BjwpUkCt2vcerB2PIBlxiObaXJnx6DdI8A5mNdJ6H98Jx
FKpRzRlycvad5KlNfVdqWWB3WMFcwNCeHYerHU8QvrCrLpHGP3FlmIJinsEP7kwt7wE2dnNorOjP
XJrPX0nDT2G1waUGv8qinAXB4PhebwttVnMAPoekAdHhh1qLlbCFP/x9pMjhyZsSXUC9bKp8A8gM
bI09QdymIhyme7M0q3Cj6vBOArMPq5+UUNPHJBY0qGjf57Rps1G7sbup/IMvYvS9M4oBlpGmVD8c
bx4sYkuM4I2pxx/RnrInYXXDT6+Bu7TuWkUxwHGRIfqumsXUPMc+tHchXVH1Pddjx1i33Bb4i6Gn
rwREk81HCFyh8Q03m+wA3ySXloc5jwJsTKdWgD8m1EfV0mizoFAq5SZp+wnUT5hSrjOAsa1svP5u
5xCtc/Cl/EMoLLHQ3eCBIbKwdLDz2g1cd9w6XZZFi3Fs9j1TQg3w1lxj4xo3sQd+a3LjLIAnJ9s1
1hVTG5hFriL3GsXmc2v384Pas6C0kguEI8BUAtkThOeeD2tLexuipLyxlbnqVkM4g0gsmobSLdkp
oKqvj+8pF80w4X56oIkt11LRH/m8zYwoDQ0T4ue+dKxu1Q2TscoRoX0y2/S+V4UNJoeb2UALARCl
G2GbCmbgv/8G1UXNGTYmtoLgQD7/htLuDSV3i+jgjRQQ06EeNgKPllWpdvPKFmm/aRO9WXcUBPfK
lGsvdRJ1F37EyZuLqyEUNW5PEo7TUzDCWqcxTCFPxuV8W4/0YIwySx8dlZ761/M9uTKXT66i6Q99
GyzPsdqDJcMY03Fo6ZENgditbXONEIJBaRanzQKAw1VdWsk6rVR1m89DeGGmf8VgPx94U1tuTQ2c
vKNq1tHzlFClolvkKvvMdIBix4bA5z5p39ooOih0jOqVA3/mcdBbvLXrujJqcojCAyRuVNprmXYm
JlpKEwHrLltAQ04SOj5FZlotZZ0QnYUTak8+tG2bZogc9DfXEcZLFmpj55eEbOqF9/bM2rF5CEmR
5tOxiFj+/J+rspeY7mjcKfuGwP2G3GN6E0ZvbetSnS48OSe3MmtHvMSR4blbFvDzUOg8CciBQ7jn
+ym7oavbq77GOODCGp0bBuvWvz4esGyPiyoybEDQRRR3iMDSNzPJpEFzOqzzC+OcSVdhfZOJ2/DD
TpXkyjjpyonYaE/AEu1wO/V8BAGUQ+/K6dqcZoTek7Rdp9IDlfr1KTh5vA0TxqKD+jfAnMV74fOX
tNxatzqtSw+6O043cUj5PLMROgqRHv02FFWKasN0qYZy5uhB0YCFQ1gCS/CYVwVciMKq4iUHpQzD
YoUYCXWRuqELFxj9XMc7fTDAwc0yTf6oAKc630El49fXMz9358LbomwH+oEQ87hIUJXloMOJjQ+q
03J0Rktpn+J+pLLo6kWtB9SVkaKzlUT7Y+thiLYXFWb11qv6/r9GxgYWEIhlaEgKcXaOiTqhFF0+
yCI+hCYgOADB9I4BMuyt2hO3RdNFF8jAZxad4gsFQwgzUM2Og6epUWXoEcMcwlqmG70u7lsFnepJ
IsDnZnGxrVQruUAjPTsmUpNIvVGnOHGBGGIFNw/Fiw5Vamp+5lnjhk6ahdZsOV0D5UuvChQXLtzx
5wZF+vRvEkBafvyk6YCMMYOgu9qY6vyrTZP4T2bV9CQH24g+jGyeMOqTcX4pajxzFfKAwfBC+grB
xmNvDVWMEjgxkvogqDVlZRVulq+osCU3EmDopevjNFNn/yCwgOQAhmAQ1JZ77J+b1xEmuo19zDQV
vd1jzKdsMzpna3fploVR16/56O0ujd2nzBMfZY1OgNnTRPj6RJ25LvEFRBgOkisb+fhAtaiHG26j
xNjAKfEvS0TmBuxwuP96lLPnFmweWd1SAuF6/jzbQUwtNj8J/nmxCT4dN0lx781VvC7neQa9ZjR/
rBhoRN6qPfTIuF73Zt1dKMOcJM98cgNNC3QXeLyhnn3+ESHhkENVJD7QRxs3VGYxNoHFAycCJ7Wn
wXOfv571X7HZz+ECWQ6kXsj7EInxpfk8oNFEqlWEIj+APwf3WqIqcR+1XfQbQ8YsoyHmTNckuo5z
W9patM06kOOTHkExtrEU+MD0BFSfE6U23mumjKyVVjnusElhaN0aMyoHqzosJ7HBrZLe9lgl2Ft8
PYXTw0hkS8yz7Ax3iXM/z0Bt3KEzBrwY0BuD0toYGV0w/PogKGfdrdVP8bUwoti58MKdnkXotBbC
l+SLHsXY44JZVtlJqeT5AX53/VgiIhfEdtvdhqp5yfH09ACgG0bW/7fagKrD0VAAHepi6kV6KGcv
uqqbqVzHcXKpLnVuFDKvRSmHGZ3EWZkqIm5SMzkIr512uJVgRltal4S6z42yFFhxj4TM6R6/EZ0y
YG5H1nkIy8G46nMCzxw5p8ev98TpMbL+1te4Kx3urePwY1KSqRkM9oSbu/GVQ6d4l6kWRGFtUh/z
Rh8u7MFzm4F3lmibQ4vG7dEe7NLRTvSiSA62XjVbfHCVbajgIKOWjlh/PbVz252ziuUEPpyEVkdD
mXXWYNOqJIfZBtS6dYeovA/FOLxpeqT8RY9m3brAV2RcfT3wmQtyOWjEda66hHTHmQXKbTWoAV6f
KrdJy3OJggqwehOmqMEHxwLgPlU9/a4oOviJaVZc+Mhn3iPyY04B64k77clXditw/MhCJodaZJT1
mrH1bptexFdz7SjgwSf1R8KbtYcmHqEpjFqpu0KvwPs+0s0wt19/jtNgE0mlRVAGqWZou8dqCI2C
yko10uKiVhCuzUzc13WrrKcaSmDbJAk8N7NeJ5pV3oxqGF94J/5qwR7d24v/DDVrFoMw+2gbtE5X
xqlU3H0sQrFJGl3Hr63BDrCcMIoqANvCuc2CJprTYBzLeV1m8Ri4Y1wGtibHldPUuJiO03QbdtEA
rnVoLizXmY1K43jRa8FQigri0a1VeE5XGz2QB4tA4qpPm2jXpn2+qzBTDVSkxkDD1+qFVTlz8CFC
ceKp0DL6sTR9Eo06da7R3deq0V5PVgbbJB3igNLxEOCpXFyITc5Mcgl4ORcU2CixHU0yNCsb7Did
x7DyomvPSrTVrOjZxo11ZzO4sQKCh8/79dYzFtb50eKT04F/IFjQT80O8NWBRCm9cK/JtPoW1kMh
VlAeKeo31jxeW0ppT0GX23q/Am8fveWtawJdoxJF71qbCZ9meUs5txMLlgJAOYAn0w6iDJlnfxDS
TDcFiKHmxRR5+9uh/QbpFIC7Bdg41ReeruH5QzyHH+poue8qvGy/qgQ9OswcfXdyx4UdaMsLV9+y
p4+mjXMhERruNiiXHps3YwPbFxT9ooPIwn5XSKM9jG2DoDb2wHdff+LzQ5FSEHUude+jOMymhUCc
pyh7sBbR1vXm6b0oxuhqckVxYTXPbKElbKFFg+k2HQz3c/yCV23sYF6l7PUxTVdDPaPjyNp804V4
wG2DyiAmDBfO5rljwrVFQXCx+kUZ9POY4AmzSOGN3tcDFfxtpxj2fTIAeKKvnHi+CzzNvTDkmYcf
FMkCIiGjoIdhfB6yzowEFUDKOJXMwAIactRvJjPMLglEnlk5LmNUrwAeIFJzHMYDX+y6EeLlfupc
NC2JQAQgu8K7VvVxupAznHkDjMW4Ew06diUp0uc5VUNa044vlb2iuSOFhdDJ0TjJVWGuxNAYj3ad
5n8K+GSvEiUReDM95JYLh+LMUtIcX1IjuvSIOx99V5xChSe1mQTYxAsxsamqIB85+9SkXcDazSV7
qNPxFn3i/7vEw5N1lz//Jyn0ZpGMRcsj3EMmWEm1FGvPncXascZyPULyuVBUODseTz7vHHM8yYjM
WTU6pdaIOgpFp+HO3VJbenlLEDetNbCJF+L60+PI/PCQIeO0QUC4y5//Oz8UGezGxjtzkCN8GqTb
tnIepifPa7uHMqNNIITxn1UaKUxjSQvUi6qCg+bm50FpUjogC9P8YCtyfI3LsPG72TU3aaxAjv/6
ajv3QRfrPyqZdKBPPqjNS1iLaGQsp3tJEte7QaUVSpork63EOvTC/tRODyT9B1iNIBgWdMFxH0+L
PcUxCjJMLFzylwkZtxdZZZBMrFaJbm09I/q3M68Hsh+qebFW47m4qWIUadew2+PvfTfXRVAqsRjp
D0TVtQuhYbgQ3J75KAvIi4ABpBj1+6OTjI9b5enwhQ5ZCTS7y5J5hbYsEigqva5wGNqH/7wIRG0c
2KUByCW8fLR/dllsN9MMpT07VAQzjq8ZFAiRHWDxx3pQfkDquKicu7wjn19Pj2CRiwqglIN4z9EU
S0BnWauwDl3ltCuec2fV8TfwuRXhR0LjJbCSKNp7bqv//nqyp9ckIy/ANvBgVNX/tiz+nWxOt1PV
84KKqKK/iAI/Ty0bnbsxLpDeBpEsrxKj62/ahuvEV4loL5minT4+jIp/A3fkkqQda6vPuJvAE0qL
g6tk5dbIlOwuwwt5+9/nuTTbSAKXsvtxgqSHLcxWu84Pntf8dDX+yjf7STwLKgkf3mgRgNsysu+8
epzVreKV3YVdfG6ai1kS+TXdEnAWn3dVPjoRNIwee+ep135quYOGldGn3aUc9MyRBti3oMMofOAu
dnRdofXfYJGE6WNWON1Wn73qoWjaZ2OW4X+Ow5DtBECIfwFewsBuPs8oDWVbQDHGTbhW9SuESqg2
IZMk1nMRZa9fL5+mnzkhODlS0FnKYRTwPw9myDAatEmSxc/g1hviaki4oShvEzLuhwEdyF3Pj7zh
+kH2SIoWwsWUJYEXwYNwZZleCC/OLadH3RO8n0kH5/ipTSkJWW5IRXJ0Rbo1m1RASHCS+6+nfW4x
CT5505czelL3rADLU48ceGBp1OI/0ZavAw2qg5YX4aU+7JlrFps4G4AFgCTS56PHlawoHwrqcrw9
NZanWlZu2pnCVq309SqrIIJ8PbczX5Cu4dL+VvlYJ8HRmBeWGtEhOMSe3j50SaNd4U99yWto+dVH
Nyu1LErTNA3ZOcfnvpjVLhW08g61hLaRxvRZMGB1VqBX8sAy5vqDC0i/sDnOLNsiH/i3ErIIox0p
k0U9OZAXeekB4f9pEeSzzMASZfTbQg/+krfuuRlScqGRxOxOK5CpPsb5qBvpQSQqvGvINu9GBqAh
SeZinXSYKo1jeOHVOLdXWDcubiSPudCOJgi5Nm5LHGkOQ2a8W4kSXs+iKm7jVs93Y216/xXpTruS
t4kq+KJqR/T3+fBPuRdqxRQurvRt+haBhoC3UzZFvvp6S1IpO7NdTJCGS4cef8BjmKkjGoeKO73R
eLYVbeUVxrpIwhdLoGIFCyUgk2/rwK3V/FrTiTXXqYuJp5Qw61ZtiNfACpJvs2AZuvkphC41bac4
b24ztSLHSMY0+Z0SIaOsM428rz2OMj+byFA+NNIPkJ06wB0jccQTMPbqXcs0qw+aQjWLVTZ5qbJG
ihXlr6y2PViP0rLgplulCcE0qpXHmQJ8jaqgY0jf8QAbIHKV878Re+jMIC4rtKdQrcVud0jTvFsp
kzE/DX05/oZtCG6gyix0EGppZdIvLaj8fttWabPGUTK7z7NO7IiCSNzcIfTeRtnlcK5CTy9gZ3dO
FNiuhJ9fN4Uz+7zl3kHh1f1ZI+64NN/i0b4tMeHNgkGPp5vO1WsnqJLcgV2LEKayoqOHqslYdC66
voiUWHCi6mm+qo3FTNQQhbcfwslBvshrAKFMmKnepLPpBmpaLxRLVRMbo0uhhgucJmDAdanzocVp
97MycsUNWnzRHQgLVn+fmMOkBLwZ82ur5LR5C9OWD6DpOopD2AMiMiDFsxaWMJ0Vd6ifSCuM9xhj
ORz6isgqAzwV5fepUhuEiMFiK341YiO58koYPH5J6vJuwSBLg2FKrJ/cndaNs9g1YEZkX6UqCBQn
y/Nnq0ABcJXldYKyiTErPlhxddP1YpjXiaPRmimnYbb2Tehmho90tdxQHgj1QMF65hWfmqaFk4pj
DOTk3n3DR8hMkaGQ/XdV9ioEUvC7t32K/tamHaiCB1qOZSusQinzwDRF/1oVg/hj5uqoBQWlNB7w
0fLQ+bAzcTPqiExBpozZMKlQ83GjV6EGOznRigb1EmBavjppItl2jIljDD/ztVeS7ps7K8M7IA4b
Oy5tXDV5DmU9yWoY+APRHhp6pX6HtFO1CxGV+W2knVMGslHElTpCiPQ1ezbRyrRHFM36fL7jskX1
yOkGCN2y6GuKyibNicy22zsv6tV3OWg1ZuIGNBCzEcUzGDVWXNPThmhER8tpY9fYHvoooC1FG03x
fuB+jj9mFjEJiNXlgLIUHdWgtGX9ExmJcg7CzpleQP7GQ1C4IRw5GEhO7qdlUr01UmuGhzkzxwke
mYVcLLz/emfkzviTbYWooRMVzu9Z4GS8csrWrq6quYPE7dVlL3wa/8MvFSm5hxQebrnVExVi6WxG
EoUraSb7tMOGIUjjkR3XOrVsXrkwul/m3HiPiZST46dJ7qFaWud95Ed2FIdXLXaOP0Z8l56AOAzZ
ug+11MToQxPvps4F4SNOM94pozGG950J6izox6K218YgEefoKgWpO9EU0yUQ97nXkLcCUV2qvosv
99HtbU51ZGVaelDM1r1PGzCLwayW9XvU2khafn2Fnwy2PBUgahB3J53hGv88GD+hFn04FgcrVnQE
EJu4UpABMrU/VJ9Kdf31aCfPBaPZNGh5dnntrWM9eag6qMfjUH3QK6/w21pGkZ/GhtwqfYY4FfWf
QFoiX+UYr6yLAn+6r8c/iaEYn7cKFVSgwDA6j2bbciIiCufkjZgM70XXxc8Fidb261FOXvtlFJx7
SMDpn50gFR0lLMCl1cXByPtmC8u3X43cfWgijd11FSXpJW6FcW4VSQmJ9xl2Af1+XkXEs4moKwSO
HU3010sF5huq4PbPOUwlNkGl4omrsvcGEVjw0lrfKTzrGiNOy1xXs1HcCzs2kcXgKVk0Cvt3ZM6U
dDuyO15AtSZ3XT8PhU/BJzaCcMBXztdoWKGwMsXzcxMX8S0CPEWH+uDA5Ojxf7cNJd7aI6ocuZ6C
nZlpqhdeNz6lLkzztd2J+KctBnE/Fbl3/fX3P7PKmCmybsRadNiOV9nSwa3bPTk6LqeDSiFPcY3A
rBCo/nqcM1/d1dDoWsoQSy/xKEWN6EdVcLnzQ2wm44ZSwLiq3KR8zepSXoAGnfYL2VOg0BDOJx1W
qQZ/XuFWuCVuRksUY+FQniu6vVVjZHFzFBDXqLsV8Ho1NBkUmx2HHeh6dsbolsB2uPBxz0wangAJ
+QLCXWzgP/+QBi5pHmpWcSiqso38Vm0niMNJY3wf0ZluLxzYk2CdaXtgXekMUdPiK38ezRlMBRxS
Uh4ofmcrPGGQDu4agp8ktwJrBC/dG+WlsvCZKboqueqSZsFpsY+mKDIJsHfKywOPf4oAJ+FSDCSx
8bkpnc3Xe+jcwtJ6XQAE+gK1Pf6eGCViN+rJ4lAWErZ/hIaSO1Mzjbi2gzIDKD4OKCY2qeN3iOVi
5tPTA2w1ArALv+TMt6aoRVMa5W3YTMf9RiSHJ8ywWNkQ0vRjOst3dHaRimgQd1GnlApbB30basVm
wp4GfZV54FiNvIKxl5g7oMD5VYF6+K6A3IGjBCAuR6vEhR1xUvrDl4xd51KvwS75hNw1FAOk8Vzj
e9VefUDcEHXbvJM70ot+rU+ztUoMwwv6tskuZDvnvg+m2ujO0x3hDCzX/j+lvybTh4h2RHFo3Gq8
9TISC9cL7WBUM3OjTkX/Ioz6whVz5imhxEmBSiO7OkXxFjz+ito3FBlazIDisVHT/3F2nrtyI0m3
fSIC9OYvy9c5Ok5H9g+hVkv0Lplkknz6u6gPuOgyqIKmGz2YwUCdRTJNZMSOtVdzOzSfgrbW32dh
0D9zZxosd9GTDAAvmOw9ZQOUw6TUl9fwn8ccbFt2kW4Vx94ZV4HbAgPMXPxSpZRfshb2JXl4G25v
rNaTxkQVApr27d/wx8vv1m84qyO6lZ3TgGSC2IxF8oJzG20NrpckB15FDIkxsssdNqD6K41R9ROs
WOvZMPEj3uaza+ckhP0KjoIeVT9tzH7e+tqprBAx2lj8MnNgeZtRKd9ezTT//KiFsn3aTsv651gX
3j6NA/utHHJf57Y2mC+dFltGaKQQ4TZsGsKG/mIO3moug/ZXJftIrmpzbB5MGBjp6zxV2TGoVGkf
B3jj5fc66VBxgGjEKLUtAyrTXAQ+cFEs3B1SLvHsxxFMsMhiXw+HvMIFuEMPcLDbqPguYfTi4V5o
Xb0y+776PjgArCBTLKhjKmUyCANIJ0BbZZ0ksEJy/bvtTBSzcmXHbx1uRJs7n+bK7FiY7uQVXQqf
53ujxqrObTsmXUqwFmJYUO3t1lZbz+mG99tDXVvpDjkFijsYMeOpezoR5ZAPqD3M7KiP7bzK0Hts
s7ILjFCPcuNAH3a7q7r20U5aecdo4toBwN3fWpJ7LITzCNwfIwU0iHxUKkx37xVpPK30xPKpRtr5
vUbsa0ucGNzF1ZKNhWTt6WOahZUHqU75xIxAXMQpeCwRFP92SpbbnuvXl9tv9dqzEUpwlvqWgUZu
+f//s7w9Y07peFT50aP/+01GhUYpYzDXQrjJnQ3z6lBsW8TAOk4A5+XcSo74zUc82WJVscceo3jv
B2ms7PweceHaSDzT4iZJjHSR8BpHbjepiKnKDL56bL3RD+PR8/dDLIY7589lZn3JLy/4BO5ni+/y
2fcCXiX8CR+xQx0tUBtYkZEY820h3QfcQPwnSFbNViOp9R55Q/ehzpSzKhongL7ZB3eihz+OJycb
5fJjFu02RWwC3vMzO/Gr3uzJCx+JofLnWFnjPzFqmy9W5U3lzu58AKHpXFmKhIZw201c27aBREaC
gStzC/57UfgQKYiuaL1M08Z/cqrA/lnYfkGOORKc/0kPLnv2IAkCLiZDsK47R+phrrnlP0ZON9mj
6PoZlBTaMIO4U8s/a+AFSLVlffI8O7HHxmbPXrTpohzUZdVU0QfSFFCsiyyO12U3GjDRlgQfiRqz
ei+aLH0CPT5aaxhFxs/GMKQOqhG8JZ627Uw9Ix5Gwc/1NGellRq/Lw56/CX62I5wXyy0otxao+9H
q1yAUQhn3AfKFbv9QoiHTkQrRWwGj6jS4N7dXl+Xnfek91AhL7qCRVJwXn4dKjFCvUHFP0vAqXVv
PpuTtiuNfpU12np0xl/R4HwvScBhqAa1ls6nB+nVoNOz/t3rgv3t32Mu8/FsijiLpoMShQtY8TwZ
TDtsKTraNI5OVT3lA+oGoiVOih1mlh8CGPGhq4ondAJrSDrlypHJJoLLDciVt+S6j7JI3/AIg+il
w5FrLPkoMC7oxGwsDd/ATAq93diB2A92nUBIr0LfKz+6dvz59oNcygR5sYht8BNdmBEX1zqIWlnh
eEV89Gfzc1FZD7FNLtVuDARePVYtyAETp/2WKR+tw1Srl1bYh5hAN0ypmni1JJAx3JVV3tM0X/3k
9D75rs9Gjory7HJGE6bXuLCd6U0nNAhbu9e633HRQlVIGv5ISOciNCRViLje+o2qPhrSDfp9Rg/o
R5Buk7+CmWyh+wQRCVld55J3Z1penDIIlfEmo3S09LOY53diNWoQjkjNH7LR99KNXTT5E+nwWW6D
QSTwwdvhTrnzUmO77E00KtI7z+FNB9HpSWOCifUQdMZHlRIqjIs/Weo720Ym2Cjp8tXskmxVZ1zp
aDL8p6Zqcuf8uZRrMGMQbNItyV2BlMzZRY4Kvmr9NqNh2HZ+tUbyapXT06Q376VIPsy56Fem8PYq
dnZg2Q+WPYJlDsxjY5DPsFijgX/vF13ENPwiKp0cH+zX9IGcvRPDj6Qdz7Sx5VlNz2Iy6OrRLTmq
QhvkPgKCIAqOjkiAwgFFh63mCOdpJtNkAAHziu+pmDLILNnsPJiD76klQ1ubR8+duTy20sQNRU7k
WO8svYs7AT/bJ83BO6SdhNvP6adEGabyEgQvNowwPZNoPQQjOmF7nWSQrho5FBtP6b9gZFrbIp2c
w+3xr0xebuLewgsAxqCf68TLXBN2LE2qAFJW+9G2WjPE53b4LDUWDMdcU95LPFwMuYjQXLQ+Hkku
8ClnYVJvZs1M2757CBz1w9Ws6ehEQ4TXiJKvhlXdq6RdpgE8lDrsz+xr5PEuKteeEICrSsM5zC0H
FHTo3v4cL7ZjVI9M56ePqEij3a7MVdhO5MA3MUfuZzWKXmx7OqnuirKvxTn0mLB8LNI8pNPOwu/U
mmY2Ub55ozxiUk7Qyl1bQ5W9zvM0iBCCzpKYMLlc7cvU0F90rsRfkzENQBODtjA3sQcVbS0CR84r
q0qBWiLF9D43vqheyyZzudMpa/4Mh3kQ60prxn97o8+n9SBqr9rTaW1DlpfQtDg9qUmFei36XR/A
Zd7VaIp/0ACs4z2sKV+tIi0eaXRSAVtN6/T4DMne6LK3tM9n8HIzDewgAt34Pa7HPt2WQaWZtAUb
8p3e2/xBjwfujU2ERiMcleheh6S2+mMndCymNKOFUqsyGyJk1Ezu3pTDiAzcTMt0iwZZ6us0GF3x
CGkoa15wh1Wf4erFP+YSM4wE/KpaWWMV/Ea12Vo4WcBcXxq8MfmWRoWJFIKeYDd5DXL31OkDihDR
NL+LwtV+VoYa63XSiWzaj7j/7LOSPr2NqRnlUyS4JKyaqMfUTS9TBYZ7mAHeRLkwqvXgjLCl09xR
/8y9IKDCzB3bqzGQh8nuoirEaG10tpgMx0/kcvNvZpGnURirnvlXUgktN3Or0QWVl+74rUIPY67y
uW2dkKiYzCOQoOwIuUBVPL2lqTUE24CulMb0aUY1vf6LXi/+FrrKizLUSWplYVmQYlqZ0zg2a1Oi
UguDOTD570HfffD1xp4hhWIzsfhhZO+3NxH7Ig5adjAUOAA9SJFbZzkFh96GYpDKXviAxpfJzgI6
wq22+2tdCPdi1i9nrY1+iRPwdK+cSaLrs4lhnqC8v4KCjDH3snVg7z4iNB/rt9vPdXH3WdKjOl1O
KK/YnZ2zdUrqgUqEtOlNqPvqPc8dPq2RBc4mTgK5+fuxGIwtCnKYA4Tj9NnMzG48yvOQcOtoehop
9j3a+hQFWJK5QDn/frBlN6QpgBT7BZwmaLRESxt4dYpbzOtIKfwLzI3ZA7PYcKG5PdjFwcxbpGRA
9pObHWLGsxNONJEUbqN8NIPoXw62adNggM7N3edzmn23kEVF4cSuQRBji3Z/e/Q/B+hJkM7wROlc
HFwctegAPn2x2pQJj4K4fygLsBMbpflcqJAMJF+tRprt2o79JFn7wC14B1rl7TS/RNI7aaKJN0hr
os0IyvE3hjoZPEU/cl+MeOrG0IhkUmCZUopft3/xxWriB9MTz0S3PY7Hc+iLXxHSjioODrnr10/Y
JHffgtyu7nyVa3Ob03CpTlI1JAY4fS1ROVZ2ULj+YQqmhl4CA/cWiuySi553z/752gxAnkfX95KK
QSZ2OtZQGVqcOJOPY1iu/6IPOnqvbWG/S6enxG4RJYPMnyCkLX4Af92ByYWGdkUCc/rgUNKYp4OL
Fm1JMUFqlRldIKtuinNv1ZN/xHbBSc27BcMrn48uH5pI2auubIZDa8SeCJR30FAgPpiCW/U/JPDd
lypTOpWGVo9Bo+tRv9cNGbnryCb/FbYdudEBKUlJhr3BIxXurdu5eo2DoqhGbWVqjr4XbjfgpkG6
XH+0yZUfwI3Cx4HAKt9TwMuIJoRG7i6VAd4kroPfErwN+dRDqj8IZ/ZSsmCD23AKukS4EZTjd51Q
pOFUccpPbdmVxqrSaVnd3J7TV2I+1iAgLDLtS9h3dl2APdmUyq2Cg+vPPubNU7khBjEeZmu2VtzM
q93/MB6f3aJR2lmEfacfHbaKHTlQXA/Cg0MSVl6h4mMTWByu6O6EG9ZtToL99qAXX37JaYJp8gFp
sNdcSNgzar9BSe/K7HrVDw1hL2DcIic4+/txaOYgK7XAzC7SDrleYXHWefBH4tZYR9FQPFfmkN65
GVxsEDwNZTrEnkTrS0Lu9BWaiHUqOnC1g1QNOWFfkw+4Y7uh5+IqfvuBLm/5jMXDsFCJ001QYqdj
NelQwJLhcEii2HlL0TjQKYbBugqlBwj0IFxo/uRRRxyA2Iz77LGJoT6XRhd/8kHID1sDScUipyGW
03paAZrV7Z945W1QlSVk56Sg9/+8X6gPqiiXFbTp2YjFsbKnZCdrXz62ozbcObGuDkVVlpnLFYkT
5vRlGBBrM1VW8RH3y/KJlCcWA4kW7Xysp+68+OXsOzkboSs6pOEBCXg+W+Sycf8nYy2GAsvCsaep
jJaK7egMQOjt2TwKkn0bQtFyXYD0/tsSwPKxLRrmyPUCfjmPquYJlm4VmEQCAqeeUKPWM3EPeBl8
ztq//moL2YpUCVKCpVfn9Pm43Equ1su2E6WYkBex9mh12MVpFZix20NdWfzkd5fVT2MQ7/IszCix
PIiMQgUH3RpAHE1FA+S6Amqg/odnopDswBKgrfeiQUOoyO8qP4sOU+4lD1bQR9zkMPAskiG5I0i4
OLcRLoGEYwNY6JB8tNPXlwyODpU9j/DYya3HRJn1Y4DscdMUmUaGVStwZCv7FbJDPKpuv87LFBdT
k3ABRQYae2SwZ2N73ZjkvuZpcP3c8dgHTbPpDFLaqi7bl9HQSky4UtLYedNECBIzT+0HT1q/bv+M
qwvEp1cCTRO7k32mLja9hqg/YRMcUYhsaoxBwJyLf4de6PvenKxjOUztp9tjLpPyYlH+Z8yzRBZ3
uhEDMgye9Txvv0adGDY+G1uOqItWgttjXX0+Pi+rxDQuhQmisxsMUfAQqqpZbY000dcFniEwiGak
TIVQoWXl0e72oNcekIwpIe7SFmKeX3WyVAuSyCLnBLgXA4IRHRX1A/WM4FK/M4Mv85RMo/8DMXP5
CMi6nE5hSyHtsTpJfqtQ7mHQ2Ly10sLMTlnBgBntsJT9ZRZbX3VdIg1FTwzfRFe6eJhKq9ySLn/B
TPUjOiT1lvplcmeeX30X5IxJcS8U7PNprrl2mWRaxFnu4CEI/oSStzfXn605/vtc+vIulu5z8tUE
Ruepxlab89hpCiThTjQf0G9Fu5EakA/iaa2hbgX6F+kbsxffe9E6awRv/pOgBhlWQpA6csgEogjq
Xm/PhmtT8A+gAKgYl5FzQkIwl0NgoTs/4G6EkafmvjVuGm0tQZtJ4sRUp2R8r+HjysZGFgjZAlEa
WfTz7DWau7HRJl07wEGINyR7F8+hOH2gREA5Ghr6767A9cbOhfjrPlUOI3IJMLg5dgHSns5Hr+nG
cgzYUDptbPfTYM3oW8x008wx3L9G6XcW+EXgzTcnCkZzuajoLjggbdNVHk3HyVF0Wfm1QH71lg+Y
h6wK5NFdSOskvOrbH/TKScglH9YFmkndoCvj9BFBueUjmb/4mCUymjaB3RfRJjD6e0TfKxOHZhrT
AOVORfBi6VSjj0tnM1K0KqX5yfOWUg+23OjvW3E0IiyJjL4p7zzctXPpZNTl6f8TMjltXPY9FNMj
5uHmM4ZBcuXpSfnaT7GBDRbY7WC0UFDDh/U2rSZ+AYP6Hy4apFPo0ly4cZe6hoQGKWaRER/zwu2m
UNc5m1SWul9vf8grc4d+Yw4GEgRcas73i6H3SmELhhEqw2rOR8m9bvoGD1ShunVvGv6dAa/MHLRf
EGtglSwB4vni0Bxtmi04pCjMug/dlMTPWDzdK3n86QY8O2DhKSLE4m+u6M7ZAZtIRMy5qVNTTAyR
oKlVxk8La2PMCeuEll4wVeKTSyN5FaZZlv/rGYX5OFiKjrfSBG+7GGiQG096GarY1nb4LWCmqjg0
opXU4wnwGKaXCRRdp0kwoZk7A74r7RNrd7bwl7cq7bPoMwM7aryp2gK30UpQXsKazv5a6HbxLcl1
+gfi5aoR6PTFhpKkq80m7d7VjV++c+roxMdgJWCeXhBi8M6ITJwzk+OMXPuzmRtGv40Haot3ov4/
d7iLt05TH8hvWBIXy7U08mmISP0c+gkB905GCuAtexYdzZNTtRMazMZRj73HZWdnO+lCu8RGCNcX
I/LQwg3F+GUwjZbujkxY852Y5HIz4QWgzkQFTGmKzMHpsu6irB4tDaJa6rvRI25u7Q5jjPZtDDw3
1DAfXQWZVd6p4145/MlO6BTdkbJfOheAWy8i9KlkKWzN2KsAs7ywL4b8AV898/32Yr46FufNQmRC
93WeBqUcHWmWw+snku6PKkqMp6wdsn1AT8SdzMHllOLiSqxM6pztCcTO6bt0uCorg46rA86R01a6
BYsgmNM7D7R8kfP5RPZ6IWosRbTz3WlqXDXTlRIdtDatn4u4a1e6TJsvYtBgzyRVs6YgEy/u9VOo
6fJev8PlhMECDh0bBw/k1Itys/TywS8H+IIYXWihlfr/tC0O8LPlrdM8pVcfO9L17U94WTekExBY
/pLz8Vxy98tv+s/ZYzS6E086G5dduPPeBBuAOhHqoFaiPSktEx9OMFY0KCpA6CYmlSNW9Wn2KTKr
/O32b7mcTmwbf3jvyPg4h87WC1U6Bx1WlxzHwfyI6En7jszTCemuuSd2uHzR5NJYl/DJl/PuPHVY
VcNgxUOcHh2v1qmBUaUwyqpew7en2azFvS7qUGXefrzLo48QecGykviCbXkxuWRbWE2O0qif8Mvr
GiE37ig/m80s1pkTjPeuKcuRczqZlwsR6AumMlXhc0FH7MxpzgdMj7lvak+O2c97YebBhlitWHVZ
n23w+2nhJdrdE8wHba25OPGJEhPtv39wmls5gRFpAuM4W7tFOqi+pfx6zCDUHutqNnYxBSvwC60f
Siyg7/TTXptHlCFovYDagirUPJ3SVY5Y2O3s5JjL9qtt1sZrgSBhhSlheyfyvjbSErkRKvL3RTuW
MAK3t3DwPKIJ0TZ61/Y7NEs2+UNxT515uQHyNDgDkAImarqQDop4boZ6AIFn2EP9S8boKsMEc9N7
grhrS4OmgGUfWqBQ5xdpyQ2nLEY6/+WcqL1d0fKcEXg8kgpqcXzE0Zim8/7j7RlydVC+FNEno14o
f/xCFY3MrOQYQIXZzK5sVn3i6atAm6sH0GZym82pe+dIubYemR8GSwSVlXNOTpxHiILBEEBLHpX7
nNM4WIatPlERqWburbaX35mXVz6hsbQD0aePnuKCoZtWXpQpUcfHUpPVEfdosUUq/9cC5T9lZZoP
liozwccyZ/+zofv9LJRH9oHu/MXR2Sulle3ZxxVpfdDrGak1J+/uvMsrC4FaLF9vyVRSlVve9X8G
rYp66owEsZ8nkl+oNcofab2oExHS/3V8Q72H1b1QHK6gIIWrddlEDHw0q8LdDqOvPuhUqWDfdc6d
e9mfis7ZDsoewilBm41jXThYQCpL4zlIQeKaRYcHSDDh+jFqLv6VwxgMyLm8IXvzoXvi3tnFH1Nl
i9+4FIMn4BzX/5lU7f+q6zl7T3l3bRiNSYR7dZfQayw84yOh8/xdqxepLt3U1r9N0tA5UNoeRtd0
RrhyVztIR1bKNQrtpxGlgbe2Oc17xBuLSkXvKbYi6M/Ln4KmiL7oRhrkoVLjeUaDSr+tYB+KlRgA
Ba7Ql8dNiBlE4qzk0FRzOKZVFoDLjNVnkdjtdtAHSeCs5/ND6Rv4Nt5e5FfyZvAwwFTgdIR3FmfT
6SQh4s2GbqRkW+S5tDYVzzDRKEBf8HoE8ess2TH4qEXU6jKkuXnErjUiPNnrfjNtmyxAOIwBrvt7
AIH56NPxQA94V6b3hIhXyMRLImdJcSxXx4tUzuCN0eznMLE6mOXfYOi0Oy0rcp2elGb611AgDril
lbi/V6UWZSvKIdYve5Daoza37gNMLdq/4i6x/on1PB1DMPC4gPpziVetZ2r/DJ1XGF/xL+59DDyt
6t5d/jKMXfQJ5LgXirZ9kRDqM8eZpyItjwLM5YvTACCZ06CcwkjT0MJ5eepgoxCpGuvMSLoVHSq9
uFe0vpLVIOYwUO/QlEdJ5vx2UDRxVvqLlheTtnSHvVaHpFq6tMq16Yqqn3nIrU5fWUKf14bAMrXD
+uXObnG55S65BoS+wHGIuM5TtcFYFR7krvyYSlXHuA5XqJWYfOOP23P76jjLNmEyrbmdnO9/A9J4
W4dwFQMwOE5Wbj8binzn7VEuTyyexl8czHT6zDkoTxcQNbw+73MoT0YcqVUg22HX9IYMA6uUWw8j
mDv360sx+pLJBBEJj5E8MpWo0wHJ5IuyMLEgL7SsF+uYwhcbxlKNWpsjpuPhbHvioTDbvDrksW59
NVRgjetMZfqhr8VSZTR1DfuXyFTdE53EOmxsjbb/0GtKw14Bfmh+lJquPQ5OULFQzLLCqrpKf0ZS
n4/GpDIf19NZPpKlmD9OuixfZDx6850Xe5m75ZrO5Yd+QfTH4LpOn9OjTwkT84R23SBVH6SbWS+u
35lfPTdxX0rl5b80Tmtq/nP29xfbJUOwFMUM8gS87NOhO3fQvCnR6CcSc/OUNMif435q74QeVx7w
/+BS5oL5u8jIFDgZwSXnQ9aVP30WKIfXXWBqPi2YSpMbZlIUrVWrDL5P1t2jk12Gd2iOlvQt4cEi
Uj0LSWrsUkqsCbJj7hi9dUiGmFrfBCDjperjqd6lWEHSTCLie3WAK8ty8aqEG03H7qUGYID3GYGg
APmtOg6PqEDQsipSZHF3QoVrT7jgyIi56HggADr9iiRwZ3csic4F2JC3oah/R+bYs2AwvalQXI0O
BK3bm8EVgcOfXmvs57haAQ46e6sTLhBzHgjGbNN8i9GRfrBHuhITJ9fXeecXq0o5AgTzNG8G8aAl
9bozzRDtw2/NVNGn0gFycPs3XYaB/CQEh+RaeRkXIHfP5m03owMM1IhNmtSw5Mm23UBXJ9L4Ob4H
zLwyq1EzcMFdCtfIDs/WTknKSKS2TwRfFB9KCkIbkzLnVvRlF05+E3/gjg0bxbH3tx/zyvnKuHTI
ER/wn+fzuYwtrDoDLpgE2v4O1zB9Ry+qvsp6L4ccEwerGE8rQhtqy/Wo/319j7cM9AsoBzqkC4Ru
DQhJK8YCsxkJ+r8SmvHcN87vzOy8O9/zyoFDwmdpjKIFglV0Nq3dwR2ttJ+yoyFVtEPvlG2aoNT3
2dzWG0s29/w2ro5HDymGx0AayAadLqOkAFfu2oC33DYNnsou/o7ImhIIvJEXO77LCb+2PSBD+P/D
nSUKpGgBz/nsS9YQyy+tu5gUQ6863J4tl7OUDBMiH/75YxR59lA5d76A1m+Am5aHD6WtlbYKsUDT
e2ZNa7z2Y6H3oeii+EvRB9h83x7+8iEZnsObrZdojN3i9J365Llw5XLzo6UPvXPII9+EkR0M7r09
8HJVMNCS8ufDLd1LZ6uxTxJccwl9jkTUFMtGdiatxQ16qTasio4MMhtwblLlcKLHvBP5ncl6pRqw
/AAyPhyjCCvOSz2NRy26g29xLKuh2ZZuEq89XBR3xmSKtUXaP4z12g8Bj3Zbv+ixGGkydVjY5Jjs
SWcVsbH//SZNEPzHL4GaItf+8xWUaIaeDDVTLHImLxQDnroftMgK/F0Vu92R/j3/rdcc48kaHjNi
k41mDfKlD3LnW+vO5kaO4g2/QvdOxuVyp+Z3WYtrEZPjsrPJH1QlzDnLjpOpZnc1mOP4w+LK86sy
zOr19gy8tgBYz3iWohMgeD1bAPS4eXqa5NnRUbKIN04fG6953sdyT8tE9qBmX7gbPZotCiJ2pr/d
Hv3a/F9OSAIAAgHab0/nvzMPasDmjyfNHVtsJlpLbdRGfnw3XcC/6DRbQLsT6B5K8YSQFxm6caTR
RkBSPyodOzBsKrv4PcglOKjbD3T1dRKhoev3Ftj42blf9W5Ux1KwKWe6f8hAWokwiIaBtpO2rgE8
RPJfa7Qp+9Rpf2czWV7W+TP+wWiSxWShnb9MJZt6TDoAgnOJM3wDaT8cvKla012ShL5VA3ZrevW/
DIqnH5pbi7TB+amgJygC+sZMjm4Bn62F6HsMjLp/TaLmGb+N+kGv1Y/b7/ja8lhkvmRgFiLUuZij
9bAZalKXE96vBJjJEowfFuwPRhrdo1RfG4qU2ZJupdkFRdHp/LS7OnXcHDUFfUwxNt+xdRDA/PZd
lQx37nNXr+RIFgGI0c1IYvxsN4LLbucVdnRHs03QUmSRPGhB6e+NuX8Pkoru7OV/UbhsP2A+inS2
qbs7znDXTglEwKjfeKsciGc/IZfKyvSarGvVDaW9H2hzfrYbX1U7Gr0T56HxolodCk9YU9hW9tiG
VRvcrbRdeekLO4cs7AI8uLiRxPPk2iLn+wIh7z+0Je3JWgkpsc0GY3N7Kl3Zf0hUsvmYINaR+y3L
+T+pUT3o4zqdIRY7Qjrvo6RQ4FOLvTPKlU2B0gAFJhK+bAvnN3WQrOC1+LpH2038TzBG/M1QVvZK
j+ngQl2CaN8s5EPf3TUxv/J8iJeppdE2TDvGuZyxzoHnFhPXVnzoUrHuyDn1T0PsZdWd2XvlmzEQ
UczCM1ksDk9fpFV3qi+gyhwDze5/6y1Nc65d+8/+OH6//cmujYTZB2+MExtQxdmR0bdRlDa0SB1z
16gORhapfQkxbWvft6oxl/DrfEdFB+OQYUZVTHHw9Kn0KpYYobEe8gZuyjqL8qHSwWGIPt8Kt8q+
uLoyXbToODvuJFuh2Itcq49KEtSkufsAHBEOp/0lMDT/+zhJLV5l9sJb5Cc3v2yVeHRiaAQ+a1Xm
ziMdm3q1a+lg9e4UHK+cDdyIyGIwE+g6O1/ZfVbgLT0x0WcngxQbFEnwIfWjzF+RobZejCZOXgBx
yHsM5IuvtZRUEN/QDAJDjmV9+gal1w92nLh4BVqRtyvGqt1XSSOOUqX3ZD4Xc52hSIdxuBNoYk54
NhT0ttECokNJta6t30A6lQ9Ed0rvuTySHz2fFstI8GWW3QlTCPssodhYU20FmD4f6YItHnQAfNqq
x1PhewJtMyeQjZxn0laIlRGsAXgC5qrWOu/hDXW3PMSNX7yWiizwyowyiK6QO62DScT5OuWl82in
SfEtS1IjIvTtWhHS8Ko+VHEcrO1I9c+0CdMUC/6RnIHs61cYRbABQTzan4CZTm9jnYm9pPPqYMSp
gi9YN2gG6jaZqg+F1LUeoZJdfyYgA5ielqb9o/Va/ZeUdfYQxUlprfIEVdaqw/nlYLo00PEHOuOh
dOIqQ74U66DKFiW/7oph23WGaNaDjePfxouCytxDM5HWKujFrK/Zsp1+PZox+chammmwYFlLP8zz
KX/oG6HHm8TEv3slpl77KsaUlia7pHfHl3iXYZvp72Qv62btTwF3BM/K7I9GlU6wMnKveNTwCFeh
W/iBoByRax/bKaOlLYlAMBizT/dtbA2ANaq49r6kST9/dWsVvWnG7P7reKL/lZrlBKrT1jzWaSPn
zTjHZbzR9CzFXELBr1vNyhNPZlaq56ge7Q+CQkmJRdZsUbXmxGj2Xls55T6gj5o+s6SVxnpqE8nZ
SG3dIgSzxoH1XrrafkYame1dLfKecJM3p51ohvGn5So3psc6L347o1/+UF0dv/Vpkj6AlphfeyO1
EtzTTW8HvNZxgKQNhYFie4SbrHVa9WuixThYQ8KlsXuShfPNmqb5Q9FmqKuqrgDOWcHzshGs9Q94
E7afHLMwX3TkT/pDFGWJAxZrJlWVjBTPiq7uKJfH1A02vZPmLQr8se7DLB+kuQFcjCDLN5rpd1rm
xUc9KsQ9vv1FooHlRey8VJvp4adierpnmBNVzFz3EuAkvgXvRln6wzhX3mtbB597RCPr2yfKpcyG
aIusxiJ7JNN7cT7b9MhHfA5gYzN9no4X649xhEwWqXL8anSuST3YqfbBDJz6j+4oy5x/R3s0w6yM
7zl1X8Rgy4/h0CFnuOjYz9M6VptFEH6A37tJWa/hmY1b2Vvxo1a45A87KpjtM5oxka31VKh55Xlj
97eHBT+BlAQNqfxF2eQsDKz6Hks0bKKPshLTtgSUjBhGS3dBAnrJKORXs2Dvuv0RLut6DMon54Ft
qscXHXw0wFruyPX/qNR3ANW/VRvloa2JrVGt4shaOUnWgWLr6eWv6pVVxG9Omga7rH91bHxE6YpM
otreQQRRG7p2hj1Rgv7USj26EyRfpjL4pajdOEhh1HCunUUFtGq1kD2y/IiEP9/ZIs0PbDXVppfj
fDBN2CxtK37ZdfzdyIt8ha+dtzUt1W26ydZ3LqZeu9vvzrgIMPlFAPipPlESZ+WcfTCy903ndjgN
JJXS0/VE+vPTYAlqJDCCf2LzJuMQjkPVfhJtmczbVpjiCwUFJw5zy6+wBwTwEGxsAp7vGCvV38iV
ARb3WiPXwqBIZzbvMZmSO3fHKye2SUAMSwBdLsLus1DOSzJypVaK37iKiycrbtr3uqq9/e23c+3l
LLQmTNuY1Mzp0+2EfjjZZTKBQDeKfJ0UiQrtwsw3VuanK7I4+QNdFODHU2PUPt0e+toDkppdXErY
y4iBTodOC63CAQz89JyaakNjaryKaIY/3B6Fq8KVLXPp23IIsFCxGee6kl5AsfVaWshHHUexTVPX
mfNBzaOxlTU9k0C7NGOjlAGeTPV1EyqtbfwwrabqgNlO/CQnu/X2U2ri3qkrUayrIjN2ueVN2yoI
8m2bWtVhbEYsJU1lv0ll5pgKlm3xj9Zo/bc017rP+ly7bxFAiupHmdOwhqFQlMGzz9zmq+YE7fcy
FX5Mt8tYfsOyuXrK2IqRUbPdgIcs7K58sJOYxhMcZ6W/8p3R0bCfSo2XWYe5HCWN9jJFPV6FtN5B
YO/wZQqDrDTeOrcY33uJBjTsZ9M4YvNb2xDMoxIuiZ95W+qV2Rh2kTk/CqoOG2Tn+fe8Lr1PWS4j
Z18NUf02owh/caWRPbfSso9k3pI3lwaKXWO2NMRSvXF/NFmtJSucI6O3PMVn0HUC7YM9CffgNGqB
o3lRtKcrTV8ZtFWOWzpgqj5sJmmJt8AswQ0HiaW/uVi0fiuyFDABKY6uW3MjT1LynnZef7SlWXrP
hTK8fNfNJDW2Jo+2sVJLPYs40qu1PjV6FoLU0ZrvZRzU06pJsgLuG2ICkzptAvi2NoLuY///ODqP
5bhxLQw/EauYw5ahg7JGlm1pw3KQSRAkAObw9Pfru5nFjD1Sd7OBc/5IE90p1s34tfSEGe/zfmhy
DJR5FbMtvxnN3ZoNokPqF0eqR2sQbItfbJ7ag7clrsya+RU90YXHcLK+mVBZv3VzLOab5R1llzZ4
nnXW+gnCBd7Nbi7amWD6QmLm+b07xAtkm6mpxU7W2EsJWFj4MGd3eAMSHNfH2ScU5YENKrT/JtRN
KYXlzeLnpWW8JWFzdTX1eIox2fl/2mfYkeFDJQisuppJYHmSKHXXm1xBDBfdLZVzniKqBrAW938M
eSqfiV/Gb31gUVlNDV79nwi0g32jj2VxtLEJsj6KK9p8lmS/g/0kcM2pQqtN3RG3SWqtzXJn0Re8
sKq7e8ATr+I11Y2Sj2Z0ljKlq2y4tvgBROrPdv9pxrms08GdzbOaDmGnlpbzB6cLonfHs6Y7Mq3H
T1SP5l3tdigzV8xhsScVEX96QRue8sU5tmJvVu+584fg5zGtcUvz4yxrWgF2saculV3XOinrv35F
SWSGyZ8cmqGm6uEbbvThTZnBe7NdeVSPk7vIy16X8qnTVvV9GCdnTIc1CHW2dWFvsprCr2/RsvT3
Zky6t2DJeznJDxVP3QUesZVnF8GflXvJVH9QcuDm/l6V78niRne1a2N0kKXy745eOfe9qeR6Lmn2
OBEyaC7dNPu/qWoS0wt2h4YszrLevGwn5/FxVO30atlEx6T8YPOp17YPmWkt959ndxqsTR0/u2mv
oQ51k1e+W5+X8gjevdLEpzZk3p+oZcLYyx3Gbt5TIbJ7c4Yz1ZBSrlqMfX5fxMrpTy3BXk/xTZHm
EDOe2m7f5kMnq59iGb8Pg5luiaSOLupk2RR7VEdcQzl9j2MxFciqy3Tc2W0Wqq3SzUztqaVR9T+E
YbBsjnazfjrWO7XvZZbY1Isnc3hP2EpTxJtxSJ9QZLGVc9L8qQOxFJrUFXNafHv6hiQfb0hPw13u
Do5zS/xar9iz8eDJXp0wkNiXW3hDQ59DtKVgDBOpP0EfkKB7tLcLS0Tiok2NM3YLS0JrNsU3aEVH
RCeITuyr8Rf+mEsFKxUYBBxdhvlGtOxOuPrFGm/h3U0dRJugndCxMizvdUOSKVbm0klDsvXmizlW
v8/WZYpfDuEde+pHFDvndox8hmjq9qVud7SLccfSlM4z8CHjemhIrfJR5nucrUT1KWndTxg8ftbz
2AGfzFpd1N4keDyO0PvbbHoS2RTYyV9H2NMDfm33ARMuObUtoHNqa4v9p/Wm6hdDs/3oVdt86bR2
GGkCTr16X0K65h1Qbyb2jTfJjbvyKRiMuAa1aq+BgzdgJp4R9Tzy8ecdpIx0RTnpe9FLu1d571qi
zN0g2IZsZPtEPFhXx18aSnSSKXfyHywh2+Ff1I7xmGOsA5JUI/adF552vZwHJaswo7ZqftNRnfiE
BmGzeW0aIqn+jOW0Jo+JGLco7be9oxHbq/otAy2T830rV/68RhTKvcItsKaDs9Zhph0qcS6SNbA+
+YHlR2/bIoxII3LLDY8VwaFXUi+i9gS4OS9FIu39nxwjB7062j0H9ZsTdVf+Uh8iKKeU5HzUsrPS
IyzDv5oe3jdMOGJiALQsmTpxG36Uuh76E50yJZ0caxIsGEdxIp97u7fMU8IXqiI3rRy+90Ps6rsa
JGktdNgNy9nyg9ZcQ3sZ23fhqgaPArfIXdl3GlsP7DDPoU3p3VPSUXCTL0soFaLvreMr4e1jktOi
2yZ8ShiE8mrfGzf11U2ctJTwr8SpAM2mex+MwRnN5j7nod5cPaQEakXDycWbUT2oPa5/VOSGAX4c
zb+hIgk4laI3f7Cbrn/CfjPzNd4oGkxXd4jtU2ndZooSHRzb80QR331bjqB9o4cCPjuqY54fJssJ
N66bNR5SZ4oi2lplgEZuMf32tUTh8CuobXXaPDSqd6IUjrrveKOc6xKYfrpz9Ha8bcS4rOB84Vpm
odPbn8luefpVuEPisNKwMZwt9PZrtld11RXOHCdfWvntV1uTkJvaals4u7zYG1Mn2JjlrSTc4hP2
HkneF8nVP48wsKj/YNj7jdGNbu9udVrKbAAK7NQWejthFEky/zC9TNeu6lGiLEH0n9XtCCmpsQlS
uP04ZOGKaZj0Dge8PVksTxQQTZXIhfJcOijb+l9tjfIedYn11R0RdFIAcdKnM77Mf2oI4q7wFgH4
sejReyLWGwBlalYUllSOV046QjV/BnbLn5OTif8JX9V3sCHrwT3AvJYh+W0wssy1/Jv0I+dp5KgW
QeQoSHSbmrA73b6UukiSpn+WfG3u96SkmalymwE0a0rUw2DP6kxhqvfHHje7CPYByMCtbhULoW81
X1Uo9Ht0WFOXyXV029Qyeu4zH7eDzvvo4Iwa/PL4q6JRMnf1lfsDE7W4xFHlgDgp6adLuyxVXttl
90hoyfFt0Ynz6IraMOBvAS07VrAuTk4Fj9sXB7prQwCcws6CFko98+OWq7f6+iwb1zL0EM9ywgmt
uJAJUx/uZq+d3yFWytdhmtw39F/Ld0J7SHSDI7h2lrVzbowHLuLQUOglbXTXhVjrtvvq3KiihNuR
pcxaNbX/6dBYDytjyCfAazJkgtMHnRXWC3ldh66hVQio/XRbdj847VEDkGPzrpaWDXGu7PuBqsEH
ExNdRPesqP3TkhiGCNsb9iRV1AahF6ytyrnMvVofRN/EJge+KefMbxvMqmWrQeiFnPf0AHGewBI7
Js2NCsmASOFB7YyOvQgK15u2J1kl7fPc9Mk9fUTdT1UKz8qntrPQ7Cp0cpnrVvOzKqcyTkelGB/K
KV4v6J3C7yF/46kdEuIFImWtF4xa+DbDeYt+D8TV3gXEMRctuSjX1Sa+MIvDw9wFY3k8121C9EzF
XXZJxK3TrI+msNAL0ZypF9dMd1WvKGdojCdPLs+FTb9Vbz13Y72/zM5+UN8SLOoVhL97q5eFSzbc
2MH3fbLp5gms8sg94ew/gtGqn32XstGZ6HyTHWOwnuLGllfyufSdBJisTjDxJBk2LqHsyG36JaNM
PlS5A6j4OKK1eoytJXmX1SHmjJxI/zKRVcuwHLnm2SzGBe6Me+81QDfDRayI+ifYZf3NxO8cLLwD
b+iNXUxNr6qXJaADjAoC20LoPbXHTTcfWo9NWB70Y+A5pnXmkLTdwm+1QNHTxtOty9B/ELUL8BFE
NdedHc0PfrL23zmSEpIsp55FI0zMsVwIZW/OlZL2j9UhXvrCjzvIiHUtGp/MKlWKbHsvaCDYiiBu
3V+BhWw81SOe/CBpzQ35bIdnOEd/okNb66uEP3MzztWayAKJXbex23E4rRygdYZRhIBNSsTb50ZB
gafjMHsPel2SkORg4z+ZIJb3rH8MJlj65MMyi5CMxXLsHixrRXeybMfwMTizz4IrtzgfUdNckz3W
D3XitC+DiAnsFixNO9BbvW157WG6Sdk+5JQOfdMAa/eSA9BdlU6Po2teYtEEhPt429/G8HgR3Tn0
Dyy84j6YraiiiUHTi2JiRr7UcgOO3qjy6q4oiW50c3ELiA1W1+95n1H4ZKKzsRK0zkGRXEdC5Pd+
lN5FUcD9GIk+ehE6Eb98aZzPNrjVkh2y9gpCxEHAt6B81iu5vAM5P5dgaeCfqokDq5j30X6ug9XT
KRMRqysmCrz1sBKkMBPTN73WRtoPW7tsFKFZJvhvxLhzPkK7fOrayTpSkmkUc6aYm7+Ltq1iGkbC
ox12j/po9o+JqPprvcE7DbdQ38ey2sOvkXrp77O90cFGfKfNJEW/3reVBJYvyYjw4S5j+N1rdsH7
aYR4YUJTfzVdhh9+79WPorTmT4QHTBeln5R3fAMWmW6cwBpIq6k+GqfH/zWrtUL6twe3rg1/fCvn
aika3pVvu254g4LOqoe0OwzWv2Yog+u0B+73QIziZ9Q1UZWCOoiBwWz0jtv7bq+nYO703TY6xwO2
L/k1opXpM2etqi5NVMxa1FsWD9POo/pAIt30jC59vU6lYz3jlWY/J870aIrDiEqnO2Gk+7WfhVsV
aCTX7p41uF3yqR7DOMfZ6rlvW4cq4N5to51nzYc8tICor+VkVHhew8n97RCb0TxHvlqqc91xSKUH
NorwutFPl+RLZAn1bx9woZDaHgqGHLVolR/dEbSFdHnpd2trWy6Nca1a/09qkSg6xcsvFQ2Uh8Ge
x3Y2t71tcsfu9l+tCpckt3zJdWmPlqaWr/dnRFMMJGPeqtoxBdlwzY/e2ZAJekPVTOepGyS6+G70
ZAYhvX0F3mJbl6Vu1fee41fn/rLtD85kmSNfRt/e8hWx95KPmFD0SVhH3J7q7XDifEMnq05Tg2Ki
CAfSvm9QhdSFUKZzi5pGJT93FSPvEyU35jU+vI5EVgBoO59HAkzvJZ6b7d4pR987M07jXG5RxU85
Mv7tAU2w89OePUM3yDbbmfbDJeJ1HpGbMXA0j2S6cjh4MD1dEXbz2haY3PUPWmwq8YppaAyyOals
cAFvG8Y7SNayOpE+sKnLutgx0AFZOFtaE2lWZlFsre65lBEDohHj/pV0JFm8lP5gf59m4eWuIDLE
R7D3c7GPI4HlEdsGFXc08tL4MynV/URc2IkVVvspMF4U3/O7zU4mZ5tWdMX9BbbgGrLp/IQVt3A1
+QYcs2K2LqvrbCGT6biP19EsQf+DLr6491PZRyI+7xGdqy9kItjuiXADf/++gALiNZhQxTwK7AnN
PTl5eNmrwJFdxoMfWycbx/DfAHAqOtdI/mgNJLKre5Ta0jw2UAwH2dueaXKTxP3nSuwbu0g79xyu
ctbRtW22YCvaPmaODeyNvoJjB4rJSGzuPPqXJ6ohJOP1mKG0vRVOhraIH+ttYIEg7leGp65mkD4f
O1FxaTXI4T5whrJ9XG1v+vLnnf3TOVgsUk1KbpTZWH7sXOk46e/IKo3QZA5Tu913aF76PywGpbko
te3+wxSVw5rVjS9QHZTlkby0kd28gaQbVYzuSHAQaqKmKkLhMbPpuV62E8+s926VkxfQfdr6CvjO
P5pT70urOq8QkIYJORb1aSYSmPCdOWrnU6Nrrvc6qTcuBtROWJSMFROVxwAk03qNtv3iH96cvHfH
2ovbvbvZZ4Zu5T8e9dCNpxIxQZTrheTgq0fxmeROX333BYDLoXSAGaHK/dkZXPaLqp5ezK2t5xLz
YttCoV/fcvAobCSgQNFHX4pqftixUGuIqJ2ZBCB2D79RWQVRFlIvVj8ayWNf+Ig3VVGHCxkbfRBR
cenMhxLZoPTRXSbP2j/9mSDWd0j7KjqFvWvkxULx29/zNPhtlqwGG2aw2YZGVq8mWo1DyFUFTjwI
9QQ5a/lKh1ZH1zCxZMv92MZje/L1KpenoKvc8NyHgjJgsaGjTOeRBovMTUoVEmOmdi70QbbOeeTO
9E+lalev4NeLZUo6VHyDTOTYpnUMN5w2K9FAhSSWe3kPkX29Coca27PFJfOT8tKjf4Ignu1/fBhD
kO2Ctr7rss1NeMWq6s/FHsSbyKPhmPh6mpZ1Oi5dJGtH4xBISerxMt6DOQxV1sO8cJERD00jaNBM
R97ZxzifIeps59RYDOLMko4iwCiwQKqSivOlEHYdJeeEZRWhuypn5gOHiRKpQO3h49uaXebWKvsy
66nJ3F77rlRl6lqtTQMITkO7aN2oQ5Ao7NL+bclSzzyKzd7N71VLT9m57TH93JMM2ScrKFTgHL8q
IoYIUvGXVm53hD/jq3N2L/4pKS91UyMay/tJn0j4M4Rd5sVsPnsb9RGWudhR6STZ4E1qzZYWXVax
Cp+A1sNsW3X2EhH33zZOluPSI3tlX2fvkVdAB3rQAq5kcxGB6OjCrVfIopIx046HwGN4n0v9ynNh
1qJxy656HmYw+ei6dFal+myk+o7Z4LBiwqaRLuAtDu2MbGDdhVnJMADiMEdxJzJu4MjKlsM3v0wC
F56RJV/q1AfdVFnYRASza7vywcQ7eq1qA7ibUvjrOoWj2QMvWmMTT+193paLF0zVvZbgTSdslQ4A
azOJ+B7/phrSsF/28o/NzwRUrpMG1URqTW4yWikLHw3zKYl/U3XyQFSpBXHVTFZxLypTAEOX+wet
uZ25SidhIh+bkvoV2IwRoiNuOmHxsR7LclH04Q5FU7nbdI60C5M3BjMFBzzFDZprMtErVkJxlH+b
mwwys5d1nN7CVQVO4Vvgse9KW45165+UUDay6TDL1FW7ijCznb6yumx0+8YuKhlP3oeRzlbmsCIg
TWbjGf7rU8KsL17vsgAu1CXPdyKYj+2uW+sRQTVZway1Wz9S7ktyrcwnLViyuJVF+Qo/MFR3Nujp
d1/O3ak//D58xr5Bk3mJ5si62MoNO3J9ERR0KQ+vac6OIHD4x1pOwfACmBCOj3J2xYawz1PLFS3F
fqv3ctd4XygA3JX/b99J5MopxLIl4jiA/l9z3cHN8KWMXHJrt2MsJmfr68zlveNlJMTpn5O58a0/
ZdUuESYtRF3Jnd5ENz1UfT9v93Vr9ui0YnH/Z+0OL7uVytvDjDQWWBTcAPIbe73lXcN+tpOrJQf8
voBgsySUruVB+gzoOfhydmvp73wiZcaisntdnmymwk/LEuiP5OoRor1TFNheYiLczN18lBayoGpd
RBG2yVJla0nI+MewmpLTM/K1fO0qQu3z7Vh6onjRjHEDKt8NLa5De5y+ZOsTTVY1ByigLaagfxik
jeBETFH9Z9gNdNVk+HTOm9ikeIgXbCgPTqcXgwa4XvdzFJv6SfrNNpwpiIWsAAGGLsB+YOJCJIlZ
Tr6xq/AUklkyw9CxzUNoSOeL3vh6LGBkAu/kURnyHM8u0vRt2aL5PJlEDR+lnVTWmUz40SYl9fB+
oyryBEXIZGJeGqmP/gOlU8zpNFteqd+XWKx73vRNbz/FkmyRS7AxvdxL4uCCh9WrkumxRIMyvblH
Nbff0KUuGwKoynrmmVxedrcFsGekbbtXE9eNzMVgQjcd9FjqbCJurSkafxunU0/t75e5NUFz4pFk
1IGjUb685Cbo4pZwGiAjehN48tJEHtF+7WozbTmpq9ZWjBPyew7EcRNZ0nvNAcx1jAlaw2oRuYXM
BjVOUo7eHVHke/Ti7mZOMufw/T+UTTpsj8dCTQS6EsYlG+qrzsdjcpbLPgZ6eEIVNJQFjzkRA6rt
I+veKkXb3m/Uq69n1/JVxyMMF5EN9nKIfImHTWVH4wYiTqkTr6aiazb4lpbvxT0J5S4RP0PnLw+q
PxxFUX3Qlrk8jroqUMmEHQjvQTpWXd8KFYjVnxEsNcRAFr3TNxLMLqqnHGPjVj03sddsRRVTLA4M
0EFhTBEfUb7Xyv9FN/yIUNberKowXLwOJdzdik3a4oX9XpO1iqk59jTTSiPXPrcZv+CcFwb3ohxd
s35qujSbfGyjZC1QMhA5y/4md/oXNHRf4IYKNZdrq+9bTDB6ftsrSYuumeUeNE9pz4oUes9VH7Yr
XJdN+WESri9IoN+pV+Eh9qOuDbMYy7TKbDMkft6rPRJ/xVGJ9h9KW0f83sPjRkHygSj7VRo9KGqZ
wwlcExmZDB8H09vrmexDRE6O0a7JjPbRscUTgrcTDM8hi3Jx9XrWsVUGlDCRrZi6c3SPgnMffgOk
w6EHSs9wUlh/q9ztOne8RrjhKJoxOmS8lyqQV3SXFsA3vzJIZTPWP81Se0i8qCRhcyVsgbIcEf6V
4CH1I0hdmGSx4XpEXba3mq6QPoJ69+wpOYXdGJm86mFxH2ynASKaRDe33xOwCn3VRk0/0Wol+wep
V5VT7KxE4SN2w9CcPXvkCdckOH/vp/8HcEbICkDrdw4Tq0kpt4/9805vFtBM7+5zYQCzrDt5rF35
tvHlOc7jVEXWIzuBv116dez1XStsQy4b+VbTXkQO1WiZUpUXfWModKpcRHZlfWgkm0kmYx22z/6C
xvgy71CKc7ZWEW1oQSRKKs0wmh0xYrfQ0+/VWHXWh7vJ+Acrb/ONoTD6Nm2GRoqR4EP6OEJcY8Bm
RyAe0dFgF068uEzOLWktDVuxzZVF8Pt+YdWDS7B8sT/24xHGTJuB92ebEm+iUJ46rkyJBDIgZPhw
Xzp4hK+59RZW7SVoiiV0PJPOIWKP127h7P3gKiMpk5bRAfYYjEucvN7r1Mm2Z3+8LIMZ109B7SXu
D//oOqx6XLr3wI+b+eb1uinvFzbv6dGP+s0NU2LrzPGHlK8lvsi678UpnLgsT4y3fvfPiuY93lKQ
3KAlMFWNawBmIlhcf29Ijzh1hqR5KmEmaVugE2DIJnKLy4K60PAzHm1l5ZJjuX9aVSt0Wh6HaC9M
TJ3JCbZfGGqY0vsLvcDNeuoJKHiUQTiYk6jQVKSL5Yfqbhh1MGVNSGElS2v5oy9Nnw/b2Lf/jNu7
R8oeO3015b40D5pYyrKwgDDcZy4EmxDoSJd/4UyhwqTY1+6EWIUHcyRIMrq33KX8xHb9X99PlXrB
eB3pU9T5Xv2GvGM0+VpGHF/G0yY8s3lBEk9s0NNNDxuM1ylBWuMMlZoeWTuSpnADwyypWbCWFMFb
xACJ6gr8Ve70u5CzHO40ASw7MqSRuhzbiqelkMh2YMHtqX6bgwZ2dzf7prMb0kq84IjCQJ2NA2Kk
DFBehtVJf7Womtasq8vjpepUOOWNX3X1W2D3w5hvot/30wpt8rshY+rgIzhsN6MSpx1TzzHeR0+V
qybLkMrA1CLn8qcnlUCfbv0/KdFtKzcLGrF+d6djplStU9HzyBHMGeQ6RGGGYavecZbNJJb0m6bc
cOH4okKwwVDnEpKNBNgY/yfyIv3YUhTzOuvePvFDMbRwz4djZmMg/XSoMzpXAIECTCzW39EWbJdY
jKufBmFJpIEfEyfIvB6Xb2bqIudG0cS/hEEwxoNrKPah4IJJHM44mZ5CmuGf5R6M1H4ZjuNUMkc9
Ddrq3o5u9T4x2oTfOr0GaFl5ZNSj7jqvT7259Zd88G6AqVr69XV2p0qeY9oUXii963Bye9ZsUids
qzJbtR29WD7IGYWQMe6K2WmA4dtpHx9GOVg/414MV4Inll/ISfg0dnCRn0FT8bhYAU+HHYytSr2d
mzE3NuKscyAD61uc2DFo9b6GP3q8Sb82y9jMDMqqiwAy5SPqNvseGzvMUUsNtn0VSvUUHRHgNV4N
AtGnMm70gztFLuoQJcWfpLT5DjUgHz/RJVXg1H5FuTxSnGlJp61kpQ7XtXsAXrfy1klotDwWIf6I
jgYyCspmfp9oJtIwrf3gkJmayYdofOop86jcNNOQv0VnWtj6b4Kb8x+Hlvd9tjhP0sUe+O+u4WoB
GBr0DTrdaYubFofuG7bzZLyr2biOTIBOPpFz5/yoiCDgfanRfOe0wFt/9l2A1tghKaGpfzDVbOOS
DHB1TB3ZOoX+f9XtqwsMqaxHE3hHcNn/31hFP+YTFzO47jS18VOy2VaWUAv7H4+iuGX3TOj1h6nv
HvVot2cG7uA/jeJI3TFDBT36+wTP79xVTR7sdlI40iTPti287ekW+INawA/LfFsOTubAddS5sebu
datQ+nBguRfEU/xf/KlDxcHpjaDEYiMYeejWDXGZZ5t0DyWPxsGBANfUbvtVuXX9LCjOHbOhn+VD
S7B+nwdjrc/7Eizn5ECSUh1B+WKicd8uTi+Hs4hYR7NpMGh3+NVVFkt/eCV7YPkzecn42wn2Mcxr
YNXpEe4+JE1rAZcFkBnD5HUpeYeLfhfld/cI+Y3tZmlf991hsuaQAt+up/UhCeYVtCCxgl8KGPCh
i8b5o3V1crdjnwW3M2PVpuGuNCtG7L8wDrZfpUfkQBo2QXkBd9iW9KhbCxJ3NPsnuQ9JdO1Uou+o
I/M+G1+Pf1C8HGDX/a17SVJ8WFEFthg2XDtSAr1MbJvMh+nz01Y49X/HMdjva0CbNjK7uTxgohvi
ctgl1ZZBAYCGu2vk3clmW577Pag+Z+PFV+Q7m32xUNfZp2CwoaFQ1Ewu00YnxgtS+rEBLkUl72Gd
eR6SsvuCbm9OO6xLhWrLp3FNGBWdIuV5B1uze1vbhsm6zIfo/ps2re0sNNuEkn6sYOwCO5NRM1m5
AMLWqZFm/9Dh7Nxvi023WL8GDmTJeBcdMfycHMs+r6tNfmvVQSUbeycvx998WmIC/hVzX28+qxjN
Z6pZ0mf+OZa/hlW7b7FT9bR3RwRMpxrwHMZ1kZAYTh2VD3V8VAz20WwuJV3dr/sxDHCe2/zlYvcI
Tlb0zyVLvM5XcPendS/Ln2o3XtHCdP4cAr/8b+xD6DriU+9X44cP/a54u/dRRj9Wijf3bJDNHwtP
1YRa7pC4t0euhxtPdfNnek3Gh7He8Y/+KyZhESnUCjVnWSEisyF0x9+uCFm0mffclNh22Blp7OSP
4ohnOoqGr5WmzTnbjq66Ct7PD8XAPOboYmN5PrhqKrQ72nmqYLhDwNG6/rHQyEvnHD3U3AYoLB7a
QK//HaE5/sP4JY8z+evyfQ3b4IlWJPdHYi9jd7fTT3Ly94geNrVNzrkZkdkw5zvzy84zDouR7C5+
+pC+n6x2ak0TbAOpn3VV25MhAN93Hw0VB3NMzxfZQ/DMFYTq45L0x7eh24YHu5x0joTB/pXUWIYr
n8A5N4WzW7jHAPX9lO5VhSZslguc2xgO58XW3XlemDgGFa6/l2GMxVX76FDOEe1GBLYbQQwQz8kU
kp03efXJCusjyOOK0fJE9j8ZS2Mk1G+7DWuTLcqKv/Uootw7C/4lLLy18+vTHnYhT5OwQ4hsZ/ih
BpFUOWeUti5AfHN3jvUYW9ko0ADdVRonSQuYhEn9IpfZtVNqzQf88WYN3kusPY98S9GAuPQCibQG
G/s9l1X5fcMy9xZOaEXSfa7G+IEPanuoxzGBuhyn+9F2aQoP+yGJsmijSSlLuFnEyWln973Wfnvn
NoeHWGpdCNugC5E5rfbdqc6R7bVgpgD+UYGAZd4Lq4xx7MwdmOVZVnsUPukW0+ffaBG2eNczp9ez
WLuwpYJPtzxFFhdPVI3ufTJxqpMyDlpM4Yw/H/c1Db+UgpVv7IlVsVBQs6ew0HBgcwTVKIyvL7jL
7XNvkHwfPuQ7dbo3xl0rcplkCF7W8llk7ugMd+s+gC+W1SjRCoBasB4PE1dkkugA2N85ICwT587f
YwJjEjMXZFKYDCI5PDEgoclqeBfe4nrhXrfHgASDrQJVlU62ufF6MqjwfjRAmU9kDgY0oaE2oGa8
PeES55zY9cc6GeeuS1r3rxw659wqp/oZkxVwmdeRGDcuN/i2QNJX6kRHTWOY5Xo8YpX1yVNOMOs6
HeUFCXV/PrCkpPDC7X/jlJj/hmS8vdtWuH25VjC3UDv7/zg6jyW5kWyJfhHMgIAIYJtAal1ZkhsY
WUVCax1f3yd7MWbPZl7PkFWZEXHdj/tN0FbdOX3UzZQuZNPaYXgTswmLK5KeKJIjZLfTsrRd8cFt
1wzTKnBxu/gfTOMPS4u9q8DA5AsRUfJH5bY0g65i7URgIBeupqWo/poLdrWN3LcSBP9pMKuHNKio
AKA7uGMx3IQgPGa0SrC/Sb1q+M3vI5bHq6FmSDBdl/eulumFlWVoetBTTZAsev3bi8ryvrR8GPLc
qn5KRkLoGW7qQ9snGGJjB8Y0Z6p4r3jE/pFTqa5FCiZM92DzO3T1ZVWEITU0rOLrU1/35uY3+zDx
W7S5/6eLugoRF1R+Y72k3ApYET/uCxpBLJM8FIDwnB3bJNK3PJ2+aTVDNWuE+zUpV/+0lObcc97E
lQ+jKHgqVMu/XFnGBhibW+OJR8sVroq3jnvAOsHL5py3espS6tx57TmQNig2ajOTct/QgP5DdDDZ
66E1aauWdWbIvZElD6OrDXtjNocIj6qzd0nVDPt5WAokFlXQPyrUNmqJHG4SvQ2/evZMLL6hD83v
lrKx1q8N06LnKDe/VMUS1DhNiJU8u7/Yp64XpA88Y/nnNFOGwm8VX7Mtne++SNOrgSS+KqJ4OBsV
sKltxNFnZAHNSBsgjbMvpEeuiveVN7orHRqHkIPZvjM5MzbQHrIvC+SpnSDk8q/h98MpqCa/amR3
ntPMWOetlPSikeKcC6l9q9mJNz2u4UfEXb31Ujn8NvrePPMNC3fZgiYRJc2wbiyln4xQ6QQb0/Fv
2NX1q7LNnuhpawZTFn5EbmE+XIzizyk1P/QOG9om1vkFxqb94Rvp0vaOR3/mys92dT1nwh+5aHkZ
Fp0AxvWcT+HKBSMt9lj4GQ/zF918z5cEAskuyhzr1UwHveMU5Pe56b3GC+ZqOdSplvDmoC2W17nY
kTQsXqUbdhsHTXRTo1zctSoafNg7Y2eUsye3zdingdNVIseSjsL8OWqraCvZNWAeC2O0EEKn7jRh
xGy7ckrDVTG0rt9k9fA//ts0LKHOrdYfQgq2vDbsdglM77awOkgrnprblrWKvxaDDfIF+YkXDH37
Uc+5DTyuGfynGiGQyfnUxg4eqe5ptM2kVz8wMycdyzViCZClMP9j5WxDO/6GQHWbdaup6X2oRHxD
aQTERRcd+P8uO7XqVFzfOyn7A7hB+UK5C/nFBWAgcMbS+aCQNf439b2Say0xnqafynhjUxha/aPf
QDvbLVMc1TASfI1OxoX3TBj+SK1MEwDJ55FPzW/+3YSe8U4thbO2Qlj/PDSrbCVVyEUS9lF7GSqj
ecCFdf9omUjQwlPKRp3UbT+WsAhPc2OLt0mIIUGLrzA6IlbqRpVoEF/sZUdVmgqeV/cliqJv5dAT
kMVLe11oRdohOet+ZxI1BYgzxgALUueBXU5oDpmZCYd72459V8vkazOPxTbhiXwj6+kCJFizw7tV
gPIlyJnbJIlcdrKg29RMQFF5GHqCBquBpVAXPW2ntRV7f1ysQxw0bGCsvrzdaXAF185mK52ejVO2
Ern1rM2x1Ie3wERl/IOEiqJ851HExtszH38WJ/JWA7h0o+stBJWdPLQ0rE+GNy9XVLHOt4riPRKG
e2RXfb4Z0xk4DgGgJpF7rmpkn3SZKFEL6/bcZCo+UtTNuuJSOhAU2Bt8TOaMoUkVdy6I+Fo9e1dz
fLxTkST6ui5FxA3UgLtJZ6quYLDzZQrN4U2hYh2MmrCAlRRdf8XNTuyAtQ9QWU5sIahnprN+qlQZ
7axpf0v5v/pV1/BjmmutfVWIuCfJ2X5X87hcJk06mymL232nTON1hujFb3DHo96I8RqZkf3V0VKN
mJM7IXJfE79lLXK7okJO8DlyUtZT84hJa6fZxxJOtOWyu8s2UxvBwCX8HBb4wyA9gP9X2jDCrZzH
Go0ntT7iSejBSIaR8XSR2c5N529mpbtyo8Y3++y0zIA2A57fCm5QnQpiL2cPmIarodB8WQhjZ1J8
O/hRbvqFM81sbbabnRtG88FFE4J7a4wXmJtDZqTdqXSSPnCHtt5qxtSeE4Zbf+Q2WIlW/6tbfcyT
jFNJTX1z6Jhy9pY+DL7DK/bcV9GVmq3eL93ybDbDa0iL3dHOWu+sTdIJ6LZr9wXL032VsR6iQkA8
LJOt8xgER9D4p9Z1Y2bbsimGU+hq3abX5thPWOm8ZoM0zYa9DrDaF/fGlHOAN/ZBovLBYddB6fEJ
ptCtvbciTlbj4A47d9CDZ+GkkJxtBnOQWzgP1cgt+0W+S24HgN2R5U2L+xmxQB3QJn2JiO7dJQfI
hsc5x1npNXdkSGq1xBQHUevM5znrv+a05PaLDT/1eiswiHPvLVlLX4CyLsArnbNqaM7DrtNZmTHg
F/zUlBusrUieAMzp1eHpRxdHzlOsG7yTBlbBwm09f9HtvvRNLRKXqdX+GYYbEV4BJp2TTl+3eV3t
+cLMJ1fDPsi6ylrnUf2lLzh9dcsHIRobzoDafdFENX92IwV9+kABMmuiEt+eY5jeLIRUlkPrP1Ma
Zlr9cDMRuE+1xi+L4XuuTCuQo6EfXDN54dEJ3YuCAB4QMXzZUJa5rfbUOFwkHvKJMNcYkP9ftrNI
y12K4k6orHol5pyvTUZHEI12Zwz2Z0cZJ6JxdpqXOnp+k4v7yJJm/IFi1Lbwuxx/oeOswDPDlaMJ
a6UXen1rSVcEoRmah1mntZx82XAN1fTV0CLUUDpgo0rNHp/+Ou4CGD5iGRaHAsM0Q7vuev+mQr1h
L33Lsh1uEaKoHzvdsMbjJDTRRp+DE78atdG+IO4QozMrjQHAyqN866ZZ8a8okmvB3xI6zmKHSTKG
O/a022+sZtUQjAs5jKvUGfKXmpt/EyZqWU+6pFLHBhvZJ7OXBgOy7ipZmMmdKQUwAsI/DXEofYef
4HscWfl6ePKDnCW/i1iD0onHgBgcNQTEVY7mSBxIPc1+2Xq/u3qYd2kjy3MaY3cQ+DEhRRLvdbKy
f+h5xc60+GvhPIVXxyyKW2PqODuUc01HJip9p5Mg21hl8gsk3jjDBtxMc7LXZW47tNxiYRfoYH7B
FHokFwLRkMGJB3bb5PFzSH9Qjc9yKLbPfWJ6IetwbSjOqjh6OsbjSztaQ0D/z0+n2Sc6b3+JUb/F
U85/JRf5lWq87yGzzmVbGru8N2II9EGtbW34R3bSQ5eQ04291PyEDNJgg91U23Fo8k3ItLIplv4X
9TQkSFVBJoQQRKjq8KVcyDwm7bh8eyUZJE3+sSabV6ltCk6WORcvbss/FOk45ejadtBbE0ATTqZP
J0d77lLEIh7WiHt0Kq+NUP89NMZpjOWlMlx1VKwn3XAPd4S17IjfIomvesRrRVl5q21Y4SwznLXM
+25GPvE4F8zil+YCverZ8/fWTyPSXnwnICbRqRBBuZrxZWtYcY3XFlAVCQVE9qUafKzMz1Z4uU8J
3y8orX9sHH1N0oiVz7bd7kBOTH/WZn0vzLzbmVrMZGSyoBtis97lSbwvzCTnbAuxRcF+/XrIP7kz
jXUrZtAo3HN720W23EPysT20M9sbfRxxAGkUrhrsRA7ayDz3Hi9koM3SB2q0DzAwIoCbSdZjnb9q
xXylHyT2q7jIA7dkTTT7EvqvwbFwsof67sx59gNHdEqSSmxgoi9OY0EwUau6jVg8snLG8WQbgFKJ
UyUYqyQDYjFqvuY48aMVLGEo9AdvuT8UTfzCDH43hVNvWW9lrnJa24MOzgVHsCq+CzfqX0zwzFdA
p+6I2HVdAL8IJTC6a47d70Gh+LEvI7fVVNSkIMI86Ow0W1MDHfvsC8kfUW18zCVgpgtf0q4S/td+
UOzkJgkBtfqcshvg2mzl5s8E4iKsNCKUtVhM2GO0l63r7DtbRG+oB+JDmLPcW6EmXwqa6o+uN/ZB
QZBzM7rmuBqz7N/sqdNUmunaNttuqzpKKKqpYR+ua5bpPvUUhb30y9LBQtLAFi32yTwNexQE52ZX
IdR7V2EcNojq5jPMmyC+YZx/xEJ9AGjw+mj4JGmVlm1sZ4qvYTYTFxvSD7NK9ppS7jEFb/5spdui
e2AApUrbtYv5w6t38psyPZUdg2czJjujBjEvmiLmmQgnCkx5COPo28ryNaPOcNKi5B/jb0ptKRmp
os+9Y6I1OSX+EO+pH7am3ALm/c2B/Iqs1e+8VdEEdQVamzvjL6NBXjaKpd6EOcTTalFjue1G/e7o
C6U5A2CDCSXupxXHkmCTxdmt5+7AQU7Uky9cIFqjvguc++04jdUq7cwUU4O/2GhRJ9GyTuc0FmZF
lU9NdpTlISv+GIDvlXGNw/bDyJuFgErTrZVVToXfzOl5yacuAzFLxaHWl1e4o3e9MOyNMTTTeqqL
FKSW0YS+Lrn22rHp8JtZyuQgDQQ1eIRfVEwH6fTkeQxyathm0THOzAb2hympETb5mcK7V2zWpNeH
VH6bLc/OSn6oFjDXNvZksyYArhN/8L7Zhv5TT6NCTpsOnDccujXrt4w8fsUP+Ko6hwFHcgyh4+C9
RyI5o1k/2UEnR8RlnZJ0SM4/E2Ao8SwoKPT2RIKEz3k0/52w4y/9KBU6j1EHReO9WplzLz39zgK5
97S3tXVUdGRsxfBOCFNbAaNtSEQgdoVDsZJJ9uHmhX63M+cT577yY3IjOMtw3cWAQUI3Z45s4Pyq
h/DFlGCbRPXCFf/yAjVIzweqBwHHD8OHc+sN8SUG13IeXrLFuyctMIoEsA2mHM2lal2UhoWHlNTN
C288IHFjfvCme5/L5Dzb/bUR4W5GXliFTyckm5RgeokXZg2VQBmLo5LiPS66b71nMI3C8mcqYudI
WGU5lvJ/QrnvVqjaDedFX23qRPtLKwd6ljWcuqUZbhN8Dh+PLFunpMseM6wE79mpPyJxFofQbGwc
PONpgugjsy09KLpm/KNsyCUiU8e/o0xH/8U83bfsSOHv2n+XeXTiz8O6A6F5a9pCSIunzxxuanyo
1DaCmsKhdcHYwhmdAteACPL8EfFubsNPI25+DFmTqgxZhsrPbibDnp0ddrR6YXhQlXct2/EXqcnK
j9K23uMWi2CcXPHeIpcRUYjak4q8K+DNJYTW9edhED7Xp+bXpnWN2CS4EgAkKxRFh0QtX0ozvpvl
zFvJHglTNy9G07wQWzu5jftmmHnu24bVr2ywQr7evebHWTLRkN6zDq7EiOz4sgyrxYI1weXoMz9E
lDgVdi1fKybZNcFcOFzNLHeZFxI86J0ZnqlLfY/oJ9+eoen8PuFwyWO3B7Hpu90UhdrKooHqVtlz
cy2HSm1k5KS+5bGQw7VGRVJ/Wny7AONLceUQqwB2QtTpvYWhfeAyHfYVuN0PG07b3RA5C/NHztZZ
Akd/4yI8uBrJGt0sqw27Zk+0fRVbMLl3SqkQEjGJT1pPdjEFYD0Mc/ppRhXA8tBdIwtq1Jqkvkkt
I+RQLY2VnVidXxj6T2+G/a7UMu9rKvLrEjftO+0Jgm5t98r7hImFCzAOxhmjX6OcE4ME4dcbZzhY
bu5Xc2wSwm7WSDQ7daBPenGG08wDLSq+mT2j1VIS8ipl1O+JE9d7ODq5RnxiJ2QF9WSJ/FZ0TrQT
pb0wMCfuxdCAyGJQkPXsyt6HaH6EDUJXR3PeiuTaAHXRmEEbgxplMPaufbaL4iVa7IlicnnyEo1D
MUQxfmJ2q8ZMSsbKmI1vbXeqq0htuB3ejEE/FzljV5xUG8EHcQ1+mgR6Mi5vuavxMGClxdEJMcK0
MWXjijH9EXPFi9vu/9/QWGCwmPSQWOR5w/E77jSWwaTlg0o+l8ljhpBOyTTxXCKba04nOcXiwBV+
ywb2Y3Yjkr4bR3LnuAp8PY1mcuhlGv1GWqpezSeK57HWdyWmNDo5jZbvOamcQ1nMoQ8QVgWzHN2g
jfJkj2VrHJVHhmkaw5jB05uC2eJxWVkZ17z0qq1OgPDY4Gh8go38y1KEE9ABYi+SC1GYowFeDlQC
hsNxHnd/5mkRdxZVGispLFqlM3Ebu4W6jbJZS6newAiMI0m5px4/iS9MF3zaULW7mKUKOzPv3Xvp
6i+lNJO/TuSKTV5ahm8MIz9OaYf7dEk/Ok1Tb4WFv2pay4MhRYGVVDQMxWnarBQSIYZ3vZcjme+l
mM8Y2H9DLb0wMzLi0AHhO/yqA13S+KBMUdysUfT8B/FvyKbmSEIp3ODeTFvspOGqLJCj8NnrQOnS
RQ9dQJPJGHxWKnRrWUk2p8VJFGQ0iPDgDOVq0fhvM8TYPyKrpjah9cqt5U72Oedj+fDm5yaA3rx5
dvXL04cbTafdanS01o+HSQTdktb3YgF+I1PqchBLA/5dmauwSO6JM+wXwKWzrXGpQ2ix8Yv1nRxD
7V+3Ll4GfO+VlyiLrdrVN1j3gkCcEDrtzauMM22rt+MjHizerZnOlK5hciZQ0oGoLO2iyba9Jfz6
W0Fsj0YEnvRltTbiISXQYo/H3Bjg6mq17iKdIbchLIg06PeG+MQR89Y6axT3kzb0RJNRNSd7RDEj
QUGXg3O1i0Z9QY5ciSORT6EAlTdNYfnGc6qIlpLqnq7W7oM+TX45x7RSFNHsJ32fANlQ7WeFLcFK
hvhgbIg9roxl/pPWcYYYxMVs0U/Sgd0s8k3DV9ymmTD92KW6wxx5+y7iBuDt7Qnal1+V1Ea+3bX8
jjLP3iEmT3cp8nsi2Ykad9u55h26JPVyaSZ5tq3qwvGH8NrZ0s+LYa+bPKHSVCNeyyKl1ViOH3a1
ML5m4rNDWfdzvcnXS/WMCQz5yQ5DihWtP4m05AoQ2eSrkXAqGnFh3S3aMd6GyWjOJu2Y6yp3t3PL
c2T2wjdKl/6wRfl9ibqzt/R/qwR1jD4kDJ1k+AhrEqsRs8FXoz8rXBz1OZrZY+plE5Q9ZnCxxNlm
eapwDXPy2nwK+0+qyqd2aeO2aKhuFN+HkVeKHJgVJJDaZinckn3D4VeCXHgXrVls50kUl3FCOYhJ
5h6ctmcgQ3fbOINTXVsHK9TuYTQ8dzoDoX+4vXMnrLJPjeymx+nDsLQ19XI2PiHsqWctJyXSf3YL
c7vo0LC0g6iViHGcaEygxaQsb14V86HJmpOAMtqpkCuCbP8ApUYsyefvQIposh9TEsb+oPjTdapj
U1zGKi2z/huLqt+meq32Br3C95LRC69/+a0Rkrw0Tj8fGloij1KLv6ihWKgHwFQGa5ioZEy/7EFH
opDGC/9cGniU9b5ZC4GDJq5fCB5SRjUN1q00XSQdSEtC/H+TorxldXu1G57BPIVZ34R+HJ7M3DOo
fRi06Df8obNJM0mHD7nmjWWNPVhXpLbWILwtW7m6Gxz5sMnHJC0CgRCt+5OS6pawVefB1NbuKacp
fOuZFM1TQbKtN46ML4cxK39CM4qurut+N2w6XMcjHR0AANXJWPLzYhUSZaWtToTyf4/PvBGw6hux
T4c6EjtkiWfNFa0TPcZRJhNja+/dKPY0/OTID/FbFKG1lWE5BFQQVeseOH1l4JX42IMvfVMe466q
gkqE7K+azpI/9GpM6DiPF+9N593nO8v0cJMnI8FyzX3U0gvaho2zSxy+UCOPSMIcmh4UY3FxCNhR
/K7LH1oGhxciBtmZZCvldvFskZ6N6AJktsvPs6itL82aCHnxaqjPhYgzarZk/MlspzYRS0y3Zf90
f+e5Bh11HO+NydBcMy+wsgLCwS8juTB1Na48d/Rj00iwaDPpl6z9klRqBPBF5ioJu9IP43DY516z
bKqoM/eazPn3SElvFhV7fleZ1SUM++Thdi4uClUIe6d1iUplLm5ehpXsSAXypXFlnICNwcPtevlO
lrK+PCXWW7/IcjPYckr8OopoHavhZyagubNODvycqnLekVKxA9JD2qYs2YsY8COOp63i7tP0VT6l
mbvW9a55vrH7Bx4R9S70TLBa2lYb1n7mK0BSsEeIu7VLlAB9oZ9IrXjTqZMR6R2b4a+rUShgAso2
0Hs0QgPVfl3rQmxoRi+3AJgpDaiO+9LBBmxg1eJbHooOU3yIA4WKzWXXaL5VNvNW5SPvEs1yaXsy
qCJtEkndCeqSgw+26R2HJMVssvaYbmWTxrgoNIKhgCIZlEV0PzRQ0QUPDT3mqzrPmrfzoKIoWU0X
dIXc2pRUhvpTKZa9nJxhhwQynmJrmV8LUdNRkc3RaRCOfpBJ/U2np3D83NTqE8GZ4c3J+vLaebnm
tyCje67+/NUm5HrvaYkkWGUVIvWfl0O3T5quvU4sGt7RqjfsBI+Gvc7Ohq3Jykb0K3qN+c4RCWTL
Xr0bHGN8fX66rlrZh1wtSxSoRnMfZEYtAgTp3L8JWMzvSCcTLXDxf6yRABRb5/KtvSz8aJOEkZ/M
HghsHS7HwkqXe9mV+GoRftIb8bSR94uj33jpd1uaJzomjlaic5vmZz/YyYealup1Rhu86Etl7XSg
/g2IRPM+DcRrI5ulTxqYdOebKnJ/qPFoUZYtMlqqUb/IGpRnAfqxGtzl0+pH/cjWgKeb3rQX8q/E
FDyLYgbdluwj7rJD2qO80HU3/URDidjdgyzNqzrSdDyyMf5bxySKKebBUgnZ9lEHPSvoLlyT+TZi
I4U/t0hyXLLscB5L4CJIoANYlUZFQK9faqljZMwSNZiWjj3GTRGQ22rOaD3VhTba+k2WRfhUMCei
IKN77JxC/epaNZ47N9Q+yFG0NI7VzUCkUxXVmkHA3RP2q2Bk+qi+zk6ndpFtZZsU1/U4xFF3G7Vu
Qolu7HWYef3ZgKH+akFzLt4wcNFTzhq9N7ixoBzqG9JRbcB0xY5sd7mHC+akXBrnEjX2smVz17QZ
Cn081ItZb3CGq00bFjR012kdPO3fwxJVE6RmpL0TKgX3maFZL461PKswACQIDxLSIYh/dSJjvLul
Y+66WXg72bnctCG6ZqC6jmC1Pofh6zOP8VdVY/4qlTJ4MFjZ+NoLbFRBnmsTw24kJl4t7YoNAbNY
IY2xkyXpw+SBt6cQrChnpOui6byLEGa8LiM3ek3TkWh2pc0PPHv1ISOXJd9jXqxddyA7OLKP4YZp
6V3qscvWsQEFAUrQnSp9tN9JPBdUX1RFdw4pBtuPtK09BtnFRWBbifoc4sQ8zdyOjHqF+sxkKLdz
riiIKeXwTGwlB5NetsCitmntSsY5HiVm8Dz8fOJy5lWRKEJb4tB3qhL12hGamnkoaM2nmbf2SZEh
cWkbMkCPuVTSzwUX88AzKvP1ucg/pZ5MVxdV7IxyM/7RuwIJj/j99MBXzt+FhVgetKOWrxV7Z6kD
FBZ9czHbaFfpDM+3KmJmxpUhO3NVU8oHEtSMAM4WQgo9+1FDBbV6glAy0Wm/FI21hQU1glKN3ror
q5fWkQm1dq1eHnV9el6hSFx0ZUJ8AobBkCWO9aXbCZluLeoD+GpZraukaTLUApf7uTScLyxtzg6v
yfW7Hs0jU745/bWc9JkYf+ZQvaa3g2qa0t+wSvW6Ux5/BHwg719BJek1j3PoHD237lqncYF3z0NT
AzVEkDMyQuJ6366ptgz9iNKQP09D4tXxFOqO0uscQTRqKpZ1EngISkCn9dwRaIBUGMI91WEUoVV5
nW68eOh/LyrLT7VnYPAtsr4ASRJuRyea9xSspAe20+HJpoPoTuCsuFHU9qx0K6UibsL0PkZ1ZF5b
Ak5rHdyfwgtZ7lOWXOBbzuH35MGlTHpZXAhoJtdngVbApwetkvWBR92zDeQ69BIUccC4duhEsSp5
pQbSXRZsS68b1wP+CcmIuDkwSfx4De7EMrhAScpLXx1qKXg+AkQsplmfYj6zawMu6acqR94qvdY0
dzu3tE2rk9YntxYFEHbwQ4KQ6Htou8ttcA1VbOqhy3n2Ogqig/JfeRGGInNhxsr70WgQIBNkLcNR
7yP1RzROzOe4t76thCTvStCIdKoFVQSJ04a+rQ/hb3rv63evWMYPq5hnXI8G/mEGrGdfmlwntDAh
jdBbR61OtU9bAH+9Niy2Ki5/NC3Vt+VE8IM639AXyDCIN7G2lpzqf5GPUYnNnHxUr1lPgsPy+eDE
F+I71ORZhtwnfXsDLe6+7Nj6kU7GiCRmDlCIngdjGg6xbczBomRxwJVwUZoZDOtBY2ltzFASP/mL
KBnKAL58IAWcMCxMthquWcntWpga157Bp2LkOwIsAvxE6AQn28vn+lZqKubXJb55xpjXJPX09hgh
qgU4Xhpg+f8hqXph9llUWPuCjomYdZmEv8w0L/ZsFdGOIKwClMhu8x31m7QByFbb97RRo/kvSX+p
LPSyUXII+HlfDnZQilBuIuo+tjGy4Y46EEBcRqZmrXWz2jxjEs42g3N9JLTO8q7ChWf7grMSlOZy
lnr0Tau5fkib9jI6vvOCzs3CTP+kcex8ViD6u7aey1/S7YHWCq3k/QMTXgSmIcwDS3mXw0ioM1yF
emfBAXs016V59wA5og6+VYimq57Nu8T+zZzwaT8n6zyrPnhWxEGaRgm5NKhnfi1TQ4KP55RX6+5j
BBzcOxMvcjqP+ilAyOtfUwoe97FFk0ejmu5IbgmBrLHavVf281Up6zNJOpanyCXf6pRT+pG9qMjP
Sg/woh/rXeP26IWiaE4LzY+MTRMk0EjP1siJCukG28fhKLx9RmEfhb0iM/5Umjv8surS4yMm7IEy
HH6Tf8kb1IAIeFBYbcofqgFJmxOIabxjl1ed/9RxmRxFPMoHSaYUPUwvYqivvqacshk/u7ngtign
nue8Nid1IcExXgdKQ96Womh3JT/jFUmNzDegUF61sV1OujYX9/Ap7yjGTzhdObzwFKRAzgV7MfIl
QyNK3F08d3y9DHGbGjYUz3le7t3UC6kKQCq6IIYiF/LiObZOmF+kMt1TCzp3EIt6ZqqzRHw4RTM/
yrxbjqOS3jktIufMwWWdIlyxy+KE5NicuTT+FTyhyIwCMNPVA5A7DYMEgERMCJDvymM2hjIMXA2I
ekWkqfxNOZguCJB1RkA7t8GCbHyVWlKlY2mg7URS8vwChWKVfkpq9hOJMGdAoQwihgn5pn23/I3E
oz1SLL5/mgGIQ56P++vZCMjCWNI39I9/pqL0biUX+bqmj+4EtYl8UUXgki5rUzC5lwvvK3NTkWKA
9pmldjKn+erUtr1uhph8fGuzU8Aqs/IDtN06uZDPMYFz1SUH3XYUBRZNWsYbKo9DKpoYui8uWdY1
TlP0FJub1vRL3Yq2OWAlBlPbGrdSbxij+ZAjCs3GuCoMDY1yNiTlHKQXx19uledrTSj7rGhHpl/V
a6guCJXlk5l0X2uWbBHn4T3V69X8QnVDC5SlVRtP9QXVmFbu3BzM1FOnCSIBFCl/hW0k3igHMLYa
MP7asp9pPZO4yIa9wN0qCiOdzpOp37TD3H9Shp1BYYTqqLf/+9FxsvYWj+1darY3ubl8z0n0h18R
noaM5amh6sjnjQgOV3T5pzPa9qPSbRxJM0q3E2IyN1fRXktUBBixKN3NAJDWaqnYFkyikWZblIM9
rAIpq8T+1JY0ClhS2a3jKW5/etYW+E7Yi3dKiC1fi/ApybP1jqDMLnVfaiNtXuq2aDcVvI2vpWlN
jIOKqU7QF88baFz+iJgEV2YaLButBPvcujx8FRFJ9MYcjN+xafztRVS95EVv7KzZbP1FRMaeLFD2
QiUBL/M8aW6WGVEKTKn3Z1O03ZPFE9GhwxRa0bCB+JgT2iS8TnFE7s71fhg1mx9/S69cBDi2m/V+
bjZm42nbGePtmRdVtyGRxoUe6nEP/rs8lilyNwOFtPHamBTDylJ4JItGo+RsfRbcvQ54X7eRMetT
GxLsymGpqx31Be6mB/rclLAHay+qjO1AFxc9FqwS0UWOV8uiQX960o5E94yX8dlQjLZU/ilqgp5G
qb0X/3F0HsuNI1sQ/SJEwBewJUHv5N0GoZZGcAXvqvD17/DtZjEzrRYJVN2bmSexnGzrwM5PlrDG
I68aci4p7tV5spZ39A24jJ7sJG4NFyWCHDarTy5ORYwN0ijfLDTx78n0xVtiLcCSJ67YvirKkzSM
Du6p6hJ6mBuxsmaf2JZbLx1o3RzbbehhzCKs3vL8Zt5vsKTmf4sc0gfXmhLmrtgHN1AvB2CZ5Y3n
2l9JUu67OR+DM40iyz4G7HLjxVUfhioz0Xdlb3+YLYrcylWpdS3RCbAR2sm7MVdih6ZOZoIvHchQ
28M2KUPnMx3F0hyqyXd3ND+TNi1jc+9zvVQ7IK648xWWGMhjCI5tOn1iC7EBxisogUjh03FoJvs/
mvzSB902wd7PSNb6ZKmPpNc7jeMZzrUv4j8fRMzam03jj2eHAV/ObZ2u2xBJm3Ebk1jCfukoG48O
DmfgQfA7JS5qMLBQ5ZVtHYSnuDCFnvqu+iI7AJInpKLYt5xdBXW55+TBi8y7DGOgO22VNU7DAcyN
LLdkIRO1A9aF7DilsUw3gh/zubf6n9pv81WA6/bYGvPw4DdW/YH/s4viHqOHM/mCbENYvkxprVg6
hCy7SJNDMGbFv6rqqjnJ2iVPkBCJV/CMFwyGEGBOvqXCTz7qZM9ocqeuy/saqnvEYEYFPCXP1QMV
wPJSFr595QTEqV8MmPVWgx/OL3hTqr3nhNUvy6fpLVELqjlBjKJG9L6jO+eM/C73elU+IDjAdq1V
UR3hrfWCk8QrvkKjyrALOSHpKWSsC2CsIGD3VOePqEXGPX7FMDmb8IBW3lB3b3mwMLiMTSnflMnW
DZjqhI4t6t0w8TJ3Fy/5A/2UXOhsjnc+L9J154zGpbTISm5Im/GcoriuZkRxh9SR/S2N0Xh0EwhF
N0OGMYU6cemAhB+tx9kN/ajKS006WrvyJFxkv54twdGPwYSv0z7O96VsY2PTIjci22rnlHOxj1Je
we9pycFRdSrZt0nmfkCKgHdjN9SGjiJ7TIE+nifEv/NsdjXqR6WPwaLJtrdufxjnOv2PK1GxZ7kw
RnWVuVd2RNmjY3bW1uqLIGrgAG/N5e709lQybJOsVwfF9gTbpdAxgY583vdzv6Cr52JNTQ8hRO6v
/P4YwmSwkXB7riyfxAvlDeWrroduYfFkxmd8bNm+d+eW4HYarIIuz5qo8YN/mp0slYksHHzfBQkX
UqSmXS52K+hf/LJSU6JXJB01pPB082cW/wVGzcx6XqpQvSahgzMIbt6hRQWlVNsker72WTdENdUr
194aCyDHXrI28x4dz0SJeETiz9+bxjTe8GGUpLYBj9O2VD8uYVczj2Fzvvnc0l8MLlfvfU68q01E
uW9nZT0bYViuiAkT7Evv5FQ2cMlT1vfO3jDwnLp1hRG34u6KhMmxIszxwD6FI4+dCwPEQtgSgPm6
EjOIkULFG77c9sYjwhRxLDR/sW+N70ROLTS5AG83P83ezrnv0Kjcs4YG3FsL6olqWAgRRKzqilkV
XMUdCOgn7qmeRP2cOd4crPysxxjlo5okJG0LZ5dZ4bAbW0KbJEn9KO7wRFRzXW9yC5tB14/yiGMA
kMhI2JjetGqHmbcK14vmpYbbfuguyzgs+0zTYaJ91R+CwRP70UiVDcQ6ITCfz0o6kall/m2zSjkU
0KxWmQmCOqDG64XFA7MhDmayAE2ADdUbIMgTFn+xm9R54BujII2VMWvTlF0N783LyL0DPosvf4AC
Jb8uIMqT3VbFJx0QvD10y4OzCq2JvpMgdcg153XUlU6iN7JGs4d25+Q3T+jyAjylfciYHD5i3Xc4
LKZl+euqHL4cr6Cd2/jFmdtK8xCwLL46NmVDYSKAmHeKEayZh6OfejKieK+OrEEl64nkOzbBQT8K
3t9rnLrGWZnLcCvZll36tktQ06oEoI+GkABi74FUcsHXU3GHMAeXZUXmqSc6VBGTbBZ3V8KRBJ6b
qjtRG0LYiIadTVyZcJFBhK291OE2GhAyKyOzAu5rqlphl5QWB1thh+dahlfsHWGxniXReUKGMxtN
T0zeBo2vIVNmuMbnYMh0p5y2/fCV2ew0CNBjaRrZ20hMFoYINM3nzCXxPrgJrSpGKE4kbHkMBYfG
T5tVn9rLxRdiCNES2gN6wOwZyyYkZXvYxIYbA8+BRyjk3L2YdHTs2zsHH/jy8lX4cX7sSGHueEhB
eJv2QIZaObiw+AZJ/9Vnikali2HeQKwZ/oh8sF4jk0S/oBm/E6ENo8QPoFC6YC92ierY9mQaV0w3
xu0zV10OiNhwwLtAxeBN2WTLtZutLyd3Joo2BudO+NWWemoY7s2VP/jD0TM1MkWdSfVQuxZHcxrb
ucABUiW7mnDvaoDGdbXaDsshpBaPdEHWcqWBcMaVLSnLI0CYacPwFpJ9aBWVvjBycqNzHnEMo5vc
X+SrOMy6YWX1CZo9LzfuLRVQ992IL3CDkNquG2LUJGkzQUYfUGGJlDfU+7RPiSMKfM8UFZf5aRkz
SVk3yf/cmyGV43viK6Pcq64Uckkq4/e59gAKDF3lbOHUGVuy9vyqco1QIwcWvsECGELKwr/ayxKT
KmzrkJ1igoQ+h+UHH03Fdy91dg1lBfvZSFCmaSjFw4Uqiv0oEwxFCWWKvTTkNgQYd0Iib6KO3PfG
4taCJGB00BtyDwjMfeY00Bc8H/NrzIwdwTKxo8CTw36YC2sbGlgGWmW1L7x2g7WS2sP4VTW3jrqQ
LcbO+EyQI+PF3cZnnwwj5DPl/LrWmH0rD7i22+bWby9Se2O2+c3U5htUtvbYdQYem8lov5yJJnXW
1xocR+KyAhvcP3uYnnJGwKh3q/txAd5qtoYUXIBIXukx4aOaS9AjmOD30A+XRy/VQVRzrq5roomI
S6I7LAs8b/LSE7+VSjCyOvlPZknJ5CjryKOA46IaMGzEn+SJnz+IRqnj82T7+mB3rKsTRXJjMUfr
P3pLO2cz1oBQpWWDC5111vznK8/d1xbuqWwY3YtDwHfdLLP84NhK/opk7nf9UstfkNjOOaCsd6tn
YR3qbBpOU7PoS7DY3IjSyvCe0Z/AjSrVqq/ObwFJzZiGPd2Y1QYklnWoICLQK8J6iH6iWgEiXrDx
2bMzoc8VjK6WzXzKXRyGnu7b5mlJ0vShL1pgb02XP/C68VGzs2kLIJsUWV771m/Q4LsXorAPA0vO
o5hVtjd54500joi1WQQj5j9Ys41hJ1vbhsPBYsAdLnnO94u7h7ObBmveKUtmD0gN/k7gM311cGGy
feoHfXUUAHTYZfflJSni0bX+dZ2vjzWrpx1HCGlVzfbcmGLvWjjQaoBQufa2oGSN+9oyHsauy5/K
yRwOflZm287u643rJnW7FgVYlcZ13I2havfBxxv8OLCAeZ/D3NxTFti0/KYmdXBVmJ3NCuZqJxXK
wJDdczXABvRWi3gma+76kV0YxJkACxqkNorpscrZezXLqKK7lXdbIVQyI8t+A3OMYwacACm1IlR7
MZU2WlrjHGwN1U4D9X0KuBo/Q9R0opCoLpAtM2FPN73Mtl+/No75V3Z3xNVwD3uwQMvXytHWfva9
ajPI2nxhDdtHzbw4WyGUTxeiS8aFYBKfv0iwVUoqOqeuIHtOdpAbmPSaL7ZX76g7zjYlzxDF+ci9
3cKov2859NjADNilOJwufrJYmGPsLH5wpdXu/ab33sEoGPsmRjpDTx+uBqDbvU0Hz6Zug/zUYp38
V7RL/pS5SC0RDpxkj/k0eGV3WfyybnPPeT+jsQXTnY+Gv9Kf7fa9RobY4bT8I7aPKTyZyYJKjzUS
UPry0AF8RbRnF4CCPnzTTlbvaaIdV2mRxpjYF3FEkuBdBqZyFcyAwVojttCnBhaIBJ3TnTO0xvvQ
ZenOokZm7c+tKtZOj11TmTHEBhc5i80EePrSmdfKpyyTfaa2jS2k1YkLv1yiSvfiByhk968eSIya
c0b3CSNs+2s3bhk1pTfjp6zEJWbS2d67Pf8MxdTYl7I8ZqXWUKf5347hIHeV4QCoccahP5h9Eavd
PIyAfIbY5cJOngrhdwJ2XbuKVI+HdH4wodbtgb1Ou0LAy4gCztZnd+5pMs1yukbKebhHZOnsq/i8
o4H59CFmgKP4c2FLUv0bp9I/K8vnNeuhy1Vh4K0cIsSnodXlC2hfzJ3QyE8OaP0HHrAH7vkjJMXZ
J3xVTrwn8xzMhxSPS54UF8yt3SPQWdZlZPg2aELO9S4ZrKuQ1WhB4GTtm7ziFe0HH+Sw5i+E7YpS
oKU2mXsGaHeZ6X6n/jA568D1s0OQEg9CsNLeFkIr2YGu7X5yoPBAXrvK3GD8VE+h72LHFAq1nADk
RkOSQH9Ns3btB4IPZaiavQ4C50EhRWPbAncb5Sx5I+jE7xWQpTWcWhsvOLMUUcZx4/gid7hhlfrP
dSQxsupuRQnS4EmHCF7OMrPLzDx2qfPsPfgL7wHMShqGFBKX9XdHeSGL1bA0+XndremGWMZBFOxN
zza5dbQ1x6saE4MtuPMHRKO94dy5e9sqjc+oUFc1peCWBUFIGAuB326ZgeYH7r741LSpDyix87O0
uCdqqYNPejzUJsfF9CiyZeI4cccdEE1pRpZcusvkTUW0mIg63ET5NB1L7wlyAWLqkjtHPtbMBQHe
5067tyqgkmbmrr/KlPR3lO92hwqiAPlGjVTAkd+8xHgHI2EP5QaZ0sBpwrWgGBb7qZOi+MtlRclT
57uCWbhIcc9SbbDieujv+TLE69iHBhDYuA2AYIUdzTf05v0OyNwJC20qqVY+wXQibD6SmsLdvBKz
6e4IlMVvZPIKrnpWY3968+jQ4Vfq3zp1u62XNZ/I6j/UvlSAhao5XfmBqs9DkWCmJGD4XPlNu5Yp
NBaj7Xwu+wl0htEBHRebLU52LoPoUOkpqEEAyIUsHkN+/k6+wnsrJS/r0jRd9l4pUvfdGzfZDy0l
AycS1+3NnCvzqVFGzT0lK3ciw1Jo+w4PMAJ9uMHx7e4x4A9c74oa1zZ8Y5z1uQueRo/Jqdcp+UgS
NuajG/eadSkhDXBlA/bPATcIxREUM1O9uUnzcXwrkNEvhlyqJza0pLMdKwApY1rRYALaGVnuepyg
dbPPs8H0ojFGilDx8BOz1T0Dyaoexi4e0g2SFb478B1lujI4yTnii2VTLc1yxVCPcwgzb3KwJz2c
8nulDWWJmkWfFj9LwHVrJdMMWKZPZn8XqtDgaYdnQc0F/77BQ/Ccq77fe9pKdhxiMBcLy7qNQWFG
mAYwDgf+n9eMzqZma80ga1shnpG0eucMSneCHOwPNnR9m4AaHPoafjirItjAwSIGM5pbDF6rxgJM
AN+IAAy6OEZV7BbkHaRo/wtB4z23wqlOTeFSueRbn2NupT96KcPnVLdw+2kPxuZX8SsDTY/v1oZr
gdwa7onS5E84MsrfSSbpFm1t/NJuHJ6zTjhof61t6D1EWCzRIez9YTU4AaC+Yby7q5zwhWk3/7VJ
Pn0Vxei8Ygchl5bSEvoxeqPzwywTUqad8v4O+8ZlYsLB9RLi5IGlnDLNbiSknAdjqcUSmXQ6fE19
uPxrTQvLt6NNcMM2V65p0868fIOi9t7DwisfcxaCV1BFy91A6jKY+nF4SAaQvc3cZYdRDPYXBHxx
CrnmJKu2MvWHk8beNjWmem/FtvHKmapbfH5kG50EvFWb2iErvGAia1nml+We0rP6ezuCkRtrbvo0
4Flkz6ypfwqrgtY8TAeHYe71+5i1GaKIdvtb17XZzqHWoGMibK2Nw1MyrsWgk21TC/4pC8wXOTT0
Vcvc37JLBx0hDPGf9sziy46rP4u1G40OQEAXeE5rliefYGPAQtT2zqsNfGbSSD7AMp+nQr4Ok6YF
PPiH+vq9UHZPgno661yrV9s0q6OgjuA/Ywq9ox7xfYSFAg4a89XVdvzsxL69trirM6CqTRdAOx+H
HOca47rYeq55Tk3I1bWpzhggXwKDn5WVob2hfxb+EzlwWtjKghnFlru0sTRW2Tvvy66ac1j4X+xi
N7qv9arDvdlq65qZgJs4ilci6L8I3xR7UU9v+HDGpzLmIcwk11RhUiAzuPYLF61z48T/WqXsx4HE
4VY3NlB9Jc6dyhzicrgqLF7+q7Gg2y7M3R8OH4oTeufeBg4fTGlkF9zYxRZIDGmNGDHHljE7kJbl
onb1GrTLWQjrD/J0sRlp0FrD5Sghh/J5kuO/yqBj12CXgFTiN5KiH92Ygy9pm5vW/rszCASylJZJ
k0jrrWSoTa3/u6sgQ2HK2lYSdhIM0AQUEbLwkLHTpa8VYyETCytc42LAbA368cRl+8cQ3JYpZvIx
dFMaKYsCflPRvwaZWfMAxNYBRD96WJuSVF5Ma0XYgFuNe/PU7F7JJpUHHfZMOyIbeZeVzmrBI7oC
ADUfapRZKgKe6J/AiBQPN3xkhywc38wY4JndkuqSheBbC8bkJBu4LVaGCTM1Xec4t4u4jN4wRLHn
498LgIMzy5Y41kfKHcCa3ojPWUeJaSe6B/83vBDEhUdrvPH7woqo5/aSLiAJZjF8aiqtqPwgc124
GdRCECsPlBHg2VzcYZOX9+hPkuLvK5lfcxPTdDZ5lLPRDHEYg85bSWMhfzD5+gwowN6gJL21CW+5
1kTPq8KcvaNGGmhdAeW4pEoeQ5xYsXYnFWM1O66tB3+sASkXB5e+hdZ1zjPLbgg3ISyqAU9X4rXh
dqq8o+EDQwraeBeUJuopdhMy1OTdlclA7bMwCyiBWoVz3jNA8JsToMIPQYBiZADhZkMCkRiqwi8M
rXRbl/l/NXt7LP9UQZhEYaN6jKmgo8hp4+MePki7Ba3BKcUdNnkpguae1PFzLtQOb96SXZUziYvo
/eWIhF/vZopXithdKOeAcjLeA8ZdvNX9HZkYighgwcusmotpwc+FrECe8//HGqmRAHus8k1q8krj
SZQ0kDjmYqxGFo6rgmjVo+21r/A9zpxJ6ylDN5hBu0aZM9NBuNCChd1i70z31pxcfzaOYb5lI71i
xZzdP1f9OQfmbzrZvzQs5uu8HbqdF4KDV5n4pmYwZlPv3yOucj6OCctdkiZ/ACJ5VQ9UiJAEMajf
oFMxblm+ivHeuHZ3sGdLP5DSJ51gGMJDtpntk5MWSKZh9w9+Gu2sdGhw8a5ZNJNnRX3dp9wxLnIx
HvLGnaMlBRCejLtMZW8EOEp8UuG2Z5TkES+6bb4EmOXvAevynm2tm8usWB+bzTggliZEMKw/YdHY
6FfZ1WbgX4GBYE81im3AWd2kvENLHMxgmpNe/ZEyfHDxze2nkQqqSme31GTglqUGrm057jFJxT4w
0cgcjTbNytcjdGn8xgX566r/8McCoKjlEFCoX2Mx9idKZfVKVW4fcZmExO7PO+zgu3Rszu2MO73g
NHh07uftEvxZjQ8GxCq69WzYQQSGkuHRZTyHMPHVe8TW20ZZO9sHZGkZVoVqVH6Gdpw+KJ+9viqS
F2NQQA7ibNdKY2+EuJSXnJWSdPVFNgHkiQ6+d5I9qJrNu3AuHIg3x2WgYN7HWQUpwvnrGh1uXelU
DBc43+USnmrLimhComunD64pYc/1hMlsk4n4GaPaS3N/xEvenmS4PBqJy/FGV+5ddQnMHWUAMw1n
DCcYtfVmCIn1tequF9XaJYBETHjOG358Oz2XXXo1pxSvsRiZf0O+TC1mo6Ci8nepH01X/mDJvsrU
DDbIy8M6FhA0KpsnA+egxekRv0+j91nAgapcNIyiAuZROeYeNozmR6EZR9eGR+FbehrDNN7Sb0H7
VsLWaclAEObcUDUswlGVJ/veUJDzgtxOs3SPvbuca0OeRtO52KmnsPBZX5OIiw1W+y4qLKJTZkYD
re7n6/15zu3yAAzAZLSDuU8C8dGK1TYw9Wecghpt+fMj28AdxnrpjEV6YeeTvlRdiWOPPtmOxBl/
vH9zWI9jMeIwTecOSoCw620Km4THu1DrWLJsm6vgdWyEySeS3W39ZIDbKTklOvR2LW1X1JB/+p73
u4SFoN9Hpts+1d901ZrHyiqCI/s1dhIuy+jKgDKf27cQUMh/JvGcHUk0AMk+RLM2Kfor690PP4l/
oaVWG2F1L+AK/gGZ/s+rzAPfvGczqJ4tM5/BZYzmHZKDId5MmeCrwFsbHeh0y0BqD1oT4hPB3GAr
FiZlhN3DiOByp5Id5azOowjOWQEHqcvEP963+Y5oJ22oeDDwXc/jCoHiqZc+eiZ9Rtsp0Cz0Qypt
WN3wxLBz6R122ivJd8FLw47IcXuDYkIw2KofpeTTpFVgxWYDRGSdvIq6w63RAbcPEx8bCZ1HO+7y
5d4KqEHnpvDRl845dTQO6xrDYSGSjQfgR2JhiJDEj9x88I9TGrmGSEfekfkxatP6zUrn/7+PHxxj
PvNa/LRY1xIRRcgmsR+yVpoH1l1pzJ5MWEz9plh7UzdGI+i3yCjFQffWU47jQpKqdhRZRjcfsAan
KAisZ/eLyW4jpZHGKm3u7O0TkOxwLWkXDqSU27GWzGeArCInDK9IjnqbpDmFKDRxr0kpf3TdgH/Y
Q6zOOvuAvaq/4j5h+Tpy7x/xRj8Z7cTL1nBL4LQ6YqnwQpbrAgjZXzWN9x3P6MB1+nVXrUmJssdO
8WFqN5C7jsF85TbBZycnbij96KYndu4omgkRMF9TCAnXyNiyswRwGeAG4cIg3TUeWfVEfNFeE1cG
OJYs7AmnlpeIGp+pRGyO5TDAhExJAwRN/+zq7IvCJXhpGWU2RS429gBDkTn+ZtvBPQBj32ZlXOzC
p2MhDIurHBXDeNaGXzig7xiF9MkqcfpRmPLumqQNIZLl+2BGJvEKp/owySLTieJm24yCnFXSj84q
DdL/Ojd8Yi/F2rt8vRdoAsPJiBkLBCTMHR92Y5VRDpgA3wWpaSxh06rzMn10eTpBXVhvjuJvPkkb
w2YmX7JWXgjYg1PVBIkLNR0w0hxqY/lphdusx4CJbciHz7BN5wcrqNx1ReHj2mlJKzSO+2vSbbnK
qA9edzSGUMrXA3xaluc06C8Wy1i8kiR9AzbV7EzPgfDGlcpkBVU3/llGQl7BxG2skvWyJux8dWRp
n2aXEFoRpy9jhYOKApRTT/o7ygPrj5IlUFGq/A6DSsMl9KqzKfVNK54zIC+kwcPkKx/A9eVJwFa3
8ejbMwnJ1CMugMWq0lupwu7ocHAcHLt+w+7m7NkYbro030mUgyipZmtj1Hl75Ao+vgW1cxnBiG/8
lmLpLPaHR9iEzc6Kw2QHDy3Zpqks+dvnUHkaEUZWbBwNsE2My6zsobReTIdH1rzP6bXof7ER8TKx
zDdKf7lJJFX/oJ3+PErxheE6Xhfl8l6HDeJb+ZoaNm6j6iHtknI3cBKuudEryNTyBQAFjtz6QxZ3
PGwNUJYgQLWl2i0/URFY8tcm/EFi7EaH3IuyGc/mwnsSJFY2JiH/ldXdKwVF+V+wwEAg6v4KeHGM
yt66GVbNa0kXv4vTvLZLFx8EnHzeHMUJOyE1Bzj3owTrxRFA2onXa3/pG6/7ByrP2Vu6ERVMCI2X
2UznzUTwbN/jrkJGsm+lVe8o8aOM1a/qD5F15oZC9RFbkxGvhzA/weAA7UCWbisT87tGByHAaDzY
BIepmAXV7uKHgaVO/CpAhiuwzpReeOwtA1aV/uap4ekjaOkJRk451VtWHJTW1v5jZ8/vTly9+WN+
5I/bE+n4hL1Pg5pXQ1EZz3WxPCa196mASy4s5T1AvoZZPtmj+eQt7vto2/ZmTtNpP1Z2xCSaru/H
UwZrEOMsXpTiDbLVhQsO1PocLgCkMo9MCDfJgAsg8XWpEhdkv58Rysr5sqbTRnjJzQ6ZgCa9xXJ1
Z2R7AdZNH5p5mkIbrHsVqWL6rl2TY91TwabvQaAGLf5MX7KBC+rdiOl/DV213Pax9Ww5/gcxdvZY
MxH9CcsuTZb1miDgu2qCa2BbP6FR+2tcFE9GoJ9s7k7F6L36My5u/NiU4/kiSgHo89k0b1WWfgWi
fxosumkCxYCP26af1ZYTyNu2hZpX+M9wzYN9x/wZrnLLStYqbT8w4kNYKosf+w66yZcE5OPQb6aF
U/+eH5uDPlxDzKLOL3BJL2l3PDqNd4h773WaSGYUjifX7LA/DEaeB1+4v60Ah2ETA/IM9rCOVmdq
bAYegO47qfOngKzGRrHDwFqaYOmPz4Cf0qsLx+KeD/7CwIpHXM7/VYaMeOlkdx4v5niZ7hel/lGf
dgySgCknb0hEewQGMikOquh/KA35CGpFc6RK4wszgc1OZ3zzK+c7bGTEIb8prDsY20LJz3BG28J7
DO3B2SeoNsyWOK3nMk8j7befGiPcxmn1MXNRd8OJWI12Gw/jtHOtxu60sL2P3NF7gizwW9oSSpHw
HfCIyChrohpyPQz2WZqOeyrzDqWZq+vgTm9O3z8JM+0ifory1BaAO3Idezxd4ylR3kvHWIiV8F9b
34X6oOaZ7vkeWi2KIDBuMhEjdxGLpu9u8b56HMPECIgTImO9tfTxrnmiifUUw48K3WftD6eWxDvf
9vFNEACc3f41c5J/mUUIqxjV1fTDCxcP/PtE+2dZgYWuK+6AOKKZzkAqLx9JCNJIC774lcfh4/af
7IYZeBLSyxQQrHregzvfxeE31Hx3xT3m2IefbY36YaUTCuBAUL116/dyBpicL8hd8WgwdRZvrk8Z
CS3dn45pvk00nVE73p3Iot0NC1gGHexDI6/paMkwo41W1u5l2IcbxM4bfrQXr12O5OjPg0PhY24R
dxB1w7nX9m8y1xxiRXNlTnrOkxDVrCitR7YpZQTl5YRPDx5R1X4WtQNoP39qcVJKLcYNrnh/P6jm
ltJViyvTwWs/Vacs0Zcw854JSKKPkxcHreI/2Davs3zi6RL9cG88tGb2hYxm9MR+pNTlbphInqXM
X03TuNlDc98MDbvGJWzi9iAeCpNTvR+ATnrDFynNByqWqOXJzJ88dHaKbxH1LwMY4/yR8px3ypUe
etxvqyamVFy42U3b9lWZ2bbv02KPyf5iFRzKaRbwQM0cV6lVv8xWHaX0/JFKWy80MrE4TTEIwGEZ
bbBOwoh3CRQnPCYeLwAwbVCuT1x4rw6V6ci+pChU02yGQNMhytO0CQIvpySLN0HefApYTJ2pHxjs
r0M2PJlWJs9AO77HoUEDrDDtV5MBFIC/qtbSYApjm0Zr0oqetqPdpdSFeUhIgS4IQHtUtUoDDyhU
+ac0RbAf8M8MjlgJVJZ1R68EWTHWEgWqDS1cHEYw1Ca2XxE1O7/S6fI9hct8lTSE0FLYn2WxvIQ+
HXSJwQW/C9QDSny5TuoOi1ZcoPKY3XObBUCMuBRlAR1u9gJ/pem7t87PHw2fRUkq0+LS96hh0nVf
ofuRj069R6/PvoeOaallOueOORqHLrHSS5dwYfYIAW0HNRAW7B+SfmFIkLPmv8u+g2T+12fWxQid
80Q3F0nH9LbMs4eP08E5rtUBQ9VnDtk+yntUtiEZYWUNPqsUpc7mojFr6vpLZRhcSbeQOkXl2NJ+
2OHMa4oNII9wk9ARG+m5cCM6SB77PDh7TX8G1P0O84LTbqgq3kR8vIaeOSnYNJ8Bi4HETTXddT1m
egNkUVTaM7yaAL1Jw10aHKgrSEIQYMEC1QuayOw6/zzbDcmITubBzNDr/ADqNBbU53KAoQdxcsLp
VFnrpTGnHWSGr7uo4djNlmHAvZFoCVjZTq8A+ttVadKNl92zGxl+CMQT9mN1lf5UInuudfq7LNP4
YI3J1zDy9BFwORU1hzc9MwBcFUbNiehDEGaUkKBArWxr8tdp6wX7kQLmMMi5URWYceZwhQja78rW
eZpDQDj+ND0BL+FqlYHSAOmyLhLT2881ywozByjUzi/OPTaU9eGr5/Sv+Aj/7lb0fehOHWlKQOVD
A/QKZu5xyDQaVWP+lznQtZAL5o0fl2+9mO+5oU8HD3eE/fPdl/Y/k0q+ldFjrJlr9p8VqrvXUV82
mfwr/KW8DkJkL7HH8/pbgdJ/didmjkpI79yb3a/LwuLEHR23v2KZngbBc7nob1GnF1XmdF2Z8fjP
5o+ljJXxFnWb/pvF/KjpfXnxg4JwKQm0gNfqmvDH3f/vdX/QgM6YhIcVPaVffAWequ6u3zWw7/Ja
PBUUQzUmikbu6FPuL+Mbw9w169Gz9XLjckd36ULhSY85h96RA5CI96ZyxS0bp/g0oK88535Tnoid
w6DSVLDRyEgFWuKjIEgBHIMMnXMdUVT+0mKY/4Ep7TYFiX3sdh7dD2R91wuBAvbfIQWHc73czEwF
fx6TEhnUosEahxd05udwB8peFT73FWE58THpxrosA9EEjrESvYn10sahZyOi5enqs1q69Jg+HwOb
F20O/mFl2dw5YLfQ4sdinuDwV+OG99KYjsVz6Qe7Jbbs9f84O5PlyJEsy/5KSq4TUoACClW0dNXC
ZjPO87CB0Adinmd8fR9Eb8LpFLpEhURuwj0JGgxQ1ffeveeOQFy20moInYqwLegoeGgVp4LCiudz
htr+JrAZ1xbsLZI6iegHSY2sxYqMOcJ1kMiCuxEAlAMm0bC87UsAWS9V6PxsoGVoaIJgY7pyhyj2
Fe2gux5GVjVrtC5xbG6qlDYmOSAXTkg8ia1NBNUBjYe2qOnYK/1CCyg5gxKArsioncVhHZnnpplt
YQqhXpRq33tQzulT3DclEWrhLEiIqg9lUd4jZOlWifScc6Y0JECRN5Num6Kd9x1wlZ9l0MPvIOMA
MUlya7nxk9m30Q08/ldX9E/DmH1rrCbHkFu6B8tKSiZjJX6FpN+Z7vSWF/JsrhpO++7jFGkiwsqS
tU+aW7o39T5Nze+4za9amkJroRE3YOz+gW/3gM9wvAQexg0K5S5puEuW4ABSkLTpVOXDNCpr2/nu
Q+3QXuA02xx7h8Z/VFDQe0SOLbL5g9TJa+WKazHTi+bufR8bc7ziL57T5GPcgx9zNWn7hnS29ATm
u7on5Myzd4ZIycmoinLcVMtEWsCIYcIvgQRadglSpSdKcZrzha/R7aShgExC5cwTBOsqm24b0/qB
mQo/HlRgtrL0BRO8e2fzNqwFOoQK/9CqHNtg35ruieZ/04kxPTBown3KmQOXKAbjwVsTrAiyqUIq
1Lx6rkorlgaDNRiH0ybzRuSithQ9CRZZsRvm6h06FMkf6t7L7RsTRsgG5fhmqAnIq0lpy6uaZlng
Z2zZYQ2VEqsci2WzaqOR3OfssgAt3pQiWQOzMLx6Xie1CN7BWzkPwqtpZoVk+1yXZFrKTZrWkNEq
6faroaTwyvL2zgYYDa9n56rpzCEzYE2i1Q93tB/zcpH+wCxgoM+DDck2Wg3jSNvJMW2ptzp0gGLH
NL0nIkU5r6vQzs45IkN5pXEX0KGO9ZbJsbehWTGfVxD5j600HdqUWoEdEEBUJUjU1kTG3JDfTr6r
f8fE7dybssuZGnvu8ivEZLcsiMcA4Tzdv0zv7QQtAe5KUxK0WgqNC7wM9iaJoeeE81UbBBnjJqR4
2VpZ8OIFHq3CiMiOfr6UCEkxuvioa0fNo6kY1hlVgl4L1WAeG6S5JPUr4+WLTCEqiVBkHwKfp77F
xLWTmXXMKlbP0HsnJhZ4Zk1gd3loTEi/hUJglwRK79yoksfcQdcR22weY+BvZnTG1KXk1xbdWCLN
EedzwpIXlgDI3LJmUWshSmKOqNZJORvnfi3usrTZdaX+4QCcVEXz2nkDVkBUxutuGn5MkpNEXgIH
IzUrI9/U7NpTV/RHRTrR2kvE9Fil6t2vJyyMInzCAHhuKwwCBos2kYUBYkNcRcjP3+cu/W53zMpT
OrmLMQ9LESbLFQIM71C2VvXimgBu0Zoga9rmVs30nUEm2QdG55CLQqMXiYVT58NLRg61Ql25KNYo
NWEdtI6HtD9CpfbmFO5i22utZNxChmrJ9fKs9JbARwnPRcn5ogqrPt5YcdE9TXqxFE1kMEXMOqM4
v+3ibDiUcwnnqRvd+DmT2FpPTRWwRbdxHBYPzaT6LSuJERJ25iK6aCFcxTvDHLuTH0fNxUDRDAu+
e5jD8RwWxgNz7B2qeyrXxHrSNh+fDfHFG1mDZ5eqpxP5HnHGG8LUa+wVB1rmF2Tuji/MNjkT+G7J
EVTfp9jvKQBQHzoQU718OmtDx9+1RczjGuVvCaYgMComQAjwaOcRVc1zTEbZAR9yuMa61EOzA+7O
jdMnsCLlyWF9B71JSimivmDCpRYWw/eelZEdamaSoVOaggVNebQVVam9DZGg4f2snfoslaRvr4uE
1E7E1ca8TcFyPAyGTm+AMjIcIWx5vNBIO+9yAR/q0GV9dk+WEjhrkpJeiBR2roSukkcEZ7T+VTCn
485Gj/GTLdccd+FgKU0fI02u/ZDRHburT8QFOCIalsOIZaUFzmM6ERH0uif9NI5pqZi2PdUHUpXq
7FFTvfhr2zbqXU6zftwQK0wjUdnY4duqptarpCwthIMV4XKsnf0O4KMBW6txIRK0/SYsqfpjnRdP
OnCNQwqZ77sZF9WZU2cwe5j7F+clCXvbqsSTtGTXJXfd7IlgjZFy+JEhzNeIFnR7QvOJOpyHc1/D
idlq7EsniertJSoCouF9ndXDxhFzC0iLtza541g8qq0/zBQZziK4rIhFuynTMoJnmJsxac8e7zNh
OC1q7UZyqKA1PTzTJ0+vsgadhwpsdekYovuWIgW79ke65EGTIfCxl8xB/C75KzTSZIPSmi9Nw1o1
8FY+AKEI9kzkWUf8iJZh0SR7DxrWHmK1e2+aYbhlxFbczSqM9jMqnWNM8u8JfsZwkGHlvAQOWV3M
S2c6ecwfahQMXZt4axz2EUxpUG0vgoblHe4Gls0KU9Ya30V3M4q+38AOoqHgeEUlCKl12XSD1k45
hoKBt0/V1MgRWnEjtzqSqtvMGRGjALPK4JuFAPfEt1bbuxjw0e0Y4Q4aGZs467J3QmbswFQ4AdrZ
dOH3YciTz0Hhu7Kd2dv0psqO5FiW10hx/Z2HLZ/z0NhdtoF0X9O6IzCzcMShr8CttUYBVbI1NNFt
vRMt9ivy4ISMFH0TOEv0T4PjCCnwgHB6vrazGVhHGw/6qjZFfyBnM7wAudi+pW03veGx7B74SqJr
9H/0lYrIQTSWuC0uuEgGBGiSO+ZeEMkKq43OsCb0FCJRvCGKILomaiQ9AHsA3ICzwBwviEZMwm2N
UetGZ0n/CilTojkM8axt6NxwSqcj0yeMdePxXk6JldzYNQPEi8ommRMTKa0xaXyPKyB2RuVeJ7QD
aB3xLpZansmcM53jI29os2HP3FwfReH8RFAFc55ZZWFh/6+sJVlwYDUV42UA5IFREwdruAG3oDbQ
FOnjVCc/krbYZ1YAvNWW68gILmvN0Sjww2xtVM59BLUG2bT9Jj39UkgY+Z6yThaMkLUBTQdmWPLN
wOS2alow1nTNGCKpaibGAg0EcUnOBj6ocWLxov/n6Yt+8KZjSMAM9RbLSexm/HwmCvma+K4bu/An
amo7HgBj1y5t4GgskUJZ5yJoGlLhgGhGhtGf9KRAkXU8BdDRSFO9Su3yGycEDkeQsKirTDjz/i4O
hgDTW+9uPdO4LizlPIZp8BBAFAgrxm1VJe8LhjkbKY0H4Ds35uAaa0twTgOIhqqgVuvRt91j6HoE
f5Zw6KSd44FrS9TniDIZIEDzU3Zw3wxmtWHfHA62DqFNLpGnPYAUNU7Tih2OJJk0uC29kmbcxNSA
lc8GZ8qJuYkkLDYIx8y6GtJS1XDWmGI8dGYQQgszxTbB0IQshgNNxj5bGOx3vQhvXJfAyxQKU6j0
+2Jfx21DmG+TOLSTGAAI0dhnrq7QZgkckhB7Jm9N67jad7n5KDVcFOwi510DeQiRy+1foBLNuSaK
3Bfo6jRdiMdEjJSRmMHxvzRpuMWdA/+elKdqYZlgULljlvkd54pkjgoBvzIJaKljIq5g4yKnkSlp
k353CkP5wEn/PWXCcQp4bdeAL97anLphbJMfHTZ3Dt36RhFcxLvL6U2mg7PqFuS96rtwxyQJepRf
P0xEt6+donnvpbHz4NCuRM6U1ePQtpUDIrAgsV47gIYUBUlxAIQ7bIN68d4aiGl86b0nbXBB5Ur+
clvdiNzt11Jppn+RJjpwxpqI8u1Zu6xcJeHM2zLLf+jQpNIox5wfUEPNV3o+dJC0GjqDjo1O2c6d
925MwLeACp51e+tFwbOngmuIZR3bJgmFgcCdZRHrtVaTmDZ22Z+VafAuCivcVFV1XM70LvZLfKY8
yKUhHxKvfmhj70zF2XNvjme1rHdjMH2LkSig+6PAmHOUwbkRU3xl87pqkClqQmfwhQVgWaXJwJAi
J3bw3KVxC2mCJcCV0Y3bc6Nom0IDCQlzUKT3wo4fvptddFWY9U1eaULKovw8GaN93BvlLu6H17RZ
0ldluIS1N49NYnxvrPgnXV5SnAysS1KNJFlN2gf/HpzZYGMbL5Ynh1E5NfR8RfcU9QPbyRiAJahd
61LG9Fj6qX9Mm2HXkHExo5AmYqXZWQZENhNcw7poLUjbiXcAjsuwsExf0sZ/9qP823I253T0YMjw
2SYUYOOG5YNZmt8wMz6PlTgXGctqaEBPtKzsbfSm+2wkn9L1HplnBJsuhN1AvpeHvKHe1b19qtEU
kjV/ZhGmZMztLi8hHQHhvBBUyDtCPyuGh8EL9+sQEg6+Kp062mpLQQqT3VnqDBhzquLo4P2CAhav
xs46xIwsy8z6pkYUMvXijSd7m8Mc9KuVXfXn2TI1cTN5NiKW20DekStBuYjUe1cX4wUCQpoA4MY3
kmHxWvdAVssmBB470bsk/JMTByrSVu67NC+3kveGlQc5Gyk9xlHS2jey1lhBtsGVREfhhnn1GwGH
8SZkdob1AuhBbVbbxG6uTYdUhLxOGZLUD7bRPWhMWtgpHPaHCmWRk1BfERfE0VQLZ0tI2ans6542
z1BvwZiyPmTCOfMReOLOq6/iLnLgulE/ShtFQqeqegeA7J2WOEEEnThjiiNXvGB3WRj1F1ia9m3V
X9Lce4hHdKAiae90YkB3MnivAxxpsK3ep2RpppiNYnbKERRmad6D+tGKQI8Ie4VN9br3gvonR554
lVTxo17EDj03wCvKY824c2cX1WFxVxyp1KOT6GKC+5AW2GlzQaOfQawd3UXgSnBCZjQJJubSvrGu
5PAUBixuuBFfzFoYP+1Yn4jc6e+irOrPAhcHm1dkPxJ81PylVNH0L2+oEx41VsCtI9xkk5PuuYLq
EW1QhyNOMc50qZkBRuAOXG/XmoQMFeyh0F0WcSID+zLJ7swSYa6OrMs6aoqV143fmXFTU88juruW
HATwCkXJTK1R2Lzm4N1xq8slW3JfGUhutDmjfeCltqruDjg8w1+gA7YN34r+xZmszLtCc0bpekYF
/gjSvTLa3ZRnd1lkvY6+PtoZXZSpSx+Jg5sfLV83a0tOT2EuCOaLJ8SOJG8FXf3u0zPxHdEQXwP0
a5hZenuTBF/AAmgPpvLSlN56pJPC/mJxLJltGv3ggXeiiC8SN/xO+/0wlXm61un0nIQBNBVqg4i9
NbOZLliI0GEDuNA25QmXAqLlnLuQ2tkO9BzUUz0Yu86qWn5IdiaZo78kabELCg9vxSDPABfC6KQF
GcducgJTv61ttMvWENfYfGu1VaH5zv+stSLDncqFuxL1MeIMBqh+nT4QbX9tIOoaFhqVzX+UGhVl
Pdc3RjzdWVFzhdeIIOR4CrC5hWde5J4TifvSZybS4nbioYm+B8q6K2MJlSIV18je99Br86U/HGxo
tJ85Kka3qH6MJAvCekR8ZpkWe3hFnAJBNIdSopC25kbi5x9dkonZ/ZCAYvADPWRM4hxpSrnFAf0g
KMABNcbYAkZ4ySwfm74wN07EXgG2jFW7UEt7TLyTz8pxJPZRV5f+qmbiuPi8k6fE6rYyMhd5UnHe
Y2iIEEkuvplD1sJZCICjQA7vkRAQiwLsgEclXZtu+aBNDxZW3OcbgvtIYh28bwMPW5ShS0OxKVGg
ZaqXa6xzl5lDcoPK8njXMI2nYKl36eBflbbivBLjyakj6xwj3R2cO36TejI3nI4fBzH8BJY6rpqQ
6Gi05yciO05GXofHIOjvpOHuQ8dD2VYWl9SfSxBDClhFYQkeKlIE2PfZbfe06TEamO1lH7ZMYWP5
PivvhBKLhR142dEtQJIQJX2bYYMlrHEkUDI2hq2f0k/KBPWqb0LXChgRdlAYmyTZGQyKKJ8b+FDm
W95zpJVZeIXD+6UxisvR9Z4a2ZAQg/0zr8TecssLFALZ1mOjnSpJS7hsTzV6kPVQON+GdnxTUbGH
BYA50zTOMbe+Y4C77afwEaHsFXC3F6es31Ck8wqkbs0kLSOxQIgDQ6otI17efRN/vZ7nt7DiWEXr
881sFgxKhGiATeI1aIY9OHQikfzkMsNUgShUvRHDcA9yijMKIHuREunicqOUmZrrcrI6+oFwwacm
hOc1p0erkejS5M8sdS5J2DBoUMcbe+h+lDHT9WhZf3V0T1l4SYv8W9hOSN9jS2zi1FumSu51zcwA
zkp8Be+c/mva+xspkGr2XnHfhSMsPGJn0MZNJ1jwGHHHWq5lLU7opRlberLH87ocVJvwolBZDIyD
e4GZfG+XBaBxBcKwF5vCwiqcdNFZHni3TakARtJ7GUP9PIlKLm2s4+TXiyFPrSMnvvAN70bM07wY
Re6kV9+HRnRCXJnvyjJK6CxbsVjVACVo+mbzWdYl2D0yWnJFnH9D/AY2MCRnRjY5Ok9E53FoXfnI
O1YRwQMYIpoH1LkZUx9Oi32UXDgg89OS9SKn3mG2Xt+QYYkJv8TVKkIqFRk9BACtIL+MPO4LpTNU
FFWBjU0d6GYtm/uRm7Gp44r+S1tM52meP8ZZfR0B1d4M2oI1bqKwj/Wh8iB8Zj52yzmpfmKG+sEu
jP4mN1/Doqa4YyQGVNh5mogC2NSO72Mi59t0Yp5+OSH/UGFtH5gfYQwyLdQtDrWhNnLv0PD/WKFT
ww+rsmHDJHpcaVfemcxMHntfMI3Ed0nDtOAHFd87Tm8Ir03aiaJQ+7ZO840zZigDghubgm9tFuPJ
HloyoDV3mHuGsKZMEUlZKBKH4gEXobPNbfUY9f2PcYCOSojat64E6toM3taZCbVJhUCKCNe3k6SZ
5MaVLb0bid10m5gODfc0+znFrqCdVbfzU4B+9UwUFEVMQdq2ZGy36DLoRTVnzazUq1RmvotzywZ6
g3SfkWLAiAMIEtYQL/MVZW6k8SbbdTZY6yiu1EVMXMpZNkK9oLlm4hIBLynIvHSpetdT0WN4KAx+
wKoLykQ8a48EFaZSbULnbBL0+dzUtTZ9F/sa3kVOYjhcz+IHW3B7kfQGh2vaVYT5jIG0bXodZvqT
lg9VPqLhxUamhyV2UYtDRqAabbeyMRTDqwGiiBmDOt2FrW17u2AuPbwj6PbhYVYxXatAesFpbjlb
bwWh4OeEmw4+dLKWqFvEbH64y7FaAG5DzvgKIiB/cwuB4K8sB+KNAIqRZwfd7qE0kRDYcEdAGS5c
j3VZBt6bUr531vJ4B+sMCNiFpL/RrEnkopgO/QJ9uIbM8jonRACvDDoIDy1G6VuuDmqBZNErbXnJ
z4DzJIo8rznTmMgJEUjlYh4Hoo6kKR+MhFa95ghLqIsbnxPSXb+XasCUXFP1Z6fKkc4D2IDgMrMJ
PcY0GyIlt2i8IcNVAUNx+mTPXSl4MXg+PSjIZsisnEVqPotbRRYkpnT6RjOn1mc6zZi5IsEqr0eV
RQ9WaxswwhKb7N60jyHdjDbgcsIb6FiOcUkdDA3Afu0DMAGkpNNpXfTkt3UmF2MZa9EOLy55uAja
GcnF+IesNhWPXdcF3mrmTTsjDNzaTUZVfas1axHja8ppMTTu82x53ncPY/Q1SpwOc4vVy/FFOhmJ
mXWs6SU3+WQflGFF6tC6LlOTzLNLTAiGGZNVkcfU+WVata9eRse7oe+5LjkabDNTqyu/Do1wH5En
cudmo75OdSiH1UzGAWU1HMpZ5xQbDVNosKKMAm4r3UPCQtcqlyYToooVnDTiKhzEuDd8J5Kahqf2
hCSI+X6uSspPfIhhe+8GMvOQSCStu+67oIq3hLtSorcBGarFSMspRBe5BRkVHwwt8nSbjVMS7jsr
ZUOl86seddSlP7UakVQ1mYr5M9NOEYHk8P1WRkSv/oxOg/VMaoMY38hv4ERPx8+u9sBkCN+mQ6ji
PQD+0GRZJyxsZZWtaa99KDANK6Bq7bXIZd4SE2mpaNUR4P2mY2V8aw0kpVt6Mlihi7FhDTXCCgl+
lcjuPCvQWkoQnXs/K+mLKWcK/NNYh6wMve83e7+ckyeDg8t5MsBroyjGa4lYokSrExDR4DQU+CjR
U7hC6UScKmmzGSEIIjfWyyBll/XDdJqhjgQb3beAqv4KO21tdKA4ydW2qhtjGwq7OUR2r8WW2mkm
FswhG9KHqggOsXpiONzgIKErR4UZzPfCwxMFIyjz1sRLj2hiLBc1Ld0WtNkj2BHenUJXjAoVnSjE
JzrfBI3qrOM4g3VDBUGgJvpC3Mrgd1GrgPHtREl4gh2UG6vurMtpbq13DhLwF5pMG85pJtMLtzA8
EbT4Gs1zRqjpNRxlqOd4htN+2/ctVF4iwQkAdLPuSWE22JWwmk5/ZXZpeusPMUEu/oVtTv1AALxI
zlWEfHXTuJqFcrb5zQtjKmuGtTOhv0gXmpvBlgERILGFMkKix91GGYSmSw15Llthj8tAC3btBfnt
yIVQC7yaJRjqkSnyIh1v/F2aMRTFpMyXsO46uawNccIo0y1pJFjxMHf7LCQ/ekALkVGqThyGB6Ad
zoVRd92M+tVLvev/8OUR+imC8ORyIF2yJb3mRzbVg7FGjTo+OS3Ksf8QNx/GDPGCU93h0xhyVPDC
J44iyyeg8KH7ZvTdOZ0QE+uLAb0m5rE0msjZh2l7jA36lHWsxAMxhku0oxOdoS2U50LEgkFmWRsO
+pC0ecYqpnYh+IVdVPVo0oGuPdZVgTTKh2pwINg0+hY5IRVf7xnxwSkLdKSZUVDkerRJrutR8LVH
BN5d/sfqaT2K3iqOeGXaAG0D7E1yL+b0ru3jtlvVTQVUR/BOVnSOscqozLSttdu7Xf/473/91//8
3+/j/wl+FtdFCuw+/1feZddFlLfNf/9b/ftf5f//r8cf//1v+HOuzV7Pv55l2ZpeDn/+/e02ygP+
svWfuusbvBKGPgK3ZbYABmrT5X0I3sS27nJoVJux54H/+qLys4sKKnzy+SAfCvHrRWnM+KEMR+8Y
TlEQIusdKfdsv8DtiZS9k/uvL+f8fjnPdSwEhCZiSWUtf/63z5hWDpORNHKPM1ZtmKWl37x4hFj+
4VO5n1zG8/g0rm2yFXv2r5eprLE3ZoS/pGhLkCSOdduxxDxp+D/buDbis68/lWX+dj3H5GtzHVM7
tknp++v1BndUnUEoLNF+LfESknygsR3GY583KcAqyz/rliRAoFXFXshFFlwvx9Wvfwv9yS/B+d6x
BApzV9ofnh/pp6TVtGZw8jGbh2hE0+S5TWb7m8q6OqODk1bpprUKtpd0tES++eeXt4V0HZvb6Hry
wz0vvAT0MrkTJzcfols261ZQ5owUnJIRR81WuSA++5MLIOP49aV/f6ocU6Jx+evKii/h19tPYTSH
mZFx+4UqZhxf9kwWLgBHb/v1hazli/z1HeVKaB0tOgqMy50PX3QsshobuzCOI3UNknOVYLHIsIY8
eWD2LtmQFNOgRlf46LuAYWXnTNa0RZ7q0h+Z3PwPv9Bn37lULB2eZwFb+LhmEHdETFESBae+MG4q
OJabEmf6AR/jt9m3xUbVpbjNezJPvr4Rvy8b3AdaTo7HRYko+PCs2dSSvonc7Vh5ZnmFwXs+d6Mk
uGXkFN/980u5JlQaS4FjsT++y/QW+DYNnqvQTti0LL+9rj2BULbyrD+8x5/dTVc4UtnS4aO53q/P
UTV5bRy1Mjg1hl06dK8suPhIj0vi4JY5BrSWVDGBxGiPOA6P0def9JPH2LZc08bHgn5PfnyDBtNG
1FF1wQll1dLoB5cW7wnaNOz11xf69HO6y+MrTIClHy/UJ35fSTRkjA5UgyMij5BE02CxzQJDm1N+
r8wpWzelrQ9fX/j3dZlLOizMptKO8uzlF/vb8t8VUzcVg+EffTS8J4Cg7RNfqjprLXorBW/s89fX
s/56AT68sJZD61V5wpKmaX244pDVHn/a+sc8iiexUw5V42by8R4w/WoTtJWkcjxGlOsE8Qqs12uM
ZhxDAdsvIS10GmDREZLVrxpciZhFbPxDG4iyZKJIIvN+FJ28ShjtXCRStOWa1RXl34jwfhXbEl5O
T1slXI31oK8hk2Cqq+Lo0RgqK+REXSOHBhNEJmoVWdR9WVQnwJW5L8ghzMraFG7mXkmfOmVD/817
Xra7B5NCUy8nJ45yQeX2wCLIgh3PAzc1SSLC+TvBNcK4AGI635plFmEASHPvKUUcea0cMhGqeEST
NUNOcVdWMZBWMjERb9ahbLsDvQfK3hYv5EsKefMOvx1WOV0bFj3GyDFfAA5J49hVCUQRbAvNDehm
JPuhcFCLCxK1kmdNn8LfDA43EzJKNN/qOqfop+VQoqDIZmasVFCSVC+jga3uCOYL66xv227TIhm4
GVDJHsw6Gb+T6OxcKNRPAU0pFyARdMcedyw/yTvIDI/x1sgLWH9V3lPS5WzEM8kPAXR9MYyvppij
m9jwYrRgBWEM63aS/X0SGjWBUwFNogw0+F3KFLo+RsCyQe6KTN77hEUdsqTRVxRMCFxglzJgTjjD
//BxKGIfoO9PcCYFOVoJknjuVM0YBm156d0i3QfCXWQA6u8hA0FB0REZieuBceE3+vHc9K+f82W5
/fiUKwcowbIPWOhBPrxXNDaYdCbRaS79eAOOJCRzu2EWWjvzVpFDtJ1VpE5fX/STPYDlgweOFpop
eJt/vWiozaKPHB2BbDGkv3bbbKRt6yj1JsOWaM6vr/bJR+RqCr20lDRXxYe1eTJNLcCdRTi+XUzZ
RtgMtFcmKpiiTxpcBboBpGYn/R+WkM+ua7mcxz2uzGz3w6ecyOpFRJ3Ep7CkzMQmgg+YOrY8eHVS
Yq83SHTcuiR//uE49clSSbdWSSpUbUvu8q93d4jmOoE4Gp5UjBBrHDKZQq3HwrT2YuCJtA/m+P3r
W/zZMVbYgtLDlRzgpLlsUH9bniXAV7MjGPFUyjhfhzpHBZNzTK+dCXZ2m9DNRjqyCWrCwGKQikx7
2v7u61/is6fKdjhHmmzB+vc92Ajw6aNhPAFvqQ+yBFWJTztahmLGHx6p5ZH58NYI27UtvHvsD5b6
cIgRScgTVVXRiXyU3DmkBmfMc552dS7NLHsAm9M8a2tgep7PGrh/UXnpH06unz1dnNw8sGKCM+XH
c1TkuH0RI087tU7dw+jQ97HAAI9h4JtA7HYoScX5wylj2fE+fmrPYg7rIKhbNuFfv2RlLXwGm6gJ
q3HDo40WZRUb/XcYTqRIpwuMpiDmynZ88w8X/uSbZXvi4XKVZrESHxapyK/ROkXUJ7JBlQ/jdnoO
RN6v9aD7m68fok9eHhtXr8N2bmqOGx8Wi9Tv+zIAfHGiCFn8F4wLi5wzeVS4T3ZJP/Lry312cON4
If46DDtUYL/eUoRzkxunnMJtHAUTevmYlbAKNe6ary/0yRPL6ZB3Q1LleNL5cAtdR+q5tig/VEAX
hU7xkmMaxOfZpL9NvWsTGauibT5ClqnzIvrD+/LZXRUIZk3PJlsJJdqvH5MQGu6hDfMJMZI6lkJj
bShs/TTCBdw7mRFl//zjOtLifGp5dCc8c/mF/rYeMf9p5q5w5TGIaxTt2HcRqcHohPSopr57h7Da
hgeTzI/iFMSZhpec1nV/8fVN/+RjS0numcZTwzrx8abLwlOVa1XUfKr/TrsWDlmHC9ogov5MUNTt
v77cJ6+J5B+qKtMUoHY/PLuyNy2zm0vjaKSGfTEMZnFKwjK8s4lK2319qU+WAq6k+c485VrOx+px
CWu2E054xwj96dPQoGKwCQE6a6iAN4to66UtcKyZzFz/8M1++iGVoPbQNIHYXH/9ZpspUp09z8ax
JCn40A+xtSVD0NzkVMrb/8WHRI+sbWoAmkIf3plYZpKAwsk4uhKrc9Z780Vdtc2mbmNxrPwGglHp
0LaPMfp/feXPPqSSFhuZtCy+zA9Xtu0o6kW7RK0NejjBgWjXwLEJ6FZdd/v1pf5qnP26qoOqcyiT
Wdg1TZgPS9CIlM/KzZzDGObp2c3bbQm1yzBnNtLE2frauCCo/a52k7Muck9LytfGDHqsgNgRQvvq
D7/Osol8/HWWKo9yXbveb6emspwCkRKnfTIM+3bUzKE8se3wlyUNQbUK1Q8AOhIj8mY/4WfFHSKh
VAT101zED/+b34Uv3/JYOS1XfdjwkCEQ6RZmTNFBuO2bKLsFHZGuI9PCjgub16VuIhoxT1bNaKAW
RAQ71/K5RcuWx+Mf1lBL/H5nqIAt/jHplHlieSf/tqaRRcgnT8fwlFTWov9Gj4bwzwP5Ghi2F+1p
LvU3/UQCr0LBt4IuHz/YikIG3aPzUhBslv7pV1qejQ9fFkdb6jIoJPRKPzYOhTcHQlocuWSczj+c
sY6enWAMgONMmIV8a9FTTIMNWSywDPsy6Xv5SrZIgg/Nb5J/unVLhw6MtAH00WijNfvr/UHTkLZ+
MntHM2jwM/VBHV0FrXsOvcI/xIvt6uvH47ctlevRGKDroixmRR9fUgrOKazgNh9JiHzrnBIpdDkg
5pjd8ZoUX+8Y1cElVon5oWeL+cPFf1uAl4tbcCJow3As+nhOCVwfTS9l6TEBNe/tJ+G1P1tbTi1O
j25oCJIr5csg3fIl81PMK19/9N82tr+ubivCGi1Tmh/3c7jVCbb4lltNeF4vzA58SeLs+xC8OAez
+6+v9tshabmakvTXLNuTSnz4YuuUVXZ2HO9YShkiUTOWeF6ktF9f5ZPP5NiSDWVp+iwzvl8fnxpr
aw1mn82abJV1VznOGsPkutUVLIU0ALL09fV+W+M5GShar56nXXcphH+9nkuv3YLwbRyRPrcXtYXb
bNWPo7is+j5u/nCx3xcP+pL0W00JhQzy4Mc5g/TrvMRSCWsT+/ahblp11RoxYF0/rA5lFSC6woJz
Vac1M0Y5WOe1FdIpndDLurTI/9AA+OQbxecP3E7SCufE8mFhLerQJnGEb1SOY3FVjaazTgu81l/f
4U/eEaWWbihFGov4x+PXjPo9I1hWHS2UFzsnhDnj+oa/lcwib+LAggiGOH1XVlV8+PrKn3y3RDva
3Gftap6mD4cUBaTdt+D/HvO6zM/aHkHHvKQuLZkaz//0UnTT/zrZu3yrtvPhsfUiL65HyIBHu6LM
fm18Oek3wj/a82SK5fXXF/v9HaGAcMT/4+zMluNWsiz7K2X5jmzMg1llPgQCMTFIRnCU+AIjKRKD
Y57hX18LyqyqK4omdrdlvlxRIgKBwf2cs/fahqEZC87a/XCwdABDUGu9umeinV27AyaAloUF1kud
wb+xky+u4O9FruZ6XDu6J9QNtBZ+fUacfLBIMKR1E1lp+p3G4Oj3KrhPgAkk5nohIIcq/qpY+e3i
2az3jMEYxjnUue5yW/1lnR24H3qBCelgT4lCzEFLo1ONcMIJO/1ix/7b9/nzUGwtkZItje0P59cI
QihINxYs6TPRlgL+J5PneaMT/+sb6tB/8d7+7YngeBQGBlt311vKzg+nliJhL0aTgHogMivJRHKD
3wJuijRupdUqR6FSmgEYcR7+fOP89sAvBzbYsfMWdxjIfLhxMjl5FTHH6cGIFqMvneuzmc3lzf/7
Uej88D+TzgyD1V9Pb4bCVbsE3RxcxUPfksXGcdRl8cW5fHZ/cBbsdkzdc7WPk2hl0Hg36i7bY2+O
9u4c0ruEh3arKPT6/3xC/5pR/brDYghtGiwVqs5a4XxYJTwoICSwE5yh9xFRIPTOZr8vyNZRwhag
XGKo6CJddFvJLgY/OK9GN6WraI9VAaW0T2BUK5pQAoYlHl1Ihw3BHIryPOOE2ElqUyuY52p5wIzo
AvANpkpHq8I7ZCXJNbJiWlgQSdmwNckQrxv0DeDq+7x9VKJZu3WzAeAGwGDgVBjfshE0EL8UCdWo
QYzFUt1BDjHNaV/Xio5uuElp/WEsvDLArRyn0SkhnPU56bxNYj9MmjY+IMDrJZLYLibsxTTbd7Wo
OjQwWhYksTkm21YZ7e+5WcM3gM2dbqVni7fO1hGEe0il9nTXp2+Ok0PIycYhI8wZhWLhJ0R9v1qw
njZM63CxRbCHeJHMyZ3OLwSBBH4pdoj5WKkYSfZe6OqP46SL3p/0VK47mbGpBGPUo0gsw22pe+oP
kj4NFbdJ4TwJTIzf1I7BxgqPaL7W6YVtUSSl+zq2p8tCd+QBeSDcJbLNNtY0lEQ49Dg4yeucdsSy
mndGZqgBRNn8yYYG32+0eUGlAZSrDqOtgQ3PZVXDYwBd+YOI+OGogM4fV8aQjpiKdSt6RuphMwMU
QBlno075PGUF/qEZAo0nxlezZuD7Dw20qcwEtuRS8lrTJgOXKtZLth/SuCPq3NwRVFBsoX0V+0Y0
wzme1UzySVSZrQci5NQtjG4kXJWS9Zmv1+34MPZ9+E5GjbAusNyWdyoZJvclM+UL5GLjZdJIZasq
Yj6FWjQ/qEPo3pGDgCKvslD2TRme/o5UhsOcyeQY6TYSCCcud/ScU+CIBobuVRGhtV255D8gXZzh
cma+oLt6AvlOvVNGVZ1jkSgBsWBXtrN1JAYylcZBL9d6K5RDCcK2Wwt8SPiUhHnqGNLd9rGJdMkQ
NgiBvFTKu26Y+2/s2xwRIPrwvHU3Gt6xg3N+zxCIxhwZ492x09gV7xkFQ/QrNKsDXVx0RHNM2AYj
PWzOKu7svT2M8HN0rYxPTjYwS2mr+FlJ24G0Z6e61nuiVZDLj3vWInhb7TRl3/K2Ti5NZtrw8knx
fPS0XrkWXqy1gYaGKt+WXW2c69YNJ59wamdYkYemcS0IQbiyNaZq6zDJ+i1ZpLV2qr3ZcNZGPKrk
eymkTcJejS8a/EcXdhL32pbUsr5b8DfyMI2Ktm1q0/qGJhE4YGjmsYN412yOnmLkjxnqUxyhEewM
lwIvMBEZ47ad7bI5E5AKc4KU8BL9Fhxm5Hb0hEqvxo87zNZ0GPq+wZTXWa2OvrKpX8tWEfvcJu90
3RZDTcNILb2jFS5xXnCEMmed11Vr35iU0oe6yZTSt81QvlWFpgaNEuW8OtxKTVcacfazb6Ie3IU2
oJbZIux90f3bl3EMmhgLYizRBBqh6Q9M5ndeEttPg5oPWwW52Vb1psYHe5kFQuLsE3PRcF+l3n2U
1zgGEWWm275N7NecEcZz31n1FWAhMmPJI2VoCuGAcrf2kLE38b1tlOkVI9Ka/kUqz41pZreDUeYv
U9U5Z3dA1Ob0Mn0ZzWG6ag0PRl436f0+gVXxYkoB2nMeQFYaoTED7E0JV2f+5+YBZuDq1UReusG/
Nm9BqJlvSUfm28l2cwtqny6tgxyQmCytif5A2F35Ci3FOHZxO+wJnTD3o1PI+0gYMGcwP18TcJEf
Ypeo+YHaGV1bql3EuZlXmziPtS20P2/TIw/ZtIYLKoZivn0aUxVsoGIOQZFWJc/sxD1MhGZlHwYr
7h/Y64QBTAiICqLLrBto11G1IrQOzqulLXQLmlnufjLgdTMb068LdKS7ivivfeGYwdjDIn1oratU
yXUMR45XMslQncEnkymuNrYNoQhgn1hCK6Yojva1m0KPEQy5oMw33XCv6KZ5BSjEDkIV8FRomdEu
T+GWtLPtbSEbYCiQjnVKIqHeMHqFl9KUsbgS4xhf6GZWM1GpYSwXZa/4RH5Bwsb4ovmTueT84tnO
/TyzSwiA2KEeCmcoCbUqpsBVpv7asrp6W7at2Hl1BoE+s3DxIByHdNWnR6GBuOABUuXDxG7hKk4t
nvoyCnEdCLtd43QX9xJ2QeN7BN8eiZUmxQ59Yom9OZfjukb8z1NmzfoLbxGQzYlDGBlwtb3hTIBB
p9lkfKrYefxFcfz7xlGnn2wv00wKfsqNX3dWcWNCEcsdaBFemG31yHaIX2oJ0Z2U0V1Pda9e2I34
Hmsm6+2f90D6Ugz+ugXSKTqYyHDhqD2cD5vWWA0zWVUN+3FbIIuwdVKFMsKE6pWVShLW8e4GRulG
12FGG295DyvGD1wP9s1QN9p61hJ9i5pPXjfYKiIfVyMkIgy74qJqjA7zRmskwWxX7bqb2npZICTB
CS7gkgMxQ260+fP5LFvdj6fj2g4tbLapv48p7SJi0sMDcVC1qXnojCw8V6NxN7cuvKROWF9sIX/f
rfLtLWWGTtG2LBu/Xjm4kGbWqZo4WPYUHWf07tsBsu9WqYDC/PnMfpbtH0+Ngp5ss6Xg/q28IIWY
LDRrzg4G3P5VCKX/ezoSn1KYLAA8/WTJSuaFvKMeOsLfVzAxvINlwQKFf1OTJ9sfv/hEy47/4yda
2tvLF8CC/LFB6Thx76Lxy8AMFwTewbhyAmuOfhDii7sMN8CJjAD4592IsLQTxJv1BlZFD4vWnz/J
cpP+9kG4eWlpcx//1pwM1S6J9XbKDlUCNgpMaL4REAPXaYWtCMsLjoI46tGxjOZLDWnpi8N/9vza
Lu0fwzA/0SLUmj2lNTX7oagG49pirnw5VHjZYTfMgWkXT8mINM1mFPfFgT+7/Wjio/fTKeD1j50Q
HYoKjAMqzqTGQScG9qMV8vHLHM3aFxq8T0QI9FtMRl9cbVP/bWqC5RE/eYthtlVRXcgynwZgn9UM
vrUfob15MhiKLtrxCoOXJKQKlmKIv2htffZNU+qqKqsyD4H9oQatpZLVZdpnB5LnmmvMMW0Qxjbs
zCYp743OsfxUVEzJLezof77FPvuqgbgR74eKFkXxhyNHbk9x3RjZocFxtBej28BC7KJr2Q3O7s+H
+uRu1igoTJ1vGQn4x74MqKMBjaiWHdSB4QdRFD2b3Lzxid/tNglys3UCQ8NJcIBpHnPAPx/9k68Y
qRKNYCpj8/exDHp4MeZhlB2EMSRrVut7oxVsSEjtWfWThye4LZRHJvbd658P/Mk3rDHwtBzUAfTc
Pra9o5HKFVsJNxgB0pvc5cWlFUpx7lklvriZP/uGUUIz73E0jvVR3tFPM7w8R2fRU6mHSCdU1+oM
xL9upwczKYqDWUj4GVk1r6swbP4/ri99aY3WIguV+vFWUqZF5Oq04lDBa6AFXqbniJ0hAWZaRVqB
0x9B9FVsAZG+tdKN9n/+nj97kimw6Fh7HMjgJvt10dIwufEORc+qF5pi+jnMJMosNYrePS+dzK1r
hd032VTD0TBh7QH0TrBPFuTHxl906H5vXDFJR/HC3I07DuHEr58E3PpsREUcHXKisY6eg9YFbqxX
f9WZY1702SU3eGn81PGqyFx+PZRqAVXKozQ71AN7P+DKxt4p8mzDnCXd4NQjUL0HE93nub1Ok0ZB
RzbBPKjt51kVj6Atoe/W8tnLqTN6vfVRHlAsNL3uy4QsD+Z/OaHOKq0JgkZwFpe6D8VIhcMOvFOr
39WmhZlqJDeWh9XMbnD/mTLlXxM3SykMTH7KtAel897Q9N2NOuAKFvvvtaaMq9JT9VXSos3Up95e
8LZ7uGGVr3u92MmqnJ9ol4gXNlaHXsC9G+Cc4ylnsxq640Q0k32jTjHQ4TSegkjPQeS3kHP11uQ8
+rlZ0zq4msUMC4dMCAgQj3ZtSJowBiPy6UGkibkautrcZ3lEnINrJZferDl+LjDWexWzWtSW79E4
7Sqlp/FgNdDiAB2RAS0Dy+0eYSNTFwBRCBhX7IY0u59HwizQkyG5bYmjZMq/QklKFdNmVB0TUCia
A1dIgu51gWuhHUMAK4SN5mG4GbMOzlZNJBx5nRh/dGIPQXf5tMkbbKrGld1aB7ewHvEFYwbEp4+C
KwOvVNWL91g8zs30fTZi8zlT6HVg4SFjVa/7fUj//WCU5YbBJGGRSL6ov6d04+SVtZ08e9pILzd8
u4K46nZ0VkYo7aQ4A3dy51lckRs++7nSW6vadjqCbktA8R7QNai4d3NkpleDO10aWNquTHp3a72v
zq5JYJmaGk907/AR2tG8Ub0+Wo9x762Nznip2Hxt616bsfAZ+AjyWfoNVumg0/vRzzUH3QskqLUj
3NdY0xPcnw5WpyZcsCrqOqU+PQAnx0POjGbVqg05pyErJm4IuU6iMl8r2awH5uiYb6Ni4OnHTokH
1bQd8qUc76UBegYPtLmWEy8paGlbdjPXcWucZ+4xpli2vibsgkC/yUmDok5f+lw+6fOUrLBtnbJa
ujsYGrfFBB2BJstJsDNcFba5RahM0pTEnJs5JGZEpJL5jZmLjaPJJFjE9hdzrG75GUm3HtNXl2Du
FYBJElUc896EqeAjctX42qZnvNQT5oP4jAM2Phbsy6cFcQJFAnE/JN6Zk28pOpHfo60vbchHwrsq
NdhJcdLhvcSipsJWayizO8O7igThxOZo0mfsjAlAieYE5ZyqL3SoqHZS7dnL9D1It3OFwLfIq3dH
x47pOUvgHUlu666EI2uRebrrXfcdC0FFmFms++GgPtFawftm47iZlE7b4LrMAi/L27WhRK8zOsA1
XUbuIKW6xO9Gxpxu/PCASK0r9iFEXRGD0VSE4CiRcjKr9qUOnfdeui/ovT3k2cUPza4vp44dQrIk
spsJYRcMgW/psl6E5M8+JsZEfCdT/PdhyK8qNYGBlVR3RctR4fihki+sbwgC6Nem4zccncT2GRHw
YUWfXto4Mjch8V7cjR54UdR7ciw7NG/FHIzQuYrC/Fa4XRDZWP7Zxl0jmjyqoISu4ZeUp6jur0Uz
PfUQU321y8YrLWweiHE/20Me8eqiBiePbCQBDS+459ceBKSuC4udV2QaXmMwtcLO0WcYyTvwiD7b
TKaTH9Oa2DzCDYIo6cxTjGc2mBrRkulifqtLOC3t3InHIiLUMGa9p5UMfSyPF2yflWjkoBv1+ww8
xad1nq5phdWXbq2Za7VIr6Yia3amjjssceEwkO9QrVDGqb6eI8fFbUALJnTwS5v23G9kB+VLJcKX
1HPyw1u1hIFR8KbnYTpZTkEdnBqPEIu+iULxphWBrnQpIvVFVTBE52DlDh2EYx/AtbdSB81a1+bI
26iJNgOZ9Gum0dmFmE138fmaQY1Eh3jLAQuxTrRXSypIORV3aYTpusM4v054U0NVi8/KbC3gPHXm
bVg4V0k2YTtNmXI4g1pcJcP4Qo7psKL4olVGDasImQJeV89ktMAbbEJ7W0URCxgSte1gqvOJTT+s
7YIuvKwEo4Y0WZOp19EEngTKCe0SLukPYuVoyugJTUXRXjt1N5whHL05FdbyEYk4eJJljakzbeNK
EAwDyGiuSHnTF1bHww6XEyKl7eeRWQLMmXZaTQyBzEnMwa4A8r5beFbD4Mx0NNmtahMx2npLS7Yn
PmXttaRqhMRdtg5fj5t334gUIUmGKRdPaKzcaJgLttrgAeCo1TM2kpuiLuxjmQGoFAatZ6kIgvd0
o+mvSScjEU9WzV0lIiCr/KYbKyY80WmIhkIEMQTVWBcb5O/dRqV/ggYzueLGf63yVPpaqLFAEcqQ
DpoImAd0K7qy5IB0WX/KCKVbKTga2WSTbQ3B/Dv5Gm/kNsYBqD+Ani68LEa1eNyi4Rvu4GJnJWRG
WzmoQrIKz8pP8HVn4tcAeb7C+1uDUM/i6x64qy/4bqZmBqPRsP8JVQyQYKWBZ1QmkykTxpDEO5y6
io8Eu+FCyrcwo4GrKtGltMr6R+mWCnl/5rg36DZchhIWD2MC0tYIOnGMrA9C0+TVVhLKiQngzawJ
UKj6ur8An3qtqfVjFRtPiWKLbdvoNJ2rog/6oYh8bnpGaLmj7EpmKMAT6jcEybycPevO87LuHLWQ
VkenKn2rY9HT9AlF3ZTIVeeRvIBl9b22HMjoyLbXeeuZkFdotqIYrwlUBGSXYw0qbO2oGcyc59gU
G4vY2zUbRpTWoSOOOqLubVHHYpu5UXYOden6WVJmpzSfAaZIYLND47wXZfiUCakdpEXuZR/3z7hd
niVYsO3sDl6g9QWGHZMQowlBNVQ9hl5pDdaloeu86kAObRJEuj6mywvpNvq5Qfe2IVyYGYwnXoRJ
PzajtRlUujSBj4PzCR0g+n1MnCVDqh2uw3Ob261viIwUQ4WhSScPmQmFBrkj6VW59hbDrPOdChqZ
HMU6nCvGfTI/01W5Zo98r4w0erkA1Q2yfojOXhhet7glIGERs2SqZn7EfDzv4qGVmzHOb9CwgHTK
3NDynbAZ7km9uZGjrt2ZQ3yt9d5rPKbHniwwJs+iOE0u2xsCwZ2NsKJyMzC9BnA+nuBbkPRUO29E
n0FJssHlRK3YZ7qmbGF0wen1BgxCKqA3yy6B40B6+26HXO7eyb57A5sxqvNqk0Q2/dgKwlWsW+kl
LEQ4YbG6pq0Y+WYH0bGwQPVBC/OAb2ZpsDRBYUw3OswsWGImJhlwTiGjnmKUO7wk64S4lkBq5kAE
y/SDSf6VPvTflU4NNy6evFXNINcfopaXY6JiAZ+7c6vDJg+L+zjF9wgFJ39IVZZB0SWpTwfGWJtR
jjx6tqoLphsgZHsoMI2Jll/obo8mIB9XzsKTbx0I2F5HnKI9Ezc0V9w36mCNfqs3F8DdLkrh3Uae
ka572M3cDsLcl8u4qPHE4wJtymSWkOpdnbAzFABbiGwZMjcALXM5wmwffTn25nFMo+iFP59Z66P5
MWmwHIsOMl4oGM2MeetutTIZmMa24zlkqBmoTgVUXIXESsZwcWyNqd+GqhLgzlhok4VxUw9hc5yE
tAMjHzsIYelTyJJA/3rgkcutLUvmoVCSMxXxIUIEq6SccCON1ieNPffJVOsO1Vw/qllO5Os8GFfO
YF/klpHfWKpivlg8SgRhzfIpnbRiWpkDUKMCEirQoERe1Qq5gvqssvw286wda8O6GiAvME8te+of
drqeTQy00An2Jaaup87AJKe0BGFP4FsgJ8bfraq/VyVZISHaAxJyS/pIBaSXijYeEtlwODEAIjMt
7xiOWUnIpFpr9zW1PeR57TlD6q9nrrxRwB/sPcxknmQ0DyDWC4Z6SMBYFIl2wZspv8/HWNs33eRs
KvptYDF6DOjIVKbTZEyvQITSZ4Y2s+8maRlA6yAECEL9tgOtEcB3BFShUG2JLSQPY1c2HncaII+V
w7illQwM2bWMGzx+6cUsQkjLRTpG10JxYjRZJiOWqaKKdylKDY9NnOdmd007fHNC7UKvtNs4scst
YSD9FWhCjLWqc67zVvXhGu472cGUNO3nRJPOjtYBk6maXFHTIuVzqCgS7CGsN+lYH2eVIHhlDFsI
fLD+RoswqVSNn1qXhCBcPyM/dGFIubDECI92b3vGyAd3mBeIOlJSEksgAnlT5UeSjfKoU/gImwRj
vQWh4VUD08v5iZFnQsgihDu7PcKvo6wtZHdA4dyv4MkuOLu9lybeZqz6y7B2yoci7++iun0Po+Q4
4gNn1lY/o2L97hLNO1fhhTS8Uzi6MIjDERU2WTtsm6A+QVeLlvcsoZM9M0yD+tpAxP3kZpHxzl/I
n+Go8eQhFWuPFdHRw8EkW0isPZ6qKlBafXgBqm1pkP+Z/j0Lq7azvWklhIQYHYBpNhTN9Kpqrf6q
O6PIUaCQGMlaa6zVxnzV1fkZ9+BJiVJn5ZG6tx4N64VLWwVZoTRHl7xQkOnVYy0MRmy6xMjTM5Dr
ydY4dpZOgau6Pxwj3NFI3hEZQgZVolm7JkxZl4rwfXLKW8eoWJC6lz6hVmLm90pzbE36H8W226aB
tOA4aZFBMkga8hJKQ5KVKrbNkoWcTB8CfRsRMnsXYlekIbeepl1HqDeI0ZpusWhzq7T59znXn9Mi
yd8o8t6yNm3POFWdAE5YG0D7r/G9uue5A+HodNlZzwWs5Jp7mvEDS4Rxi8gQixRAWb2e68Bh0mmA
P/cHXkYYUcV0DiXdg0xpGlBBkGrHSHspBOivShvzQIK0IpupvmZcUK+UqiagWfJHlmyMKwBoLVGZ
xbiqynxnqsSwZzG7Jm2sQ0AcJPAunqYgVo2OLO30PA7aFXvGfIG8LAjW4SaJq2+EGWsbZwifSJbh
6VXj4trQu5dJzx8UKc4ysq+IrprWFoiddQNRLHCK6d6d4OhrQ743DdhApBNeV70VXs7WfCos9zBN
MZx1EtFXJsgzP+1Ue49z7ahYVIfwL+gKmaN3UGPuWoI4+8Chi7fqw1mcK5l3Pg7v7wVpt8QsRjd2
ipajVNM9XHN3PTjmqeinh26OvI3bpMduEqHftoNxITuSCCc5vmZRuxiL1cFv+vhbT20P69bBok7Q
sSy8NZcJqIxd7KPCPMoUvl0Bxm+bp3boo61KtmWImXpIAIwWnWgCiIF7egIi6DQLP7GePQlTv4qH
GkasUd/bGu2TZBqT19LGx9u5KuE02gDfTtEVaDvIaGObJIx+1u+UnNg8bWmSN9LOfeiQJ0fR+SNI
CYFVJN95fWYUDskIFmK0N72EQ5wMz2rtkFiZOBd9Zn0ja/4HPZIUqFN944ZtuSvghQWGDaImdEqy
LBK8Wy5pb28AzA9667zRJtfPxLp3D5obNkFbSLJtPAM3qJQ1NOqkPU5xN+2Guromlm/v9lV/Sur5
pLAZ3MA/447xWt5Qs3fm6SMYIYEvaxC7qHVlC8AJwNaaFYf9gGvHFoWl5lq7WiYRlVFqLybiPoTM
199DMEfiUpMWOpDlV7X6I8QRhSwItANto52M2LozEmKD3dTKLhzAPPtEphdE0l0VikpJrqTIJiCY
KhYfQ/5svsXIqGTUQ6meJEmKeWOsiYcrArew2T7RxzhVCD3Y2Y8D0erDEB5SYLtEvaY/bICgOzEn
N6ntvUOktcEVDWRACXurWlVMWB3W1c7VnV2jjR0wyZ5Fhg6E3xH8QCED0LwwsL9U0pkfaeVlq4it
/tbrC4fUqzTbaKHo6HyoNgl/oQqM3oSi6zXGimSg25k0P9+W1isNoNqfHJe9j5dexjUERsfjgZyA
apGfVo3HNgH46kqnDHq7mX11KoqNlvQPkp0AtFlxLXWpg8yyIRihE2Dfp5dboc/7Pvm5P5OXkMG+
W2V7gRr50Ynq8SqzRn3d0TaHOuwaQahMGP0F26zOdS+tqmhAFnnejXDMF5lZ33vDqzZT4uX7UnVl
ENdExSNJBHiZhO8yK0+5qr7BQLiU5O2ukGpcEvkVriKaHXulakqCDNuIa9Lv3ZaramexXM9OqxDU
ot8kqEX9CqUfigrHuxxdr9uSs37DfupBjMMUDDQufacmlt223r28RPw0Lw3dNFK2EpnRtlHa6oqA
IeKMxsFe1ZM8oyx7LnOFEf+QvRsTewknp2tnQnlhtZQn2+vDtbKo5zA73o0hO9xIjNet20GdVdxT
HXoisAQ3fyer/rGu6WpAWIq3tD/fI3W6FRYVIIw2by0gcvqu1IFf6/E61kH8ykb2vlbVN1anizWN
8ic10ZhLGVP0ZDiCoGvUgSgG6T2LmDzGQQ64w60q32dlS6CbqO4luDEfSD1lYzI0/JGn+2RIDBvN
JW6POHUzwLPGilFeN/awizJyg3VaeLNyE+VjveKVqBLH5rYXy8un7Qb9ioIaza9VLWEQA1rOzBLA
k+dkU2Wo+OScUapA7dojHh8Pg4uoCq5et+xNL2qc87w1gNGT2ZsfDRfPVZfA+AOstUAQFUUNNIt2
uU0zxZMlQMlpviNpotjkmWe+2iTXbiTegstQm96rMWp3ICT2BJ9Ua0qcfYVEH4bk8DADpPaJaRLv
oafJoO5TnSo3qdepCNOgsj2S7hr3zphFF8DTLBbSfnTmrRn5LmyiYMrDQx4RsjJNzWn2ssdiMNLX
loEdQSZptNHHmXFIjSKoto5KN7yoVbTPDCFwZxcEvkcPSmFlhwilgJ/YVhiks3VF9vZtRKj2OkzT
dG3BBof4emqdOecpAOZdRt6jUiVvg9KSaDnA1fX0+o4xb3xhKiObw7IC1G3mWSDrjohPdOtPDUlr
x8Lxpjuwdg5tlTxfRimxYFo9wAZnJkPksj6xqutKG0x9Wweg3t4zmFBbgpcuc5XLbXgEMM+V3Ku8
heFuqdeR5j4PuHDa1iw3NdTBZBpEILGZoNLS7kaHFF+sV9FFGiLcGloHo36s0uXI1QfZG2g6ER9c
VLlOPDkTBjCWxJCjtLpsWu8xUtncsOKesNayJs7hQ6xAZ67y4amd6IHwZjwxoTi3VuGso5Q3XBnZ
R6VEymszhFmXSUYjzZ5a49aEqcxYjc6M/ehQ+h1kq/klAYS+PQ7N0ygEi5kV30SZINjQKRAJqs6t
SaIY6O+RVqJQmDS3DclQtVZcCNJhnETU53nSuUnl4F1aIuauHrPimh1gTUAwnqKVWavBoBCiA6fs
OFYsCqYe4e5WYW9oJohQ8tGcYKzrBzsknAUoKjjyKT5Xy5CFoJGAmfeTCOG+jkP3vbLk3qZFDm24
OOnlol7NwWZHlbVIIvHYoICuUwTA01YhBmHTmuF12EJniRMPSbWY3MbvGqMN2lEOEK1LfS1lhiR3
TuzbksZCRtACO1e8mOZmqsTD4OrdhcK8Lawqb5/CULpyey5eDEtf5MOpUKsHWRh3TFS/tQo0lbro
ix2U/b2I0u+xnvrZxCTZJeHVZ3C4N6rYO3ke8jQoytsm4j3Z08Tm+wjfklJ9ixgr5E71EEUIQ5WR
cQtemcCxSgAzKYmyzUjXRjHcN5s1KQoHEDQ5QV4aHFA7jY51bZe+0qUn3rIAeLXw+6BrtwTXN9cO
imeiEk33QummE2/37KDEPS9v2FMrNvQkpYa6B03V+JElur2OyLI6eBBvVmpdX3eh/b3zCIuAu/qN
xCJaCAM1hpFkN6lTHiF9XkE6A1BEIBYUsUo/jnbxquaEmTa4rWjnKebG6IbkJpmJZw1N91ufRd+a
lvLOkM1tbnGLjAn9o8F7WyxKEWjHrRhJ5c4NpaP/yIagk/OxLbTnvg5vRuSMSaRctXq/0YXhBISI
QimGMxrYWQIt3r7Pmui21tg3GY72RB2ZstmLL7KkfTApImwEpzjywW1WjCq6Jn+j8Sy2oVc9q0q5
ddwq3061+YXA4HdrDToZUB3YQSyCyfVFpvYXlwvI+6RvkVPuzXT0XgcgubtQ4TGhnxXuyddujpos
2rs/D/Y/EVBg5QN4QFS5ya5nGYH/5aCVbkyOmQrQJBmBY9AV7uKOcPc0cvUvrPefHYmawuElZdiu
qn44EsGJsgK1Hx/qLMoQymvcMZ2dROsCffPtn8/qk8H9Ikz00MEsLmpz0av85aySTGvGEvn9gQgj
dK+KdCsaZqLB9hrikr/hdQ1bJ4UeO23aiEVmbwO1U784488+BVZMLNwYQz0UC79+Cs3uzXKk33Bo
DdCBelbJbQannGBGo96MKYHyzs8cN9JHU4BVSvqFRPSzbxx5mYdaAtuibRi/Hr/K3Z48kSQ5ZAqA
bGmgOJeDXtGQzpQv5CmfSChRsf3voT6IMmJ6Oi65ZMnBq6vs6KTSO1ig7IDs9Oq5Bon/xfE+OzWQ
zxbbKmyEFDG/npoaNprR1xEz1NpRt5rjVbsCk9hComae/+eb6bNjIdZE9IPCCunLh8to56XUpqqI
DnCAw2duutsM180NYZf5FxfskzfAYsGEAWgZyMbUD8rQAVo2gRRAV8VcRX6sAYtuZFgEJTMVwl6j
l1rUzb+kW//nF1Rp+xNd+lpWcwP5s/vwn//cvpVXz/lb+5/Lv/qfv/Xrv/nnXZnz/49/5Zd/we/9
93HXz93zL/8RFBhxWLremvnmbYHB/TdMdfmb/7c//I+3n7/lbq7e/vG317IvoPPfvEVJWfzt3z9a
6KuIS/9ygZff/+8fLuf4j7/dln0X/wfOqbfn3/7V23PbLb9A/fsCPLDx9buLJpjfN779/Ilu/n3x
W6JpxJCMepPnoChhH/zjb4b7dxseHthKdXnWf0rR2uVQ/Mj4u44pHbUr8jHuRcR5/332p38pUv91
QT5Hy/4E6/2vcNVxuQUdBPY2ijePN4v6wYBmCc2OpKJEJzRhE1kvKSmGoSODqWzxBxveDgj4pV7o
asCIgA0haWgqdYGesdfR/ouw82qS2uq68C9SlXK47ZbUaTpMgAFuVAwMR1lHOfz671HzXZh5Xcbl
omyMoVs6ce+1nkXW73ZMJ0rdVofAHgat7iJhSrrrPLou94r5yrdKjg0xmTuapuSITOKXIrv+HCex
bzTTUxGRDFzB7A1imkU7eo+w2nxXDgioh1tERPoOGN+0V7ylOMfG5R8v6/8fxz/JunfK34evj116
td9Z7Cbq3Vf9j7WdxpfteAS531SdqJ1eI5XGECpHVTIBw/lcDY1Lrg2ZusDBNVTGpKyXE+qNuWu+
Gr17NFKd2xmH85EGjSrtYqcD7v7LmnG3T/75KZElYklE4ewxXPQPL4lGfNyZFJFuNByolNCaCEHp
ORvKFymLVvLJIhluk4tZ8SMkHypodOTH8y9Kf3C0x+W77RXNPgYuTYfbTv8iib0brf/8eAwcqL08
w/Uf1hH+zw0yTiaSUfW2uk2aN1OBGKrAmca3FQ/nkzQiHsi5Fn7WRA8VD+dqd8PJo7lzlJxA6OiD
/GD1PVuYhS4zMQe7PAmHtGofsAWIFzl1cOuIG2znYRuDLrHzYiI3gqoUQ6/YeYN7bFKvJqI7sNTu
jdRE96xGCGnKKpNPjTURCZsUxFbB8CEvCG9404uJtHJiXVRzIG3PI8SjXSzrNGaiDIBeyL0w3F9/
GWp/buDrTEMDhz0f9ICJ0ND7oP8rIqOdezKFbmVD1daJ4u9OO1ShjrgVj+VMGq9OE5oAcYKpJcqW
pKJf4NlVh3stL0OwBdhnOvz6DjXuMamVbYonce/a1AWm9G8W9zvf+cNLJQkTxZDJuuWYH2lgyLRS
vBptecNwVx2YOf6o2A8dQVPhMs/JrojIPFdzGRQzIX9oJ3oveimy6JeWaxWCo0+jVCBAdfmJuDLa
rkh3sK0mu2l9xvbgvZqGlgb//YzNP/c8njHbHMdCFLxoLtaj758jcUnZu62uSm6OUb4qRUnYxZC6
j61hvjd2LV4oZ1CVVNwTEUbak9rb6UuHjMJo8vIyGN5Xiwya4P6/kAZVBnSO5b6OEMXidNO3Ztl8
jpdi+T7iBzRm5yUHMLwj6PdBmUeitKz4VKzv1oCnL5aqOqeFCGgGOA/IBSaqw/MC2zzyS4PraCNT
gnCTMlD69kEFFPZYO82un1yS2JpkW7SLcSAZYtkO2GL+8pw+4CLW56SZNm5klSMPhzn3w4y1lNRK
pr6DYSmp0UxrlDwqr6D1FmoCs3BCTRt4xeVYHYpUHy5C2q+VOlsnveY5/PdL+5cPs55P2Alxrq+T
5MPEGGyJdMYbtasnycbSOjO/6Rnd5Mlsc/DYa3WBgMFNXnjPM/LATaaK5JLHe1rA9l9uTf+7H2Bl
wKivWYwi4AAflzKvR8rVKCWiTlsJG23qD5MKVwfb6yEqvLMzmSKM6ZFthZlRYyaBw6djaQZzSw9A
XVpvD5lU20xLGe1wOW6cggoBRIX8bx90PW7/MT0Z6rruGmi4XQ7jH/ftQi+Udrai9iok6kUxjr6Q
5F71aqseaDQkVhQd5fpy51TXDqMiPid464jjHfoQcsWPv7zDf/k461BadfMcSzjM/DnxOuCB+E+t
8TqDD08qTyGuKG5Y/UGcNloycy+f9C09a50ICWYWXt9kqxQAcEnJS3adgoz5vz+Svo7hD0+I0QSe
DVDceoz6cP6N6skVinSnK5XBJ9mr1UXUy9HZ6DnFXoUgmJ3bInVze1AMzeA8eFUnv6brcoGSaNNl
NYeTxdtosyVONERJEKvWBkVIbcHPJdBWt0unTacs6l6Li7/5uv5tVmB+sFanC0IN9SMOqmAaSjZ+
lZHIqmm6SoClkDvemO+tNiqCNK8Rs+GsPtNyNELDRWHSYUZJ/obnuZv/PjxIvD14QPkQrob96893
q1m9ID62M1FMklZj4WylG6/TYSDN95LJzNnTT1l8qQtSp8xyh/CoCCsZKTtpA28uzPGa9bEP3596
6zLslbTi4U1udoiLKkhkPB3w0pIWH0sf0ZexN5LUxLj1N6DT3Qv38Yuw0GCUg8ij/0ZC/+OwV6tg
TcZaNylRgfoArULZluTXRZlY9D3kqDjK9/NcNc+G8UKFq7mIqDggJpf+MpfFp9KIEYUKy6Kgj6AD
RsTo/2XQ/nn1XRdmY33MFIpMPigXgz+ftWrnmY2j0bzyKfwmEljnCICmhWddyqwwj0305mh2deAa
saZuS3Rusjxjbr42cvnawGN9nCbsjtVoBA3irwCMG+naSyUfYsGJnPje4D7ZzATZsZmXEQmXehyI
sf3LV/mX6ffHN/lgV+qR1gzZGJtX/AxfBJd5zfsbltb416fFM+P4DqT1f0Ymi1naYEzXr7o35rcq
FjYqco2TcGoWfoakNxxMmjNLXL+NpfiC6/v9/rOeUssN/m4gmTHormHsOZfgA9irorkkEUyIdhy8
EAzbLiUgk+zqDkEojQxtRHMvHfl9nbj7gWJkbabFyUwbwlutaT8J7wu5VTdNrZSH2iHlUytKRKOK
8fLfA+UD1u/3QGEuquzjnHUoyfw5UNrUWLzBTg18Awb4DNV71hJN3QxNghRmQZOoqp0aNtQFtkhz
34SMnEtnA5KovNncQKuIaJs35l/wfsaf5Y3fH4tbLhI4/naRZ//5sYD1TXrpDua1dNyHepTGJzzP
6HJIbTpJVBXS1k8GQq5Vw5zdyHhNt1xQCzJhjJ2poCcjvFA5it5Un9AU3Q+MRra8oSdLb1HbJEQS
unSDcXsG7qBt5DoNxoRdRdUi6zQ0Nemj60k+dcYG6IhR7F2XrHPi+CDqOcL7nLqc6Lri9t+vYy0K
fNxsuOCvALMV6vU/B6rF8qzR0lvtqiNWxSJHU6xSx4euVpMdLjZEBQUshpau42Iiv3QEkU3mvGo1
K4uwWZqNiGX0TUx+WmDo7RWt/rJVE3IixiEOeiDBJ42AekSxaNB7gtdR/i2/99MUfC2pq9mDVsof
9yeWNsTaOkp5sev00baITjZj2/3LGfLftgUKBi5keHWFi5sfJjjCJM2JMr5yIT+nA4Ixz8NqOzux
ckGAomwShVRxAItGiAz4W9K7PxZF7R+oAqxGEOOcpM6PBIYWDAAQh/lIGd10g2EhfRsZCvx4FVRZ
W2mBOtcovkSI0d79yzHKWNfTD1sC9TGT8xMB27zBdYX5x5aQS28xFayr1/uo4W2Zm7lWitOEsikQ
YlY390Ow1tBNW70ch0Z9iqKpOlhP6FvnG/o9d6M2kbbHDQkPrAUNowwV4dGG9gQTw0L/jHKpwzby
wJL43e5GJBYxp9lUJx1WpAM8CC5veYysqqQU8t/j8t+WCfimVK451lKPtz/MR4+ijFAAP5A4/SWW
fRJSrJbhbKF/WBr38X6UZX3VTmo/vi5l9rlJe++xb3U8X0X/GNd/P9j8zz2YI/a97LViJXnyH1Yu
a1INvcZFcSU2eSdQB5/Qa4w+QIgf0E3cLeZ6P5Fz8XvyWIXjY9D4Ni9MY2Qe7bFCHFdFwyuZe8Qn
9FZ8zjn8PSqVYf1ldGj/u5pRYdMoAa5VOoBaH0aH0ze9Y0z6cjUUVLcp3eRdHUnaaSph9BS46lDD
HbLqj4ogS0wuUWqhXe5VBE1BJp/UC1C4BUCBPhpD+N/v9k5j+3Ps8unw6GKh5COiuf5z7DqjBnOk
NNVrkUd9gDRA8cnLlF+HQTj4OXKU5Sm9AYsAmm1UVz86qmnbbuROWriFcyTC/DTBsgk7YCNhZZRe
AAEiHI3SCoZxMnyLrneYRialk+zVUDT5dZpV7YKsKKma6awa07U2FCAaDaIqox3HvcBsFFYz4Y9V
68qv938Sk8YOa+jJwUjrJhBZ43DO+hFTeoFDUlako9l7p9Ds0Myas2aXZL/e7y2xflPGSvEV/tqk
wlY2Y0OJ0sz6c81GFHbWcV6il6R9iXpt2Kt4SkKFw7wAQ+LfZy2iveyWxOkjgbYI4mQhv7pLHj8M
9FFJcDG2g+zIXCxVWvFmRiFIEJunAPncK1gfZuIiDmIgBneutO9akjh+rRu7WVXs8P6K3dgs0G+S
Qk7YIpZNR25Be/yNJwEv8X+POaRyU4GxUYytUWAfDoU5+JxM9OP/L1KLnOILmhnTofhg1d9aC31+
70iJndRmK+jIjmvQpG2HTH4h1S6AQC6fphWYkgrnIgzrixmxPyFQZdtUWWVztyIF1BAuWqsJDFHh
GMFcSlKtR9Pe1rMdB/OReI/4GWxtwVOLr0viveuGUwccpYiHoXGCCWO1ovQkprWy/q6YXXXSuUhV
+lmyLd96xbr2jUlBAZHEYdan4SS6fC+y+tKly/CoJCJwxpo0TiTBlDcHJJQYVHaRUowhvLdV0SQ8
P0Yves7mWtLYzNNNvQ4VvHt4/ZNI8VEKOYHS2B3DIQNA1iB8boDWq4OcOX/Ub8ka6j22k/QbJ/8Z
52CnHAEeHeGyvhuzgdReJyvo0kbv9x0B2ev4A3SD4NdbapggnyM9/c3yyluuIMHI9cmfMo/E+sK+
kMm2aUC+nFk9NWAPAIYIl2UiCSvbKS2oEXr2NySPbVC5Rhz8/vDFwASbFP7PGf2MsuwJuPvREdd8
niz3XXGVcI7K8hOUjyMUNM436Vxxq6Iol+cpQiCL7Gsb7oA+oRYV03i2HYWpijOgQwpzM2vx6qik
RWIF1273aziuXQLFVW+46WZPenKsvhTDpYPE+AVlA6gvROnZ0L+j10p2pQlXQ5l/FEsKQWI0f/YO
CoeKYnIw82wPHbLmDeSmeQcvXAZpqyDUVZspdNXlIKf2EJtL81BkyxqxCzwsS7WL1lIboBCUIh5Z
+LlJ8fuh4DPh+b5ZBU3cqfs0Eluyuy+tw9JpF9eDrDMXP5wKB1pF5J1ZDrwxion3ua7mybJrPWxD
lsx2I/aKrWHzYnKNc+860pUKAkyJQTdQRIJCw00vJBfqh6nEuekOJTHMcuJExfrZIfaz4bbg0p12
A13PjdIQIV9lbbUVAE+DeggBqTp7p3d4rkK4OzN7EAvnUtk+9lQd1bxcVUsqKdJsTaC9PVheeEJQ
eJlBnKLfmjTrZFypLyphrDIKY+RNOi5o5i+1iJ7cT+omxefaWhasPOjIjWUI6Pc1aPBBSyzUVAjA
9vBrTP0mtwj51qK42HKfNX09VdRd59UjVg83MBbCkq18KEju0aZX40aWb0xBt0PolcVvRpFaT1PX
xoh2cmjnrRUWvYkNVaqkgcNhGlRqXlVOnni8Aix5QiLYiNjAfb2WPz14f1sHSHfDPkL2UGedkhyC
aDprW69OFwA+fYaETH0tU7M5TSTlBvdRKM15DCM1/qETIEJqSbZalSOinqNCfVq69MmIp4tBrWO3
2JrnR+sJaRWi7FEs1/s47eaLHOn9JxQvB+/KHzW8IEv4ObUuCg97eak9RwbeYVjyNiAB/eX+teIW
eneHEQF10UQ74GJFXv+KGybeGmtt01vD+rIOSbdMQjHZX5wmnbfjIg3iM/NrJJTz/aRh8seBzjVm
v1+8U5mp6l4s2uE+1FINcU3VqqckWrpdCvzIT1L83IZWOwdRfKv6L94EMxuP1/5+YNfVRg2zLj5U
68C38gx5471O7mjGBLl3+OXWNUplO3kAPnJsU9wMy9riuFdMhxhZbFE00a6V2kSxlIBpliZX6T/H
zHvFJB7UW42+FqQ8gr3WW29PGJ2Z7cDW0FWovN19sbvfVgpV7NDCFkelLS5NUZ7HxvmU1bU8TyPa
+GhyYByKZKBx8ZihOMtznbEy/36n96mImp3g4kTZ1SjmH2FamY9tX77e/9vogt4Z2wGrLMZq3y6S
91rPlnPai9Mk1bfJko+qrJJnOKm40bKseS4JIt0OOCWvBqJz//5JyXIyAIJw51iGwo/wiJ3vi6kK
+HEgPft4/1VRVj4Q0jSencjCeTj31snU5SsEUesxy7yfxCFRmkqrd0rxIeW2Bd9vom4HvUmeSP8K
7q8gV8VbsTrBpFfIizdFXNzW+tu9LMf9swlcETMDonPjqjNDR9vDrqpDnKHvsrbKs1rpOaRLiZWp
+f/DYRxrZ1FlGar3LixdhNH3z+vFi9x1DYbGptA+34frWLU3WWhYErr6i7U47TlpHcpki85GOs+f
1NKWSCP7s27xIdzEtJ8R7QNrQzXjUil/hX/0uUhnfBUDgScqLOpdNOlcN3XFOlCAFAS+3yoHlT02
du3k1jGIcVywZG6V+nw0WZGWRZ33aTf9qKqeq3RaLGGcFG+U8Zj9a8neXLWPxHhH4X0oLtl3rXab
hzI2T/PQPWH7nI/oCom0x6fuiLYBou7SPl6Uctf2AJmYqTOS1LIJp1KlHZgpz42HT1aYbYuyfzwv
Zus+Ksp04ljR7HlEbJ6oH4/WoNXbSovBY8SMl5hHebPS6lw61q+2sLTj/ZAUjYPjK3Mx7fS8Kq+T
8tnUs819aWZyVzj12ubRWZlvI/AdvxOPWR7bp7kyTQCAnKkKsrmPetLwXIc5EKZVh3YFnwXKW7Vv
s1wJpJXhIm09qJ/81mllxWFDzneIDnGVU06vZWSIJzRDB611txmlv0NR1k+5EMY+qRmWNXhKdg8K
vM1b1DTe2Sydh8Syyu1gLZzYkz4Ex8yGqLbpQf/FmMJDLqZoWyXyODSZP3XRRBy2C5uVm9u+ktZB
aksFiQgG9v29OGnVh6J6Nryihd1ATavKDrU2i0vjyWibtotvG2TNyToZbyjTxx/d7OwaQ80eCmN8
BLgEAt9O52NeMZ16UtwU1d2b/VnzcGPEBWhCkZGQTsnr1gCeqHMMpb8XJ71/LEG8PQCxg7XIIQbF
Q5+ii++LR7zJ3+/bvFrLy0w0+MXtfrAWwCmgBfp4n9fcfg7CVpGlr9Xn+9SzaZXdlOUizDkcJm9r
knJ69X4vQ2x6678BCwICVqtny6psyqEVJ3Xypa9KCYeiGaf3+0XjPvUWJ8aX18omSNo82euq0fvj
+M2Oue249x/I3d5ouD1LrfCXRE3299US4LJz0Bv10cMbHhm1fdFkdsjUIT+7wETUMcZmS7rhceTI
zV6NNMKstYBbsbMnOopM6Vr7mcNQ8pXRJLqel5n09sxQaljJDRwmIBosvAaJP8jvs8LuSugc9hWZ
fIpKOuu9V4b3jaseTLGbEDf20kDL2Ani3nJOhdwAUVdshoHmx73zrHbdMdHcajupk4bYY8SoZxq7
PlmbIet0zuEKH5ul2cBa0g7KIDpaDxTspLm/PyvUtGwhsExOCMDrfWcWnzoa/xuVJXRno6kNKimK
U4F/xx+KpWfP0bKHkjKI0MbpnIivlqHQ5Zw9CL7cAzeq1X/lPPnDxIDoR2s/KEqi/RwV1r5TkNXG
L5nb4sdFB3LLZH7TklV6J6VyBhIlcaHs9Uy8L9YkD61ZFMGEhg63HpNCusiOs6IVPjDnmS5uXx7v
AwpAXLPNlyHbihQm4DzvO3gwF9HJEx3a2qfguJ/zeHgahcqbGjFk1VX35Ll7LOBmI7PXJNUG361l
5G7Mkd6wKZ+KwS7OpRklYRk1nFWW7K1WXhetGLCVl6z9CpMiUVwuoO4+7nGBZB7R2WI0H1E5JoFs
US0ThZv+HsWUsmFz2k6IYoyPNtl6UCUKt/q1laaKvmPJ5jJvuNpPq1SMvSDUYCMRlof6AlfKKB+H
7rkeVAXAwfgeMYZ2cV1zdrfY3b3C+1nRGYxRABzUsW9/X91oeNkZzZyOrndgoijxB0t/5kSVbb3K
s9HF4b+9l5wxK+M5WhmiKBBJiyGASZZ9tOPIoe6lCr5VQWm2GTtrOlkejvZurII0pb6ZZGr3tDh9
tV3MBfxFL6dVyrHGXrbYRw3du6au9+ne4tCMHP51WozHe+3BhsrSto15U/MRKw4W3GIGvtPWPYZJ
VX9e8uVbgTV2q1przmJrP4zn+41jQQ/cp+Mui0mP5FfuhMjEYUjnd2WO3/O5IGljKjhGaT1vgGj4
RImq3YAzYIbc/bvdAjO22QxcStciBkHyxXAU2altqQbylL+KVH/G4fpa84kuvTm9O6bzktAGO3Yc
Y8K29C4mQC/SP1X1FBX2az2BCqTjjCgHCTkPujKC2phv0k3mIO3j5JJUGWyG6F01wV8ZqiQGyao+
a9aXxguXzLKh2ghlmxj6kxOJIcyiRX5Skk/xsMOenLzGRgvcIirz545O0eJZ9dP91Aj1iBdjeg/a
ehwQWVFuF10p/PsTt+g/XbLM9eu6giG73thjI71ZXWle1Pgx8Yb0pNCtD6QJzJKS9hzOSW/5XR6/
edCcd2WGoqcZPRqTQgMvFdcyrOUYB7mpjYf72HEiHCk6yJKt1ehmCKKZWkxUi12tGj8iJR9CQdwL
5FTMinllHBIgOWFX6l84t/YcI+jRTq7z05pXDfa0PC20bRxTq27AP4PGHOCW3lUmVvYdD9+4RYmc
He5fxRn7zpcJdJC5YiQUhYNL2izLByN28wsPbRur7kWRU/ZINyV2FfXGgi6Qqikh5y2DC11rBihQ
ODXEWe5r0JO+os6qt2PNM+sSORz1Qr7pVuNdKyv6mZlgue43X3wfz1WatNRsTLG6VIxN6vbUWOWx
m3Bj56XW7ovIdXZRmjxLRXwnomu+9NyrNtncljwACp73F9iP1jeNg+ujeBpnF0aK0nWHhJrB5f4K
RUtk7VzOD85wo3Ed+aT9WaHWZ1/XTFYw62m3HYFknESf6IHurIU46fB+oNdyzaz23VI9mH1JY6uG
upRkq8f9Z45351nvy6+olKOtOXdQ4VPzTLKBdlET7ztqvk1P9vW32Mr3iy2+Uz7PXtzRww1QB5ad
dNwFSHbnAV6Uzj793j8XjEa9hruqgTdP1AWd99w7dmWrUyjRPldm+4YBWDzqlDIQjuHuLQqQltbI
WpS3FDwyLfmemdGxBZuM/2WQj63IEBip9ttojpyRdHaOCHAwIhPe1zAuj+4kdnOnNr5nxckZH7Rz
qPMcOYeosdaVxbPQSXDFPd49Q1srt/Anpuhak/BsZYN1spf2Z4IvodXtn3DL4T7Vvmlm+TdV/dIu
w05Whv2zW+zvTeS5j5WtBK4T1aTRKUlYMKmCRcb4urL8C6VP71ChjmNFyb+guASmhuYEKjODLNHD
ypyy01jkRdil5N8WSmEEGQze0ANrdDJm8/d0altlCDFNniyUpGE8A9NDS1QcgVt5m2oCD2XFPys4
8JguwlaLs0OHbuKaoiaEzDoaB9WqudVwv3lR1fLnklr7hRXxofOgkRQ8UUj2BJrW+PEXF+eAWLr3
GU9E4EazSnWq+16v5ajObQ80JeuHKEEOVY8dIoXYc45ZQ41pmPLLohu/CBOW+7yjse3mXu7Hubg6
a8hb0vf5g5NAKslnu920OHx/qhJn8eTYG31ovP04EjXKQT6ncU8noNAZJVgU5Y0clE9JbcHbL7Nt
VHTRdkGiVRvZBgsTZG1deePBsEtQ0sDYz2l5fnOgyCsrNkxU+5l4ksBOoqMSRQP35hKOD1budjSf
Olr11y7tQ2w4X/oqN3b0PUdElN3XsktLnLmFemZ7WgBAhKQZaxu70Jptm3VUKtMlYBMWkEnbeuOm
XJ6LKT3PWvNktgLzI1CpTV3B87T0z2nhbRMTWBx+xSupWwSqNsmnWi8+NYVJ/aGH5G9Et7qjGNUb
3FZyin1qchnUjFMEFpNN3zhJaDTusYWsGCAIRQAw+iP1ZEgSNJyAjmz7OKd0mBGeYTjm60xMtV9o
ObkPtGgt1ERbhVKwP+fcm0wl3qY5kJh8+tZCBmAjlwMPNsFyavzyKtpepF2TebgxIy/EfqtvJJNv
V87LSzl5N6dS3pu2xkCltXjzRREWjRZtBzYwX1lZIbh13EOh0sBmpHmD9TxRLd4qk64RnZswdgUi
OKqtcEK046CTUa17O7cQBNxq3MGT9eo6t3XopqrGLcNVUeqol5XRNhn2uzkOQzBHmj/hzcc4gE7L
9abQjtmzpI6dMOFQlrracW0M51y6aIk3XGwyYwsL5xURKRAz+iYKS4/XN3JL7aT0VWc8QBnwwBBO
v+p4ybdyiAZf6Rx49KSVL7X5nMmRIp5TliDl6GSpSnGOKipSiPqK3WBNh3gqrsI9NDGhAQYsBdzo
kNpcJJ1iCcrRM4Mp3XpG5PpuNb4UrveLKiElq/YL9gXeR4atlGveocUPt61HI9rmRXqq6ggtlVZz
0nWjV15PFS7D/AKc9/tCiNmm8HjHvTJcBQd7bqthydDZekqUcfuesq2qtj45iM+4C39lTvM9Ftqz
GMAIdXbtx2ryJZ0pKKTeTedXbipX6EFiaC8DitZNa5eWDw069Ebri91ZTTCruoEcunH3ICiyTawk
fHCTJ/gknNhhyynx4SYgAC2oL5kKXURXIn/+wkliCKUGbqSF8W9H2TP4Dbxp8fylx07ty5JTmbE4
SqB32ia+JBxM4TsCWE8s81M1kW2ezTA5xqZ9z9P20BGdtFHb7pc9DOV+coazQn47mvXqCJ3lk1rY
i78UfCmnw9Gnu1nYzdqjW2RXx0jkgfSqbUtElgcwcDPpiMNdMztEiZIwhus5iJfVAsgH1CgQHyvF
/qHF6XBkKHw3+/psNRuy2dKdQ6No14/lzvIGdVtBlFc7Pcyogm9ET94kQHYf2Xi/26LqBpjoTQfS
DHJAmXbndytFZrFXZrwrnFPKt5LyQhaUCS3SbPd0SjfU2EJbwRQogVCBLYDKRmbA14mp5UemfVJK
Bap9hGEw9Z6VaeTq0+butm4cH+kvZ4X2ABrtOoBiJ39j3HbOmDwMsXW1BTKKvJxPdtGfZu9AxM9b
Hes/vFyjMRepWEbtH0KL30u6NbZCVR634UsNR2mjW1CGPFsAC0uT/DGv3eOsDV8zQwdTWVmYBuGV
HMkOQSQJUUsze+/UW9URZNyz1+vNjujR6KYn3XhT6LkAJCCLKtH3XdtPl0WJzqmSxbs8r1iwJKOY
ZzGGQ9Hlm6jWBKZcAy6gAOc2xsbPeBqiA4BsTggyfeCe1R5bnfz6sVNfKp3Vs8p0PO6DONpGDSwS
XGGAqMp9INL9bVKq4qKpX+vI/tEpdXZuZ1z6uX50tCEPo0LWvkc9C884wgHJzT9zouelUvPD3Jvx
riXVbj/ih6s80lxcg+YCoQIVGpAx8dPCcm6xGyNlmVQK3c1XzcDSu2U656tjQkV07LqP9x/kVAmf
PBM1hFPr/f45rTTf7UW1jvefaiK4foQzzL7QpUXMCj843NkfOhklCOAjJxy9uobU5X1L2yp+oBw7
byVFEay7dPZK0xwpGHUKtzigjYkDZWCY55SSNzh32eg05qYcBFqFTH4tFSRLRIGbezKdjeEtNvvh
hW6bN2a4eyvldJd6Zto8BpPiPYlufkYoeFi9AsQ32iA6uFyMSvFL2C0FJMGa5s03a+n0T241fW8a
5FVSSLqSXMhmYxzPiv6saXG5wyyRb++V/7vgulU7b0/KTa1QmM16wi5qI3ltOFQboJlqw92XiSW3
dYbCxm27Ny2pA9h+cuc2uJZJ2ZjOJrs5NWaN8mmLPT4OCq8cPrszsm5zCapxbh77tPr9J1BqfPZA
f/mupSCgsy0omy3DuM3msALgIisX2Tem71QnJUlv2rfeaobjULSbvNPRgVvGhZCnQyEprZhW9XKX
McnI2xMHRZd5/RbTqLw7rtIE6uDBmoxYPWIyde4KWqROxllVE7Ss1ChOno5HprG/F8qgUNWfj5Gq
38xomk/dWC6be4+shN12dpEv/pZU0UrpYks+z6jQN/xOye96n0joBs/Z9K2kY+V7lH6OZd7FNPWq
egP9i6pL7g4Ptsdvm600v5Ybqp/Ny7S3VnOpq7TPabZU5Me0+a7WDBA649qWp0HWL87J6mlWUfSD
yNd0FUmrSopu3gQYNHojnXyc4yo9O2PtbNtSBnXZvHp1QT1Ay249wSpbu0YSZbsd4+be+usseRC9
Zj9YrncZPcRvSQnRSJoV53S7z3xEIuXGGFRrWzMmEJqqBqxY85FTdR7euzXSzb60KNk2hmVYz0ql
sIe3J9PFX6x3pnosS07wEHetXT/TJx/hzB2LORwju7pSNDranXBP+YAjPVlPMiWY37UhIyZ3gMyb
AQ8p3OzS1P280RMbeHAPo1HrhwO+Cfox9vgMaZwTVzsoSMLWQuXashBc4fX2FKVyODnG2QX+ZWhO
fdQqffS5BschSo7qHDv1i8sUsY0+ftamMlSg6IJBnK88UY8Z7AE4i4GITEb2bsZdE3YCMPT94QlH
h5fSQ0ibIB8//n56ceZey6K9qQtXMZmkxidryvbj+o3wW1ziUKH3wEZj1Q+AleRXeu/xCfv8YbR6
eZoyqhmdOY67wmzNfdQhADCNJQR0PQVJZHN/zn9XdGWNnkeNPtX5+HlUekjLI/fhdeyUTXU15PQ+
D+r0oANM7tLo2321IfbQPSVzjdA+Ets6Sv+PuTNbjlu5tu0X4Vz0CbxW37LYiZT0gpClLfR9j68/
A5DDh4JYrLCe7suOsL1NFIDMROZac44JByETmPNqBcOJ01CpLeON3ZUnevPxWS4ApFZu9WBkLsrO
yrtYHZDbIKe+0a2S3l4ASoOglfafgpDXlkhuBwgOh8FUKlDZjz9UirNm7zsueO4QqdTObEDVOgda
ph5FcD8lEraO9G6NBgfBoSwe4CGuvTGCA2LRKpLJ5PD7zdQK60WqHZUgeu1GlxPLgHEseUTwOsps
ackx/chRX+rD7CDQqVlNc1UJcuM4GMXGcxCr5KW6aS3f2nucwR2B6q5DcvbkVQitkzY8I+yExuwB
LxoMEwUBHH1IVBiyykpYTOYBZur4LiklxDsqXoupKZXn8isti3IzydBa9gaLIU2U1TRMKPZYK4fC
y1ZiZab/1gVbrM7fAyl9MWPts6kUPvFFJucnkQEmgtChWN2vTqhIU5oPTl6lC2hfa1gm0SuH7AWj
FdqwMnzTIkgIIbIb28zNrSr6YjvddRCXCDvHKR4lSbsTrvNVkrBUjAOkVnTQe4OdgRNU4jUtg+wL
uT3Syh3gjbFleSKQik1j/ahx2tyFQZssO68QJOH5/6p4ike4lry2Ti5NCtRN86xwNptEZMJXilUt
F5c0cbz11ANhnJqIuzTO/wE9Gh07mZSl41bXvBdN8WMqaOlD3C9dB9wpeNhhoWYyWGFLrkEeo8XI
0fHvZS3WOG3dC+pYS8cdvI1aufQFxnvsA20sowI/LoyVWoxcIytH9T8AJBGjftXTgJsYcexueJQ0
tRkeo22tRATbdcfUhEjgjGZs4qrMla7Q7FWoRVMt7NIdcfR0Uh3vaJTKjqZxSycB/lJFqDpLqsWG
T7Ep5K64H8dCj2W7rfosxdnJMZr99NNdUAJsW71+iwsqXTfE8q2n765q+MpK5J/4filPxPD5G89w
90BJbbZQfQKPo11no0LHHfD/QYjYBSBOwZL/EukiR/iOVZ5llMLq1NTxFfWrRHmBuPdcjNMuAjUl
daAvE7Z5vnU3XZZswdchV9kgUzZGp5U0B8xmJxWlwhIXQQMRfHA2FLX7RUJbfJ9QaMRwsqiT7Cl0
rYhOrQYwxM6rT8RUX0qqRke7tIKdkNL72pO7+0jX7wEth4GVvtbZ8FPRSuobsdlCUui+V7URnmgR
4admCg9FjGYnzL93JnQWmzbEfYDm9GRktGiJR4MPtGHhInLQ9L95OboPKUswHLY6fY4wVpe/OlxZ
wPrlntF6LbQM+MmgB84yF3V/gFBkXvzSZ+M1DpZG1eWHkumBpzN/Lup7lHfKXQQpZXDLC2o2f1Os
Hc5H6ggOk08Rn00H9vBiyON6Wxg1BDIAoaDq6EKYUlkua7Xh9fNV3NboXr/zjjiZWYOzi1z5Tgrz
r2ZYFnS9yy0Oxl3aaf7RKgmt4iB2pzoCtptXN1u/1zfCMaNtGrXWBsXksEExDZO6pfOZq8p3OPnl
ir8Lloe+39IPS7GLPcpxVv8zcO34Xi6ovxqqSRvL7+/bTP1Xa0X+SS3HBLvckU9mWLPTmKQsaRw9
IlRLkeUEBiKTVht2g93Kd8r4D62qzAWIGZlSvBV6xxYa4NJ17WZdj2LxzsnJyRxoH6jFQFAhJ1vF
qoNXmhgaCEDEIQpTdo0cKX/yCujDls2xr2T2Bt5ntY3qVWmCSp9Wqi4vomVPJN9KSDygKi4R9+T9
Fgd0tktzY6tlwE8itrh79PJrFLHpHtnIrqu4VoxuZ9JFBOX3uK3TXV7TJYloWewFQRFoxnaGGxir
ziqVtdDQybhpNYYpZ/HK5cOyih2byESAolvwoCM+jXNqJuwlCYk9Z1ntaKnNk+Lh3NPUQFvKmUXp
E4IbqpDiTmrKl+lTpDpNtBzcyCRKud8lQ2edQ2Awdke/RH7x9Yw2h1Pu26yiJz/uaZXKOKeBApGs
aYKllzbZok7Vb4nJ9lbr5PRQF/1dNzRHPY30X2scwjCanJr/Q/Ib68FM6mEReVJ5Z8LzMtrk0rgj
99fxX3tP6+5RoR57TT8GqXPPjYYoohxyAUrljuIipGi2fHTacT5w2F0T27LNBL1iEhGAQYYKWyXD
3CcSOocwhp097ZpLxuAdRAnjWORluLRcCiIu/tY6VSi2GgQnmEm4p92HbEoSnxis4ZaGJEnzKbhP
J2ILieWKLnFcdivZg+VNRsVTBYVzr9baKjWDO0Ds0tasKJA0oZJvEdx8H3IH5Xp6yIHt0MfIX6Ye
rKeNeFFYKRs7xiwaJMANO59PYY5o8wAZKFxSNeVcOckrQAEcAUfFeec96Z5hYy7dJmVqc4YdDpZi
vxIlLB+nD1iTgBUu0mIPtfDXpabNtJ0GsOm1fJvFnrsoRpXy+Gbp2aOskaodIcU0SdR94pj6MZIR
gyARuhNfpwNcmhHQEOtb2nbBeHhhAUvAi7DthyA9OIfGLDg2s8rrjfrSpBiTMTxwGHN8b+mB0tpF
aUS4SZKOh5OHPG2co+lKXxWotkiikuaTobrKIq91Z5e3CqeNTDaXdcxkASAHWm08DcRp0J04AP3S
BjuWKW+hPo1BEna9k1KhbVsDWjDU+2WeStHGjKNihbO6YkZyIo2Msl6aSmpfeHsrkiWYD6PaC864
vzcRoY8qKWnjys1rOZ6+pk1yDqhwpxlnDc8FYq1KRcihNfic9QD3HRU5Nl3wN3xoVnlJwmS2T7Vc
Y3vSPBa5muyDukXP0tBvJDQzbV8qxTV3peX1ayj9qDSqCgQsJ7koBzmUeU68aaHZnBlCekU9Vucb
4nTOng5Zexo6pEqNxeLEAg1kBvhoZdirEtoTESLBIbNVrJfsKnWFVKzMQSjdyonOmUQPHnxZW7IA
Vlte7xbkwcHwwYR5QfAjDMqOdO+quyBRITPVYy/hfXfHeJGUY/PBI9BRhJp8CPKSIm9WnN1OPUlA
kke79xdHUaiMdP0I3k2+mV73Y1AJTdLt9gC+nynmUKM3yjtHyMWilPNy2+fuF1MM4Ykcr5Vri3gX
D4zs2kx3OlPtl33aRWbN+Yx6dY50MAe0tqYni9IDIamcbWN8QncUNlFF6PdJnFqP0znOLjHKmPRw
dWOU2HiwrSJPHLuuT/em1dJkUx4djNpLrWmNrUwiLrsMbJUqG4idr9JfQZ1ymhQQTifF6+ljqyAm
29mtU6zc3Oj5VYHJrhiFpwZitUo0ajmhb4OLqJ/45iBRxihPYSLSd1GwD3x2up3zNdFqf+WrHFfU
zE2Ryg/LoVi3bsq8GbpqY6pRsCnU7MLZ1abaoYQbIiu3HXo1/Lxfndxzbpjz3jHv4LwQMG8sRTMA
f8wk5XnFzqZPK+UyKQ7DwHUushLgCDw0EWLTquHgZskUJHKFE7DqurtJdaAUodhaEYVnwIoKmugF
BHsDome40IWbvZq9+gpLUXqswCJig0ooxNAxC9ikh7fy4N67B9y9stAM8v+I3pt5W+quoNKThcNF
VgeBuF0kG9NPs7MLw3UgRYR6M9R2wjXWTtak55K87HVTeCmHlU7faY6rbvpK676UWrvY76ye1pOQ
nJ+1CC4OHI5vkmRmC0PqvNe+SYnZCIIbDg5ltEj97uCAvQIRZkz+VjBNj67qN+4jv7DbpnYk65f7
KNHIyXAKh7OpIhCRJTbJG6PKE8/CgEYABINTVPoi1LObZuk//duCPDBCq2QNmxbhXL//kgb0X5CR
rXSZTodSohcvYOEpuiXNKk+SHAlHT0pQVxH2GrILiJWOigrH1aMlOroWHYJTZfyEuki1i+Jr5FMd
C81uVAZVy2aUfMEcsBa50HeGbJRPH3thJvrU/ElaBghpU1FGrtLoz3vzJDmrU+epBumSadm6Z/0k
eDrXCK7tjN204aC2s/KQD1OFYPG0PUlaT6d8so3owhXiIBnGDzeT111S6q9ywRZGXXl2kr0mdR1s
EvFqF02x6VunXwjP8dd2ORBrkLFKJUEKY19RknWLcnfvpnDyGrrqJAZXnFoS6wa05k80h2bJFFsw
QuDtsgxtBkwgkjgxCQHWL3SAOPOhMr4juu4wjAfhaa83vUQHqg6FA8DzI9gaJGm3QS00Ke0S+sfr
uh32WuoFx8TGdBGiHG0T7x/T+DGdR2RS4fY3XtL4u35/SRa/WhaKZlGgtfXZokMlU43A7mqXAsP7
Ovf9lUhxgKMzfdLo3SycCjW1oZHiq+b1JiCSa91KdMwiH+lYb75Mwo+ef3UP8DxFC0gCi47Rau9u
p8NcYaDwKUdtieHIy1+ekelYWSoxb81X6f4ozokND3CYAlCHIQpgzgoVtY/v9N03NJIHZBuDJLkC
M2tWqtN6J2TZuJQs8mQdIKaC5flDDXIQDM2gcTLC4Ri0ztqyiwMhA+3GVTqSso00hmKde1sZ6ubW
Z9FDF0u82bQJmsSsVHmJkwkRbUX0KWt6IB//du3PRYm3ZOD0x9Bicgez0aWpSmZCdNcv2I9PcupT
ZCz8aBn1YFDqaCzV1G18ConNW1d+la4Bwi9tfUzL4WTlumkNaL/wN0hnjFNQRksrZl/r0HdDmRhx
dom0xyHWv2RZ/hNplUGvDk5Ggp14g19dW0yjL9fxi6U4b8rWPkyb0I9vUvnThGjJhgrjw5A1w8Ay
//t6McIqWoLOVeTfJLdyNK6/KFHornFQQVYfdOeoNyvVPXilat27o3fcE8uU9t0WcDPyyjosDkVl
GKtW9j+5QR+ukhiFc1Jb3Y2x9M5HAuKeMcHi8BcLeTZrJLlR6ITg/gKx2m3CmkeGGY48DM9ywP1n
2YGI5GoBjL5mvaMZbsMoXbmtnN4garxjhxzZf4ZhY7YHRWXNHL+tmquD1ET40BTEc17n/6zsUjtr
m6zUSD6JFAsf2lDuNZ8iNq2lY8gHOY/30/JvlhYpYjiGblhcZ/nRo+XckjFnMlqh6YE/nT0fHFk4
PBJWlUZQ8I1HmTFCZYVcnh3Se3MxTTUFbC2afRLYTy2xianO7DLo+fZe8SOtsTji7wtXqVRDEcjF
FpJbd1YLFJNgsX/ivsYuwj7kv/eXErctG7xVIowNU559tdjkpYbcluZl1Psj2z00MvJ7O8PnNs0m
q+FkkGMepu9s/5PSDVYyX/9VWo3K+ikdbd9RKv/3+xJ+lxA4sMaNiTb/wGBLlvS4C43LNBlVkWFn
EcrPbtDtpVbh29BHQkdG1tsvfMtU41MSDv8fT9P31lG+54bMRlW2xxf9+zSVCkW2x9bLJRqCfqtJ
fHEDbR+wKaPlDtmBE1q/yWhfd0PILn8Uxqbs5mw65ySXycBaY9Xhe038hkfa0TZwDBU/eXaeKhVG
3vIRScVZL8n3ufHT//QOW/xyjuZk9doqeb2//3TwjzJ7EdO8mHquHkXevo5McWvhyAUmIPYYAJpo
RXnx96STvaNjYc4pW5UaAtAlCU3DQ0JQCy4M/uPQ6zoEvKjdIprUd2H9OVZTHVOW067LXHlKbA6v
UlDLh9HbduNG3vlq8+ANnfGpslbOt1aZrsWSqwnr4sm2BNJPap7r0nycdk+JF7+2lnfxWqgqeq9u
aT+QuCTTYUjPaYuhZDpJ/0L+pM0uWeIGw2YKIPmuPQrMLS1RD48f/+I/cXlsikD6Af4B/TNq3n5/
9FWX6pTQa+MyiSUbA22kHlIvKiGioymhsT2Y33EoOBiX4ss0eGVXP5Na4dKfr7WlLffBne6He3qc
4frjXzdlks92QTgtWUV1VbctlP6//7q6Jq1wCHT/ftJqpg4NSdQD2lqKuDyppvKhE0hzTJHmJDK0
T3ni7abVwBH9Cx3E9lxDEHjKTOVVRetzKMwHjJUtIs9aOpWZ0RHctHBlhx13BW2PS/1q95VjeGJo
9A+SkHD3G9vJABPa1Xe2sgmB2aE6Km7WrS+2vkKigxhFdR/f/DtUo5F0OdqZLY47f/C1SCfQpS6D
G12O3wfZcp8TnJZUDFR95aF52Xpy/ckineQId9/ZT82PKNTteze4gSphoeVBz16EZZsmUCPB72GD
8fuLQAXb6kOpevfTvsqlOg6tHixFmi7rMAGpRLG50KhhhYO4gINmnxBnHjs5/wz0HmMSVpjGVODz
yaMvMsBPU31xmItoZx9InPORfnQrMkteooxkJxNh4Wb6x6AhlFOq2CN0UKVdVvmPiU4xVzTNcFKk
xlr2vgiX0y4+7S2yhFJkw2GmPWujOLtMyYwazB6+F5YdMm2pzTvkg8qiwlVHxUGmKdOx5EkhcEos
c6oxvMSe9nVaSxIz/Bb5CQWJQjkT06HceW680vKaYFLS6HCrROUyrI9CSb/VDae5mg7AYqqiyDoW
qyD/bJs9HlwfFe0AIo2gg9h8ILDyhXIK8sng4lZd/IP804uEEpfDUkmNlfg7OFcPbmJtJiV/UOG0
DfR8ZWD6pIdSK5TIBvcUC+vRbRq28Lw52hhIkmNMyvsMPykm4cw/ILL7acgFjEaHg6jt/fCT1jj9
9+MUhOTom4auJhM39/vYwMkR4sNjnE4VWCW272KirAnjUX9Ycoe6Kewp0ih9T74T/eRpDbHqstg3
iAVu/JY/oYYWIG9OTCasB1bg2V7Vtena0lL37ztCukkk78315N3PWvmAj6jZTT9hopL8o+JP3HJg
zUlCUvZ2PDxDorZXBUGQTojnFCfOcOPA8A4zD92hitLdHJlaf1QxGqPUkrYwwPlQfaUCtHTjUv1S
xNgW6ywvXpTBWRNCCkoFIuROG1CHe3xvM50EN5k25TKztH95FRYOL82UZR14e9EENzc1E5Dm9/lu
j6gaFbAW4CTNmi28fUO0X9q60b1nSidkJelJGv8hlP6+lE30bny1ciPlx+qFdPSQb2DlyJeq3qTL
wu7FGaMf/lelX8tRVS3tGnjjtEGaBvR00JQg35ATAfpDRtFp9CXYiahWX8XQ6mcNi96DAUwxtOVV
qpIc4Zq9tjB7P1/Yif8S27F1FGXxw060fxS+61tZK8J1dm82TxpSlHXmDO45MtXnTuP422acNXQC
Up6hkbAVKhkcPcVM8n98aOh+oZMejqJ6qSC33jPhI7/O9mZdvUzK+0zHsSrlLuKcBvFAHnxSUpqR
IQ5r5M9Fdi4M4PSa3e4h9BHgEEQNNcAKS1ZGTBkF+H+gPnjbIujSDT1vuiqeWZBy097htOchdFX6
mKoIS1U7gHiZ4T/OsUIYVqed25L6lgSo9b6m67ONpD7bDCzRxEhkhy6qduQIFrLZHSx07qsgT05t
ihw4CjAsDnZO5mXbD3d6HB6Lqqp3jdcEG51LLIJOKK9TETlrQv2cGfeNn0gbX5TlXjH6r1GJyrIb
qQ9xVlaLIg4pJ/uYLJXO0w5WYT/0cnLoA8rOfZQ/TM2OrtW+yGpNIzRyn/vhdZAd2JShfaycBvMp
W+KO3vueqtZ2MhuniHNWOa3GVk3btWsMPTZzYl5NdDp0XZwDhHbzh+qjhxtukYLVPw/vFBQVILMW
BL6xLPr7uuW2qU7vmtwe15OohGuhfpTVnnOifurocxwqLzeICtePNCPUS+rmpG2nxP/WuulufBKK
F2kRqltSDtnaSU82vHs6YsPWp/O8grq1EC3dxRsL3J9bZahZMgdLFZAZ/IRZxcGsSOgm2ym/p6Jb
UWjPTjlwzmOv9KgZFZjLBtK7ZZ746BFQL+uZjHOFrxSaVKBsxSfVqLRPve99+vh3aX8UCWixACuy
2EOSqmbOGWsemtAI7H3wALEPmZpVLlTHLjZmKR3oZaPpsut7iXS4aT41YUHHU8UoOdZBJrCSiLKd
qWevEevIRh5JKxxTFdpvbnmc/i20XPEOIJiHQGBECDmCRLGQ9nMUYwYkHXESBvaDCkDDLx7NRoeR
YCJDcqJ8U0HrQZTST9J1En0Hg/2iQ3lSAVl64xCgiPEj83bx1GmfCdjTVCLYLv2xWRL0+TOj7uvL
VDibNv9Zb+w4zy87o23WVk5WtlSln+sKzQjBOIV1cjP6XJNZnnByRHXCf6gLoiYfKlZd2zdfPC/6
VYgbKKEePNu9TFsxWf+c6lW1mxZXz6FPq+SsA05QkjpIhvTCFUZ3qNgFr/DgxOeUZELpOG1nG8Oj
OScKtNaWxLYl8TqMuIjADcRXh8qJz2NQdU3L7ImtHF7IAJhiXxEihH1KXCIOYXpS7VCzmncNKfOr
ZHC/t0TJP/WqeJmoK738lYSYE1pAexkbNT3uKP2iavp3zRiDASmDr+RwWKupW28m41cgKgohWodh
o2GvFtdGQuEzXdmCnqmnWc+FO4YwIh9c9laPVsHStmXSLu3soEjqkgOg/GkaH7FNqDNH708Bbf6w
sZU9QU1Es44QvKlRYBKMotKQOU87vb4rUODUxUlQpQuznnajJx5oEkY7bsDf5LVPsyY/ywLleFn0
2jqNfJKen11NO5QISeAsaeJh6hanZUxvkZCcCuqomYhwZZB/vRE44uj5lwAqbWT9Woez28uWrdtq
l7J0wXuZiOTCJtxYI99l+iu5mlW0kYv8Mt1U77BrdBOCUhJkanHC6G8qNX/y4e+ORzQFXRr7UcLO
Q6v7hreJcPUKNY1axPYCGPQS2b2/n2QVuuWOyqnIku/SMudbw+YNjS5ilq6PTjo4653se0+dGANQ
Aw3QjXqvKrW+FUX1WNfFbjqneob5rEIWf278f1BsyBsrNvU9FlHcNAnz2a1Pkp6Cf+uSSwLmGcBJ
dCKrNTwm6q0C0fyIQh1WFwq0cM2EQ/ZHxdyw26QPlEK+OHXr7UoBwXMIUTOWBpFnnYGnWPPKu0IB
t8cnqt1ZUan/2t79O1rh/tccn2U4zP7jlbSG3+Idzj4n5jL9Wc0zHX77t65lQ/x/GPyAfuvN5+KP
4IfHGonVt7eZD9P/4Vfmg0TJ538o6Kk2JHIcVrzC/4Q+8D/QGDA47ExYvpFp+u/QB0v5H4siiwIG
G54p4Dn+T/8OfdCV/1HYUhlU5vHC0rHV/5vQh9kpHCW2Ltgb2PNyWm0VZRCSXHrSW6t2HezkhYrT
sIaoHb06tPalVWB64huO9RxmQCrsAst6OaDlrR4QYmrRv1xWe5Mygx513988v3+Ps7dZDOOR6v++
MP/5UWJWrelweJupyJJThGMfc2mhfoq69P7jP/77FuP//vhsz28WqofCiX4F5dKiXLkuSAjNUwpl
xcfEuVE3vXYH4wHuTfMxJb1PLXuVxPJYIYUQhIqUU8vLHcbP/5uFd7x9Qr9/g//vJsb//s3fj0Wd
JD3431Np1fEayyT7MXt4yPWoxxeb33hU164yPsI3V2kKEQQDYXUn11XDxyhVH2TXqA+IynVsbunz
x/dy7YXMDtZJ2qYabib1hCuolleSmmn+DokguDfPKEWx+vgy125mtg8ufFse8taLThHuHuVJKIkc
bx2VoDiEh50pJ5iOTAg2t/ZJ41b1vUE828KWhlQkrpc6p6Z0TaKn8cUP8ZYws1q6BAQaSfTsSqAb
8bbXSvBb/NtmhF5SQqF8loxBp/Upm02vr1I+RIa4ER51ZWQas5EJqwlQcGx1R5fgthc9Jmp0R1is
Ye3/7jHPSmhKYQuALGl4SuPyLpELDpstlALyNQjOTGTvxtu8chti/Ey+GZoR0Bsf3a51BNbw2io+
oBmTa318D1f++ByjSVU1dXW9QdGLjHLlk094tkeW0d/99dkCFHWlmkNms1BfcxCsDIqACPIV/evH
f/7KdDJnL1gmRqRJRaCdSlUY+XfNq/o0WGsICP11YGPjqf7yKc3WoIqwXTnu8+DksZtrFhWwuWw8
1sv5jSl07TXMlh+1w5yhwN48CRFFiEdEVkkrGKO3ekpXVoR5PyZJHB25GnYRu2TdiVPfWGmV9NlF
kI6Lpv3yd+9jtu7Eqh/i7GrFES4XR4k+z1eOTxSqHyW3GjPjq31nqTFnS03mVEGB9TY62SOZUMub
Z7tqss8jIXRF5WWjpihJ//KlzOa37GUhONguOhFZXG5tUN6fExdX2McP69ormU3rTNWyxiUb45SQ
ubSWOiyeMlopDo94uxtgjzfm4JVJYsx2GI3CLp0EaHFUdU9fIA8kfVFoJJRHtX+jcHxl9BqzaV6Z
gCAkWUnwf7XBE00O71I34dPHz2nWgP/PBmBeAaa+UcpyZ3v4OCmhiqWK98zcSB6C9+dCiIDuUarm
kvLsobWvfoZNaclfyiEVxBxFVa0+FbnG2R4kN/39Lz6KUVXdoZ8blHuQ0UBJtx//0GsPejaHDcdX
I47d8lGyyp+dnLlPUqV/FvBd//IC4+N/8yGww7AhxdJUMJpJyqlR6YgGoaI8Upl1//JNzmYwMjfP
ESNBvY+1cl9IEHYtcl5u3MC1cTKbvENLzJjSJtVJkytwHHkvQfXL/fjGfB2H2ztrgzGbrzkoEmtM
CjtJUqPAc3Cc2AIW3xO2mtEgSpzmm91HYfeDFBdZxxtKikh/iwx/ZTobs+lsF5hJCECvT201EqBr
ywWwZj9oNNcfc9O7lVB15TLzIEycONTsnLg+ZUHhLM0GvLRlDtU+D/MvUgH94+OxfOVNzVM/OZS4
nizHzbEdEI7uSYbE87ighqkmxl9eYlzh34xmiRpIZ0aFc+Sk2C9TyyyIwxOFd2MwXLuD8QG++fNj
XGhnSZJ9DDq/MZHS1WaziVvnVhbRtRcxm+09/rW6Qj910irLrV5ywDTe1lMbCqprHB1W8i1tiX9V
dh+/kCuLyzyaqSWSL+3apjmiC8yeB7KST1gMlAd/DIb6+BLX7mg29y0Ci81czoejbtegTQ3QQXxa
6xVYvofeCG5J7a7dyWwR8Az2yGRv+Ocsjz9Jtf5sOaS9NC5Eor+7j9kyQCWxj2X4VufG918tLIGa
AdzU8DnJQcawNh9f5dr4ms13J60kj3Rp7xR0ZnlSChKWRSHDU/n4z4+z4J21bKrOvxm+rsdSD3ZL
fgyH7pOVxKDMPOdHreEvgYfN7m24JdtUxl/83qVmX2+EbZ7jJmlwjnz5RQ8FBuA7XyDV160GVk4s
XpSQRh08RGwqVnDjBq+Mtkko8uYG44C8BRWPwgkdD1SfAPmUY5ftss8IkvHV4e9e0xSi8+YyeQaq
JKBp8IjBOLovkTC8CjuQb8zKK4NgCoR589ej1nULrdW8U5jQelypauhnW9Gp0A8+HgbXLjD+928u
4GpurlWGrx1TyU6+qk3CE4J6p97YsF97CbMp73nCG/LB8041/a6tEjYaGhzq6VWtjWTk9O9Wlrmi
jraRPEha4p3jptBXfZddEBvFK2GFqONzEa3+7mHNJn5gexUBWGkI6gEAQxVAwejZ+d7YvFx7VrMJ
7xmdKFzLcc98EMFVJdExVWxpQ5vkS1wLsfz4Hq5cZa7eKoDuJbavpaeoqYV94L1ow5YCPhemyRvb
AXJdzrd6ceMUcmWAzYPW4GWWeq4r7rlpbdyLraUcIyq0fzf71Nk33hJK4GqeKj/WbtF9Q8AKnNIL
BdXVv3ta41N8Mz0sXY0dEyT7OWBXtJSd8FUNA/OYZPHnKjCVG+/kyhdrsuK8uYpn4SllH+Se2dR5
21qT8fJ7pb4MlD5df3wjMz3vfw45c51hF/kh2pBOP8J4sjUKqHWolsM6arGeiF2Jqi/tF2hpw/pr
h2+z3OlOQAX0kJSlIOC6GALJ2FpmiElzgSS/gNk6eDEhLXiOI5pb9dDm4hty27a/iNwwNRio4Dle
o6CV64OggmeLhWNUOsbp3lIT/4cD0PSWeePKqJ6Cet48QSXiuNXLrJNtA04B8dNZdhH8Fxp6E+hY
9t8Nt3n/H8464bYGubcl6hRickT3JFrFffn4HV2ZKlNf4c1N5Erp2MD908dRE3OygsQCmApt7uO/
fuXwMgnh3/x1h2DlppF06+jZQYLcoMfBYew1xEXhz7gVI9DKiFyRbgEUJqJfeUbatO2Ni4+1gHe2
ANOofHPxUNesRjWBN+VN+qIW0WOI4biX6uYAd+xzpMlbUVeoIqAR35i51+aU+vvMbbVAmBIYxXMq
S5/8sndXKuAOMhMA33z8QK9dYfY1CM0ScWVrS6fawavb1ph2HakMtkEx1Dc+Cdce2+yToNel3sVZ
H53LSvlpJvA2R2hj3ZLDpruGthwfHLFzgBgkw7yxGF0bhbNyTkuQejNydU96UUWPeqcpzaIBJ3yj
+Xptps42g2po6L5N4su5N92U+BlxH0ogvhyMpstovMO/ejnK7MPQekMxOIrnn9osLeLPtqeFzZ0N
/QxmIlhFp5FvXOjatBrv883ItnjvNFzc+Dzuo2tXIcOiScCI1g9lZ790DcUHe/xvPr6t8ee/M4+m
Etabq+VZG7fRYEinNPPClZnjkY4N3r8ckMiC3UdbFln/7eNrXRsIs8EXBgPGimDIHqHaeg81qxNF
Dkfubmxtr0wfeTbOQgkJrJbl2aPDwRkiXwknOSuDeNEVzt8Og7kaPGw1SNXUuo9IKXBHxY0epluZ
yAtvUYaYHVZ/9ajk+WhzoMDZkcmjAvpKcaZxiWlKDP/G9vbKm5BnY0yFlRCGUQbZdKR6mpZehdAa
1L6/MYavjCp5fEVvRpWLS0MBS9odmwEp1mDV1hJDZ7+s6xqEba1/Sfjwbz9+VNde+3iPb66lBxTR
3N7IHyHASZtx7pNu1rnBvtObW7nJ166h/X6NGJlpQaybfxoaahjPoBCscOwRqBablqRiuH18L9fe
y+wb4yB58Rm4xaMvqchWJVnLl4SdlLfcLtfuY/aFgT1d1RH5LezZeoPGN17fMIEaysk9vDFyr11i
NsnJNWnZOdn1Y987KrGWjvM1hMNwKDwW6RvD6/3HZNmzme7XnWcUQikfYwt2Yioa6ZiFsbT5+CW8
P3jRSv/+smU9lareLc1DB0krDFcM4TZfklJmK7BTK9fA5+BDIi1XeWHK6T8fX3X87X8uxJY9m/G+
FHkdHjjjgXhjr+42StuD4CdTTQiSlbHxOHYOdZT1s96VnY9MapkNQycuBt9zM75RTZ927+/8jLln
0IeFmfoD0CNZb/MEumSL7zKlu5Mn7qHX5co50RcHKoPLva0CwF622Y2qZy2SILe4YCusdq0qTjJI
i6bHXUEkXNkqcrx0ah8EW2kGSR2trKrN7U9FbZu1S6EoC1BDS60NHmShqljPAcrWNilVjekAo8OF
WsaBtAxD6K1fPn7g1wbRbA2M29BCnx2xg+x0j0JuLXYoS90b02D8K+88R3ucHm9WpdTshqo3rfDs
M5w2iBFR1Hn9IWCX2jTtp49v4dpIHW/tzUV8s3Akwk25hbgZZfyFt01pYyEB7n92XDIRkn7j43pt
eM5WQF0kVZaOsFQMliSnxNmhRpsPh5Vtwngp8Hpfhg52Y+MMPz++u2svaLYYAmdB1DS0El47Gr77
VGks9VWDSJDsP77A+0sVntTfH1+iynKl971xgnvWwNlGVUAmQy8Hi6zWSCv++CrXXtJsQSQjhKHe
6N7JwMrG8JYLK/9fzr6tOU4d2PoXUSUECHidGWM7Y8djx3EuLyon2Zv7RQgB4td/i5w6Vd6yNZxv
npLyAxpJ3a1Wa/Vasv4UDXGgEqgzBOSfadFRNic+YJjoBDg/rNGP/L/3c7Rv/Xd2yOIC6F5oeZfG
TRsOhxLkVpA5cnJ0WoBOu1TeJ5DsFa6CyE4KwvLPS98WClj9XuTVd/S3yODgzrJJ4w0Tsix3YFgr
qNfTFmydw50qpMBbVymC7ymQ0RWE6bNiw+8sRhMYdqqhoUTztOshuyPGqw6h6TfaJKfT+UX9+Ou+
6dUR7ZxgSv3odWAOYO5RXO3DEdwF57/+saX4AA3+x50J2B3Q2+uEr3Xr8WvQe0ECEHop2VOFy/RT
KFv9DY/GbCMb/3g7IFdqjDaAkjGuJ/JYZi6BgEfZJlORp0nhTFu9PEZf8P/aIFD5/x2jnlMObCJU
FSKnyPQLZ+j8cMEmWWaZ3E2BFuUnUK+rABxDIy+T3J+j/JY40If5zKtccH9VF3TKGe0sYFTaiyUH
Mn2XZzKar6F03bjVYeorqCNTBYzFi0D/RLCqOursF3VAZ4unxnAWbE4c7abiogKkb4YNCWWA1q8b
/cTBGtXtSF7k86FrNeR2ztuBzcqMiAHC+knW6PD9k2nReI84dDtAqNpAD+DlPD+ExdTM4IB3+RlS
deH8JAL1RVYs3ouogJgWhc/HeLFpOKk2ZmOxM7ONywclP4eoQPjaAxV+XcTuPgWr0m08dBs5iwUm
iyvLf62sjH1UgZEJPknP/RcED2DNjMit1oQmMl5FZ0fowkF3oZvZ8wKJlDu0gRdXPZjuzi/mx2e9
/1f4+c0xLDLQvgBBMR/pOIPD7CpFz7hs0MuuivQrmFid+XUB5dzGdG2jrev8ZjSFJjjphL3/Wo6V
3pNOgVGMxyv56UlMKImen5PFBiMjFkH/HHxnXjx8TSsQyEHHarkZ1bj8Of91m00YsWea+m6IGtd/
BbPJhNatEZ2jHb0am3yja9j2843AQ4qYLj6gUK/TiNrMPlrE0H0JwcVILtwFI3fomwXY1GVBrM6d
YS9DnGJZBdLObL24VZHyL9wHIxa0EXToqmWIH3kRR89ap2gKXSXLNjiKLBthgrmRw+GzKvBfBYcI
0bw4f3QKNelUedXGoWbZiTD6r7nmVeGNkJ/MH7kkxS89es69xDv0RvHP9nXD9fMod6F6IfUTXgEg
9MInVBgO7uLineG8pdoGWL3wjbfhuaasaxAsv5Zd398N6O6+EbLdKtBbfDk0fVllqgyHSh4nvAJ0
0DRJ0ZiuUeEjKTpBodOdbb3Of5y/o5/gv/MQBHiI2IucE6+RtGiCUo8P4Xh0F6EL1QWJDnOgfziD
qQz59XiZ8YaGm8dKR3HBh/AVdM7j/Nx3EToECclwDpzfHcsxFhpuXqRlCZXbuXyN/Uqge3n6HHJw
Kzcj7iiyZSe3LZ/Oj2RbP8PfJfj3qmp2IelTl3KH6tlVXY2f0e8OtbJVSWtJ9W6u+3tA/OSG59h8
03B9kVYjkX2JIdOAfCVxkz2i36yFiGa85f4W6zax1OiMX6D9lBaPbd93z4C7Z8/LrMuNCdi+brg+
idSEPmCaPhIELGjljTkrjwNYmLZqTRb3MdHUFVTNi2j2/VeIlQV4NuzHQyVAJik7556pTSiybR5G
DMATZQj/zKPXqAS0FuGA3Wmn5htOYtlmkxYR/CoDKEPm4UgFepw/RS00L/2ew/O5q8KtopZtDuvf
38Qx0AF56GMHTwQNCchiQWethXMl4sJfNnoXbJthOLvqWDiFQ1Y+ibTpr4RmP3OGztqaUwI26Onx
vB/a5mF4vKzHUsycgyuaS31L4774FfebsGDbXhheDv02xkGmxR/zJfVX7R9cjRvImONFOoL2pl/E
W869+sD7+tA7Fiz07BBGgO17xO7LJI1jPNWD1iDrd39DMiF+B2Xs8vmiVTMR1TKOameGYtsjSE2L
cpfTGQckYDpFs7H5loUz8dQs0zN3mZqOmImH0BvfpKwTEGIly4abWDbebI0BajiEompaPbK4YJCr
GOmpR3nosoPkHWIbDOddDamjx7JV6FfGdoCr63FieD2WNH4Zs60GN9s01gV844cToCtRRAb16LuL
3ENtC73FBKIj5/fZYlVmiQX1m7mdU6d5XGeAV1ecibN7LQr5K9I4pFqNPuum39hz21QMh+coFXdu
1Kmv00haaPDgFTQ4DmgqCjdyL9tsDF+P/Lb3hooPjxDqYzs8XAPnkYqd9hToqsJCJk4fPBWSdhsT
suAK/XdwbB88y0Xeo9u/7xloSZfqoKAGCLZhutcx7sda5NB+bHR1BYx/u8/GagsXZB3bOO3zPssZ
q0X+yNzopNH2xp222PvgWTiwuuj3yl8e5noCtUmNPzkC6n4X2YyJz67BDVBz1B8fQbl0V/bgMGNV
9NyiQX2liJ12MwQj9yDx37hx2CZqArVlM5AQmggSVI6afIcMeNXw6wnMreWrgOgQ8MLLnIM8BewT
zY7WhEnQqIGIkB/SLCRCbbiK9XcYVwcNyZeCookFJptrkDe3oEin7r/cUVc6DE++76RXWhYaimyk
PYRVvGFllpzVN7IJiuonmh119gi8d/xpWiAZGJ5YFA3/c1RyCPue31jLgewboUaE8QD5OyipDnLJ
QKLTi2tdId3H8dn8ATeRuDo/jiX2m0BvrlVLhNuPryKQ7KomQicpGJ7GJt4qoVsijW9GGrBfDwt4
Rh5kMJDqMEyQTBxY7fw6PwHb5404wzrAbRkpxLEEmiOAGK0Duloo8klgAZPzQ1hC2V+uozdhHzhI
MoMEip/arvN3INrYQ1IUVAW6EZC3gmBg2Z7QGbHV2mHbEjOYMBCVoWm3P5IgC/J74jmNdxvFOhi+
9Soat6i9LZciE/It0p64PnqQH5nX3/IS1Lnt+BspxhHS3WA0WqOHS9RVv6Y159fRYtPeur5v1jGX
AJZHS9880DpwoeRQAkZY6l3bdA7enkRZ5+GxT4Op1BsFBtsUjSiBx0c1atzEvkIM6xvUZcMfUeeh
ZAWKNyh9N58CMX6ZgwB1YNBCXpjrmBBwEqd+yiDL8SiAD/SvSYfXz8TtF//7+VW0hCATBO77UEdw
hSi/yj7q9hI6r8IBDIcHyA0H8ikAOmPD7i2u5a1/f7NfWs855MqhJ6mZqp45Ldhj08R/zk/D9nEj
LOR9AxkDRouHEkRFSNQgVBgmCwUN3OH8ABY3MlHgsi5dkArS6hHPrFlwBOVgVTwACRJ56H6PU4K2
x8sGMu4dpYxCSaBRCc1CQMz3OSyO7HRY9cfAcbfAJbY6uWdEBcogMkT8oT1OUzfuWpBFHXK1LHuo
CH5OJfwHyQ9EiyAxfcX9obhuh+eh7e+dsf59fpqWDTOh4o526NAUffjTiyswWOYgw4aoSnTZIprA
cBn0kVZDU39N/dmBNSweyBz74N710/b1/AQs0cBEh0M3V6LcUDonFgOhmfPhlyzmQ42Umqb97QRM
yq5dahSg0q1swbZkayB840B1Af2RAFSDPxnPQNrNgCaANBfIbaaX81Oy2LgJFacT6EvacuKnGlRI
PkqQ3fIoIaHMwbiRb4Vt27qts3szC7W03gjNNWgDzVEMHWyIgGcy3ymJdGQKln99mj6gPe1Ptfj/
XDYtIzaAwKzP5y4tfwl3mK4Wj0GxRoL4CBqpzv78ELZJGWlDSrI8mKnvnOohb3cMIloyK4ddXq5n
H2Un1RGwhpZP43qLPD+kzYX/8sm9WUgQu5St7/b6Tw3Q20Oug3Rfk6y9Tp2q2dfdkB8mnoaHvJv4
tTOBHxCsTv2Oy/hHCEKpjbBos0kjjuDhnnh5UetXAgGnr3yqsXkAiFyfn6PFIP9Swb+ZYirjroAu
TPYLuvIqQcEdvHhlDkUxCoe+bAgjiwgqETZFPGW/MuSpuTvy6yEMwp2cebdhG7ZJGGmDBrSazMXc
nCJoSF0TVetP9Yz2/2HYRO5aUkqTEl+C43nMujQ8tSOqLXxtH1imhIfrDbl1gFQLQP91aRwyccIT
SEOJk9Hsl3TzAYSaovtc0FJs7LnFosxuiwkCR27vy/7k8wEMsqSoXImLbgZ96/M7blssIxwowbsY
1e3wJD12Ny38PqKQhPq7TtES3M4Befg/uKlt943IAMEkyKiJqTsRFzSg9XqEM4ndd4B92zBh24oZ
GYManXLUszOcWqh33yoUxgi0fbj+9/x62WZguLjOoIwWlKk8lRKFaNTYx3vaBiAyDceNHNSyIyZa
G7DvLF0aEp3oDCGpXIXPjMhf9QpJ1QBr/L0RzWu55/yELOtl4rbDCvzNTdkur4NDovJIqnHGi1Ha
6jDbyA0sS2ZCtmmNEuLAu/p/cgNk7oc6m/TVINjzZVMwUgEJdc0yDVpwa2dQ5GxLL7pd3Ilcnf+6
7eevf38TdiHlMdW+WOpTzSpwB0K0Cw6iEImbp8CroMdyfhjbPqx/fzMMjsIGDGyNPunQ+8YzKFN5
1aUPTisj3NuPR0TMRcqkPglopam1jQVwjK0Qsi7zBxV7Yjh1tDjgmHa0PnFQzX4iYdMAcVmxk05V
u4dA7lauZFsh07PltOqVxvNJgiYQilJz7P1byoZu1N9snzc8G4DmoATcsfw1+/NrAaaMQwdC88P5
3f34Yglpqv9ugPRVBkkvbzzJGOeRIOA5zsO+vUtbwEQbnFM9ZJ836mgfG6xnwrR5XIpp7vzhpLwF
XV9Quf7KvbmEpALZwtfahjBO8XKALQWynzBEIyGhnnPI/ZSTq+Yv3Qja5Ofzq2YbxnBsvkDwuo5z
EONCAeAAumEIdg9ozE5Qn2x+nR/j4233TOQi73juONAxPVGQat+10yxfBxFNF53fEFv7775T0Ia3
LupYp3aBKrqI2AkN8dNGLvWx43kmUFG0RcGVqMaTAAvDlaC9vK7X0zTL0NtTLOkWRMK2DYaDr5cU
n5aROgke/DNpVHP8cfiO4s4Wpso2EcOzM4BHuxHqi79mUJ7uAYmQ+7DznkhB82PrhRvIJNtOGw5e
k27OAVEVp3oZb4ibxiCSCH5eZEUmbNDveneKnBHfriaK6jieP0pQeG+cDR+nBO8I38slQ6eoovXv
9Zf7efCpqOm1U/p3fwdaovG7gFzqhlVZlskEDfLJrdypLgVSTonGivXSxuPqx2XrZHg0q33ihQvq
rMJ1pmuyTMGXuI+3bki2n74a8JszlA4OWILjWkCRxIV8vGxnNz30bXUZqMp7h/2bu6xXKup+Roil
x7R3lqeVMuZwfm0+vjZ7kXFIEwSGImum7mc7lFMP+Sto0bv9VQxd0g5S17QJh2NEgJpP+MggQIJq
OV94tINI3cAv2x/zMRkM3v3QDYK+5lHHdyl0Vg8DaB837NiyP+Zjcu603syiPHjQLO/q/Uo2yQ+d
7EGVfH4JbQMYBpBFkMbxKuG+Fp0m5ESKybtbFpxVX89/37ZFRiT0Jl4yTwE636UuQE5zUyeSPdez
+lJM2fxQdqI95CR/1rO4LGiZbUeqqNvSLaLyN/B20JRzijzBfXOrjmtZL5NHt1TgAkLnc/hAMzSs
71H0DGYIoApxc369LGmPiaJsdd2SzOnCh6gGKEWl1dPfzBblLX5VL8OXi2EQngmnZJk3QreWLUfS
xTdQPAbteANegvPzsKyTqSoK9T0Ht6SOPcjO4+W9cl0V4M2beOwyw/3LWv8mcjEqqjwvVHVqZTpc
QYS9+IUDpdtyPMsB+w5OmZMipcOifrsRLndiFeUp1/yg8CMKQVa0R122Tuv6vZkGycrKq/WYPyhJ
yuy+VSyurqAqAd3L8wPYJmLEyGlhk6r6BRItnZx2fw9x5bH1YRogALBR354fxrbfhp+3oD2cHVlV
uPOxJYRWNO9UQuuqyi87ZEMj40HjKshtQGqFHnYXjqdUACmVxSW63lgo2wzMZEcqn/CIVKccJJS3
ErQwL1AUCLdQ5OvvfH/n897hI/ES5noDitNkCnP3RztWtfon7+dO3mRB5UHUZVEhv1n1fpz7vCuc
n3MLp0nq0KPf0mnM0qRpfDF2eI5wIRw25am7fNJgeML/S+bnVxrk+ahPo5bs7CGL3Kp7tHlU3TX4
WvNuT6n24v3osKq5D3IoE6M1rYxk9kBRYI4StKqOLnTQwoJ9ByX9+iwVxQ30znconIj4AbjCHkWC
Muq6G7/xmjIRsuDyEe4AUhO6uH75T4slRO4jIbAToDgypvyXU9RutAVsWc8kcwlXDTXDxig4/l2R
z26SahAMaFw69sSFAkA1g/7l/9+M1yEMK+OIieEERd0j5IH88K6NIqagWeGkW4SkH1nZOoBhZWQZ
uppA8irxi/zBdzw/GcGxvoFy+uiwxcfNenceaBe6JbiKaX+Eyheg2QdI5N3ryP+Z4y1pn04Q5MlX
IXJoQJ4uWrG/ElFvAlhdpfEwRMRFuVhDJCzqcojexLr/5/znLXtucmXQFtTDrIyx55w9Eb8mhxFm
sHdk9Of8AJYNMWvfzKkzsrjYcd9zJjyHhdPD4qfzy/mv237++vc3qyMG6ccdwN7oh2tlgk4okYzp
8hqjZ/6CIsy65+u83owAKq6FOfh78heIL0IdHUexCWb86B61ft04PdADKfsxnaCJK91/NcNltlpe
Ucr7zNNuAp7R+zSg/3PjSLctluHfdQBGYD9b9BGdl8I9gHYqa9BbECoR7iESBsb0jYE+OhPXWRle
jpMEgluNuxpV+pOv7f6satlVlQKAQXu2kYja1s5wden71KNk5sfWH7+T8nfagDSJomzPOEtcWfd7
gPC2nv0/yhsxJbMGLoaU97UGvq0URb9DsedFyOHL5HrHGP3ycT5u5KeWPTKL35rXHrScGQfbjwPR
E7+Aqmq8eJAKo+MlTLnrXNY5vjFp3fgZpbyhSe6wWw7G11s8rm0JrFj83eQrqUewgS9d6h2JptF9
jWIQuvmqKNsIh5YQ/I6upFoUB6AT6yMYGttLAu6NPht3dYNKXMnGA6mDvZPG49G5DMq0LpgRAxii
pMxHTpNayHsZ4YUwD3DtmZbmunHVViXCtvVGLADcrAjV6NPEKyrdHIZw+QdIUsjPhLTbYgC07Y4R
ApDUQO8afSNHHrjyaxuW+tbNgmGr8G77vOH4kIsG3wVv9LFNg7jYybB2S3CwOcsWC7NtAMPnc74e
7pWvjypQbrRXUQ6+j6gOi9/nz5OPv/+uKg5B4XoMx8Y7alTN9roNoC7Gmvbx/Nc/jovv6uCCl0ED
YWrvmLImTYD3BrlGOrNd7jPoiqbuv+eH+diQPJOfBFVXVRG3okk64+WjTZvfQJOLg0eaS1odg9iL
1wm+iSCpAIHglHfekSv1ixZ4OxtJI5PzP9+2B+u03nxcNfUkerybHWteL58niAX/C6kRccFFav3p
66hvvq4VdCLSpcBPr9oXhNvgsMQ8vSh6v6t/62bxI00yMKoW/L5mEoB+Jui+8MRWS7Ftbw0HFn3c
urUM3WQdIV1/eTcGP+cI7TuXrb7hwmkIIpKQghSWiNG70zVSf1EhF7ns64b/lum8ZF5TIJLWXbFf
JR12HoRrry76ulnzFhCFLuM4pkfQ8/VXZR7m313aqY18w2KXZnc8BWxozt2ZJqqMxwDwqzoke0eU
c7yxOB+fbSiS/tc0UxzJKqq6GIY/fq4975tuNHhbnOxGDf29P6CyWlcy2Ll863JhsSazHb4WkYaO
XwFBSCjQFodaeuMtoCkMqpZFuHVrsg2y/v2Nx6kCwtrgRsSRjVTWgxrgFN7kNbT8grEWGzHDNobp
1ZAEi70+YtcC2oDge4dJiRRVGG+BKMx54/o4A3xXDFeL3+i5dmnCkMb6uevheslwsLUrrTzw0+HN
6I16qxfbNprh5xNtICmwIBlg+Dob6TcmvHSflv5TkM3L3uPR1lOOzeoMhweHOUDao4qPKQd9AImz
fC8k7FtHYOqsgic1DPIXxJaaXTH6G1Dt9Zx4X2nwzCqvAKOE21dNfPRrxfD6NbTlgfNFJ/kMba8k
I8NW87/FMMx6byGYVrAJN8kL6i271HUbtmPNIu7mJW1fzpuGZTpmpRcgg2qsSU0TMTbza4hj4HMX
hV5/nFIV5/eTXwcbGYQlBr0r+0L7M59njySFn0EFtOfjnR86389Pw/bxdXpvHFVAsi5rZ5QayknG
nygYgPYcD9wbB4vFos2Kb6kiR0sCO8tz3Vd7Tqv8FPFMEugrZuQJzShttlcOjS+BDuKkN/vo6UTh
lQK7oqb2h6Zo0cKDKNggPd1+vWzBjIyd+rTviwzFkzLwwDYOLiD3yzzEYHC67PtGEOAjxOHGVsTH
KMi6l0iGxb+Fot71+a/bXMNwfDqXkC9G3ExBBacy4FLr3ywcxO3cz/rCCRjHvUK/1BhB9DbJSSYP
k0Sn7IDbx0ZEttirWfLlrTOWBKj4RHShuh9Bj4GXBI9f6GumRrGa8HTnQuMwgSsTyIrnmjrflsVp
5WUJhdkT31JW4B07io5cls43Vq7F3T7afBv+W2L7IMoyw59ZFHcBKP6ylcfTfaCAwINiPN7x0P/p
16vqb0S/gKjoi/aHq7AG+TOAwXHkxrtqpUhwljGBivDT+u95g7Pt12qIb+KLDhmZ027B7wHVANvV
PZr1YhTVNwKM7fPr3998Hi/go6pw8h+lqqsdXXmrMrj+xtctxyQzfD2KRzcEt1N4ZD7eWJkab1oo
paMPAz0EdTBcKSgvj8vz/4HF2nKqmGpkPk/jckRiD6y6X7wyP/vDI2R/E6vmu/Xxb2Nif2uNH5mJ
EQcYB7waEM/oyJB2gvlRHqgMyU4E/T3TOcQ5Yv+nroJnkGqme5aPxfWIImWWd3dNjsa487Zhm6wR
KepIQFYhGL1EajiAKNAPLeql/b3MorsC9V1xybsmToV3/fUdkbNsxXKtqfdNBWO7b9LN5gmLCZq9
9SjcEknBLZTv/qbuPIL2pFNu4jE+JApcf/x6tr4x8VYuowSQAB7EFfoJCgf8LwSUnv4QoKKjvqBR
6F+hPaiszPUL6YO7wh83Mg/LBplICTBvLi7egzF0BJlv4kY/9IgEoYgBLMrEFj+X5UwKjBABuddM
iXHpIcZckXznVyBwmZvfyMbF4SJDM/vuWQQysRnnKT4OwuZD3XtYwobfT8HIH0O33IBf2SZihouw
85uuX5dL6RIFYj+/mXtyV4SbFIQ2WzOSg7pD+z7rV1tYI3vOJ9wKxovwuaulGUEBhoRHGzWs2z3w
6VB7kQuypkvAaevXDW+nEfhzGwhs5rs8h8p8OQ8koQrvZuf32LI0Zp+86sK5VGigxkHjzOIGWTg/
+N2FnmB2xdNKEk7Hzk9YiWvSX9aGEO2zZdechm5LscGSLfuGpwsNWr+mqv1El+ynrtGBlTbBE/HU
IwT5foxZcHV+qSxubba4tyCxnMNhHaeT96Icr3w2fRWzuB+m7NLtMJyaVVkL2tLJTyjnxRUHdcC+
H5yXyyaw2sCbkAhYR+p2lfaT1l9ep6z5vd6RV3Y6Dwr1lw1h+HJdR6POhwVrNEYJn4CWxYvA3dKF
3X4u5a/zg9hs1nBnVgiqxtb3E1hXegBrZrlvJd9YJNvHDW+eoBywFCBzT1KA6a7aOPoTyYpsLI/t
44Yz11ASg5hH7yf5AlxentU/IL91YdXF7Fuf2FArx3H8RETdXQ96ixIC5nhDfBZj/yuGvuNlIcPs
Vp8WsK3XEcxIkabcpZV+7dA3d+HHDWf2I4RSkgUwIIIfTJT/5G7TkViW3+xAp1B+aPqArE3uK4jf
X1AwCpoLI/W7/vNp9NCKUzooQqE9fKeg6bRH+XzYWBlLmDObzlXmO3UuGbw3mB6ZxtWQ1OVzmmY3
FHDMcNg8zyznsWf4sG6UA2Q6grZqGdn54OsHxKnPD4VWl1VPzA70lMWOWkbtJSSunsu2HndO1V5C
z4cD0zMcWPVeWk0M0SEnut1zvytuALq88NnC7DbHgx14XxeB2AMm3oOOACAFzcZVP2y1RltW3+wm
n0oxEzIuXiKazoUlBT/1Urd30B9wrs+HT4shmR3lelJenjfMg4tFpwnhX4rp4Ffza4kutcolWzAz
nCof3JXedZVz5YwQ/8XZ37QvUiOZq0Dyk5yfg8WT6XpGvznK2iLQ7SwoojQ673cKV3GkXJtQZ9se
GKfwFLAhkAFOYfA01xJHGJhaAKZfKn3bj042XF02iXVybyaR54HvE+l7Ce2CaS+KcNgv2RaNhG0O
hhczp1Ho6p/9BK328R118uVxArXJbi76S5Rj4WkmCC4vhXQ7NXsJmwYHVFJQdJAk2miEsu2w4cZl
NlcFSlZewoOOXylRq2REynLZypvncOChKUMRfNwB76Xu0XfTuJcIAmFZTOibDLXOpRyx8qy9rvPU
281+s4UXsiyLiXFjdQ4xiRnxR8foVSlB4Ah9sLzfsEhLaDAhbppVUmAxvKSUIGRQIOa9bSfcyUlQ
tY8cacQ4gibmoj14h3brS1+N3uAnkBGvP5NokU+iE1u2aTF/s7M7Rit3GcyulzQKHlyCxfFQU2TT
U5C5h8smYLgvwdt4NUSIozWEVfDwhEennkTe/rKvG/6bj00vqll6SeRWA25M2GjSOD8u+7iRQUvi
V5T2pFyLL9OXKUub3SAvTRBNTJtmvdeAFCdIvBBdVC7kl3dZDg2G87/dtrOG76YFenjDKYLvhqh9
pGh2/kTWHNQvlotwjJ4JYKNozAuihSOuje2PiIP6NpCbpVeLi5moNepXbHKnDi7WsqfcXZsquk+M
sFM6FM9xt6UfZ1klE7iWh7EceQ7zAeIehZUZ7X4gmfpdrMx75/fBEolM9JosCG2QanmgRSOvcima
fViAKOSyj6/TenM0piqdadOmXtLm0/cpX9ju/5Dg2n654bhp7GcpB+1mAgkC0JaVze9I1Ft4H9vC
G34LPRzP6xtNcajjEgAypQ4ULXgRdtCcelloMHu2ySznPiVxCUpPAPz2EWmy62bU/1y29MbB2/Ip
mLyuqYCe92ZA6lowrCC2bTVPrBnaB2khMdxXAZRdNdW4PjWOX6A0cce78omjitJEW9HtQz6ZIKZm
wzZpFVnqYVyy3TS3NH1OnTxkvxVEhLp//ZR7xT4MePFbgy5lOenGy8Z5x9oqCkG61bpFnu2HWJRa
7OOOQPRrAxL/sdlRs7WbhEWRS6fHzIe+gB6hmHboSdvCJti+vsabtx4D0XMvCgC+FqS/L6vJO8wo
qV+UblMTxJaHpCDoBgIWSYbPAAZUV5mH2+0lBkffNXHTmTBfU8DGcZuibgB8n9qUBv3YHamJYetz
NADUPtLIoZ2mnZiGYPe3zbok2XK47PcbHu+zCBfOuHeTCGU1Lw2CPdS9Lnu4pabWDNhdmhY0Ing3
b/D0wnzoSXQ8TTfAJTajMXxdjSybVNACfV6M2U7Lsr9ysyrfsJroQ1enseHqbTqiJ1GhwUTFOvGv
8MANJrj+PsRD0iB3YexkGxZk2WQTzAYpvWmUI9AYK4i+HWZ+mDxwK/UCCjAX7bEJaFuv/V0rIpTe
U+R6eqLtoVhATnXZ1w3flV4jXL4ibyYFLKQb94c5rvjVZR83rsr1UkP4u6lhQbI9pd5IrgqH57fn
P/5xNkOjdUfeRB2IEUPvmudY+RJkyVA+egIT7gyCkvge0nkF+o8v4WVGTDfbtzmrHLx1CYxEmf8V
+pj5Merny+AjYLz87zy0csdRtlgkUo9T8ncLunr4dX6RLF4WGdl2PeCiAGFxbG8GAijSt/7Votkl
QsTrwhg+nAq6FBLCxwlrxV3JlNy7Ne8vi20m+kzOmaPHGgHiLzMMFCO7z5CI8TZORIv1mIizFq16
vPfnOPkrde0zaLYSPDbTfyLiP1U63IhDlvU3MWc10rGO+mt4QBMHuCir/f+BHGZ1o/f5DDVhZik6
qmgWjzGq4e7DynBNS/W5ldHNdqOL7fcbHhzh3als+g7LtEwL8vhh8LNDFXfT03n7tE3BcGKW12k/
AwKWoH85368KIDRcrteqclWFW690tkmsf38TKUpXc/CNahwGDpGfZaS7tW8DzxQbm2w5A0xVltwL
B9Ko1Q1W/TqBG+gu5/SfGTzXG3cS2wiGG+csTdHa4qG90Gl6AD9R+oWc6dWs/Y2HcNs+GJ7cznpG
ravBAL4KQNfP7qAOmdAcdcHImzdmYdsH41AmXQ8oSonKKVk1DaBe8keEbIvDw3LimzCzqSqDOhqQ
CkGF5xNYmm/SGbeetgVYCsroQxH8bHS2UV+2bIeJOaPpMCjhCZbkYdS56GiiovTiXRnQvEnwRNWJ
jXKAbSDjdKZR3VKHIAaWs/6aB4p9itEP0eTO1iFq2RITfBaprl3A3YgBujz+HkGK+xtaj7YqAbav
r9N643h0rIp4pPg6WItbCNuCYn8bnWBbG9Orywla9E4HzHAK1GKOou2hdoNqX8UXdllQE02mVLYQ
Ds7iBOAqyBI54F+nQG8czse+D4+giJqJnQx5Ogs0eL0gq36QY1ruKgnuW6dIfIWru8eCjUzpQ+fG
QIYVgZyz7cD+071AmSyh4fglDvKnASYLTMoW34htjPXvb7baTzVaIqPRfQF057bSvNk1LH8YsmZP
+fTl/IJ9aE6Yh2FOuu39vm+k+xJNuniQcZpfNWBu2cgIbDMw7En5EbSTfU5ecg5j9dV0oLW4V0tz
HMKLHqYwAyPXc71lqVWTuS8VHyFPNkVLdQNNFOf1/AJ9iH7E581jIi0Hn/WUvEgVHNG88dDOeNts
pzEZaHNwu+CnVwyfC3/z3f9DH8SAxrGRR1ArpiogL2oMvKdYV3y5gTISjg5c5dotAj+boxjnRljM
zIOWN/2RFlMylmHSQv3I7cJbqKt9UlH9dH71PjxBImqmhNFUunOqsHrgRnvSoAzf1V6IQrK8L5z5
gWfkOmTZzfmxLAtn5oX5hGfomkv6g5LuE53Yc7GwW5/Uz+c/b7FlMzPsdOlAH1PQH5NmUFnKn5TL
ThV63KZx2DiaLJtiMs/E3RBmEURAX2Rd39Xt9Llsq+Pix/fo9bxvO3ZJmQCbYvi8gAgsyCKc5UW2
tEW3ch1dF0MeJ+fXyTYJw+e7buVabirykvZNgiZPXFDF/LhuM5hyIesUDI/nB7Ltt+H4vAc3Hbg0
lpfYBxJ5mGqIuI94E3Kmhp3OD2GJjqZ0X1uXEwvEsLz4+bic+CCd287x1J/zX7dNwPD0OHDKLgyb
5aUP0viwEImH0WIUidJ06zy0TcBwcxFPFddaY6tHYKsoQzGoDoItRkWLS5j54ZA6VP4/0r6sOVJd
6fYXEYFAgPQKNXh2225P/UL0sFsCMQuE4NffVft78WEbE1H3PJ3o2FEyGlKpzDWMhTu/ECDP2g6n
G0o3x3Yc//hzuZFFr0zSMi9sujwnVTPMLykXZA8RtDEZCFJoXIHF8et1WJmkJRuB2aHqvdqpXyy8
R24BwH5zm1FtRKW1Hz/N3YdLHPgzMyGjsi8Q6Rzjmg4PYKJvJCErR23pyqc6Tqg7Zuy976tHFU5H
iLT8GPlwcOv5L0w/NsLS2hKcPu3DJ7h8ipgzKPaeheQeBdj7CJClWfdbgvFr22hxkNt2Spnwneg9
MuGeBU6M5t8966sjeGobS7w2U4tbnPYS5vaZK15mv3/ysodGV1eFyfbz4MRi0+lz7UMWB3pIKwq4
oREv1IUx6ulLdGAeGFLRk6zs15t17UsWJ1qUdTt0FmP4E/17GgJx41LkweXJxGb7Ml25uJdkgUG3
oRY88N+hKXU/zt+9utqddlaNZQHZo2H1Roq4cj6WxIFWQ1AigJLfezqGO8qrb9v7dmU5lpwBtE9Y
CN92/53ycVeBpupoHXs22PkY5uvVWBvi9O8fjgaBRE7kltx7hzfSFfbVFHQxKXlC/LevB1g5e0ta
gIWeduanRfocWn7ZIAUgbLoC4eu8CLLkBCinZylmyft3ivD3n15LgQlvc6TqRbiVbK6t8eKAD8WY
Kzws/fdMeff/6tk7waYU9UqCHiyOtuf6TQmJVPuew86Co1jk0/JI8dA7pX+Sf2t7mE500Tk4JuYt
2QFjk1sD0kf57jVG0iv0zPvqKec52fKjXdtRi/NdObWRnMvu3alAusqS3MvtfCxb2jV5PNdkrGWs
BjfN//l6g61M35IxINJU6KKduveRp0mBANw5eAJCSt1mZicRU8yAf9/cCitxZUkhCPMGiN0ubN45
AslppRR2Wj3ZeKzMoUKSCC7jRqRcG+oUQT+cTUGGMAPhpXmv8TWnr8P+rkaz41YdLCq7RIS7r+dw
JSYvqQQpAPcmZVHzPobjwwR/pxAFB9gH7Ur6S2ZbLL+1UU4h4sP3aKBeadO6zXuv+8sOu3pusgNt
2C1KpQm0aOOvP2Zt2ha3Pe+ln7d0at4n2MWfhjpVwZVJ0URHFSIbUC89d94WcaHubDcqt67f+Vzv
pHj2iu5SZGmSV7/zaetZuLbBF/EBGlxuD7Jp/Q78TIxO3zGdaGyKegd2T3z6nlOBOcf3nTd9ixxg
BF2MBF1Zv+seuvI+DBZOT0ScoRNE/f8rqaGLUIHSkBcRpDYvletdwIv9EFlzCUmonZVkr51mY3ev
RO8lEaHQmgBf5vO3tgj6E/tRhXFb06rdmLGViLckIGjSSd3VKn9XuKaBZbuCN+y3Hpq+vNxKlFdu
UX8RCoYxcrLMEPmeeoBPMXgRnQxzM042PuFfTbz/tI2Yt6QiuPjZjDjaefPoDLmM2HiCQqC0R19z
qHcdJLpsm6BSBZAYQkVTXZce0CroLnlkgH8Cen1BW1zUgxgKVEZ0Or5ROZX9pa1DE27c9WvruIgf
FR987USV9xbyhjYXEMMPED9moCo3BlgJUEtKQ827Noemlvs2ZJCrqmLq2GnsYmpt7h+HoINVKuyL
+5YnNhJlu/FAXPusRRDB01A03cTtmyqEH9yglUzK78aF1PR5V/6S3tAGYhaVNM2bJ5v6J4iN3g9h
LH3+Ol6s/fmLeBGaDs3kItBv9QmktQPqnejjgN4KO349wNqqLKLEiKpFxLnu35y0jGdCEhLSfYqj
FZTeNcwJD18Ps3LElkSHmQKDHXWme/PTKht+eqOFQzmDAIr60dsoFE9fD7PyNUu2A5RaU8gcqeYt
8+vr07UB7gM0Yej16d449Ti/Hmbl0liyHUrJTDnDYPWtBSzvFMUF7tdMQ5yIQYLfJWg5q0OXnpmq
LPkPqiLRFLKhfDkRWk8V0lNWpFu6nwh5FeKZetNGm21luy2d9DhwnmkKOM0bLzT/rsdSfq/DuX78
etpWQrl3GvVDitIIMYeIM/IN4lByp2wzHxpOLjxF552emy1b5LW9tjjyrWE8m0ol36ohhOUJJqpz
rkzpaJV0Uy+DDZWKtWEWmYOFDDJgBh17VRGc7/PiIKPofZRn6bExRPr/nSxRuygJyZa9wh3c6veU
l4WMezSMnfMep0tF4AGcSjWg3/x6YriKyEGKLy7sTOMcTNevF3wlWVySI+Ahlo9VU4WvJJT1oYVD
cZy2XQpTEpzGwWO7fkBVsIVt/e7rAVf275IwAYXeGYpMafBqTD/eybQcXovQQmnz659fWfIlY6Jm
OaWmk95rJPTYHal2I3LNidHzXoZWjRvBcu0rTufnwzkRngO9YbjD70dlHzwQtmIouGwpza0cwiVX
QnR6Duqc5XvRj4fTQtTd8GZodNWlfKMiuDbE4pyDCwlhYFf1r2mZOa/Eq4HCPdg6n4I5Nkh+3fGb
4q6zNV1rwy3Oe629IKTGzfeqM+xbmnpVkgKldtX2qgRljPp/v179tXEWB74OOZq3pZF7pYvvukWf
L/PqqxOaeT4BH74eZG3tF8feg5+A8OQo96lFLgrCOUvMeBYTinn/+sh/2FjhBBpIPoX5HsTt5wyK
JnHhbXIdVqZnSaSwZGrbzmLXFkbvNC4/l4r7UwXV5f77WZOzpFP4GQn9OsiKV1wg4c98zOQr0FH6
LFQ185Y0CgRbZ4b/rnqNBgFp+qpg85BUqS+2bqa1KTr9+4f5HxzS8Ezn6rXuxWtr5Z8wd4/+TK/8
zffsSoha6gC3eV3n0NHPX5VQ4y0UhynfqSqgU2wgYr8ll7v2IYsTbtCM6icbFoeslg9QKfsWUX+P
Zu4Vg2j3RrBdG2NxrHXoT4J3Q3mATVB9UfpF/9c0Q3bUeQdLRTax9um8XbU41+VsK1KzoDg0yh/j
AJZi8ey7ZzGYsKkWB9pmdKB5lRYHK7rgV4BMeNiDE0S/wwmhyA/nfcIii9fC5mGJktJhrvs6IXVm
j/Not4Q9Po9JZMmwIHlUhUDwYSX8LisudK7lG4UCQb/xhPo8aydLrkQj+qlmDqYo9fAgrEaeHWVF
i8vQimwXVXpC/Wrc4gqufczpj/hwBqNWVAr1nuIwdflTgNthXxNNj+esA1lSJ1wKS6MgaLAOOb2X
MINKbAWe9Xk/fjryH/5yAOBEVluFnTS23uUwDTXktqAm/fWvf/6mIUvuROrRqPAzT7xWCgSmZvD+
rYRxUeyHppvjGdmCX/2Ww9Yb6vPjTZaWeNC2DEOhq+JQE34xFgSKMQFEUPBGM1ApP/OjFkd7QtZM
+m4Ur5CBuGgpJPDpVQssqtTQj/X599z9PgXkzMVfnPRScSnCPne+h8JFAbEa67HcFY1xzyuIkiXF
gkFWseUFd15Oz87Tk/PUdpvmfu+NfYJ0eiOYfH6FkCXBop0n5inNJNSzBpCqkH3UFtoZ22nIylZb
wvBIUQ3uUIXOS15U13IkSYFcUGVDMqhhT8rymFa3bbkVXVYO/H+weHUh8oZ7xYlvgSMjoPtd7U0w
Wr5xf6zN12mHfziXVTC0NpjwAISXlU2IoeXB1co/wtl8S8B55bAscXiBDsPGn6LiIGQXXWLJ/KMu
evciAM4wZuWmDP7aOIt7nUOSjeYOU6h6z4N/RaLZYRcUKNhE0FS+60YK+uvreLM21OJ6Jw3I5aCQ
FAc9sPGHsXN/V/EAzvasmL2HWTiwWfp6pJXrZYnRizJ4I8yezg9dN+a3nVc+ZmEBuSUqj2AX+3EU
bcE+/02k/1voJUt0HlpKXc1NGb14KArlKCATXPHClRfB7MASoT4OcFZqzXhhGN2f93WLq78rIYZF
SZcfojm/cIU4IA+HKE2q7/GIPM55tFXFXpnGJVivgbwz1Oab/AQfeSpABkrgfywTHxZ0cAbPDmkf
brGN14Y61RM+nKhgcMLe8QW2oRr+QdavAJvNr1PYVDm8InEk++9nTd4StRdaGJXYXqlDkIonNqb/
5MR508Y7+hOpYr/L/349zueFELKE7sGvO6o5avoHGs0qrvz5ZTTFZROYC1abZ62nhz4LDl+PtRLv
lvi9tBuLqOsideh9nnq7iOS53heFV5mNHbc2wOnfP6xO7QWBh8UJX0rjJX2n3geVnbkei6BQRJxU
wqnzA3qMt1HhgMzOy7u+9PcOzIThAqs2il9r37BIDDLT565lDppio6JOUrQsvwUZeBw2crW1HbzI
BSK37ZtRu+jz1ulxDrRCbmv2tZ0vZ6bapM+2zH7WPmRx/A1SwQHi4Bio87P30Dfzu2YB37L3Wfn5
JYZPpqPTG8fLD/CRHkjMoBZt4ykbrDxvty4BfI5f4W2Eg3ZwxnyCQ9HUHpDYnvvnn5bnw1Z1RGjS
SfQ4C0K6735f+1eOO1fORnq5cvMvuRxQ8O/TTBr0yXrnLih6aEfI8cC8dAvusTb9p4E//v3TEEYS
fbNDz7pfger9H5Er+63ZWYlK4WnUj7/uK9eBBEx+CHB1gCZ0h5rwN9BH/ymhoNXrYG+meov3vXIg
lsQOL3DGcPJlfmBuemMlatlGzi9+1hyoT9wYEtjHs8LfUh3Yy3qCKctyaDRHww7GCvMBL1VyFjia
hItzzYOQzS5BIJ+HsoJrohTOHcQHgD39+q9fyYrCxXGeoLlL5xJxaVIyOogivAjcCpbzqtnNvdqo
z66sxRK915NRBFGQ54ewnFEl5f0BgfVoKGrxorFvbhRtCRitfM5/4HvZCC31QGHVYVtj5+hHQM1F
WVnoQWx5ha8NsTjiI9DqiipsLNl2N8jq43RyRGIpB1cvOi/D/4/GL/FEi9ppdoDrXbdnJSFIeeru
BsIRWyYqa5+xOOm9pV3t9ti2vKv2PMRncPUGj4arYD6LecbIEs3XV0yV0JLNDxogjX0FmbM9TefX
rzfuSqQKFje3th5hxk3lYYaAwX3N8/mizWbvPIwgWcL4ZFeWlZgwPdBZgX/WaAQEkrZw/CthfIna
S/2MR/6ILaQqmYhGP+cAttmq2Wiqri3t4kwbp8hlNjIJFUH/V+aHL547eEXcEFLHLR3bLRmdlXGW
WL2wn/0hovgMGplbWc33pdvjM8hbr6eN8PR/vn6fvHCWCL3AlqIvXZI94y1N2WWU8Tk79nXl/cMD
EjzVpeN7z2GXzd0Oxq61A7shnWfmkfCsG6+7yc3Ewclz9SOs8L9kABeLPRVhkLlXA5656Y9omGS6
60sH/1cEqhQxress3MHSCRpNEQBtYoimZtfNY2t2ZgoHlpSK2ij2+gBVQtk5rjh2HkPGCERV2LbH
EqLwb1VYOc2BpSbKkqjrA7Uzg4IVY0BEPe4aEwl/11fV/AdwDvbuTTkpY5N2+m2m6E8mcJC2F7A4
DR+U8OBmw+q5uSscA6syy4eR8cSFMne3CyrAhwLD5j4eJzY5l8IRs3zyVEBRSxEQkoyLFmJ0sQZr
8mFWLa1/ealRzoHkXg2Jw8nvf1eqxxXTNnhw7UOPN87Oi1CuSsImmrxY+F1J7loJj5A38PWZ8yiN
NwfXHSHKJDRnaRjXRT5M14iE1f0cOC0MZEYaUnsXRt1EhyQonGZKWDj76WFurFFHuOa27CLtu47i
teVmhfgWNaDr/+NNnSIPeobWSZtgzf0kd4vhhoqQDjveucOhIEAajlk98x2WgEcPQdPKatfgDUxv
wdn16UU+iRz4klCyPn8vZ0eROwAi0yKeJ+BOkrCr2XgN9Ia0wEericRdbYS7K1CFOulLzAFmTbIc
ePYiyrLoCKnJ6sqFjIahcdCLov4L25TRiTOeIXSWJK+DuzBzgugCpmamPDIArnoY9fgtVhmeJFBm
CMZIcrVPddNA+Ch3m7CZY080vlseHMiHh/eOCdkLhwIFMogo130yQRR6Qgc7m36PpJ2exsnRl7kV
+tssAvjtuVXu17HX9X0eO5GjHiskoGhyS9qBHM1T7h9G4NmggApkvp/9lLlvwtepH9P2b2VgaPvP
XLRundjCBeQ1gseAPlK/x3JGeNWZeJrGWR9FQ7W5zGAd9eKg9FQ9VkEwk6QOm5EWO8MdPdy0gG2F
MaspCXc9tBx/h35ogsSFkSKmB2rQIq54Vv9yeJvdwJptsjctNzBdVqJAdayGQXO6w0ZHutxW04/G
z6ffEBENius2tO2YoHaTD5cuoIz5sYA9hvvoWk/2MTo1OHwKkyZibgTsn7tGsuHZH1TFYhjGzo9F
aa3c1TBv3NNxZk/VpLS9wL0U/iw9P7iLTG/cC2IdmIiFbGTPQrvByzw1Qfp9HHkxxypq+vt+giDc
FfrwZNhXIDybC7/tU3I9KsnIDQzUS/VmI9SX4TNgW3VbQlV92FPZ1dN3NML67s6RIJLv0NB337rG
pXrflLKBaDwYOe4D9DSnIXY8w/xj4NpqiFviYAZhaUy7WNOQQ6K9LyJ5TWXa3OZuq7/ptOZ/0ijv
bII43E0HScoOfdy8eYSFU+skCm2mZ9G7fZAM2qHBPqrqtPtGpoA5NokM9Bceh2welYqnwPKuiXEa
K/8Y8r5jWP28zGI5Q1Yq6RuNP8N6BoHE0SS41cbWD5mG587RIX0IE22h5j8ak9nHOeiI7k7WPYfD
U+vx6NjSdPpGiAfzAA2QhN6Fk3byxB/xso+dsubfbTf0Pw2fxlZDhygNLAKegFQWFOnFwaO9/xfz
0Ou9EZXPD4GwWbCry3aeE0ogz40Ceyj4EHe8KNQfBC8YG4WQC4W8qqEo9Qe0UXMO1QPptxeGu7W5
H2kQ+idC9ujOe0OCsFD7wKt1eO+KoTVPrJDROy4C7DvgWjN7Y6H1CBFGXo/pt1GVwPgMs4T7R9+W
E9/zAuzoPbSsYJ6kIu1R9JAClV73nvXEEYwrt7oCxDF8dcDoAvIXl4o+OOEQpFPc0QHuInVUZnYn
i7H53s0cJdYy83znmKNyyRAha2iJUr9Mj1qCDd/HRZMVrhfrhplhDxe3AE/+VCLW0hyNdii7Gy/Q
JS4L2f/FgdV65xZp+O7A/GXae05ffIeELnlFvlwXd5zq2X0Y0eMJLkdr6wZE+zT3dk0FtvElNK5a
3PBQFxuOgogh2KP0NjgH7vXN9BgZp+2veTvnwAsyv7oJ4BKZouJd+OxCqDZqHmCZ15JXmtox8QAp
onHB6skFf5xbDwV/uFB7qVARQoWsYVLUFVE7PnJb9H3iZL71jqAb1O2l03UzkFUQgtAS95mPmycG
SZjBGR1MNrgWtEbYAT+Y5VU8SR1VO5cBx/g4u8HY4Eqt4BOAMgx218Tb6Hdl8gJotjJtWqCQGuQy
ezPP+C9TBP/6ovGA0d5XOvBUYnIr26ssT5u/ks8A+Kima9VzkJfNI+lF+U9HegT52oel/Ptgef9q
ERnaywmYcnNZFHWgTQI6Tljf2hEPd5bwSrZPFLYd6Ssas3O1P4ElphEYd6XEIxhiaXhl9BCV+1QM
uJ27IpvYHizpbrzC+pf6lknuXPnSZ2IfjET/lnBGaptYd13Gk3okOehF/FQkgPFfII8+3EKjBvca
dbLfRLh1uedkrr+PtOUNGqB5Lq6oq8SWFeBKerjE39qhTZuGpdlzwOwdYf1lRPTlCb0ydWIj0115
BCzFxGmuiPAbnaEN7aTH3KfFhcyDLSLg2q8vanbM5UEK1QOJlK1WP6UEwDLGKgRn9leXWuLI8/rW
93x5cEcKj4eylWEUd0FRnIdOI0s5cWV1SBxnlAe4i8k72DDmd04msw2q3GevmJCwZVcNxrZzRtKh
uZEkd0eYEsr+WHahDeLcNltw4U+9s06jLJ7bRosRCi8jv0YaY2d9EbGwHZ5wtBr6VvMhBPwglDMt
5n2B9mHYxH2RU1ylrTuEBqEbqJH0aWqMDS7KaXbb7jhhW+KuVpVq+jh0O8IgmFUzOJ98/TL9rNpx
+otP5+FDlSuDGjk3LZ5DVg6qplc9YGI+7H+LPpXqSlAHN8uuNWEgaNJpCje5jRrwZ23O08CLJz1K
QwGTshQ3PVTebXWQOQvAj0GkIzsHGbL7l0Y5Q1Wh8QhePbva63GdoBTNpvbi629fXa5Fia/qZtUH
wNxeZz7I428BrNoNMC6Nh2U8+Klns0uaN/2sb8ZCALcXa5nl+ZWGb0XzzMM8yPx46k2moc8xsuFv
pofR/vFDv2yyvZoi5B9ZaYk5B4J1mrNFGWGckMWNOB2PSoOXDrFuaWsYbdXnlMtPv7+IIQL0/Lbp
uHrS3sxvFLR5iz2sp5GxfD3hn8Wo0+8v3vqthHZT4c3hDfVhi7dTIULW/gRG/fb1768c8mUTDp1m
nyNkFE8iE5Azcf0qeBFGDGMMgedho8i5cmKWUhljUc2wi1PZzeAGGeh3SD5VAEaZD9Gqg8faOxVq
u3FI/sUCLwsKmLFlCy7wZKXrmvs3cwkwTnAIhqzvv6VeCEDDpdYd+PF75hW+2x+nKGgADsimiv7p
keZ5t721TfQLCQYvQjwNHeVWO5PDq5UlLrD45MXm4xic9F5xDw1Xk8CzSd1Vhe//U/fZIION2Luy
7Mv+Xp2VfJh7P38a0jFLd8hXg+46ss7INzoNn13ep1laxJIJTm861Fl2EwgICtaRfq0s1mYe6FM9
d1tefmufcfr3D6EShW1dkBJWpA6j6ghKaeND51kTuft69659xeJ0C87qfsq4vOlT6yRRCArITMml
YOrSJ90WY+xTutVpspaH3O/mAs8fcg3GBx0tWm9t5aJI5UT8R0UN7DB2SKoHTQ5d2czVM9dTFuVJ
m8nZuDGJ8Mp8LlMAxZq9yCwIgjFkEIGdLHso427s+5WpWDK3ncDN2dSX3XWadQWoTxWEWOjBnzzG
Vdz2ExFd4rt+UG4EjrWlXTQu8kForaJquskJFP9dBs5jzMg0vny9smshYxH30KxAMkBmGDBOE7/v
m+YJps9Iwrv5UM5pnUS+u3GlrUzcsiOZNaXHNZL1G3i8zTaubTkUx6CAYi4a9shJ/IsZiiAoG339
YSsBd9mftLIeSOZgnToH1YnEt7DCS4CtZV0SQcht695bmb+lyIgrrIKCl4yuBZxVwcHwS+RAf2At
gUdYxXleT5eMiHl8MGTWxZaU7sqmWPYvwzalOoVt4mPGU7d7zTrdyUc0IuwGRWbt9xdRqxygXlmm
Kb+ukK0/Balvn7tCfD9vZU6DfghWZZu2MLBwkYlGznQMM33Jelo/DbXsNs7oZ/1RxJFlz3KaQrzr
pqa8duBqk976Nd5rP6V2WhTRAO5pyBXiPpcmlkYw+lqBmU+20M9r+24RwyQDL3LSPgpaBSWIZGEI
h1oIaWbtUw5Bri1e3tppWoSFnhPmFyDNXePRaZJRNs8s77/POebQc9XT1yu1NsgiOAQEiq9invvr
iRmK9sfol7AgFGM5V++5rLiPSqACrXxj2f6l1X6SUiz7mxb1Ls0zN79Czb+3/+DRCw0XVsPK6cme
aLioS7hhhEpXJDpATdtU5gZsXIsC6s+S9l5UxHnaOvTBQPPTvMzS5OygHBcy8RAimOx40oNuSagu
lRETrI5gpF6wZGaSTQ/T7Et6D6hZ5oHQijofbhYJ8DR8o1C+KMQdMRXxfo2BMmY/h511qvfBmYYm
+F1PqUSNPdUsSqomZHgnEEHo8Obl4VC/zUMDObYEJIjOXKkO5MyNY/rvA/SzCVtstiGdLR8F627m
KlDBCHtglmV3ISsneFACcThlCcTblH/jMhP53s4ZfbewseOwZngEfg/tFW0Nccc3cAIGShOnctPq
IZtqNxvwpuMV3eNiG5pkaAO6Q/ri+5f5oGypgfq1pb2ty97B5BaZa59KE7mzPIyprItb1Dk7QM08
FAxpDJ8gCF7ElaMxvfs566vIiVGn8dm8/3qrfuomgDO/7FgrUdUouqn22nHhUgvbOA96nfe0E/6M
qk7TyCmGcvQI/6w+ZI2MZQjC7F03FTq78Dw8v58nljnTjxR1D9hHf/1XrcTRpVSNGxV4l6osxIy6
4jaboowcK2itF4fzfv90cD+E0lB5datLEj54TiAA86fRePRH39vyll0JZssGK9UV/Iuaob+pCpk9
R3j7JmCeodgeDF1z5jcsggwP0cybAq+7xiVgnT+1h3fSzxAlnT9fz9HnQQxlw/+dIwr3HxCKufrm
lZJ8bzuUf1WjvlOYJj+PkXn+epRPEaQhmjSnBOHDUnSMFsj1M+d33xRkD9fkdAfh86egdbpY+hWo
EAyi39aZeMJ5hYYb33Ij/XyR/GUyME5GDTmstb/VlQouXCJ4XNaINE0Eus3XX7c2h6ehP3wceNO9
cspI/hJBiDItYmZj63Tv5jU/ZA1jZw6zyAzAYq5oNWIOI6fLQdLzkomA6xZCoGxXi9LZuGfWvsb/
368J7dAZ6dX2ujNDnnBZ30QK3HlqxR6Q3I1BPk8M/SWcqYBG1VgTmf6eeXrBHaeFlKEPc73+jvNS
QeG32njCri3/IhMYOwNta9id33tty9l+rJ1G3bMWCJ6Hpq0yNCG/3gOfxzJ/iXCCLhwu/s6M12pm
NoEQr90Nrvt61o//5+YnqBcETqZ+IXv2oZ9h8vIuqAe2EQNW/vbl5UAbS9FH9LLnSYLcc8UQ1Qjo
MU5+hlgFDv8SoRPgSkGpY/Z/El2n903YD+VN7wNpdtbbyV+CdMRU5COU2cufquY8cQTiMAxHmpir
9qpFdNvYsytbaQnWSV2ARTunD+6VlVmSYUliEB7bYwHB/6/XeeXoLS8UEVnqCl5VPyM8nvewYBcJ
+II8yRvyQzVOcd5eXdpxC0gChh0UA+6BDsCz3G30qZ0Kx9qN9ViZqCVih81g+uooq36KNHzs+5Qe
TB4eGlQmNuZpbYDFpTUAxd7XpKD3dIK0jBsBx9LTfE+iZgu3dvql/6aO/tKPG0+eSXRMVz8rmY+P
uav++KSYTAIGbXUUAJvsNSAnO1GXdqPJtBIRl3JapWVuMY5z+Yt14aMW7t/Jn8dEKXYL9loRw/JB
nLeP6WlWP15XAKpMNu+9+xEvyz18v4GPiPww8Rv7/PU+XvuWxU3VAUmdQ9yn/AXqyxzDYbmPbZuB
IcA0WvNAjsW+heH114OtRC/q/+/noNZfZaMfBVfaQZ4EoFs0OckMRaJzvKIRvqj3vwOAUSW6wQ7y
F+HVow0jtoOQ9DnE+NOPL+4njzhkBNpF/JK2d2I75/69A5/EjdtvbW4W2SMtqrJDEca9x0NDm30J
WzDAANEbN+cd9aVMlijxcgcg2fmJbryHOwNm6YThAu9Hs4HqXTnrS6EsvD3qKvQ8gC9dTuzOxXIA
MFcLQJZsJaHceNYu+o9YVlGaSg6DvReFqcqrwZKO4LQ7s7o8b4BTzP9w6kILops1w3QfQsLDy1V2
yKNuSytibZIWRxqvVNegzeb939VUDuYi66HvezKEdbf61GtjLA617gH3bJqJ3uMFKXZ1kb63LnkN
0jHfiOorm3XZZhdB7gxdp9z7sCyG7qI1TV0mtJToAn29BGtfsDjI6OI7Ds87eq9GeCaGBuIjrXDH
BMyJLYrXSmfyP87dGcBjDUU54b6uyghuDLaw48sQBdX4zaKJ1gDu1klTfiu1Zs0t4L9l9To2MgxY
EooaNOFJMxK9cU1K88tFMm7R+oELSfZaMm+eUcdnekIJ5usZWZvyRXzIbAhN0ux0kcJ+NKlh+3Nt
sm6Lw7fy60t1LN71rU6NW/5EseemlGCMA0C3BQte+/FFDlB6ri3SrJjuXQ8m5mNpdJZUgWu2HnVr
v3+62z6cVzcDsMkqQu+HZrxjU+XdBmoUG9IAaz++CAbOpPt6mroSwoJZmTRTg4YzT3vgG75e15Wd
vhS8Gk9w5Qxmdvdisty7oRmQ2YfW6zi6CQ2QlOXGOJ9jAfyl9FUmoiHXtvSutIRQa+gCLRQFN0oa
B4/s6rq2wQ1oqDed3nqqrH3Y4rJnM/cFWujjfQrgGZiaLsypO+eSDMM5NpG4kJeG4LCKBqCuccd7
6rvuIQRGFyaU4ffz1mVx27cgyDFA45F5j0CbuLHIfaKHWFf6hFtw67bZ6HX/m8t/ksAuZbCq3EVs
gQj+b2WZKqqY+OgLZzGst/OcX0sAPdXj6NuUAHLuKD5Aofj/cfalvZHiXNu/CMmYzXytNalKUlm7
0/3Fmt6MAbMbY379e1XfeqUME4pHpZFGmowEhZdjn3OupRxaf43mT+g+lhznodnEmqb0ZmzGlr/q
pCV9fB+JUtth68MHptrHEsXcpz71HP+lwRlET8QPeB2v5FhZlsPYOCxP1vHq0dnoDDmBWVVBUuR2
BWH19EdROME/omuGk4LZiNyVCYYcan2hlYD78Uh9H0Ig7cY1cscWTbFCx2W8D2CcE730NRHtPdqc
kDRZBzEAck8OCpvuA0xX6nznwTer/sNiV6f/MI+qYst5ELS/TI2e+hZKtaOMv4nAGToGw8UQLfp9
nCngX29JBruLbqEEPbM/pkphJcU9tBLJ+DM3fbZOovhVAfPZdMTdR9A1WYFy9QsafgAIdfUSMGgm
dZmKhbUJC0O4qI6oeFDi32aUNc2tX/Xh93roxqDfBFEI1cotC11wsGInrK8BgmHrTHXETFspEdYi
PADKMN4b03u31ARL5mszW//vifshIEsKn0+i8F1lHrBbCFaND37XerdD4IglPs5MndybyohBM85G
NJD0QFIUvkuYF4SG7XCKPZ3Ftdte/QT0/Sbz+jcbumunCZ5zAVDd5ejwP0HtT3bt39b/h28sIS2X
i7J2vksyMn5IQFJoX6OBJ06+Zb5jgn3dtjkEUpQJ6yNnuQDINQAIXa76AeDnoIAq4F2cNUG4dnre
8hUNEQU2oVAAaJrBU9AbbqPRHkQDFaLHUBeRPCoCqED0ZgDEtuneNmWYbUqAR8c3CA6mA4gmaD6u
/LPn2s/4bGp9gHhtgaGB4R6yLN7EkbMjOgJiZ4XiC5YbxBZTtoYOH34HdIhgxrxNMzAW/kAgo0mB
RoeUT3xDhygunjisf7pn02Wjuc/CHmkE9LaM/ZG5OA8fxs4Z6zcQ5pvxHS6Rrr1neVsVv9szatlf
i44B3b3KG8Bt2DpFR8o5AdhDnZcEfG7/GTwNYba8SzPvCTLiClg42F6gFwNe7nq0XSbWIVHUfU3M
IOWXxMla9w7+IUn8VhmnyVHEa+ACxnUj+T4I7djolQviJbsN8e9678EqO9xULAZotmhi3ewD4OPE
Gh4VulkXOgcYMiIwbkRDqHZgytW64M60js1+hxUdK0B4eKtPFM6I3l1JSc92NC+9el9IPxB3PWsT
4KEynLzuzUDLGJSOzAvaH8WQo3W0AvTSA1odsY3dpnWa2XvRR31xV4xn4eXQMx3f67bMyj9jFfVM
bv3U9M0+d1EPb9CAz+7gZMjKFdTQdUPWHRDlKMP6IUigP4rakuCJdGas6hXPJZqFXq6zaNUpyOeD
V8AHvxzROYz67DXyAy94CgxccNgagGfbP/ZJEKFO5qeSYRzDUfLiZ90rZCW8jHwJM/Q4jn6DEUDF
k4EdggccU5z+wDrSfN9pAa8suL/DtGeH1dl77bcy0YX/NU1UOu6lKyKztrw9a7lUZVwNOExL6r92
ZezyjWfzOgcSveYZpNwlJXsGikp5KwlKzahAxHXVoi7RoTUIY0oXNJw8h17CunATpz40lvIT/FGA
peaJ6OtDGjYO8DbaLfkagDT74gW2Z++eIGG3gZwTc3ZJAJeWGxQ1sedU6YzlVxGF6DSBK6PEBrSF
lm4hm995NwbsjXYHxbemLFclsoWtaHkb7GoPtJp1Bi5YemtyuG8e4s7rICGaxoU+VtKvmn0I/zW6
DVyohB3zRlbQ5IlljjRPZD9bHNbmCYXDRELyNqzPC6rr4fQ3APOuDxFThgyrgBAsYQ2YYLGPFNhB
92VcK2FWLKppIjcASwb1ETsNdBisuoo+c+uV5ilyQ4/ECAKxRp1CgqSl10nikzfWtAZ/0Y7u+bCi
EZg6GBKA2ndu4YT/wJ+sz++jgPLqLQuqIN6ktY7hLqryLn9xqI8TXfkyVSdICpX0Aff6MX6pASxN
4c+UiOZ7W9oq61e9TZT5k3s0T15Vaex4ICZygxWcE/NgH9RCOFuBAabgNkDMfZ+XFlL3cMUq0Zfx
/CDYYkuF8gATAXBW2sATbC98I/hN5qKhfhuMOVaUX9du8ycGZtc5DAQUoFVZSSdKgMiuTHIYOfGc
R9Bg0u6mKFOYFexQC4ZvQei0XfbqsB6WzXlD2RvY//37CAsGLlem1EBi9hbsm43rkmR4x9O0Rkjt
JAp8uz4RyMJABRzzpRLsTILhTu7JJuKDR6Gqc1KjQa8tTNqsXMNkIftz+aiaez79d3ZUh4FTADfm
vGbaNt1R5fAVWNOhjvh1lSt3clMWbpi2ZmDuKWhDi+6QKlJ6cNqUx9vLX/B3KD47aye5b1ZDUAQ3
CXUEv61Zgc8t1kCffpXQtaJxedfq5Mb3HbVCWNWwvot+AWsM3H95BP75uurZVFvS5xmpcdAPJ99F
QQJVHLT9U1esOz1cWVSZakvWkMJtHUDXT1qK+A1xnYE6ZrOrnDtw55uKS+LQj/MGGOxTOKAwqjM4
aLbgk24U0fXtkPUvl2dr5iJNJgkzCRw39YVUR+bm3cqPhzeWl491m/w638cEJDmprx8KumiwMnPb
nApOlkIDJo7K5imrarYNI8QM2sEpN1V2ya/7/Ns/WYDkvLc+XPYkHQs6gER8GkdG1pEKNqDe6V3q
gYAK24v15ZGbqcWTSSRQtRtDqakcXv2C9dlKc0CK2UDY3mSNeBJ59GuIosfL75qJCmQSFXymEvCX
Mn1ifVfWoOUF0PDG5mXEW9IanVsIk7ig8BWeZxpyIESeRKVB4POPfoauvk7KAyng2KFhuNfgpn75
m+YWwiRMlN0Ygx9F+hMUntNtCZD2ivM0A/skXigGzYAj6FSIsvUzcMO6KD+GCgmHTiu+taI+hLmq
oYwW3NEANIralvLMFn7McYFdWBufDyadKlRmnnJsHof9A65vsdp5DmaLrWANXfk3QK/7aHUi2R+R
Qwo/vh049cHv9x1wWRZ+wOcLBhzNf28BE+RgVGVNfoTAqMn23ANU7NZLAAxaeMHs2E4Ch8L1swDl
zz34EH6x0jzoiD1qF+4kLLj7m8/pIVydnXEimi41WOfG9byWPuxsVA370SlJfhRYpKpt0nUZcLKm
MdZNqIJXf2T3sE/KVwD8/rq8TD/f5nSqcymrONWdPY8klLH2tgfQeqVwogQrsF3c7145SphEgg1f
LYzs3NR5//5GiF87bi2Yi1ZJRuQaQkRduXELCQDR5S+ae8EkmMjI6XNUKPSrRhXZWaFSFaLs5NIl
laO5508iCcBhArVpO2Jj4zfzhrkbZHBLyOe5JTAJG3Xo+13GQ3s6M7Qjtqopqus3vY7COFmRvPeH
W87hhgKmqDFN8C6LCtZ8q1RDR+uq2wWAiP+eIZbmNjDA1J4MWLdb61fBhjUFnLNjWm4uz9HnwfE/
ztOGeCNJ2GhQZ86bHOl4CtgIigfB2PS/ojgCj/Xyi2aW95Sfp5jr+hocjhMfGHsj4BXfMQWiZAci
1Ro1ivzoRn2/cPece9kkZtCx7wehXHXUFVyS9GgeJK59da3StbHFYw+23eWvmhu+SZwQde4VpMLZ
wtIK+LQwXnMDpmECoMnCGpiLf+y8+j+GosyL3KqDDAloi1BXZf372dkqDMkJ9YUb0Sc3tWnAuMni
e5cXC9Xnma01pbv5XKFyBfOfEwdAw64zKGN468SO8bjwgs9rnP/xp1atdpKSudkRgOhiRXxkpJgh
i3wKfSY0zJLwrgKufXd5muY+ZxIpQKbpid/X8ohuWSjWWZmBQR/0TfTt8vPP6+q/F0E6ZdeZOkz7
qJbdqczcETl6rHnE6Ap+2CgsGMBvJVziGARclrqUny9wNgXo9KiZQ/rWsUfeQePl3tFQo34MfZYA
DlfFbUC2JUrk9SpVveuohVjx+SiyqcROh2IYqj+BukvKzIoWwg+0b+8S2GNfo3gOkPMUtBP2odOY
MWvvQLt3XzoKZtmaAfX58/I0zX3AJCykrPI9ht1yFzTu164q2ocxSJc6BXMPn4SCAjKEfpCM7IBz
b/zKk7ykqxGwKX/hNP081EDO499xwE0iSyqPi+OgrIDfKEpgTG2IyNJobWid5P9cN0iTawGx5cAH
js1oIPgRrlGkbMLHMWZJs3BbnvuQybXAeEFTobco7sIKqjcrFXVSrpXjwgmpj4EA2173HZM97zPU
tRyu+bNOMwiNggeeFzceg+vHwoR8vunZ1MeORAGTKC2ld4VO31EvI9sxD8u14TEUo3DnvvwZM6M1
xeeE4APG+AL+XCscZYr3ckNGxSCFM44LH/J5LGZTgA4Qiw4VTdsdEyg/ZO6mdoTLfqoADX8oolRx
3N/o0BYWVOuQFV+0j8B9HX6BTasPPqjv6Pb56TFzIG6xh8d78tqCil5srhu+cwD9cHrW6BKIJM7Z
c2bHbN1CvfnGrwNv7ZRZvb/uFZOowsPQz0KHxc81H/sDQc388HdyEre/DrjKvPPi+PAVgIYXmCA/
Ah+uDdbAVqNVD6mQNQrLSzL7M+FrqsIRqsHPxjDI7sCE0o/poHNoqmijqoVFNreOJ2FFOnAxTgcW
PfMc2ZRAHXZNfCRuHVkcpbl1PAksKumt8DDox6hs4xdUzmP5k5SsITun6xzxx0cbbvw5NkEp7ssi
DoMrP20SaYzXN7VG7/wQN050sDjvn6rYJrddYZyF69LMeT9V6FChaMjQdwWUzz2I0hT9Jq9pvomg
xLP2BETqg/4atRGcwVPMT0ZG7gistSeoKTm/y7wxb7QHJeaqzTI1woMZVd+nQafuGrT805c0U4X3
VSpO2hsYBiT50nL+27L+75WMTa3wcCoqKICP2bFrQln8hqaeYUeB+xGHIDjEVx8h/JpQd1eMyEgT
9PFDp/9SQBipPAWwAoSzRIYObfrIOinCW6BtM/OntilEzgDmzkt9nzZxM/INCP6kDq9KJ9h/iqSN
CipIpJlDZ+QADfMizNLYg9U7lC7ecE7SYOEMntntU+e+Fnilqusi/xnXYspvsxbaBmi/ESghXTfP
k4iFtprXKfQXnrVv7PBqSV3Ee8GLgaGPXAZfLr9l7jPOf/8QF+tEiyxHPH+C0nR5Z924eSryqt1d
9/RJyIKiLq0Z0B93DLRT9VXbFGglQqEXeeULJgGLuDpK68bQZwXlBxifhSjl7SDbtyQqMqdhMfXq
Y46TBn6QRsduTHv/qUs0CUcIX4bM20A1D+p8xh/MkKxBGmVH38ls3+5LQiBJKErPOXO8OVxPujVr
xvAfWVivEGsI3iEYwevDb2LzWpURhxw6ivoE+PCEKBKhcQw5xiVl45k2D0w//z3JVNgQ/BYDeLjk
ZXAyATFhs4at0ED2GXeagq/aWEtQLQlYMC18J4rK0puQUQMEUxDUQ4W6IXqZ70HSOf4eZKjI758v
r5GZY22K0rJou8NWASL9cFlx7n04PD4I1jbvOYxwF7KWmdg/hSBVgwe6mBDJsY9Uu87Q0N4DVmoO
HpzetjHIXqhp0H591fdMsUf+aPEPHLkOvk8Q9rrR9VZDmQ0H5RO+VFqbGbQpzAjKTARUKyd7qYsa
lTsKjclohYZuYlZRMC5e0GeiwxRvNFgoP6Z+4Rxc3C3dFUmV1ts2JnypwHm+4X1yxkyxRiVJc6Z5
6hzyxhuxL9zfrIb6WxNz8G+hVrhwZs7phkxBRSHpYT9vO3IUYFUGoG3b0vFvskxH7h2lcoxvUMCN
iUCfOssSd8XB0caW1GVFw41TOsCpr+EEzKF2BzDpAHZjCYhetglAYvbyl8sr5/PBiKYFPlAgLGvS
OnwwERp8FPSUrTBopntw7YyrIFoYjLm1Mw3KQZPEAm22F5SopNwoILVv4GqEnl6aNcnClf6vNtln
MzuJzFXrunC7lNUhSqosZpDw8QP3uT3D7hQ0GYNQ/gBzTNpdVCaqThF50ipcuT5tYRFAhR7TdwrF
MLODd7bsxUZQtzUbgJPArVi5juTjdqittt2dwpV+6FZohpnqcayY1Dm61gn65IeU67D4E9SSs02f
Qz74H6RfqG1uIfZZJOFOSFapHXJoI95yXyv3Le9qlvO9E5m6eBr8yEnyddx3QQ3Dkr4N6L7rlTG/
ysGnnEFrzyigt8ae9s02bDNX/pYjIS7kHKG3q959x0MhcztUbZL8SCFAR56k59TpLy9CI+QWbHcf
mtdw+qnpo+m7yIG2rkV+DSkXURd71kHEoAL+H1SPhwpyCvVXZK/MA9gTUJVszeHGntwUsDMPGjja
lwE9jKOG2SeKDZVv4T7v6cHbe7WWfXAsW1lX3zMacLYHV8z1v0YDPJu7jWlt496mGAAkjblf4D6Z
OIJ36C+mKSeb2IHO27ED7oY9QJoFwsJAanbt1xYA1rLeNui6lHqNmofpN62XORQTDDHotl5HIPSc
lQ5yZ7zPFE2TcKNUX3VPyCJlAakNKJN5McBQTohOEEAIQLxc3kszkWvauybQymWtX9kjAze43UYE
X7XhUbPkAvL5XmXTxrXoG669wq1etARoAjR7eqMY68DhTvsbWEEuoctnNuu0dd1BO88ZG94fYsqq
cJcmIo7fCwMM29Yf07xcyI7mhmuyWwHwCctcmeq5LjygZEwBEbiVFNL5cXk6/nq/fRIOpl6JvG3b
ALKr6jnuGVB4tyrL24x+B8xSiHxTMFIY5BCG1HXZrCDDCUCeFASMKjBY2zrbjyppcI+3GRvSP4BZ
MXboqoyVjwYSFC5MSVPIb1fCTb17ZN862Ske+/y9Qjn0yee5Ho8R5LfJsYaMEN0wGfTDi4ysoG/E
tWK4h/syxHfAKM+Azl75Z+D7RtaFVgP6lr2g3y1QkBqVm17XG9NEYXcQjkqBR9MjNHy/+OcPevEV
6lbvnCa+gpJQB8bvGrLkUPW+xe0uTI9eDLkUmHuX1kBBok0U9LAtmPjFuDE4izqxbUPnHHJa23UV
jAIAWt1D4FCngFRR0tWbGmeR2bVeOpKDZKLpgVandQMp5bIErwTG24P3rEoNreYqS8diw+KCQphD
MBKUW6TXEndMUNaIPfgRAJfFLWdKZcOKQD3wbORcQWnytmGd6zxQoLhQk/NV2Kl2m6C8UTlH4ruQ
+4awdAtQZhumETD08I/Lf+OeXMSPWa9C9tMANxl1GM3YjTXQpX4NaRaReSjutRU3RbmXdayqtwgX
I9duEpZFWbDluVGqvfFxAwWevbJhudXwY9ftajQBhKvvoB+dldWj2zUpBMZxdkfXuAkiZZ9Crc7T
PQJqRw5dX+DqlsbGhu9YX4m61WPvpmyVWgLo3Np0Fsk3WJzIcPOtV3R5cRVwhP3tXn3IxFwIp1QU
MnfHsOL1umW4BGA6S3IdmQeSqv9OApwkzEjMzXgMsH2iNadOmm2se5WhDYZwirKSII36ssycJ1+H
xuxQ7ewUhrBdpLiff+hnIWTSTqapk8CdKiufZYqQSyII82c0vs/GJNoAXNOuuV86a3AWT7HkzWYh
cH360mgKDxlQjxatlyd3CSAwD5TWqrGrzAE0F5tABj67cQDg5HLTGLBLuzUk5ekQohgfK5Es1DQ+
D85oGf975mJHlwCLF+md8tqkuwNEfeDbFBjSJe+Hz/OjaOptGqdAogMZGx/Thtnwd965gfxWAZJb
fGnaIIR7E5PozuGcg/5acVWXJIrPJ96H9d45vRHwZ2DHsRlYstIaTJiVJpwv8E7mRu389w/Pb/Oh
NWPoti9II4DKc+HguXbc0PCFPO9vOe+/6zGa2pwiiAcA20G6BzyBnAT3OolgULQJA2pFuYWBAJpZ
NwR63463FiByMgBuYFzzTFRtVABAO/yI6TqUEEiScA+ERbHdFBFvgVCDQ15l96ie9NGPvA/OlEmO
gwSOsGnRkPcBB1ACn5cgEZDVxFnAFV3R9sxvYLETG70a/SEG+YBHrXvrFzSV28QfUnIAICd3H3Lb
jtGS/dNce30qXAo/UQfCi0V2LLumv+HS/63j6FEE5T4bUVwvz8omwNk1K0cMb5jrX5d35ufzS6dS
piFxqiSONGhwvhiphC9iVgflZmyAQP593SsmG09lgcLNT6PpXXdwZ8CY7zCI/KorKp0qi/rRWaq9
KYAQyCGuL3pA+iHRtKRwNzc8k+0lK1CF6kGEJ0Ns8pr1uf4WJUgrrxuZyeaCWBLo212Pp7OarIgX
NdsxaZqrti6NJhmqKKATBjB7flRxBaFuihBbHcEEwKXmup8/ue4a3cI9vRnTo9Rgx6wYqbFws8DK
zeXnf35rB9zs37EnI7jPIPT0J20ZexWJrOujBcRhi6CAAuXll3wetWk0OQ/1KHKZD37ylgHWB7eZ
I3GRRNloPKGgfhrllfoMdKrLqRkiGIggQJpw4hyzwKvujc2v8XANXTpV3yIlbFjiakzecHF8FJF/
rM+lDhKLU5IV37rSiIU1OzMpU/0tk/EgbOIYTEvlpFsamHH91/0YKoVme3lK5l5xzhY/nDmhbmo3
rYPhRNvqTob1jxbXQyyFcOHMmdnU4fm9H54vDRSiMsgLnnxqonoFLxkibj0K5tDCB3ye1tKpbyBx
pC+Ept1JysrZZTH/wofO7oxFGapY/o65cZpscDn2NewtpT5JKuuVHdsfFGSgR3iGeM/XzcRkh5/p
ZSBLoivuNxKF79Tm4kdQDt74rRodL12AFsydfVPTwNKzpuppg8ULAtCaJjUq6U4O/V3hfIGNT7JS
AH7dGxr9KkR8H6ftj8ufN7cQJnu/TlKAettKHmtT1fVK6gCE4ggMuaXC7OedYDqV24KuZqSJ5uJN
+ZBxy5z+3QDyZ4LxT+3S37VJ1OrMA7nqa6biW1w4souyrHiFldaRYa62UdyThSU9s9amCou4UQqZ
WgN2hqi+QAW3gMNL+lxwTM51v36y6UsOgqKrfPGmtaoPWW68DXr1S/COuZ9//vuHLa8bUcVuW/en
NsbpXXPgVm3epXtQ9oIrh39ymPvADg4KU/sGDxRcMc91lwfbD+ztuvGZbPawbyO3KIbuxEpWfSUC
4JsVGLB6CdY1sxemmmRQFIEEdt+LN3h/D0crS76Cz1t8c/nXz0TEqR6Z33p9X8ByDZIvdUu/UDT7
ijuXMv4VdlIJ2+F/pUvFvrl3TXa1iCELnHp2fGNAzm9omsJyzO3kBtIV8BrzkutKAXSKfdQO+tbE
9w1ub+RPebZd9ED7XzijZhbsFOMIzfZAhYqZ01Amw43T9/CRACr1a+xf2cGgU5CjgV+cHRw5vtXh
aMEY8ukRx9SLa69UV6NTJTI4+CUkD4PhlWkD7Z0so669UX4VfetQ3aMLif0M1Z5OZcgECKqkrbR9
s74HVK2GsgdsAYdW81VmaUV3CszSbF85gxzgzKRQ9CuHPIO3mVOV5gZ8cvCSYXAeJtvLq31mL00h
ksz1Exe1ZX3CJUysZQ6GLDwXl9pwM4fKVKaMx9DNRV+Av1KvRENFBAe4Ovgrw8c/puIhCPevSS29
hbg8txAnV4A2gJZuoRx8ix2jm7ojcIvQvGNv1aCRKV8esLlPmtz0uR56iDHik1DQzNdZXj1K+fT3
BttmabG2aDEi70WF6vLr5r5pEiF4UxUcdPXmxJ2h2EoLYEGmYVXomVEv5EYzQWgKl+TKA/BZdOKY
RYHZZm7ynTR4A4kjF85debEwcDMrbQqZDD1HD/4AnhxVAVm1LSjc1flwuzxOc08/50wfTs020yMo
zclwQNAO1mWa5Y8Bh+/o5afPDdH57x+ebqOi7mv0GU8tOg371pHxiia8W5fuQJ8SDu7d5ffMfcV5
FXx8Tz0AfangoJf1oOeWtSKb3lucgbmvOL/1w9MJSgQadVznQMJCnBVgnlldJHthnXL1f2CRzuyQ
qaRZ7XBYPqHtcjA9CL7laHZ+zG4Ygun6HLShSPMDqJmFouLM/vAmez4sqAbk1uK0bmFBi3Tp3L44
l56qcUnldibtnnqJlU5Ce89N9MnEKQrPPv8Vl1G+HXLprVGDylYxgSLx5QUwN0WT7W5tZzs/Rx0h
86VpXPh7umhSUdX7DVQYIKlWgflB0Vd5vPy+mQU3RS5arZ2wROXiBJ1Xb68rnX/tJBTDr3v6eYV8
WHBSpE6P9jpoN2ceTptCdLOsxj+XHz4zVFO0Yjs2LgS/OEoucdGsueoCeAEgnpwv+xH0vraXXzOz
wKawPz52Mfw70GNQY+/c1ircsLJAR9AFEPfyG+Y+ZLLpARx3aG65C0I8wJEWaNL130ySwRboGA/1
Eu907vIxFS6zMLstoq6wBxsG3yUGC1rard6Z8VWC+w+E2h5dfnpDCw98H8e/cyBxAQHEKy+hdJIW
1FkBZxdLCehsOTqWst41ws0XpunzXhGlkzgAsl+TjjDBOYi63Ic5YxsToenYetHKxgL4BJd/Q/1y
t5yRz5UCpkhBG9Ucr2QYTuHu0aW/D333JLv2NouDu7AFcY713tHX/RNUMJZAunOLZRIgNERy+wrK
AAebguaqepSPId7mHLtIaeicyHCh0DGz7KcIOhsZHyLyhJx0GUUrfzQbeh5LyPNurlr1U9RcFg6h
cYGbPHEKR168b1wDuMt2kSh+or2xBEidCd7/wc3FOHKEGP9/COrCu0z6/ivJcVcD1ufGGTzn2+Uv
momlU+xc1tOCeo0mJxSXvbswhBdPBVrZQpT4C4/8b/eJTpFz8PTowGVqolcoG8FbdKO7rK82KRjr
K+nmRf291jjfb4BgE+W7bjq/fubAfVrI8Vidk/zWI3ANZluocnrOC4sG4j+w0FJlVgJ2AeRPjySu
gF5xysKmWcctFT1dNYksEwIpEk/RK2+CUyiNRUslTyrCD1aX9qeEQhvsQsD7WgBqzyzdKYIG4I5A
EEienqgnq2f4fDwq6MbvssTmN1fN9FTyQXqZj/NSQtHQ6YcfNbxiKcCLKHhcfvzcB0xTjBF6VWXu
VSfLMnEkDTJ1ALnkXTRC9PvyK+bW6vnvH05miOR4aQ5M6Skci0GsMgheSfCKTbEQjueeP4n1cIyh
w1BU9KSqAO7ZvoHZ6CuciUux0DGaGaO/Z9yHD9CFl6Qu5xD8c/NncdayNWn/NHRDvrk8QnMvmEyC
qEIyemnDDyDMkx0UvOhahVqsItZdWUecAkBQaWAoVpPx1HYUUnfMON8K2IwutT9m5mCK/6hjh0vt
FoB/82SAVA1hf2B2Qxf2wMyBO0V/sBTUehpmwanNguNZXwInOpiJDYBw0Bhz4BLw6iGodBoSA1fN
yJT3lg3x8D9xWhWA/05H/aJJlDzGTrMI/p85XadkEs6cGrpt0K+AcZBW+zClY45aODSfNozCYvaB
VKk8VJBAA9aSjAW7SaEQ5jxAWyb87nfCqV5Lx8Kuvuam1l/glVOYd4n2U33vKTN6V1Y6pmBHOwIV
ajqfP3gEWv1fx8aGkJsvHai+/axG2rHrKGiUTK4boYnGBrZJ9f+uAbUujzC08m/+D5Ho833mTqkK
bOhl1ZS0hi+DfeOoTe4yab19Bbb+6zXrxp0ieiTrK5A13eoUcqybs6xlJonZQmZ1idY69w2T4kNG
O99DZbU8oVhMtwr0qTsfifY6Bdh1oXL4+cp0p4gdGIMqP4dh4Un0cbUuLR6sYD2+8t3wJSlJ9nZ5
rD6PGe4UowMvSQE1htY9cW7FLdMDjoU8k93CVMx9xfm1H6I2JOlCCExZevKjhm1ZlNq1LzTZRawg
mwLt383lz/j81udOkToSDP4QxmRIqTxQWA0MqTcaDTsIGKnxn76r7G3XL0bCudmfpB61D4B45cWY
/WLMb8FQ8m4lw0nRw3Fg4fI3Ny2TwyjLPKIzsEBPBoJ84CENToROQdS2C9P+ecnGjSfb3AJdD9uz
HFL6BXyjVaajbxC6/B52QbiL6/JsvRseEgeioJfnZ+Z7piotlovAk67FDWe08g7eOMhlInRXvl73
+EndQVkNvBS8yE9lKE9IexU8JpYasTNLeMrZkFnXctsj0wONLtuRjKSAk/T+MxJrto0ArF0qC8ws
q6nXuRnSWBStcE816/NyA8HWPNq2jXTZauBnn4PLYzX3PefXf9iSfuzkOMclPVmioZsEW586atp9
2xF/F/RjsOBoMTfj579/fA2J8wGASvdUcqX/GDF4kKIlcslJdm6wJvfNNoC1dOlB+92mSGF0rMJ/
ugjzXmVhu5BWzMSUqd24ryNSGrDkTizA7QbkvpU8b4hzRhyd/wuklyU+8dzXTLY7jwwslyCUh7WL
rJ6dy8ABJmYcuVi4vc1Nx2TD+37RVARNrr9mQizR/ORZ/Ovykpp5+BQf6CuV6kHBa0dIr7Fbkijx
K43rRF0XPaZAQHioRnndYLINdfsnAn7WN5i3LVWSZgZ/amLuj9xrC0d5J8mNu+e9K70vcKqMo41T
ebLfXzdG5+34YT8oqBtbG8TxQSYk/ZHlDYgBOaubhQ7/zGKdeowT02H9AD19gh6+uK1dF64ithTR
DnjwlG48JBw3aQ/vzd11nzPZ3qooxibEbQeiTgV556IBJBq22HSpRzW3pCb7G45dvqo9intJ0qkH
Ypoh3UFSx1/C9cxEwanNOAVAl+S08v7XRoCAyytjg3k7ZzAjRLevu8RNUYJlxw1EpxPvBHFDYAjg
+zrQAw9S93csQL8NsjQ3r9dNyGSDG/v/OPuyJTtxYNsvIgIECPHKnmuwa7LL7hfCbbtBTEKAAPH1
Z1H3PpTlYnMOb93VHWgLlFIqcw1s1uHvstekiuEUZolsFwfpWptiIUZMgCCx9BBwIbCbc6/90YIA
9luDTXZIi7w5XJ/Awgo2UYKeJVEOjNvqs4Sicn1bdsJVhziAWOJvDn3GCpKNPAWzZ2yn3l0rSi4s
MxMxyNx+gn+l7XwG60Qcy5pkbeRbjP13fU5Lr80IetLQIZED3K7eap45w3WqT/gZ2tVyWxyaeEGQ
+7TIE4e/xiwNANBGR9zdqTSz1gyZl6ZgBLrqqy4GgRSnYAezwSG3kjPprDrqpMxWzqaFWDStukEt
giR04eD0Q5tiGEKIdcMy3Qvi7zXMyLbtv6YXZwu1tLS3h+kz6KEKEnSu5aKRJyq9xiNZWr/GGU4U
CSpY6fDXt4xkyFr3bk6pvRLNVsdHswpuYWvafUsfxQh2IWhXWDZUHd9sgTScW97q26rwNvW/HRMc
CAH/FNQ4grflgoA2l160M5BjjW4YnMPilVR0IfpMVGCZ5jArB5v0MwuUvsQpneKoEEm4Bt1Yev78
qd6duTKGQ6nIZzONMA0/wdFaPXeSsv314F56uhHcwnJY3Kg8e9UgXZ1yDh3II7T4Icy/7fnzx3//
60WaFhCzx95Eskp9UTULAGopaJeob9tGmGf2bgS4LPciQObwmqCgdCNh6V4jq7XFz+uPX4hr07EU
rhtFQNJw+uy6Iz1Mcvwx2N0Idf2pOPmQUN64isifs2hnckzTFM5nXUpNj8KjfXM/Wi3gVtfnsfSh
jchuKycrHavuXuHBxW4pJc1j5m0E/DimTyl3mgl1Zh9k67Icv3oeqglkhG5V0dUrWcjCbmGCAbks
ndBD2vmZ6zqOVMsehgmOrkFA12Ryl0Yw7t+kL7yEKMluRN3WBymr7zDabg4uW1upSwMYkQxPFgYG
ady8xgXo5rEgu2TMqrkZtu14MOGAQ9rEYBzX6hXl64LvIEgQKhi42OHD9TW0NIH57+9CTSseZFCk
bF4VccgZRYM7VoniDrbNv68PML/qv7uFjonrG1gmB0hNYgAUiy6eIH76aegLP32BxAvsQEofhN0v
bMyt6pQ29rZCUhAawUeUqoMKrgWPNGegcqtYNDApYdTOgJOBl5/iN9QGtoBcrBbaQ7cO1F+qNTLG
xxtMEBqBGQdFxZJ6aJ9pYHW7oc+6iw7K5OBQ6KXVRG1rbgVmtQzWDJ1f96x5ztsRcKO0Du+ssCYr
lZKFWZi1MZaAaZxZnH4CfN06Imd8iTscsXkzA+ZI9fX6+lgaxQjRWHGo8Dc2/SRdFMVjH6SbnLT2
we78y/8C9PfxMgz+KmLVsOqpp1Y+wymkSPZo1gXylhFpt2XUOrbbfPNyW5cH2cIzfowmH2fapvMy
YEaIERfGPMmYNs/EqcL/aAsm5r4qIDux6RgITJHhFpNI+4yw2U6AXXKB8snUQKrj+vf5+JAJTDXh
IQDGi7eVfIZwQXIZ2hSW28AJr6yxj7cf6Or+uf0MDVwdbMnSJ9vycRvls5gQtyp/X4UsWznul8Yw
opFVRW91Lc+eqBLdPzqEKxy8ERz9HyqLCVs57JcGMTJfgtZLUFlifBzgEhQAN99M+bHJRFLvCx7W
wXHT1zArWrSe7DpQY/pEKs//FNe5tiMXyhEv1x//huH4e7cOzIoW+ixlmBKefIYdZudGkJN1tH2R
RHYokw5jkdV3MqPtC1yB4hFOYo6ABzAQP1UBhLOduWgEMdhfFSf4I00CCHHHLQJ7B4+NUtwDg91B
jer6T10IaLM6htonvBStNnl6wwXN3jF07KuDFw4Uqi7Y5BvhHzoi/ZU4+PgahRzEWKk09KwBgfyk
fdJ+amOAYXkF2/PYgWY4bJHKqC82su1g0vnnYFTBAmnMEBYcwrdsnxQKEn9ogtTb8PBBMEf7u2O/
Lf20huCK/ahdGNCORw1B5TQ8QIoa9o9R2sNxhx2hYyg5gZBhTCjo3ynJtymVBSbNVqmMeZlWzmOs
0mL8pIdkCva4+breuSp8XqxgxxbOFrOYBow6TJ4rWT/bmlvfS+5rqNTygQU3Al5ydlSJUa/twkvr
w9hlSJ7Avk343iONQ6wKz7Iv8DP8V2QDeWRD/6XrVumkC5piwV/822yqKQxGg8dSlMBY2WPbip3t
egVtd0oVpO/3rExs/UiU8Lpil8ZuXnknvOUu23uMVvm30vL79uiGKIxbO0ZYG9z4ZEzXLHYXtkOz
LkcFS+tWVM5zHkBBQGaTPgxhM0Jli25zpAzMuhz3YOQM6TbxDPEW6wKsw7xf0TA8N8goVlotS9Mw
0nu8VihSxln9zEnS7u0aG209QuEjc6x0ZV9ZOF+psa+wpu/cnoTkWWFzf1R+Vn3LrGoNdbg0AXMj
kTFKr4Ovn4Em4Qc+CnqIKTJRKKyyw/WNeOnMMJm7ApCGCdCG/KlsYXsYD4Dzli6EYeNZcBNVmvlf
INRwjAOJ0wHn+r5M3d9v/6BiHPXQNdhN2EtXTuKFoDerdgKoGSdOQ/0cK/j5sEF9K/0WkOzUC6LQ
37z8jMxF8CJjUlLybJddfUig7ndnS4vue9kWm6BlgUnxjX2csoMflM+skvY+hwC+dwbOJknR0dd8
DV+29L6MzEUUYTANiRM/S6bddk/1DCJs4XzZRTkK9erQVzL1H68vloX1aNbvPD1J4dMqfqbd8AmA
/+YQWzg/u2rVc2NhH/6rdheiZyKVip8hdc6PZRGoQ1J19gFyGk+ThLv6FOhtnfHAJPhCSn2kU57E
z8zSPyQadqcQUla7KrTXeoALu4Nv7A4lGLg6QaP/OdaW50A+q0/TXZiHcEDc9kGMDSIBnoIGMT4I
5IOrXQkfzUhDFG83waF2JSCXvrmRa7BwssuQVCFUH6V1bNMx3rOqEbcdd8aVWSys4b8qeqyH5hFr
/UdIoVff0E9msMEeCsVD2PnZYW1/h+qfV61xvJZmZMQ+bWCD0ENA7EXE/Yi7BLYXqAE3OysB6+f6
d1kA9Qcm+5eUVtHrzOUviWzql1jIsTlxZVvZDrxgYUVuiX1GFYV9x9IxQF7Tzxq+fe2sYYuXJmns
C3EPK/AeCpgvpefBS6sWD6yt5Rkyxy/Xp7iwts3yX8kteNI4hL+wJgfHTLH0JnOrfmVJLD19vje8
y3A9q8VBFHrjk5fR+pdU4AFjP4XR57Yfb2QGCsJVOva5fhKtHv9hXNSHxmvTja/GCHtoe04KJNzy
JQ5yuJZ1E3yKIyG6fGV1LXxbk/2rYNWqQzvMX4awyItdAtA1TIJLMJmitHGgSrztJc3f5t03YBNc
YItChk82uhB7CUHAcwjo8rbkzOT0UidGLlYq90mBmPqvytr2NKDtK2AOmIiVGwR5I49/cCP2jFhn
bsGtgTP6pB2nze6EN1TViXPIlBaHPsEy+CezHZkDpOGNxSWnQPvsVBxboQJJNnDJIYb6YHayLc8L
91DC8nXEIHVCL3xMbQrLbu3X9wmkW6zPuNCGYXIAIT4beMQmXXYXR0J4kkbQLmwP4H/x9IhDEwKN
MEq34rvZuPB77zRjd2Zwq/miXTgd38HP2YuPqAZBcUzKVtYvEu0sdtsOma0bSHZARD8SbtHLi/YG
u/6JAlhVHWhhQREV+FQIHzHosrlHneTjLVL57qeOgzK+JLDp/c5c7joHe3YqOlJb8ACWBpNw7hhN
40cw1Nl4EnVts1skycFvq4PN779q4nX+qoBnCU92UXlIBsEng4aTCpr03zLsPBhVDrTE4dZmnZKH
0qlcAEXG+a7WwsltR7sxR3LCA/GzbMqxvpEWwYWKBZB+oqX071u88fG5rcqhkQf4HWPWCS+K7DNU
nieYIveQpf1OCyKKk8hJSfpD6Xdxp3ctGorsmCuvqc9xqufyOgySyI6UY6L/EUHV+w/UldMjFWIK
j0kpm+yUuJyMBx36/nTMc1wsQdQvsuRsp0Hp7L2QtAQ+n1AEu8nRjINNTmSnwP8dp7CGvCnNU6yV
Lhv1/YC7kXcse7he1ICLyUmW8KAkdjDtSVAU9KAy1y9PLHGT/piXYzmqXdmNvoQiaSt6726E1fl4
kJMQP4Jx7OlZzuLFUQXQC40gwJB1p7TK4fCsmWZfcicDQ2EEH+U/+L5PWBP43q9WM7nWbVz20/RD
qICrC1gfQ/7SQuZT3fKkhwMg451+7VM1/QLBuYMNpzUq2CqnwJ5HoA9Y3xNQCAB0VDlMDmlt8eyg
CTayO9U5Sb+HY0FhR3z0Rb2n0ichFJAgOnBKAz7eenYIdEBDWu+Q6mAM79B653rvxryFbjJsMUHc
GNs6v8GhJO3dCPj38LOGEHC3S9oGyzXRQ5af3Mni7U9hc/krdBXZWaXPyzOpk0B/HhxASHfe1AS4
/GS4LV4GPVjxvlEVpljW8ztrQlo2ke6SMtx5jeh3WUmp7PfahYcAMIiwodj5bY+SiAYS5HvrwgYj
mlRXPEBtrqq+JbXT2We/akYPcwRLM7LVfFQDTzwVUUKtIYysFreEg6hhcLHXdlP/B1fz9isrbPhb
hymf+B4lcO9Xngz4Q9xO6VMe8KqJaujmk9s6dnJ758Epnu+qXGP4RELHdlel+P/3nHm1W0Yu89ub
ZuBgCciSlc/2yMMeP4jR/LYpuio79ADW5hdI0Gr7OKKse8+kNfEzWnxuiRgri+muRj/GI1GuROh+
a0Lf6aO8hAzr3VRo+WxNDhzVseSrdO+Gls6iArClV1iZg8PTl4JNpzBVXXCpB4WaQgzzC0hnJzXR
MDDo8eNdNTneUVph+7XgM0YrlkA/7MFnsFtoJQ6e+obCsNN9dRQpXgcYzn+F6kYbwqGFD3KXChh3
vGhndl4YQhBJx6wlr4HjFBMSCXjh3FrWEG+jIAaeUdqJfVXWKeivT56ft8OBEit093k21OoIaYJy
W98eOih/npZlDuao52XuU8udstyTnLvhjlbqedNhbKoreCj2pl7ahTDx8YddjprPJ/g69ysH5UJG
YYoqtODqtWFTpc90drmCZah3ZgryLmMXZCtJy0JG5xopV+sqx+2HLH2OG+Ah7fnGXWt3Y07vGimX
HSi3mTzhPo3w2X12wUc/daHbVwAtddu4YoFpBQUfeAKwa+U+9T6p6xNiygny8sEqp0luy0tdI+WC
zxAUVIuJPbmkG26gt8Pvhi7e5v8cmIoKOYXSfV6P7ElPdb8n/LFtscuBMzFFQ4+24GBnhwo81j5k
zsrt8WN6FxKmP6OCtQ6BIL5icLsZHsHUPWkFVrhqPTvCFqd32Fr2nY++ajoMeuUlLi1mI+B5JWeD
ACd4Kv2cK8jrD0C5C5bgLOjraqN8VGAaQ9muTXuQXAMEfErayA544J4hOFnax00h/5eoAgPop2Mi
eErKGrLVbetaYt/b7fRr2/PNO5YfZzTXBXzBAtjp7Zg99cMxDWa5m+sDLBRzTGmF2GZoXUAW8GXo
/eLAIeT/DxyJxGOLBv6pRF9P7nuI7axglRc+u6mwQH03FnGsMJoPuxSVAhanLFD2g2TVb25+Mx/c
Jsg89LsbkdK5DIPeVS8siX+1ve/VEeQ12pPXlX2UTqPej0Ntf3ZoMm6clLEhQKixySrO1YtOBejt
GkGiOlg3pvOw17/SQvXF1FMYikR7BZjNL5BWKQ6qa+5LJoNzTOR9AQepbUFpCiuQYaaZ9ax7gbYS
uAi+2944Y/9pQrisjLCw1Zg6CrBwglBYoZwnghMGqABW72ypIz6jNgYbHCrmqUemq9OsqHj91S0N
aZz5oqgqVUv+/4eEofOP2SA46bCrvo3ozerFpdNE8BJfc2GZv/wHa9BUVEj8ooqbcEQTF2wbiEbk
nLeHEqT7Nb7vQhyZigqatICsF1n/Ajr/pGFL7Y/JzTRyYp8sdK22GStCcv/PWCqdHLourOpeYIKd
fJWQpPmuJ2bdVFMVrjSZl16VkRQ4uCdRC2rbj+HgTsknMiF538HvARX/699/YT/4S0uhqkcKOtL0
YnfIvy2ZnmhT9vt8CL+6Fb2r6mDYd3VhrRwIb64CH337eaLv9h97aJupVb58afXQDE8M/lRIBiFc
betLmUwt3cMEyQ6eAQnu2A/GoPD6OYdoCG+iJKjA+Aq81rNW6DkLu/ubadi7H6NKwG54rNBCSSf3
UvbtvYerLRweHH5bsOABGetKmC29ZiOJkKgGOFlXEpTRW7YjibxLADDdE5/8Bi1hh4rXfWP323oc
pqODGLNmLNAGe2F2Hj+qToLDGIb63hqIv5LLL0WYsW2wcSROAAXyl1bx7JOtWsADbCfXFyRKYk0T
cqkEbfL2eY9UNWDafpkC+XViAEHDl826J5UccP33XrwwjroRyzXMQM/rsjWT4YXzxGT0K4lzXZSo
5ucNmcYIkMd82lOPOmheg0Ygd1YOMO3Dpgg0yfwS3nLxFBT2sxhLkHMdMqu/OHibFoBhBM1Ka/Cf
Rjtcg+Mv7Pgms5+VKCx4KMQ923BPivLM2lELD3/rUcJ9pNrFrDukZNDRNC/R65Nc8uEzefot5Kna
pgrHF/T988reodIGk4yIVz5cAqKwU7ifx0lnu+EenQZnugPXSCTfURUj1m0B3kPa77NYZjo4aOoy
/sgqhlzv+q97A+F9sCuZOizgFU5lDn+hJwUWSvvCXGoV90MbpsH91PqoNKD6UTr/oBYrg3I/1Lyf
4h953+CH3PQZuDjnHIBPCiubrEqqKHBgwrSjfil+gCjHh1deh/CU2FWDzPnPljYVpBF9FSZAMMEH
AkWPGzgSzq3qQvq5deEwXlf2njY1R7Utzm0UTpIutQRY7nbSe8XeawrdfxknWBjitcWTfIFneNHu
ha1EEUGg3kJASkda46/cKjwLkCQfNwc40UDJIXxOfJ+hiwtcmJXsVcUaLtBrLYV7wa2WSMDRWVwj
6jpdwzB6Il4Twbc+sJ+Jxpc6KCCOdXCG43pKjjl8gZz2kGc2hcVUHKeQztmXGSXDIwmCEfYEtu95
7ZfSYQk6iLEAFuuFeqLjL3AVcK1XOOkkWb4rq2SkVaRkQToVZXbv14/Afw5+uGNWB/2oMcgL+o2D
j8tZVMo8pWcr6NKcnqm20JHc8x6eofilsQUnPZSnQtRDG7BxGr2H5naZfEZRNyHefmBJSfZ563V+
eXSo7coTznLSJjsXdszVRWTd2LcRLOvH4DOJw9rxgFxgQ0MPaT/a8e/rq25pl3H/PAqpXXtDAAHC
Z4jbHLWNbexNLsTx1HPtQqbn+igLGYSp0GOXVGfE4cGz7dso23uk6MoTeoV5uBLaS9Mw7qqyb3w+
2holC2DgpnOhrfpBlLq8gwZuNp4zSB+v5CpLUzEOnVzrKh8qwBG8ERXtQ5IH0rrpa7enKwN8lA/M
PnLzafcuH7CH3oYKDXxD4i77xf02O3nthIpeAyzRDmpRRYV6SbbG65ufam4682jzNN+NBjtAC6qA
LbkMI6Q04Zfu7BXco46Zx/nKhD56Y/MQxhIrSwarsaFzLiy1vOSJovganjhsS7INq2sewMhrSrgC
dbhqYQBq8du4wpXOnyAH+n9fu/PTzaVFfY+mBU8vVGix8wR0M0MrWDl3P1q388ON1UTL2CmAO6C3
3J+S+7aK651KIJoEu3R61zXpmiTKwjcwkWh2B0BQBu3KS0udxr4XFDZDqJy3+suml2TC0FgGe14Q
ZOqboQnvYwmxvTCV/n7bw40rjgUh39EeJ+/StPEEzyw5ekUUNl3w4/rzP1RixFcw0Wclqx1bjfjE
Xu1QuKmkzq6MAXXLPXqBYOoXHlQw84G20E5Y/MXzAeFjtnvb26sCYB+l5vMvMIK+VRPJpibUOIIZ
rPPquxxwMHQwDxQgsTR8cGtvw2VuHskM+IyMRSike2GoFz4mMKaESHhO0KO7/jIXVjQ1ol3TNO8r
1+9uSVNxP2obb8ZW6tiSnh9ZuGqp/pAN4VSuKWYsLW0j+nUrpwziyPqGI6OJ0KMku4DEX6/PZunh
RvBT4E0GD9aJtwrKHzmSn8gXZNi2s1Aj+LVISQWgvH8L6OPvnqk8ysWal+3CDzchZormVdjoxr+g
SYeOY0i7nRtukr3EIjLhZXYMpT05JclFjX4z3OiYhYfAEfU9pPJSefHhf7Pp/ZvYMt3Wbg4ovn+B
gKc46xHo6zNwbHZ42vb8eRW/O/4cK5eOGxc6ifzK6T+lEJaLOHw9z9seb4R1aTdJPFqAOYAqWjdf
3G4qxWNvuY61Vv5Z+s7z399NgNYyz+0k9m8lCK8QIfJDm+0yMV/wt03BiGdAS5xMla51LuF4F0Ei
kkd9Fv7a9nAjdlsFV0fqhGiXvu23sVeoo5vb/217uhG8sItA0QjMx1tVD59ywbNvqYv+7LaHG8Fb
2hCPwBUZPz0ZeL5XQdJGzlR93/R0ExU2uFA9Kd3QvySove9hjVXsCnuTNxnC17SIGEbWyrIk1tnW
4L7DbNuvfpCu2SInNT/eOK8nWfkO7Rq8milvwmMewD11gijathVpkkHt2gK42OF4fCNs7zBO4Hf7
xdZUyUSFiVAVOYydrbOGisqnpAUkGya2wbYdwSSC5iNU5AHOSbLordI3JXUE7oeOri+beV/5IJs3
wWC2hvhwA+DqGaa8wtuzxtU2ru6ZPKblGpV1aQwjZjkb/XYA2yCJVJ0N3yYeoHTKKut+Via7Po2F
Tc2EGpAwHywJUcUEcvVgLI9tNUQFQnd//fFLMzBCF5JX0AZIXTweLUdnF0/ilinoA4b4h+sjzCv9
g+9gogykOwQBMmJ6W5bOaeDIfwSUhwUquVMC6fWsW2NeLw0055Pvtv/c7SyfoV5ztqV/O+eMbE5X
++rW6ar9ehq0kJ6aoAMFFZPYC0J5k4T0DkTmo6L+fhDsDPPtaBztU1qsEVoWvr2JQNAubbWux/Ai
oIQrItxa0iSygGM9Xv80S883jmQgbgAG7PLhlulZMUUhvLN0WrlJLH2OedB3n0NkYz94APXfypwd
W/rSZvSO5vTFq9l9M6KdtW0Oxpms/VRT2DG2JwFfh4iqIo42p1wm1ADS36LzB4ZubDlkYaR5a+WH
bsr1z20/3jiVtSfCxE9a/wyoIHBmAiA8X6TqddvTjdhOnCYZBQvkjUAlPmoHuDKi3b/y3hc+r4kk
AKMimRJedQkqWOGZ6PwpiYsssoV/CVrvpguBarw+jYUtihhxrZoeNGw4jQMUWD9QnOBohgFZkuZa
Xq6PsBAHJqiA6B4C8m3VnWRX32ko/IDsILfgb5ABmBiCMocUH9BxwUW24QNB8+cyWbla2VyX3o0R
wZBSAia/Tu0Li5EbATQ544SrtuPizgWUoN52Upv2DHEGmfIsrfGCfP93nvvJPsUftuUwJlgASHmv
j3sZn72corxNIHU8nQlEieMv2z6vcUrnpY77oOj8M+dWz3aeFTz6DE7A+22PN4JY1FB0L4jnnxOw
F/KoTkl5Xzir9l9Li9OIYl36fgIBu+aGTCDTJQQFF38GOl//8QsLyGz9x6rgpQa+m0dydv4t0QIR
EYWw8m3d2eOa6sp8hfwgBzD7/7yTKICQvjvZPkRvPTgrxnSWUMoYS/awFtHbbjkmAEDaoRgmmeU3
1IJi6MAhsZpXG9epaaIQq7Ky/Ri2fnkOTb4doLo0/OL2pUW2eCxhqzB7/wyg2xxSiAx48BAifOin
Peq6XzPHXlhIb9zhdwfy0MYQCe0SdGdGP41Ps+vkaYxtulasX1pKxknMCyxNy+X0nPjI60C2y3aA
LnwNpk0k+Pn9GIHMy6qvJ0dhGbn9N9hqufu+lGsM9IUDzWzSS5rCuZFn9C191MGs+6toJ/VOFs2/
oZdOwc7SEN5fCbw3sY+PYsKI6yFEtZGFDj0PUHYrI6kCVHJnvL4bkXBIK3Bim+kxq2vGIp1I3+ui
IfOGg1VjgZ/ciunhMQCw/L8K4Hm5x69Mm8gHYOw7Oth2/ikGH+l7goTI3ZFwkkiQNNAGvOxKcchr
CBieswxlAMIpq57s2qX/gs1Aq6NHfOs7Cij8UwwLLhC00WBXkTc3AR+AVyff6dAF/Q4EJIC8VUrB
EAGNx27v+ykVyQHWrFPMIkor6tMogS19spe0g7VJhIOqAY2iABJbIDitQA5nzMVLP+suVLkLq0zQ
P6oIskD4bweWof/+4k1Khi/UZqjlDKUEl6b0JtbuSAbQBhZYAw021XLUe/AHQBq5M/UPtEnxZ+Cn
3acp77vsoQAjHCb1EG5UL9LpXfbJg8wp5O6oikdIPYOt/B1qHQHfJ3md9gcCj1B3B+3v8V/B/fL3
UHH5mgJVlN4MJR3yPcoETbFDZ1PrqHdnAdnS6pXaTywFtA7qQjT/UgSdiHeKsZQcCjt12C7wSq9b
4QIv7KlmHxECE9ATnobgPNDwHHfzSiWhj4ZuGgdHvy2kte3wt43zLe6h6QZuWHDOc8uJmBVMtxWF
QfymA8iU8ReFgLsrxHXOqKzSXdvALIALHkOooyOH60N8fGMLTB1/u4cESMMxhOeNsDMlw6EddGfD
SxA7iKj9C0hF9IjWd2b/e33Eha3QxMnEUAu04oDSc2yn/CEe018x2Eo3MBxZgS8tDWDkxELmqrFZ
S3HphMNYi/wS5l+YCTRChnRbXmPiYLy4gs1bM4A/xMMHuOZ1+5rCCun6G1o4jEzQi3ACHXiiUKfc
B8pioCiLDdTdlhWb2JbYcyF2OPr0DFLLyxDQxIsCH6BQF9ywtfvP0gTmv787TXVn9aFkAT0DAPLK
+YwfsYBAv/52lj6vcZTmnkgnJALqxC1avPLSA8ZKZ8F3P5T2yvbx8e8PTOsJJuMioMi//l9Ue53+
4aXDl+s/f+nZ8xH77t2gHgx0pJv4PIKLlrsnXq+BLl51i/v47QR/GU70HvhMcZLc2MOQy8ijbfNN
x9D4DQHWXVmfS2PMf383BUlqRySQPEAqRktwI0V8/3a/lbZaEbpaeknGAgKvr8uA1WBn3aK2StHd
IZ+tpHfSlS1i6fnGGkpslSrgZsJz24iftoY8STAAxrbtC5M/Xw8U7ak/tjYu/qEjBgCXAJPy93kz
jt3jthGMU0eVUGjnwPqD9oo0eEi9J4uuKoIsvRsj97JjUNq6ckLNzrKhoSipkwa7LG+rlcbvwuox
hfKI33iNb9n48SK2vpK5qA2m6Fdna3U7YMYBAFBYG3pw/jy9VY5UgpIqoDJdtLn4H5h2EkrBGAGg
wOGW1BVUOYJERoJgiE3f15TfY1AZB3eHDLfQRLpXIao6yDK6/fWHL71/I3pjKcGhrJzhtizoP2Ks
+51OsH26TQ6Q3fUhPk6//tLYY4xB/GcU4YXPb8fOsUZDEX/WCbQ+YUdyuD7KwkI1tfaoakKIPWXh
pcR1IaIy6HZWs8nlyw//0tpDAQ0K045QJ7i3Jjua4OlBIR6u//Slb2AEcIsrv9XHlF1Qu3OjWEke
lRV19oVbrJHPloYwwliAJJ+nNcDhEU89OewURastO2VMES87NpbXr5l4LHwHE0JQxmlgNaKrL21o
01ewubv/erj2ZCvrdeHxpogfMKIySUtEF/jQHJ3lsRV3FXoZm3JsgOT/3K25W4B4LrWAwCmQPKSF
pnviIZ/LgnqNtrA0A+PIHyanltBRZBfNgMrEJao+hGSLLgjWqam0x0LRaZVa6X0MY4r7fIrDxzqb
1jwNl366sVkQYNq8NCywWasOkr0ETPz97L95PQyWnj7//V0iQQQqOrgSe5ckcdVJuDQ5Q+B9WxJn
wgk1mUrIJoQujyBI/9vL4Vlb1FW/3/bTjUMe6N2QtU3rXRQylPtWMCqjrh22vndjg2AjsZngbz+e
uK+x3cgdtBq2+EDMa8bYGyDxo2EuGNYouzd4PQXcajT0+A61VPq46f2YQELIeaNs4OY1NmcMARtM
KD6W1tfrD1/Y20wUIdJz0vggnF2IX9+oPnO+5kyrU09n/Ou2IYyYTQQnObOT+pKghr1HbSOM6ADR
orFAxnt9iIVT0kQTDont+7LzsG86hd4pG0p5kHyK/+n8xt91aWk9XR9nIcpMzGBJAo2duawv0Jp4
GGZ3s8xdTXaXPoURwrmwRJ+QrL4INOgiIXGlyQXYmU246gq39PuNZH3oCpkHY5ZAljwD5H5unsGE
YdtNwzSUEI6rISWXJjd5YVVgQYgz6qdredDSLzeimIYQbAkIQZz18BdmuYJcijPxbR3SwMQF2vms
dpYjxmD12GOXg71DUw8rq3Pht/8F3ePZlPLcsRG8KHG8GVN0ZPUSv/R0I7zs1i3gg6fwdFGhcAY9
eP9U91Ck3bTkTSE4KkofEHUX4qy25/yXAB3y1DvlGglqIXB941D0AocyblnFZUZt5BCvj/F1k4bd
uw77tW0C83t7dzImZYLKXyWbSzmCccgm3FBhsbHGqppzm7/L64EpACcLAReNcuD3vKr4UfYtPYAc
impBCC8BYAW6PfB7/n3PVoGgS9+b/DmfNsggCzV5kHwqxE8o41aHsIc17/WXtfQ9jDCL3UkNHURp
kERD4n3HFAI4qbi+gVQStClww7k+ztIkjGMTzE5qTRMSXeVV4ISDJgaWMaSr13T55sX/wWcxwXzM
h7pBQWx+30Lx/+K1wbyfPsRe+qxEYj31HA3BTTMxgX3JBGtCe5A4erIpuxcwWP0yORbZhjsJTGBf
DL2fjsduASlsWG0oiDjdNeAFXv/tCyeOCev7H86upblRndv+Iqp4CCGmtuPESZzOw93tPhOqH+eA
AAFCgBC//i73N0mrg7nFJAOnSkKPvSXtvddaOukaEddteahH4GC1aOkzj0N18v16CaI/s9B2aR/Y
jTRpOLTXmcM/AVwp9w2EjfbXv3+u8cvv70y7dqY+oJVXHiB3WT/2UDm9H9J1VUuRXdhnSjohmq/7
O+0iYCD78IQK+qU774zbsMndBAicuOvK4Zaa4CvP1aEYyEPh9S/ClQcH4tFlscRHOLfItknnARKO
Zd/fGVD7fZUoUiwvJ3/2rSsr59/rCzHXh2XOiVTwsEPbozZB75Mm607QAn2OysVzYmal7eo+lipA
tcO0OKTuKO9oCSYWmQDycv3z51q3Hq5I4w1Tp53hQLtMAcPIwtuhWrzXzbVuHdB1C+2RAYJOB14j
/EEG2YAmDpzA67794snf20BMR9mGhh8uIUARlNDwWqyp/OjLqQcK6z/bZjjJ0ijk9RvqlrzvKUd9
12uEl82w8K78aNtc2rfmHVJIUEJoQvlCShdXFzk0Q/4Ul6VINlPkkyUJ748OtUs31gIIXB5HcERl
J12pYcuoD7GKPME1gOHQ6dKO764vxUdGfenHWgqZjgViQlN6SiTUVwBkfbhQkkAft9r5FzRIEQHM
KpADvN7dx4BuaitV9+Ck0tIV4xtLwJLg1ijbBXXQhfm9/pkSZLok9IW/JRDZOUA4d2Wnl63ybrsJ
HEZDxj39ZiJkBC8IVgrChD6oHxVIHLcuSA0aVt9nxVIKcm6U1pMF0YzITVul31A3Wv3uELnc59+I
PfC/tBsaedsItChhja1/fWLntqV1w0K5+NBWecRPCYdeqEgT9x60T9B2BK3iilLAy1axnTIX6EP4
+k2wLr/TJgQQRrrm5voA5ubMcsc6MSUiKky/ubz+yXr9e43gJ5yt25U/JYKW4YXlAixKCzt/xsLs
RITiOM6kZuLEpjw/kCxgh6Rp00MZgrEhjxb7mbEwOx3htlA1CFBd9AbJDedHWpkC/H1cbYTfT2Cs
G/x7nbl3VQCLuz6TH90jsU52csJHPqtKJlKdau0HOwNBGiDx0borSbxtL5miuF9U+pjZd3auos5B
0aSmfvyUsKncudno7l2SfCvZYiR7bjiXnt9Zb+KLsmeQcP4kEAiufqTuEJDbWIYJrzYaebYKRBRK
dGanFGNkzRX5Mom2z8iHUeWcNSftofZCp239MhlsketLdGnFvupfWrcchCs9JFFFBvKsrGue/CTn
+1JRhFmvNz83ZZYzADs5rjIsk9B7nIZ7PWHJ5RRWt0qhxnlEoCBGgdBCX3NDsbxCIQsnyMHG+JaE
XfxFTF7cbocYxAoLu3nOTC2/YIasyoOhqE8JHSP3TqRMqXRjfNGW2Qa0pKSpQMM89vUClHBmQ9v5
Bs0r5GPAoXdCcBpCIWAgcX7wgBS/KldHr9fXZ2bO7KRDwkMeVyX0tXQw5O62j1Qa/sgg+TGerncw
swGiy+/vbKanGTV935Sn9IKnEkgfgg4XbEEX1q5NUCM252WLV4i5Gbus3LvOmOoHp+3L+NW4nbPF
kSZvUbevd1nmrnk0wV5ssoOCuGIKqqA88amnL0KgBPE2QmI9u70+X3MLcvn93RCAjKSO1yTyVAAz
Dv7gLi5vQI6il95lc1Nk2buZUl0KkMmeFGD83q5umUo20kVd136saLwkPza37Jbdp5CGVBEN0xcm
p/JRMECQExfomD5s6X1T1l+qipCFS9WMXdp8B67DIUnU6uzFV5lGQXHGVXIfmjpKH0wRxs4uG3yP
3a1bH8sJgBIXJF81jZ4F0eGRXKh4fcPUgrXMrI6drNAdV3TK0vzUR5zeugwR/3pE5SAv6yV47Mxs
2SkLhmAkbQjlJ+NEbKeR5ZIXdjQShsE2SMEyvWqeqG33nMZu0CfZiRDXN3eGglTuGDAAUBdWfcZQ
7KQFKeKaiFbzU18N6laNEGsMu1W4RJi5naroKbC4AhfYk+szxJr9oQ8hiKPD7KZtQGC7bo4sWy9o
IjXpRucN95RBbvopT5oN6N3Tm+vtzy21ZevM9WVfIkD85g60xJFLQDgCSd7ar7dSFz+udzJj6Xbe
gkmoCCmAH04q7PKoulFTLPs9VUNF5ZaAj9x8CgqHDf/2QIzoat1Zb2vsAOna9aZN2Gsq677apj7K
LQo6LQKO5wzRMnPQX3si1yY7STVAq6/I6oBsoaMZ0/upGvOFE35mD9sFC3TSBHpKYKgWgwyyLQi1
sm5jHDzgr6/NXPtWhEDrqjVZNEWvtWDBJxR+ocYS6ltyKa00w0tIbbaDYgDFPPDwwXOvyty7beIk
QqoDsQfpqI2pZBw/+j3Rw9kz0vRficuHAKXDiMqCO4IXJk1OeQyOnXUGZWdbkIClTVGWwZs/gk6A
gbv/3sObe7duNi975d3RXKTQba46EryRXABwMBXuI2qFV75pQ8sZAOJbAKacBm94qMcQ3CqghuY3
RXW+/vEzG9rOtHACenrjSf+NDc6kjtTB83UrOIrTd0yJn9c7mXE4oXXq1+UU1pBNDUD1TUD2PDbu
IzQoj23UVvde0Kw8wkLrok9TxEqaeGDPvJSQbFKkqL2vfg6A6V1UTKjNRMA2lQtVgnM2ZHuCwFEN
5PqCtyJP4zOrkSPfQ7NncrfX52ymfTvX0lFQPU+mT/9L0t5PPqGWMjyDF5stlSjMtW/5ACNSYBvz
kkOTEuc9xBT/0Qy4lesfP7Or7PxK2rUi85sgezMjAjEmSCAJwGkeqJvOi5cidXMjuOy2d3bHUlCW
aTH0Jwpu52qfZG33D2m9Jl9RiI6z3k6y0CFpfbf34rd+mvgjTxLvH4py35uwnorP1+dpbgiX398N
ob4wY3AWO4+KKrnjuBndeN6SFPNvgOcHb/i/ci1eDSZMJ/eeCy9Q+T0yOTiyVFjy4hvyt1F+TLMB
JfUZbkzhLqEd27opq+KbepgG9zAVU0tvoxJvStCmIImfdHhHf6J12zi7tG/xLGS96g0ETrhsGnB5
DlFxyxMZIFaVtiMI8QPWyd3Y0dD/B8Iw7ZKS9dysWe6kaORYZHmSvqqwHx/7PpMAZywRlszcW2zK
BsnaXhVOmuIOj1ePX9IdCKq/mAG3PVVWz16HUsjriz9nJJYHUVANiTMV96e0GScN2tcAGqaSeNCH
6WqzxBEx43vtHE/fh4HnD0l61KZK9xc6atRDIjfsVXI3+c63VWOx9SJIDaBZU47hc8L69oHEkNNN
u0B/GmmzdGudmS6buoF2fEqh/xc+a5TzHN0pgi6NBJ2ZrDnfXx/F3FxZHoWwZGqatAF/3cUc06E/
kxTPH8mCaJMFi5yxM/vX1o1gA1Sg8tB3XgyjwhwgsSP2OhsoX7juzGzhwPIqkobgX42UPJFAmQMH
6xp4lei2UGn/oJphvz64aitImLzxtRuE3YlmPEIytKtIgXteoOEmQ5nnC6YyN2OWxauIOL6EdPKr
Krn7QNnATlk4LFHZ/FZo+MBRBtbFAdUeY4CMSPxi/EhA6NsBV2l3h+iqE2/clJTsyfcBRIfQU0DF
QwHPCLz44GRNutVeE37hQJhGsCtyQQxWQa3AoWrClGzrpkQ+dYdCdsZuUJMBMaJ9NXJ+n5bM0FOB
Ihqks5jTtyAkGeuHLMvUBAqMoYxxT+7CPDiCYtV1G3CUdLre8+iC+zUiFuFTyjoIBl3f+DO2ZQPJ
WdmmEoCN4jXxqwpkNRAe67ZUB+CQr5zJrOGJw4lqI8lBaDkgJdnwV7zQm+JOkczTt47jrLwz2Qhy
45RIfkK77xVyqgRszACf0n3ZuuFSlG/OQdguG4mYMBwz9SrlGKIspTxRw9wvNclPU5UtPWJnVuMv
do4yzcbaMcmLK6Kyuk9Vkf6T0qKJn9pGjQtOYsakbGIOVTSTKrusfU3qqLgXkRN+r5x+iTdobghW
mAeMr647FgF4RcAzvkvx+gJv8VjetWnK112QbWoOCM0iUUv64TWlPH6iWqmnMGuXqDpnfKit7IHq
rID3Mk1fddaDYWEDEZ4h+FqnE1ij+6kF3MuYLmPfRkKBV1kww7k1sRy3xgVDx7Qt0GkFibGkKotq
U2rpyJVzFvx539T+6FKThfELzcs0vC8g6oWwa9d7/173IzP28ZeoB1TGdKTT+MWj2WckDp1HiHil
Tx4JQPYb1Zm3ZCKXV8oHHtvW9mCgGYmcySlfKQuHg2wUpA+hdavLLN37QfmNdMM+b5FPWDcuy+7d
bkgagzoraGJz715y8Dv8JoNRI3LlWYC74fV+ZjaAzVIBpvxoKrUPSD8mLzuaDgHyl6Yw1KzbADZJ
RU2U0wYAhL8QBpmXTU1RHLipeL9yomyaChPqKRNyrKGjyrM7jbIxJRGnBokOIP6RWgowzc2TtY8h
kUv9oiPitY9d/w5MD/zRaZfq9+Ya9/80EqhpjnRwcIqk4iIhAC6MnUSq4G7dElt3jUuwM3VUlb2S
JOEP4DM2hzrOT+sat/apiUKUAWZR+18R1uJX77Ixu/VqwN1uVrVvQ+M1oIwBRybqBP4oaBsWMUWB
Xcwr3HuudzBzbthaEZynporzNv2swGa/A830tHFRZ3yI+krtr3cxs7w2Mp6arsvB3uG9UCaUt8Ec
NZBMEMHXdc1bbwjXcXkTOk72WXqaPtYXram+D1Y6CBscX+BeY8oqdU7Mb7NbVree2kw0WYxvzzhw
W7qhbtoK7nOSr4kyzNsakjfZtg78nH8JL6WIGzCqkfb1+lTNLbZlxSaDwKDTR+xFttC1xLn0TxEG
/G1yzfd1HViWDOFIWWH7+y995MmDrABbYYNL9oiJLMFwZg4im1+D8iyLI9B1vOqeQWZ0Km6wn8bH
mjXsVkaZ2rQsjfeNXuRemKlCsik3ChE2eGPnwakoxs+yRFnYJoFk+bHQwf3UOJuJjAUYksHZCIgL
Xn3XZ/LjYYZ2zaLx28JjYQMRHIqiloQ3DxC1+NUjL7lBIBECEz1Y4zycwNe7+/D2BfLxy+DfxcUK
F7JFyLWVT4yH8XAwRePsSYSB0dJAm1gn/UuwDqdL0dtl0O96qyYO4eVOiXMlvOHMwNQFNd46Lhfi
iB/aFJq37sK8j9sSRcHFk5mgWZx60NfYYt9AlbaBRNOTF0H4dsE/f6zxg74s7yMQJobMZYQIBgB/
Wx3z7saELsSCZbgBqeN3VCuXUPa40GoWr16b/bq+Xh/6VHR7sfB3M6hVlvetDMvzgACNvEmnPi7v
pFPJaOFg+3D/oYNLx+86KFhsUMvqpoj7hPpGT6fLqHwqfwB8RcBAKw9epX6sG4zllsoUJeo4+cXZ
z4naC+nT5yHxy9t1rVs+ycQMYlymKs9tizpSkJC45NZ13Vztrrf/oVPFTNn3i6ESBsk0cY4Nfe6q
qHxGLMg9uCAlW+hhdpNZtwzX6aH0FWfVWQCXsc1Qgwtdg/9yF2EsXsX8WLL2oEq9i8Fi9T0SSxSx
H2cV3ch+F3u9ITTsfXFGcvm/Nq/vSXhKPDCVpW2KQA1qsLaJI3ZeVN+LvPjV6MUKv8s2++u5gZ4t
D8GbBDs6TMtzBpjiTTJG2TP3inphS8w4CJvBknlUJ1AvEeeeRRGuySlEIZiUoAlzvjQZZImv74y5
QVi+AeocMem9tDozEUPdEwU4t3mPQO261i0XkGQozzY6FGfaQ73AY3F0W2tvKdczY/82hyXP3QIs
rlScVZYcAXZtoBHOfoks/TXGBFRvpdiUIcLa18cyt8NtVksHmopTCzXHM5S4f9Vd/RO5sRbHHvl3
GFAQHgOx4qTj52l0vunAXbitfHiyY5NZngGqnhDmG7G9uzR8lEX9kAe18zUam3I3udldW7dQY+3i
bktiz104MOb2hGXKEIuEOnccgKLCG+lLUfjBf+PgLeHFZlq3w4qe69R1AEm5c8ddAdY31J003/rC
C6OlovK5HizDbBKTQPdpgGEGfgykeA9dIfDZgATu+k6Ya986u2mCeKwaYPhNlYX+Rl1CmC/KC4by
cL2DGXdtv/gT6Da0inNxdqFp+DZFo/lshIv1MFWzkKmecS/2m18lUdtkmV+eu5Zzvi1RwfTKmrL/
nPGGOLuQ+Oy0bjCXWXx3SlNAHH3ISqZHkxnUvoJKyr3XdAryrVMiqLlgnTO+wNaZFKkHsE/Vi/PQ
c3/jpPVjSRAn88LpK43lD+LlSKKSf64PaW4DWEZJSzDFyKYU54QCmSHDfrgHIUeyW9e6dVgXkMLq
xyEKj7S6xJWU0DteiqWrwNy3W8bt6jKJuBOkR+6ocKcGsCJLr1lKX84sgx0LQNyNIb0bpseCJ7/Y
iBASOCP3PfLLW9IML0OiP1+yFQuLPrOJ7cAAOP+yToeyPIMqLNzgktttQUAgPsWlLDfFyFeV20CD
zzL4vmzolMdV8b9+XJCI70qveL2+3DPGbvPmGd9pPdnnxdlU+ilgEd1RFC186nPVfL3ew8yS2/EB
t4yCjMUqP5soGp5l5BdfcrLIhj33/Zde39m39HCDiKspP6sGeMGy8JAeqtvhTojg33Xfb929847p
iJuxOHuhz55yRbvxDmh2sYbmFk89m3dTEj2FXV9nxzwnQbBvxprmL0PXOM2+6tUUvawbhmXXKqjH
ruhwbLC2ADU8M43cNJ4CFeu69i3LVlU6pGOVV2dCUN+Mhkt3Iya9hreB4mVgPb9rD8Q0ZVAnB5+A
tZoPKHrJL6/vNR//Fz6xqEQhSBznZ5Exh+5Q+uuxZ5SymyUZvY99xV/IxISbdGScFmdRQw+pdDt/
7/lieqpK/YKbyBrhnMssWfdpV7a6aTvYmhYh+SyaOGr+bYyXFOfr8zQ3jIsVvrM2jthHJquCnymK
/bccm2o3DtUF813qQ+E34SokJwZim7Xb4NqRaX5ORplvAXsMt7JFUc1UemDJrQT5fH1AHzsngAb+
HJAp+8lUJk8OKEJgtymooL5HSZUt2NzcdFknNXHKIBhJwM8g0v9PDE7sgJ2AvOY4jLYebmxL3ERz
o7BsuyWVDipDsX0RxZfbOuyqYh8nOh8WjPvjdwDq4f+cpkkXdS4KOA9Ao0q95cHQP1eNlp9yt3T+
acCD9DXyKkAAIkP1jQsX83PV+th4Q1NMooSUYnauxzL4phw3/RK1abFb17p1VafCp1ldFTg8INz3
GHhu4m1oV4uFk+NiFX8/0f/CFDYJJOqxFuU5rMb6SZlC3CMTwrZ1MiwJaM51YRm86mnTiH6KD75p
EvDhhf9wCK5vwnAp8jSzhX+zjb+zeG/gg/G7hJ8jac4+VCF8oLe9r4NxOJgq6vTLupWw7J0KJx4C
lK+cIbO0LxBCvh1CpKGuNz43SZaR12XTTU6U5+daF9GuglPctz19HQegwtf1YBm6C9EVTcMhO7OM
lDe0M/4uGWixmyCZcXO9i7mFsGycaZWCN13x3+EG0GezzxDA81OENQBS7ap2Vem4S5ll6qnIK2NU
Gx/cKfmlmsxsp3GxjGTGUdk4QZIKlztTkp0lIicvatTgbwRVFShTr0/SXPuWQacdJDFZgKCvBwa+
XQ2sVbrRSRG/rWvevolPAaSm0jA702bsPpVZwc4aoYN04etnoonU5iUUuOH0o2mHI1eGP/YB/3Vh
3QUpfrV1aQpFpaDNNm5dlY9EiHzjuHrXqHUBc2rDBb1q8tKuLPk5jFP6nLgoJd/KzHd+rJs7y8J9
Aj3eLkWQOSy6Jr6tpr7tHhvqg2ZzXQfBn2cUhfx1zKG1czYKsqtp3NZy200e+PSvt39Z5A+8ua2E
bFLTo33crYQOi88V3huPnaleob4tnrQQ5ec4Jr+udzW3jS1b70VG8mDKCtTwV3G15RBW1zdxD1Dt
9fZngonUJjMUNEgc1Nggn9DXX5ok/TRm9HkErGMXcddsRA3VMd48egYUhKt3mA0ZDILQC6CnhrMk
D8uD48nm1A5hXy4s0IyHtOGCAmzd1KAU7uy6bXyPVG6+9elQb2tW6b3L2RJX9cxx8hdesI51QEgI
qYtc3vP08oSibPoUm7D0F4Yys9dsxOA4yDpzBo0ugNUG3Zt4yIwI6MbvHHgB6inI8PJgXcTyLwRh
kPApGpIuO/eyImJfOrU3HlgrwqVIycdxGWrrIvvQOglkPbaPEHyG5NBQoswnih40eUvTiW5IzvuH
qpNk4aicmz3LE3CmszSNcVR2zuhsHdEdwZ3XHFkLefHar55z5KMWAplzLtvGFE6dU8Sy0uIc9bWG
Jqf/PY77l8wXp7BOfEiUVF+kcqoNXMyziUBb0TjrnISNK0wr0hUsDbKz3xD1VKNYO0HA0fQLzc9N
onUPICYA9UWJgZEORxAObbGhoAvbOeP03dC62PReInbX/dGMv7PBhYgdtKHrSXHOp/pxBNPeDjGK
pd0w17h1J0CGm2iWD8gCyfqbUhAKbCqwm1//8pmdbaMKpQCMzAlNfKzz5JgUww2vAcaoh+DhQs4U
pfSx7JYYeeb2mo0ZRCIzTEGjJ++1oQcy6PE3f2UvpEZhNvbYhSFnirJPXg85r5yZ75e04/Vxzk3i
xRe+ewa4gqRJEJvyXPgx+GJr1JCPG0jt6AWTnXlg2pBClI+PZd4kiE4hj8rd5t7nLz5kVXXVn/uo
TzeyJpuxBxvYuvFYLiJKEhaBx+h//XnjxHYuIqELm2LueLXBhT6ikLkRfXkuu/axwmHqVpChIRBf
bpyCbbvQ+9SQgu8vBEptAAKn64OaOQBtsGHPJ+WCWPZCyYNbD4dsDykQaEWho950QdkuzN3M+Rda
nkGFqhIjz9snhgjGs2rbwv+UcxTlbxzakjUqQQhl2WBDcMsNeSHr+KgFrAv46c3/g+1nZqZsLkdZ
JV3gODU7cFkObEf1kN6lhKkbPuA253du/Hx9SWbsxkYdQjQA5E+SJ0cJSMWR6lq/5jHnC1Yz1/pl
eO+sUjgRGbIOZSFtCa7LFrKW474LwtHsrn/9zErbcEMd1Z6r+cgOWmb/kAGMC76BkjVu8Euvzbke
LiN7N4JkAmgqGsrk6EL9a9jKnOGWw4dxeK5qb41S/GUrWcYOUi4aVL5TIsyTeNMWOjXiKC93nnUG
YXM81k3R9IMvGficId3jMm+n4uEz6g2WuGfnZsl6D5Ci9/rSJNGhSCBuBBTgkVRRfPf/eJjPGYRl
02kyDgEiu9Gx6CL4j5GezCjTAwuTbxC8/359O810YpfQ1VFVJRnwEcgzjfkGGSbIXOvmDERMcOPF
i/5pxirs2jnAnBiblNc/CdP9EAmrbqNlnrC5MVyuS+82rJs1HtFhGB3cocrPXHjl1ynW8g3K40O1
mUwhlwDLc6eIXTjngtMjb0bk4R3HvLSFVC8q0cmnokEFctSBObxAbvmtHUx+TETxi9P2fH2d5ibw
sg3fjZGg6qMf62Z4qhWUEdwOmZdN5DTQUl3XvmX0CJVB6sdv6ZGArxFBSwUeBnC379e1bll7PTGu
piFRP/CY6YqN63flN16urLuitoQzKCl8lWozPP3miFMStX4jLeXKj7csvVeB1G5JhycFqv5t75XA
K0KNYFhY2ZlL/W+04buVZcqIaaKpfvpdGoyrXLute9QRKh4e8E7KNutdu10ax4OMmGqo1JNf5b+Y
KdI9byELP9XryuZdsHn+uU9NDLFF1BXqJ1Rg3QGRxu9Bau2sKpGldgVcijeJqPjoHs008J3LIGYP
Il9zkww9UF2L8fUZW7MhYyJLalP4U/vkyzj5CpnIjO8iDxIct9etYebosEFjGqhhkvXEOyaSqR8u
uKwAE9LibYDc9cLxN/cusSvhaEnzYqhT76gYWFOGT0UJeoUHjzc4t8DdD/oLEKn0yCPcaQKfHOxR
XQR27g1znYHxexIXqqQbJw6DpcWbmVW7NKNWlYpTFrhH4ujP/YD7bzkuor7nGrePgDbvUKTIuiP0
ElGAxYD3cTaR78R365bMcmDJNLLOMa139Bl7ZgDgbfusjd9a4AkXDuKZEdhlfbVn2pwCl3N0K6/b
iTion7OwX8J6z7Vu+bAyDWKhWkQvufblIdVJgtryaulxNde6dVPpoa3Z1oMwT7oZnYfS1/U2jBCX
uD73M63b5YGkGA1oK3lxJuBSuVFMBgfnEjJY17rlsGTr1o5oSvpjLMS4zacgugM0jSx8+9yFwcYa
e8gfJMkgUBmIiK7rh699quIvYUfZxk/BQ12V8VGYON+7Bhowkx5/rBvW5a707lRR1CRcUI4NW7XO
awGV3E9Ge1+vNz7jwOxSQcB/uFsYOEiej9X5gjBJEyjG9rRYomif6+GyF959viYunNdI6aGnw5sb
Ax3FG/BaQWB8yQnPRDfs8sCSyKAqwR71PUOd4D4H1oGP3kNbTEjf4TzeIiL6y4nKB6DqVy6J/+eY
oB6PtETU+EeUxRt2k4Q1TR8yXwIudX1ZZu7Bv8+Cd5PGJ4/HHshojr+fJFzTE1FTe/aD9Nc0mCXh
z7mlsYxdI8+G5EeOk6VszFvaJ/rkIgHXbVpIJNUL59dMJ3bVoE8dvBi8zj2CHBdMEZf3Gy/ApV0m
3rAQBpjZAHaV3cA16E4CXZzTlvmbMShBL5nzX0mtfpgMship44jN5IYPDs3FymFdhvtuhWTsFF3I
sUI10Ba738MibUVuQLzjLVwuZrzlX9C8JAR/hNe7R0pI9iqp7xxBk7pUdDK3LtY5CFyVhKRB0h1h
6uQXZ2H8LDMKVosxA0nr9W08NwLLTiADAMKvDiOQUQWVbaqONa3lbl3j1kEotBnrHuWPRx4L/x+q
dDQ8VIbVZmH6Z2zQxt2BHCOOnSygBz+6iPzFiI66jnQeqnjqbx1vkRv740n6C2lXK0AyaNe4SKMM
5WOtVP0SgWdpKdk117x1KjJBRBNolx4SCd0eP0XJbtWNasEM5lq3b2tpWQ1hXKF1EAAejQycI8Ly
4duaJQ6tgrvrbXy8z0Ob3h/U42EQgUT1gOc+2RQEont94qXbUiP7er2LmatBaNfTAZ2YmzEZ+Q/t
VD/5mNUb6Nc3J/8So6okcHmBE7cbsFiZ3ZB44UOQ4c/1vj/epaFdYseGPp9E4IQH0QVfUz1+/h1I
xFPqvzEUzv56J3OrbNlxCnn6PooyelAkTcGJNtU/48zPXte1bhmyrFxRZdPk/8/PIY3nHAkO7oXF
+fhwCO3iOn80pdNrQw5spIfCmf5zPfHTZdrdSwDKOlY/5qD4ugvwn1XD+auorok9JI/d8JDQvL5D
dtl/Qi2LWFCHm9nONnU/G2vh5pPLfxTlgMp+APGdbpNXQXGaBrFY6j+z4DZfP598DnRFxn9QTtVn
JKL8nyXqEFc9wUKboD8BN2jAnSg81CzRO0QU3Q0pCd3GKlmq3Pt4AIHtvJULBfnAr8iDFChX0SWq
+gHA/bZmhX27WhrZLZ4UJCcPUHd85a0/HFpwTx/WNW756161tBMqbn5K7SDjSBgR1W0mIJu7YG6X
hv6utPFtGRcyMYKUHOKaG+6k/Pmila64Cy3koXitgQwD/H/iCEk2Kx9m0Gj5867Uowxpak3h/Rt6
ib9v/Ty8K1FJu2DgHy+1bzv4wJsqgFOp/69RPWJvcVqAxGrqm7ZY2K5zHVx+f3fVq3NUCRnh+z97
yBajSoTVkdqAZoAsDOBjkwbJ4J/t941qjNs03s8QXnCDkl9n1zpesAu1Xgc682P/zy505VZu3THv
Zyfcut3FTeSH28Zp1b3v8CUZ9d+xx492luXIozocArzy3HwzFkML/Z6+bpIbrL6sEU6PqYcKgUHk
pffVBP6owxvO/NrNb/1qGNp7JkE06d4ZgR25JVWr/xUjqYtdiqTJ9Nn3Bid4APNu5x2meoCCkk8M
UMAHCRI2NC8MrVAqqHJAtzTwwQhaTptpatv0oYeKD4UiA9CpYX0b+klrhr1ipKR7rRrt7D0np8HC
Zvn4PAYn+J8zjVL6FrxRif+AXBi9N7wLNyBSyO7BGHbjSGBKr3uJuW6sPdMBME+rxun+DRsJAk8o
6uh4Y6YC4g3bLq9Z/Ex80Xy53tmMATBr9xQZ47yJ3OAB8oKeuS0QUeTbRoA073i9A+/S0gc7h1k7
BxxVPfzNpHJULum6kDeuziWckBEyYMEuCKaYnvuWa4ffFXHZj/4eYYUsJQcadi3tHxh1NeW7YCyz
HOoSdcbZ/vq3zQ3eeiT7Y58lSVmHBzXRVyS2020omjWKaRRQycul5Z1riXgYaOS2EBBT5kcfwq+U
7soqDN+W9FAg3MZzyxX3skSxHh4XZAPppYUlm5kWW87DRbG3QxoUMusJubLEI2w3jhB3WDXpdqmu
Kd22ZJTSB+TI0p3ukJPTmrxeb3zG39qluAXpoW8BFrd7ljfPyQhFEFC93bWgrVr59ZYPcIRHklJ7
/r8qHQb/0VQ89A8xjYZpiTduxvztS61OsNFZoemDC8tEhZ+z5U3/BnHcr5W3JIU+M032PZZCUauW
StIHU5OL4CuYvXQqwS61yIc7s4fsuyyXk+FjCF8pyrgn31VHoPgNiH9ULaz0XAfW65SGFxI/2nU/
BdiP6xsuqsrcDaMeV2GFffsiW4hhwDRR/wFyU9mGa22AHV2EPcx9/WVh3jmHPOp7nTBTnyc+fB46
D/w+bLGaaWZ1bS16MtXxEKqeHXzZ/UgFimZYQl5DgbqpdVZmHRp+IDyHkJYe5P9x9mVLcuLQtl9E
hBAgxCvkVFmTXYOnF8Ju2wKEEEIIIb7+ruzz0jfvKdcNv7kd7kxSaM9rr5VCn1y3/otUyMLfn+29
9QuuYoZWQ7EOPe3PrLFiT2L54pTOKtuk75TWb5z/NYxbxG0zz0T05+CjeEcmrJWpwvyd/7xGa0Nf
i6oA+MEZzIasMoysp9nnbv9Xh38N1m5n6Oxp2dFfGvsOSIqyD+jvRZ8mH3fvPP8bp38N02YQQ9Ub
+K7Odp2bF5sDYFROZIGc+JT6v/2Si/v7jwVQJwsFCBn2B6F9VnJkVKUYV9iB0e+1Qd94ydf6Lmys
CzfmqTz7AgzQNtSkAgv639Vy18hsoDjXOParhk485l2pYqyyfv3+d+/4KgUMxG+RVUGcHcVyGhdg
XE2XaS3X4V3xm7cO58qGNZ8Hw1IJE7swomKw+XscM777u+e/sl+aZINpI43UmAOMgbE58EoqnyvI
j/3+u2+4St0wnIk2NnRIgBb9icbshTIXyjh5t/H3hhFcI6uDMVGH/rY5hw6zDdJCR5FJUMB1Gjf1
z7/hjVdwLXqvbJp3LcC7Z6hp0gqzf1m5Gmjkv/v0qwDZMgPcUcjbM6Hjh39Pf72wqv7dh19ZrzI8
XReS9efL1iFLN1/FjXlP+uOto7/8/X9cg2u20ZEwqLNLW4x7MIwp606ChyjCTsrfPf/llfznK7g3
NvbYqTnbCdgdhSWUcQH93d99+JX1qk0pqL0ugGIXoICqE7C0bew9+ZW3Dof+309uaxnJXuBwvOsm
xF5Ed6Gyu+TigP78+G99w5Xx2qLzuTCzgvtfvggPCbdLaFzJu8nPW19wZbsXKFUG3pXmzBuUXZS9
kNTXu7nOu/2ff8EbhnWNgBaagvnf6/EMhiy7a/Mx2039+vrnD3/j6a8R0Bw1UY5lQxxPgFvmXGDP
0wKkvph3GYrfev4r02WtmZSOsPQsuT46MWS7Xvxt/nCtaC9qvviI4/XSzv1ggPhUmK69Tpfo+OcD
euvpLwf3H9sSxeC2uTHmzAaNyaDCwu2kGP/y509/6/ivLBdSthBOnqPm7FZ+oBenI8lw7N6//m89
/pX1cu6KLa8v73eQsCkDC4P/se+ylrz1+VcG7DswjqNIxed7/Q+wwrQaw7t9gbdO58p2Wwz3hyia
wTMfli+XtQmZrPMOIwTxTur/1tNf2S7tY5tFXY+4K83ZzYBBTqTJd39+t298+DXM2VEfA6GUduc0
oRtm+9jYWT4DgRzRv1vYo9cI53qRg3UOrhkSyVGVs1x8XGeU139+/jdO/5ocVEgBTuUuV2eVQZ2Y
eX74175QEDz93RdchV1SaEExrR7PDPKhpcZFOqcjv4+pfo9T5/JJ/0u37v8h/yzidTUxAKGhWKF7
62dacdrZQwE33bvJHv/uh1xuwH98BKiAwK0M5sWz19zvvJyxLLcckmh5jwvv4ir/t99xZcWtVhpb
umiQBWvunKfyTC6RLBCMbTu5QWwj1iD++/OveeveXpm07qDewXKO1yKWZxODHniboEz95w9/61Jd
mbRu3Zx0EcUvuZSqbp7u2QZYJijM/q4WvoY2W5fM2CVnw9lH4Fz4NxgU9L31tDeO5hrLbFbTZ7wo
5DlFExgiHuj2bSjn/3w0b334ZQz2n1vk8qxDFWb6MycsOUOHurhb+PBXOiqEXuOYa4wgssHVw9kk
wDFfDl6kCeb9YEf+u8e/smYHAi7fBKnPDgRfpXYYVc99/d7qy1uHc7lP/zkcNTCJ0RmX55rkLyLk
SdXodXsnxr9xKa+By2arM9usYji7OmyVNhq0B1D+Fc17Z/PWF1zZLzRT60I2BSpIuSBBH0Fj9K+c
OLif/m5jgF5jeUlotkIiR8HxRxDIuWRCOX7I373bK6sNSwvlS9cJjIkClFgvPgFx7NPfffhVEBbj
uC1DDTWZ0C/7f18tRKzfS57fOPlrIC9J8sF3ADyeaTy1pWoBbAnJ/DzL9j1G1jdizLVykFqwWhTo
ipsJRpAnKnp1oBJreHzN7mbz7obcGwZwDeqts0xLv1zSlG6Y9vUEob98eHeWH2fFxc38LzHmmu4T
y/ILUi2UGVA10N+AQTDjM+Q41k9uS+NoTxcufworuuFA19Se7Ny6rgbD/8YhoKL8BFnLBfDJle0p
eGGbEmiAcd86nE2JrVB0a6kvJN1BfKON92hWUvUYb3odz9obKC5x4SRXGJ7QkAqsT/eBq88qTAPI
3WweVlfKAY948FM9051O1qapKEnbBuzronvQLZmxlpjN23jQRtF7Q1N1T0H+cbYmmvytR5594yXW
GCvVRN2+yLPxK8rP5QvRTbPtRb3F34lxzcecArhs1jrehYImT6HR20cCcoRnsQzk5BKl8G3UFZVf
HPvghi4iJZSjOjDe9dmJ8kjJPThO3MErCc1NzHfTlzj4/MSHxR8WnalfTEl2Q5DsLEdbkI5Wxhb8
t5x66Fkx7N7gBRerfXCSXk6sqQmFhNeQ/rQ65ffFhpZCWRSTGW50tq3fmBDuMwoh9hGSkOwQstTt
McjGO2BMzS8GUPak5MM0070AQvOgMGX+GIpG3KaXcX5lY7V1JduAaemBkIMCXweArWggykdpskHf
d4v726bGzKPmNlp3BmtnSHNaupQiwXuHhk673wxrb+mEaTX4roc83TkyuQMxxuYl1i/0RzGSNJRk
K8aDolv4Ntm0ZqV3skUCyBaYaDHDO9rRQjmCC7PekWLDvparQbKjx8BvGEUJpsAiT3cyl8ZBQ5un
rykDm/YOKlTulqR9Dp4M6TpwvEM78oseAtbUoWUWpwcQcLvPBU4hPqE4j6ErTIL9TuZ+hHZt1MT8
VkFc71W6IvqKulLs+FSP+nZg67TziW++KjvHv0QcrwI6O3Ibdj1Y3LJdolMx3AEngpk5sXx76rKo
IAcADrPTyiL5E8vX7qvblHissXITSjeuw77XfXRwxIqbxm38VTuiu5LEMfIK77P+FM0Lriowc5yX
G5chPluR8HsbSJp8JBtGUh9aubDpRvQiDicj6vqXjuLLXKqY62SHPVSrjyyHs2jXAggZbjp/nxfo
E1WTrvmDITOeJSqQbpddGEmyC1NuQkUlRi5V2Irmg1VpvJR2pvNcZmTJ/xk2iuMMprHpLmm8IWU9
QwHhhrRAgfgCBGH3rN+gs6c2sdGSNnKe92bEyHyXgoF7PdlY9vm+y7CNeR+lfuwOUN2CbXPbxOHs
GkZe+9a3dk8l3EE1y4A/t/2KkWHMHcVjGBjvE7GmUR+7IFT9Ne6gawdWQFKnFZqEULhTzLLhKV1x
gzKv3bOKuk6WBWhfBUZfDKtPRHZ8AAYSZltxVK2TrOY2pNspzse6uVejjx1S33myO1tniXgiGSO2
EnICVbCb4kzuFOpcCFZCnQGvrbZrAcX1zOf7vFghKV4AHTAdGZ1xFjybwM8FLBkRR741cX/0Eo4J
JCFpf0w6yLaDNwYiPpuph/EQmSyfgKgBi94RDzsbqKgIodKlqlNW04dWqTavyDxBIylPEjm8hn5U
s6qc67KtZP2cpXuXbPEAVUUTF25HSDsPD+A/b1Hm0pph0cq58blN0BgrvfLQE+yJH+O7NawjuF6i
Jet8i9XSkE1fuRN03TlFI/qPMKJbMV8Nzk0QHBRD8YUVekANAjZtzr5IOL3lToTNun3UdozfAGAK
GrF9li8ZW8qNxmv0Dc1WxGKYOfP+TscxKDBFu63pbVtITda9X9JeLiXF8S8H8I1M5LvE/GD5Cd7B
i5wqcgNNAVvtfA8hwgXMEIgaTrBnkszQlFCBTM2p3UJfoMWN3YobQDSD2lPVWVc1eTHGhyWOIbat
bLBsl02ZZ1/bhdkH6bdi+yhBRjzdouCStpRjvrkKjI1m3WdwsL6yFArOO8CrxPIBGHQ1VLYNNbuJ
lzzd7slSs0qLlIpDGo/bsclxDb6HcXPLjS8CVOaReNfkxpOmS/ZkLsx8q6DwaMF+Nif5WEJbayIf
4q0uwqdu6pU7gtZWtit43evRfsgFNpHgEadkQWyNxprcAoo0Fb+bLFLJh7oWBfsNMrco/t4uDVZp
wd6PsJhvRbscOzDK+puoUaD4gh1BQ/dXEEUuXtFtkh5bmZkIewI9HV/yIDr3YlPavGC0FcjrDF75
Li4L11E7oIYGnrDFNheUB8o2k0zeopYweZUF0c++UjJWHvoHXg2nFgJb67rzPQX/XulX08j9rFjR
fBdAwy9l7uuWQC61oPmrXH3d78OywejrIKLxSJYMyrMt3OK4C3ruX4BY4uCkNrJhp25yQ7NzRbcm
RwHHEu49kLIThN1AwVfhxvY3kNk244i+JnRpTjWseECMgOerANrBhjblwYoKt8TQm7FNU7MPLl78
PXNEdQc95FF4AqKxG28sX+PvlNmMbWUCerTpdes6b2+pnaFHHi0LniSTCeQ5Sr2a4q4HJ4/fs4kj
Y6qwDVlDuxIXFoKZ5Sq6iwtLRpvyUlgPUS94EBOth94txXab8dD9aGZSZ0fQ5OEo4hXaJWW6NovZ
s3bd7Fc2x3lxv0GzsviRQlg89jvV5Qu7dZ3Lk8OU2Lo/LemgyIGzLAvfDcP+5d7NG/RKq8CHMUx7
ybTy594nhf+tyZzcLdh9wIIoLrW4YSAf+4ojXNsEwsnJnKwHMBT7PilRx2QrP0o9gZO4zUlvPoNZ
vZcfJUlF+FR3EeqQXcpF5B657wfQEhYjHVFXzZEpHqX0nb7jyOzkkwGardjTgWcOu4Fy6NYjUXGt
XcWGedw+CuRJE5533Kb+VwqO/gthVDOG9mvqi9h8CE2fTqWL2Oy/QbQU2QXLCgXqZ9mk+XIMLUvk
s0A5bR4YG0R6a1fKaFzCrkbzg9TD/E8mgDL9oAREwQ8kZlHi9zqe1bA3TQ+N01InEQmnmo2u2Nnt
4khN61J6sy5TFEqTiLU49SmmDAezzrp4AO87BwGTXAcSbpgkwtyoVOeoKPvVhy91nE/+BgnOSFTJ
NxCs/5j7DevpvBm1wHos2MtmW5FOOX7QTZ3dpnwAl0ra9SvfhR5a7nusbvt4BwoLrMAQ1oKCqW6G
nFQtncyhR4RJymZZpNhzkg7pMwHGzD4Y8D77YicmrX8A11g0N4lK+ydbL42+U5iHsxuuEg/JV7/2
4RyAioB8U/DY1a7QB6ynnz2ge6ZSFDJ9j3GUJPW30RLcTguicL+PueRzRQts5KzZkt2LqNGLLvWI
3Od2bgKC7hp1tHiIrMhufTKm6uQAQaEHCkpz1uxqr7pCQSZBznA0UvZSunINMsXScLEma3JoCVRW
llJ7PoQGwp2dSr+mxg/x67Y0EVAtnYy6D6nQ43CLnf8o+2TZAi2WMtnAN1HJkSJP8gPNtyM8MfTG
cywpwfQ6W1y2ofNIsJNo+zj67iNj+RnUau15DQbDu7KfDKJu6lqJ0OToamqoOw81a2+KtiYpdram
NXtFpZnUh7nbKNnnLtPfFJ9G8Z03DrkdB2WK2IFwe8AOLG+H9QV8jq35oNTULL9Um0z8tx+Zaj/G
/ZKpMgor7+7Aecv6C5OvWPctiZrmgNzWqq+sTbNmr2Dn5BdNAcDZIQZu4p72iUWv2dZJ84A9EktK
vg7TdBMsBWYPjMlb/kyhfj794E3STfukdn16k6ZjmA+812GtUh1mc0+zhvlf0uCwd/lknNn3w7os
R6O9al8tzxNxMAmhdkfMau1nPiL4nKK4QSIEBtQJxUc9b+l0MLxFJnpM03n9Nk2IwT+w5ZgIVi4N
BLsOSPNn8eJdkY5PSa7m7RZkBFYc1n5GRoKfVKfP2CXBgbp5jZCWkFC7+ujjvH2uN6SNjy1lMKm0
T1r9xYmZG142TCftfggt/yU8RESQTLT1VAUQzmHxkaaonw5ZilXnl9Yg2FSim0d+V+DcsYnZDSgo
0NvzzTEJzWjvErmZYd8sCaniKEN8LE0Rpm2fwmVvJa0Xnxx9UQhVyXlAbUqyybtqWm3TIuZi2WHH
LJRzSodkBZQwGTXiNtPdhiZZIz25yQBb+6liEFGVRQoeuX3kpxCXF1H0UEJFj277LSvGz2pbaHcE
AQy/JaNHkgjY/QabgxMiN7IgWXxXE8dfoXwNr2jd0M8V79WooEodkGQN6aIqFEX2h+imND3J2BaT
LBEB009LzOflYZ1Z/7kg+dh8bposecoX7FijBtHurmtWil3+eGLbYQbdkDwqIeAhvMqhLddcQDWq
zsV0SJfx0jpbCo1pEz61MoGsYxUwIwI6ZiKoNoKZCrIjzudPnDMh93Vv8vQDkgZYNEnBP7NLV5sD
KtV3+DN4FgHQqngKdsWP0FhrJRw41HQLLADPu2JtiuFl0Tr7pJMZhYoeUgSCFMry0UHkdHngW8LC
Ds/YPsvc2O8hTvUHt5CRPaLrJ/sHDbjzZ8RPZ7947hZT5vLybweT6iPyYzF9VBHLUfVvY26Q5rfG
HJqhlkgQAf+ERx7qBHUSxrPb/SZt508kFnm8WwLbop2xMOALhR56fnUbVzWuod7JdRuGvcQ2o/sy
j0wPj7pmaGk4lFb8Ycg92ZNIhqlUsUdOnjQBSOY05+wznYDm+AGjK2zl0zG5k2PS3UcFXfneSWRb
e1gZrHMbgBP6N5rz/RSt/letLlGihjAG9DAQn03logvNhPYFHtOlF4kPQBDdzwsPpEVsA5E/6vAp
5hDSI+OEZ9G9VnuxZFu95yAc/uF04rYjBhLg5S9FLBh7sqjeeLUlW58c1qJAewWSKPKUpGAEL2lk
+xsyXI6BBGHD7VwQc+PIAobyepBIbesEZGIH4ovZ7AEYb77KIVK/EGal2Y3YDFhLFCcovPoB7vfb
0uaz3Of54mHoWSHLBMkV6JfgWSp0X9JpTwoy84ONZlwnULUiUqV9bbODBOr94ifj5mXLQuTQvpBR
j1SDbHFTag6NparFghw/BJgjrHG1sEkg2OtfplhXb6thtLhyDegYyiyHJjZKEoWqbsJdxZ/zEWn0
ME7JXY0kCEKkwKeW0of+VDhhcItiKIRkExgxKxnm7pH1WV6fQas9m12qsLUNvmLoeFUimdgPsA13
Dq16BeXlCbRV7aFQW7ycPEhP4qNBYNlb0PaiRlmUiZDn9riU6eosHiS5iAOFAh07oRavqjkmdip7
4KTUsR4hKuibBPeETuOqXvQqUC4InormKBip0UEyfM3vfUCb5sWwid2J2E/duW36eixduyD5Db5D
uGpntJcUDWj3DWB5qSgo4M/S1pCY9xr9p4UrfYCsabiJ6t6lqDItGkPANkB4+XKXPwWkkjuqCAqL
iKX27JaOHQuglL5erOTWm4U+FAk6PCXQLklR9dxP/U5HdIuqFAjsHwR4vnXPVdMOt5psm6iwDWMf
UjIt2N1C/isfZS1wJ5AWUnuTNmNiKsFgaU47kDYpj9NYrdrukdTTejdI33wWdBGfZGf6D8gOL5Gk
sPJVcmtODmxxHzZ24T+P0iVDVtBE5Fai7h33DMXSma1tPt0OCLMIWzV0mSj6YAOSZj0hMt9hTSG5
B/ucewF75DCWDZThf/Z5mH7BVPLurgngoCttaMzlLSCpE+tKGpSkQXxy49z9MKCgeZbCeH1gc+S/
mwE+s4Tyt3q0kdkWrM2kouIx1k8wjqF0qnKutg+08DlQ2A2mn+AXVs8MokuPqpmKTwS9j/NSXKSw
B+SeJ4EuHfomMg77gYAocZemyfqtt1GH5Ef3+Va1ovYMmTua4DvmOvLIlryJQJlA7BPDzObOs3od
ER2T9iHNeN7uNnm5lWzO0IGtDRnOCUowtFG4/96s43QbeI2O8BLPeocLw37N0Ldbdv9y8nXpCmj0
sCRjVTcXtl1g2dBeYUXfnUYCV8Ftgs8GhfH4lQJ/bKuiDmarCHgYk2oLhZeIAlED7UmCLpYERvkf
3/LlgWDOfdALbDoeHK3gPSFOuiqhjzzOslvYp3/tRyFbLMiwTZUZWqGfCDDgT0nD7LktFiTwA8Q8
dmFW8huHrNivENrt97T67jtByw6JGhxVJWsKk6oBzrr7959vYV2/8UKuP5Rv0dkPqT+OEGG+wcHn
pyU3zpds6qIfztTQrabQSfQeXmkHzin0DNKAVG2nW8WHvQOVyIPlSSOwmGKHM09ndFHtUPhf49hE
39IWebhAST0A/Yfls3Ql6atvYjwPbBsKFBCTn76wZjWkwu5Kh80kZfKnzCzLGYUJ+4xWgTy7KCef
8COyYwvVlX/oOKkHgi02sJGTfn0J6FPSk7RF/R2UW3BWbT/1LzId9Me0JtOX2mt4DeQ4lzCYUKl3
beCgLzZizYs70ffdtlboll0Y1JoRNIM6RslYGnjouawnCrqEleRosm/Lhn6lDW77Cf9UH6ckp2mF
CYW7bXOs3IzgcGweieIzv1eL1EhiSM8XTN7Q4x4K3T/1dGTTLZRcp18OnOqVHjPwmrH6QrRFMWn5
glYLLn+c1yjjZWTtB8IiI1/dADE6uOnlQ5Kn6hKeKVJKhzCoq6gwyV1bpPy2yIn7ibb7/GkcQYCF
7mSWH/vNEzTBdIzDXND1q+oFidUI+Sh1BBmk4EcODYobAVBQvVNMocnPx4bcRtBGY2CewuYjuskM
4S1vcBz5ZY+ilhuqUA/y0GOYCx4degWgQEnRjQmHBF2m5zxqk6hcVgSZ3TxBFNNsBeIZ/po8RQMp
eIVlGBy4T2Xx0AFKZXeiL9Zn3Gl5QDSYbwJtVLkMHMy/fgi4MKvVqJ54FgWQEBIxopCpu285pgQJ
7g4Xr0yu/c0go1pV0yDNWOGl1McLqfQ9IvA4Ax0Xg8SB44tu1TJnVQPXiwwgWrFiR71/WoheTu0E
F4U4nR7AMYIVK8P4MJd0g9frWTO/EI3zAonGGD0R4GdPaC6iwQuPmvxGb33+ShaHdHDl0GY9Qihv
O46xb0fgwzxc4TSaAB+wsougLgiUPXoDyt+jA2sOMZRQs1Ktl35xTp05raC8bEvRp+3zoLPWg16B
dI8Wvc9qhlzdC1Rrp+qSIdywji0ZGmNR9h3G9ZsbCyugI+dq32cI6EceomY/ISOOjoMrcKQg7+Sv
dd3hbYvBolFcNKDvwf8zgrtH5IB2YGGAnMbOdj/avkDfr2sI2nt5wV+wPieQHqfu2MSxfCUpSaF2
QEz/hN+8/ZaQ7oQMVgydFBU7GBKmZskj1HCRAKQINLgLjIbfOvP2CaiP4SYDBcNz3VD+2zHR/2RQ
JXq6ZCQnvAXgrnJQW7G+iZ6iHFSXdyJVSFhFVIzTU06ZhgqlXcN+A+niE/rMyKMHoCSqbNVQSDY1
PA8jUKwrR8oAVZ0igUMjGc+eA8VoZDKYurmgwTvuB/Z96DP6EXcZ7Yc+ajHewqM/FUahedomBRZx
OqhconZZCDht1z7zOwJuld3YQ82jTDKDV6xFIT6xhmGmxDGCeeRt0t42TqU/L9pz36iaxSOnFv2T
nHAdv66kS5ZTZmeoNdIaPeDaUf0Bs+jmF0wIS5EJcstpYXF9IzS6Qh9B+ojhGIZzNSkzq2b6IY20
u1VozM67KL5cFGu2bjqqbEC2pX1T/DQapPfHllLZYXCUwcUEY8ljMTXodut4sgdIgdtz3g/SojVi
5/wGtS46GiSKx8+6jZZmD/RSjjxwMc/zsuannkoUFDG4FO+KicX8NCrQ/oYIF5OMpGMlccoVl9U3
Kb9NS8pvCt6ioJIGHDo3ScfSF+cg+Lt2E8MOLEgBIL+M4raSajTPAwcatDC9WUH03GEXZ1czRs5D
hN2k4FT0QwKp8kNk6bztVkubpw1t5PEoveT7tMCE73lDwf6I6Ud9RPSFS+DRauztEol8PiMy+8fG
+mFfo5+vsRfAo3onfKiLMgUehpU9yKQgMTVDO7HSnvFxT1gcfi6+mD5iIZnuwb6mv2kL4vO9Qma1
J6hwn4AN5w8M6c59qlt9g9rdZbsBNY5GPUZR2rdLoR7B6Ncku85E222+SUSxcaoxKTPZjNAg0Oss
QLiwVhNN6Ec6ttOeNs4923W0orTqUpjD8jXWwTIUajRq5LdlvYS9vrVoF6Lpxb5LnbYPG6bjyQ5R
TIodi4n+R3TIV6O1RTJaNJn8hOkLqguxdMh911ykZYta0O+B2JEHSBNFP3rtoMRdkCTdylFcmH21
X5K7jaN5WmYiWdkhFg076qTffk4E9/0UDZei3EAwbT/iHcdllIPm5sAR3B+gjTjJPQ0zkiTEFLQi
ICrdnbiEOA6NmP4nSlDMVBx8wod6SgzZhVrn7tat2/hVOvw3cqb24d8pKRKt5kVj8RFBFFjZCJn/
8gAak/EzFehXNAW3p0H4NqBaZf0JVw3F3qVPjyUlOdAfU7FgfLvmS24P/drKdt/k2EEuW5Q1WI9O
+ZeI10l6WpZEy5PKMlQAUZohRTN5PfdgcW9o+xTVKcVcBvMmbOaOCd6HCXEDt6bIE0RSYOSAqvZP
C9h+H5IIncdyzhjGD0sst58aV8w/0q0mT6SL1WeCWvU5y3P7aYxG7kqINTURcKcduK3bS/zB6Lvf
W/iTfkfs6o4Y2thXTwZznLIR0wUhGvwxQrbdj2v4mi40bu61wMirtO0cbhTAHN8oXvJT0gdMfFOR
6NtlRbTftauMDsgoMdxHBx2v0WTLw4gE2ADk9+8gQK56S76JDh57xzH9/I3kyYjvem3FYcbubnSU
4M+/XaM2/OM3M6d7LeOl7krLeHqaF5NvyNeKaPhh8+ZbHbuhOIoFDwyll+gJpf6GkhRKr3tifA8i
rBGr8ajFxs9iUy0CbOEwmDb5op5Dm9lTbLvmK9rT5hnuRHwbWYyJKOZsza8mvtQFNu/6pGoxLnzU
80B2DoV2+hUj+3DGqF2DMjFOoLmGvmUWdlEPmE5fgnhYvnJBzEnVFs065iPvT7aLwTrQoGop7YKF
+5MOFKEPNARmJ1ZrxpMdCV92q6NkRFO7aLuysAzglUKQ9XHpmlHeKyjQdC9Rk8X+iEFo/5Q2wvDn
JkQYGCowrX6WHVhi0U7FLO/g52gmtxQUltkOYyJ637fQZLnJQSzrvuAj4vmUhFxsmMsQQDVIVvf8
Uz4P688hl0MVjawT+1p7TJmKhtTFAzoxdKiK2dHPw7aR/qtG60ifirHb2l0UNsyOYdLaH1E3oR+D
DnkrHoq0hz9B1YnRf9GEdJzLEdK10QcALdzXzLEeMEE0adP39MzfAhtdoe0oGVgYnRP/s/Gk0Yw5
bdGW7P4K8BVfvvU/WD4uJ83ipNZniUb5wWwXL9TkcLXvfP5bmK8rtB2t+7G+0Cv8D+q3TQxEA+n8
HIf0PbmHt87nCiLrVOYXg2bOWScA2d0GgB4I2hiAEw3vLAa89Q1XiDuNSMpRgOlziLARdvkJed69
x9T61odfIe7a1KyRSnFAUFx5RGCz5f8HUvMNHNk1jR6yv7ZAvQMcWUbI/+Hsyprk5IHkLyICBALx
2vQ5Mz2Xx+cLYfuzxS1uBL9+E+/LWG7BLm+OcYTUSFUlqSor80iqqGhxhknrRCIbUlJ9IiPc5jy8
QQo7dtxtCEWV6dWMJa78kuXAzaJHbxBuGXjQ1Fw2WI1Bqcq7odUAHJYIfoeDwQ2AQPuKmPPc2qza
BkBVeQFdPPEIQcfcHdpF3ZccWJiDMJn92wh9tomOiajyu6gP9DZKiWjjtUvk6h2UkEhN/y+N2hqr
UlkAU+nP5TYPTuHgofvRNfrEebGMSaz0qGqAlqbq1lUelaz2rHvTRqLjbKLqmlsAe4HJdFeM3Bt/
ItUyAYy4bdMVH0eeHA9YqBTf4e70NM79Yt2UvP4fGut0VqW4uDkYHXVcw7g4I3ryBwfqesSofvhp
vkbOqZtB8fPKwwsb/L5A8qPQIXYNGHSCnnf+g0zENuZES6WYcnAn56ng2R3xpXsHmmJco6ULrZYV
17i969YfuOq7w4KnqPe5rYOMFjV2DrY3MAdI4BUVEuI4RTZ1cFgq1ZTAhbiCtrO4q6wSaBYbwsP1
8zggF+ftpwYvkzUc++0tsVRKD+604Gpsq/HBMWNkkxMQtIwdyAC8BFejZcPVrJg3++e7FTMbMBdU
BWnuKugEBczLkeXMAaiC4IKXb2z3tVRaBjcxMiNMPMwiQOuO8vHecjYKjgC0+vcncGgZmULm4s7E
YYIbaPEVzDAIVqttj7djlaVScYlZHSWyOK4gkB4ByhUdR+tK4Zo9VkkWUY2PrMooEM3Rq4C3f7gz
pfye1KsdlRoaR0sl4qqc1K6csOhxxvJvnMZPDn2DpuZvgC0+AA37lVfRGarV3ydSbHQQJRq6PbdK
bqA5JfZFv5/7pHOgN889YvJKvNVtiRIOwREPGG2b9+hUDHFRI16K5H7ETXJedgvd+EowNMPMRZnW
cu6J2R06o/kxS8AtD63ZcJWABnWo0KrqxL4fG0aeGci8+nsTpTCk0luKvNvyLBq/VkloGImKSCY2
uU8jyzwCGsYp6oNkqOVLW5ViAB7UFOVa96Lum+ZWtHdRpJJIPhBukPvRRuNEykX0EuISXbdhv0LM
odkQlZOmCmMEqraGEZPQDkZ44y7K2h/LizXzUv3bzWCx+bPe/XwXj3+jpHF71/k1SDnkviHsP27Y
r4PPz05s7JAIu8sI5lyeT/cx89/fzQdUz9iMjmjvBj/LUC2GxKCRrdFD6AZXbj7AmoaT34ztXcPQ
pF0hBbnP0lWCAl00UVnTuqhLBteLuzuU5lBNQDxHQfzDvFhdBHb13Mo/AT969qCgU9TbnpiWSqTm
1J0NPB9BCpBlLTgLQCsDMMaa+MvthklLVS9G5s0vjFDik6bhMexABMUL3K8qr7ri7W7srNUu2dvP
HcAu/974XJZdxim+Y+bo6tApDoqH7pD31cV020DideiNxtdNRqbypLmo+ZtGabV3Tjx+rNCBs29H
tLRuG1xxeJTQY8+G4s8dmFtxW+jqH5m9qpajiSYqTRo33dAA1L27Sz3jE2qRQLM3oDaW4aauVSjh
qK2+HfqIedsO8YVQYzjFGaMnu6evy2tzK/TOg6veXZbl0Ms2vkBFMg/vATXJsvCcZhKpnaCrjVSY
AZ+ycliJJrfMd55PcfjYK5rWlcgC5bl1ElCPNA12brz8ue7TN0B0Pix/1q24Mk9D/rbdOHZCy/W9
7kxmdpijsKcqOfmD2fGVLIZu3ZQz3Ylaq2SpGV+E6zkfmxqlBNfO+WGU1LxAZ3rtaNR9iHK2dy5L
TKTLsD8chZq0L6q9P1fvNi2T2vWbAjHjQAW9O3eyQ90kTIknjrURjSvbcMs5sA2qftEQFw1YuGV/
qaDzhU4Rox+BUZHybAFRveLdujkU7x5jYDuIm4yXuCjiY1qBJwboKjSUNWvivpo9UBWMXO5FXWPL
/uQkrYHOGJmhQ4p60HPduA3Kkd70LoG2Wtafx9RFFwnuO+vvAd3yKA4O9lfemwxtbdBjIE9sAkqk
ItU1QWlvZQN0y2P/7Wsd0EW8Tqb+IlrkX4YWHI6F5FsE72cTUjwZMDRWUYfi9w88+gbVnQIXnC2N
6fPgihfHyDwym1J5GQFE241lwdBa3NsraR3dwii+C7rihEXM6s6uZZHPUF1AictAIfzTJuf9pwE4
nIrBmaL8zJzpO0odbRB1mxidsTJq7+8wAXuZ+Y28oKvhC0rggAL6zgployZ2qg2/fCryBiiV/gy8
Vb0brSRE/sMcs4NdIglCUcdZY+7SGL/a+VsVRUfTGK3F3AtjgIT8+JFFjdzZAJlus35L8V0X4AgU
FJEKjKX4CtQqO7UtoELbtlhxXjDySrRFlfJSzcV/FypZh8RYlR/R7YPquH7KUeCt+0uXZa/VXHrn
dhWhPlNdqQBKYNs3KA4c0rLyi9iY0OPqsf2frlofIMHlwTXXCVWkJ0TrkEOzvD/j6WDuUtIBCm8+
VWw6MShEAVZ4Wp5H48p/HhjvHkFdFPulbDJ5cco43ZvcQYzbxEEAX1PrCjwrgTiMOdK/kNFFthfk
inwTueI8+Hy7f/fL0QDKLTsyunNu4AnUQMAuoH3zY9OyqOUDIP5F1ZlOf+HFlNanzipC655yiMNv
oN6Yf/1suu9+fZxFUeQNdLiwEs1BAQdamO579F+vXOM0+6rWDjoIaFronRjgvRCY4bn82JWOt+1Y
V8sGpJQpRTUVpwsHho6XwL2gmbHfL6+9xnvVogGw5hGPgPi4mJGoTqIZ2TVske0bLCCTI5RCtsUg
U/Ff0ntAeJv9cHGbNAcWGFLlnrv2VtYEaFM5gEVXeHbRYv2haoJqdA+Jvq7Nk6CegP9aXifdFiun
MMp0nUUMs7mkiT9j5BJzPycQtwyO3Pnf9pm2Vmgja4NXeGc11gRBPaSnoUhFzcEqye/lSW4vkqtm
MXBWSrQJUSiLMOG7aItJ0eJosARtmYAeLc9x25pctRhRTR0wdX07XAYOyH4EWcZp+Ejy4pNhrjEi
3t4IvL7+XquhGu3Uh/7gZewtcg5Btb6DRIi9cg7P8UxNi0GlSE2sm0MEhs50aC9OQ5HxZkde4jCQ
3gwLeptIGACAsLJWug9RjvyhAdJzrIbuwoAGfUiFjyaKYVwr2OhGn//+LuTBXkXeDJG8dGj5D5jJ
02OUrXK6aGxJza+bdtzUBrjmoPvCfLR1xU8jmkwDGntvy4akm0AJF0h7msz12+aCTHr2zLMUDfV1
BvidbNeUNHS2qgSNwQDYdxxMfhUGagRpE53wyvHPIGMYTi3Q4MflL9FNowSOpjVIZ8ENLiYQkBeR
WC7aLju2j0FsAERRCo6J5YnmYHHDdNUke+7YIY0oDrmU5qYH6HYyPZplj35D5EoS9Eg2kJlAIhF4
N+GhUf0F+T90mCxPrtkvNffugEkgFmi1uOQFwjtPAUQKy/xTUYEAYNsMit9ztC8CnycQvriTvQHU
7r8MRV4e+nRGzi7PodkrNeNO7BLoaqgyXgZwku/DsPsgxgJs+RW7Rng/rnyJxjXV1DuulWisBoD7
QmrZPcRpA2j3VNZoY1n+Ct34ius70EhCowSOqtDNq7vchj69Ya69dXVLpNz2oSTtOSIamktey/Eo
0Fl8+nPXRCM6v05yLaGosyfFOUU0Rh2dpuaC5hHxQCL/ebRa+hgN6Ypb6iZQ3DJFj1PBfILSDbSG
voVIh59oz7Kgd/MtdWacJWrm24mQaUU3fnMZCtD/hAyMR+ivABmIxHE1EDB1Lu+35lPUrHeVmMKX
cdNcOtkaAXC36HPs0UdYlygcLE+hORZVjZDUoKgMlF17yUHEElQt+C5DByevK7sp8Br3ElVAFvvz
n5Yn1Niwmg8XtWcUjp+hC82e5l458pnE/RqdncaGVYxBx/BgBY3scOGAKKNfPs/Q74mN4bE1oEWw
4odtH6E4Yue0QwhiB6S0DAOqZSZ6uihP1nindV+heCKBapxRAOCJPpAELXklYMQAxHUHS0AA1MZz
8G35K3R7T/6+STApRZz63Xg/oHmsK8S9sPoj7/uPM8TEEukrmNmfl6fS7bri9WNqkKinLY7Jln9G
NnAMbIoup22DKx6PysQ012ybC6DdxY6bgHz0M7HBptFVFQiwTNgZJOqRoy64d6xGj57QIrtF2wCh
RFWBMBPTRjtDjGhlFiifVn+Ympx+7eqgWXdVAmKIwySMkTy+gCOkeYQ0VHrXy5huevqh0/RvA8rL
0kKj3/y6AW3OZw76+10xaxwsL7wm+qmyD7kXojE7SrDwHKqoeYKKQFi2xUGO0X/LM+hWZ/77u6t0
jDZMI+HTdA8KuQ9grJt2cs7zLg+u+/mKF4+QaPf6aMTiYP1BFjRm9SHPQO0BLqc1ll/dByge7FJw
oUApVf6ploUlRBMMa0vJdbZM1WXB05CYVdRf0hJXJrQcu/t08H4uL47uhysuywYbrUIpVBkBWvWD
2pPTYUzNtQCqGV3VfAChITjCwBUQo0UWncTouwP1qN9+2PTbVbkHBH7HTOJqvKBx1DlAPc5DJ5P9
a3lwTeynymUYaUpk4MRctiegdAqg8Yn+xqIxggpF9c8AImwMa1TxXTcmFmfQT4h3I5gogo433tmW
IA5e/g7dFsxe8c61RC1Ad2/BJBHXqh5t3OQzOpVX0AAa16LzpO8Gh/CA56HVAL89buFLrAedb87Q
q2mAOnhTZtGlivvmIgf4BL2D8U6AFmlPoJJ9kAly4Mvro/sExXNJmTfoFafjpaqAlBOzBKEJWc+i
gQ7E8gyaVyNV/FeUEpgJhsRu4/NvBORA38O6sJp9h0YNvgO9DD+HGSiBgq6RIFMxfDv/tTyz7tsU
5zYdChpNXo+nDpV8gFYZME5G0u97NDPvl6fQmJeqDOEUbWigKSVG1a+PvsWE5zspsYjbRp8vTO/s
i5lmkYCcagQAwQr3Dmqi7cFmLbrelsfXOLmjOLkAFwhLC8g0ouvmiZXxubJJ4PYCvhgmx21zKP4N
kXVa2gZUD3ahD3GvGEjSmdrjxUn7lz7EP5anmX/yjdyEM9vAu6WqCJ3QvOuPJ6hpgKmtNL+PPQTG
BThw78oEz64SHroyl+a+6ihuD0I07vtTOKJnK35KHUhFo54DJbqT8JzDyO1fbbsmnaibSvH+rrGs
0QB5zqmp0C1oWE+VmSNbaJ66mL5FoXcEem+lPUFnykokcEDEEJGRjqcQ8KNgTIBtqpMt/Rs4xB0l
CJCqSUEVN6F1nYOqBzQ8NkgnIbRX76XFy+G0bAS6T1Acntt+38isNR4chrbJyiC/cBtfkxjQDK6K
SbBkmibHwuAVRfUaZ/kXnOl1sPzLNeb7j45EAUIf0Onac1ug+wAscYw217GrLj0fjpOMnpan0ZiT
KihBaNo3ZWebJ9HTgwztXyyn96J1QLaZvLKpezGscOMXKX5PalAnGY0BS0UzfAeMS9zV10EM+7QE
K/eqg+h2RfH70WmQEqICHDy2+82N8WDxbEAvlpdLc4CooDPhoE2hEzU4A/IC2pnoF5ipMFGJpgEI
hkGzsjyN7hsUJ3cpLkBcdHhne/0HkrtvU7nmdzq7Up06qdxCVnaLzk25d9L0bS47O/6PzM+/eqRf
CYi6D1C8u/PqshDgYzznYOYCGYZIAlD5XZZXR3N/sBWnHnywmDaem5zTfACDeXqcxXVdUGPECZ4D
cf8C8pV7Y+pXzivNdCrUjIe5wXlTEqCzRkDBZvhfKEgAFsqvo5ye5rgL5sjA21qaU7FnqQTFAgtF
ciZWgdb+OPrPI8na21WzM6rmhOuNg7RLC0Gr9O1XEAR6TwYD9nN5a3SjKz7edZUE01ueX4HDfCGW
13/xs975sjy4NZv/jSOdKK4NyHWTlnWUX6sUrYsUjdCArriHmCfVjmE7nCh5Yw36bpGUAhUfiO7A
t/UDFMoEdCGrZWVNDFCVKVICdisP16RrmoKol8SgJwpB6BE4ZWGvgEN0Uyj+T0BUa4Y8NB7SvO2D
Cjz5h5S5dtCaqyIM847cWkslDoyNV4Io2s2unQRncwR012dQB4XgqLAgmgx9KjAeLG+bbiYlFoAv
BRQYXsSvseh+kGYavyKDOO6LnH8D/er4dXkWTVwjSlCoGhoarpHk+J5iX6X9oaMoMTOJptOWInXS
u3yt6VGzOyp8DTwHcRdBcQa8a1P0FocgvEBXmr2Pyvi/5Y/RnMoqhi0FOigBJUd+HShJrsykYL8X
M3sf2F/cb7yvxEuNdql7UD/1axkb3VfNC/vuvjzwDhkzh6UPedSD4wf87JfcyOmeFVvNWgW1gbKq
9MDGya/IVZpA9KBxl3U5CAHIKhpA9xXz3999BShuExDPxuAUSJHagpC2gNgDoG1Iu6zpymrsWW2V
n/njBzOnKOJmLTvx1Lsg+4Rce52A1aNw35ZNQPchSgjoKIjESzPE7jepD1rXCRSh0L6hCYAmyzNo
PMZSIkAnzcz3rTK7mgR5kNgH4SIAyfEcC6wAsCjbPhRJCc7j5ek0R4MKeBuTWlqmO2BnbCgq7VwB
aY2gB3kpOy1PoNsXJQK4DWf41W565fFo4L2K4ik4zUkU1Jnw72zoOKxl8TQrp8LeHFn7EyhB02sy
gbkzAOicyzew3YB90bET+2qB8INsAiG6KgqOiQREIm2IbuSYgMSzAQdskFnp6/KaaaxMhcFVeSpB
DQJe+l1KcZ+tBHQCmZDfy5oM264EKhBOJplr5aAjPKdecukbIXEd9Nbqzrrfr7h7Lpk3cmBl0att
iWeSlmDY7p3X0lk97TVmq0Lh0NCXeShvDXinOtZv4A36wM7NNZivxmZVKFzqgew0A7nYOa1B+zJ4
4BfvjylopyC3cF7eYt0HKG7e1JynRg7+YDCwh9Z3MB4b7r5sPZBdbZtAOd8rWUO/m9nZ2e3db+Dx
LXdpEn1cHlvnaYpPx1L6jpVa2XluECUu0LINGLNNE7R87CwIW1mjm+121Kf/oOFwpguCs/YhdSAW
GKOIHcflQ0ihUYK7v9xBD3QHMsZr0o7fgaZdE4u8bb7/q/v07rQi4Bi1eUtn554E2PPS4UWUpffq
E+fX8gLe3n0AUf8+D9EAB7AKqFLPYzbMbxZIfJeZ+LRt8Nmq3/38dKwEaoM+fj4u3ckFly3/POEb
to2u+Dbgmh44/v4sTjjFD6OD+mZhrimc6ZZ+XrB3vx3yJlEne4bfDioDGnSg8wHcC/RWoNscVm6+
usVXzvAKOrisBbUW1qeyXLAp45VgwYq2rY/i2GlmRUnD5tHddsbbpSBp8kEytTy6bn0UrwYrcCQZ
hL0R9wDo2gF6A7WIuG+CcqjoSuS4Hf2or3i3aRl1XlgArOwqkr0OHfRmEvqWAAaZZGuoHs0eqBA1
k4ftkBoRvgPKX+MOt0Kcn/0ajFyzSioGrUlrEhHEPHxB2UCjJcMdwJnLJS2Es1YOUN0cigvnmRVP
aN/CHNCEEWd0vf3HEhlCZIW6x+XN1i2S4sgVWEjijFeYArxz9D7ME/dSAg5zWh5es88q+gwNDT34
1X3j5BQg5iQQfPXCTyKllxJwt+UpdIs0f9k7d25AnlKD1Btf0ORAK8QF7w9hU9B9wsZwxVx1cyju
DG4bm7alU2AjQHP/E5xndnWSeQOiyzaHYt7G/Vb8mjRuXXhgGAQrsYu41/jdF1ZZ/SNkttY643Vf
ojh3ZpWiNrLYPFoRPds9lBHA6W+BwXZ5M3TmpPh1Zg+gl/QT8Ii5zZk0SI4ZzF4jQdAMrkLcGKRb
0BeSYnmYY4JsIUYDawIBw5XV1w0/P8nfGVJlkshyCJaGCIGkfmugaw89ZSsmpBtd8WWnhUpSASa/
YwfmY1m3J8hNrGRFbw7NfEcxG4eaNqe+kf9mEboFIHtoB5611u2gG1wxGMjASD46tfmzaET7HTf6
8hEiKGs8WH/egP8ko/DbFYORfQSgVBSmv33WXh3iX92k6vcNOH53mZHHu74Mr1TW167iFcjE6beq
97fsN/PVIo4LFRxzANDgBwcL5CFPgFePu20oJ4yuWJNTZwVH8HN+GCJxArMq0GSf8ZXajWZT/qnd
xNPERlE6P1iLB/w0SWNn1vFKq6NucOVIIBSMdB2wEr/R2Qsq9XzMyGc7a6OVI0E3/ByZ3rkZNCbG
EWAY/5cBYSdQYVMoQEXxzw3xB6s+T/pucDDAQ78ItHA/IrOGfAWI64O8gi7M8ug36wEY3f579Any
j/7kTeRHM+H2WDDvl2vhcgTpwa8E2azzVLuXEFIHu2hA4nl5Tt1yKc5dCiAX0Gstf5YO2kKh/TFV
l7quxI/l4WdzvOF/tuLepTdAMNM03F+9Y1xjMJJVkCcqhuGauN0Bqj93eZQ/L081R7pbUymuXrGy
owkE1n6KNPpWtwVUQ9qDWTqvPnK2Y9Uflqe5ecIBVD1v3jsT8GqbT8OQtz/9KvVBbJ3KE5/AmASN
C0iCbptDcW6DmnGde9C3gFbEru4IuvC+kXElO6fZ8X/qNGjcRB9QKQ9WeRdDhYwIY1vEU0kBIJsz
UGgIY+T0yaohjfVpeTl0v1hxaahcWQBuYdyahsMOydHvA5juVn70zSsk9lNx6XEgftf3ozwY7nkc
DrKPd3X9SQzbIgZRfLrL41oSC4qSHS8vIFT+wStv5Zn2p2x3w+JVHoCcWWMfO1DR9HbFw3Dwd+2+
OdT7MQC30p7ty8Oju4/2bz+dnRUg+bCXBx7Uu2H3SawED93aKd5djxCOJQPWLhX3oAzbdd6nyAWe
YC0dqvM1xaXriE0EwiHYeCGesq64AxH7Z1JEn5ftSvPz1XJLhodJn0w19Da7It5lIWTysvaxsIs9
2vHXKA01xqtWXKImx6FvYpMkMho7qJmWuzrelIRhvkobUEF8MmbuhI3l4Lj2wL1K1gAumrVXSyqG
AYiTW3RzDCq7PURTshcxdOQMlVp7BW+oW3/Fr6M6TFtIX0pIBP8sokdRXqF8tnOKFevUrbzi2aij
cS8uG7iHHKGSweUvMvJNTzasvOLXRdexpkHuAnqd7g5gkJ2NOUD/dlg2Td1vV45l0kkBVQYMb1Rv
ov/skI/L4/6pwdyIGWqxxEk6Mx49uNTwqXgzD9Y9SXbZZycPyD67FgFfOfd1v1/xXKMvAJehOMG8
pAz6rgDJ+drSaAxTrZH0dSrcqcAXyPwjdOh3kfhRs0/Ly6P52WpNxAGTcOzRXh6csup/swZUpAFN
itUX+G2LZyoT5ehXkK7zcnkwHe9ASi8AdWq965viAzQiNyUH0bKq2r0Fgs6hxgGfjP7HmcYxiLtq
U+cigzzg39cfuyOpKQchD6BIAsD8N02hSAqUxLb1n9ft3eUKPP+0zSjMvvAuvBMACL8uD6x7CKqs
BnUNtUkQCmNR8B74Qa/PMmhPH9Kj2Hfeyk1CZzzKujdQE8g8iaUpWLLjvoBYy8Zoo1ZzJg5h0m4s
EA6gzAtmhqEE/j7a+LuVWAMVXYjbePPgCfTvvrkbrz4qkUE9UOTnUOOAxMM5Gl99YyWu366pwAaV
4AIZW78UESKA7bWw7fw1teRb39ALI+SnlXbHqbM/WM0UNMYmqAl8Srn1F47NY2jHIjAkn3sLSnLp
IYld6PlsipdM5RqY8BK2+ZAhXkaHNr+vkxWk7e1HEVOrNAJKD6hswCbdMf415PQVQqOHzBgfnTS8
dGxTLRnLo/jtWEJ32pHYEdI+xPIui1duCJqtxpv474BQkDZEHgVu6zbhrg1L6ALnO6gp7mynvBgO
u2u97FBLL6giayUG6ZZMcQfDLmJohSB8ejyDMpe1gzh4HDHkTJ8G72U5HN0+w3B9+PuzrD4qoeYD
c5LDsMus5kJdqIPH+crL4HYkgof8PbzPrDLJoaJxGIFXyAXkQUx7xfk0v1ytekAHAfIEGX45ax+c
4cWtkWpfOXw1h6Na8nAhrhpmDYa2Y3KY2jqAHHzQglsoIsXKFJqFYcrpFUFwiM4NfAdW4OT6Paw1
kuvGVezfLPKC9gNCKPdSQGrCD16Wriy4buh5I94diZLVg0VBznXwsjCQBkAC0PVctkLd0PPf3w2N
vnqXdR7MpMy+WfWrpCtBRzeu4rRojkA/+Gx+Jq0OEKDdG+kW3lLKGFOcs8vDos5DbKDVxSe/T6GZ
MhyWV0NnfopPSmdsALbDQkMO8+iA3VM03x0zCsZmU70NP15xy8qJc2L7CWawf5X0W5p9K71NSR2m
1i7qPiksUc1LboRB01R7sA2uxEPN1YmpLfnFkOZOaCAgQs1pXxafJqs4Ao4WFBRx5ZoZGZiKy/1U
3Q9+uV/eC40FqS36klsM3FzYZmpA/8mGoGy7JpOgG1px1dCywXjL4KogFYjrl9pbMR/duIqfzrSD
HZswrm/Y0JSembM2JcyZSvGfCQolLoK4WDbnTD6AE3zbIituSiFwnfcQekf25pF0+9h93Tau4qNp
Nxpo8PKGQ2We4x7GflweV/N2ZZ7ioQPsiyQcA493+WN3iq+/rBca3BnPfL/2dtIEAU9xUdIxc0JH
D+4b8pssAI62IRDu3UsgRJY/QmMmamu9DVkq4tjucLBsaCePfuBFa43vf/J+/77tmdpYn0Ejvckm
B+sTQBwuiPbJUVyjI0hm38anB/tkB0G0+3CGQqjzes8/b/sg5UilddejMxUrBn4Lb3iQbFtEcxU/
7STJKz9FRIO84wWh4C6ENtu2n6y46pxKzlonHA525kGLbth77trbRGM/7rzt747UGq7aOKk5HCAG
emW597kAdhd6RehqntYC8vwzb22z4rd2JajTVfM2QxQeuqpXv/QDUq4ldXUWqrjvUKdR4aY4Vkdq
c2jeN+lh4ELst6294sNuFqKCYmOBhP/IIVg60Q/bBlY8Nx+quhnIhE31ix3zzjlC8PLIsyXfWG+1
tb6bYtaVAiPLtr5rIAKKd/5HiXcUsnQ/6bTa4vIntXprIva38fhZaadZhrVxX8pjese/eY/97mR8
tO/EMbljr+L+TN+Wv0mzyWrPfZ96dlkXmKrKDyVkwdbCm8Y21Rb7IvILZtQc6UVI7SY0DJLoS2uS
lRNAN7riuDG1vQQdLEg+0dc4/VnFr2b+ZXlBdEPPC/XOcaeZg8DKMHTvg5Kk+u5AyLmLN/5uxWON
ovbLwkcsM5zi0A/1KRm7AM372557VPHYFqCVvKpxLgJT/+jZ+cHuvZVfrrMTxV3zAZIHSYhYQ2QO
qU1nB+GTFbf6UwG5Ze6Kx0LwNaYcZEKH+ssQhN/Sc3s2Au/gB9Pjc/6QP9Dgxbv8l/9Y3uA/VZ0b
06n987InUF2aXzvmdfgVPhOorT+b5W44Qg77x+/wsbiWV+OSXL19+H0Nhqs5DhzFoztu5LiUI5b6
iB27BHwHu4yWTy508Q5Fl8uVN+I83K1PU87gEvT3kEUmwyFjH3n1kDMIQ1cvofUxHk60WsuB6eKT
M3/lOx8xfGF6zWhDqhZix5ROF2han8jU7VjX7X1Gnko4fOX3L3YkHyAhfk9CFkyFCIqCHNx0epKj
cVjeTd3CKpFAWGYH7WD8FNJ9TPi+iZ65+VzFm/AvTO26D2We4GpQDYfczA++OxzxVF7ZKt0PV0JB
m2Rot+YDLgjQ995Xhr3P0/xlKO/QT1YGy4ujiWUqYKtrvNaoQwR3brgP0BaudiLM782Eb3s4OEpQ
gJywZ2QDYiVjEEc/Ub6S7dOtjRoQGlAnGzm8pY/2JD4L/j0B+1t12rQqKh7LhmYruhLb4RA6IaSG
y6dBkKMsspXhNT6oArIgPN2wsJoPkD6wLOT+H+gIEfTm3hh37rByKdZcRVRgVj+R3JqSeeWT9pmU
7dtUOada2NcuF2dRWfttS6U4epk1sVeiYHqIxvvce4gnNECvuJbGNlXllnTkTSdTiaDPaLbLUT46
emOV7ZibZsflX685s1SQFi6Bo9n3+PUQLffsq5QbV0Vx3TIpIFs8322k8zr6n4bqWhkrHqVbFeUE
tzOnzYr5KGyaB8O+ZOFztjEzpCKwIDfYpKGFXz3KvW88NNuq60ztlY9lEmfOvMrEdnZu+NNzt2UP
VYBVBhYXaLRjYBobe1q3eIJsvM2o/e95GBVQ9sHQznjI7Ccz23YBUyFVkKhMrJHillTy/Aj1q7sJ
6lnLxqzxeBVThSgbOuB/QJKGvCTTxfDPBvvqDR+tbi0LrLE9tfe9FR7UdAdcHgpTfHHi6bER4e8u
lRu3c/bSd5cGh4azN+IDSBgGkRtCUXcNJqdbG8Uh8zQN8wI6TAcJqeEQHJu7tiK7uO8eh6Taj467
VvTWHEwq0KqLiiQv/BQTJeQYZ+PJdT+idyLo1mpOmpCliq4Ix+MgcYVhulHzCTDCopBvy/aj213l
TA1NK/eMGmeqJbz/2jzlgRmn+aO0uuzj8gyaxVFRVG5vOADlY4YJevQHI8+6swHlg73LC36IZL6p
lQQZ7vngfWdIRsLCIpwYXsdNvC+68ABc4Epkvw289dQqad11WZSWf3IHSXdsLeg+ScvNoh0dwuKY
cWLubWS8n9MytfdF6VuX5aXTbLuKDSNj0hRVireARQI/vfO7w/K4mruICgsbrKmIwMCC23F+ypB3
ijmoCoaTINXOlvy5T1beVBoHVDFibVr6cRxh6718fKTGrNRRBoCAPqP54AwZ2pVpdMs02/a7nXds
P68rq0Nqp/K/AUyfg7+PbWrLYExtuhcVYV5DEZ96Kwoi2u3aaSV0a1xPhYiFMpbck25/KO2dnVh7
v/9aZ2tYcd2aKDeGMvJYSCR+tojkTnjpDta7bDy6kZXbfd/RYSDOHLCL+6Y713LlVXLbydifEv+7
XRQ55I2yMp7HbXbZ9BAhu5gANw1ql31GPmTWSybXiEg1MUnFiFngsBhYiG+g3hCgiIcWvTef3jtr
eJw/UkY3XtwqUCyrc9+P2nn5P/1oAvb8Oj6fvOuDuR93HwwA3HfLe6ExIRVtJZ3ClDZ2+OA1d6T5
NIAqyC2+LI+t2We1fb7MqAjtGGOn5oXLu2gtGaEbV/FWS9o2zSaM29Q/fTPZ9eB+2faL5xnfWZDf
uAYygDme5aD2wLVl11Kx7c2gAqxs5KT/90eP49NUXKY1iKtuAxU3HR2zj00PvhmOL55owYNw8Rq2
cT0UT22jMDF8ELcAdRD1z6IYP9jt6r1N98uVi4MnBzsTCGGHvHxOjXMavWbF65Z9BEvP3/sIgzBt
MNWioOk8CPoarqlT3LI81/qn6d2haPWKs6Z/w3+KPacgpc/8LcTJ8+DzGfjO+EhumFba5zbYJA2Z
HN1RuDhcGU0//f8XZR5/DmXvxq/B+NWkaZd87Etos147owirL7w0vH7ton/rVjDPoDhmY9ldPKBj
9s2s6D2n0TlNwentpmhEZJ0hdkYB2hzZQ4572xcp7jryOnTLOqcvOWjaHgZekUfLrdf6NnSbrVz+
SQiBb1LS4jVloB3jO+F7Rucfiop2ydq9XzeH4r1xY5mGERnRdYTa0NGlAtDCTKxcD25i2+b9UNyX
T6Uje5/G164r70anfHCmYS+4eOYGu+YCXBAjmZ4o6PP8Fuwpy5tyy63nSRW3zqVLRzSaOS9dVuRH
p02LvdtX4xFEcOPKFLduhZhChYgNjWB27g/Gq4mS3FE46LVkAkSJqWTNYTDCr6CFWdOT1HyOihkT
Lkud3mvrVxPsYk9NmQDUBXW9D4ZpkDXORN1Gqagxnk552JhO90YG6wnsqPR/OPu67jZ5JtpfxFpC
CBC3tuPE+WjrtGma3LCati8I8SVACPj1Z7vnXORRI3OWb32BrJFmNBrt2ftmJhCnyML554zC2z3P
shocDK23ZQm79dJLFAROhrRCQrSwnoBdyj9mQds3W+VDEvoxxAPCGuGUY3/b7fNGFFOfERYd6SJE
t4+afEmuUFmnL+c3m+v7p9/fxTSoEoHhsNb0SKZeA4iwREtyvXiZ/t/577tW34oBirE47WiRHJsw
X6YttI/K+pZLH81/XRjItS5i1zSsMNBAS1nWfc6OXI/0k2I+/5ZHU7k7P4nTatqp5GmVrTCgmjYu
WTzljxUDcbsu+ugqzeNXbLH8EVora8US1yQsx2czQWt+q9IjGWK97DNJInHfdWnbXlDDxDxsCBox
0OKsQ9I8Kp6a6z5LfkNVpb5eDFlZbccMbBwahN39PJ81Oc4ZmZMbUFYH7GYwTK1JqTi2k406m0tV
ZJTiSMm63PvJKKKUHDrabGJVkQuy7pOVLJ8WtTQAcebNk4gTaN+mSS7CzRji5D2/mxzB15aDgaLA
IJssCH+JXo9dtQc9vACGToLxl98m4RynP/yeIy06KJGgweuyTWxj1Hom2DC0dXzkNRkmtqmBxy5/
xT4jARRgKcDboQahycpDkWuhLL8ntYwoaafmaU4g3oMSRHaXARywXfjEV0q6riEsn49QMS9IPU1H
ROEKzAEz2ffpnP6cUiiqnV8q1362HF/4XRMFBuFdT4Y2zxULx+SIvpFLuD5PW83yeBqReAyrghxx
bZyHG8GSPv9O+BJ0V+2S8nnF7x3xy0a0NROPQtNz+SRS9BOw2vveeMi8RSjUHleeNUI21zCnrPbd
WcLEMGpZBvSofLrE0DLMUh/P6bzjQwPs4tiPAVSwL6Pbh/VsGRk6MmZkDKSPScsOjVoa9+W7Emsk
V5b/o3rIaQArEuip9WuaVu0TH0GjtjF4Wv8qVKSLh3Sp8tvc6OKx6AVoxZE+sc67MUO/ltI4dret
MwN2LUxYivTYFNU3LSGqlnf+5yUh5c35ve1ardOef7da1FBwCqbCP3JegUYZpLM7o7EXsoyJryNd
Yw9xXGkiKxCIvqqU35r6cQ7G4maeprHvN9JjyJvzoohw2EnB8k9zXmmxKbypxZvj+Qk6nDey4gMm
JJY4y7qnaNQs3EHOVv+OR5mNh/Pfd62QFRxSUdCQ1UF0rPIJLO39UIdbksTJTQ5WnUsKCKctaEUI
EiWt74shOEYVXAdYMF2oq04380qcdiyPjZyDPDHYmWSO+xOY8qH2C7ovHnqbHgLMYOSX466tIiD4
V2+cDqP9I1PTLUWfQAjncSZ6gTQD+JshSApYwaalEV856hwrb0PnoOQH/vFELkdKgOG9ikgYsGXr
QSelWtNa+xDpjIWxYXTREFEkin2Kq3M6qkc+kAqwtEwgJyk3sx786jZLQ5r86folz7d0CAGZSEXH
xQHS60zvwipt82fhJcmwP78hXdM+2fydR/NoArgVEidPmnndkaE/GZ1LlMs1yjbX90+/v/s+ZNYJ
UHJdclR9p7wdcK1A4MkpI2vdF64BrFihM5UUnlDdE011dKtnEJAsqpnezpvHtfWseNCzqtV1QXGV
ylhPcTccumZDBiUhJAuxoWkl7LiGscKC6Yxu/DwLjz00SOL7tGk9tPX5fnoXTqxfuyu4RrHiQqbS
Qc7oOzj2NJ8+Z8Ij2zkBBH5Q/goMxLEYNhiP1kvHoG/NjmoI6HyVtWk1baI88FeWw3H+/AO8SwN0
YvlF90RIP970OShoTejlW2LCbNflY7kCyHHN45SGv9u1kBfK6xy8XkcF3Rm8DYt5jA7FVC9r54wj
n7cxd6oLokWiz/WJmr67S6BBAdl0+DvFMbckyzFHwmiu24jJZXd+J7tGtByd0Dku0rDPHrXnsx8s
helkOstdRvx6JyBvde+RLFnZzy77nX5/Zz+cocCp+YQdTenH8y7lMmh2abyq6ODYycxyelx0kiQg
WfYYVU23hcnmm2Yqs+2I83vlpHZNwfL8SFcQoUGcfaoC6d9G1ew9BEOw9oDgOEJtrJ1sisDkbKrv
UVMjN1VL1aEqQddXsZZe8Tg6BXxQrw6gJdqeX/+/CJ4PChI2Z1rkiQpiY7xFatN5JzmPYs6ftP7L
ra1a9HRvTlK8FML0n4Z+lA/LIA40J4lCA/niDZuQetkVb/1yCwQGpISGsflGE+AdgYMjza4ynYo2
Kh8S9RB5Y7Ts9bIMRbHxChHvhE/BO+qZOA5uTBwF+aep4XJ4IGPBmpdWR7MC/1WRE+hNGyrSlXzV
sYg2OFDGSuUdVFmfjOdBixmg3fzgdd5EV66Tjnj0DzqwHuOyqGl4lLQkj7MZ6FbmPX+YF/An/H8w
R7nGseKRCMosTfp6fCLQlRYzWBJ1A1XbYEFdMiiXL+e3iMOrgtPo77xWRiKpBmTeR4rb/riH6rOa
IaeHpHXjL95aL4FrLlYg0rW34JkEkj7C86rPoHwKriUr621PJc5WX4KB/7LpWEGIiDQOylnQY9N3
ofeZxKyPQT0B6Ps1m7gZLtxjVizqB9TD0mUEVVNbzlsoUumroV9j1XVtYCsKaaGmKSp1cGw0Q2tc
Ow8dGIeaIbg6byPX963Eg1KeLb0/jk/pIqPDnHpZt/EkMtcL18BKOSj4OTLIgrVPplmCeU+jpDMH
jbed5vsSZKo/XjQNG1yoR9U2RcaTYxsT0CwERjyXrFvT7XIcnTa+MGIllVXVykcmcNVBy9A+63HV
yfQ47EidbgOAkFc2k8MFbcihzgKqk3kYn5ppgCInNMWNh9t7ngXPl1nK8nG8nzA6oa7+yLI4eqU8
MtE2mdDkurKhXBM4/f4uhsxpVjPIwMlHGYJWF01zzT6d8n4z5Mt84RCWX9MW6T3ot+hxjpvq07yE
Q7EhKZDZ3UCbleZcR5Cy+d1mqPPGXaORn0X+ZyH86gGUx+AeDKZ540PJ6bLzw0YgkmSk4dRjuVlu
GrzVcuq1zz3pGgg2qkrM21EkJFwDWjhKUzbspJoCvwwhDfFIO6g0ayBbtyoM/zRl8yVCay9QDFBB
mkN9E5f1r/PbzWFHG40C3ZY5aUU9PRqV0x518aEyuwiE+P2uF9E8QeUr99bAU669Zwcz7vOybYvl
mHFIg16xGOTaZKYZ2WVRQi6LaLZu0IxmLI+QBRfadESZIDCfIIdcHtoF+qoX2cxGXmYFnY2Y0uJr
EzX0wcg0ERsgkcs7AaDCw+Knq5qBDoPZQEWMNHRJjoJkP/Bo2yxozkCV6OAtPNudn4trBCtx6UNR
NDgS+bEvOmCHonhIvosu9L3rBWy0a2R8rlGsoIaLbQlhjDA4kjAM7wyJwjs5xdPXrM/l/vxEHAfl
X8TYu7gWiXaSDGkY4mYt5TXuzkE2bZOqJPMlCo6oDtmQxQi6IbzJqP8TcjSdf1I6isS+0H4TbkcV
deO2h0JVvil0lV0iPnsa0spdZMAV4BUkuKtQ4H81Ri3D99wvMrmSUbqsZqUvcgJJc9Ly4A4CVX5p
NgS8j8E9Jcm0xpbpWnrL542Bjl/emuUIpbOG7bLO0E+myQQkviW78KXYxjjyhkx5VbP+qV9IOKDt
SqXRoRMpxHQv2l02sBEyAElOWp3d8yIu/Y3iCtD3aQmblXVwheHTNfTd7tWjv4wi7tI7RVl5JwFI
mSfu7yRqTnsvrFaCvWO1bTI22oI/l/eo/jToLv1B0Ji152O8diF3rLQtrFM0Q0rY0k7H0Sv7bUVB
46B7QT4LT6/8f9cIljeAw9irayH0MSsWoD8hZLaF5lR3P/I1LiSXhSx/IHmOvk2IZD31cAe9k+US
PTcsH9qVo8N1wlveIBPRpGRsyBGEkN19FMSm2JpGT94fPlIWIbfHc6HEJQgcO1A+iOtMPA9Jo/pL
xNIRUGwON8q07jwIpBz1gni24ekQP8t+5CuPkh8qOkY+6i//3ciqm+pxClLvSGhQ6MPMQGTwP5aH
QDRnYN0PX6sZRborvYQzUpwAmhTxFzxSeBwtR0XuI3ljCj0xKcrwzNvEY5uvEUg74ETMbmRgHkRL
CR3No4mSYFtBw/CKJOFVkyUPKgn+NJLnt7xg0bYl+muJzort+djxsW8zG8EYyZjxuZ+HYyW8YRvx
pNySYCRXilOymYI1oKRrmNPv70JIVUtPqbnHs3bTanWkLSvFdZZFHbkyktfJw+IhBVpZ5w89kYQ2
goknpk0LnOgHWLW+bZphGCC7E/u7sObjj/N2+3jBMMjJSd/NSIHauG+zXLxFQPPufEpnyDbB5UX6
e647s9Ec8EY5/PBFYu7lWH4/P65rblaUybQXFY1BKTQq2+99jOo19M6+d2O0plDgGsAOMj1HcAEg
8NCkyOpoVH9PSVVsAyCPVsLMh2EMlrPCTGXCpjSkz99mSYs37kVzuWlBgLryiuCagF00SNmIh68l
PGjQN/ydAFEAfxYQZrxsAjaoiZWqiXQdwERVPyUofMp62EzokVj5/ocVAxLamKYhVoRXvpZvUU/R
ZeQxdCduRpolP9D010NlVMbx1mvmp4u2lI1wklwalFRp8wnoT705qYKRgJRX/nCRphCePm180zwU
UZLKpfnEuP6hjFmQ+uIqXEBweMVkjj1lI5wIEGC5mqv8B6G83eIUzg4Dp2v8NI4tZQOZkqBopF9P
+Y8xbQyKEWm7KUofz3pKVJdUVmAiy69xW5/MkmbyraIorwxt+wsJV3jJgxQ+Tv8bqzgpSgpRweYT
FLbQJMEhXO2ly1qjnMv2lj/TUJtMTCr/gQosuYnFlCsEpZKsVWJd37ccmscEFAAxOGPw3KxuuBYx
eoSqtHk8v/0/PJoAcbGSgmagI4E+fPrc1NMTkan5Bs3yO8+DjGsLneKr86M4JmHTcHkCUOomiPhz
PDNxL5FVoISSJysu7Pq6dVGey5os45gkzxkFi5hnJP1iaJUdLvvv1uHNozwDpzZLnqc8+jKT2t9G
ALjsz3/c4Vs26ghve0k5NVn6DIa4YQsixy9lh0YNLx7WnsddC3wy2ruTWqiZUDaO8bOQ8TcjgmWT
edj8rMIIU51H1+cn4loDy4Mj09GAprV6qKDSFtyKAcqHePEK5+KyGGeji3SZRpAiIMlzpXS4C5vB
f1OVmtdoaVz/33LjsU0Kocs2eW4gQnqT9Gz4ZXJv7cnyw7sFvMxy4mocqjkAMutW1O24Y9l0NMGD
RJrBtXlqvILsToKX3pJfUgpH4cbyap2QKs4qEf9gPe9vmx6MsUjazfcOIsQr6+HYuTawaI7DgeSk
iX/4NWc37ZKUex9UJVvZQjji/J76GPODaViOHfV41TQDL2+pinZCh38gsflF8y80bm7NaJ5IER76
skafF7+hIZjZlurl/NCu2VlOPxqtwORT52/hiERglwOUeIXWsgIYTtyIducHcey58DT4O9ckDem1
D0mJH1kV0V8NCAc+BzHv1k4O1xxOw777vEqV6CIAJZ5r2f3KaZbvVB2/xUuZX/j/LZ9nsoqCYin4
c1pk+lm3BLwrsv12mXHof/+9HuoG3OVcvhacBwd/0m21GZs8XdtcLuNbDi8WTaJ41uXrXHXF9u97
VFmDF+iyf285vK/DTi71XL7WY8muqI9XHGm6ecXwH/LPIqW0sULg3uax9hL5Snq8FIFWYNuN5iYo
VL4JlunJG6vrtIv3Yx7dF4gyg1pji3Zd/GwU0aB5BdyDKl+zMHvt+x49B+xz3tW3uM0MmzEzexOY
XUeqXxl+PG9MVxxg/8QBfNz3SvlasfFmDpCnh6d+V4+mmyUKCYS6p5/5KKFWnOXgQkd0KNFBCeGX
tTuJI37bkCPAZiemWipf9dA9QCpqq8so3oRZ+R0ExpvwJEl2svNcr6luOE5tZoUG7U+tLgPFHjIG
8PjpkSkf6FVKh68dQw3mvF0dLmBzepGszQTI4+tbpSICwhplToiwNd1L19et6IDms+BUuJavImm6
TdZ5/EuO7qqf5//7h+3mJxew4oNUoDSCBrl8nVu6/bsd6nbag8xm/9cn6iLYorcHJf8+MttyGW/i
obqfWPwS5fXONDikQog7nP8zjkhrI5L8OKGtRyroGmIDym1bG4Sp3h/8n6Zp4svOdBuD1PO5ptyo
4OHvgxMVmd6KJSCHuFprv3SsmI34SXlXMdYk9IG3+atSQ/iprKJ+5bnWYaN/4D5+SsHPYJI3rIfJ
b2eexXv0kTJ6lUNAZe0Z0zUFK1KQMhxVvKTsQP3ykXRk2QxZeFH3LjDMVlJAEuZni8LHccox0HPN
P2WKm8xFe8hmAVPTTCcv4/g4xx2+L7zvoKLvr2par2XQrhU42exdPmAKyGK1BUagQZtuUlR3yQmF
0VVyTYv29CTyD0wOBrJcXqFZu/SriB2U1x0idktN9K2J2VWTZp/LiHweW7ZS5Dyt50cjWd6vm4jp
FvxSB4L42Fe410MpYdt0AONE9I/m/vb8qjji8D9UYUExhjqu6M8oONXkvaxqN3jjY1s8PLCntJzX
KCJcA1kJQ96pYNBikq9TpyvA/9DqPPJGQ6wbqcMy89/n5+PYAzbYZ+ghP720M4YJs/kmEuXeRFP7
gDautczHMREb8EPGCqJr6EV7K4HJTjZdCVB8X3OyheD78BnqCmtJkGsqlqsbwElUhm6KVzl2440K
dHxDBaCDMfosV3zSEU1sprEk5okKJY79thmz70R23l1oxgtjlc0yJhppIK8wkDeUhIdDhM17e3KS
yxbacnYRNg1JIQH+mlSifJy6WRxANFBuLx/BcvZMDHncd17xWk1xDB3f7mGeJ3Vok96/Pj8Hh5Pb
CJ8xUbkpNMNFf5L7aUZLSaj9baJiSL567UaFZiWZcK2zdReg4SDRQKKTNyFG/1opj9TbWqllTQXU
ERdt3MsguUhlECRvQ+bRfeFnCnRmHr/lAXDKAGCnu1mOyxab4RJaaGRHNg4G7/eKA8XBfkKYKHqG
+Nl84CmOE16W9YpzOPzPBsCk05z4OVzizZui+noKvOSqC+r6CrPIVoZwrItN2lXlc6/04vPn0cug
n5oNPYH08rJKG+/6vnWgz6UZPGAs0zcstn/dR3X8GIFF8AKav9ManAz37rydiRob35PsnuNJ6RtX
pKkg3GEuIcg8fd7ycE+aLPDEUrySJfxMWNte5Wb0DjTs2Lfz/ucyj+XhtDdGyGn23/QyvC0jN9sB
B/v+/Mcdzv33rvfOOoyQEdimgt3TRPxOG7olPcorVGZQNumz14SoNe9zTcPybsPnFIN16UsJhZx6
f4LrLLsl4GxlJi5HsI7uBkxv6dBl3lufdMktOjVi6B35VbYZ83ztJHKMYYNcEkD920IZ760tu/pz
AR2ujR94/QPl4VpBz2Emm78rmlnNhenTNz6O5SOfQv7by6e13epIC2z8pBF17HvL4r2psdf7vIWk
9oCLmfGQgQ4TLtHnd5VrmNPv73ZVMUal6Ivee8vxbrJN+zrc9QkIXUT/f+OrXClJuIxl+XYDEe2h
7P3pBeQUHdnqtEj7ozcFRXLZbc9G7Jix0zGEvry3UI54kZyKhyn3gDAFFclKauuaguXd6DILoeFg
2MHMS/+z5YTf+TzpducXwrVhqbUQ/gJNz4Wnb6JvvX3om/67njq67VtKLlwDy685WFQStA+wYhNB
BPua6Mr8yWG0y54NbTiOnvs0mac8+wV+f/HDRzfr9dDV7Pcl9vkHjGMmufh4lQyLDVOQ0t0qT6K6
NA/qAEq3/Or8IB8v8T+wmmhkfRNlYPnfzMjWUBP0DIhyvFg3y9ql8uPU5h8EDfSEadN0MsYQ7UKf
RwVqo6YP77OiSG+MqbPfTV0kt6GoVyrzH5fimE0KNkPnZY7aeH5BLSm6b1u/oFtVLPpeAz4l7qsa
lUHQ6iQ1gGHDnHboppbFsKbQ8PG2ZjZhGFpK+pYven5RA7Z13adfQLDD7/JRrI3gWrPT7+8iWC94
liuQOkAvtRbDFeGG7FHDWtnUruWynF4P6RQZMcBnNCh2FqAY8Qwog6m8MSWkA8JUjNspHetwDxDR
uCZN4FozKxjMTVJrMojlJSvM3uPLddi9lFCrTJDXp0VzG4TfFF0j3fn4CGA2h5gSJOxNO2a/Ml4k
+xOMjJhkfKjq5r5sVymKXBvBOvSTKRVgvVrSt9EHtCrBe+e8m4ZYopGtruKV08wxiE0blmjZR1U0
zS81cN8bj6GcWZ9KT5QOlz2DMJstbCaLrBfmeyhdeqPa0MDI72BJWaPNd+xmmycsGiPuS5mkbyoF
A/J+yTGFIcjDNeSgy0LWeV8tWVb4NAuKDa0NvTIhoDsaLNibcV5D5rqGOP3+ziEzsBx2XdF4b0U0
8KfpdLsBN1X7kOXsooOM/QOmk2kfRWzAU7loIWU5bFM9DP12DEIvULvzR4HDBbnl+HKSpJBtSO+r
iH9pqPyWDnhGFxniFju93DRdPW5FrA5LNeXP58d0Wc5y+x612GFuePLGC897mf34W1+mzTelqrWu
HIev/wOmK7LIzG3HD3qqd7IHX8dosk2Qm/0S5xdVUpgtUQm2lsIPBpI+x6i/7zJox247ggazWqE3
97yhHF5iQ+oaNA8NTZDSgyRoLcdxWu/iOFujc3YYyQbUARPmQ+8gLH/NIh6/jDoOdoVhr1UGqYJN
AkjIZdHKRtIFzdBoT3n8ratNs28ZZJHQKJft8jz6dpmdLG8nxTCF8xzQe4Iuud1MA7SL0tW7g2sV
LEfnUnmoJ+oIGDFJ5NaAtWvD+dqDlcMZbBSdGuI+Shaavp38QNa4rmdVeD8IPOudN45rAMvDNW48
JDcJPWQZBb7HM09UodiaLPLx/AAu+1juTKupLwvIJ7+BMnViu7QJi/ZQ6KUvVmbgGsBK6PUMWPrf
Mpysw8D7ySeIKt9lyInX9G5cA1iHdkNGGUi8frx0U2CuF1nSG69Y6xP5uKDBbCRdBNB1HdUjvRd1
/yBHPKoYUHzuonS4Crzw0PVxsL1oIWw0HUW6neSNJ35QUYBDssmWuN8kqTZsJUt02Mkm+pKFmPve
79sXdII1rxBiWIYdF7VZeyNwbFWb56sSqQ/lMS8+EDBuXaVBnW44Org268Vp12KcRn53aMu5ESTB
Y9cBnOfZDtV7umlMY/bS4H0b7aLRRlByobVOVnw/Fqc6q2mS/UK9zEv2rPfC/H7xVDGurLcDdMH+
4fSCDI6P2yI/nPJn0PzdQlwCnbXtfYUn7FmD/4INX0FtuOlSvlJ/cFwUbLidAkMhHZI++zXnACYO
IQ82tRGf+nrpH6E2XV8thbgZaw/9lZdtasv5GY6psRcVP7DFjza0Ff2mldVl8D5mA/CUx7TwF0Vf
Tu/CecqGrWDl2vo43MVG2ylFRBCPEWodJa++IpuuIWUbZMfzhnE4yz9Au1pUEEvMk2Ij/eUnoC7p
jmn+sGSrUD7X/z850bsNHM19MAnh+S+KqgISj2N064GMaCWqu/6/dWg3C8CUBWMBGPV5sgVffQxG
V1R5lzz5fZmFLGefpxPLKhzkhQLiynpZbkJ0UIG7zZ/3l41guTjK1CJCYRclXhGDV3kur0/b30uL
C0+m0Dq8meo0uC97XWzSjnR/sqlEs9k2KQmQ8bvzc3CkgaF1fCuWEF9Hhr40A/phkcamG3Dx86eg
W34WKmgvwnmw0PLjzGeRTMUsfrGKRBtUlTkE0sHiW8+gfTg/E9eOso7xhLBmEF1FX8pgya+rWXZX
IBzgoOU3a7hsh0vYALuqQf87lX3+C2By9ZV1ZQPVhhT93RfNwEbRGS1NRaA1cTjt2J6Q/7Ewybcg
Pu9XoqljsW3EnAHzWQUb0ZdOB6+DJtmWhYD0Q+O52ZXdamuLa5jT7+8ih5hqEaiAiR8qrV+q2hQ3
uqPPnM3lTajLNa1Y12JY/i2DqOG9SjioKnjY89dKhpV8TvPV9gTHYWcD4WZex0bVHXArJP6mQk4O
HGImW1kgCHrj9ISEOtl6QjRv55ffNSHL2wGTnrsk68SvRLZqB7LEblcWxZpatWtRLEc3rJxBvFix
A8MNaSfalP8vFVA08JOZ3uS6D1c83ZFj2ai3JRQmx+MdKKjkBNoL9ZaJEemPnPZjCvJmhQ7Zld3s
spfl8IpEYzA1tHnR3QSUt98DUrJ0a91TjnnYsLc8oVERiVH8Um0rBVrAQqjWBWG+jVWRfPJF7F31
Q5ZenV97R/CycXCy8sDp2JSIjxKs+RR0G1fZIvt9G4DC7LIhrPNcjrpfKO71LwDzQZejr8LyOi6m
IrqbKY3Xsh7XRCzfN+A6SKUp4gOo9xqk2KW+S8np9VaUa4Hese7/YOJCLwx9VQUvs+Qx+lZA7RbK
QezOm8n19dPv74IXR+5KA5GylxCoD/0zQANyeBt6OvbWylMuE1l+TgIOKsQ4xeNIpiE/tiEt9M1O
Rb7+Jl/KNe4LBxqcBZbDS65D3UlZQ0vLf2YjH/bFkiZfh9SX2zgDssv4wV1Q4kbqB40GNUo979Nc
/r7MjNaBj0s6+iTMUL3MdZPvCq5uwwT8lZd93PL8SpoZmlVxdKiy9rvqqNmOydSv3Kscy2OD4ZQ3
qQLKEdEBIK9qQ8cqvTqhB0t0hF5W2bXBcDrHY1EbiOgFNPp6i/fi4DYBK+r+IuPYhFd910xoJK/r
l5QM3Z30tPp6cQsDs8FvZTWqusZb2wuAqTMgiONioJpXZWva2Q73s+FvHBwRc7iQ4lfq1ygIg9Vu
rEGrAOKm89Zxra7l3kYJSK4sMn5hZXqDir3chkF38ElTrAzgmoDl3VMrGqDl8+qFax+PjV7gRfnG
KM6uz0/A9X3LrStvnmYDpfkXyoOg2lMgqIvr2AORx/NlA1ieGwY1rn2JLNDppqab3I+Hr0h5h4v2
vm+33VIVkKafaH9bsQjyU0W3rUm6xiT1sW3wxPbf2C1pXUUlC/pbk0MOhPDke9Cttkx+vHN8WyWg
MXj6DDww98tS8+tMZumNjhqxKcG9vHIBcPx/u1gIcP2oT5QQt1kp412Tmn6bqbXuP9fHT2nuu4NN
9F6deUk53Ga5njasTl88kq+9VTiMY9cGgYgV4Hb1+luwn16roEyvsqH4Fit52VXYt4uDJuf/z/qa
i98NQyaZB5VeSY1cpjnN6p1psnAEfXiNPc6Tqbw3i/fSy4St1MxcpjkN+u7jssjRtLMk9C4Nit8z
WOm2KuveSmPKlV3jGsCKOMio6zadsTGzpcS1sZ0PaVt99/14rUnDZR4r5CA/QW7Ny/6WLGrcgjWk
27WnJb4k3viR5bSQIwbNSSqH215nr1F0QiNPqzde11+3MoUuSuLCA/rrT90pclXl5DNEm9Vl/9yu
8NG4jpZk0PSuQeNBsjMD2kA3rA3WkJaOhbVrfIS348KiGVxiOTiZKyiXbPDQUm+mOf993vauEaw7
AWNUxV2tgjuyoBy3rQpp1FaGPjCpQz6Dq/b8MI5VsFn653LOmgVFpjstWbY1UfoyyNUHRtfHT3N7
519c4xG7Xoou29CUlIcxzgXZShK3a2pHjkzaD08jvxuhi7gah/FEtwyJhsepVXJTSP9ZpN1h6fNy
A9THTVmVfAussNrVQU12eHFeCR+u6VneHUIMLpZ07kHmHPWDuVt4UYi9p8xc/jm/OqfF/rdrxrdL
gHwEf3OfxzBg6MfloQy9313Qfg/FEm39oftRBWtyRB/XIMCO919DjuVY6EYMwEokGr0f+VCX6MRS
/EDw6EnyZE1UxbWtLa/PSCcj7fs620CM/LNUdXlbcv+JDbjinLeZY1XsSiAb09GfaIkRcFK0WyjB
NbtwRvH0ss9bZ3UNnNo8NT4M1WXRgrthm12Rzr+sZc2364BROehsGRj+fdZNTyrHg/BQ6DXbOKxv
t8WORWX8Ygrx9aTSD3ku8d+bGUrqmMRl5jmN/M4hizSPTJbkqPoEVEClSXEvHx7xNsWqy/oYfLv4
V3lN1IqiRO4uWXQI0d11tYD8+mqidI2q1rWHLM8e0LEZ+2rAECln002xEPVVQV99xUiuZbBO7Zr5
0AQhPMg3gF8ysRkgO95TL/wDiOllJTjfLvaVHMSmpipiwLf84ccke+8hx2VwBWPjMpDlxroZu8Fj
Hb6uUvFbFyBMD7KaX2Yfu8DX5EERU83xdYgrxBt0+ZOrvpKN3GS4RFyGn/ftwl5qRAI1vinMN+FU
Tvdg8gu/BEvTXxaHAusA77NKV17cckwCT5g+h9LxpspDIDkv8jS7uZVryIaZJoCcNnTDoqt85goS
CullYG3fLuXNdZArNGezfMPzUgCSKb9BVqNcWWHH/glOv78LE0mvRIhEAH8+qOlPj6fVrh3ztQKx
w7/sttb/w9mVNdeJc9tfRJUAIeCVMzk+GZ3YGV6ofB1HTEKAACF+/V3kvrgVc+jipaviqpYOkraG
vddQBgWLRNfgt0MAEfo5hOf3Oe/eLAfavnuTncKbopo2PVVYPE03B8kAUZVDOqdbtIi18bGO43Qa
SA6CKTagcMa1ErZ07pGwYV8q2P1jm/Fi+AeIboNH5aa/slLIBPdvk1SDUy6OFvtyda6dq5OD8grm
B+kvUG77Y+imxTk0srhQOWxx5lYGyU7W+W3v5MMAaFniqepjA/vzS2umYt/tzk7WtYDUCON1WEQ+
id6KaqiPdHa2dAtXbnZ2ss4P/cGBiSlaX+6rIlDvuKLXwUHWQs/1RbAtTubaIC0x8mKqeT8Pcc//
7NSmzs/xOGUXpga9sQuthJpnBXKbVxUpicFR5rWavYV0G3Rww0yeA9VtlK3WurAO48jrHbesB31v
4KiSDCn9QbgYk1n1+yQeIX757zEKaTFGkUrxEUxioSYc0iRHAlvZh11btWdFM9ehcX1K0l9QePqi
4eD1xo3KfaxF1+aq1iCiBnkJYd1kdHDHIlxNQ+JVVbd1JX0dieza1FQYfMP9pm7ovWygmZ6ZpNXk
EtHipPPxPM5fGvwzhGjA7bFaeYjYLFWoTGgT+xk+JwL5/Tjw+GNcZv1PSCADLt46wYYgwUpc2FRV
Cp1eQ6hBP8QHNhWJFHKiGV49tz9jrfnl816EHUlbF66+y+6hOogdGAdWbQ24Tsd9zVtRDVMIIeFu
MN57foBcQOqJDGlzrdN9x5vNVfVMmQJOWOHnVwVirW50dSoHviVJuhLSthS76GLFvM5QpK069lEM
bvkoygZGL2EEJMpl3xhZUZ2nuO6WU6XvtaHq5yJorw6dqs3X282vfYMV1GU2t9D7GEdI54HXpNXw
DSVcBwrj5ZfbHawtIeuODRJUGwez8O7lGMYHzjNzcFqkEG+3vvLzbYIqUSXLKmQt7sE3+/zH2z4N
hvf+hLLLvg6sh3IUN9NY4zF+jwzJUv7XYIE3fNFRZZn5fLuPlSGySaqYzDSGj9Z4L7TiJ2BzqoOc
9smQuradhyx7n3W1GWFTyR68yidI8+yTq3Nt9fhoyFAGKab0rBp/uCDSoktOioeg6LcUsFYuGDYf
1XiNmw2uhx5yQFDzTyCK3bVIPi+ye10WbJxsy2S+kqAi1tks2Tg7vuKwA1kOh84rPzDevK3FePLC
+dJC0qzb1Ehcm2wrnoMSr3DHy9GXK4tT10dfQqB39y0kK5hD6Pn1YGsbuPtOqT7GFQT323LaEBZY
izUrkiOWI7Gat3OWSJbXyVLfZLjDJEt98/bvf322iS0VT4Zezb108fs713xaVNfgpHSGvs8DG9s3
BYg2t/t5/UuIrfuuUH33eqnxJc7k8kNQGH0oW+i812Jmu45OGAL/++isRQ3ZIUC+f5mo0ycKAfb7
3mnrb/u+wDqYW9gPwol6xkhJMZNTWmt1yUblPOiR7bpagLD47w+gzPEFHP8wSF0TkFMQjygWZsLb
WE2vxxxErP7dvKhUnREPNlZJ6w4n4Tku7OM/cZLdhaDPJ04DV5hol+MsIbEV4EPbVSXvPXQGrV76
CIyBObNZsI31tLZurZjGiZkbXo3OLzpNThKTYoAoaddeNIdYKNwMP7p42d2e+LWurBAPSnhcw8oI
Ew/kE3lUBrDjnmfTMVKZdxjHVp55q7e8IdZ6s0LeZ2FqTJWit9kUd9TwHxkrT8seP3n+iZAt9O7r
myLq5v9eDBkfe61lW/IE6qTPErFzGIudSURik02JAbcQ/0HrPfSOD/GcNgeXbj3sXr/qk7+4plVK
wx6Ots9igpxh3gtaJpDpyr6gLNAesfDANbk992ujZAX9ADUO6oJ7+szh//MmK7FbJRFcHrd01Nba
tyI+n1TUloq692VWfGi9RXUdbMON/XBp5O8zlths02EkvuoKnj0jJ5demgFCmmUWsXPc6nDjrrb2
+60oz8lIpaK4q2kN+eE0yub3jUY98Pbor32AFeSpQx0/bKfsOTIAsudtC6/5BpTfbtOMZ2VLtGml
tCWD7xvsVCj4BV8XKclUju9nf/wJ8akvfVA/uYI+3/6atbGyInsOvSVtw/jzInb0Bjtu/ln6dfaw
q3WbWWqyqknLSiKC2yYn8IkVYIs1cTKnTsx2Je+JzS+lBWMuZyO5T+vmqvusS2DLt3XvXBkem1SK
69kIoxFj7ttqng+06pEZYkhh7hseK5DbsY1gXY8kN2oEw0WHcf4ZSlO7DCkJsW0ZQGlzJhwGLk9Q
uq7espwak8jQB2fKZarduuCsxEO4DN2L3MBQCEMyOCM9KwHXpVxDUyGIyX0N8dXTvmGy4pkUseay
7uvngeYyGWpwVscJJOV9rVvxTFSDNJkZiue2G72DUSNK+2rTRW9tAVnndITHUsl8Uj8biCoep9A3
n1jh1Ofbv31t7K3oVRmPpFdI914Q7h3FAL8YYHAnPWxlZlYONRso5pW+7noelc/9nEZJhzzNtWP0
ylJ3/BhXstrKWa58iM0pZWGTN7SFWzdXWEQSwMATTjQk87XzfddQ2cAx6iLPR41D7gfP1Kcod+Y7
Dk/wIFbevoPBRo45cuyLPqyqZ1mk7/o4ZYfOuL/jiYt9cWC7NcA7GpIMcSmf8WiRP0Vv/PYSGhLW
G+2vTYIVye0IOS/Ow/pZpHBVymHOcQpbmV6iuhUb2e+VcPiLSlrOjeQgcj9TKS/z1KWn/1Dj+FMR
e+VuYbNGS7fqvJnR6R6WJbgA+xLl+iKpfKqR+uNwG0Sg1LB6eWi7oqqKRI9TZe79Nuy75pS7MK7x
TovMXxlcdBw1Av9TnnMg5cehSNuf41A28/sA1XTUzknhAv7JBPnGCwl2pKxE4DdHN/aE8z2fwUTw
hsp5KEhbl98g3Nu78p7gOphdvBJgZqBs2gAiZycnd2NIBAtPu82XqpinIU5E18fFGQafobvxol6Z
WhtBNuSFgguErJ/zaggOeex6H9tCm6SHWNLG1K51sdxmXp4DYdOq1qnde5MP7GTAYHGS2qXNO4zv
zkoi3HT+3UnQQ2GAGzI+z1GQHrWfPtUm31KqWFmcf6HH6npkUBVw74dBvx9yAATrCe7mu/Yf222h
DMuW1KNw/9Qd2oVzzghyGSHET2538KeC8crqt9FjfighAk7aCgY9sSk/tXn8kWQT5Juq/l0LctRh
wHo7+i1888agmZKgnfkbA+jfAcjxDzVoOgcyOgcItUQnt2JHfwweVDWaewDVouPtH7m2SKyjHHbC
c4SFOD5P9ZAmzTRFFy8boVVIsnwD+L3WhXWew6elG6UziGcaOnAcGVlSLLImoZ9tXdvWerDO9Mk1
U9fALP658gV/nwuEL7xT2P0IV8aNyVw5dwPrYI9ExeE4IOXzMFbTNeD1NXC86BqCp3cQKfAFt6dj
ZcXbkFgzmKmK5869z0X1wOAdBa1k/bivbesT8qqdYmlU+awcLMeEjnTxxC0ylu0SPiA2NC4C8i6E
dxHBM09+TJdnatxsUktXRsamyMJNqKmdfByfVVjU0PqFC99/0HpZWUE2Lo52PTyRYjI8gy7VHGif
f6AFbPI4i/ZtxjY0LgTO3CFROjxD0ckHXmF6X+lWHUw97HzH2xYRqaBc6dbDxbYNo0enDr2vMRRz
S+iEVYA23V5DK3knGxwXlcrMkIiTz9CoaqFlEg5ABgl2jwo3jOZY/zmeyPDrdl9rM25tTdSJwFMG
3e95ol10bYDEIwdcsXR42te+vS+NPAg8RwzPEMMOmyOl2fTPXDT+vvutjZAjHYzy0kjVzxPYdlmW
Vue6jn9lHg75279/bc1a8Uw9KCkWeVU/Ly6bYPPPCRvLIdmdirBxcvkIFeEQxPHnIgrqSwCH2jd8
dKvL7Z+/Mr02Ps5tM1UOqRHPsidh4sVjfZp4mh5vt74kKF85e/+Cx6Wh7vIYZ2VENE7eBkh6oC0F
bAiK4kE2wRsgC3yzj2FDbLCcyUaR4RncPecRrBSaPP9RK//L7S9ZG6dl+l9c4xQ0cWI2YpqDun4I
/fJXxMJft5teWUE2TC6PfGEmNYnn0FHjH5goE1Brr8ZS7HsP21A5ZDVQJezy7lmUTB5Jiyr22OXH
sDM/b3/CyrlsA+W4bDuD22z3DN/ZD9lAHwLdv/eAeXKCfXJ8xPZ8iCIZ1l3utc9+GPYHCPsQvDWC
nRWQv7By0PERepqHZw/Aoa+sjM2nmZv28+3hWZlhGyY3BV5PYx60z/mo8yPL2FMcUn1gKQSjb/ew
Emg2Sg7IKbducBo8O5lzhzPuW1WpO1y83g3wkYbr+q/J7/8DWmslGmzY3Dw3DTNpIJ4hMTt9mBuU
x5I2102241UQxH+Zs6awW0zVxCXSihRwMOmR3wP8io+Q3+s2Ruy1T1i6sALacavMBzp1Pte8Pc6U
HMJUb7wq15pe/v5ir4DSpWgav5/PwodDwqTemLY/3Z7n1wJt+dXWaSz8Hn5A3TzjET9dnPmtUlDW
RLW5Hnf+dus4lnnpdVoYcw6YOudueIFxz84Rt94HEOspC+m387mADRh0YmImN2qxrzKElmGxDuHR
65HyazGZEFaITzRhiX8I74HxOzrBYYsJ9FoUoxM76RektePicjqf07jHBuc8BH5w9p3u+66ptXN9
cZTWynG6+UwmeZmIvrTlcJ8pkZSd2BintS+w0gRNP3nQZ5HzmTGfHh0Bff9mAtS+Lmm8McmvXU2X
QVoW7ou131YihiBujC5kqRKaF/nJm8BVVD58LrIh+OF61R5+wtKXFcJe32WZgPTkeczNaYFAaFia
7ZsMK4Tx/pApcZr53M646c5TWl2aEJkbr4MMBS5IciOeV7YKO/GHLB/JXTMbeAs9lv54imV5d/sL
XjsRlsGxAplK14fsPq0BgZh5cYVOy/A9N4M8xLXkH3hqfksIm+MwIh+yyt9S4F9bYVaMy5yFEckc
9EoEJP7yzv3A/ujSueT37e9aW2BWqPcAdMZVOJpzXPIiibl7rLsmqUl40oI+QEhn4whamRk7NZgi
/QJFOu6ey6JoEsX5fBmLsjzf/oq11q2sYF/SiitR4fSZxu+m11+Z2rhrrJwQdirQHTpRZE6AGYDZ
0LfWCc/uNH6LM/+LyLbQyGt9LH9/GeRDD9JiQc0ZrM9DDbVD0gDXQc3XOt6D68TytfOCUVxoV7TZ
fIZL2QUsqk99tgfetDRtxTYR8BXyOMMK4o8V6Y8FuQ/zjR12bV6t89lrTDH3RYaLi6xle2FCm5OL
2t/tVfNaBXz55VZMezUUUUZTeZcIODxehA8L3s/r+s8FUiX+QO+LRh9vd7U2xVYgh7iueqGLQfLz
Mk1aod/o2YWXTXyqvOD37T7WBssKZYaCeocWzbnsZf5PUUBJJjG4Ou27ytiJMC6bItBZR86Szj95
UMyXuYea/u3fvrIN2YmwuKuCIDKhOfdl6R6FQ4sHUyjwqgGDzZ1yhFZmV+1bVH+lxYRInTbOyBmG
Ng5qItKJ8vuZV/2W68/Krm2nxZjDsyoaS/cMmwNk4r2iSqKO5yc38MXGtrQy13ZeDNpwfsEmQs5R
b5yETJC9G6H9unOEll5fbEg5V1A0T2eM0NikJ2/Op58+q4On23O99tutoC7r0SikXVDVZTpy3kXp
VOFSg1fo7ebXRt+K6nyuRRzADOksSB8c2iatLxwlLigbbq7WtS6saIZa7NSYkJJzSadH47Mvreo/
163+dPsL1gbIDmSaDlnrK3L22sj7yHAVM4d67NWW48JK+3YKbGDwacd7BGcag5pve6/S0kvfwIMs
3JKJXuvBOo+ZgS2bwjPznPrAI/xBO0CsdKvItbKZ2mkwPQ+e0IB4nVMAlRSO/vP/x1jLof83Qupq
1zTY+S9dyAaem3AmKUvys62zX/G8iU9bG6BlZb2IMO1BmqXrsUhLByrsIFBFSZhDx+b2L19Zn3YK
TEVaCy0EWq9S/8Dd8gvPcOHqml2AExyddgpsbp1MsC53z3PjKoBDK+fUef6Wpc/a77dCuC1FN0Bd
EW83wDQvXgT1e+otDx7T7NG1Wj7ACuFciSLvJCfn3IvJG1pM6mfQeXIr47I2v1YIS/AqO9hMR1cv
NvETzINgO+IqP/54e4JXmrczYKmre5gcVfFVDbH704P0wfRfml8Zfzv9RZwFb5gV4ZW6mg33PemH
+lwMHpnOvQtq4Y7SGubATnsNrMzLONDhdYAmz3D2QgmUDPTlvY0UwNpnLPvHiyBDisujnl9E19Kw
h3QE0UXIvD13tG02YOVrPSx/f9ED6cc4NSi5nz2Ji0pUw86i7XP2xgeTemcXyxJ40QXYGyD1B1l0
BSM7u0NxHZbsPvQ0Z0gPH2+vppX91LMOZNF3c60bv7lbXBtE0dznZfc/aPVcp2Lrqr22YK2I1iUI
8elU6qsoC+8zZWHRJjAq8jZe52vNW9HMSi8ktcijaw6HlyOtgoeg4uxye3jWJtmKZQ8wHuDFiH9O
K/lkBIRzvWF4D1XgcAe2FHFgk0X1xEQraqqvaQBeQlQhKethLZ1u//yV2bXJoaWT68lFue480Oae
OdhLW1ccaRO968tNhZeVMbKZoUTOEFLkEU4chkI2SUXw1I2d974u6j1SissoWdGsWl31cT74Z0qa
j3+O4xbiY7fHaCW7Y7uYwitMAgKhx6sphuFz5HByHaboTJZXDnGhyKoB1nyni/FTp6Jft/tcm5dl
Lb8IbF2ZRuKK4Z0jCeBILgYPvB0AaXRXZ5cghP3lxm1gJThs4ijrkf10qsg/61L+A89c0AT6Tc/O
tcatwI4kp30fZNOVZHPZPSiQmjl0bEq/8TbCb60HK7bzkPoZhFynKx0HLhOTNmw+VKbbcotbeXr+
8aN4MQ8qqIayK/V8gQV6mQwKG/mS5qFMfCzB3D40+MftGV8Jkr/oo3FZjjpIw2s5SX420HqAerVs
j7GzqZa61oV18fZi1fWAaPlnkg3tnRcXZVKZELc0YTaATyvTYdNHh7iiZVoSfaWRgzlGCjQm1wqY
yPr3vlGy4hywu6mIoxH7FUqTiUrxbIBrkbzCPX7LzGRtlJa/v5hyDkF/V0ytj2O7kAvAQJyN437N
cCyd9n3EMnovevCy0GdE4YnCoRPfH72Z4obm8CBliZul4R7XX+yJf1FJmxAySyVuOJTVw/cUTLM3
rir2uDktrVuxbdJ2At8WU91GzVude94n08Gib65c/rRvmKzYliFSO6KLwmtasB8KMIxTKkFymf1w
Z+LNNjhVdGC067CtEqo/wWRkPMpsPIeV/pRN3tfbX/F6SPxlc5rrIs55AYdM2PDAD3RWzjWEkNTG
7eD1/ekvf1PX6SHe6eFoJawB66Tx1MEjzDsCjIF6XFTHEJ7r5o11u/Ypy494sW7hKeOh3iSmaw5T
7OJAdN+OxwD352njpF3rwIrudCzrLiKVvpZwe2wOEczJrwXoBHsY9EH8l3cpLWc9BiX//zu/xCH+
zp2DH/Hc7JG4WTqwIluGBbR0xfLypd5PHs3uh5QE6ca77vWNidrMUVRAkQUIkTeJjHibDo45lbE/
nZyo2WJ0rvVgxTSPewdyISE5+52DV3U+6SNSiJ9TLvfQwpcBsmIa6MIUOtucngcT/BBB5ifFuEvl
bGncuoszaP2ZaqbhdXGriA6UcFklfC4GnXTD3AfnXRFtM0TbeYqCMZqXFCW2wAPLmQtu5aZZ4UoQ
2BRR0w4MGb5QX00kAfXQ4NHnx3jsN4kuax1YYYwKmMip6IKLGuHaehK1I8U/cQOM1xb6YIlXG4qG
iYisOKZjm0UmN9i5qz44ljV7a2b2UeVOlDib/uBrn7Es4he7UerHLB67CcOCGnh1UDHSZBkKoMfb
s7wSCzZJtJwcZMXKJRENiRCTGAWhDcifYMOTm9S+tT6stzWnEzggTqqvf5A3aWuqowrhHOO0fAsj
sDYVVkjL3pixTStzMT0M07rqQcnhIKGCG4XdHubUMt1WUA+c96wM0/GqSkh5895RJ+nlPeST1FYX
a5NthbZupFPSUJErh+r5d9pSd0ycwKHZxmyvtG+zROUI9DnuqeG19aY8SEzdT/mHeSDtVrFy5aC2
KaKEDz0lXYOno6pUIg02vQF+J3ctg4Vn4XvVXUOi8dvttbtc6F+JP5syKovIKSD1QK4Q1PEfoqYH
8cLHLkVST5/4MLFEOsB6+4v19e0eV1ZyaEX8It8+G9Ph9VL26iMZugj9QEBbZXW3ZeqyNkdWwMPc
3rgFhV7VkEXVgcshPfblGG5kidYmaOn1xXZSuiKUfRGzK2mpfGyj8TMr0DhfHvgmhopcNlZbmPK1
0bLinjbB1Ma4p13J5HTlI4N3IrtLFcRlIANSRGqLfrs2Ylbww9zFK0kDGQ6uFsksXatLANLI6fac
r7Vuhb0ZS637yIGnTsl+wJOR3XcCpcbbja8NkRXwZPKzSUeSXbUPp+HIA6e69HpyHn0UTG93sfL7
bYyZhtJwFYwzuXrhUuodAgEp0RDI+41PWGvfem7TaXZnnILsmuP9leSxcN50Pt95k7LJpJ4zi2x2
XX2VdT4FDxP4IdX7qO9lu1HnXZkBG10Ge9Ki97shOKdwTr6CYTjeafgFvQsqbwvBtDZCS9cvYo4h
uQnDpIpdPccDGbyF7mF+LNwo2pUep2zp90X7KhvAmxclubJyLO7ENCHfSPOheDdC7mGPfjVOPxtW
Bl+MENtszq7S5HFSNtgvwhHmxvsWqRXCpnB6J1OKXZX2NFi3egT6JwW5fV/zVgynwegzwZ3xmscK
6E2pAbszm9nltSVkBfE8aqPjhvvnWjYEzjZOdvCM/4P3/XS+/ftXerCRY1HgZqxoanalGpqDDJLP
F7DvhpMv/GhXpZfazgRt7QkSiqHMkoGpd6qBel8gNxX91z5gOY5eLNHBCxpepyq45lMUHdOxU48G
HKaTRspg3z73F6c0GEY2p2VwTUv3ItXs483eBfue7DZ2DIqMvYBHp74q1pdtIoeoGA5FO1a7yoD0
LwBZBG2hXMwYfSWD+9bRM0yMYIJ1e/msbEC26SiJJz+CEGdwbX1HJQL5jZMPluy+A8CGkAEd6KbN
GAVXD0m9dybu87dRQB/2/XQrcnPIkfpTxDEwCziNGFW9HUM9frrd+tqytCKXz62ewLZaFv1g4OJC
OL/GKLgf3Am04dt9rAy+jRmLuMpaiUzoFT4Jv2A1qi4zM8UO9iF2ZRsz1nZx2iCV5MGN0XETbqCi
m3ZQHJyabl9+lf4FFfOCeoz7EHHVhuWjF0ldHOYRSiQb47NsAa/c4m2kmMohIVRBWfAqm4YcqYrf
yWyovhu//9wtbkYoA22RltamYlkGL3YhmXYhH3NCr54X0CrJ9ez5b0LoYezRi1qmwzqJRSfGIRXe
fBUQQigSz9Ohcw+HKafeF2vUulLDc8zvp7Sj19QJ4QWvQjdgh0oV80ZArI2Q9+8RKqkyVQGPAeQ+
8/gLjGqGX7hEDFvq1SvxZlMn3SrPA0BMyHWG7XwCodUH2fZp4tXTRjys/X4roNvS6SLT9O51EPH4
TWd4AwZTmG+9aFaat1FjcB2hkRe4M25a9dAeeQPU7LHJxmCPfjsWkM2dbI1f9oWAEh8FXMOEkOPr
1SbTemX0bcxY7sOJSaoUiwchlagCVsfQqhg/uTHkM3ZtdjZeTGY87npQ05BgUHOTAEzkmsvIMt89
7evACmGd9n4ZOqN7jRRy8xIJ6KT29z7HbNAYBf0jyEwFQfVxDJJ0cqq3rt/CZnz7Obk2CXYEc1Bu
w8pFF1kKMv08pxfiQPe8DnepJC+LyApiGXmsbETpnU3uMAdKVJDS945lKfP8W5Z7db53MqzDmWU1
o20wTteooj1/LxggrVBbkXW8keFZSevZHMoodyOvgfnTlaf8Rx407EQjPf3omw657rosf99eVCuJ
JBtKFoEy0/oUBbLITw9U6LM2hTmUdPz0p1DmgYE911vStysLwAaWscoVcRmE9KrcRZFAopBYjoF/
mCvCH29/z8o2ZYPKWNZTKOW4gGT1kzmLLE9PIJRv1OLWfr+VA+MEmrR+45grd3h/gq81iveFMUd3
b+WY2o6hYgKm2EwxvQLfVR54DG1pGF0Xh0kDv7ZviJahe3EVGCgPOByA5yv3tfwEeQ75T9DvhCAA
YPfv1j3qVBXAmvNV12H0JoqC/CrH9HsXbapkvzrFkW+L3aJaqJxcFeVXT5d+wkJIJ0HzZgtd/Ooc
o3VrjlHxjnEwFM4P3xTt2cCaKYHrDb2L3NnZuPatfcDS9YsJIEUau0gS6/9BT80/0qCojyOMIG7P
rrtsdX9dKvEB1vRCWLMPyhZ4hqEDK9rj9TmgxE26MjpMon2su/majnVw5DU5+RTExcH8Yiw6b3S/
bICvdW/NPzx2KmjFjsH/cE07R0Xz0WX0lMXmg9DkQzQUp3DI7woDX0RGPkzNFjxsbdrsjb+gRJvW
lTBQLvr+kGUO8MNCeO23VsbZlhTe2szZu36c6toXAXscsywoDqFbd9MhcHq5MXmvAtEwd9YdbpiR
h/CQOX50KFK6ObgdQe6gMhWeUzZ/6Ch7UGV2V6rpeHu2Vr7HLnTKgrsckLAY2fCQJCaTwdHhm3XO
V8+WyLfrnD7lfuWBSvwIexYVPqsiMuN3nQ5hcW5omrp5IpQu5+pcyX4236J41PHd7Q9bovWVVWjr
5FLkW5hpnPyfwW1PLBbfRdCfoEd/GX218R5Z68LaKLJSxaRpefFPNoZHhsUMs/svED07lIOzK4GN
EbR2ilyFac31RB8JtJcPzBVPvb/pqb42+cvfX2xDaQTcHvxV6WNTYVC8Fr5545zueY3gl1vbAEDW
BATpWT8OTfAzAxEe4nP+lhfG2i+3gl1MqoGeuqcfW6ixQl6vT1JT7XqH4JdbMR4MZaU4EpuPWYp6
88iJPBS8Vfv2/siK8HYKF+c3oh8ndxiPEaEfggnOlLdX/UrA/VXjbLgXtf6gHzsQknBTfIoabLAT
AU7PGd7XJbC5HJf8jd5WZsEueEImElbpjJVPsKWEB1bmOLM6xE4uf97+mrX2l6zJi/XpN65wuonF
j9zP3AMK/yox+fh4u/GV88IuZ45d0PfhrMSxh+vCl14htxziTL707e/bHaz9eit0HTBjDEPR+Sjo
XB7mGAqPCezNw3/2Nb90+2Jw+lF5bl0J/H4nfNM0o/xQdF6/cQytrSMreAflSzjwtOI4Ry6KKrw5
yFQ0SZTG/glJkqPvDf67VozBcd/HWPE8u0NWzA76a1zan6XjddeIBTtDzvZRh61d2plai6MeyxMK
vXdTt3XrWJtkK5rrqMGjLBrFMYebKSftP76JNlb/ygK1a5eu41VF4M3xo25C/36SOksWBOhBUbVV
0v+DcX7llLRFMiLeFGPXiPB/0vgaiTpKnLCtD1q5WfQxoLIo+aHoFal10si0bvkhr3khhgOuC41f
nCcxI7Gyb2e01QhJBFh6WUdYXXk6Zg3ePqk+hLxGYWZjw3o13RrBPezfMaPx0G10ZoYn5bu/lWRv
A4aAD9wPXNcfKz5u1CRXFoWdKcPll9VO2uZPPOdfzSzac5OzPdqWQQRPhH9/w4wECmsIVtzYxscQ
qH6Hg6fgb8zB2qKz7jQlgxRETtzqSL0x5ad4pMVH0c3Tx6IbiLMv2m2hEQkJ5saNQQyteQhFn6IM
vk4FmzeKeWufsMzKi40R3u6tzNO6OvKWYikDwZlUc/rgNXTfvc+uBjcgznLtZ9WxYeMTdcIvI1Pg
hWSwHzblziGyNsSyN1KSQVSgwkP/IClBJQQKsZ33zrN1xxEV89NqzNF+mAfvmwKgN+DU4cxJhi19
n9XNxYq2woUu7wS06VNHoaNbnDh0CRo/gbdiLA8d8uGtuIaO0yCNXGZdNSPiJYQYD4MBAqg5lABr
RzuXnJ1bxjY1jVPQk8cqBibOo+BFGBp9uX16raw4O7csi4DpLqjjHx33r4bnz0vTzTh8vt38snBf
2aTtAjiB4cow8YI+okDReCJp2jkcDjFRFXna18NyDXgRMtR13azQInqcYbeHJIGIP9c83YJorP1+
a8cSkT96yKjwJ6nAcGYwlYGY4B5nCWyHduVbw+ehVWPRPaVpKyBa4+rFFtr1h/PtoVk2vtcGf5nz
F0NjKiUn5YXlP8Qp4ZzFSi0JvzMZafUB0sUVre5qaCZt2UysBY1dDO913nMK7s7PWoFj2ARwVcjv
Gl6d8ra+8nBKQmRUsvhj04cb+JCVu55dIPc84pPCk+1PwQCCxWvnMmlxZTx6A2fHj0u6wW/pBuBo
bTStbS01hEVTXrQ/iTFX1szvora7hm7+2WRbmKa11WbtbHE/hQu9J3sKM1Ade0k0IIT7sBy4QSx5
mxfLQYH1rtspSB9HXU0/KuMUzmc19otDUgFLVLPv8WyXtkXoVwPw5vyJQOjJVE6Dq9+m3fzKdmUX
tSVDfa2EqNEjSFaN/Ejmvoy+dMBIhL8b0xF1dztyVibCrm17DAZ9YKn3TyXUGrJDDgEtlVTesJXn
XEmV2RIoURhlfhb2ziNyqOH7EGy6RBgqj8IEvyEynR68GdksE4FTDufMLe2MPwIBr2wIdpl78cWO
ad3LY2r0mKVPgtL0QzZB939IHNGHcZfkjeyc/GhAH+3EEYbdg/6pp8zJA1xttbtUaPvm/zi7km5J
VWb7i1zLFnFqdqevPvNUTVxVt+raoiIi6K9/2xqdy3dI38qpA5CACIJo9l6GH6xoZ++XmloypnFG
w1dR+4WTA+soEBGw/sGcXAcIlbKJvmg/8Wu2R7obRZmgFBha9j2hOYD/Dw6yWp2+oxMNyy8obZlR
PpkNFcl/xBUNYC30knTjzqmHIuGpgyBi0p6KmaAfe4udxeZYG+/FfBi61lFN+aPT5N6V/4AEfd87
3elvuJcWG9kX244b1iMcBYo4s4R8E6BnLDUoOIVHUlm0u2KaUxGgdhTUlkeSbb3ubMsybMlcVVVU
5E51plhW1oGkkaovS9x8pEN1lExvvXwsGmlmjskimRDgK//h8u4E3sk1XjkgTXpdES1G12SlJxr4
z11RJz9QLnMMS3SXh4r+jhj9uBSboV6LtpvZY9WAsCKvVHR2WRT7f3AzztFd7FWs3bimLHthIo4A
azHoAk9GZ9iVz3k46XRq2UcsrU8dMn9lOHHXxWWbyDhlxHFF2LURnCHaPlWFxAsF92GhS56GQ9mk
xSb+mE1mxvGiPirf6sGn33DjJ6mPwqI0coDvcH0dtkNluN8L2jPyYQ7ot0TOL14f38NzeCaBv7Ef
llNl5o17kpfhGNbqrNz5tDQ1yrg5ukLA/j4fwzjamMUiIjNhzMg45lMyuGefSQclDxRo6V3047qE
bIOvJ+DNZT7lXtHgV9UZ4Y7kCLyCOVVBoDbUzuJXmWz13cS1Wy8zBNSSz5oEj6tRbDx1HEvnZYrm
Uz5s6YZlq82cMe9mZ+liqc/+4pM2rbKxZmVKGjVmX5I5yKLTdYHZlrQK8o3AklkVtPcDdW4c9NGO
8RNtuo+Voz+gSu5u1UAp+I0bb9woJQGxouShPrscjKMtECX+H7kJ2zoMFc9Ywh3dOPpM6bT8jp1O
/3KjQqFjCvmobKcz6CRBZhiinEEJcJtTZzLal8mMpIJS8Y/YRY9z7MR9WrXFVkrEpo+GunOwsk8l
SGB/JFSioEbv3Tp5pky+om3+3+vbb7GMJk4JWGUJsNtafdZ8vF8JeZeB/c1Hei4YE5otXl7LNW8C
lmSUtB7AyYMf6zW/RupqcMuktbPIEzqNTpX0fgQ6Co+92HpE2hZmGALKVUhGqdwfoKR68SOy55oA
SJ89rAvL5bKhPhZ7YyKYALkf3AOTq8754uT7LOycnV57Dq/vjuUAmBgm4awyHXZDcga7NHhonB2X
3aNu1UtZbEFxvA8MTQPPMABZkM1JK5vk7GmdrocM7QSvXpJ/mMrgASCge151D2NUgfSKsaOf8Y18
hG1thjWoC3Dc1z3mFdNwrF13L9zwIY+6H+G0uy49294YJkEVYmxK1UznqQReV8XrlLvxLWSeCFL8
FecbuylQu1PEYP44u9Ql6cr4XXR1AtjGLaQG298byu8NwF1xZDedx7xxkXDyxV0pvFsY2/D7Jm6J
qp2ocUk5nb2mBQG3y76iZuDz6kBel71ld93VTL8Rj+rxNurafDxzXR+RqHlZs7qCRYAAzfmGdlgk
ZMKWoM66C9f20rMbcvlYoOv3M4LoaiPibzFZJu09GOZ8Gns1PQsd7vuo3aEaGqQl66tkRi9G2QC7
vv8OB+B4XWK21ayOwBuJRSBkBLW7jM+B0wA7yEXbIugVfl0f3GIN3XXSN4N7oajaLvLEWYf87IfR
n1WxaYRGX3+M/h+Otm0RhlLPYdO0RUbEj1KjuZCoeR+4eosqxeISmdgllNTUR1t0dO6ayKn2dTIO
rz2q9i5+4tyEZQG9MPx3z0Op1YTI75lzZPCROKE7P1Nfru+CTTqGSruT5OhEy4ezW8/fXK+fdkGm
t9C435eOn6zn+M0W+0IBYIKz4awmFBm6fd7dT6r9p82yan/9920zmDqdL67KCnc4xwMY36RXdGmt
0BwWgq3rJpPtm2WAFIg0QdNEwznQMj9OqhOfgGFzU+MiRXfuf0U0qBa1FH47nIt6jJoUvKp82c1d
rv5cF9D7JsM3Ce9F7QazLofhDE1LcZ3+pJGTll27p0F7AvrX0+p7yKbb2A/bdOsxe7PjIgKuUpUE
I+638tJn+QdPYJopv2PAG2dd9dmR0WNfb4Hwvm9DfBPIJCNu7LpAoPhr0gPan+ZmOmQRvV9Y8NUb
bwIqxiaZtzYYdJsJ/fXnMkILU7igWLnw0Tl+fYveV0HfRDIBOmjXRUByOqNxafYfJia4h9a0vmcb
E9iUxNBxXgFJyeFef0atw7P0OnKYet6jKHOrx8uyArO8rwUxtsg7TODwqbtHrR8uiypb7q7L5113
kHie2ZGTFc40NG1QA4F0aUeUKAI5+gMvynoSJzcpg4GnlVZO1qQ94pEiOI6xJ8OfFGXmcHuB9eDS
xwjB7lFu3PLvCXT9IeM8+L3SrlN58tIJSlQKYL3m8zwF2Y9+4VsZofdkus5hWH2KlrOxVp77oR4W
joRpSdAO2fqe9/O6VG3jG4dC6WbgUzxNl3DpxEfSJTq61wAOERu+ynuqif83qxNmsIOuUGrlD+lX
ZfHQgXsTff0RwMmEgPYw4T95WeSDjiCrgHPU729alpmBlVMx+mEZyosYaOgCInIID3lAxq1YrWXr
zSQsIS1+mg3YFrb8rIGDcHQy918czvwGn2uVm3EhlJ7DQhdsLD9zJpvPgI5vv2XLJuWs7ffX72/s
c5mglXFM9HghIS3pEUisWX1AGYl77kXs3l/fA9vWr0fuzSQhGEomOWTsgvBHe5hyCGmNns9NXR67
AcWOZQdGk+tz2RYU/HcukSU0oXUSP7gBSuu4QgpOlUAk0aD72ZjCoilmr49PNMtonHUAvRFTdBBF
N1QPvRg2ubZtE5iqnshxrPDeubgiEWAczpqXETQaGwdqPThmJmk9UIaiz0D10iMpygtlBQ3uah9w
yC9hy2j0TMB58Fv742ZVvmU3zGhtV1ZscptyvGRaN/eESBSruKgjC+ou2YjY2aYwPD7ZeSPvFyku
PANuIxVDccKZKnZabhLvWc6v2dtD49h3nNodLnIsF/bscz2VX+tYqu4I4B0mznLgoN9Om6hGIfPG
nWI5BGYcl05TsSCZxi4VqbL7pkc7n8vp+bqWWM6AGbkVuJa6mTTsgorj4J678otatbJc5LKLi024
dts0huKX0Sg9Vhbsko/+olO0lfN4h47qu7Fqv0dIvt94Bgyl56rIC/S0dBceQsvnWub30aAXdGNs
Qj3bjplxxXPRjF4TeO0FmArBToKFIe00anqiptqqF7VNYai9ixZLXY5le6nhTxBkfUj+Dd1xSZmK
sECr+W1bb6i/cgCaVoNf6FLOoNcskVWqgdV8z/MeFMPl6J2uT2NZjBm0xQVOxzob20tYAnRWrF3l
cnLaFGAg7sZKLBpiBmxDPsdlV2f8MvvR/D3vALoI+7VlJm0LWI3Bm0vLnWYFNvm2hekayjRsvSXt
wiI/RvlNbf6wxGZg1kVcIy5F3V+QrwGeoNuCrzxF+ajc2AObgNalvVkC6jU9XbVud5k12rzcLkvu
CGEbJsQmH0O3Zz9Oehb4kL6Y/J2DttF08TUwmEW91YVim8JQ60wjh9SQcrhkA2D4YKDUEZDJ7l4D
VWB//ZjaRGSodannNtJy6C9gSPY/gUBveUTAzr8h9bJusKHRWdSzclxEe3EZwUOAZwCRIYoN+nDb
3xu6HKK93GvhWl18R5EHwgLv11BPxeWm0c34K/g7Sn/0wu6i0EDbptmocpqOyVBv+WqW68EMwKLf
ZShYMlcXkL4rtIoAZlsmPL7zFX9eErUVk7PssRmDpawGPZXK+YewKz8wLxn2iYdSlNuEtK7tjY5J
EDHGol7QFApwwjsFTFy0Y3due0t+DUfINXTYHQsCi13zDzzpHpVTjSloVn4OVfdRi03UuNWmveMS
mqFXn4QqQaSaXeqiytB4UfBUjACayupQHmIafR6aTc4826YbSl23UaljqqtL6DbzTuTJb1cW88PK
ffb3ZXB9Wyymw4zDlpJ1RTGO/ANF7cx+dpwxuPMLPlVpSafwlgzFujmGfhNXV6MzKxzgSNCdArTq
vsMVnvYEYELXF2I7vIaK0xpegBfW1aXMA+4dlUO9KCV8m+r+/QlcMyabowWp0d7CP4DMsN2hjOZp
mBD1vf7372+2mxjOucuCxasZqS/AmwfmCC7/57IN0M6RNzJdpiD6cn2e98KMxHPNmCz3nMWZfJ98
YaUewLcilmXHnKjb5w6cgj7Oqp2sAnHXVcWHYiBfr8/6vtq4ZqyWaoSTahREX/jclseydvxHNZJk
9/edgy7Q+dMUIDR4fTLbPhmGwCeS1o0u2U+5ADwSSaT+oLuu2ViKbfT1+xszxqqOd7pzq4vKdRjt
StEDnjbzXbpVa2abwFB7OqOhpqa8uQBuhbdgLkVJ3T36PAKxcRfaNsO4yd3Ic7yMMHahuAFPNcwJ
7GN9lD6QGGKd/G6azRe0bS2G2svOXZIqzKtL7gT6ByWzQH4BpSIbO/2+7XLNZmw8MHCSpT88ZFl3
RtVyicYB5R/Hfmo2AjKWBZjx2VLLuPXAIfyQif5R5fmQRgjGbPy+ZSPM7mukQlpRZb536WZ/SUHv
OiRPbgl8RFSXHlDcljxUaPLZYkuzCMtsuJ4XxSenLhr4EIWaUp5N4SvTkj7qyCn+3KR6/wM6HaJh
iCVVeUH2E72HdPLnKqWL0BsFYbY1rN/fKJ/POxYjJjpBN1p2JHx6ERXnd/FctBt7Ytvw9fubGXDT
aiygHh5yMKZ/J0UXDmmBaq2bYrvgcf3v8OUE74HWnbrIuuxOaEv42rmA3ZC6GnasRjJ96upx4+za
hGXoeV6LXk/ZxC5lAySfnwAEjhngPkRUftEVqil+3bbnho6TYGjo7BH+AAz2D6WHLHHFkdC9Prht
Dcaljo50BCaB53bh3P8AyvPi1NTN56FECOb6BJb9NhuyxeIojZKv/OLOtF1QuB2iBfjRBcPaVpuV
ZQlmEzb1mC/zLJku5TjH3/2RTfuZc/KgJ1QgXF+EbYrVwLw5tGRGkBXPzOVLN2bPMqzKo26Rv7mR
2wlug9mM7beBHnI06a7vM1ndhdgYtgfyofx+fQUWUxivK3uzAqZ60ZRNXv/s4uR3oaKnv2jDzPN+
e/70xfPGcuNA2fZ7/f5mIvAF5XM8jPUlLHopPndAolIn1K9J9u/1ldj2wtBw6UqaLMAX+6Ic9Ql5
IqDiey1qShGk2qi1si3B0OvMRxeFn+PxKpB0euAyItOu9+N42jhNtvENhc7KBqTmmZ4uvCobLCGo
zwDAvfXSjg2VVnKZC+D3z18YJz+438J9ShB9OSWunDainJYVmJ3ZvJjdmYDM+QvoP2ofJBTl7D0E
zJvIRmLVNoHhrXOp3S5JMEHZAUk+k263X2ayBRJhG91Q5xXAyhuBfn/Jgq7gO3dYe1bw3N/qULaN
v75B3ugAaGl0znSYXxhYunA+M1kupwIgKbelEl2zf9jljgsU92X+QkrGXtiSh7/h57A/N2mYiSiN
sqS4Y3KYv/gLHi/U0eOeiTxIA/8mxGeYO7ODuHPnDnzWRX7pfAeMppwAfMvXI1yz60uw7YChwgiE
uMPIlXzJ2Epp4Yhyv6BvaeP4W0wQMRRYgbncbaJCvogieyYNwOZLHh/ha24V9lgekcRQYRbjZSVJ
PL6UvBYpdXx63yaB4GlPNTt0ifwUCTkfUUL5YRyzzRYWyxvZ7LNlcm67ysm9C1EIyIN7vtnzrh8e
u6T6GjXZLXjc2HwTbBqc114FvYBLsCYVRZcjpBf4M/l1fe8tuxOZ2q1anpV8Ll5zAMGcUK/0iZaT
2FGRna9PYDlcZsdtlrVZjwAqwbNi9WhoP8Xx/UK1XI63TbCu7I394HkXgSfDyS513JPwWU5jn/9M
+EC7DfNqE9G6sjcTzMpHv16A8yWKlTMB+XxUNsJvmkA+v7EG2xTmNT1MrjOCVOaSc4IWVxXIwTm4
btmhf3vg+bxVuW47s4amsyYIvbaPlwvYqvmJF/33sl66jyiw+QYYvi1IPIv7FBkaL3VTeTPg118J
0F7bXU5Kb5dLZ/weDiI8cHfk9zWckg37YjtghvpTSuIEyZ0M99NYA/mymYp0mupbqvChf2YLr1wq
sGEWIa4/YOXS3Vwl8biv2oVu5BosW2/27mZt7zgF74tXNL5fkHRFCDfp+JdqBCfqdQWxzWCouDeD
K5aOkXxZsoFH+7UvI/ulMuEkOxeP/OH39Wks+2A28FLX9ULmsfzVBfEH/1L6Ma++N6qPig0lsU2w
ru+NHvrdqBWiwMWrH+din3uVuwcs4rfrf2/RDLNPlw9xW+FKBQALab/zXv7qWqQ+Q9BXovAMscHr
s9iWYOh5uQwjYNoH5yxyUQWHDhncCaiAM/i8rk+wunz/mxFwzYo2EJxxtIdm2ZdQeP+WDsISCAk+
ral7QYBD4Bbs6IXDxtG1rcbQ8xlEfCNzq+BCHQlY+Dz8ox3AX15fiW1wQ61rj3tx4bXBJZ+85Td1
A/FQO9kW7KRldLOqzc2QigT64/jCWEy/lVM3Bru2yvqtmgDLPpjlax33PCRw6+Jr53RhWpfRA7DJ
0lwjMiTxojm0TnE3NWDuuC4si4r/TzWbl0cJ0vb+RQg2ptgSdQgZmk/RybtVr2OT2Ko4b7RPNL1f
D91YfC17Uj8w9FbfDzNgsW9bgKHbNetQmVt75SsIybo7P5PkIcgWF9G6cissYdFws+U4B5BwGwWz
c84BYvXUBZnaZ4nSd/OgslNMnY3YgW0rDBUHmKNseD6Gl9LxgXVOc+a+Zt2I5kAniOjrdXFZbliz
lC0rmaf8pUA1U9eUB5egUDdSfnRcxulR8/zkTdmWd20Tm6HktQy1mhR2hnBYXa+aql1JAnpyorLa
ef2mvtvkZuh7KFAO3GRd+Qo4dOAwzBk46wkiCkkS/r4uNMsMZlEbh052rp/Il07gEUCdWH2YdOKl
S9gsH2+bYjUHb5SEda4DnswguvgVMsAngIctcjfzVve7qlm2EvyWLTHr2uYG/UOL9gr0arLmEOA0
7GeP7SIQc+xiZGxOty3G0HiUy6FqtRDlK9D9ygPqs+mjo6LPeMttwUq9C18D58qsZ/ObpOeR7nAf
iunV9xFA73P1DGBXFAPqtkq5dKL7Nvf+9XKfPY8CEC3X12axZv76/c1G0RgdFmiDml4yFfjHMmPk
Z5zQZaOX2za6YQN4NSy56+TVK1co4CmaYtpX1cj31//9b53RO5e87//355kkQJhWbvuQNY63VzE6
nsOhDr4vIID5oNqmfAinagGqRzbz+0wCIoBmXPx0CxAm51ETPGWiar56inwVSwsy+SR3bqvLcc2m
ZZV4nlwKj1x8PCz6FLdEW6cj3jRbVtwmWsNMlOOIPvWZji8kUN4pTwLQPnoxysVvOxhm/RsIaPMO
CALlK8NE4BNfgiXlcQ/4puubZ3EMzOI30mQFangD/4LOS9B9r0ilZBimPW9Gf8fb4rf0gKmFJ1Kx
ocUWgXmm91/mY0CnqnrtWQWUGBrItj5StlRb1UCWu8ishqtdKocpDxF+USi4yyL5Ja9a8bGW06d2
jvP9kmTuhvBsazG8BDfmTRG1XvXqNjjzcV6glQJ0es2WPbKNv35/YxUkwoKK6tg5U9adwjCaXhYn
Sz5d3/n3rp+IxmbVgQcY3zrMGnXIAvalo4nYk5iEe1+HN2Tz1gkM6QCigGpadJhADAF6z8T3rIzk
3guL5WEEMME+ZzzayOa9J6l1LkNSGa2ZS1DrdQDsmxg/0FtO6zquYTldwQMkqBx1aEV5cqr+FDTl
8Tb5G1azDgTu5gZDe+G/JD7Mkqey2fDHbOIwnCQpk6wLY6oOTdj+y7XWv5nrLb9u+3HD5Dk9Gmtl
hIOj3ScGFz/5Jt3betbi/6kocEEFPPu1OgxF+W8skwWFgvUNtyD20iwoKCT6ggUaug4aHV1u8bHx
7q4L5D2Lsw5smDSJLjufDrk+5M0dlWwXlv9EDKyXr23eHa5P8Z6LtU5h+D4NalDAdY5/7xy+D9WD
N3+v4nvp31Iiu45v6OoyxNVS+Rg/q+gxqNRaY79H09YNt9g6vKGeXc3LIFLxeh6THev1iSbRxq5a
zJhZMwBAPo9RP54Omv6ui98++UO8ceO3bRtrqOgMooJZAbr4MDrPEa50INnty/kj4MJTtGlt2AGL
rpp47WDxLmTS+NPBFfGh67Glg1pu1SdDV3s5xRlvsIKwr8OP/ijUCbjhaguWwCJ8sz5AF2gyTiJv
OvThsiNA4Qfj2H6Ogo1Tb5G/WRzQFCSWvqfUgXePU/Z18ZCO48+MPszJVjLONoWhuz0BAmcksYK2
/1Q3J52gtSBc0nl0dkG7kZK2SclQ3pDEPhAJ3AkeAt560Y4VJ1IF++uWwTb4+v2Nj+BNS1XPPFIH
SYtnAFmd6obeK9pvqJfF8MSG5laK+B3JcToTsMlof3oI4i6FJoN+pbjt7o6NO7Zo+zyeAuxy6T7U
SZ56pdzwz2yyMfQ3Srx6UN2sDmC4pOJHNP+gW6C5Fq01QdmR2E5cxtdzM6IHHeyWv2/bTlNhWT2y
geCsyOp+lH+qBISNGw6f5ZfNvD9tYp2RJlSHagFG/THbIgC2HBEThT0coKJg4pgOS/wzqZ7a+VfR
/pn06SaBmIDhiQ8kBp/hZlqU3oM2Y+fSGLwrt7Q+4GYihm46Gkh/Fd5uhxk5wY9BMMZp3nj6n+s/
bxG5iQnPvbpwuBpxAFWIm8O/AGbwtt0080C4rmfAZkJrAMi57xOyj3T+8fpfW9TGTAGFAUVBcqCm
wwzgfvQjBvxJ6l/Xx7ZIxERvncOYgMtjVUk6PYuI/cRzbMNUWX7brKsIi0FpUJNMh2l4Bnh6WiRP
WXe5/tu2sdflvLGyQ9AXwCGA7oSoVqKy2U+S7um4BUBqkYpZUQFMl3KMOIb34ruCvvT5hmdq+23D
AM4UvVsh0m2HuCm+eQ09sKl96sJq42Kz/bbxzPCbosvIqvkeyZ9iPu3RhP3zusBtQxt2cAYzkVbJ
gqHxBvCjDLmKLRIsi1DMQokerJzB0JfYy1zvpSd+kWW5T3S4AfNqG36NtLw5Kp1MgEtCPHXww++j
95OFf2SVpNel8hepzAy1wVyZ5REhA8HrMmbO75kRF92EzrnqqZ82cfAoZ3wB1tV9Kbrv4K4rdola
yAPaBeOUMPdDy9Hro7tq4261bJBZRxGv+dREu+rQ98MhB+W4cILj9VXaJLh+fyNBp1yqaVr3vorF
0Sd8z+oOhJjxbTeKiVEOuqK2DZtJHYRffYtnsJgndfy9E6BAuf7/NtEYDk1GwKE9hXDJYvd3PJa7
adwiSrdJxtBn7jssiVaHZkLobMn2ed6mUbVh9i33uFkmkSx5TFof2pwEyYOrmhNiRieUkz81Kruh
NgLH18zJuxHPKPNwmc/kOPVf6unfmyRugmkvie/oYMK4XnKS9S8Afd62lWYaPqpm6dAAA7vDcSg/
yG7D57XI2oSeCbVftXSGDYpDz0mHEM8BLcgPCl6Ju7Dyt9pxLOfFTL/ruEXiDV27h9E/Z/Xj2jwf
8tuuRBNIxovaKHFH+DbDFOwZiw4Itj9nmw627deNC6AkYNbzhWT/IHcwpHXI/gGEokoj7t/2/2bK
PZHoHQvWkErCn0nfpkty8McNVVpt/Ttm2ky3x1zUTk1gHANPHz0J/iHqZzsUNso0Y9NxkuX3qaLV
4frptxwmM9seTbHofHDVHQCTzLpURxXXKQfTwz2yK/qYZPJWb9xEkamV6yHPIdShAL1V5CcnEYLn
Omk2VmKxnCbW9zwEUeBF8MbBIHBEtaROu9z5dV1KtrHX729ulZkjd9is+41SqVZc/Prb9XEtB9VE
9gaDYqHj9flKpfMwa1TB0infTUX7+7bxDZsPjioh/Bl6NtESoPrtmdBhF3dkI0pvE4vhw3X+mIwd
gVhU2x3gPqfC9Y7X/9w2tKHCAwFO7OBg6FrGKRBEUymG2+yymTsHnPoUTQJOlkfnlA9qD9Dz2xwb
E7O7VrTJWQD3oENFzkFNs7+H9+9vPNssumrmymM6qFBOBOLO1ZMi9YkW84lM3n5y8y3XLHnf+piQ
L844eRztxEha0OfAB2pG8M9QPAzx2QtQhKwe3a0r4N18Oe5zM1+O8rdlCGud/ymKot0nQFcQK/2q
6lFX1KLl5q6qATjSd/5uyvzmhITHVuuT5WyZCXOgQIV+62KNfDiS9nNzYzDKpH/OyNg3McG4Ial2
odff6dbfX1cHi6Ew0+Sz66JfLsPBCoY7lTwN6h+Pbj0MbOIwtBhpk4bkiYQRipFAn8qep7Unvlz/
cQslc+wbilwBO5IrsIcfBun843fBDrwCqZDjz5HofZTJnRoAuQAQ0RFPzXAY0SUttyiFLApjJsDn
GknDlmPuKMvvaBx8rJGdGLP6ji3xxivZIjwzB55IXmWcYGM4U6fGd9NIbqFa24aO/3vpjLG76KaA
8QbANEFMIijL28yUmeYeJ+rresZTwBGfMoGSrg0X3Sbv9fS+uSbrKgTF8IKTNE7LN2DQfQQVHXib
Kipu87tMEG4RNiLLGLyVcrnzo49ufDfkG/9u0TDPeHjFPZ4cLS3ZP0mXkIfOxyQcRQB7NpEb7c5f
FXkjHsVr2TjrcYyd4kSrCnAyWxWNtr83dJhEQR0UJTRoyhlo5l6oi76maMMjtW2rocJF1vE46rCt
XvVtTB6U+lrMwGLZgoO1nHMT46VN/Iq5GRy3rHsUzo843Phti0xMaBeeoIAtgZ0/lCjtFPmwywqW
NlvhMYtQTEQX18tcDtpoPAHIr8T5FgVB2k7NLriNATg2cbVzV4p8HqD9ynsOkdlo3S04F5u8DS2N
hHbmOsTIMIY9Z8uhmAFIed3c22S+zvnmiBeDgE87QioA1kmn/q4tL3OxEaO1/behoUBmceW83iT9
cB+yJ+Ld+M+Gkxwh0FnGDvQdDL9O9WHmn4oto2L7ZUMtmZoLmRfZeMicpUqnsXgNA3crw2w7gYZa
JiwvAhxBvKeCvEqJbvJj5pEV7iCqUxkOW4377+8pMdFZKl+gxJyW8pCIHrxG/f0EEIV+dm+6QYmJ
z9KCcMLVZTweukjeA25w54jhpnuOmJAsSLlX8zxBQr4TP3pFdkB6+YZ+AZwQswKqLkJSkiyXh0yh
MBqIf1O5xV70/qEhZu2TFnUAieCcZ4CPBMI9kHCcod/CP7c4ZMQsdwKHUC9BuASz6DljujRl9FTQ
qfvYJvPzDIy5nV+ob2PvRftOkWjXTYAZrGbXRy/PchtBHjFLo5Jaozs8xutunoP+sR+199o7obeR
WrAcWDMvx8JOKVG38kD1N+o+svylnW7bdjNPFC2+BII8kwftfJ2Ds+99u2433392EbPzVi+i5D6a
/g+JfuHyM6cfC9TBh4KnXvjSsksmt8ppbMIxrCjiLXwOBB4p7nI/h5dweG3KLdgV29iGJUUzVjUn
q3TY8iNpvFT3v3t5S2fvqnHG4EMGlDxFOnmIliGNE71rNoe2/LeJdq7U4Ax8XCMCKvreiPmuKhGd
AiXo9c21KbRhqOkQRd0UY/g4+xAmZJfr27iSiVnyVk9Tj4ZqmIqkX5ZDC4O0TwTTt1lms+gtyWuv
FxkuRundd9lzMN04rvGwcXXYe0NJx0Mx1Luy7HfZTQ34OCRmrZuIwiaIJVQ/otnFQ/QL7ZPJ6/Vt
tJwSs85NNBwGEe1hh2XOgX3+0np3ibwtO0PMKjcBggBe+AVK0VZ48rh+jXK2D8Ii2rgKV9n+b1SZ
mKVuidMM3uDgDKKI4w9l83Jisx/umjiODrRevs4i4htT0fenMpvkQTNfJU2GPRjaD9x7zaKPQ/xd
BP9G0t3FbMPGv+/8ELNRvnB6vHR6WIMpd0+Orw8BYm1csiMf9G37beZ6JRv6IMzhy078E83+UBAL
VRt53vcsAnpFzMemELJiSdnLl9DxgtMUy9e/5eXXz6ltcMNQhlUl5pxq/wIArA8Mnb6nVnQ3ovqY
cKI16gEdNqOnwJ2c8pHR+KPsO2cjs2X7c8NQ1jnrNEMTy0WMILnM1TA8VaD/3hj9Pf2F0M13Zgk4
C5J3SfSc66bt/s2TqKbeMRGlV89HXQ9oPbvB4K8zrZrx5hU00rpkfZIFP92lie6iokDHHCq2EVi7
aYfNt2eGxo6hE41/qd1I/+DV2pLiaYdt/f97yrX+//r9zf9LCv6aLkG/akdzt7xjuRqDA/GWZbwf
nbiu9oWiub5xMet2vZmsRHYLMA2t8431xJ8PbtPr5S7x+3ordvpupHldznrc3swgKxH5C9Hzs0B5
7z+l6lCYn4pi9mdAj4AgeNrxMkFXDB3p+pLiPU0SZ18Dg6FSu6mt4q30gO0EGr5Xlsy8C9XkXdjQ
NtUePAfyQTdjpHZJRvyNZ7Jt8wz1lypkYwmZPtEWFMF5qQpkIgABlY4sjIoUD7ebMimrYI3nrXCZ
JsmceJcyYWH8FFbAjjnMelpuCVSuExgGIaRBU7Cqcc7+2Aq9zxzATla8z9zjdUV6d0OAO7q6429O
Rp73ZaHasH4F2bjzKHzQko5D7ByAidZv3Ia2KQxbEBJ3QEs8UtuUePTZDdr/4+zKmiNHme0vUgRC
CKFX1eKt3dt0V9v9ouh2e9CGEEL7r7+n5nvxMFbpRr3aEaKAzCRJ8pzDIRmYdlOftMvch/vLE3k3
cmIiTkpV9WBgpiHShrRn6HsBq9fBC6Cse93XnXhAPE2QZrYl8Kyo1EHufQF1Klp4tioMa7/eCQE0
jwO0gmnYkc/E+MCHKihu5Nh75va6CTgRQFBNWcoCfc/8MfiQa6a//j/gvuetdHMrjsV33BpMkg23
uQCUi9X6GDbQj4lUVx/Sgeq9NtX0Aby2LInpFvXJmk05Li6LMC75MKXfSd+1+UPfqDBP5gCMO188
SHXkG9u+Nozj3jqt8jQLrAZTT6R/EjAvPMpOBR+k9NNflzdmbQjHwQuk0tiMqXjyJGu+6T6qbqQk
i0qKdivXejcegv7X8XFhPN4YP6+e8gkMubMCKwmxtdkbxOEKAvHX+bl7WZqJyVvGTPVkF6Bj20rV
+1xUz/3iXzuC4+NjGZVCmaZ4qrrZ26VL+TWggu+Wsfx21Wa4lyfBQtGhnb548nPB+vuFl53eQRRc
pweOxrppI+iubYjj7SUEMiq/4/oedHvjg2zUdOD9LB5SEK4cDK83zsEV03JvVDjeG5vzuHiihNR3
qi/IYVja4Vb63VYyvDYTx/G9YvZL9GCVTyI8i842ZbpD96HekyH4O27brQ7ftZk47k7pEk3ZsFRP
osjpgPCL8LhrSFg9NKTyvl7e/JUY7EKJ8Eqbk4mmwHnTwbubef+XpSLbeFxb+7jj5pRRkLp7bfRB
zk3bNYksenClWq9a/K1gtTKECydSkDrrpdfhjIptFyRV14Z4zF5Cu1XcWonyLqAIQH4oLtFFfWTB
Al5Z8Tkv9IMes1tdpc9MeToJfKg8XrUbkePrJQMZ29RY9ZFWnQAVtpSfAsO2aKZWDMrlHJ06z2cQ
W1NP8VJ1t3nV5x9o7/8QfvP78s9fG+D89zd5Ve0ty+gNk3rySfajUYuX/JNWoVK1JWvxXj0DZ66L
LaKDKFBjYOoJBJQ3bQ8OTdF0dwX5NiIRbbNuq4lzbRzHxbtR1XFTa/WEu8H0C6hGsSvKathVExAZ
kEnES5fNrnmvOE/KcXRBfKnBEa6eWkg7Qoal8L3XvCy8jcC7tivOeY5OsChgMdaMeeN3VU7VfiLl
1xbSa/vL2762WI6bk7kPppi1wS/RgkQJbJsf2pzoXeUbu4vlNzMWW8Xg9+90oL13TnUTFZT0jKUn
E0DwBQzMGiJClQrm46hlnICQIHppiyKcE2BbijIpQNGNbqJ8KwVbCTcucGn2wr5OF9l/nKnoD2M3
BJ/8cLmmLxCG4AKXNA8LJaWnnham6iSqujzxcI9I+tCPNyLMijG4jyQ2Bbt01Kb9R96zcTeH5BOR
kbythdhSeVpbIicIoPewtS0v6icNqqUv2g8fRjbI02VTW/v4+e9vIgyrYq+rPFl+pDORuOeqfvSD
NtE+h1bVdUM4rh/lBcnqTKinHlRjr1mh+D2IBbe0KP9pN3zn1sAdZ09Fs4xVZMgvUBoHeu/RFu9r
STyIBW2JYD9g+qnLcm1B5qXLWtOkyfKeHwoVymHfg0OszY68NekY3RmQ2ZbjB1T5WPi3iluGDv/K
H9vsR05pEH4xDTTMv0ReS80xLuz4aSxsPSed9AoZ3gxI7qrlBna8kArvjSQoy301gNXeQNS5Bj1u
otFaS9EpV3cQZnmRXBiW7a9bZScoqdmiyzOL1dPcofoTcjsfVB98vfzxlQTNrRLn3gAK5wx9r1qI
ZkcLEEbvwMYkk6oh6Q3QPJslsxV3covFaaXCLoZs02kO+DckI4ACmuHoSbPFlLMSW13u1Fl4GdWF
rZ6lVPOOZ8o7jn7Z5CjoLPEu97l9QTlcbtRKVxbuP1ihuYllQwp9MkP4Clbpn+lQWbkD+OnR60ix
ldmueLELBNKhjeqZm/KkKDrax2bmeDOENsvl3V/7uhOAyBKFMVAA1WmcEfvLWE8/PfC8fb/89bUN
cSIQqUjAwV6kT6yevEQR+zvNY/+3BUDocPbYfdQw+nJ5rLWZOKGID3T2unhRT3Ia+wg1w0GdKaDt
fGWVKnSCEUWkiVM/KE5MLBwEDkhkUwhjJfG8aVJrHuI4el50fl4EdfzhH24d8Ox8FDkafz00w23s
99oITvrBKkENm4h6CqO5P0ZFSG+ZrofdoEF/edVGuMjZPuqiJR7y+EMp01s64MJacYh5Xf74ikX9
BzuLoxeFFtmc6FkWsTThVwLQ1pSkpfZ2C97Wd+itzLbah1ZsykXTGjRgZCW35JGHJCVfKaiG54Pw
vOEa3hEkMS5ga1ZNxbu2b065538CR1mlIfVYpUltxi/VEF73gIBxHDeXUMcQXhqIDzqzy+fRCp0n
EUm3Wj5WrMqFcQFcSzsI1OoTxY3+MEJsoCQFijuK/by87Wsb4Tq3r2c8XrblCTxrtUjGnlMDpY90
q8a29n3Xt027pOOUlycDaZTPs6nyaFe0UCDfMNu1BXIcG2o3QdWwGOCSjkBgd0QzlLK4tFQIidet
kOvYTZb5HQEme7R4dCT16D0H9RBsnHUr6+OCuawsPdUG5wwkCtImiUCs3iUUzSaHq369C+jSOifh
kLbFSbAY10czQfl0N0+A1V73/XM4eZMKRxW1evF89RTM5oWTIAZvfLWB8FnJA1zMVlrJ2YNGrj5B
8cbcytC7gyqAPvhL8JFvEmWtGJCL3BLMK8eQqPpkRqH+6rOl/MIYdG2HQfy5bonOW/9midjAZxDY
yhrvPEYcWFE1H4exNDeXv75SGXJRXKJvUJn1K/aYh1nuJVR2Ir7H35Z6n85gcbBHH2Qi0DQPx3Z8
pqD2JleJ25HYJU9l8SiYbCb9JBUKzh2Njzqbhn3HwcXsiU2yurUdclycW9sqkMWwRxLT6pm0/E6Y
pfnTjpt1ljUndFw85Tqe25hkJ4bqSrwreztNHwKm0uq6JyAX9dWruAOP1MBOkMzr2aEss1jstGi3
nphWlsiFfs2Sg8iri/RT7uE+Pc44rU1Qe3dLmm91yq44o4v/ykvpQW7KZCeIfZKDGcBXS0NiHyOg
82tWbBH4r2yFCwGDtudZdiXITpLb+t4EIbmPa2S2l51lbZ3Of3/jijOkb7x65MEjxEaCT2IYwYlB
4rlK6qreyJZX8igX32X9JQS9yaCfxjCbPpmImjsyNuZWp1b/9Ej5LWzR03p5Oiu+72K+BC3NLIoh
/kCFfjgnhabRoFMw3g7tK1kyef1fkQ8KgsujrW2Nc5SPxVSmtfbzk0FTwnxrUJscfxVxGpdXtFUh
Z3M5T6msQ2U5909lHP9BvvAVUX55BHPkKeKbdrw2C8fXGSu7tgslOynRFbf/5IRoQdsSqVzxkv+A
vsBppaKY6CcdNdAX4Yy9+qNZbmJf0A+U9Rsn44odu8AvblJw/ZK0frJhgPazBi05B0+p6ZSaWpTX
3WhcwlPrUfAgmyI8WaUVFB4z6097BLAhOwSVx9R1sdHFg5VRBFbv0A9POMAs6Fsb/6ZYli2WsRV3
9B2Pp7FRWKxZn/Q41Pc9ZA8+c9OcRjwRPOfCt4/+km91N69t/tnk3kQXyaPApMWQ3ROQABxEGzeP
aLxaPtMpLX6qdBDfr3JEt4FP9jOENJTVJ7wy1uIgCa/sjkMkTu4vD7BmXo6nS4UQCW4//wQG0W43
Kgia48m/3MXhJkv5ihu6rXwgIDO1DZfgpBeG6jkTqGl/WdCa0l1pVo6fz74B8STtw5OYJ/KE07AY
ErzPz3Qj9q6skdvQJ0sxMdQ6w9M8pgqyx8scQ9Omi810KOZxnq9zQrebj0JpBizlRXNKIWyzm/3K
HKHf/DXor5Mohtiqk8GXIZmVLuEhM5uhoV4D9iGGaPorJarYTZPwN4xqxTvcvj4dxPnUtFXzv1aI
nutnUPwvt7UGJHcsy+fLprs2iuPvovLakFYiRNG1LF9UgZAyFlHxd5+3dFf0V3YruF19+OS41BX1
T/DF7txT3yXG+nJXFFCpuDyTNQP7z80cPPdNGKMQn07hrmBkTmwZ/QHTwd+XB1hxQVciXJdTHOaQ
NzlZ2scfeD2qv7LQAJZz+fNrv99J2xU4E4qh082TzTP5SHM23dVNqz5B9GDrZX9tCMfHbeilrZ5L
fpo9W/7kg+Q3yqsKlYDyfktf932DQvPlv4N6HrN+nrOpfpJQAvwRF4R902ALS0DzMv4OECg37nHv
z0W4SLS0rXywx/fkRNBcs6NVWH4RoEHoUjSnXN6Q9/dbuG16YLKNGMhsUUsKw7ja06Ly1b1XoP6w
EavWBjgv4Zvzb4y0JXk8108cFY35AcDds8heHqryx3UzOK/dmwHQBQR6tbjiJz6DsSGVXnhT9Ndp
ChHhYtOUH+vWCsj1WSD29/lk5mN1lpG6/NvX7MhxZ6K06CVRzZPOR/oxF0R9qiiIzwhE6ZJ6qr9c
HuZdhB3HLOi/14jXAY/wFN08kbh+ydPx8zipu7Gc0r2o9Gdi5l9jVZI9FDZuDBo7RJz9jAr89/Lw
a7N0nH4OQtmPC24/M5nmI+A1H3hohnsUKY7gtb7ucVe4AuHj0OLFNWvy+7PGFNBpdzKFR16ewYoR
ux17IAtZcp2L5qkI2N/gO+oOHt18JFj7+Pki98aAma29GfxZ+tRLG8kEUBg4nw/qnT/X/XjnLLeD
ChYRtuFphEjjUSzefBP5/dN1H3fce45oVLVMVCeWkfRT3i7qcRL823Ufd1wbwsMz19xrnv7pcomh
oZ4ETGz1+K4EV7cdjy8RtZPJ6ifTBTgevKwOkrNcOk9yGusNy1lzPRfmpPCsAO56VZ5Gv615eOAN
njU+jAOUXm/HKuTNkuBZP7QgBLDA90RJWtReekDfmy0+yNbW5OtQZZn31zgP5VYuv+KRbqsFKUAU
m/kEj2stDx/Sri+9I82DoXmeKpraL5PG8/TGCpzN7L9dBcylWwFyrEwBRS5fAm9Eq3aOjh8IZUQa
HIsD3qt2XtSi9km5vC5HYu51O7YgCoXkVfmCB2JA3NtpSYKKLqCHCK5bP+ZetSWaUqEnycNnAut8
rFoZQRozbme2ZwPUUnYV9IfNRqfi+2bK3Bu3yNMhKn1Mh8MkkmHkf+aclTtO1ddrvIy5d22IokbZ
xIPixQCEa6BP36bTPsi13PKBtRk4btw0HjitMsqfA0wGRKL9X2MszY0Y2mu3/Bxa34ZQcNmCMCEo
X7RM/ygNBV/uBT+R+l0l00yYe7umaVktNS/zF1n3ob7RVciy26gp7RbA6f1DgP0TPt7MIBCmXDiR
1QtJZ3Lv5RqZ3qKLjdLQ+/7O3Iu1NA2qEHKuXjQM88uMp7wkV+iDarjMbowttsiz12bh5N4gxKzR
h1axZ3WuPu2t7H19B8k0fV2yx9wLNvWlzJYwK16oaeWhZroBWfkMBYzLrrBiqe7FOtR1Owkwlj+n
gRVfTVfROskmMf7shxkF4cuDnC8J7wRE927NfRNEZ8L1uzGrvo0zv7N+uiOl/mxGYBc7UOXYxxpS
wZdHW9kS94bt1W0EZoM5e0EGQOokhy5iluRi3ML5rJgWcZxbeXEXDj6rXuhM7Ufgkb+KCS8NZ56/
34U3kMN103A8vBgDPMMoP3guCSjB2jme7vtOXoP/5oQRJw9H4JuCihflCwjHoDNuJwtuUZlX15Ah
nb9P/x2fJIlyNLdCRCwYcA7qoT+iVgfAUrWpYr5yyrrAN9XjelKpLLjTy/JLTuFXSeubVCw3vfB3
QSw2Cmhru+04eI9Htx5khdlL6uNhNEQyCclmfsILbHeH9vCNmv/7Nhu412u2tFqhdSJ8ltZ6apeO
lPGbqbO4oF5jTZj+v/fDVF6PArBfPbeRlXfBpOlLnGbZFp/j+2EkcC/VYp7DuYLnIc/BbugGgl01
NK8WkeYbHQLnH/rfGBK4ZC8ipVkVVV7xwochDfaWo5/V83H+ZZBcFEL7d6EOw3kvcraRhrxvYIHL
AUPwNjaO6Gu9o2X0TeZZcTejuRpVOp4+Dwy/ZImC5gpOk3N7gOPsvuaV9hgOQ0inEwvVxbDJkq7u
xcZxuGZfjrvHoq14ZEr14hfSfErLATSnvNdmo9y49nnH2zlqpzyrTPXiN5U/7Ks4R3pde6W5qr0i
cMlBBvQ/lH2BU7bMCmxDxsu/G2rMxuKvGa/j4qCzE4NiefkSViEUQboSedoOmtCMfaXDtLUF7weS
wL1R82gqI9rz6DkYAen2d/G86LFMsNEGrUxltvgMLYxLQ2S84TIru+LiM+TS98T2PLwbU8/e84pA
NrSqZi72l2PKyrq5wi+xmUsEEytfiCX6thJV9VlLUfwNbNxWkrg2hGNYQ1uLYfaX7KUgxpovPTQU
+9tUigEN0Sktgvnm8lRWlspFDtZ+sBg66vylgMgleq3jzpgbjlrNFixjbYBzkHmT7WrbacHBrPli
8A7aJCTsxiOwUukWZ+zKQrm4wTaK6whPSOp5ypl3F+L90OyYrJuTwFPlRmHz/TQucMlX+lxlEamm
8pl1bXx/DvSM9jsD+uGDDoJ4Z7PpF1gEoOq6JX68tmrnv79ZNdYMk/U5uszmFu1PlcCNOUZ3/nVP
u4FbqSjbOVxmsiBB6cJv7flSkMbF8f9xiVrzecd8I98Pu2LSIEEHw/2urcMfUdw2P6qyDXc1qJqO
l613bfOdciOSnqkeZ6aeA0gF4zykD6ob+S4fly3/WDkLhRMioRRRRm2L/CRGAaM+dOFsb3mXhne6
1nxMLO2mBCwNdMvvVzb+P0jCzB98aSb5QoMa7Vy+6O6GwPT1hiWvfd7JhijO8brXlj+zyS8+ybMM
uafjcX95O9a+7vg646NddJgGd+DVEN+tBcNol1ZLlFz3+bOxvXEKUZlJ24byO3VuU7Zo1Ydy6RbN
wIopRee/v/k4C2ok1k3YFLguZ/494JboUD7UaJiDfFONnP7agRybtd1Mitjk9QuaYH/lqYlPMeXf
gmy8StWaBJFjsi3xsr6H0vQLUEPiBnTQoEslvNvhydXe2Lq8hsoTqZuLghtxB0GXUSeeeePj4TgF
HUwygGIs3djulRjiotxaXUeEZil/plHfPswAUSepnOVe9W29L8Z2q1NgZeddvBuAwBWrQM3zvCia
3dih/DYQWoBqHyrPVxmuW4NNo4qBCaAF3LgftEZOnTZzs+/wvGu2KtwrrudyA5JQRmmu+/CO+7P+
AALhukvatFu24Cz/1I/euYa4JIF5M9QB3iv4HShslkfWdGDh0NkI7aSx8Mpgl+Wjb4A7WhpgR1ta
naUIZXTMog4F90IotCldXsw1s3Ay+pJ2QmB+/uOY46FUjMVyA0arereo+I/X9Ol1mbeLkLNBtrR+
UfLnSdX9lPi89363LSk2Uu+1/XKigBeO8HzW1S9jTzXoWeMp5/1Pu6DksVWuWbNrJw70XhktlLP6
pW6ihxoA3H1dCyxbxIHovLwXK7NwgWeGz9iMfA7vUlK3B9uhUQh8tmrjdF/ZaRd1Rmersl5jApz5
n5CtmBszWoMGmKi+p2Hfi40ceGWhXLzZkJUeig9B/TLNXrNT3B/u+provZxzfwvKvbZS5zm+OV4k
XkLQwhyGz03dD+PeL4sMFJtIYL5etxPnub35vg2aIpNFK57HtCF74aMXfOfp2Q82EoeVFNjVnuKq
nzQbFtQECma/q7Ge2l9QZ+HjLgSaYNyLCCytO0O0NyfLgpeYT01RR/1VrQvQUvn37NAQ7HkzQ9bV
B1H5HYz3+XRTDL6KNyxtJctzEWg9glc+1iS8k8wMu57J7pup1FeLs3NfxOCv81Iv3ioKr5m14/pA
w/hkWbzzUtoxOb+R57JsD+jC+uBVm5DNNYNzvN/mfTHU8fkOHM2/FO5zO19OxYbHrEzBRaJVqggK
6JyJ56AIyQHU4+yQIUyij2vs9tb4/UasX9kXF5QmAPxUzKv0i52WX6lS6YFQEFF0g4r2s5eqx6BD
v8ZlD1qJAi4kDZBnZT3OEPBtk91UxAQ3Vcf0vqKbr2Mre+KC0hoUJtQw1uHzXAWoeVRZm9+jVlFv
NeCsTcENAh4rIdkb8WcIEP4lmf+zHuiuW8iVCbiLRjPt4Mk8jPkzZIzPMHCNC1AorjsRXWUxEBu3
oZoW9ox2Y33kZATjQDfM151U/xEUA4uYYAWee8YYTRIgXmSp+pyatCw3ak4rZVpXVSwLu7LXc8if
/UL94eigvB2H4pB2ILDqB1AYpTRhRXftdBzvrifbA/jr6xdgI/DSPjYs8D4rnwzln8vesGKqLi6t
JHU506r5Xw1Y6xq1+QZ58nXY68CFpaHb1+YKCObn8IzTRC1Qenrfjh67coFcabG+DmVbiEC/EJhq
Uuux+qPAUfd83eo4p7mq5II+WdxE/4H2zylQuHGptsh+VqKrC0kbOqJonfaIegq9DEPcsYRB1fZL
qs8XOJuqp+tmcd77NzkDtOfRPQcI/F0JUHFiponeTia+rt83cIFpZkglGK2j8I6S5r6sW7MXS/8F
9A2PsenoRlqytlT031NgvfImG1uwUDCglgma75PUZn9SCJ3s/CbcAMmuxNXAObEJb1PtT350Z4v5
OwHGPkkn8xhnXXhddAocd059o0rVDNEdyjJ/z3EWJGBtPV21yy72TOdpO9XKpj/6Be94uclAUNVC
O+T75c+vrI0LPcMTVp+FdEx/TCLLvoxiIkcadl2V4Na+fLk8xkowcrFnKmNUa28Ud7LRNSDpGZ/k
wbcgvLj8/bU5nK3rjSOwJc/ShqJlOC/Yj3/2Vyn5p+jz/HB5gBUzpeeB3wyQN+UoI4EXNSXPdXw1
yCp+CBRWCBpgtA4/+jmJy42b69psHLc2AEFDVVTTR25yk9CJ/+R8SW+yeNPr1vbDSceZDWieSyHu
SrCc7yiCVeJHw3Uvdq7aWI9GwNDTlXzKaFjtq3YOwBROQ7EVMtaWx3FmgHuLhmgRPtiekCM3tLwX
hss9Hlm38rC19XHcmWYsNxrih489H7ADnfVBs+3NG8a0MgG36c2KcGFoC6ePmADo7AADWz73APee
0Rr+FsZobRCnUKxl4cs5XqI73Zxjqorrm8Uf86RDf+z+slOsrJLb7aaXLizifPR+jIWffgIZLvnQ
ABJ7vO7rjk/bXpRpnKfeDyTcAMLq6AE1inAjV11bnfPf3/izLNG5NS88uhNnap9cmzzJU/at9a+E
JAeu2JhuvXJQFvlX3vqfUipNgmeALTqftZV3/JdTSjNV4mi2kDnkiR7qedxd/6jvdrjVZaFAMd17
P9ohVzd9Xpgj2l7/uryx/0D33qlEuh1ueY/6vMoZqHRTaDFN8aOGNtNNyqPPY6H0MaXqmU612PGU
H6eI3HRjphPIAvj7RUKmaPKH+tCodiPvXzMFx9eJLdGAPmTqT1x6NMGZMd1EIyStvHyzI3FlCLcT
zoqANVMTl3/movBZYrrhI4/A9gpuu3DrardyQrntcHnYRSJvpfqDvh8w1o1BesLJJPYpW4KvfrbV
5r02zPmi/8ZxFOjGS2hN8Dugdh5BfHEgYvAS2aTPi4eXtMsWsjaI4/qpitqwzermxUYpqJc4B7at
7MmYeB6ADlnbLVuc6iuO5HbEAYtSTN0ysAdKkAsq9DUki0IGdHke/7ScvmPpLsospTgGbUOCO5ZG
UfGYxySkcmci0eUIOPGY8RMl0uT6oZWzaR9kXKdzlugyQmvFvhJMDb+5iVU1JwR0CSQ+pGU48A1H
XJu8E0WyqAp7Eaj0T1GUoC4Z+6p/jpZiiwVs7fNOat9HljW67NmDAkNNu++zqfUT6dHreEgDt43O
aDTXEBBnPIjIE3WdlG2/6G+2r8B1nCzlHAcb2/j+RIhLacBbqBTruTevGhpmB1D/l7vS97Z67te+
7hxFvPOaRbRSv+bCKw6Mlj5wunpBYfayEa59//z3Nx4rpposEkCFV13HfyiTQRLqauumu/Zxx4QM
idvUz7r5Pq9Km5S5dzJn4q/Lv/z9sEncRLIhAsbY0fp1Acn+juQe2ZVj9TJX5VYv+trPd1LJzoJq
rVqYeQX+U9+eSbHbjF/HGUJcMIX0BdTRzVC/5hNIRvsYGZiHc/W6bXWTyL4fJwLGRfPqx7z+PRU1
yttBv9kWubIyLmpiLHhBiratX7M6/95nVf9g/eIqpRYIPziHyDwFNgLtQfcaBTlNor7UN3HXeleu
jHt6EEA+5iwyr7Mfvo4duze52igbvV/OJi4ZgfHMHPVzbF6V1M89a+4lyW4tGb5EuvlcevntZcNf
G8ZxWVKDhBqB2byaJZRga2Q/yqp7QhUjS1g5fBnC4nB5oLVddt136cNpGCt6PozyPyPaisByO4xA
2l/3fecIEJmUkYeL5rEMWnsUYUeOQe5vcXWs/XrHe6lq+ziao+ZVTzl5aG2lHnXGtspfa1938sIp
Rwkq7MPqNSZLAzAP72tQBRfdFgJ95ftuUtiXEbSz8eIHaSgwxD4qMnL7kE1xeVXN5T8yQunSiKHR
aXTMocJw4EDp33jVFvR8xUJdXMTIl3N/20wfeB19U3l1TPPhNi/b3zzyd81Ibq6yHxcQUfgVkE2N
Z1/BOlfmyQhVpGKnZ3WVuB6HQoxz+AqG+5+uzXw/z+y17KI/vtysCa6wTP9HOUhHw7DQEL8+HPTP
DmRLv0vQDhx4p9NEhOHyUHS8uuHerwFoz2NQyI1q55plOV7tV1MayTA0r3Hk0WPKPDy7tv33y1ty
jqL/TWmJC4/QYbZEseLlK8iF5WHygQsDIIo+QFv3kx8XW60DK2e/m9zRVrChjHIcb0qzA1Xs1YRz
sbcxnmEuT2RtBMe/PRQ5p64cEMuF1cUuar3pPl7OqqZR0fQbpbx3u25CSATF/86+inkJ60AyYM8G
giPupqkBUf8+9ULzpxiXwvIIEKLKlh+NqTgCTAV1FFohzwHThsa9KsrD6uuEe09BNw6X9+Z9/kVO
YYhOsgQbky1f5QL9D1HFj0T0duehberywr5nIecBzjHjTcIZmwA82mldvpZB1YvvEUgvqnQXzYLm
T1IGuOmXcz1uDLY2G+ewN97IoMKl5/vUtnmCbsI/soCYwnXV9/NszgO/mQ3IZ3gAljzzGpDK3xX5
gMJ1U2/kE2tLdfbgNx9Xddb1SLDsq1WBDwogL5v8fRAaSHyWRvtk38WS/r68Le9FhfNEnKgg5ODX
MTgR7g0Ba4EpUFOReusRYe3jzkFf85HYOBi6V6/trL3vBZfqKILSeofrfr1z1oMEqqCzX2OfG/Rc
jOn4ncfeVu/de6fZeWmcUED7SkwVn9jDGeE3+2qn/QHHJv9msujzJFC7uzyJFWN1gRT5yH3oO1kA
+/F8cMwZejoJm3jSTNmf60ZwnJukJkilDuOj0uNH46PFz9riWz0VW70vKxstHOeeS7xjxhA/egBQ
9GQXNVx7m8Q+uFAAyDciCIJ2+yibTtwo39qPocq3rpNrP93xZBBgmVlPYn6wxdR+QFatv3Yo8m+k
Kiuu7DIUoAxbjB30AI9lUzcqAUIfmTvL2oOZVH/0+62QsWKrbue/0jEuN2E3P6RBl3r7no7dpzFm
2Q8LmXEDHa8Z1MgZLeaXyxa1Ni/Hs3kqZpP2kf8g0ef4ALBUqJKm8NKfBDz1n5aBNxumu7Y9rodr
gIM9GfgPFFeRlI/Lru7AynR5Fmsfdzzccp/Fqu9QK7Igc0cqf0rb6PNV33Y7/jn4Wc4Xp/SIahS9
TfVY3Axy+XX54yshw9UNKmVO8kzx5p4NNUAEMli8h7FuSbUPqki9Xh5kZXVcvaA5B/NgjIf9Y7lA
DGPM0Ywbba/92hScI3q2Y+83ekqPhqHDQkDJY0Zid/Sy8Ot1P99x7NRHH1NqGyjX9SWSrAMpiqH4
MZmwh4Lz5SFWvMAFpKk8Z0099JCDNyM9iLDIDxAfGBIOreIkmFi1EUXWdsI9pCOVBlVHxfFMPrgz
UEo8hoDF7C/PYm0nXF8ePT8K2hTMTgX9OwcN4Z5wdqimzXfTtQEcHyYs69LIFPN9j4rpjg3hV7DB
2t3V2ZgLjci9oEEiqdhD2nrjDXSc/L1s1UaoW/n1Lh6i6Ty0nxcgvkgiSKYlpgZzV1WPULEbUrWx
BSsb7GIiPJvSrmpijEFp9Rk00kUia2p3lzd4xUxdJEQ6gGp5CY28UaP4LNF7d05k0DZ3gEDG8fIQ
axNwvFmFFiIYqvOOgCsv3g7cDniMiYN+63V/7fuOMzPcdaSd2/6DGSY0vIvwa8Y3E7CVw9PFQIBw
LG9QN+0/yDhqHrlmEkRtZ0Ni7aNMrW+TKsKo162U48uE5mmcZXMok6xCnjTZekwUbX9f93XHlwHD
LFVHG3y9zNDIEWST3E297P+Ps29bshNXtv0iIgQIAa/zWvdql+3y9Hoh2q42CCHEXcDXn4HX2RHV
cmmyNw8dq1d1hDSRMlOp1MgxVizJ5guGJ0cdBRjSkzUYV8EDpiVv8Nu74Cmcnfa47QuMMxngxNzv
GurfM69F6B7B71jOaxcSy+83GxsYT3r0rZDk5Pl1Jx4ZrfvmGOmycJ8IGHDXGuZs0xj5Nk2mgIQO
waUqQ3N6mJU7aFvvKlqt1A+WMoFZbUFGbHY2sCTJUpql2GVdV3TXLvgE2k1/93nzQ2v6sixY1UMH
Zc5WygO/X1c+mtJwcK2Vnyggne+9hEVzBrXFZujOEwI7GhISaLruo9RPI1QysumnbOcB6uT9JNQd
SAxcekKHeEE+925M/H/8JAyC41B04/RMYndWb8gzqnon+iVFVtWiYyxnvHnuB0gdjYeiAM3K49Cw
wd12ngbLvr2/YDs1ai8iS3DjggUzjgdxOE2+sla23V9i2LvRVdEUPuQ1+bkntUJ9sg8p78YDmijc
Yg/cU+n92uQqZvtEwjkbeeo4px7NZ23Kbmuv+3x9aEtIDIw4IhfmgIik6TmqQWzfgjARddxQoSms
KPeywSXJV2jTuj6ZJbgHRlRJfVwfGGA9J9D1sLOeEvUlLmr9sm10I6BwN4kg1xc7p0mVYifBW7Vz
ivHr9cEte212TFAIAHi9DnDuDcAje6H6rjmiet2uvS1Z1sZsldDNDC5ohT2WEI051DnujzSlK/03
ll02eyOkarqsm0PntLR2oP73kGp6J3XxPXHkYczXuHlsi2TEjhr9pP7oIjkgYzHtKWcPbHlr5uka
WMe2SMvE7zyOO2PUaTcr75F2TAchAdFJUKPZtsWGOwuo2iC2aufUdsmbBjB/J8FMVkVoZLg+ge3X
GxlBxEgJRp4wP3stpFwSjew1z/nKUWFbe8ORdTOllZtC2C0B09lRDOOn1Jnx2jCqDUw/OIvMBgld
kdITULq5TyZIYVMHpJqyF1sgl8vohvNGbTDwoqjlPQSYql2UohMxnfIv1xd+sb8PzjSzGQKcLk7h
+1AV0v74dSmNESe6Ab/IgYzjykXdsrdmQwQPU6/201Cce7/jAUBLQcy/VoHQdNvymw0ROgLdJdVa
3pMWTQUQIae7hq3FB9uvNxwX/C4EIJdB3k99ps6Ed+SY6S2SINhasx2ixyN/VJOKpzs+9fmPtAke
Kp06G167ltGXT3oXEqKscX0NQOE9cMH5U0IakIgk08Yk/o8miCAC1WcYIXCCXHhPZdE8uNOQboCh
Lr/d8Nk+l/kc+b68ZwMCQu+iJj91qBm6Cxptm+kbRy5tEz0Fo1+eiSi+UEiMyBDtcNqbfnUV91cm
saSpZvuDDlqgf1OskuTqVeskvQHAI7qlGbCBiaThzs3C9sZfqJ7dplkD8VoONbMxQmZN0LXDqHDb
dc8EBxokIoAe7T47yJAcoDKur6DFN8wGCVVAAC1XszprjQczSebpiFC48gJkG3z5tnfWm0AEugxd
pc5o5vncV57eN2xcKwfYBje8OkK1fml7UWf8W4fKG8jnh00IIdiu2RJBUkS4yZvlvVSTWhTJ0qPv
Rm/X19xymJkiPJ5KueNoODUHKcIOQpkTUi7IogY9dKevT2GxWVN7pwXbgeOFkTovTsF78ITXdVjs
gb/7xl3YUM4egMoboAKPHuLrU9oM1nB3VmZFAeZzdWZ0uCFoIE2G/nPf9jdU6EOmtzQMLTtjuHxf
NxUE0dR8JzskScnS5QSm0l/Xv8FmU8Y5Les4JGi5mO9ayl5Uybudk6RbGEnwy01QG0Qs5IzLbnXW
ffIIWUa18zsoim765SakDdwgQdYhuTizDLT2YF5/zebVyqdlWUxIW9s33eB1Dr/VcVnue9Aanwqx
yldmyV9M2l8mu8JtopjfQvf5AWRCh34oX0UV3bhhrVeWx2KcJrYNCNpRuK6uziR2Xr2CHWq8SpIp
fp09vN7zNeSQbaGWv78LeCIoXSJTii0u8meyvNU32+3HSLCnHD2LkLGr772q7U+CVNG5qIeVm7Jt
EwzvlcMY8ikPmzuNxun0nPAWeV6SteBSuG3KFHIZt05QgRN2m7kaXsziYVZQ4sNjuhgn7wYhEB1U
pRC+e9w2geHJgBgiLR7DCrUddP4TVuY74A2/bBrcRLdNXtkkfPZgTTP0jcWMEOEEa/yWFhsyex2g
noSGr1o293osut1ExIscRL/iB7bBjROZxiHSR4fU9yqO6ClN3fS18YZi5by3GJGJaGPai4rKmZt7
pZG3TARXQTTfxUTu4+XGv23xjVsyTdOKjU3X3Auk82c5om9Qyq5csRtLoDCbGgT6srgsKn67BApB
wYnMvvCiuZ1S/5+GrFVWbdtguHLqB56STdPctxMMqHeL9LnqErKBKwIHzR8oNtB1B0OTgZWqH/hB
dPxZohK2R331cn0LLAmMiV+jQwcrxcPaPe0cD1m9gLQNabL0LcvG4nbbHIYD087HIVaW/JbO0DtR
UfacFO63muUv18dfith/3pr/UM6JaFH20HxCHjG0jwLSSy2qzJr4d00hjoOMH7eROgdQ8Vp+wrtT
YaKhl+K9qrlPaA2ZZLRHPncFUP8rPv3xbvyhnOOBOjiqY5CQEQoJlRbJcDvGr+AN2gaLiUyOXx56
4AuOy+a+jpDGg3ns3MTgtbq+Dx+7QmRC0BT4/sIx8RHuBuBERQKM8K4Zc8gTbht/mffd4uOdPGgG
P2/vRe5U0Dz0Mn7q5nUhKdvvN1yZVFOv0WQ330FXczohyX6JJj6tePLHAfUPuRwZJhpeC0cjINJO
dHjCqXwbFj/xRL92u7VZj3ES1zwRfOrc5t6bIUOI99sHHuBO6+vVp7CPQ+ofejhR5bopbljNfQ8Y
ww4b8nl5V4F6qrdHwhQ/oHqyLc2LTAyaaPkIuNsw3yWoBFM6fgX7GxAxTrMTDp7qt14UgKP+t1Wx
unCZHlqQ0aom784lT+mvsSZQr75utZaNN5Fooi3LPiz0fDdBn2pH/OHSN943NcevRAUrEdZiuSYg
DZB8glcqP7tNGhDxTJ033A4SRBjXv8A2+mJv7/wOupYdUPlzdqvRun5OKdUH0CGtlMUsJmXi0bSo
RhFrL7tF9903OUNFAtnxTSu7S9/DeGcRr9SwbBMZ3p12qoODZPkjnr1eIa5yD7nGsx6HrwsjLdAC
K9PYFsv792Ip0dXRHFX12Vs6zSQjz+umavsEw8GT0Fcg1G3aO8E8pneVm0XOXo95d/QaxtMn5fD+
PvRmCGRc33lLRDFJaVtIlrc4Xvmt4g6f95Ou/fzYzy5EGSbSe5+uz2JZMhOYljiiiQK/a++gzVQe
AVNr/6oIkds2xESmoReja8NKuyDSjd9+59/VsKrEavvpy069c422rAQkMBr3FtKoqBsnkO6Z9lnO
uxXvsGxAuASVd+NDJQiyFKzHj5/a+uC1IdmxDIyBkVrVOPvIqKDjFhkGy4bMIwTn6QUw6MQ/s7oM
mlObVF17GHsvfoCsQeQAgAUJzevbbek3gRrbvz8qRZunlAW029pseSHIQvbNYSEEV8KETkc/6i+/
haxr2uVnyUr2gB1cKzN/tKDL1xq5aIbHrImkWXUBr/p8LqaQnkoBQp85Xgn3H1kEJjCNuS6C0R2l
py5RBiD4TgX+F1JJN1sZ3vL7TWsO5qABR3BaXhrKqicQKhTfVZI+10jjTte356PzavkAw6RBEtNN
gd/LVxYO3tFzixdZo5QsOijfjSJfQyp+lLQv0xiWLbMJoA0w81/YHIg7JUAe7LlhfkSycuk57Y+t
TPZZuUb2YrHyP1iX60HEKQj3XiGbFh5YMaY7KepoT4YwvZmr+KbsV7Mkmwksf3/ntF6teycMlHzt
6xIaaBCF/jmnbrmtETsyRQEypnvFAXi4+EHoH1g2OY80EtFGAzPCgahm6FOOUXlJtN/5e4hlxOzT
7AwB2clocNf80LZGRgxIIFBPy6j3XnuNiy0wnvxhqFeJLGyjG15OA08UQgE9rXPcONGF4Tv3YexL
uZLMW8Y3EZhi1iItRCQvOoKAvIu2rMIVL5v8z0ReemNTe/Pou6+oJdR3kx+1/QusN/PvEhwH7Ss4
pNbYSG2fYbg6DvYW8loFeYWg3nhPxKLQWiVDt3adtY2/BLF3jsDwlu2hp6NCsEqSZ2gtla9QIl2D
/v1+ATHv/QghJkoSlzVelmjifIAYVfcsnal2btD8HfvPkC+J6K++ZGMwn5FPTP23XqfMD2480Hr+
YBAqdOJ938mp+JUk4TjzPe7dgn71YhenH8uBhzw6DvQqPrFiiMfy2INmrnexRhNXn+XY6+qL74Js
d9jx2a+aO2/MknDFBW3L5v972SLwjtOph6h77QPE3QIt8brUolfwF7bRDQfnAtxyRVe7r2Ba9899
i1aWC6SMZ/dy3X5j/MqPdsXwbLDAigHdsPFD64KySFOgJHScPUegd9gBfTYcxBzd+OCLBfvg9+tT
2j7JcPeW0zFjTl5fVFwD3li3weOEdvHD9dEtR64J0QTeVvigBPZep8jP6RNjiU5v0BMNyuNmKtcE
eGyzGNfQ2dEtFI3T8LUKgAwDoyE5wjCH2zQv9MrJbpvCcHd0KEcgwWTV48AgOTyU2T8S2LAdJELr
ldTOcsoGxqFO4rZpKbjbX6cg9yFU1ZNLGyXpyaO6v00Cp7rrwmBNHMey6yZmMsjIRBVB4uqOustu
grIM2ee8ras1AnjbBMvf34UvEpBUaB8KVFHtkmwHHPMiYiHrtWdWi6cEhp+7ZdFqFfYIjwk67ATY
fTgJhyNltLvxuELsr+6rCWX3ufO2NG4gZpowyj6SSemOoftal/eAwH6byvHHNjcx/D7w5TRLH1l9
Db7575ETjfsSbIq7udb+2/UpbBti+nmRi6ItkZt4xIUKkvIj1n+qu7ZZO1IsE5jgyaSs8pCQ1Hut
/clLDh5gw3zvyGxNM9M2vuHknEXoPR3L6oL8evAOoRsG8rPjJ1SuOKBtAsPFWSISPaph/u+JPmV4
3tXFvEZkYQkg1HBvdA6WoawC5IZK6+wwhrgSxGIGECjD8bq7vsm26yFdZn/ndqL2feYB5Pg4oXqC
IqOQEE/GQSh89GSD3aU8UDCNojIu1afJdb+VE+Ds1+e2eCRdlvXd1DMesEk3NNVF1674kpSxfOQg
lcXp8hd46EF/nATxfnL6od3pEjqF12e1bZoRB7SQeE3oFXtVndTsKCh3xbEZmzXZgWV7PjiRTUrq
Po9B1Q0xW3Ae+d9STX4poNNOslQPeEJMVyzPZhuG+ye1jEnHEY017lZ7iPrFe6+Lq7sqpWvfsXjJ
R99huH9KSDuKrJ5eBUExpJbsIFOubgQP3R3382bvg9fJnVi78kmWffkDjUnB95d2LeoUaVgGe+4X
rnPMao1Ogk0bb2IxadPMsaYxQmZU0XgpFuYICiBlXil92VzJxGJOI/qsIGCDeDP15FBIoBhk7E3H
2AnuR5DCguxBTZ+1m3xHHngHMTZ35css1uAbkcKDXMsweEl5Qa+sfCZqUPmu6iMUdLVEs/q2RNkE
bOIC5vZ4jq4uPRr493hqT29zkFVsALLiqDQBm1L1sqJQC31kKYotu14StISUDQ9WzMtizn9ANhlY
M0TZt49KoGVGFNVfKSjWD5CY+a5UJk56DvSh6tfulTZr9v4d28D7hTq+hLHFZV0+N1FW/czrMjpe
N2XbxxjuTwfW5qgIt48t1ydK0Z2hvf4iC+8bR6YxgfTiMFZrxRybdRmBgEcZIFcU59AUKfLct5Ts
okqi6dVvt6kJRiZmMx9LH/keURcvqNxiN5P+NsuS+df11bLshQnV7FBHS+e8Uhfi8Gjf9olz47vT
2m+3xHuTxRp1DwVelql97Lsm33tN9lbn6i71ukucAj54/RMse2CSDU6inXWQDfUjGPDRhdNAZcbL
m/DGEWItP7at0jL1u9N4SlhcOjniL19QUj1gCoclVF3//bbBl7+/G7we6kbQzpNPgH2/UXDs7uqe
rFyxLc5gQjZxfa9B1hdOD20IrlHW4ERKtYSQfFru0Dad7eISFPjDkkxc/xjbhIZvezTCTNWEkqCO
XuZB1Lu2TuNdBIb3fTWyLzEIMA7BvHbftk1nOHsfZGPmhqhxM4+/TardLZgOhuFxXbpbOnWgeP52
/cssN0qTnFCCx6kOY1c+LXlYEpeHhfwQ8fKuz7xvOf73+jSWxM8EdLpTwWToIzhScHnti0kgAVN0
58TR97oC4EZ7cXTyKrn30oiseJDFAk2cp3JiXiZd1zz+Dpe9xp08iMLT9Q+yrJuJ82R+1lVeUbaP
aFOJd3xcEPtteAKEUe/cDmJDKMBcn8liDCbmM/UziAqgdvEwNU63V4X+VEMYgajiZzJ2n0tYRkHp
ynOYbS4jIkAIFUTPASJCPquHIIHuaiOjV8q8s6L5s567dBfF2cpktiU0IgRe6pFRTEn7KKukP8qC
/dMC8rsjfV3fdDHB49FGetLoNy/vu2DU9824kFsg0hHAyGkop7sKPfLnbTtkRAdoUYdt0GGHatoH
sAV0RS3FhsVhVeKzPakgwwzbvj6bzayN4MAnoERGoEz/ezAsIGBd98lh2+DGya/yrgQ11CyfJuEl
5zZGZ2OW4ZHl+uiWg9MEg4YsGwOaMOQVPKyPLvr59x2AIAhnXSt3Mtfu67aJFvt+t9+KNk6qY90+
kjaK9wxe/z+nNCdrqDjLAW1SH6o0jkRbL0tVQiyaiXI4/KaiqryOr+yGbYplHd99RuImEMccnOZR
qooV+7TRS5V/SF/rKZ3X7jDLLfiDW59JfTg1tavTmTSPSTF4/YmorJRoCQUIIQNXQeHWX712zvF6
zLijk3EHuWya/yR1SrpXp6ggvXQgBW6HR/R/oDU8T0bU8a9vo+37jQjBHBFMGdXySU9ddaw5/Sf1
y+pY4V+uT2DxJbKsybsFDv26gUZFXF5aXESH/dA1/J9yDNbIB2z2bgQGRUpUnQu3vDiZT3aFl/zs
M0K+DDMKKmNV9SsXKUvUNjGmCRGt7vK2vICD/TKiYruP51HwvahYUp2Wl7OCJ1G7L7Jqrk7bVs4I
FHO9FAQEMmxwubZ30ZQk8w4pWb0ms2i5WocmYaIAoWvpCFwQSAzhy3q6ZDlDy2MJLQ6NLiCx3LXD
KXgJXHe8CTnKIVs+LDQRqAJ96A7kyuQTuNkh7OgiwVykjrYNvhyF7+xNsyKNi8ovL5lL4k8dZCOd
XeBz1Pq2jW8EjKCu0i7zRXkZijI4cJGpm0gUzUpC9XESF5r40waqdKQED/clLVW/B115iiJh9Lac
c5Pn/ZM18f53iqAo2ZbDhbEZAVLXixu/KS8CYNS9p2f5CIzcmrSI7YMM94d6VZDPMo0fADN5a0GK
24/p9DOZan6g5Vyc80io09TO6WOGQLHirR/HnDA2gkKWucFIOiYuA2Qv/qPCpuugvxv4N9dN4OOY
idT93ybWxpGmei6zJ1BofFmyRdW3xYOTesFKULb9fsPzo6IpoyHhsDHw5Dz6TuH+AMJErcQVy883
Yake6XEFdfrsaVHoaqeqOqoq7259yBNeNi2QiUcNNesiCLDJi+O7Pv9W00GnPybSpuND0rcJ/Wvb
NIarT5AhLee2wcVqWHCKxdD0qLWr4OBCuPvX9TksW2HCUoF5dqKM9OIy+4m4A41AcstmoviKv9uG
X/boXbSSnUwBXypxrghC49uxKnnxlUXgdzls+/3LxO8ncFpZuGGEzQ7q6Chdnhxj3KavD25xbpMg
sS2DROFNob5bKmYpTx41S+MTRaUWPbbsr85Hz9/yn8p6Y40+NKF+teA6VjyUlzxrIT/vVMUOiBKU
g1mxlkLb/MNw7zSYkg4/X1zaNhMH1wFvOErLwZ5BFmSjVRkOHiqKEwqZ32VodJB+jchAar6XBZTJ
P13fGstHmBi+NirE2EV5cUmWC5PXN4/IWuQjhWDYyqV5OfD+TGpDE8anZE7qqnPFBTXr9sBnpZI9
K9r8RxRm7YXUM9mmvxCacD7hj7HqxlFeiiHw9xo6amByqyL2fdtSLR/4zkXGqkVLycCKCxnrKN1N
KTj5q7Bw9o1yttA+MhKa2L2QpX1TlJO8pGP6AlDofPbh+SvHhW0nDB/nddd3mdMVF9GxFyFm/4De
SXJb4mSqgLdeibbLaB/tt3GSq3rswTSclxdw2LwJmuzCsdxorMZ5XSEbTAsd55eRTf0J4Fp1C8T5
wrwxb+nTWzbAcOqSKwYMdYa4UbkeuISClg17Mck1BR6bvxkeTQTId2YaFkA0Bu0x8Br/ezULfhqr
ulw5VS0bYCL2qJCZ5KSAncrxayOGYN/jmrhSYPmQPR0LZGL2+Jw3eYku/MsSsCMGIgNAjHfd3NTn
kUnvCO6wnyWlh6EHZ0IXwL4yufEWHppkijMtfdfFy+hl8IPukLlJyE8cZCDgO3MBUbzu57b1M/zc
w0lelV0iLiLU9WeRMU7Q5JslaxJU0ccOwoyzHJ2mfeA2pbq4rQM5LXD2AAZ3WSpTy/1QzVzsMr/a
BnINTeSgx9yozDNSXDR1/cOsew1xugm9RcBXVyuR0bZihsu3LnBuQUEBVvFRGAWNZld8C6tKTYfr
O2JxGmb4vSK0D32mlqtH06Hgr5rqBmqT7g2jiV675tomMTx/CnUJ8myaPZF+gB6qR5JzQiB5G9Ky
PW37DsP5VUTm2i8RgL0hRuk9CB+6jk5nd67S4/UZLDthAvhynjPu4zX3UqAScS5xKW95u4YOtA2+
GPS7AzBlDqVdjxoKB3V2pEP9HIsmft32y40kXTVzEvt+icDo5DdOALq7oA7XNO8te/sHWE+EMk98
XDSCERUK4RWHvBLHPHXyFQu1ZLgmQE9GkMYcKHoVopHdUj4e9FJYAsPya9LVt1PQ36RNeYewvMZb
ZjnLg2WP3u2FDAB1QUUVp2wZ/aPnRuyqiqQHtJsUO/SOroRCW+nHxO0lrhDCKTU8DylDPwJCCW0W
uuNALb2Cbv5hFsgd8AYCEG/zAILqdJunmNg9hf1yW0xyabt62EPMlLwW4JCO9gN1If963eQW0/og
UzGpD2XFOl4Xvry0QNf9dke/GNo7F+Ipuyajf9X5uIWWEqdmYHh+6kw+7/DPUxuDubEdQ33QccV+
5CL1NqLJQhPSp1j8//1zgeqHXf4yLq9EyewUj07cyr8DJwRGERp9u6zOyKuOW7HypmiJDCZRYuBk
hTugvnoJqZsQvBtFrDngEklfru+UbXwjOJDOCeDADo7knKvbmQ3pdxr4wd/XR7c4r4n1a50UIpMp
imnL+3hdgV91it66Rk/AbfOfeftz4uKtqDm7vT6f7WuWKPXOd3XvAw/hIF+RJCjCXSVYlZyYVs64
Yti2CZa/v5tAAVpHY4JwF3XN+CAnjWfdrO7C6rDtA4zz3lcDniYpqhEVqdk5SHl9E3rFSlHO4pUm
hI+BPSxgc4XHnGR0z17Stu4RYBf/wadtG+6kbPkhrlcxmJZszKRQjCuvElEylqieF2+gE10Y8aDs
PcCFyPRtyON6XxG2dhDZPs6IA9R3Wdm2k3hK8dzq9JBnnDzxH1mi8VCdPK1dN3kccZEl1R5vZm5H
t+UFJv8UNDXiolc6vk2yUb9EwME/uHX34/9uDkFMTBmbvu3coM4h/O018V8CiOtdsIDttw3u/duW
207UBSiiPIh4cHHgkLg6Z+gGWxn9o2N0+elm0udPSQD5eP8E4vT7NJ3vaheSx97wNZjW4AkfOeMy
hbHlKaOlpIKTk8IS7cTgd8ccIpHn68vzUWaD0c0irWC4jJFZkZPmOFjqCBrNXShewrYa9tdnsPx+
s0jrTRK9RX3igkY6eFEZhCgGNOtssMvl5xuBPYoozaT2yIn28dvkQz7IBex1ZXNtv3zZ9HdhkFWi
r2ZGPAjSR9GhbZDtVRy8StvWxYji0kd2kEE+GJpKeJ3iRfcjcdTarc3205e/v/vp6MLBBb5uXBQ5
3PozD0G1g+7lNfYM2+hG/CZ48CwC7mNLhwY6e+DRfBn7uV453mwmaXis5hEhpQj8E8649DB1yj13
C43mXDC+UsmyfYDptuh21ixpyAmqZZ9VgacJ1w/1ikvZBjccNoEW70gbxARoc/jP/iimvR+sZraW
0f8ouHIQAOS4RZ1yrxghEA+034AHwk02adZatZu3nsp771QLKu5q1rr1DlGn3oJChruaFVaSNrkI
5rkH433D8r9lA5qvcCy+Xf/1FsMx+6RrWtAZDW7efz2KOkCJ9j7EkePJVxsXyHDatuo6EUB08kS0
k7v7KS+LbIeDBaDn699g297l7+8cN9LpFKB3lZyEIH+j/zo//i+usbbBDb/tAePE4+fy67s8uRFJ
qU9z77xe/+W21TfclkIyJwvc2T95E6gpZDSSr3OmnV04r3ZkLVHdvHAt5mO4rcfmpnWYRFTL0QPP
5uIlaZpbTtUD68p72q/Rw1pOdVOSZk4Fi9uA0xNYF17mUR4mVT8mGTkDKLRiSJbVMousLAgZEw31
T1HPb/CG8bxIPszOWr5mG94otdA880pnObp0OcUP4HbjJ42n0i8BGoFP1/fbYkxmLbWWUZ3NS3cM
6yPv06RBRxrwqVq5EVq2mhlnL58rklXM9U8sbR95G51UWh24zF+muYEo9hqY1fYRhj+Lkjne4DvI
33pQJikPjbcziOS2ObNZO41KH4RGLaPIPTPn7xT4B2iG0ro6btsBw53rqi3HMMaPlzH7EpWcH7Nk
CG+uD27xAbNmOgu0jAYE6h+hOz9TMMXVSXkXVcGtDvzX61PYjNRw57oLZuWjyQbagJQ2aFor2/yO
5qEKD00uRbVyIbTtsXEe66DzZlCVUbTWQoWux82ilGrlrLesklkvjcBnE6SZ/q+ZEgKedTKcap/9
5c9rrImWVQoMV1au2yndeN4JirP5kwex7dc6arxjLoZirQfJ9hmLF747dUDDkUOUEd6GJ4tPovzZ
svK8fEXGN26CWUGFbkQ9R72mp6iQ81mqMf6cFUm4RZUcJ4NZP+VNLeIqyRCM8voBrZdvwbxGvWxb
/8Ws3q0NQ3dhknsIpYtAiArhZREH43Y8rtJW22Yw/Jii5SSMUxw3yVQ9sMY9a0Hv2yFa8WSL/Zu1
0Bm0f4MKKD01WazBsoP7dTLE+f66E1sCtVkETYcSbLncw8by7Nxn1YM34XYt4/JhidKAYa4VjWw2
arhxn+U9CBPgxqnrfE1Kxf6WkNbbjbxixyZtuuP177GsllkE7RMv7LvE9088AMlalb05uf60bWjD
kyF0PlAIbuFQJkTsKQU7b+jytQ5Jy0aYejCdK7nQY00ha8C/x6MAxv+LiKPHPslRJxrdlduZZRvM
YicbicvHasSZVsjzWIQQUU7/0yXZWyfbH9fXyfYli5+887iUIaH2li9BPvTgxy4EALK3iNCXCn2s
+dYcyexglkWkB1AaBSfdsGwPsarpEBUsPUABKttoTIZnj9B+VpwN9FShbeqY9OmbDEV2ur5MlrBh
Fjq9ROHJNG/oiZfhk9DRmzflpzhuv1wf3uYIxumsydBl6PSE/JfGfa2HxMd+dFbLprY9NryZBJnr
4WEBe1yQ7wFvF2tlJYZntXqOV0GnljUy+5IBc+MxcJv0lGfF50SjC0UhhQHS7tv1RbKNv3zeO1OV
Outd4ic+blQS2M9ERefOb/43wFbLNvzRHjzqMopCBA1I9cyQEkmaw1apCmJ2Bfc8d92indmJ9NNX
nmZy5zZbAPk4ks2e4FmU6J93q+DkB+RH4nr/6LB1Vw4d27IbfpUKP+E5zjSk7dM5GtQ3ry7SXVCq
NZ4BS5QzVVxE3YRlS+G4kFD7W0b+3uPDU1L0T0O2BTy8rI/hX7XX48VLjcjrkL0cEhp8KdytdWlT
vaUHC4RCXxs9oSkHVLPTaXahpSvdHBIGaxpAFhc2+34Tp8PJoprgxKpwxyjE4aNK7D2vvo2d8K95
6C/XfcziAWYHsPZ4M0BoE5s9gY8uqofuMIRbBzccGO0wE5pz4cAyVK90RtW7m1dZhpeD/YN6hdn4
C44fInLd0lMxT/XOD4uTiPLDIuAqAz/ciXw4OajwbFumxVfehSK8xg6TzP0m20FNDY/Cnq+n70Uf
JuPh+gQWnzAFXGjpgPivqgNoqbm/fjergX+Q9tHNuknZttrw6z4OcbMRsQ9SzfFrS1iFPh7otVz/
/TZ7NQpUTczmNB/b4IRj7T+QOTt5M84b2Q/pLmTT3zrkG3fC8Ow2A1tRlWbBSSoQ0SfttxAq5de/
wfV/E1J8YFQmEwaQyZIGbZLiqITYzU/pSiZAd6ojfVroyv5iRDovEZFhswcmF4LBTE0zyCS6bvyP
2xPytQtrD/8/YgFEhP0RBC1w3Lk79WCe705eWsgTbSqEpArKcy2NMrnXQdX/IpDPG9Bx6dDXqWzV
AzTFQe+hM2gnJlXN7kD7Nn0Sc13GR+Wi6lQLNHPTAqgxMXgYBJwZ6LouquAvcPuQXeMspOfguOsf
VCzIxQOP042Whbr1WE7rs4jRvAXJbO8pqmn1VuKLnYNgYaZ3hWK5/yn1Ih/v3g141A80SIf6ZxuX
ffpP5JVQNE0lT6cd1TkvDmCHD9tTSxxRHVM29Oem7cOXGQ1oX6QH9tyagn0FBHnjfc8j9wcaALsv
ihTilE5C+ru6KyEuA1k/9O2nQwv+qVB11a6tKrApgD2AZod0cFNy8EI8U4AbHU90kM3OL33R959T
T8annmrQTrIiKDy82c4zB+AwdtCC6w3JQYxseErzLp2PdQNl1R1wkHR+jv4fZ1e2JKeuLb+ICCFA
SK9AVfU8t9vdL4TdtoWYQQgQX3+Tc198OK6uiHpzdOwNlKSlNWXm6jEgPnLsbCdIhhfzixy84TMr
OAAYRZs2XSzHXMVWIxrH1eUCRpmic/+D12K5BtaKph/gM/bFLc388hpV0jHYyQlLG8vB967QzPSu
FMloUmHI63fiWtrt20zpF+uJaUzKeumHK8zGKi+Vh0G+TBTyuqGtbxLgXqYx0qmWzUFWQK/voP3B
yyf8d6kTsYlV6TULNHBYOQYARERCRroB/4ccrI9kETXPufJj17F18K33OkmjbpYD1pWVdYKR8pWN
xCSAY2xk3z2nJWrJAO3xBeghN/RffaelAW65ub1trOEH5epQRsM8jRnI/IF4rPIGGTopBuxSjYmb
eVyAgGmflG2mJ2vwYbYL1XJBsYzdSvvGpDY6q6xOaG9MFZGw1HRHlJW/Gkb5ZRHS9N7yIav2mA/b
l3ELJkgdGZ+EF4Q6ixdhVbtE542hCRnmwb2sR03HHaC6+aejHdT9qG7xkY0r3B/ET/1XCdPsI4Dm
vauSiXy+mDml5LnQnuftDA4f25GRFv4lXwbl7dB9nO4VKy2JUo+Xb5lTh/mFMNb/3vXBfKGDXv7i
Yc7aJ4qS4BMN4XgiXZaGfDad7+gEM8gWTFZZHP6n4x7+2clQxpDf7iE/iNNVLb5zm2Fw2W+rG/Ox
pH15k2dQVpqYh+/vJfUOdMACRdB+bx4RWGfBtfArnNelHeqrwav8X7xDUGZ7n1/bmvcgyLRA68tu
mF4xc7h8wEAI9nMoIMB95SpMBDayMgak56H04hHjU/IotSUSv2KZAcsWYED9cZauNIk/qax6LEmP
3fHwP103aqJ3uAzUXlBIuBPIsGJmRqPBCpm9JOVQIDlMKWJyID6tjZQ7Vs+VnsDpxqwTkAEzM7Cr
tgGl80FhrEqxAOmPa0Al6NT16q71K9Zdy64xf6qcOjhA3hxkSUVzIzHASo73bjFYBbxcYZdLQzGf
EwgcMfUHCax3E6UdK64UG7BaXpOLMWmgsrkH+FkNT11HmI1VUA/fZDCETym4aa8jL8L6Z8sLnP1Q
ALN/CCEhfjE3C1d5nFm3W2KCO+XWm4rlkNHcSgwnplCliq0t1W/t981PKkTzYDpHPAApmD3xLMAq
YiIQtm/Kx+JP2uCKJcTLJNQN0hKfibP0wix1fxpt88OMa/Ii7YCdJOvky28II738wKdsDJIqpE56
m+Jee1nAtb3BVIO+9qJssvly2ROMUjr4eU8wVQTMwizRjNEO1DuMBa3iEuNq3hxTk/k3eDXe/WSn
IdjTWtjwIEc+3nEZTC/ouXQswgym4d7LUqZihXlSY8QDXtukITgcJFi1SCta0GcGXwRB0YHqPqo9
LW5E44+gTDXDhyGq2qOi2fSJCKSmUTr55VutgFfeTS2Gh8eonDvOqxK5NvfesMoNN2jDkJhgOs1N
1QWDSJgWw3SbSuhjlrgCXm2x2HcDv3cIVchin4Wtjvx2Lh8m1dBbn/n6yQlGgVJLTbKXQvrQB59U
987ynj3CdU0JNK4Bbu4XOb+kcx6oiIUVgcan43n+xexjJPMd2NvNkkfc5GR5gSZFyjpcRun6Kgk1
t0+fOfCeoZ0ppAjKNMCHQGnzHpVgp0LA1zhPlJUpudROOEGaNnXqrtzzaXbafdN68ISNHt0MKk3d
BB4bdI52Jnc47lIVjreF66HyToGf0het6Mtmj45R9qZlgKExF77orXpHSuTKqKyA5bg0GJscPrVh
62PQhISAKUlLHH3MZOtgNaEuXmu/o3dFVpUPuVj8V4CjpLOrVebOP20g6PUEjFwZiy5szRRlpBuq
d4nT4752LsdXNXPHfqPN1P+GhpHeE5/xX5zapow8IDN2CF0qP5JI5q9TIXpsGR2zxKfOeMcgjx9G
Dckr9w4ql6649hsTUAwcLPiQpHJ0nmxugu66Lyz70IGjAKmuTbBrzWJ+MaiLfhdZ3olIUyCs4hBV
QbufXUavuTM77yqHzndcMQBlr3nb4+MZHZubAaMwfrWysjQOSJsXMUKphcQpwXVYsqC6bxqnK+LG
sTSPcB+ALdrBrbkx1n1K446m3tO0zHBGrAmKADmhZj/s2JjnUOPMWQkcUDRNMsckzGK4nBpf/wgC
wKfiKUVekacVGeJ2gWooaysjkiwUbN+KriRR7qVDjSR2am6avoH3FCKDq5bISy8H5VfPPhgFc+Qr
wxyZoDTm0EhWkv2eUlwiCCFXbQ8mvCcLIdE/FmN8D94MwOGeDTPT14tdzMEqOKJo8qAqEC1hvpQR
Hyj7IFnWtdf+WGLfJsOtExM7pyEgsphIR1jsQEAiw7QPAg8WzUZh1XGFFPUtriSuywj8Z0ISRzmi
yyMBnGh1q+tSDokHqQ4auWFWzHejYLLcDfjEJQEhjPHn0lXd1TT342MxeAtJFvSh9YEJpr8Vy+i3
EcZPwAHPgFTvimB0i1gIzBBsRuLv3dpJP4ICghCLr8obAHRUPFUsGwCGcHwbSUzWUTHrGFSULYey
VgSE05BHI5o1WVxgVYuo1LNHEyhwpuWux/w6elmHPr+ch9m+h2Vr35ogd1kic9MlEs7Rz6I0l32Z
dFnd7bFyzjUUyMR8zXBDOjGbLULwDv2ye9CncU8WiDiLnSk9jrWVDM4tm6+p8ew7pH/KX63j0Qet
p/qqbDtyM/PMveqavM1iXKL5Le/L8kE4k6d3YiUVJCMiz4cpLTMfsksaF/gYTBaypJ5tPiQo+Vks
+gKRD2g5WQa1Ug+XJul9LEZY5i1kJztHvkPXrHEOQGlJP+LVKF+HzM2eWJ4WjyFuWxN33oKWD0EO
s8QpFOPGxEKddDcFrG1jnfL0B21H887SrvzBMaflrksNXKjsCC4WXUKvcz9YWr4hGF9+dLarw1i5
DgJFEKPdK5qSAF9CnH5BXrEeJO70VXfPZ+jXR2PQZY+0yNRDLtdEpug0XAGScV7Hvrc2HRVyn+Ci
tmFaRRZsQy+qEWR+dHPOfvh1P70GadXti86Zf1A/wIQMBc1Q5jVq3/EMsXG2NK+TsSxyQjtEM1DU
7yoLi0fUdmScGzG9aHC3BxwTLuOhNYzEvgN+d4KnIUC3YoCFFNX8TZWQsG7qcf6JhMYzyM8KpBSV
76RvkrnuDzqyWVwwDxFwnHY5ZhYq3QKIYlCFxI/Jaf6JGYYd7vzBXuYF9JGLpc3hW+04XsmgmfaM
+cMbB1L2m2mRBkJ1wrn2kbtduF0OvYRA5s8SsEmb9Ki3xKi1mWeMuZOJYS32rB7lJRB9HHDKIbgN
FbCDse3m8UpXTbP3Gsiaqb5XEfGnNIGIzkKjrJXyuvegOpLMLhTbM5TbI2QO0202USjH9h7agg2a
/C/t4o6XHMRYZBw6SBgf8L9rj4g8QhGd3lnoCtuI1x178E2FW2Yi7XJIJ0qnHcZ06Ts+mTnfo14N
/A8RYRsbT/SPRRfC6ANo9t8SbrDojSzJRVF387e0ytllJ/ogsZDgfFocMd52xdDcdLTprhC1FLEa
y+Wx5/kQmbkrPtx+ZfcYitVOQxS8VOo3CUoi5o2ssVGKAkwigeN/8tu6+GQWYoJxNrjdZeCO7Krp
mvqqh5zkG8We3k6YgnMNqEx6b5if7waNawiVzDyRbV0nMxYhIlD9f6eImuZImVbP8HXpUu58Yst3
oLRovsqIDTTJNaQVGgBerzqQvW/R4MBxMxZT/aKqxv3QBEhqC9bM30QarP0Or8T6zcV6QXvauGgW
VWZfFTk7uAQjjKK6rWGOipHIRbz/ILt1ssWMCgEwevzSerIEnbiYLH4tqsdxSjlnSKvoVF6so5W+
Q0bE/GomyMpHSlbpDjMTugvfwu0knITtbQr4xUPH2QfGAxu0w0oQuA0Y/Uij59C7h3XmAnww5CxV
W+lHyTCpCx7Zu2E2GC8HmM8zaDO4ntEAzrxEtQFQrL4AhrCPKifwdAL/4JjggHSJOJHlpmog35IR
5b0UGAfRXZAsJ+qidjtWfwxgH6iDdBxdSAR3UxheIv1FtsHAs5oTPkvyvUBP7VKnBHcEC2j+k0LI
BC5tGd2nAdyFOXKK+caSXmgU1DucVMRZs7c3k3X4M7FD7yBZ7uAL/aYapipCKcPHFbGk5Vs1e3P5
B6oJhU4weQn53ZoM5WBVd1D/8HsIv1x5NYWxCdLPfpJnQqfozHBsVFcz6V+lDWjkkDHUbvo7bWkR
HExYZSzmPQv7C2+p8yZxGuPVV7LAiGTHXREpWVupvSzGdo0mA8TaWhOTPReIRJGWlrUs1LPjDpka
I6B8hPNH1+OY7ZTvFjijAxKPyGaT8r4FDq4AvybwjUhHAY9rwhTLlFrovTxUdEDohavXBFc+ri6N
K9qDamcROPTRb4qQ/fBmB2lzjOVHzEUb5EXXi6od+YDoQoQMDtRtXsexkBAYZ3OIIUiMhu6lblwE
NBz6oE1SWzo5t0wXPepVmMUpDj0lkFqEoMIQXvlq6flrKfR6V2aSAhhbrek+hhwMkUxnrAAkj3Jn
n+JUlBEu7wlr54IP+5iG4RTubCuK+q1QadPeCt5PT6Reg3NSy5Ye1ouuu9DZMDl77tgC0zRsYZ8x
9ABhP6M+a3ZsAZsOz/JKdfARs/SANHHhJFBPhg/1MEz6yWIu8PhOy3DhD1Uf1D+oyGEODeL2LFaZ
ybN9xYaQIMzA9XlX+RWGT85uPaE9NzB6W4RtOb7BnKpsV6GEml/AzhAGW10DpKgEG4tDPTXswbbj
gsF0GdLQdFI5IhZSrfmGaup057ABvP6oa6cBs4+tbOWMaWPBRC98tNp1UlXFOH242JUxpqxvPumS
Ve4PL/Mm/9qvvAxV29SjAE44l8uIFO9STz4QXLZHhsq4m5FLhlyXRuiyOAj6B35oKJ8SxJkz+WWq
IWx2soLgAqAKGnpZ+TodI4KmE1pUzTLwGiKzjENsUPQLgqOR6Dtt8vabP2jUp3iAi5mbfmqerCL8
JRWgwyok2AeSKnKhmoJdojDfoiNiJCpFacr6cVeOQElDsaTMdtA0lb+0A5EPBRG4mYurbhltYuqy
3yHLgAXyIkBCOhoLNtZIxE0gWljeem4wWW4A3he2WAzublpwG8I5Lig60LQbXmTfLL8mQuW30J+G
xNGBufEI4MEDV+5jTqauvTLQbLgzMgzuUmb6MbYjZOISokR1CBGVYlyAB4ECv4ZvA8cFhKm0CIYi
LkNMhc1yuZYGOKv6/Boj0NvywF2CW1TPqBsiT6luC1HMIjJLa9ROBwhKNW5tta/QxX9ArhvcAaDP
L2XYfOLaQDbgcqdB9tXrPjZN7iIbY06a9CB3pxF6Y/hlqYHlU38ObiHKhhKDCw0QMpP5g4xB/gPs
mAG6mprdQNHEZPs8TEmslwCZZFV27MZQ0nxmS09u3LnG7CwPtepP3nKkTiFi17Ic7V74oXL3vfFL
WAEN/DIiDpLZaxAHs4MyVMbMxRwFNoHzw0WzPPhNhgJUOqaoteiS92Czgw3TlRnLIH+GMng2oGiJ
imkYvPoaN6vlIwF4hY5XjVOj1MtJZ64HiwIA78rxwmnWCGTqC72f+z6/gBNv74YuF0Ekx8G51pkE
gnAOS+RoEvfBS91ijwWqmzvcRuNjiqucHbKhw6ErpVlXEk7ZacMMTd2xiTE8TqhoWqTXHWyViV80
XcQD7+vyyZ98pLQM1ce+r/Lv6cLcDwOKOcJeeGG8X2H0JuoVgINJ26Pg0QUdcnI/1dPeHXX4LgUw
6CkkXPME+ci3ltULZC11inYpAo3pHjYu752mbV8UV/J+8uc0i2riyemnKzHFMvYQrbwOItC31A/T
Nw6ATMymkqQIPAkaCKmf1od0GJfYq2i5RHqtrxeq8ZrYDB6uX+M5fuQT6LnOQLw8hoEt6hggvwA8
JSIRaXtDk/YI4wsn3XVM4Ex3wlUQXSlz+qHzIXszPOxlTB2ANiBmh6zNL6bssA6PqpJ6MS6PRorS
966wOamiEU1/TFPJdTDuZ1Qx48osBU0WXk7NLgiL3N5Uc95DfAO9gT4hreOWezRR5mdGirC/5KOd
ipcCtu1cdpYgxUsnIr5NQTFW36D2JIp35UBNsXDbHoWzsqjudCnZgwMUXTKVCnn/4NnhXklwOpwe
akHYpqL4nJWPo2ogLJ5ZVTZJJpBDaKOKvTFLDR5I4PJXOkxsiiEGw1BkNsJjyN/b7BF3ZTPslhmz
QnaQjmnsRYp4boEb70fct96CTLrYtdSGwUugXdldwskrc1mDplqv1ek5xaUx+q9DXfR27xQWpYac
tvhWNHhQiandEHd7LXzvXroo2EBCCTF1F/Jq13MJm8BcyDaSkHGTu6pH/r0KCeIAMpt1V3Lpl/yP
LhdXxi0HEw1HCG7+BzeD/kGENNfWy7t3TVs426q1yJeDNjdvZg40Mp7B/Kpmf/5UaVreaUx1SqDE
ku4QsJMCv8AhcbOgkDS7UxM7FvNW7zPigNWHsqS66xq63kLOnB9kDYflEvyraDAdsbcTTmLoso+U
u/D1+aTErwx47n2D2uYtmMEIKTy/enU04s6oGw2/xrmd4pTPmYOgldo/dYl6Q4xaK9ox8DzNBy58
xDVdYMoXR8LlJMi2nKemr1G76yeNXlPQdOZGM0xFjq2BZjWgISCZdIWDVKcpGvJkZN4+gRidf/f8
nt7RVjEZl9pxnzNcHu1Ltkz1EA0I3MxFlg/h+yAHgoo+agu53tnSs4/gJ6HIXPGAXJqgcb+lTuB+
oPm3PE1G6F0FfnWRDAg+vIu6QtERcvysRJmwHsDAnjFpergUpMRs3QRD68J3z6xpHO0KyJuqnI4d
4miPY4WQASa0HBQCe7cPMf5aUnPoHItWhA90SpYUiubTha08uIYWN2JkMOsRn+r4y7Uj+tBPUJly
bNQHkPaTY5r/8dCV+WZZPSJzxZAlIHIRfL33BE41znza3cgQWeyFzar8ovLTIUbFKLhEY8ivL7s0
rO5NPnrVPnN6le+cECpmBzREkB21mGs9nAcy2eopY2pnp8ZZYPxDCuxHtdosjHPokgxAkBM96SNA
lq2YchWwsmxHgGTQezA7NuEaVcuUHsSKRvu6ZXykbf8/2snQfM+ainh7O6/qZaJ6X5G9aOpcu8Y8
f/2OI337rYSyVTLNhxYoCrWEYaQJYipWnZIIP/bw9Yf9BWwYg4BOqAD5ewTMUE0WEEJQPXLg8z59
A5uoCBqVrjsHeyLVRTrDE8/1yblLx7Z3/Ul/fToWGTPDBo/tU6R2USPAhNHO8L1N2XICjnlscTaI
CQJCYqgHn+2tEGVUTGMRe3X++vXaHDs6G8QEssh+xrQHhrvSRVTvI2oByFNYP2ohBHXCzI79gi1a
AvTpsm7QD1I6/QEBtyYKINVwwr6OPXwDM9ROXrMWHVUwFe2rGdfdnbtTbLkju7vVQK5MV/mEgfG0
8i+KFNN2kISOUeCbenfWBpANYtgKSIbJpv//z+dAkazIcGWamzZr0hNLdOxXbBBQk6781lbA3BQQ
3YqYwBrZySyxU6JueN7P2FiwdtswyJ0mWBtKD6Odk74vfvlAq8IHnZLfOYLu2Wofpzp0ddqN3j7V
5ROtacxDiKeAuzIuLy1u8hOrdeRAkfXvf1l04XOeK9Br96k/Or+DAmpVtJblxdcLdWwvNtasM0wY
dpZ1oYRF+b++WUlndTA+fP34Yx+/sWeKuKm3pAO8SpRI7gngT6gL/Tzv4Rs7Tj2LtKaCNagA4kSY
U50n7gqwOu/pW0OupClZjqcTPT/KFhyGsBen6C//XHYutgLFSgwZOKna23do+EdIvoa4Ax5z7vCP
rz//n6cTb9gY8jTmC5GlDfY9m64h8fkfP0yEiENQkUrnlAruPzcYr9nYMjSu5ISJLyAuVkBkoK4L
satQn3r6sWXamLHq2wAwNSv+c5mugPMqdN8GSJ+cs8f4+vW9f9mWKsMRue3C9wivv4NGUqKqG57S
gfinL8PDN4ZrUZ/JpHLx8Lq6saq7YWsk1CJTqsjj15t8bH021qsgP2w5sGl7FJ3KBEDYKcKYcBGj
xn0Kl3xsgzcW7I/EQEQSfDPwOAH96jGdPfP7E5LWx5ZoY8Eo9eXgxefAqXgcRToCMlt20aj64TTc
9p+IWOzCxozRUULDxa8A1Gql85Dy9oY49UPm+b9aDCwhMkeJIz1hc0fWaittgZsNdSvdw8NIF0OW
ULHX+4UVL19v9rGnbyxaDrZ2vTLkAHnaFd1VprsahZ39eU/fGHI+5I7b+TO+3YUC467tRLgLM3LG
uI4AOejGkKlGF9pgpHQGNRy+D5V59mbz2vbeDv/tR+mFJ/zNP8Ue1xdtLZpiOFcfQAM6Gh2UOQp7
mIZq33bu7/9/WXszeVPCl/zegyFCfPy81Vv37K+LpMo7FGDKgMONanFlRjTZXFs0J5z0sZ3fmjmU
+Jcpz0B0F+iLoc4eJi2GcifnffvGwrlFguxoWLgiw88JYxoSl59HC8B+bCw8zfOgzQLm7XOMyY5c
bsqYB/6TzDwPHm868/BujDyoW9Ys/hDuIV//yjpcgwByLOdZ9Vb/gmNWxYSZfGAdkCFAwR35wjid
xdDjQJv/98FhCxRzBy3ZXs3hiwJxMl4mIBPO2tmt+EUzBShhpsbfo8QPCTyglM+/u7faFznq8NUy
eStTC1hd1VeHoasVurb0KkQj4oSHPuIhtvLCqC+GQBCnPvDM3lu3RtVrLaEnU5LN9O28ZdoYL8Se
0WQ0FZAVQNzsEFBOB684+QuOGG+4Md7cq8YOI8cwEMXUw8PsLfMN7Zv8hAc99vSN8UKrkQMgZfB0
jLx+o7bvr0cHjdbzVmZjvcSSWWI8JJ7OTTNcotehEhOk5NvXjz8So25VL/x8chb050AgWYSsohmz
6mwAPfK6a34KX2MYFm1Ppc5HFmorfzGhdQRIko93yZJ6SS252CG3ffn6lxw5pluN4bJUQ6bRT4D3
LPnvELieGKJogIiyD+Z4J5zoeif8Dw+Di63+xUDksgjmrC8ZMQONQnoG7Z/0DmghCXTv0MQUlVS/
LM5zaltFDIAImhLvg7xgC1xK/B+VOeS6XfL1mh3bkY2rnjuPFkM9YOpLihGumOeGWdGAHM9Z+3re
C9YX/+WU+dhB6x66jlk0UOSGaBsBZlwvJ+YI/lNpFKEG2xh2Ki0S0H7dcxWYHcrvcTXxvXb9a6hx
PwhEmqO95S27BtfjnNobXrmxdupKUVsC4B26rc0BpWiA7L3A7r5er2Pna2Pt6dgj4eI1ni4pUDqu
8xMGkzhze+1m3Qr7oAegF75//bJju79x2SpsxtDJi/4XqcwcBRm8VIeO5XkX11Ylw++AyC7Hsf9V
ixESrG7zE1xW77yDu9XHAFwjq3TBu196nL77HAClXAC88fW6rKf/H0YebOJwlMYAHvRc51MNeXPI
TeVch2GRXmQtFaeC5PW4/Osd6y32l2GUve2cjnAJkP7k/nHCLogqVe67YC3PNP2EYaEoSFt/2E18
iEXmvYmlnXEbNye0do5s/lY8Y8wLMVkg7v+s7iUGIAnN+xxDp75ewiNuJdjYfTMD3U0Cqj7BUEtK
VFRwFO5Aj3tZ9SFO/4hjr9nYf2EmITwAXv4YpS8xd/yZOPxWWXOx3sKLg2mEX/+cY4u1MXoDn4We
UG9/zsRKtEUFYp+enaUnycVWTaNs/EXZofA/9ZLuXebvUEkA5rvAzNBANGf+hI2xt8QyBemV4GdJ
gOud+voTYgunlKyPXFtb/YwmM4sWhjo/bYv4PDBu7IzVkwiaLEI/EGiZbIy1758qrB3Zjq1ysJy7
PqsqST7TAnBvZ/oRhKiJnLXVW0WNpqpLVoA38cmG6W5q13kEADWeMItjH76xesJ9TlXQ2E/itSRh
61ezpejPfPrGm6uucx0qRu8zyyrUAFfgKrQtTtxYxz59/ftfF1adz9aOFp++oIIcJsA9CwHBt1qr
cxSbOOAG//0Cw5gT0nohn9y63iVgiBCrA076HG8kgBH876eDFJZW3jhBVqTP1UOjc3EVGPSYvz40
/4w98fSN264I8ACpbqHXQIJrzp13rsbHsVb3tc1OxDr/dEp4xcZ+OSBv+AUSikRgZAPyM5G9HsfH
cqanZA7/XbgRdOuxFeAH2kygMFNKAbJz3s0Sguc/XqzkdSrcOA+Cp3zxr4YMlNf2rDnWYABtnXlq
B3B0m8HdAy7rRrSFC8xa9evrrfnnucXDN848BQ3SKUF23f9n2DemegWJJ046hiO7slW4GkECLINF
FGs0GKJZzRErjDU4K/8BJnz9C469Y2vWotUulPvpvszJixY9+JJtfdlTdB2/fsGxJdqY9pQ7ehBV
DVGKrAScewLQwaVldcLy/umjsQEbu250BfirD+2gyTWxtKiK6xEBO6MPDinreLanhh8f+xlbEwfV
FXXrrj0U0LEDxBt4hHBGne7rRTq2CxsTJ0DKoKgJIQQKxoQ+NA7NXojumbop0UVaztyKjZUbPouK
pUuwTz2wtiwD0hWYvArg569/xZE1+l9HDd0U7UPEN12g14myxUeh4CbOe/gaHfzlIpoe2GsnI+6e
9saJLYUo9sJPteuOXLFbvwxqDoUiVNke1ipUCjjwfSfAwe+HCiRC4Z63y1uhK9X6XgX9fqjJiuzJ
oEcYQ8Tg3QnIObNWcNf5G2PWzIR1n0IdhOngNzD136kGgPLr9T+2ROum/7X+qst1r0doWxnf7GQL
jK0HkVT6kBXBifLHseOzsWVHmWUuS8fdB2mACRserMsvVbP7+vuPPX1jwMxpFoAKZ/f/pXwRr+qo
VMHvrx9+5BraSvarutfwb6W7L5T0PrG9LkD+C4tYr8g9aETVbU+BJfv6Zf+Mh7HLGzNOpddSN63d
PaK7fcrHZztjbjlfpr1x2YMOIDrQl6cmQxy5mbZyVxVQLrkHzCKw3FDFq+Yqj6dZ3JV1NZ2oeRxZ
u636CGZSQgUhmNoDD+rPwhRQrABYtig/1/zUU+KEpziy//8RP/nr/GIaFwjY1HehPwJfCqr6t8rt
T81QO/bwTejNl9oTXQaZAV+D7yehH/8JgfT529cbfuzpG7OmGWZFOqR192oCBW7yUbqurH8qQTz2
9PXvfy0MSD608YIMmqmBnXdgmTMwC5fn8z59Y9NSBgQ4RAv57xzM3wBzqwD51oevH37sbG5Muhm5
MhBRcPeQYQkumhL0CQX+35PIgNX9+hVHbr2tpNbabGTlYAF/MB0V10BtgyUISZC2WsDHVMz1Vdy6
gd/vv37fsZ+0sW1W1zQDz8Ldwyuv0q8ApPARbEGoqJyVq0PKQvz3fk9LE0L8qlg7Lou64aWDWdMp
GD9f/4Ajp2krrdVCumBoM+i9twMBuwuqYXE6cnHi6juyPHS9Q/7rrLpDOwYUyzMs7ApLFUa+C+hU
TtWZoRjdmLKFouZcEetCc6QH8Q2zyxID7s6u9MFJ/HqNjv2K9e9//YpwyTFBxHIX8FPIGzXqnpXT
S+P5718//tgWbAxaKuN0k7/mixDie2ANmL9lM58CEB57+sai/XqQpEVvDlRgSI6mHL1Yw9vpxAYf
e/rWpAMzuw4YSPsCVBxkC5XczaurPm9lNmF25y59PYJvhFwEOi5mweFs6clK27Ft3dgu9CBKR+sO
maY7O9BhqMfEJyBktcVJrOCRV2zB3YUCFEtlmq6H80MTVLyJXZbI8UQQn7VEW2x3RWht8tK2BzD7
ISkBXnkSeichlce+f2O/TbqEXTVBbp8t/hT7mQaRCBwoAW/89eevD/qfyreg7sZ6IVwUmB6SWPuu
b81jMQeejUAdhrRS6PvVb84YvwIgTCZfv+7Y71n//pclsyIELcnFgQIPL4BkGiA7ShfAQazXxnmv
WC3lr1dM0LkEgw6/qAX76iYIw9/+LEG5Xk/W129Yn/SvNdtYdIH5Ew0pEACAvTOCe93xGEzuUyMa
jy3RxqILVls168LddxYeTXpTgBqGuhdrIeC8799Yta2KefZHhEeQUJGXkDMoUTpEyPH109eT86/V
2Vi1mcGLShmibZVBHQM9u+b/SPuSJrlRrutfpAhNaNhKqcwa7HaVpyp7o+i2XWhGAxJCv/49cj+L
alwkX+jbZeQCEHDvhcu553wNZjokBarvL71A1dj1fjSroEK/QZc3o3ImcM6NIPF5CsUXpw1N4g26
xpXLczuC/2J09vxeNf/Dim5J1wJVT8dGrhi1nAVbqx4z5HpgpajB4ZeSsjsWzGzFoCkSw6QtkFrF
QjSpO0P+dEHy8PrINXtTRXjTZSRzUe4j35/aQXC2/g2OLO8Wbzvy2HlIRXe3vgwt0OEgKJQoY6ob
SDWA9cSk16Bxd7ZiurYsQltWuHcKJ77JC1AO7iQd48jfgVDQTTeoBl6fKd0GUq0YPIGQnK76C0gF
p/w0BGJp3ves26yDHShG7Au37ccQkWFoGi+hlJZZD9K8g1tUMWLXHqLeGSN28Qf2Q5CqPnuBNR2y
XEfFetvr6Gy4DqBOoEaVH+rJv/3OPR6ZeEeFeZcQMA1pD3Gmtp3/mcDYdVoXYzHR26uK2noltvDR
3QCOQrlJU6HyPci/NWtpule+vTedWLFcyMTIsiRwy3Xu3+M0VKNEc7mROxAIB5d7sOwfeWyOHRXk
HVAp19HCpQDkSc4F1CXLTRh4fx+b/33qXoVf1jurBFNAD5ipY+O5PIhvLGEtR9BdGLpiv3Xc5ihT
rXFUB+MmapWZlXbWYEqZvh26nFgxWtSuNNYMLvGXkoi//K39MQ3dg+N0X8e8ezg2PYrZimHixJ94
/hJ05U/R82c+c3IorjsqshukMl7kVsX/4srMQKs6rkV5bNf8geWOUJfuIK1yxrMUxMNiGidIDH28
Pi2amVcVCqPYlX5uYeiBFT24bN1SwcBqvEMvONKm1zt5O3o5kWK9boBn0tZd+wvqV0M8eUCym46i
RokDmEOvd6FxECqsOx9zgOmiml2iqgvzxPZCXDnCcfAOfsL+aa+sy88LFjg2i19akCEm9QjTBUkI
clwR7QyuX+OGIsWAW5DXgW1y7JFMoeDlC24nB9AHVn0UJer4V/tybKYUS8bzwRpgw7LLbFWgP27E
I3jHTNLaumVQDHkvo3PCdhd2JKBGFi6opR1qUvnQNa6aMIhpIaIXItsUk4z1ANJ5UGM0xEbdHlUC
L6gwOm8En88FjDjetwnUyjP0YkbP+tCVhPQGc3s7I+6oCO6yBJUknhn7C0jdz7YjTmDjuAiPvJtR
I7DOy18rnosOrbOK5/ab0StcYv1vnRkk0PBE1FDr0BuI8yeimzLcA3j8wnCOTsC+C8rDjRjOoprF
UBHdQc4bf4n2V4p4Xt+VnN2DWgmwvAWI9+uzo+th//+VPVM7BmVBDysQIcoBpYPHdt8T0fsGqsyP
17vQ2HOo2LOPYisfD0X9BXX5UYpjaLdLzM/fZqeeE4D1WFKB5XQ0fJDGOFRwN6TicgDL9turh97A
4EvScaaGxdbNlmLWdrCOQJg6YE8uAb+sfQhBSQ9cF4t11P5UfcMa+fHJHtv+At52cQa7d5fOMfBf
BEpshinSfYVi4qIQTbuCG/eCyL8E78Fb7IFNfHWI866X4CExdBNjC/15D3dUfDelbQ0g2ABSGAnp
3CICUTpb+gmF5GT6OIvlLzcclrt5BvcgiqYGwylB83Eq7nuAnty/Ty+o+Y7u8wWsaZBlH07QeDim
z+moqG/qxcALIQN2kcSyb21n9S6FMClq6MavHMIHBI26Lmh/KUdgyEFqyz52IcRHtrJgBq+iMchg
7/qVzeM2FbrbnONu1ZE7KPs845QgTnt0BQYKhN074ua66WuMMVBMPydQINlAO3oGqeJ0cgNwfbDN
NSn4aoLIH3DvGcRtZBo7SHI6L2DU/Xtq6s8zGBbHwL8vCufDuC3n6x+iWxXF8HPw6/m2DavMF8dF
ZVBu3y31OnyyjsJunD9AY3xlcbjw7iLAPl2c8CQNvs+Nh+5BV69Cxuxl/N8Rl6Jo8TIswj076/LX
Qrfp4/VZ0mwsFTEW+XW3egOExKkvHiOPPu3ivkEenKMp/wrOl+xYN0pubELNBSpsY3apJZd3VPh3
U8CtRPRI1RS2kOfCMyqcahZexYsFQ19vDCSzF7DR3LduMGc9ZV/DHgZz/WM0JqJCxvKtBpzfXWyk
y5yLm1s/PLs4eFBUQd3IM3V1wUR3mQdGP9Bm8r/0Rdzkx6z7D1R3XizRTHr77OZwVj9Ac9Vs7+jE
m9BwRNdNvnJEj+RIoUGPhR4s3MOCInooSxB1FcgxGj5Bc+1TdRGBAKBNF+IovcMYAiDuJe4XvtP8
6OAWry+wrgvltB6AeVSsLbxUOYKUIrchfInalMb/uG+kY10oAd1HRUW9baF9Zqwak4nXDQg3h+55
ozI/xYPdGJRnNHtVhYuV4+ajcA6Bj8aUgA0PDIuWZYR0aVZbhXEHHgfxPVhOL8Cg1VBTQbyeybre
FAEIAK9PlO4Ddsf1KvINucdjBkjAReJRIAdH6qVixnpt3fj3DfCqcbcYQBFWtt2lnnr2j4zCAHI6
4HHyGK0NzkKzl1S4WIl3GMfNSXfxGbvkUIyOpuhmXPy7AvrX16dI9xX71L36imDsXdCOVtiuu2YG
uGrJTte1PXt8Kj5f70K3CopZ455UgMIWXwC+WXq22ZB/qEAaZpgjXetKqIa6CstBz4nTbcu+5bQA
yTwz6Zvr2lZsuaVD3OIij7YDvDxUqG0+9eDSN0y9rnXVjMd85jEePS8tCP3FrRwmp0vrNoSq0KGJ
V6Fh9sJWvgRg7w2cfgXRXTfgsF+tpenupYn/KjDMh/R7VKzQDW7dMGNj3vyb47L3HFcQ5iCsHzaD
K9JYggoOk3IqYtIiz7UV75oSnJagk0s8aX/vyvDp2Gyp9gzKDsh4WLBnXuKV0qXdmFpDwExVRLpP
2C3wlaVBgCSYqiUE+BlVGi7mq/rKiumrO8nUtmzfEOE0h2Rv32yveqnHBvqXS9Fdor6oT2IqGuTE
oSsQNmPq0hmEtnX4EAT05/VJ032UYtvgQNiIsKz2QoayTdc+T8HJLTKkcwBDxHYznAx03ShGXgPY
Gua13V6En6d5IT5FlX8PpPRlo6WhwkLXhWLrcz1DkMrp2CWQ0XoBn3xaz8Q+NSP0XYagWLJjE6YY
/QS/OoU1NjIFG2yCsttL7g7vcYX9YBlz/ppPUQFkErqAEloQ9tmP6HcU+aYBBCD9ggIRPx3iQokd
FUYmkW6xIdbCLqBCeconQBIcDqbk65Ok8YwqimwKKwC73QkHHFAIg4raZqe+NOZDdK3v0/bKRFqo
gozQpcPQ/eU5WpHU6eIgSI8NXbHyFrzkvJ2RTw1QxJOArxqKZqWx4ETjcVU9RkbdYtu8Pd1PxKMc
GUSmcHDdr/KghXdOZjDuPtw3kjmuYtfbsq3FApTseaPuE+PWN0g9oFgVuioGP6VbBMWi/X6YC59j
/7g5/8edPApqYMdUR6EbvWLLOaCAERQI9hwwtCtcPnXPJa2gG5YfPRurTKFgGQ5XCzJRZwmxoxwp
TQtiG8M4V9H50Eb6A0nWe3G4gS8VansekDi23BVWRtAzHXx8VIFkdh5ayGh6eLPAbfEcrICbMKD5
zwyXd9KYhL01S6HShEJ3IvKrPgawhc6/pgFVOdG0PJLZM1E+6TpQrHl/JKwDwvEZdIGM4q5GhoPO
qXEOYvocZ+/5lb9gvjvXNeXtJRg5ZB9sv/kGuZudt5mC+PvYau9m8qqPzvJzugthXla6uuR2RLl3
mTRxJY4BjBxHMegg5DlkNCuwiJUSBPe09MBcEdTHvJ6jWDOk4GwKuQWK6vUCDCVth5e1zsa99Njs
KPZsdUWAOvgW9NKS+k+7fDVIwZ344OCVkMzGWHrT6NjFrsI3JgW0DUBjBBrsQ4NXcWMSTOYunfaZ
d6pxwAmmXW62pTWeKDQxQSUM9bu+9Nxls86QSroIHGD2Wk1pVxAva1Miw2P+yN67f7VDhVicbnSA
VZg57MwXdEm3GkeYY5OkWDEEVObAgVryBRjKU5e359rbDC8EmkijYshm1no2SKybPRgkbt1dVmOa
WNe0YrWoV87bLkKUpNx5COTgpuEUH7z8q9CxSDZhHjaASYKl/DLW7g207yD7YLUnUhkhHBrvaSuG
6w/LUAufbOdAon4BUge4w1HgY70J0rLXl1bXhWK8Ud5x2xPTdi7CZfi8tTmEQePia7h0hxgSY8dW
DNgO7AKY5dY+g1L+n2m1WPK7RPn68N9eY/Bz/nffEx+A6LrFm8ZWuJCsc5F0hkKF6Ri07+8/z1m2
ih6bVxdJJJxyzzSM+nTHX+USAiSsKj6EKLu+/gm6ThTT9T04N+7jOF1O+xsp0p77iQ5U7DJZIdB7
vRPdPCkWHDlWN0Ku0D7bQ9skUw095rAzCnnrWldicFSygXiotEP9OwTC3A1l78t4iAIutlWe0LyG
RmURIbFNS2kBGrIGSSeNkPo3hx4FkWJis+NW0wQa86zPQecSzhfmmXaPrmnFtGpr2DxoqojM9Vmy
9nXiV0duwxi0YlJbMEDPBwozWVl/Wrd3kG9Mwv5ckyM+GbXxilFZDeNgXEfz6yq81IqnFSiQojBE
3Df3O1pXHoyaUsR9R6ENh6zXiZcfnQL0ORRu83Rgq6N9xZ56HoCNuMa0F17+qRjIByt4OtayYkRh
xdwZGjJLFkVhfOqhrJLMlsPP11vfx/eHs8G4FSOqsQ1FzTDuaQouM4jpPYteeLOCbWg7eYNjmH7N
rlQBIKOgbbUV6MaxPkw2BH8qU/HRPtC3PkA5xFYudR1QQs9ZbOWQ4BkQDrv13PTTz+sTpBu5Yqr1
2gxr8HvkDrRT7iGaeKxdxU6h+bv267bNeK5cToPkPURHctPZW7eqiqmKaoY+fCFEVrP7dQAV1vpQ
9JBtIuAJXg32qulDxXZAVxXKTlU7Z0v/PoqykUC7qrtALzxB/vrIOWGv8/lvoPWjAZqNUTdn80Y+
CqhRBfmUxLU4dIlA+/u3vTrA4mrbgnXb4lnIHCjHNzdb5D1cX1+Nw1EpTCjqB6gDMeFsDvIvDe8/
OpDno1C6s/v42/UuNFtffZguUEYOGTB0wfkIAtqPqH+QqFe43rhu/Pv/r6amtHsyEacEbQCoA1z+
k3nFJ2jVna0merzeg274+/+vetiQv+VejQAY2Mv7Sc7PEbceO8+EFdbszz+ephtwf4C9ZM6A/L6R
fnEm0882sm6Ap8iYbC/HPkJxP2L0oPbroxfXHd+HjZNy0Z+7yvl4vXmN91Efp6VX0yUCSwAkZ6Bp
HS2ZAOfj9aZ1C6w4oH4IZ2CXmjmrnUeo5WSMkizyt5S3h3BMUUAUL1SBa91eIaCVjctwFpvMRAfR
K26dr3/AfjB4w/OrT9EzD1ETOGJuAGW7H4soLSAjthRNWkxrNud1wivIEkNK+Xp3mqVQ36Yrp8wd
GiHQ2KSL02gN2Rn8z8Lw8PfmG00UqGQmYrbaFkJiUAaDqHgCehGR1lP8HtnVZ9Dt366hKE99YALE
amxDJTXZ8FYMSWGbZyT+AB1jKOraNw0/d76XhvExctdAfamOwMccz5TO2WgPbgKmsxJiHDU1bF/d
cuz/v/IepViglBxt2LfgFMSZ90GUh/A4WAvFpiGmJloZYOCci2QQ84l6JkIW3aiV00QIso+aoco1
44WdgST0Nppzw3Ooxp3+QWfS0oa5U8QzVJK9zA17QtYy64GxvL79dc0rxkzaPIYSJSZlAvZpWE8h
xJYP8TRFgfooHQ1hby9bMWfVTBISWtAWjgxhTDPh6nt0vrNt16stMlRBZMxezxCEPLYD1fdnFAmW
1ujtEbK1/vLy7X09ckOJkcY3e0rwDRG3ehs6KlnhvuvKCzRzk9x+6EJTcNcspqeE3lWSEuzjOPfw
3GlPId+gye6IKYV0n0nsR9eFYp9LDOwIyLCwHYnLkyZokgaaewnYDg1zpPFhnmKl9gKrdCdMf8we
RZzGYMf3po+F/2hBtfL6ntctg2KtpRyoQCaJZxQAb9eJn6O2+IlK+yqd597wGbp5UsLwXPOWVBOW
uidjsueaS35TdKYyR13ritVCua8dUSqFjbSxEyQx03y7H4w+WNO6+qgsQm8eRsgvgv3Hv2ny+MGO
QPDhzl+vT7/GdtX35ConEhoCyAi0ECjo4/mEbO3pWNP7pnoVPUBbuVhRj6MJ7mGx/cWybfl5YKtV
G3IluqErm7PnY88BsS5/+XU/31MqCUqYBtPLkGbru8q+bCQ8WiwQ+4bcv7NAr1b2wxnizGkDNZig
fr4+R5ojiavsTLcgNaN4JMo64S33JC8/2nGznlwJ8S4UR2euZYukWYnp8VE3Z8peFXMVezbDfQA6
dn+7S3GeBvvp+qdomlYfTkcXas3u6MCQoxEq7vQfDr1ig5PQTZPqq4cch9Uai+Gsc5Ow/rLM3kvE
AEF2gbaRo5uVQcyz6x+i4TcP3N0UX21cf6oisFXtk8SKbOh/1LmbRQNNLGiOxkDrQeQV9Cgsi7r6
9nqXGieo4gu461ThKPEFgfje5jLdxibNgwtnX663r1ubfV5ffRFfORnnPa1ItiCtoTtfWyaSCc0N
QX1oBss8oG7Qsv9p8/LGnn90kPeOJb9hbH/xQe0ulHdd4RoOYLrelI3Q1GEYTBYmiozx2fM+IEfq
9SU8DE0miHpCuDymN9fnTLPn1OdnakHvEdQEPJPtfeG/iOYhoF/n4bPnP3qB4UaiW5f9/1frArWZ
htdz0P5kPpjxxCybbGvtl2MfoPhHQjpeVBG44mxf3uEtPemjLcm3KJ2oDVdP0oK3hmOaZv+q79Bl
O8xQr0QurGX532CDtT6s8+ScHIJ8zEaCQyKZUfCbQvfVdHnVEvvlMi+ZE483ZHNuXWBziduemzr/
fn3SdF+iOMimhZpIHMvuJwcnW0LH+nMfLy+2F59H4AOu9/E7uL5xq1afppsVWpYem0QWuSLp/Z+1
RZJC2MkS/QKRZLIu4JGOg7RDwmzrvY9sfoRoeAQJ+L1gyYuck7B+ddV8KqWddeNXwKoyf4CAC+Gn
yPUgxf0ULj6kBezHsg0NZyjNxKjP3bE7ouIZpNzZmLf3EyHvJASH5vYEJSrDftX1oJwXALfxxLLC
yQMP2JyrEpla6YX5rej8II2BFft6ffp1/ez/v9pFkefUUHDtYdire0JNaUI3PIlufZN4vm3iotRY
tvr63RMGgcYenfSkrk/lUPyTl4upMk5zJlS5UwoRdMIu5JLZwn7xws9+v30seGyIf7rWFb/BIZBQ
QKZ6yRhUvNPSFs4dRc0AhNHH4HR9CXRdKIcrHzWpNspLliy3UI/cN5c2r24Wmh+7R9vKqWqb1s4j
vlgy8AYljuR3FIxs9twZsvK60Ss+wukCFPc0mKApBA2hF1UWdGLin/7GTfRZb4c5oj5+S6uZILvt
LJk74vmepd6af5j5N1Ld5iE9E/smIKYXR11XytEAMhQDb1H+nDm9dYJm6WUEF0bsLZ/nbbuV+fCj
GcJ3MejJj6w8UZlVetvx11oGCzKidWbldpm2bowi4tnErvK24RGVXSUe+81h0FTPtjkeviwRKtg+
8kAM7fP1D3jbexCVVGWzYkJ4QUUW+y2yHS478zUGsAgvP5ZXGSLE2zuMqC/jNdCmwxpjhy3THfPu
I+u7nB+uj/83G+6fwYeo1Cqu49Td7KPt7V1zKrMyuf28vus/0/vhUpzblH756P1lf3Dusi3r0hc7
+fRpvNTnIvmEn/XpJv/rpnlPTyLxElOS+e2rFviZ/+uQN3dzihmsmNkW3s3NmnJy30EgNhYJGQxh
XbcrFI+wTsAr0gAfPTROFljNHQqwD/kyorKxoHikqSFsCmeMlPWwyCwui7T1TSKFmq2g0rGg6MzL
AZJfsiL43jcvTfdxnb5d3wq6phXTB7WO2wmXL5m0w7tpvvE7UL34x3Q1icrCEhCodfJGlj9mWbeJ
W4KFwExQpllPlX8liPrcKt1ld5B5yZN+dgvnpkVdh20wE93c7B2/OiRsQdcXuC2LbEjL2yg1IUd0
zSqxlVrbNjVLiUoN61wuS+J0p6U0DPntCwtRAS+oSVxLN5qKH2IKcGYsb4KcnCacWsGS+I3xz1vn
G25huq9QrCmax7IpinzBvat054RbnlW/oMhz8LK2F0ZXpetGibNzKYNJglEt205u5v8YDKPX7B0V
BLM6hTWtfbVlmwijtOHth5IB9XvIplQMDMP1LWRIEmST77Yg9gLhqQhEk5Z1dbQL5ZzsRFsZswj5
xtEO0sB7onJI5+Xl+vg14U2lQrGk3LqJIOPLcd0YnOeOPVXDQ9k+Hmt+X+pXZtXTIYcUIZp3Z7xA
WHfSf2CBBLzPcBHVra1itsKdRMFBmJ913XRZ6yAdpCmfr2taMV1erg3Q4ph27iJPE7MTWwwbUrPP
QyX+EdeywlWgZSQDoQGSRnSCjNav6zOuG7Ziq4uVT1Vd4Um18fMEmPqzvRq2iq5lxTyrIsTJkWOu
mdtDjsP9Dk4+w/lHcyhVcS8Lg0LiWKDpob23B4n3qi4J/K9LdPbGMzbL6ht8puYbVPCLTSJrbQdM
/RLJpHcotGQOFchGQNX9d6sPUd7HUbkteBWzZcJaJEfq+sf1RdVYqYqpGR0Zu8KZpixuZQa1Bpos
c3/yu/Dstp4JQKybm73zV7YazO7Kun3nWDw85eGQDuyYF1CZUYi18LZ3dyuF7c/+fdVK7HvcMg0G
pZue/Ytej3yo2CqgygHACBSTcKqJ5AOnj/1kYnzQhFqVEiV2+rIsGT7Akg9efi74fZv/hJ+EQq9x
a2q8gqqdNc7NNo4tpp9vTxNes2n4s86PXcCJyoIyQk67AeX0lK0+EKb+HbI7SAkaXI5u5IpjCJrY
rfL+X+vF4Fcbi+AYrl+atlXuk1bYYwWpczyRk+UOXMlwZ+zUQeLjumFp9vwfiDLRrUNZg7vYJcv3
vPducuEZNqVu5ErYbjYSDqWPhzwxb4nPtgTHm5QcA+NHRCU46eQInH+B5smCgsQ5TicToY3meqbS
m7DY8qKJ0i0rai/MOhlO92IX6KPjdCe2gJ5LZoqxuq4Uw23F5sm4wc6xCR7K5ZnW9/vuAZ4jId7T
sSVW4vgchHXFqC9xFQQTW9DehB01RBPd8JVATgcMfdnxG7tfK9unOf4VlV965wK/cGzwSjQHp5Qn
OMEq7/GKBcNJ0mNgH6IiyRzGPWfERTxzRnLbTw9DWB0zKhVEJihAdU6B9zRnrQANdM784EVExYvl
LUr14gI+ckAtaFGizijKE9A9Gw7zGm+gAsassCor5pVbVnbkfoidTyQySbRoQpSKDmtFiXcsBgc8
s/sm7xK/gIJhi2PCMW+jAsNEW7gOni+xmi5EhvmvyPu1tKY6X928KGaaL2BpWBtMe8nDdFqmFLHp
+v7WTYtinB0BL28zwIIwEaH3q2ofFwJmlPBQ5pb4ioGiboytdQzzqYeH/UyJkI1ZMuwWjYNXwWFx
2UBfNIDzQuP71QMnmg4Wen1idFOuxNR8WyHSxPc3adzL4jA4xYtp3Jo5V5FhRT63hWXvITV6wmEG
V7JcHr7xqeAw4WPUJcXAN+eX0z337T3m5ag/VPFhfbu4/jLuHhf3vTDoT8adqPHlKjzMKUVAHf/f
WcFFdXcu/469OFZ0QlSAGKv5YLkTNmNXkXSbg9Phw4DKRjJ53sy8PY6K4Rf42k5rHB7bh38iwmq5
+ntFlb89trhR7jjL6ztcYz6eYptrWLZlLNDygh1uW78mvMUZbwS6xpW42YBtV4Ja4bdt2g3ea5zn
owd1TzFN3y2qoGw9mVVgmf6SjzsXUmN12yNb4tJUgqOxfxUGNg9yDWrHkllI5XM3L7cs7C/XJ17X
tJIG3rwlWJYaQAcfHF1ORz6VvTBEIV3Tu3G9uogVBHwiv1G+LppGzvBs9lq6pndv9qrpjnLWj4OL
WZ/YMxfF44YnyusTotksKv6n7DpqLxWsB5cXj/9CkPARK663rRv2/v+rYRceylPKMsatvd1uQ49+
6brRkDTRDVuJnXUE6tci9PqslaDUQT2lOy/vQodZbdrP0jJdHTXhQgXGyRAEtrKD2+LLPSLduAOi
2C9jAlI3QYql0iYHgwS0ZcBlNPz2iuZji27kiqGuZSWtTWBdEeia9SnynhZcxYyxSNO8CoCbytiW
fofmES6aJYfGG0uQxouROTm0d1TmkK6t5y7wYaj7sauIt6Qn3elY04qhQhcNkmI5Zh0Bo6NjVjqj
wbtoUiWq8FQAip9QDoDMR+UNHjPZL7viyU4F7+ZnY5JzH+Ybb5oqVqvgblwF847Vwm2xcx5G/hB2
D6QCPv98bIIUu62mOXdAWQQ8hzevXuoMvrgZOtczcbrpNo9ivMBZM4dHYgKCqrkPmiHz+pcumj8F
plcP3Too4dUth5rB9fxOqQp2v3XPPk6+sNz/j1CoArT42C6QDEaY7Qi/zePxw9KX6Zz3htuvJi38
G7D5ynmOjZgXCL0Bk9u8bBWLEphwlz+MrZ/2g/WXS0BMazqdabypitGCgwubVeJkWXUs2Z0cTpah
KQehWW0VTAVuMGHlHhqfvS5BiPH9n3BDPv91aLOqnCHrwOOubXdzWHr75AfzmORAgx0LYaryVBeH
sp329N7+/iQj8v+Qg9DNy74Yrxa4AEdLuXLMSzw/RRWIr3BlncH3fzjLoUKnnJrb3bJXNABu+9tD
H29aMeFONnVU/s5q1z1yM3jV6kyQZI1/U+lCwPFAaBVi1LgTL8vLHl3g3PAqV8YmtL6uCyXuzpL+
L5WCm3fr4GrcPlrNL9zV7M6QutVEdpUuxIlqF1osyBrYvbd+CaZ6+2fcQCRviI5vOzhfxUyVVt1Q
28cc4QMK2GwhI5Sk7kEgLsObuHi5bltv+wVfZQ4R3dwuczshfeh8AwAhaaIeCgWmYuy358hX4VG8
zQcXIXP+0Xcde6w7a31indccghv7KjZqLijeojwUvvRzEa3ZEFrTco6cQR473foqOKqx5zjyAZzN
oOoNnmeZbDS8uT7vb7sG/w9IFAZJu2aWGUqOn2bP/gD8wSUoi5uxYIduK76KjKoKd+SQ+URObg1T
Lx+gpJEbfKZu1yjRd6VttAHWK7OOeWm81ifSjycwABn2vm7bKMbbd0RsTcFk5sXraYqgZVF6hqZ1
I1cOzb29NXG+F0sxPLjUfX8CU9qjux2cGBXeNHQrDrUItNnYt/7zwKtx+dQuPIjvnRCPJafrm0cz
P6rs1GzXay4myTI6/FaP6UABah3StIp8Feg0tJU/tqSRgDQSeu9OQ5xyn9xBF77/4gYmHNjb/tlX
EU8Sx4V4GTskALiT+OASloBqNiBkQxF2b308Nk9K/F1H7jdQSkQV+UDupb2d5t5UJKqpqvFVvSkL
S73Nayn3B6rlhqNxH0Kh0SoAoHRu65amLPCnD4J8dYmXHfseJSTzOS9jXgFtut8L9jc3G9nw601r
wo2KtoqYVVJ/7fgPZHmgMDm8AyzkL2QiReJs5FfrbDRxWv/X9c40Rhgp9r0MbrmOjTPhEuXfjBAP
aUEdBs7LYzausg7VkV2tPZQsszgH6Kd8aO0BRNIHg4KKt+KA5fkN5HYyajt3W9u+BHwbDSPXGLYK
t1oW8Nd7AtemwirelSurUN3UmjIdmllX+Ya2EQKu84zGwft2oq6ddEHzpRn7z9cXVWPRKtQqCLaG
2TPmpayRR2WPOKyAsB0KOkfhLb7KPFRukq2xs0xZV1sZthDsQBr2v27m9/9fHdWtAvBOr8Hk7G+d
AIw9WLVnSGTpmlasthhD6S0clCjjuH6afPt9nBv8m+YQoSKt3CV0cD3FlCNHQIvxhIexHFUI0/B0
fUl1I1fs1OGDO1UjJiXsyFM4TUlfzCaqRt3YlUBMm6pGHTDaRuoKu4UKhmLELtlBsNcHr+lABV0F
VswgoIEOAGrpl/sgeBjiu34ysQXqmt8d6asNs+XQMOETms8x6rikKWAnwrpbIY18ffwae/oDFEW3
ooWmIeyJnC1U3nQ4veH+YuGhrBS5YZI0KxzsX/fqK8a2Dh23mAGc4dVf9QAQ49gYshu6pnc39Lpp
a5tYOaJpyUBsjBHbxJSE03gyVSCqcOaAyLWfshpIqyE8A9VZtIY9r1tXxVoRs5ciFsCi9fEdrpAn
JN7gwtyJG5ZVN3b3v9NCKjJx2QHMBVWRjy0Lbn1RfygaEymMbtYVkw0EMj3wZVMm8NAc+XGyes/X
96NuYhSDDcOFLCLan/gFNJuXxEIEIRvJRGVKCGt2vAqG2rZl7iwHY7cKa886Q+oXz3PJCDCE8clc
8xUqImoZJheCqjj/lzbooy+728GVeiWfDk2Syq8lho6BLRDNw+k04K6EoLln+1AuNJ0+NNtHxUV5
Ypwsx26xPZ3pHLWfeioulB+LVCo0qg/L0PLrAt4AcBxihzfeaCqU0pwvVWotaL8Ku6V0yqbmhey1
1NYd0FDC/VmP4paY8ES62VGMF3gIMlly+91LK1nSQhTLmCrRmJZKrCVi7g+4L42Z3/sn4QapVfqn
69tG17RitX7Zyq6ywzHr/Qq60/LMYxMGTTclitnaxPJyOIUpIyu/a236AUC3dMijb4dGroKhhjJo
7TqPcZ/GdMugvieRPGZLKhpq7OqFTQNGHoZue4J41Hc5xdla2Oym35pDrBu+iolasNsbwvPpN+RK
uPR93xzMv6iYKCL9cm2rAK9PdgNSKK/+zorKEKU0G0bFQ8kyn7aOeGO2LFOfTG0Qp3UfH8y/+Huv
r0L3FEi6Ld7kf4tYXyWljXsI2UyXP93QFRu1wEThFP3if2ugx5eAnBR1caOpGFrXuBJdp2gOmqWY
/W/VVAyovBPPIHX+cWyrK0Zajxbty2bwv4V5HCWTB35fd2uW9Fjrip3W/QjFMh5b3y3SQWGlxM2m
h7rF+XrrGi+ggqIY67kEeMH6HnUOBNJKKJWvUNBKgB8zRSbN1KvIqGAXYcvdQP4A9me4ATFn/3lq
KTdcdXSt72eGV1syLkKnhOqz/82ygy2JxvnZtRvTXUTX+H5YeNV4S2sUCY1c/rPDpJKOTCLpJgjF
X597Xev7mrxqvayXMgRiqfgu5jEIExk7MRA7EK0zRG3NkUZFR+UA/tY+jdsf3Y6lWVCYGMvwHadT
ne7c/dc/QreBFKv11maJV1L33wkAMLfRlsc3yIwPIJj0x9OxLhTbjYahb8bW7r8z2nwevCX8QdxV
ngChLj9d70FzwPQUC56mgdbgWWp/LE0wvhNV7J/XDUqE1lJWaTSCnz2JqiC73pluWRSDltXol76N
zlYWPI28S1lI3k2UvAuHg4heX4VRbdawVDNdq7+9Xi63sw9xGshjf7n+AZp9q3JpdaKJ2wYyz39z
GvBUAkedSCjsGFZb17pi0CJyp8Ab4e8ghPJZlq5IC4FM4PWh/x9nV9Yjp85EfxGSjcGYV2h61sxk
epLJJC9Wlnsxm9kx8Ou/099TrhMaqV+iUSuy8VLlcvnUORvRpmsZNOFjGXq+6t6xjV7nroqZaBKk
g5HFzk/5UsaVs5eT3VhmG10FDzc74PZu372wL6JpoY+5gxwwafMYEd2OCwnhKv4EhHg2odLCVzAz
pqx9bw370lWfWyjK+pkTpQWI5vPhnXn8zuT57eXZ2zATW7VJqzFzVkSh7+7EDzQYbsMs++YPLOmN
vA2nZudCubUDLHtvBojTEHCTv4Nd61AWDnjnRb6Hdd8ag2XqkPmTKYA67jtzyhiH0Uej/MQt6JcW
lujIvdv81kazjByZE+oOLW/eQyX+yVA4mA31w1h3H1ru/lPk6rav9x7NNzywjcfiHYE0Zd/r70MI
isqb2bTicz+Ppjhwt9qVX9/q5TzQ3w6roPLGxccR9dVn4C2vmF+8tAQXcBOQPb6RjXW3KbY6x61C
uHj9vRuoAcF4bSKwpwQ7B9XGwtsArYmlDK+1qf4ODY4PPmQ+olGkyC0244+iyG+9XF+HYfVslFZY
tQ4OqHH4FlJZH9KumeK02TvUt96X6Hn2flsIpBGWISzz8nsx8JMgy+f0LCCKnXXeVemSfwr87JjJ
DKUz/nXv6dQ64/Gg65e5cavvKfg3UXRVTR+FZM5VxQreH6Rac9EQIpvmG7ivweZUlQJ0xRApKcAG
sbP2/wdm/cVP2oAtoisCHIYXfptFeeTefdOxfyUokJXLbxWcmdtUcZv5XzI5vHS+2PGXWxvacgJt
kIE559xrBw7WqMwbfdCL3pNf3ThgbORWWlBAWaS7fs38JnX/EcGsvniBqsHkMGTtvcdr4uwQDW11
ZRl/W/RYm7mWX5GTrIJEBHSuUZfllkXzOEy1qEmc4QFp5+q9Yak2rMvrgtaZFiZ/AGJejnHfq5PK
6+yQk1p97trSqLinu5m5rd6skCA1Yaqdbux+KsfcnsOx1Jle2r79kJNP+yzZG1vB5skqKidwKjqE
P/Do78eeozJUwSPov3wwb7Vu+QQz+23V1x7qWkzxLnyHRCTHC/TlxrcmyLJ+Ayx7S8NQ/Eg9/mgc
8zKCCDqrx9u+nV6c4cp3Exv7NQ1hUEixii+g8fsCtUnIHYbdC8uc9NCW8uPlsfzfS/7FEdiUWZWQ
6dh40vkx05qCfLdrA6gXxa0o8nEBd/lcaXrsfTGVr55snYVF0Fk3TtSJzoTscx8suj1SaJQVYAZC
sQJYi6BxWIRwV8LP6KfLn7m1npbjyFs54CgvzA86d/ymlVTeBE1mrrJm0Pz99wRhAxFjUa3Lj9ID
pww42/OboPPZjZgqQE5RGHy8ZhTMhpCFq1+4MuPzj/9rlTI3ZPHilXsQsr8HJNRO0K0NKq5aLtQx
SBVocSUJYykL/mL6ll01APpHog4hfD1SCbmHEu5Os7r4zMpmjyNkawDn3387yJe8JdRdoJDQr6rH
iwAuUyYZSoV4twim6iplRkHtnJ3M/aHMeaAgYDl+cQF6PwhFrrv9U5vePnP5VORukR2dmpS3IXP/
rXrXSUB0sEevtDVL1mWgorxCzRtT0P0a81skS6vYsI7dsTTbU7j5++lG7YJGJVjmFrOjjkPgkbsC
5aSx8ox71uPUsZr1cnPZHv7uSOn/mcp+W3AOxT2IPmTZcRzWDxOIDKOioh+6ukgkrx7mVV0VdoDH
878bi/muXzIf48l8ow/K4eaOlNXeWXM+8//0oNRO54U4Bdph0Oq4dOm9J3l4h1fLD5qRQydUB2XL
cY4Kwq6i44RE43/HUjjZWq1Ti7GUPDgspHwicm4Pvmru8ivRNdSugVRzUDZzWKsjH3OodE6FPvJ1
7K/zInb9Y9sJcLysS3asQUh9y8qqasZIaD0117Fd0z+yPWoybCx75Hh4uDpRQNumAYtzWNGr4os/
1LjLcOlXn60KgtmOF/Vlyg9zEPY7rW+YuC3HLVNALWu/yY6z09dxyIbmexPwIfJ8l11Hc07txI9M
CwY4PNzI3KhnaJY00eLUt1k63ueBeG7X8jrb+yPrw7rJb1qioNuTtbEkqD0perFH+7Thqex0z5Sp
RTU4Lo5jGz5DCfcELRfIaoLfPL+2qJbaWZ5lCRGYlq46GsUVJP+8JXJ4vZOT3vCBdlWdqXMRBCtJ
jxIQGbDJyBunlx9yUOhFg2yKg/SaHbPb8FM25bwi49gG1YIV94o7r2wfPdBYiuJbnjV3QzPGXaN/
XvbrWz1Z0VpDlNMIx4BVsg/vwvBbL4OHrtIxJLwTJopjlo8vl3vasBQ71eNy46XpfB5TEPgxp6qO
GLLTCWqEsh1j3BiMXXw3yRYqA+mMLmrvVEFyllVtPDf0dl2zY7l8CHp/51L+99wltdM9gZKtyiAo
cZR6RejG4jkrngcpjkPvPRWTezs54an01evluft7TE3t/E+aMyW7GicJGVBHFzsNkpZR7Tjc3zH9
ja1tp33crEOWJMudxHHU91yHCZ3OpENLh4Rv09/nXn1VOobaGaC5xQmiu8oBla0fJKYrUIOWOsvp
8jxt7THruuc6bksaF7sZOKq6vKPO3JlY+KFxkxJMWdcJI1E764Ma8hRFLEQmKvUCKDq5DQQ00/lw
eRAbjtLO99RpbaieEaSALXK4QXUYeU4zk39e+KAAOw2Km8v9bG0qy/QZHjaHngLD1tBSv7bu0MVp
nnVXFWpQO8MzqsCbIWkvk2wKYm8exojJae/+tDFFdm1eRsg6lQ1oUEGpXt8jdHPmKYL2dplFKHbL
qyFiWVVcxUtL7ZROMTYq4BzHbyVXr3lrRZtVT4oVIt1xWxsLYRfrrRxCkYWLqwfkjssXH/mDY9cX
/pULcbaV3yL3vB6IM0ssRCod93FdFgkRA6M/X95EGyldahfrFXLSZe915M14ZZmCg24snf44pIPT
tImitKfVEQqHwKRE0HMGLc0Nb6oMBskB5vP8mFaCq52h/t38IVjz36Guq9etMs0l3kSYvq29Sd26
U25u86G8bjaJXQvjdXgldnkhkzETODDVVNzzdIUq+OXp/PvGJnYRjPKNyYcikwkdZnbw+vIWubG7
ISP/DChtvurwInYxDM97ofJ5DsGOOcYNH4+OYvdFV9wW9XRE7JEgEXsTZtN1Z4st1j4EUoC9vJZJ
21fVo+Mr72lVqUhSr5Oxdvkcu1O1p0749wmkdiaODwyJ14Y4yVLAIa9+KW+6vDUfRjCaHtKaX4cx
pnYuToVdWk3IdSVaFfVxcqmKpmHZO47/vpH/UG2nPsAswwybRebOuTND0+OxN/UOHqXXyV7i3ei/
thK0paCM9DKZTXULJH8brfN4GgdaRMgcfr+8nf/u2f6QcO+nLHTJUslkXak+EkHXZ+17xU5U9Pe1
JnYhJvUnvi4z1hq2yCGl0cqXFVo3sVth/3bLtMf0vjWKc/+/eVDpOHJyNXeSdihl7NSoB09Dne7c
KrZat/wzHkBQEIg0bQLmSP8FAFVx50mxV3zz9530h347bfoC0aPGPgUs4TB7fPiwclk8zT1g1Nct
shV0+eDUAsAci+xrr/wow4DeZbXsd5zV1vS4/518kUPexz8fjsSp82RmDgXQMxXH677delEPwy7w
TQjfVOKM/DL62XCXFtl1rD0Qffvvt1eVmcdUw5u3U+MeZurlB+FQvjMzf4/ZiU1eC5JHIqoKrack
vGvF+EnkVZ5UfEG9A6Uxyuj26ug21sAuC0zXVXcpT1Ht4KZ4YzLMiWiT11edD0RY+wczXxUmVTLx
WPG9aZsikmn/dWLsJvCyHw34OHc26oa/sMsBTT3UeAmGLeAADL+kpSgem170dwQX3YQqml6XFIJb
+++617nsQsCTw0RmHcRe+y6/hfoWi1VFyJWTZoU6pSNCoGcWJ6kn9dHtF4HLWvE1VANAirKO2rT1
d2ZtY5vZpYHU8yvf8alMDLS8gQvQi0rvKwDB9B04Dvx4Ma2Da7Aw7l4QtLHd7IJBzdNl6KvZSQI8
lf6sAtq8SDFfVz9L7IrBhrRexwBFT5wccpkpWj+4ed7t3G8FlvjPDDOxCwYZ12olrEbrbvFa9DOq
SkzlROVkbgdn+amDUt8Eetk5OzZ2tF07CI/IRpSvhAitFFgBJSuPlJj+1qQOqKDTXc6ArX7OK/Xb
CYhsud+VeAk7eEDNyPROOuei5mPPdl7NN06pwHIBLsD2k6zQfup+cMxjjuPb/3jZw281bZ0fJSll
TgGVOKgUpwfEGlXk63LHNrYatwx9AHgpA+CHH4L8M5lv5vYn21OK2GraNvC5gux8iqa594nMT2N7
S/aOpY2m7SJCF1rgjQz9MAlyDrFr7oZxDiLxqDLmulQysTnb2xWbxS2DMBkrExy4DtZ4XNvgqswF
sasIcVuYZw7EcWLCFlevYQBPjA7X7u3yltnY7Xb9ILSAS6HbhR8GqDHyubypgdroVn3Muj3y/K0l
OP/+m0E1VTiF2p2xK5lORqpjF6z/lTvt+IUND2rXEjpm9GqHGX4A6QFIoN8npF8uz83GaWCzqmvR
ghW+wIdLQVCtj6gGqjrZVB9lSaOJ7DERbM2PZbWpIo1TEAyAKaAHhjjs8ojTvaB4A1JFbGp1SFbD
LfBz89OrXh7AnJ3IUrx66b+Bdwz86ixlfdCpPHiQ97s8cVubyrJn8OqwYIIO5yHsppjo9b5jZax7
9yFf97zRxqrbpYbu6FUVgYLdIagEntBe5qC97uPtAsN2DL2G9Jivun/zJxUHYVw7z4hsD1dNjl1h
2IZjaTjFl4OZBuDJ4B6PzXEzD1G+7hUubewou8YQADroPMzool2W+5TJAyzuJldsB5eyYRd2laEi
vk6rHDOUMnqvywW1RUEc0O5Dt+hjS680bLvisC5Qb9yfl3iW64GDeGh1d5Z4a36sI5gp3uleguG2
pR/a8ufipRGrr0sD2EWGddtWdPHRdkdRbo/rsyp2pn3DqnzrAEb0pgeXEHEA3PoOFnaEguNt7afP
/pj/e3lvbk2MZbhC6GmRNT6+L16r8dtUPwn9clXTdp1hzYcpG3s0rXzUL4VvQfg6zV8vt73hDOxC
w96j40qX82fPn/tRRDPQiJdb3tjqNnjJZEhJAg0AZ9D+mtb3sCzv6voYeMtRhGqnj411tdFLq8gn
tyDY52tX3yvvVrj/BFwfUnq6PIaNRbVLDevRCQoSYAzUzBF3Xub6SaFG+3LjW1N//v23w30KBQMN
UI/GuYoX1GssO1txq2HLRgUtVl8KxD0ZK9S9Wkr3hqku/efyZ2/Nifvfz84BlDa+xpxP1dcyq6LZ
b2JPXAWUJjZOCRWjaaA1JlwstR+xkN+BQeS+rPe2+9bHW1aaAngZFAJz3gSfG3GvyXAg3h411Ubj
NijJJZ1GaANbkgSYpPLrWifF6CZXTbuNSVobNfO0Jwhmy/EHshC/Mh+yIEWffbqu/bMZ/7YbA6ia
DVkIWdjVOfaUJQHggF25l0be2JI2/KhqqHDDCfPutg8OpI3mfy5/9Va756X47au9FPUfgKCfj+v+
ZWgo6J3pzoRvNX3+/bemGZTW56JE0xUJPygwgfWsvW6X28zrwwTW7zDDXDPvrUOq3u+PY7gHoDkP
/S+pBZt8PRynBbVE54VkbyNEu6vyKFq943C3GrcOUojRjMAxtRxR70Oq18g1D0h57zS+NeOWcWZg
fPH7BcYf0uot0ySLemV2YouND7fxYyPzc9wT8OHB/BqG2e2cfZDudQBOYlcLdoEDbu4cjTNe3JTL
W1ncrzLY2YdbX24ZZp8PXZD6NaKi8x1wupVreDB8ZyduTLmNGVNA6ucMwrqHSpe385QdXX/P5DfO
ZhsmNgDsjqciNJ2zt1z70brkUR+cREsPl21/I4dmI8WMLtUoXHQQOORD6SNJhytTM3ddhEzxEPlN
8SMg5vPlzrZWwTpT0wz5/poWYcJRERZLbfJIZMF0ExbL3hNG+HfDtXFj06oboxpQnlXdMRAAaerx
4IdfC/V9aUikhjnOrsuj2bixORcewPEF9qtp74wfRGm+6sSADunm8mxtxH6uZck96yTr/Rw6GMFz
JeY733w0/Xutvxs67mS2NxbExolxrwpQw4wu+vzOX98MO9V67xK+sbNsgBifh8ALHbRdL869cN4a
BzIQzY8ymw5kiIviKuAvsdFhpRjy0oAl4zCp7wEosM/GneNKXu0dBRsmaOPBAG9AeKm4f6im5tCR
8AlS8Hdq5ae2bnfsYsOB2IgwsMFXA3VUmFRpOT/Pshw+jvN6HVDDRoFxcArzQuFByaCiZTy0TucX
SbtQMR9omItflzfr1ixZpg34R+O4ixKJTJf+Jpt5fusvqRuRylmP+IL64+V+tnaVFTgHpsQrg2Yi
yVr+rVjD+Qba5lM8BVVCxyqLPCLNQ8/oTnJvwwZtfFi+TnXg+bNI5rq6TXP/pzDrewptndUzT2FB
95I+W4Zo2XoBxZRAZHWQLIOq40yQDrxhIGpbJgSrl2duY5P9ARJrzDQ3ugySEID4ey8IvbuqQWXT
da2f1+u3QA9s+koCHc8TEizkyZflPN62ZRheh9IgNjCsY5mBDhbjB6cb4tzhQDa7NyAXuO4It2Fh
nHQ9DYPSS1zejUdS1WD6Wx31z3WTc1713yen7ApIQAo/ESVl5h5C4ytSniyb1c423Vrb8++/dVCT
GSKTi/EhPbsOhxR/PQRgo/9y+fM3bM4GFbm9UjOY6P1kKenNIt+zun7IAv9AVvbAMv44+fmVe9Sy
7pSDRnbkvZ+kI8r5wElyZo4k193obRgR9Zu5793QSzyZzeFR6FHPH3AzLvmOp93wgTah+4gMmSld
5iV9HtwRXv10g/WGVvSZOevOGP7aRRDaSKJR0E7kyvES4Uohb8k0do8LLZ3T6rrsmaOG3Lu9vOhb
PVkGPeZ8zrsVs1XT7Jk3xbGoQxqNK+gvzn9c18nZ7f62b5dmKhqvWrykHfs7ScZXaYKPKOF9Vsy7
Sp4BU3Ye4G99pK4743XG9ZJq9qePmdfWjwxqfXtD+KvpoXnLtmtioFMSoHm3lP2PQpLu3UcJ6Nt1
E2QZdkUdcLQWxEv4WLAIAmwmcbvGyaFzLoZYiQL/XteTdYAP4TqtVdpVrwhsP/SDfy99k0aVrh+R
YNq5P/71NMVcWebdCymXMZirV1Gob7Jq7kHF+4qExokCCEn9cg/UsNWPdcEWwM/0JWSsX0d/unWz
F9T0D0jK0hs69B+LbthJiG8tvXVokwIh28hrF9RvrLhvO0YiJ8XJcXlBzhvojxREENroV6B609Kd
/OG0euv8aUXcnOROWX3AJaq8Jm+NLiwbr+q5a31PDKcCD2S3i+Omcclxk7k8gI1VsKGvppuCLB+0
m4glC7F3yXfItSbjOJUHgNiSeSY3lzvaminLwoeBDLTO6HAKx3UFF1Op46U06R0be/d4uYuNpbbx
Xx4bFq+BAM5JhUjpTZOg8RRCuuO61i0rl6Q1fW4MBuCDEw6JkCYKhfvlcuPnWfjbPrIMu4ZkR0pW
5SZkXD4Tom5NPr2EprsDZ8KV32/ZtVt1fudBo+BUN9ntEmoZlSkUrS5//9bUW8Y8pOssGyqnU+OQ
NK7GoouXVO2VRG7tHcuGpRFygeJHf1LuKJNaTxo8zN16ZMtuDmdjADaoKws4nYkZ+5PnPI7yn2Dv
PW6rXct6B+3lQukmOKUh/ZdwrpN8DvR1S2ojt+Y8KGZVSMwL5Umohw+5J3bMdeu7LXN1ubeM9UjQ
tHKicXZvU3Wlz7QxWj1iuVYWc3eq1+yBTeYNVcESIsh7z3Fbn37+/bdYAu5SKH8U3QlsLbT8QMPW
HU9Mm4Z/urzZN4zVBme1rWbVPOjuxBt+cnT/blCBCG3q98bZqyLZ2PE253s6jJTIgrQnVH0/mQHS
H07J7waFGsHLY9iaJMtg+w6kQ9VM29M8VC0UJro56mlx3ZEVWPZKQPBcmaXuTn0TQmyoN99Gj+3d
wjdm3wZrNTIPUQdm0HjfLjcOCevbxe3H+y7kNSgp8m7HuDaWwEZsCYdPLkTA25NoWvB/rsAzzLHR
LvnpZWDMP1xeh43z10ZuKUbcsPbq8VQ7wKBTEJAE7peqbe/m1H1grn+6rhvLnFOkKDPaMO80df6B
t/XX0nT3Tc0T3HzSgw+cwOV+tibt/PtvtlfiGtr3Jp9PoDM6pMMUtVWNx/w9ZP1W85Zp9z6KFgfQ
x50QOpYR4lQ39qieIuWUezwnW9vLOol9lIeNvWzaUxO0D+f74Tm6Dvh0xB77fN0kWScxL0vmerma
T6PzkZMmyrWK+MCvs2wbymWE3xcV7+dTkYdN3PqgRaPBdF00zS3L9iH9R7WG26DUkWnk9t70uWd5
v+M4NtbXBmxJ3gx8VLo9tWn9htq/n2LQN4pOey81G17Phm1V1eKOQy/dU0FleZClp/DAsdv6+Uz/
SxBng7Z02UxZ0Ql2SsfyUznxZELdOPOzpGjE7ZlbaWTVjj2HG11Z9uwvy+Isi+uecoL7X0VvQBES
A4L+ref6pg7HF5nptxr2fXnHbnV3Xq/fzBoC13XTTh474V5wWsoJkn7tYzD0TyRD/c95ZHQ89teV
iQShDeqCwng4rJNsECE0GJ8Ksvpl7f1mLx2wYeP2qzT3QVEP6rPyJEn9xsR4e85qnIfToSDiOjO0
H6dbN204kMTliRcD5JWYqA7e6OwhG7cMxfJSAwq7m5m6zWkogl+mDn+5laOjTBR7p+xWB5aP8vqO
tbqj8LRrAU8r1ptBaaBf2r352Tj4bKDaQMH60pC8PQ10eCfUu8/X6gYXxDTSqK8P0nDn6WmrH8tj
OUHXMEhRnffScsPSIKmm/kdQ+vf+/1GVe91seBYbuQbWORm4btucSkBjomEkTZwv655P31gNG7uW
yQkXWW1qeJZpjuYeQhOg9M6OK+3UdQG/DWLzJod5szHNCYo9PyY9DAc1QdLlsv/YMDgbvbZwn011
ocdTxpHrwWkUGvOKpOJ7Cbahy11sLYDlomS5gGfUr+uTE67FfUqr7oFU2V7Nz1br599/c4CyBJ/9
yth4ckf/H2i7ZMXLuNZL8fHyx29sUpt5S7KsFhCn1aezLts55B/b4giO+6dQNI8e261b21oHy6p5
qSswla3DCeWv6xyV2UrxPoc0clSoXHzqy1B9ujyirQmz7xcU115P1etpWjo/ogt4QLtFXRkH2uRb
iy8duZS6PnGA+uOMr+QzOfONdllW/7g8gA2TsyFuedX1fqhzfaIsH+N2Br2jRPY4EtVuVdzGathA
N3+tpo75nT51Zn3mSEyf32twHB7Pd73rRnHecL/tW7UgvkSoUJ0MItq8bu9J5T+Ogb93km7N0nlo
v7WfB6vxdC6rE1urLAaOAzIPeGWGZGW/J5G7NUuWYaeT05jBxSw1qfNxaPv0iODwMfOK/tBX5dvl
edrqxLLvbOSkd0WjTwQkhw9zmDafEHnIpEh9c3BHN9vLem91ZNkFGBPNOnhFdoK7egZvyp3y1y/n
TGuT72EhttbEOvF4s4Z9D1r6E20y9gUZ/CwOw8X5CRRufbg8XRtd2BgzJZy854GrTn7AHgydixhR
deQI/HG5gw33YePMTJFOpq5XdZoJu9fh9D0v5s+Xm96I0m2Csikl5QTSKpKM3IvM8qLmx654zKY7
3ARQCdcmO914/OxV/3IfsCFnYKbn6wD226QpZrfNDxo8ru4rUOhT3h90NXmpOCBiAzt6DJWXsHMj
MN0oDxrH4AQK3AgJCIIyn7atvVRFIVgjhhaEttxRSzK3sk7B2tvnBVi3Kg+QpgMw+W564j7UHrMY
as+c/lgWOPxfBJhAJ33WqWmgTps1/czfedNX7belzkytogVSO/KnW4RDf98OZk5NpBjyZveEzSIz
kQAPWtrEGXSpZuiB+QtNhtot7k3L/Qof2pI+++w6o267iDnMhyBTMXqzS6J5XGTqgcUuCCUiF0EF
cll5pbzp45CljmaRD5CoeJSCL8MbG6F1HhcULEvGIdmvvFprM8dFIEoGfGfVOPQGRQLequ8KzlZ9
CoRp1zXJ11yXP1e1kLY9uG4wz90TYr7RdVCNmzldCV09fpaRdNrKbz4uDquGDkLt8FduDPpjNy0i
vM376tcM6oExyfGaV6w33Fmz4N0ARjL5L5Mq8bgQixl6tl1SdbiAdQc2DFn31MyldnDXJjlYXWLV
ddPwZRlKEPrjelnl5FUxxp2voCXsgWzsPekFc6zKrsabocydYqhux16N/r99Du0mJ6qnOveh/dqI
NLihuYJziki3BAu/ccqeTpBGWZmsfua1r00VFTNduHPojOaeekXJc0ofAjcAi7+Ywzxyx3aG9Lqb
meDUq7XmtzQr8/zfiYo8/B4SiaaOiPrwfhx1bTFVLDalVsBQQQtugnID0bBBVddh/+A1Q4a0PiTj
JS+jpUR6p70vynz1h+PilGmvor5aS0TxIQ0ypHSVKfzlKVSyyYqjs44t7aJeOsv4BpB3uOD/oeig
+gpgEmm72CHK838GUEQ3aZL64K57cmjhluUD8Qvf/+446UDzo2OGyf9m6rIpvIgpoKFPXtd7w6e2
hKbBQ1PNPLvruVf3ILY0krW/umZkTRErYGtWGhmnwhJy4UzTs+8bURWJrlDDV0XQbknb4SByqtfX
kHmKpRFofLz5R+OGpUofG19O6kPVGJC1H6gkWZ/H0PljSxlR3UlUCaRU+mxOcJhwQR+d1i8IOWpR
i/Uxa7rSNdEcyqzObkmuW/FelOBkFkefUN1g/WXm3wo16oEcQFerwGFgGBNfnXFSk/cgXekVwWFC
8tnBwnoyaJ4n4Wl2B5gm6Z943zjTTZ/W9fAwTVMhu6MOHD94bB3Gw0+lkj79QhRZwy4Ke2wxVDi4
eCsjdaHm+7IEdWqOU3Wd6BsYKIl5DzrfkSau3F7L19BfWPdDq2EcwLffh0Y+1TJ0cYWDGt7/KR47
asAoqRvVfiwgblum8dwOTbrEWrOlWyJKlagSHS6t+iVchD460m3Tuyj2QV3s+B10W4V6dOdJSnNo
s35d7xseNum3WnvtcoI8UDkcugzUkvmRdWsnnoNZj8Nng0uquA84yLLTw6zWrv8sXcUfKcTRvaex
zL1qfJaBmPBaDm3ldc6isuNZ8RqA6kK9+pyRCc/1Y46Kyg7OMGfR7C001/Fq0M4NxbaR5ufSpg0j
STa0INyC1pfTmwd/xHNDGglPNvoX1oW0n7PcpexNmGISB60g+3ZgtDfpYZmnqo9HQ9viMQdU4H5M
4bC8aBnGzK/iGirW2YsK06I/uqumJR5HIC2Dct58WKqftQfmgRb660bp/C7wlzB8Bi9sB1pHnZUp
Lpy6zlQvD9B0bsxPh4CX/G3yIWH9b0bGtH2pufAg8AwqUVPfs8JvzT86q3n/BSoWWf5vK8pFfJt6
8GG7CWIUQvGkJLv0OJWpS5c4bCtNvjTlQlCYG3oKfpnWcq5OIwsdKFU7qc9lG4GDYag/esRriyck
C9X6QkTPKhU7dNHzvyno7JuT9jF1/aHxQDxwqngdDCQRrGcirgdZZl7kzkTPfVSatqE6GgsXbJJU
K9rcd30oQxmpdWr4Ly2GDpoylZnAV5+Fa1PcFHh5wMFYTSzLn6oJl524WlAMgxrTZtDilXOIFD6U
rO+c9wlUMPV72+aLuoMucGFo1MlxIt5Rji2bPxoql3m9a6EEBqEXD25zfnZJkEl2yNxS4MG8Ek1H
oAeOu04FfVi9tpgIsI7wIsoY9XUTGcDDa3ODYv6RiaNqIWwl3hYCJo/mfxRdy3acOBT8Is6RxEOw
Bfrpd+zYnmw4jpMIBAiBkBD6+qnezGYyk+5G6NatW7fqwTBDpbw3ifGe3XUQeU9rlTmCPTVRbcl8
uxHh+yr9ae40T8Yyspvd/1Ij4vwRUgaa7zW0/pZf1Dqnth4Txue+RFz8NJ+EXBZ4wwB0LORPt4sB
bIRkkWOlCVv48vno6MWQJsEtbaUUeXuCPJA0bwjPXG726XFfxGOZabtOJzOqbqkdzNbdieNt4pVO
o6lLr7JQQ8oQUkBRdcoxowOkCfDtsf5DN/t4GihP+EFANqmTQ8C9l1QdJKjlQL2WabkQ4N9QdlIF
uAWk/ZoeESzW7r8KBHDHleo5TMuuutgivCdZCBPGCcoiR/HiHSH2x6J1HOnSjVC9dUfMVzHxK6e4
T5asND6xfkaEWwQ50dWim0MSXRsjNPzet35OQ6lFvm3xEY9vt89tC2LiN+LZRJqjqLghua5Rnoua
96lZsA/NpR1PKW+U/o3HNSf6sCgSxpJ0UU/JUXQk/Jc3zH0xWE7A/qrdKcI26jHmGWNHXBlBZpXi
KHE/4pHQaTwhpEBmp6aj83jf6EG0T8Kl/UQwDPU7lgisxc92LzuY6uIkxIPQdchjFNd8t8JhahdF
Er8HQSrjZ6Jj35ZbYRdyJmmbXektrAI2ALlMHECk1Yh6Kh0w4AhU4huUqcpL57i4wBHOxy3USrOl
jwpFIDtJuadFDfTocdZRR2zzTOXkk6e+AOLs68Kj9H4jsWLpXsTQ0HYv2wQxxuEwE/6xedZlrziT
bfgvDizeeFVoyX1Sr6KRLRxgcruHtkLoiZoekHqUqC+EK80bL6ckgnNPyYXb0We7TdP1wQtirg4G
YCZBVg1JXVQNLMI9AgWDWeHL2ohUMgXtBCfir1uKdH4b214m520IbDYXJjlelaNaUchhDC65jH4L
V9x8zUXS781WFsUsm4fI6Vn9Nbtm2pRz38WTq1lKdoDEoougWzc0w2kjxsbUASvg3cvACtgxfVBr
iNY/3ClAW5hOOwtjG+Cnsf03hlYZ9agCJcaXVI558PcD9yI+6DzWJqmhwJn8dkoTkRJZjo3JXVSu
WbaR9OK3jqlH6IpM9IOpths+dulpb0oVOpph7XnvrcovGW5XP9/DBrJtX6J5CHctMTmMo9sFz/OH
syEf78UqxQxhfyN13F9Yvq3xeEIoj+v0tRWF1r+XhKF9rOEDQ5G5XOSK2+W64B+9qxaFJzOdBwnx
ZDhPTbYyd0C9bXV2GjplrT4ArxjtAO9tuvSn1EZ0cD/yPVtYcShim/TQnezJqq4YCes2VErQorVH
CM6+oiBJBQSqpK9NoVL3kqtVJmvJ1qbohmrHfR7ZmsYdOhJwDGuyd1W4wR1EiYSGILZ8zYu07Y+h
zzchjr3t0O6Uq9pCMwDnuAz+XgQApv0T0kUbHELcI8UHLqN5fGfYsenIeez7eHOH1nUO9+i6DUmA
t3DLm7Bc8kWg/7r0QOGaHm1qYq6PUxutCM6QJI5DAsZuUFhVxPdxqGEqBg6UJbyCTH6HLHvqWjwV
ODA/c7WZ9CNQrfE4CUchbqVgw44+rNDpcQd3Bn/0pMer+m3WjXdfbWZFm5cZ7EhjvMx00/lckQk+
b9+aLUP8krcBQK3OXRul71RscniWFqmnT7olIv60Wvfjj97YhpFj0W85OqwuIBynrwaHYWRWDjEZ
YAUz5BtUTZjnYNLN67Xp+iGtHRAu8ItqHJZ1stRN61giEM2ZxyHzdEASxDBl4wtMJIA5sJjkEjfV
zMtZqAMMSS16ox2gKGL1MPQ2PzWp4ciDGhrCQ1FZZffs0+FmCP8NgIv2wxHV7AKL2kAcP2XbF707
xB7vOoI5yCam9XV3u+3vBB9C8i8mNummMuDtR1yOH+mctQfHCVFw7ltZo5PnOMYp2soeRnh7X04Z
MzDmyPxU9LrKOjH5P0nWofk4B+4Z6uxUpFC3l/juCt5RtJWppChSzIrvGTGy9IWuN5PessedXCfD
hP9klEw02P1SvZ+XurC88Kock2RPxaGf4Hz/vYVuwz2eLTPSw+iads3yzYql7Si6RKV2UinfeTNf
967vElWuIAHm4rHFMMxcdYKTlkJZlSGXhNB9NARflWe3tce278Y/0TgLpBU3i9uHtFp6grWRsomn
JX+TKB1SV7rFIbnRCZvJT/AtwbGSLWr4f2RbJvYcKHqTawwoCc9/XrhhfVSJWtijXUK/raUSC5cP
bbvvpN5TZFAAu6dDqu8Kz+2kSxE6sK/HJYpj+T1zBKxHZQbSf3+SM7YzgeJEQqNfW5xM+R3fxWKH
07o1SfgAThZiKUcN4DKXN8NP88GSWVtbJpvIIU0Z5uy2gD0RKhFuOkaZ/dUUczSxRygK++gxSoD2
FrSlnsyqK0cfxyKF+8r203aW8teRa7m5UsugwwtO54b7XXbQw2kE6+UImr/TTBXAfSobxygqt2XL
/jZRr9AAxOBM9mohmri0YqB0YovgZrh2IpS+aCPlTzoPFk1UhJw+vh/HFutOdwNfB6SoKzvbCDfC
gu47RXBYkbgZOWgOkfBHQru9+S4IRTZWOa2Bjubix8JD3bZnw4yucZ57hsKMd8e0HwjQmqyu9c7n
6FSoSJhXaAhCypAgqwZbpvG6PbU4dmEvRYzRMyll3tDClvjMW/TW+2bf3k0uohuL3c5meXIgp5ZH
GIFw+99tWKnHsp0B7j5Glqwmr4Efp+wHmcNtQxWxJmjoSkmtQBcl4mneP3K0d81DtiqCtwtm/BBd
pehH4Ynn9ZytiCeNtDjxqBmBJI20TXdOBaaKT0NAUs1etwQMx1DFWLRtgR5XMfaPa4IkGFM1e9zv
94qujP1kIzX7aQidCFGVBZaa16RtQ/MExacu2ho2xwtkDgNh+P+UgWarnj8m0QKPVHRfO4c4nAX8
Bioo8XBeQn/sph8b+olmua4r2jK8xA1coEqb+jBdQ2a2PUUnDxc+A5udvgFG5RCBZIBeAQ55RzRE
gOSl1WSfCa4BxsnnlMboWNESqLhBT4YWqUmqsdGIdATlDpD3ajiWT9eKNMCxvynRxZzWEsA5wiJn
lLCb+S+umsWWUmBH3eBDgWqbqqRYaEhgsWlm9o5XcQHrkTUr2ItyxvL6nFULICxGCL6bxNME2NCl
VQo9I4dlieoibALMQJz9947rPFwnNffyqQVU3v/b3eDSEg/OJoCIcOmbj7llKX3O02Hf9gOW/FX7
2cHfd8qfSNHAcvugI40O/LTQsej2a0QwOmKHdUnXdDyyrkVG0Cmxsd3BpnBixqm0KByZuow0h/kS
/nj7E4gaNaqa9dTO+WHzsG2jJ86QvifPeA9gA4Kf0Vq/1t5b6uaqFVSvfQUoadc3LOVIot6xoQN/
jXJIQYnOF6mZp+IcYcHDL6+rENnz6hXPnrIMFu5TFUct8ESdGYIdxGlZG5/9SIrJK1d1YKoOXSZy
22CE0Up7MQ66ysMW7/2AUKkJulwoXySMJFOB5zKW6K80hlmJNNF/eRazY56Z140R31Qy7of4T9T1
mzWIm2oBI0uuXRqri2sXdMW47NdpeM6Ru9F9zQq23dcMh6i5BUyIBC9ab9wMdhK1R4b+OFHa0/+2
BdAGfz3yZndX5kzQ6HVzAml3mDWvZkACxuBkfEQJVI0+WxJtrnlrUumnN28QHfyN0V40d+Dp53X9
1689wwfBTiYyeIeUmDueogAWBwyLIG08jFPP/CNDAcbbVRTrmtiSoLQN+6GJiY/FccriSYaqQKSS
+IJZa5rj55hC1i0XfGBcptWWip3djPKH+ZAikJG9bnsBIUnlTQpeKwZBg5dvzh3/DZfWFPeUopFK
fgLdbt2MJg67tcf85r+BodUcppPuoxCHQzy0c7pXA/ogdFBsBYQZ0VzMTyuIA9jGaHSc4tgJiSlX
hYeTDJ9pRnzxg4BD7L7Z6Kb9xxytI1IqOBqD9iGBv2/2rlVTiD9zj+UHSGoGuzk4fkTzXrwU8O52
Hzisagd7n8f5AwioMN17K/1X71DPG/TcLhSH3VqcReAzWZAHRDmu5CxivruvoU9RhtiQ0aYuZF/g
Hm/aWc51s7fJgs6WzQ5kGaiTAZIw0+X+Q6RodOIKz9aDZ/M784fbKjBB95arAVZc2Djfl3926TKk
iiG8NfsiAdzYT1gvSwu+huC+2q4N40gpqriTa34FAKCvo1oFrw1NDSrYAihchpZ2+GFBPkawS7SE
V5FCT3nfjItH9uDc22McaIefReSZQJ7SnvlSrMvS3Ql0HuaCuQKMjCij017hC4+uksoZeSiKKHw2
jep/tdLhQfV2TqK7fobdCeo9iwzBtjHMRkG+L6aaTOaGy47IwKcNLeRdnHT9Q7pqtBRJY9VVjAkH
NZQu669s8/nPJozsAy169p0S2LjXBXHuvAzYJwDXEqFUTVSdMlj7jZXHVb+eLDyoCH7RFsQYqsvr
OKbzXjXzwn4t6e5extTae02a3GDgi6QRsEE+XiqMouwRMTz22MajfgyINokPm0y3v+C9k+IVKV9p
9iOG2SR6aRBW8sC2ybiDEhqDHjDGGmmubLkU8R4DAjc9OKlNhCItpZvU74VE6foNof9t3riA6T2C
Vta67vGygIkotnk6qRAVyynsLQ3XfIU9OfYHpzg5M3gtzmVhm5Zc8drB1ghSC8nqZp3V55DuRJwm
rL+Dd8impJRLwZeagR/7XjzZrwgU3n2J5IB4rtVm56eCTgu/7cek7xO8Rn6raMUOFgkmkZVADeEH
2yfdZzqQHGuvXGxtudI5Hx9nYuGmHBvRP8MmwDjEMqR9/FAsOn0l8N0MJRn6QZ33XcQPIBXZb0lz
XHlAQsU1NniBS+zWMjOjXQopP4+YQKjz4hc7H/AiZrQu9pA+WkytssfU9fASQ7ZoCqd0jGNetdpl
V8Yrk6qMoWi9RnKVRckGIEDADj/9tH7E4/RDPxaV6rxML1z0jawGTdRaYvFMzBW1VsBilQn7LwmT
XZ5Aqc8a4xzDPtCO7AkysXYz1PkQ9g+q+RrqAHIurVf0NH1l+TK39xktfHxaY+DvU5HC7xT0DMci
KeIxrEcg6oLyh4s+ePjoub1N7zqPleiS5oS+AuWinsGPVQBotl1g5+RGehwUOvlHk4Lcrmfo+uIq
aBXbEkaDMpx9NKm0atiGZ49hPJS8IuUGebI7qBXROYaI1KhNzcVZtv+L3VDIq5NYpT0vmHR0peJS
+gcR3X4qkBdLXzOuknMCs/W+4tzxpzhJ5Y/ei9Ee2ShxarkgaBhnmWl/cZGjCXjaxGHjQ+2Rr3EJ
4M8UUz9Mf5Gw2L7lSWZmGJluS3zEjjmS3oq469Kj3FK/V3OEELJrPvvlPjE4KOcWCGd+QYJC+jjk
bZ4dt8CLl9EuLaYg2QiUX3T2Pyqhiq/SeevudBJaEI0bKv81eJvdinhq9GFFxS6qhDCrqiYQDCiG
fuUUbmV7cBVDnkCMCo2llXcYXrcETcS0paDehnkGhYEhwAtSKHD8l0myxzZ14rJ7TDHquehbjE+S
iP6KFdLAYDCcG3pI+tl3+PFQ5TDhSeI36pr4Teh2cvdbuyb+kmOwOZ/oYvwbVNLqCTkPafYs4g2v
tobIQR5WNIP4y+ck7096sAPMZ0IWnpphwPcGZjJvbPNDWy4ayP7DjgX923Kd/fZd1jaodrZl8mnN
Oxjlg/joEOQKnE+rBLtvSaVmtmx3tFdrdwWhuTX/2QWDhzLoxvVvBnzvv8E6rmuYk6b2GpMlQWla
s1RLEIcwqHm0kiGvtdwCSd7SpM2GaqKOrO9bxDcUTQ05Wn+Vmu/QAiStphXEcGtbryuiX0vG+36o
8S3J/ldjUhDuAEXY/GwwjNtxNZkoRRggEl7OxorxC5OFFD8WMBO9EPyZpNT9su/3mY85KH3UbMzB
8NFIVYi5aV53oL0doYUgz8olbg2KlUvSxzHGfY4+/Hbxozqm43kYE28vgvS7rpvb5XUwJpe/dMj7
/zqgvOVPr5HSccbEkjwFj/jnik1wFyzDnMdPFGGhtmSQP9wn8GSC0zRWI4+AoPLTT619mhLvPrFs
qtBKF9EEaO58nJyynLR/R9NzcO2YDssyDDGGqgL65gqDKHdFLxgVpTHoLqqcxOYKQ4NOHWE0MP9Z
KUs0XHpZFtRpXmjqAQQbR68rrCj+DFANvVCgoqQkMzywjyZXs71jkP5cBJpy9T3NyIBAe52yO2yw
mR+7AZt5zKZQZOd+7AryO7GOLZ+J6OhwhNItB0iZh/ih9+uK8DMUIEyX+3UeDrD/RBkka4/KDdAG
WQybM/+dSYV2ZcKVjz5pXaLxT68wVv0DN/bYHPpR7RWFwe5Lj8CLuIy6cVI/NoqR8wnjrEw+NDC8
dKdIxLo9e7s02XnOkNBasUB2Xg3YHXwimITNZ9ZCP3CcAn65h10yPp3H2IbksjQG/8uFY4O/XqGy
IPdx5CTHaRFRfzCWD2NtBevDfdMDtnQlmvtOHvoUnP8JeCTrKsFSrfDZlHnO+63/pujf8uvuGxNX
3QTBC1D/3vqH0efgUiFayHBVor8ungxg+PDmxrzDUgIvWjlup24PtliqhKVYL7eQqs2/GeWFPoFO
puHX5CUOj9kLvZd6yc19hzokYO63NL+6pNBPBITDcgdiAeXCTQudDxQWdxL95IxIcpAXEcVWMYVL
/O6B1mbV417OGzX9Wzs2rcXJwj1t+czztjf6c7cJk8OTR5Qk2+7XgRAt7XEyARTxHx+UanHTzFgr
vQ4RMfsGh5xp5L6csYmNMELo96LOP2Hgruhjl1IsVtoZCqM/g8WY/wGNdg9An+fgt7M9ClOV92hi
dJnCWKR9ghwkKrA/AxKtkr1Co54DVfMaiGZg9epvSnl0veJds2bx9TYUoPGyoklQ0gVtwQdjnKru
EDjkBLiTPkpqNsND/gyD4+K5YyzwU+OCeWQ48+0h9XoHgSlIlFQWIxLwjFYqW4apRYoyfBoxajUu
M/ZMB95PzwoyeSga4mJ6R7vvn3ig8x/UguSTFOsQXkadoT8f1lVDEqv2GBN3PmBm1sNuHoG7a5zA
7amfPH0FESjtmRSgMy87RC1Rla7xkOB9FkzUYuPyOt1g9F0b1hhbvDzVr4BZTXMY2cLHT7vmK+pn
3mSvyCxmz2aKhvgwTJwzVzrdFcg7o7HOUHSNVPdydtTjCmsNebKK9eOrCd102fNpGJ9Gw5fuWswN
6I4tHZvtDMEkbJUNdhNcXEGNYN2B5gszJYuQw1AC0LBQa3l7FZDToIYauHQAnuJZLA8yy8TwsHY5
x1DGEdQ/LTrEh2ESyabSgLzuL8gtZzB2x3OSh2SF42O9JAPtD0JBTXHOYge0E2As/wruMv+3y6G4
7x0ZQjl5jNOfZc+zjwyBdf17juHUX5lo+eB0i/nvjFeXPESU494tMVZEBRwaZt4CJg05xEl7HO7V
eAt45Y3X5oS4k9aCVui2/HPQSxJ+Kd6koq1wtoXi1caMCNjRX8XTqDaQxweIhEb1hHmnFHXBdcQv
jKx2+Iv20RVPO4E/fpVsKy422kWJfZ1ACgzvK+dFdFTYv+DHde9AxXnRFe+KjIV+EEXhf7VL5MLR
RJnwP/VOt/53X4wDATE98wjarn7jOTUVGVn+frMMWCAwYpR+ZZtUT4B823oCTdXmz0gFwspxPYYG
0RmVKGDe++RdRrL7PrEWg02/tVt83rwcpgv6mFUdAvLju6Pp45nBtiHe4pN3Bj93hElMe0LcDRAf
20wWlxqJg3D5YoqSQ7KRRdQDaOyfVlDBL92YxKLOCuY+s9nxb1xDDKh2yaP1YBZ8uIpEer1AVIAQ
MPhlHgya1OaA1kMXl8irhp5avcUIA3U2lxCyteAr5kejuQ31wPhi7/O5AXmMWO5h7u4VtAryoJdI
LId0I2J93kBZi68R3WL0FDXdjSqcwD29It3a30Vs049dofwXFsMIBATbBmWzgxpoBSUdXHxF+HxY
L8NgA39AicK/xcQcBykABj4kfh+fes0DAqzGZnmB7qu4MgzH8zqWhMZVohq5PyOZafoZ8Kt01aZF
W+vYgDuOAO5+x0DKZxogoPrqcCqns0cbPRw058vXmG/J2wa7iXsIWIt/BRXr2wqN0YuGlcDrOIwq
KkOykE9EUAFrbVsf/qClw2QBrVz7vMGr5zlB//2vGaQS4L9H/b53XZH/lWi149OsUk4rjBTRfYNq
Fn82tYN7tDp090gV5NuNQFePAbPnP9CzAqk10MDUcE1GW+Haeb/kwBFHMUO3cIahXMCwwptsIvFx
Qzzg/MRlblwM7rfg/Jx3cLagGND6CkOdecLFEjC0IoBbaLP2oUfqBTXva47Md1HgfbspZ0W9Dg7j
AS1Xc0LiqexPws3bVheJ71/yHRlFuEejO5c18nvAOtMlWT2o1XUTpIESFxO9PfbuogmgWD0QI+Pr
OpnFXYXlCJH2oV+/sg52X1ZP20+w1MlhpfGUgFy2lnzYDhcm0r349+qShR4b7GcsVR9iIGpgwzSc
SRIrUlEwh0WdEC3kvYBwHTMQJ1D6MWNJ3tFj3RjgxKzLoSlikVU4cTlkLq3XBySJQ23QgAh5TLtu
cQcBxGcqiAWn9AgrQyuvo1u7+9aoYTuCfic1WD+XYK60hL0Omon90EONJDC4z0J6BlE1vWugElDa
mx1J2UCaApMaq5Z7vd2AH4hGCM6GHD0SzEew95oPGemBxpcsPawNb59N4YSr8MFaUhKCNadEb+IP
Ms0wPACcRoLqlCm21Xvih7iOstC9Yo4tn5jOVfuIAfJsTks3x80RCig5Pniu7XS2iBM9ikAbsPkz
AExerO3bwnHwWFPsj+NWsBZ25Z6fmSYQaAv4ib8MUBFem0nSN8hd2HZoTYQBAtFQh8rRLGMVQ2fX
l7Gxw30xwhsQ2jIh5BmUpyCXhGfbWA1mzn/iZuSYwQcJ8AkmCrkhmDF+4TGDwob/YfaLIF1owm3G
cehUpJZyv5GWdTxvfqswGyhoNXYqfVgJ4yV25/0ZjxSU1wbgLjfwBi4SHO0Duv+kHEO3RLchKd/Q
2aJvhEdDDLCOwfXJQhOCujVHitYixFv/xvww/FF8aV+wtQ2fGQW2u5p9ge879VJisBMt9brI7Sc6
BLVUTRcwDo162f8DJDb5BVnxSHPXC5MnX4z8b4csvOGMHBsDTzjVoOdoI2PqZmyS9FAM1OiSoWIC
9LNGPtARU7caweDiYpoEFyvJcQtd+2aL8ysYwhRao7H/jrJiNphGEdwwoDijtWz6LjyMLXem3OGg
52pwh3g6ENcV93mKyCEMpPZD2kpg4xap9sgQLox+7AXHbI139sPCAbHGwD764RtO3vYt669dq4r3
hIJcAqpO9gNvGsSObvsS/+j6HvhQK4rhxbRn+aNF0uPvbnC0/2Y6SshaGrfrvMLkJUeV8NREV4F5
VvRiRdeg8+vnbULbDrr1mJoNcsds7Dpb7ai/7gT2BT2XibXucMvjSqxxnVF7L6IRspq0y5cvanrQ
gmhr42qeZsz0Optnw51TBcekVvHpFxSj8SXFmLBFrRxxFNiEt8FAXBLXG/QWd6NMNZQ1Y9rdg33X
3zad6KmJFP8POuQuAvWq2/G40xRzrCwfmrx2FkzRCbrj/nMREBhVPdH9zwWkQgvpIAbSpdGjSl7B
RKd3OuUdIkIjvDMlZvP4EgriyHDsYLGxXohA14jWj8fhHy46LX8gSokgiabJ5XaPCdO4nBy9aXkz
ZdsTlNO2uzT7YtyDiVoRnwtDsa0JNeH2Nwbqv+6zX3/lvdk/2tlj1wXnHlE2SeH6f6qzW1ZGS2df
zc4mfmydhOptN5F4GXo+w8axSA2r4YhgY2iYh82Aqh3sVGuwYRby8W14LtLs5uQFWvIAB0VDS25x
azRgi38X+I36etjDBu+EEZopOsjxMXdmfLUQSX/GTtquFB38v6oGPNdytHAORX6mDwUiQugU/8sR
twksvWT7N+TE9qMjXn4zSBZnyKcUugItGncdG+nUUSPe1V9BZ9y0Q12qwiOEFnFFeTrzs8Ba9kuy
RRlkhxkDu6wt2fBLUnvn8kJ9LLGBWrSMd7K67xYvyX7kU5Tx800icQdTD1ch5G18jW4hTRhJitHU
3Ge62uTWX23cFK+oouylmTi70xON/otNFB2SBNP4TXWYjye3D42hM5w3E4eeo+s8O0ZkAJKGPKk9
iUKihEZde8K4gwOm+1YmByWhVMjmGc6jTRHU73Xtwd9FhU0c5i7J+iuGxi05ae9XNETDmB1cxOFy
F8K/kG4UY06VFPxyo7YGBEIO0QX9MXT5dtlQKDG/Y4+Q4We/ChppflwwEXh1kWe/cAaSp5TM7bth
EEVDXmBASgLdQjmEG3n9MJQsn2wlu6oHDP3rlQ+gYmJTpM87RqoHV1CocOCAB8l/ZtohAiPY019T
Kxf7qBu0jeBteMD2Cgsb9NT4q8HuZvHvPuj9NXBcs7ha8ST3lLrPaE+GE8hzj9El2+/TIPSdTNNb
qzAm09fk1/ZvD4uIX8sKwrGkWYtZ7d5Ni62GOaJR2WIEe2whxPnpnbbLkRGm9/NqouQ/+DD2ZQbp
V7UCLsL0HHX7CK67U/U4Swr35t6mFL8bNggqO4r1N/OJ61F+9mapLBvDC5ql5c6ACb5L99v1j61U
yLixGjc2+VSLYQUZ7ubZ/Oh32t1B0bPkVWTmYTpgyxvQMINy4NkxDDpVqteyg3ysrSAGjcpZG3HA
r9xBALysC07oNCX/SKxTeJAbYJq1h6vemSoWLwcGoUJfbolPP1PfZn83mIC8Gebtf8sSuseblGMr
x1jNxw2cmccsktGvga4BndVePE8D11VDA66uuU/PkMGnlR+WBhjDAv4Nco+vqSzMOy7mEJfz/xyd
WZOcuBpEfxERrEK8Unvvu939QrjHbRCbAAECfv09dZ8mJsbusatA+pR5MqXj7JSjSlxw8C1GL9TU
CnmtPFpsAVb2mQN5uqeNkhIKyVr7Y0DH2AHGHmbretFzcmrDq08AvQWcEBat/g5nV0z3MZzwA9GU
jHXeEcMPbSOq/QZHMUPKfY5Lucv4v92vGRd6OnXpHKdKevteiuZ+KhqdnGwhkBmUNuFbohpUzYy0
ANkE4JjD4DV08peMEBQgV/z0BWB9TLu1YoLogm66g4nu2zTaCoqYvSZX665i58Nnj9X4hsJb/hEe
UDy+FuL8mLjtzdT1aAmsfw8V5YDvTrux9I/5iiJYYhoduroe3+Hv9W2h2uwpgYl4c4DfePDcrjlO
MIyPTlvj0ThjebadbwCShfjuk6tenYkFGqmdlzsV+Cx3a1GNZymria7o9nrtja2a6Mwra4PbfBq8
Hy7c4akaWHfaQxH4KJJjBGUFnYFQ6olqvfSrlRcGWdMcBK+dSSsnmv+GzgYEIfrYTaUzTJ+2zz1/
x7Ua9a3HUZv9Z64PrpbhEbF9OUd6Ymrn/pHK21Hj4B9m5vH/onh0fhI2rGA35WUldy06n92RQcKq
c/uKyW2uepiW2JvMe1mHKjo41ucy60k4+Q9eSv4v5JbNl4J4TfPACYVXSvYzq0IhOJw2tWe/2U+9
0xz04W/297C89PzN3kECy999tlbPuh4752TqRXzXkjNtakA24UAb+d/SDFt3XLgx5Xu0a32YcLru
Pe2q4qicBaF72ehH2ufRElyUZd1JE5al3bZafR4m333sdTANu7hZ+rMBUavJperc3deSefpi2ny+
0Ustb10glvciIkY39Y0ayDUuRYHZXbu/ZwPj0QXcCm1sM90G7qrfAWfqz6KK5qfadOiNBKfOABvR
G6mO8gVwc+KWBFB5sx+mMbnLvEBmJ4113afh0rjgU9LlMy2ARBuOPlXW7sCFjc/7PuLbhC1H571V
obcvqiLZL9yJDbHNTVaTb1lGRzmV93h7zrcarPF3shj9exZ2ue+joL8YOoS9nV3G6p/2i/zv2Mia
olZGc85mSMaWnQK5ITbnBIrxiFLr3CBRAbtgkDs+3QVt/zlsOcJgw+UVyWFLEgOUvGZI39pPhLz4
PghpapE63xi5RwMVkkBXbFRJy5u8YlrCP5umfS7G7e+SQ3hgrAOcd/Uofs2e4GTMB2fva7eIH92s
BYbDDUFyCZgeqjSaYl2enB7e8HaM8UiB5bELfWfBJCmjcaQHIYjEc980fbCviy67d8fAhuc65CJn
pgY1tMtxJMFQkeaMbHTTz3p73oLAfw7QRI4GCqA4rG0Piboypi07VOsS+TQI3DsOGzk3o6Anirdt
7pX3yzBQZvwJY+wXJyuz8khZ4/jGzLrcyZXTOXk8FKyAo1Z9VHHgoJq0fL7hNtv3CEka8ibQZtzV
meN9h+RFQFmJofV6HgM+dcWDObmcQDBfvDp/Z59KPpTiNsscd0w7cbGLqvJKHrHuBuM9QBU6JCz7
pA4z94RKrqPMlXwDXy7M02bxzRcKmBZQGNXbjukv5ubYYdc3PV9bPNv5yS+y5rVAgnyOG1fvmybR
L5Bu/m5wtlyf0QDme8+V0bdbdbN3G8XhWLxzR6/7jj4ei0Oz9ZyvJyeJ/Av3dXsLmkks9cIMkGeF
dxOqcRSUpBczMUXb2Xl1Sdd43rKl1arjF6IKdfAYbWw+zWGwFe3aoFV12hf99CxyoFsqYcrHZVi6
ew9r/0lnwNFsboXUB+SwYHgGYIhp+WxAopI7D7COC6O5/8crHxlzmaDKzXJoTjJEzl2L9Jakms+/
3nHzpfb22VT706mpwk3tVTfZ6gSBx4XsE9aEj7Faglf0moDHzmGiK3dbvjXjEcpM712SPJTy+2Xv
8sZ77kWFon3mj4/aPG5g3GnRuvwBMp/73mMTyt/RRqaMiGiN/z8PcSFZk93sK9EOx81m2R5M65gb
Z0zsdzkoEJ8hylbqiIAxFO0V/BKAYz9Wz7IL2M3dpZsegz5eJ0QR+ttOXVLzTnhxQEYavkD8cEsd
FkWki+FWzPL/MMk4J7uonfjhQBJzsh8Ckvvp4PIk03G9cisnS1Ym8eb8lnweB+8uDepVAenBVryv
VVGjSjNfatxfPr1b4bXxfzSe1GeG1P7Rc2YH++j6FrcMu+45dNyF3UIE08F0ZDWOVR6QYI3ZCrOb
onDtEWIBe82R/rOx9PEqXMWjWiseFc/rtgd4suGWFTa/tBW2yb7W7oj+PwDJEiFy6uO8TNsJ+cg/
rkjnD0KiOAcTS04dW9E/9kVgHXyxGd/5tZ74wTdmkfUb7S+0s2xbGRXngq/nLdKxfDB9hK3WwPLc
LVGi32Jbmgcq4EvouSzk2wi4H/zdqTGNUzzPcZ/BcTH/sa9hOxA8PQuuWZ53AdP1ncIa/KWRhp4k
bCyQJgPhxXCd8LWVFm1X2774FXP52r2XR/5nUHr5RzKC2zD/8mUXdVR8Ljzxd8gLy9fME+Dt/Xke
F/b6q+ji86TnSBfK/5bwrzf+kKD/wddB7/aTxidAuvM+TCYJzVehpsh3kre2ztSrqvmUkq3H1Jl8
sqAHDHWc2m4ya7HDwI/+FUY3JIHmMrnr8tw5XcuNf4FnMJrNvvxcXU5caaHRCMgeZd63Q//twoo8
j19m7JIbWwTiMZ5Uc9b5kj0iOSd3QGLRUzMlDSNLaDH8Vndwjl0TqtdxkM3j4HTZqeIWy39jc2VK
WvS7Q1wiwDckI1uAAcJuPqFd5KAoWv6T/sCzVLUFJIwdr/3jJUZOg2NzzNE/q88w9EfzYtwRGYnU
UH32BI2VSliLuVvIYNqHYxOBHVR1Lg+anM5PhNkOz6kHAiqkD3jPq+2pgb99qDkN7ziy8mrrwI8o
ukii+qdQmKRiGOpLLN32JIUCHjJN/tW7cHFnGv7zT3+srzZOcB2+LEY+h4KC8lgAyfzWzY354yip
yXZBuT9GtMCfnIqQw96b16r8E4pyvFR5hj5iWfNTNiNowF0UEBc41kheH3OzkP2WlfDTQHnFfBxI
6iY3qAWb9+JJupxZaTrmS4Qlzoy+3oL+1IR1Oad53RTzwbiTl2CD9UH9WZaBxcoWIoY3EWuij/2V
nb+DJpmGQ9k1sSF7EgzrXhCM/UXHous8kKdmLHCTXsZ7DvIjtziN8yLfOK2u/7x5MTh9bIDJv946
w3LmagjUdEHaLC2dgWzxVikVnxOnUKQHE1nUD6aJmPlDQsFtug1X/DOPJzlfvFCX7nnEmb6pSFSQ
ouyjGQd82FiXPSn/ltzs2qcKayBKq77Ms/PEqRiJPBMuwE/pggy1cu3uIdjDv06VJ+phi5ssOXhT
FLA/JbC2qRuD/ewl1xYv9ypyo4bgi7DfXKVQk+szdU5wACJiOM7XeQDu0vLx0u+AfjUz3QUpwQVv
H2+NJB49z/aHTXGe7zACvI94jTg8lVAgDqfHrOTidZO8LbJ1OYxyNiFpsIYfok1qDCxbVd2pbSnE
6k1oyeGvFYeKcO6yg6zKBR+1WsIGfSNxAVED6WSvTUHZjt16EmmKU+dOlVz3sFvjwrwxGRbLCeI1
OOUrN6TvV9SJRxYeVRMoiLPqqDQBdHC4BUUth5Mv8GjKkvZhUw7DbVnqotnF+URuSSZ1eYtpjLHT
Qj/HqWulOM9bf9U8veuJpYdm2GnXBv0u4DqLH0cOlXws1mSr9/0Sj48r4PGD6Hp/PfUGXXPugfVZ
FpesOfgdQTrSuQNcek6XLYQTP/oeVZBj4eYXHHcpBiScHyqfSXYeBI96T1BTDtilB67oqRVnnB5p
1XYo0B0z/NcMDnq2STj+k3LuWFogd//0xKLEs6+75qfJpvUzg3vvTuEa6HXf9nU3PQx5S4KpqON9
4sfm3o6WYGSRce521jKM811eco/zmXkE55FFbkFlQtC8MJ7q8JtIdfKX5AleHxt0widdDd3DJJty
RyeyVunCVsNSiyQR7gy929FvEJ2Iexu0UL2ukTrGoiM5ufaUUrZBvfSfoy4MbncfeOEpJ4qkPjIq
zlxH3WjWk9a7hyirh/wO1AIZkC9hWqLbDGm72clug0oAPMnOmqbOlzjpRX9FWIYGtbfVRL9PcTYF
/2Z/rt773kepI/mtb7Otd5mKsnyO2feK0blwb3Usic2N1Re9erhXU1KVx0160dQyUlfY8mspsl9L
2xgZ7f1a+sekCdd7Mcy1+wHtK8K/lUEmeQyycbjDYG+aPRxd/pX3xJNThwoktjvIUru8OWVlox86
4mY2Jk6K9PinTewEMSOp4nBPrhiNKgkr0R8njgruDYChUke0xhyfcHGvcM/W6X+cdGP72I6J1+91
kZkbN/LZbzPpBy/1StlBOku391gQgvZU1qitkiA+Vzi4qOS+9ddPIrHX992T7J9G1f3fKyr90tDg
WaQKMxvYuAkhyL0Fy9LLh4S61aSddLmTxmrvPITrEu89B0yXO9gkMBpJ2hxkaCSed2Dzm1t/17th
GR08TMr6ub1i3tXOKcGBb1e6c/8AiNd6XwFRyweSmrLea/KRBWmbaipeEohnki00GyRpIUOQOy6t
isSBHE4bEsknIZ0mQC13bCXdfTKvfnPUivRiSlsGX15iqvzD0vhCWknxFHRo6HfWMiLh0xIvOjel
46kXxV2S5RsRfq9/qNCDYV/4l4c4GJa7UDiILUFeVBpJhSF6B/syP2RyMuI/O9WMCHMLGtIr2ST4
36VAcgAYuOH/v3FAoXqdA/Ti6ZuY3ObKpcGV+YkWLeWx45LZ/lSw/2I4AqCYW13yImJacd6mRcF6
HCj7cqyofCQN+jY6nS/PwRgBRqVbQy/HdXO13pIfnGA03TdzKCJr2sC1cSwWOkCG1B7J/9eSwJG5
Q0dCC15jKcq7HuBmJn4SmPkVrHbjFqWYM9++BusYdmxey/yUb13C+QG3sPuYQDNePE/X4jCZUi2n
KerouQj9TGPuUgXwVBob+YhNSF63UpZrcsCjUwgBHhTpoScRijvcmeCpH+P1As/dwb72St34uga4
oCGhP7ly895Zqofm0+0dgMpaoINd4hAK6kIpRFMyEsVrfLtykO94wat8+ErAdM4jW3B2bqe4IOE7
jo5+YOkwAHbG9fvyeXXC4TlHcvxLqfiATtmLcLgDECrQfwQBLrXXY62/W4x3rv4zZiqfW1KcGEFa
bPmpjrTL5aWNOyMF0tomlk/e+ykOdzQHk+QYJe0YPwUdkPa7ViMvf+q3vWp/Fy36+xMK5+oeC59u
cVDmqHOY48JBnnC9YkyVMLYmiE6uN8v6xSPuvnn7SBCcvjQJNsdzWSnPfC82xA8J2fHbGx+rKv7D
WWkJRxRaDcvE/lJNeXQqCJiFK9j09Vyys1kzD+tOMf74Dz2PQXhutA3yLwoUvOFfiBAUZfhcLLzX
s00ZB2eX+Er3LXlXzG2pmybENcKy+aTd0ke796Whtaetqrhp0jq0lnqWvJ3qp06Qyb2gO0bNw7gu
kfS4tgBUV4HWfOoCQpr69mirLjQfYKrjoSX/agJ74s4CXsUgfP1og68OF+96wpy3MKSXve+T45L3
IruZQ29cbx1slOLOGUdT/GyQBP7K182A/5kTsW7AFGDrmveRDrHyIx4CX/4qjTFBlqqMRfLDz1tB
e39VcV0OpqgRXWwvNmc5NOcyUNNQovxVMnIOvRW1l72oorSe3SVe3Xb3o7XEQIp2IxZ3ymn0LeIy
BZixxUEmSZmf154mLrlfOlLNqeTsBdQ96D48Vl6zbbtuKMKOHbGJJF1RKDtr8jHMfvG5bnlc3iYj
Q346R0zU3ameex7xGUnIXMrWLA7Nvu2SvV8pLlo0VFvkL2Hp4T7ssyFs0SZcNxzjGz+eCH2nA8DA
+D4AM41nvHs09cxqJ/zl2glYI1898Plh9JPmsGBgjq8A2XH73PXDGNzClkUcXLNmrY6F40v1zGey
PZFwC9WBMhlOFSVO30u0xpHaqaYiiNkLGbxUzmCYmr0aEw9KIMnPHYKvPWZRXLE0REtybhZnBF8Z
LBB0FXRj8yu2/MGZF1vXSy54HnlxMpIeGFB5ZLMHUaNZPQwBXU/3vqnW+uxCKm2PVtEeNOy9KNb5
QdXBYs9KqIy/+rwkc/cEH1d2PObe1eee123L0hC9lX8BYjYhS7YzRGt1auOQlD0lBw32EcoLZiWr
duSpkxgjYyRboeC4fDAtEBP/GLWgbghswu/Gs526pLqPks4KcKhmGOLdbITa7uY246onFGcXpzUT
V+UKExs2NV4DVLh2WLZTXsn8p9tIl5IznrP4fugaXKRWQezxVPWwUWviMVkT838lUDLEqe9oOH48
u+XJtiEEjDbOdh/34OrcDhlbTcnI4j66mKHbISGPwkQ1BI/tUAXrxW1ikufL5Cucr2DGd/ScxP3j
U8gCd6CCVqYrSlx5UE2vfjIhEKF1NObv3Lrl0xophheHCrU/HtMYq07pwtjGU9Uf2mFmk1xrttvd
YFYMuLIfi1Og/dA70DiAtkclgqoesolW8qOnQw553ljkxzCuy1cMILDpKOGyHpJuc/2rXNsJSMYi
qqTFNHB4Mv21w4sd0f+PM/t0Z7KYsoR18ZB647pLPvIWmHSXFAtg6bYt3CE0FXn30kcJfGKyXPU4
0Vgks14MjccWmxUHim38XxSIwmaRtycdWM648wGXqG+7uhqcP71DQ8/Bhtr5I5dtUjcefstGq7oi
2UEqjZL42XEvAHB0PqzXI7VNWpe8/IpFEibqiiPgp2RpSdfnOyVTpICpTvHmc+507rlGmXq9rou3
q+nYAnMXsJM2rUFfRJ1ziGRuIMGWRFHopRm+/ztOefPArYp5xdXIthvQ17v6ssWDz++mu3IPxRU9
xMpFviqmjqWvLaK0nqf8oka9PSwV7GNqQX+o0J+bLCd4ubhG/xH0hbkdb4Y7LvcmGuMJV482pgMW
XGFOtmQXrE+WeH7SkXH30LUqSk+G5BJFm1QdU2arsmd39Xs17qYV4v24cVipF1zYcR25sM2t3KMc
ImM/s17kwY3Bnp2PRbLYhPFnmtXNmDTE4yrUagzLpv2JijEAMiBzdpcVS/yZbNr5ZjTjM5nZQ+r9
2pOYxGm/zs3K+oxOWbZwNFk3Guh4wIwznEIBKX5TB45U793SJ7hskpwzb/9U2AtZYZ6JQq/yUlhG
W+A3aIk0dEvzG7WR0TrcmHXPKvaomOvYY7w9pxV2FUunhX7YtM795gV8hdja7PZuXu+azfVkc66K
dvFvIthAYtwVvFHxu1+XqbjPxNWjPVRGJ1hQ0kOEJksCRF1U1NiEhKE4O+s1tucgIOgbPKMxTdvH
FnPjEJxNlLViTzamWc+AXEN1jOJeemjRkyZiG1vlDS9zRWSjXn3mNIvJ8dABFVX7WeexOrL+Q6D1
qws0ATPLeS6yOW4fkB/jEnECu/wCh4oINodgZmnc0ZCXkpIW062C7/yAKS/Mg54WuxyTWjb21XI6
vmvLfDO7mN4j9lphsCMqf+5pd1t8snZN5srxFIvRMb/ysOcjgLYNA1DkIIjMTRFM5CfmsdkYonmL
gYUqp1u+7AJCcpv11PscCp7H9k3WzGgHBbVD3iF0wt+EPPjg4q2toeuEB+vXJKOrP8elFHeGFqr5
1DrWqNM4odY/svQYd9ltNOmRqwVuaGCPw0QcPUZXYHlG2b/rmNH1xq+24d6ZaOy448HRHaZsof1T
SC3f+GkAN/45Et0WFmAtx13GEP65DTNVGjKMW++s+rXa3t1Sr9tuHh0RkZYpnCxhfwr112Lzbr4h
pbO6NxtM5kc4DqrYmQSd4lyTJZYnuTnDZ5BP02+0UE4eQ+NELenVsquPm6/n5URXXkeQZ05eh9bD
7JtQ2Mpj7+Hf7gnJ9L+wX8N/mwQ33Rkxb+QU+/ka8vQxRtZMrJ+NtfTCoANCwhVXYS6uwlbu/S0P
W6KqSqo/qHz+s1iKeLy7ylS0Bi56gDqn9ne7kN0MTkR+nR9SeN6lp/jc3lMxQRbcaDBS428IkVBE
qJ1lBXxdBlOjjyGe/Y0pczjsqM5t+0AsUbfMTTXBryRuYzZVLkLddvDUzKfTYBBTUHgFjVict69l
PiyC96iwxCrRJflyEuLm9sK77UefmYamSOMsAGVDgGJLo0Uv+W04FxHcQHvM021smWz7peE/st+W
M0UKunsgqKw/PCdaX1tHeF+lE/n/xRFy3I8jVDJfSk7xxAJJk1f2O7M144geq3I7XetZ1J64YQJ9
W3sc4NYBhudcUWGGEQm0e1oKpD9kOPrdNqd5VBQ7rPvFlVVw8ukhg3bhwiOg1MgNM/TkkX0vpIvp
MjVh7lIf6YtfhLNjb4/tKL48egGTY4GR4F/r51gIS2b+N+TL+RyVm/pZ6cd6jiknuqf4dP3nlMxF
Kf2ItKnM13xcWuQhJQX+WGU0ilEMcy+3aHvx+t75CQpn2XbcVZ485/CP72Kioi3FPc8PQy78/wq8
5y3lT331TqMmuNswtTmBsAsy9qry3PmFoRmhzw9uFbAxdltunhM/Cx4HoirUklF1Q1K6xgNW3eg3
ezGJ5Omq4IK1+KHr8srgoicLFGWQI/A4LWwh5VF5/SF4v8eLooLyYkYagqAuSvmgheCMW5lIXipq
Je+qsnVfJlJX66HPt+soQ6hX7domo+LB25x7alLsb2u4vgGmZB1cgMxCLDxNdfEeBBSkkYtRyHR1
4ZJ3b/PoPewog6BBM3d/B72efHoQ9Tql9PnC/bbwL/u+n3qVjh7mYjd02aPidxyypYWz5uf6PHxR
kiBMs81+hYOpPgrwUqz8LVoYSgbpUoKzDLRGnrUq43DPVKiH22zK+eMJun/kUTSTda6jAlpiC8H9
qhMse8Ta6oVPk+xLlzjBO1VD8z4PGyANU4jK/6v11bLf6sY7UqRYgvnE19hjQCfBC3UOnEFSPJ7A
ubVenRxdNHs6aDY+nQ+umzTcA5F3jYSyjeoHoCBy/rRs+eMjBytVnca1qkr0d04hD8RHlojlWHcv
7khx1M7Q/Hpn0QMoAIy5aoWmw8B1WZOhBFDxr+t+7Q9NdwxtP7RP5Ug/6k1bjvmENsKWcuE0yhQ2
4hbTfxclLGURSkiwK9oZCTIdEyHo0oqMk3nzyc4hNneai6b7P+SHpSbTEG/W++NMTAKHqIrteF7x
dAmszH4jjhDJ0StwdlQcrcqEOaLF5D0HQANK+TGQClrmUyP7gROW8IN/E7ciPEdCZHoPrSaLm9nK
fHxxyry8CBvhm+E+22+fNy1JexDe50365f1AX/Jf/nO77gfvCqn10AR8hzM5v5Q4cFU/gQiq7A3T
i/AuP9Kpny3dHvEJ6NTGB44mJbhhGYiWdEsNFpDVxpyykTqiPdU2zreNGeh3XivtV5Rx/N8wqNY2
f3SLhqz1TIbhqw05I/A5K6LgdlxiMvwSUIJFASYOCJ+RVVTg34iHI8QlDR86388y4ObohhNaexOa
ImovyNIhNBsgRLSfxsyL32Ub4fiAq7wL+n+POfHN/EAEm8C2zsgknChpBP2vM7ZKxqXkKSYgkXFM
bTBnW8/653o27XRKKpqZrsME31KFbPvgVz3AA+U1zgvjYRbfNLCOwUXInGNwq43SN80Uk7jMs4yd
IK2ULyj5mWp6W3d8aesnnXnJmXaWlSY43jSy6KNLK5UmOECcQ9fF/YCogopqpPDuFH7ikLojSAiG
E9E1iMwIY6CPO6Qhh5z/msZrg16ewYe9LagEJznmrQubS6LvkIl8fItpDNqZIeu7D7B8vsKkSaKP
wjfld7Phwlkta3mqSgIzaSTC5rWfVP2mQ2On//JmDfo/oFscngYidSZlV7mGcTKzjKeNyLZ+lOiW
+q4p6+luwIQ7EI9q4pPt4yuUMPqd/0K/jnhGva4xg5qSgDv4ARf5TvwSvavmKftl5SYvPXIYPgZ9
REfcqECeq9xG2Jc+RaivXZDl8kguuy9PoW7gobibcuOq7Wk1TwYAjsWbD4f9nifsFC2W2Hvb4bPj
ZPuYMVPhDn/6zZLyAInC4ad5J9iBUiJTTEO5/rdsxNUvPcwzNtc2ixNibfckjbLt3VUgX3ZSkbve
ERqO5GMpJ65MipEuxmM2d96H8NbyVPqB9u6AgCR6ftMw1S6uMtURIoXLP7wI+fc/eAYmWaIp4olj
bH2NV1CUeyM7adGaW4fA8VPhrtNJBC5agA6aSh1QplrndoEDv/UQi59W00btX2Nbm+yFG+Xtp1NY
giZyqqJLRUFne2rnsW1PEUFHdUcpG9YLbUH6q6cC8wJ+BJOi6XUMdp2jvf64Gg/mRwIhVrRskis7
bP7U3efmCjQWyvTDU2grLHcifAkBPy2LtzxCfyeYABJ2WIH+wgsLc/hP9r4AbCXvkWKtLe4RZVsq
IH3uTISzWKoTUi9FFGlO+fAHtGc5nxLyOtd0aNyacxPlXU+xXyAG8ddnTqLWsxm8N0IC4RvcAwMT
p688eIgc6rV2vsmI4CYdWbzb2UxmPpZqg2HTsXHLS6dCB1MuKCH/c572mbzMGjoEr3JOOovxvfpB
2Exsx7orS0HH9HWkGjxdnlVU1H8RaxGKJurmoYi4ihjYMkj8X+2WgC/ODOSPtoquHusUuu++OxLU
yOZMAVWUWX4fJigj35PGqD1hezNhThUAwY2mZeCWahisqFi0w3TWwSYpLozcktzWujB5H/uNmxgo
wvSpOQi7BDd7KBlVaF8duIYJUMAU7RGWrq939DNQc7G4xfinIyIvH+kmE+MjMBytsyEphqOgtBwZ
uF/agyU/Ssiwr+PbRFSKjYT6S5JNFQeS6xUm/vNaxZl3m9sKoZsaxGsWhjOcIG02iiv03NCsI9ZC
wQaPMTlno+0P5dXhGz27RCuqPCSNXbBE/1ZRyPJdd93W7qspY8sjJwf/Cn+Yz/u1JJGikdy31M59
PV5KRb3frio7JJPMjxTeRufK4ehgr/BFN0t9yYMNyq0R0GtmrGKuqs9aGjyzsccUyQJ2FGqkGiYj
X+fVV0yWskxzyPcnF6USxJP81o54P2GP3jA300nsTSc6p/0nKlbdZseuwUJMguVKv2ZgBnw8BhS9
pbbsuSMyAdowUdiQCnn9uyrORfjGK41XKadwhwZbdM8XZBWXKEUf1Qd2eqgYn7sdfnlVib1adZn8
e90i3TQMZ/FEJ464I9hLvituKaMBPbyynsCfYNXliYJYiGXGnjA4GOEyywu3hTNgI6r10V3GuTi4
bpY3YFV1MRybvM8fLcf957zL7JuKN2bKcJ66B+sP8l55rA4gfzk1CIF/rblA/ORmBkBu9eDPtOUd
aa70/8h8FjQo9k7+2nSQI8zEPj9oBTMS99GGZ7tiqR4AdrP6zPpZdQ/C3+R7XjXBZziAh9EUuF6l
L85n577Evdm59RIT+xhyPhBricVQwz6PD5nnlOhLuiX6MQE4HzIPtwc6yCZkl0OiB4xtAbkyVqF7
vrT6UxkfSIaAnpS85rN/z5JBfqzzS1CZSPMtUOlOqIrU1TVJVbTZgRzv1YDprnUvli7LBZFxKX6t
cxyRSDUsEDu1dGDDDLxMSviuBqe1VeWuIhZ10UHNOhjlE9xCQwbsR1AolBymMmCJnqIteVV6LF6a
Zal/JY3Kg1QN8dXw32L1e9quFQ3+OPBr5SDbb3emG4Hfm3zIKiZC4A7iTmLufGVbmAT7q44z7HRM
X24a9VioPYDPK8O56A6q9fgyOIEWz9lUJNBdndH+69pljjrTYgONNokrzpMLJzwrV9EXgP1e/6XX
YaMIBkfnyzUJQIdppHrVhNm/Gu4y6c8SwhotGe3H7KuoBELQAokpFfEETZk3GPbK8/k7KSOHfCfi
CPDYaaDXCG7xlpt1qkkDqQC8Is+uD72M2B6qbWWVa6gmZ4Puo6g5idUUL3q4Vk1Ty8CSSP0SkjLE
77QIrAPJiFSS26JSDbTwGvvLBm2WQ4hcHfyPo/NqjhMJo+gvoqppoGleJweNRsmWrBfKsrXkTJN+
/R78tFUurxUGur9w77l7FbHt3K3hcL8oLjjb2UHg8604lp9HiQQUFSPfTROhBCq4c6ots3Wekwb9
z6cVzHQBiTWiLcNEkqDim6s/UduWEWgrV56gCDO/C1kHE/Dg9Vm9n+tq/tN0Abq/BDAmSnRBQDXk
fxbVfdC016TVtHU6t/pfUGV5wDPPAgPnxavmHJ02RjF6FiwQ6BD/ykWRmQC5t343HaMqvk9mijvW
Iewxmr4VP8LMTb8kdupqM9pJahP+M6pLhCd2OWqeNhyvVu38cqYMmZEoXDqpDHJseZycEZkiAmGo
JcSODfFlrKbO35i0d+ND3CFq23d2GWQbFrVDfkPSjvKxXRBtnSSA4vFSNh1k9qgrRrzBixLz2ZUC
rw46GSYb/HBui+ITEFPXK5eHNRn4WURfcTz2wcDcG0dUcwasiS6w6tVybdAcqMOc5GP4o+5nUFR6
WQd4tidahpLd4I3naeR8oE/ke6SI1medsuPfNRUdDPMKqwbJEa2hdT6hOGcRa0q+fl44Dxr0lkgG
NVEID5VvnPkw1FRKMzVjekWd0c68nmlSnSpaAw9NCMKa7EFOSVb+TPgUkrvLAq19rlXGxBF8qpbb
KKJco1PxatVclRf4g2EKCYLz7LqAXS+cM2X8xGswtZzu1IZbaEdtcHfTHFkC+s1OnEj+rZN2C6xP
ge4JRz5NYmhHkBHsqr+JUFMEd2F9Sxj71oYvALIkjseT7u3SiJ0RRb/0Jxd+qM9ZE698kTD0B1rB
lpyIx4pwlJmRYTBmO+2wkjf7AolQ2zwQ3pSFL+PMw3o3dgfYOIkDprdIO7n8z33KNuQxAuGuriPT
ZGsPKon2hloka4/GhohXQSYexzK6ZC6voMswA4EzGE/T4HrFYcjK/EKxhLppKxUGX/xFKUvU9hSN
SMY/CkR3Ef6RVsgTEJ6mRXkS2Ev1VyyCtl9yTGYfjSxZHe/zHI4N0vgob+WjV/TYSNWC5mpbeIUB
4p9MgHEOtE/SQohoGkyAht8crs4AERVCHchIPKsuKmSKh2Hg44dlFNB+INQY2K8Z6gesJZFdiAfZ
yYSxfzuVsU/YQDqFX5le/7uTTqZLLBkTHlOEPFldeJ/CgiRDyAOJP7tBJUzvk2zgOYYmJZ1bUw+Q
faPMWPZGpgyNkTYqCJTXcMo8/eAjNQctX/Wue8lH5fr2Me3z1PuEuBWsKktUbDiEnRmBGg7Fujy3
JR/Aqs6oZMiHhNfoPCReXd+6Yu3MdW3ocedMlOD8bD9Ww08oskPxNLKUzv6LGI8wC5mnbLm7DVzh
01xLFNXs26S+4ZjnHBElaKznqIcA9wSeqkC7KtrSvXXgy63zgGYAFHHpFu6rcht7foqky5RMwLfJ
UEk3fb1xUZ41pxDKE5NgvOLTIRpSJ36rikiVn1rUsxvvs8amSIUyiNQDQVPwIOMK6MAgQEr5NAXt
lod1rs+Tn7NTnC1/iHejTegfIAe3/mt4TbdIV8bhg7sTBFIQ676AzjDRqW5gFuJESoA8h2dTMkhj
9K2d+S8acRGbHZObRsCmWpXa/VKp4timNmMjzPDji3GQ6W8TR2Q/mL1TYBCthSskVBL5MUyFnFly
r/SOlY5V/cUI7A1vTDIcRiZol1gPZaE3E/Hr8aGLr14VyvzuBqeCdUxwaF8c5WIvPfAs6eg7WzCb
slISjvGzSMs6e2c8YmGuTwmAsfYKIQaGBKMjVV3k5PULlmcmKsywDW7vS82wODuMPs6bGG7auHNT
sHsf+aT78DQAjqQNLTS9LGiwtmmQkkZQ53HjRvTh6MBZzjH1jakpZopEjFEULGVWmaumq59DXvAO
wA5VWQATB9JYjeFlW43oBoZdMxtHHsNpYPo0JzIa32ccucD+oqSJ/mDkSqMLNlD8U2sYCNrmKqYW
AQmPDwUiQ3Rjy7NqC2mW+10F4qTgJiUZathg2XKmM6RGz/opywTpekIf7/RbHYVsJFi/sWiIjeCu
QnLZUoyglgDmKXUbAC/z7fm5w/bNos+quJwkYWzVt0gt41041Jo7KSHEXyQrlqPN1gIeGCwOucIu
hcsiWWRZ9AIMoC6/kzJHijizgBTPdLsIKV3ClNIDWoHBvcxs3oETw4lldLEMtBEcivoIGqzPIvqy
WXuc2pU6F7y/OKJdx/5KCiHEYzQYa+MnQdF/zCASiLHCyJA6PJKAz78RzXXhhZpqrh5lNaLQOcwt
ghEe3Irf6AvkL+nd6VPiQwWMcTgxNOAT36LwZdtv7KjSzx2/be1vHIrSno2rgyjBnZZogjY4JExJ
moCedkOqh+9f6yyYzK7OhZrLPePjft4V2D2dMxOXqX5KTLEU3QOxCco8J2MxBPmW5TTojM1UR2w9
BAsPKLALVoj41TAJqv8WXYikDX6ECNsn8hpWMh9iSjimlmZjha+HaxcyG2OKKAEqCdYnYR0vtd2t
BOaFs0QCypxPJq2xZAvl9U8uKEJx7Wj+W+zaum1uFZb6L9MDfjlHtCrtV7e0jn6vJOmXOw34trvO
A+LMZ9tYuoSZ4S5v+M0dez/qZrYvRQwt4EPadTjdYwNz5NDiJhAduiTJYTpXc9+eDFQgG65Gjzkj
DE2X3fRM7XAlExRnS2O6OvkcrdrK3pWeLeu/MVmohtk3chRIEETeRrWpq3sEmext94uH1n0NKFkN
KmmXfQNcgpKQLmIvGxI7Xxu5DMsjDOukQPJQ6sBBGoThKz8BiOJfA6fUfTawvdnT5Cnz1s6n3aT/
ELnb7RlukzOyiZla39xobsxh7D3vlaoanpuQfIdbzash4UYzidnKCP35boR1kzyrkpHaB4VivuKy
nLo5CAY8DvjNmP4JMko9HyE3oW2jwXYR2A/0z9MmSB1ET1nWBvQ8omssBiBThVcaJp/j8fKn82sh
0sK6u9ZQ6QfXZjDG8U9UQbqhnCvNDyRZGcPpFf2K8gCFBv6h2X9O0tAfr/gR5A1bFrQP0CoSCwpz
JM6piHgxJGRKRMZ9QwHj98fZ1kBw3XnBLyOGpAnuZPxgIWKi4o9vKWsutb5CjtqA9Q/XuX0wf7lB
NNDzVj5Hcwb5td2PgwQ74rI3CmgKGO4eWgzFCwbz9WYA3+xbB+B3occeP2nz+VXxv+Ga4uRYLpY0
+As6UsGt35ElMza5Iyve04IGk5kKnnyzC6s50b9UxILtYMN08Q5TyJJsp1XQruufoE6uHWQT/6ty
iYBiUcXUb75g6XPR3I3Qyq09nmB7Z9Ve3xzqDi8z+B0Q5OeiCZmeueCYzGZEJ/feBE31x2/bINkr
VMsld7eT1L/DkQyXGbEgynoeI9yQk8twMhlz9DM9KKgdLVYhgRuCBj4yhpnqI4x/TjRizSzngeeV
QzgqUSPe1FCzDAuxq4tL5bNjM5MV9odmsPWEDTZKrEepC9REpi+D/ogvCY602/lN96wTlEdXY3o7
pmAI7C+6gsz+1nZW2e8jJtdMgkoF4FnMKHf2RZExSBKEQTUPyTiCNwsdqpmbKlJmZlzuk8Cc40DF
g2xto7ms5tTfNcpp+gvy4eoPYV6oxyRH5Iy2THLY1EsWYwWSwvPgjsEn30zDkriPHhi65YzyXyc3
Fi9Zs9PIFBDsqgV7AW5xkZxsuGH5kYYD+yUd8mRb76wt+vxTgJxU51EzckdRzjz1R23ZaL+jqWun
O1AB77Wry1HtGaxNxVsI+5edQVFzhXTDQN2o3ChAAZFXHfYZHB5AwJZYevh2/KiszgyS8vmiKHrH
M+ds2jzRd9CwRz3ivBCLlv8q8oYWHDUVmImQ2eiOOD5WMTqLZue38fqiPOlySmli/RXOOwvqHU0z
LdgH6pHGtAvwW+1YfOfyBKc5i28Y3cPu2WCXbMo9wzdu0Tmv2VWYhe0in6XFYr9Ae6pOLFlzIPqW
LJhezZrnnB1gRcROiYYPNn4ymvLAzY53B6NBFfDVcP8cTcGffCsALf5pNpoXNVQBkGA2z3Ry3K54
ntyCgJ6T1A54habxF/dPb2wU/1HdQvaq5qAnc61ZeGR8QtpviJtm8dwDKv9Eoth1+66dqUBkWKDr
2cyOGe1djuxJo3RZJqSs1ZLeK3ugQ5udEb+uYTlX8DZo+wtB8Kq3q6BTUlAXyq63neWEdwEFgwUp
jN/2qOfRmR5ZIihxMshczI6kASu/uWUj8iNadHFnbxR51zitKXUTGsq/47RqVTmtHfORLV2q75Be
GbMzzcEPL5BGlVT2HZdOYUyafCVhYx5GVWEuadNu8a+ZvQroYKpQAipdQNDL7GqNe6l65uGIUJIQ
Vtrqn9POyLgk8SMaxepfe+3G7Lm3o+W6b0Yp/gr80e5HRASW9dp4klsPb7hiKIy4rH6Y7H6qL8nQ
ZhlDMUhKFmvafL1/komZOCSX3IH9xcSu68ReoFLhNE91oLfUvmGPtnLsfjuoWnwasZRLNndy+RFw
+WO/JnjqneIeXo8JB9iHOqrxL/liDCAh9ZiITEp0xoazjPhhBw17/0TFgwuKespRezm4sJ6dUtHs
tpRI5uZA2rcfogp5E1SfcBw+JUaH9RWZuv6NsJ5cvKYKf8d7Vvd+T7oiq2sSe0KLVQGDxCC7YzpY
8dJTlN8W4OrHNSFPXQMZUL0PDnuY17JWnkP1TmzdhteWB4exHJNXyJRQfJDKyvDaUfEul0ql6hvb
DNxN1XqpvqIVjb9DPHzxgSBDWxDJU/KUNGkr3DPGV9t7ngtwYu8Z3/bwmA+TrC5TKJfmXWBU04QX
wYjdJgByvV2SKvaEXU8SGwtwh5jj4+q0SHadwFAJrIrhGoMtlFevLGc0L51Hjt+jpND3jp2R6IEk
ynD0XQzuEOMrEAtFkQf6p2gWqxn2VReq8k42Vmv/HZyxXG5DH3sOGKXaEMpE09d/28sE2s6g5HUe
mZaWdNXZ6Baor1t/gt5gGkPRX3nNNN+7ZF7dFJD8yeKZRFM8As5ngjT7FUx6zk1v/nQnl7G9hiya
H5oAl/VGlYMvTnS4zgr29xJ0Vb0LGdxPIvc/Nn3KfQkFREjQpqDJaIBs6LMfSFkEjgoxedMp8tX4
VpS4B0E7StlRGBbJwaEWyY7YWteRE+PV36y9vP6e0bkSm9pTeuygj0p5bOZVIs2By2xbk7fxD5iN
lUG7sv2ILAQIhJ7ihxbXpCuH4VwiHTRPxWB5+ZUoK0Y5wo4aZkyJkl5wW6vV6MZhgo02aiFHnZIU
tP+pKoYMlGwdQtKElNib3VgjU92BPpqqR4SOS454eAnc10QOY37GL4rIlHm/05EMJYStsGYOcer/
yUiydy9chSxu0B2ob6Hr8TuBoZ8/1iQDuHsiIdJXheQyfmMKXmWHKHfD+K7J0aiog6mZ3J+dIkPl
NWN/82Vs2+ky1oyFbe1DOnZIB6WIkrutWs6LpBMr/D8VKrgJNv18Wnyx/nlEFzV9qY5BFm9HmMf9
SxVSsW01oTP2QRMQUr/QCGG0RdWT9BoVsmNDenAYTPw3OGysmCzby/JWQ4Oa2NAFqX6ZGekDJHc4
b7MOdVHUErycbJAAsgBiMQ6xSQZ2DJbDp3t6wToYVydcMPhb+8kb6l8z006NMArL17LrxrQXV6E6
SOvIUxgywPJcj3J7LYgTPx7Mjk9hZouA/NV/KSx7vVWN4wwXnKIcFaOTufHJSWHVvoq5VoBZK8iM
MJrBqf0VI6UEG4MFdJ6L/Tzfj1Ex2q/BrBgAukiivLtTuJxdIxph/5DmEzNY4TQMlvLQaIEdMpuZ
Z3Yy9C5sS7A9uOgRXCwKrYnurVIcyVC5Zv/IzL2wuSS9roj3o4qo3xvXZyjTO3ibd0CIhNgVqluv
cw0ps9nZM2ktG/bgEPY2cT1gd+GSTpc7hFx3srbGJp7gsVBIZ+oj//bsPSBAnpeXdRzJc1X4kP/N
UMP/ZuCkCTbEVcDdo7JoGk8zy8/uobW8wn6W3qxSuAGRz2pJVQKYPdl6/ZMB8pI/yEFn7Nxw4atj
uU6T8JV1qT9d+Fp+cNFBFjaXHjfKiwNf3zo6SRYemMxCDnT57QXfYrbrcieYro1oWgb1QAAJtpNO
rBXZVFhMKInuna755AzNxcQVhwn78/TGHGFFo8nGMNMHIp2pvUKCsurlG1TmKCiZU1T1CuklJRQF
HjmILDyqJIFXPvZ2lz5RROJ0TYphTLlp8Xe5h6R2TbGDcxAjHFJ13X8aHbi1vW8SU+7nIaS2RXoJ
LxxSfFRluywupui9amVvPaeg8JwT1jYmuWLEyb9LEOviuczAx7Ksc7i+pUnz4TxOtUFOmIAs+DQY
4Ru+Pkt7hp7L4gTOIQOshYCYow874xwQu7QfFzPhFbOCTLya0Q/MJ+G36slo3P6v1JFu/OijCp7s
U1mwD75T15juo22Ym54yjaQQERyl0XbCPCWbXd6mKy1BjHN6W2g0ZhgX9AKneNB0m6MzwJfuyKgi
LDLN8fy6mC4ZgSiQ51EBq/4LOmlXHY3giT+SnMw9wK2CHgdNWuvdkrzAxkUks3dt5mqciXuJctar
icEIhjQzWPQ1dHGDHUd+7OTM5hG/7KhHpgMsxGPnF2+tFz6ziHJxtmOe616bKgA5nNgu+3MrmxyP
PrXW86NYQid5jdbDew9gQWe30IUleVnZz6gmtA/iG25z6h1lDzaNAIBFu08kVMrPIAmr+q3qoWsc
jJF+8BROWFQ3dPlxz2fOQvEQFeAEnluDUZpg2YxBrc4G+zdLZFSjGJZQwY3AJvKznjonuSFixcqc
ue6o3oYpHN17LlG72u1gLcegmbjCRdOZa2lPSb5jasvYeXJTSnQMmUUPetsZCLDwJehjh8xbBOeE
M2qkF7KCnUKA1b+klqllgjQMKSF2sC/Yq2ZNxyylphRSSP8nLJyORK+9o/wlf2uDLo1eruE3324j
PilgOz1mE4C+iJAkyCUPlByW/FD+GWyrcp84LmDJCoCkyb7xO6/Zo5jo5B6+Xt1edaowglKXcfGS
nUee1KYDvEIYcNyQCtBNK7k5q7yc5I0x5WNgOWk0MUtFkx9k44XJn6Jlyjb6gE8uioP6DkGHx8es
CURvnkdSKRhtNofjWZCYQDVhM8z5UIzzxm9SY9gUtS0qqn0rDE8CRYMVGVIqO1ZgrhcnyQviDJX8
ZLZX8WCNBvhUiqYq/hA1pA3wihR0focaeHWPzOwTDQSh15Jb12OmI6EO47r06mdShTmouAgqrtAW
yyrZ30xYoInvFQrTKjmODMYQPyyT31Y329gmeGxIxAhvIP+AnSW4YxHF+EMr9j48/AJGeJaqJ1Ax
s3dkkw0pvwCfwe7fqwTUprTxAZMxUv/X91gS/7WuJAUdFF1HMOC2RlMUP13ioT3nvcksINW1w1ZS
2gVTtH2YIWwH+eRrLsIZqZwkc8NuzGuBZj55AyOJQJwDzlnu0BNYr2xWNzy6XZbKcje4aoJ4hgzl
3TG8wBQ/mX8ngSG1jywxIBGMdk0P42HYwc5nUVi9wddB1SrboXBvYvRG4pO8Oq/tDVMH3qwak3S3
N2TDAj1oqMpOjHuDB0HtOb6j1OHoZr6DOR8SinPXOIOWBnGgNzBwR1IMDYsjC8hVXzjD/MV54ovX
UjIsi0Qf4pWscgHzYhEW9fuAXdx/7+J1FR4Tb/JTufjEd8sYW6y1/ILKgRk5OgFPum1/qStnIoFa
WgvPZdQgINmhwHHk3bc96Q0bqM0kTtLSte0pc+ETPCxB3oE1Ayu5n9yWQRjaOp/sPrgCqNmXWZTe
HlgAQ9mJtXKE0GB9/0/R0AnrbISdPDCiYdiUtIvdPOi06P9we+X2k8NihrjdPHHyf5ZrD5q1zMiE
o8+zcTCzRgwM9nwQe6wdU7Ad3l4y9Jm/4Peo9NpRtVNk6XUU2vnSDv+yGWC4Bk+csUdLeGUSxz1G
6KlRz0BWYXqehHL5sHl3ch6bcHDzi490wN7SIWGpo3GN2pPvp4pZNh6PKGpObtw5bf+00s+8W6hX
ux301qr8VkhGxNWyxuZUAX6L/4vmQhog23gv6tXtYQ+fPQHqpG+jTDZnxkk9dHs9eRHEkMHO1UuU
AvhONlpbPbVpPK1TZTUz2ifJR3XhpoOCvcqMC5dfe9FOfGM3tbRVVB8wnDJZaGqPMyuJtf6BG8XV
5T6YFFPBUlImfqFxkfKH4/p0D8tgMoupqtuiTAOj6xdEA4Qx2T0EUkXqZx6yyx62BEYx4G7Cwh3v
A3LT4jyRwmv9tE2O3KYyCz6hzufOecYDxEJEqKH4VvV605Uz0969Ghg6HfsKRhmbt9LJnpEd86Sz
wsfLPhA2sHyR8EkYyzyl4wfxkmH2kFcjr5M7xqH/FgRe4rx1eQm2AxCF/YZKwwo+mqru3zLMqix1
rYJVXlA4bMr6Ja1OkagZmerJzcoLSbDoquiXEEUzlWK/xnRpsncJudw9J07u0R1XzYI7gTqDbMY3
xGptWW2YYLKGY4uKWeNYDUNrnqAk+XyNrHHlLy8liWzTk/fJ1ALJfvVIllCOG11qXCeg0MB9kvcs
8K2iDAm1qq99QRvA7lmu8bvssti/GqoT6LAW0pSQtXq9rYIlQivFXrm6ZH01OKhwZtB2+0LVQfDE
00Od3/lDI48+M5vxoLghQH4GjUEDQOqtIMR+lNVXhywASZXC+P5WpQXpyOSFo5khE5cR72wZcUfL
uww2cza2PXvlcb1vSim4bxvbQq+qaCrZ+wYZap2CBeoSHwSc6IDVR6rKH1Uapx9xx4QNH6UFypJq
vAfR/YU/3s4+55qt3XugR8iyuzInMFgCoST8B7M7yXLjgXG3M1110gX1mdMRffxlGu3uB2C8uSD3
y7UWEhCaynPyahsxHEIQgtp7EcR6RyMsoNhkNsQ7OPU1GPHArSKcm1NMbwcEiUswZOUzP0dYi5Zf
hZdhcBOsuxeqAiY7eJ9i7x/n0cAg/cUZmVN5QKpYxGPJgAk1PdVJTicGFw35EJFLvDoMdlLng8d4
iL4j1p71Nhtx8bwzqLTnM2zXhZTLsOxiVNWrdYGDsh1/U7cAPyHbRqYTsYAltdx3wI8Q7mtGsAC2
HCagaUP0axkM3yEOinJDTFAy/mfDsyn3vTeSpLxBmbMycKmCV2ZJy14BYO8SbVPlFt8mKhGipcxE
/VOJUvovak/89qTbdE8eNbt8siQ+1Pu6nhw2pIMiFxQIwh+dpPIKdA4ySX7yehYp0DRPImdFWDyP
0YnIgwpZ0lB2xGIxgGbmGuJXJ+Nssq4+gmte9MmVzwk3Lq9iSyW6H1qYnld+vZP5G+Geqy6uy2sA
zk/SPZBqyPRlDtdRErdg7ABzYY8r3I5PNWYMNm6H0Mj+xoq1qU8xCDsyiWXD6BcPRKguIYcDa+8O
zjbWXEK5cfbOejmS48J6PzEJGXctxtTuwazx8+zQPVc/sLnBJJWU5GFsBm9I2xd0k4jhgiSSn8JB
WMQfl0aR0rYOMZdusUEzY4K+Wn2EdC6KU76SHQyGDVPusrTwdAlUiztuHV/gt/VBTWbeeGfNQwlV
tEWeb2mhM72LIjw1AI77vv4rLdwS58RKAtDIhYYSg9SPZdc5wwIGGtBUlfxSTssk5SiJaoluVtMi
X+oKyavJTJ3DE3VKIi9VP2nvqylULzKw4VmAAYZ+i53xppuqMD2Rt4XViUQ9zgBGJcySuY5px8Z+
QC0Y1TgPT1VNZOlyoI1BehF2MJmfrMFXHUFgyKWG4OJm1iiwkXe5n9BDYwme3Y1TFH6AAYaqQG38
1dvHjINUhhipEVhNfRm1tyZWIDuSfQmwZkHohbgNGtarqlvGubsgpHO9kLrmzCi96P8ncGJs9eP/
sswrkvhOG4sQYtu5xCfzjoxVmPyYoE1penR+kZJNfB0t4WOkK2zgr8Zy82nmym4gGdx5INbzzOZT
pFxNmf6t7WZQ64DGvAyB8dKkmY94wJN7y/u5zoN9MoTrIeEnLfm3zQTsjASx2kwnUXbeQMKQ60z9
qSafSFm7CNdRAYI5bZrliYrLsX4rry1zbh/ASzmTDiTwCHBq357AT5LYUx6XrHJ4lke6gvg3OxRA
pZs5lqN4D3v4OtA+K4MuKRva+TWFJlw9JF6DfU1pf21Vi459vUcLE66VaJkJ68vjPSF4B5ssqivQ
2q+qJXaeXZJx+j1tZ3fkA9C//N4umt9KT/yLrDe/dbuGDwn8SmCcSikPY4RaHeGpYJYx57b3yENR
0Yf2PRpdohT9+sbl6cO4gGn94uWrUBeTPMurZA3ZE16jj8yJnIcubdIPsFhI55pwQJfGFH/p7oRK
+dU2RkFyAWW75FuiaUJC8RBRaDY3OeNr2nOzTn/8EvTuduU6NjukoWRf9gkLpTc7UyDadoYU8dps
0YeNArrm5Et2yIHTBpj1/aVnhWSv3i0Xgglwg8bG2EB7Mtr0GRRjrz4u6GXHmgl6eer7dnge2avE
e8k0kEi7VrCEqOKYpDI22ZH9FrIGZMG4VIv/GLVowwFxj/6ApM9K5R8NXns6hSILqpMgDVodSCvs
yluNGsFDnrpkzwVKt5Asy5X6HM8tVp5qFva6+5vs1ED1Ghr2R4F+i7qkS64GAYh+LjpnLh+afPba
h2ZIY7XNELXmu8KNg+Si9OIlrNEW/w/3ssVszQrd8izydiVA5SumIHSa/C1arI6qhr8+4YFaiRvJ
Du5oUNMHsEcN4Q54TNLJK2CGu9Dq/QX6xITITdHORr2H0hs2EJNMkTUQV03EbPQB4wM2/zAo1e/I
b5ojbJCx/mon27vyrFstY7He6XbdgvfgwE07AHfAebYUNwwPPEx1PYFJbLFRQP5MU5K8QjFZN7et
p/iMLqrWD8if+SyQCvd/sG92X5VOObqKxWLJJpfAT846Bgr/6JYMg7bwOPSRvS4/teapulelku62
6jVCHmb6sjuBrDTdt6J4AUsnfeTAHwNa159QXykHi6HnUiLOHCQGFat/9+okIa8M9Aff4jwO7JMk
NSOsZGtS9Xfl2H3xM3Ol/AXXrTphIMjq59nYrfMVIWTq8TkUImR4hfg6Y6hJVn3a7ptczslOjUn/
GWXcPkfh1P7LyFX5bEKFR2RFDI+Urkv+qwq9LmVGW3jOcwa4nPO8nnz9SyZgMX5B0GxYSFhMoyVZ
UbWD9jpKaQMLO8S31/gG0fbYBdCwIxfUGA054t5/HSiDInS2DY9o8bcOPYYpYGTHF9sV8QuqXgqG
RoMT36+yweaSe4gpkY6uC/oqW8n/WLGRUeSNH2NW/wfeXNqWkeOOOgYxRRtgf/sSRJGidqhYwYuv
lSM2EjMQEGskXI6RoF2JSWkWUTyh6GjuMBOi4SlllEmwJQmtpjvDLGjiKyqeCcfkUriUkxBiSMjI
EMP0/TaOUtt5SvjlDYinJSKN3dxCsPiDV32YXqNuqRObsyHX6e9uDicmDiwpCxdzlJdN/ucqZ+Da
BR6gi3NpTRGZiYHyrSv8DF5O3Pj4Ib6khIP1wSq+ss6S0bLDSlt02pDTF8XWc8gA/GQjgb6VLDC9
Jw8DfHvsixQSZ6SZnnraicQZJD4ZbdixkANqOMK4BTKtGPsEbKDbltHUqetT+hdwmSDSJSkZuzkn
CoCZcpSNB98uZHNAqGZ+cS2voMM55q0znfmlZcuTPq1w1QeGKxF+3oW1Y3Fc/NgNznbIm/iQcphV
v+rawzKp0WZ5jxFCjYsfJ+KFdC5X7pWT298zSRj6uU8Vn6yAJruWCglLuDl0GDb6GOTWsQthgVz9
vDoSh1ByiEHnvevWT8ob5Ye8TT6MwPVGY7+PiN/6XihoEdhGEaew6xZsdJAPmyZpj35dBn8nH+/b
rrIVPullWXr6j0F1v/2aSTdqcHbMuxQdyS2pQ9CzY7C6B3zkHAcgSJS/aNpYX6jZbkgtzmvuK2oc
ajTpgZqFQbKuncY4a3yuoopKr6rWMyFykHgjyhrv/N3uhw7T+ASDsKtf/Rh7Glh+4mv4rVTZ2KAQ
HwniXRr68k01gND3wolNgrAbF3+JZflPqDWRtHoDr+xD5Hr0F4GKIzq/1u8bSiRI128GnWJ7Ya8w
BKjvLY9JP3u1kClhiHazIYstJnRtj3gaAaoGMeLSHpuFbg0ZWEpm/dAT2LuN2U+Vl6KP5FcLDKE9
oGYz7p4ri1aSUgmKKeedX1KjxIHs9TbIBu2+pEUADbILsZbciIEP/L0b2zhEjEGiJWBggA6AnJWd
PSy1PbKcxOoPXq1XrTHbtuoEcK0PvKe+k65rE+3qwVjcsSU2UJFdfIFbDoeoPVNhEazYNTL8YltD
4bpBUlx0VweFSbEymFsTPtrlOjGa44lcK2S6IzR6wC5egFvLBUN17ZaYlgaSAfhIZGjDCvMLFkos
iVS3OdAUZT9s1E7+RXQiGU9uU8yvGb/TgIXb1EqVbtqu6+0zu0f0ZSd8kjVZL8XI/+xRR2FfpLKb
9yTyhe0NWEye/7DKiBu21n5s76YlGcmCZlOTP2CsRbbFrTJO9oswA54gQsWqLuITq5kI3bEpOsF3
QB0dB1vlzXnwmLheCWOT5OiO6hOdmxOdQpdFzT7sqOJuzADd9mURBvwp2/iaMwdrIKdVA8lAX1Vg
peQmO/1arBeU9zQrIsqYKOwMfrkQzB2Z9s13QTmc90cN/56gccxty67pHU3DQWY29k8IOlNx47Gn
3FSJjZZKFx13PXSOoisfGMcMwzMRxba2ueP4psmpoF+JN2giSJkHVdzY/0V5knZ/qCXZ67KrzRxW
iDoRX35RhcQ9DwhOr1Hv43BPuoE+K/Il+Etmw1TinwVYCHc/a6QB/i5yRDS8yATX/a1B9Tl/cunW
j7obGna5ulSvo2X0rWM+d2JEg04gI7JJPKB18ZLr5EGQeYLuo9JTXI+r49jx+mRf+PyBUGk0MJ9h
9XYpUHzC5Evh7qFOKCb/q+nZKFdkQa1iDOWg0WCIj2tik7XwI4g/JOiDoPWKYul/xs6sOW7l3LJ/
5YSeG76Yh45rP9Q8cWZxekFQFIV5yEwACeDX94Lsvh32U0c4HKFDiRKrCsCX+9t7bVZd1M3WkCvX
UFH879EzYTRThJG91+7gqTVuULs7z0FAWtkL2FrywG0ZNRuL0BNPO9anVUGkBc4ikb+m7zIHLgNV
nplrYzsUg0Y76k0HcxUNzAVRR5Lu1CaEs1hclXRrL14/hi6KcRaS0jzRBOE75EDWbugsqV+B7FJl
HRJ5NbjTexQuZra8LJaqRpFQCDlQ3WAeJp5liii1TeAzDDyWIo65nPeRVfRb3eS07tQdPihobg43
RDMcrPHRxFdZ32dgwPQvYlq4YAqAtfKdMOLSesJeBlfqtHgu8FbbN1neFop+nxnqMKELgJNKVeDp
+p4l6aRifUaxZtfA7ElPRZXO0mLB19DLm9CYcOsRs6j27R9t0vSixOh3HM8TisinGnHZJB7eb8Cv
R92nS0NnQ4Y942gLoVb3S9qgtnwDbR8UrHT0PdWk5iFg4RvvUq/wg/0QG5O/z+aQtMvElfq55AKT
symWsSyyqu6DUCSLD9BW7i+nMoK6WFE0JO0Lj1+zviFXyflIj3NqfePc1dcMq0qx5oXiGB/6Ps8h
0+ij/MI6RX0z7vF6hz6h1Kbihr5OnLJStNMbzeNkWywMZWHJNz/LWeS7kwlR16vaZxJNWmFJStlg
+SxcAOZZnFRgTEXeU+5ptnBoYeEbxqgyvKsyw74nSS16PDcmgMQM3mE37KY0CHhWe1H9BhunedCI
00zsIF6eE60x1aK26J1bNbgiKxU57o6ETn0Qlcz7J2HS+WV2FhiAOUw1q4s/paCFhfWEijJbvKCy
0OxI5Dmussvgzeox5ENKio3HQLirTbQgGCzOPGxo0eao0GQ0DU6YLvp4zWmfc8/Zx/hBWwaqe8jG
yuvsO5pK6/xSWEuIPcCwxZ66w1PL+w4WdyIdhdS+r0eSb0D5NNZytzJcxkX6K4eV5WUBx/sKCxPQ
2/yJQh0kUW2lkM60xCO3z2rYOV/QRHHUk3cknJthwGcXDlEXR6UZqZcMHQHSDtX0MYFTIMAuT+KG
VWlcO8fGHwneOlio1knZBcbtEuXN9/wcCQQwkArY/6FFc6Wjnwa/2T9J42Aq3zS2ZmDyJF/bgiXB
lcahVL6bEqH/6hsmNMEV10tTgncvwyaJHxCv8K1C76k9npvlaPUwsAqV/J74OAThJqVrwkkuaCOu
viVKh7CDs7+Ge0nwzj+beQZ1B+sZ8P9HtrN5Wh9ZDpftbYx/YXhCWOkk9cPtMtSBhh2dsxuygMU3
J1i4HsnaM09gJLaMW6onjH5Jt1uly7eEmjZtwnQwh3stwBt+e3YPlpu33cLvqKyJpyW5dd+Y+kfu
sKYUK7+Tdob/MeTud+9REKEYyrCKfVmijcX0rMKJcP5qaG3hMykx9F+NJE2zx4T0NrM1gjXmDrAg
Xnoh/1mNpw6iHJRc3AeZxi/vlvG0rkfPnpEQh9q8MBmzRQVDFsjDzF55emTPTu+qcCCBrTW1H2CU
oSwWGu+jPZnATDLMJGbsEbfEYzb6u+WbwrLzI+09WmaGX7UH4OFdJiql7A/HbqfXrOys4sDwl1Mj
wEHQa86zL2V67lqQERQqVG19JrcEwc2y+1H/Lqg1rzfwaNBF3BlhpsKruLjdljhGP5foGlCGmLDN
KMTOlzgaz1UvpH8SUcTZKPCqSdwQY8klDxAGFKyDEmgdm+V26QCMI/mQ4uUmfFRUya4hm4sdjkbq
Jf/UOWX0ZtOg49TcombmAmml8SGcavMtC92ypjsZIuKLO5f6MoKMsheBwJPfHiwifj7i26x1PJNI
OehNO9mRuoNbsQpGrmvS+vkXD+mgDJZcRDAQoUGEZ5vi2pSy47J0wjzA/cq9K36o0ynotpZRuEVB
HY1cuuWEaQWv3G+tXT22bX9bRw0nFccxcLvCOSL4Td87K0hkp4VIZZYkNyBaM8WQtUSy0S1hPQqZ
6akBVmxYH1W6JGvLmvQ08NExpYatpjkdwFBUeRctFzhPwhmVdXKMsrSHCWFFT7ycQEzaKaTIV1Vu
KDdOxpZv288htvEK5LWxqoh5KFhDSCU7o+LQAWrYfILwium/kKM57RKysdF+IuyR7ITP5LRD/DE/
E3ZFhFlx1J2tJG8ISIUWOeBwMN1XHn6WzXBCu7LFYEwAiL9ImLFgITWOQt77BC6/51JpB9o5666b
xENNvM0GEI2b2GNptsox+EbQqFxLHMp2yBf6ELWNK9t21DcfUy97hBI7i7di4NR6gKCArYlIFVc0
4jFiP0kY4e61l7dMFo3jtSBjcbEDboEakTnk/cM6uldKWuUea4Nd3WmKNb0Xk1oOwdO9YN8M6MMI
WSWzJEjEi1CZxMXYuQE6GHsTwtWFjdWuzwK7PM0dzuhdaTG6PNqRxmSUggYVFzX4cARtA3rHycHs
K85zalr2NnV5GnwjM3emBwGznb1fEwuE9AGxz+V+hjoMMKVos2EHkCSQhBl5xeEmNRMluOQ+0hOt
Kkwtk6eg7KP4cbPozajmOZvKHHHX56faFXOFcMANT8S3+G54/rJjmtQF9xLRSnhdY0YAQDKQ4dKh
zD4GnmVSrwDlGaGgxN8IKKmHGBupnofLnCa4gYRjBp89I3i7oN8AkgRs1FcYnEVxtqEQcfaRixeg
gTMnTllG8drF9HL4Iz3Zbdrtpear3ELYBIiI4/OmkGXgrBPpdPbOVA4ll3C2Z5ynlY3SQbJzsSDA
ejGRZn5SocyVBNbde7EN27ud5pLXipYLFCgoL2b3wsjLaVskITAfgmZDt19ICu+xa6XffLIYJUMs
9J+2k+vHUDZ8OEQf4FhCGaZ4XaN38CDGj2msetizxboQIydYzGZYSkCf/zlSLpicKjMxEzXY9/lh
bY+PhEnvDzeqhQC+SkHrfUFlZMVSwF17K5EDDKyceYHw4KFnrd22kR+hEvmJPVtqbGCv+RS8gtJO
EBfiSbAbhPqDHjuRp9lAZEMy880ZiyPCfRK+JqGvTj0J1umcQPP9wiBPcjqLnYLnm6BobHH0kaFQ
Nu1nG6z06KsanORDbIG92OJJa9tNUtgcsKoRVM2Kkt3gOcNiG25wV5HQi21lfPADhlc7glCA3ZfH
Fu6lTNRnInzY93CgQrfA7MS/sOgMBFbLUy+V9nDj4YkBWQxZ1v9pmpVyiU4hibvHqHR4a7BxVdVJ
UgYLtMFqofgQFKUag8aS5VwMJXqlNEBTlCB87yfOyEzyTUyL6Q4MNdZfM56S4LZwgEasIYrSuQVi
tzzbsAbUES4/p37KaoYBVi52SMKd0YnBk2drbBiEBM3QZZAVGhPjiq2AoppNFiY7CL47xfO5QJLj
FvfQmiNjkrLb6AL60H41+pZAYMDE5N6bNmv1jWm3qffgD0BJwLct2JIpI4RAnHPpOIL/PF5gV5TE
UTocPL4zEfljLivuY52BFsHc4GK8Jj26BRzDj6EmYpwbjibTeEk6IAPLRnVinbUY+YRdclBC7HG3
dPVpCOq0W3XHEKMztfH9AOGJoA5DtjANrh83L5iQ41HQGhdjCfuZ1LZx5johgI9T2X/wrZHzYCMy
XNsZtbKIdbWu3XseOwyNPgbfABBlS5pD1ZbXrfj8q/QoU89IzlOkaM4pNIuLS4qxCOYF7rJkjYRv
fUwkJTYKtRBlWOYE5MJxifVwhyd4N7FtcK99ZrT6WmQRDLU8wuRbUWZ4JOy5TB3UUzBG4nPiDkpN
aQP9EBLSV4FBsFrPQ+NeVZJH9ntQE5E4h6zjnlAHil0d5Tx2wxBA4Kpw8so9isiESGDj3eXdTSLM
yvHc6MfctVH0TZVa22ka5cirH8MtA9VBNgZX5Di+dmIhE8YtOypsSrPy9y7lNgx3BOnJdYxaeWs0
5ZJ3WZVLXgik1UOdYJ/bCS3B07gURDhcWGVMawY0GxLBuxwVIXxFE6KIAFgChGNlEEfZsED0Drgl
WszLqSueiEHxILd5oYqnfsJ5+y8icazF/DsmckCHWt8XNEuzitn3zYwRPo9wap/oglSHovyTsHNp
DsCL3WKjIxPkd9xBaKo80rdH7tBgqUElsU+97G0CWE5wgMy7k8ZkwAmgsML7kt1DBz7Dd96F5SS3
cdCnz5YKFHY3BybFkmjsRzb0Tf5TuIKaXG80qnBFkENyCx+tqKlZKRf+XdjNVruSgl3AMVZGdI+h
g+aYkgnmSScAbdb9EBgh1Ss8PRiY4mhP/pT8OJU5NScjEmSYOuoJm23gR5Z+nFEbIaB0PWD6QHbW
CPbHDTGlHvy4xEwVFEJeInxl/Z09jbw4cCCybWDjQ9r1SLruLanBwdjZyspG6t/zAauRCzCbmqzO
/iA6o2Nk6TLI120zLtcPGAO6fin/0ji40eF3nsNc2eYTG1sQNHxUhN+Onx6VH1TilBkuiagk/U47
9VAaBAddFh3/rCgHi0XqJqbELl8BgrJelKTSfqgqrCgEDx0Toq9TK0BGQ0vlHT0Uv5KwN/pjM/hL
jk2OrEPGxmOabsDcMDE2AyNgTt6Gm3IWVdxyDCgNE0+9s1PXnCWx9hjdJkKLn48h6/pvOfbYe9uO
bfhuzDPLXzukmF6DaYCNAozean5FbV6jstIqG7wGJEj4jrxJCHjQ++IU6h/A0WOVuyb9fb3RRDt7
8kSPlyvDY7iOSa6rk5F2LY8lME8d7lCCvWQxqthzsWY6KqDrxc4kHN+CEydaJEs5q71OMaA9zCr4
+u6NghTFz9GaovIzo4oPvRWBdilcSFUqjhWmdvtUhsbAtlTRhlHcqdZZIuhjCsjiNCZBZxcbvN0+
ioszO+U+g/1Mnagifq/wAPLBQdFnpVdwmi1OJCrBAFStzngpqRCn2CihRXU+KJnLFroRTUL6Hg4D
5gzPXHJxEzdIvYfnWD7DrsMGEioD45I7DS7XMuaJ9JSh+4+0D0l0BJNBdbw0PXPptsEBZj+6RYd5
C/mS7bvLzemlIq1K0Cn3fLbtvteXTzWie/VsUCcwfviETF8bgQeNDxyT+GTQb4GpMu/Fl6jN0eGZ
mcnEQpWiq5ib2Qyr4HcldKehCk8lxrCj37oDHaC8NVK+9vFs+uFqKTZuzXVATN5cw3kLmbNlP7BC
xusAfhbYQHKNu0FZ6DaOmIsTnwXnrkpq3ckbIqZ8vnyP2wuzjdAh1nNW1wkFd8wkkM7rBlfqpoJl
ujOxOb7grKNMSSpbHHMXbakkQJqUznPhGm790UQRnbtAMfNLk/oGC1dBpsh2hH/qQ3u0qoPrKJj9
dPcgFm2TOpiTo9OOBkDLJneqT+GaIthx5I2yn3in0J4pdXfax9rr3ORacrfS76UM0EXYlnc+uNEO
8513TUsYPnD/lmE17E3+/lhwnP2NKBa5ipmiaxE4xMxS9Hc/cIgAoaAwJQLMcNwZzmI2FMJ/6iVR
N57UAwxk5OMonSBwh3ZH/0LQVW99DvPkzKdoVNnG9hsqtdZhyeh6YhG+qI2JZ9GsIcrIomwmShD8
M4se5Lt+7EOwO30v9BWHRGlMGP35/BhrfCj5EraB2BT2hwKZZWK/4TU+1VqzDLk9DeZEpEuToVQv
LBca4xpUYVA99sACHMI6dpcUbHcwdiClJlBabAJRMWbonDT0fe+7fkSLEWeCZjyyT9OZidVNZe07
+Di0frxHTWE+Gm1lSW/VhJU03udEWr69nv0pIYhBLQ7Gfy6YpnZ2tIp5tdzYyg7rB4Mmigb+gEU3
F0Gb0oi5WEt47uzm4gBldDuTyBDTjlqbJDQusx3yp6YQHry7KePaq/Bd4X0evVVHUsLMNmnq5e95
Zc4QfTizPyV5mk04oLrmXbC0sJ0L7amhdapaiw6fms/qpUhx1a5MTmUW7tSAwChQFGizKyWiQuw5
2Q1NtE2zmY3l2hI2EYBt6+CTe+gkFv5bFPaOqiMSSXr4AkLpTF+1Tx/qhclljn7bIbTXdUdngjy3
HDhNcjbcd08ZWSKgrwFjBR8b0o2XCtdqe6voUJE7LTzNmk+14jFyB0qzFRyxgLhODX9wDdhxIjiU
YVa/WrGUv8l5p+7DaOcztk1lTuVdjIejXbuJb+SEc6h2PKSot7SZz7q6GLVR/aI9SZV7Km9NeLjk
famd1QhT9wNG+uQwCp4i9Tq3IbLeegq1T6AcV6ndbjrXNz7phLbouZG8hE/0mTOsrXE04poPCQSD
68VyHe4yLsb8J3s1r7xBFjKJ66GJMxFUSU6pOJo2oE9atliiSBWP31TeleTrS0am2V7lDg0mmCMH
m0JmN0EoXLNTklczGzWfwYFHBAoVm8jbIpQQVgJSFc6RmOfEW65pbGKQUpH8PVT5+FA4bIUD1sxW
2G9Z6EYRfRN0JsV3pIVk8EFgTgC0i8PykxqgWCFhJ0aknyizZ420xko96VU3ysEHRc3btYoGfO8X
N5hjcasnlnaXoa8cSJIw5oPvjLWb89yOzCm4T2NIHFFO5CVaR0Yg8Cgmnn8XyaEJAJaNBh0XUdcC
TrM8c9+pqKFJa0xRb2RGOfSyTWxthvI1uRi2OUVSGJhAbBp5VgEMTixGeeqeWl2HP2OypPnakuaA
S01ZWJTzzHA3uHiit3q2iW1gcoq9VYjiqffY96hiNT3DfQZVFD4RHehQ1nlYt6arP1tgv+lmphcC
3kfvF+5pwCUmUOC4V/O8b7B/Eo61n7krTDdOqCEO5uB0aSeuoN4Q6cn7G/Y91TtitJEAbhBEFsB0
Vr9xC0znRoTDLuPc89onWXNPSbe3G5gFbizsubeGX0YvsafH957DkgOxH2ICslKRXUY04c+Q2xtc
/dhMwoNhuw0JbboR0ciMxAyYfuFlrGctu59B3YYLQTNEU+LI0+645uhuK1kMf8MXkx92KRx/HWRp
8biYFp7o3LWf8H2NhMGyxDyBbOKBhnuAQ1XTJbdlragJdhQGds6TIH4yjUlBU4Lw224D5wxnpST1
JhNA4WqSv4mKjmfGe0pYZkWTAtNPPX4bVp/4W7dC4IQcQbLnmZruaCI0hE+E78w1Qoqnzis+9k6K
srJ4ezmJ1zQJ8FryY18H/CxAYhxPfFipJ65VAreDucZLbrqYOPhhrEen3jIkFhSy9QmUVSNiAz0U
tr4jHc36MRR+s66M0jNvZ5kBx1jVWFbm68RgZmfrQcwSmrcCELUWqR/98loiCJuUO9y5LAVyYyNx
lK3LFoBpFXqYKBvf42DKik7n73po3fdUh+25cmjBWMsoaNvDSCyH0gjgL0erbc16XWAsg3WzrDnx
ULb+IcpN7e9o1ymC19TuqwMGTp70cM6C3wmFZhxMC1jrG/YxycAiapj1vW8bJSH7ZHCP8IKSEQSm
V5urGqGdByvwuYAMmzWSAqxsHSzqkfJp0rDTbAuZoiLzFYfNpa3MyVkjJFTuJiprTxzZB5BRIQqG
bFxPAlYgOc7SYiEah/MmQqMr10NeWDc0z4+bAPwktz+/DNVxxqL3MYB28TY0tnPDaWQQK5JZOn3W
5KHKTc8OtrkG/oC5qVf8nV/zUsWFLbUIwnvske6woVM+cA9+mYfG1ihUx+o8J9G8OIzo/aDCxoWi
TRO1Q6SwSlQTO3sRBkN1ZoqwXDxKRhlyAgmmgu/1Z4HhWlX5xnYeWIOuK5jWpiIZ4Biuumqv9KNV
2PnmLwfE0KeRWwYIkcTxPuHE9nBpZiyIbEjL6j0ILczIpAZJOQ6YUIMVVoSKLCjQHQqw+1Y8eF6H
fNXUPYviyA5Po8QZfooLPJ/byHOZb3Ib99UW8ELHztfCucYmTBjuXdFq+6fSfldfSNuo7NqIzni3
DKttTr43Vrccr1jRExCmlwhYh4uBi/MZbXHNRHOM7Bx6rSkNMK44a+TXZDOWU0BrmMnFliF3wNEQ
Y8Z4hXcVV49RfZqiiApGWU52QC7Zo4ptVnE+37KSra6hlQouR0qMLsHYjgmHipT7dKczP6CiuYTD
7BMNfVB9n56aggPcxuii/IqVQV49Tm4nk9OQPkQUKZEtwgMRA0ZszfQ5qklFf5HyqMebOmFthqjr
FfFmtOcSY1Ga2Hxmkq7F8JPiN7cueeTk7bVrrWq8IfraqOcibxxyyW3ahuWKla5o8CjCU98zqtNi
KwHy2OcebEiJuFIW9SfmqcJ41uR3xzsXTFBLzptY5hoeAF2CYVR33CvBiFcIemNtRjkc99ycN9yc
ef1h4zX6kplpVW6ttGwMNj+eiWXAGI34hg4Bw91nmD/hbmYT0CxaMhHwapY3wXE5f8r3nFxK5BJH
dePqWABThjZmkuJca7ARfHZ4n4Yb6noy+10TeVTjGppP5lE5iz/j1bTQ1DZtBaz42Zg5s7xE5NNZ
wxY6Dt55YYSLWESFx8GJxmS6svSK9E6xQIObhWvc3pNQzsnkJozVNyRa6uAwa6aNtW4Gj1sw0wlZ
jaAJ8nin3C539/0YGeGV6DZG4RUyu86pgo29V9qcLKpseDQFm1wjV5JcpnQSulMSFemqxIxFtWVA
ip8JMrJhQNA3vpnMMckuEdJTvbVJTDQH+j1VeR8Efsh30I0InAcE6wmrml0AGnhv7UAIdICpGdeM
J019LVVf9ifudlX1mcaN4e7yKrelt8Gqk5M3i81G3pXk+uz7MbCm/mZo0qa6I4IQzOx48omVIYeB
CBeFKaJTV7Jbep0s0LBbVgi0VnO1J9OO/l+7fsamaE9QPnliX20Ms+m0rlyXunqGrZL1rZ9hIuO5
VbuEQ0mtXkuyR9631aV1cL+AyqbtNLe8TJsafLaL4WjCe7rxhlQEW3YhVYnLLWHPuR1hci2QFCke
Uq5elk/chpgSMZz/9inX6baGTlvmANMLPsYxqJ48Fjv5rgzCftj0WYFJz/dTxERPg4lFDZxwdIxN
JN7myg8Qo9xAEagqdE9rBvorvGl43MUm0oGMb0Uaubci55ixrYQx/aRtw2GYyPuOyJI/korf0DFa
EJNht7fS3Kcxl9qR/SJJmJJCrxgHCVkg3qM8kddam86U3bWMhov1JVWvJk00CL/sZc4tD6IBod5S
vxytLQ0sO+9AwGeRGg6mzYIbvEBC03XQUuEHyI51AjjMhlsNlw87U3OMfFxZU4ToqnWr6QpKZMES
jVYRNGcWYs2hjWiGBByCrEh6BOTRtquySG6nkorbIzhgRvCU/V68lgaCzzYKPIEb0mHTdqYaTuB+
RLmniLxaVpGM0sGa/fYQrpRTZskOuh1Jfg+XFdVdy0l3xXvqhjvlBZIa5JZHxArAqv0axOgyWwdX
zgeEe/07iXtMibBSKENQoeAhbOdu6Zz4nDWvQ1ZOexRtv9+2xFHz7axK0z1w7zLxSnGSurOaGEbz
POX2DGIvli+BK9X0IjA8DvStG3r6ynTOwA9cEhgNr6weDxSOpLfgYaz2keMUNPFwEpNz5LGROGxz
QngkrGVV09srHN5C32LbtJuD7wHKgY9HE8su1hGjopCVTcRGKiO7yQxyFGs27XV0SA05NcTTWsog
V2E2hOkZuHyOwaHvmxTngpv8JPnv2hBldXrONRjL25kWzfkm0n3n3wFHnHsYmoB8Np5h+J8BjNpk
5cmMKcdqRFkciol91jaAc7D8l0ze5pilT1xc/UcSke7jEz8Ub21ShOkd+f+oONJVJ+ddJbzgEYaP
Hrf0IhEL4i6pm+uMWIqFiIBxQbycOwgnQn/E4kYbKm+ElxuvPii+9kxaOK7PfpXlI68IXgF82F2H
+BfVsQ86S/TbmW9DrwYUX2PTG1Bqrr5NJByMEx79He+YnK8c6iN7QzdF3fJBEtMn9ilqKP0mtaDN
w9yv7odeeu0l177OLzIsqEKcSWE222iue9iZTLZfYKQw3ddVLz9nr9XDNqbUeeAHyyouttmpSaQP
87Tzu9QNtnIKQdiUNIE6z44HLeWX1ZrYYFms5vp+pqdk2hiD67R7IRGx9mHJU2vF/bKnb2VywnDT
2JUOEKWHmk7zhjvKjoKO9qmY7O43mW/QgOT9/LtY4EfC/9Zjq9c+bP5jjqVHH4zQyNLNgLja/6oQ
2wHMp2zDIZVoGe8dJG9rg6ceKHs5BdFz0hs4N204HOVpqIyuPjqmL80Nu2Rj2OHIQib0vLRpL5VH
SNyjPTBkpocag/8yvm20TaYaAvi31XISFnDEbh2W3/sprJr+06v6EsPJEH6ELX2jsrbF3lO1cR0c
EWJYgbP+WGZTe+dRgsE1D/5uyyUx7usoaL47unIXCJqFIa+MY4PJP7AfWiSDT8V9cDdjNT955tA2
98wQ1q0bG4G7d4KCs5sDMfO7kmmE/W5WJxLaPkREe9xINrJP3NLsfZYaVrUlmu9vIeVWe0AL00M7
mA45sho+n6P8n4h3w1Ob0tl+JJvlfU3ckc+RNRpH0cXzB4hVEK9NGIg10SbkSkVd5SGXwJB2Zj+6
Hk8QM3A2bZ2qpyYd/ZNSZKzXRTtgRM3YOj8Y0FkcoKa5v8cXlW1ri2pQ+Nv+joYI7DVVNJzwtPYm
J/bWz26hP/fZsbbdgE8D5Yrr3gDl1+ZZfEzVPNF6ieVvRZw2e5N5Ds9Vtw4naCPD672CZo5n3lNO
igODi2egVZW9L8Jrp19BFqeCBtmUDLrhW7Y+NMKTj3HisGEAYggaA4GAgj5BFupmpPJCtCsyr/0v
GsMCKNIKTD/IBVPdGAgLauOxoCAynBcTJZ+inhnw1OSRJgJm0u/IqE6Qxh3rDr0/uqQFsWfSg/N7
oCfnStsqjgdOmy5USRIrZ17jNDvSgJeTxGO7yG3V4HuZwjbfR8Kc5gFu4jIfIQN2rN2GBiJAV0A0
4oOYqAPInVlfptrJmzU0GlIbYFzZNh3NMUcrYWCsyn3nV849sBJgpkMp9pZW8gyGztmboK3vQoBc
L4Wgn4M+ELlj6lePSVlLtQ+zCLiF5PDGXTh0O3m2Cyy5iCrYLVZOFhpsSho4ABvKoCaEiER69oZW
PPBZreX6GoczmYaXpASSLYSunppJ2TfIfJJwOBibFz2LhpoxEbInDLEyW6xN/KFuDiEBLTqsqQkG
sAndhAr2QQlGw1q3PLzjCBg9Rb68hbhhWA9T+RFvk3bOb/pF/OEpgMAkeNWAahXKfAD/Ox5ka+k3
tq7AAOfY/MzojzjG7uQdyDXVR6JD+bQNEoJpG13ORnF0GZyrD0OAZ9w5daHxXVLu6a7NNpLgWjn5
FWtcd1a+TXI2aQcM8pQ55WEFCx+NsbJCH6RlLQngDplj0JAqdMO73XGyo3NyHveZLAaFETub4zMZ
gzm6RiH9Ss+C+y2jgafowJzyMC4voOp7ylpYzCPuGRTEmEHobaywzX7mfDbPQdK5SAQ+YGvpePc4
uEaGM/5b2wwlNk9hkWJuRY5E2fe/tMWFGtVSTAfHX7bMEiAEtaYkHTn1j/FMuTSW5/0gZ/KzLTVa
8R1Fi3W3ARVU3MLyyu/oo4smXGaZPA3d+ARvJndvzTInEII8gR+J5pIMyhOook3uUi+16wDyAkJA
ENEg7oxBnbDZWYojlQsZ4zZr65lL1WG1k8HRZe3bXyeDrRQPBAteYLbPgZhYFPhFFPam5PgZi+I7
fOGzMW4MDJb9fnaMgtOh4bVR9Yzz08q6TaVML1Q7aIS0o5Lbw6eiu+Y+UMRTdG0IAJK0IoIG21Yd
5+Buk1mz4bkww5Tbqo3BUb1vLtQRz+WVEmOjfZ20GvhXtZ3tjifPUixHj1IEbH42ITgQ+YnhcSCh
19BQzIJBJ2TIuMgJfScbDzF7+cj5QcfuCrDjtDYiN3oMadFgLgAYYUwnn2d28d13rcuyKVSmdFmV
qnT2txmRE/vetjzDPP7467/+8d//9TX+7+Qb7Q8EW1Orf/w3v/5q2E9lCYvAf//lP+CX878/f+Z/
fs9//Jb9d3P7yQrpP3/T8vf8z5/h+/7r7918dp//9ott3WXd9NB/y+nxmxNW9+f78y9cfuf/7xf/
+v7zXZ6n9vvvP76avu6W74bEWf/415eOv/7+w43+vAL/fAGWb/+vry3//r//WPP/kl7L//wT35+q
+/sPy/+bFdmWFXkECkjWB/aPv/T38pXwb9hRfSxItu0juPuu9eOvmkrQlD/k/I3LDl86xd8uKp4f
/viLYffPl/7me7bncpCwzYBgoR39+L8/+L+9Nf/vrfqr7qt7LNed+vsP34qCH3+1/3wPlx8tcCyL
SHUUOZ4f4XomSsDXvz4fMwQO/iH/y6T1gg2DvRuS8GaxvDOdllvlZsUGDRr3RT1GW0JDcwX6Keuf
YyJjNe6XsuF06hKpjlP3p5WEPy3RnMkvLKHUmNMPxyG3rcQ6LcqjMEEJ2LLgPkyWVjjud9Ukzz0t
WjhfUhewi7X2OwRpV2akwwgBrdqhfGqCaD51y3JRO9keZ/qbid2Xx1NUrRXtOnZYgsxEYAAieus4
C6fJwsWSF7u2S97FkNQskeJLBGQgbd1jq9tHi2Ft3RAFJyX1zcb8OUIvPIxNACSQsYhdR4Z3ujox
O320hXhPNLZuKgSqfd+aG7cnyBmE9OuOmEdCNztwPmctUIMpbDQOsiUhIUKKTrJ0VzkwOg1wJ+EU
colrItvIvCvs6KeSyk+0UdkX4zr2LCLoTUcC0povWfDWL2jKpnXtHe7N7ThUGE+Et6/xMJbAxaDm
FMTYSw5/AoPY9EnqOYFWUxK/XZP8J6Taht0274e11SXeMQUkRMnmXeJH89pCtd7YuuLd657moLpH
TiaiSWXIWvrFOaBl0bSsexDl3xrD1gEZdyevjmiea5veLPS+aubYFCY7WrqeyyzgaDc963B8TGT3
YrhTtif8y4ozSPYdHCNn1GdKXpq3USMF9wg9cu4R+UoPcSRx94w2eziSr0E5Uj7tco7k0GfuWmrV
MYo8g/XJLmCJ6KkfvtzJaTcWoCHGaYAgMkruqZbZOln2ULm2ekiQxoIO19noDr+SWSyvRroc3T4p
vrBI6GfOhVeKfjH47AInsp+9c0hZ3hHjZ+8GrxndWGtDOgxAyrz16o/JmRSQGfXbaKlqbnzeh/9D
0Xk1tY6lUfQXqUo5vCo5YWwDBsOL6gKN0lHO+vW99DBd1TPTt8GWTtjf3muvPn3Zkzdri+rB/ePe
69vQn47zXH4kYMp3YuLXR9Fx60TixFH2x4KjizfQIqWkSQCuzD4pxP/CqmGsZFtgGWfYYRpdCgFe
e0j/uh0MNg78eO7pXFFiP2vfmPZRsjBa2wjnl7O8Zyd4sQV/vCdkX3KKF7uOw7Eo/9X0YkyxdDIR
c1o70Lv6oCeT51TtfY1XPTC71evN9ptJ6QkS6gEhEuCA9qK3W5fikZs6TcowR/1EZHD7QYDlyysZ
J9OjD1YjYybjIWtDApUwrXIpqFPoC1g0aTMIR8PIDgB+L00qQgvajm9qJdiGTtF3XTvwmXTqPl0U
sktSdlswNPPCl5CU6CvhNED/iYXwV6w4qttC+sYBcDej+GCiMVKfjiJUxpqnRawTkX6FivLS0Ykh
LCBtdKV4C4Koi4pJutZ6Tpf+dbai1O2k/NhzbmaGTsKK74vvPadrpN6NIFoGit93EBGcMEqKo97z
d0k3Obu58rNqfINzcsMTVb4wkt1nHIrCXoWPMKuM8iFm+LxB6kHN8xC3CMIWp5Eyf6vmeJeZzepy
3jtC3DglTZ+F/ci9iY4l/Mr/wT5xmFOsqFbNTGDdcVhA+R31NCNDVo77gqeTO68HRAHYYqF929On
3VVXZbLOPWfzF1q8ZCCt+Q8IhKtaG6VfyJp9HE2hB3qfTsfIxiG2fgwUunt1P51sgHL0oVpnoTrY
qcYLcYXhD96bj0/KOjIxOAvDwvYnNFe0xTlu6TwiSTTs8FZWwZjyZU5FnPuSAkGuwuPiWsnCLoBp
4ZUsDiBiSer/9fp03FqTn/Sk7gIOznP+pjSW8eg7PjcNDoinAJgMbNs6dTmNWHmt32TiLc9dLjdh
Ph8rvE8xsarTnEVTYNAKz/Wue5FBm4dVpTAswIYQMmCpDjBh96kkSta5tqTDT5EOVqk7+ynXh/OW
QsTuu4y3snudcUT6TsUbbFPWfjDkzYnIFWpHE9xFiXiL0ppmHBoptS+xivd8xEJfRCrBGE1+lpaf
KPvZULCfaKF3g+suGh9EFDurdoyueLNXFLm2br51HJC3KB/MC5zKws1JVl5F5rxzV0qMIuzoON4r
k30nWPguS/WXyV6GEbg9aWtt+8KixSLT+013YTRJx3cCaofMPPUJykVWyl9JGt6XDrubbJf9ToNK
yNj5lunciYmSBfAEeXK6xvRMuXkwFgFSyqx65M4XFN2LYtMBIBrIRw5Y8Io1ppzmc6sODQ8ANdV4
Sdpd6+w4jxO9YTrW6bCINYW3FBOe1JofTXIu2rsAo+EOdvc+xp3fx9Z/FsQ234xCdEjqZ8WW7NBd
W9o2uQyz+KyZvsV92VDNMHIMeRP12cMKmkUmERqZ8gufbvsH/vRaeQFcmeyq3vxbkuIla0UewEG8
4y44OEv615MOA5leUwTdrsQvJj/qcFgV5UHaXOzt1pZRpCNeVNZEkiVe15dcTVTaZfIQYeIHKWml
rby4y2322ztf8APv6eok/mzOT3Zi/mFv8c14L7e/FIl8tlL62DBc0SEqmpdOklHcFljeM31KNm79
zURfHce52hlFkA4+bxHWMtocHEt6USW8WHWKBiSN0jdYbWULelBlFFPpPeKsYT7m0jGL6WctLz1g
+qqMJoIhMTNt8Iqx+EkYO1aRGupRK0LFsM5zET+b1hXyoBnSnjHjOKCw/SWP62OUTN8990VBI/hR
KsxvK3FCIU2vRqGyapvzg5oITHDjtbTG3pNL59x1qOjdesQ5+5gA8HLf+jHtkZ2VeEA7jUBFc8z0
DR+6ImAsUudSe/CZMJiiPY12/Kf1hGH439ksZCJ5ueiOY8Y4vtL5jjRsGwQKFwIkxmXAfGO22mVc
ykuu8Qgis5waZ2D/qP4pYLj8peWe2yxTIAFT8Ik4/zTySncD9B1fkfsjMhyVxpXpcYqnq4FeLr4Y
8kW1Pp3jhb8THZOe2plWxPm1pBHGHj1Dyb+zkAbNHwYQr3qRfjOz+zL7+m5XJIaUOOa4qryAHf2R
4V3vmhv8ZmlH1rp0HbngqVWz0K67o5gThLkOE08Mr9Dp3rFZw55MtIm/HFFL/rP1yQiypXsUUhK5
eKn2BAPODJIyUE5F4vZWo6I/d0xgjC+yGj8O5wzjHzVrDPYhFbBquMQ+IvTsUbhzs/lHhLGjGQVS
zrI8ers5Ah5P9oase9Ag5udyQP+0Mh+AvsYBq/pYZYSthr09dlCfWuiAY1LctRHTrq0eEBL+qUt7
kM2qI+LL04PjZAK88oHQ7E7FBh1QzC9koMlTq3ZX6ut1Jhu1aDejmh+8moFaiJ5K9fpoTITQlN4Y
dxyXaHQx0rCIC0A8bFxJZn9N5rMyPiiPfOIKTW0ln2VoZeWd8CV5BEB0qbUcZ+YijsGhwo1Zlfky
lO++kX7AZITCZL1uC9MOwL6QxcBNFwdGOf2TgZXCoWD6P9tviiE+pMz8N4DBcK1a/u6S6prLLfrJ
JMrQfOoWE0eYRIu2LFl+WwDUisv5BY9dtCut2kBmlK4t7SpP6VhVHIPXz0Gvj/liTF5vLVfiv1ve
Fv+8Jk54jjhS1PLrKhy/Vbi6D1ZzMXH6u1PMQy2wGFFc59U6E2pyGtMJ03brKjZHRp20Rwtz1gP6
eh1xmtQOajKMONdpKbmisZBLDQUOfEbMMLQtHn6cmVEeMJazqNeYt7Ji188a7HDlMdR8eeOcsocz
hk7dFRw/jtaHYAv0q5izd9vsFSuXnkRXHsQIZVSa63KXEqHZyeU2+3BLenJ3nN3uwyDfKiqhj1lU
fmUK2St8W7gwJq4Nc3EQCjrlRDWKS080I1cOUhMj8sCcpt2KvxsL0xAS1kLBxoGBHVKuicFxDsYX
MQfOxPsjOdZ/eSbrJw3upEoWbo8SwTOUJ1XYW/IPI+L+Iq1PkG3ncBL2m4j69KBh86lyrE2ZxYC1
7ZorlKPLUs6T76yT7kobNXouTAZpuI0oGyeKN1mX7T+poU2YnmebZS7KTyImLoEPzIVCtzm+4xet
ylY+NcyfVX9ZRs6cakSIkpiRzoGCySHnctcoxH9rJ6G+DuywuAWpQ5C7nTrbwo+VR8TB0sfbiiw9
LCpXH/6RJfYWLK+nNfd6Zvj7so47NtD6eX6DoEK1fZfGHmhcCaodK906jiFNRsLLZiIhOQVEuZjT
ALtsqHb4eXu5+lIlFhBaWdlbL30/Sx/JmJ2ZMt1Mx35d2uV9VfmCrDgtQukiSKeLwRhPdIPSCBSZ
T43BHpyp1otR90ACa1pd8v4Bi/4L74NOlp7YdT5cO5mLFtxBm0402VsqPKwx6U/YRYdm5oYBrKp8
GWhn2+HLMAiZUGOlOMoxM2fQ5oCNgNBRS9ZwMeirurzyZ0Rm8pVKIIxiM2/DkvQhAfJL3vJlRUqT
eEwxsMKFcFlSDsj1fmCzoUdYdfwZt1tJIZ7Ls5jB0m6x7PlxXx+LBvCXIDXyrpHowtA6xiGR6Jts
n0gQjqcINzQ/PP7MGZpryPnhVZABDWn0NlEGRBWA2ZeCFWDua4TX5+ik4klfoieIkcXdgg2CriDx
XWfFfRD7FpnQw5BshpXWkUVL2uGwtiPdAan81NlJ50NRYV7b8fhNXMWQ8A6EI956yDxc7dNXdCPH
jwdqwmgt2kujsgacwb4MPSbQrGDR5hMPcLJCwCySK8s1Wlvprwalpvj0zMDWTb+2+uRQqwag6RfI
UZTCJ/25FRPq9PKuzDOXoow/rhblbbaL94YK64DuBDZprWp8wlaNVy4Mzeln+hjpBfUMzemCeiJU
MyhsG2u67brLvk3EgTKQy2Jk8almKJukZvLE4Ns4O7B4VbW6Yju/AwWglnbrFViz+Fzmc+5RG/k5
tMJTxuhdJGLHERjoc6JcK1y/e4wqHpWDEXkL8VWr1SXBbJ2r9g6vxHOPBLbvVi2YZbiDhh1JW4/e
coFagtuudFltXpFSon0ZZ3DV6tzknIzVmbPATmLR051CZo/zCd86/mCKC7o+LzfPjWnyJFjllRM6
toOix2QA+7hb1qdMXx5qC8Cz7c4NXbu+ZWgn2FYy1d39fs56JGGIF3kZLrpEq3vSTH7KB0RQ50ry
ywosIZzDsEAEmUaNR5eXpml/ZnxRz4Cnfh3tv86kNV5slY1dvSf/xS4Wq8cxHk4a+m1ga1YZzo/J
kVqSmgboViN/yuttaBUP/mgMDj8xu+actde8UK4DdCi3gRyZAVfkXOhvp1dJ4ZvVm3eEebfO2lts
bj+snlWntgiJR0w4GsYThLGnZNQSPral9/DG+/L8OenNBZod8/MCx7o2X+RpPJlwpV2p7Xw0rDG0
7JYDDWjBZTIe7QI1CYwO+271JRBKuE4B0Yv7KTTyedhVE6eCPsOfVkLyJmX4PdbDkQq6MG+y31rK
XnpgW25JBW7e54xsEesrkkvsH7AzPMxMyakz8uswj/tcZR2OuIoods4Us8bCgyM83ylOKGvpf9as
dDvD+WonnnlC9j135fbRRvYTCUt+JCwvBLpoQHQM9K6Z44J87S0unWIAv0PaYOz7o1JZFi2jU3pZ
NCZhWg0JytHjMEYsBMzLlrjMHOVsZi2GOfREwdUj8vuuZVZwAC1CJYlT01urgNyLcTnk1p1Jj+kq
lon+AtpnTPviTL+9ehtLTbmt+n0L6nM13swZzZfQOdz0bRtAYKueia78R8TvmlKG5SF4GsEw/ECR
Yh6kstxFdU7XH2MtKj99aqflWxwzK40aHbF0of5nNHrOJo2l7jOy46skQRxYnVOEV+EOYmfY24Vg
UXE0LZxbaQ3w4m6PFssPvpR/dVHhFZGTCCoDB2IE48PWQLjXO3Ovjhbpsnq4sXcaR0uVo2czJ86s
NOtFkDmdLTDorKOHVi0UcNztP+g7ROQVI96nNQYMA96YZ6y4P4t1l0y6uC4FueDCqJ7ZvfJdA/AH
nyHX5yYufYFhmSnZ5CuZfMwaEH6iRNsspvQbo8NjhlwQArc71YNJ6NRK/2i5PFMvEpLgNTzRpA8H
EOCWMK33mMmfC92ydiuNSogxHCRLYTC4if6DvlYFipF6bBG8i0MONj6qCL7PDT1wRMWGtOBWUqgC
M1590GJ6I1mCXhIL324Dm81bbPWbktkSqRSzOzJhFZHciWcNn69CqDfHd71wo86aKWjXExEzTh0y
o225br4q8yrqLsRvaYVx1F0qfN3QJLrC09A0yK1aR3qNRzeJ12AZZiq5BxP5Ff8yjuCC9W/ETVMu
/IgAMl+5HZ5jZaJQGYIjrQ34nbBCPhPCu0QKdva1OCxO1hy6qb7YZejgEsGJG/mGVv+2tN4qqEcZ
YecirzETz49qqg5NWnDrH/hqG7pOMYYx0JS4REhxFMCCPJiteugFACr0FBpJa+WD8GIQNeJXcJY9
ariHIZTx7Qtu49jD3Ky39lMayaEcKa8G5yg1tife6CY9WrSBMMpSPOK4fShFJoa2vLstK/M/S5/1
G841zi8DuedyuBQgJyh/4dzOv2196icpQcKSdg4p9wQkBbl/N0maG3RoeWcn1VlOi6O2aAhd1PXw
pNW8A1Vyx5wbfRKH8YAec10rGlzIA3lBHSFiHdOvTGqrMNMmuJHdGlRzjwqDeCPbgIHnmUgUqcnN
cdbJGEvLWAoAdTW3fupPrHEuB0SaSKHE5gCb3Kbp32SmcXBC+TuaOt4XQ9kMC2aFBLBg4UheO7LB
xlD8aYSED1n8ZCnlgy+JyWHk0d9r7qo0PjjatB9N4yr4h7KmMneStl3ShslrKw4nHE0PRUUY0RFv
IL/bsJM5jGHqyIi53xglc7/KXyRGOV4jGyfFbC9mAq6alXZt9H1G16ufS9Ihc1q2XiHz3GYLN2+h
QUqqGVzq444BKg3tJ7Mtf5GmuCPoVkisQEdUdKhcVvKenVC74LAn5st4dRv/fqUNP7gM3LWiBsRN
nLkPDM3U/VHCOEitrg/QDk+KMxN+25J4NQ71oCtGuKtJASByLEI+2WcdbQ4s3Hg24uZzoDbSlZz6
G8sCB+Pe+qoNJIkWjmGgr0vQJOpC34cFpyuKjlPGOjag8daq1P5sKXR4Yi9VksW7quyZ/jjEGsCn
nFpDInXZEMtYx1AZ2UMNzqNhAkBS5eQvjbkGxg87rWliWuNq0rfV8IZV17di8ZtN9CzymaH0qeOx
KvYZTFQ4jfJIQjk2X81C3PRenM1EiINRSBXZTgGVWFZpS2j03JuXLeZvFKar2wzfZOnDmpSZA35z
yoz4Nx6/+fwpiRT1SeUmx4we+HBBDeDO0LDeFaN4lupOPgnK5rkeIhmYVKbWhgUiXVtsL+nG25CW
JYF15WYDauESyCHCjnsc+Y0EUan74NFBQ29BB2dpj+uzyvCsa7mFLYJtNUJilMCC0J0wrVxyWgZH
HNe5tIKU+2+M4oXgp3zv5xBoxXGp7ezIBGiDB0ONW5zpWbHuC0sjPZI38Nayq82CUvSmYIPKEXM7
J84DelBQL1Y1pFRz2ZkM9RzZGo/tKL/hjhEedgeOCE7xCnQ0DhN+No4KWmgmJW9bVVtPC+VTssQz
PsfJc7+0zzowgSfDiN65TqYeE63UM+SJrb7FppeWKsfhG/J0zZ9BhcZQ2vMJOueBr2c86AMbqsPb
7nabp9Do0UpHUvtLJf+CMGnCsQYQN2MRMVMCwUsmQfbLfwtAmjtDdf7DdwGjinRyBOCHTRGxB0Ix
aXV4C3PaQofGO2QNKjDMhcnraPkmBkwUk/YwEOf1VRJdbR9lTE5TZVfOHA6BrJcs0EMUwpOJ0a8w
J7CY5et8jxZWh5lQsWvjctg3ywj2lFfHy9+FmkHu4v1zI0v/MCHAox5OBBdUUrl/6iSrAcE/CPMA
Zb1hr+YWcrhi+PVqXrVW9lLUIq8dG5SXVf9KiRWg4em0DDgsZGuUeDaMNFfG2itrawdrcPm0sMZU
sCfoqcJHX+nyBwQFhoz4T3vDHZHP9630IxnjRkvNk72gFzWArabwqyvkThjmroDQQm1EpyrpgIQE
wqWdrjswdmt9zhJpl5jFJ8x3HNAVkbiSrRA+PYIU/z/GvZ/aPNJiZ9E+0kgjvwwqpdyL8WapqI1Q
uiGECNpEhbFV9WTVxxzVlV9NTTAqNrgm5zpLNk6fJT1F1vqcpJCLlNwqQsFxxMvJbfilxIVGrba5
nG1RMmaOxB8t6Sk2WLDoFKn9Oewh+r1aFpOjMv3QolkEessnYsR4LfUh6KkW8iDYlPT+9LSxRKgQ
aXaG6Lj1dPRFYMlYOXUdVYP07UfZG9VBodTCBwByS8H1ANQDZWsJNF4mSUksASOQorDAZ4rLDkLf
3P5V6fiVUKjnMkiq/bJR0jOIZdoS1TAhI+R2BS1AUlsnrD7zbyrn174vcLvhnPGqyDph0ucbygDE
GdLrAvXTH7epe8uTDAWo2QkddK1Zyj5gWCXE9c0Uc3BkX2gA2GaHw4AtVUfIkfYTHWfGeBPW2rkg
0p9Msxh2hG+UoEr2Kj6VQzEk8Xb9PpA6fOKk1GHdZFzeRtJj1PVnyM5UwahrGtBBJTzgrgGeP27Z
+cTVaR6oBi7Mt3JSXpOVe5TE4Z3PGLNlktP1Wt0Rc4XXR+hHzQAqezyQvWyZ7M2w/vPinV3G4t81
QAodEDcJgv5WtjHRHlCfGDTkLr8DtWkktg5RfCxyw+F71UMbd0egoGetAANdBmrNvjEJgqIt9GhE
doGTcdyZ/Wc2KSFwMZIVxYGca7qrU3MJ7IQ7R96fcnIbZJaTJHC6hBipll/Hbp0QQgcGAUpyaCZa
uOF1uxymqZ1RlvdMThdv7XW6d6q+9i3Ktn3G50cSaVJgE4egK3Hcm8qjs+Z4P8LLwap1wlS8JcDn
HKTj8BidsK/5jUb4JF7PuTPB/rvDJPo+tuI/syilUNFrsi9WeZRRMwGfyKzc1SmnlghlrHxkw2tR
rca+hrhv0STANWRFk2vqQ0Io2asZ9wv5aljoXVre654pGRWHXuRDARMbjwhYPhlljm82iQIydRVL
Rfk51cTNkUsB2EhYRpLpKhkTXx22Rrf4inTrdYHTqxuEiMZLpXBKKdMQ+hcdfu1x6NQjSrov2UdB
QBN9GnkTVCa0fdUt6iuBiS8dP5XjhGYB+hxX8URwG5kgJf9ST0w+kX38RJMeOUFbZIX1Qd3QN+TT
A768F+bOyeYfvaur/khMnpaYkzSBwnOzGOwpww+IhO+K8xpKFr2yUJcDLS7+5gIOhq4+bSprN1jP
ev279VVzN5qODnFn7L7NB+qm12kUl4EM5GIgAIDUNoPKFR8lqIqVk4YYH6MsIQaL2/bFdKw9aP//
ONXc8I0cNqbBNrYkQMVrXSwU/DlXxHjPWYwR+jGblrCe2ma5arA8/ChbjrwR74ry0uJiMN9xZjQM
uiuNpZ5+lvlsJOOLGVf3tLeeynR60ewDvg9cgFX3wmEvSJKBVK1Tv7Bt/aVTjy+5V1+j/ruKHS+R
/4uXN5QIKNXJVjQDBiRvMOIZIGMceLYYQHZMtXIP1gVpyDx5Q5/ZutlzD7a4z7qNPCGiV5issNNq
ksBJxGSlkIdvLkIj2A0nYEBwLWuCiXP2bRRk+eEQl8wscI32O0UgLFszELop4gSSvy4N65hkRMOW
HGDChZAgtU1D2sp0tjnkl62l6NLWsW2YoGhAJAE/HTSnD9YEHH4fARCgwF6yjJ9pMV5aITVBb5gs
N1w5w7baj6nBgq+prmrymGVmcdWWxIP1htWodx5Jsb6nNJ0m6vyVygoWaET2BlHIh0CyqS+C7SY3
wiYlLq2CW5Rb+cB5lm9zEF/8wV/Voj/wXnCy7p/pFbjKCxp3p4tn6I6urKbfMEgWbbiMdHv5qgUQ
RwGNE09/aGtvvHwM3qgcGZ3pgB3yIRXSdeYZk5OFFRm1MfrrEkn2urE9YSe9JGb6oup8LG2xcBrk
jcCb7FlrwtHLzv9SXT604iXROXeSD/0iou6JMflsbHFpY/KcgxkqUtJ65ErXUFoTNjrO04bCRtNX
ImAb80q0SQYi/Lf4GXqNc3DdGjCKmHzFtfGkwuzl95tkNwers5WSbJ+Ibj1mVfyj1dx1lmINWlO1
3HhUz8OIFaEHcsQF7tzISsGIurgBtiMlacvsBOqvyZmj4M+LTW0HKg/sAJPrDRvEeJX7GGesQEXJ
8+SWvA5huA6lc+PvD8sd+/GbUiGBA9RkuKrJnt2yt65UPzmoHmrmXBVNbM0yA1Tk4iMz2x3tCuBg
V+nKcZzuDdlghTHAc/UsTXP0iVH9PiLUMXeF5jbWf6DZDqx1pzShL20iXw+u/JobFto4plF8vGyH
1gZdln6ac2VVYdsXDfqLxfSPd8lVm37CoFFeqkVRgm7oniCmfKkGUHhztX+juN/JsgQ1gFTTarUa
vxja3QpQqar+nNa5xHp+UJrhMkhzFcir8g44W0cbWUbc20zU2It8eppqoEXRs7N5Q82yo5VxwXTP
bgc6wgMMcOUrYfRRQLdGPES7p2Cbs9I56bpqm3aezKb9IkYJFmVhktKXzjubromA8hoPE+phpc0B
SEda9J64yzMVcbj7j4z/u3U+05GFmhI9SqtiI57kf860PGdpk/pRLjjEVKm8r2dpz2lQdp156PFP
xacWaijBXZv4pAKpIslCSCLmDi1B9sBaXGpAIfvuXEBXYYyHhUPYe3vT1ufmF3V19DvwsS7trN/q
DGhEE1lAfvAq+Hk9pUB0pyT8YVBUZQ2Yo4Sa4Eb6R1TvaYbv66VxansWyYiYvLRJwg08GapKNQMA
wYtt0jyHZZ2mHFX+IcUI2QaORxhZ5lvRysJLBgVbmPMFPqfxODl37tsIayOEpNzo66FEsbGN/BVe
ZXKQmvqMW6fCl58g+doU3HILJPGKG8EUIUC/i1UYoAqwjZAi7P8BB8pdSJyY5fiz8K61DTbNbrHP
Vdx0OzRdJhNIiAN5R47NJq6M1A4U6hoZJpwNhGKv6Ff1EOFjQ9iJbFYKKS9u2N1nn54ZBuSS+lMn
1W/OHCez+UHkkdepMjw9Vf81igLkscnfUrl6GekvhGjZvhkqRXRAt9p0Ayqvzj+b91pJBi0cO+NP
0CMhmc2HXMl3M46Oc4mVMsWI8ISfgBOaFN+drHqFJbhZiHj/dT1bmF5q31McX9nj7qS0uJNXcIYl
jBdwC4BKa9YQOqRcWdk301HMpEI7DT2nita46l7H28hSCWXSdxYJgxfJnTTDBZpXXBZ7KdmBVWAu
rDuUxqAuUcsGvim6TZXl5WwtxO/aUOnRvwq+YMiO7lAT9sULh4KC4UojztusNNrEqXxYZfmbCeJ3
uurcFhU5Phlp8l6aAt+4uZShwUDB7Z1GOXcKvSRx/60s3bpb7an3jH7dK/KavVto3IzLPYGnbob/
h4F2uGdylbDTjCkVij1ODP4/ctt81lsjjTJUAMhldnOuSLWIMMgY8ougIpuNXv0tqVKlNWBRj7UE
zU0uk98M1oluzg4kpPi/uphal971Pzk1n/HyW2R3VByCJWPemBJ3EyMN3qHsBOiWr3nyE1u26fEA
EEDWEKirI+9MTRL7AuEIZbn1pdS+xqrNUWv7S0XhnDd0C6YY861HH4J7wPVMX9gBoQSQ/NKvxP2Z
RzctXG0IRglVHwSyP1bFxnpItRbcR7HLRjqfolF9mHan7BkJxb0dn1d70c5KDZ/VsChtN1rlUrQv
FjjgvWR6zuwBjFeJLPULZTb2D5OVuxJzCKN2iAiVfS6L2jkv7eqc5ba4UatSu4oGlY09dZ/Ys3SU
evlA2cEUiDEFvdg1DI6FsueBlkmudn+tTTlBdIoRrMgX3hs0a68g1ly2d0KwN6vrKIPSl69KoSu8
tUYkdK2Lw3n6VnuN0NkqQf0UkFtSq3+y1Oc8th4kW69RNvjI85BRY5qf+nNaQmLCFopXyZ2hWyhp
/rMm5oNP4QmO9zdmwqPGvZvL4bfdkUcQah+agFAJ7Ep/Cyh0n65cd5qxGMYTRYSdIiBVEyUnJQxj
yULO5S+JZPw5svIrbUHKXK/IYLf1Z57lXCHoLanhDQL6YTpSRXd7iAiOS4cY+u7JpsWMdz4fghHi
Ijjgj5gzT6lyTRoFhidyRrM40WGxFYxmBinHwKRIEqqqdr6NWnbrcKrHg8KPYCchfjmOFLX+24jN
CoFROxzN7q2N1puSDQxnJ/SUWuJUIsa3Jh5/V6liF4ni1IM6cxoM1aO24nWwsAqZyMxDdpAQR92M
Xy91prNhV61L288tcZxj3FjPir3TlYAaqZNucZhXSHdT2AyVsMX5GiUjvgb7ud0IiFBHA6GnxNhr
7u5a5OewQBz1Led4Bpkh2iSFB256LI4HMFgaZ+bl1BhMCN+Jkd0TcxNZKbD3asV5qa3uJcMcNmjp
M0bNCwRi0P1adIt79SFv11TimoqXRTmYQSawMLBPAKChm0rn2envkUBT40KqIkNFN9Uc7ok9DAH4
OYDcmbT5w46T9B1N3Q6zZOXZOMCIYJqnXrRfKZA+nfnqgoM6Tln8Mg6ZvTPx+nCBkBqFWH70apjd
I0rF3uIAQfPDQ0Rq0NaSD4/lKaIOyqWfit4JzBRpvXqCooUlYm6jW1zsBwx6QWr0vrpgrNMwI1O5
1XuWUB7NfBo5Yg1t9kg3e3a1BvFwgz8g+6bMjL9hLFjU4POmS2pXOF3UmxFLd3Qp8zhTIZBPsUdX
BeICvZaBUXtWXuFWZoOQuvTHnhh0WhIPNNwZV+gSOOzRiTwKxf90cvN97fxi/M/O8rih9G2Pdg+U
WMCqnrn8AjljSUy6fdq2R+04bE2eUsdiQqUbkzOhu/Iw3UnvUFVYj1+yxGhcO2pq9CDn8RfjqMEy
cKpM0t8qQ6euNkcvGttjl9j1XgLvSamH9Jl2b8OgXnuwQfjRB2977lGO0F0JC/Up97cN02IU3wQB
K3rRtAO5DTOQ0AldW26veq4qjHbz07iIs2Y5yQ4P8DOwE8JV7GgDX8/KGU7tQHPoCVeTmAztqIsT
1H7BPGoLtJeJAfqQfgXH1JydoZvoYxG+QvgFQYrZ/ggy8a5ivSU7xVwoKg8g5D9aJfvLo69FhnUA
OJCMgyH/GcmfKiAa9SPRuQzvXWR1X3KCbyaqW8q4+/6yboVxmeiu1W/GAOppbJ+beGho5l0ejgxJ
w5n1b1lFHCfqTHxDfzHG+sVp6o8SjOJpKowShI3JS8HUykNAd8IJIC0WDIsHtwBF0QGs8DUV1S+K
NJdXlYg+KCNsicgAbDJTQBKeNpTUUGH99X8c+TCm0QkXRrUY2dGta6oZe4g91qEbEEKmSvNm4PnM
YvtsZ0UfcoFlQNtSevEwh2AMbLeNBAZmsDXmJsvIPT/6EB1Ve+BWCqGZxz0D+lCsh6Eq4ekMknRK
2gTWWdk/JYpSBTHER19rkzetxqCkNRloAhxkO9jGCcqlzI01soJ+qIlfN8oXxP+daUQbM0GljB7j
P8XVJT1U+Qep2ZoU4vRHVwX9PQo45ZoTsN6jCpMQJzXa0yHT4H2cHRiDhWwTYGiuU9EhmvU40OAT
+oQ3epdwOb32enqkvBUFu+E43DmQvfLsAJvAepnwATrM+HW73STWRHJx3iZ0aXkK8liSDdXFnFVm
kWLy+/+5Oq/expF1i/4iAgxFsviqREVLtpxfCLvdZs6hSP76u9iDiwvch2O4z0x7LIksfmHvtXOt
R2kGrzx8xP6wJFR1P4NK6k3XG5+hUITGmi4zjw4Ji8nkj6GLpXXfqOmvXRWeydD+Snt73I5IgNY6
Kj+cv84xyeVuMpP3cGh+csd6l265KSZQPkjOEZvbt2nwNvRDPVCUYmWaBc6p+W1Iq3xXIb3oG/le
xIzyk4i+WqWvtrDRBVbNS2H35A5ghcEIHB2tprgDJAXeWs/btI8+eH9JTpIlzKTlX0wclKRh5o9y
sQlBrkM7uFSdsKfwsvOqc8NtQTDMR13OT/To5gBwVFKknXtpklGhGw9IkXPe9+agGq86arU85W6Q
+6EzfSbpgLxPl0ckmquslkD10OGtmkKeErPFEP2CSJoYv+bDTZkYV2O9U2cPANI5deF/jLCcMC3T
wxkR+AtEDJDSxR/PG3ziORQsbS6LWoPMCKfnjTTdbZeSidAFzsVVXec3JgDQ1H4BnhTu7Qj4J843
vJMRfCAwQjx86HFj22Z+Vnv0kCgPAZiy47C1T6Oyq43FbH7dW/UpGJOnFFLbuQyjvwhHvsrSeu89
hxnfCifGguLKnse06HaMvYkVLerzCDNhnXOBkOqzM3kQNWFPvEsR4BOSm1wjbRgsOcrS6Q0XGgYQ
Oyi3lc4AwIiw9cQGa6sYVxYIrG0pUXfpg01XTU7XBtlkta274TYH2VNjzMzqiaddkcGgrdseWYOq
RbnCblJtLZRtTjGHZ2KT+GWZPzT80AwR2Qb/IjyWejqjqlyDqpr3De+gETbTvnOR2yvEJ+ivlAuH
LHnqK0ZYH0455GeRs8OvNV66sM0vYU7vRsxQW3bGpjAnOk2XtRKzP1ZT3qIE4yBAosQULMnIO+jc
Ve+GLt0T5v3RJusrTFsOym6jpYk6WVOWrdye2IXS/pu04dFs3PTgFB8R7rUH2ygf+iJ5INLe9j3y
KfkVSuNA4FNpXFC0c/3qynisQ7dh3lbxP6CTNvmvK6vn8UfUCuLzcdl/Nmly6wqXASAKjLJ6lH2G
cqXsnuAeXXpHHblHShDYXnco2Ol3Fy9M/GbQXq3WeiXjvoNsIbdaNGyJG4On7ZBzRQJX69MXLLEG
zQ1XWrDRBnkqcm3cRigBsydU284630nYjKh9DXp4BjMNVipwIOzmnoe45dk4rbNifCmF1e14brxN
J9vNf9xWm1ZsyouNpzsD0xwR48+LN05P8qgJlAVRX4y8JyhWyq4jbg7x5DiXBoJEVWB+5OimP+i5
WOzRssGKNNgG+Wm5JXG2sWdHtAV3cBBcZCSf82itJwaFNQhvhpIVhyPiiAU8RxpoysQtcKdD4WVP
idtveZh+6r2xGoaBXV7Myo3AtAss7hvMkW/Ldl4x/n+S01qzNO9vwGpmeCa9YL46uhgvjbG6ur2x
DUOwwZUWEBdaRN+uII6eYcHa0h3EzYN8t9KRorK4G6Ie8VzIe10QLjIDf2nrlNdURJ+VV4Y7KIxP
KsqO2lD+FEreGw/yt2EfNS12Nn3GrTshQUtCZu5ad1JKjRtPY6RRMmDzCs5pXKp8LMn3ENqLalBf
OqgKegD1r0Zz0an2MIU8QRJZJMdB9dWmzoOT5ozGwWGrv4qEuCW4O3kwuc9g3rDMoXcrFZ94wex/
SSpXRWlvigQjCYMZBF9EUaMs+3IoSzEFpPmmzrJNlPKgcRvtb23Yjm+6DlcVEa7CQn6cxdqDWQVM
E1E5kTlKamZklIc5lPchCSgqs+7HGRmkAcMiQw3ZNVYX28+n/BkOhR/W9QtrzWE7MF0sOmPeYE5a
MjgxCHHc5TtROR8aDGa24L+Gqn5dU8w7dSfXzPWnxX+fd3JvDGiBBwOUiVsm1w4/vhGwvUquMXkO
fuCNF2WJbVoTYZNFhNVOVBFph9Qlc80zcnh7tQgeVd18Obn8qqIAfXSQvJjcGznXMvNZCu8uz1Aw
OQ+6pcgyq0xUFRw+gcdDkaYxjU21NRH0NsFf0ecPbgICzev5BFvtqpAdgFKDyx9MD0wD8W6iOd4W
Hjx5/On4HFM2SOz0PXgGu5LN8QwzeI87/8lx3XK7rK02VSnuELGhvc3iG2hEuJuq/AEOMMflrH9C
6C83A8IPG4Ekfe9nwbYfihdBc0Q7bYdRHOPe+JJMoi4lKkllhSOrQm0TREx80L94fQxBF2DYJqqz
C8K4eNX12bROJ51uflEuJ7JfayZxcBCXtjIw342qA1fXMAln/Q16/A3D00M1THzvwBhxWh4Ac0Xg
aJMGMEUTec2NAdpG11Y+/L2KKCL+6nIDQLj0Cwu19iwYODFXxxSy6jqJsdHAaWZN4MMVkX82pRcS
arbXNuJ44cH2QT1r3shE/hOk0tq0ZFP7pJBuRau+Bco2tr6MHGAt7ZOKtNtQ5dMmUroC+GI9g1Si
itHXo6qjB2BjNcIHw1vboflkPCY15wjS8e8i6Ld9N5wjF3E5agxEN9F5kHQhBbnPK5Bd/joisGo9
zeOXKOU72AgJYuiRdjdiyKzIPsCnRQKh2LYZa76M5HJwVMlJsbnZJgMMFmMZxhNE+MA88J3QXJ0m
trtUEjfXTFG87rrFkdsc4SAAN+hrWpREv0MohWLCBsjQWkRsLhMHRHGQ0cO/cIzOowQKKyhJdjQb
rGcfK9LJhWwxdzgWGe/tAyzcGjEAfRYIl8ibvFWt9BMIerUjEwE2B6lQW8ueNGyq0SFIuOE8SE80
StnW7uvpWq1h8++D0NXWNXTkdWXOPWRh/WLXenXQk4Ylf9RYO7g+f+d6cuDIsUkJdIJL5trds03f
4t/T/RoI6SbF2o0r5d2qbHmSaHzWhg7TmwBOChI4m4qZF9ofi9IAa2eHJwPbXrGn7o79rjdRFydv
g560a9Mded+Y0AbxO1Sucj3znGFq9tRhsiZYAZBqEUK2nbHiW2z66NOlPBBA8TG4PJaSoD3mnvvV
te4rvbjHXLr4rTFJ4LkWa3h0DVoLwkD77tcp6uTUq9iH3XkoMZcweRXCN5pm045cJVOqLnWFaQUo
5m3QZpu0Gc3Y57CPfaPvr4UTWAyE6Y95mmgbbLMByhhj03URcg2j3ja8A+hkHxLC91az4s5JzRn8
dSsPxMnxFEDCv2EYiO9n4rOcdQSLnRq4UwClZQgFiDtLVnFtcDo4HdON8CgmcU7Y1TVEoq0Lhm7b
KKtzRkt8sRWARMOODuQg/R2iCoUy4qpMQxKsojk60dzyPMl1GFWz9VoSu7gFPY8gN2y5g2eHAHMb
Lowb3onU/nUYJSOmzJ8r60NAoluPtW7tQsFqP6/b4VgbVIZTnqyF5+aAYLKfcKp3jbF4KrrW2xkz
CqoZROpW1ML10ZjxWmcWQ3rAnU3GZYKRLehWbF7g64Of0UP12ouI387M0kNJjDomlxYlQGffnMGZ
dkPi/dFwhW+B4o7UEYmNGjb7rhocbRrALV6gsYu6ktxDhUxOSKH7LSqOwCHfKKwTbYPvfLhHUXX8
zYeCZzj/llsiNUKi9V2LaivrZ9PtvZUuaCDp7T9TNf0ie2cAl+GzIiRjfIAvyGuQgEyzmMxRYdgf
YZ/9zBHm+6IwPgnu2Mg0GRkQ89SNhxXhBuWhSuaLoYyrLp5I6Is2ZZfOJDOYuymM7a0N6FsYfg3d
EgN59CWt+juFFrRVDar0Ga69sq5jiC8FgZe9RTMerkx7cXNZzmeRuXsu8lM51sXRFtMeCGaL09Ic
tqmaHRpQUpV6ieCls189WBjk+9baViGESOYk9REVVIiEg6sXa8cxCpytO/fvxNAeZKohYSaiQb51
xG/5mg06Vczcba179joU0caMMNGJ8x8nbJ+YBqNHSfncFNOPUK+QWJ3TEBBC6pqnSkufUb2+w21H
QAYCn1EoA8KSboW0EZOGRa82rXZJFJZh3m0abwgWjlUPfmSxoLFd62E0+W+quHrXBx7tY1btljeq
47Ch+X6xx+FUhIA9+EvpytENdz3b4NorIn8padVz05vQPlqKbRzTa0k658po42YTErEJFW9VAWFZ
l9JUaywezpr7vPfHzvsDF/IHlhlbZIvkeCseNoUdPEG082jxg+fCLfKzmk9z5zngy/qn2sheURYw
LzVsgF9jd0xQlLipoZ1I7L4XIl9PPLl6gzw3YgxOcAfWrI+OTj1BIeyBfiWucwm8g9HTtEL+JyW5
PMFdI8u8QEavpcUnhLyflsgdNllDjxQILdUUzvd5FNhmg1xCNNg1VVgcZ3xPMCg/Qzg/RcZTMG2S
F0/kJ7dGiDP1KH1nyToWTQWF19hhHtQhcdCUbOYmv+i0PiNqMKOpTkWKqiuSyOMJM8ybnJmxbMmf
rpWvtMonXRUgk0NA19jk19qtf8wCU8OItYmTLCVh3iaqNC7bNQHEJCRqXK+kZxTHLCKKop6nnnyS
OjvNbN87tIuytICQqssgM8Xus9oLY7T3tFd3Mxv2QV8sKy8mEyokgQFLb2vygea981roA3372KDk
COB3MTRMt4izcSlHxq4nQ2wXcIULbbqRj3pLNUb2o/NK4YqtzH51vQro7IKJHtj1R6hV2KhKgrSN
Wjz0Nf57Z7L2YdysGXabOxhSiR/qJq8RUyFRe8xdPfDEMJEOsnJekyh7tI99wJVTmPo5c4+cIJh7
qyPkruEedg1+yxQzRj/WV9eAQxrkZ96zXVOjEtDjhDngsKU/RmyvRdHKWDZ14TR8FsO81wOR8RYh
ODLTFwuVNCozXw0Kf3A8szHPLI6pXL/2neOikvZeuHPjuyAEDgXEjP8MM1I4RRWCaOM5Zzu3Jv74
uzVQ8uQvZC/bW116GxXiAh0y9zJ49rcXMQFJN6473nKRfaOOWmVG/RvmEcoOZ7wblXdULfwbNJOU
4VAeSjzw6zHlsM0tLNVBjCUpjlFHowZTHfAFaVv7HAsjSnW1XyLtV0B6WR0s9IMEC4BpEtbnTK9A
HX/tQrzCoTlDg5PsvueK6ENgexaVoQiHk9almynCRjx1X4wzFIkvs7EvKOh1XsAtWoCSQHHRRocS
Uoy16VxP31vyEYAo06hU/wUXu29mbV5rQcO5kKh32IjVXu+aR+YFEgFkfHEmPdvHlrepZUdXpk/n
LiA5Ccr8umjYm7dy1uhJDR+/Ii0Az42VkZOQzePS22h5MK7LXFzdhJOQQBWUByUs/egzbIdd6ozN
QYvmTRIZ8a7JLYuYvvkqGxSdbUu3A7Z1FSPFqFGxgMzgQdDnJDVNYJ6ZTqw6TFZrwdR6HwLmJ0Ij
Mk+l/U1a1W8M+WHnoko4trXYRoHdHONwCy7F9KcxvS4j1NxubT+dGnFCtqUmBWF0nFvnxBrG5Ym9
Egp1Q1iF4R2LMbIhIgM+IqZElW5cvCRheIiwUgiTsa6qbpUnXzMDrK+IDuOs7gzx2hUahGOqvbqa
9VITybQyf2Pote3S+BcZoT2LdbuEklm6R+DWW601b3zUXwRCM48HplIP0GtqL0PkDyPRjUQPczL5
nkLixQrkDNQc9Hoe2HZpKLnTqhEZNQkTJ3Q//MOeJaQRDV8eQ7tO4xaI+QHebGobhyQWhOkZ2JVR
gQ4Z820NJnmFpjI51CSRrJOuo6LX0IWmYvpx0s+6q+4jnv4n0EAW43hIEbnmcMEyeyb3td0pJTCl
6vq73WS3rKEVLKjed7o2tLSpebwRDo0osebaFldXvDUwm8w5Im0W+OvcY7TkmmOAUg45SjM+JxEb
99n2l5uvG2OCrOCpYBFCSLAnodeHm75Lh+kIim25jyfZKWyvbKgMQECqnW/pRKfZKsYmOKTVysxb
Dn6tP0GdfJlzqgpPn3CaR5x5hRxYKejL2kofot32rixC52xujM6KRkTnrbYmNCZcuxUVpS7azwpy
pcXIpUgNOHj75XSAdvfUE3W2znLx5nlUhDBrfrB9go5IcOEkttXAInFGdkg4NjUE0mHLgJWim09q
XwYpK1xjCk7wSHc5pQk8fcTW/NTcmpDJc/kbSt0pY4tVnWOO7NeNQW4ugJuCJTBgrGj60wax75I0
sJ7NxRY/p89hH1UoX5t3SUA7xtcHE/7NmKUvMb1wNIAfweU687YipgVkgsfahxH77I78Zwac9KPo
dn2AoabKfR7E2mbKHdwofbEnxuAW2pbiwox/XLD9iXB+m1H7myzT8pEC+FTqhBmMddKeiTEgG2Po
UCmVEnWujqg2nS5eTx/LiYbmB2hDXWhXZALtVtmvGCgOTYiErdf5GKT1AzKUVtDBkc+0OnQZopBS
vhGR/Rp+FO5EHmL1Pnulz7W97DgsjYD1trolRudszcxDoOXB3G2M9tGqZt+ooCiT5UXTrwXnUGuv
sxHRQ85sYHua/RXyW0aY89Y26y1iJSbGKiz3Op2fTc++sp2TEF+mW32MlUTPqjG8SQe/9qK3PEHa
RD74lvX36zDkiJqpE0cPUbd7YpXymYTGtoisVyLdX8ZY0OAxjlzT+nGH168Ji0OGEDj4c+o7FdKW
q97GA2FEz9h2t0Y/CErpofZdC60cYYE4sSt4ufVj2+vHXtOD3QBwc22ROXb1kHxGgcGJh2xIMRM8
ODaLgT7jBtJcZBh6dJkL7KeD2wM5JhNjbbS99A2LwWLsqOSYZg03HoP6juM1swrunLRl6O4KYw1O
Kr7JJkYiQAUyMA1ZY+DyEEbYGembUt7K1jIZZOHXcOna3YoE3M5uSuBU5C0K98vC2vYX+eKOj7hG
98q1P6XjlwTj75sxNDfLqn0xJBjxly2Hy/7HVzXJKwCIn0ZDw2ZVttOq7LHWBsN0zhLyYGc8QnSI
RLmhE2D4ip3/25ziJyDrjKd7UHcdg0UOVpLlWSsm7Hi99LrU1Yha/44RAhCHx6iRYDGrc41KtABf
7SHLR6rYvcSh+LS1GLpBdsxVuo+mGF9c57JsIcG14yELyu5DZx3Ofp5lhcgOkwoQDxiYTnr6F8oE
tPw1iyoGwMG9MqnKcy30DhWfC9FwzJx0DF1BMRxTB3VFIGZ0QMs3mRKbZSMAqGB8GRuZYGWkX8X9
+6gvCyE+xL07M4+qsqg/VjFkWy/jfSALB1tMWB9bij7Xif1mojx+yHT3tdDi8gRmrFgfu56CNiWb
e6uTaNYV8bxiP4u7WXzXrvbHCWp+HgnBcL2QqSeoyjBL5QbMbmNiO9WHVwiYKarf+hkQCWeaw8v0
ZMHgPQkSv5ymxxphwiZ1rJhLvMMXuYSdO/OpMZElNyVAOLtk56LZ7m8laP9khb9+Lt6cwTw0ccSI
Q3aDHw/JLQxYqakcN6SwrQcaWVg8aMGQlCJURnH+XsmKHtLTcnb3Y4G8BekNz3jkUMkhn9iTFeWv
6VKqTpbk7R/kRZ8zrn5s8vAVIJ5X460Xf/SIxs5VAlppxe4o6I5ZSUk26AwC6hKoCbtyxpj2kFyJ
/PpMxHwWwXgnpIBowjw5d0Jk29K4AbPFw+lxquq2/qpJPd6NkMyJbnrxQhDHWvQwjs55tuxixyoI
LVpyl1OEwBIPy9apkTfEpWDa3vMwY6aeAjRdE8vALqNhMFekabF60Q2UJHhL9HUlra+FGMrbk+As
8waxGRVKOOgDPIryxuNshqhSgUwo8JZtg5mI6ol84nBCkB/PYHkZxqDsYMk2B8rX9VGtjJAloRjJ
drVsEkMG0g1s3Cr+bLoPg6ItcEsY1NhZ1bGxxKPUkH31gXXxkNDe7UbYG0aq46aKG5R6ROHsWoJd
uWgrtsZOwIw3ZWevifjaOa19qpFJxiYiHRFAgbNI63qcrXKbzOSYNlB3qTohYDJiYcbmFt8t0fHw
lip5hvwrH6NSgaMYtVvbjO+DxIRHlIO+6zkpURCYp0DmxnmaI+T5AWKNaGasDdqFiZsGvNGBcL8W
Q8BCIG4L350apLfIdT8Ct0TW0JQtwqbQ2Ueu57BjmvFFtPXBAF2Ub9w++lXhkGLtQcRZCGBVU2Wc
qzixXibovYSCFZxKyjrM3TScp7iw10EMDySb2werHOVjXVlPkZr6V0MnoNapxRv5A0cndPKLlnhk
0OD4oJaDTdlIfWU4ASI4lXTrohzw9xr5b6zDWC8xxpJpx+4PU81qFuMCnR3jxM+YHY6um21QYJgv
9mS8qjozxjXp6lSFwHDuCcSBA2NmJpXd3rOGcRtqjLadoIsuCXmllhdGW9vVqg/CeJj0W+GF3YPY
i2G4NapP+Sb60CCFII5F5gwiHeKxRzhy29bfJWU3xa3RBfpVQIV4HB0HOodq1UBqtmDZINJhV+PO
gD6i8ZEYJbWSqzGC5shgD88UZGUwklsB2CluhTI50POiOMG5P5lT6uyTLpBrIxW3SpbySRdB+xAn
YmsWpsFiNWbGbhXtsYqQCiusNEeC2r6AUDfEt9U+Ds/6igD2j5FRJFMf0odLs77GPH/WSKgI1WgX
m5Q1b5mhhgeMeN6mQ0BwsAf3u9fc8BYBFCTgstB3LYrEMzCgLfhegwERXxZl79QkJzJQlkTlgrS2
fy8r81jQt3hwt/AGzYszWHLrLZT9fMQqODIPuKctKWbBuIiKQY2J6e6Y6g+ibHSmdfwaNL32UMUl
GMkZEA1pTA/KwwjnmHn5YOo8RafySTpwjLqBUiOO95gucBaV3b4QDUj8BQwk4upNt7rcz4JePGhm
gQa2q96IMrx3JWWTpbVPcxhB2zOZb8rYyPwM7dOb2VqP49Sd4S83+zHT8hvpWfBJigczGi0WpHxS
lcJwMCfS9R2JJccO/jJ5+NtNqfYyCh0WCkrZ7ejguc+Cen5Cu/dEvTa9CMBJ4JsiIzxaZFKc8lnn
dNCRSXSsiI82bFymQgxwRCubK3lCLHDtOP4Om+YaFSQTocF4S0JcKmRFzK92zO0TRG1yjwOgQUxM
vGvR60StieZBOrk6ubKgKnWb5lP3uv3gzf3fyW5813a5LIvsocuH4RmZLPk7mqb2gq6jDUfvGijl
PnoMYLSpfvz3h95ChweP+FouAOs2He4c+MO9tTCnwds6KLAxskwnZJX/+8VIqEuS7JimgwL5FaXX
EEXOHlfayCYJUJE5hBeb3/oQ6dx3/24+W8Q7qxDihCrYetA82MH/3SutWx8KzgBMjQ4cnylx3YvS
WaXl8XQzw3I8V9HsC4ycIRkqqPvnIUMHTcpI5gK4W3wEBdkTGoC6bITlw8My92Cw/b9vmSGfkrJ1
+H0rRguSYEC2L54uP2B5oze0Rh6GkNThn2X9U9+QaVjeh0GDaenMhyzJEYn2xTWUCGpzhLIyFuZG
S9QtacHy5Yun3Z3/eNSlJtJKg4Zi5dpOjT6T/XCOQp5Y6k0h5CH4l85WRM8I6B8IfgJegOmykI8a
EmuYIzzEdAZfFB+54esxddug+P9AGS2DmHbLKyPdu6i7fTUvA6gUOmooAgSg7rdCCcmVCXXFCrFR
dSACI9J2xwLUA/sCztpsPxfwI2yBah0dTUQWyNIb4MTNEud5gcCvpzRedF1fkf1k0omf4kF76SVm
9ldsHLuBJk/Xujew9SsF1NarHsiawhlZBILu6FcFcfhWkKeeltaWSyPfB22EHLpb5otNEL+IcdHb
ots1XbM98VAFWxfme+ap3CdgRWRP0lvZT/6/vyFD3JyLya44/vtzJkD+ljbBJyCLaCBEQwqaoYIN
QzH7iPMB1ZQL6CZipD6nJSKUDmuOnYJebLuSY1Qy4BQOzw2b5Lf/+wf/vvvvyz99exaQ3stGec6h
q4my7A/wM3XmD3Y7UaJGbn38950xaRwd1cC1icv22NeMcTRUEsQfLd9yGDE9/MTyHz80ObE5HRse
ZcfSd6bGp3KuDsPQ/26kLWgJI2kVRyqJ4miyPPGXcA01uv1+hnhX2exO4qb+HDXs/SmV1USnheBk
31v9PXOoEkdGhLwZZFKmFXELOdHfZu03mtI2WYpJgtUunHpWYNj26x4LD/zLYIceyrcWgEJ6CMPh
ngoAPcvfYzrt5wt0ManmD1IswN+yYRpJw45DYqTzKHuF9MWGAYGzm4liVw8TkLTJJLMtR3NgkbNe
ldXebT1mtGXCVCz/KfrwPhjyL1T7QxogpppLNlhhUsaQu9ILCyTj0CbOZ+P0j1nbMBnkQi5odBl/
AWTBxqn1+LboVL+KbDzi5cYGfw94ICLn7U5CHxDUzt1vPs4X1axrNtmwTwwCHGYLT281EREKGIVp
wS2V7Bu0bkY0Nb9OJlVeNIud2VOylumTOQkKEkegD3ovkBsrfWSFWzsUX7R3bm5//vPsOJAei5hz
WfppVNFCzhE5R7nwVUrOX9k/oFTtx74hba0jyiSed435xvhXrYBIX2RpoLvTXyOr+4vx/qqydoc9
AoFgZHyCleVoYrtru8MNyubdcBYjZ1gek8z9AyPz4EZLZru1QTaGa5e962pGc28BHSzts/XewLUY
2mmLnGVJzUD1TKj1R62NT6w33+2owdmbFEyvsV1QoYeXwgUAbci4ZMrIT41IsbRj5Edk3pr9zSY5
ENiFg50G5QtGDTrBo5TZE3vzR9pnplWp/SkcfDjhTo/6nbuwcWy9gUM1v/GuX9wcohZ8xthb608l
D1yUNX3Vvrui8ulFqBs0oNMFuF0NVGvsMQAo2XeH2S2Fp20gnM4nWoggqU7vc8qAWyX4+xQUA2lp
wxqj0xkDHPavhMA1y/mL7OCmDfT2cX5Y3OZr1F22sZQT5TtBHVsCq0C0DSsxoW+x3G3Laqcg1IBD
mC0YTGcOOB3tkkLNq2x1E/XwDF4VekFQfY+O1fmZw6CySE7tBDiaiC4yfmLtGgRnPQuDDaaOHDv8
QM46lRunJpu9gU4G0RTPAxLcflVVMblJXmrFzD1ugDaX7MNgef94nFgk9DLYo3QsS2ScZqifcSuO
km06FA9XDn6g47khQffIE5slidmy3P8Z2N5e6eq/p7kcfKT/JagvHPWcOnSYJmODqn4gJJPKoBhw
2GkKIGHXPGFRh6Y/jT0NlYXvJ+mZRcUVLZchKVZs62Jr3kOP34BNMdP6ui6PoATVKiydfh325LHh
qIPY3GNOIL1SMIxF072265IlckPwiXwcXOM1iTFQR0wBCO0eaCucEOW2GPfNQBgcWcwIi+abHLL9
NDX4gIndQLVJXGECVIZ9wpUoshfoVbi7fuYZpVdU8QCE9fUaln/qTL7Zwzju0bq0G5FJsWuXB5YW
ZmeoiEr3LrqTvlRLuibJ9qjiRgiDDkwZsuj+BoYHR6Hb1b1WrZEEMkezYerj1yH0x/dCSOquFzNv
XgoqUFhMDYrFz3rlJ31nUn6ZRn5lmf/oqP6nOYBWoZJOr91Uo1dUe7R3pJIH9hdFGsd5UB/sdHoX
HKhy7jfzFPPrgKbT0+mjm3ZRrc9EZCG0KSuucofEdY4rgBO1/lE1/ESH2BW/tk+VGXF5jvafqpWX
YcEw2XhhCoesIRF+khHG5KBTx9FCkdLkn3UtN9O0ICAmZz8o4zUY8utyBGozHtLSfBrZTrqJjqX3
n2y9es+t6oiL+uYoRKvEp3FXaF9aevJs51n35JvREv6HBrZ3qcKM6TMirpiHRn/vc2TFKY4EJtIz
DGbXQH/UyYsV0wQ53d+0cy4dVnu4RTPagCbpbkbJ8rsohnPoDBenx8WQ2386fGxtYzwU6FD1vBx4
mngkNTm+W6cA363wCf+LP/cxEYbdXe8tEDyHHMaMis+85zc7r/bcFee6bd/VwppJ9PNYhKw3xR9C
38ZFk1bYbCupQs11pSOcx/pB0iLtqgtNZJrauyW1v5aiYO/N12D+0MPiEHQFqHx9m3YKAmwH0SBz
MJSwp1nRFN20Z2UPJvcuVwzSF3weyMHLofLbyv1j2t7zHHMBphJMXos/oPWuSVQf2b//ONYcrucQ
DoA2dI9epLO5WLiKxWz8JIL9jmQbwnFiGUeh5+mBqONtHEUbPUnLQ5PIhiLIxfUpCe/aaE7+0Cba
6JfMpUiuzBjSWGZ9HJE+/fclXP4YTcMTe4w7Bv5l2E/uzqhRNeo9hr5aovXpCsi4/wqkcSmkkAFx
Vv/71sZzNrLX3qUoM9xoHDZh0gFehA3DPsmLq6NYvsSk6tG643wKLaSFdX1SLIm4r7ElCINfqyDp
aysQrB7/fclM5CgdnxVrPUrDNA4oWloAcpMMjjglUT0JNFOAONd8Ux//fdFNdGJp6w0IjexrXmkP
CkcJt1KybdLyvWkHa7VYKera8kFXHz3T+VPNo7nv9AY+YGOLTTMwAoe5vNFLC60isVu7Tnvslj1X
GETPvSHotnNawah+lzqaQYo7IMi29WfGKEuV+W7l3d0jm3VH2oT2xGYmXcUpo7Vg6qNtNHgWMLhk
0cPhKTJxbL1rGcdpGyLuhaNvujuYBG9Y4Zktchq5Y3ZtGV0xg4yOSTdTyzjqqQLBRTELDrY6SzW7
iMjZBUrrxezj8lGXWKMLnu0JXnxPm5lxi9d5ZjqYjCpau258IKn7AwG6ZibROShSXDocYCEinR1q
GcS48Dao7mbhNRuePPwdyOe6mR8czzqPM+NqQc/MUXsalbzYrfccLC6sFvjFpBKqB9mfkkD724Ym
YQE/Bspi8PyHiETfMllHWPYKD05zacd+1ImLo6Y/hmW8MtD9samO3F4hTamFj2HZ17R9E/eYgpv+
PhcWrZuV7EeTQNNYAB2GirsWXOv4zoC9MeSMxsbbEc79PtFc8VFzEvIQ+h/qzpw5bmf9zl/FoR3g
FhqNNXEw+8p9T1ASSWHfurF/ej+gbtXv/h24yoEDJyxJlMQhZwbo9z3nPGdr54QhFQXCRMGCrbJI
hfC90BfE9TFqDnFcPgcxemGhR+Q/tYerjD418qIMDVZzXFk3fch3M0nzUlfuDVR/TCIdYdjSyv9o
Ub56FRMXtxQ434GOeIFxcaHzZRw5irvdkF3BNT2504Pj8YyYnAY6Hzix0A0C3Ys9N5oAhg3F0JT8
VxzovdIYGfmHTzfHbDTaKf5pT19q3/E3fV8djTROTkQcSnbpHAWN/uB0DoucYcCKDEEKejF69qYb
1ePQ0kGcFM9qHPeNkC8QW4m1owomV2ow0XL5AnYW/e4oHFwBs6Lz3cKWKpJi0xOI4daOYWwot040
f3isnbC0Yx4S+HKq2kcPJLbGHmotG1wxrepXdZJL3Ar9Y5XbHDFRb+ZIuTdZb4Dv47TuAPWfSCvh
7aGX1EWhxX1mbg2F/HYmE76YKvDOCFZfjUEOo0kAU1c0Qdd0fjn6SyTdwyxNLO15+6tTzA9Gwzu9
N4OtkM5DZMtnJ+XLscXLvIaMcWtfAsd7bEmT7NuS0GDbfqFBP1FMrTeWxUOKlIE+JH9PdsRqwr0J
Zw4/GK8jP0OAsRHcbAjMza+G1dGKVPjHWDCXhfk90N69O5ebzOEv1h1AFiq5X2bQiET2LcRLXokO
J7V4wuBri2i46ScbmjVRnHxs2M5V1b4UDEbE7k+zYZQbry4Y1gfzKLW9C8NgepqMXOx8qpqraXgk
Gf6QFqAEG/XVGiIjjc2BYO55zB3MRfBGxC26N+AZmBkC67uj33U1GOiYwuIZQ93Se1FmN6WMhpMx
VE9hEr+Og5duU6e/Y22gDg6YNe00pD8NCcxgpOiF9cyNHd+qllLywWq4XdblB87qj8lHhZEOD6Fu
wAB2y2F9WWVR9SM2vsUBJJ0nTYSE/abmBz13NZ0UBVVtRcbPRwpJcpJjrkLMwxFh7KuCng7LGQec
8cZN4quNO5NuwXFln+3JN3Z9Qi2BEXOT9poDGAo2sHULRMJxen7MFAGbGXKw3bHVwIZgVr9gob31
M6O6EgP5WZlfufBSUJAUnFjpJDwBVS9HhsaYA4hsCEWlkunUdux339BHUJ7Yj3vEbt+0QBiC592k
Jj1JLNhujeJl6HXAvo5RNcMQ7rTjPWhiOgesBJxQguQ2NN53NcGywKL13aruzIm9Wf8/qVO7Jp/s
/qs/7f/ep/afdWr/8/+n0jX7/1i6VpVR9d/+++Zh/T/+S+8a/+hv75oU/5ImBWr0VZm2J11Jr9nf
3jVh/csyXdeiP1ku5WcBn/l375rzLzayJt1qAv4kRwmLT/27d80Q8l+247g4cAJpUy3sWP83xWs8
Co/mt/9oXvP50pYtbIs6Ny5E0jPN/9q8Fg/piLLNmb1oFT2OtQ2mms6ijSoQ3xgGsP6QVTqyzKCI
sJEc66AWog9Mu4D14ThOAp+g9clBgH0BrbQnMPkk7ewJN9eylhNTBXTU1zYrlopKwI4lg9NCdSoN
dpPE0G4xae27eTK3kw2Ti6UPdvg+KPUmsqEwujjicR8N085Jwmcn93HYFYoESs5Y3GQmqufyAWIu
BTJTdFuDGCPnoUnEmtN9lkpz1+TRr6hQLp3O87fF6MedhgMqDevNyfXATTed6omH5+GhamoMu129
8yrnD65+q0nKE4NmPjts32vazgrBifbnQ0LLiexC79CX1JWPUwcutJ235OGGAws1tYULzQ51xMcM
QIklI9F9W8c91SR4his8b9BjBjYlZFvtnW24N/byw8FjIusYntXymxR+8ennV7HKbvWM36YyRHVq
CogHrefDyGxFfzS6R26MxWHOONOV5njyxuKdcSZcBggbRx3Jocxl4+2+iGpGNY9+pROpkQ6UE0oU
BT4BYKE4xQYjM5RxeG0hANfoddAhOR2UzHWsHiawTdsZL2iWWcdEiubObPfNWBoLXuXcE+rFN9zd
+i3alJA2Hks9exeJg6ns/gSCDDaambXZu4F113DmpiYV1ZWIGvAAFeSnpOXeQuMtR6rO4hnl1lbA
D4u87I6aBGV6NwEmnDA+cn03Vmowo72p8mCf5uwF+fkQrBLvCGVIfgIwAdfFvejtu4RQQzjn6Tqi
d2yTPR7AU9gvtYut3sVutfF0rrZg0rf1SPN6xs2CNJqz74vorayB3rU1RUO0ILNCIiYYNowOdlSO
6wmrvk3+LnLas2dUN1IE+EiI8exVyIRkNNG287JHN2a3NQWtte1i86gb7LsN/jRoSzZ6MLffTAHx
LqLpqw6yfpUOmB3IgI6vuXfvT+zjx1j8qp1arTvKEDoQMl2p5S6fjwJR5xhE9dY06zdF83FZsE7B
WvfuaKKpczQch2qCs+dhTpk79pxpUe2YOEnjIHA7zasb2RjyXBM4gu5uDEMBcHG6ddbX6OuIAWjf
mpJPVTALqDNwPFB646YzmhfeBQEORXfeAVLeLzsmEHETG6c1U8TEGE/0zwbOE7OixSdzky4PIlLW
pQ3YqdHxBzc6dl4GV8vD0MpTqBnsp4xcq4EpNFXBdHD1QhCTrFPKpid35jqPoLNvyFOxEoiMA9bf
pa2L2HfufJBVvU+jZ2Hm9ibpKOS12OMDByZeyLB3rh0TH5Dx1abezFoEF3bc25eQm+3JW2g1Acbk
vVuHH7VH8BVwqnGNQOSvdFrObGiUvTPtGA7nFILkTyndiZ85e5RnxCVuwK596yMyWUnj32gxXfHr
2quJutVVAMP/grocso+vdl1sB3cxd2oxDwfykviKBXbWvFavuFgXDx7iYF4tJku2panPhVTN/tpG
IeDa+Gj5oBdlznfXOJ8I8Qq2i1brsAJomNoXLAX+ofPKZ7prUxQOAB4TrgKsQc2Wi3kM2TG4ap+a
AqHsI86QFEpB9a2iZkcpdb8Z6zo7ckFmdds6j05AwzreCshEpUPyc9wovyaLwTZ6CbPgEVjE+fFE
jbo4pAYjgIAGZwaeC+wfbi5MBc/KL1LV1laa+o/JyIPNhAIJKSAnjNBYmAA6wI8S3hI4lRqtcSDS
Ism8bUNnPGeZ8Nc7mDe0MiZsO7Vveudcm7fBTCrI5Bi9G1zo6Y57CIriWnT+p58NhCHLGHN2Hz1h
Jql5wHa4By4G6g/mbh93H1krP6N532KuwL1jvdoVMJ9JlszVLI1NjnZ7w3N5Orn5MNtufatvr76U
a1LpN6Qg4zfhJtfAtPdAOr39gkZ2TX2HktAeh5AkDArKeaZtgCaipxJ2LTYfTC3NkNOJo50NJjqQ
GzW6SJXar9xTmkNoQgCCIbdtJHXkMge6hJl2bXZci5MeV7+V8LPA45svqC6ByzKq5t+5+O6qz5nm
dhlBAsbvh+bRtscuHx4Tf2YqrR/MNNnILNiGNuaiALeVoguFqKT89EYqsaQFhMM14R/kpX6g8DkE
VgxTOIOu22Uls6/4CPPm1QsGLhb9NzF6nNyBgAAQBv2qBwCyDhegDt3j9m65AxbSIEHZmJuB9mwU
7f5IlnEj5gI2RGsam9q95SsTLklLf5ca0a7x2RoA7yGJC74LQsJaLHJVlUwHZ/A+R9l/DsJ4sTIh
dxq1Y3kow5i9+KWN5URfXdS6bVzUkmKg9NgHCtNsCkHCFYQCcnyQI6uw2e/fvd776tMIAJtGAsjU
nZkod9050DrcupuoVniYGmRDSgQT2jdLfxNyA7Xy3L+CuZDE31JbfBaNxCcJCHeVuIV9kHHPeb5+
TzKpLzz7PMckJmpRcH6fdLq15ES4a6w0EL7uM8iL32nr9fCQoPmf+2WBwQmFQBjvUUE1M2+g9oHa
onqVQrZaJ5Qs9SGU08g2+ZP5mI5S7QDIsaAqfveAgLYVUpQo7K3sukvfNSG7fEjV2nVg/TssGANE
VAGGgI1d9dphnEK2bQ5enlXsheJbzC0tZjLkHc3WOSPEvrMMmzeybaQbOqHASCJfU0QpCBAjgMdl
+TS1lIlG0qeJewjZYxpPtLFjbw0rcyfc2ll3LvsMyTRu1vlJNgyRsa+5b2BdXw9l/yfNALkxroO1
cO4nDYEadYa1Gg5G8on2HlqN4LUOA+LnVbZc4wU/ji08hNmyb+tQbahzYRY2owdOmvjx6/KzV62/
g/LwGE6AIqsRukrFbThJW9ysujZX2vf+FFC22W5DfgAFC8erAJsHD+BQmXgJebP5XFQ8AiQ7L/TR
Rhz5lC3ycGPdNoU1nB0FejDhor5CvMC9HFnRxsXjulZJ8E0VBUCJpDsQ176mRvnE610th5O9Fc5v
XR4NO/oY1i1SiMTE5rLzJB5CQ6YJDFl3fD/9tEB9PYqAQWHduQmZQemMzm6iQ+dKju41GxCER9qG
6sY/TlrU7GEeAiuik7Ynd2SSMhqaSmBGsD+Ewy4xQiMvKOHwud/OFqTVNgGCTTafN/NWSu/oGskR
+EfMM4YtyCLilf9mQI51zos07Cw2KsHb0AS8vvJ5y4SNekHVGv1afsS5kswHZrw3GmEKQDjEnlmK
ECBJNQZnMNkes8w5GyiOGyb63hu6pvzQ6Q5i5E2COLQ1Bk/usorMdvyJtzbkQoFVj1qm4rRU6vlP
Bn49Ws6trRiBKArjPnXMmNcdSUpFA9uCxdMuW/DOkAQGOEeV09tYDAENEcO3mo49SGmYM8AuEhqc
UmdC6mX3f3JdHMqe6bDVQ4YulJ1salLIQCKxrBnWHvgd/pmzHPrf80g71MyERPmVsSbFT0kmp0FJ
bM7OeXfT/pCu+xEFvmxpS8l79ckrGfqAj7kWQ3m3Tcc7s5+Xzoax24nOWo29+ysE9xjRPrhrdR1u
zGk3kShvu757A9/LGcyxr41ddJep1vvYtSE74ajikFk/xRZ9yUnGChaHOHyvbKQbkMTMznM+kIfO
rJQz+G8kOU/VjLKZWt3OGlDIqLddDb2T7wbacxNJoUuCx5eyKuegGkR8fwaiEoDY0CSIcbuN19Ec
PmdfouJU3W9wgzWsGFM8h+a1bw203D5zbwLRFqt4BopoBFm2DT20I9ig4tB40Ms82FgnfGBH3wLz
W3theKXyptm5De5y2bXHEY4v7470EtPWLf3ROyZt/OYMvbilSlas4nawNnLWGMkZHzhEQwZpihRp
tZfFflKdt5tdvQuBMdLgBrwprZ8NvMu/2yB9i3kSsZVQIoPMWaDe0lsmegfuWHFUPlKeFCyzsYEF
I+iRsQ6Thwj83J73OBOYj3mfdkTboVeMGQP0SBa/F1lIsbXiVNNjSilI15VGTV44hl+WJcWtR3Tr
3BvBk04GcJKq+4qsRN12fX4tXf/bCIbmBghVOLvzLSz079gQn0GmgktA8Gc1ul2P9iTaPb/lXIqJ
cNXT7LktzW/bBg3YgAfDDAZqikXWgtzrN0XXT/dwBofCSR+H8ncHS+05rOYbrun9CfIkEKgxrbhv
F9mpSL6Jv6GHtxR7O7XrXoTlDs2GRXLG4An48ucPfz7I5dPTECDlZniSLub+n8/9/Vd6Glx6SDLv
0s8N6+sBJBWGyaYn6cIf/nz6n3/Tiig4u+aTVaSscX/+BvvmBsl2kVvsvLH+8x///cKKgrLzSEnF
37/585+NwuLfJ56D7Jj0xd9v459H/POrv4+iEewGQi/4+1fMn6/78+l/P3y/BNTrdRJ9nm/k5zP/
PPC/D5OqyvFIGTkm9uUH8fPpv//aTXGEGIOodz//8J+fxc9vXSP1No12JN6FPH5sjfc0gidez/pV
Nt5b2EGGtfk820Vu38Lyk5PpTNdYDAfsZSR2DByMQSZZnCLFE7lUGLhz88krGFUj3Iyk292Ugpey
wyIW346le991Kv8FHoralOd5lNZtHOTlTcsUVOm8vi8680PH9ApGUczYgkvg/udDaEcUF+Lg8yor
uJd96F+FLY4/nzM6GMMcJBquhT6jf2CTVHLb4jElHfEw1A8Ormw5qF9BYIlj71TBY6TNjz7Lfw9+
DEOsT53nsIw54/gRQvXy24lCekpJmOFNo93XkaGe+oyGqHAiUICZRqd98ULbh7HXLr0oRigKbDUM
UZGRijN8FNjsjZwfFo4FV6f7Dmv3Omhmax/htrwnh3HUsqJ+BTzeOkP7JvRD5R/ZO7vV/p1MXLXp
bTs4JJk2X5wG+m5b+f0Fcl+6IdVZ7e3K/mX0FFTRimHgGCvES5ZRAJrNfnEy3aXPMXx1zR4nk3uy
ai+49Q0snCz1SPFXkpTd3GMg4yfiTSmQX2voSKm71d1odfMVkh4cvDS8a2qdkHEEHAWI/M9QmveQ
MRj4bNu4ekZ+j6JmwankUBBTHYDASRGn674xWOELq8SvBDvHdsxL49Slg3FiIfTHDMCjwtdvPlv8
n0FNw03Qj+B4TeR+UcM85wAC2AdPxWe7nJGC5L2giBVkqE9THScdc0ppPghTYz+PQtzjDErXbm0P
x9LzxNYJzZue+t5vF2CzNK0Pn8nuUAuxZDEaQBYhJ0EQ3VReE1VrtUFyxmYT38x2/7qIe5NrWB+i
Uea2CvhP8yTuX8Ym28cm3UWQLdFMg2SP5syVvJTbciwvC8SW0qW4OFotdWOEl6pHmeUhWzpU8cpO
MCcaT3VLX1icpkyLHafVUsX3lIscidlYWPuBac2elOfaZ+tYdE5H1He0LqQ93qBCd7vSSuyTOSRf
2QJnIC2HrzDnIJHhmuUEiCGULj1TsirrGpjDBrGTMB18lDo+zIGnLuAhtqrFLuXEBj/lPKgugpgs
BNKRQ4VTl4iW1NyMGqPFNOVvKW+7PWnp+WxV3nT++VWQeqwSClyJDdd6wKT0FJbWd+GwzTA9Gd/Q
QBzfmF1PeRw4kpkfjuk8NraZXgWVKbDN8J7gIDZDy1zDULVWujX1xuG60bTxeN8GYrgfXTRX3IIv
JDWjbWwQAJ06TuqxSNWFyN9rls/2edIwI4mm3rQqJg+MY2XhLNLspmn7zTDTF1N1HajgwTymFf1k
tovpb/rsLDxUI5rfg1S2XDdkKvdZVQwXNTR3atQs8+CKL5bVN0oF/S2AfDZTZFkP09zLO4ut9yaf
OO1jR0jgmi0EKNeVd4Pt4XP2UT3kD1VhKG9mZ2LeBtpa3vSzv5UFS1qQX9ZWuRisnDasL4y9xs6w
nFeLBMAJGjko6SICKDkV9Wk0RH9A5HoFyozEObXxiUrO4DEf4N9kc0WjF1iWR0bRY+AhmWemwpc7
MtsZug2w2+npWsWvHfaDsxHj1VLNCFMhWlicUfrRRU2yMxo8nfNkPA6UMsJ04y9kAMVW9PTWGyuo
jJXPAvZcetTgkoJ9CFAGT8by4edX8QBrTDSyAy/kGafS/OptVGEz96t9w4Lt2hXVQMKS3X0PrmQF
7deFa8IVij0or7+MMVSKu242YSWwiAceY53IFHvDAG08DtJrmMlPh1TLGsUfenG9hcJKJq9N6fNe
OrWE6RKjMZB9MwRlk8vBQbeAQ1M0rRtzAjkkqSnN9fTHr34HjRbXXFcbB7TtFgvNF9PdcDNQUrsJ
uz7FI2AEwJwEH6DVHUox38e1O5/S5UMhAX9SGIOXg02upVxvB4IhP3c0EZ0nWhFPPH8gAWfrbM3Q
ZMq4fy/cerwuvzCVQNJ3bYpnG32RaK2OGK68GtfJ6IF64mC1hfmPwjY7zjV967Tjn8it4Cin3aPT
5SFo3E+/rY9GhOZHopx0Gvwdr07iu9CsKLewyFnFqt8NaXKrJD+q7BkIS7zxCt7MsUXYN+SSrKHf
9+22bfpngwz3WjnFk5lWS/M2ixvTaT7m1DwteNPJsz5nhxfW0GMMqtk8sp9yDunUbJqmv9ZGf4xz
lHwnuE/AMFP2gbUTaT8k9LBq0uSr8LNnTH8ceoPuXDOC9eIjB0ADWM+aqMtxSECytWesiHeyxm/v
g9KxZth3PgKJnuh9KdQBSvoj5VNlYP9x0I3d9MWPe2D5/XiXZ3Rvs0eezY3sGW29BJlZ1X4ARJfc
P61bYTa8LV89AxPuVqQxU11sDPrEQEgwIScUXwV3tElI7NKsfSDQcyGZmAhgagNiZdvj+SczNe8o
SFxKc7k9u+HSV2in60Cf8fS8gaPn/rFEzijYPpqta53peD2CRUFeyTntTCZSylLXJuro2M7jrdPr
RzdtPhgTHqNenOeuw7aJ7kD/tHO0rMHbyLQ5WrBRN+SzKwcDjlrOlAzkeJ0n9vx5X97To7k12SxT
eNKdq+WuG9ko0ZWD4UUy20TNk9uJC9vg7gK/bKUTaXMstb8HTJjriK5P9jmMKxGCxapZHL4CbxbL
N72tiscixDOSCVLxGgudwgdEF7c5NzCQxxRKZ1SsnzAvBLcY73AewI8F0UbTSwmpRTFHd8Vq8tk+
Ne7SOupB3JXXPL8PDLkdswGGgIUm7RW4e4axeg3gnm9taBgrLyruwZANB8y3LOxqk6sysKd4PnOs
puQLCRt749mISIH3FdDHjs4RTk4fbuGthw4gcTCM6iHPFM3yMYJD5qR7wy1vW6c9zvxXpBlTmjMM
hjIBlCvxcWkQe4yW8mLd8PqVkhMcfvJ4ND8bbtEWl59L1c8XHu2q69DY9cDBvFMlvFp7CXY57no0
sr2xsM/lPD6V/b7j4ZyaaNyq0nkhFZez3GXTkAfWvY8XfRxfSTnEB8F2nUUNEc7WfpwY5IwYEK3r
HgfGs40j4B1kSzy0Ik+94n219GWSV9ZdSH8Sh4nioZZDsQ+5l9RuxrbG7wnSIPqumNHnsr7Q4kqU
rA1ZkvXm+2xHj6aPF8urB+ZUL8fLx/+3ziIE0YSzA4uzk0r94DV1xEaPy6xpJPZ2lgV0aAdbhyVE
fyp8nxWgNOwjxqrDyN/bZHT14OkoxKaxIzCZ1RgdRdZ8GlnSQVcuraMO7W9kPai6JZx6i5XWw2zK
P0bCXQpg2TYxempSawtbJ5ES1uGsHThTnlsJysFCfTq4TX0WyQAKPLOiHbS/4Ro1DP15OoOpGtVw
w3V3vnoufSpJFYe7OpuTvTMQj3bU1SefywJZEAeCorIaamL6nBZGhjRhbrhl+AMh6CzAlcrd8qwL
8VBN+UcEvW5+z8Phi348B6wvPOFIvbsDG1U4PgbVgooO8jm+tJFR87YHodjxnJBNhPsT5ZaFetVQ
gEc6wXNrqMR5377ivRaiwbAShPddIV/sIo0WK9IRJAIO5GDeBdHsbALc0zwlaMka7gQumHqheMME
98FnnFobuprqMImAABFr/FwJxe4qXUunGAnlxMmhXlacXLWRIle576kNPHK58ps7+JlYlUxh7f1Z
dvss9aj1MMhIcHyhshJgY6jJ+zS8qVJuYrhHxmgTzulXG1cPOW1vt1kzQaxUzh/TTX+1kEXIGIkD
WWAF7rh+sv3pKuLil3aCN8soLk3qswKsUpZgIdUSTXfF6JruVF5COu/Ic2awtKokeeRFgWjmZPXV
SpPPKrZejPx2Vs0N5XcpiBeweGS24nU1jwGGTvDwxBCAeY/BNRTlVzjL94AlBPmrNxbatBVQCbNS
3kDBeQMXx0aZOrWcSlKq3QkHD/ll4gW/bghQALOFmEaXYXCkKoSJNq8aHmrbnEwjOg6O0+3zsn6s
+vYhZbc4j0Rqijb/VSgynPYUbTFhnkezuxsGShO6gChbZTIlBDm0eseK6RAQxFKXwi+3Jy9NxS1h
AsywZC6DeyhUsKascteGLZqKXX7NFRpbixFBDUm8cX3yq6M27hqTDDGR4PtA2S9G2/wevBibnUCa
FNo4xv7SbQ7Ooxx4zvzW/oydaeXEGmZplZ1So+fBcLDGvAxGkkJNfaTWU22thCx4R0ED7oruUZYC
Uj02IZzcibHz8009cdcoiN4UE9IClSxLOsnZMVTSMxgkvyJp7jPSS9KKj8TgDa44kDVsv3oX8UAO
BBfFypzCTTNMBLMqakDZJHKWiv+ESQEYgHMhK1REMbr6yolstHpmuzgeisbkZlsV0xbxNrsZlJve
qOVXXNXo+9MOrcJ4GSzehPyhH1i82nN6Tn/+4s+Hn09YOSEBryW5VeRzeB4mgwbTHpDrmAacHNPg
EStMdyjLUnOARbNBfDeD6ZdD78LWYjfcEhHcjWHubIwJFqxhaQ7aol8V+o5nFFINqfVghOSj2PiC
aHgNpnOfjYCPguFAwM8kIoGhoaB0onCoAC1MWmsqFvndwv83c4BLBoF4N4Yz0I8lY23ssrUtuMOG
4dYuM/JeUcQXHZpPJpCZmxhJEEJnS0+4is+lSfh/QX6nZRTtGRHx6vVrUxcfgKVh9SSAPFraduFo
gMKvKzXdsK7sT50r6VU3zRu/oSlXkDGIDXnIFeODMRm3MhnJ1yewCzqt1UMtaGoNA26TNSciTYfV
bcpauigm/3tQxVuhwNC0vn2t5wRLv5bvVPpSyVQvRJUZ33YoH21SsysQBcVGT0/kZwJ4KRyhNc6c
rtK3XJt2iODheQqDi5sGv8sKmv8ADavLVXUn3K+MqqydvdTdoVmfibvDklvwfclSG1Z28Tmti0/I
LFvG0ztt6ZcB4N4aovC0merkC4UFb2f5rNvmbTQ5tDcqp3VIEinW8pQ1THLpCD9lLD5sjd/ZFXQK
tuzGsVJolvx4Nn11UYRpYkSquB73YR3AjDD8d0joXihvrdT6U0g2rCHBFcdd2DqZ/Wg8JhoAcEq8
lacG0PVQ6Ucy4djxwnyBbHxkKYkbbpcctyTtac30gQTBRsb5NqryQQvvUtfyq0BxQRkY3U3Tp9R6
xTeFK7KdPwJu8BsNgDR5xmjMObtPdk1QEcuYXiaboM0wf9PIBWzaK0lsf4GF2NlkArwQKJahwNPA
F+AKwFoh4FjA/qQV5ovr1QC9HZc2r3g4ZEb4kOfyO+U9t8F0++mKyNkoUjgT2GXftcHFKOuu0O6F
cBoGXbsgRB38suf5t265yIKyHOGXDmTt4RipfMy2GMOqXam2dMmRltiP+fStfHADYIjDLW9AuJTA
tKXzxaQ4biIFfiafhyONlcd8GK1dvfyXPH23LHrekp6qYMtCJ3JcmwQ089VawC9p/T8N0wIKC/sA
l++G6FLOmiSaN67F8Yr4BO8+nQWHbCI5YxX2JQlV8TBxiq2dnOqCYuj2lKdtYCRqaond13rCIhTV
LAyN2hPIzOI2L1jVD6n37BaNvyu4XFmnxIQ9XnS1AZwjfa+CyfuGcbHuFqNQXGTTbaKTEddBE9yK
wfSPiSzZSnRmgokGwgkOOMD+UWxdTKAHa3Yyd0ZVzV81/YVhD4DDNzy6PbkpbmNVyVWTw52HlxCy
N/a6J9vDNUdkoR1E+4TFN9xN0vWOwsu7O0H15xrXQv3Vb7zJBs5N3B5IEmaIiCtMKeg1MPLWOPc2
gBUrcX7BcCBTZ+vxipZ6dkiyf2lc1tiqqlfQpRoEztxe2il2LgEuGzXYOGzGfjwDQuCpQ+F14wlg
0MBpFWpK+hjlJ4IQy6YFC05r+/e+h0Q9DMceL9wX1tMve3Yd8tkGqxIVgfC2/e6uGXiyZC3qL6ZO
2xxfESTuob3RV5xpAXF1Zh1qFswxAlOzdHR0V02xvXPsjlrjyqGma6z6HbnTeJNVe9kVv/PKRFfi
CnozQrc8KCJjW6cv5jdDLGzqGNIq6otLDg2Sdw5F4KTNdcH81tAHezPIujv0c6x3BvLBh98Rv+yy
9K3QkQf3jfWmYc2AglPiygleuJTkb+Sh9cHTHumDZgqZCh5bUnd04aT6pJqELqrs3minQxgSzhwb
49es02NCw27nnNvASU8WfZSV3Q57PEHG1u7VFWd0TxbFoWlQ6cOoihuFL5JsMoQjyF48KGZ9cvfG
5ES7Frwo2MalHaO5s9i3XW1vLi6RpwBRZwmv14ROnax8nwDpn6HxgUjSgDwy/JI9oFC/0E+tSPdp
YetLXiRbPNoSR2K1H10FILeBVyflKXcjzGLh0zg5xnr0esJmuhiZPq1PsJvFCtn7qSPFxAFzQI+U
EdHhVC/nU+rT2QcXl2AmY63t4KNSOl+cUfsSK9xto8FNa+/Ym84dYfVvGCgnSFm0xx170XwAYzoV
I3aCDtNMrgW+7UmuyChjHgAl5gDRZ6NnP/YSB4TDXn+rl10O9nPaPOj3YmO4kIY8PazlSKz0kgT4
ylrs4mecqERjywi0U8kBxJi9+7gt/bufD35buDvdoJ53VX22ld3czwKJAdiMn/QDnlK0NIzfQKZZ
NoTDTKVEwR40CrZ5MjY3rnwacts8KIz8VY+YTPSX21BZswOff+UWZZVqGsnfFC4RjNF5BWprXWDg
A6dJrmGSYBtMKf+MLCXuRVi/p2yxB555Inb4YgYNB2eiyFS59Y4eZLWx6waabht/Te17EDZqK5An
1w9ui6W/4mXQRUJcq/xOAo84upmj4WiuYssxjtRwPIPm4ZCTldQxNEBkVeJNt7E/KErGRnIF2gPb
h62LkXMDX2ncZqUMt4GlpvUw4NWoHIDleAcUnTGbpMK0sIQBu9ll/4Zdo4y0cVhkl075q5wD6T4e
hT75+9osyMfmYHP5PXWgNDfYNfT3wbjxpPc1hc30OLmIYCYqLwGWdps0ZD3wEQZPAVWTnKeR5IVD
M9okNaU0zPoAF+CxV6HD1XLcOsNAWW+PUZ67fmZ000aEUh0d3z3QlveMBezVE1Aq4lRhlkNE616i
IWfqc11Mwh71Ca3drDu7mQ6g+KrNXBpc2vCoVIwB3YT4PYJBJsMwcQsYS71jt3Qb5/ZTNxS7XmPe
U5GJtBeta1t2J+nqW6uM2lNR75t2cY/8L6LOY7l1ZG22T4SIggem9F4UKXGzNUHIAih4WwCe/l84
d3An53R0dPeWSKBMfpkr/VPlDf32DSg0wLmGPh4Ly0fSvAW5+ZSlF5y6mu7VYiK2YlPLpxR4oHlW
UGRcMRDfuWfglmN63G6NjmPcXM6T6HBWDaJ4/NWKqNgPhBgbXqh2zEYaSqqkt/dZPuxix8OdZVKb
TtUIcgnK0cEyMGgYJsWsqUkMT21DFpVF2olz3jlXlZibrq6H3RThAEU7XeqBMg5Nm/xGIaZOYuoK
vBzj5MztsA86+cpmuHf+//9jDA2F3RYSSq2xNgx2AJm1DcIXh4KZMsudI2jGbwkwAW+iKtdWQlRr
Uvc2g8OXDKW7Ypg0ZO4fuCuEgxwrRlUC6a0F+KWiE+1SNe5hDOb8XgnhVuU4LC31X4AmtFQ+RzY3
cVj16UjAs1iujdDeh8y6uL7y2UsGfebAH5s3hbdzyQPiZ2Y4X8Q3GSc/Gpz7dd9nI+4F+SoAa8Br
dQfITfWLaxPfo25uXHWxszPkl6OnewBQyS2n23wReNEKFszS8vVzxobOjJ33IMCsWld9tK1KSAdj
WxlrJ67lrq8aLAooq3V7DEbybICFaCrN/btEkttk/khCgyIxB8ldgDujjOqhPKGfqXzgK6UJxK5u
sxjQINwDbLM3dkpblQ01ueK0sxwEfpMJJ2/kdP9BVYSyVGUrb+zzNVbNEJs0NQ70YyAlPeVMpwBG
iYmbZ7RhyH8eVLCP0TOIlzJN6VoCMwlGwDh2kp1tYbBSsK3CqZo9V9iqtBY7yKTSvUVx5Elzky9c
Yz8iivwZsBdgzK+vHGPA+XcucBnvYVAis8hwvccEYlbU1p05uVc8ha8SkFjkZxwKk+BB6qFb1GP1
cEWev8TRb8KoMxJAEqrG9c/oaV/kj8171sQnq5SMKPQQBC9hdD+cme+RVkL5/q0y4ni9qns8ybAv
BrPAmYZvtqbJNvMp4yqJG05GiiksL1hkkptdUk/IvRWqRQIpFTXG0IZ6PRkcNO2ca27GhTSMYp/r
S7a0yCIRR6C7PJmyfSXNdydSzwSm2abCnqPZ1BANtgZPDpXG3umBfc/c9p1R0k8aWfHORPrBNFKu
kd8RPhsKhMEsln2y53CQMFfRr2nYHqNogs/hA0eZYu8wJ9sJwocALrCvoIZWWG5hb5mD/oyTvmIK
wUVLYSkvjfK9qgPcPhBC4YD7wO2z4WWYM09VyEwGYoU5n/l2A7mgQKeojF2FSKNsOSFhDR/SOMEL
Ouj4BLydJuXGlTVIRWKWeEu4qlRwznszIMFpEMCorXprS4zrIXbwAapnTWNDmeofPm5At/Iedh6L
VS+NVzWnEOPYon8kuSXVUK80o9yXZjUtvsuxPDZiTihyccXevu2DBv3cdi52zX6A0ZOhF+XWdhm3
W1T3T3YqnIxO9TdQ5cYH7krK23how/jGcW6LsevONffhxuY69apyiSLEpDw/D6GDjGDKDrIFSUEv
y7aN7puLdwuLJA6JXw7C68l+JYuA+wmlf8mgxeEayjEqnQ6xZnL5yZpdFmN6spga49Qsg43hYapi
mA1Xyn64Ku5vZt+x06BBDX88p2IjDWaiGHEsJtA2NyuKsnqnfXgTpKJIzAsAeUUu680l1LMvGMEC
kw2rZWZWxyLH3poZ/ESGGb9WtfWnM4BfliirGPjZFAzjpVCcp2i7wFRf5U9LeawaVkHlDgkOTGrQ
qe0R523a22rJSZX6UGeTldBhcMI5c9YxiktvMwUT7YCjedVId+Oktzjn9z89S8rCcWGSjRPpA6Xl
FyqBXFZB927nlCl3ZPOYa8EUiSHSirlH0q5wbLi52SG3mjuvJIbulGxtcf6QVj6bV5K1LIlMxy5V
vTpZjUb6Zw4uWLhzHCvhTQtaUqt0WXEcAKzQwrTDd+r9ayzjWqRGvtQ1GcNBXPX0liyouryiXQHn
m4cy8EprQ+rLCrfbkqa5YOnmQNijERs8WwDMdULcGLNJQeKnTmbpLea/GEbOY6zqdh1VQEaD3GDN
snFAQ5biutlCHx6Mi6DTa+05FFvaPhVCg2ttjXAnyZBToFqfHXgZWUiQH+MwWyi68cL0wo8gUHiy
6wrykLl2ekg0euf5i8Ir022SXpqKNTY3uJ9zI9zbmvivSPzvlH1upbn6pm7qXT+/mIEvkPqr7J9L
lTXUILHOO4PGrf5Z6fT3DFLtujcDGvxCGvJQjePzf79dbBN3ruIEB72bPsu8OU/ss1QQIFHN0Ug0
TeC52BRFuyFT4mw01L91D/RE18ZvejAwoNaHAu3p5Ku95W9z7W5SPLowG1ZDP24Prt2REPD8YgdD
AlSwjM8VZ7UzvRXGMp/OtdIwKZmSjmyILdLClIjidKNK9MZqyRfd1kjR8OPm3AEJWtJUGWOEhlwS
raW0N2kZdTAW1V4Mhj+4YLQcnIbXsjGTDYgif3EN9RSdSqNUfCoeg9ntYaPrqCc52WKK6nxhgxuu
jRsGgE/Y2uPElK8ZrbNq8SSVdn/002tu+BOYfHJs0qGioQQ6VfTDdkAQWFBLX71Y85nfmFZIA8zS
aXZG2jFSuZqm/jn4fnYc+KPqxnjBzUwGQNNhaihjN2jW0ddREymmvo6M0tYW3Wg55cGmdyCz6luE
rCfDfPK3aa+eQJfHot5zxfyG64eyv/GweIK4Y9DT4EJZgtNHAc44Qzs4wbT4QVusvwlDsK8GMaFF
qb+OQZYtlPlNHfwOgy7Vn0qdUsfcKxAUYIBwfId3+jGCZRoHFV8OE4dJgDPL6jvlMObYWSstHO6w
A9QmHFiNOStYcro3YBd5keEeRKYGGt/8saypJuiDgTyPTrJADyXMz7MBrjmKrJfMbx9k/65tjTtM
L7pm1YO+W8bRcJy/f8+15XLALmbl5YsxdBfVjc8qHy+yaroN5WCHLo7TpUgCYlLmW8q1BPvZm5cE
vzbYGhyZxqYGZzGZFfzLFuMHrFraR866z9+oOp1UOHLRwGBy6YsaA3tSHGsu1bs6FS9q1HcIBoQs
qELmKrpUk3GBU7zmjPaY5PjoZxTI6GNz10jXOdHRKokuB4VBFWIgj6S/KA9AJ6V9LkdzZJUPWJeR
ToyTFP2+sVkp4HP/4lon8O1QyNt+R5G3aQbM87Ae9FZkUN1xJ5JPuqgrY5F2hwcMk5FuQ7HjQKq8
R4CruespCKBIyNhTnHmhq+Im/AS/OnWZ+DsDsSl3jh/9hDzoXG8iohHiblqjg30WKTFs1MrKg9/A
YLfRBTxkUJL7kLcVPzH8BnpjUzq88Z55VviMHdCxtllxT8FU6MHpbRDZmIETFcfWwkKIXgcfgZKA
M7n8i59q4877TTs6K//3AdiZ+UJL3oK2ebn1TawNYT/sgbUtaWgxd3o+p55xN6eOxyhFXjHwE8X0
I1CaYB2rgn8+YY+wdSsjj21cVU9Qh3ZlhpbUJcu6OLnPLOyfolJAQFrATcwjTxhOLj5DrIXfk25j
G9yaVmnt+oxKcUz+TcTHMvlkQMaJelM9yw8ux4NtWWanMRsOOiVqpO4UEe/Ox+XmsDKofOYqZDqf
IixNkVivTSmHtZ4m90wKzIWGtc1nZwSEbBYnpTAWYFgf2/w7Cbpn47CuJi3JIeWmy05hIDfb7IL7
oVkOevJfn6hPZRXwjNFWRep/Fql6ZbN1l9S5wKTnCUFN+Jd4CMCxY/4nTOsuLYBkMcp9oD9V67Im
1MOLL2CwT24LVwTsoEVWg/AZNwqjxbU/Sj49OUqq9HTqC5KpuSHWUCJVTs+sG/NdErNt0oS8YPKp
LSj4/tZIqi2apvvjQPLNpQ4dbDjIQmX0Dm9RrdeJK9lSCfCu21RLdp0MCY621OJOSmfUUILlMCir
ebFwGlUSI2XFnY8bIwTxv1zrfLycuC01N7Mo7eToVrpQXjMgmlM5k1gwlGsj8A7VGVudxspTVHkH
i9cEvQIodGGfnVq8A0XySWxogiXY31Vy2I25jQvW9b9tv4SXbI5/kBy//bz+SGNFVNmgbV1IVniU
t6UG9VlyoKZjGdgExNBKz4N9P3y2viVX/6s+H2ySUnaDY9oc7rEV80+DvIuCY1awy7cTUg29lPdh
IiqLaZQRE66YUt7cMoQXS9g45KAdVv8VOuujXZGspGFmP2biqvTibeisbcgphwEjnKJeLI0UsEqj
d092Xi7fzjL1s5fA924ObKemod0txpRgabtKj0+YRD9dNv8m45fQtPRduuOzrRJaVIZvlw7KEUq9
4lUn6/ObcSZEIXzxuJfTxVpvKVg+DnZ1YGz4ijNx18NWsAI+Ca/hw0W2hc3I8PZsjNvQ5tv0+5yj
0zbJ6HNxOwn9SfwjzHlruUJzK95YfvjT8RCGtFsvUsQZimBKfl+rDN5cm82TbomNU/PuOd+J2z2T
KjhrRrFzeEcBxDTHxobfGAvtNRr8bw+HP2ZmjDKUCCEfxD9SjteJEneqbxYwlu+6YcK1jRjptQlk
uQlQcPGwuvR3csW6TjUY0vV0dSWDKjfdUKsAvz8fTqOotpzobq4AMpcSk0UqARFBCYOkDdVsSTPT
+mZA1+KIFOXUMZHpAkchua9ZgQQa3debAJ+rZ0KLzMTa0GgOwQyyn1w6Bmj72Xe9dg5cccJIsfPc
jK8MhXFehL3kqylHbDDuC7PGFaop40bi9BGPFXn2dOH4vHVB6f26QXkDhYydOp8oa8DyYiM++O0H
U5qTRfkyY7B7xxU2MVCZJf0wltU+QSVzVJ7cixbZ4XoU3qeX5KtaZ1VnkAn23Sa/7fjNNzzpJrxN
2dFxxRmHy9KmuYQGpbm+INMmxga8rS1nYtLFEEnK5mC2M1C3xT9oarRNOB0DA6BTtmcx+gyj9yHj
NFNj1gxswEmwOMSHosq+pmkssVY8awfbBhip4C0yaXRCYD0d9QpNQXCGlgjsMoRbOPLprqBfxQZI
PtUYiUoKJwNxqqz0KhktVaH9wIF7hxSwi114XjMhEsvTJjed98nKXmip5ppBhMS2+O+YEPXcCbeR
MSMLW+M5zlTkCKJZVn9kI69Hj9a+dPv2px1eytD97cEBbGgDP2RckikamP5BLqMjggNeTZnO4FjH
RMufkc3zHiXrMsUO47CW5z6bneqKfRgXhzQNvt0aVZQWUM1+DmSlWxv2HyGRIF96MQ6SNJudMtq3
oDVt0QhGmWmYriqnfKEmbh6GsWsFKcFh/zz1Gg0Ewj/wdOlRe/TC/sjwltB2QJhmMMDhyIcusjfS
M8t5W3BhD01p9tFSjYEkaMOG8b7ZD6s45DVhn2HR+s1T71mQEETwMLdDj/MaZVWhlkW9OulS+zR8
mgyDKv7ybZQZz+45+1cHoMerJJ7+ZZOsF43lZ0uW9N2Q+A9zyreVYa7LLiDpEPivWRu/Q0H/V8UO
FK4iQh3L/yK7OTItw23KbJ64Nk4ZFqRdUzb/2VnNAY7TUFVCfBxKrIq+argoM7I9VmK8athbyVk8
KoNFV82bfjaNj4hlQR/BCPnBSXU0Q1pdd8e4cIgSGKe1SM9t8xhAL3oelIpqcF+4GZ/NGop/4Q/3
oNMf4JJmOFf+qIoN4Xp8y2OxHZuSpJN/Dvtgl1DEAUGetm6HGgVkb/b06V87xmvi788KPk8cBi1K
nLo2SfFCSTS1tmBtbI7dYfAt9P5a5cFHnUAWAGd31yr/4dnFDvLt04iiu+nTxT7vFrV8UyPOC2vM
3nMDdKT68YzwAmwRG1HyY6UBxFMYXQvarNfh0MzRrwc3b/aTkd0/RUZJloJTYOKLv86CC1REwBP8
iNyhZz46RThm0GnnxvB8dnmQtJZErZYM1xF6ZqkKE8PKZppZ6dWQvQN3t5nKiWVd2TpJARY6R+s2
mum/Yq+72Q2ibNiqI+YCrDGF+YApPCeXkw0P0f++Jq2EpWwIvrAiwqDPsgbH33kQmv61BZuDxjm6
8/vXvCg2qk0vhkz/ohoV7Y22pL8k7TXaRIZ7+4eLTj9EkbqbzTuYsDd4S2ylcX0NKLcd2dBFFiN2
e6TWYb2CAuYwlgHexzprICAv51XNoaoEHWB+iaw8uoyD2/IIrdOIdXgu42QUP5cNMbhkUd+2sxrS
Zkm6LxBZBIh0QYAw7zZ1XaL2m94/w9QORTysPJ0vv5+IdEqTpRYoyF3CpCXyl/9LombbEOXDz7+0
g5Kfs3G5R1X71meszWcO9Z5pdLzVZfdjEfvBU9t0a54CimaYnCNUWwWJ7w1zuAy9Wjtr1gC4DWuU
EfP9pwMKjpncmgigcEVIQ42cujP8LVRsvGst9ZUdeL8qwdrBhRNkNEd4yGdT8JXp9H7EBp+uz7xz
cu88XttE0CBE2PxCT/Q9DXnrKDhASE7fQN5j+zCB4XWQ+Jtt6CmW6z77KDP5pZzgzXe9RwUAYWm9
N3MxSAEZd8rbYIOXkbkbOe8s4qijT9TpFK72FmI/ioZsZ3S8fl2VbXhZl2geQBUmwF+jy+rJ6C4V
7x3Hq23txjfAePCUCbljymCGjhfQKMXGNfgRpYw/srkBRoLBS3X3RhftPc3c99h/zwv8kFZjPDsI
G1vZ6zTnZlfDLT5aTxQbPZ7OgeEwFnHmcXTDNjgFa0y8F4T917mVrLWCi8bPXvR8QS0HoJxT2zLK
8Du2JdtCncf8hTfz6I9Ax+eT6sAJ6J4zQj9Lm29aA285ogUEaL/tACVTUD00SLyuqLUm6WygeeQA
cS0ZVJIk/n1ymFiODvZYpy1eyN0xv6DGjCnB1TXMfcNCFoZcMOaejDQYT1Ez/Nqadupy7bukKTlp
zN+G2LtTJUfMwBDowSrGFSlyDVsHKL1VBDJ8axn+OzMZKqjM+YoRNO2ZX/IsO+FjqA3PUIjbV1Ox
GAvZY0qu2V8zp8bUNV7Nlum1JAePvslXmIn2Ynnazee0ZEoYrPNzLwRRaGPokUWob205CKy4G74X
k04Bl9KBDFoYeLLG3ltuUa0AmxFGj/Bx+GN2lHRI87swbhyhwAo9+mycptgbTnIPcutvNJSx6QVF
n2bMrZF/BQ9Pop1Umf440QdKyyyKDL/4GuJ2fIb6QNBD3JmG3xUe6hFy8KKp6rPRvzH7YO7uJclK
ZpDK4fb/0Y1LSh8yXD6chZkTPuVrnCyBd6DSt/hJBReT4NmnqTrYCDj6RHA6a+lZDcWq67imeKP5
60xIwo7T7sdSLie+1zQWJ7rRMUqaoGoHplVCJRc3LQIybY1L8ea0s5qACuOm/rPiZBG65UeqhX9o
hfMwU6F60uJotR4WX915TnYx4NbZWInlXJT+h9cjR7fEUZMk1B9awqRJkFHsovfsZdUS6PBxn9Kn
5Dp4PITSVwg08VIn1UPLpH7SY/NRum6JhZyivZxGzaAuPqZbjtcZcxfv3phCIQDN9zQLjd8vUTRS
cDAPoBzwR6P7waFP5/4VqPIw6OaR+y85i4NZwyogTXiyYtxMUU4jbPZOvneBC9bbOECjBrd8qxK+
dNR7GrhJO1IXxYIlZt1zwHa6aBuEOusNVBr6u8OEeoBHsI1K/yV2/G6rz4sHQzZs7Ma33uYfTsos
dWw3BPofdgtKPM8Lj98AQCJIHGr/mLyFxbwPeRcj5eRDtyYyUL5mGgAunL41USEVya66jpW6dqhE
WaT7l9SiO6Iy0Mv6GPdAkO3N5DW0v4TX+qSDfD54JF0I3gdrkBQLn9za0V6VGf/aebmGJMqRYU72
JBAA4RV2RP+J7ricPTPDuCZt8xUnxLJG3IfEg/Cluh6DFpO5VQ4SBR1+wW9lojsj8jUSdCQGoyMw
E0IChCEcY64BZJ6zHJwP1Cb0z6jKtzE5yXc6V95LV3gr201+PRCh2CYdlMIlXn8uhdw/opI11Z8N
E+EkMTfJLzD8AC3AExecGu3UeRYhlzBYsZ8CAPYC5A6NMOa10Mz2WI5QJG2UNwl5vO2ImlE2z6ZY
M20tsy1oHqgIeN+I0Bt6k+9zLjPQleNdYpVbTAznVmf6S+T4YemMYxGOkzR7MJNBS2gNN2dm3SGf
S2ddUSCCp8OzdgCfjxR4kgjrg61Z+K8Q+pBmJvrQrBpvVxFnr1rkXSt4tHAUe4bgZoDpYthEnftQ
qV3t2uFWthMDDz4sCEUn3JzcQwggLvXIC/hET2hj+n8NAcYYtR/cOr93wKrkxvTBl2hKIRiHlg5z
llamM1Jj5lJXN5WM/Xzmc1cTrXqdHOEDxOYp46Cz4OcgZaAYCFAQptsJM3oD0dqy/QdyNS+A7oYg
j+cuWkTfuHybAo8mQD6o9Zj470ZleRfpkiBlj16YQdCvIlPdC2QcEryUqhVoQ4ngQ3JtDFiCSDDu
Bnm3pvgz7cojPIdz13GqCKhqAleN1jxgoWnZgEQv13GzK5Xk3nZTaIeOac6XaMpuNBdfJeKRZ87y
QkochWZ7+qjAlngY5JXbnTRLO4KzvY7+uOTpkqgVxim2uzuVfFeBVHw0U5u+RwinGYcBd0wSwp0i
3BNnjFYW2UF2BHlTPaGhFI7rwq/xz3rsPVuJz1VV3b22aW21+/eKjMc10dW/HKExZqq5NHJ8bxNq
a8iR6Za4CYpw0bRbt7npgZ/PTFXc4tyrF/AeMFGTiKdQFTClw/6ROzlZ1rAxV0kd/3VRtIuccVib
FSVO7dAQhKqhXzlEExzoKjqNtg10toWKEvNgTwQA/F6xSLf2uh+Zx8qEAHcwkgnH2k3ohg2oqk6u
N3g7sHj1OqUuZJmQoYGIr0ODpUKLP7kVtF2JeQfqnGVou9chMlcNMxzSMS2goRykS+6ubID4csBH
3JR+tSGGfJtCK0NWjjSmvkzgVSHQs51iy13pnHGqLeC5QOptApSM+Dd2oHrqQfJfkvVn5F2VI0O7
CYKngYFyMST0WhCnw8FoV0ciJRv6eDN/+NHD0t713fDMNZyvvDXUGgXekdZGDvfS8delV9JT2ybr
oXTweERrLXH5/zJPVpivut7HaJpnxs6dyhEjqInzimNOhEFqXf+bvNLeqqyrN04IOCf+6bVe7e0O
Wj+MFRxyBvFhmjv/9Xn4hyvlzZ7LjfkvDNxAhopkDwlR7FRdAQoz05t1xxTSqm3/1orWXCflaaRt
eJcX+2wWPYsk/Gn87ZxDsPWipqksF+dxLsQzpkvR8Ftrjrh3rfk55u0zp0l5abehTQp2+/9O8E4h
1mRvuasA66cbh5p487Op8XvQmMrAK1Z3HUM/x6+AIPcnyXC1x9E3LaQ+/rQtwXakj6CZAUos7fQw
+3JVMaQkq/+E8PrENTIaAXUUiqW0n5NkNjQYyu28eDa/cgfIgMdPdfLeM6vYDUroy2K0btLgdG3p
OEkLrrqiig9TSZuR6XAOz8kCapl57twi5cfM2x3lddmGsBlM2yhdyREWEqwwjuPB1nFdyu6J9LEe
aXMzbBctkV02MYn9EArNqkGNR3nmYqT159oiujZ0IT6k0O5WSueFHhjBrSFbrqI07DhyzGfojl4L
smF/dZc+ALgOizoLoNaWFjkAPfvPnV7LEouDkhO3trKB1NMeu9H9dNLx6bG3LPQ/P+RUCp7ga6SO
Ya6Y2DoG1IQqZGkGpk8hceD9hoN8i3AirvxWbbwINT5SKIFkfgvh/kJ8L7bF3GMWJ7xZOsZcrH5g
NJKjO0Y6uYPGWxRofwAQLSIbWt+rje5hxqFf4GR4dOG0hFP5YQq6prgQBOAjIoDm0auYC/PKDI/b
1Lvtusbmvuxd96+yw2/HrR9Ohn8pnkdTmnrVSJMtHS/d1apmctnn+y4xUYBEsEqCAbUhL9u1P/HG
vJbTmK9LRSt6R/cyR9aNrMZ3OZFJBbzcqqJe52PN533weiTOhHQA4UkPtXGaEkTcT+pfF2UZbgzb
2LUhGlxXByNc7fEx9AoCeDetq4nRso+yzIATQqF+jGLEzsTBBdrUMHUYoURgjfjXiBVfjKYm21R5
x1R101GUH4k3N8JXJm9T5mmnNKFCr1cEQfrmyw7MijMi+ffezlzofsO0CEdahJSG48mv/3NxkGo+
hnQc7NMyDok90VFuOUX2ruFmxNESEkKnXKI8COKp64YiFpDbRP3rlmK6tMTh4P03KDg2Dvhmk/nY
sseUthjjvjgkrIs9hrClLilUMQ0WCiSmiKrOtaypEbNAJq8q1oRZs0kc9Q6Epj4oaLmlFwcbUznP
MqCPPmppKCpjf2HUz6gJ14kJIc3ojV3JmLHEnsKpmvKSHqFuy74wgorQsOEVBG+aYhvZ5EtCmOMc
gKbdONPWBWhEUVYfmJwugWlBDJj7HlqLdRMA/EoDwuyG+F1VJ9KNo3sfjKjNlczz/zV4vMfO8DQx
cWyt0TipcCec4StSCBhOnv+TSn5Ra7EUYlJ0UqN4GkA9nQEWqN/Acuc/GyiLxnBD7qbA/g24ei9r
OBqRZm19SzC1JAav2yTuiD6C2XHb4ULEONmNusC4EOrtwjVfOMq3u5DQfNqCoWjSNF3RPR5h1x9e
ULsAMYv0S4iUiMq731z0QHxqvL4nUn5beggzFhFvtr2IQ9uIL5iYjCJkMoH/iLlcYRmEkCC3uYVM
PhdFoRoLRwvRtWTFPB+EJqyGq6z1OzCzed44U/ABZ3KbM2lgklNmLML0PaT6ZAGLVd9MY/QhGjBM
tNhqK8Pj9ZpnRtyLqNxJSCwko/PAKnxg5ORvLeYXS5MbQq79EMX/bqx/nWzIbifTraRYdTXSxcF3
TXOMXgFKsoArC1oivRRsDuQaQCo9rpXC67a2cF7IKM9AmALIV2Y9kpop+6yF10dtqm4m07mtsF87
DtUOj4lwEI4IgpRLLy32kN2jA52KZ8G5Bk4Y31Sjma9jH/3UORFzsNFMqeJcX/iYAFk7uCmWRvAF
BE+uG7/jUoVfj9E4Dz41Eky8Uf/iKxZ0Mv8F0ReIREsvZA9MXYFVyhwLuDTWbnQ5l/QEafDvhF+m
y+dpgQNfK5yGru1hTsbpy/WLn7US9EtwvgBEEf2ClghXhRYc00pDimy5n3hMNoZ4Hrj1k31CGm4P
QddmJxW3T0gCsDyN6A9B5OBDiVz3gkOVw52KAhlCDJ0wOQxDr00C0j9xcZIh91HSFQxTRrztBJp2
gys+DVndq1i+RyEms8FBrWLfo1WC0hTxOtBc9yJi+vDyoxULjCWeeowpYkxsX4WpU0cKmAXNPF71
Pl46WLK7wii6VRniGvZdiw5DQs08gRiZqcGQSX3RfUIKtBexEgy4YzjEROha5IAchFNTeMj5kL1a
+ihWLo8ApHNt4/solLWv+p1K02nr4XNbd073FxVE6FO23ZlMT5WF0fH04RFeJTPNbjLzD/oeQhzs
sdjGVBYSLuKSLQnMJ1a/i2k3WvKI633FjEbGt74qhyMtQDi6V4pb3CFAnTS/PFVZl6as91boOxvE
u5DsAs58L5HrSOeVK2X/bWnDF6dz/UMrnGU16AdHjjY7zUhFgF7c2MjihemQNZRlXq3NUXumsnqp
uNCv0j6+xRJmL3bLlT5/XwJzVsAUpNOHYtc3/VtvNtBOTZVvw0o/hlguD27oEBzIoz36tMttpO6w
+QA+tpY1msJiIm3CPZk7ZR7+xEqbdnZRr6qR8UA4sSdlRUePve9vHS0y1pH90sqU1i3Tktuspz84
muHvtUjKtRvwUGAhHNgm5Z85t4uMzcGOxhKbcT5swoCBMp9JHtVvg5Ult35CkMG8eFEgUwnkpEj1
XnrvfHPY2vBu+mTnMjzB5ZxE20FB/Uen4qJLaUWvm97OAru4q+t4WthJ/ETojbaELDpIt5D+jM6i
8ZUXb1FMEU0aiu9vok0rzomUWKRlswasQOUMpHbyEVxKfJlJBrTlcI+irWLVzPg8bNP2OlXVBJ1t
+qpCQJf6ltt2vDYt2AdeE/0UBmkHkX6mlv7aSAG/U9BA6Rg/cYdlsTQ9ZznH0vX2NqHjbrI6zk+a
jXWIzpuqG7JzQB4cyFZ/x5W9wNhRvbGSrUXhEmKJjUMN+XFVRyVeKJHzbHmcckV15jzs4pxxo731
4tSRmK15RHlwki19kmAxe/PCLwtKYE1S1KN1CvVLKuclUBoXE3bFlmaDftVTE6q1mx7zy7YJ5TsF
WXzCil+Qv0uO2AXjBOq2SeQqbZv20uHyGlPae9NCk2tQnXiJ3yNf7C0j52MoOc7q7YCJO9FTxFjM
+f0nxr2Wzk9KYmqm++vaHeoNhUj3DmM244/WW0atra+FZffLoUXOsowCv4B6+H1qHXHQGW7WbvNp
dqdm9ROjC0nLGi+tUPimZm9OzO0VAORlYNq7kUyNqW1N9EPZJQsPBYvlgpMZMjbrwlN25Sc3aPoF
7NRdhRECm6SgihzpI0cQC3IlSXWlxrq8tAgYe+xqdV4nZ90LX+dzJ1+D8F4M7SybqdqZOArSms9M
EAA8wGp/unMjcqpjvwyx2BIS5jidJxZ10GG4i6wCcgwR+Cn4wehknqT+0Xmy3/cOEkdU/qoRy35D
LeSLlRg/w4SalCN+j0z8uzgEs1nhEzHHt75Ul7J3I2T+WG0J87xaJMi2XYSRoREDOK+D1UI7rzvr
J6AiuOwGINLUHhAIJIgxYc4OBPOgggOkKzFLR+PEsbW8Qshi6oczall73V70o7PuusDaCz8vl4Bi
w4bnt4jBAptIxenYvBpUDKFw+Z/tjL9jtqG3XbGYaq2mLA3eFtrXKVeFwaMvmVGraWt0brWdszHc
kquGwHn7UoJdXQ3aa9+Rla9AKDKOGmgTBSBM8uo3JM0la49ZzbtnWPAE1PDQbEOuuoLOM1QB9tJJ
H9ee/R4lLSsdOX4s9hrzu3j09lP0bKq82+kF1YGyGl6hv/vb2Kv+E1X9iKPc28ZpSypHmf9H1Jk0
x6mkUfQXZQSQkMC25lml0bI2hCRbzEMyw6/vg9+iF11h+bUtqwqSb7j33F2cGIfcxCU3U+mxR0wu
DfD0lZZ8jkTOEv7ZucCZO0IzAqEPYVwp/uMMfNWFaFGjOi5zazqbU7Ub0/rH7XnUVrULOxo6EZud
rV2DWYC2AQ3faIAUsFXDf7EQOuc/TCuCY90R0OdNmvAR08ZYFOf2Di1AlzFLd9XcX5x8TneT6TPK
qTqeuL3FOi0hQ8hPX6YifZCuoY/AhBYdDk/avGqNQwdqaZVbtPzZGfaOcwUuTpJ2Yh9Z0QYNRARs
bOG6zMMbwbhAQs1qg8YJxF37DF0fGY0xvMi5v6HW4wgs9dlzIV6glSMZPn+FZGxsK4HQh+lFtXJz
Ey17FDWknfneyrUC6zoFj7aLrk90VDBj+92T53lMuuzn3//Aap1cVv1Im7tramM/GkpuHC+XOx7N
6EdVABNG+0S7ZcVnNDAVgHmjTGwlXqj0q7OM58oEKovbwsFpIhpnbeCZzKmxG5kBCWquOZRx5ndg
mfFpvVNhQP+inM8j99tNrLMtmd8jYb2jcmZuk9WPfuPQG1aT2KEm2GpC7HQF+5+QPepvhdjUqD9g
0bfHMnZ+uN/ctdEmw1r3xRVS/ZcWBTY062lOc5gPMU/tCNkCTm65UZND6sM4eVtKBY/5I2Uxpg80
2B4i5CrtL0LhCsNxTT1g5hdLcuSh3rHWKAlaYfwtRytEbFF+B8t8unRVzAjA8W8W0E1KFQYpJWq1
tVIZe8kcpKWku+0KG60p0eMsMeXEBFoSWtpGSMWBKDClo8Eo0WqmHPHbJBvvVh6NFGF+hDl4ctZ+
RhYr+Jb3rkpJRC/C17SB5bEsw0M3+MDcsgtLXFkjOiLtgjAwxhw7yejhFA9A4bHwWnQd9cabSVEY
7f4xzqOHlJKGVfEhdeNfMWJ3BA/Ie30/nXb5sW8pHvOKOGdGv8HAz4wwG8x5gE3BV0y6t61iZmAN
wMHI0Kz2ZtdcE9P/apmQcftiN64UGrgu6e9+zyOk6PnLibIsD43L+roz95YH6ZWxCcB91Nd+z3oq
9cuRDjt5HDzo4WrmhhgcJz/9e8nt8OyySN/LWmOY6btdFKpdV+bQoTs2MMgUCS7guHQc/7tpM3Li
C9ZElggeksko9j5ARmbyLGYH4wX6Awmw9MCcpl6k+h33KGH3FUDpYWx+iC75MWV2RagVnCpClq3U
2GMAbzaGU1brxMRhD9gup4udcGUwxtjg1cH7JlS7kbW5b4rs2CZtd847gaaoZUip8enWwCsJtfBA
bRXnpjFLZGnGd4Er/JDz+Fn6FHQzjnGj9s3J/Fishm6ymaIw3+GyI6ukyx7dHMZEl5XM5Kvxj27w
bRoFuwxFXbR2wiHa9WZ2z1nc4HkEylLSoOUyYwAJaN1VKCy8ESkINCSOX/EbvetGuSLeoAV9IBQr
3cUQnu5uHu0Hir5F68ACu8JNCX7ugqJZrrLBeXSo62kblpxWfsdi6rULf7fjTB9Vh79qWbLicdp9
6jnDQ67FttQh7LOFWa08wnZdhZYmfDE9ybCsrLKd1wzGPWDqti7FqFmpgmLIYS4FXsyVCf+2tjR+
jJRnjmvpg++WXKFMnxAF73UvfolTxjX04ljiBN9mLcf2EkY6W5Loeao1Ybwl5nAC3pP0F7YGjxFs
IVxAJHpYrv+7tafDRG9tcBhbwqg2tQh2JYLIjRVMNvaEkSxNluO92xC1FpsGarPOWyeWVbK5JvpX
2/jqewXCusNHxMG+ILKC/hHDbLz2Z/cXqzcUGhLSabrApzkEG/ocMKOw1jjQlusOE5eAU4W5kfWe
CzEyN4koCNh4rdBYFXhG8u+WyZzI+mewqDnU9hLlsFZkylbGOmErgD0G3bo1JzdtbRyFSosJMd5l
YxtWEOcMVRunRumdL5LqONBeR4nl3p2pp+8kpU5WzmPkIpRE3hQm9psZa/FlNPbFBVDJX7EQTFps
MVUzmQBV3WNn5z914OHzTB8wMcSHVhEhsgACJZv5s5wDYo0xXK0t3Z3dsvoDpkZgtMWBmobWN9Mv
ZxPXrrlh9ZOfW0OhdKoqpEFLXWaAbebb4XyDunadzerTqRTrC38Un3UnPqoByMLksmDSnvEWztkW
adya/dnwbTj4CMQ43GKqKLTo+TZz4/4p9L4JHSaHlujZQ2i1eMMRA0GLKMvH+RNhzZb7CofIsjgb
DNtCTWahPsFtTL/M7FfN6uJDPxVELT6rbtYvXmsMLOvRu0XacbjhfIftHc8Rc6ZiNjyUtqFPWUNc
Q3kZG8h/fTud/XnYWXbQHFNCKi+mfqpGQ+PyKA8yR+xW2VDHmOo3V8ZZHWNfQ2xKYt6PruliFFJr
8oImVJ0hZ74HSdnp3H0YL0BGD2KYLSqbCS6B4rMRXfOeQkyAN7KUIlAsag5eUnen3DCrq5HY/ikn
DjNMu+wBW1exjVl7Jk6+6HnYdwVl/Fa4srvNo2aqxN1Cz+PjOgDGwxz6sWNMti95ZOxLSdPBlBOu
d95jWm+rlzHt/jRVnJ6Kfmj2gPCpi5riBwoAmy8WS0E4mFeXOS8sCTaptU8V3UgTaQD0fXYmNB3M
7bofO3gIDTP5i50QOvyjjWM8kdVTpkr3wegRxM2cKpVgCV5N3BKNf5AzdtdlqW+lEzwIuFi+AuQQ
Z477gp4kZ/QyQiCK+hmxhnGrMmw4taM+JjtaTG1F/7qMJKhylrV9QXu0BFVXwsdzDPYjzpmvUmA+
DFWYfqDtfUaaEh6TFiqG55kLjkHZjPQ6lhg1o38bRUKSZdUZzCFDa7C144Ourc864p6AmUkSq7PI
K3F+k7lovI0gIY9dQ8hulRvJkacvcUs+E0+ABgNNMjOrtMChhMHhtexUsQ9MRCB5qYyTac0pTD3W
SMyKqJbDchNIaDxuYN9xamR7mznnoojMSW7+68UKJOUwkxs14wrMjGOWjWSvFsbKC9poQ+R4+5Kq
Ua0C25k2EJa5jmU6bxJA5VffQlxcMWPeidIFM1nJ6ggK098URj2i2Y9daI6B9xraMUQQr1tkduxS
PdmG71CNdro2r5GN20kJgCU6yo5mFC+Z1QhN2iFuXtusZREFf5Q5DV8STZ9vWYzG+7Dqm1ciJDCV
Y5LtQaHvEoDmr9itxm3p8dH++9IgVopONVP7f1/inMN7ErxGcxofOXUdeKw7a+Zf0wWoswTKxapw
16NFsaUYuj7GZnJrZppurdr0PM+1tQtdkvFmk2Y586oO+XkIm8YY8k9s/Pu57tIfBHYY15ytj6/8
Ixox6bm6nXfesFRuVB0bOUn9zK2WQebLURKPGMKInUItmrjNp9F4h9iSJwf0zps3mQzMRuwBHm/K
RqDcfwJgfMuPEVSf56ELEL8INr9hEf9K2qm6ddQGdCdG/Es2uz5Pe4jIgCgWolMwNPVuaa1P7UAn
5eSomJBpRhehG2tTZ4gji0z2p2p5wablrYIZqfQ047kSBpGhEIb7vUc+JPPTnI1Apubbv5cy0QhO
cgvuic9WAg3+35RBIREBz01jd/d/L12YEHSapEvKfAaCUvhiPVVhdUT7s0VcFazt2Iqop+Cj+XP7
OPv6pwoskiVIbrAywzkz5jI8iCdh2KKjqiBVOfA1IOCpo5sXu4j5Pskz8TGBgMiMX6YXowxveZfb
p1rpg5bZdPr3wsTqORj4YSycRSjmywzbXzxtOQ0hG5ZUUohfrp3Ek5QJ9caRys4pywSKHk7J1s/D
g19Qhph9Y4FwrK4h4Lh9gVt9D9bypajM8QFjK7WPg40HNT6LO9pqrHu23nd1uAgayvaUJLxX1SwP
snSgnRI+3Hvhjb3O8IiR9bUx2UiMKSv/Ln5gmvigOWZPZDKquA2vs1M/zzDVH6oxuyZ5Qtijz3yn
9YV/GpXFkjpsniwjml6BdWImpbYBl1be8IQgbwrs+eiTQF1QIpbkE22NlOJLokagaF9ZzoBJX9bN
mdFn9dBI9WyK/qRIsghXEi0slRyoktGYLxnXEyWYHx7xrfyKacPXyeBUW55I3tNcw5ZtvjFwK9TB
y4se9tmETrFT6saCMHmxm/FA75uyX0TmZ9tBdBpdHv0cwdDr7PjcxuEbOrzhmZusRGr0JDqzOmA2
NB/8zH/GMtzxMF3IoBSwsF8L6pjixVAwh0SU/bQZNswQY8qKx7yxEa3/xWXAqKsoSSdpAUTp4dk2
SPNIrMw6SSZjjgy7WxNS+MrBcnbCt/JL2mh0HU7Hdmfu91Fd2ZiJY3tN3KEApecfcFx8kBoXEKXb
PnV94xwsw7yUeTo8pYGW1zCabiHZeWsTbc7GzocB2/k8kSWRMP9T4DNS9KC1mI524ZjPsqz3Cjxd
ATP4lBfBi1G0xhlUw1FPOEk6xOV76CgXAxbbBmLFH+H7D5PFBzk5sKkKHaC2muQWVFR+Fj3gSo1D
ZI9EIDcA/dlhe3ULk+cGHm5hThCUhfFomWxZx4YoOb7JV5IF2dmM6ogjM+i3Ptyzbagl+GZRO9cx
Q1fRVgY/PDiUxIxuHut+B/XJOW5ZRDFl+is9ekXM6npdDu17V1ifvTWJgwV2jAELBM0UvzFBWlEl
X2ZwxUc3qpa5ejocTFDAqybAhQTdfc/0AY8AhjSlBxcFDdLVYY5ZqWf8mGWlftkTdtcOlG/D0/BU
Keu1RbPN+Id5gCrYfpQVLXmZKNDSJaBBssDo2cbsHBVjvR5xRD6BpDpMNUmxjOCQvwrBHDEZDahf
bMC9FlFDPT+0Ab0xhgVz65N4AhCCUoMpVbDWltwEEeern0cvGEhyShER/ibll1ihtS/lscZoundV
ymFtZy0xKeLWh4bcDaH/UUDO29ZAyxKccC/EIl3d7FQOobjGaoBrM9bZwe/o1uFvsbdvD+y6z0HL
8DwnKENyomzK1jq6/z51okAWoRyO+R60VtO8OLGuT2mJ3a5ZhOoRca/buGQo5rXFolvPJVQ2phgB
ZSMuMpxuxWJ4jszfaLefUxG5x9r3GEKOAyvFkvq7iJjqc7ekOhR35RG87Yl1ZyGopffIiE93RqIC
mXnGxYOQI1vrKbuEYDu3cDlqUaRs0lO1ArO+ie3ZJojNSpc36Vrn5TN3U85K1pvx26hT7CLHyGra
eLsXLtZvOqOum6tzB6RGBuZ+FJlHGhFWYj/sHuoKuSAlyYcR9DiUylBtQXG+W47v7dIcYTKZXb6h
L00EpMvRIdAj8zjFsIYL5GN1P/YHPVSPk22pk4SPb+vYZWXov7eGCUdGakqyZeJTFNmzjIun3p1P
c48NlLT7XdSYG3CN9REyT3TODzhomq0EpIqg178vSKN7Y3kumyAXKKoMsJRKAo+CiMtkIlJ3PYXC
xaGovjEt4c6avow+tQ720K76QfpEFAC0MSrUl1bYo8HmsYW1/I0cBjgOZUjOk6Ppo4CaVSELVlUT
9U2y977Onf1kzih8KombmWjydIJn55mIpIJHSaOLutHckgN3nnFDJT1Gh8XkuCde/eM/n8rkH4Tt
bQn2GDY6Zo0r9L0oo/lgxM3RNIhASnKQ2DYpvuhrKJqN37n93nt/WY5ReBBKDPqAXZ6zLcwI5705
PPVfU9BmV85ttNhN+N402XhzQ/8ncVDFU2sg1BTAp2UzlV+WDuA1sP1H/HVzCpaTevZ+BaF/57nN
9lyIeSM7bu/acL8IucI3lo7boapOrM05IhxSStmfeiVSoXCAdI5bZoViQPLgvHbaONFbYTqj4920
aXDAVr44okBrFqHT01L3epuAOJHSNHYhpnAAetGd4fPObT2mvR2hplBEnpdaLBg5gNOBKtiy4tNQ
UfGOQXMi0QF7Y2oEdy+3nuHmUhKL9LHMoet5RWdfWAgKSqD6TxL3Yqtq+RE41qNIiKrhiEWmkb76
U7CbzdPgt5xXdTmeRJ5+jjXrKyuy/2oSqjbDeEoX/bBFVtreg5Szq8FBG138qqC+cKQVn6Rn+2Qt
z+OWSnyNXuy3TCfcaEng7WeBiSJq8neqGvOnSy8xNdF/wnXbaX4sB+pIwmm1r1h9bsMMuhGgJnMz
Y0Vah6xgM9+8M81pNnlpEypmxx/KJbGn8vRTEiWLsY5oqgo29MqonXHfosUaurg6JxrAhY3QIUpK
CDG+Zl9Q96CNIfIjnarKXdocS02vF5n60M6YwMTILTQP6WuqF0N8+0G1u2/mAkV/DVWXvg9/n7OT
tn52rLJHoBrihwi7Q+Iwrugs/dVOqPLZMW2SzsArCSIchMhwzQxzfLV9PGPVr9pLCOpBqHOSJ8iR
n5yuFHnT/EdnBSgY+nlG8f09kFzOKPj6mSvJS9YtsWDwFetTrCaeHG36ok2YfRlRDREJJ339U2WE
foM8j9ZKZNBonOEddZG8+ojghf4GMU2+dYcKNmYCNOBbvBCm9ThX/ZFJLYydlmFsbYq/VrRtjJ/c
ng+agnjEbbq2pfe5xHpC2mJVEdWanZMYuVsWbJM53pXBqg3rZIRxsPrFHbUU78ysgBTnx6B1IMc7
jbv1i/1cxhlhqzYNo1kz0m7LdRDXr05sVUTq4tdlTH3EnMDo0SVTNWstnJk9JVEi4nlbLUGZVUxk
L/0dcxzeK0dYrBR8dQtzFL1jPdA6Tm8NvjimM+Me6gTN8qyOOSSYoWwTKKgWt5TJTZuQIjaot9oR
27QZuaH4agVN4K9sY/wn/XTx++qUB6gUcucGO6B98hWWAlLRL0nRdnu/aZ7N+LerAZLUrXrMVfHH
1M5r6KRvcXnrW5eJeP5gZG21Kdx6H8/l0XURMDNP6wOCvYDoHEdhM7MHB+JAsPXNC9PW39jSICeB
wH1kZsluG2HZxk7QQBuZektPQQkPg+Lg0auTz1kF32yz7manriMTY25UnnSzHO9NFH0ZAZ5T7DGN
egsT7LJ18iqc+Al+21vcZJC4f899/mOk7XtYNI/k4CBOBSkTMWwmVDl9hE8HeMwZnqs2OmK4PVkI
lTxsHExSzUttYh8Rxt2SilGKv8mHEtyopLlnE0/CwI3ygCKBKB0Chg51iAVn+Lbn6NlpEJGIvmjX
UmLUseM/YwoyxzQ4hrOBOAgTPhKuXMYzZBevwvRstGhSYhNnnRLEOposQS0CAVduaTT3cEA1FMYs
Kz2ZXawEAWtcm+GaOfKJtSGSCDc9LvJWnn7VSlt8y7JlgjjQRrMt+Jhk+VG1Um2D4hFY4LMXZn8E
yN3Em99RnrBYLfdiIg40w1e9AaYn26Dcm4O/5qc+4+S1mZUQ4z0Xs09ySvYYyfbLRAOkQmCBAzEI
sfoozRyDWbiAssL4w+AwBKiIaNu5+UOIkm9aNXgjfPj1dm0gKOFRkW8qkkJ3ZFTwMGA/7jX6qhZJ
Gmw3illZbKlT17WZM79NxHnOgosTkEerJ387l6e6Q3qMVQrtU8FnT9fmLarJJjPeGne69KO6FoLz
XgZ/BmQ/pHk/jBJLGBJsTM0uTyz2GneycO9qmI8U0OAVc7TOqCChI71LbBNai2cIip9iSt+IvwSw
G3FozB4e5AGjAh7A+KefjJ2xmAhTWAiB0qfMSV89ad7ItGu3UzQBtmDmj7jmmPvc9Nz4j0Xu5ZtC
pbvAp6GgWeJzrymZUVjyJMd9kzXBZ1sg4Q1qCVZQzcxP0hCYB+d4bSCsyAkPkAZlObFUPTso+RUX
ZNamPYMtUQHpYqR/cxyEBcj3PVBH4VPe+S88a63VaxSx+nclGv/wItxmY/VsdevEeOeaZetWIYGB
790rFyR7jCGaYuVUQbnYOSIjNhITXE8cn6MRUZYx5xKPJtKSMB+HGolZIrHdSmaJ/YDWa4iNt7SD
BaScTTkRUQ5ogWnvvZCxs3EylqW5E70No/nVpTPL57rJ11hN78pc3mmk9i5iDHaJE0UPoNwlOHiE
BR2W/E0JAuKrjxVjHW2dWcIh9Oqafw2zFoNMdgp36nUyVXiMI8Vjs7ZRyBIg3fekqdoCLymgsnsI
NmZKIRcC8s6goTbWllRrzqAxIGUU0S1VvBcTI4/kHFnh8st/L81Qg6lZXv7/e//9KnDkqujCiLXi
ku2u6AFOqn0REoG1iIDEObi4T6oCz+ctL8Mghm1eFn9JOYrOXpCkSxmGI3mGJEWaFIsJM4mT3Tja
tJiWQb+SgWfTqDRWrYcgQuXNtC4rOZ1LdrHOMDlbkG0fuiE1V6Z4TeOOHIxoWEa6iuafsIlml0vD
2mbU/OvJduWV45txv5CvPare37Cm1Ka342JfdP2t8ODSDp4L9WT5FbpUez+FybbEN3BrU8C2hODl
32PFul9lrx7J2L9lS2WER/wB5xgY6SI9RrL0P9jDOuca40GVzJ9mPdI3RHm8C6TH254WxR0rFJHz
qjV2/75MPfuzncoadh0MMbQWL7oJLnoOx3eENjWuLtu0VizqBGFt3okrmPEOkwX6n8I4gFFhCCYx
c1AkvPeWGfya+/hXIDMGnTkbD5c/LCOPK9aamau6zUm4ZMUUYXfOYFtcR+SbQBrMbVA39pLvhcom
d+rbQiNbZSIBkxvy1si2uZuk6ewiify6iMdz76RozHkUFmFiXUtBsJucTxbisw1OPkjmU8evYogS
k2UcEtdj766Lw+TFB2JFfuwFV4yfDUNBRNIqgt61g1eZNAt/2iMv3JLu8ySL1tmLdtwFdsNaIpmJ
c3GS4IWgvhSOL8FcU7Zdau149hRSUurJcKr7DbuiNTGF3wjThoO0fjHamx81dspnXaengYcLeBXt
7lRbh7sQxB/c+J3yUndlUKRvctOt0WjeXcpgRmO8Qx1mnlXM2PbEYzg8qkThTQjJQiopmoipwrm/
ZKSFXY0dvEEbV0FvuTrmeBC1Z26GGRBYEX5Ws0JLNlvfPeTLTRFREjiOVwEa44WRJi8F3IBBs5xK
Q1qTf7/nZhYqfJLTmH6knb3Tpfa2TWYzV/VvOu+TlS5mUrMt5k9+COx/hKG2AUH7NkRWuC+7yCQu
BOEL8+6NbqrdRNAQypsAsgbuDjqWby+qLIwonvuBJH4/1Vbxu+e4saTt3OKS9LUgv4ESWDlutNiO
g5Onff9U+kxMkb8wzgmARXynrJA2qPDecrf9Iyfa4oRebVdZeIlCFroG9cuz6XXlaSScJIuGLzFN
dytsL20fFtsI1vClGG3QTPUAgiH02FmKkNpsELAhMusI6eNCGAakq9ojTK7vyvO/L9vuiKmNYr9U
T5N0Fp0ZV7y5YAGn4a2j0dmX7RjcMtwL/72oNvxEAyO22AJX8eRWTwqSJexgy944jEQAtsEx2dX5
mN9DJsiU0PO2lFW/a/LsqUhIrljRv7CoNfxpG7bc7wZJICu2ORN8WJ2fO1JNPFlQ7fXFyWwakVKP
8PW/l2w08m26cPRN7pDYYRovE9x0eLHKU7+8/PvV/1/+/R5YQczMfYCw0yjJQBuHBGqUQNmh4SCe
oNV5J7zkILITMuxzGcGbbCJXnyIrQevkLnpSG92qQOV8TAh8mHyJt7VaPtB/LyrrgxO89uOkbLFP
sEQdOy71sGHEt/JZGlxSSxvIn9lSUP4we+40i4n0BLrUwSWG7SMZR44NxBZ4kJ361JoDRoOwrE84
CjHdoC72Cag7z/CMybTunQLxhnWD4g1HabL6dY7zcR1hCkBRzJ6taQsDTrJAnaBRqk+slM7QGfV/
L7CpLdTrdMN9ZP9gz2+3qeMuUtuZwfiYzicTns+eKPCLY48pckLxexrx/c0O8pxBrDXppNjOPgYe
AgxJUZ2yJmOfgEhfGS2/VRfnaTZ/Mp94VpRpGZh3sigTKhu5AImziX8JOl54zgxMkNVdpygC2qwe
DS2GnW5/KiBiD41jvvfod0XSAQSKdrP1y0xcEFcz72uNUGgtPf0czznKGnIUU9kes9TcSRRMjArW
bWmdkg7hvKRAcOSp0QjQihEzQ70jOJIZv/93Gih55rB8HSTkipo5KEtJsLMB7PbirDUfTV76jAAO
Q98hmqoD9p5U9z7JQikL4TgB/00N/jxW9h3hzH5C9eWOBeNzixxwezwag/Pgh/mXFUQfsiFxZwpQ
R5QHN+F9a32y2ISSgFDHvSWZLVIBv4LQQT/HQCRjaxHgWwmniFHwOfchllZh8JeIrYvntacUc3Pn
dtDxFvTiHL6yhcNsPMxb2zAQmvYnR0738R8Mo3pIiZNdRV3yGifjj1mCX6vxnarKEXjMgkNteN9G
6iBODb4LE7uN0QywaUL/EPbIU+07Kuh9iCzIVdgJ7eqBjMK5znajVf24br2DQxwcopa3MKluEoFD
1FMIdpXL4oIIjnEyHnWwG1TUH+AFfAwGxCQrfuU6IYSeDJLUdV7grPBU0ta9cElF5Tm294PiC0cr
+wUY6o40XysUpqADKkRpVHAwFcKVjVIrcpNTVkVPXl5zwo3BzvhjG7x1zvI2L+9VnLQEXLNvUfyb
Q1f/Goab8J0nn550xcP/UOdxBrtgT7IQF7TJxwDYkLbB+miAvcWqTXbC9f9WY/oU18FjKN0DhwHP
Mc0lOQx05aFVfoAkeNeT/LDSD+rcM0ofRusOtvAEk9hmiCqkxcBXnUwyJMmMOwYU3BfkAkV5/2nG
XBy6l7gkkh/2F2+KNnUauNrBjr84jQixKtILyBh9M+AK3SkWuSEteftIXXND+3/SmXhOhBnuVCKY
mFb6jE5iLwuTq83hU+UDwiUJL4/7CH9I1T4kKIeGTFwcLv2VaTrXtEpM9vIUmZNpz7Sl+K6ZPNFB
kLdHz1C2BKXkD6oMnoVv8AgzOgaXgbEPZIXgOSeEjtrFDZlpxJEBQIg3KCc9uGu5AB0JsCDA0sk8
k08DI/AyfQpugwHa0jdx7pjMW2WENFkTH41lDqBZsBId35/dxUKrxXJrAPJ6nl7SIm7Xr+gcYLL6
l15A6xsB3nDAf0irexeN3pPPzfCm9VcmuJt+8p5QDWxK5WDoFtGXW4l9I8hZtMwdqIvD1GCL0VZp
YV7lH0vg6M6qq620MCXm5AO4dnT3U33wMATgH4EJ7JGxiK+YDHT3yb9rYJJrMnYY1syPKp9/Qi2O
kOVQHSKvcywPXBpo/LR/apUdkQBjXAy4VLKxCG4OLvXsfcbgHSbrW+R4rwz9xanWIeYPfukEbdM4
4MSvlk4fncbJKVlAByzuCB1cCQfpMZm7HAA9K+hk/nZLQEzy6KF/XYWB+ZsULM+6FGDHeYSBEF1I
eylr+dz1/qq8eu+D9ynk/8u6PNoQcbpkbpAq2Zj8rNYrkDygggL9ZcID2JcoxI3aIv1mOsw9romo
ZgIjko3XYX0O+3tDYU4NzU0qbEbEqlpUhWO0laiZe4s/PboMjgL3GYws7dADKcbfVoh4cJQ6OeSp
4ocY7XMJjUwOxnAK7PHDK7laRqp9Au28nZo6MEA2sum2f8gXIA8HFmrPn5n5OQqKiDRInoA2JzHz
xnbn5NVlLNVPjkGPN0SsJofxtV0UHx5eo33J4edP3ndamz4YGdaO7ZNHSB7mMpByKdY4Jpb4k92I
b0pCycC6BMdzkK/nuCFsVkdq26Tqe7nyiHTYR8zaQA31Hx02ZnRdJo8eDmyVmvch1Q+xx8a0QFBt
TZiS2We09hJdiYV6VewZfnyJLrwX2SKD8Ca0z3xITSkQRZKmAKTzS+W8oTba2cmBQlzP/UfvPAO8
fBeSkjPh4FvD0KPiXv5Gafd3tNdM4+vw4HW4dZLWbNeeqWixArqccZccpPBggi3yYlqChwx4g6+H
hX+iNoEgflOOgLI7z9+3XdtSanM8Ro78zCG78IA2vCxd/PaabcD8LLC1AvQsOGXgiUmYL4mdAnxQ
KJazh+LqjD47FouhmPYvMc1hQgD9JKnorFmfZKf3TVAScGOfWI5tuhYHnsodvJ+Am7eNea9Y16zr
2cIGbZZnJhoL2mloNsxaqv5Rex+CS123aPG9lwmvkXBgxhK5uEDlylPAPnjVT3gjVI8bLH1ydfgk
MU3ESQe9m9lu5r+5s0bn5aGkcdoHy295xgMGpFJ67IGIFH4PaUW9xT45psHwXCtj24bTLwT9chtE
eF+Q51YdAX0aihxzVdLESkZ/RU4kaii/Ei/645g2czGS7xMQ22LR3FFBXnxSUfGys0QS+zC1n4Ho
qoATznfBryQuhL/5uWNEKzBZZNFXlYANkCmbPcfaazZXuSpxpJTHQtiXusiBSAEuXnX5eKlVfvBD
rqiJzNeFBTHBHtl3xu3fsTJD1nWke0riv77HwKYYzLc66smNtD69rNllGq5PGvpv42w8QsVK0g/k
7czchH9IxuRPgh4gG5EaOYMgGTD4mxGuO/ypAgo9rVTDRAf7+2z9DSfoTwV2+JpQBjc7QowpIIzT
lAEmE8MJgUHNIm+0MI1O3Dq+CSQgLYuTTq178zwhlxocmn49/gHcT3mri9e58UHWOAC8LB86x3Gp
h6uQHW47yEPjV6/x4HxZQuujliE2kBnW5pB7j4ViDObAy7YS83dRgxMY7B5nVL/A+B11rEL1N4qy
CfM5SmfXdgwGbcbITlzvBwNPl2fyeIYElsBMYb6D4HKjEg/2OkGrp8k0/8626e99s39U46h2lR2x
NbMCsu4mPiclQYNV7WnuoJ+gFPgSaXomfsM95bFHBCPwEfKhEZtL2ON2g6zB98xrL8UxtBNxJPvs
Hgd0UcoIqy1/fmUtBl7/IXOgiDRR0zAEpRTwTbjFneqPLh1p2if7/zF2ZruRI2mWfpVEXA+rSSON
pA266sIX+qLFtUsRN4RCiuC+b0YO5t3no7I6G9VAz0whS5BCCg/J5aSZ/eec7/SlTg61v6QBG/wV
2XnBmKDOUxyWwTjqn4R+oYTLBnSdks+D18bbXsYCGue0s9gI9wbzx9RDlAf9Gu9rTiRQ0QssZTqu
yZGAoAtEpIt9FIc7RIrxeQnN7y30q93QkqUvUmObzMjReCLJK3GuwTAKRlImk3fd5yUzAmkybsgS
cYXxudyxmU+2XVtcU7aXUGzKeb0Bz2PUxFdGd6y2bBh3vnReGzOsmekZGGRZrvzskYLQDPRAxD4x
zm+8GmCCjtjHVACAonL8nEZcEZYLpjcFdcWWDNVmBB6tuUxZyGIfs0keY4SFq2kt/bbAqQyi/cEZ
s8fCxIfaLX6Q1IBPm6J/seuvpH/6zpOP9bXGJFAW7V2uqAhfoErR/Lot54oK1mPiW1ly7foMHXR5
6HN5ncatd6gXTAvrudlvxt/kcjMOZ/Te2d0j1Ns1PqB+MeaLd6IsGXyMTn22PBSbrzfLX+99ffhf
vqTJIxihLctyUvnkM/iJq9OA7p92rOhDjSCdiQWAIx66Pn9oDSDhHhsGbPmgdp39GPMkSoH+MJha
n2L8VKnPYbOF+JUdkrJlY8r0pc+EdSAybdwB005PKwZq9r4jnSlGWP2VzJygixmKJ3V1FxrmPkZs
pMqJG5VQ7o2f6xIxvx93eqAZxBsOkx1Tf52UmA6H6b7ybUEM1gGCSKOgx7rOS4UoC70hYJyGhHRW
TYy+YtuRyBfCEs+RFjdp49w4YnxkXw+D3KK7CJddWVrsGSKIGT0ACgPj+U6a1WUwmseOV1QLndxp
FSdqUoFuF94IRqPb0MA5TLjf3MYl8hHpqMa2jyY5ZNKl2Wfi3Q0srUHVe0CdbfkIoveDoO1TXgMD
WMT0qzbHCOSa+ggr0DH9SSQC8rh+iMbUOqmoQ0Rf37RDyAyoCr8vOiD+x8EUGNcWa/vFF9GJaOEZ
UvKtkQAGqXtqEjCCNBU34ZGgAvG9FN5JfGNZJYhOlZ7xVN+Ocf87nybnYKwStrpEM/ZLzY1sXy0Y
VZQxXUX+fB5g9WBQesBAhbTo99zogVWT9yEeKYANIUsmPS2NUfJkDvKBfQZmFJ2+5ZR/wvy5m1cE
boemRDFGRrP9cI0r4jKZ3XAXLgSaw0p/VxnKgFr0AY/6VZiZaE8V4Aa7OQpfnKoOZtrCUL2Vzcla
S0NW7K9jlp9D617rZEZJ6y5Zn77oYTmKRt5V4a1Pcg8YQfUI6ODFjayR6+d3NqRIZDYG8q4wka9b
NI4f0DTwRCxjvYtStjDjqtnBw7XYzIZp/RM4dUCkgbFHAa1ZyBaaVNVsYpXsfIXiVmrxiH5PEi1i
QEcFb3kjpIfTjbSWXNfTiZvvxgxT48zwu9rV6qcfE3Mp1QCEJhz5kx4MW1gRtWkT8yFMnfd6DksK
XrV9AnYBIjMh1hamBzdTKzIZh1JoqvZsSIuxzte7MsmBx7YDVLBQeYfckqdhHaX2RlOev4aqX+99
/Zk6TpGvYLWQ06iEp69kLW+EXycHF3ws1+s6bIodfSsN93NCKKWGmRnU8NcgShsNaMu5ZcD8H38e
0VZyCKfpQCthPl3Jbm7OVuqchzYrD54Ftwjab9e4b6S54M2InfCtZzbWWHcxNWHVBiHYSuA2YFt2
aVo+yHp+s3PrSVAcwf0WSY6a1YwQxObrsUVmcP4rqW+BaMeKmcTtXkug21VVSNqLk/q7T9k6jQi1
5DfUU04X+bjAG9CjHCqBbk8uXTQKZWXtZ2YPqoMq1gTwSTOtHeYdtI9B7zHYs4Y6tLAuLRPiksfb
WtwcO+z0c2WcqHiOjzrO3B2a0jU9SJOZLne26p+t1u1Oaxf9xp1SOpWMBlg9V9hRg9rTmbPCqklv
kg3l9BXRG4/rb7W0EcznaOKFxiFOPJSnkYN6inuBuQggtji6XrDWJYYPFxcEaKPtOpCN5u6kK31k
bnIThpGPyE8r+IpDx8Ji7anprs9l3/d0gqgkOfQ+ei2b1/PXGx6w/vM9Z/06RdBtC+0eiN764deb
//y6rw/NTrv88qtDjTPqzM4+2jRGSIB3ocik8R7jwiFt/deYtqFd+Nytb77+7OvDr/dwf4IKnfXp
6yObBeDPL7O/5rwDWK2kEFik0jWbs75pCJKdq/XN14cloW2q/YAZVe7kwXPTwMZ6sk1VF5MHa6F7
jQsDi9ma/nwQZ10e1fpIpm9XQTSoxymqUbqmrrDO6Nbmn2+8yHpO4EGvY4p1n7CxShcyBfXl8EvI
2RM+MqE3za/G1H3ki1EFoc/hdpmTYNac8QUdWy3MwiWieGpaHhcLPhPCCzMe4u4uYHMH6gyFiUAM
GXw+xdo+UAuE53CXuGI4N+yZLG661I8tr3Va3ZNfNu0miLXv7eOlQHr6DcyaP4z9N0VRX+R6N02X
3PHcvJgRR+VW75O8uVky6oeMmb/gyeI6ycwlcJ1fzkzWTo7LR1ZZ/s5aorucGagzqOQwaDom/Voc
+ilf0XTnr5/D6+vTWPVHdOuPvtZ3dgilzxHynIZzYBiEKyP5mdq8xG17oS2M5PXOJk3P/HFm8bbG
bR+/6Z4aB6Yc7xgemep5bLMaMkNsk5B7c0xhnuSlTfdnUFOIch/6XG/NrZoNBe6A7oXBvrdBwbE6
2H0P5iDz39uiYy0CvDFV7f0smJMSXFh49bYUUTTvZdvdM8jvdim/zE28jAeoAuewxVZv+fGb/ULa
8cTwYMrAJJuJ1+4j7/cACugWuLC/NxYhNkssHzUc1wBt+YX+lOxstCRrEpV/sHrj+74HFfnua/O1
GUAwDkL/qOLCJx423La67oh7i/g+LtID+Z0P2PoAXNuG2HpLDZ5vf8YuhAwqioZD498by5vwWmhk
yzJu7Sq/auUjWzog05IDr2MW3sHxPYa+mX0qTc7iFEvHR6xoQQFP7ABcJt/TeLNFj6DVJHM4QC5J
e11HvwkQ7SxX8MKwpx/lWsdYtM+VItVA+JZSzNQ+Fv7yPW2Nqz4iF19WbDSnDqNT4g4EBdggfgnZ
UQi5MUbWxDu5drNktGUmK97ewVkm1Cqf91eYTaj7XuKTmpdr1OkBiRIop0oF8SgalRU22o7UFIwb
tklOMnJWqqm/8tiD5hj3R0UNBEo21T/OWx8zb+oF/qTWIytnGaEd9Dd175My1BAm5u61MQwObQV5
h5rR4kxnJa6odbcNV2giiriBNcCg18J+n1VOsVNOdSi74dNu2vnE4oziAM1MSTReGxqbHlNcVpMq
gwx+cD0F5OKQnVT+4HiKfYohfvYMx606vnXlcVnL2Kuo+B6PpnlQ7vykGyOnVI4S87w4jtRdH4Cp
25saPAp7snneKwZ2kdkEaPZcZBDzdoVXAletQnqxYcUT5CTdFNfNfoqA6/Xekfsxo5gkTY72yMVM
gLc+NqmP9l9StuX4jIn9jBOKvDccLkBhNTflmMrdGJM78DmcbXCUJoBL6IBwkkBoSdQl4oHc7tlm
noHywKzUYhsb9HYS5KkbXS0pda1DxSIIRIksTE54NB9+NeqYZ6uCx89LAMI8m9USXewig+Ds3dUN
pzadYMqOevGR2O3HSAcfkABUpCQLTEFJJHTpnhgn1Kd705l4xUJI3mJdPvk0TEDhivdmfXLFwiCR
QjkqaptccerpmTnERkx36RQOxzCpbJbg5FStoGCqRQTZHbRCKhWQiArbwjUl15uyK5ixXeC7k4eV
vyeOA+clAmkCSe0SO1Q4zb6+cXyyVNrXaj/e0pHHFEZ2e68bXlPf+iHqjhfFzDCiZepbTvK3jxMn
Uep1RBDeThlzqEnZD17+6WtKqTgRjRxkSdnp9l4mCmMSwyHbA68zlCtXdOK8ES/RfZjf4MFoN4ys
6OgLyV3FV30HyFkPuLu5C1NC1pkwok0bLN/kwct87fB/0PjjBuyd7xnbBpMlHktVktO2o5fKihC0
rTlDk9vGjkVwklatjWXX3JGEnPcaW63sXlOXCg/PeEuUke+Naf6UOdXf87Keug9uMqeBWLcXJYAE
Cy6tMamIFIj+buGJxtEA4MzeGp53F9b5u52CbaUB+hHu6GGwqp+j7b02rUttUMW0yyQ0OTw5joel
qnNeVFH/nmw4Qlp1O+10QOWY8m6oE4Vzk5+x4bPXEu3DaGYXYH8PEt8D9kplIvQWHnpV9V5SbeJo
yXQWnA0KhUGvzbSVBY02gM8wTXZeGqRjsytk9jue5bM1lmRcRvwlRr3QgWFJ0ATTocVRi8vCp4xp
uLZN7xEQZ37lpOJ+7OuL2znucbL6au+J6q5sxjdsLvQQoaCQB0cYrq0dAikLOPidAzv6iyotIyh9
0vntBDO0oEXbx8QgBTI9oZksYK978FAcfdt+lgP1plxusxGjocTe2RzgXnVpz9nnBw0NZ8bn4V5a
iEN4JXCfSmoN64WbVt1z3Wm9Zt9gSI4WjX3SsPpd/mNKZhM/JZTLdJrqzbByGRcBoNMop7t4XjHC
w3gGzEmNj0SZqbTHi+TMC66OObh2yr6ZI275i2uhbUYNEn6Bvyg9a5qHQ4bCZGe98TrPxx+lHRRB
UZf9vpYcn10oiZ2zDKeitxg6lzsBJGd9HPrm6x7AFQzJLUbbzJ/qA3jcZLtMsK8KZM1DUjFf4XRr
MjsCvRg5xgdXuXHMrNuhCl+EaSU7m3wGFzW+SJMGqFyPOOb2Tk+LWJGrat/gAgK4dshc0L5z8aOc
WdUNP3mcbHFsaXtlmfCOU6FhnmriYZEHzNHx8FpT9gRrtzbvjCQ8+h2hgj7L9V4Mw8zpESUMgeAt
jSFPOlmKsQ4T+FVFnQXWNqaVdfc5spW/amn0MhOOq34OHioszafImThPoXGgN1T9bhnzq16suAgv
vdVJF+2KGrVLGtWzosHzVE4dBNdKviwsjczVDUpv4A/C3b6EHRRc5vo4S5aKJLJTkFQW5c7JzAdg
sfrRySAixUv/UuIGCiRids8jhgbb4LRudja+d0hTlHIStTuEafPZ2n3gS2veWD48Gzi3qID6vqkI
xne0WzOrUWe7Q8ewsyxF9mVX7M3CRjkAsEBkgL4KYC5D2Pxqp/J7KLOPORsjxnrV0xiq6HrKv5s+
2I8K5xUDMxVvOVOMhyFcnYFQGYcqO5iIfQEDRfLf2s93vUmdrcFAa+PMPt1I0j/VVrEdDIQ9YjEx
EYm2upMx86ZGfWrVLhgAWCSp9dnRss2uHO7zgjgJGMvbzVX8tJiJusq6/nqC5xeAORXHAp/1Mjlc
UBHWuTD3rj2mnsUk31xMWQEW9C2n1/EEYLzAIQe/ixgNIk2jz4MXtxcayyf2CM2s7WsYSQwFPYGG
5cOx9fyIAxm5I8ICn4RXl327dnOXIRNjiwFbb0mM4ibleCm2cL/6zV77kkflvT+xoJX4CAjD8uwu
XDf71hagGAZWYCE4Gnk/va6qD97QEuTpwseQt5vhNS9YzPEKR7ToWPoM4S6icOZaq+I7LI3oMHf6
mgnCo+/Ml76gJh78rOZy8W9ns5YMl82HvndU0LEvOjP14T6WA0xoAe37FVP7VJRXk+M+hE4kKSGg
N7uabZ5pL7qaO75pVUsShMAygNRBIoJMu9CkRRbD4JbnuODu1xtogd4ymSAvlcD4ns2cX6OKXvon
uBnR0abJHJ2rxCaR19w6wQI1uiSmnEQ8pazYoLDmY+76n/Ah0ivDZs7pCrwaOe4TJCO5FdgGsVyZ
6xaS3XfnwqYfF6hssrOD2nOea0Zfdj0bW+GhiYhB/lSUH9KF3Z6MztyWOkdxY/C3mbZcF1BmlLjJ
8TAEbADaakhv6rZOyOPAyHAQbwNXatRvsukplcFPlJptS+dTKLt4cyoKa9yMb6PO/JNBLnMsvruG
AxwCN9hgtgDcjbuu8L+nRa8ehSWIk6ft3ei147nw2+oy+cg6DMyp4Mp/elR3bpa1BqpAH2DkBdnU
UFlxSGbuEVVaNMcBAyLV2Eb+6Bp6O83gNYHk8F4J9tHLk+/THA134LTpCDhiFIF4ExMOiwnJFKPw
zr1eBwS9CUjDgJ5szh1sl2SFjT74BK5W9GDOM5y95gargqIL+yDklYexGQacbR7r6ylTxBq6CQUA
c+omcWiGpPK1DObRdbB2TfcwNE3qEWLirJ4/Hys4hk0uoBxpsm+RXFUaCAG7Na7k1hlBdKcqIE0N
9EPjIaTDmt2+ATVcpchTDsFSz51mziNs0aWv8GTRruIY43U3cMo0O3jotFRnm4IQN5bTB76GXYHj
vtK3QzUjSb+q1UhBIUvnesAOwVBt6nxlEThwmuFSbiuCrLuu/8UxvgZlnW6LpZP0WhcEq4HGS14m
h7wgyOiBuu5jZYBXx5rQT31QhR1tCdWwVTyxEI2opQzjm9pNz9TnEnZOHLohJjKVY3ZuGwXQE8Yp
3x5Giy6nccAdR8VdJR+PaMx4IbL8qFukTMkZuJxpPbNIAGzizDCOHqhM5Re30Wgd2XCZB6MANdSY
xXkkBeYv9NQ7yZbTx3KSdnxlGFDUOAPAYQ7DIwjCa1qx7+Ee/6zdJqUfCdpd39RXKEmzcOWpQ5os
6vAel3oSWCZOk0HxWws7jNE6b48lo+EgTAxuhyp/7jpz2FqJy+Axm1gyq5WcY5NwIg5I0vNojj7T
Qgk/zoroBABFyP6vxQWs7jVBml0yjD8tVULHdR2bgE62ZAfV1i9V06ug9Ua5EQhTCielJy6FkzAu
TVoFHz76UO301iHjjnBn2b2EL8NMeCByzafRBO0waL2CMPV8sGB2GClDPLHeuunmfJnTB8qhEFIZ
PjAQwHun+gszfXIGvYVHbSnvNUOUq8F6ipa4onFkYiBvPYNOaXfJSvM2LIsRJkXqcOD8l8ghT9ov
+sLGPdvWI/y6CRpxac6nznCOSd28xKH+dAko5LEB8Jtw++ww3pw04KIsex8ni045k+5i22xoZQuh
LefEKhJ8DBSSEWZPG+/kdRJrbo64YuD9i5z7pUDLrtClFOwRBB1uA4A6fmj7V+iDzkiipzSp31TP
M1Fm5kUsa3cnv0X2MPWj9AuUTZz8G21Evyj6ukx7axbziQIgFeBVfm5LKzsyHo6hbvhBhfFhD/lj
Hxa44kwgv0EFs58wwQmmwxIQjf3RWNk9EvLOSzy59TVXmFVIwhSVf9eO1F9RsXFdz2ii2pthZHIj
4NN6VycGOUHcWnuaXnCuch6CGMgtwVuRPHiKhI2env+eWxocbW89t48YGscoqArM/pOiBK0p2Xnz
Q7BclHtmGPaWyrEXY2KGZ6QFSCwEJD26w9lB2qJ3Ckq4XFempEhIqqV3hFZpHdThQ9GkJ90U7Hux
EbdcL1k/gfC3CrWikkMMqc6BvW4dI+su0Q6yYHvAzvuzBH+4r4xrr3KIk0WzRaEHhspC3dopXdrO
LJNdi9zBHcGmIlUam1gU0R6XP6VOETeJOZuCmQHZJM2UpBiad9G203GJ2fNx/lgGLlQXQjn24ivc
ezeDjLOdKtGgbYzSraCxk3LVG13dNIkx7KKSdcN1QQF03Sr2z7eDkX/CqAMUgF3dMe5rMf6gCd0I
RtZT6pKaLydOl9AJMFKd1kVFs4vr69VkGHEPnXwIbG7mvmZu9FP1GKfCxnvHlwgn3EGCy2JLbTrO
r5zaUfc4jyXZQqkyN4eF/bQx9dd41Va3NVHzdH2xepyfakXBgYV+PAJEqVZddZZdFJSjuqHNtj8a
OiOxu3zHewf9B6Qfc4GIAOQQBV2oi6sozm6wRVJyZjfDfqzVGxsV96jDhA5L8RaiOKdsCYPGoYxJ
a9ZOCp5mnMvahAI9SF6Bc0mNm8FoLmGvo0uWXIcTEOnvD2LcxFoNDGOKGxBn1RB3OOufoz+WMo8C
wmWgD0L4gZxIIA8WsIXWaX5WijtHtXhdGKcfQMjsiLcgRCG9bLqpjzZtHj3IQqeXlFNhLGc4/Hp5
K9b5mDPSn1DiUV/pLlznNMEf+9q9bebpBs6AtTUwMiS+h3Zur/iCEJ85HDP0b2NPqJUjoERksslZ
UnME3yuHbGBSm96SdidjlRFzLOZDTFh1LvbLQGlMtxY5VWKOKSuvKYthtAn0yIfUdqNx3G+KYYBS
BeB810GZrd2VodI8FQuwFdHnv1vZvpJsP6Uu05I2jY0tbOl9rrWJEXJ+nWzuX75jnyAH/YyBdqoE
8xvx1lxO0D4pZEwZy93yqnseBvezIxq1YxC5nySA9NwqGOv4wtrWEysfB/3IxJudSviBdqQ5Ued+
grUBzhPn3Wf8f/Ar5SrxeGrnGEV+KuwfwIfvKjY7QVSH72/KlcBkyri51iTSqhUAXqfJOceChIPi
XjT+c5Lpt3jE7EjqTm7aesLDIJkrplI+WPbE6MlYpXNmAU3FsTZjILI1Cg/D0ySjwySxOIq0kQc6
Yp648NjaUrRQhxhM0qS42PaVu9YlSGMQBx0t3EKznZ1TG6yR4WDh+jgdhu5QLfk9Q1PiP1gbvhzq
+PnYfEgQFbllsBsXIrrSs5bbaKKKQHTTtVnI4cREKtTNGMwxG01PbEcI13tGizdxxnFjQjD0EgZF
LYPcY1z0WEUN+zs73+Uqr390+brdXMpx72T3UcUkKtX3NLT5vNwkXg3znSDyJyHk1yJh2sJ5HcfS
nLwOwAWPkTceqVuItqG/uGcGjpvebo+mtvJbet0Cy9ccv5z6Loo4hk+EYXfQYN19IYp6l4yzt7Ok
d8X/u2MoBn1cGpKWKqYjaywf5hWY78SGAYoTjwmGo0NE0GUT29ziu2j8mZfsD3sqvIqImKPtuHJ1
DZx9B+ce/FYEZHOXtEYdjFJ/CuhbTcwIjla8GZgHe/ulw01LhVx6GqkFInGxax0S4Lk/Ka5XpoAK
x7RNfHlEM9pOvwuDU/cAXtjm+uDEpXbdVPCyNJDOunMHRYTXMYUAvlm/5KiWLEiju18ZGNxyVmNj
nsAo/CkxXz/5GQgL6Tx3ZVccbVP+zkzS8ZKMv7YIItKDd6KO3I4iRj5x+ELrKBoSiXM8Zqd0aMU2
NcBLWb41n5g/0qWkT67DOTeEXLL3ZgjvHeBlw1fuMTcVYjWDytTET+R2eN+MHI9ehU5EaCkMCAU8
x575XRXehzb9m7ax76xlenfzDKQ+sTgOhdYvS7Cpg2GAwusQ+WlutQe0tO4hqBk1iY+aK3RMwRQ2
5AKBIJ87lqrABTOxMVkJyixnvpYl4QFI0VtsOg9RBxPO1FEwIg3JATyHFQI/YmDs762OiGV4oU4W
CcTBEN+Z7U2UeD9sEN0wWOSFDqhPcm3XlFrfm2jBQT2j7vmTuBp4lSCnLNVmzpmRzpxNnYaIv9Oi
WhG1plH4BBku2VSKXQ5mK89BBK4EO7iym5gfsZlURhse6V0CZhy+tz5NRN6sf2EjavZ41rbm2J2E
yCrayIZ6E2vJN0hY9zBEdXqJYuvnXHCRymp5jy3UyjDvT9aMvGsxSiffPo8EXHjv603BvuaMFQgX
fcldDI+6mWuIMBghPX0wzJzgNGLUbvRUMDOruSmSCzMF/+DXjMmsGnWc2rB5mzeNPoTGfBlr7po0
lHjHpDV/WixLB7OCCNF17QWTd0qrtrADb2qRCiOGge5Q+GthmHOMahfD78gdJK7g7bMWkMua4wve
6DtJnTLeB9h4je8H5UK+S2pdHXClvmeuaR8qHK6CzGQ88KzOvXdA8H63FDah1J9oInCBMclm/rSG
AmhNaX+mOr9wBL0y8IduvDbVV9RYNKfJLl6NdrHOpsPygvvoGfOk2jITht0Zt8ltRvSl6UGGSD3P
D8b3yrGjnWHO4qgTnr0rB+7jri+oLU76+ibh9xU0zVLsG1VAzCFsFRflbZofYhvIpao5GlrCMfZS
yZPZJw/KGKjdWENRICA4bSzV7zjluy0rvS3dMdu35YUs+YNO/XBXi1dZzRACo/o2UtgspA3DdKzE
Z5G31jb2aSy3ueqMQcld03PvaEVubTJrPlBu6NuEUwHckGthYts00Q/hOZ8oiLB1CrbStZEempjn
Ta2EAMvGeSeEdSckHZyFcGnZ6D+g9S77mfzUNGEiEGbzQMeI5giPZXPWxk8QHgniTgortBHpdS2x
C8Gz2SN0UoKWm8aW55vNByV6yFcWErabxNfg2rB1A3pfUsLY4wDwY3SZQ5OTBFlgRsesT27bwXvs
6nDFDoEl8dF+krYKyt767usGei5AK0Ir/gaRrTioKqawIOJFN8wNI8IiPXZNLC4kgJNRupe16AAy
nXu0bXZCWXGa/fDaLEvJq47LzzRT8Ce+c5HYmdnnYac4MX8CfektcOoxmG7x0j10A/rd+iuDxb/Q
uM1RCasA+MdU3xKmXCqG02wiO0ZgjqIaDlmxT3dEMZCpv7paw9eitY7Z3LyliB4LphlcrvletnBB
Jgd9H/vDhsk+Q2WD04Yu/ZMHO9qtMEbJadqPvblcGNev+YqhfsaY/KNN7FMCHv/Bceybpi3f8ErF
25BhMOZZijgbzsR7idFN6Ldh6f0jWTeggykG5Uqz3YwoexbGA1VW5t3MZkVJWQcE6H7aIoMcCHDj
DGHR2eItIucQWxfYKb/HW9Pukj3KJZcO8QUwlCaONwAvwI7gqPGkEdXAzM+F1kgKqFv3IAuBlQ1l
niXr0bcdUu/WzlVETkMrx7C5ZOlBtq0XAAjEwVRWyPZT492I1fdvjw7UtzEseQ0lvyZQBBwAHMri
ymSm+ol2UJLo+Ndtg7kdgnHfqmNFMQMnN+PUuzEdnRd3daHztIhef9mlweQo0B6yzM9d5LCAFfqq
razVtZdtrRjmg9n1R3i7egeHjpaNFMSusMGg+o37MAJQ67AnHyl6w1tEBQohek5kNCvQ78Ydtkpa
bgj2EGjXjjnw2Vu8UZ+2S5QBGaU9uDblZZP7QyRdESzASHaisW6ZWKl9Ekw9QScKzMF5uTUQZRzE
kGuuhx4pNaLSb0eY4TvGdP6xeaBKd2Vncr/2m4L6Fq1thkcHsHjgsljfjkYZsiHu52PEb/fQIjFV
ejn0cRkeKKw9xkOIE8ldmh3WhyMxjkfmqTMHMBDlJBBIAkycHhA3NlOPPMs1e0/rZkHBAAOLyU0v
rZ+JbUcVMkMH5mH0oMogcmwSAw3roMNwnqTSD2KoMOmL6keMQZOdUzChrjOP+O26CSS/yX00zeGX
lhyRK43bynhg1gnbrY5f4LCwZy29txle4W5ZZU4va9gqsxcJ7JpE/oIsejBpoqBo+orTV3lSk3u9
VhCws3Hho/l7c1biHBLW3th1dcseiEIVEmBbcyjeRUO2vfWo4pzEdLbK6VXcgMcYD+CjEfkyrNuO
Bzxe6ZucdNoeyIRBmoFO0zqn0A4zjg0KeLvgzmT7D29pWcoHUzrhYd6ahZvsBs3mGcyJd54W0mo0
Swep/NTgN4BrkI8xQwwu6MzbopvOXsfYW0rXYz5pYi0mbUEqwbCj9KnMxdNMHJ76+OxkZCGXkDA/
stnG6HzU/XyTUpWwLdPVXqgYVBUAymyXGUlNTGKo4aDlpv5FWwvtJkgHEVsXxg3LBAvCnPb5wGUZ
WWKTc2I1Sk7pi5UbO8+YMBNwM7EyMqh2MDrpzZJztWM/Z6GplxeLntByyoB329O5zbhVeMJ54f4W
bePO3HtlCCyzfGzQVmFZt5iiWwcYJvfxWeVvE/zLXRbdKMv9UCZ4QKead1KOFw78Da04vDyX0dsV
qnoRkv483zBRBATD9riHoddSK+iIbhcpHHXc+B7aVmGWhwtXMSjIEiqliFtwOPPlZRj56eqeoVXT
tyiw5e0Ukr/hSAOcB2DUkNKy7FZ7k8EODj6Twoo9eA+qaKHQ9Lg22ijFMOxjoGwTFvdx9dq67PRt
41M2RgIiffhkw7ibe7LhM8P6Hbz/ozivP2eeC0g4+YsNM3SjVvx7EeNXztpXnJScravkQ+BYsrrq
g1xDAFsgos0lvh66UO4W0CyttVx3YytPCM7LRJ8ZhcJipvidhMKpIjxr4xYJ4oZnhJHnI/BKa59M
8Ef8qLtow/6wQRLDdsk/rBzgQuKWb6tVVTkOV2MnGftjqxTOhF+gHSg6C0lTKHCTQSQZECR0HcM7
56YTZ6a760dcP4aV/yxT1Jcp9AxuqMhyk+KEBH+Ks5anyOlX+N++/fFv//j3f/vQ/zP6VYHJnqOq
7P7x73z8UdVzm0Rx/18+/MdN8oH1pfrdf/21v77sX//SP56qgv/+r1/y3z7Q+u389bj88//89nbv
/fu/fLAve+5o98Ovdn74BUm+//oe+EHWr/z//eQfv74e5Wmuf/3920c1lP36aFFSld/++anT59+/
eYIIou25PNuWaTse//t65v584tZ/759ffPte8Dj/62H/uH942e/+9x+vv1Aa2vKPR57N9//nQ/56
7/q/f7Pl35TNv+MpU+B+N23r2x8Tj/P1GU8K2/VZnk3TUtL+9gfI/T7mU/bfHGEqXyn+lu3Ynvz2
R1cNX58Sf/PYhVgKI7znWY7vfPuPp+pffuf/+Rr4o6QivaJ7qPv7N2E63/6o/3xt/LfPRf3x/gB5
hi+3/kfbDzZjPzbCUYHFs5XyGFluvM/gLVBQYL/WKkSREsWzzI371Blf4JqiKlmnTjrp2bRjBvRD
echbeYuQgtMGHj+dcVnT5T98H+LtSHHHhjxNuGE0Ig4gfl4jATArq+rVDmyFpNuS5Tc6bkIaa4T4
2plYNEiG4BXmxp8XD1ONk4zC2fB+6BmSUEzhwBRvb7Xub203P8559TKTQ5mUoumg5dLBOV61zUMr
WPJijYEiGUBvzVNBbhunAabENMBwwUFhuEEEJNw6lq9AsOo7J7Hn/8PceSzHjmTZ9lfeDyAN0gFM
3iC0YgQZ1JzAGCQDWmt8fS+PW/b6Zla/SivrHvSkKjNJhgAcLs7Ze+255fC4Kez56gpMvDzRlOU4
1wqxVgO7m1kqm6nSobwaBUfCBI4wxF4aN3zA24t2Rb0LQn1dWSh40rhGW0XDhVKq0S8oANKz0qlI
Vra79jyaSEGNGwJjyhVRujdnYgS2NOiHtJ0ONBlQkZm8c9qx7epV9Qety2cNuQCFM14mwySExhkq
awV9iRnXZoOVFFa71Gx6u1lhDUutG1k84n2vYVMBXfuIevjS6mCHaMAPP1VdXjFqwhsF/sUkos0J
5dwP/Xh28IbDpZNFG3fJvHTKwuTaSgxT4AmOrfQoRAatNtB6b08tbSMmqeFNVDqNZGUsjEAFeFH7
Tb3FLlrPIkFR3ArVdg2MDgTSQH2/ZfYm0FWzH3vtQlncIzc5YY/qZCnvaxP0yTkbXyQkJK5gix2z
oHOI2Lfq+/s6t3S2vqm29rUsJ36Fb2EnYCV9e+VLDSlRtsE7eoEMQH8PNoHOvz1ZAaUmKzCRr9eo
6x5yzEaFTqvITok+rM61Q53b7pfjANJAhfhFD3IgbjtTAnwDgXtOI8hf8IB1/UrRF3BShrrYXyMS
PSa62EZdfVe44UoY0V0V1Hu2LEvTwKGml8fCSU/oK6DzJHuRleu4RYKAB3GkyTQrDXwfsUyuYgWb
US1YeURlgLzc/w9O+/8LZ2vrX07O88/i5/+8/FTfP79Px/Jvfs2+iq7/IYSwLdd0VZd/cPnRr+lX
0a0/DJio/EhQXtZtg6nxH/OvZv+hqwIdm6ayMiMY+H/Tr2b+4aiuyZyNxY2yt2r9W9Ovpv5p+qUi
A4CGGcE0VRMcMH1Nfv7b9JtRusPQT3QMPX4FCOesUJJp1be1M6+XQVBsWoGsJcG17FgIh5MYyWtb
brMhR+aojYBPlAfdwwjlkL1I8YMyzEhbsmkGAEtBPe8c48M2Kuo+wGKwrjXrPi4e2iF+MV3arw2R
peCxaJA7ijjSsZ+PWKM0O9s6hPPNDE4uCxAH9COkw64hnEv9LBsYdYpM8aqz6Lsn0F2vVlD2seKV
pKwR6OszFWl7jo9PlkcYtk7krVmwPZYsgJXDuYVk8tDL966hYlUuoc04NFS0ETWybQoO8VmHZNB7
GkvvW7Fqcy6YI3Wnwy40mdW2svRmSToSDZKQfnyc4t1B4I6KhaoBJ6qyBt+ThZe8r59zZyIYZTSo
bi0NyugbpeXvCpEBK1bpXounQnW2g+I8BSOz1EA5Sndotab0YGLQLPSXItDPn2rBc1vAJtMa5ylS
lc9u5Dfd7j666ad1tLHuqHKSm1QSE2EXcDmNABXEoNP1ZTDVs76SrX6bU03bLE2re05aY9nI80nN
F0f0w6HP80nssaFBmlze1rG3faXVM83kDqScvowGFn7bfMh3uL2x/BU+MxCF7tmFeJUNvErNhb+9
rRbb26ywX4bKX9ZjcqEQS0VCoO+lQXx71xbk2K9PV2JCu73rMf8ufWOjyd8b+mBahQ2fxR+5yC3+
KJ3SjhSn0BQbfMRQYis/jHx1jaYANVgudWfxT17p3GWW8mxrNnjm+FIU9b4CA+bamMda9VDSVY6s
8NKb5tFkks/oe89I7cbfGL+QZcIhzgk5t/jPQU2mVhNeaF+BN8wRNTiBuwhU7j1OsZokuPDSJIB2
2BBTluLUFRfmS0qupLwShuNu3YZuXEXIVZ9RIefBp2RjcrsrTYcb4mxGYwIwk72PEwIpAjEWv20Y
/7Hr+n2XpVn/9Jg7js2soVmaRpODmv+fH3NQZ37XhsbVL75ESZsZBA4mKx1QUscdtL5cjk61hHWZ
cszobXwZUk5vRgemueRJl49ghugP3h5j1Kmx8fMCgl43CoBNw9V3EvsohgrrRMMrjLkdzuUjlEbp
wirS9xguMjJG/gMyqhme2XeKqGv50N8+SujxY/kMaaH7kIj+4TYck5Rr5EbOc95gjnIYKn7A7c0J
9aHJj6qKaknMLbzNIkgyqW3G4JgZfbev59rHoJDSnsF+zfFa/HpU6sYhiJz7kpDN1ev2lryU+4SY
dRVqAP2f8DKR9TSJ+BJ7xUd3Sek+sCt1Jm0jPyBakaOjYtyorP1ochEU8mJRh4vt7SGTr1zITxr5
Yk504UZ1/cvtP8gn8vYHuHzRpYZEft2eltv36jzz6AfKk3kaneDXoxGHPMHo0TJhofDjLsX4+MrR
OjTAdBuF15CPjPxIt+FeAjSWbyHxa5NtbD1qqvgZep4i+SrJFF7kiyh5+dlFcD4n60eJV/IGtCoj
ASxmJiezHr+ErZU87vJJdnrtMbS8kxJ9kNZO20/eRTlIQ4b87ffjQFaseJVfVfK8XJuheQhsjxNd
eG8r2dK1xFHJoRX/6zFtib+uXA5jmhOKQFhpCsP8y5BGr6Wn4VhciRSotr4Tb3xZ3a56rr38dNOX
GAqfxIFopWbWpzBYbeRUO8lPD3ydaXpYiBYaxoh5AP6l/STs4JIxvU4sYLcpW2UEdfqIS1teDGjf
yufAgPFjH+sKHf2WC3YbowmFbE7b5h4229lvxTGU47Q03Ke0s7ZmOZAiZtgnng+qHb13UNIAIaLH
7xTpeQydYxqR3xuW7t52hc6dIHOzAp9FLn0IGZC38eSyIQfXv76KGge5345frP+O42o2VhUOiKZh
yZ3L7+t/k4ObKkz/6nXc8yggeyIdkrUj/y20dZbcaMIdoeeorfyLEvGfb/9jVum9In1FCN0YzHiD
5n/zweQb/+e5UH4wCkW6pqu2JlCG2/pfPtjk97XW2j9V4x4z3TpO8llLJKiwc26j3s+4fFPIPDNm
YGehgVJOlh9QDvMm5in14287MzYFj/TffDj3ny+bPFQT72g4aIv4pH/+dIrPaSotCswXwdGPyLmO
mLTVkqVWONGlUZghdW26g9SxSoQ09OLYuU2Z5VAbM5VONxgxRicT4m1kemV00eVS34Y87ZTkN3ZZ
PTAj1CzF2LsI75slDkfchD+3shgcC2GPgjHRhA6NQ65NVqYXHtx5V43UmiARFb21Jx6Tt0t6PG6t
ctXgUmDJ+SzD5JiEOvJweEE2YuFKMBtRnUc4652blv83pbndS6JNxOmuoh09VyPn6CkKCKLwUhfh
hxHYc7ugVGqaYosvjLuj5BzI6+2vXSAlQ1Qk4V4+dJXKS4pRbG8jJVUOVRKitJ/kfZNLi6NHlzgY
JbKBpTFwUcOUXbK+PVs1T6Wcla0e1xv3deYwb9+ucB8havRkd47UvnCBEYrKAJuB3GOKlxOjNQ7N
0hjwX4v6VapfAGuyogCbTeYxTiDiC/k5v6iI9rtxkrsMlCbMPCa5QLG+Uq99vL1WTRywHmff5ahu
tIoYN/k3BdW3WVa8Ipl/CuW8KN/a7zmX9uwhaoUYw9u0kfRfSYkE57bxcUnkDJkcSWqae018jOUm
Qn47OdsDhw/naFLOYHPneqq83L5bLfd2oP0YG7zBbQ8o56VCGZRlRxg8kQxnBHc7x2NS66oC7jzR
8k0BC0bOWlrMoGwa/M7kr+6LiGP4bXPpKdkuyYvPwsnQABNo3AF14l2NvYu2y9JRDhmIWNFVhLNO
id3FmA3HwseKWOP3n5cKnfm407aKBmlDjokuyl+NCYesRx9mHosJN0hK7L3S1EuXXelt1zNqF7/D
hh8auIQC/T6RuwG5f2JJpYuDoIJuLipyOAh/N6Go7l9nFFe1XJvL7OI3MO3bz3876kCTAiQ41V9I
DJ9izV8ESXZU6Iih3mK89Ln55PrZV+t6yRwhCXqgKEFfrH/0hZHvHVN5TuURCacX0e0h8lBz6jeU
yNbY5le3g0AltxZ2nSmI490lMznCsBjnR0ysReMiwYiYNWaqReLbCBsoq3cpMfRzaMiLNu5QsFrJ
1VLDa2PnziJXG6DGVKhRfShzpWjZdaYULtB5sju13kemBaTuYm2oOdFRxjOcoZPrIQV1tIBkHKtb
BczPpJdsCGcCh5RXfJJALKaQjhDqJjQ4RXgdKwBKQP0XkdEucyBGYFX6ue/HDVG56mpIBBfBGWkt
FG210RK8kZkeXW3KblmGXdCGFGDk+VeaZOxKgvjag6QhlmGvEG6o59bGLaKvCfjL7PYqYx1fRUyh
L+ofextbvkFRBttGlxFZYBuNuzSkHxJoyMvAr8JRCpYy0MgcunOq+ehA42Ld1CX6TGw6Xo8USbMS
dSMZZ9nYdHeirVd/M9nLc/iflyJX013VVoWl4oQxjL8sRQ6ZlHmnthcwyEQ0ZthS5LeuUEnOJ3co
3q0YTBXynTugLBQMy+BMlQXxq38HSkVjseqMWdWp70qoP/oJVT8A79t8HBySTBxja2rrtPrybCbp
OsN0yGyLDAJstcVh2zfJVqqwVy9LFPtQehxpcUFLgiKkzPIfO9XvU1PrFmN3mEyxJM0EVHNL/3Ho
XepiwXMt9FefpKgFd9mBrpC9T/W+iMtsXsQmGcKxk8B6jB46wOQL+MY8CuTe7RNF6ea56h+LntFI
lQian0Q2e7uAbhL4oMmY26xPkvqmbadln9HhH65uWoZrdgZ8Fy2ul+14X8unYoroJISGf2cRtLWu
Y0xw9sBprbOT5ZgyvHwgPBzy0mdFQfyfcRK5jZfbuIAr5C6tsT0F0rGVPAbkKsvR0dTGRVXPNXmM
mKZ5SjizUF+lO+0rube6DSCKs5EYFtao/mBNvRoxEEUvr14KF8iQ62PypfLKKQ9KWj06d6zKMuQv
uNKxhR6WA5phzzFLSWAVTG5zuvYyU0RHeYllmzYXTRbXvR/lZQvi8B1PCgOx4sBoqsNZC7nsiNzE
bND9u+HHk2KDRN4GOIP9r37Kn9opfz7k/fMwdWzLkhUjyzKEcP68J4HNmpReOn0F8qicOZfC6Ki/
WGxF5J73thjcjuq61rlEOWt3ZYHualrVzCo9eAwyYe7/7tH5rz4SEzu5J6qhUmP680cS2ZSZfTR8
werlMIGVGs9huB6NcdNRig+r4iq3tBZbJp2M6NsmXJ5HQ+ob//qTmP/FM0zDQtV1F2sHVTe5OPw2
+XO53VErm6/bXogz+CTUJw/l4KxwsH2VbfPeiPwtVfP3nH7fEpxHgrpFQ97th/NSxsAyk77U9vAV
J+O6agXdeTfFVJpcFbdFPJk+qH5zHsKUACY9e5XG6V8jnzYxXKDwmphBtZnkVoyjFaJJndLWJF+d
huJcOAwggyGTaZWgg88SJGe7SI4VqwIs4yfTc/0321jnn3axrq7Rh1JVSxjCVI2/7GIrIYYIJ8XF
g3Ld0QjcJEHHsaYK/GWXjeFaQ9dHSUBrqZolPIOBC8lJob1c26RqIBsztkbRHQyicn9dsUrUzn4E
za4YrIK2qU+ccpABWFPUrjEYcWxG7SvLX+iAR1Iq4HWtjYYmCXaBd6cjgX0ysQRkNlrGRlzldRt9
tF/oCY90V8pNpkNjUh1yz0NflmXClPlKjXmVQN/5jYd9IT/eJjC7hFUYFsVjpVREZBcVl5vCC13x
F2+EjKgq/BXcbxeXFyLoYIGUkayhCDd7BMRClGRgKgBS2MrBIi7qV29A1T1zGvVuiOmApPjIln2J
6pLKKM5BkSpLPcEaGnVPPZTA2yOetl0IiYF7SpNsrpjMB+jNLZqyuC5S39wOckLp5aj51wNes/95
u2PoDjdWdyn3UGT+S2U3tCyWqdH5TCcqn45cwquJ/A/V8Oa33QaEIsjHbDdatprz2+coI0hUXbNq
SpVL4/F3fQG4KK5BljpQCPVce0ATfk6Rvy4RjGEKRUk41+T/3F6ACZNqLiGBIH65L3LjpCrRK+oP
4kEX2KyLTW6653gauoXmA3/quP/OVD4CNodl4rYsfC1rehn75HgExDKrxlfTSLtIYydzTYtO9NY5
4BdmuxkbNOTkrqDe6K2Di+y39U1nG8ACroK2RP+EUQIV8QoLv2xt8CgNSQI0HsFxoBn4DAVLH3rD
FDc8nvAsfHKgyi8UOqNL8I8gehIb6BvLX+iS0w7HAzcwC0yRVhtqvJ/QOkCUDyT72raY364HbpLv
KcUfV4zh/e0X3QhBUBH3nzq4NMj34EbqEQwcwWgtui40Iji+fo3jQFKJ8n7fG5+h4+SLKIBmVqKM
RUjG6C1hdM85ftBGzF3OIwj0i844KSY2BV/HIHD7rU7uX7U4e6zGcRMZKA0BvOyblv0elHiHjcih
UNGwevJb3tbYVpHfxx9eNQuxBLQpvEBmPfLMweG6LXhEhL741Z3atLvbXwzywiVKgQXEex+SkCFg
vhoE3JBt1R1ExJWKWsVf4dcEkB9fCY9C3xiqD0o0fvcJPJDb7HZ7LbmYg05O2ExIRQlnNL9k5nN1
XK6Ae+4RcLeLLIYnJHcvUZ6TXvVltYh8IgjR4N0YF1lR3VGPR7UY8bhBBrn0hsleEdwLGWbBVVbG
2X3UD7fHAAmxNesGDTsmg5uAUMwJPffVSUzSY/Wm+JuF+VZc/VMpA+S7amlUCahTGars5vy+9gBA
cjuhqZ/DW9rQQ5hcWHqJzOvNFCRJNYFuaDFMe5kq4aPuqfeB9M+Sv81Wr0gvejyxzqgh+Bly6aUw
i/SN21GDUTmBct1CGEKnmZqvt0e6TFisiqhjmkWyt8l1/RBM7XvvlO++iUjTQqyIwBFNch2D6UiI
TLW8r6nMqk1huqdMQZtzm3e9wNzSHIGsEgDkJVoH2ywb+tsSd7t1tyUMQ/0ub/uvaYr5edUDp2CW
l4MovF1Z16X1YXGIjCeG/u1VuqUSTAS8G9pXczv3BOwQk7EmI1HhpKKxkdkHOzswviyfiK/bEDR9
2sZlWM3LitkqY1OcQVRf3M4TKiTKVhQrJTTfmKLvYp9fuU2n/5ZY5b8jQ/ldhfJ/1z+5lHbUf1W0
/C/sfsqqKqKe/480ZR58fv/e95S//avvqZt/qCrWUAcTj+vSWuQnv9qeGtISWp22FJ3cngvWrX90
PXV+xPojKOxqOptYh/3IP1Qn9h+mqanCFapOF5WoCfHvtD2FasrN8H8+k7Q8BUVP9j28qmMZxl8b
IvkkWrPUxE7Tmr07wIpih7JLdeWpx7vJlHmPzuxHNYkA7fIlKoU7T7WddYC+s2kr6tne2o1ipMmE
xngeBfm32HP4OYKEHunIocxfRau2O0qDrVQfD2rCqTbO7mxlQqCVFdu4wFuI9KVbTOgYYBfc2TkR
yNAwSvaGJKBBA3xTMndZCPtrrMbTSPzlQmayWBrsG71i4zPRsqFjA/kgzg9h3Yh9YHr3ZgOwXtbX
2rQnXROTVB27FNpQDmB13thBjYfRb9oljWn2XSgufEBgrUvX1M1JgdPspQjR5o4h9C+R2ecadPYG
sNVORezQ4C9e8+GllQhRQxkdXT9Ql5Viv6UBKGonJW4gwti3aM1hPsm4F6QyyHsn/oGUh7U6ZNQL
leSabXuq7Zzosk1jBd82/LY5Asy1E7MEFhO6ypZZoyy+veLSmeTRViT9Liy4GOk4XRIM3mny4CTR
Vy1hDTHZcJxFjZNO1hM9iviceONyQuwIC5DZrqWSmsAb99Ji61jJh16qj0GOuHbAl4dXISMX8ieg
uu+44R72yD6sggnfmI0R04qfIr2aBdBcEBhWuxRbAF44rpEdNesG4F+RZ/rMpzqakW6Z2jhM6Ifs
HREC8qiCM2aAqz90G/hlK4P8L8tD1CSGpgSDqD1U41TOyOSyV/aQLEuCMHy7OREVSoSBklxw8UdL
+KQ7ByHf0Ih2xuYcQ7hGUFBLwRIzlkLKSrrzDG2fjrB+6nEUaGGE3Pdli3Cs3wZteGn68WXq/Ve1
Llg8h/bV6HEj1GkGAi4kbzAnlaTp98EQrxBzQTVlm7DoI+toYpxVyj7DhRqLJRXobeTL3SCP3VE3
sM3H8XMovA51u38kZGLt1fheumRA955aKzKgQNQNTrXB0X4y+/IFZI7AUOVuR0J0VyzqWy2Z9oBK
+rldc6Fzzk7Sh8Uh/AWtzSLO2av4eAFm5KGAdew/chfqpjQrtAHA5gKSOyec58qIrmmiQCZV82zW
heUHt+HCwQsUXITueMC4jo2PVhnovlB5qa1crJoIn0odKNzImkRRcxDfQzEdixLxpjZh7tOdk5Ow
uyxYSbP6wyIZlya4/ROADyo6t5kHbAgpyqu7PjOMeeClzwFuWDGoi46+AL3Qo125z62ZnnwfLa3p
6RO1+0sSaHd0xx+h6uQ8cdWJ/fosqtMfHxcksXh7IFanaGzvlWB49HtMBU6RE6QSLussPIaGvghG
+Gwt+ua0/ShMfKRNk963jfsZO92+mvJT1fnHvK5gptvZs9XEJ2LuF7hL4CJgCmTgBIdK1/M54opT
i8fZHfR8nXTivbdX5dDHmyEFWtZSdNcHtEUBNWGglMRLTdHS5a7eUmgE8y6skuhsFxzLdD25u/1L
5twZvk5AIWY++dZNDsUg6pGCJKP4Ghu2r41b432NZwb5mCunLd8UOz9x/32wG3kQbMeRME1FxzDf
PAibhEphFZfGslccPfU7FCWI8sjitIgVR86HiTp4Fs7obZJ0pXd4zlqyykr9x1EZ9Hk+seGnr6JH
AiszGAKDTxD0XbkOavnG6i5vrJ9eU+8jwzFnY9c9pmp5Yif13OqQDrCqUsSnuMKGvT2qfrkb4XLG
UsAMwPm5qlAGJl7+NDr2AdjNsEAHcvFD9ZAAXqFQOKG1DX7SXnlK9YB6FvlTTZifOyPbBp669y+T
AQQvDjht4uk7Tg7nkkr7grNyULwWAGftoCSJk2ttcJbL8uw5KWE/Jfga2Ty+Y60OtBbbYh6QL1qe
c9U44n1OPaZwYoZ7XGMzGpvjwq5ORLt+uRpgDNQphzLjCEu9/x76dYJ3M4Uo2h2tyroT7r4c0IsU
2Z1mhx9R3n6UmcumC4Y2njit37YxorbWNUErBOm5VKe3Mix2kTUcgia8uioHuKmgfFb0+y5D2JO0
zlqL1lUdn/hsHi+r3DnCOAyRjz5F9rStgW5HFYfP/UghM5qoRyQKTqb6YbKyZzbryDNqg9qxhMSa
ZDhaAWEpBRkbQM63GTDlY+36O8kXVe0WpmO4tCJnMxnOEqQ6RmpshhFIqqFE+e5YpE247Ik9XX+Z
RuN+6vtnUrvPHHjCmVtPB5CWeM/7VTroL1mH2VkP96H3COEyXps0TteEWaEZcjaV8yPDBzMQL5i4
YAibitS5JDvbHoTUzmAPTKwXf7AoGnPsqMnUhaEIqIuUUWLLqIqomIE43wAvid7pdtJ6EZuqt094
huJF2RnPgwWVn6inSzWEB6fPwLHk4s7Sw9cg8I/DZOEz1/jILrIe5yfrnW6m++QQ+1iRRqz8WwU7
rh4Zgm0JXQfXA1pEgk2aC2VljyaiBqelWdOlCnXn9rntbW/VEZwGk6JwD3nG6bAGgfFGswBmFq31
TjsZvroJwrMqQVRpq2Jv7QYKjihiaVeN1VJQHd5NqaWCDYv0Vds3ZxsO8L5Sk0s5FCyqQIbocbrm
bkKOy8Mzkm3AOpumgbm0p85aOZP5qik9OB3D/TKygcyCauz3HhKdHBMgXUr6/J6pPwE+w19aNI9p
lnXE4jQuxkK7IJZirvhE3I5jeipKv5m35qgutcTEB6oeOg65tsdWJi9XYdn++LoVLCPlIwUnuiS8
kmlqiAnrKbInJuJwPRHyJcZU3SBwKOmajfd9lXK8THqYCeKrLUoSCvLhcXyG/Iy1BHTarDBqwgU1
f6eq4UbXxndRBsqmUdJ9HPvT3Gc/Qc+JGjsuMyid/RULwE/tUmrWLY5wWLHWXuI/J416dmoeeHKN
kcSpLaVsIsAwvYO376OdmQZnAS5o5lGex21RgpOmGbgKQuz5kBjo5BYj0hRcwSRrakby6PXnwGr0
jdo+dwVNuhwKHugdQiOi+o2EELBHPpwAj/hQZeJP1d5YUumy1pqEdOcZz6htEzjDLrIP67neCFA9
bXBuCVDmgZu5nXquYoZtZILe8cL0oDhDPpv0eJbIhJSAJbkR6dnGjmM6j2bRHPXKI4MpL74Kyc5L
Y1Ja87lmeVt55/Lhs3ec14qrzk3GW6yX27BED5S4FU7zflmp2YM5Tk9wXcmAaDZIhI4lkmnd0yCx
YLyEC0sxazAfgbSAkA8/Ct/4oXO/0IZ70+iXdcM0D7B/HrW49MPEW5l9v2hDzIOasQd3/tol+tp3
CSSZrD3Arnuyh79UeLi569+HZfIgxon4OwTTYSfOGDo/UC2j2gnPo958uym+tCron6s8obBctZep
w5FlP3kxXE0uP0Fe6kOTTMlmmqb3rPJYND37kHj0dqyCVC+wW0rhbG43oDHLfVOMn2MRrEOrAeoQ
/yguRiaAJTOaS1xlxSrmOlaeoDJJIzZZbVWOMtQC5VHFUr2lkynPVkWXgIDhOd8LLHSVH3AwXZU6
0DD80gNxR8TGAl1m+up6MNUUW0rtteysafeR5X8P7rYT2dWj+beq+ujOLf3vLmj3bTucNGzyyANX
BVtKrzA9ROvw+S07ulfy8E3R/IPqT0d206BKfHzFZnQxiGpd5k7ULkNhrdOOB0EZxmzlNaO3YNsR
W4F9oLgI+26akD9p92B1qTpY3Q5nb79Kup+OQMyt0YDlcfRgIyUDHLOY0y132ggVV3ET31lVuKc5
swIWvyzNeCuGWtt1qvtKhXDREKrIXq5+LE30SwAMeDhZDIKegIvJ7Z7CidW31aKHCQxCbFuvJREp
iD54SFIz2MWVunKa8ohAoYqPXQyw2w+7DQhWYmSwRCfhlpA+8p2D7mXS6yfD7b97X985wrwfMhNN
jdXzoeSTJs+ApDe58fQ8+NpB8zBRjs226v0fzSEFDPaFW1Z79KkU9aZyw/2dFpUXrweMSlH07Ws+
RPDUpt4UJ7umcM9dZXyXdfo0+Anwf1zwAxiM+AVW2mUMIcZ6HGY4gl66ELtg61F/cvxoH/H04N5k
79GwUYHf+0lDE+xU/CbhPIAHd/HECg7pDQZGN77TEGQdIdW5TOJg7WDjn+dgdGwhGMAcYbVK3Y34
IketOJrp9FTE2Y8xOfkG78lKrfRZNfTtcrKt7dA96WkO0yPGe43mNfe0vdHhW7S66jC26QG3TTpv
6l0rlHI+dMbOp74w7+oY4pTTPEVuAEoMcErrsrPxHW8ZNOa4MnG/eoEEL4r3GMSDggHYJqiiK2m4
2El7VdlnjwMICtFXJ9GQ/zLW+zpUX3tgiktED8TeZGx5p2mH9eGHBMk76UFNe9qXQQlXKIYX3MKg
35p2//iNVxMVhl0Va+jBMYWJWShYAT06rAtTP3WVWi5cFnow0+MudMez0agbaTOYK86z2iKBIjjN
NT+SLPyJBoxeY40BuE4NQh385o3Edg4krUGunE13QQlWkXDmVHI3leu+FCGUAF8jJd0GRNEYr/jc
8ZjAZPUe1IiY40mNz0ZrfMLGD/gXorUHwH4aZNZl3MvZjKSsIXbu6OIIUBvVd1NnTw89ITZD1mNx
JbcuQozNDmZfTwZgTmJj+YIka6Ya00KcJkcRZOY8yaSlJaQlHvVPHTutDXTnQ65XxpJ1J8Z5o577
yk7WZRE9wuBwcZNPHEJGnK30OdCOWu/FVB7jyX7ScjA8MMNW5GI/OuRFUiJlWDjiwXSyr6lO3VnH
VmSee8MpC9J0FTjWXZo0qLNs9aBU5bsK3LFRhmWM6qBwkoasVcokAa3erONU56q0yEtjOA96ux8s
jUiBHuxhBRKwM/SVA8H3OHXG2zh6hzqC75/r2aMlWN7cob8khr7poQwy5XofDem7a7ZMbEKngXyc
jrqrNu487L5ga3tB7sCwK4weQG8+gj3zVq6e3ZsTJ7kyfB0JlklakPq0NsHY+t9KokUs50/KlHzn
wfTSez6NLDCa7aSt1B6MVl1gJRlkUA6nNaAf4yIas0TOq1sf82r5oxOkONdkmhMbQ5oJYroXk35C
KwjOw5aNbhLlUWLpaJuYYwdMr6T46TIIpkgWfQ9AiexY9ssHnP189a75VnUT/5Vm4CpFHxDXHqk9
waQt8N3eUpQeJ4S7i9YWV0Ns/WpIdwHhkuwzVlaH/0QAC8olxzVNnjBQ1suML2UR365r7q4c8MNA
2JkVJctJ1XJg86s1jVF7U9FfgARU7ig3RHkfLyPRvZu685rYlIwA8UGgs+AU9hT23Hb01gIIE3Yk
l0kG0Oi8rWtiNomveiK6PAq9d70whk2XlYsoUyRGNF+oWboM1OItHSN4rIYhtxzB54TnFZQrVsnG
JTplWCVMBlzifJjpVv2eB6CMUlsl2ZLehhJfR9sn4bJU38zshTMPB0rfphkdcd6r2l2SNsyGyXMw
AIEIMcxqFET8cpwlkFUIr5LRbZP91kWmt6snaLFpI8sc+luW1B+x4h5HN3tOlfzcl9MrIocszl5D
pg8A9oKDOWDG1FB+rJY4W4hn7OYy2i2m0aJ0qLVkTU7HFZ0ZLrwwxHAc0cxDDr8PCQcDXuovp4EA
QmB9pm90i9oazlHgAs2s0rkIlRUz4WPUe0+uQu46WOGP+qVAZoTsDHgkuIt0QWWRjfhI2QJ4rlHD
foPCry7MzLzEfvY2NhL/YQmSBSzFmTe2EWJliOxZZ3gbHIA6Q86n2pVANOwm+Io9KEBAPq997W0b
O3qwXKZDHPBXsx6eVS9gXRu4c37BZhhTnGqkB53tFJHs3y64XOolhQcNt3dPZURaiWDqFkl/1BuA
4E1KHKYbZ8eRthOdZ3/GXms3DhKjqRw5MU0kn02HxLBeXZN2ni6GU2W4P9Sn3tWE2lWRAASa9ClF
6V/fKTFPGbaNAulAzwnRK3YG26exiH6c6M0OAbn1OYsnWieOMfEpJ8ARg1w+j1JvC52fwNRAf9P9
4sw2/rluK3wGyVM6Oi8ldIUAVb4Vlo+F7nxMuAlG7YMDxBXJWUCL0d1kqjhVbXDKu/KkXgn+Tnag
LGjLxw5eCv/qBiFOSFHLuic9XT2+NK7+UZPtEDN2RW/WCyGSdaMr4zoaRuCmFGmsenwYK/bvpUWx
zfsPos5sqXElyqJfpAjNKb3ieTZgG6gXBUVVaZ6VqeHre8m3o/vFgYEqwJYy85yz99rxP+IjkAGJ
WZcm6jdCHLY+DJplPMBMq4aVFoCIR860IgD31RvlLpZ+dMQOuIgi45yLCdqppz9km51LTtUhqLQF
/Fp9OU5viN7QzLTyk1LH3hhtsx+aiqUd0cWodqavnWPByRa2yyI0v0jHofHgFv5SA7IH8YGIF6JA
m6lzF63HQMt2vQOxJ/aSyXy9dWrzj6HK8WVo2+KSZPzh4DomFFJv2A1/+xq+F984t0FNr6MBDCTY
IehTAvmI263WT6+j/JWE+bZtVLOmT/4rn4V34y8Gqz21ZvDdTi5zO1s88oawvcxVb5VDMQNw+MOE
MsckTh2FTY5d2zMnd472MMTLPih/c/k6SHU46LIvEAzeWcSThvXVt68yOABsuiOC/o1z9bWj3xLD
8OvTYNiEZvgdF/atT0KO9NOwbDF+V3V1EWH4A1G0ImuSWDiV3TONWwaepcEkP/qru/lxZPL8Ulrl
n4LgmkVfFReD37ermz3LQ7wwFbb0oK3+TgoejAHPm7zAuWMjDrrHMmtxFMh6dbVMskNdbjqkH1gA
wi+7CnYqhYfGkH/XlB4uBBAtaD8OmU9qTOW/MDfuMGyO9+CvDGAm5QBSEXuj0lJq1cls4u48u1l8
8DL/BEsKr5oSP3qFRtqyIT90A7t9TtQuXSY67cirlVRvJNLCb8PynxjF0QvJCgnr4ITM4apIQ0Es
xqyfUnKRTJToXi8vyv0r9V9cEPp7aUE7l1EBPMf4FXqifPHU8AvRNseq3jtn6GBLAYWHOB5zGyp7
GQWkipm8+0GPkrc22UfnhAmXhlPkTxvLsfL9GA0rr/QeRGHhFrODk4diJXX1nZjoREn0/2vp04rl
NbPC/A/6AdAx7R64EVNOOzyVGviHKfqYvygJlosq30S/NX27yYcVW1et7oxlIqZDU4zvHL2/5y66
g6ATDgKgglJUt9r91MPgB/C+2ppEcUMf4NyexvTi8qNO6Wjl5h/AuXQBbJT9scAMmI1rI56ofAvr
jMpnjX2CgKO232YTZdGAhXtpJM6pHwT6kh5TdKf5ewN4wd4cShBbcbJrA7EGjU16Q4uePBVgJIKJ
BEDHeVWcLUANjRvTt39G3uZafNVgeZci7/JtVYaXmUGi+++eSJammXyT5gHDO4nPZUdzxEqG34Hh
LW2lQcQpkI9brkFgjrNERKIz7HetFQiDP/XkVEvCPyEW2r+rCUpV4IQf9Ca07TQk59oIThMosU3m
e3+Ct/ldQnZIGy8IQFuQyqY7RAOiw3jR8+Cngm24cPBUwLv6h3SZvMp6/GdLIP1BEp0mkpsSP3iH
0fChwajhz9vpbkEiZU6kilmWpJoCiUxdy1uUpXON59cD4Ypc6uYvKNFfVWN9RhmlYFpAAjXjyV82
2vTGjoIrmWCo3EYnifKK5nS5LERCWSUe0mM3lzblSZfNZAfwOr6M/WUNyybSt6YVnVPJVLNlqtmT
SBL01W3QeZN0UqVcnbDQkra65cWEDuZEecsel1oZLpVT/tNg68RTtfRwgK4yu93QamTMpxdrEVo7
06SWqbAwJ1EBGT5oh4XbuWuCjmi61DjykZqtc2t8C0xiubtY/DiwQLZkaxXRm2bFOsegZG5o9wzy
zZ0JV4SEAehsRX2CRBbvmoZci5JWf1gNDAOD2oSIytO+3FszzmnQIzTAJWgB7TtsLHcLAAk/tTfr
m9EHfPYQ0RcQLC2kqd4Vd1+K/tokF7L2Vm7lv+L0J4RPh1Bf0XfEQprqG7hgZfih2BgWWpn9RJTq
oK6oCSS6+p1RmSutoUzwEnYMa9K/TI2GJIyxa9MF5S7UT8Sh7Ouq40wTsMQZrQN3jKNQ2nL09Cpm
aimorNkhf7U1jtvp+Mvj4LdBd441j9dEapxbJZTFF6+dq3K82XrpQt+tsqsVM2IK5RqNEwjAKpJk
hxlMw/x/vWqDjdUzXUknlwBlXcymUGthY5ggd85/x1iJhrfJ3aUdaGfC7pf9mB9qDYJeoh8TD46X
iSylhH076G64D6mio1rwZtcRgbBUAG22ZCjmbHxdW9nZGO3iiq5336K/tmpC2w1QUjNH3u249LoA
CkvpJmsnoPpnAcbiRuZropw3K9C9dWiFR/g29DM5atN454Kjs4c0pkjOUwbsC1eAh2HCzzYi8z8D
nzSpnIGjVYNGTquGIjqu4vVghz9Rk0nIABgaMKtq6MbyYqebCUfZKInXQk/OjHpWsV0a56l9NWXv
v9a5471G05BvrABMdQP0FrLAP1S80xt4sXjf9+2hL4dXKPfwI0b3VME0PKHDORE69kGPklCI3sNq
Ib4b0rv21fxApJ+9GSXFdub8lcaUr0dI0SMMKTYx75pGUJPDmTDWaie9LinvCgPSQWl2h3IoJT+Q
j/pMoBdLu28OD2EuzT3A8mxrR5K6CUQgLt5lq9EtSGQcoUyzyXMFRnrVql0TtGKvInYeQjMvejpy
GrXMX2NaRlfZSyBfs/AbyE291mlxJ2V6D/L0KlLtmNrBww0cc5X6Fe01E/gq84+PpmsUOtCm2xNA
ijybjU8FTFJlPiUnDZvTlnu3WJEM/D4mUDNNui5qYFLpJR95iGKyRWr3qdKvma/Y4389gRMXJ+qp
5hCFOjQ0QkEFMrXIgHeQqAJKlnjv3Z7tjYILW2I/XeyAFbRk5VqhTHLOhSzgFueqWzyfeolbrbwx
wnrJhndxmDTuIh3BwPxMWBKi9/xRVhQgrev8i6Y9sQKOUpSflFLkDsz3ffvmJ+3BLpvkIklMz0kf
OqvYp4CT9EItEBoBOYRpwYsIBjeGyxNwzvYo7yNbEq4U+PvQgu9vhO/MtzVulkxu3ZSmYs6mB30M
u8fwU7um2sHjFGsL5xfMSMHr2eftKi6qU5d15QvMT+jXofdWtYzHrIAm76QX397U2+siDuKdAZHC
Byh7Ske7gfsXJ0tpQo/SmIlbfkMTkGK0q+01kxkb+qIn6cqgae8yycpfZfzZ0iPt2+6/iyzJ9wR6
xjgogdDrgqjKdjpbccjmDgrsBT8JQSoVVbL3ztUckRzKlCAwqFGMFgupN19OpkkGStXXh6ppoXvZ
7NeMp0GakHPHy4qXnFRjGW14O1/1pgLq4VglWSCgqTuOLkXeN7tUcp7s4uIlU7SuNTfwsVt3/Y5T
sCBAgFHcFJ4R3O1JyIpfSXTILzh+Xsa5q8288OJ4FqNhwW4osbvpCUYfv1M7qUwsYG7BL7ESZmOc
Hb0+Bi4FIBVjt41htuD/+UrV1N5rR5Z7txwutUcLK/U/23Y8eUwvbsCMvnOb9d+JGo3hn0g/ZAiw
sDJ81uEq/RUEiTzkUR2t2674IOjnA0sbR0BpozPyKvxDBP1auSt2TU0yBe5L3EJZE14NIL1am1TH
5zMtMcNrbc6yRUMjGwwO7P75kHnExWSKnIuoj5DuYZNboLiF/jvZ6ZpRLwgxwmBWo9TbVZZX+sYm
9H4VUe3nzLuxM2LEU5p1ZCU8tOV07qqYIPOQ/JqpAlsq89pYKcXUy6MhcyTzga67/1117b/aSNpF
x6kjaIj2rDx1Ckvrgc1jWuk1vLUM7OpY1bciJVkLrNbKdMs/qgcWSy/jUZfyN8NqbZ+UTAxV4x9r
2jJR2LZ4q5LfQZWS6zKZ9sLUon4d5QDgSggQKnXuNPn7xTo1KhiPRkmWObDrYHR+xUV2Cnvz3rTe
VtjwGatnWdmCm9MpV6ExLIaxgyIWRe02zSxUpRo1qJcAD+dwMTk5mQgN56YpJkgoSWl2ZzI6mnb3
5sUQdPxYzN0d+1547m870F+zhBZ/kI0IAsxyRQL0T/3QKv0r7MQv5PzIvJz6yotHe8E1OWUgvjWp
QMtR8OrrcbIuUByhx3FWHL8ZFvid3GpxCfahKs5ZUJ8xGVprcw4mpaGNtljnvc6zPel5zacPnygk
ghdZ0wwxjtNLeq5dDfV4yQaeNIvMLVY6yW1bSYUBwjdayNl31Wb+sGl9l6ZripCDm5iGbUeoWQUu
Ohk4uwUfY2EuySk5tlFUn73+1gM45IjDDgzzYNGy3K65x7kta1rDGhFBeTFc7Kh7C5PhMjiF+2Ic
WKdj2mDgORv7HpPSCw6NJJomO2iipgPORJmEiOAUTvkOGU+L8lqlS/aje0QEZlyMcKcLMIS+/z7l
1hvM9WhtTtZ755rZcqpWbTTcS5R2hpgTHZS5i5z0tXXajzgyv8KUoBYsTUhBAdzncb5DwoYyP5PN
OnWSj1J5rwN/PZYhY2c3w6vRtcB+PHTrifaVNwS7Nr33OXTGN+an977rPxn63sNwRy9B23hd+WYN
gNMCiwyvxKj3jM7kRnSpvejDT11vm7cubz8kFDSWAOZWlvXBGKSPezwCVkWWG4P0fYtdSretYW03
DnlDRcNkakjUUZK6CtGyTMD+BFRVxsxdCs3hKnV/phCoF013mmOID5NLBdVPjv1r5QEgyLGq+5bG
ELSkiZ2r2eTOG4yVR+xdI/2HXuOnFBwMSbdH1d2sQFDXNzWS69MO0Rs/iKQiLotl0Zaf8yy7kGo4
KJObycVoWNdG9Kk146fA/h2+iB9ZTr8b0q4OZeN2G32k4QzKalEbhffZ6la9SUrT22jC+apzRQ/d
KMUWmtK7jl3qiDuElhtT2HWoTH/jal1MxBzqd61I/zhTCnjbAN9kGh35KyC0SpOWcBEQrSaJHrB7
sLSBPdifRsbyNAZt98bP5zxOEGTD/ma6EZlNnHoXUTau3Bbil8WBzXWAEvTSy5cBoR8SM+Go2gOJ
Y+N8piOuvB43KmIoPZQOUgE3vUpK65LOd/MuDGSHCKLf7Gn6GEKnPamE5TjKHXRL5LXZhQa4HQ0s
RD0axbU/bAdDPhhLrPu0wIU1cUj1RLRTgXyzYE7u+7w+ThhsjlGNy08584WtSwKYtAXYqpbkMWh7
yv5RtnsoBirrXHLfS6c8scBzuPKKI0e2YllPhr6s8QO0KGToxw7Y9ZWxBtH56JFL0UdJCWILpqNL
VvFWGQAFGWE2KQB0jNA0XSFSn54PGueoE2cuDt8sPNsxuEaYVl9zrY/fInQGeAXHz9Sx2nMliw+T
+k800cO3fAYnfQFoLbGh8mazES6rTnUX3mIduZShahDADUHvaDuwKabFodTp8em2U6xbof0iohMp
k8NxrZEHjxZqn4XaDtFwv7Dc1t6VPbMY8TWFk7dO9AbIgHsS+ZdW5OqlobaAPklksl6BG0b3vlbE
gO8LY9pnYXrunB5aQ/uJxilYabwSkoDiBaqdYiXmzFGdICWrqJjDYpBf0Ztm7ExWWy2t+jXxmTS1
NXQHdse+YfKlyuKA+6NedTN1zKse3iD+zVKjTeFDtE/cbi2VexqDFOcEYKQNeS7rMI9xqEzUPg2v
u/eoOM2h7uMU6ZU7R7cOfVOKS5t+aKW1dKeeJU7DD8uCo8ZLD8+x9gGatVnJZaq3B1wvbzKcZi+a
91XYSi5zKR6po8imwuPkZ9rFhNK9qB3qJqzHyBto38SjsBdGniMIYKyoeZSqZgxgAKBDvOknTnqA
GP50tbWXKqDsN5p0Y5lagMdb3vKBgh3TfPOCeoUtx/fcJftmwXgyOaXoUDZ07SnPUa8u2zhpllNR
5i9a63xk4VBRfpK36WSwnW3nJ+mpS/VgK83CO+L/3ZmWHmySNZMAbg6365Z6NOwspLhe2DoLu/HQ
KVr4YvCeXbhBFkw6ApTSRBX3hHD6zpQxGaY1kzSs6kEUR5shVjB+9xR2vLd4CFn5skqQ5swhn+lk
8cVkgWN6QefeJx0AZbi9HTrPArAyHzrGQ9VHyzbTx6UucGlkLqByhj72rleQpkO4gsoUf6hdiP+0
5mNEV2H1LJDuNqybUWcwb61Uvydp6ZDmvTrgKAqIvCkd+oaiksjvBhtZrjndGHEuZVXUkEOR1mJ8
SCDhZJ8x9N3VIJw7ObqI8IaBAtkqZpN/OIMu6kvcW3e7DlPyX3p1TPLvXhsYD6BgymoYcIGWXnMH
yXGkCTwSGPTt1DYOKRB7HFHgMaJyANvBycNHaAFhq5mD1dzgIUywgYA8VmBwaBjr3nuRFA6pNo5x
GafEuIgBiaDKQFygo3yxlBEf2r6NDwFHpG0xkv+aWmKb+RbpEK08xSYpc9Ag1kPi3lpCCRbQVwl3
MB1vL9h6IvIe1l2nHsjHefdKv1tNDJLPbCVyRbeQlYIkmM4Ywlcd0t8RWvI2o1FwMvSiw0aWb3Rj
tF9qre2WtajOMqcDMOqasa6C+v5sRMVpfjOGjsWBc7vc+/5QbxTXOWfJWRlvDOU+k26ya2JkMJMY
9+TKTGB9+chpiKd9fhTxD7ze8bICNY5DuxbwImGFiX0FN6luDe40FiCc62xgXIqdJh9pTYubuWp8
ommgHlUXUHeK8Sq0IXlQN0zMuIJQ628i8NQFhc2ebvmyTRgqtfG8PLaGe6L//1NMeX/3+/wtbTN7
4/fTAUr/V5lFJbmu6bQNE3pvNDeLB8YDdy00ZLaJb4Vb0sZ0EssGtVYZBEh8ud2iG6J8jxgnXUs8
mWtLTP0DvXyyBGalbwYy0Mgg6DnLs2C5VBD5wPF7DOITUowPYRsrPbJ+N609nnFu1w8ssIir4mOV
e8mpbYzq4Z8HMnYHNpwFcB2xLYUDjYlUqKWWQP5mStCFYf6I89qjtB+BEDfcrNqYPdDNule7Ic5Q
y7KH1oDcDE3v24t12qLJYfSGP+2EWoD5bb+ZZE6SkYTMTUzx1uu06FU2Ktjq/HlW8zEamAziqMsf
wHDznT2Qh2hWjLAzTHwnVboTM84eMf38g6c0o3FZ0fd8/uTM6rQl082D79aMywM7fbgCr6RlOazX
iHgese+w6jtLbCrdgh7kuDR9XH5+329zt+6ZVzQxsUOuegdyvTLJTxdt5r3a9AXvY6q2BbXXppQ2
7MeUBorOL8q2guQ3ZrfxxjDfOVpSvDlcIcDNKTzGS41e+4xforrX4X4q7eS1Rg4z6dONDBVQZg2C
9tLpPyeXvIXR3DPrAlWOIflFh8W/CBSxurFK/mlB71HX4OLP6LQ+Cq2uDug02Yy6zNr7pM4v6jH5
VxK6t0B4HyxLgyZfx1q0M2jxh1C2e6rtdWsBu/esvH/UuPQgTQ9iPdlEt09wpeNyrHYZVdtSawyG
IoLeCb3gVTZa4Zcnx5OLpngi8i9xS30j6yq4B9xHpFb73U5Wdn0sTCR3CYdATglcfCOX2YRi9sX3
Bnq9k/PDBeWceUPth8JCXXjSv1iM/0lKMXZ+iyXEgJcBJwYFmE0UmQOg3q+8m8pT7AomFP9Dosbg
DIIeRWJP76r2CClqOvOFXdq5i8Au1wnU3pe5xTtpeQbcxvYPnpjA6zGFPfT1r6EeDdZ9gmM9qhz0
TBAR/bRFEgj7hGyH76AQw0OfpXmZSCLqdL6/rIr84Br5fP7FNlLqKIFU2v81mNvNfJ7snI9Zujdt
vV5YkW7eDcUlnehmhQIHVbRQfyvbEgcHutneEUVNai1eY1ONfxtjIFNZI+xN6tmxamI6SHMTw+xG
baP1EfaJ+Slu3nzXe8jEU8KHy6YcLykz845U9l0U+TAO55siCmlruC65kM+nhqd4aaYat0mUcd94
k7w1pv+hE+SK9jLi/ERycUZaKYg2kiiI8iDIDaHC3mhgOcZ5W24GnLsrirFuF8c49obSCjBRNYcA
Y8xqzNytg9rvtSjtcK1bXbPWZUbMWKG9lZMDxSJLJLkthX3X6GKv6FD366rKs0tTqVuZtNNKJTdM
wMi7xyK/D6IMt63BZV9nMqMMTZK9FAN7u/Y98be+cUetCDgp9jYNw4Whtequ6iA7mA4v5/OpbENU
qrxkL7E+AGxnCrWHMo6vvQgN+EwEazOvn/bt0JJJOz+NyAFb556382HoLMi9k3ctnU0XPpyhLtKa
fcI0Gm3t6Ow4PjgLKEjq4TCW2HhRZaxIBGXtrck8GeYFHANJd9Gr9uEwZ19YXVXumFt2d6OK4fYG
U0wUQNjd8eEzS0+Etvbnp6JsoMHPAWTPt7uw3HzD0Yfh6/zVErfuVjOIVPqvwVUV/c41XLKy5v/Z
yhOHbY8QoOf/HKouOzI+wrg5XzmajPSTXVt/ns+cQWSXIkjen8/iqHCvoDT3//1Keja+SSDuz2d2
XrW3NjmHeaITQ0ripB/0t+eX8P0sm1w3357P8sDcBZUMrs//EvrcW2aI6vJ8Bsrnp2lc6/R8Fgpk
nr5hQLyZ/6pu4HiZQMT878cXWdUvMEBNHIn4vScOaMsU2wFbIt+sarLke1QWm+dXyd4D+SHHkpEk
L0FWlf66wZZPMco3a56jbaKBm+f51YbknV3mMIx6/lv8Ft1eGNCanv9zXw/2QWGK/+/1in09P8XI
XWkM8z/nKR3/QAX3539sa0Nz7aLZ+s6v6KkmfksCC8UQCpBGGv4yiGP1XuGqqopwuANcHG/WMLt0
Lpqy3AsKWvMoWMteUmQNfVz6r7JiX2d2Tl0aja+TXp0qau+Djpp2246DsRB1SMNSsOaXkaffeO8P
QJsQkHOw3GJTtO/D/Jci1si3BhRMrPlA33SSkVBxDWCrq9FYBih17xkR54gHGW630gAnZCq50vHg
IJxP45e8QO3lZq+p6Wm3bJDJmyimJXtNePfnB8f7stpQf49jguHqUr8WhXdO4FJuasjJpOyZPp3O
CFi2G72PZfw3Y5c/6fN9TWPTQg0FzMyhyl8+P+fgYZpHAUSDzBYjc97iuulTDKrf6RZxvirvpvtU
TZuA7JWNZQfgUOZPcQxmMNYN/TLvKu/l+QsmoHpOQJ6+Umgmm8hpCUssK+PVxy3URZh2ng/xTGlM
tffnX+iF47oLkcsPrXtx20S7iXmlrDjDLPO++K2FjI9Ir775MFDo49bDkZhDtRF6pC+nCBSMsAnB
JYHYuVnoRtd46brVOP+LDhfTTnUO6s6Wc+68lNGes48GtTuCeze7C2eQaFXy6/OLliAijFscGQMx
UI6Msjtq/31HZOXFdpnaFoTaxCWwxICWQiis4TbFxnvRl+1ZK1BEB6G6uuMcX1RaGp7xdikSY6Jl
YTOvsJ2NbH1CKjJGdqSq3XTsV0yB1StWS8bx867glVqIWxxm4dAV8kYIVXipG5uL5SL6abzbluVf
ubT39PPFqXX6L93t5dnMpmMvsEJkKr9R3557CAsICBkAhoRoszKiSdRjivk6fp0y9Uf6hXkapGNt
aX+7i0KftJcyiCgoJa0goJtAl/DhGKSaEw2N5iEFxgYiTWdgbGS3MFH+OqEjsLRr2vnxMH4PCXcO
I0tAVNEF8sep80z9PDgVuICaILee+mahxz8Bh7L3QSefziuA8Q4FWvV22MBWJnc4hOOqHpZAIjQJ
TPJdOudLGDoEF7LF4nmO5uClWlu+G6661h9vZvGdlx7V3yT/aRYtTiz52U1vOPCF/gPvBs4hK9mZ
JeVFVJftm9T+IM0R740kgStzohEZRcp5ioq96M1D6ZMFCW/6PSvbacl0Ot1lEsekMf9OFhRjuoOU
3G5FfN38br4juBBB2p/1un7HjgoOZ37QVqPVwe8I4mT7HP/pVcIqlNDomf+IkGCyhTe/iGD71qCH
3aVe3ZhM3OCDdQtfWkfI4qdMTAQa1SwnMjfnrfZOx9nFviG2lk8jMQzDbofVbefpilS9vuWwrsFC
GAu/pO3l17B5hMXuBmek1qrmVoR5SAGES8od+w+DXFZgW8LfZilydYv2jGPfa09Z5wjCitUZLe4W
Bv1h+6kqDYq6h5UpGjOxzyXtIwEB72BHeY3nodbeO73QSatq2DyydVyhQKLX7r9A3rCW3qi+vAoL
TG7F+eH57U4xi4h0/dFGq0k2/sYvw/590PK1xgF6E2qSk/eINoQk9nGdWCkbdOVfDEfDUzzZt8nX
7Nt8bEILe+M21gm4avb6mHxKw10NKeErqRe4N5NAh2Xk9ekGXZm4cVMCUw2dVyNLvkoCdgj7Ka+U
9WfaNgjRHeLeM1rCyH5fGGH88ms/2bqekO/SPNKEaG8c89O3QlHizTICzzbRI2DgaTzzDDpPbSeh
86Nr7drqHyUDLbSnHX1X2JBnJUt1fn5UwGQ7e2XzUQE/iWjcoJxm1ZBMoVK8cniidNqubXx+PiTc
RqtRyWteNR+JEPk5HYf8HP3fRyU1b0V5umuH/GSXEoHN8zvy+dskpNpN6sdvKYjdhiM0p2Q+XTwh
/JgTiHsydW0JhWTrO7W9n8H2I4ayxSDpHw10BM91FtFEKv1Diu5qXWUhp3UbnZfH/D7GKp1MWEq6
wGLhtJKjFe89dGIn2lQMVWm1bKI4rl/ivG+pnIEWPb/gowf971v6+fs02n7BQCjw8/OQz+9TIdGv
Nuoz01KKsswz9qw5//vR83NIjfONOYanaCr7/fMhxxSxZpP6FTnhZ2QZ9RpCaoehJaWJQV49j2IK
uv3zs76aUL48nyukYG76zXkvXGsdpxZ3zHYiaF47adzdWua/VFV2RFSHMX2VoryrSN+NlUpfrRLr
pMrHtUaa98Z3ED51NE+Wwwi2UXY9wJHGl0sUjsHKGTL4AFhyfvdN9le23bQNpE9CkB0YO1XT07WT
qfzizVp6Zd795mDooMzHpltyPlt3MzW7tDifmRRGWB6a9jXyqq1Lni0KZu9QuEmzG8ljA9Gzdnrc
XCPtvNodjffKEwcaJdhcG8N/bSHwvrj9FF21JAuPSVdZNOy8/nd6gVgX/6rp9hWZi0CEMIwDIwZ1
HSb93zgVKwZVWyPrrnpouQ8jYj5TTOXw5tNclyL0wG6V1IvQIBdc8tOiOWNHs3YV4VhkiRbooNoo
3eVh+NtsNhCpmdswpr3VijFW5zXJVm/lsPaZw26nylmbbJffdf4Zg3VhcCfsBxgoui6fU1fLnyZr
O1BwXnnJkVyvRGJjGWiqdAt91D4mJi0ORoDkqOuBsxd9+Baht99FJBYv7VyZv63gYY2MtL1YLOvG
ZOKU0f/GdAIGpR6+9Gp+98bmwArt3pBHfRu07qiBB+3qWZZLeh8DByUDfCK1ebGGcDOGvPJWlNFa
4lW5mNifWgYtmCkM+cV0/IPua/AXECXWJMUazuR61Zu2+uTC1MCe0vMBpO9rtfqUXApoQ5R7TrFJ
3Ryo/+P8nYC9ESJVhGtgSMQhUkzOAZBtu7CSGm+RF5enoTbtB5zlMXOqzyZV8aFhZrfwImLfCvyS
sqAFnKWNz8VPxjvGPe1dsJojpiy/Qi9x1i0d9w1YABgyJpTPEBWXRyR67/Fe2oWD/Nlkk/MY4bXB
R0Qs3iapR3mcggSZU6etsirKTi7B6fQfht9TgLaK0TEJVjmanH70ULUh7y49+61tQg6raWN5mwlc
2kvAjC7Oyv5FdAWyb6QomSyTjUin81AHv1ndM/yYJvngpgdXSozbFmFZRzuZVvlEjUjPt3m1Qj9Z
T0YUvjQd6hkOxRELFIIL1y4WoCjNvZNUKEtNnwGEO3iooZjANeYgEGr+i1PLOVIDucfnR0MU/usb
GZJyAsPyJcojiIDOLNFyU2yvPVZVwykX89TZjqZjKknw9BwMfLlhrVuDnh66ouRE/w2gSnGgbiPG
XFSHSA3FIqhbgXye86IYk+PzwaU+WTX2SHqiF1crp9fg9fa1hRHM0++ORfKsrxsHw3DvXjnKjRkG
7rFAonAkCNdHd4LarQWShfr599h5mOaAQk280CSO3zz0aguFEJKksCQ6IH2ODs+P9Cqr15UX/EFB
am9cIb/GomXIXln4iDFxHWLTiA6REUQHpwfcrWJc2CbzhYM+PzCyyw8jYe57jYrOmgNo5s/8/9fq
ePzWB+Rjo8U3WchN9pOu/vcjkvZcPJv7ctB6/PI8jMS8imRstxivLXurx5wDVWa0//3fqN/EViTe
Ssw/KfCd7ZSYcmlL8yfvjXxf0fOpheXvRNsTb2OixxDxqYnpbhcFhQSFHGuh5qdAabWuPNQd/tQ2
YXCaVQxo3KHZiRCEij8/6MJVBz1ICbRtwUKZxUtVkldf+ZYUC7MvTk5VUx8NUUaTi/1nLKzv5zM1
1tnh+dH/Pzw/BxAWEp8ebXSyzQVI4bpU2gHYXPYylmjQogYO/9hZ8MiiEa+Q6+Q3TODdgvBOH4nr
4flgIH1dVTZUFPim+0nT6PRx2Mew0c34TMKDE7OHXt+uWqysAFvIMZs6oHtOi5k0SQ7PF+/5DiVx
2O1TGgF2pfVXpQEvDOmvvmlJhUipHzjzlgGiVQcjezaW1YdtdEwQpS6+lPB/vEwbf/O2XWivGVc0
txgFrHHtAyMBClQ/Ch+ujDea77ItrcM4I9BM2PlFYRO47rb/LB3VC9aSfVxY1/9h7zyWI0fSbP0u
vfc2h0M4sJhNCIQig1oUNzAymQmtNZ7+fmB13+k7ZvMGd0NLUZWZjAi4OP8532HUjQCOyRYp3BDv
S7+Ym7AtE78msu73cTkATu6L56RKYOSvXjGzrB9HM072KHv9fQIPzx8aMssOKZWDaY7xbWWCieFj
/qGKZrzkaG2n2tYhWZQuvTAfMo6VUaubxcQ2Khn0nmVV3ijCuVAyluKeKSZMxCAAz7Ao2oMz3IkJ
vBbOiQwFaYfNRnPvZth6psi1Xir69lLG60hx2zCxWOejeDkPJomzunkQ7J4Au+uHhXCCsmJgRNy/
xgSuRkb15w4cI/nLthFPYZUZOzJKvCaSNCK4D+4OpX2bUFx6BJWRsoRU01nZgkSgwSG+X63idacw
jQ9Bd2yk6frktYgWNBnDNjFxyDIYUVYmHa285nGHqtc0w2mwAr/MGBDrMrNORTKhH0Ak2Q/Uvtyj
L9I7axHHmmWWHqEofgULuKXI8YIHI5rIVjP9y3Pj1prVfCod8y6t3GaH18B9hNdB9cX6o3YZ5g09
tpeqmymkJD1OOLDbGXKW11JNt7YmQREFNWyP4I67b8sQjQly5Hpvq1gCgS/h2I7Bz7THgvh3Ku9V
RX5vgv4T29Otcixvm1d3Hsk5v2yxkmelfekU8I5jQn+6dJIQyo2VPtsW892MeEamkkNauiee/oqr
Tephd64F6vVoXYcleB/C7CHOPzoTqGXUWz0wvZhQiaOA5MXRehyu71M3gtEux3RbI7/eAYx8nrpS
Pmau3OgVlORRx+7r1Ek+vXlT9OOH4zoX7ssUiIC726qpeoKCicWBLdoOawSpnMBV272HCeGtWXTD
oWPgwKfJ05+cNlgjZDIilkyHZax2Y1sBHkzNvWXmv8EafzTGKSmk3Adq0OeKY98cqp1XaWb3dXPI
NP4XL+gnQkgW63y0yDfEWr+LWuw7yjWeDfN5zKNLjpxwZHLdHmI+xpK0PR7bXFvR/VSTiUwS+uJJ
J5rwuCrHm05VmopjOoDgGxpqhColPtidsFU8CktHj/g7di1gLrYzrkvUNpxkUDzmsfpFilxdKAWm
ydjCChMt3V9Ba/BxiLM7XRvlc0Qeitm1/lUl9q9xbA/G+uKVo8ZHJsEkWsaV7BwVJVpWPiwIeoQY
bIZ5TXu7ItFkd7Rhd6CNrTW5hm9nkyaxiQk5W24rlslB192hLcs/NhPkzj7M3rAfsoyzGhedugaA
NSDKNUXwPQKcz/GpGmH9uOBzBcfK6DZk/AD0RzBn09WxyFV1dmZuu/NcQYUWawSdJlLDWxn9uZGd
RTD7eokpv+HeFlNrc0Tl+t26307iPbpQF/2uBbJVNUHnW64dHseC2phA3VC43N8C4Gq2BUH09X/k
8QTwwtMsQ2IAMs6/8ooo5piZ4ClorryL8E+BDtvEMallI1wB0oD4YVtgQZkxG25gMHt+kEfxbqY/
5pTOpdzENdd4QuS4hxzy6lZH/fvSGTe0v1HAS8M9/AW6fiuclWSLwJTr+Av/MA8OJSAyJLnQDpRd
V/p9HGS9B55kIfJ2B3aJmL42aFucaF/KKu8xV58yi8Zf4XIor3Ttcret3dseWakO3avOrh6+nSsh
MX0L82uO5/ToxviFZYeoZ3ECcSgN7ro+oFOlLxxUCrvYDQNEgqdapxY0JyfZRoPBxKJx7wuH8m3P
NI8JEcDrzxea6AbzEM2LdWnC0dqGQUxzZ5ERk6jS7CAFlcyBTik9dLS3ba3kkpMeY8Jn0Iyzfkk5
ihhT252d/MGruecQmGTZpSnmI+Ojx56dllsIMA+yG+xL2KYncnSeA8Qhbx7p7S72qD1fipP/axUy
i693dDUTEhOXKbd5C0a3oQ2i/UqIG+7HJsVZHM9vsrfNvRFz7gTEdW/HehtV8xv/btZmyT8ETBOQ
qkbfgGVj9uGAvrcnd1O1zqtuY9Rv770qhb5deCRHr6JBiGFzmxKrQH9N8PNCH/MkXU1GRGpohEcf
xVjdtZw+BZ5bqpyqNyybk68AuGRZPPu2CzansfYBXYwYJ9TbHFGdPEBpFlxZqUCIbx0vueObDhKo
JWuWjF2vxMFPPukpmOQvOza6r5KmbYxprk9CLNtEdYwDSrojNKLW2lfaujNFWuwExHAkoa3tiGNy
Zv4NqZOr2t1oIAlnUCZ2S4idGxrTwk5n/RZRAGMsKg/xFAX4r3k/R6v6y8myhguy/DKEePJE9C27
yGTBI3Vvxumb7suTyvNbcqzippcdTg/MP1lysV1P+mmocDjTYmF62PEU7hJ/oYFiyfs/SAsQlvPk
d1jZHrjnhMtN9M23ZuyzjhlzjvB5Xjz1DW8R/5AtH8ssQKji7QUmz3mhIvzQSegm0mn/msBU8EHe
ySEWcL1LHuo5719GN/Ag0oR3RYofmf9EyiV5tVAVZhfeLf1ey2EJuy8c48fWq9mePdFskAMKP3cy
LJxx9DoZMrxEC32NQxt/zVJ+CZQNeDecFEyANV668xjN7LoqT/Zd3jHBhXQuO4NaBWyh7FA3Q6m3
oR08JCHPDctFYxG0aaAFbEhV4GXE7BIltbuJtAvZcIZzK1ri5BEE8G24dRrzHo4AjjN1YQnZidDE
KkB0c06M3tfBQN23xeZYRtzWYsSSqrNeRhHe68z8Mq1k3qhq0MiXaxFTUj71InyBkspUPl8YwNkg
i+pFMGhUL4FTv0Vzt2lm9SequK4R0t9mi/dpMnnBtZx+WCAJUiNtnnsYfZEsHyHw0FHC1jQa1ifZ
THurXKSpSrCHIImb9XckmK1RRwTVo5h2XBIeeg98yZz7gW5usDOoE/lY/tnzrWxRDMc4dvdBUjqb
Tlj4hkFzjVw5qDRoDxR43ppBBMk851y/nBhP5xvVwuUyne5TKLYLsEFUGRT2XRY6nCo8RuCyOBlu
TaCP5ybFg+4HdXXLFCU6pUH+pDFVrH8WPeC9SrT/lIKn4phKnfTsfYQ9gb+skdnW086zdmbkr7XQ
HPX+F54fEgvdjAzVXCwbI5yz9q5F3C6o2945JgToMEajy3W/LbzxprU/UxWdnR6crtGGb1nZvE9U
mGxsr8FlP7b3PDp7DEkWe1v81SpiSq2Qw86zv9uQFH07exQNleiwvOvNLbUmSDlBcbdEptxmyLmH
kCIqAy8M4R8gjy3J63QML+7UwwDTHA2zNDgmuDaOeRxTwoe/ZgcVjNjx9MmaY/nW4BIA7/y2XThw
ZkOwTUxyUCVCUWobNwoSgzmxHuKxLYonTFcOnEDvlQlgCTPYrI+1U34YBsnnNS7mRP1tMuNzaxMQ
1AjwNWsJhw63uZ8NPtyt0/2VciIunKK9Q9F79tLg2prMt/AQ7FTchqTSaMKZisGiX8B4BaKxRrvH
OyvDyFKJOzdq/nAupAzPPPNf0i5VtwUJ53Dnhd0B1PS3YXf8463qo+nbm2I2DLT+4q7XFQqKQGPH
fIphr8uhvuvSr27bUvwSsS5uInVb9GgMawXwhmzZ/UQhbhIxLkPIpHmkhRhT/QlrGGBDSvi7XV7G
4K8OgzWGFPYl25W03LcDoQlxP1MOyMSx4RiVv7UoQZUlej7mGt0Q+yZvKFi0EgT4siWBgrmuxZos
RfAEEv9FDtAmSUFSg9F4DR8Q3YKDp389qE+9dCZssAZGKG8CMjaqAyFjjijxPnKWb5yGL+n6/AdZ
/lBJI9/qyLkVLQ92N7R70atb3hHNspMv+waf0KiyT1AD7+bKOGfFZKTTtpI7hWsjMIZsl0kQIT1i
MGgRPqzM2ss4JPUFy3sVftoy21uYQamRhZe20EEby5G+PhHRbds7Pq2LWxAod3Yo3icPE6aXfHBn
iQgBPMbVcuLe8Ienhxd55S0XrBSuwzbZF9ZH6MDMm114k82liYSEM/vHcepHKVkqScYlhXefR+77
6I2npcczmlFMjhH1OSy6P1Nx6D3Jrko+DM5Ayz3kvKj4a+J82AYEAMkOI4B392F37W0b1Xa2EFGN
D7PPPkZgS5ulketKta9iEk6IzpZfc1OQZkEkpGzsXdNiwYykARZoQl4XGJqWV17pdypuQJzMEetD
fq+8HLsYgJO1hOutJppaY6tqbSZ2dSbq/TDbjxg6f3m/bVGwyEeY5BMy72NrE2hIfZyl6lR5+gy4
4iak95Toq3eAlFXvvVzDOFT9RjdOv51qD1+B9Th6/YMAXEHhJDgoi+tKMD0FjgRFm5vpNg3Cr4Rc
uItjIGLlHZsOyTlsv7yIOqmq4twQh9RP9lnwhPcJBBwJYcJT27ZNeYMCMIUFqzeTn3Q7OT6fFOr0
SFZZ15T7XwEokZgTMWzceGJ6DuXvIuQSKj4jku+MliBjVN2fVBePYdS38CYK+pwQKzoBnEaeGtE9
xsq+scPyxYqGRxYlFUW+Sc6Gk1oKrOeZgzGBnceqn169ZD6rvOs5Is73rLI3RaeJrLKAjoncqkjf
m/l8jnK2CdXU+MJannnztDT2Q9gUABSiXagLRikPvRSEfzPYyK2/hNw15LygKTHHD9zkGlmK3yXj
VE05zMPizfVYAFqjpyzH5LTo/MKEc5VLe9fhoxiZ96kw/9Phnt3DN3q2PIz/GDm+rL755YzmQxfy
SCbVLnRktzEWPndOB2MUBiHZ1MeC/Z7kw5ftLO8y4IEITUEUtNmV48ShU1Wbbl5u0CnZyOHLBLCF
fRPT7TxZHwgFAKRZ4zrysQUrU4pXOXDPVcBE3ZFnO6oxUXWYqmO/MIZDNNyZdnwCyHL0LP2UfVQR
0mhgj5SuRuN9lwiCZB44mMrIj4tR/NWroNzARaPL0uSPN5Xjwm3m9KryrPdtwfG76Unmc++m6qS6
z3R5wMRMuMYtTkhNNRAXWBkeiKgMK9Yx7p/ioHhPmoHbWF1eBtlJMmO8Nrwx0qpguuWF8HvGQ3Xk
vYZ9Yx84uvAwQRlqK6c89Z4/ef173U7pkY02w29/6TFebRoNRsQ23od+OOoRUio122KfquLs4P3c
FWXHja+zlh0r3LQFMv86x6L+Ww+IU3kMg44BYooNv13GvWem9ythGKwGyZBEED6M0+6i6ScqY4dk
yIjjJMhPmQqG23gkNNH9pZvhkJMROaZjTm+ZszgbS6v6OBchZkQtf+mmi/YsdX6WwqCCMFqynZ7o
cAJqB2RoEwbVpXAhhS5T8e3G60EDPyA1bIPezmn+Oio8J5E0m60eTtWaUmoDmBytB0qEmVw+RSnT
AG7KI7bKBhQgWjAik/M8Tj1U8HQkPA65A7vAsp8E15mZQ/texEmOV9G61oF4D9yUYnmB30kwm+Ic
ggEgCo9GK7mERUfHAQ9iM1M6kCO6STUGNwwmD9Z1hutzo+nuG72MVccMMPF3HhGRscH1KDrDb5xC
7rCS+91MgWBr4To1KdKYctaxysYOk/Q4DfvoiOH9ElQm7KmOfSaS6b2Jf7cpAR1h5GbSv2JbI7wS
Dh0oJA3jWzlqPkFkrKjfGD7U1AAR5ECEm2kfeyJgIBUKZiMM+cvyPUBIhsLtcUS3HuQI9CnvcOdq
Nb2ZFuxGnCICUE6X77X2mNjEyW1fEuleKd324qH0i44yDdqbDcE5NWy9nc6gfDaueDU5R09y6J/w
oldWtbPYXSBaBDfA1OJdO1jkY2RmbJMCYg1wGxCytmLEqWTuZybM0yCcr3EIziQFBpLP9wkQ6lOI
H5KPBxCitHzLcZZjRbZDrueNA5gQP66BVPVQM4drxGBTblxnvjUNxGXt6K/F5qi1diH2BSIi2S6e
AmL37FV/4Z04eEt1a9ixubOZtexKZeqVfzFyNuFBc5OU2lrD8TF6GmSgi2KfTm54JDnHuUn8GgOn
PVqyw/Ro7BtmyXNpyTfPC3ZVC77Qxe/GOO8vd6kh3q3BSwlyXEyQB2J4rckMwjbOMVCgPXy0zH/X
0Q0qVQNQbLHu88Wwd2aqP3ievTRhVyHfZI5S7blGKTM7JOQ+2I4CCHTaepMjeapc8S67fObBrtdu
wb2vxTSdpa0GAIf86vbjSxByNgUelbo/bWFF4DP1LhgFcmlyOi0PA9spiS66q6es38E7Os0RQyxJ
To7Xbi/ceQaRlxOIi5vbzgrnvR0u4ApLDEdNQAhWg9rAfXFxlPe7oIKG0u30e0kExW8UflWTdDcj
4hm4rNpfSvk91nzHpUtUBHYr2hQ2OLuHyAgxZDiZGeGWwp1Ye4AIQmkCzzY+ZHGh9lXSWBuHV9Gq
sWZBL4UHbwevNumRm35uropOgqsh7AsXiF2DHnWjo2LkTqtMP041x0Mz9JWdPsVjqDcjJEfayubn
HyrA3FX7UMTzwVno+JxAtXcMg/YSw/uWbrNil/A6bqEV4rVw+geHV9DuX6DPXJupM0EkGSDJKjfB
apCe7dr3LO6NnTutR9/fRkjk1KyNFNLvQCqkIaPKBIkaHisnT2shX1FkImo2otxECCFXNtOCt2m8
6o3cMtQJQRFiRTjQRUDayGl5CJhOnOAKPDQefQBoDC1GWM6dOhlh0AawBuJEXnIjuRIJaV6DSfSH
dBx4Lhge7/K5uFSCg2cZfok4+AXT7GK25fSazm8h7hmCjMwpaP+ioDQHcBLSPsS1LmKSiS+QeYyb
nkKV3M558sCw2H7qekYI5uJp3woO0u6GczzTQj7mie+E2XcHDattyv5Ze9CLHYeOhPU8PaTmU6wk
PvDh3lpwMuJs4h6zgEyoSE/VtvjmUHBZaOHlftZpmM9JeOhF/egqiHFKNL86LN9DomlNKILg7Fp6
bcuat+Yy7+u4pp7RXvsLyBrnZgJXFLR9N8doyGH9F/vMrQk0dteO3VX0ue9GdKA0OXt1CWhs73Rq
IpIwya0dMdPhlhjseqE/LHrBdqFHTWrRsQgsGsJpbY5HTnsfntfDhiIsC3/IvsP+1e3KknrWKc2t
bWNpLM94yOym+LYuC3LeluvYcMCEeyMzEEUJbo48k8sl9sCQcTw5xQjcO7nU1hEDBVhABCKwmiQo
FzXk2ymIHqmu2Q19VD/07Q5iBQ9mazcwJ56z0oM6Hcj2VJcpmcgRiadsDnFdOoeUZ7p3bHwN47GI
wxMOBOeAxBpsXa76RvEehzeq7tqT1ed/cBN8Ma15cvifKOwh9Wmv01n6OAfmpavHYN5Wdfec0DWx
icL6LrDlcMzXOclIXMP06gddhGLfyORl4GnnbcyfxulmcadqvcAdi2m1zzUY02NzvI0FosaMLcW1
aAPVAXskCl/t6956ZzuglTMI/hrL6AW2r+nbKbQdNUPXW+L8rCPsEJWQh5AXBGInuTsw0S7I80wc
2lFEwEKxT5IPJpwnSL5Ake7vGhoHWlIXDknZh2lpqRpKWx4xWFVkwzsILCUk7T7fSa+OzwZPCOWa
XOUSZlpxgJO3I8glbWrfOAwIGWIaGSJMDjje+6j8rijHqw3zTXtxzyI2oIdzTi8H4imp2C8N5ptV
6tx79VqNiGYemxVxiZGtsJjesxT8Egd+agZ2gyiPlll95+w5wGZYxVd2cHU3Qbw6lVl2Yma/t4Ps
rh3ja4BSvUly5Hc6m1auunE7Ls5TgjFxMy2QH/ISlk3YIn5WPTMuh02Yq47cEw5eVQHN7QNk8dDh
2S8Wz0UCbO9iJbSfVi300Pulqj+U1SJsE0LfFPXFTNJxH7O4bESCVaIw8EGZxxK73pqUgFaP+mW0
xf3kqq+KouYt5WTE9GB+6KDAPmVWpyTnkQLOU8C1hPwwgEMXCulf9wAaZIEFUNp8LwM+fi/4naO4
Y6lwSDJ4KBKZRbWskQdXT2Ddd/Ml36d1/I42hpCXLL5uPBxs4Z+yB30rkuEyajv3bXt5z8b4Ky1q
EO81BS8ykUx8Z/bMnFWoDoud5MRdYbZhEXTTA2z28jrlnIZGK7snncPQWG4sBTMpqtA/A4MpTrWy
AMa2+axVTtJm6E+YdiM/1Qi79XJHAWpwdZTkS2Ta57jqH4yBdcxsnSMNf+lRGcYJoC6YW4mEXeYl
x2NZfo6JwZRwbPizIVvxfZsImzTJ7tI4wS3QxMPLvHiXWbChUm+zrWutuDl02WWZHY0OYYElB0x9
DtiKH+wKY3gY4qAHflYuDCAZkhBmE19t29j7CBT2tqzpHBbF7wzuyLVtmn1qrXJmXH9IVXacrtHv
rZe+MI2HxI7VQx93+S2E5RuMFMUppWGaCulUv4RzeAwMpMOKHkgHob52p+lkjBA9XAyvDkV2MTNr
NrOJ+XMyEShA5HbJuKjK7IHIlM4+xdF1J0utz33XnT1zl/YRM3Me+/0yyvuqGD6RMbepx7bKJfgF
qE6xLVarTFy9d2nawepib7e8D2fCccI3/Ft6fiTn9DBIqJ92Ghi+Ssnkq1kT5hqOjZ3eT04TXUjG
q/TTmgr8y1WFjNGlPmvcmTA5fEKPkecSfrd06DVWe8bc/GUPMQaBYbhgvGECRFrjMBYwvSObOUaJ
zaoIsg/RM+wswvpzjs13V5F4hQAVbTwdDU+Gre97l3ggnCV6MszyHLeAOFZzwCVqOkST5SFpyCtQ
5Mvt1eVPnZ6NmilwnVu7LFKfTJQkcwVqVpSzJAduJ3cNeeghMiYMPRqMM8Lakkm4WnZjn7JoefJ6
Qj2B/GRF+Yh/eTqFamCxfQdW5ztrC0sklY/byNoYvY6PLVudvZL7HA+gyj/WYqz/XyD2PFe//+sf
v8q+6Jr58XcYl8V/VoIZDm3J/3uD2O0nSIzus4jpc/3N4K2bT9//9Y+f/+nvIjFh/dNV2tGSTnOT
rZjO0H83iQlD/1M6js1YzDVth8WBvrB/V4npfyrPlY4nJchhotz0j/2rSsyw/qkN/Ei0W7n/qib7
d8HZ/d8NYe3/+Pl/tu6uf/1/FInZ2iQPAkvQltojVq+t/1GzGVojA7FIvnfNBFwxzeyHxrQec5Xf
tEpH1y7th7uiBgVjkST7ZOT1HSZGePy70K8eAU0JYQfX3Iu8GyLIWy00XkwdPKnBUS92xaR2cRA0
KJth5FKmvtWARpCvsRtAi/fWXREU6BiOy21iZ/CMbWb4dX8uKX34i9jbTDNEYO1+TGvYlLwzEcBP
Z9W5AvsOxnWxhRTQ/v1p/1+7iC1T/b8Fa7wujiWZLrn0HTqWY65vwH+WHnKgDWedR1enqO6x7H4r
TFWpY9mEXPsXbIlgpUz0cbt2VlgjPj2Uy4NNJrrH9ITzn18ODHWhuy3d0Cllwj1t3sOqvU10iivS
HfA2e2AmBBU5rkOdGrCZjiYbrMDfloNpWyVvkKuBPjfBhPtt8qVdlFe4hA9An6z7KOclILVEnwyq
463DrJlrIJKdA0hvwyeRO0BiMyhBm9o0U9XRMhmvg4m7xUiedWvKW3qpL8Y6bV8o8NlqB86WoMvM
cevbhahFlCzZBYprsY1yLt2JMeOCtIfIX6r+ozf1m26YIJcTBoTR0Xs34BjWzHRRxim4mPQTU94r
Bd5qE9z3yRSDNKtuZ6d7BUdtofkVA6NmAJlFAk2IjRpVjZL16Zss8GseV49q8R4GFw09haZAWysl
GF1Sbfnt7OREhh9Uc4+fdDobheZPAacKsRjXdNXBj4Wd3HGcNmIMn9oA1KrG8YoHfOK0ZUynYqBR
SLRnNk7Dr81M7XsnSje9S6cpRc4YNxod7coFqyYm5T9ZHy9HsGwfMnDXnulg8tue1wXLZs7xnXI6
0C5F0zd3cwKsrvPc3Ldm+p4UxDxVgkitljd0rAwgAthPEobQNRsMVqRx/Erhm7WolG8SsMaz6+1d
yeCuHJevNAmPxRKfQ89tD0zEJPaEGSysYx/73u/HMqUHo9rm02p8rig9Bty7xfLTrh+Cx9bMD+Gd
mzrBbbXmgafpqnTPqLNmLwwHvt8M9O0xcxivT/HGkB59uTF8nNF9lK5zxP+Nk9PBvTaZuUkVyqGp
kxyBEPNPh9uQk/5+BtqFhINoM1G7Cf3JIL2qXtSASkz8NABOZ3703RwdaVS+qYjzlE556acWMOWK
qcZP5p5z5qmH0gqu7hA2RxbSbe6Ea475Fev5AnQUX8EQ8XIOjFf3iyb4SjR+OmTIYcT9YQqrgYC0
HXsZ1jIGi06Zip2xhNFWmZVi/qtu4pkAn+F4m9KYAaEj2B2GIPrFleLGTK/AWCXDFM79vcz/MCbt
9i3n6iSNKkyfdgHhqNcb2cYffZ5FfhiRus8hIOxqE2Y/HqbfXkW41sgTfccidXAUh6SwIMzFBJGW
jxjvdZu0xJYhp5pWcc+o4rMx6+ET0hcpxVFY1yS9anJSWBNwBWdzf8yxHuyjGFd3bYhTPxonKTow
xkBJG0U8AjA2LhP41kD+Di2Cyq7XvUYLyEHopRUqaCLARMMn6oag3A+leBxSl2Y/xkrlUJw9HMMX
u++eFQXK+6C/D6N1qJv380oK3JoZyYS+MvEp1fp1ltV5nMvBT2Mq+aqAjpbQFlSJ4CgTTPAAmUCu
zWjSotEMn4/tPJSx/d66YJyNhp3FQrOaAghR1Iesfz3eMIEqhi5zGqZgvGS594qyvhZt2Td11HKQ
ndPlTuXhSxXJu0DOFF6E9rnFRMyIo2DMjzGvS8fHOgdjIWR6qYt0J7tM7yuy7ptuQR7NreWcV8kJ
SC1GQWFsSCaGN2Uzw72i4TyHNNZbKHT1QDDeanb2HP3pUaM2mcL0EDLLFMK5g3p6oOXjjqCkeWqR
6ZuYILwJYGX2wm2mHSxmS2nseyNc+3Cb9zwywfa3RJtTTeGDqw+hWRf7OEJNssaPumxiECDNLmgo
yQ2JUNcWtThOaCIdCwwtLJfdZvE2svmV5ONdjT+d7AQm6ohFHoCMX3USTHbtvkWyFkjjxoPQ2ApF
86m7ydh5/PJ2gDSI/fMdMkF05mDpHmrdAsANIJjS+bnvgm9FaG1LBTrNf7HapWi9eKTPsUk/YSB3
RoQ4BNCLzvF8iE9L5Vy9xBxvGgT4oznkv1BZ7mbP/TOzi/oFEvaGlEPIKAvEuLUZgzh9qim+OAwW
GoXrmT5Xj/5q20JRVELODY/5NW4z4+DSekurMStfDQSpXtpzUs3bGtPkqV+oIVXTXRytFUvIm4iY
BNQmmTCudxtBosLc17k42xhgUSRTa991CWBr0+j8KWjuxZCPpzTuDzKpwFupEYjpjAUjwEK6G2UO
EKLC1WfR+DUW9nwsjerTtpziUE5SH1t2xpJ1a8R+tQkj4sMqhwBhShK7S/FMOmTUiLeuHv+oZaZZ
Aam5o56a6Drolv9bHmbYE72pmcySIySnQ1tTH2HGHzOPxGYAV4KRMvzw5omrDRr1pZUMPGHjPCth
r4ed2C/zjH542msOebZyavGGqCAxOA/wJdD4MC0bt6Qg9J5NxbKHTKOuZey5Ny1dn2Bp5lZeY4Gc
knZUDywsDzXgbqY8NCZCMMjwDar0oprqd2420M05oBRBEb1HIbMY0Z/0YI9/wqE+gryge9lk2tea
fXoeTfEdMW7fmNyXqRrFpxpt8jbUewLbDWMelV8JgRbXEgYuaqVHfxze8IuNDr9VHvDgAUdLH/Jk
kcu0tzwtxbnTBGtxNlGKOBf9a9t3sPSgsiFHYHtvLLDwYMSfAUHYcVVy7QthKK8/yrv0LZ8rd//z
S+DR1CluLmSxe7b56La2CX2KuuffriZ8+5gYeMmnxJ33TQf+Il7/xp8vQ9uV51okyExDf1yIO2GM
X38Xt2HJGfTYV5Z1+vmJBNWDkfL3SO0vEpkBuiFcgCcQDEgpo1lXBSYmo/kGQ4mk7vr9/fzpPz+S
vfFetFSyWeZhsR9gVKV7z11ZNB70bGEfol4HjGBqdyeIfOMywvgWr1/+/odUIbsKvA5md2+pmjAv
y/HBpJ4WJGHSJcdmsW/740hR/Y5Vp2TCQYisp1tKjup1SqPO70TNC75+GfP+BUQkGXXJ7m45wNcE
NH72gOH886WtzJeQAIXvKWO1Nb0WRT2cf74EHjjfwPSmPcHwL1UUFTdiuAo1/TUZPCusjklGhy0x
L/KSfXzSDbJa1uEUyijLskRj+6KwEYF5eYyeaNV2JPN2zjzaAIkDvf/3W/Pfr+DPr6mUwVPTgO6K
tI09z9zo9S0KI3o9EYrBuTs1nmRUKn4ettemr/Adxo656TSzxDU5OMXy+PNyYi0yUbyYBOFyauX+
59VW9swf1Od69/PTrFVst2ZJliLlwPHz3cep/e5mg7efx+hfL4ihcDN5TfE7ovfVbzL3d+5Mr3M4
LD65Wn12ewDjhTCKrc5HmHk/7wAp02VX9tgjRkueiKzXZpueQ/zLf3/J6rz9+0ckZG+4JL54XvOg
pJFuDT1UZzVY1Tk0P4IOdHxuUhCnCzxLka7P9folKZf8WMacbn5+pn66gFf3eWmuXzMMXr7I4xth
BUDJhM1jRBpG9yGQpbK5qco8ODeWQeQxZSCmWabOP1+CpvJ2PODs5/aDPIh8HhDjRcQ6blblLq9Q
qztjbM59bTfnnx9N6++2hiAqE2AMVFPaXWIMl0nH2Q+sWo+ndw3lWLDay7rLjj+rwc87/veDw7oQ
SBuRPIVnvW4ZBu5E3dN5U/Pm/Pzlxa+h/D+UndeO3EqWRb+IAE3QvaY3LO/1Qkgqid67YHz9LFJC
V+OiezAjQATJzMrKSsOIOGfvteGbafX8bk54+LXcvc3ttDi2oMsZbqMFmOa5KCI963aOPJjmeHP7
W0UiILYxAFAqPhXLjevGGmbr1jXCY2N4VE8LHSkuYfEucrR0Jrhz3ZAt+3evTnAOG+Wf08QfTpTN
5nbHQGbexpoc905UUeRcDn3l0wJvs4sorOk2drrpNs+zbxpK45OqHNZQ6w1klgmkc8HXvda7QjOW
CKod42hqTMe+bvUGlKAoDKlLGZ275Pswd8V8/o4D/DMXWX1P97B6VF7+sJ5u0L4d7R700Hqo186r
P+bNg4ir4qEt9bf1dBtXM+E1TnWsfCN/t+J0R19Qq8qg7ds6wFxVB24f1v92uJ6blxvWPWZMn5Yp
rMP6A+t91/P/+Pn1HIzOT2mUxsElQjH0YLRiEu23zAl3Ndwli0nQyZns/Oj04rtvhyLQdKzvWMzq
FJCt0iArpEEKlyZ1ycfiisCzYLwC96HDNM8o72+n4nXsKTjnraUHwKWik5V5dyET4bwfkDh3R4lZ
d5cUxJL04h5kG8NqkewLc36c6RrtNcArl16iYEm1F4uMp73JKlVlQ7hvEpDBNGuL0KapmTtnux+q
fR2SQwTbOT2IhIphlYWPVh4ST5WmRVAavMdfGzS0r6nT6CTPInAzbfJwaIYZOKK8aZFczBHVhxo+
7UZ6XsSSB0I28tEk6T+RaNfokKs7WE1c7sBBFBA3SEC7dEO0syRjdj/2NyYRWPM03aNlsfpN02fJ
3jXFkUXeL3QQh0LY34Z8Tvd1i7tiURKPAptGHORqyi7MWnZm49ImlcxT5pjKUS+Vfw6rYj8p1v30
CZ8iQYiS7W3MEimMYRc10nz/FKbiO4w3HO50nzckpk57pE84yT4pOGSbOaJD2aL6q/nonCyaGnVq
gWFdNrz08YUIpH3noLdx/U7j8h+e6sJvzuD/zSOXpGep5Xg4M9bDYvl4qkkrAgBaZRAhg44RPFwa
ZpesFEgq74RPIIs7nUDSnEWavBd41rd9o6enblS3biysICOchbmOi8mjywmOSh5iV5MnpWmQWdDv
7Ko07oJ1U/dVEiQ1HwjOYCY8ZYji9+EsH60JGbGXps3ewBiKCYQPhqrs6NISdIPI8rk0FUqneGiD
Dp1JoMDTH0IR8ia7eCBIdzcZOaQhnhtVZGivYJ5V8Ew6zfXPf74yQ1Zf9eJnaWg/0UrWC3oAKWVW
L8D1s4e5nEgOnhtrApSt6cxKAI2t40RAjmzrkiy/GpxAGzTLk/dIcqDw5S4ZBvej1J6W/1lHA8FV
8nYa/O5EykZO/Shc1Fv+8zhJvN8ctMvrqsr2l5A3czKiCeqw1WiqcwNF2NpGOURv0bK/QU9+KUlP
PrvM77F2Nxl2hjza/3mUwdlihCZhKEa+YhK/ouVMT1yXt1yWBn4E/9vsAQ/Q+aITCYpYvqxhQwAY
cAJj2eghIkMyCS72clXKNJAO8GodwlNLZu/jlrJSe/ANha+G8vAm1NLfo4f625qTPZQY2BnG/GlH
EQrbpD3UabRtxJheLWxwQVSa5sVJeXXgu4SUSVUpo72XUcBjtkjRxcJSAM6ray1nXy6vsz7NPzwH
v8IwtBsnrN7I+mA1OIy/0VKFXehcHWuKLo0x7e10fPGK/nP5OPpp+QwjyCGFi+l9BX4X17n+rCyK
L0Pl7PwMvY/PDJBVh74nonk7Wn4XyGWjY/w/Ikl9BZ/7gO+Cq0fknVJhGsdsufLoNGbAjfg435In
uBv6IgVnjq+9xcuCQmuyJzNy7pjv7I0i/uzItt5EmvoRvpo9IfGtefJlRV5nVdU7ohgzXsKlaShP
RjPJUzV4H1po3XWCljatC9p95fhSy9o5IlX0A9ZSfjD0WfhnL6J3s9PmBnThcoNdsbqOyvy7V88/
jd4fg68Nfqcp8Bz195xaZsqlpZ2/7kF544o4Pzs3gN6OSObfBPEhO2YD3Xb6JmTfkxOHqknR5C2s
/q2oKmB3y/cqa8P9iPF7ayEeQ3ZNcPI8iGMi0teC3tVB6jmpYTbsfGdOKUBaPwoxUvjNm9ve695p
OjcnsyYM2kCTMNQNMLIifNS0KINxJ2xUfngBemz8sadZSxY3woGIhJwRgxOmAe9oO8l9aGZpwKwT
nVaIDcjsgfk6QEKIh6bIi2o52yrDsXbz8kIYaoK7jiBYU4vNQNVcHEbtCeMPyAVnClInlYHt4fzK
yAL0ZIXUOaTpzDWJ9qXAmtq1ey4Ltq4xQLbVSebWty4Z6kPbLVokE1USWmHoj4r6JBy3cmOE2YDz
ftQv/OeRZqRlfU7FbYrzk1VHT8J9S02tBoLAzKDwcGoVPB2aejCD6SBvO726xlWT7EuhXt0839Oj
kxcUPdGhDQVhW87UUzYsf+MMsQ4wsXtArzX1P1vvKO6UyBBLPs7r1dnNFy60TD4LkR/pWvdBmOsd
ScCZhWCPAX/myq6T6CsEmITOYqWmhwgWUtvdTXV0nvignEUBMiavDUYg/2SYqBYjAEms2evN3Ewu
uYOxvRuRizD/o2LQS/IneG5B2yDht4T7K2I4N7L+Cbw2bxa12H2jQ573o2+9Q7lcosxswyk/Fb0O
txA0WtKKYtjgvSF0fjkmGA+prs9nAczftUB61MCkRADUwxdYBi+DudwFuxAhzToCdzKYeGJctkKt
AhWTAIAn252IdTjssdqby/sBWOYJ+6O5QelPaHpbqV1qjBCV7CjA7BkHpm14+0gQ1YirAJoFObdj
dxAdNSonyeetmnnRCVTTd0B4ElT+6HC1lLeEItMAmF86e0fZgjwW59x7HlWwJEVSsEyqzHkm19aA
XT/yTXbK4fuY41esQywbKVW9Ld1jCR6BP10aSbyrK+RbrZd8m2mDsTokr2dgnlK7WrE3dfnIyu1U
SIafzp5u62z4HVs9CjmHII/GU3MwWlzNEGoRWRC5z4lOacJw4yM24xYLsHsUSAhPENduNLKiUVvw
Vk5a8yRhmSM3RiXb4zXk86BdZmqatMT6lJivooUbKvAOO/fZQCNeT8YJYyX+O2qr5Aq0w55lEsri
KXzzFJOXkeqp8LPHpDdBzTQS3Gb/XMfaoawxb6jZJqZG+qcop3olws/R4gUGVHPJW4jqSdfsEkLS
0E59DticUMroSJWWAWdI9Xes90taX/YQD0QshSKf8GSnENbtCBgol8sCctkoo+III+rnMjTaDtrU
5JNqCVgV1S9soKPGR4OStTntz0UYvpikUu2bcLzSrMYlNDHKHESjcclBfQd/BMXJVod96STIfvzs
w61YIE8aE3KrcZFKkevh4ukgcVSQXcRFtjYaZxe7E8LTJNqbiC8vVU9RwaYidcm9ei/ldDcPsj1q
HZA6Q6O0Ry9153hXy2bJ4ywvY1vrDEDWj7GJv/vW0vXr6XiMMJXQCZgnI23Tm16xlODT9bNsUoLh
iKdo8nA3gWzeTTGmqNH9aCjN8M1WgYkhVPEeqVBQDuOFw3a9IExCdU0hmiOZMn9NdBg2duUxKrjV
1fRmIiQo6ewipX4Kq8OuD0eFtLH69/qpnSdSyH2MDYhMozno5xbL8lBHFwSu0RnpZxlMIa6fYdms
hyiwikPNfIZwas6NBgNxasbkS1hhUDOjOqhC572xNKidSe0DYmXN6frX9RJP49TYo22ZmCAvl/1l
TPwz//+33fUmqMkYOOvpvP5cCW9o2PwZG5ehYvCX/omPlYVSJpeFdTTtMEuiZ/ZH2maavIYpX4Ni
dnF25Q72vV76x9D3y8NXOearlvWPc19r9fUuX7f+o4DzX++33vC17P96gH+c+3r49ZHX+/3/z/1f
f9vXw3/9tv907n9/ButP/NcXQjqzg6C4VPTp2iNtIWRiXOoIa9Nfh5aaYungVoPSfmtn6a3Vkhw8
RVV7aZcaS2GYH3JqmGnSlZnHT5R5j6myZzKuvPJJVNm9RqLsR0QuFLZSW5x6ZYYvJEHsa2iXVS0/
EFqPFPgBssaNrV9xJNpbK4QoZo3l4wS1L8MPcXUWqnBqOC5WXszKqLWtK7y06IU6IsDDmehwsuUQ
zGCzi0XNBbIm2plgH4yz/BCFs21iteVbWhk4Y0xN7OQQOh+a7r2melM/zvOIJ1OH8ryeL2Y8BAMw
opMl/Cd/YdO6LQIbZlwbsq76jyjpulOqd6y5tcdSxm+T5rWPMMg2lBrIGhA141w7DtsmdLx34kGI
cEmaIvD0zHgN0bXpCaN61jXvaJNhqyowT2asU1TptXdtYYxXIMBBUHWM9lqNS5zzM3/stkiMNOhV
Nb961LPFct5D33tuHXCXCd+oTY9y40OrvBdJyPYjusfpFs24vvFL2T7OTfSoUtLGZhdD4SCg9npa
5n94UPpbxzXfZOI7564bMExghG58WzwzFPvLh6MlKyhnZm7kjwQMrH+ZXkY1SDZ0QusheTf7Npsf
ZuXdIXjVydLRzr2dzrfd7D7ZA9nhJv2SNk6YyluZj7Qq97a1YcFryFNj7zsYOYdJe8mc7jGyAb4O
1dzem433M7Ns831OO+SkhRceseFSsyYnhp6Z9TRBTLxFs9AsyB5FhTntdvX4a+h5wWoHjT4J8cAT
2jYF+0balU6frehb4MAlfp7+akv41mNB7zdFAM3gNyYfZY6h0In0eT+Y7j09q5Nrm8l7ivqyB2X7
zWeKceQpfpOey3RsTIt3S+TfY9ep71uV90+eb58bUC0HAFkUotEH4G6h25u4k30K1WCe6xAUTw77
qWYGjGSN1Z1VYjUqEyuI6hmBhqj893SCnunGxXStOqG/ue7D+lqbtELPOSZJ8KO99z42DH4jba7b
Mbf1p5G/akYjy1+XEe2kI2kdKPXvmzj50Bvq7lWYX7wiHT+sma6wFFpMfDOA2GVkIk/a+UWD/Jgy
s7xMtea+F+hsJvGu9dCPdUEZbj07g1TbVCDOtkgOmz3GdOs19T9sfDHvRlx0V90iE2k9VA52DGlL
ebQScutIi3n3fG1XN6337JFCdGcv3lJnOU8g+3DgA5Mde9znm5C8jRtZjD8k8v/7NvadJxuYOxPr
9B0uhnmWPR3wRTdx9h1zwuKBONShdrWPZr4OrSqdtyYZKKTo1YuVw2szUucz1evxjRXVUED1Z0lE
j43y2pvu8helWWUE62E2Pc86AGpTsK4ms6HHkMtQynRqsTp1TtCCZjg5rYEnrinSt55/zKUBinaD
Nd5T4n9aONMsxMltVpGdvPXjL+G6MHbQbQb+AMhGS63f6y+ra6k2MDWNTae4KGDQEW/UILg6jxjw
LJxwbxnG/zjsXgHyFtcklecBDj7LdL64XRy2x5J+1WFKaxpAJTB4B9t9MC+HUfXdgwiKTLR4xnIF
E1x4v0kjNN5wUdhHwzb1/XpYxbgiZ2F9TwyaqKAi9bcMmUMrZbPppz4KyrCx7twK43jRem8oadRR
dxcd90gVT09cjAQ0Nkg2iG4crthv+ri3i7B4U6APbhzPJFojjlhVQfy5phHlXTszncP6AqQmnulQ
68vbttVZ8I9nMLv0uVzIuhaAqI3K+aaFhnZq/Irl3Wx1l3ZKQcA15mu1BElaLkUl3CUWxBGwpJqf
RLsapw1G3g7uGF1ZtAltdtJd5oUFNH2MTIs+AQZteDTD8pAihmMmmIN7ZbG27K+3r/df9/7T4bw8
2j/uAqKSh/j6ka+fW+/9bzcTTQ2gxyiPYbM0xHUaJeteT0WOSxmb8V97YYz0dLuejBrokqSW2NTG
9fFeW/6M0CjKSwQ1DUtzKW/8kdYuq/zq0i+bzONprnvrOb/xfGzaDEbO0s6Eikdj02OBqhn0ZwCn
8Dw0nYGeYsIJoDwcVxxYJDTyBNcNxZ+/e4nM3lvSBTCGcqND+vWlX7o+rmQhXwEw207J0Fw8P8dB
wSR1My+HoJopSVgmWfH/Oky6rLhM907twHj23Id6IWjoiaQFPDQCo3zhHswpni9elNBiG1nOO5Ga
L7DBOIdl8uiHYYDWkUyUqKv36fI7hGoZebrox/obv37t1+H69FiNk/gWntfn34qa5+X2DZbLZbdt
EgqyRUM0Vord1F66X1+b9Vw35vLQK3mPUoc4hLQ4e6MnznYnF/fz8kQm09vn2kDa0b/+4GHuDl6V
aEf88jTVlo1LlM42k8OwJWJA6Xtr6XD6I/C5NmOcWDqOztLvXPcAalRckRFOMKDSBVobYWN8k4w+
kpBF47Bu5gLUKQ59C+JXrjc7kUQEDzfkLMnJ04uT3VfWaejSrV/I4jLbdnFZ9742+IWKC2Pva5n4
7n79pMUpp9yIGd7WqIkewwCDJbjpq63e8k0FNbK0n9n0/9qrQNqdLRyAjBwAqpZfFg+DN2/nARR1
2pNxvT60s343v37LYNDitKLs+/ohXjd4E3Cufx17Hk5vghnO9fJJXj/Tvo3EuapHohTcQf79UAPg
/Bmq8b62C2TXauZzTs3/70aLq+rcFjgvo6UtWJfDxV5Isuueqwm6hE4cVLGL19zOibijgQ28Uiba
J6bRUt/TZkUaUDbS0HZ5b5LkTZmX9nT/53FWIu36iOu5P6za9eQ/7uMtv1rW1HYNhuudb+Ujunc2
8zD83VsPvQ7MECjAZlulNMiNjqZwZYrh7956jhCzoy48Rt2sIwJ2vcx0sjn76W8rJwpw0xWuc6Hr
7FwgXOIz70xik5ymJX2vqCi46WZ/qfPkpBZRV4hDY4Pv7o1c1XFj+0kN8y71D7Nf3M+OVMHXBqwy
bAFN0Qr0B+NahHRMSCwmVSKLrtI0o6uluofKiARKwQ4zVGEga6k0QnTfiYMcSddjU9cL0Itn8i6n
ivCWQnOIVKrcq3Kk+2dvPUTZpu+95dnhd6LuoqVXYhvcawIz5Botm3VvvdFK8pvG081jp7uI6UjX
o1JmQHeJ9kW0lFYfKuuXQfbfsVS69cCc+j7po8+pn4pjgitkN/npdNLomu5UEZOQUvVZYCfEdiVJ
RxdujGxEZf7MU/mUo2UEdFa8czIONpEKkXYvqJ3zTdmKjjmsrKGsifbBL7XoR2TooCnnFkBmlbYP
yjYp7xtYr13kr6d0yaqsxiS7mRovOliF8A7NfHWmpj256H52Ei7qE/bCz1I3koBC3IhEzTR3uPPH
u0Roi7FYAhleDtfNbA+3qs9g55RoVdoeZ0FYjuPduiGdT90iIUVFzRCqBGONIJDLdMDuxdQ9AcbN
6U76JhUJZjfl1oGhToJr9TLM8XTyoLqQuJidHGPE5jiRt0gJW9b7uPGzgLTXv5tGFHkAL+gnImwK
qMt5PSRk1wRL+XVXyjHTlmikDClV0wUkg3XButd1EYkQlNTLpYkkOvmEJHk62izxEB2y8aCmXi3J
PMYlQgnrCtyfwjDoubaAl4gnG+RWlHiXgSkVwZ+TISqkqwnSf6lZkq8bBdR8IeHRUttqdnLQBvqc
SUNHsXDvIt+Pzg2GP7JcPnzQbXvqLBdzKaq4nekBUIc5WifUQQewDQDhADiPaKaoAyb5yNcs1PKO
3o8RB4sDPEh647PrgfagGj7lS+di1CnWxUaPlsBA3JRW0bcqaz7sFoz8n02e0OSg24FiO0T8Umju
DksNFIul7rOMugEEuwfJ1Fz3SAti+SX/bIbyAOAshehDbc1Cer9h7VZdRsIEKYIC3jQrCx/hoF0M
AZildiAvYDr6s9ExVhnbXOolZX6XVB+t/0BHx+tLAf1C95h52rLnVWagjyI+rhML0QqkvlSlyMrg
0qvpXIS/Zhzrucms4YtZsC/WyYbWdP8+7VgPU7Ma9n5m/wR+w5RlnXL82XXbsj2qLENBwthNojBu
mnVYpxOLmii+x7b+dxCPSBe/rOP3urduYrFYglp1YiRGwYqn4qO1ucT6UMDWhxHLFEca/b072PIQ
Z0NiQFLlgQpBNrbgm0Kx1jAV60LmCeuoDipsa4wEumII1nYUNJFL1LCclLRpRedoXo26zUhl1Whv
Z+01N1p5KchBKjbAiGSJkiZyu18Y3uQlXW5b98p+on2TqCMyaAZUfRm4/+x2OCBOdit2ypJ4Btbh
u5qA5kYE0XEcEeYS2uevIdZfZpDrkL6em8rhhFpsOuYihdS6zi/XeSPNmW9xPpCWvUwqEZyxIArt
IUIwl8KwcHNcznoK9RwBAQPxOq80Eflv+yGm8AGZk4lb4yCbWjbr+GEuo7vdq+9ADXi5lo2xvCLr
jRn85V0IaQWpRS6PmRWf+0XaMy4bsnCR/6yzHmYwzplI3XW+A6mngzuBVGfdW8+thwYkuBpS3ckM
nbg9lWP/2GGqOpQtxjIcNaZOs51di2ydzUhaDG0OZO/xMgIu58nW+7u3nmsKA/Y/82c+qtywbkiz
hqGybNZDjQT0HbICHLo9Xb69kHmPpM/doUhSBzxgd/+YmKfI3bMkC3LDfCyB823jAeaIUeu3M90U
qgBmdV+xuouidLx1lPU++dK4mqPHxQk1T6d5jwNN960YYE5T7PKZ4ROztwtxjgLNm59rbySd1wo/
DJOiccqVZ6JVdu48Sass6kGFLVzvdWP4ReCKpt1Qz5P7JGqs+7puKfyx5ACmyCJqEdGte7rPrzNc
y6RP2InbqUG75XXoQHDOpDQephOE53eSOvjOWgnQUUKGcJJbb7Pv5qduUFWQ6iFl6sZ6w2L7fVD+
fgqnICT/5jBlrXfJEJZuLDEuJrZmol8OUhPRNvNY272NSIPYeC1TZ8+AET4lv0tnOo0J1Wf01PE9
RtBsi3LFv2QMlpvJCPe6p70XLN7hnzbF0dCJfUT+mdyNU589ViJ7yXIusQjCzP2Yz0+GF4abfsig
sCFH9YJWIwZ63ZhW8U041T6i7baRyUQRUlfU2of5IWOU6RBWvw3hwAWspK3ll+Zzi6P5vZ2xulbO
EsKARW+rdxrly2EKZ/CF0/gkO//7HKdDsB5l0xAe+4JemxfB08uU+252RAiQ/yQuVpO77+SdGtOD
6U8EjWjVxk4TLn21oZ/MCciLayDMnskbDbXXEs4QXfXQDdZDzAhHM/XdRz5oKXbuhegxaa+CcBQc
teAVPWEeG7Mvj8kwyweAJ5tw7OHRei6J3Vw7t5HwvJuiNIwHaBuwBe1vkQ7tMW8qBMGZO77Ydlzs
mfi4N0RJ+mfAuUw367s/1q5Cp1FPHoi84XEeFJ4jlnLJlvgNv94S1IFWYTZOKRzTaz4XWTCX/W0f
J4/5MtfOcgTfvoBZKktd3rk5jdqpTuZvJMLRX5/Va5bRwrIn2bzmfh4UsVE8YBFrXiPgrSo2h2fp
JeextYebslbRoYq5VlVab94bIjHvzaFPg3nWbyrtuTUEFWsHvJ1tSOOCSR9nSG1jx82fGRKtlxEt
FrMjB46doPJXO6V5bfBQX30+MYdscIBdl6+NnPODGgf/ledqm61xP0/e2W5a7WbdhApRLtze5hj2
IzkhZnY32b5ijuyRRZ4PuDM8iGU9V+HHMQIFQAD4jlxsb4vnRpA94mw8ikdn4hbmHXJJ+R6VLv3N
uuh3YT36rFnG9oFmIosg8yaht1Z04yMpW/w1CoszbprpLHOBL3yIreGEX88lQ0YaN/NzlVfPkdM2
TwquxUF6XXG1taagO4oiHVreoTLS/IdvXpJUFT9ZgiOzhit/202eE8gQilVv9tNzksVPHpHilSso
SvsyeokM+3n09fl2PWIIRbkkOqSvy419AUWsG1BvW33xRMG9RsfWh4FpQGaz5uOAmAyexmwcx9HG
u2LdpsTOP/75eCncS/uo1SQGbM++Tr3qmd0/jE4ebWtcGDdyvs8oFd7kwo/+bHwV/XIy4V+a9DsG
CQzpiZEQvNbGTy1BD2fwyscyRvFYGl78Y6EgTk75GFq9/iJm58kj4vfJczrtKqiD7WiPYsRASg+/
tNxZ+gCoAinWYh9mROlMvHL4U17LkCc2zh6y+0neuhlNfS2MIMG5ibFTLcAoU2NW6/CuWwNZLnpW
H/VM83HRww2NCVMxCbR5sTF2MFN+qZZQtJHsc3convX0riYL48z906CcMK5BpUvIQZ7hnITxMck9
7WHdpIoFDgW5Ybbv7dmYXmBa7/qhmx6dLpEvRllC7JmGh/U2AtuCbpiGq1bO1zGvk7toDuM7k3TT
fUN87XY9jGz194ZCiwXFC53sT+5GJRi/x4DhbCQt4GbdtO4CMcLgxrelXQraBm4lJvNhStPaL53i
UbYv6Dn6J7FsesV4E7sKi9Xkdk9VL22kDeP7ekQZz9zPEglnLAZlQ+MdwiVfEIqjjvDr7NF9H4TF
uW7GdZPJG3euJpz3S/NbiEkFcC15D/3TmhKgWUqygoB9cSW2Zbque5jdx6sxmb+tEhVPHLp5TeWn
RhSnUvfcVeLPEX2M+rqejxfqaebo8zZNB0QQs9fNNybT0hvZWq85nvET66n5JqrkZ99DTZtRatw7
SV/uqr7hUrMcqiIhR3ms8M+HCQReTuWGU4YbvE8nJy20gNIrh+uPEfL298dMh6AYozKjQw5ei+UB
WdCR1fdPpu5Htzku19DkaD0lFj+ki1jyup4z+Aqe+QRFoL65y3oOtShzqXC8V3PcP4HMR5Ff9lQY
lgcZKWPdZ6bYrzeOSfQaxUxhEhGjEWOJXtjejS5896lLc4WVX9Ng1Fni7A/p4nHp9KvVULJa71K1
pvfU00FX3jg9rKdqH9s+OZDVyY8b78nM0ax2EQEZoQdrMfVv6Dw0aAxK5JIgH3pg4PNOGDl5d5Ri
acDjrxgJygO2C+0jy+qDhDZyL3EwHWL4RUQnY0wrTdc909A3X6BYbnBZEwisg3urDAdqdTp5t6z5
WVJXxbg3C2yHAN6uYLSii3St+JYshRiUVyWpio692vs2Bg98Exbrr1IWoI2s+dMNq4bvTkbt+5L8
HtMRAB7j2HtuGNQ60wa0Vle+pq71YMv5vcfwvylHJPA9lpoh/5UySd/aSj36udvtlJ0+4gIU+Xxl
LqjhbskuarKBCop0O4D+wW6KdHHmtaxi9eyYOQmvKFfhei/RZwimXL1F7iUc4xo9QmX8iUTR3pLI
Z+6Gi5e5r1PTAMJDCahyv4M5+2kX5qEu0L7rw5A8ZbXYdgofRcmHU5XuT1vF6tSCfCHWRP4UMgL+
umg35rw6EhgNqk9hlZ1gLbKarh9DNIRIxa7zZAyUAp1q19fy02PSuagsw0MN2W2jMbfZuBPYKpq0
By8RJOIsPjyN9TpX3eFqhM4imq3anefhxivq2xHVILrRAorDFCWbGqRq6SrQIVa9BeNMECN+5g5y
iLSIpAD0uvX04Q1KDKDnBohuMx2IUzxrXZhAu07DTaSmG3prP+eGUcDX3FOkOUfby58y0jKPSWvf
1UlMEVudqOKFiOrEy2TVqMgbc69V0884NZ9GbTR3dZTTVvKXy3ZJ43z26NtUSMsTG9tIg7A3fLNH
O8W7Z11rsEUE1B2tVlensSU4EUD3GWVTtXMwZQ+82MchA1l2jSNCNVlhHAtbnoU/tQcHAtSpS6HM
esaiucB60c+/qyY6L503YyqaO9Rs36Ur6P0axk8FzC2wQmZAfUpp1icxTvT2HRQelFmu2bKeEx6B
7u64q03yyxWavRpfdjR3v5MRbIkVVfExLG0i3oFlSpVyeaTbMFFXcBxckYnu1vvGNO9smLqkzasS
r8xzkvv1cRqa7zJxKbPZzrTNEKFkYeXeDgWJZk6ebdxIPEqPlbKM47ui7F8nAu5JMzTEVbozxv66
QXJMMJVbpw8oWtBb3o38qccqr0HQeMdxoaIhKDuuZpAx6rbEufis9+ctkt9j2WU3uHKIA+hSJh7k
Ik+0ujclyiOgKt1D7ejPaTWAuTfjvZc6qBApYaf67QSwTablmXcx3bqm/iNsWD6mOlEPaTU9plND
tLMDVnf2xovWuTuSn/xNWfE9cQVObdhrDu+/KUmRRhG6o6N5m7fRewE64GxJpgQDIctaLmNKQ+CT
ta45EnCHAd/dx7ZVkB6c8rUr+QukeYi1GAG5l73h+u0OfhhdB708WTK+K3VLI++ZZQLxayGBZU8Z
xOuU/JbGyZl+m3d6R692sAHduz1FIJlO+J064IaYzY94ik+TDW2RcHjcfRoSZi6QxE3/HuuaZHuS
0zdmnZfH3qZhYvSvnjvDCsH9CKCQ2MGBCa7bahF9g/kyYxPcNdFHUk44VHuKynha4RHrEoFD7yGU
ojxFQsj7ZNRboZ69bA/9/4fG5AO+rfGrzt1vUeX9JPSVMjGwqXbCethh0XBz9Aiq/51IvvJ40t7L
oo9ObYIjRx/nazU6eJ3Jh50UXCjIuPAB29zfWdVjbvnzkyTivEO/aEKXK43tyMyVWmH/0vi3VaF1
zE706j4fk+/M0kdPMXqGyVXwTlFGnegiEnwCs47SclLfzQWIGyNjAuXKbPPJDA1o2yhh9Tma4qeb
bEGQmQAtkYAB5NhZnf/YxP1HgdE9gAXwversO7O3fisN0JnUyofaa3+GzCcnApUaFHO108u9MxcJ
kn/15jo8L5ZfcaFZO1Mr8tsU27afaETIDnAhVaKfU2XdF4a9HwYr25uVg3Oq9zcFgRkua1h71Lda
mISfquf65WlgqNriXSl5IFvpxiIOOGrEsbE7VHNil5C4ubOd7LGW7otn0YyZnXNhML9sO7jzvJvn
CUkXnWEyvaVzY1bZ9yjRY4Lk0x9EyoFatt88QhdAUIlvbVs+6yC2yjkXd0JVyyooOiK3QO5pqu+i
FB5pa+h1InPfGfZbyaRqHqugCUEsUcdWhOhSXDcRT3f5Xa4OucnYVjtDum0GVwPmZ8R4/Au584ve
2OSa+z/sncly3Fh7bV/lhueoQHPQDe4kgeyYmWQmSZESJwiRlA76HjgAnt4LrLq+VbbDDs89+SNE
lX5mAxx8zd5rHwlS2cTEi29GXddWmdpOJsQge7JFEZIy9TWT/Nam50I3uMqJI3UiJhS+xs4vhX45
cM+bJ4VaGkoIF7RfsDpcGOQxMUe3mLonyKRolcwD44hXkD0czbN4bS1WAQgDf/t4AvBmIVTtEuYE
fBf5MlbbWDovpiL4lUwXwn8OtI4tsh80Ag766L5v2f7kOvMOV68O8RD9KKoULm3rqsCKD8mUPFuu
iXsGiXikjc/+1GZYm2GBu4Z7D4YKDw6zOSruQIdMWvquFbpxA9qu8OEygZQ6vzQGBSfSXJqWKg91
s6g3iz57eLghk3QNR3qH6DBkLESiAX5r5kA7f5anBHxeyMaIfDdw0XiF5Uc24oVElsFDzHpkzgab
TkWrziU+MXJ4QnSJ5o98TsTYy7v07WcpCQHpyiPoxvFZtmADPXLH6uScVTyLfI0UeZqnpWoRQiNt
Hxqmjpn6TO130YwPJDtlG+ZMAvYmFo6u5amO6mhQto3ZnOC9hA8Hcps4VQ3SWk9Zv1k0ggIunWU/
iZqTmyBgRrK7BTriManQ9sMvAPhk+PO9vZgYcgRaikxrQ2a77XUiEbghQBYEF/IDv6VCAgews9DS
UIyIHaNZUCTD6MBj53aR/fhBhAwRUjkDcxrOjYUHEqA1R7gfoKo4TLB76wEQfTstWxgapxZuNTMf
1qbN+kBKiQdSpvOp5YQaG8LZdTpHmeHMv/pkDd6I7HHllARe176PkzDOU8FquqzWZaiXncj9Krea
i+2lJFOAJXVy1P2sxD/Q4qkh7I+xZvkSieRNjzm2PCZqERPLIEf02uIPg6Ndf8yovjAmPhDeBhwv
j2E6Tt8Kx3oR4F/zEpZa1/u/LTN+WzJes/S6FKslV14fQR/NXYUEHTbYFJUvs82B1sXFpcT3gEU6
uVejEmE6iLvKNh9k7Q7HEb/SNtfdTx73VwLwPhNJvlJb4e/VO6Ia44qhgHTWZTjqmI1XmhCyop9m
TGfX4aEJMm9cCFTMQgI9jN24pLfGMvaaPxPMlGS3hsRjaSJebgynoLRX8AwtVBdtZr1YTvreOt3L
MjN+ZBecSBSBRZr0t77lrJ3GFe+IVgEpYw+mxyI3hX/G4DfbSh0WvrkgtEYSGKqq+dU25clO1QdK
JkKRKijYmQ9BNFlprBp5RMnS770+USiBejjFLej5aM0I1KBaNEiF90BE2Txq5bad45+JwPexsDkd
uMWYrC8X2fOrZV0+kDTF3MCoXhEThZHe7IpqCPtWHLCAsbLK0RhkhAk0o3tuHOuuqQcJdt7APmj0
WDA6BGETeL5SxD9Yb+wGDdGxmernOcmmh8aeSUGFzAg5v+pYVyvUQkb6u53I4GlSlDvp+FZ1T5pD
ADqhBWA1F2O6ac8axdbWHhUOIgJ5Qe5zH5SS505BtLs9OtOJIOQdKPhvnm3wRlCr0RnJU8utcyfI
f5LdhBVTc7ptJMoHTWSPQA/n75ZkekjWD6qwiNygYgoKR+BbgykYVpTYG5P00bigqiPzHi7rRQ3Q
R60Fewa9xbfJjMu7xP3VtJggXHJN4N5xM+SJIUL2Nd4GAAQZAq6XXojTTaGklSCSvVuTKCADQ/nb
G8CtLupn5KrnfJGvugEXZuytDw12KByckhwfcKp7R2g4Gh10OkMDSJsrouRFEgk0xOVzEh3BAiLT
6yI7zDP5urgOobm6gufQvxmSFi/FrpHBNa+95kE6zFXa6TLFvyNMBE/6el3Wfl7tjLXymeAy2Ite
3Bt284P1OZThpY02NIETwXQvfKLBEvfGyp1EZLWGyC9pjGshie6HSb+MpQjxlO2jxX5Jmf/EmAI2
ZJcjrUhYRfppE3J6GkkyX+pufij9mTg6OPgUeE2ISPbYcPVYMzMpZ1ql6aBiC33eJJH7bajT7EhX
XzOisW0WPs7J1623GMlGvU7U4ThuR6dKiYPu3ogKCnT0UI1mnXBrduPKmbYeLTBNYQ3fTtMLZzfo
DEntPEU7DjSnQkax0aoBqWeCPZ7V0zBh0yoiBtf1WkjiTSMCd8+ygaMLlGeSRRFLE5waZrX021gn
QpW826qxPUqq/K4RHglrROOsysQk+8gHCJk8nZK9HwMyFWoUoe4h8x+TstlNlYi3Xf6c8ohCYQAB
MO3im1lA20wl7Cq/ezQ6ny8f0QNLM9cPs5SaXPnoIGbvaKXUVhxOR42evIim36JCv0cFtXOV965P
Av7oOKf7KnuQWlWARdY/+zWchy08Mttu/m6M8XZq0St8/TiZPhiFLEx1gYirXP2UXUm2rW3moL/E
fPRJ0TM7IJlypTtm9R1Pd4XLonxHoQSzlT6xTLx5V04TYFqz/hiiEDYRwdNmb4ZLzPdA8ZhsynrG
2+XZe8qxaq/r/j71oh+uQZwYzMontTiXWa1D1ZYwpNFiq8JmSiboNnMWfQcp9AhNGI9DLW8kMcM8
DH2t5CFVRfdLElk7jwPuiLQZa8OozRTZtAs+R+uoRhxauov/PS/NiyfeYn3KwxgEUtZ1Pkt+Zytm
m7GVTnBWfRmAtVynRKJmMLCI2XV6V1XNiK8W369LO4G24x3Lbf84g8mqeUVjJOonsI9EumksSrqm
bHdG673X8TRj2uXM8o2NrSx316lUhBxyPK6VCt3JMXZL62kPdcY80XLAOyapeTCH7mm25/YGIygg
iJCstUJeR10AH7Wsi1uCsJtUyn3sXWRkeAh6KQCJ0Sq3Zj4QPOmXZTA7TX5IYbVrY/NjcNdE3cUC
s9K8jobzDAFLvSLyvnTlsisyZ3pFhzecVDrUtGQYaX3z/QtM+L8Ex/+G4GiLr8/pT/Zf+LP/+Reo
8f5nAfgxqDp+8ph8/APguP6bv/iNnvmH7ei27rkm0iPXEvyV+tX1//dfNA9+o28CcLSQQHuu/W/0
RsP4w2TYaBDcZEEQtH3+zV/0RvsP4dNo+YwZwDO7wvuXfwdr/K/gjSaAyL/DG23E/7ZlwxAE36jb
MEj/CSnUimXQ85nsFq2r/DMxXM5YGCddOGcIziEUsnlbo1Shv/PQr1hrzFzrPMdaJ8/jrC4ReVBH
022uJgG2BysZXmcaj3UkQCNR3Cbbm1FfIrfC4nQqde9BLo723f382wf+F5Ly/6BTulZJ2XfQMV3j
P7wP3/dsh7fBp8zHo/v/fB9O1eRdTHjqtqbygBKO5KIzZvI18ugwKfNamolAQ2vsY9KSLgSiCSDO
U7pVXf491Ud73zNEzetK3tkQIi2bBoJdIH5mVBaBaea/M1NrTjzgIRlnOsyNzg5dZja+n3zXUjY5
eukyE5fjBXr/Oa267GA59kmXT0ZSeBu/IiUpdaBdJQPpRA09OP4CxMgDTonB0cygYgW99xjXlv74
nmTt78buP2KLeZady0/R2d8HZ9C2saI4qaYMc0s8P3i5cSMHWHso7ZEIRa96F5XovpN+8c3+7lNE
EfenHahxkk0qSe6SJvERplDbZvCasyfqoHXercyxGI6TVntphKHvbIl1qAd+d1YOMbmNhQgbsnWc
6rt0gCQgHXGaI7KeigGrMxMEBu2ClEVtz2p7pq5S+BOUu/eTZF+VdnZomuWZBakMRVnFgTeOoAyK
LW3+FAwSl5Hf5VnouPpWRoQ8kTtKAnAKfdkicr33iD+pixhD6+T8bPEmW5XJGT9lH0Ib3YN3HHqM
DrwchhseGDTVv1IQwAqbs0frbPbFfoiwkhPUcxq0aqWLygfLj67RZEcb5lSk9fqUkDKVjCWBTlRI
XinGUWiag0+1FdcP9gLM2J0V2zWSbfx2OHdR9q1zi3O2kH9ojmdHaToTm1f4ENTQcILIW2B6jZSd
6cRQubhQatLj1ml4jiyY+Xqcbn2jmXeRFdP04/qfRC8ZUhIBHkXE0VBZ3njK/mAdumxsQqmQ3YsD
4YlXCHB+YGl0W169ZnkwWzCQcR2TIjJDqQj3ike9uLNBUmMOcghRSu66VCxnw28IITAKBIMzFEG7
aNg618m1m4pdp2U4t2MWiNVoNT+cXt+5ppPiumAEYPEwD82iRRFVlDuxrKYtp/qlzOJbplXNS//b
juNn4VtXC7L6HFEWDgVgkqQnhNSc9WrrlrlHn7lqjY1VzM7cgmZNX6VJw1Doh8rMQ8xZc1hV4Mxs
BkpL0OZkX1ut/TtZU8sb3djbrnH2+JbD2UAm5YkLNKkOU4F0j2W3RXj5ALo428+zdQa8+cMQ/oVm
7yXpjG/scN+YuWpEAqRjEYKZfHZa8u2dwLXmoxpPLVGaAXNRrMipuNQmiw+Wjslmmn1Q9UQulOJn
LfRvXV1+6rg0sWfeunQ8IOn7Tsl07Ybum+whXdZ5jxwnOuYls8VUh/9t5fxil0+bpMFvqlEHhVqQ
CxT771B4WzjeuDvDkaTSSfg3ElbwczicXLaBDwCjbeHcpiQjzMU39q6ZHPsKi6ihRTA/q5O+utiM
yXw1fdvG5tqR1Mwimn3uhysZ/JEwCmWrLbSbmt6alvjzaiWYZcioXLrKkqp4RXPmFgopiHhIfYzq
kYzKvbsYB4EqM0CFYByruN3rNN4oQxeXGN3v0AiZ4Jrehyze4lrt26gm4sD8QUASNlD6aMPEs273
RFX77tUp2LyYbFKjoQEKgGa4AYqSibdRoRYhCSbu6n4bteleo7ldIkjhXZb2B9fpQLC4yGeCaXL3
1aBXgcP5g9xUncthWj3gC9nXNe17TCgeQvVpdt+JPMc+PatA1WUbmJ5411v15rrOR1UQnN6yaugq
kwAQJ5Pb0m61QNfNixPbVy0a7q2krHdVA087sTp8v2vjPxTRVsZLtE05haqZTkVmkOzaDlmVQz6o
qOWz2ZWPWgF9leQwAjjXJyMGHOuYY8fbQOjNdmmd9PtpEcEi+ukuTyqyHjSTfTgj3gNAPIpRxCDk
cyDjq+r8VFVsF9NVNORWPETcufPPmc+kVU4xz1TopPUMqG8saHCqAWplXRdHGc86usA8fjOxdjGE
aJ+qDGEQs4MNb3X5ZGXKaUoU7VMy0bDqpdIOC560m5lRvTMyWzEJUhIWYdwVaZ6xRMuPSD6mo6dT
mru8m5yg4ody4YFN/lM414k84Cv6xlf2XHsGRrkY1E20HBd7ZhQtQWA1tcFke2jDgZN9A77DupMt
EVdgPYhScOS5AWV+Z1ksPtxesCvU+p+EquLHojp5jn0IvXYyZuHYIo7qspqUxRpjeUZW+5uEexto
SzFfhtUznwgai1ESBCzpWB4wr1o7ruHxkpO+cmD8tpyMYTUFZn66Qf2VPcpMcjrVRvzeQ7rEC6qP
jzXBHejhulWf6ZCrm1XaXRKZ9wMGqcfSaEvuVO158bsjZvDlZY4IXV0RmfcTamwmUk297/KrBt7j
migMBRA7nIPhpGyKsMX1YyWvKfmbhIwbjxDB3HBSCwzV9HPxIPkTsWw+Ii4u/TYl7YrIAJHX3UPR
zEQDDUAZVIMvvfWSR1Mm8Rb+Cr1Ia7Q3d6286jKKt25xE/kiTuUC2bZijP9AggJDZouMoFa0L3q9
QlJcUvcafLPC64+tIgcRojKEGLdYdy03ghTC2CPRsPlW1io5FmzemdtCdE2B12/xq+2qjMY8MTOG
zQXbBnd81hShoW19z4XqQdopzksE8WmpIEzoY7YEad/lu95TQD7Gcx9rFj8ZuAVFvS0HLw49I3pq
MXbGi39IixR4To7L3L13UIfj3NxqTsZIfN3xuyTciaRgG3wxPJS06ULZMVc/2NXsFDESfgPlGckL
MhMO9tryjzaB93xnhAFIdDBTemzcjmCeatUEjNj31NqFRS7xpsM5rRm2mcY7KT0Zw+lP7MagoNmr
h1mDQnZimZXa6CAJ+gWTwuSjNNFcxsNnj8ZkM8ao3CPPYSKrJeMmQ0YMRjBZxRcoFJmMOb1J/lL+
MowwcKP0iTa6D1qTUmRggJ6lQpIysIgNcs+tBH8wGO29UQucw3j2xlF/rxvrt8hYR9SuiyZE5Eeu
0ecmHikdPRW20/jcJ+lB4EKe2mlTtXS3FtIQL+2CUrOhY2kxbGxft9nyeQfZ+4+9SJ6A3ZrI1MjN
rMk5ksq6M2PvqAnaT0vXP6Ox+8wsswwW/JT40YgNMtyftYPmERwEI+mM9VrTvdGpshR8mMpfRTTc
2oGhceu63wqrOnskw8IyZyso591gQ5+anPTDbTq5GQ33eTGpdcnsCqa+3Q519ZILAtkKPX2dNPtm
dOrQzs3r3AEgjSP7zpjlT/eRqPnVf+awo++jn+U4PU16f2zaF7NOP5KcF4Mw/pl256Gr5gfuWgTu
+zQDhtcN11TxCMxk2gfJ4uaBk3BAyIOfAeXyIVzCvR7NzVi/gm8mubRC8oWP4VanD6PevCyuj1CN
lwvjnuF2gjzRSpeDQdDaJsFzBG8c/WclOVfyfk+XSOmVUSxnqX6rO6kC8nNeavBsbBbBjKt+fnSE
fUtnXuTo7xqwlrbWQiM2QIKK7o4Kj/hZwwMUFfFKDIfZbu37W9vNfkds4gMzys4CEmFQHF1FbL25
FD8rDcxHyTwFZXV95AA0cGdO6+UkPH6QuDGKh9w91oDPOROfsaUuV9R87Z4kKzNox5Ssoia7UDny
aBsMjQUciSBNfsOlrq+jEieEQWqd+pFHdLR6SHvWI1vSS5NQYEJbVLE1WCcg9vIbHOf6cDOq/BKz
45qjWnwH4ekcZ8tewgGP7fdMW5iDl68gTOoLORv9tbat1+pMkFz0Sr6cvGDQgtO5/pFdk7E1aUyA
7QPLiMugL3tGj3BlwtkVE8kCbCvtJrpFZTRggOsJQkZgd/OXqAvQVM97vRblTndw0LX0ADfyH/kf
ymF6f2y0ypx/OU407m3Iz9I1h4umCA3kzPZm1Ty1469V7QZsUxWIuq/Kld2THi3ls4+qLfvUDTe7
nzNf++Z6zbPpVv2+zrzXL538l4yei+RXmZcRg/skfZQmxTlODXHAyZY+fv1sJALNy5cNPKVhgy4m
3VnJKjmOxMGHj3kvaMxhli9nErAO4+y/klfVHyTQmYtXeQ8kHd5G4X90Rcv+o1A/6lLnEbkQybxE
5DFqi/7DIVFuM8l0uDcpeZE0VqEX+xH+aZMGNSnPtdMhL5mM/Ngso2KRDeu//V6pxrmQQ1gEptJe
m2wYINTXNBvILgbgwI5+bst+2jH2rlGVscT8qo7Iv+AgLjJxwgbC09me7mdBpCM4mn0ZdY8alxF4
IG7xrHetJypex1HJXiBE5xoNykKMxw5dyDYt4+e03lZFhmpDFvdu3k/XOYIgRtgOOAM4oOHXP8Vt
Sezb8NtsYslz7LECv7jXXc066mZ5qWN/2H1Va4kYxiNfuhuZH9x3ODnqnP3bgOhHZuXFS3V8HGV5
nU0tGNn83zg7y6BZsm7HUhttrbuwfkYdXTxb4NLktB/LtLhEJcr0tGjhl1Ve99nggEXlgSigFXF3
ytB8lFw9ZaHf+DAg9XaMMiyWcyRGzEi8RrPY4xe2jqNCSGRJw7rHa/OgG+YDQlpx7DGjAqVuHwqu
vosx5EXEhDnDCCfA1NVJDbI3qpAlaChKnHxVr6bGd88z+S9KRD9j6vkIkWNro+bivazbT0bjpxgk
/Pe1Xy1crwu60V/uez7FVfl07hL54Hue8YyVhd+S7gYLUvo8yHEXzddc+tfRJC0H7OCEkZtvtse6
sxbGikXEZrRrYjma9pNwghqIeubvkWUUYdKveZ0RcPOEE4Bkeyb/ZFowtOa9//k9WhQDxeSy5bQV
cpl8CBKzo+ahEpaDhpXMG5Mdm/Lr1489R5Dcu2g3w4e/4VtcX2T6jex14ZymUT1BSbLVvp4j2iik
Zsj3kAW4BN1Z5e95nNCbwTgIkA1OG3QF9yb6uDNG0I8uESrUEY/bzzYVeCCb1ZCRY5GyZBP/ec11
wrOPJKyzzgZcV+n9ElIcQqMcPCQd9dIfVI60ilKB2VMzxU+qTXiwzsylCHx80Sx03FiVv4vCpBrM
7TBJRRSWWdKf0lkAljMa9zJikY61pdkPKDiP9jJGV+hAa6hH+cE40jgjKC73FqUzFMMHn5kyHgKx
rN8XSG5ycZeclrrxrZcaA+ydMvLDSJEeSNJVWB9735EmHLreNp5nH9qs4babStka+bH2SGqQDtD2
69Z0K/iSiOw3RZuK49eRgJcmPbUReuG+z5+c4ncTgRP/usnJpzm3Fqr/lMGY3VbdtRH+K1apg6XV
wxOa0gq9V4x8htSj3QpFvkwLeAZW++QpCSgnnCXOUSPJ6uv125HR3RDXbYviezXR8yRuAqpIDE9u
7GvnYb13ioWzLC45lqrJF2ymY16n3WKCMmidtUk71VGNWaRFgUTY+bM2IrVsK0JzTbJOILbvEkgZ
qIefWIB5o2Ud28HDPt4ijGQt6IXIud7zbrrLppQkU7v1HzjCC8qBASkCyEtpQ6QEPHHXRMN2dEV3
UF5Ot13frCgeTgQoow0W+pkgDhoPECp55t3rYCyIJZ5ddjjysW/0ZG8vzpOji+IwrQevBzpLY6/b
RfXH12fPdUaMu2nd8gXo91xDYkboAW9F0Xz6oReh8sinKdmPxXzPlv13zPZrp6+XAQGB1kFnncvL
69DIkgfs+U11ybV8r1NE3yzSd8vSJF2RFRQM73Jv50t/H03Zs1kZZC0m87DuYNOVnLE3hq4MNNnL
PcthTBEt3jk0sec47f0rDTSdSHVA48e4YT23oQSf8HvTrtm9DKdIoib0Byw0acQqU7rRo4lVKI+W
6GSZXR+mRXTMPGrRXjXFRy2OcJatOILAocMGn+sUJWvOCW81dsNdzZCsyd+9Yqofqjnfz7kkg2FS
86mpUVUSVjGyirKZ8K2nBAVW/SNj82/PdnnkCegjt/n9xffNbPm9yXvMZjJJT/U4eiEKc+zxVQ+r
Nh/JKFNsjbEbRXTL1k+LMO8HiSisb00J8UM/9MwrbyYY3Fqbrl/net67WzjLy56HTB0SZzvuCUXp
g68v9OuO0air0Tc/6m3k7+eRxA4LUZylM58kG+0k9bi8GjyHiNbgJrMH/yx9AQq+oCBl7iqOSzKR
U9dxHYzDDSkk4kw2VbZf8hyMoH0bsVYyAsvcvYrQOVgIrI8Fq3uGCajKvQJ9hp07EEfjBIfuQJ5c
v0KSO4OdFLIzb9t4KUmo62VUDCPPcWeaQy0tD8wIR1CjJSsBo3gHhpZtjRwod5Kp+pVgQpI5UNT1
Xfqk3i1hxduBPKnnyPpp9LaHRNHojsoRP1xVk7fDgxR56HyImHdxsHOBJ5PF+TUgpRpl/Z4to3Hx
1vIYB6HJUPJImDQ7igWrTE/v/+cnquHHOky9GrZfJYWWDmovSc7ZEGftcVHYpKisb8TL83jPzflg
OGP3AzMG81TfbLc8mWSo8sq4S9uEwQtLgxMWz5mZnB4/NVz/XH5VfTcpWR41Pkm4Mm1137P53KUR
TwoyuY9TuninwsXqhWPZcYJU0R5GtvnbLovp0pSeulS+wlNUgJwaHTwAmRzIE0ESlWMLfdA4Kx61
ur1kq4yxtRS5GmuHT3sfpK1uHriM+H6S7jXKuukZoPJ6ZklhXBvCJ2Mvuo9dDhMGMgRBEsI3y+XR
yhhTrcXLJJwfNOrDiZm/Fep1PG4r/Os3joRjJM3hGqtntMv6CyMzhxudO8jOFeqDLp0/MvVraSsz
RPqtX0sHQav0tZesTpdNMEu9eoxn1sMGLm6SNus3qbIw0cYJN19D50y43aYrID59PfAN3PqkJMK+
eLf8obxfOvbRs0sgoiaa4q7Umc74CA4Aw2rlLmcUD1GByoBEzSDirHsjsjiI7LrdxxHzf8fApQW1
KQ+XRpX3UBkzozEg4Zefue8SCuVmjJBi/AY9rOave9Ny62SPq3mXF5h72s7iS0c96IwLppI2fmlb
kk+0S5UY9a3X6ufCJQezzZSOhLsmwjYz+CXKLoqgxvnBrJ3hMoTvUylgJvXd8PBVeM6p351YoFAJ
LNR5jvaG4/S+YqYcfl3mJevus78Wj5pI26Mmma96Wv0Cq5qlCwHwRySXB22am48057HumuaZGX/0
rarxcZGs+6hVNG8WBvLZyqLvDN+Z6OcmiJ/Wudc6dSuZSRWM90+IQT9iBeQL9iXtsFH5D5yq1BvS
ZFTbGPaJ5y7gaRgJMDQFA0wQusdE9O4trTOGiZVzP1qvo0+icVRln1KxnulIBw2+SgzQpNY3u+GX
MQC4fs1Qe608+ok/EqJeYmTLDHcPRCmE1cbcWLfGLZGij4StnzWs0LsCBKuB2s6OGvn6dTT3Tc3M
xJLFWTL429R2J/kmkaG73UUz0c4VZEi045Q8iEZM12kq1B7V0rwlbwlMcy4u7BNG5uIAYNPZAASK
ZuDrldW2FC++6p6kklfJUBNAEzQdRCZiUIjN11Ip8z381LjM+p1YrxXxxu7tzIIe7iLJ4fhU51Pm
swxZ3Lq+EsN6lztWcVUYUUMcjzTm8GYrMU9XdP8U2sizyYZv7H0BV50HaQ3m2L8US/+ZOQvg6rXe
UuRnulpDEBzA/6BKaF278kSnZ+1yjety7CL08Wi5VXQaMkB8tmC6bysdIqCJqU8YaIuXnHgqT704
gPoRLvvmtho6bLm5bx86F75NBnJ+3ueN0QLcpnh3WXRjD9ymrkK3a8PHNKMC7VZs0RV2v61qIZxM
uI+JaBviPRLMOYk97ie4eGXURicXIJVKBm9nMBQMeqv71mmMMzg+WIOuNRrezxhdcxwxbnDk/quG
Z4lHFl1VDyuEpB+ObRqPga3lW2c07BeLfjmcCrhvg/3GNMf+Vq27iTZjrmaObnMcaYb2uSFz2C6I
7Tw5Hf0iGy5Cx/JirzcBMetPdPvWEdr0TVTzTcOt8EPZtPEjNnjVELqapAnQ/XGMD0MKi4Tu6avE
jTHEN+N8b9XkeVfg74OvQ6tSaXQqAy4by2n6zX+97jbXRMU/gxnXbEibPZeN/RdRgLBwrtNE/HPZ
DUYM6dvoufDf7cM0IeRtWRvYDjR5Z7bDr1oUGPdDprtuWChBAbA+kMe1iPl6jfraphG4LfcT+yum
kRb2vdNc98Ujyszgf2UjX0Gdz/9d8Kf1t+/1P+hGLj/z/h+SETDb/08zYog/bNfxLL5hVzcN4f2b
ZIS/QQ/Cd494HB2r5SHY+Cvx03L+wLKG9IGT3dd1y///iZ+W/Yenr3A82qpVgWL9j0QjqCr+cQHy
/6+jsSDf0vWEa+u2/+9UI3itCjDkNOJxJUk4GAOzCGtnCjsH5PzS3IsO87v3kXrQENGkzfFrHn/Q
kNigeI0aCF5ZhPqQ7utktcFNO8UTvyFwDDhpXmWnxYuP1egG4m7i8cUiHRG3cVvMPsAwUasTE2Mg
0G7xW+/vomup4WgN/Oouf5Y2QgSWlLwyX+PuCAqXXuAxLR6W6GGuPhdO4xEcHF46oNd6cVosVomo
W7mhPYe4zW9Td3D8q+BEcSF3+xMpuZIER/hFhRW0CWJ0T26d5OgVRUg1v4FKt/Z3G6zhIAsqemAb
lgLrpGkl0DRtkKSAbaYZ0/gUxpiVvcqkNCw285gdKMvuyiJj1sFbQLygcLHY1iXTCzpN1sHFdy97
Dxr4NAmfs8OipQLjojlrTuKanscrQt0cMXpfSC6r3YvOgwO27ybK0tBjKZDYKtDVk5ezyed1k5K3
UybMnCo+kgYGBFnugA7tjVoiHo5PDC62Fn1KF/1C/HL0heLtL8dyZnggSQ6R8Q6UAI+emSCjjrdA
Vl/yMTRncv82Q78f8TjhYTQIKlPEQSC8xpMxsG2FKxU0iB4tnxchMySn7WZ9nZr9MoE9MJObSl8B
AtRsWOzt3KHA8GANvZiH1LmXyRu0qqr76WJxFB7MV4MRu2sGefXSMsAxET32KizMF5v9S2W88JpK
iz0OfButeVlfZYLWY9YagB+sWOWHRmo2ndAmqqZdg8LG4t/hK9u2MKMR2O+LCcJ8+sZV1dqK+M2U
nWJD+z3tMssINP/a1uNW0NDiQZa8lan5WH/io0svJkwmjr4ZKUAc82NEvR3HkDgYojfaO2TGjSJq
C4u6lpIkg842qiHpLHs7malntU3O19INq2gcOooTbQRC8QntIVS0sKGAKhFB1sVBVHj02reqe+n6
DyPuAoEzr3W5ILi8lCQJDJpDwa/R9Sl0sD6WOgx3AgZFjOF7r1V6qI0/pl4PhlTb1R25Kjrl/p1B
36wtXDxcuUvSBeSfhVHHVQv4ylML9zqDIYd1hYkcgY0P38QQ86rIttHRjfb3DYEd7oLVwDv6LWkR
1KFMM9aNe15ohLMiPXKwjNH5W1PYYNLy8AjIYQp7RqALiaLIRyB/YOxFR9vaU8jgAJnuFK6fmeJa
Wf+c9PzZ+qh5sfgjQ1PXz2vQ2lTOmC25nDpusZkTZeLv1RSK9VpBhLBK7dHkp0sXxHcaCmptvMTp
x98O8f9Ei+ZyNP/t4fzX2QiBzjQtVxf6Kur7e+yv5dJ4xD3DJ0RjqN/D5cHHmJbnK2SKSy7K91z1
RdEEQ7m+M0wgucmtRtyodxRsNGucWDPf+KgbRzXvU4YBHCb1DtzYbkDDVfcEDuhZaHdNENdoxnj6
E7fBjqlv18sfi6QOg482OZ8/1ptsmr7uga666fo1ckkSgNI0M+0XuNmK+CPnBvL0F4Gf0rQCn2++
YflnEo41s+lvUtTYH//K3pktN45sWfZf+rlRjdEBfyUJDhI1hkIK6QWmIQTHPI9f3wvMKquQIluy
em+zO2feIAgC7sfP2XttO37MyMtNdkKcVVmxGerXurrBjEgb7jXwFkkaPTOO8Yj04JNeNeo2a6e1
M+6+vrvGv+48f9zdRQf4+nwb5eGiC/zfnQsppLC5u3P6MxnvqoSoVwtPGO+oS7tHR8TfVu+WfanF
l5PG1mNPm6aG4Vb5X18JW+bfvzP1l4CdadNH0D/FXue9RqJ9k/A7F2x229I4YiNhq1uTu8aNcxjd
Ves2OCu8SwmgAy1icw1ZOqyYrtJSRBS1mAU2SbfDFK/lG/Q/ZnmTMKYHIVW9lg4NhYMW8Y8Hy9ol
IlrpAo81uvfu6uuvsuzW/11Onp5YqZs6z+vybbxTkPUf99SKLU8HPYIW3d7W8qVr002ni/XsHguj
/qcY/H/mYi86zL8/C7kr6VwmZ4xPv19tLCLrkbiKwabjSNghRK1t1+3AZngvDIC//mZyCUD/+HkG
hZAuqJV0pqaGubytf3w3KJijZtJcXS3rzRybB+IVDwNhNklpHEaTN9AglXt8Rd35S9M2kj1j0KSv
jffD0CFPDP1iZP7pGZcG8UMT6iSm5uem0V0sq3zeEF4wJ/chXqxRK19C+wHqpozUz9iKdzkv+bBk
aGnGIVB3uBwPM2NZozHXw1ivw0VjwVVAHrlu6PUMstrbyLZGZ0NSeO2xWIw3hN7O+nM1h0g2Xxd9
hmsTvEg9xDqvuahW4nqFZgaJOv9ge72YiBIYpmOf0emZ6HFREdgQkFwj3tQob+oOvKC4tnqwJsxt
tMfMxoegtD3zcOzwr/FcnZnpniV0zZPChGTECnBt0oSNGPotO2/EZS/bA6OF1dDzVQKDjGYNFzV9
/uEOxtUquNdRTCKsB6lMe539hCVvqRoWKqO2vBw1obdoiZeFvg4I9XtxY+gZ6Rp/yqafHvoFiIdo
vsXyO6qdyeZn00MD6EcO19subR+a6rqdt2FfbuMYcoILD5FNIqTumfIt4+rV1FQrQiDJGcR2OP+2
F2Y9fKw8WmF83w041ozkafley4aSFQ+zzU2qLrA5QJNZQ1ncdHgjRuPRI3NkuWaapWvcC3zPZAeg
dmNfdYhHhVoSXfRVC8cqpAAu+MPQTyiHcENkTtZpm+xGDbNYSF5r9gAKaG9YdPaGA2h93ADRQTUe
009CeF0id0kVQinbdU9Wr+DFZ9iEyBxG41OEFIsu4juy5Iq9HcWr0UDHFi1JeukuLvpl8MQd3ulO
t5tR3bjhNmRb6dk0bZM/nWOgJ5DkYs7LztguI3Fx2pd9b5brJnlulEOjmOglcW8EoV8WvzHaYWur
1/h7wqbYL9u1RajhUh6VSbKjB7QfeGmWHckhy7ff6nN6PyPGMuJ2N2UlLbljUd5UYB06CiET3IEd
h3eoLykVz3sv3qBKPrRo54CirZPlgdDupw7ZU3PbG+OxTNSmd/qLNqQ2QPbWN68YZEyqawOTeeMc
XaZJOEcjylrvxQKVnht3ORmhyyd41NQ8+AUXN4JWzbZFMy3Pck2zsad3VoQJqUdsZS7/Z+SQrAM9
HMSQQGcNMFaH/FCAh7Cmh6UUobqRIdgl3kpgxqsZOHrJlmdVP3gC4NPvNYutmQQkhaUtXpXMVDuF
qrswD0pew5jneK7zgOF7qe+JWz3tVkg8NyTSurrc10O1z2jeWqiAl7es5nGZlqp6vMval+UQ4VbW
6YxRw0hzzdeELJ7lKvLYWJX9a4C5mbB338puOugVFFGDfVjmNGyKNlW4koo0+oSIO+UrrSeb4Ckh
gnopioXQNsmk+zgt7e5OkACb4+tV5WvePJRJCWfMx7i/N/MFF8HcEkeZWGTDMdUA36fXNjNC2Ub6
PX4+EmFgQSabRqXrugn2lQMQCkdud59Vl1uE8qvlry4ni0aVGy1FmTHRgew3qSBWiN9rZAJ3Oljw
NCxHB8kuKnnQbEEB61HM4fi1zRsnoLIUyBWjN1A1vvFLor1t25sIO37NIu2+LPfcKvFHJ691zrpP
nSkHQgfROKZJvV9OVPAKrlyX8xxCbGYvGI6cNaAAxm67bqzWVchEvuPEYnT+MjsF+L8rWMVq7yno
ngpEuswnxXLsrZ9SACIMs4j5yuhDUXQN910MVuk9yh3qfLhtAn15N21KrkGnNYXV1smIVOTxZYC4
QShbUtLT8kQ1XAGr559jVvr0+HejddFRQRbqLJ1pwo4R3cn8umTYVGhIagHA6+QJmTERrkyY5ahw
pe4bA8vrWaD2ZXonOyJ5XuzZd61dEDxFzmuEEj28a6mIl9+a7O6d+AGQAgzF+39dbIFhWLa3hnad
DOmmauN15GpArZdeKnuJuavSeD0MDkXetLPh2Vj9sCInr7amDVFj68rRtiBvNrO+K4x3PTmGJNV2
zI+q6qJPhy1VBoOUENWy6T5g58NdurVbYJeNuMjVS8+tjX563R0rawg+oDMTJOnmDs4rlj8nW+Fz
1sO7wXbWJBJorJtBCZSipft3N8bPGsszO0DA68NhtT0m2KYddPk1CqPKPebpXTX6YXsFhBJoYaAO
iUHazmVbXE2sgKT9cXnLTzZ3967fFi1z73RjI46CUbgJvaMM1hPCOdTH7kBoaLohIBqiydZhIpbY
/ZrB+aroHHy8xlk+bKRbHwwQiWYif2KfvJrHfDXP5obWzso09J3Uu21biXU0TYAEucxO+Uu/A9c5
PVi+QRVulSXvkjDbgHnxsXqsnAi8cM6LxPJnMGGUdKKN9An7Qtqqtdaos0HtiwqZg4a03TvWbAho
nxFribXNL1IyjnsICd3AopZgSjHBFcM4AN6GpIJFMs/ORxRweYyTW+sh4+DjM4i4eHDMu5yAp+X7
8x7Y/aNr/pzwWBDWsKYjLsKNQnw72vRf0a6A1YHC4sBV6NYS/bnZDX6H19kM2rVD+i5DecoDBoxJ
48/SvrFyDPUjfRkWyYxQlOyh7gu6SXJlitAHg0szk6cr5bUq+q3bslRRN9p4ml3ZUzXwv5EPYUDs
4YOJiVhVivC7rDlkZupbXrDWhrtufO/ogejpr8bKDoriJeHxZhw8Ncm7Mf/Kir1lYWVGeN5llB53
Qx3jAnq3gEnkuLMtpLrphIsao3XjvC8PisnaZATv43A3AK3LsMcvCg232enkLBbifYbRvtySknWu
HgEV8J/FpPy9EBa0yHeht+uJMI0uesoRxcEKIVAFuQVi7tR4yidnHYQ8EzURjRRHWb9I0fn9McXX
MF/IQN3oyNPrCMoRqJAR36zVAfsAu5IH0HkCxfiDs4pZ+kKp098P/ZgTcLyOyyVwYC3c1vfSAY5D
tmmRHicodBJCt6e04wUIIW11ZNvY+6HnQpOUmMaQjONsr7E6qIHhavU0dSC/qB6XRYKsdS4c5znv
3Yj8eVne0VjZHAlHd7zJOLsvf5vEpBx5HcgLILJ5vy1yze/wsPQEBulwhec6vLXRC0N3e5pmFvqA
0rjdOtX75AwXDV2piOZBnOFNtk2WADaLyTzK+ipNyRZYHPjeuKVGAZDMK5HA6YdVA84hbwayZSl9
HXWeJRZOjBoh/YVU8X2PKjUifSKZzrs6ZGyuP0VMizuAvjFY7KXf0TpQJanHmvlWQJ7w2M76kI4T
/b3Ivm8yAmkoepe2YUMcrk6d1xY3IWH2gW3shpLgBVdtl8IzadiKx3G7tH3Q9WwzdnPLhTGvIfG2
qDOibjMYz7XDK99RjuvlXlFUsmWvBi/a8CjTt+dx0F1QmGpz6kHCZk6wPTBvW1VUaREUhBwKVaA2
FRbxBMhVa2yG6tzimZ6G13jZTxmS8Buot2bUD6Qps1MORCssDV39KPr7ea4vZaa2S82uknn1Nruv
DW51nS7hUmSlWrBv52SHk+tKG2p4Scji22qnwpj5TEOPSMNrEt2eTnf/34/63WBBmn8cg/8aLFw/
58/Zx8nC8n/4Tzeq6/6H4WKR9IgfELrhCP7Sf7lRrf/ApmpZhoEP1MSWymH6P2cL8j9o9js2nm7T
Js0F3vv/+i8/Kn8eEwdPStsSJC8IZhX/A0Mq9tU/D+yOI6ThuswucONIE4skl/fngT13XNnYaPV8
W6CrJ1Kd9EAH258JcbuSpCsPoXi3tUbfzbMA2QvpE76YBr+wsbBGeFfSldpaDOJ331moz3qyOWIn
3EoZDH5j2WeaUz4Ki7654fapn2iBuW2E6nbxIpQ6KUdFWDxUc3sBn1mwXSGpjlv6RxrgtpF8J/vF
GykeIg38Qp5xDuttbP4zs46UITDuuwGWPxvzKlDK/EewZti0dvNJ3BEiPWz++HGv/+mdfDC/6h87
jqdb5hmma9uMdhgMnXogf/Q4jFRz+HbS8kOLkNFMlrdTBNstb53HDoC6h4KcjKNLLYqhm8BSYFYQ
qKqgdc1ZstFw3LGlwCAyB2tBJYUrhFfwPPJDDPZxPVoMoo2Z+XoV2D4M76xD54X8ns625yEliTdF
aP0OdeOuQFu1nyzjHhjlb9PL6bwSjCCuC60vzvH5bWKvvClqTnIZPoA1/TOKpSlEujHG8a4S7Wsl
3B8G4jkPJCM6jSI0GL8KigwHbGMRlu0WUtCmgvDcVCMMP5Xv4nixifQ2bhJPp4smfktjfmkiLd5F
ILp1gtaT6smEKLAvxu7c8kDPtZEF8Sw2EcZwlo1IH2A0ET+0Mkj8YZUEEquKm8H00Qiz1l6ceypX
HeWr28K4rKVNfJ0HkkK7Y0gN3QRO1tBXt3qfRfsgVY5fVXdOHbfbBjnRepza30K/joW6LFyMVKmv
Mkds7FA9owyRa8f48fUTYX5ski4PhGkZmFx025UMCj8/EE6tg4JJEx4I4qY3ZJ/1myFUNx7kpnWJ
2GA9pcmDUPMPzS1xMN+MINrWk5aqDRGa8bocgCXV7BV265UbCIvo4OkFBWOnNnhYGUTQYHZyQs/6
+NpOjO4Y8D988x2W9/y/G4XLdxCsT8wsHSGEK/VlnfjjoUYPn/HuE2zisUXzuMVM7oQNcrJ6pkl3
G3jjPspCBwEwE4B4CG9KEjVJ8oMKZ6MdnG6ckjopmQiRTYFCYC0ADIpNtMh/B0P/MEDb+PqKjb+v
mIUL+wbjWe66YTHN/fOKkXG2ST96rT9NyTYQ+pMWz+8NngcqdV5LPX8RGsg9AsdXEOb8qpi6lVQo
zL++jr9/fNdz6EfbywKuIxT4eBl9qYKurZZibqCJS8f3V1bVt41H5+vrDzr9SR9/Ij5JmK4nHAgG
0vvkuc/LPsyRouK7wqxIs8ujG9HCK6nqJ+VEFwNUHloDoEI8s7qMCntJYefQ2pgKp8fAshEEm8RD
vS8H4gO1GrPyN1f498rokseHbsVyuB3WZyoAfL0mLMuu9cHygZl/xLsDN6isSj/BmkNaGTb8JnTh
TtW8sPO7avPbxpjvc2v6rUXn31zNZ9mGkFwNt8ySBG6Jv36ZRgNfFfR16wti4bsKwmdQPI+V+DW3
lOyTCPZsSC3xXWVcsL//n0/b7J+bxN+7KiuBbnpoDGyXkf2ntynSBkiXHRa5xAKJgzEbIw7q3UXR
hchNkvI3B84hE9bF159roDn49BqjU6AwMEwP9QH7+censRvtpsldYAFExO0xi+z6rroP8wKIW7mF
CnNFs0IM5EmlV5Zo7r759I/d/2UR4dOFTd0iFmiG8WlGg1BqSKrGobSPi6tu6O7KwTviM/Oxj197
tv2mohk2bX5vaObFYB4zEVzHqryvYuPCLevtXFTfXJL5cQByuiSTcZGD8YBJIOOWjzekIZjd5XGt
6Srpt17LsL2xfHxd1NL1k6u3T1bY7VWbHU3kukLrQMfGF52JWWkmvWmVwOHq6ET3fYm/5KKYmB0S
PKHa7mVqhluSk69SbXwBnbdtueM5fOzWq75Z6v5eYjCG/PEdPr34bYM7IQj5Dq4jz8xcXku7feGX
3n/z830cTP3nvUIAw2iK9ZTN4OO9Eripx9ica1+G9T1ciFs8UGfmurUxThj5vVPJM6qNN7uHIda7
9NKnFfM4mkik0/Uv6SzpyevfPdH/elHsRwYvE/M/d3ni/9iYorhtYcSOtW9LoqVGeu2adQFCESlE
67fmeBsn3T5V+a8pca/tnjx71d1NPX8NCSpSmWnMr7W+/PX1vfqXJx3VDzWzjnUPAMHy1/+4Kr2I
UyIve5TJsX5LkCwJtMZF0xdX9dj4X3/Uv73TFJkIIvmFTMf9vNHFdir1yukARiQl2pm6uSsdhtRI
7TmwuoFOvxOCVYWfFn2mtbJpOMARper85jr+Xk+ROzFI9AwHLZKhf3o8ZG0YYoyb2l94HrTv8ZmH
yJwhnHl4KFWNm9slMdJ6+/pzzX//XAFK0+FDUWh9vNeVJog7nmqal5Pz5pb5U6ZV49pV+kXWMUUs
sivCsK6GAOjnZnaRQNrxE6syfTmsmStRMXrXlcLNN8bv+AtXRoNNdcRN8/V1Gv+21DC65e4gINNR
k328TiTuml61Ve0HuLEMuyeErPxVFodkDnHpNLWxVrr51hniOtTBRAaD/rPWtXAjtNCfW6YIIw1K
K9lZEByMpHuJ+lr77hqX3+hjDeGZyNHYDpnTskF/KpoSGRYVaL7an4LiZ15vLEu/nQwTUzEoAaO8
Z4oMZVYrnmr6uEHkgk5W3ywzn9Rs/ywztu0t5CCBgu7zJJ/VIyN7PeSN1ovXeiCVjkgzusBo0UXV
4HA1sPtYFe32vDlvnXyLr/IqNMOzVGbk8cz9DeIUZ1XqNNSw1SEpEhDIm5SRsPHu5TYMjpjENyjM
E3dhZZfBFVJsIA3JbtbLHf5KeNYrXbbWBpbJeqEZjCZkud4JrM3Xz8Tfi5dklk+oMgdrXTesT68M
CDtXzY5ugEmyfwoDiHgBJSRGv+ziZWWghIHu6080ll/w4y/MziuWM71r887Yn96WZjAFWSupQROR
Aa8qTZ98tOeQETfjUcBS7RRiUR5uMhO1j5k1cuuZ6jiXFXKhutp9fTXO31sX6xYXpAvmP+gBPq2T
cRzg2UxIFExVf3QL7JhJdJk0HPiih3wKL6e84aTG1LkfxIqfdgUU7zK5zGxGWyZg4kiPfk2hvMlG
78rpfyPAQZ0Yk0xEoM2DCKnma7fD32yBuAx3bVO/wL2lVU3Tji4DUzlkQGhusn4+QCz4pTr8PwTJ
5Em5MdwGUVl/2wIaIVCLgZKQ8qcKr8qGW5Qwt2Sq5PWIp5J7NWCKLFv8NUl9MTMQ7dwWKG99AJhw
D13v+uvb9teP6OrswRRxVK3LufLzpodwwkQ0SE4F4TTZKs1LmDP6fdgBx3LIJs5wNa4qkJUriCpv
magcTGTpTdklYtUP8n+6Af1zNZ6BwIpGlXdqiPyx2amshbdQ1hg+EZ2v6XQ9A/0E3QdDCwN+jIex
Ja4K5f7KsJxiMw/oBnqv/f31TVkqtT8f7OUqbMPwPJ1QiuUY9HF5Te3IgPiYzb4J+2Mzl+rFtbNd
OFY7aRX3Bdryupq/eX+Nf/lQAHIm+hmELRyMlxf8j68+loOCm5pMOKjyn27d85DUeLVGuhyEuAbt
sBMGQbTCfdWy6ZbfjJfo1Whx9I9YOYx0UcqW2p0bWmRYMXv8+paYn1927sly1LKWcwbeqlN374/L
c2KvjVsPd2uWQSdLAj+SIUFGP9w6wPROS2HQPbrOGq3nurA2GCfW2dRumersyIZe611/FRNwjuzs
RYAt0PT2oS3IzjANtAex3RxrVPpfX/PnXZJL5gTLsu/aumML8ameG+ljNHlYT36TgCIZmWyc0D24
an4Z0nvwoqulEZ5PSn5TRf9VR/DJnqOfDurSsC3302JMtBJTRi0a/dYJmZbPSBdhav0q32Km+BNx
PLjRmFSL2XhuZYU9e9zCLnjJ8uGX3XcbbaE8NqCVV7Q8OF97l8qAaRFP3+yPf53zT9dpuss1etTh
p2fyjx+1q2zlwPMeCXjjHNL0V+T+bTGr3YQdB+jCOgcucTaHzcaqyGYmEdVPGVk3JYhMTRw494Oq
KBW0MfbZb+qHk37r40tIgBvVg3DY2JaT7cf3gY40hGZSDBANJ+/jpBuXncCPiTPuHqa6fTZ0cbUK
g2QrjOCZ/ZBZ+eIuP7n/WabifemyKOMJPq8RpTQhL1ZWovFVaXlj0/2McS2dO6K8CgjsgHqUfndz
P+kIMXPoFJH4EVmKFlX956eAAGlAGd0iyfC7pseA1iCm6uF/bk9eItNK3tMlu4z40XjnEVm2ieb6
wqgr4y4gOaU3k9SfLYv9JSrrvR4CI9aWLCPVMa8mHYfU1wGXp7qJ8sRv6hIHbp11G924gqKA0cyC
bKNGeSAQ70Ekk4t2CKVummiGT1oyhQKi8Gg0AKen49FOF7FjUmrrugYqXozuJsrom+vVBDpguY14
zzwSufTrSVdyhX+RXMAoh7sXSp1ZFHo5XAEM622Y8J3qSMUcomOVm0iDEoXAn5heOTJt0zXUDoyW
RO3c6g7+AHeC21HayaPeGhcpcuZCU++OVtzPEgS3k+ZvjnNduB55nCaUKjN+MQw/hhO7LUmXwPt3
47r9r6xcrKhkL7SGYcGwSemFd2vRDQOjOogQbSSviTshZMUpNEYE5ga0y/CPq3VUQEzCUl7KYOEY
tPa8cfp8Q9dP+tlYaWtrsNeaBeVWWlj4p0B/sfTxdrQzD3AtW5Jjj+edNLUDiuyzzPQuy8U7LBJT
Zxpe1FdOCz+OQmKFsVgD6W2Mvq0pLi8RuC/tttqajTqEiy7FieGGVRlmOJofBbqKIgK5Nj2Tt+gh
NoUMd3p62m5C7tWHcqHywvhWDTIVw2FQ5wxbN8y7X18vpn+dDZE80/mEc7r0IHGaLPvXH2uFNkHc
wHs8wN6y7rDO/Rxr96VwyyeHxMtR2G9NPd+6uOw4SoST9vrNx38+TvDxIFGl8PhoU0j705FnrmKP
INK6hzuFGCEbGbozOq9I+lqkX1msE+KhnOKcEBmk5m1poNtFosiB9RtN7amP83Fh4kow3TBM05dh
2qfFPYtmiKmoEXxHThGZEL4elhhwe3N9qrSbUPc2zlwzLsrjG4gcT/rk55aHB23i70+YwSfawQnq
5JYEAlIWeLy6oW6u8Jhvq7Ihzq9OqlUl0YJWY2TiKzF4eKQmNq5Tan5kJSgGdO13I5ZR0OkP9sb2
0uwelT2aCCB5V4eMqfsMZgTNlCp2iLu6JO2OA4KJvJ7FFhvtNaS27lJ0O3yVSNZDbOmDPhKE5LHy
e+QbaKI7AGawbuSS+zJ45FtX0i9lWe1Cl/fXbrromyL+XzYkm4XdJHNl6WoK8WnRp4gh3n1ASBUY
VeDbdUtykXNZiILH38n82PTeZaxASaDbiQlx0+li+HYnPICdlQe6HgqnPR60AXJ7PnTDN41ei4Y/
j/mnX58mL5UYVykXWuzH10AZQRsSG9OCxq/QXDUDSQRBai5VGEREDJu1Jm7KdFCXKOukG5pnrRTD
rp+m4SdpBaAzO/3KDJbEMIopux5T8BcWsjAj2ZloKWE1ztl5WKcrDtCUCNSAxljJu6GF2SWtutnF
oYcxhZ7THhTQVuCQ3upUEytoiNYeEf1zNM/9juYjAuaucNbLvxvZdDAbC0Vxgo697WO/bA3p5wrK
YSCxWHOmeZnmM045k1TdZVPS8RmCNt0ScY7OaK73WQe4+rQF/wMRiTuJasID2TKz6OAaT/RdCYz7
whwp6zKV4owCMroNQKmWELc2rl4Ol0KU2GYsdS1me1ibWonbG30HfC70TieqhaGNKxKsYe5KpKyq
oD4aZLpzBuD2FSqVEKnbiTZiWjNj3XTglYeqUuMwKeKxuigKELzleG62oOADCIqkXHn3SlCNJRM4
uKABBFOWfXvuRObb3Gx0gZolz7y3KRgt4iVAAgIJ32dmTNPktapldueYaf5DItsdE7kB22NcNtK5
gJZjE15TRn6YFT/LZc/NOH+6dQsmVXkjoSi1c2iIKAJJn6Z+aMIha/Ilyg3+5mEKgn6bkJ9w+ri4
5rxJevCbAuUIyxgq6hRGj7N6bJGJ3WgmqdkNOld3JDusa6GSFfzMoMkiz2d3afYMxzhzh6g1UUyx
h1bxfBna8YMRVS806vKfaS/QQjbXSp/ap6RMrnuAnSxFGKhHngS9uYgJCMYK10GFh2wb2vN0VNMb
bPjmDYMOT1HgeyEvlTebr24f21ulQix99nCdmSNOJW24MsXMWVfkOZGAxK9EdpjfLEpIz/UW2n16
b5w7VkZ4vCVq1JUSwkk0P09LudkMlvOcwhlcDW7c+hYptyt4k+bRqEgxjNvgnNx4eXTVpokEoVnp
5IfMSGGT8ltyaOIJVOp8duT9wFB2dmztoPQa/IdWubDbA3mfrZppEEeRitu4QAlMRpkfyzo/8AeS
wcG4ws/adtxl7saw7A4nmRPdZYPXndc5XsPKvSmcqX3M54rPk5dorvmcwhtuaWZTX5A+0wnEZUlo
4/YAgRYSlKdbWXDUzNwilhG+VVAhXKzLeEOeJSIc5YqLoMvG83pZW/FilTw+ol+3RIpiDwLuxzAh
O08q0qvELpkS7XH2gmusffxQoikZAxC1Jbrp0ZgtVKadNu8Vao8rUWlnZGiKM31iKBlb6lgV5u0g
I/uRd9wksGBbBQkKOWuq0OfH6pCLnqiJcto7Zp6fj02zmylJAmuBMFRw6JFwyTBxbqpp3BrLyY1f
Sd1oHgxCV2mXzsCcX0sI/EENMMkeqXYx/2Jwb952JLLEto0us+gPQ5Bd9XNDZN2AgBob1Z7j7FGl
8bBXunG0B8RNDV9jI4pJLuen+uBo2T//zWiyByAUxpnV0HlB0E7c6oBxjvaKHJj/tRgmfV4Q6CFT
ej0YHWhETdwiCcDVyXnZ8AbwSjouSsb00MFYobLuQDoGUQmEc62ipcItG6lWhRqvtcK9xvpQ7MTC
SWotfoFymi5T0MJI/vFkeIj1FyjAxMF3iCkFPbvyEOrpaA7s3kBXvZtsEwGuUvU+tNRTvWAZ0/bM
HYPgIiRlGkECNKSWKGDgC6q6cq3sp523+7nniyC5L/atGqptpAeLceBZTijgWmi9bMURsvGmPDrL
v9hQu3pSF/YngoPlyu084e/zey/bG3koLjiAigszNp2LNwoNTFjwL912vAwE/xIyEjgLEv2iabGe
hIRCHyoWjB8iMazjlM33dZCpa1sioOj19DYslyCkdOi2p//a6eg0pyojj9MlOgGuVPlYF+M60mC7
NLK7pJ4k6GJs9K3N/rYNoeWvm/a8HRD/U6CRWQRlt6TEaAfca7oc2VYSpcFuGnGgIBfqyoo+Yqc5
mzio5JZfxwItskvy8RqUyLAq+gZkh8SN4Ib3nhNGMFTgwmiahuRxRq1D5VMik43drZrRjth622x6
s9YvzVJ7hosH3Tx5nwHr+YOHSBaw/MUITFhwFvIiSOHa0BdbzuWPgTcwWibguzJpa0Aqhx8ch/rK
c3a6WfdbLQYikZPXlDJEosX56LTExttVjgfhZza5NbhFL11HS5lP6OQPdigbefF8i6doJKWKGYJh
5eNhBJa2CrvqzRPG4USrAbh2kwLMXQW17K8yI/1ZALZfjidpXOGnzY0N/Rj7ULZ0JbN+1wruIN4S
COS6uEmraect6KOoaeCRlyHHYA1py6SQ3EOcQ9QsMK/MBalwQVIQixGcj602bGx6qrtmpqDpmiMN
t+Qo++hoyuq2dRtjO4DpQDn8VmXhOdxcVgIHN4o3GT8ixwYFB119lw5YD4cWS22AERsNTjS01q3E
Iz31XH5domFlhSbxyTUAy6NsjZ3FHKLQVHvJcNTV8G42DQD0zF7boOtKiEaQvFy1ixl4o0EEmz3v
y0i8lVbLxlzihTJlrW2HKlQb8LlAmZs52FbuRHBZizs5LS/KLL9vw+nZTeHST2OBI50gtT4B9e/k
JbAg2wh2sSMd1DB0O8oAD+vkgWhrDOy4ozEf0xppkJbheJ/16Dj2GHRqpPfgW6tjbdcPKeGNykCG
liHPMdCqkJGSr4wswOwCA73TmiO5UJwHUi/floW5lXWpfFEYu6SmJqoT14/tB8fLmqvTWdLbRgAT
fUC/qNpAuaCKfesyDFo68eyBW/02Fzp4I7J+S/3BAKt7VmSNn5sIwxc1J4tmCzLIaaZz1wlALLb2
wr0mVilL8NaidkJo1u2SyMRdBd3+EMfzsU8Bi0g3vlWe+VATnbyqehcmYlV4+4yEktWgh7/CpjGu
SwckISmuo18b4znuSeEnSe1eDsFjkVSEz3Aqh2P3U5BPdv4jp7+MwxOoUpdQjpZTxpM711c2MDso
nqifzZfGXlaZEP9ryfbdYP/Uory/CRjTbuNUv+hcrfiB2fVOaSCuisTm+yTZtC8m+zfmvexgJnWP
RY2AJmcArqT6icV3OW25EqE3nEq5Hms58p/gynhLsZ1VQIz1EUh1HDAzym/SnNdKvx8crYTmTip5
STm4KspA28kC1xXj6oRAgePpTTQnBxTx7UT+1vkElIP8MjrF0LFYQOKYL7hIQxSZ1/YDGWArGhzq
7NSLcFv+niIbWhil3e0Yzj+AeiXbHA9LFUQ5K7+5NU0wtBL8phuSX9t5NZApkCDnHpJ/YOfBWd6l
JF1MJZ1WhrJEJfVbq5W/RABhN+ia+B9QnpkSAasvSHXGb0w4u+FqLErOS5lYFZYS1+Z0MlmpaTUM
07Sj9ycvTnSRqgZH5kXWueFqv8u65ftl6M3qCJ1AaXfbZoK340nV7C0mxnWYRPsYQUNA0pEeWHv2
X28j46ne585j6aYM1ROn3g5KxxU1yEdtSAj2q+3s2hNPld25q0In13WW4VmXdOdmBdFbQAdj0Svu
R90OjzOI65UTzugQvQ4DVk8wKS+kr1xYVdSEtAIqxMvSqx/zqIuxMxecOsrSb0zbvgJ5s6+y3Ofe
iSP6UO9CNtHjWKl4rUzY6bHr3ComXCC+mHRwlGQb0GgU1zTJiR0W03aesTxRrLFxJd3t6Qmo7Hwf
TO290NoXI+yf8kjVW2spEVJb/LCiW1gtDJXaZMSKAXd3CD2gUKFjYjC+5uxHdJCdqq3MXkIrFDeT
7VlwnUffKImKaMfk3ori4jxDKS51+UPZ2BGLobsSaDa2c2MeDKAaFQloBKL29up0SbIM/y9h57Uc
t7Jm6SdCBFzC3JY39BRFkTcIUqSQ8EAikTBPPx84czF9OqL74kTsraMtsapQmb9Z61sWXnT3q1h4
B+vM6c6h8E6/26wXt9JDEJ7NTE1GzZcDKmuKzJK7M1rT5LylSnZDh1DfwrEW1FheO0VK5DK8WY23
HAyB9DDmq9fUYn0WmCTHALvgRJFZtS1zow6NCgGBMHGjnEO3IZAI5c+Ww3spU286NXZ9CWczXq0k
zE4pwCRPXdqhGq6xZBxng21i3cE5aUl3D9EA/OjY/gFJNyfqZmRDsxMTND4kbL/LKrxKSKeP81id
u1w6e5HVGbZXAo2jMbzNGdU81qq+XSzahjUSG8thRplODs4j2PPbmZy33QjPj0AXeeJbZT+mdiou
kZX8ATdYYA7wfiNmpYpccnXuGkbf+FFCX1ysNiV0m/7IVV5F3ZOnrF6nfWdilPh++JFUaPW1GD/A
EmH4Vz12pyjk1QsGklYeEWtBkG0k7oyAQdlnMEACp/5lucv1V5RH6tAi0N8uNe6SKr310TrpMm4O
S92+G6XsEQJEf3SjtWSOs2cGP59khkkQ49Ft1bvvgXcPaLI8O5VD9OGAtWsYi78B6uDL1PLo1dn0
UjYEBwTpGD72ozzzDE6HPvEYgpLN8DRheXYghkrq1TDA5lcH/9gl6guryv5gdE3qW4oVg4M2dH2i
aHG/7Syt4ZB+kMaMNtibH8zgQsTI7LsE55laFBVnjq04ar87ln5bP/0zFE4OKax/ihSskCFIwwMo
RoJMSZduc3NxmgWwMJMO2BzqT9r6/V73XoyZ4XfttvIIJw2F0ELafHrharDBfpMQntuN3OelwX+M
8Xlanr06JjwwRKE5N/YIRti0G9uBkaVRPUVdPx89dwBUi5RZr2SKSeIwtGx67iD7aiv94csZ3zJr
k63j6Gc6V+AnzhoGLlIuW/s9qouQwYu4iyODwwdG6a4z5r10qKKCwLk4doHQGhdRqxrrFA3+o4lF
cMlAPhM90txN9jSe0+mzyvvn3hTOIX/LZvw0iJKo+QOcxEmpH03GLePMGmRrR3hIbp34kD5LHfGu
VNUpZ35A4Zy/BRI0+BSCuIkdhys0cTdtx6vhGo3ASDwwdh0Ptc8gMvahHZOG9nvuIN67JdYd1QmM
r4DTNwp2GDuzEeaHNZwjIyBiYarqQgjKSzn8qeccDr3xSM22yxc3GmqYFTDeIQ0OE6DhoX6AbE0I
E1MtmADhoD76zoFuR0MNy2+Iz4VJXypSB0DTw+Q32bKLJueytHZ2lWQTk6rc7Nma97gOSY9m4Llp
XIC3g1DOLtfqLUyIZfa0bW2CpCiJH5zORd6/6YYGJ+2zk9dO3WYkhn1jJhcyHEO7zWSpvWtKzkA1
bDwVYcpsyGrNgxvVpPbW+NTjygu2Df6gjAGO8U/cubjQGUgegtYFvZM9ecbRRy9ljAU9DlvmTIjk
N1rx7BG88W5C1M73EzZgSsWaJFzUEcIgNLc2zzHy5bHswRMlYkBfToRTmce7WpMNk3ktWex4paxw
floGdcyk/0Q7/E7U7Y2g/VNa3nWTfbJXrQC4msZujq1T3AsVARzI7ks3uim97MU16URdyICtRdzv
9QQ7TOwmSJXhPDfj79r/IZNz71EAHNNOM3DO0gcWp2+WFs0mzNr3gBSZkxMfnQZSTFiUQKYFp0LC
zs3XUAv1VS6chCRtwh2Zw99kqF55G0GHI8ZgADkyvmW+kcwwKFXWPYxSx0AnERv0Vj6xqQq+E38N
y70K3AePTQU2vuBZ6pPpkkRL+JBQmAcxSUYEP0SAGwKCRnW3rTNNocrGbKNTG5psiuuQdchNIz17
6+oACUYDUaqvdviFrVcgn90xGH/NHRE4qqNqsLpE7zOu+HM1oQX6IfUVrHa4upYby47lvmLMfuoc
985qiZRpMdS7s0WhPbRYoYO0JbHlQsrH1a5w8Ocsm51jH3RQmFzSTJtSMUBdLiJp7C3EBPdoCDkZ
Q3s4+ljXfEM8u3KsLz9Nvn2nNrthAd+uy/CrrTFK5mHxPBviWtMXO0r/QJph5UMm5t5RzT9fOu99
8jDhCzYdSNiwsEE86Z4I5OCd0cyCa7N40YDk/VgzK666/dR3Hv8wl7vIa+ajOxcnX3ErSE1KpZt6
f8M+vjqidx91QA9SrYVsUNif53zi15vhvuiYyMo+PwVsk/FQjMdlXAmaRfu79DhDeZ23wwCoRhRo
FRonjg8EJB+wIu2Tshl/LwlMRDber8y4IE+25fcUDGYbay4j7fgcIUmk9tyMEbTcIUQPChgptcGY
+kRZ0Sa2ACZi+WIKcoiwy38LWuBrGNrzQfqAH5Yg2jkZSxBWNK950Zqd3w6M4a3sXwIgYWhnAhpx
fhRh88+Ckfy0HEtDp0VaB5noJVlVTD+xbifiyrBO3uUCrlKYtq+0qY9lhBeitmbWKfVybLrA3An8
ODissXJ+ksiOVV5SQYVl41/N+MVkvrmSVOkSfe703MCg3iHLr5nv8UB22xCDnmD7t8ZkJJp0CqXC
aM+KctlUjXWEUqwvkTO+/Wy0rZgZVCyXZZt2kB9W3l/L1P3I3Ao7UpHcxTSql8oQ5WYH47vnZwsW
hNfEZXovqzkDk9S3xIQWgAKUeIznhbQXa69qPhBnBEYxVaBaSvMJ7AQ2MCef6XoaXwYRgaRHbhDr
4rhkByGf4vAQsIxuGxhvfjvCdi9sHIOE30koRgs6aLa5Hb88grxgErVHBMdH+07cCtCkzL2Eik1E
W7UNWq30hcCiTe3TpTbzSmLjgWEKVECwnA5qeM6VtnZI+ld/tvMgG/8LPN3ZRc7tCelRR/sotMJt
6AGfMh2vJi06skpmxiOJ+MCjAI9OjW9ufOI7SOp4OSNGqaeIyhm2RpHeV3hoSolMm1hxsjg0jAcZ
tC8+W6GLZ6PdrIbiF7fFg8ptwpcVeTgzvlxO7GmPEo9OEqCDSKbgaJR909PeavgmUar/1X3HO6ig
xKdZcy0EUacVQaOsBezDUBTNnswDMrA7gsRcGh5nTROMgNo3Lkx5dsIosOCAzNCLGewySi4z4l4H
/W4pEiKkLfhAmsHi4go/HW/NkgHAkdTwQGP8+lg7rj75zjg7KXjsAaOKpyAwly1zlUzfBPax26sK
YXXekHBQ9wJHW1me+gVfnhxcUnCxRFcU4kbwA7ipTzltzNHI6U+Q9dM+r8qnKpygzCd5eeg5Rhzk
bOc+lC/BSq+yXL+8Ds2vXkEZR0YV6o9ZuNZNkxVXfzTm4voPpSAP8Jwq3b8ofPN6yCQEdbEbV4q2
UTU6TEOjUWIRNyGfDv0tGScwq3+g4shlJIPdbj+4AAnYD++M51yn0np3MluckHp+5EtasSlgte7J
5zDL7bMnsMN66QzhXUEsbfiv63KjW+8GMvdAzF70VY0g20SaEKgTNuLDFV5xGhc82mHzpyvGNf2P
wQ5BXBRNDTwOZ3Q2ndMbhD7p76Rq74s6IYOFgtdJ26ttjRHCh1yxlYZZHSwPFizXbdqUGL7dJj0J
ubxMHpsNlPkOgRDgfsfBPaVNDDkHO92OG/yrHBWVKUfcSGfK7FzhvNd3sqmIKWZoMMOTvFmcPzBe
1aEoA44QZwhvcOJv+kg3V/PPHrk20EA+Vw3fpbjFuV24nktKDjKazieIkp87V801sK2Tyw12hOK+
QvMqD/k1f47fgCpyYDC08cDqZEQDDT772A2+PKgwKQ9Z/17ExTUVwbbKRi5p7JVDWj47euy2WKGd
bRgOZ4+nIkKToWZUa5ZmmtUG+YsbIIqBI5JRX26X6mvIpohiFF3UTWrH7WnRzV0pu9NshV9+1fyb
bCxgmo63asmVmZp+K5hSb8LmHHEO72YA0AdPkndX5nTq6To9Tz614utkimTcpf3MTJoN0jl+JAiN
LU3WmFvXzYDfpTarKAdtPXHnILnKmrFwn1THYqL0ZgIBTKitESOx72NymGHRzob6TJgoDYM7cdE6
fLDQdtpd28QkGGPp27ZhCBQIEeOJRL0aqvCHT7bYo4R8MbR2fNZWSLkq5X1jkybtZtpjlsxoKo4a
62CqGhqQcPwLkW8tIB+SMuPmzrHggPOA2aucZNjKwk0f1rT0sPeiawA+pDWZRZynfUuCwp7U5dey
4wdQE7ZakePtqlXY7WWEmrkbLBiykw4466D5NmCU0Tm2sbQuQBwz0DKkGlQ5vCWo2Sd7ce1frmt+
0+H36SAeB552ws54ABvG8Uk3wqaXc4JtINGnWA/+3q5y0otsTx1yQYnI+QXWHCjwhi1cDOkowYAr
a5tiwQdzmWZcRVlGBEyLlAVPxrWlWo7GSd6VhHRtQCMcGmdoXuaRYRxw5C2eV86arHxmH5/fRHM2
UtLv5A+xXaRvP6dF6Qb0T0lUbK0hOwFtby9p9db3oXpOK3FjOfG5VO30kEl0cFMEUSRYk71IoZ83
0hOHMZQuu8uU5TirIEZZ2b5KkUJAUz7YTvWR+XlP94JXkZf8EbdRecn64STyEWCJknurbjDWxtg1
j0vAE/mj0ygHAfiQR6fuwFj3XqgP9pw/GvvD+Id2Fh5TxJSFazidXFHHR9nIV50vv2XcNGdKtw/f
GSUlv3P+yTlh4MzXx85ua1PLc6hyZ+M4Sq+zx0PpZOHDPFcvfKLBbSoGOm447qNdvLU5iJM66TDi
utDEXDzU+2Bp9K6fLXtFQObX5P+O0Eh3rY307xGkQT8QWkDymcqzFby3XIH3XprSZItO3AFhrFf9
7oYeZ/4q5+ofIKJN4HX2vZ7a6PYHirrGu5PFmux++gGpRlKItLzaJHJGhKTB7u/Ju1xDSsjMwOhq
nF3dhyzTqaMCRvzb+8KFruQHy59+4s4PIadNvfN/Y0tqmOV65uFwJJnp3KLHZObF2Z2E5aP8m6KF
0BLn0csPQVkNlF1Jz/jPSzxS9bjvNkOgQ46ocYuPgDJ0ApPk5POwL4v0kHkDjKSZvOCBaylt4Pwc
7aDWB0dFR7YT9b3V5jy9dXs3JCah8Q52nlV81x06rWjMXpNMPYXSPM/aXtFn41vZZw9FbdadIHTD
UjE8Tob8tWuLV+2L61xH7m5ys0NmoN6LYN4GcyEPMu0cqLXsZ8cZpkTxC19SB98m+De1K0piqC/Q
IF5Sv3vvxIoFz15tpoBcoPjWq5SFa8DL7dPp2Wl8Kpt09bak/ochucsng2bqvE9dltelRZ9OloKk
KWPdkTv0di2clSkgwyUuPQJnvec2XMQBIMtf7mlkIeSroYG0j+Rwsjsl5Z7W/ZrE4RMMlX8qzCJg
apusEPIG8fPdYFjMlohFND3JnvCD+2bNUWaW7ZTZiXs33knRn4t68LckbXiE0p1HIhZB8j7XIzeq
XYdfmrV3bZBZumEVAzVBRqARWSzJtPECuqcWcfkm9VhUQvw5dWrYeyFIccqmXymZU3oK/3WBfLUV
v9d4k+S3tcOljCa+oTzfNp/VCGXVSyDCLX11L6tg3PiC7JG2v4ldzAZkPtmuHi79yKXEAIqtV3mL
K+wpG+DRLsAEjoH64w1lcKtrulAtnd1UIIwO4nI42G1s75BFHSdKG49d3AZdcLfHFj9umGLdW0hy
IKsoH4RSirhsPqYlPJiWzC2p8/vejZ9k1gRIapxN5fFZVvlA3LxFBHa9nIgWI1LYR5lCjMW9j/9p
9+Oet62lZSzk6R2LDnYWrPsZfd1P4kVqsWwcH0WC8OwryU0rtW7YdB5fUkF946MDX+bsFNfzjeMA
l83PQ1mjAnEmLqpqN+ZYfz2FmkcCI3BMd2kNVn+rYXCVMuJ2WOdvK4tixB4r0GnkI2MvXikEFTg6
X3GKez37n5aRVJmGTJzaoiNrtnwdFHXqGtix/n00wESmDcl+GPim2glqqHTu/4xUXn0QggSWWCxS
I+Hu1YkN5YlXuUQkUNksfh2+6lQxzm5I+KnZNMB2AtAyFdvZ+8UsKWSUxf4n90eb0zi+yWjYLRBn
RLnDCpwWEmxTxtBygV5jdMmUyQDtIivz7Lj1k3J8xF11ugKMiJIOsxRZH5PSOzPqeV/WDnKU38Jz
OOlSJA3Bv0xZT92aczmQLeD5HTmUqvyOgXZvvKdJ1yErjZIgcMHFSXrtxkv1XRpQaxHG4x3mm4K2
62Cp5q12pq0U3rMVbMs6P5Iwsu+zxT3YMabc9uqwVScK9TtzMVigwYb+10FOqyvzlC3Bd0jG3pTW
J+MQCxVE/d/AldtRnVs6caZUHKmT4ORYEBX5oGS3MsihQcCfAhdFa43aZXzBmPUsZHdXYz7bpDYy
Mz1ntwSirBm+ZEXXjbsXhXrICIVEQzUyJV4nNcvyENKWbyKm4o7/PgMoQ0Lb5vqOsMm7HAPWLqho
kRLaMIdYHNuTJ1m1tzVIpMrwUUVzE+6WRt5GYhnOE8PIvHNorQWrHAKrkSz9geB17htRHP2Stgso
5uPQoitijdHcg6qEVFfLjpN+vORzeZsvHgSp1vuA6pOeV7w5iRTHnGRj0h35GuS1zeHmgrkWJDgX
/ckqIYXRketDWZuvvn2JKvZbkEyyU5iBYIrE7G/LwSYDY5HzWRa4w5HIxdYIsQ9aWUEK9C6j0puh
D/ElRq6NCmsPV+EOfWRxsoBk8CUWtMZD9uxS5e37CihA2eHE8rP6ULgU6fgHQ0as88aR1KqK16By
Tk82qFtqsfeyJ0iHA4eLelR/qs58/NQPLevahr1dZ6PajktMPg3sGL68ZXj0dOCeREvnQ5DHcnY1
O7gsnMeviLt7NsUjejRKCa/7DizH+xP2UDKEluYX5r5lV4bz8kBw897rKU/UFOfbPuwwVTXdW92F
7aoEbw+q0HdCigeRLbfAnMp9gkpqizYF1YKg7CeOEBGw/zcK9Dvq+0/aegVz1Gz9eY10ABDohCSB
cY7f6CT/LJt0Adjd3eV2tw/XiOl2QFfNXvjEWfJkj9MpCvpfek2ljh3eVhPsooVw4J6PN2QLPZJk
rUm0rkm21tNyjUm6hgl2SRNAWFYsHkhYPrXowtcOvj/Eg0312TIayz4yYrTlmlkRI6Wye8LI+rAV
MJiaY5La+jorwNFuj6ixrY613zFaSQK6hRnGw6BfXeg3LWHeK00+5ZuLGIdFcf5uivhxJPy7m9pt
YP/pneCXWrf/qd8/eWtaODgZcHsuvGGJXhwPf7IlHJWM3eV5UPU6zUe3UQWPY69u1Qo1rFJWyW3y
6afFPgyznSG+vB8oyNqZU4R7beeP6iW36RWXzr6z3CI4QSJDhGihx2H1e7F6MI22O7xUfv3QWfOf
3gyHQB5y3scNaTZfjW/T5gUfFsPCkSBKYaJsxdOwWG3d24Qs2Q2LKRvfNfU8kdQs6iWBr+R/nDJT
7eb22elsRPj6XfbOS5bGv9vZuiVl8G0iFn7J++IUxemp6rEG0LjQ0fd3nfaHG96tbR55+a4sCWCz
YWZ5PTrByf3X/QTRj160bP3KSTDhEVRP1u9Og7Q5Ge2ybArXaPvgJ+X+5x8p9ev/9++M/RpYHKXc
uDNgsAllCchoB5qOg/isusxBS8HlVL/sFApEETTfZKzlGxVBjfZi99WVxtv5NWmj0lsr0/ELSXb3
ZiaJXiKzaM7kKUa68URnvKF6p093KnNfMxBkP2ZFF1K70RSjXREIxk2kgL+albBGYQ9iLqjABne7
sNWaiDVo36kzxAQxNJ8erI5Yc67F82Bte8bdUbc8xgm3r1IddROh59uQTiZyBMB/0xOQurqAMgnv
tR7Bb+ayfKz8dM0/RAfjSEQjjk/L9PNr/IeeIO64arW5yUmVg+G8wbkxM/2c+Lh0q4+ofElyKOr7
pAy6TYiIgtrTavigmJpnYYEAU3P3m4p/nZBiuhjBmyYmZ4ukJ+mKa+4imnB0dWRlrAbvYUr/zVPP
sFO7zp5cg/Z2Dd4hcl6bBDxQ8TesUI4KXsASmZuk6ZttHy3Zzh3kK0k/BVDXDMxwTgODsWdPW7xi
+smAyBCUb3MaHxtElUfe2tZBPwJjaPrVORMPXZYdgUIc7aYnlp6Yp71XOg9e++2iMsVEssSEm41D
cM0GkmzLGARdl3YX/4Bu5pdE2wYIcUBYI419cBFCLzpmUqIWpMjqU6rgKNpQXus+veCSeytSqpUW
MRp2SHvXWphhaow/mOXPXuNT8ghc1a47fXvCSe5VTI6w1+LQTYruFzvrl2FsrD2aFIx4U/LEwII2
a2j+ykL9y6f5MzSQr/RQHG2+ndsqhl/aR0QNtWiqTY+5vNdSP2IEZJHn+t8mDxjFimvR8O3zRXtI
6zm6q5c/QZ8s+yjO/sgC38AE+LoQ7OeyBejl4nZ4ZbJ/9OKkZ8+Q053Cc/kGxhfhjyxvMZuOSGEx
bZV/umzkoYxacyK6MLptWm41BAyXcXQfOhPHp16OgDUDJJgxO5udKhqIfb7zxRO4ZiFyigyMzo8+
mwkmWxd3ISKRyQZCx4TVlJU2XCgGeEMorGlrgxQhbIDplL1g18ZuhAAivcxse44Sp5lmTGMmYtTH
AXbiYpzt7JbOBZ6/iCazl+wljp7NnjrWExmJdsV8Ir2tmiDYWUrcZcJxTzKLvme3XjacQtmuYgDu
88PnjvOXUmDkjd+R7SnuRXybNX1yZ1qXGXV9dUvKaUEqyw4E8Hjt12QLDxwUVVD5yHxmzcFwyBuY
c/9Xy4IOGm39DOQ7fZw0v2llClKVB4e8z/+5bV2cxUAmnS+T+dJJ3lf9G0UgENsc1mglSvIQ7b2Y
7eVgg74C+Njw4JJXuW8V2QNh++n2UbCtHYkcwInQZ6H6rQWq8ahHFVnGA1VxN/EJYC5sjfjoEYxk
GbxTNM0Ruk4MeIs93wYZqRIGle6mirIPL63fy5YsSAfXWmyRhFIkKn9WMafjpN0PJ6SgnzsfsZw/
gxQP5TeabXdfLfLRsYFcDZS9Q9+fzBJrto1as8hnkZWlSh58Sx0Eph70KeaG/mMXQlKqp5QYdXXb
aa/eVg6H9+LH21B3n7PgZVmFODjoyPar1N4LntqR+NxkLBknU8xmTNwU64/JXFPq0G1e4OpvWC6P
IvpdmErvlbIjdNrDzeChuq4zBo6awjObuGHzttt5tq6P9vTBKpypdENhOTsMg/Lg78i77Hh82KNw
jqxANDsEbOgFKcxpQSqpl8pVv/4L5Wyxb0INgdWanqQ44Iak01l2LUgwAs/I+Q5dPhFBcByjd2wz
Yx9wz4DUzPSwHFHS4yhCH9v6/NZZyvEyL858lIb9P+MQHH9j6e2m0GYohRZ2WfuhTLjLYepeUUKg
3vMOPQYKe6nvRNr+De0OGYZ/1cGY7wdnifEzq1vS3vjSYCAZJ1DDrjveloy24VaXGF1JXGvi9IU9
3ybPJfxuPpAp7c5NvQ7MqvA76nnOVq2l5kJnolqsvNruzjRuscm6nDF5qj6SQV4w0ZV7v+TvYfhL
vQmiYW/3JBBTNK1hJWDMrWxfaut+HhAPQB/ed1WJaEf0D7xOHIsCZig1oA2djnJ8YFY0+UwhWIDu
iyn9suOYtisyu8DO/gVOexa8rSGlM8aahdiXfmQp48cfmvkaM3LMCcyrOvLEkPOyibOD4nuIAmJA
1+TyEkzpxu8e5kKwra7Scj+O032fzH/bRljnLm7IChkQouTCJr8hh4RMtiOocZ9BN+u2NJlfrLLs
bqOxyw6Me8urgnnuiXQkS356yBsMJn6qboblS6aN2diNSLnze+obUdyMxYyKoFroOBLHxlpPCwjI
2V838ElKqLdTjzz5TEtJVePcm2nLGfWSaNPx51ZkhVL8qH/ChFc9GeeCEnk/q9R+trwBm0rBDsom
2EiKeHpSAXx9wt7ix6HHqZsuXnqp56Y/9CABf4RqWZKMz11TA3Tn3eHUyNo6vR05QRfB5nlW+McT
wHR+1psD8uK3HA/+wUvQTc/ll0FWvi2Y0CLxIDhXDPrRJXUoVqh7tGLg4dpI+x3j3pk0elwsQikm
HwlwUn9l5plVDeBC0Dqawd1GLqi8hjWaJ6KY7Ofy0+unc8kaxLrp/enNDZ/Rob0y1TM7WTmvlr9O
zYMeJZgv+GSwLawayR/dtj8b9JbT1YmAxTFZVODqWOIhdoHRiHdhdv3ibDWre6jrN4ort8cgFeTe
41ivcuGyvzEDQxf6l22fWvam6QVSGb73efGvt7qTUKydZYKSQk7p34HlZthVb5WTXhaK12T8ikP7
frw4QXVbBAo7aWcep7i5IQiGE8DKANBPT1i+rrglfweRBRIfhId9m9oBLgBzLchotlLnl7LU967t
MBaN3fLVcFtuCaZgq3Wwqo7p39R/TrRKfvEvjZZ+wwYp/bQchmPELI0rubm3fg3xWya7z9DRf+dU
/bUn++I7pKp4E88GyYxVCzPAkE2YGfcoXGxaP6yMCmncsjD7MRkfZNBYLwX80DoioMj1j6a0r0bO
ZNmAg/ddEpGH4RvOBcx8/BSAoYkHvKTj8sv19R8gqKx02B81fnuIXL/a/mQjU0fQ0s1y3gnxEImv
jGFQWLUvttvqDbaERycNeWPsT3AinA2t+jNl4sln9KAXMpold+FOOniAesaBdzFDddqdLKiO0gOx
PVRdfgx57JkTTQtQdfO0lDDq1nffMlwsKZ80rpScGKdcHElTBKSu9pAw9M5VjItxvGWHOuA6omaB
Kr1LFfV5iirxmNXzb5gRdwQxqJMXIO4LUP3T+6IsH8v8frEHco7V+FQAjb2b+vpiXPQP8N7PRrlf
lTLyIMaWXRoBj/t6nNxNJ1hiCbRKVbrsvImnNYqCJy4e/El19NwR8n6ShC5Saff3rjeQwaVa1MoL
QOzVvGHlKzSzEc99HQVnDFzM/lQ9bQqzhDurAsmnJ/3sw3c+5X6UMWDSkKuzJydhiPkjwJms+Nvp
LHNkMU3YfYr0Aq/cfiI+g/uKIcsa6Z4bXmLEArJxeudUF2Resvu2wLjY8vhCqmx00quSv54yfvMM
491F5neIo9TfW3H26TKv2/Z5knOYlCRuLIxQ/Ab995Sw+Ijc7GkmGfdUN4QHKJuXZYCox8yuCBHA
H9Zhkv85asY2Wk4Bn+VmEDT6GW3TlXrRpbLL3MOF0D7gzqoPD+Fg4Vyxxp5nITp0VrjNCvqhuftb
mJI0h+ojsUCO6JRKwp7AkPeM1beRw5U9kBV2dkr0baOatr6KZ77lBXOZNastlnG+72rf3evR+0UI
D5lPQ9bQjoI8JYWanRU2NzccvGNo1fsYjyGnc/+SeMzwMrahe2fyr0uKdOZ/tmz7/n+zyq4IMeQt
QRjYKwTqv1plR8vDyGO73X4McsN43r14Y/Nccj1vxjB9TwxgFxHeJE70XFW13FVB9j1VPrZUtWZO
zPVLXhZ3jE0O6/8Si9OkXF5bSxFvMiLYTEkSGLLkiZHTWUnm5gje96a31zll9jmoFptPU1i4T2jj
dJAGe+YfwU+kvZ8Zvv8PaCjEBnTSizPmzaVnw006WS2PA4c3f5LYwmAo/hc4yA+c6786iMmVwvfG
xNbDauX8x9vio9JOIICjZTORdSob8najuKX/aY49soeqtf8tYkx3AjVAvFR3DL2pfytdHUxYvrZB
w5PRMOpvwPQGRDlkk2y31XiWZfaoQvd9tBpYxYjumGHC+EJ6AdAPvBa6bq8OG8bxwb+i9f/6wkbR
k5f0Z1/Ryj2osVlaDVmzSQsg16j/xdy9Amz+83VDUEWJEPu87B+o2f8HEPDsukuJrkFw4Qd3ztKw
843Sj6Ekod5HwbTpen6G//kRxJH/3/9SaEIgrFe/fhAF/0EtCMViudG6QkmHp0q138bGNDl3L5zq
45ZcxwzSwsbqzZNK3JrBsHstS4qWqa7cw0TUDhCXnQWEeOO7EUdjBZmdSBRbVBdja4RK9q5R7rfV
Bf0urPNbCE44G3yV0EGaG6rFhRm7d5+V6b5MQnPQoTc9NXI56oUj2O7QEKbFZ1q0RxGzI6Y67g/h
/AfP1JtbsU2cqew2dujWPAl01LbWFQNd1YH+xeueKAcDESmxO6GT30nZ3kxRTFBy9wLULCTuyHuG
J4iZKj5As1o2wkjisqz2iV1TvCmKG9J0HrsovA5wyrbqFX1Mv09iNE3zxNCDEoS0ieYrZ4eLGwXb
9Up8N4MmBmKy3pkG5G7LgrJhNhIk913lXeMcZAjjFNJYluE+HK27VWoFqrU4N+5ElEAWhDd3yRLG
vwN1y0phwFdDoGLf5Kcqc+hgmvrNEriy68GOrpb/OpU9/TXDyziagq0k4Mj4M0yXWX8gIO1flLr5
n5+Z/8ZYDgXQOqYXRKoGAe7E/3hk4rkBAjl2DdcEMvqp9m/TpnglEa5hwyf1JnIxg2Wh2bn+/Mgs
pyA1nUO+xohHiEAeeIg6kumUK9Q6VY+/qOz1G9njf01W7Zdx8s8BG+SttJZyOy/TngT25n/haK0/
4n/5qgHNcV2S0TyEmNBI/+MlGP6fNmPKvRdrm2KjZOz87jq2lEcYtJ+F1UHvkP+HuTPbjRtZs/Wr
7BdggUNwAg7ORc6zUrPKN4RKtkkGp+A8PH1/VPXpbct1Sl3om8beMKySrMwkgzH8/1rfKv7kLf0j
av85fquonX1v/s/8z94KNVZxGDXvQNt/f7X9Vlxes2/13/7QQ5Hx/48/8tOvrf/v+7fDb8XMyv/p
i/V7kO9t+60a777VbfrnW/jPn/zvfvNf3/5bccAmK99/MXt/ofYfYPbHb2B9//xlc9CzMf+L/4ft
d8j9xS8BBpWeneXCtftPar/r/WY54PdnTvYMUZzRn0hlm4hf4P1mz5xWvidM3UMW+F/UfsP9zdVB
D6Egt4GZMgb+CbXfmLF5Pw4lfoduWz44UN2xoZJ94F1QiKzjqq7lhoLGzWTZu8C7CFn8jlWOzndU
WYs9SrS7zm3vAsFG3tG7flFmAhRMfzE75Fzso9LFDxfw+ufL/ytvs2sR5w3xj788o7wrQ4cdDtjR
5nN+pMFoLeekwXPlph+6e5HsOJ8vMtO9pK5O2PVwZ4nw1Wnld+nEZz+9HcgZCe3xdRyMJ5MApyAm
E6ohcbG0w++kjr2KoLGY9IMGwoO5dFKwFjl9lOYzIqXvfFwF53cubIuIb0N36Hd8gJKhgjH0Irfk
JvScaS288kvqJHtmObXLPHptbdEfqjB6S3Q2Mxh+sFLZND2x+VUdgbn9yfKHcwRAAIIDHiYLzwnC
vdZ/6Q3rGpnTUuYFsl33NKKzdHtrY0baM7qxE96ShMoeVgq2BQtXxiNoo/xJiOApSggD7DEQLOCd
LvFwPUyu2HIs2DRY1Fa+bfrr3mrv/AJ9iy+/25ILpYMlmWGYKxBvt2lwoCl/1gh7Fz2ccKkOkYru
zfZVL9RmjCscyc4B0QRHFNJw93SW6fTof3QhcF8xOUSrhS+61iHNydtLNi4Ex38E7PlT0oi90YiN
66D2A5sQoht10QvTA44QglC51SLqjyVDD4thuLDNOSJeQMoIp/HRThWQ0TQwNu8/IYb0e1k+jQUq
sliGMx6qPude/hDUeGY1iuVjpJHNNI/tos2+DKLcZ7gWFrYuL20y0hrWj0LFL7ZOjTgznlStPxUu
pxR/UghGxCHU2zvRzwiiaac76gGLXhJhTTaO/az+blvb5px2bYAvQIKkzyxKCq4c8el/oCDN3PBr
beavrSg5EtwYlbOrm+4Y8zE4C2pouqtui/632nkz1XMckNllkqzErJoeo4ycL9k3uK4gnTpOly9j
/9mYopNr0zVLPHvn48We0MHRPMA3Fsb7oDC+IEl87S0xLiOrZx+adPQV3AZaKe+MnT1IagAVHQzZ
HMYNngttR8HeoE3yRiAH5pn5d3Gx50wbmNR1PS1Ct1ebXh9/Fy4y05TqXQNqccfu5Zsf9shD/KtL
QrHqco+puu7O7AcsBHBhkiK6rTBTW2H8jb/4azP9VrLacQjjnvT0K+gahYQLJxAHKHNQ2iZOULcm
yqy03wyPceAVwIu9OP1eCXzsUXiX6UG2ppinVt38SVGiJAWJUzH6k3DCykv5wx05Tob9yDaF/p8n
K4ZpRPBfVzD1VcHwkA/FIvQDtS1TflmLpTWI+2onJTAxTD8FHLDwLop8nP08q1PBKRxTAfVujpk0
yGGzdW6C1vgYhnm+HjTxBN3oSRlQptPIXU4uwZNTpf8+2SXwFsVQVKMgf2ngm2FxVa6kjBnSA+QI
qaMzGXCxsUHsSBxcDw4qG4kTsqVT3dVYoKenImUgeyF7ELD0XfZ7X1CrCRoiPiNZ3wD7hOBftQE8
Rm/pCacgD49PMjjVrZ+7z16ek9+VSThqDU95RQnUcvxLr9ML8nP+mdOPTxxinpO0p0VReWCgGQUU
dybZrqHe8RNa8gqH4ynrqA+NIi/JbsSZO6TmNfLic2PLGx7aO+xNT7q0U9pL7rnSwaYP1nxrLSIs
a1xZVv4aaQxcMjX4cWyVQXKsKBZVOV5fTzOepj6rdmaKPC0fniR240qzVu2cQZZZzhnhB5UKEzWJ
ilEmgJ7x8daLTWBr8BrsmyrPXsPI/xriHHgHM3KYxKNsEHjMABk8LALUE6OZ2OC69FCIGPFx0y0y
m8cvwf8FYnfc57yhtBqNReKj/2ldbk4dIS1yIe3FeHy1HqmM8IOnWAARikASdAULTuVKDkF++RKh
NK5YityShIKEqDx7nm2N6cicwf2ju+vEGERio3+K8p1Vc2sT+poLK2lPOp2TRTL4L7h850o4Hxyl
30M3GVctdGFm9fY3o1Kv6czKaEaOJrLSz1EbX5XgbiIPxX6Rtnd4isFSxmhY2V/PtzMDwnW0iypb
mZoJLQYp6Pu8qg3qzYJ4EkTfvYx5oi35uFiyd13HKyQpX1UyfkhStCGu1SYrs7nppHSWYYeKZV5j
8wnHVhFBDCxQgL5fdhWkZ9tkogit/o4u951FHSVymrsi6w5FcplqnmmRcGi0zIIWbdbgKSiv09jc
zes8YvM7k5UJW986HMI/sHk8wTC7iEl/8i1S42OBi493JvuZVIIAvtbEupuPnap5nsJmH8okX2sk
RARZDcm5g9uFlqeVDNnG7yeO2uh3sGayUvVUptruUnyDGHgefK6oiYDwIFH+JbQGhmx6NKA44bux
Tn0gtkFcUAaveJAUD2aelm8ccPigyasxwEm22+yVvR4OvmR4QpWFT9jcSIvaGT6DDQYMWYF/wfdF
kUpHm2CODzrSRO4VwKk5uVLza28hEy6LChE/6TGaEjZZ0A2Al3eesQ2Sbte77pUEUOqjDpAT0AQH
aSE9lBO3HxMrczal9PfhMVldsaIgsw0bMAVT7mfreG/mN5SYbN51XawgUGKqQ8Dl9LQy3CLc+pGF
uofzexqyrwiHdJvW+pkSJgKKgsq7l8bfY0IUq1B90+bZMo5ngS2/sFEMwvcBYdHuXCitOTWyWusC
eZpw8TXa5Glg17RWgarVZi7DUVAnMlgK29v0qn2Jel63SONXVKd3vNhOK7klqc5D8o7DknZHoKqu
3b2/sF4yZCW9xII8k3kMwyJ4tWrrksXBl77pV2bpGJhmSDFJYjTDZb/oTMzdQSHzJbsUbPI0REsx
MTe1wU1TGz6r7PdAY9v7fg8GzoHpOO7jeUvSJAgY8vRbrVR8Cf1vxAwZy4au/8L1g1Pf6FsNwD6x
RxlOXGvrWGiGIgb5/JdiAoxeVMicBwZSks83o8HbhnmibdnCdUZZLqRqnzhkcg8d+HdSU4SRW18z
d07RlcpZ061eoJOz9u8SaqEiaJzEzAoqoodxCC+Q6mmXGmRWWxV8G7gGRYX7BWtNse+H2qbRaB+p
mu9DDAlbIzaRQJvaNgaoTjYggpE2jVAC0WE0CIonrZIGitleNNQgK9yR0ESZB1ENjSkqzoKdP3c2
vQ8nOC/vn2/0p9sIUyeWDIIpPeJUyb8IMJtAvk4sAKGd/d3p2i85hvJd1U3ML+IOyre5DRztNEqk
KSY4GYmozG9c6ldWDYBYVuFGx9fn8E7TnjPLPObdHgZrn4Q5gcsZWxR3O689ZgWRh+oIPo66UmQD
Bvmmq2sEgDXUxdeywxqcThXau7Tfei3Y1cxnBFnpc4yDbVGkdC2nloJ0lpbFSh/wp7zBnP/GpMH8
PLBKmJI7xnGCu0WQRAHBdlMkHni9AYhi5dkIP5PXIOQdvj+M/Zi99mN5TPLmu9UaPUKLAC5ExfSI
zLox6Yyn/XcL7lY+nxdsIlFdoZBDJ96DixEEaA4PHYNaNCxauuW+NQWNJtBYy1xvydhoNtmQklJk
Vcyjg/dcRKjDeORxwd4N8zQbu3xHMPkuk3KOIE5Rnwhsqx2ztu1ZV9lNLzy616iPiLNk78H64b2x
ZIJVRXa1YFpdwn1NaBzw8f3YeGbn+jgoUlu1iRk0n9JTAjLIKljXJ+92sFNig3j4YzthdKLXxYe/
oSQWl1+qXH5P5kc5mKO/dSzFeIt8BITsUt16jrvMU7q61n6I1T09DvigHkSmWkvOtoXAv7S5MtDS
1qMJBNMPO6AR/bM5r6Bpa6h1Gj8NQzkurelax9TExmogqNPARdp6K4hMnJ9axEuzsQbHB7MO0H8M
0gj0HBrkiv71OmjgFRUKnaAF/6XkI9MWowlvTmtQgYugiWDw8dswgg0L102O78cnX9JLw1FaLMDL
e7jIEqHQVbXzW4URiDOh++JiT15UikkbyLK18ODHUn30cNXRsA9l9pxJUNwsaGAiaNN0b73GeTzD
+LaybKbeBsKH7S0gQ32vIc2gLFVXPymJ8RgmVDAEdkeh9uB0w2nIWYwdIXiaCIjEj3DWs75dFVoy
rqLOPIeZfAlx7Wz8VLtzwnyV6PFr2HGisUSxsWkyifHdlEF/rXLH+45IUTvlYFb38atggQvs5sBa
CIFPMft7SfptFHoCSDQGRcUpwNfTUwSVDi8rA0Fz2dzUqVyzpqViPHLl2AjUL0jqaaDMRC7+mIaG
ZbV4ECXLyPt/6VrkHZrjTjQ4XoaOlSprLKZPwE9Z8KwCZkiB1HgVWlKg2ZPRkvPbstd7b0URt3Pw
ZpaWXy3em4KDRTp7lhYoeN1nXeewi45yWHsuwtHCJUwtaydvF7NZyArl3zSav9STtNlMgg1jSsNh
TMBkO3TbXX+YPXlyZbQQzsyC162HfsTOhb3cBYKCQGlPN2/Txrm7GsFRbqpGHKn9eIDxxIoV8jr0
IgJchPAt1KaH0KdkGrvl1qZbvwmz7sFGJ7UgL2jOHKmpuSQooAtlUPoFZkVC2DbudHq1QNwXnhpe
fKMuQZCRSiVNAhNr1JDbOu8eRBwes1Lr2R+bn9XiKWR9rCQZngM6Hnov6WUfi5Kp5qbKN7GDZ62F
wEI9jzjx4Onw+SVjpwi159qz7XUUNsNmrNKtmpLXLMlIDjcHmhjQvgokH3++rX9UtPzrSuNP9cv/
WV3zf2HR0qJT8v+vWd4XyMmK/F/7On3Nv9Y/1i7nf/hn6dJw/N88SlmOIXTDIgEEVu6fpUvDtn+z
KWi6DklYJgrAf1cuNfs33fRgzrv0ZQQ/aFIhq4t2rmpqhvkbKBmKob5wTV3Y/j8pXf5cuSS8gS4b
xW9TZ7gJYThze/KHfpPAq+nwtIesVxgg5WBFqwpkEUs3SrqqsD/hQs+/7t+F0j9fzjJt/qKLOfDm
A7p40JDsemkUXbXUvSnGMsWMkrufFD7/6jPRN4SR6Ds26WcfPlOaQZMAgx1dPQzfi6bzXQ63gCeg
kBJVY7WbH276X9RZjZ+f2T8/FDVfmxK0MIl4+VCtjERrAqZP42tl4M0H79FswtEoFoHrZwsna5jO
uipEsGOkh1xPgjOESrCKI+hZ9pHwg+Q9PDX/MLry+vdv7WcO8/s780nBFJag+utQBP757sIpcYzM
NOJrjMdoE4r2QbraBa5Pv3PgpMLKFm8kVbe35fM/fWHmXVJsaQ0ZcwH6wy0AB5IZ7NmjK43maJnk
OURg0SNbosZMkCbbXwOhM7a+Jz0OtMvfv/iHfub8sfmorsX/iCnzrXeA9g+Dus2IJBFpEl+DjIql
cFrrPmurIyfncm0bKlpA61oo21HoDch7bYPC+mRM/HrhbZ5pQQtpDimxPyYvag7opzyQ8jq2xF6r
rKtWDY6BAPbfEmcILkSv+AqgM8X3x3/6+8//Vy/OjGF6juXYNJI/dCOmmKCt2qnlNQKBcT8FUHKr
YIr2lEj0FZaxdcfmjUMi+pW+V2+fvPjPtfv54pNXym2n9UDAn/vxaQCyoIvcVvJKTBoNhdCsadKz
Bcq7YdOTtGjf8USSb2y0zY6Dm7fPYYs2/t4Us4jZbaojGq7bSQCcUGZ3rKOpX8U5mp9ay+FyGmaN
fqO51eCFBW0JxSTCRd6HWQCKO+VMeD9mwNFwmphbOLlY0vJ9hH4L8IKTP3fOOSt7bce5Rx6RkxKP
jOJlbyH/h9mKCqfK6vCUlOG2EhDYVFKcO2rgx7QOYhSykArQhjeriKBP9GsBYuyyTOkk6EtdZNib
Jt5imymELA3gxFJ7jPNWHQkaUMcBi//aNDp1m0cjQm3AjkgOEPdVhON1WCl9HQZ2DlTtrvbGP+qC
SD93mHd9VXLBoKeIhgF2kQ7d1ciZps3tvY486b4x4LVU5DDQnghjEd3UOTyOTnTp3kGNuWpUugOi
RPFDU/oRaf7JsUeQTqlZ7RvC62tb/wpx9Y+/HwbvU8vPM73j6WxjTNCXtO4+JiH0gyVhNgTy2o/I
RWnpU/0HakQPr9pSeITxnnJSmKhtnStBax8gyr2cd6yIFGfAnV4h5K7czWBYycmeOrVXqBKpGGqU
L0zjhFMmuIN/fxuBKLiHITicym6E/Ja8KBHLJ3tgok1sDHqFhhZ9cIdqn9XfFKXLY+ZHBhieTmxH
hIgoMBkwdiUUHrLkaHRavfMl9n6Pk3ttNfYDFvoVB5j8WjC0Dp1nn5wWcXg8i+HDMljS3r5pdbp/
rBEHiocopdogOuFiP42eRwo3OCaNu7sI9Gx4dPZx49msDgkQu6DVLt2k4wuwrzrsAaiVRb01YE2s
CYRGwEbG5KnpbgAOLQSSn6WWOsHK88J+1VoUTWvEt6DsvS32kX4pffVZbKv562pKnIRusNPwyCS2
xYc1xCGtqJRtKK8EbbCmETGwk117SY06RU2TjFtYcsHGeefQ2+3T5Kqe1ttsA1cdDrIGPaVeygED
ijUrsKrbuA/1TYOJKGAROCSET8yu5IbcPaRkImXfmxVzFVA2p6IItE+6/savWxA+D3OjT/Yvae3e
vJr/sDg4VVv4QZbLK95gNVEGYDr20NnTMDDLcT9UabX0RbUP0soswAZugXFv3WkIt4WncXJwvZe/
f1Q+BBXOMyY7dvZ5iMDYsRgfQ2KjfGTH3+jVNRtx+YdiaypbXpLSkYtYg70NXAyVnzVd6F4ukeXt
9JSEi6TVHw3Tuniaf++QvGVgJ35pWv8uyWkNgvv1PlnTaL3+snvzHF0gU6NjTvbn+/d/uHQ9AHhy
zfLmaoTVLU0Hj86D8da2WN9dVxkH3uhCz6aL1joona3A3hSFugKZPxPRLmHNlsXl/Y8ascgiqcG9
EL4b3dVapm0rD4KY22yVY8odOhH9oHGKu/N6yMxmjCcH8hfmmuka2N7SrXV1eF8saEoTgJ2rAlaE
DgDZjGhXRPiL5iaqgw//mA4C4zZ5UpThAns5lc4fJekBZdkQJqGPSOj1CuKyKrvd6Lok7ZSmewv8
ao4nKDlplk+55mJTLzGfZGFyNuRzkzjtg69UsIXOkK7I6uoepoxsICHqG7YkzHiTDoVZ1WRzkOKO
cN10LuB3SV4g67Bi+N1aXuXh9aH359vWknk023vjKUwp2kOa9YANpc0JX9ECPZU8da5OMWZKxVKG
UqzKQeuPDqTxddMwKE294JCahzS02m4V+s+VpSenLCNuJZawWynLQfEs7a3VE81HbAc5VXMfOfS0
u/i9jRf69U3ul2/FJFxqsPRdvNIPr1oti9XfD3fxF6PI5WjDqwi2Zr/szsxOcqYFi3HN2iw7l5J0
P2uqc5DjZgNyAVlUjbJwdlypm0rRu6wL7xiU8JNUVYfL1OztpaoqtadPZz7qjWEjEwphG4XWVQj2
lmUoh6eWUkJVGPAbwRzdVSbru9cFp7qFAxqR6PEM/HXyXXftNaFahaSTUKEJ3vDaaAc7tLSDI+EY
2N5MTrS0buGSFSOmobgJzGhYBZAfL27bHSCoinOu2d6+jJntcWl+spkz5t3azwup5yJgmadgR6c2
8GH+NYxIr+wia6/I02efrf3i9BU3WW+XRlbm1/pSgTTehlVIZbH8DtSsORsY+j7ZVJs/y6XeZyki
LH0UMw5yGdi5P8+bmq4B1CuC9uol5clrjFtE/M55CMA5mKL97lZh94dMOfqG1t5vGtTQariJ6uSN
Rn/whcRzSkOevhIT7XG9TLUT8R6bFmlXPslHYxjHByM0/QvafXSETj7dE2OLq8kqT7oaFhJiwyef
6IPKZP5EqIUEultydAwG5DxQf5jOipzhrxytv3oNOSyUTS2MsVmz8TpwoDxXs4ohTLcV8KaVGXTw
DKNWbVQd1Psg0h5dOs1gFFAtdDKM8dGA9lygD+pPudHvKDhK2GZfSx1tH9b56KKV8ZXIMBKR0278
YhrFnaxTew+2ODwnAfhOA6fhxoujdmsofJsipqMYGvHzkEzt2ox74yYIYJrnLi58UxZILVuvf7Jg
nZouPc0Sb0VQo12AzYgsRI09T5M7KzCGYwNQbAn+zT7peAkXcyrMZaxJTRttsaMrY181WQYPoNCg
a47+nS9g5AEZnXYx/u9F7ZrOjS5bcNDH0oIxxuqfX1llPwvt9eez8k+jHR00kizCNkGpMso+iPIK
W2+rmu7JNc5pAikoyYfBT2wmPN/ZqpJ3HONo3pbKmZYJ3GQXUjl+pTUOL23RYp3cpZl2zhQzuu51
2cGT37sODSTVUn8ZorKiJ8cFZvUk5se7rYcJP45MDNatkvWl6O8zS9POJDuNOI/WfVnXG/xp5iMZ
VdqfX2aZsXGCmdoIo2fVesP4koVYFcvRrbepjzIiBt2K0D5QLx0jylavPmLOE92a+9bzn5o8fEZD
0m4D4aldaCpECn3S4TfoB+ghdrRKffB+rTJplYxCMgFa5H5j8F0zb0ZrhGg3tZ36+9aQ9lPnld/H
zawvfwl7ir9JVf7epO0ybZBB2PS7vpRN/mJ1ln8Xdp4D/c2FdT6lGBF65V6Il3wqqLgeTNBWS/o7
fV7NYwHVPZvQi1PnQM2yYdgK+NSLlmQ91Ycx78arPkkWNz/eevZknktQvUvZS4hfRHTU6z19TFR9
bSmfU4QFdNM6Yme5nTqH7IpnMhoGv1Ddu66TPo4qRr7FkSmglJTruLBMu7Ee8xjjOMkTBREv+MgB
YtQrkXr2wUSnZtIE/mQ/+bH48/6uPV8nfRx14i+Jb0FXOn2vdfXVqDCwNa4Cm+sA9xKT/cnC+Vev
5DFfmRT/EMeLDzWVMOiGTMZWfVWlfCkHeGgDg04DuPbJAv3hEZw/EUUDCozonsm8/PAIpm3tz/2F
+mrXYPU4GS8k3tBPXuTjajJvwNn04o0n9NGg9Pjz3Js1UUVrKWwIj5FEKsIo2o7x2K2Mqd+Rwrky
3UPj5P4n0WTvtoEfpxcKEmxgbTbcWAsos38ojbBFouzVOBCzy65bmiCXD6TL7PrSeQK1UN6+J8Jp
+PsiowWqR6aOrg3fUx1tfIsa/ZOL8MvaPr8d26Rioju6zSzyYW1PnaETZUIuWAPJSNXI6K1BA5Ss
QajN7egWmg4A4kbggABqV7G4nHLA/MjL6tu/v+lzQfmniZe3YhkcQXSGmGmzzf/5hvi+gWEIE9S1
qKwNGEnGcp++wfL2bjMveZ14O+RUuoBOx+BmKpw/KqFPezuue0SMAQSbwd9iinVXJrw51RlHVJTP
Dn3Wq50QaFkNpAsEaSwuQ1m+9FEkzoLs+gcTsAx7rE/mkg/2EW8uPHE+YWVH2W1TIv+wtOP3GxKH
bvk1J/N0VQ+SXLOid3a5iAdkcb04lo6fbfxSQ4GSZM7BSILbMrZ96L3jOQ4a+wwcrsHJO9E5MpFA
xZFDCkR8p4z6CyAt80Kaqb3P5fhW2NW4MoY+vbWdNjgTX7CgpLNhnyhuar+CJhFFUCnCmU07WO7N
5GVfIzakWzo9FaWN6UsoLeyjrnEuaWPv/v7GUu/7cGdJrJ2F7uQSs7+y2Eb+fGfZpTlCq6fuSg8A
z6thp/g1l5GE+pHYY3wKESGoqT2xpwkh/B3rKuuPcGFJ9ezjO1/DTeAABimKYby27Di2veydg9aA
kGajfQOrjLJVraLXtr+Na99YAeuRO7DNWM/Q6eF1S8Sp8qKJOIKDKVHgesMQIBez+o2ZBgPR51gZ
uaaKOdq90ZPKXAjqNLvISmw8/2W5kb7RrLS0dg+DYYw3IqZNjQLpHhlautFSZe+myl34rT+Q8Eij
HThEPur2ju0n3NgWHjW7tnSViqQ9jMXEgdnTrvTaMCMn1TcazO1GcxWxgl27TxP7iKlD2zglZBkD
W/2SqoV3nEorfpQJB+2YOIt6MOlh1N2qkJ4CANRpG3toHqkgQDrWrG472QPR5R1mqRTC7KUdNYsa
qK7WWEHibYPwJxV58rs/IB0bRCFRePnaJqVNYQ2GuFGZsQwTv9lUPQF+cQxRsprvWjyUJ4y5kltG
6SKwxHQM0EFUepEdCB5bF4VxJOGluiNCt1wapM/4vjJuqLsPq5jyy06CP194LiZhpcujVU79Mhgd
dX7/Q3vOEhfLiZA+MlMGOeIW1LJDN1z0lIocKVSyjceXSYWQsU3KnAWJNVNqAXrjvq1yg8AO+vTh
yfNn7YG+zIbMO5llaa0HO89wUCrvTA/kYJklGzuyOYMspi4uNHenOcbLELbsU1MwSAOuuSvkn2Id
610LNQLLNss7B133IV8RwAKWFsMg5BsQL2EM2pOPGQ4Pw5B1t6F1cV2cc6BRtF1fOQ9KyOpBYDRe
ah1EMfLr1nozVNc6k48wIDwCc7uE86LpbzAmoaAG2WC02Z3ZGyYnQay0g4/KpKusYItsJz0241uj
8oaZMMQcN4rvYGFzIjk6hKJJSBfaw4k0lnly4yQ4Ycym67iLeUkZGCOwq6FiNvxvcs4HzEr7TEyo
ts2N31kNT5Wj2n0nLSqeSEL15JtP2FmQpfcSH/RdHwkUO151gxfRWSGCkBvPivM1sHKe51qzFkYS
Z2cEkihueveOkJ5mSfzvIbRd+1qmTfWYmsUDrAHoxYiH1u2k5ZuRTPuVFH56SDKyi4hyas6xCQFK
w0gIJBg+fAL7WqOFdOZ5Hpfe6LNO9ba7CDxyp0ywqEDRuj9sHRyBtFvO1XSI1vgY0QIZuX+f9N87
k3mwsFvvJRyDW9FNT54XFbcJ6qitVsTDsRDMPCFQPc1CzkHq1PhgakSGOcMIKI9DCrz4zXtMeK89
5bTcbhpGkOUhm1WNj7KY5wFdnbsP47g7QkehSE+ULLKOemmFbrBnnx7tkUSgCyC9o5Rk4okSfCmk
gSM6X/UQtikBhdD3IR/zZZeQ8MfcePSMYHrQ+l3V+9mDbBWFXyK3BjgUGx7lufAadztVrUkjRBIt
bkvhRPfKyjyicRAR5N6I+T1Sz1VjHrW5nhGCv1shqpg2I9bCVF3fn+Aozyu45Yl7dgWrSHLtYjsm
TK1obvLMzs8x+lyMYlO0NpsGbGjIRt90Iv2ARRkjPB1lUiEc80ruZH0OhH1jQaMGjVxBNsztHlVe
OABZMOKLpimK6XnzdQzz/mROW7TH4GY9c+3oEwMj9Z5QTa+BiuVnp45bikYg/wxLekdSPeoFCupv
uYp2qDbj29QU8RFZLvAjad5GQWWuiq+D0jrWfmvmVtjlymdCvIauycITEpnbuaQuNmmzKJtqbTQU
NYHTEUUaaATbSNUdLQKDj7q25mFod23VQwa1OOHCtKSKFRVXNpj5ndmKi0TrnHZ5iYh82LeFs9Vj
cBlc+ah1oz+8OVU7ttzXWPrpTST9fd322SeVBOPj0YUlljafZ9DVpo3viA81ZZze1eRW0XgtMYuv
ENvb2yqHO9c0avh9GKjQqRgPjfkKR69f0Z8oDxyCw0/2cO8Fix93t+9vwwfnJuh+61g5f17pjawd
vcSvhmuQtNFmHMxVImj8IBvW9058iA0Ltd1UddeKFO6dKD1Q/tz1nirIsbFjf1XY/hw5Meq3Y8Ek
62q7oIufUYc3+8KrgLmUEKrMyoX7mZYRi1p4cUTjX2Q99Ws78g1O35l/ScNJbq0q/UIOanSsa+Ej
APfHl2pEeKxZHvzVvamnROc0hGno01OrfPcwlQDL8vEO3OO00PL6Ksp4vHVA+y4Ng9CULIAA6LVG
dx4a66uXDys9MKnySe0Ny1L86IQ2+TK+90836VxVl4o3pxTXgAn3UbMQO/7UF7gerk3W9zsgQvoi
zHz1u0ofYgEKIBivkeAySpMoqCalUwlLGn43XJlPzprzHvyn+4sh2JnNah4WYYpXH05mueF21mAl
yW0vITUyDQFVc6N+9fc7xg/50vxuqgWwM+n32DZ6Fdf6eRj5WkkOgnCT2xhjPRFnkbsFbq5RJ4d2
GcXYVmvfWndp8sWvWjpbgwCBGBD5FQpNHVoxmpumGLK9jGW5r5l7SqcVn+zw349GP18LroTlcT0Q
Sf0qlGqRPkeEjxu3Q6Z7PG10QH3fggrg6+OpqlPSkYrLGNQpPe6EWS0lisSvg/Iyoni8UDWq7LfS
9LX70nIoLQA8IDwZfmRb0ImO9a9/f00xU/9y7xhEHEawKc52049TxEC1RRoEMF7HOvqSSHdHpEL7
u8LxhZeZNcjA57yw7cB69g1zC730reuzkSNVvBOxCWM8i5t9pZugDahHUh3PgvsWixarVZCcxnFI
d2ZQPkZDLM+aE1ze15MkDkFykHIyhg4JLEVUbt2SLFvX0gg9RSnPL3ulBUu3CaLqRoCE26Dop6nu
gdSocnQiIiocDksnFst1OUSvnP9sAkwxnoWRW1/9DMoawRC3o653bBKzb3oR0rsciJx0qRH6KDC3
XqgmltFoJKq4SlYTJb6zah/zTOEd4uxyrVyBfLFpT4LrsWtqXE5+4eCT8MkL1/JrjPTu6kABQDY7
MTEUhMtAGYel7jSPTf/UkNo0JTIGb26F6wFe+7oO6cfHqYwg8RC1VnkTWPVoBJIaRrvUU9ga0f5e
rEzHCGBQIo0t694pOnkbE2ETjBE7fmdsdq3kgSYViGUsz/O9qdB5+uw3C5k1+96K7Hv7OYqUulSp
tA6hsFzg0+sW79GCXj9TI5aSu2b2mrGXkweul/tYxeZugCqxsbraWPUmKatpn/yhJa69soGBLQNR
+Pt+Rp5VuRcchqaXS9X+B2PnsRw5si3bL4JZQAYwTS2ZmdTkBFYsAa1l4OvfAu/kFKut6g26rE93
HzKZRAKxt7svl9bKHzzv7Le0KpW2T6Kxm6E9bnz/+UfkUuBY5qcw7PoHeKDZQY+B/eD9oQbbre8H
1j4UCSTJ0e22TTXjf1yLyoD5lh2O/XQ/1cMvGmrueoceBZnRctR6ZXL2SPdRvQZHKidgQ8rIuBDX
E+uoSpNdL8izjKUOA88c2mM5Ze8OitWx69OHmm36dWp1yAutI06t+ZjnJvSfyJ/OuhrqYz6kV4bW
V4FFbpmxkN7kWQNPJEshOHmuflZJJeFd83KsJjjHDsW0RefBOcshRsGfvst16wEtLCLpSbGkMttp
nfYRu1G+aseRhLieGS4KmdXLuRi544z6GDnuhQpcvmNZ+w/UFuH3tkvMyXxuPgB00po23emG2mZz
pRkwWGgBZlVvLEGPQDTz8nkCrvNYgwDURXd+mLZnGkyqDQGcWBx9X1CF7Q5nLeo5UDrJdrSNYMdR
Ffk867ONrB21UJTmHkjVNkx/4U7VcK9HywRYXgGSzyWkoKh4cjr89Pgs2PyGxri2G1IXloWtoBem
eeifZEWstBlajty988uR3bizCz0+tAHkqKCNDhYXS+VT1yX6fcyihFYdHs10uR6TOip3JSIJAE0+
V6QQIEFJcJhEIyh5BiF5bdxlAbdUhf4KvhtlO6ktd9DY5nBULXdl6DzzIeOQaA88DjD/blgLv5Ud
p7dMpP93Ep25otMQW6dUXRodSD1rEy57ONlqmDMmYDxXgaZiEpVWuk7rJDtUDFbLqpHt0SsmZ+/K
0tszgFStsi59k3+rEhdQHXUnawZteaZjyIZHAWNiUPWtEglYDuUyfGVWta1cYKkTDpIKr8yB41tw
SPAsLKxuiI/DJK48npJDk6W3fiC2McDmX4EFwrSO8ZPAWDdQ70rM0CUYfPRnDOLQDHcpD3gMuqJc
DBbIgLLfdDB72dlbWQvwqdOudRSN95Ik6EH2e2mSW6pJ4XL8K67BOKqlqIXatv1ZmCE/cFpWL15H
0gZy2BtHHTiKAnEaWSY/FSZEnHqiQZQiXCy/7COXDk74kd8dFzbI77qMm1+6XdyzAso2E2MtatmE
m1qoSzIPRJoebwqLwIxGhz2RYeNCitYDfAIEyNBs5zI1NGW0433Tsh1rSkHZp9DU0SUH2VV0wmT+
1G5C33Zg1wp9PohFSyFT+wKQkcoKVxDtbUHGiqo8a2b0lvjxdADQuwmjFkBonmgUUot2Ydro2uGM
EvekXX/4fX2pwjxcwzRptjYqzA5iYLrUR3TCzHGADfKxekhzLX2w2KpFxN+gWOk8k6Q8/P0B/elH
+v08IVmO8Wzm8Myc9Bmm/x8xUMkhSGJHM69Th5u9pgfRhwIJuC99wrPU7FuHtHdZT/jmgmHH7925
FzoSC1CPQ9Ir60QRDA76CiRY2sTHsAT1NNjQ+hmqvztQ6BbUZdjbLrQt9OXIWVsNjVEoO93WmIBM
Tm14zcurDq7kgcCEYtFSPVjmrqS34KV1wzVPzerszd0xPNfiyrwE8x+SCrqNQZx4NaUfQarLb2xa
3ZUe4YhXCk5xG48I1SL8x8gzExe+nEVxuoLnYYFv2nTgfNkXi6pvnSbM5bUXiiv0Uwd1W/jKU2fH
R6tysPfkhNDa7EKWnnXKTNwvcygeRmZrr9zKmnWe5QzgyMIHq6900IeQavMKs1Ve+HcduzTggyWf
Ttu/iZiaWdGh2n1+pzafW2p6j/7manwtdRGtWyncle9W0ZOOk9k0/bU7Yi9QziLV6vCkRyWxl7lM
WoPuygnGCs8pZQKjaeb3sBNzEL8pxq9CGy4gQFZEK8WpyILtwO1tlUD2vXRGz+uTGVeoOwT3s+Fv
cAoUBDPQj4lA9EmK6NC4+kiLRuktvcA196ZTf9PsodsL192ONR/HQC1bo8nWVRPnJ1tzX1Jbb9Yi
9l/onEifXT/Y1HAE7xOlf/v7Rf6HMdacL2w4GFhQZmemO8+x/3OR1yoBUJ6Y8iqcjnhnUiGhpvpH
rUx9aWmBeExUdudN8/zFKLaZdK35xwjzhwLDS7BNhii+OWrfH/bQtsX+EbtBcKP64inlpS69Rjxl
YfqOiSLbEQEseCxqLp0QaBAcXq9eA0IZB9nDHGL/+xvCyumPyxi9g9kOwcvBIvcVfRTC1k7bPk9u
rdvLkymGR2BG3VZUNYzbjDssOll0zXOCQnVZdlSJYAslxwtX1P7MuhF/F9g07yPTOobKo0aP9mAX
5MT/6foSXKypZ+Oy7sEG6L679mt1cEJn3HNmko8+K8mhbL85ZtMdwkKeDaW7Gw92wMmtO/NUduGv
KCtiPiEQCdqhqS/sxfp9bsTvutZVp1Jx+nDnEbudsuStYnu8jOFLHe20MZ5dzn59bz/UpdO+aSML
X0N0TxSlPdONQBOS3r25CSYYh8D8ctTLgdy11Hel13c3vpy2INB8iSohrt5EY3aEbr/ouWSWsFaj
qk+pHdbEzRy9B3YyK0HpzBn17hGY5w+OvN+61grAQZvE1CyySB3XeTVSf0JfY3RtWh0NXnt2Ek6i
g+EeR3q0dlEYAGx0ktmhxNNXjYJRIIahDtBzTDgVJxeYAi6Isv4lAsQFyw+kgdVqMU0WyC5SRen2
838S6/qIASrhqRVy66iAmWtw2p0h3eASp9Dak3kpC1L5jNeWJl7bRbWJ7knoyjWmlXarNcI8K5+9
vBXEj5+OBJB87GYdC09xIjf4VLKjFD15d7fe69Tm7hzf/aYZzEq9TUgQIvWu8Yf8XEsSeNYUnbIw
b8696sZratwKM1BPZEI9CqHqnTT7bwl+qKURlhbM82w8F/4P2F/JKWwplAtweCL5q3UJz3w/cURa
llFsz+nqX41BO7Sr3B/TYKq7YKzNox+PQCAB0Zp++QG570fDfHHXmgQqbeCRJwtg6UoVdTd/9eJC
sk5fFMaDScXKHXczaz81/YvbwJmd/wYnTAEbb/COzVOVsv7Aw9vswd7gihHVpnJz44ijxzwUsXEm
fkFJod1pz8zw4AY1kHHE0g980NKVDrKWmLvDL7YWHPFNcAZDndorCh31pcsK7Qofx6YWXSIyjHm6
ivs+P8lyhJGfUro3s51pcKdrLx35j0uW0LnhFitgTfFesSulYYxpw1PZOqVd2dWiczArdpSpU3+Y
xrs6GN1TNObIzBP1ToVSNj0amKgG2ezL8KdjoMxoXXKuTf0ZTGH0Czv5kq9TfW+KCLvdFJvsrij1
xHc8LaZYpw1c66ObYVXfYyu5VYT4+3aa9vS/5HcUR2mrSRu0p0zDkkA/5dHyQ9o+Wb0wKXbhvejE
ln6a9CwZT5fJFObbMWwg1UbILwH2jPvRRxlKUtvadJr66fqFd3AtXyzdUbZ3bdS17HZBWTB6PVTC
zleYm9ut6q1bxnL7GI9dccWC+oRZIXsR9FdjFaJxkz1x9lLqOphu0Vi4asyHHsTNVQU0V4Es7c5u
K7NHFz8ltsPsO5LdS0Um/KmyNMpSZJDtnZxqazvL2iOLJbpsgGnBOcH5i1VCP2KHYJEfzUl+3jdz
cvOzLI3qZaLRPgel96QSm8ocRljG8WzxeYT//EMkbbsqy/IXsZYBLk1c3Fn5UG6pNIjPlYXA6DWy
3mASHnEPUBI6ycF7tJPKuLipOPML9B6Ryjnz9pZcRVNbQWil8rhg9bnE+r3MEG5OA5d81WfN2Qrd
j8RoqrUm+i1vuPnChsBY0Wd+mCSDdIxhZTO5Wnwto8ZZ5Zb+zF2tP/qOk14cgj4LCen0xB7hlUWx
T6pDuyIWZQ+BU5Z7z41+4qzSTnr4y2HXU7ime43j0cY0aGL7pEiE83Rd3EW5MdJzYKtdRou5tMOU
1pr+gyvfODaj/jPR051Shf5I25Tcx5zbDwD3QxRHdivcWb9r6G4rM52qfafpV7OkOjPR624hbR1b
aayDleADsuIM69x//l1QW4+sI/S7JMzpog9sEwh91K7wmoy7SO+ibZXXEe/dTy0OzfvAoiR5ml7L
iUR1OxAr5UBX9VZ6El32iQKHwYlVwZ+MlW62xZ6888+8yMXjHMy+BuJ7zPLiXIY/ylYPoEWb/m40
puAIKkCwC7I6fFN5c7S95sPWcvB6lJ0dJpiLdjzVV0HUe1tqDTBe5bCKrb07ZVfG0WuyGnt8TC3w
ZKQ85EyAq4xwINfJrLesOs71/EfanfkVsVUBDnZyrP5dz432UEXuSc1x96yhdj7TonatOZ2+0BCG
n7zuTdeC8RkSR0PXRsPMWoIEUnR+7by+VJdUlZfCt5t1YFI4LeG0P2SqrQ9e6b1ST0pvT0xnhdU9
BCMoD+1u4KSxx4Ni7OoKMcCMuT01lt2e+0mrVkFKrgAB5SZjMINxRnPQQGnyPftDIufzLcmKmIm7
fj+ai9LIKXTo81dd1u4LgYKPqSThypPD2HtU/r3Cj9goy9GOQ0AvoCcHosWiyu/Ttns0iTTTJhsD
b6dcktLGoD+BPT/m9Hlua8kCKnDDG8056hVWU7N12zt/xEwhejFs6VkbdwMB2xSc9I3YrgPinkXh
QC69mncfqeKurA/OuNDYqhzTeKpWXdyFdH70mN7Ccd9gGbnvq9ZYtUKjIWISWyyU9q1wfe9i21hh
uFM7xX2VheUbFnrKXgN/n9gW96K5nC0e84ttkv0oCdFtUoVtf4wtTtRcu8p/TWNjOUUi/Agq90mK
5NzMbmG4u/X2UHp2fG855YfwLTA4vSW4VXoutBVQsTn/7J5BAZitdRjt4AFPfXSKOp9aKm9Y9ZEU
986o1xuq9i7lmFo3LbtvPqYQ4lUjezqgE+sW1PKnMhnH/35e/VMAoA0K2zQJK7Y+9tdgG1FN4Aih
m938ya+WsebUh/8PS5vx1XJsGi4WGph6+DANy/nqGFGe32iN72e3xiEIgUW0WWGUCTb08g3bIsKh
3mmTxsXcwANTMGJKF0xuGlMOhEUZ3bBc43qiSMShbKLzCiZ8NfHxQqhdebk9PgbcRSq9XyXNlPxj
MDVnkev3QZ6zPAoJdnEkEkt80eJsLLYKowe6sjDXmHpPVQZ533YiiDuDBbWZbM9qrAsa0pFp9oo1
RTeVs6IvCQaCKQBUA7zm08mn2jfdKMcjStgqa7xqpxcOzginsJc4VIotVrn3NmnpVWv0l0gvPqQH
tNw1suJgecGzxwloCXzNt4bvHaL9JTPie1qp6gc3r//h88Fr+B8/OL81lhdIkRDLvwx3ZkGpBqTW
+BYLqsBtuhSA4ENpKegky5sdgQQorRgh1pgO/EMW0v8jVbIHs9fu6bGud441cs6ItFPHgutUjfqF
IhDOa6oA5aI/JXWtbxqc229We6L1JF7YCXR318FqKVGrXXAdVm4MqAB4Bh0L0keRYW5tcSNbupc+
po0WrLKA+5YlWGUck1DfKV1hVNAdNtRe8FDqbbbwrJQcQJM6FLtZv2Sk5TtSw8l6GKwD1myIU1mW
bYRPMqEOMe3SZY+hgNs1ZvIH/Cv6vhcavSjFeKgr/9UiVPPp4I0tSQOBZfp0xriP9MHSc2Yzq5sb
s2nd5wm0e53A46B8mHq7+L5r4by1UXMgmIQpuuy3UTyhQPbHOAPkBDD/3hstajsBa3hJ21zrhNVm
pmuQ6EKx6BBBVzhjUkgJXbQpBpyNcQaaumuCfEE2I9vNfWlFPqAXIooQkr2KYFpHMgcSybrcSk4M
4VS5pFV1ihVU9Gq2Hhs1jiE6uPoZe21QjtfTZUMVNHXjnAJF1XoY7aN+lY02p1pOzatBJpINs8f5
KtO7Q+Bg3bBTpD1XdWpBb5ncNkQO1y5WlTWr7bPuJor8yXyLSe14bRoZHeVJkt9FPGvSvtr+/a72
HzsBDxskzjXL8iwg2LM38X/WEqENogaDWnLr2rRaep7xms/jkI6tyC9Fh8WEsnBDw0qCYwBTiW9P
69jUif9BkjIp8v7XC/pzK+CZrLZgjeoo+7gIf39Bwm1t3tYqv0HnGDDDoyb6YwaFaqyGTaqhjaFM
ZqsWO8rQ87gEu/srCsGANKJ/myjCosEz7Vex3hgbbUSsavCLP2lJ9y9t+j82Oh5QZU8a7FM8HQP/
768UZ4tFFjCvbvSKg6cyBTQkn/KqKveWtiZpS0SIawbn3UwK7dX1+gfO32A+zXOhV+PRav36pXFL
2klIdAQy1o4ZNiMiZ71a1XH4s5IZfgszPsKkiA5l7t9AsWUrve/L7dg1D5kcy5PGcu6I/+rdmSuq
EnLR9yKl8ptS3Cd8OU90nz7QqNEsEpYtO2om/Wso7XSRZLm98SJ6bNgo4CxML11h0tjTmGp+bHjv
SjQ/XW6cG5In7bFTnnUrFeALls8s1MB6q9jB1kep8UYZLGn7ks2EEsNzF4bAVrjVWEPXrgadLnhb
tS/8zIsyGJJT7ReLQmc3mNDICO6ehHRDa0Flee5Fjn68Hvh1b/ueFigiaj3sLt/Lz/pcKjvI8haa
zHH+BEQTdUSstHqqNkmgsQyFGbJLIgz6ikTumPRHmExq5TCEEjO1nR0ps/c4pZqSCMzanTL4jlwj
Rmd/J5O0MGb/2JiGUJwm5no6fVZV5RgXa7SpK6ZHTZfhrksCEz27o0YHOOY/Hp9foLHMaPPDn9w+
91YHMrL9Rfxnl2GCjuyaG4UL05a7FCY6BUZpaADSa3gfAEMXu6DvjqN8MzOwZVpnGqu6Ln5EIc9Y
HevYLjaKt9p5waNzScZpa3pY/+o8B9ce1iFFyIAP8avtgnSSeyfW/5WZ+uPjy4JR4vtlDce20f2q
tWuaGwYizHtKt8FIdj5arDehjbH4XZResSGipKOsCnv/9xvZH8cz7hnk2izuHKgI4D5+/zAGhIQi
ij3qm3KHgYxJma7HPn39+zf5jx/OhLdtMvgaJuvcL/cmEzt12GSqu7F/nDYTQZKFxIizNcWBklNA
i9OlU0xwf/+uX+3h3A4tfjJoBrbh2FD1f//RKox6XlMZ/a3Vf0wNBKKGbGEbR8MqLqWgF6b++Ps3
BPnLl/ztIGea7Cv47c0WFGl+xRe7pdRAsFsEzdgQHwdRG9S8qKvyRga5Kd3w/3J2NXIYw8jOcmpc
tXq3qelD3igksUVWIo2ko7vHKAkAthqtNUwKKmQBui+cxmlPM8W0LCr9VLpQqUQUWfto6uTSbpJ4
p7ngLcNSvsuhMhdBnfr3UxBMi7FKc5x7tOhpYaBOLK3VNYjIZBeh+dbQkEmS1duKQpTHqEkeK/pM
lqNjDqvQsw+VoYYDzZsg0aj0cgIqQUxafkaPHZg11ufIi+J72z/OoCIxerdxcHe9NClfHoLyZCru
nDVwThiyvLbQRdSOdHbGNh2v2rHXjDxa7CkR/ZkQZuBYI89UngEdRG7bCLvqdgX1SBNdbzv4CtgP
RJ/Pmuvd4CuLk8T0EGnixyizEJ5VH+2R5dZxXG/ZafIIK/dIJf560sVbE3ugkDQzBZor1qy/F1EG
z4O87orBzwLrlELvx1wajo5CwGaxbxP3pahLfFdteLJ143kQ03hx9ObHIONq2Um3PzjBL2+qg2eX
GOKGqF2oa+mWqqf6ZYo4qdD2Sq9rdlePw3iNypLWxZFe9KIYIPf1L4IXhSyKMCSFY+7alMRhazqr
jFkVb/SYrxjtOccPNWjYNNkAk+2Zak2xjTP3nbituZQTAL62qWz8rXAoHFqe3XLdNuNA4V6OmGNM
+8gsxmNHa2hSs8LUAvvdyPoP3S2SHa1F1HtSzIQcqhFXlXa/Hotum4Udl4xT0C0waUvKBvwFEuBT
rvhGShaodBZkTATV5eSzZMiml8FOQciz0+wKttuB6lCV+SmVjVww9W2P/5M2LMnBsE8waDqljeVq
gVmjedWiTQUDb/afLzCgRAuS0NnSTMJwM6i5YElP+/kGDRBi8lt0uTIFuDatgoEBOOuiVdFhcqBv
cipze2nDIz2ErfVIKtS8iPaCJy/YKDvAghoON32gVJqweL+wY/rTYtIgeWYmNAga1c5t5LA0tObN
i0C8oaFc6BKOFqU2PHRSFE8qLA+TRddYa4nxlNus610DOHSdPuLls5bCUGyIRvdWt/m75wEupJ/V
WoH5W39eYGDDTJwWgGYZtmJ+eZqYjxT1ZpQfE8L6pstoiDadQ9lU5b4PAn9dCcogUI9hh05mOfvD
g+M0SA7/ML312vdYAedPpnIudew0R61n/5adedhyduHhT1xhQxKse5HEIOKgMveOV1SEvXl/K/lS
xOVRTgWzVZSe6MFYz+jSlaO73xFlOYrhmwwnuqz1ggNCZn0IcvKX1vzljVqxcACQHhopmqXNbQ4C
hWMvozS59QRKtn5bqCdqFPe1ZjTvWHcTJFJQGSK8/3z8Mgl8pDhkCj6LK5byJTp/ipxHh/AmQ3VI
hcGUFkvFni4oH1QwXPsUPh5HKn8zxc5RGaF3jXkNBC5YXUClvB9+1kOJYUgMwbpz+02QyOmpINSo
46JGsDZfdA2lk6zvqcRODlwTCwPkcwIDYCoPQ2NdxTBEfIbq6hA0pKm7PB5OIR2VAIPPzqaMDeKc
A372PC+fWpS00hj0hRwLd4OS3BxRhTl9lcPJjGnhQ8BbB56tzk7B3booNRB3VpmcWrAYK0VAIHTp
mmunxltUk/GiByhcTPJY4IPkhGOyounSQ4lqyuYW16Ra7VBbGBV9SWMt+RGhDa+aNPvQyvJnXEwf
Q4EeHHLpwE19pFT6RvCjn11Z+S7D/wGpWN6FmXkXKbM+GaVC7W6pHzck4fMywGDj0caWDA1kTPYJ
AZZfFUZHv8Fpn3jus9K8+myMnGajAfqLnEI++jOhmXnVn/ogWlSGvhkD9RJ2/CtW2Gi0jUougB6M
1Szp48mqr1Q+Ajwf2S2mOdNrW1bDqbCHj4h7muBbLPFDrrS2TpDs2CFypcEyiXTcJUlOSKfNVyHn
tiUzFbQUjBxd7FpbL5kpyaZND1XHbjvPITiKYu5W1lNGBQB9vSd+9ZMqzthjsfDiP8iH9iefDffY
W9alRitf2ICGjzE+31vavjsuRgrqsl7pFjrgcQu2JbEOYr108nKnTpIogueb8QuMxJ00y5ec9nK2
90OwVXbxMNWGPInAoA/XC3zKjsc73b5Jf4aSB+5uNMtfSesOdx390w5djYuK0r9nN6a12SgeQAM4
ECHYxqiKUjE3qIeD79crTxBlmFyvAWdp1njL9hqtzU/enAqbVPXAXiLShuYQa1N2MjsqwUOyOQqX
/qtP1z1roISQ4G4Iqh+pS0dgJwJnEc8WYHIT9anL7UXs8yZ1w11o01nnZdBmPRL924IFMvtm7RQ6
qf+eheTDXJDPg3cKs+c4yKqjRafyGuc2Xz6lQh0E9dL09WJHCvuugurLE82hnjN1Z+1tUWuWeNFy
fPERjTWKS1ObLz3V2g9QC4KLUzJe+JSCbXQDBDkrWtK1XrjTLBIOUdx/tyNUPMqP1S7xg5OqMlLA
PGPor67WvutXhG4tRXEpmR6tbiAuOZrcaAZpD0aehvkoNVm3sFbPdJ6b5SQ3SYKrp5krBSHdWPhX
COEFtriLwd09u92AFFcUrwW0VQI/Yq01uVqSIXgxsZPta8O9UIK9Mkan+x7YnDBiLOYTKvDBYjV3
MAriyGMC0l2aKIUc8zmA9Au9pVIAp+mTmxAOsqAaLwgTUSEjyIhpEbsmYUZ3WdmUXKaBvhiVRRW0
heHBZuHtu9Gra2FCKdGst6HGdlMUL53ZCHb1+Ie1uZn678fcP2zBpk2liUc4D/+HQeb993N1xlE+
sGOtv6WmOnElkhPRmUYLSCZ52mxcZ3gdshz/ofOvOLHxWS32+wF7dmKwdAH8x0jx1djO1l9nwZSN
t7o0IdtXPLjQ2Jba6O4C8rgDm3he1hic9DZHgCjwvFlgh/s0KC5RDyl/MCseuyndu/ANM/LsMH3M
/HMeSZ45dFsHKVRBGbq9rANA5zY+G279uKYi34g23ZDFGBmC76k1PPpysJ/9HG0EE7W505nR1sCG
mm+oiG1s1++FMwqqLGuBdTaenoOecoH53/s+3EskrOLkN80TS3d9n5IuXsUV+RVzbMMzp8mVauwz
npzorutiUnJj2W4HzWfX6xscZEw6E6mUiw96kyOptcIk6ubsy5w8oD6k7hIH39WLnFvAbH8tmMvo
LH2otTjnY4avSbMzZzuWVnsuMGJoKfm/+engpTI4agTjGJc0be93g7qbzHEdR3BMMhLu+9aouWi5
OBeJytWLr/2wiyA6szXEyDkjXAd506dgR1orXmvc6h8r3oYVV+wtmSDyZkhUL13ixSu7c6gtHbV+
35jywbJ6ajC9S8cn954kf33fZ1W0BGOawO2PzJtlDt1dnzJAjqF51T2P4tMkRqJtcV/EtCXTaxEt
7CGEWyj88eDuwZ7ULyzs5Z3yZuw4N7aLwfhGKyM9bEmSJR/YKxd8auD6k3vZSr0sj9RyI/DE2BSR
7p2DPToUuNp3Rc2cNAE83yXA/F5y+R60DBE4g1+MKSVWS7dMPeFm83xxcvMOK1Cwpgouvoz1AKM5
oJlcD0rrZCHIMwCmDUvZfOknZLf1UvanRJvzq5H2bHl1vpQQMyY9prJ1irTNmAQprelgaLNUAb3U
KYqM0wo8bf2982ttl0lVr5zKq6gq448YYHRQ48iB8CPvCk3eZy44IyouCapatJtXWlTcnPm87VE9
JlMxLdl3frOrHw6WhCOAYmpi9WqbMTyzdy6Woygr3G8MJyjKCph+vAjsiwobKp6DPjgVgyB1lcOU
J9eJnced2OVj9ZWZ5JY+BI9VBLKCegK49sP4YfqJfbIDJiQPEr7gIv2IVo0fFPcCJskBBlaxq8Nu
H/VucxdUPdQtBlwZmftcI7NXV31NibS1A+3Rr2pHf0vHMjxBnHoEqcegbcsXENE2qDiDYcabfmLB
xcSYi4fI5sCmhZq78zwnoWz4Se9gvhHGZJgax2DjkBfdAqSiO3neqceRfuwIJ51ot9h+Cv06VvvF
J/qZO83bJ7fIaQauRmWHWEho9itwby9KmqspJBkV7XCU+fbzH3BdyjN5QxAtCc+mT2iMVy4ap6/O
Yx6O2GyQH4dKnoO0okMNmZuH2tCR0uM2SxriBIJuW9lcUKObuN8mvEZJ1n/PnELtEIbXbcoQATU6
ZwxiXm+K3N355jhcYmtq1rYVRWu3pBA1I1S6tXmKPZYM0NwugbKFiSce//6s+AMXYNKIhPY3u1Rd
V8ec//vDYtKU27tFbd8MD+gUkY5dVdbpurDGxzJo0EQ6Tyw7r94FXc7xKgiocyDazCz59xfyuZD/
/cnhyFljw71j8dfXhFBXOQpnXmLftEKjpTsaMEZT+nwkthQBIQxDXBM2h5LeyMlr6kx44aiOso++
uZgeLxjdy01hplia/JL3npOSrXn4q70r3hekE2ykhqiLY5ixD2UdBetZY34lE7jiZBls+smyr5Hg
7EhJ3NFlj4vIVJ1o4lb7urauPt70xWQYzaaK/O7Oz6ynv78Dfz62sXHMAAsBJoMkwpfH9lTp2DTN
yblZdnYZY2mSq0D9DIIKiQzCzCJyumfNcpnds+r579/7DxKTSeEZrsX5G0sTju4XuYRvm2NELp0b
+n8O+sUUywI+4N5O4QABMqCZYMC/k4+/EqeplsQ3873vp+NBaWKipD67jiSmt6WeiqUzC7OpRr+P
E9dY2JN3aGPDahz1AUIjdZPEy6iYued4mZ5865ee1Uhgc+zr7z/Uf7yhsydVwgQ255DbFx0DDGPQ
E8CSt3IUNQJWR2qzS60zhS/OugSNAX2TnFAXY+d3qbj6+3fX50/OlwsahIsNmFhaJtfzl81tHE9B
VvNO37qhH7c2D4JiGEBzxs9mJKZDnVccHLIJFY1SMc0uzsqlAL0s1CYlFPUgQCT+YxFv/sHD4XXY
SLnIuezkeUe+LHpVbuBM8NzwfqxJEUiNBLfzq4hqyZxJ0wetTPri87A4dCWFi2V0qIhlHZLOfDeL
Slv1Bv2saTO1B10OD1NR/KBMbl0bqXMmHBWswAV0S0mJxNW/+cBJHkDpfTTSsdaiRuVG66tvdd8s
nNkLprlokM50Sd0wuofhYz2WJbJvla8Hvau3Ai8x4SvJupBtBTekfM8GZ8JDER453OuUK2XlsvV7
84l48GqI4CUx2fM50QT4Ffovd2GQkqoKH2LJhkMzWL6CitauxtNIzcrBxsNol9G1qr3pBfVF7Icg
PWot228jGftTDrhoY+jNN8ZHZ+NMPWqtPgyQBXy1HHmHr3FZQ/QbqcDoIFcMNF8fRtd74T9HiKIm
o3BlsxubMVoPDh62rLYNKh3CfEmittz5A9B1pY3rsJmOaaV9YzMcXnq8SyurwnI0DAVOl5IAU2EF
ewgjdFf237qp91kfflTTa8HWd43VNl228OV3pNuadRpYyQZWm7x4BG88jxFNOL08guXplgOa+QyF
yHeNzOEqluiM6QQeISuA0ff93AjTV9aOjz9Pm656kbGEsyHfpkDr2FJZh7Bqxo3kzRN2+f84O7Pl
xpEty/5KWb3jGiYHHGZV9UAQnClSUwx6gSkmzPOMr+8F5m27KcXtUHe/0FIZihBFAO7Hz9l7bf2B
E1FC3kLEdFyPvkySrHC6tPahXqZ/TpCgpg3ovczdcxwz+dQk5Z2d4InpgnxfCeRkWYdgF0NAtWEm
74VYYS6qiscAzXbgTa3Sue3CtCVW7/aSNRVMgES6QaM3hyFZjHaKJDG2ibnQfubszdFwdd3IjhPG
waNSMxX0QW6IIXkqCf442W3zQ4u9ZmzaVcC4b5+Xg9hkPdmqUpBNNmsjB7qkTVdlxs1WO7UJChDK
LUdWJbROgVl+YigfXQYJpW40B+0g6tTehZaAyJEUJ7LHsCYzUYAGq8T7LkNJ1KagH4M2NA9qR3UY
dXA2RpPMPrpOkpkqO4ss0vEoNKvd2zK7WPU47lWa5l7vsemmhJzJfFOVNk7vOOzXUW12a2HGxoa5
zIW11jxpSrum6yLhJpRirTbqZRbUoDb9vZHpQquY7c6MZ7RWNYmkBabswI/lKldYfKOw+1L7YXPI
C/wkwIDU2Hjt8h/CnsyzPaSUN1XyqwpoF1rTnToL6AypHPZCPptJex1S3/nii/KgKZl+smqtvoc0
RupR8GmM8d3U+Tih886njamMNZt5XayRfGIOS5OHHmHAUYnyZR5Rc9dVTrqqgWJ6dtPyzCYmSnRK
rrZk5tBqD6o6AN2Vst1bFZMJRMmmN3TZAEyC0ayzYOcVC3VIG/bnEi1jTjDvfkAf64E6uiOvMQKj
MiOFjsv2eHuR8bkNsunY6W2wgq87MhJCdiJsh6ZaQ5SDM6vmAd/ywxhYzaPaIhSrhWLeNblV7Kvk
iYPRKkx75j6a8VIHyGihfdwKUT2zXh21a49o6PYj4tU9ydzVCd37BSt7u/Wxy8JeSGgv1zzKQQxK
wtLxgKDscO7BbWharh6GIes3sJdfI60lE3d5uf2Xk2aECk8f+Bd+t2oviHNdtfBZAToHe/S2IgQz
DmB6aqMHQw3VF5kzYUp5g6pJDEbJGpyRO+NMYh8mPOVTGITw6Dl6ziHj26618Bg89p2Nikyttbs6
EB/s6r/LEwx2dCpVmgzY58V7V1WrySZDtx49RPPXENjYBkm9dqjySxAmzNwDXCgaiaJLC4ZBRVqX
H2zsv5UVDIF5B8QvLDZx87bH/k1ZIirL0DF5E4yi8KO6rqEszOKOHCDf49T8kvSsqc13O+nmDxo7
v1UU/GTG8bxY/HSmE2+vjFA61vmimh78rtmPU7mfVNiKH5QtS1nypmyhb4RUFVaiDuTKeP9D5qT0
sxASNgbj+ioxqW4U8EvQ/TytsvNdGmX3CVJ3JSyvAZwWr+7g36GDeowCtuk/v5nf6xVB1NgiuUO9
vCjQ3tUr1iAiTG+j/mCP2XOLbFTJYGL3rQkkR16YRIyfqR6/S47uASetgCMg4XUR+c8z+Tu0E753
Tp5w5tM/tQHKwgLSAQIPoZzKOe5RhYgPPH9oeX7//CAIQKJjrs344P2IOZNTDKA/Mbk9+IG658d2
SEBN7xzCmJ4sNgxtq8bTpxsU2rI5Aotqj7+upt+RVl49zSgLnEyjzsmMNTJW5FTK7JzsDod43jUK
cam4/JBhQ1+ywFd0rZIw04v8nYgSullpc0Hn3qRz/9R0YYt2Pb3S7dcYcAGlzmygVRQ8G7U25h+1
WXxh2aMr05BAFkkRn5nFPTP7J0GodKYLLTrXydmkkHGPT8LSz1aJadvv/e4AsMkV9fiiIFHADtyf
Me6Aj2p+BAMnWwzeEklJQaE711vSMyqXQ0i9zzOIuTlyPE3OJ7MmM8/XFG6yyfw86/toNKZDFKrp
cZTplXlaSPiFlq8pYqz5iBIdi55FjmgpOrlN1G6HU7T6lk1o1bMgoGlYf0kEWWFhj7wYK4fizqa1
UbHsMSdnMNCo07ibleAeaiZrWaRou8J5HtUAAfskkl0ZKIcwHTRiF9kOjaavdoClKVZTnZTComSq
UfkbCOyk/FAcHZOAalHkVetCWSaJMZvTnUZmbThGpxbQ0EkuM5bkUg9TdJ5U+hZd0Xx0z/2mahAk
JBFsDN/FXBJh3p00RDn18WiF4qEYFhrSRH5TQOgyLt/avVXEC85S5PmIJ2F+qClD3T8/p78vibwB
8ld0SOVYXt8rOcZC0cn9LAVa/v7L1MvPQYRcsxyJRk1Duie6rFxF3EGxFx+sEL8/bZbBD+bHWxgA
xftedxm0sZPhtXkwSmpuGwWZjze/nrNLG+zryHzNkFL8+Zf9TQwsbEmANKdlHk4J7ObtKoyYGqhw
XaPYbgjAdlLnwECLEloaqxCv6AcfrVgW9bfrsVwQzYs6m6MbO8DbH5fFuU/iFD4Jzc6AbMzl2VSm
bG10JDgHpQ3FWyn2pdRfxq56tie15f4VO/T68JcILjBt2geZQN4JC8QvHUnPCuVAWejBlh7gryWD
DgXlSpAiebQa4xHGLMDB6DnFP+kNUg1fW0pL16yk4g6RRrZaLeAZR2158GP1AfQFmX5FN3hjY2b3
smyni2x+BeYMhzAHMJ40FT+z0hGh8f2eb7WM2cb8pwqsjLQr0j3RC5ruHKjeOPgjMdtoL7UMgVqf
NofRTF5B6SGNdewPCol/98HCVxWEIjEvYWjx9oN1WFxo6UzGgzVZe7NUS5c5F3Dzpj72avilkB/u
rfrve6tE/0ndoNmCvVV9t521o0r7GGnJQ+X0B7A+wdeuclwTGIQTFDUdkto61BkbAC3zZNVQFK4m
B/o4li13Vk5yMF6EEQX73ILIkmSKJyNpncJBT9Zi5kgdFJIRWNIQeoLkYf/n+/73R4037/DW2dNu
3Me3nxcyJ9+OU8t4yGLOTrmP40RCVw3MX0GNAUkdpntbS3Z//qG/BSHxiKG3Q8CLWEzlQX/3tIV+
VvT6MFgPViYGiHS5v40KPJY+k5iiLsN7QcS6NXYzTNNs8PDbC9fvQcMk5UQXk2BDfHY9AcyYxj54
a//mAxE2xZK1dAslmSRvP5AYpCdGPpbdap7Am/rqYyF1xrlq+dgn5AjDTj75MdHcBF8Fm8icfgGx
oioJVZgZebNWTW16dDj7RQBCUqYMXe03Xz54k+/vclNAXtIJTCIai3bp++UjCSwzTQdbvR8N0zrw
djGPyvmlYW67qorOxuek/Zw5F13ENJWbCgniphsBDSIVPKr46p/mme4KwB+5pnVKoZ2BJv3oTb6v
bE2xJEk5lLWIEJEdv9vBjF6TcWNLeW9YkXPuqhBzZ1vukVymO0na1DrosB2ZKApWAUbMXTXW4nG2
Pd8PxQqJzL1mlZyVwyHa1ioJ98zy5/UNxTKo0T6vDesyQJ2rSRm5N7lzFMuwXjt4o4An5D5KQBCm
PoTIWgv7J+C4oUtPSvfgqSBXopq76ggUIcx9olny1c/Lbqdps+nCrymvul2+nJp2/OkMpXleWCnL
3C8gFmAg2joOzX1aD+22rhGrlLbxMhCv55WTOh8ZSAPKnuI70sueQ0z820a3iLcl++oyTQwEmzHI
XmSk7nUFBZ8/H4oJjjjMxyP2ApSvpoJoPZ9b1oEIJVwTvzrOoH0r4+6+VXVrkzoYOAHiKIfbC0Xx
s+UQiFsz42YAxkGa2dmq8TV/r4z0YBEOrvrarL8nOYa2WSEpserI90FOlmtZcmgRx7tVSSWEemk7
6sxftY6Q6DZKqO6s6xgrxYNRzPkO6n+4oyYZDlLVy0MrQjpLhXWHfDe9oP2g6gtld1ATZBGotcsT
D/nDnOI+rrr+04RLm/msclSm6axX1g9R6sYXQB4FMatSj09EH2cwsYmFzKMJ5Z0qvdHWonWoNSgi
kuikic7ZDfLHLTOjHsQPS4wEpy1M2rjqtzE8NFfRDqE/XrSpAq5UBM1BSPuL3hEJrJCVrU95eaor
S3ONITI2mh0PyNcCxAg0bg5BNH6LFgpS7OfDHuTATycacs/u4eqYihPswrF4rUrZoIt/ubk2ETU1
JEMyYMCh/JTKqPOg6mcumlDkdMm+9sWzahYlShswWQMjzlKZNo61IiK96x/TKMk+KC1uZOq/lxYm
JyoqGDY/uG9om9+trTQBTC1B9PTA7Erv/fhJYm/WLIP2k0y+wpI9CaEMZ8jQ0UHk07UPi2rnj+2r
3tXnjmVnRy+RIJuAx7VmYvuV9BGpRu2qzzttYxTyqiJoWWVRGewbvhGx78NEAPXBYlFyw7x8KLNZ
21tk160MDAeoe9Lqo3TA3xZAfkkAistZFj0wq/W7VVpg3SrCWnnILDSygDTHU5l9nTrDXAu19nep
ojaHTBtymqj9M1c4+lFWCUh6Z8P/nPZphz/DT3ScLnHYnAqk3xtHx/St+98Ezu+tTXl77GxzH0PR
3Lcl6J5YRKAeRi3bFFk87gg5mlYJXkN0oAVuibHeCFig6L4MuLmsGF5LCMNhcPJPJC7lwWr+rEw+
uqoEGRCD8BZzGsmGyaEoLG+OW/urY3W/uoER7J8X4t8/K4w5wkFtTvd6WZHffla+OU9CcIYGi2EZ
h9Y5jyBhWmNJDs2JhSk+Kil+m5GYNjsS7RQ4GTZ3o7nsC3/rpdQTLF9bb5NHdQ4ASZAzvbaHziQW
194CaNMOVjTV+yJQt3rtOKeGrNo5EIdOkG4fmtBXfUSoH+zr1vsCf3lTmqaT32FSGQr7XZU2dKE1
tCSkPTZM9skzZ1HM1bg59BhmUNI5Z/U29lcRIZN3RviQtilCIMWhFDOcBUQ38VyoLutd8WyTgjAF
zrFl0gi9YaP54K8cRAZaafhrpBULY9So94EBDr9hgAw5AKHt1MVbRoXpmqrDPvQorw9WGhAYVBiP
VaHymBnp6JYyKI62gqw1VtKJtmVIxvlcb2oSBFDIkDvU2Jl5J/3Wmzo1ehRpfGBmr+B4TeuVTpyH
y5Csvi6Z5Avu20XciiUGQ5Zj8/takjzjrq3X8mX0R+GqSxpB6RgEdTnGHhOY/SSq0rzrPrgAv6FP
bxcAlD4mKdwWtCHf3hV9VdLn74zksWppoyeT+UO1MY5hs63FeGI1CzbmUBI3j8C2x2+plvpHN8G/
vTOJV+VMraPDpPH+9j0MUYTPG9fjY+koq3oqyfhr1LvgpxoNylHLrU1sVXBznXqdLgYkRhgMRwX/
MZMJH5Eu8+cn8/0JG3cEciqMIJJBLSPad/ckkvw0MixFf7TV+tvY6dfCLnZSEs+XTXfTVF8UDIVF
ZH0UbrDMSP++RfBzLQaC1IYsDEvX8e3HEDkLHIxu4CPnzgoO15WR0xWVymOv094pQ4C0ikmvyqTV
0I7iXpQdftx+Rq3iUJPHOqYD7tz/n/Dg7c/i7jX72fzXm5Df/3n7ZfPX18HPYv3avr75wsvbqJ3u
u5/19PCz6dL2f/6L5OF/fuf/7R/+x8/bv/I0lT//+z+/k+3QLv9aEBX536N7lyXm/5z5633vXn8U
9fu/8FfWr2KLf0DfxQEFN5WmN5r4/x32qzj6PxaKIYsUmVc06hdxR17US6Kv9g/+D9FvZN4sd7DO
wtr8M+vX/AeBSzj7+AssXUAmjP+XsF97cen86w7hhuQMTfMNziMbB13j93tGoLalVBrHM0PkawwH
jvwW4q+X0ceUvPrX1//649Kx6h0ldLaiICg+pbluuWqTdA8TOmUMDo4CA7EbtnhX/CO8C7I8nbDY
C+QfpzhFcqrEnX1pDIAPc4BnMKjD3jXCvvycyqpEKqFMrzrmuaFOil91Ubl2uDyvjvoNLPnXLMS3
XNclrpKYcq9fXoj43swW3rRmHr+EJBzs1F6v7+yEZjjTHKJ1Qrs4/vP/NfUdc1p4DjNximDW/vmV
nfAHmaGCPi4L76+/CnJm5/st2UELjaOWEzmR6aRa57pd//XV7Q/CKSzuHKuwz1kBJZlv7aX8YHt/
p/LgWi0neJCMpJQs99P7hVXorP6zMeFhT4leT/zk2TYZsVpVCAPdx8oMwtAARDchOMtbAPnBuOH7
Y0QoEzlyZfuES5ksxWQ0j5YfEoCRdeYqwSOOsrW504vM9BSNpTDQcpIp01SHU1klu5kTiVegKVxV
pSU2vtN9UOW9c+gvv5kGcMteAoKZCGnvh0KwrzStLFDzh4MAt8hMsxG54M5xiq0EJ7fmHB9ummx2
MCGX6SYt8LHyfCif+xiQU1EcA21Mnmat+tlIjoVVkwYbwm1nJoIxWMUkLXaDmjlbaTFmHBzIUFJr
n3gIt3KQwZnwAHOVN2O+ddToJOPsJahHEqY4psLFVddO2aDiCYxftfVhwJXx7hEUtoDNzcRhAY6x
RL9XdZhB3gt7UNR1M6bWhh7vYaxD+LRhetItm1xm8D2eCiO4rehADy/O7R0X7baxEqguqN8O5uBv
KdPMx7LJiv2oD7YbIgqTRTY+at1oktfjqpqiPirOXR705bqye82FvMsgKtMn11bmet+b02PXwSH8
22p4/Wst+Q90Itciytvmv//zXUHGrmfR5KXnqup0QpfXt5uQ3QxzJ1tEO2OcXy051IgsNeOsG8Vd
zGziSHPCq4ym9FI1dNZ2mH+u5yS6G3rZntK5fUlgqRxtXz6g9pi3Cl2StY9LxUW6xPIUAN8bYyJC
ZW7xQZhR+TnhqtV6uJ6bUnUp5icar112x6Hxhxh+yFDVD3ZZ7bpozK6ZDcLTsXw3HlLG8aE6XofR
sAnTpHxrZ0V4FZaItQQz6ll4kJoNKlu55vCDq3i8mGkPZyaZTY6/cCrtMBuvcxzZaPZrYqQdH3dx
H7dP3I8XI6x5+Nryu5lU1X4uui9hpYmjVANE0tGFs5SzpjCqvoKH+dkqxQdzBvvt8WC5DgzjNKwg
N5y39r4IaWenBmo2AQjwrUKlSYkKD5Ba4iHGPRjmzyIuwANk/fAdCRh3zOsY0qMeRfy1RUDDAzmt
e8VQvYAYnXs5qMpapysNYFGsOGB80lNEAH1dJLClRvMe8vxZptCUcq3m8kWluRM0ny7mXO6KGex8
KMjYpkwrN6Zgg2iZWQGCOY9jmxzKdJz2MxKjLWday5MiWplkcu8tRkLrNKv4Vx1nvBZJ4JA1wmJ4
e7hnHwtDbgzn1pygNQ1AYAdlWtnx3aiF7VGTISe3gOxNZlt3BuKitWxr6nakQbtJ1w8KPR+OgmQa
RIAkpMq1rhP10HQEqS0NcaelFSnmEKP3NKsn31LRuhvjZ8xhozspneZ1ih4A91PSD5q373Set2tn
26qu0+4Gr/nb0j9EAYyBQlCqycuNC9FDfVsHYYpx0TT01Yhz41LMqtzEmTW4aTr7R7skeYAjRLH6
8wNNCNTbomG5k1irOC+ZDoMjnum3T3SRDGMz0/z3SnMarzExhnsQJs3FnCpI1UuAQDfbv0SmGFfa
XckmtHX1Wzhmzirt6+RhgmG8qCD7fViSwxrG9X0b+RXfpn6dI1kfb+cSTbHcBLTm0ST3wRuwyO9x
8Bwrx2z4dWOHeAmJl8eJS3DQfUAEwHY2ZHHsJNIOTAlK4avfksjE00OQ0rpmvXFrEr5E7VxuL7h/
QhcvmTiGhe8T5UkyPNS4eEu/2tnTiqtAuiyOI0H/D4tovR+EumNiWG+CEdR42CffY4kj8/ZVMN5j
b7DXTFGJAEQjuI1039jU+C08DNqPGB3bbRu6je5fVZ8oWEsLH1PwoB58UZoovaa6bRQYuxhxht1p
1nrmpFS69WQCFW+gFyug6cmFMhF+E8iit8K+9PP3QEGd04Bbu0QN4x/dbD8ZvQHIJOWhmUiX3qWD
aL/M9L+UHHacaVT+cxEFLw02V6WtMpIrjU0hZ+cRV0a0Cp28eCmmAxM5Mj3MsbnUJUS1rkIDVRl9
fk1t52sEgrZbOwGquHjxuiEn5Nas/c9mFm1u+xMEPQbBMrmf+HJHpNmmqRh+x5xT9h3rRx93yoZN
VvUGwp7+MuOXiuHsOE4jwK79TedXxuf8MbejBwna+YDnC+L6pHfoCLsvBcIV6OvtmcoLSW3Jtdbi
SVmRya1fHQ6eLt1kV8nsfncjtVoaOJoJ3g4idWpdE2g+Jm1fAxkdVvO5WYjNBgF9E2rWrcVtcz+M
ACenYB3PoXKXhdbnzDDp3GpZ7hXI9ldD6wP+6XqO3MuQ2PeLZK9Uve2xnoTHPGBpVGK6mOR4k9eo
YT9eO11dXiw5HUZtFI95adCAbCi3UDl5gRorNAImZe3ELZkoYcK0LemfimDq7/xSBBsJLBIxlu3m
KrRutYnvp1SqJz1iPFgsD+JUZPc3+ZZPZ4QUu2WVb1Tyyes5/8oRz1jFsa+caKxj8qIdEdVWvh9T
tELsvDurtpgjZgpxOGWlb4PGCT1in0hvUqufQOHsXU801CF9LtvB2PSOET+GuXZU7Dw8FptKKSoG
Nsu7ILxeYBvYzwIXdwjYGNeVVT1AH98G0sckr4SEMuoYAPJBxp5fFuZx3U92+RV14hqNa4R4ArtT
7HNnp92krsNhpuUSC9WtrNH658YQdbB7Bl1BB4kseVHDeUBA2m2eHlpcoWb0GKRxtckmTGa0SPIL
hnxzSD/h8cXZ+jizmPN8xMwu5yEDP+FENRMwh+1Ra5xz5cfproRqZCTale4K/UOZKihfleLsNzVb
R3EJKyO+qI5TgcHSPFWxTIoWsmzbIos8vZ8dxljgPAb20SWGhqQppf2eJOFwUvQQ91IbnBs9f02y
lo47KQz4BFVOMQmc+Qq5w19rE9Ff8KP6rHfBNtHVF2ymQ5880t//NSsoCkMdPigWquwpnEkJQ6V+
VEVPAy6XllwHgTVubqcTqI/EYidg2Gd8Tds/7wny7Wx02aCkzij2JmIAsvFe6oM4Lp31OTNwSAy9
WyRWciDn/tQAaF2MjI4HoICSyyQlYmKHuIa94rMc63iTaeMucwC9WrVGvs2YHOzjOo4eexzzXrAb
6srZ+rm4V0ONVLe4MDd/rZZ9y+ynaRqvrwR2Lvqi69xIA4+r/iwAVuxl2hao+pj04KKkCJCd2xg9
5LbJmdcyKcRJponnN/pXPyzCrQTr6Vo2jXIzTj/JnsD6aCnQbi9TpK4ThLjIL3k3lhnylhz1NMCB
CDTnHBRk1dlVdkJ8d4cziyjyWRA5JpNdUIUSVJiKwTzLW7cJ6DDVcconstQ3o98P/qacp/CgR0FE
QdQSeZm0K4Bb9Ta3zOkYgsTxpV2DCES7qLUtf9Wq5gMzBfA0pEr5GkN+58GZleixjiE9/vna3uAo
f+sRLNeWOaQjDC4wXb33RCEc9m2aj5XwoEjKtexsbkEQyeRrAKhC6OaJqADO0A1PGlwXN6nxiWnC
aLY9Ro+VZRcV+ktzhSwoeULl8xJrw6F3eCKdEnXt3CjffH0MD8S3XDhIiIsfsB1LOmKxRV8q1mao
mqGZbqyu5bsqspfr3qlWqhrgerfi5tKonbIa/QkmUfmVeWmPNDTGGp5pJC/JJ4j2yVo3quBIf37V
LWLnuIYT9eePSbvN///1OVkIZzi90gZfmp5o8N6fYpFjYs4jbcYLsJgByGTMQnC9z+Hi9kklHF/d
MWuYenWiIk1ugLLWDN9MDe1wo31NQPnc5bU1nrJ2+lpX0adGj8mhjFk55qInNWEpGzSG1Sjb74s5
2N/Kr0INpyvgiP04p4VrJhkMJ4jaVyfVsdjl0Q4+YesKUdnHOmVUk7YC7J1fHtDKAhNdrJJNy3SY
uO3CiKZLFzcQxwzzzGRwVptq60dETFcTOrysC4+ZFM++1Z1z0pDpHVQhxswq8QLbqbYt0vo1yM7c
HRse52JqVa+plGy1EO+bsRw2DBefqBzFPb7/rS+y8a/ynSgWTi7lkUCHb3YAgp1m5jaJrLsJX5Wb
+X6zIZ+YjQCGzzUfT4jPQry3BkRU5JvUuXfwpQcm9UOGuF5f3o5VrzCvz3tqQUhhaaat2jLQGG/W
X8DwkmBYpaucxdJTkrT2jDzL1nELgYmIR39ThZoKWZ/0KOyfV9Uphg+Gd+/CVW/3CrcCM04LKweD
rXdN8oyQeBmNuo77Yh4Pcw63V+TOeXAGhnEKHFQjG54a7CYbzSGqWofBywyKPyuyFycJSHMuB/9w
W7ICVd71+O/WcxURod4g2yX2aNU6GXraflZ3ugVoy1CR6Vl2YxxyXTMORogT6c8PgHw7eeF3EoTW
8ogv9mUa3u+b7gg7dMVQYmAFI4sXsXF6/C0hya+Lqm4/JYjjC2B2ZCV+vdXmeqL1wLMGSCnBvKvx
aK7GPCm8NptftLqdrpMR6/s47B4L8A9qPbUPUTNFyPuz4y3nXgSEYSJgwnHDDTKNzgKpT1B2E4AH
dq8f3Qg/6ao2IYYV8nFIp4dBTc8NlLILARO6Zyah7sUlQudJuM30BaM69W1odBTwvjiYyDNJf1Lu
bvX66ABpuTUcc7U43w6cU65pTxE2PxesDNRYfjMtCaarr38KMyXZdomZe71THPM6VI/hJ7k4IZCu
lutmP9u5eLSmbGcxsVoPTuRs2zi1D3b0uWQZWautCTy1dJCyJ31y0rEs76LO6ZMdkOjLrPknfcj4
DnTgcMfMfFvANwbVftCcwHj2M/n856u7YCPfHPuW60vz0ZGWikPcQtP7bpqg6Dw4Yu4CD+3xqoFg
iFe82pftIdeU2NUsgkdoaa9gyuSrPNEKTjDqIez0HzJWydBRC+gDToNQSx3uDC1q91pMFlcNgtyk
gNPhhHaOtQsg7bpTkljr0VnKdJ6GNefQCKuOT9bDrAUbflUdnKS6VtG9eVyrn/M06KtSK8noSLHf
OZwO2kg/0Y7PV90khrNOsOPsJ1tmf8OdMAkkk0h1vbGur9X4Chj4ELXD4DYZxhVyFbF1GeQsh903
RS3hutTFwcijZzPzBv8qiMV0NT1QN93k0QvO7/tO7MqCFlEZyZ+0P4CBNubgZjHBOPKZBArF65nh
42oNvybCb7bkIapjoHmTUXV0UGw+PhXLVjhz/w9KAU6vyq8tKinQomN37fSYoKsoLjYZda47OOWr
4cuYJV+gz+yVYc1KzZSe5iLbL4YGHojeBXK/rtT4h8m9tEZWvUPzTwGR6gQsG3G+1Yq6XGmxAqW/
BUEdWlstn+kiT+0Gg7C/ATSkr7hzV34bcdSMMFJnYwe8e1vUBKF0BrxWguHJ+o2yZuPQjltxasDK
v7zUM8+UoPkAXKraCGdwJ+hPOWA+AIQdMpmUaXEKXURTXhKr/EyEZOICvv+B0x1SjD7vTAvCBAht
DpwuR7sOYKaO85oEhhmjtItTdG9MREMM0t6To+siN9dQb/ARBFq8jyIDBkxdb/Wsyld42tVdW8Tt
Sh+f2SGM57bq1Y2gGbqqpuFlNu2c5rDerAMkBdLZkQlMgmypPBZ+K0+1KoqVPVMtSoDrq2jOfbg2
ARG9M31NTSfIYRBdvGFBuK9Ej/HLtCz+PTA0Se5xrJeroYnMlYJgg6cnbXHZ4cA0Ks/Sy/CsBSP5
I+qdYf4alEG71m32bfCNiHHvto6gMGVB9dnkTHRIZ/EpreOOEJFgZSWjfY7hGTcaaMbJQN2sfMtl
1nD40K1VpZrKUVZoTEODUYwO4a60uUa0aQ+IZs7I3XxiSfDdDZV2tZpW54MFXt/guOUDl3v4jTVZ
fsRElsMjtt72fHtpproDBeOg2eOx7xGQqiD+3KRrhn0BI3GalW5NUlSpjGShMjRapT6so2hJ/CWe
c2VMS3utOPU1TfpSAkmp6IvU1dQgsOj2smrHtUZeWN6a+i5LIuxuSnw22v5VthA/aIKjxEqrlUmG
yore0zd9UF5ThX8ZdLrLuS7gXEepFfRFvuuF9agyzABdtRrEcOWp8ekEhEeDk0Wq1VztCNFfHa7N
RniGgYOSaTUzCFPZ2rbSrcyI3MCe623SH1ilesYjk9V3Ek26O/YsOAnvGZTHtK5CdEccdQCNE/9y
5ukBlCq2hNLOOzUGPxelypO0/QPGtaccX90qN/i5DaUVpNrsTvHzF2kPL3lEi4zVXosGRAJGxj0Z
6yVzWBZYOquErDWSXaTpT37CEZNOt2tNnXiI4DETVkO6Z8LdSdG3hlpju74xLy6/ioRAmY4rbJQu
LVYQVbsIc+/aVx7p/XxnRknvp4bzhr1px2TOy/QRunpjrwyeTBS2P1sEX51Pjz0KtDXZTEQ8FM42
DHWi1ia5JguNDDcJFBJX3E7SCOWYNgFvF5TBVXOmZucYkyhfxUy+uJ8cAgpChGMciZQmOWXka6xA
Jzw3xTKvII/yri2Jj20IqrL7H3YPEcGW7REwh39vIX/MBeUul/gKW6NxlZgzvCpw0xURWHKjfOJm
mREnA5gGHZ49wP9QC4WjFzXB3mGI1znxvRPN+qk0lXPRNAOaNkPdkYAa15SMxmzX6zBlUS5qvb/P
idpuwWugecBh5nCkbGPrzq/s6L7IWd47po3rvsyQbtt3qR2Pe8eWEZBpavMwa++DKTj4jtKcb19N
aTReZAam9z6MogNO3/ic2z0wpggaJu3HCTgZSzuq+A3BYe3dbJnDvWKFw71TlJSDitslyBX12BRr
n2XLa0wf8Q2RyF7ovCZ9pVxkqRXg4sUnQmvMFald8R16sU1M+7TLdLrFeaReUyTemaOVl8qEXNQs
PL0QK1zXljNicPLXCiOPvXZdKWUHsQL7X6Oq60rE+T0gNyQo9KDD0jOgH6Uxdt4hmLcEI6n3YTjN
Z+Qp+9tXc531q/5/UXcmy5EjWZb9l143UjArsOhaALB5oHGmcwPh4A7FPI9fXweMLOnM7JJs6WVv
GMHwoNPMAKjqe+/ec9u+PphGjAeUUR9EK/xXVWinRCnpHE3VHq4jGvLdMofU4eu3Q4phJIKzHOgp
EXRdWIlgwWDojig1XWvyhtzW7ivkYXu9skdvhGQ4XQqde3BYxEeREEmI9dKBZmKxS0nwObNZ4c+V
Cagl9VA2jfoZlYsPUrilAdxejWRoLhry671quxAf+9p8sDRePBgh8iaAbGB9XHwXR7TMw3uBu9Mz
Uh4rpQWml5jDXU7Nu1Xj6FlzJ30rDLumYTZ9SG1qvqEMnRLZfFnJIG4apSAuFGubUHadkDI6fg9G
2q9SrdsgJJ1fjXi4jbOmfptRdw+3pcfPKs1dmrPn2O3yrVtk+r7pYU+dpJTXiSxoTmBLzYaATaqO
+YWjAtFooP+0TB1O3ZIQnqZIAdCZOVJAxwkmW3dRjiJhLq12usxVDCfHsiGhLTc1T6oXDIuZn2oc
QvLGHYFsDxfOMyXB3+FRYa6yVeTS+RngT29uY47chUp8M9PYQB+NTW6nxbtmpEswyrBa47Xgmbi2
XMvCMejaA0lhZqCTd3escn9Qi40VtczoMuz9dp7XT6XVZbtexPqB6e9Gb1NebWIr3pKxp8am1ntx
XxgPVXNZQjP50lJ19tOkNbxQtBWbJ/Z3tiH0PmY4PU7N/Wo1hhoSjyej1EBQ4Z0q1yI1jN570X0l
Yvw2p6694L9vzmoo1npycW+YFt+MQT11nbifGRm8mH31Wymkfkb6h9afwDvC0n8TLsqkfDC/ys6+
xOF0SIfF8IQN6zCv3Y3SYwdV1uj4pniqCfyi6cvcueweJ11onuU+J3qz+lf3YggjH8F0tc0qMlXn
TpdHZhhp9R6NzRtUi/4Yc9FuWCCW25qsa3Wpc9aGKPVnO5Y7QvRQPUfsdWE5fMSoXH1Lolllx6Ml
pifLrYvG+GYvG5WG9iGFf+P9/Ka+JaAzijzw4eztZedus1bjhy112cqucG4jNy/kwzjyqUktj/s0
PNEXvnZZ31/jJA9mAHVXaUIKj10jYJ+KibVp4cjVhvY+0Y+mji0Tlqn0HBEfGOcHA5Z+b3d0X8Vp
mXYzF+2LvRqv7KdTQLSdUNr7HPw3i8U2nUEOKtLkfarzl1Hn0FJ2S+LbLiBWV96w5r+FVRL51pLi
Vh+vVdBUmOXr3jGZSpX3XVUHQ8GhYAZ5qnQ2Wry3cGoelWE+p27/GLN4UCU/pD3DnCWbza1RFW85
MogJXOWSQ1hdBKlYKl9ZiByfmSg+7Fk6x8Z8kVVGwvZ6RIwdxk2z/DWUVbhng/NhFIpD7irQIrL7
bP4eLBrsg1Pgt6GxLSIQdx1oYpVmYhOD7WuqXQ9Tll0HfKFNKFE0J3+wjBKbWx5D4bzWXf7eJvQ/
qXx5cAExZ93JjsrncazzY+1iM1S79pZlHBn09DazSXt6F35ZQiFGUXqsa4RoQYJHMwMUNBV4aDgi
+H1E1bKQsa0gPt7ImZSTcbrPkzgwQNOhN7cv3VgeNSdbZdXcKmbBASZ3vBnJt2GRQibbl4nhO1yO
4lq4+ic6n18jbTA547tbKCoKszknE5uwQhioFTfECfO5ECmd+yUpecO0x3F4qQDZtg3tUncWv0uX
6c5EIDxVDTnzq92oOLSWwBuvKa9Op/fo/OAVwEp1WSc1CkDlGQs0tU6uWVvLJCcnGW+23cOOHAKS
iEdumgmKlNPfUiM7oND/k0ntvNjRWS0yi7oSul8b635loXOyp9cF5W9rro9h2zJLYKKPL53uvuuZ
6W4m0R7I0QQfXAQjbeLtWKg3WuWRVyfux0oUQM35KydXwRuS4gAyaxuO2tdoCj1Q1MbXEbY7hbhH
fYJpIgR/F/8iOeqbgMK3wnmEmBr7/cghDHYvpu0yexdWivvL+FWrasNDLb7mftgbyNIDePPDlsXg
Luu1x5qwCZZ4a2OpXxFZHWfgjC8ErxO6QG7hbL/ldhf6gBgAbFk6+MYFVUVPv5xYsk7lIN9pjMb5
hOBb7jIRBovZP5SNrIIcX40ny+F7Yt55tXX9tWjr+Miilm2VEX8/6XZB5yTz1XCI/+romfpWcYgx
PXgMSt6LmuKxFvqDbTdIDrXo2XbNetu2EQ+SvRxFS/sjI0KOXaFZNmWs/W6NvtulWnK28udeK3dd
r/0Cw4Ld2f7TjPWjsagKQye6h8r8iX2D80PF8+MOOTjnGj9/uqXi2AkZXol7KAIxGaMnFNjQZfa8
NALGSFv1m2RgLzRIcQNrz0Cs9wbYtvCjDepnzbro3Uot7mlfpeWzYZEfpJfp0aqKHaivDYkZGFm6
9KrEPJS5NYdkYn1JNihUAtE7tO4YVcSJkZqzB27EI94hZ0JD/A74CBfYsk+b7JMgMKkyExm77SLL
U6aKaNsP1ZeSFxSVzVvdl7vcCBm4C/UND+dhUNhDCJi96T3JNRVmn7BcH9UJvK1C4kj3q8oitsQA
c218sIeMEbmh70w4xYHuFBsnJYaV6+1ZFSBctdNe3HKA4gFrq9ZqYksyY4csjZI9xhrDy2CIDzJk
dL/dDG20a4MbcC41Abtex5sAuWp/TSkLbDTs46YbcREbTH8MfoZ58NMi7VOralYAOV5y3CImxYzs
Z8O12NASPwSFvzPqBpGfzVIKhQXkvvwlB/WzdGiWt1UT9Hr6NkI0CXsOT1GihT5Xc0tD9RvNURvQ
PU88l6qqDjn3RrLYN+TqBjRyDvTVFmbaAxBmfb6QykLN3JsnIi3aQzPjRtaNOMBLVbQxzYdBHXyb
hLmSM0e1rg9wLIFMUw6wxzOYd1pPmxsGRKape3kxHckQFtTBKJ2bpOOIkWMR33IYs89N9sb0qXxO
NVLw2rb7Pa7K7diiG5umuiR0i9lcQvt+XuCXhBEUPn2u8cbrFd5fo35lXoTBBMifJ1g69kBsrY2i
Lww7yHgbxxYnEj2cCFailIXwpM0nSAc6uqVo+oa5I8UoSrs9DoZhU9riUeloYo1xQxZhpx4VQ+7i
VlQIs2fqek44XkKo5MHO1MOS9ffgxJY7ray5TClFFy6IuXVDJl6g/hrzOMMSwjRVsP9B2uSkNwRu
3O1V7HIsA802ceVTGhvfOvHpHro4hjajsYu7ZPbmyQzpIfCh0xBINBdJIxtnGRuPbh7JXdmFoV8r
hG7mDAkRXFXbMdWORoMBpeUTNOV0kLn62o0QptV+cv3ZIQrypzm7Brw1CrHUaaJ2p5DTjADMFbO3
Rkws2QuVwpMfs5WZdEJGMHX58p3oNDHKVgeb0Z3JfycFBm66V1VNFEjIIX6NmMnLBPnJhgjJ9JXF
NW9kHPT9ciCmbPCqjJ4U2RQ3PKD9bpgiuY2b5veUROqp7+lfFKthakhX1VnSYD8gqaJbOA5W1eKt
0y5HL4EQEqDUSyoGNmcnMR86Jv608tM1TI/0kSIPZNOwo3DncvKTnlmaDzBx+r38JL0uuZZmGAeV
EWvYLZ2GhDdiwtqSVVHiBe7Fpz7gSciXagOvKT5Vuv3bCv2+IWSszqByEmkHZzzd6yM+1taCBZ5T
yW7zKXzmuTMXG/JRdiH9uQgUUkqbXlzKIjna7XQ3xXWQL9ENnLLp2U7fUegkbSAlFEzHopUBp1ar
7bcWViGdhOmpOCHfXahC6a6iWiq3qEIDY6ZX2NkMEsAX+7I+Z4Uk3tJ6w/v7FTeLHegSVPY0MwyN
TfeNVtfRTOPfhshetaTED00t30lcfTb9twkT7CY03T9TJORmzFAmiM/MjJ5MF3wfimMSqaDFL8rw
u0nQS4SPmJtTWqOtcS5NfINN1XLfLeyNsw1Vu7xvOgsrWi6AhkArKHvrT6bb1Ybl6hUW87EtnB0C
h9eeLDBQCNW7UoqHXpnvMwAO9HZdEzEcysYwJoUFXZk5zzs5q29JtPC0enVnQc1cEfAjbELdijGC
V9YXhIbABbbZ08ea5ul9KsXbOIWXVKEestKIw7j+u+xGiJTTcJ3swVzj2qk68nKHKfEtr9SReim8
PIDtuCnGgWRJTy1JWkoKglVteetpxmfqV92Ck2Nhlbs1rlqlHmefhOeTDeDlC628V0aszIAehz1I
68doRBitzXCoWQ7DQFKF+KKyHRTh4V5Xl3dHVw7xvMYZ0wIElM8cYCE7pnFZ+yeaqEbccYpdeHoK
8wmA2BMISw6Yapmg9swGn3i6hbPOzDyVLGdDbrims9rN29bgmNjVZbObnwfKnTu05PN2Ip/RczN2
bjsn4yYukx1zZ2MPAi3ZToTmeuDzrd2gRWD7+/pe2gQEwmutvR6HzrU1KkxmLpQ7LfchnH6aJR60
RrcRfLDoB448ossYKHS4NfVEWnuAznNUd8fEUV7c7He5CEKqZNluYely0pxJ8ewwpJRqeKw6MtQW
FbV7beHon2rW2zCJnpqJcgEH4y4J+TPZOTb50KXGCAQmdX4xJv4roQNiE+kFpRJqcM0EHL0InnBT
3Vt9Kbg3KLqRfM9xTrOkSUivGvYqkeGXdGSNYBSSKWDIUqTDW7fK2Kpz5yU0B2b01jRdUv65SsHA
diKtkdvFUjWwUgWLXp5uQ9EQkqMN7AUkEar63iD6xGtlWwRLBAy1btQd39xJI+ICzF/LkMgNWWdn
VvZtgmjPW9T+t4XEnl0WQUdendQm/2y0NkXqzNPqDu5XoUz9Rqvr41xaM+1VEg3ATpHgCkafKUJd
Taeif0Fh0h0K2aElDp+wT52It2TsUWtrVxW6+wIx0Rtz5gdmtFpYHQIbMtroKOGau6VWcOq3CE2L
pU42oIcVeEjQ/OGpYLAL98MIiIWZi4sofISD0reBJjgbVuAldvFoPbj1WEJKcTZOdCTWwvhWNPFQ
2/mGCFiioqG6l1hWt5qicwzJ1cvEPk18VRHvkDQmfpnbzHlGzlqN0N4UkzhXqzctryUw40Bn5T4E
S3WFPXOldBOQ0vJ9uxR9YIj7yRXL3oaXw8RE8zXcqJTEgifAjMIAxvg7xllnw95PGayrF0RdWxwo
DTJr7QX3HQx9qv8dpf6Osyidlhhx37SIi8QjTh5oeEgqtPMaLDfPUspoF8d6tRFFS7veTIOcY86Z
9TltxmSj6ul5dslZcJ4EiRqeNXFiIr9+bXeL14zelgfv6a4G/kIVW3FvIgEzRqXFvKbyVMELxGfL
kH9qGYsxJ0DpLUHLFzyvvPftaD4KjRgzfWYHqsLSPFjLcMhG0jJjcjl8Rc8fYKLnZ5t8qkykyv2Y
sROP98tckXE2GI/UQl+KorV+1tZHgVV4j6KGN03mrwdiOJxnc58Rv4u+pD13avRnklqHqXdp97Po
3/lrQBrKkFMHy/uzglRlE2prHmAjrecxS5xgzix9lznaLlrVtiSn0NqgNbybx/RRrrT3qKmzQ17V
12Toug30QppCHM9QjsfW1TaLaddFUcH2Uc3vgCUem+hXTbHhF7bxApU80MOmPS1Wsy1yV1z1aIQ8
qHFr8XhVfVt/GsQO+nUSJ14T8ROjUe+Szlh2P1PqnEOMahAMJwRRyaoUJum3cxcUWqYARGY9hQvz
qmWvSZbWv3JR4aiwvseebqnsIu011dRj3+ic+9slf+i15LLIuLqTjFxQ1Sh+XGoLCYNauWWAXQZt
EeuXQeqo4qP2zi7D3Y86M1zgFyyLS6eZRC0egM+/RA1Ufi0t7GktvElfqPNufM4gVAxOPLwW3KaX
go6rpxvDcxEn1j2wCtJIZNUfV5jqG3txzhsksTWb+yASBUMKdBAHU0yPc6U5OzUfSe2tYUqgIMj9
nmSRc5G6NAp4RT72aRBCNePdFJDuqaA+2JUqqrSl6Ws23cl9QAx6TOuIuitioXHV/KngxjFJaXBb
Ke+SqcyfspIQOLXlQTWXWwW/js3VPRoZ6Tf6OBh0D8pVENGq00POrZeWRU2dnS/bgVUf11FMxMRt
akIbjF1tnhi5oSWTFzo/wo9+xNPrl5y56v08Icu1gfxlnNevYdp8TIArN/WE33IibIWigEkIIfEP
vT40B8jddCLiEEMzmRrBj+pgZtQTsqX+JTqQj0rxqVfTdOvcVNzXixQXwUIpmGIwIir4daEozj9f
OJaXkOfHmVt7fjRapT/lTQFh2Qm90V6su0Ho5aYxul9Ilj+aVWjRrV8U3Szu8pvB5uYTlRUdpDtY
SJRB/EZObFPz1gTH5wN9cIeDbkRLtuptEizAdWJSopFgIyBuLeXbUNPnzGYincRvsUqXeegyDc4V
0JzGzTD1hiMuL5UBoyr6C71TxqQNAiq35sCXjItD5cN4vQf5tpkj0Bi1Bq84HMfUT+FCPww2e2Ju
4zWJjEsjGKeYaA1yoRRXgJ4L2mXnoyIg6WhEcCyrqdcvRhkunhNrnHUMwj+SnEYVNpjYd22mPEvS
vwLH8NS8a69LnRInu1oXlpCGxI/3qDBRJJpm7WWNXW+EVmaQpi1adcmUP0EIg3CgDhRtEo0wkp4d
kXd7a8jRA1XAKgLHBZhMRyZ+st3yXVsIcVx6he6Rnbr7Ydbex95s7ybe7xVJzAewx6PWOvKqjU77
YGWYjLoye3VU2uKFgkRHs9DHo0VwtwhLETibJbVvV2gbW6Th1UKO7hM8qW3cqo/vYsHdMcR7IkKd
X2rGoNoi8hB/CclqBcAOEEa7Hqnd5kdBQ7TsQk5lXp4GK3pZ2uWykVZl/qW3TG3dOrk9wC4hpq/V
cWebsAhKMeR7gPTdCaO+Zxu9fNS7oKNeATZpjUw81IgpcNPOiAacYTf2+mM0jdqTOj+adZlQo4z1
FQD1nbBbd4fix6AcOMRSsQ8oA07mikgQUcU5zeyoPsm0ftLG+Fdm6PkFWFb0FM+/23gkzdjStDs7
Q9JimxaHp3qTp6ryMNXkbrppZr7OTMc9Z8LimNeLCNIMcXVekUbc2ZyO9e4Gvo6pVzLfI69jkuxq
jIccbtLCDH6YwWnA+K+6T3oEHD/2lcFYDWFC+4oza9wZumqgaWXjzHoQqBo+OD5yVjM2X6ksAKGI
Qz+pUxJukIovK7IAh+NYlFghSQhLCm3atraB3k8MA/TOnvrbkDLc//zHYo7Ds1J+KGWW/+lJBo0m
bfYgSGnMTiypMQbN70u9rQ/03MVltAq5gSoQFlHx16tnHKD8XXQuE906RBq5C4MZj8dkmO1HJ3aD
RedQOg0cKXxk6dZGqAwZVD2KzijjkQWF5X2FxQNa6NaOuvnBrM3pFoMG9fQ8NV6jgjIcEchuoLB4
sts52iSqJXxDCa/Sncfbj9XIQuTyUJjR9kdfq1ZRQEbHSXHC+X2QQJvr5AJUttmkDWPGEHWPqQ2v
rKXOwxzhSehpyByrdYA/IT4tQ73ZZbaYNmrcnwu65fe8YaIhqn0Pg/duUd35kQ/6CPqiCKAOVBda
0SmNWtLaNRLFo3xApm9/h/RLPpiwkUylDc6BNuw1NNP5pkInObVZc+dsuoHkK08HSlxOGA91DflZ
hixy48zdEQfd8lG50vJpVsKqn1EBK4lomcOVjDxR+P3934jdtJIeUjdoZFvN7WCs1PhpEnbq632H
P2gw5VY2MHLw/RKy0aK5dxGq3WbQDVvIiOwLi8OPAQQ/uQOR4xNukoEs953Q+8zrgfEwZTtkRp19
6hNNCK0c2RixK3uatqoXs2F+bzS0/7MZ/VkmnJPjuJSv6mT61arIzgperLYimuXMrZ8uORlJ65Vu
2hH4G9H2b05cfE29il+vR9ZFWu137UyHOW7eHbb/U+JG+d3Y2O/OLJ7YcoenFvNqUDfhN8NAbT8O
pnvVatUOSuSHWdnBT1oQLFcMYT/JKTkMxksj9eVjTPWSwAaVSVK10OnJlfPgjF8Dd+C+abUnpUmi
uxCnzlGvun07IEArmTQ91ZkM72orOvx8p6jz288uTeguTIZV10+rM7pQ1zkBhAuX5qEXxoLpoxq1
UNnQ8mKhag418+tL6Kj5AUlxuUE3FLWQsMlgSxOnfK3Rz+5CpSaMb52r0Yt/HERIW63klCkIM0w8
TRmbzTIJ9wL0ovUxQLMv1HZPApM+tndz9WqxNh3bsTKe6zEOEviWLBatPKgx+PZYZ38cCA3l6DYW
+7qqDsXsnn88GH9ZGwsXw4leA+Tn91W+ykb9YqMOgYNfI0khCQnVIBVtls/EKLa+0Av3hc1m27df
UW7O54bm450zxybVIWTjrisnkq8UnIbLRuszzipoEHL/Zx3++dJGydVhq9r/nKO12kAqzUKxqxNk
sYkT9Vznzt07IRTmJY/nW4n8+1JaVqBYNvdopuzr1cdOsIeKKNGFigXKHBGetau4eYhWbmgCNRET
ItLM+FgcijUaED/OwX42n4lvERcHd9fW5OH9WYjTzCbL62ex1RrXq2YFfTfMzotjAu42V02bNRpX
FgHOMnnxEVWu+HaQr+iFTEhyQuOQN+Fz4o6XsDNjX5OYq5pSmQJrlCtWeM7I/2ty72dXdrVMBLIz
jHWz3DT5WD664c2kj76Nbc05m4DktHGyPiC4Qd2Ja9wrTWy85jXYuQ5h8MXA4/osiIRykIxzzuqm
m9JzqbEW3VQQ4Q+dysS/auZnm4EYeYiwSuFBqS+E1wIbsV6iKr90Iu/9UMGzAPP/MDOSU7DLj8i+
KhjH1Tq17iQ9UCYOclFubk1He8nb59IOST2np9Gr5o5uUek1XdtxAiu+mbPRpUCcaRRMztLhVllM
rOLul6q3yp6PBpFWTV5uhAvYBxDiNXSFQW+v4VLq/bgU72sjkRnwnWM0XN2Ek3hZ2F+1xYbbt5ZN
n/daKPI6zVJs6f+tMbUxDPXEfLHKkuMMXMXCrAVW+fTRyL/6viOqe1zOVYRXphK/CR2gytJoAYV1
c79IjQ8mcl7MdViZz7D0ozhHVf8OQzj0C1c+OEb7hhjv6oZGxETBIeTYIHbKcjFB1L1y7xKjBkD8
yUaMGeZqRH9X912BInNWQ1yylP9mu9bwObos+sAKB2D8IcUe0FzlpX39rKrpEQz2SZsB2JRddM3G
ZjpWRHr52GqRdZku4/TabLAJjR95IYOuSDtsW/ln3FuM3c8Kk+xaW6s1cYfhJN6LnJvBqMY/thpS
R1vKJR2a8+igpcYMldGa4CZN5+5RWMoxzxIbr92q1zAWCnEKCjwUSMwW09xFt1Gi81ji7n5xljAo
FkbJiayPxtQFkdpFx64M71wIrau6bNxEg3htShvFmrxDNfxdcOA903SUa41bbNqitneua7yYCtFS
DoavBO5SUSyf8ipLe5fF9R99BoMZZnctFomgh1vBGHmTYfxGpLPFfgGywuXU3BXFnhbseSAh3cjt
36PSJZs07U/LOtcNk8qzDKH5HPSfRZyj4zPnt8Igba0jphFTcXKQzqYJq/2S5UctHqgCFHa7MKp2
IhmKvYXfOyH4kbWKAQcrPMFKFWlXSjCiGaQnwGY51qxKKpSpuQQnEC6vaqSe4zFcn8ToIanhD9U7
tXVPrZVTBRjKU58Zv2YGGTRukneOPgZ6oPcUj+OG69rUq3Ikv0s9rchf1BJwZKzzeZPp/gLmqCmR
Rtaz+8Wq9Gm2IQ3q/M2lI1aQDorAaczGUwkDXIE54k8TnaKezgO4oT1NomGn9j7jlGFny8CeqK+n
uR4Dp9mjCTRpLPuTyW+mfbJxRPFHU7uXOAtPllsNaJy18IF5oiXoBFoy+6PMGjbaSP+K3PFz1m6L
cGVgoPBkzFMHKKGbE1MXBDxAyHTcKag9iElVumVNCH8cStNnWPZFz/tzHuXz0CJISfl7j6oCs5w7
yeCsyrAl4RTd3/DK7Sshti2Hj06m9zyiFzWrXhjb7/UG5UBRBgPUS4QiMLiANzEoxJuZFV+Dc56w
4afCQVyesKd2Mqjn4XFRExWtovaHJuVZTDayqgn2fmuV3467ft6UZ4WBdoDu20jhgNx/jDmeUM+L
7pRhm0YxUd8phDN4ddugMxgDW6H0c8ksr1rzhUXuVuqr3pRhqVMVumc1yP3cbniRClG7mdBxqLhP
Azpif7GTjZ7DGyvrJy1DWt8UF1DM4T7UkMbn+UIURn+LzHBfO8QYW4ecI3/EqDUnbYt89fdaT5+L
tEpBtHiitF7UsXhXxnsoC6SNBSpGOM947FX7DOjyAcDJW1ExKzTrmruYONGyAnql24nwnBIy0qRa
T93IkKvkNF7PKvKR2L1fcngAIi5PoZHThhyaj95C3RUn+5acGRqqxc4G2OW3w/jIiOWTiuwZPAAr
XNyeHGuoNk47mcdWrRPP+i4ZSTgfadP/NsV7E2bj2Vx49gwJlpjAzZEBelcCaB/y9Y8ibtD+t51j
tFWhODAJTs+LMk0++Ymh8iqj5CgMJpluSHezleLFUibMZ+5wYyw09FzZGJQmU58usNYJr6XKbZJJ
BBMJ4xaHa4fkZkf95810W9GOLa9cA29Sml9OSOhgvS7p5AJiFW/Q2IAP++1y1ESDmK8jsnpnkgJK
n0gisliI8dAlnW6dpr2uhTHd+F2EjOCYdBSrQs/9SWOPHbKt3izfsW1+h/ZaN7L3DoDY2Meds+xd
uowTR2mClpAouB4A8dif6vtIXQ8DmgRWSbsRK0bE+d/uD4RAcJB2UnTZ4W9q6keRxJ9YBv4o7Rig
JMAWpjLxrpucCitxt+u4cZE6gnIrKNr0Hbjde8M1xAfrusmzqfDCw654hoaAGox4em4Q9VuQEoGq
pCeBs2Vqt/DMmUYTmGuz0dEPfRLR/SiJgSpc66Vdy2XVGOg9BdZk7mlOnuC9eP0foaERWZj7DZbm
BBhGkJjU5DnX6qauzF/9orw1DsEjVd3dcTHS6yNRUC0eWNZoq9LuuynCboH+LoUhi2TOEWrBety0
19EgJbvvU+ln9o0pCYhzrcUmvnb07Kzm9iwU/dhFr7FdNlsJrYaVttsBhuiPYc6PxagdA7qcVztD
OtbQ/Qkbs7446xe9ie+xl1wbknk3at/jm2iIquQjW1Jrm0rLGxNt12pJEiSjc5eEbsAjbfpgSFK/
KCP0YsJi5o8uHxy1F+v9yB2S0uExXtw5yreO9pFYko4SxJbFVW7VKBn6Ym9Vkt6vRnYSdEsexAE0
/Dmz/yafiWpSGSEymPtKFreDriLcg8pIOFXHW6qWYFaF8gRl5n5iTAe4Nd7bHHXdrh5J9kRArbf6
i1Kq5hbp/XNKVbPNc5S2GtOZrnpLiJ6Du4wczkKvQ1yy7TLyTg+5baMeXBKOIrm+ackH8WybWVRE
o8UvmvHmjuUTgtY71IA5C6GfpdDk+XUy4SzzY1xasWHQvv4OoAEUxvdfZTU3cSS7f/n2P57owZb5
P7PF/vkn/uMSE5/dln+6f/t/7f7/oZbhsP0Hh9fKT/s77WzFrv2v/3H5mMuu+/2P2LKfn/iLW2Za
f1uB7MJVhcb4Dg3Kf2HL+BMwPqgLVgoV8Q4WLrC/U8sUTf8beBkc77ZJsgdQSF7Bf3HLNONvKhxo
fYVtGJrBNOv/hVtmWP/kRSNhDvSRjdcQZJTK+PFfvYaagDeAY8lhS9W3Vv1qFenEAigOa+p6N6QU
++78MOD3T9bxaGj5PzioLB9hw/4ac07xnk6UkcJUom63RuIZEV1to9vqA/n0wjlKlNyeRjvcK57x
lndMr/I/ck7uwVcRMpmcYqe6L8U9uW5f/3Ah/htikrGaP/+3kXh9cw7GUDiKP/Q+919BX12YadhU
Rk4l2rwfVhVhiL0iP3PiuQ8LYxstur8uQ21QMEccm/c5Wh6lUj/laXU0m+RZGcV+6sMACDyDW+2M
mroLUZzrgQNiXENiRIPJ1aFPojnJMJ0XWwNkraFmd0bV3tq+PNJgghK1Hhj+xJzX//07/Bce4l9v
UDA7dy0BpvFfkVc1nr5ocaFp05CBCRLfUIYeALyiuXOPRWzuqqy8TSQ2/l8sqvpKpvnXT9bCoarp
RPRppOTw518fDzHxoFD3/mdIqkzVTpUL4+eljJodVcKpacPTOI3kf74sWeHHJh1WYtycBflQoZ5U
OnkMUHfwQT19bOj0ab7TX0eCMdP68d9/LvZ/+/qAaDuqycP3fxBVmesi30o7l753v6Fd+FYX8y5H
NU5oLYTvM7llp8merioRaH4st8QZXESbMtv61gdtNw8RSbboD/q3DINTPKOdL234MRxyu/rNiuJ7
3tUSKqRZq+G+IjIpMQ6rCF1UxhOlw5Xzh7ugItGq7pfeYxWY++lYS+VVG5JTmyQ7CnVI4iDqW/M4
6OIEbGwjzouYtuq1rIwHA12wB50FQ4f9ocf5awOaJrGcnRaKbcceYCojpLzsTo1//fsPzxT/zCX6
67lxaCuzarEosCz889VVnVxZinRE7rnUVwupvqBf2klxVNL+Qoft1JmfNCXulSF+1t3iK5Hhuzub
b9E43GmRb5QVhDz5bGEM/E/2zmw3ciTN0k9kBdJopJG3Tid9k0uhJaRI3RBaQtz3nU/fn1c3MNMD
TANzPxeVqMyqSC1Omv3LOd+xt9NGx84A4G7I5ecQJ0c5ILxjkcZSIOwc9Z73Jlq50C3UMWJ6WCTj
jrIpIGQ+HFa0kc56UWTHQUoIBid5Mcx9ybZ0xDkJG2zfeNtL4kwfWU6DY5YsIuC/aYr2uT9K4eH5
8igYiu3FqYlERqNB7vc/7kjKd/3pzWhmEEfXpGTNbQ16xA77rLlfSkZ9Tvqc86hGgzjY5KPro2M0
d56qHo0iOZXxP4IgGruX93nU/Ir4Gk9mDaG7c3wbKsbSOH6f2SGAg/0QmffGPJ7aejp5o+N7SMMN
+8E1YPLl+dnJppMDSztzzM9hLvh74kKIZ9HI3qQhDk1/necRKpFzTMA8tH90N136pA4BMV8nsz8w
sLz2m+FbGZHdTJwHO/PdqL6r0/VSCezQsQrUVoeoBokQNW8OuPacmNCfjHa/6NovU+/Y1uXFhVqQ
yYU84e0cjyTeEKP8d5ubq5V19wgRD+C4WdgSxTO041Wk7odsow+PIVTFkCt9FNg4Flm+jZZ7yWiI
endE1VxD6XF8MZt3deteikUECNUOUzUHZdyd2RgGRdEfRUTy9Rz/brt8j1JomcZzmSCRyFrgzzEk
CCv8W471LxYV4Tbokz1vr5kT/1QjXMniSaGjug39XtDh/Yrs7jlb1AGz4jPz+iCx1EFPNyGYbTxG
mg1lj7OUoYmenFPC+aO9nALWe2Ef/NaZv+MG7JptHOKNcJ0l+XbGm/uQ6YdFI6TLO+gdeBuUfmlb
+z4DaK+nBSNh/i10+2dbomCT7st6O3U1g9xNQ6d4G5Vzr6LxapvVey+bX/VK2sUS30vDz+v4lP1p
AtPkGQHyIK2dAB3KkDPbZZCjdrAzQ93ygZoi6Nr6mboRZcwBots93HX8ViWxd78bN/HNwX0hTOgT
u95zu7mh7uxDXq2vRS/RkcwAg0eyvesyEIxMUSFglDZegUWwui8/hTaY+Di8iO3zbcAYj8mnVO1j
mWALy6OXxUs/s8igYy8DEG6fRubctxJeeR59kIH1Qn90tWwR2KuJuoCuybPJRGYUNgI5nVzO4RwB
XsMmoXTr58617me8T5uT/2adOvI8snbzq1YHi0eSE6HEYm3vDTKUNu/Hadu/payf22p+rQRxcXPM
8qvkXnUXtDPipRH503xxcvG5pHy4nXpcluIOQNqVRpV1a/vcl+q1++s4WjCwlXCnWJnfK294Y6P2
mGe32EDiDimkpw3xbVG1f+o0+U5qqpsKRCg4nRFiCON03Vxm232JrfRnaWkp69uSD7wp2PpfRT8H
XWpeprR4r9kJO7V9zwCzz+1TV9XP1sgUO5bGK0PHl9KTB+Yrh1o3J6FGd68Vgc0IKXz4H7afbTJF
Lm/8uNDzQpRgn1EHf4WyJd3YkUXOCt2qcC/aRduMHEwEbVXF2FSRoYC6mLQiYAuJkoGxikSAwHCL
567vjpm3QneV6lEaqMxk9mNDJTQa5wXWCGwP+1P0jAZyeRIDG4sNiU2Wi7NBeoJcOGEg4NZ+ujd7
Alwd+zC687EmaiIG/yispw1vbaaxOBn0v5iZra55ZqXb6+xu2brr0ghCF4u9oZ1zpBKs+MOrMsuj
HU8naaZvRHw9AC+ArgbKOsdhmSzu21pFPwoR7KDbRwwpV+K3g+y6mPVTE7eBRI6yKz+ctKBcFSz5
6xdtsdNzuouwJpzlKONnN73vrDxANhOUkwwNG0XGjCegXQ+ERT4aKZLI4p+mJ6xh4B2TxtmbV98y
sqeUwfpmtXvHLh7l5F1MRusTQ7y2N7FOJFdABccpyk+pPESFd2Dtdxob6JrR8kIc7K9oLM8D98D/
fEP/n+GE/677aBwIWKPCVcB8/vsFXTbZnCHHggOYGUDRXhFA7KPpobLW3YZmTi7oJzPSnjG3G5Pl
u0MwD4/K+JzFi+rZWMb0M5Ca/39v+PI/E6017dT/nWjtb3+/kvTjf28Nb3/gPztD0/3XvwkgRE0T
TWMoh9p+/tsPlM/yX2TAmMTUMJEA6XtrW/6rM7TNfxkkKbsaDhgdm7q1pv/VGCr3Xza8MJNZCn/M
JjHw/6kvpEflGfpfJT6QTNjYfBM3LiUxjxAz//szttXYWlXmVn6bsFDV2DZuq4DLTB6TD+v6NFMp
hU5pwK4wsse6fyt7Bju8SlvQWCPQBwp/joWc98hV5GUqyEFr9CpJUDnd2FtNUj4PwsYGlSBpAEoD
Zt6PbKP6kz+BufhCgWuezUU88gdoHrKTHmK9s9H3+rkrL/FQtUdIMZgrqdIcwbzTMuRLRyyPSVK3
zy7xdtrua9f4GCHYIfTfi7RwSHnFQznedqw1iAmoNhX9oZU+TMgQnyrD9LGI4GMQbrsXUdGh0qlC
wn98t2mmB71xzi1Zeq5sAxl8nj9tt0BCqHGXIienCnFMcnDgn4Y6ovuYm/5eY1uG9XEpldx29gjm
8KZGGW6+W+gE0R4ncEaTfVu/eDngxcX6gyRqH9v6TBbaj2y38Qyn4S0y628G4EzB+uSnx0c7NFIe
5hX1HXSsOa+odWX5oCdvRgrtXb2lwnGDZigaOgkOkMJX10Fhe53fAuZF5+EdWnP7zArxBhwBigIx
LWaG6cZYA0/iOlvj+U+HICxSYV79TbJZHTLTafw1tvZJj/7auqGR3Li5GfGY/ZqnaM7OuFUNv6zG
330eU1Yu78rGpIdjzNP2bkryEJhIcSlxljgVPgZv7eZg8JIdYcgrWBb3H1dNQPwB1xyH2HqM8G3N
XfmOcR0V02ORm8+gULmgc7nso6L6HF1keE5lPmXziMkHOA5KQlZ/XrbcrCEAVSJoiI4lA2SzN8tU
xiKn7h/KTJQhoivi5FJ+6MV7tDc0vFMBOpLVFnggbLjr766XR1ER7eqZWJ3yOjsPJsgJfsPTpWQn
hPSA2XCpvMPMyDi24UO0KaDVgm2Ao8Tf2iFeWJ7xbb3F0iGbd8rkTm7vkD/PRg+rI/KmKw3kZ1Ul
TNvd6jTO6ymJCNcWCYYlvcT4zWgbMrWRyI14YJdPyz0X4slul2ss4aXHQKy1PbNQbsyda01X1uI/
zBjvI1sdZzfMjRvjRfpVrNMj8+54x7v7BwcWkRkF+6uBtxwqp0/KAYDgLrV3wO5x3G2ub4giPtck
QjOKegfLklGNkjdhCRJt8CgeW/6DvBh/dUz1Sgzh3cjuvkWQsHNoXpbVFDuVydd4je5AMdyN07Yr
F1eHxYpWXAF5A4tnonEFrwi/24CDClBsy/Wb0KPpy8F5gEt2ielCWhdFY4sDWMNm2/WVLSAnuDRh
BHbuypbizbIRUktTF4Gd4INNXHFcJGgqkV6w2YPI+y7spDtZve3jz8emmefXOM6GAGwrv5PVCSFj
m1csfo9rNBBkeJ6QlIfJkjDFb9BzVFMF061hUkzYWimgvmECbcxrlo3nntXgsS9o6KyFAtsoo71Z
Q+m80WRnZR3T9GXgzAsMy2lOrZn/M29RoOLRYJdnD/46us+T543wx4m+mZmtU09VzWGWVXPOOnzq
cz8dbRuMEETMDEXEoQLWSQjHCERDQyDqbBZ7K02D7ArKAb0+sNNikVlA2zDKcFKL2JmyOko5wyyA
AqKsD9gVEaMNCqqFygs/6R7Z+MlaNE0NFNkdNl13V8T4sdLbuDpJFfGJ/fi6eewWCxv8SgeDp3S/
JqOhAPSG5wgMfoBNYiARFAsHaZRuhAxPFV+Ztf7Gp/YEIaXf5Xgx7qSINn7wYTmr+w5/XaRMlAze
vWUtX1bK1oM4LCPAdCRejNhmZfXSrbp/wJ4//YIoEhqDnV/sSd4jMasPyhq/y7K0g2ny8gu4GPg2
CynNpYMgpOsJ+/Igp++naf5N6M8+oxUmnKCjbrZcHDsFEB6lS8jpL3VPo8IrIHxOnb1w9fiQkdqF
0BmogIl7KZkeJZINEBAIzTp1l2ejG2h2CsYq/gwbBjgLdVKAPx4zvSy+x3liDrK1PpDLKfSYE5Ua
viCOO269YfSlagbmA6xEk0IhYpg1qH7+GuI0zXbD7IgjU76/2QhGJcsAPsnSYXfxD88FSyBHlw/4
ao9xYrlY5JsH5MEdQ5L2yZ1Mz++1FWSOwl+Tb9ke5YKN4y7qFVA2tDQpZ+KYu9GBkrI9DZxoy2ie
F2EXQUKYrp7n97RnNCzsbDf3JS+FkSTEVTTqQJKvr5cRPUN9k9KlFe8xmgSQ5wsisAjHlbf9GP38
Icau8CXOGrOMn7pZPQi3VLCs3FM0IA5oWv1ReljZ3IlPcS2ai2mNd3kNo230Ll4KC0VMl6yw71uN
BiBlrOBZzGDU9J6Jn8WDjq1wMCy36LG+Np8d5LdV4TFGIth4TIcW9S0RcwK7Xl2YbCrRappO8gR+
oArHkmcd8ToMCnuvgA0hO1BYTWH63CHvZ8EYz3jK7Bec2jdSEdwHnUXqyCZbYvjXfl6u3VFBA7IG
jDmbi0y9Q4Fz4WSGAzbDvIdQccm3YX6IbF6FzGbk7Ob2Rwo00clG/bE64uCy6C+GavyQg4BOxUZY
5u5LtkK5VE2GBccRCFyaqgoq9v+hO9nwssEdBmWPl5DwgeNs3YhE9AVBxF8JOn1fBqvzx1TBxKIs
4ZKeixMixlM9Vz2tccvaHQXHqPIsnDfEiVUd3UcGt89kiATZCgd8Hwc9KuDTllQfpW3WJ4FFA3Nk
f50APKD0GZl4pwyrtnm6W01NIuYt6rGZwSInwERGVLRhE9nY6SYE3xZdGlDWjgMeuRQ7ZpvXP7ph
j1rC4YeTEXveiYjI8+YZ64mhBTGtfLnWzrnYwdkZFftUODUpVRwheCnXw56dr+aUHSZMiD32mcSy
QyhlT14x/KglLu7Janp3AdrgHdV5iHmvvV2q4ByHu1mQp0hipPSzLO/DLiFYsIntQ4+T6a27kWuT
WrWBQI5FP27TMVIfTrTehPchKbRL8wqw84EKP8i3vDjNrAT2boHvDnvI0UyyJWwGhhQAMZjleMr7
zy9BXMheozrZpYszH5EXq6d6awPCocFHR3Owdrqg6NBg1pDO7cv1N9AIYbfGuSgxu0jWMU/qRoeN
q2Q8Zys6yMVV/fHWtJo5/DLCY1HYlIS3Odv27KwRxuq2INdZ8LaKMro09TYftdvGWDK+nboFiuo0
8S3ejuC92j6AFT1hR5nOhuX2Z0Aj94owwrobqmtfO/kvEfPqM3u72ywytFvu/yxieTqMqIzmvF2O
ZpO0Pg7ED7qL7erN5hWt8Rm/cXWEFuQPem0CZRknY2qejCh3L67oTgXrzksJj2q/7yP0qXYKF4f7
lqkGnqMHkcZX8v+GsC4QOzgEKh27jS3DqABKGKrFaG0QXwPEnt9JF6xT4+2jrvjgGxXHsWNoWPbV
eTPk38KEcu1V6+2VWmEJqcRhk+FgobJTcYjM8auf0wHoLZniU+Eeb7mRCDwA8m8zyI2hIc+snhGx
GlXHSE48ZN2Q3W9rvbdiez9Cj8zz+q+xHZatfJu9mplqBQMbIMNuMTsICo7lLyt1Vp2J1wb/GLDz
WxuxuAe01dCEimzc1RYEf2clhiQ6Vs6Cumc23qFyIWmZ7Cm01hkK7mLvHTy+wRAvBwWv1I8Fx/Dk
UC1NiR83ZEBC8kITHWHgJBF+XTk92IbZN7RuZGIT61ms30QzXecwWXLtoKwV4EhyM4Zi2UKrOwyr
bvYSEdRuFP0Dc6mNLPYMH+xs/h2BAoqp/Us9SpwMP18ypcluVvm5dQqE+FF7RAVMaZCmIIijmbyf
iB6heK0bAB7Kqz5TE01T2400SXIbjjVmeGjuVoOJvc3BVhrWXmJs/ygeMmx0SGuJjI0qE5ki/wLR
MNGWYu82xrJfY168jOAKJolMePvIxZPc1aii1keQVw9NvIz+KObXqDPb3Tqsv72+UUFUQl0TSzlA
b4CjDnP7pFZ0mMjTc0EeChxEeOa7tYz3EwpMH9Dps64AC4xnS3jM+RtsBM0M2wDA78Nqu+1hcTzO
6Tm/0xP6Dp0ghWIjZrUeetTOyfbOsHzptkrQDSHE6ip1HkdGpK55MW6DwWyOb03kZYyQyXgr+tXm
Rwl5rG2q5A7cJG7Cym9KZon9BEljpahuzfq9kTqgaUeRZyPhy6PospbW8zAuIDRQjNMn/qjfihoR
MUuNSX8W9gFASMgm5hrl5MUvyNRN0OEVqOEq+z0mACS8RKtd21F79l3l374DaJmu31Y1nEQDxKG1
eoelwIaNkWAJNCiSsd1o0hfnQ3CCxROR2dqBKzPP6m/0Tza9zksB62m+Zf3mbenbk/KrDApIHa2Q
zTYm7y3hjpPA41QKPszotTHyzwJeKCgcWv/kb1rw32N2B7U1PW4DN7uOu+aSzNUDThvvpJf+bHCz
WjYs2zi1fOmUjyvY3h3yxhqnUdgN7Yct1HtX5Oy9iVNe6sAawG9IpntJQhYo1L2vfrV+xFhfGpx6
1OkTNw1qeEDAWLUUSr1e8wqVuVMfYsE39cmYpfD7ocViP0p8tUir25gSLN5IashBw8Xzw1SzK/Qq
2tDUwD1czM2+0a2AYebh+/Cak7vog+XUv9pcRDtrmpg4RtYXVNaMcWvuzxixGLLmcxiPUu0KFxVx
TjHl5/Zeu0V9sLDFBV6UYeeCcpYWqI9aCI4JAwkwUS/x1jw0uc3V4n14rfinw2/KaZRDUiIqpGzT
a+LeughJbnPevETCPVq2cd8PzYRZI1JAEobAJIbQTFGB9/GHVggwMbT+WTZwE5Za/gEDRifnThex
NR99w1h6woYBsFRkl457ryzq38AEvmOPch6PyLBLk3bdxQJZC3meLwnoRQysjGdawXQknQHsSDrO
Ym3gYTUECS3dWIeihLAmCHhQsopDTFh8vDgJdmOHEXar5NvSqQcbAXDgtg3GDNh5svuowPgDM6pH
vo1pISSto4JFwGailHMKeXStMaANPBj2iEGOkJUAou8eTR864eHX4nojZeuN7cQBO2RIhmmr4dRO
LJJnzdFbvuJKMQ6TDcHZ0e0PZv+uZwCVl6ghmYdXlbR4MdH5EH0Blh0SjEllfdAMmkSMYrq3IQGx
Xz8j7apB4yTvcMWyA7uWU9S7LCJZjvhjCKlwDkRkYZXArZltjUBrfSvt0+ofaRYP2gbYs7H8E8zt
fDHxPzOdB/uhAi+dsTRlpJvWBnVfRDDUME2nSlnOCZec3DsxUEgtmYsnig05By6C8/HsiscmBSPo
yJVdwrQf2zBL+Ga2Aihc7nx2BuE9dobPFEKBbxT9P/EGddgqLlMVfyNQB8uRMubYNPQemuPR/JGG
jRDDvkkqEccFHthKBHaEz/f1qw0n0F/0emGU9DS7DG8qCCfa5gNDOILkyYOwQorRBMsrwYqQ2sG/
/x+yx5WZxci+YtzrBjsd4Tj+aMOOsKKIcLRuCAuTTCm58ALBTvztjkxYJu58qu2+OVP0X9utXk+r
6p8w2I2/Ae5FYV4PuNXGxgcOMLzg3tggwPlW387nqR4vqddx/xp0m6PBLmWV7oMzIEXvVPzeKRuu
Yfeq8/wLTuN9n0R+M30UhA+w67rlFFgIgL3qnoqCE8SZoNszQxuqm1rSzulV1HuS29jrKmwdaihD
O4I9ttX2ZyvkZ7Tx/hekWPT8E78w/+nb97ytoV9mNy79snc8N9rbHNB7kFzboSxjdhMrm7GlPFRw
KXRtWlQb7UtcMCNy2vjXoDJ8A12GiJtgGSubCZjueu74agkaST6Ig3+2zF/jGVf5OqVPNf55302S
5S5RGw5qRewVyN7A2ab0AEWGj7K9XaEqCZp+3Q95HB0d8753uccgW6co9RorFCp746Dd55kdXzdT
/LJdmVzmsXdDwHEAxLblZ0nFBQLUfCKCL0TF7wasZnZGD1hGMLyBmIQBCioM9rIt+bWswFuZ+AEv
TiMcQc0zvp5ol9LknKg7GKcYXznBaYgEsXRppJG7yIJtMLnoYR3mM4pKax04y2XvYr9BWQ9nsTz3
4uSmIPcgSrB5vW28Os75sGiHvWiswR9IlrLWfgbhnC4H0+32A9BYFnzF22gmR26wY2YoKqvljbyl
ZK9RF/oksNG7KSQWeXFMWqo6x7bMsLAdzEwljdWU/aqzhYOVfzFfmQuiQ3mkGXepcVjvJtt9U5vu
98CltkMeUweNDmNN7lEnSbJ9Z8Dgd1T/lhEvAeKzZuSeocTvKtbRTn6h231slFhA6Ny4Ymtyh834
dZ6Gv1a9G8yaW6ZIrpEeqnvhRdc5owEr8jtm8GbQSo3DzRUf9Rwbe3OkEMvKsFFRGRQtK/B8+unV
woAdpFfG1CccvO7drgE7bT0lbtlAFloa3FeMkn3ZIfpFA4lpdsbxmEfEJml+brgPAAiYK7kMFHzH
svxu4NPK1uVnFvnyS+Kp49w6c0ncy0oRWp32+9YTkpF+gf/FZLwFXeBs1E3mb1nGqtKGOJsuXM5b
84v59i3pj2uswbCT20L62ltwNhsLk7OiPuu1nDDWtyjDMTylsCH9WWc/A89+nK9PwJspa43sh0cE
QnsPj82M5pDzZ2VbGx9ZgaB7NzIOZMtAgQ/Xa+B6O+JAYvjDiGyPZpxY7ait9yNQCT/1zF9VlK7M
svi7JVHvhqjvoBw95qNGmp2Owu9z8b05FSF8XJbEqOCIJusjnstwkRgpJzoV9OpHu6pelkJ2vpJZ
Eaz2pW776L6w2TzURbGvMLCPDNgRiN8uRxJeXqUTejnDP0zX+EhyFse5Jn7IjaAoItU/qg3rRMyI
YWegbWcTW1zj6YNlNHvqlLwcmcHVYetgaBQ7XQbjpXzMa0w1Ali8HCnbwMEcdDQaRyg04F432ITL
Vu9S3kvwrMU5zxiZpw1ImN7kq/N40LGUzcPgtTyPVXk1ZJlfs3FFYziCrYGvg9fK88KV+WDdTVQp
2bAyhLupZmH9HvDl4gnJzRBw/rWxrOnQLfIhNaMXmzPKrwSProq/rBvalglgjq0vkgctipdqpI8x
JSUD3uAnxIUcK3PVoDvuoeDyRY/C6SY4Ji7WukGdk9SQAW4xXn0GSkNFrEJLQhrh6843k3Lpt2A4
e2c7VVNKkEa/yZNFY++Y63uDvD+UUEAPXU4ch5jvqAdGH/kmuSv1LUwLowi/4S4sLanRLesrNwDk
Gpbic0vYMF3YeyzTKnSz2U/zBRGSMM/axlI4g/x1HrjwqBE750KmqbtzY888cHLbu8Ut3io3DuSM
ymOQ6VehZnj7+RxB6rQeoglrBx5anlAgA8Jk9goZJ2IW0xdqOWxDeWEusbJFyWt/sJbtURbWc2FB
36pDPaDEntqmPOXe/C6d+M1r2iVIujfTQ2jKSszhiOVPy+ZxjZ23dGTEVjTmQBIsYXRs2i3HoM2g
lvcnUAAp/nGY+wVa6aF/Lnost7WkEGjxV5FATv6VMXtPttRH2Ie4mgR/GF2bn0Q4HbTLO5CTXsKi
kjYrczMdxi5dWiXYoJtD+5R8GgqBwbalBGSpuN81o0dwgg1DlRu3NS9YPXUw5Twjc9uGLkwREJVJ
c2R7eQto+a3WiQDWZQobCUQrndrLaSoQzuegQmOiHvcQInUIbrYxvvuB6dLWs6R0Rh4uAUnRq6LA
EVwi2+yM4URexMhnzzWX3jKp+Kik9VoOD5bN6jNqdgS0vk01SQAb6x6/kPppHiaH9tjLffYAmOYy
79fANB/yhjewwsLjMV7MWJVh1K6Wj7j83ZCTH23ucE5x/e7qHho725dybxndb3cZXsxVOhDbauZi
TR9TFoqVuZQ8cJCgucG5uZHvuacTJxSXrHXfYjyDtvZG96HZYE5V7czurbHx11TlyaVEOzdU6Au+
CcOd1nDmWZyd8iNL1VfrtBVjd163RONQbm4CIQFVceDInFoela5hPzU4lbWfsWjSI+X4k4QHdJJF
EoU74q9kaYMlRqGfjXc6llfTpJa0Ya0SVMgcNLHJBfDioGrS90Q017z+3MZDDs4wLDv9lpTDvbGN
RB+o/H1LrB9+ctNvF8gIFb1fZE1PK0vN4xR7P0W3XCBIX+xK/7HYX0ZR91gs451nMeHLxxliXHYn
zJWbdvTtYuwuOaFxJWnKp8qeaYQ9kKdxb70ZGJOV3TV+fbuubnPbCpDKrtKt3sFMX31ibEnESOR9
gpHRT0eTVbtymoPZYyEyN8jRApobqD36rS4JbmSxnYMTBRLQhVQ7H5rL3i3H6VC5JhwXawJjLZar
wniwa3rEibMRvfWK2PLNsN7S2OYahq1J3MpDYUX0W2sS3/Mv2GEwHy4l9ciwbt/1WjEJkCzNWBS+
rUaLgX20Wj9vsam4TfE1bP15XgvMdMv4UwwoZ3tIUTtP578N3cpTFT3Df7e4cv+WtleflUzfkOwh
uMrNGm6bCaWPnD4mF485ZVrHFSTa6MEaclDimVlA4FF/cLwB2DB7ZrccGpP3PUzzCXIDBrfV/uqG
zkPsu/1pklzts2qh00hcTWOAMXOzjJvrZ9xp7WkkbRWjpK4adviOPrI6YnhQvNwuOIbiELfwE6kD
h8IexJke/sEK6wV6ZOSZyW5XJvOz1aXrIU8KoiL0HSM5FA5NeuaA+eqrKTSTzjtInCJOBg+gd2LO
PKKnsKBSoJvza1cIh4GT89Ak1aMaxzdFBAbHSDsfYD4TGdITYRFHVEIw9132KN3M2zjcIhnq5ASG
ijo8YkAXMf0iQO15WcxyH3cVcRE5RROJCCfZl68VgQzMpuVbXuA1zKxLs42vaVn/mUeCk8mAm/lp
12tPkVXD6egSpAXSoMYA2+cyMvg2qtxggn/K1vGr0sy+2297puRBBrvipZbAA8pLJpr6mG7lVwMC
cvBuTHVN5stqa9ufVrqoFFUtT3lfB+NghBx7IwzW6KFy3deEssoe8SlF3hbAEiEKpR++qjL9Y9mx
d4CwxkACMEelGKqenJagG4gY5d6lrfaHpdlbOn2A/aDBJGbnjjCF2q0Lkh0E9JY1HJpyDDzgfbuZ
BsIDB7hMc7KPiKDxy9NoAKzncmdQs0e6jS5vgRJgMl4a01M8bCZWTpKnsAj96JK73NpMPsKy+NUs
aj+XDV5t2D+MNXvQcxw6Q4aeVfIGKorZpS9OS+J+6dE5LzbbudmD1wWoPw4sg138GI/tBTyWT1od
51VJXMtqG+Q3x6c1hiS+WvwcEwHVWLsRGMr8Mji0BI5ga34zBM8ay5kJC4oF8PBn4dkJJew5eoYS
PiAMxr02to+8IbigSirCDDXtnuNgcXaKnnUiqjposG0IxLiqXGhceR1OLWrMPqdxbzy1HaX91QCy
9TlZ86BkIhU4dqwOYszfesuAQoofIoCm/2usJu4dDp9A0kuHqsLSm1bZHuNrc6LuWYF8zgdXKL6z
xpS0NJSwxWdHLOMO1/jNYZzS0EeI6rXdvMoFfQ8gTV9xMvHzW9s+d/LnanEX/K4gpBg0cK1Xy3yQ
bvSPDAvdvK0DYyBvoAhb+O2b64BWOUawaJgG047K21VGXAC+4niOucCD2oEFnbnPeQtbY0FPwJKQ
msxtM6SXrc1Y9GHoNcb+3gi6PuHBSm4OVSgV+wpdEHGniFvgevesZngoV9Pc1chzUTsRn+jFTMqV
jpDysnOogW8zDnwrRcUoaGHC0D3NaibzJkkod6rhRzftQ+UM2O27bWSkuB2zrsQEDDb8ztCHSsY3
8BszyxLLn8me+uwI8x6fymvaoaDH9RquYvrikz2oG2NOdrffW7zvpvEjKphMTMHoif0EeBcTdG2h
XX9vTfMezCmOTA+9LSt5iLRcl+V8rtmgDUh9Am9Uf1jtPKEZqMJ2NJ/n6IVJG2Y679uUJ32FRHYy
Vks880Efc9G8glT93sh2lWMfjpJuUras3dsbzBH5Vxno7C2BjbRTLr9HngyKo24Ol8W66y0W7pLN
K+hKnBEqEYcWdWlojPmvyrauosmoP2vN4+d8E+o6MDmv0NtN0ZVYvQHvMl0dathO/W49oKNgZ8gP
6IkQQhw5pwzvyMQDdcyTajbVbfsCsDQyv4m1w38+Vm8A14NKsWHYFlQ7pcs+1qYJTrbvKcbwWpYI
5Ey+9W4z7jLYlYuwfg9RDIZbmNfc7f+2nMJ7tOu0nGlb+0ByHqM0+ck27PhYp89VBNp1Gl7opGws
0jdzwZNzCwNhXUNo9b02GG3KWVsvs8Xk0UlYi0kYSSXAy7b/MKfOCWw3Bl6iyktDWM9SOllYTDrb
G01Ijogv+Ml8NDfY5pUp90rfeKE2I1VvobKtrZVdHjLcXeL10H4WPR7Yx5Fj0oSADnpkpN57bsbf
maVfZ0RVple/2Uh5Yud7y5tyTwrpLpHinDWFc7Lr5rcVR18IRZYLFkYv8Cz1JSz1jFzwHDUgNv6D
uvNYkhvJsuivzA+gDXDAHcA2Q+vUmeQGllTQWuPr5yBYXSSzqovWq7HZhIUWCMDh/t695xL/dJ90
0t5ZocXkJwggZBgGw8mslxbP0oJF2xRRQDkedv5EZ80yzPQhduFSJ5G20SzzlEiHUrVyvoy5pa0m
StEodbqWgtSwj/zUh+bTfho0quKUmk/V/Acx+AF76Opk47TDzMJKko2AzoXzrWLyxCBUOSUhuE6T
bzUMTH3R3bcamg767T7fMFrmGZAJp1PufmjJypyo4iN+ZPqE1JD21qaeZRmk9jHcSzDHNcd3TuLU
jeHX+Oo0BOj99GhO/cav+l3I0cORTH7LCOCJkZCSIja5L/0HWaPeAKWZrDRMP5uWverGZnpRlMwz
ztDDdGKSqHlnAgq0IXOGqKS4s2PG/J7TraEbTBkjSLhVzbpRds2T2wcDM5oYU2oMftanVuilGVHw
Ibr0hOOkqgRNyaK+JxEHGpbyDUQ9Lbpw395RS/MXNLQunuUfEpBtC5eAQIw2PigwFmGerWjsn5Ky
ex3wst5kqMFuEHHMGUFJz5w9dm4q+AHLAhBVkLmfpYWQMM6mS5pMFgv2vrkxEpANKv+gdwhA9Kne
mHYergu/WehtFi0aJhwUbd1lWlrZUelsEMH7LllZqwQUDrWsBTSvxRSqYFuo4rOyXVYmc8J0pFBO
NTbDq1tbZ1qX6yAfKDnkKEdSsp3OQYqCyR7KUxxNT3aV70rU7l5aP3RdBIyuu1FDHx5RoSxTXDy7
0Gf6YkoWTFYVfEGY85La4gwAPKCNBSRKFwmxQkgyUh3JJHS5TdYQ6pe5xs5mwABsAjWfLCaP43EP
5dgIYGeUGdUAgjtvvK5bO3lHILUEDVRY9iHsqievnwiEC7axTTEuHfJtwPlqDaMFlK3nlPxVkPYx
Za3s2ZMQlO6nZOxP4UCVsMTGQOn+SXZBzhAPsktM+Wtgzm1JX+7ykiU/gEh4jyH2o36AwibzHV0c
ZdCfavmD7poRJJL5WIwvXh+8IoBAO0Cd1RhQusmm3GgEptHTDI5g34jiK3bFSDUCSVmkufcztjeY
9Qwt+13EZG/n55ROdTRmsJrtddho06prSRgJvXCFfBD6q8DGJYcTRuXbQldAhtHEoGdh4jDgjY88
uidlwXraHmLAeJ1/EKxh945RPnZGGWyAeaKuCuwVTnq0Jq0DACddotJlhuWh3o1NakITXd3YRxFM
E3g+Uzb7EjIAFTJ/XSZ4v72xB5CXeV9VrO5ZMjCnr+udwciUZPIeMIW1QIDEJM/L8JxlOxI97lL3
iULeDH7RacBw+tA8KS5UCpnMDXm5QLH3lbSxz1WPchZZxI3qqTDHTQsbxKSwXkdffI2Osw1CPELv
cNNzN/XOvqU1JD6ORs+SwXqx9PhbkgzPqW2lIOQhvwUCCUPsGv4ePezDZGoswtnauF/obwPDq/yR
QpTBgiyH7hKkc3iRQV17SIlywibrEjvH74q0la00WpiV2qjQZHdL8Ez0RgV/U9L/7qc9LD6bbDRk
H9WUIP2FW444aSditzvqYwLr7LHX9WZl2u10z+R3undBYwdVFN3QM4mQv43tTTv/JwF1D98DmSZI
qhnIoFyoKOENNLLFspwVLtXaYanVLC/bttuFTvEJBBRHCVK+vodw7pHyTj0DOXeFZhJb0Cp1iHQY
NLgy4asLi9Y2CofVevDSF2hT65R0Udwh9BifEwttSRaPn2wiqeE3YvlqThWnNxNV7DgMG06HO89r
mSy1H4HiEiXv2S1FUJeYgYG1SajcJ4Ly7rpspKtZzzmMQOpapvwLQQSAXzofy75DeZgWtPQoYPYo
1osqKuEg60B3tPs4jDC0NUcrttcW5QXPaaHKp2m8geB6YqgcWEDtkHCjx6ZHw4CKSwU1I/H2YbqK
NFaD4FwpEEz5J02mi7FG0FxaUISlfz9B8yFFtnKXnOVfB80OoBy661JUza6K4UwV/dzygKoLLKTp
tZEU+Qhxd9zDntbEi1vyszQPDSwBGYwf9a1ohdqYwUhmccGqOSEyIAJRBmPhpNAbIcpDeBALey/C
ul3XuuI4Y7rKuiBbmgYlcT859UlCSaK1rVXlsBwqe/9Fy+cWE62bPrA+DFi2VrjROEEptYwNKE3N
lH/zImDScBJpfhcaqCR6nQtTGckhkiPQN7C1RcOQhU5sQ9lozxF/BwSWtkHKuFPSXQsKjSqjI4Fu
RTajNDjp0TLlhlIqq1srsb86lkeUiQN+vKi5KEHJsowNSEOw9owZl1Y3yS4QzVcrCT964WCvq87a
e6Lb+cTALgJlIZlllUP5nqqVVe/dHRb56QA1W8cXjbhruHUD9sY4o2I3ungAdBv+WsIxddOhoKTS
GtuLSCHRzbzuzi/jArsBmcqiDZ0N9OrKkkBNCohOKkUzUFuIog1PP0kPYVhLOYNWC3GQJieljYt5
8SUZ0ahaUJqK+tpMTZDihSxph8SKt4C2H1LyH8hjICvRZvIFEJFNg+0YQwI1qG4fyhYxF2p9IAYO
3dG5lkpSEkkNOvizutqNJkpfxxRYFzw9WnlaWm5JI/tI9WSZVtrRz919FIExNCIwIDmGAHqw/k52
PSnbs17oNNTNmx+G9xrR1LsUVfQ0907yoBoIYZ0tlAEzVurVcxBUvGNu9lDkKckT1QOWxM1cK4Uu
Owug6dCPMWtVf/AtFB+sWAabQNYiPCvNC5aRG3wWjkHra5OYMMMpN+Eqtr6KyYtWpRNQZEzedB3q
UNixlArHhdR8RVwfdgNTYPUVg1p7wnf36MiOpUUHOjfTTTrZ93UbbwaBEc/Lp2e7AYXjdPG30GUu
nxmMUu4s8RHisZyIG5/TY/xFoz17BsoHT3jwE/JE33vhHOfKSWks+UvoVlebPAE5HoT01XRxSQ0m
4QkTCwrkLTMMskvQzu8GzwYhWJVoEbs9oj1/NZkpYRUF8CNcEqfYpSAXTs8CopANBHjnIBc0VLsi
SRVh2mgf7VCm5yS3XpmdMUYxCdwzW+rvghiRfOENW9qO5Nk6XbJhzbxCJP2lLhJjAxv34E9MwoPw
CcVkxkErWfgSW6IjIWWhNJUYfcd9YBMOIEhwKlIqyuwv33SfgcEpzXsCGqAhjl+CnlOPmSGRAabC
4j8vPtdzmlNgesly8tQxmN30mkPFeuTM4LVhu5y0Wb9mdIg+YSU15hcN3HLl2hDxsJqIhixnIlBD
ATnI7rQPTcRcmVQRV6NFV89lErxK21oQogSsGIB5BJFcBcbS18L62GBUFgINkp4FwyKHiGzEFg2W
EFIe03S/ka99EqoV5tQhr4kyQuOqV2g54iA1NoU6NsFzmwb7kvOuPzigkrXpk7Kzh0AFX4q5vJ62
JDGAf+s8XLBl/Yy/gyppvnal+7FwnHT/f+jR+4+Ul9ky+PknfMwfFsIZm/Knn3C+scqasBnv2q/V
eP+1bpPmipEBRPPfPPgHiOU3Jj1DgFb5zy69PWGNb9nPJr3rC7679Ez3X4xjciaICOl+p7R8d+mZ
1r8w6dm6oyskdb/wW0zzX5aQumljbOOEIPQfLj3h/ossL8eGJ2Fi3jR0979x6Rk00H916Qlbt3TD
cHD9QUrEDDoTQn4CccROE2QmWV6LKi7AtFa4CpoC5EhN6senecoFHfENJ266yjn0D4mU/V2uR1Tf
5ydYQfXajGP0mOdQlo3EQ04RuOq1QlYKrqH4ZJmNXFiOg4RXc8dzrmS1uL5S1tD6DMI1k65PEe3j
TXGnrHiivnz3/a1lT0sWE8+tBaHpUPc6HeZ4ntBbxLAyO7iMsBZvEkovbzUs2BtmdvZdZRrZcTSt
aFlrffo26h16sRxL/lB1O1QbNnI5XjCoe8c37A+SZtnGiVJ/S0J8/Fp24ffXEYwTrahsDHsDePhj
7nqs4Hk/nPz9PH9tAduh1xqhEoOuGShWZ7EQp6yLQFsb4Wcv9c3TeH3g+9WgFidWKILplWYs3Zj5
6x8vub5uviDu+FzKvN2N85O/v998//UNamIicTDQDJvv+v76H8/rlR+RSeYwi/vz7a7Xrq+9XmPa
gntQB/tAYSVmWdzr2yqs7522tJ8G9oJLlvRIiU1upXFzduz47fqYYbnyNEX5t+tjTMPSE7A1aHnz
C/XYm47k9lTfbyI8m1dvPWeF+VE5ye6Qi4F/yeymRSRdg4GKLACgjt7SMbL8OXdB3uhD0qwzU8+f
O0Xlu/BRml8fDfoAXwin3b2an4wkkq026Nnx+qiXem+eNejn60sdWnNIN4u762OkmcLsnBcK/YDr
wk368wDPC3+gHM6DNRlrzSUqL2gqfR0YczMsjaa15wvzPEQwVGAOyfNAlg6PevbZ0+jCDip3z7Bd
2zXxQBqQD/yOKQqXS16ziuYp0cWL9HI9JFlyIaSgWGMXyi4DWuI1lMPikqc4Bj3W9LTBCZYarKy5
oDCMSSRz28uAu4hHvf4S1Fa4TgFlk55D7ItnafplaDVCIpRvXnJH85glBZJPQyY8NJa6pD0xI3Cs
3YsfUB3Fee9dcqJ4V16UB7deF0vamFp4O2AtApsh4tvB4ETsRVZ6SwfLWHldX9wyErBAsZzyFgbt
tGJ+WN8OJbFkfFp3GyRiWA2G7G9TH0oBaZPTLZKSjuXSTFFM45b3a00+zW8IGkrlLWbMajVYhX2L
Kx4XRN24tzlfi09ztFsPPt9qgDh6N3hGxm9roruBNg+fNiR3QdUDNY+a/I4m67gchTTPMJYbmjFB
t6udBHIit0Qumsv1WmeXwa4Ppy/v7p847GgBViTl/fqCnuS8LZHVBLH/+SbXpzQmCi0mfAi6fn0g
6IJ245kYja4PYPb547Nz3QlIL4qYNPx53/WtZET2cEEwJrVK0i+/f4WxI4EttmhGXJ/z4wLGr7+2
kLu/f4A6qLGy587MjydfPylPp2rFfMh9/wARDGDhI3DV716h41gBxC7b9w+wcOjoUgnz+wM/fgiN
m3QpZT63gn/Z4iUOc2YfAdn0vz6AgsUgYzQx3j+QWXVLaaRlZjRvpx8bkL4wiaPN3GP6dQPas02Y
06Hx/oEuqyRRjW1A6fXff8P1a8QB6tGaHNhl1SJeM9JwbxqG/cSgspSaPb6kxuRtW0iFa2xMxkfF
skDTKUHWU6idi5SzYEj34NRXvX6EA1gsYXkTfSXqD5WLiGmy1WdVEvWWGv6SA9xakqFFTY/6zlZv
8onsmbp/xM9L7dCzPtNNvFAsd3eGWVuLGmPOpir1bksYU/lk+92dOVr5p8qhkOzYQXWLII5Q9sB8
Sf2McB/pHlPNz+6uFxV1iXOb47CY71IkeK80icNEoJm/UHVsAPInaOYyPyH1LTbQ3Uy5s2/t9HS9
73pxfXJDwwn5UKuOMTCQuzq5tUq9uq1AcWH6oF8Y+457uT52vbBzOh9pFV5ir4y/X5Ce2J+Tasui
D41LmfunZipGQDLhCXFWfCeEE9/pkRdeZjH/j7uohMd3frDTgrC9vd7NOi2+K41k0zC7+P7i65MA
uz5VRd0crs+63pW2NgvRhOLq9e2v9/VAgGn7Wcgs5o+83ldKj+ZZG5irH5/QiF6tSuwx9P35wOvz
BPG6G9+g0vPjvp7omx0Fc8aFP99PBfl44BT6EHfh6NMf7bSTcrt1lXkvdluZS1KdxlVY+ONT3Uoy
+8Y1NHDq7lZKLRj/yAYV4wg8dD3SN3h2SzInrBp8ctDL5FmiZlg1ETnZSafFz31C7k2tY/PrcvUR
U0T2HKMapHMwmvt2vsn5k3ZLFYLNxSD0XDvVS8VZmNGUiY87nyp1b9o2VeXfX2+lw4MeFcFTPzUf
J5p5Rz/QF1ZGIE9kdfW2B+F6CVv9OVHB+GxZtXVQwP5vehS+BMBW/TYh12KZ+HCTq7C/wLW1VqaW
RhuQL9OzAV5+4XpBvm+HSH9OvTykzVSGx8CGGw234VnrySnXXPNehm36lHRvskrEc2nI6NYf1MPk
VXC3YqJfgtYDPtqOLqqC2nzuikwjlRK7XgWgyOuljgcHu3XU1ezrEVAvPVCUk5qSlodTxHsaNv2z
msiRNLq6Pl1vktd1KoUe39XF8NYztz330TFy+GM6hXGODvT6+ruTdBrPWEG+jGlZPbb083FmOnsm
J/ni+jt7ozA2GcEuiMSL6dkjLmhl6wgxnLzKDzTlw7kzT2F86IqDDtLx2YjTV780GQH8yng2Ub0l
hqgem0GqZVYh0aug9hSmJp7NyhvOYTt8vf5uwkvKvUs3Z3F9sMxqhODIKOskD9asV61n1KEIduug
3V1v0rjAvBab4mQXgX9nD+mlLMONHhfefa+07lHy2ZSZ7WcMb0xnRuOz1wv13PfIR9wCDkdckd3Z
VM4z/xzgdW1A3JB69jP4+xX+rPRmCFqNfJxSPXTVdIpSeYetUrv3aXjYOmK6IimCU9aHhGpaM6TB
Uwc3C82dnl6abKrOjeune1MnnJAEZoEVB+ejSi/yLorIc3JUT36ovVZ4mR6UJnaCQM49ZRoGYwRU
kwq3BGzQgg3VjvFbHpJsUIfrtesFTUKJHgyhBAy2TdhW8I/I6dVba08s07CpAv2zp/U4lMCcLvqx
xNoEF+zgOHihyAvlYx5Aismj55G+amfxRiGBXQWR79zisqCqgAoUEIndnhuYCkJTH93aPumQWRj/
Zb4GCN3RLVCXuHBfMbWFj9mQJ7sqiB/IuKVFHdBkoRhzaxXTxPQS07Y7hodqmh5RKpHCiZW4Ihlq
10WRsaC6Xy8yIg+XZjN7ApzxrsIgSrWfDpAAK0Zx9aNP6h2pzdA20gyUpl+Ym3zsiF6YGmJY0Azn
Kv3AQLgri3siGEYE90D73QNJ4Dc+cOyFhnFzUU7VrvVmGLh/xrRHNGDtfCPfjQGpGTZlVVKt1YqF
lShB8Tpfj09xgHZJDjRUirT8NNVqncXNyaU04cTjW5M1EnWV8603zS0JDgLt7Ir5Czwwy/3Y0xGX
I7Q3686ROGNJZ3vrRbocYgSFWqasZSmdt6qM92J007VfDpvcLPWDVyFmqcnnga0CoooKUZ7qONsR
yILWkNV9UFbIcurqRo31s5lO5dJgqmv4FKwxs91Y+JoxPs0WtdK9JBFKF9rddG4cxMsV0lhnPKgy
7FAhkHJFbTPcCB05VhuOnGPZDXM9dneuMHcIW7SFjNxiccT6CafBLg/Yi7sUtUjuqpoqoYhOSUd0
LYXmMnsoSlOtcpuzZJCjwe/EbQFmJcT5BS0NBXcymIeioiUSY5ryWDynlVstZWmsydb6IiNcbiRi
PZUTpShs6xR8BRsIqVbCZlrSH8M8VBYbE/ageDRzB2Lx2NNsL6vzlJd401elptZxDeOFFKgyj3eQ
CRxih8Q9I+02GTsaKK2iWC4RJ9kVatR2enPJLHNbZhh5jQuotcLzGXPQB5mg08/Yz3GtGKQAtIzi
+osDuxsGAYpRAA4SQUZqlbdAFF6GIBIr3Ai4fxvsQxG6UlmIg54TjtXIfZx40ChIKiMvLudY9Cl1
yWE9GlMN+Juuk2AHhcyFSE4l4aY45xVCm1zneRNDLXsx8RWdH6jVkGwL1Laok5DvP/ikk5zGR9oY
6LVTkd4Q3zPcpKB6cDxTZTSbF7ppHw2XbnAbJhcLS/9C8h0X2ZCojV/4Gi7kkTy8jB7YDOelGo9W
mt6y4fnj/eTCsXYcanqWVBRavwadjo241pE8k7l+AIiLBmHI9sBcw402WneEKmxiVyt3UzeZsKIn
47nsSR0JK/+o6EFsEJDTtCoNIPFo0BpboUKC/rMudA5yS8KTDujenKXGUBtNRriusXRsdR2AiDOY
52baNP7YYyGeaDzH3ZOfaWh+I0JSbBFtVOzFHyWyLuKpUdUWzCHtsUS1JTIWZ2POjIBGFCsbdkVG
1rtsNoRDZQKDndaGuY/1DABR/UFD90uZp4ACXuU3Mq+rfe+MlIlkx3BkigOpuplXFieAPQ8icMzj
oMpvphDJ2fJztLd6Vu7aUaKVpyrgNbGE9u5+TjxQdnZgJMu4npItkHoSI8pD0ln10S3PNP7FwoHG
trDrzrjZNmRefYuCbVH4BBLUjvlEfXCOVUiyvW5tGZTNU0CMhqHRIcopuKZO1h0g0Z1aesVbUZp3
pS0/TMk+0C+61RtvZBNiQtPoB0vdOvFeCALjYxAwrSgbChSCTaV1/Cf0d1xqYm3C2bQeTrCKL2OC
jzCnGI/3mdA07WRErrfWOsgf+HkbzMIgHwgUw0NFGpKbCbVzu/smmQAyml8GB3k8BzJhsT17o6Tj
t8cfecROl520dDrEiYPvPbQjtDniqUvcW3C+/mM9l8KMwD50EaJXog7VSRYI+fpmwAtBWjU5RBbu
dGLgUuj2R19+C2O9f22hJ2xMtwJDQBG7SIlTlPqWXltFYaFC96wAE7T+wIGBJXtDru7bRGzUfSQ2
ZywRai1N+i6FAz60hjQgzREgZBRH24FgpZUb+x9LjdY92rl1lSR4YkIn4B/PL+UAqlAW8YzuLB+z
LKkwIxrLahqNHVVx+sZ20Z483/wYmJV+ccrJ3bvEVyvH1y825S+8lIMGQDIK7m0nlMtgaOqTW0nn
MGiodn13Es+GJZ56OyaldmxxgghBc84fv5ZExhJDVN6WFMlOHr0P5IWIAxLha3tSMXNYE1a6MQLN
JslMjZuxKbLbyQpu7W6oNwU4l7knpHNMi2DdstUivV0APCDnrrI0zBAhF7q7bOd5N//stDTbCgG8
Q6+rSNEMho7HHCAZhnUY9feQqs6N3wR4xL8WMfazIU4B1BaEDTQ6U35jePNMWgD5aBP0ZSGaTl3j
1YN1XdeZjdl9UEsNMVcLfYfkWRJhpJHc6s4EsWpO0vJm4zC4hzcaqqJwMfjMSZNzmY7azxuFh9wr
NDKZCuwPIe05x+DnBU9upePGyeUT2JfH9hb5AjJTDx3waIE9qSQioArBtc/CG7EtdVzey7S/RIiV
CjYKYZvTm5W6665WT6bRPBM35+0kKJBsMsfDGDTFSfMwFF2vMYP54xo6+LlLUifI/nlKQGFmQCrI
1etFDM/h4Fbe4qcHfroqRguQTilaQoPnlzh++f1115vXzxvEoG2sTr3++My/+x4kDB8x/tYUYOev
8ef3+/Fc4ObVyi8nn1B7PqZA+vXvb/rnxwo8eNL3ju++Das1tfo/bMj8PwLqu+Cm/3M7ZvO1St+y
8ed+zPyCP6CJQPOBeqPAd6Eg0pT5NzNRAlOUCjqtbdKgNRjlfzATeQ2nYJ5vMF5IR9Ii+Tcz0f6X
sCXNGFOa0uD18r/pxsxtpV+IiYaO0NCA8o+enM8xZ6z2T72YyfZSfJ9TCJCkgTqXMNYQg2oBqWg7
xKzo9GE018ukHYsTTvlpEzGLx66TZbe+oe8IPV2XEQaotZuok1l6+OuMCAOmBq1Cdwuxut60yeMg
DLT/cs0FnpgjLQFENUBqzN1PG/72O+vxf7I2vUWe08BtN2fE488ISH6QrdNV0qWUSpnWOwSk3dcx
YXHYDrPCftMmyzu484WEq4IL/tVBNclEzga2JTRIfo3XHT0/748eFqQbdKfdyklC4qXdY1T73SPT
xvGCVJXWKPMhvCDw6Q0ZLhsUwQuRB87R9CvnqCzdOZaf02JbBoqVmfL7Uxoyk0T/vQk6ytb//DPt
v/5MZjAmdEhhERRAismv/1uet40F1wngddHLA+RiyjkUwL/gcIc2FTYdNgvMvX6tHUIweRsYlIgu
XJ95i2dXl6ZLjmaWDqdmCJBK0CYLLT148Nv0COvp4hTC2LapNtxGdlotVaFQCQUD/qfEm9iYJBxj
qWIRR1uG4VwPPhXwd6ydEp5/6VKpbeOcBTOcRDLIcv1r0fkGvWz4SWZBfFaPjFuy8DzX58gGK9OB
m0GXo0WwGsxh1YkGWniSHYq+irdInBHRwqI+DB6wMZn4/mvdKbVO6shYX29i7WAhhij8HOAyOzh9
SvtnAlFmFtouNtULJ61C0F33gFgo+6whLVhoTaItrjmDMu7i4/UiBE3+z3+U+DXPwUaKbwqm5CZA
Jlu5uvnuj2qsuqiLmY+OHi5dV2QYH5Mi4ePDDgetttXbBPEwHotTRUd/RULMdNA1VEWIrMxtMA5v
6ZyzxH6bn8ux9cFojTr4odI8cc47aRGuu2tOYUi1C6VSHu6uEY7gqRBNhrVxsGN4R3biJMvf/LQZ
qf/roWayXwNwtZSEsjDnhPw8dhQ9kuBOg2lPfhA4MdOHnz2oFEGp7W0CSm0He6jszQChzkPnCrEG
jdhwYwSm2tOYgYpVwNKDXIYRKXeZsAoOFuWI1xQBMfh5yVRe1MnR1cbjP39142++ui0MRwka5aZy
rikcPw17hEQnZTmyaixc2hXloEirjZLnPs9x+fXOoWioB7oSXbkzFv5BDv6Mrol/E4XBWP2XLWgz
wJOxQkfclPa70RdM2dC0egRApCqB3icI+WHJNXhorCfC77IjixSiP+ZrI8uYTZ0VL1BdQMI49oMr
7wKtc/c5mWP76zUsH973az6BGkujU1gMAdlhSIBF3Sn+n7bGYp9mTfW7n/J3W9RSiv1dKkL6rqEt
P21RUIX2KAoDsatWjKtmiLtDY97XSWjsrzfa+aC+XpvyvNpW4Pe24byP/LiAWCsPY4T6uQxDCKBz
hnxS+XNH55BZKNBIo/rNOPp3OwJHPOc9wwZn7Mp3VOqibUxnRFWLSNxcYqSmxyLJXaLQG6/8Dp8N
MMMvaUUzBbe0xeL7G/7q35yzjHkMeHcgzUjleSBnH7DeD+aI4qk1mFCFBrBz64nAeenExlJkSt4w
zutH1xcgVkIA414Z3toBWrjfHBB/HaYsHWqJYI7CKGX95YAYwxTkEhgPrCPyEBgNPTlKv6cwShC4
697ByetPKjJjMsg1/xBiH+/MnnosrHXsUg8kBwwnhfhXlH530HsYyiwg2vj0m+/5101l6bZpwyRC
iiKVPe+GP+1mmVkLRxQDVinUw0tDM20MEmLai3reR9ryWNqduyTO2zrCaq5y4nv/+Ru8C+iZB3T2
Ez4aXLXOFO39gE5sTpyVAgjFVG0Nyw8fBkirgQUfP4nLDyrKSBIr+/Imb+unUUFyVSO1ZYnUCoKk
cSSxJVvHDrwAL3P1Y+NgD7ZMEaAGh+bkMsreTFLWpCioe53e3QrHi7UTWAgJJlkrUtJe7U6hth8x
315P6Gk32kstzl8Ecchg2ibrLCoSA/D4kyMxH2KDaurDP28Ggxnou33WNjirAXQ32Aq6fDd0ERAy
MEUjuKyfHbD1W9ZG5JMUob1E4IgVSVX6scrScmmN7ippgUT4Fs6ckOxZp6LKCb453ccyJHekNoE1
mfKhPkBrqX4z1Iu/7jE2syQH1TOnYrS5775o7Oh+3nhjvnCifVDaE7Ztt0eGUdv62bQpIo8092Wb
7FvaN6tR6Y9GlZlPBtqOKamSvd0Z+Y1ICeDlbOWf9IbSFCpaeOCJvgjDwP3NjOFvNqxuGkwX5uwt
23r/fadRtwIQkH/M7JpSDzeqF/6xMktKxpH72pM+5/J/0wntvv3zv/qen27oNj5Ng8kqJyRkxPN3
++noUqlnRZFFjEoftu7GjHrYykjy/UVttjjwhc5Rr0N3+OdPFX89d9io0qTFaoKzsSXn0+RPH9tk
tY/vlY8NbAHwvwAIgnGO9bXClEAYRy6D+3hI67tIo4fRmxQ+K63btF0JWkmvcASJVIJHCqdPhSpj
JPlVemnjWoOn5zUPOqJOeknJb77232wsG/upsDmBOH8dihAV+SqbRQRmqidrn2zxG+rGp7oh+LUS
aUB4LBEHv9lUf5kxKEqJnCvcebgWXP11U7U2Hs2JTYhC3WCwNj60Zdvs4Yrfufg5Q2zBJIzkxo3y
nAWVoHhphenem3OFaSShZHKS20aPHsba/0QqfcPpJVhOqfdqxvh7mlLbtHQTK0A72MkxH2lS/mb3
VuxL74eOq4iQpA1LWhyU9ru9LOLvgaITkJZpMW8cHeuObnyxcUJt3U4R53uM4AsvIL3dDMWJ9vRy
tLToHljqQEa6P5Vi2Vgr3Uwz9HJYOZSGP3vygCJ0iMmXJdjuIJBqERjptA4zvM2NGS2kgo4P4Thb
Gz7pzhPLWNm5azM33BPz6l1nZMm6hn4ukV9kRkgchwalOo8PsdvcZ0I69yjX2YwCS5gju2W2g4S5
j41Q7movIPNyFM1KJF6zmLrnSksxFk2Q8yXaZ6WD2OfEcWNq0TmF7nMw2tdOEQqC+1+sws6dIQFU
6UtsOb3VTDcJrbva7Z+yysJbXARfazhTeY0+MWPOvSTbqVw1WvtN9cxK8JVcgJfT3R9XrktcSaEd
s/LJ8er64Y6lXLHK+wJbsxsC5KwTBf/eWOq08QGsZyCMWZkvE/fN1wesNpz1lp2u5B7E6TawehPr
INq7ulevIiRtuW7Y+yJ7lRpRtkv42Gr2eyBvu6UmCilugVnCNKM728Ow4JtmvdRE/WLqHRHZo6pX
0Kuhk5Owk4dQoWyxCA1aM5DNkCpZWripjQIyWTrg0bjDA0i6pQEdMqk8dFAZRute6C3tINBwflEQ
RemmrBrJ2dLc4SVKx09DgN+1T0H0ahBh+WsZvOy3ajRXFSAhyp6SRko37Z0AM20yQHKr9xPC0oMQ
COwQny98+B3KdLybMcvFasy0z3E/HD3S6y++kYwnB8tLVY6f6kyAuMXXHiRwu2xwua0KFimru5sm
jcmnhiKwaLK3xmPiNmokZM/WfdCowa4ewkuLTBdPIzNz5oQUW5jW3NRV7eyLdjdVxG5i42a/DoID
4QHRwq5e48AcsOa6X1pVphdQFumNmaKsZP9v4TPD9Wmh9vvGvoVOiyPW/Oomzn064vxJ4uzQHpwm
zm/oMt1BGUJ67/IGDa0X0UgMCF35KSgkYlevBzj7VcmRgAQRg2KMaa5TrJ3hg9ZL6Wfypmq9ADWH
CyGbvaAnfTemoUoPYKlnsl7LCaZfCtSYxWr9vyydV5ObyhpFfxFVpCa8CmVN1GS/UBNscmqgCb/+
rp5zH47K4+MwlqD5wt5rHwX5tAmz0E3q0MpXdfud5Lz3IXfyxi4RlNeBx97SDIu9xbuNfcOJhjGR
O3fkj8lKpGbLbExRMtff1dIdQ/QYm9aq7IMYxzObzXVvU7btjRU/q8Ea9BAPJKMiYcgisrnc3TBU
0zEbHyeZMc3mPAkXq9oR7tSn9rFD19Gt1npo/eJprFbg7WnlbMtTZTOmMpAoH8a5wnpEqPliB+oI
ALnBnTwRwUsY9S6ZdHLRqBhOY9xZremn8nNrA0k+T5udRfMP/00zd7jSGOW/lmMcbHwyZrfUedWZ
w37Z6qBWZgBQ3PIJuZpUBPp4GAWW0HxyalPw3Dfg+Fp2o2MdMTFU03PqfscQpTbS+2FWaEXkCj5D
uTFYd8JdKAB8HgOIlAZbPhKF+WTiRkIGcPJDXvjmKVg/TAtviJPXX4B6t3aLmEeE7rytMKflEiYV
eOZ4R7H5nCJtu+i4KS+zWEhIq9jFy8lp0vgmN8CPMsrZzI6D7djs2e/h3Nmh2gAwZeJgia3hJ2QC
0cLv2/Y1MWRQv2RYQDkvn+3mlKXJR+XEAHCV33CZob2rTRQOhtFswnYLvr/c5rS8O8LFum0mMbIP
bvkawx8EXOS8S3yG3GjEKWgfXxhkx6YZvgd9UjTcnmsynDBJI8Wcp2JLFSJ22dJ+Lm2u4KpO4407
eH9EP1b7dFr/pOm/NC9AwBQ4abrew1lSqewBBfVDJXEbdmZHuEwIdsKfieQLuyO52O6D147Ym9Hg
7u3QXIgnt0+tvRK7MWIIG0Q+8lzIrr1l3pA7HO48Kd7BA/v3fL6cg2zZZ2KON74o3snntvb59MFy
0XskCRM1BlEz6CrY2M2Zg6ElyLaTMt8gUOCUtkq6B3TOscAmVpZXw0uh4qfMW1ajeDIHqaLALP9U
GTklrLqfu/Q+fabI+1v5Qf849+JmiOWxB1q991VnwzjA+tlIMCFhOeBMrBoWN7WUG4sZEB0Fmvey
8WFtrgmCjhkTZzDYpKO75ZsSj044H1jt4cws3dOU+v1JAmVTIwA0N0zREoAUiKQonpCpkPuH9mGT
xwU0kjH5ZgMHcVlV46Hx/2hUMC5xxZTwphoBrKW2LUGLiniX5PemqO9drwAGMJY/btg6j8z3GCoa
3nZZss9WXxodBnCe6CyMR1N8pGgtO8fOkCGMN0i05R4Uyx2PypMEztAOLnqOKXlPLZkDTXWmXe2m
98KtbwmQEDfkDX3SBQDJHgu57ebpDFTSu+kBzHJMVdd+0l5lvi+JUASx1U1bkTwexM8026eWmTi/
zN87oYM/IXSPxWwdiwzijHSnaCgmYwuowsOpSM3bKPdYt212YmJ4a5Wi2mO/qbeFgWpyjIHzS2ao
mhjhJOZ3LSsfkBmEPR2OXmU+QQdN/jYsHeC6gJ/nrPi0GvOe2CSQZao/pIJkOll/1mC+TgPY6qjs
VoRrm0m2A3Shdlf0WmdtjVp5YOGdWzNiO0x/b0EnRuhNjnleLvbBhXG7cz37e4HugdcXGn21+P7R
ZlTMjWy/iEqpo8utdJOVDYIAfY2aCzjosfm0DWBKKojgM/BgWpSzmwwoSbMse2a/wZUCFYpmzHN1
GCJ3JoU31N9lOYrq0RjTnePctJntfPDEA2/xC5fsFEAtQmtcjz6TUpB4B0BNY83vZdK3a53pnJQo
4ek+/MvzlFf1l1TNE0gs6GgBirhyxAbGmUVs47lpy/fasZ6Kwpww/x0Sgq/nCNPYURK+KOz8b+ba
R1Ean0n/Mpsi2afOcWlB3PVLQNJniN6dqKQIzIOxscVDlhFXk0pCPopKbDvGxLs04Zg3i4tnsrtT
ecNxN0ci8eOrZUIMd3F5Lt5w7Gau4KUO0we7K57rnOu/s2q1A791GPqAbSw1SZjCrRstG5WBdHGf
Wcn3gMd06+TVMUmAsJQYp5cgvqFO+5NPlbMDBY2MYPpQcrSYLZWnRHYjyk9qUykSHRiBnHmYYBt6
1J0D5IL1DRnDcWo9E+/88G90168wT31KVOMiQHtspk8y0vEToqhEfg+epB+93ehMD7VhuDdGm+5m
aOZhB5VLTOmThJ6IcxHftBlvK9GCgehC540u8dleDGwUWqDkkFK0mN5hWne5X35UYUp1VRMzb0z5
rTPbh8r0RyJw4w+hb4nStlAqrzX4aAOuhUhs+qLhQaHW2vXSu9ZYV69YLV/czO4I21CRbZuIn9dg
O4pgK2VQX8x2pU7adJJCe2qzI4esAV3dWa6WzQRgycxpuzQP2DDCU45bervC8zvjCjawTZI05Wwr
cqSfDHKs+szojwnRE6zWIIk4ufFRFLN531jAkFHEJKR73njSw33HYYLJsIhys/o3MlKZy4q7Iz02
3V3el2qbCtx7tNDNk9Vrg2C7lw8MfUFcZAbGVrjpE//NJtQ731ifJ9f9mi3j3sFB61ny0g3Qnx34
3tDLqO845q1++JcgczLzv1ivXbO/w8VIW0M9aI/uoZS4RG3zprCmI13JA4bdTds9A6FLyYdCNgHO
r4Y/gLbtMlXWH2ZiukL7JCobo/mro/zHpaD2UbjrbaYk49BSwTvGdcnSWwewVWBKNu8eybl4P+9a
YYeHsMau6RbFKa69Ryqd7LGjrhrN2jr38fBGU1KopgBKCnWZ3CYKjik+KydcL6qyzjXR8agTcCXP
oiHztf+DX93hOgLTUDgNlgHveRLnUpTOzinx0To9AT19PV3iXnBVxfiYlngFCsJ32jQYXkPuaQJq
tqQamVEgcHQucfOWyXhPiOU1ta2bOj8gUSLHxcaLzHatGUyiN53HpkelXyCHiFyMrcfagvvPxI5n
9AfLVpeMAICaSiCNVlvbAzriIgfZjp2PKcD9axbiyzTn35BmwHS5g5HTmBHp1bd0PmAQurDTRsXH
SkD2ILqOCA4EhX39VhbxC3dGSbiO+ZH5wZc7ii3erHeXdxZqH9HNRh8Vcf7iJfHdZAxImbMHqD0b
5t9wOQDPHiC+JskbveUiuz/junxkbfs4DB6SECm3weB25yIAHURjlJ0KKD4rJt0Ss26FabfT7t3a
lhkHqUiIyjj72uG7aK/viunXwvyLcQS0o/YD1xbOYAuMqXYKt9oz7Gn38Kp9xLJuwejZI7FoeIwN
7TY2tO94NF5BOJKbm60yOY3KfI4xKTcWbmUvAcls2um/OkP1jqj0ddHe5gDFOHEe1xbT82IlFVkr
7U1Fd3fmmbt3fx3S2ivtadd0TdHnNWtkqhD7M8bqrjc+0PrmuwrLNaKnXeVw7XDOxY37VmDN9rVH
m+f13eJ3FL4wwpjd0XoAeAPyHkbl3LR817i9F2zfBBvYvq0Tt7wnpyB1s6qaCNcyTnGHj8ZPMqhb
2kdeYyhPKpzlKRbzBat5pm55dHu//nPtRG+xpNvam15ol3qKXb3Gtl5gX1+xsRvazw5YI98pJzZo
+AbAFdjeG9e7dpVNG0ep3x5D7Y6n6+TNK0hWSS6x9s+3GOkb7ahftbe+rLNrUDBQSmz/adH+e087
8REJcUpqdz4kZjgk+PVj7dx3tYe/0m5+PYrZedrhL8r1NhhBFHVLYWw5NU06JYgAq0/aoSYEaFZA
qqkBeD4fC80RsDVRYNJsgdReeRYF6JAhigNk0wyCNtYzc0M9uOqIU8tEYA2vIIZKBL3A0RyDXu0w
uqKa04QDA9RBD/LA0OwDAQShA4YQS6olV+MRwCT44BKk5iZQ8ROSoFkKoaYqCPAKGiJoAKWAudBq
+kLHVGPUPIbQQUDmBdAZQhKugkkLl8A3EAF1TjXPoQPsMAF4KDTpwdXMB1PTHwrNgcB0BZRSsyFG
IBGlpkVgKtgmAe3C0kOSmFP3w9VsiRUHeVfGr52mTviaPzGR54eC99bVZApPMyqo4Y6DplaMqhxh
ug7+OV56+FdIsZxxui2AXcyTQwgB8mA5Q6V0NBGjA43hgshIDFgZ4FSBW4HPyDRHAzCZsx01W8P7
CTRpo9PMjV7TN1yVw+GocJVoMgcrxXdDszpMTe0IwHcEmuPRtYT9AvZAPPC1oCHc1Bl0+1jTP1CT
bUPl83CDkMapAiOkMJCPMkOqgYekmiKCZR4tGVMWMOk0qOoG1hNZcMa1B0DSaRJJqZkkpW47Q/kT
Jgz7SHn444AvUZpjogCaIO6KN5NmnIzATro8eS01/cR09WEGjAeeC2wUyJ5/DGApFtCUBRXeOpM8
lcWvKVCVsQG3BWSFXdYXNU0SZeBX2rq7EGXPpzPyEQJoCSw2k6nobqY/LJRpf0XdoJVvdq1mu6SQ
PSmyWzuaNfglbLDZ+MEpBwnDzAAiI4wY9uPzFp0JD1EDTkAnDaBWXRCDauIN0ZyZTDB41+SZseFQ
XDSNJm4Yk6N5oNFrx4rqFDlNWbwQkL1zNNFGgLZBbkvvoGk3sK325JL4xD2s51kTcVbNxilWYtI6
eg7kxiD1ObDSuTUgU4CVahCXQr4lk43pXykMvNOLAwqeilTFkO/XhGu/ECim1xG8tBYtA/ApNckH
fEHN9nSU8B4o+Ga1vk5++m8AAMR85DAABAptyEBuCCHeUdw+yjKwbAvQQ1n1U6JxDFBTRr5mDE2a
NtSDHerBDzVgiDhTEckvfGiodex7YMo0EVCLHGHT8nSvIzgjTA2VphuFIYr9ShOPKtBHdsa/RLOQ
4JQcutS9ZkCSDE1LkpqbJAAoSU1SSkEqQQul0NGUJZO5Ram5SxjV0ZVoFlMKlImbnXkAmCbk0YjB
5/E6aYJTaHXPjmY60eolFwVXSLZCT9MhPy0goJRmQTHCLiILh/ImQ8XpwYvS3CilCVK413ag+1oW
gNClhOZMTYsfcqlxYQ5Tf2oMxpNkbxAFyZgHTNUMrqoDW0XmX3uasw+peVZJ3e88AFe2Jl2Vmnm1
Wsu5Kow3JPJe9zwuqJ00IcvXrCwm/WQwNCecy28IfLA7yKUBsGVsIVWeMk3cihP5Tk+Zg+qDxjV0
8qWTziabgEwW6XC7xsaX0yf1RsJYXAdwv6Y2jOU94EqwY9h7QH+VmgEGCoiZeEc/Prx0dGOtgBbm
N3DDQgBi2GA48GyT+UkHI0m9EUBmnmXOtBAvTusz+ctHiCuaS+YDKCtNSGU2LqIItest6xgyvFPu
qRKwGVCBNwfQma2JZx5mBa4OwkIycGhCc9EceE6rld4BAXuCfwY0En0TIDVHNLckIPLxa8baqmlr
ieauTQDYAkBs2CjmnVPFANAnFLFC89oawG31sqRHODnk6MJ0QzMlNgumMBwTQlPfSs1/G4E0UdQW
lD8K4YxgWQBKfU8oUX+wAMh59sfsdjhnrJVcOs2Yw2+Am0lPJEPje6BWgA3Us7NpAk3jmKJW0+pk
h0a8DEuexaDszNu4jHnwwpahK9Pxh2TVFi30O2qZiyGLe/IeE8StHEQ05Sz4Q2iZmp5HW3o1CkY9
oit3nC603pq152asHDV9z9QcvhT/yKZ01QuzLCLbJFZD04TbpwD4GSl/VVcPj4bL+g3jNZ1EVfYb
r3DNyLjnVqROgrPrcP0G0xAciE+rdq6mBmZfSwWUWbMEO2shNitgUpu5GbQ1MZ9s0IMNCEJfswhT
NZzc2BabUnFV2EkM+hF0odQMw0HTDBvz046BpKBhjrmd8gtjTGokzUBsgSEaC1TEEQPnZm7VNWkX
jQprjqqYg93S4LNhPC5ZQYGsdWEuFljoiHpZy0OOJy4y2LgjwOlvGVs0B9+cvowQZD6U5rNjc00t
mug4N7AdLSCPNFaamOfcSs1/zAFBsv2tnpZEkEfAs6rXtEhEUCTuFBAkcXEsAEynAcpnUsQzEvw0
OC1Wex27gV9TlmeJ0UEM/jcPESYJKl0uvp38hJN8UUEgiHU3zigDsQcBFZ7avx64SxvspQvHxkjj
117mP71h/CGMrY8M7a/y+suiyZkJ/wzeSFRP7iDWfRogh+E513E003q3NYO/RjjJJtZMzgQ45wpM
TbFkJAe52DfgO4XmeFoEbKF/9nYIQD7rji7BTm5nou8A4GZRnDXus7OAN8RgejcCCoWiAb7PvXqa
IEpATKGG5zVX+zQtwjOn2sEAOZpM6bXs9Gq6pg0kzcFi49H/lYBKe00snUCXZiBMO1Cmbc0HVEKe
jjDP4WwmQ3e58yUIWKscefRVFqYfjDOJ175xI1EPlH8T3bDNNjDtKuHBR2JovbUCrcnZ4x8aIqXZ
qzKEwmpJ92WYR6pMAK0tj2rNa62R1a+a4BqDcl2YRgAl08NQ53Ydi4fWgfqKpw0rJxxYSxNhpWbD
Do24aRHomzIJb1xFHLbV8a3X85saOhaIA5Zpe0QfVnGrRMAB9yaoBbkMPyVg2koDasM8efbm5Ozc
m/ZpDn/IguHfET8z2nlCk9Hs48m6xkBvx5iTGffchmnjeeG6FXxe+eIQelWbQEIg4ZvzH9+HpOvh
YtlM5HwrtQtB7Trp/FmzKLYkRh7N4mXnjHto+XaXgX6Y2X0buK+DLe5szfFlkXGCEgt9A4JopH0a
mvmbSU3/1aWq5gGDXuDAqPr7Ip3+BQ6HVGNYOCam4SogXGmqcAVeeJDc3x7CmClNn9Ng5ObgNaot
TSXWfGISliJTE4szzS6uNMWYsyXcsiqVUVPJZBsCO549Rp1Beh96UJD5VOEhA0a23NIgGwGLX5fD
5wKenAooytiuRiKuSBfJYryPCkvxFl7o1VzgL088z9qU52U3EWQqqv4tPth9in/CgHOuGc52gck2
z6CI9HH11GnSs8u4K5ro9SxNgfZE++oUfhWFXsUjoAHKi38FON2XrRnSbsthYwCaiUryP2kVl03W
VR1oT5b5KJ+4PolWEOEMQYPZFQWNfKjtvt4Nml8tveqNiat7sP2E4agAcG3RgEdx81MyMz72DI03
k2Zi21hwAVXQpxLRnTESB0C3bAZD3QNS9ImvYHhZacp23sLbVrX9CTpg3LoVnH8b5+WGw61jGKLe
xcSZrzS72zTyH9I7rUi007Tp2+rCLIhSUeqgJ5rjNWFbylru5A14rjUfvNSkcBtkuNLscNBERDRr
nvisyeJWR0AhwKIzH/o3lq8TSu6GtFZaoZGobM0nF86wE2WcQ1hmWDxMSC/K+oFtdBcFmm9OZvC/
SRPPy7Ljd3lHW6PQZ5joMmVqlW8XzUrHdEgM+7maSDVYfmnqYNVd+gfhGtiMm54FDuh1wu3OCemc
G416WICzBxbDLN8pQKV02yKEKw4JrNLRH3PUIw2Au+hp1jvBf7Zmv0thvLn98C2YNjMkgA/vAopP
aEvgV7wS13UfaJL8AFK+0mx5ZJBUVDYpKd2ceFHZjuyLNI2+8QfoYtV3pjn19JWXrHbvGCaSGkOF
H/Gerh5u7QzG/cw2WSPvp+XHGjhFpE3jMM+ChZvm4+swInj5dplMG3hHWP7X7h2c2Svowksgs394
S9/8ZWEWZzevXthNhD4D5CeebzuBh9x2sPonDe33Nb5fwPHv4PmbysA1qS+h0Yf2Ft7OGAoj2zPP
3HRZNKhcxwKQdJ/k/Rsj6EdH2vczs3EiPl6xDc0gIO0uMiU6wm6mTqjicMcYFOd7T4jg3Hx7AiSz
DiloSCsg0S1i8LQcyHl5woJI6cRTfFVFSJqN/Pg0yXNc6PoOQQFZw8T1tFnM/Dn7DUnoPjNJakKu
8xOA7xJ0ko6o9Vz7kdWdt0HkT9+kkxcancGAQ+9dLBWtUkOEuM5pEIk6zQQ3dAQ4CKt/kz3olDJz
31tOkZ2t0x5iYh864h9Ibd0n1mNZymCraMRzi5yIUh2pi5OsfIv7qj0HzT9J7x+t3bNZEbAj8vrF
VB2CvkDcmJb3bIXGO+qzc6vsEIsUB3PdM2BXMwDhoJofl6a/taXpkeHBqE6V8y2kZ3zcz6qkOmHH
i3a+wKzA2xk1jNML95Ehl3eOE+J5F415D5TcxvaSMrJZN0Uw/h2WCSlDHsJYZmoG8O9kjQrXbjUc
1oQ7HP/UEzESf4NEp2jNw076ZG3XDB36HjxRVXC5NYx7kZEdw94j82iGRwAAiUc00azhuj76i+Kq
rQtvZ0+forBJnTeai1WSoRIW1KfNkn8Qw/So4qYhapdECnLT4EgERM8tv61NsnVI4+TYcSPfka5e
xSEaWOSTZV67ovwjankc+vqlr4otXYfDcYwlH+V0FErevyCj9sC7Sd3PTmozWn54aiv16rMTYFRU
aQYwoY457cCMElBnRZ7wwYDqMs2DWYEM7OrHuGflBJ7k0yOumNUpAjUBf0xkjtzVjbVsJnv9ttMf
xaoDujxlVOWCoGifck/tWsCofkUjENMBGNZVxv4xZ9ZLpUGslJxZFwbmjaLNEwtPjdHIforaJoKv
wZuC4gQ45VI+rP1jO9MBef6tqKsHdHCoemxaVQmpex4P6egfwtTsSK7wjqvJrmSh4CKv6z1vezpG
5lYhYNFo8v2a/IpT3fl/Rov+TFrrp/DhWcnvIGRS1VqkQ/TFcoM8hoy+lGLFyplnl8byksjF3Bcs
DjsV3ozx0PKkRvPqGtVdMfsXJ2meMMR3kEOKEAhngZMUr4frZefKzWgXWqfcN2xtc6dFDCUPucO3
1ig1EByGsoe/j4TOi6sS8jSYr4m+e1WkYu5Sg8eZSSwaDwhBkIVKlH/u2x8CurcNFRa7C/FKVQip
CIoBxCBxmkdAin2LP71ARFIUhH5CJoVOzkmzzZRCydHjpEbGv29i+eiB/9owkd4byPB5k+/7RjKa
HZna9c3nMuQWWx/OsTJPX0ZPGWeewcVWYo4hzhrnOXMEIukhtXGfCSYjbRmg6w+eya3qC+tqTc3A
0TJwyWk0fTM7B7bHf9MUM6fhTe/kYvKn8Gzv6Sf3Xp1/Xiu4XVvlO9cWTIAXE6Be1v27MseXdcqR
Qbwi22yqkCZC4bcx9uZaZnjscaWPLe3wGN/YMTMzh+2RDNxjGS7UOISfZR3G7zRYPNJOTDrO8U9F
whxqFgqUbhi+kgk5ErIwLtcfXzESkoPv3q20O1mf33jpdKYQN3l+DWKXltlrkZufCRw5koCtv1Nh
spyf7Dlag+TfYLQr3hcEccQrc4jxOAUCH+/9uXlfrPyvCWda+riLkw48y1jKf8x6PFVeO8D8xUz9
B0KM+9j09k2ASAG3PAMWtp8bGOwf5CY8upbaeyqH092xPihKbkfhxjtlvaxBsPU6ZwRAUx4E0dkw
70PWNTYSvJFO3a6mEgeF/deMl+G9WCNv2fWxiz3XcJ+yhfMna8iIFOPrmJfvXUEYC3uD57ZYDTRI
CI8JMtkxj2FiS3mRen5yEPmH42PiDrziD/j2GhwymtdmfjWDlqUPh7cGLLGCl/hoIY9HRGriAq0Z
KzRs4im2yiJq7fIonexb1A9/G9SbsPa77SCQwpHH+KaccnkYd2iE50s8gCIgEznfqrB7I1yHLArS
UfHzVugJERLYlaPlR862pY3St8g/uOvvVoFpas3Hh0Rpjm9BNmOnnuZusrazo9QWHdFvvhWfY/9o
zqRCV/oAI31iGzTj35ik042HoAd0mnMws54TEinZ1l6WD+I5Lmbp3wR8M7dzVpHNl/sfo2O3h7Fd
zmYgDtb8EzQugX9p/NWt7niowwZkyOrcJZUT7CblBxujp65XsroSUkn1t3yH2H2YqfPBKYaSc+BQ
W6th72ss0Ay7MZraWG4bLxyiGRoTi8j5y0pjvfFYPieTxNUVeWXEWG3Pc3OJcpv6CrvLzsh79bCo
RyDkEMJjmKm4ML6toXs1y6/Mm/vI8dTIibcgYZgG5jfspaoGjV2ucyUspFMjlmy9wWMQl10sPy4P
OHJQynfOgVwhzTxvar1A90idaE9JaH8Z1lCcezzWDzUW+QflpI+NZb0GZpDeLOVUP81ifR4Jn2cF
ZrqoNicov9I4WSHehHTK761Q9EyCUegkOWuequrPnWRiO8fO/ZhOT4WZH5x6NT7MdHhsyvSwaviY
sxZsunA7xSLt7tZC3mSAzllZhh9B7KUY/lpkeTQ1e2lR6ckuZTLuwCUU48lm/sRcF2Wx8JmRBmJk
M6W6Q2KS5ztPxEPNrkMMnvVoGcxG3WRJWLRDkm34YLEd9jdrvtyhV4ad1CR7FtYXk7XyhXgPgi7M
nPp1fTOAZu7NFCrWsCDRiiE4YtRf//qU5XNuPKVNcaOGlHo9YKobZM7ZFDmiHt+/rdfJiBoQ6LtC
wMKf85CYKOQRI9N8tSTyRA5pi2hOh4GLANCGUAyq3Pl+9pc/5WjdzjaGRdgjb/0UdjcBq/xoSvLT
kNlf0l+3rYztoxcY5FQyYXXy0omwMH0KE5ucj7BNk8OvxDNLaUw7LnzkgPUNsb2EE5pZCpHqGwgD
+xa/vIcB4nIG5+aGUmzYgjWW9gPKz3jHgPC0OkUayfuZkvhMiO1wFi1Rlayd71Hw65lr5mxzwYxT
8C/MOUmn+B4YBzrwLtCZFemWcJjxtp6HW5Te6F3cisC28NCkC5wFUWPlc499oW7NoC7ux7U7isl/
HMaWqq9wirMp5d4a1ntpSPOSLWSrEYlJ79bF56qd/W2csVdvu53D2IuBgschIarwKY//ENs9nKtj
JeXJzJJngnSuDo+kTTNAKAtYe8hxPWJ4Ry2wiIfaIRjGHk4W+qslX+4DV+3juF+gASUdXGTmZiA9
3iqG/xsyzdHcAXs7dqFeO/Dsq4JxV7WZ82LZxDlMPhSPot273vjO2BJIC5aEyzRTqqmp+jeFWbI1
c4yTNrqTjVsZoLCH7kHOnX2EMrcnL8zdZRORwAul1baCwhulzGhbg8yUcUKYHIr4e17X87hU6UOT
zoA2cQQfR0L0eGf/BtK6BtIlMGLtrxZL3+vokOMduLZz/v3S4RkfzRVScRE3BtG2JmJv2OawcnGH
tlVsPri+19+2ZnqY+tZ6GPXLfz/v+A+tPy4XSTQv4k0lWDq3403e5MdkbYh66Ob0SXRh+hQOBp5T
D1BM5/viSAWVWkBbquaubWh9rHQJ90J/6c9mAleE6R8HEHm0MR0maeLFLee2c/f7MvgMiwI3YezN
IuimHV/qCeAoTVQPETADQbI67RUNeutOeCXmILkYcbC+YkX7bOw6vvv9ivC4rYqr5HEazGjQbpMC
KikPcPcuY1byHExtwbk9eoff/5m5SX3KIVjXbkhRK8XT4K3N0wgZUX+RtDyaq664K/KMaCvbvjpO
bF3Ntry4iWjuTCstQYE0c5RWvXsgUw7chSnmB/lEiKK1n6BjpYNPZb2k9Qdj8Gc1df52bONwPxrs
Ldm2ppHN8X/iuc94+9fljlyNXARBXkXdtbMOAP//SzEtbDe7Vpzy3o5+HZnm5MqbRb/8fvn7Uo0u
RN6VlZc5MhuEHuURK3gO4bb83zzWdZDGWj/+bqdFPtofniegCsahfBRBGB5yAtQ29sdim/dA5SC0
zNn73LoG51U3nqe0yN4zk8oxGBQ6jT59WKgcd/y7+70npvIiHPaFTtp+TaBo7jqcHS+9Jb9G/ZW/
rOF2BkAYuetEtKCfvlbsFS6qCWLk5IH3iF5b/5/fl64H6FeW4xvq3B9iiJvnZWRIYwWeA0eO5I2B
1d9D2U79wevNlzhZy0gFyO0wgDV7l6GAHlq8NkGCxgwTXTSDpyOnajeta3hfM1CA5Fm69y5s1ia8
xyw37GiCamYZpnPBNOVcvFQ6ON/GnyB1GCELBhe+3T1nS9rcWWTl3PVjHtXhGF4qeRp6Yn2GBUAn
1Oz++vtCaNy5nltm1GY5XOc+xtUTZLsqHgTWKMP9KOsDTsDlDyZBY19jtPvvpwvqOx/FmDDMR2mV
9kNGSmIQzmsdKRTR25Uwqz36rCFy4PHvV4wYkcHQ8SUgVC0yCjG8tkSykbOMXGYlmGz1k5uuror3
MD4HGLROZtOVr3lby5PCOHM11uyCSXBisG2wUPHn9lTCDepCkV8NP/b36ejMrAgJj25YkvJMQEqD
JpT8lrR/s0RNFChq1AkD02RWPAIsX110WbDBPLQyJvKm+6Lz/jKscMn57sEeWTU56/pOo94STwxP
Stcan/y8gjjcznvqZ+tiIAcC86V/+PviFC5m9KXE9JAX4WGO34w0sJ/o8tMXew6weZsQhBuLINOB
cLcywL08TdI5ufV9mk4/bmcDz1PzuPP7oQLUN3ybJrse+E1s87vGsW+W8bkKdUoACnE+hAG2q2yW
szuJ/MaehwOxMw89T9SHYvacA39ef3THaXxCGUjEMaF7bpjc/r4UZIP+96O6mX4aE9uB11v5xi+6
7AtvFrpSztZr5eTWWZHkQnHuJA8lE0S2458T+pkfMySSzWKs8+QhS4TFb6oDjtj8+HsO2z60/ATX
2EaapbuvMX/vjCy5SwAiXXF7Jg8o+P/OiFfupnQIYQ2lewMB38XvOaHNUHn0E/6BSrWC9kX/ls0K
xWtjxoffw2HSp8I68SGyegcVmOyFyYAdd4Z89IUsIjWH/RlcAPrSXL7atUDEFFLQN02Wvcdmmu27
tJvIS1DZu58FYNiaai96yGYCCN0lqdr+4ugfpV22j/EEPCS0++yq2w/fT4cDcnt3H/poD/sFikgR
sEcch8lEr+hU198Xx3ffDNSxl9+v8BFxOxNznHP0/fcLcDGsZCx+97HDJpWn9p3RHqbB7+/dmMRH
LzOCY1y4f9uuPgPE+q5a6JQN7vGXIYXUuQTqKo0E9iO/5WJgwd8GMp+pDhgMTa3pfGl+G1omAIEJ
Avo6KxCxd+784BbteqcWNjNm2PyBBi23YTmrXZe7/0obRmKqWChGYkbdEQ8lla4vvQgvWHor25gJ
O0u7fc/znVmuc9eayryt9YtdMKsic40fulOd7rHoEc6ivwwJV96z1/QQZeB7VyuBbwFN2lkJbbry
2yumtBwNThcfDEInoloCXPqldsw4MZ5shNBEmoSs37QpWS12dvn9JWr0y5vMQ6XC5dB4b8xO38CS
91+kij43JEKzBLj1oBo/OW73P67ObDlOJt2iT0QEycxtVVFzaZ6sG0KyLWZIpkzg6c/CHSf6xLlR
W7bbf6kKkm/Ye20BCM0ANObDf7IRGkWLy1Tn3ymHZgI9RbcPJTpmmT6RVQE2DTnNMevCFddgFxu/
f9BpOV8YlBOMlvS6v/7nlxqWeSEmG09kiv5sLAQRULM4LmlPJl9DTS5iYUR1haZYwvt7K42Ak5Zz
s7ApsWqzOIS9/8RiIscFxu6QONXyvQ99dkXEuGUZ7HzqPe95Zkxzh/rvFsadPHBeO1vQ4+ODO+Vn
bfJEUANoWeU2UdEYKbGlvwgWGO8eBm6MO49nzi6Q3Xc+WET1Lf20bYNgvKYaz5zrmgsLovHkh9Ob
Hbb1sSgxWAurfEUQYmjjIYe6R/AoGHMOKdR+NJyRXWPTDrn9HsZRvBm9y3yX9BcuuhGJTJ+254qV
vhaUxI22/jp4gqPUs80LanjzUrLu6IVT3SljqlYG314XeXciTDTbeIYnDg1B9td/Xyyjvqg0mw45
RwzLnbjfA/3+EGXHUw4tHNNb5v7Uj+JSSwbrwEV56jhRifVpy9H0t8NZc1h0dp+7BQ8Q171f7Jbt
s2VcpDKDTV+WcdSZqNMtiCSPc1AfbFPfqFeng+3pKEebfCt8h4+Oc85GnatHkb92xXAkIlv8KhNy
DEBXosNjzetPaBF1NpBCmCh5wyNgnppJusdgkf1dCxqetc5cvKR6HaWVkPHrEZ2tYUzvNaOR79qx
/vOL9XeMhiFolmDVwNgn9gsawCPqrvClTKenEfsZYnW0ksOiS+AoOPN8FQDxqyzrNfT4GdoifkYk
v58/OlfKD5nV4tLTTYNbk/PH5JgnhV00RYW0YOoM9K3L/fcxYTRAFzDdqG+J8cy6EfYmxM5KrDcx
YOnnSUw8IcXZcXtCs3r/zcE2RgfpP9teVjGwYRdRiVY+YNP71efMPjOVvAwecHE54IPjKnz+9wW3
yqMuDOcCrylAX7jmy/6/4vFfBfnv95BMkgHn/G2VkI+4OXEjZkX1u1DB0SuyYj90etjbE32r52Zv
6aosDgXvMg+R+JoNwrf3qQV0wlsbAMVxcVeYw7clGj7WFVnw70s8s2efw2lrK1vfT3Pn7XOHJiic
W/fBgMAThY11EcJPL93sq2Pi5d22Zq7HfqkajiQBp8/CqMcb55+LgQEs4nDVo6IPYY92lyapuIVo
dGK4MZ/50h/Tjo8FnGnQH0tQ67sMAfqa93ryyiJ8rfqcFMIx+67dhghDnsKmUuLeCgyW13AZM1C6
d3hgwwMRlGsWtGVGpTfORJdlPAH9Njn9qyylkU73OSwBbjbNf3hkBuihjyd1QBJQoXsAoIJKcA1I
PA0mo1ZrnAcaIUw+cycpwVYYUsH1p0TqHCsD5WzfmM1t6Nrm5rbt3nTa+fzvO1GM59Asi9vcPjOi
8R/y0YofDd94nhBvW1noswMgG713c/HQVWkShcXo7dr123+/FyoeGVqtpuR55W3ByBSXMR/4Je3K
l7Tm+uCw0Lr++9J4XnPWvII0DdprP9wbaUtxhxrjMo+DQPUEs3YIg+kSkuAWtbCzdkE82ic0Q1z7
RCr1IPfm+p23h314M38SwOlyl5LCEivNMtRjmayh7+74L7mIYAf/Jff0tWGi90njY6GnUMxWSqRC
gL+SW2YWOameQ5refAhkVU8IY93hrjAFvPHJrA6D0MGxs7z+WZpEMWFztXauRCBkNEF1zSSkZTx3
7CSD60BEqL9hPJjus37CTFPr6n7pLzHOyTe7xdpdqvmTWHAdJdKbT6k7OY+eDF8zbKuQB5YQM/Po
3b1XYYhoQrgsHhfwgzdmxnfzkGFXHz1dHovY/4sisd6PdmJdMLR9IERCslGqfI+IjXZVZQy/+sUE
YRgDLR2xindBiZNV2Ja3r9y7cEyWv07psv2ekuyOd2VgPd6aRyywD7XvJDfRxvV+WSMqGnQZ+9Qr
/UuLw4RRDWBHNE/zpz2wrQ9nQN8FG6l7X+VPjh7Hr0bGd2IuJOhVxYOcHKCnySlBjpTzfK1jRhNx
4FqHZEbAAnPQPCRwS/aNJg3k36+g86j7NFxesKHpc9My7vS9HCbAeu6RbqyvVfcRZ4Vz1zICPLqe
+klyvvs3C/j3+0qb7iElMgoPU92yk0POZDbspbmGAGig8ql7jHr/+0eGVmFkgkzB2e5bZ8iT239k
FGM9Yf79ys5sdYDE8NYDu7/898ui5P/9lgBemsgRes9//kqGOkqGbU+6MbOKfy/t3yv11jVJmiK2
+fcHY0YxKMScXzSE7rZZ1KewOacKDFYse4rskHhLCg16mK+j17Hix82DAmp+XMgeelyxz007pvfx
oGS2Xb6admgfE4s/n2yXt9Kotv/+ogt3nyvYguPiW8U5AEK3tdOHlkX9tVm/ZLWPKO6/31coAEOv
vDcww3+JwMe7QAbE4xAy3ZxUL1HmosBa0iUCx/fHFM5LmmG/VTxG95mlT4Hj/EIng1nfQZsSmCYh
fQ7WeDvfczlzSocwpFsry/YMD06GZz/n06ObJI+jlaqX3pg+M1YUA1ztU97uEx5oN98NP1i3G4d0
igbpO7fQy5MDUKNg61i7kXX1VjqFcazKSbzMRArSU5NzWzko46Ac77VsrvQ3aymW05aRo3sSmnc+
cJpPXU9wo+g7jslAGJTpdYIg9eG7iUv9VOeju8XbcjKtMoi2lYGgGuVOho/HGGE7Uy2GAWJoM1vi
qw1X7BoSjKwQk0P+4zuEVEcMt2+xj9QEfoi70xmFq9byXHTJg+yxiktYrDuLuV/ajstFYqyrzGw/
gr3fmBMUhs5P+8iRwX3rLUBkiC4O/eU9cFkHujb7wbw7M2b7sU0W2k45TBt3SN5kVQrO/Gk3DyMa
Sn8odjb8ehb/wHlD3pLBmaD+k8u1A6G0HZjHbTG+WtsSLU63p7pBip7iLTdYaOflmdi6hhEYZq60
bh5GUV3SniklwOk+klZ7rJPi2x/7hwqXtJGTzWO37xkO4Uezr25DqG6B2/pbRao6MyyJH8KA3czw
AZAAWqUx3nQzjn1k6QrVlqlfx3WF4vQrtpk6ateXWl7zxT2zPV02CQLBtVnfmu2syePKHghrXdbp
GRN1Uz87DXuUjshV4mRDczgSEIJ040pCDRIaZw4uBIGIy0prtbpyiJbOQd43lvatyN67pnprl4C5
hIk6rTVdov/Ma+0lyVPbstit2d4wTrowh74fwetuGhHoc1DxOMclA91xdiKO7vXqtDdxOqhd7A3V
mlBpRm0j/rbuwXORkk39YF8bUnCXtl7jQvOSgAX50FdIoo1kuBG58Lvpsy8De+N2THR9dFOXsEBG
BgiWp4x8Fe97yjPMCqrrIjXrDv9Zbu2KbI8CmAjJuPqdLOFllBmKfnSRqCFjbA1kxm+rgqtxsYJj
EPx4av7LA56RgeX+lV9tFXxMTMnwQjF772bvVpo62xUxMirMrzyNnAWzVpvTEnu8SvNXQtrSAafA
w8jCBO189Qn6c0bhqaNJLBT5CeGUCIrg4ybMGtrxTzua8pHlKf/gDCw3ISd3mAPMAC17onbpz+sV
VBv52Wg7/zSWqDdr5V46bn/UtokLbkHPlYI5nOLdHlmXiBaSZiFmNOOIQlan8mugrccJmPdhztpf
qp7zLXlpWFyHeNyh0SV5ZtzXVhDcwU5k9zh6eLqscG9J83c4MNJgNUx/pUuomgWBbTku3iUporET
dykfZGRUab4NgIrgtoCnMLr9V9GCI0TGjuZlee+s5tBXq/fxTdVueURnGCIykk4UjvWzq93+VOXJ
XaFaiCpKTrveYUXuF6wCmafuZOlwLqpnYcU2iUfk1cXThzOMl1BVkJibk+orHv9DJdCAqI7kU4yp
MRqCPET9ZQZ6hkdgGI/JyRnS6pAZOYeumhZgaelPjF3qjGSq3o09huFA15FKTftUmMg7aNoiBnT2
PtEDPIkBW29pv6TTYrAf9QgnIkwgTa0x8iaF+dWkyc/cvXTCm1LGwZsqNnWDJu93ih9aKeLV9eMi
e2NjQrd6NwcvRkxV/AxpA8d62OP8C99mPVYA6/F6BdrbeuH4GZq0Z314cTyH/NIeA3DDDpw7m4d4
ZpB+G3pbSU7LmeCDU0m+ZCQE3InJp/yYutoEGJCiUJpReLuhewli/YVopkC96zxKm3BdnYTsmgZc
CBY7O1wlMZT2APKfAZ+66ulcsQWMyK/mCc40B1p+LC27xHnGgYjKCwEgvuUc2QDHGCcG1aWXgayt
uCB8ehJukhn/wJwMl2FwbzMQ15s1qn0+Q/C2xjcV2swDDX5aR4KJaJu7mMjjnfCJBbBqi6CfKsPx
uI70VcNuqOxtnN6aTa5XDnTILO62HBd4PKgn0FbilRtRKHlJcU6VbK8s7wgsVJe5JovHGORXwC6m
rTnr1mcieRC8YNym7LFJWGUkTvP8qyryxyLFhzYugUFN8E3iGgscGOg7kOXfhKrLfTXXF7bmh1n3
z3aQnR0jqXbKddr9PJxxmqIonZk8wwgJYVmPLwQAfjRzCkpUvci+TZG6uCiJSp810SAfg2WxosVg
G6Uq+VMSDZDnpL4VQlkcdLvWmHEbdhgtGAkdqxriAMtiarp5XY7Q5jSZfz9oX+GebM19AEMeobMH
1MES4oEcAL0hvW23ZJqlaT7tfdfCxeDkh7AR+GA5lmnuYZnyP+g2aAbqNrLIM7qI7M9so8QxcHSo
2giehG+xgcf20Swm33kPFSfvLtPCvoRQjJGIYOrHl7mf3RkhHAVzHdLjdIhaq4GVqoOiHnl+Z0fS
S97LFA1tErxmBlXpxOyM2ySeTnXCh0I51pNTiO7P+OxKysk8xBnsFPbfzGXudCfTKb7lF0pdb2um
KeJvqLc8/p76tqOjJf4Gw38EPAwRGKxWk4EMiwD05lnQtgiC0zHKRHsqGp1wLwoG4yUIH0O/N27b
vfdW/VKOznM6GqyzFYDf2rDxjCb3KXliPMnmy1ijYHZzdujBPNxqp5I36lEXH2PYnwzsVAa2RbS6
67L029Y5JQeEHcAdY0zJ33xLc5HEYGHQG3IF8yPJWAHUDDLLuorU2h/b8ZA/NF4QDYSub11r+g4z
8VQMw51ye3FK7Omzg3U8FqF9JE3h03u2wKI9+FOI6sGDZURPypNHPC7IzXd+6z4ahbWZqoVEMQmi
IrtacinObcI1tYYb2YzOtmXsro567JXpaD7AZjnKr8HrjHsexrgvXVgA6bJho0dbIDvvgOoc5dsD
SFdrh2yZkyJ+k4O+zK3vnOFEt1tiiH9zK/1RxUcRDF1UGgCOEw1AAeY1McL4OtEn5LEauRl6HMAE
KkUVGUsbtyAu1y93Am3zzglGMnDl5OJaq1lOhD9WbbxXPd7/zunn7UQWE9gn1kEKbjvaR5qM0Rqx
0/T9NVvzfztvVJjl1I/iNLiUaJmkrQAImGzfdYKe3SAccB7tM8l0h6U2nwnyEvho42CFAflRhike
Pz/1mh10eG/Imi+QlaHMtg8GwrzQm1AkQxhDkVbvm6J2LtLJv4TB4xNszzLTojjmx2CBucgd4hzT
NxzR+d5d4Tym0+/SniBM8pu2nsdSyMGsZrgYveY9lH1wkmS7McQkJZWmySmTbp/NXoYSKj0TcYyS
D2PElub3t1wCpBcdG+YssL6QCwqywsd7c059DFggBD0I4KWOgpxdpGGiDZ7Uky65M71qFhuqowB2
QRa+hi7g+xdJcYwoMP1SpYuUOVdvOi6PddVMp7JRn0FPmCw034SVzpb2quWFoDmPK+eE9KfaMIqF
OF3Gv+T4C1LkapzkZ/aXmImIsi51D5+osyTCNMSdYNMWzuHGPlRqiU8qW57RvyC6y8KPPDB+iJZq
9nkWgJ+Bek16pnWUefBr9sj5dqonL05XFW2G+asgjMku71XY/zDcfU05PTEjxvG+vXSyMa6tB3qi
lL+AZR+VuxxDFcLvcMlcrCSVhzk9KbkM+75qzmVWzZgeCaTxoF5jAaiw7yEUKdAD+an3laEy3JVx
yuBDvY4LeFKZkAYyUjdRtabudUHEmsgOC0xXwjiem6/SxsBJINW7hoEiUwjarwuy/HpGmDgb56A+
GW0gDo7fWPhEmvfZF48tnhGFtvIyLMUH7D1B58EiM5yXbmO1Lh+laPDI4Z1jSr/srM8Fch/PQkTJ
QcFnlAa3XtX3pANhZfHkKzUMKaYDmzc/4Lblk4vq6RVyll55fV/oBKwnJ1PfiYGD1/SRUWY2Bzgn
5KlUXgcwgdA9c62JLVfaj34d/Ar6CmVif59VA+P7aogPjeGzwyjNT2/6YzJXzoX3ngvsr3YYfHeN
3IHd/ce2etEtSUzcGy+B0MMJtyHLA40lbPHWW6GPekWLalT2KTDnZwAKG2C3DzHP2m2+qg71YG8z
L3l2cRAj5wIkKApE1HQqkqg9onurfKdt7e4bimayR1iwJuhcO9UdxpIbcCE7mOFHhacwx0kyYFwi
aQjp9uD/iCU4kwHzPEoLK0vv3hGYchFMFbFAJ2DigHwD3vGu3oX3az+ybdrkPORAYNAdGi41fojS
12pGrPONs1eCJmYsmjZKXBnhJX82Ahx22MvYvpNh2TGbpXIz4RMIJEyWDbWkyZBgMTv0cqV3QYXk
H8NvFUIdMcjTgAJ0wbqy49P/lYXwZ6Yx/zLGljQU6II+hjQWC68sBSO/oqFTGQpquXzT4ZInHy/8
/7vy7DHoHXcJH8g2QKdv4L51sy894DspsnPad59DS7/iGz2i1LL4DeEn2EiIc7JN78Lhys198Mfm
lzXi3GKL+pAF5VdYCnrFAbXsuOyXDpE7u4rvamrPSTFeezKYNlOvblAwqJGt9nkhw8cxGrTjQr0n
uFE2cx7/ZMt0LFLOpsDiYsFnDF184/vyXYfOLbYo2FPhcFBO11E5ZKrqfj2bf/tpFil5XYxns2NU
ZFk1RT2i8ql4kjq8ljZB6gpYpzs2L73rv1U9Yp9lonRdX3VbDq8eQISKcVL2m/G4hzTJgvpkNG9y
oq1pnVdjHPAcNoxLLFMfREjIDukEB9AhrIySoUEAsxkm9h+BVT+l86x3PB/OkMOj1jmRobhP+HTJ
YrON4zwsb6LqSB/iOYl3z64eZ/Z13PmRbFW1mdcDBDJMTqngbOzOrGH3oWGQOOth2sFgI6Oa9sF9
NVKcn4zQNuFgwfPmxL6OYC3tGq6hb1KlzS2TyWr1hJVYO2+OMQwbSttuOySSwbMvH6YQLSrRx18y
Nd6ZCrT7uJlMdq72H89/QbEPcGDkU8J4IaL1tKhhj4EOT7rtiHdutVER/rpJnf7IOJUEUf1n1dsk
ECVIfnZB4xlIHH2VRNQbFuIJjIyk3Lwt4/iCvgNgml+/+KK6lml8n7Q8j3zz205//KTPd2PH8Dyt
0ruCNTAQkg+213pb5XfaGq9wLF5t09gsmiBoy+d2wnC0zmfC30aHiTPv8Lt1uIvh1losKAPoc+zk
fOFx2Yvs0cYDxGxBH4LZ/Ha84WXC7bDQm+TMjA2neUoT2ClFmqLarSFsmF31HRh9eNS1a3ESim8j
YzVTsFfeuTM/aaidP4xh5Ca2cRHFebcZKxpHnz0Nl1LI29BonjdUoLXxlNY8BNHoNJFNO7ARYgHl
nWFGVNtqMDI0wvGHZeJQSDoMM9J3oxi59T1145lAwptqnaNRkXpRhqfAZ3Yu9a+KdCULmeQOueQd
OIsHe5x3TJZenBBnXAZHhHa5jqSrsDp6BrWhgANoBRVnH+iQbe+xpPRqpFqDbe3/WLAYo8CGCtOW
KJcJ92oPlJnWgvzEF91d5oEU85PxOJdU79SQM15mSXDw/LkiZmyP2bQ3oWSkeHxZkvoPRhWGo7nC
fFYKChz2+wOALgfWF8VY+ddd3C9RDi80dbAYdL6DW3qNCe7haMXJ49H84dXtIIRw1RuMaTdVxW1m
glua+9i9K2mKGvYXANaksHn3fdKHWv+AOy/E2/FQmsbPUj8VECwP2kFcHOiMeepAlyeN/DFHQjAH
A0MCT21ad3Z2fW0/+LL+zbJA7lyVPifIFxPA5BxCWTQsabIJg8Q+9XBW8t5/78biU6Lfm1lo7irf
uomZZfOIykbfMiy7WgMSgq8UEl4G+iZApmRO6IEz7Ngg5iBCzjKm4klf+tB1SE7iRmyUTzXjPVmW
m0bdCKUhDbK3LK6Ly9C4ch9m8EFN7TNNbO+zMFYbO6nmqFi4IEviPHSMo2MGQFK3xm82oJJ//kjG
+LEOh/TWuhUfSczzOIv1DpoeG5u53Do6jqaFe46C4bSECfskI2BnWIzvZtUkV9RUIKyoXiANipX3
406Ws2lZlXe+8eChPDgjs17RlD2n+JiFWzt8y5hIReBM6k2z8nra8FfaIbulcWCUPbl/UfEvG5+n
6467fY/CaGsuptwbUvZbb2HYuYQYyxXbJIATgr/ahV+OiToiax5gr7eYxVFMA7eFaIl9L+KMh5eD
6LSMqwwOGs96fFhHS6hjiwtpW/gxJmvzugTWUw00YZN44SFFU8HL9jWaIlutcQSbGjoDBAmKZsQ+
HH1e4NzcXr9XNoX8WKF5xwyCKbtgFjBnjLbaIPyD6AksTNtd6Ebrc9XMLwz+JDNR6wp695esZ9bb
3UmKWT00nXHW4tZy75R94G6HxYRtt96u/RhOZ3O0I1eMPG/G9C0xz7EzvOqJq78r2/XqvUut6s1N
waQNvd8hRzZhV5LOdsPjozYCZ1JE8fXWDNqEQzvvXW/5SByLyYIX79XoPvkiQdtH+oWqQIEGpjov
hnkxgu6uNpS7CU32x/lMy2Uypc40loyZEnvG2kxAT/pQeeZ3rOipOa7O3AJoQZ3xJsbmyTKt5lqp
hMw/VMCMAO5Fm3+5dstmzBhWLM4j9gS5vtqBQee5QKoQDSFxbLihdmQtlnfwj1PMzcZ3V1PbkKuM
GCnkgUuUZycAY8EydedX7QfDCT9CjEptm0OD2fUWRd5YJhzUXu7s3NG9ebgLgGs2zJG9l+7VyOvV
zxMQ3FZXV3NECWSMikstmaIudNnuTiDPEx/wSVWUx7wcSK4c9l1f3OVtYN0KTPq7pSjQHiNTwdxu
PSIOCxC6T5/EJLjsH/cgwKI6dSZKSe5ty2VROTG0ZGTCeVq4ZaSHjpGLAbmr7WlO4mJP73ZAT/vg
LsZPnTdRY4H05GGT47/z1yVCeqmCX0NtZKeuB/kFymdjGQl0UB+FvZ2GN9TwKYtlPmlGonuLuMCt
6RERa1Ym71xg1o+Lo9KtGQQLFSx+bpkyjPCTlqZ7RM+OocLeK/KVYuJmZ3xSbm1K0GL9ewNbPoqz
VVpknIfBv1jTFCUdP6RpYkHIhbGc295GX2odApL9HoOAdrHNKLFynvVfjmvfT8lIk6sewVF3p9QO
LsZa9QJGX/YKi/nGGPRDOGVltPTOES/SeJdxaeVrDrQaIHknZnoSjviZF+Q1wlXbyTAHnqrympgD
QyIPmnDIpMEatkWT/PF6L4aBBzLF4X7fNUP3jRyE4VzOAmu5OE7gnkes1EFSP4jQfl+B0gQ8OYKn
ju34BHbepURMbV2+HJZBHFVfvPVBYn5QAa6ppPFD51njHW28vtYhlXnZFW8sdc1bEUzBOVwBQo5+
tl1JFiX2z6n7A6nGRRpA7IrLtId9HguDJE2uzvhhlcK4Oml7AxjtHfI+ZasgJYe3VURmwREcrvGa
/oJlrMiQzuRw1+ePRrG8SXvimchW7XZCsmWv7eZWP5nDUJzqQu0Gdjp0tmCHUM0uh2kmm9UkqItz
ZZuSgLjtJ6AMUDwvTdn9tWtVYyvR6cpSwjEJ0S8iBfElg3XStxXPIMfojiZJwxmqkijUVHbKcZ5l
5hwyxw/37ZQdQsaOcm7c+xJSxzP3FuDY/qMzUDKXDExFZKGUDJu/E8e+ZTK6cAXpp6OmPxiNEWFk
PXG+xqyR28RlEwpqAOTudzG2b1KFN1t9+9K86zE7J3NbfXig22jHNP2r0yj23O3yZSdMFpxsD1Jp
3lqDmhiHqLMFQ/hSuCRge/nZTRpv24Jd2Q74y6aciQh41xKHKCCPGUbUjDVmYNQUSBFlfRdNM8eI
OSf+TqTpo5vnz2DIvUPnIfScMESUAwNNP8Fb3Xbdu6f7dMfbSd1ZyIvRrtpWeenz1HnWCVyE1Vnj
mHlEyNmPQS3n0dRF1nLt2Q4dGsu/b7rwTicMhIUiwzVTznICaMJ8GLQN1IUEVNnQvUwDobnhUOQH
fR8uNmHTTfNLl2YkhLbusDBbO/Mf6tKltlPgWTAq7TiuQMHiaTrIHmdJUrUPRTg2b1AqP5OdsAFn
0gYhgGXInMiFJ8P4mvohNkOuKPrsby+BOzWszXXKUZkK0nQ8K70JAOfbwddb60weFs3FDCLMw8Qx
sONHhZfdZy6Fg9uJZMvD+2/h+Z9xmz8Uoqn3M8sIOKrti2Dyhsih3MI9OCUmOzZqANoe2wLvEkYG
FTtzmenMgsTrXvx4hQrM2BQgAECX6ZHkzzt3mB1c64AtDKvYT0734pV/g1Y798zVRmSW2VLyHEQA
eNNm8IBw9uraWbvv6z/SDN19P65SGo6SijIPIx+nmds0bFNKyRw4fsj18Dkl4rV2PUaQtL5l4V8N
/GgJQNO2Z186JYyqqYdARLKj4Gzcuf0nkhUc4qjxd1qrPyMwn8iqyjeEthPYH24vMtJfF1KgoORt
4xKX5yTLY9tohZeVijmZy+Mwlve5F5hRJ1epFbISEM9jwYFi97xDGboVqmO5N+v8pMFLVW4f447x
XqQed+z3P2lEficjJSw538PetOZD17egbyZ4EzZ7C39w76Y+AycxvTurvrFvw9+x1/x1VrGF70Cv
7ZiBmJ2pGO3ApqD++WmW7lktNcZ0xiuyhD8NDyeDEPiDTh+r4BgsG8HT0TeNfcPG0XOcByLTGpNM
e9ehRA/kZ4W2agvJSXLTzJX8Qif/G8nqvptBkZr8sGYngo1VazSSRvAyOeJXpYw/onXOWegONzUd
apk8+f505G/fG3QduzrOYaBZ2RSh071J+O9cNa4BN4LFRSKMF5Az4XYxpn3QYVLRiiw3ae6x6FzR
oGB0ZsGFxr1iFAaRWaFEsIf6p9Lr2GdAKhDYP7Gy/yjztYM3p1h+EHgP2jvtQ2dXa8zenSH+hAUC
WjNAm9/ay7QrF1OfiPvuwr959YQv4bOwy57xzqXRLGmDcs6PLUZBpkigwCaaA4cabzK9G+Bbhdi1
JVwckoXJmoccjrr4iEuPURNH9gZAzs9kIOG1K11skbS/+Jn54bB6QfDg3HtlzsObLXmegjLFlpKS
HzFPB5AwG2Kp0c/cp3axbeVP4x/hYmd70RW/yWtkpdyOSCkWv4vCwW1ZANJgB1D0GY6n27m3gaIX
9MAjoBDDc9BX1POrWZgXhYZ5YTB/SEMsaRZQlgR5N6K67A9Lrwv2UCzyhkk+txH8bsmnAqCJzywZ
+B1KTbAvzwJOh5ygD3XjOtJ1/H1eaerT9L3zgifiIfbLHKQna5D3NQoTxd/b+jFb0gRggde03IF5
+slzf+IiXJCH0KNDA9QcBjlgtCB8AyLcX+OUE1x0It7HofMgWooMq1MXKySEIcja+wWryD7TCOFC
rPWeIXemSjl+SaSxS//LdB9RtZ4rf3qfM+R8DdaLTcZqhb1524HIRvtxSP12lyQ50EEPKgVyamCU
BaS/dRE2+qs3jrREK8gvWI6HOv/hOFWsgyN34BrIR20fUgeraZ0B1+pLGnsb9/OYLjtXQ66OaYSg
8a86OPXdA66tccjwGI8/ixqPhY9G2CJh6KySHe1/GA0DL9FTWGFi+6c0E7IA2vnNGHkTW6TjAIZe
QzHhbyWmnR1Qwz8YzMdBFw9+SdmoUJxMekaSmLC0RdG9S7ClXGey2/3xKEVYsBuwN70swCsVoxnR
6SXIIcQvNKRYCLNh2BUloVYpUTyXJnYePJRCmcYVNNj2n1gy4cLPe7NFbBz1gv/M9itz58+1fmSM
NXREzKMh9HLrT8Eed0ySI1ObaeMzgTzNNuRC9jvnMBHu1vZTl76g4WcSz3Fe3o0SxazktddiRkw0
2p+20z7Oo7YikqwTsqLDM8yMU1rby7lcXDNyZqhzuK8HYb7IOBkp11O9n6f2q0366pghL/RarnPK
6m87JqfAXLX6fX3PyrY9L1nzFQIyxp1eH4I0/Itt/mMBd5rn9u/ZtOejP8NSElwHWhUBK4BlJ7z5
sbMU6DBGBE3rFpferU7xXW+WwaOll4vu3OTmYu2KMLqWu06W40VK9wk+dP/krJCf2e94HC6KMbn2
1pYZcQFF57VxQ1g/wnH2gaityBRmfekastYMjIN1zUmC96A6NK7jHibKFFkZ2yVBw7KAg9vLdPXK
UzwdphbHdxjoZfc/3J3JcuRIlmV/pST2iMKgUAAtlbmweeJMOuncQEh3EvOomL++jzIysyIiq6ur
FrXoFgkJF3eaGWGAQqH63r3njmpwN7VtBOyn1dklh34/4GLeGgz3lWPoFZM4aaQduQ72GZAvsAnM
jusuQZPfmfUeqH6wQnhcXo8KH6A6cd6CtWHY/Jxa2JpFHRJ7ZzgUhfvArE8Hnh6HK1rzWKJeXvnS
gp4HzisL6VNVZXJqHLZgJoKvlYAB2sf2a8tBbgeTIq5hJdbZMtBZ2UvmXtdomcOkHjYL60auyXWc
qfAsk+xbqqZTWmQUnAqQsIAdiNZIHnOfxuGUFu+QzHbTMOyzubhPkKz7sXEIcmoRvTtVhJ5DVwri
9Si5tWFM4aQOxnkHZA0s8EQNuxTwXeT0qXJxlbZwtgdkg21YJvswzO/GCoSdyX2wsRL/w4rqyyhi
ByZ1fnSd6q0CD772qVTjzqP57aF+sDvrhxfaI8isjHJIt0us2kMaPtjbqffAN9bRp5+VD/lCl6zV
TXWHpY47Bd+COHkPXaJwCPqGZzBxV5RmSr5Pn6B0Yb4hvgFgWcrVhLhOT5ypMTMsDJTsVQz0NRgJ
DwQWAJsaUpeJwrxSDlMbi22QLq1JUVoS6oQD8zJG88MoElxC8VsQodldsgKmZryNCUzaeyzgCbKT
mxDVbSctxPizL09jhmtcWdOVWTVnSImoc9Cn9rSM//MQMPFPEXFENHqeLx0dREgImA51/l1eGlWZ
wfhqlJesph4DxvEsguVtRmm9whZ/rkg6ujZTGZzpVbVba5FvLBOGw8zNf8c25KGrreqlM1AqZbZP
U1rLrEi+OQv4MjxNMKMYHeV7oza5y5MHtzXMe7C0kjm5ra4cUwCkIkoEs3+JjLSgbDxn4raMqNeW
FcQg6C3f3NSp6OQgza4RMK7icroxRF+uK9NqDnS01E3tbX/Lhk06TFGRXdKuEnN2N4Yo4ppg9q5C
vJG/JZj/mP5X9FHd/paq+YeA6H+KbfNM1rweiG/HFtL5c0C0w8BGjWOgnRON1ME63jas+uCkfJr1
oH7A/ZsQc5Z2M9cKyUPtBLsSKS0LzPnUZiBKHBp6aOGiXWbE7MTIylvbTXJo24zAjAiikZmIY1oT
zpFOFE0dhVBt3Vd1vWkAJt25fYNh2pr2QSHE2alyQoBHj75qEQWP/mxs0PT6d00/NTsfQPb/JX/N
Cv4p8tujgGKajm3rIEsp/jR60CyCaHGQ6pLmhaOmktZtFcbntDPiZ5e2N/XCiL5eQU++xjLz0ubx
x6gmxEEJ23UzTxpKVyXbJAMw8hY19czcVM7XGegWXEARrqreRZtK7fArQnqBL4ZS9RQTOXPAKK/u
Ysn/bAX+TVQgRjLSbS6sLN6ctnxX7fgClFmDAZW9mdqxwbtLJ6e306cxsND0deS4FZ3cBKbq98tc
WY+dYcmdliduIzTsK+HwcHVqu3rI0+iBXTubP4o8Fyc2AUox9a0Sr45OsK1y9jDA+A2IitdyXHkN
IR2WfmM/wjKr09w8IvrXCTaYeOpMwbwDT1N0QI7msDNvqCcvx2lwWYxU5bhu2CfraOaB7gPkwKWP
qFHXLP4K336H+xvcuMhcAzIRrsJ4PhWEPxwai/xu15kClMDRayXiT3sY/N3kQ8tSOSK7SBPeS5v8
8q9A1jwTGcTlAdSLYVjY7izrujVZi7UQmuCraL/S4Su+sXEApM4eEQRh3ycA//3bKQTmA/Kguo5d
GjjAXN9nIsHmndQM+hgGDn4D6/L1v6mU1qUIzPs59+LvHByI8p5Z1RmfQlXLzZjDAvoKWG+qITxX
3RuRPNc2CqgDoV/JnjZO8AZslSX5jFy1bpEjLGpn19yc28izzfcedMlaNN6VQ0zrNV0g9PC2uqFD
7m/G2D0hp3PPVr2gyJaqvI0HG41PL969avRY2NOLmXVDj7L6T2eerH03mNNmgE52t7Q/IKZeGJ8F
oQXlcmXbUb0NGsQC4ARBvVVNfFcM5nNSJRlsF/BGsRYttHrpTH8PuiWkzCtfonszJxqYymkfs6XR
0MlaUYeEPg42pPluMoVk6XTdaC/0MiOFzgxCFCm5rOzYtJ+kgjk/o7neLDHMRddZ1BGiWXmrBqDR
NY7iTeulJpvcwUW5j2EwFCOtlWjM8AM02e7ryfGvf5j91F//jb//qOq5ZZ3U/emvf32sCv77N/2e
f7zmj+/461XyowUv+Nn9p6/af1TXb8WH+vOL/vDJ/Pa/Hd3mrXv7w190SkU33/Uf7Xz/ofq8+zoK
ZnH9yv/qD//l4+tTHuf64y+//Kj6stOfFiVV+cvffnT8+ZdffOKO//X3H/+3n+nj/8svfJE2St7+
/IaPN9X95Rchf/UclODoEYVORpWkWY4fXz8xf8UzYaGOs12TB4rLRMojqot5k/Or67uBBbdDuhaJ
JrxJVf3Xj6xfTZxUUKs93yE9V1i//P3A/vb0+u2C/cdPs8B1/him6biWDW3TFjzLhBnYjg7b/N1a
gDgBWUY9kjZbDEV4wM4RAuSSKGLawmePN1u9NtBG3YXwSNJ4vVDdQcaYd16AyIKdTrEzG/aHlYtO
npBVeW/USAly9sOXFGXx0YT4iawcxDJUd3vXZXl/aLqIpOHZKo/2CJoP8J29J9adjSsGALFJ2yS9
U+bcrhtv8tGsi+5gqkht3Tqrjj7kbJq5bXlyTTZt2gizp7uZUOnGR2mo2UD2JOZPUuDpdTnIS4RH
u2G0hLubyVE7d/jUN8LQPIra67asWSHxixEdQF+JVcUdzkpWZsXa7DyTVFh6iPTn3JsA85rpaCJw
R9BG2lfxRmIYQA1WUIrPcT5tYoiNmwJ/9a5OPeuIOd0Ctx+rBye1WeVkPX1nfsGumst3HocxbQoy
N63Yrw9VBCMpZ+W+UY0Ktr4dYu7IYmuLYSbbuzhl1jHdv1ua++hde8h1qZc6W/aT/m6E2ob0Ef/c
Amfl7DYhMXtgR28Q3yKx5enAboFl5oI2De4c9ttqkBjHUSZukkj8QP6MhK+T9a01gjIAtgS81phr
lB7I8GwL/4kXla+Q/K/9aaG5p4j3Q2jCM6qbCHLrIvt9FgvkBVc1LN7rhrr+iAknF+UO8IY4NPkY
4ZmB/k1vmd+wLDUlP8JQ16Qy8VlmW28iUwAca8xub+RoNon/AZQiiKyQVGK/t1XtfqfVW69F0ohH
OKrBlT8K6IEBTTbKuJMJp1LOmAiqdtyzLnO/sY4Q9YlwQGvjgr0niWEhQbu3/BfXC8YD6xTvFIy+
+D6lZXTV24O5V7VbfQcdihRHpQUt6ipOk71VdjNg84B/bKfwpZ9besCzEbMwHQgZ3w5Bjreem+21
alV+V2WJe9PaFEcpW4087K0BUppfVuI0hmOw85J8PDmkMl9XdeZSkskC/8qcyEgAJGWfozo270fA
P1eQQ8xjEw71LVkM6W6siuhzcQaU6Vif2+usyvJHMzTLRxsA7CpNx+p7E/rRBS7zeDZKb9kHISSh
TQlY8xq27HRT9gUZniyJKF8EVO/UYgnyIx3IWCJH/wAQ0mXrBdKVB914adhFnKScw4c+T9UeOmF5
Go0xeRgcaeytpaUGarhxNW8CvBhXQdHIm6wzaS/lgIUvyMjoqnY8kj8caI5XgGEQnRt5c1sPGMDn
msrlqk27/sULs/yO+EEgpksF97WM6fNOczQdKyuZMDM2gBRV6CWfvoqmOwMyxa3fuT5IdYwwzdDG
e4jF/UddxPh1CNa4o0RqswYq6z4/GJOyTz2WAur1KjWuanqYPyyjSJ/8ATezPyg0LYNdgC63wJpG
NKJQ6GK8q+uIkAq3f629OLoLgBJCsqNtiPHVKy9BWkz3NpQyOLV2uyQb+NHx7ZhW8jbD14p3RiIq
zJVB3T317lKSFT9Mt4OnPMcdvzHE7vOS4hjdd4zkl1xWUqxk6lvNiY2A+qlbAT8GEtIPdKOsV4BA
DCaH4BUo1ZlPbGBayGI7Ob2OoFhKQiyHdmx3MjHZ8kY0yd/YSXWw5ha/fUskNeqtrfCsxQUlazxX
9SsCIhpguWh+Zh6FrKhNaEZXdE2OAZ73+yhvh5956ru31JNDzMKIwNcNN0oGY7IqzCPapnBbLRVz
kiVjfwTlbpPeGShyRI0UWfOMeVmyqNmQzzVhXZ3JE2toFzeGU2M0mfEseJ094dngjN4UUeyRKzSg
0vT9oniC4BXf9biP7uZlouSQhGK6lAvZJF7BnvmYRVXDrVGDu5Sdm+BB6fKjNSOKL+ECUCP2PJx3
MP/lA79K0EYsJZjCohrjbxOkprfeDclFHkxKGrWgxDIlcXsohtzcycHTkBjfolXYjOiE8xJNvrBw
gBS+gnuQm/ssI3SavpcoaO/2kKdQIodsVQ0ZbVtVUksNfOZzFr/+ChOqIgbDD7py3U3kWull766R
s3XpUMLdL0USrYe6TW6qqQyfJp5c2YoSbfyiiPc9L4OSn0QDz2RiLvMzstLqjB5g3jemYd3GPDgQ
nvjl9G7A4X4Ig4xSMMUy2uz0PlDld6aOQDREeoKA5L1yD7Xf+Un+U9XQoVQ0B7dNZPurwAIVTQvW
qE4Aaq1bOOUVYI4KEY2DPVSsgy7wZrzJMmElGrnI2JPJeE7d1KWcXseX3urDg5gqitqFFNswcMQP
cGEADyQuva1Kq+ASZH56lTS599J0Tna2yjD/bjWt/1JAE4EN2Hgp8G4Ueyjk1H0T+flHZ7vLnnsC
eY/fDdUqrAFirOg1lycElZSWc/idOfXPQ+L4C73aoNouKaX63k1DuPCR5a/rOoXn4RSpRGFG5DLy
PvfelLPzrXYTG9+35FSIL5e9H4bXemlEPoayBeIctkdyPQPcwZCSUdR2GWU7s1vS6zxoqRgp1EI3
5uSm3xLCkX/SgcVi6qLaYvs32tMOdgHS78wfblGWe5coxXa2GVvTuhr9JGMImKyfUiHghQN6A4Zq
kJdAbhsM86tOQHwSxA/taiUDWplLBHkMIJNcE6aL+MUNEHoQLuyQRtsuziawo4LYWtIIgz0ezwLf
X1Sx+c68Ooc5bDeEHDI8EZI5c/C+WLS70IXJ+qaHvY11IKR9QY/LEgeLvC0Y3R3pvmvHDvpm17Hj
GzEkhNRx2av0yY0s4bStTKx3P31G/iv3Lw9TFWUpbdwsK85UuC1US/3CebLmar423Gp8HtM44skf
4yHBiCBdQuPMimql0cbODrc4MCtqxVl1bXvkAiarHlH1PnSiAPlXOHXONsxzBDALpWKgmBQGHpb6
vQxhUc1XSwm7j9q67UZvC9HKIkVXmnjEpSSQq/tJ7FwwliGGbwtlvrlA80KsPaqHtv6W+k9D9OAh
VyXuuStipN/VoZ5Os/eh4nuSBZnjgrWiW2G76WpBsZjK66S9U/VDFchDINsfuOrWo+PgZxiPiIGZ
L2CQVIfRfJjRauc9vSajoWoyErGUP+MWfyrc/ux11ok4tMemdp+8Nt/PJRki0bLFDtH4e/obK2tM
YRQY5WtlojcQDeqf7rHNsIyKdMaDXYiJUGH6FIS52Ba6mPDBTDJYZkTMVevOSXAy2/0DSX+HtG22
NHiwi6as8oU1ftiITDdhOXtPWdc0H11OrAzzNlEZ0xuDZ96OsXdjx/TRAgpbp07N+OubZMGu6jNl
RE6MJ45FJJrSFF4Y0d9wlev8MZEpiFOBRnVMXHbZPcqrBQkbXbDwFUJEvqkT7yfdvNuaByBBXJBl
RjIqlTs9U8C6RXWQ0yGnNNJTDgfXSalxTdF/3ukNNchFF/yLF92RbWOhglhoGC668FblwZYwby1a
9MQOAtK3qKkwfxB4gwDczdZe0seHcCZspSK24D4iJ/IWKlO2ykweNZ6fs/BEjmLWXURsFfbOCkHz
uhfze8fOaF1Kpfh9RP2F0DkjbtvmiTbl1VSJO8iNgPec8h5ooWRjHsC3HgO16sfhhZXqa7cE1gYV
z95I4UQhoaU9xabGrKZVslDMbKqEuOCWp32WiHdijT9MtE/PHULpXRvwRE8SylC9QZ6qYHNG4ofH
TO/0z3QwCO6pDLVLekKriZqOt+GEFr8VAMup+nbU4pFrLyN9njagftAX9QvQg5AIIqd69Hxdf+sm
FtQeviOKkO8LD2Kd/tMevDA1N0MQEluCUHhvjhryHJhvAKQQjDWTQLSXYT7IIXlmRl4fm4Kal2uG
2XZoOveFDGf3ZpoaDzpyNqlP3+i9O+BYMZK8wbmSduhSUXGWbkOTLb6gUQnup6jN3k2ankSUjeJN
iaI+uzlWIRZzEZlLsi0uaVTnT+BtrOugJXEC6jJN4r0inhTgpAFP2gTidWSPPiBtNa0bpzOyc4Xi
lImnC+UTTQiIQm0hD1Ik+qzZBOX2Q8hTnvwfDRRNAl0zSO+p7TlYMMLsWFSYP/pGhld1i8J6zLNo
5xd1/pyRArkyzd6+kHdG5suYA/9i9KesNy3Fu+25RmXQeT2YjMZ/Hiq1PBiA0XblBDzy6IhFPFWB
HTwqC4QTcG6FV0emGGxr7u9dhABGXQe5Q2V1sbt5G5SY0VjSwIo/jJjnvjdTiKe11zMUvk733Mce
mYGNS1NtSwA9ziLMp21yDK1heWbzq4hAwhFabsRSlNups4l/dj3j1c+S+mcZmjna0YKdTivN5Yja
lBW951UlPoeAWCkUpWyLa8s9NV1ZH0rC5DGa1OHempXEDNrDcsR7VukKtcI/O/kLdzlWIto3hbCa
/RKgL6FnlAFf7HuQYAvBjzMRUfiOwl0Zz9HFVw58Ic/EYrgQFDdjcDsAmHgD5h2gXogIpfGDBACi
teCdhnljNN3yQZon7Xqx2MU5V615aV2TVlQVR/UZLYh75eCohiVIAd9NJp4h80imjGX7GY2JjHho
SbuX7TQ2a6q27IRoL8rWL6+t3kxvPbrGJ95lnJlKYAON/QzOWbaXel5S3a6wG6SaRX6uEjKWOwys
W9Q500OSKXFaPHAwwrNpmqI9R2xXls5Ts7jT65L58sb0yQYbWPuesQrUPETzZD2naY3eZlxgvk0L
CVx1iIx8oQ2SKL8N6GYL1o/NkKunpJrl45CxldxkY0Te7Ywq+bMOVH1T+0o9hbSsCbiUTgTaK2zg
OwqiQmXTGNuisUkYZE9K13+aO+tt6eYEVz3+bE6F4RHn22b9NvUiQdL10AaMWm/2WWr1ffwo2nAq
NrJN0GK45PWaCL2b6a5wESaatm3uvZEDBHcuUrriw1Nd+DdTSiuTOE+W5lV1JNUeSGxpsRNx9UfZ
xFrX1KjWkwToAciYQB5pYXZkxV5f82L1zRBR8UAuU1efyW+kvmL5040zRjRiem+56O3Wd5YUI7+A
3Jbn/5GC6P9DpU5JgfD/XOqkNJ2UyY8/1Dr1O36rdUKM+9UWiCN9V0CZoKZJSfO3Yqf+EfJI/U+u
MF3bc8Q/qp2W+yutSMcEJuRYlic93vW3aic/Ih1ewPL1oWUL2/X/O9VOijh/qHa6lFQpnUo6FByh
g6BPN/d+V+0sCQIJPYmPag76zVSZ5zqf9vg7zkNQXGlpdASICgDdJurmcwQtyAF9Y8YWmjrvOsdH
RMXSmqGRZ58WRjMLh9rUnhbHPUhGO+BFwjNxG6TdrvF4GR/mYi5rsAk04iUusitzHvdu0e3mQAAC
CVE/mWevmfYzAA0b3VefNeshmPY+vEEG+q0Uausr71r/qY9ZFKw+X0JbbVuKJKG4m+jZVjF9tcC7
Fp537UfLviz7s8NqQybWrSuzUzm2K1uqrecKAC8/8JNyeN0ud1vySxe87BC4K7XtHOxu5hrK+xbV
6jpAPpEADqbTOHJEY4p2jXcphaaOM6KPpjL7TbCwYePdjos6Le52WTDvHet6dMgMLkBz8E+kC2y5
NZmleQ1Fgj0mh/MCSmDBDhTY74gtDj59Z9T3u9DpCXTPP/tyhgzKA2y6DOm0h5XM47Vd6a9nzrnO
sl7rK5Bm+Sl1spPB4ea7shweQ64i8pl9RLSmPj6750sb/rXkbFf2fF5IxRplBiOm2zaEnQOXkUa3
SSMudDqxVRUHZtUd8W/0wnHSUqapyS1blnbrFwhTMxQHAwGLDYOEAaK/bttRRfY+XfSN+lRjptj5
LuMrJsHNsg+tYCJkaKBI3ukzkPeEF+gzSBkBvv9pCfchmClpOJTkgH2RamRBeo9IbtdXVh8oOSMH
/fX1FdSnwKYKrS8byL2VVL99UX2BlOlds+Tcg62iLG/eQoE86SGsL5rncBq1JsU5sYtcgfjd6y9r
cqn1y74+BjnFmCg6XQrZk9pVpUDAPm5G5LRJmqx849tAYGeNnk6/TF8UC1l2JH8Mqdq59N/19+2M
flMazdYj0ACF9LU+ZePsXbesSh3F/RY2uwTGQiNN5FSUJdNTM2RXBG+QTUa4c/ZeEm1OCvmahcsq
K970oU3cMJQIsIawtGW4fX3zYt4TcXgWdnY1hlQDkLbj2NqMzbwvtaCZ4NS4VjuV6ychDoemZd8+
bEbjULJP8VCn2NWA/0ltXvVrYZ+BDAjxFnIVJlZ3LA9xuXHOUdse6tJa65FSwP8teWVWIzdlCPpO
clJYUTwAVxBA13He3eLX3wUiO0mB8IbroU+yFVjsBNptAkOPfgJJWxCv6wxRTAgckyP0EZ8MgA8D
/IOeOGTJdN/Z435pozMItnWI1I+s6DUbqDPxUN3GNuI3fVqSxFzrq6kPaqw5gTOSDPZIDQelr4O+
eh7h9VpbHV0QE24kJ45K+TXrIawpzEZ8YbbUO2oSZK4AXCja7WzLa32SifU9hTUCHMh+WCbVkHzo
bwKZb98i0NJHmMaAi9r8rZ8X5BzOgQ7DN3dud97IbWjjuyUiyYzuqxwMEu6+XOWfweLe1dEjJJvz
GAyPS4Clios+cFvrd8Jy2BoQsvSfPefMcp87iJNxCjaOwWe48xli4VbfVfpM6AFSmLQ2+PSvy8Kd
1nIWCoKBagUHdXQPE+rgHC254oA9JhufOQi8RLcXwS5No6PFLZX6HDSxOTUR8IufvVUcXhFdF4hQ
hUpO0JqvIu7ElPAjMXFUIBpF9K5H6oKCCf3f2c8xVs4PdMFZ5tAFyX/ULN6o265L5iLY1zuDCW5C
Nwejn2wOjofZzWEAmxwzBR0vA1nCfSWYt3MPKqLPmWBC0Q8L9t3oZjgjkbOO6cAgQD3bcLlyLlus
J3DhHBpoGO2ktsQLr22xbGssCcA6mGFt5gHc0mefmzuIi5M+mEWPS754g8xnwrETO3cDo0W/TDZk
C8U8gfhT/wK7cg9LRxnHvZlFgfINvUMOHjUv3tDQgURn0NXoQEkOR9q2s3MTcEAGtpi7xF3O8SBe
mnx4rPLiyiodmu3UmXlfoSfMUL5AqGX9rKgPTnsRxZ+iZE4dnEMcJed6n3HhInPRMaMvKB7OmVlc
6TOUBYcavaZsHTo6JGryZmuSB2g31/pr2ibyutDYTANi0vhEKQRrB7QQjk+PNP13fTlqa3oUangc
0o3fVIdlmh5VO99aA6zbCX8ZawS8qlf2QLw05D2ZXukznHfcAVP3SDIQsB8GF7ZmK822lYT20897
fQCtnndrHeKgjbzMI+F4/3VyC/cQFCey0NeRm17pcUsp5RTZOvOTmwlCUux/t7KFDB+11TMEy6qD
4bsbs8fAGCy3tpFf4XG5t1lQ/I+saf+/a/JL97+y8i3/5f4DQlKe/Ph9v1+/9+9rYP9Xx0YW5trs
0SV9/38sgT2bhr+D3E46jkPr37f+fQkc/BrwrgAyrGNaCKt419+XwN6vrhBuQOveMX2L5v9/Zwls
0X380xpY8vm+SahAwNIaTD+r7d+vgQ1HucnQFOPWs/rmSJb0tyAJ6Wx0w4VPa+jpU5sjtrldKUwM
9DhAR5cQtE+ZW6ERzogUjplcSjay9yA62sq+VZRbzaDViIoFspjZHGLQtXf4qXY8L9LdVIDIgqNI
vRJt96yyTzeARUIgnAtpqa8v8AUY4RDIZecY5LR1/aHP3bt+ghBlyB49t9VGxyUVVKToD0cRvmMs
Jxd/6uot1WqWCjlVAElI1XmcCRkpcCpjkeW46i6EkrPw2clANS+iZ7ntAcPB/wLzhtzs3dTeYmR9
fAfT5PeFRrim0HaA6Idp3x7GtdPX5YkOSrPqW/874I16y27mWU5Gv8X7HWzR9gELdXFpsbnF/B6i
EUIeRle6HDdfn9qgykKJHRWoYk1WlqPkCTXmW3wgT8oS7zwjp1snbp/prySbaLhxVQlmVHm3RRAb
1PIPmZk9QSJRryQnr8LGeo1ynoxGQvKZvoiLZSb7zAI1ECwnmyzvdTlO42oCMSe0FRVB2HdrJhDM
p+k+2NoYqYx2Y+Pnq0Fz7DvTfqZ4KliX2JhB8CF4muCT2S7qWp3zmmfw+4CEpXiimOQbWN9IDa/b
JHCOQVLU4EXZOFVWt3dyYVxopkT7sEqPpcgtpAsIbQm2TvZ9f+82fbstjOgU1N4tgAtQG17m4chD
VBk8szivNnM/PCzBVH+3CSE+gEs90XWzHk2gSs1jDb0bGzGcYgBzMK3b9lD2FWer46NoLhNYkoGn
CDoPt5scE0BI/rsTjdWVMsCdO3i07TGcTtZkX7I2XjsypatTurCKc7RjXTBpXDnm77GNUeSGKtlO
vq4Iz4yOjAUlFoIiJkI4Su2H0J3on0nY31invC6tzj1LjJXyKvzuYuz2bYR9byLAWC/QswFrddHC
TxwIVPpSvNK8YXE1zmtLkdOwLBlRoxChtj2ptfoBggAG0hrMK+f7vIB7CErANWw3kVLoEzSR+HcO
aI5Njag5xXxx384+bWI3D5J0ZtLHyivEdrd9E14IREsxczqEjnJNV0LyaihdSUwpdTaRmc39t68z
puz63BNGdPN1JvuE6IqyswxgMeRFxHByUJBzxo3dosB4wRv8WUpQd4M1sbLESzs2uFsCXBXwWKgL
W2haN/RxA5LvunvkFaQXl8ln1ufiOEnvplnqD6Oh9tO5WB7iL+LnkOzNPoaBqG/KiLlqPfbVjyqv
GEhDuwNuCZ8gCn+YlCSPGEMLojPZ8aUDJrsovwxLunUUonF3aRMcgSMZGG6195Kp2euf4Q700Czi
h3d7BPjIxf0NkXPJNhxt3BQLdP8pKlDKh/0dMph5K2ILggU9w6MPV27jJ4Y6hABVWh9LqAuglM1p
NV6+Ca9GMGLkD2ZUeZTZGH9TzWIVRwFbRh3kNbTeAyHL/qZ1rUc6nNg0W9J6oW3BC7LYk2ftgYJb
MXf+qdMjWfo1k4eZ3RvRaKBVou/gcW+berQiYffRuTJQy2E/eEBwQZ7zLyFes661NnNFIAMSeOO3
+aCMoXNIbqDN1+0hZyImZv+nEUTUKxf1SjfS2JDzpW5tC0lJZngUKb3lvoV9uc5K5FgsuABOZDdG
ive4Cd2etV76/Ws41G3JliVqiG3WbhpSQgyyxbfZyFXUx+rJ4JON9MfX4S6Z9dRVFtUDwqjvexfp
JGh7KDQjV0dKdAhtm/K8cZwjW88Jv+H2a8DPg7638/S2Z2nNKpZpkmk/3hoKc5MEM8by9dMYlI05
TybnIgHEO1wPMTdXWdbgnFG3b76GtdXhQhByvg8MOOVf161J2IWWHS681CL+eN6DVpwORSXv+yWJ
j7Esrkz9++HPXxIXY0BG73rNM/+y5HqDPHjfvs4ENv/tiDAlGd1q5/ghfUq5HL8OwvuSKw0tzskO
6VDX04awhL3sjIlSazH39KoYG4auiBtDdUQfEm1Q2x1Ubmg/akp+zkhenhdTXC6CapNhd9sq5GjH
ZESMVUzzKZqQvnie2W5qB5tzGwxE3gOaiJYyv2mk8Zb2PeYoPbaQBKCYojPb0cJeJQZNtJH77kxv
s2VGX9OuADEDYeC3O94vMDTKivkAXuyymX3B5SHrfHLgNyRUqVio4lSy+nSVT/rt4YyJ0ML5gJ6P
gnXk7ouC+m+PGbbFnGO6Q7kTlc6HQwoSF7wlAuy+dXwOtzYL1BgR2E5f6dxPvWhgmmDbnfp7Z6Q7
2Qv7Zib+fNf1ab9lm9Nu8mYGKxHAyQsHSCydF7zm+VDSJyH1lVzfc1fDXEH93e0WV1wRbuEcO99l
c99E+Sosmmbv1fxGfRd1wgW+E5MdaRR7CeOPZqwlDpE3b4hiaW4CBRoU3MKZMpe/KSzrlciVZxuz
HnDw+HMMFanYiXdggIzU9uDJTepYp4O5ww/UaXVbubGg4FQuE2GUWuFGEC3dayaAYHqD4/FzaYib
p2k0bWwLiYBFEBYbbxBg5l2UNT3FKjwOzKMlIT0kvGEiWec6RK4ALrB4TbGDG4JTr5g3/dJvkJ23
BwmxdHGBiVVN9BJxd26jSuvVLdPbE3dRn6nJ7yggsn4Z6T9XfvnNb8RHgkwNmAUrg4hoJir0z8iM
46tRDLiSovRQz2GON4xLIMuLQ0MUeMWFVGz21G6772ZJP14/4gb9HMjmEyIsnk5zfNt6bMJ8uAxO
rUiqC0X4UKBoynJS4okpme4lM29olHfA4uqDtG3vWPiXkkbrU2qTlhM32Q/lDJL1xPItsyL7rpTB
gy7xIMdiWeDaEuFAfomtnKXBUtJw8OMU1A1/dVR0KJr22E9Fc/76FzRsCTZjZ4N6pjimkQ2FxmjW
Dg/gb0ISx7noGRV8FPNaOFDKMXDNd+l9OejM4xhC2KR3oZSiiG1aOZ2zojNDaKReoQgyw1pv+Ihm
aKBDzYNtgrIDZasHYVv4G3uCI6GYN1KsS/SuxoB5WtprXzBTBS2dazph15Z+IvodF6LRKzcz/jAG
M2bI0CUz3NKnSGMqCrb5O/Iof+PCWMVEVZ2Mwn/yF8FvADFqIzJN6wbekDF9r9su2bMaoZ87W/Mh
T4YfX/8EZiNYhL22AdARXZLsB18kl6SNKY3FFD5b3mHpmzHChKf0dDEEdKyW6TUGrkhpZwTxKV7h
aJ9b2xioDOV3Qcjp+3qo5zv4u9G+MuNhNTlgkJveY69R98QG62tDDxmErp29SP0Q9XEr7U1xG7n0
hpdQHeoIu/bSI4QPMvzlaVMWCHyTlXBcNiCe0/xv9s5jOXIky6JfhDIADodYTmhJMkgG1QZGCa0c
Gl8/B6yenuoevZ9NmRUzkwxGAI4n7j2X+qa3jtpYw/V25JLFRAPg1s0Y6PLr1nB5t0y3QorTbJtV
5OBM2V7Ze6Obf1qgvdhZ2cGWJrzDwM6rMQsMG0ZBBU8bxuKJ/0SUz3CPqfvJ9YLZyUP2Iolt7GhJ
oAds3LqwSBL8FYlGcPdUfsnCGHZs46h1TbJDghCJS4M9YKpmrZnZIfgV+n6MPZafTdXQi81lS2Uj
fUzTBpdaMlmwANAay4GEK05KQOFNN9/hKMdwPaCcY21B3Xoj9NjaerJ/7N0ZsAxQ9pi68xCleU0a
9WJTCR+nhsAj34k3RtBttZZ2SLf6ahEl2Psj1612etmjsiENw0t5HT5WeH3AJgL3C7RySEnJTPke
tTNNBcLtNd0N4ot+rudVD8KxmZsu6CtAsOcSnYpGuvrq96JxY3WBtR8u42xipTG/+AycquEjv3Pm
ZirQzDuWMMMu1soT0RsARNvyAQK3vRZEzi1VyfHEkmDdU/ofdcxRHXGiqJm5rMN6WQ1Gu09SiiQh
EwE4H7Rd0tY7OEBAFOxerVU/rGkfiqMNnjdd3AnHrI92P3yVXkxhazrIchvOyAH8EWSi8Y2rkdwl
BA4HUcbNOgP1cGonUdO3JGLTz0pR+GY5LqCSGCeYcBAPtO4mG6sbYQZq10HAOCUyV5cExdM0YF4x
IECf7Z49M0cJyhfOy6YaXvKivZNONq3FQN0HEAtOZ8ctxyXnnNBZvRe1DiYzT7F3O7jxNNzWiAJ6
qpLsORADN55bNC7241vL4VlR2jm/9GAcFHKIZe3An/h9Ngti4DdayQI6aIEx2rhyVF8/BnhY931d
vdWDzSbKtNsFUmE0sU32k0h6Kp2um5D7TG1IqYlg6A77CYY+vTnFQGc2lxGt5DIgQmltjcHH71HT
q+HMbJ6Yqprbrsmwjk0DullVKPozdNYNuXeVYc1ByA4RW4G1dbIuXEPqJRVg/tDEjObXWkTFnY0J
gC+ZrnvuKN55JHSntKqZHyeNhoxhoj3BEbNSpo79XzCkTw2WEQrmRqL3r2NMNAItG+73gkgnxeZ5
hR+IDq/DvZ25YXOkB4hJqox/ZBBNh0TTVvkUtbtCRM7a6vB8RY7xpCPFXejxlNyHnnHXjRq1rMt3
TUvKllajhEgFDQ8yPku0P53hkWRbVYgdinWmuE5/L9YyLt1NEGkclF0AR0K4y99G8/fealOwEnlk
2rDPVYdDfICvzDULbre5d/d6zG1mzlXsqGtnOKUEC4TjRxjNhaInDyzh9VVsDO7WGfNN5YaEyMzP
jk7jBRqcIzMyHKfk94QReRVDzpJunJ6bBs0Mx0a1UGXsrR2UjjwEsCazlyPrlM9rsrKNi3jM8cOL
mFLvRGRstDK7fW5oL1CFeUE2wea/rzVkisnAptgMiidyLNp1NiC0j6sHX4t+BF70ndVML80EeSSs
2ewwAK28/j6OCXePCdbcEmMOjiGxUTIF1t5jnFC46i6xQCr8nuSqAw6StBb62B6EFf7i3ne17VSa
V9RKfObKQATB0Gc7a12juXEFMMKRiaZpLpfXVcAlSC3chQ5RPjUyOIVjHLPAY9ZBGlQJMe6Amnje
OurS9j2fU2491hZDlFgyLauV5OonTRx9723k9GxDD0lWUL/PT+Pf0w2l5VI3cMMHBe0H+M6FmfIM
kJL6BSJWunSdQrLpyviEUZ39eUpGLbgEaBnHXJNfEx1NnvPxWKhfjEjnMT8/w30QXUDYsRpTTvN+
mXBSMJKvjLpI9zHeCmBgvycqXpDbjl8AnA3PVs+JoYcSRdV6KM9+v+TUN5ogXGmiKiVtL7llazjX
sdyloOpoEJiLMIvosKwJY5l62V70FjVm+dGi2t21NYdfAgwCjAlsLYIx33/fEvRNkN/HB8PnTg8K
sCGswkdqLExzhk0GQWk9BIgKVvPlYHv2Z8+RxD9vSVzhJPbACKLojSEL8u+V076b42bkQXr3O2fh
McDZwETRLfmtwi5/7pEWMfZp1i2HExOPcbgbUB2DBiyWiFzRwWM5JxOB/PpGfPzea7Rk1mqOmMZe
4fWav9eZpRml+PS86mca6ysX6caqkKtGgw401gnYTczoIMhMqQmlsVPdu2UW4yLVIdIFyevAOCDi
6dRmxU8bQj1m+b8easTiGXIoch+TpRmtLeQ8TlZMKy2pEqgP+HRkBSk0J5OJz1rtYRe+JOw7/XhZ
umm+wjd/DftdUw+PjZc/kQk7S8nKH9NW2yDk/OHRU1j9QRuMy5DBiykcZiMZ08584CnSwq0wihHf
fNqUN6FWX2mpzmbVajdgoclhaeRAL8IYM60RtvPy/A0WcsKvOj8k0NHKFpFC3Ac/PlsURIxsU+6j
KY0UdGzx2rQz59NDJFjmX9IwtBWUVuZazIM0VyOtm3ViIfSIoHaSeLN4Z4CL2zmq+TIxXsiJtUs4
ckEY3j0TP8a98dWZtKdSJDtHOKzE8L36WEhhYJ/cvn1XY/aA83QXRzsLvv1CRCOBcgltDpMJNtFk
30oEBk5RQyCu+nXVESA+omEvI7tmlNMsGythj5q6cwMTbbT+sQkbccQ+9dmnEK0l4RkFByMk5WXj
KYcAs3LTJlddXCvRHEKhLlInydlHZdqSGaHrLsCb0Ftypr9aVfTjpIRdmaSOJdG0KyRzROjN/IxL
nJd3PXtbklWek26i4iY/VGsCJgaUearK1uZofCqyZZRmjWuS64GUR/ai6KqbAt0mSZLRLjDY7ofa
TR7we1m5sciDmDvMPphhhCgcsSlxEs4HjewaRAO60PHRQcTmu/k9oCWk7nqz78AsWhQPuLYxqKWt
ucCM7Mf9quijA46ZVyyi26myL9ydT0ZVXqsQtk9b9083dCxrO2y+s1K7ZCEisO43AscpzpUtgabX
IXfJdcgp1EirxHAytIfG8HZd2H8jlWGMpyqmGxG8Yv9ZVTjfqK7jRZFDKksi+4cJ2dEMxQtkiG4f
x85uqLgoW1Xc4kA2oeOUF8rMC5L8qx04nyWJGrTpB6rhs8F71pc7sJwVIcaCfK2Fx7Fua8wg+rS5
acCmLqqwgAVmYsZxKLo9IVYm0CbTGe7iuv7CyLIFX/pYiuhd6f2tX0iDOoirIe9aTAREd4ywhjIy
5qP5vGVARoTeiHbZ51LsymKfUxwCcbcm9r2tsxIC7q+ngyiSjbPv4uImnvd/Tg64O6i8fdP6sxIj
xHjZmwBUsifE/6Qu1ORtmSkK75TCheai7oIlIq3+tPR4PtyaJIbu82b65PnWbSDIPmKLZGd4Y0FJ
2vomiadJJhrei2SVJTkNZAwsLgwmCOhqOvVRuIlrpL5OlbgQ90tU5PCKVGQNUDpGOMPyZeJWJyyp
0VnP0AxYObmFFg+DWUvNqqiyNwH4ZEvlODeG6oLJ8pZmX3KSCEpEtzxpTCoWfdsY2x55Kah+j8Qa
RMmu6Ak54G3FNaAPhjwpQfhVCss0SPVmnd+YGAGBtvPzBnLBVnnZ3XhBfTcgC1plOBjxbhgUyPKZ
oeOGUzMmDcjZlqYrEVR33q2eoSsgazJewANJGVrNWGlLhBaYavfotv5DqVAylh1QlSoOo1VFRoCr
T8lpCjRAv/El4NO6ljSYd54r9zni5U3oZuFRN3MCDAPa1dTLj83AB1RrJHC42kvpk88miRwZCY17
UFy7ravuf//HGJxhrSuCC7yxfTASkwUFAsZ1CEvhWXUptXVgx+vGLYlI8Ev/2dXeW56uT4WBMnYC
5ZpVVOm+Zt8VbKuzbLS2tYdlxrAiqGl19BpPHJrO7Kb0vWerBMwaoE33awUe6zsRsF4r6dd8m/A2
HDIwhxGaAXd0l56GaU9CpWYW+hnS/3IBWFgJ68p98YUbYIRJj0A1IkZ6GYhDUjg4WWHkIKRpXKpL
IVfGUN5pmaMvetMT2x588nIymvfUQH5QdD88ILGDWuwJ+gz9D4lb2FQHegbbnfAgsM3KRjGtftdR
VKYrTc/l5tc2r4HU2JoRE49Ux8U1yqciZMnS/04fVfxTh+HaSEeUKHJa/25tfjdY3CAeSo3pvkzw
UthtsjXmxdhId96goP+zADdiarTAtdf1jMAO5h0ScmWE20Tq2AZFQc/k2ph/dk+Azkrse6OVyHxv
VMc16irJE2uM8yWeOiGWDNPBRcT2sjWZjQx6bcAS0vc+oxFvrl59I+PCdtuXaKM76fg4GcX7ZNNH
EOAQn3MvZ8AJLDVz30D69pS+nXFTzGPQKEgTRFHhZ25m/vovq+z/DGryH3fCgsUz+2qmiuyuZwXm
X3fCYF6rPojoIH/H9Nn8xPZz7XvCz7gWtrZBmP6Ye2Ra/Q4kMonBlyQ3InkiLsnf4lEFbCB+h4Mj
W9KyBtMv+o09AbnXoyHfN2Jnx75APomO17B69r1VyvwlpdP03ooKNnOvazwc2+AKcUhb/ve/oYFj
v/yT5jIb+KW0DWmaSEilY0jLseU/+dxrADt0/CQS/3a+8NP2je3QIRqCjUT/3c77FNCffMj1xTUV
HQSsJia7KaEgLG3jPrnPOvlQmwAKLUb5Wl3+Dy9RooD9p5cIaZS5rmcYNopXcxav/kWciutwqkYb
fOnveiQs4UEW6k6fWv1g5sJazE9iHHDV0m/HAo4tnO9IsZWJW+E9/fYCBYcHc/lgDoZ3kec0PMqM
jHc20n9Agxg37qPOVGoXu+Vd4n/RqvMJaNUb4uqDHG3cnBTTKNeDNcYNuPBDj0B+Zsj0pGEtHTm+
WxB3juBeQ6IpYnl0bAb7UkKbd4rbKfr83aKNHveYW7nuKnInfXWURBlw6A53KAtg46U8u383L7zN
SytM4uP/61f+N5AKw0LN/F9Lt0/t8J19FK0K/ipc+f1HfypX7D+k6Vq2rrPRdx0hxd+VKxKEhSW5
MOH9CEe3df7kb6QKqf8BpcJD2s3dMiteeA3/Rqrw/rAsm+/lOZ7lzdvC/4twRf5qs//9DsbcgQrG
ksIWpuvMQhj9H2+PsZRhIFpyI1gikLiRAFcxocc2GcX+UFXH2XC2i4se9RStXGYUGJO956HsM8xu
PsK1MiKFJYRyqSayFXw2JokgUcFXz6EBtBHRVca0Bv9PW4PxzQil9zFTD74O3YKRP7CaGFyBmX60
Tk2cdrOaNPgTk9GDPqXSq/3hVZnltir1r4CBK2k1Psm/R4XAMqzoX1wZ/eS6OhIjsiPNpkA/yA6o
EiicLfeDAPsZp2Hu/d6/kBq4wmuOwS9gVInx9lo7DGC6zgcXl/Oc9gldmScTZCE4ZCJAKWelVpi3
cClfWWKDlvb2FN3bWEjC1jq4mvYBW2B+i9+JPXjVoXdANWP4wWtbY9Qcs54YivWQC7yJk9aQ2ECA
QzRHORTavdeCKPLIeHDnsIc8mA0YcwBEOadH+ATRDmVdLsrC+TIG7JluYMAwnJg9+I31QVolzwBf
9/AHFx9tj4jXFQRYeMwaeWIU9wF2kwV0xogppq4AluofoUA0q3BPJmZyERSySwNHZQVspOUZtuwc
fLz08wLEa5+wuQy+0hZJXhuyNtLn1Ix5sGVl49Wq+1Ma31RzuoaXW1jsvWVE7EY352+4cxIHxCQW
pR+EFy5CTbvtVHFKourRkSkxH0b/yBD0SZ+zPcrJRxjjkPfBNIv5Ir9oj8hlQ117Sozpi978lgXo
DoUyJr7BJKdzbQsEVcWcK2JTIStj7X8xcqbondNHHOcRL96XNqeStHpfbQzdfY4s9T7OySWew3w9
mLNM5lQTqXHNZ3PSSa7YnCJWsO5d3QLb1BJMk0kooJ5sT/68TUgxvgYRhW7QO9d8TlRxGcpUc8ZK
MaetYBjNmdDD/zCRLE5zJks1p7NMbKNtjmrihS+69mYkL+ac5TI1hLq4pLuE5lxsE/ii2FWyD3CJ
gWFF3q9qWd63lO8L7IvJnBhT5jbx9ITImHOajGD2Ps35MkHHnktZ12qoWRGU6knMWTTdnEoTf4Kq
vDhE1URedRV06biWCLie02z0Vj7ZbfGozzk3GYE3Ve+h/EruU4JwTFGswYBUK02h5T+5xOVYyef8
yIHSR47ONJywI4mF6Ufsg0z73OX1s9sJBjHVk0cUTzpn8gA72UU+mxPLzwIKmu6ZYFvmIXOSD4k+
SI1QhdcdTuyWQBBSf2gEDolRf5ByTXINuUBlLjYk6eEyIjHIUMQ66W22FF71WvtiO4gTwLubVFcb
QBaQOsgeAqFmr9s5jojW6i0w4gNvz2oirygxkb2TPDPHGEXsbPVd4JJM2hCShOWgIY/Q+FBzAJJL
EtJAIpIW5FfAaLjisekHXbUdyU4qEmh56SA/83mUkXnIzlITzfnoMPwgUfbWStSLMmFjYtI+S2K2
j0aPGmSKsLvAB7Ob8SXoqS+CIWGMNhsNGDAOQ/oeG9G0mOLwOSQpHcV9jGNAtcSQ6YeI/RulfRln
3V1gTRupVd2uY9gPTkFHGEyLRNjXabTMQzhVELvw75J8IOddp3WmFQpvDU0lu9iBD1Nx/S3YZjQe
ufVeaqHmHwC8einhxnaIRH+PYM3gi9mLdsa6AhZvQMOA9GjFjOGn6Q0SzHsLtrxdPTTTMK4sH1CP
IGAAflvga+escaINPe0+62LMEi3ORxcvc93b5o3KaJqnYitUfSBW/tLaxp7ZAmaLHnkGQ7exGXZU
zrDEoHqtfQ0iXue+1bp8TYLgg+fOCVzJpRiIxMSW/FhLgGwQrnnU1H5pA4SwaG4sZy10GOWNX+40
He1XoqxkOVnEcRW1c9RKdsgSm+kyTvL4tNTUhp9lM/Heh1jeZg/FQ+7B6O4iwkT8Qn82lEDmHdw0
DqgQQiZQrHlIyxxkSyBGOw9Fd0yGLBqmdhHq/n0TciAb0B/j4dEwmP80EYldQws4mWHzC3E16coP
CbtJRtTIJhNB1++2dlKNKPS5pixRbgpJ0LIfIfVgLZot3ahobziUtZ2sopPF3m2lGWrvQzwox2oi
W8MlHpNxIis5QncBLG2qMmUtO+tuoLgszCE/hMx2bkTmuAchMoIZdFKOMxemrluopUtbEdU5Ksus
T2+11JCriepkRQ77URoEeXc6Ad/I9ZXe9hhtqkPLXHBhQq7FtZMtu4vvRneRh0ErDMtX3bOfgWnQ
/ud1sEUGsoeX98OjAHNKzS6pePSzmeubh2TSpkbDqr1jKe69B3l9a8NmuRWtihGK+8dWY3fn+19T
7F4awOXe1G6jCNsGipiXoKKgJr65WUTtdHVSn7CRco8tFKM647fA5UnqoEwAGvkZ1RYKpCRnE8rg
pZft/aTb2cZvpmPuamhNCBgfnG3FqTWzRn6KFK6PS+otAk68X5qKJDYh/zPG676qEiAIzvhetL9R
ZgMz05DVVvBSsoyIO/sp0KAKu6I7+x6jR5LQipGV+uAh6yy8+tWj5QCW6mD9tPt7poSn/6/Z/zc1
O332f12x/0v68Z7/I1eOv/9nsW6CgSOOB0ocDa1J/iV/8qfT0vD+MLFTMmCxKdWxOf69VrfMP3Bf
2hTi1EhMRmZp+t9qdeH9wZeEdIRn8F/LNP8vtbrJN/pLJ4uoHBKxrqNzR8/uCKYF/1SqU4z1Nsi3
pUjDo2lF33renNLRPU9jtjNJEuCWvkPByvoLtEDjz1GC0TcmuFMX2WQV195CjeDjgoulI4r0wKAu
ncI+edFTL+yXPE3NpS3IZW2G6e0vb/F/MgoxgN/986v3dACn9C6mya+BaOYfX/2UDIOn/BTwR5i9
krB4KgGuMOSCCozDPhfnoEeo1YOFX+RdxrwWzcxKS5lX+d/amOIvmQFdtiRoZNJugXaTKxmvc73/
JkRsN5fL8awA0IPcJ5qDRx8fF8pg4lc4lK1DQ18vHYx6qolXFWu+vMivXjxTK9ycMXKnf4aaXW3r
yikgizk3I9x8mrcPy2AeJyxQDmViMW/tmCo1afOGaDGCej2WC6WhFJkeFEKGvpopEJpL+Gaa3ENq
JuwkYfBe+vm2CEj7aSobyMx41xI+xaic1V8dx0TlgdZve2iuJWvaKXNplPw4ZrWJUFEno4y4tuhk
e+WbTkDSqMIN8Uv2qnXAE5VJGi6szr4ZwQZxJHnTyo+Lczdl4Top8Yj6DsNh7cOch3VdS54yiotV
wmhhEXatS5XjP1hpcQNQobwvoI1NlrofRrEq0QMuWG/CJRjJlTcTfeGgRVjFITpjDPYCt7maecwh
/FjjFGQ49jqThOrEZa2pt8a2yH1CytkSh0j+AfgQUINd1WMdu8Dvzn8IdEam59kkBMSAdW3ztfSL
dKn1DP5qDa3qHOOlJRuE2PdNRS+BeaAgAsA5+tXAXDxhOD7/WWmy7daqrYJIyhp+2iWqPvqBOPu5
/p3I+hK3kjgSnEJ1/aEnGZFhHSPeGhZghGOptEkhaHP3SbfaL7aAbEECNN6BsQ0SBNI0Do9uEdMo
9s9IlCdUBSYBzGTOp2JnetlcTpru2gcaeMSquGicj1w0JJzPTG7yP5Kl7VJLJQMFq3kp57TWYBoP
toX4sn/XdPo7JZgm+Z+56N8jz7tnarjIHe85O8tsvraU9mEF3m1a189BO17jDgFzT5L3FD2PApa+
Hz452qz2GAhv5sF2hAVwADq0SGPsjRShJxtw4cLpVQtNPAOZrzGKNiAyGPeCrSkfDjgqiFftII9x
Xz2ZJcGvk8JtrE3jzYCJBbrum4/yGyEJioCxOkcmqcWjEo/h9IziB7V+OdKVhBApYMIPWvYuFbQR
iwWctI+dQeSt1aQ7s+xPkB/o7dKVNz51tf8TMrasyxLu4/xtUPKMTk9IpmTXpL1Vbf+mkQS7wOSZ
AAfECxK4wP7t+mlws2NXxpfSuEF276Cp1R8kfLyFre76gCCPnAMvkycyUT9BlWD1Zta26CDIJhbC
Q2qZzu5LloVI0FKNUEPRs98r/CNAzKPX5/eFTxJ54Rfsm1Fgmd1FZODnRNS8jEVN4IhtdwQVUGIZ
9kl39GRheZRZdkfiLoC+pWO2Z23qr27CdWCz9Bf2+GOHYKwZLe5DEpgbxbQX+mbCzudJD70tOMIO
SB/Tv2ENKf7YV/VF76n+p4KSJYs2cZefXRMo7tTM5goCbKqWKxPZrMBd4zHu989Wbh66kVikoCZs
tPASDPDjbef4zxqDk9aptikwaRpa1s0h+g6Sv/oiuI5WQdh2H1+QC2+9klMFAPidatWhi7KPmh2g
34WPMq3kMvIVN3RE16w9Qxl9JeeWl2eVzI/iiRhGyBRlaB1AMmfrsHcVp5kzZ23hhAg5hCiVd5Ju
sKSP348atEQyjwOQQWtpogpW9rubBC8JqcKLKDSvVUm8dhwibDD5YLWsXbZ2PuuoSR2fxvdS6Dd+
JjFKl7t+RNsKM8ZuvE/eHa54cVQQigF5IGNnvTjrU+utH4aHydTTnc4C7KhBX11rQpRr8ItfLmv3
SSq5TT3UpuBwRpy25rRK42Sf1lV5H2n3sYitPR5HUjGihkQxnllO67xpGOW7rBZYpI2LoK8cG5T7
Md1CWw32wg6IPSk0Ir1mdtudL5t1lCXELJAtGKWHziousCSBavstu48AdWIlixX9ebF0E/K8CVS3
0CybG9107kJb/eR29U43ASs/t8WKZ+QinvTnNPAe0WmrgwF3pie98lg145fTs2xCyWbxyLROWpzK
A/flu1M41r6MAupQDBMqBNjmMs1bsl7mtC1i5jol2YmZJlbyhjRKPqovHGJ2DR5Z850rLSka86HB
fgNJECxAzIx64tKJIyLmSOdQhF0jnZnl8JX5YMnuISZlmtgVOAiNT2ALdgY7hE+YQObXNW09kYua
OJuyCKhG8u4N01YMWEyyPaApYjk5O4ALcD1kIDSL2kEEWpjuhxfk7KjiEKcDeO5w6tYxq11r5A4I
K6Qp8E4YweVfflWeEKM/sjgkmgAOa9mZF+hCtwSiDEZaY0rvvzWPyIEqYSHd889yvcJojHRwOXnb
xg52lXiPRe8xmyyvyFpE3v6ERNDNYqhXxnWfrdnfSL14c5iglW4HLpMet4s/JmGpTcAAjndWvfZc
kkuEC1UhD3Y40Fw5t5Y+nntH3bSiQ59Cm6IC5Of8bJ8Wbt1YSGQLAw9BYBdkoeniB8R2tiwuXtKL
Aw6P91BUjCcKXis2rBcrZjoVDWDeglqeE78QS4LGN3WrJGKvAmFRau+qJoZtXUUEZlrOvWJ4jPMN
y4HV45Vt1B16hnSpBDnz5WSQAZxJFopZvio8/dJWYg3mC80/yqNUergMx3iL+mehozxfykTblUjz
7MC8hkbxIMQAu8JqN53vdReC0S6tkOd28k5ZI+9DP/nqhPrqq+DiRyHnIBFzysrutVG8RJZzpdlb
5U3P4DQLlrGOGqMKnjHd6dzZgYN4nL8PgWzQcZIHrQPtm713iZB+VQxts+wmrIZ23z5imPtxDcFy
lSwi25v6VZKlj+rFSUgAb8JQB07aMj2TCJFsGAoNbr5RJ1GDFLRFVmBKV114TLsetqBdMtN55yp3
F5iVrrZm/GR52hC+hEtEkqfYI88z2+IrC5BOQ9NsWQeX25Yx8tKsx6+yqm6UgcklHx+qktp1dOiN
R+Wv0HAwlekVOWh9dK0r6EUSP1tbMAm1JYsy8+owUl+weIY7Af8jCIcr5sV3Cpx1wnxgrYfg6vPe
XtSeiYCqD3Y5kSEKSRkxG90eFwJBItpIzInqiT5Fjj/EjC2nQWWbOKgDFCQsuEWVbJskQlCXQ/XI
a/MTp9saOOk8HZ0QZ1nlQ2JkLwPl0JKoZrZS5OERXbVqsd4eI2NgHGpq7gol1cqsKtLYpXVUHiRC
ORCfAqIQeZBcy2oWMiWAsQcsDJK82Vsd/bsWCQKAXHcDtiLZ1bGDDSbTNkkCGmZo5AOj8TOTqOxs
N6+xLmtkB8kzp/CLlunPSHGJ2U7KtTsxCYhiLV/adzIlNYs3ax+mL1kd/0SW+BoIo5rtGojAWWMU
mrszhIN9oEQMn7TyRrnTDYhHRE5ELJRy2AeRdybhL6zjXRR7D6KI3hCeYKszP3KT+OTArb4sB/AG
aEYUjpa+SxGggFvk3bDWXeRDj/T7H78cbxGLPyqeyKho8bVS9q5s6k44gjXcbUJD2Q6QNkj2ahnw
c7QHu4yrHQL0iz5QU1HFrswJRj0s2e/EKh456TAV0HSwss2QlxHY5bu1zlt7NBL6ndhj8tGZ5Tkm
jZN4gWc7B5actdYisSDcxLQbXVZ9wFOp/+wiESceIueUOfZwLrPoLegH42TU3XMgPXeZGsj8I/zL
YZF+azngWKn99IPz7DPESQvWL5lxSL1mPt5nwVDqLdtSPgZTRUlFPrQeOCR8y+kdhxoDXyN5H/Ro
XXrWB5mzewLmocI05NW8xs8g8JJl2TYH2TCkmpruweyMT2No31HY8zE1D7QTN3FTPzRWTlr2+Nkk
9ldXUlUypm/W+HDvbJPUwcat4Jnoc3hDuY+T9urJeAutgXOVs7I2tZ/Uf0XERoJ7Zj4jnV2YJNwN
ULcY2DY6mWuNPGYCyWw32afceAQttgTM8p2QJLcACQzwuEV/7Dhfpb9uyu4IdnadMIiTtvXsC4GM
snQ/YquEuJYgRzVC826y3wrgpKwOKsZ3OY65CkBEn04PdZ3vyEpd4FtGA19bnD8exC9pn/Mie/dM
2HNVlb5os007js5V32/6HBM1Px9qj5G/9hOK1976jMVErmUX3SKX2EeRBJhj7bucxPX5o0f6u7Ni
slD9GFSyY5XnqZquVipuwjT8wB99DhV+OV4M2/5n1/ZuyiRBu/Co11SoSuQvGGKD1RgVVD5atsC5
cs3nhMHeZuIM+PArQFArW7pDTxi3bqy+vBBtnjIcAqoT7vT03BbOe4+EctMQH8+sBVV8kMMuZmCZ
Fj9F4Go7VZvFvsUdVVlP1liyFLdzppnTixEma5XxbmbhsOnrBqQwJW/aw3IuviHuIdr2b2JOS3Qj
Pnl52cSDyBFbfd524RI4Dk37BZ+Q+NikJLajums8JrBGyroz/hx6AkljWmzJdbAh8dennkBEpnFR
16HCcIAOLZDvbevehwYMR81fc9IA9RW9szBFgjLQx+GNFxcRQfUUigtzDoyfmc47xEOF0Bdqmorg
SAHOfOWoj46/JTs8OKZ9jzG33PiafJ25zYvGJWARkTUXKOaOdZahKq9bk0qOJCorjG+NxsH276as
hyr9ik7yIi0k1R3Ee4KryLgjSmn2vPFFRJ2io+L0cCtbWfZqFzxX3egaRcmbpz1UdeyvzTR9kITm
7ii867PMq1lSEg+3uiOJCKtz/4kHxDOyifAY2XMrWXbRacBTGATcPE4Wd6+JH8OqZ3xyHGMegoVN
rTzFgFW3o0of3LB8KawK8Er9TmLPqzYrN53OPZh6xiMo7Zn2B9G98l+qJnslxJzfpa9CdG7pIURP
h9A0IZCkeCdCaxtPWAk63TsFktskho24mPT42yZGmJb8LiCZrppoGIMsfslDTHfw5CHzin3hZ1dJ
PhWjGMb4Xt8SO9uRp1LoD11KJDIBWjddg4Wsbpk3aXl8pRFqFh7r71APniPFm1n7llzX4TXwWGWS
gsKda0PSLattrOfXyie8t9L5oPsI75Sp36KEhGBql+doAPs8BRu0c/B7seVZ7Q6LxpMOILCN5Dl2
oQhkzywuV40fHZXITl0Vf00TKTFTOnzjQyAeUit2bW+/oZ08tFquDgQGxJsxvE0LKz9luCwjt4px
zefRXUIXsxikgwloxg25ocREWTe8NK07h8y6DKvIcMiP5ZKJ5Ftj9U+hH5C1lpnfglOQSdAer4OF
FphFnqe+VPLM336KiLspp2HnyunN4YxfTISpThEEsJgSaChZj0aWtSf5coeAeEJ6SQtT+INcGDmB
MPpAoxXAj3XQky4n2KqQ5CwJ3CAnk3yhQrA4vvZtYeLY/it7Z7IcOZJu51dp0x5lABwOB2SSFoyZ
jAgyOCc3sCSLiXme8fT6PKvu7cq81VX3LrSQSb3JzmIyAoFw+PD/53xHmM0ht7lU1KEN5Y8eypCs
WFoNWLWT8VTLge8+n3GRl/LF8muH2l9765f5K+3RIimAy0e5QuVGGdD/8DqXOpxFiBShhJgBK8E+
JnxAXUl4tG2dk0Remh77YYJdHg42xj62f4HuJzeNOvnI/EUz8gXQQ5okH7aBAX/VayJxP29yRKkU
XGP4qibHn3BBz1bBl8LS0ZjdbTC2tzJOL6jCa+IcSUHNBG1+taLgFB5M92JFtBhTE0tIU5UkwpFj
2VGP86FkrlwrGVfgZ7U71b1PZ+q7NR0vcwzKm9ai028GRsVT8pqTe3PqLdCsfWYc8q7Ir3iGEaPy
PbEZwaTBRwC1ic5a6zZjTJ/xhVb0Vc1dQQ9+26TdXUKvAkA7E4rKBYN2Es9gY2u2xWxxwqA89koe
wqXfpO4I2wzyWo2FKelu0356bZfwa2czlWT+o4snQtjjcx1Pr2lPm5p3JCI0+TRtZ1s59tNohzeR
F3/6oNBWUGILKoLsFOkp91P6MNXNSXCEQTi9n1ruabzYB2PsbqdS3jeAEq6U89Int3NrRWvb7JGA
mkhAzfHDJU0IRcfFB7Vqk6naU+Pa+JArMFIAG/H2FRHHtJgaKhkWJCfXtlAe897oOeFH1w3BzYrC
i8hZ2EvrzqAxuTFcgbYEjeZQgnt25jc62BJjgdObj5RiyT/xMXOEfXFWiEJKwBDVIOpV2DTXkbnv
RAK+jI/CPgyiKjETDymU8KqZH2Vswqadnh2r5+xYdY/J+MVsXmZjeZyX6JNMAUkBlSDWOCSUYoqP
nm9pZGC+LwSGqYr6RgqdYG1TmBE26Cdrogy/PDqO7yH77Cw0eTbPQ6AN/0gcRuD760z1NzOdAwxv
UAwSnQNnttNrlnY7egs1BnnulfyWFPLaCWqcPb5BQde4qw3JY9OYT+xRil2fy0NkwkqfB9QLLZ52
oNXNhvYohOq0/8CRqymmwcqVyWOMn2LlBvw8gbrW+lTYR1c/jRCOjZFkK4RYR6N/Hz334Xt+HeFA
AMZlQ7YgfsQZ7TU1nJEacxdCwfORlgBhQ6Q+ZlvT4fEqRzTCCwV9MHAvpjul63Gi1DbbAOfrCiSu
WrZNj3S4CLw7ovU0scA9oyQx7Wv9mNnmsx04h5aAqyXX5j2KJasI0HRmhKeakgnikZ0XqxM0yKOd
Ta+eG4tjeBtz9G3di4uf4Cr0IQd6dG9tJ7K3S3jAuG+evch5As07UqIvPymIXwcm356uuAS7AVOZ
niFyHIz0NKRJFbJpBZqm9tb06+pqSI0dMZndTkXDyRYkxFpk/eQNqIm6Eu5VtqgHuzsHLk+XF/oX
gyICzy8qkLFY7ltrPrA434g6L1aToyezoljnIkQNZCHgpPZDFiPm3Ox9KgoqSYglrJGpWCXVDWzF
U5A9DT3Tu9tQ+53JCkPqjo3l1PTRhdYN5gIaFzVjOm3NfuXwdgnZjUV0cRdB/g5+evZHfDvdfFtR
HcXSjG1JTq+DDzG8VHjw8LkN9vCKyGIVjOVtR31jjOAStpVfozdj8+zFw2rJXZJ3qBrFn73THiPY
db3W5/h9R/DSyFCZpuhm4akpwQBYNnSZIryJddClE95kod62u+TQA12o/GwfLcuXrIH6nI4pNf5C
viXFlX7hPmaquXLN/tUsJkrY4742+Bdzci7g/u3CKd9iG3pMrOhSNNXWsmLt2X52qwKSjzmYLDEc
8WJ4SG5IUTjZAZ85VZ2WJDBZ8IZhUT/kw2OxOO/QhvYCj1KFAxKN4Tu6uXcI1m8oE7yrpr0Ni9t8
TF6xlBDtdjcN7d4x1Rs9LaTlCUuVr0tAroouEWRyx9/AUrvyiRtC0t9u8XNhSmAkAUg54N36DBom
cCLmqA8Uzz1PBGsKExK51nzlGRqt1N+O9vgaqPDTxFDasuGHWRWB6W9x54eXzBifhd0eaaIcLKvB
/INTAJw0Sxg6mmR561rz96uby4OJwHzyNiGbsW2l2nllzHS0/AgiQ7odUumQm8qPjAIFvpV8M+CX
AD5n7Lo5yvLBmzh7SzxOIcQpN9rFCd9zjCYP8MNVWLD0Jnom5ZRpolwUT05AOTJJdlFlvuEPhrsj
84855Wkt+EIV25UppV2WPSFybGwsF9p+2STsAiBnc36X0a5MzI/Aj/f4wNkfhaiL8D2iCV5e3djd
jL0AEMVSwCSHD0rKu8KiHzFR/PSjz9x3PI1N2BpYz1eeHpSDMmEQzeEDcWanzOcvQypiLHQnv5Qr
OBiffrC85T03b1gcSsjWfF3EgjWO96nlPfiTdae58t9tEkP02YXz1nIFjRxxEEH93DEcUbAs6Tvr
1km4zVl/M8OoePH6tkime5ZHKb6oeDjUS3O0ILDkSEFSHx1izzNkjHt6spuB8QuC72oo5g8kK8D9
4k9CAIk5bZ9LD1x7774HqD8oNLr3HZkHOMjd96ZzXgcKHgzahySOTuhAb43lC/HRG2Bv90QUvbhN
uIfhfzTkCAmfb4sUsH3fz8+jFX9gwj/Jnnq+csMTydfpAWKKq0skdwXhmGbQj8eC/B6ejGLbm/W1
W3FT1ZSx32F5XQ3VtlaCLEvhPWagKkxL33N7wCUBdEQvnxhwuz0Vt0sk2/eU2Bjqq9En5t7nxpT3
oYMjnRHtBOYppR1N7hLZastw0LfGDdujh9vpql4GtIw9Mrcqv0uGEAUdvSUhy8dmQKFimI9FHOhy
hPmoyn7TF9abi0BqMOxdH4JXmbmoSXHv9CyUpPEXqvBAEbHxE2GGx3F2T5nkQY3n5XGyvBNHh88Y
tI7fyHuaieBdkovLXEl/m0vFeLpOmifQ7fdID2mgZFrAMj77dLlCjogDFJIC8Jht0lLQk8Cc2Qdf
PhI1R9oUQMXBPsBHh4OJzQerrb328u62KQDjM1Ekkk1fIubHwg0fg3pvtdGF3DlERv23mFduA+S+
feLc609GYP0bdvT3NrN3TZdu3by95ZNwXOGZ8+WwnwQzlH55STN9PYfLWyPt44S+CTciOZmYv7YJ
clTIsggTJY2DSH41KPvLKb7INrlwGEZTalzPHvWfcHym2IU78r3tSN8oB+dehPK9a/JyLSyty1pO
UO2e7ZnycVxLfz2W0KbZmtY1g1ZDS835TcCm1He4b7mjtBdYqMC1saeeeOLZb9OVj8KbICgD2LKr
lHy6A1aG0xB6C0jOEh4u5KUNESptzKZzyP3XqA7rczZdjx3RZUXshWsz6SG32DCJ6NejtnXbE4Eh
+VaGis1XQbIVO6pbVVx9V2H8HuX4uwzjp2TJn/76/2TQpG1iCvnXiqD78Wvx6w/w9e+/8JskSJi/
IOwxfd9k9lWupXUtv0mCbO8XT7rK89DE2BLKJIqW3/X7BjoidPuW73uCH3tC/+x3UZBh/+I5QIX4
Gb4gcO6W+q+ogizURz8oa9Dsc3GkBCnlK9fTl/KjsoYHCv2Rox6ClP1XbWPlrYPorHxGPvylMSY9
uV0IcMF6vxvwXdG58U9UJx68XhwT2RFX18wO6SgvgU+6fWPiQG1c6p0DUQZ+hKKfctNd1OMXROUH
4sBBCSdRq3m+QwcrTr60xgyqON8jH6Zm7HcSVTkKyyzo2jMhGBs/Sm8QKHxghCMu3e1/5TRS74jP
0/p+3z4Wgr2IMd44leesLIt+lF+NdO8CSsTBdWUOR0wWAxxdWqGsaKhGaGQ5MNAK21DraFJradaH
3hkJc2ijx0nBVJmGzN6mbfkk/e6Bh/sBkcVNVY+PJeHBe+m1nDGfDIOOYi+CTWG1H6MFewE7WUX3
ks5Ox8JJUO+yMhs4syokTdcEN446JoqifSSGYbP4xnurhgcnQIvbkjjHJN8xm8iLR9kCsAPi4LkM
z/AtuvUUj7CQw5pA8zbOLtVEkgjK+nSNGhK+WHdJ5+RQzeLTG6gwuU5oXTUmGkaYedehpcNI4jpZ
9S0pgdD2bohxhPDbQJUWBMLZ6FV8BP+gIdudQ8FqUygXx/bCzqPaOXFCO23STnryNyP/S5UE1E+J
QaWK0N5EZfrmOOiKk8I0OB+luBppI9oLYRFTREs3neoOCmbI1nFGiAk8fGwktg7B3FfONyov2Bh7
hB3iEHtit8yRs3YP5QSmkqgnNnQEe49EhrI7QcMhm+ZgFCLahO9jQxhLaCfxymIYcpalPpqn2yB3
5xNsHjhVwLMmlwQ802l2Y+OlDz0AgvW8d+wwu8viCYpy0BwFAYJW8pB59RY0PxGcDnU8I8HEVVV3
Qc5CR4OFQz4hoW7frNs+NKhaiXIn0WsZ7D3W82JCbZgY+UoPkWhHRaXcQXt4KajjRQwvz7RPZh1Q
AKLl7BVsJ4qlZ4ElW3Pj9bAmLJneSLxAu6Hwt20sxmsgnvt4CNkae+oVVdZyssiqcdNPpZO+s/41
yAcSfypr2BF606+STGErALugRIifLCIrik72KqlRUKG21ztAR1rfLA6KRGRlv1KkeY285dUhWTR0
7WUztMYz2Z66mzis8PvcViVkGpGtB5HdtpNjrAPzyeOcRKZi+GjPNkRusGmUifYtgnZws8CTvLTa
TfA7nKwBsGSOlzRB6t4O+c7qB5rmznyuaxWuctW6wPdSytxffXfTRcO5NymXhgvddifdcdqMaZkX
xXXbiG0W0nSG6gVFFsiXW81UqGzBWhihsMVNei2n8q0JyL5hx4d2wCcDJjdghw7TraUrARkYADr5
10T62TdqKR+BCRElM1T5Yarzh3r4LBPxrbcNe6N4CzwczusUtc/DQOwubft3bBcPFmDUddd038Qi
OVQbztFm7kpk+iqjxKZo7EWHppWHHvDtgzVIiuXl02Qkb1Qm9xQVVjOh35yufQp+7UNAv18ksGTG
/IRzB+7ZhPzJjmjMoD2X2bMMy3xD4jg+3DauQGL1IcaVcmeGMD4aNGWbjpwgp3XuhFG+Jg17NSAw
T2qQO0sEO0/M/apxKFPQSarL0TiWcNTHkHCdGBTTlWdOZD4hQCoaddMFXbEjGhGziwePBQMGMjUJ
+zK64/RJaChKgSQYXuLUpOKNm2uPxQy4dulBP9qk9GnB2r5wdu9uK+crSQT9kSoc7WqvYxfWIF8j
g8lcNSrOr/NU2c9RwogJs+ckbt6M0ENfkebblMmRjbCN0qXTSiv70DTlOi/6e+FaL+DWE0QtYL98
m6hbOkESWQjCjvHof2QJk2EUWbgvPPOpiM45NbNVi53m8GZNFKlSCv2hMq6x/YJMI84GutHGXaZ3
/Fgfbd1ez80Ii3Qqdq0RbGMDcmmbxhCbbDfYLAL1jWYAysUio6LyV55NTz/L60Nl0wGLTUdPhHCf
MmsbhOOlSyp5cqP5w5nzFQmZFQkVCwx6taxymcJJUv0hKQvk4OadGdX3be+S5Zk/127762zCO1B0
/E+E98zAb8Zwg9qguMFFC1jDt19mWuucjhm8Wdste8fiZTsMu8eGmgiTthy2xAZuOFKk20ogRJiI
jDclyvgxkIccrQSGFa+7yVL5Alt1ggiLg6lx6e3a8VkFFXxlmWfA2pBV8Q+pq0Ef2SeiaaE+FNU2
8cbrkigP3Ev2OS7Vl75R5MjJEV1prsUY3pfJY4pdJBQzslCRuw0H4ohLHvTmRpkREr1wesntGlGA
0zBVWbTwXIW7w79BP5JuqY2+9GWxXE3IMG8WmU4rS12T52Fs4hECsFF89hEb9cmC1pNJhfsvfnBK
CZNkulS9xVuavmYf3hJ6iojUL15VOxGB2nfFeoG1crUUw7JWPeLPOTuUhHCtbLd8XLLlfhnOVkWp
IxHKXAdC3hgNP5UkZzQLelbc6CR7ETVp9ZCBouq64YC+zYvjEt+GpXhIWh+6W3WOTTCi32kH2QOU
z03EIsc6a77O8fwJT3fnOdlt7BV3wYD+J51N3QdqKZGUMLE5c6fDI64LH9kvFEKkyVdj1/7Kbi3C
Y9zQiQPjCKGtuQT08q7S3kXeiRBhaqa7XI4f4Au+BGHWrqXhw/u3QApl+pyXshr5hQ9kcGAFmxZz
M8XMq0iuCMZh0EMoj889WygkAMux7umgma33GbPLQs34msqnccJ9DqJqZXl2fQgnVMcZ8soFc9TW
DHsUPjyoaQD91ROveDbvgtbx6NEkp7IlIStU9btTbktsy9tyGe7rokOU13irIcrv04WWWE27WrLT
AJpn3EX1fF9Vs8aSATogs/Oj1onSxqIgOluIcpo5eZ/K8n0cDkpUv47s6gCRLCffY+eVZbDspGc8
ibr8YIcbNP1NttjDyjLtb01ebf3QyTai+zrqqG5C5xwWJLx4dpo8yiC9zIjowkjs0zn/ylUgSGiK
p6S4Diz5mNVMlUkK8wKBCk2aMEDBIfbs6t/92b1Fy3fjp+UX5RT7pioeYsO9yWm3P9dN8TJYOK1y
x/0ASRCvW/RUWzX30WYYk0/DW2DOgRpy45EUVYV+NY2BtzojNVcKSVhf6w3k5/guw+pvFXF373C4
b4ghQIOMNy3+kpqOd10Y5rWZJtWmrU2QqH18P3poGNPC/IKq8XqI7PzJmiMyvbCp3kzQc6xi2Q5i
+RzFdBrnBwR1+Gqz89ywD4sGI9lMYeNSOxpfB5gAJbtZ1x7u7VbggRWs8jk6MIuQ3l2dAxVtsMWR
3Xjtl/hkk8yNEMnazXoY0q9Ro+BpLSk7e0qX21FN67lzfLIbq+sujkBSqOybEfnZTVb6ii+bFS+o
sRoO5NTMkUJE2uo1YL10nk+ohqRrylS/9bqxR37asy/C60g4zq1sNA7B5n3x4ikrl5RoE/YUbrRf
KjLjgRVTYiItFdMQB56iFI0m2DbQuLLhWsy1RVkeYzE2Wx4AZH3MpcBAp7GTa5y5WyIqvyUIQUrh
GodAmbqBGVymAmlISxhU1L0UNMP2CbgoVyW17pbiiaqooeVmhyPTApM4Kbs6VIFxE4x5txY9g702
OpwXU/mlGeV1CfBrVRX9r8nyhfS1Ys7eGsTXQVTc0PpWV+2CBh7pApnmJi0cLJ+hQAVh9hqnPU6I
HAYycv3oZNk59Xymctrmrr8dYjIcebf5NKXReK5sdG5OjA+iUcD8c3cIt3ROSUUSxQ1GUwRUdPfY
OwrrJmziYF3afrzyh8q+gaq4LWKz3DT1iNpNfLNML7n3CiPbx8SEgq1xPlu/wEnNSL4z0/pjKafw
QIQtHZA00sUxlEZcGTkdhgFvQzgH26RxGAQtevUM/yNqpvzFlZ7YpGgfdwNJRcbU+y9lf82Jpl61
8IPWJI1Twhdw0AwL1ZKZV0Rn4qgTAFWDWE5r5tYMmVZRHWM2B2RWFp0uUXdRf5VX5dG3KgRJd8Po
x5vWUR9DxnZ41FnWSOchZqf8P7BNYD6NmolBTu4BPoUbULMt7Qe3sd7tDO2ehDi1D+fpxWciU+YF
6wgrbo+aRXj2M+Hxmz7w3WvOCFZRTI+KnyKL26mB7yPwlm4V5Pm2ob1yBVG22Lj5iK1lOXJqnY9V
EDPnmh/JRN+D4nCbsJY5MzJwjHRzQs6fzcZrU40O0U54OVEWDlcRC3fgUu1HWbczdNRhCtDcG6fm
fujHcCVztRLdGyuNfdPrjQT+h+koMhRdUHfxlGNF7yYSzAb4g+bd4CXFJonKce+G+UUEIPygyVNU
n8oXLta+amzs0mM6ypVn8IVlF7BFp2H0IK0Gx4nhCKYQD4edNMidCyR403xv1pxjoGJKy/VvHxwy
BFfRlDxHHQqYFAjXhDN4cBHE4gQ4NwF5zHjy6Gh2nKAKKGMMng30aJYz6I4lMDWyhPH+ThG5w+W9
VXEMoR9z3dZUGv2ePY8vYiILoLsjHwp5wqZBOWsT2wlcrdsmqXeBzxl3XtKncaiiVWnjz/byb0E6
2qvIvW9o0RMSZW8FjCMsMbiCjHxcW4qCY04pzsmHm8m0kN5BpMStc5WYPTTKxXtcWPHwxGO0ttyA
JNIsvJEt/utMiwm6kmONxVFboKYsBtu+Q9t7QyVU3JCj+XW0h8/JjVymug4Ee9/iXm/VzkbqerW4
xd3C7sRwOe+F5fAo7bNihlnjCfraxtODWLyr0Yjm3ViwqCBMuG1TWgzMIdOqS2/shUYdLaRhY3lw
iPAq3GOCnDZWHb6RgnfDyno7Atw/QDDvT7l0ltUyhdtSfKXPeutZAQuvJTrtOD0PZfYGmfSiWu0u
ZXqwJEu1Qg6S+dLbQQR4bVKQiL7z8f/rlP8Z36JOb/zXZUq8GN3X4o+YEf3vf6tS+vYvls1WHtCZ
8qQl3X+vUnreLwr+L547SkDOb8k5v1cpKWAK6D3CtE2TA4Ww+KXfi5S2+4vrE+hIjdKzXMfk9f7X
//iY/nv4Wf5QZv7n3/9R9PldGTPX/s//xonnhxIlSbkUHTwbceOPpckwKDg4ddLep2ENwQi/2sBJ
y6jzPaIOjCU5KKcrKjI8OZ4UHg4a6ZIzE2Ox7p7izMO8F5mKzmFbym90huznYM5Ta4XhpCcruh8p
7xcgflZ+roYxYwNLNC9C08wnwaOK3ka7ce/nKDRPZZ82J6fJ/eTOp5MZ7ZEO+KhzBXKfK9Eb4be0
scmWYVOmwqMBpBEDWKUsHIXU9MA3RDlW87BAh87ZI8FpzkQbzHsBOxlT1YKfYO1lKWLrfOFAA2DQ
G8qNiqP4iTah3BiN8qsNbiptbXNnth59zrpLX3LkyBbhZ2vXwsd/EAPi3QnmgVNkTdnb4GJAIcrI
P7LriPf5vLDSkOCD6tBCavdO4rR/WzeLln9n7DUtlbCT6Ly0XdeIc9jMdTbwBTTT5WceGyDYSr9Z
I+6M0x14xHJfmMJ/awuj/SwEXTY3sdWZI5B/ryDfPwWDTcWHjF1ajCJRlNY8VdwuNKqXq5GeOzQ3
w2dyGuqXLjPldZ1RKWBOdZP7jPiBt6Kf+vs8dRCJhn5O8dHjeDdKt353o8r91XGyHuSthUXIY4/J
xjdp773ZpK4Wso++WzoZ079H4XU7GdBblOGhhHGIm4fmSQ/fcUgdw/NZYq/p3UZ+2EgsSjrxoCUb
V5TrUglErdib9lHizzpnwDpQGGUrXnH+TIhQsepjanbFNc3HAt1tbvAhKQgK8G61hw6zLFwYn2E8
IKtJxJBNa9PIqKb7E/66fHLkt5TNdbuO69G091FqIy1tHbd76UwyjPcLxnkCeILMAuoKsObWtJQD
UjkHbLxp0FR+7TJbIQyWCY3fKptHUg9y6+SDGGGJVXK6VktT4eyCbgBQOYwzzseVMr4s3JbH2HeN
ZUd/gONBVk7ttWVY4TejWRSZpjPm/Y74vgRvPVsvHC5ODcRyA6ioOIaJsu+HtKo4ljUIfFem0CMZ
kox5MiY7u2QyVvex3Xq6vx1CHGFz7Vw7yuwPtU281CHsakJAIzM+1LRSMSbY9LjJWBxINA2Hj6ZX
4wttSOI9+zLGzVfMBAkLvxsg3/VgI/wSetprzj/WJVNt2SWqnWNc1lHsjqzZU1CLjYlNcUDfuJae
tk8FVkj7P6rslE1QP330wO816c7h7ELp5s7Llv5gFymH3whw13BlVtB4bLqxt4ttGRccSMTTjTkG
OPQKzsae2pCoptyVV32CuQy5btjvffKnDsMgSY6wEI6sYVEigPQSCLxjvsT4dE2JcquoTbEhlHo+
ssYinM6qvjt5Jtl0qyyyTMYHZE4avH2EthH5PhSRoDiQ627fdVkynwK3hlUI1ltYhOYE6b2vsLmu
oKY5N+TDd9PWEhgYEyMHsENUjEc+VDHfkYRLVJhnVuWbP0XUhmzO+BfXiN1duLhczFhkW9/sjINl
DKRYg+KLb9pJqLPpzTFBg/ZAuJ6PXPYKusR92dpPdnjqvDZ4LXGTPFUez+eQuxPT4ZRauyGYxs//
I0v8/0URz7YDHO9fr94P3T+e4+Ljs+j+QbfxH130+Y9d81l8/TUuPts/LurfX+e3VV3HO1uWNOmj
Wa5kHtZtxN+aj9+Tn10eScoRLuJD02dp/X1dt8QvnEEg3bmui0vlh9g7+xc6ELyS63mWxa//19Z1
X7cW/0kPk5IpRlguu3kXIIGF9ffH9R3UB8oni7Z2OeQQgaD+Vu4ulczzs7uTOit09g/Qwjfsedf6
T1qDnkH6huHsmt47VIOuBYbbFJtNHvFnVBz1ryr8l6IVF5O10B4Jke/UoSmhs4h7/WuUXtdxXKzK
Rl70ryyLjWKPIJQsRcQhL0NEkUQvlxhG5Vge47kj5UEd8kleCinPeS9JPYGWtCBVBQnDOq6vIkFu
OXQ7dv5HOUnc6sGjTVSwvsjRp4qc71VXHrGSHvX1Qc8m5E6di955ljVdSu/gmxyuORutuzZ7Z76G
pAMQvW32s3J3pSeoa8TzleB1Va0r/eLiz5y/ubMX/YaGaV8MZNp2mb5HrX2hfbxLx1tUvfdJ7+yi
sThOfrQLeQ39gtOoDhGNRX1RRVGsYFdfLWjIJ/qZ+mr0DR1i/1H/LhXa14nUYH3xOpfWceXOlemx
kmJX8d1lHr+HrHDyvMfESI5WHu7LDtaquNShPMRKHty2R7UmLtrS0KhbjDRHN9FfUQsNpx3PXrad
pwx5pjgzKOlk5kezzI46xJPAngPRwSuoB6y+4lw43GHLPeifF5mzo9lVClhzboS/ytjZg7jknjyb
s7g0FTilxkLgQtBrKne0HYVDb5EejdvTJaFaFnjObuSz6T8BcZ7j5MlySQRkX8Q35yXD3g4+aeOf
l5l/BFIGPdurrhKUFYp3Prwi+qAGalB7RJJaWxl/Nzwcx3S4nZzzSPMgmYN1Kz/1LxSG2OFSjtKc
/Zqk7YgcnREKfvb7RyksZPmGeXG89PtH17/ttPm6rjs+m9ihw9/pW2JF6kDU1jtm2W+mLdZLa2Gr
RDUtiGjgWuMp/pbpWzOUW5/R/P3DpeVx4BbSg6CrYiEIVwc92uLJ2RmLe9aXR0l8TSMC7x8gV+fE
CfWg3R362dPPJ6WCtR75PX8vHIqDvFxj+o80mtb6XlKl3XSj0MmsK/0N4/5Z156FryY/GtxfBcRX
P31uqc74RzZz5UHjU4cuzI+QPA/6o+lLwEG3YT+2mxhA1HoPXewdDB765cvgzA+heR+b9/r99Gvq
uSFigI18rNA3vs4WD72+RSB2Fpy3VALL6UbfmDiggk4N4Q8T8e/HlR+OJxo98tMs5jickIRkSjSV
zznoj4jQvhH0fMKc9gX7opyknoXgXn2TYyN+11ceWa5OOPMOHh1P/WTWZYfGfY0yZJc0kCQWtR4w
XFVt8yoZnc5s7wI+7RW2w6M/ibOXM2HxLf31hf8o/Pg++/5w3T8JP6pqGOwl5brtrH7VjyfScoos
BlqXf1+o/uT+eNAm/+P9cYSwHLAutit+uj9jEkYDvI10TdrqZUq+xqomN8A7pHW4neNDRz8N8/eV
Hur6+9d3LOcJRzqNHTg/uoHxWHXy3BX+Ga4e7WRxvq2r/Ni0xqbS6Y8LjUucL5wkUi/ajrTWnTR8
GrArh+bw0ObN68heZekz8uD61ywPHvU/1xPsUqiDHqedDL56JaZ9Hq/BrV/p6B1ter71KM+pf4gp
jXRJ82oTWR0uZIUM6jFpmfP+7THS1+2NybubqbMek52/0Nzb6qcuSI9oi+fRftBzUWqXiG011JWV
akQF28i1y7espzurVgc95WBiwgk6pe+Nit6nyIFQgSzeodHvnE0uOCYMHHHY34yGn1m8rMX875/f
0k+joRTq91Gsb62+PxNmAz3LsjvflLY8R448/PXI+LMHRzLIlWNKV7JR+fHBcbyCc2qpML4x2PVy
o2XPeparK2Pz12/l/Ol7+cifLM9RtAN+GoTIcBvRujbYFWZYvZD/2x4hTFlsWO70UNNLm16+9VRD
+M86jFdsGfTV6UVSL5igWM+ch9b96Fz0MjTVJET6B31/9IW3ibHR9yvhYY1MPhTLUM0w1fcRE9xx
XNTB4ynwqzMHIQqE4qIXNP2fv0+npf/I2UjLLY4xyyk41N+YXj/UVv44WVl/suVypM+BX3ls++hR
/3jPLRMsYeFZyZqgcaUUbm8+csCDxEoeAx/tw09Qszt9sUbogpQsjjMD4a+/jT/7MjxH6nBlC66y
99O+j6pJLboei3fH/dJjTa/8ejkS7Cv++q2snynaelwjwdMyO2Qy36V5f5ydye5KIs80E93WPOtd
X9DUu46OuWYG0pnnER3Z8egnmNL03wy7nypXv82xVDMVu2VHcct/gm6l1pC4Ed2vNYElZPUUzFK8
YZb7B/1nI9zV2BYIjzjZjsa6ZxksreZVjza9bUzqAuYb45GFRS+Tev3QW+KeTPmpIx2W8Rr27pmU
mp20y2OUpcexcC56AUFLctbTEzFmB8RJdJadnZ7k9XssI1s4prjI1ZWMgb1dJHZYdHbT6fuUJdkQ
JMaj3hXplR5j2mNl81iyyQmRD8Re+dpYkoCkKz1fRdvIqB9bYEr6vfR2UaCAn0zGMIubkdzN/RlP
xnXGMNNjClrl341qPWB+WoJdT1gcJhBU0l79aSZJjcLoqOHxdLMfs61ktyACRLZOp4h6e7jVl6nn
+YYEK5oE+snV24eYa/3r4Wb/yfPFlXjw3BSD1fpOYfsDL9ypg9hUlgskTHfYbWuXoX72y2s/QifU
7gPbPesdgH7k9AXpi0sD9pBsRvXEQSnzKBMHzmV+1JsiwVXqzUxS1kfcJn9z3/5kZXaZEwXFSo1v
/nlSNNhs1P7Exc7MAn6zcFh61JtvZRSbrPibfcB3IemPXxLPILB306eKY4Ku/nHqSaPMiVTA1FOy
B+bbuhDVc91G1dnHkhOy7nH4K5SxaaVz0d9Myz3IKhZrzlaEHa/RYXOWPBD2doZxdob6fmvQW0LQ
967n24ps8mwAAA1DyyF/KSnaV5X5axsyAqutlXhnvbnKED2JTlHucr5vvvT5JLDaVz1eA6s4ZqxD
ku0pRbGznrZHwJV+6+4iIUh3g3LQWQdDEv4talbp/03Zee24jqVZ+lUGc88CvQFmbiSSoqSQC4U9
N0RYek9umqefj1mFnqppdGMKKKCQyDxxIhTk3r9Z61uRff63H6D1RmTarammo8vqep790wNUjWap
YqkjR4KLyGDqnafg+BZcRNZ5rd6dFSG5Vu7cGcmq5RmTz/UVljSLoab0sKrqGprcvzdKkrf+PF0h
4Ybn99rXb//9t/ufqwZT4z6wdG5WGSLnWmP+03crWk5uOwLwJiQakqh9S1piAsPwqUmN/V+dgBT5
f/2V/5YM/ZR8tVVX/fb/a/1jXxXO0gTS/l9Lhv/7T09Vwf/+2//kv/xC//J1UcH/49tzP/qPf/kH
76/NzG34aefHn27I//49sNhY/8v/33/5P5jrJP38NNc///t/flVD2a9fLUqqf9nXKA7Pwn9U3uvX
/8efO38U/DlKcUZD/zwL+usP/H0WpOp/U4hZoPUz+D1BqOTl+/soSOHfqCQb8LvTDX6NCpf1PyZB
hv43W2P+s8rQbdPiTPuPDY/u/E1m8aMgGtdZrfAi/DsbHkv5fw4HCzWKrtqKZXAuIGxnrvuvD5Kl
gBkmoxyrV9hfpKk/ZljfUls+tspd1Fw8uqRtVW12y9HyQ3ScOY4XckI9C/0yKxL0Q999OhDok8En
T3GeMIsFURSaU2AOui/y99Q8RdMtT7i/YNTCotawMcutvM2wSmYQsPCbKx+6hNGRZSV0jln0Pmz+
zZCTOD7gYe4/amQC64ZEmdWP4o1wS9TYKxearaqOLKmDfRt6AnaXmF9i8lOirHvIxL7jb/jLmBVt
xYAbtvgz9dqW+Dm2F49181oO6eOfInriOQeXfFKde1LutP6oIXi2CG5IFPhE9q3szggBsLqC2wfu
Mm4VsFZrUeu0J6m+GVVgEUuNpt0yyNqR/pT5yYFeFmW1y0jLLS1gV9ZbzRdVh4swHx0922huUn/g
WgK744dDABvArYzuACpfRYUasuSy5Yrx8qmVdg3cX2RaTb7v5PfMwm1E5ET7WC/OdlwBh9CyVP0g
lF8LEBZnZV1PP0yQfU3SHocMo28MA4TeGKVKiQ8Sy/4CS9EYcaeVQHqwBunDLgrlzaRv2Rb4Aj2O
3OMbw2flpoCECu0VrSrigncVeb2Fh5XakUIdYXafdEfVOmHPwgD9mhRghgiyEQeyMd3EQZxWLQFm
rEsj7RPgMQbHZYwqSSbWtZ+c/YJTvotRAGL2j5zYw3MF1wEBsqx6YZufVO5sfeKXMLlWh50Whb8u
7xPN4dNFtxI3bmVzCgazdh+xD5i5vW9hrbYd0YAziqlhOWgYouTwZJv32QpZ9S/k3oqTM0gw59BK
EJ0ThsCpEOSgze0ayGPZA67rHi1QulfQcaT2E1FXk/ZMMMRVxMNt0S6Ohi64LpHl81ENl6l9YGJ1
XaJ1p7+6K9APN0Aioo2hZw8F7I8GGHFlL/u6rb5FTA8ATe3B0l/S8Ia2Gbf0Kq/vd5r9R6dgtZOD
ICWsBYaX84rAh9nYwnlUyFqd5JJkX5ueZ/HqHEwhD002wssgTGmJtsMUYrZtySKSjjK8DUaMcCLx
o6H4KDVn2zbRXkrQxcVXrR3wqhGYbbIdKxDtELKeRR+wVczB7XZzCONdZo70kjbkNtcFQLwpDtBg
LdXLYlpe81CyUFXf7Sg8x2RhqWilVZSXTYVWyymOiId2ufrRLr8aOMCcrzhfx5YUXVSmTaPsmDwd
7bbYYRg1FQmGdQwMBLXj0jZgxL3SCRLNPnZ1E/Tj+DT233SSGESnQCSvJPK6OkFTVpyR69e+Sqgw
Cjy6Qj7EAJ6k6ZKUH7pDt988Dd3OTkcWYTyNbb4V3fgnzQ59/RUvnxZQD+in4Lh49JzPXLstc/4o
EJzMwInWlF+i1Hyzeg4T2IX5TJiufhyT2c9k65BFdwNKyUCqd63k4B/VIC/pN1JddFvpMisnOyVI
jGAIMDjJLil+BYBRpK2T1h6YNHhlgYiF8V9WY0jRSGzM4fiBytUFratziMTzqAsS7JiDq7dUxiGv
XYrV47Mo3jIsnm7kB53jIqK3Egvg1M7y5RBLY0ZcYipjwSNqOiL6O4HEgto0CNvlM2WqNVhvC4sk
ZjkQ0KY+/hCaZwIFJKQOtGufR6rXW065LRWsqqLPBl9dgCjhtNI3nVbHRAKh0OmgAECYi9yiRuCv
WCfDGYszYoCncarrnRJiYjcqaJRtti/xnoLSt/F7L9/6kqsbdSZR1zGk9kQat7SFpWurb3KTfCHK
ZaUrQWIC6n1QjeRFtVRnl0bSF9uvo2VE+WGS1GNnhs9ouluq17Z0sbEbQWkQryEK8JT3OcOfkneO
8Gz8CqWa+qpg65wzqka6r80eIk9weygDZXv4UbqFyAbku9saxfM+c+yEROTkjk311oDnkYmN2yKJ
M98qrPGOWgAY7ON3q1l1CARb83Mmv1G6BntstMLeDpAj2P01V30JpBjtVOTgscjDiTUsDM41oYSY
YdGg75xqpPViGQTxw4BM9JuaS6AWWtcpqkOMhZJVAeGoCA+BGyW/pJAMjl57GN9yd8ored+Y6U/n
zT2fICCOgMUlANhZTbbNTM4DzqvOeO1DpBV4apGUsyzOr3ifMtIxszBwpvZ79qxWir0lZnc/TyAs
Z4R8vRj3Mf1cbDfNl5r0t3HWP2M90m8OTe+WIO9hN7SYRRCRDoehln8mzPkwrTgYw/mMTszvSW/1
rDjaQVAkl7U+D431y+EG0E9Z57LJCqKLx8c8aazHoc3POOIg7Tg1O6F+uKBrQqrQnXLEHLtEhXuX
o1lgMxv6qCUHr52c52wqm0NuzXDcxk88ohO8Q2ylCsmstVD4eYunDr8SptRVHLdZszvrvnjpQvV5
kYGKGQ3gp/atn1LeAMg1akLi3iSvfhMrngNIdBdj1Hk59PgVcS1j+Ap/6LIghEyF/SwJIMlRxPvh
wPGxFA2Gvjwc0yRHT47kEJhXfEoTKwxCkXIA9l9NEQ0HkjpYfHcWQpIyPTDdlyPQUErWvkAezk9x
o7yOBqFREi4mdVBWu0ELPY4hF0ZestJJqVXpuUZT13f2lJ+5DM/hGhgRLkAaUmLWe5vwh4ICyZlg
+jam2Np29W00g+yNOoDFgWd0gnfVGg6GvLh60Ihcds18Lj2C18cLAKf7TBoN7CgIHonG9ZKkMDF5
pkgdNu86i28aORlFWcO2pd6SLz0ivE1rmT0alvgRMhFBWpq+HXp8DHoN7CXsoj1uLVK7sCoT7ZmI
BxAWLyYIx03/YLcoKtrShEsJJ6y20/7c8h9zo9rCT3vyyvjpqAGb6sBPl/qp9e0s0ElHxJt6CpbT
FP2DIWm93+GccdJKnETV7GXUFEUyP2WpA/HRPqs61ohWu+b4kLSecbGiwuoK9O5AmIM7UgrWCHlH
LiNVBWBhHI08SEna1va2Gu0m/HJqi+hRgjOakJXnNmHH+M7PBbaaYtkr/cdSe6NyNIcLErytBugS
NezGGC03qpqLnh/y+E+sfJnVUVN+NOfCcrClaMj5CeLubhd3KSEgyTQuMNP4IS9FtI/KB0dGnpv9
muk5Q2JZiIL3JCauBP6Pyu7oKpRDP0cuROZ9Xh3qCCm3fQe7gTO5DGRmRr2if+Di20zRdBBEIaka
BM0yDGayQgvnmPfJH3x/HxLqI6Pg4c18zpkNiQu+AgI9hKNSK69t8g6x1i/47YHPbZdjJ63Ip2wr
quiYNY+U0NbYvlbUrgzjfcn8UzcTkO1zo3QHVr3ttauzJwAW24anXy4OWmN6g3jvBAbN9DIBoe1C
IEOFT52zsXFpEerKvNKBbugtQoeOH1+HQfZNfXK7MX6AFexVCGgWKOhkXVuoZST5qMtH4gqfdIUd
HJ7e6xxVXqxDCFXOxuygy393YMXhzSCzOnRZCC6Sc5Axzgkxn1MJI5byQPcewJpTqX2qXa1uZtlA
fQ+ginKiKP0WAPfiKEdRHvbU2pMd6HV/TYA7KrxDJUD3NjzFfb0tlksIOIlMQy9ikh1/4nzleQXh
gRWEvmKaGrirOPhTzIo3GQ4kbpINEi63Nb9iDDnD5E38rvKpp4M52Q7uv+k764wNYVVbadGRIP4M
EDhm1MCY0bw1F8a0RtdkaoKnvT1G0YdYw7uucm1sEsrO/CTQudp6dbLsXWa+drtWaSltbkv8OIzk
yg7P0mrkVwxOuZfQlJg/ot1deg9x3yYkgiQFPZInqYuaDtLVpQn7bSXEuWuz8wyLCT1tZtlBZ+C5
nHLUeFZ0iQs+3prNjG6hb0uXl0GgAl87DD0iDQbUJRyDqbY9C3/qHF+TUcerxHehGpSpOBUn+AIM
D5W9YONsa+fIuCrVtda57aSrHD3aOvpxYoEteR87BCMpZCS8q/jn5KT15XX2pW1lEzjjpLtCznCZ
keg9fpsJ2TTmtmhv7PtoXfhbwz9ZzH6Oz7O2Rj9pOqrebOssYK+Q1M2AuSK5RoY1Q/U8C306aNCi
mQ4FZVd7qVbuMSTiwplcYFjb3j4N1UB6KfE5KLmlI6kmfhPjDevfuL2gfC9EsF8B/XOHn2N7r5Nm
JKXmIZe1g6wCk/dTc9lmonUb/KcFWdFJ8TaXZ0Uht5YNisXYbnIblExO9MeMKAhG41iHHwMcaLpN
YV60NuT7kyNfsZ4blP/96uag+0JXpm8Snlobx17+ZrTiGUMxzhfNr+aLqmCwxRKhqfGlrId9TXuR
aYe21KF2nKKGhnCkzl12g1mwzsczi2/KepqofLQY+zg4F80MtCENJGltGvCfj/oeEOhcl09dkQLn
hmeu042S4tZZBEK39b2X9KcwVNgsfk6NcUa9UU6+g1lyXhS/nI4W36qmvIScEnqMELsHo1tavaeY
QcZIAvSrO03HQmatKh7nHuuL9LUQ5kn+I281Ge8xHezoNAG2HbdkBBEmQa3UgJgsvzVXMG8eXyKt
2JZ2cZ0IRw1jTGzVpSzeR9vemRGhwLwDTaSuBJ/PKuFoVyLLmyProSmL47TXOLyU9BKp98ZeAise
dlaH1iV0DeB1tfxcT/NeaqP9bBgP+CxJK3f05WBZ0nEh2sghKTWnhy/EQAtZ3TkW0AJ29xKVqxwy
je0KnxYF7ny0180WQ/rkaXYDHZs0n+xlZqJAStSsVG4T1Vvj0bCeDOiAKO82M6iPzTxnbw7YKIj7
lyHzEVoibK1Zlw74/bl1K/VmyQ+r/Vye4bEoGShqS/9T2Hz0+qWNpZPF2ahEOjgSYkDkeT4JEOLR
BP1LB4XvpJ4lbxPDeJ4MjFYFgvucmVAUWRuzgNirrgHY/Iq7F5VsLCNqjnEofc+25E0IYarSviXW
crNpIYui8iQbOvAtcqDHVd+T+dQtb22qHVI7o/59NkOC8mrmDjqnvcO5AeQ3Fb7WrCKjobqJRD8q
828jDF+NGFrQJUTG9FWnOpj+al/35LANceubFoVs7qk2SJ6iHTx1bk+kf26E0rpx1vmdMb3O9sRy
2B8jYCgkTrOCZiIh3uy5QFe7c0YePTwnC54mUV5UI/JkwY7bMV2IOUkRyKO8NdfHfTlLNEw9NQfb
Ro+Ik7yU3Rfc2bcMGg7U19SRtjGlspHU1L4/k/M6r257mQRe/ZeM9k1ZXyriZIka2XbT3pwOEdnm
va4e8mzmo4r9VntgnAIy8UQIFat5V+Q2zPpPHBb4BWNk0sa7Ejtn7LLbzIpu8XqTEbSQaI9yE2Fs
0c+LERgWVyexcwa6EyunMY3IaiiHPa4R+belxE4IPRwpM6IiD5iZNdWznQ8H0txgUWA6aIMq5lPI
iAIhoUAzeYtV+LQhrDRreqjgfCdgI5yOxf3N5ADUgW//5KX2ViWBkjqHrHJ2VVyjRiK8hG6sDo+d
Bg+hjvG0XLUYqB9OtF671AbRGKV6r0Z6xau2VPdaQjZwqJD38lbwyj0mpOpMMtdP++nEw5MOGFIb
Z3LLNErF3wHLEOC6Kp4/RYWgNA7dsCBdA1thIhe+pKr3pHnmHm1TWBufg/UZ94A6ngp19JZ53hal
ciiGPULpHeM1gIqK9Iah4zVhatMuFXfN4mrNFERa5c8Lrv6i80sEOsphLAmfwjfi3G1yw4lsU3xC
a7sYgEf4oF/N7lJhCit76J4R41Hsr6o4tPM9zxh3dGOJ+MHczfyMipUFNVazKh6DwjgrNHcWYEad
5aDAc6yJ9JRAgDcr9aD5OppdlZAdG8Y2hwcIyTpOXgTDqiS8FoO6uQG6R2ZOVkb91Of2KQWXiWdw
O0Z3WcX5NvhR+uYkOH4AN3bDiNW521vJcOJt2GjzN3Igt9eVXc3LiQp6s3AOqraMY3IP6IIjjIMl
wnU9rJWXv3S3SdUZKFMTmg0orVsWTr5KqVLKzlc2gBboMAFBMZ8NiKTyqxImXj7OX038m2fsr7QD
baXXt8dVxD50ws+rYzniATIX0tOeOiKXANjxum3CqaVbN6E9VpBGQq8guTtSrxP5M1WMGgzfF1Fj
2HjeLTgDMV40k2N1ZsLY5zXt9CWLUAWukG6EezUziXlOb49LHiMO6bxoBolQ0wPN6Sr73bZiOBQ5
c87skmoVQEbkxPiEU163Kq5uc98+mngjdVrSogjPkUi3X32/hOS7WUep7HxnJDOQeqglw4fjKCNg
qPqpOPq4lrrZ8GTNZzZEzdrtSXL0B0XaEl1ZO4m/MuIdJgBDzrDUaA9dvktGkA8CvAM1TkQRV16M
CjaudSQCMCriU0kUuT1cxjk8dNkZ5pwhHJfQSAHWfWoYq0DVahn/IHplqHmaM+zCmQhSfuBuJHgF
nVHVBgJ1zjifa1hQMaEhlf1tQ5meByZz5cgEutnpxbxr1yqq/s2n1y5eIGagKBOqj+XVhVGKby4J
bERtMnmqvKUDaIi2HygX3xee5RaUGcsus+4CoX5ECoYSeCmWicyzCVTTJXy5JNSl2Gm5hIP7VUKT
OuSUUB3mgZwC4YRJhCEcOnCA24LwlKQ/TeklmT8sFEMNIPV16OsoHBc25w2nusBmmE8ZXfuhhLdi
54FinEYgo5g8xv5hgSICKcSYMK6bWA+iwMkvvblH2MMkGGgwapVxFfi9pCQBJOTWyv1DQYnRVMfa
PKn5KqrnCrYv8kzwqXGwqaTrPgxq/QVyAIkjgTpJxIU81cafWoCr4XuTkzP0Sn72lv2I2CiQ9JeL
LAyPLJuI1mnIv/TkZRlnvNljMPdAeQZegm5415xbhE1Gi3AVs86wcZSY1iYFr6ZaD2myz+RzU9Ue
C51FnoMph7/ASJHtmUek0r44zTP1nbW4s3kXxqFmPBsRnNfIx4ac1Ba2Pac/ZmKTSjz9atG5ZWn0
rfU/gGM72qiheKzHeZcrH3FzX9rP0Rl24wqcUDRPZ6xGHikBL2+mA1mhT4ImOTbxQY5MP+kqtr/R
VklYMkvSwxyS1tmRIajaW6N2O86e3mJSY9/7kfVti/1QwwEoyuLvJkM+AeOkwQxOKxMr+o8ycwvo
83ZWPqx2jzzVj4gdAJkwgnhtVLFLpvC5r/DXWmTMKP2filp0HfdKhMwy/VyWu8G5Ndg5G56vkmNc
6+2tpDIGkOfdkpUnLCjrLx8/f3ZHi3tIlQbyyk4BqRpTd0Vmsgt7AhhH34k/irE6mTMDHFynma9i
HqRj3MLQSdgB2TD/o2lTE5lYLOyo02/yVQFElMdeOtUNHnSFg3dwJ6RTSvJHMvCrkwpg1z6DoZkS
VczXDtxOKLe7pSfdFwylYjWvgLXp3DtXKNOxE/WJ/AvCntneFJfZnp/xNZDROmy0NfMtSgMGjIOz
1Z36YGQQH/GYxMp7HE/Uafc4O2H1gOaZvPQ8S9aaLlqiobuW9ZM+QUUHWGXXzExmt5Fw/rKdaSOQ
ExXRV7917c3NGG0Y8jyw+yTd9xaSJpW3qWdGSA07EJjz2yJeZ6BRwCrewuELp6cjJo9suZ3AE1/p
9/xtaS8dZ9YEK2XRxXNGT53J8hXN5VZByqsArBn1V7O3vDZD8gr0PcLZWfByVfaxanF+M8HMJKCb
qCMZ485C5hMnIbcunhYAOGR3weWb2/dJXmAYMR0zudMNOEllFzQMg+CHM9h+J2fDDbHhz1y1cEow
/BpeNX0utIt6+jKPF/I5Eczi9SkOjVJ5IdQkp3nVYEsPZv4+MpizYgdzj3hgzQ8xpbvnhnKkSj/Y
jcKEypR9tR+RkJ5tKz1EsuWXGZpO40Hqj44dvQhqfoNzUQ9fW1qCYWp3GQwrpo18+i2XduRNVsmc
W3paeVcpML5UeOXkuHSVblmkzzqbuArUy2CRXjCN2x7aeFle0+zJriuvA0FM9+dH2KQyzF5TGFLs
2E9xacCAWFV4xVFh7K04WdCbb/oUU0DGwWjZp1HJHgzztkAUnBCD2DR/chv6MXCn0n4yET6l9nve
QIA2n+cWr1ABD/Vc4sRCv7bpzKNWqR4DVngGh7o/LgV6eux5OcEqSU1cw7Nz7KGPDHHtq81VRXcy
k2TW4CySWW+Hd5LBkXGKTa49h0upbAwR81ZS0DEMFr+Z1eHNLXfxEu9SIV4JO90YnXkDhOVb7MHk
od/PiuaKGJxm841m1Gvt7gikdbe06bE3XcyMD4QcHmOddfJ6/F9S7pPGICNiEFtnfoB/szeMfkPu
EQQFZtkNb5fYMdwEBH9YZkgQLc2IOGD3CyLlnYswEF+cBGb3GIH3WVAMXibnKdHvsa9w4Srim5tY
ii9Z8mJBdm9tkn1e0/xmIwKbi21/LeBMNOZmfKz7IIr3PaSrZ0XfZ+KkhkSR79IZbnO2bUDPwKtP
zY8mX76yQkGNSmUX636nwm7ru24jDHoi0mHngVl4WeykGpTr/AOj/mAmkCUr0JRD+po2WMGpndjc
MdIFEmNfewYchXlfiuGIk2sXNf7I+d4v6alcdQT1jG0tZSyYfjizujGayu/ZyeiF6iLz84SkMn88
L6rprYuPaiFAb8QLzya+EfUeN/WWveFBZuHQcMOqBD0Q8sbv5l7yYEBiVfXokOgsdbngy3ba5Q0Y
qqkLuimHufouLb8mTsKcKC+NxrlT47dCZN7SWW7VsBRVOAYQBIUm6jpSsZnJjWD2yXJgqHclEOcj
su6SUz7qGED6B3203YwVd1cx+TRJ5zJfbVgVUt4R0Oej1X60BuIc53lnWJ+qEgxM6/tScbvwR57f
qOa9IrVetQrMuEJ6JEjLgaQVceIs0Fkm1wjss+zcpxckdQx24o3Fg7eEgDYQKVvkzycWbWw9/qmz
DzPR3Tgfdgr+NuH0bpT3O+uzV2OaYMEPi7bfYtqx6jFUfiu3xH6uFHsLnQGALLhdg2xHeebdVY/J
HyusLklFwSKDPevPVfFZGe/liHe1iH/It/bLIrw6kdgm4yeET2fA1wtzypJPfRVCz1z5qT+jc44X
5ZXqG3lJt+2k5Nsacg87apCypJVSRpoT229y4TtiUxRIP720k7nQ2adu09h8Ka3nqPgtwXi34aVg
HJZp8yVVgAZwS+qZ8Mbc3OD9pTd/rMwZftqwWbp9O0Fnxc/a5pIn55jo9S+77s726OzMMAamOh9s
3dkjpAvk4cEWz3MaMTpglkJtNzogFn6Nks/gYCc22D0fmYEflsCpuF2Jtej1nIVmuGk11B3U2qhV
PB1tNUoMTgCOSH4ttHNjvcGzibeZptZS3AEU/pifrRrQX22mAa5OVx2mvaWPhygXwSDF944wuXy8
il76UgG8NNZwWGQYhyZU9zo/LMREYjbbChatfdF6ke3pvQWBOX8SbfpjxZBeaOwJAPON5ScXu7h5
T0G/pLa4yB3O1/pHbTv4f+AkWBn1+nSRkpZS6sWw2XJn2ygnSBXRRdk0J80JX2csT5buJ0p15A8e
STNlJcNP8TosT2vDwEr+HXibr2ZzYKnOwPMlGHoRoExcYvVLGRUUav1cOJoPJi98HAZGeaFe7w3n
WwHD4QwJ7NkOJdIBB2Qw1t1zVjKtQnyQDq95Ju+ySvqxJK3DgXyvapZM5FPYin5JQvkCHqOi3NDD
lHiWjrzsDunxJDwZTS+D96NiEAaozgA0qz3+a2BrlI7MBKpawd+2JsucKzBhY3zRviuGvqOcf1is
PPhYTGKwWypwVbnjOD2iCIDU1P5OJaQ8hBeLuQOGuQdy7tcG5m47PlYm0x4Iy3F9isVR5TiLpIh4
AovBP3tJyF17bSDZJTtW4DyVVvXDyj44E2gWi5PGcHAKDQArOraxxSJBwGLg2PZ3exq+tLB3j5nZ
7kGdb+r0cWm5YPKSSV5zs7jWZo2R/PgZkguHIPU4MiBkt/DoZAMhoGW4sYkuQPgxFMMjehHo2cVO
ppTQtN6VDKDCDKmhBLz1y3hIubRIM3qyoHxXILM2kvzBQgARu+VSfe5rtENsJ7d5eBux9A9Jfe2V
9sGy0GXJCsk/HR3Fuz1Cii/gp9stcUOSCihzrgLwTiiSQi9KaLjzyjMy8yaGwbfU6Sqh3AivDbky
+LERhU3inoHCbG38v9zpzfis5DpzN/RZw+gl0Xc8UJ3w8FeK7CW0jo1+JDh9UwINVNT+z4QmM+ye
W4rNJAWhvmk4AgaycNkyg6VjO7fMP9PyPUhoTcmbmvPQh1rDvlVvN5kofxDTUvn0h1Lt9h0lmRQf
KUvGtnsp1zcvpqjrhv1i/drIl8pq2rWAtyuUR2VGyiUcswpxUG4RECLUF0R+rhba7lTmvJ6OdVXw
+JYzNehupDUJK9AwWYULHvR8z6o13dXdGKzA9LF8t3vuJuCaDFelQJQSXm5/YmZRUAmwKBl5OEgm
60nYnbtb38fAsCc35HPXdfa+NNcd0xakFuHK348KryahNVSaAAIfIwLphUPTrbKrqax759HPWoS8
y9FAdYby4sgHQqILD/fskuq2yZPhEsGjVIQfjtZRTSLPUKNAcdB3deSEMqJnHoIjH8VbX/u6wuWp
gkmszEOtlpewiNz20+aBHFAGrqsiJu3Igqq3snqRRvWS9+vlzlghGW91kgNtJ9zdsh9LenPYRtuC
zrA0W7e6NW3EPpQconZZFcN87vU9HeZtV5UMEN51/T1ZKETh7iSya408Ugt4M/XIkuHFovhthcVs
7pRZxiYfBB6o8tAa4Zeq8xZXUx0kuniUMu0djz0ZR6W565jBFLLstXN/0Pps1wzSeZqpikhpEdkS
rJGHKrXSZoxkr0tVV1f44FW6cOYXjepb9cJYoxnPCQmMGgh4CRjdgKUqo4tM/bK3qcQzZgjhdxIO
fkFTlmO0kshka6wF9UvtXhunBLmnbe1+OaTLd4aAbSL2t680CKZ7wX5r1l916admkDKhYITKZyvz
LgJmNDbfs7bTVLqDGEH4xPyqc2sHEZ36JE0KaUZr9l9yqyM9sDAukGxIvIhThfsmAn7K2ltFR9cX
J0WA3I9T0t8KF+7aVif4zvizlPtCFn4z8P+FQJn3WTt3NSVi0jC2YRmz2T8v8mNUP6rTx1gyFNK9
1KHv0NHH88mOCoIvrbsNi/1jFQxSuBkoZfuJl6T8qGKNLt+4x8UIC4tEtQ7YXYLzV6t3MzFggqW6
ZqQPs+g+E3l8VwqSZEbCDiXAtYYZSCxKFCpBy9lJ0mmqRtoBhCIcZvXS36aB2sXk1Ld0g0mP8jAm
5JKMUY+Uz/kZrfi9ZbRekQKIQmI4tRx+wyzoE6Y/S8ix0H1WRUQpVWYnFtSZ1p45UA3jLq9xuB3I
zGUFZNoifMtJCIl5NQs4GRlPQySItpqvw9LcSYQ+GZO27WboR518XOWMYDvHHl+o/CWY17b1YVny
j25asJWE0J2zep13t9w0PvCZ7eq9EplK1A2YpleGu1fTGJJjBvVwtwiaV3OSX0ZH/44y+YEkzXfR
RdWrHU1etVgvpdPM21oymoDgB6a3fcv22px3YTszGy0hwSCkih6hHVowDSh8eYmpETZVK9V3mfwO
xsvI4MdtiRxUaL3xZxh1eUvMoTgp/LKLpWvd3AT3mrErZqqQv5e4kq0K5osYEh8NOmt6jrmlBqBb
kpxF+HOWQFKDW8ZpEAKJw7Bq0WL13yB98fziTHoME6RJjoOINS15/Ar9s8rk+JAOQ+jag9K5BL78
cg2bgQGhggkonY+ugMhcZ6slgMtlaaNdltevMe9v1q1EMUiRKlIEB9C0STm5QNGVleXQhy8SPirG
f/q3o577ldAYv0X5bcIBS+XjrfILNav3Zjh7OUl1DbvTYq3Q0fDwBVFC6ls5vdjcl04UqJZg8S1v
JT3FAaiiPUv3XfjaT5MPQmMvU8/ioSxlnhgmf2zy2cZrR4VsuFCM4bGIxvxJJ/CSQFv5pUhoFosX
6BEvepum52bqa1dP2Vf1UNZ6jjBz0sfXnAx2j8UWIVkmhH2JTPowvo5qTW847AWYm9qp+kMy5AGk
cG0nREqmXkwwrBQD7JxQIm6I6eFZywANpt0A4Zb1zqSRwR3NdMFTx/gRDapGeclO3czJ1NXuDZLk
BksYGSmAPVA+qqiSlGsspwQhN9NnykAqGKuWedokpi2CNemJWJC5UnA9/R+uzqu5cZ3Lor+IVWAC
yVflaEnO7ReW291mJgFm8tfPku83c2fmRWW720GUCOCcs/faCQQ+y8wExV5pr115aUy0Cyoun0eU
L1P0kDC6taN41fZfMz23IhXM+1E7E/Jhsv+RQc+JbVoTrcZo73w/WNEsJOnmEMBhhoO8qHumgkOy
CjkIeawLNrlklSPWnstOFtEVQsFgQxXsv3Pq0LpE0ee82FG7G1p2ZgdV32NDryvA0YrOwefVSklC
KHKaPHfwC/oIsfKdVQYWrqIGshn1Ss6GkbucOr478hd3MXuV5Uiox12THEb3oyjbTVV1+9D96tFk
Gy66nODFTFHYy8XoAiV0gkUVsfEr+uw7ixUeR286bGh9LkdSxEFNmjbFd6JWOcS4mTmfQcPcd95L
9zMlKSFoH9hga/VcqDefplEvgM8yLZqrQxU6jO9uVTwuAqgrNiFoVcAhFrVL0lNIhkuCpW2LpyOa
E+mjrNuKoV1hA2oTH4OY6DS+VTRt7Qx8kkK+Ej5LUTOxee/JvjHZHBtJ12CmXBrZ0OHDFFy1hul5
AgpRfVNCGBwOkonVfUB0AG1dXgAiL2wv29cxE33QfbSey+YAq3o9JdkSdv4yf6LjNFEDtyeRHGlh
uOFF0qsX2bSJ23CLj2mg0vfcj958VB5029QlwmNDbDWthjUmJOj8YC3TfUBAJIf4ZeCrbQFvFhT9
EtTwIv5DW3RZtCf0Diz4kJHKY5b8iVPitZlp9FgBso9CoQKoLqF+uA+QDAYcyI+1/qwKjAdML0g7
V1Cd75QsGDDMvZAjJHozcmms7hTSOQU3bnjvAS3cLnlXXJrRvWcJE7mD+LnSm64HaIXI9q7EJCKw
899mmtKu+aCa9FjZwHqIeCwVHUT1njZ7XWRk1B5SjB40oRR4yf6vFV6hrzO37dnsBus8Cs6RjJAg
/RlYKtzjgFOgpUZX86PRot0mo8iALQx2A7GIx3pPuMt2zJ/Jjzxk96QtBX957dRfs0ZGb111/Ecn
hwaREzqjbDhPwd+wp7cawdUiaQuxhs8Oaw8uTHJBFNsvb9oRtzSVCI3/Bk19nwHvc27imsrccNuN
DL4laJ10psk5ks8o/4qYwnBYtzPPghJel4fUaRam8yLGbch21sXNIUzXcXhM0peyHRcuZWhmbRL1
jRKUHCXKpl1198ORzYBCUALEzMdlwdJtHipabnG4nV0Uyo6xH1lKOnEz9NozUNOYF5uSpfG3E8K0
+p2Io+OQf0WcZrvWh/T/Og5HAUVw2oqEuG7eOjNT9pQSSGixkupzxAlSb2wy1XRxCOhsRpG5QN83
lZvCgt33zUa7sCBNR6yWdlJRnvBuSBuIxxztzCVwajt7nuXfpt9F+YeL4FP/qRJoLwGZvF+S8EEj
fLEVQhJX12Ln9Q0xuBCKNrQLmmRUV7969EjOJiaGqqTW/dc0QEGqLGx55uTme8/HFlgxq9VeSbFF
JbRxwzzGGpMa0NnR2RhtdcsY9NFk+Qvg7pecyRJwp6RjLOGGT4F7GSiSPDNxXg2o7Gqg125pIoEG
Pf2J3cJ/bXoqqTDS73XHmDKpKgYCHYFrA1PzCkqHC+x2HP0HRtvuS9d+WGXqrcvcKlbDSGvKN25a
ltGjk38FYZ8zQGOpIoMGp5IE/5iV/XehpjeZs3siD+MVvBFXxuWUT8Qd+du4k+SfN79MBqu/i3te
UEGlAIkuo7Aka8/qWPCNWJAlbeGTLHBwD6hmLpGpL1P3IrjtHf4Q27sDN29mws2AfCLg9zCuoHFL
rOHSxxIlfo+Z2JXlY5mdumBC7smAyf/2YZKKK2zR5wkTkSznQ219hy09TVDp8/Ddert6eNbGySdO
wEhvCZcXTbTHYf41G5C6SoxP3bqzacQhpRlkv/I6ghmcxwYhSYRNKc41euMzSWhB7zwEwYeBb8fo
fwaL982R8Fb6yM4aPu2pdng2cXEgTAehe+4NV/LQypVFIdsmgrQ1C2co8/O2pmaew4AILa2QxkKM
v2dgY59eSmkucsM3/9Bu3TpkBZx6EhLCeL7qpNnHBkcefMTsj7KINxGpRsd8TNWWnf+tNVYEpg8X
t7NT0By8OKRV7dLMCLaclCN8S6ekzB6SnvUOHRGbnzkwscrkUw5QU3gabrMhgLYqNe4DsqvRf1Ov
WNpFv0D875AK7wqr/BQy5lQTizP3grmw6DWSNT8t86EZN/kUvfqqr85WVwOLzvxh0c35yQdESEqt
0z6GUHqG6DHJWw9fXDOs7Ltiay7QlFYDND6jlZe6oFde6KFaJolEVwj22RpXwxBby7vsuBkndQaR
i046VbtYZ78DC4ECB2Jzy5luH3jNzCsFl814jtEK+9mljopq6VKVrVOjZcJUfJhTH1Fk/p5cMdJ+
hY7SuPO2yTTj7Cz/SwvnrsdBlslty0CFP4irgcnHfIX2NvAeuvLkQNqRNkfDP9nUIft7XSOeId4Q
V7dRHQrGniTWKLY7e3I5MZrbMPYYzZQ0JJJ4pwJyvhMd+8ugJi5+bkiSi4gRHmEk0nKinXx3fhmt
ulcnnBQjMTYbKupm7WVkEJJ99YQRY4degnMEws9ZI02oCrb+2qx+lW1KzkNyiBx2PhAn12mU9smT
ORcSVGOUBruuLNDRZwvqVI/ZLBrpOWIyzd5Hpp8NtJh40J4w3p/PHS0c2hHZ0zRmTAfvD1luNFTr
9w9/vvjzAOp+OqTW0P5Q76d//qXVBqMUu78EOggOFB8D+W/3DyfkNrCLTSyMskrrJQU7J5mKmWYj
SnHo7g+jF87/PPx87d9Pf/71/33t51/bdvjf36bKOT749aGyeQsuJZf/MJGEzUCogYxrGPQ1PLuF
nBnhVkg48C3UaFdHQ4v0Px8KAJy8TKJu974Ol90cqSPKw+r4zz+YLK8Ct4KfTweyUvHGuaKbDv88
9ASwptDbaZ9i06kn6R1+PlL/89E/nyau2tso8oy0L45x9t8PIFGypeVHBrWlQwQLkisas+6Ridq8
RRodllML+NbAXnh/cFNmffb94f99jViJfG8UPb30lCR17r/jz0fU8bShCJ8gBrBZgcGU8MhKm3Sh
0a22ddr9GkLbhJQet1CBcj9H+xiWm8pS6Y4GKMlJLji/MUtqjq+ErkMfdo5Gav+fz+Mxmo/x27//
4ee7fv5rV3KXhKYs17MYjRM93P88dLOqj387j0FTKNLjz8MQ2FRC/35OPMmW+WhH48DBvwCQCeKk
VVtH1y2x1figfPI2d5/m3n9TbYuegbrEcm5GWZgPYUz/w0jrh9721rOZNjfHbpMDY9sPYlPwO1Yo
1BG2+NuhpQBx6zE/Axwhxt0KDjMo1aOHR2c9jCiySGqNAYZZnwh03E3jiGaBwYJGKx3M488DBs+G
LpCB9KFT+jgmhc+HJCtZXRm0a2MZerV9jGaC+rKoRR2NWAatRBNW0E+i6CUilZYhXNYfPQZcNKw4
x5f+cA7rGsYFHUYSEvD4CdUfyZ7uH7QhyImQYld4874oB2QFzVjtpccZLUBoquSEEzmjHWeSS1SV
9taVM4IxoUFeR7nH6Li7pKFT7ZPhWca+8Rqh9ybUfSI1hqxIy6JiQ2se7r0gQeibklrCfHltz8HG
NMZVZaOwdgiEQ8NBbdUa1iXKcPcJIWBix8Q+WVS9hOUxXPCndtNqcZ9lJI9lQNusmdv8VEWa01jR
XKvz7LUGh/YhXicuXfrERNPo57TJNCmhgLN/frXbhJgfiGM8lgovAtlgz+WEbXAKmUy5bf8sDews
SFN+/uME9n5tUmzuSwu1i121QP1yeq19QEdnwpTkU8+se53Abh+IvhudELFLTaqMotd0GxBucZov
ftUE3q3NrtCbuOAImtqG3BWyFNfS4HDq6bnY4v+Zr+AvI1y2PS36dv4lgnm4SZyQHpq2zGqmnYU2
LZ7T7yqPkFWbZnatlDj3s7LfeC2sdVWQ5RrPjCYdU0VbjrTAN+6RKH2ePWd3PGpFq5j2Z/Rdisk9
WkiFw2JPc4j+f1Y1Z5INDQTY46tLrvOmyfvpI8Ef46myvkZt9jj5hf8Ic3GhEsNjltB5j61l91uY
ZKPiYsdEzdycQMubh/KW2tAuNv9+Taf3rrTloqQCi3vpGoEQUrTXfmZ+j++d5HpaI9efh6aINRKE
7NGyBQFDrhdf5GydQuvuGq2oWJuSy9SYkdgWKqhPY2JnG7OtaWs7bXQsTCM60iIHcmc3I8N4OjYe
G2EbQ+SQ0YkTtrDPfSYdBtNJcK9SaalZU7QlsU6dUc6os444RVRKBesur+mqcNDeNO1I8jc50g+6
9UscUG69lfeWWlPr6hyGGjWv1yGIIc2JrbqjwdR144kDf7K30/zc3t+N2Yz2ee4Rf5idj1axtVu9
lF30287om0VBZx6xTWJEHS3ms6Vx7luzORkYw0enEycYYjxYnWBM2NGa8c+SLeWYm4l3jU2mpiFi
v12DRD3AUHjLiONcqtrEl3v/Wbqw/BVA5Wure1pGgBFvltF619LFnWSI1dA5Yt9O3vjuUTsxSfW4
XV7cxkeU2sD2dTgAyrTzrp50m8fMC99A1HtMphj38DuE35IzY8TGkbQ2rEKdb9FJnaMz4R0msmLG
vDp9GLtYHPvmsalz+kRF4D9EOF+PovWaYzZO8wJLLXA9IfqHvNL9w2hGNxnh5+aldoBqxuGDnWl/
bXEiXPlmT4gZyp2db5HoXOfyFtnBq2qngL2Pss7qpfXSDEO/dvy96Fmb0aIPe2Ykj3aH0RTu6LkK
Wms3DkO9mHSaoy+annuk+KfcpfmRdmBu52L+VL56JtwG/Wsq9NFIivQ5qDHY0DLhZc9eOCsV65BT
BNEPEGlIrEn32ijOigHqtWSE6kXPfpBYWLNGQs/LwiUwAPXczyIVujTNC5UiZYitR6kbZ9fCZCMP
PY2Ibs/wGno1fGRd8Gp3ozccXUjQ8GDgBJsoh9waIyExCrEJc5M3lx+TI5ZLZmB91DqHDEGCmSb/
vL88XDyGNXQHOo8oMIcxPrfGqSGvi29J0AGOoVa/BihEF5tQ3rDsnwS8fUO0DP2l9i46nozzzxsq
yGiHiSodV24SJTuO5/uhD7Ij21ez1sqT7wla+rtwSu0aFq5LbZoG4YcVyuHBzC8kZkUX+RRVpnGJ
WKw2ZkJ6jak0n96/BjYJ2aaF9SEIaRebku2zt23vob0/xC6Y6DiZxT939NQ7Z7+y5n3bIaIfq4ef
G24eGGOmBT+WXEKMIEZzUgYHu6gPYiQEAa0eJ7aaizkU5q7mzblgEIYfSPSvYZpZFwoY6wKggNNA
WdCy0HIrcyd5IHIsQV+apP981EA1d+MOMSRt/3U0hkxLXR7Aw2Vv9gThcvRAXfqutPYZqIAorsn6
agUuwB6T+jj27yNRx+chQczm00XLbJAguGeS+4QlexjbXq8i5W/t1MpouLrjtZ387yb20q308/AI
yqIXabiZFMHJsRmtiNvbhKHwCBRJCPiYcxo/ZNuvhZFsNFrkHSOwq82YExWhwN0eFqioo5AB6IDF
fqwwS8HIP2qX5ootu/dUEWtTxhA7iVnIVWK/9IXPhkJHd8IH57ZhusOvnR5yF7Fyk7mYtdj6gwZB
Qog8dwsdezMVw2W0nFVQNnvEuxx0JveKJepRd/OuicPlYFrmxhJUfaolxTeJnnOYDuN2QCp9SMIP
xy2CJ9cEiWjVebokSihI0GkS0ImmkWiwgwy7ZTzhQSudRLCqzJe5rjdES2c0y1S2yHv4t5XazX5J
5Yd2awDk7ZZA1eOp2hSMsAr77gsYjbdibM/Un91Z3MUk2seoY3Dml0NIenR4d/0gFulP0+hbqwT2
OowL/+JApmS0lLSHoZ8w0F0mO2OH0wICL6lSbKY0gwGbtPjQgQtIdH5L5eWXri85ZmRf4Geio5qr
ZJl1JaMyQtVqgyZcvlZUxtIvBdrghlzKOvq00twGxI2OQJbhMSBtY2f4921n/k1+6V4IOpLCmPWp
s4c3M0J9pkxyGPXw4XtUW23Tshg56Nf9Dt2tUIrkT0fvtWA06CC5zUbMb6nrPpaJDBgxDQbBh95Z
cNesIfBbh6kio4eJEs0GYJ+B/2RY0SoY578WDCxyUjnCZTG5f6lRJRsjf5skpBLECvVSiMY5RpN9
FJgPGtbIm10ND43TNKfIMR+iMqhfh7xHulHw1Cd1C/wZ7pXw3EvU0s6by4ouPMqxQ47QlN26RZtW
9IswAQ4gE2vTQAWgzxjvY6fuNow57mpaGa86N/gVW2Bbpqw+ERuqH0I66AgzwCibHQ2X0EBkWd/q
lAQyQdaQ5bdPeWxdVF3rVV40BwPTH05si8zjwOXPHdILx7V6h7vc2HdiOJTw9FYtEaiHwSXZKh/K
Jw8v44lT22tnx7ef49/PoS802+xg+NZv31bITwbJAZZYPQYQIyohe9vdjQbCC3NYu1OCWgBNupuA
bXYqtj0/ZYBVVOcR2SBjqnaZimltQQveMG5tlnP+W7T6VcaAB0IvxAhSt+uxv4Vp01/9wF4nlqp2
XT5OvD4Bphqq0F5IeC/T9CniEL6KGH8jEcD3L4N22auwXg2xvjercacpAEMDfze62o4TPBYbH2ri
rpm+zKluQRoVj1zwjr4+0yonGHwiibDUOym6cGyEW6fxfnuV4x7F+Gf2XSRY06G1LbXFuP3LFJG1
yirlnkXnYkefjhDqf7WlQbqMThGYAQmcxorrbTkYY4f6rwGLgQAhI1n6DaLH+Da76LkSlKj4RUAN
5jStwPD0T6NHFrDR0VpOO7KcFIGQZvEeT9a36RC2Rb6FvQITbKNGQHifIgkPiRjVM7O5DnWxz4q7
CloTHTlvvyMUEJsRc2unbw1FxLpNtV6VdN7/BNO1bPKvysp3nYefqzR5UY3CTZeFa9brGmQhbvXa
WCIh3wirFqvZJ5HXoJkYwyOSIzG0nsw+LG/KN076K2Couh26BklAp89BYSLMaSs0CB3FfwN7NBsY
0qX5e+d2r/D/V/FEtxaY6BPJD8yXmzXdUlHl7buorb9mMeSnFrN3YLENElDBC4XDbeES7OdquztO
gBM6EzSIA34xy+t1q92N26fJ2kad0nrlbe7KX7HLEL13ERQOEYNrn548PkoWQOgbyyRLDlObPloc
S+vqO/KMcFummkQ+E8xAEP21s+I9mQBRkAMGiWYiGqVzorUKoPJMfvTtDNa47DNs8I5h/q0kuYsk
73ySUfRSDiVi8JJ5zcRJRlrx6R7u1QeD8wBlgWNBVf1xmndHDiPScv0bVKCFJoMd3DDrjynkqGM2
ci27ClUYuiJlcyLue4E6gyZYmDdLafmnlhFxNcXlGok3XuQ53Ixm/1BCwJz1ono2JBV6J5i/gOuj
4MGqM7F/evYjiI1wdXPL9LPONU7fKKfDzwIfyuE9iu+mw877G1WjvY1yOk2wMnlmJCzUmfloJl9Z
JJ9bT26dfn6dQA2jyChsOgsMCU0yJ7Wzd7wsW7WyNw4k1L4YmcfYsk05wVSfbhejzK+QvY2+e7lb
i8zQ2rjOKBZlWN9Sy6VVl+ptkjQsLj5d1uCOjmjIqFikptjUCiP90N3/rsTZewq7jZ+jPoCz+erM
NMakO64y+VVnhXcI7mPfWTGXpdz3gRnkol47jX5NOY2uoWFsq5LI+HFc3fOShoSVIbFREgKcSWxF
dccA2FV2vuFMxZxZ0s71Jmx4Fh59M8Pe2AwaCmL1lI7eMUI42PszVISwpffWBye6zhh7JwFFf3pR
GpM8eR7sNwO/0JczvAfwfl5A3ZKH9ZdzV3Nan63ZF5gavY+MoAvPK9fuqD36tDQzFH9aESbvY98+
T2ydgF/kzo+FXkedt61YtmRBXYQjH3hNsnDK4ppJ71whiS0p+kV67XyIP37Fa52WVG3kuP7Ja26S
zlNYN8RJ4wIAz5EfyBNC0B56u9B8hEsjln3IjtagoiL/zFTl01Cj2DDKZWd6YmfGf6J4/CroOi2c
BGk71eeyLJGcs8yhYTX1Z9AgOTNVfpuL6VAKARS1TJ4TNKMDRRhXUi+TcsiXdkjgZsmuBKqnf23B
5IHSr21uY4azokDDAVssXk8TuBPwKUd6X/Yy0ym5yfmLU9Y7hKofQjwOrXr6yVaTdu0sCVRfoiu/
XxiUifU0HfqK9ScMnZ3QMYmuYVUxJahvThr/8rNALFw2qUXTlMe8Hop1kXxOZSbXtg2cxZ3Gm0hw
LFhhj7oZ0Brn0XrrpfmOUxV9YPbvuhF6045cJO3Blx7btRBwlowAd5+XPZFWhG2paIlS7MlWIk11
XwQOVkD5qBTqET9t/pIAsujubkIsY2gUFb3CFLupa5sSmdxt4BYgpRRvRqZJ6J3kpnY66BDhE1MW
vGHjOaMvvuo6Jil60GdaTjfSd+Jdfb9+vQfjxhwpROMgPYgAO6spn2PfPWWtgc5h7L51UYcrafYw
U8qv7O76sx1PL0cMxAthO2+W1drEWZfEoirrT9fmV6RzLY1F2HYkOz1kNo29ak4vthLEzUXuBkTt
G3/kPWA7fc+nGOZtgOaG7NozYD/6Zb5J15AbYDsrc+XVGFhx/R69gDkobK6hTlB/EpgO/ECuqKKX
6n7CA+KjUbDAnkpMQkQ7sBGThOxlk+i3rDx0OKTp0htBkqCMHGXMgNYzw3sKReStD9S4ZnTAG7nW
3p5NfZ8ruz4aGbMruAdzmZ8UbyffJps+G7tTwCJlIYhzSu/dDLsjS/Oxi4LvSTKQA4mIyg161GQ5
T3TaAB3G5DU62cc8d/U2KtqHvPbeMq8C3VJu0+p3ZKgz9+qH/kH00JsscdlgaCIZylXi6EfWOU+7
0xQN1zK0NDm37ROTTZfjImYenjneY48hiouCCrdMB/JHQwNrMrmcvQE0kGJ3BaDwgQ2O9khvlhfD
ll9Doz77ySdyT00bu0RAXTkXL42GQ1HsK9fHBFO/TYxXeQHlZ+rxkluz06zGjqBtg/M1kZElWb9+
DmIbmsw8mNuM1gRFYBMteeY0ROSI08npn+dGvaDxKVZlw/E/NrVYBCTRHhp2dQ5mH2jPgHZEDtAD
2kZHvx3nBRfgGZV6UKTBtbDjVTXgYht8BdPQ8h4RDCMkQWmxMJLpLcDq7LLQgwMeLPtVRjx/k6Nx
aDCYI45rXWbc4dQpEyrmO3AdCQbjtMepsXFNGAZoFiX+eCd3rlmB865cpZnHDQRHh0AxRx85JL3V
I8N4eDDrylMvJbWiSmO1y3JNkC7gFS9PaOTamM6y5jgb1m9CzPEKRERgJYCSSd/tcatFLNT3U+9j
QQ4UMEk45IalEWOX0lymo86X0k9zIK8ImlhuqI6AIU4O7DCwYbt5CB7NGEeBNIikHho35pfR0a3a
BoaZRilKuPaqpmud0TtdWpJvbvpgp+0QYItBSdelFigQ/60wb4MXckYEQbIQQYZ2t37z7xQfqw9f
m6b76DQSA9nSfc2rTWa3OzO3nxp7nG9dnuF3MvnuqS0QxzvjdmwIGXYXaS6thzrJjmE4ojJup3jF
HOaiIjMk0lUgJqnzL3OwWU39aD34+Rt7Bm/kKDARZo68GWt5pEWp104gL5buznbz6ma2CVkPhnI6
oIv3i03UJx9YvTj2m9VjSMNhHabeuburfatkrDfQTp/aCkxSkNtIPUO64lMjTg0AxRARzDaILLRp
hfmRzozkbc/aFz2LeafMPTchy0pqLcNY/lFxFbILREATfRbrtonIdwFZqehY5T7m5VDWOMxCgyvs
9jgc3FpxUGOv9uf8kbkdNqAAa5SRV89dFVIR2PQjZwXtyo6+CtqCnCkhnTD/eNajdals2tUCo7Iz
Z+Zmpo9Ol09tfYsesUjbCUdTX29ZYTeBEQREMkxQKTHxGw7zaXKgsnNTFucmYPIpm0Jd0pGzldsg
wvYT5e5SOlR5xM4e1x3mAqBRZoLzZ7LjjU1q8S7UtOU7Jqqz032S9w6s6qZxxy05u2CytnEwRlZ6
LJJxQ+2XrYbosxQholfC1qp7tFo1g7GrBtAOQWitcmJZtyXJztiWGX+MBYyKcN7URfSao1bI7tP1
sOxuBZt0lK9UgQYO3hgD9mMRBtm66dGgmnH+XPpUbQhSkSlh6wbU6M39MTYxoITePcxBltc2M/6Q
RmvgG/HGZeSr22xUp3YwPzraaMsqJJYnDczrz2eQAqtVmcMjjZgprDxGKYsmGfJdxJIZ2qJd+B7C
rYbYwEWURyzpkgsdDhtLQuZROSNxuPffbTOAoIVr16Co10n8DXoSqZvlz3fy4w69Tf/SWerA4a7c
yQDBT+pib7MUmqY4cbqNkChnRXntEuRMkUCvNqXpZsaOubQ8qIC96e+j+3aVCF65LsIjVTrDpurb
BzPpD2gi972RjddkGr81lSnnAnvpWR57ZoN3IAxRZytvPE4ZljG3HYKVDZ0WUSSSoISN6f72gN2i
wNrcOTsVxz07bz+SjmwzAzpA7YwmuaX9dzKXb33okO5DAA0VArfpMK867HDK4lw/OIAqHej44PhX
YRCeGRUxfvCTu0YbBwTLYt/+FSJ6LSA+nZq5/MhVNnFuam/+KLOjrMtT6GukdhAHk6wuzkzJ3rSo
hqUbxxCEjEVo00rl/IJCp7bnrSO5GmlhvHHUnE6lnzHUmKlC/ZjEvJRbrrKnYz7I9MqhcszpDhM/
YHIaK8et6osdx+ijQWbcypiFWM6yjVf8MBtxH+5Qd9ea8a6iHdTAiOHeB8k0J+M2TfjBrj2vUtvD
d1sSJZEgs1SFQ/BwwNssbotoTY+Ft0hx6AWxsdDxVrKD0+FOPBcJIKHugA6GuLEKb3DQ8k1I47Xd
oDMRX4r7MhZGzLLL8xBl/RS2mh2urCiREPjFao6vIseZMmMRjxA6scsnrKpYB4qh9tnmxs1sRMN+
SuAMzeP3xMRzQYqtv5HMH46CrJM8daMzOlsgOenbECT2JktsInQd/OM6ghaEv0M302qoHc7YGlog
wzWUY32y7bB7NDhjVomDBj2I4/FEPCQY3z55jAeUR7A4Mli3/OkDssmSY5WN6KNW9wUDtU6mCr4/
xWyooyslYbJzpH6WRA0yE4u3zsjS3E3eQ15E1yJH0OIw7gPjQamqwWx1UZrTIan2tf5Q6YfQBJYp
Sr1gDnzkBdbvqXJ/E8WIr6WE6DLEd2Kim5FJZX6MbvbYlC7+zrJ7qSWO8rmEEquAWKAfYuWmI5Ll
yOeC4NP3Q1SG1oPMsi/0969GKDd9lX5M1BYkjfmXIawgiow4Q6ey5JYTqBcaPRwmC3aiSfq0XXbP
eaeWZBIyKESsvpkIEX8ZnQacczXt8cyckewj6O+qdp2R1LIkgOfFpPO8yMyQnQTc4MYKYZfwvl+m
kVy6iOYHjx57EmGrb6oU5CDFVY9pYZ3PEYr1rt/mjAaXdpMWlMD1XZx0/x8+HsssejR7wdaKEtS7
t2z9+si4alxgHGRVz5BNWi20p9b8VnWCzjUPP4okPs0ajwEAzi/sCghL4beK7hcziBUyBWjHojPX
QyZ/T/n4hKAHb6Te6AZJqzU95czxyQS9BcahsWmR5iHN3jIv0VxXqlrKxAR9l8PKa/p+X4She4w4
p5dh4hxiFhSUWS2uAaTYc0G9bJJ5NREJyVwPNiSTmSApfxWCpmk/tQZLUH+YB5/DvuEOa2ubDCRK
hzrzdxpBvkjLlBzO9IN+sYIEAce2dfs/ngKrITH1iaEptlDAw0UPQWMs4LAVJWJ7jaUIOTlPiU4+
+nedVN9eHgYwvMN56w3Zq0aEPBQ1G3UJOAk9zjrpY6TVQIUGP6DR216zCsvg7DIZlBVNFoPWtVQ4
Gy1eeCMwd4Ppw3BDEscLZglekkxm2FgzCgzUh58JdhFq0Gsee/ScauciSuutrxFzam1xKbygXiC1
juggz+u6MSV+qbJC4orpYEJZybnLJKWTJSqhL72QoctRT2Ek7F36QyFu4ThGNWZFiGQM/26Lj80/
eV69aFhipWWkx84CLYDTh1ehaFCIjEeJmnHhOOOvvMzwwTjZu3R0vXea6FMkOCsNKuGuWVcCFk7d
qn5nueIhnLxdVdfPpkVLmtEhAIXo3FHuYjIq/6g6GgFi+b/sIvisMhe0rboQcv/cxaigM0OXIJTy
JWfIbWOD3hqgdTBWYirvsq1y/3NrCFxEmCsZeA6bXta4h0iER8eZImCgGySQw6jMwLgLsNf3QCKC
Qt47Lf7lnngY1VJiB0yJMar1rHe1DTdhvMyycu/875tBmC8jjxx9sfNat9rnRfXyZZz/NsK/eSZR
G3kmBgK6lEACcf/WgjRiQs8XOkaTRVbcsZ3s70T2X22P4DBWY7f0KrVhoogqOtg2EDel4XwwAfwk
WivkbQfpHJhx4SGLjbDHlCFH0Ub/NpLuYNhVsEfPc5FRrY5Ty7GttPub0WPjaw3atNFfRCDHdIQy
F0TJbyxMr7OVGPiQjP9i7kx660aybf1XHmrOAslgF4OanL5Rc2R1lieELcnsmyAZ7H79+3jyAdfp
mzcTd/aAdKLSLllHbCJ27L3Wt5Cz+2+oyThpTupYsHLQW3WQ5jJlaXCFrPsxh4zVv8i3fnA+ybhk
X+oDqisaIvnofQ8p4dc9+p5sBsWLu0KgXwz3mTkTElgyGhqQTWP7GncOyTUM+Ht6VL6z6kicX9at
56JYCOzHnJcg7DGazyK6RdOz40a4e8QHWO7MiQUMx8NPqBlwC/XIjLEQj2nIIKmgte8HNNYtlyi7
vPk25vjlB9e0NhZkFo8fobUqvI8pMDfpgDlzf5ZyEpsutNZuq885x8f9PIVPmizOc6cPI7zDU2vX
O1BQ8dHtxveoIbrFVtKn8VKupR/3j6jqUYkN2U3OyjzJtNmrwbrPtMSCV6PObNDmrr1sOBmgy7ru
UTddy3ISbRzHlYxJ1lDAVykCIpQsF3pJR0IhAOkpyN/abBd/KMy6JB+eZYN3sDOGl5zuDzw2ee94
5kPmwN1pwuAHqzK9YDEjjJnYvFpDI1iKRmMT1puu5bGZQygDNW0kSkcMdPcAUqfvAq7+JtWKlaCF
a18aOlwzt+8OlB30BWwnJjSx/FHW/AVx/qKYlzLQRKKVJKRDGh3InFAdoCdmoMuzU9Jj8szohYlE
IZzo1WdHk3gYrE+SenkYWUX5EZhbt+wn7YTixm54xscZ2gQWE2/mUOYm3lY1tOQbrJIDU/SluWcp
YHwjHatqnHZBDiaz7SkpYKtvmdLd1AErrPZuDX7GlWgklrlo3LtFVW0Hosc2NpVW0iOcL5MO/N5g
fiMsF1g/CAwH0VhJZ2egnwIATgWbdAz2zQxOp+KAsS1T42WYWLRmDw4G9hvID/TcAqQWVQfia5iL
13nep1n12Q3+yY74brkr9hMoK74R7deIIGlOxviQZyZlXXgsDXm2EsxfOeJsGZnkakbTQznCG7EQ
7ax8wKWVWb5Se5jbMcCBhKKjQGrf9XPMbD5gpOgyfW+fu0Q9NsiJgFcAcuomOmRaPHK+2mthAYFX
xcKPKM8cN2iqCFLNOf3Q1sAJNSK6grFyE87zEytNu8omsgNSVvQ28UyGPMvBOMOJYHvkhBqsAm7j
HnuK8LUTBvBr4eCsHLt6yIezP4HV9pJ7M8XM0c9fq/htNOyj06OSs01OyWVJ0GHriNuErikFFgj/
EjuLS/SCIRjBjAnTd+b0hCAvGuE6C7bLw1HjlWGSVaCkGMfbuHoz2SHXDhMn9n0yA+nu1B4+wSqd
XpJcd+tRs7IMTgWnf53EoPTT8YNPcZMn/v1iAh7G9gYI97PqIthOzTZLZH+YSwMnKD3t3AHYPEfD
m9/IaYXkbSp9fFk0a+vQr8DampdG3vexBBqUtC9xAFdUPpbx8CODrr+rv84p1UrdAeT1a+/OzuOv
FJ31urIba6udr6ygFprI4TJ3xoXYbx+xC21ndcdLePZH94CEXSME9DDZSCbzQ5l+1BZuZ3QW0dJG
MNS4iy2O2rNAcmRJ+ki2DT3VB+RnmeI7I7ONESdMRJPyIBY2a/ZjpOe6b8uKOmvAAdfHdExLubSY
hkOilQCutefQ5FLEesFeuS443w5E8WyX88ZbJo2d8WLltcQ9Qycoaqv4aNTPeT6CJofaa1MyUURB
GREMZZji7M0GxnM6s5KYvkMP0OrOFvPFqcc7JYYoJ0RtvJFR/iUq3J/FfK7xpEge8oTO5LqJZQAM
CLK6N9ChjWnvUGHj7VNee8gLedNanT5jLV0O6gAX6eKfg8B5NWde8axU/Tb13g0HlJ901d1gWTg0
Iv0UC/oFdV++IIDH2hSyxsx0W1dNEW5Mj56JTzuSAcDADMpnSjPApoaP9t3JmC+hP/gRRJRNbjA+
5bSONvHQp7AL6Mi7Fl19yqxso324ttzsRl0YSiAkCJyPwrNuglEGO3o8eCwaHM8t0IV4djazcr97
Ed5ELLg2BlYOSwyhpoymhMAKlZTAkUaVgfwPctbemd83WLJXw8Ewps9YNK9p7O452HwZSQ6p7RBv
rHPhze7RVtEhjQPgbbFLGxz7YEDEIQOdHuEqb55lHyKXF8mnWVICNY+SwlvlZWjsiSsJYJ+KzVj0
F5HZ6mJofI5O3BAQGoEna/WeaPk7S3XJVlUchIchPAZu/T4yIjAmRlZp7CMK1pge8/6+wpjF4X0E
H1AaG+oXflIrs46mQ78HMs2R6nFjSzrOfmu/o6bzuEisB0QYbNuZaTowRWNTlel7PBoPZZU/pk7/
OofIBugJv1fSrrYdhVnduQd0F+9pI7MjUvZtjtfOFk23wUzUHgje3tojEK86/k4qkA9vprxxwaji
oQsDpJA41y1sjlDzp1XR4V5pFaBpiZSfQdZtZM7GSTvGM6KcHzG0ym009F+nhFS9On42Ad+udYE7
w3qcJxoFLiIPUl5BQHe0BAbabfPo0+LLc2B/yGezOnsNM0r0BnEt6UvWm91MdITKb+zvvv9Rjs2z
aCjVjZDIkrS91IY+dRkHkGosv6UBvMXCegvGNOOVZMCfNbHYKjf50ovXyswPs0rI3QOyRtyvhQV6
nWHo6lrQ+cbwvRfWW9l0907mvLQWhWSfiBNSa0ih1WbEgsq5/TuW6UerQe3T9jYYUTfdigrNrMUs
wfc0B0nLvGNM0G9sei7bhAtraqdCWFHeN2y5xli+TJ1bn/yB/0Fv6GR5w32i0H/rCC7+7IaX1MU+
HgFUwsoHIdMas0dtBsxSaW2O3XMoaZ16PtpjmWdfVUV2RVorCrGdxPcX4/+ud7qBjYO9BWfZtDAl
IAP3eXLjJSjY8QCxQDYjVAg4JDv3Pih7Ju2LKcNWNrBJp/oqHRof0/QauaA47So+A4Qp+X6O2tr6
4vkkHGmGCC42600aAoohoZ2T/BRhy9XLDkrza4hxtrf2Vk7eC6kpcHMTmkbFVySPatebfCe6IqjX
UY7y/jgef+y1489yyu5kIdXKLqa7HgnYJmlSmrjWDwSNxdmWGF0a2u48nrA6hLuLM2zvYendm0n+
4j/SE5QHsKYQkFPEi0RHBdVwX4/dZc69ehdQkgv2O8rLGeu/4R5FwVhXpfdDsxQ3U/TUi2zf9b24
c+E0eTYm7ECzx5sxOjk3aY6WSn9aVXZo25c8q7/5cRdD2dKXKuQjFcOGuNO3WrDcKKSamzzulsZx
zQ0WkshF62c4MAKyVbOxhpTeVgEFKUIrjrBuRwz4IwD6l1rDYQITvSk9DlelMrZ9or95WUFDZRhv
ui4vd6Xu7M3cIUj2t1YKAiMI3GAjLfG1tkjvpFTbIDJ8Tk26tDbxTxuDFMuV7icIcAPqLeSf2G78
End18ZEypd8kgW/vHBRM2SLFs4rpgygUCo9ufNLJzLWjibBCwnnObXdegK44lhc0mA9SbDJrawVt
3rOekwAdHK1tcyN8us/2xMASbMKSHWQcOzjoyBC2GOt+RERJJaH/5jrQFPuAXkIfvJi06ve1x+ix
gp51wvdcVl69RtHQwEVpX+pKFihaQUZEOtn4C90hR+GMKxZ18iQhtBrq2VVQS7ByagcGik7DUxGz
b5upwa7kuf4qoBgJBarVMGHy27X6kAr7RzRMdLYE3EGF6RYQhw/2nL7B+JAkw2FIOxpgC8VrShyF
Q7z+pmqfG1IqQjEy9zMavG9zQFZO5SWM9zg+x1bBFuFmN7cVA/l13rEJVMJ9n+RbCvbCxkxDDrW/
GMjsJ3C96XpEIbQRaPg3o2GijvEXw5YNOa4g8ahjIjiCR9sQ6IDpL8aOFcTxq3Z8b8N2eWTXmzYi
Mo5zI78Y5LC7GDAksadwJoxVlJLsvOSaMdvASp8Hz/T00Th2M4+mZdAFHxQBJdQKJAsCQgRoysCO
clL5nyNIePJ6yOqxsNYxEmdO9TzmJSVMCve/BdpJJ7BzHzrx4Vb6p8uN2PWFF2ys7L0OaOiTWrTO
UVIkIVpHDoZ6LXuYXQRuOb2XsyiV2M8qc8ceElLXoqkMrJHDkuMFuNwYKLQl0U8Ragl02GLXoQNb
kx5s7CbB8FLY5t6sWgvKhH+Ze2XvrQi6QjWLdafHtSOKixt99Yf2FjTK2QOol6pnI/xJY/Ei7OKR
A2wCc4Lespe729RNn7XLjK+pk088JV9tYpPgJWriFizLBakCAEH2826KmQclSW0fTEM8E01WecXZ
r/Cx1HHN+mrXZDbwOGfdwjtV30rNqj2hz+o91HO+BdwKRfocfVcREsp28ggERv1T6vaglwUlKM5G
oz8ie4J/zUWvUng0aHdW7kdQG9+tWvi7Pkl/uqld73vbRDjmZOAxZs7cbB23RaO9O5qcRxdf4Anh
KCbk0KT+d2g+Kw9DKy2SWwZnLNISyXgeAs+O3xzX+Dpygth5ffWC3POxlWaHQ+yLtNpmN9v6pz3i
BVUZqRxOiRSl5mHLFzAHehDkP94x8P3uyABl5j7xzccvI8qfwiJPAF4jg6tIjEd6MB9Im7Zl9IPl
C4z4gsFZ3JPf5yXrb/CXjfnL4naJ0+l1tnKEPG+dMzAUhZRl1scEcpJTEIYaIeqq5RlhBOLFqD5R
5/NxqpPGbImvBQwpUGJnTYbArLOLZCHR6BgLmNJiWeCxfc7hodHZoZfFm6IqSMboPM3ZmzWzJBnj
rgreGptj+RBCwRDxj8xgH3pXpXeukwf15tbRxbJeI/GNN+40sAvmMIDgMzIZlCckNXcURpu0bn54
wCRakh2HVwyzBPjp/ln24y1j+k0dLIIKPiLcZD2UX5XiKmiOA27bnEE5ZE6+LlAdsMlQnZr7sUM9
bG1FKXfyntnI1nVBSuTWA4XHt6Z3tkF4CWllysh5cCGVlIKCYVEleCMjCB2ewxyccVI84uAeff0z
EoxBeymm1UCCzyCto5emB23Hr24NxoFCVXNlOJG+VaiuKeNXQtv72B+fojY7lRk6TnXRdv9hW88W
cUesJqsyybZpxusJddTxvkxmxBllWsVGcKfLu2niCPS/j2MlZZV/rhmp7/9DFuv/GLT6p/zW/We1
hJm2v/9V/x+msXp/G8a6+SyL7032axrr8gWf39vuP/+y7H8HJhhE6fu+jXeJWNU/sliDf5u+bUrT
ggtku35gkVJfVk0X/+dfrv9v37WlL20fgwPdOIKn20pf/8j5t+sGtiUlAbyeLz35v8liDZak1f+K
afaQmHNKpONI2Ww55MIuCde/RPoKChCHzjnYn3meThS7LwMa+UPr8xbIsrcOypi/o7SfsUZYp3RA
K2hbT2XUggLAIt/lXnjqzOq+7ZgHTgNIz6GAYZmH/Q7F5XkxY67zpqDJhgaXcIl46yn6SVDnkE3g
mDpoxdjdVvuy/xFL4a6ZkZx6CbW9q0zsQdGrgEOwazWkjAlDZU9o6r6fkndRvuDP9iZcfja4GPYL
2i+9rM7ZwjxrWw/gmYhYp/o5pN4q2nXSMI9xbBjiUnro31R4cq2yOdqjb9Grbk/NGE475ev+UyPi
WNW8hk5KWk6gg7Mz3TGaJIIkNYiLs0dWAgqzedbdtk+d90mXwyWbL6V8sbPkKcdTu/ddQYpNUnd7
ljr0Mmn4aQ/imAiDcyfkniOrRrGlVeH6HSFJy5jfy4xV29mXX5KBL3/czf9T6uJSIYFs//Mvhwfp
l5vsm6aDPMrxhBlI0w9sf0kG/+UmG20zgQO0oUXUwTlqkvio2SM6x0dMu4QaWRCaaNhXW+2dC+T/
R495zETE4sE1iQgbK86SYlSkmii2oB4vSRTS00gm8S0tw69KMGaeOxjMfW5P27KFrFkzR0yD7sEi
TYaOAGLDLktvPLP8iavIuZG18a2DmQgp2r0AtQIU57XeLX4QpNlyF6LqrIjlTvz8VdJPX//9BfHN
3y4IfgKuhHQdz/eFazpLwvwvFwQtjmUQ70eGGBBgklfzboNknpPdYEADRC9riP4zCAe4lnFBLTeh
FpySiRRJqIn4WhLKRLfbiI4W1YS2al2kIIx9skMGlFFMcwmyzDE2dvG0kiX43MJF9x4gRxYWM3eD
4mejZX4DjUxtg6ehqoiEXf7lFAhIBifjBcmIhDL913moKLkHPCFThFfERvR949bwG5Z30kum5jh4
CovLjA4yc0w4PP6eA2hHvNnc7kXMTU2Ly4zFdBEqzjuHsCF7zmEuKOemkma2B3UabqZKfWhQcY9x
A7iAqFF6dHRolcGsnebQfgjHhzaCWB+hXnjz+ibG2dao/d/fGHtZbv5rOfJZJx1pSU94MgiEdF3i
qX+9MY4R8flijiMzpoPd4MPU69RT3A7zoS4M0hGL1jo5Yx4jcmyPrnbWqd+SDewCeI1iEFklvZBI
DnqP7RdtjoBzboQXh97Hxg4YNYYzj7aIHI4VLMXbv//41p9X0z8+vm2LwPUZc3uuuTx3vzxXtleH
1jzgcL6umHZk00hFYMAgRWDGMyUev3BuUEPwKHnGPNIk3KUVx9YOPf9qCouLQuBE6yM7TrRYwB05
1P5dd/TM/vj3n9VdXvo/X2rXdFHcSQsxJh7dZdH45bOiUdboz/t6HeYDb78JEVBjTuTQhrws918G
1+rXUdtSigN5FuSq0ep9CxHwXKy0egpjdZrJmNnJpF7mblSoxqI+MZBOBSRiboQbt1hmgxQuy0KU
iomPBgtQECcG33NbTYrMuLl+y8MaHzhNIE4zzhFXNrNCg5ZPAHt5qngITJbngVM6BmcJAe5HNxXf
Igbdu1jWX6xlIbVE+diPCZ1fmiNbGDI4ruLuhvHxi+fhcihtrzvAH/kwovjW6E2IXEEGaw4Y0R/1
EWULIe9/sdRa7Oa/X1Xh4+bFaY0Gz/r9CQiQ/egoTLr1NPLBwtpEszvbWzJkMmQ9GqBVfArpj5Ii
XdAwFtnkk242f8srA1oNnzUAwrAL/Pk8S0JmSnfz97fd+ovbLgKa38vSZ0vH+m3DTxyPodDE4e76
2cDt4ezH4UyA+LA1LMhujo2OqEZOGnIojGPNecMV9klKiCxBWCDgbOSTH5SfeZG81bn4p5fI/n23
skxeH5fHUjgOMiXnt5fICzjCFgOuRKtSt/USCCRL3LFmD32CZ5mKhJGy2S6aKvNr4nAgkoJYCqjE
dAAMSLL1EGm6W+mdafMQTbkvNm3syZ2XPkexPjOopJ/gzi//cGWXtem3F8oXNgJ/IQMrwM3+5xeq
H1rNp83JLMB3g8Az+zlkSUxOAWxT/ZCJXGy9DhUALAO6PBwhwVdl6DPzEJmj8Rma8bRlEoNzkjbJ
P3w2qs/fP1tgu8KlXLR4PM3fNzw5dQCmHA5NHqLEmKTStePbt4OUigosdyl27H5Th0Z9EFL/XLuC
3sHffwb7L548MOYOB3gz8ITwfrs+sP2rutcLK7p6Gl1Z7H29qNW09RS6zAo9bZ86fWf08JtVJfZ1
4O4GPjdDftTctj1yfA1qBFeMtnxy9S6+PxAaxMNIw8o6KdzwFkYvatRzvux/nWiR+DvkW2f/8JPI
/341KZcDhxvNFbUDsfykvyyds+UPXZlzp4PUOsYLYDQqW7l3tH836IqgIITKIb+hOp8Kp+z2GV5B
Mm9RF1x/v8+AsjsESQ46/tpFLsPvmLWt0u6HwZKIJ4iqGo5+ihGJyilYMmPTGksOJDDIaMyyrF7i
jXP2xli/d5wfVmZcgrsK/femSiiXKxbFPHBuEO8hKeruC2scqAwoUPJIvTuaNMa5Snf+4lftzULu
JzU/QeAlli1EUd6NLXkOVf2pMbuWScvcPoN3apfm03UJ8ELQy+2QwWQDwIUZhM8HsHeV5Kg+wXTQ
o7PreVcM80vIBKphdor3IaKhs2zr+EZ2MxzXVW9UD8ga550PTs+ICx+Ci80JPXQhowjrS0J/4K2N
wn3lqPQWQgUf3+WupmG/pIW6am90t9ebDWKfWdnMDysF6YSTdPl+jf0Pr5HzFzfeZnkStuA1Dyzx
2+LJpU+JfvAgrGUunr0CTa+l5NngeHVTfEY9tmyfXOKiDH64g7MwWUjZWoaoCKl3Vdt2BAqyGvTe
DEh1fhIZYbWZP637RS2b2OED+etf0+VhKXDzwL62cYQA1cSw9WH1hCKWqbzlVM/Osmh78YAzRLEJ
DB29KdyGQ7ialy2zr+FiBRy6GFL12KQCxBc0h//havxFteM5gW/ZrCy27wj/t6shuy6qZHU14U10
L1o4ya7AHkwb8/rAjwMJAKBPv0NyIo9RMDL3Rh861FT8CPB1buvR/ermAKO9pX4jvhXluAIUlvj/
tOv9t7rSo86nsFwKHRZnuew5v7yxyobrBnQE2bTJvLGD6FfXqF0sxMoRKT85U8ZDw5xlzcWvD7WJ
gygW4ZOB2Y404Ob890uhRYny+4LMB2K0QZ1oSWHzz58/kOV3EKfMeeRI1tpfaqSjhMuJ7mTYHvw0
RB7kbyUYl3CvKhdlYkwr4ce1qhxbwFJx4Cneih4bkotzb4jBMDRl/9IqXrugwKFjhfei9b+CrOWY
GvElri83HGHjbTpQ0FlqEevWGPoappuZ5hUX4Y/IpKkERP+cNWBxu3KWkHNn895E5Gpb5WfaRMne
8AbWsQGAJ71q3t0iot/KWeO6BqbkIW+WjXnq1H0tVHg/gklohZJ7BD6kLWiLVS0unNXUDwGRUhEH
EV6htsq+Zy6gk4HjNkzM0niapP8M1M2jUxj2B5UO7St6h7eqGLrTtXjRdmFu6Zhi11rO4alLnqr7
hSM7ylYVfbhNV5JUnVbEdApoNJZ/ul47Nj6CynqrhuxfI7L6RA8gQOowV7V1+0L/nX5FTowquw5n
kdt8GH+OxMA2jt+dKynKnTZIDMOkos4N04wiF/MNQ+vyRskZ+MRs7HxGN+t+9qOLE1lfKiXNbUX7
s+ykdUOBvHLLUUA2wClHgLW7n6oe85hBdlr73gQyv21QFq8KM0rPgWShRxgB2sk2igNn55+GY2a3
7mDv3avgzZN712EW0i60nKKh/rXIFWq86RL3QDH5D7npoijYoPGXG0Sayem6YKM3NrauE+8UHfw7
Fhm7C6bTdTU1G2EdRHB0mangzdijMZbsVyMiWBrMW47HRkea07L12gX0zKICI0EaS+H27YbvDNto
hqjDxPE20wohHLKw7ZhwvtWLfaNc/m8pyPbZLchtKgwmgsVb3I6oGZb94dqCGFqBMHQC8NE5PyzS
C/ZOANeimeJz7xk3jg2HJOvINZM2vN9tD/mg7LDa05vhOwiDZ9L5uG65kauw26Eo0SZKrSwklSfh
tNIPHpp+Duh6sR3AEYfx9pIVyloRGcxWFi4HkeVRFzElZmkQwwt4WO4buEBZU743xIXuPX41EJ03
bYeBwU3sB2RSQOEMTFj+Yu/FJfcyDPCA/VzdXf9iY5bOpkqGE+vRDiK2fRPY/T4jwWXXKUQWBDbw
0wicwc08XyLzJO20w8fOGK/yUKHRSFtB8yFZxHxXQ7dLc/vienV659bqEmltnqyYVIbEcDF0ZDTU
DCzKap5vZ1TV+3L0XGS74knZFZhxh/FMU90wzVZIBkDRZpCDdrpRh8FV49ob3OYYV6DwNedD2NPl
AdJftgV6dj2bJTbzP8x9GJtsb5dr5y11UCQwtq72ysBSP2us9TU8KuGE74W4A+ADZq9v1c7NEMPU
krREdFNqBazn2AqQErZr3SCCJPKPuYCbxl+ED2ZnCiHoel5yTo3oeen7Nc5wdCr8u82g38OkKM56
Lm8dnRyrwUiO0KPixN/T4xgvRYY/uJijR2Dyw3G5+1Pr3HhCiaNF3eEW+yvUjk3/VcxxfF+RUxHV
aD8mtjwcA/H8qCzrJlsmzvArnZ0Nrnrl+lN0DJags6AhabO78RrOFkkVYo8Lx+DkU7Ux9Df2OQ2V
m0jh2rWj6AEYjzoVPgxKSpcittJnNMLDTWXFL7jC1Ra9b9cbNKZqohecwprOvf7BhsCS76HK7kNW
XNFG9peib+Q+XQqk6+Ld1cOPXkPes5Ps5foSq1p9zngZBUGxIP3K6JjWKBSWM6aC4m0aNN0afJX7
QzmjwQyy4vu1b6R8fCkUp5spcyriB5YQX3TdFVRKyyQaiYjQTQhAbOUX2aL+57g6oooDQRw80Wq+
qYY6OLgxDo5CG7vcQ1lkba1CjXtT4ZnQvT46UXeMs27JukPF6Kket00/3tmjfRwJ1WPuTvsKDRmM
BMb6TJa3WT2zuC+7lI9gCrdhjbaUs3Uw+A/pIIiMckAFa94GyYG6GSl7TCZjnjfj8DdwD7fLqgQ7
XsAenzy6ZtefA5NbvwYRNm5NSMKrQKZ3eUrHSy5/97VLk1fefi5KoM0l8BdEpUZBelePSmxfpCwO
qe3R2WMFRMhZfQuVOW4sT91pmcL4wuXvBrxZqYd2Hdyk3Ot6vPHc/lOlGTrX9EOjUsCbSD5UFN0W
U4ARgEq368r+EDOsHRJNQoQdMLtU+fl6TIokuTP0I5HpNZsUfMXmushdW6xJDHrg6peBtbRJe/12
PUQoOd16wRxteig6oJb0I1LGehVj9CVxjCXnegJI7bi4hwfBlVuUvPlMbZomBvdxuVzXTiMW0V0w
JDdTHRBysqyNNn2Nk+dU/i2jDzzyOrm35LQviyWVmAYb++xSQ9BGXImCU4IN9Hr2kC+4LXYJh35i
buC8ooF8DJbToJFWDuzgmp0gSD5mjh/QtGtccHXgHJoSwKyZSVJx+jMGKLItAlLeectZ8inY810t
fWc9dG2xsQtxpuyUe7PsLwyPEyTWDTNSoY6T2dMVCNFDEqnIfH3EYuH7ZLQu5aqTh+NaOemxGyyU
fx1GLAzDoCKzjuUfp7bWP2HfPHUZwmHdYvgBAQUHToLKM6bd9ZlxJ2zAao4+OzQDvf+UhSXT46z6
KDLYZELVxMHlVJY+vPCtW+tn1/luIszfaqIdUOPsrrUO6hS8E+OkzqV4b9RYXJwH+TibhnWjmNXv
SxvxbBrK/fUeXzfOXGVIkFPDOk/JktkD4n4cEDnaTYuQLS43RVC8CmUX+36oT0Vw7yaQ6lAW3lOU
oJSyHJuTv1fsAdIgUmVev2Fwv8s5hsNJSPNTbVvAPEiOrVG2LQXHpo368BRinG0RzLLHexAy5u6g
ykSjm+zREgv1AKnj3UjL4/JLmTB3hkIEp0IA5+SXMvEMmmF5l7OtIX6Gh76sDfiI3/CDlBhjOQMj
MeHmuodiMOLNOBzRy8o9cTf2KjXAFTRhuXwMPbNlmPcDSV9czG3is0Z23fhZ1tPN9UTVVTAa4k6Q
ou5UyJei9GkYI33EEPLUt5RSQ00LYnI+dGERS0cfc61wlH3pOdrIdiTUdO72NKjOnm3mRJAsb0aA
PLI2mmq3pKDTipp3QMG9LTv2Ti4n9xYHAwoxirKI6XU/zU/Xr9M8eSfI0dg6ZuM2CQP7EJfh4VpW
xhFSqM53CsyKsLXyWHg0BXKaGqZBI6HgnUoCbLIN4Ukb389IPXfShxDxfo8ga+swddmlxGvfSoGw
NpTkBE4ojpTGs9u7ebDLUCev0bjZ0CIpxhYjgW0ij5Yh0uMAVlXqXIpiPuDHHRHI1A39iKXTihxg
TWgHVHVE9pDR3Id4iqs7gY28GKd0V8OIXZGhQlnWxfuKBNHNuPSRNc+sIKNlxuFEVbqsQtJeJ0e3
Mv7fZCVb5NsjwqrruiKBaB7nEOZKOGkovDkxP0gZrq8X5HP9bewqUlDZy6Jm3heg27ZtHm9pCwPz
djhn9w0nDqJ4MG60eEwyc/wCRUBRqHYqItu7B91xvTslg84kxhV4/bs7zSoC0uL2+jazpAUdfjQH
GNwaan8TGsG+ajK8JpSbg3SZR+bUin7rHecgdYEHGbtrB7uJS1w6GnbEiGYpAkDAw9vtW6e4vf55
23Fqmescr6dDNnsyVGjzPHBFhV1u+ol3h37rSbOadTWC/uuwMnHKh5g+z8Vp7ztXksEHrmSVuc63
NrabUwgFXS/xBnnq4Kmj3LzWUhVClCHB69jHjw5vJ8K76DZCOjlqWo3OJBZgtA/Tf7CGva7ALJSt
n90YPZYxz4FTb8G545yA555mxksqxz0TPIptLHn70Alvr+9VsIhpe7NBz2HzNaXvRLdMCUiVWYrs
pSy73lZHlWI15s7Msa090EWvqWebfSeMYz5qeTDRN18fyBH49aov5HhDDPnaxfV35w0RlH0lh23h
qO9dFCfoUJBmatomOKcu0ABZVxPrw5kL90IzlKLfb18t4N47H+nU2pH5RwdwG4H0+br7Rw4536VW
X5Le0zfNTPZFNzGeuX4CxXaxR94x0zXjqFbxkgTyohz/5tp/sQoSqh28xb2KvmC8bqDuuq8NBExg
MCbBzhqGV0gLW4jTtek1GmN4Mgb1ONTjeEzq8c5Ic4kAPP5OFPgBEtm+aUfzDkgo0w56YnPpdauo
heCSymFzfTrZpgK6jHLb4oaOmd1xr9NHWqP5ObPGnXBxQXlaPJjkLbWhHVOfMleJ5KSAXqIvbZPy
y1RrfhSfBTZxiTVWJlo1FXLPxNxjuMlmsYE2he0A3xQH5ECd6EiUjClLdsVd76XdrpmwjtlqvEvm
/mn0kuisXQ70Y9WT1VeTzZO545GOikBTg+o6yeJnb6R0GAHtEj0NFcFzSDMk30+uq7yglBsqsZtl
TFhu49IIWdq3dDSqwywFWDISuKEuDnwC4u2NenQILJ22nZgw6aQLjgpZA2mFEBMKth6nnsuNbNBA
X/fE2CbEWwzockojK/ZDThuF+dKh6c095E11ozjC4GTa5IrbZgs0BpZf0nDRy5g77j96pEY4bCi2
l3UFKMhtaULig9bOaXSBwzhabOgNnCdyBU5DXrwaFboomHC3tcW6ea0xy4BTN3FmtHDZt3p/vuS4
M2i1MF5hlv404dKj9g/P1+Zf1ngNl/NFLV+vJ/2YaAzCQU8sTGEACscg/cGR77louEadxVIOaRnV
ou1kt5zvrEM+qC912HJQHew/lgFvlP+XsPNYktzYkugXwQwBjW1qVbKrWtQG1tUCIqA18PVzIopj
RvGM3MyCb8jOzgQirnA/juee0vO+iJgkQ0ml1wsQd8E+jjZPqu5D52VNW+iB1XVImR96vNyhS16j
h+zjOPvTQy5ItO5MAcglip2TF0HTERN0EhElPYbPR5A8KaNiGnXFgCYpycJ+RnD52s0vYWbZx5I+
iMFtu9VFSw8K7pCot7wke8adLvrVSSBw7cCeIVtPf1QRzeNSZVfTb6t72qv/WIPqQdtftjYM4nwW
zo4lLNMzrb9tm3JswSFYUW7DkiSAQVKWJD+EIIhbsjK5IHJk43nQl78eVdthpy5+wDpqE2qn4Tes
F3lVsKQvs8+Gb8Qnj/t4ziBJw2tILrW0vqUFd6MZj94+Yee4dZqcHmtly99ZUb3t3RYxeCFvjmn/
14xWj6T//vdjTeE4JgIjx/n7389BoSMmFyzcbPlfY+zLiZOvZ3MKXjLkjRsWhNZBmB033YoewjZJ
MspN5w4PfHvOQmWRiCA4knG4L0fpwF6k7vFb42HyM3nGQH6Y+6J/Ioc23sUDa11wYgfj5HqkAnjj
ckwQ458J1NtZTRqfdQ0RePNTwQWl/gwkqUVwM9tr6lrRzmZGtFPNjhIaWE3xzOxREC1bXrk04SMH
akpKx2O2vr8bpGcgWPHuoYO8VgPGSndG9WqOBeXcY+5HTBsWCOqGQUZrhroGFOVwbEaHyioemqss
kTnNFHBmxeFeTaBudExA1OW3Epcqlzx7Qm4G+TR3BKAC4IklHL6ROf2l6bwXYwlPWO6SUxg3mAFs
3Cq6Rw+I8cPa8T0Phze9J5AJX7/Toug0xy66zSzY0ofuNhXh9DxVyFEDOJF1iPgIpPsNry6IAFXt
KAZ2bSH+X0SGt6ZdTeQj0bgLSiKSABfdJRNsdxdD8D1CVVgzY4ieKnDfB5/2Wz+ywBnPzGaMoxiZ
5ZV+T7qhGNjyZjO3nnO0bIiWDnXnYWStesTYf/DrwmfZSsEdO9EnJ84xTk/2x2AwVSuYfrkQpu7s
8EN+tf1Ebv99OP7P/a/aTHuBzUMLCYFl9V9H407BMZQyN93qK4TRM8D3cAWnZwwU+g6CecwVGy35
kErclUycN/pvK5z43KnRaWX2cDJ8QPzwwW/ZDInAXAStlRmRIRX+zGkVdgQXNv+xGbTFP5bAVAGg
K1hxAsIGCvS3RasiYNPtY2CuGNw+Jj6S5mgZqanD5R6g8y7vguZT4VDdDAZ9IBcIKtWA274i5xF4
P88+DRUPmnFt2z7e5nP808BYQWkJqicw43MNNetxyBlcIMnyD7HVPEeK1574Z70fCDpkLkOAywyK
97oHOQaWqONVWi8pWTT7JiWkzwR8tInVFzd5+Zux0t3SPcBL8MyHvmaoSeaCKrsALObZzF1rnKDS
VDfHebOM+jGIi6/WJLHpN/FrZgVvQQfnTS99EDHyt6QY2vGsH2UdknwD8Qcf8Db97VGo7lj9f0og
BVMMPTZhs01gwh1WfJaqWapLz9kFXfwYU+HvYmAOG2fxwLlWnyvCfOYFo1/Uer/ApDPBXb6jDy+Z
lyH4kKS/T7Q9BCiYpL6qZWssB97b3NqoKfShr0OQlP4T6JtTYfPOZ2p2Zddfct7kvUtePKblixUq
2zGfhGlpD/YJ6w5BvCd3RHDyUYQ1kkA6G2hyJ8l86ssbQ9zNR0GZivZM7gpC5t6mGlErUT2CrF1G
7HaMyD7k+CmzidlBXdYbzJg/7cn2QVlAMYmTX1Xsf8vi6Iwqm3y8LJ/vV9oG7Jp/DNelxdJ2cZeT
47ZfEsnGTdfVbmRGF79hVCUlM1S1sJ064KROnT4PauiTkb9BnJS5FUCpgL9kgE8m5rNI3GhN1Be/
lK8Mp1LFkdoxW8fG5IP8Mi24NT3szprh1MFOvCd4vHReqvEFl21ZFUBV9a+XNSkmESzMZOSx5wI0
WYNG2DEgE3KVFjCxVnT142q9BdnUHjOv57qtkov+t9maMnFqx5ekvpQ9/wX21sC8cCeHpQnObNqu
RVLjAqMaaZKoQCDo0MqkqaA/QEXnjoArrYub+tO54Q4EPsUzULdsHFmvP9ksVfZhi+tzZbylFaHG
wHno2cUT23fiQrqb8CWOCuJItAo0Y9ajrJXJrmuZMnLcf4jqMvXc+KLh4tKvYeCfsRad3LWGd+dR
t8gMO7qJ/70hr1KV72xAe2hxxhh9i1fUM7Lpom1r4oqpotbfRq1I7pt1QEQZvoDA+EMcFolg4WZ1
ja2Dc2GjHzzPSa4LVxRIzvGl4OHs4ap/NKr6IdAjTqIFMf/leMT0rstkwF05qbdLG/UfjJjauDFq
QTUxc0ywqsQ130c9p3rkEZ8EAORxBil2tPxpPHV28dysuDzXMno1Y1rDLvfmAzHMd7Gy2LHLgR4A
RwIe0LtBjBRRhX4GE3thoB8QfbQdmQo9rgnzPnjexos/dj+TdpbXDraUrgVwHjqbofeH+yTuvqW4
Hj+q9jrFmD4L6xnS+GsXgXGoCmL8PNiu5NzH3sntFbAXEObeHZl1xmZC+xQMDytUkyPxh/3Ob9AU
AGa4iwEoVHPrfkL1CSNPDR9rB4Qu28P/qrYCdbz/tdoKbdNGT+3aDvI6U619/7RnXmsL71nD89pP
MfABNb6VCxRnYRbNbhz6mb4i7EjUY8tRZ+tb0tjFi8egDe/UdJmwQt3HcFOohsiU6QlAEJBwjC4B
D1SQIVysmXmVtvPDN+Y9/Xt16aTOMbVeq9I5pT3aXUPSPIROSuZjxuw5mMwEijJtpOENLUWq+2oY
b2SeuzuGCf52wbkFmiBajrUfk9FY4Ak0uQQsyhW5+pe+omvxl0CcUomASb34MnEcrOlYs+p4cMAD
sIVRkxH9PzojP348yvZSD8XzNKF1Iw2CuGT7tZ6MnGuGIR3RFmDImX52iUHyZ9LlxymrvjgrbZqe
EfjwZuGU83FteM+p91apDjyPzHKHvbnr3Ge2zeseqCBvIrbofduAK6/i5ajPk6mgjddD/AH4f2mF
D6Rme9uMPCiEM2wJOp84Osr7xsH9NHjd1oZuvtNjlmnxIxrPfFdUI7kB6b0FQPzjfIdKWRAZhd3O
qobXMCMcyI9+DOK1gWu6S92RnAim6fNutNUYu3koVVHnOA6rhwJRRwXtqLYYu0D6go2zfpnjkTy8
FohCYMQHNMK6gGx5h+9RLsGUdpInvX7UG1SjBqZiGfIcOuF7nTUgdJvYQYkO2cuJ8jt3Yao/sC3f
6IXRMshua3W4dGe7bw+S/WTsApUomLHIYjgiguXdG9jK6hFdPOFJDobpjC80uI88WMNVAki9Ncl6
TNxH9r+MHlMGvwz2A1xZEypdpfwJANEcUbjcGtOeNr4SGXXz+HNuUxcHmUDQMQY/Vmv2tvYK4qpM
Ez5MqlCxsvlJtcMmIuLLmUD9kT15WKfZxsbpx9uiKcNTW3vy9u8VpjJW/PUtNT0kcKgfQw+tIZbJ
v76lg6x6QGJGvyXBgxQRj2+VVQBiTO4YgzFY5HrBrTSrn0y8lJ8bwY/mYsU4nP79o7j/Q4aLH9IT
+Dl8V+AO+ZsqLkdZ40QzhcraD9BAOwJO9PwjDCbmNGwGEid+WI3oJNgzXjPC5qYQ83xZr8w3s+Eh
j8vvHzJTxYPOjeJnR+6kmtXa9kB5t955vIxwD/Fo9UYld46//JgNEA/zyt5rNYf40Dn+Hpiyj5nw
tXJ7dEMGARf1HH/Sm6G1qJPjZK4/Y5fzRS+xsfnbEGoejLQHOeq5pEWue6/rT/rWMcL5uxeQBAwS
2eeKSC5OaRAmqIYoGVwqs1gOEQayPVyWFeMvdMOdx7rU6lRwLoE4uy6YnkxYiOyfEU6X5XSGOtzs
9XTEjHHCtipSBU7Yuz9A/Dcs62GaZnEjkUKVWTPw0xsyclCUYPRNJz/3iH1uXsHzRKLGfY3XWkDS
adryPbPy4ZJKbzcGUbetPEh0kZrNOMoHW42Re8m76hPEJ3e3evl0ZPnKq81tKtkRVqJFS2PJ9yRj
Fq31MGMO22ooDCKTM6LbbByuxoj2k4CPBSw6I9+4/C06FyR4PS8smbvnRJUJU5Z9N3L5w2Jcbraj
d2zydDmsOda0dGTVxojlC+rw10kqhKAlcK+QILpfJvGq93q2Qmg7ARRA2++BLHC6JcZ0YCLq7JBr
xFevx+VIbuWL6WBHiR0s9hH6MS3oA6w1HktGkKr70MaHeSXHDM47Q+6tDWTrcwpsb7TI0UjqClku
2cdqoWeMhhp/ABhRA3dLFc56LF/JwNz3PRzB2YesVNIBLAt+GASwB72elT11V7x0nFUwbvUjryfJ
RmmwdwvLR322+JHz1PRICNcurYBXWNW2SDMChzE0CkJJ6drJblYrab1V+KhklbCfTJVtL7DmamlZ
q7acAijXQuQQ6SPuNvDeq4RPoEt9NvQUU+lPXR4KiRsK+yOTaXqsDludmY+7tJgZgSpxOk3a+5Bz
LbdESWwLjx6TTo9ESSbnepdClskGhS1/YEsfGBPcsZMtd05T3ugmzHNDktahHVjH6VcpWO1XxMEg
G72pxkff/Rg8/03UYAVSIzPOS0sUkxqmDuwz8Zijh2JmjbOyt1/ZmN8yoJY7xp0m1t+1ey4xjDw0
hQ0KKnhAzVE8u6rRyuYfhIneMCfghnDMZifdtduTHjZBPVpdnKhP8cLsl794vnds+ZVM5PAYrM29
HAdxmh2axtYl8Slbs+NQwndLUmIu9c50Fh19lHC37O3Hq5Fw7zFYoX2peboJygFbsLeXB327+pia
j2GUZtsonsQtaiOPdk+8E9b+h9ymCFC/ZemMiUv9rsZIDJmRUY7rx9IHCkuQPKHjlgSdYISBt20q
w75jIfDip0w6sro+iBlFOwZO2ua0489baiVzjZfdMLs4E3D4qKIj/Gg5i0S9KjXLqIg6K49cA2Q0
P7bp/ohNw/n4Ow6qKV6jL2kXBnu4k3cysh71gkXftdHA608kFUHy5frkr+vPAd42lQd1HlYpY2/P
iPyAqpH2OnLOmfyACS96NiDqaO11OIYOl3e6G9S0Uc8AJsGgfrRNZmnYQxcUNQwcFFeue0edzJNZ
8f/pkJooo4MeNBtkcpLy6F/Cmv5E7xDGYi439H4Iw3wD8EQRP/kgCl0DEitEaUOvLN2+W0/mgvHI
GDmhEVOYQx1tmy4oTro8GCtBN191t2UIHVLw0vDIRJXznuiCm5jtT/YgLtQRW9G0n3QR6KsPiEiM
VSUkj3oM23s7wDtnMiRQTTclCznkqWD8Z/FtW8vbWlBA9kpW0afRczhX18Qd/VNcE+2XMFfvW9iv
ngl+MwRPdoAe8iso/eeUCQfzTcSjAbM/mkpxiIbiS+qlb13u7PVxVnXBnWOh59G3R7qKc0xk0oLx
fa93cfoI+KPDeiDbNLhSeNfbMemtD6kasQS4obrp0CXsMwm9aaGiFj/0ekFvhmafk4zJN1BH1bcZ
Vi7eAbv0x5kE5ZkFoT7s9OFYj96LZEu6neRImhKFnkU87zHP7a95Ut5VDXLBIeBuUBsHAYGsyqP7
2XXkTjuH9ImhhxJtObXnlE2N9mNg1N+ywOhQOWbx1q2CH1oaZMrkBWQlG1y0embPA6dPkiZlwQJt
GwtFETl7XXGrTPapqQeFriaYnvmYilrRPW2umt7BHz/P+NU/TtuPH1gpQPSZOVrtwawFI0h1QvYm
0j1zdg4J1F99G+jDWde2yCGjNiSeVm2gGpT9hHtRARTHpGrHSxYmGPFnFjgL4auEZye70pRv+kvW
okVT6eHnLI65eec3crX1xaGXCfNiP3TmJI8EtRCk2M8w2C0TrhWWCzMj5Nkiimyr118sGJqt4SFd
r5WSwg78HdqutMvKC2ICbxPb2QA/HSLQTM+05e5gKFzdkYhzAOtQ3PKgunE2+49Wj05yZLLlOuxc
+M70V4n1Z+FQWwpUsv5psop8G5Mh5rfUY0y0WdE2Xfrhehx7wk5QvlT/JXj+RyNqUlaidCa7FsvF
PwTPEsSwH0CA2ALysV5qT3zFAcaei59n8BIEbk3cIa9CmEoCQMtUHbEFksxtGsgEcCFbVj82/ssh
oya3f+mO+VCkEvihwKejPt5f6+6ksyPYhGqGjidxKzBRsSd1m0OcIh7tMEuCzhWfp4DxUQdaLOPS
Pfx7vf3P4bIq/a3Qou7Ha2hrP/SfGnS7jl03K5x+G424RzJy4GZ/+e3kztO0LIBrp2arTb36POCc
mE/r+LmveU7XMSKAvTd+Dwx9VrbtsTN87oEOb+CqB5dmKS7t5GXPPsOcf//Q/8NU5gUCS6TwcZT5
nnKD/3mq0C3BtDjLpJYb0HW4WczTIMdwXwZA47yCOLeuNknFDMrHyIhQCTPdurVmfSuG9E5lLd4R
rxbsIUxtiaItDkU2gjtCEvHvn9P/H31V4DjCckObr9a3/tbLVMwfWMMmOLf8OT2usH5AmjWsSPPu
w6bBLunKr/OJvGx8PZ5JwMkIQtswoAubbT0cwagCgPdNgTWVc3NOmOL6M0Xl0NjENq/IuHNGWt7q
fRw1hJYtu8idnrV01qmdHw3MiJZCN40DtrXqyGsCt99MUuy1j6b20r0NHm/PMAyxLVkmzkAcDszX
iyHBKNtl8FIXFgDvkXiRrouAy6Xuxc93cEdYksVfVwNhFnEi9mVa7atDX0K+Lgv7EJFQlxl7T7af
9XWa1pKOHvnsJgiqndHG7E3K5DS67kYrLeHr7UQdyY2YcxRZtC/6HzMRK3F+HP/9xxH/40QIXAfe
ABY1V9ih2lz86cmPhiktk5AfR8urKzWP0OemPWXU7BSEyFTY6p3n4r13h6sYOBv02EHK7s3K0sf/
+DzqYfjbYcA5IOhvLSayzt8bX5zXhcT+h6d6Xl1FJzN2dE6gdWbrgMKu37RWCXlg6E8D+RHwo391
6JbvmBXukwrrmiPUSBtJ3r9/rv9hQcYjh1QCa6yrljh/O6Qa32vmdSgm5cwAo7QAj4rhv+oNI76n
EtEsagPVAJpO3RzjUH4PKkLK4i4vjqzF2cvE9isjEiLd6m48BF9cddeFLQ6sdCEbrgslyUzjei1q
bu9///SYkf7xtWKyM7FPi9CxmQ8og+qffuamq+o5MLseSzpCErMedovqoQNxDBpmZEZlf9VGDQYN
TH9t53s6Vzi08ux5Uh1c5znDWZT922STt5AaJdjWfLmLFviNhFLEx9wGTe1SOqAsrL5Im56OP+Ab
ekZTSZgAh68EDgD6PkyyIlsnrdDUIq8Q6lXUMqHVbX8POKa2HwOBuH1GUfgFBKq90Q8kHF/m1UtL
aly5nqAlkE1iQXlBJ+p19NZFc6fV+L3SH1bNa6XEpnrNoBsGyyjTo+N8Ea79iuNH3EoLxpNjVi9J
6/9aRWyTOTcBwGmoal0DhB8JxQg/0wbJb7HeApt8ES3ji2R3c8RcgadB31NQ3UK6WV/zX7pRnSMy
um0RbwM7fWwqIGGONwU3H+ZhRbCZrqVhPtiHWNTf0ro76CpGONDK3J6mWRpGcKGv+dou8jkgd/kh
oAnZJa79nV3AcMDu/LNRY9UGrmU5riDh5PzNJlP1P2ZQwv8fpmDfBuFkI4II0UHosfafHhrcAxSQ
gdVsy8r8LJi2hNRVbN9ybCnkigBq7ciVC0Is2WH/npqd3LFD6u8/m6MY7v30jdiNdC/ZXwAZIIBW
iOyhJ5NVN8S26SCpLXahR4eh9jLaJ56BPzfXccZIEJ+HycMa1/TnVGKKzhE4Hnje3L6u9/oyaNs7
sRY0ANVVD5iIYko9dHOlFdEygcNUrvqPetxYjV1YYxdWo0mtGGdqd0Z4FxwnyGsZYWFbmzDtmQH9
eWrF7ypqgk1ROQy3EWbr3skeC+II2KLTEcWPZcwERdeZ9TTIA4lEz2O4PujbpHSs6xrA6k8IrgZe
QKOgOkHEmeCuuvi5t161UaL1zXs4VkQZqt2c/lpAyRIC5jXZbbbkecqGaT/EcOmnhbVwbd1bKdoe
uuMwJYYo68W3sLK+FT4R0KMfEzWqRFJ1Rv/XiXw/DN2GS93ckxSCyY1BxU5/AbrKWeEKzJS8m3XC
tdgaYtiSFvqla4G9E+6CpMs4JH5859Pk3CCfhrMRksvlIqoXH9pPc133dQ2vVA9lcg+J/KrKajt5
oEwWN1PZleomOuAe7ba1pO7XA3viHC7pat1omQpsnwik5XJI54XUDHuZ2BG63Rf9OR23vs42c9Yq
gYOHmNYGToxXLUyhqcbzlO71SNNqjHY/TGQArCGsPd+tyceo+ze3ccnvdfN5K5y52Wm1GcLQAakE
MR228N9GhylJ1ZFnWsXp3nTD5cDXOMEptQ5TDVAsnaLyKtOYix/kSN3dp6wGMxxHCDRMv42uOUQT
8t/Ubp6+tkOhUrKMArQVP1l0eNuYdefRwtIE0Ry5hhbkB8bMHGYBkSlm89ADcfBM2aOdFPcY+qwz
WXPlp1XBQe2TNTnms2XH3adJykPTM5QBX0vMNvpFkYz1ZjOERIq0RKIQ2z5yChvDwtI0INl6CW9x
uJ5WiziBKpI3JmDtPiECycJBuHO9BbVDGQK15CJyR5DzRKSBQTdbiKATHHDdthgDmrlBIcVHbqk5
7CBUtdTDqdYAt7AOD0GFCEG/kayyIORY+LElfN3VpooJDPcTybrcbO12VAsY7RKL6+Rc1JB9zWmS
J/0M6B5MucfKENw/xbVPTgNszrALuWTUNMZYhkO/QD9LC6wpfmgLhqV5ttdfRoy2ahtLrgNdpEME
hEFYw5hNv+nH0wzKr9JHJqQ3J37nHsYVoxDjkpN0MnpeVVlaZXvIRzOkFnxEE4hFziJIKW3to7Sr
mA/loNdSElQiDVkZAZtVLuleEYKYw58ElOaj0/PJJ8c4V9Yw3WOvdLu6exqrC19btyHfM9xCOUbb
kUWk8cISy7iFIeNAByPPxV3Z+lU1OjlDOym8gnXUWG6TJqXmDSKGVSOlZWa4ISP0kJlD1lMhrcaZ
8fSHFCF6pE6sPxTT2uGmrG6tSYoe4PRt4KdXPayp6mC5pu070PP+5pbB1lEVtVtyLIctBnsGVM4x
hJViA/N2yvJRz7H1LDUrKgQaSLxOK6pBK8NrOhIEobkBiFRxNnsZMTe1A06e7Oqh+D3MnkOip8lY
tlyiE1RqnpBp3IBwENsuTYq9/v4HaQK6KayX0GX5bqT1CrHSIUi0DL542FJZegoC6ZIh2lCoMV7C
vqIvD30QN8rkPq2MB8uye63s0WLYWoF/Tglo7VS3liz3Lvkol3j2X7Im/uGubEVbpUf3LIQlEuGw
zS3Dpejj+QCYV6DaQJlL7xS8SNPH2uIxcQopmaAOdhWYOWm+5wVWIkmG+GUdaKejuECSrMqmOhqe
WYN5h4nx9S7JEHwrb6NpS3KPMHcutB27pPYunpXWrFkCxQViI2f1D6Ig6SKronVfYkKmGUFlP/X5
p6pgNq8lMcLycDTi51VSCgdcGGvY5D7CmKV8EjKwvnVMuT9uvGRu0jPS+g59wnaW0MVj3Ic7F4ui
t0bVI6D+yH9c5M8+bcHZLR5aIr97jqPpVQ4zTFQLs3g2A0rU6AE035exEPV9U3+LPXM86VdujBjo
VuPPMp+TE2Yc++qFHVYa5cKtOcmtCU1or4ZlWUoaIN8hoUZ5ej9YfcpsyS/4URXdQK9vO4FD0raq
j2m4Prp71krgKx2mtLTZajlSe+u0r015Hh2szLWLXrGriTFqlLUlS9LvUal+qZQ8dPVzGKR4dKZt
n/1UPrbL1yyPQ35QkJUxGad2Zl/ANnMeLuWHRXQylpe4qV+zgvJE385uAv27g9C3KRu26MjL0HX6
8tUz+EfVgHvAhEZxR8DTHfTDckuw7sWZyO9YwhxneWb6e7u2ctpeLk176a7ITz5edG8sfy9k5bL5
orgTAzVTkcBWIbBsgQOyqydYxTHpq09D+Hskg/pESF9AXlT4tYms+04p1LOQSB3bgt9J9A8Kk4Bc
5A0LY8SMfvnk5OFXGS/pxape9RJD+zf0X6ueffpol8gHd7XLfVExiC2MjswSA3GarqDGea7PZU8X
CvbcOIgOu6XRx48RLqAjeEKUr+QkY+PIEaYkDkxM//8teZ6Vv/EbY87yj4J48n0wjxNuHrFfMxhq
CvDvUWzfj7n4YoR2dMmpFDGw+gB+1M+WpFNx6omZ68CTYiVi7oa/ugp6H8kpnlNRQnJBqtaq+eVE
TEeTjtFJnyda9KVPOxoXdvHMZVhWq4SIP2BruhX4EAfk+DYiG9d65gnv2J70WxY+tACijlVGsm8m
8m++/2rMnfcDHPAhX8LtihoKvnHJVcU8ULfPeoNBeprKiuDQbD0bp735y0XcuJmBP6H/MKbtx9pj
eV/8hg1JxYR1cfgR5tYmW48Piw2McZQr6JHsIjpnJffQGoKH99iI6M2uWbNfccFTs4UOr6YrIIUr
D1pSpqpir4gpHMevI7Gte99nsOYUrIB0veRBhQ6y0jvPS/QN/EqyR7WEtUpt+SotDLCwoLfG50Q/
+BU6N9/6nvBiqYExbHsIuUt1ygMYDfo9BEH2vUqMH2nZkM6Le594AhYaQ5GK/TglJ2kPaJqW/mDN
D42HtUa/50bLK8xQmOgv2T435jB97Lgr5Dz79avjVe9K3gNtn+NGH/AJHpcmVdjdUYA5tq2j9Rmp
bXhjYsxyiGBusvuU0iAoiIcvER0hwWYoPOaPjBTmLY50wCv81/QaK63CR9siVVu/DUVnHP3RFts1
dQTx9eWvnlVBT9LrqWRdsTcn72VaBIYn6dJIVi8eqNNUidJXdCubRE1I/zCX3pK0muAtELfRoJ4Y
wDnh/2GyErbVT5/opeMfvyILGXN6zdYCr4Fa+WBN4Wcw6hdZ/e4UybNWGJRZLL8HgtXPs8tF7pvT
z9I1AeorgUXNTnRb9vUnMWf3sk85eI2AD7LylwxidhoeftEOxkDT81yp5odchIe5XObTrDZJehT2
0cX4RrFxp+YeBcm+UxXNJNz3qiePlqBy/cTpykkqYIc6SYnE6A/63w/X4doHinGqPHmxP743nviu
226/A+/iuyaWjFG5mogUXwuJl9FPipM+ezIZ/nSL7lum/DGcpWLXWsMv/Upi13/3PRXPMUG7BaqL
/2TsGEbIDa1dfEcA84WxDCwTTo1jH0z7UchD0dfdFzukwncH63Wh8tdSEz3TBzQmyZApDw7LYIzf
60H30vqEwJtza5jiXTiTx92yZh+OH5nYFUXsmAHEjipIbaW30YXG0kughhj/Ej960SVmqmoHXYzW
rFGvGANQkbxlzFoCQ5607a1LAdHVcXdZNq4gF7jxMYZ7yxezriqGDfIz/sDgPLbTT90Sen79EKVU
eS6BCZcwGeHvdBhX4hjTMmuQiHnSvkpDkqtHpSXgkQkU/6idsmfi6RiWe0wYVnZCQ9R8zcyyBjaf
UIV4+Jo9tuiz2oqnRb+tcdnXog92esuV1vsceRBqUEYcTpcc0nXgGQX+d9a7HC3syley0ak1rrFW
DJe90r0SewfNHKt+egwimyjXbkTEYrU1SKcB87HVPaR59aMLGOva5FnNxKefh37Yx4YnMfAL+xA1
0yc/ijvafsQss3dH3HypFJf8ZGb0yRL1iMcmfE0HRrGuUx/xc0/XqgSBwb9gTPMRwEF/Ta1jZkGv
rJmGN1xXJ4eLlZwuDk2RVgc4UdvEKVXWAv9hUdARxSnwdgEeDBQ4wAktFh5SzNNWS3XbDfFrsMBv
0lo1zJwpvmE0fcNIoEpmZ1/1O7JKzKeRIV51oUROwo80s8dzQLrYwqDd6FVPUoL4bWTx6aNTcUlJ
a43+KZw4R8gmoBlbivtyGh+mgf7QIgHUZaXz7PQgvFccBGlVHo2gELf4GFaA2TYmxdamEuTwNgYO
hbAiICerjPbE032rYriHtms4m8zv/Tuz5hVbPGSm+5VHaF/ZXECCQdJu9GZjv665vWkGyofFqGkk
g/qpGwHcS7etd3NOsKqLdXbbypcU8gJXMmQZI8FOSDb9sumZi1oQ5S/BUAzbhuyQTdauvAZKNpBB
Sb3F7niSJAmcJYdfBdzsUX/No9VTzbbej6Xy1DPGkhWCCxUqfz1gC+OLrhuruviEViJmGdMh6YmQ
nY6jvOST8+I4af2lCogQKvJi3xB7cVjGebwQNUAiQFO5B92+1NbCz8mxvWsl5Ge/zJHFFbPgD0K2
ASwV+B67luMYB8bOqwr85w1oogqS8xgQeIBClRCAliuDbnFSltU1IvpToEPeREEprm2Y2fvBwezB
zAIBHzOfz0ReX2BrJs+Z22IIN4c7j5hjGqhmk48pkeBVEzwsnfvdHYlNZzDl3Lk+/3uRJY/+Kohf
SrlN5WR1N1TrUxwE56paf3Z9dsQkgq2EJ+JgykYgzA4sxOyZdyW37dJCzYrGfLyshXWrmKidMDIK
Wt70l9f4EvsLquSGpMdjsqJXxx1x7s/goZud5TEtNSRKfLvin8B+mCLiGuwAWZ5lzOE+HhcCLNzu
MNkQFnL5Pikwoch65xyyQF2W5UUSybJzgf5cMDNwjN/ZopWHKZjcUxmFdAIFz7PTlczUSqIijG7c
I3slwamdKlJByWfsofj6ruXubejc14IpwmyHgHE9E0vCWn2i4592o+C+EgkPsRFAVujK/mlyWqZ9
bTvxayiPuiyHQ5F6XHnddPaXsP1ctylcNS/ZW9EKloK+a/Fz94vKbZVf8lD2X9cmxDOrpmnk2Bya
hcCGkMw2pzdIQ86G+dhjodgLg10OI08ScBqJR6Z8sxR1GFnIfiA1nnWJEVDqMYZyIFEezYy03yr5
GrGGfyrU4DMo2ldfPLkgV/bWOiG9iPr1k2nBNiG/QFLW3yVRX7z2Deo23zWuuTTjUzGszstaXuMV
NnjQtulZs0q4fYntyGfSuUf/+2z0ydMYcBQgpyDmLunTx0nsnA50Ym6uMQYfDmMpOdgzhjzs5Mbo
Wob2DxACkvDqMruOJmu0ZASSP6FAxjRzlXiPu1i9zBnTQW9OjkGbGC+5wEkb2Pzxa58/LlUZna2y
usVj1x6J8cGzZxfjsWZyu5ljl/fOWpoTRldq5JW4HygjKxoEvC5e8lyRA8S+fbrLBjTKg5n3zxO6
Lj8722aS3goRZjvTi76ZnPo3Gqlyv1TGySr75CGPViLbIY/uxOgYh6lLpw1k/vlkEmpxJk3h6PhT
Bxh0MlloEcgUIKRh0+HdaruO9nIhEHRxZ6KHisFHdtefmFYQcibq4OJW/Tcf9wQae9881g1uC4ha
yTb21+WKDeSWG579sDA0eljr6AauRbFLyeqhLRk/T2Nyi9M8eFQIsZTB3EKgxm2cMmNbRKnJktYT
x0pSx6khOZhKwuWGJISP0Ur/ov+PVzUHq83GU06yPBJlCwyDZC+azll6NcxVqmSeHDX0Gl3XDIwO
wL38yJaDw6SLbzxB9kn/WCvAolMek1iH6+D/mDuz5laZLGv/lYq+pxoQkyK6K+IDzbNlDZZvCMv2
ETOIGX799yR+q6vqraG77/rY1mES5LAzydy511rxciSZDRHe3hHFY33SYA8zZI3i1zCCO1hqzXoR
9ww3H53aLw2JEAWWa8QLIGoYuagvbq8BgRe2U2vP91xtCS586PBilfJXMZZggJEJZmBN2pjFpqKg
H6I3O/Dz7S6qvHoyBAYZj6pGebt3Kk2VDlYhpU4vj/tdEHhQdrruaxxY8lvGGt84JDwocGNl1+fe
oXkaj2UNezXrvSLIhaR7GpAjq0J9yfJ7Q5jGsvCFYlE4OpUddfJ4BOpxBHS6Uz96Qjr2Q9xhhebE
4pnDMGK5pnsJocVER/Q1gCD0FdATM5NGCea9gfqm2gtCoiiON8TteuuIGYqKSrvzlC313AapDt9A
u3iAuoPJLp+0qZvN0gc4QmLyYTwS4TBgtFf4xaeNz6C8UkEd+FCHPUrJ3bamvCzHruBvyaVDLftA
gvJPfMQj+DAVR+5Mf2uk0isMNN9eEKTbrk6MF9aPcCFWW7N2+22c1D6enicgiIpQj96iPTw1ZHWT
UF3hDtDBfgAWe6Bk1xQusEZWDzbDVpow8cwjL5wnhghNGaJSGpnYXOtZKFs99ZWtGp+AV+brQDfi
DfBBYvGSlgtGT1gVPO/Rg5ZX6LuZD2yYUs+ICGChXWjJjnFhrKVnzmSAMJxFnTMWD1BnhGSkPaBb
W8AvtOyy0p0a/afOauuuCqVymTyAMVS5tlEI3ph5VoO2QvWRyX2wj2pThd8whrxDV8ydAi55ouUI
25uVC24UwDtN0Gw3rF02VnFkGFAe+yycmNJU7qPqtW0JPJIe3ZIIGAGGIWq5SGNzC5mrZ8M6HgIb
zxqIHhqkpKSHCLpr/Wmuu/WcCUa4x6odzURNsHH1ZBHjB94RSOHuRgLt4IVpu3z25aQ0ntFBaUsY
z1JkxDWJ1fY61ZsZMEnik1kvzUL/HusWrk84KlnhhhFv7IIfEhz3TQs/ODo4lJuyfbYAJxIPkdFS
xdcSMsnPa4T0iGBlZvjI8+UwmoIgqbYRpQNTMGZKEGRIGg3Q3VjBE+oj7oM8akvICCNiMMK147Nk
PGFpVU82ieCjNGqGw8PodFigZSHw9GwCfat15a4f4zUjSkyCOES+t0E2ujawvkvh1H/K6tEzkJtN
YJCZSrjkp/j8NqnAuY2f4UGoABdQ/X3xZsYnMZVzIoqeIkh18NhlWfehWbW1iZ699bO0U9HBO0gc
agLKFgK/haWqByhQSmNAUtlN0xJtHcQ+K3Qi7rpzl6UaJx8sU3rgMO28iK0VIgTg18cEjzSg/0vC
maq6SBZjSV7yOngyf8N7MMxtO1kQn+I7sbPs+cYyFaD8ALIexPRsqSdiV4n11Mm8RSUwxcmjfUBB
kE+GRbdeMk5FK1arx4ibhVl3SNEScBLrMHpxS0XaV+q3br2O0nOQgkgKypZBFSi2TnPdU21B0VU3
ywquhhWaX4SY+4K9IMO1VXaaRSAhDDVFLV2Je30CrAedr+mCgKb39g+LxSVBMJNJ5A2duTHdBGar
Z1DzyQSjQS1dwQxltPA50wUv4/BE+Mncgs571KrJ1rRQxzWYN0H2sm2tZI4GlfwiKHkEvYw7TWvZ
ssfp47GRNLBCqrkH7p4tR0W4f+ZdMZfl+jvslZ4xhgZ0gHUYVv0cYDnKuiV8zoadz3W8rEbMx4re
UEUrZ34FkrHykKtXpGSdoCm1GT4QWlbmSK/5GDfLbIRlziqJoN9c0eJd6EKcnkfy+mGM5DU80YxD
M/2bKWy5qnC/SLn3XCGqkkzNknBxtwCNVlbKxVKix0FNQLnimX5Oq7by53HSAaiC0weB+kY6IAWo
RuewjMOpOkbF+b+JvzD+nuWYbk7WgJco438QYBag3OPKBKI6g0dHaUJ4++MK8LwglNPlpeumu5yr
DkU42pppmiFp6h4lX/NxPPfACd0A3GbUEEuEfOAkrWsi5Rhr8m5PTkoOt+oo0fLjCHq7ZR+FCBqJ
eaSb17AstNnr0JNAsPURWfUNWVfF8WEGWChKQQC195TslEVqO86fssDt/MpdhfVV1IpWYIQ9G9IX
/IEhwKdIIUTMr/2FG1XFXqreGK4QsNkzwjOstMfjOJLmYZogsOEpt/wh1SucBpuItRbkvHHYZjkr
WzHK6MvB6TbgERjEq7WhngkGrwvlXdGACg8hIfCRM15M9ENa6EuwDZC9m9no5RZ5W7AlUD+NrPUo
0yM6HjgMIynD+xH7qKBGrOEDbOnyXDhNPXLbM2gkXKtCqyNs6Nw9k7CsWsWJCAno3FfrWw4aw2Zo
10wNzcDfwspjoT14+UMsogGp3JtJwSJoHq0ITA7YwNeD2CFxvVA1dFOt9cbrIaq1sNRvP+rehp1x
3r+B+voeHNlJgJKzwN2KWEECC4m7gf5lMgxAXEGVQyA08VX5zyLLI8T1YlQabC7CJWCkN/05PoRd
7i2aTFoorXnmfQz4GUI5O0SrmaCynMV55gUGnvwkq9Ac5rU6gJr9MLnpSofPXtiFRV2uwlSZoCrX
TnEEvg7sGk9IMCHh8q51oBybToUOy1U/HwHsu0MoRW1mbyymzHCzrIY+T5KIcwTRyACp3YV6coKr
9mfVWE00aWFqxZcutdp/05pGfxcwahgjSx2NROyjbI7GvyPaNjyj9DzN651RkK+UEeqzcSg4RxKz
tzMTqBTkvFc4ERKGwI9X1YRNVCACcTW7iyiQ83k6QvNP0ERRa1MoE7+8GgyXzujYscYE3YOnb6SV
QpQZIRT424dgfsYh+ACBydW6xs20/jQsZ//rnuIfEY/I6giaA3Vs0F38Pqjz6bEA448eiEOb9TbL
vI4JU+u/+GHw5apStZBH74MPf1jeGNxCw2vax13kANve+ICdAWgYYDaUzxER1IGZ/2pd9z6wBGUp
Ht+HvleVNLYR7WbRLPuIknqV9kqOnxsfdZQz3sjHaFlnCvJm/zp7qgiT+5vwPsOURyZ1R/zxyLCG
OLW/CilKWYBRvKJkES3rLuHTSCdq3kDZ2vaPuZaBHNYFfL7U54NjaXAhDzFcZizAhY/8sQyF8yx8
hHBQ2A1U7PMBcFSa4CSIHHai3vv812n++xBJ0qyZAL8I04ep3vxdiGQRx2PeZYT+eZK+CN0eOdf0
BFhCc6RxlC+y3gUwwdJjN8J9iuj9eNpoXbqOhEZq5eGXqKXfSLaFxNVfFCWKP/0H+/8lpvW73T/9
DwS3/pmU1l/f9k//VJXr/6DglkLgpYL+1V/V4OSj/PjDd1L6ZSdkw/7z3/7fvfrDtio+/lp36y/f
+1Hf0vU/yrphjE1LgwbAGovQth/5LXFGRqrJ0k04rgxDw4IFJSXyW6r+R3iVTbj9xwQXQBWGzstv
8lvilK6DDTH1/43u1oiYzL9tICOT5xJyx6ib+BXUiES87l81kBgfT45ENMO+SWxf3k/7wt779qm1
T/f3+7tvP+39fc8Hxwv7Hc5f+65NC/uu2CeWVuy7L85zXHXEOa582u/vsmPab6lt2rG97RycXDZA
eHbfOuflLZuk9nsqtotpzEFxVWy/je3LhRSIvdB++7pcQlt2xvb9vt/fTzwG5qzJiTCgaTRRnff3
sXgWt2Hh2Bb3efvtu7q91u03QpvFkZQfrnnnyeIZnVNNQ/ursb9MeyvOpdz+pJFy7iX2SHNsr6Ec
EQkS14tCaYZdkbZL8xLa65H9FbL9dWGncip7/SU+mSVOXi5fUC3PxXNN/kRZPCm1n0J5IxGmXXND
8XO5iARfdC4HCsF9WKF9zz8DZ904F5F3YrnsC1lZ80SuDG2y1In/EQifDVeIq1gk5puVfZG4Dv/2
tEU9nde8vnk2G1VehdoMrUXjbBQ2h91vCyYMFmKA5WXz/sZzeQpkWyS3o6xF1cE1B3/HrJ+9vVUO
BOx2QeWNbBFNGG7RNnuadoLIaLrK0Tb4UncN+MA7VD7htbxp23avbvs9UVh4aT3YzBGivARLeeW+
4KojPCbewQd4491pPJyw5pJpBy/MrIA+6UHM6kpCOLt8VcYvbrdK4Hx7LN1mO2aKD/MRMZqp0z3t
eDVagH913u/78Y9Fvp9OD/ubv9Mc93GVzRqNqa9TCBPFlv/rt7dPP0ewKE7e9wwSueAojOuErQes
+atzd/54GeGCXD5tUSR3OCzs+RHlWfu7t4980jaCyWCL9v1pi0cfv78f4hQfYoDy0q+fc5wQ4Yu+
ZiFnfK3xc5dLlZYgzNvEZLAv1cEevr5+vVxevtbC+rjXCVP0sEcIImrbYOlwDsv1RAUW9JDseyoe
RiYe9oxQIfvE5n3P3pAJhZxwQOSYU3xMWXLDccZaKIHHiIPPROZFC+K8MExhpjSO1j5+c+JOs/Zt
ZKi5p+fcDefOuaFFDFfdaef7O+2cPfHlPYmh9Yhni6e/czEFeT1QMqfCuZMuvsC99k9HPFZ8nV/+
m6UOn+Jby56PEyE8V+oqfi+c0/3+pD1vVQdo83BJy40pFQp8aKI/T+OuQ55P1D4b3J0eiAfu7/wb
9nkeO6f9zI+mEQBcy1bW6O1J/US/9qSTgqM9/LRLbtJRL3Q04kl70ffdkxlGd41XSjZRv0ch1OK2
clKnSGNBOv8uHri/b2MCtW77etlP5Gk1Nebui7TX3/INV/T2fig7mri4LzcWv+Ih1LPo8EQ3I7bG
fIofceTnOMm5018IGxgK3yRzp7k7OYmCbUm0sENhBJSe+PnNHkj1T5mklBwJFGVOx0MvyV2a6RvP
v+9/rBdjhc+VLwpzEdmFi20iLPj7+7i0bsbBWgKVVkH71gtcZ2getFwgiu3IVVjLsb4bEm5Vm8BB
/x0dn1SHiNfW18W8mccLZoz27H4XrwtMlrwIQxrsRuTy/U7pkTg+7zOPflwYE+33+3C7Ho9DagqH
ShwseX8ftmbB5Kfmh+95Djnl65gS9XwXmRXGgrG9vYvLaKk/VnEabEA8n9T+VLZ4UeG3Ih2iBt7F
W2T7LipV/MBtNPx8vb6I5jkWyR/b+yHVdA4YWWH/NHMSxzOpWJE9FH9nIoMip/vvXWZ/3DaHb/oX
epehgIfUiq71zhVDWo/f18S+3a6bz++DOxH3VLi9eJAwC753xN5JqsgHvctu97G7HU+ieibz708y
WNvU4XdNjXxLTotNtCJl36LeeeSdYsaOniIPAFVFyt4NRxQUd/4O+cJpaJ++fZjeNp/zw0HULLc9
HA/ziBji4/HHPkTxi5PUusgE3eD38VN0h+Li43GwvcLBQIW5Puz59Xb4nh849w21kB1upWO9rhfu
Mp5y7eGbwBvjK1sLY6r5Ce6fpY3R8YADT/j+PFyvc9LwY4tDJg8YG1dysrWXiJFMyPjRm5CNwfxF
ov78c6JboII8B0MQx0QNDf+LmrvPkA2wT9+pg9lQrlSeYvMFzomSV6iXYSgj8jh8SRiSaBuijYgD
vGpmd7EhHkk7OhzmBxqMqJ3D92csGl1vf88p3O/D4brbOYG9Onv2a2avVp79q7Ff+P31+vrxsfM4
wyndOa8+PljEtQmqmyjOLbN3N8XZWTafTu/sps1keuudQyTqlcZH1r9Fldc2dWQ6fEQ2Jzc3/u3O
5w+i4Oxf4pmv5831xlNWu1tiX8+33Saxp2xtDpsrqbMhAbTnn9fP6yF2jtcPnokxXm87zCyZrgL7
Q7XPHx/n3W33cX7x7PMK8yPaiQ3Z3l2vmxv3u96uEXc02DhcMSBx+Hr93BBO6MC1LFJNqshTYnN3
fD787G4ft4+Vau8+buIWIuEklPscSBh+5enNIF2b2+GABRw+v6/cVtjj9wYFDtudbbjyetiIo4eE
G5OnanKdX6+kgpTccFTb3WxHs+LO3H9z3VwP5GtzE0W12SBMbosHk1vO/qSpmZA8csoBw97sbrcp
/x1IAQ1UFNnthk6yTSnsbp/zxPadw+123nH5teduV0oGMrHplWyIHJ1v5JjiyrmcEr1xku6A7d0H
Fc9/qmj1XLshBaLqhguG1E5JPgdFHixOcDNLPH5IK0kSxcuxn5Jng5sMCRS3oYQI+xed+MP+/I7s
kmKafx4B1w7dlWiOor2KboZmRBs/cG+K4ioqBOvESL+P1/PrB+33tltl9pyLjx8rHk5JbzAZUbei
NI8H0VlQsNcrvYBDam5cMZ9PP1au/UFhcWDIjdgWZSF+yeOwPa1q++baNwTAMBKiKB1h+hYlJLbF
nzgKp7sNtd5w9MOldTychkOQ5HNIJPthE55lF8tmYvLQzJ6ipBAdfaiNgKrY5i/cfelp9IuHitv/
/P3UtbiH+Ol5UEKvEjuiZ/kUG6IDpUMd+tRvjpAOqj0TJ4+PZWSfLfsDnIFz/ugmtFkqVTTcn3TT
blm0ZodRhiPPFIcWJc6KRv1zcAqHG7loL2B+4gLmGqLoDo0FN/GH9tZ40PbPFXWlvjX5BEbNjAxU
TvarfTGn5jRfW0uRPmj8SK7kjJ3x9FPsBpPUQRV+6a7a5bZndmXNAS/TuRUM4kR+rhRfbmOLOWnL
MVi+9HRm8RxLu34KMxMnRJH+edu1aYY0ss+I0vkk73Q5/Jo7a2ktW54oblEw0xPd4NMRyfrkWmGI
Bjf6+eTuYGNmwgwj3hclaQYr57iT4yFZHwhtYfcxP+C4YBDSk06XjGC7Pr2SuAOx9JQWShpTYQqQ
QMyYt1CyU3Wm2r8g6KKbc+2EMvUnRFHQL1EbiOeSgE+RusLWp9fcpiNUbdmmDJqJLDovUWsE8g5l
gdiOfcZiM4eZHEzZlAR9hOinxB2pW5pURHWTF1FKdImsiPEjSuTz6tmJg31FNq+vuzi4+0ydz6ln
Z/PXxyTBSERZUI6wbA2P/MAihpJFxM6mwFjuZwMwKf9npIzLxObt45w7rFvYUPvzPWKhnGG61zks
fIuKFIkXdvmTYm6ViGwNphlSFjiZ+ZpI7k0TR8/nnwr+zVrJhbiBKGORDpE0OvQPukcQIRyI7A+m
LqTlg6hHTg93Fh/i5yfBvzWqn5STo5/LxCfvLHHpaCWalsjh5ydUxqRYlD/LvhPRGkSb4N0iU7Kv
CZlihdo2duMJomwOZJ0cgbyXAvwlPjp2GjucSDfAq1C7ofpA0WDQlk2IOTAnwD2TCHtaWakdZnZ6
K49AFlEEOo2/8xdvXc5XpcPrpuRrgY3KmyMeLCoYxzVViFoCfz4PyVbhTByD2J+zmfNjWKRDJIho
Vy7j85x8J+dsK1+hluaoP4ExZEiuSDo8wLZLdvAIMJ8WQ/mOSQX0i9jjHSN5OrAQYioI3ExEQxYN
InaaqedCS4db+LMl0vwl2RdbtAZWOFFnwUwMrxS+uRQDGjFcSSbcCcQBu4QnMr0VB39mCqNnQru0
IKG95CcolUApTAJHdhj6CseM6D3o3I5wQNnCe4OXAjv6kp07Qt/0GURm0DmGNGyxN8y/FvK0x9Ey
tpnfcCPxU7PVTGUyVk/qCRAceh1xJN/UjDKbaRcuxqfgnGzzeTyBpnOqTtIJ6F1sM3FE9Yoq/zFf
2f4VTB+T8QIXRrLQv5p8bXQTT1qgQEDMKTLpfT0l7vnpokvjQBBJvEYSTj2dYN11YWzrkMCkCcD1
gStrjiAQbExwmhKvrC6MdbCyFuULdLvYDHLaslMcdEed6M7Dkflspx8QjyW2t5Nn5pw3ybyaNDNi
X+YwgkxY03DCJfgEWgOqlbOevqiZoD1JrwS1hu0vtQmL9w4xKVNl7i+rGd+dgoBZEnW9FG8AZUqI
PeamXrGR2WNmTgAeT8AjOZDMYyvmRJ5kTjQnB6SH2KeZO4WS0BlP3Km4npDd2UNY2bxbeFMf40zm
PsebRbfg+MyfZXNvGk3pEyIGliy+Oe7UosrrWT0rmIu+wc65wAuTT6qptso3yYFgx0k0e875c8Lp
Eoo7Mcvi35I/tpZLPvfMf2ei1rdM2d7f3uoJNSxmplT14BrjoxNei7doqc3fupX2AkGq8ELhFHtb
r5nvboXrbH1Zv73x/bf1G26pN3bZj+2vdTZ5u7xv3yah/bp+e98y+3P0a7RXFsKaf2aMzFwQEpwm
y/6tmor8qPNmpW47fGuicUkzCCOJAXNwiag7GfjJoVhLJ2tnLtEV5KfQWbwN5m2LnNZeE/6xyPmC
5lQX0bcs19lA54nEHU9+UXLi50U0hV+0dX5xDb78+vr6evl6WeCYEQd/+/f6+qsT/aXoZldnMWYU
4/rYxi2Is5HMvQmHCvsvJHMrO+IWuAg5vZ5chBdRzOxEiVKyokyZkiETwZxTTCC3v/knuRpX3hcJ
E1kd08s0OPUip1gn28freGkuRbotZt5nBXwyK3Xn7ir6K/QMmLFMukW2be7JtyQtiLnurupdvbes
sENVKTkWxHaL9vu5D6YqmQixu3hWztO9HDr5O1Q19q9XMXvgT3SYZJOtkHcwEwO22LsIZ5VoySMu
/RI+BVw1ImcUHEVB/i64Kv88lf6KnF8/jf7XcMtzOjt/7A4f17mYAnkU9K+Xr3/7w7//6T/+V6sU
/3R14W/WIP7xWsb/wQUIVf2Xaw+vXe7/zcLDcP3PmoOm/hEJeGIAkAbGww8fyp/XHEb6HwHfs7qE
tv14bMhjnP6/rTmMzD+OFIgnWBYYQYihWBA3/LbmMOJ+iswaGnQ1IrCAZdBhwej3C0h/2f9DUsWH
1E/KgsUM1fwdT4tqjA0WPEQiFFa5zN8zrBOPWgRy7BJ53e6z/jkieMlaV1Eagi7O5XUpdd42aUCC
p1mxRazg8TpKzJc8VLbGY2S8jo2RtAn6EidbrU31MrcugaJ1RN62+SxVNOvS6TVKUhXMPm6J/tAo
MC9qqn0S6WHtICU0L2PUa9Nn0ZzCUHGPRkt8c5Xupb54vBSJN9rK/hjWQNXTL1qfVUsjrILJsCs3
FYqVRSxkJiC/BMp7yZSeFQ1EYVZhYIwuXSx/B3ra7YaTUjkmCExpZrovGZM2CIqTybOzWFMuqe/X
e71N36xHrlxi6DzWBN0RuyI+rKecriXCCeagXv1pU6j9Ja/QgkmlRgEIHMgXWc9Sx/JNC6gQKhmy
mp8gbvnSe7jeW7fqLmPJmAWapx8lte/Pj3KTssa9Q9z9AzLFCNh4utWysrlklVpsfR2Gw992u3Bl
ShUz+gruhxzM6LSWwZ+ULhj0inrYj5DiMUS6ED8gDkPke5yrY7tUk9E6BSgJZ6McrxvVen0qYXgo
20696OMPRTficz7ONCLUgVPkkXqJFAaI497fuGbu25XayJese6arTLM6Z8gnkIVgrhYVA5iwbPbQ
uV/bMpSJ/OibxSOwussTClqbKGNtPeS709RL4+v9PqlGxQIWJXXyMBnGQLm0ScPm3dIU71yNX7OR
nF70x+hxtJ7KYtiDnT8A0Dx+TMO0upbdI7mkQWFtMh2EY9WXyYWI59FK9kagBMWuqVvv8gMPc5Oa
yaSti+hCfGmG7CLCBUoTx5cUoc6p7iNu6YO7uLjxfByEUJToj34OU19/RowvhnJ5FmYPc0aMd3fu
XaubjghjZBHdmEMJ2J1HI4hSO5bTf65AWk4hxMI4jFlcBJkat2dtHEMAl2vAKg29OWsdqGrvEY8m
w24Ma4JtPP3CSYBTA2HVqzMArGrpmwyTjC6uz9DBlKsoHwH+ELvGOD2jCCLNajmV7VKOy3MBeBYW
PoJbq7Ivz6rWZDs1LG/DXi/AIloBG0NGhKRfFueIoK+XZ2zNfNi+znmhN5MyUAGl6Z9WnkCsnV1M
uRi/xsSVQD7ZvSaJF59hqlmNY68//OwFxYcSu+VWB69VVuE5AZltj1xEOYbduEW2exxYxqILwMei
9ZlP0WjTICbF26iY/rlE5X5uQO0Ho1wanA1CMZdjdwxJgDirxoAdSrN9NWt9AtLbOz+yaLRHqWLX
I6RzrsK2fR2Pvn5OjdvyJe9QKI3GTkjI2XEE9OGEVNN5FI7K3bCXNQ9W9iJZWsF67b+kkJsDA3pO
ImL056ZOaI6RwEThWTQmv2rc0zilGmINukKVZfwXYs4I0DbczUiDx0Edj62TC3byBQltQoBaC+nU
0Dppyi2FqOGg9t0ssFzjZJj+a2YZ6s4Tex0IYNvL2xaKF3bLB/0QPKbIFhkt8pm6fsqi3JjHMA05
QJEnbWhFpxAatt1DrV9rsTccKrtsWhI48YKkW3iC8wSNFtcMl6qkhqfOj8ypkORAPUqCXTmuTxGJ
9EPybtJ3iugQWIhgPali+RWFy+rUlHAsuLHVbIwif42fyITVI6LBTXrXeZ5DDqb4mT4pcyKLCRd5
QXPx5JfuW56olePXDGXSQDt38nsGgnA+biG7JnpdO4f1EcxIf5LCRjsnj7UJzuhUZdrzpfG6pckM
T/IxZ0PVz2gCtTlA+6a1pk3wtFgoDaSV57XxFsRN4dSyvPJ6ZXTWsti3s+c4/uUf2yQpj61ksWqa
5pDVR8GqGcNwNnx4kQz5YtMEDsDJeJWic7UatpCnJxpND5HERUexC83netgiODb/2UJqW13KSuYM
x62n0SzVHk09wJ+bKCFeTYq8lRXWQDRSf1uZDcrtlTbeqrW7rTJfXjVV4yGLcZNxIkmpGb+oSVCs
NWK2qkZpDo9oGfhd8hJHruKgTMsUC6LE9fBRPXWZQDYfIg4DDwqsLi9VAXAl1x7BnCDz8By43fvD
JMgt1qN8rpfFPuhMWJdk1Z1WIcUclV27qhEPtD2k1TKU6KRyrYuPBnTFWut0Dg77T5E1qe7nug6H
9ANRw0Vcp+U1SyHyaAmY3aWPNCR2tfwmkHgcNOHVhXYCrHb1sCOlqa6+Lyd05mU8DX23urLaC86i
dpTuWc9rHwcR4tD7Oo6IFQfnUD4QW5ZcIeWZtlqHSran227T+ds+t/xtHlYZYUjpaTgUBJpFUA/C
kqlba8hr/PnDqnMZbQkF4HLv5wsVApgZ4oryvjVippESfgQ/kj98I3Mn4zEqnxLd9zFJvW8AiP3H
qCzwL7p5N0dvEDRnwKKwlBasRIGD2Y4MRBomTaYUG7ndh6Cdtz4vAtfXNpKrjP150yIiCcZOFxFn
0fbZuECDsmItODxUWx2F6dJ4Es6I+C4drtDDkCOm0WPzsXBTfU1072jSNw/57dkQN68RlWl1oIq8
pm5huzGNzTj01sDtIshGn2MIGI4hdQlRsVGdmz6ArVNpoQgiJhuFHubvode8F3J5YbkcDldN+kKO
1ehHM+TjiY32imuTu2N6MuBOCSqntklh3NK0A1KblN3GSsfMWZrq6WRFke/TRusXtRYs/BTcL+8j
+QDgnyX/qHue2pLIVSvXm6tCyK3Xfz6L3PrQkf6yNMiV4Lr76Oko4LXXO8QCGgMM5+g5V+DxfU26
EnqEzB990uiq8PFRPwTa2tMtpxvppu0n9wiCvQ4+mHHfTv0E/HvUVFujr6YQ7J1yyBZQEAfN6QYR
wkkenmmgk2BCTUhrmozAfDiLJmpgwL4mVtnhRZj30L/WCB1LerCBPyiDuj8lfNi/R6MumakNseoG
zGK2Mi6Y77r6MtDKeB4XeMlqyBqkiHAL5YkqQclwKIre1Kg9RtDGvhDWHJijlij7Pp0bENR3mfTL
eJbA0+roqKmj96h4/AJReiZye11WxtXI5WQOGxyQJDPedzk8wHG0L7R8RszYRjdeEthdbWT7XjvP
/PQCLgSBiQ5LHW0t4HArK0FOz4Qdx5F669rUurw3mNE9FUhp9EafIXTASK3PoRSx+mQeePHE66Js
oZXhGv59wUnisQyoh9ZBRVcu17tJ7DIUqH0NLGILhU2jZU5bwVTRjMBxFupH0zAOYAACfjiOa3gM
LH9aeTDE6JYaMMbwwh1ksuHPVgv00TYCFTHRgKFDMJbC3ajIw50lK+GucDVcv1Y9cvogL1YmrEJg
fOVVoOWMRDr3YOZds6YLmdWtO5OkRzE3Ddh6NMQ/ky6TJ88gUF60prnyJlAmYA98WwtoXV5alEjy
asHm5yPJwFOMIMd6qOmqQ4H952PYfQCBIejTfEwCPUxXbRw/YEePLBhh3EWn9NoUdDuMIfoIoFLf
B1DLezvN6hdxjxSR+ZDlWQqGrobv1W7lz95E2TKrk7deRYQqRfP7mJe7ts1r+6lWhP7URr/KoOyp
YmitDH3ThCNpq4PA3j3Bhtma8lCnVgmtGH1FTHyhEm1y4yWvZmalddvWAzprGqm2eGRPmTB6lGRr
U+a+Pa/cosm1dej6p1FTucQIlBOAPopT+lpkB0Wj0BP5q/FDqWDGlbagiJFWoItMId5yYVlfQEAV
rTR3panGc6vC2sA7lOhuo9RlopnzRZuWLup92qeH6C0UbVK8crtd4OkfmTaCTjpsdoDSn0czLNa6
vnaVsBPIJyi4JUPbh0HIy6ZMlo8Ash63BgrbevlLyLse2gmimiQMFaqVQxo9gOqOsnxW1iplXCCq
rlm8NjWtC5CZM+oZ0kn+JG58VmJ6RHMjMNTLRuOlJVflUgM1ibKUwwAkX9fuGAh1kT8OEV0xODtt
Sb8Ofadcuhe99OEiN0IAZu2K+/L67ZOjn3ghMrK9UJn0Cl7/vBE8GdE12W0Q+UCZVPJMc1ZAXGKr
gBWn3RM450h9VGAXUxBXSrJ/FrIHqhyB9ihSV4/eBJHTq5ORWVcb/2F+VqNaWfdxD3eaL7EoHqtM
tEB+lmM4jAy3xBOfADfNK1db8W4KkJRtL3pRK7MRQjvge7tkmpho3SliMD1iVK0rp9CLyjk4zpuh
h6++lOsLxVcFm1upTWVTrddZhowgVhOtR75o/Z1k2rn0ZL7Yu1u/bvV1ZWmbzmVYoAbjjKAuN3bC
ooJVMRXMjEQ/u26lOAlouF3qdW9K/vAXA3DR813dfhhyPFW6sgRqV+/CGJ42mGebaZCh5tXj3Wuj
vnV86wH8HUqKeA/Kc7wePty2bhBmketZ9mDu6+EsgU+CXJY9Cl44GeBlljwCfiIDlodxP5e67G71
4ZsFnclSSmFk1Sro0YdgZnns3XzJ9Zdlgk2q3gh3JcgGRw3r3f9n7kyWG1e2LPtFeAYHHIBjCvat
GkqhkCYwRcQV+sbRA1+fi4q0ynxWVWaVs5rQJF7FFUUC7sf32WftxLeYN2+rmFlaHgw97uMMWITR
SHIbmBuJACqttDBRe41YHEtZGfjbnWvXWzZdFjuEB5HgZOf0k+UM8LeKcSk/UtsZVv8hLrsrx4GS
wciG6agFyZvNvlxlNTQpoZuAgZISUGX4wlC3sfHxch9Cw+PajjQkqhYZuLLiPcu83o7W9GLEDLeD
qvce2Vyvtpbnaez7Q28DPUoa9WvQxbVWIUeXmAj2sYORrafs2TWmbQJg9uiV3oUScXmsdXrSiVGd
hc84OqnLSCrzkZC6Fph4iHRtgq6thk1sS42236sVQ8/XhQJmJzXhXlylXa7jq2GaAEGGbK/J0HDH
iDKS/APmoEBBtdwzjLsgeHPj7Hpv2Chrcg6aomjVlvJrvK+Z8AMyUftnx2eqymVOnfJdX+IEPoa0
EFF9ld6WO0LTZluKGaDiwIJmU3GiRMeore61YBIh8Di57bo4vwJoJK88vb+E9KA5mweTiEigjZk+
MQcUiYRs9FU1Q7qTo0Nu4ROpAOLBqeWN2Xj3lJnqYyLZjvigEjE7jvVpMauLyFr3kTRA/9xm1kGH
R9Fz8I06g0Jwyo5z3Zzr2ar3ZEtV2750I9IXGd5fMibxI9pXNXuFuoVz5q5cgk8CY4zLbZwybVfU
hXmuVHhbiMgAHMtRjTc/PaSCplEGHoZc+PjEFAoqb1o/wsWNHu+AykuhY0oSO2KlVDSl44aAkill
EWfKfXIG8xw7W6JLmWJqpRmILluPiplxK/btbdKCYoVLH13SpCX3wNOEDHNAUsu87zKC6yKilvoO
AH8EjCzoALtvfV7tqS0efE3GNAOUzCPL4qnJDfnY9hPIKqx7puiLIAT2RFa6ddG2+z7H1meXo+uF
uUu/Pxq/VCXGjT3U/4A5XA+LLU86pdsD02IVIXrVkpzJsPLAP2fb1swbss+HN4f5570nnN8iBVZR
xqxsZfLOZOBjWbQOt1FK6nFUiSuA4EtBVNx1mbm4Le+Jkp9ztPFruGPlRwF3sR+rZ+SwvRYxyIq6
MDaTND7JHVKrhjtKO2nCpR+rW9PZxNTMWF4huLmnosn8FcNW3gpILonjbXJ1tPFnSgg+qqbyPx+e
wVwue7eBVjKrQj3LqBZPrXycTJYclBi9gTJYXDsTKFRL7OTBVvKRkFTAi4xYEaWJjtPGr6QBEKmU
nQUoDLf+qVr1ybIjVvOdXgtDvqlk9zk361B3+Q9thz6xHw8pg/dNKejE9+4rOJp/hHXiGJODCBrU
mjHv16JbCHtSI1jYmvrIwx7AaMzRjpS37dWyazZpZxk/OwJQJxdEi5++tPf5GTsxb4xPN0GlavqN
ZvuVVtaPoeBV1mR8JezfUeNHez3gf5B9xRyEt0siGj6mJ0iFsJlXd2pOGI1Iz1xHhNujazGPS8Hq
Vbu5vVU+Y55m35qAXFlZRxJUA4ZtXmsGooJhjD780B73Bgg+oln3tlOVQeVaH0vopEGeEXsyWyNZ
RTATyGKkqL/niYF9iTvKTd3nm7YY2k2uoSiRu4qgAUxgGm0G+8H7G5OzjdL4tcvgJVhMKQYGi/km
sYEZsxENfV2vzHrIV32T/+O55a0Nk5nfAXGC18k0PkibcZDMESW71vdgGxfjexG13gpl8VL5BzJ2
n1x/vBjpfEIS7Q8QeZSVvC6MgOIbruaAU0y4HiUalJt7+Aw8uQ5FUR41iRNQ11CLDa+GAiWoBQze
7bH3z0RWu2+FQdpe+IMcbkCGefeT3G571UgX+8eAdcYS0W6yEFbnah3aw7sdp78Xjl+r1jIfFvJt
x8w5IwGnYSgIvjPdFXJbCyWu/ydS7taohpNjOBaEL/OmlS4ZZZm2yq4/2tp5To1SHA3h33TJCJvB
Ul90Q7aSqb+2+sXYKMUhVfGvE2H9k4LhNezxHMdewmqgkq1o5qPbKOdQ9dGpZUA8WCpjN5rgOAyu
ezJzxU8z7KADuxa94jxfCRtwsvRYJBRW/IiCrWAeLSAXjFzqCBhHXEcf46z/MODfB01DK43hz4BQ
v3fZu4TjWblcdwk3XZXgeKcgCHTW0F5v9GU2a2rTCaTg4tL5BU56M93yKRYCw4FAQmol0Wli3wjI
jE0ZditPVG/A0QeGepbfWThdzR7xG87KvIpHUKRFU+7dFMg3qiUHhWQl/JBzfJw/dkXunWu3OC5e
fWxJmjuwGJmcphVj/g3WGbdhl/GNFXR7cBQKsoLc+zlMSYI3AUrkyB7ZsvEGKPBhs5xbE0a/3RRv
u3TqoPdkJz8fjZXhlfYFNtHBhDwetCUrauPrHiib90ZYR7Kirot2yJc3s7CgzDaVe0VFIJDRGpqN
a4w5SJ/wKYv3Ko4vXOVJQOhUvyuKkmRhIXpKIbzqUBI2enCeBw3gLxNQfRWlZpACtYrtriLcZbTW
oimse7D9OcwHsV5AJG9CK3+oo+ZzTH17fz9J9eR8J3mdPoFF+afTDpaxwfvdJN2w6vJw2kRKzyta
RhOTXIzFzss2dwimmVVNfMgQA0VJ8HK0/CTjY3gZylLxm57zEoBvkWXc1nVFvxwebhl19dZCogzM
tt/VKmPvsmpvZfntp/SaH5PFf++MnhkAO7ZWcTSAqnEAi8xzu+FujHd+IfcMCX2WYWHBeq2d02gT
rhq6r11F58BDPF/JbHgC7AM6qa0OgxvRPnYMtKKHtrznVS9TfC1n71rNfI5zHe280vzD9LNPJVWC
ogK7bHAwD0y/HXZelq3yLISBtbRhkEnWSM2HtpkK0mt45x+NNKlQoqz8MTaeY9//B04ea4RVsRDO
M6Vt2/5I/qTtzC1WGsXadXtyQsmIWMmlg/u1uCCw4ATcEivfa69fAYOs3ueKMdGy6ZyLYm8k5ibZ
a+Qq1ANHn9BjkJlNM0h0X+zMyJe7kdi3oAA5YGTKR8S832ud3hi1FZ3UHZM6HaPcxPBmQg3LihcO
79Vs76dm9Ldgz+sdQHzm8iv2hG72Tz7o9KBvQhuiklvBUOk3AjBPkI9uuO1v9djc0JtN+lYZobDK
PbSpO21gKl/6DKEhhRyhrEdhc8jWkfa3SrXxquvJ3woXA6Ju0xd7d0LEIXzU3aMs/BPFdxaZxUW2
VMvVhY82V6MKIk/kYMyhSxgQAteRs58hLsbKAx4WRc1uiU2qmY4DFrz16uQu2W+ZeDNtfAHZ32Vm
BkRTDlTimXqRwXXZfjSl+egBfn3NjZbBHMt/111mcNsArYik7Rx1D+DPHG/gj9zdTNRjl/QO3gBl
3/JcTk/o2aulnN/mqYlXi2GD8WjMf0YR3asahoW4RDxleRthQwxDMy5REq5+UsEeEhrZnkZrBRQ7
VSNIWarCVmJLkJ01BW3KXQtTN/lMaUsGDsirPRIu6qVsflZ9im2s9c8VQJ9TBD2kdELItDqsaZgB
hZkj7AzdMpzDqdl1Ziz3Ie0eBlXXdp+/g7fzyJcLnzzdzxeCejn+twbmMrV8GkMM/HW0ofq2DUfD
Ye9lvb31xugipA8AT6mgH6xnNIF5bYcKP1UGuSuZj9SZ0wYMdry1i/nPkBeIHPF47ijqlD1eGMT2
1lbWpJuwTZ4jmdmrudfPTuuVGzubsJGl3VtcCUgx0NZE4vN/hgmEPs7f03r1ubNnrmuXg1A64wXK
up0Dk+ySZUW7zcIcG2RFI9lCM7UM87EaMasZf8pavlfNfKZ3jz7hlqeatSmgBgX075EOkTfOh/DS
r9Lvsb1V1vM8LeDnMnjL/KrVlC76ufSI3x3v0l4vIOJ20XuWJhSvcLuY8MfmNGZrywat7rUjgtPw
KvIMh16imGeW1TbNYCUoDg9ltDcTgNpF05pcCdxR46g39/toXzrVuRxcPI6JexziZA/x+F6cVtGB
XDfsbqWXrvVs2wy0ttXaqcXrEIbpKWFCzKiWc57EeN58IMcpIL6SLW8TgigxoIntBgduOOyFIkeA
VdQdufve2AjbUYxRuI38czrzgljTqG0nV8DXWdeR755kX3pBF8Z7n5I4IOga1+XSATF0cQ92vfmV
G5SyYWZFOzsyWSQh/8vkYChPMzM3npemxX1c23bgcY/SO6YBsfBXYZdYM8HZ0LptehL7ymVTROTh
2EOzjgdgaxKUm9+WjxmrEoN5nWdxzIrkJVOwN6CUADll9p/NydtrS4M7QULta/bMqAqPG9PyILqU
Jha4xnymWTfu7Tx9bygoV1ZJqcEpAjDTsuC+1CExJkbb7Uq67bCNQNhYQgdy8H5Npt7LsaIfukDz
jqfF5Er3LVrpbLjFFEJPO0lfu08A4q6jrp5HLcedK/mwFEhewRpLLRY+5mO5zqqcuXejejJpEl51
G+Ez9fuDynwK4jl11lZ0jfN7/noduSt/sYZzzrdBPucvRApYL22Y7aSo1r7j1B8+UHMg1GufMyG6
ORRqH+FpSIiJokf7YCnQ5xZH6sDxoutY2XgGe64MSD0zca/GYegjb+9pg+BBdwGWpSHbxt7DZLrr
XvLSvL5Q6yaPXvvFSlaVVxerxrM3qG2HqkujcxKX8CMN0DWADS51Z/yMa3ZYQCdQZTKkfNlCR7F6
uZqi5bUodLo1lPEqoqJaQ4H77CkEV2HnvziZ5HZfOihmsKdmoyGYRz6UuZdR0NcEtsXh2kXxjxru
fFjhKF6+PvvG9BChD0LzXp6HeVqNc5Q9IFwEkYJcjWB+RcV6WRQVdjjmb/NMXSd0ZB7oGF10x9/k
zs5unkccs17GuIrhTJvabrZAwz8GgaihCj/c2GN7SWElbyKr+GGGQ4WOHQYOJI8jZKMu0KaXrVud
Qh0nKgltqnuYSCadqd2VUV/0Ujz2b2XpX5LOdvZTX3/Ed5p1HE3Pvl/CFx3xLqbMmTZOPD3HM9yg
yCvco6Rt7VrHKe+9FdGPnAncN7sD22hYw7xy7IT8c24jWVjbaCGpCeCNu3YAxK21lyAlxeoQWwt7
cYRUY2gD5uC0nXoU0kSlP1Npv4w4UTj8TFPgwcvlXOXjJHfiR8uow8ee/RY1ya6W8Bc5dh5qDxmw
7p1qnsWcVuPRoa9aq1Uuhbk18vqk3PKgzGr+gEVNSsOvIpvdy6jNBy8d423pMkJrF+54BgpFmWCm
GPimGA+SZYt9R/NuI5TxziR4S3qLvTIXV64t1yY1FPEtbzyHdKVwb/mMLfRUcsHQjsyxtARsJrA9
Oj3jzvXN355qIQ1zpId1Oa2oO3dJaSEi0eulJFreaThEx0nkX1na22jO9W0i7CoITXwfc92+9bpm
flotL5LAJ6S89mfUZzeytY/ePJ5h/R0MwIQrtgcg6AqOQOM6/2AK+7I5SMJePIopvAiE7XOX9q8w
dqp9BGtXicwm6763z00TGUdXFrvIbQCAiuq1EXchqbjlInpZZNlvulrShNDZzfTHNxDdtH9kuRya
IRW72WIQlS4tuAik4iH143sjjRU8MfyfBqcBSso98rT51c8wfhbdr03wyEvcQ0Gf2x9VS7p40+eB
sJ8LP+L0SSwqLH8fLE2QWbxxTuOsWShOI4w+wIUzTUG/2GoNCc1RgNr5XEYwEEj8hHn7/qfnIKUg
xj/56iKF/GPY/ofhE2oC4bJ0PWpy24Zvqr7asqP3lc2fhJzciqy7IKtuAUf/kgQTBqYY5W569UN4
oblrbawYXkvdQH1qzGl3J/omrfqa2Oa2JLZcu1Cva1DqoVuhIqK7kutkAcvO/FMycyQdVnX9LMP2
EFZu8R7545ZNiyKfYN6BzQjYofVee+a8IegnIt/P+iisBeys9oOSapqUCfOpSUebs2VSrI0Y8blP
U+BxbgmzZiyJHkjmQC/Li5Nnp7DjJquA028zI36sY1qe1d0jp+PsVkwV+cW6TF7S2v+ZmO4DwvPw
rBOHYG6pAPm03sWlF0NvmEvK668sK2B8uhDbdRqpR0fh6XbLjNzVzjz25eicY3mTRROvPUUPbIyi
0zDr8DQWFcZzY6TEjs3fIzxF2qrymHikvfaMnZOt4+y8tN0QHeEcTBSb0/dDVk7u36+6KXEPwGU4
uSZ7CH0QWLjKxJDZR8ewDk5Tyhul2hZK6IGg2O5CFpzrFg/CSeWFIwWi+ngjBqTgLL001/+5S/X/
7D/9N4vq/5uR9f9G3Pj/0coq4OZg5+WvxCL6v2E0bvVnUv53hoZ1//n/tLL+y8aKKn1l3X1OpnQh
YfzFZxhC/Ut4nJPu6BoJR0P8Fz9D2v/yqMUcz8VdanKm+C8vq+X9y8UZ68LPIKXWxjDwP/GyShy1
/4bRcFyPqEHhAdEQGF0VRJ1/x2jUs0loeD58JRqVX1hxuMPlh7fsThMt/c9+jMYb3r4ZCeHVmldc
gM0TYFRnXdnkrNTGtMAzkgtCRlL8bl3wB3NflPDZsF6wmVbX2DSRY2W69fuRHrS82UrYR21eBpfS
mCjgjmPt5F0cAL+vQrD+5Yb9Rj1FL8OecHu7sKbRtcxPi2jRthnL93wwjG1LFRB12t40JjhJKZx6
M9Cr3g2N0hfRQ+0bNPphNMnsZTYkGQoMqzR6foR2Jh6i6toXxvQ4dMWPjLPwsVsW/4HqBO0xr/Et
pVZyzHX53Nhmdp5zQoGKusnOymRsp4vgfXvZI04cwtAQsdd/Qzn6sLMh2bx7oZM9cc8ul3BywEdX
UfiHDB3/wRWV/0BKw28TJ9Shbf0pKDGFnQo9JntTwjnrfDoepTd2KCUMhxhYS/ZxOqQ76ZgUHPd/
r8rqTxgjh32/5Jr2cYtRbm90Su1Nm45vX3d3t4FVgQpPMCgb8zWmqb/35zCk1dv7B9wWmJXTWiIN
eh5GP382jt9f1fdvJ0uChLJbRKGyUeinhmEFujXMTa3K+erW83ztbDVfcXc6p4mRJtka+Nt0/5h1
Lsi6ZP45Llia0mKxd/1Ymoj/F7sr8NSYy2w/RqFP1lHCWW/qdbd36OncCnjkl8LxH3PCunZtX3NN
0fZv9sadm/r90KU47WZav/n4xHEFbn2SyTcF9WtXoeZsLPWSGoV7pn8ld0nt/ByTdxmurbkpfndi
ggv3/TJJhztrJSlRTJQUk/SnbZw1ycYJ0ctLzhK7WaTtE7U7HpXEgp1XZBYiYKJW358i4UDq4e9f
ozB6HnLBIalrvGnj6qWlaUG+QuCF4R6F0bhzkELcBzzUKbTXvy9BLhiddGrIYzrNzD/ooX8e5aF0
q60R3YGziVFvIYOJX/dws8qJuod44uSVSuMYStfc0wHBmmeRTJ3cHzzpB1afEwyjpBarKUmZcSkw
fVu+EwZVOYpHR1/yOZZ/mtYDeTmdwlFjJtVjjImntdfjQDRDuhS/ZbmrKw7ZZuPFpyUjzsj36MB1
g6SRCmU83qi45Q8Uf3DfJefIxoEJar8//n1HDOonzAXN01Jpb9u4BBLPdvaOc1j9QOoMvyMGyFdT
17/fyVTs1Yg7xBCVsZahG13KipLbS8Rrxn7HdLgWIBpmf4GlnRLtZOHbMZ3FvI0jp2fJTNL9G//+
9GAKxtuKXpwTqn/tixdROS89hougstr4kaW6fle9+zF1ZfWkkvyLhJUUyirf4fbJNkaajfu/fyqn
xx90WduH7wefTjO+mxsDCOaxJBLkCbDfHx+JCoSjhJGZeM1TXnfYCtZGZth7u9AlOL6U0m/IKGDA
nRNnDRnw+ydJbHXWSUSiupVpAl1ClzRwiXPe68jl/orB/THaJuNrrIfxAytwumpdnP5JyX3rkjhw
HkX9xkeUU5TQLzHduvrF0uKUw688hmvh6bJZV67PEbQp7Vej8/7EqaU3CXIwEHsggn0e/nHJTlrX
d8atJ/XJMqR/TbSoTsCZnU3h417ru/EajvGjm4jqMonJuWV0LucUA9VoDcMJorm/GcTiPTjAozbg
Kde9FdWbCfYqBH3MNX/fzW7wk3PL/rDy0OgIDiQl2ozLR48GJe/acmKh/GGkUUq2rYtvYRJH5Bk6
NWDKbFYh91aF+c+JQ/+miWfjMpfKuLh9HNLMrlWBDOnuU07k3/mEQz7OPzG7392Nqb93YvDdSw19
Gk/cqe6i5ohs9WXeb/LGUax3+MyY9yyjdi+nGbmh4Myo4/IlSSMnaLKHYraS3dzPyfabnu8P1LzC
hl5qQYMVWhHjfn+w3FDtfPOtNDnBu9e5jcZ4ZTtheqwGe8cCcpB5jQfVX1pgyqypXuU0296laZzV
IcOWWM5gSE7VFRhsH0DCtFZjG7m3oqlfHTpKx3rKReB1NO6/X32EphhouKcwwe+859we9cGblqdS
meZKVTCHFZ6DS+fj7CEP6uH74lPlZqlYkkXU/iJN5S3SVn2UvuGsllEyc4dgxG1Nl8aX5PDh6IMC
bZ5IlbZZGVkag4yi9CPNy4srK/nVdw3ZlL8LzxhWk5UoxCxv3n7zKzPpdRtbTcZWj7X9WquGP0iZ
VPJJ89gBHsQeV88/Kzm/hMlCfzLvx0s8JiTNCaLSbW5e6cHwbokqfXBIhzkYInqf6qeK/vqVfkT7
MAEGDZzQbXYlyFZibKbpKZU5UQ9eU13n+4MDFP88kw6F59/+MZF2JZja+WlKnD8ebiLbmNJjVntA
2+/xOGrK4LYser6NsXnN/HmB55/OzR/TYm6ClJgYz/2uzRwHgSM9tvNm9OyYxnyVnoownsDr4yc2
hnY4qxxfrTfS1OGwVu5Dt9DvE7LtmSCQ3xX49c9/+yKKIrSAzmp2vmOU9DcxaTbhsPVj2gjpfZ2P
7w8DlwgCWUQY5GytXTotu9SO+3MzpdDQJmv8jN2PvsK+CUb5J2mUlEJWaz9bKT+Z5CONCHCn69Kj
j0vhGlPATYCyska/Yz6hYYHIYdokdGsSOVBRG9ii7nxAGCJGyFTp8/fD/al0Vvpg1M2T3wBglpGL
7eiekQYHyE6Gl74YhpdGuVBwQ/8aIlGumpw+H6LgyeuM7ibzBbWmsNMAd3KC515DE4vr5XGmBTpA
snu2SvnJveW7mMUqEAQWfUfqU5+aR5p72Xf1JqOk2CIxWQxWhxJ3sOdd/GSQp9GpX7A2Eud3X+/i
hmNVnCGS3ldmcX/oDkvbX7B/lm+GmZG+Arn9ybfmZIcBV6osO8S+5b0yCnKSRth8hn0ZrgbbtM6Y
r8ZzaLWbKaraPUUT+PLFXh4T0/hYBlQVQiLdPw2RuKisiGYj5nywn+6FmCAgEH1dvymRvg+SG8IZ
bbGd0lm/p5N5ShQNNLfI6nVU1P9ogpbekr5wdmIMxQYDonwTtjAC/Mz5qWV0pqJvvDGjWDwbqhXP
dZeuR1tljzZJGLuEbIX1NJOW0GoKDlC28W0ZQe3HRnbo0/rKLBdjDhVGSN0za2o3Yffsli2d68zK
PkNpH+rY3I+t135OkyZOB+QsC3+zlSgGU5eLPwNPVyQtPo3h3XKzNNlxKGc60VPRPiWhJm4omphD
rvDW+egcfGEm8XyRYa22fON8PzsYx+/txOutYpNO8OjJFZArUaYgG+rGOWuPkQsufLw/RAkFE+j2
y9Q2tBqq1t5NFW+hVtM7UWj3HcHNkmMZVefvrcK4Zw4UFtMicEGpnPpueGBb0Ot2sMq1m2rrkH/n
aJf1vC8kHrrS96fHydfYmikwr3Lu5dVzY/wPIz6NrBD0vHzVXzpmOLZVu6RPHjsCqPC+eu2hhtII
awh6ik0QXkI6TGMQXHgvmr8fiEOiNzs3Hd1bhmHJ5wj6EQA7cVw0vgmOu/pMHWw7gewAbpj2azS2
54Xd4M/9i6lP25+uY9waaf8gUsU9SLouDzaIe+Qy0NvMO3QUHWl27jhoZaJL/yxt94Wpqntx2dsY
NGtpCBbkBSmrLnb5//rq/sGOeKhO38//10+I6YT3WB0aW/TPmJrJ3Syn+krRV69Hk5E+FssoMGca
C+IOm7VN8KvfJbQ1lMxCfJtbbKJj67gOgx5jJCXDgDg/MszdJu3Ziavj3zpBD1H1QZ2BTK7n362f
rv6WlQwFErKXNq9GOrBr30+h6VR+iYUAM2h8VApe6291ugwvnGWGF8ucdyZGrEeZylWHukNGJh9l
qfCljqXKVqz7hPfG5++HbrDic3N/+G/PdW69T7ICVV00TBKUTMwYzYF484oRDM6RiXTPQyuYc5nR
8ZyJD/Q7ne/7QeGiIQmtD+IcVfp7//q7id33rKQAW2mkbGJrFsAVyVvRMR1D+xLSlEGxruTl+1uM
WmKjEbJNQJs7pg6pT2I/IlDI/13eAdYuv3VLEOUHU6MZLYruXgQRvpObOCDgyh5p9YpfJgJXYI3h
Z53FycPgq3bTxkw+9WE53OY8XR4ciwQkTsRdIl6MfC6eiwjP/3fheP/Oy6ot7WJvV9Wdw1xq3z32
U5Scm2I+gzV36Z5VFs2L+kAgWH1KB4J1iMXbV8NUPWXhnYKtnHiFUbS9ZpOz+Vt53T9D+ul/n/pW
E4oirHakW7mnLsoFPVImG6Oo+Bim7oMPbjwbpG7eQtvv9uiaAJSnvrktwm1uiqzetMf3TBlUPZuM
CAWqZdZl8nGqKcnL6DxyVltPvNReLzgSmOtiwnQ8uPwjdxrbnc6N4plhAubPKUFXiz/V716ezXiW
F3JJI3jdvUeszFCGW3NK9HtBPmZoWO5t8As2a2zy0aNBwO8m9YjO4KA7NNecwQ2zs5zfYe5xJ2Re
91qWJWu78ZWSuPNz0Muuv3ec4ySeDipkWnMxoxPAYS7rtoszRoRJHYyTovwpjeoqyYUtbRtfLHaJ
1XcFbecJ3OWaEd3vmjsm6SOIcI+xRdDEWwzXPM6W8c8cRbTtnaHczqLl0Nw369kb04d06NSxmcIi
KBdrXrf2Mm2jaWpBRjNuhTXS74561PmutzVOHsh5btQ+icwYHgxCNDEz1+vCYNyesSF3+HSt9IkI
NHhBgkLV90LaGth8lbgpo7q1kXg1LbpInUyYq/ryoon00QiNPSW5JH2tnfBXhGxtu+SzoJ2fNZHN
q6TguC8JWZWB09JLsKTHtI6q18rM2L2b5za+z1OM82aoN3htrl2y2BDWTaaeeoxQmmADczc3KfIS
DbLEblzGFNRHOiwsTurVrJxn1ZjGKqEkD8PmpaKJdzLChZHenEDgsZ9XnraY5vYbBCACVPGh4Fhm
6toQE3sx78zJx7jYDVX4nhMaQRzFFycJSSZrF68aMf8KC5fOd2uh8Se+d1lGTrOd7QV9h6nGjobk
kuvfKN3FxWwY85Hzh2dgysO1CqgkPfcxBsKlvpKs5G+IAl7nswPwUyxtwAgH0FCmU+zJu+IPs1ly
CD+u+21ZIEeVTDoY9jQ++HXaEgqOHU65SbmvOn2lP60Dl5jKvaXnfJ/0+L7SUDwjq3B1hO4bzVDO
/KLtDl45GiDes49kiTOEveUHEy6sKmW2DT0jOvbKoK0OZRXHyYMf1eJhMMzP1inGg1+72z4bIKLO
hNKbVdpfVMTQtY5231Zznw3lrJHbJi0YV+AGrEu8nUVGpxdxbCN/50altmmb8GLZ7bq5vdpESDSq
PPWWtak8s3ydXNxIvf/kF63/p60e7tnKXj+7D2XBTeQ0ajkbWOel1e8mI5WHvERIaaJulYq7k8Ge
nvIU9GvaTWsOrSYWt7WhFutZCbio5VBB4K2nA4xkkLkYnda2Go8D+QebsPIB3OYtaSGDesqJ7AtU
mZX7uXCYmV+eqwydssAkgCXl4DDdex+JBGg1WW9+UTgvmD2craTNG2gf73oT52Wg58K/dIFDQNMx
Av19XGpb4InPGVtriL5Gu6IMscsnY56+OGN8pd+j7H6DeakGua8k/bmQNYixw61vaNCFtCh0KoM6
oaEa2TqwBdn0vq45icwVXmHnONTglHIsFlaN69/Mkqc8o4vglwfTxMvMTCi4KyQQfJK24tBJt6ip
sTN3Fa7wmanpgc9DF/VyVIJ3ZOlFEFYYqHJv3DeWw1NkgawIOhpXczrjAgubnano20X3yVgi73ae
MOXGmuKfteq+rFcG0B6ZhKye1XwP64AtNBL8UmXIHSlCn2f/6Mcm2vwHUWe23CazRtEnoop5uJUA
zZZsx+MN5SQ28wzdwNOfhfJXnRtXnMGxJWi6v7332k1XQ4YUI4lVnHpIskHvMOoDLLHvNfNUyOHk
4U4vVBxz1KzTKEPBd55W2vNEpX3kpf1zpaefNW7Eg4cLhslTpb2hEu69Pj/qca1fRtFc1RiPkqP/
VRsrVAgXzDNsdiOnubKqyieRpiNafFsdlxjZkkrghHCGxggZk7RDpdeRFsWHeCjOZCqsg+K5O8PW
JeJwslsyEoVo5n94RPWoSTpMhf7Zlal2opg1MBNn2FfOZzoQH+U10bZPaT0fSXorn6XseX1ztuJJ
B0CoV5lWzLZzFKp8Z2JPx5VbfRD7a08NGUzhFSGgDJyeJkVTHA5zvvixX/SHulvevWJ4ifL0Z30N
fM/J3+j4+mlVA1xE4uS7GSpNPCs/BpmCS2VI8GUMti4i1h8tjh7MQQgop4FWVN5Dw6J8znMqhrAz
HZjG4jIludB7JjlDQ/JQH9z4ybzNPcpCmjbJrhkcilNm60pUGDB07So7s+lgo2kkEe1lBn20XN1e
945T0j93DV2KifdKGuahWzgnlE6ynTTnVz6WfzNhbgyYB5tK5zLoeq3DzlFsuGGrHcMBeHMFl6ZD
v2jY1pADEv0tWea3bnCJLVfeKTYo/e2y8mcZTXzwJHsvQ0tOzdSp0B7zEWRdi92nn+kZLWShHLE4
7ZcygtAt55/ajk/MA9OAHrxbYSgP2Uw+YJpkdiIRqLJxPaasWcoiWn9pF4jPpFBozms+jQ6/jSbK
pyLrGeZGusuywulUggmr63Z+h2mwSUzyhga0icOEjL8pk+5WFtm8WyqTjjT7Oqqw9DXroHe0Fuqj
1rIt7qrN0JoTpS/5X+b1Pc88Iw+bxWXLZNjNjXjHA3vd3yWdBuzQYO54V7rNIMcpBXprL+KTatHi
vESiIWZV+TzW682iFsy7Ow9DUk02Ks3XsQi8KI1Ekje2ylU4v+TSFIFR6CRz07eKNsiDxjaHo+Gk
gXxQjU3a2Mz82TlDDpDFZrYKz0+d6jdLylc7tzt2XbXvzgYGChYUeMjim8zLt8TZBPwj2eZD5nAN
DzsimPVnu3jniEOb7nj59VpgLyKRVYRF3gIgjAcMqEgNuL649N1PVDacKqn5HU+VTdOcBlPCtm6x
i2thTnWMEHHDbKfH2BXTnqqU7ltWU6LQNi9tU1uvajN8G8zGwi5qd4bZjde6qWAHKMV3uzDFqaN3
VWregZvkxdZWHsgCFcWwW+JWXUXLIPpWbpfRsa3L0BjpSHCMAedWZeW+KXoarZdcC70hjGw4aw4Q
EqJ01l+3ZUhu6N+2pf0Z9YkBBKMc+vjSl8g2jkO34G7Oo7XHVXwkgEz8Ms5hg8vuMnP8a9vp6pXG
QJkvWfF5zD9Zmv66ToxbyM6f+nqi6xQDbguoLXamsJtHw9fScXnp42E3NfajrBwOPCWu2dgeauKK
cRqSx8y0TT1I+Ilu4R4tl75OnhlMMIn4H5SYDKNXi6eUVHnjc3Jw94mNJyPt4DlH7ocg/rNpJgZ+
LMsFm7hGcG8AUMOtfFg62qco6mYcJIodZ7Srlkvv4KZ66HYJEZgUIIOoBps98CxDvqvoRppjZyp2
v0Ps8r3EZmcXqfmLNG5Nmo3HqqGDLNF6BLQsCvtkyrYOLt/ZNsxPk2Zm6jOMP+QHsT/k6kNahhSn
YUbrsygo0RQ3mkqAZizbT+Ip2XbRZOY7KT9yY6n0wlPKFzbTZIa5pu4IgBxSDFIcThh6m9h9h7Ki
wRTcRCkGZTN4NT5e7gSBawNEQnyz6pYG3chVDsv4nTud7ddJXQVixHQw8+C1haTyJG/OdtOep7I4
wLQgQbcGmOzot5ExwCzioXxU0+KYWJ2xwcHLfVSKvd0zlkE9aS6Rhb6TNvJjoYQyqLWGyBBFHKQD
4i8nc1hKlpoLtAdFoFHgsvYnF00JuK1zmOA1y3Bs1qqbqvM+KO0TV97Ns9e1W4/1EMXMolalbI/2
RPSRlrgDJX7eYXayfBvVN+rOixAiy9WwpvbBdFRfiQqDW9ubt8VYh3GV/XWzvr2lE+7jfHYZFXQd
T1Si7Bjdk23NoyNS3D96rObBWDFiw7qH3IabnyJPuG4us8zSrrcZiWp6nz2df2fhjLAU/sDxsBJL
hhCDnN/XvVLZJ8TEJb5vlLNbhXfx5HgEbciLYKUkZ2TzXu5aHGOezlCucWeffap5cDhTd2J293H+
O7FpWkM9YGKbg0dMjQfVRMIiTLOwOxAqN1f2YSz46fKBO5YjYmlggXc5U9KArHYki4HHzWV21BNy
L65eEGXFKMk3odKlWOYohPZbpxo/BY3xeWfeREEtTRZlD0mqoKEzn2ga6g4EySrbap+ziK2iWiwH
rWveSPNTaxBlpn+wNeUnmSeQi71gLSTL4OtW/xcEBRkf6jWPakew21PnMzoyiaQp0gEtiOksdQWE
3fpgXCyDZy4fqjmWp5ik02LCcaiV8u3+21OWm4d8ES8koYyb0dFlb2FP3ioVuu/992p3Zzc2xKeE
mkSgBIN1Sj0isSoeuFnPnAtaP/sVrHP3zxo1yX2+KETNvqgv9w9LPn6otenitKd5p6ZJliOvqT6V
ttkf7bYiO7J+6ujTcjOQuOpU3pbC1d/sBZsz8wsmWGpUs+sii5m7CTZ6vUZQr1LUZxx2DbvMY+Ry
zi4bwZxOYcUxM+wHRS1LKnclclGiuvGpXBUegZH9vFTReGg0qrEScyEDaWUan7rhmJmVr1lJv5VD
AU93qY3g/02gTRPjEVu/nDfgKgDJ02F0ncSbQ0U0aKit0EABicwtb2ZeYdZTDGiZ0o0vWiycbZdO
PKaj73JVoJNVTzPN5VMvZwj9njUH6H9WOEVt88G4W+HQgwHc6Mugis34o5LpU1564tRKG66fZ2VP
jDcf7a7DKUc12pO7DKxXjjTziymy+VZ04wdFndazhxX3SY++V3uGPTh4DOTcPcYKGR9bC3mmRxjV
m/ajm+eDVTvjjijBKvxA5MIH2++BacU3NtVBgi0QLodCIZiZbkTDee3+IRndU4wtjHAsX1e346Nq
OMMaVn2P1bj8LQkgqYVuvkT0oYMUoofUdel3rczDv7EphVQ8rvo4YPPsXO513jTTF6c2bvbt1Dgn
fW1qdXPLfFZWr4ZMIyIZY3eeVwXMi00K3Npsm8m09e9X4f1L6EWMhVVwBoq5IPH0xlRuLy7WV8Ge
zvI6ByWKhD/whpIwjuVK/LWuiELdazWwOnF7un8goNU00BXGwu/bRGcwzSjANxlRnycDR4RPETPA
VKwMTF0Q0GvSePsSjfKB6vjoYW51m9Nkw8q32grm1Xqm2ONfI1VkSPE6rmu9OBdOZDxo9mI+0B0I
ZYRFPLEmjhL9DOzHaTz//hXvHxTGnn4TdWy0Wq2IEA09FYNvmXPJZKdp9rNSJ7U96GOIm8+gTNAt
YGdo3XOWDsv231cfPE6uVk+pQB5pz3EUMRtQncX02XlM9Jp60en+/XpqlAb/pkuFWQCVXV93dX3d
afKdsXEmgORqtWdvvvpCFuaOtqNOx8rBRMJBh0dXEYWSnAootczGAVCto+mcn1vHWp9Y+xRTMUk8
7dhQ6nmNPI04aR6b4TBXExZ2UeaEEOQfL0PlnlWbuzXuPZhDzIRHtxXHtiv+xGPX7C29rB8mehi3
XjvbITXe3eNI32g0VNalL4gO/PvRi7SBf8y5/wSK6P1+N+SDlQYDavr2XgdtrB7r+6+aBIDI6EEF
UnonueTmn/v/YnKivsTOoVpdRu1qOuJQk59r0T39Wy0HVT2XM0HYJpb/fYAMt8nAs52UeeEPiWCE
UTzgSBzj+tJ3DKr//SqLjePoFMH9PbhfLvc3osYzsaVrccaanHOOaxnMgf3gcrSZTHnCXba0m8OX
Wu/CwbLozURN0K9dUgJwacwHd/0gWjZRtosT23SNR8Xy5L6EN3hCHWO6rRtvwFIG+shH81L25reu
WtMOhSDdj1npIOjlyoX9OoXhBoOlJbWVHYPc+b3qqrNrKMWz6F3bb7LaxvfgBH2hop/hnNndLw6m
eaj7x4zjy1j09rWg8YfqYf3Aa0TAcFDtvda0U1hl5Y6Vqvqq8CdzluzYSDHr3czFnIdY2+qjC3v0
3+CW7egZeo8DnIVllwMd/K/7RNftpm/speXOKuPBvxeJzyZObK8m+M2Dxsr6RyGWZo8pzuPeJOgA
NGE8N5pNxqTN1D05VjAmXJAbD4s5uzYu3wa720HoaXJoB7d6GFf5P61Gb9tbynYY+gYoXeq+YLt4
wh5R/mmWOvi3yImI6lWNcnXbUKdDfzfo/HuY9GYbH7XWIzlqAhXs6lHfQNScVnDG8DeLnpM+gmtC
lj/UVA32b80Jm9xgzGZrnTzP6/B7ssiKucCQHutDa6vjRaGI8ey16fzPx3b3QjWC1kfRtb6QuMXs
BDHnbiLA2httZc7yjBr5HRuT8vbvlnenKqCO+a+McaoTKyX4EXFM+afyeHostndXk7FqWhiXb3ki
zipvaFbkypt+t5DZSfWXDHBIErd40r0YewufxZKteSYsrDcIby9R3FG77tXs1peJUfp0sWxwkgWO
9BPmRF+YQn+RtnO9Py2xsYT3f9aUmHbVicHgvDpY7k9Muf6qpdt7myv6sKkmevjMydA/PdsJFtfY
/XvRpcFO775E3G8YqktnEghE1wqCX2zwWeXuH5Z4xjg+8tiwU7GMBBiotNIS7WXSy6c4b8Sf2Kqf
4olJnL5UaGPwl7UB6O1Ay/n96y9eqXDmJGuk9TLfRSbElfvma+4Zgg+5Da9Ll7/NHlUDg/FWKzLr
MHZm9yqdZJfmiIXrbF/vspttxTzHiZgtUac9M7789yMnMXEdfZy//q1lmjWTkkHG+7cUFOOwHyF4
ZGZkbCO3KT7qlHznPMo/HJtDwxynl7uraAoGtzkOqGhkV3EVEFhA09RUMR9YyryD7AG3yTr6IaYz
vFqOwkalRHS2uhnroeAU4HqCZi1K4QP8KXg4B4UNvNeXM0uOmOm05HA8tUr6KzXkDm5AT4rhWCFY
n8eBwGRUdM+KrmFXm9U1miVYewezSogiXDIeSpmShA7UJrLblPFaE0c2Fn8WYEtidII1oq2XVzph
Jcoc0uul4W7HxPCOA5mkXZTjiGlj8t2xYeGitNzqmktl2dZlBFqsVdVdrxLWaevfdzkJWCLp2RjM
QlpztoKixQPEzZq9K3LnuTOy373StfTJN1U4dUYIpMF6Bjf3lae2cTY08awXKRqxKuADzUmxxQ7Y
haUyvMM+kHvSmA3K1Hsph4mt1ZDvq/XTIpHPM9OXy/17yG37nWBIfqpc++MudJua21wMQbpC1OlX
DU3oXR2rKciz6Ouu1Nns0X1BNJigljndZCcdDD8MGVIygUiqEeQ+aaA3xJr1AMd7Neu4zMw3moMT
grTwfx46DSGSUZa+V8r5NydxAw8aXCLDkKyT3XRxxSJwEapeuFi25P0Zf9tKvOwVi3lX1xou6SCz
4EPMEhWRyQ3uW4LULabQBLi3HQCBYAwBmed4D/8WywSLryx+MZFgirbuUutq6VHvWd9cAvOhbET9
EP3mu9agXyXienc8wtPD5YTSs8uYWF28rMSoZ5KmVpwkvsKZ+qMx+XhjZmIeOukqPPu946jYxiHV
1Vdpuk/aMmZ/lTJ+acimvpYVSX7HLQpSFk5xNnRvr2ZV898uyNSH7qbOb5HM0ncLnUhbPYFQX5WN
nPWDI8x1ACbN8C57s5qA5HXKJpBSUzBTgHpZF6j7h3R9Hfnyxy5KI1+ri5s9jOnRHCLW/HR+SZZy
+VLx3hBYU83NjMkhZPhYPdmj/NUvavMBSeihz9jYu5JpvLZqwNOYo5nnFgXIafpsRgv6ZTJQQ2qk
ywlyab91Hae5dfLjftTA/DzeKt1Ub24M1ybBm3LOtVY7lwqhiLvVzivrHWxa94Idzrnogw6Mx2Ej
aY+6Qxx1FMcJjg3909eq4ywM1IOzQMvocCxXX2SciU3vatdoxUfN0U8cG7gaFPLNY1TgSCgJn9YD
ygjWG/pIoYY7yWtvajp0cUYonTc+Gqtc5aDR9x1JarsQ38jsitpWD6RTOIpEsL2U9mBAj7xZ8ZOt
eQxm0XYiV940e1yepyK0FBhbIBL92lGca1+wtGKiCSUDu6Dsa2YZjF/Iove7fqbE20XKlHSRH0mN
M5NwCrqfAdr6MvK+cEaTBCfsWZaFu7eRRImuVQljgcE5zGSumGfllypVN5Y9vbP/UENS5ReuNGMX
O4AdSizCG/x1rIZ2vTcr5i9eAtsrU7eTi4GLM+rXENuRn5j6dz92P209ejs1i850s/sKTrttEuEr
Qjn4bS/KTghSnVkvmNEm7sfI9vUwpflJN8Smwi+6wSwLf9KAixQ7TCSHhpxzM/YbiKmJj3Dmg4F8
bmF/snu+zo5+FHgR1SWdGOh9gZ82QSyVO61w+12kFhiSmTxvtLw8F2zNMP99m1Hr4pBf7G3rNSJo
A362b1fTx02sabfBmx8cydnfMhWxk6mXUsShd2Z76Z9NXZ8OvFcfrQUjxBRddnAbGuOFpTw1Srz6
s99Kgnpn4rt7rxriK9ZnJeuWLZrOwYnGL5i8dF7YGnGDVnaHDrc9o253XaaZgjTLd1x081bVS4NO
52yP9tL5XcvsuknScM5V7VAQls5K43nes6CLbVX00YEk9x8iZPE+6woCbxnzBwHur5ayxDLDARBc
kZSGGuL2ZFdATCGcHMUM8BEVIVZr7mt7GxNS3MxQJEahWjsTg4lgXnMS4/S1tCRJ24xmZskeN+Lq
3qjufOo6zQwylzc4g9q9YR1l2oitOeN1Bz4AfA/YwE0sXcFbQxhCXS/ahZcoaWuwGO15Tjwi8NCv
qlGBns2bAbj6c7DLyyS1cathRSI8tQPAtgefdJvVHXOsWaWzZUBojAu8mOBQ3QfOHMmeGCo8NPNF
En6gU4j/q3Y7nMoGkoI72Jf3RnABZfn4iWkl2vaEEojLWb6q2O6hipKj3GpuG+2tJkVBM8tHjumB
WenYBfNqJgbHSFoWYS5zXDM23vcltV7TmQgPveEIKvFm6Pu/RWyfESoinOc5o+qhlce0KG/e4IEA
jN9zxm5k3cUPjujHoUI4jGOaQhFuyYJVrD1V9ru12vfTIuyPjD8BBlFvDAfahV6l82nsH00rGHp7
3jddFWYGMVdh4yKO0I3k+CIWtfVVrBjawnpHknphYgldYDStb8mOiUBM8WQ5VryTDnFDWY5vg2W+
jJTDb4f1sbFyY6fYbve4TLdFy9ltdGPYQqPFgMnA9mzZX27W+ox3UFs0udGMnvC0jAnf1V+yW3Z5
wWTXbV1tk+f0MVSQlbkD8n0EM4n3vxGqzyR4JYoAzo1j+BgV1PauU45zbX1D/Q7BaTQnFp0l6dDo
lxnugUXutcadgERe/PKYDQZmk7+OXEhBi1fcsQoDmLz5akI2w7hHqHWsVO4H09lhHHvIhxw+hhVN
oZNgpO9Uy79/hh372rYo7Hrd45OCXtKaNIw71rhnq3Go5v5LVdH6KiKhCJbkWjaQNH4t/S87RsCq
QCQzmQZ+M+j0sC72YbJBKHSAFn7DabtEmBhOmk2WTnZPNRno4+NQLOkNGfu5IfrcqG0CFaDuNiZZ
XHVkGqnBsZllR92KQIWDI5j7HYRAA/wm4ns5BdLWX5OZHOcySXxoNA5Zo+CpeVX6/BNpmou9lK3f
gaPzyuIT4ytLZ5+0m2wen9OlIyauezez076bLs5Dz0tvXN954DT1e5Lg9sOqdXQdZAUw4vWHnLxt
m5Y/XDsw5zvmjBnpGWscJ3+piiP3662GRBcu7bUuehGkHMg2qKILKtNwUhpYn2SlzS1SFr8J3aSb
8w3PA/vgjsrZTDMMCxxvti5Jcvp4eXrVkRIg+H3wY9FmFKHk1F71PEcq8Dt8Fr30nKDMAGgwvFdO
dvWKRdMJ2pLbUs/i0G4B5VbZ4ARVcoJm+dGPGDiVPDBE/jSRpd0alBfse70Km0hlXm06ZBoi1K3h
IcM9u7Exxm6gfREBJdUNuoyKokTY24x1c9MmzXooHhi8d8ULToSMrVD8VPBc4hmpLn7NEmHr1bZu
e8nEa1G2DkN1B0hSQ597iAls5R7hQ+kVv/Qw8CFkPjpx8TUJ9cuQneZH5tlqY8WnBgItwFOOgxrU
ljcEChHsTUuDBeMd7K5pWw/wwuEzdXWKM27+QBncaJgCd73gKQz8qZlacepciUr6M1hooZOG9J8J
6qsmN9lGUPU4ZPbbPF3+Og0Z+x7opMp6vYEW3J4GLyVBB3dSj3/lVpsjqLsPqr4fVOunlwntRqYM
vHop8YLpz71wzquhbV9yrMwMfCRVTIa1EbA8JPZxo0PpcGvOO8BAto6Lb6RZ2AqZt0UIqJMZqmtU
J1wvA5GGSFE27FUNLpNx9WWZLGSG1gNlZUqj3ZIc6qMi1LDquwOZ1+rQS/HHjKkQMM1gTc4bevad
w/8iWIW1mrX/weElqlwIupNX+rOCwbZKK7nthuzAMUBh8wSXaniaE+1XpMq3oSQdqHIH+yZ+hc0g
+Rvmwtgi+1UZsMBLovL5qD+j92h+37MfxIe2seWIHagGkTaX74Th/pLlhWKFOWxUMGwxTiJJwCkF
ckGG5+Kt0KhVXlavV2mg6WiOuyvH6Dg0uQOTGPYsCp7WSWwo5XHAlwEGv/dRNbkZPYY9cQcSXde1
r9oqX7sKz/qMyavLvJ1rTc6hHDEje0OxVWGH0u4U9cZ8wNuchHN7sSdwpXOKgaSJzniFF/aw2m3p
YU40qfAlOd+/ESEtHKAvuW2wSPfnOgOYZNS2xGfHZWK3Gpzg1d9dvfYRfrMsf4s78+pGpeUzRd/b
hvWizIybSMV9QnDyeyX50Fzr0UkMZdtYzXYcE18UxcDNkgqew3wbrkPs0VXSfeFhsltiLNtsnxIg
3SzsHVOgF2rbCQdM8smuOQdy1QB3ywkESqTHjVaWxhO6Rz4rj0T2kZPh4DhBkouVIw0k3dAKFJ/p
pbf7+ObaxnXs98NkJa/EaraFobtbNXXx9aD6hzNA76yv/476WWbawtyVPwbFtMKpixXrpFwIw7ms
SFbIopSe1BhUmK6HparGQZtNX45eIw66Nv9KwWYGyd2bPwrPvBa61+N4VwGsYQvcQbP6ZLVDFYUJ
duxy9RPlYvTrTttmccs0ZE6XsE6g7FUtzA2IDJYYzsXIisZk1/TxG9q8mgxl3NKGWeKdJzRqXTU/
DLVxd/GyoF9ZmO6w3LMoJUPQeb29SXU7aOr+Ern4M8CRfellcmIkDbu4cd3VCBoY5FkOBBqvRqzM
x3wWj1JFXcVfzVaU8cYmWpciahraoEWFV9tbU4Axs3KNmrtUIF3E8H6mVr+k8On9WaNxpFbMh6Yq
5blD8eWhtCRZ7k9O/Vdxeb+rwgL5EzN0hgl6LMWYBTgEJ1/rnXprNPWXadFyVuKLWPEzT5Oa/Iki
E3RPPiz7VKHjStaHxsRSt1gp7ylx241UDLQ5UX96GuQEzAYW4FZrx5JF5tYkZWiWyt7VwaOkZoPK
v/qiF+Wh4kizn1vcn/rb1Exc2hJ6eA+FMB2N2S/KVA/SNEI39fZJJM7p0r5FeaYBjgP3GJvsqdcZ
D8rdzZjdk6mNK0bSuLpTk4U2FOtt6vxMnqBugBeNnJSdbhOSXaCVYI4t2J0rFXJB7tWkUK1M7r3H
vqXSr+Zf1pnBDUJDVjHBLDNwNekxeNcWuTNOuP1NDmzeZCcnZf0g2SeBWyIJdkj/pjS0BKM2dX6v
QmS1SzOcvZk1m3qRLbYZ7IAZsBucC9ukjHAVAVhbEDUIiE3+wMoHWGpTmxg+0gFKgweMuxn9gvEc
pqED5zVoJkjG/WhWm2k5StXtDp4+siTydChZcJJK/tG8bF10jtlQaZtyQSknCXp2CfnZnAUoIYEw
oU0AyB0liFqTnrfY+5kmL5ATd6o7y63tGS+qoU/+PKS/rJnSgn6tdrH3RU+GEv7lUsWHdvROk4QR
qMtFhgrqv4ETIpXRNYZXOHXx58KJeWzKS5vwF9J6Dbq0OJeidx4EIOGajmGD0hy1GuKNHYnbPNC1
iZcOYw+PQK7nHaMr0Cg6WOjudeSM41aKijQURT5ECMyr2JKDKtJYjZA8kH1Hm5CI/A1llt3/Mtsb
o4kCfTXQR5Ux8L89Oxo54nlKsmBSbgpnzM2ixerRHthZD1BIsB1wsdsa+1nnS+N4tiGUbp/G8ega
wC6rzH7vPI3RI/hLvtcN6szGmL0G0DdReE4OcZBVrIRxWhxKO85W5slnNQwvTums8z3ZhcIQ71Ez
vDspDTnEUhaifuDLlC+h2yPOMAQzZ9uC6/OzWWcFF6S+G2aTYSWgYTmm5YaRgZcauhPGyR+djcOm
LszytK7Fp6lM2GI2z8l6OB8Iord6vNw0YyrOUlX2+jyqdBS4y78PzaSfMBxhqyh1SLflV9ST7eT0
eKpsSX8FQfpAJJW7zxf7Rtbjd2zYIGzi7tpJ+i1KtbCDhCdA3k070TG309wnz1wujFuTgzXEFA8W
JglddwYqK8r5wp4mqKh/4CkpRO75c8Ympq7yaOMkUVinlN0rCQPGYhJsPzuXLUKPp6vre6ad/R8P
xO+mZby36cFfo/L8EeteulOa98hrlFPq1ARV6dJilaJY0aoG9JrYFy0zT/TOrdb3cJijOQqAxbIB
7JeLcJFygeMHVg1mMFroJTCes9mkCKF6cWbX2ZSQEpxct8Jlnl5ERvBTDDBmTAvGScOxRBvskfRF
8m1U9GkwEpMPuBUekaqgXdYec1LHuCC8UPopF/6LagRMFQdFXPXXypt+56Jwdm7dT37dij/oopPr
VuE4puDqNYsZglbj8EnLQ0xiibaMpT0k6V9NSfwhgdJTlrUD7mRPtVgVAIXnBwQ2e0kyP50Zbcxe
8ZgKDGCq2eJ07371Q+tePWPiKcSJxutEQLLzSUNAx1QQlgi6+TwwI+Q+YySAaRyu3smKYq5N7gpi
/ylOgxTLIx1o+6b5lU8demsBTnZAL/ScKQfHD1CrwEXJFq4jhJsX36O+9Ls6y5aDsERoD+bZa9Ln
rplSv220X8kQVoN8VLIHxPKWjWr75OXFS9YDh6nLWzPynnKVBApVNu+WwmjJdNhdlyQxvDndVglk
uiQt2qCOWFt4dGuo5/W0MWf5psw9bLqy4D0g9oTCs2BUrwyahCxAL7P9YyXPQ3pRlfLb1C0fUypt
qolrMdfrXpYVSMZdyiM4g1rIZjBktz0cot59J5LNEwVr6GZlOmqyO2awvDOlJwmqjTiNqi/otuys
Z2+8NHq96zH7QKsChBEtI01V7F7sBU8BX6bS2P5FVvWzFCS4s9Q966J+B32BATVWcAnylxeGod4I
T3WoSc3JWHttOLiG0Wwt28GsD10ZfSrGwg2aM7usmJ1Hz0JW+lEaSN/GFpbgvJ+SBJR3y3rpjU9R
FIFOtqoq0LK2DXkikE76Tu1g6TSC2ArfE1APPaACCMIOWXuZTFAYDwXgcPuWNsWrY1jtPveqzwKw
+0YxyHvmcToGDvVhFUMEdeT0wHj+d5qMe9zwlV8vyK4RUtxctiRdWe+COk9MLCP536WLMYFKkrv6
yP2AIkrxxOos4Uy7X6ZqfinrifydOv3YqaKBtjNpII3cGJkGLCEsSwaqmfR8K1+0vZZ7XxPaHFsT
JqoqPaXFDF5Q0Tv1WhyjWjiPYgJxUOACyugD/Binb6XRjonkdKUq/ejHzkc6jX9647NG+hUp5dol
Y34eojvZeB+D1xCueJGaOx+piLuWpXedeDBu0t7EuPCajRJ5W9tPiG8azy9nmR+WyvgqoJgMSwtN
HpHLNYxdOZGxqyfvBp7mghS6sbH8jl7OUXlhOjCXuBKHdNMxEMIM+XuqnrVej254D9eBL1aPpjJ8
Coso4UGdRsROro3uniLL/OF6bH8l9QD30eDslRnLBVm19qSfONZXZ+WvWbftJMU0RmUUe5kVQcF3
Q6hhrPaNHBwMQnrHZJXZodpxpuSlfeXwphG17jZtiw/Y7DHG5SZ7F9TlG6S4BruvcYT8tBzGydvY
FnE/twHUIPhCzq4d1V/LVDyxBrckdewEglmsnpAZfyYMo7qDXaBDAld01tpkYVYne8UOMvqOWMTj
M8DBmozG+kBfxE7gxoeOHWhjDejSol03ipOjKehsrJOdbusbDZv1vm4XqhjSWEIDdIZdMvPjsKk9
DCZ7mMJTgxIOZx/9j7oza44bybL0Xxmr50EZAAfcAbPufmDsK3dS5AtMolLY9x2/fj6A1VWSaiaz
X6eqLIoRYirJCMD9+r3nfMdUz3gBPESU68DDad3yBx537SwGvZq457Y+mFrXPZiFFNsxyaNtWU2H
aKgdfCw3tJq+1TWnYId51g34131W5uwtqeKi6MxtaWH3q0Cv2aOzqm2sEHZSJ3vdj8a9kjDZmAON
tGv4OLUyeUWyueP4ot2EEbpWC7rjja/1OaOkYK27NAJdAVBeo8eojcV9CDUvCagl2uRZJ1vA6KZH
MqB21rTVsNGtBKl95piTuu4PWPkB3ADzJ6FeciUi3sWQ076i4p+Vy+V7yOgD76eyDrYsH0vtCTbD
F83yXkBD4ASxWQfz+DEpSwJlyjljzcUsjMsRHsAkZyrtveVpXzOh1RBlnKspUgNZx5SssxI4Oc42
zOylw75fil1dhF873itN1aig4QBn3sYog6vTZCh0veldHYreuSVCjjCThJvZyX2aWhJqr0jqlWY6
ZFB32a6kkFqppvva+s3E3ttjqRF5TgYDMXvx+N4jMuYa5ZWGoxg82h/NH1XK2X4Q7hfmoG+4pFNB
7Z9N8h2N8MZxaUFU7Lb7LL5qPu8K4rwboNTfpQv1xc6LJ8y0L0yDaF3QsuWiJCvE63deDU2uLBw+
uQK5xGIPVTShsojklsUxyjZEnFfZDsE+Ji+0plVAG9CLQE/38mg0qj75lUc0zYIk0tiD0zyIyRWj
pqndkQnc8lAxjXCxte3ZEjid96M8lXarvdA+v7DKR/fI4jgZoBhHS6JjFw4RjM+UBRG49nHEh6Bx
any07YjtYiDXyBY2m0avbzrpCS40+qdQfElCC6z40HSlszJnvcby1GIgRF8k1h79yL5pTQ3LRK2l
FyPXBxIXrHirbNNnzeZSIoUTUUIQcuuhKk9FYb3nk2jXoWl0F2bA/i7ysOVNZv0wNazlMitoITke
ado4wum8KPSWnhXNQ6YtPNLxfqjDb8jqwrs2akADZqk6D57OxN5ZaQ2Edgekw+3n6NgqoqtHDXUK
BdtKNPXjO8lv11pk25j82ofAwm0yr1vlMqxubP6NcRGi5SGEYL0M4v2wewHLhMx7Cm5FgE2F9ajY
sJbBg/HLmzCztzU6vjLpxvfcKqy1CEnt6sII5MeU8lTEP+jtpU9LbUrUrAnEKnA4StjdXh+zaC3T
yUIQSNtIph+mxziA0JTAc7NL2QKbn98kru7qsACSCJGJUujbs708A+7H/jfndfDVTLZVoKHf7DR8
w7HaHxk5IRiOp1vP8cZ3D4HXWvY/bJnaZxsV6iFoh/RQDr66KGXhdKzpVJklmtbJAXJ7kxt1e/iE
rlDP6mspGAaRJxTelrMBq4s42U5EXzyMHTdFhRDta6LPKVCRM95N/rGbJ+00y+0uai9QK5nyzXLT
1uBSVgXi18+/W+M0SS/xDHP/ve1GSdZoJ49eAIi6yPgFfoK+Ea40+nn2Sy6w/L+Q1GzLtm1p6aah
JBC44uMrSB6fFGHjf5e5BYNCuH8YwL+Zh8hjHhiMbTN46JElD92UvEXAugozEE8Rkp2NjZwKuIhP
WfKpulnURileeKyHwzlyGJ+pWpDeUubBPXf6zQgpZe149/gd+g28T7WGg50e/uIXATxXfP5+h+//
+bcZCScdqJ/Sdg2pKwfE3C+/iCM7Nud8QitXSoAElb4z0/IhaLRNAbJuQwurPMxyfT33n5yy9WcM
2I/BpmweQ4OZYhBwyETwkNmUx15HkQ+hgG1NmrdaqJ2GwNdu/vxHVuQ+//ojSwUHXHdIhEZroPTf
KHZIiyn0SoK77GSW3lopfM+4TLNdndDPj7EAvVWNeSA+UOAoj/1DNhnxJe9r+qRTYeKxpV2zy2WB
joIq/OjDGwU2ZjzWKjqmsyQGyR9qSMcExI76enkoigAurl+uU8fzjmx93RXXAF1Rw6EVpOgJwJao
1uE0ybWj4sdAn8yNa8kYBwJKFCti9qK7oIYaSz/X88PylWzEuwByAXvHoukEOuxCK7pdEdA27EZy
pogN6fcT/ek7Jqq4Ihxl7Xx7Qr9gKedL1vZ8pQW3pdKq13kNCuoif2xq7eQlIXpNsv+2zH5dOhW1
dSUTcdgPA7VsUaAHQ2PLnWi+0NXWTgh2oodOms1dThkUC1H9xT3j/ts94yiHVG7TEvyfBe7w10uN
ijGg66XBFGGLJ2T20BST/zg2srqExXiL0eLGDDSZ7mDihitRccQpdIZsC0AOTIT96Dse/WyrxndC
anE/U5saO0MLxEjwsDxtJclgQzHDHPTmgQQUELKBhjGGfigUUIDTkTKdneVUbA0WkTydS9+3rLHX
Ach9rKvpUY4qvlShjbJ14vw6SzTTAbMyEcflOnQz+ywlMStY2W+X5XpUQ7eWk5GcLBA4N0wqw5NN
lNVmBNh6Hpw6PSHK2MfEPr84kPP2lZNw2aYdvqAg0ejqJjCQYJyQAbo8t0txjkqiu0dsb4+VDMv9
1DmvQ+reLzrU5QF58T34NVQ7lqc2Xkqp6Y1B+5xraN2F1IfnpjLuvFJwbB9SVBuWSU9m9Obkioxh
R4yb4uxHk70OMvjWTHPWReaSdTyr9LoWBpnssKF1ksifHGc6ponEvUxh9o2SOt7/4zUorJc/v7vl
vy1I7kzCtF3HoZS24Vb8epVogeRAZACpwZvqbms01hAZ4SNrNl3ezgr0PWE+gGKUTpuhr92LK+L2
UYwsRiNXmLhB4gaisStw3zoI/lRorA1NPHdt2Ny3pLXfTvYXJe36oYxoyvleSPVVceyJjHu9Jm06
tLTkR9EnP9xiuqDM1E52y1F2qJiIFFOvHYpI1JsiQGO9wFimGiVnb4hdFJIf2fvJeOtgJSKYLH9c
HvK2BRmC+unJLKhZxmFwUJHq9kqALts081owiArd1BSlh942/giTsH4jzxmFNqGzPoA/GAypTQNR
T17AQo4rSJ7W7s/feOvXoHt2Apfl39Vt4bpsabz3v77xQoytjbNqTk9wcZvIoojBEuXpfuaQp/17
pMcTLL1AX0VZLs9e4YHQyOqvlRVX10pH0RUhsEPAlTO2QWtBj1P5l9pWdz5w3Ad4vjFrNedaC84w
OqjqnsVVHZU3vC3i6+XBa2mqh4b/zRmXnPjONZ8hAW0ZwJOTVLfDyoMOSSMjrVAjITbrrX46G5xy
qYPpxwT51Rd6uv7z98bQf39zwJTazBccG9WRJV1n3pN+2u9ryHSFVxIqgIw/2GmjrxPyolNuB8V+
IU45+AUlR25afWplZ7p45rOtY/acz/qkMMqVR+/9kVCpHomCXZ2mdiA3W/WvtvQZroCAMk4LIbBt
5B8coAyopfXRTI36Wcv05jhgUoJ05h+i2hs3RpwLYBJ9us2RMtI9Dr/gfAogPZntmhZjejF7h/65
lZPU23r0OSf64S5pmYc6yMDeZ0660ahPXjh3uGuIQ+tBj/tLlxCD7Zcgppk7oqbhHWUVNc9O2d+0
6P+p6zrSCG30o+uFUJbY0CmxCiDbzsASxYVB57Mz9NVcJAjwXbchieCrOCn7rTE/XV5zmPvstTIE
8Yjtwi+JoKLYmjZtQ8qTMVjf4OtuOK3mc5SdvWHy5KNYGIzxVEpY+5kT9Mcx4lhoN9J6qkR1DYsa
imar3tGi/Mi8qLjXNU41OXT8cIGUahjgmWbTBpfTHU7K+KGYfVBoH78DZwxPyzO/aMO/uLMMMe9s
PxdZXDQsZDZllmnrlqnrv149sECnxA0IUcDBaO0WvGmZd94Jzea04ud2mCip/pTbLWMNi3zQr3Fn
ffh58N7ZdnXPuAdiYdxAOIOyvxYNWkk2jmFXVXp7GppOHSfgm/uiwXBgNNZ9L5s5eLX0z0EpUiYw
s5q6dXKmam/LK4pV/mSn0KiWp2MYVbda7unf3LgFOB4VpKIU/TkcDOPocCXuxGjXc+3CHMbAVO1I
SZB63xzaIMg+6l4+WIW6smNPp4Uk1JF/hvbDhcJY9tPe9TrQvRokxjgnVLpujwyhim+hRaMroIv2
ghM6vwn16bZJbO9sde7Tpw9GQ7P4edH1BhI6FygBEL4sHtc9Le6jnpUZcVXGt6BVwbcJak84DjsG
hqRygs3YiNqQe2Z866RWTF4DvTc3CX+wCtpGZwQ/AlgcaqJtmxLDagLVjLGg5lw/d+gwR81ZKqO8
dVGKzv6QHkXYaizBrSxX/rL893VbnzgwzdiW4Y45Rb2aktbaLk+7GTuMUONeOOl5UfqKWe6rr3MY
gReRFS7voIVNLXSbW9CsI/BzJ39xbYNJHqROnMSc62WtbZZjZ13K1ZhoI9irZN1FA++oqaE7YJt/
jWhqr9ElejtomRgu20ivd8zfSEOr++ktSYZbKXrrB8ytlcEe9xdVuWHNF/GvF7ml2Jst3VXUqtL+
rbyb/MFIVWlwCiB9BdZgmawjbqmXAZDnjadG/zvQGgzOrfIJJ2k2zNJrvNpmeW8SRTmYRvTcjrcN
EL/bQo/22RQAIWFIS+vZl2IX5+g0GtgLwKCBkDDQRRxpQ2dlYjEFG5Xo5qmJoMBPOvZApTooMmFI
pcmwIjJr+66zVftckLdZz0S+xHDtS9Nz2QnUQVH2VDCafVADCTjzLdMEQ3P3eVqoXG3lhz2OaV1Y
x7YUwaM0kH4OWXU0+obMYRlG6Tl7Uw1xYcvDwuG0G6okbimdrhleBt29CbK2eB3pqW9TxTVkKb94
jRv5JF3sYIEFr69DmHGjhTKY6XMI3GaTED9XsbaFhv1kVsovD71vK0qgWHy+5htDjFQe6Z0Nv+7I
1CZZ66VwLzWSVVQ6TnxEBE+Y3GwmcJMaZRX5aBgfmLnOGGDV4DMfs05dtZAAyQ58GPPY+8/2hDF2
l1T7Olj2uLf12EHRb3q3VSqJynDKAAIGeojcICjKAVEJ5yCagaeITgkeCNteB78k8l1PtU0ty0Cj
nkfeLMjVkWLdegBSQjBMYz6bgugUAiS3blx9Oj+Rzn1xhiE5eR5sNH3U30JQctdu1nuGowH1NOvd
du+kZMuwIMl79NTM9uxy13rmZOxMmvcdCnc0dlcE4dr+z6sCEzL7T1e8MnVpMpOU1ry06xbAml+X
9aA3xtGaw0rBR20T096rGNVBPj0E7DnkzDPhojdMdxOL7OAcDCuP9o1/JwTTTy94CVBOR/DURiM7
qb4VT16SXQnR3XxulQZ6K6OGzjBgMQVTAB6voOZs6eEeZJNt//yXcX9lw/PLcNdKm/1JuNLmzZp/
2Z8qnImpKm0kAtzdUEMyivbk1SKmbrXYQMyC5dKfYWChKCdIFe3O6ksMLfOhSS9KRI11fzQY+eIw
4ITtpy6ahAVqiE83PEzAbZEYjq+dgp2QBJiuhfyOW4Hpc1S+f36n7BqCcmySKBiAbRMi/iCQlCZk
w27aLG6DkUxO1bKVhLPcKQyNsygTJGGLrVGhdjxVtrGzdTc61yEE3sJDxWWGMCR9pp1PdFTUphli
6+wMj8nIMCfKuHK0xn7EztJfjAWqXSY/cG3i5yLhAcxAiQODW53SYSS1HEHaVet3xKricc5hVxA7
VptuTLwG2gDOm82GyAgi0iza4o33PYg9BsNF3+011z5MZcffGBXi1QVFt0LNnR37NFst9Un07Nte
vx8cJqsLJL1M9A+wa+4J81AI5TS+W4xylUnHPKp8e788LeCn/cWF7fx6Uld4pIQwHMdgQCzQQYm5
Gv7pWrADCRtfNt/zmY05TrNl3Vzem0LMpGmWl5tC97W7aKZDeY55UdisHyxkxsSDdhTJ8+2vjXRx
Z+papgZk4C1GjUFoHgFIuBtEAEy7b5tdST9wG2WUEpgUvFUSVR2aeGu8gdnR3Y3tLFJlKmVQXB0o
98DreK0gCBlN4XJJIB77lw2vyhJ/1434FkzHKt5moZ7NGmf25G9zg01H003paPMiJH+ArrqSCCVM
s5xNSGfE1BlHfbHOiqHeJUNa30cTMOV4KuEcL4ZpWdxKRsvwS0ug0GEPaCfyalIE7r1xXOWeINNr
7tWg1R/PoZk+9bhfjqSeMPOcv/J7Al1k2+YPk8OWk51NWTvgnXzIL/50IoN85YSwPhLjR1DbLWVd
RDMelZfrfQ2T6unP73lBIMUvCxifs6NTlCrAyobtOL/VpaDWVGLnyffBfOmF6j5PMhy+izV7arcP
k6C6TScOFm0cvCgz2IN8HN+NDq5CE919XhJ9iLckajpqx5G2lCV5HzpRvpUebYI0qfDIjKp4QxoJ
W/6+SlXyFf3NxySd+FFLOoJuBltsYGSsfBapb77fD6tYcDLiZFesumytTcK/LA/OvMECHf/zd4ED
2L+9DQ5ofEMgLDZg5qnfeqC0/EKOxvQv+ypFNWdQOUadOX21E2jsnv+eZfq0TaPkdaz4bDCDWVtl
4oCFE00IWhvksAsoXXSBKixkFv61zHag+C7Cqas3O2B3IrgQKGlQfCkCNuQxDce75cFBCXq0ggkw
l/fFSHNMgXyh19TfjfS/zE+m/36Vaq/GMv3aZ1WMrgbMFe7JcrUUJOFcn0hLe2I4l19BlaRM6CZE
W/QLt5Pv77ijHEZ4cJAz5JSofYBpBVGLYhGqcP51TBGY4IGsLr50b6x5jNN04Zd2sGOMH8VHX2bt
rRLaA8P6+JwN3pduIhaEvMHqYoVau0sadnZMo/XN0p0KUzc/1bH4LsxpDvfFuI2akl48CU3Yb63X
0hOQ8iSOpaqqoNx7rf3cBRbgvwgqOg7TvSlfaTh8r2Y/eiGagj0kw1lNSNTKRF147ATmEG5yl8zB
uU/WNcLaLbe9NTbmPplbdgz+P7/Jxg9+9NvZFBZldw0pqQsemXiJOaKbTCxjQDwy9N4fQ5Pu6wRH
alWB28AVXZ+I0WSclhb1CQeO3evxidaruf88oZiEdu/STI7PoUzXXtRtP/22fhX3D4uncxrsW3cQ
Vy+Ms0tX+d6FFBH6kAlD6s+/Ix7UrZ5GFUz81wKt+yt6mQtyQW2LwLTYQNEIvkG8KEiuiyBloYjy
Mwqw9smkX/ucEi18yFtnX1h4lYmW6u6KXI5A3BLrWJB3ejCtnjnL7G/Xp2SXteRUapV6IoI0vxci
abY58/k9eUaP6Zhr93ajEBuVzWWeUUH/jd2jJnQmN4NorrlCkjhNbbMBRWqt7RE+K5SfZN1UrUL7
HeZHgmUoCKUi0Ws28Gq2pl+KrNRfwFP0e7tTyYfMkJAvkzFP/2iBa8JIjJt9Wk57U9jjxZtG7+r3
8D8tcnZ3WW1NR0vXbia/yz8ali2MCeOLRX18rWGb7ZG77DJ/xHxUuuI1gWW+KeuSuaaEmDFyqjAG
Mum8CsIi9YfotAgkIR2oUlQ/MpO3Q8uAg/jCgueYb9GXfvOn6AoGtznXtt7sYjy7W6/1+31tR82e
CGx0P2V98GU8XPoQNk1jJA8Cwh94LvVQWapfL8DWyE7H4yftmPQpFganv2Se/uBHofsP2rFpk7Ct
yfwp9+BNxn2y8Xt3eqnp7NOOhmtocGDC0eIlA8wwAISPemc198siOAcsEWN093lOq5dYo4+8GKsQ
0+ZvT//rKU/533/8Esr06z/xX/+zuKf/2Xf9fxQKZRjsjP/vUKjDxx/J1+z7z7FQyz/xGQulGeLv
lqtM2j7CFVLx37/9r/6PuvnPv2mm9XcKF5Pdx3Xcue9KVZ7lVRP859+k/LvNbNHkNM2MDok7jfI6
b5c/4i/UDaG7MAfmcwdDu/8OrPrlk/7XJ//LLPO3g7tlIQ2XOpNK3abfjv7/12qPAAWmsdBOoOcW
zn1gOReXY83ZqaZjx3K5ce32gWbw90TG6uSBmoQJZerbxgFFG4TTuc8gkDYJ2d727MYdYhQfToU9
Jy2q9aQn9l8cVYz5XPVTp8GyDMNl7mows7QdU5nzn/9UnrpAo2VI1NMmbkR/tIvORc4RnjhBvxjM
9GFq4dVi1KqIS1n3+OO2ypXXOdiZ3oRt7ZWh/cVsa/6cfvuR8DhLkr3o8zEQV781PwjldOO+q4ON
1hnWKpgaC63lAcvdrT3BgJNR96Z16jCf/ACCd8+arIyrMTovbe3shsi5I/rPEmb75sr2VCAc2HQ9
3MskAPwP6GptwjlfdZX4+tN1+o9r4ZfP/re+Nm8ls1ShLFPyH9M15grx57cSmnM7FTif1ACuU1bZ
bTvSDwMlUL4hN8DbljzhuqVbo/Jo5VtUugZa/szIs53sJ/wrDgLgLmmfLFdPn1rzRyfdsxzkDQzh
6dRX9Zcx7MfTn//YlvPvb7hpMAbmjWZqIXnvf79oyQ4s0gQ2UsPle1MlNmGP/3xA0d0ccGGCKP/v
10cVWmd9fpCm54GImL8sxYRJWiYYtv75jdpQcz5kXo4MrRTrxCU+KYUZfALfNX5+tby2PG2KaAQ6
yH60fMvyB4CeeiucbktNhOzEVXVr1EfNC6M7d35YXhYJJxL2sm94zN4aT5/uIW/q9w0On43C6Aoa
gn6k6Bp774K/ElVV066VKGy52O8RMtck1ubhe8ZUAX3pzglK48s4QapxzcG4WmEaHsPBq3cgNb4Y
4WSeY6cxdz3ANmI650lj+M/nC/bBGowfGHGMva20du6YuCscliji/YIYroGmvNRjdRwQS59r0PwE
ZseKZPocLuH8Gj139HGlPI4GDBdP6t15+YrFrjvnEMePZscPp2cCQwMZeige0dY5rjGsucFpoEYp
O2bXmBSFpnmM5wczHwB8Vn6CJWB5tauybGslzivASyCSaZRvaDnS0YuGCL/d/IBN39pUHkNmHJbm
yYohMf3rgeaCf/LH24VaQT993vjTVxGWTEL0qHrXzSdCnbUv0ET6vYDwvV1eNrAfgPYqX0dd6PtI
/BE1AIda/BovE06DrZ90YD7g27xosDZpyc2Q1vmpS6ILsvEOWzkJf3ccIc+JD26hghG2i0OtfvRZ
3y+QrR5QMjSPy0tpinnLw81xWp6iDI4OPTnQBqdpjhzT8ICJdXjoI1xhEhXc4fM1+NK3fm+h++c7
YHYzcQv4BUjbGtfLP4ARXdJtmdBDxOFzRWzOeQn+G8oJWtMAEUQnBrBh/HMUo/daOYSzcCaYckhe
RX4qZosrEM619PkXYzdt7vTUJYgSi2U8WfbVo3O+SjkOkTjNUx+hyHX5StP4y/HNrzV4QqRu+clK
DWN5ShYy2vKl32s70xuxB5MKjycsNKdjbPY0CvMhJPHbB9SqMCqf3PnB8zTenAoYQ6vAsFEAa8cO
Ps2xssvgmITvDYJbFKEhgWLkvd6arY97aCwhOPiJPc+RKrE2cw5ZLi2kuoln3HoTn6aePFLNsTC1
tPYD8XTnpeVlONXK6PPsGLmauPChQGh0e+9YWIwkCpQjZGW9wH9WV8gJ8upXnX5wUupUp4l2XZT5
DIUj/9nOGJ3agU7lLBvnpO2zyLNOqW1DxJbkMUmyv09jZLrzSY4vjREfqCK1d+sDQ76kXfJgzfnR
6GuvdKaINAECtisJbN6S7jNBeC01tFFqPHRzBottPGtMFbGzjG8jNvNOJtiuHK0+o0i1z1Ux5/OZ
3AKxiKJrxY6/ClwBdc5GQNAASzwV0D7TzFLnSDmbyLDqu4bcpz0NBWCKc6gfsHfztszUhhNddiXB
ZNjodOU2Q0+VO/oh/UoC+ci/eECAaTwMZkB0nwbxThcwjUk7RLpnnWPbfaB/kL/ECoq033VXX/PT
u4gVdU3kdDzd0dIlqdHAq9kjScB5T/SMcldeQHMmMWS6ivGKmDXJ503RAJzilBcW4XrIg24zmiQz
aUZBYnyaYOsshl1ipB8CGHAeJfqRI85ZwEdaQFSVKq1NSmTKlvQk9MCj2d7lGIb0Bk6R10FF1W1V
bHQUEAd3Gj7ctDTuyp5DaE4TzqzxQiLZ7pDEhf3e94sIku3AYM9uM1wGUQiGNzSRRGoyu1dhtx3R
Lj3p8wP3A9EB3Bl0qPq14bbeqxdY6xqBxlPFilQmxLgMgX7bZ9H4oo/xa6kpyHrjbE4P5ssDk80x
7ggXwkOJWSGtL04MWzqLiCrULPNbSXDJTeFU7t5L8EO4UffN0vr2KqW449agOzo/ZL4J8A5VqDee
ta3yivBiFmbCWKNOCCvpRU+DneP7OExPuBuP5GdtyAzoHzFsXBIfJTW9U3tFyVievMke7tIwhAE0
ag/aVO0McCL3st9pTmqcvZk7aGktfGAOqDQUGz7vALZtzrwZHy8kntK4eiaZ57k1OJcUC8VGuTU9
N6+zkazW2sVgvACm5xvnwmHjzchQbAsHppn9h1chYpjRekbmvVVSWFvdcowTts6iTrHIz6qsDkpa
2XTeMZB4IlU/Ac4AbkCmSksEg5X0lz7CSCAxQ875vabvgrlDGbxqaz241vPDWECyEwVGUM0ab8dc
SVbK4ToRDnUoVd8BhAD1jfCxRCWWjMSCoTVKrCB4AqMNt7/C/daqexfM5rjGG4utroFJh9f2Bjsv
plh+pw4LCKOv3NvoRTWek7z5SGzzjcCGgMI3QytTa9PG8zprbxWSXABxR6pztC6swj7kEKbWWlUH
D47dkjBZTFQyYjyNu6wswjN1a3XKHZr4ibxEtfrac4RndEsrKzcFWrkGK26K0Aj3e9LvAtXeNe1M
gRFxtEEFFCFNRc8CN/pslNOLB4SQvb1Qu6n34k3W9caDRzHRNvH3ODBCHFNkIVowG/FPxv1JGUxK
pKZOUM/ubaPJVm6s4YXrRuucT86PMNeaO28427jr5yF+wGAPyE3g3CRRW20RhhCJvoTHsr0wjjnF
iLrxkwc5dl+SdlKW4ElmI5OKcCK1poPyWiYk6pXNByLsdBtUr/TfruXs+zCElDMjD9zyh27SOyI3
nowxq/GZ1Ff4I03urKJSG9f1s40Oop9OMgxgQRxZQ7DWueGGyPBmBhGXmVuiegisgAGGZaOISbQT
mQHPJcE0KG0BgJTDyvQ9UCsGZlxt9h95tryZhAqxf4GLDmqWCqdIVrIh7sip69teD6pjn6CHUUPy
FDPZPrbBzLkwfGs3cwMu7gAhqYS2M9SqPbWB8ZrJUG3tsX0IC+qKwjKuHE6yUzBgAPAd39sGyE9u
EtV5yU0O43HdZnBzULLWG6GwqxCgKjalATTYK7/1hNhrXfE++rV9ElHuIvK3rJsgRUnlmTgMnUhl
TwTAHcdggGCP0WRlqumHr3XxqdIsFLE0kG7CuIP9PrmCXRwvAR3Zgx+ofmfUxUO53LOBszWGmdLb
kV/fFC5Y3fkm6HyYilzetlEUJ/SlbOFj+SEr0Hm+xMiM+DKhYIAMopnHbC4i2+6UwXc8kjiTrZAn
ocWbsHKnLvVjwfWX47BrmuPUd/jQWBTXMTKbc6WpQzzIeL+UFc1cW4Soq5PE1qHOtxDbegDKgRmS
fAqBYeBYzcBPc279aaNgoX5FF/vN2aWAduHl1u1Oueh7QVBnxyJo6w3IRnC/ut0B3R7rvQjbp7Ei
ZqpJvXPidqQpzfzYGiPPqiTiFDo6a6Uh456EKNZKMlSNk3K8AZEHk1FHa9PLvx6MCO9aNkTaahj1
g+1D8tcNDw9zM2cde0Yxa2ZoynbcQLErJrxmKVLLKhgph/uv9djLcxDYT8I1w73Q6/wwqPFu0DLt
vqo3rlL9Q0YHVc9M8KF9Dy5kTuLCEYWHww/eHYIXVsbsEsDupKO3YKgxKOiOvbKwQDj7UmF+X1Sx
fTuQPRS4SQgZZbz4TPvPYXyxC05tuhPjZI4hJYDHZe8WDJTKkzUq/6mK7TVqUf8Fb/JHnRswyP2M
qIJR4TOz6i8FMSibaKYSZZCsdavgV+FwKlPc5prerzskVY/kNK+HyAjuc6s9OSYXfohbdNdq1VtR
NeGONcNI2upqBFqK5C96XbajtO3EZShThKFDKY5C2Ld6FQLnKnvglnUk8eewqYRphNlrep7zBu5a
JqmmaJ7/cY9ZUt3jiSZ2EnjYFlZOeE1qN93UKELGaqo3YCuPE/OpY5q+Idr0d4GwvgrfPrmEKB8X
GrFy/YhjBwrZePIZtSn/vWWgsNPduDwF7BR89KJZQwTJNNzuXDKNaOm95mT9AJn2t7qe5g+lUXyB
zuycdO9haouB6tPKzl2MnxWmeLsK6j6/tcez6v+QVj2925F7jEz/PLW2/uY5cbhtULjtywZygMRF
eYPsNbgLQayupyKtX2vZfOSam38oJx5OfmS155pQlnOOSmFtDpQu7qLiWMC14G3LEkc1HFOv6pLD
UiOopnzVbAKehV85Zw8kVC6H7hDr3mOpwpExtY0rTC+wNrlaQ8rAfAZcrPW2I384Tl0cB6IsbvrJ
qblh+mrlz5ZDNdXuITQVMaLOWtTQZgNHQwbdFpCWWHBL3PC4Noc7IrScmyDvtF3OTBR/e5fxkchd
oyBUIdR65Mwb0r/BvJyGq1JVKQty7OChgpZm5lNydrzkRDFW0dkNnUuoGnWpJ9gjuLlBlddlgNau
FkARWJPRLdGJyAIYDhUNpNFp7RfNtorVpOSdX5Eo6dsl+BSv5czpJOO2SzJjk5gdrSGSdU5jUHz1
MfI++XZ1BfUG/DYPh3OtO8PaSrTdFFviLsEYiD8DC1aU1Nuuk9BamiQnXSl1V3lpZRuZprieATjt
w+bIsmQ81LZLTZ2Q4Yj6BXN87933mkLxmAF1yDuQSUGLcLbu8Xa5Pcgduv8btJ7EBsyEY/H+een7
ZirvUuY0mwz+7zquq+C2EqFBcp0hDkPrQj+Jn+sUtVqbJz/aClvqci82BM2wD8/BMFV9dCNMxPMK
mMdNuIau6d9Ic8IxYkzltmqqdOMH5E/7uoGxBCcU45K90ARBXCRDkLs7r4eVOW5QALzn5v9h6ryW
HEeyZftFYQYtXqlAnUxV1dUvsFINEZABEQC+/iwwr91zHoZWM9bTmUWCIXy7Lx//TxufLZgriSq5
hwykNzY+tcYK+1s3GPGL4LFoExdUTOo9xr4xzm3zp5qqgHLoYqO94T+VqubNSnDQKggG21bBH8/k
5Ea2qAcoafSvxxnBxFxOp5n0wcFe59JG18p9u54HBdnieZTB5flipvTlyJhYol2r+S2P6WY3WwjN
pcP8MevhTBnMTC4FZu8DjisJbhImMYHYKnaqsyWLj6JKmMgKb9F4MUu1cxhp3Yy8KG+2IW48Fu9Z
QQ2yl5jyXa8IPkQYdVCrM7GWtCw6kuUZ9w7uC1vzPK68foyJhyyxskvlV+KWdPRDfmGxPZLSpCPX
Ktt2rr6N7bugxvTQJ9wEFseCFFE3a/gsjiOqwd49wu+nplpuhZUkr2VnigfGQsasrfVzMfvflnCN
X+bSR3SkVK+ltF/ryY+PZiIIa0IRfic8eqLe2dv6Ao9yYFfpB2XPHLKX8vI8EMR+SEMcKbkWl1+i
q+Lmrn//Wa2Rgjx1Ii4h4VnStv7crBxksTOxuMdzqBbbf6YYa8kzAWa35TmbbXU1iNMGlOhdVD8X
17rxvs9N91PXhc+/G2hV7IKZoyJnjBo/1PtYOA5Iq+FNF2UJ38SAFRZIKH1L+6FoUgSYM0NDtHvW
GGMIzo/nt2XJsTfF8QSpWY7HrrHoUaP/ca/jIP2ifft+/ber3XtTEI7bSuejntvyw/VNCEQt1b2c
JL++mY26tIlob/GHNF1CcSXd026PYcbx+qhwJutVp2FkClZijtPZuQlq+3VqbIbKhMLrwnjp3fRs
JRaqmay3bMKAfyoIFqFoWGB8zg9OxSJSjt4+tnoO4nP1c0DqYv936mPSEA4sRKPPiqVmdoeHkV1F
a+U3T1ADbIHhiMLUtw7ge5nKSSRo2raNy/zZt0YWjbvCXujxstL5kmdFuHVStBLa5WJ+N8HNxO9e
ktCr9gFVVqTXLN7MMCQiEsSZ+Y90y10+MfIa+vw+Gqq4UGIBn5s4QLa28tVNG2UUK5Kj69NLWDQ4
jnKSKJTvXaA97pAsMA7SCPbw1bfn3t9D0F4yAHsW1NqqDWOwcuLv030yxhBR0VKWjmOzMJoFNqbm
uy06xVGdw5JV9saduyn3Wfn+PNx5dMxuhQu0bhpZu0J/19OTc+995ZFHoLos8Yke6DAHsalLiqaL
aj4Y6M0jh3W6ujNKh191Y1rbigwDvde03Vryt1RD+PDm8FLXw3RozXw5+DnfIqMRmxoewdaXivhB
CUzW9/+Nhd+cS0MwZxXxdMQY9JtwJYRntK9Qqf4MYWMT1A1AUD9ODo2e5g+/YhzhVgCJU4gFedud
g0a7F9mtrK2lHD9CStfgXoxXDaboo2Z3y1xggEth2bt2HeenwJxuMhkPQ1ByBYB9hYI3kiEAlxRn
7rKjd3PibMud+0SI+mr3YF2rtG4jbqzzy/PFzfr5xQ6/836BWBjqeIcNfb5a6wX5eUsGu4T2OgRU
jFXJyJdu5EHT8XJaQpnsaf00LjZOxpNH9BIynH+kDsaORCrfnZx8etzi8HLwSWy7egmxFdpeeWgJ
Su88JzG2ZQqALJkD5wWwUEGEZ7HO8SDqc2zEj3zd5fE7Yb0kFhehzGw55tn3Uo3mPXFGfZyZWzWN
UdOVpoJTYnI+ICzRRl+Hu8D79C0boOIAjiKwQGIZfnfIANrcBMpnCm3jLZQjIKoqe6un8ltXA5B7
rltzOt8ba6Hhlaedp9pPLnZafDNzJ4tQ5ZLrwDmfUGZBw65HdlF09vf/PTRR1lztGhpMga/gmi/h
XxgkouzxXlSD9To49KhNMS13iWkOp8QesE+7HmQUM0aoc3CztbVCyQQzul5YSCeAuUzGh8wH/9Jm
vwnZPbhXQ9/zS4jtzJy2U2/xxeC5VC7NISV9QEUPDzd+DcwJvPzc5qzTvouAQEym1Fxe7I5ktlgl
YM8n/UBwIdk4FnUapeN2EekYtcHpu+mdzngrPPXfAgXyLJYWunp+FGS9B4zGHEhRvtbYRYsLg2Tx
u112UPFCLXaANtwzsuqeUQNVxcbaa1o5wU43XXHJDbykMTb9jnbvs8zGmHKCudyQ7JERaYx2x0OC
mZYRzDmdqFL1R7dip9+it4vb4tTw3y0gmjFyg6mDV4PI5dFwkp6UYh8NRv9u++BOqzXC0L0JbjEH
/i3mtO1TKGCDaR7gkC/R7OT2JTlkpMP9PHhfgCnvKWkjoFZ06uYX5341OUO0/MXvGRw9ei8CbKSH
JZDmPTNgZzBhfcknZXwDJu9eXI3GCJ1pN+ky3DtenkdxIvWmsJOfZRG7ZyoR/8WBE9yAOZ7I3UE1
7a4haD0/I5k+CIvAVk40uBNoZHIyXsvFre+LKDlYTvHR8gnKV8vMTkz29wBeOAbP/3ieNYZZ4ar3
4uXhD7DCtAZHXtQGoDQSiXqEM+BIFC6n+kucMyDOUIM0EcM6B+vnfRZkP+chHaPKE9/8xfZODWUc
LOPYhmUFA5e2lGjiYhV5RfBLZfBgRHZI7NY4UbwAcoew+3aszZbDtQdqgtka+v8yM/HxcPzY9bhT
XBFpzXD8rdngUlmYbWcA/0EHGmYEmgweYT+AUcZVA9R8Bj5oNEhrhTXs7bVx2V6woY4iyM9eTRtR
MNL2lGRleu8HCG4z9Yymcl7NRBO6w4BbG/a+6yALaViyaRvwmFmQ7622AoOr25ra5xgT7ezSNZ1P
xo4edGNP8IHdlwXpSM5DbziUn7xZydOo+2/hMC5vrT/tkrkIrt38c7CGjwnKBq1eM+FsaYAgKjJ1
TEvaNRX5MpLuO8Y/2T8G6Tqw1l4RMa2h1p0em72WqF+mwD/bxJLbX1JctHSjxYcAk1rctjhcudFf
VSc4WDin7/CTU+E4Imlq3EmIOBwJs0Yt+6YcyBpRIwBkAbBx4qg34rc4pQ3L4G2WPz0P/BaoFblH
O6RZrvLMm4cMs8NHiPaZh28Sd/zW0XG9aVwId0UO+0zD8ruCeKMUxNLdi0cNyaYNKETLBeWgxK3z
F6qi8dK4SXGYgFFGORPcHIvUa5Cb1LpQOd+rT1qpMuDyqYzKdQCWmZXefyVDxr679y3k+yQ3462X
65wnFujm1NKCJpfSikaKHriDL/Fjqr9OlPjyzCUPKNwz1UWF2ckwLGhJyjRfG9piRTvDSJ0LjOGZ
ey0h3IVOdqX39rqUCUEHfyWvzcl3kSXGrll71XIf9TSTJ5dcYjGulHlv/KFNLmiyil97jsXvjk3z
ZBYEH9b0rRZNcy3bEnLINP6xqkIdVdzVO9ppuh1a0HQOm89BjMle8UAcPE9nkcTf8ZJ3WKNy969h
F+55ofgqrRObb1riH6YmQabGOr3nNhvuJECqg19zDirWFFXBIRQ8a6VPmdeZJ9N2/zzrbJJ+3Ng+
BWh52v41JvvvSOLdarLiXFfBW88lMaKsd7mC6diZg0uVaqjsS9creMZzc6FUlnbuxnmUS2QQBwgB
CbVr8SFOVX02pooka6v0mTSbcRJ3p+/+pAb9QOMI9C8VNJJWRFzdlZ6qPNMkrJf1xyyIIx8t96k6
mAMzOAdfOIIsqaxMGSdl+XQJOSGmh2raUGVdRHg5MLsolRyEck6W8CA3tq1/cJTtI/0bR4shGMH5
gDrfGO6vmijoJUkwEeCSpEkKDQDCnpNXNdgW3LEe4v3U9W8D7Tp23pMZsc3pOjmchERJ2MM1fooW
FKKs1WuDGrzpkO73Vl+Ux5I5+tksiJjQdJUfx6A3QNyM80Ms8KI8Fy9vU6U+kjTOPKVKiv1K+lYO
oHD+rf0qviSjeI39BJl8BlzDrURvQbgCc2gKeestPq/VA5n3iLFea42rTrWzE6ePlnhSR8aZyBYG
Ct84vlRMEs8Czy9dmsVWOGHC9A/qSmJJi/NN0nJJkf5rFpy1M/gv+Ikock8T5+KSWt975Fo8oyEA
4zT8qkX1Y6TO59YSid0SQmUWutT0R83Zi2VVOFIb603L8L/GBSzZQk5lzS8S1nRGbbKxxosFTZkT
XF2jgoCxShJ/vNVe/8/UpeHVUeJ7ODntziMddqL9QR1F3J2rupnuucp2NPDEMCvrv6ACmYWX/SoB
d87peRYBA85S/rx55JOHEN8Z5/zTCOcXRDfzh6e02A5WPPHOhFdV5Zo2ndTf+6hQFLW47ar9f3cL
k4PnAjFpGd32vJQEukn8cRBRZrnHiHx+tkDRBmtEQut3fki764dZ7P3OMs4LI9WNJ2gI7jo6bXyu
/WXKyT4BBPu8Aaokt7fQ+9OoqfBysmjSMlVsw5E+bpquiD0bGUANE/ImUYmRJAXM5yQIBmwXGvBw
+v702KZeraIFTWsX5LWN2dfjciuH7i2Lb2xd/jUpmvcsywXkxCZ/s/GCnbOgFcdFd1S+FXn6Khnl
Op25vOJ+PDzvTIpi6G2daHZny3I3Wo/uHejct6qsq8+FZKczI9gyYx8/5mZ8VX5pH5VLMF1yw3w8
Ty3F5B70lEHLhEG/pbPROGYGJt0FqNS1sOHYrZEVnBVkSi3Yu64dv8tyiGb5mifO90EpDYg8DLbP
JF+65C9NXwL1HK30DjkuYId316czhOgR+801JqfNSEe8OUAyCCbW1iHJnNeia409PosQmjOccOyb
eWQPic0HkV41ZK6X1CwsJjuJjpieOi+Z/DEmLjUzavgFITvfLVbfnUvLq3/IbEes/+2Z1JL9yXOb
5iyLbNlBRoBHQWk3VyT/HxdJ7rF1G+VexoRTjM9MjlFN3T/Cdj+UzUe//pwgde1zJ0P23HihfjIA
oeI4kIN0ExS41Krixaa3mz2Hcfo8BAsxsTynZVohZcQsM0jkys/ozB4RB6YGKjvnS/gAVrwxhrp8
KTLcwF3DyQgfWw61tnGPCqDISxIgyMWNOsHkmP9FmLyK+rtnj+UpzpOHM4/L0aBNHmDoSeTpv8+C
qK5nu7DNP1adiUMiUgvci23e8O6fx3jkbpHO4qbR9jdhOtQoFoH7LWxHcw0JQjv3VAR+SX6Ogstm
mwxTxBuTM+XEkjPwMe2dsTLg7xkIDLLDftzjh+m9fnopp3LPKCFlVazwjXjLDfAbz1Os0ecRajZT
E6cUteT5ZVGo5tx2S0Nau0ZRmlU281W11nA3aMqZuti5US2HVLzAnHNE/iZ6GPkKD+dBEmu8Euuo
zl2m/xsJW78NdnjMaIE/ycFa4X7h7wA31XtCdQsA+WnvpIC3MGB/iIWRA6G/5ew7A908xqx/R09B
ro0TKIi9sNBcMFJhJB727ZiBqlrHS53hj5dEG6iOpjhVJpTHpPHmkzOi4kgg7AdXdeWB1kVqshcj
Zh+DROUMYMIhVtUnZrTgEarR2WqfZlouxM0mXOf6/fgaZB8N+JOz4Q9/5ng23yuKzmgkHt8Y9IUv
wvEYa9JDwfTGExdpJ9PVL8e7N+EdNNGioETP4yUoLNwpU+i7+2IB4G0ypbpPhoEeYLevNZ92rJR4
8dn/OFHTFxFPnvpRmTz5dIeemgEWK9vooyUXRPaqwFm/HvpYXORGDyXmJCZE97no+i+bmH4dJhWe
bW8wd61fmxuDFspLDsh1m42DFRUBchNxy2ZThDwgwvSrCBeuOgQITwcF2HcDrNS7P0c6XV+JwwDX
C4Rify7jon3BmYJtalhA6lnBn9THz9Jx2X5WLzYVdJMvLRzDHrw6xF46o4MLRkZ5zHV9ez5cy5dz
ierWUFj2tVUwx8yUUbSz7sJtTU+l54vmR7tk9slb8/O2Hj+h8IrDk0XUoSNWG8moAMf+bcxAmW0Z
nNenXvXWbnaYPXpr22IyyvIeDigU/oKVc7Lc4BzAVNr6BanbZ3+Z7zjFpYZDPfvdyJBD0CniuogV
uLIYGIpbHbeQzXXWMHjV47vsOswwnFIgGDE6MpFnLR8ex1pS6Fb8T8oujwU9Abun/CE0TVw8Iwkn
9cK9k5Ea4XGnKDrskPfC1bu5x13YMlK8Zo2D8CQEoJOamnTBRbYTRrCVFpEgq9DejVvIqc8z40L9
zy9yDTvAtdwU47o6lZTggWYEPRUMzjkUMj+k8VIcpzC46hboZuJ008mpMpuydDyKk2GmaCgpTbx+
8r64Q3mgL2iOqOTirDr7hzp0P3UlYDHTzEcg0vqTIGxoOmKgrPoMP5WdgEeSoHd14NM5YEOlWLQ9
30tvrLdDlvT7PG8fQTc5J4QMeOcsprQi6/Dcld0VqP1ya936o0FIKZLWuSDIrOP0kpsNZe5Cxq/N
Yo5XBPFLwWICTDqUF8KDPjg+d7lRQ7QWV8vX2A4uFV5JEkzDQec2BPbgu8a58T01IT172DcY93ss
IkEablRuKQq2phI9zE742LFcln31ZlVGteWjEZwshuLB6KKPwmKCfsXTf8GqwG8xOCfHp3EW4lce
6XqNI8vQ2Dph2/NeJf8MHhclv3fhJ5f1gTr6yHTcr6pPd8JcwrC/Ppn+TOeHh42l+S6mKudMAIIi
b0k9TPJN+9NxQSg9YExz9rFfJAeL5SgyGajzKVzAcoXHfvZhDrQMeN3e0rvnsxgSYaO0pGKnWg/Y
XqwJuckMjFqvIy3M9EsyZ0JW7tuQ99nkhx9Ssuu7SgAssTzm7wRYRtt8DLUnr/HC6ZtAFT0doUdh
GH+TdGJPaL2bv+4ZCYVvu2khAEkL2MVZXXWWNQ6RqFrrMKd8hsKxw7sn1Tdc3pCp1+unPQwGA2u+
QArnx9evRG7QPbaWZlZ25MFPr3U3Rnni47Ee2cIYmHd7GmMLJvyIwxmt1dRaG+RGv46ArotuBNMT
fWbptrVp3p8arE2p2Y6xjod9hZaUZX3a8gIjBNwMmuWp1PjneQXsQFhdQQHpqxkDswoVo8Q1tz7F
06O20/Qxd6sBnIElJzhSYxVnjwT508oLPHkaUXkSxptc+2kzcx+uSrGTpxcXBBuxMM/kpkSToi0G
8xX0B4r9oigwkvWucuqZHbZqt8+CWsUxgf53tp+5R9eVPR22Rvuf4nHaimZgdN4kFmhSeeTRnq9E
tjGc5PLRIGW/jKnoNzVnQTI8fzhTJPfnC3ONYO8K3qBt28V+NENOuGGXaq9q2Fa2R4N34b5z8Dq4
3Rw+dE2knEQ5ZXnYiJ42CUqHsktXEYWtE2PeurjzIoiauJjXkWrO83yhwxgWeoMHal6PAx58UrJf
I9+NZrX74Vn0ZPo6hRSirXXCZlFgYGOf/RdZGRvfvC0pg3i0tfXH7Tir9wEtDS1S6ybo4vZe5po3
yBnJKo5ApQzbPWMljC8hfeiUvsQ8b9n1WXNXufF36NjWjZOvv5mC9neMV/cAbiHdzcaALsLyv3WN
Br9S246I0ibzDNfGWw51VAdcG1ze/nNR+uBAFkSyJVEX/nG4a371ezGYu03rS2sV/3Z9TSbQlFGh
1hSrNsKTa5bZhjFESvw7j49PPIZVr31dUsvN9PrsyUZomraVsATtm75D9kkY9yHj2/jUnCyJ6gzE
OTzkrf3fJJo/CUrjPsBysU8H07sWU+5svpLiQdOf3ax+7yzfJM5mT3+GykwjfDtoZ3PP3KEEpQZz
xAHLazHgWtaXbPV6ibZ5M7liYsCnDQWTT/K9RCcIxuqOP0/vuDJxxQgG2iWRXU9BoZdXP98vIdHO
xHGC77Mzpwy26u7wD+AR99bEf8wKUpajWBys9WWwnXrB/p5+5MkYAAWI6aK06I2zTb7nzxchfYzY
hvGSNH76ktYgEUVS6ePTuJghjW4ch6ZynCPE5EcD+WOtTM6UiajUMkgpxgC/s2ssOQcU3sGAEKCV
KQzYazk7Px8mCQpZk76nLkfzTOyx2Tp31xvSYz9U4y5DbDBFMn3zUC+2YW+nF0cNwBpNO4zsWa14
i0xFdaOxTkyQMRa/jBKK0o/UhqPtBPUn0zModiZJ9ZkISVO01r8FZBqoWPFx8hrQUoI9Jhlb//sw
f8do9wsikIsjx3JeQ3tN9qvB3xvpON+KHufyPJG4z3IuyWzzn52NQ6NiJLNnAk3ZlWNFFsYuLH2u
81pqBAinmiK3FGU0Ev3dlyCgz0uL9m02FPIyK2U032p0NVZHKC0cPmWFa3Si/zCa0M+PC2oDC1FY
XUkEIJeEC+1ArgckyXRfh6R4L5bEPPVisLYsxXUEW05gbEnpYei1+WJoOLEx05zFd188t7SZUfXT
SdRUMSilMISNgXVYHDs5Z1SL2PWJ2HG4KdoPTplmhJdHRkMGptzt8TIMi/JP5PoWvrPmsiEsHd+H
VmPTgTF7cWfnh8Pj+YmkCzlO9hsDDvElpVHouriy2E+Qn/bDlOvfjRv415HVfbvOZfYkTv8S4v5X
t264Y8w1cfcj1bhiCPK8R+QY3P3z3t2GIr7RLTCdi8792cgxpTbK8X4soFrQLltcVm78sMIqUm7x
0684UppeLU46s16Yds5vxbJSLav62A3sw7GT6fc+cf9bhG+/A4VOcBI4/5XyMw6X/lpLHe9ry3vv
mRLl46ou5YH1Aj2z8NJ9whXu8IwaF6kXk+n5G0A1yQxjzwMUvsQ5l1zK2oNtLb0Jv4+XRIYy7BNU
sWzPWgk9QngfwQJD2uXhwEtOEJskzXhA6vEPlqCGjqnhL4YHC4YKwbIy4dgwwyk4rrSY50AYxsNx
5ORgrUwfwD0g2gXSu5qqUw5dYSunKQNFwvRQTcwz2MOnAxNPA6tgTOkP1QqT5YDlwb60xRLsR9x9
pn3TSvNNYGSjP2JMuW5YmHd/DO3q3gx956UPhXjN6uHDLt217dIX1GtUflQXUc1Fm9ZASOep21Ji
RAb8DLgMgRWOKLmuT7lIc2dbdbkLReG9UbbG3JzK1InTxCW1AHp01BuEaWzcvcC1tk8LToGP6g7n
yflkUuheqoyTaN7Pd/7DnSfQn7EG1g/qaDw9jetzry4ArwLExD7bh9zY+6/L6Oh1+up9jCDJrimX
9uvYMzxMpnzZfcE8prHdJ9lYn54Lv0mIdmKUDVkJS84UUJUdhEtk10GwQ9zEchAU3i7kPdzI54Pa
LWRHmM6eE8+xNs9ybUMb8YEGzZGpiu9fvu5eAUsGBVtAKewhpn9Q8JlOpvMSamwI/Iycy67jHbNq
fImVDq6lKTuYb8qj07jQe8dIuJ27cn48b8IZrYJoKp98QvWlJHquHEiLGI+NwzywC9N2BbpHruKs
HEIgTOJYzgmeiDULXOQI7gVczI2S3JXCwLw9X7Ds+QfS4ejEcW1OG7unyAjTGbSSSZ/pI7wvTnik
Krl9wV+Qbrsi/Ld1MvFWyeSjAtlxFmPXHQUExFn3eNFW7DI+8n5ree1PA51kn1uB+GAcb5zCcuCv
0I+7vHCAwpU0Cs8AuU6Uav1yQaG8OR2FGOFQ0RO4+CMrhi/Oan2hT4w28HRpTmUDEKNNkvev7bd8
eRqQi4Bn4UskNRlciWQY3y0SsuCaQEObAwfrREAh6zoMwdo1IGKul3djSe62MuJzFbTmBTf5Keth
chsiUXvcT+65L0b404Mk+Z3s0ySEwYsnrcch9rxW6lpGWYYlPYG7dXz+CXB4daQcINgPjYVRZmrR
U1YeE8RBpBnZt+innGuX8RTSa3EF0PJtNkQQiQn1EdcX8EcXLUW1Q3/r1xebh+yyym5N0v+dE9wZ
EBQxFfz/l4Sq9otM7OzgZw0mnlVnUHJp2q8/Pv87Vgkg5Xb2Ooum2DmYFh7QD9WLJMzSBNV893rK
I0rAgqXu/vWMX6M0s5/aU87FamoDADq6hu213Pxj/b1JWmxCQ8MknXlyvcjL141Njm11KRv+Ws3E
asrqg61G4Yq2Rt8DtQ8cAXwCs1mo17tRDURYQ3flQ9eYNITLXZ9Vy9/5upmOQZGOtySErKfbXjIh
kQz8bJwtGeD4wuyqR5GbAJ4YSfy/zAvHhPj7HH7gR/FajzrPcY5Sa7Qv+fpCEqcjEqjdfVUqsF+r
PhtyPDnNqxk1o/T2gBnvjykQJ0KaT+ALcQlOux9NjmyeMtrc2IQojKq5ZjnnmaerYpXHgEjblzE0
D+HKReVwsYNwMP2z8vjzUn0AJJuuKQDrx5yVlCw6mNk07Dtf3psyNh66a8zHmNOsOGNg7gLKOwMH
SoSdBJAB1j8JSWeRp+3gFAw33/bb1zSW883x4kjOCV9dlBqfzxqfrHDPg+0zighqdlwRMp8hY3nt
hDDJevLiJpr9x7BwNrDMNI4rz5Nvuie+pGs3Y7sRXJio3+bwb3ku4lMRRsygky0wKXWrdPcJcmkz
0yTAFx8ZXGAIEUkvf/UwOJnuHcC+AfAjwQzFfPhNCR1/sBqG87H5Mi4+luXRDA88fym4R+j51uRf
iyZ5Gwc4SgWaxbsukuyiQTJuphzURWvhee/WTGxXYOxrDC/Z2+sqakMpSFQod0OAIzBdT6/O4pXn
ErBeQ0XOTZbou1/eNaMiSeWFoCLYJppfPsOLoGySI7DyfJutS4Edpr+UPS9RVuLWl2P1VubGgG0e
0nsypicqu9tN7dp4Caaok7X7mjElOwU5YwDIQeER3+10JEQcPgqHRqQZw81uVvWJnjw+vdytrti8
o9XM/p4F+avwgwDaKpHrp8bax7lxnopy3hSV5PogVLynKG/cPsNNCxTKB+5ivhI0qinFjFN0b32V
lmCdDPCt7dAdTEHJxPN6Yo4BhwUHvwEio0sftgDQaPNQcNq40UfE/jJxRODUBdDCsz5dBJON10K+
nLCTfWe+u9x0mfydicdw5QbowfxZ7L82NTdkwNMVdBhItNX3pHlx8AFtQsseoIYGfKOxmGWm7z4I
Bu+nNexVtIMN8ngzDDPZCc8b7Wtv4+OlkwmX7qckiRIBng2uTjAGxEMv9ki/JzMQ82q0rPBkvo6+
z618zK/mbGmSmMI5CMa75E3mmxt48kUyDT1yYfr1RGeZoZ6Jmq+RrswkhOkEHFEdV390ecfU/8KF
oeE6j7LyjHc1QXCME2q7fAS7XR7rOpoIN/J/4/7bIgEzHlo9NeM7sSqc1Nl0W1RDKFImh5yp7CXH
lHAZ4Zix9od0EBsKEKr0rP4ycO8jTmmeE8KIDOXb7ltSlMml60xiJjgJHPhtHVNUzBh4RzVkkaa/
Bc1Ch+z6ohrcza7UzM51Pga7FBwOvMhG7mcn3jlu7Z+fL9b6J2kuhN4mpky0PmSf/ujhLB6ckDxt
sZvdpIcjO/+tETJhMFBysIQZv8TKXiDDOG+Zg/2Tla4PsJvKLA55IXfrFAkUJrvTWfWZay9XFAxv
lJuvj6pfxvegLA7VQs9XiqhE2dN68KM7fVMEoJ7jzqRUfGzErc89d28vVkQRIVWVpv/ptrokFGu8
I0pPVJfj5OHJiUVAv3UgTl2paEYyyxQzHga2MPFNyhRYbkIKqo59RheaM5vj1lj7gVuYrI7q1oZX
bnyrbySMq88+l8OeBkLjFT3xmlgQZNavOtnQZSMZsm/1wpCEJ4B/HB7wv6AdSdBZC1EAVrW82LSk
iB5FfVjSsXnQg3BcQPZc0vVQ6qmtwcGYJkLaHoRbfRpu15+QJtsjafX5MrU4TclvvrmpehOaGd/T
a1qp3jthftBvytZHepAuJiEVfIhiM+ESPHytRenv2nH7B/GE393SpBdEuWRrOCM9KymR8xXbHDfi
1WI++k0a/k82Hv/OjfOlw1y8rRrjNGa+8YY+UG6yhcTLQHZPY2pikejnQ8EB7pYt5JrZP5ZTKfP1
cIOoiKL+e1LWIRXdCeyMiHAAUXyUBfJIEcGbz7pmErd6VjvYk7Gh14bqJJLQPfG81U721N363K6p
wqgHBmbuP1Wfl9gRQFNLQu57hBECpnhYj4mu2dFd4ojP0//zU5NyVDsZdg4NVfP8Nk8Jj2dIiMMT
BcLF+FFMNRHPQT6wIhONq+mZd63KPsYseTT/xMsPz2Wx80zxjbeCQsT12VmR+EsQI/lKZxcwBJhU
9R+e3ebQ2z7+0hYxb/HGK1WwR3jBywVl73dmF/WxcWeO2LKL7/MId2/Q2E2MostOHCYj3nR/gyOx
PyRdGbwOeLwnzpgaCZrLtlrA0MGLGlKPtDTeGXocGSWNij5oXf/JYzze/YTVqrR2nlmNH94sNY42
RDjX9AbsE9wZncFzN73K+8e8rsBfriCM5r+frQ6ipqI8MXw07tT/zxy6Yt/bk9qOWutDSpD3ST5i
sFCdzLis944l00M1pVU0E/jd2oMzn2k5/CVEURKuS3tMbKF+DMRXA4drkIObfdNLkGK2Iv3nVOBm
hQ6t7RLDwuiGGtuYKk1YUHijPIn+VRaEUCnMSe+03ICGpTjJ54utaLSxHDoZm7Tor/7MN1tMBI4k
g6woGbU4dqs5UDW54BBRpWejYShF7jFAwqGAOLHuTEX+kfhwCxxvIL4azIMrc+FJXwAJOx3xIN6T
xRwe3J03zw1c1RJHpSgNgtQN+U+a02NiEjfblNOmw2Sym0BnUMoFbu5caat6I/js7jO/S8/tuuIO
gb7kZTARGWGsFMJHv82PIFaMIESWX0Ivz45Tpi9B8z+kncly3Mi2ZX+lrOa45o4eg5pEIDoy2JOi
pAlMLfq+x9e/5a7MdzPzWmW+spqEiaJERgO4Hz9n77UnzLN52x1S6A77tef0WCCl2JskWtwzQvOY
fOedaotRlQ7leBBZNe31DE4/mAKOBIRuNR/90c7QSuFnW89Vn7/ZxpF63mWUP0zPZjI/CMmGkFZ5
fv5lanL6nHvJsF8dR/gkdtMB29Uk/IQOrXK7M43XMkr7V5J+7K2ej3Npp4zOvexoUbZdc4nkuxFr
DNEYHklfiA/C753T7E1Yz+iK3xteQG+tNl78Ju1vdPdUmAa4PGup96n8MaZkcc3u/NFA7BtaEbnP
nRqZsEgcYvyNNGcGYZ5yKe6FmlfJnoqEk+NdgCwW2dH0NBUGxiEUH+IUReJLNT3NGI4eKtctH+aS
ZJTdxGCT7eKQjShvx3K2bxwCqypeJ7PiJreHnUHL7E4/1G7w25+kw82Kpf9aDIPAX89n2BcSVQlf
SWeYjkuJ+Cazx+GWnhS94UxML2Spp/djV3/CIsK29t0cKkShNv8jo2SyEhMXnLuaV4TARx1K5PuU
7SOc9VD0HubJ2e+fG6MXO9l9X9s+vqvYne6yBnk6B5Sd2UfDs8O4i+wAKCTcwngo1QJj4WZcYwoW
ZRgXmzDh2oKP6egSDHnWhvXk1u8le+pW4w7CiEi577oocUvk/Ff9QBP4tz/RJcNIxI1E9ARNXVUb
p8zQ92buoZnmQH5BH/LmNPVyA0v1u57UOObwvbRIg9Xz2UkNaUkIRjaUMT+jMfiUAOO5WCTU71p1
lNiK3t13UV6fRpVc2a0cUX2v+Nq47cfcMIcbW7E7UkI1Zc1deFb2/QfTYFGwE8Q4c3CnX7dWgukH
v/MkuxTPbRskgFrrQ1ya5aFQzSpnwJDrNDQoRJQcxTJ770HWnSObbrFVD/bt7GCAGLodgnLWxMWb
7ut1to414JL9r2XT4+mADIn7h35mxBgDqxlW3vNg8B77sfiWMKA5FNJBSOQ21AFNwwxoae6LyMzC
Hp8sdZ+avJb2s9Zkokf8fUWegg3rJdJwxzSbM6YtBlGlex1jzzs3ovmyBUXYt0v0JEyfSEmCM7NB
ZOSIAz8KenFyciRh+MjYMGkvBDbuKIa3jGzG9NnziaGT8hMWd0bY8AnysR1PnR1/i/osObjof8hj
NtuXjrruEDPYBfCQoWIzDJCCE7OoXy+/t8cToiMUFcPwrWQ00FDJWtE2v0BVQoQgoWbi5s9vYr/p
jr+JB9QwX0wXZy3etHXRtylUYn8dj+5Q2VjTqS1XN2iPDUFH52paiUDj8gVGcV7ngMibjMW3X5Nb
tzCe1pxIcSNtRlSOqHfdgnnPGCfTEbRHzoCgggyGBIoFJKo5a2XQ1z3KcBY7BDimuNXjbj2lVdN1
J+dw5jGlVg/TGqK9bG5SXAFIXKInzJbT1QqKO5R7eLHQb+5ae86PG4jH0JpLj90vPfqycF+3uqhO
XDb4VpQZGuOSPJdoxNSReaHA6jKloJ6Tu6b9qv+Fz+TrFl3pTghaiF23EATrs5zzlC4Wg6WbKahR
BvUTvXDbe1h9417f1DW0JvIjHOucbWShES64narhs2NY+U0+mPGpJZkQkMpkgIjw54fIWn574GKp
DvOwIhUE/uCJFqxJEawANFfnAKcluGo3eZ57YkJExNdsgPs6tTkzNk30jrHv01S27QdhIi6jI3Ei
Jop+hsLIjAooM6uH0X+JzA56o/oIByQK6qyZoP33DjrpTatCLPEBYNi+qJFx0pR4MxrnA0/IP7P2
0I7lB9zqP3keuhezzgO4vCgL9IOn3eUFanXhVzf+UCjtlkJ0zKxbbZaaJ9p17o1+EInl3vTW+gy4
joa38orDqfsyjz1dD4PCeSelPRPWh4FOWSZlX+zLVQxhh6gO6QIT8GmNXgd0jdc1aDOi7ufw11d0
NY9ZY9PGAOnx5kwjpv8adavXQ0yvMLwRoCGsOzE7Kkdb3pgG7YLZDb67wYazISdyMrOtzwyUIWga
ZrvPe4BYiBt/6JFoWw33rd+vl0GW8cGrigqBNqPS3H3CxIaBiRaQOzIVKAyQSY7lPzjBEBxcUJTH
braHI5JuAjRkEBOYm31KGmB5ONIYP0dxcCSx5n5RIV9jdLE77GlpADXYIJ/y4LBmnFI093v64djU
s0gyYCD5oU/dODTK6iVTmH8zKb56SnUdCXDphJHf9zZxVlyrO2Yxr6lgYKNXg7oduLzFMO7G3FCc
M5vIWZTVz/q7/Dx5r8el4+pDQLNrMg7TacMqh3iXJSX0mOcdpsanv8fw925OZHl0JMYUcqXmp8mq
Xx0EP01mN3c5GPiD36eIEnrPfKjz6+x/xduNxdNzPuJDexALCsl8CtbP45k7EruHhbLBtJbLlHPD
+InVhoK4CnTAd24OOKwRooC607k3WkGF8IN6O0YdD0TCo4ND+eAWCQ4txyWiSW1VvjjZDpaTxRv5
fnOJ02DFIrdG587d6A/YsGtrMQk4KYW48yWTzR5LASkRNOAJ/osj92NBY2bX+7iqsS8qibubwXCQ
xYODOuQm7v3nwaWlEQWEONqWGM9aotov62dv7IMbf17645Bb5tnoyXnry/WSzyWxiFXnHDOH5vDo
+J9bpsHz4PQf1pLDQwR16dxEhMH6W7KnTRpfPBNqr6ZXIUFLj03OZ1Dq1AmvBDvbmON1U9StwV+S
cFzyCe4IY9tiQjMQxPXM/YN8ipkb/DVLfhOO3d3SVAKWbjAANermBz3ZIPQEN12WRvkJ6NNn+kfW
zuvZNRGczIcNXSVwiP2crRyvawxR5Fi7UwQSqF22cPHsD33wTsduQMzcn7u59pBELt7tqh70l1ZO
3bfYdIl9fFyXAIIGnCHyk8AkyKeus8eDh5wuMxxBpyEOXgJaLFRxznWcnQcvSYOn3ByCp5qTXhBx
TAoCAiuSzbCeSr9Bj2whuUg33zwQgRLve0756K3IkdVXkRPjkVnX3DsVSP8xApVEoK40L9cNXtPJ
I4j2RGZIdxCbBQ9Cmd7Wik+oKrfqvMCo556CU0zYvHWHMu99WRlotWgOdmJdbr0xmPZONx4JZ49u
u3Lz8ZqgvTQ5/e5ESapl3xjFNbpm1bogKfTa+GgpbbWWyw2SbNktL2+0Xr7xbASMCH9S202ZGa+8
aeNvwW9LTJGZAFu2sqQ46qMkouJsTw+JntdgP+PYLcI8BbjFVCu7iqW7YoQJ3aZZP4o6exXCsW5x
1+xFgwAZiSPSCoh6UcBcA5rxsVJmQ6Nfy2PQMPYerea0Zp48DFHQPUVRybKEqS4dnpm+7nGZBs+Q
gg5pi3kpedT2+qYX6xH946cYDT4WAR7o2qpFWZWN5UyCVZc+xKMtng0Tn4FlEwe+CoEJGwHPyY8Y
G0o6rQ1KL/bw2bytaECRQ8SRMnYxCXurNO9/VTT0yj4mo1CuGBvnQ3YaYuLtTCM/LDnrNviduyL6
wYiBKRCp09TxyWslCLvv1vnWRM5BG8aHy7RA2/Ja3EOsAKTUW/MDOpacxmodMRHyiusUJAtRN9ml
cxh5aqko7+9zvCXxqcnne6IIzF1b4rzWxXfgwEfxqgZynHKQJ8YKLruTJATHHkfDynwipuWmma0W
xslsMq43cAQxQjk6nmWfo5QVkXXOOIwEKznZpSFpCLtk4r4u+YO71fj6zLJ/E4YYLguDUDSoW//m
oxK+cVAr7tzA6d5kU332BLue1Tidlr/vLV+CFVvZsvM+ueYlMSbAsJGB910YE89ysDGah0tA49Jx
5vaA61fux6kn6d3B3BIhLqLzwrgwgIwXC3ElaWRv9XivSuXzshuBJDMvPDbw9DEgb/FUFAHjrmVw
UJxmz0irVS5wYjF/JcCeYxozxr48T0Hj3JbUZ8ggTBftR9Lcw8rHRVvk2eNqVZcuNi2lQTZO1Ah0
WbF/gj7aZ7IooU3aYl8M3I5iIOizNWtcPgWBx1wIjws3w9PigiGFHzkedIcBAyNaQrPFDlCn56xn
3tJ7aj3Mo2Tv0W5dmUQgMXa/MGXCbFKib27PtSdvsWxUl0Dm9CX81N67KLTDRa0V+oHnF18pWGmE
N4lBvbVdV+ajOnChYhTDQe/Qq1W59LMeF57f0HHcZi7zwY4O1Whg12NYG5fYEIbG3bkYgW8TJw1u
5uC9ZlB8rx+SXnyCoIBJlBv51ppToqtBhOar495NirZgZpx/25RTqwndjCYC3UdRsrEVVa1kBXLt
HunH39dl1973qvfrJ4BlidZTCxzT1W1G8EfTf7qPPm+OXz/ZwhkvbPY7ADGfzciXR99E3WABsr5m
nN+uMsjA3yU1QCcrkw9W87SUNqU0xNoPNIhCUjY+QgajrY4HOCYXokKL0ir+UZS+IQ4ZGY2M426J
rR/x2oyUQGWN9YUHQIh5RqGlqz39YBliOXfLxIEZqZLCE2hANuwy7ti2L+lbVuXTMhdk9nX1VfKn
J/1XqRd9M00lPzDjD02VDydN/2yBl93GBqXuVMaXf48uuCRumgAFVrFm76AigM/Rur9P++yki2eh
QBpLgIDTAtfjm6gCkRSFqB49Pnu5PAcWoc9F/hV2+TlKGvmJfMzv0dD8rPLqfmxkfNcvCPEQsa4f
C3AgOAupWYz5DslfERakUx2cFZWM0S6MW+Ky3jtwqj6Wfc5YdhCnhOI/pGrIHuQiTrHVWc8FGR3P
mKCC0KAgpZWzBGD56AX29LlE5SoMkQL2qU6p027dxWxFfiIgaQmFSMbznGJh4AIJXrBwz09Q1ffN
r6/K4CW38VBbJa5s0akv88ZCGsxdq//DVgX+PTH2d/qbiWTyU4r2S1a0BNlEqGeDMkE1PtS+QoYt
imy0lWByCvNhy4cvSyOnCbEDg6Pf/hj5UM4COpL6L7NoLVVe8qcoj/ybrMZC4CWVgszzo9sgFyeJ
g+jUlpSCK2qh2ePY7AvsaDNTNdLttxSAQWKd6fXb85zfG2hU74feI9MzEVQThtdBG8qEoMH7+7cj
IT+SzCnP9ua3jBOSorivUs5StUBAp3+C/rs4dVexyxU+r/RJ0mNTa/eGBJqBc2tBCUtMCTPdcr3q
r/VDVjSEOtvjORfN11UD6VLS3nfY8FGn2c8j5RytKNh++qqf1cl4VA+d73+EWBEjmxuKM8r6O30i
cZqAYwmR3L8efp1SCjn84mj/PzHf/28Qdrjx337nxP9/geH/RJOHOP/bswu/DF/+9MWhotZYn8Yf
sGx+0NYZfieaq3/5P/3m//qhfwp+sB//539/q8eKpO7nH3FaV39ks3t/C3M/oE2tUjjav36WSklW
/+EXy930/wXcw/d920EOS0QYHPBfKHdT/ssXCOcCUEgsr/R0/5vk7gT/ct3AIv1WehaLhwTC3dea
5O54/2JoQESw4+mfxrd+f93/E5L7XwKphPBYeAmfkI4kHNn0/kIh33CwGTlWHsiPhMeVUxecmmn8
yJ2w7DYv344LDta1X6Antv6P3l3e7M5/x2xk7QIkPrtqch5ITcbe7gX1oSiV+c0d0SS483BA1GGW
/nC0W3t55I67AGScoBZQDGPsC83R6LCZ1ds/0N49nTb0b9y7x6uyOMnY0sMh7PNmAcL/I6OcJkQ7
L2ML6mARH8xmWoGkcnfZLEz7qBGU60Y/XRV00B79MLU2n2b8p83xoO/GvgFz5KeLdFv/09YQQJBl
+lJQ2h8n2oFMZchAMRsWRJx4GwI9845I323fBJD1AEnukTbhR8MUil+POZI9EdfjmSNkJUYzex9X
NJHE5D7hLd3rH+u0JJW0KJaO7WJOe3cWzbmeaBu2Q7bz6qUPnaqBmgugbnFGRvwjK1lRUjdCVD6Z
FjRpXjJYCLN5jdJUHisFjab4+JqmcREy6mZox+Hs5ODMhwvQvRSWGisBo6CpUHnPQRPYl3ZxfqQS
uSOoEo6U6ndTXIfVEhC1ads8V/LIUXWpcBgK9KGFN++6XYYPqPpB4MWnBPfGqSPPkMjBESodqbvS
XIgaBU8K7e3QNuW7GSEDdnpSlBqalU4c79CjcCE5CIk6zpzh2hT3AFR6bIjlzwn7x2q8bt2H6Us1
u4Rz9v5t3ZG/FMvhgz8D+wOWEhAGwtu2wpegdx2m6gqMHSbiNMFcLAHoIpN6gAptFDZpWqBEg9ai
/xtNL2IzPidrCbCy8n7ojyHD7rFDYBmwx2LXZiR06+fBU8d9io3Qm04Qi5tfvzCLAMPQNz/0K9sp
iT3PoNK/MsGMwzIl9Uy/hVncxZet7IFZW9GNC/LrtujyswP0YRUF2Ptg+la420CDib/tzXfM8mwY
fSlunZY3zyfiPd62bxZm5zrord1SU6oyOh92TjsSmoAOhkQg3sNBgAmplvItbQkWNwuzu2SidGho
Wd/05+eb2Vdq8a+rw40QjDe+zJGXqH8nS25Ds4Mc1851CGErOMWtSYSONb0RwGTtSKQKTn0N9mel
7MnH/AZ22jfaUa/IH5FsRhJtpqnueX6QF8CsBhFRQOU4IloBQ9QnH0worLtxdgEuczLcedZA+lrN
VCmrX0kdv9HXcltQVlT3AcpDDlD8zmRhfldYfIT69k2Zv4T6xhzccyw5vvvRzItpyJbLOuCNVguO
m/yl8RjE2M6s6Aru5Lu+JCg/LjPD1V//PzM3//S1LhvOFGULvWLgTWkk32UQFgYjvyeJ+GY9fumB
LR06dyUOXr3PfZ8eUPM//vvf6KuXYXkfxnmHKDzmhtcfvp9G9cEwRb5zL7n6Pq2A7dhYGcmDFtSs
AUxuGhWPacWKCrTVIaaUYVEXgxh2JStVmmyUBRju9UevX7j+U9EgKRq6BqI7MEm9GEXqPVhTnqX+
1fqV6X/WzWu1VxCs2UpLRvYIwoUp06e0rXYe0MubunXAOeag2zJG2KIjPJSZ4m5s6oExP/9c/2gv
D7Idh7qR3xu8bs6pzrGFuDASliwydkVcfkdu+TpaCCXBtby4JDZeII3wrjWMjTk/pXv9pWBp3gUW
RqtomaeTZ5/0s06wbsSODUMgjtE0cwkGBSrSvPe/RjJ7R4c1HGYsAgOCY31Pow04oIutTmNiLTkT
uJqAgeJrVRhHMJ4uklTQFvQNO1a8AOnH5nCXp6fVFSPp3fVlhjS0X9OOQ5lrJXjcweSxMVEvumrQ
XANs4NOuAe4g2IIgw9VYODAVc0Q/BtCXBZ/ixGH2lKslg9yJ60guR6uWDiuYvuRD/lz4WDKjdxf4
eWiruxkV6xuMste04qoth6Z/L1vRXTjkR1w76wmQVnVEPiOvZYOcLoyStXnIa1aUrIegx52Ie5M9
R/ZEGaqnJ7v+MsTxz9S1Qsw68joOygSfzB/c9C2DS8mKkAWHLBjIhuLaALWXcyFsDNjitj0wutgn
ubufWE6QyC3QYzdSU31xnEZShtHmsnCpzTya0NNmW/sO794/efWAJABtEfJmNqdSDuFqgCrUL95o
To3hAehWC29TzPiaGeXpW3RNawulZxZgT61Zh3gB2RS9Luqv3bYuMQze9FxddOy2Y5WyTdhqa+xt
R2njlsdGJHABbfuuUwv+QjGNP357LHsO//7o3ldKoNAQtEDHfTWfqzm9I6j+sVdblfZXmoR66jtD
b1zztMHQcA44O6e9+r3EssCkVZuq32Iq7cH5RebRc1kMTO5aQvfknc6ycsEQhOi/8FD7uwmLyH0D
apGGYM8JhGuDVXs7fnGE1YV0I1lU8vLrZmIRcoJ+uZeBMtezwdFhyWm5Mwd0x/Kl9Hx6El06h56L
UnQ1+NiHAs1m7RIk3ojefEQFyA3Zcmsg+plKd7r0bnIZG4/xeWtwNfMRN26JkqmiB4mjMiKEwCJB
wHZfdWWGgxrQiOTuUP/U6+n+ZW35LH1b3jAEIAXWeyefc7vRV1fRrg91Bq2lfV8tsiZXxJ0Hhvxn
hdxsl/VsZRCouykg/kz+1MuTYQcSi0BM1s+OKGQL3SFXbSAQtnf93B2shrPegl13XwoFQc+Hp25C
mNsAGj+qz8B4nfOqPeC9IMSLZmpcM6VS2+mEYpay83Mi2VFk5syXJfX6PfcZ24TIFqBMwPvUJtiD
lQXg02e3PWt+nQTyKr3lVpaQP5ccTkjql8/Czp5BNr/rN6J2nflYr/JN732Mk1AL1cfcn0AsDiyr
BW9wZI/Jy9yubGCqwqgi81C5zNWQ/OFz9MWwH2LhHLHhf4QkcpRjy/nOWUL1orjUQY01ZInN3Wbz
8cl9S3DGIS1dlIN+NyJm5hr0eq4Gk8JL/R+W+OGgq3D1VZxRaY00A52EnqiqwlzPe01VBZq3PbiH
xGv2upAorZEpvnQydB/BK/DtfMG2qEsEfRPqPyUJclMvMJNfL2aeuVfNuTjXTMDXGsYr0BCKj8wq
wrrFHG7M1nisTH8Km0w8eqS03K47q/Jf9S7IeBl5sWe9xf1LStfEZg30VGlY1ykBMml7n+Auhx7l
UYH761tp9RP3BDAS/Wv0/glQFB6oKs/r+kYU26eJjui+jFMzHCD59QuNeH2F0TqkYIymfjeYL/28
MqTrvrY+4IOI64smyiFu4eDl9rOwwEakUIWP2SrPSwKav5q7iy1b80DOwM8UqgNxwbO+9030sXsr
S+/ijbVZXxXoXKf9PLo/QcaoKAa+0kuJU43vJME99xu7OQRhYF3Z8tja31caQr9eQ5tYXwaU/L3L
0qZXKxJahoNee2B7AFKhwEvUot58i+0CVajaHixdibAT0yNnCqA2Cb3od6K4JciHFXhkTdRrl0EP
5wjZDFfgUDKL5PObve0TkJmZrdDGPYeDKGtbJpcY2NfNf+1VVVGlXLp/H65k/jkTyiPDxiFzx7U9
S0rX9zyVdfWHTKipZdV0O2TSuobSF3K7+C+xT5rWYtjvyVqQuWiKiC4McwRfZqGANXbJ0uQS1Hhj
hJ18MmwM94x8fm6t+Y4Spg/LnuCoASVuLLqHzoMw8ffP2/pzLJh63q6pwtKkaVsm81mVc/aH500L
iVCiWcaHfrRvm7IiGVbu8sStQvXBH1Eh3eS5yjHG+6kWIEjsT3nL3dfjd0QC128n/D3BaVYMLUdk
J5T5d6ZHrQ8GqjxzEmKCOO6SDBXqjKg7HOlAHqyhOMFns/d5Kl+4dacwCL5P7Dcn1J+fdFm8Jf0/
5Y0RGfeHvDH9WoFn+tLChWWSj/GX+KuAs4rTJRXRJGiZwqSkQjcgSzLkosaFuBqclsTgDKueL2eE
X0dbx+0iHKrGo653csE0tG8y0Jp9QwIrs0hXadgN6shuWuqz/uSFHC5Uj/gb/SKMwaO45TL8w6ux
1LP94wmfT46LTjqebQeu7aoGyR8/ORf6QLBBZ4YghhPM+TnaA1MSJMOogsiFnWPYwCOS4h6+SF1P
6UUvHI3wL6Pbkym/Fg9wf95woP12l+l7G/X/fFYimKEwP60FHFWB5JaUU6w+ibfP+sHZOViFzkqZ
WKsKdVgtCICck9WbOgoFIrBPU/LtHy7UP4fF6Q/P8UxpkWtPGKBj/yVqGw0JDnJI3ofZTiLwABMi
gAdrVdtEOULboJnQIcaus+i+xNJBeUx9YcqJmbDaDnUBp/YQ/VFgwDt6nmoCp3g+EZDuopGVGhjW
wP9xD1sbochmuGzhigBpssuCwNrpBYZG0rp3p/7FTOtw9s2ff/86/3MhkZbEVUCnzBGOG4i/NG7A
ScTbhOkmjFUl67jZxw1bu9G9ZxbNFytgUdCnH11Z6tZCE6iDv1qYdb3CVO6HuTjXeuj9Dz4zPvW5
VBFRH3WLAyKYYzbq7P3vn7b8j49H8sFIx6ZXF3jC9/9yb82D2Di4526od1Z/bYcwmdjXV4oJdG4F
fbCJkzACqUUS65y/zAbktIlW9UEWxoe/fzaWp96lP90cPB2TLpjjEXvIHfKXtMMZnU8AodsOA1d+
HwNGcelmcEBqVOkfzX1xmjf6M3IBMI4jyd0z0ljRbsXuwYncRz4W9BYRsR9xRDtmEPG599eB7Xq5
RLbdXRKb/zj1d3q1h2f2uc+o3CsRXDldU/SpfZ8Ds98BotNVHWxDf99ubHGnbGW5QQizHkbg5fpI
pItUI6IB5UXjkx10v503s7k/CRTDYD3rPTm0dEjUT9arlk9TyAe73EVxGKtuZJwBSOPHCTys/pcc
POouDRgTLTGoBnVyV8eMDOfmro5/9qShcc3c/jqiD9aBOvKrLj9qtTtKdOiQ11FCLaieYth/Pp4x
loF3fTl1CO6pfenEBNJfj/M6sCFg14i6FGKMejJig2tv+1f9BuneCDis5wj67m6pSmYFsUUuL/Tj
YSLFacaO2lgBKiIBNp1yiVaV6lGQjqETjI2FtVpVcuA+4fl2ZI8zx0JfRI5G33/Q50fd/wK6dL9l
HIDmknYUYX6UX3P6I87d62A7nywnScPco8XbZ/GFCE/ziG8NLKQzkVdbw14C7XCMh+QtJqXD5pPU
lTuxWwfcEF8r2tvXEt3EtSvTxy5eHEx46Jxxe2JnggOTr6QYkYO81JtNyosaMLnZT1sqEuoUzlj8
EzzLoelTBkXqNcXIDDILMaTfJYibOaFMcnuNTQpX9WlxTpjOOZ906E5sqV4xLI99TGG5GhcD9SC4
xxGlizEfpx5cqs0xZh+JnpPDo4PS4iBReR1R7iNcSeGwgh9SW1cxbMygkoZQ6LJDpWS5H/QW6C4p
BP4t+653itxbaYWRPKaXFmUNOPwoO7qHvZWBKE7Z71FeU8KK9ilmqAbdCOx+ibF32dAGet76HK+g
wiX88bZiOGkRJODMTneZg5Rtw+CYOfXokSX2fb25zjUHzY1WoX6xQ49yA/P00YMnf+MoN5X9XdfG
qUGeDsQtXXbrUwLQ1rBnS7BojWZV8vyr3a6OzYXYoLvvJhuHIK5UCCIGE/QCDKYc2no3+t5Fvz43
GR4aThN7R5VdjjrtsqpAp+0ZqM0z8RJB7ZtIHBXqgHZQvqSXoY2my1i3L+BO7WNkxWDsuowpu2qj
DbZxDwUUTJBqHWACArvVDsSYV9HNTCJR5iCRn9DZkd9sHKN4Zr66AdtWrHsy0Pho6HEYJRWFQlS4
XbmvV2896kOv7HLuMMCpulEgKExDT2Y0a1lYYnCfxzEIx2TkQE6wB3p8wpHbkYMVZF8mp/zXP20J
etf41XyO2UVxBL3LFuTutnLitlfLwb3QkDKgD1YZdR6VeXNkyPrGkftSqO5HnQVPTQ2EHC5mfuyb
4JPeBsaCFaJEudTBCzw6zUjoFg6ay+CmJ6PseoaRWCPwuvPjnEezxhorKXF1o9Xu5jaEXzjSnA9u
KrW/g6YI9oaRcPOzpeU+2J8gIbmqISX4xlclVrrQ5lti5JWb9xDgNLGd6qfujgp1/Y5UJrHfCUrv
JTlY00W/9FmtEmkb4dDInJMUMfEcICj11TXj27vtx8f+K7R6P+u+pqpqBN31zvT7rK9aXdDqOyZe
WXgMznU710T8CiDp7MP1v+rzqw0Y2IJPdTJb5+u4TcXp7/c8qYZlf93zqG0DSlvfdwM6dH8uCC2Y
G4UJsTRcPSGvlX2SpZ+GtTpTD7X729gHtzTg7yK6JmERg/HQn1OV0D6oPVAq5MIS1nRgKauZDtS2
YD/nYsaUyj9gkd7G9M5N+w+TOeRcUPct/YKrWrk78HVEhTVXXZf4+RDdgJJw2B8oSPuUu6B+0zda
lTA5H8jx5txMy0/5O0w+GM77o0fmp6yGfZT5HZZsPhXPAFBRLuR44jy90W+3pz5nwy9Ocllw5ajT
aQVbhe3+UOdtc5C5dzHnKtnb5rvIF3nV3bNlcdg6twV+eE3y5PxSIiAKUv9NnyOtCjV9y1r7q4LS
R8eFLlXoAIGbfR8SoG1BaE/SO89Mzl5TXkZrwiBIPozJQSjsYL01dNXVFqXeDXs2PsapP/+a/fz3
t24lreKjbsQHBYy+lPSJX61shO87LzUu+uNIiTsLfTj1O8BIqobnVD6H+HWH53+4Zv7jDCFN31Pr
g+tQCAX+X5KMZbBaRV/EXmgJBmz6YA7r48UbYJhzmNbXTuFPnyexfjPwXlImZ7eIHNSBjhUyjegR
qdyhv39alGr/UU5S6VNM0nxR5xv3r/VbXJBLH9PgYaxUuHdR1tHZredLs0VMoOT604Sae/boRIog
NBMb6Rs6J7e3mzBH9N9V5cu8vBG//OYPAbEOSLCeO7M7o3EfL6Mj7Fv9EM+TxxgpZHPrjzVIzbKW
0YMkbFMlIrSkH4rmuhQVJPcbMlm8e88FD9S6wTejIIghidxnRUXp5XIiX3s92Hcrrcjjyp20rwhs
2ckSIkbc18eotJ6nYnZ5zhG6zyVw9tNkIMUw8CwCGwUQNGF4sHJqkZl+Hu2w19q5YwxD03xx0WBG
XlisUr6K/C6QA/QHuOnnwZsfAls1RsRAgjSDliiJoms98gQCA2WIaI3v0pmebLeKT1Gb3naii9Fy
ZZhTYbSbiLIMv83IP8nvUgC3oSyQ19kGwhcqGvAr45H2LKE2oZEbIaegG8qWUy5AWRiILwA8T/OH
0kfXwqE5DZ5Tu7tJswIHbIQ9cwPJAAqZ85MMI6auYAr2aVx9h2p59O3x50b6lL2MYRnQYUiShpSQ
eN5n4qdvGECe/IcEUewszZNFgA7zANKwjNDCdz/WyQXXyYm41IJxMxbu4akyIAY2YD8SjJZ0KEEA
GFewTQ99SigTwEU33DqT2rfdbfBa12LFXf9tKC8tqM593xef/dYFM4OKOPWdj8xcCFuo3pmXBcC+
3iwoai4Hjp1Iy5ceGnQmJdXF+zJg3U/xqMvYPDQNLsLau+tuzZ+jY92LhcFs3zwmy3JofQnB6MxT
3Ql5hz2yZVms3O9tNt2Bt4GZsz/KUlvAdndrdhc0H2cOpft0tO4jQ2BEHrGQHNX7WMQfpqEMZxfc
COvl5oMLldNPb4a+JNHY2Htz84BOoy8ig8rGmbhL0vSykYBS24DIpukrv7GrAy7f6i2HAXtr1AE8
8jhk0fO7+4FBjr9a9+vA2wjfh8bujoxJYkONBJlyESJTpaWZXqS7Eo1IGxUl4gFTISN8L7iL2/JK
uOUt/UrGJ+5tb2EG5YeTlPXVaQnoHL0vBZnHUf196uE32vllxT875cHjphDwsUln3ZlfFmU8zRub
mdl0acyElIkIUGB5HNCjYkg/k8jxIaK9J9Lilqf1ac2hAPNqi6gAYgRUY91XrfNhdZKPBvJ87P+g
wHzyIk2w2jUph0vXURLF0U4FWeT4gzNZHfPehrRFAWRifqCltcD4Tcr5KF2BWBjcqYCyNzvVGWnz
xyIigK2K4MssK8QYTrtOLnkbpoS0VeSjuPICs31e6yOz3ysKtiPYmafYFJfSfzSM9WGeo33Tf0Qc
sEfQ+5z/F3vnsRxHtmXZX2mruVe7X9eDmoRWIAIBIkBg4kaCpGut/etr3YvsrpeZZvms5232BEkE
IjxcXHHO3muX5noS6ZuOUxXG57lgExIgd3BBE04gJrT2Wi3VY6AVbza0PajV62GiUGrlxQmh5z4o
ikeRUXYv24dOG+gkPsUBCcUh7QXP2Nf1roz1S+SZj3GWksQYvU5OcPWLHr+nvnF8bSV7N5YHBQu8
AVmEs4ahIgamQZMl8ikWaY21DTHxoutPn/wmfqeb8MOPbTBCencbKx9V4EWL2ISQNC/K59LYZSYB
VMOrGf0yopdzUZQEk7ZbAe2kzghJBSLhPBXh5lEM3zn0KQBmYVIseOmtl4BMwcz9jaR/U7Bdy0JQ
lmAu+5L+Egpzdq7VhZoOSTn9ynvoYkLexbNurpGLBhhumg+9uuoNcb6CiGQe+W4+UqijjkmLHBQU
jsGn1E3WCT4jBw7EyF7ZZ3sDLxjIzdZfko3omuee/UvRp4/1hFJc99G/7LuuOAf+WTSnFgF7kKHW
RxQxk6GchekKZ/ba6KpH2CJNyuYWGr1r4EBAI5MOPyB43Vyc3C2pgptoIhE0OEOgxHIIOKFzD1GF
usN6WsyPiazfaWhuNkQu3CQ4/MbVaJHjaWWnUNZUkWRoEE09rZT5J2RxsZO/LDVJKYOxguK98WMw
vO6b1VQ7L6Szi7HOtwXCgXTbe19aTMODDUGYZcZCuF9W0BZz820DXotUnih4YA1/qI0ajHV6IaNd
h5UXeNW1t/KjCRChRV1dLz8GEIhT0RxNNoxAflYNQb1eA5BlApIA1CDS4LO70Ol81l7UBpjFrX1C
YNfOFN6xgcNV057QjGWTeGiXo+7iUKVcIZOwVrZ2dAv9JuzXhJqbRkV8HI56HG6C4HdZn305kgRM
oWa3dr2fE8Z+cTLEuCaXj0x42u44KbqOYrTtfPSmc2y98kzvfaU3d4NQXApXqyx9NEYqCkhsCIqJ
5lcgXCSObM0AU1KsH93pt83mIRLL1l5YoRrea+yj3bGDbVO2X3sOkbz1cNXlxBzpLEzL9mbRa9Fo
6E1sURAZwYkoXkJ9fobRRAkO/TCn7mQPy2nUpi3SEZ4xtlzZ2tKRQNZJhOylmpEf4SAiAyGt90Yj
ef4FvbJ2n2uH3hje4FeIlXBrAj8JZg307FE3xYdDuUM3qwMB5UzO2QaEHFyfcJ3756DkOTLd5NRb
V1KYP6aWELy8JL3aKNw7yFGAr5NBmAfb3/KnBUYQ4lOxsQTfp3dfR798cdP+ZEwOhqX0eYnZzhPA
ijw/uYp7nuTAtm4Ljm0BvBTbvLWp4ubZMsJrgzufvZ71szQSxEiQEwqbm3lp8T7q7sEsk1s/PvQG
dGDzZXB+VkNxRniOxgurr5uCVpabatY1yJ6N6tQWr30Rciew78Xqhh2rZaMyp+V3k0DvYHbeGs/Z
JITgcbtqB5GmT+EAtSc5e9SxRZ4e6FJcI8uisJ/tSrqHuelfiQoKvDcXrjZRaHRsAQWeEVI8xGa6
dzj1aVBfQ10Ch/x9vZQvqQd0D3ghyyD7R915PyBqn7AoxGenHU5DOFOgiryzwKe9ZdW0sMm1t3MT
Gjf6LmsjyPS3BeEkSiCWbUPR90+JdQA4vhv9lKQMA7pxI3TGlsT40WUT5e4wXAMuaVgHRCZakQ08
Av07ghD68tArMC9gVHX5E1hbIpO7ormMnTcwdozFuXL86BRF0ohVGDG93rA+CFKhnhtvWlbaQp5J
RQLjV8zq/R6UZAU6mp/idx0fvW4+oeANMcZ1gg19VjAX8cPA9okQLia0U/KvUUkWXSXDnT5fnMy/
nLgcNgOd3l2Nzeer42ItYW8IuqkOBY0lw5See8ImUDyvUufcwAW7z4WfnXh42ZIB3LsTUNAdvKaa
NiOsiWNgdwT1Draza6rO3qqXNBCUt1HXQlKUbzCxF2aAWNzDOC353U0Y0FrJrlE/NWWlvxypsKuf
+hgSZi1fu90WqDgyieDVL8U2HWvaAKQp0FRu1+zxxgPREMDx30C3/2h1jh5srVRYVmV8NNvnzMlv
SbwAQja0TTGj2Ojd+UDdbQxxw8wDC/4h3hpj9gH8x4B9laAUTJxq7wwZKXPlsBtb+1SiWi48oicH
89kjnWmFBJVSOlXBbwliAyqD8evY/mTrfSK55TnyoLMmPSPpRGRt6/+eE6j69LnGFe2svaUtv8gF
W8v/Guiy04razkisFdJ3NK2Va68IhDLmQ0Obn9Z8w8Fmh2gU4y5r8KkXBJt6fb7yZuOxdeYNovod
MnnKmVH44pvtrhewlBvvgL/gVkPWgai1nIbyMegnAD50yAotCWmmhQjt+9Ms8vdIhym8ODspSoja
dp3phMh6JSYInaUenk+3QpwTLRFiJ+PJx6PUJMWDS/p5Ep0GAWbedcI3N3IRmzVIPa023sA7wxbt
LV/mNHljzDkBJnwyc5DY1Ewiqdeia88YVVCUIfqgo/0dW4y2ZRldbWSS+jigBW2pIlTOA1VglBq0
CvoRJCVKzuSkR69OA5NioKaHgGL6IHbMXOPqw/zyKJzy7Gr1tfQ7boty2Xe6ubGwFbWNQCRVuc0+
W0gWpES/YQnfkVvQlWWxa2bvV8HyAE8ve85jG2U3GB0PupWvtdS+p4hs6xFFl2RdANNubHMzj/ba
sKOVq3fPVn2N3J8VbxpW1i+q83B8gxWWrQMb3peiIKMgsUE5ptp+CpsKCRemJi0+CIE1o0OLls4k
CnTlcrcje9Po9S/RdJxs3LZwHJ58iUeIZuZbU8J3CMiFwhxR8mNCI1DhyxjTvbGDPN+WZvWtZCLc
IsG6akBwfNKQvWw7Ov2wyh1WNgGg9RU4F7HAIJvDi0nQzWqqoxfXJoq9ak9WAlVHGiL31d3MNOsU
DqRTFvArewH9FtR4KvwHzWGMqJGPPNAkvPb1E7luCZZ+ckEUDZNNhqqLOsJZqANkm7oSztnQqni9
wFLbdwYp1UYB7qLKI6yltG1JdZoPVKcEO8kNkqVb2REOc4SkQGTpPO49EdWntATNJWVLiyzzkA77
qlxqmacNqyAknFeBKcMxOM0mrKVsaAJS0bBpoYRyCA1pg7caeckxBw581jNzbbOiIu2pZFjITbt+
GHtI1J9wA1S24zrXKu1k0nLfROxdVxBGnxc0jPvQqOpDnTdnZbWsB/dsUIFiz0b7AFWauYfMZJ5F
7zFv93WyE6IYDpFBACbVr/IweBapMaX7mttlcvVlRAU2iqtn+r/SyDj3ZJUh5WN9PmDzuGg502Kc
Wk+jwTqoH8zhoPRqQzaY+6aA/yzPaS92CQzQKjebbW9ZULGmZUYVZ9GySksy47tFbBnHnkoPf78P
x19pFVUr02t7id1b1mwbILCY2vei9Z6KGfgzMlcquwhellD/tYTFM2sTe6NOZYUmbztTaSmJLJbl
dXMuBWPa+KJUyKrOqBpArg94GpIqLgpMLC5VZ/lqL3W+QAzXtoHDBhGu0WcLYCx5GGpnMreORaIS
ihTCUFP/bRwAZSxLexykdGHoSSsl8FMKWVMTd06ZD5+VSR326TqMZiSSwxKcYlz4yo48+OaBENjm
qONTRVzmb8uWT/IQZSopb9ugcaKp0l0Qt/iyvGlF/qGJ63vuasfQ19ptrTUjzQDvRfWyVc0SmiMj
rSDgWKmzfCpMK1Y7e79AcmFH4sBYTftCfl+3C34JTFdnSIOfmjbV34CK+sslPwOlN270mLdTH66a
XKrdo3qDy2iTlC2/eQloAqec/lkbVO8sFuijZjFs1XElotC+Qm5/sDubG09KPT2fnhPbK3VJECiQ
voc5XuAE2eP2eWJ+oqb42bBSL4kMNL2Lh7iJSEseNNmVR09cM8BNxEGgUI1pIKKG2Fg+zcEsqcje
dLLXLgAVW+ft09CjNVKdktLUD2MUNbt4PELsInF8+pCsk42BDuhTFKyjFWYIwzV8VE0CWZOuDHr+
AmNDCpNpi/7ySbNG1s+y7wr7/k3kLbgXGlguBgUKzDrFOgLIfWIgvSk9uSjFNvQ9KlzO+jXIPaWA
0po5I4Jqg+m+I8r6mMpFrcsCZWy/qY5O2xv3pV3OCaa/zx5PyqOzx46OW9BpX5W6eVlujkPmgCxx
q6+oyuaiqXxeA3hFjk9KDBBO9TOVCEf1EMccaU3C6K/OWGj6zX6M663SbakehxKkQptambAAKOQg
zFIdGCVlmf0G8mPLJsbXt0pdr1pwGppN1KiUB12aiXi92KZVPjz8kfR1jZhAJSBTp1tJSQPCJcJ8
OTqYxla5pxOJ7Pk7VdDXesbACY3RxrGB9AWZmFftoLH36wGi9CCFDFmeV32FzqP19inH1pbfThAX
FLy0r4PffopgiybBeApMcQ2fSypcQGMIDIQ+z21tHeUUtal0eiEh+T+ApRYUCBR6WgScOErdFdSd
djOW3EKsvyiIe8W4y8khVe055fYBFIuaooiOg878WQEMXKt37WzzxY4bRkDZyqASPaxlb1FpS9gT
gxwt50dfUAKQPQLVEZjYLNU2W9ioQrvSV9bKoDy9VvdDhC2ZGxBF42BQwtH2hDUuFKAgPUYh9ODX
Nm6rTW2gTldVewd3+6bI96OGQDnfN16YHmIy67hhuG8b9hh7dR2mno5kE39Vg4Pjy2VdT5260bjr
QJTNUfOz7dgTWzE1PdE+Kll3M9AZkcKhasrPy1J2u6wOz9FIRLMKmxYEMqnLk1GjQ+uNnOtzEjYF
qDRvJMVBqlPsijX7RCivGVI+9en8hWmorSIyPFd2Wz01FWMRwb3itjTYCTOG6c9OperSAZOLV9FB
ySr9qf3ZLwALZfO39P2vem9/9WJXsutYCsv+fuqC+9TSCY33jOZu4Q6ChNnSCOc9OZV0LRD0yN5l
MSOb1DGvk+DyL0ObMnBozMReV5KukQHxBywDGbIs1gneeeZ4BnlLEulBVbV7dcM3NfP+Ej2qdw/I
SdjYQzqAX3TiLQH1nNJk+BmW1tsYOto6S33C1lBbJMl8a6wx5zSUPwxzAaZbvRkUrSK/+VbKFJ6Y
sLfGNhKi+kyihfPooFt1uGrDaqPpVXWsafx/6kZrgjmozu7U860eMJ0V1FGw5FT3EPFqw0ouZwbS
y8mtX+59KB4AQNBtENZ7HzopJeec5kBF2svnVN2hEV8jXIWUgBpTKTnVMKFu84SYej3ALaV7xhfV
uY/oV216t9LXHSZXplu3Xsf1Q5DTYu3MiEWcnJSc6dFyhq3yxgyZg8IdRdvKdG1v59VVtVZDHlhW
i86+g5uBWxjZ1XKoG1BPkSXzrwmRnYcaCBUSa4FmZy86662SC/nUw4wktfPTYPwe3Zd6aCgxNPaH
pXUud0L/3njxDiqb2Fk80SsLlQxVZUQnEQl/K2OGsW75otzYkYOKwgx3eKwoO5YQ2ke4e3toS7RO
5BdRj796CHXCL6cUP69sT2vzHjnIAQJJ+alrzgdrAXtt63QvYLdLcUgSc4sr2MwknR2B+T3vl33T
kWf32ZckqhQ//C6V3igd2nfgLTPRhO4PJYtVrUM1XKghT10Xgbh3azb1SV3/PA1/aoawPxe/qndt
OuiUxFvhjNpRrRq7DqGAwARAZ9vFFI+GQPX95GTo2OJY6TqKgSj+5Tg2XWXiXfUleOmlCqWm9K1w
gm0L11WOnUkQoSwvKOGha1fDv5qQ9NQ5VKF/Ug9JJGw6+8jnOdsYFD0jAKtEzwZaCYOmnL9TB1uG
RrivuMVl/Npr8OgtJDFqGElTm9kr0ghpMT9blp+DlOn3q3HW69Wg8bC7ZcUNn7OoCdGXrdRZUjen
6gJnRQtbnKrMqSfAV67OlepJ5i3Fdv9bTTNq1EkgruioVj9nHxrcRBDF6ULvNkOqIq+zZ3wkpMPg
Hl0Vi+/skoV9ruxKx2b8rWAUVbOauoLZhNodTs+Pggxt8teZSSABMcg7X1il3/5nMu4CcMttTGKR
TCZxmxGuBpptU7binfQda8raLfBXLr1PKV5a9KQkxY4toC2CZHEpD2kLQkys0nqQY6RLbsKulqRK
K+F3lYas9BCjh8kppfwQONnbgNdin/Mc18ZcHNS5SqpBgl+Co3rQB2pojJuIpDBrFCTSWO5GAyOw
AnttXJQ6pJnYt08hAQFKENGVQ78e5/5F/U1pOLKS6pvT2I9GZAenVLopydHw93qCbSSc451RESuP
L3XjmYCqEnGbMXSqoU1ZE5WpRM0umd1R6H1MpVFPSQc80NUrtFQ/3QSWnO7mKBVQWEcgh8YoW0+c
9Z2anZeGBGVXn9Ygbdedy1hj5QIUjnTgIAtsWf9rR/WEoYWptuKjrxLMgEF8N7XkaAwJ1TVSzleF
CUZV3RlKY+BKp0dk+oxT8gQ7RExfdHe8Jm20VeY2FKdfl4HVDgyFW5tGL1ZJ2FVKiUa6mEz4QiwJ
gr2Gdncdz8FjLVV2/3e54OGLkMK+ieCeeMhe+KbBybaco21PX9sl6VgOcJhO0L7O7LpFL9XlaMhy
oaH/Aa0garEfGmRiWvlhdmb35I6BNCYwSoYeusTCI0CA3EffQBg7CgJ+neGn0gUpcaw6Ie4QXCjW
UGdKvy1jPx7EgEO6klsN1FCQ5xNuPyl/UlYNdaMpd69SHPkCy0fuyrTUKQvewgURMhHj+KvpbTX9
L6WT6SNpmwpQBpp6AS/Z1K+OS/UUuC6tArCEQIweasjK+xISZ1uVl3TWY2LhnE0rV4fyK5tdhUB7
IOJZDpwdbLZdWLtART1n7wYdzEbONzyU+9A6BzWnyYdEyT7UKqkIv8IXZQwzGg1P67u6M5QiQp0E
tdDu5K5NPWlzad+8gCRj9SZySqCqR2XaZxxlMBV29Nupym9qsghmqvBzltLYqI0DM1SwVYNaIyud
i8cChRTHwwgyRPedU+12z2Tq7RPDs7cDy8mGQDkWkP1vsFUYs2wpoSGuahzhgeUBDBIaATzCiK6k
++RzBJPGPA/YbQkH6Kzp4lL3c7FTapehoS0u5MnKOVmfC/tx8qgckC8cJ/NV7QP8lIiIsSaEXD2B
agxP3Dze1t3nsq+N+wetDVrknzhxsLNf2OBdnCT/AmeMryV3kJZI7oFNS8pxpK0SatFamTtHw3kC
TP6tTLsLdYC9mtNoN34jFXxPthdbSL3cqNGh65sf6sqJHGzbZBxMo3Z5TlmLKUmNVN37S2khHjV/
qXWVGnbUOiLpHH9DZsOXsqXxMNMgl0JqpW1a5hYX9YhNUvqIlDjXxgSWwy/Cg8aDrFRs3SB9V3p9
VvtadcOrCawow6sXVkQ66PfYH6v1cle/NC7SHQmHGr6J9TkgjMiVgq7YvtSTJlaNvH9AiLCydu19
aub7YDCDDXk9xgV2zesYeL/VrIETQVuRpkImsSYBVFx4JfQL9Pwa+MX7UiCkjLvOv9IGCc2XTyGc
nodEyS4PsdPduOVhYmq/G2kB1Nk8qus4pw76U6wog0zYmAnPkZv8YHBZUSPbU+cuHnd92T+5Us7V
9xouFVIhZR6qujHk0FQZTXAiY4ybbf62hIQXhFiLDr0ZPRVytyUyODxJlp7VVx0176uZJXcngtep
V3TP1GeVSaafetuBvSKtQlPL26grPXT670bz2TpTs1ZDv/rn2g9ZuSbuyikPthwGNU1LNtpgfSPX
URv1+qQ2WGDy8LzF+wQA7S6wKDj2JXIJZV+zGDjlUKEulvxDIvcCk9zYV/k6Hul5gSV9zqdl+Rwu
dIH6lF7Hp1tLDSz9nJXUIdLfFCQfUPMURx3C4ufMJ5eSc49xOdArmh+kJclulfq2oaZRE0ckijSS
sZd85GKN9OSi55ZxSUWCgtfm/IdM2TaaCY/xMignqGLDMyxSpM1ZkWw7eyC+ZKi+hkNVn0ES3bxF
7//wkrGjZN/St6syVo0YlppqHFc3vTq+hCA9lolsULzUohYVtd8CIsFI/bjahUVUZmf9Cpf0rc4C
4xaP+3Dyh89dlO2UT9OSnDLPQZongRBwxDO2efhd0sZqmVhh+RBXsnMQTtGWD8w1jL94C+6m20XL
aom6t6WDsRU4S0WXu4OdBg9yAgQMEuqm7KdsFSB1ZRRX1cVyNOQyRksMnhxilY+/T9iTDr73mFru
g5pvMayw7Vc+B1yAo5UBTTO/ku/zErXid6TbZzWMqz2zO8eIDmOkBWr4KF3QvG60nLOE0Tv1+BY4
sUK6idq1Id0PoUP1ZFtckKzQ6QdUzJOOxTqX3dBU02Nn5iUOa3JJTEqYY8xtV+Bwcqt7VBj2Njfi
fTTwzmFPySenr6nWY643nDyf0r6NhmNiXX7QzByB69Deks59pkzFqWG/mgV98NhJyVedVgffHDC3
0aAiRrM9JpTGFubitgjyjZkhTxIpLpiCeMpNn/rrAMQxteao3xuATXYubI+NA3zDRlfAwNZnO0Lt
1+NIy9T0hgqtLUU+4Tr5VrjtlVTHYEfj+DsxDO6uFVT6CxjKHrrqfEx+BEEwbvDgvbl2c7ALkZ8G
NDA9QRLbVEuLXd/AFtfPbLkY7rwk2NApfSSt4mXUonQfyXSKPF/rTVKvorAL94nJ46U5dr8xwC1v
6nm9JP2IIMBtVgGS6Lnu63ONVMwp0pNoqAFn/UDPGhF5r6UhxV08hKYXnr05weCNU/vmhY57TJbm
1zhK9KWNbX0EdxWF3iqdW5nHrm1t19su8UQTyyR4TXAnEgaLE6DD0S2ws68pSMVLWl2GUqJL0ura
5n617kXlbQkb6EedeAuzJFAlAHFW2U9odHM2/lSXpqIT644NxsaYGSaj6YsXTdGBAM+mzjfzop2c
krt6iMxnnoew/Q3r9CNqeEoGY7KAm1nXbqq/LQEZbQNZMrSZ+Z+KCgypGYzCQit3RTReqTBRsO7N
3wts2UNaLRtTm+pj4Oq7vDXQ2cUsunu3pxnNpW1zHFScmQLr2IhZOxT9cSpghEdVwnxrXx3Le25t
EqSCisTRhf54N4yvsMUuhU1xSLidtmmF9q0i/OlQQrLeNvg6Iohh755ff/fDtto1LnxkSA9UAskd
ETJJtk76DMaggAROW4quGyUHE93JWEYv/gzZxEMZQolZXNMigehrRo+VFcysLMEduJqzhu+K/VPu
52g/fQ/d8ImWOGrAGT1x0ebPSP9/4trZZD6e1yZtzo0XxVtf10YU0GNG+md2r6d+YL+QkKTdnaMc
3Krd+7Sb7XCdQUR7UDEGCfvsrZlY6SFq5O/VsSl7JPskGbodv0xit6Ghf/XxNsBXe2OzYe+Xvrlr
1FmXEW9+U36zaOns0OntkN1R6PKfzfAn8QXFpUpM5IMe3Myx9e+9+O7X5k978s1dFMY/Yn0SDzEG
BSFzhe5xsSznAHNJi/QaCgulLdMtN53H3jucIkQGbFxS2u2ojY4RuVtAi4S/L9yItAZxgKNQbwDg
c/YNoW9Ql/l45ud7bzTutkPvWMDkOFpVAiEAY9vYAJeea2N4MHAEj2i608RYeUmEXNwnL8WtrG8T
NZxzQbAwzWZaJHCa5nUbJB8+QQJHK+8gk4GQ7BfC2GJWUQhC2HKM5fe8EuFa1JTx9JTGclT+Tt2J
vJW8P1IbS0gZIUNngLGOehODiibHNnab2La9AmIPWi25KyjzAjUjeVLIBfVLaXomck6bRX4vtq3d
34OJhMrWgaiBl3ALxCO4eNSISAqsj6NbvVCK25sW0ltiaKd1HgggfAKOJfkI7UNCjV4D1Hxy3LxD
E0bnXqfacWq8YjuAYJaDGxqL9NzGOpxE7uVd7g+oeGxOROWHhAlpOd4auTNya+vfmHWNv7vaTIot
SJN0y/Bcw/qLN7DgnhmZZJxNDR0Irp3GQVlfLXsCKKEU9LLugE1vjZ6i39FpUTGt/e6f5dn4Lf/m
NDB1WU+zHBo1HgCkPzsN/IgOOrmUtIzljjNPQS4yIuhj9K2M0VPKvYdyY4U5PZoAqijaOfYAFGjs
Ea/wEKbRerQNqkoIgaRbTL0aMvwRMdhd89A7W9FPTavT3Wyn77m+EICLbt54CVJ326LsEuMbDFx/
r82yIBkGIJCqG8GyL/iQIQQ8hA4rq84tKbtqcPZ9/Yuq6RhJeB5yo/oSDgcVxxhCxojjpiAvDzb7
rB+GHibLpI02srDYPkG+fekNUj2bgjyfxNW+KKO62rOp5URSUx0aaXWpdUUsPZr++GN2O2dn2PN9
ylmQh2+FrZE6Jnedg+z4lkVym7QiZKPnrdSBMe3eO2balVmabxNG+k/bsVvssxbDzmf1X6MIO1lA
Z+T6fCLGAKM2WchEoN/qEciCrC8ksm2klnj9PEXSlESL12NOl/ud2UztjVnrO0PXf+HEIgYb5i0I
m5EW3J5/wPtmJMFOrbCSAB8ZHrZPXJjjmfbevahSj1puVXH41Y7at6ywnlSnSK3M42r4MZfGd+m1
hzzySwsP6muzwZi+KIoXCiSfcWujimFa4LL0cz8pKKrqGEaHsLqUOl4DtXuWbYdWdu3UQl05cHXp
BRnLc8VmWu2KVc1QfVriXBKroUDfHCgZlN0Yf1FGBQW0UofdOiRvNDYbLepfNCOtL+r4ejf8Yc+E
6skFpqRutTIt65+fG/F3g47pwrkTwhaGZaKd/fNjExRuzFQ0ULUsXcoS8okVrU3vx6nOPrJ8WN04
VBX1x+5vcyeN29K9Qw+fMgJ4Y9FXyzZyg6/q1quW4Ux4LPkG8oFzKQ+5DLcrWz5usrba+SPzZ/ES
5N1WAazgVv07F7rxdweJJa0jODigvFiW/RcXOrmqBbE+OZVAifZKMzyAkeGQjMB6wh5ZdqRWo20U
rqQt7P044SbrDOuaBsyUqqivzeKlpZS6+eezbcqz+WcLsOXodNQYpzxL4CX589l2s7IYopSs9jAo
Xyx4Q4vs+/jk+WD5gKG9LNOXjk4hGwl0+bLUliQAalLJkePKqKpFUdKnxbAN4BcXQvZbGjTVSKuW
/qq8WLnt0xglJqpZKmGqmKRqD4aNPQGkMysFdvTqu/1/CCWNz3+CUPrcXf/7/7AeJePyD97kl+85
v7bvfzVF+2v+Vwql/I1PCqUm/tOwPZ/yK1BnCXo0eTw/MZT8iPUARihmNG4Xx5U/Kui4RP/1H5b/
n65p6njaXcdC4G/gqvuDQ8mPTJyFvovHnGvIj/+fOJR/fpJsCwalaxkswgxhmq5h/8WLRYOq9HOf
NKeoROLpYH4THxUYthhTBANTYdTrwLmn46U3r3L54wdXYf8YBqJJ/YZ4ticJx7HmK8D2BracE9D3
pSY1f3Rsn/7lvF4/H6L/VfSkY8RF1/7Xf/x5IPvboTp/GcjCViMaryJl2Rne2+bSLu+DDdbdtADL
XwyCgf7540jj+dOz/McHWp7vOz7DjdD/QhfI5iCvgFEAk+S8dGODlodGN38mfRDZ+qWgeHIYGlre
6coqPhr4y5RXUgCXETFQr135NNcfeYWODAA5eDMOOmddq2mbGe3kHTvnSOfcFxfSpcClUZ4Rd2T/
5FFcNfQq03Sf6eHP0asbX/LxI+UVhv0xNh9O+FRTegriBZeHgR0V/3+6WgivlO/SV3cR0Xu71Nlr
XDaUZFJw+Ids+pjyp0SjIMFrwRY9190On8jifAxTjS7kQ/R3zyYyQ3wUznWc7kg95XsvEWtjIpym
YNx1wQdHhw4xDK4cCKCVdQSFg0B1ACycg8y85/3FlEHm7cqECDJE0bYaPsDcs+5KiQWo1jEWJg6j
gpSRlXfHu4v4ycs0Qt8TKPofJG32/Bv9uPHi6l+C33Z3Lxnblws/zPAHeuMEw/KO03jTOeeADk4S
f3iw7PlHrHIrO97q+SUrwBLMV6jOCGjv4USfJ7wUXAzT1VFBcVuHl66G6wsKNeHEancNUWm+q0dj
ZWfUu7wfRpfs5SvzieROMG3FOQvOyfwxVhf5bMjzOMDHjw58oqvTW2vuTfYqf8MK7kGEbwlyM31/
aEkYQtOtaxBqaMVoj5z7bFwDbTOAmks3JVNuS/OSbyOrqkZ+4PvKM4ZNkm03eCGA1UaQ7M2Gwi6u
Ext7gct/a/1OBPaq8s5N92FHT/IJlMevOz8K/xzzRGv+Vecw+cDauHd0YVDSwX184uMpfPLGnC7z
o7Gu8vGveEn5xLVv+g/50RG959S6x9zx8rh4FQGIa63mmgXQDy8cPd+BO5Mbp6suuvQ5XOMMgxpq
vwGHQH9Pg3MxPkEdrBgtePOk/SrUHcOzwFXjX6ToCRYTHi7LEet/8wj/mTP0+QTjThaGbuA2FQbj
8r/Sakwt9jK37RDzEIMbo/+YX4R/CcS7FvfEaHMIBc8Xo11y6Tr8ggTNDBhg6/y95v6l2HMw9XzD
lUhM7oriEnjvafaOmvrfjDVylP2fVcPncfq27kBoQzPFVuvPxxkRJzF0A0ObhJeU7Tv/wTsqhzac
/wx3hNf8m090/rKG+uMzUflbFnOTgJL258/sujoeR+4mImtOBnjwgO2ujlSuA6iBJNtO8oNPuKoB
eievCmaBfG3TedS8W2ffKHCv8lmdiZb6UzDCXOnRUWA27Lt3hClNYtFnu8nf4m9xe8ZC5eL3UK+O
cWiHBdxHYj1RqHXZBjcHChbysWdzI99bZmXPmr1ye5t9bY6HhDqttLy177EJMJH4sTZ7JvlklYlL
WSJrq97HgLdf3ifwkISTzzb4mVvXvRst0oP2nRdkwbtwoarNN03ne9LP9uhGM8Wu7AADjcjXkY/c
npKwjElJgZJN4Xf5leT5CM1bRw/JLCiAJM98jmvcmuy7RPkMOD3kQdv2xebWSCzetDbWDj+a9fcB
6h23Gp63Y0CQpaEzZ003rrA8u82irjenMuFrwRNb6z1ZIiP2iU7Oc/yAbNmN3r/Lf5CHxfnHz73K
64vt3vhxo/HFxcbQb3HzzrXj4sgT5lXvZc3Ol+PRO53cE74UdbkAzsUA1cGOfnrGtieBa0YCV818
MY5LSvzw2q9i4lKq+ca7DYu61IV14yo67V6eDcdfEwAqHwJEEWDCcJb275zUmu/Cq3znISnrVT/R
0FBPXOkBb+IGzrJm61KHiYd8HdLAT9A0RUGsvlXE1reHRybPKFOBthR0FN/leTdNAy3nvMKOixZD
HjsHo25Qys4ZdfGUkEb595yiZ4u/SR6Q/Hf596lmXU1mdDG/V5P3NZIA6u+EiCJL/giqUxPti580
brZcZ3nVGooYnPs6EvL/EIDs5PmT34TrLT9H3oIjtseN/IN89cLNglwK0psNHSpetTnW1QS6z3jh
CjcMhPyJk8hVY9eLOJCLSK96SVfyB0azF+W7PDdy+ZIyp+g8bUlhUBHL19wlXITJeXdwKy7OjQdL
3hy4ndYdh5QaJsFFHPDMcycn80PzJUjemfqGel9VezL9aLDyGja14cPEPSLfWA1xXNRXq32XBzy0
8uLgrNdBTbtE5XH3Ze8LVgCscqvSRGrDo8lgJI+Qg+04w0MK1TZ7Fxwr/yIPO/RvpHLDXuLqaJ/P
C+Ahna/pomji+8k7Ddus+p4AwreljaMzDLZGhL5VxnRyWwHJHpDOM/DKz6ryWHIfQL5wWTmr6Cw2
8omSd07TUul2b1lDIKR3a0yemvyijfwCl2OGDeoxm5rE/Yy5vuOx0Lx3bCz8Gn5ivlXR5DS4sEpw
8zNScF00K0D598iRpDRqMQWb/U0ewH8zd149ltvatv5F2pBESpSA+1Qrh6pVqVO9CB1s5Zz16+9H
1ca+7d4+bZy3C9hGuyssBZJzcnLMb+jfWZnZUf8+Gb8FNnkab96JiYZecOzJP6OGx59am5b+5InH
VjD5Bkfqb+fhMDP0TWR6oowHHW5Si6oys0DfS89Q1V/O6c7Wr5KfsSgRGu7dCNND/ya9KOlBbVis
g/MzdEFd3V/XqyD8lnWItIA58DD11XL5eiFrzHsAYSaWbvoLOq4xjEDU6WVnyV+4qohjgL4uNk1D
9xdjgBWKwdUaz6VBUsELYBzpR2nYb5qXSQzq+RbHgLDI3OmX54lFwxvAZXCZOkoVCkEyc04/3cCv
dphNbfWz16+GlQi7mU1Yvehb1e+LWeETF/Qn6Eibr0NIv/MG3wy9oHJdGtFKo8TO3Ltpv9UPHkMz
lep2JNIiphAxxKkPjAJurpLyzrPbg+d/TYzHmI6AMEi3+qL0D/bjIWOO6E9PEG+xH7qL5Ktj7Ebb
0pGBUupOP2sdwCTy5cWh3T4TW32TCwGxnnOwaM+ZZ2/109bxQo8xHT9sMkO+pFfFxX3ETRzHma2r
oLOH9NIs92H7WWskvdLc63Gsx65+RLwCfTUzH6QXQZ9lXT/5OGgZo896dHg8Z2p2mzrPOJPmmadi
y5M56PDJB66vgwelAwJRoqG9Qi97OnS9Bw1AvGtQdiZeCnFmXV/5Ox0qJ0iZOqrraBQ1b8w7Ha9Z
zPhRI7OpkfLQLR06gyoHbfycMpVZ/KC86zXQ5OnreM8XwumN/zIuFRNCTwr995XD15q3mVkeCi4R
c83RzTjD19WNdPOR4ePwQTjNcI9EL/3JOk2IWZ30MNchWt+IXtdSKN2SdUzHcD5Mvx1emM3j1gvH
75PFv9vu4VmgbBt3CFNzKf+aEE1htdAoGmImG2D767AAExJ0IsI9mkTHViuD+zVs6zRNjymCrf4j
z487ztkJz+HLIq86fOn5vM5tNPgEZ+bXezgFo3HX8r70jwNJfdMTV68ddfjVx4/JSLdMU2+scF3n
49CiMwr1ck/3zU7HWwc7ax1pM9aMhnVxLN4cEtnpWT8V/Zc104tRxEEiqGetws7+qcb11wOBNXP0
3HcrDMuk21rvm3+id4IbKKQZIpjKo3Cv758Ax9jRQbdL4sPQfOkxLXLfnOXK4ksc1FFUr0MuIVuP
f/1nk2xvXZt4wKy2PgzrPPFQKBF5mJB60dMpBs9VLfaWQfP7tw0elav8JefmLjzlwnVUvvcrl9Me
Jk4BXZps9MDibXOpsfWlALGtGOumHtkcYOsnSsKh79LQS456m1l/ddrCt+ioz7eRqVQ/DPXchyQo
fCOZoY53qiEJYf3WCQ17Bz7GnnHrtN/0DHFasS4uS/hStGjMhvZAjqG/fXTf9HvGtnkdfHoA6hVT
5398EIinrQI3pSMTGYROfPRXdIRkfOkldeQqdJ7B0shJyhoSdZxZ12AWzyx9VdZuMr/p31AQBUsF
dZ65p5PAvjX3RcD65j7rXHS9a75NJ5NkM4w6/kR6wwah2elBqMONjo06hq5P6n1y6jTFRjNiGCyR
7wmOQG3qsUa8B0w9cHWQ7PJ8qzMKHUd0ANBxg5IUOr8fjcXhofPGQqS3DQSJmGeu8/WO+9NLmgbN
6H8BHiZljiiHh+8DkRqe9W9mfdGJSWBe9QrPSqOXbSXX60FpuC3pP1ePep6AyCEG6vW3IvxwuSQ7
ZSLvMATTqzg/3ibGzjSfiUr6Hh2ePn9pxC86Eut3CT2NE1vWCiInH8/CqV+/Xiv5kd8P278btKbt
6zFLcVn4v9C20jETQ9BTkmLJYS3iHx3hdMTgU3UI+P3H2X+zgfYg8TnSk4oa4a8bU1lz5jnE75+n
x1lI/YURz1DTr4Btjc4hu8InJkegZc5iPpYNazeP3itvJFKkNHqrx1PmTc6E/z95dr+/yL97Jsp0
HZcCJlV3XXz9eTmKAvoHUyQnep7qPL0L9zr50RkEr5/nsn7c/6oM/grPvMxXh6Tv//Fe+j9/cWK6
j7+jNCv/7H77Xf+TqZO+mv/85v8/vJgcxtr/XAbf9N++/lwC19/97xK4kv/isIKTOp82iv9Uvz35
L9/h5MayFEa8+sTkP9VvW/zLpjJum8KGeYAZE1/6d/Xb8v/l2S6ELqVc06RArv5X1W89NH6KAbgA
2MR5+Nngsx1BGeSvQ6fhYHsuBWI9yRQ6GLiO7bNAsqeKKfp2XbuhNXs+GI3loybjWB6hO3QHoFxX
P6mth2ispo9TRDtvl7vj98k2EAmV3SmO5NGpxRFKiNSMIG8e/2FirhPvr1cuBB5LtuCQyXE4GP/r
lUd44cI38sMDPtvAKXLrMM7+sMXY4hqj0H0X8mvTj0Na0Z00hOB2ZPLQhKQmo6JhmBs/Tb5W7OXq
S+rjioZjhddn36vK5CtpWOxkWT+afrJ8lPmybdwUM0FYsGjUchpO+LrtRriIeuOLE2IRP45t+w93
uaZcv9wlN+fqMxCH9ryV//tTplFzmgZXOjf2tb6oGlE+2D+rp5+7SbaOEfVsTPpdk2Tq4Jphs4f0
ANbVa7+TXaFftBBUNQA3T0pU5KjNvMMvL9+tlstmjdoZq+Fnb1dpu7OQo9C59ugMYiT8NBP+5uCC
QfnrMBMe48t0Gecsp78C76Y2dvOFRof9oGxnV5ilv7cxoj2ZYU+niDcYR+mAOLW7wNmY9jDfL/1j
2ciZ4odh3RJwGvuiTavdUMqr7aO2tbWfQlmGW2iE82viIXPiFIomChTVe8cjUqoGpOLsU8Ht7OFT
Vc/1LTHceVMW9tarZyihkugV4rOwCR0Aly3SoRkfoQdSlBnn89CL5rNvj48djg3I4DNa9Qx69tKk
iwE5dATAsWxQx3rJvVcsH0Qn73rVVV9EdJ7nhg9rlhMqP5SH+sQ7hnCOCdn8eXTPWRUBIpgChAAR
3tx99Fq29sZxp+UKzc2WcOsM949eZl/R9EcPWQlwyCvR3wRNIx5yI3kBRdOdisyuthJwgBub8sGu
0PH+/rWtJ+M/jz6qsR6iM0gNjuf4lJ//OscQaaI6T4cBb8uROr8Znhx6ZPb+HDi0gdXNpsP16t42
wAC+di52mTzhQzyicbVMaaNhno7rUKNcv8MPaTjZtF9gv7xr8Jf/h6li+X+FFzqOY/om9EKT00JW
NefX7Yul4Pkjls7f17KF1eFgDtV8EVWyA15hQCyta+NY2H19EPX4rc+N6XHGizWlBRPmw3SmLRs9
3zg794mVc0LRS7CsubWjxQ50ltG3x8J4m1GjwcqJjX1kzXjO64k5u/aXxRhoxM0ne1cGwUZIEaMb
9LtLgkTg2GSi2SQBHFJ4eeXJnqePabowo8du70Jg2ZjxZF6YOBwWZcG4Q6lFL0kD44VPiw849CHK
kjZYZi2oVQA9kPDdAR2ID0yHS+yb/svoeJt5ajeiCeXZKZcaYXHb37Wu9SWu6GriGBYvT0j/4IuN
j6JUWD5VbJ1oWdu6FZL5UkUox9GfPJZmTTVl9DrAyfWd55v5PdudD4kTo2hh+rmNPLuJ7VwKq3Hg
zbk4oOQ1Hna0VuyWJoj2ma05F2xbqQzGn2c5pKc1Yrg9MtmqSa+5FX3Mi7HEHd2xL02BJ1XVQInw
8AyisT+lDLfONNsnZc5D1W2x9IQcH8GoyJ2GHWLQ3TtTtGwSH4Yb6AvWdWx6d0kg5+O4IAp2q4Bp
ZRbFzoutgsgUO9d6yM4ddzADQ3isfKoylfc00I9+wO/yh+liolor9dSI6bvCrDYUXnQbY568lcGM
bvqMTjUQRhjX5n1Hgo/G/E7oNL/m/Pvgg6zGr7Osd3KWGGIMz6rt7U02F+0uSTNvP49tsYVK3B7X
KNN7852zdPYHw/k8YnCifJlcw7w4MB1Bk0H5Qyc+n6Eb9Zv1USd11h4KWcQ0Qmcf1oWrlEN7Mbrg
ZucoyLFkjz+7i/8c2tj20SeLWx5NOrjljXAvZCL2fjscuZfh6naItnIsoh8bmX3zm9LFO24pKe0a
6b73488ZXn7o51WNpLpEFD0VamvD1Ujl8iBm+gdFZzD+9NqQC1DzCmXGXTXisRHUHQUL1cXZPyxJ
4tdIwiQnS5Go8ZAGOLb5S/4/0yeaIiXlKHAGC2SkkTyYE1r33JpfFXigJ99ie+ijrfRcRvuSbpwe
irToY2fvMSg3a+AuMnxZrYmUWVkusxA9Zxgr3BY9F69Dv8lo4Wck0Ju+tZ1eneH0uLu7HsrBaUr6
W9FHJTiA4qWb5bbpacGRLJ/HRc2vgfm4jurJLv8piv66F9ELnEQJ4Zk8AHQUvyYDrkxUES5BfFBG
cbXLCLsuIvweagy49+jciTEBmLhBqJrQ7xVYh4ESjKfSjrNsOqNqJdQTUjkflubIVtdjJ103KbMt
XxZKsdQlAHxUXxCyfmomKi859bnj70OK81/vj/M9EljUWKhBKDr88v5ELkuny4vkkAWUtbwSiJw9
H21QQrDVOKHK68fcVstJxm29aXp/AsOGAXV3K+cof87s9LsckGT0tO+SZTa070T9h9SCsCeseXxf
QjB9o0tpGk50UJ3SKDGPqFA+NxZ9GpWT/mmVDmLbvv/cJLl58VHU94NpIVBQD7UaOSYqC+9+sS9T
04mLj8fvfs1fjcR8CzlyjxvbQ+rVziDxcMniFD49wfCZ71BlJ5tudgfSwegubHDWaudo3xusACYO
xYnXB89y+IgDyj8UpJxfClKOQ8STQkrUYCTycnW3+ClNpO0mClU6RQfUNfW2TmLrLpYcdtvkj4ek
n3ew4kaIa9b82FvGoU6W4dUHf5eURv087ZsQsk1jSbzRYELtbcwM7uWc1McFgf/Fb3cSHlerMuoi
c/Pcw3SahCU/OlV/G1vAg8E40r4jvw9BMbzUiEModgaXzoqtg1NO1mFNOsPM7E6RZe0IVizzS/Qi
/HTc0SYdcSDeqXtrKbZtP+2EGAq6jP16M2QhO21wOlNnJ9smUvZuEOafvx+Slh5yP2c5joWfrd45
o3DxcQH55RzYHaeqh30q9h4bDtik05uh7aGSFv1mbJGZdZZ9XjOd1H6pxQKcPi5PGHP6UyhPYynE
SSbNzsRe+vL7S1vZ4X+9NFY537RNyh3I6X4V4CiMVNQysGjTwRXvptK5ZpGBXeMg/jCQmeRqjDfc
Gqh9x5vYjvQ1Wo877A5LLKEeXVmqe+QT6O0RPSzV8qEkSiGkfu1Cu36ygvAtsulsNJf4wUB4t3Mk
HQQ9WL0SJejGN01vX9v9sGtGeqVqaT7gYyUJ2Ik8BQYaqQGGqh2Q0f/+tt3/XiS4M5MtsE9lUvq/
7kqtXlSdKgprP9TVS9XRILCoBrKyLdh2cphJW9YpScpt3mNBIwp5pttpVy2h9WGi4gRfoeoC/+CJ
Wu2NrCoOKsVYcKzz73WMYkOJr1COxkezMsHt1dDGoqW7je5mEbPaaMuC+6krsX6SEM+HGBPW0P3o
0eiwWxMU38fAMcvFaaAJ+9WHMIvH7cXEuQ+/r2HbOxkkJeBERWsg7MeFk+NxFZxk4Dz6KdgbiCPD
PvZnAKAAQQ9hR9rWVgZnM8aIpcN8FbT030nTiB70FgCsoj7OM9XBSbqvJg2OF/xr7qa5ng6u0x2x
i6B/aMYn/vcvYZWQ/mXsUXpgTqDKoBQhXaWrTj+tKSlHx2Jky7g3OzveUym4wY+cikCcwLLQaFKF
9lEhvlk9LMCRVZewKPd4zN0peLVX+pDo0nEgTGxXXNVoT87Fa8pbkfavsgisHSp1tlMVaYfToN8H
8KDcjdXKV78OYFBFKryXTUDC4lCepGmn3VCLXytw/daWI8DUcnqJBiO4KNfbhDUZZCmrhyxwS/Ou
dj9bCeTmOWpvPcjhdC6ie7sHUhEWc703wpbTiWz0tuVgxpfJzg5h6ojT75+h+19bEp6hdMFZKEH5
0LH0QP/pGdKsMluTY0/7tdl+oV99K/r0FJriJVmEsysxl9nMjfsRp3obEGFJ3SKIIObg79EZlyLX
PlM1LgF2XXOYT8/wfqYZYePWADFas31JVbyc8p62minVh5i5qvft0Bbnqu3VXR279m7WzUYqAE0u
Y2eh95WzCT/miLUOORI3BrFslxgpvxlpG+0keK764IhL0NMiEaghmfa2lp3uPMqZSdGj/cpoMfTH
+yUkDFaYrG0Jd/IkW4ypFJsOw4dtPcDPycf+S697Dv7fpa25Ig3mOFNTaiLixzsXrMMuqJcvv3/0
gqH667quyJI9ieYbjyScGX5JNUZ76eaO5GzvWJzhhmUlaTUI6ICz6NKL0iZmWwBjvW8D2sMIm1PI
vdDnV2LnVfhXX3SIoUZlnkDdTI8GZahzZdvBAyx3INUUoU9Jz8an0v7laMhDVF+5eaoD37vK5NQH
bvQAGf8ZF9K3Nu6ap7BqowMdb9TYMew59JPuZewpFLcB50QAzDSsOzrYMcAafzYJf9NkwqYtJ/bT
C144QUfzugiLb37h04PTXDi1MS6yxlAlnPKYFiQcFbalVNf1mmqMLzdNMbmckhrL2bTKezYN3XPb
IlBJrGCfCSukHRjs8Ow24ynS1oUlgJRDA8zWrxf1+H5vdRzsCE9g5DQBzG6y5lAUCN+wMbCvqvQ2
Lhucx4D8Edk8QBpcim/SNNnpN8t0aZ0pOa5PtGnlrQzH9BpX9FbPzUVIGqGTiP1fYeC4Us/jNWK9
0dOyqJfqy/qnUvULQh326tIstuvjBZ7XHFNt0AIgxQd3QyFoiIbqOC31l/UeVWLuxgmo+TguwREo
bsbuhB3QuITNLTADdVh/0TCXr6Pw2ofBcMXJxDSQrem8a/y02RGB0ms4iIJ3HZtgGAt/71XTNZiD
AQyQZ11oLHwzKwfKI7jqNSrKjK6xJg0fjbmrj0aXBTs6YLHxC2b//aWEQiRnFbMbwdLNeq26Kj+r
jkZps4VYRLLeXkKO3o0kpkMjMcW2ojsQGI2Jf1YUUoXVw6sM3NtoD99StrZjQRNyF0uktjSID8zk
O0c+yGqp/wTzmzj2g92OHrTM8k8J1uri50JtmjajqsFWjVRCEnqmGHdi1751ZeUdDLN5UgVedWyh
rsswIaOAvXsyaDWFj1qUm9RZzu9XH1tnWnmaq4Hr6t06TTpHUyVaEsLA978KGSNgqWpja8XxeX0z
BXu0lnrlWdUCuZPFSRmHLBGFCaoma0Fjwc6U/eZw5/vJdBqFgoAlOufSFdMDWL4jBOhPvMYHbjy9
5cQGI1ETXfgUaux4su6ocDC79AvFvcbbpjYA4bBIM2YA8hojyF/6LnB3xLxp6w9lsRNVDuimH2li
74vkYqo+31kx7ad9DQI9g6MK/mW5R0krT62zwGOqXGiDglTehECNgAyKg8SYxBtMHH099wVwYH11
CXjr6wJt1FKzUF+mFLBKNWU7y6Dr3ewgN5llfzNFfIlptnyZ02Omx/06Gnv2GXvgkdEOR16DJsou
P8O4JsqBgE+sOMLhAVKe/n4UOsHWSlrrVIYdnT8QxBi4D1ZPucuq8VmGj4WOKZ0/m1HUXtZZbZlV
d081hiVeL29imRnoo2zQLreHOZMWKA8PGz8IXS64AL6lGNSt613rKW2/SfN+iCrxkuVgof1ZMqf7
9I964Xck5vBiZUqbHSv08Mt8jIQrXn3bPecjG3AnK+Wuldr/vet/hA4EXlHL6bHrwTNkRfDJCSIt
TyKx8jJRHfIonYG3B8Uhdygq1FOJmbeap0OYxHu/T9OtK3DH7YXxpbO8BexXgX2THyg87Wn1nt0y
aHYGvT4uQOZt5bX5oXepOE/HwO6sA8MwPFeZJqixZd37hUJtWCjED60HRahFOAz3bBPVsnwKU/9r
aQcfwpE+KLUgAgbzLR+b5Ufm0VCPr2MFXZlGL1qOUAMMy71T4WC1oK/ygvltlN64FSM1EshuR/pp
3bveqOttJ3AyL8MJh5AeNfssyejoMCx3LnxXqzejp0EMyHLA1bINm7IHSjJ/DMIp94MfT1vKEsEl
cLwn1VMCzpTn4RnqeFencRFk9eZVLsttTV1NZYiT5llOtSCHmpHQl4YJYUO09pM1l1A5mdrh4EfV
HUTN4SmcEFO68C6AipT2gER1GXMMl10zheddvWS2Yb2qhpPlSMbiaS0f2J5A1w6OHLp1tp8419jJ
IGtvIjHppm2yQltPswUuZpdW1tgHv6OrDn2SWS9WfJswFrlGMZg6aqB0GmLyNzXG1/eLMmWIoXgR
2ZAAljOoxXoXOd22ZbsAfK9Ux3mqxju/qymeZpT81gUADwkT9hqA3Xh4BR8IZSly9uyUSUCc6JbG
vnHK6SXaqtAuziYHCOuPuSan5H3gN09xeLSRlBl4GHRlYuyHxaU90U8/WaEJx2YmQRLGLab2d5yM
1NyOpgcqy+5geRt0E3RD8CCXkSBmj2IvSNy5QmUd7RofoirJx11bTeIeSPD7Ta6LoCOmPxPPQJtf
mMZzMeLzvJgfaGFuLwt+hlg4Ifm1mg4/dPb5lmOLU2HM5WEoTfO6GtaRO4f3nH0dMT+YHsyixnWK
mtT6q2I3+jaNrbEPDeq7dYd5VT8a+9huve37S7RawC1Nf1QAUY9xQQcxHd9xs1A7XKofLdDZzVQC
Fax92hVDG/srl5Ml2nYHB0/bfDx69tCfxLQBuhpD6RtIT8p5NNH/u96OrvBD7bJq+/T7TkBe6EsE
e+dBh92WoxzwoiCYLdjJ7BJduE9ykZ4MU3wgL+0eVFW8uSZ0PkGtpa4aPL+atqT4mmqPmT66tAD1
T4Hpgl8RR2BkWJEk+ct6Y5U1fO4jc3psVD9vekDXEI7bD73hAfIWVX3ncrCB4rWptlErMpjPPNkK
HzW0gNq+Dz4FjlzcqZX2n+KRZKGu1Y/Cpu1D5l/MAl+H9Uey0oZmMSVw+gdV3PWJET5PYK+6l9y0
rVf6iUnKsyLdJ6lFZo6N576dDr2ona1H1EvcBWuDMlD71VPPknJ+8COuQi3x52iuqQHO058xPJcD
i16zyWsjeiSLVo8tuVuewBMu1YjZDZuLLWVP92Rn/mdJNWeuxuhMO7yxF9VCMIqGb21RfC9pR53k
YHxMhj119/BOUs765HspgAGzR6XpSJDbcPFDEwLm0lnlJwoeO+Tzn1kV+0/h2Np39AuNtwaEKvO8
dw9uMnjHPExOmVTzve987WvVQ58e+ufYSOFdVNWusyMW5RD50eyVYHIxBDwMWjA0Aj1W7fCKH0IH
0q/9XGoUnZwBFmXwBfBlZ/m1cfchDtCs6TYZZWqcosloKEWnJdxvw2HTM9GEcp/ksLbj9jOYl/Dq
TWoPflyeXMFGhIkxY+1Q5l/LZLoVFEU5LEqXqxVmbDC7G6at7ptNC31aBphxdO70WAb04zABShnE
+xqf8UNXRYwN2JonKicelAjyosj/4QbZfIkjDjUnyp7HcKE1P8GDflmi+Nk0JDrt+mwXB0pt5aM1
ThBuw+Qer+dkQ6JDMBoFeDq/eCErJa+O7Hu/TIvnrnFuA4zea1uZX96X+njujykdM5vI44jQbxvE
k2VMkhj/0UjTw6yrt49ZOslNaEC2EpPunQHu0y9u/l3E2a7H1vhKCficc8JwsiskRyG+7tdwBAmO
gdSpRHt4WP8vDNP3RQJ+MX3L9deQLdaswErm8lSYyS5lZmNYZWsY+RJuFMjhO79a7GNJgzfHCCMi
o9jb+QG6NgiqNQauDqDUpl7uWNVgHM2fUCAuYPLUl7DOMXd1nB+eeAvarLw3MzZBak7hEpdJ+EDN
oMcQmTmLuVd5WljDKTwU/SZNk+qUlX65TQFJ76LaIGVjhdwWSROfcSwqKBBkuyhbbiNzSZs/QujO
7Yul+hulPAfLIsppddZgL5I6xQNB3zuOTvttXSVBndz4eoUVAOM+VZ9H1q37mn32JjNqwNUmtWEs
3twtwjt/G/fiXNdDe6ozQrDIC2OTd0h0PYXlcJdG0VV54X7RtaD1OwZKBCfUZ/7VM2N5ojZYfcnY
oG56EGSXxUo0AwhCpSCRSUxOYhWIxINjxxZAnTE9JrmdbowIDFEc2ekHx81530nzJ+f71FULtBsQ
KBx5MLr+ay3Kaot9Lsh4nTaggDewshUl9ca6QkNAlHaY4SCtLlntW/uYERy4cIT9GE55sizYqRbJ
p8WrP4XTrFgjc4Mwzv85vBtjntv7wJDLbtIWvRUy9o3P+VVlmc2LoF5TjtF0mbrsY9ZRsmDjIuk5
i3azyJ0zZmofaQxDaZHEwWaYq+DA+QvrjzOoQxU0gmOxCJaXJYrslFYJDV0Ddk+5MX6kmHqoiig4
efRjj34QvxiQzRF8fMnrKXoxp2yEU4fCGGPrEFeqksNbIL1j9GNNlbL8bMoJWyQfFE81fmySKX4I
cbmQdZns05JWpVC4/nEpXWwLeqL5Im7U5UKQPZ+njCK6kM9YtXzs9JsU8fIxU1izkFy/UcvnRILk
590udVywXnFccWQOXX2OM7Zt7ItTbV2aqXFeZnyA1nwERk12Z3r+H/E8mXugixTiMFx8SFDukMq6
907R2q9z7lmvYQoPouw9nLopK2G/BbIMgMx78pbIFraWW4yo06Y/li53To1rB0gckm9jWHxYwxfp
c30JDfep9kz/0mQzsOLltl6HkdjXcG6mvUhGto4Q3syTeeTkEAO8eToubU05RGd03lx/WFz2sR27
0PMgq09TpZN9ZE+nJu0OmU92v+4j10J6VblaPDGmO3fGmyQMRtJPXdXIpunf+qTRVKTpi0MpIBy+
OVV5ciSmtJMKT1Fj2Zf3fVNdZac5rX/AaxGHkZVvO6Vtf04Ac/ac1hwChbVZ7vGAvWU5G2683HcL
3Zdma21Fi+Uju4HyIYvT/bp7w8kV4OE8ulca66d9ttTedqwRXRqLDC5LD+w/qW168JftMNvZp7Ed
GfWASmGbSXHLfOuD5yzIWqgpuebj7EXiXBpDeDGQsLC8ZLdAqYNqvi9NFXzCSfmYzxRZJXlMKl3W
UIG6cBycQ2NX7JJsLrm2869pwc4NNcCXcCq+hTs5wA2UEHYfLJtmITNdrFe7M/6cY1igJiKPuwgl
ESLQRT4gqnqMgzA4tFU4o7i2yo07+lV7sCENnIN4RsYdLM9rFsmpM67HwWXuiYlQZHTrWdsdysUE
gVp1fwJnHo+9QccPdt0uKYswt/mEg23a+2ygEZLHpHGPk8jv1iOUuJHeYca7sgyKByPsh5cqpYTp
4VFCmcphdUk7526Yr+w4qSkYgO+M1n2d9EP1PCzZi2q5YX9wmlUUQuVCalD3ggacAXviKSvLe7W0
n3NfiMO6fPK5JOf0FIiboxq8hTgJPizTjLIjd/CKMKPH1AvOwrH66zyn957T/oA3qF4yJZlDfnme
nDG9cZ5ANpurGZU07R4wB2geSeBDmF4Fuq7SdXC/Kl6Nyf1hIEdw7LA917Om7o2PwD/VPi83+J8A
1Z/3U54Vh36YIbSB4zj2nZXfZb0LtoeAWOEtwFVAVOIY91b5rOj/3vvY+KkkmV8ebEzc9zCZtxVn
KHcinNFPlIR8P+yym9XSCKyB4C34jltdlD+MsGuvpgmwYhwpSXomx4GRW+7hMnzuR4wAZUdXa+U5
zLxKIgAzWdzWfKBkwu7KGliTZ7h0Bmc++F8TzfKmnygYFfPiPE9AMwUxwGl8lHQ2qC22qsNYDUfD
gY1eS1An4Hg7Fxr22LFFE1pp6BY6L10MbC86CkxJFJfn9dy8GzTZsS4fQERH4P1vhQ0U02giICwJ
5ETOlW1S8TZDVLF8HUdoD2p4Uq3dHNKG0BYEA0aZVQJvLfC+iom8OWYBfKp7cua4qr53YTDsie/d
h2noHwO3JplJXgtRWfeFP3wtaX3zeju8wkh7qDkXfFy3Y7Y5jpvIcL7AXAG9Y4qHxO0/Rgh6Nsks
igP1swCpScKj1/tKoQUiGDk9jY7wTpPC0GU2xGMRdvJgt/Q3e+CK/CHYsw88Q8tojmP3ZbCgZrA6
vEyR+qNYbPxccDXYLyOEcolb5l1rGebDUGHngmpnfYxZt10LqrKiBrwqkQpbu6I3zV3hqov06+7D
qsCC0dZsKrcAgrPY8E8yEZLEo+XMLF89OZbMmJ6K7UUatB8qaZPIudB6V83J+ompL6gFab0OOU14
THpobs2+FvR/++jhwrl+LCRmEQYK0iATbL84UshUjvt2AaiyaM9VtHxowIs+lKF/hNmsttPo7Txh
VzvR4yPCUUb19H7e+il07epQtUN9WSq2R4D0qOTW4bNXZv1zP3l3wmW+MjL97ZJObzARbypN3R0l
FWdPwks5pdcnOl35VGJSxhkM9pD1U5wjMxjg+hRivAiLpv8qKq1D106voRkVj2WCwUWArw/q0uhd
S6B8CEXQsHDkqfB712Tu0syj7VTYT7Cem4NbC2f/LlWq2U3tDRzV2NWzpLed4W8SI2LbzR6Hc4qG
1sWJ5qdk/ihYxj6ijPpkCa7N5fOhbn+sy/GJteGpwcB9JxNnwgtQ672yzrlnw5Fsezugec7unsbQ
xpJLRgclRhYVtiANLkc7dCAa3ao2pa+nQZ5PFMedBEBw/ERZvt9JU9FHlf8RdJZxwzGTroXYLo6A
GMsHwwhJ9Wg7OEprjG4+l7/zMkpuiempq0N+PC0WvOYJmsNMWrkrywT8mu3egF5Qoss9UnYF3z/y
52d+tXWRYCTfh1Sjp1+iJ2JrQtf0K2ZKOOcflip3HpqcroXcGh+Zr18pwSJBaSoqWgubwsgDemba
mNRQaNmOCwcn6AMeu6YLz1ZoXEpK1kcb3s5maGqX7AxfCbPzk6PsSHMcW9a7zhcguQtQs4MxgtKO
vSdPl/U9rUp2RqAz68Zi/Y+qhvLezZ0XY8BiTLUeai21FLsk11CGQF7+MOPKP0UGpQ81WcElA82M
z6BVIb35v+ydyW7jSreln4gXbIPkVH0v2bIz7ZwQ6Y4M9n2QfPr6qPxRF3dQKNS8BsewT1qWZZER
O/Ze61tzBCrKIrrYrLzNG8mC3Z7Ol78Z8i97bsoa3atjlNklq6BRyE0oy1VsFNHzSKDuo0cGdb+f
XyKxo/nSRAoHcMl+rjmAra0UunjtEOE42mZy7bPui0QxjtOWlV4JEk/g1CoN76rMNgAfQVsi6l3I
ynCOjl2+MjvBEZtxHLNCTvfenJfCvsicMSFow+UPcx6DYVg1kJi3ZZI2OxcpuCkIV9UixG7hbhBq
g6pI34zMueiZA22UXVzO4LNinWnOXK+miDuoDoygT9aO30bP9QpV2kcSF9MO2dZCGIV/7bJQLOd2
3z7wcB3qZbRPrHFDTCVWJFWQihCYw4rCCAN7bnSwSGGk5v6d10NMmOM2L0Y8piefxvBi4kz14piB
fWhz/ZuGw0YTvXyr037EWl1Gy8JsIwbts2myk/Gu9ikHZUZ4HVAH/+BwqEEpzO8zKfPVKFtnxfD9
06h6fZ8UMM68wLGI3ZBqDQs1XpEl65yzL0lrEH9Xyi2ghKLe6aBIxFa1DYwOTeBM/k+lZnD9UL5W
PZawx67QkFGGmNL7itr+ZSg98BdJ22G9dIM1458Ukw/vB1OKOU1KbhM7bfehVTObUC+RK5KjSmO5
nqBEPC4WERP2ajsezq35Xc6c5AgIyz1YirDHRAXbrpqXvYYsr9KVV01ysHINDv6zDiw03HBlhiQm
DpFGpRmUmI6aSf5L1MoI07IRqpLE6XBTe9baka46dHr+NJQUX5wRrlB09bOI4SIbfbB73Ns09Ht8
fF24cdocvgTJsTt8DK92pR8IHlOHxzpDHtM1IezrAFWtPT82tcZ267VZF8+iYORZZSGhSj0nUz45
NNLbc+BtnsJGW1WD3x38gjSE3huqnejzn7o3p61mySuDhfeyRpwRdpAnhRF67Eauu8ll3axL0QrO
8T5lqJVVfEuAdzZrd9oQsyfqo3Ostf5SF31wDGP3S6H3wJGM6i/LiBMkvSC/MDFBVlXK5jZlRbgp
EZxz2Yh4Yw28d2oOhqKv6m2GRn9r7LElrzjolqGKRyalyU9ZedE2iicF46HlKFLF58elMclp56nJ
OLoBL/Ahkq0r76gFk3F4nKN6Qf9EVe6KZHbjCNzryzCxFoPOBFM8d1fjyek26II+3ap0jpFt3GjG
TwDHLWLrmOhgQCHWho29cighCXhKt4ZN8sPjueBq2adcMCCNpBGeHcXK7AblwJ7mfTYkgR2oF7Se
RX6eshCc86JNpjrQ0IJ63ECydThd0W0qS468egQXVSCkHtrtgJ9wBiduWKbc40igEN12WjUt6dnM
tlam1ODjjQ6Q2rStiC1srrHDhLM3/OpYNlZGPABjV9VWjPUmqKrMe9bKRRaYhtXnHJiy472Jlh0Q
GN3mHjOs9pcRcAvb1slANH8MS7S9noldzkbhQPBi2xOp3JP1O3s/HhJCUdvFe2d3u8huqmNtV9cq
hQldplnhkFHo07gX98GpjbvG1bwcjebelNZ4r+DOt3JY4/vd+X3f/RYi+koRY8Bdpb60HW1XD6xK
LM7HJnR+PYqwxyVrWtOGgEt+ObGLsrw49vAt1rWHSFOwpz0WipDgx01uyqMyirc85C8Dt2cVJmmy
poPVgFt3X0o06Wu8Kb8rSs+Lg6BlVcTBj8uAZc2KhsOxDH8rUyybIf6L0MrYuI0PhBTpsV4IHW/L
5KzKrmMqIDRCNVjI0Uutc5PU09qOigNNKtbX2S5idtk9tE1mS06O1xyN4LKvfH/eV9AFalItu8aE
jhzFfyO4txva9kRLjZG59XNyoNBUfvp1VF570k6bbHT3D+2zMZkob13k5VmsDo9rkZWzP2QTTfh5
Vu/L8JSVrK/S976l6MnGKVA4Iq0iNbq9Rk54mspIcCm+FROgJOdPDfr7aIDmwmfAgZRw17OKRbV7
yE5UCI0JRc3sCHacY2d7+kXaoE1V6e371Ej3j3ukIF7drbR+ZdAXWj3et4JIWF56eWQiWyyyDBq0
HzgfDGdGVa1EY5t/iEAgesyi4WL72a2dELgGaCq42eSwNMvEu4QEcRZO/BIFlnWO5w/N4C1LlTan
ONLDS+0ekbW9hYwwn2UvulOfds6yn7Dx3Wtp3h8KiNQjPdFC+RaWIbNYnQ6nSIjNRj670cf2/NA4
BK0Yz7Xz+3EeUISuRdlsK+GE8Dgz0CSYxVIZuYXNeqiAVdenSDhkHCk+nzoDIN9scelo8l8KXb2Y
VW+/1mH1ytG8WnstvKduwJIiMPMsQm0o9l6Q8AC2f8FeyTZoDxkIhFB/pRipdiDgg1M7a6erbPxd
x6MOaMnEs5BYBxjCf/xSGi8J9qwpapJV1xF8nzqWfaL0VSvTH5wrOWfdIhECfKFdX7yulWgb003K
AeACZ9lwm/xcmbm3bEWpbWAhj7cK4tRsW43apHzOda87GkDDotY6maynr33ZQZRCzHCuZRotBg2t
axDWR5nVr1Wsmv3EcGOcpxxJzHCKumzIfgYUTbfHRueQLMHWnDybMnxKWpmdzUH9wrFXYvSc2pP3
Ocam++Th/3SaTTAoa91ZrrEKpnuu1+kmNB3Kr1nTRRD7KZpUj7BR7HyyFdu+R9YS9s6pZJCsAUB7
zZ3A28X02lQwfT5G8TRuuNpkd2wJWV3Eer6W1JlfNkAyMqiQkZW/aqhOo4OrOrfjaOWjzjkkrCuL
dpp82gL8phXqp2zKmLOhI7lVdK33uTVLm4AAkNEJaZdT0JvdaCTDZlprrUy430trHlWRSFYfNHM8
G6m8lw9JykQY7DgZCwaACcnkegF5zO6QmnMuJnX+3EXe38SLyPTKi3ek7tOSWy7YCcM7k77UbKbJ
ZThuU3j4PVmODOWCi8ssDlAk12kTGvP2bX1D82y3TmNHt6k9YK+Ck+oG9icdHyO5c5ggTbEn9wp5
dn+z0rDZC2KfGHoSS9Zx/D8nQ7iPNYcmVQJy3dAs96xQhS4GyggKC/bwSisFYcOIPohzbK4e+/N6
pDZeJaGIlq7u0QPy5vtDSuMEv0I0+Q19UJbvnNqqTrnnOL87OUAE7R39lOrIaTVhJL/tnr9+hdDv
a+xF9Ex3KWUMtKKjHpx9Fr0VMGx73bU5BZfJWRbHIvFXTkyWgZYUF9OBxktmI9t9yZE2tzlgVqyg
TtA/az68dlt1xrtZTV+Vr1jmkb8YjoZ+rOmMhcEIZBMUXvOFfWdYRWNUXMpRW4PL7/DlT4wqeXbI
JQXCSzhi+8fj65FBRpTH/nUgijvs0W7o6WenI+Io+9B4dyryFqFQZQiTTmmnHzES+KQjjd0e1Oxz
WnH0CdVDY2eitswdXP6weB6d0FDrmf4y1Op/ITURT7qfuFuwtwHJt/xykaHelRij/eM6iBIO7Xnl
pfvSh65veE61G0k00/XGPLd2Nyckw2+MSGIfursK+mA/a6XDLtEw91XTsksYTanRWpMwcTcUFg68
td+8Em1balhIWhvSsfDzfR+140nIvFubcEkabGNLI2PBe/RzCayySbD/NFU9wP9JqveqUz/AryDB
x9TPTeqYG9HSRqFmRWnZGWJnIhBe2nlMFG9FzjTOK/scVPYOTd1HpgEnJMADLN+k0d5JqnQFHj5f
DjQs7lNKKyXRrHCdRzZ/JyM5IqF9U57uvCq491NvAz/N3augazgykX/uE+vJjEuuPCwHB0KB3F0R
ZTC869EniIR0JVK/r8BjxNWYF0FJ4DT7lbWHTDbm3c1NT109uFDUe9zrHeHcXAr1qp5gZvkSTUpZ
e6uQ2MRNrV4CGpCXtgefBu813NZFsbeNST25ksHlyFg2GwBJZS2IQCtMrpUxrkQkIajQM/qnxato
qOwN+mMlmYM8TRyNSzE3ImLikC4MqkYzI/Wdvow/Mvr9NwyYGPWsa0tPTsHrY3agOEos9dnn1yMt
+HeRR97AbKys7KXlm5/G5Hb0qi39F15isRphnC0bT7w+nquuQ0xlQZhs9GHglNhlxXSiIqK4fSjj
ZC60jTuX59wHsH5Ga1pnpKXs0j69jvDj4C1xxifAiuvXZsevNIQwsnfTq/bleBodxlqALQr/lmE8
P9NY0ISZmMP2bnLPHWdrpB1pOgRaa2qedjiihluS0AF1pLzoQdbdrMBn7Wcpt5BtvmiZAc2fnmhe
eyeaE8jw5zmh8jqW1BCupMVo4JdbM4hzR5ZuuN0ErZgUCWQEe86w0zqv29WaeHWN5J+8AO8GIoe5
cSm0YDeasXt2Ko6CWe+iQ/boU4ZO21zCkiuysViTwx6cbzr7APIs93/jp8tU9gK14Va4tQVoEm/J
UONFapuRtNfIMNePku5Rnxhs7CsKQyQgXeuh7J5AOcwfaAd/VUMwXWVi3PUC06824Aq2HJdZq2Od
rc5fW4jS9zodVVJCOv/qegG36aykdIfkOUrW0eBkn3ArX8tuRHMXtKR7t3IZ1hZ3cuB/+3Zn3YNC
HVPaCi+ZP3dAWcBnCKMyw/EWY5lBZdDZl4HGgaSbU8Ylf936WM1e12kQDTCs9zhvPr1kSE5t2f7J
Zj8j8gQYI9ZQ8TqmrDlE85mcdDBpo9EtSgLlkrFnVNC/l7hq15FltnvhgBCJqjQ65H38+ZjZ9EYx
XKwuCCkPrHzXFB6SAuuJkKwnTflIfhHOLfJZNt55MFdYHk4iYixhNvLP5JTGkxFan17/PUk9+vCj
5hDP1VI7M0MmfyjfW2faTvOhkFy1nEs3ThmwEI6l6DyNsb/PC/XFYHrcKxljc3Z07ZB2MG1LgEnr
hKgoPIV0xh4NijJLxUko8YNai+WVSTGCH0mY1Hwljb1WrBWOtRPUMW+FACpfF3nA0hDthoTy/qFC
fEg3Ozs7pugn8VCGFUseOrGgdIqnh4Zz9gcUbQXlzkLzrJpN7xkG+Z1h82Ri+CpkiFDJQyjUj3hp
ky4qSSjL4pWaFReDQMcTJl2zeWxjvEVPabwtrIQDaeSlT5M6ZLOMuI4ouvqqe2MJJaQdlxjirXn3
x6QLMDVCRN6ZbX9EhttSoc2S2bCeCSpIj490KgpEWe64elyIcu6WglTgebzWXOh+xtAkzuRSmiJ/
CsOzofvlqukjg4qCsQV2ycydtb+jluy6AFQ8Qifvn47c89E6+N+shxyOi5qm1Dx97EoUPwivmn1o
ynNN4vMG5aH9x7I5tJCqrsVhQFwMKP+YOTC9Tu829na1SFriPXriIs52SXBIakTN3a1IHGr1D9vz
4osZ6eYrA/UPXx/jCwB902vdp7EzuvXUelegR0T/tUq7u9Hn4/azL3WPszcV5ofu1sXF0gEcPWoH
XFH6OsqH19ZJ8h1NRZJbzSq+lW51NyuCQ1CF/zjDQELV2NyVJihDomc9zzgczIL6Jsarj4zLuvT5
6XFnmogg51mwdyAE9PhYfDSuRNHm9qWSMAEfj3PRcdmT6xEyGg5Pjyl5SimOrcLFRoaOeNEzDF31
boe+Yi6SiklcGUEgltfea6ORuwyxwyY2zPrg6x2NQa1Dwz6vMAj2+1MwjyzjhjNO7MPJirQ/eTL8
CtbNYKrnWpPT5SEEf1Qddgo98J9bqpNU2AQHmPau61vrAGOoRIKIBdumWX2ohhil9/y6R6WhI9bJ
kcBYsghbDJD50K38earfjea7Rk6AVnR7s3DLUyUCED5eQNtg1Eg76CDXi5AbgE7SmaMQwad23K9J
1DaOhfIId7UoJ2qGXkscYCymNJ6v0xC/FV6YXhgfAm/W++E0xzIVXXl8bKuDr33ow1hvhzwazp09
ovKYN6pmoGKUKW3OtmrsI+z754RC9/J4GYYiUdXgKIfemkl4WHTxc9V7Omk7Tr4GtKqyvNskkWud
1KST2STcaB17vbsJ4shehXkjbv1MYqYcyCYdmdCkVo3HAFdl6liYZopN2W12idbZtwKzihy1Lwnx
5k0FKzmC15J2W95l5cN3HrQebR+RDYR8aJck9rsluoR93xouChPj1UzG4io5suruGF6L+W0QHx5D
p1tiK4YhNboMNd0RTqF61XFNwso+G378M/+nbBdFbOs4z2zc9ZOvIFrYyon3oCMBG05tBT6FJggB
wedB3MPGjG9TQktaVCdWsgTPcVZsO/JWaDgnh5zprKZF1mvd7+M8H7eVSl9RUzOz8zBNBHFgnJsi
axZDWTsYSaZgH9JoEZF9RhdPQJHDYbBMVE4O73RK4zY9QWuaux7YgKY3N0NjVQZPU+BpL1kV8U/k
Hkt0j7w5P45pdfvMRJA3azND1Hc5GlK4Bv2Z24McXjUaq9yHfzcgDV82Vpe9eHp1UiWaVoH4cZ+V
Ur/UsvjVdAEGaiN58f0xPidpLGbOJBRTLSovttY9K9jEa59J3BYtigCkbjBREfFTgkvhpYxeqZaD
YwOB7j9ODd/fPE4GCPdIf9UgToBNaIDizdeiEWGEdOIwWvc8Yokqih55XbjLOEkuTaZre50F4F9x
2GEr2GikHjPdZGMKIQ/s6yLjJMpsQhPDuNX7jOJJjfVTDjrl3zMohP/bgpRZFnSwvIaBnuaxXD6C
2B/XvKr7fBOyZC0Z0IRbP7aSLdKENXHXf+Jalc8GSew1mJTTozTyAs87p6ZKiXtCzygVJi6lx84Z
FigDZT9TW9njbuG0A7PZEBuOJhoDy8yDMLvzSeEWs4smkdYt6UbidOLQOfuDIGIj63YUuO2qT6vf
I0mOJ58h16MAeyxk1nuEaWrhZ6M8uDWVzXyAFw2tzBylD7If/ZLPQnQAJ8TLIO446cF7LDJvk9Yo
rvUmGjaPQxzOEn0h6Hg8Sa94c1CbCdG0xyo6eZOG2CVep40gKVUPTkbmtHfqhzNNlUU325B0jcaL
RIDGkM/XGdCVxTasz9Yw1Bv6UTBHTdrJ4aBdE83Q1rRSEigshzYz/j5K1awtDrGW9dvc9P11p1/i
nqaR1erBajTMYh4TvmWpi4UlIuQTiR03Yj5aN6f4lbMdrzwzYu7h5C/24LbofMndMjOLDPaO9o8W
x19GYHcfZVODWMU0RcrBMwolmpduGS5xJnyTHJ7eFNMlSZwy5Ql84FKkwaLBGSbJAVv4qsk3DgqO
7dRN58jyp0tvVt2KJOa1wrAWElbbreoGn8MQviStmTwJ7cBg7dLKJPvUEJQs7GCKjm07cujJqEVz
phVBLMPrUMFr0wP7h1ANMgzbQC2GoXi3B0JvK1oDOiIo102HQx23xYo+/rvKqtknOp6iIKm2D7fd
/0eC/V+SMVwMn/9nJBgyGlmU8n9gweZH/MOC2e5/+TNu00dbxIY+51j8JxjDMv+LfAsub5cgFdNz
Zsf6f3IxDPu/qPl08hgM08Rjb8MT+w8ZzPovWzdtA46545iEaVj2/wsZzPmH0vhvA/DsWPWxndsw
9oQuPNCA/9O8iviwV9BAo0VEhO3G8l6JgL85soLLUEDOGBmFbRjFbM2+aveOiC+2Vw+3qq/fkg4D
RixUty2H9q1gZnvJVB1DOA1fkfJaAxgH1l58GIX2g698lRgRc/vI/sGZw7jJPvisibiN/VcdMDrc
TLxhWpJET2FqASZjzrg2DXIt83QwyHb2k71RCqa1U2K8SG6Ns4lH7PFVW1r9xY8lEz/CZ7rc/+g8
JlxBlm/whTh7N3ilYUmDs+8i9LfjdHEH572l6fiawkIRNXPtXHnfAr35a6+K9Ew7lOHo/KVVN/3J
4vy4mB/zeDB+JHHUC8JXH99RJxHictsNNkaVH6ufUHH7k24TsMtigcPQqxGSDa2hUrl/i2T/pHPg
5Sjfbs0MgjBxggiecX4aJgSMvuNc7mdnmZrGM+JcyJAy/93L4CevmnDrIQW664hw2N1ING5rsP49
Awu/y4iILNofk5+7Vk5F/lpT39Ocbjl1oPzBhqsdW8ft7oIT+S6e8n5ZaBboDcKo6/n/Z/l3JWtg
DI9v8nVcoLlkopQUB2aF6uIn5sbpH8Al/xrU6GBLyvV14k/f1mSQxRGCRzF9nr50NERsk7XFFutd
JN3vvg7++DFhklIN8gpkeJ20xrjJhBRrw6DwiWczp+WRsWQR7wa355CV4azjie6l4ZxVX0erBl8E
43YzxSmGSEzLngsvldh2nGrpldpnNojooHSwAQrtEbTMXl4yGGlsAOqtpvnA0CPXsV0OgjrCpsjx
W4IA8F/GOWwYpX+6qIkoaKJ7QFsTTe3RGCZ58CeURx57OMmWwkGjmNnhnw7sQppk1F3fXujaCyv+
ZbtNekTOVqBdC0mbJoSB7aei621fs6DSSB2U57wdyl3Sm0+D7JjRCPnszP1435oB2dpfnCIU9Eb+
FdIXbRHkLfJhMybIPjW2kh4fI3tAQixcElF5Bu0tke1ASlvZrDsfwTdzgN+Z3b9xpxtIrkhabOO1
1HzOUIjHN41DdR0V/Jk9waFXCVqWbk+GZGpPzAh1b2GgBSrH2Rnb0c5VuPdRnPzAqBaMtheo+a+x
yG9Iu/RD0fwIW3Zzd/ylEOlr46j7EBYH0soWrl5VjNX1CSFG94WQfGfE7s3s+3s1ZZx0SKtICw17
e5osR/ce+/nJEvkPzfJsY4j6EMcjShZNY1jVHsKMd9+1tHvdXP28Pgx0YxGRV4dkIA+3QpK1KDlN
OzJ5AcMPkNRH0GBDFWC0vhzL5k+SFe81ybvMIU3vZX5kPulHkac7LEg7hgCJeCkK5a8d0/wOK+wE
3cBo0Vm1mvsLV4YTfIJw3JFLgwkNjlegGIBCde4KZJIV68za6/07xxDAPnBB8W41mkUGl0cVXeZV
snAy/RXF6VurlYjwUv2XCAnzqwhATT2mIcATukUHOhZiwR9UrqSl1PkVaBbqvL6AX1TqV0cFt8h3
91laS3QBGGFHmDO1268ZyZ8MP4KJrmE7jAmDdaWy6JdSMonQxpMVA7nQ5+YH3LtW9m+IUZAJT8m1
7sPnTk0EqqvbmLokdMZf+M82nrZUI/7FTibIWjxMn/bdTMsjzpyjkVdbb/Q/QpQh+BFCTa5CYpMp
l2WyjJX3mVXyuc7la+uOd1Prj+MQfPZoIfvIQ0aDfZRrbz2VPHPrhwuJ0ltF9TYNP5ph+hChf+tF
BaKNZVxqtAPa4LXUhlVRpj8m6ZoK9ME2sMbtJKJkA05j7gIctSY5ly61XgRw0FPr0e4PnA3ENse7
vMx08SdyfsrJeYltr7uPg/ojMdJmFTJf/IbbvIHgn0FaFHU7bRqoCfQL5m+7c6mtifQjBaqQ9EQd
NVIqmuQNkZVD4hlQ5K7nHkG2/e2p1wF1Fgid/s1HJgUq6k/edAUhrFoMssyj/UYkXZQVi6j1FUOt
QSKfTJbSYY2Ng3Ha2cy6SrtFqKFG7mYVBC3xPxaZPHZdHkriavUpO3ZTlR2ZqJP33OW7vORUHTBo
XIxI1BZxarlrSyTDCe1aBBve9cCbQ5PAKyHi4K2c6oYeW7V2yD1eqgmyFGlPnKnIdR0LuuN1ziRU
j71DY8D9CRAo4QSp3mK4dUvJHgXGrvttRfzF+lb+Rn9BhE8kzRniQyjo0AwUp58Mlymlo2eN+dVa
D6pwVdNXwpTBXmgnNEl0yMJiuHTFZ+UV2C2HS2oOYI1cAM3ca+XBTPXyoGU2edwJtkYVrIOg05cx
R9x9WGR7JyydpRIOSVJSb5Z1WmoM1tCzxo1ipm+UwyqAjLTDTJgu3TIOLnmRX/CTSIwmlMl+6SXr
BvgJv1mP/LSb0rVfU3SETmSgzC83rsy+OKG1pCGSQOrJkYHOgLbI9NHbEuFapAizNUQImWiYtD6L
Rps4VIn6GCXpNgly1rl67UzWGzPRCXYz3x/03AeNOfFUMXLYpOhYewnImGX0xfQjoTDgY7MOXlDq
q1FWxZoE7/igtZ7YOYFbr0TnrYCX62+D3WR73aZd2FQQ+yyr/l2WhsQHEbn72vGIG5qYbzbF9OUF
KYRJrfBfg7z7bUZSu5RW05zyuawxe/cFrJ242PZUvhYV24I3DuL0+JLMvaesdC8gNiGKCvlpOJX3
JPBCLbpmKne2WSBO7K1rqU/l09R52R5QH5qJsVrLBhUkN412SxtDuyHl+BaOlx5YU5Ibz96FvovK
fwy3rSJ2uPAtwIyP/yn0cVwMTm9vBz/3rqW9ZqgTXEy77q7OaJzGjpzvVAI3XLjKhE9lOhvshM3p
8ZUN4vCID/7kD9WlpLW8rlpjk8YZ3QCCksKjmD88Pnt8KPMx5PsTJotuH69o5dLqkWZ07GbRXBe3
nM3mL52GJg7CTOOJU5q2+fct878+vu+/v8Si28/ax//5uMe/o/H4zw97/PO/n/jfj3x8ZrQuzYW2
JQX7f/+Ix2f/fp004WKg4Aw7nYD2dBrWrRfETzLIkUmHefvcFgGdZ8Ow7m1t2ssyM+NX6tBiWfeu
+pV6oELsToRvvaRPKqJ4eO9hdQHsrOO/OCb/lIlpfuS9hkg5bL8GkpzxyMU/w4AtRgYu51l0+TnV
gVyUyal3a2wRZI4qrOp8AuKcGRQQNl1nMhAUxk9I/1W5VfAlfeMqTS3/7Ov8d9gn+l9pVj8y8Cmm
EGDgIUnVm9Iy2uk4OBmvJ8ky4qW+Us1irSFE6aWkl4x3OBPP5eiaq8xJB2S+GLEL4otvAwPrTRbL
mCa2sDbCC4NzPlRqa/upe6q0ES1hjXiux/i4TxPhHOyee6upHbFPR/gMVZIEOxvA5KkBurVL8ik9
N7yIbSb94sLVoegZy+7qNSGawQSjT9BAzRnj3n8KHBYc3Qyyu5on0pGox5fOEvhynEp7VSGRbUiB
u98qnVDsYjV5k0iJiIeZ+j9hMn3KwZEf7NgvqT8g8nPss8vl/q07OcomGxfRZHBSKfOQgJr2I84z
8sr8xb8/v9AIEK/x4/RCW5LCgpuxGMTWQ6D4nSb5mZOm91lM6YvnN/lHGxgfOfO5PxR96QKvoXxH
4DksmqIff5vFGOCMbuJfdVLNiA5pvSQeicg43Kp7pBBoBXocPSehL9dtZ9i3vEE5CldpuI46FeZY
Jc1Fo22yVbFZnEeHSKyeEfIpNRuXEfQAKVq09j6J+wxBmDIPUx8U+9hHLTR0OScTSb+YjXXcEpQD
eJajNbPZVrsYgslkNHnpbRrA1UUqbxmZAWfEsmM+F/hwgSUXcHbdiDiQKupeMYCkSw3r2C/8g9bC
wE77BmCRvVxJ713MvEQcBf1fj3RlmmryM87r2yRC56txsoMRi/6nqYy1EwLzJQkd6FUawcdKnfW/
v7tMGC+YsOElcgBpqihCVZlu9A5iuq/5B0i2wxfDKmr90vuItfTdd9z8r2NYESOD3njnLmoAqcj0
zQuh96OeMH5FkJ2WWm7kr1aXsxKUyr07GjWpLcvhuZLgKo0uL57s0OrXjROFNwO13gbjKUt4l/rM
FGLzzBVDlhSenVPWumqH32E4TlkEnC81xoORq4quYKHPYNby6MjA2sGoo8mrOm87pHV7jocu3k6B
xrkvrOuN1bomHEAkh7IJ/JvE/7TuERY9SztsEa1S+mtWjdimH72XukxqziRV9Qs8BinMpWP/1kO7
J6QG3X80UBBPU+7+aevmb9kW/Uedpfcg7eKvrEZXlU7iO8aFOTgCSyLZ4MvcQ3/Fovyc+IKWQfHX
mpyRbjmsDFZFfFATh7hI2sHP3HFwhzH7pm97cfAXfiauBsujc/8OhvsVq7r8w0V9CM2M0vmOJ3Mj
FEICxSj0GfgJIklSKTHl9P4OTw6nFPAbt8LG3OsLxNYT2SyQhXPPezIn5T2xyVEs0axZP77sdVyC
Xt18ND3N18QjcsYMSJ5IdDojhBh0izT2mn08oIbBRtye/Zo3IrEZ2QafQ5ub6wzkKZceDDTmWqeA
zv3J0/ZOr5tXbAtAY3vgPK1TBU8FCdZG4DKjT4Y3x26T5RQLY4fEq0MRfla16Vyb5EPXguipRQ+w
j13SJtqqkk9wqJbTOCFmQAZHaYWBAj49ItA+7NHffXMaXSLSri59UjhPkcARouw+WOASWrBItgCh
YsStmPZVFHwH8HESD9m4xKMvs0xetSIsnsbIHjnXpsamofgSdH8lv7rnsyFr0D4w6GCxqe3k2/Gr
HULi4ASR4RKIND81baLdHh/cejY4KFPtWq8bj+xXv1CZIKXPR2DBnE+pGOyVZiQSgEVLDWYY9ODB
FBh29VeKqdm7Wjdpi74eTgNJKzy7faSRbTyF8wevVuvM1q3LWMZiT3DypwZXBqCGf0bEzeIjhvOA
LtrFWnZyfDd9ckjtLkovAItv6he9CdBJ1Ar9c9IsPQ7bC2lEOe8dRgKaB8v/Rdh5LEeqRdv2i4jA
b+gC6WUyZUvVIVSqEmZjN56vfwOduLf1Im5HcSTlUUmJW2bOMRNUuQ9tObU3KVjxuaeRo7DLuOpu
ho1byYnxg7UOB+Dn0xpCxiOK8RAiZMFmfdVAkfLatLaZBCzDdKTOOtq+IgZq2HBMQu+w74Lwmc2l
2c9jg+29hussuqa7aUg0QhaxEw4iww2plW+DN7lAFre3RFGLnvE//11MzXywBUHsExIdrdsugl6f
Dm3jSvY/jQynHBBhMQzyBsZIndIGaZJRFMVNo9FmxujdG2Yij3Kh+4XrUUCzqaS2V27chADxOPTm
85oChO97VDH67Nm3nw9ux1HMexxVqtkZY2pd+7Gpbpinx2jSmGD8fFpYAFHEbL1CImx26/aOOYP7
OCepfudRbez1WFI0TGzBcPkHiBWawDQwd/GK/JYC47pVilF938y/W2pXcmr+5/I1XV+i3DNDXNzi
gP55vPq+jaLYA3+aMKGqtruBoUnvtgjjJda86qyOXMIxAoP5fagVizo39QMeSxahdzUoI1QYYKDH
G03AiFJj9E6mmJ7qQo8YT3K5Ku6RiP4pqu17hS23z4b6mrftlgTTuA9Ea6M7cj+drFa/UvZe9bzJ
QjdCLoIIssFuddGS8JpMu2xb+SVW7yLMg6sg3OnecYoKA1tSnLqZWRb+0+xXxwQtwBK5vqUNSXWM
ChlmWmt6B6PaCItJpC+DHEQIX6pP518ay7aHfpAsOaptyTehxjekn75CFT5PbEIxHAnvmTemjGKn
Wq8z4bQIWi9O3u2pVxiXSPUJlQKLC2Za3nZrBMet4qhFUUTfUIbu1as3iY5k4ZOKxjymIzejxWT1
7mnPPFJVWC3jdJqx2J7Twf4Q6GByhStY2FoZ8ZDLTFt7N0rzalrkHc59TI80XvFyyudSmQbqMduI
6BCoJc38vMqWh0G/RG1RoYwc4lPn63NAC9k9pPF0mHmPt9ODZsZIU7KpNgi2NMy9Dz3CzfLPagJQ
swzat4TkerBGtDIFnsVMLgggVp1Aga6B8eCX0NkL6uNmFQB1s8q+R2do3//8V6VndHNy058lxOMu
HomKtYOXj1P1E3VWHTTcr+5TozzoppMfy0Eab70QceAV5XLJ5zq/z7K2CCyH2FlMH7DXG7+P0i2j
yDe6W116f7vWFswO7J1MjNey7LDIzczKpuofQiZm7LAC6CjnEX/xFK2FfLb0L18YDpGAjfOUJfJ7
Loy71oCKoc/8bj9fTpc1P2obnHNMYogH2+sbK323t9/VJ9GYLVjt4g0QFbfpW5J3AH88kyHeWp5n
Ck7PJhN6mHAE98lDch7Qce0ZsWZPSdbjOLBb7T2bLZqNrDiMc9Xiq6h+y9X6Kw2hQBUPTVDy5cvQ
gwlbR6t54CYFvibz45OccIb7ids//XxAF8+m18xDDQoL2ReretQYbkZTYg/7MmbZOQ5Nc9Qy03xi
IndomnIMFQE+bF71UFNN/+gWDSOjYY13C/nX6Rg/Jq06LR1rbJJSjq5tFcifSDxbiHuKO+7fCzFW
dQr5gRPxhrcx0lfNZHTSYoAEf5q4yxFlQuYW+kH5M9EURXVCk25sINA5QFWYX3MmeIHhlOWHpmd+
lMSFcyzEV6lk8jLpVKqTgoxP3hxzGZoWCw57sOQ6oswJj0fdjPmRc7AFuT2zqFHMkeqa6smLtTZ0
Z2u5Q9BbALYJBrqdsY3hM3G/CKbM6S/co7Sdgcb2cSzSP0MBqlHPqg+ZxwxW4+rbymPtHKOxu6f1
7MMkc1hKMCykt+Dtj637IUaiLTUHSABO4Dq96jLOoPJkf+HifPaL9ZZvZVCXyus4IPIDFlgwVG0i
zWke5rKzA7cirLvxegKnObS7pGzo80bs7noZQ82S5qGB8RQuxIoz3AQ+j9tt74k/1JfrZjBKohzZ
jeMhx+vy5BTnyTUr/2S5mx4Mr5si1bJyGhZmrWNf/bbG4q1ftxIK8XNtos6SNvJu3XdKaG/ebqoV
AzmTWh//KjmZMHW4wzEzRXsOgQBP6XVm+Gp1d/5qFI+t7XuPqUaQbcU6jAivG8cq8pIy/rJwRAfo
6j1aBuztsnBOo9kgb1IngxM8aBuK4RlS/bFd632uLLpzhSEhJrPTkSmSNKlpzIfjEiBh/Vugr4gI
WuSQsTHirvdVpRQe2TZlM+CK2rXHVL91MzZYI6zWntVduvT9ud32C/ZIml2+glqal72V9jkV4wcS
vhqtBYZmNxsZA5CXkEF+YSAGkXkTSbiM08N6uEH/b5HVZy329/3Ql2w43AZ/dtHtYm0/EWx7FAYb
PvJBH1sUYeEotA7G98jaAJ4HuJk0PieoodI0/xsv8I9K2CANt4ipbnXU/KLZDTU6MIgCycRtUdNB
yTAChvvvvy77wfDGnV72SThBnwUvh9rct4jlA7ZK54k4opjvTdkiZG2mqO++aS+8s+q+y9lHZCtW
47H16+Ukk+TJn0rvCLRpT7DCXWPQucv2aHpiiOwEWLSa3mZMO6EaCIbQwILZNt1Gig6v8H75zhZy
qbNHKVmCCLEYl9mfx3Cafcas01Lj8WGdNFr1Ee1bhdEpE/MF8VrKU98MuhHRKn4AeWoGdh+aoB6b
dPol0x7OCZ3KGVNttOrNeNbA1d+VaCNlGrsXr+3MA3Otik3k/MCR5mmca8Pjsn0o+/nkNCgnzX55
lG7W7Kh2l20xVF1yWX4IJqCcOHjXmti7s9H5eLSY1yXpvVNpJe9SVNlZZchVh5wHfFIkJ0w6TmQh
M9u5+qhubgawES/VYdTKN7PT2BryhJdVgxQD1j5XDI5Qv2mukA72BbxMBkEwM5uT6G3/vnG1G/5N
uifny9Lz9UXE5b079k64uIu7r10UaSrVj5ysdtAarnVolpXzwdDhd1Z1fCnNA7dc4KRL40ZuPz0Y
Pl7n1TN5sBeMaz3rLNGIhLkiU6PI/GdzRdtKsgm7u+ZjEnZ7Xg0mEJBRYRvnwiL/WYPsD7T54iem
xiTRO87l8lzLBU1Y4f5zV6Y3eVEeV5k/YS3/dsySl6WmCCtmGZjrWFObbO8C1zdIBIkfen0Vj2CD
vpvRfacezT+YHn84HrrQptIcLm97PfXdSLb9UNK0Di4M55QzaRV9daLVIeBAVZJnVecfcs+bnrTW
QnxTtS5lPEWHbuA5W7lZ8WBx4rg6ETg2ndo8+ayU2Hv0tMx6dMT6FAGcSuIeiXr2UOilES7s+iIW
L/XZJVFIAGjUu+kgNYwzeMAArIw+4n9ontFSu7DEQARf2XgnQVKCUxpa5URGn/on0Prph/VOh99+
+EO+nkbH0SK1fQpM8q9tCPuacv/873/++Xrl4vJ2BZZ6L63SD/nbrAf/rSqHjxbVNbEA88PPh7K2
54e4zwEZFgmabTEyR9u++/MNnQXCqSl7Kqcsuxgit67M8sdXV+k34MojK2k+o+77kF3fPIzFOL7m
bFwJVBLy/ufT2tWQb/v+Bo8S4ytjTQbOqZFcfr5r66IJBcLN3cKYGo9n3T8oSBH7ytb0a2uAG/Fz
L33mD3bClNrnVVTA+qza7X8hAi0CFxviJyLzV5Bcw1+soUeExTaLNqLJhHJ5muT1qVnRAgA+h6yD
cvgfsTLbundPalX3LbwhdLhsGeQN2BZVlQbeCvNq2z3XE3lnchjTk+8TId7A3npDPhHvp0bZu2lt
1Fvu2ni5V91AkcF3dYQpod/RfzgIXd9Ki6Vpzljs7ue7mTu/ExHdPA5zDoW6WsCnMbv5j1wyZEn7
kuru57Ch45K0/UXQlXhhTecdLM0r2Qv+Hy/A+9W8pK72aS3q//sTpu0nxCX44P95gWmXgvDy//kd
uJn99zv87wt+fof/8wU/v2S8IEj+31+yt7HgIjYumeJ4/V6f4dKYVtI9p7pePFmIQ7dPfj4Ih6Q5
fWbW8/Opo4/yfnCm/15hiQ4Zc0XliS/euvy8QgMdfBQx0xf9f38I2WRRqqmR5oSfa0CZYGqmjdux
UcgvfPfaFWj/t5/284osmwAuD2CCfl6hYg2AoeX9/fnmzweYHO8Vpq07bnRFoHCZXWByKWa2zMmM
gchoqXPsMgosz+zjZ2+tCxxgYj2426cWMKTzYM3MY4jIe/a7NH62h8jBWAIh3psuCdlLIbkttNdF
DQPUAHZW52UXDcWgdj7eGmjPL5Bltb2RM3fUZPvS+v2zkfDYTNEOj/HbhA4WzYTivv9Pls6yJ5+V
ULpbP3ofxjzVtBsEoibw26RdfmJMva/S9aNPhB6k2KeDlisxWO1mCEeHmt9fdmzFr4vQIWj57esY
t0FdoNhYzO6pqwFIERjFQz9BK1xlaeS0xAlLjZHdasQICw3e056I2SVmEjdoBjA8KPAYsN4s0Op7
L0Fo0XfZdViR55kz3JjYoi0eP9vReWJRY11YFyNjLPRTxlNGZiws+eKYFgDgYAYdPeWJg1fUu27Q
GUIXXsbTcvJPq1Oe8JUEKe6WQ1PTGFU2RtwVzMY86Cn9d9+fuJIfck3+023CULB9gaGaD+O62fBB
D8LpJwa2n7AiqhX5OhDvh56B97koxMPPZwK22QU3ATQfFiZW3/xLNJn/Hq1sV8Smdta8SK+myKH3
K/vpYwaPv5s6jrP2J90qQ4W6gW0Np9AKXFugZLnrFFikaXVDsKZIYhRHVteRZImeAyQUNt0cIzei
4M+0LvWbURK7lBAlsMrbUMN/av9RSKNkgRYwZd/6Kt9iB1hDtivddsShdJow2YXMpGOquvmb4vBY
zuOr4+tjlNusHZgggsAcSXBjXlExFDcRLgQ2snQ4wqZ1pKfxSdpYhRZoyEZ6LzEDTNozdKbiU+by
2suJFCiEGcGAlVDf0qyVyZKr6PLAUwsMYkyQ1Zb8tDHUGtegznL9E8NMP8Ak+qZLtrMz51eUJSZ/
ucNbb5Kw7n9x2SxBh2EM1x2yYXOxTz1pgxS2d+ngf1OgxDv1UUgvYG0y/Fm33XQhSCvrgEhnFi/3
UtqaHscOWQ9NVGW9d3H8FS7IKnA094AYoePsUdkhxca3MaXzhz7N7Y38DNhxKXvauhNhM7BrKWMV
prgwAunjxLDdcY/aAKfpkE5BmzMT18r0aCTTB2w8xPgVHqlMO0zwPHZJssvGbZHRkofc0zDuWJ7E
QVJXyKvBpFjKgBmVDHtKmZc0bXZNSkR8LtN97blsW0owMqnFkklloU7EY4REh7GHPfG2t4+sjA8d
ENAdKI+vRoWr7+uRt6pXZC0C7USqB865hHhz1y/lrz6Xzo3MBh31VkYvOLWpJJ0djPNSc6iHYn4h
OsMN3EEnoDo9mN4CsXpiitHm+hMO+TEAvhEKA0FYM5FEMDOWf278B2x6EhtSwoVVeue4grxmKE6Y
LhU3nBjMTyZgcBo59GuuPLzExs7z8yd8wdwfCX0OPIJKhOKPyvrcDKXWarAb/M9h9H7DEEtC7mhu
4GSGdmhFDQJe5DtL9HC2veLPMrPcEZUmD/j+9nPO9qKD3nhsR1q0uS/vetTxwWx2Vx1qe9h2jGc0
B+6dy8xsaPG8gHou2vyUd8tyw6517s3OiSArajQSebyruFZ3OefC6hQRWzOSvQAwyYS6WQer1rrY
eDuYnKXVfkhzqVH/ALQc6c5m278qzTg6VnYvYE2zeqfnFaQ0apUF+1Gi1e7AQHTxUOGIxb5lVeY/
u+Sxkc4mWD2ut9GpksBJvfKAZfCkpgQMom4dBtJgyMdWNpUN98eh+FNmAKcHfb2La9QsWbopevrW
CkDn5ApMiJtsBvJvBmyIxVKXl8BF35Um2F5IcuvY8efShkaIy8E40/8DAH4fmzPAcaYCiBuM7CFb
UxI9lCClUZdAqJhh2gtHO38em2U4CG3+HSdHB1w2wBEJ4M6qZjYBwOVc3F64LRmUa0JaWGCt6S5f
CNOOL7gOmv1kxW+p4NbSFniRGWjAfv/rOvG3fjcOPOmIinXRYJJ3SpOdPjlrnUamadyrPubugIfU
mx0oeb64Mp/IHnzGvP4DMxu8JZMvo2JBnaUDLiAuHYfLdj5Y3pFbBPff4hFLM4ncKWU1lNn3rlDf
Fhl9lcsjNcuSXWkQhq0sfwhUr911Wv6uxb2GnSM3owKTB8+gNdJhFmDO/cjcklt8sUKrIwzdXX6t
zsmpqpNh+Be81uvRTMbfMVwLMvfw3SsvTBnDNH+rWB2I+/kTF19L2W6J31BrXWs+KgvGFgmUf61C
7cbhWhKzhL4IGtuyzPiADds5eWY016bGyLycnhj7j0c1iCys4o6ocdeYpsBcPPPkQ/V7It2vuXJv
C5dV4iXd5M97o0TW+t/n+CV/NxpjnZ8Xm6vBRNXz7v77UbNp1jtlqnH3892ff25p0XEkOEJ+vjRb
04iyfv2atl/l50v+BE6UcWFy+O9fMHTkb3NpXH9eIhp0zqhE9aD4+W27zfjjLMyWfn66RUjgjdRO
Hhu4HHJOIicpMTAgKFm8BNF07v6txPgXXMJzVshrjprGh/HXLH87+D8s7oCbJhqXZ2LhS2JLTa44
GXm1bvsHkRHmIUuT9V2SQFQV1RORFu9xlX0krsKPo7sWm85QTvJ37oo7w+CIN6X2Z+iZgcMrilBE
ywg1dX7JofvHjFMfe1dGTlV8sMP/lSXzEz1GFLsnNiA5zDfScXPpZ+E4kwShR71Av6GzqXlrRHOx
V197tTWkfY7r3jxrr/f1XwuddNXA48eA+YvcsVuW909Nlr340nsdllKPrCT5mLvmOKrinNpumKzw
hGHBPTUg4/q0QG6pps++eyc1jlka1Zc1nkZwLUEH5XzngBEGberiY89O/jT1YVrFFMzTHMQZZAE3
x0xS9eVu+w/Ry3zv6+wIXY3FQ9uNsKh4OhryI0FOy0SP982CYe3HfQ/z0UF7KtgXdhkyr3VfZzWC
8sZ7Yhj/2+zMdw+JADyWH6sfnuah/bJBcHuJArBJt+9U6vcaFy1mf4/p8BS/DLwYq07/5EKHWkz3
zS32+GbnsFvza7cK+1mwgYg6wJiCie+unrP2MFTja+N4fzSHMpH/S+x0tyGF1lGPfSL/aJqPGsNX
n1kF4AvdIREUtnEnLWs4xjpdhZM8xxVLV1UZv/PC4aobqRdjr7GCuiNcx8ZWWQ/9EgorG9GV55FG
9lIza3/jaabI1XWLmytMMWcTctUa4ENkIB0sDJa1IrU/0BCOnB0QFqWJjpHZGn4qAYCrvRPbMqpw
jEdFwONum46mCUpIUTIk4LHMIGcMWsAYeulku6XwkxD5EBkL0LBBC8qJYLOSMoUNQ9jZxsPqNmNE
zsG0t2DEoaWdkdLq8IyX7JGTWQT8BD0aLxZjwR3kavbL26x3+u35dM4ylS+DQRqZZ2LxsdIQJTzP
ZaJugagRPqQIZtbj91zBnMk05901qxsTIZ1dT1rg7HAuzr3TN09O1+ALGlAU5dmNYeVlteRrZR66
Bs1ks6VtGgVA2eJex5R/N5jdJ/aE9qpN036wnOo+TtYAf293jcFXP1HB5I6bXT2+qrm5uhLYU99R
994x2t2PliYehVOVz4g8Ck5+IMmLTwarbX/n9FM3wUBIl8VjBZpJX/lXUjEcsWn981zyR5Zptben
tHzxuMt3bqgrRUWN4bbK10uyYmmg0fBdSLkCRya6dE4/A9DZmDSSaB+8Cf7iPePsS0lEzhPZsJcv
ux1oj/RkK0A3s7afAYUw+PTfpkZ85U3+lddmfXE8rB/dZOCxZG16SvCNXG1j9Elmh3ox5qkfSta6
+9L0WlCW06nuJNSmCkNAou1Lh1Fktow3jcSrO8MpXlh7yAfwCS0xlQMPEYCIAMUWG/BUax9kR/pq
8ZqrRR1Bg0UlhPHM82+9VcW33Juri7LiT40W7pA0YHc0kyUGd0KeVagcgy5H0lQQtn6s4/l5qLxs
vwWPcw+ytpn1EklpuFEz6jzeixZVbkKuBPCcxxpDwKFG/ERLEGNMlZ9qgOzRTlZ+bJzYvBqL8+n0
RcbqoxqOzVT+lsykOx8RTl/kM8N4MmuEcmy6jFI9SG4Q9ch9BmSpdpyqonvJCgxeGc8dd6mKMKbw
3FKNVw5E4x4bSZxARzSjBswvmpw39qcMBnL50Qw2GuCfD3iN9mAIb4KxUaiKuY4cpTYosypD/q0o
Rzx2AohOjGRrJMdyGbMQMxrjfYt9G8yVkMA9vNdMptEjL1nYJnbgqJr8OdJNMNzjVW+clgdb/eRn
LLQQaM8MLR/0rLiY0GuQIATZyNLAg6gRWG79uhYMKEeeGYEpBtpZ1+N0yvVwJpWJDY089b0hd61P
hppIeSlap2/KYDoQBx3dNDL7Tf3b6mQeEGDWJyiBqUtzeXHb+b40VXlyCRZEblw9tQYSZzOhuZlM
/zyotr6fVo9ma6zyPdmsIPMmt0OtszRcHrZCOevfr1kOs8jyPZyjK5QVy4WwaHAPcXBwmnLFTLEx
lET6oGNoKd3pblDqPSsFkZnT8N5nFml40xnUNyvEwgUG1LEHceL50e/Ea8sdKKpKzYcLPxtBoieI
QLqxicoRaVCb+u862d9Tq+vhEMfmcXbQh80l5RwNG+dtVpsH4Fcrdigm2Yn+njBehiRkp3fwqX9v
i4vbTNHyCEZvDAzZPHgx6ivXmb3diLs1SovlsRv97qV1rUtMvBTalfe6YAfAHhl7o5oEKIJ8QroJ
oshRmorSlcyEJU7MMPf9kYd//TceuX4q23mUq+/t7BdLU3A/7ZJ1qoI/XrnQF5Zx/hVPLTMwtb7R
zGK+JM6VXVbZWeK1k1VxsH1q8mzKrplFCEJmgc6ca9pxesHuYiAeIdRx0WCFYhLTdp5c7mNAUeSP
4DYD1kJxLYlBQO1IJ14Ah2Od9CZTz3yscuDylPhvxtSjKRLun4R1Zz/hmJwaJg5jtnk81vpXZviM
/Ob2fk65eGdP15GYCyS1I8IftIW2xprPl8ne8Mdyl7RCp78Ucufj2DlM3fTFiOIak7bxRKVsoDqP
82Pbd//KHO2/07bxIXVYc5kOkU0yic9T8pqPxbzrrJi/KtlO4spYaNZEeiit+HEk0rabZEeOFRAU
15N/3XSYw7RZ3ruEK+jsYeqhy2wJJhTDu5CLte9K4Z7N2SPUqGJFBfFFO9dr/mJUc0ZdZtyBwGAI
ZMcHLxu0syUVdu3c7kiLKdhwT9z4Y4Q+5BKn7Z1drbdSk/obkRBsFTsgWl1JB9ODdzfTyHIcY1fN
eHMGxuf3se2/2ptd13wHdFKfCJrEt1Lmj2bbgJWZWFC7hANZzMS1ZknfkCEygoSXxwup+5FrlbOu
BWls2zuth50s2Dx36O7UFENjY8zlWRpe3WFhD0yz9ch9LH70qf/OAphRL8pHnVlIaMw8tPCNYQyI
YycyJ7180lk7pfOqn6cCromTvaajAoFVpSMsMyMkzOmPO683v2dc5DwsVXtbUw/6vNQHMHjqqfU2
d6OmXUptbe57hyWVyJZXZxgddnx1TK3KZZmWtkAqrwHmGf71JocYsAlxKQxv2iFHxIT+MnDqCRAM
HEHhdR6FZH23EiwfCe0djHhyi0E21/Q4kpLMsTjRy57MKv6hyNJGUj4txGWwjkJHKO1qDFzOxYpA
sNj+kLHFp0WDn/j1XR7f+nkoj0YZrxEZtRGP0O+yrL4GJdSrsmcMwqZ7b+kWXAQAsXFu//I3oKFW
1FGvRvuap+3rstRP6ww3WlHYgYmxj9jwzZ235n04tf1LiwE9EL3jvoyV8extWOmtWymddcOrLN3e
hTz0niqwTW6XIme9ahwFEBFLCnEN9zaz0IKTNjtbbf2B+Ny5Qh95UKbkjVrX/oMiFoD0eOsGZ70W
1kblReK5SwytDvFTm3cxRXyQT9OD12RvNjroR6uz1zez9IJOT0t0Rb75rDfZdzF4zu/aq75Rb2Qw
5dlfMSy4qER/SHTf/RW6y3IH9vfkKX8kRd53LvR1sKlkeYMHFqmBKUZqeGzBt7p0sPqrlTTfttvc
q3KhPG289jSyZoIkxLrbrihI0+lXZ7T39YoEuo9Zt+LZN0Oe3Q0J2yxwQAghssL34LUVEE12SY5Y
nEPlVslTsTL5xEuX7TELPc7IEhAMzk+6XbBAyiCnA+/RmQH1qgbcCcpodr2USnFG2T4ZfuA0ydnK
NBzuSjtaqtUYlvv5AXksbaKZ/83WhhAtzbv6W3My6kSrSDlb0ZSX4yXTSS0cdRyYyayffTN+Mka1
XHq951Fo3I8D42rTEefCK/IHdGnDXof1EZQK0F/XLqwtOm245CbTY0NQTn0MvH0HDi19czdm526q
3m0xobu2YK6sQxtZPvkHsh8fsnLSDkZrNOFPYbx6ZQJXn2fgkiCpFRYacm4fHuAM/tWSuEc7MXqo
RTzZZZ9qB9y7z6TUjHcOJ/hTSfR67LihVdTlPROibpel0xrZuF4gn7kkND11Vlnc2X3c3GFqaO6E
vyZ4+KiRqsorL/99SIjJpC7vRL3N2dpd20KDWuqi+u/7SDABFS7Fe9wglZxYAIamZ64XYfTrxcqx
IM2Qv8KUYgB9nbAv9Lvi4CJ2OI8tc0EbqXmkex5pahUQmhoTDz/FVdFowhcHqCZDiMfcSuYRCFhD
p3WeGBcUgdfSwDADpYpGWH2xSbXeiYWzah7rYacUYzQuAue85K4ZrT6iu2kYxjMK25FsQ36MJfsu
WoC7QSSZW3a74rAu2AcTrhHQhy5YN1qL0rFJU0Wr99Sr7Ig+/6O3UiiBK3RuG8jv0N4781h9LCuO
tvaegroE9pBCw7JeeNCSSu0biB3QKoYdT7SwkeWps788sjQPS1O95KXxG8/lgYCbJTAy/csChRcS
48SdiDRVHstGTdxfrD1Ui7yVI8mpttWWjJQ5wvrswhRDXjFASbSWb87WnqrbqUJwDG75RvtyHFp+
Q1F/JS5/iNH7n0s73KDS0PBZ0xK0WnWOa585HHYXOwNrBW/pbrKgKNRaHMK0f8h9qFuEbN0ToXOD
qHPSDIyIVOThUBZfuZjYw6fxDl0SHLA0xWyDx6WvgcIhY+RwpE/MCdz95NeMr8qbyS/tqCeEAS+N
9dJkHu7atMeTnTm3Kff+YCi+VeDaN0P6HPjwGJHotDwzkJ0v44Gq58u3feR/RCYxWSqIENhcomJl
QN0az/Ew7VwjJjNS0x/tpfrTOBle6ZKxEUDeJPcsJtvJtVbqYbay/pCrOtsJvYf9bD12pGAgqZNA
JtFRK8yIro5ECIIKKcNmdyvG5IxlVtD/eMRd3IZiigPZMbOynA3HCExq8qDRTP1vvBbcicz6nyKT
LyAVrHE5vtv2yNz0H2TkTMl8bLBR7jSES8T+NgHTkzqy1BuIuhoW3n5Ctx3knfu0KYtCFP/ygNT2
AuCNCYIxBb0OgLK1pzcEpwfDN98Wir2d7T+OQLGOcsheK/YKqNOg4QOHaYcsoqy/V0tz0wcWevB4
njKLX4yMAk51c4BpbNAd2ysJ7aV9R+oJTXCRWjsE0b/I5wIUcFhzGxmKbXx5q3loE+2Gb3ovRHdq
7fjVEz5hh97YYSh2r8iWMqhvWh+So0BUBoP5pn6V9rJxaPt75uLGYTY+yct60fTxWNfiK7EpteQg
D47T2pFbiq9az6fAtdOTFZttpJfUOZSHRxAyn0VOocd9mAIMmrAs0L2AWHcs9Oyco0EOwrK1bW7O
WvZcOJQb47BrTYK5k4z5PAeDon5l48W2qq6mU9ZxKLgb1WQZ4hO/SCbTGErG54USiAqDG2FcWXVI
otdbjFsOEqUdLijh1MC8f3Xmp0z0zy5GaM8sXpVW3ReT80TSEcm6LXNB2eXcjVNaUIfqa1b2Y9Fw
YZg2avWBiBgtNd+0wj9lOtJvbhuE5nm/Jof4TLuEx2CZ+hAh9nne8pI9w31vJxuVfYr/YLgMOs9B
v4tB4mhv2sKgxi0wUrf6yQXJGKjymrvZh2YTxZeL7pWlJWh9DG5VWoU5aWvB4kuD7YBD9k2j/him
HmgzAnaf5pRtCvpI64tIo5ZqnjxrN5/eQEVItrNA07tUycsYuw9NAdkXw7A2PAwymQP67jpQmiDU
2Fyf83GDxfcNxFH2QRrdJvgoFJbDhGinx5aiugr0YFVtJnjKqQZID5xbxMT/TGT83Ryft/eYkmti
+YmgbtJiQonxvdUifyCzfhf7WPjiGZBFl+/TOXldV0JZkGyH0qV3FTONMsPyOmyMjzLHieSg8MZd
3L8Q8jYQgKJ0F9uG9jCOVNeZE1YyZ8mtuQ+qzZ+7hf22J7ilJcbV9ZAfEcAeJbURpNvKNm2XP8xA
pkdZttaerQDZy3ZxhMJV3heddfBN8c7z/gQgE85Qz9/QcoSNV0ytH3UCJ7CqCbRu6iNJ0NwS4+5Y
rzTf6FxtGxWhpomvnvwwKHG3+v+xd17LkWPnln4Vha4Hig2zYSKOzkV6yySTprJ4g6CF99hwTz8f
qs+ZVvfMSKP7iVAzutQsMpkENn6z1rdmQHMZ5Ds3rr7JR/s0RL6VvpYtvYAdUOCvysl7qoR+8WoJ
B6R5krK77zXtBZjpTUOhsVoN9nQba8FIjbqeWyX95AmPQp5BlnEykCabebuH4yB3otbw26G7dNxz
gDCMS/SM65k1zIhDx3fNs++VexVp57SIn4Mwffet5oiC+EV57qFIzlwy9pI8MUVQmU1ed40dNIzI
SM1i7GKpOujRsFeAAQ0Lu5Kt4+MPcO1FBXYJd8Ckr+Hl7/GwogzRDa71iNCe0E6uZrImCN2wEJVF
GnVZ3eAw6qj75hYA6qSK/DOtEjht2vFuai9ijK4R6fGLDtAUcUJLkgBfgWXAna1vLcSG0jZv4Chw
VpmnuqvP+BeZkar0IoiCWcnSsBa1y8QSidBiwEXlteK5Q8OUlx44Z4TWub8gJnMZxPHOr7tTDQrc
mpcqYbfLTW1nJ/q9ZzSvWfuKy23XhvWzJMQnMuyvrpIvowfpLSk4mjnsr46DALc3men77vhDsulC
ojZY/iK1eB2DHnxqY/6d6NqLJApB5MazPmrxtvNLc+mTgo7xu3isJL22a53Rvr+6aXtMUrYpUh1a
iAJM7Alg+ekjwJlCfqFBqDH4IZzIitgoGRbthUruzDHdo1VndpqzzbeL6lLZw30GdzuIwX5U+ktl
jPkStgxLPXFqcz51nqB1dfTUt8l9AiNmZVq8qJHgcTLyMNZ7xbKzsueAAfxyrH1vpaEfHfpZBskV
OvYhCyl/lbbeeb6Ng1g/OX5/jNNxQ2YGJVr8aULXHdWs2gUWynNdrhhxryRVuggteHzY7LVh0zYM
iXiunM1QZ+hh4OUQ/vSjBQmCX63BUs5InsjQuGuOAA5PIfSUvJD5IhLR1RbOakIG4hOCtJ7i4Eo+
SMkQRSMqmLl4vMbi9N1F50xjPVwnpAGoTPspahLIamxOC2Pq9ha4SsUTGHIKXoTSawpgZPfhaLKi
a6+khb0gAv7sQnWIbBJ7XG14GLjkhqbatwYgoSC/cp71K0eGCOIC52fg9FscOeaSoWUO1kt7sMPh
MW2tL91Tr3mfoyEh1gdXAaOCRJ2r2lxZYrqybBYNt3UY4oIhAeZOqezb63Dik4zVU7ItkWWeNJEv
oyGyUHIbr6ljvjX8aAxsyy0CyUUzSh8cY7/Uym7n+mo7IRZnrQCHDIYpWl27w1BP7ZWAUOAhhyFh
WrpOlXPV4PEf/QfC5fdIYfJVoKGTmWDZbDMKVsoja4nQhnkPPpZUcXmns/PH2zkQTPV4RMEY6Fuy
DFZd16Qbb8rR+iN4db7IaFvqRmIDCeOwpnu2Ns84qvOzNpejXkLuS8kSMJXwPO5HRrAxwbpYIe6K
DLwHksNow8hwpQVIBTkuDGRaNY/cjR2xmXfR2TQ9mkAGbqep7V4JBmrmWklvBpYuOsqgmnib+X5Q
0v02+WqzftFZeBVr+bhAKIK+aC1Nfzh1SQLI0w629hQnSAS8W3JxndRdYE/9bLXytUBMzEW7S8MU
gIOl3cYJoYs9cP9L/ccQJXdoNz4DT4/XhoGLNOdGmbGOmscBTsHKxNJ8y3ynx7cvdlMNbMAyKpRi
7KeWWSnW7uCaq+Czby0GlCTDmkPKY+DeTZrvSQMN43ASSUKue7wffasz4jYxzYPkqYCmskrC7iYw
f2UjsJYW5/Nq0IqnoWPbbrhUEKS6UPFxncHJPnaG+9qmJTAMb+UT3uaH+qPhBd9ME9mU5hdgft9F
HT6TyH2HyQ5rIYP0ClHadrRIZArKiSs1XvSZkAeB81s0wXQoOE4I1sAAJ8e8f7AMY1o5FnnVrE6S
FcEA47r0U1ZhKEysXqxL0qTczrP3BcjItdVlNOxVdCQVB9d2VV+6jjdAcfUxF1kUEW60prtoMLsW
nTfdWqSjdEMpw0OXndB48wvinob4EgvvpvTkMDUg+/OGxC+z/I59eWGsV+99mhAGY5s+FM8pAOo2
eXEN5xoyBeVJNt2rYSSxxlq3ufdmQTJRwXAMIipuZTkXWWEGMiK0T0XwPNbGvCI7ZeEJEG6zYnZ0
GjkY0ma4J1zjUrb9CqPcDxWApyzQFvcGW/HvWo9fVGLKdZowO7Vmy4z3zWN6Y0acDBUZ14s41gkJ
TeI3durvQEe4MDVxzFi0lx1xtaiS9mytz8rTWF8gM0xanzzVblGThSjaWj+mJaeIXzK9RVnHyF+z
680c7SNyd1z4A1gDx9JWg4MbsjAyb13j1VrJiRiShPxLNxrcfZD7OLWZLplRfFK2/RVaTA1dfd0V
VyZ31Xch8TxP47nrdRIsHMHPLrm2M+dMqYoCy/EWrQXTIss/dWHAzsA/wthr7ARPqZB5S2A8gftt
Dv5IcHVp5PB2XPYeQaiaFYD2K86+x77r2fpJQA2W0h91L185+n6yuwkRn7rlMUVg3AOXmKIQz3J1
QEn5klanToem3pK4XAs2kmg7wZdGnO9QQxaFNbeNtr8OPSzuddw9SiVeTRaAS2YgXnnMizFfJWit
ZTse3PbNTunuiMq+R71YbudQMwaI6abn29EWtvTRcIxchGe00AapCuGLwPe8nCD/rjvjXFXy2aw5
lV06pGVsZMssKW4kM8wI9gC2RCJPrW7v6WRKWmnr2oM95XtTZaap/+EZIEWIGngol7wxsLXnkXRU
A6EFV2sxrcWA82Yq48lOzIsemcnsJnpwBia7NuibICuYavpqY5TVpuiyHdlT+p5Y4HYrrfzdjHCv
l+6Hjp7P9DB+KaE0blU0iw3G/l2eRxDXNPMxGD2xnJkmIiB0BUiTwGFj99veMaEwsdutOeXCKe7I
MAx5JFgQD2rvTJVKgFH9amIpsavp2MLf1h05H/MUT4NovwYkypOTf9Ztubf1cNVmRUhkpLynuzpr
XrcpVQssM6hWeTedglpf6T1nGIv3vdFrxBy4xMCHDtLQmy+TS2hRPpoveWTfpkiftl0QNNvKpYWz
3id7Fs+FMQrakk67ffQC8zlnvrv0s+nVMdK9IXSXCiRqfiaSMtf00haJlB2tSXROtryhyLBE/TPQ
CNDM7MTHrMvnOkGwH4fYeHKbxD4hK56Xd6Z9q8C85hrPb8HO2580ucqC6mcaHaLeCdb8GLe0q6w7
Eh3vmlGpV2Mge4jEFvNgm/xdQIfhUQbiNUYaD/IKvnM/EJwtCouQbZQhsLWja9i0xI7yg7XKiMhv
sT8hL2NHtzZV9pzn2jUMSA5UdbuMUt+Z1+Uw0qvDYLY/JrcEdVIR7RxY0PQSMrU1L9zCDODcHAz2
vmUtj5UTwcSaAeJplz22RgTWtinNlayTXR3f5y4JBaGGZNR37ZVAjjqSRWxHdT8DhjiwkMrKod9q
o6+v0yxY/gohDqSPUzQoVj4+/aYet35NO1wW5uMkbLS8OYkoVes6GyXsq+2lV7IWCJNrd+gq8o0V
W+/In5pVGJOGxBGBNV0lzEE158FsGJZb8yVUXNzSb7D+4w8iNA0klk7QVBlfO9tgRzzHpdmIwfhB
Gyq/5BUjacbzEM5qZz0ZDQePEQhCCtvulkzXnPDQKCKGJZePgFIeRMQnsLX0lz6pk1TK56gU9q4H
UGX7AyXV8M6wPFuFg7jYwTlrGE90lAYpRboj7GhjMm7Um5hILNXRoxI0smxrbdX4ATvw6bG2C2Ai
MYUhh1+m80zvnP3U5sjz4udWzz9kZe+9mF4kE16/TqYVlGMWJvkFbvPVoZI7hv7V75xsZ5TBzshq
cjTslwEg/ioadAcHHkdSU+y0lq/BonrOwWO0KPqD7LiL654EoUbjAJ+acfalsdWHyta6dbPCQUkU
h24spYnUwdYNRLc//aH0N3Wevnppb4NSCJZOSQsmRHWIBGRDpjFqucsC2taMpX7QIdkZkNc2LTOb
CYB3myfmnhgs5AdsadY1CQ+gmjkuM/MhxiyLIR7/SVj1XB+J+QyFnAZBLxK4D/EdqjbjoGfihgTd
XhN0441L1eKArCMy2XI7u2WSVGrkaUyOcwKSDM5Xk5wKvjUEPcDq1SGDPcCdE/crjijzMLZaTnFU
st6IwWePwBLWQsXmY+81+HYQt2rGazzUZ9A6UJbb6ln1ZvhtO8EbXVFyY4FtLWH64Kk/wgj/GMvy
FZxJjiAFF6Fo0xSCMxOIHJka0ZcLrUOfbUMXwiqrfckQ5zUO1CtSfOKGJQTnvufmQrtyi8MiINtX
T54FNFcsiF+COuCBkTl0iQjaQDre15l3m2r1zcAVQ6rmNAcENDRwbKrGVYuKiT2yt0xDoz38+mDT
xnlQ6ocbtLHqWHB+WAStw3nGMOmWSbnGauQwJSQ9ueHGBflFDaibzWHUFB+qoD38+uPvHwDGftZY
Nta//19i/rRfn8sSmJR4Q+A8yCUC2F4ef/0bithkFxo0LaS5gQPpQWSzP/xg7DsdMtE2GcW0Mx6C
qp0OEJSmQ97XP/jdAMuf/xRNgGyAplBqDkAKYuPBG3HImOyYNm5Fjaxi6Z9VN0JMJgWSUSyTksgi
XjxlERDF7Fyj7jM0jn07cK/b3sFMAUE46iGVzXVouwBjqM7NmIy7zlI3dLmQYL6oEP1da/jJJrJs
3nAwemVa0+IU9ptWPOM2NWlkKWzx3/k/WMMgeKsKbxsyOyZIBmEcHYl0pLcfqIs4QLqD8AjhBSUS
bwIz5lAITAvl6lmQcfIM7HQdo314jTSLf8Nhvs8JSfkh8I7wrEFwgGggrXe5pdvrJoMpCuqbIZpT
3mmxpz02DGxO46wW9rMkfI15JDNl7sd7NzfszRjj89AkFiuvHsNX3/STpYMMz7YhGGDtXpd8sb3F
UJahqbP3HCJaBBLhKki/YPpBf0yqF8MhTDhomK5XFgauxGfCV+jmzarCcW/k3Wch8QHXAcvEtKrT
tTIIJ1TkjeakAK/8QNh3vcXYVUW98eqnqPCCOFD3krvgLukbJPsaWA/4GNV2mJvmxHbTB6aR3Tkb
eUr++muaGX46uYnEaizdhbSJskF7pv/2H1u7vHVhgT/Gs2F/RfA57dIo79JJwQ14Y36EEDMFnQoU
auuEeB2aKaRCRvPZJanYhOG8lIAgwfHQbqxQVRvDaB7T8kRoJ1DrVLfAxXaX2BjCH3ZvUZImiUUE
g4030Y/xZTv+RWZugJenX8UzXjOqYcW1wDnI/GTeFvCIGQbSCjEsfjmNeVHcEshNmL04pw6lydGO
4MhYPT2naNUbaUXrsClCYIlinVI1IJ2ax6iYC322nk5cdsdf//b7B6NQz/g9yo0spbNAln4SUh5C
QepZbx4rl/lxyXt6MmvtUsekdwv0GBgGCWV2TLLR8hHpoeV+ZWTRrdoJLD7xZWBS5mWO4UcoJzkl
IgfUK83Gij4WQ3BPXmNs4tjAd1GLNbcMMb7MzLZwGstLHxePY9h9JgYHva4YB08hg4fBQg/prnyf
nURAB8PhTGlNROrU6yd7ImORPT7wqpwQhkzoO45XDqoZVVh16okHJ0xUsClRQMp3Q+nuGt3Ib9UW
P6S2I2ozRMbmIuQ8UIrVq9RtPBYlZX8wvQBeA0yFfJm5/rnIWGSpLLoKT4DHGWmWik+eUqskGtTO
rDz9sW8G6zBKp13kQb0RqN/2QqUkuGo/WGxspWfch4ldU7oC7gtoyBFbrzF4knWtvI8qY7IzsRrh
ggKXKcC9TLOVA+/aoqCTlPGrML1PrZzcjcoPrgrPrmY4B530SsQx8qv260sTqa0d4IfrqJBdpS/i
UMs20xDJPYZM1GF5t+698CnOneFs99P4PBVMW4j0MOz+MYiGdFsrBsLA6N/zdMx3qL/ENouG14j8
hiPjFiIqEyRZYy8PhKmpVTtLPDpCacnBAOpml0c9ipa9hHGdqXVSjeuaOIMolD+LUPzsU4RzMRq/
ovH9jZ/HAmcLHyDeWFA6lLtsdB46E5lJPrkU3PgrizUH4aR4moQ2JZvOqe5JlpELTeHjQnWTE5lm
d4t8SliGZti2zGjchLLgRUzlh1Ny0TGaAx5x/v8g+bwlmfpfgOQNCcj9/06S//HVtH9ZvOUJ8Phf
X27/+fe//vo7v7HkTfk3iSTCAcRm2Y7jwH7/b5a89TfX1Q1WXZblGLa0jf/FkgczL6UhXG/2oNuG
LrzfWfL638BmSklzY7FC1A35b7HkdVD25T+g5EEl8eWldHik2ehFPOdPKPnArWovdOla47h6b5Uj
d4oOC0vQVDvbqLFQVUVu0G7BzU+PhU3RgapHe3MiW9spkTjsUu36pCp2fXqfaEBqp3zbNlpwLqUH
rVFVarzkZWq4eBwdk0WP3UxyYVcB+q+sSjDzJ9pw0KnZeCTmWC2HCf6bP36BT8tX00i4QlbXOCtt
+YxwDCJg4QG8MtM3L4nexk59Icj9qaXghNHFsh07epV7Rpa5qd342uTFvWkNj0kSsb4DBQ7ZcIBM
E1f5KSldYp20Y9yr56GMn0SqWOiE8tSP3Ohg/HybTSdys6IIXkiZIJdGnLsxuCsajFNFqZEvRkMa
BvorSesnG4UNrY17ZueWMa7Rf7guJm/X22Ma7lbowJkctxdd4gQ04vKttPpnZeFZxt3s9e5Ghuhj
pZUQI+Fcs7w86RNOm9jYjVp0Ifz35IjxFoXDNXfbo20UxFnzJO4AefT5e6pKuk7iU9R4QjSLRpwT
hAQSFPIMYDFQI+732TQ55Kcz4v9KAIqoNHmY07Ct/CMy31z7FoZz8Lm7T02NAl3twBIQSRagmRZY
r+PdlOmPysKsUtiPXPULs5cMXlueZ8nD4BMwmauTBDWGEfYuKxuDc5VBflnK99G1T6AS1njhjlXU
sT7saNRHSQgb34K8RPR1G59ImSI2n4chPLGlIrjGTDbUWbsWH2vijHuVOLsoym7Qt6+h6z1FsdqT
bPlejg1XZXwgCnFrucO+T8aDTNKVkWtvUSJuv6BX0Uxvx+CprH3nuOvIiVHAqJdI+StzyrZJMV6c
TNuMxI/3MtirAMyV1jRQyZROSG50UBklNM4ynMQxQBfKBbUVaXwIWb6JElQQkALcyeSeoUqOfoal
2AG42Nq1/wBGkw1uqx+kGx5KANGLcpAfmu5iO+gOoTZ5i14LHhyPMZVmyN0ktZ+OKZ7qAZd3UZ01
DUWMGGjH7A7UckILCV8quEmRbrpSYGOS76pAIM6me1OlGl28BficvqxTw9fkyzuK6Wsz2edeZj+h
dezaqH4CX8ZkmWx2PWcAUaUXVzcPtMyvuD0tnnLeT2UP+yD1H9igt4vQKE5BUB8a1dA2F3u/gDuV
ZJ+1PvJOkX63pCV8rR11N7g1Fm6bfdHkWGSTYjhCo3Mf1swlnALXIF5Egu3MT7T6W29o3gCYHnUI
PA4KJcaLw1MSAFwdgtZGGVqewIneKwtiVFN0AJIx0zONYY4iq+cpRwAxAWZy0t2EV8E20ntzNMol
k7kYoJhhbjCW+udS+OHK5dZ7mLW8Dx57uL3R2bigfRU/lBzhh5qxK3r/PL343YStUNRH3A/uDqRW
/tCYQbfMiwEGNBiOjT2E7Z0PAXAHqwWIHBSJ7K4apHNp5qZRD6trQWgUZ5V9ifGmIOwgOBoW81sA
J7qsCeCBCa0hcoCsjmqc4pUNJh0uGUVlm22DjOpSrw2m/G7TMi7FfxhnaJQQDD1Ylo2kMcg+zILV
eoJ9O8rqD1J6mUaTxoCQxKCNys2fwSh/BBpeQuwX72A1whnPwdkXBW+JHpOeKawjxO53jjH26lr7
5uWM2V0tUOuMaJ2F7oqHGfuFbrbfm5Z9NmgqZ/EBvxwyig5Fp+lroQdvwqtei8Ha1q15xKiw0VLz
PcmCx87LdqEbXIfYexQYeaEXM2PCqGsJLujYAdjPGgpNsieIGDYHBEflgL/W4vCVZs8K2Gxxr4fI
IaY4l7suaq/YONEmZCdcI3cMyF7sYdix5MCkXnuwh43wg3MY/ZgrsG+yClu0enCv2Yg+ijJD1z1p
07IvZ/Pu1AEyCBIkY9OxiAXjoaov9R+gydC6W+XO7ZH/VqHmgGzPEhQsxcUsUYSNqaRG1nCCllV0
p4IaOaJvbYAFPDmFVsEb6t9Jg8Hp7PJVIjupT1LJ7r2LRTWjie0ZjiPW1Uhoeiu0lzzl8PDcJHoF
ifLYu+iVFpKrZhG5urtEoZ5tbbMYl31g9KDI6C9GJT6BLhSr0fOcOzeb6mNnOlyveYdLUJf6JhNm
RUuJqrUqS3sL4PfiWTGZk/CeY79AWFQQZFePgNGib02DMxDoAHe0u0iJcmVL/Y6AyauDz2KfTsZB
YqqpHSrqvsCjNYTJR1VMCEiwC8I/M4LVHI7JoPjbLPLsHkLApjXshxEEiuFNSMCKeEOGXLjmXTv5
hsmeukhw02XFZ6PyB7AOxrHLwuIZ+ln2lnhVcbQ8yaqQgncJZ9bFWWJHxcYAXfhpxvr4hPAQJSg3
x5Z0i/EQD9X4jbmfyT5zXEbjTQEWio05D4EsIabFr5wXYu2x8Djc0v9+aXyOPmpkw9/tf8zRTB8F
aRtRELb/+R9/+NNTkfG/P3/KH/5G85+//nPwVaze2rc//IHQZ+rVB/VVj9evRqW/ffX/+sz/1//4
X2Xqv6p69X+an/QYfdX1219OX0X+9YfCd/5rvxW+mi7+ZriWQe1LUIire79Xvppu/s0Eco9/Q1AV
C8uivv3vGCWyjBpsjuHf/2r/jYwloXuedOGtCs90/51SVyea6R8qXelY5C/BbtZ5PZ5uAc/+Y6Vb
+TKEMQnXs/Gyx64gAcAc8icb6Ax0Unvlx20JanAymUxDxkW4P7TvTkqAWNfoYms5V8gh2eG3S4df
Or+W+98K7b/kKrsvANk2f//r/P78+VUB5BC8PHqAuaT/46uSut4kddYzySMYwARSAw4m5TZpLylZ
M0v+as8xMOio1yEMGTokuzEgaZQC+QaNq1r+Q/Pyf3g9xh/7AQZvvBSJrdzAO2Lxz/wufrxdyX+a
X/3/0F2t86cUHRVDMQB9NTHPmCSIhny0h2ADlkQjX0bbGyCeCDDXibw0Ti1Pz7UVxMO56KyrpRj4
j7IylnrVmKD30QZ506ULxPAcGfq/esFz1tXvDcz8gkE3YjCXzKp1yFl/amB8XYSmO2GLEOg7M1uS
waSqtc9ZsNLT4FzhjF3F6fDWkuSwJLSSlXs7bBgciE1bT94mscyD103nKINSEyVFuYnK5CPKWYuh
Dr//528v1/X/9mI9icdAcuHrvMt/fHfbglxxByOZm2jMujUL4Q/WNmaoBzo95FoRE69huP3zb6rP
X/XPb5FHG2mbQpc2KWR//K5kf3N7Sn3nKkceg7TYogGolkWG8zgUVJyMmN+oj4a1J2Pcpb17ASYc
i9Rb/YsXYv75apdi/iV5BkxGj82d/qdf1jSaBjyofFeljrPpoqnf5wislh1JtVILPThW8h7dlnb6
9aGzJGZZiCF5rAiSCkS3bRC38YXXyTDo20h6wzYURHI4nrt3B81e4sVlfAbLw7btrdATe9VoYDjT
INOWhZVHW7dl3DoOWESRDBH7tGcH3K81mO9r1dcGS0Htmkjj1DSj++Jp5kuj6y+ooMkjCImQxfKT
eWTPZkXebLzMXbt6RuhJGJ0Eqb6dodenqMwWTQl3O+vYILuTjVq6d199ada7QgUMe2t1UAaL6cZ1
X13T6dBMx+ggZshVW210vhdd2keXdAUFVbBPxRAuqZqM5SiOnjGJU4B4kBUNyPmenRccAmM7wq1B
4GMxG4t0f5lFSElNV5gI8DuUmiZ9h2a0n4nzgRm6v9qZiDa6Yd/PQalQgy6mXl61SBmLslDdni0i
4YiARoP+Cu8XSDIKgGXQhshbTANJCksBU+/DixuZiHr8sFkXnL5nDOkAnhL/kvqKD60+E5KsYmeX
TBMj3Zl2UaWs+zEJzO1ouO4iG936HmKtl/jFtWcxTBXVRsBrMn9lVwjSO2IWHvBCrksTk3+pd5jr
amjChoTCkFWlDggSvRKggUtn+y0ZHKD0Km7sw7+4dnm5f76NSAziHnJ4eDgmvts/3UYoyRFxt+lW
H81kqfn5cRa2HQmPwIpmePUyS9v7Cr3xNphlIT4g29b41PDdLYiZsBaFHM0dUZPHuO6uvgavxA+r
WcdZPvpyOvcBYvOpZh2cx58N8Nuta2tHOH5o8N98TLILI8bAWGX4xplfqjRShyE0d7QuiyA9cqwf
ACX1G1GQglxO3w4r715Xiw6bsT0ZL4mq8p2heM954PjrqOxv9CcTu5s7CPVc/OJEzAeR9WVzy3OC
eL1muMtz0ivDIby0SHJmFU0p2mOuEWJk5Um19Dz36xzbXrB2cRSw2iKrxcyAFEqGvV7zYZDtinUC
S5INCCe1gL9UHuRXlT7D9P3IbPGozNc2ql7pRuluCX9j1KGGfkfQ7sLU26Mo+Qp9am3tqgVuoAa1
TZ94IZJpvQ66O3mGAoDAhOUOkA37MdOMM7cvjtx+ZGM8aF8meMnM8T4LC2kZpolkSSNzBFIVL8iI
nD1KdPGBBQN0egtS8cgqdme5rHA1m1od9yAhJTlCOlTRGJWXg17sjKS/haJ7rlDXLaWdkHinQ5cw
CFCZRha6WpGunaK/Aj3YR60dI2Ig0gIb/N5ZGEYuNiDWxE6q+qDX57rWoqU/6rcpEVhGpr2MyclA
yMZaOgqJ/DO2PassgNWo2t3SepeTjo6daLU2/Bm1cMSS3D/j5GWX5Ex3LcsiMDRrs+6cU2j09t6Q
+Ama+AnH1Cvh2oBLi/GW6P68qsgRZNkul2aEX2pCsJQQ31SpYicdpBiEW7RG8oj8N0HgHnzGqn8i
7WAfzcEv5uCAZ6hmz3cXmKsIIOhWQRnrOQIAVJDrbQVwrgSX4BSkiyZwX0yC0Rh6M/fRo02su4Bi
K1Y3Lv7B3uD3XIwcDyQLjaP21Uzi0ZwpvIXgzI6LrTTFizQZo7ReOd6lltrWjL/wOC1L5A3PlHAH
Lax/Nope0Q74Bq6LoY5gChddEMERG9VGBXa5dzkqLimnNjYGpI1FnbPVLwT8JsA2Yl/Ts9FFiwPw
tVUrdX5t3c3szWk5WIOa2x/UgNIZtp4g+S1KK7oQhRb00swiOq82+Vkr5vmRlTt7kEwZjYufbGsL
Bp+lfyILh0pQhfcSfsc6yyxO6mbclnkubw0Uvrqy7Be3rkmgDoZVNrsKlKqbRTha4wY1GhcGg04R
1O4J+XtoFt+m8MVpCnawkQii97JtlhJrT3D2C+Eq/UoBMlxkisiFbO7JsIIWWY4MQgNd0g9vOvle
Ua+TzJ5S5ColHnWn+ulH4/AY+jm50uYpStHzeTrkXSj161qPXqfxc66wd3ZDBTMQYRTNWqumYWKy
4NHodf3amx6H2Rhvx+PFJHDzSHwyI7Ok/5m0vbGPfdWthwnugTkVw6kJtP6UohmMLWLdJonOjNjx
baL1aDkA+A4mrz9x/ZdUdtx5rrdunWHvJD2nXCRX/oj+Ae7oAiG0vw3whi0Sh4yWPDfPNos3EYoS
ejIW/LrQuxX0C7EamIXFCteN7N0jqkZzqWrw2vrEbjnQpu0cX7CenbBWbD5AJRwWwmLel1e4OHoF
E0NvH2mX1VbL0HoHOV6pyQqcTcKMG6Ezqcysh5FiRK82CpqlESAJtKNmaWPc18fk3UMxGztJtzSL
4ZYGUmwhiJ8D4BHzo3vBdKZk9GmGByz2895YXiKevwNgKZAvNRtO5CJAPGoNHTq0xXLbNxrWZeNR
ESUI1wINiJWz6WzNc5rzhnlFdrUYrtD/cjom6DyDzHBOms/A0Z+8e7MtTthB8kXHAxpzmPHpqmBD
lZmDiS3AczShhb5suJQotkzdI68xGMxlhIiYvKFFWo83LRdoRuNjlLrfNo+BjR0dJMSvpRV+m1xL
AC84Fw2TiJWKxHtXpHeY0IB8BwZp1PXBs9N3QxTbAUW32auTpY/PTeevuqq8ICh7VpV+LwPEm6V8
swV4mxRq29axMKlT4bZLz+heoAO+j7W8lQ0KwKJ+znSrPwQWQy81vSLsSwmlq+z06hS1ubHWg2L4
IY37wEYc7lPOjd2sDmPGSiHh8vAMp3s/bliBEOc3P8YXZkP8yeg9431ALQQlaZtVH4MwSFJlVrHy
ICYsNATZqVPvkIa/46P8imsbPBFncoYnVqt3rgjSUwrpkTpRbty6+gmgbhkFvCmW3sf7HPw06OFs
NZZYwCwSI2FXWv4ybH4YHfL+nlntShq4MEoJQ8St+DXmCyG7u7SE8aQPFQqDESGBWxnDDtBEsG1m
G67GRnGJxZgAdug42N3ADSPFtRVA+HEibLWLsKPh1yoH49EPSD006oCMEvOWs1bcYs9OFmMYG4wi
WIgnXrkmuiEHDJUq6HpBxKhlfCo66ABYHeA6tcWzF0XjtouKqw61Dt4AGsZK5WtGWuZWC2dp5HiE
7jL/fI8Z8jettdW6rKE/h+9jxNGVEPS26j3JkoLNt93r/5O681iuG9m27RehIoGE7dzG9obcdJsi
pQ6CFEl4k/DA178BVt24EqVDvXrxOvc0FEclifBp1ppzzFtMSPGAfIWReuUJB8kqQK129DW0L960
qRxchWlWrunEUA0ezcvRoV9qk/e1yWhKLAKfX2zayBh8s8eEuM9jNkvERKohkoZmmiMug+fQfc1F
Y28reR2UQ4+vj+BBiJ8Y9ynvD946d4zHgpwwejk4wbo+/RpBm9o0TnugJzNUyACzYrhRfXs22a1v
ZG6vbRG4uzndDKrlIi27YodJhlEyMusLZvrZNvRGAgKJm+6kNoRveEHNWNSDCAYNAPDJRhvNQHWp
9RtPZugr7NjdjoOjL4lge+xA+621DLFsNzQHSx/BuoYBYJLx0gHCsFKVL/AkZpscmRvv/mXcBG+4
QqBBmrSgU4ZQlBfZiurIqu6da89EmtVe6YrXKwiTN6Vr/QqMLZbhbO/k1YvZskaoCNYBM9g/of2A
/Bm8gp0rduh53ioxHaju+BgHoGM2HlqPcspeSDVxZyXhAnntHaNuf1DNS96EO7fjVTdC1yTKNINI
5JXLgePlV3ZjPjZM21aossugJJrGCtQpGIIt+AODFMIJX6auvuSrAjU+CwdwdGwcllVDvHvheJtW
q76gFwzX42WMtf1iULRxIh8xoDV9z7PhshrsY+tMQAaFgeiiQ0wmYTbNtUdMzijvR5Fchg0hiSZ9
IS9o1ZYRgBWMSOtdUidwc4F559p07irhk4cgy1vOHEicYhjRypfB6bo70yE9qaZNtfem6WiNgXmo
Ric62BpFXZaMVPIDrTxPfXM60+bYOfRPbiOEqjjdku9pTYxgrVOdauibFoV2NA3MHKFesAOJ2x0L
nmiPfsleFQaprralFWs5BwXQztWnkUQrvza31FCjdQgswt+MWH7xv1sVlgaAjpjv96IPx4OmIg/T
CqmcIVUTzKcV1ubKRD9oW325t+pX8EYItzA+HXgDv6eQwKAlBKAjc3Go5198TTy4xQhCVlTnjBTc
1gtpODQlAOMRJKUy6DUltZ0vWFd5q8bW+0M1/0IygbfyklkuMouzq1YddIGKdiAvM/NkM+N/8wMt
bZKzPRLejNYI1++/TVUW703I8EU+K3lHC/02jK9Ls8IbG3YSGxNo5SalxaINxbrD+7FIxfREeg3/
xy2HnbJinbnAN480eK9I7NCvs95VLHNJga3JGGBot4Zd1JP1lqk35F7Rir7/tUcPtDEK85pBZNoY
af+Scbc1re/XReyOCG0zEpdynsQMnFoPMeK+Wm976vXhtIp1QMN1aKBpzJl1e7pWGLWSLjjB1+Be
WLV7ev8Fbfo5tPJVCTpUa5phi/EFL8n8y2REd8SAVCuWuwH9yXs7Nh2ME7MOcpXJTMJN0RDypWUJ
IYt3u/ZJ+IpuHZMhK0mrlxatH5vS4VCSCOVr2g1b90TP8L25X7u+ItVaXpclXscYCWE0XtIDapaT
Nr4Qt8hPQVUTqYj1/WSvugxWzQSSyR/GZAUrkMSQgXAPOlv4ANYonE+alV3ZbHRWWZiufOAKFvk7
LCskPtVEX8hgqLaVVQLAWFdBfqFToEi7ZCV5XZqh/qb3wbEsHZSvI7r5BDveZHs7ZizSedFpeb5I
SUqojAUGwq0tSNzLoGLZzh42zlJ4Ovok1i5+V68cm1bW/OOh0LJvYFlNDuE1y8SN1uk3iTKuhyG7
m1z3yoRTQkNa0WwOv4Wilqum+S40EGFtX89Ax4lwLezfHnUab3B2jQZtCqz3snJJkcsKGKnTyHLe
MkD/jVlw6bDBbMryIpPtJrfdK0Inzp5atmVIWaTqn9MhtxDX0cVoC7J9xL2DP4YV68lG0ArAvuXr
AOFsMD3LZuI9YWglPMmsr5rRvveMR9fJscP2dA/lcnDsS+R/wVLHkU+pFoEt2n7wS2qPAsLh4Q13
0vQePYApIta/6G7Blrs60CPb9KVLabAflpYY9jRw0HXrHiQpig/myExBxeWOIm3Px6Rv2JK3bBB5
e2KLnl4YlF8rGZ5NvJbYEqEfoDx98YV6DqX2ig/8kaYrFMvGVEuiRi94qizr6htT8fVWY8FEbGLQ
G4flNJG4HF+OU4bAUcGicwdw/wP0ryxy9yHwYozxgFG68taFvb/S/epbaT8WmkceRuPcDuPkrbu2
B31BaJVbjksS7GiqAwBwMQKDE274GXuskzbba/+29p2bwh02Ym4Eur5/7MeKz5AWWJSwtNdrbVgb
EdlX1IBGpyhAatJRMBNt5xkWhYDQyC78CtRQm7lP0E43Je3slRmD9YLGZzL3QVyInX1v590xcCgt
ZDqxmKyqSE9ka7Zw+9a9zBqSyRsKNYWqnikCubjg8cYXk/mt0xDQkCJbsR4Ep4OzY6iJxw67Eto0
vm7NN2+CUFYbrwka1gEFxuFiYPGimd+mPGEcmAqT6OB7iMYkovRGtfYrviAQZkvTJN1eVcF3r3DM
+7r1NsQdIi4IbWgmGm6bxrkLeuPU1O24pG3LsgH8ZFiQKKfdN8hCFxr0xmU8uXjJA8wIEZ71yhao
afLbtAosCMHz0p9Zm2zHtVdaa5V31s6XVbVLQnb6Kcu+usRxgCSxYIQCkUvJaTmP0MvCYdk7oVrC
jTNmQOvUbeVo8XXZxegBeHmkxltBVXYtG6O/yI6Zp6KtBWIDtDqIt0niuqDVXe/qFh2hqHPk+NYx
dLJoS25mtI2DbNh5aJ+WRk/Cl4VzayfL/BBiEttQfnQ4lwlQRF7doOtDB9O0VyqqvDUG+pe6PtXx
PQ4pD8P5WrcLPNBFO4DLsUsamOrWj3FX1QbKEO7UNoxnV0TBkE7/s2XDLWanCKA+wqOTPfWk4Xoq
6BboZkJ6CcvTphyp6AlSgUI0JHhy5LrDK46VVeWblK0Dcidm1Wj67iXTOtbr9OBNXbFae0ZVo3al
cJ6IZNggMVySfHQVwzRK0ynbDFV5EaiOzUA8rowqjmYkNXDGpoB/fN2yWj1pbBeGXlMX2Sytd7aF
h+Gowcy1gnrRAwGFkhKzudwA/hp2+gRPqbedXdwUBdnxsbnrgJmQzBTEl15cvCaeDkiwaGZEmM7K
vUVjrJJb3Oxsy/tuqzCHrOAxgeiXN5jIRpSj7QOo3noZ+PBpa9tfQeSxVjPZcTn53TnQ3Wzt1cZj
lnbWJbamSzjI38uGaw18Gnz4vL5RmqGenuP+DZvWY6MHmiNHu0G/399ppX471iK9a/zsOenqZD0Q
i70qxYjR0kgB4LnDoaqHh7CLqgWl4HRX4VzDG7xPhuQ4mnQjkEkVx9Z2yeoFotIj83Bzc1gnlTOu
iTuFW1GLceN0w0PTF+NauHF3MNg/YUpzrwkgiGn2pV+DJCqwYWHX7JicN1pdcvoKU59WuFsMcPLQ
G8VNYICIgQs3gG3ts6XWJk8a6lHuMVopSZ4URjp4YHqQrUcXaQ5muC+o9/Ob0NeoGoLJJYlsZ/UH
L0y7U2CVG5yuVsNPZ7oZNy1rZ0Om3pF0QvbQbuhdUhSpj2Punapk+tqVw4UZr1I8QdvethBIVHAm
Wa9RSJBABwyDhppklgfsw+JaxtCSzBhVst1Uu1SE/gwt+aLMymWRhMq4t8MVMHZ5yBEVXHpvnToN
EWxFfFLTISYEsp3fFi225x+fbzpNYVEw4+0w6rusNNU1VWdN8qWgZrlyA6oCtd25m05U5ZJyyBeN
NfbWg1TJcswwED/wYSpga9uksjciGLxDOVTNreqoGlbApDchUJYqyeZmosc8RYE9Dg2F/mh6DerW
3+Yleiy/ZwsKlXXaDiUbNKCtWMCNGRWe0UYcZmy7F2FgHlzTvgl1NpqaX95gyaxWE/pBlQ9XOuQf
k+A7SL5QzFQsDdRUONdNI/g2xWi2azQVuYgJXPBxSjg1O5G4NQ7UFNtO5cdXkvlAcrWBfUw6jWJU
K6tVBSDbVHJvm4jzRJs3K5dOjcQSD8kPdOnQdVQqY6xFWfJ1DDW5zwmqGiSkrMjTMpoCbbQ1IZx4
tsZd6+1NiNZp6ElRK7pK0SUv7qIxF0cgpIqyp3uCAMwEPjd/ouaUx820Jmpu2uhw/GhzVmi64kHu
dxkh8XZF9GlI07aO6BvEcHqDEpdcHLblpgwQfVr5oevhQpF5fhLeQFAZ/ks+1AYn9PWYFuaS+ll4
KyAn4YcmxbgvtLWjyRrzVlntPFO7VM3IfuuJ9F2JRBUg8Rj2KLRuo96/VXH+zbUjuaqa2ejDtJyF
14NsO0AnTPJ1Qp/UBWidqWFldLq9G4L+q0Rlt0LZLbdiZGXlaWs4A8nOzgcUZ3o3O4+JsPSDYKbX
GtOyDLODq4R7W5fpa8DosBcsGtaqkM3GrqMBWkRo79oQzl0iBBuJVlvGuLj7qbllOQ/fX6txoJYe
bUCtXrdwSA6u66BTH/Yhu5hjKZzh1KResmWwA+pgpk92lwXXoRWY56AmI60CztTUKSNxiq9KqSk4
ZrlADjrxANLhwrPCae/I8Xtv0zLRGhpBqtNAFmtqT1YclaYm0o6a0XvzDKWdUL9TVqy9p0xG4q67
56JDN8WKn0lWap6jb1uXJXBWX5slptGGQ7l0G6jSQqS1+xKrhwqcXauBOEAjdrQ0fwvgsL4y6wFD
R0N1yFLe2o5Q6wIKn/gY79kcFd32SSgKfoE59hdwJi8tXawsu8cI1NkvvoEbFFWXWhVx3++thLRM
0oQXgm4HVZRGXtTGWiNicpXYTnrFRH2Rpt6OpFh3m3Y0JfIpC1BJvtbAOe4Dq6KYFaeQISdr07bE
8BXai2tO0SUSwIPoMUcPthWdbLz6tn+hi8Jh+V+pm9YzX+D5or3Se7XWpplOOvTdMp2YGCDrxmcA
bzSSbln3aItaTuveCBSTgbyrap+csWFcdmnFmkIEza7LHgJPHnk/VnaMe6rPp3gx+KO2yNMJ/JvI
D03rlngcAItTrGTwbDvnoDK7Wc10OntOFgzqmhncZ/fa5tI4xrt8crhSw90O2HDg3yZUN/ipKjvE
pFuvoJCtAyGKY1x0UCnoThGuthwzt7lIIM8dax73taqcAKjdcMS77QJmZQ4cJ30TESe0hRbyINne
LUp0qrTMBaGqSM6oNTtLqQQqt07eV9QOWUaptwh4/lK4GLoNynATYZyLLiefe+gqnxVX/R0Rerdp
fQIgvEnbmr7w9uQelJsWQ+ZWG3K6HWZPwqQ510nRdMJyppAZRVN23YRAIFElG5daQK+VJSaB0E3/
HPv6S2Q59WZMsHWT60TARMMsUkZsUEa519ryKjHKfFVj3lrJOT9eJYKkdbqXbJy0PUDzbRln9q0q
xBe3DJKrxEcgvPcJgNjKqgAeaTQXRscCbPRnaXivroCAu6taBxbhk5RGSKbpbtHX4QCH4HXCiAsd
g3KAXlf5xi38DtWk6m/h1a9Lr6+uykr2OATp/FuhFsyZvnNxKdFv1fyLBjmSCJmIuWP+LU0y44pX
Zm15k8hYg+PpJD8qW4esdi7DqTpFNZjGeje1NTU4NwE6MPeCPADXf/+31gDlPI6oven/c7a2RJWb
RPm16Mc9UXbD2bRibe/raG09YE+ye5CW3Z069KLEsJXdA/pjeztMnPX7n8JdA+aP7u84RraGMywy
doHn3fmaHr/V7ONqJR7MPkMFMhdHVZHd4GjF0NbeQYpbgP8xb9BOsHMwY0a2YicLeGpxrRhpxXR8
b/fPSrv/EWYhtftRnffht//1e7Hej//iv/7vVH/b1+L0lL3W/yt0f0iW/rPb5a59ecp/Fvzx9/9x
urh/sXxx6acL03EtlEb/7XQx9L9cAxCz51CMpQdn8yf/yP0M4y8kbIj8BM4Y15YGqrx/5H/uX/wW
nQX6P113dNf5V04XbDY/aKAcfpKjSzw1hknuPdKrD+o/M9MygYEXAb3qdnHibtzMv/nhVlz/quX7
WWD49yFM9LazQMQ0hfhwCItwA2lgR6YOkfU5ilitJq+d/LcbzLyYyHsT/+Qf5G+zYOp/pF3vxzQ4
oEAITCEErxB//oNcr01DgrHQEaHp7rAXir2O/lsDJZkPFrk8f5Cv/eYKDQcTABE4SAON+Tn+eDRz
KjPTi6DfzsFwfkhGTflA1splrKw/XNfvj2S6WJIQftqzdvTHI6k+mkY4SC4szcupOdZRsgkovhvo
Mj5/aL+5gRKIBgpTy0S/Y82inx9u4GSHU1GSBrYwVX6XS+eZxt7SICghqcQuV93fLrqfhpUf9Z7z
O/DT8zIxXfACzmkdwpTuhzs4VZDrWgGZqzdudHPYOBQputxbikwsFV50L/p7IPuPB5xFST8f0Ba0
Y20+IofL/Kg4HKMUS2icYy8GHe07DzgnV9EfX8NfLwuSDJ8+4giUo67+4S6Whc5JlCnAKee+RfFh
Z0VCcnZ1QWX8Om3uveD1Xz4207ZQaM2jBi445+N7L1BH+wRgwDKlhePKG5rIx5g++2y+1dEBfn60
XwYP056vb/bwCd6Sj+99bTS16kcHHgOcDDOGokYm4eeH0H+WhvIlz8dwkOZzOa7pfnzjXdw1UWJ5
OON6Am6TueQ766Ei7SGdyltoKfB6yGnuZr9UTlEwRpGgn0N/wAqqrlKzuKEYvnKIRhtrwmbTx8/P
75cPcj49JDOeZZgM4M6HD1IbIOPRvgVSxVZdp/assLsyqu0Mqa8/P9QvnySHoqXDgI/5kYnkwzja
JJUXYRm36NkQkAWnlDFpkbCmiuqA6q22/fxwv3u4OCwl6xuPh+x+GEJlWHd8ri5XRh2ohi2iG90f
3p9fbx7fHqklussSyEPV/vMgU1KVMbQpdBa+oV8FjnERR+0Zv/Heq8Ufrub9U/v5g5+PZTqot6Vw
0dr+fCyVVj7ANnbhhjZixLHS18yh3qUB2EX519P36ob7LkKqExr5q51bYvP5/fxoKeVNdpBlOzQy
bJixPP+fz6Aw0BAYpY5FPqy+TLXxPaC2u5csS/dWFr/qsBWmoLpjUqRAD/Moj4v09vNz+HU8giBB
p9Z0MRk4s3Pgp1G9MKmWwmdDz1ajt7KVcawG9z6sxSlJSfpLJ9SlRvvl84P+OtQ6Dk40U+BsZ4T/
+JSryDL6XDdJN41o1gTam+76pw5L0eLz4/z6feAjpkvFF4Ia1fg4ZZmhZ/ltw6doFi+jga6SHD5/
fMTnCdOx/MPH+LunybINpzFNHelJ+eF90sOW4jvJXmQ1YM+3LfBSetcvTWJkFl0dv9a+sS1F/EiG
3KOH4ArP8+7fXy93VDAouJ7xyxRma4TsVgMBE51K2fuoZ8MIcW+1giRP037Ia+oenx/xN98rL42B
zlfYjAvOh+nM0ZWh2TqTpq+jMoXwjR5FfxJtT6wS6XGfH+x3d9iVkrkF84Llsj74+WVlSx+Qud7T
VktIlziaSMaBfss7w8cLbaLW0Yd1E5tkfBATFRrnzw//m7cWAzqzqKPbfC4fFwi5QirI8MdbGz7j
5F7K/I5R5Q8D4G8PYukSNYbO8PDxe5SB0PWEaXxR6+ZKqSea86SpVv8PR+GjZ9rw2Pp78sNj03Sq
Zr3weWze9egereyVXJDP79Zvhle8rmxmbG6YI6X+4WHBoapyAYeCHmhyYbQof2xSTjvgN9ZlbScL
U6eiXM1dN6f6w4vy66DGoU3MS7bkXXG9D5dXhKxTmzyiKjYa20oDSDy9tI1H/filnNplO7x9fq2/
rkg4no0biBayYwjvwyDqjp1ZN0QWYiPvgVyPq076KJ2fa2qybjSula1vlKNuPz/qbz4Hhmw2gjqe
KDHPyT9/DqBz+sRXnbMYhVrrEL6N0b6kro3awIU3TzneL54N0hHQDRwn7JufH//XV5XDM65K/IWs
9T5+D36bBiMWbIRq4MfottTB80zd+fwgv7u1jOG2rpsWE+TH74GMJBxVJW8R0hvqfyuy4innvxhD
vMrA7qQU3YzpTx/hb94fjjdvdriz0v64rkrb3ulJ0XDQFrqXEjG2PR3IkCb+sj/59LWnyPnDB/mb
r8WzuZdMwHiP/kZc/Li7qtOU9KR5UdsELjmPMHyd5r7qvWPip+u0965Mhhrwf4eRtevnt3j+EH9e
B3kONQcGVq7X5cJ/fo1Ug86J/gRDaWZdUxcDS5U59R8u8LcH8Uw+DltSv/g4FdukOrfVvLuKMvp0
VByfwqQ+fX4hv76Q7LYxbxFxafDZv9tSftihZgGROrrDBByZkX2AUwGuCauFtvZbGf3rJcx8LF4R
eE641OQ8Mf5wLCoWYIPnm9b1JVgfW9U3M3fmJmgiyFyfX9evyxiuiI0peQH4Q9nn/3wsLw5yqQcV
DH4rurEm81YEVKwjb9rmfvtmt9Pwh4/u/QX/+Er8eMQPC9Nm8EuSVciZGAglWCeMewoFruPvA/Cm
S8ANDevlKV3nLS0rzXaiJ3Jump2eOvTajQ42mEXzKh/15nJS/sia2pXnjsS/c686/fvnt+d3345j
sx3EKkjVTP+4nCxIk61cpSi9Yr1wm4BmGeEE4N2+R1500BPitQCIId8NymvfSR8+P7xhGh8+oLlk
ZrIo8Cj12Ew4H++WiB2Zj+I8zqhrmgCp4+bA6liPtvssibTgbSys0G/ZEWLq+IpJjSTIDlCSeaTt
kOlXuh4ULgFbFK/Ma+bGnAnTlWH7NilpQNdMa2R7PegrR/PuRx1/F4mFkV3EREyFrekRP8f/0B7x
TCEnLMkDDLCjxFbd1flizFsaHhDuO/LtvjUjUPYRGxJZtl8dGB9AsTDvyuKLrlfDdOpwCNGwJJ3T
ytSjEdYKvIgzDag5t2lTVeTMFpI0FXtZgoEYUEaXKSFfZBmmKJDXbA2zQoK8S2LrVTnNKPC/IOVD
oxuWo+xWo1YSV7LvjAgZ5KIjJBdlmk5foNxUXdOO4y7tQx1koYuqNRtg6eqgvMOIgErcPEWLHBTf
IotRwOVF2X6F2Fqa35uoj50bU4QJCGgvxpE3q3KMcbpK8C7I58bIU0KsuqLAqzcGmtlfl/HQ4XiC
QGyjiKrCxNSfu150wKw12zJStSCRoI5eOipONA5lCwHQEYHiDxQYlBE1IhqmGZ48KWNP8BUNSpJq
SSXNyWnxh/bOqZvS2gZjOvqgerOJ3Ecy5WrDQFCkmY2+iTtUdVd+QWnSXtIf98cLo/BdfS9tLUq/
9Hi0IypfMpIpwC4VEsuz0JKyth6MlEoSPdRWTeWdalt8wyeYkwQDL5zSdJxv0k48AV6tNWIMhYPu
1zO+mA2vorlGYMPwLDI5ZBvTsJFxuY1VIlkvC99pv9u98qtz21VlWyPd83ghyDPPrPSUz0nmUMZx
JWbHKoI/dyzSzCouGzeyxk2HFzyYUwtlfdnm3OM9YaMZhq+JrnaEK2AoCu+LKit/ukbAPOIYC5Rm
XHV6LNytMuOhXjd1DNQDpoPMLhSUw+wohEq0ayBtlUr3COyK/mnkROpLewq6AM0R1aAd7CMiGIR0
EoVQzS+sV1nEXkIsrFU101tqEd2UQV9Dn9WyHqav1HjFK3X4yH/sjLZOnwVtTf6KMPXSnlkvjj28
ajPIZjWgisV6bBGVtR55Q8sj3PW4OY1tYcrb1ux5QkUeHhHV2UR1zXrTEh+oPhIHMoUB1lwpiypa
NTKa1kpRAVx6QsfWuACMEwKJKIVVZV+1Qllhi3AnxSZIBy5rqH0Atcty91mr6f8F+z63XBm5GUpg
lPoT0izlYb+9w/IXsls6orXsHQNZaRmocJkxKZHro9V9wXCYAc8uH2h5RRGt16xyv6VdXSXu7KZF
7zlZMDFJqGtJSJFmARsKvnHWYV6JbVcdGLUDj4xwZA4bO4T6s0Fx5lhfysod7sitDet9ayVNdG36
mkHsit7VvbCWYZhUOEqc1A5JktSBYLMLD4kxnB4qYQn3jbXtSDu6AriOd6u0a11/0zpDIfMACBNa
S2CaCbt2q4LIuUEX7FDbtuifh2fa7N5Si2Ojvw3buiENWy9NT74YnkZnF+i9a/U3XRoZxQOFwqKb
0OLZXnTWU4ivxWXhx7bhQ+ft3ezVjpMGcTRknqjb90RO9rdY9azqFEPJim5C187HA5eNpWiGpevt
RWwLTW75/LTuKktJUT/UlerZaIdSAQZexDTtu78rVv+/W23/i5poFsv9/9xDW45l1dY/NtHmv/9P
D838ay4Cz4VIoLEmOIP/7qGBhIPVxs4WTBtFWDmb/P/poYGYoxxkeawTdCBoxlw6/qeHJs2/LCYN
lPt8pGy/Xf1fITT+XnT8sIRicqdCavNz5hUi24gPe8IuwveaB/G0VOvQrs6iIVVu6mGHDpp7Tgyx
9u3+ntjVK4xh5KRWMXkG2LM9PyPUOIwfB6R5eRyQJu9h0IPBfjKK5Bn91DM12A4qjbzQ4jJeWc9O
XqIBGU8kXUJb9hZohu+MOLgZLIO8oea61xBJTObM1SodxoOyvspIs1SYWI2cs3IMCtUYRol6UjrW
KZR+XiGO0F2HOL/ubUdbQ/VhXUM0mQagfZ1b6MHNkH8q0h7ARgau2Mg5iJ0leNPqcyWwMzRB1jEk
G2LRVN45G5AQ88DABFVatXDXcYUY3PQ5bJiQhaQ6Il38s62sQ2Ri3uQ6jYYf6YuRFDzdibFk+JAF
Zr2HzlWUQXcTucikUAlxj8wKd5UHk3s+tbEn6A+GW7aIWoVWMX6u+5lRrYdLP5x5YB03UFds4hRe
0VGO2yjv32KnCrbYlN8vLM64Cx18ToegYWSFANk8pz/aqZutEPreidrA9+pH4JKRnc+aOcvlLtZa
QSjcHMwjvCs1R68qpKQrSw9eLeZgCJ6cv1v1F0PJwizSouf3+yKQwqHnzsii48wZdW96I9oNPo9M
QY1bo6w+DAbTkv5o9VGwEWHd71rn0eZOarG5NnEjup2Si3iWq7LqW5YbpG57nVCiZdlxz110fIOV
r8uJpUrKjxzKEix5YG5bP0hXSUhKJXekX+SQ1sw2WDP7T+vKwqQxjCcHD8rm/UkIxQk6Lm6FxK4e
RYjODFkt7Uaj3yQS0xfylPNokvQwdM6xrox8i0ZnX9EV2dZUEVk7oPjQu3xrNODZh/x2mv1tMede
EkCxhnHzLdCIanGtfItMNwM0RR6OO+eOhWa8e3+XBSQnAeyQfFfK9cn89qp8fvsoBHRj9Vq1/Asy
wFyxT1GogUnEaUDu7KLQEeW9fwSNL47BkO5iUo7gvVt8BTafoGRptDC1Y0WOwjrxrBvHnG5yvyGj
q6wNnJH5RsSsiqb50dssVBfK+paGwYZdwaIS+pcegHOGRG3+Vol5OGW2vNbwks6/jxwDOx2RBXrb
bsORF2yKeQh+pp3JRH1OIlx6TX/0M8BUsX+uM/uMUBL1uHkYembomhMUI0mSphthZZK8wyyBZlgE
WnOK9zixBpxaXFAaMoj4+9RJn4KEW5tqybOAuZWP/MtBLAoSbNZ4ETs0y9V+DMd+5dr64v2dCKAs
t9O5dtyIL9OL4P7z5TZEptD2Wqbztz7RW5PGoku9syuI3DOIPOIJMBrYKzXwH9ivkrTp1XJRNcCu
6rSHkdDKxfyeGmA0KgsEOC77NyDlfC4Zs7091EAIGVJq2dxnXXuGUhgvk0K8Zk14OwsW+JeMlJjA
yVUxeWfzZt0bYMn4jH0VP+uhy5uJFmwBGu8YApgEWX2K5ogeEYhXzXIeWRJEgDEQq8cjcddt+8qG
yFvWSfCQB/nl+4sBQKN+f3mkwyhTsyVZz8+uwAu5zPBRpEkx9xq92y4CZIve76HXrUdLpoi5agUi
vkK+5TK05RYCJYdIYKfRzK1GpvdAXHLtNVjEI6R7elA/yFaGcwpOiQI++GoHoPN7JjSQcmrhWNNw
gj9xIevHQuGwdZXm76UFfW+w5JHu5/y6s3ZDqEFSguawC1RZeZ1iN91G2piRFAQBxGCAow3x96jG
V8UNHkEiG3I1ynNEcZhd8VAtQ6GOlRM+BwHR9YXLPRgqgJX2Q5ptQhJjVzVlqyWCvDal52eo4N6I
zS3PyIPCyB/Hkc16OH4pHb4Sx7yWbbt7f5zoU8ttB5y+KhPzUGfuRuA2NUjDgVXpnaecp6bKAVGz
no5L4sShKMbPfw/q80dNjgg+ivX79OnN9/V9VGRMQQb2ZTBN9K5g3QbOWg2c2fup4zeWcWktZUbZ
gt1jiwObJy80SMxa953wWwY7t8QnEdHoI3OAxPYWNhIjZNusXTO5U4690WF/aJLXXbicR83Juh7f
bNQtasMhXyVa9zGvEglbfFPU7ZgO2Bh6Z/xRZ2iNVPDi4tRXTN6tHj7rBOUuraJgnoif57/Sd+Hz
+6fFYvPBpk2DwfgKYev8l0kQJchynuZmSl0dWGc5b+v1yIlwwSfPco6cseC8oXflL02S32r5qwwM
3qTOOb//3LaFRgP3+E6A7SjErT4P3YBsOOX5pNKELzjB6a9ia88OhIWtZZ+wDX9XkDkGg788n6YD
NgPw4HXCA84HDCLS/opstl5lDFGekKeqHs8jCdfzX54vfyrx4OnOWU+cva3XFzVWu26e1t5PKg+4
MkSzaxZ1S19v7+bLHRpU4J3g4qjVESjuEl8cE/Ue3dsdlwd5u1u+n1DltmsLL0FK+pPhcBLv19gX
M3aHlCKQ8HgxK7LKUuaEcDIQOIwPejJfyvxLk/QbEyCrncpoOet4C+CbmTmn0blPoQ+NVwXFnPMU
Uci3TxnD35aZ7yKrVkFrPLGtg/zujITF6OJcxspbjvOroXfGfe+ET6lkoKT8yDOKjYPE0cEGe/3+
mOYbwj6LRNuwO4mReR1UPSuf+WtLmoNvE8NQ8/mxDumWVY+vqvBfppzbEnkVoKC5XRLJm2woHs2M
f13OE5mM08vQppAxP7y2kkgBffLuKs7i/V6DgECijr18fjRjwRJGAHEvYIws0bTyGBAbIz0BHTOf
yzTNSytBjIpgIOEJ+SbnMs9h7+dRRhlcU2GtWVjzKc3X3UFAmbxqT87zzsrNYN3I+QaV+dVgy7//
3pDyXzS7b9ZjxEPK3OJipDrMSpOfreFnECBb3cg/tgGZTZXpzRlQ0Cc5uyTkr7xf2vsVZyPz2mR1
hygXsPDnRwFw+cWZusv3j1vOL7YSpAsO/UuZ8bnXNovQ+M2eny+IknyLrWj+Uuf/N1Y4XluxI0Uy
W1oDudLl/+HuPHZkV7Is+y89Z4JGzUFPXNC1Ch13QlxJo9ZG8fW1GK+Aev3QXYkGetSDjEzkDeFO
J82OnbP32tGFlff29bvS5W8xu2k3Xx8pXaA3Rsn7r/fhyeTFD7vb12Yeu+GLaHrQFJQn8C6AdHCp
Ww2alV2NG3LbSE20+RSbZW2qKIK24GRetLR8RuZ3Dnvtz9cftFrie2z3Pn89og50HDkYa1mXPyai
S9yFdVa2t1T3f6dN/2GSX7z2lIlFMZ0DTvVc2LSnCGp+Khtwxtfq8HXXRxg3VOYFeGfUGmettkJi
/vUDFMxcQKDAJM/+wAbV4R7lmn1949dF/7pElbTNbdZfS+ThXzs/9yeV21R9YKbZ9Wk1kwtag/mk
NNfSdOe4Kto5SyHls5ZYkpWx7fLvZvTu6fyfyxq6LHtVpZ10K36CLM3uO2U/kp5d2pJEeZmwKpcg
5nU9dRfDW1DWMUNKMzymugDT7HMX+T4cVyfuoGpn6M6b2j7FhO50SO4OdjOv7Yb4OVPh8YR43Byl
hZtXL0km9SqUyDy16L05esTNkYHBNq2QoMdTp5CckE1uTNfOi1iN5+UOXe7cr2OZM5MDOdJBWoqh
ZLFDRkv2SlnaOmxNMLaZjuh/+RREhbeqz4Plcca8pNaQI4jl1Af4t/g9bYiEhur4+fzp65+/ntc5
LJ5zD8WwMzWHigTSHDSaVrkvMTXMskRKzQOBdFr+J8On+C8kXenck1b9CGtWu2k535E2flhWLpFk
7365iOKzbTnZ66972UtBOhvpVqvrvR2Hv4TkxrTGiMKTn+i8l6XyW3aXaTl3jCV/xedlc79s8rsX
cjm+nuGv1aAjRWHdkHhnFTqRR4a2BbTSwZrDnJnZgF+kHQNGKKNL1vjejjMtDkRSsIgcHOh3clgA
qExuhYWYGSejt6+Ib49pjNaEyG+9mVWfSIvvVdKxJg2JWGXCwO9etng/7D8zKbXdiMsV3yc/xZem
v8eaQlz9n4Xu8pbcZn4NAcauUpOfS8JlSegFf4kPQ/urLpYTu9HXp9kgf1n3E5G1Y4RyghN671/x
lG8lZ7Qm4/NelnCMyFe7K326Us41seMfy39HLpX4QKJQ7dGCJCcciYl7sIXz0gvv6kzO4ev2lpKa
WLPXY+MLqqmLS/j216OyzMVWRHe8aVhXpkT+CJeiY/nNPifX5YNBcAl/cCns04KjBo8WpTWtzUac
RF7sSXnGohpZeOr/8yHL2rdyLL63XrorITsuJUHij/7aSZ2TyUvVZO+ue8XhY8BAuTYgREPOhMhN
4l1YUfN/nUqN0DksNRpHFmIjZL5dnt/KEL+G+NDx1OonRKlAkQz3CYz4/WsDX75Fi3hxgrBpTBKc
OZauxlAR7zr4D7fVXrI5/tFzdFhWghrWim3i53MKcjXn8T2mkbj8za83+NeP0i6Be4ZwxyCw3Xou
HMy0fIcxkv2RL/gKtyD6aDlbVeCvaKBkNkxg5hhkl9b0Uvhe9uQ5UJ570EwquGbg24rSIqmDVyWT
igP6Umcshef4ac/9t6/fH7JCTu5MLvp6VDW5JTWX6q/zhIQ0HxPYpofTEGhyvFnWzmvUOwMZPqiB
Va2pPapkMkemuTkYA+hIgINbydPsZLxuOkbnUhIBUB47xVGzMYlMTzisrr9O2a6jv9r1TSyFwnKl
59SMNyaNznnZd5ejLRWrZ1DBtgR9TeyKXwfg1pygEZaPrzrZaVnUM2futg4VZ6yZP1WMaZyTd+Hz
MS7/EYTB0GRquDO+Tr81wxcNyCRhv+1GEzxXJjTolaRVEUV6tEZlTPGYTnSACHi18eLZbgH1dYjq
/aRzKaWVHpcbN+fQXVRPdUc1nXBlPa++uqCQsUW6ByQfT97Y7Za3sRzcIJFSe1a0ZL4O90tTpPbJ
1zOqX3iC5uDrxv9qnHwd3f7WULz/1Y/7b1TGCO8QbThoahYPCS3Df8y+h1gKa0QmxmKGI96y/hge
6uLVmFs/0xIai2v/JZr4f93D/f/PLrH0Wv/Prd6Xvojb+Pvfe71f3dm/mr1C/AsKKt1ci+QNz/6i
IA+/2+5//g/3X6hsUVktKiO8EZRo/9Xs5d8s3WU8j5nBX7DI/9Xs1f9loE82EMlZtgNj0f2/avb+
Q9sAf8VEPmHQhVxyOlz9H/PfBkId80lgceBKit1gedOJLvOHjCNIZBP0g8LGYaQi/IjNUzml/V/Q
UakZb2yT5qFdfOp/u3r/m/taLJqAv7efhckbpgntcndjNvki3f5Nn2C08azLHiUrZJ1XoZnuRTMk
Adg6QT5lrdc7r8JVFnnj+JjHyNj1jhb+G9nCP1Q0xsJo9pcmuEC/jyjqH5dlRpod6p27AJEoBkwO
YMt8+5RKemR4YiWNl9bdtpb769+99+U3/y9vHu0X+R8WaS3mIgpYBBV/e/MOWRpV6aGR8FLzpazK
FqYKFMNeALThmAkeq6v/ZKHKLyVE5iMJGvg0axq9OeOBY+tE5atGpOY6LN18a9XOxWgkvUu0nFN/
i8A+YWINL6PRjjc0n9c2lElQSPM+TzUpr8wY3hibw1TJkm+ua9TH1vqVtkRJZB5JyLUGm4XamEmt
V5l7x8sp7SMNay2n/7RJ8u0Q9/4OUwxha0NX7x1lNuukafLAVYLIeVJjWaPc+SDemgEnAViU6qgV
fJyFi8CTNI1vIfzeXurjffLpACeNOlWOO95jALO5mPeFITUgMN8EeC2/r6CMhMkO5hhBz07ylHim
t58KQqKnt5ie7TH2kZwkGofW0pwP3k3V2CrBQi/Vf58FdIZIHG7nn5RX7TNEIfIYHG9TuFZ0aaWK
LoYWLUWXf+8KGraSjGwF9WdvDSo7RZrytvUC/rPmRD7QIdDLgk+AxXyqXoYm7Y+zsJaiP49u//19
4v9DL2QYjKJRPJmLqpMlxGCB+PttklmRpDpmW4pi51YRNHd1Ne+c1KLc4BMfpV6QZiLehda8m0QN
POI8e4gGsBLBJTTFJcNAUYbYoZXJPxQLzjPXvmnEcxyzdqrXDor5E4PQap0izt9UZr504x2bhqSZ
bLQuK88EEmT49ODaZFEPrbiHxUz3B+4f2V55Rsvf9TzSTbckdZqPcUFbJRA6dPXi4cXdY5mkExL6
ycllxntgm9uZkfmHhrd96mNJBliX/vD0yT27BeSlhiwLDMmOpkHFicGr2UE3Sh7JKHlS0wN2Z7Iv
Qxo+GiQLwjsgsKn2gjV+DrX6s+EjXI9Tme01O2ofpihpryf1uhPl8NDL9LMU1SOuybDu62ozAyTc
WUTN6BHdGsTk3hZ2K8FFhC2eqkJ/gBFKg7TozKcOwz1d7cr7jNMeshtHPnLPLNwqWhs4p3oC2+pG
1cY3nmGctP9mqTQM2/zHeoExzDPwUTiLCg6e+z/FXHY7jb3l/KSKfMQkd2/6SJ9xYHusiz5HS0Ea
YC7M6cmyxA2HqHOzdl1IxuwwD4K1TABDgBm9Qir4jWcpcEY9vOgdz4YngX5CdB13UIhuOPpP2ezl
B5XA5XVBdfeqnxk4V0si8PCw/HaPuEbbGqauneI5fYwJjGdDdL/mVIE1zrTPPhZB2ifz1okm/Wjl
CraTjIzNoEpt10zxK4hewakf5myb0d6D3QLEaF+FHXeyDlhmmkf7mGWvk2uYz549086yPuPYCG+m
QXKwA8X0EofjAQubuRlLfziJHpdy1J/cmdYLM8fhwdF3FJa7q0KU2Aa46cY3pmdUIB3hKGL+7gAZ
QK2yttNIEoacGYFjA8BX/Ma67F/sIne2VvmmzPiRk4ENFkjjKXSKTTZl/qFQRLWKTI03HJLPJQ1j
4uLcamd3iTp0M+wfgW/wSWtGeDUGHQrHCmQxeAwieBwKgOFHkdmg9YcoWmN9yFZuzqsE5yI9rMOd
/n1oSk4KFpQHS28OQqe4zXVd3YzR+cNiMQdtM38v+q4MRJXse5hcjXhKHEc7KvaBJmWalRsVPfLC
u5NgpaEmCSLdhkU2tp9eUl4i0WmHEXUy/Z+uO1QTwEz/jIjGvgG70ZFJdPUlV4LwpQLWVir2xlxK
hFtt/LDafrugzfPxAQMA8DJGSZEYd9hx4xXgWbpvC8BChOUBirbA6OVzeq2G+bUt2vmlAxEPFRzt
f6hIB7XQbtAg5QNCs1Gm5bqaomiHxf0xSAL68KYP+9RDOl8AuOJ4wEALlnDkZMVhItsR5QPRPmyd
difvg4Jm3JJUatvJnnN3cWE/uJohyVUtOMVG0QYWsY+OaJrEdhzGXdUCcSptKHD1BB3NZFNsld+B
TRD7mqBsUNCppENDlH2cwTRpSaiSqnxtx4bu6JCpDd3KG0aHGlJKENEuWPVjop1KwYQipgVvZ6rY
Fyjm3qvahlfEgT8ovLHH9Z+eKiRIWPhopTRMTawsvXX+LG4zfRAzeTRzKXZJv3Yxgo8QVtUMzGdG
YrPJZ0u/N134mU09cywdNFOZESpObPnKjJs3Auu9/Wz9FmVp3QASkuJMJ61WzFhR0iabqajrwNML
2rTqjeNdsu5pTi24XdBXWg4biDj32HzJdfr14eQPIBGXNIOexnecctUyyANmVR1t14HG/ZmZTb+y
En0k84d1Hcgk9rqMQDOzO8jOOBC3ePYzNwroMGHGB/+H5mla+52pES5LIBnT5IMMf0MB7I7e5N0p
wch9Aby+tRJ0BcTGAurU6nUKg2ktGe1RiGdnRtR/NM0JT2Q1Z1slixmNi64/W+30Zs7RT7rc1t1y
hnMs7GFtT9q7g/a8qIuHv0C6xrm3H+jSvkNS93bKV3Bietc5N8S9LUidqNVoT6ie54sT6XrM/atm
hFow2klyT0z15jTNc65gkU9+RBisTeNdTIheRec8V+5cn2cOjpVbXwfIwMu4sbt6rBvCaramxfuX
2hF0GiqrOoOAaFTD1eZcO4QwfrPMfismn5wAPp0nPzbqm2aNPM8k3esFs5cE9ngXj/l9kHl+nyNX
BT4K13XdSw0t4K+OEOOrtBVsUyc+OKHzqqnhHX/chhbsdCS+VW0JLex2WtX9SS3LvYr8Vk4t/Rcv
3Sje2m5MqCQgG+VM27NWjSdkne6aLpnYVV0yBs7st0dNJ90qRDi17kjYPNWGnX909u+5TOPXof1J
Xrp+qVpup64uio/Rtz/BUYVnLyXKI6myA46nVzS6XpAtLLe0VNuOe5/aRsOeSeeJgZksaJZW/RaT
AhkEpYnIgmwgwoHbUxJhUTLTvl1zzAdw8s2F2EnAAjG3eS4++iIUayVpXThVFZ5tT67J0oKWbgI1
KhinEja87OWJ8VawksMXzFd2YVgXdUCaTVVdMWH1wA77xKKvHL9qHr2eTKt+0szNPBd0nUIeOp0g
bLg8h9FrjIORmPXKqJvyXpSIbGcE9RuAr1jXstkJMNGOG0IWaPawXzbScXArh+MaU2F9MnWC/lSq
1QEIlM+MCHIGIimt4ortTyMbO8qD2C3FVeuPYUIArtOVwNh4kTOde0b8mQwaswiMol1nFfoYWz+g
+xm2bHp+Ut1j6fW3ybxabjQFvCaiFxO9eKuE+WqzJN280nIDgUc10JNdbiUZMcq1sRsthwpPm795
U1NflGg9HoG42/R1o198y38mo829GKX+h7wDUtYbyzh7nb6OpHhKwW/c8+WLVPovBsxoPCfbIClS
0uuu1Uvva58TaKqLxnF449byd9RZ9UZlbf48iPbH3AxzYM8q3pl2LoIobbV1o4wDMzfIndKn05cH
IcOZwK0ztYU3semo1ndhar5HJp1dZhnXfLbLa9mN63Ce/WtaWeHKS4TzYxrAMLZV+DsanLc5bf+U
gy/2s+dOp68v09wG2qDaYyUBYDt9fRFTPx8tZp2rtiVckVbhOh+cW6tEj8TJes3qUT6LBNK1It41
zyQyh2lAtTJ45Wtq1wezInUsnaP21tRNe7MNYEk6wQDEwTdpEzQLYqXuvOJKAe/1REmqOPODhnpl
qxe+sbEMVJAVy0li6vqZm+CH5NOZJzc6NVp4rpEu7zzyNJShFOi2AmaLUnscjrTSq6g4pS1iD4pu
n0O9ro4IEqM1WxJIFns/zd/EVLunOQ4t7Gr6fMDr8Yvc6uyRF1p7NJFmsv0WDDEzt927TfbmWxQ9
372aIs7Qteo8MxoMtTZ7S+r2Ag0G21tLAdlofn7tVXfgJEsVsHAZvRQwt1OyoeNaG/aeSVp5YQ4X
fEQFu3kExoaXNlv5tC1CW/FWM0r+uN+5ZlVfC05OG7QhMhBO7hwrQXA3VCv10coW/TcP8yl3kn6b
IXfeQj9A8J/06tUIEyC7yEjObroYv8z6Penj6QNFgBXgjYp2ibQUfyIfCCM+chwIEWYQSFG0UryK
sBqhwEJtier5RjAi0nFLT3+xYK+k0MfvZRGmmOHChCcUGM1gQaFDO3DDC1K8WtLJnxpAqaGfGmuk
yCHAqam8ZLIqLz1cG1eCdTVg3wR51fxJVTed0PrezazVdsIhilJ13bw0Qok0UilBeVFL7ggXHMbk
Ru9CdLFuX/Ie++92qa/8LNKep9QvHhZwsqmJxMa3WnlzrOkU2lPxnkhCFDrRXoywPIwofI66EzuU
35a587r6w8/s7khoydAydKj1lZHZ8bvHIDEJC/GKLnvgFeknw+zJ3OOO3lhiGWmF5D+jd90Qm3dm
gpPsNC9izukjU01jsD6Yax/OfGkBamtzpvYKZD/nCfT6IcPdzmE2EWaSiOUhjV4L0hCxdFS/xmkM
Mnc/EeD4zEM+bvqZ9nDOY3amxx+Mg+Pt8UnlJ7B6p/HDQex+sWI/eSbmBR1W9mRrrnEIwYBhOmvd
I84/1mAz3tvaZO44ZLLMEi4QlGM174FTgXOLwKVhh7CuHBgg5zcuRa/DrEmU1YXT+t1URXjymmw9
Z5BuEG1S1E3PRjeaZxt98pZmNFVhJuxdksSQHUnT4S3QbVYO+EsrHyF8zu9OHtYn5e1zaqNdooVG
oLmRzhon853WZz9CWaZHPdbP5sCgLAqNhomSwwMUdRBVew6gvJaWGPa6f5JT9twWhAHKekASmc6I
EGzzaNhkRHXzkG2QY+PDr/L+TJsQM0YP65OniI0IUkEytNZaM1LjVuGYYNyf3+TANj7D1u2kvADZ
JRzQy1LEBmN0KIzo56Cn8oB4vuE3y9+mmpynyoUl2VIBJpOTB16aRvsqVuaxmpKnFE32sW4xs8dw
q3Svq17KGJZ9fcX+JS95lr7lyAK38zhb58p0ub1NxIQaXlZcUvt6UMWzNM0L8L13T2mA4Dq9OoV1
loAFttJ93uveVon4arsDwLW0ftUAyZ2U4cJhHI3kPsJAQrnwTCjbG4YXDKysNFszRkcx+tVnqUZ9
1w46tiLVxQQ+qSRQckrvXsZ50U6GbYs0G2WqE99rMlzXwmyzTZfkl9REVWKovGcYASjWS5L87NBo
Qrq35gKUcjwqe2qDNGdoMwgSfpPetXErzc854G4Z+tZR66b9QEDzrZ6N6JwXYPxhdF0Nkf8UOok/
tevOGyYXkKFH071NCKm2E1ratUNQptEW+Q9NS5nktnAZHUbNsUq8R9R058G18nPjm69UffUG8OFx
KcZPFYcdl6bxGaSygQITGUKaNsevzSlHHLxqzAx/fyOPbmRk90ZZ06Nkkmqnzi90UMkjrycciK2G
YUPDF9DPntgRSr82WVuXoC5j1+FG2NZ5GG76EEisPdj2rkDnAYKi+4EYuBFMi/JevRhxmW6TOB7P
o90trKr4kXWRiyfoNwYSaHn+YsKBIXfyu6sCy3BwaFjvjLiatjknio1oU/Mukgp5lmd+xnM5HAsv
56nmBLhqalFd/BQSGGC2aQvHVax1ckoGcAqoXST5H9b8SzFKPdPFgjBu9VBN3fIj1EALtaEdGJaZ
7zpLRaeeTM59hSirL2Nx1vpaO0Zm/5kV0cgknVS2eCYuu04OYSW+ddHwZNltenWk94l/ozmXimUT
E5HcCCvhZp0y/eK0/e/ZGollKJlTJbOzNgdYZYokh3M3FzDjiuowLC8lb8eHqFWgRZRxzdBrbJ6z
foSuItY+yVLHMtaL94FzjVko5JEhzREzLYtTQ5gWvRzd/k7TcyVaA+mtrF7yNnZ3nUbskRta1UeP
NdH9YO/SfxqaFGubqOGrVXj2CUYFgVCIlbPECq9dyhxfDaB3qYY/S8+t3toEV3+SDeKUmT1cxUIL
A/NeSd/bC0JYmNE2vMRMk4tHZ4dUlKWx7ZOTVK3Fz9nO2eqUcy7Rw1QOWGtDXisGBGT/Ahjjs66/
GlgBWkYdKFxFEgyOCtIeERUuMMzK6DYTQOsn0snntaNN8dGLQiIciii8lK2aEDYNtxzq2QkKgkMw
IBwyCHf+iQGif6o5oQfSTi9GbjABtTp9A9eFzT5WO85WxETPdHwMIpqusuw+Q93sbzNx24PVN5eW
zvwK3kL+YTay2raiXWgGY7MZfDJHWhdhglcguTacSbs0faECWLQ1ODfXO8wxfaXcdum4EeHiDCoG
JFJFAB6j8gYptbwpgIlAgQG/zb22U51zsb1Ku5CbcYDCO51rWrCldGb0BYa1jHSzXVYP85E4Er0t
sq2GjR7MqvXmLelxYgzL+zx+ixoaqkgQT67rvE4csC+J27kX7GknX691Ug0H69Tl7kEBX743njOd
VUHKUz4P9TNBbrd4SDO6GU78DneEoWuJPruVGQE3CGm3Km3uMBe9fVrZ0wsxgeSLweHMkt+cLplY
6/mNUA1nLS3Le9f7aq2ZIR3kWG4kbSZA8/RTKbtglKb1c6MbJAp7YmaI3qNazAb3vY/5827I2Dpr
BKFJofIOvZFFAXF00xr3xWsrun5FbGB2yipPAzqTmoGUPud0QUJQaSwvtR+NADZ9ji4k/5YLzXkq
5QeK6PBcadlbHiIZMx26v6V/jpJwq7vTxpwa+R655StpR/Y6QVewxb/WHAc0mvUqDZ11SmTFQQ+f
gMiSXNLL+qlvaULj+Yr2jtFumrqK3ge/efj86YPPw32ayCBBdLceijZ+07vhjyIXa5J2tnEvlWbG
92b5MsblT3z7YucTqXYW+WHOScOOpeNTwYEuH4XcgaSq9/moDevaqD7MvqODltj23j11ODQvWNic
SzX/rpc0C62cj0Q1CmjS07Sy/fZOqLF/UgkaQtu8zCAGy2amGVAiRm4MqPhe6xt7N42KW03clpvl
JqLvXBxzo32vleVv0pHXrNKyfIN2vKsK8hpNWsknVrLxqbSdezkRs0wp+o1JV3XqrebJyMyI1AFx
Kzko3Bp3fAUM3d2NGR+fS68eCX75bM/2T2skLFw5sX925y5hJSgl0q8zW/B07Bv9Ke1db09XlRSg
1H9y3fGmp7N4gelQI9wr04ciQmV2k52pWcSvpN58kj4zpEVrq2Zab5oazwIbyjWnjwxLlw44nDty
21qX3LG4Bmtv1vWzaVCXo0F5GqLsmJpJfNWUTbjUdCduE+dkKd0drGD9PljAyBXJWQJT2cbShmlr
xzoaBxM4eL907gqXTrc1wfTsqqqHeluR6B1azUX3u2TrZ318go3iPlrCx2iHQQJVtmmdkR8+p0Xs
ECNAhqFOFWqG88iGklso6CcfxQlYl3xKgBHM4sRpBQGpcE8Ej1iwg2ubAi6hgu4s/Ry3XrvlOJCv
E7Kq5kHPXkVXK6iY8i2bJONZa3Q2kiPdinibicNLv+PoeylsAjrIt+bp0ukKIrsLUjT4Smj2KunT
K2AjslVSNPMs85dydkGBavbBhyG8mgyQ9XPdMBmSEWZVgMK+3ocHq1U9kFvCqnT3NZIMWETcjGs9
DT8HTjzbqAHulsarLm+Lczhb4NZm1IRN9UQQa7/BpPzNI/GckEEW5DgcDkTMXJVGyGa6qhvzVhYT
MOcuIlJJPw4ZWYe0XfQVZsTdPOtpUFmjXOOfVac4lr/VdvlqRIrIBY9rkYFMbQnRqcqf4MvPfruL
ImDOblqdM8+/2YWzsXz9Z5ZKcYFQiG7WpEFkDxaixrk8FqF8qpzkMymrOOijJ4XIj/BwiMVV0e2B
6XMk8SkP8l9hNlDvMOiSsXd0YEgoN4t2nlnQCI2zU2OfDJUBLxXIOZ2F9GAj/vEK+21exiko6MiA
gKu/xolTM0Bvc2yZ5dHRB+tb5ZhEish2j18cgMOQ75ifGpgU+1sfVsNJlvehHA4Ypcc9hLKhjqbX
uanghYihCbop2uhlWG0BYHOjGzeX4cNu5PZaM07qDa5uWJInZS4A9NwWB3/Umk1NhgA5K1R6DEZu
tDT0lVu26I4Z0bEIAGaFDRZ5n3Y/kzwiPb4vGaYzRgR3xdqWBv5wzGI+9gqCGsl74btWG2eW818a
SeXrvIavb2k1ycDJtW4EEjtKd9aRa14P4Qlk62rQW7q9UzEcBFHCqX4mELv3ByDokd9tLVcTQebw
/LGdcHXY8kXaBzHn2MBTbbWXCPnJPisPtkd/vS0velKSZpuGw8kg+UmTO8izpM8hXt70BgKrOMvo
pS9j2JbWug3xGWEyxpJGzNsMv/KxcsWfmjGErAxx6aL3XKXPkvsmqJrOWA1zf610zG8Uq0SyOzql
Q5UwHCn4rKcQN6eHG4AgLtlOtwHbqNdol9HJq5coDqzOfu7l/JThXsHsXfykvQV1unY+uwo4SWkn
O3+iv5x0NNTmVWnXTAU9483yE5q5ufuqTLbHvGBexFiB3z11ZtBmouACDt+mvopXovFdsvKQdLrK
Osvmt9MlzTGpeQQ1v4SerkCR2xxgz77+bRHzntJcR3Ktb+I5zm+1HD7totkBMNYDMcefoHWtY9hG
17LXrP1IyAK4dH1veuwevelFgUrwCieMbEtdbmbIXIt3OQnGEbtPHAeyib1TVEcYj0Cmbbnm4d0v
yZlXSvERlAwDAEQtCk2GALTiN130nPjIBUntujhj320KIIekjLjlcioIsZ4Z9MB6CJzcECes1Bub
smRfatMHRHMabmIMeqC3O+SM6Ob6xlv7NG2rpjl1RU6sKbJ2W2bj1h51CrscB0xHqMwh7q0/yYQz
zkT0+Kpo/eqYwoWYyD/GnBTF9snWe1KHivpTA1JwnFKwmbh63U0l6+w4V9Hdh/ZNIppl508g5pur
qE3jkRY1KsVqTxhAd1Odf9asRj8Axwl5aDBvjoaB5N/TEQLIS1/LIoDLc1YIzJGdZluOA4yuM+Sw
1PZOweyuZQ/fFthyAhwSpFw2L1Pn+o+l7BelK06al772pv1i4/M4sJ05q85EuavXzV2vpv7gDTCw
9Gh+tLMsznGTy3UZEY7WTldoxuFlat34OQ53MUDnoIWgHYOndppN244RAwhMAnCmNmLkoRx9szo0
Y/mziqKz5YwZa14UPdX1w6+J0nAL77lL84/c6p7Z3PVVhURUy0gNiqfMXKf58Alcv1llGfVVZIGK
WD51FJgFGPi2GogEs7DBiyzezES+EHAKpdBZzrTJNh7jPzx95jbV7GvDc8EDi/I77/J7MgGa7thx
AkaoLj4qnQN9Gz85iUZXYHCuZdNQt9N1X4VIZjY5oPlt3Ue4YsqODEK7s7ejM8QULPLDsrt+Ozv2
uEtEyjm/ru+TYBRRSRwRAxCTok6PZcmNOmYGI5C4cSmRySONFtqpr7H3D47+Ar/n3EGQZebAOY6M
y4cne65yxEfR+M2aM0jD6b84kvhOAWRhFBW+2rKgDwHU+p/YZIeN5q6TN3cQ073U6l9DxgghUUPg
+ZheUJyzwGER9MODCwJ+P1QTka1cNaudbRaX3Nh4unaQ72FovQ2ROR+jqf6cXQ9dhEuorVEn3xmH
09lz1jpy3DWiIDJl8+zCBk6Ooei+8bmPPE1Rd8FVtDbGfDxzJmNBD7v4KjjjrmyD2MJRecQW+eNV
WxyeOvEoB7dAFzGw5621FtQss1fmkD/IXtX3JYHDVVTZN4gBFgdNg8DR7L1Qunl3+k4ciUTEskSz
U2HScVj21m40/4hSnRhuv99iiXvzRNdxZ5bMZvTsxxBqHeCj9Bhn4TKdNVDKLl901BLrEjL+ugPE
tteY55ScidfxOJIGXrctMWxxBmPemrYSVdsmHqtnTFG0PHJjfjgkWRlz0OMNYHxtIRBwLf0gSRue
QuHygPi0Z1N497LXr0IXj5qM0tPCbzyOafeLPTrb1jBDAJI7r2R9iE2PMnClLWtO6jHyTFSKEzZJ
HiMZeBuYf9FusIugTGbI3m7yK8pC8iQMmjxpNt9Jm9yoBnFMaCQvsekR/kUIYF8TzZyArUfHfAY2
8ZMA9WyFUYVw5JoCcHxLUJGT4HXxRKxvlUfik00HjJ2TAUuTWQEShWe3tIaz6zsv/8HeeSxHrmxZ
9l9qjjJoBwY1CYTW1ExOYCQzE1o5lANfXwu8r63qtVn/QQ8SFkGVFAj34+fsvTZBk0EBBnAlgJZv
fdaZlTZE44Iq7wMvso5Dpmt0e+3wOark3kyKz0YUzYOodXVrKrZ3tw6b1zJOyNoRJYW1U957v03h
6lRuECXh3ZWV/kIkzTuh5/lvkatbXlHl4NtEY1GF9CZRIhx/Hv1cxrS0AeLHDB7rsTA3QiGlQPLW
ndzBkHtjcrNL3rTxrul87Tq5ldhYdAI4T/q0xGmQMI8o1jl4CKwSgBeGBNlJKMv40Bfd/MJHcPar
ptvPMxS+L1NnHyLaoSdQD/AmlflGIqN5xesVbYkb62CzjAKxINFb6MK1bDN0RrFnbjDtAOkMr3ka
X3Tlqq8qdAGfZlNzF76GlEcVQd2EKIZVPHxVyyVBEbO2Z2WeatMe7mYzmivddO1DVWiMgczyFrWj
eFF1FO8RQRg7d8jip3BSp3oJ6xsHKUjuWB7GcL4zxrrFZhAcrWaUlmutyRdIv2au3SwVE+3F0LyY
TmVdBPmCGjqSo7KSM9Dt8V62uTjUPqQgNIDhW88pKuhUbh1j6PZvGgNf1AnucSBQF7+w5dwa3fmu
8jx6JxMdeWiL3rCzpuid5YUxe0/Ab90tIatVGh4n58PrRfzejco+hR7748/TRIDlcSbQ+q4u3Udc
GCc75AgmZfpkkbN311z1ZnVa+m5DGNjRUdE2o6vSd235PxKNzZ/z017rmHMKGlf6kBbvYWqEx8oj
eBy8d/6Omj3Cl5Vnx2JeW3pZ8RaI4aIYX5QoO7wBgjMPWqL3RHTepo3acF0vrgyRToosJu/B1035
nmXhPfWM+LEEl/9gdOkrR3XzmJYU9Yp7gsj60ahXmZOg0agG8V4ifEdMxI4RcaZxY3kdlDA3lWI5
YxDu3G38RRuz6eY1YX/OPdbIdnIm89T0nsMApbJXcQffjZy3aZcpRUJafgfi3+5Qi12MtmX6kLjL
79e2mBdWTQBCAvxBrV1Fr8u7v1yKzB4o5ueCTYv52kC7IRmBpdS1oW7cmIzdyQJBRmPuSr2Nt95o
ZYEW+TdlKP0UA/LpsffhwSMmTZn6bTClcjEa9doBwcybZkr9JiEdrua6i3exmZynRKP6G2ydGok+
c2Jm5f2fCw7x2+StpJQCUZBerhFy0Yi1jk3qmXvGqgwtCv8WI+Y/WZU4k6VY+OKxJ+3vNITxECAH
KLf2SG/AsmW3avX5F5yVbc/BIoipk7JNldN5luzJkWyHrYgw6P1cTBGbN81tnlCG9gfVAE5gLwhK
zn47GU3jtfGZD8q0RUvDvDHzrYoUYfRdHgcmYNHFdaxcZx+XDS7IRY417GSI8ABTyLzVlWXe8pm8
D5imh3iq7kiGH8GKWrefy9y7L2OqF5Tz6a6MwLp7+RVgUXXzurm65bUh150ADFVl3JbZN6t0dxuf
IxH+nVMGO56edkd3nh8tmnorGwHzVhYuxICOV1jNcESrImNXsuIefvSu/9968DzVf/7rP76hFnRy
evwTJdW/Jy8g5/x/Ow+oEKh+P//NecAn/GM8gArwnzb4dB+yvoMhAV/O/8HMaK7/ny7+AjrzJBno
QrdQof+LM6PxLuHyNhNrAAkKwuB9LRVk/F//oRHkgNnE1iGkews+EHTgT7rG/5228T/P/7eBZaHd
/Jt61UU6YOB74B18mzS1l2CI/y1j5nuIld57+oYhP10tM7oR8z5vCfhcZF1wk9jZopjYvQS8WG+v
fz7k5/Lz9p9Hud/cx7JoGF3x+WK5/PNhqtICmGnJP1/45xPseKyvfuGt/D47AbUib5xh4iO6URw8
Rv3yc2Fkz/BwXed6dV9EYDKXdPBUSgSq3zxIIkSdnNgkLL9mQOIAsnUpv6zIyOkVyEeHodPaKTMF
iEuDpTCbq5jUdM4ca80Tf2yLmJnS9652Dy1h6mh1hc147tNM35F1skZd9DFqHQUuJ8xD20faAcUs
irZIvyUl6TyoWuluIfhXSdpstbk8dLS4+L1N/PfMhsbyNPpmu9FKJ73nzIu9ybceTd06TGDiNlgG
K+buGIRTKvvVZLi7DO7gZohqjABKZk8z40vmiBPxEppZbrF0070mFTOLEb4hc7tUVWlQlh/pfnJG
8qD8DhUOgVo9oUWa1yVQv11CU7Cy+03kEIeDA7mjislo0THTIhorXqVjon/k+nVUGoUCfTccHoRX
yc7bebElVy49icDGubLFA3XXhhqHLvWqkGqLowx2JSba6dZhuxyEE4FbYQqmxStnsMRmoqUcQEG7
+tVI7LeY3tzedA6OXzebtKXNnyGSSUJOc9JLiiA27Rd9WDgKJd9cNn5kU1ITANRvqgaEmoQcYUcO
hOhSIu6EWpKmI83AWT+XtvS3nfNd995+CFmDi45DXTe9jYXxoMU6bVzcZJ1nnVxTlOvZqy+K3vRq
CSkdDdo4E9INsPG7aRi5DQZcwxU71wplqViVMpKs8MhG6cItB48yM8/WTNO4masDfD5Kv/ity7Vt
QtcmHIY/skOxmo/RhcnBKSrnb44VNi767q+Fdt6K461V+R/OBHHamAjfnpEvdLQyUaWl74VVfttO
DIC3zN4b84L09E+GOmIlR+fcSclMrLUcOlABduPWba/Y+I/JUOg7r2ZEnjS47vGFBqJ85/bLoT+g
CDJEUq5TTiuixA2nxXg8+w7YnpiJAy0EB3Ycdas+dT7NyczPU+PrD03X/MFFoR8X+b9CUeaStBRE
hWPtawPwQ+56h9ExaHdoCa6BQexFtPCmi+Z16nvvmOVttMUhtJu0U9EaIw7ekrBY7vXOtJi0dovP
4NnxPNQqqcpRS/QHCwf45eeCHN3flUn15jU2Mvd8QYNkaVBltrWhcO3Wsv6ctE6ReL4M60a5o9i8
lvDuiH2X4lUk5q9CCvePdtDRPvv96K8Tq0jOVkj4QEmS/QaJSr62CnSd3WIdt/ojRNhd64kgX9wi
KszDHVh7TrPWb4ymy51OGqqtDfsxJc8stD4jqziFY/s09gy9XOH/ljDeVqJuATjBO1q3xEeFjnHy
U2SR1qT40QcM2EX84pnJBbWnvzI9HOF1TC83Cc9FytnAE5RYSVs+ATi4VhG0YCt/Ix31e7biT5Zv
ApereePVvC4boiddQrfXYUkQjcznh752HnQiqMoGhXutJzSwHJr/JiPGICnzVxHSTT/FHd1bU68C
Ebohyi/vHVuGPCtf2445IaAV8GBmfd6Sd7YSGCrId+VY3/eo65m0kLmZqWMfeu1ON3X+JhLczDxf
Y9fuj2SiDsefR2HN0FEHX1G0w1MsunA9G2R/yzF80uM3+oP6JrdnWqQDkI00oVzhM6NwGo4hUoJj
NrlnNk9znc08oXuxj7itkfp3jHS4AJs8zLk17hILe1QNTCp3grof9V3qqhl5ohOjj10N1pPKEC82
nfU452KDEp5hE+779QgF1OlHDG2u967VfhmUof2CXPXYWItdPEwqNEXGKWNCfVA+WhKnSr5aH02X
acf4UeSbcsiJtOYw2rrC2wLDTLczvlQMKpEVDL90u6NOF2GE02FrF91ABu/Ez+m/S11lgWU9Wm7U
4gXIGJLOxYuRabfeq+JTBhOn81MzAOoqV8M0POY1xp+EMS77g8GJ3f8j2WCfy0sptHA/O2ayUyr8
oCsLIk3ItaJ9yC+rNdbcCVfwtXeJE545hO9vw4rDZ44Orq47saM/GFIly1+ePjLpaPKrP097R9q/
YVR89YtQE57zqYH3Mo1MjOYBPoJ0GtpW7s2ckgyREidBP7lbIy10gUtzN4bEXSvRArOYBVAO412Y
81sNYmdLlBMKR31TNvk7c4mPcMqLVa+Pd4I5dylm2y1CwVPE/tTo5bsZGf5GJcfGr4BT2RwObIx/
E2iQuqHbJVhPly/kk4pqumm610YTiFbX0SKpolvd4mr3c/sdZisADa97KZPog3ZB3BbDWo+i21w+
EmbjcL5lR041yuhxAv56VFo8b0yf+GJDDj1HKHURGfZ6OaNAb7r9lBvkxefQirsHlw6N0TuQH4EW
k7AxVQUjjl5/mPryY7ABPqHhhZOXiFOulc1LCPKiNLc5KX4cpRbRghnuxvySjSQPmKQFWb7o1505
beYqejZGWjVGz48/MpyHW1NfXT269cPTwnAox/YlM72/BQix7DxO4BgAU+zcmQFEiuy9L5xoVesF
MqRGXRvhTA+s7b/nePh0MxvBYCH/9CnqVV7RdOxIHuzM/hkfeormywKB5kfbqTBISFAfg1e81NJ9
Q4WwtRCW9IAHQ3M69JBCUbEBDkOMje/DRhNtRhxcEFsHXZf/naLTPMT8AOnClzEw/kQNoXPsJFds
T1fHWEc28e126/3V5/Qr62AqDXN1Jgnw3R6ANFTIGncZsxDHcl4ykZ+M8gPEKSdRJxZ71Fdb5GwN
PL/4JhEuUNQMEZa29NdQolyJyTLECEj7qtS4Z8rpGuflJXU6ZjRls6la/awG3+Mb51Yj5zi12fBZ
Q9bwhxmwdeLF7hr0DyYVQa2HeyOJz5bGXkY8NZT8s0eaOepW5k2JYzMeGz57FyZZFzqoDzTzQ7nz
CbfPNRYjSriZUe2Qh6uT3Yef6NLabd/O3NZVdqu8U6v69ubTF65MyjC0oDg8IYgHiyYtLatt+myS
8Uvdqn1WUYtOykaPWuhzMJjw+snLeB4n+8vwml9Ti4qcvQnw/sXN1UOZ1DSZwvQ4FmjKB2IT6n6P
ivNFdvEEmYK3xM0N6wArOHtH1zpEyNMaUoTNIhrQrvAcsNd3/Ven8P/r6aXzrQ/dT6DOuNp2hlIs
mRKruf0jYCuvsumXYWFdUsNDz3BEYI8laehNb5IsULmDoaR+mM2JqZRkYLWlKXmVEZUaOp+9Mw3a
jhhuurnG2cr70+Bqn22GfOIOdnM3mdWrg4do5Vs5Ker9I7wAB+2rjeTS2bhFyi6evw2shKgsT5Wl
r0Ei5euU/sOoX6I5Svd4T27STP8qiQ/WMnaRAZpsMiZMTlZ4YD/eyb455IM8LgnStfdgT1MdGNiE
11VCkaz1f2SBs2822L3N7lgN6ZOw0q2ZIA2uToneqL2wMzLqB3cLYapYZSNkNkUM0QY9GDYlAIbQ
1ZiEi96H/Oy+1L35Dr8wgw8x/eqRqK4c0e/6ipsr8R4o0k59fSotSkuUP8bWKvXntPePxHvu0Mc+
hQTYBLXDmakg6XSST70j4V7p6WYA8r2v7O57cI1zBqZ7RQco3DboJU1Uz9Q3ISI160Evhxqo8Vvo
Kw8LQPrMKvIIrwvC38TsG3NPeSzAEO9daa8TqobAwQMD1AfNTV4CeRhiuqxiyva0nu5VTI+tdcdr
olcEUieqec4ZLm4lEOVrhYfyZPOZG/YFZ91PIn+19Xzamk19SGz1Ok0RzdQQg7PvtKgUFiSnOyTf
2ohs1ijOliqNw0yG+lGrXTTSwn1ozRRKGAccjQPV0X1B9s2JsKvxgpRpvakLMPdTiRnWwLThFCPD
3UozGPB7KGnZO1+bxPQ2XWg9utbYQ8cpHpXhcaSxtLPRynhVZ3W+UeTfHIflkiW2tlZtCedmKMtV
nIcuMMw4oqaQTVC7Lw4qsKPyQ/r9Fb6gMH0eMc/NQWveqPMofvLiNafPt5OG2icTw+5Q1OY67+CQ
6qg/A3fk1T+H1fHnopdlTad9+rTmMUQC/sty+VUzokcCl/bHYrk0fbHL6nFYdfr8Zx76rxmDI0Mb
PHuEk+9Un+ON5Tfsd/3aDYtnzlSwS5MX1MrEoerY2vDstU2rVrPN+pM0mK5FWByL2g3E0j+n0/8h
2EYQpBrnMaNj1xKIwktUbnW/vlpd8TKBXl1I3n6mPXEH+RtRx9bV0XDaIEintM3FH9Uu0PNoBrFM
snMwtNVrpEaUGzASsa57TFBTqjM9HJsVdxQxp8gfxwbDwZjdNZ1Aeyy4T71eFpsO+qRKlBsYcYFT
c2DWJBym8IR7y66t707PwtjoBaDrJMzvH8VYET42deewqNNNDMw86GeZbUqMmlkDVhX69E5WA9gF
bu+A7SRZTblW3K2iKe9wabKF/Z7u8TRQtrQXmxPrIQvbDeF/GpKuJkTylI4gMk21m4uPUjJhwszh
7/1EyAdZVcOlqqEJRJ2OJTNn7FMLhA0dbOqcP0OUddkl1PH5im5t119D3OxAiFdBHjXWXU2zefe8
ud+YOVylqfTvWurw3076BQ3bymJVQnLPCwtYAMKOSAL6Tr3PqiUdO/KNB3BM5gOGp2E7czLEVxmt
m8Qhp5kO47YEKM9RyTmgfxuo9Ek0Q/YZDHUTbzIx7aH3QkJtnWzXlsnwwI+B+GGexaF0wb4SgzwQ
lf2MOio+DY76dNAUdCHu29yxd249vueapm3RabwQjj0+WJxZJ32O6APN6oi/+m/LgghyHBNy5/6R
bXQxZZ/vVFy/I5qs96SdImClDlulRlfvM0Y+FJswfGvZP9jyt25gOTa0bmOBkC+R9u8qFy5lqPl7
D3rZJTWujNKIAwjTxebpPS5+3ocRPSaa+TZZU2SStAdVas2oMpXFIWHiqU1YKk2a5GM8FvzC3aU3
zm48x9cmSmJ8R8o6jpGKjiG9GRyIQRfmmG0lxWDB4SvwPRbRtj4U1Zsx0V1LU+NbyGw+SjFNR1Fy
+gH01q+mZkC7kLaYxJjh5rGx9kT03tRZt41E+jpO2jORYe12tKdoj657X5Hne/y5MP6V2JU/8jpT
X+6A0jgS2o6puXM0GWVcnd7kpdsk01smSjZ9uYNPWL1Hot0UOioR3aMREwJbCPLM1p4YkDZW9xJX
XvlV6RoGu3quHjLwD0HhxNyJDXVUlk834eMEGVBAbJLHJnpwwWg9inh8dfC1BTDPtiFpc6daeP19
WiLFmLCYr32CO0CqfaFXKaDM3Nkzcfsql6/ZuREAssYnNsHEv6Xrl3wW1VkxhVn3Wm180RwqMy36
zkNEjJkJJKxtES3PwNnXiJPUHmnfV+9nxnmYhc0xszW3joMUaJ7VLmfDf8w6JXZgFyKymQeo0G0a
7nTcibfmmjPEbNLBXYSN4t4xw7hnWrnPk80ocTSUjRM9FrorrlNZbruCTmHAxmJvJ14nNH1pF2lZ
/OjpXfQoXdy2QxORX47nvB+8/pmE0zkoNO8+4uJ06RisyHP8FZtqRHnymWg4nc26+pqnDLsCQOMg
GsifX3l5O67CZCA8XrcEp30m63OHHxHm7TBc5sIZLnXodmgJwWhjOEk3nUH8N3nq40Wb5TDCZIaK
l9dg0oiwAaLRhO12lkhjwyhl7u0bI5KBHD+LneOIAZRH+jhWD2RF6TpCD4DRxVrXi+EN6/NjxZ9k
H0qtvZSLMennglx7OGA6POd2/mWNg73zm7q7/FxIzyaxQ1XPpdk8DFjlGIr63SVdLngrsdo1Vdnj
Y/eeLq5dzvt2eWqVqr/wWu0xIfH051JE+R0mzhnZUrRtSvGvD/jnUQrh0huj6zi5nDENBrJ1WO0z
lRXnipiQW4br7oYZl8ZYE2E6G7v5ZhW9c1X1RWapfrM8Qjlmi+/v5+kUdvqtWD7JwhmTzeW8gwV0
jzNFXlzOz38V7r5z84kOS2Wy0kTwU63BQ98/ho8M1LR0ozLEywjV8M9UkHztIrLWIsW8g6QCBkSd
MAoToN143ZAYr5E5Cuw9gM9WYMNALSwM16mRJ/JwkUqfkqkaaUC5ZtC0ojsltcZcMc6s5mQcft6i
5WBdNAgtYBnr7uSXU3f6efQ/FwKV0YC1JG4Zmtae8ok7XZUYPW0yKfQSG8OKPAhtPdWYXyPdXmSg
EWhxs6DasewmX9jk+cxxEmF3haL6lA894tg5qk8/T38uWdxNwGd9tW+mjASRDp0GvN3D2OrmzUsf
UqUmxLn1yrBm/WXurQa4HKdraF5pldwBgPjPfbOTiOZfKiFTgLifeVDnff5ii3LagoJTGziM7P45
Ok1KvZfYjZ9sPA1Xt4/zl7HgG3c4qR8NbK50wzAbAIhYyYnQFYVWeeuHwLxxF0hk7J250fzeDtKM
DkqXx79Mvb609q2z6ZPR+lryO2K5m+NUHnJLAOHvcejNDb+suokWK3ghA7sOH5xlumw3cbbvE/zL
mjt/aEh4H23V6o9xd3Osuxn1DArxU0HkjF/7QkcenljnrrWP6J/8Vztla1HyrSF+5yp9G8ePL4Kk
93AsTu8ad+PB1ySvdzyl/lDmTwO/vic9Kjctu/aboU3XguzIrQ24OY+TnR8P/rnTs8euXsi3igl+
PMMh4g+ZuW2ximV0wJAOVQZN9rY13eNUIauOnWk/V+YRsXULZ7+pAq+o91o5R0z0ebGNkdhUUecG
Uka0xKHhVQmlEeI6tCK0vNbL69ApqLdHYz5pglvI10ONuhh2eJM/N572CY/kIhKHgj4DtRvLfg/f
HjB4E62wLbEgEShyJJYk8Nz+NXX0hfWOfZHb5G8T2y99P0COnlgkCfnFYC3odtMUiox0uHg8dvz0
oRzpK5TtX17+xjZA3bD2kQij+mKiNQ9GeYCv9Tk6cp8JMSFAwABTV1uMDfQ9nRLk9Whka53Jajz/
Nhdlrm6Ve8LOTPxFw0PmYPWzPZQdQ1jtPBOjSI65YmOHpcKWHz7NMrFZV2H/hIC4ORTHqbYRfdpj
rxnuUyp0jFTaR+anFFjwgVfgSTZ16W9dn1dLmIQrF/RU0M4pnPCaGC0optaqigZzl2OjQT7Z2Js2
M/uNyKzvrM9fkwEleRiHrPNduysxMWFWQZJUaeUZS+ybiTaZpJTpqR41dLZTyNRLsHV1Zb5nssRL
otLXMtS8V5sRUG3LgGwm7Y4O5nl0Jk7llhbt5ajrtI0TN2hi/aC3s/w18dFS9hbYCDGxD9jjidp/
5ZYzzcWizG49ZRxHH6Q2eVl9zO1JcKcxlfw2rdJY4da/I2RT56y2EPZq5tZryFQv4+w6tBxPey/J
b1gWL8JD5ZaVbXPKESe8Tl1ItK4K2SN9a4IezCTRG+FsICzDc+yF1WmeU6TmlYbSEDrjYVrGi1GT
8TfFjbwjGLB+sSTaRmw0Yg2zJagWI7gaKd/70rZZ9ICJmCRSHUx0Lv+81zZRijdWvCsX+zha9vLF
r0Z5YVL69+eZZZf2LcRBWdR+vC79ZNojXqUdGsXaLobgNeBpfqljGT+VbL0/z8pQNnvfLS2Wkpgj
b6VewgIVKgXaz5M+NKgJWeI3tfMnUjhgqBMC+AIC57T9HjugOtwPmeEGbKpqHxMwfQVE0oQO4n94
VNJIXmM6E+tiMupASOcFv32x9ueGUZabroG+c2yaFGauySwAxDSPboyHe6CYDGQ8kDRiHlGcHjLX
9UGNyIzJ1yIOZNi4wm9TrArKEuUm+PLYtxbEaV0+cJvEp5zAG+Z+4FpTfyJ/zuvTTYHsaf3zlAlr
ve0aGk5uCwG4zwkJyZeP+3mvcoj6ShckzM9TH8iqwyv/SvzCfG5D0CHxCBt+9vP0HjZoIo1sq0I3
WhturDbkPwGeT+rh3uXjL4yn+IDcqb9LXBJ308g2pkGLhIEI1p7l7UZVIwhMfevouXScW/Np8OFH
OkxY7TSpN3g7YtKdbkmXy205qL1NWA+TM/LFIFY8pxX6dD9HttHH8r2fu53j5NZ6UB17shHjSQg/
zKLGx2DOx95n6dRrR6Opr4KkGhDiXzWfjVTkWE3FOUEEt2rNEm+U9ZQWzJB1NNHYn8FJaeZzn4+M
cBznpH3WYf+oeLG2oDheMitqMDpwnk+bPuNMTO9V+pVx5vgf+HNN1fxBS8K//VwkhGWvjgwIzyVy
Pp/06G6iHcp8Or0RELa2OWGHNdKWKvExheXNw5Ta9I48ehlDp19wCHQ7W0ek2MzIfoQR1GMcn5uW
CUM4ejO6tZreaKeIoUjkS5fdUDM/tB3U2Yl+JCU0xa7MXh0dPW6VlGcvRFMTFiamJbDHPYt74LjY
YvtyPutta67CMRQXcMn0txjJtcXontopPeeGh51QhXtZpjOn9PTYeBtkC+k6se1bHaKtUnX811PZ
M8VLbwrFyDuvNxXVyz02x8ts7Rlib2Gav/Kih+/LG8aOyaf0Clq85pJdY9yr1FpNmTrQLnxBkoDD
A5gE0Z6/jZ6iTHsa0/4RYuTVC03uW3To3Fgcl+iOjPWuk/2OWjB125GJNsI8WZALZvlgDSqwNoXY
Omn7zPH6mjR0doTxCj862XauenWN6bM1UrzqicKR2I4KMVT5JTXYAuFY30wxie+i9R7YJEeKMTTa
IFc/csXLs8sZdWtFxz/Uv0NtbWzNu9JkzpnjNd8oTOz3tIKv5nRasu9TqBB9z2h0bD28nPajZw6/
fI3J38BXA4uub6hm32HTxQHKQvpNWcFfnvYp0nKC18k/X5Us636WZpu+17T1MOvfxdx+y8LBKqx3
NMrhPNSRa28yHe9dsUBgnWzcxBir/Xn40gtbriZ3nhChgNmVY7615TKOsR4B3uGATdP1nLpHS++3
CCF+oeUsgsYlccQwYKt1FTEAKv89mcyaRiz1g8raoJMmzAQrDobRSFZJsgw1ffOb4hp0WPFp4JFi
pJLehsRmyixgqCMtiSdkgx5MLsmaFf5yayMMptSF7jBhdWRN80doPzYNUFL1aMaa1L5tEdLOpqMl
HahJ9ra26kVrx0qIEJ/NGBiFutMiagJYFA9TjKPajFEYzDdH64r1kM5wt8bfyPsXVQkxNRESbsrG
lLQO8UYnao+rf5D09QZdqUta2Bsry26a5T2XVbtVc+xjEYr/1hGJZ2n6bWBeT0Lw+xp7bO5AaBr1
jI2ohj/AwcV4mzvcP37efRO59JCEzVNpOaSQd8kBY2B5rIss2uIWNXh5Q+gqEYyuJhsd5GSTkJRy
WLfqvFq3pk9AkWa9ZwqAi9S/dXq8a3RRT3JiPhQzaEJPWcvirSqat0wP3zHTDCFfrNIBn7VAgVxP
/TIyRgIeTbBhsD12KtRD1Vs8aA9xuBrlt2XjEQXTY5DWMEcnBevekNrZjMObqHQHh5NE8ckOzzRK
n9DPLN/AXHuvnECJQWCzqv2BMrN90vPqaiFVwE6C4CfkOE0H2C2JJ3WSx54qmnabs4v94tGvXABk
TXR3ipWxJ49lqxrmtJgsXASQ3EoJqRnWX8iOV/z1uMC99WBLStPMMJeacp1LxUwoSw4Raky4HtHR
H3adJR7cesb7RvZLmMEmGCg7cqu4CM7dpE8jcYp/+W0Wr70muZWqyzZh5H+q7slE3beO/RjAMps1
GZ0SegzV6MD4K8ZU7BmMIaz2pSlY1fNIxpsIfBJKrn5t9s5vvR/vIy0/9A0o59G3cYIs95ONbyCs
c+7t1uTkE/Frji52yU2LuHQKFEXbLOQeWtgnc3wzSAykH5SkY/pn0dBAXNTID1swn7TQwWhv61Js
sBcx238HsL93W+9XJV9jBucbf4Ye02djRRnrrAF0MLRV45lkke4lpUfRjacJJSQqdr9EGWL+yeN1
RLuNE24brzoNOmYTzTDzeiTQM1xV+PepwNTn1Jzkqmztava3HXUWQQcGy9gD6gON3M8mOblxcuqY
/a+mjjQxD01EbNANJesKsZOSET58ayMaRamBqV5DALBp2e+YYgAT8kjAAEvjrCaAGZuR+nCF1RrP
TxQSZdkjxYqzD8ehA4R+i/Bp48I89RN0JIjyXj2bOC47D4j9ypajhbFpQKCqU910Sye8cE6jAeZb
aWwauWdmp5g1YacqGCWhTC8p5yVWAxJv7ExEe8vwFvWpcdSqbjVD+D8w7Bm2ZjV9djpInjbcU/Xj
SwL00TXxfNAIAcZewf/u0+qjv6PEUU6uOKb8bhrdYB6X/4XI1J+rcVUv53s3LE9644cAyaYDA/d4
l1d5MKZ5d4ycBb3v0Puv/EdDn8Mj6TRMlFA8ZoGB2XlV9umtHHPtmLELHH8e/VzayQuPvZlgBvIM
hQM1Buxftkwf6+VCWakdR4fOedS1+PCrGhbG8g6drm7AXN2DzHZOLVamnPgTUo+ZrfuFdrK9P5Yw
25Om8hj0ACEOs/tQ5n5KI9/p1szRraOuaekxRJllNeER0dW/Lt7MaEn6LEFK9AztWZY2eD/zfeIl
wOsTw2qPs9a3C4FZ7lus1PiSy6O9XGjL/+uR1lrFYaG9+Fa2LYqmWdfSp7m7TIzG5fLzKHWy6hgu
4KReN7/SJv9vps5rN3IkC6JfRIBM+leWN/JeL4SkbtEkTdIn+fV72IsF9qWxOy3MlKpY5M24ESe8
M/sOl2WW/BamebRMIvJJ4OyGTKSXbv3j3//ClV0eY9ZFwNfSi0jq7BJ6jnEw1HyC6ZScE+d+aScF
XJhFzwh0EY34HXIMURwnWfizmlKD4gT5Ngoi/32B2pj/++tpDMTFtQv7sjhBdRSDd82txvq/P2pv
ASjqXOyemx1gOWKfqteX//5hGf/7X+s/y9qrx4d05hyMqvbvJwLubBelhTzIOnj6949k7QbndLz8
+ys8MP//b/j3z8wGtTPse4vxEWtZ7C3AkgnLH0YChGdu1mqXxuTkrYa+VxnS4FCXbbN1ix6rRkPh
SG529rfdLbxnUj4MrH5R1niqG3byi13+vShS411PLo6gpQOMQ187I6I330ywc03V5sfA19VpMhML
y+Xk7nhgGI8jw/RGVUbxwcrnFd4xL1Io5zqwQzTUu6dtbzspH7fXujL998e/DSor+fTM0l8GzP2U
4/XHMiYQUGFQBIBhUsHNEaK/CYywuxna+TDAUj3/+9u89TiPFN5p1mBmoffzE3EhzSgxcOg35iRO
8PE/DZrKNh5ZHogFNyPklF3QEdYxwc/VAxCSgNACKYl554cUlih26DepgECMFMWY7wV4EkhZDpIM
hVMHHOXd1QycCX7Z/F7Hcb1NPHffdbbeQ8J/8QMP7x4OCEOaxVFSpRwpj2HFyFhTiKkJT8mkXpvm
MmHYqbHPAEK45I6LQ6nlYcFa22Brt00M+1As/QmWJhw5Hgw++F4SjxZEEP8ePYhumSiJa3uLZ4Oj
gEpuYys7Ks/+TQb4pNlgGZu8Sb4C5FE3Nh7sXCabgtLViP3RSRYrfIEX2uT6UM4V2QpXvwsHfRB8
8AUV8TCgRuLNTo5B2m8mvC08vtppB50M541C73AKeizRganlhiLdsCdxl50plp/e6+EGdGLEPtrf
MFPNG4d4MrSmBU6ht5CkUtyZoS8gK6tPbdlrVoldgXZ+IWKcMNm85EM54/aKuVz9/LGXyx2Fx+SY
dnTdc+iyQ9YxcXjlGfNoxHy14hcUm2+JLVL11WdVDyhCqS3ppoQiYzbi16mt/Qw9AHsUqbyqZGPT
PaTJdOobmC7egKe51XelRXQ5B0PhVWJDom+yEjK89K9VZbmxVk913BdqQ4T3LvCHHQx4Tr8jg7uj
1jrJMv/jEOvdgIkZn/zmmXTgnZ7ts2PF07YuO/Qh9rEWj0O0y4/1F+AVuJvM5L2Sibgrc67jiVqd
AhfkEg/nidzsQtvI4tl3XB785o58BqZ+15nTI5BcTuN+wS7KNk4FNraoFc1brRd7s06NhSXXXiaC
6fTu9EyuqsXC2XOmxoHEZM6a/pJqZ+cXy91cZkCid7afXJc0m1Fnlr91M9RRXhbYNC2bqb0WC4Ji
f8zQzhpg0FB72Ed11hKFub8FZXLvsNLjngxUFfCno2oqCv2trNKZ/iZWxjUABl7cQRA01cOt01r+
USXi2wjaZ55pNxiaw4p9UzWcGL3hXZriJm3yv2pYXlpmlG0GazS3dOSZVPQ1apWunVNjtQ9FhsIH
MQMGRjNsUwDbjWI76XVggpuT4xlABa3kOXF+ukU1xG9brG7xX9Wa37XVa7is8yNyJp3uAUNLUe/T
0bPPnK4LjhjDAAmvueuq/lrIBeHIDG7amiPdNIEcqTjrBsyyLJ18ijAJT3Ht3tI/WFSMnw2HH4DS
GHYgtIvRellSqMV10G98C3MoopwDbIr9Ho7LjqzONIJ4mvJHFMV7jnXb2JmnaNKtuxk+SN9ORJiL
+2WwdinlM3jXySvH3s5QGZhd+AtGg/SALMXpeTpTkGT8SZcfaZUfBULtWrXzUS/2n4C1os6wqUyi
PpnoZUnOJ51Ir92rNynd/ehgz4R7KHZJnv0qE3aPybpjaSGMSaBklidx/ovlfU7rHTmvF2mld9Rn
BXvbwkgvlHzGrwfEh8bSY4YINiTJs3L71V1JCRx3g00HdncfVH6I8ys5ytmy7rKOwid7bM48o4vn
YWARywzO6qX+yurO2WVHYFPJVg7Jc19pRCD6AVC/sTt2MWtA0qlfSrvfROWfmURhB87dd++KD8vN
7urmhltYcbQnDldJfhmT8c4BSSk1kaCCpUtRLaTuZ+szo5XO78dXGoE/2JUCI+iRe+dyn/M4x2KO
5tNNj5PK7/pETZH7hxtOt29zZHKCF29th002Ny68OyAReHT6VVht+wYCGH57jAT1KyBgRjA+w4Yb
1JJlzoll3Gc7Q2FhV35uO9YSb5NA3Cs9CtKZjf/MAHpIxtQHz61uOdSTpl4dKiUK2qyfEG22AF6p
SlDfmMqNw+B4b1AFr2bcn0hcc6AOeHSXzqUTw0OiHWD1cXxdFvkRW39lZdNiDoqTezMNl53NELF6
1Wj1yVLOpxWFxX4bMGuy/G8QoQfjWDr6HEAXhXnh3gtvrDhaJTd+Tgkw8gYNvFXwGPjuL3GKdgOw
WkdGlqlbcgWst3SHf2V4xIj6t9MU4A5FzZZ7fhzXDzUdp6+xA7WqtUXpDjw7DtzcPXMewBYSLqq4
c6OqpzDWSeS676Y9mEcimQ++0d03dUnqv2TQrgVEI6f+NMyy4Fcg95vapYsrKHtp0e14JsPuvsX8
AfMwh/aiuBVbq3UN/rd278YSDZSN6ryWI+F/vLgZ9G4jX+hxGpx+Va68XeEBKgDUVfP4CzBVq4HE
58x9KxnTY+PFuHPibVVQXzRD+iNK/Tb7DOAWwxmnzspkfAd0vWXLyeuxbdr3UIw4NZNrL7r5BNYa
RDH1qtxy+BnakoLsJ42J9ftsTZqpeh64EiiY6hmY5198bEz0dSCYYMec16nxXIcWTvokSL/ClIHb
qPI7iXoogvhJAkrHkp3dYzvxKQUD9eNVPHXMTt/I6i4H67oD+t6Z/S+5urdlro9zrUIwBIyQVtgx
tl6B+x+9YRZM8mA52TeIKv9sPIwehnoVDjWALY6joh6hRVYvbOTZtiN3MErjMvHOScAv3nLeNVFP
JqheG+nrA10JAPhGCiWhWQ3boJr03o1b2iljE1RhcMhhLj4r4MqJ2ZAkkLdJeR8Lngr/iKSOePea
OT3rcrmjz/uPawNumTsWx8KfeOThgjda/6TbpqVHYu63y8AJPLPQq43ukWzqcmRc0nzbbCDTQNhX
NGFAsNuT32GHZsNRLmMbfsjGZb09m3dALoNN4hn+0QE8YbrFHTmNA/4zI2I5G4HkgsE8JO1ecGeV
BfcPw+WEKsc6OKHes1FeaH4V6hPw38n0qT4NE1eeYkbVqMYWyjU32DEbxENituZ1anhdLaLN7E64
ugGs5Ia362dF2aP8O3jecFFO+rIosz8OECVw2hm/HtxFELkbevvIjslurzDu4QFkSJzslDN8xkqv
a/a9dN8gKG+btCZZBgWi9NtdkCg0jx6wjjXKHMM7j5fehDYU+vbGcNW3wUYESj02UxM7Zuxxyk+1
5nZa586m1F57mNUnS8CLS6VfZNgr1QPP/0zoOvank4FXkq1erMxHMqx7C0xbXteYSkf7jl5CSkJH
N7Kq/GdZ3wvhGs5mTsdj+NY1MS2TQ78xkASrhZWjmN6EZ7EaEMNK4qHHlWDBZjDa+7kedmnC+567
6o/N0XSDfPwIIOXchSxKZzY3EaESuc9YMY0dsDTtGDdNGjyN1N5Kt/itYl9s+rNhEDbWg/zglPW2
Ev6DOvjGUX5HrzJ7WI/KWrctn5vF+Z3Vkm9DgwSxSCfuv921zWYixm2jcHv7W2tJJ8xGyR1dlicL
G/GJh+u8kaHyb4C8oVID3aQhAf0+pO0n6/6IFgF76gHExNPy1BLt8hYZcJJjnM+SZ2x9cImX8ToM
N73dY5bO3ZSh0LkuTQNq2gdNRI66dFcxKli4Asp+X8bDLwxfrtSU24LvMFNa5rgVuoY85Ytt73Ft
YLCIfEyMvU8o2HAai8lm2fOmEYWc0yce3AHCBxGd+nmkmikCaXCb2P4T2MCSBbj6UoF6ZL2C9VxN
D+jO2PpD9x3g6U4uqmD7n/RRQdsRql+8XCZ0zpVRsTHagHNAH6e7Gf88W8UQb3LrHbvQSjgO8Ymo
aUK37BXSYql31lT3uMvKiJVzxd1GzAenJP6AsX+bt4R96FT5ylsJpG3OTZwVRcyRznqyGNQI1HzO
8VLD2kIJYrzvSaGhjFGfPMH0YXH3yQjDoUDwBKglpvWhVFcV+tcwaW7bscYYFxeflcJu2WnrWtMt
LoCCORPFrpUOo0oEL2NMTJuOu3uryOXRL2/cVSYl15PtZGbDECbFRRQ/MpphQrxyQXtq4y2dmBhb
rxEn5Q771JwuuHuLW/yH8GLGVQ6c8BKEeiFvt1CLQx/cQXAMRGD7UxtZlIt2OY4uDuShwQZJPHGT
SZZSFEjb23KAleMbZnr2fD5TzJkIO+5LRWBETSBakr89CM0NAwUwJ5p9dRPeKad+KByz3pE8fTZb
QBEpcbmo5EvFAdUUm87sDsLCUiaG/kRdzbT15wwqpHuxkxmQz2AeSkIDNxXfNXJI/CdhXO+BxXHg
cZdzltjJt89+YAg1kKA62C2BN206x74Pei3xmYzfS40IUsAm2NTGQMhqKLoN3jbUdBxGNH5scsFz
MIwDhInF/GbL2+yLjM3SbE6Y+s2DNNI/ObdQ4qzLkwizkCP36o/G8srjcxYE4cKC//g2tOoMC0J5
P+pQnNPa1ts5zeiq1TloS3UTV8Yv9T/LYXUYGRqXS58MxwCTOe8k10k+UaoQDN/NCghelgaUOfv7
XBrsPYzUJu5obbUPz2vquLRsr1mpntm27Xho92767FKLFeX2Ov0sCzJK981Br9x7dSo5fKDhYUmL
cKwSxkwU3uo4OfbS++zZYF3TlW7J5I+lzicsuDilQeOn81uZzj1Vnt/KyUjQzACNF3xxDooUPFjA
R11oPhMLzHeQ5YanOZteR58GDJvHJHcK4O4aHRP5iU3pUrLk8pCDoSJE7sKhvQJ3n8/hpZr4FT0p
njWOyIgKpAyjUf8nKEsQLTTzMKAMj6QKyEf7yWsc0+BVaIo5qtTZeG4wbSsz2Lex5nYzrwG/1vzw
oMXs86V/8D3vaGj0FEOOO29GtAc08Wl78iNAFMMvsI97+6cwKL7icH4A31/h747SScj92uIpzXRX
sfNwyC1hdZpjzvZB9Je/9/YUBjk7U/riIPsFPJyYCb3EiMgqaY8ZmRmCUiaoujy8DKB34b/Yt7bu
X2QaJz/4gU7j3PxCh2R2mNFJG4+9XyLnA35ph1RY962Kjs9pArziEom5BEFOoKpSwx40C+MPpicS
cBkgnJI9mu31Yuvkc3rHhEgQFlyU1M+tn9tgDDOymm5xDIa4PXhDvMZieKCHugYg0nvP2YQhC7bc
Q5MmHGWXGgXeqEgz73i9JzIb7UNOv8QC+eq2zzHuS2ehrqHy2dWknKpG1eKi6sEcQ9YP0FOoGBaY
8XuYaQeXNhwEd2kDRqozOmPLiWev5V+8FkoHXUDWpuqD38b1ukPYLyCVPjjCkTxO8G5KKsjqakWM
glTcF4Q4thUkwz0Bh3fEWDKEIWt/Rq09PUzTDpZrfZz8QO8C3zFg8vJaOzcpsCDeZKWTbcsWPmBs
Pdi4ySLazodtkn1nYWBf2gyN0Wah1tNaazZc3DaZIlwCM3S+pTkXIAAitp/Q3leotbECnD3+jRPm
IhFSEZo2HP1qUlfbmAfQlmslWsys45wM6rev7K3kUnnNJJMZ3QurNZXFE/DpI2rTUduJJowKxY11
39FLcFO6DuenviiwztrpfkBXxRzyU/h9v80SPUfpgo+kFKSU7BHVPW8F7dA5GcwFmXuYlnfRu4/C
LNjCVcVt7DSHHKluU4ww3wikdqeU5jI35Mbf1CTl7EGryHPNo2M4DJ4em/LUM/S5o22UjH96DSga
XQboInGVulveVVRXow23kyMwgIX1WrxSfK+VbhcHrzOORSaCgBa6hPhBMOp6j8ganFt1mK3hmjvs
LRNJG/JsoBrGrndy5oYmrtYlVKXWDpN+eU4WEG5i5AgtIVaXE6n9Lq/uahzqLRnioxP0eHClf8+5
udpMFLO1rv/gghQzXNb1GezZQlfvvYFYPklO1OwdC0zpMJZzDaog77yDqY3zMlKlBR5gY/aC4I2X
XasQS9cwsOM0M3vvLBT8GVwGGx9mOINgLDd8yD9NPr96I9C+IeEzrNzIc+ieTZP5oTBpzZBqHHZ0
O6YnrzAilx7n3eID7C3k+EEufl9aJ9typ0MzPrag20gIsGSMmfGYwKDmIRS55Irtb17ih90w8Tjk
kMzxAWfDZzAmH5W7mNvSO3LKtQ2U2qYdfuOagx+3P4xGmQPnRe7oSvCe4lb2z6bLeBR6NW0wgGWC
St1ktXC2EGY/2yVGQ67GFFAvNxftxh+tMvk8AI8CbUELciEN+GqxUIV4RA7wkfhiMhQH8Uk4aIvj
+ApwkGEuwOxHk43ldozWHaxCa3QQYdPy1PeI3JyDOYw3ZBEVV+I4ria7Nj+VWNaiNqv3GNuR1xq0
1CqxyKSGmBfAepdBHyUVOY805sgh7Mne22X8lvK056Mw6p3X9I9Ww86hXDPlWPF5Qj2HIZZMck16
hwJd7DN376DYoub5r9puj42WM5dlZe4gNB0ZPSGyOqgRPXyEJsFXtBBb2ajefRvsioy3hPRGvdLR
cjHWj0mX7QKIpmul4KtR6vw6bsMwto4hRJ6rrhr81MU7+HV17fwOZzDYytzhrk3/Os+e8H30RLKB
tz5uJzOH3u/RgYEbDSdcU566oj4Mpq5vtDrPigl57OzkELblspsaUJQBD3ckY0AQRfaNiU+SV1no
s2u8ZwCVb0FZvLdlZ/DEQH3UYeBsfcL0VlFu+Maqc74KfJnrulvCKDB71VTd+NVw0fi3jwFL24tV
B5/JBHLQZAG9c7gxV/XWANYG0gTbKko9E5DCA2nG3Ws+BKcqPHKpwGaitx1rxxFmHm0cXA7UQDx5
DCxH9i0timgtLqx5sMDmhLkV3s5IASw7zUH+1cUMqmvNmXKpt25D5Ao4uENCfUA1vSel+C1rqgeK
IrZ2nRs0EbA3Dg+mP0ZBaMoTdPuRJcTwNhSWcRwVAnEKFTUc1aGAawS923chSTA0lrkJK6KGEuhD
d33SxnxftvF1JlDx7E/iy0wFc52D99AVoXvwR5Jra26HdPxoLr/2yvCTBOZQftSDJYL0JDbw7ZvI
Jymdhj8U+HDvsrjtutV8H86MuIPbfubY+a/4YpzRv9OT6V0yfQrmaQuOA4GrlM9Yd+QjO3nzAGmJ
tjCYenMZY20x5wLzMndohoEbW8/pjuN9vFeM6LEp+HblGHJIHcWDqCNXg/lP3enbswF30J1inkbT
xTiGwzgVDFxArkjaW56znY1HyZyEVs5VpcEdwuO1/wC9+EOxYHxuZp7XOgZMYcdDBBwGPHDgHJbG
oFaki5lVHXWjS2lFY9bmGAryLadYxiaQ08F9qZfy2hgcmMppNA9+4H7RJ85kJGJ8H427Jxi0oPgm
A41HmThxK43909yvZSSrFqJ7b8C1Hx84Wwb+soYM2oKtBeSCthWvXoFCFbNgjfpm+ErAF9oZdPi0
/04aMuiaRnPPaZ+NiqYUkWZfSWWcfPimKBrZM6S459L5a3re2Rn1TzFQyKEYqJhREdRbA/+JpI+9
kJu2CPD6UCnCQyK+lIt3TkuHeHD9ncf+S1eLUyvm57oJHvT4C/WhRc/AQFrWdzGnYEILt9ZgcVd3
44KCurbhkquJ94UAxwju6EK/D3l9Syfpei9p2Q4AsGOLRS1L6XUPPVHFqUNtxzT8iVDsrpv/3MhG
Au8hfPe4OqqBsXsM5wvNkE8JfZLcAf1LOtHGZcZkG6bS4aP4MLVTHIeFNW0I5QARja1Ca+yIdTOB
K7SfqUx3MdD/yJIAHcPA+k36Mo4I18eRL4bHMn60Sh5NGKVpFKYh5AhbnQ0hZGoaM084W9iZzYhD
ZZLLW0cjaaII947bIlHzGB8cbswVUJXI/o47rE6ZRDsDTvyd2rO9rQtuTHy0ja4e4kaQSDRdI+JW
ZvBYHAEQ+v11qVtszSk8Sb4DP4tlPCd2VZ3XFy2z/CGejQnLKlQW5XNoc7OKwJR3nnwbEiqqreHQ
g1qkNIeM4ws/NkZWcm2cXu154+sdpU+LG8Du9bt9Xrk/dLhtgyVfeIjR+L4GvItelVvbXYsDl4Im
v4yNUBckt3h/f7s2uTJucm4plz+S+TbKQQ6y+qIL2uqbx5wXtze0OEs58UzrUShds0MXA3YP/o8B
2Q5fYSBTe5Goz9WLySe4qXOT9YI5fzmwdVlmzCgXdFVGlet/2KEioBhMD8Ajsw1Z3XRfQO495HBa
WqZKDEZTcULHSDbS4PyAjRLPYJv8qfWYkM5YQHD3jyHOhwEMOFmFgZqjxB03g4ln2iqoa4ARnj90
uf8mORJGgNfIVkFMVgTpGivdMxYESfrjd+Kig/p7ppE00srhq8nbVHZURfXLX4GFD29RuzMKTssB
JyfelCe2QkARWrUhneSy9AdRXpMnTlP/74TKq3lnp1zPzMP6b9ZjHrQ4+7kMsPt58nD69B4yTMV+
JKGTp3L2huD0G8TlDHw3CTZ1x+uF/3mPJ+tsuXoDtogghRJskbMUL7GNix2aLKsA2XtcMI5g45ci
10BBWHw6Adzyq2zfW7f81GP6UNuo4JRuddtQ5d9DQedloFmpzLFUh8lI4Lfa/Z416HuctKz8q4ym
2uJJjrRZ+zCyjpUVHkFFREAc/A28lgrDrf0RqABjBs9/Ot3+UspUf2ae/5W7sK7CKi7h9S23bQDc
RTbZEeT0Ow1SN23R8T2vQNkUCH22MJ4x8L2O3WsAfRGIThUQMmox8Yd4XMOXXNPsoklVHDw53CzN
8KdL5OcyC+ArqcWK0vyEDbtCrbrNYnAvYZ53YPpZsFmyN/AP7BDYwMSlDPlZaDDKvWBWp3zPN9/r
8d3VpF0gGF2oo2k2XXKoJss6SxK2CXcKzLMVq0YLemtS+19DLZ6aRX+lorzmLV9H10B8s0eAoJN0
zrl8A0Zz7ufmXRnkYPoRF6Ez4UZKH3OgQGXP4tT35X2taIuEe3Mvu8nGqxg70VjCbUz7/igaSRnh
DE2apyE2DBej+8CEGVa/cUMn2NL4rx0jGveuw2xT1uwj5+aZ/OnHdY3ARLcz/fJj1CYJ36tQqbyj
q+eWzf7HovpbXdnxVibuflnNW35q09bak75uPBydKJfEvJy9NTuRTeE8TfAfVZGvlx7yc4BsgbT8
hk/7iZd1AvZ5n7GvKsYSgxr+Ztg/3XasvRu+Sd8mfAocrj6DC2dJB6BvkS4f8ci3coV6wilIKQCm
miWOKcUpa/23a98X9lYJn0ZkB1m679T87nrF8+rVXUKXhqmOGpEM0i+5m41TPiusD5adx0c3KHnI
2MGVTlfuaV56rPycEC9+M5Zlvx4lJGysWX2ufI8hqR6mBVsD9Kr65Om9oBUbzCUqPV7dg4lii/3C
eaVdjoIHM3zNBiO+K/SL8kuuZc5SopTr4m9tXw8ODl08RGpouyXeirLV3QZGzL+qrQA4DwYduYA2
xsZ+HeIBc2dvM7g0uPn0kl35EvImg+if8CwmyaCxTCJvuOmNS+HvLe0ZQEtLWpEtErK1Y6GpZl0Q
Kex7m4KOysPok4r3YtrClmB5WtL4i4yK3LdhcZMp/sYoGCPN/ky4q0ao07+mpdhTgwvbydQ+ZVO5
D/uJk72Kc5YDjAHaJO7heNh2gJeFIj8VNINCdPUPVpq+jRbUlZkI3npf6HiyalwfxTvmAh91umEe
ThW3rgCd3WtoLgtXqkOJwhzNPiiYnj4dyRdzW6JmeiHODNvbdZU7boN8srh/Y2XlcLS+Z4iv4Vs4
0A07U3w4VUPNTj7dUK8jaCsTT1x9L6KgYGLCpeLNrXnh2wD/yP9y+iGJ2mood91dP7QMzEmBcmd/
zHDLNiI41TKcHr0uvK0MGlOSf6HnPvsV5fLrLeVyrlse4LEQR1eMTzX3rTjTq0GU4WQePY++uFVZ
8PHquQEsnbHG7mvBheZX1WYf8IjJv0djcPY6nLd04U5RLeZul9TL/YIGQwXRIWHygzbDSWaoi3Mw
tYCxQy4cgCwqvp0CTNVA8qMEjxgaaUDRLR2NTu3jN/MU21VYvoAoIjjfrNBLDs7CEreVi1tGBqpH
G/aogpsPCV4xm7TAzvEdViBzc+daxqc/s75aGk6j5PHMjQWMko8M81TekODG42NfUnPFvIU8qnHq
RiOCbNRwDIVA45w0HoIumCscZmnJkSrFlCYAwhZzwynQ4xe0xYj5eO1HaSkT2dkVhKUaF+1+LXmx
KuYGao6WbQZj4y4DQBTAVjJW2iRskGlbJPjK/6HFRRcG+IkdfAo1Do9p6IOtWtXYFhNT7YifWQHj
K4OrO+PXamIGnX+TS3FnDRyPBvhQEEswJ7lsQLuhXwDgTtg7MWmSWDDYJ8ruVjTp86BS45STuh04
0o6Mmtqy9pgh0pPOFeAVG6aKrXFUtuqdxwL3bWObmfmttGzWAk74Civ4NRyodKzhCxHgvhY1rKY4
z160qlCoZ+do1Tun6e7AkI5Riq09VeIV+i81SUiSgvIWm1E/Gc3jkLJrMgbJ1RymnDoJnrEQorgZ
APhqXM4Ml1ttZ+61wD/gcRQpYxs2suXRWmI/aqqFIiHEFUDvx+COP1C/9Q5WyVXG6UtdSBdYx/Ra
50gq0uWbidPhK82Hh6XDvO0MajNy+cuhlFtpsBvlUn2lSbLZEch4NVJ5Tch4bmRRv+drsNISZ+5V
D8JgIzUL66bzumrvleUT/fXwwqGbl4eyrQ4G3MQo0eM1YJONDJL+VMZ8Z8Vzd1yIzoyjT8+ToPeg
Dy5UP9zJevruiKEPfYzUIPxdKDtvkynkXy4QwMxefw0W7hzYge+MLxgefGVsTD6mY1Fy+rVG/eQ0
PljKfLLB+2MZViwv8+Xg9V52REWgiZnqinrYVjEKtOeVN0JPJ9b4/Ezm6mso5O3QtWdbHB23/p0a
qEl8maDxeOKhwKKyHlUsMDCAKeU8rv2CkN2W/jauWnhA2ZtjNqd86m/piH1vjL+1rwGsONQqi/E4
gfGi4pOmvZha0N7SLx5FZHZLMBOKjq34jXCz0K3FqQZ1bl6LjoLkL/kth0bz5qE2xP260PJK5vEC
XzITHUyaCVcDRTj9rjTMSzXCznSc8WHJ6yVS1oOiWzpyCTIPbfgccoABoeg9zwEDbzpC7sRk92BR
pTaXVC34a2nDOMfZR4lzeEOxhYfj2hOvqjEYJqf8lC8hC/iFNsGkqnakz+6zTpIFs+vus6OhPjFS
vXIPl/M8BrchgiweiprdssxZs1rBd5AFzWmYrfBhNDtiYkJ+dG1P14dD48K/HwWzvLUEaaBSDMnV
RFuJSGinO9VZUDgNr3tyWn07Dog5GPuOI6C0i0ko/ynMknOlZ+c9DoYXU7v0IVMEIczumPQZYUOd
KIgR9jEd3eC5wQZ1zcpwwDTRnyl8GvBYQU2aqW68tXrPfPTz7ImfnD78AWZb3CuxKTu3JYysqo/A
+s5JRL4JMqdnj6T6drLWEaziMJ5ZLQT5GuhemXqPSJz3w2RXH2o28FyBLzmw2Ks/OKRsKavuQFBn
700q0gcc1xi9Q/9FoF7xRBEMSr5b4JbDYu/05Uc2C9p1laUufh3KNxOJY17/q9aQOUdRc/xPG3W1
Wzd8FCyb2B2SGbZmxEkbzhAy5FfCwlx0g2AccHlWlcHykmo/3KRmfWp9PGEkMNMXnj7Z0ZwrYPv/
/u/Su+fAxEL17/8WbR3Ssxl+9Cw3ztqngjH3W+t+cfxzIYOWwKkxP9rcG5ygJpoCwPMAtqPfmt1b
ltswsFKSOiFfI5VI/4V22/xJZewk2qa6mbPlt5vpnTYI9Burb1oisk0W874dx9B1JcH4db9nw5Tg
7NiusYB8C6hO+519QJj6cA89FedbI8GaUTNNgI2zItNIz45BIeJYrJNvXHyUDBIAUDbd2FaPlXUU
aRvcJe0HAcl4lc+fFjnfJEVagM3DIT4hINYmHevE7xqnJpnjkYRs5h2mZhwOJf5fOqt/NEZrESKh
hfMZDelF9PhjB6/461n609DyFp45ajNOTzAPnBSskS34tO+hnUaNSMMt3oYvs5lx7fk204L9IErv
LW1q4ORkkyBJEVuiNpzfw/zuveUa5MZ9Mho/hqGzfSWQWezhzUyX39qn+kPiB7LG5i0261+ZqeMw
my/WLMeN9Ox3GlMI+2Dy7A3HYZOmAaRhAw8HRB01tnRzz1g7RfhnMJp5Q5Bvapxs5QHQZefIL8NC
I2QyTjPPiGxNk6JomhOGtfdu0D9VGO8ZpCPL7bwoCLx2Z2FWRgGgEt3U1bayrfPgOqxaxwA0Tg5b
Axvy0OL0NghP9sZh6as/oenD2nQoIQ7x/tdYMASvl1b2a9tnP4qdm2G0nKtJTCV1dUIVhN9GY2pm
ew8FS1kq6HFH2zpDMweYkyFZ4E+1QEzR37oHkv0QhDhelviH2gSOF/9h77x25Faybfsv5/mywYhg
0FzgvFT6rCzv9UKUSiV67/n1dzB347ZMH230+0GjBchtZdJErFhrzjFxw6ThXU8pm8w1CSzDALEX
TlVQ3ajwi3DpbJsuw6CRAvvCGex9QWEjbWpjI8m+WIGFdzHTOTTrfu1k+EkLBWawozOPDNo4WBZ8
VuOqXFrii8pCQOUZGmeF+2E/D7O6CFLynT0duFjwcblacJTb8Z2JFlGOwjsae4laGf4Xrc0iX3Ph
ubbTcMia+pQDLoxx7oDf6G6bVKwUBVDn3zIYuffo1w6lWpu1z7yApA285OHdnACSm41Ps+nZO4gd
6oqPwLXB6iHmb5ODnNprifcz6yabJlJ9N3hUlFi5iI7Cusdp5cGTxhe8zPsRdO9AK2VAdeO5fAeh
zK3XBHdEFj5WWXNj0cOAMPQYheIqwmN94Qsj5YhuPS531lJocJVOH3sTSamZg6syEbLHaBtgg68a
zUpHg+hhdOWB/tlL79nX2nMRtuRvKUKoVRaZ91FImkQ2YqP3ri2dg9+JHy1Iw7JyHrImuHEb+x1x
+oPv3JUVuxHNXHMLMmpGSdm8ue50DaYK0yihGXPHlgrJmL1QXEJeXLEmrGJ3zjcgleYLSPwbUEAv
0ALcme8jrzHCorCVcwk3jHC4iwCti7CJ7MmxfavyucPwZxlDtjJnkGjcwQs3iQNEReKdzAAaqbY+
SDfecNzZDLgJCbB8NJuHNCk+s76b0BgpBjXpDSFIvHdyuvJS+yLQ3pOKiZEnxjQ6UNe4lGsrV9ve
1p26EsQjz3PX3FHrf88aCbBNzNOqMZjRSx1fN0NyydMPvNT81H24zC7GQ+TcdA7+gYAmgYG9Pswm
tUAXWVpiYjWQ9c8kwgaN3FgSIhICpxWxhDW2lEKq2xAGDIf76BjrmMEVfJ4myJG0qEMW9oqds9gJ
ScARhCCUVfSgYl6+KqcR2o3E7BH6kLnRa01cBh3etCeXkTIgaEqmC4gOYiPftYW9dyYP21+Rf8Ff
1zAT706DgkRr94zAStncUfwSRfckFUK51pl3Y8I9G+ZLLTD+sigw1vNh7Poxw6PZH3GNVTmiaR9x
msuRBbA4VmaseGo9J8alQ5AEvjIP7JpLGyb0BOSaA2RwOphiirZaMdOgNMMBm3RPZVrm+xiIiZnm
92IWELLygZwpM33GHH8ZYyr4KsGiDklIbJTDGzYb+WdQ1/3W1WjQg4bJnYqucUJW147TRvc96RlN
0d8QE4BpPRYfnKrzY48Ie0OUO+z2CtAlTp/bgOH/GNm70sdCUvreKkG/1UNqWJNBc4k4E5KVG50W
AsmxzFJ5nCbn1YwYMxoFrTXTZFjcpUF2Q3zs0RwI+MqnaJV7OrlXSXDCQsPYWzOjwpG1C63opL0q
WRuJ9sEoWtU+yjmDw1Ao7xyUDxE5eNhSEJ6R5UFnrUI5KZyE8iOa0W8QCkwdq3emMlYoAxeICmEm
ceJcLQm9s091U/T4p+DNXMHIOo6jkV2bit76TEJwJsZP0y9z5K3WBnoGfkYLUSxT6daaEcW647uj
ew4ngdMzIEHWXZUzCBHgGxxpYF+Fqb4F57elQfx1VFOzS9B+XnUCyUcC3htqIXMRaFoXeJgYSKrZ
5Wv41c7wrytTo6uY1nOBn9JhLxgolTe+BV+Scyo8pqGloO4lsw7xoOvS2xWpc5MQKtax/2+sYmCZ
D1g5aPusHIkgzcm84CKvnOK66tNvTACjLeTqg1HGMVHs+Uum2PjaAM8OJ6GVjZl27bfZVweTWtOz
QmfVWnK58WuXt2RIw4JAI7GWMTaFVFPc+SNSpclmwu1O6WcVeRh0RghquO2uHN7vy7b5yARGaxF5
LLE+x2pgvyv7q4VwAoFc892o8MR0bvoUy6S7j9PyVGRheutkNXBhLyp3VY7mTxmkC9bEfOLMIj1l
cO9kPXR3o4EEbJJVsR+nndkEw6qF+uRlzTdjgB0dOPV3t2+y29YZvwJRjW6N6ktfw7s3mOIv4huY
it1KmnG6tqwlOACP1YZYQFQb6nuUmpS2lVOhimTxTRnLosF4Zg0rtmhrvo8ph3Xb/DrC7Fj0YixX
7HdE4sT9jLczDD+DjujqwK9vxrh+yGfHOXb5ArLyyGcuWPFTogF9x0ChpwL6/oPYaHhDK4OUWnpb
wDqxgaqqhPI/+/do8jfjPPJG+PVLWH6TgmFwLct7z4HwU+HDxFdxPyeQKXKnEGveiMeM6Unm9/Gm
pldoRjjBJdPOpn1B1oQ2LkQV4dW+vWynT1U8v4J1RvwluqXQXHxOmjIvGQ5KablKy+BJ9Tq4a5o1
ujXsOvSx1pZBfFPDoLWVHqJZXxAaKqTaF9NQYHBD1OCOQ33I22x4RQq7Kb0hemKLT6+nVj9DtVo7
DbTWvA9OWV0k95Xjlrc+CrBS2yUtW+aHTmgm91KX6aFvJx4KKHn35z8b4CxmWMAJr02vz79sLr+n
gvI+brL5dP6LtV0OINimNW78iQ1TO1ujboBwTErclqTnFERCxgZFqGhN6hIrve3Q0V9yaLwGM/JG
MCVMonCwLnLX/fBtsv/cRf0B3JMkt8ost8B53500YwW9Jpndpo0uYIvJZnyZByZvNeZDQfM08WSw
K0ZDrBKdpFtNH6Sz5dG0C8RkfbATLCbH2ug5IUAcm1K423nPsMf3zC8A64Ay9e3zUKQmbLx43I6F
c5On9wN+b8fwrom52hSF6bFABmurNL9m44csbquuI1LTCTzOItWN63b2miUKhrKxCZoWFUW8zJsm
mugO8khQvd5H5t6hLCE91E1eowbsAWm+3ohFlTiDdJ+zf/lteAzKQrzz103wcnRhiDq6TExbIrjK
jWMANc5Vw7qBDkRTkhy5loZzDkapGyoT/X7nHHuLoVwbgJKMHFBic2vfg5Yn1m2MzWdVfKvQC+0y
OeB1L7qXPiSCd4zbPbplVCcl2e01oSlVUHmbsiDtVdKKYI5BRz1LXvssbi7bTEx3Sjkld5jlvkRn
6wpqJW8iy7aTTBBspwTtX6xmEw4Hm8TXKRjY191v0qM09RK8+kUt3onnZUTGTpn4L21IvBn1e/Ak
lPsh8+alhJG/qRuH65m9qwQjg1ILDokoRE1Kush7DKjx8GpPzOEJxrwALAWma1ZXjZnd1d5D2ifZ
wZLYJVOd1U+qtOj983dXgX8cQiw/lYzgT2WIiQv8ZxfWqCgrYv00IK+B1AXdE7QnccOsaK4qulMf
vbqR/m7IWWHkQw3FtH0DU+TkQJeDY9hjqIx2yD54HZpY380DV2YZ9RmFMYLRIw9aKDzVRX7b51HI
FuU8lt7kfGZiMXFk6W2GsowqxLiVvGdEmcavqggfeyo01JMDKxSjtE2rmDUJWxzRcF1Gwv46oje7
IBOG80ofP8IieY1LhiQJvnXSk/1gk5psVqJsLoccY4oh6V2T8RLyIuBj+CY7pjQ8SHRw3pGnjdei
N98jdCAn4cmr1qZUn0FzsWgC7dEz7mdnCOi8Rq+kdhAdHCKIiRjmenO4kMCY5lugmlZ1xgStnm9I
8SPbbnaMDSmqWxANXFfAoyshcyDcXbSt+mqgNhE+7havXnP06qmGHSII0fnkovpiNtN3fIAIycNs
mzSc1jvwD5W8NElqOQk8Y/QUvlu0NjG+LMHDtXWfABniqJJzt+kKX2jP+dp/zEj7D1avAPv1xMsT
0oNpLyh3PsrXi9Bt7suqaV4cCDHjYD/6c/NgkwiJg8fcFbDg17N1PQV9f6h1Ht7aJgLtAE8iePrC
2+pa3iCSKigruf/gI5jZwfnIcR3bHGIX6Gzn2JpLqXLqgQefsRROyfabYdn+NjdsnKigZzHOXTop
FbZZJ19QF9U7WaYn8ImUslbDCiRsbKHeN6v18DqnVbenOZ5uJkWlQESVu7VUq3nMgf5ESO23pc6I
ZfGYzse1e2fFdb2xmxZhI49l7BJ24NQYE7qejLKI3vxirUncxtxL56oSmLULslHQjT0MjWFtyPm+
Bj34nEU0f5nHu5f2OES7YAifE+yWNLwkR8wYR006lsCEMhypmGUQ/bGYx+IrEE/iXMrS3kUIdxlS
YqVOOCkw5/qUfqUhBdjMOQrEcSiSIAJa6j3DWDXadINaZT6CY7hvQusxwGKJfobI+tJ50cmIFDml
azyOQBlr8Gj8YQRBvt1cmV+e8dymW+lHWzIYLgWti720LNwqoDKqsH3yw/wwE4dY2f2714GLJFIC
7HgX3AZLWKjLskwNIdz5fujjXUYfrgokObP2ZS3qK8x1MIux3MUck+qGI2b26oo1Kl0PhVlzbCHT
rOKo/h6aqDj75ewRhHea+PK+GSEQkgbJaQC4CWzEg+WrmylksjjUa704qZs4TFEZNOOmr5GMMCMH
G70JBfrpyslJ6/AfHd18aCGq9WTmr1baVO/F5B9m1yQSrAJaC96xbVDT5fHwaEMbaMolL+O2zjKN
WCY41WXxPilsaMSjdn5zSdP+1XXNa4aQB18Q2dB5+k30FJi17i9JPLt3fee+Ay1dC54cz6y/1F34
6NjJu295W/bizdAN71kcqxM13j2U7I3/rjz9THQfjYZhfAOUBKJlCj5UQ2h0YTz4BQC1UUHEgojn
deVTVuafpMTicsGHq3gc4hFxqYAw4mFu4Wyr3tEY0gTLik1pagMaMU9egSShDb1DXVrWhi4+J+Kq
2bouz3bZa7VEREDR65pjYse3gMsrZl/+M0bU6MR4djPQFLs0J+3unaRd8sfBvjOpXZEtfSDZ504t
dvaGh2hdaeMmoymWe+OHaEbocC9moxG9VxXdhlRvgPZa3P5rhe54VZewL/MsB9s59u8y7jYLPQ0M
evFZ1fNTRUkZB8WVQJFLFGK8b/D6juVwJSbw5OHB4RzD5ojpos0eKOAiUr5TXEUcaGMz9DY54+oV
g9zhyUpDRKesOSUuoqAmA9TDhJ/YWbKSykXinKEK7mrkwwLhA1VCoBgMIjSoL2o0fNFME6QjvD5N
oRyeG2QTWkHWdubXjYXa0g9uuzqeGaqOKNaW1M2OuZ7HoJBRIttfoFCioyyUh5mEhU3oslnTRflu
2fMxc+vqW7pEQjG5qjLdvBRRmR+SvsHl1TPwrjN0ygEnA0sH75mn2zfth8zQpWc8IoKgNg7Lcheh
3bzoF3MBZY6/rq3+5C9iAqoj4n54dCgkaS76SQiCwMGrU7Xlg8b3vplQit7AfLg9PzklOy18j+9e
MT6nKXYXeCvYO6ggCDZGitYV8a1JkXId9KhuYG4Kad+RFED/yyiJu5QF1E2oz5GfPCY6bLZplTGW
pNChM9XStpmY1vtOBGzO5SAUE+oZ1m1wXaYeaCfR7IeiJNtOrVJelBWj3WBNyxt6b6OvQ2mKoxnd
07Hp4DjlxR0QQbmbjC4CUlOAUkbtvbadNj94M23ZyjHfJki7n6YLhLytBJk1YDOZGapdHFg7C2f6
EpZG97NN75u0vwusZ5E74mWYXnizL3vdQ4WsDbEfAv09j13AGfO6sXJ0bo7LquV/Q1sONNHbIuBZ
m95N5fX3kqTftZR9RmDOQ1DQxfVn1LYZLMx+UuB1DNKMGSQzJMK3koMR0jHFpFi5oKCKCqduuPAk
26iylgyO66aZCCNqEnSQAml8PRoXg7WNSrwMjbSwAHqsZSXKZxoWjOoDWlFmBVzCUGOwJVvwHZ7L
qincp7DF2k+4cnoQGFvbJMe947qK2UR9V9l0nRiKPlhd9FqYpEBx+tX7rp8v8Zkjp/PnuyGpngHT
3U8uSuh4vGp9sBF6gNrvRfkEgQx4kVLea7bVHUyHdorf6wJRl9E8MVpmBh4hVucp2+coK+bwdRJV
eoUUF1eEBG5gOM9teTt3lTrqbGKtA7nZYRrdOjGuZdzPaRO0Ry+PzWPS8+b4dYuDyzGtbcyIFaqT
ODRJy0MVoPRy4tndB94YIE3iYqo+YvgXghxJ2CM6DW/DyQnH8Y0vMqvsNcWHXGkHCz8L+RTgzXCC
e87lw7Gwy1tMnn2WdXShQ2xFk/mYIQ2PfFYD/ObXRdl/6NF+6lDKXThFm63mhFhBhqmjh9mmNz8m
rIFmIZ7z+gNEz3NaVnQ9lLUpbf89mEYC8iL+xa6rb2pUSyOZtGG6GziuqiC7DByUTSTJIW1ZRHax
vkYjhYfe6p4TpvwIdrB4KxrmDEXrQwNesqoUUehNdgWS+Eumi8ugI1hXzi2RfJHG4jrgtBHItOqw
vQ7HnhlwdSp9fV+RRGiZJtr/JoKbFzAohUYI6xblGdMJWmJtF9665OyGNbEhYUQ8sX3CdHLsYxfM
tgyHg1fP4hjziiEOr4OjqvJi4zJJOqWNxSG0HKsHAQMO7W1CyIP2dk7gY/FXyF3w92LjQKnhZ/Ea
DzMmvNHk8JpdhvV0jFrCN5j5iJ0cJv4Z7oeIvatIxFRMCeecfMY06GYmbeJ6WDN3IBWHEPQh5Dwc
FWBF03paF8ajGka4eUV6Yc9UqgoU69qZjc3kFNMammuF2ShbZQEQaD+OU9pkSCukQ43RzVyPkAvc
urd+m5xwgdrXfS327IDhrmuilwFJ0ziWl9FcY6NlgGXX/VsRInfolcuI3uPrZPVt1bNZDrN7Qg7A
y5rMpI0O6cPsEo0U9m9nRjvS4GEV8W2Q/50oOXHc9t5FNxK/6c7F3s7SrzhWa7iNASuPQ9gfNpor
jza3W3U1aTi+2DZRYKyUxNbRhgFfFcoS77hx8P2mXjl19+EGMRpB00NEx3icRq7fbkZVAiOhs0ge
ZXXUvCsPTQEBjiZTTPr6fIm4E1EPl7h0iu8Ieum1Cf8lstOXMcPOhnIQn/DMyWEWmGRr1pxghp7R
58gygoCTJQlMAxd6PdQJbIsOyIJjP/VRV+9xyiaHGn7u1go6/eKVPeKKxPw6OUvDz/UJZydv+pQ0
ivaKnM2v5guZ1PXXRg163aJkPBRRCLfdG59FeUKCMr5ABIOE1YYt7xA/xcpEHqi2ku35p3qk2QCo
OztJn7xy8qqBqKSovPr63W4H4+pfP4Sm/c+fMo9mfVD2uPvXr/3rz9ljhjbXpC2n4QDOF+ffwS5l
XDUtt7yd3s6/oslJONRDROQe43o7QTpmBzSljLRyEQTky0MFml8SUPjDDzGBgz/8dPnd858LErnw
WADLoZWA2y1Bs1ZqN/ftwnG0kPdCs1lVdTI9WiMnAuD5A1J6gdK1GenDWrlzyTrtH0SCTT6xkO2M
Cy99eK3JQFpQ1erCltFjHaT3M9YiMDik0QfDciIog9dGdS1DEPV9nksATnE1HecZFx0Cqek4ZUsQ
oDMsWjc3u7KaBBfGQNuxZBpE6waUCsYAaryQo1JW4jqqQ9gDxBw46hpJ6Wepw48U+h6n43xj1MZu
WoR2U45Ww3UH+Cm0mVd+381XYRhtumIRO0cPbBrOVpLH0BZAsDuiMsymuxqLkp7ohVM/RWXcrVMj
YDpWee9+ua/pqzOeiyRpA+2nGY0PvC0PYVY+DpV4yAbvwZwhE5W4tPwhesVxgsaDILlQUj4r0BfR
9DUrac3p8jMrAPKWULXK4i6yOWVO/Cf8zmEc61+bCQVCBgGmAXRQo46lpnYPrRAjZQS0stZ4sa3x
CmYxx4BhfG9jsTVi9Ry73gkSdrPvXP0oyPoWYYSnTZNEB/95Y4dks6aIQywbEcaAAkYxBWpL+7NP
gNATgYBiceubkXe5fBK3Sb/SoUSV0HH6rOOg3eAxRylTT0CFw/TeDBd/kKj2GfUVQL8j9gd2hv6L
Cnk+pliCayhtOBKYo0rGguJWQOhRdG17339vIsziKTEGGyAsUIVf+3R+YEpVXWSuBGBjl1wH6a2T
rnyr8FxPFIXryuO/3KslCyfE3mHU+sY0xjtMFIonE8ODEY3l6fwD9a5K13lo75VrZIditstTtfzg
gqg7/m+GeN7CEXj8c4a4Q6j2/5whvo3i6McA8eVP/zNAXDjuP5Rn24rTscT+ZZPePXw27X//l3Cc
f5gmpjeKVdeztPohP1zIf1gEiFueJZXkDzrqX/nhwvuHlHSpXI2YBzGHVv9Jfrj8OT1cO65lMtjG
P+ZJk8+oCDj/MT3cjaVABtZazyyE4+1sB9saO2g/zOIL4i/yV9RFyJH6pOL+a5Fa8mTVFv2ndiRP
Cyd1WdC8tLTcSSWIP6iRJDVU4Tt/WlfCeynjjGIPc98Pl/e2SCdkHT+mnguHT/XXLx++/fd/nT+1
lo7lSu0o6Qn9y6cGeQ72CCr/M0FX+U5jUKdb2L+BaXHhsZBWjkWcVDRmJ24cTOyDdMSJSF9XFhDJ
2AMet7LTrrmfoqcyKtovf/54y6375eMJ4SjL0uyfNrm+v3y8uBu7zMQC9TwM9XRR9Qmed0TDFyno
1SNLZ30AEf8NfciBQujT8L1ia9rVTZzP90HIiX2YGgu5QrUeu6VuUwHLHWiXpqMSopfLQdZu91Vq
qENaYuryPDMA7YimFk25OhDONVB8dPdhtRoQnD1PAxPe9Z+/o7B//47Sck2eaNfmf3q5Bh/v9xg+
Gh7u/9NykOBkl/vPdH3ver7PddzO8OViRSWIQl/0IbOUgBB6SzanscU77KLBCkmf2Zky907LsbnY
FTP09z9/NMXb8evll1pYlpS2iT3rfHt++GgUzXXsLCT4tiIC1+684SQzMhI2xmBd5lZZP8SiNIgu
sbBgMrTzgROehsV9MEyPxHrCt8wXQ24wf5VeTXgMsZSYqDtxYcCdXNfTtI/5R3blRNNLFdh2A9u+
oGEvd6R9IN+j5dmWDTPKOrYOU+DfkQWdgGPlT/35q/Ky//JVHSHJ2aZ0XV5e01nu0g9ftUNIyXRw
Dl8aJP53jCU4mRCQ+W6NE2XrkIGX5OFh70LQIQiO1GNNBAhDGUXACwSdmKOO554KhFe7REKdt+Jw
f75s8aSvq1pVD4hh0Aj6MPEnNF01BVlmzw9FEVqHsHJrRPibOV2+YXBg+O2vAEQ3e69LHqg9rGt3
nL45k0YrgnlnwP72kBrehqmeeUKXg2u8dcOr0MNLoRyy3qLA/ubH4Zs7XtZmVnyrB4Bc/evQ2Omq
JanhChFjOd79+SqK3xZBR2guo8lCazvaFL88y0FrOPXUDcHL+YZ1SWZhFM/gWRZrkqm3c8jURijG
SSbMhiCJ3VOSF/Y2KJBt/81HWZaGn1Y2RziedFzpmcq1PYut5McbGndGGLSMFZ81K8wBJxmEQ6PE
bKlxNi2vOF5enjXL52WPqd9QTu/jPHwEyQT6uw4RI3mBdWRZ+JsXftmpfv1krlQOXlSbTcO0f/lk
Tm8McBBi7xniGGpV/0YignMSzHFzZTMQ7N96O/JO3nKzAY5GYB9rKDaOmI61ZNBEoGFN19Hezj3u
jXH5qBFy4/Vc09WaYf4HePuvSKxRh4YzD4IxezqWy4PZmANItrwed21DtLpfvA0ukU9dQnuZG6sO
GgdXTiDOXkXuNmCGfztKGx8HSP1+ri1MEyVDCL8n49Cp73JilHm5xyfRRN0xJlXQzqbxTugKCBlC
RVN9MQnfaXXCkVSQPovshny0MXYukM/GiIh6Ynij4ZijDAG60z3QVkguY+2kf7fP/ZunwWUuzuvt
2DwS1rIP/vB6u61AB952xjNNbcl5HUfQEFXEOnYxypDpZOQ2kS8VaR4EEzCcWW4A8NzoMarnO4aO
z56roYxjIf2b51T+tsU5GFFMdnUpkMbYvy7/YUObl0QrtPEdZbuq8HfEsP0PcBnPiwlBKb6iu1up
QFydPxdh31TUeXo5LGAXoL9bIWLq6vPF1RzPwFgTKL089Rb21zr9Z/H6Mf7f4BMk1O9Vg/XbEywt
4bAvcCHxJTvLE/7D1WzHWJojooXneLTbLRIJBKGGTC+JdfQuythYQ6rNTkZfnfCG8aa5Ft029GW7
PmlI7lR0dwLz9m9e+N9XcPYqPg15yFIyujZ//lBuSQmp7Sp6MVOKlzQHOMERx1qdl9tuqsznoSdx
9bxv9kaR7ns3eaxJnbkrXODD+dT8zfYp/81lwpKvqNoc6WnsJj9/oqrg3BM3RfTStFo81sXUoizq
3gkO4O1mVgaFk3k3PH2iqdgSMBAx1VcG3or0aE+TBTqqDaFiZySYaRVjcEqSfZgWJmJhcdv3fr86
FwBMhmxQ7V59Vwfj4W8u67Ia/byOUkELy+Zmo0O27F/eHLB4WBUisqSHeUTHWwqmttRSk2cSFB8m
xSaLtAshIyR0BCD2ZYMcaYNqzySDkRb4stIWVR4ekX3fz3Fy69hs6gIe8t8sq/L3V9xyHM92LCaX
2E+dX642QY6aynTsX7IgwEcqDfGY+agp9RzgKOcGqDwBLQaQZwU616UdaKAqpUVxwfw82pqxmnY+
CTGFF34o4SPiy1HCdKI/lV12T0tNPMazXAXMsTHf4ToXs8ofmt6i0fofX3NCv3A6KWUqnlr5yw4x
1ZF0kWYVL6Y7fWijz65Sn+lUh8iij1HP6yDaQbAattKki2hiEAefk+Hbsu3r2qaQtZeL3IA8OEXs
fKgiQpCVspZ/nWL/k4WAylyzjEiX9Q8p589PuO5KHLhZHr8Eof4mvAgV+qCNi2qMLq2kdh444pcg
/9KEprgNNOpcfpw3VxoHF1Mm7Os/Xzrp/fa42lJqrSTlh8OC8EsdJ7H0u6PI8pdOi3jXQVvnQOPF
6/P+F/CEsOt06F8zLfdprK8M1bbbCirSLpImJjMpPoZZvoTFjEdH5PDWRJruVFORXm2GzrYFWkyH
VB3LGSFXLgApY1MYj+Xi6FTRB+oLdXDM4r5J6vLyz1/u3303Zg5a8aBbbGO/rHCYpou+Tabs5XzE
PK9rRRedCsRcf51aEiioW6eIT6NPUfnnf1z8/n7Z0lqKKsWtxmizfLofFv3IF2o20PG/nA+HWa4J
VrC35zLDhCxv4hTLl5WtWoIDCxPOOI3JJvI4Ry1Vg2lO6IDq+W+uifq5muKxs22TMspVlrSBWpu/
rk/cqaS0DNQFWIs3xmyBh8fXU/lmdyxtCuCl2h4rMpjGMQawtgx0/dnfWZU13hJmiY/RJ2f8vFBZ
owlxpidIF5cubBk4gxtynL5X+YgzmAW79OfgiiXor3U3gVWq/BQHYz/LTa5xm4kAjn/p1afYY6D/
5ztg/XwHzm+Yp9lMTA7Dkj1l2QF/uANlV5ZY253u2UgL/1LN88y6QGOcwWRXt8n14BSE7TjJTRhl
7S5XtbF35vGqaup1Wybsf12EHhdciSax6Q0H3Y20fO8e5CWW/Tba2CL76GrjVlnusO9NztlTi9sk
mGG4J0V0RHflHIkdC7ZzJe/jChJpC+6fnGhgyWQlfTrdDBQ2zRGzgf1JtNnv66X8b1oOMjG54pM2
j6iRPHxrSB5LkgT+fInEz1vucoksZfN08pjyf374+RKJXLthVVnmsxX1yNk4SJ5r/fMe6k7eUqWi
18FAaG6DkGSBsLKf8uUENsbYMrphuohGgnj+5lP99ozSY7JswZyLHgaPxy8vbmbmUcn4m3P08jpg
csYaHocPOm/kYwdu9crsXLWu6TesEpCBiO3kjaLMX1tBaf5dKfxzy2e5REvDyzQlVRcnJPOXpyjO
SOL2tfKfZ28s3wZ/qvYOypkIvHbsoAajfY8LVpR7jtnIZkLMX1lB8e4l7ducehhyfSrLPvgww9bc
uZGz/fPVUsvV+FfFQZFBsguVBo00PqvAy/jbPZwwHCfD83ltkSJnAsbknhiakBYQfqjUqp+quRWI
c2ELB3ZQIkXN7C3Sr+gidBR+fA/uojZG4hihK1Tc0h0qzHMxikccwJPaDbX1bEzkLcGYdrZuGw6r
GljQ9q+KVd9WQPgfYKnu//ztzov0z98OFL5jKa1ZsLT5a1GYZxzCUmd5iXUiQQ4ySbf98gWLAo5I
8jxWiSh2ZuCQ6DaN9EiEYcPMCuttnycwTpLkkBkdxmULW0XKDOXcSekMWx2KVmPaNRnM/vkjW8sT
8fNH5nFxTUhoJk8Mb9jPN8STSAYZWvTPcwr70Ca8uaRrdMXcjKIVdCwKi4omux+kKEqGHJetdV8H
PeAvJrIboPQwhBJt7Xw6qBfdcrRKnW7cOcIcyPIc7rVIyKSy8mh3PvF0JuZHM8ERYcxxc6pxYBh7
wxrHtZkMWHZquSll0SOEILCygRsBxzy8LBXSTcGYirZ+x+DR1m/EMPNO10hNLU33MHVh7ir8rn++
PL/0UJfn1UKX6HCF0JDDwF7e/h+WZZeRRV4hQ3ueGESRLLxguRI8rnHc3YkYZG+nqm57Pl+f24op
Keg7Mg/erDwF2FRD/lhOSeeaLTaRH/YtqJI/f0jq9d9uopaWZy4dco/nTv+yfceFaSbe7LrPA27v
a4Sld+cjIjkyyfRmWahOz4d7I8asbhyMIVmkhSO3hEA1G/LsheORae4006n27OrJDnG69ya9r8b2
+luyRb4FhJJvzn/HHzcIpInPmpONu0gt6zI/agYtq7413G2/PK1qnj4rx8q4Ot7ZWrkNUa/vEl5r
DcJrheIZnUYAMQFz0bQ9F43nXsf5Bc2iyb4B5nzptv7JVQ0gu2WfN3RHcq/1YWgXU9F0MVQGvi+i
fZhASnttV5XYonwno+P/n0J49uwNJ3/iDFl+4UF7e7i1z8ig8VwtnwF95TtMSeto6UhsfX2sGGWv
edAe2nTyVtjWsED2HQayqlR4R5qEVPnCbb4pvFQke9LC9RJzHzqk1VK+YxWuhkNKyUjLlO16yOcj
IcvnomrsUMKFtts9SLv7JJnyu1qqFB+794pVajfQCXrNk1ZeQdbo1oML3MkKECrTicugz+XWAW1D
dxnkbUencXg25IiwAdPIX5Xv0gOKlEU4POqS1bk72Wr8LHWSXlZ+3H47bwlLhzysxn0yUEFPhQ+9
jlTUddGiknMiPz2cG+aAnDBUpZW9bWBrIIoOPTLGqcCWzm7jcbXDrBlhQrjpRd71EcOFHuJjGM17
MImsaURlE0rrQ4way1uCiVD4kr6URK8O5cuq+n+Unddy5FiWZX9lbN5RAy3MeurBtXZqES8wOp2E
1hpf3+sisrqTjLKI7odkBoNk0B24uOKcvdf2+pLYYuu2AXm7thscc2pEPqaC++LIUcKalSSg4M/k
3kKAGTGL6zGbkwYguhTfB2E5b8K0pMw+kjfrCF8M4r1UtP0S4gACJz2gxMOTBHuZ78FEknBsga+V
D5ay5MQzBz4MoxeYDMkT7A8CMmvACPycb3MnvUMg7pJHQCCf6gCw+FlJEm90muEqGc1C0JHO0Mt4
a2LJIidFozE9tXxIF8/n3oAjApnJCrYXpWVxc0SzA11DD+wEsSzMCV8C7K3Iizx0w3MYaWfbHJLt
4IKfnHasuXhDhPG+ehEq00x37vDf6tsmL5makWXT3Z8XHZK+SE0uPVEca5rrwIWq+tPzAeOizQ3W
aEFxIpfwvAWFyvM3YVRkW38szlTnlHmC4Ho+pKTDBIqLIBh7caa6jx6ZxEs7wEEeeqo9n15/qWX6
Nqs0EoF7DtwkJupyu+1HZGhpAroxgLemirO/qij1EvwB8MKqF+tHsSjq5tORHx11eC8VOaMtgzcg
k8mgihqSzOshuZtqN7aJb0AUO3yZloNnhNGhy4wDRqRl1xnHLijVUwBIC7fnvZ5h5u6Gx2ldqfsY
30PdbYcS/ROaVw8opVwfpXR4UgY3XXaNih7PUyzOC2m4dvVxEbGPR+VD98Egqn5NZ5LspzTpj1ZG
hM/Yk1utJsozSibrUA3p3EkcZz5N9VHm9CvJCYl+cWJ9i2gR4ofkvE/XCZ091zlotzTB53KDxMbw
VCQ4OtI9agsElyCymmlq6m/0YgBbhyMfGAKTLbCrRTlVM8L2YySR5IB1UvRW/Fz6MbrqA4BcCYlZ
E+ClbvuFlCjtroEfs9SdSydLt20x2M9qhfvBSVA2kDo8DIcoy+qNwWSXsFZP/7wq4G5GqHWbSp6Z
1TAup7/2vUyhVJ5QNGnRbHjoSRdlMcB1dBxliYGDYcHtdSOyERCQepuwZF4w+pgoK84KM1zG46LX
yvsco8Y2B+c6my7sNJjNIP+RlQQeRk0tzWp0WGA0JXtdwHZ2CglXu2k9tDUJrlGAodQeQPVF1bZC
epehzJcDQtQUqmibAE6Yxs53ixij2lS4jb0bFkdt2yoQwdn/7kvLEpFtCakE8SHMkFIjXu6WKi7w
6Uu9Fb4RNHgGQMvZOtI+Kwio22mbZadUgdp2vC+oAnTGYB/oSLLoIE4IfMKz8GxWd7A+lNKqjp1i
XFInj+b2GClblNhYLywpf82jjGiEtGLqruN0RWqMYNaJxrEjIauK5EWV9f1abTsR/cDBVvN0LrJd
sgkSxSvFbLXtVMuOsG7uEwq9SQdcSkxVUyPKtR46J2nP01pLdMiaeblZgDthrRLLb1QA6wZgnC8I
M7ZJNtPuYuyi27zDkaCj56nZoy4TDzZw0Vj+fZXbj6YHxhAve1mtfeNdg9m9MSVlp0CD1atwXyb9
ADJRf3FSRz6o2h+awVTqf93CUNY1beo6NPXl7yeXlu7EgJLOwEmeom52nWId1+neUUkLprB+ns4L
YIrBv8hQ/qvMvcrqQ6tm9Bso4NwguHlpA6W7DUV3V4YTQB9r3BdSvE9MDdcyIkjZSo17ZL6LdED1
Tcn+YFVCJWKP42ZsuUtdJkszqWUBmm5E4WhProxbLhi8jYON+yYjl+FmaNuHLsmk0wDwdDYgRd6w
kUdwqfQ3lsy9NrUzM3a+zF2rBngekciQdojECmnz106GZbQNk9PQIWPXm0E8wMaBzMdw0duGSnEi
eR3C2t7qI+BfeQS4Sr5tZjmXqdip52G9bDO/XSlNfO8EtGuyPBqXTTO+T825EZD9vIPrtYh8sn8a
iwmwxB0l9zEvAzRmpRBaxDoQsqM8tNlYX1C1wdwUj3eFbLgsbA179n0px3dFFXqvNHZwGLseDkgn
aVaOIZXLaUyT7ApSiNrsWr2dBif0kzslaN1lNZjCSVDlhEoyqn0llNZU+CMoFIAd7WHA9qKQSuMT
X5ESaS/A81MBOaxkd9UBtJiT+g29EuPWzGN7t3MI1hFdANgC56HOm/WoVCmkRPu1q+v6FPTxQ1/v
QMoHFzOPjyXcul3cRz/SxoEk2N2ntnnp0PveaHVCMWgQHcvpgYmVHEup2ccrf8QzHuo1hHE5XIdh
Fh+mFQJJ4A5mMkNfzJ0SIeAHakj7yANtKjdEJPqxtQA8RlDL61BFn1N7dKiHZ8qo5hp0MidbN38a
DP9c26myww9YElhL550yMRN82160sKPa7Jtqc9fn8f2055gu8TT0EfCCPWtrbW0TyDkvzJFeQmy8
ZWZLmiGTBwL+lRUV6oN7ywHiOpSUPZuuVKjQS/nx578mtiFx6djrCPvQqrK0H0WOL0pBDN7aEhRE
+MjHEKxa48u0B3l5KxMTHMRqplZQVxwm3HPllncggI3Hviw2fdD9MBtTBts/qMR1YdoaIlPa5n1t
ELKI1gx+0Uouq+GoiCunBIDkiBRGmafSOWxJ5F5xskEAGG6j0ZeXZa8n6OdHc5mq1cmx6M5PWyil
KO/9xt7DH9fXdk2yEqsl8O3SuqS8wq7t12GtsApQ41xbbrSc1mKnE1e5rPAKd/Ee+Fy786TwdVQg
vqC7h77GmeQAz/9ZzDF943iITtJjE4B1HGpxxam9zYK8Dh4GUyj8qxUQXOVBt50N3v4Y7Ync7Anz
+Hkv6SNsEKRT/WnQmwf50smK/Ib93DSuAe0aMQsgI2vLUAwIC2Bkt760rOuSm2dALkkimdBj6ID7
uDM2URM9qmWqPbrJurYzfdmSMvTkm/V9JnCqjq3cyJ6v3Dlpets4ELDRUZ2Jp2KOqqzHUopmXeWZ
93aSiiKIczDqcQv8Sxol+6wXQT9nlUKc21BsDO34ioEM9y8yy7NRQXnU22ydNqIWgQVta8V9sqkD
6RlRLugJJbMeY464GQXLJNlFiuQiqZV7RPVghTs/U44OA/2MTznZuiY4zo43m1djt7cHEhVEC9OH
Kjy3+yReT6eOPCxjdiQ4cP3WH+eZAWU+KipnhVsIPa6oLehyPgCV/CiJKsFtjm6IQ/VGKrBUuioQ
Rbscic1JxhzBPCfapCm2ngE8tAt+ENkBJEM88pr0YqSatbFS/aJSL9p5OHfnPhEuM8+ptSephERa
NQ9ZPCZ3bebsrQSaT605MUVxmo5T3Xvq1uZdxrmULfg8aKw3ySTPZ8hvYylHlc6cs5q26uS61g0G
m5QL0YPqGnF7jkH8kUv2ZEmCc09NGAYVJ9TeQsEY0d6B/bSQIf+z7SpfjcT7jBuKsVlbzIwSJ1On
N87J9JvZ1O1SlA6Ekh6U22nQc17UN11c5AvVBG1ryf4NKMXw1pbVNz9zznLcM4zlfI1tWt5wYl1w
ORfT2cUs3JbowaBaVoUP9V91boRlZ59H3alIDVQvUXyEqoumIe3Us6V0h59aJdFBK2KDnIQ03Ony
8IMmMGX1ujimrspeedCvqdKCJZMwTYpzrwnBNjWqEsgTBYFpizitjaEWi3KJwQuiozhPzVqFZPuv
PaLRhiuvbW9sHK+A4j0wM+C42e9b/oXm2Fk2SejxKdbPp6NqqAItDVwjmfkNWnutH+ODVdqrSjNE
cpYVLZUGjFopbPaiEzsVIqq+J/i7irb4BZCjZqVNyZQjZ0Um6bpPqIuFpXTyZAvdjgpUyG7wRkca
1q5pTEScb2ZhWBgkPrXiDBM5Z+K8iaVLHky85PNpKvZ13156Hd8K/AkUXWKVtIWtK5luK1oM3lln
1+BWzdqKM2ceczBcxThi1tNE4hRzvUnUhcIcs6YIumjMi89e5NTCvbeCvDh45WY6yyUaaeKJGu8M
tcH3AV1saioPwhJCmlc6R8uyzS0Uf5nYoEoFRn/XDbd5mDuHrgc0ngEfIVrxs0rclwiiI4gJHg/D
K4xFU8TYk7RnbyFlAVt2F3HFNB67SHQoZQz4Q4TVrakXNcbPdjZdXsnBpT2M8mEoTDzrI9lzunPj
thq7NvNI2iA1v5bQRbOArUDoMxuksgHUOx6QE6ozEnqMfZ7r2m5UvZvOal4rv4YJZvbleVQ44dLB
CCgAcaCOIZI3Bemd6K1+X3H72qwTVUHDtGTMSWzGZBR03/pSetL0iUGV+6nSoGIPOiuOktQLInsQ
eyPmR2PeylunTrWl4yfjH4qSU0vha82WVggyNp2JgX6h8a0RknglQiyr8Z+1Vo53oUjcooh3EwAm
WZFKh4OyVvNt6Q7GIi5qfeuqUtA9jloSPXnVyI1rAzToKikaRgVHF6iOcKtQnbIjfyPb3rskV8Fa
LcMbZxj8jWYAOIs7pnXJKlhY63bcmcHYz/SAg2xKciSnaMvYU7Y+DVR1qL+U+3rqnStOFACGxno6
/ZNeVG56CzuPDUT8D/fk310V5GBoGbgiBn2Gb42YQQsqlpIUfZrKMqeDbdXLzLrtSJ4ysfmuRuXT
kHVz7nHqNySNvkJZqXMT6scCo0O7jG1Fh8vnECMuyo2JA3PRKbT+fZoa0p7dbJsVwzo1NQo0cqNw
FKWWMzZv0+rltje9N5bnTtG3UwVSTZi99SE6USl9D4cBe6qvHEiAuJl6pjjQzH2RB/2SfvcfrsU3
ba0YoEJRa2ugDmnksIh9LVv3rmLHYdq6T9N5ocPUtPISmYAOodojo5KqppEa5m2oKURKx/AdfasG
OQsheWHkrM+otQ9+I+3aEpJ3VsiPMihiWvyBt0pTSAUeLqmossqDZtJMnZ560m8R4/s0VgA3StBD
VTpKh5HxtFDV/F322Fr//jH8psue3qZCwYW2hanBw7O/vU2ZkqYUgjx4sgILIinhYgsv6stlVngv
TN7aTUSm8yzNoYrZCClYAXvCVHw8d5DgLJLWKJC1tvyJytw8yC2zrYLXDf7KLVvxdB86SU8cX/7S
FTBGf//aFdFY+foQM4vwHKMeIiKUmtjXW6QjwFMaTajWGnpu7I03uUNYvCsl7pp4svpn0W2qSqQy
iW5p5bxMlXtJz9RjB3jpDy/o1yYCjWcZtTyddm779/Yqa7HVGanso++UjCV1v3slUy+cGEmeGsdg
V9jxIYHe5zqBDQKKyf5n778xb2vcQ7Tvgj91Nqau97eLhEJJRoSnmJalfL/BI8BcigJm+NzVoJvh
EIfLmHAs2wm2mOq7peerT9PTCpSJQOZSrBrauu8A2HBAZCWRup6ok4ZzDruq/16curjEF9xLc3Kc
AcsDRfU0zIO/v6LGr81O4WkweJAdzu9c2q+3uKG8rvR6Hj9XlAPvIt3ZUmsTEbHi8YMoMcvtYFga
6oVk5PpO8xEgUuMeVnnt2IRGYkKbToge0rBbH6o3g5vhPImK5fBHYImNmVG8RKNXnZ2+J5NI5qjm
Ayihz7ed3m3b0hAZjfJn69MIoktl6tU6Vn2VJRXDdQqQqqod4gTYOy3KTiKIqg8u05G9U5rxkMP2
pIK5m47BFOssrbeewZP3nHLlxpBuEx836e+v3Delz/RgY/igR4yyjs7A92pQEnmBT7ak/URySdTg
TXQLMK+e061rl714gSOKk7byU0VZ24GzkOJa27oIQVekIZB3oEDK8vIUS0MRjdAupPuu6jWSqCHh
+vWPfJTLbVmOoEBCdiacN/QtKI4H1KozBk65T7k9k8jqD+9MPNZfRzQyahOVhyNmLA7AX8cEIJsx
tELZfTK1iFq+DzZfzkAgZYTMi04hwkLaKUI8UBjECQzEN/7cmusJgFIlx4SdJT+mo+50g6ed89Q2
+1kNzAY2uwEVrN+/7n/TuOfF0tUWwmuVBrfQr/ytEWoRblP3SRg/T+V2RbbULdD76hABarjnmLHh
ZHUTSr21otz8nBeRu8XietVL+gscqmZlQ1d4elTdIiKtxqu2pFWfsxD8vTgLQuFaRJWiUrZC84zp
EHdGFYCQtPx3qI/1fayKSTAB6vb7d6ZY36U3vCdMRxrSMt1i0Zy+/re3lod+IxMrHj1PV7AkL6qs
ehS4xIxtwZYTnR3OAhvSp9jW+oEMyEdJeZtvg2rkK05/2Otlm9pf8bPShXgKyIK2rhOSpkQ1Mhps
NktQ6aiY0xUJreJINJU9jyUwSgbge7YoXjFePOQNlKhHee7Z1Eqmuk9agGUxOMhtdDKz0AIJXMS4
bUUTSNGseBGAxsJU6J0m3aXRoywZe+c41eKmEYIctt5SHw7Q8oL7whrbB7TjuZz4fEN1j3ISIL6k
sGwKPCro4UWXzZuk2mmNC7JGqtVVUQ3JbpoTJCGvkXLg2GK0SkbPGbQ276dhG+Qlvlpt2E5dPtlG
h5tBH3HFbnI6mRLa64DC5MTGzCHTvyBvSMaDIdWD+9A1Nvh0uLZC3RmZhXoqyaycBkcT9a8agTDg
VQYFI3BqrYTHHxnww7Q5i2w5X0D3UWjIPRKCohxCX3+tRaKkJ/sfZHN1q9CJPtqhO07nXKkZHjw6
2UVY4DBWKxsmrYua0LR7wubc16YexqMjGr2m13xq3SAfxCAAfKM8tiDv9tNjVw0agPHUdIAuIIXV
h8xcThWK6dPc6+yDHB4io/A3IPurWcKpHowqaFITzF1iGe5uOjI6tU4CQCfvikFAhZ2XXjEHWrTS
m2uPIlsjOg3i3NkFITCbBJBANki7rvSI7Y70VTfkVyIJs/m02Ut6EJomZPhOBxblk8O6JLMBTakE
T13lbFLaAZG5lFHs6DA13WV6tssQuvokSrGFNUGXnF1dd+Q/hoDjJIbg7x86/ddp0IbSxdQuRIe6
+V0p44/4AFqSWX8KuqOGLtp0LiaMSaXFbeQLxe8WQYnvXi+2GD3jhZvhV22JhJ6EVtbQPRj43aFy
XKeBiUXmyfZT7L5iazJ1paeL28v2cwk+YT3dlMG7cz0K2LTFUZT0knNG+ncZTVpjplcGi2nPCknP
AKenlKRlgGcbRuOOazbTreidWKoCJzJCpd9fkG9OMbHiOYjbFOR3DmdK8/teoS3IyjVTs32uzc7Y
g/InwkFC8jeYcv7TawQHNN47WYP/CKSScNgU26k0aou/q4cs2Ydt0S60pObRFbLM6SX+vy+K4Oqf
/8Hn7xl7/MDz62+f/vMYvJdZlX3W/yF+7L++7Z9fP+Wn/vpXF2/125dPlpOR9Lb5KIe7j6qJ6+n3
YU0Q3/k//eL/+fif2FFp+v3tHoh//6+fO70lH////z59pB9j8xG//d2UOv3MX65Uw/kHGw+hM5SF
lRQv3L9cqZKl/UND5iUbdKuQTZniBE4hqPYx9Rn/YJ8KWxQinhAMmWz6KpBhfEn+h4mKVaW5xTLD
sMdJ9b9ypX5tmXHGxYCAHUtGTG7iotS+lQHokDcdYazjwmsK+6Bb+0wtk1NSZ6ckdqMz3aD4nIT5
XQouXTa1o4uydOZHeOe10OhujMK9nWxaJWJnmYr6C7qblRm58QOYL7aiSqttGCRXx4mzM2jN/s5q
jsC+/rAAf9UscgRCsoSkjAOHgQ3pF8OJW3hu4dveuNDCBu2U5A7LKDMRPDB8ZqHP6taO1fCHCei7
f8NwZIRhMpYSZFOm4XwXItpKXZmyKQOz7fTg1LtmvmE/DLvAJPylzBP1HGFGJ2I2ObiB0yw7W3sp
86YhYW3YOWEO0Cr0P0g7dgkeDKHlENIkQOcGQNH2lmqavVRBWo28DDYBXXrXk7X6t/F683PT+MXg
K8bS3zaThngTJgdgJGoc8+VfBPGFV6XQGijgmuaiGv0jWv7wNH0oio7DECDg2RAQIaSzvnOmL5sT
QptDZjrJUXLG5EiMUnjw8ndTTbKTRwAL6ZBK+eGhlKJu2CY7wtJpxwwB3Ya0SIEh2e5++hCivmKW
dSCLWW1/Ao3nznHBZBe//+hgC1+l1IV43Gqw5ruSbk5eRofpQ51oh07WIaT47AbSLuAIHPpEjg1q
QdMluoL/GFfjkA7rdrCI5LI5qtCkLYJHudC7OwuurTLCTsva9zYibiZkuJ9T6mF7xg45Bo32pvT5
W8wsO9dLIteCVv8sfGU8yz3BEgFbDxKoOnjGkQSV04+9FevlK1AJ68WunQAdElGaHinnuyCikzQG
g02917aJOhHZ327TQJIgwdpria5hV0VaUpOCpMyqEIXAOOwjkCL3TWvfoUna140RHYycoDFUMUoC
rh4WxXPn5xs0xQt/9Pct3qUc/kJd7acPcdbXs2RoaXvCR9tPH6jKVHuJDBrKdJH4aBTaie4Ife6e
sMrcivZs19y5BSN4P30IWvmvP02fSpJ2hy8UH4wUJgfKWfEhr7JyQwIf4OmgoyxkbgEYKgzeWL1V
ajrrWt1nW5Yl9BB6vo+D9qNuDoFcRQ9xwy1J1IrBMM7CKmRnycL1VMSg0OxGroHwoZ2vBjc7+Kqz
SaLYvY8oRh7DwHs2AOlIZKocPKUKT6pleqd2o/eV9epCpNUJxHuO/CzeeW0264vHuAD3HGv4u8j6
ST9ScCB29DH8yWzwdUsyPUzoyk1LtanL4DD5VkwaMmY+SS4b9PRSA3K3oQyTaq8VmhVNj91dncWv
5Ix6OyO2VpoaVytsncnK8qlJUE7agBd1AfJ4cOJzgSVVrXoNIgdBLI42VINANFGVoZECDQ58q+rY
7iHMTsgAv5X8htgzW0/uXFsnPSosz5mPqCQZgv4Ps8avMx+lUfYaugZlRFU4Xn89yZWcSiNawpCz
09ZZ6uNArKr4UDTDynHLDoVK7d2QIBjPprpEkjb1HQHApf1K+Uy/ZR7PjlZQWzO/ryDzpn3wSLwr
YfEagDS7skuSa7VNacXjeojzAWqnrv1hzfimy+VmUewHzqrIig300DTUr2+ikjy/8HVg+D0Uuy3l
qZpQhjHZkEWJxraLPzRfGEJKwpUL3yQOrV/6rWQdurSC/1u5GW0kj75UmOOgivXqAICw+ENF7WtB
7edrhLuAE9gGQPHL+mwC8yfBxaRsY3KQ7awc1hCZZ3+4FGJY/ndB4edv0Zh8dLbSOkvBt9tZhXUP
w5Hf0oXGS2E1wVKGdhkwKem8aZXO8ehkbIL+i9zxb1aeyVL7t1/KjojnRFZZdGwD96MpnqW/HZmB
2XZ5qg75AvtgvEs93zuHzdyoLfkEdSnQGU5NTe59F9Pd7gztgsoVPp81dk8gcFjs4yenapu7kiat
rSXdE+KQcofEJpuVWevuqzL1QcpRBmt8FPO9r93pvR6ca5jyKYeeTVeQUkxGgndkhXoJPRFfpI3V
2vahrgbUmg9aNTS7MULuGim7Tk+rkyH790njNNvpM6RahKR1yVlSXP3UQvOqhfCwHbOH31+sqZL7
9WLRN9dVylkCZfKLtYsR7EljWSQcjWna0V3Vjx0RCrXIhUxDg/O6hra490MkepbUwsVVmD+d5g9b
nn/3OthniXoa1A0Wv28lnNQiEIZFM0FbLBc75IElncazp9vhk8TzQ4amcSurznM96md9tPIzBNnu
f3fOofKlyeA6bLgkSNDZYX2Tqrd1iJI5QyoqW0U/V1EA7boY6xI62/FEsGJ1qICyEQmGdL7qyjvc
3NESyTubDTWh1T8CwW2z6MFAr7VW4A1s/nC3ppPWl9slXqFFiYt+OPv+7xU6xyr7AjESLIwQ+ZBY
nAYlAiQe8LJh8j/YNDnOURmkK5aGcVmkdnecPmiTdnQ0YetF5ESQJVYfu6du0PU1OnIfhbeQbcXR
OEsczu9S3I6bLtEk/P7KTePX4yqJqmEHQr1Hl0sNpmrcH4ZrpDfMuPq9ydu3UT+9qATnNo1crKwu
puHX1zparsJf1mimVnnjIJkKQbS3MrI+p1JslHC2fwYMqAFwLEG5om+9k3Qa8ElgNTv4HFCWKkW6
sYzsNCAGo4COsYJpY1yrtNKjoudB7zprk7TkynpdGh99KqozQtZNbzhpisIHX9FWAe3mPIMvzs6i
2OmKUkDidNRNpqsfLiXXuYraZV6Z2o2nw1edu2RmzYayU3Z9GVHQkLI7L3N/BICkP9ANkKg8nrqi
7jaNK4KNgC5Oo9VLrHbluexZulgHOS2/Brhu9tMHncTKJA6dnRmzr+/SiAJ7QGr5qFPxaYIGKyh6
qyhSb2xqIAjXZiaP503pEYzrxB2TE7bxFU7PBDVGAZZSTApjompr1XBNgh7WMgELp0F8SCLb3Hp5
fdKyoDk6ZaBs5KG7B13XHNO0NHYUj6DngJDkPNC8EyqNwSZZ94Nx5PVGp4BI1kfbG+alZV97Ot83
VkzAIDw1UnDi4KYodAOncuicDTn64bkOvButgZsX5394LNWvNdDpsaTuYOqchbDY67ZYy/42odcV
EpXUqWOEPYr2Fg/GQzs4yF0Yj2mjIUwdKaXjSra3ttNB8MLSMIN4E51RRsgbqjafofLo03WwynR8
9JjWaMB09FqbEhRgW9B4plJFOtnF6+tqa/XpNeGx/9MU9+vbUBTT4cGlkUUL+Pu6VFQE0QQt+TKA
0aKydx+cFg1NmKPEhqrgbHIFQe2YKPrVG6R0Gw7YtCJvzPYcLBZ2V62c1DD23LDfTyo2R/OvyzQL
JbsVBXIKxADK6N87sgklZrkgKXSuV9kF4v2F/u/KHBxiBZOPITDe4i6n3dPc573zEHb34ls6Jbs4
RXZQzWqZB+pVbsILBFPcAc6tZ2UXyU9+/ucMn5ldr5LkkxFDbPh4NVr1TSuSiznmH5gpPiUiRBsl
PtHqvdrIo2TFPIofN6vuk5CSH615l5jGS+JmF/GfLhmrwDG3aJWIksSwkESX0fevta1e1TJbIvLc
5oV5QcH2ZvXqdRBRSY5/Nw7jZ60nl9zT3mwVP8p4VRr1Kv5JuCXgH92H1Nkiv9zEqbQVLzDixYr3
aSFOMpvxKiX+fiRONXfmo9U+im9xYvUq/p8F8lsE81UiS6TQwksYH9ooelH4UiCBgBFfr0jizMbn
hgOon/L35FIrRX7veQkqxsq7krR14aC3N0fyMGy+WvXRJXNd2JbjXejidQ7Ibqdb/6YX8tUZ/HsB
/K38/rPEWDsLLOtVaCGdRDrrTnAVB143Di9MHNs8aFdEQL6Jd5OozkVXDVps2kG8dCC7LDcowzlM
wFS42qq0G6Er2Ul+IdzoKm7TaHvXVW7Vn6NcfYxS8DwQTVxqT035EdTRYiC9QzqZ0ni1tfDamT1R
8/BvueDixmATf2htCsOxfGUFuqp692mlPzrVehTf4pb5xR9idImAofmSMqpXcd9wM541VDXi5uQD
10m61xkRYpRMA4wsYrcozuLKisGHpw9271vt8dMMsNCKL6Y2HoIB7HUqX/3Mv+LGuyK/JJ+a66eV
/rWwDJISq7UVpZdSaT7Jbbg0anSxVKHHfhVXdLp7SRteS029FmTB9fJ4K66CGJ0y2mynfJbQ4pNI
uDCi4LEbzqmjXJ3MebTDjR6E16bLLuIJUeLkkiretVVwKUK4Nj7F1dXz7gdZVJ8Fd6tNGQRKtWrL
ZgMW6mJ245t4JPsinxsxKRphcNe26UfJoyjZR1MZnsXvInhrBqrlTlwZMR47CZItx23xectAk8t3
HGKvLply4n6LMdmN/t1AHEsKnFG38Y2Z2UV8u3idgeIgCbGxEnyGeXnxU1LWDfMirlHhWYuCiITA
jC4wiK/i/wH0b/ZzF7+7LXTt6I8vRsEw7ev0Iv5L7eYz0bqjm2LC6vprk/SfrqdfdPDVumJix+tF
PsJFjFitL/Y98Sr/mjviSn0Tf05gjBvVzo6FjGmcXqT4a/EgTRe1d9l48yasYUE9wl9Mo9r866lD
XPYIh4rokldfThEzEDvb82TwJOCsXCmmvy207JLG/Zu4mI2Y1yBdpal1G8vdtbLajewna/ELszC8
tuW4dYtuJZn2h7iSUsFVI+Y+LF/9mqEVMVTqMbloYn32jKP4sy5XR0GwMyqGkGOcba+ed0w/4mdT
piBr9K6eQzEU55T4O99B6VIYh4JxIW6g+N3iViDs2mp6udFv2Tq8iKuj5volLr1rhcSq4Swp/uy7
3CyeAKXpriqXLamJQIbYwjNiMhzTrv7hyDnUP6UgbI4ItukdM2z4v0pZ0/CGe/Eb+0Cel0F7K/7e
CBkz4vtsSJtBuS6gpSrvbSwyeoKNExnrvMbZI6Y1MdwDT90BuFhO8xLuuWve0akq0tlIQg7r49VN
pHe9gxmuDFsqvJ72qPbxx9C171lsXgbHOCkUXQ0mlM7rry7PiSoZrz2zttVdMx4ikkuvtUpYg9xs
QtN5r9vwFc0SaZlv/jBee3u8Av28OlW0UML6VA7Wq+Oml7FS9ki5t6UqrzR/fDPT+FJJ8jVV+VpC
j7R19jG5wgIiL0bv9AbEcgdL/1x7yVxcGJLjrsee1yVmSK/rPjVmLIOsdLOWTuKZ/muCJMyA5yBN
j8bYrxzu8TReeEDFP+IY3ALOzMDLXeg82lKsQwHvRBJPcBleIyO7NIZ7J24J9vJx6N6dCEE5v1w8
BOJS27H+Tio89byifRNfELdobNxXsXC5Axza2LkVj7T4hYrkP+Hh0jGnaixztD29enxWlJvpF4s1
Srx0EMRPVr0Tc4F4isR0okDVDnLjNijzj8wZ35Jx2BgwAMWTorjFLcxnJFU8HXytNUvmmP6tH+t7
tbqIB61x+ke1eRPPt3hpZdRSdJV3YpiIn8LfchW/LS28YwMCXky1eDv1tHvBKjS9zU6L3lCGi9ci
Jl296X5E2MZSM9w4Ym2IST0G5hWLJ4knTLyNRrNfSfTFc/MpbpKZspq65Fg44kKOn13H5zA49tng
reLUmKudclOnxSurBtvo4K6xrec4JjYtvjgMkaK2XmXHfArknUZkyqwsubNuIb+lMpbaVN4kjvro
ei+RpU9LppgEtPw8AJGVG/nNK/l1gyK/dcmmYldiNBCv2/jCWYKqXXqJa+UqXpZm3+ETeZYDJmP+
yg38nd3464LBK9ZVXbwLVW3IV4lvPXHHrL45tYO+tAf/Rc1PYp9CSPBh7CXo8CyTXn4Rc0iT2q8c
qbYSMgdxd1yGHbHHtzF5tCTd/Rh4oonW3SZ5t7KVBO9wOW0D2Y5f9RrVSt1sIp2070xlCWYH5lqv
vaFwn5ptnfsrMW+KtVKsWVoqnVudDR3bErFlnJ6gWv5se/dGdUW8BpuadtBujCKZVylFRkhfH9Z/
MnVeS61zTbe+IlUph1NnYzKLeKKyMSjnrKvfT4v/e2sfrAUYIyvM2XH0GAMu0/XWpl+fxNmI55Mj
Wv4XgkavYw4qhoPTLCbFRScH392KIx80/7tKuv2kNkcJiiqv+Jks9jXTe2CeEF1ML0k2XyVIUBz/
MW0HlFmnw0iFW1aebDLZOBrJVUIpzjUeZHPpLZM2RXFrGYJ+vgRYlOUIrEC5Z7JunRWa3WkB+bI4
GtkL8o6e6AOOiVPfeRs5D3nnkCHkrAQPsuLTGiYQutmyUTP2i9xhuc4GAKNZVGg84tKYuVQRTyJc
EOPfMJHtfLspgk3yyOPMeo2ydwnKZOPK42SQ8gt0rZgpuUmD+ve5ed6AnHa2UTBSqYqvci/kq5yT
AkK2ss1H+WwAd1d39L+hdtEb54th+r97W/v6S1pAYe2g/ZyHz1RnoE+cr8tq0BNymHmJbWqOO3Ug
sKt1BdIgMvo7uXTdjK7y3HwNwad8upPHkzTqtWu6c7uDhv+SlMVysqnTP086Ez5ci5zcYjcLq7mj
bEVSOf9WinHNg/YrLizgGPPDsn1RBL5qGeMuQA5A/f6KoxUTIFYDbRYqjXdtdHZBAevanXjbLiwv
ccE8DjxDn0oZgW+ID13AwsDlmtH8z7GJUQOcQVauxsR5aE3lO438T4MJJLWCP462N7t3HtJLxhYF
H7aGGuRWvpdcg3nGtyg7dbF6jU02sxiKqToVqfIhm1uiX9WPbxJDYeQmRM9s/h0bwm9xV6Z+hpHk
kBT9cZiJnvyAHTYTtaq56O3cZmb+E8XN90D0Z2fNQethXJ/87xxRXh6u8qS6TCoH8QVg+ncexZce
FlMGjRl7G84wJf761nCSntMYRs+MxqLzSjw8MVYJ4u4fTSC2YVytu8J9SD33ppmZbtHGKweyi/g9
d/qQmfK106vXVrYvMZzdBy9FhTAzcbJ8APLwV8dCkGJsnrGI10aOOTf9UUkKSBv/3uSZ02s8oiLF
geVMlzfZzhuUrm/2wLoTexBy3R5vcqPkn7xoEiG2Iqvd7Vpvula19dlFBARh89APcH7xc6Rjp0l1
Mj+kJGDREB3OkMNe5OqZ56eUYj7JOVRp9hMRz1rTQfWzd/mTIiF6Uqtvo7Po7AdvDEB/tqV7mrpy
C1gYQxydAkaufZsRzDmH7cld6YX3XHO9pjle63b8HYqd6yUfcuJyezJ0fxnWho1O009yz5gyuco9
izLIMg31NkhmmLIAM1bjr/w+76Yj7XEG/NRrgSzuSlP6czlUP777lkrRk4PK+9y+gxIKoU+6wEp8
WwSslNn2v3tsbVldUt9FrH6+BhGJHqmEEj1xxNtSpSdJM9DpEJ7W+mczDO5qNdjE2EVjGo9gUjb0
UX49Eh8CEHRbqpe21c4N0+7hd0FkVDC0GEFW77vqnkGQTy0jsqqSrxFIkfgkxH+u4rfHsX4rzE8F
sV4qaE/pQADBKg+J2cY0u0bGTWX4H3PrXBSJkgb1FRqGJewAx+uO9ZfsX8nJJaganOxhLuJ1l1rX
OIuf6GSs5HeT57zN7jcT7sIy8NyJbxVvWWj+F6MYXfDVrLyEgTHsQ9emh1bTj4gGdNbiYsWPCs99
fUX65WpP8TVOXCoSK9mysrv7RLvqavOWBrctgWGUxHtm3/fLrjT1k237r/K6eNhe/5AAQYIDpoa/
amM7kt3CVvartCQ0zDrQf7uTG6gn09UwstOYxDt/cL8N3/6YT5AIyUgMwSXRsHyVt8YPSmJsvJIB
3D66JCRZ//uNnSMFoT6nTvOVOuzo8V/Xa89NMREujhAesuF9CL+b+VwSQ1ex+2Ii9QZK6QJ0muFc
cl8+w5zAndU9Xc+VpuVfTRBdNSW5BEgMr+Tzx4PaFGc5o7R/hP353eUdKe+Qa6gAmhlO9Zxm1SVu
+2sYgmJOLlAbXueQ+dVXqrdPw49N8SxQSKWd6AJF7kd1ExdEC9wneVXOZEpOdKfe5lBhNKeH1iG/
ZNXfCXrVvA+bbDNnw7mZjWtWtA+oFK6reLrWsfLNfP011obDWCb7MVS+G6qreuii4KD+ynnKDWl6
7abpuq1chjrlFwSa2J23cv1zGz2JJUdsE6Zl/Iaj47IBt7vzOmVSVYoTEs9LBSJ12zWsJY+y7DSy
iREzjkX38/S8RIBi+U1F2SYipDb0X2Li/TH91W5l8U1ddLVH61ohuxxH8b0sCokxaUR9Wwd0PD/F
r5X9cO4yAry+28YgTPPyhu7gVaLOEGGUsumfazVCPmY4y9tlmdp5cPSoB0otRZyR7tRfZruT+pfV
T6hFx1Q3rNfQn996DjGzRtXS+UwQajWJSin2kDnwxLgaJ1f3DsVG2b1yxVKuMZXsJlKUvfhMeX2p
YeGkPAKi5N7qYVklYuqJhSQ8kSRcyoTMdt/aRJr4xFv4WkqDeT7Jh/8LXAN46czEe0Hr5CwfXeb2
p53dBAlBTEkEUcznpkf4oEfWNgmvKpmaT8YW2ayYUSrfX8CdPmfojVo0S+TJ9hPLvccZms1R1jAw
96uT48WS5hGthetghRRyJ/y5tzKhbCgoRRQFg0Wq/RBY03k02d+y7mPKGLO66hvtPHYQ0edQWrLa
U14eZafhjA0GZnSYWmWV+jENMjV/kNUpu1l2Qz3+4DghwVCXzdLG1oZZ42XF2ZP2mpRneSfDSss+
YmqEOAWWu/ySUM7LFA2HYTAS4o0r2/d2PgjmRIp9JdU/sf6FHT8NOgBYZNTcMr9Mc/crr5cTQux2
+CJeQJmeNSa85U8iH9VAvAT4nIv8HHak4HxVEbgF0HlvS4UGesr3pLh1W2O50kLxNtYw3sr+AWxz
jSrjUuv+Ns3bU6VNZ9oRV6BcLiMnsgVh2/0uRkxbf+d0+QdZ60dZHG13Wjtqey9mJZrzi1H0yGMz
8GCFpzAK3/X4gkLvdVBDiqnKtxgNrVK+AT7DsfLr2zi20X6S1ak6xmKvlKgCTxsdxUSUoXaVTSH7
ODMdGJV8RprhuME9Tn/PKaYaJc/VV/TvbF8EN+WQfMrHDeF0hQ/5KvfcMB9Ylu+yRuS9qgIRjPch
jxzypc8oAdvTfMU8ebkXOuLgWvMmB7b43DwIXrofK0IwUfkeW+hGv/Oie+wt71OuBBzbj05hIYh+
89D7J/6hj6blQFrYHRAL2nnl9KhVKIRyj0aj+VrWTKXcMgu5kSvzJ+Mqtl9rs8cS8b2ozz9be+9g
ESTMXMyI1nLXIY2w3O+wrS7Lx0zV21RRdaYgyFHkqASzjzVyvIkZYhm4KaEhqmYvLqW8GbUg1a2f
GsqeEndIHONXTE/Ee/kRqMiVtsAVxNAx6qt9mWZ3emCjk618Zzz2sMHycncC1GLGTN+LKZQzY9VR
A2sela7+NL3hV9Jcbc4ZYW2Oi8mdHJJ6M393nMUDS1kDsZprl9RfkAFJdin5CxEWetHpXRfPmyVr
XJI7Qi7QblGpXGM/BDcYXguCJBqdfGLzorPYK64iSPurq9Z7VyvWeeQQtbFwOe2UGFqq6Wky3aj8
Xuo7S6lSqpjM3E+p+j6hWQy2q/It/BFXypqfMZ0OM/QKTQzTDve0qcqbZGMZzXeCK0YU6iq1K/hl
Tv1orVu8W2ElmyJxbx3WMbn2J2RlhalSWebEWCcdj4gS412FOnbvuMsnSRGKyexpjL4ao/z0jfN/
VVSHqC8qoo1pzkg7kUHHvfeTTMqp06x1Q0QMa+NZkj+7jHZGCSseNzBWtaWfEBsRthgfQiRsuMgD
Co1POe7qXH2zwOiSoE32X6IWh/WNjx/xKn/J5GOCatSQtgzfnexSSHyILCQJp9VcevqTZP1+FUMz
o13pqUEc7mw7t/qSygCHlk+YO4RXYUQcS/dHCvAjcbmqbsekucgDlTqw3St76EN3cFUGK1Aw3x65
fTysvUndgj7axqQhPiYjp4LobKTZYTQawT7n2Or7uPD3UmlYqgyoMr/kCnJ4LG/Xt3+Ij3/U3Hn2
cxq5FAqA2qMLXhlX8F0vkKStaB4T9Y5LWqpEjAMn7Er1tY3Mj8zyvwdsA7nVt4twPeM+BtG+OwTL
XwQGUmBD9Tzk1U/C8umBy/uqv9UdQkPRLWrGe3n6oA6vvec9e8ELwZ60q4iKWAIDdmG0QH047wE7
KR37e1+jVInlKHTvk3gtNJtXiGyvEOst72Z9be1xOIUix4AzHCsiOAM5T6VAgSm1xpXve59pnm3r
ZLgdO/+epbIm6UH0xV5qnH08n6GjAD023SXEY3IOqWzbYTuYDUrP/FrYSbqKetmH0cdvGVR7XWI/
+kX6Mwb+D0yNF5jdrqR1qCW3N8XUvRasPZI0qeoYdgGKMoXhlkfbeS+yNhklXDMKQTuZ8pCkWo7+
r9aIvFxznaTznTSp6ko/SzFBCo4Z8olMCNxIgpCbxmmcTchaTBZf+y1lwnnyP2ckK6i1SBQyN/7e
1pX9SLrTsT7rjRxQqipSbZHWhaIUhwKJg5Kyt/RXpBw6hvmd0bMJXB/aWvSrpYJBMQLsRgTVCqNM
jnYnpsIuw2NpRMcEDzPjLdBI3IM3ZVSOZI7HLu8RE0RLfqO4yUkEP42EFFNljQ2vehMC1ZzPss5j
g4G43kCe0YVXLLiRAggSdOeh9S5oeqxqzX+USoycsxE6l5FeyNwhrMiOC/S/2lpmsTsD/Wj5yrfc
UDlGFO4sj5o0SbIU2q3O2XmGdWSy/XUxFtJv0WtIEswPWc//Gb2x9O+jIFg7rbtXHOUA0uHP5Ng4
Dw8XlA0zSdBRqvWZIEmbLw0HKRZRvtpm/x6UB2kCVV5ySdpTFOvUOUggzO5XY5Mxrffj3qN9vmsz
+yD7ycYF/VX8zPFkw29VWpe0oObJecul6CpoKuMdioyr1JTE3sCyuHEcZTcbIexfdAOISSWVlIwT
Fpdjghy2JHJJaf2VR6cov0H7EUtNBXyODjYVFwlB7c7dKc14ku8lPl5qTLYOgqH+a/HpTfGZw1G3
ysb0eXSTlZg/OTNUJIKV7RXgXcfbmTxZLkP8DJQZ3lij+PV/7Q2MSi3AIHYCtBG/FlZIrahn2Mah
jYEw6enD4n5CP1nepPvdA6tzs9wSs0qWbtpi9UPP2kOToXc9hPbj1bGnM3CgK1Dra9lEl1ApbocA
EfTBfpgzFJRxcAUOTn6fDox+HcTD6EpwTh7kaS6GCFOyNDzG4NQP3TYgjJLfgXO4Ni7FTM9+6Pzy
WDnDfnmdByvPWdaLrJvc3Sp98k8x3+O4/8Kq/vy3kmRzeHRipu5Tz+yTB9WYtHfkryBZOcsV9MVO
Cw1i+eSCcpTczmjLrMnNcrX+feuVX75Z/UQMg6/k0329vYfYcduSGCktdtNWn/tUgaOCjTpo53Bc
qWl1qWZuryV3R8uhko6IPZvkUT4UEeVNUbZ3cksgrb+WrbH8oeMDWmnyjSu0NcSdAeVirgWM5HKV
UWPvGKBYFr1bbp3Y+lLM6Yz229IhkpCgD46ihaqhk7XsA85I9oSclRj73KG60AxPRqWd3AhSHD6M
XO5km5yqPnifMDLfKPEEueJftDIy620p+b1DVB8x97KSsEbu7azAOux0z6lUk4bV1Cd/D4OH7W0q
htblsVvV33pEOHsNieezrM3FzfVN+eFp71IfF+sh9hHIwrNPDVesoFTwl9Uu9VZEu99j9V46SmMH
vUv4JaZVrK0kePLV74zdCCgijaMbldKv1HaX+ruXj+tWVw/a/CHuUbasHHHcGY79PfXO2kHuM3CK
i2Ai8owSS2BdIaY6wpgM6zBHxtUDVbv/r81Of/tR+qPSF607Ckg4AvBY3DwGhc3RRTV3eCValw0u
aSQUobu+IbuQZFNeWGAf2avvJ29LnbihYBV3HmX3fCdxshFXnynurzONwxx7OzgNz/nGxPstkXUa
bhV5d25jBfHMhHiqOd05fk0Pmg44aQgcXsQRuOlUo0FjTNvMqO9AV9LGoxYjdYUy7veIHR1jY+XA
f5l0BlGKvZcSRcM+KNLsxbO+JH7OSWmkBCDpDiwQ3mkihkx0NmtHhFASTBdk09U8vTLw+5o7f1ZO
0vJWaFIy59Fr6RMoGC4pJC95fHOEVubDq5uf3gxvez3fSmpPGLCraXlNZv4pSYKnJUxHRv/Uob+v
E2uTO3fDT9GMb9E4PvsVV4Fi9RUcixtqHyoLwMqUQ473RGb6GqjmVekoo2cNU8HznXTw06r6rDX7
otfPs5O9izeSMK1uUQpN400cPo+B9SYRvnRkjJQerw+ZkU/5BeflSw3Z2PQthW7xB7wUjoSAIwtz
GBe0RjhGRyTJ12kD2wWR4mJKBK6RYG4B56PT+NST5km4mGKoTd9ERz65kdUsXQG5QRJLuNkmDLJv
aQxOZvfum5/LQgqPkBe8RdBbQW667RXzM6xIXvgs7lZgze+yaqBoQ3j1r6EoB2g792606q00c4Jw
+LLG/tPM9uLDBDUg6AHx4PIP8lTGt9uXBmEKC6Fh8eBqSl2FnlFjtM9u8SahuLxV9pA83yDzHrXI
WgpFhhq9jROylUHxbGbWWZ9Wch8lWpdsae4CqgCv0qxxQ9an+H0wmrix+mmiOrBgh8Q8WF6+nrPk
ER7Rkz6RIxPDBJiSKFbvGA3TVmK4Z1VdfjG7/pvm/8jfyf5WEwrNJbyBMYL2rcvswXiV6G8xOeNI
JQPmVOIhOaYcRnH4m9x/0vjMItZeuupdsjC95DDE82q4g7T/Y7EkRoqZF2zTrMUbNR7vxcX+73Md
n8kei8GWYCsvLdciF6XpyqOOZLgE8suLsmymKLsvvHLjYBvlLkh6ZPvWyouUB7nnsgLlJs/xFyOP
r9KYFkyEtMaCpHxt/JfO2YSRc/Ez9/Ovu0eNS5pGJcRoKy1t1s63XVknB1oyWVNLxx4AjbRai6De
D3DPLVGDLH8Jgq2HCn5/TX+TDpcAlCQITcv2o/+Q5IkM4Iu0bHnodUrJOVnDVPqoW+xBuZOl3Jq8
y8BE9/dy/ySbXe6XGSff4b7NrV0ceYfFfUiahVL8OcuOcvGyl3q6JYXRoF6rbacyvgzg8Pu2uxcn
IM6gKd50tX02c1AxkpHZ5pMP+dMSYbJ1dLG+EnADQ7vJkJ63CLprwmcJV+VGChDFTocvRAxyuqNS
L6yQYnODJyXHKBNlf0pBfzHxkzv9c6Jnbfc/9/I/VyNfpcM/JtBL1DA4TLcTMT8UQRf5nC5PzvFt
RctLfpJTa5oE2iCQJe1XoEWUrKjdc2uj3FzNbrgxjHudLpOsUOkWj1N46qb2EKBzu5IoLqrKd8M+
CEwMGkYAeLhcWXJ1lJ781IbZmpDAM6m8SoEuad+Mmgn6v926wFxkTRCnmwakDGH6IsmmbAUJ1JQ0
PpP5SiQoca10Q6VBbGB4eg/QDStN2sqle8T+nGen+pQrdxrYkv2QwSnC1aQ/gxGTLu9/DjBT42vk
Q3JlZ7dL10PK0dLp8BgRixYbIY0aK8r/9emDOC+d7E4Ml2GNN/oMNr2SPgtWS7oys6Kh8xRv2xKm
YrTQh0bbK4O/AJ0sI71KRuZZ1VMF5aLgOJrRPVVhv6lGutCVIADSZmM6SLJz92WJyUMZg3xlylpi
j8ml5zBcUqiTTSsW+Q8M0HabuLTulmxL7NXoNw+poq215i+YSVODgN7c14q2kfUldlWgV8gijSs9
C971UIediKIRNxVS2DstGDZmaX8Vb1IG+f+zqDh1j3ng7KTIP6NQNvXpSUrm0o8IYwqec3iDjAlC
1OpeyohS2ZTCp1T7YIV/hyzXusAVPBfVa2O+SMUQCO3nZA/ceWcBhA0SUmXKk1e6azVr7pb1Scjl
BWiPK/kjk6KvQwedJJ5JYrtc9VCKLpbETm5ZG7P6MvZObAxL/CYxm9wwTz31lLnkW/m3WAEo2Fdq
qD/VRBFJav6Lc2UxEZZCJZMKEfMaYbkBkOOSoS53W/40j4Nv90viQDm5BSQ0Gw9TvevqdlXYH2YU
/mvpjjbt64L0E6icNR9SGIiWFJOzjHjIUjQOzOI1S/Av4vGrDB2P7CgfkYmxEn/UEvh9SPItTy4k
h2Js78ULv2btL4+FQPmzZHwLrc1VojY3S2GKfQQOmlQLOTGINxChOqomMpUAHASOIUHjgtbwmzVc
sk96AWLWbG9h4n0TXJW8TwyxkX5lY/e+1BF4KWU1J2l5kvZNYzTryu7vs8YHANABPvCqByNQN96M
idKtv/aH6ZirKPVexnb+FXzw7OlnP45fIjTBNaLXzlOPZZDt5IQEABZ3+dnQaT2BWuVD/tuqVVGe
4hFgjFk81FB1y8mhVsDAhLKE45a9JWNdMlzZKbJj3C5bSSFEHEKoWp+G9+CbxrtRZtj16iCmRlot
4iTkNke9cjPO5VZgiwL4c0uXOYVwJw9XNYKbzPAB/GYX3TAB9Hrf8jWZYKGBcrdI5qvYJIp0M13w
ksrDYPQr2TvinOQQgiPUveK+Qp3kf2gzJBu3g6KD8PxDQyMCCZury5hQ8+O14znzzOswP/RV/i7X
KxbOdhE2UD/EKwh6zGhh0cg7JlKAZQFoaSz9VQegIVErKn3/kvF1CfX/9zwXj+HzxgRqInuA3g11
N3nggtgQByI3vE9C7jFSlIKOWRwOnaatbkUnMaSyFvJ2q5jDRZ6QYInl6BEnCMnoKqSLHCXVrQDF
JEiW9hoNqMgzP6RVKUbUrIenJPqloN9W9T/py0lpPda1M0Opb3GFxhtRP6mBSa3NnKJLV1hbTXeO
UBVRfW/XiNh8YTh/pYORt81uKIGyUsGT/qAEd8bQrn03uZMmtuGXn3K8Vok2Tm2fAviM0F+Xxkfg
k4iSlUAPux2i6eRRRgyq/tcc04+4oqXgiSYnm4zzDnRMGD0Vra0pm6i7dAiPgD2WxrBNvgwA71L2
O2lwMaQM5MKFvoTJFwEZSJ9IvhaOe5jQJA9yYwE6oN9DV7cGE+p0D4Zt/NNsgJRqk6/GIquR6mnS
R8Nk9rygxfAx5epTU0XDb2jX69bQAS+2FSTeee++GOEU7yxjyG9Hhr5OXu6MOyAX4YvpwvaSe35/
gdBgu/x5M093HYiBz7FTZljuE/+xjQx7b+atcsx19NUZmQ22DFxmbwnVWdRC5up3PrTd1P9GqvkT
60H/lvequ/HdLr/X+8Q+JvkMFYdn6I9zliJ8U5njJ2b9vpITdmnDWFVhUY4if+i1tHpxemLeyk2s
E+pJ4a2lKfkOiT/1RR10sJGNnX3bLPXlz+mAP1Z5m302WuKsu1FpHrM4yw6MQU7HYByGexuB1E0x
wqEE5YE9UHwBtGCtwizepF3+bGnMs2qoi60jmGOZG9xRyO02KSXktrStbZIO0MYNuk+YZChv9ezt
qiRFSqmdbnUgjp3SxyutRdKkBkYMtOW37sZk4zT2sDFSBpcYH1vPejJsnCmiupAf7QqKLaf+p1HL
GJXsNQqQNSnmrls15brKvUteQ8Jszt53mEXRhhZvHQ+botGNTW5wAyyteUXP4bVXhhOMVqu4DT8h
W37zS+UH3ep5FQXtTT9Oj2NTQLaUdRsAvrvO4soVaBU4IfQFOtWCkdgqVxM9ThjqkX0OYYOvVa9B
x/McJFZ3jMqJcDIenjXyIH8mTq48FHRTowJOJU3YJnsc3fwhqbSPttezbWgWG0dn7gt6933GEPRK
mSHXrovkodHiV8QU6VSzNJLcPQwIYKhpHq60CjSA03SPFRuamYZu9WMXEBj7vj6sqyx4apHbOtrD
U6eXxhoW5dVswlQYDJ571CZqpWOHNtBkOp0MkjOXAVnapnfnN70+z7PprKBGRW2hA4iiDtqKmbgb
eBseSKnJewZVhpZf2tC9HSuUnl3zHtkYYwNAMGH0AN5jNIngk5s3s7vLs+wRNbGDH/Qn+qLDUY+g
EKqGtTpU0Bi1cKgmlJdiZqHo+405JDz5z4AA9NrtR4hf1Tcf9niG6Q4MKb8ZlCb2HtyDyGlrb5qd
AjDMDHzYb6VBwtm4yWsHYjgN7E+jJw51q3rPrd8FWqBtJn/S1ml1qDIOyDAr2to81aybL6EBmh5A
7HFUgktLS5/39FQD4JOfwwzmh7GQ2Ad6DT1/NMaPzNzrJlWYdkbv29ZDiLkYTB+mIQdTSihUDS/2
HJ0o1X4HwdAg63YfB4p96B17R9JubfGkLHKY4VcMi+tbE1b8qkJfE+JJQv/urk7TcN0iLrWBW/xI
jenQwE29hVTgQe+VHz33GKVD6wlmnSqHZTyPkMmoI+XXDNuLW8FFUTJav/xnpfGhSfbpjG2qPafZ
qPAlGyjQ1XI8tlhWqWwhlIwgUgtABIwlSz74Goz2RteHG7VNRvTFZjjaEZBba+gNJRqUupUSrKcw
1Nah+b3pEqzDMEKsPjRhsR6tdksnEaohr4Em0lGpBTMtnpnzv1JUOfNYnyip6dWh64e7wpsELDHd
REb3Fljao2Yq74mvP6tWtPaC+UNIVqs+TFYTEyNKVDQrNDnydaTXDfC9yl7ZMFVtQAsaiEshN6MU
c7nq1MzdQM2f82Ow1ovewgi08dbpUxoveQz9tRVA6uVYD2WsQ6RRpSL4QftR7d8GC1EnC2ayQ2Uz
yVlXyb6sqIOn+UObuQfok1GumqN5C4HNyczrZlubsG0XTLUwCRpsKtheHljW/ZxvvRIK7hqc0W5M
ypdpCO9j9B/SpKcunBS7XKkZXGOixtFL/6jEDkpBHWejKOupM2fe46urGLpm1c3WWT7/Y+rRvm2U
8APAzrxBYuzkuf6wGm17XjlVBbdx44IGbYaVgxRCr5rN2nTTL+j++sPoZvEKupuHPjznessOKKAC
HHVvB5kBnX1156rIblggcNB+Vh5m20z2GnSlEi1CJf44Ar6B7ILp2EK/dUto1tNhlVKmhmx8UzoU
m5I0Xs3JQN1uFbQqrBdhvGtnzGTZa8cws4dVw+1cmSF4pTw+9hWKYGytldHfj4H7xWTjiKa2wZO1
25XpTPHemsRj+3RXYoP0BAkTT2e+L6RN6DTr2MLQRCY2GgQvmjho95lugQCKfe84Y0VZ3n2wWLBJ
3wtHfHmhDv8xdP/6ucfw+rp2yDT1k7nHgfEGWA409wU12R9qF+Uhyixt7TncziQbntsssw5kmpkT
qut2RlZ6yiD28fq1wlQ2QC3U5eqotdfJ0FRrFZmkMGTHDIEAG3WY/TQR0kawC42pVL9zci/aNGWy
SxkGXut2CYlZ/yia35vRl08M3YNR1P8qGybmholoJqHyNTSy3tbzedbKmLKGM4j8I4Ug2xrMvaWx
Vog1cN1FfDMPYugNnosSP9tOEK4hqYO8qOC6vanYqDhCnEV20zbNb4iYy9qsBnvf2iS/reI5m7Ix
bxuKERAQQi/W5umKK8hZrDPCK7n1APcM/JAQDMo/M1NWc61emqZR117d7m0ULwIb1+QJgtLWYiQc
MvXOIHazAJYmYxGutRG9mMFQd00bvaizn2xq8nkuchBHQ1QGzGqtdf3aLf1tbA//EAZEdGVg41N1
IRGK5u90iLdxZzwKUBI03BbB77t+6r5gfIKuCcEEZoHztRohHZBaBOleGv1Cg3iEJK1dxaW68pMM
YLI/JOtskkjHrLZRFaU7Inll3QKcbRr8pMlQw9wHV0fxn5DsSdZwnSQwGk8bPWGsNMLGUYROs/qd
mu94iCGWWJWP9Zz2hzkzPKaokfVwHqugr9bGRIzi4uULvX0gfoYsyHEZoWyfK7qZ6U0DQMCob6uu
a9cFelo7w7u0fUXHQSvLTa5vmlr5KUYvIwQqPnvD8UEugXXtEriEJ4TmPCeDoFq9KbuPJIJkxCnJ
laBQWEGQt7WspkRj+4DWjr5V8pw9MlqPbmZmx4IR+bjL7pve/a2a+tcnCaBhFd8NANZWiCaAW/Wj
MwkSTeNm2MQdsTUjcpRUlaamhtpug4OVMzcHipeoO0zG3airb25pUdEN24+5wHo3ZeWtHO12UlAV
DtwYNuz6AV5Sdk7Xv+id+pOSfcK2Hq+6iP+ocd+Uo9asSstkFzDJaJQ5YY2bdCsNVbgAOs8tz6dc
pXXz7pf+iqmSpwY94JWVWf1Ga9zr9DzE6ktGxwH+n35X22Wx0QP9NO+srqn3VusFW8SEYIdF6cny
R56Aox/Kli0U6pP14KBusmbSGQzD4MwM82D3rGl4LyfjJs3QLO/Y87mBWEFOUrDqy9JFtKh6zAYg
M0mXZesAwtZ97Wr3haMeGzfL7oLO87auftP2BOFd85CZ5sbSaJOFwQxyuEembWhOWV8+llrk3TVK
sgPRirBUfIz7DtwiZERaTmISzGSJubvvbKNdp1cmqSHMaQPSa0vZ+XNh7mO9eOgy2jRjYnTrIHAO
nBeVd02563l5GxX1eKdV4y7VhAmgN6N97NYUWDWD3Qzn6ib3kiNjl5jZLrqJ4cc7FEx9pSXF1pii
YaWp9RaNTTPT9ZssxNkF1X02Rz9TmOJrW0gWnJa9zFb46r3Y2CDcpN7adTfsQ4mNx9BqNiGEIp/O
CJVBq4Q/iV/8a9MqfY+bGnJNqx5vIbwcb5cfG8dNCBKKf2Fm0diN0ZtylZzUfVYp8kz9XlVKSLdi
Q92bXmU/ebWtrnPoDvbhqNtPy2tqbv5APUDr1k5MIJVhDtLbdsqT28x8W5kT7ite+7VNJ6SJdJRX
Much1+xg3Y4ANNGAsB8M1UfQAEUSqJJfSvkPlRQOU9Enm5LbgoEl+s3B//0HN1NysoE2a4bynjJ+
6df6h2ayCKwAOcblx7BKojVrp1ihp93QEOuM15w71pWT/8GkQbRTojhf+4pfrYeEQW9Qlv1pdPT+
tHznIAdWwoQcoJ/SD/Nmmnz3mHQ5EHpvOJLf6Lfa1OqgKPku6WZl5xK+bTTAFHMRWDvDmrojBc2b
xjfmN2+yw4PSq+0eACdiBaOxy9xK2/w/os5jyW2k2cJPhAh4s6X3ZJNttUFIGgneFVxVPf392PPf
mIUQNB0tNgFUZZ48JoSrS4PjyZs9OvlGkLPtmlW80uzM72MBC9uMZ/kng2JmBGqhgrq5xoKho1Nt
u1z6dxmRazhao0W4WnUl+C5f812RnWB4wzlv3WIzj0m8aIX3FQmG7QTfRXuSZ6591w0rI9HWRbtO
yG7QVTtguqWws4KCjCstawbnFGC9yRqhPPS6mblOZdB89JV8oSwLErEjGWFiO/XYpidZHcNQYlk3
mQ9pyAuxJPGLyOrbjEHbo83xTTFC89Ud25+idsWLaeU9yrR6cfWb3rMWuKT9zSV3Cs5icbWIgjLf
chIUMY85wWLlFB7sCbMyV8jyrHpWT7e5Y0PhbgqPyBu836K3ISR2IiBTDhKlue2zylm5SeTuDL9v
PtC9+Koxr3ZLVxbJ6NZH13LAOVg0/4R9Gu57szaRicf630Ms3LPwkq/MxbMnx0hN56I5J89nVVU2
+zAlBGWyGG5ZtuetuSPMM51etcDE03rPQoSinU5vZVKK93i8h8WsPvLqx5yAHOR2155cJ4Fy5Y1n
gIkXs0zmc8+omH7Lql8znVhPMuHwy6bHAk54joaMedOX/Rfe/9FR8mXjXKzkNfTKg9ljFNp1njp4
osMm3RmsbZXa/UuO0wWllZntmI5MKz32+uz2BLJxc3r0srY+d9PsHvuMtpwPRaoSGoU0KX52IZhz
kArnAl0338WiM/aqqxk0ZzOpirk2LoLL5ugp014HmR9+ENN0aEIcfP3qT5z7pyZ3hn8m27/CYzN/
F031EDIN0YSE74Kot1/suT+CuRE/WXT+gAnrH34TZotIO+GXnP+UwQAkAKK2psnrsqUrbdxYsvxn
DDJmx0H71gqHMUZrfeXUwvMyRQp7TlQ+vpDfxmro9s4PnAmLZTqI9JIW3kycVEFXM8T2jxx/x8WM
tyUFI+4KxP+mp2EaMLmo5mGjZOyusaCeDq2pzRezxQdd+ADyeZRjCqW9m4FZ8zux8P4WzmTMKNkA
q917o5Xu6iQnr6Xssd6lY9mqSWU3TxwdS2B0DG1t9gr5yKku72FNNVHO6hOvjmHDiFxsda1m/sqw
30m8fJ/tQHBxwL8OZVD2W2Rt5j3OHeTEbZ88pBs98rxgD+o866Ai3bx5URNQPE/R7vtpP8uYzhJl
i4Ob0rq3g2SFN4zZwilsh6P3PNiG0R/tIiXSJzK3UeWaZ7/JrHOZIPwRAMm9HsTZC5xRLtKpm3da
ta9Q4xaF9qYvMmzNVSqxzMX6014yKAcYCEZnGdpzss+iKbwmfTrRpL8oO/PfYyGTW9jlb4Ay7yrN
ugspvfFLUVZrWcfpWxJhshjPu2yMzr6bZ7+fxFsLQ8gxE0/1mghAMMZ+5fA7tknro6LJGs9d1ynq
ey01wWIxsjuWoP5lKlN/H5CzyV8WeB+enr1l4ozmIQBi+6gFLT1RsQ+WH4rKYoV8+It8Yf23wC+t
a5K/5L6moEhD8Y46Zj2r8MeAxT22jcWJ76u4WD22yF1pHr2OZNpyMNfNUFensnfqlYcz0hFk0kUi
YxlHp26RDWbOa2MZb3Fe09yRb0E+Bf2KaZrTuZb5Ro71fCu6cLrNMjkYOPWfypYM3iDD5HsIepan
xLo3WepfXdb0KxNp7+oVaUdE03BOmQs0DYQEQVqXo2/4/pt3r9cT9VHgr23Zjmu07Rr9Gb6KZlRZ
x64qgzVnJVy3JIzePXQJWajTlwYrpEzbNl5XlsZ8XOrXMvGo7JL2gi+4PlvsHUSiEj3km3N5L5j2
CJVWR2dm8qa6LNvHDaHITekuYgU3lASbpdnq+vjfAffw+mjnIl5h5sAFLbrmHHUSbWY9F9u+MRvK
qoEbxIIAHNDHu9h2y0WgBS1UU74V0sC+u0uv/bPu8xCS4sgh1jP5Q7qo65uHWeIiMZ/h7Um0CWqK
vYGe+NIU5oI63b+qpDdfJpUfIHQ1BzVp7xRJMg35j4OsIa/u+cgs4+ZsQyAi5y3eJu6QHFEiGQcL
uuC/j75faxKCborCoJh+vqGfBxNfA0iR7ZdNus2mMTvIgWOdnzPD9MaD3ftYhc+scWMr6bae72jy
72Z84g9NEPTWvsZ/ChqXztbMJfNTbPgWbHYBJip0fokAlsJMYGPVXaI+EZ+myEkqCD1zbZIIQdM+
q100OSCAxDutbDUDR7eZusbgkj45w/iZufZwLFzjMUqJwskvh63dwtk2iIhv8dA/AT9jr+9LHmEv
vJyS1FwRTRkevw+B48JctItyaXtd+IIhLSVzFxsbrzSCF/P52mBODx8gomRb3XduFF6FXxLmEZfT
3mkC72YZzaIDOrySiBPApzxFIro6BUnYUlGWJYVZvFRpl538tL4J8nZfhi5blXTpV9Irt3UeHnyh
61PupfNappXiIkEMiXBWbrrBoAV4hoX6pDktDScv1+SYiHNlxx2bLUsRo1uDfq/Clr6Mup+lcpKv
rgaUD5LEP2aeE7wz9iTvMyu5JFGr6sYPDjFuuwfb7f+QwAlPKY07xgNOFJ+lWsra6y6eYdMvZEO2
GHszRRLGOaztdj+bhfeP14IL5FEz3FwsqgwL15TeT6d9XhBIS1iwc8PdNDtmgX4ZUREjak5aulwc
MFwg52MS2gkpxMTeasDV9TSL6KC8UG9Lol7xHgnVYnSYR3nmHOFhFDp4BFgx1mDeekw9yEDWpHZa
gjBkzrDrAdO3VlIL+NVlcSI3YqsbJ73ETtvuij4DQ7aCvRY4AoyuuocOMwO/x50M7tm74QVXPy4g
FbsTPrPFfHdM6zRGpU9NA6w5YVW69Qfn72jLPc7O5dbivl5ANCmvpRd8zlwB9Q6NqzwE1H4LR6XO
rovp1yiCjs63fetwIxgZ59Mi1McidayVtqdN6mLslY2Z+qxKtppKTuGea2IBCdB7881gF4e2WpEz
1W2EGRM75lWxsUqejmH2UMXHqEjqa+d39ZVtHEv3At5Q3t+jsDdOAqo4CEc9vEV50WNr18rjfweq
OEjNoZGsRQ2qn+XuSCKNmPDm55E7I6xIfWy0Ij4hRsaZFhcD3cosfM4K/rsByP61cXw4Stm0SyvR
YxDJJGRynnb6sScuhLCTIGYVH9Q5jzh1YSMb7HxNF9sbK9YlSwxDsaVPPbCymtS4fB+45Y+h68a4
JfPSBOB1kJl9HzNZ3VhuTnGRRkezd6pVnFnDNvPlzyjI5h2+Lu2iZkq3DRKCRtP46dIfiS3IgYn1
dBG+42v6MeWYD5ptOa/byMvvRK+Vi2jMieCzMfgvfCQhHRG3r6OpcBkdU/XQ43DyZPvHdmbr6qcr
n4QAYmbH4SYIjLDL0jtVQRVfDFqGNE/YCRFhdrOVcn1n5uL7Nh0sFwwQ24BNUw1YWeS5sTNk/mc0
zRacJLwlSehjzPBbGG109Mp2Ao9LjzGA69VsDC6lTP0Ryfjep8H4JkkHx7F+Vu8107rF5BN7bVrF
pYyM4jLTI1PPTtOZRE/TSv7gqIipMP7qC5cbhm1nDsWZvqyFnZaO2xq/jOMQO4Q6pYgzCh97oYrq
g3adQ99ASUjV2h86ezEXqf8J0NigJHbjrQejeyQUZpcGIKqhk5XLxoaF0drx3yB0Dq7DFIBC+eP5
IDENEhzLStFZNoX6Nxq8UphTErXO9lFRZqbJJVMpM3zSSf59ZD05CY1TxwsWA+y088Sb1p609LJ7
XnislGASkbh8P/s+9FkfbGEBKyClMrn990ZLZbOwpmzYdeGQrYu4RfrgWfYjFXLlSye6fT9zmmFY
me1QkGPEm5EM2lOrzH/wb41fzMx5yuTxtcJisIiz9rP0E5s7Qcab7Pm0TREtGXN3s3q/OaOMuMxV
/p5H1vxbzOOXNzrxa994cmvknbMDSEkfbOvQcbo22ZJO4xwYK7Su0vRIxXhL9Wz/mAL6Gz+y1wSU
2aepnZpLahHc0BHKfYp07W6wfcxVQJvYesGlglm7TLI+ueTSNPayYOl2sQFbNSUUc+xKkJJWFFvC
Z19RE/XsZCGK8RlZgoV6C9tJJZkR6WYcXPNkgLmDdPbsjJ5q3gufAGnE+wnWUdYu3inDUFvY+X/K
otEA5Gm4/O7vcfsuXhPoR000HqxMUa2yt1U7PaP0mXV88xhlAD5hEDlr65jOKlrjEZay7FF6SemW
R/dZf30/+n5NT+0hTuDY5SQbb9KO4ZKfY29tJYQRC33MGOLYi5hTHk3UQIYi9TFlb+CSCeWWqVte
CjXvSu1El7honIcHm0hXqbgxBrMfM/7eqzkhCkUrQ96SLrOTZT7g11lWjT4pX+KBGwTZunpqc9Mp
oGZ8vuE6brSZLPsrNoPpEKFkOhjPw/fT70dlM0Oop/FbCu05F8kKc+JMLymQ90GlcYomwvgC6Zrr
/vkoUUBu7egyBualLHkma0xg4p6q2xPYsbOv6PKa+WiFl++sKkge/fX7kSIncTeNLhOtbhmr3D/W
bm6dq6iAeuvh/wqeVxYMgOPp3rT4hOZAXQucqqe7JD/bj0P/2nk5jjcM0BrEsYxNgnWZN/raRWo4
zp2Ji7hMz4xPJ91VR856tZ1S9BE25LG30AJK1WN+TzIoZkaI0aJjtdktrZx8EYKQ4+mj5Coquno1
idleDCUzwAn3UHYAShbXluR/9tN5ILX+EroIsYi9TO2qe+TPA7UjTmPwGejHCgy3zWhldSjgpaPQ
Loz2NcdV7NRB1cMBgYXRH8TKC+3xhyBvAOafwKAsk4z/8yk9I2Uytrg72KvJ7cI3zu2wtZqyXONO
GsIOEAHke0Ovv98tLAxia1Ddla+6bWLZ4jMHyCHVwcguwWCpt3jCdNhoxCdW9OVhDqDuoTAscMO+
BcISLxH1MaUPoE9JLeiP2cYdTbTTbhOcw2aqQaneFLlHq1no9gQ3v7gW1hNEroX71STNGkQPQKlk
t62H7l7kTnpsXfFXlMSozFLcAczlspGyvbaW4ywbc0SazI5/zSt4NqAYOWZBUbRtZwW/eiQ/1M8R
VKkkWo9oad7ZILEfT/ocVlYXvJfiEVrl3lGi+m3nKPfasQA8UsVvROqIv6TwHlHlJPtR1Q0RmaW7
nJxYrAlCMIZFBxJrMomTBc6vupD0AbE89EXyvwKEOF0J86JRODyRkmHcEyxAEHir4RKbk/oBgYSJ
tzoVkwtK/vQELln+V54dBMRFZeqiZ0ddWtu7lRlTcdhv58zx0u2k+QGzHP1tgzRn4bet+rTo8iC8
ZmLlu4G3nOzZfM8TayOqMrp7Eve+wiEiIYed8erQWtlDJ7eVPTG4TqpuQqmbRGAbjb/CfxWJv+ji
XWDlv5LaxdVYh8WXjpGU4zx/bee0ploNxatRk/wXWIqyf+p2ZBepDc2uc/n3kTtRGMb2hc/HFd97
xocoM7nShBztyZUwPqIWQYcfxneVwEaBjVQfBg15MnBx6fS79N51rX8Lrc9ittP79yt1+APmrHUS
LZK9uGpvRAI06POD5jaFEcPszHA232+kg4tHUjyUe1/nyUt8SKekwFLf5Arpqw7wXhzL2MCDaHDl
S07e3cKDxrsPGFa+oAXgxpp0DFIWjcsButNvZR/nrI0g6qbZfjBHmn4/Iaoh0OhAQjw6TeFe8bMX
L5PIfgBq1IvAAPbuJA1JL6S7N5O6e6uMvZeN6tgSz9XXaNAAn+PRvwx91B0FDLF1wUl6l/MbrKuX
LKz1n5lpX6EbHBV6qLck8NnnprDtc+y69qIh5HqT+3h4xHl4MiJvOzktkz7RRCvt5+rdzeLXZjaD
a2/b8r3xsbXNreYVcwdY8Ya778bsb+OlxQ+rqp+XFTPwqWLabYPEVahYdpVvpqxpX4y7z37feS8Q
gCicEvsP+YLDboxLRSAdDm0mLBwGNBRZ8BGDRW91pruogMkd9dm+O/4yxz2craoNT3NZfEaxl7zY
0DD70eofQ4OXeZcawd4O9Kv0LeeC7cywMHMk7sQPEF1c9i5mzj4YuGB78lJHbGKHp9+vfR9GnIo2
hg56VLfTsrV1FK1qbxq3MhDlhuzqdAV1pyY+GFS4tEJ4AMQub55zHIY6+oV5SHEY9W7Kvc9RMbEb
oTjA2InynZQE5JnN3mzd+K3LQuclxwpDtPZrrO2ZpMbkrwhtVJIhkRSEej3/da4VnHETSh/cJNkm
dEdj9f1USJtctmomGXUMrWsNKytvGGCMMS6m34fwIR1BnEWeEo5ReO6DEcyw7jyTkB3twaFRGpmR
ZuBvgv+0BTMTDBIXXgl0UbqURA1I+sIhgsqcUIeFrOEbDYXkMic4/zg59EiJyHQ2zhGhLZicaVxI
wso5qtx4DHoZu319jQQFW0FDsdHcCviaMFUtMGGyYxmvYfTz/QRG88j6MVj3EaXmhGnsA5+hENA6
Kh6T5zaXaBw+evuXafozMRhDdDKZV+3pocgCrEqY0VHq7Qx8dJfcWO4ZU6sjBqA9rcr/FwsBtdQZ
QltZ03ob5Z+p6RPQvXTYT4UDv49m7YdS7t0dnvNAx4OW+8yxH90QPBhA9NoU/XqEAnbz8R7HpJgQ
b62YvhupeTLNAQ5A3d3t5yHMsQdC6Fxu2WSe2tbBPdVjHu8QqhpLQ9J8zmkaILyKnV0f7sachHs7
yuYXKq2QBsQK7krZt6iLokMLhPPM3qxiEP5RYpXTPuOBeef7tXkWi8zDGL1SaXz5PmQuw3AWDAyY
wIpG7/LfYc5zFglJidqJVelbzd6bFfI+bZNWXg1E2BXWmVWd3vn5et4xr6ry1vr3x7qiX/pul767
dlOeWzsP//djQzKsLM/ODgQLyl1iht0K3gEIihPM+xE2zX2cSGoYiUL/fibjwb4X+MqtutaO1v33
TzwPTYpTXIIRr0YJte5MUx5U+Pff8vffY5WjxYOcm4DMfBVt6fI3+18wos1z7TXW2cvBcU0oC0hQ
0y3rU/he+RPduskfVtZkm+OrcYIG4G0dXDYWg3vtYj/8rOss3jttr1fN8+kUFFT79L4XI+3sh6Gr
Y+CiTLTMlrxfE31o5ca7BB7utjVC75ZyvpZpyxS2Uu0Voov6q8NsZXZh+VuGzpv26qsxzOMRlyXn
TWo4hX1bj3STk/NWhcAgpvJ4Wtl4TXbe/961LItyXTZ/YrO2T0nU1KfWWX8/kZ20T8Zcu+MCJh9b
KcmqG2c2nxMuFwvAjAiBrIn3pU7FmuKefYREqz15Vv/hNjGoaZFFtHN226zFyEpWj6N11Tp6b9mX
DknrWdcAt8nr9yPdH8yatPfvV7qYISGG2icbR6pz64XdRrFWLrxh8s/SCso9tf6N1J3izF1dnLvv
Ayl0x9RCz8XLIsZuqJlHQoXrNdxwco38Nlwjhg2PcW97zDhxLEMQiDpzKvS1DKxx56N/WxMle6RA
Spfz1I3bltX9YZRZx3Vh30Ut8a1zCliIobFO4ms7ReTpJTVE4qC5CJS165iGfeGUI7KowVyZToHq
DDk+RLaYkBIOH8L7xLaaart3jGc4ZLcxURidlC13jYngVz6iWTjLcsCHgYpZXWWi5+PUV6eATI5j
k9E6WbSljlmvypgGy7WeLVWlYamCe6RWkb3oXI4HwbiszfvxOlMiqcJm3SW+xPAsYxWNxCGXFfiq
UYpoOwe08FGYWpuxfzZWg0/N2NonNVnVFZYJEd+Dh4NzZ+D0AQknfPjPJALv7JRDf+OafXg0Fntm
yugxyr85PnnGXF5sknrOWSIuqmd4kqRYG6jol0niwuaZGLKBqZ7d9FguDcWI2fTER0DbtR8EgrAJ
cgrJf/N7FA7lOjX5RLlBAKTAqs8lSGep40bAvevGQzMF3p3B5z5zoTvMAdOrproHQTC/RdVjrK1n
NZjBMbZuog1LVMhxSjk83k2MVHHOcnGTSuYvx6K2mYWp2FuscjNW+MWbVdRscEGOcRIIvBe47TTO
NLxFmSDKlBVDHC8T61BZ2crOnwAXxU5pzzem6h+VrW+FpudvJaAH9NxFrbIB7rPpLPFwyZeZ62bL
uSXXQtYUsYqfSnI6YNftuwUmgsOqy8l1BAFYJO1rp0txqqS16iJjPkQYHC1KevdNm0dPkhkefT1k
iAg2TtC7qHBy49KNAZnbgUkbmsyvnmtsRTW89ENxDGf3hPHFvFEYf5nD1ENbTT7rgAtE1TSrRQvP
S9eUONOzdcivtbxPgEsQb1oLxhK5ymmfvLnl/MZgPttjkPyDvirxm3JT9ZxgkYBhk1yToZWq52WR
QSEkJAwTa43DyM+8q+YvF0pqNGUW4xPOmlBw+lIHDMoko2oljApnM5hG7tgUy9Z3F4GD/D92YddZ
RnvvK4f1yBfr0it+gvgw4xgeLW4Jy5lqcqXSpF1Fld9i0GadkWKHyx7Lo0UQzwi1xQM/JnvVmNCM
YMOzEkgUD27pbLVNDmWePqG9UGcM63IIN/h516xMy5J7HRJPuAyzoV4VuMA5dfdBsJMHyAlrF7v7
DQPy80C2B9UKVDRyJjadigbo6fmr5XEXIT7aW4VTgLRoUBzhHdv5J3gf/5ebyatHkFsOOYIVv9ra
sC2WpBTasM/snzNc3HWQhOCNnfv8kl5tZhQEgYALz45cWCFTbR0zxRpG6wdxOfOSAdzegVm7NNog
2DAcXA/1sMsIYU2nE4Tl/OC5hzEFHuo2kt+0CKK53eVjSrCL8yfQcQmJrEmZOS/ESME+BI6zIjMk
WE6iyiGqtTTuE2UXDKXLZAxvStb+umfUsFDt0CxzN0OOGaOxjrHaYwD+3tplv7cj7xGU7Rtc0Rdy
gmgC03E1hpgeRe3Off4XPl1vo6AMlwRtcL77HErfV2/78zFnjEPTzg+Jyd5m8SKooCgCFtK5LrPA
+uhnbtoaKY6CMrgKHLpHK7bfiHXqt0YYhFRuX5Q71ra9BFlHiKpPtZWnG3gSkF+MdliThTmsiDjb
kWsrlpZmE6xLeP1k+zE2YW1OsmRZFdXThTvi68ZeeAYgXLFSTIu/iTXam6gUJakV7dabs19d3O2Z
eh1Ua+xG0aN9jLtL2yN1CAivnZAlQnLuT7CON45M7K1U3TVHMLkwXS89lflwcJoIkmA2MFCDQAxb
4lkDJC+57bpbOD+W37db18r8RV8N+T5wuOyn3N02jmBghRYbWvXQxurYwe5aWGYAt9WcN7ErkZMP
zrnIHOiuofnmis+h6rAuKzzGIFN3gXDGRFEyiMwJFjeD5OowMSeh0znUXBiTMylkEgU7WTAFDMKg
sAqkWTVUk40gCfn5cesmiliCYNaTZU4QQ3tOnGgjdWYtx674LKYe7Z0LDy7rpn3CVTjCZibaosT9
X1d3oYwfreufzUL557CH/dcwfFrM3vyK3mHYptMvOpB+11e6WaRlnb2UzDrxBAcEZcfpXEwa+7jb
RNZ0JI+H3Gj4zW3AB3ds14QXwUpKX8aIhUGf+4+omR5HExpghWxE2z5fr110u6ltLwZs1SU892QF
+fen5aq1pYu7HTRvCemJhy70T6IXZ+Z8Z5fJ1t6S1pcvHKIZqKWHmuGAqupTz2qfxwluO8xRpwE6
bjn4uD8k0ttMMJZXUT4nK/JdSNr7KaJ70sXhin6AkKXKNzYqMl5jr4VzGO3I+Sq4F5N+X2b4jlcz
nq2U0nGgwTac8WOa4XYGjIJbp6yPhBavvXLOlh1blKELpu1Dsw1w2SpVf6WO3Q52A23jKWdXHR8B
OtZibrBN8UMBgqBpa6BimkOPOGDo/3Tu04xdHOpIHqFWMcPC16Gl+wt09Jqq4NEVfo99SbGfkPMZ
lX6kIzHEE05MY5KvWlZe7S8yoW+BRO+k74bWNvqk6Kx9/29ux3CWbEQxg0GotoAnHGxBJ+Bg5Irh
d1q6+DCZE2VSl+yaImpWVg1EBoX26P1RGuSyDTpgMcvbOaZ/J8/vzxwEzQEy1w2BVLUeYxIK+eHM
OObRnD448YUeMU0Zxi/pOhDLMF1JonrhOfmbJYj97lgJIfS369hhqJR7r0pi9BcF0wpLHsAA7pE8
ZHuWbpqtBlIzw/mEYmkLu1rDCaQ2jIboNammf2bGMItw+MfoHXUwiDlJ7CLbNT5WTbkmGAn3/LL8
yqL+YOdgaPb4bsPEXEiVv/U9DOmxdd8LfLWXyd/QTtcK3xnqmlMKfjjV07mwh50TEag+2uhGqgLM
o6MzwM/ylyHEZpjb61jqZybXTvfmqpDhJ0RtuZBU1wzSlz0+qQBOtXsuqYibNLKxGQFPNhGc7NqI
dY6M9eHSeLtIxNlVHJLO+JroaJdWE4yLTJM70o4/CiMNGIG1xsVLS7Gf2/ijk0mwHCZRrktb0DI6
CeMSaVDmiBSO17jLHMc51v/G/Q56lecDQeipUaOKiZxFLI2TNptmOem+3BDqS55mHgXbwYwHKNvJ
yayeHGEll600r2RLuB3b1psarb9ODOIQFHfPi35kHo5vfVldSgIyWabILjCDA9PyZl8NpjhGOcYI
uTFs3WyOtgrbrwtXO5FuDkAx3PlpBhYmUYtJq4rJENHwQ5swdd8nNrqomF+iqETERQZI3RxkbZE4
29gvQiSfUygJPxBttoKKjcbXzP11NmLsmFjzrpXi1+g+HYzthMswLRd+IX9pAS8/HEgSzunfLLR9
qhAP2lFnk2QB6WrIUIzOUkSjG6sBUHLdjtHNfAaoGQXNeAieWvTeYlQIlfkGzpHPMLC2uaJ1Ayxd
yDN8326BOfK0le4cbTh1KEWMxWxjrYT4rV24Sb0VJlTtKkdNUht4P/CWC0X2JPg9EFwY2eafk+/f
AxINO4fUzTYGcsh8SCuDPhpBx6do5xskyI/JPZghl7Oj9WfohNDjvexQ44AnwuY+h8XBq10cORyQ
O88dN54kvyoumFXDWWV/Dt09F+o9wgicPAbyR9NySwSSfzAJ4JtcbW1COh9W1O5omLTpg9ktpIdA
aDhAwPFXJEvlwDnFhfVhZClzjeVUZVC+cQoITW/XlmKbMRZk5LYwK11BSPF/e0HOPCW19mY9vWOv
v4lk/NlRONYRfmgN60hovfkxl6IjgyWMY2TvqblWTfOpyvAMT3pdeSE2E4mdHhKXZisJlzIwd3OQ
X0n+fB28SqIp9D6cdtqpzrqkzvCR0bqwp5o7lQ+bstxWRvluWe4AL1JbCxsZYwvJda4dvbTaxKUl
DJtFHrZ0CLCvACbFhhSnP1NYHVQKaGtItVa4YFbibxslez+birUj8quMhi+zMkt4xb8YiiNjoOBb
w5dBc2+i6Mc0Ig+fHO66vI42ptT5ok0NsctjY42IDzgrIeOqjOI300mjPWbmybKx5NpRLhmh9kBt
2UdLM3TmJ1v/2QblX5EZ/yQU5yr7KNzWMn1NfHTaDeK+QZcr1/5dio4BoMJVhK+jXkPUW7AZSfS5
ZWlO6zlO5l1+qKUyj7VTj5zSCcoQxUqEGrcPjU8VIFeDLrgdYjdbWzKYlhIpJG4s9Udtu299EuN9
DiiUhqh3XOtVB7gmB4JoEFHgt1I9jDihfK3qfRInJ8vU4FuS2aHbbrhna7BqjXMXGb6szOkaLUY3
jB80QB/hbMtV0rp7P7BepOXchsILnyqibWSgymjqV4g3IRqq5mhODaMOtU3KDoRU0fwFdXhXOtrC
tN1lKUlDgu8uCYdbWBonI0ivGQ67fhJ/0E2gFB+ePH2sG/2WBatAOZ3ZHZOgsj2NTtqsoVmJZYNa
c1ZPnUHYw3BMLlZH5J7TinZNH7yMpPV/jJ1bc6RItqX/Slk+D33AHRwYO90PEcRddymllF4wSank
fr848OvnQ93njPWZlzGrykqVQqEIApzte6/1LfQLivZTX+9zOknHPlx9QpJ1iCjkjSfS+CmJIIgs
w62b417twr4/WTQydx289AClk38WZgGNqSxu3fjLcgy5SyyzOwpnmk7kc6sAAMa5oTf4GPreM/ro
s5gbfQ38yF4FUhqxnHVJR8g8UR3SqpDz1pvMU8GiT28Cx89vV9vehh3FZ9n0J1HJK2Ks6yWPN0Vr
9khRjrRG0TdnNFstjUGX6PNt0pXZhXOdxvTPnt9ynpbo2rTAmXhUs8X8S9Lig1TDjULA1eKXjW9c
cKs9zb8tjfyR28svUc8P7F92EgAZWJe7iJOrL+W9j9GFkqNgg8R8zbIE4g1pfuahcw1H8MZ0rnPv
mJCZRe5LAQY/5lbU/bG6GYBK9sKtl3Woz64SFADdYOzj0Yb8Dt7A6puAZ3yto3cc9k91Uj+REPlk
CAHLyEuROw3EDVFcc08XFtNQk43v5J/8BP48kq06nDBZeWW/KX8WcewfhOexjEhSsg1zk7GZRcth
sWxZT54vGYv0ADRxh1EMthusB0gfnHRiJ/SWJ6ttpgJG6zaafMuQcnk2sK3IlISQSMz84qzfi07W
VA36YJhjhxPJ69Dusqvl5KKgj+svj37g1qi8g0A7xXpPMkbuNixjHePWEgOcJZR9Y1bPUZ6+9qb3
WaMuRHw778SCxB6tzF2ZaQ9HQx+xkJp3xbzzm2DqnSEIQy/FEgP2zPGXExT8hXYIZu95/qzHVVvU
L7+GHCdU4pwjhgYXOAn1mI6IRoTeDNObGNGh1YNIdk3LNJXA8aCXaRz4ApQpFSuG883sC3XFfKnY
NnTBNoWKZNCb2TaVI2taT27qZKIHK9oJv1j+YLWte4QNvkEPG+8amb2g037imcvNarFDbbLQIy/6
Pd7mx2bwX+IGB5szmCN7AuyFmWlH+0x/JS5jH0Qj7J8oQHtt79IKa9+3bgOreOVmcAdwXI3gOAO6
0PO618jy+KVeWmebpna0zeRPKi+x8WP33omLeOs7NPo7BLiEFs1HdKaolgRwJZcKSc9yj7XeCqY8
fPZytm7YiQo3ukfM+Iv0TPp/Ln0bl2UqFrbaZOEbHrSrGXf8ZnSTGTe8eU3i90/XSXc6do9rAim6
aPsc+e0YCCbwrVsm28xE6rWsnasFBW3b0i4xpGKvPj6WCeNNyErN5rjXssbTppu9TPDAxwspVTND
6lw5JwNTzj5tQpw5Sd/u4tYb2UnVb6YW467QxYMdyl1cieneX8SNTQG6CW+ijJEh5i8uJeM1dDt3
n3TiWdB927lI1kOD6pVdNTHG0m1xRKmg4/Zuj8sc9LFx8c2JSSsD5i6Z+kNUOlSJKFmRo+ltXkE6
qatkp0JxtnsL+AsadpxP2LdltTyKbnyi2GGtIZWdvg4toEltDTtnn9y2HcnB+LRTRdRPn/5pFgQm
/lwf67B+s0TvBnmGbE94zYtZpZeMQ7I1h+hU9+6F0dZtOeDf8mhe5fDLvleHYVL0Wd0KZbj/UHT5
8/Ra9X/cPFeIo8tnqCotB5lgL6WKGmESrzLkuEQIRRhPWtNWQbPwNV1Nf/X1dnrEJnEHtAAmht+8
5U59QAVxZZOL1FuZfzZi7u26KNlGEXrCDW1vUAXuuxLzXpK8DEy+gnWDoCrMNkhgbipjzS4JX6JK
7iASQfb1aiAPi3wxjXzeLA1yBvthwKe+GdDvbBl4X3ttTG/J2XuF1kCzWxPJd7eBB3IKp5k+lyV5
VUlB+1JfJ+isrjObrW1r4Vry1kR74dw3dpvuzOpo1fIj8tPbmijum04sl2jB4NS3C4oXHyNRz+qS
GRPD4Di55zQjfwZYE6vFnAHj0HQh7uOiIMMPBdk1a2OJdha82Mhuv1hubHR6j4s3fXp0A9+tkMhl
ldxAToQcM8Rir/2IXZj2jwgLr8dsLANzNov7RuO79iNwEtzVz2EnddB2Xblv/GU5iSFOLnrixDIH
+6lEkR5ITsGrOGGft+CJwUi/xZfBGNSonlByUUEUxnPckHJoiHkIYtAJV9Ixdi37nxeQOIfMcMJd
n+3E6Im95zmfaWU7t/FbIzFUdgl1kDvagXS5J6dlygUYozz2fLVfyvBrcHzjRhIUQc1tdQ+mQUAQ
VLorUSbWTxsLf8Am8c2qU7lvnZSCro2e21xsy1B1xLnr4iajcRMwfMmvshpSWo5PKTBM/FkQqDfm
uqXXkWivlsS7W8pcb2VVuCdlppSLdAlCtDqBtJR4jtv5jAAp+TBqq9nmGTqb3m1vnLzZLdj3JZKQ
TWWVzsZCPF5W+ilK6p8YMYoTk7VzZS7FyZAFRLB5N8nxZ+7VFmUzmoGyegXTAA3eTdjy6vJPhb47
j+2HcM7uJ/BdoQxCA6xCylHq2SdR0wL/gp279zv1x2npUUxZsUNCSXVsPE94dW/QflyWyD/2Op+O
fLzbKHUeQxFVW9tcoSb2m2hReHM1ACgpxy0iq+hokFB0cNz6EOrmdm6KtynpLSKXaMq7yYD5Lnl3
kzo5Ri4ci4mO6m5KljssqAW75HRd1zs4IAaf+ZCU4dYRNIN1D3MoiS+WBjGQYLhUXSaQdnomOdpc
cXyqiKXKmAhOwLVmSPxrlCfY3yMY7cOj9nnjXl9f9ykaqukhqdR1pK09lz07Je0+pjHMwH7VBOUh
sVBmGu6lMRAGQp9wySufyuk0m3V6GBZoWbIsD2Y83Y3ZEFhUVLqeFRMLTOAtxt56evJBc60CDpIN
U/WMHIxLkq4uIrfy4BqYaMN5TgKpJi7/2rxYn4rRxtZtiWVDvcRelGSbnRnKvTnhXYlsjjWTjDvc
BYGrUQJaFo+swz9GG9cnAlvvOpg4g88uOa0MhLowQk1ImyKdAmORb0r7n0jWDeZ26qEOyz9Z45x1
7uit3dZc5jMeYLuanzxHjntZ4HkqodKg7mcoEp5bNwl/lt10GP0Z00VPLoW93DrUIJdU0z7jdo4O
bxLbfExOYra6Lewva2O5DXesXl8RtLyOHtoz+uqbMinFvquG18SCpTl6trnD3MKc027NTb0KEesJ
NgiO+oBMuSPC7Na1bxWX9revcu32EJp+N6Mv2agB+EhNzMQe6NmVtqz5ioqigLJ0aTSlvdEHqaHu
AdP/7rzxjXtoApg6iulnsPJIiyosjWlKV5WBoJuSqHP78YQH+LqCzocThXE2N82tGeE0g8INKsWo
aO+VIH1Sn2EMldXGqziC/oSASNFbQyu8jRtMygguAbObTkETPB9us+ylQIB6PYTWeQmJHETBFu3K
1EQD3ewKrzLehDNfJvVJQLQF6hkv9gIydleMDLv9lo2frpedr0NmjN3RX/WnqjTezRD8iWsZYgsM
3d/G3q1oNGFP9aQ3hSH+xDr+pH0xHB2z+JRugxwgh3WEJndteDScWv1d00EE6Qlz3Lo+IkXaodzG
MJK32B+DMpGU7xpL+cTkNnARbE8laUV+xXWGv+goQ5kdwc3GQTQ6nwxfejSD7t72raPrD3RxRDju
vR3VHebzmQPNTXQJ7LR4MYxpDOyqmvczmiLISJnB0uQof5sUBSuii41+cB4sW0dHvNHjoajPdhcd
wS6BnnCLA23EF1/kOD5cF1cCwKh8rm+UtlgeHWfvqPiN4Q80vPgaSRed7hf0e7zvkr1WOvYvdRm9
VY7xju1FgqJFU+SYsFSgWQEMa++MBm5Nb7R6B3loACyVVE10aESRbYc+Q85otUHjGvesx1cprmJ0
Y2/FEoLdjwdYrsOhbweuDCOsz3KlEaTyrihGf1trO71xD8OUPrjMTbjixXLQHAEFArWzaAr0i74y
DE7fCharmE372u7Tp6KkD5417bOknXpqyvxRq/KE0I/h+Qutd+uMeAzgwdCKYMLKxIKQ4J63Z9Rg
ApKOZeO/30zL/JqEaXRb4ipNLVmwPUqYUWGE71V/IA2HCScQnA1QJZoYa6988u9DrKPbqHG67a63
K3NXezUc1PFUFHAskip7m7OVBLV4JyP040DnhFcXNCisupwZ03U7RZ7T0AkT/2bN/nTida7+DOyl
EN+dY4+apAdM6lonw26wHBmY2tuxRSlAQ8buqMWJdy/hGsAMKtLbQmXZzvA8BYD7aemMs8QJtpGQ
ArdYELodqTAHm1bd0WX1oRLy95JxZ4tU4a61EdeNOn+a6cuevBGdUttnclO2TB2LmqQngn0brad7
Tbet6xpx6uOU/VvisvT0gGwL4+yb7lNtIfnhXrSckT29LCC/kkLl2xB5DlYMUI+qZ81L2J+zr5Ws
Vjgvvc7nvRVfVp2/dD5laIZaLaCCells5yE1KrEvrJKFMfWTo9V092M6+QDo5hkcEXVqH36xZMsT
OnsKgpanTtnTESarUQK6gRnCAbBqm7Z4N1xRpOS3qGaRkosmAFiAbZvm6exwErZ2c/AtC49DcvZn
OtJZVj5EM7wqGHsvyFlDrsrweQjbK8mJTrFB9jsGOm5vCD1sawgwSwuiWhyE3sNZZp0BKkaLLRKh
9NAu1Zc/JI+upNcb5j5NlzG6qqo4yFyjvS6ZlyijfLNmzHtNGm5xrYkrIBwUD6jJqnokDzyN2MhA
xdqPoBQ3lnbOcjHVdsS/GeRj70OcSB9pkjpHqrmMXejeTvI4WKakZh0cqa2Es5EsrXScaaUo3Z9p
JL35fdWckhajajZ7HhusM05RSPseTnzHzrdqGu5UTZuw85LreqRQKhJ6WtVEaI3n36WZlqesYQ9T
Y4O2BxemiVpRF4B5RNq8mtK7sad52Av0ClY+H0eThBI3vk/0c7oMvyoXU27Yc/7XHUKDzsK6s8bZ
jtfVgHywsij9OWUvDjOoKi4fwikxg6UbTvSw/ZDdZt+TR2/p4VZAdCKwfpY2FKl5VKBuFMz5LpXb
xZwhILdYeG22tB0bz8BHHEndsskNngMCIWYtj2CnyLpyo/ExDb3wRGdcUBV3LXQwfR8bZEpNo7dF
ubdJ6vA+yutD62MsnCqCeuRkwj5gfW9beOIu/IV5zrMAPBNtx7i9Idl5l0u5QhIoMzPvrXAd8jRJ
N5s5OxPVEnmexKiYXOaaZXMZczoaMdLWKneuYQ+ubQuE4XFzzXKJjgtQeqOOKIDvvbQMbydFkG49
9E8VW2xTTFdo/JxjF0WEVBN9sCRjgDqMRX1BvdMpqnCXyYRtyz915NKpNezP5tb3DUwR4b4xgSn1
kmvPYBRHsNFwIJwWIlddMG5IQFzH46XqermZrOmDjo8mG4dFxO3iqykTyymLWHwwTOTrCPHnYIRv
yLoOsYXP2VNGuJ/w6ZMH8tNX8UWn9rMvJ3VUtTrHwmiDbiU2laXJdp5RmSB7YN/5Yb5XysU1gkyV
PdyuCfvzMgiFQoD7JYAp0GC+A4ovmx62eclWhU0Qo/rlxvcc4xoLDQHgJeNDb63y8WUTOJSYhyST
55iB9Kltujuiw+4MjmaQKngrrUwDw19LQ97G1NdblrandtJEfCefJt1ltt8dFpoh+xwNwu59u+Ez
sutjKSNjY/vdG4NnjbyXrUsu0GbR6dJeBxsPm4zh0tacFpnejpqoBbt0dl0zmnvd75hyIzhc+oHa
3d1A1qUgc8qndOLGPtSJHyhO6LSgoV8Q5uYzrSmpkXcEoj+qKmQnXVBdu88LtJsBO8ipiaavRfc9
Hz632Z+ZiwvNhScfVT4R02xLNgsGJ4o61DrsQMvjQg/EPSqn/COJnmP8WMAAUhrxWbEzHP+TwuB+
bAxQQDHrH1qUL9peNKyiUtw72UJfzFPyquIewA083GQFUviCoI2WiBNbIbUWFAIb5bYPbUI4FDO3
5aLC/DfpchdsCsi9IaO+kDr/iUVoPPVCyYOs541XOs+Fl6stxIOTCy7YTYybtKxPs6BdmZFePyO/
00WvPhg2/bEjeUeWTwWOoHi2VFUEZuUNd3mtu4OFanvjCO7qcLAKLitmOT0jcE7TWxcJLq09ReSH
0pvUYF8VAXALPF7w4qrrTLMhcU0H3T+6rKS16kNKmviMwB206UtiWGcV96/xjOKVTnu+8yplUGSF
NDBZNkW0N7XsuLgzjGsoStfaehQCJWJ5N8PKQaGQPGQOAZiE4G47DT6EUWlppXQzQ3YGda+fJBap
bj7lMv2DKG/rauMiBNeyF3/OLcGyLK6WPX3Eh3Ac6IV56gvBVXI0K+O3Q3rJTvbYUDHwdNHworL4
jUh3Nij4NTakHRFZVOCB0JelLB/8ovuN7JkuGF4MJJllQbtTMEY3Fyz8NrEADP84pTela8EibNTJ
4ENJcfovoYeAsXxzSvPNnJ7Hsk63ccmuWozmSgBbjlHTXGLFnnhYO2dkcmQojwo9Mbw0x1NMjs5o
erhwGLYChGB9hLoYpZirp5GKmW3uZiGMvPojZXaVAfzDGpulTKh3ilBa1x+hfNCuUGv6sWXiyaDA
I8MLSZAk8LTpoHqHDCwSSBhF0rBfhXoZF/yyDDv4UgBrLevmUZkVdeESAlIwwh2m9VsKh3FvpTfw
d85+R7ZOo6gpVDFTDHR8WBgkILSh/OiK7BRpfLCGNHftbD3k6DI5VnO+bzsaUinD+KSkuc5WlAix
OMURAagocfBQjuXa7yACB8HlpSgZlHi4WKh/7c1Qumyfp+aQzImCGwcRNc6iJ5hwzEBbuw98j+TP
oTMYTGdA/ABC6cQhk7RBwuFYFAEDGDpH1TmCEWQetO3RiSz2ay3ccxHqlNQ1wd21xgIVKtRZeExW
B+oDelo8LjT47dJ+Rs/nwRe5Q1+PMjmuiEDI/JOzLq9KmdwzYwe0adXfo9z0UVUVrP02gzy4aTpG
JSRbdMdJStuZHv9NuCwHFio4kU3ubE0gGiQWL3ui/9BaoJMGOftJdWsHnrG0cGzekkF8pfA9AqMT
ryl1LZZwNLFLBOgorDa1NY9Xkd6zecMdu3CgIzGuiS6e2qWxvhsS/zWpzovMz7KbEdKuYEe6k3Rc
UU+UrNdcDVeJLiD5VPTpE1oX+TiAtm2Uc7CNoOE09ayOrWXeny3kxojw84Obs8gPOC43CY67jYcx
zaFiZy7gonuIh+dCKoZi66Eb0ggntSxvQdJFt8Ykfw95f6nRkR7cVObHwn2bTOantnbkyamrGxcy
5YnftOZ8v87jUD8i4PazPj40iYS0BxOVUNr+Gg4rBWGWJbtOmi/p4LmocLvPuGWewDqDZs7pntOJ
zUNROD63XS6ssLxdDJ9+c13cR4QbJvm81RScZyLEsWvZs8t4FIWpdvE7iObDQBmD0gHXcQL5IUk+
ikqCnPXDLpgNjIR8yCXsSbhQhNEgrux3uiSd0SzcXxm3aoSVGmXcfDBtI3tIcQfNKKMPloL6M2bV
tmON3tPqf0362qOj4d5ksARbR3Mnhugi2QL0rjOdGjO1gAijkggH/mYhQ1jcuOYDJ284hOiqnIcF
+tFpiLmsRBHvF+HSLI+dm4I70mHuuOfZbC/yLMctl9/KumouaR7ddzOARhGTalgXVD9D+dudm0NH
YRUPgulrONkXpOi3YVm726llBkyrABOR0/kbw2X+WreDvksYRJjUl5au43tSY0eyPcGStp2xa7BL
8GmyyDTDjWklMPknfGCXqSu8vW8CmgQug+pFxdWpjOszkHZ3V9l5vbVryzhF0vqaTEM/xQK4GqlN
EjbEmRZNvTc0a9q8tRJ9l8uJ1KgyIqsAFUbYGhujAArWahQdxvqiY43PLDOLA4qjNFCeSrF2wIdT
NCAWF/I+K+XIbJUB1NqX1fF5ZMK9m4xpQ8DIGACg82/i1Dw5FrrZ2CnvaN98ocC3t3PFas2Ufthn
EkmfFRp3YYQJK5yXS1vK7Lzuv+moj08WFcCVKSVsCwNpVTZn9U4JCl4j+2hI6BhI/In8J5MhTJCS
bOp5a/SAM/x2EuTKawrfMr7HkBw21Mq/YHVZCnHb9M6ICmB/9Yu5DzE7xTIzcsIg6P0zoMOmd24A
qUhc91WSkrDmEix8ehz2O2XOLz3JLKzkD8BLNsVA8u4ayrKGhqQ+6YeNxXszAoUiYf16zSn7Didb
H7D+a6rpzo/ofa0vS7YQwKr+JhIkiyI7KbqHvJrOEZlKK9q/kasYr/hw6muRZc+uKd7XvJg18GIZ
Yz5PzcBM/K7trS+m9xVyv34ZV/rWCsNvlj6b8I812AUpyEaE/e13tuZEImg1pLdeAgqSVBhXk6MS
TW/AqdfkptKa/0y59YICy46664LAUWtsXjnPvl/MND3aeYS/yjgMPrBlTrH1W2skQWamH2sggrRj
NjLOHmFLYPv+5+K4HAhg8kX35RUmDJ3VYPzPQDEFbDjPyuv1lQ+R+a5r+9jp5LjmoJQkwdi1fmPJ
gcSpFWAsfhO930Mm5uOaHQA/7NGYHtcHri8kJ15gfRhQuY3p9g+xkLc54kljDF/XA7lmh3RJ/TWO
6Y2NllWQhbDmH4wCZQ5deSBwUKoV0wB5bxCn9F8BaWPYX1s+iSdk0KiEw8xzrTkM/SwOld19Nxoj
8f2/ByIW1m+tH5Yew4ALhjFR/9l1+/VVruk5I6gqeH+QmoZgPbnWZA0vrz685D7WuBYIqWmhA21K
VGH5mB7XCMQ1zHLN0Wgt/+wO9W6xyABeAx1x9G5yrDi4sdccpDWGNMwZ+UV6s6ZBrFEO6/myhkPh
CELgIx/XxwniTdbTseqdRxlx814jPXpCSeKiutQoTNYHhBCHKXKzJX9OiEGJGwmabX4XCGuwxD+U
xBgMcNse179ASPp+QpqAdDN/rV+u2YPr+b9mmca7sDf2RgpXhMCVjvDzNb60UidNa3ImhyX0rHc7
sS/5bO2qmsivNYeBg0J9vjES/QgKKjDB9ocEPeCa/awb2k44S1XnfsZr4IPtOa8eiRCtX78w2m4E
lOw4vgWH9o51/kNJ/bslQSTkvFpscv9oGFr8t/GsD0G8WZ4NvwE5fciaA7oUTCKt/MYtw89ihMQ0
I6YnBYQQ5nuFRlz04mNc493yxSTNwb5qyPld35gZIlMg1RnP0Xe473wMR5zdnvPhERfBvvdjjZEd
lUFH2z8pJ2fLUt2tYZnrY9aIp+81rIcgOU4Gw1lezI+//uMf//kfn9P/jr4qDEdwb8vuH//J159V
PZMTGPf/48t/XCefaLyrP/33j/33w/79h/7xVBX88z8fsv6i//4Jnvhfvzh479//7Ytd2Sf9fD98
tfPDF8k2/fez8xLXR/7/fvOvr+9neZrrr7//+KyGEqPQw1eUVOWPf33r9PvvPzz3+xD88wisT/+v
7928F/zY4f3j/33413vX//2HZf/NMbnG2ehLylslnB9/6a/1O97flK9813eEYMNmup714y+SJvr4
7z/E3yS1kOn7pmULT/CAH38xhlm/Zci/+T5WJd/zhONJBWr2x3+97X/7ZP7vJ/UXaV13FUP17u8/
pO2YP/6q//kRfr8x07XpXXjS9CzbV46reIH15/sD+CMeb/2vGfx1zzZ7Z82qvNQOIzaQYK1YKd6n
fhqzy9I/icnXV3BTh80U57dOgoAVU32z9bjW6dFESwAN3qE5t4UlahL/NFaPQ+yeUMvgqaF9UTsR
U5H5daildenwJzDtA0wQDvUIA5txg2gt40ilWOjil4tqYBv5o3ttaOO+7hm1+p78lbuU6H2M3N0X
NPahQILodRv3UkEOP1pcfDBpk13KPfHs9n4wzJBwZY6aWdjEEVQGPrSB+X5W+CgOJ6LRazfA15my
y6PB0M8VPklb7KPYmW7H3sQPvW6aEzoD2C1l0CgmXHqAyCubJuOH7JRlsfqDfA5UknnDWNm4yRSq
OUDW5H7E4+3sFychB3E1IaIHxLlU4EyKIHIKrNXdI7eWBchQVh4zlOGBxptuWMV8dAY/e6nj+kmv
0EZrco4isp+l85JEdXbSo5h2PY2YOWZJiA0P16rqj4oez82QZniFc3ldN1V8bw/5WsHGeJA6G71H
9JBT/Tz1lkyCgiph7/SSn8PoPdt6PR5t4BVrp8czf020jPeFgHGQZN5Pb1E8L433xhPEk0d9hi+J
918aUXRVG6390BdPFCXUFRS0uiZSu6FEa4c0v3ZmsmHn+NPNHPNCZssNSQDuFu92u4kxcKCWyV9i
rzKBtKitNzrhwcxOlMoTgxPgJ34MLDBJ3JRgr9TfIYLbTvNY7Ton7/eF16sNupJlq1U7f1ZFZ370
3SlSnIUxluPdNAx0Q9H8nC1mc7aoXxI7CnSPGalhFLwLIf+3Ps6CzH6PCgyCTec+j1ytexnF0LLG
9JnTs/ipiwTlfzQgaTYi7Ea4Uw4zMkMwPKSHDIxZbM8yt71ZWMyJK84MLXZmVmDDHoXBbWX4smvT
Omfaua2W4kzHIj4sI++vBxUCED9Kj+jyMAbSISwa0kPHNr8iwZskKSpYxxpa1GDVLgkttHp5HhSD
NT7lsGMeLTQmCC0XUj7lBRfj3raAO5NrdtuaxR1aiTe/3rGgrGqcyTu41biLa9SgBHVRhszCZB5Y
X1qZxI8tmfP4x9F59Uzb4eW1DPFxPj/lY4ltZLrymF5sum7ubuZ42E5wF57olA9bN7HV0YZh/5S1
NlZLMGkaeCkTqfjQpuan0VreXV2G5t3yAHOIlnr1gm39euiGeR/RDoC3OPp7oIvloUIbiY0S1GHh
7FWZ0Q72MRVnEa567ud18lvNRn/UEn8bKkGlLOOcL+3PeXTcc9aZV61XmyerK++XnA1vTMZXEgLd
7yQ2HBs/pk8H32icY+lEBYPXDtRF6sabMcIygcGvZ/UDoGz24c5UebFHM4wfgq7GlJnLGehRuKv7
/ho7hbEmhTDAXvxrOmoVjgGv23ejRe2SRSNER/R/KlraPRtNPcjoeo6iI8Zeb8cd1aSbsbgnbdU/
4aZgfjDA5XV1+GUgh9XuUN4lOZmdbSqOKao+dJEdTSGuxl3sdb9kZctL3lpXCtH2TOlKDr0NsgMF
our1oUb0c8TfeG95RXGZ2WlWPtTEYcyf/bpdTlVHyJBtbc00qZ4yrWg1CignPk6ExAI/GwMUmcdu
DiIYL6Jwqku/FANjQVDcVLNXEQM8m1Xw3nPqd67ZfJdGTHH0jO8JKDhmRvB726i6uHUV7+ckRNU8
WbeppYhKdsxTo8IvsqC2nkuFw4wU1NvUvMxeRzusqX6XlSAjxOBW0fU2CvSm2lUFFbsLvo3YQed+
xos2dzSn6h2wmGJLmADNZsUMOCleTM9JEaAyHFmDdC0r4wyXSOGoTb3EugpFrTBc0idPOqYkJRlQ
wVwxpNDz1dKXJ4FhBb0ymoeUHnfZ5uepgLkQRf0x7dr4tui7G9v06oPBkguL0XGK8/cf8Zp1A1pl
J1y0mU3G3MSDvX8GIICxPVz/+v11Mlguu7mlxa4KTDOhYUs0apo4f9p2vLdmcuDbCHmgjnwC3FYC
v/XWmy2xlPF8F5s+3ttVaAwVIYRzlZyVjcCl75OnYQpXbjsJne6iYGtdUoNNZTSP7H+6Gq+aCFNO
c++duy1viBXzorqZ1qWfnjMf6YTB+Ozo9RgBR8/4TfdgHUU67p6Ua+xMufhkhChvZ8inx1h2X7Fo
SDtzRLct+0fS3ZzXIUoep47Nd+go56qvRpwQUfaH2LQQCuRK34agPa49ToVHZNc78VfNXn0/ZMQv
eJoBjCXM8DSSpoHjYRrunbYFSVHJ50gNVTBk6Ul18RKMkzkcZEZHE4PLRRFmcWyzGaqFzybfB6ce
Z8RQVaFPUje3rsnioOUyVGfdLdss4uixi/7jDeoEkYnh7Hiip2xsHNmapwjYji7p5MoFR2rRYp6L
u/LPjAfzuu5gDXcdaFVJNOmCvmfIG2SjF3bDSDk7jGnksGCBj9kLj/Oj8OobWyRIbPsIg4InFOLA
Qj+CsLsfx9x6tJeBoghrUDNlCHURBR5HhNm1w0UWj2sqC6BSzRz3XOLRMiJbHtQwYOcprGZfVNMA
ha3ES5GyuQdGJ+jmHGcN758mkgq4cBI0Tl1BXVY4wG9mvfMMXNGON2nAuLpF4d0f+6TOjqUawjsk
y7BVPBO4VA13oQGnBCf2GldSvQXlvFnMfOJ7c4gfvpl2uBiUTo3Aykd3a3T1uYXNcAojdwkGra0t
6HrauFVPKI/IrsNvauyKxKN7vXZq+yvf1M9uM1Wn0K5X3BtmpJkekhfNjECm4THr3AdvFZ01uCS5
D8z6TG9zy0o/YdiX+OFCtSlqBgizPR8m4pXyeKSP13nWXTQhb9TutkVuuck75EERkKZtYcdMY9pD
1FCFhC4DC7162UxRQaV7cgVt07YfVhU4ZH1z/cPPH7Ip7s8hM6a6Hk7E2GzKMJ3uZrU8ubOj98QU
DZs2Qcdjdv1NMSbcrwwHQUGR30yN4zMnBWIs3/zMJBbUse5LQ34ZmU42g9kRUIrkGitJdEnIeYM3
gg+I8i2IK+/a8qL0gEMY/o/q31JNVNSEtSf8P8yd2VLkypZtv0jHXL30Gn1LRNAEzYsMSFJ9L7lc
+voaYl+rU1UP12693W3bMCDJJECS+/K15hyTfjfbgmWc8ySN1o0sk00wcKc75rizBgw+4JjEuq2g
GAEph05b4JwHsrRSkNppMhQF5r8W1l1tb4Z1oRXBZnDN7FZr2EviTJwSYu7xc7pAdKydmQ0W7PS/
nHJwJwRusnTG6Szq8aUgW/1aBuRNiIRgt1YvKeXDfRCXPsQqDZm2jkTOZjUNWixrk8zra1ZjNcqm
HaI1Bu6uNF90A/R3zFxFY6eBWV8/jX5/r36DUD1CUxDAnvXUqA8NsiX/GJd4qs20bG5eI751DN9e
roWLfPYIypZgH7frmJ4REbKxtQAMGA/iYE6vqg3+xMz3k1paGBMhDKC0fkEhek5H2DyJTgFeasOT
CHJyIqJ5rkLMju0P6TGO3G3Q4UzyPHQajHy/ZWNPRNvsfYmsyfbc/srk46tJ06PrYJjza6KlAxPX
bGDPvOHeW7n4RymfVFVeRi+zdgKJPDNdMH5x+lLUiI1BAK+IB8Ux6BXuyh48sQdHvCw0vzunzLVo
ksts1VmdvcNwVq27sY+WtIGzo4Nj8W5orHd6qVtnYcpuRxGC1gdlQGfzqJqS/RdJUte1/d3RSOlM
kBBL40kS7UkV2iGnRpep0NK32vgmmmzaovIct7qniMOxS2wEiCCjVoBlnkXJPX/N8XCKxZMNjwUT
bZKJtW36hCiGDEapsfdlGMx9pffCR+vp2FDJ65aTDTW5z7wMlzlan5ZHfoF4MZrLsHFH+Lti01Uw
snDyODG2UjNINsOgZQeYMlT0stprpX2vneqRsZP5HcvoGg49fllRlysnFQ8oOz0dmm7n1O+d5pd7
v2jqm6bL96apsvcZg74Gu0PGo5fNy/IETEPFL2ET3ZwRGETlkIJn9w75LTl0h6m5G5VN1ADjqYxa
R7Z9CsjGQNqIB85HmLxTGmuhV5MSlkdoYrReHdA05sui6hS2FWbOYX0yS8de+lGTbLWC/PNCvDbE
IG7dxhMLkHckd2Fw91iMCCoHt7WhgZCecV7crZLDMsoE0nZDZh05SLpMCSaKIxZnRlTTQza4lyp1
Xg0HVAbMSbXPi3AOdxtPpZy0HamL1ooERnOyQUTWn22PqwKy7vMgOxJtovKudw2ifaJdH9rUfLWQ
IiNHMFcAH4elF0U9k/H+ojd5d9B6OS0rS33KSRybOumBMCEqt9k6NEe1Z6CTE2Cf8Rzh3IT1EzPt
DYN1mtK8H5LmIK0TuFqxUW18p3BH1o956+SFHNKTyEqWIxldCy9w0Hm2k7sOatSo0O76LWEkJPpU
7xqamVtrMnbO1YPgcRm6MTyblUQVPsUjq6MHsgk2rffgq7Y76mO0V7L2H34/paUiQGyQhStC/5oj
7u+GmOZuaUx+ey4Ai07BptNzZBSh1WCJguLpT2O8HbyJsqGR2SbMLQQnXf7lmZ1x5PyBRxfJ4spG
JQW2SSwtpVUkF7BJgZaQ28GHqU0aoSBIxlsRGRgT8NBRWMOTuJGI3RUOurWShqA0i0MiujPmN2Ch
ZHyYOVqsenxVtnwWLnlEWmyHuzGr/Zvw5QnsPeteJvaWXowv+Jcx4Co8aJNo9g2N2Z0f1Q/oRcgE
jPCSDxlRJpnC45SmSXIYU+9WYpkrbEIP6fk9t0lfH8wH3+XmyMAj8OvMJel9VnsAI0UF5f21UizM
qm7Tdca6sGhazrl2U1pbUHcw8VPcRzZz4gQYxsL4cRpd7ETiPvu+3h1+3+gyQOyS38z4ZssEh5Kf
412QFJ6DsemLGu6bsfYBIS3Dzosvwinkui2pF/TGlMtUWZjTkkidABp3Ox03yGq2YW0zvWHRjafZ
BNdsIiizixQX+8K62u1YPmrJBCwzh7OpVzXB8tAknXLuFkl9a4yTtrQYwS8qBLYIAFDnT1b2aSgK
WweUggwx31WwFAO8q/z+eK1Eps65a9OiEhV+wwQWf+82C8MXP46ffnqNrFZtMmWnKhT5Qvdf+CVM
5MbxNeasg7aVfW+rSd9b3AZcuZCEosKoq1VjMINEMpbN2QV4ZHN9B8YKzxmCamHeiP2SK3AVKWEG
5aM9BDsiWLCPhQ5kE560vBIvkJI3ZaOz+Ggprs0A20Aw/PDaIZW2zr5J6b5Bmdy3M+QEtbxaBai9
QGaesHNlT43+SKqrs6yl991J/z23ETskFucny8kJmZjQEZcJcPIoLHZ2XBnLSoYXIyN5xyQZWcSU
2tIjHo4jTONHn5rl3ysy4miVILNW2sUbSyCgLhGc0bRURuGvvSy/oL65MC/X+vJQ1hO/eZc6fzJZ
b+LpjdcMcrZjLpRLaz0N2XfRDV9Q4vBH1nh90zfXywk2ap5dD5Z/b3EdjSZBpNGgBB+d4eSjF1qG
VePt5eCz0zbujLW0F/Qr0x1XewNYC0ZX6hbbHAYp9j9tdvuGUnJ8pQ2CC7hZOKbfH+3x1SwZPuec
JICBzq8KJBVS4gihQikfyqHdDY0OQCDKX7zUSzZuY/qHRoFNaYa/Jnzlv+Bainwp5eAAucimRSN1
VAJRYaxrLJkSccUhAgJIZgz7vogQYYM0Q5G/SRkp6Ub9oFG4AbJa+DbCmEj7iZvOozGjeWgrgmtL
rsKtds21H5faqRB/3Y6BG/RMhOMcHgp86CecleDHMbeW07X3gZARWy2XksMde9yaPA8eXhRHAgEP
7I1oKVr4QqlTnvNKxbsgdz4sn5uTuhjhov7qlu42EY9gCKd9H2OgIIQmOaL9w9c00weZAF5koz7b
7EmML7FXrysdlIRl5iGJV/nKlPWtzLWXwu1Ik+hIBc1ilBxIbo9Jn2inGBOmMrqnKM/IqjC0mwm3
qksqlm10YqWPXMoVHOc5fksHMlUO1XCZJZswwZpXWMCS7VyjmRbLY+P2gB6dYM7B6y+NQt1jIWb1
qYrX0Dk3TWyRV2vMfYkVrYRwW0TZHy3h+ecZ7xYoRBu6gMHR1TRI1khMlsx447WKQHAXJpHvBGLR
OF4yD4B7HCJyafiNtmqviMrZWWTCIcBI/7rop9dC3aQNhNnGADaOjnj0kHBO/XilC5DN1C9yusY5
CrJ60Yf2Dd/4T+AWL9jdl41jtB9QjNRobRUj+L8EuuyUCNZW17hIIBzaSUXQ01bGumUn1sbofIAV
ev9OwwAtiblNTZJyc3xjS0/X34OQKJZU22axQS4uSu9yDj2umobCts6YfoMqLwakcCJ/StR4A9KB
HIlvl3C1pxZZcuccsXVhmVp5Hp2oKAI+oQQLRC819PwphN6Mxk5ZsEX5o2WuNeT7bYyFG2jyZ26g
YE2rj/In7+jW+GH75rFhMyQ4d4bq1sHs9Qb8tpmE/94FJILqefvmWDheXD+9hbaxK3S0MDiUBbp+
7y/Ek3rtoMqyMp8wgv4HPjgHUw0pPOfoC/bOFy0EKtqNX7bAccJZEClL7r/RyDnkOTm8Qsq9O/KD
g485pCF4EJFgHKz97DKMhbGoOFctNPGFlOG9z5End967Mdq8Bj/5ULn1TeABSxYUM3aJU6RdCUeJ
17ZG+dCRxhX2Dc9X8CyaBmscbSVHwGRvIFyHmeofPD+4c3Pgy4I3EDTiPffhmdAVPRpzHAgpacu0
zLZ26R+QkKBT98d7LKhlgzQ4Or21iZ1px4F96dY+8repeuxia5cNZAxqCqUQfhdclYuid2EP9Vc7
Rj805oRtG8XnkBR7hBIT4RHh32Lgy8Cmzfwe1HYjZrky/oz7aU9qxktrlW8Mvs6Vx58FPESLXKdV
yYP9YWVigk7HQWEs6W7r+dy1AnmSU3W7bnwJenZQ8kP2ETocnFufpLfcaJ8zWO6nVYvth1O7tKe1
o7lzFRl82JW5oAv3pJWArsCR0YPpqHRoplYhYDn1EzI7QYnL9k8TaZ903XWMvJsJN22Rm0wbgmE2
z/LL0XXiVpLIONRtx8HKsj7boTx09aPpk8KkpcVbaTWfNbcAqIKmRI6rH/qwePUVmKDRh+KVq6ug
yl6jO1uac+Kjyv5aSXagedk8TOE5dAgTmL+xsHj1Q8O3qQUhbWmIiluE2aH/NgYQL2mycxINfF62
ShNcairbOdDfIWHN0RbdNaaeSNOPwvcOuW5sxoKTIvftdY6pm/B891NA34Lk09yeWx80H6Qbxlsd
fE84QWyLx3sJAz/JUsAF3T1yx5HuFGf/Yp8745PQzJtFDA+qQ0LY1fhXz370EXWtqecHJ9PjbUWZ
baTdqwA7WSJrJkwqJvmkLbhuI34vUgErwNNDzz1uhQMrDkaUELP5KlbWOfeAyYblrZq6BxocIzRU
BKCBB4MsxHuAIQDAU77PIpcOWvZWqY5wl7p48Qz2t9rIDpAtSXs2IQjUBHpRXs0GBGeFp36XGNkL
lNCcAgArKA2XmYyte9/jiD4t6vHbolBYxVK/ayrCnT3QSKVjNOK33PRSUn3GgostGi6Nrq2RIPDC
J1Jmm8b+Klo6E0n6qIUEChADgqUL2V5q0uuRGtGWZvTojfmSwF1McoN4cnwsypLwPMCgyyRGuuvg
gLDuTkWujZ++OLMPyKihs4v2rTP7pxAwxSLr54YkaP+WVRHQ3cEJeyQC6Yxi/QIIR7iqfCo921+0
RBes26LFcuBYGyFqCjavA6W+nAx8t3qPu89ak4d6GhP3NqKaGjK0Y69xpxF4hkoYnM9sm2fuVrqr
mlkCjCw84dkxsooDhYdY1HnuomDt/9BMOukZqa7BTqrxmnffE7o4AhajRYHegoQxRNTuLSizDxQr
P7JAzAQyEJ3cHh13sm4TdhUzbyF4oCovqBlthhWWNe6IQFgGeM4XuZ2+jD0yCRE8F4jbLJc9HPwl
E1FwafOSYzXet5cZn1kZ0vMD71NS0WFDeMrMfqNLxsZpHCG2L/cdJDt9wNSqSI1aaWP3JnrvO2RC
6GVX6QzGYpKcD4bqlGPEXHk8fK3dPc10QjcvDpqfgsEe/ZPRplezz8yl0TDqa9yoxU+MmFbKu9m7
P3khn1KZv4zOjroIcSjZgN0ITmSldRLqUsTuVwBSCuLwAAkAGsZ4aX39XmbDE7yQZ0NvDwMiZyOM
Xjoj3wm/elN6uePEXGJR9Q7zFyOz/wk87dmcE4AS11zkQQblL7jphCHlRnyJqvCLDstTQB7cEl3i
TxVyrZmVx9zYMEMA25PnQVa1aW/N2D95hCu51q6LDBika0G6DntW+8YwmaNh7C9crQecYDc4LF3n
G3bn3vQpt80em61Px0jpLuFMNJ4SnKBYK2RFGTlTSp9jM71WED/xa/HNYeDXdAmSy+iwScbUxnAS
Jym2uuV9azpABHo4ICrs8Q4FIsGjRn9+b1vmS+i4rxLqDcYeZJ3pS5mAo7GgQedmxgasKlw0inld
8ZEH1C5RybmpA4DAyfea1OT8dMSjzNpNgczakj4jMmvH/luRF8Gd2mF1YVx3xQde0uB76BhQCLe9
xgMmSa0tyPzDpigx7oMKMuJ4FYB4DdWMOnxHQJMtXJzRNPKMe+KPlB3+uXdmCwXFyQCRC/UH7lpV
EbVqd2CUtXKNvB+uGGfLucfhgLtf1CErVaLYNnAPko99KrJ8h0X1GM0zisx5Y6b4Vsj2jeJ5VjAF
+7Hhrg2qbTRpN73G4Rm3/OZrPdzQPV2bCKZXacxiwGTsLfwwJxRVWlftODKtqpLnK3Bm8UH2V0T9
V4khs5u8sze8D4Vz6kySYWoHQiWj2oNV40Kioca5bB+RDEQTezpVSfNA8+Aclva50L8TYq2QPS67
sgeaZAJULzacQPcpi6FwxGWM22tWgGCmsbMou+SA1/AJAWRNQx8k6GNalUdEmxsbMOfogoiixUwA
l02kkbwVeVcCap3CpaFHfzTVHJJau1Qs2KJtPmivsVhE4UtL0xI32ravdGs1IZ8fRnq9dEZwSr0E
+XD1GMeiW6fw7bv+SfzaUyDBBHPxHBb7IHsfEnG3hvjL1eO/09g+lS7TBj3mYrWMR108VyNyniWe
F9xZWU0pgwi61b/9gWkhT3oYpAes929JP5x0t9iNVn0dhhg+zg/i2rS3ryqhOMnDl7Sqt4EZPnrM
AWls0pmfecB5SamBZYlJyEPfxl9Jbn+Pofc2RP25Kgp5UgYeHfR+V4tGKwBAjGXeZJ11p/sxYvPY
COcsXcwOhDIyRJSMdfCNIB+u+qcsTxNasMOHkZUnpnYr+hSLVDmvzOKeQwJ5Ju2T1i4yiGEiqLK7
9nS5S1m9QWgg9cwZt+OQfhAk+dhE9L3C6W5M6YUxzl2w3k0jtEEHwyVKjI/RZKLTDYeJsCAc2wGG
B4PTcbDD4YBeF+KmUvZ3N/jZEoRyjNFpWzc1Ou78nSqR1HozzBZVRbmieZpPYHM/0UTaYMB7DwsM
imNMf23qV+EslDTlG6V6vYevCgfX/rRq3AnWsCPKwF0AMrhA4D5hhnGaP9Wo33o7vcDq/9Sz4JMU
SdqzxMeVLIsJhijPx/gfhBS5NJy3gmLEsVmzahxK+IOrpTBaiJ/+uYqdHzKLQaLAyLMp1+vMg/U7
xi9S+Fji6B8kJwH1fVG2Oicridg6Myu1cyz7NUSKp/Q7QzXsRNOggJj/SdsOrEr44qr4kiUWOvuR
qWAcoAofcY7S1t9Fsbpa0OZkXkl6LYrAYPqJfk86TezORyPI6AxpKGW8m9Eg4JZsWnjv7aWNHF/y
+oQ5PCB+WEd9T3aoowP6UYw/bCMqD07gbPJcxVta/w/Sts3zqLnU5pnGmZV8icAibjvLeohFGdU5
hK/HDgvp1i1YF0ubboNrVjUhFQwwbMgIFmlERVsgF5tKuS2D6GsAWXMx/igDNMXoNBbJgN4hGP1o
mek0QatySw/tM+/WOU1pFNDQXVuDQLUB+6XID/Tpv6s+L9ZJ454bjAe7USYvivwFvfb/0jlLF0OO
sEbXCLYTAlhMhcEI2QQYQ+LCglWun/zUv9Q9Wi06AaDjiuQI+pT2j9lt/aBCqUojx67l8+D01xyp
wLIc522t6jj7QW+fZXMMAom1m5y1PSYX6kK5yBkssooUbvbmwGyOJeKrQiwdVEoNcfVF010j0/kp
AS21JjDMViDcMTEhKepslcw3ecaWezKGguRdzkgG8eYZPrswTq6EVW1q7AdhF1DziC0puNPShtK3
MIdyKysKRQPT9Lv+2IT0mNKll5Nc1VpnfIOvGe4n+g2czdCdJCLEtf4coPeZ8JKCenZvwkkefYb7
Vt41C8gtdEEcvcK+3V+Vl+wzzlAypITSBXMnLyb3qPU5y4vgFDqEbLQJmpLfoiaoq7faQ4+bdu9T
STWnehb+ASBZa2BpvpsKRpg+PQna7oRC882zaWWYKy+ijKMu3BfS+iaB5WAHbJxxWT85rrwKTXfA
xYp3Yxg/im4Eh5cxssumC8iFnyA3736JwoWf1vAhbrXGK8geSOmky0iFt2zkzukfcH0ybS9za+vw
uBPZAslQ37qda238EQ+T2TEetD9iECDb3J5lKRw0Eouv0l41adxhDWIiKyHy6t1Sb80NOhJYlvP6
R2TmIgMwjjj7SmgtCEiFF7CHUDBA6kFZnXoL1cDLUGfbrv9alKGUx+2RZhEXYOqe0LO4kyQU2fsM
4fugJiB5MuyXpYwhh6XBZwWghRNue0tH80PGMIjbhJlPgiK+oH27SOZ6x6QSmjz7h/iix9T8dimP
iB7yYb36BUk1I8pL4685GnLZEPOM7thic5bsYyaiA5pX9zrDZY7rwwU9XR2EMWzjanrPfNxbOU5i
DcWBaKJuqWn9kxehvssXnVlve6IHNnHNMWwIPU7saOXwTUWSvr9ZN9pq/nsFg4+FgUayAdhNthfp
zB547fl4g5J+RztxXRr4SQFJYwOqYTxMLSw+yhZn6ne8wG3Nor5tMg8Do20f/Vhn7bIcuVyKIm8P
XdTivPG9fs564GNNT05kavwdC87UGF3fqIitAwqKmdUD2nw/cJazY1cds9wQwP1CF+zFSHK2Npxq
n72APIPpQMbPdMChBg3HPOR0gqnbfm0CfLrAHLGX8VsTU1lACtFXfjPpeLUoSNj08c1rNWcG4bEk
xRZ24gl99BpZ2SfYX3fduTkxsrhX+4Nv54goHfNt9BtcMQM0f2Laj0UiM+ITeD7nn+j3TSJTQIZp
AowgF7tWJ818/pH//aYczf/zIRJBOsOl4y2iYhC0pWxxkBxv99H8w40Ba/385vc9GJ0KtH1L+jxc
I2kRxJdE9cFwieT794fYUncRvEaiVvuYQ7L3XEWw/gxHUSekFNEE6YAYYJeoRH9322RrmyN9jJZZ
JGw5Dj0cmQ9RntM8nEYTXZX6DiL6yzrt7yUJsgSGNkumkYNLlM3YboxGqw+JyUD/982/P7SESHa6
S6oQQWCIJWOAL20PBJmZGg8igXtz5RCCaxs4WKx/P5fYKXXM7x/8vjs9qMllzZu/HoVsefj97L8/
jF2bx2fonsZy/PTbHBNSNmAQ9xvmQlyPf97zHA50qmlAB0G5o5v9h2MQMi4Vlkww5zfW/EMQykEf
vwO4U1NrHzw0seSd3E3SWNZj7mGYKqvNGFk/WF9Z4fX0Yiuf2sdQ5aGZ3zhxVR6M6KFo27WdMe8y
UK4q0goG71C7Mf1g3IGZjaQptssd+POvIBPfk8OAgzCft04Lljw38OAVetoymq28EyekjrUjRjy2
CPXoHsrmEYtissQm/BVMzakJwTjV3SFv25Obuj+67JuD3nnrbEiHhwBkTPgDVAbkmwFuIbZpiIUx
V9+2FBMmh/FFwadrldDyz7c5Z6yrSnV01g3yOdKpN+Bbv3AawwxsbAIpiFGMMidFN4kGxEuOEpPZ
MyNTudwriEUbLaS57rV0jYqBGPE57xmpxETqm+7z7Ef4O2kwetUAIqRgKNCStc3gchGCwGG4hfFD
1y6GZ1Xvpa9tGs55K4VmZVF6A5DLUaVXAy6GsoF2NK239xjKwahA8aBFIUQfP0LaKxlZaI651zV2
kryqtB2Jzu9Bm2e0UzwuAYJBxy8d1Djja282+am1qbVcEnSZYlhLooIEjeq3AFviA1t7j8C479e5
qxEMqX1hVU3UZuA0uTY6wz3XlXhGVEvlat6GJiIvAwPafEAe9943z8VoNidp4SDJR61YNyzVHMaL
L5qDjMYmJrhR2VTHGK1fnWlQMAroEeQ9712lANeIbthUqXcKUxeZ0iTaP5g/6fu0ZU58bwJrqBXv
jTkyD6j6d11kBudGdXFLKJlMe7G6Zu6t9VLrwUzmvoLlDs8OIQc8EfahqnRBS8Ti81pr/5GNooGM
VXFVh8hF3ATkUqe2terupkfWWdpn5LEV084G/vOEELNfmzboAiyHCISmNRksmpF4TybZWW4A2xAZ
arVzp6ZejYwN9wQ7Yq8C3XBMtWIR5m1M/APtTlqjiKmaJHxowJOFkPFsKayT3cPnQAN5RbBqLAep
9Xs3RXannK3XjQ7dkDAm8T7zTwXKNAbh9KR0J4oWlQY6uBXuNR1oTU5agrePOU6IkoqGeWjc+mpa
EaqabptwDHFR8xUOg1cCPcfmJhpr37ZucVEG2GiNaRznbmLXGMU9F34OT9fMaFxqrCrRHJQbxz2k
x0hEm0AP4qODyVoD8vBQJMmVuMa333tinHAv6Bxmd3k03YoMuXOi8NToeXoPg85G6D7nL1dMwGBy
futkIbyTW3So07wmKjYzD4AtMjAIqSGWiWG1qxBhw8bJpYO1r+NKGvGHNlhfDOySZWFNGTxZlXE9
sh0LB2LlATPo7w0mS/9YzT8oMH448laDAhrhJhuCeeQA5hw0u/AwIoT6pdc0ej4CmV3FsL5sGnvV
u2VxtnukGhrqSjsykC8k5V3r+k0bWvm6bPN4a8SIpOCmcGVybNTtGD4SmaNYQwipNuzAw9fpBxuo
KkSua1DIfrOrujYDMqv6cYdnRn/+fbE4uLiV4Gp6czTs/HQFBttJzVGtLENv3yH52ePdbf/gOqWq
dr3yLEvbooEiHCzYOTtLORxRUhN8XlgvXu7ACJk/Ik7T3ptx+wCCJF52YAIJ2KARX8EmPsEFxX1v
kGDeKnmFO390Yz7zC3uK/LZZ/X7LwezRC9VGOxc8auPGHNvbqDXWfdrTHeiqvW43/qXpVIuogvMC
3cny+PtGRzr1zz9C4H23zrIpwLKT7KWR2Cs9h58nAr0+6QREN9LrnzGZhHuAQiBvXepORtz3gWya
jaed5WSFx3FG6DsDdoI0HtAhjnp0GOssXTP/W5qAKx8NGX+OLG7KLJdpr8qHpHeXSQ+pig2qfayi
N1XF8Qk5O6Q56BqWb8K8rpENqgZxhGeezGEUJxw4m8jtIHPYVMZjbRLWENAxKQaLWnJ+GNuJ/iBb
ykFFHoeqNoNTkPvAn+GmgG+E24GrlcMkcHHNerDTBqxU563AAW3wNLWPDOnvwHWipYtlb+3J8Jtx
43TiCkks+1OynegC700XOnDcJN1q0BXnpt9FzA+tc4Rk4DW9uQYAUgYb/dLWsNRbBQq8uKEPqcaf
qOwI0yYFe5oIuexFRJfA/E6MweeI2DHcz5pqRatTP1qdTqxLk7Ai6ErxCwYIBF9g8/upKG39qzeB
Uo3ycxD70a6PKdNts8RqP/jxtm2zObemLh96NoM+4xXzg/10jbzkidnewpAu4+8PX9hyrxtsqbKa
HhHfxQ8mPOusRGiSiPqlH6q/Pbp+oxkJ91ChtTeLEPuArvNcp/ZG+S5AYYmJ3yg4DlkjAFTXtbx9
OmL1GMsiWfm2vZCZbb0LG2R0H7QP+OQn0j2UP8Njvn3dknu/zv2LISU9XmA29iyjwue1IlokBJn/
3frEX0DJqZ+iNs+Jqel+IgSECPAMZ1PVBKYZVU8dEtGGrOY0uh7zgdMxQoy6MrrWWYuWKQidrSXH
9qxG80nhkiClEwZ3SwClqQlri+6WyscK71qEHSqEDZFNzrMbwxEqhqw7eTUo89/fv6N8k4qW042K
naM/8sD/br1ekmcbaSl3Z5GMCa/NfhJdPV1gB3gnI+Qv+R3fbUxth7CJuRBCvHwzuzQ5BGaL6wb2
aZSwjyH6fPCy1P1uXe1PtcUZl76F0ouAp+Tus2yScqWInr1I5ExEDKndoDk1GbbzGRjNsKYzB9J1
3dlz39CHVYj7B5sjqwi4Q1ge5XFEw7no7XHvOEN6Q0GDUCYDXN4hoKblS9bZxJPTZW60In1IPgjK
tRMLeHqIa+/z96NGIyQ59sLiPLjdoTcriE/6BC54MNxr0oqWnS4iFtIJP0nlMT5H3hnS/J93Qi13
ISlqgspl2iBq795oHHSboUXIzg5ZrIs64IQky+zw7/dAFp+4reW2rgHwa2QfnAMxFpuIgM51MBg6
/aSg2RJBRqnmuuocz5kRQ+0RCQCrdOeYwJhSZHdgjZ4NFAiHoGYAQwiRuQ3z5rVwyk+XY2rT2fqz
I2s8aPOBcmgF0MQWF8M0Gjn3T/UXnGedBY9NboMK1m15UAOIhsHN77bHBGBi0NULI36bFAlhvC6U
t/6mKUdrHxShtmlTJqtjLYw1LZ3+YQKyt9M7DAmFUFGwREKv1kiUf4aUaRgMcIHQjvdCIV9Lm97F
pKpua7OgncBzbIt68PFWj5gk5z0k4Wnj8e1GYmNyWuMecfat66AqJp4KVdFD4OF3aQYFtTYiVXws
CnA7RJXWjHhiodxNk8nxg6RyUXXDe+RnwbYls3M5+emHxwH/zmziURuU80Ew/dLt3VdCz+s7PS1v
bWn1p5vieYolomWVzdQcZeffWowwzXIptRPtpclo+aB6lg8G/ghiyPtDbtdijRDK+RgG+uthfi/z
7kxQGkzJpKpOZBaE1xTLKLMsT38Mx7Rk1R/Xfd/p3+MMXtAVJRyqxrd+ruMQMdyYDgBa0UFZQq95
QrIEbiVEez1SNB+JL4sYLvuo2YRG9y5I5WayBSdb1B8L6Ylixwt8ijy6AvQYLMxhwcVqaYUFGlKS
MYacEdu6eaT4L1Z08ZPtWOqfjr7OhKE/S+S2fm9nm99nhRZrR3EWE3YNYk6ascL5RoUhNe81TlV7
s1vzHYFh9AEAq0zkWxdjPgrhzoVTmb0RkuziYwNrVVp5dQmM+IzI+MMhl+yPbXLrNJn/HoXqfTLa
L0JbhgvzKbErJlXsTSG0jd0zNaCbUa1tMRRPgJgACyU5Bu82CLfawO6hJTUmhZqQmxlyNKXF8Owy
r6InXXh7Ui8+iKlrt7WBvJ5QlHjVBi3SpSAxacOE9aZRQbQzouYVXRIR1HmADo89bFnE+BHYXZ9C
+Hux1U7bf7Ywdo+jY597QSpB1ZeftARJzjC7cdfbuk8rsXHODo2ebY2cmFusgL3Tuu+MEG6pOygu
2kDoXJg6e33gytnZoB3+9x50rOX8/z/d5f/VXP7/aFPf/pSz0bv9n//U/4dGdV34/zen+g660mcz
/ldr++/f+Mesbhj/AsJtw40QtkMcjovv/B+zuu78iy3Hm/+z8bIjWPlPs7rl/cv2cHP5Ah+772Nb
/0+zumX/y7XwqAvOeZiGcM3+r7zqwnX+m1ed10X5aDv44nnPsE3L++9e9TBpSSbA8w3dmEbjWJnV
UczYFZoDeVWDo7IImI2gIHk0/AwEOmuFHzaL+6NWpmoD0YmkLUZ4Vs7cSswA+//g6DyW5ETaKPpE
RAAJSbItKF/V3m+IbrWE9yTu6efUbH4zoZFaVZD5mXvPHTUhd61SD2Yddbsc1UBg3rWVtc9mgL8V
O+rF1Sbj+gZkg8wACBOyRX/dQlYD8wy2CQy/BLRWD7ewU36BZSQcyHkZ9p5XEVzAFTY22dYdKras
RT1ss8LLwnZEYToQj0waM7uteAW0XLvWgYYXUuTCGEks44Dv9zZDi1Cvb1tXG29N75wqxjNGmrBZ
9Z2vtDfGA9RfhiITPHf0QXOIoT6Bob5A/EE6ks6vkaNDM45jelCEyOgvMshIVh654dqyy6cX2ZDF
Sxflp4zNgA9h/jL2eQ5H16wWyvI4/eJ6vORVMp1FDOuu/4FtAGsORjgaEkCD3UKiVFsmh5nIYbU+
dvBQLpMS2DV9AiNsEzqHV7oYYyvQ6Czikvxv8T9MDl15vehvryihycrFDUHZG+X8V3k1sRR8HEE+
fJdwhilG/X+RBYzKBDUT18vRd/w0pLXdm1mCjIHCmCwRTUSca36u8g+EOkZDJZjlyAVf5jcoyPi2
l+psQgnc3LwXQTkjjSuSE1uRLZ55BLXg+za5xC3J4PGxwQYh/Jtq3GXPVpO0gzvZO87KO6YTg5+W
IQwBBJDHdVVi30mI5hLxDZPgPaIjYWW1jO9Csn1fW5+lCliyVfXEtnGghiAAI6ZbNfRSKB3gVX+q
TvxzXF8FVodApLA/rOhTI/q3jOIPFlZjw5sxwPsllDjCp+yixTTKk3/Ld2zoMzSU4tF3gtaCVJkN
zCEQGL8R/PqaGv4D3t0Xrok6wGpbghUiw28WXwVWlRvskUUBefG2ZKeY2whpugGrmS6yCwtIJCg3
Awhu/POM/yEc5ve0UiNLHSwVXfKXvjsP1/uxJsc2GqFsR0LN7PJTwTcqwrl3XxsnLy4d6SWbjPrp
wdY/2dz9Jn3LIi1dytCJGbV74I5MTzj7RY5EMHzaJgpc2tpTY9ZkEUArIY8QUZs7TducEnjOZbdb
Y+sdgRA159x3waJAoludV4Itbw8p1nQK6B+FCshWkwytrIKH5iOdtjEeJyCkXeMXvyhW2R7K4NqZ
cNri9o3GvAT+O0o8xKuxY4Eadu1shuxtSCbH7MMcfwECmXiBhSJ90w/NTUDHRrFZyUXMMdwMEfFG
UBA2ws/JuHXXKUQXxjA49n2KMbg5ZMlHWaN2kqH3vmjdEekqq5YerzoadbgzEHBOJtepEG9OVeWo
nAg4l669nXp0p1VpPg5z9Wkm2bZaJ+y9yiNlNF94MHpY/MxN3xwmqFuEBd+FgfghRuCZeIz4k9n7
zhuor1ny3iwV7mrNmrID7h65rGOR4+18lhxhUqHPcqHDA/XhU7493vPKnHdFCEiHTsbqfOf1BnGz
i2EcYJaubpdQve69RBXhOBIsU03sAaq2qhEB306zZmO16HOrtfJ5Olu05ct0dNLuS0SWE4DaZN+r
CsSt4PUX7aDEmwp23znTE/qkV0MMZ3wdAXlcRCEz7NgomM1THWOISz+WCgn2mtYIdku1JxsBuS8H
BdMfJIWeas4ATS4zRqYNzmRvOy4Pgxehnhhf85RottYY3MBSP2tOGiWTBZCudftLEbrtKu/BNYtP
LzGOvpW39JPOMRkXgSin4HMafclOhBfXUSI+OGnyqqkpaREjb7ewX9g+aggNAbN/nofcMlgA9rTe
80uMeJMFKbq2huzyzWI/MsC6I5twIZ7G9tlapa+iZIhdMeNTaTcHa2W8E0S2r3hJ0Vquyv4Y7Yuw
cKsVZJfywP6JFLSMYThOlQfDWRJU6iL688qJlOBa/fVZEEy2+6uN/srgDyix12PnOxk2U3jBIpOU
HSCExngHe8WhZCcz27DRrC7pjTvIos6z7H3nzqhwZPqYg+XdpyrgdflQEiWHEfNWL3EBj41zQdwo
C75rA98b3VCNaE8UajeCHoDu1epxHupju4xyqwVqgtIk9WGWz0tzE12o+GS1Myn0y4dTRSXDyd85
Khnpqc/CWMetsvx9YzcwpjPdBQMp353guckjIH3WzNiPJSEi2eIjSqxnlek4HCfahb7qeRwZQXCc
YIZF6mAvkFhnjWKRV7hAjfm/TJLjgCd2Lt+UHH5jesPAx47JXflnsbqMUCvS0/WCDS/CSKL7mJkq
wjaVETOrZw5r7vRijikXIN4wXnYPLYs20xlapmNLGkjdg/ziNySl9dcy1XZAT068hskUEIx7wEQn
kG70EZPqsZTxCUHJI7tvohlaVL119TqS0BFKXi5Gyt2pw555MAo4PEZR73DyTHyA44nbiaFZLYEx
c8bqMiWfmFv2Brjf2CTMbGqfhjKGBIaVPNqphGGJSJ+xK/9F/PfQRILkoe4ad92HoxpjY9o8ibk/
PLXkadtmE7pudz9RJ/AWFDtCf26q0kAo+qppRdVQOLQCTrtdTJKZ8r4Biam+QJmiIi4Qg/lF8pMK
/96LKZnWmYRmFirHMV9AnTS3mMYIcDah5lOTkcZYdZ8cB0z1020pzWOvWxnM+Mo3djc84WtcMGYg
BoiREUZ4+nu0EUp4b16LBbw25Z4F2RCKZXXDpEPggDIXHfzTOMUwuCdCpUprPtY2AMpct+2mQRA9
uMaDMbBp6DrrlGmAh7bvnEyo/VtsRaAm06cSZzxslWvLwJTsO+JhK1JbMCiEnjtuq5oDmQZ+3QxF
9Nyumt9XoDiItHMWTAryiHBhVdub2+foTv27b5QZNxE+TTU9LihempV5oMMyuxm6CxuTp8Ubdgly
zgDQ9p96XvieNYlaaPT8SF1bhBxEGSIDy+6tHiOtaF0mDfXNZ+hnYTfOu9oluEy6xh4RYhIMMmdx
iXArYs7sRE9Iz0gpXVHakU4bjDF8B6NGkUUq0BUl1hGqxnZYl4+KCQOqWfA2zu2TmDBzOXN08SSf
bAm7HF9WMYXK9sB5EvPVHWvTBweoACVLsQIxJJTZYWIvUwWFvj6IJZlAgX45nFSBiuM3hSy8aUmN
H2Zdhv6sAnIeL/MYJGhTN/a4/ErcNSzen3yGRzYLB8eN/uYCALjLGeK3uKGM3QyZj/C/brs0xqlm
lIFCVELynD0bEjsy2on4luy7KoFd92Idw1tZk8nsDuXEvss99EECGgpl8WqB9IhdgGnJNPxD8kaa
IpGoGEqJSp/P7iB/KMGoWpP+FE9WvLVri09TzdvJ9i9z9ELMYMnuJP9eRbbDwHvoveXdNIFuJcK6
45Bkd96RltoWHqM4wNv1t1+Iv0vSrMSMeEOYDNw4DFGp3XcQaJ+9Rqf4ss2IDDdEvzmGOgRCDESW
7JBJ4zL0nTwkZv1BJgDqJDzaIxoriufsj888YSnALze9wNfVUUCzSBHzgsBL9y/sUD8ZPTPO8vHG
ma0dasGuY23y/SqmPizlB9Qa5sesYc1mhCFge3/y6nZnEgs2xWjFe3B7OenNA2qkSK2/2adZeGAp
ZwhPHmdj22Q171dKKHOJj30x+6uYI5gvrNmdvjyNgCRYq6OxIaSFkYX7d0bBdhE8QMd+4lrswYjg
qO4Ll8lxwdFg1H9UbP66CLmYxTbTrozQosX8soVtkJXi2O/T4g6jCg7JqTrUJqubqUyKrSV/IOmY
fIwsIR1D73OH3JCmJJamrW/SDGpZe0kw9a1sJuqbaJ9BEeBbMub9AqejCBeLaHJpYO61PDKJfQ+J
IvL/jZr5mPQN160RGyQzwRqj2Nv9dI7dBUyZcOc9U7LTZL9krEe2GfhmbhPiPQtEb6Gj1m8XNtmI
Yf45anBjZ6bFSl29M9h6d9P4YTJcsjIYstvyEVjYP6hLzwbs4sL2T4tEQdpavKPY3wTgjeIefZq3
sW//MRUYrXOyuRs1/UaGA/q0jBjK5lk49Xx4uoWmkkHYrDsOViBbkUydLdEnLrkCEU/NgPQ9CgA8
28Go/GWb28zGBM0lUT2PWV08kySAfKmGYI4e61k580PSlq85huidtbLNR6HKp36ZV/w0c4x4bsz7
Q1GOl9RvLrhaz5njXrPGeLltVus1/bL5czYRo1LUP1bCLrNsokNJclfYa94NIuMuLmnCG/e3ZCm5
8WT521NLwOVZn5UAcUB0H37CsJPTHxpfzum8flmVsHYyj36A0/7MapZEDnuvEyciUPCBtg1ImaTr
ZmECrSiK8wMgAiMYMtyw/WVyrYTdI+996lTZbdnMeWnWPY4rTTAdBGa6U/brLvimNW1vOGpst64c
d5kdgxqyi53oSBayF9AbzKS59cRFNZrcnp50lx4xyNyM6M+6u65rYN2n0t0yFuecwU81AeOI0EBu
UoTL2BWdR1L1uAh61m8Te9KRi4dBMR5FbAHgu617x4bzUGfxFzBlYo8mjAwU/WHSa9YFy/jJsuAn
fhdiwijaEkgO3eOD1Q/3kZwerQ6GKcQ0ePzLeJzt//VCWM4cE+/vOpvn2GI+Mq5E28LlJ8Oz4olA
7/Ro47HdrslTWnBnsPlIuatXAJpd9sEDfzXT+M0R80Gl+r5fxkMxnoUQ+yQvrl2N+YPXI3myI7R9
NS15VfJ9D+HcOez0a9RB0ZNY7n2FQQgcLC1GP29ZTG9l4R868HnXo5OjiK8kvLY1YitnPLTGiJlw
fJwsyCTy2Z5XGF7qGrv6n9RblcLKwyK/8R00vtJKj+uUsAI4KZOBjqybIzrmMSSE4dqBBy4z8Hn4
SHvBvVrWyQcetp8Iu0Vd5+YGU3kTGPRCOXYlMoj8n1YrsbeiY2bP91NFOwxUzSy2pk06Ywyieh3O
/mx/DciRwJiAwBTI2eIb6VD+g2y7cdZy2876PKvysUJlYDTFaZzGI8AP7OV+uPrDQ7f4kK2fGs/4
aLUgt73/SxV453rVOfbUg4yYPXV5+SZxqqXT1Rcjq6OIDjcB+WM8ts1ZcA96vnfhjMPgBRoW1xlZ
Y97U4aiI/jg+8VMrhV3TYSIiBImLH3N8v4udjWPq81iWT63Znt0Ymzl18HdZe++WkzzWi/XSUf+u
GdHlDh2mU48LmV4Gs2Z65BKJ4TqdCYQ6FxQJ0BkS5Jw29KGIHNhSaCz6DuWRbbDsud1/nS0FCg0W
eWUMtqHD21U7lUOAXYmMF60KlilUqPwvSuoMVNOUHeo5fyqvHPmoSD3kyNOTWInQ8GjAEcGcfOm9
ZrFFpOVQ0xhwbRH1i6wxb3iMutL4MVPjd7K5T7FbIU+7kcblr+7FJa7nS0IWusF6L+x0eZkqO2zN
GOeaHX82DlFKkf018+HXoMdFY2tuYQLLC28HTeuvN6ojYrrzODi7jD+1TaKf0S//4XmlV0XhaRr8
yG67lBuHNeZTZeFvVXaEIRKA+4DsxDasN9ZF5iJgpVjqKlGgMAudybuVEcIm/NFG+njbTxIacGdV
xpHGbRdJYlBHogvA/hzhT4I3CUpZvs4OEqb/xdTkMotq2C/J+mAp6zA5Kf7XBJhO/x67MV2RyVJP
AXea4Akbjrjmxt+1+FAJklU21Lb3DkSevMCKZLa1RsINqgSn+y15zVTPdsNkchSPie9G15YYtkzp
t1nGl0U+lGNziRNK/lQW+alw9/Nacvqq8m2N0OyLGklYR1OYwZ5nvxQkVlcHgi7LXJq9Eu0m9qtH
Ozfe4IO4rB+X5kGVeCj7WtiHgYFS6pj/fA0rsGvdd7YxHhJ1JrrAYulRGAR1EVMYNX9oumEL4e0G
PA0umY7wzngBrpX4tFFu1Rw0IkKWPtSf9Im7nHidIOdg66GMb7BPRHUr9z3PmlRuOLb6lmq6usd1
to5oXxgPd3Ax19tVIHD4NxYfMP0cRvh3Ca5wpiQI6356Qmq1q1lbBj3y9S9ExDVBCYHto9gSuG9U
iw19pD/pC6oxxjoFsfWITYUPP9Iu7CrMxu98dmfsV3nLARoQMKB3wPQZD3TIsylqykDM9mtfkhFI
FuMSuf8YoZzNEtTR0A9/OkJFuniFqOVQTTa11ESBl+i6utELdachShjo/mrcCTsSVvmTdPwj156x
OiLz1eXrh5TBj1bj86+q5tfKu6+M0e2Bm2OrOzQWPkf8Q2EgoE6r7Bvdw4OU9AC5eGlaly6UuLKw
9JfuCDToPa6W6Wpy07Uu3VAau/d93VVnej3n5o6kXsmT9I4gv9uFnhKV1JAfrmqyrXN+lLjEipd0
fXz7Ou4AB5B3h3TTKBomy8gJ3NgDDz4QgMY+OQ9Hy1ruLaheh94knpKZXLy2uHV7bmLUjj9iYoY6
pi6jpL5BUabFPoUokq3tqafYfmhGXl7NTs7u0p+6BM43zgyB7cz/LaFxtVY4mYrc2o4zw0B9TJLD
/EKIW3dnOFTPpQZthUIy6LP+dzGtl77n5IqkPNWVykNTjvg48gGtWQo0MuUFWeE3hkXGHeISb0QI
Mh8qRCJJcCoH2M20NdQC81uFq6clw5dY3W0ksysV2r9svLXQ+SrDGBInHP9pDbMSLFjaAO0XRVRu
mVfzHdHW5gwo9m2JTbzJJ0qgtLsZ0XqCvpn+z+bC8BGN7NafVxmQcaU2ZKbWeeI8GjzgzdqenSW+
MzzES/zd542Xm0S+AQ+G7oenk6nMfkLrsWmbcW8MiCWxmiPkvQUEDpbcFbH8Rqu3H31CmYqm+bY9
5ol4dAIkyWSdpM5fLYkdaVYCNus0YfFRk9M9YJ11m/SlJin2UGvk/cOIRs8Gi1ovjBpue2fR80Tq
Qm+dPP7TZgkZNnLYAXkQAebnNUS0QrM+/5CDx78Z55ocJWJmUkewJ2fV3SpGHzLjKG2d+F4hdTOJ
ud3xevFwLszI3K4nz8Qg9ZG2mXBVufwSzOFRvcljYUcWjThdYe5BnSJ1O2EBwMADtayRQxuusrQI
Y9IhE/1rSTKC2uR+aik0CWc5Sm7fy6qbE7EWGJ0LAuIL6CVevXZ3vTPyRjHi22qpLq1ILioz7/OI
wg8p7h1p6aBVEHooawomdIFYY5Cz4B23MIDYh7ImrkvSEKJ25AOYcXPvhrZ4EO10R2pcEHc5CwpO
eDpZIwrHxLwwVQm7GQZvC/A8gQ1tIsSl1vYPjfUY3d9S3x/YmmmMSE3DOqp5kaUSYYFTjKGzg3os
/xNrkuIwb2FDXhDkPqaAhjfCTD+NnOoFrWYawaH2UG5Oq1ef3HQ9RUOLfHqUGk0M4MsW684hN0R8
b63yyc4gA2tK7Q3DJOwXXvo4+M4U8MBAyqoYWSZfZJSQOw0ftLbOuarUHb6pTefz6g8LuxQGC1BZ
cAG7Pg5N367vDIlkwK9HxL63UlWpDK9XKm9jV2KWB2oIwAB7rZFRo1Hi/8bITFz4wiBZwFcVz5DX
2IQt5BMzK22Yqm4SEHgDsBvhuNsak8RVcXvlZi7PC+9ei1QepgdTb4/hf7BSRrsG3CxmZw99giDR
IbesRlcP9Qpg8N6syO5ia0c8ZA/kMTMgvLQj7ynw+EfU/VkwVvh3JPDL0e9ImB9Zpia5+61xCJ3K
ddT8hb5jwRSeadF8KM3uMNrmGCDpYcsHgGEjyg+fQFcDf004ru8gPvKgjDubiS0aK0OwKOAh3rRz
cV82A1IUj2DE2SYIQwNZseXfHMnfxjRQxqbsK0wJvgYs4EPhjJgzp1oHK2ZFFhL5r0rm1ya9neQU
gbkHp4uMsh1aZeJY/O4AQzcL3KH55ERBxC1jf4vKFNAdScle37DnRRoakCa4GxxPX0cNDd1lSVKk
UGtPQwNqxMmdj7wjJnxdkaSvHpSTEuQGbs97H0npIe2T31ykxn6gA+vK7C/hMyAWuiNMQYOX3KPJ
c1h+rEuDuismpqrs4oDlarOfVPIae1hP3VGonW5M0vucJwIdyPfpSp823N5Fya05yzxY5rX6yi0Y
DFPEo1QvibmJvPySmFGzYyXJzLe7aqOFO+3gXU3p2DdllZzTtQXZBvHOrQZAmxEqZIv1dzw6iKEx
Cq6T2jbMumL8oJbkNkh65r6CJlIj7Txl3QBxiakJaGqcRE3/CuaMmYwV15sVqSeg7NkKEwotNsbs
KUfZlueYDQUJ8tulGtA3Kk34U0IrwDMbGGhFyxgnGkX2s3K7R2FBrlXtp49Y760z9ItKYlr6CCnS
DeiRpMQeieq2rebtPUQ6OvHUocopK8ntihUx4jTQDSsJE6HLCAgh8MkG2fjSsHbspNkdmPSqeREp
3JrJcwcNXtYWfKPG+dukSUWILYZ9DICnLK2eVdzLQ2urr7FgMqvcsdo2UbyVbQcRd5GkEcXeZ08B
O6n6ZSyie9eiK5rUq52xpHSWV9/R90uVP3kJBoYOkPo0wgnRW3OMkAhjl2WkikWj8ImfakO/kU+x
97MolwRYuOY3tRHM0Q9dtoxPWKVwXkwPvr9NOyq9BJbrdgEnhoSOy9nTf+reOxpp/Zor9WZUDMrZ
AL82w3jWa362iuFpLOE2wQjF6nBo++pq28U2Tss/jRz/1X33C9Llk/H0ZpDrs83UHsIHMy1HrhDf
GbmOsVVcYxxmzC2ccCA5KMgmHRMkZNG40WVQE+BybjnNLVZoSeEwN+yIOBRF9pZF1WNuxm/z2hwS
lZ+njrCyvJ/kpreeMjjJDILJ+CoW/y9gppO90IMKVhoO1LqlbM392N4xVn3WhO8eSrg2jG4Nm9sZ
91F9S5wfBwk5hM100JYNjaPMDxhmL4Zq1THw86pmJoPAz8oAUiYCQYFdCHwy5ohXM03Sl7619yNr
l5MgEXgrPJbnJZOpe6ti2VsbpECl8wJBIFEbaSbDXdRTacqlUwenGZl3ecRdAfT+yPJMXrzCeSG1
qzzAjKY1dRpjh2zUv4shTPGPQgO9DLHIbVAOGKgrtpL7QS8vBZGzdxwQeyEh7+gYz53rR7jvbrHN
JYnesNTX/pjlzS1J0mFQSynuiXK5ZGm37t1kuG0DTXn1zNcRv6O17OUyv3uI64Lei8hyrssntkTr
zlwJYotWB8YMyF149zu/pLhYkw5+7ngu0qbd1J6JYYg+fvKmJxwuOqxcnFBG2m3XTIK57wu503rf
RywCGd+zp5oYtywkuyNeoSmnd5h5nFItDKzExnfmEfWFH+jTpjjytN8xaeftwdZFPylD1UiEo50j
ADtToYqyQorAmxkW1L/BjNBlazv9excZ5Ls7jPfSPEZQ0hX5Llb6w88pAm+7KZLYyTGsd0yQqmdt
pse2JzHbwo0KAtqszn4y48GcU/SGBR9Ywk2CAtL19zIaQnanMPd3MrVjsm2Gd9+yY9IVnRwcxPhY
p2vMsGh+YSnDGIYFgqryXQnKdCOK2j3IIr1MLbpDVcnlbLewgJOy2Y/9TQwZ/wWMuZ50CqynXVtQ
JRUd7kQGldVMIy00RgqFth0GBkayybHpZwuoR/x+G1Pp9qCW4jh35bbjxj6q2N7hbgAQa3hwg1GU
dgbwiTlqD5FPydpp8dQUDUYJb7hMjiM34P6RLSDgYpyOqghyCzhuMic23dzeRxnkw7Zf1juh6xlw
bWRDe+c2zbRV4jCx9iKbmRDAB1Tx9JtN7NMQKO6Teq9zIBSs/uwNO22mLh3DWXAUMyLD5sXsmUYB
JXRPBdZQX8YoqJaCyRnQBmNKDEQySbYrSGwVwjg21Zsbza9T5L8KjW3E51C3YuE/xY3F5W1HbjAB
dsDMgDZfOsZVUzsUWU9j4mWIRKmSDzlYWsbY435OqiqwVnrnDK8/DLOk2bkrQVgFxURpZ2fbKuNr
aXruAWATsGPIOpd4RKHlCBMMUIRDdMSCG6fODMFRQtWJNGOpno25V0HFMacSs5w5fZSa+SMJKgQu
EPl4K2etHhSaEMvr1LGAiNrh2Rag9KCIZiTBgfkh6aGPNKAYDxanY7zlBj5S3TFXxGb+CTI62vJe
6V02xW8SsgvjktS8FC09GQ7iiXntwedpO1jvhqfe+lhmB6a9Bq8/E2qYyscxJvajny1GGEx9FnbP
RqbA2vH6U/jLPaBCbp52RGY0uQ9uXO1S18e6GecOQ5QwikY7XGwN1rW854DI+GX84EbkeoHZMp5u
XQrYkbTXMh2g5A/W2WsrfUOz3ZlAW9tx8LarKY+DvpkQM5/KQi0MlA3Eemb94LXmJZqq75mgAbHI
48yWYXGMw6K8/oDWXlARIr7qv9fmpjdIxHcM6oKf14AEoIAAUnDfKsPMyN49952MHaZU7mXGe3wS
jbOJx7bcgYtteZSRndguQF3XS37shAaS0AGya/WrQ0fZMAcXdQzebl63FqZJuGX4uNRWwlVIyTBx
YUmHODIci7CLZbLbXQGy9IQV8impGsE+sCMRu6hf8c6CV8FtKbUgcEsrPyQ1YmPWhr9nO3UY9Xws
vI+Mk6FNY64RPkKemrBeTTDfWVIefTqo1UD7Z6cgJ7KxYzmtFjbIyYdfcnnZDlsJd5gViDCPMdYg
98kyQRghsDtJDR1KuFNTx5zLqQlLBRE+GNYnVT+RNZH4ZxaV2sdefp/MDHiqZY2PmdEuW3w0X4zi
CHgFACHzkDCYPYodoOEVT6iZMtZbG6RhIyzh2TQYf7mM8NaVAUa2sD7NM32K88u0LO5zlC933TId
aL0oYjLMH9AU8LvfCxMJjiVc0Fklc2qy77qof2BNRLHYYDDpsmFvEEhbuf6C5c/4KVhgIP3hB4Ao
tjgRZs1CtSGM23+DcJ+ITEPI5SCEQzgR9kt8SQrcBxqlPN47RNMF6hWH4yGR75Zb9G+kWQRgR3gp
zNmhnLDhobsgkfA4G5jqwgTmcVek14JNbzia63Ue2fGW/RAd2nQLbThIVX4UTgEhSfuS79Uz9p3j
kV/HU0AUwFVWGekBSeIeyMQ85SkLY/T0SFKaptxz/DyQcKyg+dA6KAQoBeVEKW375HfgNmvGqJSn
PX5H3RH3ABikZDpKFk5FwEV94t/Ka7pzS9xo2YvxmFBRBHKcT8r338pb3aoz6GRePn77PlWTztnN
oeLbkDr5rgYW+Wbns+4z+hQ5BDyPdN5ZvXUPwXE8TigHBafeuWVeQuHR3Ok5o+nAMZQTfZFn36qA
7ItplNq0FhE7tuyt9HPSOAZCBKhiQrN0TGwc8i7y0TqQwsQq0um40WX8Ql3cBCXEFsQCCAFaiAqE
zJxbO/k1Gy9FQ1jvU/ut8KKrlZCrzmKLiOmufVpG8x7INTxh2Z0EY6kgB2619UxSnKQdDuCPIVUo
qirWbiGP1u+Qs8ilw//GGox5X7hbikV4JopSKe09EFGCQs/w7W22IiHz2cL6nV1vV59L3CfobF9E
RK1O9NXoNe4aJoUIGpjlNj7rtZIJQWXGhLN52b7qbJwnQ/pqtVH8nqrqyYQ1zF8q0OMEC58A870v
dcOAka+dTnzrzhxN2BGi8yrZevYimalups+8IyI3KUw34Msv6JDcKVyoCIORmKBNnRv5PvFJmMAd
lxNJTXoJ54pABUdPeaZUIStntDEFwm51i2Y8EwJcNkjSGvjbg4O43mdj4S6RSVXOgNvCRzVP/rZf
TOQ2rAlyPYR2xLvWWKyp4bi4W6eWLGzyGwFw5aaYGhJLPX2jka5YyAV0NDWXdxTSmNzwBxDh+4Gv
9TnFaIOoRB/WMboaaLXJA4vvfXCx4GAoGpsIVV2ezTgVnfq7MqIlyPZsFyyr3pYdPgGf42+SxpPj
jSPSGfGcryjGnNnCm5uP8mCQG2glHds/TtqokWeZJp8LaJJwjqavYk3TQOeITCG5MJtPAw6DRye+
M2NWGyBHH0dJaYvBCbUaDjOnE6QLe36G+3zYN9FblZTtxcMTFYqxuM91bQapxXKNiQnG3IdmUD91
7lzZviMMsF1F7iIaXAJDoSNDPmA1n++Xm4O2agltxtMEy+mlY8aOiglrLChEUtM0qbrDEr/oJaIx
tmIHKYy+UVm6fe1b8H9wJcbxkp6dUmdPsWweG4F6OE7zfUG04WYcjOauNgeb7QJjiTSuvlyPQgI2
EKIfj9kBHmkrvo5Ddlya5YPgqO+eYf9mVsmJEdp33y7Oqe7SF/77WNbt/Fkl//wWGUNB3JCocfeJ
XvGo+j0Q9kq/rKgeLSQPTm7vBxMU25LY+7WS6JP54FFnQkJviHsGKb3NhRky8OLp4xsaEdzBjnP3
lUx2al6DJCGlZb0Jmjrjny1y9m0UPHZx9W/JkO7acfupLwBcSFpgRFnz7yB7ntaJThTyOOXrZ6QK
BHTMu11B95es7MPUKen9wyKMJ8DmNgdBVBOHPKHimdhFdUTB+AVrpDJ6rirO78ywQ/QXv8Bodk7M
hMvMeLNubb3VOMeubLdi9lEPjxFcqAgd2dj5h9rGLlAjlCZ1yTgtafWROMmIVQ+3fKJfiX5GrmZl
BdqIJIHQ2snHgk2kMd/2HN5wD8XeS5zshR08FPIipg9eG7QOKAykReB2uaQrJztVRjlo3qiEz6ZX
NuR4m4zsuSrOUS4fUs1QOsbWvYt0eYWQ7iO1NV5l0e60BEXMRj5cJ3SgTD9wvkN3q327COXMSchH
ZHXIZITdYG5TSAYBk6WH2G0vtRf/UyY4HyweH1i3d8qhoJ7r/tcohx1+nYVYD+9rJbe8cX89kzqs
rNjpTOZ6EFPM5DfpHko5ftWdez94aJC9sX7qndv36ytgdShEQBAEXVFlsJnDoSb7QpevA95sKwMX
9n80Dp8ssD6Utf2i/8QdLuHcH8nldv4Wc86njHabf0DYODeMszL889uJChPKIdgRDxBuFtyOJ1c3
/0A730WyWQ422QMk2usHJ8U6qbSH9CBu3m4TH6AyYUkwXt6uhylB90qI5nO/Gg27N/EV8TtOvnid
lJ3v5ozFh19Bvqksbsm8QmbgO+nWAe/vYqf5j70zWY7c2LbsrzyrOZ4BcAAODGoSfcuIYJvMCYzM
TKIHHH3z9bUQulVPN/VMqpqXzARjMFMyMgJw93PO3mvvE+oIflUOOe7gPvtxtdYnEL5U9X2BIt9Q
sH5GIXcpFZCOCVckgGdZKZbKqT7GgpnPNDR7YaDXZ9zY7TIjwJSPGwINAIMu8eknw/cOjUBcKJ2o
qznlrfrpk0O0aAO4fFNpkBttvCA2kFtXpS/gfUEQasMBDUAE2Hz2kPsOo8t0PFj29NbMmP4OMn9V
6faDO2AkTTWKuwDciN2SEIZFNdE8egVdpLZAYbZVj1KxGrVkk8A85w/J9W298dIwmxNQM1Ax0qJO
Bg0dBE97GTo3KHT6ViZeuatMQG1+aKKvt1AuqjAbVgUPdAH6mTUr1nfkWCCXLeqVXhNkZBoPil7N
wsqcT6shultT0S/LBcMkIntbQ9TYwvWghgBAabghnnyfXqOyIOPtekN7Jg98LXwdk2MVrkU7M8A5
wKgAU01N2YqhcR4RHqsaPHRR0BMCURmYat+gAh07JOcjUVgZZjY/exhIRRga94cyHe/gcLNgAt/Z
WWDvGDfO5bZ+bGqayqb43uNnWrWt96bpU7zBD8RmxtzJjrQHPgEk6WLacjovGZKMH9LqrtkwfPdo
FaHhQQ9q28Oqtp1ToCGnDjP5YY7dwdKkedBhdS1KzRuwbeufyio4RY7YJMNxToP34lPjfzdDe9r4
3vQGOp5WXQKh2QjGPdGtq0k7T3TCep8H1xUh1V4/HUIV65tck+kyYQy08avyWtjy8f+b8P5v0mIR
4/6dCe8F2+Svn/8BnIUw5uzPXrz7f/jr4x4c+5/Ss7AMeGBrhGNKT/xvL55GcqzQhacbjjSFI0z3
v5JjHf0/XcuVUjcsw+Eg4vCD/Cs51vL+k46VdDxhSIe71Rb/L2Y8A8Pfn2Jjbcu2TceStmvws7mW
6cyxsn+KjUWrETkOCYPLtC2+7JC8ocXQ3CyRrJFF+nYjT+aT8tEW3S+DDl1KVXb2kJtNvww7jNVK
wRzV4uhT+FO7/dMb+q+c2//4U66taf+7VXD++XAwCt42iRkBqRhvxJ9/viRxXHikswpPdc3ewYtC
FaI/EHIlYOs7Fh6l2gfCxcv7paBcAviJWKo3mCFGFbB2w9WYdUT2SpW4u0yyU19My9HZsRRHH1ww
q5hV4DvFEEYxe5tpXXXic8tQN+V4EqCz7ZtOXgJ7+BFgQ98XTm0f6J/q+zAT/QrDB00CYieiTWn3
Wyw40WeNinvp4k/YWKn1WdhBc3HZizpTezCDbga9zTUXYu19YGnxtp6a7NX0tKtT1eR1NrXhbOXI
5jy0JPEsKpWMe5XNKfW9tnc56y8pUpNLGYmJ0azxnY41EFLlAg1m/nGUPT+3F9gYGAnyy/DwaAAe
jpEDlBOsRELdR8YIlDWJFl03NrRqYprFAFDr3sue+zECRtkK9Kl//G4V4jlp9wjz4rT9Lkr0n47z
bUT0c7BQeWwVHN2b1wWosXHYe2Wkkf7NIKysiEt1jC+8Eu0L2Qc+kR/NPpQCBpVLshuTYZocs++B
GOHnjIjB53HtoRdehmMCalpo4YpEGVR7DvluQR88FsQY8SEEjyEUh50RmiE8F+c5xY9yK62cUZwR
gCcoVL5BGOxuwRmsO5IRtm2oD9cm04broDk0LEpSggWTN09FxrPQqjmUis7z/WXiBNmFafhMw3DM
Fycu/YtTQaaaX7W6Bh4d0KWcZ0yjAkUMzoag46HVtiVJxrRWViTxhcfEzPdEL6wgbUwv9IarrWXl
QDj7o5eQ7kTma325X/KpYzKvReehDjgkK1aSg2oKKNEt+ASnRe+CAn/8lk6NSbsrgRZ9pxkb8tka
+vpWWONwJVds5ORF038a3LPlp/VlrHtsIREZrGTd/mpIc+0wL6A8lklGB6H2sauobI/u3P0WNwlt
abxuNazoJ8O0npLYSi7qEI0CdrmOQJaPZzpoPeYUWKNZOQsGtAXeJL6I6MB0lESd0WZ8ZKatgT0X
z60bT7s5xMLcYBG7AcMff4x8AVphetfGdmURSzA3aGDVWiwlkYXRAsoByvZoKBKUc3q9GZJIkq60
hlBQ3iKrkZTucXpWdn4OcHpdTew7ZwuHKcAAFL5GYD7aw1Qf759WGsQEy79Meuaf9Pnjy/lGzDBp
77X1g6uUPIrcOdeNpZ/a+eLlg7Zo75MWEEtHPxynbcShcVVISVAbtf1H3NGM66ryWR/iY+wGDFk1
XX8ZGjRLrhbHH0VRXgMcGZ//sBj+dS2U3rxlCIOyCITNb2s1cARyWZFtArH3O2hmfYGezmTlEfJs
DZdERjFYAtN+CbpHDQfVa+mqNwWlc2vc2mnyLiWe8EtgeT1nstzcxrEKiWed0h+jDJ6QVNkvbuqX
W9hYe59Cc10W/XDG0bv4+1/EsP+y62Av9wxb1zGCs5nJ31Z1IzUtOL9q5vPr0zoe4uh4v5Q9YbD/
9fL+ld1VYPGUsK1d6CFKaDhgxW1rP1S5Vd1qau8NuMxsmcUaEj5IB2u08sWDWVb1oYsh2qGlfxLi
p8PU9/H+onNBEVq+X+/uLx0otwdRMYFnz8DEJgLuYT6BY4BPb+fXqXFx0SmsKlO5F7o+xkmF+CUB
kJ0yhFn+wvI1eLTue+dCFIrroHsGy+zDHkPQE7KGPQ4JsZeHJO6Zosn2NQV9C3ac5niIxDBLnRfO
9vJbK50J1X003oRG7GLfePpaVSXDeuVVJzpYyz4wxYFon2/T1GOocgdz12ltdWoGcLnBeMyJ2tpq
nvUxsKk8Bn6u3aJ9RJfkUZSo2gyh4Z6YeU9Wn32OZTwegSnRtInwk7jJeLxfAl/RXwFoc8Mpq5+y
3kOmWMl0XYsWZJkZPPSD3GpmZHk78l5tPhtag7aO40KbO74h0JOHWNNSSkTqfm2OVb8/zW5ooRxj
BQQLkujbLETcRqIA6zzr2kvWVxFsldZb3p/TDkQigSCoLP5YgxHiE76AaInZzUazdO1WcDcs/ais
v5UOoBS2r53ZprwtcRiNh8yIq/P90veNvxkyZnZ1WWA1GUOGfoVfAAxvy/E4pdYPUfQTsvc4JqMx
xkDKiQ/jVFrRRe5IjOnibN+VLll8Nk6blSXVcAKVsurolx4rnObnSJQhgtEUqXDcJjsvRVJUSIGR
38V/pgutfjQhJvv90F6yInD+4YES9u+nOMeZD4S2bUnpGcKx/v2UNHFXthJZ57KeQOUoZe4QLuAV
Kb3wyVYpF+9WDTMYRhbJumN7PN7JVKVWJYdpqOsLweXZDwxVYsNCrEGJKTFZljhpysbNHwzbOE6t
8UL7x33sSuc1IaTmuyp0VLpDXZxSXd8qFaePBaJts0FqmlrIXg2gt0CjzU2E5+NI0sN4/PuVxJwX
ihnfXOT7n//zf3A8dBxpCGteQnC0Upn9+y/uazmW4p4MroQE5ZCeHYKrReXSulmAvuzz/JmGcI/l
pD3qcDZXuT4biHzkX5lTvEG/R0U/Fd/pcQ3XMtfNxzagr4kwkgw6VHIQU+U5JAyLpADz6+9/dvn7
hwaCy2QVtKQFeckz3N8oGNFARrLUWIzNcsyvRUiSmyX6Mzrf6JrKF+zPw5lcmIqdLF3GefItklp2
JF7COQPWw8xveLu+cP2bmHr/plzp7MYWCf39e62WbgO7eij8riGZfdT++AoeubXLomrfz897Dw6O
HlzUjsfUIk+IfgDhzMR4LUjFJDyy52hqanhW7keH1O8hAaKmK0312aGbWnJCTdH90sUJ8QWd4/ky
mrE8SzeRh7xFZj6/un8fZWu3teOak4JdumvpxvE+soz2DcH2qrA7dbRqzQQwHHTw5+fzfNY8uFYt
L0YUW9cJ4zzCtwk9UO6hQBxohDipQs8z6qxMdvNuOsiK2sIfERsaq6anc1uHSH8bImX//pMD9vb7
bWe7ni0xw3iuIS3T+G3/mkjcbHt9rJhweIBT2/gwCG3cicigQeDrYPJtevyVHRtXEdvOppclmWWd
HpwJ9EZEErYUT04XvwSK9BYLQ8k6rP1rgkboXDFlwQsIktzwaHX0TRqTf+S5O9KBGX0lBlFgUS4e
718xPyNG0Vs1LSPKJjPNl5CScpUlgbGR8bjUXB8c2bzRmnr0VIO+NFaV+z2lgpBoF2/3i6453lGU
zKcgu0Vnq2u9W6+NP7IcdEVFLQDYgPZyZLwbqnZXQiltbxdO/G2IPqo2ksuGRu2lSwx0WmHuvbZF
i3PYaCwGIjmZn9QBS7ea2tdeocfDml2ewHt/drGbXRnDZ9z3Be+C8VpJ89iajv2Wku+90rnVzxHj
61zXMDNSCCzNzEZmYSJN6kEqYmkKD5Hry10XDHOZBDQCkHrYr7mbGVB1szPeTzYs7P5uajBSuwzG
Lq4L+lOZFlIr3zw1GbYNb2yzG37IaAWXzVt2MnOwQrXjwXZdY6HLXK5zkK6ICbs1cfaMyc3PMapa
dLWahdmwNechgFjnUZRdcYwKzPM9VYwK0nNpdTDiXTfYFYSOXZCFEKlmDJzBHC25hm0mDzJ3QfVW
OUEutGg3AR4jUXq7LvPEstP9+iJSRa2QXnQtqV4b6e1JqtMeSZaB1Y3NFoVOZm20RhjPsQjdpetD
Zuvd0nhWqe9tTM2GutICn/SldcVbpnYAz5rVFLurf3gydOf3Vc1xZxiF6+me7c7Hu98eDd0YnFpr
LXr9XvA9krNtMRzjG+nA8c21vHHf6+gCYsYLNwHI64aDKDkFhnG5/437t1BjuUTrMaFNaWguBhHj
LhjiduvmRn512RD2Xi9/3F+Nhn8ac6y0XkvGChG/4qG0nog0C5pRXEX17b4aVh5HoRFs58G+YM9W
U46tJYqPWKAx/82X+1f3i5Kz4Eu3rI2lu9UzLcaVzKt9YOL8JDL3KNsxeUWxDXslMjrkpgP98yEh
977R5KtnyllaU33FqPAiX0Pb4rVLOUgb0kbivMZW9JB3rbvm79Q708kFwW9koqfttepDc6/E9KHl
/OjchyyBrLXrjGPlPsdMRgWD7ntEBk4UVuzegEmQSh+zxxktaitpevvJIGwIM1a1CiZZXrWoc29x
hBk/kdkzMnTtyB8mi9EHZ8Cn5O+Zl+9pRgDNTMrn3Iy/oja6BpXn/8BtdcWUtvtjZ2WWRaGWYNDT
C+atNjmTaR1uOPGpd5+UH7hDLQavKoA+4LLMwVJn4u54W8uuyQn3uvFTwVIueLq/xa5hM9fRGfNV
wbNZsUBbLeRCmKzW3kTmvNbhzKxIasKj6HjvtgsHsh+bi9a3iA5m97xB7Ux5n3ErHtNEJ7BwnIyn
UJe/9M66Ubou6fqgvXScdAuHGNAIx5ddOEraw8pO9qVm0zQq/Y3XRjWer8l76+V8lO88XIqd3YDR
jpHNhMhj9CHIHmn5xEtMYerQpU5x1uIad44m2xcGMUzzU5AsjRPeOGwM+75m7N5bOlFhXhzgfyXT
o51fuuA/TcPeG6YRZwuHceehcYx/XYTe6nvFWE1P8vxaJx19fTkbrOaX8JbyK05EptwZeu6SjFNK
0OoSaAJTXZfenTrWqVO9dQqimx6BtPCojx4Cr6keCDyp//gqJ01naYRJt77/qZz/SuXk+aYhDBp/
G7YD37K+xUU3oKAQyUMwCmOneUwyiR9HkYdG4BZpDs4PdDhvFZ7rhRkr+xU5NQIcHBe5DcjJalsM
yN0e/EX9KuOWII1WfZIVgVscKeSla5FYhjxDK+BexSflN0R+X+6DFEKDZ4fTkfICck7oaq85WYIz
ZMjXMwwOCaI+LUyYS7lHs++rI+TmiU6/R5J5rz22xPU4hBBsfB8XjFGQddAnxQnTj3wmdiF+dhRO
NiOxq8eU9xrgFf2b+0sGvPWjEWNgnjpZ7pjurciOeGzdxHi6X+IqfaUzo873Vx4dp42BP2AVleVT
Cxn/oAfZQG6uUa6tRvUPcQh55X4ZS8y2ExbBg6fAB4YRAL4stsrnbigPEfVRrrIAzIZQ7emPL1uT
1VrO/rNQqX1RavtYuMeR9eZFJyVxX3ZQnaqm/6LsGhjjKB1YrcsMI5v0oxpy0q1czebqx569SiZi
kkPisAtVYzsRur6B8VUv6ay45/vFH2DVlOmOk/OHx+mpbOPyS8TtFdhH8O5nGvu5TkhARJqNNAnq
U73xMBEq+IA1fnrAsdnr8cZozG7dlWH+bJVOcapMdPk+CRkghUGyNmp8suauqtODMFetpY5F6kVz
oi+66BRre2U5RGapYHwReVWzwLQUblSTL2TU46e39G4jlPwqJ/lhlTU3SgtymfyiagF2jQ2bR9IM
eUITLXwZx2sp8AcbE3JSZFJNmcTv+Ai8mB5X5ieXtpfwSRNSX/XUWxdzomhE3kNuTvrCAuuzMgEi
cwfh/GcmXqB74WgnAWiKEBttxCfnubBHE2Sc9SvbmVzhEDvEgQNCYUBiV5g4KVL9SUXtD90D49C4
9c4Tzoj6RjHNcxGuagWhG7X4AKG4LiscSBkiT9Mo+rU37bMx/xBT1G+0GOE4OK1VzXIYq3NO+jtn
+wGcAGr7kP7Vnk4m3frJt7YIfEFLmBPRexX095Z1ulT0kbviVxo3Dka6JEftXr55mJjXbR1erGL4
0FPKYy0Jjl2LryDtjS+YEWi5eaKGKn0RgUy3PsZElPvDMRq1a9eR4GKUxc9mGPSDbqPPyQF2rMdW
BpsG4ZBnlR79OY+W6swV8s5i0tOVi7diTaMSxbfWGitl+HQ8Hmk8s0XWPooH6uu1Pw9NVSHUQ8oa
vyBkAEOxbr3oHgdjT2dAhkAaelW9TuDu7gLcmOC2U9oMCFat7gP3HZbuWVI4ouCg832Lw+YXz+Cn
3e1a69IL59aJcWMNJaoY+vMLXauIgPPNJdsFKidaUgSXg/0KrGSNcgqGk5bDm3H9A1G4J8Bi8bnI
yZMbR/kaoaazcwKQKjZEJn/duc0CFISj050K5rkogjphqw3cwLURpkdV0QEhXA42Rm9r0NBARYz5
sXH8JxlNxFpP7I/jL6cejknFRM92o20TVl9G0PvLsaxOfhL7K59ScOFYSDJ9MDb4xC8ILAWyEvHa
N0Te6lZ7441nazOQ9swcLN3vUd2YiCklnQ8TSJJn4PKUfKKrUtXbaECRazViWokez0bSxd+bGmuA
VyCqJHVpqYUXH1zOccxfejMcD6ljNsfWnt3x1sTv5qBVMBBgtIwQQCl5373mi5qUcCaiyHI3johx
dj4aRAs0RIDesNwLFR+6aOc4zYIcjCAy8M02Q3QTxa+onNRam6gXyojbYXJRMMGcjZbkNDUHrcZW
RVnwa4jVM9C4jxyom2qTr8oT027yr7hUdjxhOcN6szjQXds7Mz0Fn8wydsyNzcGA9YLmfCEaQinE
Qxs+opHFkq9a/nrTL8au+6R6AvTHs9ja7biltbLF50A6Y1MFGxw2YtOkHRLKgsSDSmq0QWrc90X+
zSWCb5VIVkySI/unhDRS/J7aLgDlOnu0Vz7l7LJW2YgnYCO65gJ+5av3VI9MBXkdAQB7Z6TPX3N0
QNle6hAUmewS78AJiLusHfu1aZJexY+8dkZxdiUx05Y+HdCO4nGv4UxXlNCkUO9TaG/st2tnyPV1
I91voTnEoCPloczIew9Qr1e9wmbV9dtsLEaCblBKTjVRJWNS7gcbgGzv68QLqu/w13MEj2vDxClr
mE+JZ37ZiPN26aS+KaSPRDblDOBiABL6fHZRlbHGD4z4zxvWXu2/mNmEV9HV4T3TI0v7Qzmm5aFT
XbIem9hdUPrMbqGQGQBNn+0smkrwM7lNWzwEVICMtgjEDDjvSv0r1jb0DwFP8m6SZuXsYDWuhsGi
nUG4hxuLZFl6/cYqVLAzSzg/CAprCyxNMrFe+/XRyo1+W0hFCE5PbKHwsAt1wtwbFbZKBVtXE8jb
onQiFXc0D6GuPaWVbCj7fR/T2AiALiE4qgxKCMmhQ7arKr98WXrblhIJX5j7cyj77myUDgbncDPG
xlPgQyUWIv9Kghj8l0/iHXK8vBr2rSI3ofd3geW+9jBDFlbIYCkJS23tT0TbNUH6JH18FgbV9zoz
y4/CFkz+I2woFoKzwi3FKgPOvlQ4d1iLMH62Hoc2s36NDFS0dqethp64rWBMgm06WzvisLi1ZZ8g
2doGmUMqpox+QbYmw6syHBRxGOxzrb94ofpqivgS1+jJwnYzkqi7IVHnNW+RmjU+CWN5wZlCC5G0
9T5rSibKzaC1IzpqUnF7ZBdJgEOxCD6jMT3TW7iF/nhNXOvKGeIZMyVFc2+/2KyBIGCyJfbmQw89
mQUlePNz7wMjQLb0xDcjiNeGFuw6139TII2WfSRftCL4UQg2HoNZPI9khyfDdn7YuevsYhn+jMpm
Tf5NuzdhPzVlne6J5T7kjv0UBhFzmwEJRRuYLLMsg1F24CN9dArxZBqafiLa+kRfxE/oThTU+0aF
pYYFbaybG2ok3CVfdaQOjtWOZ9Z7+9Fp6IZnuD76mcHpwHzdF4SlDDJ60wnkGgPMQZ7aZl0Ip6KO
z1XkAzgnI6TB97k0nRjTHAYMjA7jQsLHWWaZ8T1kQLzwYZLr+DObLiDHHvfQMuvrZmGV5Zzkw+hK
j35xvrTXzBAuJgfhhpDSY2N9ScnptG3r8jqCAluNrnGssoqbzR4/zdpZkFoxxx7OCnmtJMwBlM0m
pBTkj8eSsHYzHXcsWNtyCt/KybWWGqLLFaSjDTJdlCxFKHZkK9OCzeSW7ZoTFzuPOVB8qlXpmK9V
jQJxBif2Q64tY53BeVy/Zy4HDrttiFxI2EcRDQeib4/Y0lguJoz+oAesIatWAiqeGrxhGaBYnw/8
72hvtAOjHHqJI72BzPjQUsMnFNhdctANZsoRe0Lmr82xRsBT0GPC4vmFcP0RIfk4IWTqyspas0bj
wMRNy0kwHzdD6jxwGgUBYgUnSk8Slmu1jnD9ji5BmH1P4eGwpLU5YqfeZ/sSRNaXBo3+ISLPJmdi
cn9fwpZ1Vgzk5zIJ+5qK4DuPbLiubaAnEbJqgwn9wprJeAggkLPTA7J2uItLmnWs+EmOjzwXRyP6
JexjHYFLdtzq4LUcWQN/Els6qutWtdAb/Dw89KJ8o1tOsgx2o0VoYnVsMdAqf6SN4rLn6MWPcKrw
41OGLSQ6X21WzzIuwO77q8IIDNgEIC0T4xk6EZQOUP3SJrOTY43UhzcgHWKhmWi9FayStMr0J5tu
Yuei7Ip9l4BNlOWRyNUqLBFRG7j/1oy4l1hujWPQq3aF4svA/Uq3nf9EeCZg2rVO27mODGIr2g4I
bDbBdRr9a0Cvk64p0rjRUfu8Bjk8QAXzJQkcNfeokQrcO/HULGj27iYEV1S1nHvCpPlqNYNU60nb
IvcwFpb73MCggfSAFM1xvs8zcUGjEJAhvMQySZunRq/0vUuDcXF/Wczf80uWsHxfRHp4y9DnPA9O
o+htOJe/75hJRD7/NsHA16KbpmR86ZKC9ZcJhlZ1oP0DeGpNNycxddgUE4E3pm36/ICfJn5Muyp5
xMtsa0W4VnUTn5I4H3eui0JnDleuIic6VLnbnzWUa+TbP4BksTasgcVTWuPZbTWUF7A0BVRIu4at
yS9ueoF4ub8sfTw4QJdpNXsnP02MY6QNzwrPy0M4ga1AzxyRPTqhEG1n2CTcaoNnY1GockIhM8Pp
3eDJnhNKG10lh9DSw6fRbW+wCST0DT3ekzjlXBM2H7fFSxdWJXHpQ1bfHpB56Oth1jaMlfVe3dvT
sVJqW7WhtR+aGGVcUpk7ZWvvpdEOD22r3sPStk+l1X+TqivOzGf/dZH5CAdVOLu//4Ss3z8h20Z9
JOZhtcHY3f1dIgVOQFOiZptvOCaHPrJDzBvuaaq6at9GQFgnOEYnS+FAqQp3D/QckqJbdztKmpDB
DadaxBHJt1DY747NfgDE8N1Bi/4WU2NBMx1eLJ/MVQIywVa3AD/MgzTt4buJNHjleARbM2l8sruk
2vbKIfIJ7GmcOO1nC3gV2HCT7ZED3Uw4uacAP87K65x3hPUXu3PDXa6C6A8qP0j94Ffx38iyxF/m
H4jShIcEwZau5/LWcFP/STU26E4phjKgVkobVNV1+E7g22ZUvX6aJl9so4agKpSL0S0Gi5H2qQBk
hJsK16TD0SEndBcw50bo9k5GJqJGWoJH6NlizwPi3TQiShaO3ec/UKtsy7AAHpKV5YkEhJGllUzw
wa7OZDZ0a7+rnY1LebDC1k9AUY50xm4QknpzYFhQseYbxHwkShNkUMLH+PubA8Hdb8+v7eiCfc2m
7YFj1XB/eyu6zrN7vL7FEtHKTDUu46l7LrNQEZ4iu01fJPZDWxXvbtJglMVHf9FdgRLXG69D1Aer
uxwt72Bn3F+6DAOPkdDAv9MUZ8HJcVqWRUMdHpzNgPHZQEjeq+PjLq8KrTjfXzKy31iW+eqMtnXq
i6gAzKw8LIBWB5WRpgFbEyicwgHrXCJY/j+CvkAPP7JG536T/kaWFvxGJ7Me7+FMDNXEi4U6K6ua
DfJGGr3G+Ks1nI7mvhzLbYVjSU3OuBzaIDyNY4LMufGtB1fb3vVHTaX9FOSa7u5TJlhXwQbPCpVR
5/8qFbNnikYV7dEd+8f7JcfBt+kQaC2mvB02bt47myQsirfEXZt++JRlgfU1N6JGpzZ+KuXciroF
cxOn77gyykXRjsZpCinHBly9+5Y9lWZuhP1KJwsZLk72mAFKKN3ee5yMw10ZoVhH101PKXwXTcRx
S69KYwslOI2mZ8mOg+QLJtx9eR6DNjjR4weT2ofWazoiFUnlkN6ylIOvlckccjjdrkgK4ndQgoyy
7p5bYLbQ0esLqM0dGLZ0lzqGWMtG77aVb1UzGwmxWRTqW09nyb2/NHAzJko3Ltju4FFUzsYQyKU9
Z9xLqQW3ofkqtFhf/7E0Z6HBunT/GWVW8RG7nbqSmwjxtLX19zGk1xr0Zgz8yXBh2/U/EwY0Z8Q/
8P3vIyQH7ZoVnO8X1mCSPxsI/sJr2BoJiTGQHiGbc+mM575cz4O+a9f6EEnHV92Oq1c9CAGAxMG7
Ddums7sTKfaXqmyKZ7TT+ZE2bLBQdf1Ds+3+WxSUNxB5zlOb19+NkGQRO8z8VXO/ue6vu9q9sBaT
/3DfelwbbLwx34T4Ox4BjWC2qQp5kyMydjpfx2i+3L9ivtcts4mWTu1pcuO6stx7CVX12PZrzamL
N3tIsFAQ/3e2uyLYpEPZLVUVmWv0MzrsZWYaGpaRJvBhuJZJ9WYHO6x1wa94kgez9G/eqPSLhuH3
UgHHXrSY3Yf7m9hyH+/HBO1DF2hz3hrcjHseYBtGPRzDWVw22mTPgqmvgQTOiNSmAXSQFNqWinlf
2uYlS6xkU3iFfv3jk0mi2Yo5lx9xYGGhxXdzcBusnJrRw5YyS3UNTU3f4Zx6HWX5qBWoCANX71/z
mniKiZvLORhoRwn3zeUtSnic8tGnMptfOmiTbh1In6UGknZJwROtjCLWDg35SKc6FnQYZmOpHo0s
t3YywK8ZWJ61F+Pd7yZJzZ7TFImXf7+y/nXbdfRZ+sx8HZmzrXu/DRIDUHH8G8K96ozhkSTGpaW1
7sPEGWqFHOkztoW+d4zCoy3FRMxEdbo2hMrWskYDltQ4BzhoFI/wJxYW/dmfNqP0hVFlD8WQlWe0
AQyX7PrRFzpxsNjP3m3Mzrjf2lvS27u77Cgi/2rXaDDo0sj5ntpRuK8THYuLTPtNN1E2pXhQmaPH
Q1Rhz8arfZeMkJWGEsI3kn96U/4iAeRNMebwOc4hUsrfhT41WR6+WdEHqRWVsdHI+jjNlwjy6oFz
8/3ASApQtzc8FE4cBsByeMwVDccOb2k9HMq4sZ4qfQBdlkY3y+kOdq6Ll/uf8x7u+oz2WiPcrZN0
Cdg+7ybt+tonJXjJDLS9sU00lBwIM2ic1rLSHtoVIQ54MnwRXitd989qKtYlDXeoMIiKYNdcbfJl
XwUmj1UsxEMDHPXoDEZ2NFU4bWsdV+7f3zziv9mVJWcT2zI5pJj271NoUit1U8zvUyhN/ROrm2Id
nDHvcoge8XSTvBSgR/AG6yEbDcXe2yKy7dPhCn9o7Wm5s/AMfIqC/88LUkWQT7Zw9zhDgQtW9aXr
jK/BjZ1dykKz7olN27ARBxsrV/GRLA7nwSo5m7WECx8ClzwVIkp7SMcvxCOKF41KgiPCOs3UtEEM
0j2lCaCJomV4SMvsH+QqJhaDfysxOKJIKFKM47lrcA38pg7rcgxZhmTQZc/6rqIZipPfAHxhfsMH
zAUW1QqgufbWueqn7vqod4VLE82g5f+HmMr1tj7uFdsNnLXXDhAnPFh4GXgseDLROeyVv++drD6R
YN38g6jA+qta1DMQedm2Zbk2//wm8upnyoSqqc/7YSLFstFgqJEv3OmbBukK2c26vRqiEE994vu3
PEeH0oRgoa0oRfoakUDo6zLaMVFtNrIJw/NYl893pRx1q43aD2ZMGhC/ff/KzK0Rr246+Pu7BHoY
O5i0TvpokVJ4ExXD/55EoKqmoeYGGUfL6op1Ub2O9ARBSCBA0/4XZefZG7eSRdtfRIChiuGrOmdl
Wf5CWA7MORZ//Vuk/N6d8QXGeBhMo1vta0tqsqrOOXuvTUdJnyq4af2g5D4C/Gk2U3bLxy9YaPGm
OaSGOlbbnPT5mdmCrPrLDfDvhQIdoGFx7Rsm69afq2cvhoh0sgR5VkaM4jEK/eloCf0t0YJmr9ux
DQw68x+WZ4FngSHPTH9rANz2nUG+WmxBV4eyFHvB8Aty3Hvejj7+4cy/qrI1N17Jmpu2qXxKsRqK
prGfbVLK12wS7VbLVENzqgYO3cU/qkbCPrNCQf4KzBf0pPW9YWf1pSzy7cCU0UOPYCV/O5n/+6pH
U+fpwnYRPtjS+POqCUonkH2fcOqlDVAkmHl75gZ4DWCEFSgwptzCFdhJ60JDXFwMz0t3nsuO7JHb
cVZR/GWR3fShIy5twRIQDkm3kxFcyf9WjCxSEk35r//7MzTFXDv8l7rRMQxk0pYp+Ayl+afgGw3Z
ELDCIjwAHYRISSTnZVW2X2t/SN965kbdWJENQjgSCUj0v8iszvvcXg9+M65gVNUPgxM/cWi9WxQj
xMek9xzC8Bg3Mj9FXmQzmI3axzIXwc5PJYraWWPjp8a4NkJhr3Qjbh5A6x7LxMovMEqsCkNqaPr4
z2OP9k/bRwd2ihlLjzzYom1xPwpzO6/3qsnOPSMrQK/6zawr+2Ki3bqMZh/svaz1z4TtAWKZ2VMF
iks5KvvkG1H2XHf92ufMGVvBeM7xjG/yeJpWtP7HS17B4o0M6woyLHnogBX2kHGfce/JZw+vKmHC
uJHqDxrUzUNjkwER1CBuoIQCGo35zpYtUobEsY8uttpURazVegg4eEh3mTTVPI6bYr1/GucHOc9P
MoutZBqcaR+aA2LZ+SE3fZATo7i42QzVnncFlVkabjycyzCS+hsGil39ow8A+JObHK2w5nD66sH7
wAy7sKCZm3LIi2fAIHAB4UV8kKgCT4hu/NRWZ83vvaPPOfvzocSKvNdUdmbgW6zbStT3ZTk08C8i
5oy+rqMMUuUNSmYKCaD08ENOe1GJ9BbFwWvr5d2ZU6yk99PkSfyF7EZYQpLBZZikOqLReE3uNzFE
o0r3JoaArSSs/J0G6WPkTjdmINFaE6hjktr9uUj3Cjg0fd1TeQJB3E9Y4QlBY9KDyE0Wsfc0eWP5
7pLY/NpBPV3ppSquoPlmD06bKwLY3YF/3DTM/XL6CivBzE7ED2CKw9MwEa/aV2TNO06/N+xUvml9
+6rjhrmDNEO6fItbgwMAuis/Yc31NIjb9SStKwZR+xTVmIwh5R6MKD/qqYuzw3TXeWVfFzX2b0k2
Xfz+Rp6SeMQB3F/bUjDaj8YvjMrTc9ukNKJt47lI4brC3qmpeoA45SjccEH36msxF7+BO5GVnEAt
oERvD0K2H3hri1uRAR/Br5TTkW6S/XKBdDlDXODn9LLwb86NMi2IhgcwKyyLw0NeNGWyaUXxMQLC
Qxmg4meNQJo7hFtfe8ieTx2CXWyhzaPkt7FpGqKiNpEbke6k9zUVVVAdy4KZ3PwKoRxVjj4SeGak
BrEWCEQI9a3BVwTiyJrOMCv02J089aWgV/6/Vy/7Xz0iB0/z3CASuEo8789dO3bpPWRiSOFZ9Mix
68j9MoYMd0EJvLuG8dUaIE0PDMIeG+Ahj3FJIE4xtvd1HxePhQCJV2RRs7dEvrHbPCPwneAXydUw
a0qSR3xb9trG57vxPR3qUEgi2nJNDAn4Wlj0TG8z49w5bXFMmQjG0oufxsr/JhEpjUwpH8PRIq44
D3eNa2XrYWiMY4hP/1F5+nMTpASa5XvTa5x322Wo43dNfcv6Fi+gKB9HE8V7lEFj/DwfkTe/DhJd
PrVMLFfg7koAP/NRoCXAjsYUPIv5gRhf9IxNzUdnmNp+OYOo+TaJxvwLEbMD49UsPGHKNFZqvmin
ZPzb0cD419mYD8a1dLZFuo0Alv8orKIR4ZWwy2wloWxv6J2Jl8QKDqMavvf1RHvSsGtaw9Z3Zxhx
Q4cRyYsGaihwC8zh0A364booZ2e/w8lVxZW1lw5ODzNq/yLvl/9qvTq64MhK1w3jk3T+3MN9nNrg
OIyU5j5nhoGPeGmXBZNRHpeXwvWK3dDhiWqiyDgLx/shG9Fu9b5Up+WhBRUIGcl5sYBjHdsyqk5T
Uhk7Sr/mNlUBiAga6yvoifE9eUQuhTwqICcnI16A7p2m5NfyytUAhqLMbDFImM2NHQCqvpUaD+S2
HlitNIyigPWJvpEQ4W422HFOXTaz5qGuL/UI6icxhn5Vz79G7lENUEduIPHj5WCLl4hT/EV3ifvS
oCL+73vR/Ndp0NGlITBsolfnf3+eBnMmB9lQZbCWF3PT0GqnOkf+M4V4SvH/rZI87aGLFzOZeNI2
yZxizS9mlWYPYZRGm9oKCXAqJ+1ojbp8l0VxIkKBYEuHVKqlVA7ltmM+/ftmx50l/OmtmcT7//+P
IkgvtUxKYF2Yf/4oZoPuwiSDmvtjtpgAXJxnpeWaeym8dAUIcC2wia7ghHQ3DmP5GDs+dhi9xLOU
N89F52urZVjigDRoMqEdlkZYLE9iWacmAAUWzOnHeECh8vs8H6CbzgluWZECZf1lvmDO99sfpzzd
FmLuqFu6R9OD9/+jmR7Wk+dHJp1dQkbfxUjnOO179xTYqPJ0mTmwLwOG2/mu7wcyCOAo3QVeZ5y0
EtIueVHOAVKf2UXyNQ+seu2owrnR/e/WJmlGIPrSsxV4OZ+XEf/t/pwrx//+1ucCm0rDofPtCfFH
ZZl7JpWyoTOQ7Ik877R8ABFsR+diaH8GYYTkPZEmJkWeQaUgfLrqmjVsILHW2sl7b+E0UpBb6JRT
CMLwyHaTD6N7Me50ku2u0I2TiLrD3CY6B0yuL4zLdoxMiutiTDIrgGIGClSoYsrErAaPRWoqhFM4
a4us+h0YIlo+Bp9rTBT2dcoU8UuuFpA62j31QSu/hBmSeV02B4INildhrNAiq6+iNpKdtO8/75hS
T8dt1qactHqkmcuzdH6moZX6yxX+70WPy5qhkzHfqIbzZ++C2Qr2Jb1g0ZvoHKyXpqfu65LAobmD
YYuPytG9czh7pvNae7OkcvYNHCZCeOrROsqUC0jnxtZBc5Z85SI6BHZK9cX9UtLnFaoldJbmX2aZ
xp/af8oVwbfDrMx2TfgEf+wsKmhrdLu6uCtpC5A4R7MJXlmrS3CfrXR3eHbZ9CwI+CZpREMgm7n0
woE2VZI2n5YiViLnipT7//0rNf6sBdnqWN6ZbIPpoX/w55ZHDmzspWjCECmSQN+xesHYH96kA12u
11VxhLpJI9POuqPIo93nIhbD4JK9jtozYbv8y6ds/HnX8y0Rl879jjSTGt36ozz1K8t2QhqNWCE4
EAoyMq993tab3Gdg5kzDsz4033XDOeIAux9dw7oARweplg5/M20IQpz/uI8dgUdXeAywhGE7wpzf
/48lqPf9MFBjhdxCw0qn1+MVTlc4dAXxkxyzu3rqj3UQXINeb06qTgT5QKBjvRTqP1i5ig2WbgB2
43UW6f4G1vMco8dVSQTZzczs5mAK46tsofVQWoQbWcjmtrxpiZkbHJJaAHOziHDdNn5vvTgTqqLl
ZUoOiusMMNR8WvWMBxmITHOnzSdytbfst99GRu55adOvsGbnO7HMuFHzgmM3PR2CDwKsBy7TFj0N
uTQNECokUX3+WRR3pByEubtphr7c1BrzVpF5q6ADNklqLpZ4One7KfWybSG1fBPLbj7EZWpTViJc
V4rj+CcnATuxe1FJ593gsXm3rAPgl2bMG2T1QG7XgxlndOZbn9/r570dmO6TjUBlRlIwKYlxCGyI
IlbMohZXj5nQIqIbfFJuGu71Jro4w4TjgaGKnKyWAtowngnrfBQsV1elCuMZkRDbvMIo6EOypy/l
r0NCvbfSpxrNfA/k2iDVRtMJuvIRzaHehB4wGUQbVJDWnyJ81m1ai1um3+VdUL8YBZMlZIfeGTCy
sS/12kdb2ObPjtQuhCCHtxq/w/ZTvkAEV7gdUs25Dz1v7RLVcapDYe169Dy50/5ccud903DvoaVE
R47aXHPIUoACKugETYtcGxNkc5kCYBNtkJ+J0c3PAMx/PwvPrRaeJwvEAxxGkgc9ip4zmChojwXd
nciKcPh08sDtQ+8/MPJH+GA8ck4oHknDlQybaSBCPAJxGY5gHb32q6LrexO90tZdKMUR77s8VnlY
MeyxDiLgyprGC+UYCNBwjsTC/IT8keScZbaj+WW9JSjTPVjKZfICrnOnqaEl6FUGm9h0mfLprvlS
t1OAtaXKdhQASZpU70PcPeIRmx7tqqjx+DAhn4+xnzfd/EwT6kFVerFfvmSAodJaZ3gl7frLVBZi
W3o9xIRCLy5tXRUXr6XfTzOOHSDCOSQBD1OM+ATQavihV1E40f9Vsr2v5gfgt8dP1ohPAPgqGJLh
QhRV+5Cm8jWqnmQC+dOKK2brXlSa9MctdYVXOK7tzIS5VXonpmPGIwcj41FpYJ8Lu0rwoQmgTfND
R9DJmA3qfnmlS3RSfoXoNYRlMXcSMUz51+UZO4d9KHz9yW1szs6+95zEZbQeZReSuGa/m0sfvn5S
DUo57HnORtcz7awnlXUacjs9MW6DVmg1YmU6hfGBI1wR8aIGorus5D7D7vZIbqKGlkxMN7fpSGhI
MZz7F3w5zYkxIJmfbdsDr8jSnF9hFh1m0Gw1D3JM18ZNmCnE6gXK0LWoWvqbcQxnajJM8n4mOd5L
s9fhuLDf4c0Pbn7/1QkmdYwkvTOkt2ijltf4jwvSxLsfS+M980qdWPVEko5m4ZUWPRwvYTH6TtFK
2k5tbxqh3wMiUMcFItNr22ZRyciKfNJeT9tHJVFE1ulDbomXz/doRnwNlhZVNk4z3hBAMaK0O65Y
uR0Ekvr5v6tHkT2MihwG5sAOesxtNKddLC8TEn8uHIDSdZ0oY5NkentJ8Qkw9TGe+1qmT1X+U8mM
hWk2BLXjj9qPVIgKsNl2TaN993Pkoqr3biWn6iuohQrwNACNePah1dGozoC+fhqw3JoVt7zm743G
qe6LQdUPhZOWN43oHKUe//mq5prhpWQprj4Q2gq4rAzE48Y45AsdIWnStS9Cgk3wwe+tYvRWVADv
Hp/8F9rbdw5ly9eufgpx7j4lMovWoIzGR12N5FEZbbcl8CLe1AmR2HdL3di0pCzlACFzQkT8dAoB
+3ajy5CtJ17X9r3u877zRzQmVjmi0p/vwKJHToAlwSPEwgNJ0qKfO3LePGeVw5m1cuk0+EWOtgy9
lhgURwxXw1SSZ+MFA+hY7AzJL3JU3dccAsGn23mxPDuz73l55glLsMoAgM2D3LzEqRfsMCWCmkcB
SzO1rWljjVFinhWxqL4Z7Ectvs+4v8/F/JCYmN1Nt9zGdYtTg538ufQ0GDdUHeCBKPHRitgxDjyc
NL+gPRDT7br3SiO1roU84gfFcMYr2W0A8JNbMb9c3mj89tmls7EnId3HfxsaydlFGgOyWrtw4K+J
PeKIQwwmv5mBwIydRscwVfRipzLsXhqfmKHSsJrb5/7HJEbf/+cPVRGKc9fncKZsKt3LyKKj7pan
ZveK9HCTTrF11lMZvEaF98PtA+vwqW1rmVrcuQytg640PuYnemKlNxKfi3XuUtsGdvfS1t10a2W5
6zSFgBasylBJgHgWfoGVNgBWTnNiwUiOoz2kl8UHWAMO3bqOSh02XXkrftXiRzgMpDBEvbGPa26e
fvJQrqKF2zDjvvS5Nz07IhSoreMy2YoqnS4MKs2N3prBhiRk5rg6GQjLgg+WflyPcYPE3EEk0Pnp
m+njo0mUdE+Z6NxHUagXn8AVskLyo81dToXwz1OC67VNpTtfPmvFpWwcMiGPRF2DvdeaptvLZTVr
dJLqp8b1NoEm6x15o6RMRmN2v7R6G41cRlF+q2DMv+Jsmg6qZUcfT02gNffSQCSCOi3epFIgCTUK
c2DpBvC5zkGM00XH4ZleZ0k+UMFGYGIx5vPRInNJaKJte9qnm9RWHWRHibigCplEkJAXPiGAhMwf
Wt7ZXo7iHOSNUwZvxS49/2Q25KSVwQCaHvVHOIwEmOoVp0kwEJ9Kln80Le2MHX1TfeKeRECGTaWz
lC8vU7tF05sIJgRTamh3CUMgogQwGuWpQW4wCb7HwEh+LngUqlH1CUopTGc86VH6mvSmcTYcVJoC
fvVymGtItXi0edV4402Rj3Rx7B6iClEoh5LsWlS4vIxqZ3zwjKnflzSejDTNvlSG/isaGct8Xh4o
vNGxyhTya53iJzTcK8PoJwxFjg/DEs7/xEHdiGp5rEuk472rXfxIA9AZFOprm2psuIQqa+HgbhdJ
RJE2hEiAzPx8OYih3kemQOI7BeWTKvoPb6zdNwPlYsY57rg8JPMzFfVvXR0SCIj6+Z6ovJ9VaKkv
ARsoV3Fn7mQJqNaJgL/okYn1lj+FVOWjMC9hXESXykg2nwCVnvnDV6oG1BNkPzwgMBUHj6njVgeS
8RKo9iWcMFnQcsJtawfVLYYRWtCtRG+YJa+Nk62ECaOgZbq+n0zwomVB/oeP0JHFwD7X9J2vgeGF
dMrDh4oQqgNZJZtMxMaltFvjkjJuuywvY+KnyM+tvpn0mW951OVA1UpOy5CqyQTn5fKG1jx8CtaU
2+/VQAi7Fajs+9SBVM3MD/LOf9ZgUBZGQl1Ery6l02OcjdWVAxr87jKKgVnNGls8+tWmamwLklBR
70tbzCBhW0flSOpk3appUyWDhUUYWSjQDkLTtpzicPDVcLhyB8bJVJhHbtTP+olTQbPRhTJIj02K
ayEMsfOdGazcFP0hGIoeDnEwXIhEa3dFoA/E8EbtDrSos02M8Tuo1PrCsXhaJa1Zfyu88GZwR730
UWrg/TExEqRUBqC7nsNSI5hx5mV+KgPJlVx3+UyPnQ9ny7uybaY9rDZt29G929Bq7+eTPWQv6Ruv
0EZ/5NhPr4Zfm6+YytYiq8enmniDfc2U724WvpzcucIZcO9qWkOg+fxq+bozJhZpVPMfQb/1f5+6
OJ2D9fKnWv1bYHv60Vatu6azo+681AlOy4MzPyO/mKS55Wmkk6bw33//8ndUXvNTI5tht3SXlj5T
mZB6NpJEyi4ICKhKABGByTr5k/BPCiNAY7v2LXMS9540iu1icW0n/DNaG2zcyKkf/PlBZmO+ovSC
c1tUj3EYY1dpwg+/IIkhnUNXAA5t9VnLA7v998PykqPjQLKfCWfc8a0rOcMPbaZrB2GTVhbDbD4h
0wBgbFT9jt3ZemGwF1DBFhvgMtmFY1lxjQXROjH6x01OEASIpg6ouiuCTSAs9TVx7AP3jnqRWbmn
L9zR3jcsjDEZGcaJb/9wWyzuTtsSU61tgkxV+1EQFkO5K5+kThC0Xnmgjb0HLHjheeFycRfs8LNx
7RsGeQJxMF1z4qevImvx91Te/fz/PLXv7cQaj0Xga6+d0byKyNNuLripSx1k33wwAxhB7R9CxL/q
JAlfksBmhEjA29ECie4444vT3wsRlW85Yt9r2EfP/Go3ul85P8uGcmEmbE2uebNlom/9kr6fI6tu
BYCqQWs8eM+yI1GNaFS8xXniPVuGl+6VMepQP0YMJ1TEYVVSMAW4E5Iyg2QyWwAHs/wioCbu2nnq
nTYNas4kdDdL53KC0XRSA/YfrGvMxAHE3hFtifo1ow8XjTL73g4UEOihXlpNfi/D+i1ME4oiRvwU
kkNAByqrngKk5I9sCMkOE5m+c103+gpHZmEvLV9m8gh3yUN55sv+xUqCL8M4aDdMGOLlk7ll0Gc6
YAQTB7eIHnN0aTciQhhTAByK2alTEhwcKApH1PmQawIGOrgJ/Ec79IrXcYh69lpBTRXl4Tu3BdlB
hPGxnrfenV3g/6mHMYH+VOb4DpLmG1kWe5i++qve0iowOX6sgrL8FUhNvyHOxTU5P0NdHGwnJtY3
im2+VupU4QmidgRzrKzoVb41mgdxL3V+YGGCDuFVxM1VSbuPC+1iWEV4I8sGJ7nTUwgoMuq9jgMm
89pj0vGXEQtLsKlTBXspNVa8FrFpzYqcBla4o6NNors04l1S4+GV8zSnNdZdLyDwpmm6E0X5jWsV
wp4R9rQa0m08tsd5avaaEFF+145Tf2J5Dl9NB09IZKEqX94tW/1jKGR+DnA+ufNxHduafg5Go8RB
gwsugY28Jbyo3SX81XQVImOzkDk09YgZLnpStKfXsV1kh2yXzoitPIJqElpEZbpDwi85b/0NPPh4
R8ZYt88Nw3wZ6dYZlHwfmAyAR+Yqu+m6uoyAS7ZQMaZDUQz2MSg5tBXEx+TK6XYQ5MtL6YwCuL3U
n3yPTKxSakRfheXVna+HdL4etPl6CGd9Gtr0uxGCmecKKsEZwmgmjnbfIs9QEbm0k9aMgD/5b2wv
2/9zuluOeLlZnvqFDNkkoDCqGK0b0vcoX5kdTO42QJYc9b0gGFyzz1WRPDsuYQFF5NU7OKLU2mle
mLACZbGvxvZb3Xj1s+d16V6wpu2o8vchPrJb52Wch4y8/BnykcXdz1pLiLDI/GAnyibfjkWIX0iL
0x8ZcZDEg8WRyL41EArWnudl5wnQ3pVoaD4Zoqjefm/YunsBEqLdbJVT3FcV9X6U2E/5ZPlPgWc8
Z2zXly7Q+ktRCO3Odc9IzMY3La+zM/lS5arya/2VCTzq5u51AXk2fjasbQKllZUZTypsH7tGus9O
3J+jzElffRJ2CTwxHsOqe5AzxC3NxnblW2pTodZ57p1u5Xp9cSJSmtKDssXdFK2GCDo301Mg/Hyn
yVheDDskFTjR28fFQqBrIPDrYTfgfqpoFdHnAhHUykihr8nL7fLSWmBB/SDWH4VdjhfPTALgwBZE
ayx0cJwKl2sV/j3as+oyVi2ZNTLhRJxiNeAzGXZaTbTtlNMJk2Bwt8v8ok+S7w4WGBljHoiVxZ2J
U+VOB+/johz55JVmqfUjc3tiYdWkn0uj7Q9TVD+P3TUuIVLcBfJKE7chIkuvjrwIl69O3TVISvuF
hgC5FKVDfKQnwguAzvJ1YvnVUtYNm4Bx1PQBxkbVyDfDQ/olKnLcAnfcocifzsxE9HVnJsY6FYm3
zfEHS3x2PcTcmYVmZS2CqtzRtrFdYyLt+WmNAbBMbEY/AAWAAUlgxdP0Wh64C3TkMqKA8a/6R+8K
6cG/N2J7s2wJvV3mD00NBb4jEDES7ORqhMgGHpK/faia77UCAdnUdrtnRDS+jkZ/aOBLftMjZme9
hRSCkyH2EE5Hy0PRE6TQwn/bLC+RUR3HOcm4swYETYuaaTSD+yw1tx1D2yeDeCLpaOU7gTUxJUMi
iKOI6ysjhjSHQjfVcElUFXrrRXUV2Zk8tgsGTg59coEbWGEOCP1D5UlQkwQyHT+/LZzeglu8gJ3o
1uQci6k+l1yWa7cmTPYT1EXFltDanO/sTGWkmoLn0gc4BhODeI6mJCM7XXL5fCq0JLmkBhJJf2C5
rSKMpkGUmcdpZuKw1HaEpJSuODyQ6Y1/xZpq+ilmrW3aWf/GYK+7oPQ7dLPwaHnwYkPbSL751T9f
a21PXdIy3NY6LVSa6wwBetwMa0ngx9okY30r2VfXLOgtB5u4OmWjWRNEW3+U7RzqM5OWe9GUR6YO
gKdnbU9udORqjWG1K1xM6nO1ZMUW3uKIaA0LhPu59jxKgnnEMlo1XFER/mIO4nOq8EGekfD6LJoZ
ipcokNTLzzuZLmSUMCB+e/7xW2NK9jCH/Ts79Out1ZFPWTqd8ZzUZX3EU826TojeQznE/rGITQX2
Leg/qKo3U2LaX0rfabbtPAbLQ8lmOBe3Axfifzw0Zn+fGfhhp0b/nrbC/6nH34dofGzYoY5dnaxL
FuVTZHCCwZtAqKpALWOMRJ5Oo2J/HotojwwlfGgIIFwkoy6gp6e2YdKegnZBPogBPtF0bNA2Tnea
qcsDZp8HvZl1QKl6SRq+5c/2pp2I6H45ZHbyi0yd9L6VdXsbME2y+wUndz7rO/YQozqdX/9+WmJP
SjBIXQK3uDST0q9dYXR3iWq8Y9QRBhd1LZPsMcD/0FGSQfeZIVNVszMQfx5RuNKrm0vcSukQEQYt
OTPsegoJZ+DGPjNmbm6oLECBT734xfgBhkTeheexq6JzUvsfbl5TkXaN2tSOIe6SPfBl82fluU8O
UQMvyIp2hd79XD6+huPRo4s4z547rvN1/eCVrLKEWI8xBIRSs0+O17QfBvZA8o3j9A05v8mF4iTH
ASj1OoYDvkwdEqjK92ZmnvrGpDiAGEFkkkL+6rY99A2XkXtGXdW4BRBIWsGAoBnEaPy0KYSqc5Pj
TZXkNL5P3qyErCxx8rHvPLUe9aUdELVW+uE564M3g5/jleM6Q12RPiyv9Gk1jkX2mvp6B08XC4Kb
fg9dL/7hk9dnqkR7I2Rr2hCL1sKEkdW1BvhnN9Hz4qMbKvEROaMCjgcRgJB3eZoqLAOu0frXnDzH
jVCyf8zTUgK9m/rXWKej2eY504yUjHJ4FtXJcdCpzOfAZT+r5UvVGsOLoevftcybTw0RNrf+UroP
gMLVD1ynI0t7ZT7BPqITXw35rhH5jmQ/7yzSljmY480kbSAJq34aYOrMX1zeDgzpngtaH3diaoGc
/z+f3fKswMvuuB3Y4Upq6Q8ECplWasfBZMOmopgfc0/Rc5m/ag+hu52a7jUx/eqSC726qJFNxa4b
bOHzy+UNpZsV+ad2haOlkt6xcNPN8u4/fyQZGObWo/YywDy+V3g/DloOTiWPKg2HEV9zrbG78DHu
UEfBoNfRWMYkrOyccurOw4ylWp5l7TvTnxbmtcegoHDd7tykurnVVImRXR8yIAfQSwKG8S8pJs9D
E9KGL0ftB/MVOBdR6SBITAiuk0SHEeCVnf95sGLsrfyJH0vDMcj02auFebQaTqqwzNPg2NZKKrtL
3szQ6m4Dx4Z162JbXFYTWTRo7AroUPrYHfomalZpwEVCNuWPNC3AiOFkOkQJjkuh479Qsqt3yz7U
dZLku9SESNNdgAimG9vqwid6ZAci9LLz4vcIVTvukDsOoENYFTzs9M1bG44uadnHVmTmHKdWvY+a
uC/GfOKHeGNNOQYOnCxFvfIUeSzUg6K3Purdt6CQ7T4pfPPgdES3SRI9ayqHY5NAaA49RhS6atOV
1bT1uxukSF91ez3Zs7BRm8oHt0PhPXO20hFFWTxgKHTG+DIYXv0NMRv3QkV2VMzeey81fufpYPkH
izSCzaJ8mqh+7iybCcbv3i81/KazmPNFESZ5pOMTFtGqOcUeTqrOH7DTNrh5Smu4GQrIlOeAwlz2
zqUBbpKevJms4rtGKtuptN1TFzNgo4MqT0yXP9KmUkxMZjIxuyRYNVEBdf3mg9cGbOd55PnFR32e
gdfKLzfgEBkbdgwFDMxUH1rBj1gNxU+62786BLgvrI3xtpLhcKL93100samC/C4y4TZ9gj8nmyYv
agBOP/M+qtqQeXD4vVQ3YsQPnzbXRi9wfYAqttLhSiAsRobZzTCALugsRJ+BzLt1DyftXGsUH4YS
40oW0cs4Dt3uc9jdpX10Kqxjl9X2K1l+QD7gwRIwYZ5QPMkD7BVm4HTHTqxsdNczfHeNiWV3/tf8
gg1aZTSwk/nfXb4Wy+/skyNipCy8NuhSVoPqoYMX4SzzqjY1fy0pOFI+z93mAyZ55Mfzy0j5yUXG
nPmsZqtaRA+rgck/JRuEDzqe4nEwEaTP77pOGpws0pSYnFvGU4G62mu96IsHavJAQGyHSVuYx8iH
4SKR6ia2k7x4w5DtBLHMB4aT9gNBAtNd7gf+qx2IPWI8Y5X2JI9HtaslG8vtb0Ovyc3QWW/a3CXz
5oflWe8SqZjGJknntveKdGN6aAjpu6+kFdxpJD+8a3mYb/JUnn0aR5fc8HGW4V5693yiEQdIsKe2
96IXHdO7QZrgcZE5WDHxCXRsTLVnW7M4usXqvg+1e6Y92qtZq/cxS/yX2o8ZRwTdnWnDo/Rsbh4Q
wr8LPZLko9U/B+ql56jl0biDHPfSuIqRFU6D4ZDb4wOeAbfWozvGvQMWkoADxTz8W571dvW1cxlc
Le26yTGCq62fRlu7LjJ3JivENYcEsleRPJfJeICCRtbjnBoS9qQNO0b+0Bq6cWjn2TP9YZyEU/7S
2fDhkAl8HSrSOGrfmP4DrhwZE7LuPG+25qjDCBXxaOB7gOYMCfi+M8h/n8MI14QSFaj0g6k6R7l+
cgl78+8kPPN9HXusy2WdnEnOORVla+7tPiOenUK8mqXLy3sZkqVzWTXX0q+tjnrIn1gRdBRSiFqO
boPfunW7cJdqMD/YOJ9dw8dtvGDTI9eaVkiT51mZ05JR6GTBRnP7L3FIuF3gfmgqfYTKh6nTIoxr
hlQHDS7zzAx+WpGiJKs8kroIRLzqVYscgRDtGB5OIA5LIonCiNtrWXj08gRxcMFptNYM85DoCKqX
6tRxp4EQ5PlS+XRKYzKP6C1Q7qh0bLbWZAXrNi6dlWA2xJjU5A7tGJxDdtsuwIwA0Ovj/MoCqn//
+XN19C8e7EB/aEbM2jIkoWCpk2jCj7vFBz/YAdka5pwRO0/lLfp6Z9+qnbXAa7Hyfc4nDOSjc+h1
KG7nuYlfPmuFyt8Sr2kQOUQZ20NpbcIp0A5+Fz+nA5e1bIZt0BrEiM1dRjegDRNk0XQoy+Q5T+uv
Cl/DzUhjWiClXtxrjAspHZtmD8IrO9mlDf6pth603Ay/NLZGaU+1MKUMFWfi1iLD8msvWpVtCx4u
rD5K8/8wdma7jWNbtv2VQr7zFPtNAnXOg/rOsix3Yb8QjrCTfU9uNl9/B6moysw4F5UFJARRUjhl
Wdzca605x6R9alIJPjE/eky0IN+77Km2RuqhiqI5up1J/mpCGs78KTe7YhroFyP+H97HCkZl+60L
u+vt6RETUaI4ABMLoRBSKeo9jqBb0lAjSFQOO28bgAYy/Wxv17r9CYoQpc7ed0kCL3Gk010EqImp
s4QyXY9rRTTuS9cDYCDTw2l00FJafcnVkzkJeIx8XkjRN9/yE5AluLd63O6sYFvySaxGmLSrKFb9
nZbFLwmZvGfaPdZSyUdvrZDBHHaSMVMXTfMDoFdSR4blIHY608d4UZM6vRSOcnGybjjQ1EEs0hXl
m44blCxVboK8Feubzd0NzwNtsZvoAU0W9A/2PotgIqkMpaXtZ3ty5zIh8phNAvLw6F9UTq7dmcqW
K0B+rm19b9EA3M/OB2a/BO7lW8VrTZiM6mGePsxeEMarse9yKk80f5nKHkiwM2xjhBnrsCnLVdX3
AI9zFEFGGKw734OqwUD91oopkRDtg0qcG8Q/3zwxJOsikD+RCJi5osgMIHUWxmuQ05EtFAduA06q
R2y4W7MaQW8ksPbmUYQKeivMfRS6Hc1LJbVeOyWNPoMEJYokjUYUzAlnu7GH3HTT8J2Hj4RVEr5x
faytwlr5JbsIq7ab03wTqOq7zkiELblNjReNcbMPDaR3oQf0KO/uBEpdFsCULKBZPqlG9qCtooql
T6NAKVs1P1tDsWH6lnC2pea966oXrp32w3xqebXJlTHr7mtvJSysYqL1psps+kJ+OW3UffoZJlNL
UzrsXc4IcAyF8+075qsKIXQGMC2unsaynVoSvp4muzqBjVSyXC8akD3H0SiMXVi59RqTK/wbarI9
eQf1gxKgXpkPtQLU5Ew5CfxAO4VN+kCOJtSHqrNf0AbsacbTBS4JX54sJTV1yFphPPhA/0pfzp9N
UfE7xWm75aOpK/deaGTu3VSJiS2vbem6fzrkD6Bs55/VpXlCk4i9bpfApM+lHR3Hqvx9/obmSK+Y
anS0xrIIu37ld0AXHONOyR/KymGm3xmNt48A9SeTVgfiYHWi59USRHDlAkA8D+swE2uDRp8Dq9XR
wRq4feBelKL+QVNmSzwlIDQ3EMeoaL/rtldvbrs1n+sXgafZirCe/BTJxL8yXN0opfHZWNDeItP4
b+FaHJunNmSgmVU6o2ZSRm3eNckzYWlAHYxC+PBmmhJxVGnRQsrkqchoyEL/sfa9nclNSpr7q+xT
grPj+Cmos+QRBDnWCdQPAW2+m3Qqilv/eLu8pBMhqe0glBsOBJBgikf4uUHN6TeUiWLsjY4ILy0u
83Ol4Rfzi55g8iJ57Lwm+K74EylJGhPez5GH0LBACI/6i6jYnGWuS5iVMIjlnTQNf9zMcob5MOvM
Z2VKKND8EkJwWExAW8d/anEyb8NScsU3W3sT6FxmRQSseyaPjzq5xjWg/BlB7jZoQiqHFQMqDXz8
JNPPQwV+uEOD2NBh2EVtHm6kjllpWpLcILWWWRgFa7LVYUYpVUGYCgB0c+8V5Qq+/khpMA2VWSuO
Rezl2xpr41tcErKb55s874mrDsJHTeTKlwEMvKbSXmiZibACoRW9/KlJpRCZrjCBjBARmDDJFOk7
AFsNzpqpRxOQfuIUGpeNApK1j1lnF2ZNttUTU3mG2fMQNaaGdiLLKfADFzRO7WMMEpm5pYy4hxyD
7FuamF6ghozASYi3JhHTfCq9t6KW6hemzs+eP/pZQTrMzrUulxmJcM/zPdLwKroZCK73ll52BMEy
Qmlt1qDKHIiUteWjaFgirCS+8FVVEEQypPV7+1tVuPqumewNgZ4+IHIY9jcdWYnKgjPeP4K4t7AV
6sP7GCMxVXvFhW3WinNrZxZdwKWOKZDrQaDu4dQoKxJV3wISHYql55TfHFE5JwEOsLIHSLZ2gd+U
/chmbjqZYhS7TsUfbfuckCaG3A0C9uICJgG9NXWDgDu9DApyhLNJpeWDdPFlRIL7dKRgM9zM93xD
JJuO4SlxwuO7tNv+rnSScOsFMfTxKGAkKqtHr0BvNtQaa7mSiAMgHH07JAY+64xBBS5a7SFPI+0h
1sHts9gZHqn2NTjYZc3VYh+65OPNC1DYi4+2srFnMt+/pq55J8b8h0omwj0xwSWC35jTJUP0HZvC
2zWt+diMkXJMAklop8MPVBM3/wZp7EduMu6GArMMYhFcQ4CCWwb0cCqEugMkUlLhhRc9sSRpdMnn
bDeVtvmhRrW16yljEQESJ6GwL4b+H6c/YunsINTF3zyvRXLTV/mhIHVwUVuWz/SHxkBjjR+t6oVo
7qJhFfc9JrcyMBd6DM5uXnwHB3ZJFlUXjdaaNKX+nChxtKoNRewZnqdEGKXmsgfJTjxIWzAKRwCy
Gg3X2tltNTzSgSbuFVWVnufAfqykuYQFCEagEfYaZYrxrIREF6bBN7B4hNl1RMdPvXIWeIqo7lHJ
vrpJTZRq01sTKX3aVtBSNshvVfxHP6njJ8hcnJgTbO629Nmt/jy3xMskAtzioaiYW+IE9i3hW281
tWz3bdg4L3Y8rFGID++2j8QScZuyV1oDShBZ2zn2wIvtO9VKB7F2ZP8UPJl8EOR2XFRfj1/TJHwp
0qh/G5sqgmcejY+mk9RrOYQbT7YHIS2SuUPj3UKZQhO6Cc6smMG59bSGAtbOt5lKPDwy/vas4Dh/
CmIEDgRAfOtbRF8qF7uV6o5nrhPXsi9pJeA+e0h9B3WwEHLbGlb4mMDYpnK404nuWg4uIVB+przN
svpbn2AoyPtluUUa3Kbpxhn6Mw3FdIMCnOi81sFOENUEmo19uezdRlxsXGDLZICwUBIkTSC0k9wZ
SmU+JNX4Of8t8v95vGNUBzwyZALgk/84I1eosY5h1JWvUutOhu19mE1mnhPPMc6qDoFP1WpCnS1E
jJkt6fDx7SB7fdK1kk0lae+iV8G9ZzArDNHofotIeiQKHZ6gaeNQ6OEGrM1Af1UCjRFOWNnBCfa8
0w/fLKhGUubdTjZNtC10HWYEurNzSycoKtJz2YfNujOBEwzTxcJIaZWiyybtLNT1fS/1jyDBjamX
nJ4oA7NvIAZGnLmvmtWYuOjJqOmsJnvx3RH8CO0rnDtZftWQLy/iRO8PMs9QjhVZfYq89CHy6uoy
1KDjRJvWKwUh7kopE2cdu711MCi8l33oYZyjeb6thCnWhVujb7DtV610qhPNkvrU6wVR3fg3Rex+
zc4VY7KvpH0dLvj6eEeQfh44zC0ws2SdW8ZwKSPjBQ1s8aAmoJt03f1hkXG683x0h3Mf5I+2iNSV
TaEqp9Eq6E/2xjbRSo1+JA0jRWbyHrDvNMdIUKoLv3h1QTlENLqA5hjPVK1iFzsm1dogEMfl6bib
W/J+hOg2ki+5TzlAeLB2SvLK3A9e3y2d3O43+ShZRidmAUyOdqk7Oa6dMLkogQjeiO4wu5hQOKX+
eSfO1iph0y+R0rT3AbxM6Jkt1R+iN3IcFxoNpIdoaN5cZ2pvuUg2fS9yTrddOWrXicoi8kVYmsay
Uq1uYzPG2PRBnjzW7FJdwz8XU4wsdvLiVI2jvpgPNVA1u5Hp9krsCQQpM+x5UxJO7+kIIskwbLcY
pKsn5vgMP1Mz/yI+fuBiv7z5cW5rkRmyzkUkSZ9kkqarArbDE+nyTyJm1IC05F04AZu6mC5NWSKa
kHHxOH80SODWCPL2rJ31g6QnBygneWF6ZzyPxgQ1li1fOCWcdDRNu2WxQvMMiOap5q+zFortbPB1
Q8LFHXwKyX81XXQ3s2WCksTbxSPg3Nggg1uJMkn7KrMelcbaJ7Xs70G7WY82ECjmzyoi6Zr4gQbz
wiXPTDQ2dIdV5vn7IQ2HC9t6sWqk5WJVakhn4Hq3FcJh0m9Dvq66dni4jc48CLYrPydYrElofqF6
qLbsPewN++5hPZssCFb4edg2Y/s8XmaWlZagnItG5g/BlIYW+aRxMR/DK5Sig8DDRl+DuNuTY5vp
cW56+IVPHckTy3TW9SJtKpdOGLIZnTq9iK0MQrUTeYwM0NGEWd7IETXtwHM3u59UveP39kAWerpA
jZMwAKt9gVnZjN4NJwDeNhifXHTvAP2sTJEbp5kq6pVgF6vRORsVnsMsG8CLa+lugJq3IQXJuSoq
5VthsTq2/j69VdU+yiPHsC3+h/nB7ILoQcV/g8BelessNRE+MXx6ud2LkC/Ny7umVzGB5DniyaSy
rzEb/huIYX4fCc7wFT2uEQIhqhets47M1iryycunPFfXHVpV4h/tccVqF34Wo4THW8ruIEj2pOnp
smDI/Jueu846bRjszl1qdpCr2+fTOibxitOVR4t8ZENcTQ695m0qraxfRoSge+ygNdtwS1+SFd6c
Ir1c25bvfVWlfi1U8eQXQ/lkusknAYzxB5aoz64vN3GndW+KnR64upmv0QCok1EjM/k+iJbAJFcw
ypMHaQQ0sQcXk07Tq9sst63H1oG1NdWeJN0n9xI1IFxaSO4a16wNOIbfuynMyg0qc+fWLikXUXrR
+xEhPxX2rWum+lnLlz00F0L15KtPNY488npDwzrtpTCcZBHYY/JCOc0nl2XVfVtq1U6PGtII2mql
sPF+LF2vOvhkmy7KScI3P+bLL5GT/ldb4kUtExNiV/TiYznDkVcar65OgK2qK9FJa6cYyTJOkYGG
UP5DZHsraxoK2aoz7G5rC6lk0d3MznGov7e4mI9+7vSL6WL9o+vevNZnYzeMOLaXVCgjkPAC7Uuq
Szq1Wqw/9oLufZyQwRw3NOFDonRAruAxUCdyDZUNwsXpsySU595Bq3KURR2s1bzT32UkFm2b5Fuq
YZT2ExZH2CQt9J4hd8Z8mcBOZuS+cR3SXF0anoz3fvUIcdp49nyoszEz6hUWJLGt/IiqPhzik+nw
u2qZaB/MqmOGZBZ3Y5IpK68AHbDQnGQ43O56DIvXtOuaJRofswqrT9RoBH2U2bYJEhM6M7Paac1U
9aHFNnIWbaGeS0b52w7mwen2AXYCUb+IEF7m6IRvziCLmOHKNsx1Md3MjJWOpAfV2Ll0Yva/CPBj
Xc3WN53jGAznVImRzbsAfP6YJTVMPIjNZJIzWZ7StgekyiYVsT+Du7a+pkZE5VQ47SIB/XS8vTMX
8bE3IEGa3TZ1MGbA/VW5cubmdaKScQEseNcFiVj4+KtPppn4u5hZ5u3eXAjhdqnZERf1Q+AE2lFn
c4nduwUvMTk73QyJVhAMU9uyOMy0IU8lyMX3yZuJtBS1RSlp5drk2oyB57+Ct0wXVEzWdw8hn8vV
9FkW3TeCpzDUZ75Yz22+ed2Rnl6vyl58Hy2sItJqrauRJ8nSiXOudaZxDiNVXao2E6TcwLSgIROq
cWE0S3csrkZq4LTXJoi7NygEarvGJ0HHzSH142YVpXW4TYyqpn8Y1yeSOuGGF0SyhrrmLfnhyrnG
Gszemiqf5sJRye30a7qTAZz6GuLmyDUpmx/561NKV91eM7+Y9hdjX2Lrco2M92jM7IsfJHQ0mYqv
kXHWLA+RtTVypT/hbUGaRRPqja8Utl/iiu5dJxL39MQKZhpCeSM3ls3YH6jo+Z4owEdHYu3k945C
5mlEm/HemjRRKPXrk6E52TNqwABSogzu8Ep5xybL3z3q5eN8E4U6jDj0QJAezb0MCsxbpWfuccLQ
i2zYuVdIFp5jQdhKY7PWK2Dl7ubDWKjfvB6O2Lqy2b7BE83ezMhDn4V8clAVb59MshEcmu1iiIhA
MrvOOBU6Yo+oMrtt0hIa4U6K/zqVL0mbuteqC6tVqtbOTsj2NRqL/hBrTkS7RFWvZFqRxErTXO/X
M7CSDmxy4AsZk25UgSGy0F/QqF23DfCkuZssBKmULZ5xvo/Eh9lIlsC/GXyBiyWUN4bxujRT+tHe
+2BIsmXRLBvLkubGVlbF7y4OufdB6bBsA2G92UxbW/MZ9tJQQ60mVsSclG/orn73Et5Ll3RXtSqS
ZdBh8sCGmSxz7GNlmD7304EieXh+gd9Z0e3eHy9Vi7a/N+qsX2G3Kl8xE6+iCWLiNrq9Tqo+2bdF
UtG+61a+Rh8Xp0BHVgEJ0sAt6IHbEPLTTLJC/9txaxbrxzrV9ec2vldat10JozEulRhgFgTjj3xQ
WS8KRb2IOK8PCtklm0hDpOMxGN71apcsYAeFLMAtVB+NtnRb3CVqME7oUH+dt2xyie2LXtVSlAsA
J8NdWKbRaxCCiTUYBTl6U6KNzQ+l68evBbHORAMRtTC/yiuz763nZNuiI9PEdAnL1qYLyHzTeP5T
wTfn6Mfy50OF0VyhI3rHxB2pMgPTf8CJEZ/m18eC8cDNG9YEfB1Jym0fwZ4u0dUAFdPJNM3i7mzb
lkSoI+U5dZhKsu+JV+b0GBvC965KgP5XPdFcWHuZj9O2i2n6MOJEd9iVVbeUNq4jMkPkY16j4dGt
mlOlrzaz9GO+aaZsUMfAMRil8bDJ2o/bxLELJJHlReN8ktli0kn+KiN0XnxU3VOJBnfRqXq4U3r0
Je50o3QGaEvLpx2DcyrO2DIUg3YfpobY6/Qk4T6i5ehaKd7jEdgUIQIvld73NHSltk5xYx/U0sN0
E7aTRk5EAt2fbR9h6NI1ajp3OR9i3YOrlQ46gSNutcmjZDz2CU1B1Mc5Qwy7flOKduTPEK3YAz/k
TtRd3Chjyh3SiSGsBWgyK1GlZ5gygRLN28va1IN1FMDAMxu9O833gvnQ5tKgy/SB7rl11YCDmX6y
bdxrXaoGRQw30ijGo10eHIY9y9LIqW1m9A+O6YcYv+u2CvwO6VeuvQ3yoo+28x5ZI5MX+6Eh+uNO
MN3HQIPxZ9FVcbCZH1SCKtgOCqLeuCgBPiM6L6toXKhukm10I+nBfNT5ITUHLMmJS7Vv3oWF1Fbo
95nqmMYUwTE5xQgefg3qhY4I7C1WHLHLwXsvw8KOgRC25riWWPlLkyWzSVP7msNN3gRVaRxqzxvu
bL3CLRgZ4ws5PB+6qShftcnfSND4teroh04XdMgzrMU47l/dHOBEl7r3fWtPIbHTMNt3YX/0Yt9g
111o0kZFD4ZwX0wohKixmLYySRmqgmqZMf9ZAf9Hjzf0zrogkdzoovowCOLoaBUNS1s2ySGshTqx
dtYxjYpHw6yzrV+49pJq7bsWxvgRWhpsTToYh7Ew68utM1To9kKOI6gIMiewv8GxaqZDiKfuSiS5
sW18QNS6Lssj7mY+vQYNPBZSdUeUn7qpcw3+eEiv2rPN7EJoYUhCBCw3M5bVR5hZe6vD79cywdrm
xABvh87v92iz7Is61OFSanb5SYSwVWUoy9zEPZGSQgJYH+Z7vHvOVs0G66g118kg/1ENqrca0Qwc
exUx1aCP+xp8zVGNGc+BzwrbArOF6JtH3ffvjczo37hKDZWDrnkqmhEWVge8hHjpHd+9Lw2dX3y6
1wjzRyq3WTLap8kI+KLnwTFoA4dMXt16pkXl5ziWcJJV9OQ8fZl0sEuzVmYbX7PDu1jTh70Ol2OB
HXbYaq3MF/MoGn2UceoQ0iz06Y8MCXLT9X5+3wPhC4PrTHxnTsbu25MrxQpLTAfSf5pvVASzOC8f
5wOBEw4Pj2Zu/HKaLqYkLYlcahs/1oeFORuaaX0zUkBFuv6z21anXmspqhdVZLzZVWi8VoWW7xTm
2lyJOTRowi9jy1WPUemd9LEQKGuRznJtJEWj3PvKQFvG/D5flEnKVE+lOmSLQRnam8CwlZOlELvy
wp48sbMVdhhK75ixBKiukx0IQHyJS9e87+VY7qRogJL7wlvO03slFtZRRChS5o9Mt+PwaNbByjX7
6yxbxKVenqrhfsbl498x7vK+PM5HFEZEGc7U+du+VhiVCVFs9O8GsMoY+uJ8MxvXbYkoF87ZW6ro
7/NUMpi0o4mC+YJ8Q4yShWFu26ylGztdlRNshXaSPlZk/NSjCiGPwNKNl7rndjDd0yCjaDc4Tr3P
NKVclbpkVE0XqSwL/1XaUKNCk0AvMG7OlXD69ex4Cg1/08qmuKuT8KKMvdhFigqK2aublTlT5gPN
5iJg57/fDmG8TAP3ziOnyz0TiYa8tTWQZQattb1taXJNPs6NbhLFnGXk1vLW6B5Hm19kDOmy09Xp
DLDjTIK2xP8+FPhkqIv5JWkTwg7OThEKr5NCfg792+muQ//35E03TNadrZHUL9L1mFyICOewa/rk
EcErr7WOujOL7xu9ptZIKv9Imw0/ljEqK+gMy8QBb9ZPZUaaQD7N4ZPSTaKn7ZBLek88ebkbGqXd
1iInMzLOLmFjZotCDOYO49Cz7UyDaaUJnjySfiMNIXKFGS0LGc8ObVKYC6OBKIE6YJpQt6O3gmRU
VEy90tp5vYnBhjBI1kHZ2wu/8wl8RxavNagKcW4hINLGXFvfkrU7824qAZRcLX6EjnL17cb70LwX
Cpk7ZD3Rp6U3H/iDo+dEhP6WwVK4ul3S3JG4XVmzzaopVH9wUl0CXJov/NxDM3b5Upaiek6GDk6D
WtlfJo5JgZ9uZL65yrgW4uFqhuo438hO/LwHNu6RFuO4zakTrDuH2NaTm1s0zt3QXWNOwQFSdPKl
5Quym8tdKy5M8ioIQuRj+R3PgXYx8zbC++WI42Abr5HuWydTBzlgjjrxJ2PnPczR1BGchUywBb19
LKgcaOdPaPv5BqGPt8Us2C3S3vv52PzEIBJMswgzlm3QvbPyoF8XZXaMs94/z8VuLlCwahYmW7LN
59lRr8fWQ5hgOJ6QNGXSvdSBZqKjdmkrurZxnO+prfU0wGGp1kEOaiDOSXnHV6u96knw1RC29kX1
usRRssqssce9iDUpslA0otzviD6crM5eaMXL+f9ptISr1QkYIP7v61YyPsmyUKAtIN/z1tpph4DU
qiR9zydXLLUA9pqs1o9l2sO2CFJAI2N6xF8ES3q+y0rG5Es9kPxo3ElYMfRi6tMsDyudbKAuMvs1
gEsi40RsEzYWDFO6pMDcVffrnlLGJD2pC+7nm1oPjjVe/iMDRiCg26bJNtiA6A+2hsJfKgHRjeVx
SMWmU1V5FkHbHEhspa9eyvMwPRRMeb8+q+aqGQ04yhUgEaU6laEcTvV0I9tkurHIlADNtu6toeJq
x4AhM60PU1PyRa5ytfVDks7UwGdiUo9cdBROqji189dQRfBLWXfRU1MeGcEx650aOmHceku1QpsV
0854hJmzCKdVBEOYf0Im8eEH6HHmoz8eV7Qe6p4mFkh0cMMVzlRuDQaRk0XsoPdl6KDQN//RR/0F
wrn4IbkTRDyCo9ziUpaSCXZp9DS9KsJ/mIVBFWE8kFfZyaBNSB+1rPqmVg8hbeMfPaCSpUOX/Kxm
I1AbznZDmrm+QOJXrHvXR4Yz/dWaaHAXEUm0IFxS6548Voam00hURyW5rGVOAtOMzY2I1QH2QxAm
7OKso6IsweMGwhhQbGivORqhRWEXmHzxf5HIWxKVqiEv8FsKDnukG1Myrzt2LmWgq2WrPjXyO61z
6mukMdjk+7+nbTtFs2qM/+mPPucua50XFqjMWhY8iC/KORPyjjGC99JT+8K89nok++Fm1og7Q3X1
E5oss8DQ7rJ9RsBy4fbfasv2VpqVf/qOUh7i2XRRxrT0hgx4lQNs2NWU9M5WlFPBgOKxFMFHqWnO
7UhTEWQ4WNNpkvFkHIT9HdKul/lovpFI5KwRCOl8JFKNaM1sClQK4WolSf9Q9OXvGq3rKCJKhzbI
69y0VQl+noKI7gIFQVjJjv+d/fCymILUU6XjJooC5AiKtig9tOhLsPxAJjP6lmbsMfglSt6E+H4I
hdVudGhn+rhlV5bwvbbMYyneOgMzzCqaEqYbq7PpS8JqkxHzBxYsJntphqJLtR7G0VH3pum+Yi1N
sMeRl83Ws7trnPQbunXngP8q3RjMWxd9L/2tPYUDkKhQXcamry6tVP8ObTij1v9KuhSuO6mWhAsx
V/0V11copNoaBXLNOKOJV0ySMeltDfYq59bA6dGSEVhQdugRvKiJHBMgWWXvAMpxkdWN3NWu9YbZ
ytgT1seg363RNDLs3sw7kz5NF3+DPNT+LTVh5qNqQqh0pW2oi39l+lWNQcBfDfM1l8J8dnWwoSY2
oIf5nu4T7oNY9NyUlUpzsVMJlg/HoxIX9bkWVLxVxD6wLoz6XE43g4Fkt2+EvrwymGKyqPnpFcHL
Dhrgmb8G8ToOiafDpBko1YRyVy8OvpqQ18dSQmKmRVcJ1hXS7+xi9WmGgoTHxkaTdFwcZ2UOlGJh
0AzLromfeAvV6bYUB1O0TRGsy77zvhq7xPaJVWdK5nX8frxikD4oZtDwHa78FbOS7FBMnQk/BDyl
GxXxJSl87uloflwKI9omosIqnWD0YazpHGbXvpDdzlBLEnNDaZGNk4fMz6tq2bGpW7dFGWz7KaWs
sMySzVCerBh/5UuQoO7F04todUPFhv7VYFaDV5Uq2SQnbuWmSXeqe/u+90kPIlqEcMKpyZgwcF+4
aXQh3sZ6rOnQrZoe+OR8LurnGRAVK5qFMA5+26wJ4pyMz93BoZdNqPkEB7VsMrFtmgznm0zIbrtq
M4DF2akymiZ2tMBElnyjYT2l00UQc9OJwBb6jJYtenox2VRXNcyDaxINfxcT9yvJ1IbjzcxMUzlX
cf25vzAuMeRm4N96pgFJe69IsEg+bvJFP1JJC/2l0Pz+UIH42sWxDefVty56Idnl2zaDPyC8zwKL
wRDVzt7WCQieXapqpdtMGA+ICDZzURckfnydjhIL8azMirexrDbmZPiKY4XWPUOhtWHH054NK9vf
nWbTafTnhYHf0YABAxFYt01bOL+gM1WRDB5nDsbBvMAKZjAhhWvqL6wm5deS6XfOThx6M7RNabN1
N6Q352o+qs6U+RL4y0oP8PtbhHPePOdqJ4Ndx4CJLGQmUxAniEVTqcZEu800R0B9UtDqRRtr8oan
ZR88WjV9JIYv1Xbq6VotLOhVkJC8XhHneWOVjKbV7Uz2cF5El7XVKGsqrVCfGHfsJEYazjAiOc2y
A1IiraMt/N0QdM1+vkBh58RgYWrNbqZCaVEbbIxZ5F1wFunj2N6lrc4keMIaWmbLbKjIa5om+UcY
qBkSPF5WYvI62434Tl0enkPbrs70az6bur0f8rS7xlS/a6JarANGh/G+abm24yR0lPERWk+MMRrP
U87HRqsA2dgI0RIRRvhotZKmRWA0O3r2T6INy/sAsyL6BRuNrOniM6WjYCyMENYUHGL0GvC0NiF2
9G8FgtMor5yPRMPK5tfIR9xVr+Xel8wV6qYqe3eG8tkzn41JekAmwkJrA37lqaEQwgjdq8XkTGFv
eDNUp215ZVO/7pzJET+gvvobmrfzK817+srZxC+SDSL42mm/YHbRYjltLsjx69zkqbXytxKzzr7u
Ya0aZMEuHWmEfIL+xiWz8Pes7w8q9vWjW2o5JGTE7G3W1Pe59LOD9HtnI+q4frJS/w7qzn7UtOI1
r2hdsdhoD0rNcCdhA0niJqExUogPu0/BZUVqttXMMLhUzItXAUNVqsQcVUZVUhLqTbiDRZTuGM0e
8WgMx/lbpBQdSQCYHA84bJdxqqVPmB4YTGbEhDuthc+dYIhK135PShLeZuPeiEZ3PyL1WXWNpryY
fX9HGDFL54gBrGBLcu0qlO1Ooo0fqdrynevi58oK1cWIoo4cmnaoIF+U6JGhA+w1i74E6bLeA9tM
76GtKEZVTTtXdYhCHRX5M0KlcOFWPYbLaf7KTX0gKYobLbdpSEr5lFCwXfqLOnrWsXJM4nCDApjY
dBh55vA3aVb/RgjnD06SBcg1oHa28W8YfLfqfDrraryMlKq5K/WwhlmgRuu4b8yHtq0/G5sJ6syv
cfHlA8hS9oY58lUdkfzhW+zUVc40Yu8bvENE8u/pmMTbWYg9KtkHugVxAfQdL7FUZdt5ifzPv6SF
1v/6L45/5MVQISdqfjn811Oe8t9/Tf/mf17z13/xr7vwR5XX+e/N//qq7Vd+/ki/6l9f9JefzP/9
57tbfTQffzlY415qhgfQH8P1q26TZn4XpJ5Or/y/PvkfX/NPeRqKr3/+9iPnbJl+GviL7LefT+0/
//mb5kCh/s8///yfT06/wD9/O391//H+9ZF8ZJ//9q++Purmn78pRHX9QwWKCkCGKadq6/C2u6/p
KdLY/uGqKtHBpsWXwpwCWkHSNAH/yjD/YThcbzm5nTn9iH9V5wh+ec5S/8HATiUPySYAglxb57f/
foOX20Xt9pf7/8fAsur89eJHNIMmXAtuvSG4yru/5jO0g45Ix06s725eBXhZa+VcNvadGtY1UfCK
f1Q0PKN5l0RPDmkeK7wSYltOh8LKtT21AT4QrKtP7ADDq43ffX5yvkmt5lNWFu3O+fUxdZg3lT7z
YQUf/URMOmGe07PzTeN+kLWjX+cDJbZs+DVKSMY7dVtthIxZpgUcOQwLvi0/M88tyEGr71qJ2qSg
wodrIjPo4Jm+0xPIK1R2ykKi8/vkvJcKyuAKAdBCbYOfLx0jqaMq3btWylAjNMVTkEVcYaCirW+H
rd/gN0UpMR/2rkzvfN38zPXYebLcZNxUviXo+U+9DNGDQZ3bGvPx3PX404MWDNo687CVTu0QBXfd
isyjVL0nLJyAZi2g8sUi3N7uzsfkTQ8nR095hznZKb+8JAoorFcO/tusdba1nm5D8I6vIPnqrWco
8a43RP5i6/7JqZLge48/isTJSqdIL8UdtczIdIQnzCDCA9BXr47XA1MpKgBTIh9e2tg9zC9IRjhQ
wlde/h9h57HcONZl3Vf5o+eIgDeDf0LvRJGi/AQhZVbCAxfePH0vXFZXdtUX0TVhAKBSKYkw556z
99q0DNPH2EXn1E0NvzE4rluG1P5IUGmyQB1BRt3vt4nwgec3ae21qB5MFLJ/1CVctdzu62d9CuF/
GUF8rKJWf9A8EuyUDppAU1nXAATV+X9dm3+e+v8vb7NLgQ2g/v//Zf6dkM4g3EXd4cK0tyyyBv4j
zYaGgdcrpdF92j6h5SLu13UbqHu1zMxdPLrN0pmD5XK//5G0cb2VrIeBVIdFjG54kWl1fgln6hZn
VD8ZzmPQQkiBO1kjoCN91As79xAnvXiL4CXqbW9czShpnic9WcUtfFKdyfiicmwcYGQuz/besVn2
hUE0R5wy2h1mwT4M2Ic+R4yySvsK7LlbgmiFELDpgJCnQFKoN5s+eZxHsgysNy6mh0/DasHRTmNz
FkkEJC/91zDGv5fI/O08i6AZw9JMx3XU/6hXyqkJzCwch0/MI8a5qNUbthH9pTNpJ8aBu4UrhKXB
ZGpoqBRyiTp5Gx5JhHvMzmiqtPZk99oPKX+zanJUw7puV3dLrjCbK1pMc/ebtRCmrn7qjHQ8WqH2
FEjkUKSSXojmQF9Y3CPomifKc6fpb9rgJwR5WjB7tXxI/mURbv59De56hmbb3KItw1S5R5Jj8/c1
eI9bC1Wxnn11xNisslAJVsGMlc9GmDI0Ed5N33E2BX07kDYYaIgAurkWBukufcdhah5p81wDJCZE
54kJcrs5XqTiU75AiU0ikV1oqvrkFyGtjLz0o1B7UByQ3leq7loP8AgBUFsFUc3j9MS4lsle6d8G
mtoENZfVqhrz8kBy8Tfalepr3mDEd98oYnpuk+Ge+BGsW+yBrQn0qIQfpww3VS5A/+/LjOfYf/zJ
WNe5PNh45DmkOf0zrLIa2xBPZ2t82SHWnr62nnsAoZtO64p1Pu+ixcfMQ/WblpT4CM60WdqEV95B
OAcjHz5iEb/J+LdUITGegeJJSur+OgQ0p9tNDQEx5FFlu9StqmxVkGOyyZ/NNtYB72m/EkwWJ+nK
b9CLYvj1f3lmxQk7I/zVwA7XTK0SgArMcXoHQjuneblK9VWWFuYvR7c+sAqgoU98aESFNT6GlT9t
+5D618xcfCKN8drRMKdgi76bOSDNLxquQWHA3a8nzd5S1ZNKWF3DuYGK8k5fOnMDdRTE8hY451eD
aVcntZwyJIPKQlOhr8A6UY5T4Pd3ZAstuHQ5TY5xitRiemn1Yo1iK/zgaSd2qQ+11u/8NfHNyi5L
uvBa2YQNJqRt3jxCQqcRXY5jK48sfi1CdztF2Zat9umEziUrBlZIbr2pbGf4QqxEMFybao8J+Vyu
x4y/BcpycDOvhREWggpuff+5EWq1sPJIeUq8irYg4ZtqCrPDiZz7xl9H5g1SMdTe+lnZ8afL4ONF
Uxg2tiGOzQw/5yERr7FsDYcsLVZuOxuk5tZwS8NzR9jZvnCU/IRt8xX+H+eIr6XOyokg3+Q6nFpd
K4+eNDrQ3l460VBuha+i/yFWsFqCYCm3sEDiPTFAygbGHRIdeEvVHHwgqRt0+tydXJB2Fh53EGQv
VhGWJz7TcseYqDwNf22pKpM2NWquntVnJxMK/3EAzHdfsc1egr4IvaWO229bkKeXFe50Kwa7e+Lk
OUhLT1v1HT6DKuMs509txp19rCbuIl2d9HsjqMb3zny1fEbbYWhtO+7/2cplGcsKz4cExpDP1cHk
O6o1HQULo20rDOtiMz1fuTX6wsGfiwi7sZ4RqllgIhojDVdRQ59hjmensf5nRrvZecnW8MM3eTxx
IrED/GXsvajGPUJinj269BFFnG2ItsSEr07JtCbHSVnlPURgfYqfo8Qvjzni5FXk1NqtLrJPvHZL
KxztcEEIF+jf/9mqp/DPY6ZVr90GcUBL6btmNoVNkKyh2+h7P9A4ja9hzjJQGtkkNKlUSI2OXPVs
zgglG3UDvhDX2MuvQL7jrb28dygnuke1zuwwA+8Q+Wtfs2FmzZ2Q1mjVZT17JCQjsq+Z9ACQ6JQb
CryaOd6EvXFw4uaUV/3K0mPz4R7g59NnGW2y2gneGC6RlY8XSgtk286UoQ+ZdyNHgbOW4a8QrQ1K
s9JPmY4oxoi+iDwrXvssZH48KR3BKKOycJhkfGCzXDhmec5m85+ZqsOK+IjoKNK8gyhenke03/cP
r6/Iworm+ToxaPwOSkUMugbX0OWBZG/HVieUdkRwVGLMgnlB2tykzcrvWbQbqDVws6B8s7ARYGXG
JeHrffpkJfk1mx/SdVH2xFAF2mGIM/8RgSkwoGHJbeqXUnvJp9njn+2j1N5lRNGs7hE60GHFNuvo
iSulZ7wVBm0vToP8JHcrEihHXyG2W4iGJfqIId32jQvdIYsOud6dvDD19nGJujG0DP1hKoSyDpMk
ferq3FhqIgCTnbPml/Glpg1vOW01sC1ZmV9cytEV6ilra2puwaXauWfRRNHzgNkya4M3JdP07ChB
WZxI4mwr4kuWKA2pgegcHeXoVCmqpzEuD+MwFkzadAOOAtP2hVbjo1UxFD3IRlxcokPHQXVILY50
0LZ8W62PZq6bTInEEjJJ+ZHRFN/5QoCEpZG+CIbU390BaphIx6XQi9VIINsusdSSDISYOPl5+ZE2
68ZCoDaNwW0IyOutLOFs6fLrH0O9D2YXnR53PhP5geGq+EPBG7Q1POr5IMcu1E7lTcrTqxwge1JU
7Y1mqrmCwbCVqrsAo2bO1XWUPb7J6si/M3VCk9sgW7aTnf1QMIdWUcyVWFCntg2F+VAXVzDpCK3N
0XYo5qxgWJhkNJIPmEVbMTgC7BsaMgrfarzoxUcijPxnEdUTobRJe1PMSMMUVz6oJEtj7oBB9ruY
62YZCVNbdU+sxiMNJuscAxR7bkDjk03CclL31OyZacQnpzYDQZOxb+V0yGzmyD1WDSFJWU3zFpnk
713onobf7kinVmXyBzmjFNc0GsCWQrO6GNGgLYTuvLo5iJmgicwtGtVqx8Auetaz6of0dKpM403g
lbIDmHUM1doojv7Xbj/vxsiVF27WBFc3Nv5omca8THAe14RbsE4wB/guTm8mD01ELJvEzjSVAW9Q
cmfkvl13i3suX2cVczOM7i8Ds2ltY2NjAEPa8pSH4x7QZfBmVuYfDhqgcxGl+qnWzE8pAZpqFwlh
Be9JyoLkSzyz8vupTzZtpVWLOyNJNV1tJUw1u1Oms0kQgz5nlPOI1Qb65+D7bO0jdjCsf9KtqMDM
uZWzzc0wX9KszXdToaIZByvxXITpezNLMWJV+bLhHjwnQbXk7wdTxfa5+zvZs8RgekJZTkOmXoUa
NNcYwobrJp9B1qg3O52sve2YXOWgeD/b7oN5K+EoeqGsJlVjyZ3aPyxfQWpup+Vt4MaBK4p8YniN
4y2lVl3IL1EH81C0Y/auwhNa57bzmXckBt7NGPqoPdWi8I7/2E1pXxuZbZbfKE+eWDsMFzIAxovS
D+c8yp2jPCRfCiP+suPmyTdjfSetYR04rpUyVTQRytxYT0VTwuE1kMz0w3jSEKk+xV37kYAEuCqe
r62F8JVt1U9YTa0eRnhszSjatEMoMeVv/EGfsnkgYjToqOlE9RiwfedspDEx7nWzSU334oFYvKuX
7WwyHzJB9PyQg1Xs4rw9E2pwq+e8WjDg8Qqphs3zHJ640Kce16yPlIjHUSA6fe0lKZyjMoUMbgUO
3js/3RV+NMu850kmsQqobOZvpZIskPNZ1J1ZrhHZ8KCnDGo3pkNeK/0ffxd43QBzYFKW+fwNcjc4
j8hef/aRwnNy6n8qhXffGP/niHzLHWnUdPxnjQNBzRiqcqWPVrofjenosE590kMvfyrd6MFvTOPN
sZov+StgvHQXZmfla1+gaFdbTHQxJmIeeeopmU2VmV/jSrAG/XnIrXKtKE7yWBVggyRRu3HgjvKT
BgesXr8URSk2nClMy7X5ltoCILJDq341s+6qUHQzQBmCG0uibqFpLYz04c0QWOFRCiKzHJyb8Jz4
wZ5dQ0zG94PWYhYJNecS51W1lltIw5WlTryUfHBMWTwd8gnZiCj9cSe6iWyW3g0efr80rNdR2Bfn
tPZbOF9m99YoAsK9L46xmZHv5ZWkDQv3w+IjWFcZWP97RaA6ZfdFZtkKcqH/kScgkO5EZsdGNe6l
9ChamlibmJFZPMN7eU53kXINmK6HVl9e7qeTOzTJt846emnFfnzOW+eP+0lEoOkO+yx3AVJJVvI6
KFM130UdcnlbZWrZMXcwdV3RdphUpj8LlbboGNXNbTk3SrFm4Tn6SOMEtmMUOs81AYJgj7hv+hbK
BJNzYmrSn1JeKFGVMLfslWd0Ymn7eUYAL4LuAWb1Oi6FimGk6NYslFjiBo3CaWyGCCDzwxQK61qo
Q3JUECRzsqr0sLq1One7/AYWWU4QXgBO+GdtM8Xyi592XMBAFmKLDjk+QfhOHl3f47yZx6sp0FVW
5knETWXKCeucr6DRLVPgpsl3PwNfIhVmYxJX5GTWdNAAJlfq3gJJvdO+kS4xog2zYpum2DZHni4P
k8o6SS5OZEWG2PE0X/NHJ4EEYMQthjIekujDoHInRrdoJVxbM4aT04V76IBeM8fdrYUVFddQd7pn
sCLoO53RO+h+hgTZsAcAZChmorSZOwNBtcdwFq+KUtM3foWj0Ssj+zFUfGcfuGKmLTHivH8GpA95
i8kdvAe9GDsaD/30UdgRgF245Dzjul3LjA8XghscKVDH9zTa9KwDGfObr6WpViuttOojtV34nBft
ZQhcHXLVCPRcTjJzDaXtlIJsf1Ecs34IfDc8i596ZLDI9husblb9VFmJc+pz5doyDH+6YyD65hbH
kZbxd8qbWzYxfnJMVV+rmadc6rrTGY7yNFuDxf3VqgbXXeL15MxMk9/si7KqjujhwaFYaoWTocMG
O28VmY9SJkEYqcCa+3QgC9CsW90XSPery4Itg/RYMdZBm1jHEm35Q6bCGMJu21KfaZAVZ8IHE/Cn
xARLI+FN8hAT4mLNQn/cJHEXbNywydcTOZk8BghntmNPfXfSajvSUhg7TSWFiDwQrWL+PZ9Yk+m1
EJi11wpyPjJktX/wcaPcpsImRsLDiKlx0llgbx6SAIRGmZEg2gSsgjQtEWQaWtEmmNcJmlstTYX8
37VicNX2zJD1gIQTrIUXSwTj5f6mQajFNimHve4m4iovcz6z+94InvnB88RPrWPKNsQxmSp2QjKs
Vz3BWbc20FabY95BVAzU995Vg6NQyxwkEiPuxlZKPOV8YqEzhRdNRNc6c+stlKRpoY+6dS6ViMBy
p9FqKpTpZM2aB02Z6IfKzQQZ9a5UL2aEIEzekAfCH7Xc++En0GCTkiIduqG1akgpXfjc8TaR4ifJ
4v4J8s/JSZwLaJNHYQHJwHSMB03Py5fa12MCwxkIY33VGr2Ef2xV5LWP4tkezQyx22AeI0KoT1HB
2ZbE8NRFZLsrv5q34sA8abo6YC5sq1nWEDwbdYY7ro6Un2lAdLwFUrnrMTCAmnlRrfQF9xz05y41
H/w4nvZ61kzAgr3g0QMriftIM1+0MhQLDKFiNxJ+sx93hGL5BNLUdKId3XgEVYbvOQugWqUFLRBK
/4F0hlXbNPY+ZXG/Y0Tbr6Qu31R4yufJgpEySGzDpguf8IxKp+j7vqC9f/jIX8yLVarW3gUPhEfC
gzo3+d2V2BDMCoP/ZBow9dNYO2bZkIJ2S4aLrY8FHMm+fOWELhZOkYU/1Gba5oWIwkUejKDUwvGP
Krc+k7AY3pGedcvCMZunsOK+obVe/oA3ZNwPeCh21jhyRoVZvU0MQjXS+f5bRh5hHWqekzAhhsds
fkPqXhBp8wZBco9QJPtHJ9f+9sb8L7pc/fNf7Cqrpp3XtxkaDpgAqR27K8a87SnlTnjGahSsUKPo
30O/11la/iAWs1lqztg8alZfHI0EDIgq+A0GboUV1+QP18AelxBjWRmzkjhQNpne0vCDxHBOoeWu
9Dq2PwqsC7GFN9KAeRQzN3krEhGts9yLHwo7sMkahu6fmZH1MgJapIfyQm0ymyWjeXmPNDzXnYMS
xMqrUkQVqPG4oT3Kl2l85gZ9o+8hQnjVKmZxrVKonPgOTx2U84NvRFhGDPPsp5F5thAuPFhOkCGi
6axmyz2pPyatueJz7jZjQIrrZmTsdohAiS74DcMX2mrxOo6m5kwbNNxXOvnhsVqVZ8906OgQzZxh
oD/UGJ0JgPGBa5TT3i4i/bmK1Ws18+wF331Ze07LfTbUz6kdJku1x2+tFG16yrPugPA829lZpjT7
CorcWpUXPefKIbDL8FxWBh2ofoAWm0Yk3ShqsnLH3sVmlyYrr2HkuPAt+2cRjvUhT/zw1Dflt5r3
w5OR3PE35XQaWGo8m112mUKW9DgysG0TQftlTggO+wzsWEKfXh+wzNf+d0iGm9yI2ZDlcd0I+0XT
oF+mNdJozGAxCMZn8nLSTeue0CaohDeZwT2UbBpye3cvcvs8Txn1RMBTI9ukJ6tWHwNWqaRRPij8
op1dDO3Gnnd5eq+RWWSvmEX0Q9XgdZRfFmvOW0IZTuAtrrZKV6rz0DHp6GElfGiBT8lI7tCJJnX0
HMFy9kKhffjMeXD0TQfmSNpG3gYqFgVrZd4tEwpQ1+SZIF0BbVIShtn3J6YApCS3mRpu42qADGl0
eAZmRV88mlfpVi9apAQ9NoqFmdbGmfK9vaHJOiFXc9+VVC23aZyqc/yt+85n+KQZFgpi7KyPmoZA
Xx53jV6sra5Mtz2rncxJlKvadNOD4DqrMsu/ykNFGbcQVTyAu0PjX+UbqPFUHg/lwourYE1zy7k2
XuJcAed2ixL4HNkRHJNvmJpPizixHuSeEYuJh9yHY7bavtUwDkubrCJCcib6cRX1s3sfdJy+uQ8+
7uXz/bzstYAAJ5xPUKE08zxmOsuDqGBxFYBVW0q7C/lq7wmCE2jrjJtNFrJLM0R305sKnYm0qhA2
NRXlXKXsndGn3+6j41swlKq3kw46KNfRpYNS/mwsWmfSrTG/yM/ANUhsDCfWP+OtsOmZcStkuVde
OmHuzDxtfqjFGPKXMmoreRBR9jSmLhEbImZBNNmpBl2D/Xgc82MNGvj3Ib11S1rntr0pvNa7mRGu
UyN7DuaX3AopE4wpODF1UVgX2v7BLauforfir3nDDKv7RmD+4kxIfzavnjDUPxyrw3YT1iN1aVUv
gcUdBSfvS1kLrGOUHcQvrO4PZi3osrUrnK9pHINt0lciW3V290l4OHwmdINHnLbvoNDhsZS2HW0K
Z45MJODgiabql0sgGdRYQD/iGU8u+dYmQ9sa1Lbc6nXdPPSK+cJav1yCf7Nu9ITbPYaLYCmHXjn6
71Ue1mTgGhgSVn1K3NXo5yvQmf1KrkBH1XKXXmXXB7lr9Xul90HgBd6vQNc2cgN7/H0DkjfqUcS3
OfX2CY4FPFmz/7C6Tj2KOUojzTz7MpWf8q0OeHBkC/coVcKdFR3QsVXY7udRrh33mD7bnKXJPF6W
iuIyoI5AhOA9ugE3tFJrDyKyPFQPHBqTQpyiFA23GSQ7HfbwEltf8ORAmF20bjN9DYJcqgr450WD
onpKLYy9DmOHXwmeGU1Jb9x5dK54TAdzKAp5VdqOiVmxDKbmMM0LqbnVVCqN8ZE7aO0wtVb7Qe+N
B7Uhj62JV0TH1E+qodRPBCi1u2R0sUjNu3jpHHmTVwBAbdrATs8Ch2U3l7n8GNNOKEW8bJJRbY5E
BHLWGCoYv7xsN11dDSe/sxEcMxXYBeqQPfoGCS6KwC5kNvmp9ZV3mrxBdp20hnRVjf4U1YtdjCwM
EnNtg8+ol02WXBl9orAI0aW2LWPHplOMTZ9ju7IdlqXyxWk6/wxwyVoQC6tvNKezWC/C7doBsabr
idaEVbeCkoSZwBPL6OTJ1soNeAcXDhaHzFof9pNvkK9nP8mzTJ55dtldaNphwNZb1m54/jZUUMjH
RUnQNhEgb+UziCvjbWpdh0zMwV+GdSxINXOKm1uEziLyguzbiDVW16bxS8vCbWgcOjd24RgEMad8
Dp9qvjMQrLoz1YAqts+bA7Qi/UVLUKbrENQtazj4NqRJK/R/Soe8NMffH1d1noyMSr1nV44ts0hb
5HRoL1bXV6e+zKtVF5Yk/KhFfDDsRhirIEOU0bYxDzLUfgI4t5i7sySWpcdEA0KkOAR3OHZPt0qk
2ONbVo8PhlGrD/rs8RpC0JlpUzMQddwYzryrxz9onsVP9pjsWj2iWi39waUg574PGt46uvKbpRXG
QAdq9mEm0sueEIxTc9OIsFndtSaZ3SxxYpkX0Gb1ws9EsM2rMjugj43Jx/MuIwKiixJn1qJP7PpN
buW916z4B9N5wFaqO/Z3Y5XFiunrZRxKKEpyQkztB501gcshe1mKbm3tKAxXvaHwiTG/C5f1QC5i
hreVtutrDksRAzRbQUDgkhJXmHs9cdbrqwdclEePRT9ZJ2/1VODB34oJykAGFdVKSv8sX6pKU3f/
Mo83Zy3pb3mzxyLd8jyUhybdM0RY1j+0prO3uLWIsvtKxDyxmdFRdSTCY6M164FAk0Pm6q90ALKP
vG4PMi1wPgIO1sNkpWGXanDRBM1gHG2gbTCYbRVhAq35NI4C7rRtBawkA3a4GeDjZg3mZwK5qOb8
g+5m9U2OWBmEgboUCFAR4/0YU3gF0sctX+5x3E6cbz2PmHh3UlfQ0ZsHaayWdupEEd0emOYP6ZqL
e7KJ6uwcTbSLGUyKV+47R2N2s7tGm9MQDYgPTYYXpWBeMziGMWNWjQv81mQJIK/Y6lFs3o9p5AVs
3UEIzt3c3oZJoezJhs6OdejZiHZ4qBG/k+/unZPZP0F7QX74geBZMgC/KXQMUKCwaTIoirc0M/sX
i8n8oqgWCh/DMb4xky8s1cr2qj1GhzY2Fk1UVt+BNwzLqkj9R5eGO3lRjXIrXC0/ObmZbTt3HDfS
blTp2/vFq9Cg+qCu3uc68YjzRtTYzh+9Xe9hWUc/Y61exylR41CyqPPIrQdlPHU3r/fKdWdNI12x
BPWtZfcPaUV+muJMLLo9AkUAWRgrMSccOXX4JOgJJyAvvsc8YAlbY05yMwZezD62Lj/m2XJqdWFu
uqIbX6BX5td2SIn3qEb4/dXrzDp/SX3TPGGcLxbSqEgm7q+YvIXTMLnt4zR6tIFJHRXcFh+rynqC
RNf9y8nv/vPcp6DS6PppnmfyCHesf6h3bFTcQkPf8wVF4g4Q8h2wjVaOPeQ3TwhhymetfcyCrpem
gm/pcJVe0MndqnmvycL+VW7VXDxLBwbM3s/qBlN2D0WW3os+KARzSNthNDEcCl1y9ig0v7mtGCjX
Te1G2B1rYdDwp2xU/mhUxdhZocE1kTITISqy3klcoRV+16p2rvu3aPD5BNGDcR6ZKAVVH8bIUAkc
t0RfUoMr2VJRIdvqJyty0+OfBOI0PAiJiUg9fywIqzAYIWCPW2ATAvAagYd2Muuo6o2yGHLhHu7A
93k3qgKXZaiO4ECL144Ymbl2ulmCmq7MhWZF2rkJKmdhI6lfqSAfQYABAgS/VcxyBbRfdfVQuM9h
wSpOQrscc2bSOWRCpTU10b/c2dBP/+PWpiNawdCKzoiAYYPP+O/iLBUUckpYW/2FKTuvP+Kg1kjM
IgFcpQJMXJf0dRNnoM5s6pDMMzP5Aojpzy25Syza/eFk5v1GGsHtPAwg++slIY8uwNq8mQCra6m6
utc3Aa3YtVoZGs3Jzj3KLe+vrd5Voh3RSs2ijZlV5z16vWXLSpA5RjI3lzDCLCnkfmRufzF7V7Ag
FlxMeYPINNKj4E2tun7TZG23QdwTvOk99KGYIod1O+8WkfEsYuO9bXBR3B9VvsJ6qU3NR6llSqb2
KyaKYU2sIWv/OVImhrWJy0N58xOEouMA8j+LkvgDddFCfgEKn3ztVF53oD6xF37S0HOfi4oM1b6V
xe7TX3tJYTjM7Kkg/WwVm/hk/pJ6/BZ9qJPzSvfB/Zi1IKiRytcu9H/5NskdIWOpvbQ2t6iGLsJP
F/JSHFpznfsJTJ1adjuA95148hIs1nblYgjErZyNMEUpMI7ITaFo4yIGWupuYlAflKKwrOCd3YSN
f6Skujzd79r3GSwWy01Fo7rBOXLTpe92ztuaKeDtVGD6QikAhOiJOMXq4CC1tbifl+lpoi8k+vBU
zJZYhG3qY0OHcJGEqO4GCMBbsKUY193mD37rXzQ/2xdfEf7aDlTn6Dm6exrdUBCRMDqvoaq9JRqk
jPvQxRwg/hHXG6+B5lVXods3XVTBQtupRtG+K2o/YmpP0BMgNKVrrdR8bv6wcLu2f4x4jFMlc+pI
3YCAoLaIGag/ZrUyrKrYTTC7BoivuRe33CYvHvwruUf3SRxZPSO3GsOVAxH/RDdeu9hOTqjMbMPI
FZUPNi7zp2aE26sFCJVCu/WWXcXvw6oQ2x0jM8Ofp3xV09+CpllYCrneth7nz54yhGcDnVA4rzLN
+VDc1CvUwtGaS8PgyYO1bCMzLeVLWmPP74Hvo5R8sqboV2QQuBfS8TjABQcHbafKStNC/zW1cWGi
TNvd+1msWwFqGZAbNJUE8RoX6rIXWnjfmuZj6fyuqzQEC//96+qpAb9pUvFpNILRpr2AtI9eyL1a
1UNUP8lD1tDczBrGnHwvq+bAudLXj6KMohc71EgEEJOyk7vcoZp1HGMlTPG4yNrBCWJ/DXTgz1R5
fADe2neUZiOZNfLd37taBRaH2AdKiMpYSZCw1ibupa6meJ+5hVj8PuZDVz87TCiizHIu8sXoTXCl
5Xgs2ux0J4bnRB8tEpNyb4jV7tapDplefhkvy9A2topil0tZURVjWx0RrZ9lySUPyRed2etqCuBE
EDMWIDlJw3eWDDo0HYPuNsqjId3oVmO8WD4xu3J3gm8HUxgb1ui1jLE7JXa3tvLORI2Pykn2rYoL
2W3E9FYql8p9VHSN9qYMUQTXpDETn6OEGJlv6sjSNw4Kq0M7GfFj2KfekqFbjDZSE1voh9wiJp0O
SFUVJq79Y0fsoZcfuAXDF5rjdy1H7IH/aC+I1AdkWrGy5fvtcYjX8KCr5kkN0Q8PSMHQYjHiQJkP
OCVicJomPd9XkO7F6sC/Jnjjrp0BUqp2/bPcg4Tfn6sJHmrdUG7W+PSJuw7DgSt43qJ9pDGFaJzy
W9OZCslrjzEPJf9k2sd6vjCnedeZd72ESyViFeNM2puS6OJt6FC5RGEenqPSrw9JhmErzfgKCx7W
6veHlPUgjaya/9FAuYUgbmSoqqulsnpX4q6+yqcCE/XqepQy2sSEUmSjTduZ4wRzPUyi7f1k7axq
HcVeuLVy1XiR7/aiBX8ZGO/yJi1fAL9FZuNd5Y4TW3viB+AFz7OXgsFUQ0/9xasUxKMuAeUWChU7
INZ7ciLEM4R7b+Vv7kOzX9dxEW/lo6X2wemM66Qr/a1Ukqu5yo0zi1EXDcajOcXhQqokI6q9daYS
zR4IcZRwlrIeqx20I4ZrWJtvrZJm+7Ct8bnZn+GsvS3b5qNyHRL3orhc+AqOjaH07Hco6jcRY7Er
yVTnKtN/ZhSD6E70nW8U/VLxqx+DjHWtRmfErtiBSZuH3cKdAb2orqmoQ+S7Lr/u7Z9bgxVtaxsG
OKnRDCVGg0Dwv39xXQFsRr6zj3UMtYEOkEUGA6CY4YKgfF8rtJVWgx22+4ahwi4uteRqM41GaunV
n/enCBX/Fdvsm/wEWg9cO7mu5an3ffupDPsD6rK1hqb+rTKoe4lf7M6Y4cJDWOTDdmJche8N3P+I
jGrp5kHyEVXts2eZnMZYzqn0lF9lF75XIPz3BLdpG9WeDKygykgOPBNo8hYeskyEdPyT+sBNtnyI
kq6nNZ/bzxpDQEAUqf9NvunZzfL6Lqmgrkv2nhgWRUVL2W01rt8MQp8wMbqkCnDTAmLHgmCgPFyR
HetttTiDYOg0xbkoxoTnl5luomTER0hfZl06KboTyq7wQW0xqHBBAEUZykxHm2sgDZ1VexFz9lVU
he2BjlD+nBM6FyhAEnEuYl0fsxQMVxxeVF2UJ1RP4MVar7mXJ7JiUQhfXhaWfaI0EvvCTtK92lXl
sfbaL2I5xzWVi741RmFcKfpRLOtYBVwCRypRemuFP/BaukwMwt/6hdYBWZrDICKbJ7Az2vUTEeWf
hJHR3/E6IFlpD8J0Pm42w6Et6VdhVOhXis6tvzerBy4IbgagLWI7d28lEWJS0hYLu900EwwT6R1W
w0o7lDkNcTf1j7/txGMmmmU46O4qQ0q4HMwk2YF6V5+gYbXXOn5LbEXNlqbI4ZRZIWxKLTUIIgDa
pZOlvTYHbzwGaac+KsGULY2574tcd+kHRf5ieuNz02Xk3s1+4iIyzdXQ5qQNF2PwoRHaFSX4ojPI
APJHtkMisuzGaA6pb3f7EUr9PlXaZe+L4ibH1LXZLWkW2dRws5AJrIe9ZmXgPrC2XcqU8ilpvUe5
ZU30aNwOzqsBSX45oOHzcss6AoWzj+38IndB5JHc4Y3ocOdjimi+w7JvaWN5dX0LJvK5Axg6C1or
1m20yojUZGUvb+OBjh0dbcLcu5xLYY3dunbajbyZTT4ft3zXcMmrFArCWKP9b+rOZLl1Jcuyv5If
kAhD30xyQIA9RUpUrwnsqrnoe8AdwNfnAu/LqBdhVmVWw5zokZKunkQC7sfP2Xvt6tvJWuUiYNY9
xpq3H3qjfmMe5O60FjcCWE6ewgdb1WoM1zQW1kuRfdw+zQEoO5IUofvd8o9kXrGxEhdyGEYnQljG
Zk5e5C1YYM7klk5I+RxZNIUr2bYft0dRNHV+HGripBpALe1pevhz9uNZm2VkdAE3P+Au6gMSPazr
7RGJJtZVDfMe5mbVUXMBqpuaRcGIn2rfVUDnqLvkEZs2rIxymC6GGUcgA/mrbxygksKxgmKntGn7
OY0eQ6Uk/m68hG6Qu2jV01quxxi8BpJ2y++j+v6PDE7kNF1yaw5XRgkFl8ZV9jTH6ghYP6yu2Ydl
EOd903NYkf2JISC6lsqsgM5CzDNW2XbW0vlljNUIgaIkqPl2PEdAQ8eKDJWDuujZaegx4NGroz1i
4AuMktNv3xAON7UYNhoOK65UPhiI7wD7ZJs5qyffWhz7TpIOJ3Uq97cD+k16a+QKuPbBBs0svHk7
C1CFNxXsLQrr9qinr+5zYhj3UvTIR8Nk3kRKW77mZnO66S2HKO3gsOjOvopIoPm3b1vkX/EA769p
2q1Y/D/9GJPU4LD9drifr6hEFDb6R8tFb1VUYbwdYkeyRDDhuV2Yt6cRJJ4AIduis5lChgmzSX4D
ocQgo+MhC4jetk+3D3MBBBXuvrHS8zDZjB5HedWaLPKH5nZfZvS3BBbGJxKD+jvFrT87pyQOu1ky
F9suP90+eJaWn5zlw+3R7XPGJLeiIBvHiyp5iiExYuQMxZ9HsXX0EKUwdnUtKIkEzUzmGP8JxhC1
fkWG4Dx7WaQHegzR3c1hjywS4tJy6zsv7d+RLtN/LFExT433rFZOfTZI/Hgw8vKROxOM15SGu7br
Lf7hJeohLcbEowJgsL7rFjSytvhpVG1hnhVANWTTOMHt5vJwYKRpCHO93cUFrGTZes+3Beyfz4ye
8ARINvYjl/YHeZPi1SbhLej6ZCCrAfmc9FzEkPN5mvKZAVRWdcEQ6a/5n7q6k451GFGknGmc7oD9
CICA5H4wBTHPvXu0NJp3miqmvWzLB0vr8p3qNUgus+Uucocx3HrllrI2f6p09SCXfc9Ar7UZS7Xd
uoWOQK+Kt/NYV6s+zLW7GL/szgSWsjUaZhMkTmxv2VWJZeD+VC6qgJPgCnywdoxS//bX3p72HVnz
amK99FYaPQOCRe2eqe+FlQkmDCxwfwaA0F/G+0iFiUTA3313uw9dpqKooMdvrILWX619Pfy2bP4a
YfSwBHodyXw0oo8rq/VQKSFvLxFIUaLnh1s/sUiWxAVCNjq18U6GNyXXaWo/b9MRay4mitYyWsUM
Pv9G9IfyuoMap99Z7NsP00wybRTb5VpvyApJIBcFij1FPkcW+jeQ+95pHvbnzFCqgAQwj/a4Ob80
WR4YidTetRBhV+ikysZRZvUdp9jaGXK0TzGdh0ETT9GU/C5CzFsoJYYnw8YNMpsmCJDli3XiPY5e
PPtpLuM/b0xKYoCtGipqeIJ+QrRuflcpxVbVLI+Zvlf6+txNpzjSrOdE02jRyOi96PR+Z2rCWN+e
dnP6UdpT+sBSFO9Y1j68FJuC0yTd0R6q6IwVZICo2+rvyPZ2SKo4x/f9exa28UsnkOCyHD9wFWIY
4V7wLSsc32s1v8ZGRUUoh63m1eK3V7YfqQQAiBXwktkiu0f98X2jiHGnAJQya21rL0leFvE7DU0s
etmIbln+4kcxIvRvBr7j9pQ4ufZiC/3PsxseDOfKX9+Bot87hK5Ntn1bFPemWQSMZSJkZzk5QW5D
kUzgkXllWzavdUGSgzn093+eGTnpI6HLDAAO4DqMRnAWsCvWLZXLoTFa96EljZHDWik+PTd7NTut
f3Im1d7ZHe0R9Of9hsaBucbGyLUUGfM3YCt/gWtEqwbPW1iZ6Vc506uwWjN+ady5DiwGfxSH02tW
m8mZ2CgXFgUn/vSWpuZlc3KKFATcnv4C30V7477UfJPUmwdWB2WjOOynOvrSY+rU7iauB30FR8XY
c3QaVli9km84JwxIWuy4TIAD5OwNxKoZA5LduoGgKtA9rbgAg8FbNJBT54pJvd4+OAX6dBpczU4i
FL0KYjserIrdAyl63moKqwvMwsb03EtVdwOHwTgJnOVzty/wPgN77OMTVsXt//mpAj/AOiPCdn37
HNpm9aowirBQ/lzaThz7RB/OEpHlbhIMDP8A4cJmPMylxI3eks3nzra97YxTReAIAcPx3Z8H6f88
4EtynPUvYiH2SRtu9Vxv7m/OkdpgV23rOdzddoE0iZNdqGvEqVEm3pb7sWqGwEvtYX/zlVC7XRqv
MAPXKjLiYt3i/raDK+Pwq7LycN81+MLyuqGBVnrqaZAV6rVWopfnGcyqYkNHnlDuJXdWb9gHW3p8
S4ZDLkMKpNvnY17MWNcZnquMplqt3t9KAHNssXdayK9yW3LYyTY3NqqrQElEskChvaBSBX6lSiav
GPydR424YAhbDFOYzEz3pDVs57L+qYXQHrRJq+5Kmfd+uXjKSjwqof57dLgnazi9T+DKNrEjkrei
4MBXJF0Z3J72CAt8I2liWNOecnAgcu7aBMO/k1/+THLNGGtnZI77m+gpwzdwJysl299+m7IE2X0b
TdHzF+vZccXO9qoP+L+cvNSippJg3GB2Xvr9zwdzNVyitO/BDfzSePyvX/2Xb7t9afmeeeG/mIXR
n2l3JLtOJwL5th+VBLvuqAenwJ75G03YS7spFfeIFNoPGeKmteJOe+xDm3DaoVbu6KMle0IgG2wI
WrnBLohABTF886Brzq8yS3SG+ZMX3JD2FGU/LeLDe4Fy7t4ytN+3tyWDshLc6Pfw7ot3HOzLm1Um
1CpAGLddzS/RVVV1uj2qSC/8vz+6fR8q53JNTXZP3GhzaEfLIYnWjTb60GSPXjuBOHNq/QMB7F3E
UfcCb4SeG6OUWO+nZ7vOsx242XkLlV++cOLEDWwOnxpT65WZmRxkYzM+LT5WnGiR3WTbLhu9N8E+
Wrrl/CuTVOdtgpXTcPXyKskaWsk8IeWTYC5AoIhrGckPV4w3+cFjqVzTYgjfIzyAaWYPn16GgoHO
XHeH584O4sXZ20ddF5RjH7/nYXzXLm3xWoDfXT4zznFH/mQ0ngtNA8CNt2orQhokgnCrtQFkFD9c
qp1KyyBDhyPjljwA4njDCVMTI9FXzx5+YK3JHzX8Fd4aFK4YIFC1/QdrDTzDKHGvTQrq1J3QJIDE
Ms8kmJhnJclQdaEB3+dz9Dh3kj3AGb8Iq7N4E8P2bpQKkK1IIZdLSLmHvNPtczvCyCbS7Z9pas06
aTj4ls0hbvzbqNTuAEcxLaZsKCTb1yLBSjwFk4IYdoacOL2jagmMce4DIEYkZnp0Lm5JO7CoDNIv
PCZNuSDFvF/0EX/EukpqyzdkRhiZaWcg19J8OWY04OmYXUImw4nDOL/vUQoLPUoeIm9Kd7BLdvLm
djFTlpcbfK6p5Hgn6+zdzat+46ZOPlOrgbwn7IUQ77oRw1pXzBZPiTXed45QLn+OBS4jF9xOkPr/
dCoidckoKuDeTVDg52UoyXCr4M7w6oOt5G80SwjJVZuElMlmR2pAeG710DRWRT/CXK84Ps82uVjL
F0yjoQfXkRQ8l2YSdDBbLmk4lnvLS6pdXuOwqfpjpy/ODt5kpFwxO0hUXoD8Y8zQJSykKR+cBzxV
SJ10/U8qzj+fCUPnWrwdb+jgkwtWNPW0GfFy7GKEiDoqdvi20iRxhJTOdhT9Xxji2a76IMGL94nJ
sF0ZU6/6fVUx0SfT6zEti/kBzYYvltykrjk4A1mVbaH/Nd4OqzdQOiPigYo/wB2utxgfVsDy0OZk
OzLhqV/LWulXDICw0hIaSI/gJpi6uZNvPuXbh4lYkdOiWnPp1yETqpS//ga1BfFCc+oTIDuvRByh
t3C8epeadfFMZ+uW+J31va809XABt0u/zHa//t9zV2OZqv5dUKK7iKmQlGia57ie5fyboKSIBy9j
fKZ/uxrFhKONdyQ5qt8eD8xsctZOg3BfE/eMxNw3oXBdprPmrBUNB2SXBIohlX3CafMtabC1Ypx9
VCyZ3xsi+zXSTHij4PJlY7/r1jKQcyio+o7QlSn5+weZG9nm9of9BZL6CxHzb1yrf3v6X9v/PXQq
ht9/e+MW+tW/0KlWQ0uT59d/bH511d/xVLd/9gdPpf8DVYSpqigksNdYqu79D51Ksf5hUbgvugnT
scnJWbhRf+GpNOsfdDeBVmmk3zIa9ADt/EWn8viBmqZ6Ns1hg9m8avz/wKlMsH//cqlZDpoNjTWE
q0zVdcN1FtTI169rUkYQfrT/hH0hlCzT/cHyvnCPDrSnGQjZBWGWfe2KjdGSZU1BQ2BnhTy7X2eD
pj27vUemNvI6Whe0Y8rYjoKGmh4J8p1nJ+EeS+lRajpGyGSAA2h23ybSIcsoVMbJLenbjl76kQLQ
1hPC9RsPp5nT3n76YWiNT90rnH3T0TIYOl0LImt4Ja4BxxbFkU/XXa6EFyn3o4hJyetpjKkmGiMs
0xNGIt8ynF3RNoIovJIMK+uRLv4R7IeGY4iVsWrjHKh58pQZuB+0HIiKTbTKyinLzh+NJbkjpP1Z
TOFxngDkKNO5ftJqojuQLPgTs53VGMpiJ/oIQ0ru0Qjx8DxgUudXgek9WuOWRj8sDXfTzNLbudhM
1PjVRHGOZK76lYb5S2LzV9oCLzLWmZhoYIqpu6go5aEZw/pOL8Nrild0pHt9Tir0fSKz872dvdSa
6WsiYd4WJziqc0aNXRYWfq24HrEvyjEE2hfYYUv/DxIdhzjjPMhRHt3CXs3qZN/RQvcHZ4KND6bG
G7ItTbcNQnNvm9vOXs009ESVYKLYtQF1+p0dc4AlCX5QwquHDASZL5BQdbxLFgdfIZmez0hqNRs5
aVp3G3uQYhsj7j5lTvnD3GIBFxruTg17Mify2t7J6LftTurGsYedrsZPNfDKsp8OUcyLkSh42fQu
f2W4Nwdtt0NgClUxHNd6r88rlHifLJ13Pdz+GrVD1KAV17gcfPh/DBdgKiSp9Y3l/tRri+vGMZ6G
SU22llF/4nyadqmA7jqlOHMbRdxn+JCDqGfUWrYlXdBQMCIy+3qTSu93WAOrcQ0/8uoOTzVX0IR7
GKF5rUMEa72g4ZA/t/a67OLuEIdP0N5GlPs1TfSYgAhcAsT9mlnha+aQvdnNiirc8lUWZV6J8sXR
i53V7apFcgDNIH6o+vluzJX1xDBtlbEArOy+fTOQ0Pl1kb/XRViuqtj98siuWU3R+DykTrmKa/c1
VZWTJiYb/kVMRU/jwCrLX6XXFXvmngdmTPU6pQd1iWuxISDht042JPc9GASZg1apu4ZUDufKn4rh
LTaYGzExKrAvIGsPwW+5Fb+3kQa2zADEGzEmoPwq9Q5ZgqY9qXg2HdoZWzgjbPdh6g+TsQZ6ox4i
PD3MVap35A7vssjLoC/j55mm72oeybIWFmFT+Zg/4lFAAB2qr2Qqncw6+xlEaq6duftFmP04Dxhd
5mNvNDGpUI2B4a95FQqI905m6qqrDATzEFbI3WwhhiHDL5wuCjpaJSV9HW/G8QWgessZ4n5kfA1p
P2RslQ8mt1LUbhJmlnCix3UUMjQr0rjf9hWZx1W07dgpCRJRXsukIleqeGqdUKy9blsVuX64fegs
W1mjlHrvO++lzp1wOcaTpGSmPTlsU0yQD95xt7GD3vEIaxZRTt+9Qvcko4e5sNQDeBfJhZaTRNlP
OzIKnhoW7QB83GaSw68hJJgxGbxXxUW+ksWUAZ26JZVbrrWkwH433Q99k54GY+p2Xgb63dbkAXtc
pFcHQy8oXrparG6f7UPnjvAqopRtQmnj6QTtxD0YlnQPVep2B2jQHIwlscLG7DOJpjoES5328sAE
xiWLU+LaGvLmIJKhOVh6H21MpXjr2zhe9VPJb9QSV9VkJVV8VPeHgTeptixyeJw+XRHh84rBPt2P
sHcHt8x4DThPGYZ9TwkzIFhAUuZRdxNPNuMAq9TtqPOT2777HhCS1LnHy1IZhLPo8lMCjvKRhQwr
ffSTWf1F/+ildLqL1U3NoTHr5pCSTaHaiO2Y4REZ5mYrLF/W2nOdrw5w1dogrolk7MH0W4QM224o
P9jWgAvUojkVWemtUUFiSS7Sn7KKCUjxrflBRVEaTANAc7ODIVpMW1yTpzoK1ZWo09+lVwDlMNvh
UDHJOFRmCYagDJ9jFCmkTRRiHZr9CZnifjQia585T9hoknVl0JV1bJXorQkDRtn+TqMBrzTnqb3n
VG1ApLukQu/luu/KH9t26qMUM/0oCxet/Y5DKAIoOwDf7+oGqQyIx7ZrAnMo3B3iYA3ztWQl1ftA
TVEgidH4kq2tosvPLxMTncU3vXizQ8+nITcXPQPcNPvJdIukeUs/6OV0VdzsMIPlx4lPhNNo4mjs
YJkIBITbskP1ImaWzMJ9NcjM8zMdbkvLdBUzSt1eAGIOK23UAeJE3KwxwBarIciznfMEQH1vMKRM
ozVwTt+F7cB4NNLFZTJg5PeucS+to1Ui8rNAvQ54BMJu/Jg6ACgJIAnKnKcirD5GRqdZjfTTnuVK
GiebcZU/xf1edpVDHGYGNbrtia5W94arjuh35mOmLxs4QK6Z4M6c8qRX3J3iTWf0o7RZo9DXJlNZ
0R8pjox1v2Y1fMznRqLZTurVbGQVGPSGJZ8Wbk+nxxstbdt07UfC2SawM1kw0qu2RRGPfoe7dK2k
870Y43ln2Yv8yvhoKq/ybQdoM1dOo0hyJ9z33sCLISqwaS5J6IqdkMPAbcyUraCJQaQIZ3d0ZIiQ
7Kadt7GIv3KvtlemE8cbxplkgiG1c5WVUb2N4STXWTNt5h7EFxkWm1gaD3aVF2sTviWtEJg6ZYv7
KRPOKc/Kc20pJ9rl23AMC3I8h3el1F4KAZZmlCka68WPhgj5XNjQEggKYhw+K9ssKn5x5WxxW53m
Dq+bw/06tM8SFbQW6xs6+wv9CA0vRz+0Ao+FZb3NhQZTjHBKtXFtX9TEQYlJOysFlClakYiex4Op
kArWEq0Dt4C+VL+c3dvuu7HGI1qFFR7Jx8ohEgfPgmVUp1FuycMC6mxtJR3s1cTUnVa0paxqzWDb
mK7uEohAk0UGE6+g3hCSrFtGs8L6GZMK+YTsJvZDVfM21mAOO1c0+HMNW1+pbffojE4Oj4RyoJXT
yS56Y9mRwTSO6uKGr/ptOkGK8LS2Jwam7NYlUIC+Hr+aCjuQ5hafgyY3o00azSzBK6s5Gz+caY8t
XCJNJYgREpx9brN0XKcdg0IK9Aseh3dtamOSsYqr2VTRTpnxXLVTRS272JWMxlw3OnVuB/3vbKsi
27mt9WX1YXVyoSumGM/vQqRjaFGQYexDG15DFauIPviQUCU5Rsm0WLBYYONCu4AkYygN0rSRD5CL
FB31ZpoPKBCr81QZ5VljELQfTMdXzKdqSF4MJgr3KRGK0NkdTcfiR/bllLwr2bC8YcY9GdvPyB61
XQMYekU+fLfWwqhcax4t3pHNPGuMjTG3VyOnMcmp4hjbiXtmwX6bWRy3bY0mu0v9imlwYJiGs/Z6
Wz20EcgGSRfoQtG0qXIH4HJmMR031qTYTIehQuY9odMhen121kTwkO1B498n5oS7Vxm6A6E1LVyI
Al2DUCg9aGbo865hHQg8Da9hGPVBCe7gYJfz6IOzN1YiEeyvJMPoghVgnjYerlDYSSHSiHy4tzyT
GAnQgCZ1hiK0y9IdkXXETJ51pt55lf5dLuTSok9AX+l+jIOSGNQeUFMnN6EntlpsE4oTIkjoXrOp
YUKga5ycYhpWir7HxwHTjS4EBUcBWyVst3FF4TfuPC8/ZDHckjEhOrCX6Ufodvk64ZeAcUkD1+VJ
WjLM6hhnDtSapQGsomjX9PlVoBaNFigtc9gxw4tCn8JHN9ZzCpJvCMIWAWzkT1P6bVvm4xiSqIfc
byViqmh30tbVqF9NwTwYCI7PJHrx57CIZ4qB+FPdiSE6MohE5kvC20o4vDPEY8c2SQBV7zxapEyg
bNEDwGRXs+DubjNTXzGb9ySNfKXzGQAzsqb224iWASOiuj2p48dEGfcF/dTD1BTJCikmaaLSWuO8
ex4Y/m9QYu3hg+h+ajpHOj+rXMUTokVBH4uHjJ4YTLmI2L9G5CvPFXtMyp9ZEpLEkuXApqziovHO
xXZxbR0iN2ZTf9QL9UPCzvfMyvEn/G0KterygpU7lSFIPM73icCFtiSur6xmN3Kf2LjcVuPgMl1S
PGJ3o1McWgC5yn2jevfpTKlDfxUI65klzACeRsnVNBG3cnhh+JoFVlq9TipItgnPa0v17lMkHASb
HQNo2qAdSF1OKNsZap/jllc9d+nXKpOvq6EfItHi5sYBnc/DdaBK0RN9jdaYlLCemCyDl2TismI8
rABIao/1NN7g+L5k7+yYIQ8KOLp2em5I7KFJ/RbL6MdzQhhJIWybcu0BXPXZH+RRtM9CjJ9Mqp4B
WqyVnpKiU6MH1qirwtmIjQtfKdkjbV13lJXGmgLgJJxFYQZ8ix+YH0fzZ4boDpGDamT6VDIab0An
2Hf1VqzsvLpTQ09d4+O7Wo3LJZq9EB8iTtM03yWOdoxpmgaTqD5V6Pvl/Jk5xqPtGcW2yin3zTdF
S17NaCDHjExWzWOSOm3UFIaiQiYzwZFT6utDfGY1fOyBQGYtCYq1/WvgLOhpz4ZsvrEDwZ43xk2X
JVhNovM8MTcdPTrXfZIf5hGNpzrS/pjNZ8edPoh6o69RRWtP2Gu0eY+OHA4s3b+nMTlbrrpLe+Mr
rtPnkbNL2eskM0B48kmH4MWKKhhs83zxlpmkmj/alvdNemCxNeaeOOe22IwDdj8VJxiA78TH6fBI
noVJ25op6lVDQb8uJDZhq/hQzerMMP4gfvIxJfPiqJom/QPJUHUa74Uyf7BSs2y7YIY1HG11BXxG
Y7t3lPEIYrJk0AaJYmQ3J84DXHazIqNCWTVtfZcVqbLCa4FDYU4eEuCMkVndORK4kTfpu04hEU3y
i6IWwetmwqLTBWk1YCj17EDX6Z0ll6Z7HJ7MCvN+k0xwwGkieG742IaMEEPmwWsW3qNVX0pwB/TN
vrQpu0ti4tjVXifbWLuaSJy8SDvm0qT8JaR9hf1wr87Da6uEXE85zR34zm5rf+jEzKbhsCuV6fcY
Jc9wd/ZaS1j3cppfuSryan5D25qqbdiEgWqP1xjatW+4oeMDsTiGRER7hArwZpxhlSdYfQJDRI9T
qSY7qc7M5cZtpjbGZRq/iMs2iKztEZ3/5oqujz2p5NZAbpg4zJgSdpmL/BnT7g5xmg12hO2ztczn
wRMc60ZxVzEaAhBSaCtGKvkrWtlqShIClLVogzdf3UAQAWvnpm+y8AA/tCgUc6StNjCLZwZihQ/h
ZADkY72hcGbs36diZWpMiUgKQQjAZqcjQyDpl5ThqUvu5sm597TkIVbblQs/e2fqD2Yl7PMwkk0c
CaNFCzpcephgiIA5yc+8U6PRXqsOvQ8ICtK1nZes/NKE3MHI3Q5NhzlouAuZ0zNNSo1NBfJJNjOj
JkjoqzgEQTy0Jh4x44fkKiJFTdcgGexHSK1Yqy6tJ4pj2HFnO4zPBKceWwcBtwRLgnmQrpQVNcdR
o8vAARkV5robm8emHT77OSTR3uh/t0uOWO2cE7VY8tCS19kcNqk7XaFg3/dae6l6/bfOubUoOTXp
WAq3ilRqtNJrJ5NfZSSf8aoetWG5J6zB8AUTVcqNlYcZO9HVH/AuL3akH3vymkIGieu6rx41m2oX
V/TVVd+Q75mbOvICnQyiXdVgzjTK5lKWLcVR3m6UhOOC2cpwZ+fdwTA09ISTXPgPHE2LepHqVlV0
WeDsvjlZ5qdaXRE9U+uOXXksFbiSdVo6tBA9635Oou6g9Xm+6SNP55ppEax20KOEgi4/53/pulH6
hKzXCjiRnht4XD5xsd8EO9ckuDNKi9nra6Xel5pafmLaWTntCFo1440rO1p1kaP6g1tdwb/H+xKX
+3ZYWD9d/EOD8aSR+DKXn4sBqh8YV0yafU0ZNpk2xFHv9zyMRwUxbux28Ldi777y1A18kRK09ZEe
zCMy7aCQVnLyoumQ12iLOYCr6GCHqP2tSeQ1TVv5XjiMgeVo35WmXbypMteaZWa+PgLx8RKWHK1d
D87srZrRTag+v5jMf4wuK91Ax7aKFXYaXT4gEM72tXJ17WMZap9Ob1H7q4LYIg9LvMwgXjku0Z62
uJazhzw+6wLGeDWxUv3eMgbotZzUGe4zYErpENgAL2f1oVRrmLOFAeUiH98rhJTnJhPayh1oHw66
rHdcnhfYaqR0Fgc1PBUutGYECZuUsHB84tGe36JBKgawpxKWbyAh3fU55Zs+TVwYeUOTjX2g9yaT
O9XT9nlkJaB/cxdwc+NrI1GPaof9O0lalbzOTufwEocLlJf6hc7VXIN/0ZPsFeRS4oMR5jDS0T2U
eJ1GgDReHF1mkoHYiNqtNhFOmOgQcdrh6JRev+Xc0dFDJxHStTEz2bhbNkbYLM0+oFoqSjdL86u4
Zkc0KOLFqDowBwQvpYzvG2wkfgjmdJXU2Y7292+TEb6NeKwLsV9lhFfTvbgguCLsDtj41ijMcaO4
fXdnR/Me1dh2LPgxWoHntHOCOPWVNou2hRrd6bMQW9eUF8XKQNDAxGKmkaD9gfeghfR0ohBsQb50
zeapBj0FNmdOITNgCVl3vB8rVfZ4XwblOvVhusWsmh89MRC6GRbUP03rcUMbn3NlPqWeol000Yy8
SMPGkm0ccP+4dIyamp5S9YS08pcwU/fiYk4MGpypdygR46OLzmWFJvqLXrp5NWiWkLBOIIFrRC9j
7b0PibOKN2CX6qtjc3tbcdL6MxGjvurxQhMiEe1qRCI7oGtQi+mWg/Oh4a1kD6OwpgcsM3th5b/C
PHrrdW9+8WzUWspaJiL5cF2wqcguQQy67m+z7WISEriSyVTbF8k0Byapm2vdYFsq8h+Cx7WDZpp6
YNk0cAZ326ZD8uPqA4xfNXsfWlcG3Gg1U3m6eW3zGGJV37qx12961673tODmVTXXpIxzSQ1iIphX
nx8sdZjo3E3dlhMjZ/vS+klKiVttgj6WqR3fXoYh1Kf2DRNheai6pDyEZmVtwSZsC7h70NPLGLHt
TKmKDLc6mHrh7EIaNbaOchVGmB2EeaFRnJUad64KlmMUCp3wpFvRpmrXUwO/QDQ9C8gQQDau/NBs
1I3bPCq13W5qk8OiQOy7jgJ35qs5VydxHJW+snV6ANmkfeiD8hG5KhSOJWrZrmlaMX1wHLl3rWk7
mMVloUFhiGolb1uOi6WNdmnbvcAcOJL3WGsZk4jKAGBC6T4ix9EiR6wJEgOEs+QL2uZ3bI9vnUKI
bgnqDWnkCC2g5lxTMiIw0FpYSXQYc4ew5eKp6ExikEbUvjnHsWujDr/kRBIxhHcADrBqbLoJsTOq
6E4RhQ90YYXFDgnawwkmVb24al8frO2SdRzkJug55gUsAklYrBGfqHhM1ISXiRYMvaIdDmE4gAO3
M+BzP7PHMIABmK1KY5Rr6GflKomq9qET7+YwT+9eR4Ai3Ugx1+cwNrJdw8rZNkN6kYSVioUuk1vm
qevt3ymDxbKTi3EY/erUaqyGi0nRaeu9rrkPGk09pnzVrq1Nwy+d5YwZzusMW0EgEcfT6h22zdSz
yVTZOS7LN6yUGLY86zl0BYDJQv7g1JRbfHawuWwT2XmmB8KtN+Ucu1sJwxR4rRPMYfcOH4UVYHGy
J/AwTSVAGvobawta26yic7r0voljXCd4PeGC9pUfG80de1Hp41lGxg5UFF4k41Hbax+kMTgwyFrm
dUhKpXcHXE7Z08J4GGZPQEfIqkNiTVmg5ghAlMbkRE29s+wl2zyxzW1Um6s5dZuDmhufxbIihKAc
nTr1wMYzP5yj6GxFaftg9HGPep+2lJFrgSOct5Z1xh8Q5kf4mgiJ/K3ZxNSSqwNJoVgZll0Hc9+J
YOi05wj3IGSi7myFdDtkasWrYqo0n0PjF/idBw0XdTAXOsf0qQ9wYbaocKABZprYRkK7Dui4By1F
4YuJP04aWgDjWF84SabmcshlRyiWODGMw5u+oTkqJ4GiR6PClQzmMuspz6Oa3xSCOA5C6XulhPvQ
wUhPCTSMMipFKyICWPDfmJ4jaqIfseuZIpH5Bdy+E1+hRiJyOJO+FxtfqclZk3P+jxW7EzeypwVe
iSMtweqzFioAqcqI7m3Nye5YTu8QI8WgMdmWJknzJ6bYW1GofMW9vuzcfX5MaFbVI9VbRGlLg5y4
AFfBzyyHb6ovJgkYxlZJMR96GO+0MFQ7ULo0sObGeOxntpTUnckMyIf/pu7MdiRV0mz9Kv0C1AED
DJBa5wJ89vCY5xsUkRHBaMzz05+PrFafvXe3dqkvWyqlVKqsTE8PMPuHtb71RHQokRZLSDe+ZNcg
0C6EzD6TidBvs9D8Wla6lcwc7wRlNQBhzLy8wWKXQBjovvluY9aGU7RTrLQOGIp+xY0CbCe9rV22
zZG4UuJTun2dme3npAoOTGfoHtluPVboEXxpchv0cbk+t3zHlgkbeJjtByuGmB/Dh+fZUWt3kJGY
intvTE5zFbdBE07D1lmxQAVyVR8XOONRHWljNDPn7nnDty6h5CNoqqtmfQoSNY5MLy3yoNdf+joJ
d64Xfk024RmCGsiqmWyaZvMJl+IjI8CGSHcR2APtlg18sqADIRbC2uW6ezBFRbRB/tIZt2L2xp1d
tZR2Ohmo+QB2hQAuRuezMW45m+agHd6JE8ILUNFP5rTERGlTXXZOxWojpqfM8igQKUeHiLIRw7g8
4CzyAicOP6oEgbLsbWTfzB8Jlbfvlqrvfcguoa87ZFIw6kNr08XlzvDMz6G2m1ObjpR0uLZZ0nyP
2fLamXoaAGz9qaZQMk0iJb3u+02vNI3dxw77ZYaAeyBIotQ9v6iL4cpO9RfcKe59iosQut3w0thk
7RLkJcMZ60ir9vwYRJs99uW8xpjcIdn7MbM1gzNveaEddp0T77MF+KJzouQyqmm+b+ym3JHlRJcz
JpCGGPqYsGh8dwJYuAzwD8ErkM5pX3WlIq9rst8EG5IKp/amGquZApqdmzNSNEKCzV9tV1zGpcKZ
bTPpHDGWLEm+ot8W7zrjrkH+RkNfUHkmhn7EkSbOaaleOp28vZm7bhubIXDS7rpYzBytOEF5VTGd
Bs4lDXjMqYb1LI2pODjsG/fxVJ0dHT8MoCnZneYvAQvpZHtafKjNeGckZn6sIyIsAIVthAsQcDWd
lx2RCh21uE/t2tOCIWIuvOyniIdVhtrfdejXI+gSDB1dto0zpgAUEsCI1d6BaRuYPeM9r40XwPas
z8G3jlvTYT8ukCn0a4PeDsxh0ySLjxP42I2DnC9Y2qV9YYPA02m+NUmMfYIsVdIiKXIb1R26wikR
d8wRRpPxZq664QZ8HespnXujaNFdx21FqyPcJTCdYtl7mBscY9m7hJOGHt+LmOqNxirIx7gGoFsw
u9Dlr7qd4ssATykGNyAd76p27ZdVyAtfj0GrjeBlM2FKD5IWSd5o6Nx0rCq3loleRtOxtkRM4ROS
Awb7RPzkWsGe+hwdBuy5emsoURyiTj7osbYOSbkoWg0LXtXxbLqqQnnI5kI574stJtTFzE/glMW7
qrwdnCx9+P0LSckrkE/e2lFrbZY4vdJVZ12B3ThLPSWKdMm/Bgxix5rvGZjB1N2J3JY7W8d/bWYG
6P0xYx3ZXmdZc+rSGI4KVv2ARZuxM0aLvQZr3q5Y2jMG8H2fxnogFE4Q4dT5XarXw3XdesRz1Nml
JMY0hj0T1Kk17kECZMfOYhPnvaOnDHfQ5ioWlrG6+/2LRp4rdbGJgPqM8J4ZFbkptgH9wUG2Lgo0
+rqW1Luw10hehRkVyDFkzIsYGu+DeUQlUm0TbKV7BK37vEcXZMKo8/DNPCSmqulfox4DVk92kamq
+0jptJyDuovk+JgBa9nMSaQFamqyB2vQ70cEszszm3xM8M8G0UnMWJimmYRyXMskv3KpxGTHrePk
Q/+EcGZbps1bAmDknE92tUEFfHIyeE2ILq6laot9WQJB7HgWmtXfCxoS9FbR2fulIrbIY+Co4+A5
6COrXYtQcproHjGPNlwbtRndaSNiYhcZxl4YA5EkydUAR4wJkfcL8Hp7sjHkMHyp2VEBhuGepH/C
no/8CovjbWkQJ0QCAWbYwuUA1qo7y3D2dtrL63RpzCBz22HPg7Pcs81wgtZ0aL49XxlWhdIXSczC
0iEgoZxUjWnnGtm8VXlqbiHNf1Z8oKu+X6xLnIv7Abj+jaOV52kG3yQSw9phjLwPgaAGMJDpFjJz
vse7oB1z7OMkad1O2NpuatC3S6VjR4oM0u6ViwxoTR0mnm9Lzi8DgjzBlSa5H1NPMR6Y5LSJ5Nbm
u+l7klOZ6nuFsWsdYCyFLee1eshYiTJ1qqL6IXbL5qmpb+uhOSWShFpmwm+T0RK30yRADVgoHx3C
3/WMtfpQsFEHNIW01dYOTkZ8DzkaZWB62b0FXmiDcFtuUdx2pZtdONnwVcLcL3s5BHLQnyvJFqXU
8iUAq0hwN7XvBqCEUG3DukpRg5KaQ2xb2e7CCMS1xlJz09Kt+Ioefsi9M9OcYEaigAWVZ6ghyqus
hisjcWIGWDQrBZrlPWUFyqLReK2X8gMY7byxUgNuZNW6Z9cjICGkryYnqiFDLB+vWUn6o8eevJ3T
F8VMd5MtZlDrVr5xrS70C0d77HVb33CANX49p6+d7I3dyG6T9VeASZerZnU4yd58yEBnTLP92Trj
c+VE7jY2WOYIZwJ/JyQIOeZGZUspEFvOj0pwunO3QjcEc0lHhTdQc45hWjqbqJh2EDPKw2gXZzNO
U3Cbs/INB0VgM8X7odDuDadiZixc3tKwZhJtDxSky1HVJSdhfGOpsd8YwIs3DV1PabvmRTnFzsl0
cwuyPSPIN9Z2RopQT6TVOsbUYfspQ53c5RujQXtMKgnYl6wP2ost+aKMPlyBA7VkkED155u5Y+xs
gA9qQQsMhInyr2tu27SB1zOVr8Zse3tozJFuhWdLEqmgkT+y0XSnPgPqhpoFZVirPLbhBAcgh5z6
bYENZ5IlQaLY5pD/TAALznGVXxtl9gyLwiL9Iq782tzW0FcOCz8xytv82KN1vCT9Q56zia0a1Dxj
Q0qR1fOQWBVOAwcqc1aU1IXxbZGuEVdL+mJM2c5W5WciBaM7e5cblEwkcH0C3GwPI+KKA4pVuvem
Jn8U0jol/JOc5ulmjoZLVQCeNxL6W+kwM9GNZ/YQ20xlO0Ej8Wh5zwpc58ZB6XRbFkC2tWKxfLbE
LCwIMcFOV7AOk0gd82OcmBHjLIbvVdQSUaYbTP74+qgde62OcK+U9dZV87ArBPvPcf3jZs89Nnqr
7oHVnkhYskjh2A5LHCJO7ZdgQq4QOGqd29bRcEgy5nQhvdC2UGN5U68MoXhAt9eba7RAuyXbGGd3
b+07Q9w0UVsGrDuLDUMnJDxNukuT9NrsyGwjoVMdIoCjDaw8VvHEuVrPbWPR1JWcsDHnEXVLXxE0
qu5VNB8Gy653puF06CzHkvW04D1OJcalApkapGiSB0gZHO6pA01UMOkUUALQqqddHjiD/RF4uLOP
bimAV6O5ELYxHV0cHEHWvaqwizcQxrD4g+or+GhZlkBtdp7dpFq2KcPQoMj4xczsD+pwWpg2P2ai
3Xmj9ZW0HsC2JOSVVUaAaSywZSY343p3Nse5ZH8L3yPa5So19iKG9qM9MVf4cJJ62HhKfk8WiMWF
jx8jGrMon7q0SPeR5IePFGOPK/IQThXSgQFnbQuek5fqxR3aium7nuO+n9NHz5n3K+vRDYfHIueT
TVP3UZoE/KSjpFDkDeRCZZ+PkpOjEZSGRKsL480YmBmg0Oz9obOhfhsWfsXorumH5pwLymiVYSL1
wmXaGKSEAwl5zixmC55gsTA3+cbOeH9qmnle6BuCyrIH3IicxG9uMrHXKcmx0NL8falI6qgqhvnJ
iO5XOXDyw4oQDsNzp23bFXbAs7t1J2v4NQ4CZB2OEb0JUXm9xXX02qZLsetLG5FUSqSMnioeVu4V
pRJ+s929WSonajdMN5VKSvaxA3YCizfQWpzA8sZoW0c5j7XRMscKJZDmWGIKpxYMoKSBRs/KYkM4
qdiWi3jwkuFoFqI8uJkK/aHI0rVhBguM/S3qXWIHGg8+SA8qVjnNZlqs26ixig1i7nHlb8RGkjFJ
EPIpmQafodZm6K0JAbtFat2y7GyIi77iemLiz6QOrCJMimQ7ORlkuFk4wSIf485+7fTq1HeD2HRm
CC6gLD5zyXKRN3NQJ/RVj9i8zlA/GOKPHI5N6VBZ5xzWPa8J8/6KUBk3J8ysCOEL1WjHXKq/XO2F
7byXKjrXUse1EsE1Y/cSQAGhce48C/dxPBxm12ccuq6DcK973kM4spXu0yZGesF+YXRZDCydu3CM
15gkzeacLHBm8hYRiWXqPgTZ/Eb3+CP78VcbUX6yKQK3bGtcEEl9azneU7Uo/v0p6Y9zxLiqhO5k
PLUV2s0mRmoAqCEFDwDpode0nNCPVWNCI5cLmKXUH4fcvF+q8LpKEuKGbQOBc4TCanLlN5AL8EV6
w580Jca2TnVmkWWMVr3T9x3oCgD5PuOKnWHWwFUwWG1UO2WcLSraL7zPs6N+D3A3iHTBvE62CIaR
4AFE5vd4iOutV2HzNsjcCGZnDEwZU74PZbzrpqq/K4plSxgEa2mbCbC0K3ZVvK1MWn4wnv8wkqcy
QN2O8jDdDWPhG9XnIFJ5suDExORybVkdlSjEtP0sIrZ8AMi0tvvK+sL1Y7VRUW8jsGnNoCzGG4vV
va/i/GgpgmCzDg21Dfw9cJzy0kyY14sP6N9jgOvO2tQyP6kxQfrn8hhiJy3JAU3K3ZjGbzIxflWS
zGRvrOeNQHvFhKzb1s14LPRLq6gg8LJu6BVV8zQN4aYxzWfRxPPOluO1Nzvzgdpu0xsEjrkdGNq8
vAmlzLatBTBCN8PTPOFuKFyUyA57ehL3fICG6NDgVeqjsa7zaf1m7J9zYl/NNSTyKav9IhW1b9xN
EevELB6WPXrlwOqn8RSlhUUbQovPkpYBq5czvelPS6o63w2tfTraD02t3E0Rcmc0+LmVUb0zVS59
giGOdaJvXIfCmwLGXZUeR7JdBxDQ1r0+K3bUSYwWKpYnNIb3oa6ebKp/Y05uNIr2JPuotOylj1mz
ks/5wOhl2QAgc/1hWG/H2T1jfWkDZwE2pS+SQ9h9IXv1fvGKB11ph8hsPAq/+RYJ2UaavLmaLVB6
ICAaqhBxdPY0j9m0y6g6P0b0GrE13hY9J3lScmmNDYuIAvDBSqIWRObZYwBeC/WTk8OCXybg5Z3G
u+lp54hRimuuCnSb1CsOAqHUV1hDiBlYltNbazEJtK3MUfQaH2jGcAIoFtH5i6zmk1bWEAqQnkz6
HSXxvmhAt9lac/Tc5dqNIVp7wKHChCqoLdvARYo/sL93TWKPmOLaQ3yyuQFMcLOzSw1GuIlF0dan
u66vf7JFfIPd8SvGSqx1wNCFs/fNi5aTCsIpsCTk5HQHRiNdkA05Ekr7M56tX/O03FFHPWOQu6KT
8ossel2w6vrwcIO4TH5AZB9dyfyIo6NHVEQKFfdMeBc5/XODp7W4dFX7pMf5nRH6eSaumNvfC2l/
eqOBSIUkJlerH5OGgQuLBRllX44zUcwx5bdidSlDsrsrXT4nUu27hWWh8AKYIiyatBMC7xu40OdJ
8+IDdDBGWmvSc3IshYTtnlX8rCfa82+aYqLDNYC6fE3bYmhY3skaAmMdBdlXPNh3jB15SjhzZcpM
JIJaGgt1RLUbMZrOWTv3KkZR7RnXdixfEZKy+PGsTV+j3rOT5FAK7WqsiMJhQHiL9MHYOvP8zbLs
MRkLyJHDvHNA1q7DtQd7JNal1hpu9eEbwz/gYmN6ljDAQqO+Nblwdy5KhWyWmwgYKj5Qca6HaeO5
7fNQMMocWGjuQv4QouaaKwgV2zLnLc5Fsstj6zgp0COpdYHAfs/oZlWTCvLUN1U+3hLnAtrSZjru
QXtkClJwm2PUDfSlqbfjTEAiwecbq5jys4tazGsY3bNcqxhOViN1HwVLMvEvb9nghmS4ctI4TkBm
6Faq2j3Y41ye54k4CZf71E3Fi2x6HZstw4FyJJd0TMAbaNgSheFs7HAFzqAPuzVUy6ANAICC9GZ2
gvhpwNMiZC03zUa+IT+On32vBGmCqEmtnjkz+61UZrhmbWc/abeLbnqPrPlyZMnNVyj03K8KjNt1
CvSCDJ+bSlcjjR5tVRdX+BdaFFXMP+yRDAnIFC91VRJRP9p9YCVDDlQQPWDqvpNM3FED6sDaYgB8
oWbd97H1njTOubCdB4qM7jBUynezR2OW18OUJofCeB0ZYG4aG1Mb0GEMb4PKAts19Ke0RNohehJ0
qmVH8ZfuyGa+oB694UHaxTmtI6iJh6lfGIt2wERkt+HP2o+FC4+N77mewdIRXMnot75YXotgRWDk
fWtr53NkNdPoEve3yXSm682ruMSvEhIlvwgwSEhPL7MB+CNq2hc8YiOTAlOdf/+Cz0mys8ryoOzo
ZtKUMkuPomDKZyqYF9tsD8KgfvGmU5Xa790EpX3S8kd3yeGl4BxyhvbSrLSOzMzwqiFdZcHGlogi
iXUzSmTzypjT5sb6HU47uBFjiGXbJDBMMXhf0np8bwodJZvNViyOD1kymr4hqtMkM7BzSf8VmtNe
NgS0cgcpjwlDwpg5QJwWuGV/ptlFUF/YXyUbfOwB/qwlRCyu6uqM7YIgKKEWAgwq3AcM6Q/DYIM0
9sYv08qZRdPXcBh/lcJ5q0YSm5Plmrp9x8CCTTHbcKz79x5LhCa1P9iMYwiOD1qMBrYxHnLcHgTa
qTyg0T7lo3eVRLgu5j58qGoR4NBZt3YrQrxveX9rHktE1yGNH/GzSFM91lsKs52Hjm1ftTgNQcuQ
U4oGTjSs26uMkjtZyl3RmR/WTNRv6oRYnvgZadG8jVx55Yb5pYRrAvV2N9vLFhQ5ICYnz7DVr1pO
m4GrQO4YKrlnbIYbIQS7Y1yjT7zq0A660gl446O0v4coeuWW7Jgj0lRDWb9qbvJM21tpOtHZ0525
tI8gTo9lPDyOunVomKysEaMof42S8xp+uxqb7KA3xVVhaaR0huxVapuipwG+iTxQ5vYT4SQgkz8H
dOsDypWgSn7puvPesTFAaqgd6B73Zs6MVM8AjIEC3MatuCZ7+CNJ5nSnZSPx6mFGayxMJqpsEOx6
tm7CmGheYodAMb4sNdKPWl/uIeqYzD39UBf9FmoJXgsoWrDaNB/FOwdghEgI5RpSCjwJZNYGaetd
EtFGTFXy5ZRCLy9LzqBeNa/dUJAWBg48z1ehXmzZQYP53c86/BIDTH9eYmfLRv6T5+cgRP/UD95L
P7gZNay264mdPOnWa8MeVEiNUqYqCITDjWC7M9oCZ77ojrFpveYqamjsh6xAC1147N/QIlhGdZcg
bc7VzHjGVYPPpu9ZxmermsEZybNFJrEPMv1ULgZ7rAL/GErTIWxYD7Gl5+Kfj2sKlUgfvLJ87SqS
rjo0pGvhV1blV2p2276TN+ujHvapFeBAyelnwC23dCnahzsgXkcV7/eed5skyW3sig9KmgsZ8YSM
GQnkQI8eWxJ02nSvqTfyf8HfzsNQc7kgDdWSDcGZQTy2yPxY4xdhYfvzwPEVchYZ7sj+KfuEpXET
Qa+MlgMd569Jjm9ojuMeZTrI0WgTVvolawyXzoXjNEPpgA+N1W/Diqp+K1jzZh7a6zbh7CzLHXqJ
W7cVD3E6PTXI65g6XBNnGICnHm8ctCvRdB6xyfBQMLmMKiZ8m8rmxDdBoe4stTwTWB8gKHlYEjNB
H4pPI0eTvYmsZTsi2S2tlsZonkK/cYlh9Mj1UU3uQb4bdqrqB9on8ESJ5LyOuUvb6NrSidbQGnGQ
+CqoZL4iMZMgrFEiKi09miq6I4SMbI1xq8nhiQAjzouueeqq5lS008fq9wQUiipjMh02j59mDsnC
I7QGHVIOyXxeXjXyz/1kwXihe/kWbFW56aQbhDgJSXqnSZtQqqTfclk9fAgkEJPsFW6nNquygJPc
3kqccymGEqydKpiXiL5UHnhCjg1lAZmg3bY1AA0tFApU1uir7izsehpgA4JikCzZSC6T1fgFrY2/
+8WwS0rBdAI+3RAx724lRRk1ve/AjT1kZXZQRf1QFNXRqTFiRUWDTzmOP/KR+ZlmMEHNTvbUvfSS
PXJT88pV95YYThXkWJ9mehr5bdk2RScMKnbJ/XDQPkLTAWbnjRuhm2+4Qw+T3ZOVBi0vX8wPIx7e
ZYyHh5Xdx0KeqFdg5RWC1aVL0JyVtAN27+RRmY26ci2W7KE77p2meA4Xqjj3R3oas2O32Ftr2R7r
5k3Xz1dmr2N9QEk4N8/ptPYf0XMnie8Z5yAydRIIJ6Q7oRdfF3yLamSBYQ8P05RdMZA/mvHwow8J
yeCgYaYJD/4YH5wpvQasRBFXhmdykxCA4w4n0P26BjwUzonPtPEicuOBeuzb08pH4uvPdspARobd
AZMDyhM+a9xrMxud7zrKHrTOQmQlnm19gDLvBImq6r0DF/igx5cm0wN8TCyImwESvIHilcYuFczD
Ndt+cBgUs+QCu2UY8PxwjiZR/RNrakDjkdwzpvjhrJZq0LcsaH7hFcmYj4Fp18hc2i1U1cR3GX6/
PtrUV18Rb0bF3+kXBZ7zJUWa5Axovo0OQ/DMpgg6prcO68vQ/DQmtwjGmPF2jAw+iBvQaGHziT32
SnNatlameHEo930djLovtcDN4q3ujeKqs5F3tN5yIHVxRMqQaf7IXiuzOW71VPK3r8Se3HvXWa61
+vuw8PybVnYCzbpJ2v4zyvIfS5gkqSBzxrEdhOVGTdN2ib4j0Kpv+FXiTSu1e17ii81Rdcpyg0bY
DteRKiThdfnSCUq6uX2zGlRLbTFglkcczY4l6Bo6+yQB8laiHQVmEMgGLLDw5heeeMKn+/lVc5qD
aLJvYaUfQyRQbcEKdyPOo2HXqgqusBhYlYn5ZCe9z7LpYNnLI+mNO7f4CsfknKUvaXcz5Pw83bH6
5Ih6Qun6Amd124fDQ6TGn7KgjMTuTfmAhDaKnJzonlQ79+CWF7d+I4xj71ShOhpW/RYna8ZNxcK7
6OSMDTldWw0ZOLPzEU8vUJC+2TYl525QKC23qVkvZ9NRE/8+6KfEVc/bTsOsb344dLV2Pj4acXpb
akMY1NuwvuKq8nYamLAZTatTkgpeNvTeXAgIiCKDbxh6V1KSRZYgcpsWGzGDrJ+b9ZmRAqFvmqC6
Dr0DzMxjNm7JvwNQWZ+yMr44KjnqLYgHQnIOev++TPNVHbunMB6JgyZZYhyzL60l+BAQt1htzL2n
EMiwcfAtL5v9JHUwWhlTi7ceijUGziAdyHFZJPOisqLi8CjGAlNbfoalLTflNIkAE3gRpBMmP8vo
qqBFiGwsYtwt9hKfha7QUIcU19hc+xQBkVtVzhHyQupfnDJxj3YGPikFjMDN5yU4so1Aly517Wjv
QV2bFvga8nJknH7hroquxtG7ISripp6RmHrl95DiJnJa1AvKxeHI7ino23naQ7x6Zh3JnD+iovYm
+asbeb4bvMJdC+S4UBPmZXMkBblG8AbuY4BnxZg6Mz22rYihAibrOKRCINkRSX6EaCMGoKy1iOvd
qBpV6swEMQVW5RtprA6zwNea5uREN63D1G1AqNfHh1H2GfUbyfbaiDq1cZtfSkZ3gtcTg0ucnZg7
7YQ5kn9AU98rbpnUOmnYhvwaqzi2ffO2yQ8WCQPcAj9JZhO2ZbLp+bFTW2zVc4UZOFC5waSH9GAd
EAkfsQIdMqKAlsSIpIq4hAY6a9Qla86L+yqBNzKGQFtkme+Ryj5qKdCnucN+tt9kCMJc6WnDoc2f
0s80JflDZdfPdZMZW1EXT20ZoZpwXPTcjoc3ix7MbAAwDIzeTRw2jUSNphZO5/Kjp04Dw1sdCEpC
YCPurVDzQOlphLAY9+SVgTXn3BrLsPLBLPrgL92DLHhTOZv3qtfFlhBGbEXepV+PQFWkVK6W+UsK
Ii8ZfH2VKj1QZGb7kVGBb1dMRHNsCjuTjA1fsKLlX/jWiIh185x5+zKdnzoGmscWYuu0uDdV1/6q
PfdxKXGAZU4PD63ERzAsKAb73n5h5ytopZcnIkfHeyQOffHqhip6zUOBE2Mhlm0NGDDvDUaJfu0Y
9ROZr0hYShv7u0MScjsZ2X7oCxL0QuaUikqrCRUdVJfpx7Ebq30TRyc3RNHnKsfecU/7kLjyXVux
ynP71NiOC5vFJONiM9kdG2zTJm0otrqsXyynYLI6x78Q/W3drn75TQr6H5GQMJ/yn39f/z+/ygoU
SxR3//ff//TfLuiYyrb86f72d/0vQiqtKKP/8/sfGX2X/4WotG++v399/5GltP7+/0Apef+QFnI6
TwpHurZtQSoav9sOSpH3D9OhPEO74PJ+OIbxnyQly/iHYzuW7hqW0F3Ptaz/JCmZ1j8cjxpTNx0T
Ib1hy/8JSUnwd/wB2eUgKOZDORJllsfIB9jTnzlKljkYyookZSmDNDS4zFVsbE8WoUQhqZOU5+B4
47Bk9j1jBHEHrGjtXDw29tT6HthLf5ogIURmjHIEJUij4ZfNi4lXHKWrXr04iCuv//Dl/geN69+K
Xt2WSJRXnNOfw7v++aH5MiWYKWmvX8SfP3SBFawxZtYoCog77r3xxiwY3UGZ963ou20Ia68i2wTM
O95GrjfibJflwSKT8l98kP/u23Nd19Ndm+9P/DVBz9TrCFx8qOGaJ84wi+YJXIjewClAS25bFjQU
+eON6LA1L+q2RTHpG6C3P3//Mf4cdvXPr8PTGTILy0LxJv7yMwzjEAYtgT5BXs01HUSFBlu7NFQ4
AdHUVvD3f5vh8PD96ZkRQve4+DzDdnhydPsvX/+AJjvMBLPm1jB7vE/beAgJUhuam0brsq0hMo7o
JZKPqc6Yp4/mT6GnIUSFTp1ngwcAyzty2RfWbUhz0zMXwQWLIyCrHHMYdDlWDfmsHzIEmX6dtl8l
lKGqNYyjwbLjAMgImvJ6oVCQD3qd07h13Rl7ybPeT9qpWO3GWZq59OyMp3VWjaZQ8pxUxm7W2mvW
umhpyBbtiTfZGTDfr4qMQd+gziWC1+pBcVs9jp2zdQvT3bYuNk479547LC0bJqy3NqtDgoo8cmC5
rMJEJZtYSkQvRmRvIe399DWWTtHepzx7t/XY7cdYrGF56z6/GEnZmgpcCkYbtE780KVawedabDr3
MDtpzFWrZbwwt7cvzTyg9BHwP+zpoGmI5kZHjaC/meGNTbtHK7tcK2uu2JlwmyFEue5AZu1sAz0s
YXBb9ibgDs5tEzLYxnFs2EXE5BBN5CSjx2woH3NrP+Ie29tW/b6sFMHMsV9CwXietex7hYwMhR+Y
NC8qUP2APsOSytS2iLRht9QuplmIpEdd1NbFcmaaGkJ2nChaNk6bFjf2VN1qrkogElntyav6w0R2
4blGlnI0ne5pksA1vSa8DkGF7Qy4iieMoqNvDra6ll7d45hxxal9Maq5f67w9vZEynCbe/ND5zCx
oLQCd+gBIHU7YpZHWycgmyu61ARgthlZhIkVImvR+Rs9oHpT1yLkzzaUjDSiJU60cTcUlbvXouhV
iYHRsG3/kPI4nFyPCthxyR4cGYsNoWsA88Ll0K2/WKP2ahn9M3sx3AoItgMDPoKv09yRs116/t+/
dCtw77+8c2gkDBN5g7Ct30fiH3h3ZQFxK6lSVpispq08RX3UDWfLYgqNLYx8QwtSa1TvGuc9qYAD
6DD+r4dc3IF3A8SqxkeC14/p4CW3IXxxAdcCrXzEL6SsDOcmgaVSP1Iw9ivOHDmGt+iHaKkubjEn
5979J1GRIoD78b87wtcz4v+jIh0hGK3raJQkPh+XW+ivAX063uyxJQ11qJtiY8WFd9HunRkldc82
hLJ8cBAtkg7BULRwBxLOYdBoHsYpeo/T33+5xgoL/OOHsaQ0LMfkqrVMS5IdwP/+hy/XzlB8jtrK
+yjG4my7A0Yjs312ZWQdtSVeYIbOgy8IGb9ioxiE86QexG/2Pd62mQcBNSFG/Yv0XOPi9tnn338+
868H7vr5pCtcXbigDk3zL1xNragKiSKXFOx51C+uU94tOghuCBnOnnVOexN3RbRpEhdHFWqo38fW
2OJy7vOhI3sVrbDE0oqYawhv1mVpbEnj+vcvIehxpOh6efj9X7vymVS5vSlK5MVQKe4j961hShQw
AR733dR7SPSabK+sJbl2dOe8KM+9TlT9ry6Zv95p/JPN38WJaYBBQeP35x+JRHOvmyuuT07qJAwj
vZEAuy+M3s30dkbFSjx8ybndkhyE1x10e3s21982kVFHfsTrmmBTAGe7+xc/i7/WHusHs3SHn4ij
Wy7t558/WNjUuDQmtiN9ZroXTWs97OkTJsSlDfJSQF6IremK+O7l6KFc3bDpvO2KN12Fdoa9rLqK
l3kBHM5RTRY36HmRgO+SrnWJQmVfZp0VvCMQZhcCgUYxECa8TO9pP5CsMmfTMSkS+35qHdp01Mwb
6eGDwKixBn4457//txrrv+Uv74UNwprbnkrTs7y/PHd1Y1nt5KD1d/AFmUVi7WUnyqOij7kBgcys
rvHuycU5iKhMzhNpzmcvfM2Uuekx01xp5N9cj1OHMED1nW9oWYTGMnFv/v5jir+eJZb0iPKFLAp5
VCelfH19/vD66lkj4HixAO+VyWwqax5ElzvX0whBxmoXhdmkn571OnvEOop2E9Ewg4T6p/x/hJ3n
jtxK1mWfiACDLsi/6b2pLKf6Q0gqid4H7dPPYvZgZvr2oD9cgMisK6mqmGTwxDl7r20Z1t3KcU8A
Cg/Xtp2/RYF5wLJR/vIYOjC4gR7tvxM48SushM1Iwtr+Dz/7vLT8+yn2HMkvIGzWHkM+a63/52eH
buyhCiqhwuhEktNmsdbYZVKcDnN1BE5lJYiQ2mAq615iUAD7SAPoYJCxumcS+r8p9APdSTqu0yLw
ZAqtqcju0fxKC3pmcY1Id0ZppOcK1PY66OTeGgdsQ3r28t9/GSH+P5+E5GKhKpTUxKzw//5JWOS+
CHgAfBJhNJ5dcxR7P4Tl6fbE6Qyem+/r3KrvEmDTIuiKbay76Z45UnTJRnGAHizvJp3zyyBms5/J
NHWkJ4ToO9NhlzFSr72fbQK1A0HPBRD39OqkfsWor/dW/MtX4gPNowZj8ZgksWAk3vuAgHjr+OUf
UlDyI11kZx1qUQtfpvgrXbO61fql1ov8WpU0r80hOPmjkUGyobPjYKVfunHZHV1h/PLDaDORjPjD
Ht77Nh92dtW4G1Nz4muAbD/X42ZH9/fUWLO0Fdg2DNMgu5LxSM8TYZW/NTWJAKAX6TVKKrRorNZr
w2XMUqnEZYplnPIRU2ih59VuyqPuRoCEuRyCQFvTTCaGqPLEQyJh78aHmF9XHWGKNoAs4i3SOzmM
GMPSPDlkiZ8/wBTCJBpHe2NQmxDQZs11dfeRh/1MbO2OSVHMccSRuS80NLhx8R2Gor8MtTGeEAV6
S5JU1E5mXr2eCo/KgE3uMSTQY4JSuo1w49K3ExUdzmn46WIhplHnHfMxxMAxAryOtLBdpqxVbxjH
6//hEWH/x1NbCnY97EF0pMkQgv9x28dRVaSVgSPBMupu3+frzBjMDxjvtLKSPKi2bQFIbfSqdIfx
cWRhRgcoJg9UJ+Cjc0Ew9w4PhIdQnUZdj4yXIPTgQ9dhsQS1DXbFHv5qgI70uHyrPTR+XTkemzIY
j7DwHHSPMeKRUG8h+0dvdt+KH7nhMUZMO/vSosq820l5g6cyDmTX6k6ncIHML3FYgoonzWzVZfqw
IiNnuuZNAodJn2B2eiRp54DpGL1Ww8Vgt3ttCNYCPuF7XyZJRtgRmcFMDpo1LvqDiwHnUBDymjMr
aZL1f7+prX/e03OphklK2Lrt8p/zj9OcwiGNsOJTUtqYDVnBuIIVvpixDcrrmIE7tBJhnZh6WKfQ
wn6aOLqg8Q14bhEUG8YtZQ+ZGaTtwSVU/lwye17XJpue3j2FcYt8kMDQZdBG3g1ePbpJY+n3llwX
HXkJTEzMTVRDZdba8dxVTvmo+0o7qVmFz2TYfEPROm00of+VZgNny+z9DyPIrDWAVeICS98Hrd78
yKaivlku9eV/Pz3C/M/KnBNEyppE/WR4YBf/fc2j2B9wToX0AASW11g39mSh8/BTuPcDISvAsBYh
O2Whv9Wu/TsiNPKPF0N3c4ueTbMSy0zZ8upX1bjnvlqkWRdtS/BUV8vJ/JWIXURXo/wg0ji/1Eob
XkqXpHLTn8ihQ/CUOERhYbajChgQOvt8R5cB+DYVYny4/q1lCjH+KU3buWp9L+91mvcXM2TyML9L
fPXT9rLxXCsHfGbosDmbzyowbGhJgXnNwxi3ZovP0DCVvtYDxMW967vZiqDYR9oPGR5usrzJN6FQ
r92fZljeccVMfwJmPjNwdSLn+z702bWmnbPTiVzbloYcTxE5JvtYD/plVbvWrkLxxj4E7AeexQp7
IsoFMWjlOdMFB7eJ1uxb9Y3eWX+LuF3oriYJjTOMHFVlw+yhRxMbtcxHIy917z4r4IJ0+/KX0ADB
tepWpoV/Yw4eL1kD9l7e1OBzovoM2AsdeCb2Xm1VZ4Od46oReLEsZ5K7StM3CiZTUUqXBQa7Zjmf
HlBqHmg2gDvNHE2JheGu5Zbz8KYYsj4WowokOTpGm4u8Eq8PLS46PlmN8Lykdl6kymcY1KwYVAho
8iZ+gW1fI5ieXMQjeG8L7Lh3hyfoJWViEhGNjSKkrM+G5bp3w2KDi8D3LYyIOTWaozRVczTmV1Hf
yP1/v8Tdf5a8hmGx/aA5KDxDZ6f0j5KXOBqItBq69ti2yW0Odw1AhlOYkC9A7z/BgW7dhgTvtSjt
kuh5opwND7nJ5Bl/kNOU66IlxkfF9imup/LohCWdBGT4Kx2VM+7yFo9jbQWPCVnXh+m2L8wZ9LtN
V/JOLs3NiAdoKboDlK5HXtv70yGKVIqtaBYhdf48zyB9bpz9v89DliQbt86a66xpHZpSzVs694QZ
sdx1Gew/Oi8saNO3SZ4COqw0f+lCm2ySDB5wA1+8hVGRqi7cUmeHm2e8W0MemEyi8n2MoX6AIFta
seHuq0Hrj6I2+iPhqu9yhhM6gNX3uSuyc+LADLD6jIvRzWxAi0SKpCNMv3jo030Av21djW371bnG
Wtcz8903c3PPo67+19ftlnqiEc5bkDnlIVRd+z88QsU/d1l8sq45934905JQ+/9R4Cddm1HaI2wz
SMrpo6L9cFrn7CPWh6+XhWumhTl2GkjdjQyMG/aRBHalb+1lvbDq2t5aOdBEA8vmovQM4/HfLzya
4//cgfCzET6gS2nrCFD/Y3E1h9oLfXySi94gH7yz3FOuEfOGuWZT00OioTWJftmbmb+NmcRHjRV8
4IaJWH6nt0o2uyAvzMPzUIeDeYDpVKwqfbwm/uRjjaz8I2noS9cvXuwGu9OQ++GbNFiBI5J5CXgP
UK6CnHJpM8KXomnoEf70ZgAEgYgLy6a4IicqjxEa9kUWGNX7KHNrGRTUtqMJNkt5ybb0InsDvQ8W
X52bb1W8D3xVH30DG/dC9TzcjKxexWFj7Z/vnofaDjLgrXS3fFZTKCSu2MUIkl5B/fgbJpoASaiX
AfVHhJxWQ3bCoZidWl8SKINS+yWX+DKNoYVxU8C4yVnVyAUlP7r6UjhYltge8IoI2Z1CvQHnancm
JmRIPDA0vY98cH9HMhq+I+zcRKybH6FpD8cyEeUynessZyKgCHARDSijude2rj0dAMu+19O3XP7S
OnsnYcdif5oI3uFaTzzP3zut7xwdei0HyrdvdgvYnAtf7KwIAUaKcRUHJ3+hbTKxFRE9RgfxxhpD
j7WaJYbxSD3mx8rGUG5tI2DLx46aFV4Fr/TiAxoozMfSiTaFW1lbFA1YC4zW3RWtwqxpNv4CKQK+
DDgBSwcu3cN32jOqfhHk0ZIFgDR1anlE6qAFgJAYiNyj6Fz1YbZMpBI8SbK/XYELqZyzvD0f+WVh
YK9RMjnqozlt2PgbOFXj6twAFMDbLeUZVk94FLk6WpU+XHl4YvAfYuI5mPZz2XdzHtxvzW/vhVa+
hx5+OWR59Z7cSwc6iSuOqk6N4/MVbDm4vYRcf2gXzx+CKx8BaqrA5WNQzQdiMDwQFCyLjNr4xZJy
MxCQcB2L6NqM7H/i1FuNTCSPjVbj9Qemq85mVvRbLa//TK5U575p/UOTlwAm8ZblQA9+U1kmkD2+
kcJ8BUdTBcyGW4In+jmLsqhCYxvNAhkHkdaSp7HuDjeqHFrfSysAIcI468EGJL9SRZCkOt7NZix+
SR/ckE5a6K2M9ZB8z2ZaPf+H4WD0KTZD6Jh3UQtvpSko2GFUWusgC9SuxrLPfm9Ay4GnIvA2yErh
F3QJMRkiig5pHg0rpFfjprJTuQvqaZan++IBJStajBVIFGF2/hoEo77tsyLbaFrvcwJSAOtjnYst
yDEsNjUeKMvu7aVVj8FVo/Otxm76M8EDqoAnvPqdrh8nA7iG02r12inKllvA7a/KvDBrE5fnm7Sj
j0PvpFyGtpCXjpn9HonP6RmV1FMkX5IBQRg7W9RSlgWQic3JTp+3GromYf8qZ9HohYOUMwAVAJfk
0DEgXkyoI/YaLK5lr7vFDmhJR+kcpJcBodrK97kyrVg61CzqngcQiXDpLViy251eVihjmcKwrWYK
XcJ5X/SOSP+OO9q/7nqgFbQvs/ETfK480zJGShRs7ShrtmVSVz82/LrJKcmNtw644XH4PwdkwmBs
0rZZ6To7XCZjL2acq6tl5u+B22U/mdKjfEhbH2lcF8LhNQnIdrnlPFc7c5UUD8QKBWOVBQttVaKf
qfBHMHxR3ikpJB4cvC4rdrQblahiH0n7OiUChWHQ5efUyaIlMszp7ID0WEiHwnJyG/tYhjzl4Tho
umwPtLOOYWVGGPXk3+dngEK2WXl8xquyRqDY+rg52bYM0v3UwVcsA1wVa7AXf90iYfsX4CZujPeO
oe5hmA8qjTyAvy1mpT7wdlE+2ttqCAskHtK6pEn2PUIPvLhuEu+5TwX9ndreW2XbM4KQw4tL+HJu
5rQUvNFeSZFVqADK5tPjkRzNgJSain6IS/PDzYtH2rSsC5b5YcZ8zKautH0SroIA+0pn9AQIVPLi
uN54bWyEMbVH87Ehhjcwg0tQjv6qa1AkhN508NyQRkOjG5tp7h5iYykudjJgPys/EL8byJvqM9ue
taaJ6ZilVrktSHffJJ312ypU/lOHlyl5Il/75zwkNgsSUjGzKK/DrBJXa60tHBgVcU8EKy0rt0zu
PAuA4Ahn2WCF2Eov04CAdK+F04M+KvEfywgXK83/NU6r+mEF4kwojH93TDyESDWdjRRlSRQlhyFt
7M3kKUAxfbgfcS7fRic84wkPV1M1TacMftqyY8axhVL9h6CTE7axaR2ETIb9tFLHFnGYoVU1i/CQ
xqdgHKO9GtSnE02/zagzPyNwxYKIt41d68Bs0QbRYilxZIYluFXOHWxR4oLbmj25aQTBLrMLkHVj
62zM1gHtz3DTzSpY0F4E0TOXKTAe90DV1e9lLlmgkJqxD4iIrBvVgXit/CVHwqbXsbwYepet6fj5
azF38ZVd8Vgq30ssAqD5qzvMarWj701GI8T/ZVcMa7PR2qNH35PVwXO2AKfMe+oAeGiINCH9GTc8
nNdcVdWDQUL65tjaMR4+wkC6aG/VmxFVJftD4AgO9wsc6OY4tnVzNgUrdVKMmyYC50Pcnw6secI/
10g4RTjkzxSDIB6G8TZZGbyQKljlaU6KUJXmB5URbaQgPmGDDtubQiZ00MwZPseDA0Rq/W6WPyM3
Nh9Nh71LKzznrkce0mfZrlulMVqzkv4UAaG+hLYHk5778lfdlUsnaFgq+wkPg4kPfczj8M3xxU3J
LkA+3MebdIxizgg9cnptGCOHysJYoF5R3LOksAeZydgg+XH5Tqshi4CU6jQkLOAm0obp5oCmJsU8
PjrNuGmTpjoFZD7cutrSro115xo0PplklQSEUE+gJr955qhdrfIFFv2hJBV065D9I9H7rMs2WxkT
5FfoftkXm8O9UNHMvfSdTdBO5cEbgu+UOc/RbIZsV7fsuPRpjK9F7EF/Zh04hwK5NtruM1ED7BkK
UDfsXOKjXtv+so5IjKFDMi0coJsXpMIkMRhuvBvmANIs/+5HyIIKiiaMAoBNuphglAml8aiTAH+n
YrgqLTEBjIPyt5t0ZCfAPtUOs/RCm2H4cH5Ukyw/XFoulwnwhuu3h15oyJ21xuwYRRFJQY/wj1OK
4pIWHpdDTS5PK47/9yCbyN9B97zGbsj6Lhgzlnr7FpC1fCqsGqd0BsfUF/l3Igaf0inH1+BWXxkq
w2UUwmExVffDoc1/QE2dcmHhTu4Zmt2eB1dzD1aUuuzHEoOg26961AzEd7F3jdvw92CIaSP7xKd2
FDsV2tbB5LpaliWBOVD6sB4FwT3RpbuP/PaXltUYSxrtr09+3c3Pkm9h5doq06L6UBQQ5tvcaGeB
eoQ2vcxe9bquYDajwq5Kx1qkQ+sgPnfRWEeBddZEiKV7IPRY2aiVC8Q0Z6VlLdaFEZNls8mLwjnJ
KY/vEGNWcf3HRcxv8zMhSMVyFtyQPxRbvXOIqsgN8xh3uoUkJ/8KBdtw4vOe/Y1qRRvG3wWjG+yk
haY97pPbqNX8PEbSnuWk1EsngsXzZPY9TlVbajeh3ODK8wyNaR8vlWdnv0N8mDEmnfWQzV1St65v
LUmkx7B2ziOWgdG0xKc74PYdlOgO5JyZm9gIELppJikfcvYGRWgzbgOJvagD9KWIv6dpjDakO1VL
HYgkHpOsOOg0L3+0xzoAJ4vpPGfiVXT0oTgN8i82Ou9qeVOxTIppOIEuG05mgf3ZGYudYyrnpaC3
tTO6b2VN9kU02QYkagaS28PPaxo8S2To/Iw7it2GCZzl/IgKpMtm2WNKQSpJnotT356HWZnii0yd
rKbwjo5tnp7j1dKyimu319yC5JHGerRViXti2o8kDa9xP4aryg6Mg9BMcWjmVw35qwu9luinxww8
U1rdytAp/3UIq/gYwy+8ovF0kUjF7boW+GimLlPrtLuV2MPIZyvbvTk4P6NGJp9e/z4FOYkqjl1s
ICXZayYLJQBh7NEBIMZd5fENMRAAnnX8HAPY1YyqAM5OhycbPtWduITZsg9BIu8m0iUFnYYYjOmq
wjjE3iRHX1jp8Ncb8WCw2b5MuvUjLFBVIqaPNlKFISYCHLEGT4cqHsxTVcUYa6ype6cQ/9JAMahV
PeXORzY2JZZ2mG/Ptz35qyymvn1RXeXidgheAXnwRAhEsWwrQnUip+5PWD5/egWaYbKZ38hxYRjP
Fo9guDkRQ0u5DYwkbw5RFrzERt9cPemk15E81cQ9RqmUxzHM/sgYjGujVb+zNPo7x4duAb6Ex86T
7XIu/FeV4S4H/Cd0/2ugULVOfQii/cBdbVDI4HPwLDh9wGmsNfs34kCj0Hzp6YXAFc7tV2FoP5kJ
r0fiHpbtTNvwZYaAOuER8CyhXBV+G2EM0C2Lm1UwWvk8u/MeFa0rQHL1Owljw40P9iqFUb9niHLO
kJyZP8z/E+ULzlAT646tf1hj9UgruN7IgHca1s1D7OvuoUm8DGcrZjiHrKeLPQK/aJvwd9ckOhzx
gE0yIl/gg8apnsD4Ii8KD4TWqxV42/HTFGyCpqi3D6qUOV3radzi2jzwLetTCYrrtc4dlv/aM7dQ
JZtrGk7NLnbabIkZtTtGJiSnKNOTT4V117PCFxXT7qb5HQKRGuR3ZUfxGnjouIna+NUi//fcMcva
NDkYjBj+2K0zO/dmF3l8cEr+PCA8Zh05uCqrKBedi2OjCwN/L7muzlr1N459YlSgpklP2Xe/I7UI
FCMbtDAxD89Do/xuJ91w3xeuf5/Ipcnnv4Pi8cAn/ImOHzjdQAPAxgwxLtphwq+LWy8euwqdYkX1
ZIMd6GkXPhU+tFlKXBtxcjJa5N2aRt8i1bLVxFh/n4DZXXoyxFAQQgurM8gxSbvPEeXANQCjXteB
iacbJxVRtNlrRQigZ9fNRwmg/1TpLiRtse762v4TQ5GE4fyHbjK5vEHqPFCbjFiFYRQFCkSbro5V
kYndmGT3ofT/SN/Vrp1lZy8jxo4oGzYigT/stWgsHUvdWfJxAltcr3eVY9hAc86y1+kE/Pj0KPX5
4JqzW6fznL0TgOcwDL/5hL9LUeB+MVQIr6QpxNummso1ZOJm2bWyPvTaBG6sMqI7HuOXvo2mj0xl
1N+4N06BXlDUOEytEZZTlfm1c21C4mzZGoY7fOpvYqqtbYdmCmSGGfEEaW3r6GFeX6AxgfU1ed7K
z+GZp3ONHXbqoRn+2Rzz8mTPhyEpsQyo1HoTlRw/ATrjl02n/IbfqFoUCLi/ojj+tsucsq+yF54Z
tac61OpzGuVE0k/+AZcxB734q4u62JoeT0X4BlarqrPCXUqDr8MWG4qt9G37iIUrXpfR+J3RjgLz
qvd3XwO3XqRAeuO6vaCbbS+O1NoLjYlpZfdWeh486Fx5oIbX0QNk31mv0O6tG8P/Fu6KszIybfqo
evaHBdDKSZnRiad6fIqVzh4khyYUDhesWcy6Q57I1GNfvUaglY0DYx25+g/OgHh4QCxbrz+nihvZ
En14DUsZXgEew0nWszP59TvQVD2LSX0ERNj+TeaGfOhC0NCMt2H4ptP5C2qGsxUakLeFbWTFBXlZ
caFnz7ny2G7RGOtzijHGWfU2luTdx0IYW93W1IqZaXCoQnP8LCMLCpDnv4bj5RmZHNdpdw7Mn01f
Zb/90ZoWSp+imy7uiUrtByLpdBHozr5yxdb0u2CLLB+uAqLhBcwYEjOyXF4bVAxXZXTxwWV7PF/Q
Nbf/p7JJ32j8hm2SnV5qp2eeWCU/dRE39ypw2k0GtZv74UtB/SEAI9mEs2YDwNAy5MSu7bmJiXyW
GL5e3mLE0EvN4ZxIusBHNKEd2QtkgZCpNa2jPHXWaZza+3I06LMGLh3Jisdbgfhtflf06e8mJ898
FnwjUpjI5+OP4skiToIEafK8ydFaaI0mzp4mhw/+qQTThguXgPAPYiFDIv+2FjyLRWK0ZF0Hgdhy
du3HkBv5sSZZadG2uBcIb9OXoaZN5F318alBsLWcBO454gjssc5+O51GzkFu2WeIRp+hwVTGm5qW
3Se4MvglNFSqXLZnI+sI3ihHEMztuIu6FsdGOGE8a8Z63TPRXZAyQfKlaQf7+eyVXu7QKuEUErr2
U9OG5FXDofHhS+uuipgu7vNGmQ/kPvIoCHrnQA2zhMNW/DFguWCxK7I3wx3STWiFv4FSi10+E+aG
3v2dCVyHfdi6ny6MDagZWnKQjQlkwSFHJs3FBTcgnHsLK60PwHojBwvJMKh5Wn1hcG61dPgwiV3j
ibuugy+/7cdLg1h5gVrYOup8QxQJ/QWqjURktWKO0IbLwMGln3lRenYtuOVypF6Ea1N2H1IwBmSY
pI7PV/GQx0ciwgWrOReQCTMqm4UPuabd+9LH/T2GF82E3hkNtXYtEdRBvpOwsaO8hgHsb7JcmO8q
q19d0DEvzhA5Z4bQpNEG0Zyo58ptBkhnZ+h8+oKkrFfzX4yk6abbo/0q05YiH8ZwgT7/wQf4LjpL
f+9mjz2sqABVCfFbYPJJRDIvU+odxsTzUei6xbs5MJAhy6SdH7ANWqfEPxYd2Ra++01Jp73aSLQ3
gdtAn49zVi8A7xvmRHiP2CtyRUhUsEN7TQxXeyVacSTGt9Z7iv0M/FHtzAT93m4+dNC/Hhtk1aVn
kxDUe6UH6hZBAskleerw1H4ZWRgenHD0r3lrvWdWT7VP1K1clCNSgSb2AFKLgDIBzYhJDtNWjWH4
6sVMdgN+ndDr+v04tXyp7z7wRb9jZtdPIe2Z1wiUXzDgkypZgT9r0hsuvh/peJccrAltNRyfbwkZ
dVZ1nSVQO/J7aET62dZaY1MHUGlYPpfR3Jd9HlKLpJLIdNZ8MDGo5yazsDVHxAhwNezcySJ3tqq/
UjpmW6tIgzcgctymZsFjvKq2dmE37FTmnjPeuEULU2bhBEV361HqnRjAUSCjY9kJuPgb3/V2TWyP
L70R7pAUW2tFOtYPQh6YwY1i5Xe4M5Oo67chxM1lWlnuLdB1G4gLDanYwtTLz7Ft2JQumqnIXnry
3peJpnu7VNGEYrCD1quscCdCKC6CFebfAmkS5Uef0HhhADveGnqiC0OMr0mQGA+qmzXRaoupt+pT
Wo/lFgB2DDlVi1+q1FWnhoXf7Ke9A1rgkkWwr2FcfWaNVKBtEWCO/dfzjVf1H9MwR/GZ4vg8aJZC
WV/p1YHR1Llwo/SHFVrvfpID8/aPpVa0dzDIw/sAVyl23Tc/C4nh6EOTy62GvujgiN7F3qQWPDKY
4Gqad0hJ9oF0FxOX4GTvQW8SiFcCGOipEc69o33mvn6NCjP6DsKJ3KLmi/Rfc1XE9l/UTOLETsla
elPgv5vuX3fUuGw07Mf7wUFYLlKoGrawnBe04ILRkTEcnAGdt2qraV9Z0id0obYf7IWcVdON/cYr
3sgaTl/0Sa8fU23jK2wnXF4NsQt6YulIYSBzBn2+yfu+O5lzcR0ZbGUQmfGKrweBG239WYrQOFWw
7YcYW+AsUXALmqqOfEmcuJk5kAXza/58UZgefDXXX4yqDHZK+fZhGOvpCOzco5Hi6QvFiaeQQbIg
a8VQElhLONGINhCQsqUoPqYp8daRyYWC8RpyhrL0U61Le5cDUnBKtSAyfUcZXB+gcqXXJkvTi1l9
QXPPTk4rvyrLCR8ExoQPRKyUrC0JWHZPVgFGOXtZuQEBHfPBVkm6UpVPNPf8Nzo0a02hgNrCwx94
9IPRCE5NQMYgD57PSowVcuOULV7q2Yc2mKvt5IOeYnqRKYIftooA6EeSHNtCGmdN/quNnXpiB27A
PPum0u6GrldcDbGzz5i1xcvMJnHXIsuCMgPqRGLuGQtNv7Qcu3SMSvOam8TzBNNkrCoG9XB11EBr
ztJf8BoUtFU8cyPbP3TtSfjoS6S5STlugWLs2xag9mjFZ6HJ+Ejy+s1sxLRuW90BFu22P1r97Dc9
UVqZGayimoAFPac8ipHw3Jj6T6cKSZoZRgBPffxUjS9aOBTZ7jmB7oYoPgBi3cpKPky859s6G5lO
sy8+aYFgGTNwz5ClxAqoBCmUZBp91ZG18hLjNdOE/IkI9eg3Ltd1SZ5yX1U/shYRVc5dWXNhHJSh
snRHUQv8N5PTwZGjt9Z7GAoN9mn6/DV1rjacHBqQm4Kdx6HsSjJNmypZDqJU2CCnadnQS7+iZNQI
JaG10bTihkUm2mi68nddAiLlOUj2KtrJY+UeOEd/FEGg5iCsa6CXu9a2P624QVBc4O/hTmDZ1Mdy
SRQjucNGURCW1Z3h8JNMOcrH89GBB57ZWmCvBHsp4sIN2n3VyODWz71dPPjhKqMFeyG181UEqt0/
3/m18RGz1J+CHv5pATXg81+vRudVoH+8kaBYrkeFFh7PsP/i9tW2Cz1ohmYZfoN95LuR9cRUBoZj
VuU31mxoYSNzbxPGNMx6kunzUy9khlSNz6oln30v3fbUMjd/R1kbnjxg9vA1GT1Wmck0H4f/ylJM
+ryYeyJJmnVj4rHt6eDTiip/1e3YH2ySYm6VODzbm6a0ixOBm0y8C/vd98z3RJj2rjHQAM0Bq1N+
kr3nwHAq9GtOfXwtE+kcUzs6yJg7sVW5fkxTrK0QCtL31K50EAWR/8PoI2wk0Ug1PDVb1BEkWfNr
bjyH8L7cIicuJgYj7y3jlla1/xaXL9RE4EDLECEGULALJb3aNv1AZt38tggQNin8F1tBWPOD5env
kCPS8wTuita1tDXG1u6Hz6c1+un0q5qcaUnllV/MprKWlt9gsTeEtm+TgC1la+c3MoFJpaiM8NIE
6lq3XXchx5gJmqNuUuL6JiKuXCWFEWA4N/xVHxBa9zzYRm6dIj0AcjhWP5Oh9XdDabJxZce07QYR
f8zY9kUb0Qh8vq2GZOfBYom17qGiJPvt6uKj9/R+mQRyhF1HOR5Vk/rqy5xCq072XexmN+kTkTV4
/gE+cn52kSmQUTPeVWKNd4tGbAnBQXhecxlSpBhpSg5iimSJEPqa7HU5JSdvPkRZpq/9WlNoPSb/
rMozznLU7UG7dzzJu+ehrKl8a6LRGyUrooE/VaqTqAHSqL/4qVzDGe+37mi2GwK6q7WqhPEywgpZ
+pK9YpF7Ha52XQCIKN6qyWuvwvB/OzjjzzF6D1iu4CTStny1EnnydVVdn+/aMkdMoUHV6S13PEwQ
p6UyWkbiFjzACJ3bxppGGJXzIQ3UZx304aHrIwRvxjhtA4lCWNmzT90l7HHZqmHYFo4RvVhZG7+g
aT/2JqEIffam8o5+LT30axcxedNAlG5MppiHXmeLUOg66PwROlJTjo/cm9zHxHAUkwQ7J2QM7oPJ
nrmLsLBwXZW7OHShd0F9fZgT6gIrd/5MqhO7LtI0psspK1ciCkbCKn3XUlIDvb5qfzFlmmmPixGe
HNNEarBkzMPz89XzUPhTcGan8tZhGN3kpJPoPWg2Ejh43OovUGfoeeRBgdg6DP60SfIwW0oMV1gY
+v15ejeLzXOEIzGEQO5y3j2/Ts6AvioSMrgi9E0vIXvMHcp2CXwrPwcG1IZey/UX0tEYBLR2+ZrK
CLRjbLXbHFUybUXZA393H1FmiFMQ9v1Lx+3nTMmZPA5tzySMJ0zHHKsr/0iID3qsDSuKOvdEfw6R
nh5Y98RBMj0hhd8CBRuMtr+Egeq3nVkpwK9ZcC0ipH1NM3UYAt1Tz0d4NhwnOoBqBx42jdopR3e5
AUvWEo9aAibAwe5vGIoBlsRipfluuEtFCirJdpipKA10sx0TLScV2Fu40CdrPjSBoePRQj7p/y+e
zqs3biXdor+oABYzXztHqZXDCyHJEnMoxiJ//V08A1xg5ox97LGl7mbVF/Zeu7F3xVAlR7ciPnUU
zLYk6RMStF/VcDIA0WUy5+x8AnXvYG0/o0Oo762Rk85umKKMsX5vOn84/ffJYj9/LGK+4CnmMcN0
RRzkfz+kXYOFaHhBuUtbIokQjr67fFgPE0p7IOfC3JcV7/F/fwrD8n7vPKlzZUO76STDpLVVaevw
38/ngI34aLNpHw3BuWfX02vW2c+YW5xTNEystKYuuzom49V2QAyNuv5SlO4+rgnsk5B7DFT8a0+S
euyfRic4KJb/WR9tB7Q1q9oZHgNuRMTAa9HtWUIwQsiOWRk/Zrq4j3CjYpjaKcToQxCuCpRqapJ7
Y8622ezdZVg9q8nbDs1bSxDzfGEtf9OG+AbjyPTWoLUbnIts3zMWMhPcjVh3RyQcQ2Cd3IF4EbQq
q4RU6hrkOHmg72hzIGNvB/DwckCMNX3aDHjL2jnmNgAbnBX+dnTfExDuK0TccEC3WXaq++Cum/sD
Vgne9+6Xb3GTkNfuh2dy8uLuvZKfYBVvC1CJl3srmV/itjoH1QcmFNzfzEwCJi2x2njjqUjGU4/p
J9Pf5GM1hwxSoZScNnlLm44+i6FwE746qGnZRE68EjH83+ip2nvUaDPthwJ5i7SKznskJmRBnntP
rfpuya7BvcpYwF+VoGPIZXKa6eQdE1ns4bRTg0e7dEbDpyGJBfFGmMHN/zc6/jqbmZK9zMmLIT+w
dh7a/CQXj0a4BvO6Rya3TsYHenavn0++/VN+FZON9/HaF+UmA9xVTCe/+8ys7hIQWdby9nNNw/Jr
f4zmYqAFcB+nhcpod5sE4GNQP83mRO42vSoiVYt1defU10gU61LM+24UVKwFZKTooDEWeJIcnyxd
azRiszGt447Nds4IuEf1ZtTklinvMEu14+IgSYuY0yw7OwkQfoC8dQO3k6CX8C2UJpsg1JstTfw5
Tjn3+NYtQItznBzzYN6jelw3BbRJi7EmXL9t6jCarZ8TiXWlKCOalBBy+r0v2+vMnBnbA6SvlFy2
NGby6aK10/kRBZMI3E821RcLO6kFm3nFXOzLIL9dzaDG/XATCMZzKTRX+hTiepxLmVi/eO4gouLc
1ruSp1RYB7enIHQG/8XU1XGqs1shzK2fJkAQeMJGrvzsN+NhQQp1x+RtR/40bRlpwQ5WIevYT99T
gnQxIGSyjK5StV+jke7hxL1MBpuW6BrN3X4JD4CkjCXwQHyHXCv6ymhoj1mP4jyJdhGvaDWlHy53
mp5/UYk9G358znvrsSEeFH3PVzlwsVT6GdSiece7sZ0xqY0Q6kACa/Kxh7G/Q6sD3dS++R22twRr
iKN3Ls9sn4k77odq13Kxl6I6ghrbVviEwP8gpk03qiSkoJIjfvH8gVA5Mo2xroeM44JlpIuDeopP
dUXKWJjAUqNBg0VJUuGTJhcxGStAcYz2Q5IEGdBl0RXc2VqhbXPxsALvPrU6XQ8DuIagCk6oCwvN
iYVI/IQ7Ym+wgGDiOb9G7NJZr5yLkmgiKvC/pIocvgTrs6wF74e+wtm+pGI+tXFwAPBFstr8YKMm
91yYST1HZLnYdiA61kV8rLhg7BFYWXDCZ7KTDXSzdHplaQw5oXMObu0D1T3xH+F+1fkzdLV9qcyb
BB8LmRP8vSYqqo0agJ7xX9WGyK6cmy48JHQ5L1nPSe1c0Rg2K4SOGIQPkQB2lFDbS828qWt3keOd
cqt4rmckHzGyUR4t9MKrXGDMU3C/Iv5U6rG3JHJx+SAmJ4VpMsVqBsVt5ZCuFAPOFrjETHp2mMv3
IYr2CassA1acMQ9na/L+5YbY+PpDO19VU36Pc34MSFr2TELY0A78QTHaDYSOAEg/8wjes+IkTemX
YRGqNLkPVA3T4G2ahb2kNRBhU/1k1mc2AEIfbNZB9X2S+ORkt+Q8hkQgmdEn0w0AcC4nk9MN6yxu
d0OqAPMRpAk017goTmI+tkm5kwGj7yHYeKRU1mXzHTCkPQxzcxmRSnh9uXhomfKyfGnR4KhJrIgF
2cZxebUq1DnC33phcygdwmhac2OZxfdCkkT7vW8JzCNqZs21Qh5EcuQszqR6J6hkz6OysesUiFpz
CFhTi3q+RZW6yLR8acrhViC14/G/JGT3WLGxaUxCxLTczKVmpuXdFZ7xm9vePkufIiKiiI9gXIMD
C9oiCYLnbJgOvWW+ktW0dz0E0foeFaKv/L/RCPaeZn3a+nvtOns5FM0aCAjRjWyVMl2jS5Q3m4dI
yfo4w3Fq+IqR+8NWjP4DltXa3nIKATbp029QLlCrIO5x9Zug24LHWSJcjZOCfS3BX4qHmKACOzw2
jABN24XzayHyWzx84qP3ck5F1gO9QyEMWspvhtP0GxUFE5hv9ZCG+asLspdx117KZC+t7hQCAsZQ
d+8VGSlEMRJpl3NaoN3yqqOCcGrH1mVWLcDzuyIi5iEeUV7nzwH5kk6fHctMYfIUl8oMWUuT0QwW
e1c1nE9W5p44fB/Ar2OUQTJvZlsmW7/0gqeJBPBa+K+D0XyhFcwq9hZw5kLxl5F6WNfN1vEiKEfu
QzcuoYMaqr/eGbazneL6rvUFUwzfOAWdWpfTP4f0azv8mwCS+kO+T4rgmiXdPiGccfTUvRsHT3Va
7Sr0kh2+Oh0WG+E/yto8hKh7VzkRfd3C3COITCnvxZgg3FR3hcvQg3geD04koXsXEwPJSNYbuJtH
LSKkfXpL3jlFbF8MLASmp3GWH6MNmrAabSKAcRz3AaBIYCZpUR7zqqcHqk19MNnx7GV7jvra3Q6E
XcmCTRvxqXcxE8pWzHy5xdoNJoih477KWG+k3srOiIMgk8+ovzv0kEzStg5eAyxWpjPvaqczV3jX
yfI1jo4TLk0dqFB281FKWlD+7dK991m4qevgVJsvCcC6ECJHE5VbVXhvMfVnyRPUcKPU/WtpUtpE
xrERyS5S8S5wjF3bNvgYctbSw71bRo8aBU3vVYdMeA8IhhFJJyh5252jSBVgLmzCEyZH9bNzSOMx
RfrXkHXhp8FhrPFKZVcDSl9FylcYV6dueMz95LH1+nNE7gajeTofjREfkgFjly6BJB092Ta6Fu7z
vgUV7+b+b55ShkimZMCVM6aYaDbs1PjTXv0SzU6y7Zt6OrbIVTZzM36NA+/yzP6L/ZqHrqzHZfFI
UNdp6mHEteU6iqmQoOXnpEFAlBfOBjgsEibHogiNWUnjvQBZ5sVXzL7nYlbwWNW/DBsAFIPqPhPJ
Q60JkvRy6zVCjQADDBqcidxqYuxbwjvLWhIQgA6c7JEfoOz5V9nVU4FqezWy0Yu0OPox0S6WAgiI
H5qRFF/IlNNLJKy9ba9dcDd/buPfeb3xh/aqgq0hITtpMOKozOAFn2WHiKEy3vsgegmb8t3Q/lNe
rUo5INzi86IFB1QHq2ijJ2RalXOf5l4PwYyMnNYrLz6yxXVVqwR1PHN6kM5Rk/1DSx6tX1vGX4vm
658k05M81VNAJbRJJE6dqWXzWEzMfxsrWRPjo1B503jGoIh5agm96MgeESz0Wqw7ubcvMRqx5ZeM
MyexRSJNJLQklxuzzNZFb2pW0M/KouLPafi3TfONU5nPFNHJpoU114AlLPIlmiwIjpHb/dWoG5iR
UAAtAIcTqzgNm7CWoYMmeaDQHZt3N3/xBoFKakLVXXAfjTEgCW8k4kkMxBIQORxEGelpdUOCQ3OZ
aknUi2UBWqT6QsKRcfSE7OEM9lnppMHIs0LZKsPcB+WSrzEFRKyy6thkod5Yefa6rJKt2ZAbNsIf
ZCVFe8Tx7zl/Wb18DWY035yRTtkZ098kjhYrxtDvkwsLdQFkM/0sGb+svPKoPSrdaXa+jKk5WkZz
/98iLkFkV8+ORIzMDj/5bC1iZ5Ay00GM8nVqpmuxRFwkLvmgk5sSNzRumoFEHLN0oD2K7rtCmx/a
/1x99rvkJQuj+//+H2yM85UWZzsC2usWX300PqppuoDqpzNkVJdEPmeXWKQOEs1O0vjvImx2Ldsz
6MwcgYbzV/fZB8ccoBJ9RLhBiRU6ZxwvHjPZYd9Y47s2o4mZrXz2sPjwy2TMmNJ+6bWHhMzMLaJz
bEo34R6qSq9DiqS1zdBubWTypzSj52Vet3Il8XcJy9q+a/6p0YFrjAD8mKOYShwLc/8Eg/HZ0CAU
jAREX+X/GER3wDG/mcJ4yz0ihBtsF3DqkQh1xcnrse6AEiLdhLWoi8ZgNIZuldTe/QR9BE/joxpA
uY9QxAFOk4fjXNMeK2TS8GDXzEsUc94uLY42WADtTm+iBJeba1OzaY2hWFRLJZJvQhkyKkH5Vxjl
7zCRSJIW+q9yv2tT1qvRIbm1sbp/nk1cposJTx7aLH3JE/a7LHU+M8TOKAUQ9RpkRAsWfxxS1veU
e8xlu7u0QpMQiCI65fceIHq7z1OetJRo+ehEuKMgcRl3YG7PeCwQZxlDdldZ5QPLJ7VKLPszSvkM
1C2Mcc1i0RGgw9HMDxmFcsgBQJr5vBYjtZ419l9p9Wvk8HC5gTG44gpeKbx3rE9AD02nqnDUeWJh
4VsQ1knd1WsRVZtJSozI/avH/mBDDhVWD3uV1Va+Y+pCI+5wrZfw0ol7easDijcr7CAbhYSF5tNX
4Tgv7M1xDw0/1CF6PX837ILpeuARAB36NoxfIx7YlhuztQuFU6wMYh/GHFClA/UV7Catuqq+/NJ9
7fAuAzYbDtZEZYHsEwbLbN33Nmqt4tlr2m3+kDjY75TNESPjgoORPK34Y0j618B+GFpuTLd4z7II
fchAwkvgpJRTZQH+jDTdsaPEToybJxxmIq3aF+TFqU6eRMKcnbkynnHW841nXGBWeswRrft6+e8A
fNzUhbMqccb3MRtho/wiVIwm2YrbbZByJsOOWTHZQnIZV7c+dBb/1L1koJuldDRE9DzgWo7j8W70
vY0iAnrWCFwRAZA58rlQjgGKEi8DQdZQxyWiRnj2zengyUf5IRHlW2AomKfeeJQaxwe0pnT8Mju8
MEO1eLavII0xl7gOj61FAoT0g2WysFIFZltH9Z9JkVxLk2VIM3xySo7bos8eyxD2vkuMmBPQwg7h
Rxx4JgMyTLyd5/DZBYhOEOzBVfYtKwEG98J+bzj7uuln9MWH00/HcXioC3HVNe6O1H2KC/GdoSkT
zstgMoCw5E+ISWB0h50Xso4PUV9rzcRTNWxmG/wN1BCWfkmk8Uyq9cUM50f8VJcYY+JKG3xGfIiv
nLHdoQ0sMptQFIuURrWs7cPogXEXPO4tl7qm7R6BsI14iPqpNriNmaq7if2Iq+U7y53HzEdhix1/
XI1Nfixz29wkKBbXKvlxEzbz0dzDO9Xdq1u1BGURPOC7hB5W89sQX7vCfSyoEvFdCIvPykIiXr4j
wt7x6CfRP1uW2HdjiY1sdPfQErEsSfEkcxbI0PMYmbbvtD2oyizgvCPh2EaYH7sq6VFQhayVmjuj
kC/got+X/6XCfRVLjC/qrcZxn9yg2vW9fMWuRVxy/K2t4bMsU2R1VrbziDBYjaPYmGm5GqrxEhT5
n+Deb4qKIy/sN4TKE+e+fA9RgVWz6h4ixJRk1Zi2vo4Dd1S4vM40SU9RI442ecL+aFw7Kz1OEXGr
cfHdUDAY2rqFJtrXrts28X8hkSMJThWpY2jmIahwdzIkq5LxWRTVj8U7i7feCckf6TIM5VxaT3bS
3VsWybLW8pn2HRL53LI/dUbJfqAiIcekwbGMg68ekk6Ea/A0vywgSJcpDwLpjR+lj26ifqg3GCPN
f8tD3lJ45ca71VAgkfyMUTKhu8q/xyG6jr78GYhX3lSdQj/V0yciFFDtXtNyUTiNWxB9DKyL7r7m
85ao8lv2lFxh/gBEb9d3DLPkfAEFzSSjOlfNezJLMvNmgc4mjZ8VMHLR2j/L12iU5r8gCb/KMD2C
W/zxTIIkNM2INhsBqElilZnJmrNI8ox9kEoR8UU1+WEztSsHcfbP97aJAxOCt8sO9Xtruyfe0Dtc
t0drWOIV+5DSCnT5QFg3j/geRfdpngF6RMtYzm4lQTbWbmbOZRsZb3xMzEIf2Z+t3a2tGrvMYPYO
Q6zg6iwfBy/IqNRNFOLZVfvEHTICj4qu3JcCE4JFpuuqcxx6N+deZ82fxE2Gq9Z8NzW7MwCr+8az
dq2oWZ3YloYWY76jXmAQWPbvlpf/aQfTg8QfvO6aYYPJe9ohpyKVkTCuAfEsO7qL6eqLmUIlxgX9
YMXMjgdjdNEz8P7kZpjAaunuc2bsA+6aukf7JkoIJyrkla9942JkLtgUvcBSav8SDrAEM4PxWj1i
cyBou6qQ+HiEoweKd6Ec4Yg2PTpEk9RxuAZiMw20HHoMvxtbF9CzvxMJPKwqbb3WTuFs54DNh61m
ws7wuaxtemyS7cjIiCovOmbkBo8B+XOEyVvVuXRaEB3mNWqzmxM3X2YEkjxHxbeJPnGRE6ZlO6tG
OAgIRnQPo4VfszDArVCi+F7+HRXioeo5ikqmzEjaYK3ZjK3vvaQeNl1rk40xr5nLEV9WJneFn97G
Hqxl6ihGXfZzlvvGvk9Gf9ca84LWoL2a9PDSe7YJ+1mqrceK+WwtLghHuMeqKsJTXxhk3xWAtOea
HDvFZeJJ2APKJsOaed86KI5YG2iQcoOhP+tA5IddsncQEhtGX51b9TllizNhoD4Iav4mUYijbpNz
pPuUyi4iD8r+nCvjeyCmipuE3yOnA7gUc6s6ijo79h58GRqES4E5BzB1rm0NtGHC9aQH1OUMO7UJ
KB2m92/KgnXlVziuI+Z6RqDvnIBltsWWI+D3Zm77FRKzuFIIbSmxitD7lf47K36+uFf4MGJtEJaw
FoW9L6yyxVtZJCvPLj7dNnxFh4uFN5r3CQ36fsrHZZTgo3KrySdu43srQH/Qd3RWtY9mgu0dSduD
Iti1nX67EppqzO7ZYNrLy5qvh5qIklyqi6OAaiMy+kPrdlKEvYCpsgBoV4CAXe7dVm8nPaKgBxSy
MuvkzyjwaajyxZqcE9U2vbitKhIr79LQFPtOTKe2MhBuZdNrtJCXdHYaegqfMqbpEm39iK4UWRsu
M8UHEcTQCGkJ490AfzBIF8ACdTXeRiJ+zOwYmTRewgl4uWlFSzw5MTSXmFUq4nBKqrI0tn2F64jU
yENgE7vn5G8jgn28I/LNZX9swzcIomSJ3wE0U8EOYD2IysXWdCl2D6I7pCmCuO/gBfC0eyzr8MJU
6CrRadezF61v7pC03FPZVxdOJ9OIz64V7wqDfb7VLkl329DyL2qx/vCXy2GZIjB3c/pF7up2MdcJ
QyWj6XYuN6KVcVQqfQKRJ4b7eGjblZMBRkaBxprkpEcib9vF1hNncpNK9x1b/befdH+Uhx8w6r7x
E6wdTIpJwtoiYT02TIRtl8Y/j+9tHUb5qe8R+5VzjbmeUZth4jEqUC16PVQbB9PniPwDMsBNoTol
LWC9CM42//1qIuUPQzW1wngZdWzAmogFe9HwTbSRu3EBj87GeHKjBDcWgsx5uZxKL+JYki9oR7+N
ykw3EXgxt0m//MhIGcB95HlzkKq8hGLeGqJ5RlC2t6kTB91elWVt5mx+S7P+zW7UJqF7xMtKb067
jY5ZPzU59t5Sw1aT6algiMhjMH56UbwPcQ2YNkOlfsR2W8Ww0tnSr4eCDKkEn9GKtiGIMOu6T0WZ
kG7ibfCEGqtW4U6ueFRk2zyZ84iPagZO5Dvk2+vx1rZ7KNwzvz0/VkP2lJXFi20iThTLCzhaKNq5
f2EUEN+YJV/5LNkCo+nEaZk+zGX+0HXma2jPB99Rt1kuAU3mpc6IqUGmgzGqwgfB9t4d+SOl0b1O
7o859MGq6bznto4R5OTsW+xAQKmwziHPXAh5OWSm2rf9ZSiT+7rSXKvRdO1AlbX5E1jjmG8tf2zH
/qS68MywCOXCa5DFlAd4bZzEI/vns56Te8utzsJWz3VZXswIC3fd78Q482KM0Js8b/iyrf4Ttg+9
X8oophEBcYxMi0jQIuos7W6toVmUU9TC9fCWbZpQ/o0qgme8i/Hx5pt4UPezbRI5kBqvDTrawJEb
LG4ElAdUx0lIEauvM7XvSnzacCVZ/HUFI/JVHmuk/TzZbu1Qh+nwI/WhOcsHohq4csnEpG4tppX/
UdrM4tMEClY08LQlJGosH+5lxUaahIM+lt0e07k2fEwrjulSk4aRgu0MvAesOn9S1dfOn37A0eDz
9p7TJW+XdQ7q2N46eDE6a3tKE0wq3heErZd0yYzqlnfTkQTkNCp7hWbLToUDAEY/LU/VjLh4vPoZ
d/Zn30fdsU5Q4pAZyvTSICQ63IKNJ659csIVjKBDW6dXhxJ8J31/X03kZVhMlOaOHqlApaouOY9/
CqJqBSFYb8BRMAPZ+VF4p4U4jV7G7NmT702FB9pkNRl/Zm17TxlM8AvhTsDd/ZM5ssLj5uZqdPem
U7y4KbrAMb0BlQFGV9/eylIQ2SJrvHE1LLvSow8jQm0bdMN7ZtjN1uwsgkcaciqiaf5E8fxclKSe
+oP5U/isEOHF865LXhhSHNa57+6HGljTaMdbwi9fAcGga8O1dy6xhKDeFUeeuz1pTTwDUUoQKVcX
JjDmwyRyuZb7g011azP2kkF5CLAcEV2INGD6Uj5DWpeM2GGx0HZWfbOSeaMyF01CbL6kNnkfvCjv
DKu+eGD3QhMlitd3YGh1rCxPHW05vPVumh503OAMcNUGlc05Gn1wtx0ifXKUT5ZMKwTTjBOxrBMf
b+HjLs2POfTflH1xYzbSss+Zeijx5Pc5RruU8qE+tdN08+uclJQAbvEQP2DYWybI4fPc7IJZ/jn1
iOPC4V0rZiIfRHP2ev/NLEFJ8hEaK6ZPjcGzgdLlVA3+Nff8VTGUFrxndCaF4ogQDoFxCCyZf+RX
saSzV+V2hpRE79o+eBO2a4driCAdBO8rw/L2o/+SRxmAcR9ZRVcbXyaCJtKmqSyi8U/13sZfMEqR
Mb74Zn8dR5JoB/4WJ4jylfQISzTdC6cqY6/GGlauj8elkeod5wl1vzk8DIW7hjxdEY4bvemegEEz
OSPGOs8pVVdM+ok0S/yuULnWHp8ZJKMMGaPrVBMP3qSMUAoz/xkGCxs0HgBW226EFhMYgNlNT97s
eutA3REd9DD6Ba7A9lXh9VpjmuJzXWWrGTEEPt/uE3bNp5i2CvnzCi+VOza8Ag0HY+cZ+P489N6v
6RLE6QYXqvBLlGaHuYurdZPjZ8kBS5mCSTn+ovBEngA3dkhd8d8fI/O3KZPPuBKo2d3qOkfmX8/O
Yh1PxSezDUBM493UWD3lPR6bZFSvoW+dUeW5JS5dk/yPlSzkoxdJRK8MPMbsDB8OZhzDbCrO7hIz
EFwlNtFy7Dw9ZzrjI0/WQ4apIJcCeR4xWVX0FlctYXvFacxH/E7qjYXg/dSIbzRvdCWokoK3AWd6
HASPyKy+xtb7qdETzYH9L/pITJppMTF3UySLjpYJMU/v3SF7l2hPwTHyOfBMMhZ0+51wwSMYT85u
PvpbdOLhGl6TeShElVJJIVuJNmn6lik+mYkZPEduTUnV7Z2W+7U2WT1Ju/83lP6rci0KnsQ0qCXd
XT6gB82wZ/Rt+x2wphc9Say2eugH/ctC5GoAiAHkcxCyZsVh1Syn1cEx9WOaNSU3DU2APXlnQ1FA
9gBL8bLpRxZqgi4MlxiaHYXAJXfIAHWrj5LqXweKu3XCDS72ZYxTxXdbXgcSqVauqPdgrqmNmSPZ
nX9tc2OP2Zb0wYBs1kr2yalhmT3SUR2MqH5yVW5Rl+cFkiD4VDBu2XZP6cYczHalDMaDCAw3fO2P
ZVmhFGzqRyuv7sIoZI0MaCcdoMGG5PEwhoXzm5Xk8HwHHsqstCYtAmp7TBFcXessAE4REe5pDe5d
lXGq8CkmIScq8ZhOTbybq4sT1J+aOFqErVTrswTT7JFLW0K4XQdshou2MbdTxqGaddE/t0efDRCW
NKTi1iuXfjNCW4j3nrW042OKaynj8+zRED7ADWUtVnnygh75jHFYmHQwPHfJuoWQPAxcsVXGxWTa
lLNVZ1Wsh7xv5dnXxHXuGsW3GQlX7c3B+ME4vZwyQ0Y1CYGEJIJSJ5tuYKII2IwCUdonI0leHbCP
bJVNvs2cz5tAj70KLXdND3sojPGXkx+iRvQgZQBqqGBnQbsYzXl2igQ77YiJFy6adKb5GmcefgBE
aIB7eWUrc+CQqDB+EJLO9hqdTU0pHKp7XbZi50ZesVqYgzujddtrR7DCqkdKtZNpvyelKtrors82
hYZgFqm7EdZ4lxC4hCa8TZxgSxxgBzPQnzcN8LgcyyDhQuuiSZGByPg5Cewly8/YlA6veigMVDiZ
Qmnty4BRuSYg3STdsGKIFpSwFyi2BAQPj3kiUy9UP81zTsd/5nLZxU7+JIiH2Es4ymhEevHQOiHs
OpkwbcKqZdfPFgOtc6IMTN+lmW8z1eKCS13Y8B6fhcSrGro++zsbxmHrW3ZNM0ionB2zmjbC9MLi
r/LHBwr4YGtFzr+mnEsSpyP8IbF8NGN7OnQtjwHGFCIf+h45vF2jsMtn+hufaKu8uS9lzXZ4ZLoQ
UtyxmjvVfiHuuNzr9RRMMNOW3i6c7u2S9XLKUudEPVBvnY7sBaj82iuS58FmgIEM3tkAspGbqIu8
VSEHVqsSVJkpjpRWKw2FZ+W1XfmGVLFntAolaohthH9djPZlItgy/tBIzU+kJh1T6u116tXRNgzm
+Yz+milGRlj4HFhfsVXJtWNPHwTSFyvmTnobG0TPLYHQrth0son3Zd7zEY6cEOa2RSpgH+cvOOTY
cFhZtEcR31+0D6ICaWKYbrsahhJAD/qIDmMPC9rm5hbOvKqlae0VFuejaCG+KpaFL76ad4Nn3ok5
L/44mXZwdewvotUg5ZZqvIZl9pM0UNXNmN9tmhUDbVOz6wki638/Re5T4AuCMAic6lpAX3/M1c2O
muk9Uv57YH20+o+oK3n5H9E0U+/49QU+32dbGmjFuY0vg4qLI9xXRspZ5W9rr0vONuNWJAcJUSFh
pV5Nr3iIYhITG/6stayVuP/vH+jo82OcQR/DfrtCHu6+sDqqt/Cxmivrb4Z0yuGjUM2nEl7vZZht
52biQwY2lb0b6fwp2tm9eGmOnDCXeo3j17r894859VKksqQHh/bT1BKpCH0FnZma39qZPnEsvfJZ
MG5wld9/BTeE2s1PuxSMTthh+/XnCTBUBqZrDH9HT96H+CYe+jE4gtad7siFk9uyfacgQ6C/5DyI
xgsP//00s0y1B93LedjP9tGQXDKmRXoNlXrn7VKnVYfJzSXjUedqTBmhwm6tr0NI9GbZ9TWA7xE8
mx0cUQ2hW8Xe8tFl5wCmo7e0Beyq05VjG/6l8sF/elwHjAypwkdplYcUps7KUdZwRnvscLqVH60C
XQOQpL+Ts/0Q2I64RiUmuIrYzask9BsYY0TKZeQb16AKwSNY4XscQkHJstzY1OlQb4qEHrmN/ei5
DvWTmtvya8khWA8+piSzqeY7g6iOE1PTgf1X7J9xSyB4TW1KRYwdX2DNb3ZaqIe8np+l60It6Lmt
8TBILq5Gp1sHMueuMpHdaBEjtdOwQyqTMURPnhyzb2+HqKq6T4N02AcihXzmMyIPVBHcQ/EO7lmZ
YF+tUDYFnUeMsmTuaHctejkfRWat1SZrLHRmyNe3OAcqFuI6I/4osn96URV3lhnmd+P//ygq2uBI
0fG/f2+RiHwsXY5IryInPi+wdFtG3r6NzDQz2aX/CJd/Hro1sgL/nIGE2XKsL3CZpj/MLvISMLj5
Y4X4YTuqjuCScE6Ab8T2PnD7/eQ2DAvB0kxprI+0PjyNDAa4+RGxLbzREZjOi4y51jRrcqKd3/wQ
QWnC9pruM1k3bdHdMK3UR556AzHMsyJI+2a3NQOnhRMcpc868jz+pgS4ccU3UwfVg9EAG7Udjda0
qvk9LboIkLRbQRd1LTqmtIFm1mpbIfvsMTzli02KaOU0a/l1EP13uk8IAtV62nktPeUIQiYS6Snl
ojk7wZeKNYDuzkmeQ6aENhIUtlVjuQl7OPp43h1Zcaa7OiR7HHs087fyHgL4Nm6MfqeN3LviAU7W
lpzxuWUFbFcYEIQxLD/MXPc3jvIzDsTp4FnF+OprqFT1ZE8gj+fx1XHEB2hYGHfTkByhlDUbn37g
ZaqmhTDXvQWjFFuFqHnvZ2HxhoDSzUgS7Q1try2ncVYqhc2S2QEOEzM41IH14Cx2F5O8wH1EJPuq
DYZp3bCMwJIwwcggRzTlX52HFsRhOpXlLR3EdPFCtjiSaEh2QtHJVKzXx7w7dpZKd/+9PZn+KSwd
38ykuLVV2N6ZuSD7KXKNJ4tDYyOarLrFMPk9JGkg0BS+D3hOE0Xpgc19NF8muy73ozCRiuvXAOPT
U9mzRonwJh+0zSTFE5neMMDHNDiG963OhiVVMUB/54NuGPN220cOuqteFA//x9l57EiOZF36XWZP
gMLMSC5mE661e+jIDZGlqLXm089Hr575qyIaGcCgrYnwRKLSw500ce853zGr/jCgeOY4ktET9OyT
YDkawhcfftzjiFYJrLL5k32R9mKEvD/bqHaRrmubQSQOXw/HGW/8URZLMJkGHfL/awDVFbeZdJxD
HczezMJ80knp3Ex1vQXwhHe0VWozUKTfWS7KQ7Rjxuj1+H7RG7lApLejP724eM43uiLMhLpBt65i
9t8FtozEsdyFJJRrEnV4UiJ797rYepJjjMVMw+nquWZ6LJ0iOw7DeirI8+gA8DYX84VjYZ0cJ2UN
G1/r3H3mCBcXekZ8etkPV9Js8VQoBauPIzKiSIJBa+aW+RhbIci69Zg3kH+MGR0qIs79EgEpUqBg
YF0jjmQldUoNHl1qJDVjfo5L8wl9fby5m56KDLWOcKlZzX7frrHrSwCKi6QYimmYmQJrrDYdqWEY
bY3ZVUors5lslPiCWyBPSLxy/WIj8TPTVVXXmey5VkbHh9tQA5jTQ8BtBRFLT7E31SSPcFWIk3VK
etGzG0m18SXLI3s7jFTEp5btp0iqHRS+CghpRQEDJbK+tdVcTUtRC3VlRzRrFOerfmYsmBzGFso2
3P39JSqmXQVv8iZlMRzttOxOmZ4HRwqQC0Senq83b2Mnx5NflPOn5ulH7DnJujRz1A8EgSzNBgmM
ltG8EWPQ4yjmG8bp222SoO0OuCRWQH2C1zyHIJP6MHPakJxpc9D+4kbkjc4yCd9P+iNYLn09Utu7
eUgewRuNxmudt7ty1DfegIK7Suz4aQgvvZ6D/E5s5JlUMctjqrpsAwmUU0MNBg7EPgRPsIiPhpf4
J3rXT7XPbWXGhOZSU+l3CRsdxIoWdYyZN8WBZ+1Ii5moB/M6Cctfu21CyjFKXnDNbfqqtxIZdN+s
rUpSVjJICMIarq3pWF+82dRFqc5a0y79685Yast6W1GI0mUw5xVzOB2mkWyNZWtoPr6QIVgzuR3D
YsZOlwPvj1NS3novYObtR3jFktSVp15nCUvNwnzs1HgpgNGxRFHNbnOoZI671olkW3Y6tsuy5p6I
csB5VfPTrOz8olnNdgr4uLrpN18HKagcfPndaKld2Pqban7Ig9EJKbDV9lZADL6mzg7g62GkT3Uu
4eZyFNXEHpzYY1KwH9J6jpayoxyexE3/nLkW6KTw51Tr9RuCSnSeLQC21MbpkyuUYuFwyLEdI3hJ
mk3XUFIQw5rfyzrd2TT4iD2WXZT4mS3w3RlhcLr/FAq+PMocKirCl0aE2UGnGLJEUpL+YP//RkHp
ONLpa0YBh0+WCN46KrVMtX4M2eDB0aZ4P0DxeGqz2uZOTyjKorduMuitFG7OZVJVLA+jC+sG8rM/
iObcFo55HgRIb8+djWrkFDwFTOpTW9GBkOCoGoq0D4q8tUdVjzhWshaEUJ22MMUNjBCRl/4kw+KY
ej97Kt2520Avsf2MiMNZHRMGKHH7Q6RJ/gFOuc58QfqbQInoFAYQXoIVIWtumkhlwga1t5P859/z
6TypNn4+7DJm5IcyhPcmcUeuWttRT7g3oERY4WsqNUlzwtoKmnhLNQp/P7pRBPzQObdWnB8Jh0Fs
ghCFKm0JWGeWshCy7MWu3FhT5yydrgaiapCxRwDYc0a1HtK/xdYXqgHy4D4+3i+G8DBvjw6NZJV1
x8IbKZXR9PyYCnpWVWtYZ6NAHoWr5mNspf4xIqNb2Gh4k6qA6xvdF8RIbnqEfdckIGU4c/r6Hbzg
azhG0U/hBBtFKNmseHp04BkQK4gsHOrr0/3VNLsjhzB/vr+CQQ00vn4pqqp/qKq65CidpfQpC7qN
QVY+t1HGZGzjFwuoydzsRtEknBFTmjvvmfzEOKWCKCB2UGS/26mDNqs4dKIzXyqqy4LK6dEliO3U
R7F+KhPlLFBTNEvKSjHN/CR+loF+bUNH/En64ZKDLObPm6u08WfUUl6lrLNGdIMftxw8+rJVxYcw
XzIkEYcB4T6Wqgp5uFkd7j+Bu2STEA7Aa/lz4kBy60NBtfsL5Z4mzL8w7/xOA9S7smx5JIA73ikz
mjcAevpMivJOQx80NHZzuQKLFl2AGdi7qa+fx/mVgxDgwRUEHOkzakmPpz8oA+av0hxnp0SgtpEd
xm9JAcoI0El5Fk3wAuSSw6cGsX3QhP3ujPEL22rsXMhSQqFrt9HQaRpEaBZTV/A26Ad4ENZSrfYO
TpC0j0Hf/SZnUXMoKomWMdYP90s8/6SJWSKEdHpluQ3M5YlWhW3Wcisz3XqpEi1cjpMut3fevhYV
0TJF4L5NIjIrx6HceRA36Ry6PEBpKrf4RIzj/QBhNPSX4qIk3cidKsUybScPzahHR6uTw+MIPkRv
cDSSR09TP2xucdLE28iJoo3uGUgOh/xnJhGJjhA7bk4o33qagQ/GIMXHMCbLuAmhnni5sS9Nq1sS
+Cg/BiNDkNa3N2M05LnjPqCl4XRzwa1dY+bwL249+qdIdQudXuDlfkkdzv8qcil5dtqfse2SmZoZ
7Q1qXblsHOPCHXhkozqe9TKmukeCzG+kSvFfoE4Xx9Af71vTrLGBPxC5opE0JjXd3KMjSWf6P5X+
dPyw2+qbNJGvsU2WZSvdINFBSq72nDf0j8Qz1Wdd0sYVe1bPaLZjkXZXd74N2qF57HQCw7XWazca
cfB+Yv6Az76166Qj9y6LD7TTb8l80COT2qAhxtf2Py9zPe84wBd/ZMXeLl3xs+hLdynVqA6iit1L
6tD7hFssd0NGd79xixgjiB+f7j/prcvmO5Q8olbZ7bUp4niRRUeXs98jG8zfKxbVTZi37hLCBRBD
o3320NcDv8qcq2fDFAugLC5S7SVGT5kye2tZ3XsLRxyaJrReOjRoK5NunsEMccqiwlomQ+Qsf52Z
8TnRQ1jCMmxDsNsUUD/0ObH4H59uX01eEElgBtAGna0U7d51jb8oCGjYPnA0/vpfMz+HQ/HP2ZZO
DjP7Y4Iz9U/hUC3WYQ4QZMRm+El+h1//IJ24+T0vsTCFkO8fx94lEl00P4oGAbK0YF6O3aoqCdqi
K+E714m27r4oDWsXiuT3Ik7QKPiJu4skCTumW8pbMQ3xvNP4JvVTfQ5vJlfSdqStoMCYlq2rT8FN
fZT2Nq2BbuE2xrHnw9lzcg7Iqb2yKQa8k7gWp3u+L0tb89lZUF2LtzHP29NID2+KWOTSgejPFHIB
joJKWwsljRWncg+Ry3VMdPnhqbJcFgQarcokwAUnungnQPL5wRBu7KD8S6/phUhEwou+0cxF6mlU
UGvWnlyJiUICca1RWR808jDJ/q1dFFnWUZi296qsapUQARim1H4tCjQrdpFrt/d6Cq74LNty3icX
UJwLLK+cEXS5Tmvdo20SnYRBKFwQ6KfQHIt1H8F5rXL8mrqbEJZQdhjzDazzv75bUGZz9+XJ6OfZ
7o///b9sU1iUkOmIO1JYum58ThuPDVBHhoXRwyJ/1OJC6cl3KZW04XrApYczlS1qCwvvYgKJ2+rN
yP4Ea1KaOTVKwGxJ5al8tEnT2nhFSa8xoTXYlZxJ65KJrxjG7tqANkcNguDST6a3yo6mh4wYgWWb
0WABm6v2bG2bE5U259k3IirMqEkVwGHM0/mlbZpsJ6sq3KAsdF/qungCV9X+nqCfNCmOxed6iox3
VNAhhssy+c1ERGeCVunkXEXwau00jpQZnMA81OS7EchMerCL02xlwB2+YgG8mI1vPVB24Vhde/pj
ZEjjMqC5KKpl4NSwBnP9AHgZkqvpa3tnKrR9Z40+VBzKiX3v0PrSHHevtFbfpX3Y4yZI5wYZeV2r
sLamJcSH6hHvXbWcMEhYnm6AMk+bc9KYqGBCA1UDptYkv5p6fQycsHgxWs94bCq1oNzn7DoLvRCm
iws9u/DFKrVyZ5pBQgVvTz1n2JCZw/4nsPotpBCx6n3aE66mF6z7mAB95own0gGRUuiBIHuAn5An
tRdWYueBQ8RWc5zsAE6t+SaxVHyOqhLKsoRhKCY+YvrE59jYwrKMFsE5BOlUf4ZNbNwPfKsarhcH
DBy7bV9tLUC4GANJg45B2j40HNFWUVt6i9by7XOuyVMIsy4c03d/QgjuTD9BaYxzVlBop9sB+/px
bLQlzBz6EATDZI3uXQaSSVJdtEctfLMMz73isLfa0uUD02erPCStQITmjzoCWGHvoeK8axKad+e4
FF8gxdM+JqL310+c/PLAKdumcapbzKwmqI1PywHbizEVISgIkhRDmh9BfwhJjXnoRr9d1eDkd2yx
opPjqZ3n9MFt6AQyzsp+ZPXXl3cMaVHh0sTNFcIXg7lFpEa0cHqSfcKZDZm5nGPzBunrAiRQuFJ6
Hp8micyvQctmr8y4inb9YPwmArPGFuvXYHYXKMXJBCNIbEhZJrFM74t6KnclrUS6EXa9GUcPJl+l
m4Te4rJyA0KLlR6Ac3a6mysXBeT8d6vbUkrR37R6LPhG0PhQ+G+/SWgVXxNaiR+Gd+AIaRLBbM0x
lP9YUWVX42pysmyhotBaBDb0Pd1IYasEdXANM26snvUYsFePR0uL2ycKQxFZYV32OLWT+TD6xbh1
tS689SbSFoMO0la5MfKqKrKdhYLRtx7J5lmLvM8PphlznOy66MWpqmitO+506DqMK25p5AYeVyNY
5z4HlEwfwnfEfu6q9zITnozrLA0PEfB9CqpKkW+pqP+8v+oj0yUEg6TU1J65jJVubIEAovFJpXfz
cW5+M9N/3RcokDUuvVcWV1RM8tMmb9DyMqyMisRjLdm4UuZPRhSEFzGh5q0D6kKRVW3FMOqHIC0/
CmmdOm7Qd60djt7UvrfteKzUIC4x+7il7EoSJkzB+QzwD7uskbgP8pnq/k8MUM6PXz8z1tc5hK4K
84dwlQV0xfy0p4lc6vic+VDoA5al5/TS5g3KA5PD9/1llhdbGfrttXR7uPyaI1caeJidKlK1Uiw1
26zDjpzAkfuBDFdU+qEuc8wtyS6xe3X2Zdxf/OnAjIjynhMmc1V+7cPRRytRrcg2RH6B7H5H/Hr3
Fuk2JSzrmy/I+LJxU9hITYfdj7SFI5z5rv/HXd15SmVFbFG/KMS0CeKk36lQvY8y/+DG/vvZtsX4
GObdsBSY4Q6+8oY9WWx0rg1uyl9/6HL+UP+1M+CGUYJ9GG9Fkaz96f0oYOfo6kZ02C1cJ6p3zhp4
2ONY9sBTgiQ4j6TrnDNSff6+SL/qQWMUBPxhHaR7TfxFgOzevpiWVb1xe3X7ksIhvjdehpZEkDa5
wAQOjS8AtBHltFZRZj9PIEQKDNRPegIJdfC08qw046PyGvnYAB19KN0qubg3SbvqzdLqfK1M00Dl
MDXLuuFxp/FFooefondwn+HU9ecwz8ZNor2VSZfvfEhgi9iqFfuJol0UmdOAndDULSZ5xQ8bAsw4
kn0zacl57/rvj9MSpu7YUukEbjj6p49TL2KaKpxcmDaAP/vCHfda3+FNFba26P3+3TWQJ3pB2zMn
gzW10JCfsUgcFMz+o80Suy2Ntqdf2r0FiT+irdbFGetGtNQJLgQ/a/7Z4BuDQAwQaVjKgOVdMg8/
d2qvW+oVI58GKoUTR6gbL9GSFpaxBv+ogfi+ehM4vSgpbpHOJk8zcCmXgZ38xJwOTTAmVqeM7Uc/
/MAgzcLkuiEoBiM6xyLYD7rI/oqM1llqSB3Ov74N73v+z5+bZZnsUXXX5mP7NG9RoIwMz4tzrIdo
sdiX1tx9fv6jrOfkw7n0I/vU2yWGfjDZ358osO3znz3BHjGqyYjpHFoV/Scne2Gj9mcefUQUL8xA
viKjMxd9t85aAp7HxnAe6JXBQrA9d1GwAi0dUuL2qsdBWevjxAfG1DzClhdu+yGrGv9NTl7f2JFh
afAGKaD8CNUcQYRhOAkpIVUN21tQd6vR6MC3dAAJPSrGqDKsdOOGrrnxDOK280b9lkdWezTMZGkJ
1W91XWWvlJquWmwUV88yYGpmR52b/bHtwnNByXbx68/5vyTL4yFTJgHOKGoBW31aVGME7rrofbKb
9bA7Dp0d7qoYTkYTkx9dhtimRZCiWQIpDYD9kPtjf2wb+2eSR2R4hHZ1MxJyxb08RmeCTY7Ehl5t
cY18m+/7OYGSk7RFMOZcqAAOzqH63xMlvWHa3CACcIcFA9CzgHZEsEjdyHj27OJnT0/82JaRvaKm
ba2gMOwq4scu7qQ/qUy1q7zvEsr40Q+AA3Tx2xSFUOlZ3xz73S8bPRowrFpKca7iRPs5DDvAPxK1
do9dv81fLCx0a83u6pVkS8gOJOuP91yuPO/ekZ10i0EN0/F+CfKAnlZw68zrYF7rar621bXzr7px
YbiQ/oxLfy7FvoYDQqqdcfbpWl9rhehO5GmApEtiRCln/dXe3ajgpxZoCOBRESPhqaq/6NAevNSl
DxLEakt1Tlz52z+7sqX2lBX9Miofg/tQxqMVPIlmHuZ92PIpTp8Z3fgcps++9p8xVS+e91yLl6F6
KcVLlrwycvGSjq+MKHmtNIrDWDneMu2VgSTxQavSGXHgYQJzkcrd3CDfwAJ0f6Qpx0M6g+9KJHg5
8r55br/fE+lfajO2qUsqDpQbSIp2P9/06MzZFpEMuTAUJ8w9sQo0I7Hk9elhcPeIOjxx4Nrg7Q+P
Ht05QH31sdaO4A3lAV5rVZzqaR6De1LZ2bkP4Zy97NxlnNUujkMn5sKY6LS7l8K9lPm1ci/ddB3u
Y5quREIzivLmeXwNGJpuDT8bN5/ndZXwmTwT7TnbYtLnuknFzoz9o0ZzCuu6KnfkJwcXP48pIkpj
k5s7jd3qXp/dQnut29vEdniYzfZ/jwC6k7v3kgPDSQ4xpTAoO+KgStIZjr53LPR5WNB9spORnfAS
jFgB6EgnZwZuZDM5t+pcb3rr4MaXUp3H7mLHl0Jd+u6SQexVlzi5MsLkGvXX3J5HQHPKvsb2tUlv
DDXcqvQmhnkACG3MlTncEvemDzeVP0buraGdenDhHcWtxQFkPsOTCQ9d1IFbEmtRB1dOEhtvk4OI
JDa+mVo/S2SrnljEEuDzo8werfswskeGZ2P9eHTsG3cZSybdeGHfsFgn/Tx0FPL3kcnr3yORVzcE
03W171eygazwqgETt0AqXmgZp+Elbs5xeAmbM8NvzlZ4bomPak9ci/ZUx/Ogo8FMpPqjuI8EU4d7
YP/JiKtDWB0IjNYC+JL7Ptsn/Z5A1jj6pq4mvxyYbNOw5uqjY8NkcD8XeFNy9OwqEJyLzSB/CvLY
WWG561cDVfCncWyrs1e7/DqJfIKLDsdxXjyrvm0h9wiSNQiYNjJAqvc/ul8gqFknYR3CUbrEaNjU
25ANggDtpltAVOtZa9t1aVDlCkbMZQnS279Tm4M5ys6Inbeoiu0tTybRU3MnZ/5zO4XlMRKBtMXU
Ef799/UYFaqq9z5bmDURu8iL7aK73C8Zfc5L2Al/05i1ehjz90kU4lxZZXKlg0YTIf5diTJ5a4ca
01Z6+/WS+fVIZZtMHyZ6QcpBlu5+2poENdB0qmX5Qk7yOYoj92BpEwEm9O/D3uOXHtHVTlVJAykj
8KyrN8HMnx/BGA7p8GQq+eJIGd/oF4YSTI8VtytRkFCuWRgjSKDxLixwYN/z1a/fuTEv5v/aVPHO
qaYZDpOeYanPm1GHo0bepgMy6RYwZjNVEzGr5ktC/X8lBHXwOC3UFcgV7nPXf5WU89AxsvG3ScQ6
aEUHMX3OJbBNGmENeLdyRrH8+k2aXxdQ6iPSJttUUqZ1PldKInsaLa9ALd6MeLBzRYdA+iSotTrC
Y4S99nlEJ03lgzKKnkVoP/NxEc/mfMSdGqjXd1mm1aY3WoFctwNY0xPJ7FLeI+DvA+Xvpcmn74oT
X/dRfLSs/ILNPnv9L8e4CcEGCFycJUHrFS/gCYD/9VW0KTqvX4naYuMsWC88BXSVNtbZ7CBcRLWZ
PtTO+EMPW+xoHkjGXKh0FSHm27rS+RmOg/nNicT4euKkUWBwKrEp6/IRfy7NDfoEydVsefCUrS1p
U+y6XuqE3+wQSzFA+IWAidigzmePeUBU8NN5DN5m8rDBbnJrExCI0G9oKmj0FcINCdiNPg/VrKts
PZZrC9LjUllrYa1Rnv096gSJDYxT9HgbqMO22pThVnKML7agNzPEzFCzh20YgCOaR1D8Z3TkLZDc
QmtV7lSw5/yRichd95OGacIkCvIhM3aMwtjh8IqbXdjsfHcbgKTk13G3MTKHZlsY27HZaskW1jdj
9DaJtcmsjc8vks/DCzZIIBm1vpYNaWtrVJ8hINQ1Q/KL8GsR0O79Z7T1hjFN88BLlFB/6N1nPFeB
8+0t9uXhZf/r8GggIbekLpT77/2vlwK/8Zo6X4QTkGadugtB2CaFzzqHPW700GxSyDC/fhqNr+UA
IebJjg4W/zfMT+fXImtENULg5N8qN96UB3S6kVPAVm0FcbxUHsXa7JICuito+WwazZ0Y5Ad8bAJk
as1EDQEG6ps39fVQLaBks3HjHQndFp8aRl2UV5U5guqMVLNr7bI9xcTw7XzkJquRoNJtYLTDrkii
BkOt2PVj+/LNO/hataHA7fL8SNNyHEP/9A6aRid1A8XTIolskNRkaQHK8WCE8k8JTFqbXEjEVHG3
Q5JBIT4Y3uhgbztFgCx55dY3x7ivS70iDN6xdGcuMxus9/++OZwWj42ZhCS0Bu0pUF25yeI2gvyS
2B9JRdQe5pqdnoXpCWHVc9vqxhvBMuShRUKeYm2y9yoY31TaJTu6ogbihjhYK3JqFfJ71jcnQCHs
kikka6NdNUboXYfu1ZAB2y/CGKwdcw30fKTV0ntsZKb95ZSnphbBa6is98kcAGLOmbi0dLXVKKPk
OPTtezGLpu4X1wYkmyppUpFV9mPl1O4qmoJrghbhbBHM/XeZdbIwUWp12x/uIr77RQubP4WTetve
qv3jr79n87+UIFnsdeoEtqSd63z6ntNAFFVYoPXvbbztHGtpEVRj8zp5SOdSIv78MTdvaL6MWxKl
9CLzeGnzWz1UsffEuZ22dZ4TLObEkjY72E0xTruWcAzSVrhIekToSgSCcpdEyF+/eevLMUfZnJRt
Rel1tvLqn2YM+AtxUlZpsqhM589pkvap9+CG0zgyoBwKDS64W6wrQGg3NzfFQkNI+WYo1EVeK8NN
XgQoW6vi4pWzr6gLnCdNjghT5QexpskppkW4qLUQtOr8sg9ze0+UR/uoDGw+k57ax9SRFedMXEF+
bRb2igyiFS2uQBg/bbLf+lE/CjyVOaY18U1H3PgvXx1NJlY6HguT4sGnmUsLNTOkEIYbGRkR2R94
dNt2eG5cWxwhTvxRW+CnKCjw+ZNlTgvWOGVhOYLtALPz//FNGHwLTBZCZ0r8fBvFInYN0UDTrU4p
3tWHPHHH195HkE5Nvid1CeaMlif72jGSS+c79oEgjVfdcxG9RKF5jEtH3tzWYLto+38M5EXvVFaZ
y94JppVpJNC9y/Z4DwDXJz9a5Kb6IFTkmHZ02AK7C9+TVid03ALrGJdyOKap+iDVwz61RUUICMat
tR64AI+TGs3er399+2vphqqNYstxrzQxb/57dhq5MwJiqrKF18Kynwq6Cbb/DtkhOVIhgbapXGfj
SeC9vPlhYRb5O2TY5qRPObL3OqG4HxDx1gxR+O52NRYFmZyCuYOfjC62ZtKDpAY5JSabHnd6uOW+
Gw6i8SYw7WH70uf4V+qC1GVzUZXUtLyKTDHPMjHs+aT9poZ7yzBHL6Vd2Oda84s9eX4+JNtWfxKp
VT+QJzGs/V76y7LhtO+LhrYr9DKdQECt9q1XkAsfYVw/d5ZHiCXojIcyr2vsWkZ1C+2i2DoYgPq2
noEc9bOlx/YuBra8NttY7kcgbnYeWB+F5amNilviJMc0pUwYoI9ErLiKgrjeyXRO5lhltOhWfIAB
5EHCIjzZq1c3dDqAdMb0ZGiFWIIXU9/sG//bVDjPJ+wBDAsdkJh3Cv9oVLQjnUcKXsR/VBKZq6du
WVf9oWcwRjI8AJtYXtPJLDZ1NMTLHgF3KgbzBtzZenHQDLZZtYei4z0OxHkRGuNeE7JTD7mDg6gv
TXCdvEIDMX2zg7Hm9/WvQw9TIP1nB2iPZdpflkbI/2mBCyZdWGSxVFijraFctGPtr2K9gBTPV7HN
YOnvjFzugoBteV0jMKvJx1jomnIP80t7/h7jzvuT5izq8mYkZLgyi20Of2QRjS0eC5OIuE5v7I1n
ga5AXQWQhbu9ga9zMHwnviJL7R8Ivx1wLJs/rDCZEE7Vcl8JzPS/fuLU16kffYc9N3Ho/dmACv79
ZQ1SVcWAohnLCjR86FAzdVvbs5BqVwFhaaUHtlhEmSAvpMK8Sze1PtxjtGog1htvBBfR2gJIgU4V
YIxIIbnbr6YmvFrTNdFIOtCMLqQFqv4T2RwmKj2msjsQ11j/neKMo4VHTiMEN2dWOfzPZbSynoTq
W0u34sFK0/6jiTjTlXZIW6gPnZcmmlY0vvsPOwQgSPwpRyGspHjdk8eyJwGBaCiYK+hZI2ixB+Iu
ykWCQnajWS6sxs53KVU7pwFLWRTbzUqvWmsVmw40kCLI1oEWmCdCKGjo8RTXIYKXsXyaIKOTxg5n
6Lt78Ot2EceCbSp0vRZbxi8Hby3zkBnSyXRmv/9oRZinW7OjdjR0q84ezRuyWCA5q1Zx3IBSVrR9
yYGb/CGNrwuKoDFtvREj5IQpeNH0pHraxgogG5Roos/BYbj6kX83XQZVUa/zkUKyDcBKVlN0qU26
mJhu/CcyiAAcY9ipcxuc0QSwG4L3N5smY15Z//3EORb7Jf7nSGrgn2eKuCGnN8VyhxnGTW7KqX+L
Usf+KGdpYxC79j4twhlEEO+4zYAuV3q7rzDZ7W3rYahb7D9WGxDc1tqrbx6Lr3sCxAMub46GMkBv
+WkhkrYFYo9IxEXZR1RlMCHXjTY8Sn0aD1oH/hUo7eP9j3y7AHgdKqL3khpBQ+iftEIZN0A+1kX3
zcsAqYcEsPBqOOKvAtUvWP6EWhXakgcD2dVDRd95XxY2kPTIO5VxYzxYk0YJWDfy0wBDZhFM6fST
3fmeMNXk1ew1fduQNfvgOelPcuSHmzVf7Fj9AEQdkP7Uv8Z68Dt2iewiCaohjZfuVeItCZcksK+o
kflnzktFwNCeaJ5qFSgj32Z9V2F3cPxTHjaUp2p9kxT5vJNo2x+IdMIzAMxdESnU1f5FM/xvNj9s
uL7cD66hbCn4JNCbfik78RD2tNdhytVj1W0x57IuV8GonSpQh35onpzYzY4pHjWHfKyVmLRxZw85
iR8i7OWDzv7SFNe268kaKEtrO0xL/MsAU7NOrQ1SZv+wSuMnfeKB2Rzf4lT42AecytwgUy2e+njp
ThDwBr21XjKFGTdoXf0Pq6+xKdOocVudrZNCf2twlFyo2eOWlo2xcRqRrhIT41rRlcamLlOoKMNQ
PNZ8fLvMxXjrg7giGmprTB5KpngiPTgTwAsbgk+OKMLmSLP+VuPAwJpnYyrUvXppte7vpYuIJCoq
ces95EqlddR9CLMPbTc/ESGwuziA1zWF+siuBEWu1+XeKScGD0/HbyqNFWkMUj66uOcRNU3EUIzb
XLY6JG4n9+g0g1JrkT6ekhirIUxb+6GfX+K5djc5rWT8CHL2c5qL0IkEhAcd1CTYQwzwVbiqQRBf
qSf065QExH0M3j1FyA1Mm4sKdKj0OlIpo25oo0FfeXXa7H1sPOMESyKkv1q3m5RZfKFqO7oQRY59
IDf5j1XmXhLzwuTVRORoRMnsoEV5CUMOxPAUL8PEyPbtRAG4qfVy3RWj3Ay48zYiNcKzmZVbbjb3
aM2XMBzd4yC4FawkG/dhJbvnTNsqHcvbAL35maP2b3bL7l+027ZF3dL/v0utG++/nl7o7n2+0ymt
obMxhCnnIs39TPKPPRIGYwTxqQGamIwCfeNH4P1hbG2tcovYqA53DYRlTJLhzhnn4Y27wt4h8nei
PVL0od5P9T7z9rWxB1hHfHrXH+qMphRa0WUSHaeeQPUjo4AAHx078+jU8yj902QeGUV5av15VBy/
76MrT70+j/E+rBnCd7K9k3m/uh5I6VNanDElay5Zm+uyOEfaiVEX59DgeHDui3OhnRjVfTTaidHR
mVGAl1c1f+c+euPEGIk7CE6cpURwUsHJquZrIo7e/cqDxnANfHdVoW5E6xYfox3pi9Kt81sKGJ1w
rjF6IgLFfABUYF4nWbwVFj7nQ2axIB5b/+gWR5sfpqMsjoF7JPdcc47ufZjpieBtxtCfxvTU9fNo
etox86jVaYjPJX8OPJkQYHVq4nPUg/UgbemUxedQnXyF7WweN460jjyp+9Ci85wH0i+M7mTK09Sd
hvsY5cmykSyf2uQ/Y7CPjDI5wals7KOAVjkcyXtlBPlx9A6M3jskxjy86uCAGwoJ7DkoubfoCdEK
uo80309AEbUd2Zhw22S7AwgdvqFzYlQedpHt1G7JpRzabQFBhaQiayMskOXf7PstYy4T/Gs556Z2
UWIIavI2O/9Pe8nS+D+Enddy3FYWRb8IVcgXeO1G6sQgihSlF5RFy8g54+tnAfLMWJRLqjqDIVu2
RTbQwL3n7L22OeoSnHdoq4QdHRcsQURWQd+IHIwUlNY4EfsUxUkmbswOdL9IkJIApsIluHmC39S5
S+EyBacU3Z07V9O3MvYSpAXobia5xV4VCTj4hfcCLj1wiUmuAFwlYYN0AdBTreH2hqtK7mhsNfNt
D+aP8ZZLaDh0CRX+EjON0o1RQuLuJlCG4CDNodK95s75XmPiUJilbf2o2sdGRvUBa+moYNHcKwKc
Fm1VjNhNHStzenmrdq9aAr7vhJlbEvWSoSjYam3ciTEbwxxAj5MLNpZRJ7VYLuyXmheB91hut5eS
QGBlMexuaznLpZjTUclekeUiZae0vQjlQoC5GTtdMCEEEFBq6hKRKafukro2gS62UyHVW5xCdzA7
aQvqKCevnAQ8fuqk4TEOibshgvUYbvDUIzy4fEGFe0TNHAYWrEbyAjivkbPmjt440LjYhaYg1RQH
nyAsF4IcU+HokQsAlVr3mjjHnVu+ZHQTOqZJLmkxPHi0xTUWN+cMLrxFbmSArN0KKfmmJueUcbqN
rZq9ytXtDOhg7mC4HfGrPT47ojlcYCfKXgsBPQipEre3nCRxcb9F2lYKEH9y8joH/2NfOmPpEOfN
AheYi6Uj7jy28nbcdIvLdiwFazqCgxyb5UFGgoeTjlt1stPALje2qiT+iMvSEZlLLZzQaTtOlOq2
E1KT7ThzHlV+EkAK/FRbtXsx5Ew46Yw6LRcvI5XyT+JYJdMs8UyFKEjXFq4yugI39ejKCgkziIbc
qd5q2GtNXct2IDewrS91J9cdfXEIEOvJsCZnqXJizitnN6T1elROzMjQbg3y0R5/s47blYjv7gM6
cTH0E5GybbcE7hP/eLjVS50XUGoQ+oUqoildjp+QYMdPYau54zQVASjBGM2eJbs0U3nKdYr2KonH
iCVlGBrenGvro7C0yrfk/DShPvSzETKPjWGXdkt8//9DTpfrKMSrLV6z4bUY+M+8rtFrM7wq0au2
F6htKCM7aOSTlH8y9Zdh/aS1L5a+Vai/CL4On6l4eSaiOn5Ml+cuf86XZ1gxQv9IdR3yko9x9DGN
sCQ+0Rk3yiexlyUwvm2VTh80/bHLPhj6Y6UBoYUnVFcF0UaJaT1liwSRsgq/pWZSPhMvELRIIB9Y
brPNG/r0mCMb+/DrZcbPzX7BJhKZrb0popiQvusmymMHvyLc5qKluCe1sLvshyUH61rlbFsq8o37
eVFf5NokuKI3lEvTpJ9bmxs0LFXNmXjQygoEhw44MgDXLH1d8Fc5FiDwEzG0BxloWKtqimeEoMTS
aoP0V4X8OOQrT3Q7uxTGLD/uL3V8exCgHQhPiW0kJxb4UIndqbAS62mZCevrwfrlYfpCkJlxgc39
z0OiOOWWmbY2ymFUJ5YzBMnQ/IsIK5Ssj9ZAPEk+ttxDMCc70FsCo6uL5xaB/G8u8H1I8u4CRwnH
vlBBeYgg9937OptqmMntygXeYIPeda5kAS8ncjWo2T6RB77ajEW3Ylz6vSLgOuQb78XElGJcGubb
kXEppVvOcMfMVBr/HpjS0UiEx8CU0sHP7gNTZqZpto1NGZfG89/j0jH0GJf2e30flzIxrehvJsEw
B1q9zUqp3AhSqj5F+8Q0jE7fZ6WMSzGjzkm5kAM4YIoU8XU/VBLC7dBtBloF5K3fD1uu16+vUvFT
C4r2k2JvDQ/a3jat3x9vFxkJVj0Ehhr0NE6fnME7OeNdfF2sh5HuBo7yenlN2hXBuRj9COYpgCRr
veyHoc0Ry6SEPDbYoIPWSibGEOyZu1zV/+hV5VjD1nD0tRp8uFEZ0jglvefz8Gecb+7T/720v962
bUiMX5e7+x+QB/DXrC4wO9PE6+wStN0ARtMiF+pSctoY2C2YHV5tuEfHIp1f7Ch9qzojddd0CZ+G
SQVUmaxoUozJOkeYqY7LbD6M6pZsmcrls1pK+mUYt9ibtiyfZdpaN+vN7BiLVI2dfSEa6I9wWIq3
uQ+vI2qN5zYsUeRgbKlL9qeSvYrATlSU0r36rHRq82h3ZfuXITdkiuvzfMsMkGA0Czq37ov6469P
HZuV90s+C2ELzSpLxbCyGQh+PHeVFi1StNiME5ubLt+05mbKW4nmttGLmlsob1sEphmRcmOXkO1V
j7ROvYI5Sgsj91a3t4YNQX6uTxOhCO1tbG8Le4P4NrfbJkHCPxffYv06DNeUmQyb8OG68HW+Vc6I
cLmU4EKWC+OQpf675JpuKqjnM5WO53yvpTiTTknpysnkQ8pUmCfMXqoSKBB1Pf6/K7YaisAmqy30
EY31xHbVfi0AJPql8NUkkJMgbwJrhowUrMZWU3yaa56rJ3U+yXvZzVkYJ8GxORsNDDW2q+duPWc5
wMqt0mErPn05i+Sr1F/G6NpHV7Peqo2IzgVhfS33sqwrjWDTuup7zcWNwN6RPUpx64tbW9xgjNXF
rZpupJNkk5tADZhuyXTLC5zIt7i4RUDIxps13qT8Zhs3C4FxsIpEv3a5oQHrnwhyuSox4rRrO1wj
fTv2EIv5Ot9KEfzMV01cpuVi8E4vF4SoQ3gY68u8l6adKTm6GNo5Gc+ALrPxHIWnZC9NOU39aYGz
k2/HyaYdESBbD7kLohthkxLSuvJnzV/RWjAfmHwN0HTnk3ZK7mjBoKChz8FYaqvkrRzBpAbUVJ/6
mBCT00Ai33xqk7NpwO49m81Zb87jeu7Xc0Gm7XqmiRDvJeFe1zDkX3Ltwk4x1S6MhNkmNtFVq7eq
1muxXld2kNbV2CtZGYPeFOtKDbztiy9/7XjXectxWhV7NwfKtOX9+jO2u5V+eNjwEROw1myT8bht
vx/OYokreuam9bEp4gzshFCfygIANqli4oLdP71LjZIEpCyugyafoXGpc3MYNiAwUwn9Hiu2Bkys
BnqhLVUHa4e5ljzn9yRtag6Oh8gblNjgiqtyrzNM+36JYaf0VdSi7FNaN7JhoRrAAC5CmtkVwEO7
2YgW6yykKbBGJGZLGGzksaocs5Dil1XYDEv7tPqN1p/Hws+3Gwy5DJYAyDKgsbY//8fKctaytkl7
Is7k0flei+lQZeSSo1C/EqFnt244u1LrdvS2FncItxKZZ+8VL96E/2HxLN0LdY/nnZA8e6+QJh0Y
qdLPyRshqmLwGfpQRC23AyQFX92Lptg8+DmqacUvbd8CIbBXa/vG4EeqP9o+lrZM9QvVN0H9b7tP
q6SJ7NNxpIgSj2M/IW0nJjed563fmN66etBVldVL+q3WwlP2aggjNt1IdnPTjQc3kd2q+rtCFjkW
g9qtClBW3VaGvBV8VkOCRuAq+xFxPgUCkKpsFz07HrQx9Xpq8kxIhbVXp95HeniQijTbs1RSP70l
w7znT5k/ZP4M8WivvvWpFtncstWw+N1+bBZfMfwULrThF4s/G35Gdi72+/9WtPgGwqDZ15qtlMZf
Un9tfPrrFBKU0fKo3gLM4y2KN7GkHLyq8rTBA9dP4aMjNJdKFZe057h2w8ElHZlKP0ET7G1EZFu1
cCt7B/gqLdSucZTRYe1IreZWuBSosCXD0ZVARBJ6rW81hu68V98y3Pbohc9wn3UP57ikA+7cCtkg
6a1UXPpJ5KdcLHsRUVOWPp3MYS9yapFaT6w4FH8ZfFuBoeVLCsxsP1Z9ffBhzFl7LSpPfqLgfMre
S4Lnyl/BFbJXaSJdI34dapIndd5dGnkTXLrCS3uvjLyaQbzpJqabcZUMWyV7oXkUlsNRYk1JH2PZ
CmM7NY+OLm+Vg6I1nRZVxl6wYJLWTTRXmlxcyblNZolHdSkrsK2ayZNU+GierXqq7QnVk21v5iKx
vZHrhEui9QeuDa4WeDzcHnyMNZAquFNWra8bfrv8XfXiU1iuJsPPuXy4cJat4r2k2cdeZc8+3EZK
bvw59RcyYblGUmyT/mBh1va401poiC0gnmhqvbJiRI5Dfis5JmDEpaTBZc8Q1a49uLDBkMRTWPIN
bSuJjI6O7PTfqBi0n/pgGOPQ/AKD586IwePd9iBdCqguC4JltDpnQdf/WscRTF55xmBFCkPfZNf9
5YQ13vevkGHOxNMV9YdVrYaj1RkH1Ziil6ZrwtuowhrLIRC+6iJb3N7cgg4NiYw0SbBDssr2NHOq
Fw2WfpsvH9JWJwssiu92AooRD9G5ipyS4eiZyF3hDl1vHQxT+mxl6vAw2Gn5pOWbTm/9zfrwXyY6
BP8xXlZtTIuIzt7vlEhaj/IUpv7RVImizYTCI1YLJ980zOdk+25/SUWEwNiXyvRzHGOfPVf62Sq2
AnWYqKdxw0ieRH8y862EHZRDEOEDHIIMr66xlYBSGZ9EjebgRLKRp7ESSyATb2WtZ3M9r9ZZX89T
fqGG/DIOF1nbyo6uTXMV0ZWEYWqwr0Vz7eyt8vKWzLe0vHUkNtdeNN/C6SaZW2X5XbJXlN+1412Y
3VlZGwPCFRIexFlFNoVAwsE3KtWXMLpE8Va5fh7G8zSeRXG2i3OsngbsFwhHErIlT1Z/MvgNbSx2
W1UMI5qtICBbxlYmv158kuatKvOkJOfCPJHWhMaagoUJoHXkF7TO03AhfmIYLqu2VY1NooH5dtXX
q9ycU6Zn16Jksnal4vlGJeVN2piGv9nggTL5+bFtYSnWeWKjkZPfN4aVhWDQOodUXBQSrbRRylik
FPp9HBIvNla19jR3UoWOf8xfWQK9wLomkzNZiQWboHRiO9QiILi5Wne+VrINrgYEExMaSpc8bnE/
ROq5NET3ETtP/7Ej8WLQuv7OXEvuWAliXFTzQSXW6pPV5F466N/6NnmpTDv6iEe7xa+I4koJe9fs
km9VMY5fS5puiwkvZNbsKuiqhPTsqFGIfENdo3NT6ye1eahxQB/XsZVYuhItkkhbSKihtx/5mJqs
u6eXSvTPmM46Z1AhscLKIuEgbkzUEmQ5rkZZH5OS/E8rrO5i7SWOyRUa1oEQkDx6VK1J+DCSiAsr
NeMBIho5n0ryCeq4uHVcLJHdYmaoJSa3hJIsa1wy6JnklzZWz6RGm7CkCqakCwFyINLNL6oUGqdo
0e4XeVQuQyzPD/shbYBa1SvLJksPMcFl+L6HtrzEyyI/dY3yifdnOi9jQTBJYjBX6JSrrptPMO9J
Oqg79DymRdQrty56Qu3WDx6KszaBeIqGpH1q/xoXVFkWc7mH/SAtUXjWjunUrMeBpJWL3Ov6p9q8
sALWX6s+rM+LMRNlJkfJl6WSP8l1kd/18XyPNR9UkJhkV6V/BDEYw5w8tnCbBFDVEOt5mDVwuOOQ
SC2ekip8EHWqSnJ94f6LUJIOtV6Zr8iGv8FtK9/misCjVI+QMho322LC9Ovlu/LTtY/eHzkHsmis
6aYs3j0MAC1Ea9dqxTGV92kMeSuWQZAsJ7C+lQQUHZGFTSejv5QdF4fJQspodAyUhViupSUFLdQT
GEVD42UTPrhf/3ia9v6jyY9nb1pDVd4E47vJ4h8r6rjQs3ZuiRmKl82o1GCItTvkvCIzWgBZepsf
LMFytFV61YkVcuzZT4ASHYlEWtXNBYVKdOMbKE5fj+C3Yp2pi72IG7PPzS1vQTIeRq7AuFBkt5hm
vFCFpmHEoN2vcj4AoVsvjOuRpSmh8mTqzF3GBZKCKiU2ibxG6YlY03+jtPkZbENMHlcTGmV6Tjq5
MD9uJXjULpVikTaNZgk4c5VaB8jNiGzkQ5Fob+kAGxo6IjO70TVCflsrh+L/63ff3P6SH/Z2/BBY
g/ARohy2Ma3++EPkktRZuVJsXF9WLSrZ2QRlBr1B/2et6uhMxBDyo9jaNCIM7iDTeTi90+e2j95i
ZW7/BHhLQ2Fqr51M/M1UgkwD1jfTytW/VkQ/P9LAbO63IfmBy1O+zCwQjktbTE+rcDEcM/CRGSXU
OhKHuFuuQBXrOzsasnNdgNhcttF4Xw9E2xLWluUAWOIGfAyxcSfL6uUHLdfsj1JTpwcNHzawxjT8
KATe/o775mn/U13uU/Zgh7Qv7Q+xYJY0wKcMcBilAWB0ZmKzJu7XWLpGct28CKg9ShHLW9A1A5dE
+YA0mbE0neFFpgGAeNT+YDbmgqa/iX5zQuDO/HxGDHAAoGmRjwv9vSSJUKyBW3VWk8CAAHWN7Jul
N/Zt/6rWh0eaSRP5HcXWT1Jp7u7NpLk/UXSS6CeNdjDbAddOv3WSJEwkPYJzn07Som1FM4noJmJj
Mf9C9amn4U5BuQn+VXmko8IaP/r8vZvCkVYKDRW6KRStFHoqM/1lVkThiW4KZSj/76Zskvz/NlT+
100J/9FQMbu/uymV2BoqtFK+N1TA7hlYaf5uqNBN+d5Q4WHxvZti/Vs3hYZKRg1bQyUh5H24TNGV
bgpFK+V7MXH/ZzeFVkq2bsXEnYKSnBLK8ZtTuLvq3n2mLIB1+Ne4sW2Iih8/U2WX0i8mDOsYa918
b8OgvmuUc4zWGkIVYKcU2dwjqigYWpX1VzdqXjaQuhiHSXYFf1edUzOPIQf0yVMa/qnHNHjQzhTo
FPhKyvPlEqkCO1yYnc0q+cwjVn8y65T5mujlD+vCxqIhGjpo8OU91lcgauXB7NVPExzbh6oSzcPS
2U0QJ6h/RD41D1GkP8oLT37dXnFPWIPJdK97S9N6ve8TSX4YYfofhF3rn+Fp5U5d5iiEC1zJa7LO
llMBdDr0/LKehCtzyfRAlP2zKmniBg5S3FLRC1Z1uukVrQ1OFtMBsR/GH6kJ607F8e5otVYedjiQ
Al3wYE1h/ziSuBPmq/2QFi0uhU2YVEH+goBXMqHjrzl0o1oG+mMuD0kBAQ5lQRc23dHsM4b6Gc2I
QoB97RJV82CxMfoZQQhm2lg9KIX00q9m8ZZY9VsqAUOX1JC35DcGzH9ZeDJaYBIJK46OEUKb7dP+
j6ebzD1e6vHZHSdFZeHc69ynhFrdgz0aKnfFx2g7DR2k3MXg1rZuvVcxk6jNNnGrFlzDLWkwbHjr
5M2onLStRnbB9EkyNNi+sD1yHfUMMayvtb61bJWbfrrXFAfDXpKBbyyg0MmKKpimwKgCba9uCtDf
NbC5qqCagrkKxirIpu2YTEFfBdEU6FFQo9GrAjUK8opJjg9ebNorNnx19pV6gWQM04+0DGgwXX5v
8OO1vgbWuvXtxVdbvzB9Y/Ez00/2GuOg36uNA6vaqo6DcQrgPPUTpwMjgFoF7RTUU7BUW3Fd5wSR
VFul/CP8ElEgjYEWBfYYKFEA/HFGZxYFY7R9ERk+Fepbraju2MvPPovQ0KlwHqV+nvqEnlCZ5dXK
VgtxdqU3Dd4Ue0OMw+530s5twfXj/YG1KaNp2bSFotrveYt5LvJybFRw/T2KZ7nIiJJJi/5JwYRb
wiYPWOhbT6ZIWfL3a/KEj5M8oSkpAgMV5zltEJZlKgFmLY/PL3BiL50J1iTuyb5cxKrcx9Fnm2Q5
4MDLXb2M/ZVPV3SLV6aldWXHr/I0cYJioonRDvbHUAF2Osq49GAfm/cWKudz0/Xcluwxe46s/G37
38iNjJxpXdyj6yX0r0QXNMg2wPBRP6tGTYA6n+u6kLuLbP6hbLEHeW8RlhQxp1rjhfCwJdI+R4b0
Jwyn/it274epkN7i1Fg/VBn/rj7U2QP4ben+14ucf/Hp4n2jAbD5AWTV2Jeg//gQCkKycmuQeTsz
cwwGY4nPfWMS+lAnTwYMcpmmbNPa66cqSmq0bJjxWhLeUWEnGSl29uA0mqkFOlSvlyruILEbcBJH
I0RoEo83I5PIGO218Hd3j23x9eOFQscdt5yOC5b++26P/cfPHXMyazhKCbIQAWB1ifTjXGDZlrSm
OQOLhfQyp6c0MccPmAptX6meuR3rj2QBS7/pfP/sqUAhbaOTVsGFMXV+j2FUsnnVsymTDlkNcSmP
6+pm1skbUAPLM3Kt9BIBqzyxe1oFOXnWxEAU9F4hLtGgnKJq+ZJqCarSISN2S6wHuN0qZMzOPKWm
kaAMWu3Pfa4/Wq1d/wYUhdrgpzcSzih3YVkXiqb+9ETuozLvylmLjtMays0xgrKMRlNaHEtuFKwx
AwjmauM5TLqKsI3DoCGLis2o+f4HlRGDEiiwABIw6ymjMM/rqDVAFSvbScuihN8dYbvdgHXaduia
trsfkvVP0qwMr+lEf8FrMVz2rwZleq2mrvfNnuS/ykw/oUZdTkOVIaenUSBB8L001Rheen3EtBmm
NMnLpmWlldsAvlElHvYvS7nozrLwUCcX1lNV2XPlR7UkuywhDZLwauNKbH3Jfi/DIdwB+t9fW5a0
duiTxM66wejnysTQwFbEteJWuUutEDz3YpJ5F2vxQ0PwwjFqR/KYEDI/7K8NamXfM4iTuv++kCJp
g6MgiEWyetLEkWKFFndahd+T/q8m4INzMOvsgOKCbK91phMq6ke5sKIjYctQKKqOJ9vQ3bUp3opY
U5oH0isIQJ3D4ZgzIul7ZQj0sOo/KhqZsGNlwc8yviUlUr98jfJLm2RzMNmyOGCa0ZxyYTBhG8oI
BZqOtaZtIPbej7S+IgGIFBGRk3PNTew8QxwxolV/KkINuVjKLiM30ctnEoGvGzuYzFPyUgdVZaZh
Mzo3u/TVnCbhzCpS2QE0AfBoHpOZkD92Vhs9lJqkvuj2H7phFs8FqQRREmpBpnfxeQKAdd6/YiH0
91d10djcfcfmu/1EFGt3bPraOtX1OpErBASwV/vxMndiuAyYdS8F0RQkhK0206L80AF3+JJj2/BG
u19Oa8bwHw7oJ5h0tyJOsTGFo8ZGrgtpvupLdiYrSoa5DwO/qef2q2yz7+wW625JUjAjRdnfWSxI
9u+apVgdqwEyZeZSzx4Je+BBNnqF3EV9PMQtmmmpgL0TLR+FDA4CbN9Db2MeMs2VWDizqw4d08VD
hTpq1KrpDKx1OiPI+vsrdZinc2lzESOt4oHLb/s49vX6aA3Km6R3+hnv0PL4/fW8wxpa2df9u/31
BTmklfSEWdFaFSFyrN7Ol4cE58lZUXmOLyaeA55sj7YQBF8oJjscrQnPWTQS2LvKKzk2OZz2Q7K9
muyvEjtJBAPYmd1EJ8jG8WkDkR9OYNXt+6EbV6+UNqBZZXTQZZgoI4swIIJKm70cWazMrY1t6dxU
h3oUM3Mr874Zi+5my1FxriY5oK3F76N+WkOdN85U+y0sQpyb5rR/M8h/kcFlnORl0JUg0jd1yqSs
fpovn5slLp4lJjA8yK3XFvBdUyfTqZBoGSB4SqPGvuA/IrVwf2nFNnvdD0PypZksOP2NPsbOniUx
bREjHVuwcstznIgrs4f674O1fWvZ5Jw1mT75w7w2l76p/hw27jZXZul2RBO75maEmVqLULKiud+z
H1hWM4xMGh0+hpaeIonsAjMCvtubtQJQhGgNK9aiU09/58A2oH6QI+LlclrZrKS/CRCyHxqt5sJJ
4+6akQx5xt/7hBS7A/MlwF2WALzSTgLLrrE7L2KmnTZ/YbCqpG/qi93f7DJN0I0q23Uua8sBvkzE
vkFBRKtFkCSbYb1kxE2eVzJgDc1YgCil6LW3r/ZDpE6sahdtRcgpPllSUgbESaNdkFrjppeqdi6r
8dlSeprshgClicboiKVnvYg9hthaq0NRmepLXRSfGtNujnGvZqh7QxRCtQ4Ta44vWtW1Z7kfq6Ne
gHCGKEcUdR8iyewturZkBLF2qWTs+4lcYvbQGvgyTeMOfT448YB7qjYi/BOg53piUciDxXeOmE44
1byctYLIzpAwtruxHqs7Sc+iO8F+Xzn2yXFYpdqNx4nJq93By5qQjwAK6I5ao4ggBil8GHXFJnqb
Lv1+GEh7PNAtI+bEWI+zFbXbkyLug6oo3vTts5AaNojcqi4DcuG7+8go4qPOygKdeEx7LUq/iln/
hmVC/zzqJmPzaIlfmuQU1pyNxRKIadJ8/X6QirCVjkZhHQWfgVMU1Snh4jVRAVUGHW+tWmYLh3A1
GIGotLcdnf58kB6NQ5rNf9hJHBNU3MUPEfpuO5GMc21M4Qf6YVelA66uSKPhrfE6381bHMmyrLNj
DfZ8Z63yKRQNaRvWPB2lTC890ACNswjGdekUarcsLU5KMSxob8dvtsRmTK9TIOpbg4ve3QdFi3BX
pHrI7AvfD0GG7pxipckG4jAVPUqeSP5AMr/MaJrjLnyi6/lVzlLx1YhK0PERAfajTbrrlm2lW6N1
VeE/O81M6OYcy1/q3q7+7Fr9WkHYfM3DkQmjiSkRKc1RpcHGCSb+iIEH/pv/HWqSSC9pzYge16fp
GpH2tpp6/aTPunZSNLIYK6KlfJiV1mVIJMFFrX6YFZheVSLAhGGiCVhvRoesYyL0m3X6z8s0m2Yt
HyvNBE/DSu3HzXKlrL3FvaFg9Q2fIRT5FwjWCVYrZofolA2tVR9mrfk0jGXN6V+7O95Z24+1UnXr
PCe3ebaVg+e2ZgrKC0b1KTZj4csAAB8Ke3lWdFyHRqQU8gHDTnw35E18V+eN+E0H6F8QO+Rpywyb
hMrG/6ceHqGKptUPhAzGNNLv4lYNuDZkRwapaSUVBoThojEvOPLvEgRuE5UL0KEknRzmsrLcmjT9
Qsb3cGxG+6nq1C8y+NffLOj/RTiHoHBDPMvYPFVavz++2b0YJbMwOjgZEabOpGeTHa6gtSwgkq+l
rLytK/67WkoNmkSS/JSiKcmxrbvQTCQsJLafWHGEsfCRUgoUx+TojeBgLv8/9Nu3YKJY8sP+8rUw
ecorRXxRMiy0lUQQGqRz+5F76beptm6R8WznL+HyIvKXNPoU79X0nzQT1sNW3UT6ml9Ur1lF2uNn
Ulg15XWcP/d7tfNnhtw5s9Opq+7EWLVPnWE//PoiBcvwfjPBjMLeAI+6gXEZVMKPb9zUkLhkLLTM
R1m6b8149AhhNP3RUKbPFmhnYtXww2ejAsZ3zkHUiRx2/nge0oe2tu5auSWFTtErF+c77sFekUl3
B7oRJ/FXzeqihzrF6RYhoLzvBkEQSIknv5XxOhuGuJqqNn82Js084OI91A3vRyzwQZA/0n+IhPTF
blBRqQOCtlQtevJ5jG8hE47jaoIPluCwZkp3p5s902utRm5StVpghGRLt0X4tPap9mlQl6CQSvlN
sb5assBWbq0LMWkc+qpZrkVuCuL51II0VJDvS5Y8o5WPn+3okQj0HOEVUXBqlpIK15b39oDQvySj
5ziaA6A+w5xucjIXV5boR10tvpEOM3/siqTxjYyJOQ+bKtAtKXpQGM8dcEPTVNIZWkGfvmhDvb5V
evVl7HGG81HqEX/EpEYPXee321zIicl3HSS02Mc0L0kIgGAx1MsXM5kqjDmRHMw4FhCJ79KE/WAq
anrIJvS/v7tU3l8pgOzw14Gv4l5AgMk7rgf/8aGe7HY4MqEi4jOUXvRx+iteMauTizjc2E5VpDT4
mW1Ox3pgV/frH+Bn/hu3ISQg/AhcrJbyXq0WEVXSKYDujloS4ruJjHMvGpq+fReCIsROUxprsKY1
apWGgaYlJicZkM6tFeTNSY2ckTw2NqiWaw2fi54edc5WVUd9M0Vv+NcL/OtL/YHU6d88Cn5S9fJD
c0sSNG1o13AP/fEzFqM2HhXYZ0e0K/S5zPUeIBAp4OB3Ud5pf7LVWW7SwFDs1+/Y3pv/seVi0+cA
XWUidYQy9+4vXpNMCwUj0yNNEOxFUn5nGiVriRB4KK2551lPY7QNQxaYLGrGi6qS9c6Iyjbm7p7p
prvQDebaolXLOJvcSpwkTpYTj50QEQq1Ny6cWvkQoTDKLaRyLT2doqjIOE1mnYVQ+idYIuD42nSA
HJy4zKX/tOyQLIZxcxE1KSYqVQVGOpkvdm5e40yJDzD0dKcRMTahejlGtc1JXaath4zID1ZK6lsm
btmlU/2pnBZXqdEPr4jD4vI1trk7Ib5kTNkHyKxRIDTPSji/5fUiBzTitbMeElw0LaVNFxZKPZbf
p9+86z/NgC3a49AfzI1Gq9Lr+vF0K2VO9lEmymM9K/rH6Xletb8S2yieUo1IV1Em2a1OpIehemMz
nl33g6rQXCzrUAnMyRofmv6vbC7Tu7kzbvOskC2KKT3EX9Mu6FnsSXXEliUK+gfvLShaUSUI0LSe
GNGVOBOw1+GiFg+RqnwmYlj+yHCfJgusg6/L8BBbLK6UnLzQleSlp7Qg7ZCnK67YvP/LSDnZ3Vgr
br3E6l3REU2pyd+Z+lpj0WaY2PMUIkk+VlHuV9Xy1BXZtZfGCvFNMr+Y4+hW8ySeiyn7LBnSQ9JF
48fdFDyGf5ED3/2mA81z/v2dyZJ58jNe5AEMwvL92Le2Ij2SiAk/oq4lE0ZoW9l7JeTUwJBrtypa
b9G9UfJk3ZslRH/+Knkat9uevPCtBO2ULCjQn2JldVfLz7IAjlKRBcAEKBU4YIvEO9DXIO4CdhSa
CKwVrGZgpichAu7HtgjC9CSJgIqtIMlOKSkuhC06ucVeKyitoLaCTsZaEQxywK6ZC5MSHRTqwO7Q
HAdSFwjbH/LAtv/D2JntNq5l2fZXEuedddk3hcp6oFpLsmy5t18I2+Fg32xukpvk199BnVOVlVnA
xQUcQpBqLKsh91przjF32vXHNHdJtBuG5UfWu/76MyQ7foJ5a7pbQJj8oG2BJzTF2w73JQeazSAm
c5WNenAxiu45ifPyNMtmXQ87cf2p6h0/ZMkIHsvdyuulC1EajWTej2GSOulq8G35a9qTJ/ynkun/
fI//Hv/U938eieR//gfb33UztWmcdP+y+Z+7n/r8Wf7I/1ju9d+3+uf7/OdTzTSs/H/e5Db9bmtZ
/+7+9Vb/9Lj89r+e3fqz+/ynjU3Vpd106X8gTfzIvuiuz4G/Y7nl/++Vf/u5PsrT1Pz8/Y9vEjy6
5dFiePd//HXVEgNEz/Z/HFKWx//ryuWV+Psfj3X5WaSf/+seP5+y+/sfjvFvFBPu4pOy0W5j9fnj
b+pnucbW/42pHJkGcDauV1FxVHXbJX//wzC4ymRsgEBiWSIv3BpZ98tVmvFvHKV0BjjQ8j2Lr5L3
x3/96f/0Fv7jLf0bAZ73dVp18u9/IHj458LHN8CcMg1ieAL+Bjbev8ZHWBFX9LaWhKysSHB1yIgs
Stl8DDHd39bX/Dt96OSd0y3ZfssVPGumtVFdnzurzsBtldx3uYIwOxCjQ2SeaMH4D0w8n3tKqo9m
SHew0bSQ2FjtMHvKf6ZXtTXTUnt3DSEIzVXVvous6L0tAcizlnViDXkj7d/NdXceT6DzhvlxqVmK
PkFuYCOjs5VKn6WufWQQvr81HFp56SSv6VjnKJgbZ0VwGxXEnEfPNeuxQU32eyWxVptNvq6ESDDl
9vmD3o8jcXr1e+t2GyMnN7eCroCEmuW1nCJst52XrINg0lZw7khC1icozoalDpkV4NDSLPlSadHj
NXrbEdmTHQh8rPzph1mxcJklOmQZFN5hqPIUoTQKeBfe0vug9IPXF+baCowcpPR4pPZEfUPWQYi5
qHuMxxQwnOrifWazQjYGil8b3eo3ktozyJ/mVWtTLFmCJT6hEPJ+sID+WPEu6l3vy2+/WwIpfioH
c6KfskqmLsmWqHLj6PVzcssiCL+5mUQvfjW/Xm9Lfu3GMCP16fiMT1Kpq/s8M9y9Rud6T0xIemkn
NBsF4AGqxfiwsFcAoyLqs/2uQOFUwbDKKKMIQKiA9CB10/zyBazXhKWRaXtO4Ag46arfzPSb7lh6
MLlv0oC0SM2mrCvKkznk+U3kUrC6Lf6V6+b1iqmwGaTqZnDLLHvcVsq370QFt6hyGuuiMqIy60xz
HqmvaQ6pllBeSwL0GP32jRibLCwrzB+Oem1TXV/VwpMPbuO4GyQF6IwbJKegZvJDCp3iJMko3Zqs
7e9RdpErykv1zHtrhkFmmx+F9C6qQUERaa98xeckdBcpBciN7x7pgJrc+A3+5rCax8l9oK00Ewm2
qWmSn5UHgmDuM/NYj052mDvJCajy3VODHXZrCxHceUgENyoY2keboOWVWWcsfdXS7fUn8TmQlZVN
mftDvvE604hoBI58KswUhVZPKirS6eHbG+NfSvr5e2+1fghdq3wmXJLOY1tPF2MQwaaWpTiPBO3t
LIgC0uXjXI9dv02dqbuIwNJWmZzNl4J6NqTSs76Cdr6RjgVrnbOmxxiSqUTewZ6Mgw8xaagsdT99
hqWo0/mz4vvUcZudUOSazXNiHXyvz/at1XvnzoE4MCFzOutj/uzABQuxDYrvrkwPRW5Gr0mLZcWs
K3xjyfKJy2uL0DTBLVgLIASN3/1WLnb/avnTNHdd+7jLCIPAXO264tznpgXLxakfkoKjAOGw9otL
3RWyGLY+a8siwHUJ96y6N4msK2GtlW2SznUeHJEqtJDBV5EJ71XFLsHWyiouplbEzJOIlamIvD7m
EnMqxa51H9l+srZaJV61rvvdxVbyU1I1zplHru5c+TfZZAWfNFZ1RhBCfzJyYnlKhzazO0NUs3xB
lohtpaEtq+DeRW0Vto7wvsHwhZoXqE/lwY3IHGKADaS7pE0tKk/DEB+saWHNeO63U85ws63RvbDa
JMCFGKXdYDbJs98YeCiVfsI/3q0FyXI0k5P4ImXm32p5U/AVAC4+twhDkkDGlzgbvFuYPv/rCgN9
8Z/3yKiY/7wH+MH3TjnVoc545kPTfqWGlr0b3uLEiHN/b41d/u4Sb08eXfzqUDUdA13aq773WGq2
ysORFVFJGXbzZDXwPpf9eS2bXVRjULo+2gheP4g/qyyozrov7ceqif216YzT1tBj+7ErmuBkM9q/
Xmkut2jq6eQPaXC+3kD4HqwJIi9Drel+T14SvHUWsdNy9J07Tsb1w+R1/GP/2Pb61rCBwl43rZE0
9njJx4rG/mZ0gpdAR8xUcg57Zdaq+KIQtNhEbfyW5JwCGwaTd2mc5s9NTX6M7Vcav6UEBrLcg8gU
GBFRhVx92VRWgOpMHx6zdjTv7bF5ve7uVRPt8g7gwXWzzHqIfwXGu94T9mv9cv1tHeqiTVbxQS1A
Mq5ErNkfvehfZddpD4GWBEeQw8X6ur8smvvccqsnjxzQIWqZkaK/uo3qGUO1XpX3EAgQw9ua/tB6
BoKoaAnFS3rCvswMDUacv8f6nc7h6pdeuvEqjhPn3gapdJMgLdtmY9080zf96EdLvot4enhLprF7
6WtXPhQ5zha77V+0wLHPUyAv8GqOhM8zd9RG496z03ybqsBYFVjowqwf45c4QdruU33eBeWg7VKO
DdzYVyfbaOVWlGSbTgEWkdxCfJZl6Ytr99Cg0nF+WvSYmp79NAMHLK9GPVL5tdro2gR0NfatQz01
5Y7FkHbxge2tnIFIa1na+9lyht9puThXU7JAHLNe9cJNVm3s0IbXOBD2jQvCPq6bVR4NzkvfEBdO
H9t7c7waQNigx5/Cct46VzbfiS/OaElxjFe+c0zzYS18d/wYhoHZynKap/OV3DoVjJDZDeSHj4FP
GjpaFIIRQ0uNzYM/a4duOQVIrw1IIunGm6mFcVP6dscQ36r2cVqoWwW9fitont9N8LkIbqnKB4h2
zA6z2HtC/JuvqqEzXovrmYO390MWnAftxv9O0/lA/Cxz5XrwUM9pCUeAbtOKuEnDmROqaSoG1pMN
z4G8Ka1O/R/hlAdNdPJHtM6xHQLvl9nPt2afyF9jQYanyeNOgNiquui+p1J/nIMy+Ipc7bkPvO7L
1Ya3RUT/OWTp52RMwydNy2+CX+LPLJt/G7kcP6DzMSsbzfSjyiCv+Y2aj82Evg5NCTa2UXQAjJzp
LmpFAsV0Hr9EoN84QHdeORBlO8Nkxeb2xj6trOrOdDDJDblIHk2hjys9IFw9t+kHmzNPI031s1XY
TOQCOwkX8mSKGc1aGcuZtZHmI6kNzkfWsOqdABq/2BVT8thrsgd7Su1N7HbdWbgZWjHLgFnMKij3
pDxMRR7taQZEp6TI0HY1gXOnd9pivXJhAs982jl3xQ9xNh90yajKymT/M7aXMlbprz7v3TBqZEso
h0MrMRdwypTTb3gnhlda5IpPfqYdMCwNr7qPP4iP4kOrsdpubXFzvVWbE04tdQuo93KnXsfmp/cs
y66bfD7KMBCjOF83mygUvE6vQ9VrZxKL45Dlwo0kw+BRuZgQ+QDFu8od2rcxad89B9RUXDnTg2Vm
5+vuxB3LfdNgzbRZlxDTlcgQUsl00Hs8C4J1lWhBNmcw1d5zE/g4R/lfkxG9GSzLX3QXro1Kkf//
46YsduDGAIYDaU/XdB6TX50mSU2VqcZByhX7WuNEL5y+eGylU4fXm/hY4XQmpe89dN/1EOvziQHa
eDtOCpV36UUfVuIgweHR4jGBJm0MyYMCP72Pe2veMRjPn1TRHDkRbByvCl6yNMhuxGC1UECM4MWY
uh4KTY6o3+L8GNHf/cCiz/m7eJ+Zce6J1Mu3190BLrXSAVwcx21+iKo03vy5f2bh3PN7DBh3x76y
tT8fxh2jT2s0iGCpc/OW6RexZ2KuPrw460hd9cy7uS7NO80iklOO1nZqNPchphe/z8TUrisOWC88
GmtHE0BU66vmJUlrksINvJammzUvI4UXWtdG3jB4/iWh8d4STVJs0s4et4GQ7VM6+Kx7PSQTZE3L
J2RoZGhiGrbQBmFCIyE6mFNxP+k+i7Y2WF23otqsj/ngnvrIq07BYOo3ba3jmc37c6v+Kx8lw8qi
pCZO1/1BQ4y6N8j7pkhJmcEDs7b4lDxcL+p05CSlVfeZPYswbRVD98rMdpFgpVuNbf7oD1r2aJUQ
F1xBLtCyBUe63brCttdBjPsxLvD2juU87vUG5rYhkoCZHSnNubC0Y8R58HXMK+BLc4qeTj1qejrt
SaxNV06v+e+mCJh6NMZ4jtpyvNRa/VW2o/+eTX4L66iOWJIa6PhGVrkpFHNdFdl7GSNzTzoKy6Qj
h9szu7ci1bpLWk7F/eQFcXi9WaZ6jgM936i47va26LUHbfQG0tMj95cvXuaia7573rBVmuT6fQuy
8can0byrowjockVSR6SjvlmeD+lZzkYh59xLux3eZzO87h56W+59kRZbq8r89wLGAZ356lkgug5l
G89bb6GOq6VCw87S37SmG681cjhfzNybt44N2y5zaDHNBRlvKWfsA6IQBPvOpJN07eBgy+xhAmBm
nesxqT+6wCLtJw0eA9wNx7blk5YbgbsKYpj0FIVxsI/GgWOODaHBtwus6X47bAjfde94+sTmOP1Z
jbp753UAGGh/36Y2ZUjTFe5xFEZwLNqCU3811I9uxuGxI4f4GIHMRbscfDVV6UAgcYoVo3f7sQ98
emkBuiDGqzPeahe1twa+oupJpcPmHAv7zcUqdTNx3Vq6HT4xMubPbgeKQZotcM/+IQ4q/3cNot9l
/YIfwMoJLSUJM4XWFtgpHslli+HHAKmwzCgJTeo7m1r96tTThHZTwwl6NNJPDqnJreGkLqqz2Hkf
zCGjUw6hrbSxf5UOJjfXZTkOblLR3Wz8u8HqHv18YLiV852+HmTN0fgYjUbdm6z0G3OmE0536Hew
2L6ERjKZhrcz9hBS93zEtnKObyyLKepIyRG2Wn/i2DzcJBNmhaxTzxhn+0MVG83tXA0nr9U3iTll
tNpVwhZ6RLPAbjE3uLgrl4FebdvTG5q1jS+MXZ765qc9ah/X/0Bd//Sr0rprKDrp/aQbFA7Tl2Y6
Syx3rM7VSKHuVd4XsW3OzmZRf/BiNR5j8vB2hg49s65w9gmV3Uy6Xtyi9p3vdB2j8OC6A7EroTlW
/kFPVHbU0+Yzq6zgNsuD4r6qy+bPvtMUx9Wq5Rfdjo2+0VmFba7YLRPB4U1NrGCVaP62jXCXuLma
Xg0/ssImG+zTdVNh1K7qFOyVRxBeE9Uf1909rfi9T328zt3uxQZQFRq+S1ZWjKO4cCeV78HHrz1H
BT5+lkJbsRp31wZY4lq3CQlMhgEDbapO181/XIjrteX4NcdlutO89pdbExEbta5+wTnpnSj6bw23
19GjsisOgKdEGaOW1Heys0BOaHUmdVojvdsk+GhqZBjXDUvJYatNUcwcunIv6KKQJhMcxv8Z8or9
AC8sbBbmsVm1ySU3smLltoKTLKIFBNt9vnimvV3jFKQ2aPJiGpp8HPLKOgU6b6iiHvhoFGv1Rqpy
l00IYWw4/veOSnKOl9Ga87RDRje7aoV3ThZRvstLaCJBCSoq61C5DC5Jfn/u45y9thSo9L7Nodjz
4T82nc7UtfOOdGm8U2UJ7xKFTsFXt4V2IKkrVpNpxsd2il4j25FnE+MWTfjMWXt+b734XgMjHvXG
eSr94Uw5LkITrMNgE7Gn+SnxXsVtyarpgU7o1kBE+lC2hb2y5qDZXTfR6TScf41kPQQzjLxMqrd0
5ylaHuQo4V4OPgI1pcivmg+9fa8wWKsZhG4ku1WaQzw2rXqFNyd5rmevIPjcA4WXa2tdS+QhAGlE
T9Cw1p2tvRVFy5OVpvurVwPqPnPl+ElKamhd3w1pVN1pusuce1afTavd+o3EwDaZ5F+hDI3iWp1k
BM1ktPp9FKRRWI+9cePNmnE7jOJZ02IMlP50UpMFrzOv+fIlCOHKrMlxsGRb5kgxdBtgpU1U7q9b
/7iwxVht4oKnhS4Ksirt0+PYWtXRN9t4UxicLk2HoL5uluocBFgELDO4S8fkibLHvZ1sJiKt5sm1
wSftWTWzfqBQwHfv+Pq2tlI9dIyG1dZyoeYYr5eJQC7t+iwcaPw/uPiKWYr3pChVffeQC/GRgpMH
QzTNR6RBnQhd4auNysjXTGh0rfWchcKIqOUpizB00ADY2KbgWLY8zWZ5dk5V/nVWYixpbwsYMevM
E+673sWv0HHrB+F4ydmBiB5e98cs3Va9wSmgGLWLMRdLElwVrfgKmV+GdUobj1ov0X4Xjm0fRjDx
h3oxJAQdvi6ZGT5j9+QMmLy8q2fRPREGqlZBYRBT20pOjspNtq7v5nc6r0xpo800RpFv7ShBO6dn
2SEewEjqBTk4TcpBrWRsfqjw7y1qTfMwO2UeAuJ3D04GJaOgAfGXk4AzXjiPo7y1BrymPt+7Lcmw
822Ovw+dtcK2vWxeL7JooFLwauDMy431TsAIQDz+iiv7gNoCNpERQEj3bJ72iL5X6mX3PFh+uZ7s
Enib58hnrSf2xc+0GwnFbKUlNieR2AHsqtmpuwZED7wz9k6mkMmH69vjSmRata8M652ZQ3S+XsyN
p0LRml+SBfS6FGb1PI66teSCUpnyqgHe16KVoXcvqF/N726k6SmG5Dcsxs1UivwxMVsrdBL/3Rpt
7zyOc/nSlzmMKcBg1y0kTeHUDPHTrFz3Nqv7OwseVFvX9AJr+2dSPH6ad85ODqV+njxN3nS0QF2h
ZSsCwAyQlHFAlB6G5jXYafDcYkB1aRryWys3JJkmW7V8OR2/rxF7+XEe5on0SIfPWGd0mv451IF2
y8CpezW/00DPITNaEVqw6HccoW2tzeC3cDDs6bltlKEzzcahJSIN3TmkCru+9yYEmoANorF8aa1R
4+MtbRyIu0T4Gm+3QYlRGThZKd+JLevPbgsyRHIs3JJw87tFX/uVVfN3IFz12EbBdzCapJun8/Bi
jrGFHTlPTtfNwTZfAG/DKK35ttxYQ+m8VlBLWWWpW2bpMmx4J2+Bq9loSeJfdWTyhwK1phdpTn9d
ERDHdZTS3lx3mXgIV5K8qq1eaRrlDinBqvTK7TDN2qWp3AAqDug2vdfRAhAWPAOdkC9N0bXPVTyM
925RH2NinJ8D14x3ytG1lduQ6sr7niPOLwigXC4y+Ih3LXKxP6+I0hJp+9h0+GQY1/aqMEKtmqz7
WJEjoJRvrGuc+qdkzlM4ULm9y0q06V4ks9c5Vb+dxo1OPu3cuC1r6BFOfXLc4a+L676mujemZl1l
Ne2EpfL267zIwvfSzQlNk6ge5iIlvGMufs9NT+uJNN5DZxjVzWR0NrPnJLuLNWcJUfbUi5UjeSgM
1v3eNBgQzttaWxnUUxzv854wjCINXVeZJKvkzxkaG0LlSvdEkpa+npmsU5NovwlXNo5d9WOXdCYi
14fX21A/YjmMtv3i5EA4tERtdikRWHQJll0kQ+wEHa0V3vASiATah9U0MPWK/Y5JmA7rSktze+17
LgkLUz/cmEC0nq+bo/8UD6kJAb1KH4niflOmnn4yXmtWpj75t+bQZPcqgv6b6cdoHh/bsYYt1/cj
nDUubHqZfUgmymuBnPZoKxprysyCQxnE/sPg+OJkTPrb3LhDhTZmTFYOX5GNm8qnuInlRx19mnKA
Xj8TEF0sWZ1m9iESo3/wc8d+nEfnjlJ4b1lN8OnQh8h7P3rRIs3beQFknqDzsJlzHllROc7n64Wb
wDqbsX9KpTEprKLpKCbmXl7Su/cY1dpwHnCOl5AqyERX81OUCm/tRSLdKQ5mR7SK8JbEGWFucSQb
zdkPExyNJngunax/RAKBtUuvX8yWKGvGG3eYlAIWNNE7eVf+rVVmCarMrnrxR1rnlpV7IYPc6sV1
6Ee7JmW1DRx+UyImWhcqglWq6WiYqxFrVmWpW4+xH+QCYaxQTIlnve/3Hueiy3WLj/1D6454Mzpc
J61ZcOT0FhqzNfZAo/LFo016534YVLFxx6C6pb3THDM/A0g1bBPc58fcb9oXGTEalX3z6g6vjTMI
8kKy9ra0HHGLmgFyDIZR/n/d22bGzlVpdqg8vLGljMkAwpTF/QMid8mbUH7OX5q38SrNTMidjmsg
0QiAVgNjeGsCkYXSsWmTdnbO4DKiTZzXKdoPAAJNgIjV7+bPZNE+4WzrVnqE5aeJ5hjSagXYRoP9
H3egF+30WOpAmqa8upGV3V50NAHbdrK/QD4AQ579+KluCaor1bEt2/Qudo30LnK4aC0yHS10zXbc
rzstoT+NyOVu6MiXaOGAxIPXu1vLaAAQNlBmPenSri7d+hUPowqlvkg+gnQ8VDIpSnImrpczZyAh
5xFCLDktogVGlhRj/1hYjRF6ea1/88ULS1JbfmsYAbNm8sAQ0KqzJAPOhPf94EDKeBo8zViLWkHk
8taNF3d3tGXduygvWCTq3q4tyzcnkcE7HhFzRaRaeaIxXT81iX4aivmr8TGyJuUYEoHGuMao6pdO
j7Z+IIcHVJ/L0lsb3eRYCJaGQqb+mogEMgWNZq6OsvWrI93qr5JZJHQD6LxMDlN56Ez/vnNFeTf8
94VBgKSkra+bM6jH7n9eNMumjKaT6HR4YQ40nxE252G2i7Wrs7TxW5CDcDucR1oG5qGm0ArjRrMf
sx6dmD70mM6s6VNaRvuDbDXskMUk4ehDzWpU+20VsgxL1skvaUTYMf0z/dCYaOp7M7oUOcb0eDSH
m9IN0nOQIP4oNE57XZJ/jmQlhsLQp42kZX4zFd0TRwDrY9FBrurZFhBoTPUg/Pyj7yLzw3f4Lma5
kd76ozdfplb/zQKPbpuSz25d/co9RKNeauRhmcjuPWYeQOjG2LzRLzRxnljFK8e2GNLVlL1EXUk4
cIK9uZjg5jZx+WkPePQNN9n1spYfWuHkayPujLOJE/XAiHvczhQhTyrlzw+cLP0S2BAt4svMeWpf
QdviVkGPuE2muv6ga9whhft0Es/f6JIIupJD+ZJrj1cgz/ak3E6rgBC1xyGbmco1UMVnsL9FQDrv
SG5GmnT+a9BqxtGprWalE8qxIwVCArmhPZgHY0z/Mp+cDboBP5zKdLqnHOqBaabTqfVqjYRFYqWw
ZsFzhHO0N9oE0aIzvGT01tbmSIRLAGZ/N2nmxijbLJyq0X7o7QjSsO61UPzM/g0YF6w8Cf6U3hqM
Z9s56W7unISZUWjiknlGjbtuJ1N7m+Zs3De0LDeMk7Q3ObdfPhK+e51FHPFN7sd1N6t9a+PyPu/t
LsfcPIJ1F6mOtCV1ToWn5ziMeLBUBtMKewSzkW6IXuykD693Z+5S3iRVm2+uv5MOCMNHoXsE1UfR
JbJ/6zq81aLxVz4Lv12Vjum6UhJmhg8idJHISOQzM/PZFYNleTtTfB2CvPhNq4DDhamX7+WoLwXx
50jIy52dQ1ykDOmOqkXImaW2v4kaGBY+Cz18Py4ePXgpHk7UDjWJQXoxmKeGJNgGFXRsV9le0zoH
KgB9SjIrU0y36SGdEv9gFy4Jj7CBQzO2tcdEfqsksvd0yv011t/iXbMIx7Fyld1TuamwMjR9zVi7
vFlaPOkYzUg/Q3/plte/zKHiBDprJhh6DKGIbi9VYmEZL52QYtpdj+65aolNcGw4qL3EUC+JoNWa
9iYm+nmczVPRz9HGKZp5FbVNdxcTGLwSdvpRN+XCsYe3mJrmQ98jYS8iIPVDbPfbqMDkNFtzexel
cOxFbZLOiBbeZ6LzcL3IFEl2nIojEkfMOMTI2Zy7jg8/8AdxNETfhJnBxy2brV+Uycw+8cSrKC12
yWj9ym2hvWpJB1qe4+NDhw5vq904VRefi6xXUCJ8sDpfaTYDUuHopaU0DqR/oeirkLySFuKXI6CG
xCh36EVeI89wHvo4sh+iWZPM5OZsn/GGPqAGdVaN0YuQBe0JseDv625/ub2pfzOIejSUWs+kVe4c
OkYbFldAUFX1Y3XjVcq1z2LjWRGnhckHB3wQ/XLM/hKLOWW6GXTrURFRQyfPRFgoihBZVXbrFSU4
dM8jIanPjZfZdODYLE/VneVtXdo1IVzJZ+Xw3EYfGmkXg+ubcxzBJefYjZVW9q2zXFz/x9FJbsYC
swqjMJxFsjEhxundOcknYJ8sGlY0TKnGA3039trvEslL6KTZp5/R2s8Nc5uOnOiUkSRr2YzMgmpe
uxjEnh03mHkDfYFwRWTcVuPa5gOypg92nk0zOyRkIArLNvDYmqhn8bU+RsM96bzZwbASEhBK8z6h
d/yaB1vX1sp12kIkcf3mV9zb74o15KGcBnVD2UM6pa89cs44xcPs7RgSmnvWJbR06t56dO47jC4E
XCehjOmRycaCWgTfCo57OkDOaD8XFFpoZ3LbD/FRYZgNnAr8m0CvnQjPfxyw4LMcCygLg+SZZapY
tVVav8g+j8KoTJuzTMa3PFp3oAxWOSGsT5GvGSvXmpMTaHjJ6RGBs6TGfGkbw8GibKVv7Zh3NGQA
s9sO6jhKCk6BYg41s0PbXaZZqA1IowRrKO2+wo+eh4S/0NDVUhzFPOG0bt8Y/3wSC7hvqJIAaIFq
IUmyvgcsBzgAt6wHfmaYDlqH+nxVFfra8NQDlYR/E+fFcEmXiwJ5mldBmJ58lqFt7SYBDr72trLG
19SX0U7sA82vDqNnPOla7l9KTSRrFRsTzNRg7Qd2BCXbHADm5eQKumRzMLuCyKb8i00P7II/Nt/w
+fhgRiLC2LKyi4qT7EIFRh2h3CYsFe/HrMBoR9S4uP0A5MSsiezevZto9q/dAPW7O1rPuWXJI4rr
6jJoJFEgdR7W1019SKx7Qeu5YzHqSOBSixyBg0s32yugwsHWMh8nW+hb4cJkKXNtqwo9ufR7ZktE
CZiImU3b80nVoe4tiuISN8DeZyttqVb6/DJkYty1VpOvmsbNiWzW1S6SgEiFyplNecBNTc08z/b4
i8S/4sDoaNbCzlfuynFa2E2GuzJEx50IXCRwqpGXsSayFtdlelBkSm4bH1NuRW1/8XrFKDhoJZHd
ZI5PvdrHtU0kWOs0PJGZxPJ5KDYN04xqVM2dbufi0ji22DBFcNfXzett+4yIAwdX59ivm1KJC84N
F93XvIK4ncFUS/A1W10W1h1RVlrf4l1YDCKUj+eq8aMzScArdIoE5ImeGeLg3jFdgtY4q9usKZGy
wFyh4/c9Es12U9i6dfbIGsHmb1xI+DIufu3aRzWkYd+OJ/f6kiQcq250W3zqkvcacDPzXCMnCyK2
1znDFXRbvHuNMXF2SbIX6fewvpWp9jRTJsApucZsjovALapTN7Znhar/hOhzL+z8Z6jKBKoXvlgv
qN3liFevHH3bZhHO4sLYjomNqRfz4CUpy/QuwWOb+Xp1CQirHZLoR6txZLh1dmzyvDv1DSYYe4hC
KpBgC8DCuVSjLniodJVFP8YQD/cuDmkAvrz4VqZkiI+Ug9AUrCSiW1JVmRyQKe3fzFqUoKX7GlrT
YZlwGwmWuqgdjL3NygY9xfim4+Yk8gWYryOiizfw1Ouhrnb2oJuoEm+C0ppBpWsnPTO6sJgmdVAd
BkjpRN9ubiPLEwc3opmfjqZ7yTOfibMp+3DIU+9y3SfMSNuwf9cONsC/Vn71ujAP1+/qjFlww9LN
Xl83zeWrW4odHUl3yaJzdwS74EpN7wdFhdLVwMam5UhQDnwJBurKB0eN5TZ23G0MWcAbHgvkkFAy
6o8isn9hUHM//TF4Bqqi/i9z57Vct9J11yfC50Yj32JjZ+YghhuUqICcgUZ4eg9Q5/eRqOMj//aN
q1QqiqTIHYDu1WvNOeYXWcxXKkqLb1bkHPqkCr8bOgGRyyBXGCLtH6NCMGo+wx53U9+St20tOj6t
438RzYx4MCvoEyIWKfT2Qnph8rVM0nsP6+Qbi+FnVVr2qw6TjsXWql7Yz5Q/Wa35lC3K9VXo1p+M
UMORDQDwIdUKZzMa/XifYL0gXwcpT0JHj4RaGFRVbYstphrSFBXGCLQC45XCb7LXi7i/jNLS3buN
aBiyoAmQFfpELUY+wZGsOXldNzPrszown2o6h2IZD20Kmsx0TH3fS4sIsjkEI2xl9pWFGHmHZF27
Jokd8F/slrf2iL7SLL3xrsezwSaaOfetlRg4S6ry0SurclMmnY6CGKm1NEX2rKXsYOgP9ReP8Bu/
bvrysxpRBmZoksOovBVtM32deqZ6wi2/Kzsj2yOKmW/lNN5rzCq0qUgKsXndiW3mVWErKsLZ16Wo
Yt/FJwryXX13CYI2usn8qqr6ZvUzfMky7alc9OGzLSlS2144L9iFWx5CvMZU0B12zMz5RC89p5ct
+keeF3Wa4LRvsgcGTq3kXUtHNehjt7s1FqPb9vOU31hDlexUmGhXMp2sXY8M5dIS9I20du1Cm1hA
NBaTM1nT1TFuSslQCJCRNuTmsZyr/Dzxew9LiLg5aUJtD0S0ulwM9GizZrVXTVxCcW6G6TrF1L+N
y8a8yWoDTJdmRHc5TzYYx7bBpK28TS91+WAYeb+Rk5YQwQhdsLPj+ckwCcVkvY1fhlU95aD8fK2b
5U3kYfFW9elDYyDRqrv8sjOr+dvIPLaOa9rLTkgojWOnaK/mpx+ve+0r6gT0ogiluB6o6s0ymFgp
6W+SDKFyt/9mRAaxFCstUjoPid0kbyP3VWpm6pW4n4IfNnrPAPwRgOpO/2RGUKcyxwsfh1oOG73W
podxpuOOnB6Ch8qmoFGpdyvFSJhUOIibrrCtbekZ/fVQ0hAZYLleCTwH+66t80sBcuJQgUshRo6j
kjUPyblj8zkyqk9PFuLqEy3vgvDUyDo3qJAOVYHKGoT+uG+YB5HTtxhUXEZy7bEc70ZXVDconptt
UdvjLTN9CR0bTbA3dlnQLVn+gMJuYSolpschZCRAwwBXJadOv3EN9SxdrabfoaLXmcs6ckmbTKP8
KWER+GJry3XVOd5Xs5HHKrbEd0FUV4jpA+1ZSX2GnSJlvgw0e73sPZu2U7iK4XR2ewh2qNTYGUdM
zN85VpwHe+y+tr1365WlfKvM8MVBe/251abEn2N9fGnl0vsjhl66PWgmVDuMnwoPZWM/1umjJSaT
SQ/kYQutR8Di090lbeIF8bSkt2w709bEE30N4pvdJ89OiiTgs0r7GF++/OsjCxcsdAvHgGj5X597
/8ju3KLy//5uGHh//b8fX/n72yttVvbm7+/88Gs6mjS7xdRvP/6/9+97/zFhoYXopFVKYY9Ft4FT
dcZo8ddfK2Pnxz+LtCixWPUIJms2ZfgvV/lA+wnX3NlgtnydC727iEZz9/4v9MXQUwg9Ls+5u5CL
Eg/XC5LcqxwAeeQ51/lQYVZIubaHFARzlCbImesp1tZOTrR//6SbXAyJxVm4FPmpj8OvMVUsLI0U
Y2dDIF1MU9svwQ2wrVb1be5mBttyxSG9rQ+2ETkMvskFM/Poy4TCeAtTA80JB7S4rB+FU9oXY41R
5P2fiAjtq6GyHt57ul6edhdc2eFV4bZPdey6j5npRFfdNH5tlZNulL50594w7WPfgN6WbdM+uTXW
EYEOuwf6cNSjQTw3CpahKXEejsI+dCP3lV3iwu/mjOy3tjFObB1biSP9OyE+AyP0zkAhV0vMAGlD
xCBJUb7dx6TN16zfjD6fJ+TYHcEpvZvunWZqzzZb0lVzU6Ak3qQLXZNu/f6qVUxrnEdUVNA8qB4P
OochDo79mVivrxGiBXNAnhv3GEksHeeJNrbpxm3wDk+TzLahBcZXL4sEwVV+pRmmd2Wuy76co/JQ
tSw21JoRGX1Nv1FOom0TqTqKHZ2xc40hvrKzoxZVbJstWYcVaYxDIf1WER4oocSiwBT1qVGqJ4mE
lIW0vEq0WNsN1htUj6tsjO6jPBasgR4JMfTAREwuN1NWOlf6rUX/4C5x3krqmG3d8Un6ffpd1KAl
wpb3BA+m3DBpf0J/hU/atmJutOqZjhMdtLFsgm6yT2wNZpCoGYNTXS4r7WTL3RsSTlpXm4ioQy9O
uotZd57tsLP2/cyRQ7r0lpidtKUzXihvJFACVbRfTnnTsPVGW6xkgFPo0gwQfs5qaYqz7j7VWVqf
LFSwZxzn9AVmQsgas4dzY4GNyMJ5OaRWxriYFv5gAXaBaAR7bUUWsYOWg0Ea30guVJo1FWyX8bWe
SIJUjXrWxzDIskcnscdv+dJFftyNr8A1+l3kSSCmuHY2MMfqTUy/16c5vV2m8d6o70WnE9WiF8tu
tNwejT3zTmFG+2ooTN/ujnY0vJbLSAe9Mx7y+nuYmK9Ovywbw4GX0JTDCe3pNlvKYz0M1ZNpKBUU
ojJ3ejPfIaHR711ZbzW7Q642ZC99CwNEo/poxdBwmWnDpnCigvvRGzeRZVVvAyllRuHtC2sp7rhB
upNmrg6NBxBPxtMEzXdEF+owHHkz7Vhs3LmKruoYRY8hGCKjAGrfZOSBUWm653x0kHj0wOsSORzG
BA1j2DMs6Rf3NWr0EYuWtgR9YRTwCYS4s03jVNve0Uut/nMl1pIHJfGNyUH2wi0pGoZwdo40W3SQ
8dpJ1Kb2aLRCQygdNruxQx4LMH2i6KGzsjA4GbrrAoXUMcFj8xgl0dX71xIdv0HZNvVlVaHSHFan
eNM+VKnQXqqcM1bjKOvWaDPtrHl9E8i56T+XRbvPDPFJmHBZqbK+IGBb4IWBax2ygglL6L4s2nCM
TYZpdZaYj7P9JULFzznM2qW8M/ibqD4kzZrvXP3nWNfDL2SSfeqivKfAa9gAQDQ064bbx/UnV9nz
l7U46Qaw+iGT0BvHS64Xm+rEW7LHqRXZW1QWb17nWq/RRJlv5TTAXNOddsWok0yQkLvw/tFooXp3
4avTol+/8vdfH77nw//76b+8/4i/v6y3WUSsFqG6MJo4PBOtSTMFY/j612gOUb42V/769/tHxhBV
p/ePpJ/Msif1NC99r4irwqeUn0/SIOlrLnvKGoIslOZOpwyuATGsXuvHldWe+qEh17NXPYknIoId
cNfmhjiLUDf92aqboM5pSs33Zr5QU9tLzYOYE/5WXd6c6rT/kln84gmYfu63bFIna2jbZfP+Yanp
1en9o49fGSzrH77/p8/++FDO2n0NbW8XOmo6LTQwTpHrHBvBU6oHk3XWVvXp/aMhiXk8//C5v7+F
snfL8a85AGuCbk+C+mmZm84fcsQTQrFXUBgRcgc6DfDVO/3qx7+FJ9pTJNL2pOUZ35XOFXVQNL4x
6WtOK8A49/X31+b9E6UuOV4RrzCT8aWXUU8/0OhObmrFgUjjgls6O5pjSr78OOBa4Ye//7Jl9tpT
vMBvdMhiv3y/POqOdJL3jypqtlNT+wPr8pl3IChVZuw6dLKeyX3iWOmPV+n9pdLXl6q/HWnksSFV
G8fTo+NUbWMoMKfIrMj8gHOD8srJsS7M8yb09P7kdg4lRxP6ZkaW9UBvfut02e3UhRgZcirIvmPa
JhVzNxt51KEkoLifm/xcdZJgNYcZWJIK7wRH23UmOqUxWMtEa0qcOvz1/lFPFgQOu5nEDpbaOBqH
E5EtZu6/f/j+SZB94aGpbp2KAHtU3l+xbmIqHdTbYGkJcKzGoYggfcmriuIgGwdNvlsfJjjRn43U
eVmE/thYLQqsakwuZi3Lt2IKuxdlODsL5dwXVdLHb1F33umrcGCyMfy79laPM+e2NWh8tRWgBMtg
IDiMG9tyS9YID23xOMwISNP52SC/fpkKqBmzJi4q+uYbT6speAGHBENThJcZZwrI7Eb0ZUBgAJ7k
s6VP9obOo59pNhHjRTJdUDihtc+n7FBnDm6lPKZ30sHvNImFsIr2pXHBamWabEgZL5NrnYiczYLf
IBqb6QVQYuC2IvRnV3nXWAf3LakZPkgHMLppB7t5/JSlOFImMzzkc3vZI8TfjE7afGmtK+Ex9vMK
MLIIyTGlIObZikIVAVTe/vR+2TLnd3+EAP23UAH/LxSAX+AC/zvmwP+HqAB9jbr/H//lx/8NFbBp
q8/9r6iA9//xAxWge/8xpe0xp/eAgVnC4Wf9QAXoxn9MzPlQaRyG+MK0gQj8hQow7f9YhmsbHpIo
WxCn8DcqwJT/MVxwkDB8sfCvxKj/Dilg/UG/AIGJt7ToP/PLTN2xYBD8yklRkTMtgCRZNjq0borQ
jNSt6l21JHj3StTfXl0z6WukvZmstNpkGFFOS6iyQ9onz14tmMlJUvqMcrzlKtQvfnol/yIb/Ewy
+I17Bk8MzjLMM4SyJqDDD0yxkiHKXGpIR8ZBUr/3JkNFpPcixdWwOMeK9f/IArmwEiK9XoZ+y4gE
3R+iL4jv4CAdgrDjKsPb3ew7jKWbMFJ/oEH//iLyIG10cTxAWwBd+JC7oaoB8KcYNIy429aa5z18
j5k8nOhLFqIT6dIy3GboXpHlkOrHSvGWSwD6RnNUtjcGZiFpeSS3nJr/8Oq9Byn+DB/i5TN1yzZw
eJiW6VrQKH6GxYfSEososXiaJi4RbV3XljjErLBoU+YbwiuPFVVjN0SPsQWATbNR2WDDv0bmyxB+
0qJjszrp+i77Oo2EDUWrsDMVz2lUZIHV2y26MSLpHJKQAjFYsCMZbgOHKuPTlOjQMaeRZiE+z0Pl
hlkgtbQ6dBxDgBBY4nYKvhHqJXd50i0BvtiEM3wZ4VQjLEk4TkfsqtrreeUw2zXym3EqdR8YxK5o
nAn3rEYJ6NpHw8GXDBir9kMCqem4k3Q4O6QOtEu4m2eoSoabnENr0s9cY4dIIYog4hX3OakYfpJ1
EOQjDQXdVMtr6kZ8Scsu5dwfGFHS0K2pqM46pDYco86GtmaZUcoVaBj8WGntVc23ngYE4inpMYdm
NLNjF0HwYag87/oe+AVzrAtb9cjI2vTcemmxS0ykNri124Mi6crLxCc9F1WAfCwK4t6hC5zL9lja
M8Ph0TtFVkYuI1k+J+nWb0NhQIEz529u7oQg9JZpF5nJEFCYI+/Wy08xasYsXEKAELm1+8NFtV4z
H68pSRicsNb0MzgIv15T7TRQB9kCAcuA/Uy1F7nVm/vBdE60axfiEFMo8CP8C1VNhPWF09cKMbif
qVF//veH8o5v/PhQPLDeJlAVwZ8PbC3XlZwRXPozMSklgmXYLzissQwQ6adDk3dW0hvmumHEGc2F
/wnYqhmMXhUHus2UVXqLDOjymIEx19PVXL24hK8jkF6DKwfnuwaxbBuhVI7nGkJsRbd1GdV2ZIw2
Oo21FZSgQTXGKrBS4z6xU7mnY/EH2Li+pnt8eJYWZarHdgDbn4rw1xecBRLC3+SGvheB1hoA0Z21
u9Em6sGNTRIwjQ1RsXZ/zhznoGSDYkHm0a6EDsF96/6BZ6Z/zPdhSbF0spXYryxhcxH8+micaqQk
0eC+mM0bSLOvRuwYt4ORX7OO50EkSWSh8Wr6Wu7SL0xwBgotTPxlyIO8fuyaKj7VcbkEQ61W0ekf
Hh4L2D+8Wo5nGTpLMiuf+3HHqOLBzbRaQxTxZFetsTcGw/Vtd7l0JorchVxcUkheVrrwwXHYIvTa
CINFFfF2ZNV4SXXryxAWqI61iambJjhn5Qn4szK+5tredN3QHsYiDzdTNVafuD++DK3WnRgoXU6K
hpgWrm45FEdxp2A3JiQYaufGnKqXr3WF2ksgB1hyK/o0Te6txZczOvDPrhPfJgApqG2rlvZf/n1G
NunPA1p5Wc+XNoirdumJXQRi47akorQtXTUTLhbDwC2AWT9spk1E7tmpQRy/TZf6pep7b4vkn3xX
jF3s78RX1JN606cEyvdyz6/KcNA3+RZL4BqWbll+3qZIduc6PpliUfTS3I4+FSATFclLMbfzMa3t
m1QpiDYlXJImB6XDUh/Al6FwsIDOCSM5jI3szu7QPDh12z4wpiKuxUOXVVwiJXEO0jYB2NH28ZNI
nVIogCEat1PBMMSfoxaEsnNj9kTLLkszbLHli0+jTJzAzs2bWhst2iRSMrYvxwDJM/h0FHT1oLpt
a4JMNo1ZMI2d6l2RtCII84FKvCkJehrDlxzvsKXaPRkzDnQv5Cu6dxxL8Au9g2JqnsZjr91ryF6v
+3Z5y3nVd7nAB9OU9EmIyQ6X+os7jNqj7aRnucDU06L6ieZODzplIDpbrw8Wl9c9q+BjX+rXruj1
M6Fwl1lN0CzY7GTncRBII2Xva6RE4CdEB9msLveZi8Jh26ZGuGVtBVTdhPaRXTDwlvSzWYN+bqe6
CMah0P0EpAj7C+DOMf7q2UX3OFXGXUUZ4JehG52ZKNP3LJrppkVcdfKm22590dzGeoIe+sT4EKAS
P1G2zrc8FN0xQkrvh23XX+pVd8NAErlHtlR7iRjLNEgDZEpFjwsVwdYdUcwtmcbrSksUtiFCZSHG
bzTLjnGmCfxM2IHkAujedEIKgvjEfXnu5xnBBPMmFUc4IJzxeyTktpgFvwTPgG9HyTeQ6dIPnYX9
caKXTrRidIo4elWMcQl52OSYCkcq0zSaqpOJNi+o+oSwYF1aOAsdPOU5hztA+y0x5RrYvAXZ1hK1
Ldq2jIm9od+ptvH2ZRTbcErhP6IrDWDUOnvmSd+zLj62U45BvFJ3uke+j+a4x0wbphtVhia20Lw/
Sg1BQWgn6hsQDCuMr8ti6qGJ/a9TxP9h7WuzgprSQAgLaexD6pNqPb3i3tf8EeM/XoeUKjieLL/V
4xeUQipoa0baRugRbrsO9aVT7x2LiqksupuiXlIgFeO+1QkfIUFCbITxip5c/WHF1f+hHsDfhVeQ
84Og3lq//lOmSGiHU0kDS0PMwElahbROC6/2vSq5eXcS2Lz8jFYfshQ1dTK7Hq2wftm4cZ38OKD+
grL7+bTwWywLexPnGMNxXY+zzG+lCXSrNhkBH/l9MSBQ457YRFKBcTJWFFBQ2salziZ77RaedhSk
ym3m+lGa7fJcRPKBuAVKrrb/VuUYHJJSH17cgiohT0wFmcC7BxI0H//9TX6vlj5s7jYnOenYzrqj
Oh9evRaOZd8nihFT0Q7HZECNsCxyCvBPrCL7qgtMsyEAT9g7BTOnJ3e1aKhFGHLvRVR9DlOyE2CV
qUOxyk/XA5nNtQip00bhp5BjaEWyk2vuhNNpbcDL8ZjZY7FRbglwq2kvKB3/b94HW6zPydIdCePz
10sCXby1IFGNNpVwoWxN4XQAiHaZEr61ZT7R7SbBOcOR5BFZdtxtc5e880b/VndloOXUXBo/20cw
6+yHxBhAXTafI5VVmybUDULOp/gCyvvbv78V/3QhU9YaNiuFi3/+I9uWgUzbTauY2qxHZ5PjfTp4
c3+JALyRdBnj2WS1I5on6CKy6vXYOHLnl7Soo/wPSGjnH4oYjry4R/BNUfK9F2E/3VNTXmqzkwPs
kUMu9tkE7UtzAU/OTcD4ZtliISQQp0/wWbqTvhHlWN8kbUycrkM2rBNbQenlPfMU9wvbZv+QeNPT
kkOGKWWb3sdWc9dZ9UXNoGZfJawRax8Y2wnOuBrhVRIuW5qAsZ+t6JaxyUjuZNIUZR7pvQQd4IjI
DyXXbO2N/ecpJksgaSLzqtQyeRzd5XueRaReAbi3MYT7QzQdBT24Kzt3mPz3N12CbCYaGKxP1RCe
BuK7q3qgTbvwnaOJdTGfCrmL+/yiWvJN0a8OsaL+Mjas6d2qluqmi6wRw6byauZMkXfMjemhpfly
MXkxviqMAjUeCf/frxDjI+SU9cV1dfqApG1xgXxk+RbA4QzZob8DpxrSnC39YdK7c6HQXNJUhYNb
EflYm1gbHbKyk3L8bi6E23vEoOYrTSDSjGAZrOo8Guir2ODZd5xsazEHttljQ/PFQS8yyJkTp730
W3QRFdl1PVd+QV3Ql2B/mxpRH9FCND8xkPVOoLK6vEQ0WrMXaH+4lY11k/mwPrkeVgep06JyuSJ/
vZXDFgp+IrDMOmr1waRAkmQkbkTU3SKkJu94EugP1jQ/RUzOdjJx/lSxnWFLZeDLtuRnYVpuJ6mH
p1RSKarXKEvVfRZPh3zp8WBUxpVWNNG2IvGBgpuUEwBUVIEq1bdqqha0lrm5BQUUHzvMRxu7FE+a
KqHqjgyLaK/++5ts/X7AMQ2sc67DCqlz3PpwgPCcWsvSatR8siWIGMuM7oBb6A7jw8lAVHnTFt9K
t1ZH9Fzo3hcUCIpS5GiCpPoUyZSVe3nBae7dxFohsDWDExgzqUjDNuIz49sHLaIXkytCYsaOnCSS
JqabWVHcOHMk99mAAhTkm07rLeTSiIFAoRq5mSkHMNxRF44oAbvEkFiNUfjJutWvezMikxYysFsM
j3T0wxMJ9nWb3EeYmjYVM90RP1pQ0nfa9kV/DnWpM42Ios0i3KPW5rAAcqKdxtAnYdo7ZLHs2LSV
+NNZdt3Ofr2cTIZU8JiJZWBS+v7i/7SwuXEMSjCZiMhdVBIAjhC7qHaRHlukdpicHTXCsogBksiT
DRVtNPLHecbdvTFz6f/7O/2edvbbg5G8yXQyHM6L67X/04MpsO4gkuCdZmqb3DZuvHMc/FPMbTZw
3WkBwN7QpQRtyFm7xhIXUy7uc+0b9sXhD51O+fvawivDReeywgh6vmun9qcHM2iL6oGgUuOtxenc
pSmLdSSIjWIdKOMuPC2d58d53G4ryTQiUdC9VdlvLLtc7oW+HqW0MOI6HE7FxNnfiuNuh6Sz8MVE
ClHdCG4vu/tcdiGzytTm2EKSTZpxOvz311X+wx209qZpyjjrG/2+0f70VDwRakM1kI7nxUHiAYHt
B/0iIm/Mp0l+Y41182KFSJXwyDA0dzea7lyka9+qstkbwh2oPbCkGs1cr12vDcPSTk0ch9hM59vI
6OQnxTKkoVHdaXrJeVNrv0+5a7wQ2fiHp/JbfxyTPx1y3TWQNTrvff2f3xVpTnqmZp5K3g544wU8
l4xhIJGw2Qt7f5Z40XUbNZ+8epT+ZPRBNAzqYbSRoCcUkTAxtTPW/09l23qnWtdQGsfpvq1t85QW
qfCzPrJ2VPneLi9R33jleJ3hxoCHAy7g35+L/gEK7EigSXT4ge67NPsNwrF/vcRsojcKHMfs1pMp
NjKvGKQ7uJq6KQyctLiR+ZzsysrRdkSzbOgYzLsZaYNPSrnrC71MbrLpq5MGiDGbVykBN+A1YY/q
0OYTPu1T92377K7MHsC3qq0Q8AdK1flUK8PNN6TqjORDdBB1LH1uczgjdlQcFbHZd9LmivVSA01C
3yqoF1Z/mGe1j+l1sgZL+5HxIR7O9DoHX3AfaqwNi9WpgBW8Cuyhdi/KZnlRmXbRhj0MHDJO3DWv
w4n1+zmqti3I9HsHEWFAhdMiWwDVOcFzaR0gIwuH3MmciWOWnD/pRbtLd1HGnEqHeMFkDeZMg7nu
K5Vc4AxB7G9ZdGG0I6iRbFsJUezxJd3HaX2DdARDnwaJdqxqZ4N01ndSujpRiR+ZTIsN7kbLt0uw
DouTgQvX5iTI0CuZOKIuraavCIimaWY2i3uVdID5tQi/lDlRIstlKF5hjwQ5YLBj2FfpsU++MvDA
KtxX4zW1+I45gB/Kxny1nYL2UVaMuxL9Y5DEEIE0021uypBwrTJqrUDFNaJ0tlNSjsRLl2G1afLm
cRA9jENmKgDW0guAso+uRZ9ssqbqD6cf9x8WPdtExeiy9tkWf369Ih20m2MHvXSDAnvx3W5IAq0d
rLOzJqYjvvFBhKJb0t3bvoP3Xsv8oV409xTCl6WjQ9xi44oHk0C/IA+NZCdQSKOJq5+cQn0d3XgN
FSbXWxptS+esHwIvRSzpza+wBPexLuRdlAn6HtXMpFWYezhjhZ+Jwjsnq/uTCLll3+TE4tbT9D0q
e9wlCHX8dHD7c0GOvROHR3PiyhCFgZ5+dDe5KskVmZoL2tYnByDMZU434ToyM46hBMFmkSjfbKOl
T05MC1Gn9U3vArGTsaMukh6wtKY0DbpWf2JA9DRUXnsJcjfa6k6ptnUC5mIxjTtkxbxeS38y4057
mZrJ21gJTv92ZIkh65sA1aT0tikal+c5foFzAW0DX6oNpg6Jgo32vm/TIAzxaE/Wchu6hX4BCe1P
u9o/rJ+2JagdXZ3tXjgfdjW2rbTsJBpho0bTZhh0ayLMYywwTIMguHFhd85LE6c01ONzonLtesZL
tQkrwq2K3GoOUKmJo5yrYw5kCGqyY91wcFr81LDQzia455wcnL7BZraz0nM2fpOTFW61QQx/2Nf+
obVs2i7nWc8g3t6E5f7r1doWGswzRmd+1+VIEPv0MoH5ASDiuTdDj+U/XdZ3wdqETZvQ7ONmW8hN
W4lJrzPe4lur64kv1IiAzYruLD2num69nLQiCWOFd0chbd2CPfsc6cojbn3J0CXWgM6GONAwEeDt
Ll9Ub7xJ9tJS6vMBZB/OhsF51qJSHfFWWP5E3zocs/IOusemLywiFJAkc8ZYrIc4aoGuSRiigFYO
NNcRyy7Fre0NeI1c99jOzrStunzc/vveY/x2HWA8kA7ZNWuxtY6cf33patDiAGtsoiscedMbBC9E
6+hl7KMLAg/pOtKwuZBuuR/KpN+hq6Xm0SHXJGRs7kzR3mpjcr/K6fCnCG2nc+ylL5cdiI4rrkLK
b+Cp0W5JDLq9S3ywq/FlLM2HxQvVLhnaOOBgct94yRb7bHltG/1OGV0LfAo9irkU/bWQ4z6PYVr8
+xPXfzvJ88RxZ0pXcBtYGNN/feJ2N5spTTP47VpY4cIj6mGpScyJQEgfEkGvf4kZZjNAnbf1iB+Y
EODyDxcuOTP8ll8qXccypECDYOo22S0fi0vpaWK0CanddG3mbfWIRSJswpXfJx4X4L3b0L1o8+HC
mVrx1CsMhZLjaD9N32xL/1R5ufdSOPGXCfjFPomfFq6uhn1uxAZ1tCywjhB12kOCuX3VV284MALA
1kpouNrwKZHVZ8xZm8wxaUKN3LFgsYOFjXCLzfdQ5mzxVdqWO60DXoKgEIMCc5R0xKNaqu9jBF4Q
pCtYM1njFtJpG0C8RALcXWlZh00iXUBlJPpOn7YN7qUjSYi7aRAAkUynDqyGvocFw9TXG7VNJa7I
lAHfhnz6xzx5gTM3+aa25rinhFr1nvnkxrQhMj4NN9lnrFjx9AZclZX2eX0TK3odKKxsUOBAx/wq
Eq9AJjbNgqA/i+oTR9u7iFkS3ezhOC7iegCz5FPpYnjhnvRT69B28wiEakcIH7aySkCnZIvc1vJR
2PNm5glsCxqQPikMLs38nLvB9rZKaV2Qz9Y6HP/cdGa67ZAKbmJvfB4smijscAbtAbRAif2g28pm
EhMfknUQ2OFWzbo1laQo9B2ZhxdRk1w4eJkLnWWkixg0D2J5ttz03sH/TC2X4GDu8mDqu/ngcnof
EEwyaG3bjUsqagYbyZ6oYIGH0Hou3mopbiRLTyYHNwjr1PFD05m4FBRTSI10YwkBtHVnn7nCwVrs
z6Kl1kHSfD06CAVaYLyieUk0exdOY7NXRt2cogGqlVxnZFK25GUO9bUkEm5xXuuO2k+ovMQFmd53
cBQD3qi3ZtKvmqKYNp0WF7sMcxYp4DRyZug/ab3zYhxmLh31yZSkUFrNvM3WdKqR0+ddtSLjqiJu
9wPeDNyDkqhm2bvXFd6KFldPMdCCATe3LfpsOQxo7DeuVy13BiKLO9fsK3/O4XuZfdDPcfxQWoZz
qOsRQpEmSF+WvJ9TvazJQOT0LGE4kS0r1aZPsv0SKe/sSQcrkoyvG0A5R5S/xSXe3uJSpbdpLR1k
ieSL9pXBYEQ32plhE5dnD71rWyZM//M4SzaaJeXR0mUE5ILLPjPrZ0C3CxZqxLaDtVmXUS/q/Dyd
bd5V9RDlVXMwa5MKMazLzRT311o6jUEMnf26TizvOlbOPaJK+xjOdrmJpxqgVGZ/htXZXXtmAcK5
IbK1xEt0TiLzwSBy91rGxXcFrO/o5mZyEfXldb8qqlOFM3eWV9kQ1/tUo0PdW3G513UIZsmciiPN
cChONB05V+0tO6TmK+lDNoZxCWuYBKHIbuB1jfYWb85XTtPQYUo5nSi1JYOpb6pQK+jbZDszO9vd
EfT4Gehyf0CZZYONm2Z1LpcIx6xLBPsAg0ZPUvOGPf2uc+MFG6d9IWUXoickzNQu5Os4WAb8yuhR
G3P3RITIuCkjmzs5hiCXMnqqpyP5U+ulQKeiV3N/cKljfcZ6EeKD8nWyWw7f3bocSA7wxRImN6it
822YGPqFjf7dGuBiMsnd20Xx/X8SdibLcePaFv0iRLBvpiSzV6qXbGnCkCWbJNj3IL/+LfpNbrlu
XE+qIsoVVooJAgfn7L12P5rZKSvAFXrxcC/NzrpNdUTrzPuf4fR2F5xnPRpCNb3Jeo9JICCnc7lv
Ysc95NIuQzxk8pLNeFrxfasHbHDMNUX9ZNEw7mRx5XR4wYzb3/ft+ri6mJMMBlqihrogJjzoIrF5
gl4MTXhq3gbUQyFzYWx0WvIEdux9rbeZhPlukvLaJI51L1W6UbIcvrBZVpwJHTf+SS927rLlCZbN
mWAWdW0AFfc5nUzCiye0qR6T97b+NrR6jyc6uSwdy7dyUhlJpVTEDbQKgTDkp6wm/B3qswogwpbR
WnOsaKAfD+vCfGBy9GYXu5KAGGQ6rp3Bs1Wmf+ybqQixu9WwzeS3yinNHdpTVrSr7TPZjAwejHRX
GbOGZIOxftV65XO7zYoaavD/XQT8qx+ynb6mRTAWWCMPsdg/a4B58BbUJriqk8roI3S4Di2OYt5D
H8amiyfXySiB/vfPNLfL/D+OfNt2tmGY41Cu2vzsf/7QwdEAjZHREMLSCLN23jLbvZPvZON+8CsM
kg3W7KVPyb5drTwSVVncVekKWaNGOtHAWM3z5wGg9G2RWCrAy1Ge2jzD8GNx5kxgTk+j/a6nVjR5
g/XKPDze56nNMaqnh9QarbDzl2lXGHF7NdV3vMbeX26P/8oco57i0ohUgKglx3V+3y7/o88ET7mt
eok40GZQFs5zf5W9/ZaINcdRnAPLB8TxOzFa2Pjvs4dhl/XzszWq9xwg967U/b8Fzv6XliIfCZki
MwIX9dGf6pN0IvjYnIYE+kr62i3Ta9qgPunmmUl6BnMNb2aQzDgk8N5yAomUEbs/JeAyGj7Y7Pxt
Ffyr7t5Wgb4pRpkj01j8o+UDd9smvALya60jIuADY4eyqplIhnOaf6/ickav0mo7fpsxXCW26y1e
upd86LyCgIK7/JNYnB3GXvYnsVDCZusjpFHzodMdYuF9Bhs0VdqykLsE237Ydh59RmEiRliDrCIT
byKdae8oOuYGdU2KAVra1cNgdA+/F8e8zE//e+3/F9Uov7WD6NFj3r218f+59hGQANIocGJ0sfuu
4WkOF2eGLgN6KNvECctqX61YzoHd0mDp1uanb6JW+n2jwlmuB0SdS9bvOO4mZz0B+t+8wn/ZFf6V
pcnyJc3X1QjM3W6Uf96J+q4lu3xiyFfY0wszn0Oq2cUpB+MUxAWVJL4rLcPH2rBMKy4Ywbgozmv5
qm+6RZr3B1ETfJDLWUHxpeyokMXvRvdB1q57gPRN9emL77QQzn95vtuG9c+9xeWl23R3210Ycdo/
n6+WuJB1sXeHywqV2s3WCiRR6h/ASW/wYW5Y5RZovuLa2nS3vBLAIk0H7Wt9NlMc23/5PP9e5Xwe
T3M2uafLl/7HJavMuF5qeHTD0YfsV9Iz2eezJSNkbNGaK/0GeCmBk8J9LlS30AEy3jMXCdDvxvhv
bSUBl7AFiv3vqdtfPt3WFvjjafHxDG3T71lUodsV8T+2KV1Yc1l5Fvq9OYbpA70GM2sbolx8i5lE
Hegvx9FUkmREq6k+geJrk5dFs5//9+f4Lfb943N4nGpozvm9+dcfd3Bn0aQ917QvzLF9i1e/WIM+
nW+XuVuPovSrg9HrzNptILDZlEoAObIK0pa+97zOyI003YQJMTzO+iayoV1+aGAMjPiKdjbhGMzL
bP+Q+9vlFqHRQdNfXVpMLgw5RRMjQB0PAam1O05Aoh2pn78JIRjn28okade8abykvmi9S+R82a/7
tfT9U1VaT5ORPyxbr1Sfk9sq95gDmB5A2nhkKl41z14MiaOpCTiR8JoDP7YdLp/gNkuAbucpXo39
/36S/0WR6ZLpys7ibvp9708JLELnOEtL7hFYOquT9xq71KB2HHVkuxCGISAqEDqSmdVZmzUrlHN9
H9Pj3UHKjS8xcKC/vAC/pUB/fLUM1HwGLvRXWGl/vgB15niz5nLsyAmVVx4hHFEIYEaTT4K+wyU8
OSiSvIEmuR3m+VJj9+/KSGomfXtjzN4Zvj02mYMLt5pPdMsTSAn6rhMWrN2uAIlOJxwZZRFfVFXG
YTqp7ogb5r5jLyWc5KwDTKPvQkUO+aVH5fxYAfl7WFJuupYUNyZ89t0CFRX7LxcNnE0f4BxL6nSQ
NSXq+hDoDjVk6pTQkdPlL9OP3wGk/3xEfFeGb9KFMjZx6B+rX2aKEJiuScOF2KuTWK34Muh6BpNc
75eASJduz0G8NX5B4y0OKqrZ4gyDylm0A52iVKE0t52gd5vHpOr9Q92RRNGunSKkoA9948ObCuvA
ue5w//N+MdrUT1rh/TCrDWdoK+0BA1kLdYseVZePb2Oj5JUYBnn14d/t436bgIBTuWqFa1y5s6Wd
NVyVi6fb6cpjmk/lBeotBl6SClEFKAm9qjQeJ4ef+JuOO8j1dWWgd3ATLu6pt3z11noYjfG+703w
KZ0emdbSoKBb4FrqgxOmw/CWD1vUvbsbHKMMiOitL7oxvDZ2FTU53DINd7sMha/OZus0D24G181L
NkaYdYbRANpJITinEbTznTzby9RWh4Lq0pRPxmCFMbPACyM/lMke7j0XI56Rf0/WHzR8OLvqrt77
8Dpu/v8fvvmXr/2/zLy2QHHfwTHDvmf96YCoITn4DXDUcEoetRQdjVd9wQW8yya9De3Kh7M2i8ta
Y58G8XeSWXWDPzs7e3Rqcc3CJYMThFg/HNp6N/YKlgsAE1xXDxDwD2ayNKffA1uvzMbAM/oeA03+
l0phixP94wTZVCeGzpFLPYPz558niNRtI29tIgCw2NQHpl3TifiMg6tAsWZHjZwIN/Yex0Xs4kGq
W0R41X42KOTsa5JZ6oaP6Uc5M/ZQrfUbLpDyhiCRz7/siv8+51DEOIgVuXX4KNX/OOfSnt2wH1ku
lSIgyxHqJVnQX7ejZ++ALxO5lKG4I+8IQCqTdGCmzaNqYhEOmBH/8si2J/LH2+5ss06MTbZvY835
5xNzWqtY/KZMKLtF2Pr93uam/Jff999yILYSbTtSN0UDsIHtgfzHwd56RV7DZktpiGkgP2jlD0cq
DXXTZkBbmBS1O9rZ1sWs7STKRocXk7GUBtiULJdljPS4+OVPbXyTm0l80+VcukqjOCP4K5oAHoRx
JIbq4FPEERnEq3qTHCbKnBtnUV9NhgpowMPKTttgfTFjg9ntvHyyPrMLfgWkIzP+/75pYTYWs3/R
aJ8FwmmmgzagUMok6g9afuPrsvQRZZWJO/TpN4yasLeMeI9+DubZfJ8tynd9oJqqshWUSfHhmEw0
ASw32FiGNIxzmGcsNqvo9ZOzyGjQnFe12Rl/X/5XvEBtG0fpTDt0aecfZqvpdH3vTYSMEYBr66po
cAI+yPZsaOC5KNNNVabn38wPM31O6Ve8FcjUI6JvXnuX1ZXGpRsRMWWcRqE92gWz4bJLrkPFhQaw
KP7Sheztwl8f2s66ooUlN6FbrkuF6HQccuJPCBuLCxsDJp5nUFbedapmQNYEaO2gjA9ol3L276xO
SWU6o/pqTlN2mRrwsVOJVkVM8ZNQxFxYSpLr0GmnOu7F1c25PbRaTMcakvUlI3h7x+QGekLSx1hY
i8G/4aVwjmKtrgiuyGydV/0yg810DFzZqWi0i9F6RmCZyRwxwrTPJkXTuWMDTjxLHJRhE0Qg5vJv
r++/d5ntZDRNTee7Rnno/aHaVNCn5tHFSE5f4cNckuwOzs/3znVNwNR03fXPwcmwokv45zEt/pCg
H3FTLD29/nzl65KbbQsywrmQYtncFDQLDFehl8TGu9b9DZI8eZxRO59ZMH1IY8QJiVT87AE76bQO
IJKTxisdL5ibzj2gtIYZuSEfJ3lxVmBPE021OkQ48a4PZXoCBVMCcDVuMzfTjiA8bskJY1bk24R/
1ecKENaNYQ7XaglHacVnjRiIc1r+RGySQ7RX4BFmTaI0bGz9Lm5PrpfGZ2vOx0uas4VyLFe4mIVx
J2Vr3ilfWogSb2WnkWoB/O9Wd7sa8GQDeMC+VcxlkZ2r9pTb7UNhrpDo1AJ8FdSlLHi1bfpYhW73
B07loJ3bbN8sXP5imG59cpI2hXOlIBvnSM6HnHBhfsN4YqYPA51BaZvnQYHYOsr9dTpmOgORub7m
0mDg21Hx2c0Y+skCiHpAdICcHbxYZ81IKxubbpc93c6N+6h7NV44U1X7ksqHsewc2Y1PUdc58WlG
vJe2un2BKzteSiSfGF0gyDslolsYBmmbVH9p4phkU/+5V7vmtkPTNiERmXrij70aYsKw5JL1xFws
DmR30kc76mr9W2+U037s3dBZl8+0R9DuaZDzUI3kuyzjrmKV7isuO/gfPVlMYHROJoBHXo52DyTz
h1HTciFZ4dM1J56dSD7qGFoq3caUk5QJUi/WXV4jQuxSEQFS0kizae/1PH6iDP2qYvWQxslLU+Fh
XMd7DrKDYFzbzxOAl7jX6RysOwnO1SF1PYzf6Obkp6EgnMa36Xj4LH10WYyz+uIgFr6FBIAgAX71
vin0Ya9m8dX3iDEcAgQDB51/MRe4KIgYpRcu9lbfHws3T/djOsH+cOwH6tsgzhjH9OXT7FZjRNg7
PXSHjvYscqgbz3Xs/zQWCIiE2cK7jRHiS8f+dJc0WAba1vhMqf4tMOak8NCMNn+YTTSyKoMt77Jm
zNO2aFSRjUFK6nH5NvWTKkn2AjcW6G6cMmTLtmepfTQDA7yxB6YLGPfiPWcI8/fECMIMWvNH7jyE
aKzmFKompZKM8Q53Hm5helypab31ZRP1eqtONs9x0E0FiKzfMDza+0JYwAFgbaC1ot619lPH4mCk
tFy8qsOY76c7BPM4MZgfVQgEd9KuNVwf9oGU5tvWleesSgyCHbZEOJm84yK50VNxFcTyBlbDw0Gt
7JOHxW1TdOdxRoI2LTTiQJaGJpbWuWJKt3LkR3ojvrMDvS0lUyIo8lY4KPStG9I7X1yKQulG0nGg
gBm30qpHMgGZ6ApYUDIr6EJmZhfWIr1LDfGBTOxC8F00pvw13OX6wG4UsPk6Dn0Xg+TUpyvULvjX
I3GylN5NOXq7KSneEiYwa5OfLWhsIjXuGQGabKrZz9z/ZQF5YJG8+R6/bazvO5/SX5a5Hgyu+RL3
DKnKsqxo67dER/tT0LPdOZB1JUnW/LY+dqri2zYnlCWYYsFMbQe11QghzXiD/NCluLYzvypzMrIu
xPTTkRNZmNxknIT/ohdXU/p1iGYJkqxJPzADWjx3NQ/Yql6kHhLAdTUkfzourRf6pgMgNE3uEl1+
+Gv9BJVlidwJOUvP1w75Xg958lNouw8qs/gplCxQh3lfchWfY0W9qNsejj5AzUZjM+LpLuNgNPg4
mVm7swFxDc5m2rfQ0Lr3dK1u1oHpkFvEhObaj4lecvnxLrkGbkpLGBCI3obmTO8yWK1jIt0aJiG9
8bYkANyG8Ua6z3p0Z/vHavL34EJCTOWijvJHrkh3K3viJkMqopXIpLCK3+AreYDSa6wB1YBdB5xR
UWfvSqfnumTPv19XvsF0BwU4JCUEX7hj38Qpb1Llba9yNv3yY5ASbscTHzxMXK5FfRA/GuQN8fLc
sggTRigN83Hg1yIhxiSz+DJE0d0l0HkazEJRp35iXUZ+TyJYgOn7c52ZVmNXa+7rwfuyTZKTFid1
d4nHX26WW8w6cKeBjaiz8zfRKr6W8tHBJ0NT1ydD95D4/D42lRoMJ77p/AE+HxHYFamuqfYrb0TF
dlu8AbHpApWt+xToXOjnelQlfnaYcrmLq/zB1IiTMRuEyfiTSNBbf/bjmkTqiIC5RO1Zn1Ru8cvE
ivQPnqJm1N9cp7yosvtQiKKCzPxGhtnH2HtmSFVOwTh9JZANWdvLbcVuVdR4RVCG0Farx4M3WT/t
5qBsMQErLtkwk/xJa/SzW6VPfpE8AfqzwqJnl/cU9zfpw6gSzZcGZASI3mu1MnP2oA6R37kGOMlu
SEG5aSt+W83lqcuVe2Ls8+N18do2JlTsDX/SeOLBaNzjMrPdlotbRtemFixczVv5q1AztDpDV8kS
p3kajDgKLCwmfKUO51BeFeFKdw2EWKCjoRTIjEIMX0MYD1Fd1mNklezwe9dXCP7qBBnUyNcbZ0SC
5cmDk9+LeobmICBpw/95anpxv9oA3Zo2biNh34mRYIFOSy2YDtWPVC5VQM/QjxbipGtPfTZ5d8QP
iAd2SgGXjCw2Xbb3wut+dR5LVjPLnW4h0ZiTc2WVMhKMs0Lpzk+gYp/JYMX9GzeIXxtEcQNtdnpD
pCO5Fyz+e+XARlltURwyQGSj7wdugZsiHUWLrYVR1WI+AUH8DoHAjGIMrszn5ksDhRLVOkkbqAuc
lDXTOVDRvCQOqsaco2lCtQ4LdkeWSWMkbUCEHUvVTUh3Qj2cT3xZSZtkYW99E2RakpCSf5VKYV3M
2EzjNZy1Cd+60XuYVpL5/Psf/CyjL8zdulKibB4gsLDWhi3dxNPPVNKfjgfaxaFgDhN92SncrAFV
+ufUJHAfZvDTqZlshkRinmpmzFj1wcGPJ3/Qx50lNOQltf+LNth51uLn1GMxDQgrbMFeUJB2QkyF
d6uX4828dpGye8yG6Z0ba2+dJiz2yR5BwGS/0YSjc5rTcXV1n8Oq+cb84bu+YFjHnhujkvY2Ncth
lONHXaUyVGh7An/pZ8I/WdwDILSVtlOuOajNfBq66H7ubKNlPetkMXpg5joaJgPANdq/8hHwD/TU
b8h3Iit+9UpkMIrFqCfpzF9ivMW83TCZuohImQ+LfpKoO3xn2GQnv/9eg2ML0OCcC4LSg3YlRKpk
V20GPMhja34byuXdT+MsKpfk+9wlz8vC4W9V6aaKiSMtZpQqS8XXRQtp1rXm2DlpGQgJLq5j2L26
KFS4S9AMK49xtcAk6MJqXH85eRcHI/oPo+HSuKXlSEci33FgPQAKvah81tAlwIfos/FONK1DghF+
BMohfD+83XItqNAoERbT/+qa9k3z1bCP4/vew4FdrCmXZzu5kyNpRxgmrd1QPJZTF++4SnwBB8eE
DugptBADcchcyM0lxllqT/loYl8GHD9zThZF/V1YHWuj10DwZt5LM4Ad4PXDHD5/eDPkxMm2q72J
sg+eXp7nRZQ5d2OWPJEZH+b1Ath7ntMosZh1MgvdQzIixdKRTwOaW3InfjZohG4nP/0ylpuSkDfq
B+ugGexmLIFvTky4lbQx2gqWcI7GUk+1Lopd/YAqCVtOAdl3KTEcsE4z3f+WkCg32pvqaOE75Dr7
Ssv1WhX+x+ijfi1LzUMPRt3jN91p8PE9t0bxMSPKE+gxwqmUVFVI6JmH2CwcDgkCOP3A57NxRW9i
SYsSjrvfAd1nio8/jjb0CvJJV0RXZVDskF3K07h26OmkfNT74s01OUO9RTxXJYGobdVFGVVlAB46
YWa5zIcE9D+sLKQk+aM+GWrnr59W2/4iil7bmyWqtcXB121XBCrMSY4g3QwrjXHGWkEnnJVibw9W
h6Aw31rsaB5S6pfGhdg1m92+ooGzdzN2NDb0gEYKzeLaei8xNKQMi86G1/VhDKU1RGgRllUCQheo
2MXQH/K2QS/EqGTn2Pa5p6eO6gOSflNPh8kqSUhnopK1R5OOuqGlhyQ3jcB07Gbfq1+6BtYsaZw9
wdEq4tI47Mr5vWnGAhEyN0oQrURFIvHG0ivR4X62oJrv4KshyfNmEHAuZhcSlUnjtexwwMELbPnI
QHgizc44z6M3Xxf1Aw1BsgfzxTio8/e6bhAzotzIj11kgXlynbilBsZi00giCzZwrO57vBYFUape
HfbrctRXE+b/5o6KjQeGxt98h9tcXEhUcklyq0vtla7a2dFLlx15pZHjwjH00u+LLM9aRzMCaSOI
aT89GFn+WbYsevr2gc+TDkbtk6iCZreYlbU3wKhWKvsaZEqrd/VvLDHR3O1vQIhRsVeaReUDmnFt
vrgJ3TW5AVyu7PD1KeityAO/8z8ii8tJbBqL57hItKAHIRA6LSuiBiWwxO13VcbgkAf7wUnSLXVd
ABt3m+uQ9Oj1+apd8sWgJT+J0Z8RwrFBtM4lTUEDjXNPPbKguwdV3o3EpuUzQhQ/GRjJLexY3KE3
bQ7CSa3/AmcRc10kJauiY8hulpKc5aBAq3jZn0vL7cKkdt+VxLYJXjQpETrZRnqNGenU7WiRO11y
RkzOySsR0q12MvGWNCfRzsuxsaDFyf5j8sHl5lX5DlqRimi7wqVKHRB4amHiA3m09V9yi2kq8qyl
y8V2S+ItTa19rDMvrKf2F9hXoma0PMLGddRYbzqs/NX3eJBl+a0iyQTCxrB3PdIaiGLruZkBr4Xd
E5Ni4/rN96JLDa6ABSYSr7pPAGbteUEIF7Ss96H0B+6TFC6rrv8YiR3FQUcIMErjPLIAFzA+R6uq
qy9NASUqBuBwIzLQqd0ADWxGeDJ0Jh7JT6h1wxbzcyzX1eRrl28t2UjQ01EAjk9L2z0q20Sp68fh
aC8twx6knrOmxI0E6LvkTEGSDnZHmnYvXCbJIsL5rDOQd1R51AzUyW3Gfboerm6l51HmxtduJjph
5PzNwaJyIYsQPJKtq3K5T8YBK22gL/avzl2BPTYSSu5sXnJ7QW6he/ZhahSxjDOSW7xq9toR+8vn
mGIaTIJVmm9haW3XzNSZQh3ktVilBh/Yr84lKT+vje//HFlageN2Eweoye9VVumR7y5jCjzTiFqR
rHYmMHGMcKgPkGBqHAetwiSTmQXWPe9WNLp/tawpqLpSo3NM9pTi2zale2vrgm/ld7uirm9HFZBu
p/YgZrn8k5VG1lo4CJkHw6KL3UgXOzKNOeeqLF4So4VvY/jPgL5UGNtEW+b9fdKvr4TGFIcBtxGS
acyAcdqR+GW4ty7lFy1uhnQTOTrsijGEPoOz3UPI17k+O0L55PdaRFkeOtsfEslWVB0aU+dRkHJM
Lt0dA0NiEWDeX9pluPWfiYtxMR5isKQRfpytlrTydnxJaiZ1ieleMhIspmJww7qjzZny0sKgZtME
XnE0yiFKxxyyV1ZinV6fStx50aIvHzk8RyIXUW+kfh4WbfmDiOksSvFNC51upJjMs2eR0mvJ7LFt
+Jsniz1E5QdpjvMh9XEsmfLXSBBV5LSEMbtiiPy5LoPRaq5zy0XcWkQHWJ9jHx+1vngYnpLkk6ip
hXKYJK6uSZaL6X7AL85gO8bvPbfPE8kyiKDZZQkPofvajQ8cmO/x1pLI7TrjsmFzSbS6A23L56Hy
iGj/WHuK5cpf3+cmfqCyh00+JDBDNXc/Zs/MOQ9OVhPrt06IBwqH44tSy6NPHH+QAX2x7JzAIqvO
w46ks2AYD1aV0ZF0QXoL88ql6qXSlpnzpYZvkfLMKH0I19n+vclUU9cngNbgRmoaFzcT2T4h6Td0
pX7tB/2Bxtmrk+CLYZngvk7dMxskzJ6EbiBhBFiyvywTBhjGI8SuuK/XzLltNHGympK8cP1HCU1m
GJIvv2b0YQ0Plkbws0c8Ssr1amjD2enbgJvQlM7vNRA8wldastQwvDPn2oF13Ou5dW+K9YGe57gv
6+QDjMlyMKr4VFXiTpXufaMj/Ct1dOfgVm/mmrB5As3ATGxldrRWfNWr2nkJ4W16LH/MGeGTvUyu
nYvQk/ES5/T9oKxLOU/WlcncdeV2gXMvPzV+np+33NAmTq6VcqEFr5FN+uHB1OLbyoc03HsY3cz4
QUtrElOSqOBzHuS47Tr9XaeR/8MpyRjX9RQmF3nyrCU7FMl31leBwH7VucW30Mvavn2pdLWRJohy
HO3iy/PbL+L5WL06ez6qa4Q1FQSQHvyv57mP7GE/2mIOJvWMRLbgVIWEKSdSC9Zq/JIFMZcl2umy
fadTZdxaVv4jzqcf9K+1o18xnHHwJ+CCyymwgWrriru/3VE+NrHWhlTrVejz6NfyDVUbVxCx99bx
k4vnvDes6R0teQf5JmkuNcz4S0G5iVDOOOeNveIL2chw2i9ysee9Now/29GR+741+Uo7hCVaEzKl
hZM0ZO9j0bpXe8SV0pidi6m/CphLqJtyEu/zhvYzXUhNYhiIHzCwHMhavtoIytyyXCPH5N0VFG0V
5rADiBXm5J2H7PKbyJNsZ8dWtivgcisS7sem/TC0roiG1SMayDHpeCNS9ls4W8LkpWw424yWYK3s
Rm/pgylnfBmMnIYYCEW8wq4GBOiWmxaBHKqbuWH6SeTY/bwzsyoP47FQuyKb5qBRxsM0uuIi60KG
teI4M8GpHkvC5gMlx2Pe0TGWqV+FScpsFX9lww6uuEb5w9VYCo7VlFpXGGpvteCgudTR/9We6IO3
YrO7d332aMgmshz3xRIJpNkwnb1p57iuw0jUqCMiuNGWzsMhoQsm0E7d2EN/k+F2W0s2AxQl4H4k
4v+gUPJhqTBjaYlAcMOoqSvf/Vi1fAjBmeq1UeGKNxcMIb4z+YMqWzvbc6dI3uq1IZoVb5pu67eu
1d6CNh8OckMF1w7kuBXIhCzoU3AxdInFtK780t55SYR7Noz2Szmy2A+ihFaBNz9k5EorJa1pdDRk
hTq28cMuCInqA6bm5cE3tEeOipt1YfiIV7D1nIfRIsknxb/sIVGqEEvQ54tQ+FR0OpitDs167nT/
QBTf8uhbzcnV2YlNtZS7VqdTtsBs2i15xuUuFrduTrtaJnfLaBV7odntPu0K+pBVLd+typZh4xYv
+SYGIpPpuwhjURLLKHQMhyYloO3vM8++4os82cr9HJ14X/tlGRqr/IET9lEN1rjb2lMcIt2NCU2A
6vlRr1v0H8nF4OTIBqv+OUwzY5wdAWDvsLBK4hGZ2DFqNG/YIXee3alwhDQi3o2k/hLu2jM/wdxI
99rafHzd0cvlpTe5ECGGtXbpsOuNFiNPZsORI7aipNVZpxazkgHhHAnJZ2dN7wq8IivVCBOQco48
DyjzMG0PmQ4ZmSG3ha3/NJfxzc+o1NrCckKhLUda768Zi+fW6LJvpLq+c0A4EQPEu9LkqOh6XjEC
sXg+9HU92xpDhI90vnofJy327LQljW1ZndesmK5ITICPTVa169pr1qcHgt5oROfsBQ6Nk1Hct1Xy
UrifsaUFPg5M5uEo3dzSwvtsU0HATKFfTChOG/s32nznyXhlM63EQUrtSEIPncEOUVfnkqo99XU4
9fwEb0k/66W7ncxWHIizpgHd4xRGuiXhPVXMwsbyF6ECpHML+ZFodLgroJO8BveFU5UIoq15N8za
t9xKl71Tej96mH/UMtz014yfomBugsbPfzKxfSY0xrig1OFkyvtd75J5tSxv7ZJR7OWcsi3n+OTn
LUzEwaDQoXlbu/RryQHu/Cd7mG4G79xYEyUwP9sQpaKQrykJLYA1pFN7CKm60X1Zk4Q1YWHRyF9a
Z3iq8004QvoD/xdspHmGbSxIFA6Y4DEK9a33BGnVrp7dPe/pubNH8Yr2HOIYZBi8RV1LbhtW9kCH
fRAkg3acF9Sr2ji2J7tB9N9M3JezAm+7jf9wN1ByBrUl6VfDH+gto4pSUxRRY4iXhaI98Ssb+GJd
7OaKbAnyzGWQr83OUrRL2L2xPUzA65eSlAn06cE0OzC2ScrU2WRGQkENegOLB0ZPaUmkO8zC7I00
RWTaeemcBFkeoAE19uScVCjDEmS985ZKwavQpXN8oi9+Z6X6VTON71k1NpdUYFdrbPdRdO190VvT
vhZuwVRGans5rxxtJLLPWiNIP3BOk36VCbuynizQ2jgx0e1ehb9+K7uFrv38bgtf3mSLfdAWgmVb
i2mOnLUfHW3Bo6482PoCe/NITjJb3EeS5NmhJzhVd+dIbbOKuN4k7kq9e9Z0P7bLBwTsFqQmaFwU
YIFTWvEthlW6UcC8STHaT6P/TWkcAKb5PvZCBAxatQtT+qNTJvaxhhbjtuuxhfF5Xgbvc8iKZ8O7
lvx3h+tqVtM+SV1uUkZzyibtgBz0hBy63SG2uAwDyrZ8OOjMnKCU0WOma7RnGJsSbKc90mPHWuZj
rD5aK5VnpbyL4yzpVRD/7c/tzVC6pDuZmc0pXdFBzn7aA1GIdonhTDouJet6m8fJm+o6woV0OMAu
rywYkYS6wPvVpiWDYItPx/COvhnU88BDJ3tEA6kdutR5iJ10Xygx72l0MWFwNBPhkOQCvtxxPQB5
R+s66qGh76GOc1D340EHrQmKxF/3eO1gBtjjq4+z+tElx81Xy6nvNPuWtuhx1OnR4NH8ZnjkCCTC
CQaT87knrnqPRguyO2x5vylemjrHQlToL8Pa6peJ7qyoe+7da/1l5eYlqxswehu5IVfvq2bCHx8p
G+HKwcJ8I9d6Olq0nYIKipQzSpuZV/ORL/CbKLQaZnqnEuQfI7SjgQknsEhmjepqfs49cSPg6fuE
zVc+Q2NvELS26D0A9mVN+5RBCPoxUbTpDe8XW45kiK88I9/jA32Bh4Bb3HlHI0ETYsqfVMpVpWCx
8GAwTFM06fVPzyhf4T1i4sxq80Si5j2HJ0PllGl6G3u3ztiAasIfSwIUkGIvHEebbcEbT3WZj2Fh
0lI1csanTupEtoL8Xv8i13I9kIeYcI0dPx1yUG7i2gI5O/DsDHLeR6Lry/UFkD95usnO9BhwW6QZ
hqYpMIB4+8H6P+bOZDlyJE3Sr9KSd+SYwbCKdNXB95X7foGQQQb2fcfT9wdmTk0xIidjeuYyIi0p
FR0MOukOwMz0V/0UhQFMxU2LyYa8rbpsi+YF/sMVHhh4IoJ0bDYOjMI4JleB8y5AkUv7JbFRfMER
bMiCvTMeY5oLL0tW6skVRJuQH78HJtVx5HV27IFQHnWQEqbukJZN9vagzHUx01oHBsMWDNxlZxTW
MhvRAhi3shCXG9hs97AR3A0LyDnw02QDVJR1L7aoPoIZoHPn0tMNoYMHCBMK5oCkHlu+CbqtLTm9
EEFns+lMtI4l/o7RGSjSwIjuoERBjqHZl46aNP0E31nXWTaPpJlUrv10Gtc0kd9HbBhCAx7oFGZP
hYGVW+btsCx0lK/K3Qk20YupA2dgDIhRYCrWiSyMfUKS12bsv0TBX+Ff2Tideg9pIeBq05ckdm9D
Zn6AP8rllM9LXTCsHC2ku3MYSQso7Sas3Z10DiFLP7i4eBEHzBw5+e2c1Hw2uaHBTwbMx+utg7aE
2XtOUC+V89IoRiheCd5SJWfkrGf+NfzoSvteTxSBhUG2c+eOTO72UZpbu/Nb5uchSoZHfJUGY9SD
dK0GttVjhRWkTfh/Z9Y9d922FUOxZACmbzu6h5V6qoP6TrQI0RF+0YWRMzZKE/vZK2tSicH3LKdl
gFjyHgrUXVOOxsHz9deGHoomZkiT5MNrqeB42/F+KM8Tcs1sGIrgoSIKMamK/OwliQaS+TJXy6A2
9mq8SbX6EYPae86flwlNiUyndlYEDc9QklHUXHzmxCiCIylmPvVuNxTFc4IRYK+oP6EteFjM38MI
3Xjr+9rW0ruTLWmis4w3afTbCNmvrswGC0nu05XD1wdR/F4asB5aL2BtrW8r9yj5X00Fkykn0SFI
2Lr1sZZiG03hlTkElKQIlPLAHimZsRU5wEm1C3ofrivNX7WonEsgx9nSnji1BI7CUtTV7yxibzjH
DGy/s4bHtMF8wQa0SCNt3UDqXpu6tg3Nqtn0/eNgjTBuJSezdkq2VfOmeu5rWdTHUDHNhG7jUyff
3DLCxxDvrETV1SeYrXkYQWgQBoWcUOtCd7obU/HNo+pJQwZYhnYvbtxUO/KoYr8XRg/1pD1FTv0N
HAUFnvkZQuoj/bjXcYtcJLD0ErhWSyrb7WWgeCeM+YZLK0K6NBwxYUfqYhBRbUFL1SuhvjF/kqgu
3jwV4ZhMrjJaWkmKusKcE+4dnWu2vucUy5GnmrkxnuUu+5FcUhBka+Lf3Ee9AdOY/lqRoIUz2bRq
sW5xLy5odIm3Qi1LHSXEcH1m95N6ioLpiKO/X+QalbaD5VzbPftocgxolj3TQ1elHJoQm9syWPN9
mHErPuLCGFpyBsST06DdTtr4DbtHY8b43by42EAddCOn3Rk1BVvJiL83dhCk/AEURzty1uX5QjnZ
urNHncc10mM4a4TMuA8kIwmCmzn8mGosD2Ma3yWyMxlJZMzlPOvaH+TKbFsENEfVbGnUdnKsE7Aa
HLN9sVQ9dVuEJb9Zab7B7YwkgANopSQV66U78VWKmLBA5ewNkD9h3W35IMSmjlzcYE3yDDDa4foC
oN7A8VSZyS1TUoge1SynAk9tUyeAGB2okzY+N47Q7KKpeh9EfE9VWI+OJV84H2lNyHplcQP2bXJw
sRat6TFDbsvEQxrSAsXqvxgHntVlxSgGMCjdUml8KTz1wPN320gYunE2vhTKpQ5RTvYKB2DB5cnz
vDfxwuoCsTfJnJtO5eOWSkmLk2k9IvpaGAvaPGKQiEiHGd68oZKGc+7EpVU4F2zNGuYFibup3eE8
WCWU5oodW+/eE+MCSBeWq6mBlaQeyrrD+RTm/KgJZ6KZdHKsC5pqyv4pJR205LriTkYdWRTCOmve
RBmQLYL1oMn5xRDH62eVmNq6AK+RJ2aBpyFdgT7OsCRhKOxkyOPAGZd1P6He10yurYovLh4Zrvrb
is4Y0B8Fu4YH6eb5ho0cAbwpQzessFNVFiUv+GCRH/FTZtZcb68hQBk44SrC71sSzRfuQPkAhyy5
GoAZYskmmq43VPQMCqU4YLH3iHim6ISeheXHMjkleY3D3cRn67fZh9L8x145H6nHkUg2jKfKKL+r
McuscPw+W8wXqPliDu1oGytST0ZC52E8VuseNBcTeOEtcwf/WArxcx0yB2fNUjR74mtKHEcug4T3
b+4PWqcBIfmYuMPGzDpciRZdlebQezPOH+cL9lutDHehzj1Ioy1Fk2PMria/TII2XTIPo6Ee636i
5+g93LUB4Dr8GYxVq867aLLyyfZxbPixztCgwMHGMTDC8MGluWfyNi5KDLIbnankQqrSWEO15qc2
7XBd9GpX9SiJOnNfj4Hw6vNR6YQ9970bUV9KS0kQmB99VO86FTNZr2uyTtMjUotcttmrnSCo9V02
r7Ihn3IRF+s0tjddJUFoQOCYIksdBh6P+dzFCG8XmkiozBV4DsZF/aXO8WshbIXcwImfRzc7f9Mu
9wp/Boe0dhl6LcLljN0JWHmPXOZs9BDnFxZGK9y8lL6bTX6VhvGpCczxWGkgPlIfj4PCk5Xl2ipO
WVbjiskYfheNrHyLuGvmuFH0aYvghvUsbJJ9JvN5P4sTmw4wwWdBcbdccvLYMPyPTnijUzc+Ymbw
djCWbq3W1WG6YZDpYR9nHaiLrg6rS1Z5ehtTuMIYVGAEJhylaYZnrg0LKFOtt9F9JCirj1ck3TiM
q/JRw7vK+496kev1O/yBF/hQVOlFo1j5eOtMaBBZy0NgWIAJERjBKa62/PwcDJFcpCVGhUavcZhg
JljLVqdt/dx7cMLDoCMwJCINR0MFbhFPB06Fekdyol5Rm/aaYMJKKXbkX3GGRa560tWo1knGLi2Z
hRSHmVTkVAz9y2rlAzaA5YHQ2kidqQdWtTWwIxbOHAY6NumVUw/VgeKo66qOq7PhgrsPKKantbZf
Y01/0qGa5w6AGenU9Z4kPPey+TLZVHBqAmXaKoa7kj5GDjr8ZpE9XBkdpecDVifA9w3HELXDT3+j
69gZQhbSrVXHHWsC23DYoDAchzaeHz2PqcPBcJTNrdv7q6Zy32a+dBuvRY/hcBCq3+BgJXM8FavO
SzYiRKkIsgo9KO8OmuZ27JHbhlITl92VRGUdOr4fpDDOFOwW7vrBPSU8//VWu5uYPZpz/VUN5iyG
8ujk3U64pMYASSccPziT4MO1mGIv4hgHGk73+7iOHxuAVvQ86mIVZz6WICe70KAb+6bLRAMdmo1u
sNVsD8iCs6dN9N0cC2xWs+BrJrP1SObvVjpd+94AuTQu131OOHkyJnc5kF343N54Lkg92PfNMsrK
Oy7HCVIgUk5OKwzLlYWponqz6/HZ8S4bi3NXlZJeyqbLrPJdlEDmunlCHUHhg04J7sh3yG1SMgZI
OFkEgURQoWAUsClvKyhtDpb8KSHHkYzNuM3oaF8nrkDpDodgE9stexiPQXTqlRo2t/SoacWzH2Dc
tzi2IpazA2QhZTSV8Dsg12T9vVaHO4MdKL2V2B28xGgOhRV4i4oxttZREh+6KluFe/yUBjQf/3as
UYK06d62kmhVY6stScyxousbsylMqgjoC8qlatbJwLpixaCLMQFd1zZ2jlQzIf+lITvddJt0Zboq
iZjuVJVz76j0A6M1pLo4/IYOd+dg0G8x651trbgsB/uJY953Gh5w8jD4W+rtRMhwKMQ6jNs1Aijx
AK28TwN51wQYP1uDXoIkNa+dMGLMGtVn3GLhUoJd4bCD5KsPiE8mYq2u6q2LTXzub2iXvIHdNrLa
m5Cx0I4OldfENd9tS18GmXks4/4to712pTOi5oBAPAdiygpz9Cs/fHUY8KEvONrjiNBNqKvye1W0
wSkJ0xfLQ360cbbhGxumK+Em6+qI9uFcFkl4FXQoZ04I5F848ZM34iTu0pR6KO1VebSLNC5rWZTM
49o4uwoi07yzguyCkMT3UEedMYmEvnYOS6AJTDrD/LzutZ5+vcLd+nSidk0VXpRhej9Moty3bG57
S3sPapkuyeuDGzEiFIGweOkh1BxRo5FfhXMJYM08ZtALIelYO8PYA8jv8Dwyquz0rjv6dbYVUwC0
GrkXZhbIPyCsxIJvQjPGxZR30RZ3DE8QiHKbIrIuwR0Qtp8z0B11BpeqbS57DEgrkkj3DaEGJv44
rMRc64FXYs1TK9qAW7v7/Aa62V6gzbsrcITjMaj4MRgObmxP9XuixMV6auhjCUid0bdb4Dr1rIsZ
QpAnNUY5Si9Xusl0Ng017E0NKm/WdsSZ+NHyktW2HoyLOK71a9fT911Kt5/OEHIz6GO8maxHqF8Q
zKUGm8jWZpc/Xg4Hlc3DpWVRCBAOtKm2swZk19vRzG0K/7C21RlqSgHN3ueMlDmi3qeKJ2laZRb9
MshEtnr0R91cE0nCQ8eZjSlitcbrH5GXmKZVEXrbT655oaXR0uZbsY1mbR9gYi49ERsrurGDhS7D
YIfejCIW35qpMNYJfNrl2CnsDE1On65/atSg3eWvVAGDvBks7/AJ9I7LizhInN0Y9LcBKspWn2x7
Y1UgV8JQ6HtcoudIeIJt2ARzoGxoAPcw0sBqt5nusgq5ZcVOvh4wMmZULgZUJfmCJFtsE06K8IgV
odjrcxEUYDucVw0POS8L8P4PrgtIv1yFCTM/8guL2Tq2MMn27D05iLXdNqyJMBCxQYKLp4eTxWSK
wq1HWz32V5luStqY17TBnnKhtUxZEPOK2mKSUGg7s7d4QuR0PRt6lN1Rcb105VXV9NzbtfsSxnSD
GpH/4GaVIhEsn7uxExunLB5a+o8uSCmj/jj2VYw8j13x3IfjcEvYG/EUwqzPFuPBsJ3bz/qk0nS+
g2/IljpTXh9F/tTqOqFGcDHd4PBM8PlYpU+gpqkQlCL/Peb8ezHlbAv0lsulqQpr7fVY80fpsZqz
nX2igmefyOpiHGihwGDKFnrizBFLg/FhUEUvYZKeM23ekU+lc3R87CKuKnaJktZjXwdLJDvvw4iH
Jy3iJGmpa0NhKxHEqBdjJfVLV88+0rkbBdUU+/+QthcV8YRQ7+tLFH9zZ6fmTRNSV1ei4Et2Bgd7
tj6yhslL/Ewmrg1KG4tmOtFykz7wk4kLtL6trsOcnhznqWJEy059wbyPuRY2nGOeswmkOPQha21j
OcS6z03Gh8hmp7mwa7IL+hUla/VVSix1pbdevQ5Sp1lbaeMtUAzzY+b7G0yqBcpgrzPPN+6s3uiW
NB3U2MTak6Z6QhK9tsmcANWvdaK1ym9IKHQP7CDhF9sVaQMrO/U6g+kSQ7hRIAq19wBOjEtBAWUQ
clr0B+OpbJmcFjDPF0VquyuO3+nDVJtL2/RyWrLd2zooxLbUw2RbRp32EKT6yqV6a4rwEHiCmSN5
GKZ8CDjajky9czvFnOrbZt4D2YC7cMcYR4lJYeQk+A0sW7qwg5SpUS0uGjcNL2kQRb3OWRz6Pvd3
KaDbq6QFg+Yxlln7k3YDB7E7a+T3tv4QJis3O8U2JnCPNfYUQxrFMMpJuPfMbp37GQ53TU9Xuipv
7El/nOr4QmZlsumGEnzrfJe6xJ+vZIQPrv+eIGL7biuPvvxwYJ4fa9x8U4vv0e6VXCUmCTweXdU+
hEeANPms3FwdLCXWSdc4Tymu7EIy0RRZSoVuanwU2VBe2Q1Uq942tPXQw0k0OnO4aSN20t2xd9FN
i0REV4gwJMXjhay86IAaNexMeuk8YUU3GEFO0m36BQcSAS61uxuVcYw5yWyHiokpNN6l7mvygaRX
u0sAHBgWhCxM0jvxyVGhzpD2W87QQTqtvXF8LTGwn8nH5zvRheY6iBjkd5V4Dg0i/7OaaJpdfB3n
tr7QA5GeqOtOOFoA+XRiP97rEEfZB4G85AAGnTEKu7PLUazQXG3LCIjDqcHgqhbdsXNwljacfKjJ
3vXcCzsdk3xVWyunMKMtJVz6Ws1Odm69DeEGjHS+U5w++emVGbUbx4IrVkGTXMXSU+ypiuAEH2kP
k+856x76bgyv/LS7aCWoK7ww+FTZPoNO6B65GeIKbkbKZKYPZ/jyfHFFYY3xKvfkbawFG7A3h6gp
iyN3386q2mpfG8wGTM/VrgYmgNSyjf6l2/IEyYzhWcXdJQUIB85FlEw11OJojelwE53xSdW7HEny
iAD/EsURV0GYGlgT5uhZ/FJ5mmLczfVEbgX9183fbGpzwf9yu6bJUzXW5oFyJCQ462zJsj/jGhmA
pM3qW4MjnEeLutLi7FnorOQjVTGniTV7Z46hv42a7gL1Lz5llJlvQlc/jEZpn7IcA7iNttgGYXXU
erDy2DfzJSwQiiSt8DaOknFf9gD8/CHLLsWbNQElRMMbT/7AhAhJijGbRoKj0LvgtqqYMKuwvzYM
LT7YcJgOqcmUS9XojUaWaBgDCE5FXomQ2HXsMNpTN2FjCIbeP7dQHbZuS+KVzfcCkE1LeVQW9e4m
8JDtXfFSxikTjTIeriLP2WfE7B+ymBglCYB52SNV0xXRfaqgJ6oW2lWdMO9RM8CSWieSTmPXnJEc
gmUaFKeAWcDCQvBYZEQ547png5Bb2W5SU3GMUufbwKZpRfEHoRY3cle9SyUgZQvFCqs9NVQWxzh6
Jb41HalGSDDrWrTxax89ACL1iF2FckmZxFutAAS2gWesR0RYfCcBu3MVXVOxSUyRsx23EgASv24e
SJ0v2gEOJlf8lenWw0U7M9CKIMeJx2bd5lzbTmPE8NcZcKCgvjojEj19qt0hvW+TXPvItfAQVtF3
19VbNiQaJtO06Z+1kcvMSw6xAyulrR/rMhnopGTkATvmQxCrYEpis+0YU3+lkdvjrmArPI5Y0/Nb
W9PM69Aa0Eh03iFmpGSROm5x50VvqDqRMZhFw8EN7lYoc2F0ZxpDd2nwG1hld8mnd+dXCEWyabE9
KuDr0ryoeKovgMi84YRbjQQyXwwW7Nq33phyy3ttrN8C1lqyYY8B8YXHYYjvOkCoBxMDGumCljm6
7TwxrF+NKZ4imoWmp37+X2MhOXp4XnvwE4/6LGsSRP34R1haeZxqbNoEQY53jfNNN5HezXonvvDr
7i1MJjbGo+auW+TOo5HTXgLTZKXZof6CCWefaPlhSPrxCSLaGgF3QgqKYpgNt4Hu4sw343qfu4xv
82Lne0V6EjqqvLTBkoU+BQhFZ55zhMvrifHbSYCWsRBqWoREP2NiOAuNFituC/aqAo+LQZx94DR8
S7TYxLTJ7FQrZrnQdA+FFgb7tCOyEh6oJGCVrGHOTWzuFoGkjklv2icO4wGuWAX9byyLPTjvJy9L
4gO5nnxb1nW+wfF24pTPbz0zZHXqsxa2XaC/M6TRsofQLHzKVXnIMB8gCRY0j5E/yZOk3yVkZ5Mn
ecpJ0uC4X5TxeqI5VCBNtJqzj8rePSoKZAiVUGQY+Dd5bVp3LbYmzFqAgfVsBCDgTkfu1ddUs+xD
hGUaRq3GW5ifU6+7bTwPLr/HHdu0PUVwRvYyycxZk4+tvBEaBobbsUq1g0ZnKW5T2+ZdqIuLZNwa
bFiuU8nHYRtQMCMqezJkmV2YIbD6kTgPE0MHPkp7peIKb5s03zK9xaIyosZRMrcQMidOHjqEdu34
TivRzDl74g8snlx6MLcBi7UI6QzQQN5vUh43FQld/ILBIYvVN64L5rnI/pFujKumztZmHNjLun10
DNKlgJtQGfhJFvSA0L3XBt8dNhKi8swLq3vXgUwsIxmnO2C74IFCCnLdGguycrC9DPldC6pvm1rj
Pcc1bWMS2lr1TFCWdO2Q86ViaDP2s+GlLufNlDy1fgBwFL87PBfc4caFGmEAT7n+QsMF8RfdvWJ5
QYZxqnbrN1xugxxs7PFxebTrZ5vE3YWjjwiz6XgIsSPOu+BoWZoalgb2SWAiN0KIEHcJQEE7GJ9n
LK0zzm6LZmBGhpCaGtg6Ut9aKytNDg2Lnagm4F49DTifS3piMxBtBTiUxttN4vPIxLYQp8CD03MR
+XYWcZExcBEWSlkguVx75JHtmNZvvQNeAn3z4Mj8Tnn06oqODgH0eJR04T9aDscpeG7pncMOBSVv
5rvUo+7twlTVx7ao9RuR495oGxLOAX4HjtQ8o3KmKOFYG6fRjJBKCQgMnBZWQwQHBzjA58dWtYLJ
CUTWMuc24daNORlTEmRFGrc09qljHvUbRbXRzSh478RA8UaIMYrs21JFbbas+OCXlSOmWy0cyRMG
G2SoDtPgxSBG4xQV+COwpgYX+O4YVQhq8Pop0NaBdC7p3JxtdHZ1X5pqYcfefVBVFzyHXAPzdh1y
yA84xSwLS8PQanoWYnGXYqgA1bQg8u5ybHLVsUioAcO+Gg24p1SUr8fG1FYeRq6tOdXWqU7ifUcv
olZ26rqiRXVZjIfRiuxvHW4ws3phOji+p6SrZ1IFOCa2uuydGjrOPPghQZCeZKx1m7J6DMu0OXt0
9+36Eiw8iylynsKFlceVdZPPhRej3oCVIkg2EmK8sWMCodQphicYFq586pomuxJFEO+SQVazHfOq
pZbrtrchEk4DnqUSlfJchUdHTeuSSq+3dN7H6NaBJjj55vQMnzReEK+fdt3Mj49IyPKijPr60cYc
Bc9yNK+6gAtFaygs0OubOPQZLQMkW3pB6l9pfnrQouQp65PsLfT0Q5UAwxGDfy0zRJPCBMqO/OHN
B5W/pxT9XDCInV3aghI+nTOz/OxQ/jdIEd7S0LYJcC6Z5CH+MO/3M5fNUrAGYJYfOIrGW9q0eBBg
cCiIb3g5oYRq7HeNtHYBRbvrzn0cJ8EuEt9loTvbqoUz6YejZPZmXNiUcSz6ud+L9WvVsPM+FZgw
1k1ds9KWaf+L38j5K6S+sJSjw6FxXWH/CLsD2S2jHFlyFNXtoNuXmkuShEGnAfBjGQ824inL916j
tTfRsg2P6nDLr1a6ZgQkS5QXLr1rXrbWh8g4ywhPqBciMoQtGn5d03KSTeoeD4s6YLaDMqIN2tZP
dfPS77q52zt/pGmlJkTBfzSD8btKeQqMkZGdaOY+OPvGVPl1ncKCTxXXAZV96ZE53IuDufLAyYQJ
TAlOpWtchFt6f/zRuqxS8sMKy9kqtQ3/HGgDrFQBDqZMxVtnJAN+VSyiCQjHXchPedBH/fj5pZZ6
qROn3tczt53h6HUVj8MFVmem1rlrXU3kTUxM/KfUx30lKfmgeW7dcBo5pmYuz3Y9OWt4Z+GSujVx
aTKf2jhGRguwo+/LEarg2OIk/rwu/8eXss76n//Jn7/lxYjqFTQ//PGfd3nK//3n/G/+9TVf/8U/
tx/5xWv6Uf/tF53Db1Ve59+bH7/qy3fm1f/86VavzeuXP6yzJmzG6/ajGm+ADSTN50/hf+TzV/6f
/uV/fHx+l7ux+PjHb9/yNmvm7+aHefbbn3+1f//Hb1IH7vavGtj5+//5l/Ov+Y/fjh/Z+PrT13+8
1s0/fjPk7w5t5zYYX8uiV8tUv/1H/zH/jVK/u5KmI+Gwx1NC2KCbsrxqgn/8Zv4uFOFewV8RjmOC
B12nztv5rzTjd1s3bNpS5spLoIgwov/nL371B0ztj0+MN+LPP39pX/2x90tB8JwBrK4usUWYyuXn
+3cemj8Qxwaagc0WXw9XmMO2ZjXBi3qyG6+XbEiibgMXw3jVCo9lNW1LCn8GU6TtQ+AaszzW2NN9
ZcyJcMLXBeautvAdlPTKVkY5g+dLnxgODb8BZxbye2PHxEWmgAeBRI/mzDsrDKq5SUaQHCZqZa+K
QSXjZUc4aty3fDM04FiMefd9NLNanVzNiwBDdNAkCKfYil1FquU8L9mbWNaTno6jJOUGkQAmkRs+
jo7q9dXI4SM9oJC+OjmknnYEphGQL0Ou5OAfF3rLKKJzwVOVHSd1hpEJlpgZYwL5wbT94Tx69eRt
DNXV3dGLYzTnPrZxDvosUNTOQ+DvmSRddVhlCbVRMThaL6ZTd91TRySsLV9FqIGh/FZ3lgV+IKpd
BhWoeNJIqOMKZd++CVNp+HViKyoMRtMU1tibpIhG+6pnuDWs2j6lEiByjYwG4aIbKh5kdmcSSDVL
F7+yn0a7KrHRwIYUFMSVLLKpr1d9bbhyXeKs8g9lrmrzMS3y0DC2yiWpfWBD6ZTkPCD4NHKZ52Y1
NnQWV3YDTm0EN9q5uRGsyoF35zA6LYsRu0O8oU0+CZqfIx2UfZ4TsXxPxpxeviBTxWVW81IkUDJd
wWGk/vbdYOSxotBb6JTL9nm2qg2hXcL0Dm5VbJGhI+wkGYVLk3kUhtG2rbOLtnOznDBWEwSlvu6s
arDgWbrB6G8DC67/9SA1YAnA4npzfGoyC0OaHlDNAzZfYymw1dRfYxbH2gMdt8M56Um6xoNmcLJd
lDiUG5KwNszkOmSkn9zikzYbpiIeyIjOnuqBc5pnZ2D22RZ7HgBJK5H9LrezLgLRp9EndmnW2aw1
9S60pT6uamyM2KT6g2FNxnguzULZZ71xcDxnXOzuhnA6i8kwRqS7GVULB7AVxsBLBD2sVGz/mNK1
xiDAFIEzRFfoyJBvRKc6seY40+vrZihBBYZO2SLrYBFOsq0GfYqRqmt09qx92xp2f1PVuK2Z/mwc
4TnEHSgqSXZVBJXtqgVijf7Q2NyDug5UD5RyGo98DffXTpi1Fb4rC37Mg4JxGq9GXZrWLmlHvg/E
bSc3IP1MXnnjDspwtpMyyV8iupnFN4sO527Ng6yYzh3Ocu/E8I7jUwhrSixkmOfhWa9k0yNmjr2z
BzUuw10sI5z2cmoSFCkSNN8t0gkl/RqCh4vsEeP2RmtBctAtblZGNjhUcLNpQcUmqDVb/VrROGUf
Y7rg0m/sIfmJSNdiG3n13XE01HL0HP25wAZhb9OM+NnSlAnuPshlmhE+GFaGZYBFNEyntv4Ws7wb
BSfmpKudCz0uRDkuatdHCDWI7UyXISdCMhdU/wpIkqEyFhBfRXaY4gbyT+c6aGQrlGtz0j4iyHZE
uicsMsbzvy03f/EU/4rSdqS0LXiWuqRBG2MI89avz3BXZIPIbGjBZmmTtUEv54p2Fce3NHS78+CE
zu3fv+LXdoQ/XlFJ1iipS4terR9h7SaasZtilQhcu/ZXQutf9HrAXzOOk7oAidp+I2Tl539sQL7s
P/59ufpKCP3zZZXBgFNQ/mP/WPPaEU+XpcnLlhNeTTla9k2vCf3m73+5v3o7lWmQ9nKFLl3zh72q
X8easuhcXkCIwgXlkTPvxfgx5p69JB5j/4JJOn86/wt7yi/lSNZd3bElbVOC5/vXT08mTpNMI3yM
qVb2lrZ3hc/OtmfmovpFpddP7x8vZYBlpk9K50P78f2rhKwbMuSgAsqi30CverfLyP3F7zMjJ3/8
fUxDWOwnbPYWP271B35uWVr4g3XZZ0s0B1rBJ//RHKYjquK1bOUD1uZflNb9dEE6kl9JGkgd0rXV
j+XbmRHbeUjd68Krhsu0QOQWtmuQcytuYvQttthe8AsK4l98brwkcr0uLObhP35uvt1jUE34PQ0z
aB8YgvEc8ZRmrd1uhPn399fkX76YJdlICkPq3HdfLxISygBjIj65aGgAbg+FvNOsUBz8WsTbv3+p
v7hIXIpGDcOc30wY/F9fCldCmqg+RI6g9mvnRIQjLS/9b7+ILuGWWrbQaQEg5fz1RUqnFTQFYadz
wkA9FKoX594e0l88L36+KnQ20vONNZc1cF18fRVPa/DJpQ5XBbFGjtz7FmdKTd5WxDg1skC7+/u3
7udPSedy0G3Oj6ZtsUX/+nqq0RoGVDgUsqInddA+62b1AHPmF897Of/cX28xXge6gWPpPKS4pb++
TlOw9grCsgtKQ7VNFyBMUBFiRnADwGcBQfEmz1yZXumT6zD69kUjmpDv6BRx3Du3HNhZMiYdvSWb
h+4X7Xk/XT4u2VuWJK5TV7d+esYIrwmJGCQRflQiz/gfbkDzvv39+yz/4kWA2FCIS20e56sf32hf
iLLFcsY8pY/e8rq/6BXciTnHnHik7YwltSaLEgHSBqtKMPLBctsTe7+DCML/i8/cpAgD+cBhD239
cI3lsiw7PeAaU8TWqpMZsZFYqipySSDApwtXf/+r/9UlBm1ufi3D4BH2w41Tt3HUWPTDUCGSIIHS
OY7fYsQ3n61SdjryFw+5n95oYo2Woxyb3xAL4Y8lBTTxuJ3pcJ+6VHyPFTeNyn/xKNC/akMsgLxr
hs0VTZeu/HnBMHmrmsImjilq60wMaDNVnUvZQHYf+kTIsn4J72zRywxKwOVUXZXO94y6BBtanQ7h
pemihQ4KhREts1RcgcqJrj/f9D+lhT93WD8oHT/88f9F+Pj/UdKwuXD+95LGReh/VOFXUWP+F3+I
GtL43QLMD++UDw2VwuY594eoof+OysEczzHZ0/BZzsrFn6KGVCghaBo8hU0peETq/xI1jN85HgoC
ZDZMYS42x/7vaBrEfr7u4GzFosJTgScDyS4e/j+S5BEJVDUT48C1US09T6Fp1znaJZMAOj70OJ47
S2c4Vm7UV8c5NHI1hml65VDhguOevcMY79shiIbtEOMGK+tCYBgKqlUKo/eiMsCLaDMgXkwwhQlL
KGvdcMRnec6zx9Dv6euNy/ANMsLVH1K8Apa3kFPOdRw2wenzPw3PjVPcjN6OEoh9Cx35ZGXInAH/
YShIuWmUNpzJoIFAFQsxkJgdh0ySouXx8z/OQHYNvEp2N04vcWzX91jzhyvfn94HzNfnyZksCItW
ZRz12ApOQmvys+w0ZjN4vmBEpDvNzuX1WLriunC6K79VPp4NNV4qsrHk4+cs0bzMVGbCZK2AstEM
urdXjREtMP1vNM1SdwOzr6qJAfbnVYsLLw4PPp2p1cJl2LfxyAEvWmp4r0xcuqf/4um8miNF1i36
i4jAm9eivFGVSipJrRdCarXwJCYhgV9/FnMj7sPp6DnTo5aBNPvbe223Yy7qMHRp51tdiOj/fnGs
9Bknf3R0xyszleACFCS4yLqOLv/9Y94C1J7lxTALSBwedABpdJfq/3/BypReavIHhHQuwnMfFhJH
fhkA8qWsyEQV3ML3NtMSJNAy9YPalvpMXy0MmAUuS1uL2i/D0wBbCANPVokhctL+ubkNUDLtaEiF
BoBTIhtuWsuIfwiIY8bE98u5Y1ANImP0+mFnpcUfxwQPwyiXTkFrjm8xA/RwuStFmOo8cangqG01
kYmn/343Mf140jLIjtVk/6v6AMsgfp1A2vrdxc8FQb8/40kjjp77m7Z35HYmWcRPXX0BOxgpZLBe
pBarnWbicW6zfoND7xzPEzqLbfNYjvDYHLOHWszrQni2aV+GyLoEWlMeOst+HlqljhU1u4fZdDBL
TMGTAc4T54qzn+Hr0OtOAnssHHgBOhaBKVI7qXccIAyKUUAcr5Ug9+qWPCazozFRlBmpfo7+sJfJ
k+vB0kVDz6YSYhUEg72mU5ICVKTnVeNbX2mWE8IzQLN9t6IieKfHLaH6Wq5oLnB0CFM+6Sz88+AL
09qCmdIl8TaHwUX+pXgZCMvrBAO3JKbO0smeKHPe4Dd5qC5eZbWXbnPcd5D4oeQOfI4qfh7HqNgE
uGWYm7RYFPQXJlNnsKSf9pBdI/0zpjigagQuloGyAGJSjCsltXQ0OuvMOHedVZ/N6mcQ823gHcFL
T/PjvFi1RXSZKc1ZRU4DHMf+jSzKvtyZwVoDWtotAwgVgAlqVqAQTxcUlbj/AAzLeLB8thiI9QkJ
19x+it1hZSvwnY0sbl1m8Gz5RRCmmnWgiufd76Y7n5OzafXoV9IDHg6qBw2tlj8TnOIRzoIi7khy
zgM/kBfdup6mZ+gn+W70CFHXroVr2EmH/TyQSYVsdQtqAJij9jDLInjq4dCi35uHSRs++tnDXNaM
oIu0v1X8dwKSEDrEdzATWtci18gDxcR3rknD15UlnYBtELx9Vg5JnQpa8k4v31NLNMe2p3bM5HoY
SnQm6dX9cUjg2NmWae91kzqfYn7WLd4AOcQ5c6HxgRDohVqh7LXhAHOyoW4XLr+bI45zDdwqXhXi
SX2xqzTimY3JIDFLoxdCnAXaFl/m4NOBSiQ2XkNThtpnF/Q+JEDpcItPwvuTyEDfR8GiDkZ/MbsS
HVc5UzTCeV6OId/9pIi4f+QuWSxiQHxna+wDiTudyalCqUX2UEX0D3v8I3XLq+Y/UioASCfBzNUd
+K3xZK9A0D2sKb0X33RKDGubwZGrRjeEUNvtyqwF5qafFYWmi0NkWlzHam3W010U0j5qY2LjMuWJ
Fm3D8gHmc2fGAApUJHYprQUMuPutkwTNmlHeFg9/8k+00VfjM8MdTHGtrMFYS+4SK9zaPFiBuSHp
EtxMxMA18lQAc4g3Tc+UCQU7f9BlkN3MIeC2VBEDsSy8Ko5hnUpNLuHV7tjgzjti4St5kgyffmla
EbLEsDdVQezPz6MELE0OOrwz4AXH2PrkeJjr1AxBnF+dSX23VievrRqIgOGVoiXWPOrG85jwiWI8
pK2yo5QjNxtm8Ka95eeIszNNX+PIPWAv91cJTSmhiLGdcyQNGdS2b1xXM6sAvcBkHUJ4+fBa5y2P
jQ269mdbnI05YL7rsYQEFZVf3ltL46lppQb/R/IupNqxZF+m2gey49V/HPuryM8FaxleEUJkuRB7
ujglUdwWKX3e9Km3k6CMWfgijCpGMm20qLs2WnRG3wV6WROlMut5V7VG95wDbzAKBiYgdOjCHa36
NqSBtk57lGCraHaN1ZK71bfqS3XeGyw3Zx2bXhhEutxBZP3nLyFZ3/qRsQORIi7urS0PdgkWGdcw
8vat4OMip1L23DOa97t8uug6cR6fhO4A9FT5NZuy13VnBi/gtnBnniyDLNzQpL+57f6CNXhw2P+x
hYehSfk3s6/27gR3TDdSzDJjtStp4w2CfjvDv8GbiQU/sV/jvN9N9CSvACPZ4Eg2sp8yRu8aFrXy
UTpROCvjqSMBNQbyQ5MJHchz/jqZTBZc31N0PqbY9/6yHtEFz/AAtj+36A60cCm3PYOBla7UC11y
yLnWFLZGdtfJAmG8A37akdNI/OiEc5QFusddjBN8LcY16C7Y/zK++BEpBi31eHXZeSG2D8MaHswP
AUodEd59750Uwigf1WzFd+3v28bcwpPZFzL/MOzuk5YwOqknPQ6jrtPCsSpwPAF75tUYz68XqgsS
xq/0tc4pO4blK28FrAGnZcL41zHSR0ejFmTaJGQWxuPUwfQikbJ0zhk3rOpH3mSiSj6Ny0GQfGtU
iwzYcHRnq4FpSfDlolzQfDseR0p9XCJtcF7SRGe2346vEnXcXVI+pMCII/FuYhPSzrowQAE5KbYg
X9sIJ0gZabUpuXa2bygM4zYZICGQw7phWfvA+ZLvSlx7W0sRUe+Q1OgMhsuaexZRTn++u2P7ks6f
UlXzD7dcCQWtXzFyAqsCJuPQLIzQkV7pyPbNl5mE+Y7ShhSaE/WhYNR7DtPmS8KeQJ/ilwbkjMSh
y02WlpRTmxokGkfL3845j/EwV+GMRfW/5ZWnp/zWKj7A7DAccqGb1AOIxdKFVDfN7bEynK+oM2/0
Z20C4R114V75srgRNwe883o4+SqMwH1A1Xc165FpbwXsVl8v6RGf1YuVHHJjmBhq+G9qrG6kE6ma
ZTzAZCt7MN+8BJ7YGLqR/2lwawBZieMXrprdiuktIgRtGNxxT8rummw9G+Bil5QpjDpKwqt3V5ZX
kUpz5xYbDIjdsWPjHpZum2mo4u08Vr9C/DX1xjzZnarWlmnQ7m7Djk+Vkazydr6YZUvx28Tj71aQ
c5LkMwmQG31QB2Az3BDP3nVAkF0zjE23bcxtRXPagxoJ4eb5pzGexOCYkPT5BsDXvnpWSmW9w8m3
tofgCcYgpLdEJ2jhmTsyBhqIzJQsQMQTP3bNwW70Mx2xfPfMaE2DXAEbJb/UuvB3XS8BohXUzmKb
jCJuXfBLobKP3t7L9V/HzPy1ucTi2GRzQQ6mjf0t7R/9KuDE0lWue8OAAeKSEBqMU3WdJ/nFVesQ
QYSN7Xg4acYSr4OrP5o1jBbhX+hyP9uV/VYX8a9S6o1QnrsUT687THsh0TUmTB68WksxrRpZg31o
eIN0wtkD+lyn6TdUsTWGpGqlKGljhA1UxaixacV58mDYQ1YSJypVMy82WcuV08tfx0m5B4nv5eVL
gOMCE+sD57svvIuaIZPPcPixVjmb4tEatc9RN8EiHmC7D9BqR/q2qQdAFZPzS9yb4KzbIX2plfdA
JvfOST1dJ0Jv0BAHEjct9OmKO0hOKmDq04eSFANFQOLKAerEOHzqtmuvai1JVgltQ4QKhg2JhXvT
mB5fUrENaIuLBUpgPzZXkZvPWgdBUJv94UWvjw63jnXuAZbVz1T8RSt5HpLq2avdN0MduFI3oaSc
nK8JAEgM1wOT6ZztSuLK8JDa0JmsvWzwY9dGYz+RevSIdeIm7BX4SGpn1m4AWM9W3hsnxT2BurdM
kwfHgwas6bdg7j9M2eBqrMwtLMJiS+VvvgE0SXy+5ASCKwBMYO++cYYjpOoC2bVV/Fu28HkiXxyM
gjUe3zJ7l7MvfBZHn2ZuciGesOZtBwlnUvM25qk8TUXfh2OB1JlqTXWsurQ6pvQ5hTAGyGwnk74v
ByKCQF5XRkXCIJ3kD+PmKwsTD/FMJ5wNdVabxh3lGgNhzI4x+gSPwyivhNcgYRttfVLRei4gY7QE
GWsQnY1BS6YYoQn3EfwFH8bpSJfcym0wIPt2yZUoe2RYWVcK7qw9fU4+WMjKF9UxmLbKhec6jTR8
j/H8Qi4MTA6J87DNUh7hOPiJ8uqT4IoMaz8G5kcFaxJPMWziYN2Xx0H3yQHZVJm0Vr42qvY48U1o
aQGVBonwsSXKy/VMc/MXTUXaCQhgWJqjPErDOZTSHFaciyilVPdBJFCf/FPWjOW5meOHgCxyyIL4
ZcbsMBk8Oa7Bfhbr8oeB6E/rqn5nedTP058JTxm/DadvllFOu/UEyN0jZrBaamcAJ5GUH2Hbinh+
LaLlIs7YKEx71wsbW+arjPE26OnxtJyrfa0AZOV8y6bZEilC2RnaD9rigOJYzhMDk4wG02Zgua0/
UGSoKm2hPev1U1Q69ZpxfBgzCuYoBR7Cxki/hjVPHV4iPsBdvrLTmSeKhDa+oOq3/sMN6TPPIhyE
wqIXO+vvjSN+xtnNTpHk70SxPKssOoAl8ymVsknVvttZPW2CXLsEGe2yPOESRXUTpQQCo+iqDaQw
qrmBoANr1p0UWg5JjI1teW89X2yNerLpEkpwkxisZt0u7aS5vhcALY45rLhs8veGCD7NmnlMYnKq
GIve2QQJF0bugVfMZCQcDba0NNkEVvNtNvnXBK8LzFps7uQZ37CzEb0FcLee19kgOSrlL5DxryBk
L2RZxKFNyXlIToIDZ6cpp2nEtj6nBCK1ysWPKvw/0DeWhhOykKwgbI6uJMNQYD+vmHpv88b4ber2
syN2BxtiClad9Yq/Z5M79vdAewVQimWxHaqPmD2sPoqW5ShpMm2tMc/fyJkrvU/ydFb8sVQKehJp
R4p9MZ2alqg2NtRvrEqEtNAzWJcsWH5Z8NctiCdk0rtJvCMnLnEcOXiCyFTzSvrN9Iagta0Sv+Pl
TmC0B1m+yzGool5E2aprNDijtoa32ICWQ58e7Tj1HGyruhf7GOgfq/6PymnTcGFKNrVZg2UyhqNy
oOJjz7G20Ge4sBafk40U19TOidakX6WlLx0WqjU3NlZXiEOzjw1KyTraQNh5o2QSnyAeTSQJP+Fm
RWGR7uHUSWpz62fOPxzryYE74oHAaHn67xfMx/Wmw3EKCSReO0xRC4DQXqoeUDCxtEJBZ1PAWDli
IklNY1jreg97FbaqY5txWDvogW1rTSsGQQfcJHCY57mmzZoSNxVfMTJD37aI5HJqgLFgUtBk8W80
UyNeApikVbRuwKK90tpV7ygPNfcet3GEtfHm2p29JgGtLnqZsaF16xZTxU6MVHS3tXmIrGw3sY2c
TKF+J2JOUa21W7DgoQvXIuz05rdZbqK1FbyVCt700B8zw+N1E+oPXxULD4nR1Sx8gz4e9gozoZph
1Ju155T3wSwJgVAhVEXph44UQvSc4KnocOQX76NwfnVZc8noqj3pBSvs4QmtS8vaC8fD3ExF3zAl
LKhYVdY69k1YBAgpdf2HsjREzQIGgAfKeNc0eGstqPMl4MNkIKOjN5N7rHvzX5C01tZgZb+4jV4f
pK5fMAwRMk1HhxoA1EVPZPsmdIErQpIuWB1AahFdIAVpJAfEKu1Qcvrd2LO71J6Al5hy84Qxj5xZ
e7CxfHLas5p10z0xW+MNUEAWjKK6sSk+t9Ry9JBBin7B7bkoVHr2z4/dNEyXUkdJ+xKHTgoI9fbs
CfMltXsSUR4SYWp0RxTzcELbDQt47DChhsuU82jSIPGhR+KJHoJpBZIUmjdr6IYtmaWQJhBgBhXA
UxLduOkoDCDNorVTgkxxj6M82MRW9EHU6MswlRVuLbPfYXSnjWXo0I6Sc5p7HquwXI51gHtjtQEo
9g0ERA+dlyK3733DRZampWalFN54ydaVaDrbrfUaKx3RcwAfkBI8JNsu9m3ZIQl0mIdsyoo7vpNd
W7S7ksKk9WwafyMGFje77OpQduamVWbD38fhfUkpmpPhEmfOKGDxMI1V2JONSHyywuPiN531JFGY
QG1lK9m5FEXRP6h4c6JBB7WVsMKbKUSDGvQFqV7Btg5jOJBw79qmelLxR+wlGmkEIgnJNDz8zgHJ
nVDVDZMygojFwXNBetLlNWr1xFanM3JLqgud5iMRr5LyonxYVMdNUGnr0YrHfQ2zFZiWuGS98aVG
m8aNJNkQGW5QHpttUdWfQMHFaeanU3HVNGf9c2ipN5rr8olWknjbCu+7kqBLDem+1JAlwDuQIpn9
9j4EBZQu1N+6z/ytYS19QbWRH9rePMxJufVmKwCDwkZONHl+Wq6OQu/fu+aGnQwBCB2GU3P5VLbR
PzMlC+mrjeviMpMFP5TFtOl5a1AUXWi7xOAIuOc912ezY2+3gGHpUfZoEoKErhN9obl9IUoeIB4u
PV3muaPalNm1v61hjnHhncgLswrB4rm4NoBHWRZXZVCQMO+0vLi2klzh6OPjKd1gn6YWJOk68Xfj
CwOseWuq+jfNf+NxTrfK8f+UcVNuW08gNA5mFrbQv9eK8h9d1PBpm+YhrWRXTfikh8TZBSWHSzcz
OduQVvEL+ZPJtAE77L+khjioKCMS7gVFyF8JVSaKr/ZowqpLAST1nn9LKabjs0x/gVg1iIY0qbd1
SS2QNW777num34c3gNeTQT4SpQWuzMc0GPQoi3HBYyjZVfQo2Gh68LrQSVcUqd9Qw5khFa5xaOCC
e8ypuBqqDO8n5JhOdZSUwi+O6SGpNVFvA/gDfexoO4i533nNjQd1l+WqBdUBDmCAYLqe5uGkp7wA
ZtP/62fnw1PCRTw80mAQhZ4Rvcxl+xNP5dEU7j2oBhCmVvbZZXB9yCqt64oOxdqip1OOI49U/TLb
NJUF0cesNDhY3Bhx1nd70O3fQZxzfp6hKQ+jiee/vgLS8EKTRMiKb89Rwdav+psxls1q0tWn7bhv
8Dq+daFuWhU/ud3ULVoM4TSYKHplfGocqyAm3lFfp0NRXJuMM3kdMHXOLGChtXsgJG6FhTawoGCz
52dvg3+aomgpviZfHrMRGQK221TsZbtsSx2OWDxwzUouSMxO1GfPvaAJ3keHWN7QR1zkEhfUt0kj
TV9CxozT9QQiHlXLgvlEqg/WkYaO5pU/M1V5zjvITLktq/EBMS9UaXfzslcmk8zwmsNEReJK8m6w
ApAF2QomtGH9Kuv4MlfFtCEXdGrwQFEazjhzYfwUFGfuUnuh65hOtSGlSE1ysHE1IHmt5bx1g/YW
xdlOCnkRD/qm5SEQJAcHVyGhiMsk5D3oYQS2dfuMtILPtg+7dshu1US5ltCKBuVOxvD9ORIa3Ku3
ktEnxdHIjIVvPAcBWTHQEZcxJfkzGjTXYCUw8OnuiMY+Fap5MsZgenKNP2Wfgc/yE+YB/r+BQstW
p2mnbTp1Gv8rzuvvcgaaQ9wZrdzEXp5k/ooqAH2l9xy/BI4ltmkubUyKTmkruH6AewFwb6wpoPA4
wxofqnO+mGqnK+XxfXQtuzyDVzL9noWpuM+dwR/r8hwreklFizNNe63RNrEDmLbT67COGzR//vMx
K3Uakxi7pFjaRTneGt2Pz7asj1IF9WYkYERcEeZfSs3sulPOEijhcdFicW+68QYJoN40uTatc8uv
V3bkzfiTICkyzw5pYKrWgNz8sEGo64EvbBJluVu/nt4pu2Nz0obvUvh0nkZUivbeznK7Dy/bMnVQ
KwS8KLSC9iwMYusLBHdLGxIpPZgeLrUNgX8TpvNh+fF3bGf/uoFexFIv7kBIF4IHDyedhOsCdwAg
hZnxjRw3hFJvjeYLpDq+EtPCM8jJIOa/89dciHJ4C3q8n6T3qBjyVSaCNZP5S1Il1Ma32obhKZEw
Xsl+pGTRq2u1cspxFyTeX1dAxOCotRaIzysZMA9gvgCEGZL2WTAHs5rt4GeX1PkDaRaS+xv/etx1
lX9qmoCiHQXBYMT9IagoOjInIk1ogD7DDg2842TzjB6tVh68WpbrXFlP5cBUzR8yWqYlj+VU3XzN
uONbpTlQA+7utfu+XEswWyGJUDESIJ98gs1EcHdo8ntvEcxZQXX+6OysdD/7U6DOmNDb4G3XL7pc
OkNzmzMdf5CSogdd9zmA6PJtGOI/c+4VK9OJPopmPHEGhXUbf/TQ+DZZJVY6scSwGejArLwbAbkD
aGqYSHa9pugVemD/Q4nWh9YFkAl997jspCjsTAMGbYT073yNUXKuY0S0WX3XUtF/7RahMw432+Ni
TSPPN+2Mny0dAJx31Y9IywqKBMP/ds91ZqCkoFFUpdoH3EfiWvfwuvBP0MyBMx/fNaQl9MkA0WHQ
/iImefcEp0TqAzLvKXUGK43/3E6Pfd8yz1jaisg9c3aqq91AP+4qhXQ+LU+NCuK3rEHnzGZJnJRm
b0uC5GgGul3L1uOd5g7Z+tMv7jkGlaioTMqri01V5waiC7JDxrC+ceHKWZ8jdR7rGq7PpgQZ2FMM
GdZjNe68iupDpPw4nMfsleS0uy4UQu6IGSyYqPXBNBqfoWV5+Ln1A3JgzcCaI3LEvfzYV6cuGmAq
5gArHRov6CKm2VCllHDN09YLZhcNbQaZ0X3Yup6BvhhBR3JBAsGMmA8P4EB4cg+C+mZODXABtuGt
k/IQ65367Rym5lPpVfQhzyzMBRJIhktv5blCgsWzV7PDOkBEKFgjwRLDzvLxIHQmix5gxa0hsSNb
Ge4U5H1sykNnn0DLvMupvef5S9wq/PQNNA5YLt+Oz0ZpVsZHS2/TzjOerLwRZ/Ibaam62wDI0JaS
3sQWGTRxSKGjgBgZ6JocWwtWLKoBk9/U0X/FUrlE5GNac9/ojOzX8YN3rSItMWbQeie5F656EJ0V
x6WYro2oFnRtl/fWtYJdqotoFZB1X/EbCmgzIJRzW51w39MbomhcycqU09LSCpYJ6ifQGbxlypc+
zS6DEM7SF5GVJyc3DWhc8jYX5BjnKvY2PiUYPRO6jdnV3wIJcnT8c+fYQKd67zn1k20D6brHucTO
bN4m+1VXyedccBHJzazZR7E8dnY0hJTi7G2Tq1ZvpXgx8q0bq9+sSP4Y8akjaqzq4ZPnVXH1IZyN
CovWEO894ighM2SuyOfU7465lPsUvgztZj9NBb1KaQsIiUieQRQVCSWDhxH8OBmyUBX8GgM1ZaVN
O+1y8Pc1tFdfoAjGMv0rKYiq7KFCygZAnlqbjMBByE4a0on7ZEiHPo1YeySj+Qz140rpy5WRen1o
iCIveLgGMqByniUAHXip75xmsg+veZ7ckzVbH74RASBGbram2aY6EoBaq6V0WREumaO+2wCoXjXD
FBql3A8eQD1Y8iPPUnEeOGuUkbmJHO/DYsMr7WxvsxONrf+SaQ1J00Y8KM2754E6JCnfqlmjQgbC
hqtPUP/lZz75pwBzwp5cg2CnkzvV/62N9uhJcJMM6cm39D1x8v7Bk/5c0Lyz1oqKTa5QD9tInsy6
f68n/dTg91zjXA4lf29oVPES7zE/KEl7NiNW9ZFyjsFKn3LinY3X3blW3tOObHZK5SUWw/mBAQx3
U59MJwKV1opl59DlCGbBh6ZrKCtA8Mbs0c3gRS1woPSllHbqsU5zVCHgxUPoP2nJcE2IhIRMdBkK
w7ZhLx5JjIwnx9jUBl8dYmXjH6uStkEfh1QWqEuuOb+xYTAHS9IDtRyXcox2TZK8LBObyGxPsYZ8
qmuCHrB4+CmHV0J6NMnAygrNrOc4T3xUud1rq3AcNITW2HWMn2lRVpbnPukNjyYF41tZ2fNd613r
4qrgLabjtPeZrKcVq0yUnbxip4rhKExukZgfgNBW7xCkDgUQp03ewVtJXFmc7EA7BH20h6HzgFHk
wgRhfF3Z313Mbj+3KCZop2t4IJSXBdNPypdHIgFQNf9L63htYXuRSPg0CIGXH0eoIDnkb2DNzTpS
2q8365yrTbrD617DRPSXykzosoSpXBF8L1Eia/A/dKoj5cCQsIzDSspTVjH86uTFttiyKnEkALYw
JW9F7H34FL178hy1ox+2My49U3NRRLTFgxBvLZ1tXNmqXHHD/WQxLvaeXz6nSj6Az7dVT9vO3D4S
rblbEUvAjKWv++Uoqa/6tDD2M6JDOWACAfPH6aPX2Q9HjY4GfU/uDdsRhh3OvOUzHafBRZR1cMkS
zb8EhNjigSyl3TzywP9b1HIiG0cSMBpDPC9+M0b7pri7rXF1PYg9OAnwOhFqvCTSjy+udfL8zthr
g/mBNmCuOwvODZg33Ap+u/W17D0t4wNmm2PWtC2d7rzpeW/f5gnrV2lPxVPtOuW2r4eL77uvQzfd
ao+5a2L6aKPLL3GGBcCJWzCvhPi5G+5xCqKnEJ/nm8klFeLSpTTgK9cVVqOWDq6lQHHWzlZZXvxe
HMAtv2dYElaGTKwdXsIfU9NeWlf/pjwatJFd/8Eebu6ykbLnNBG7OOWz1IHWNPoiiMZ2S7STarzR
YMi0VBleO3Luq/zounBUGdixP27BEVF76tlXCn2AAeq+AmGRxnvFOZBVDJ1A497hpob81kb9L0AP
+TJmAqZPZhC/ztKUOOPdC7JrUKXpJdPQvIsBtCiLujDMd7wkfphHrb1x/XNZAHCwIGEn0hu3Qqb1
e6zHO8TB8StN8RwpsGMmf1+k02TnzVSR6g21FjKHRDYtwfsxqJ8wom8aSDgXEAAffpeem859c0fm
hm4PdX2exMEq6J6KqHtfa7NePmM6+E65ArgptxRtvpmpI0KjJySUp9P72Obs1qkZb+hn+a6BZRym
csEjaadaz1OMOCBIQYsIL3gjy/jdxH6FaeQeuURvY4OSBlVbn4ksXvMu+Ttr7SfXKnrOZP1VUzLT
A+in2yrfecq8ErUsiLwL72r5IFFjnQFdFpvimDm54AJHUYtlF+Ai7PMQMR4SCB/kUkGSIIlDbEOI
pc48lQ/bDfSl/pzrYte8d0VJWBi0RplOjH4ga+bqNVqeqhJm/2SeFd0BjGPEqfSZ7sRt9DtQDDsk
YLtFjAbutt+Njb+p7nli4+me2DOfdVYfkuIF23ozd/+GMfi25obuWir5aCzBk+APWwUpgRvAHkgC
Mzrd/cPQXjCsSdIuX1tNdtb1alPhIAaWI/W/OgJ6O3ivtMGFyhgwxaY5B4fmNuQj8MOlCXBqn2dl
IbgioETJM6vWrbLla66Xl6AwSREWFmSYiftb1ZohWxGqWn9HXDgOltrV0OBYnc2HV5u/5FV+HVbU
rtUeZB/5XNSpUc55cuWA8DPvCt++6ZnzCkeNkuUYTJNBkxPUCLbkAX+RYQz7xvuZ5MDdLRnZ9lN4
15VzyyawpIaOQIwUwqXDyoNToapzN8e7QWKDMVPxRIpwNCKomFC0IGE8BRSI0k60WgrcFbFGYd98
k6F7TJUVRekcRd0Gj1KT/esb9yxsGl4A4nxkAZM3nHpQfjysBDQcBWj9PAmrhqpLJ0W00+33tnRu
Fn4SuyHDUQHRjgx5MBJ5F3awdoz6eeioXNLt1DxGdCAnyGSwyS2gEpt6gDw7+Wc7CZhqFNF5BFJq
wfRYEWsgUQuqtqPSrCD1DaMVbjq6luuHWscYbjkvekG8oSzwGi3fjMBRq6bTaRYTCtRHe3UV+KIe
qHUMNlmk/IMWHbOivmdieJ9QBnfYaZSlXRqjtl6EDTAuap77NfVFOzXkl4hw+mCaf1ysopntcqJj
ilUEmOaa6aYVr76j3RyfkRgHTccj1TDnalxijpyX+RGtrMQkSRp3X7Y231PAmWvND/ZgH8S66+2L
HbS0YOslRsgh2be1/8oc/c9QTWGfYWuzkUoCK9jXNVC4uaRMw75ZYMeSpv6FS3zR7ewJYD6nPtAu
DndotD6IqMn8adgOGGUIK7H9GfAwK3RdL/U2OI5Ksihs6O2+4JBAS5VHr2D7O4AplcG5TVicBD3A
A4c6W9hI8v0mCLK/TcthWFjpM1fJH06asCbNZh8b454Z4MleZ1i34BF/ZjWtdEJujBHXfjpuYy68
a0BlBNoFH3SO14KxQZdXDwpWV8Rir0LPn3LdORV/GMTc9bR6qqfsoLrohPD6rvX91fcxnVpcPVd9
hz9NjS8Rj2ytOOssE+SW59XQplPBRAa6I+tIoN8QAHZmxuptEhx3S27y1VwfZ2fEpNzMWyNKjR35
Yoqy2RpGIFwZhdA9A/9VhA4JHzohOoP3TkSMDAoP0Dk0Nbjr33HpgIAu5K7z23dHHw+ZwY+vxtEY
QtQ+GzAS7Wl8b3z1PatpXFQBPorTXDy3dc4RoX2MJSeYeqcYV2WPlNcLUu3aaF59J32WvKJ2ll9y
MjOgj1Ylqj++K+Zy1mcfm4cpsD4HTCdUas7bqnQ5wgmYrRJJpa454GtzffEh34fKqiGpI5nPS6Nx
M97H9sGd45Vx1E1G+L2tQG2yaDhWEal3Wzpw6YqjXRH074vh1gAmSYfghDDJ5J/pjokzPY1Wojf9
taZcvj2xY6+JbODG0F7gk+/MgvLAur85lQAJnlZg8+0vWH/YTlLQaVCfLWF94yA5Ghi568S+Iy87
YdKOu1pxFLcSx6QqVDuaXUcflESi4x7MOsAJdvAQjDu0726wTrrJT6dPNkCwtDCf6o2xGMTV80i/
7Tw337hbXrU8/zIquQFfATwSOP/aofFn1Tr+Cn700QsQJFSDgyKPPr2S8dtsIi9CxcsDSoKXtRoj
83OR4/qyqO/W43Hr2c5DLxF0YRyzfxZrLuEHCfrhf8ydV2/jWpq1fxEbDJvpVoHKsuRY9g1R5Soz
p828f/08dDe+7jMfegYDzMWcC8FVdeAgWeR+37XWs0hQLJdkbWlkMMVRJX652pZz/eY08WeTZ9i9
Nd4rVgOQANwShNn5w0Dyw3JeQVK3v0vuroUj3zUU8SFjYGszJoWuf/Bd9cbt4dw0lPqmjJQrIAm5
3+0dPf8aGSqNiuredj5MvQFnNY/ZNIPuykP7lJTJeypgSNtl/zAUaK66v29m6ySVOiXFr9xPrqnT
fTU0DLP03duyO9qgvWSLMaAGFMWCwnhp+ztiLrsdwBiRufxa8XSWlFV2Bnu/ptNPWu6cIalFzvBT
glxcbl2h67MbnumpBqoBdYG4efIFUdPG544VHFpm5c5/LIpRRBy7IJP9PXGK3KFyDyjPEVdCxtuL
jmov+enK6Wpr1qVovF9y8EAnsP5harX1/E5HFQMIOsJoA/eM+v2ESBdwgeMFy7qG8TH6yUEqmaLH
fgKs1bNzzKp0XlGDFK22FQ7rKmZ1k/fggrZzPlAKVzL/lnowuDxzVu98hJrxFjoaX+s5TBQzifZE
IeVLOYbmasSGJHUPl1QlznRoS3TqpWoBrsgYynPK6cEI9adhMVz2WH6zgFRcvo3J5eKEiX0Mh/2X
52MbxWFxhHpqrWYr07dtwvdIj9XwCUBj57CevLma/NKFewIuM20IZ7hMagJNOFIvvFSHuf0ZThTa
lM0ukr6HaDX2TNk8LM46Dcz8mvYdzrGoXlttWcCCbUsyj9t4StKVE1zraLQrGtpNdIJMe2x9dbX2
UxvhUVlhdMgcL94XcczZRJ/hb9NW0IfWPeVK0y1eyjI0qCGRCKFDS5/R2MO81SGfl4oTqNeHL7Bp
tBU93DldEx1Bs20yewMNTmD88RF4rAi9B2OcabxBgzb6ezGAePZT84yf+TdS8g/lg7ifzTcUWVR4
DpoAWuh9mvZpogQHBZxbCkn6Ii2m0pxiXDbzVb8Vc1+sKB4HMNWX+rpnF7TWQ1dsOGvTE7ZsUVJm
z0SLbI6CbJO+H0q3Jeeg3ZO6/LKGjT9F1ZHhbQeSEsuSplMq4wA6Y0jeQbc6846GZOEZyTbU3eH4
/SD7+tnheKBNrKs9u/0KS/pvUkO/iVG88LnR47rg+6v15lXPJHKb302sQ+qKUnYx7adR282SjWId
K1oah3mHY9zjwBVewGtAoou1D23M3syi0wNTOWzc8pgxlPqmfZPi+ebTkSCL0edcqiiIcX1ZM34c
Y6ifAb0U+8U9FC8oPHLPw8pHX+AiWxfb0FoopJZ/bYtWO2Wp86Zc/ZapGTZ5RDSWVshHwHlqHxvV
Zapal5e/pQ4pUb8or8ts2m6qDLKw69gtAgWgd0/y43EGu1mVRmZOc4n3RlzFGx1AH3SXDa2Lj2Vc
iZ2Lj21A+cGxXVGqaUaUKDCIsnAQ+amNADj7aCerhhOWYLI7jPaEkaxpN7Gq7iP/YE7R1kzw63t5
dXATsCDoNfraAVQCdI58TJ2hxToKaXkwnScjwSQzqWbbLT+CLhD9JKQbeonDJ3CJD2WCgqhrpbdu
ISjh2J2Hgz0UhO6cfld1HQWHk0EzHz6eWFGjbNB4y1GpaGR0AH3/0HnSJ1xUH3t2ur2VBr5PKtZ2
iB1ppX62vWktDAdO4Ox+cXp0ER9Er5/yxG2u/CMeFp89hJW3xmvWlm+FW7yw4U0Cfx7dnewaSogX
okqlXw1lUdPb/2HYJkVjlk+45P+0Gmtl2nX3fTZW7FL5LR+lQwdxhpEKbeUwx6jiSYho15TodC4u
J294nAApXWRBo4ZgXWXn+pmWvGjDJt3fmBOOQCd05ZMPC3WDGlM+kw3bl8DFqVjA5DkZyaIbx7tI
d3/XSTE9l7bFpFSJdc8wv2XbdOnYaBPt7KLV6DecF1sKv2Ay8RX9I6dibAg8eyhY49mj5mhVpwov
pGffaZDEUtwjH+MXbYf6Q6+jXQ4Q9UgMub0YMuembzFMxSy1NfCNpCRYTPWUbm19kwW/pu9G/Cd7
YTU34o9fEdoC33bfEil0bZz3BBVwbo3rqKcEFzsgGpH2ELtFvm64va/gZqugKTFzpfUbDWTU+OAn
wK8JvtGpSTPQVonuR0H02B9tpuWuojDOcHAWofw44wNeDd7DLg5+p7q7gLmx1OOvEdY+V8vJP1M/
cMA9WvQH59iKNylVbtjqPMafrNskFJ0wweXa0U/aJrDs+qVKrl1vc2/mWYbZXO5bupdBHeuvqung
QaRwqLUI/zt0RRRoOZ3Dggs5DsN4m44CY1MtuUZ3JkFVJzkypXExcLlcp8vTh+iE0RGEulu07DOJ
iQalZuynfvjBFhanNvehdGr7i6QgiBFI45bCupV1z08pdpqFrY9Rtj+g6JrXAmCqaEqBTXZ4jeFy
8+bEuaLqexyRv7TmR22o+23DZUzSfbNi00c7nOn8YDmUYM+Nblbm/kjVgNRUcANNDElF0kQwNZ0S
FvnQhL2ZwQDaO90UBqxzXc8eAaGf5qJDmteWv5iRhD1uS0XlQ25NWSyGgsRYZeRngaSdLndXEKXF
Ctyq3BioA4ERO/dM+NXWMsZ7YmLM8/OCxpVJtsdOdq+mzipAWs1H9MHvdMHqXAfZn3Sn2RPWKnV/
GhUvoCaBqqQz4OtlazSH5aXGrHi18AWzUq6xyBK66pP0hSa3RvUh3Gfoo1Wp8V3UgGeZmlm73OJC
lwG0HbkmFUpkOepYl1DyikLCBo33+WqKi2JVq+Y4p5q3b2rKbVMD2H/sJt4uYk0gHbqFmPn1GXlD
85cqQsHJxU+0Sz5Soozev5uwLq16JU544BifIoKVQ73t0qI6EpS7+fhIGN4iWGyaIC6s+NGAyK7E
RJi1NfPjorXONkzK0cWnoB1Y1D9V4fjSNNzzjTm5UvO19wwdarRGwsuud3WKe5WIsLNOK36hSqix
HORKtki6NAIufb+7moru+r0AHLutUm/vmzOZAF5/y6d8evadcTeW7UtjWzexNASZ5TkWS4yPLJuo
uLbSmsQahORm1vovyuzsx2jEMeXxzlHUeDAunKeZpsskZwUdH4tlQTnWEboWwhcz034Oc5JUOuGN
qlEHk8PXZsTVF2RJqf3oBv9B4L5NU2xSQ1TvJlEhqQ/Hub7EBXHgEPzc1vn0gPRBSTPXU0JQOY+D
euLUTu9RuquzvcfwteZQfKg1r9i0hXaPWsJTTe/fG1hr3JUidL1WPoylNl7NSif+jnW7AzOnCZ2s
ScwI0yhqAZW9cQcqS8ewu+ij/srEUy/rjz+hlz0tSDeX/jqRI1IZgOGxVN7Ilj5VfYi93tnPcoA6
bvY5Ehc+0KSVe4a+HK47nXLziJPYmqM26LQwOuv93XC6/pTbzp9ppPRIhT/GcG64DM7vfUdkJOV0
asLZLL3joA3HJfMa0MMHenzGSe0X2nXK5oeM+xJygpfulkssLfaFPKVd/GOscDJCithMWvK74ey7
GRo8TZBt88tokglmbbcxGLX9hu1ek0oOmLWo1+bs7kYDQbbMkIMhSB6lP2gHx7uMVkwKR7CPQkiU
R8fsnB0xk6ORcdP1YpNOvzkxSElr7NqbYe9qbcOenoyJhl8DrTk8cvRjUJWJfvai6BjL0f+yekoZ
YsP51WMmXc2DnT63ZqD4YXbT6H57kd9kY7XI2uLUm/IijccU09hNpkrcXcSK3pzRUy3jOWeW9g0b
Ncvwv8t7eI+k7NxrTfs9NbTP0bOT7Ajwf7Us5TawsfvDiHAgJyxeurxTRfJBsRxY7jx5EiAe2VJY
ViBnGlG8iV98kNirIovNW5Vd2b3bW2q52ls3O+229ofsTolztHXh5a3njN7rlOtJG1aEGUfQdWPR
5xdLYPzSoDyfxp6mhpSg0KGzJCaKBv9O4brt3tR6/6wQW3Z4cRV9eqm+SsyMCptRo3GkrctD7nzM
bvwusB0wO3TPNouMS2c09SolP/QaWgV7DfJhS8MqydZm0PamirGhqedIQ1bniIbDBf23dkknFRVR
J7y/1Ox8ROgxM0yWg8rrxQVRPflQZ/iqgPgM9iVUiJNb6yXR+Z+ViKh6EMOq88znvvCwJbsfvicJ
e0Mw3NQucFYvDadz1eNm9VXzQunqdgRE+TCxawYh19gHtycRG7vHWY9x01qDFZRjF9G6+oBdEB8l
sxT+7IhwsZDd/fuBt9RSi0joTm9GRtE+u0tZHrmEX2LwSAdaQ5uuLO6PZDDru8n4fEuze5u8hmEX
3vRmyh6Jb92cOSNFMus2fSE1iTjl3uq69W+Jz6JEdN5TlFDsEkfYIytPhw8p9SDDq3uJMv9C2ijd
tzZd4aEW7nx02Cen7cab6qctdNSGpuiRjTT7hXVEVmmL84+bGdLbVLvDPi9DUgAWP4/lfC7Ax5YF
QqzHx9TNNw6sv6BKl78SUehhKGB490V6TNKxu4GpHwzK7MiwZ+9uol/bkkZRlmHlY8ilYbS8s5Mm
2HR4bnYehA0Qgvp76DU178cGB3xmnQmoz0eb1GtSs8iJq8/UjF4H4PerwcBTnI6fjR05gdtMgA9i
B1Z0wvpqLmndY/LgzTZB54gmc+QeR9upwIF+Ln6EC64jKykqra3maBKb7YWGaKtyC3rxBXZsvzFl
v2SQC3HiGMt5XJ6EGyGTl32yXaylGm9gy+0+Lan2I21vXIycFTBJbKh9uosjAi3gTFhvJXl8BX8R
QcgvqVrpwG80xav0JvNgFuIRhsilLLGqfKp+3uc4Ma56bx0pD0O2odCYDI5TBBqbn4vsm2lNUilD
fCo3vhs9lyFLAaeMAzMrvVUm+OQTiWvCM3LT1sR1BbONM/sl4Av3xyLkXLua7YBeRHoAzW+rG+k1
nfxyS4qHUg8+dT8bPRmXxT/h9H+iqeWlJiBJ7hB/nzCAVkY1Iw0tAc85h+OvlDBVMynr14CnUboF
/NGmMF9jahkI5U9H8hvOnJqAQX75KssPfB1Ot9wsQm+0HmqiL5vW6N1rY3p/2opVkt4Ov2XZEd6i
ZNrTi+HiqJ+Nf8nZdwcu5yU8tAavbhMzgzGQ07lTtfo+4WQyOpW5AxW9L2xIFtXAtEiwfzoqXK3H
OJeLyRwh10vSjtUuLQ9Qa1Y6p3+uFTNqLvrxY9FOVRDPZHxqMwmDIpaXMdLsvVO5y/ncR0QW+gaN
h6Ss/RwWpcssZQ7rumCr4NSV3CRsvDdVlL7xi40P0FBcnApJKEcJDNukUT1889vlkwb8EM/KS/rn
0m16Sg04tcHklFsNxtZOtdbWm6Z5K+zfnRoF13EskK6hfgsHF7ip5K9I4y6cyQQDmBa6NA7me6vW
roLr1PtsVjgJQqslTCC2hip7DE0RfRhj/+wbrXwkEhTgVO0D2rwwhoOtHUrfWVsUCAetKdwfs6T1
cYR1MEUSf0X17lUY5Ry2XGkm5A1Odndw7M8Z5/vWzDAQisRqHvw43LqlYf4xtfCJHReGIXY1l4qu
GYQ/4i1dw1EoHcQTt580KNJ6PTJYbisMLaFNlwqppoNMvffQ9jsWnPVNr5z0xj8josXIW0Rec4df
4hh6USAG0oBOHm1j1gcrWI4mdmDyYGz0x21ZUUxe9tVrbRCgI+a51WPe+XU8BiYHD3Im/lUUerqv
qRPf4/Q6gcAxjtrykHtvdmKPlCQgPnXhVJ5CS39RCaNY34ZIk+Z0aIr0RzpOhDm9Bl2cUdbiBIvs
NdocKmONewN5n6SlWlmfNEn/J8pdqevNTl9Iwy+FtPWr6SfZfnBYkjtVHd1nSuclKgkRIYqbXagG
WeV/2qQh5Cb0bWTxfoy3OLzJoOI/T4ibWy73HM9UJ5K+aq+S9BAlPSOQP7KBxwSd3CPAI1v6e5Oj
kWJYQ1ZUobzOoQYkpVWP0y6LtIfRNjXsviXl4Fnx2NnpHzvnZ/ebqb7KJQXkVO8lEuYtsjxt3VbO
WwUR+oA8wUwWA1ouYpD2Pdnq6ow3ZzjKzlKrxnCNjecbLN5b/bF1U64rfnK3gOSsmGnNPQrKRHzI
7zlLFZWcgbpO1TaZKDz1ah+dLSzJGlUmhRmcGmle7Xtv4+shJ3trUWFxwZcGYVmf/kQlhdo1VAWQ
yfbRj7kFcbtpP7ht0tkCUvrFM2sCHM60djyMX3TSt+tu1tutoXGD9nQ0XlnRe+8mw1NCEeMqNbX0
s6PTWbNvra3Nvz2MSR3y4xMcgn2EjXgTt7px8ctHAlpVUCt14152xuYgsF2CBcrjQ5HS30w3HwaS
GHrEWNHOquqlN40iGiukVnGSlD1DiXD9kaNQOl/Qyd/gee+GBJqPCxkLaewTX6l/MuvswEZKrR3l
HoyQKPUYFzN5ceSghMJGTJveCmDzvKkGDbiBvcD48/mInbno8vw4ZfWv2bZRILOENNFAgEFP5FGO
4mbk/Z9ismmPEjFHUNWui2xthnZH4BkgsF+Wn8y+OcAJnuWpuCZT4m0jj24Ad8CQhFiEBcCxwr3F
DTd1k2TrEjXdWpRO8b8lkBxcxiSlWAllVMMl5ambeReMkAC8ns2oTOluI3YVweqjVVf+ClUHTJtS
j9Zyf1NvyjEk3pBu0+9e+NJFrs9pI5+5CFTHNtXNO+MmSs6hcL5kH19ExiozYXuIjYmicxrZrfDM
popkBImkVeaXzh3+A43RviIin3bP0NLEamKq1+R3/kewBI/GtYEDhrw9Bpiw46wTcQXEr8901pgP
bF5vQ5HcGlF090YML1FVqINgKMOwibsX+Cj3OG1rdihJ+alUfbKHCnDGKRBwwm3W/ajXfGcTXlbM
YYRaLvVIyCKMhXazmE5JCURmZj4CaDEfWQz8UoK4ddSau8pBmDTMEmiEVGeCygwl7NIOkEQztiC4
WqLOow1xiJ8L04LNjgkXAzyL3pBUsl1FO2DxxHnq6GnO9KOVll2QV9Z14KDZD3D+xgqrvaeaDZW5
H8lIbSXFHqPJOi1nS8NQ/cHYreN91161cLw3XnN3F8YTp6Z90mWnbuQ+3+I3CoSPjKCMaEdmhHbH
yiSxLFYkiCk967hSC5T1quqjHZLsryLigzHun4x+frU6TNLC7jzWDMWdOwWlf4L7RpTZ72NhhIT2
65fZGn850UDT3AQyp2yZ4pcGmsIbdgCeN8aYP2t6CljKIOKnCXvtGRgubfTLgr70VTIU1TarMSZh
EN4NmqJ52mBrLuM5xcY3Q0OI7LNePmSazA/AywDGsNjZ5U5N3AP7Sp8DHxl1ngsbyjyLN5nvK8Di
vPG8a83C06ujJGgy+Sd3aOzV7bHeNQXsa9NMbmn6h4q3ZoszD2Z+y1uEiYoH0b8ZjjNuW6m/9JXh
Br6pzYGZyxtN7y/wXeZgNtO7ZYJJ6mvs9lPDqgIy/5aVN/yAcGEjsRkLLHA5W5h2ZzaJP2ft4ubc
zbQ+4sRB+MKai7NjEZJVkXNoQuPTFJoZ1D972ySDHpvTY8ybMCysZNvzDSfhV1RjyQwJMCayJsPU
fg4GtkhMwNk+s+KzFcYKF7RR7kBuEXeANxpEn7lU3j3JBY3JKnuYuassAGBwEmq++lYVIVs+9HR+
BUlUvOod0gCXVRfbDXStBKdn1JJQ0hanMKXcg1DlTjS4rmDhIRNnFuAqCUmo9AigDCVyUTf17KLT
34QR+IXpdo5tZm+jxYY66oEG2Kp/dmXbcoUiRmpNNZtVm2W805ePVpyeKamyL11l7Fx7uBg+dhWr
5XWU0jr7ej7sQpPYel1/qoHEeDcZG3b6vyGGPWCBnlakpeW2K7Rgoonm0JBGF9KnTCdl2e6xZuX4
ypkpN7pHk1KdQ57Up7wYmrVV3toOEyL1CeThW4g4UWgGo0b/XEEASPQTD3BHluSK2OjECieH0Wbw
xo2EBIQCVr5MFGrNbPTXLn41zcQwhsV730kwaL4Rbm1enIZjXOpyc0jd/mRTs8UXzB6HGN+t0uuH
ZYTiQLR2NJgPthM9loSW4Kclj22JK3mafmJQ08i+AA7rE4wJjsdApkt7V8aG/tQnRTCI4nj2HfUE
gwxuhOe+CqZrHNic/TtakCrUiOXEXVqg8pxRHUabjDei+2ZuZMgFt9hMcPdMb/p6sqvx3qdiPoRR
ti9Lj1N8yNYbW/q6JJfWdaR1lEPK0xc6kFkihVKPPwaqeBKYhwEHGdZmM5tglomsxbJcBHExPdAL
ssqqqFlnwkw2fpz86ApM7ilL7t7E3w0EjVOVUPg+Fw4qRHssIhoauO5TK1aSjuvnq0XgcTkrmHEN
b+PSV7IivFY8jQ2+UxA5+WqNaRM3uI6WALv+V97zO59mxNqACI8oYjuFHY+tmLopQTyMaN/W8Oof
kV1A5h9LwpMhXUn1gSVlup86/VzNdC6ns0n1ASQpvdILLOK4+dAEUKdtO4jmmlgzBxtuAURMIQh4
FCkuWpPY9ZX7wxahtx75hdykhvOlF76/V0a2JfuO9cplQWYXeBFyGSLf1Km+heF2gDpT7q2Ca37c
c7803GrnTqzLyjT1A37RVuQ5Mf7WMT2YOTNSWhAG1bomMJaIiaI7ch0yCbRpueSYio8UDvlqEMYj
BcDvBDBJ4i9w0KQZbjr27VWHFXWlZfxPjiLhhzbK5kAr1iZutE3blJDaJkRUyc64tzi+zvnRlO+1
Hq5hoJiBJGFUq/zZAF/XQgYbXFKxHJOMDcb//iFybW1xPK6HxyFnwQkugQRXwatVNRIrlAAP2djs
IzOmRSagVdsotdKa2OEQnd5TsOKbWi6OJFyCCOvkd4kVn3uD7RsnZbUzbFQL5N0tXOdnmy302tCh
IKdT/qOpxaswY9LFCmxQzqZgXGIlVI/MYe0y6zm/cXePuwQuFBcu4rZ16QEnsXATmx6hY3cGlt1M
Uj+iCXENteNLM2G55DaxETqIkSmN9BMBA9lQth5X5bjRy+alqAWzFgZLN7ZeQKLx2zlvfG1eO9gy
KTWxsHa5MZXmCb5YWDKNo5aTee8d+8z6ApB6rKoaOMaMEx108FotEfshG+V6cqTCmwPFKfolJLiD
WPmfTCZhoDfla869EamgZSTTygQtAzsqhuge98D0qOIxPTHU8eBGP0aus4Hdf+amx1gRlRygo+LB
IkS5bk9TqeNJWeQQgyAtcpD/rsbBvnw/GIMd1Pak7eWQnypFQj8PoZTNS/+22ZIE4Z/Rsh6W++mK
k9huiQNnibxMeXyBA2TtmoQ36Rw1QR8ZT7FGe5tV4n3z7tzskl05ZRe7a/a2hrsCknbLNMZIqtzf
jZcd/Jy9Rom0v/aG8VmxHWc30x99DNfsGnh/uoul0mIxPhl9cWrznHI3EHW2omDO69yDOwn/QKEP
pmRqrtyJ3Hmo2EHJzC+2yHPQrULG8zkeOFuUn1PJxqrkqpg2zheJus8SqqS0GZOMuXngp+9XdKxD
qvFp7Y2dTemJNKjmaB836VePJMwrxe+0z0iFW+wX5HkO2RbAVOmFwOKoNIOR+dkQT9tVyYajbHME
k/THdm3/qc2DHpgmVZ8Rc1feBobTIzBVGkbNOXzmf15UyDg+KN99A6nmH3HMgV8bsltj1V3QDee6
rcAVlDM+tcF8HDJ1zIgqwdkljElJcUp7eDcfFSlmR4zJMTY/CjXmrDmqfDv4+NTKcbqbcUjAvHdD
Vir08gnKS1aMsmLpUytweNdgLJJQnL4fOMzZp0abOQFaxNXHAd7S9z/U881po/Hkxh+lp6pwa7Fr
PBLuqK3994emM8h9pOwAKwHfp61/9LbT4s6IjdP3gz2qf3xE/uQfH8mUBfdSnKjvdG8RAklGINQY
ndue1PIg6rk9ff9Rz1tqyb///P0vYWprK4xxyQbilXGsitw8dhNbchKtfPj9l1ynzCOQ/XnvS5bU
pu0dvx9AmSAfO2lhItWiJi+W7oA6jc+5IKZP9Ao32Hj5fpgmbJeYAviz1R+aaPTOVllMOBNndC9D
P/cy4272/VALPpr9XUlP4LHD13JBrWK6IWq7aVtob//8tLJQP8A0F3t7+WT//Huzf61knt9RDKTV
PXIJmBFaImC3S1Wr0Ob4bFvF+MqE8FrX8MYo+l5NhGUehilTBVVvWXwxm+jk+ppGztD2PvRpOndu
xLBh4uoAgxH9IaZBuHOIub5qabsBl+k+8BNGe1aaYKYocjwP/QPBtQwkZVIfcqGrB7Mk5QVw2X7v
ZHWC52r9cTIkp7aY37FHxCS3Vf+QGdj1IyCwBBNEfCo9vT0kaZycIrP9x0fffxctf/f9EYasW1vZ
xIRxdr7COwkqm59EtEVDz3alHQcHtzZ7J+vl+48WnFoUEtN8sUuSKt//+v3Hvuucw5jflWtRNSgG
cZtSIbZ2iPMPD+8U1IM9HyMDQoXZCp7NItEDgyeWwuZ2208RWS+r/NFbc/ZgWB4jtR2ThXVh83u6
/yb9/iuln/Z3Z+vbEysInnMwJ3euRhBlNAwsFf6y2jDkwaP289L12nOV2O3OzlmNR+DjafEs1r6e
QSRpnIYB13iE/mPcNNkat79/BOpQOo3cSDNsN34yi8cwmebT1M2/v/+kFIlaji0OqRHvlb6U6irD
UHs2moq3TSq8oxc3+s5ubEg3JI4ukntXFMru9v1gEfQG5O20R5UTyUkxmSPXFc+0uPwsrTbhf+dP
HAyiLU3vegBybRf6qn725wk4mqXJa5MVzZOy7YvMzOxd8wzOEL7xOmaltk6INrx3C7eI8+mbzRR9
ZHPgbWZI2+9+Wr1kuGsek06ZF+hQOV7Y0VXhxzhEew7sJpOSFgaeoqtJRcMvdBLov9bkMSqP+s6a
TZd3J8g2sAXdpiUh/iPReLk7HN3VDE93Vmgbni2jwNS6DDPbnCBhMXfSuBtNrCKKwml2rancS0zO
06ttn5JXMssJ9/UMlHNAqZd/tWBYY7nIxI67r0r43I/8PIQP5k0r3Obv5ZL/23T+y79rHPz81yrD
f1de+H+R4e/Td/LvGf53egrlX2oJl///7wR/2/ibg1xpuD54Vbj+f6f32/rfXNvwbN2gdNSlrPOf
lYSm8zfD021al2i8MW1akf4fvd8Uf4Pn6S8dEZzF2OKY/xN6v7F0pPyz28S1XOHzVfiPEcDThU1N
wL8WEpqIFr3j897lDI9CgeDuoC1J/2emS2sNzfVoDNoPcTM7k+NLr3TsgMQLsNCyVwWiWkc4F6th
y96BORCXsVf2t395Hv/RBvGvNVTG8j385Xu0EcI8Rzg6iHhXGP+p8yNTwkh1ZImNN2vPUCIAwnyl
8dWfbFw2VNcjwV8TN/JXdLgiTE4p/vv/pgfkry1LPE18C3TEWryIhme6/7lARxDMxi+nS7xMvAM1
5xmN6bkdIMNwWuGSNEExm5Js9V//5OZf+0CWL8tvhW/SFykcx6Et9a+vTp0SJaHzgEw/6T1qDgM/
xdVQOriIMQOMWpBpguOsgG01bTwXyEY9Her0FX2IPcQCN9ewdzLuy+yNE/C29JL9JLQPz08vCbG8
TerE/92rhWPp/3u9POjUFr5mgTbBJfqv37Uqp6kTXVhubK+Rz17dYfPwo4/OAg2rQGnehMqjvQG6
bz2XTG89wMMrTW1Uzztz+cYb4h0SkP1nAKGX7+PSNtbSUddsgLEDtzopcowB8GXy8WS1xaXy7HOa
jFeNAFMKF6u31WORVDdtrna1nVwXQYn03kcNJaxyiC+206HMIUFMwObmtV7UgRFZIMnNg+MgAOAt
ILmK4g+Jcxuzj6TpYOhFMNXavsPH77X9weT2r5wJE07MEaM6G2O7hkC+cxDkQ01d2sk6C9EflCS3
BFkwnmFafbVYEKmof6jNGRLLsUrdnZr1XVZn23mEm43CbPRNQMPNWnuK2hjvQHmmF/FkRWHgNPYG
f1NAGPuesNS2vYfGH/Yx+cXWY5qOwbxzV31Whjr4OHksxT5dL58V+5za6ra4AsEYJnQUGbh5V+2T
LqenBEyHDY0HY9NHb1CQC1GiF0nADhxTrbHzCmJA5nQqdPeAf+SJTCLZnPjo5s11brxrxMyuJfUz
FM5908y/YPPtKxOlOG3HjNA0vPO2oQ8sOmoVhBWi1at6kOsuTi4hFsZYQ3AEX9uxN1PIV6RQg8Rg
7RDlQWm/562/HmSIuyAPxgR7mg/V17UebV2tyfWtKp0O5XDeJ0g1eN/WvvFgEiCS7Rj4O3Y3B9rd
dkYyvxQG7Yh98tY01g7m+Uvc4GQdk3qbujfanLsNwNNiHfGrgOUsuQ5T+5ILvOEmLoDITHf4oD/i
qs8Clpt0lQOF8EdS4HDgNwm1iOuuQmYBXsY+LOyeIrgvtrdrkWs9Mwxaw8aywXRewrniB3RyiZnB
MV70zr/m9fzS8rlimX/2iFVuC7Fqdh6zfLpLVsur5VkeAfq7SDYZqWsrYVGA3YtgEs8VXD/N/tAJ
SFQ6q75JXMqZT5yxP/c3VqRuecheIPKUv+lUD3WYNXVr444qg7Z99dL5ZMOTcbpxT6REI78BEHOH
3nQal4J5FxhA4u1rCvW2Dgx93gYapAZbYCZDCYRZ+0yB68/INpsFdmuvLcQw7MgVPnJaxHt1Ztra
UQZ1RFcNPGM69PZ4h6fCli3aRT6kBMI1tEHYebI3nfiQUDhhaBly3LMNicbL1N5rvaBr803XTEf6
B/bODEnLjFlY/wd757HdRpdk63ep8c1a6c2gJvAEQRKQCIrCJBcpCem9z6fvL/BX3yux/pZWz68m
FA2Ak8fECbNjb/qSaVESdN8STiDIP7q1MOQbtGSLaZzhcmzo9AjT7hSAm+rGae8j76CGNHS25laN
5x1DIIynREXnunNo2se6iA76QPpX0XemNy1bKwVST8OUPdx51B7mEIinl64y2Ejyqjt1VEkVWFOt
CKoa1hcysyWQS/LaXzRURthne6g1luXsPMbldF+3PZEviK6p+BKkakuO13ny23wVO5R17JfW/W7C
8tVEDD3LYCOhsA/9m6zRpMHaD3d+WgBnoXZGuJs9Ntu+mzetDUFyPJ78cbxTzPTQ0n/gOPQYWVtz
6NZ0mS9RUMF4HH2haU/MTcmxbaeXoaS3q73TO3OHlOonjO6nKk+vacRSdob5fYDokE7yCfUr8tUO
JQryHtBkWO4X36w/G61xUmkoWmpFA8dMkPyY1Y51pOMvCCC2gb5BWUIWTnGb0D6CYABSNz4K/Pzs
jsBH4jsyvTuntF4pMK8SgCxQhthkNy3lrQ/8z37eHEvmbEXADvadmhp0U/OjBYW3o4HIrDLjQSmf
3Nr8ZuvTBqG1nRaFT4hiGpA3wMGCwvdnzd4UI65xkH7WFETkM20fZ+MyMppNbgYnLU+3jhMDnwbo
nynJl0jVz3Sx3akODI54/EGcvzQKbDxKSwt/hqYyIOxBa05GMt6TJKN3IW9WudG9hmqC4Q8Q8Rsu
FZCSDntQ6f5WyWN8lzKBb8Jr9sPstmt9bihARw4khiRnaeU0LgCSSII9x0DAqTi52quaZXsVsVqy
ftTCBmYPhTNY2ap2h7xQuSZCWzZhA9mlHD3FUL8oac0ius2iUcj3J9SqU/NA6vu5d6Krn6WXQvcy
QLp3Y1stq7p4cZryYkC+Sjb6MwihV5r6F3ZvIRWjxnLpxdnSF8qOIKHIHoT61wA48aKwqemTC17A
eOsu5D2smBQ/jIaXac4ubp9eaqHDDfcpVFdwSfAMcQ+CKyE9vTCsCDn65uTkmNwwtXaKmh1t03t2
i/jqV6jZTDU4L5g5IDuDzqYfjlO076vw6lQVWt/pXZo4ANKU6NrBKbXoygnbZiUrtKgBRppf6yK5
jzRAWrqQB7EwcEeV+QVUwgh33KLKiseGBr60uCbkWArSzzJTudFyXqnOBmPL3Dps6zSDJiQGfUVB
M1llVno1Ytta3qalr3n+0fDXvQ5XdTGtIejAPkbgPEEcAiML6OsrtJVm8ZQRFHO4GE/Q38CmFikv
ejX3yzjzv3B63pF5pgTT4qZZwEwiXDVNgf286aZPdh9/c1oKFRNcuLHVJxvdIvOY5N/IpIdAcKOr
HfJWLbyZYHEwzhqR37K3mMGaXQm8+8GN0RIeItbT1mhpCkBRLmqEnTZwm+J/mRjgYBOid79AaeAI
vAeTmi1tDV+erhhS9Sj15ADSad+HMFp3v8PzcQgSft3VvGncQWHM/BUlAYLt0dbo5l+brCUXp4Hr
iNBYdcZdYyefUt0hJ0ACPvOzS+5nD7XrDQsgPcfQGV87wJrWqO8Mb3zNKY0RutrfzbI/lk0s8kBL
CN2eVZMFxC9Bc2UA6e4F5KquQEhpKa6yS5Z5nyPOTmCoKhWZ7OJNzIg7urjLyqm2zWtJHp/yWMUq
VGdD93ccvGVkEsCrCJYUcYITBFB2yh/pWQQ/De2O2fsk6zF2dl3f9amzNTPS7g7bC3bRbD3gVq/S
3t5QowMgDVepEXPXh5k5LOZpeLdmiEZLofweZ0qn1HSg3wKJ6bqPaQBnY2lQAO0t2je4XSwjehtK
OwH4XW8qkxGUZOwWZvmJhMKbZp6TIrnezmfc+88zxAbqUNwnJjtAGc1+CUADfnW+yyUQuk0DaCFC
NtnN/QArepB/CmfA9TCiLHSfeas0464c28+QjBwHLblS5TqaAJacAiZAa0oXHcVNthJtvpAtZHY8
0QvnPrfDd7A+gOyhW14qtfW5d05jTE5NazV/rzuHXtU4XDHcER772tF2nEosihbZq9Ir7qqoaLYw
897TXbtWlb6npIR7b+fjs2ZdTHD4aztVccDqmPaFvkRqskjA77Cvgxb6UmAWnzxhfg1ClYfXg6s0
rANoW7i9CQtZkR190C1Lo4zpSpjQiNbQWe8gt1Rrd4vkzwqlS4mL0mvjujBYuVhw9gaIPUxeQyfN
UL4BpQOKg4NeeVOPe8/EGgO4o7xx12YRHLU+PU8lnzLXUK54DqjdeaR3koO46FLtnhn6rE2AvREZ
iLaFOvP+TLMnhjhDDKGhAmTk7rPT85s2LqTopK5tOcaDZeyp9L5XA71NhmZR6BtjVJUGLtvBffbN
kF61JrmodPDBUgzrHPhUiImza0CECtUXcQoNVRU8qKg34SzD62lOsvmBuzit+pg6fbnw6McpQmpy
RsN9Atn5Ea4FzpLCYJ2jorB1ai5e4G7fCnN86HvS0coeveOd5vs/kIS5InYDmxKtJzYB0JhDgO/a
PVtco6A+VSdQbyhGatPzPJXDSjN1/ArvqUv5aT7Zz3psHyGkXCZ2dlQ1rhDEgykVUzxmxi+KEh1S
TnE7Os/FmB1z+iVv0YOqj299aaIOxNVEhyIzYJrnpu4eBw9ZB55/crloWiU9Khn3igHOMH7XDTIF
HJu05MfQNi4Sv7pTYV9IHRtJLi4qc8ovaJKjHJjcDbTjLhJsW+axOLYjwNURI4SZiTWORTbRyClQ
o4yIANau6NrU3nMPl6tKw1IXBg96Ye1UritigeqgpIzSYqtAhHLh4KuLNGV29dR6zvx23VTRy21/
UDMQpEp0JY+0K/XwMqKytdDs+CqHE/ftAt3nkxxWHxbKhVOfy6B5LGP3WY/SA3UycEK82vCiz12x
aOyYPrvo2nrpATDExewJVWr6e2rtIfLe8wiAaPjXBAct42rcZ7EOyWQ8JwEuPZY/iHt9jaLMrlIB
CozvUUENsSuw/knJ7BdRtY5DpitEIEYmBybYJy8LT7cZpgOMG6nP7nK12mUT9ABZ8qZj4Fa6Gl2Q
stlUdKP6fnq+mdvba5zSe7Ji76+97jv5YdTTY8L8GjlTI+fHZA1dbENNvrrzuZBpaT+manEkAQIm
VAxYw35Kigud2fhCrIsSu2BSFNIC1SNls/fQ4bIi1r1UXX5RYv4qry45eQJ4z/adAcNN25VPPBiZ
rjx98XPlPifTEOXlg+53b1n2Ge+JhDzITEQQ4wOTSlhdWSXm580zApgPW5q0TZ8+Ne9LmcxfQl3d
3J7g9iipJ6z7uxxVL0qg6VJ2XmkzDM8zv8ePWcW26NnC1fxq6dZ7NHNRiPm4WQolyClVke0yIC2I
Z2bqu5pOlwr/0tTa12KmKyWY4JYN+BP8ngj363YgBgtbIyezyLP3BpwyLU4k0JKDBf8mWDxt5+b9
ISVkz+uDdCPXM/R3OAcI6TVuu8Te8lzmPhwzGGChDrWKbB2r6l0K2JGSIsnx9n4GRr9QMmQsGzgt
4Dq4alX2uYedDaqlH/k0P9PAs247+wRmZa2RtGibA9wLSM8WOJJldUTw4sr9cNRwi7RJX5NfoKFI
38gVDc35BagtiLj4qlN7MK0GdkorW5MiuHm4fTRdZ+QCrOxezv/NMQL1fLWjkPFVL0UfPGcqYDiL
DvkWADfbGolCHOwG2A7w9xDWA5qUB7D/yLhhA/BtQmxlBvPzQq4+NK0umQIVI6zxVlKdWraRlQVX
0ijLwU4PakxzqtI/ofDIZo11yh+zx8qllyYVA1zLcjicgYm88CJ97LoOFjj9zce1WwWUS5d1881P
gOY5WgaRX7RKmvE10xFC0aq3wcJyQU0Id+LC2bje/ObOzSltAL7oA7QZsPAna71HUQObWrD8M8Mx
avXoo2J2sxlq5YOYU36UTLGcDTm1SQYePGh49Uhehx3gj80TWLJPbv3FZ7vVWXboIu9ZjkvudfdZ
Fp3EuOSzsbNHAfKKNYri/ChWr67TC+IRlyKxdiRvTOVVd/JLAvFNUu5GpYcESnm57W/PV+DwBN4K
OpjKa7eLo7Jcq4g5WwEGWVZw7vLDzRkt8ulbOiGQyQGX+Q/ZJkXR7yhiXRBo97iWpyfLIENdQDIy
lfU7MgMp6QRs0GMc2z8UAxcRMcvbeY8mBRVNpwCfS6SaV5BTslpoBoFSQl3MV6FYHikAIiGXQtLZ
oyZJPJm2cNagjyEGWOZjbJKrVTuPXE2rQfXXILzPQxheSzW9dJIrmYf5s991p1tmGliGYOzt+6Do
zzJBtw0it8kYfPFTulMrfQK1MVbf+4GrtBMFixEyXGWa4P6B3nfpCRwIGAIXSiF9j/Cp0ZhuQzXD
rlK98nOoaSd6SkEIjHMiTev2asjCN+Lt5A6LAtOEPdP5A8mwBTInnR1C1IKOOpqLJkROcrSfAAYu
RhcNKyOctn1o30FDAG1bZ7/UsPmuuoRxlIqyDhvGaA1tutUSb5slh17BzewarEU2ZojzcRdArjO/
JAa3YBvmyZNDWz09YRpBo9tAkqDQksBtn0LWhQ0F+SVWG6z1tJ1IBS680ot2BqUxXp2+lVA3gtX2
yqVdAVts4QFY650NTtCrYItST5UF8zeo7qVZ04XhtyTnvoKjqPZtG9OpS2l7OQ5DjXx1Et2jMQMZ
BfflWDn9eYJn3grG+lsYO18jMmJ+Pr7Sa0V/AOz3zw19jsukP+oK/XVVkaYb6AHg4iMNvDOKLISp
vQHzMOQ/OhjiHmh5tbdh3nw3KOg+DPKj0T7o9Gg83H5Suda9OljaqndKhVwalczN7ysHGgWiDzUT
PATXNgyKFY6j2qIC/u3tU5QHzb/+of0fX0GJtIm8YiWZ2bRPN2VhrUwb4E5obl146LH03O2g12LK
oT4sOV+7sNoqg/5guer/Lxn+yNuonZ6n8se//vFNlJXq6dMP+lDzX0qABqWR/7lkCC969P7WRv/x
kr+qhijOqP+k9GdpKsUv3XJc7b9Lh5rt/dPSNQtyPJtGPsvgN/8W/jb/6aj8Q1uDiqNlWhT8mqJr
w3/9Q9G0f5qmDUOjRyVNdzTT/d+UDq1fi1MWfPeqZtia7YAt8DTXlNLiT1usNKyscbO2P+Zl8epE
yi7R228TfLMpTUZevSEfQ+Z+M/TkZnMVu7pxUu++daYnBfYDt93EdfLVCKqjC8VVQIu9FSlkoqwH
EvQ14M7WgaQAzLD5adbHI5kTa+Duiw3IwWGrth1kMkkMhZpB6gomkhHVUg2MxGl08q1nl7uyH9YZ
aba54r2qbQ2DDMw2RoAJ4itqzldeE2nld/5g9igv/LSWf1e2/LVmKPNjMzFgPanesYaOzN9P8xO4
RgjSjaYaFI2+UrNy5nNIN7UTfR21wwA8j+f0STillEumfiZvrOKl5xDSVPfqSEiVEW90hz+MypST
//+qqbdhWRQzHQtWbfaU+aGaGlL2Clx7To40FuQVIiDKeJcOh2CkFGYjU8hIVBqigxdtHO7SwFsP
5OmnuTki0KpqV1ZG66NHNX2pgZCwikS6e7suvvCLnrXlC5ru67I9zabzKa6LFVmYna6nj4iEbWHL
ulhwQ7BFeKlanI3wPc/zkz9QXSA9i25IuY3c9nuTNPeGE4NlGyWUbJ1H9kJTFLBwwWHWFyvEEfa0
hesDmpjhyRwPfCLnlNT6fJ85jwUoMYW+4sI9Tim8Zsa3aNTpO3+fkGKsTGBQdOPjDNJxyFf73Gnn
0WbO6ednOzgRjIUN1ZzhUIjAU9S/IDpKVO6/RA7CZfiPwwEu/YXFGsHxsVRpgxmC+rsTesSIG1RR
IB8yHvPp3KUwtFHl6LUWilJcyTM/rEP1s4mshOxHrku20ppOw31VwfpgFa9KAKSo5DJjN3CC4io9
tUC/ZyWUA1Vn1VtdtO9N3z4k+D2V2n/Xp/w1R2rA6l5a2qptN1hrNAVwIObe3Nc+FPXVBm7dc+Nd
uol6l0W2c/Suv99cuobd+Y/NpekAEww8cguqx1/3fDz1tYY2bnIsYCQE4wqQi05NwKI5/D1RDHeq
oe0atXhvBpQ64vq7Xqo/Ep3k+hg/thMpgAxYbwt80W9ZPT/2NYnTFoMefYosGHNou+y1Mwumguv1
EuRohsPondnLIbQXc4yMgDoup6JkM0f7KXhz427BbmPqPeds6hSV7O4lKsK1zFOVnEy4qvg976gA
wGYj0JlYTMhzHOBjgFvmhcWIKaxUA7w1dBjTLjnS3kmrwqKzr1M1LWlxgOj+QIfuXl7M8tosLbRE
QGd1NEl5XQh4z97l5oEDxEiyyaQT3wIECJaXmxj3uVgperOmB+Vt5sFYOzVTblZhDrKTvO3okv9W
SIi5a906Z1Rwh/Rs1wi7ahA15lD6vYmFy8wDfQ7k1QWRDaRdnaABgk680skw6aSHnQ1bqIhg4vGu
bL8oP+vg1tJkXPKhTEEXHwjbt/yP72sYxrpZWTjWcXQKeGk2TD6vUtXpCuvyQpextvnpL4sthxpi
l0QHuT3HJw9ULQ+rj2cYHbYNtBqAVJFvLd/kzPFeaqDtc9Fnr5J36BbXWTAf4I6DWQPZcLZsaJcv
9oh4CdQy3BGy/liXf3+Rkwcj1gNnsQb+1NXKQt4jb5X3PIHtVa1gbdvEBQzLXAJPGF++pXHqRBpV
AT5FIvqRpeXlcpu4ZKGYFyOy5WTrlIv10NiHfQe/CW2YyKLSm1FCgnfM8xfoXU42csPQ4srWoQ2R
HFmWgkeOqxfVPM+iPppsFBSe+NKNjv2nq8X+u2MGgze4ITAWuvfBu1Naitnc8vERETXal4NFbh7Z
qgx9iKHD4PTD4Loml7OS0xAwVZNfb1klc+Tm7Nv7P5x7A2jTf5x7/A6ATCaAJRpufj33BfoHtCQo
8VFMM0rmJ9tvt+ngQwd9VtwIJTq8c7oZuLxrDkNsIrRqPM3pS+GYS8s6M/fKaG/dqVqHcA2xKoZy
0Yv3mWIlT8WasVE7CMzl2fhtUTVndD52enmQNU3REJPdI+e/tM9y5BpnN8HaxRkIRsTax2d/OEQc
F0hiAFYa6gEELXRxkBzaKN96JEzXbBBFp85l1cni3zcaVWa547LsrYRhdRTdPuIxu62hAg1JOmy6
DH+H5+T26dFq0GAU8LhoBiM65OiMYMJjGOns/g4qtoM12XKArEBalm+XZwMN6QJinXs1cda9Vm3b
8qy5uxQWxSlGBvnMIYzYhRGEmlREl+LeoF9Am7FDmqXy6W1I7zTuQA6a25RUyak9WEcro8+RTS7z
LY/g1B0Ud4eo5KbSj52ISugHZondK5JLVLLhziccKTFDwaYvYBPyoX4WT6xCUIvDM+c4dAgJeWVK
mQuVevET5ILVYR/rVPpbKNZtZPV7LtbWc+ApYvXtI4Q3W1MzN+yAXIqn9PhgWxLlnMJvmxlXA2YO
rJFcoBQzvgQZbdDaUG07p9xkHgWaeE+edYfSlKDomQ46lnYFbp2cMM+/p+BLHS775htvA2lDFosZ
nlGCk3eUOWhHmAyNZhd5R3boomvfCDLhHybQ5lz4XKAuv+GWEIOGYhu1ayiKWW2fvcDVwjRZsbaP
UsJaCPxZc2wRM2JZhzpz13BGU166sHf4jVW/dfOxYGuwCIW3szSuLy892REdNNUGoPnn1olPOhS2
N8OSZm+ptHzn8WNY1w/8CYDANUikxUCzeeDRBmW9NPUhRxlMfLWof+Nv/nR4P5xdgzZtSusCcdNs
Tdc+wLXgAUoDisodsKQCxnJ3J45Q5xyYqTR6ExNfFh6tpLD55xvorRYuNW8KGOsBuyxXj+wyn5nG
WS3GEpLDk0pj50yz9e9Hqn2MOG4jFQSebboeOj5ihX7yqKe68ujxosvH1RSgE+F+GN86W7lj0V3L
otEjPLjY5RjouIqCE62GpCXRRCKf94eRfPTtP47kw5zRfjyWcQNOu9KddY56mBx8NzxFdOrIf3Ol
vLc86KDYCmxydowJBEtDbiWCdWNouCEJb4I52f9+YPpHB+w2MEuD7J15MjHJv06RZ8wJlHBN9xRz
C3NELDIfpoGUmQ1lFGdbLKk1LKFa4Zu5LFdzosIq2K/lIsZ1KTLsELGJzGFYsOtUd/n7IWofA5Db
EG3wrTQy6FTFPsRFyWSNsL5l3ZP47rWr4+XBL44pURlOEZ3tEnZO/BF/dnd/+Oi/mR1dsyFmdFVD
tTXnw7LpaYDCTe62T71a7+TR2NHYQPng1rNOfQ3Xg5EvoSWE++kP5+xXpK2l8tg6J001PM9xdZC9
v65MTykXGIbePgW09GACI2qcmNhJnVcaMYCttGI0fv/AH6/lj5/54Xkz1BQiszHbJwifObJwiaDK
MnjOzvMvyCn+YfPJu/0cWf71aQ5wYk+3PNuS2f/peGrQyOhpyKcRk+/tpMSl5XKLhiddh3bu7DKr
v3+8G/L3d5/4YSuVbqI4kK20T6UfP2LjqHhytWJcQ25Htjrc/yuQaogHxa8sKJ2a9G3Xf9hVf7uw
rqtrngvilbj618euO99CX9don6q5XNEAv7Rw/w2cavGtzXNR5ffcv3+wQNbfnCI+UbMtIMKaod2g
wz9NtpvTfkunQ0sTnXaAuvHZo6LjO6TzN3hApbIfJuOOrAM9Iysrgybk3udM8VvOvYQ+RCJdrS36
Hpoc7Upo4lragsLewqJ+SfQvDwNZ7hLq3HsYxbYBIth2eZi0q04aucWZC6Ni6SnOWrdhhYBaFycJ
+qy16xfbooHMwjyL/8zHgUVcE6xwPxaEI3/YAn9zJ+i6qnmgo01dkl6/zj7gEieZGraASlCR0i1C
CXWJctwt7PGaQxPA2Io2ZnmQKEriIomPNN/a/n4gf7cLfh7Hh2xYbupermnsgnQiCCB4u93i5kUu
R0xMNrty6H//mR+yvH/ZlJ8+1Phg7RsQ68BPsSlm++JYhxKaSGs8ZPQy4zQXjbVxjBx6ZZIB3OKs
PdY1RqoBMNvvB3Kb5Y8HUVdd17DQEDE9WwKWn3Zj7PlV6KawqdfI7MpVkynXwrwq4ZM4uzx/P8CD
6cd7rb0mzYsV3Sn2JVDmFSaPW4cFIrYGx52JDiD+PhQPZGTE65WTTFhOguf3Qzb/zjb+POQPC9b7
tgcHBgeo1a8jo6uBitcz1KrjkZ061j16SmhT4gvVGi21ROyuo67khEBBdkvptO0Df0kWAH4ouHyb
3dDT2M2Y5accMd+/qISfLlkKyeww/4hML6H5XwXgmTrYSUBx7dv5iFokYKFjQwfGXLz1VgUs/Dip
8WEyL3K6ioHIvdD+YK4/9FX89+75v4vmfNg9mgon99Sq3A6cbU+jU091oaVCAqtv7yRyZYRx30HY
A9Aw36jUpn6/BtrfroFOAluzDMPSPo7ARb5LT1W2TWrS7Ueuh52CM8deEN9AvHh2BiMJ2LFA2CBM
mWQbT828MkeKR/qfBkTwzE79sJPxhTEpBlxBOg0Mv+5kADUV640GiW4W95qXvhsGFwiDmhQCGxzw
1gq/Rq3xaOLeFSMJjdoanmktA8Bbd/dDNyLTU1AMRVh3CTBwXDiZdjC8PoVG46hVsKISJ1gHSWMo
qg9VTXzCC/GIa/kyzNaWewsRK/AE5hky5j0/7Yhi+eJaA/rIfEtuhAGJf8l3MRyP/KlXR6/8EDWo
mm7v4SlDs0gpP+N5YperrpZEiYuYj7weHqiciJmzSOESovAqXfS4o3rS/rj9lb3jC8eQvx3InHdB
sf131kU+7Obb+igjFEBTkN/RFgYpFa56S3xto7znxeJr8EX+nDeR5eM7DDW3xgziItj4abyX6Eyi
Rb04yxcxmjK6oN7AE7adwOtAzkiv48SjJ7A6tLjaJkl05IhbbnG7aMAgOpO2tId2R74nmt88G3aC
HDNodtUFDaMqsLfiE9ilsu3GkOCuPxedBREZ/nmbz5vGjffcdjAnLef8ZNPQE6XDawjPO0lAHNWL
/qDVARgDiQbJskiyBcm61exdIX9cpXycxI24/rRldsgyAXvSn5RSfS6AgA5e0ty1hPpqxZTzyzao
dzwjdBUXDw31Nbop74pqwLidvI4dDUR24IEf1vZMF6fza2Va27RDio55cf176MFf/LL5xqrakXIP
N7nMcuhNJpOoyVaBkP07vx2IMiWn1ZJaEFPkZTa8Ro+lmj1bIcmMrnofyWLJTtAJoOfEBsp+y+F7
Op3tOTNNcYb3KyPtM4ISsnySSLD54pGVpzUBuUlJJPodycbiO31k7yUdF1w/jVU9aPS2Qs/snyJL
d0BOu/1n+W5s6Z4m/vihtfXWzh5rS9917TkCJdqSwCsNGNyqdhE1HloazZcB2ooRMZYCEXASG5Ko
6+mAJb4SW8QSMCosBhYhhiXWty8ptOySsGtiMhVE0ZYZI9KMxrlBOO9fourOgzy7K9GLiZrmaKow
wpHv8NOXLKYG6sK+HJMQhDZDN3FdTNhYBmel+PZpymELkbhy1le2OX2JYWfrg/7ASbaccONW07NX
X4SzLU8ea+TXIRsESQK2WIHT1CbHAtxLcG9KxAUJlQhsYvc1Rg4xh0cUppfpHF/bYWtRnUpdezNa
4zoZjeearPZofKkMclPUoFttlzXz1yZuH1KQpQH+lqi5T0H9knS0OZU14sDWXisu9GDTwTOtOgdZ
BUtfaahHJ0DcZ7RRkDkk/Qsbie0+16h3oEpM2799V0feru0sagZo8gHotmERIHORAucaSwio0qV4
U+IJSvoEd4ZenvvO/yw/iUjcx5mzCYiAJWNFZzJQFGw5e5L/joS8LBVHjZdxtFpiTMiDxC0S6+A0
45Ofu+uKeJkE1+yR1H+1Grp6sxOnjitgJE7CtXpw2TW1/egMD4qQw9Cs6JBocBG0jCYQy6jnNMPR
Lb9aNCWi07cos+K+IzHEW8gVG0OciFS97ZffTQcLEa7NRKNT5kW37mugA045HyJ0zMygX3vVXVmR
QGs4g+P3srPW1BNCN9jjMEcD0rqDBoMdabjuqw6XOJmTWJHw330S2y+7KOtouXJLNJvexA9ir0nu
xIQYs02Gc1wxmfGPCOqcWyTOc7ScaDN+ayl0SbZNHAn7qhU0JGCPZFJxJtGA6+C44GkUc1yKfxQl
3ied2h1/K2lxXS93gD7WlgtNIfwYPZMDEm9Zx3SNWQelOZALlHxOb+K4U7zAa2ZoBKP0ANwlXrnl
uzpJLzjtHLI5g3Gqw8GfvL8SkXiRWqleG1jv5QEdBWVDKcmQLXRIeCkMUMqbcj/JNW7q6qF3jnJE
WYSsD/aSXXMcrAiSK7g/hAmkwHhw5cKajEg/BJIpzOM9d9AY20Dhm1UweBi68jFuerj8b9cKZUrT
osXBwOnFMvC6KpLqBF4TnSeLlIKKeGOyO7U6eeijPeQoPDiGhvxhURDG4M0pXO8WVhekPpLx02Vw
fkTG2bO1ZdxBbQNXYUoIJdvHuxbapwyd4Tju7yCnE54XKAKv1aDuRkO/VVXEJiI8CDfBAnjXEqHp
FKJ9iipSZSHpGnMRWGCM4zLe4+FaDr0gqroqTFRWYLJui/QUzs0uTfydfIIUrDgwVVNC3AHGy0KZ
5uAQxJCfYxGl0oANtALOH7TMAOsXiVYJZSzn/iDr2kLmD+AaARBvLREiLOfi0qKzQ4xKmaOHgUWs
Zj5TfykO4gizjCg1r+QNMal2yFSRoNWgua3IA/r8sR1XW52NY/OUgXwuAYcymOLWOD5ALOgGSVsb
KFXYZ0aJnN/KnQ8wMOICeWuO1i0qDEhBm9na1aj8z/DAIHBV1VvFp02LchjvDbU5Gjz41sowAV3n
pvWO5UQtqK9fFNPYDLV/z2DVztoWJi0pfbORG0OyvBK9Qh/8SWpzHKLWu8QY/r6k3QsnHkMkafyI
LCKFw6SFXYxUF4H6AplNmsdE8OnKI8hdhCgX/FfaAT1PAFZXNz5r1LL5Hw/b1QCqgGWmmv4k9XME
Rrig8BYZAe3Wa7jcuJvI38qnKeykAJphudyk1icfB0PYwiIchZX9Tl7IZFmx6Ac70MUjccqW9m3I
HzmBMqo8gQs9z8lUF4BJSVyPr7L07IBZ2dnwQwHn2g68iC3DD2uGzJfe6p8k4o/gnhlb2nO4k8Bp
Bs0dg5NH5OhKNVX8JKlE4/zgix2i8UjJxJ0pX5OHn5I3OThe3S6S3oV2B0ZXG5NOxYlnCNyrOEbi
0PGB9D1tpTIZ0GB1kLMql2nikdWLscklvZsqyILbZUBayIndrW4fJVGZoLyOcZHBdL23VacjDQvg
RrdR7KwHJVh3fDx8eSTxz3LNw9+9n/EPUKBZKh55O057odtroyjvZb0Gh+SGaIka6BGlM+VNCjVa
sTS8GwJBp+4cpNa2nNjCGIBoXuodu90+y1PnZEKbSlvRc7APW2sjNQf50IgH6uNbhZQUh0SqdIhR
ZRmWasDMNyBJczZgQFmf0yllEtnGCQWVYkKnRBOvWqOt8N+BMd8Z1CPYTdQtMlr2YJtAVVHhwAGM
5xwGIdVmKs3cvhBSyJLZZ5ns2Tfho+ZmFYqm4cIbSJxKGnHBWokN5tLp2XdYGYxXQSQhxWANVMNU
ALhxjop/wW31ZxLEowyqQ+1Dkj+YiIpI1I7uKLpoOvoj3OL4sBYZPZlhKbfyjrr5SoEtdwIaPx5M
tLsiLDNOcJhhUci4S5pTTK9ZzUuN6hYjh1hqSX3UNav79q+7SK74GZOouf0T988IAQexzBBuIDFb
WMaFz2H8siM56JIihXJVrqTu0BOccly4kcWYT1W0l63Mh4j5pQoecS/KbpYgctSNrSxGaSOyK76K
d2h0axM5n3vuL1s7Smqolesse5NzURJv++0MaRKGVuNignpLPo9e/FvmS85lyPkksx9Tn5KNPqEx
dxuk4ErEUWXkDc6+i/gklCCSgsKg8AKxz1x09ZSsk6BA8I7LVYp2XCWsgc5EiYuAzRKbITZBDeJ9
iWfKUVOi+LFz5hvyhGcQhMktRWcbVzmc8TDArsy4SDxO3DXelDxGZv3OaaHCJzZXji7R3FKnEIEc
Nc2lMUVwjvLEPaiiUI+2cvXG/3CI2I5eF9CvQRGTLJJsJWIsvQFSiAxmjuPmU+ETo8EbM3Q+1AiD
J2MeoTYsEXU4FAkLSzlcpyP1FqqKA3L7S5KFf60QW0tOn4R/cnLk0XnOVDlLncnmciwH4zEOqcpT
x5Z56sYTinfrYDQ3ZoSZCeeDMeUSU1mOLV/i9jia9R0FRoZFTVyOBmYZR0H8EVknd/5E03VB9h/U
PIedKwCj00zurveKe3aQNLFxVDhnM2FGHaMv4Hhyh2swRll6BoPeXwktuUdsRE4TDnQIRxymgNZt
uTHF5Z16AYFyAGdlISlhj4ORx5RUuvgxgb3Onc/y5xxciSCZcTFVyCdQrD4M0O1YWE2ZAsFuwDVw
qyX1UfbOyt+OKefK7OxPTKHDnYC5lgXGqrK52LczZXTOmlzmiQRJUuEUYAWdCmh63C4N/EpebPPh
jZIoy8KGHRkIWg3/plNt++YkT8JfCFpFyp/8F0vhWVQnRx4vzj4ZuLagjLmapu4gyXb4jddDTSea
6R8bkml97SzcO7nPa6iMzGR4Gk28ZjlADm/ut9QlxDDkZYXoS/5FbtHJhjYfdwSQmhwbCP1kh0nE
l5T+fV3pSHYg24X6sin5bJmxRJ9XSghapFFWGlZ9AEovFUBcXZCFcI97y7BkM2bVBVq0VSSoNKV8
xX4wfLaiBPZejgDjLZgUW10psHMZrnwAShN3Ue8gLFHdg9wlG+ORoyROwSPRu+K7ZnXxUh3e0mCC
efANs0uTzEoca7E1sXLGneQMSKhjkVAfYZViV9BbSnpAX3UtAlQcXg5pC5ZAXtISVc0WtOzssjl/
ASWhtlc3o/UQg9gqm77HPW7hMpDtDCnJvRwMhh5ha+K2uoRB4q7i/yLtPJfbyLYs/USISG/+0ohG
FEVCRZVKfzJYRkiD9Bb59PMtUHcumEIAM3U7uptFI5zMY/bZZu21tsUfDgRk5kgTi5EThfuD91gi
672qX6nE32k0hdDx/HlT2msGK7coM4Dm4z/NxKYxil3TvOjBfPpC+2v41IQiUKJdpwQ6WMQIo5V7
sV39UH2HbaDIbwjjPzVtdIKgWjt8KeqXfsJBnx0SB4xIoxJ4onaX/blHOMJ3kXHxzhh8BtaBoatJ
yTU+o6/j+6FrFYW02V2J3dkP4D85m1pBYQKiJcLXIpbgO6Rib3O/+lNzh0LhN/rT/86n4Tclv72i
/rOjVMyfaVaIRyIXiBNREZMajAxDxkSfyO1OyL6/JnKwVvxId1+X0QHUe5CCwtnNgwl5AJThY+so
joTCjTvICi0AXZDfBgP/T/kM/D99wWwa7nDn++5Lh9AT9cZtfK8Pib5ndkZNHYBqCFexbybnUrz2
oiwBSZAf2B4lInh6QYJbysAeJOZLm1pw68XllwSXBsDSJRppz3lZf6fLep+95vl23FwIO1PDpmM7
yZ8dF64tDHebzg+AZdzV0N0UVHT4kWArPjtRMJze/RLuPGUii51/yy8H2/2AJsKntA3vXHu1Y0a4
+Ag66BOGXfMDQCYqVMR6BIkRrlg+oYCGwx7l6bViGqXYDNQ4geVaPfHQ9GGA4VRh0BQYa74duRSY
vpWTEeA9GP0T9EqXunCFd9QvOBfyTOeInCovJkgKvRKcnr78VLvz/Qgk1TX5zBYXFvPr0rwab2hu
Ap4BjYSN8mwPI0gNTIdPjdziRvieDLGoYSi+WcbqaQOyBm+M+1lXRL6NPpYTpWTngWsrxq1IlQCC
lNa7JZF2AWE6qQah4ACWkj0oywsTD3POe9DJ/b3HrfxmoJvSu0n94spXLhFL7WH7sBnaWmNKQwfK
bgW7EH5a3aZpgh7Eq35pm2joYIHd3ZfSRrrAiR79iiMIu+QljvV4ZSHRor+w2PSr+C40i09ncvjv
Ow24VSGqAvPlUssH5ews2Zlqf+PBBT5G62nzSmPGkzxfzRp0SWg+AizGO+6y7B5rImABXwCqghTe
O4mnn+WXzQ4ejqKo7RqW44GcX2x2J4pMa0jies1m9LgTO2hy5NPI3ioCssUcXp2rJFnOombAFFBo
M8xAcHgIm4zFuGFq0Lsye8iTV2Sh0XMKg/ihDpqPZpk/j5L9yetvcdi/CKGIVgLFi93fc9r26C0j
qiudKDtJvxVb829Bxewqeg7Y2Xgz8O9i0jMuRyvdx1akLp/xavSl25h7lKiVwMNrEkPgQCtzy1Wc
NOhglTULEBVI1xAKcm758jMtTybap7E7tglmun8Y5meBQaMJ0JPE1a1Qtyg0xTdO07xsvPAy3WYE
CwDZ6g/Kye7XksTI2Po3igpQD4Kj5Edb4SKz+oK61L35hXuht/zHKZ3RySbcaveZeqX8UgPQCZn6
tKOREl8mJrsq+Ix806JDRs4Av5u9OsjbkSdLyHwRXPxEp/MqA7cw5+Fy282fdfcRInAoUVB8aEdv
HfnVk0JjpW54YMXFXGLQy35RKT6m9oLIBlQQqGyBBdfPBArT9VwZ0FbHPQI0D/ozWZdYs0lzgnxD
3Q/8SmCstrfXsvtFAcsyJjQZh2tBcKEEuNhyP9AJh1slyJo8hRJWiJGGp13WUCCafoMo6M6EtmaH
TduUxZ0fretO9Btp/gxGjzsjnWvYaUuUtot9Kp0fMYXg/6yHzAXuvV195EdtCS5VseLMvioCat9g
xawYQ8H3GCVBWnHlU4DTvliPDOdxxH4INSlvGxzp7bauv8qgW0l6T2fsdBVtfqhYQXT5XfEFGwTB
wEcm3SjL3wHzyt2fu8ymedRX8crzoo/95O0xRPFItrgrBXuuyJhqc1E3MMIyudSGLarmlsdZpfGD
VWOS9ghcoaj5dIXsfuA/ehTMelj46TpA94PtRtx+WY/lV2PsbC3nEGPeMGrFdhTzwz6v2OWG8MxB
UL/ubAdCFlrHbwPeitXKkaW5HN3NQyYhkXPAHtNRdfugZsj5d5xARpCaYQi6aHH+N8XW2pqbrbO2
SVf3LoCL6gHOlyc3Gl7IWTkZxQ7+j4xtb3dfU9rOs398mi2J9NXSUBokVtg8Sqgo4msdTlt+R2CA
/+p55Telg3fBfKVoeQB8bjSkvfH9UFilZRcxOipKZJdUmPs5lT4gDIDW27Z/6ev2K4yYKubsq3dc
8MJtOn37VFCwFFRCMS5NFJUemUNj2bij2R/KE/Ii0fyaGMGNGf9pggEVildr6opbNsRHcz9MpJot
ChFsRkHNYy5VvZUStQZ1F7SILiqEYmSACS9Sh9xLWH8QSMBs+2vBNZzN6pJcitCNYDzxxwVlnaHK
mp0vbnTr5h+iAnrM+JlbT0lNllAo+X3RsH0tkZVV9ofalFzTqnrr3SBvQFZ+JKOwb22h10DXMK9n
7mJtAiqy9oc0Hn/EVa3avGaQqDH0dveCDLXb5qsCdxKO5FW7aySGLkvKZq3jPG7E4rmlUPe2vQT0
1lGWY1kXHyK7zy58HoY2GT438bP0Akz8n6fvuiX26W3TQYsI6so0AFwt0FbNnGTutnbstdYJrGbO
QzO/sQXVKinFFvGlHbmwwazI1JFDlLzgGffS+fXuZ+P7FnBOjoDvWQsEAU1oXUfHsr1Ge4kyGcli
Aq0Q0rHuTtVHdQGwWVDJ1OKssuDRrEofmFv/N+kT6rYO+odTts++snuUW8C9UTP2XEBBgxnIp/Zj
TbtITU6MygahBNDLa+KN3J2/MNeaeplo2V/mGnJWhNGUX46+E+bIoRxITyrA4LenF2AJtXxbAN8F
R+G5AV11i1NfjtxYmYhIKOr+3eTbe0SxrxNlYYvxN4rjF/CBKpnOVpiMHUwA1hrNxQtdsuaGsiz/
SneeEFjcc9FAeBj8OP2MRzwTLVAQ2uCjLIeOgffuP7SJ6O22NhfV7pWz7GyQ5a3Lb3E7Qr2FzgGb
u8odqn+T/c/+ftk+Ih6DBC7ysnRKs6U0u/ZgU1WjkSJ/xUxjlGKn/ZSTYtTG8owtfTYA0ueXfT1q
eLG5zUvnKWf3rZLuOnlLkXH6MPxYrdzEboC4FBz89OtavzqArmfjgtKE4FI22bOdHkQ7dblyV/GQ
l2s7jO+VxDWR7rCm6ko9bMr+N/mGnggSInmNioYJ1zU5E0ox/KicO5SNEJNUvmXjrK760X2sQ5x7
67vcfW7izHX2vgLC5P1j7DYfHWeAa/osuvhXfxLvFVcakHPIlWIujjb01iOtUNBpI1N9VXWbS585
Tonux7T4QxZerTxqT/Lc/sWjyZ9E/emZXCJz2NxsasYHWOc4jhcuHiG1/bapvaFaT4AdKIY91HPw
AX6xW/nSnGlcPdlSFp0UgXDwrcOFL2bNmiyy2g/i5syBs3+dFiCcoIVAfhsQjO4RXQerO4aDs00H
tAW4Gbe594jgBo0MZfN18kjT0/ACNvw5shv3so2IPtltQFu+5W0j0Eu6a6+Z7OttmD37XUXwbdWX
bbN7AGz0FoPJ/ZiyzYPqALEZXgd5/XVTDn+VkKgD8PDWumROT7OnaTzwHMBACw9ssNY+LblA+d6f
Twd1qjx3reYzyOSblQUFqhlnGET6D0UWQLi4AcuS1LfswGw274eEat+krBW18L/5oZwy7l1cBShC
uPmcNqtvqan2xfBqRE+Zx5Vdb1AfUxMmbSPdPPyDZFh3mdYV6rRO8uytGurVPnyNK9o/6Ob8C7r0
6EpNJZnhfJDJYsQmLQwO9epZeeDaD7foAaGo1m4QI9kixgTCBXV1bIN9G5tQX5DyIITX9YfDnHCq
qKRfDxM9DuE5VLdrLyfRBfgJqJo0B6ffWjYiJ4h2IMhgep/xlWDGMEgubvsBfwjg6QU8aQAvuL4u
alpCES+5yUx3XZDacRv7h+EbMzSlKFyQRQ3z7CK3NmRzBsxjg4CVk0PFoRtKGBoEYKnp4ho527+7
xPiySusfK+qasM0g89Z2KJcPpCMb3PJg+yzfYMDvuthE3QPqj9dVDl8OE5J7OA98QWfyGg3ujym9
OaozKfM3mVx/EFNUpJq4y/kzy61fZ1S5T+87a4GaDQz8VND39HsYIWi3UFN6cJTafNxY4WrYqejC
Zuoa73JbfTKihxgGznb+jo90mVT7MjMLa9PjozbFqXiuJmiPUtAtsI0i3U0ivalCWFMh0c/b1RPJ
itNPurDoPx8UESbohF2WTr8/eFC4f8mQ9QY9435PJi68VQs1mjlJXd+4CEXHXvp3X0dnIN3mwqN/
G9b1LBOgvqPb/f2wNmWbMEUI+zOO1S6J73ntdvdHM/e3JuyPJYzMDc0yZOKRW1OKSSexyv8YrdXV
qgn/P9v9fj4NljjgfxyijPdPUya03UEIvlOuLQmJNMMHVoXUnN1GNzEoWsNDRNO+aie4MagDbqaH
iMs1JF0kavjTK2IunL5fnmYxN3Ez7Fpjhzb9thnhX0NKGwheWK9u0af9yENF/kuH0yn/gEwZunwB
KbbO+MpuPv0kvx587WL3/87LvtX9YHPkUWN6KzQSPtOAhnYL8mQPM87wDoCYjRM4l58wjPyQehLj
OwZsm/iII7+d7Ksaguq4fuafuTsIUqH64D8pzrWWcZlaiCptv3rV9rqNP9kovYvXQJ+pHxWlfxsT
s+HRsO5NkV2HDh0zU/Sh4d9ak4YsAUp5MBvjuE5Ax0gCND6Zc3jc2Mf+8FpWdyYSz6cnxD56rA8m
ZHGdpGbSGmjcvy1NbAS3vG8LI04XvnJ27eIVEO4Ve9nHdyAj3dOEvfJ2d07xmuWvRM+t+cKJRj0D
tkC8Q9rvYGkknWkzdQEmITLnS0BB2yrh/hlus/pOzpFFaHtubffQ9Xc3o9bWo5PUIH9thN5il81l
lrd9SnGiQb0zaSn61M8o4f2zQjbPyOhmqUiLfrXb4bqzJkTjyaqy7CFbTV9ZSqVS90h4GnZD3WX8
lGJkiZKXEt+O2A2Kr9UuuMldSFh2q+7p9GrsG+d+eQU8KQsqFt8z/MVqeFPkrID97T5jOjI07g28
6pS3EAamGW7hRIcQ0oBpfI93d4wYqtTnndkgDn+Xk2BiQcaoujrzVBr11FPJyzo4NERgc1g35o4e
qJhGD7a0+6BpszrK98V4UcP+WHuvhCik4s5Yc/eoXT2YEm3gg8Hhoi/SOdsxOLrBgUFjgjHP17su
+lBF428GCtBuf9P3cXtpxZAfJBv3c1Lbf00sad6+7Jzp93h4rSPvukWcjM3dJVVD6bO/cWgMBZY/
zXRugYbdghnM/3YhuonJA8db426i+GDR2+WTktuaoJfb+UMEszs4Kbo2dxnIxWx3NeXW1XaKPm1J
pI07BELsV1ckDKifcjB0zDkU+qVfgU1njbg7ri2OdeJF5w6zgufDhbKMEPfDh6mFXjWS2Qur701N
UbpQOT1ZyP5kEl6cHtySiCBsfeig7C3E8ZvnGm6/EX6+YEfugx59NVUkuw3kdf3XKiPD2/U3TBSy
ZLfhJrs2ovGTA8dw63mfwxgtmE98RmNuLsO8fY6d5C716nM77r1VCuBBQcvXIwSFKIZbfO8EHyx6
7iLIbDvbeV049r0q4bsYZh0QG5bXfKT0jvGAklXgtrfKCq00qJYNZ+Zzn4z473z++hiLjR/7UUBc
m87rDARW4myudRBVQFHuWElKsj9W135NreE3tZOKuwRD0Qkj0T7A0yxxM+u65vs2oqBAqvf00Xx/
sb49oGmYGAvyOZ4r0Y/Dw7GKTRJPVjmvR24M6sZqyQS38L8NohN6sBgxxcAxm6oZHthMyBUVKM3o
3E10bMlNO3TxzA2HUHKRGMoGEr7I781ra3wVGkb58n/xHgcjLIyrHdVNmqCYsw8GR4EhcZhPD6ED
ttwwhy+x2DAopYV1asbzWqjlt0S1pYGoYZ55GTWVnBpp4Y43sVeY6CnNAnM0YNdVj6GGBaxOON6z
L3Z0ox3M3cIKBz3MbMAqdmtohqBpk9Dua+Z9Pz17iz7fn9v5YJTFdh4MaFx2SLOtbcBdCqAKqqJq
zuTNmE4mkri7pcJ7etyjq+ZAmEUrJlVJf+E4gHzbplYe7qgBIV/Q1J9UOpqb8nJTJb9rt58e7qhZ
oSTwn/GCxVbvt5UHUXiwWw+oN+QtnHJ/uUUDKNyHeZ8LznlRC71y1erxUfpaMBxwRz3FwE0CFZRn
3asprCf1r2zb6ec7vgy+T05MDVbest26cCPD7AysCpSnCf0HoKxei+AyfnUVhvKT0+Md3coHwy1W
vRjBLgYNw3UViheqPY7gVMBgUqM7N9bRfXww1sKWEeijL2kU2DKj/qhqlhIWKct9+pXODbO4iHNE
sAs755V0WdC7IMzeWYf33CCLvjNEfFdzXTPIpkbcu/mnQVnUa2/+xZtQn6ZeRfBneIu9urWGHa1V
TBj8llecPuGwOv+M2Xzv4/089weDWO9vmN0AmZDnMEi77f+kAtmm6TNeVg6q5n97m6UZ83Z5XzlM
2QjCTlUQ4RSJtE6PcnRDo7blesTYLhJe71+nyKYUM8aFSesRG1os91A57Tc0DSynxzq6CQ7GWmwC
qEMzglfGogwiCKa7T1afHuP48vznfYIlQ0RRFjP0rYzRQimG9yWIvCYO/ZQz63PUEkPwwMR5MBLu
Wy0PXI1mYzToMjT7W40kkzmsboUmLRFzxSM9/VZHV+lgrMUNmm9oaKjjdj8WaL59EVZ1oNL+4NHV
evYKPfdui703D+RzVyazWNr2g4y7QKp0dqpMyLuefrmjS3bwcto2BxM5BkhC2nGNnetXt+ob8Cxg
BhCQb+Z/44IejKQnORhpM+VIuJcsmY7UQN8+nm9L48zp9zm2zcl1k3CxbRt5s8Vi+WOL+M00MApZ
Fauj2442l9Cuz1i7Y07o4TCLNaqGdmrCtptRnnAfxDkWVtmZgFbOxNJxOxxisTI2BBu9UTFEBgm9
OveIE6k5wiLUluBGdAP+b1O3WKCoD6ZNNvbzGmCNU6zW8iXo8F6fHuXczGn3H2wDb3TSputZoIFG
XHN8Ub/D6RGObenDiVtYutj3fS/NxnntOj9Qrvw8jX9X2b03FmcW6Ng5PRjnF++s8xtj1WIXLGqY
Qb67E9CevgaVhov4HP3O0dFM3KzAcl34NRdBSTq7URib7m5N8wQ8AojTApUGV9S8nq3QHT1DB0NZ
75co3NTbVeNZUiflpEJ5RbkFRPnpVbL0Kcv9bdsUAX0Oqk955f0oMBxZyKem6L5a1pWHoF4db2hm
N6/o2RbbZklnKb68DCBWT60fAekS9UqUNJ2NNjz2Ifr1W+Mz3sbUWffQgAmZfvoxj21X2yFTDxQh
wLFZHIrC2iTVNtzNa0Qg13gcwSp9PD3CvuT6y0QcDLHYrx1Qwp1ZT+yj6Knh1bj6V7CiYB5/4tPl
djIFIrA4PfSxhT58uUU8A3UZcsntzFl00Rqnp72v3R//6or57yjm0iuAun1Cg5NRSmf7WK/qj9xl
9PWcvTdPLxXZjvcbatfmAUpmBvaL3hJ2jlp7/pf5Mpdeh2tQIdn5WJYmfh3r8ROsIlsIIE8Pcszd
OJyuxdVSwiXfkLab19CoA+P6tu+ptB+q+A9UhoAynR7tmLEE0ADCTOKjQFvfT9rGM3cV1by9c6M5
k1D9JcIwp0c5GikeDrMwKU407tpJa4OP66Ay8HaZJfnDmFzRHzd/Ka9Pj3h0ax+818K6pOmqD6Sh
sY5HaEH/n+7Lo/vtYIjFQvH5VpRFDFFvPqnT0EWe/fRLHB3Bs6DABv1sESW8XxzYDuok3Tk4MyDz
AmriJVxUp4c4Ok8HQ+j3B9dxO3tR0/f0LalHDZc9mCyxPJ4e5OiWPhhkYUQhjB+THBOwx5Nx7pX+
nPoHDL0QQRtIN06Pd/ylgCWR40aO3F5s6iry43o3bQwl8Fh80kFn8wPHX+m/Qyw2dB3sAIqjJPEz
9TGsQC1f4p8RI/4rx8wBx2FZPpFOuHQ0ch8RptJP969D1pjXORvjHNtph0MsXqfdVk7bGYmxhpWy
RUxnwns+vSYLSqC32P1wiMVmjgKvgyuDIcJS/iwASiJdZYuosqDkBE3T3q09u1IL5NZ/BgZNR/Qr
ANfC40RQKEhmdErW5bZ7ms0f6pnd9OXNmIIY+SGw6L7JnfYitgtKhBeQvSh5lm3iu8ja/EErH1Mu
ahChPX82YGZBdhfYf5GrMcWwF902sK2qA/b0rB0LAhzjv8++8A2mTdJFbVcb6zkc7kD3ChrAAdon
pMrdg1BRPqDY04Me3QygN0K4tv0Qber3NiHahdHkNpOx7vL0U9fan4iqT49w7NZxDkZYvFZf7vIm
3TJCWobXBSAYI7jz6ga9xjMZlmOW4HCghYeTNXmWBeZorFfV/Jk20spx12cdnDPztYSqbvsQ+FPK
2xA4KeTsjHMXwaL6/nMPQ8ZnqHjj0KHxfknsZuzouZhZErDwAoDuJvMeWyBC4NUYPfOfPfnnPd3t
7qkcq1uxMFnx7mEXOfx18J3Lnc1alLQlrX5sTe+GVhl4a9UzrGZ+ENAeKCE1lzI/wl2zFuiZfRf4
PgOLeXoDLFBCP1/IgWUQkXqL/11cCT0NYHbrdcwZPZ9hbdwL083I8AAaoJQGkO48saoje74ByhXA
O/mJ5teLqM5md+RiaDuaU5vSvHez82jbtc895wKt85/nDDC8jkv9zFsYxsJsLKukr2aNJLmUBwgB
mKoVD9xXH3OX5pmPAUgG8a7IMjSIU/Thli5RQjPoFk7P2pGNhpQcLUFsBB5l2XEH+gCR23q3W6ux
mqy3OhpPj3DkvLwbYbHPumpTJ6th3q1VVGFTUUv4N2fSskM6B+nscgHXLVyzcUjMyBnHHV4NrSXk
TtidWxqGTr/J/pJfhFXvhllYMbTt7cCJGUbVruZbBixY3saueJlnCkWYc6Cbom7A6uu7PjUvt953
EUWogUeN+SKUSPI7Gy2nNxwnGzDDdRURhADMlG7goI/vrWH6oRz0KunvTr/FsfUAwOnTd0b7mWsv
1sPvs250B15CJ5LMrfhUdDedHuVIbgEEt0JQWkxsKunvrUvT0d3INblDk4tyEh09nEWdNYHm4TY4
PZhlHNvGFIyAH9tcx9aSWtJtvcpOq+1u3dirT17jCiKdjAGCKe7N6DTfBVdkUYiuQIX+JBzZZajG
J9aPmN6yC9ebgKBhOFTxVw98uqLdcZW5N1aRPihg4hO3LaQ83NtbEEdz/QktNdUjsvjZ791Hlt7Z
9rVagzoKog7dHNvwOYbJhvQKdjJv1CRuXRkobOtxRH/T0f1YQbaIFmxygalXuSb96qQz5A1kyrr4
cUIdLM1WJbK31Y067/kkWv0nnzY0nz6J3ZN8D6G69a23MlWU7U04+cCNNd0dsPVrdUqriTctzPsu
/LTdguzM3bXb0/LMx6ntiy+ds/sy97Cppu7j7Hi3u8hQ4M7HiWtIV4FYDnTAtF9lmUQVmRnmnVH/
5icdogIFvevgVBwLUoL63ukcOK2My5oerSnsr2n4eZpTSCYgfGu9BEIbekXR2VH/RxVPP9QvtC/v
0iMtZokW6n2RgKBVe5tCVu23/7gFsKM27NB3R3skRIo9qf4Mw2HfS2XnVAUMoI5v/CYY93RVfqRn
X41lUZncqxHQB8UDDHywmw8dx62IzQtjBaWN+QM8xZ61ZNd8lGyGT2YohMsOc7VnOhhf3tpDxG8H
51Xsrr6qqQ+TyQX40Tb5aHoR3Wl86GOfKW8Qeth8L7fw6wz1TTJByQLPobaM+DogbXBXv9Gl8gHa
kIQ/yNqv7Qre+ey1SqcX6B5v6QO/Br58vYMSRFZ5L/FAc91UxI9qu2NtROBFRRdfB/aAzundywS4
IC3wp4/XsbMsqDI5cCw5ubX3Z3lwvCw0E7K4AH8/c4jDDoVFur6YVrXynR7M2t/TSyt7ONzCyqaG
k4xOxXADVEAcWlVF9hkLuq1K40k99doyq5xTQjd30r647FayP0AD6CadBxr1bPPa4O9kfCYYaXJ6
pFkpHnhHC6sf2vc/6TubiXxLBiqy+UNMZb7XC45uF/4HfqqohS8TF28Y1H9w1sy8eLW2+bc62tMX
jg599o31JciazdW086/m9E/RNIlCSqQ0dYPGNwze9pVKvvhzF0MJ9twC01U+DHnzZE8xATiSf7so
+EIENmzaW4vU3WXWbr/Nq+KbEd9GrfE0Awn02AR7aiFzgsef3gAdXaYG/gHclpg3hfXv86aGHzGA
vmM3Q2TkXwtCUAdgtL09KaGKwRvrpZ6/OKC/qauJJYpQhL66q9GC0c38kudQ4XX+XpRFMY26cLIo
eVRLwiqCq6SubsSoIZLICNUY7J46UWErHCb3ehAyieZ58rsWnBIOrCCE5W++FtMPf/ul+G3UdMNO
2pM3YXpqrDN2FzdIbHZYcrjOREz1JP41gziFjAV5cLrV9x6bylapk17UdfpBC2qh1aTEJmoGSmxu
6NHVn+z5x2Daip/FmEKrr9r2O5GBbLMnpVdEA1qN/iXOtnm5QjgD++5Uuwebi3pK+rVTWP2l3lkt
wwnYYfEAySThxuBHRknxJFItNeRu8WdlX0zQb/pYoaF2hnFPZ9EQ9nfyoiMuE3GLoGcKSSQ/8Lf9
b7wQG+rPVRLAvwrxc478QofNK6qPfJsgrkVz2XeRy2O1BD8ZTJGUMZWsO7xXmjp+xCLA+PKWApXl
UuOjmwKghQYsjp7lpZw+pvt+sXenFLZ+qmGebRD+0qq18LaTNqKd1duZ63FcfdxGLbVsgIXGIPI2
DhPHhjszrrlacZaE9tv2cq91IuUa0cEgo6bLipoQ7C2oPlwq9GjsB/EqiV0CHcMLg7tHd6EIjvYD
4HNxQoOgE90g1oE5YA6p2BN7p4Ib0hgpgqCYazGAwx1Scd1ZXdbcygFNIe/Uas4cUS2GGoQIztXW
zf3LNKrhzTI69vMHUfBwyMgtD/4Tz669Jd4knCZiCmadjc4ijbN1saXvRAsE6x2PJZotvmy31de9
EhZB0gatIte7hiTM4sqDsE2D8zdiifLh6xrS9F69wVU1f0nH6XMzQleyCYYzzt+iU4rgg2XzggAG
dlopqJXIOzxIzg1z47ZuOuImMAFWFcH6Rsfo3H4y4jfmgX1xhKIE6zO8xOA4ecg931yCos32i1md
SUguOkN/faLFRtpGWRUWQ2+uuxQSF4xw3UJGVk66pnkK2CvV3B9zgSrE7N0XKFBO7+V9kLPcy0CN
pDRISPYL0MTJqw3MJIW5XsHME0tkG0sVBmvdATDuBkilQ0zp5NH1kO5eoS7XNV4HT29PqC1U4VWK
9El8RRgbP26Sy6GTki773Smq/d5lL51+8EVHq+bOx4EXeYRNTpJL8/1qesXKb4shaNZyE/eqdAEy
Vtikj4Xb3ybuEw3cbF9k5fbHIXwSjVaZsdcl2qKDRykM0VQaL6QjxhXC1aFWiLfl30z4u1hpqD6Y
ERNMKdR31HRW9eZh5bXXbI0OTkrMrsyQ3dOBQ79VCDqMsJbtsyuaW23uyTiLVpfP8X7J9Ob0icJL
aWOeF05C785NVg9xu4bR8F5Yavy0cvXjZ+DF41PrUrDRcR+J6u1syPlr8nE/9/99gkUcNUZJWPkp
T6CIQq3cMHOJG09TGuCLinKCyRM3lOioHNhaTq/+ArH/tvrEWKRvaT4gLb2YAwsAzmYTpe1afRJ4
D4oz1UcgyyvmRwf2sC1slfO9ogEZJTHxbevXfTMsxLZz/IxlO/NUOq/LlTl8qsW8TBkCKRuXefEo
XjDtKp2JFCq9k1/CkVKlRpy0WGG19luEwt5288g1zS9PP8yvcEcWCbL20LGQ/LR/qUW1cde7zmbT
rGeaMMQdtr8eyEhBiyBSjWs3jNDJttD6ehGJxAxRtChgNra4yIoY3ikQ9PmrttL5FdRULKfq8OkW
maCy3o45Jfhmzb2D03NjlPjzYI5c+MhRPvAhQD89H0eM7fv5WBiMBtnm1uyTBnjYG2zcn9y1gJ+c
mMGEWNL+IYoPLJW4QdSN7sPRcvohfklAa03QeqUvFjCN5y0Mfldlld8mrEkAMa2cOsZWmzCtOhIe
gPnkfBLq6It7PmlOOH2RIUFM9t2919IualdV3agi7vgKzvzbHsY0qJXEFDn48H2iCEIoKI+ZJL6O
y+n31tW6XG34rUD5GoGrzMj7RzD7slh5Zt+sS0jQfppVE9nH06McO36+yUVGghEp5aXCSBKX3rDy
qmad4QTRCptvPycOgeS5MsLeU1i+zuFAizx4W7V2UcZNs+5w0xSrS3QC+8v1NxOhkBmXd897RiQ6
hhi6xT81tS7sK6ff2D7zysvkj1W06TSuSm5BDF8axN/ZUJBg3HkwSlN4uKsNS3QwU0a3KCRW0MNz
KYvQLxybzeWEOADOPCrFctbl42ltuNMb8gvir/V2xaU7k6zxVlcwptRudBVuvxZe8qo4T34rH154
0MVB5YLoOdR8N6ffUIb8xFQvi48F8Yg9hqwpnm8JE1+CJrlOKvZUDTSnB9M2PDXY0ihVQbKtB9Z1
u/JvOziOC9iKTw9xzO4dbJ1lQqFs6k2/aXkf2AWhdSR23xREf52I1lCsP7tVVZw98UpLEeEcscXe
M3klrsR5Qwam+2JDiahtMG3gXYw/Kxxj2cXZd/pVj+9N6iuO75NsXTZ91mG48aumxeBCPQqfNyQ6
IA2vIsLF0wNZx8yLME+u56NoRRvTe/NSRtUuymxGUhaT0yeKAbE4szlF5KXghzeUd6KABj+NyAk7
rwI9Dhs5aZUblTYQCSyx0AqxCGtnaaOJKub00/6KUOISUO3UJUtsIv62eNqqsep5O3TNOi8aFN7D
S7wnOaSwT0qIZkMTBOZE7FCiSzwz+NGpOhh8eRnsDH/XNFhizn1eMHC7p+MSqaqQdpIfG2N4/Jzy
Ose1ZJbk35HHIIty+lGO3YUBeAJuRAg0wDO8X7S2KqM+Rf2Zk/0QpC3EV9WNSgFVbd7TzE2ASTHg
+fSYCyqYvd8oDUU69jxLUOfFoEM45askG+p1j9eurFMA6SjZNDnupINKGMIU08hZVBpGnAoFQimi
BBUrZ4/WJRSCwBLw12bje99Y5xboVxtEDc+kUgzoFh4af1E92IbGYNNLNKxx8mH3dO5t55u/k3Ty
VDyJJ3vO//CC78rnsCQy0mzoM6EygKVfzAZNKJBq0tRows24vFfSpAsby3T6fYU0KdI/AskTgJCU
Zzu2lOUYlDlAUEa6eAHJWaua1PtPHsTIrkyEKi9a71H5DgybmH4SG70QHN8defC3soDU4JlKDhzU
HuRwdPPIJQ7n5hNrM7fQJsJ09kbrItgkDkzBjbqqv1ms2wY1s5ly5fyiFkUuMAiNxBJe7qLfdYI8
yE1S1nXuxz39nohx8DaTVQEBL7Uy4nmPZGowIHRK/jSM9lr34vUSIR9RH6rYeBF47101S3ligDYB
ZyIoArGoyqXPh+62hAJCn6MYUgYHz0petah9hb/sKxzb6VUK5ta2/1us9s7K+SKZEoMXFM9FQJuj
w5sEdJtz4bRe84lIk6RO370MSbgWVslYpfdOD8E6qAU6s3RWFdmo2ExCZlw9RcnqOz3syoZ1r/Ao
XRUV7mX8LBr1lfGmnsGr5I15NVbD5yBIuyuacnI46v8OPNprycSR/qRMZJHQctvtx371LPMY2eYX
VlpLxxflQ1gbDALxTYyUSNcbxNKTf23X0ElCrp5zXkgTYTngdopo7epw65UX1VYglQVP2FyyiO3D
rjKvvG4fQA/2E4ThGGkSWspy6yDSWCm5CDgBsuJhy75Q5ZBlwVkmAaUIBtdqZ5OMR0ki/QT+SSE4
K8aGUyG02myTPcpVzGWKvJSQMn3ncdi4jzKtrBZPkUxrf7hMpt87KAGMVfJhM6SbG5uoh4pNBfep
ZV5ofQfonyoo9bwo/2TmdDEixEF6nAkTlJR8gMjsB8j+KyMC92cgDZCAx0AS7Llu7luykuqdravq
W8gekBrDlMOWAVIH2L6+3dtgwFXwsFiSKPF778JZAWEFz/Yjc4gRceyYVgRBUFOg57p7Crrsd34S
rxDdHvKPYb7/g9YoozOXFrXkXy0ClSUjJH4g7UD28725Dt2m3Hnc5zjX8EJbaKawASzy+axntY0u
1XJVhNM/TZr/wQaRQJu75cWc6nc0LDej/2hlw51I7G17/G3uPKgyo6cKwLHrWze7Ov3yE61LK8Jv
rGhD0jrO/ekC1s3NVWXWV3l8x+qLXUlFCppKn01kImV2uNU3ONwN7LZUQdQSrCtfRPJ2nDzr+7ms
v0oqWVz+4jiX/yMhFgkN7MvVuOf6vkYDRn6CJ05UUrIdRI0kmaFDRrBaKQ71KLLWsOnDQWW/jABH
eNgyvhPZOQ6Fm1vFtcyLnmDIAbciELbZJFBWdldt/M3eVBdlXK27sRefi71hX4gL1IDGBi11+JCN
9us8WOGHfhyvVijtYAc04ESZq5mUnBQDJC1OEheTZwWxvug1daHZXfK92jS/Y28USzdG8S2G+1gF
TL28mN4sOoipQgK5XRnpBXIfzXURORdjGO6ZSWvOnVJbmwTpxYrbL4J9Oyv2amQSrhq3rZSu+ZNx
C5H6AOCMJAf59j17J9mCoIBdksYXCjC3OvEqlklyWFybkPmiWQGd/9hDNr5LMGwxpGP0vNchsu3k
wTePFQtQwnxsdMVzWhV/1CyWlze3pB0/mpv01d1YaA05zm3s95+wKj+Z/aSgI8T6KqI0WEGzGhtQ
Bhiwuho1NieDRYhk/qNEP5vc96TfIbZOewyex9y+x0e5Cbf8s01Zi7L6LzGpo9f0e1cW05ViN/WA
wnc4VP61LjOjDKrr1MRtFEWo2VQmOjlQAUF/nhtbuEFpqtzUc3kxjR0cCG95cX4brVbJldlXH9jJ
So8pcbojdGPn0FKv70RcxC8Vg8s2cIz41+JrmyprjXWc3c2elWjKX4Zt8s1Osr/YE+qKx/TXQXJf
oMQu+2jVN3YMnRPVmHCw1koz1Nv2FqqCDxJ/xmxobuNmr7KdUkq9Skp0zU47XHhWv9oNQnE7IFcb
OnRwWe/tBs56FQxuWK37oqJQAx62f95bLrFCVNyKneHtVzGQdAcqaiLHxBWTqgJvLru9zzJ7L3WG
Eg/bWlND+llizlyTvLWK8yoTMm1cjx7U8vLblM/il2kR3I5hvE5YbuEPJIgKf6/KSBrCpeJObCIJ
TuE0kuxqW3AFQ+JFGaeCHNMebpvoN2PMoN7jSgi666hIxa4ns1GnLnJlUGkO5OshnOfpSMbycPxr
fibeApw0v62fxKQwtf6HeNze624xyRirOCM6YA6zeHZlm4oGmsgQEtQaaF3ob9DpRqHK7qzLOfXu
t5AtbvrkYszvMWCwdcfXXW6vdTNJfBJ3kHi9t9H523zlFdQ7KoUhgRZqRFKkDjsb7R1NxoiXrC50
Mcts4IDzsFLr4x+FjqIklzQAlYes/kjam4gKfXGyS/rLKMXQjj/whq+5amPzCUDt174c7iTdQ+1U
1UA3R1UPd4gDwyUhP8zIOCkIK6FkKEZZySLQm3MNHZJcBieFJdXN/w9pZ7YUt7Z06ydSRKmXbl0U
rY2BBbYXNwp7rU2p77vS059vCPa/TeGAi3PhwDSlZjY5M0eOHHlu9tvJHU6crPiak3IlHbzd1M/O
Tmd034oJwgm5zZA2AJ+LLGyV/pMWrnUwThCEWzu+LOlX33so9t9MtNFENBHGFUat0lXq9Gqnxqjt
ZlJRT262Cx+licgvX3bcyjkbb5R8X7lyamcW09Xm0I73/LFsWmqhZjvv9wutXRAc3ljF92HM1v2M
pP6dDEvTN99kK5QDaUnqyN2AIqi0bAfz7fDQcHzBVWHOFGuUiXcelebJ6Kqj1Nr2V8mpEmeMcehx
KdGm5HkkJYwwrzL06R4ceaaoIW5IQmanSn0SCez2Q3uuWF60yX4sfw2Oc81OK/MLF6AhNSzUkm/E
tWA37ds91QN0bkFPjuZHMmx1Fp1amxxVl+a27fOziV9J4z9vqobs7o/AckSZ5kNrKhEB/2fYCH8a
B119KMrAhC6Dxh8y4ixFP07oP4Jdo2kofatYmWsnlapl/1ufaG+uvBdhRD8y2dqfnXeqQ5YZGVDj
KdbgE/6BWMVSh5aztR4KDBvyy8qOHzib04N77Yx01SIvSSxtBqty7PIAxiKXCZvAUJPNEqar5Cq+
Pa2Y1K1D+cv3jd4f8iO48b/ZPPlSv2UaC7PxNqXpo8lIly4loteE8OCd4p3oUWjOsSZUeTA2AWP5
/v3fFoOREPn9/ke+Gibf2h8q7k+clWMmGUsqRbR0E+QSsXwclQogHdxraR4wQrLEqghb6NjKSFnk
gBnd/7ruzNT7j/gHUPrVIx7r2pVOcRjMA8eC0xc/GAFFBpxumJQXGFKlmXNtnyIFpRyXWn28/wjW
2zza60dQJP7bLKGGFyO7rJNJ9FjSnwQRSnamaK5aznqcqGEKplFLnbQNzBUlOxlNyVWRd2exlZ19
qiMbG8m2kI18/ylXaPw1gMdT4tCQNbBhqa6R+m9PadbTFPRaS3DtuImosTyABkkzl2APgyY5W2pK
3MjHH8ZdZfnntfORvN8zLPXmQejbDb3YCTnOj6ATJ/TbfdlF9V00Q3c2nkg6yQywoTEvRkQYy/Jh
sBgGnlOpr6icvorioI4wEU5l+zeAGoaVrO05HR/O+GgY1qLZHYBe0IqS31zXFx5F7nK+de4rAaso
kAsLqGTtQv7YL9mF6EQi38jPVt8QbbEeRRaur7VSu+eQ/BA8P5fvhKEnESwXgKBS4aDO+rSDF9ji
GR0ckbkBEIb9BUaWK+hCi19/CctuK0Yc7zSUXxd7fwJyiKifcr7eXHxb10H/IMPJWzAaLGG7d04n
5BqEZqgLG5c2Of08u9J/RRlvUa3nv/y5upz3+wt1TZtpe+Mg0S+1IlonnCcMQE4AnfxU80JZDRlY
AmstRhgZfbhAq6t3Bq1CaznVRJCyke8vv6O2JALMWH4BFYUQpElYBUfFP25UlZbVGCy/QL1W/Z1R
mPfACgmS+3hXDCybAHdtxdPMJxUk6m0YMDEQMXRE68wdlFDtI1r7MUIaeL0FC5a/6+mk2Zr9Tg7H
pvuZ+um1fAd+I+TRMEhUpsulSJdjHHyAB66NJl4vakQPXDAuqR6gtiEb8dvuSjpEJXN7qe4200Nq
ns1RtTZUUdSEreYBsQnKpcyH+FLNsgIC7ec3D2qcf7ywT0YKsSyavHv1JLPNi7jZfHKqfxZiowPH
49LW33AIU5DpZkadee0iY02u2ukSST1z0CgrOGMcRbCswsNfMITwUHCsEpL3zqqarzx6Zh0ugz1U
OgJq04jsK8ZIetqhXdafhDtB4I/S8xEP/4NV8NYKrb1DENXADJmb4FiPJPW9pqKusbrTZoU8rJwy
nq0eALsobKUedkbAPqV+Jo6nkxQWK44ae2miV5eOHt7PyRstFz6IXiCx92f1X6IJqE+7NvKOGe1F
dS1VZKjjUDfgEUET5hRTb6+mgFMMVCbsywYgkWsIivkJ/mjQ3yj6sz5zdCmtqqAAcl9MlLMu0wTl
+HEfacWm7vyXfA3POue7wK+uZJH4XWzRbpaVbah3Le69Wkyzzw4Wfljj6qM8sEgkK6bJcaUNLusj
3w4+gozhZmi3vT9soVUZ+MH+XJ8j2bx1TUPx1tKzwEyCTJrKMwxGdhBKZjfS3rVWFSS+FT+6Ofws
jP2jLTkmtRmAWcOYjbRmHWk+snbZdezD5Zpzi5zwi1sqILEamgzk4VUBwTCKv4IYHyoekTtZfo0k
33IpLbXFSm+bfYzHqtKslUpZN+75pIAXmnbhxteNhx7TMw9UFUVgZGpAqtYf4vKKLyYvrhMWwTuT
WGKfaCBEEFOXng3LXt+z4/kTfqluA6L44ubhseN6YcYFRrD4GXxtqJFCuVUjGYPCtOmTbC0okGfZ
JrpkYkOgArqA3CpPWeNPc9aoyab6L6Y5qxBHjgYknVV/x70Vd1DS1jzdIQJBhMsEfZBfsF5D075e
8P2Rz/gp4iU/GqiCF5ga0tahx2V9ts0Q0sHuaJLlyX8OBh8AAzZTlD7CyHb4ZODe6NBR4w3Zcdc+
nKie/oWcWyXmZWw517DcLhZU5WcamavbNWXHOhM1/2s3PoZCMzSk30sn+YdVFtL8Y40Kc4vW8nA1
GENdILGj72laq5sWrkdPxwObNcDjSZ/yMW6NHlZHp2Dy2cYs1XKitvRqwLqY+8twdHfeuLmUtyLD
BrcaFLuG/cS6rjNygSQBOb7ypxq9gMPUPmRNm+x0xJlR8k8ZtubOC+A3ASgYdWOdek35nw0SAUPz
c0if+90v3pXR9HL9C4NATwQrSJ/NA+c+b/biavLGnaSzy+ZT5h3AqJ9XDpByn2HYwm/mofzGRnZg
CIP9M3vvWzNyj1j1V1Zf1owqECqBqTlFh+C11Z+Z5NnrOdRoQrat/fgzIgGbvAU1bL5L+0vxh00w
UU83lTtty348GT3rasRoV+FK1XTr5269XkTXbeOhHp/C/luEA2ZAOYMALxvBG0seTotfouE4NilY
F4ZdpmStxmIzMLkJNmxdRGPl0XdHRo0KW1/RadIOF3NwuJQ/wWRpuTFZFeUZVGy5PmFMJT7mpgQY
V1P155GUohmDzErjBgwku4lT18vpTRffdk587cbuWdN+c+3lkvsPExFCLMlinkr3l9+lQFvA6fNm
VQNJLiQaZytiN/+Xaywh9hytdYJLNQ6Vp8Xf84QIjOtg4uz355taSBS8ZlEGpMyuBCxGTKHxGPf/
YQOqDINIUNsRAAcJnTs7op3eQEIcE+uWj32S/wClSai4iDc/5DvI+L5UV0vAIsnHhzmrty471Ou9
L0v0BQogWQUVHunsjUkqYEbkuOHJC3oT4UaQPYdpim6GcjasW+GJWr70nzGBH5LY+YCk8iazhuAW
C8+llDowvXBz5EbjLJjRFDvFXV6BhZeLe5/v488OGQ63RsF6/jXW3geJ+LfxIPf0aHvFuY14PSL2
r9f7AfWRoeBAumtC634OD6ivzp+z7tx3CQxjpB//mfrvNq5PBpOjcejgAj64t3bTvjg5SLA32Jwe
zOsoME799MlVG9i+//nBrnwDFDIgZDwR8Q5R4vU3x0GzUzSH0rPyO1Scd2tajBMizbFA9pOSCxx/
rCz1sXn/xn+YkFf3PQqW89nyD+HezNFzI1PGSiQbqmwfbeG2NBK6PiQf3PAtPLC+KRTkDesgpGnD
6+noJsdfqpo3PdAReAOre+MrffhQVaq9gr1wYxntOSc+HZQ/o+XyQS5Hlz+yfrzw/25/tAIL34/2
m2yT30W4myqB1h5hU8TB/oO1TrHb+/daLfFv/rVP7FDF+yW/Mw83ghxJ9Ko3IBaQtJFNlYRd03VQ
ZdhWv4MHwUvTO7SVfVj7D4FzcZYPQUWpE/6KHd9xHHhDt57tykXzrd1Q7hhW1i/+ry6vGPOp62/E
6tZvsQhKXqNY5G85yCvag0w59GRdkO9HQxUxNwo7+M7Fn+BDi9PVpEtuIOIqvYOTwp+Qpdhu/MQE
Ig2ck3RutmFHJymLXO9L0hXDh+oOH9gsNP57Lp/hornj55+Men8dzfT89MDjwiflc3QKD2vfbS7g
N+P9M0Nl3nbAELQWiOm+Au/gMN6rsJK/CZtZ5+gaeuBL5YlLMwjM6Jrc4SulXPorTBjrd8qrq5Km
mnKvFL549EVTBok/4lwTwV+3UxqWyn0iLYudtdlXNy6eNy+s1uU5Ld6VMC7NSiUHTYQ5CJ8AD1Vm
UjY/zSjYgtg8+0sKgic72W4yl5zdA1HlmTUpgMnO4mFPo1jj84GIPKyak5rPzXX95DvLD8/vaGh7
w3BehUa89YbkvE3HLfDsWQup16KbwZDmqqR4Pslo1SmXpKsJQg4U1dFwqw9WiDSl/AgLocC5ntLv
qxMSJbSGuHXztZpBOCYUS1F6ClAxpZtS0Ng2VGyNjEb6sw0cDGAxapUp0y0kgf4au4T3ZaRAcHmt
W9PJv9S0X1b9BQeJ2Qz3RHKLUwEpTNc9eQ7C5m8Cw1XpEGfxo4oj+mzCdE5PeW+3cjHZcToJWQQq
q9FaKNJbvqh8hy/yaBlz20jTTx35wKskCbKTcixIpkOVmO1mC7dJnVCFDQyhf6bs0UIvORH2VJwm
H2Tyn5C6wbbI1UARmwuL2U7siaGRZK1iJOO8i3+Cs3UzqRG6LROsE+5t5W04hnFlUtiyB+evPjug
leDEQR9s1Whw9XgJI5R/UafemRhiKiuBKRaUi3Hclg4LxFXXXtgIVyN5VI75JnnImEF4XDt53c9O
UGVEF0oFquBBRYfxBG/LKc/wDoieK0ao3zwYMz6HusOvqRtGR5YrKbpPS/7VGsKTVm3AaJxb+nQ/
hKsP54sCldkm1cJIp1nyuLGrL/5+bY+sdAvOrjyCbnRON7OhohT19FRApwkqVg4k3QGtCUaC/QTy
5GTmidyOvuzvNXtR3J63418+Ivzvn0pvdTZeHxLu0ZntH+owKAw7v6vJ8uj8A8CimxmD55s3mCYF
WLI9VkSLHFyo+OIwPa4prFL0d+FvMg1UoiqVpczU2q60La8muDPZHKrwky2lXfD+o6/Y7esDxoSJ
J6FdF0GyYKXP/mb00wIZBJKo2Z2y6wFVbTw6G0rBPls2pSx4jJcnDoDWyP/OxvRX7R7qnXbnmvR3
sl9qqslLrCFMt/plAmFyisJl1XyHnLqMV92QDYw0z3TjiFdTKAYZc+c6a/Mj9dGTwQT05+z4RYgB
gINf3Vd9dNJ+JbFMyxmX2cVeqlP0UmqAlVJayQIAgYYt6Dwzy/0WO6nunGvWcDNelIdHCaYWKNku
s39Nq1vCfWIc6rBax9lOQ3yJvei68V6rPMD15rm6gmwDa7oeuodNNDzEAQdR0920lZ5kLoetT3GZ
zi0lnZXHkaN7qJsbf4STxA63KPhjd54ZbvkB1dZ+Q/FgqugkBcoc0NXKX5fkb/OWLW6TxfGcy/qt
kS1GQNjDBKlFBRbSPGb7q3ie0pSt4z8qbVrjfodOc8UKudC+lokhiNDm2xSP2suOuZYu2vVyrxFx
n6m71sEUnMuhr1iWsGilxZC9en81ukIoj1ajZ9KRxqIpC7SU440UwWKr3CTO7/AiHhx/or1v+6tE
NouFUSU2PYTifw3a35pGf+PM2Q2kpnPZG1pW13QeUcq6QuKgrsKrmKI0DUTukAQkQhOs5bsVwS4R
DQlWNtoC9qF+W7wZS00cDeWpK35pk6LdmMYFty0dNu7msCm2RpLfpO74F+JUX8SmEkpT2NkvUaur
7GvmZmuDTvEORYt6f2jeMDAJQKQZYm1ciLGwIV/7ocDwlNo5RX6nvq1e+3MJspsqCATLEC92Fjld
y/ioRuYPLqEJlow6mkMAjhd6hCjTia1IsmWf383kTgHKXJBdAdfkj7v5UTlxeGOqe8wKXELSBgDi
GZIkvpKwsOZyytljGxzDgDnruvLakqL+xZpVPRTOX2e2Ag06EqB8cVNLAk8twDRfAnf179QSmu8U
LeLYvfxQhwks85AGXHzOMvMfgzEMl80hWPtwgsuczR2NP18YxS5slpeEP2BHuQFlwYtaW1T8FIgX
Rw8FVijHqR+d8aRaDiBWUBaGzzZtqlOa54J8qlmdNGGIlMHKcTFERqUl+nkT7fXYkweAQ8MwZ91X
8jY2NUyXlRrI2CgbQaBOxIDHusvm6Orgh7i79SlwqGLsMvnb3HTnUdpcOUn1w8yb71xODgfHuZdn
ErJRVrypRlzU/ekc0xiSqyL6tcNBEVDGT4WeydaStxY2IOjupUAUaIFmtb9UHOwW9bdkLKn1ZjOg
KJHlt9KmXfU74TLrDCWEe38F/8lkeTjq2t20wPPdo1BqzqeyGS23vONEZFR4Vp0L1IAKlkwZh6E1
tdFZ0q1NL/d+fwmHQTi7SBMVE2FZ4Pi1EcOorU/pug2f079Njc0JmeMIMNMvyxNcyCGj87iih/pL
cijOaAzubFXkoWjGL4Cy3n8x03sbpVGv4xIOY4ddEi9HFW5YJhvNWqdCf9GVwAYum6Zd8CRgoKgd
HqIRK6wRPjG4O6Ec+FoCF4Fysrg6TWE72SB2Fu0uF9ZFauCgCSSiC3iuSFNNrfmIYZY/GDmxJ9fp
5YiEjiLv4flbJs58kL8hWHL98X7+inV76VXdGB0Jd8IRnGVRzSx8TwUQDJy4PEHe3/83SPnvCc4D
6kDXF1zz/30HFnfLRxXuaJGtV9ThyfnNy+v2K648jDAE2cHhkz4a4SWWgfqXumgd8EUfN5b0U1q1
8Yk6aSsNt0cLoWkWOkvtedohuMJYw96wQb0nsTClMcQXYVghjcFjlon6C85LszrNdXfPWleVvMrb
k4q4sCDU4/zCvaDkUeXCTFFGh2ZRdZsAORQjgHwILj80NJavT1z/UVOG8r+3Ne0aX9hz9bh1CJ4l
CqWfJ98dM4JdOgefnPBWPauJV/zIg5dL6kxiBlDsxro8gaeGqkjW38unwMWQm8x487IbPC7/PJiw
GwVUYzf16HA8f+XgtabR3AHV0aBYZrLk7EauehtOiJeEsQjFtAMXnEeRyk0EY+79Jf1WpAqvzbbd
tfsfFbvOkUcLVF/uizIs7w41aQj3p2ZXjd+L+SENfNxzKp6rB6aFxWx6dAXLv4nPpPg1lidCDKUE
OHDqnvQAGRbCgLH5D+/8ge/9Bz8ooLbUx6qo2+MbCv5oWE6/j0oU2+pH0Kciar6o4Oj98TDflq1o
QICiOQctbNhxO8RxLMgbBDRBDdL8GiD/Ki3w8w9JtJ4/WfOTCs3bHLHSMf5WHB6Fc0rcYMnpoaAq
W2Ib9WHHJWP6S6hz8rfZqnRYPKun4Kpm/cTmj8J6aqblK4eU9j5rXNkcsr6rXahJccR1oONfzDiW
I8MqMi1HIGtXlE1OpZln0tmb1ZLl4eBYNy03FsMNj1lZenVixY3ee+rgfriy7qHLh14FybR7pM3n
J9moIu7/iZZcfRPmf6Ux9pKXqWBcG98S98En3beMSKV9s+ddxpgnmGmjvXYzD8qOfabQnyIZ1+QB
UvOS1d/H+Q0J4pPCQsMsgzILTBwKktCBFeJGhH74k/FRsA57kqRI7BD99tm5EdFpaazYS/UqsKGc
pEegr/CPtCukhPbLGJzZo3IVUgqYvpp773z1jMFIzAlNFoJN9IY/L9VKvH5/gfwhTcH6ACFWOwNA
4/Xw+80fdxp3PmT2yBGAaTe96pzewNbkn0+R/XmCXl7Rsa/m8EqUgGOy6kO/hkVMHe1w6TJ6gYUU
+26Cnm+R9uldEulWhr7AYP6l96iIz9MRFZ2gdc/NMoKlVZ0r2WCa94caYj9ywydaNYIKBWrhhO4Y
SXE2qRC5SFlFsFM+AcElF4mOl9Zpc4UvAd4SlW23Dacu9WGi+83f7GD6YBMdGxVazrFFoe7SGZNy
qnCFvn8bI7efFq+2qkmGNvOHXbxQle91lrf2rlpS83Nr9cCDY5bSPX3/a+7TvyGGP86+/dem4s3T
OLuV6sYwU4yS9f9Ru3C5f9QaiDCnCk60FT8osDmqauSpMTA2nB7Kcl3yAEcQrJG0S294Y3un5NAL
nCFfsi8tvKv69P2FdEy2ermdD2tH6DrH/WtHPzSwy1O3UHYcsld+tuWq5aV4HGyFrWJBR8D9FEAg
UAVg5P0HODKob+5/9LrFNC8ZCSWKvUF6Od8F7oA3vX+TY1Xk47sc6yJ4oVG4WTBT8I6vI9ETggtE
ztYcvaL0XrEUWSkBeu/f+s/T+X/j+2Y603oJwj3vl5E4BBBlmPfFhbwOgYjv32ulWvwWz755zeOo
berJ4BYmFaRibZanKtPDORJlKUu807heY7mBl7VpizoZ+2vhbqSIe7oOyyVWUgPgB5txmSGeZtNe
WIEFsAjBC0wKUniV+xzTq8wEKy+n60WATQ4/wVhfz//CAVusmwnWhE8Gc7/EcFD8rSqSRKU1rerU
OkTnSertiLxp//yz7xA2Yo1JgAa2O4ULKtNSNo8NJyxZMOv7o/XHmXGoskQmwvKpNHy98oMeL60x
mRmFBcRTByO+Lm2S4T2QxkeNtI6jkeepoT4GDgHd1JAHen03xLUaL8/d9i6NeqTrVoGocFkLjeSW
601fPOmc2LaKgLUjTndiX5guCTQGHefR5Ky9nAsYiTrnnAjUM/IeFWNByUzDzZlPtl7uPnCVeDIB
qVjXKsUgUoHDsP/IyppHGMrzi7ku2XIbbIgKnNcvli7G3lkijxebIawAXpRu+QV+wokAx2lJv6sI
sB6Gryx+waLvT+Kf7Zea+4b2hpk0j6I8s3ZCRiViyc9UIFLXxhG0Qp32Azp/CnHUwIEQZO0MbtY3
Qqc/eAatlDfb7rdnOLKhpe3NQTYYDAH4pU9yJMG32NPulLUrGExiduDiXonEyE/p4ZW9cTXEH5ma
tY/y8XMA1pA1RO9xA2nt9VRMVWHm9qbr7nRMs4fXrFr7uZi7q5lYFEugiIfTEAeWbIpEHVb2pBaf
Ua0KZaKKeUH29/sjtOpavvNkxzWj+zCqxrJtUIWBoW7HtGw0HjH2qpqiKfuZiN1WhJNKHoXgjdCJ
CZM3CoGU6BzHkyJMRX0vW0Q7ho8rRsd9KyBt1v2tUoZyWYuMuhk6YnORsXjEdK3cB3ioLvyMzXSx
8k7gi8bVZRRfpeV4Ib04qvtPxrS8Wfpb56QvL8Fk5+4ypOpF1HElRrCne+D9Bt+xK/pzDRr2T9kd
eOQcK2ECA4ikztBVeLk3Wgfx4l1DNhM4qsfpht0LVhBTNmUsHAKqfB052eVFvj/mx1D7ujEprV/h
Wg/NUSXVf3N/bLuE1Rjb3V3rE9ZTXe8TYaJ0spLrGbYIwPpAoYIL/wLAHZU5EcoUhptufsLRr/JU
Id9C3kXMZx7stHlQFSz/LSvUHpzPvQv9qC+/WYTOcAn+4sI4/Qcr3q1mjbzbvol2zGWUQxdTt6ou
PGNfrFsVfiDxCDt2NX/ljW+dQ72ivGBwkl1wsChtAdAQcsw1FQ8wB9yAj6vILR6+Ak98sVhEkBPP
xPcyvRugKYLtGiVJ54xvx4KSDoIdGXnhTM8fB63ilcuge+JgOBM1W3JF4KAnRGOXzqb8hJzW6v2A
mFBV2OXFDcdS5Xzkf6FGdWw8iPM8W86eF6qT0hHmuanpYB4H3nBHjsasx09mQ1uyg/OX0GLLy76r
ToAXXpr2b3nu8Ltk3qesuLc3lrg84IM6J5iSJgu3lAQGUCYN/943rhNSftptAQkC4mdYP7HKOpiN
Q2+giBg+EQgszuN6AhafNzRYBGDlSmn3lNntl2RZK26T/hR5YeSIZkROu298HAx2t18We+fHcEA6
r/8PO7PxQG0P7UzaIod/x0OL+ctfp169gyDFD7QHkST5m//2hW9vg65IdwqmoIqWFNKLBqYDbzmQ
1CPm7JPpIuTcEueeC6nScqAAiSdk0WDIPMe4gJZ+h4dKRcjUf2b2ZfUYFjuO0UqjimkJd6JR2RAd
tWzR2ZEl5A/5vBvaulgJpcfqDj5EvfmJNf5tQaJLfE8y4HP3MC3ggETBwprIV6kAVG7PJGkIzBAO
wxWBNxW3sK4NfVG9+Ow236fpXiU8XIYf6tObeTrxJ+ie5S3lTqTdpUjV2debnBwTJg7GF4ZAsboq
UTUtvHVHwwgAWzlcjBuTiFbbyr0L6vS7tHmaPSpXm+a+Lvr/cNBvavsOTEfBguWYp27SrvnsOE3+
NjpjjWHFkZQoagn5rDDrf52qzDGu7RfhSEpXyPnIy3/w+jRrMcVuBi/d/4yhohekUFWVpNQGW00V
QknbY0zQtxGeCJSrok+9cngTm/U5G8nv/SvxdZPZpBG4hsRAMhIhcTbtPrngdpL8o1Z9zWmpcBv3
ExGCLT9iCDBOeQPSQly6SdGlBZDLOCic2hYE3qoqqSpgXQzIKH1Sc98hD+78PjK38VDPn8xxojPJ
nlIjZGh+scUpbnRvlHsjLv4PN/fbCoqBf1Lx0gj4rsyOpswrap7i6wQDoFEAPSALvRmidKtVz4/0
G4mAFp6zjaxWz4JebmUVyiyyh+hRtZZsMyi2SeUI4ApuGn8l0YjB6O4ZI4GduNwSPGCcqqo6D+yH
kUpWg4ye0GiktuL2QbZ5aaOdeBebrFuVh+UOCvVgtQvsZQtyBTaGGAzchKvyGzVXwGwuhX/ShOBJ
dndO7R0uiQoh+T1JByXpX1aglCV0VijpCenciXdz+KTnErKZi9EtbEDoDvmRJGm2glIypIez6pNn
3pCzOBuUlDHn6zpkt3AUQL6GJWBmeICQ+PwsPGcMtE+hBRBPcC1u5qFJOTXLqdVHVywzt/JPg2qn
jAc3V/qXdS3GwGiKyPe5B8aBFP4R/RPh3jfWGPGVUL4csDtUsyNrHNlhUVQOvTNEWJ981l9Ijnr4
aRGClPgZUUvmy9OmkIlikJlBreM1N8VHVHUtstgSUyq53LQ1/FfCTI6zjVVeGG19Fo897IVkx2xp
fzf7L6v1nR6avRJZwVmUp5daa+FnieZOqcdHHpxhgNuPwyB+epBWl1bbPG5if+vt0dYOb1h2isJe
0rCgHifiL676e9Sreo+s8XbWiSZSlcwyfpE6qQE88z+JQLAUjLm97XoYIqA9grI11fKqgAefg8Iu
mu+V3WkqnkYV6XKteDq3+YpgHNlv6VupH2k5ZLvI/ZcCkm1Z5ifKeeUwqCnT5w8YMsZvfevDjeyX
MgMy653X/RsD4LN5uCizy43RrWCUgeeooT7H+Jqb9Bqba5FkdlGkk9KGVrfWPRdhR6u0v6yL7x6S
vyDhn8ah0Y7jmnpyuTdC/eYguaY05toCyJKf84JvcJZyNdIfz/d8zuGllyGBK0/ND73WvxWXBZ2e
T1K3SHB7puWH0uCwfibIZybo0BpNQsENZvDKfPmq7ERF+byGTF+Zey7HoQW3nf+z/qn3hCvcTuFV
wxhnqiKNbKoqzT0Cmww2t94n6NGgXlajTxijTF9TCSNrH1lnuqbev6ulY6wTXWbIuamK4ULlV2PL
IY1sM6OqwUcpATCCS6rfJVsUb0hsMh3/5BDkTChu4vNzj4cKxl4PIF7OmdaNCu6E9pmje42ILKOl
dcu1VILFxamupJhrwcSPKokAzSeXSuUewSAi2hRIn+Zuo1UgPGQtTKIpAHXMwmd5sL3rnKpRDIf6
GZ/kGVw0vTka43zaTVX5DzdUbbMyrSwD7quwgC8c6TpgBZrJidB+RMLkKpi/RGMHV/SraNQolPOn
VOdsw8z8oerOdYYJGtSqPp0w0Qktebhx6zTn0lBG5pgC+ok0KuAy+5t78pSqiga9gXatrh4DNJti
QLrjQcJM5AbbGS1oGknRCZgcIUsQjHWK2l9wO09k7geSKUiSbGpyKphuhkZ2klJjHRBGQbhBcQA7
ll0S5vmjeMd+zmnt8a8pk0eiCw9KYMK6SMPubojHrzyyeMnyZHUo9cgKb3CApiR5ZI3IgPIXo72/
7gnBnbrPP0kYX3rU/By9hR8Tg6B8bEFarvZUvSOeGIC+YDGKm4eFY88OqCbyqsDbzW73b9k8EtDv
6n12K0hU5REF1EVKcvA+vA4nhGKBJm8eDu7PqkDqgCiPC+op8KVlm3yco9Yh2YpfzXO82Hkdmdxf
/ClE+R+z2rvM9p9Bl8v5NA/Skw6oWtoRo5E91uSuDuUPa0Nyy2PhscIjvKewsLebqfhSItOw9zDk
yW6C58i+JMmlSmmjLjK2iw1FK9odDqTuBJXxlfWhMmK+OMSn5ipz9X5g9hYxCYApfKrH4FaYFkUG
rwMzmhoslhvXm7t6Kq8itMh8O71ukYle4IJqrT8b27b7VmUkR96/+3HVHtEGbS425JRWjWo0xl7f
fYi9epN53eauhxeI2kIUgUVIPZtyq/1dFXYn4d76iliujlwR+6gqhTAn+eFyGc4NsiRONWybLXWW
wbDzCIlx4LLCP0VqRYw50z635+lCdSWD21xlfnGyWfDVYhFk0kvBUCIZrLXq7ECgwvff0HqDSB29
ofX6Dc0GPnvcjps7OTKi8oKiW1Z+rf4Vq+wChlOUvohTLyX+ZpsBNyj3S6Mn1U0SKoneg6mRm4qZ
fv8BV5LbKzTk6AGPILOhHWe0xnjAlVJsPNVIKmZp/aVp7/fptR2u8h4ceRgHrwYVeWZZADP8fz7H
EQK6GV2rz7yZXmToJAv+xITJxuPvrO04lucwQ/cnBCHbqbAhjAZ0Zz5oxfgGi9WImBYel+X76o74
esqQZjlMvUPXpSS3nrgfhJ5ztjIu+Q4/74PX1vy/Gf7fbnYEk3VzPk6Rd9jcFWl7FmbhSo8QVY0b
m8DkWhOKDQQGqz75Q2Xtt6Dl+rohmLMFOcV50+u0TZt9O2xoNjZCHSkRoiFB136L3PST1ebn2kiO
d8b0a4mqOiz/aJOssOzbQfjvI1C4/XrE8wwptG6wGIQWnbI9Piq7YzN3XyA9yWUgQTLSI0S1dRKg
enEYVGcMu0OPxdPhuyYEQrCz+Gb1cW0wRZB8rwOz9r2dD1sCuy4zijHByuCWqLbngwk9qiR4Nmno
PXuWSSMgqllev0s1TU0f7AP6zqEnf7DQrTVppgTjZN9CATkX6blzCVGMByvrvoo/RwGkAzquZ8G2
6QsP9//5VEcjnKRmfHCDaHPnt+031XYrhlCdubxUc+9sk8iVMtB5QlEJ+GVRERJTUI43NkPXZehU
rjrX5Fvef7I/BjlQh/5vvI7sT4829H4MXc19iASWaDk3kjtX1i+XHFKhukP2nyQE2yG8ddPoh0hR
hAoKKnlQ4v5kDFE5QXbDwztcW/fYwUcEzT/tVIhOPvkzeuSFxwaqsA4ZWSrzTvKkZTzhqVLNPw73
HwzIUX3R8wL67T7u6wXEiuro8sJ94PjJ+5w8SolRAbfxifC4OSAIH7Qd4y+KlsJYak5CdoTEqOZU
LQk4ZTwyWO8/2nFB0MujAQvaaKrbpn+UHz3E+5z2gYV5N9OZZG1qRGoFBY59wdJ9ZjJIroaHI6oG
1Hj/9n/cWe7/7n7kquT2nt6CJSVwLRVxvlf9kC3AeWvy9t/nHf3+/f68NP93w+MGWeQuG4tu1dww
mP8ScC2ceIbNogYUfXrAcYciPjw5NiqGB6g+7W4hbMFZZm7kv5oc48xEMo07VWikIWxxuFrD5iMm
0HHd+/HMBEdWJ4wSf7SWxLyb6GRi4ulIg1DwHb6rVkkCaRYXuyl/4g4DdIgX/bEusWbg2I7DA3FJ
YQJawJx9vXTb2SoOkTmZdxC/kfug7ybFu9D31dglMXKYsvVW7KD35+ltOpMT7LfbukfJhZLWlfvA
almWQ7qL89slj6/M7mzj/uPT8CchpUBhFfyXHx6B8lIPZ51hfAmbBB8zP9nAVxmjYEeQdTpmEUgv
GU9aQikKQq5zaWxiNMChXOQ7lplav+jICUmdJW3z6xBbjxD5HrzM/Wi7/ckSUPpLaYLv0v81OFrw
XZdXFc1HzTVdr/2v9VYNmxPhIeKXKY1Y4wtX4/gBU0BG5vVMop8I08t3yKO61nHXitm06mLTjf6d
50ESpOxEKSlMz/szJ0/q6C4iDKH771qBGB9H68VEHMtqI/+uPzR0yFrBPXr8WFP77f0bveVcUAP8
+52OThk7s4MoKPbB3ThQa4u4PCetRk8cEjycZLNcjHtS7fmX92/8h3F8dd+jHVENqRu0zO+diooF
YTXctKw+0gj680Byhm5wnhzrWHynH6sFTf0YmHmDXmVbPm3G9rwb2xtZofffCJ36P8waltZ1HMvz
gCePxtLazGTpjD64M8Pmn6bafM4oEM5x05r0oQgyuH8ARgLjlDQRsublLkkGotv+YsXpmmREM82k
dZ/0b6jfhhG6Zlx7j1zaeC913szZPAE8FkAhwb7uT5os2eZJOOiwowuWKsbtYkFRkxbZ4NbcwSb0
FurCt8osZ7ZFySLCFPCsdHPdWZlYXApwk6DbPFFhAjU6uAKJ3ooYCDiM76tiM+6hIrdkY6fbJaCJ
ytj+XIP5NdsHmgMoAV3js4BogTGq4pFAARtE722YxT+SrBr85LQcDz+lSOGF/b3K+5yKhJLXiQ+b
kxs23AYVloN3KhyhaQbVHwU5yEBanySddzUVRYDaTH/l9TdygCScxJ/USO+OUUYNH2I8LOGuaIQ2
rBx+07sGpdfr0sD0xO6jW8krGstwg1t5aLNbFf5Jex9jhgC5cDLVlTXYP7nKDEHMOVWmdLQFPHeQ
C103SVoSD0Q3e8e/5gHC/S+8rrgd/uHLM0Qpn1ueV7V3Lr3iYj+syim6pGE8DRYdGN30tgQE5NXV
uSKE0LYqcAINOdQp+eH+Gt3ac0ocpwJM6P1lu9qSI1sTOBuTnI9F31nzmI/QQJA7zJlp3JFU3PT/
LtNfZZ2fuIVgnInTIUVDl8YDlwcgpiD5z2Z/uJoAh/C1pFnJIAWmdS0pA2GQIbRlYbsCiwWSjCMC
d1NS22fVvKcWGrmitXFKgDOv8kZ52YsTfDPvDda4mvS6dncRzMHIZj3NC7oeVFOO4sq8R48z7p/W
BifWeF/uIyRLHIDL8hfjJvlQvox1cJttFnpEhsYF49WnFCfxKH3CxJMBs42ePnbBmbRFegBlfWxK
l68x3SVHI7nU8C97CsaHhFgbBJml4AbTV0208tMBYs8JxMjJy3/G1v6uXjZPc29+pQfTmd9Xt9Lk
U0YP56L0KWjjkTyQlEP9wzR/lE0GLxUGx/sT+AfnU8MWWigSuAjDv+nN4Rh2AUEZ5+JAVZmCPqVw
cSpGh0IK+hJ43qclsVVbAWdvyT4SG/8DVPb6AY4c885KAiefTQIAa2WaHQ7ztmxq+Lm/xmVB4sUR
TcoiR7EApn7w9m8Pktc31wnwG4Ei5xQZnMPGvMMl3U7W34TEaOM2gJp79j0a4D4VhPZzECD51LGc
zuIeUnOx+ehRZN9f7yQeBY/Jc31iITDD148SBFVubPLg2cs7xONa9Sn0CCAdxxet0xcCmTBtpQQ/
dvmOu2rh775+hqMzaMyWHt6aZ94VlLlhskQTF8FQERJQmZJV4hSpD6lykEB8jNFL/ZRKThk0CYX1
5MN6VwkKdksH+RqhH14E6GkicscFVK7fbBASamhq+ZLRJOq0aTDpkt+wivDKt5szFD//H2Pn2Ry3
labtvzLl75hFDlvrqdqO7MxMil9QlEQBB/Egh1//XqetmdeWXdaWq9pskmoCOOkJd1BNTyXQg5iU
0vL5aQr/ozjGn275h1BiLJEHQ4aRbKRAFMfacsojyaZ63APNTXXjMx2V9GoaUeCbCvyc+6i0QBlv
qlx19t84ZVawg01wtGqMfjJH/1w4Y1CCAMUaXm1kI/44MdI5NJwiFOZ95HcfBe0upoLagjQoXFwa
+YDSU1UtmnaK9lTflfeFarrjbnBSY4Qy0t9f0l+UX/94ST/kRdIY9VpkXJKghJGm5kX67N5hfaNY
HEocXM0fhVgU6Cqwc9it2H+X/+FdT8U1iRyUj210D/I3vhWD3vj7a/yLAtwfr/GH9TT7XpGgIWTe
p1p8P9j1ZvCycwB4S50eUartvIi9XbrAZoBW0Ow1vrHB/eQi1B/506L+3dj9sKC0WgxsH5F5r4Q1
3STcDV5yDeJYPggpUBhXyDAVeihHLiB7f//3f5Rfvs5uHFEJKJXTCBPoj3NnNIaWfnNp3ivVQ7V8
YeEcVMEPqNZymFKfsxFCjf9NldRU5M7Zw3AoJEja1LdKvOB7WVB54Siq4N9foPXnQr6LFsl/LvBH
sk3Tl4A+tNy8B1IH2woxDfraOU4/Cm2jGCwsSy5I8bJoFBrd7cwuAD0hYwMkw1CugyoKoE5Qup8r
yf3ADVVHyDxvhb+nTAB2NkVFt5QcvHw+g/33t3AtXP84xlS0dXC/WCjq18D+d2dI0ka05SgD36tm
tUImKVyBYpMqB2yFR1NSA2zi6kEq1aGoU1hNhL153CAA7MG/YReNWjSiistQXWCWl0ioExsxLxRY
w5qHR4WrAJ6kl91O9SrVqKnClGrGqLBchSc8JiIG/g1xqk3UrlOrQPqBG0Y9GPxAK392dl/9Uv7u
1n84u80gN2tIFua9WlMcEGoAXfQqfZDcKJSogRPvpW988+AYkR/0xa0zIp3VOWvViwHBpqxDFN9I
YRZGVPrn4a1Ihura9DcGemYax8HobxSPhY9TB4eqv0zddFTCnaojHWr4WfD3FTC5dOX7KDZAwhHX
HNZKE6rkMEcRv0UpbZrdbTMmG0kDaHDyFS0hFj4f+x13qJAdNLLVga+Yls78poTeRuDrqnTKgChi
pMI9qku4Ns1A1fAh5Ah93n+oDikf1vEQ5mSnfh3EhJq5v6kQMxcJDlWzQ6lcVBU8qDEHJtsmb30i
1h0wfYXtAFIixtt5ug0gAi4GffxmCz9Gjt44dqnc/mTy/tUG5StnByDFipD9Q+2RAmcy5iWNXFJ5
0EWLf+NB1JxVcIO0MS9KhwAI0ZUwgrcstzhRRS66+TI1+zbfFkLgCVphcvENpI/K+ZhzTMVR7MLO
WCierHK4AlSKJAzFXY92Xfim2MTEWAkMM61exPVi+koIoGRTJtQl7fBnXVF0Kv9iM/7dvf6oRV+K
CenVtEJeDPCLKtyxVnxMObLaEVcLSTXB0oAseci+Kiz+SL++6a/AJGVCjy31cpoheg+D+qf2OD3F
k7Ws5LKT2j3BinKnoe0AhAXsEw4lCkrAwnc0aKfOh5o0LAo1hxSGGYfppZJlV3CVMEjfEtqrfKqC
SLbmVdllnmoFYCSMYqdTUdZ3t081AEAhygvwCyXIcyU+KyC0CkeAtyhkBsmXctrLbOTaWpxvtOqd
LUCJ4yhRNTXr9WM/Nc9uKL/yNxQSVdGdHVFsFbdMNfoVCyTVra1ygJwHuF1zrXjC3wHlPig/lMwA
fcIvj+j1EiaS6D3MmslQAzNUeTXF6gCok+rxKddUJVWjnJp9WwE/nCi4+cls/qvTxMdiEIkB33WN
q3Xz77biJm01T5+ZzdHsL9LIuIQTpH757gISvWaEV6gWAjcKdKfqI/hubBSbjftSuhY8fzbZeArO
SnCW0bsGLeZxiuQ7wqCb3ADBR2IX4DV73Xrh3qXThTFWcapqKPIJLaWRysE2PJEvRTw/yDZdxf74
5e/v9Xoy/rD3uhSldGLCAArZj/eqx2UZ9nkV3MsYrAuSFMTG8/DEBTRp/gakRhjlRm1lKrt2BBja
V8ikCgcP6nUq3mkNKu4giD+Ap8wNz7iWta4VI1jAgicXdcoBiXBXdc+09qmssdo9NqrDP78X1bWR
TOxAzGDH0xWrCwDHwe4V0Dj/UAXsYxsCS/robdBFIFSoyCpBNxa6gh2AABSRCXGPQjDpvkJM8seY
GlQrK+hKVDiURikDGBvOluwJXNDPPDn/olPv8hzph0HHUzWMH84wt7fTwpp5jiKdoEPlJyd+tOpk
54pyzXUqlATe1awRzrfZRUIKop4iufy0Xwvl988b1B8u5YdoLZk6UQKJCe6VkL46K1ikSnaMAhE6
KZVRA/Nju7rK6DPOqlWEa1wSftZnl7IUhKI5K2DCQ2SwIqHmImL4SgzDmLK9D5HBctUWo3QvOpwK
VIWW3q46JNX8d42VF9oqXO+lrr6jcIkBdA3bVv8D+odoCeUyOErxqYV1nnrjYz4495Wl7RS6Ivh2
BfxdUduql3Nl27IXMT8Id1l/OR1SOdz2LQx1YGT4vlZCQdFNJcTCd9SBQxdFyfbEpruBnahO5J6u
tTqWfAfN/vhsQIHFNV0VVDL4+Oyo5ENjzDESbQIXgRDamsCtVDFfRVyxAeoZiHRYPBVuTcUJxa90
fFXnG/9A8BtqQx6NcB2VTrxQRuoxKjQ8cseo35XcCzu6Qd2X7yigCR+vNv6o6x7Rmc0U3k55EJWa
rwSFM2K30oCUC4DPsuVdrBk3QCKuLPaQSpzfj4/IO+sJtVzQzPsRXLzK5QcrvPpF6zADSHVxQ1MI
ah5JoIIbTH/QVQbWpI5PkhR8uNn0KVQowHr/DsCTa+xYYspmB7TROpztnTWaSwHqrs+fQ8M72vZ8
GDSfLpk8KSVpJXXIMdCjWKozECblwkZXGh/RfW/VBwVKSe1BeXLBEL79/qVPp0Sh4pj7gz8ruIgZ
5T2GZ75SGODRBJlmrXRLnDLXQ4Hg3ZNIOaApMvWgEBkxpkIT5S9w38eFgrKz1hVATe0gv+HX/o2R
TsK7Tqse65FdgLgJcxLKQyKy9o66pxQBBrY7M24+d4H1LauGK3zyu3baYAexGlxFa+w5zDgSs+Zb
BYNs2VTxQfU3+btGmXxSoXTtvKkz82pZVhpXoYGfBFnWnzN433QDl+hKbTB/6iOIoW3rUhrJQ68H
qszr5cYxQKahbq1vCgwbz4VKgr2ETZsgQc3NYrC3ajW1rjywtoq8GhUqQyQcrFa7liU6sJiHKBAG
gHVVZeSW2tq5Z0yrhmkyhUGynEqAyHyKUl4PIGH5Y3ijsHmar/+sgWH/xU0CONBpqiHvo+QT/phq
hpOZ6KaZVw+KGSdMchwxMSopETQA4C2Ias3LHUYTyzr2EIWZVVVbe+7PeuyiqSFVBiMNVqQ6DIa4
elWcMT3Gohn5nlWddSlyLdR21bIuNXPvGX20lIKisAI6JhLq+UT0Rvpj+GFMgYneABuLOdlHJTyr
OA08fGUXgrvKzkphFCC9kCxcJBY7XPgWUrIUlTba9aj+ry/jf0cf5e1vh3Lzr//h/ZcSEA9Ps/3h
7b+2H+X5Pf9o/kf9q//81r/++JZ/9P1DV+/t+x/erItWtNNd91FP9x9Nl7XXP8efV7/5f/3hPz6u
nwJ3/+PXX76Q+LTq0wAVF798/9Hu66+/MHD/9ftP//4jdfm//vK/WfRRi/cffv/jvWl//cUw/gmu
GoNnW+d/fuDzScOH+onm/9P1wP7qOmGZUuxRvMairNv4118s75/0tjl6dXShHAXL/+UfTdmpHxn+
PwM0a01eVAvOo//+7wv7w1P//6Pwj6LLb0tRtM2vv7hMxD8csKDOFOyfRagrE2qkSH6oW1WS/2YZ
7ynJfLWc+Qb0KiLQg73Q8q5ZjFmVndXxXpndeDQKlHKLoW43YUIk1bmUAsHb5Mt5SqbVPBnLwc7C
Y5Q+uGZenttoLM8RjiVd7GSHxpvDld5lOn5M5dkYs3DnJ1Nx1rwKLZsujpdN2Iqz35jL1As70JM5
PkhjtU58Jznw/L7GU8V6tavgpIdRDT2kfEs62Z6wz5xNfV7nQ5otRadnZ8MMs7NmoT/p2XWxNdI4
Pc+52GZO9jls9XwDoWI45EG+yfRMnqPJ2mVRYOyjpEpPXfCSJfXeC+dmnzjTvEmbdFpMhVOd41po
G6M3obF3eXTWB3cni2GHwjCqGK0cznFuG8tSuoAByno8Vd1TNCbZrh+Ns9naq27uaZrmlbme43k8
X1/8LhjPrgsl0bV8DmXTPOV+r+1s6AbmCqW2ekmRplnnbv8tjrwI2X4ea155JbaN6gGbVbOZRU+4
YJaA3WceEor0hr64Poq4qF1+3BI06ASesSy1dRpo6bn2nsKoFycrs8X5+ujDrpFrcKQNAQOkzcyq
CV3b3j2ZMvv+cn0r24AISaSEMKkH4wxfhkI7VcjNzcQWU7KSTtasrt9M1U/scFjYFdj9tpzz8zhN
cpvmfUkDqLH3vZHuBDypk6VZ3un6laG+klG3gtw8rwMdQlIdT9ppKnyNI56vri96WMxEQMPKllA8
UVhx0ECUMjwFXfY10dwIOd2u3lXr1IjurjfopTx5Jh0NXiMIT4l6uX41MjcIeSNgu1zvrCYOcIx0
G9YmZiKaBtskdqEf/fY+4v5QanSypZUV710dZK9aXVjLXozj3aR19iZwwHVMUBlWpIbGvu1EuC0t
q734Ruus9Cw2aMmV9dKVwkBqqxXvSd1c+twnNxnrVWDl0BaKND7EUafjhGjQBHRda9EPbfDQtbTp
RoXzdkVU7IUvw60V98NehvZTFU45/QkbBHhqfbjS7T80+yulZWIny0u3BQU5wsXiczxi4FaFYlgH
RBRbtyTYGEanv9dHlM7corJPhTu6FFlC5EvsZNgZXt6fUC7G788NoocxhJJmuuH4qRD3Wt+dY8Om
9IbDX5Kp+4g1NIRzsngjL5KlyOni+WHqrSJBxJR1RnqakhQBsqnrN12PhWHfkTaOVbdqZFTdDZp5
ilzMrqouKL8E8FmD8QHlcyT0u7C9F4WWPFZesyeIc5dpFXoXC0OFrUX9tozS8MYNcvdUDwDwp0QX
uyZwqKhFYbQUSYV2si7X7G80Nsri1i8iPBLG8M50Z/StPF3eTWFJncPW5XJQ3/ONxkd8ziwWqZZ+
k1aZLayx947hDOtHR+n9Zsol6g6yeIgCJ3joO3depPOb7+CMW0TTw2im4WPQiO0Y4dKDx7B2i/Y3
sVdRrKspmM/C7uTKaoYvAo+33RR78VmyiUEwK4snS8uRNW6nEFVEGrixHePJ7dbfzCx+7Ku5eo1E
kK/SKfmcWQwUFvGIAU2UOZzXwjXGbZc7+0y4mIbmwbQ2MvEtTnTSWeaC77VfEAsc931IRhV48a6I
6/hGKyCkadP82nZFtEZBFs2sHUUo+FRdDyVyMqe3aZSrOmmz5z5pHp2cxqRrje6dEbTlLmrj22SO
SjhJxYjycf5cJHBX4ipqj5PbP1jllN9ao3eZHB2KrKO2G6P28d/FCUiTj6hgfQqKvD6EcXvbd/hL
+E5/mjx96eX68Gmu7oohhaIWp+lOjpnzmiSw0T8LTXeemrByjjnSzZ3h4ixqTa96oo+rYL4tpr7e
+X5unOuODXE1zJH1ii2Fvmmn8q0cyYsyFg0iVw/zjIhp02crGcnkUACueNYD3vWMSWB5Yse+Hu/0
GVJOnUXd64DnBjN0cE++KOonY3AYzSbbVdIEHiHKZpdlmssFczmBjZFKBNt6miz/NPZutPVF7q9a
M7nxsqBZy8xGwtAUirIr5cJOcjoVUWSs41j3kSysv+awBpe6ZkJbDPzwLs+Lh+vNdE4Z88yT2yIN
/U3iteOrnU7PFpYzd0JLSMianrNMQ1VslAb1cIitQ9XH215axmuf6vdBhqm2o/nHElTuxY1kvEhN
liECb/JInHfi9MtXQ+92S6uvMTdGyepFWTlJkRss4ozjdmr6Y+LbpNSmHz0BmMLvqcUDpqihDLve
9ELMX/p9ua36wNgAJAx3RULXCRvtZhN5YthGdTljlFc6p5ns4WI28b1es1+6+nD204rKKM66uzTm
6rTR/3CknMhfqfWViZZu7aJuFrGrlY+tNt/0aGW+1jQgTMfSSAiMeZ05aftqBxzGIaYD50L3+u3g
y34lzGlbBbr2GuRzgDVkOeAQ8oScOqNWDl/8CimNqpX4YSb+sIvq+VSKqL9rEuvRrTtz2/PV2mw+
24afvcou/7Corx76aTz5sJvuhe5cErauVxMQ5dLSi8fRCjXYiVz+aOWYUtT9HSvmhnzbOqFV+TR5
bfeKVFGxBRE9gIOoAuqZRnTqhEO9ah5ui3aQ9zgz3FZB+m0S7EVpEr8FdfRVFwkmUjIDemh2H1Pe
DXf2fGM2GlSqIb/RTMqsaVbNd2nfH7K5QpaWqw7Hpt3WkYdqejewW2fmax3G77VbWLdB0m9SXwTn
QNRwnaL6ddaGcGvkjkS4zsWHMzC9Fz/DultWdXSq6F6Xo+9cwvKr3nKxhHlv8cQvGk5TrKOgWdJA
c7Cg9MvX1gBqUWqZtQmxkJNq9cRBbq9k6Z/SXPcWesHNeVON5vPQPpfuQRdB9UK7pVbPHUaayEvl
4NCtZ2uSJNM1keDIeZrLNNsF4X7iL7zOZlxA7+oTpZsqXiutUmZW+fOYp+XaU/WYyWeeJE3wZAWL
1CrK517Dig0wSL4qCvPBzgf4nV2KEb2vhaycyVhfPznuQ31hxsnX2DBgJ4YS5D2TNkyi8TXT02A3
ynnnztJe2G5lv+QDMZAlxkM7Os6+0Mxe7WKF3mcvotf2s9tVu5JaGydgzLAAMVsYXCdYK8DzpZ0f
y7hJl97kH0dXFuhdhB2ixEQfYzh9mwenO4aNWqU+eiHWnPY3VZxvBcXnR7erH/zI6u8QiDK3Vs9x
kRftsYXD+jLQzyPrdFUxWB9WQ9kgPR9NziFsmPaOG2On1GDq2s7ji+VvWzt2nrXhUACTODUWRtiJ
Xh2S1MgPow0DQa99f5Xr4gCpOt9UU1s9WYCYI8/aekSqD5ormtshsT4l1uzvUNqvVrrLBpAGBTU6
WeWvtTkRKsackRyKgCBGQgG79zBo6XkqboeAW5CHy7GtvWUvG2PvaE60CrW82ush5TozIVzibNw6
aRg+jJrRLYvB63EQat8S3U5ee2E1Wz8r880QGZvYjcSjriFJ4TSswdhy2xcvWw6paR+CibBuznNx
CqbIWnRsPS8VpxjmX56+nYKHMIin55j92R4BQSXYTT8FRb/sneDZy0PrFnpkdkAQclpaarQMEQls
l0yo+rlMVoaw8r3ZNyTvvpiOfV7uk2yy7jmn2ZcxKooEm05lEFY6duHsmSDA/cygf2HF8zhJPYJu
ym5+GxvN/LDdOr2Mmzw1q+fGfCzGUX9hl1ybog12AUDR346QII45EzKimzwZcSEN0wDH0+mxkFNw
65hOhVxvKs7lwtT86mWacFT1qXlXjb5oOTTPWQyDr+wNsARYthABznKrQ8pdp3WfLIKi8lY5EeQq
TwIXyGK9Fn1jrwKHoCYQSXqsPdNaxJyY4eC/pJa0ifT1Dy2S+dIc76o4XlRUmc9to31pYjSgnar6
bHQhm72ddqep6zyiAhQQDN1JocjSVTFmJKs7eCg407oN0CDcVyezN3dTU6K8kPiriI1FYe6fYgTx
EqePD4NtfyjAwI2jWeGKis2wxU4sQauBokiTwdAnF6CU8jZ2Vr2uZSCW0ixwddX5zeZUeZa8j6fi
6OjVcGr7fNVV1he/aYsXKlV3kQPtxZoFFMIcb6qmRUJ9YFJKif1ZOUJrsPzKuqFq/VxKb9pheZyv
mpSBpnDlkRCvg9JeJJOXkBU1b7mW5hgcpRbmt+OrmJPl8BHVufZwfYm98c0tQu2Yd9GIYbOv30xt
YSnDb3stjUl70MPSPxqz8W5qofZQkn9tJzv6bHqa2MZNHS/LyMDOW5RMTUeJRIh5rfcAsxOrXlmM
16oLa8wipXfWO/tboo1UWKc83FcNv9SY87Ygz6PPyUloD1urbA5mLDELtbKlLNGD4vh6SwwduMxU
mKhSw+V1a1xOGhm/F8awR4CA8rkls22q61ukf4f1ILvqzZEzwalen1M/fTMLTSdFF+aqTVtjabXN
a9rr842wF5OzCqr0YUzH6pLYwVaTTbVF0tmGt6MNd1ZaIQqKSe4oh5Nj58zkZKnZUX3A1RfTL9tF
m6jMYVgUC0dnCNrYQJugxE2hBZeTxPJQeAJsz8mFC7SOB/voRUC7BzHet7HWLB1tuk+c4LbQvJiT
qH80SUUQnOWlz5EjcwxkHaBFxfTuk+AyjH6w6UMbgxbdjLZOobnLYM7Se70a03sHqTE8LoqBYcSV
fEbrdKPVhn+LLnubPHG7YUJFD8lK705SXi8c/evoBMlGI4gJPdXYcwVc+A5CqlWl453t95D9KqPc
VZOOprhHN25uls1g4ZU3mnd1b5MfuZQKXFr+rflUhK5P07Sbd07nv4CalcdCGO3KnD2EvOsmO1qU
Iv0q9BeN0YZLCmJrzFHjncTwZNS0c9Ul5a0U1XPrwtqn6MWCVOPZlcjDTN747JcNsho1aM64GrRl
PWXtg1YNBx0TpEVbA+CujKzbekU/3ga9/LShhdvf4crrL1wtinbTqJXrHsCXnQTLEHIZpot5vQLv
j8nLf14kuuNk5AOds3xeaFN44S7ov7Eobkwt9laGAw997uut7Q3To9W746Z2tqEdBxvdGoCA0mWw
Bv1rVrv2ourXXaHLw3hTG1F7H+gjW6WesgOKZEt+l2eLnlr0vups+dtLo75KcZlemnljUIxuul0r
b6R3Cgvx0EsQGJmoz8Ji2rWPHmno3uxa3F5yzShBDBdyrw+Wsx0riOUU6UKvWY3h0IF8pgPvzm61
b4VKMDPrUDsjTHjcRUYvWBti3PtNcgxrHBWSngSoiZEMqPxPaH0ldiFICuSrNbKrznk4rBNP2ruk
Fxg0zgDu9YA9c0rEg6+3H14IGoFaFZ04z76IPFLVM2RohjStd0Jo9Hs9M+V0k8ZxmPttF6fZ17kt
wOpbk/FQFROdS9OfqHU1S6+yVnNvWI+EBSCEI/1L3jg6SHQ53I2+8eGOqZL7GJ+sXpC7+uGERGh3
14lpEVbmKS7o2M8JaJDIK61Hbap1HGKGaS999qaMddO2kOQLz3wrsiR+zAr30IVl+YoeM3IyiRsc
iKbFOTKGfCUksmhFrCNnV7dLK0QmtcDG0myhOdl+8uInTbqgslafstCoj7MX5usIvM9rlqXAcdGo
boVo76ay+JRTbX3Sur5e0Zzf2raRILsal5B/imEROXO6ZhBszUFKwdcuU/zRV+0p7IC5kx+9B0FD
U6zX6e4ifjCk5bBLi6pepXGQLeowpZKfghiEH5idp3Y+DyotsDta+jKb82VDURIZJd1dUYCoKLEY
3gYTXg9sVT3cBBWVAGRAD9WQGJuSrudAWNwlerAc4SGBiym27PD+IjM0Y52Ew4uUPRr4Ou7GvYcs
sQ2F16nqfa5HO9mNrPs2jva9735p7WDe9kSE/lz4D8lgeVsrM8TKa4LNWCQrWxV0hjIJkf8ubuK5
R3cTUN3KqWtnMTvul6nJTBwGEw1PQXHH2heY4xFqxYP/oVkpoQeFBhBKN2NWHPqE6o7EuGLphk15
34Z4KXGInpJSPwzIU6+whbLWwPzkqZmcdVuT8yPywubr3rdodd1L1zp4Tf65T2S2mRokt810sg5x
nB37wfwaxR6+R77+HAnTu2lbkL9xHERLI6PGGWrdw5gPL164wxpg3JC8tytP96nFRmjH1g4+jrko
cQME5zMECWm0U1KUDdLE2yF/djtlWn6bhulTVGbJqg8txOrNlM2SbldazRfk14FJDf3KHHNguEN4
IWz9IAxNNuQL2qqo2sOYF+4qD8sAoVMvXZKMISVreeNTXMi15Xg3QpuKS9CCxc3mcWdn7tYQZn4u
TOexrN2MM7X4lKFeEceyvq0izVniBpusOj/a2W2Tn9seFwRz9AzQmMNSC6piPdTsPZWX3tu1lR1c
N9vN0vPXZUJkpafaM4epdxb18IBC3an2B0m7DTBu0lD/NdqT2WQv9tzNzMX4PkzM6EaE9iu793Np
zfqmoCu4MloDPF/UPXMGh7tZePsE0YpbmQwrIpri0FEppyaH5Foep0u7GWuEnIIHyrQnz2c6cGJ/
8UZQSpPdassCTMgJTE/h0ceoy8xYVXGq0NoRPo1V1G/19ksy5zHyTRE2FCZlHS0F7e9Yt3yHSrue
H7LwVlRls9KERmCHu1oo9WSht2NPdx7B7Pex8inzU5fK7exQVSY9vwSejpVyqhpC2wczAYlVJDcO
gBOi+5umRtMpNV0qgvZb57XbHnGeDQJeNhXq0Vvafj3eTOb84RJmRMD+7B7skuV9iLRCrEP43SZ1
TEmxM4nWI8QbgFTs8R6orCUoOXs7BuF01hp4kW7v723MSzZeGL8gQP7g+9N03CWGQ/zJRrKyis68
a8ZdMFjxDd8hwHGK6TbOLs7gT0dp+k96akzrbBKkblkeXKT1ufXC9tLIuVvVnSWXOAmcHZnFD5Vp
WRe/LNfWOENpSdtqKdiRL1moD5frV7aU5kpL0wu2QHKRhN50YgzzlWySjsAzCPZzkIX7McqQVnH9
eV2dzajy8O/VlmUxQjlAIn5hjGV/sBut++0FlFuGJ0DK4RfGzSLMk3LrdBVt+vBV+BC8zS8NKd+m
0m3tYDZ1dDSHGS58BTvT5EEe6tJZ9GE1ryNz+KankX8xkxoSTjVkG+os4oCqAFruwPfTrjRvpuiR
f3rImW5G4EQ7hyORYxGk2DOP1Fn7wK3mmpaEW2T5su6LOyEm/JY97H8CajH7MBMPeU4yapXmDqPh
vUG99CajnbZIDDdda14/7hHOHPeY7Hz/ikrCtM015xSiYH0e+yo4F2WxruOxOl6/leGPKFo57cum
7sDmeHd9Vu2MngTcldbOpG+HAFRHN6oKBJtoKRaFeotipr6c50yuQ8/mrXq5/iBOJsozmT9uPG0J
5l+eZQW0jYK0s63TRCf+NQXRsZ48h4PwD8n0TJ2gQo0uTp9tUIzlDA+tjgMLATyDH1f7gVGWZOCP
c5Oa29nTxToPRX5ruMWltucW4TyM7zs1C5NIPEcU4W5srWxXsXprukO9bQdY6HNvolqkJeZjWCZy
l4sPgHYp+i2e+WyxPrclnDesFC0fnK+7z+T40M6ARsL4o8nC+66zPjejHb1YZvGKOA66PDTb2yyG
p1UF7qrz7O5A53udaAY1fyc6GgbRaVUVZBTtoWm0ZycdKEQaxeNsI2YwjON02xfzsGkdUZ3qUNpw
H4guXbaGxInyAzYDK6O33eMw2jeeLb3F4LZyk0zfBiKfZQOIhnTM5b6Nz7QPBZprw40fckASun2K
QOaRPqN+xqLEK0M6HwPgsUUPP8MoS4IcJNQXTYRB8hgBG4oqO7+JMx3iuLOiPxRuuxDtgiLuVqHv
fRKVOMct1cfYLkhGvfJz82zakVyjXJztygL9+khGxraSuou7eBufm9xdgRnTN3Y5+Qtvnol4k3av
J2O0Gwyk3+xnkxu+jF76RabLztOmBZE1/ax2Li9A/ctL6/nZuYxeoiLZjome7/UOPFliW5fri+EJ
EsLylmN4lyM1tzKwqruUpT1vGlKcxbCtoTHeiqKiNV26+NAhXHcONEp8ut5fMrgMx8rut03SjNs6
ABTRRNNwLktJ50XrKe8Dce3HvttFXvVgebF5oQ5m/PYSUxvfmLVZE0RVK6k5JIGG+hUghcMycIuN
m5ifEpzSFs4wpxe6GvhqhjH1Hc3VD0Xg3ds2k8g/ChbXIcSd/ZJkePAlvnnjwYy0Q/PcEvjgT1F7
wLkxR/T8S2Kmxe31pYrDkIFCvse2DB9rSjqsso23jQueI7Jq/VJm6UtUddru+u76IkdTv8xWuugp
Wx8F+k4TVJRDFAcXtvN0WepNvBmbmYIkf7FNwTBWkFUuIMqxrOkT91QW3oL0L8c9hewo7PT61lcv
mi6184AymGaX1dIpcc2OBc1+s2lQ8Bj1kzPkzVbaxW02jmcRyQlhJWw6p4FKRd39P67OY7lxZAvT
T4QIeLMlQQc6UaqSVLVBlGskEj5hEsDTz0fdWUzMhiFVV3dLJIA857chgaXeYp9zo9mbxuK9OB1z
iBeG7W6qU++lnYkDp4fB3tXkFqFhy8yNZe+ahRjHdgo+l8YezqoY/t+Xrz8r6rwjfMmyE3uQTA1L
+ShCS7yWRUqdOdP4qMMHLO8cw6DLzZD1aQwTgvGeJo7PUQXdZgnq4TYHlf6OPmnr0hb9WVOY4ZRF
EoQyi8PAAr4PSSsxpJUmFpPmZ9i7qD9xoOYm9TXSaH9nEUV4sz/Lz8xxjZ0XNeaBgYNvg/nD9SUp
bkrJN5CfJ/t2Dkzlv/oLfc4ycKw4GgPxaYQ18Z08Ds5f367eT4/pOOmGqNoiHRY3Gtx6lPdL9hn1
qtoX7dodQPSzT0XoQCUc764z1qXOmvyEK2OX9yL9GOfSwX45YTaFW/kgQBeLWV8GJ7p39cvi5ATO
1UUSjlMSTCpE04Hi5BraqX01waHjTJU2XUI+fNzSK3jjetf0eZ0U8D8QU88vS6OrE4IqzwH0ypua
LOtAiY04il4H3w27vreVUe6JI0J11yHtRh0wvXjrbJ8l43LczmL6rZ4vHZjBtporkhMM58z1iccl
Zbemj3z+XUlxNaJses/bZjmQ818dvawsyWFj+rKkHpPMd8ekCuZhKxqXWLxa2bdwtj/msDK/w5YN
53VwT3MusCMM6/cUgOGupfv4+o7cAXEKVdDTOMjU0daLQLVZMixPKWy6h2xBu+N29QEp1BAZzIK9
ONiLX1wD9NxHSY7eebADjIHuYu+y1oxWyEzXTWZZu0nKAbmpGpa3sJzvX1twH4yfpK7yo+UpT7nG
305RL5Np8eoXp3+WHot8F7Rp966atNmErTnfGRm6h5NXv0SjjtPqpt+gPo04n6ykLbIJtV6pY/aw
gKc0tpba5lh0YAxplf5WhoIUQtd7QwlG30PT/+e3iEQ4QOat6TYmII9/NTwf5GV6L5ZDbSh5YaQA
uFjaP+TxU1VqSHxza/+mVAKU2HJ4lN+gJXOEoQKI0nphKzXIPBUgPXP1t5UrLhPvWTlMh82ymEXs
2NRC1lm56fnPb4HF9ZElIdykBVW6qel/V1MUbQhjKHdLMfyNAMIBt+vwLGznUbb2bS2ygrwiTmWf
Gvt9pIyT/xRR+IS2c/E46zF9FnJD3TjCfLiCAMfFUm9RWtrxDKG+myZVXmZb96S3Yj+vS23BkD9z
jMPwyBpMcIeA50fAkF3958vSVepkjhWSoHY8j03zex2Ioil8Hkqz675DtE87DeNpmNbvIORRZgdi
3NjlkFiy/N01tpUo23Beal1/ZJFzWlFVX4Zw5YZF11RQtXRsjexPBefURd218SsSTWujiK2oWNl5
UGdU7nobXKPbRBS6QOTl7BNPsc7Y+vm2KjWN5YFHiDnIgZqflH+pf05lUFGDWyFuoXEubDwqd9Ej
QbORTE7TSeqQwy9b5w3B3o/GM9bEboP37CMwjRPJJnbcRK4X4xkAlZawC0vdHn064tBZ8WCf4t7n
FHHMee9OvP+ZPfyt7Wx9mT6DjG5gQ/OvTn/cRet9w/25e7oDRp1Om6qvk0AByFWO6LeZV0DnVfrN
9CF2I6qMPDb8jYDL0sL5NtPzE+uU/W5I+yrOTB3E8BMczIjk4sBdioR9YRflPO88BxtGx5xvFfXR
9L0ZsIWYblEVn4Ny82NnrN4zPjjb5WXB3tbV5i4qFDtuJNmeBPlOtvZvgQS0LcY+f6WIfQd8yTMq
C8lhWQhsrIfqJYcM2U6jdjZ4x2+BKZwdfqX/il3QG1joMn4r4HXgoTKPK5cITORgNFZacHXcmGLG
/BHOqGkWLsGBhbW3lh9yKZ1tVsEv0A67LSeAKk8gFpmbT+a28G3Oq61vPXL0Ta+ElZXbwRLQQuoP
toruhG4ICklWJv4LAfbqZ+ect220cO5Mr101jnvIIIB/jqApM65ITAGK1g0QvdiaYM/IkK1H38Os
htofT32LbXYKQabkQrfU3D/3heBbUNQkcxX22Ux90L06ffjOtyWAu1R1CB3cdc2ucyB04O2MW2qX
sTGQxAA0FrQtEo0hvAydwAiXpSDoi7mVPJ+3HfwrjasEt3rKPCFruhhFPdx9pz2WHIl259gPy1kV
qbfVK+zYLm03Zpu9dKIrk5wtK15ROGyyGtmzU3c/Smh9asCVd+7UdjY8CxGAs4KVkVwwZ9+xO+qj
laf/ET5pnkCTI9CtsDr5opx3Ffl+I3kRh04hODFI5Hw6HCwlGaqmND/kaGj2FsLq1lg+y2ZcjyqT
sZ0XGQz0aJ4o6TgXrZOCRbF8rxEJz8HMherxqYOblrsxe/M1NtvKspE0UttElk6zvOtp2sDDlNwz
Mn2pSJd6CmQqaAEWqSrP98tsbiMEdXvTplpL9Vy09YToxhc4PKXYBw6htb7VmseyN3ZuVzMQV/nN
4ZBIyGj6QYiZSYBXf1j08iNvhupeelbcSwQVJjhXK39Zrisu0P9qK4jFi1M/m+Il71Vi+f/yxXPp
ew5jG13Qoet79jyJpqn34A0V7Z4Wj73YM/xoH+a2s02r4Hu29n2iau8dtSQrCutvJYcDsUnQV6AN
DnDM1Bk/wjBHKzrVfyruoQ3dx6/e4L0JfmO/ar/xeL9W80JgrH0fRN68Kp4ECx0mGYX1FVfBfnYc
sXHnoto0JpdvM+pbpzBY5oWwCEIp3sbsAx+HBTlYbgbL/a/t7CipxgA5IWpCq8xISdaS6XgFpPH7
6oCqhZYs01Rx6YzPliIUgShSu3o+hyuavaG5+mHOOmvlzQkp93tfmDwZu0DuRTft3U4f2EVwFtXj
uPUCw9qT8jPsentoNwbNfk/XyhIvC2rR2ewJe+F0t9MqPU+Zvnlhm2/Vs1ZeidvIEx9wTxGH+wQA
A++vMk3icsOPcglSkJ8ix9CQ5H4Ezh4NPEelXi5ShPz8IzrzpvupJiM2HEoR/ax/DLRz7qrQBVNf
XMZ+y9moIqqO6czaVHvWSQ6S/2JJpthkL+Q4rLdIjPTOW608pDaQDW+sWRTdrh1FLGuHKhN7XMCB
hoUsqo0X6vnYOPOp5BhIkdX60XzvhpwoWniqg5y9je6HI8njaPkyw/1J7G3SGGb1HLW6jeMU6Pds
zgOHE5afMXgfAtiIns+6Cw3WDQHLzchqybwkAqG+KbSM6Bjk1o26MKma8pjW866dqr8yCmhPrpNo
GY8tWslYZhI1ZP9qrFO+73z5Y8mr177oEl+7+Goc5hzMOwxpXDdXLzL/+OCpxDXcHb+7kEEHC1Me
6o6YR7OEy23KbbWUlyV8d7LJ2fqe/Lfun6/ZNE7gQ5bAIxQQzdNmB2kbJnWqxJ44UTKO1bwjzg5h
fePdDYl0AAdHV91EqvG/8waHLouWV8qffmo/ETU6u1YHdYzt7TzLqi8AkrpZAPkNs9iZJhTyCr5J
QQty0gZy3yQp2zLH2JNOeupSRNat7HB2q3yz2nQ/pM9YOOQHpxbWggO8H69zzcXeO9OmGFEDswki
IEY6DByy90o3ZEgkMTgg7Tos06tdaaBjWk8yoy83kTuDOy8C9K4S72Y4VVD04d5y4HznBkHaYjc+
YKlr7caoNh7982UeW+yPbZknUW79rBB8Icx2Q4F+FxshT9p7ZInxuFqFQ+j8NNenlD0Ee54yDro3
pkMGsrMJndk7o7VeY36s6hB4qv2monA+rZUJ5lC77Ter7dcXC0rLUQ5O6o7V07S8l6+vSCXdN167
XL++0/US3KXHYzx0j7W93hDM+hchZ65EWSLU8WfP2ktd5y+uDniHOafE87sqf59VIxIdzvJgaZXv
hSn+lY4wDpZ4VuT0g7rYY/OjsL3lWC7IQUsRuZigR+/oBFofGsriH5kDorlOJhbsWSAHBPAMZdpC
CeZ0rEKpZTUb7IQC4Vsb2sm0VgvvuNUmdqr8o9dXFE96+8wotnaUOd9NPQ9v8G/blVmhCkArpsAt
KJsXMm7mAp56xiA+CNu+qxn3TIot8rhUFVObhJgPJi/Ezcg6pNr5GfztKvKS2iZBbYi8MLy3ReW9
QI3R5d6l4uCOVblTrNwocouIywMY3tfnmSXnjHYtdqfZjBWi2O0wk2q3DNa79uRMNT29ewZe2DV4
VGEdHVjToX2Zzu9L14JrDx2t0KnQj9UCPCjsLDp4al1+zPKc+ypu5CI/dWp9Dh21ML7SFwWMp/GL
e3Xzrba6MpYyZwTi+RE3C5IiKMwiAe6NpzBHLWNX6kK7IQwXNbXWXF8DfXHTgl2HBKVpRIGmgUw3
HU77e/980f1ibOlHoHHWGODeex5XwdPiQAJrfbOG8Z8ZptmpcXzjbhBARUwfweqR1R9zbTIoToV+
p6yoAHyDOkIbRGbO3I7RIUSzQIIi1iDr+bI4/Yce8SuNWQopYDRvvlwSaQfyWrfqGUJhPcrCpyMB
9k9BvsdIGtbj2KbOvm+a7wtS+G3ZceHIxeqOjgTVr8OLh+QNTrxPz4BoMkyQqToHr3czPr1pPcsc
/S9Bsgy6hf7Z0X3wTvOUfUajsnrdeEij6Uc6+B9+1UffjMn91GSqUfqcv6o6RVY+ZhBjFh7qNE0/
0KRk90LgBbQre1/6ytmKNRT0O9jZPXy+sIaFceNURSxbpE+Z5gzCkKS/Zel69Ll4Xr6+41aWhLZR
f+DQ3Ex263hzni9fX3296FbeCj8vk1ahOxvMBsVRUKFUhvtFI2aPF4wLhqSEY92T0hTdrX5ZT06D
KIneqOrb4OAbSNF7449gC4is9INsrJ3tcSzNrWHCNjvW1VmO0Zx2P6wlw0AosBo+dcBWPW/saeBB
tXoHIl4eEzIFx3DVRwNctgmxdQeLXT4sIGkcoUithF+2J+f5rSrLF3QADTRH8zLUgT7REyZuwphR
qxn9Z+kFSyJAyxJyxNZEFXa4E26aMwBr3oSoHGkZIZraRiGG1DHoT1kY/op0XX/jf1TGURm4h5S9
51YN3RvdLtWumxk8el+Z18kd0rs51OiIiZ5bEWF6JIHVw5zedCiHiyjXeFI5KcariWk7NNoY0XZ+
FYH0t5AnNIAu8jzUkf8Gwv04Dbatf7UeCpls7M71iNuMkf/QP8UaPtnWL3423FEEpwezexZMWVrc
o64SR0/xMBNs3G8muopmugULkR+VMs/KR4tikMQC8kU+NyIck0qDVEkCofP/+1WAwuA01zMARDaf
v17QU81nkfdlXOd6Y6yNTcRmlz6sioFER+52tWT/qL1ePYpR/pSKO4RQsexKiQW4xLnLFdYY2FMW
wkFDDfJEEd24nidheHQT2mTtjyPpeOF6AC81Tl1FUYvvaZ8oAbt8CoAuih66q2UsPwYwtLN6vnx9
9fXC/jk9+SfeQvbq7xykzbWJeOxEza7ONBICUMueubZdNtNmN1YIfv1QGqwLZqbPYe7ReqX/MAB3
tN0W8xs55jxm8ol6hdnG474M70M2PLIoK7czah96Klz1INkw3Mwykseqniax/fo+M7jIi16AtRZD
iV9LjbfBQ6H1/G4MxXvZLS3FGB9136/Yg8R6cwdgRHPgtCiff/b1D6YoW+LaWsM4mh281WNexv3c
rWe7MB7T0OjLbE03X1nq4TouoxSm9YIHGHl8zR/TLEdiIcaXrJ2dhIeQk3iNN+5Hm6pyw1bOK4UC
6aHLwOD4qOlQdy12xQkJICyDV5tXGYEhGDxytrPtIB3XdXn11FxeDU6PQ5FlfwADiqtgM6J7CQ1b
SPh/7mX3yLzn0zSffcp5H6hky82M7nkTlk5Iw0hmH0TpclDlnXWyEHduAj2biTeWUIxBoF+f15wu
EXQGy/3rSEGI7lzTaj7alnN3ijV6n1i3jww6VjwIhPSIYW9t0DX3qpO3tAr95H/f6T66OT3ueW0m
QR7NZHb3ThTPaL+20DXqYcqgYjDadoWP0yFyX+FonG0x8Rb1YsquhZWLa7uuhDYQnrfpSEa4f71Y
hXLo7+VlBP3eeuhodwyG0VUrMlN8jbenHp7Tl0Ot39wzW3rmog4G69+tSPv+FqAbkwtYmPJ7ki36
4QtkyE9fP6tZeWYShqQSeYu0NuBiKyidiyRQ6Ns4dU+ypmb/XZ4vgy2sTSDfIhMLoA2y2G/aGgqy
5cSjg3ZhuSbOZlbVCazcO1ej0Z8K5e46bBScjsOddRPaNWxXhZQi2vZ1i2Kn6cgynMe3aJ7yeM2e
6n3ONKDKroKBn4HmQvC+lR6/v55WkBNNmZSDRk466e8ZhUJQZebVNHwX61Bn77neyajMPSJfZLhi
vx66eIar/vRakWNFx+rjjM21rUo7qZ8vX1+1y9EYg/kR2fX82pE3QJ8MPMTzKplciApnMaK9ZPvd
o+380xjUvBWp6nZcufNmNXG/WWWgN3kZZceeLOXE8D4D8k6/WVjKvq/ph+53hR+IhIoSROG12k5T
UHwHIlfHJWgHqFgMlgPujI3IMaBLVtcY43Fw5VMPrrbts2Aby5+gL5EoG1L+LNHZNZ5+C1Fs57kp
X31cVEvXPTpEX8e0FUjn/HSJh5VOi2no8C/USL/9QDZgDCRMV1WhX7mLCgTfHQb+pYBVhKvFGa/1
q6kHyu30ckMiZFzTUN7CEkIeh1z9HRcpDBeJRIdgbn+1brggxjLXh2BzlqnpXM1xPhQKf5cncsFN
/ZgCf/kRBOJa5t1M6GD6y5+bO64l62OuAnMzC7C0OgAVGTqNz7q2ESEb/WEqQrHPahV8pMubK9WL
zprlZwvYttUETa3+Yt/sXOcv82jQpX40jEr/MGkpJaKq1j8mO6w3c/fey6V9MwXGNwkFJOem+vY1
OlBsuLHaNsQDCyI4MxldnsTVMSvVNfLHO0AizsNZZbclpW94TQe9YYJbD93CQjH1dsvuNgXHZiII
B3XzcBwMm/AjNEzPYHzCL8dZE2/+t0PWfaBfj1bNga0SSdYvi8cEjXISijEsKKWMzGcevffGqnBp
q12aC/ECYhKhE3VVnFe6vIcps5hdIdXq+XQlujlt5v0+XcKbXEOYIK0SJOXIoibrwNTTvjI58l6s
w+tgThXBJkQWw8ft6jaddwIo/x6agghrhy4X9S5c3/pYw+b7MA7etvdECpGg57dOajCl2Y9i320C
MHUfPVQQycQp0+DJEwI5EygaCWXdAMQtFr4cjXB0ULPv/XIUK4qP/PGcw+3sbCdHdq3VEGcwcwnb
MPWWU098w9MF+zWIo3bBAmBrEv5XEBDUvkeWAQaMwnlEw2L+UA1wz2T55ibI6eeFzZR4ilRzJSkC
8ddchi9iju4IfSl0y5Ds9BPezCpYUZs2xntYRe4RyXCc2eDJ3eoMt1KN/8bBBaAh2o8D7H+fhGMG
Z1xV/3QE0DQONlEjeaAenjmpx//3Z9yu+upOxqPydtpMCfX1ze6KR296XbA+UhRUPExnIv2ioJ9U
y0EkBWgMrD8ody89ccx4E66G+2ktwk9AF+m4LzrGDsaxcRppe3RncOKC9mkrXXGACR6isqw/ZuDj
hriHu5DuVlZ5j2SwDdB9pfUxTVt/M/fi1e3b4GN1MOmFHvcuitwcFWJbJzZu0E1LEM/NmPX8q6jr
W68L+dLYfFarsKZkxLcTcrNfam/wNyoI233uNA5lZAxx7jh/IFAKzl7osiATPsgJBb8x5EyM3lw9
j7kfxdC7Zy7l6jU17M9hmcXhyYhxRk6uPJrueoD10ueuepq5S1xFQTGHh68tTHayTsw5+GVpuz6W
4coanwcxZEnL3+LXWSHCq1JlL/loyaOrZxvWV9JoBRvuBgg9omHEklc5B2EhPs8sa77oKI97RE0c
WRoBL4GYpaioCiQCp/bNY2PUYLwu97FC4cVB7vnJmK/Qxvt2DtaH63rU5DloVNiXf4cqi04M2TKp
SsdnfP5rtLUVQz2m0C7Y9XJwSEAsMKX8p6xxSKYk2thHfwyOnGfntKzqRLXUw6ageDF/e+dMXgXN
odTOk0ux7QPrYERL/iKV9t/stH2XpjgbwGioY4ilb6o7agMEA2RqW9auf8rKMxDj0WchiKS5w4V2
NUREhxlYKtJJOGZ3eHpsA5IS0dHV6fx3FlmOKKawXpuAhJdnzrJJq5qKFjte+2CXh9wCGKZD4PD2
ZE7PoOsy7HZj0Mo9ZHvHb+7/K4Q9H5bQUw9UwzgFK3/4GRXtecKc+B+HGT3J44HMjLutXnl6kmAR
tchq832+hP7OgaX/tBzzQPxA+0elNQNJI+24W4nMMYj9ydAvb4XxH5b24WjOThYjZ0BArIKriYL4
0oUiPRclJLF8YZLcB0wvziXMIjKkUm7HvB/zX76Z+5tlqDq2kqhHysRvYYJuMPcUBvWVw5YT4Zzn
8G4LFEBdI1utVvETUUfK/oMh2vhPpJG5Szvt02gWuKeSZxoGsrKOHW2vtAgzNXdIVLho17fSMoPE
L2iuzYeQLmBEwacO+mJTNh0Mc+nPB5NLMx6fEijE/F2Cbw3ftbcp83ZvPbkYFZzBuhFB284KgGF8
zwY4vELkLjNZnm0x1eZ72/FdrOV++ndqPPNotH50Y6Futz4yqN2sBvPiyZxlnXB0AnpavOdd/zLQ
SntuvPkfNN9nWAgWyV5U333KFyyfcuTZLI5j73A4ehVdmRmJCmM/XoLawUc8FomxTJf5eTbidCkS
t/Af5Ay9dgzLZzYByeSJdMao139VZTavBchum05PzV63A3j+BduqtiaMSbDI76pM932VRXFQaHNL
eFG0MYj6ej7A5HamxtWcgt9l5vtxV5WXsETTsHYLCaOtot934WgWajyVPmc+kOWWCMKDnkw03yul
P136JmylAU/tdMubgORZ34xWGXsvxWKtKBPs2kaCVfnUxWF1V1ljJ+ni0wlnGCNC5jjNomeO83jQ
aQ69PPW4lKDFF2eKKxW8IBN8qScIFbU00752yBbMLfj1vmN2K3RXb61p/ZQFHA/I1Tcjc+ajpXq9
syP9FkwI5kT4uyXjvULBQYJkdussVCuYfe4YbPN4mMfp3fEyghknrc8Tfyvuak0KA5/bxjQlcaDD
9JdeCq4tH+QKTffvWvCpoWjcZx29DzhQtxHDdWUY6R4fXntkMMLZ2MsdCCPgXaEvlkC22nZi4OTV
e4KowuM0IYmemDgaVJt6LJM+RU5ojtzFy/NF/Vf7+Zvsab21y7a/DPrqtAZWs8USVEb20892zQ6r
+am6svmhx9GIuzAfkqmY2u9TkKKPdPcosvQ7qpkX2yaHridS5SbM1DoRaJceynyUj4zRdWsvr6Pd
2YlvfwHgiLQRa8N1rPkpV+UCyWi2G8f3rT2Y1YxOb6FSusDw76RvFpEnqAzMlwW7u+OK7AwSt2zX
3HA/WF7BwnGCHe1ldj9UIN6myS8w4qgB24VJdiFl20buex9yFpqnfRgA+tb+B2T2EC9+e1tnrXY+
nSX3kU3PwbyxXyb2s3wu/2jQq9dq0AQ0IYE0Fsd6NSfjaaxfy+vqwr+r5u9CBsSdIAAIW8ytehV5
nEZXdAr5gUoDRIE6gokZyA4YQR2pugd8Yz6INa7oKc9V7Gaje0J6+DblGaZPMb5lYCQ74koQupY9
aoyQtIiAfKLZBRVcNOLRQb6VYQhZsYZPGMQmGjpENjCYtXeam0Yi2ODxiSyQKUvt6gmdqLlEP9Zl
/tZzvNym3nAueaAPecFjC2fZqUMKl0TCfs/HgIxXxNbPmIUoycx9iAjzqAMCsnuEbmhbcLfKav6Y
l5+e1fzWjcbAk4WbseoDfphgZQ9zc7r7aHkOEMkQqG4hFXflAwbHu5ijuZkqjdKYN4USZjSXTtmc
20FGF3T+PBEmocmIK7rbvK7sQion3tQ177VaS57Mv2TAOScG7v8myjcVgokNrG17Fes1y+nOc6jB
uoT+6Ow0ShJi49GxiTUnHmIl3W9YiGqaqxD9YgMcXGTdxqqmHcNPnbi28i+zIfwLp5eFVs5YmbO6
I3zOchg8Nlp2m/PXC6ckX3XAE2ivzuVQuDvUifCAf62yjm4F5tGdNeLmq8zOuVglO+JoVyH5qp6B
GLUyzub4kKY5JjnxumfsZ2lSStQZBM+Wy5B4liMPfFR/OIrD8zIt4RlNkbJ9fTKcvZ+5XjKUk5fY
Famu6VgDtD9/NidDleNXz1UPZLy2Su8w4GE6+db0XjF+Pqog0i88ich9UA/brY1TH4r/pG9P92Dl
uV10835q8GVXVuzrUl3ypXf/91KzawBZUqGgdJ+fyXP6KdDi7YUjJWBZ8EeYLnSXHqlZr1TbAe2x
Nud6QffQFj0IuvBiJIAI0MHAYQERfTj13yGg/Htcsr9zV52oakWHFMqPAOJRhNFhrGlMSNuS/CKD
mJdJophgLoMBsuFvsyeRQitDOwO2Nqn/oqfgRBgNbcMu/dDNKnGaoVs6tKb1Hf1EEJf+MCYdM/jG
/hCthfZ8NM5TUa+XzAkQV7M9b4PiH/4RvArLcnKrPqPzINA0nrinCDH0jpGgImwOAZwgR9iKaFma
QvIM+u5hTRPCloKFZh0RpBY8+SFAnG/E2OsNua7htjMeK46B7Tw11wjLLkjZaCdRJStKQRXJJaVv
I8iUSVC3FByxKt4k7XHPANDBw9CV17l9DSq5WUV3hxTYkw3AIuV6IBrPW4Y4zPzW/RlHPro+DW95
M42HZW6sQ9PKaxGsOBOraUX88G02UMebVlDsNNkjUYPEmVvF3QUS0RBrpQBEnlHq4tXw3UlvBt9J
D8DxPfmdw3LHo0hTnwjLpwziACOZ3tgXltNg9Q+/5aktiH3c+F7v4Y8efy0W0U1T0f4Z/L7c2s9Y
KKtXxe3rK7OTP5dunY65Ovpl6p4by95guEovdbg4+2LF/C1NXFclz7SAtxVtn5WTJdr3MUWOGxec
KBlsvEmOcC8+0mC3uxerQQ6HDD/4PXdtJoOEi+ZdmxlajxmxbM7umEy2SaLWvpybLzPDcK7T8lT0
PWKRaGFUwZmt6iw/Ynq7FIRLIagAFqfxlidPv3zaufHhlYWkCcXCJjmRoLNQyDBruzoMZfcfKfTg
m8vwxy+UvW1ZQiY2hQ2KDwSiXnivs+ktM8Jxq9FsHkKrPuCwfi08COanFE6G44ngEY8waijqLpcM
weXT1A4S3PDpbDjdH6Od1re0i11qZ/Zht1yIPEtJhsQ7z4j/RId2Y/jXqCO1W4Qh97I0DnWDHTk3
evNII6lWJ4KhiPC2iEj1CrW5RcgrTwNNPJvO/kNEV7GFgEMSTpPMpOHQiXmZj2mBQt0T/YG0bLBs
4t02LvmwsTHbL2T/s9r0DnUlTfgoczcmFgKpu0lwdl1G6EDy9ZtXW/nJafsfYsxeHU/8HSVlNn7q
t/iGJxFnqY+hdtuL7D4hTwd2Zpf22weCCWaEMW5gFo26M34rvPxVvx6tVlmPjHEts08EcOytofQI
emranW0VS5KafQvK+JoV0v9lGUCy5EgV8AOb56oNV6teGhKuN90MhLEgL9+oMy3o030xWdwNg9Iw
A85+NUb7XoCua7XFWRniW5ocTgUb3fBkI4JBFLws3siNNGb3NJDepi+IbBvyD2Wn7r4OfgxMe+uQ
2Fog+QStfjEDszwXeUgUrjtQu27reKUZiWwNGFrM0ij94GsBBtJ8XN9s/WGVYrhrshc1V24SltU/
4flO0qjnIOI658nkLpugYXcpJF6cu/4z1X/Zl3kl34wcT50pf+RDnZ54pk60zK9YBDtwOkDbfRcs
SKNhlsiQdnA9upDmftrgGqRFrZBvKExgRQPj/1B3HsuRI22WfaHBbxAOwLGZRSB0kEEtN7BMJhNa
OuAQTz8HrGm1abNe9qYsycoqksGAi/vde+4zcQVYOIs17mkW+lJBO4LPnfid91wbh/FP7i3FYbCD
DlaGybCuSe4tQ93PHVbBPlVIMxrbDLbkeEvV2hDaFpV//8jIVbYaluYEd866zy29lwu2BD7ZTBL7
RXVHFohprFfEW4vyNqZxq7lToKgPgjqjTnWhiFvU3lxOyHjC3jSxE1yjdZXVVVxDJUh+R3oinlBj
Dpk5RmCmp8jE6uMQRkS2KzoYjX4QP8B0J4HrlM81RgVS/P1HO5QWY86eGPT6D2kw7s4gDWHRdMNK
Yo5xPTA6U9zhC6k57smqeojt3H5UpYnqY74z3it2fRCfrJWlXgcRDHO75dDAkH8LvpOxF1i8h6og
oTgWdbedlXGqRdI8kyfb8yuWN7x2YTfyjI/rZWeWb6QZi81QBNa97VuQN7oSIWDGGztbkT5bQgUX
pwme8lExttKUohvsHZExD6fMBXaCSHLtSSuHzDSYsdvN2S9E9zyW+iHNC4L8o9TcUctPWpIGkoQE
oF0sclh0GasRcgyVGJinWCbHSQCKOwSLv0OdexeS3eqJb/KmypmTWCmORe+pd1yWIsBv2Yrri1DT
+yg4m8b0jtH1AJuMwDtID1cBGcssNezpAbbvoox+D1JZfx2UEubgRCQjsol2z89EBHPeiNR5mITX
o6Va+TaqoIiXoDiMoNNh3ODKtHsgWcPE2wOb5QbKrHnvos1vGXVyA5T6jKWZvmkvFFrXO3vp8pNC
ow+xy/ZFlp1gynxNDSAQLG0kWjT7fELxyHaQcBBVrabdxH4axh7LSmO9VdGbE3n+vomW+FZ5cbmB
lyh2hamPvYjrQ020oG5Ml9h9M2y1McCsN4Bd0O8TbCkYG8855YVTw+R8LCfAfB2Ii6pSlMKYzwv3
9e1ijnqD/aANqTR2DzbJcVZp/n5e4PjIJFox4HvgYFDU2QRsGsCrXa+HMJl1+pIY6dPkgH3hCEKN
OUfusGy66MiZpw+159j7UXCCs9Z9OHVDvSYQTJyhZ2FVV/TSgsjVdB/porxbXUt7fm4kLMVEj4Gt
3E6qtM71EjCxKpN+3yTJ+wTzdTcsOelv1sFJSlYtU+zxyYX92FlrMaO5KYOeibKwn8lbhR0TyH2E
CfPWdGN8mR4uBu70GyfIxGWYL5Ge5yMv8u0yJs8c1h8ZHj6LgmP9MEkWuEDsXcNoQz9IEm7eLQB8
g5IcYIaSd62H2aHKVXQViniDj6u0dn+7XMNmkx4zqH9WnFF9kGFniNbii2kevJ3rjNzGS/vl5yxc
lHzfcurrFdHJ6VRH6AVt227bHorVqojjvstfJ+J7Bep56OmdRyTyaNZcfNsIk7eLjj3UToGx1Hn7
wpfcXIsyqc+kQM7D2PFjjt655k0M/Nrdrd8HNLVvv51BeWr7phprWG5lg/4kE/bik4olSCgGilyQ
QIVpOW6jZQFhnWM9wb1H1NUbvH1aSqKXVrycYyEZMZB78sW45fKU3Muxf0oq9ve5NV/rMliPwLl3
bZznZeY4K1oYT3HqFzwW8dvMDrJGgsW5E9OJ8Jp7JIbE5ZQIlIOK/2TkHN1ijRtrTJgUoZc4G8HL
/uyMLiejSZ4TwTILpaoHKATBpmC53GFtmekT7C/UFlt3XWYoxgfFkcf0FkJB+9mulWQo7TB15PwF
W9Pb99jtCMr0T9IaklMfzP4tkZ6dqobuVAgjYXed7ENq1tZuanx/gxaLmMEL0seFvCSlr49D3KKa
SzhHhjiPkI0OVjvgHTQoxGs+OmP4bhaRP4vaPbg0sm6IH1243CVHBfmABhCyOS19RKGJLH9vojDP
KAWXXqQB5WUL7aWl8+l3yIrzpu6SBJsrHqeyoXmlaCH81SzNPfQqDpfes0lGiPG/fMVlGmC1JVfo
NucOQsFnRVwtrdNza4/1d5poKM71AVCTvu+JcN6x2P52F+eala57NQbYUiq3qcwiJ28NrMOGav8u
hlBX3RfPEALF7LqPA6K2mmCEB7Ajtz+3RNjaB2NJ5a1bfrtj7b/0RkEOr5qg9AjWmm7wytu84QyG
HDC8dZAR0ZySs1dAMxzN+3ryLSKjUXMT27LeA7youYPU4IN8fE/JShVQVYeTCAASpIIWsgneagKk
7t6QU/Hs1qDUF/tFzgYnADuPOee1xh1Dr4ufZV9oivqhl/ylIeaUwnYzBoxXZZJ8MxN79TFGvDBY
tI5uxvy6ArZM72Gsjs0w9Y8FUnmu2VLQbYfHArPWfmROabF/VHVrchlBLtBi7HeROXDPRAg4L2Xe
lPB1ZkSaShJFr0p1/vlHrFwUt58/1vjJzrITtDBqRKy+WuwwJkiB27lExsSHa6jVA9t6ujn/fFwz
Nj0Sh9k7zRLhrTXjnYYA/s/XVP4MV2P96nOECV7V4OHIpGLawDD+8ydyRbhDfz4e3T43SQ3yr/75
bNeM+K5irPyZHRuY2viHGyXRcSJUPgnbOycKaYm99yRk7527RBMzjKc47LBan+3Yx32hxo733frx
z5+azhYH5TIzbqfxjNw1nX/+9PMPoJ1ZuRloxth6vgDyBokOBfTUdmb0Ghh9dU2xINCJqdw3QRJ/
n8ZYEZw8kaQnseFDTVabucb8KsqofEMXdQlmvyXVGN8afrNu26n/ZmuaO/w+3XZ4tQ5+2ck3rwZi
ErXOnRr7+KadoMJkOkJsb823XDJeaDvvV5U0WdiXi/VmujajFpGikqwftkL+9VH+7igvLZ99GytT
9WsisvPmIkzeEIBnsVw/LJHX9l0Sdawjvv2GppNtsK6e1DSWFyeJ1GuWvf5okoUWNvBmYjY/imW3
0MKUsDxu6maiTnB9AaLM+SsHFEjAvtmN43OAVvp7jt30jf3Mui4VOZiC3FA3OPpeZIIDSY98mbRl
9uaCv9m1qVsfOY555M0mkyh+gngdOP16YQNSQ9buNRuff75YmhNTX3yCMT8fOgSUdviKzAOZgdRs
9BuS9B+7qKc7XZj1S7NSs1bB1JjgJQEkC3bgz/pQetxQciZs5EecgVbV0j6RMMjeRRcDu8OhNrZ1
es/R8Xcw6OhWGdwluxkKrpbYTN015Clc+De+V6Z3ddvJZz/At7d+3kYEGN2JoRRKwVY4Ufm+OBOh
uaRUl58PU6RMc3FeE9W3u4qETQjAwd/oxvDfCeRACOkz98x8UrwXzHj4bKpsTD46PiifdMVIgfek
x+KECJVcCRWSHcaa9cHdny5oIO24Tj56aQHpMD0KyXpQEhOJ83BI+gtZLvNpcLL5OrTQqbysl+/5
wsXVMhwJkMST72T/KyXMNy8px0s6+jZnjDp4py+T4twqdW5c0IYhNgKbo099zNMGj1shN8Ey2KfE
p7hvymMaqrEbhNzHWXeGZtmDEz+1C2ym2Peae1sUv+w1HDtKn5tOl35K7QHODar4Mw0qhBc7fS9T
+0hI8p5T07zDN8NvPdHpR4okHg4lYriYkDjj/gIMDvw8MVnoMN4djlMACh35imCujggNiCs9vIRa
fysjU9u6XpbzAt8G81TkXRGvCbWN7TnSlfPelhKZKGNikjmu/W618quvZzLNfI+Pmace42E0XqBi
bYci47RnIY3adoGZwMkD4AWpyYUaUzJj6h3vmCfFQPXa0YEKxNwEiYTHKp9hPee7n9c6XoTaLqR/
SI3y0pfRtuub4lGN1R1n6Y4eGBOUfuCK58jstx3TRMhMgXdqPR5cH6uxb+TBBzEJFc7ptGJfAyTY
Nn6U1cTA012fp7YYr0RWqkciQy9EEeYPOhJA4+EQxJ6mMacavfHObhaqhXBRkYIcYiVg9L9+nkY5
uCD2pG7MOqb+YhL/fD6xE/PQLeA7HRaFPFft+5KmP7MeH+bHKxam8sY1ahX+/GRWx5E9E01yYwnH
f0XWxlyEnbuckjcKn1IaV3YG6/jRgXT/MeIx9LrWP8ugRG4TwVPv5yRk5zFAoY28D9ukYmCaeTZT
s20eI1O+/ny+tw3BqcKqzonTVW8libAYL+CHaS5r75i1j0Uz7OJl1qDByo57zjzuNY2/qdvELwO6
9YUK5CBM1/+IYQDjRNV4F63y28zR1aMdRbc+fP0wbl3zYmuuP6OM9ZGo5PRRkwQ3nB2R+ehFla44
Gsih5M+S5cOp83uekQqjkQu0pHEe01n/Wbht2xy7Z1Ez1UiifCMlF/ZheZwVcCbmAvSWzGPzjmF5
ADCJA431xwmNoUWN8LoX9dZB/H8vcHjgtUc4bisWz4jHzSV3AbXZHA6dMzzVBWNkH2me0dVcP1Yw
Rs1rki1PlodD34OIua3Mtj9Lj+XKyq6tEYN5c7LhIe9Z6GViP+Qdi7ae1B+Iw+5HjmbmKH53hkKR
nipKKCYxzMSouR+kpCRZwfdmi4NA6egRoaUHlgdyZ1h/eXodGw9LoK5eGnsPpMQ+FGiqg7nupU7D
e9wRqzsHEge7nvzIjL9xXxfvJRv+aTCtavfzaTMZ7quiHZ5AnUjYOBU8//oXImv6Ec1FEzoTs8U4
0/5LwbdnUyPzESTuDhpLsItp7+BsE6AYxUdRDDDiGeiwbPjLKRtma0tL8/SO45skx/ra2zbmDGuN
QbVsm5PgYk6JNJCa2HifUPeOUT8bO/gpEfn64T3JEPqWwZvuEyf5s5T9HUI2w2pMLbDWgEQQ84Pd
0tAYPvKnfWBC64IiEBL+qT/amIj4kjMALMVUfxjG/FRabvvYj3Q6Rx5sGW4yR5zGHE5s3nUJ6ChH
dkfTsKqP0SVyY9zAt0GOb1tB8Kh+ahWcuLn2jomVEDdXwfIxD9Fd5OTtUz90+rZlBh8GrV4+kC+g
G+oK8yXxlScHyurP36/H/mqkY7JlMdsWCQJsS06a9e993CB1W3AQyJcVc27uJrtCf5Cm+U4MvA0j
hlo6tS6278hjXfH+peTz5E7n0kECSh2e5KGl0tOZRsiYrvOrIjIGBHgdY/LkGAmR4aF+bcdX7YMz
qJmPnjHOTTznbv8RDLg5OWKBpPnVxC62AbMQa5znWemS+1HmzbsOvgESof1hVCmnbMgfP39z1u5T
XLRQqOVzqc3fWQW4ZcabXqed3k9GfuE2gBkgnf/MWbJdfC+/0ZpZt9FzyE6KS21HGP7H+s1xKelO
MtXvUiojNhTBbTmuQazUTvsh5wU5IRP+EUTCV5riVogL64k5Ok+y6rNL57I1iCwcGNlvJ2iXjHW9
4zQbehezl7mLxU+eEc1IeZyLtu+O2MmcXQPlDEWJY7hfMCJNAq7LgaqJZWH+CVO4qCFHqWrTdAQv
DCmJirGN96QJB82LK+tAXkCxOs+es5x/nig/J48lZfS70QEe2jI/lFGVnQwlFjTonYV3muTDdXEn
go6L7MBhR89uCncrTWTINpKiejv+Jc3bl6ZS/aMs1nGtxS3dnCzrIwqahyyueI8F/iZwcc2uiKyR
y/HRUt6rN+BFZAjPiaUgeNB1Jwqr6ad3Yu9Y8B2N6/RA2NQ5p7P/SGVlWHUjPkaUBm59qdqN3TRt
3Ci/xMJnAgwHYuoJQKNVy37KaS8dXnnWD/ja3oh1voGsWPBfYcIKqkVdIzArm37g5FN2E1RDpv2V
6XRh2uRI8DNLNNOel6g26P4w/nLEg0wkW7ZJieo+usBESb+BrmjVi0PxupKx+dSLmmfTZIAw5FFY
EE4FLON0h9k080PWmmqHMYcduG8P3KBHpoOmeSpnoK2KkzFXbaL4YswA4eTRJxe5K1E6+jm8aSaU
0VxF7pan3MK8u77GUqXFR1ekvxPiAmTfizOmn1vRE+rgqT5nC0FkP8cZ4cotAiT5LoDVsAA9PPjr
fy5uupJ8aET9Xou1OEztF6s3OHob7jmO8JXnchC3YwONkAR2DqqXy6wzuC8+v/NolTICNb01Y1Tv
Iifj5wBd/pb4sLD5VeWcfY+J6PJNOuo3MOL4misIcDF5RR7YdchSG7nGtwlIQrEauWtCYbpLFh4D
QU0FoltlsKWyLNrMcT+Fa5HBWUPbM4vn4hkZ0ysoCMp6YUDv7GMFDRT1yPuQBjgN6T9k2sjuMZNV
t4nHiTwzq+Czt6zXOM8rWim4uZgs4ztICZSCO8Wxd1rNEiCnbeU1751lKnYyp7i1+f0YGabDZEEb
cweOSgSA6QYxKJpXQU2mgcVIqvKv2xtcTOyiOxaZ7sgLmwQcRJ5T+FkDKDQ5F6ICX/ld3zA4gjfq
LoShrgH3Q8wPkvacpJf7xahIFAPXvVLI87cEpnym7ek5Jq/80PAib/youm0t1iJ/VM5FtrW4wHxX
0NH1merM4TMoZbbrzDk9W2muTmxR1baveN83SbtJy6m9L7Und7N7iwijj6Cpuqc158/S7Y1Jc7W1
wRMBgOrYiZIO3MD2tjDYLwQgFJVnz2WF0dVLLk3gw2tyP9FAZhgcfJV4uEYRYNoIrfwQLSmdQK99
MWremrTVunVt39ZryMznv7i1RnaAMTa+gijZFpU9H3j/zRsOY2bYJPS6mvwP8OY/wdo7RkmZ3swO
wTvqUehHYvNUCTiOqKl2nAK7zSAHfcrE8JeR6wjnw/cAFCimvvUx4BQfjmAeNslA7UcbWaxZ5hdb
RGi4jNEKhZN4SI6Lydk2YHywaXSZoJkXv0iM9nf4DeEYa/N5NaSl61liwKzXLwXBMe6XSySqz2Uw
w8pn/l96bAmzBuo1JercmAGLs436BBvJqNE5RcdFbNAsUKBFPXpDzohTvA6B8Sfjqr5nag/OYsBM
OVVB2LUVMA1D5r8AVB0ZbUPGBgIM+q3KOS8MxZFd5GzRiAT2LILYbzyC2dbXTip6J7kdgNXEhTAv
j16rrNtWxzbOMv40igh01lYTSyZRDe1mMUhhOlXqMl1nm2dsziTGq47amqKthWUJ5c8gjZ945YdM
cMIQKa2PRtq/qcIO9r7NN5QySa6FOgnDUs/02vTb1OgfOPSr/YjoRqYGRuyAC1el4y97GVdbxNnI
YwcW2PxdR9uZqfKHFQHYRaxJmDJQccLX421LDIKbcWuNrGCUHBoFIrHFzPS2Ja9ImBibZgP66rZK
xurguLragaDFvsZB3WDgciDfiKV4zB9/froAr+C6QDqVHi9GPgG/9JjROL7ZQzdu8a8U1mMT5LA2
m5hk87rUIt8BA+5COqj0ReqKN7VEWPj5EiShHnrHCaVh9Pf5Mnv3c2N+dV5WfzgUbyAsbWTgZKep
GCmg4Fhak7/mkmdwqFwv5jbg7M3Pvfs/rog57rCLmS1RyDGlbJsT3JR0F2Qc/odajVsfBt3H1OYs
ObJxrx3llU86xqm2vq1MC4PkWHLCNq2xOEx2E3+4sXGB+bU8jQxPSdZE1aFKiUr/HKwgnh9LA4v5
4Lq4PyzoMAnQuFieea6jW7e4nyuy7NMUWdtMb02jvKDU+btAezec8nFX9/WWQJx1FH1VH5rOv+lZ
Pi+T5AO+rZMevtKKKQerJsWRieA96hikkTBOwn4fMIjU/k+yFE9LQZ1i2g80QoEZqQc+b/hlSpCy
GxhVnONq5g1hIffUCbbXKGmvdLX/hdLHPLxBhzBi63HRoyBn8R0hPhzpJdrPc9+HvQ3beqATw80Z
asVBB2RLIxCzL6VdFBK9T8OhwwkbRPXffODiiEixmTEoHRIK4A8M1Ugxx3QfQimUqy2rQhLQPS+V
DiQ+TYcPkbj4jWMOhrZd7sRULHAKd4t0xD6v8g8vTwkdMZbb9HSPcWrzHtrRj0PgWB8kyo1zhImn
K5+WjNpHl6EWShYvmdHgD3I91rx+4n+UcajzE18dO6PocG4hh1QeQc/csPp9yot8BKSQWTMPASk3
YCAd1nnT9xh1sd16ZKO2gHL5HgocPuxSDjboRd50gFkYhtQU/fgV16ylPlX9fKj7lFUgk5DWosep
EdtpAH0zFGNwYTd4gXdNvMaaOcxWNMW4KVdSUEu7GJXqwwFDVrUs1nYx4+AAMx2C8tlK984Y82mX
tXGzb4yJmIr3jo3jcappF86hbrj2SP/vKc49jCAMwJc8YaRkD7fLOgkyyw6+m2waDMN9mH3KPgKH
UtEez1UWa6yNKypbJ2ZY8hLOGWFBjc+GwvCe08JoM29NmhfSLaOjkc7leQzcXxrkHIdX+iWnwzL6
TyJecBisU7DaqdeAqbsJGnWcyuxe58sDabxXDt5bE2yw29efQhBjruPoVs/5qRtuUZZ2LcUo0oJD
KQruNlP+RRQSwkcaQ8woD3LojX1rZxbCHfn4kifXBA8aYMfc2EVBRrS9j7rftBVUh8GckCRd5yzr
/oh3rtw5kzvvVcJwIuA+PUYYNWnGCUzYxG7b7ceCuJzuv2SF97CanF94wf9M7L6Nk+FTIg7JFOW+
yi5g+etTkvVvDlb8A79CeJjs1/iZaesq24uRLRpfV4AppkeIU14/nVuu2TwYUICtcp5vqmo6pRav
lhuNzimZUK0z4nIQPE1ni0GNnjOb4zo/A/WlNMm6crjUcG4Xh8LrrErx8huEEqyi2ItCP5YW4yb6
xyipTIE8I2NumjHYaSdZvy1zV7QaK+ECsQpOi9sGq37hv0+i+C0W74ZgM5Kc8c4JctC1Dcdi/sVC
qTY9HqctRIVpw+z0XWBtxDoV7wDOLbyZ65Tt0gn9EbHQJI7DvKemPGs52EocbH+sMUHzZoK1xwFT
Tdt4nNHGvchieEZKGnctfV9LE+07u7zVdBmdHXieLJeYmVlf8aDz3XtNg0V0/SXH+MQ7LhODRy8r
YebTRB8gRWkPMeu8MWV/SxdYPk7IM8bjVye1IkQ5RjE0khbDB7mBLmzn32NqAOTOFW9ROgVy196p
Pv7bpxVKdzL7IfAkjngyeS6jGHMnbpi9V1f9Bmf4jDlreWjS/Hkcq70GDX0QCvlYO9jCEAaN0OyN
lsPvAXDsUxNM6V4gsG7rnijYwjEuu421hcBGZnPyirMuqAsbZX/DXQzMqDSR9TCebdMeylPU+qyh
Njb4iNRiMEuTYbAL671m33KRiy1D3/toBAfVtt+db3RhHoOkoU6pb0wsox1zi4xT7OIFmHb7WwAi
W4q6GCh41abyxBcFXd0m676ZaYJzskAhyal9DSL34HhOyAn0WZrVL+VTbiKc3yDNBvPG40DQOvgh
xeTuXdPk1Aq3cGsqusv65GR3+OPT5svHe4K5lFRqNBNxiIxT0JoPdQA8JGbALjhx+qXz0oGRYQh+
aeT8nJMQcHkX8Q5mT9ElEOFMlQGDIzOD41WCLhTzKyA3WWTvjcvJ0BotMG0pRnzZ/ypHVXNbrRps
DuLbNRLIp+6msUxjb6MihGD4L62znOIl2aX8zxFQcXGxsTchJEa5/Cli96mY5j+kJ7tNUTGxwmtN
zBR+PdL+l0O/1ObY+JKjKQQCZpXedQC8Kasi4UUkXNJCG9rguJ8zdFGULw4DNOaxeCQE3xfmgsvv
2XE/imD4lYO8E1H8beiS/5OF/zh1+FH0izuRlcDH4WzBGxNxXj4dj2VfrMNN+BPMfOqDYNh+E3j0
0JqYZXtDNQD263hnxr9xi7QABkjUwt0SG3dIPoG6sZllFu9uprWDPRBsXcotaojaO6OEL/CK/BSm
ImjwBJM4tZKAt2GrDqY9ZIfFK8+N7UFR84NHmiLCkqrAcIC+5Fqdu52X6C52V81VBo9mifwsmbyz
S45OG/ZYaMp7Oye6rr2VzLSnu/CcaPnFhOmukZW6RbKbT0VpXXjosMwjwrvNH/4G3DkY9Im9XxQx
qEZmEMw5YbLS/Z5qezoq8HXa9mj/5ankYmtEN0m+kzGG91nG5Vbk4JikRDKoR+MmKwg8lZiImbZU
9LZueYXIoBk0yBGkKQ05Hx2PZoIMinEfV1957hTbh0RSu/g/r+d9Jstal/+1jfe/Fvr+39v0q6tV
/bf/b//W/6KeX8uR/13T782vWv3nmt+fv/7/i35N/1+eI5C8XbjA0nf/refXMk3KfIX0fdNi1Gxa
3r/X/Nr2v1h5HBlgSLVsywwoB/63ml/nX4Fl4VR1fGm6QL7k/6Tm13I9vkrzTwvz2l9s2JbwhXQc
y+TzX7+ox4ypA7b+D48gZqDBoIhwqcC2BfX07MUDDnlZ41zhbFLgvLCzLwJ44zUdjeHW4dYNQKda
Wo3xaCpXBpnvcrie4+kzrc0p3TR2VX9TSS/ZOGXNcaOtoObj2nK3RpaIUzoItFLRl+4zZjfrxUvT
et5QsIqqiVZtz5u4pMBhTUoV18kmpG023XjmbOhtnaDQ1zZrvSNyJdQcl4E8AkcwdOhlLoaaTsbP
gc49ygi9YYf3JurZNqL8C7RjvDeHuSmOMQG6v4a/bg8Vps/boYuNK30L8nGZXI8oMwf7V2/JehwM
TatexZxoJstDI56cBDjvoaYIlthiKjX8FAIWmd37CgpapSg2bJ0HJyISAagfiicSdnBjOlSBzXIE
VJfINU4yspfceyxnT4Wj0tcWyzrCX07mIWjVRc+tfxkgt7Aw+ETxK6eCqTykLW0LUTmyJC8SKws5
Hw9gnbaRp0kS3qb1UP+Gl2ZHu5F14CBGOimJ7tIJ7raz2NUc1+FRWOUj5cXBIXDNZm8HVY3xJoDE
FbcU5hIqmUYio431nk6d/YjhWLw6WIM2MQBeFI6JaNUijem76FSN+w3oEZlqCuYTuFPlWOJHyHOT
7DFO5tByx+DOjYo4BlccN48FdRw3wi3LI3IuJ3NLUyOL6X8vsr5/CIq2ZlssiZA2/nJxqK+FWD3A
CDVK4Wi6m6vgsVM21dGCyVTpQXYIPcIrOeIIb7EN43BrP5h6OqhxkNUelyfLfhFE25xagpukAd7Y
ot6CaXLs+3hSCkJZx/wUQEUTnIYxp/+J2edr2s7xusuknw5G3SsUQn3VwGLgFCh6PXOuVrsAGxBD
swlsld2X+R9+ORjxvTkTuzlbeV2i9SgysWoAj5WE2QKSRmV7x5m8e1Gn48Utg/VMXSZfRYIvdzPW
aXTj09BwpDDNOqyPwGcqFmf1D5db36BRzFV2fCVsm25nFCoYe4PLruzhmN+U3RDtF7zueOIn46/p
WdZ3iwmOWT1OeexfbAyMWQXTOO6lpBH7fSDSFfbrkbcmHd3CxQN5KZoSUK6IcTRtawUHmPsRbwjH
bdgl0/GTjof4HWy7XtFCwR8TLvOTg53ledAYxdtOmy+T5epXrLTpOR+L5TtJsZ0ewf6OO3q6hgvT
YjQm4LeXTFri0UAy+SVrDasiNjmAFV27IvKK4DzmfnZk6GndLai4hFRUce0hPsJW0aN/8LKRpqyF
bNCLWhJIZWmDX9W1p2Gj3ZE7CK8gzXVWMCeof1Y1ciAdfXRdNd7Opu1w9lHZHb3Q2Ynqjyb0dQfY
NB2D5leNH7fA1iD7+2yy7X0/eAxPvViqI25vdT9SLIuUINs30GTRwTcD66WcewAEPkOjknElL9mU
Fjuzk5CvTX5hAQ/mne1UYgc4NnvP6zL5sEkRHVU2UgTVlQWtMs3g7kBzqe1YZtZlxntKO5/MIS7N
XFaJkoBqkDP95UMTuuMYX+xxgpAZRO0aB8vG73nKovIpqmz/5DB4e1Z1Xt4vqZMcmPrFt4vZQaNO
xmnlbK7Bi6oZPiflOVe/8VqGA6ZPfZY0PPRrj4oms/K3vUN5KGlMFrzI6WYKelSSAPZMLHXoLeSY
dTBV7R1ZJwsElDQ4mQyNHlGPq61vzu2eL1mAbbCct8pW+qwwNB5qYoXfCente9WQ0M2bjM7krAdi
hUdwMR51aVmfC6X1TUjDeQWiuRiI0Beq5s4UuFyYEmqRUbPG1voMJnC+Yc9U/OSx0N3hk+Id31Rt
810qA9wtQ+srMJG+P6Rj610ymFM3QjC7o8A+6x5AwHanzp+sJ+Kk4zG3+uxquPN419ixeIsm2a1B
Q1E9YxEBwzisIJ+5s+Ag5lXB9WtZmTHx1PzGZrFwIy6CB20Ivel8nhJVx+/UYNdPfgGrb5pEdmf4
OCRpb5afU6YprC4qClsBU7qYUKS9a3F/b2wwn7dWzNCQKD3LUqO77KtpEuqbQcyFTPYZWUYzPG8k
0U2pUYkTItEvJHt7qriTHjyZbUrmdpZ8bIuAtPWQOnuDNukbURTmvsN/d23Ijx8wRI5czmug1Jvc
r4NLTVL3QPKSdIvS2Z82xvQYwCx4s4TNXbzt2ie5CP+7thfZbODnGy8lnvedYI72q2DqQjMntTGQ
cmhSLWx9W8epu1ejTZ07veIS07f0uELOaGaZcH1ydsv4kTjMAyOiADZ3UNv83eKgX+sh4Xpuhtyd
7/Bv2dcx6lbAQ17n15l80D6eButIopDyX+1scx/OtGhcsaNdmkDotIY5sIJ+93UA1z9Ol4W3a+sE
MGEGBeHIpSk0R0ASmxR55jmwG30OzIGgpvL0yQOF/GAlFsbwsWOSL+LkvrNb+wnJlp+FLxQ2dA/D
KHC50LB1Zzd24MTEBhLr0JgEOkOxGMub7Vr6TfEQPzqjz7t2zoYaa60G1xdTkMr9Dkf0a1YRP/5/
1J1Xb+VYdoX/iuF3tnl4GA3YD+TlDZKuciq9ECoF5pz56/2xu8ejUrVLHgN+GKAH6B6VivmEvdf6
lkAZ8xzzjeyapKNmOSEu9EQ8w9ayMNiwmWwamWyyOtBOkP7W51ExBAdsi/1Zmgb1qYCciK0b+uuG
vDl5jtJE0m4HTk60FH6Q2i7zM12bghMjUZfnUiK2yHqUjCj45RMEPW0bmun4WCexcZkTkXfIw2A+
mQjqC8EpZdSnUpOKpachMT5B3gD0H1/Fa0ZBKDxd3A6vO+UJC+fWwLybKAjLFrxTdNJ15T7MEyyY
tcD3mElpnxs0ts8sZV7romgyZJGSRdL3NRqnsR7bh0i3FRI7oN5EmYJmPwhR4XqhLvBJwFHCDkWy
RtD1+Q7ZqrIPlUSehQR/vLS9zbrPYFq9pMWcn5LqrZ4ys61+Im2+7Wb4SigY8cCU4Rwes8wKyNbW
Z4xhrTyOgv4E+YSBZNpaqAo5k2OdLmkR+aaOTcXV6KmieSScVO1M6gsoRG61OR8OHXKVxyHAlDmy
XHhgLisOxmIgy63HFF03cc4Btjmrq1FsKaSgTO20SjzsQN8T/xTfsWJK7nMnwwklhMPYEJrjZdPB
Ym2USvNGzaZIRNkSekSck5NEigwcKjGj8ooafHwybZ+iLBiI4gwBM6QSslC5em3DaAouTPyQD21e
zg81IDusUYO8hbASY9RYmde1jM1o52TyObAHjIp6+1Dbo09pixxKHtgGeH8rKaaXgppKynBb4QYo
+vw5jtocep/N+qLDH7xtAK2e4W2cJUppCq0k6kRUY3mTRk2SodwNRfGSzWK4siY7u0M4le1KTbeP
apvXmFKhd5+VoWpfSGgAm2YIpu/ZpMT31FQgi6ukDpNNrc/KFSaJ5NhRh28xdBjTmZ4QcQ5t1iJw
aYAkk7ha3Vs73UpZ6xWQC5HxCgrUGmLDmJYdVWMDfFRpzsNlKSm1VQM4PCpwKvKXEl2XtGEog0Mw
4chHBC0hNNPOybkDCKZPPfpgJOnYHNiAjyMNmHzsWxJ4FMm/zplxNQuDJVqEwfgQFFGC6yANiVUL
Ke9aIfloRTRcJokqzktuXulhEtN8dBOF8GgpzPcDJPzTeNKVs1nhKytAi2zMJAv9oknKU5mEGalb
uXaV2036rKlDcWM7QgcrJrppW5gdfdPOhlHqR6kQV3o5MeHOnekRXqrte5pR99NgNvAu+ky5M7El
HKxeiCMe2eVxLqz8eWmhZXXlYiQeku9ubyt9STMZwfKF6fTG8+J0495oAJN0QpleDZAtF0xq/auN
EYtIlaRcgRrqzlYwkJjNAmcRrDUqj8AYnkZCsA/sV7rbAaQZ8S5Zc8nWyzpXlpXPy0ex+Dlr7Z3R
oBYhzXJC6TkYBrs8a3oZ28B4dzQRXfWNIMsdJdNrD4bTk44SnlXo8r0mKsWzCf50b+Sz8zCHfNzt
uptyiQejDKsrFja1fLlAOE9Wm4JLBC8MWUyX2jK12yK0YL5Q/rqyhUXeu92X5yIJ02fdwHRBtpd+
MXRwtLOJtoIN4OaqFjbG5pAECBXe0lNPm/vVqJoWxUPPyrAUNttax4TeXWsVtr+ZJhQZ63SVZT26
k8bSexRxQSkPfenWnCd5nGdFJchqrvXTMbK6y9qgGuhzb/TzhQTGZ6kKPPm2Hb5UUahio2k105tz
G7Gb6AawoYZBVDYFXArOGj8ntcLZGGqqs6DWtJe67yzkSEJnYkTzeGIWofA7S1F2zmwOt4xOks0D
8QVkCmRnOqyGNeynsN/1skL0Fi4L2CHe8sbFTWhv6Edl92h/S4InnYJgd83atCIh4c/OWDFN5gLN
JyCPxV5UGsxzwK/j7EKV0RVadhH004wAwFpZtBbdZ1eEJWx0dLybzGFCgnJLOzeOyWK0p7y7pz6H
bhMHkzyy5cJOameVuke8UmxnKZOLmE3sZRkZ5JaisqHY2pDdjS5wVTWhyr8iWlnpcHqzWy5VxXqf
9Z6VyZqqprFFOMF+WR60UNobIuUEX5mife8a2T1WcRD4dUpSZGD3CUI/Bs2NsbTlSVnpw0UX5/Xe
ofJ4skzAdMrYsuhszosk230WOu3PFLuB2ysla7BJxRJdLvL7mA7Q6vvCXFuPjUJToMvzE8MY+vdI
DzvrfKgDpXFBa+05iAtVFKUd5KUsOSAB5RIts02f5lRSsFzaBfU/pt9biAYZKv6kXy6stKrTgzoB
BKuUlAgRuNs5FNdMatdLMZSnDFlE9dLoID+Rd+AwdXNOg10BqnGBar/fOrEj7zVl1h/GWVluVDzt
bOAskwDAejwZVVtQiqcdpkANr8OnelGTd5VNw/dY77GZLezY2KAr64RQRYe4VtRHIsvy67iFLLCq
OuQ9CKj22k7pcLO3j0yc/OgPbpTCIs3e7OZoXNHbkFfqTg62B4E7fU+MmRtXlm31MEjRviVKob9G
aZKjc9OM9LXHuXFRVUu3VRz0jEuZzwU9hXRNCciH6pSEKetlnk3laFgFsblDYzIczdaSvQSMpqcR
hMpt1XTjQ7SUPDzAO7sk6fvjwDT6ljsxYe2k/iJQc3QDFAFQPal5Vl9N6D2bBFBmAAAs9CKpLN9I
pslZIabhtygtu5Op7gbURVZxTXqq84pKjh0OYdjRmYkGLoS1HcXfMV+tgJ2oO9MKzX5QhKhek9kk
1ksBpHEzFghdjJEyGg2HukZcVAdBTEuuGRo6XvXyHVRPbWKuLoY7lJQGGKC06mfS/Axx3yF4ARY0
yfq1j3JGgx5OIxhf+FYkp6+NR76PYvUnswRxIxih+5ydzmOiKtN1bqplQTOHqpirtZV6pRgtRMqh
Y9WUtCFhI7SkbfTlanBKb32aTzpH0kZH1kheiiJz00VHUhreGOMulMVEoX6ZcvFOeyrDv9uF9S4G
/4aFKw7aN9OaoLjw8tTHccXxSUiKguGLLd8rRa35stSDsd5Cg0F6UQc5KhcYmtVT0FJS8ci0U08X
U7N3ZtnTpdLjAdJHiGj/zsZt/URSnbZv4ZjdhdBjXGEpAOhESg2pltEW/IqTulFtLuczHewzk1ST
JzsDXOktCHswzus1bRAksZdZMUWwYBT2rWyrAr/Axg8hbZTJbTYVwQJCJ9QVTEsiUza6PRVnurCd
fTpokwcysn0NtFHZ1VNc6eR8w5s148bwBciGu1KA6rJKlui0QdPnIYjsPdR6cWbmSDlhLwz97Shb
UNEDUrKmrehBNHFGqE4lkYLBdL6qhD5cZUqpbSEn1gzFSD22am7O0SZvURIZWbkQUZULr7PK2jcJ
7NNcmirBVk8Ha5MbLWj7AsqbG7dLddsqhJK5qF7XraxVIZrq6kH6drdUXtZp+S0VURsoXm2/ZwWQ
M8OKVUBBTrryOrHEZZraveYptVI2/DHUxSl4UhAS7hxz7k6rUDF3Ng3vs2btMDNhMt3Z9mI924ho
L/POBA6V98rrCOvOb9U+IodEVhO9aMW4Eb2UOBaU+i0tgwiBPmTpMEx2c6DFL6aTA0/RreWxRkTD
OOdMgglCD02vTdP52C1jcG2Vpvk0NrjQfYi38mRojOF7kavOZijIa0SfVnlsPjKKJ06XKa5GIcDv
+qR4T2HQ7clMB+oXTdpTKu1JoLm269vY4UtHorgKX+ZAvaaSlm/UYAyRTVY9xdIxJTE6z1RUIoaV
+VWRwiQlos0t8uo7BHEU3tQiSSs8iaiKhMq4V+AeEMTLRgP+jrMLZVbcmOvVyjFEBeDEVae7Wszv
uQmyTOahjhnBRZzErgTQC7zvqVPedLSOz6QedYdAY2buGJwIQaXXvctljoucISY+a+uZiBnRTOa3
ZuAYLg1dy2+jdOy9MKnso7CC9juJ5FTfCruVm4TyGhCNZjrrhR0d5gTM+c6JwmT0oiI1/LxfIrbk
6Ix9kFUw2oj/wDyQyLjeC1u3TuS4EC9Dhc0+VUISa6DuhRi1dS17TCyzuQzVXkGCFwXZcS4nNCKB
Lc7giUIjmLC8kVKDjCLRgLKrztS9GqmGjrMJ0VNTmSA4ylQW1j9r3ulWQkg+CcJZoQ+ow7tlH4lh
oi/u5gU/Kr4ybJbUhdAsVhiktVX3FVQKq7Kw2CN2pFaI3ooaXzReMbCO5LQ2eLhC0hHxX0u/VxEy
tTYs20xoyYPW4vllHdo5e0FYEW6LzrmtYq24w5WSnoUkGjL9psNzNQJOCVhI7Em1jgE19Sz9bCpr
e106wXaYCvURqFDi061pfToRIWEzZhafITvpfdmmgav3+FazZkjQEq88TUtvb3JsD+d4ARYS3oAI
AUjMj3aL1MXB2u+XlhUfwX6kLreauTUOsB0lEoB9N6T5Lhji8KQeNfMiKzu+XoxER0p49IJygty9
1irFKs9ubmu9kLwahh2y3M6NCIqUNWxH1CGnTh3Im1L0g/AWRR3Gje20xTPzPPhQWla5sdLx2tcc
VhI+zaSPT1vHMDZTXeASnslJOyQzDSzQ3ISqemwbrdusC1NCQS2xJztAOTXNKMYH2IxKdTXyZl7r
fRxYXjPqZQZsfEmJsZkV+T2JWxNIWpU8kjAvQRVNsJrYupQ+8HvL3GNyIzEKwV5/H89Kf1/bs3k7
s8oBBoKT7jqQOlwqJsI02Njx1D1a0m6FZwGxAjMRlcmdHAlXoJTTrSRCKz6gDcE1qaSqEm0mStAv
rO7WlDlB7OoGfQTM7bhVgmdjMnkEdceK2Z+GkVlem43henEG64rUkAqHopKE56Vs+hQ6VByANNAz
rdtD4phi+EcZdlUzoli56YIZO1maBYo4C6kdAx+c2rjzVA0jK3bdan6ZQGQRHlBXkip9XdZwGxCL
s+pe0472dAuDHTmjTgjwqwmMR6eL1He1WmznZtQm29zw5JK7tp1jEgAjMPusuTWkwJctBen4BbJ0
BwSHV1Xxi8TOMTouknhPKJTzatYCYF8UYWHthDGzThjBQ7ypE7pfAtmoBvsZDxLRb8j6cOMEa+V1
6dCLksgkrJdJVcYczJetJH6NUm0NKOjNfYjnG4AewnN2+2pkJpskL7SYRbSFaqyo8DhuS80mdqgD
nuiFi2ad1PqoXMqliyEVRmbMsG934ntQdvm1mloRIPdpBLrgVMch63AtVEPLFMufnU/kII2npsqS
16XpKQsmS3NpLwGrwJAgQqesUXCHds2uaWAK1JHLHpju+iOaf40Fq9knndsyIXUkxCvRI25GB0tj
ob+N+oDAG+UY42pGKQzXUjLUb+EYDslOyZ1qch2NZCibCp075JSqAdpkz4i4ZtqANArOQcbbp2Vm
AzKpi+ydNHQ8S4tWHdn+klqgNuahQOlnoerAh4m5KH3kwnSfpDW5GRdNvwib0CCqNOkflm5ukOct
aDap0inEZ+UpjdqJXwb389zROAWEgGZqV7CleabqynKbjkf23qt5/o0YoPmiXwnxhZDty9zFPcBN
ExV0mozRsaFnu4nM0bzqjX7YNgoWS7dr64kOqJ4jIB5LeZ1ruN66CVJbq9v9SVSZjenqqK0fTcIz
6TlYVJUIl7jIo9HGu2DyqQMhPs3obEISIpbeWAMsCIeb7iDNm2dIYuCQjp15AOik7LIibkDI9rrX
QBuCVdGX87mWdP0GohEmj55Ahk2EHJ7cIzam12RLxzeDJRL+XiJ2ZJNgEEFZ5sCbvwytqt7HaTHe
sztE9K91rdyDhg0xvPfaE4t/57LKI20nlCLcO0FLcASNR4EyOZYD/XFFXWe2dkGhl3bSvAswGZab
VO3yc6Zl68JMFxBQQZt0lx0ysuGMNjLCmIhRBnE9UM+c9FCXtYe50cJRP2qVUDYVDZLUlcakfyvz
tW5oTb3x4qg2Ny3gibMBb+0TUUcQqJK8z6Ce5FNR8eQm3cAuVAhGnzAbFP//RWLyzyQeEdavxCOH
tnl+y36Qj6y/8Id8RBq/mRDRNFryTOe6IcXf9CNS/00zDdN2bNYlhjQ+6Eek/E1zoANYUper4ORP
7Yjm/AaD3ljrgKydDEuV/4h2BA3KB+GIpXFk6N5U2dCo6JZhaD8KSGg0dHWKFNhL1Qu9eO4Y9T/c
hcs/NCj/Qon4soxp5/3Hv2ryiyOsZ/BBolIGeqSykiUxczP7ujdtVH8+zn7/1Jpe7H1j+3JDEml+
m+2jo7aXt9mdfW5tfn0S3PhfXuUqn/lwDjrr42yquEq6MC68Z6/czF9cp3B+Poau8ag0Dc+Bgz3g
x2NERpJbVU5SbLOhiLcdT+RFdRB7Ygp24dHwG5/EvO3iJ37hOV9c3l88xB8OvZ7ah8sjtXNGgAIm
DQOkJ8vXNr/99f0TvG6fbyDyWjoWOq+JKdb39+MRjAmRPwJIjnCSHKBW7oJL/UBnfAtBxsUb4gZ+
4n1xzL94cX445nrVH66KPVXamC3HBLnmIpbwMYq5L7r7jVb/JvjiaPJHBdXvHwIQEoBdqmVYppTr
2Xw42sBaZsow8XobKkfeE9Ij98g/2UHzND/ZfB8803W8ar/48Od2gzt5gdu4zyeNW3nv/antm37v
3v/6FvzlXQeioJuUX3RLXV/rD+ekKwmIONuBRJxiHcJdQ3Iza5/rXx/lr6/870f59OLq6TqpRQHY
KHBEst3V6qmoeNL64dfH0dax5O8itb/dYtu0NUs1pOqsl/vhchonUgni40Dkevr39u4RSIEL32HP
stzHuOJeMjEfOi87ubn66m3661v5t2Oj2vvx2GGWIGWyuJXoZXX1lDBdJ3/+9fWJX1+fUD99JHbY
F4TAcH0U6XfrOCf3BJBtBr++he+6/+Jo6xn/z3dTqOvZfLibLY0Lq+55Ye1d7L7lntiZrurCHPpi
cPnLxyZ11ZY2vS7bcj4Nnknb9JnZc+t6/3E4RJtDuat35Q5KCx8A2aFuvFH4HhOP1og7ul98mH81
tkld1yxdaI4lzE8vjdoa/SjRAFF8vRft86J88favk/KP99EREqUTukDct4bz+SML5oRtXbQKpZib
6AC/qnC5Bk95VO6p8Olnyo5EbK/xwDF88Qi1n67NEYbKUTWbD8LiIn98hLUhLSWfzMGTbukumycy
RvBFOS/5OSQW/i/Nm1z3cvCDjNAs13wE2Ol7X01cX57F55HPYnlLRAXI183oO67+rryMUP637f0j
HDxXuNfX8sR8rJ6DF/NRnhDW6EX+r19m7aeX+dOd+DTWx5ZS20XDOfR+dbDxkBR+fj76+M8ZIA6h
+9JvLBDIit+f4atyX784/E9f7np4ydSmG7qNIvfT4UFstaoojYGJJtg1h+4s2Nm7LvKfHPcC754n
ToyT5Dq6Tq7Fu7JjT/nFS/7zN/bpBD695VqTJgH4Pq7fKw7DIdhFl8EOLeR9dGuewPfySMXatGe8
BXB8EwwxHgj4L07i5xXMp5P49KFPtDtqI+EuNBto1geLCEGew9Psm94tlOVN4w/tFjJgwhf/1cF/
Gp8dDWE1rSlHAB6F2/Ljp6BZKAoQdNHynRRauFH76qyQNItt7hdfnaV+nvAslYne4mIZVZBnfz5W
EkblrExd4ymOtPXN0FfRrSJQ2Ts9HSfkjOUNUZK0E+gO3ZktVAd/NsFk+70l6CNMBGx0J8RJRIB/
6wH7hmFjdk0AcBPs5LR8wg2MHhcN7LdeTPcKmzn6SAsaVpfSCEHM4LjpHjorStibRnB3nIOtUMOw
zG+46WtluyxiqvZhtKT1IVFrACcpg9qpTuKgj6QUxaxcZHGM+zm4G2coLprVaqdmbOnMpeMSA7Gj
CfQUgDq8TsbUOcmrILnRl8KCPjQRpg7dnrw1UE3CADRObxczq0ZShQvqvEmwdw/xdRcP5ve5CnN6
BoqjaUetb+W7tTiF6Rd2mInvYG0MbF4DkhS/advy2h4G7Nz0zCiVqFYF9aInvVe4SGqgBgjascrW
IXQ484ipA2sQ1qoq9mi58uQwS4ukdlOVwJ+iPj2rHJndVBQZn3CcVpctoZSHYhDxPrItCrGFrE/U
shyg3SYFPOUKjrNC6UUrfoeMmu3zZJG1TD8FJKJZUo5DWOC0EI3AfvK3CQBCXVtYyCLtNn11KpK1
6JLU6QPwluANRudUujLMlU1L6ZCwLMPgMU4pxV5XW3LKvqK0spuh7FNfjvpdKuMBs2nuELG06lDU
EZx5ouQPQ9Ab24g4ez+MMWU0gy01rLrlOxhIOghlnIVnRQJuJo0na/A0G9skLjYIeStNRCufHFSh
NBaQbnZmfxUKy0aaGOkoF/G/ZEZxYVLfPNLRNlxJ7LkHpoaQy4V2qY4fFeQIWM2sH7+1YOK9wEyP
dDC/mbox7xx8exuyKaUXNx35Df0aJY4DICQjfqMP+nTRzuouz4otWhPFSxb+JrQiankYpUPwBCCn
HrVuPlcQnNqoOK2TwSGPAKM/RBREjUTmzfWlEzrmPZmz+S6WTXOXJa0Z+7WjaJvE6rpD5tghjC67
uRsCA0TWhHe+awQ4QDLECEM3jC0aihV7nsZbZTKAp6IEcmO9MA+IvPFxLlWOdn0uPXOmRW9naB4G
iu1+H7c2BUYYu8Ua/QrccCTFIsAmuRgafjiNO4b36iD1jC+s1+ZVzlSREIN8om8Rb8ARwgraOLlH
K194JdtlbM7JcpVmItynoJo3lYoYbGxpgwxtne56IDonQU94kG6h3skHjRJxvBBpNLVEtED/gU7S
DzwXaoLDzZTNxdWiBtVpB8Joi3iHelaXz+dlIjDNVm17ZWCbnTZ2HWUXba8TdtEOKsQRjJz8Hdjc
3YG+7a7vDCLVYTyh1MRRdxqoaXPXSTqzah52bzafXoUHn6Rk0PrIjYHsdrswbIiSnVJnP9XBcKgS
bA5RaymPbVpp1wY/4dUGX1fWYwZU2OyXTQNbf2smRJSkicHrq1dd73hjnTieNSnT+UIxaWeT+HW+
CuAjb7Zi/bUIyeeAisUyDmh4+sKABoQjbpaBZOHO2OZwALaaWa8I4yZyvCAy5V28kLEjzQ5ebauP
lzHBmCd4L85zJxwOCIqCB9TZ50WpZF6k2uMbEZ6hBp5ySOGPAvmy0eUZb6rzXK6iUf00I2SF5rUr
kSKJBvtHcQ05hCL+djWDTJF9zzZ6OuvmfT6AVG+8Jjjvx8NMBGoH9Au6YcjXksmDlbwIEjXdQi+V
naGLvTrdRfm5aR/U4D2uvg3lxSyf+za5Qo55sZixcA0Efp5hbpboHSubD2V/ZDSMt5V9NtKrUGao
x3O8hwRI7snZoFvuQp2/YTyc6yMvWaG0WA3eM7CGAapaUd0PcfOuaqCrsrPFIasXhsZJ3m1QBoty
l867la5g7mhoglPQ1ePSb/CsK8FeMK1oDU4DUsGN5Go0mp3gTUM9TWDsAN+IbczkpyAxfPxsmDq6
rVbvovDWqGEHMPwJXvEx3BQ1gQQMApuxaDGJ5lvcHRRhi20+IvTEMnUVUW5lJAE9O9XfhkS/pUIR
Q9yMibSbzqtcuZoKw1964g4T53HonknAIaDoNNMPkMpwIKcHuyxPyUNrxl2TXVk1OozwbbTfIv0Z
UhIx6NrRxtoIXmKvV2/1ZMFrb7lObDc0bdxJdozXcONt4jtg0W3NTkXv7bwzoKJim2kmYgiW1wNR
wm0FQuEkn9+pFV2C07jIpgus+3tDsNeRL0WPd9MxF8a2HhJizNtfslQNITVO3pBSLWcKwmwda4Or
6jd1mu4AcC/Roe3I2NuNy0UrfENDgrbvGdjYW9vO99WomVpXufrQZbSX90MFqjbKUfU/T91LQvoU
KtVodK7TyPSHpN1ZxHu7MVm6eUc4H7JYw+7IhrdJiYETZIlnxCZc0LlivaSoFtXoUYUFboXfu+G+
Nl9zU4H+e024dgtOHJNO0dNAxr/Z72RxvWrBnQVcDirjrrotK5J/h8HX9Bc1PSD8381VAuh/Gwx0
e76Z6jWQVLyNb8M6g4YLomgg4G1zM/IdYfSO9H3dHydg8/F4js3wGPXlNxZ+xK4/RYPm0eA6Rwby
4PTEZCCbd1mWefV4aWm4J7rwnPCbQzCcluZVNfkIRmDNOV1enZA9rru9SI7mCsy0rpDaAMOnt1hd
2yh5CStrb9T4LqT+Rnh5lxEz4ii0wLCO4jQLxv4cAGpWPobL/djs4+Styl/yJkeyA6hivnTqyyKo
vbhAmgSbJAIAINoLfFdZYm41xP9NNt4sdrftwvLYTg0IhX7b1NHR6ZrSb4kEzMbmmLW0oxGV3wgn
31pTc5zm7LpaWowSzrkTiDt9WmBeLPYd/f/LohofDX04CzvjfBz77VLZjod4QJBlyHLZVWBYYoXF
Ihx31qNamtElUikwVFVyZY2Bb0X5yWTaD12NDEfYfkwGUSLokqGiy8LK0yVtsqXuwIen6T6p7Yuw
Ux5QpGxET/lfdstbJgEs9XZ5piBu9Ja2mK6U1O52S5NgRi3Uzg7vLdoh40k7C6i7C6llJtk1Ct4V
lXBLRzAK50ZGeJbbR2XJiCZQhkgymmI058jsNY2pAKM9yawIxVot2EHILIERy+rgsHCN78q+MrRt
0wQPgYCu4qmiLSFhmEl+ahnqBDpzDL8HlU1TQwYLC2gRZ5N9OSAph5pqVjqbh9nqacYRaZqImvD5
VA1IhVyozSqQwGFBLL6onQQGslYjcae0hqquaWb5AIApvw1ApgIECYP8do5NUrbRLVUj7txlZRWL
WkHpwWy8TzMCo+7NIWjUwM2hqKA2s60aXe5osvnYLLRTF6/W9O421npjV4kOjEBTGMAxft+5/tvL
9O/hW3n5R72n/dGX++k///N/4eT9Z2qz2NQG/u33K+YObJ675395QzbUzefP+dt//Ov5c9/0P3RZ
1j//p0nXNH/DNu0Y0qaaogmbSub41nY4YdefYGUzVDb3pqmvW0LWoF2Ed1bFpauZWNdNui2aamLX
/e9ey/pDJnAb1CFOXpVGiS3+kW6L9WOdA+GlQ7tFlYJCliYp6n7a5urSZIUeFcFl94gLtxwQyQht
yy/Qk7dPCEveIq5H83ojFjTGKfyj6N7Kg9NpuiFBbCtQgg+Yv6wi8SN6l4TL7glnOqIc3mFP9OKk
2C6lcqCYsQPBDuiI6Tk8mURwQB+wjW1ynxr6nHdi5cDRASXsA7FruK0TX8PWKlBnBsCN5ohdJQY8
tWJ+Bj7Xpu6iVw+NMDC3Dwyf+VOgFtciFJe5FF7f2UcJzE2FHqJXA4y6jiKOso1faghWQYikGvk4
1tf8kugegSiv1x+xZbn/+Mfwz/SmrwXw//lNv3zOnn9809c//+ebTtvQ0mjDSN2ie6jxgz9fdH6A
15yWoSkoZ6kmla4/X3T7N+zmhkq5Q1ctbW06/vdrbv5m2xhfHIs3knqkir38bx/gD0PQ34ekjx2/
T+UVeom6JfjMdKIWdWGIT2XwRlOyse/EeEZI2Z5NMWur8Ihyj1Cz9o8n/sPo9/FQYq1NfiiC/3Ss
tbD3oQhutabVlPCGzowaZo0qboo0wbpcbomSOGj1kTWZbxkMyNoxTLqNFOmlVAr/w3P58wZ8PAvt
L6+Yth+jhENrweZxfDwLXZkTxHHWfKai3E61akMx/dAu8b7Aq+yEysUgIUqWBEjoySlOFZfgM5Bc
a+QW3fcMickNczQKTypscXls0g2hPptJIaNqzE4Vu7pWEJLS5D/99Yl/buv9cfvABlDeN3Wayevt
/XD7imW1G7ZyPtMMXGUS6JVBWkzl7IL3Qn27Bl99CCBoDOyniyU561mzkVNNwcfa/vpMPjVP/zgR
yt0Mw6plm+Y6bn44EfwfdqGaC1G9KllXWyuFDliw7+KUuvaeF2hfB19d/I9jMf5V3k1p8vFIm4EY
itePx5R1G9Aat8mwy0MAORR/wnQzziQDSH0nLCrOAizrygxD8P/ry/3Uc/jp0J9emNrOizZMguYM
X6Ee3kRJ5g8QCgYOTuXki7ru5+LyT0dbX98PN7dvVSuBCtlgJxswOMWnaqG5mqSBA8PNEP0x0InO
bY1NPCr+JAPfVOReIQmNxOZDOiXnMMs8JGf+mC8+aqXTVDHOY1GB2oo3v74xvzeSf/ygDaHThcFS
yYOxPtdmbRVTFtpYAooAXmHw3rG82zVke/TOg7KC7ViQyzq4EKF+1wvzHEzMZkGRNlFKqI30HLXR
prEV9u7bUo3w8GJ4bPi8iBWqOlC1JIO41gIrCVN8lmv3ZvOQ9uXNnA0vGJedr8an9UH+6nJYkXy8
9Sz4Cm3EWH4mR+0ZP96Wde6IJHFK861e57u2zveGA57dKF08PDdtlu/lUuxrqh4t//v13V2P9tPZ
WLiE+Mx0w/zc6iqFMiK25GxUZz6BUHo6ANGBzeSSCoS0vDya4Vd9158/bJ7nh0N+ugFDR804mwic
iqH8U+s59A32MJNDjuZNRGBJKUAtxGH11Zi8zjI/X6vDWs8xbelYn2aGciyCvJxGXiQ2kkMvn7t2
XZxQm4uD69YGCGcNe2TZREbvWoyaZOlGbAefTRhJjp1uCaEDFwojF5xshCqtz99//TA+991+/yxR
9tsas4FlkGf247shBsGewygZBETl93l32dQOcAjzhn1nPDkvzZxtw6Y+GgtBonFxjvL4GIaz25g8
PHSO68NqZwJLrVwlh1e/Q3G8qzXxHCtjT9pUct04/5dBU0omCouHChjmczN46Gu7azTZrVGm51m4
U8MjEYQupdNzTYGfXJDGgwiN/Mpf363Pbdr1bnFge9VnSIM6wafR2safYxN4253NaIK7JQD5O1yO
tXJSZLdxgAE6bNmYiuJQlOrRUlQvkPeKsE+NZnlIhYr42bARuk9fvWd/MYtI4FfMW6aKNUT9L+rO
bElxZFnXr3Ls3LNNExLchiTEIOaZGwwyE4Qm0ASCpz9fZC9bXZWdu9L2Xlenq7uqK0GKycPDw4f/
/9Kvel+kMdRnpV/cL10CBi+QDK4iM5swTLWFpoLJbVDmm1nz5JIPSYpdNnCv7rPOne5qyWVR3XBM
tQj+3HuX4v6DPv1+2sw2qS2Ubpr6120QUKBNqEsp/WaV2kaUe+e27pm66QWg+aRtTZyB5GoapXOj
qDOKrQ7VNh21du8tE5bn56CdZoC2az+s5ufZ+mV3yqA7dioQSVJB/C77zzzMwN15FT7Zu7PAWjYL
gLZRRECNgn8ZdbJ9exQarz5Q681IBQn41Tcap1aaebEeObLWeR+uY+itQVjqpdV9EZaXWX4vJndT
XaY3bQu5Iryat+2t2ITcSPZ54m7aICK8QHvlEu+3XrfhnyX0u2NW19tIAAtKngI3xd90fZmY51St
tcKvTfhu0GwRUL93bnRUIUUvmOrrYHAOP6x27ln7xqwIrwRz1zDOLKFCfl1wcxsq2CvqsmXtgjr2
JC2IavxwIn1zBGDsKVwESFUj1PrF0IIiqjafD7PwozNBFomEnVei0EYS3bXMj7ql/ocNfpmVOKLS
oJXQoKW9QfdIMvn4fJYxt2V6eU9BTvnzKnwiXn2VrF8H+EWrgrX7ej0atPegsAXadGp1Q4MYST1W
qENudPeWUMy3/1WjutxhqqUo/7Ba7vt9ETRahX99mk5YDu/lQpaV1Zphv0DSu4F63mirzPXN+w9b
/nK+mtTVKOYDGtcIA1aJ36jNpBAnE1oOUQzY1sl59aogjb3+2LKcyH9O9N9jlif/L1ZlHlKHcW/s
2cLwGEj+WCNEmkhWwZ8P5TjXBihXgXAgaXxPFCJ//aDavrEskOR/t//pavmlfbX10p8t2b5MlM+0
8fUM+zrsJJ0q6wLVkzP4H+b6hxFbX0Q52KuQpUFt5wO2BAZZJYjbuaUBwfUt72uXshMDu2gkkWM2
EruVNh3rnv2H6/1VnysFYDZaxKgj4vZng4S5Eqcv0Z3X3fAaWSAIqHZgbIThMv7hqPt2wjXDUNBu
ikLO0u8L3ry0G4oGE5JfqtTdArhbNiPnxr01tIDspDDNMI6m/lOr3yqsX1r9IuDXkNLMMrQK/45X
GVRxMLRMu27coSdRxVXH1gCX9YeF/sZ21NHi/x7pF9GOwZM5A8/PQhsE4cr+lXndg/Kmjc2g5dwA
ildQKcFjpsJ1+Oe2v7kZ/tr0V/0c5nc1b+cMt5lSd4iipEhPVslUt3Gj2P65LXnI/mMH/z3M9hd5
Vm97LsAvVOWlgORoHDW8hzZDK/+5lZ9GJHfVL/tUD7Rn+5ExmTqBotaFMrOxxn1OfY0lEsWf29J+
akz/vTGrfa9C88IWvRFLxl+SG2c4jkIn2A/1dAxOvw+0qd98Wj0pQiDt9fevxKb+LCLAdb0kLvC6
nWsNwEKB61RehZOmTca3RIxxwbNzKR92sppUdkD5/tz3b021X6ROwkX+OlFRCWbUXWc5yLv53F/S
zAkhCKpqiP9iNwxqHL8Nt2UdQDdzrftRSaxO2VAF3GLtB0ROP+p42eSfJEReb39ZOzBh4qiRNUFF
pF1yzHFPEQ4lFaMGfudcM6fQIgeVY4BTqEiUiwfopyr52lHzB20v6yD+2JUvFiOQExmFk8wODmhH
Dwbqcw3hniAhC1YXarOz463WBHk5UJrWg3tMygsliFcJJncZaLef1JImPan/7JCuSh8n8Ovt9hd1
eIUbpQ4TzL1bTGkY7MzQKADpejmEDULvVQu+2dC91pDStx1SZuzYeMHGodgt40aKFmUAGTCQRFWz
Zbl/A2jHDYlVBo9u2nwPr6b/2JNnfj80gJJN0xWWA7HAzEmdkKpXwKVXgJjBetoYRFbeAyljouLk
VNbp03q7aymwKtyqz3t1prb7Weu1Lh8k7ptJp5Eo/We7nJz1y+xxyUaN2+GeleyUpgCVLDSIYO2b
nZfWeAt1IpQNkzrTpPLglhIWKPESQZwa4m58LeDZAJIEJ6evgvh/i4N5XDiAW1IGSuhCz+tlE3YB
3P52BsUJqNDJpdV5VOdp2jBG1zP4bk2yiEqwNzITwP1ILCw97YPTA7x4PMhVDH/D8l+Z3nnibUx0
bQ2BcRvCkMaeUOQ5c4yQRN3qDg8U8vjcQ0ds3eZU3m6S5sve3xtvF8hAwZjKtNyrciBR7+16XRfa
9nW5dp+ZssziHbl2XgpCwTVvQkGZ9/cQVwZaJdS95J427EezcBvXcx/f7zwLAp+619FVwRmmLXLz
Mku5hQMcR7ZDc64VJcWzeU+9tEY58Y+kGc0aQemkrFGzevbjIO42wUOFvrj7Cp7gWN26kjnhQmnm
47mHOzWq1+al7AWAYpZROTGyqpu2r1Ot1XQIeXWT/PxOLZhtkZplNYr+haRhfa5U2/ycEaEZQ+ws
9GL1hG1K0e3EGhvQH8IWBH9SFx4duAwRB+O80l8fGQW8KhmF42sn3vskq2GNg1ovihZ1DQ070gcp
MVt4mYGtedOAK6tIKEyunPCg80S3rX6jlh5Mu1ybqpf9BBL5XmbpZOE4j2vapZrID6iUrV/5GP92
I45zsj4yRQBf6SrvSu+pGZ049hrg6p+dNqhYpWRvqLni4T6o64X1jIZ1TCXqzerUtGhdvKK4QJOe
dsnfOci7UVKqh32uvQXXA8mHNiwMCuDuhMZECedCct0m6lt6nlfUF5CkUVCGfA/wboORndwmIdhO
+2LyAF4tSspuUgYCfAz3fAN2Xmnxd7MvVcuf1fu31hPhGhkfwJVhfTmZwPqIH8ozKv1chSUlT22p
0sHFAbE1FTomekEsudH8ybEuNfQ/NPgvzX45VOAcVIx7SLMA3jXb24pigWv6g2H8UxtfTgkF1imu
lWHpV5e5UowtcvFwZv9n0/dF/euNhhk2Je7jHikwCQtIf/ljH7vFY1QA+wCuvbQ//zeNtqh4UprS
5fVlYOq9eQkbeOb8JHu5T5xqhJiFUSf2o3KvCr6TFKYzbIk/t/oZIPvnmv3d7Jex3pog9WrNW+k3
tBQ6+MS+hV7rCU3rUxNZRnwC6QGbAZ4lJIZg0Z+b/15Q/279y7kWsRGf9TktfQu/idGmSLciEWh0
fsJbYgiqZHPl/oMAyXjlN1L6d5tfjHwNAq4zFEJIafQiv9l0LiTCwligAhN8J7sDPkRUnNkp4MK8
7YWpQY4SwkTS4chnNzfq/uWWo63FpXMNnzbgrHYEUllLGYVor/9sfuT8/WITBc+oUVnBtfTvjeNe
B8YOYXymcIQmg5CwO0JIDmr3f9EmsVR8xRqe0M843i9tvhoBSMEat3ypPPICqB4FTF1Kp/BxUBYP
OpQiYlxNf27126vXL61+kUNYEaIA7JnSj1rkv+o42x5A4YVrttydQ5IE5x/kQL7wH4L/S4NfRO+h
gVanqtKZUSfug7TxvD5iYgHemvzQ0k9D+yJwRZqoQCmCx/TI32sOTqMVOK3cwclMqni3xJvx56n8
VsB/GdkXoSmqAqcjvmK/DZTmmWKBDLPG/EFHfm8j/93KZ5XNL2JitSzAlMmM9fMrqA/Qe4IOT6Id
GWSb+Awsq7hCbvQiHfWedgHzpha/Fc6SApPiJz/F9yspI8qUo4Oe+GW85xcom/kjK/0UdDXKq0RZ
4yOo1vJY//PMfquuPmPXny0ZXxyaNRjZt+heoK60Jom7eCWipid1NKBFPQlqme9RoGiLPzf7rQCZ
lE0zqZpGMePvWqDKn1gnNRfNR4x5yVlEWSmlt2AOmqiEpHKuTcP7c5Pmd24JyjQVo2koFMPp2u9t
ApIL1NaTUEPdenWo9ocRDvC9+5ziNcCLFGevRZ3WbWKpgVeXkQcYDDxFYJrtqZbQqgmgZoc6riZK
kfc0siBsEAB9SHX9sExOubVPxF0/XD1LbdvyftnOnuL+Iu5LhHJvzV8xtm1pSoupJ83UV4xdazU9
vI9ekWZOqcK42i5cvQagej9XAwtQu2TSmJQXwM312/DRUJc3Jenuz61RHQRAB4OIF1vXIT51Ww/X
d8otsvbdpp6BkgqnedZ/mL9P/9xX9UI5vdFSibep+tf6zDaIrjAfmqV/q9V1qdf9VFnrYepl16KX
A2Xd5i4FCivsRa2wNQGNwn006q4Gy+sja3Wy8jaJ8Tdll2kJxFMJjU9DzztxUBBYCI8AOHKds/zz
i+KYCojaSvetVt6xrlSBm+k2sdMoB8bz5hHIgihMvCJY+cJ9vx0rzp2U0xup+sRmXaOiQLa9fLys
XhZJTgdMwzrrBy0XbEwvgzqptDIS/UEqujWXVV1iSDfIIi96Vy3uFlxBQLPv6M8KRCqglpXmc30t
jeUlyCe5qvZvGnyyVTaEHWx70SKR5+rg3gaA/s/CChDBN8pcVvmqBHkosjK/7JA29LsmIDKVn1Bo
0jAyTJaWnRDT7sqaG10lgyDBfHmIu1VTU2WA8R9456DpnFH+eZCQUx1wmXyMtIzgQdui+KUUYB5e
VWNg7INu63peaLHSK9KzcwZXKXimyyjYXi5NuJr6ycAMrk5dQ9kbq24My8FDl1uh2ABYI/Di9q5k
XwPJ1ZVEMhpYMZJWPuWa8AJm1vCqzKSOJ9iEsNU9n5wQdR37StJJoYkCXntUpVVXKYyRRp5IlHwA
QklFiG1AHlTubzYkfnsLqO+q9EhR6rWhJL+9YHqZlaBCZvnqGgH0gcWShruLVjqKljuvrAm47AF0
/g5UiD4h9WmRVWPIeIHL+8jS9SPV7KClQrH5EA9ZEBYY0Cnq/Ver5RfVGZxeXBFIR5ZASfu6jw1w
PCHTrBLgpII5KEqOArjDGX7wEIfSHnAXJJ1KoqZWgrYNeo95a3aiuJfiC3jSllHpnUv77KhG/C6v
48/9ZUCRiJ2rpavfgXBKc//Vqn0KaHtaDGf7S+0H0HQ92hSuxhTqmAacIdTMFK9+Uacg79lRfip0
c5iY6oC6PpKs9wT8QGrCaUwmyKGGadJokG5vgiyZw9gbCjOlWKO8PNz8knSe2d25U02HX/Q+v0aF
mwZpryacVp6fNpR+alMbp/GUW6kl4+B2dWsIidEcXdBFrWBQNC+y0mT6tJpDqIQXr9IgTqeDMDVQ
1dqrmBrwaVby9K8fOrQ/514CKHk7ANvKDLqNtAJ0ND+2oeJ4tCuXorB523hQNIo+AXsW4p5We3t7
MPWhvjSTFShSftokVyV/QQnxcpvxDuRSEceQCqrK6lrGp7KIj4raUyFZAvjJe1Q5FHqnM9QaCSaX
Qbq/VZfu2bA6sXrjnmumPTL69TgfFddmIS57ag6IbkOA+HxvPIuNtYdlgjzs073RWqTn/SIFPFlR
8hFcsUTENdTJGjIVB+4lbvpjWMGO+6Y52qPAtEu2Ke+tRV7g0AArMMxv3bwalZAiRq82tMwxMQ7u
0Bdrplup+zRiP6KAIL5EXovd237N71UBTPata17DSWFZh73kt9Lj9sQstI1hwSFr5o5WzO/3aGJE
FKogtfgNOhD7Iu/6KIbgpcxbpG3r8aqFeWSYDcjiFMpe96moWijEM5skP74owgn2/gOWhH2gT/Pr
8X5POq37B8wHIzBTp7kaudZlfQ7rzkMBsYHrAygH8PmiGK+HhklM7lkER/z8XpgE1PaEJ+qOuiEU
xw/qxIA5RnG2yTZXsg7gf+vIbMBfd298xEmrD5icq1N0QRBAn76g48QjpnshMKBR87qp2nuKH1L/
CWcABctGISiD62jA9oHbpug7q62P5IORSs5C2VCm50exMWsM+eh8DBqXY/ocaqAP7q8ApTYvx3uu
+PWt6IUtY/II7x3Q0UUiyzjpCsCdDeP9WW5Y3U2e3DcEoiYVdJVPvbmIg3NHqzU/NbRBHPLd/WuU
YHrmSeLHeQUf5jM4PlvZwEogFteNyMlf8Mc1QhNgs+h0z4ypUjUX5KmtoyYKQy02+tUEDIqKEsta
vJoxlGWRuW0a/isMjll0OTYbbQDOWqNITXl9Gpw4XKbtR0rNSyDUEjaDmO0sLy1YFIvHOT4+guDE
FeNUmUkoXvmKwtk1Xz7ugXwVQKUe29VYU9oCKqFuldG9gmosrDwcvMjJ7cW5hTMekKrjZ+cvjevm
Ul1OjXMmub+0saVUA4pHN5B44jS/zkNdSWw9ai2MNJwq92sfhDm86/Aa261Hsr5pm7qyLjYFizhm
Li8LdDevnZTr1yN3X5AWUXDgvVAr17vVVa+IErRvVZ2Setach2nYl6iSxjQP5hilAKDvF+3bUdUA
hU7bMKBmP9wqvvUUNAnkkxqjaYAOfrmhPaqYOlAQZP3KGqUxLmfOhkbRsB8W2h4BemCk3NqZbbbh
GQ7+RSP232ffSoPzHwZVUybmkGzchpr5d4MUy/pVWPus8oFa7+UcvAqkM3kRwXZbd/ZQSV8fmW2k
aS9rGr2HcYGo6UdQke/ybyydxH2ZxQmawhejGJDdZtMkidV/qREZtB939KOa39ybGvgvXdnGLXX5
xOOrl+0R/CxDlRK3ex16Ub4fnB/ZMNHDbgq7j6kry7zEFLuc/mwJfXdTsGAgBlaGah2sz98n6WYq
r1yF79YnI2ta7It+Qmmeeq7dNAIuk1tDGxDzPzf5bRKEJZGmgPw2JTvZ721mOLMaddbOfSvF+0mG
B6atI6ml2wAnp1QVNrWn29Cl6fKj9+o7ofi17S/j1aziGYBYn/t5CVI3eY3NS+wYefMASN4yCvN+
09iQFOKdlbgTGvm8oW//PHrz2xmHH0mzmm1TwVX2++jDG3jj19eNGGreg2jALuLWPElGBRS5rWon
HfGUBw5JjhmkAZeZsP0WKThhjYdF7Y+yvYb7N4gsJibocAKS28P+oh9ySDvD1jionutEt4BBVLZp
G+Oxibc/o5Rbg5FYbb49TGMEW1s/0pSlvCmB93VSiqsMAr1RYO5nFpnMSoPrw/PcNXKFqxKufwVL
0pEJdZdm5KXX5zbGPQ3fOHoSVFZxf2h2oqUo6aoDOb1rAP96JhDXRF5JKwdPQCdAXRLTEDmk3RBV
xcckKZdmTHH2Oc3gt1R6iOE2NVs/aaDvHBuQI2gtXTFI2/6KH5ZXZgz4aVDgl+3dsUju4cMx9bwX
aVe3VSSdKiUhg8zL3KA4e9/oRhcSvJRw1q7UZaD8cMNr/VP2KK8CUFZjrwF2r3+RexA3q2dSK5nf
NBqdW93qmWSb3lUf2ppujgIA/6B3q+Ckao0Xw7Me9jWSRbSb6e3PxM9U0yFylxGrgTEm22PtXS+n
5MHR+ahML9esyFEfe04HrRopVOvmwRGCmr7xiIfJ/eyUkTqkrm2W583euTZH9f0+OBddNd+7l4iM
12sYDQC+HBLAoyJHGWTW0zOLCpbdywmU/65WRodWAHdw3tpoaXOTW13ict6rtOCnMEfXwFqkemsG
xY9LfJWgAZXF9u2Z+FCIeGceKh+3DzTQ6VJzoMa5BqZbPivjePS4XqFKqrMNBYtkhu7BfE9a5Ag9
Kl8BWMpQxjLd/ZwHYwVO7rA5//OG/Jz2388JUOrwBCmq3mwBNvdlQ8YX4lh04Ua2X9wv41ZPWqZx
fDmZr67eNifXlApyrhtXNfHVpz5NquZUC01POrtr7sFyCs77Zq/WYDC/9DOSu40G8KT31R0DqnGz
FhxQqVDhP36tqqA5IvFGF3mchcRAm1RD6VPoDAfthdGIKGIoDbuKMPY/R/k/KsX7/6j6qCkPjf++
+mh+AM7v/4gDNXIf8Ufy/LXk7vPRvwqRGqb2Xxa+JZYWh9RvyIbyozZppwRloeL6Vznev2qRVOu/
2pQhIbY4BzWdT/9di8RHoCERUCcx1JKfaP+TWiQQfFD2f8se+pdMTIwTPJHk5WlI4e+HwUM/QyZR
gp65uYrxcLdbLGZi4nvj3mxhCTBSBbSw9ktiDI2v4jjr7cYvMXuJ4UX03K23WIzBrfY8fzKbXPna
YlaL2cTr88dFyL9+8Nn2Y+9Y7q1b9h+dcFS7oHt4DwEDkNfoxd5lHLg3WxHdi/MQTed93l9N/bXf
n69W3fkcalox7a5CezqvhLOB6E/s5M/eE7Gqnas4Dd+782m3O18Npt1fFnTy1xz8WrYExOOf5+ar
71RPyhRGgUB3BrjexGBzd2CjpvGEXpAm2d9sBu/DzbuzGe7Ggx1F8qI3me02485ZHDuzWPgjuz/a
lqJhU1Qh3j56pTOcTWa9ixhvhtOps+l5tRjPFh+TVGxHqVhb9qy3yMRCeG+Z2G0GiTiKmWJvVrqA
e+rsfkxMYYrSvQtvMoEaV0wmk49Z7zieeXhgbM9fKqLPP/Op7OJg6ppinTlvZ/t0Ggw2p5sYbVvi
oALNd7aX/UEg5vP3SAxWTO30fTQiegFA2bTlEiIWq3NHdKf4K8T7YPpTbdFnHt4/xA6bHEAjksL/
wiD6xRVvgPXcUMmvdoZ4ncRut3t36MV0bp/eB6G9SsSQ/wYsa2jLwnNvs1tVtmIPdy8HJ42YbZzN
JhJkSfQeblOcpHx0TwkSEgnGjnTshhIaqym6DhhVL6TREoBX2avpKbYHw3HKaxZnIe58ghA3xOIj
6DTsiZj0FrPZzPtAgtu2l7Bys9nFHvVNMXurxcR0AInvGU5tp+JqQ3pi1yBPnRd3lwLsTu4mPYiV
ZrW7F6TyiuWyP52ezk73ncUcPARr7Pv8eC8OPwlrs/m7qfGvnQwGnKm0NQu0NLnTf5lSq/GCb0FO
qeYpdPvcSQRDlZKKl6EDqRdgZVexsfxMKEC5WWI17vUgiUCkX87d2R0X3mTcyXttNj1zNhjsIrHJ
mMSIjT02bA+SL7lWAI5F9uw4Hi+gsmB2gOTvMpW7pkCFDNES0+VDzKfTMYLMey7iCJH79CwQbFZv
NRgtwWh7v7Lomr0ZOLsdimf2sl+23+NdHzP292rAFhrqYrM7i6LzBiucgxuMX5k9LsTTPY7x48nB
XJwmQsDFylbc41m4MD3ZE+p/7ZYY+agpcr8+Bzv7YKH4Gw4eAMRKp+S5pv2u87HaUTtt/qwRlFfn
4d4d+D14pWbPLv3jlZncULQo2iCiQqFgh4LFvDJFKgPinZ89rp3VzX6f7tCPm9UGyvMO0HAXsQOp
y2N/OZQx27FduCcSFZnEMcX7NqwotPLO9trmYn6arh68/8GgrgK0TCr7Qb2jocFTTCvBVF3EO/Q/
9ooLEs+tlu+w/drvq41mj3fv034uNpqHg04QT3Je7F84VLtwwPGm0mk7S1zKInPLjtLfMVEJA14s
GgJMb8FVQ4x1xISaH6cFTilc23SiUzoJwhEz85OPuAOWc38McwED3hYM/+WM4VJnlvTOy7/7L+Ac
LyNrXHeSQzBRYgFCxoi9swC8gi8F9gcEsB7EXI5czLN377Z6Txs4Ld7Xcva+0jPoeSBn25IDRuHa
vaNcCcV7n9aM6KN3bCABZxcqJVZZtQ/e4pjJr1dug2cXZP4563x4s9dhZxE7Cy8dKJPH5Ca2ptO2
fbBRL7YbdEAX6Sidu702x6VYo0pYjw9vzzDXM7kTUA10xIm8m3sHwvGjYS/khK7p6L371ravduc4
88GUvNp7Z/IhcTlnhvATuydPRg9Qeac/IlONHSfXEjnvzHwf5dywDxIQ9S2xDy55TdPY+ShsvQsA
5iDy3iL7I/uc97GUqc3e3runwRRZCsYN+94NnEna3fdk95ep/b63q+7e7nOy8Ohb1SkccMs6Fiu5
/iDOwhtmqgg8YELbbJcXgytF1fGOD3v1brENBU4djo+Mx5jZyR1tVvH/3enc5aInJkQSeBs0DI4X
OLMrg65FzydII9f/as8mUi+MF6bYjscZWnIyK+yYETfszhitmg8oKXGoRJwFDmdVm/EurnbQaTl3
W/4k4pHEuzIlayxYhg0j7wi0cnYH2GqorbzTQH0h/puxN5tM3nbDxV20XdPx72JdopkZJUyKIKUS
9wBPuJKKjkNjNis6H2inGsXuZc4CvcRUzDxvMuqP+v7I3dZ2y2E9gKLxn53GUGqKYFS6z05/P3qI
Ayl7zlvRSXxrGJ9aY9OBwpABo96GqCRvgdCXznFiOKWLp1qMls+OOSYox7S5MW3J4YzvDJ1RIRnx
569UjHez18gaci/tHQLGJ/s8mN5se104lg1crnxudty12Br77s3d8q09x7BrccackV2tV3QudB3w
AMebtAQqNOC4nJ8dqKk5xvtbb/3y1qZ48/FgiC1MAOJu+6dIvM9P7xSg8ev9Zuvuw2l7OobYXqxf
9mjdh11GLG+ip3IQyiNrdBO+PLw+WtgIZ3sSOH7Sy/lgzltCG31188L+oe2FKMP5iBaDwSF2A5Ha
4Pu+z9H901BIM+Nkn9ircibu4mPtzeW6cgY6AR1riYdjeS1BONrG72yf5emPxuIrgOmJFf8+xYDj
4gnYYoFggLtkS+PEci7O+9MeLlCoHjuA6IezuzmbwkU7ShF42Fm3YkogPeYj6PdGJXiVHGUPeni2
fQCwkGtwpkXgEm9Ds28GK3SvjhohZ5fplOeMXHPOmvezw06U+nYzjG12DgcGBtGK4iV0/Hiwojzd
eX+g2WFP7kvtGHVR1U93U7n3zt2pnbQX927+o2/NH/1r94pmtxyFQ607DUTXEhsWESsvtjfHGZbQ
ajXljfx60sBgjlmD4VeJOe55Z34qnUGLSR5uzh3WnXmWUwU3nvO+ct1Rn43zEAPG0+gMbhuYc20f
Fhhhuf6of3Y44afz9bIf8/0BgjOlA4HXsi3mTFoIn8epnF85T2gYBMxeooq3rt9/H8Q2i5R6fW8d
iME7CbZjY2AO7GoCnIx3mTwdpYPU4UMXKpoZG3+PikY2XDTSZNRCng5SuLDv+tutjzbAXGIn8vPt
3d3q9onRTLEa+kpHqjFpnz57EA8h5DhtbB7uz0NxSJx5IEbzU+qdOw8+Wbqc6+zCQygGg1UXqeOc
O8EdbfNi/y3mJoPgTml2tBduxFffpHqjN7zGn3ijkdbRba1zYxOc7cqhJ3sxevjsDAKJoujxYiTb
xayO3flyOSJFVwowVw7m8MFnsuefe2sK4mjKId/uTQebQX/5fuKQtkdzxGaa2tsDs45Qswlb7Jol
mNh7Vxu25wguplfsdbuhjXVwwFisfvJBWb87/P5lGUonNPVsJEl9RZxIr1cVFhKywjaDzXCDlbbr
zcY7/neAaT+dvg+67yukb8OPdpYYonYx8z4tOT52Vlh8R7R672M266F3Z4seVzx/LQ5SsXqzjxmb
fCI8H/Xqzz6tZ/lzLn7y0tjjStlZfEgVvB75/sxb+/LWyGt4wGY5EcX5/KRg/GDCz0+oMqnY+K3b
P8ir3Qnb6DSd7u1pF1t6+n//vrR/c8ejQPa7O94vc/PFPx4FxIiLFnOz2uyGU+ZmMaQf09Vgs7uI
zmY+fad/U25Pm81uzG8Yq1i53PykCAw4rHvHhZyqoZzJ6WA+4KuDzbQ/WnJ54ZW7BbPQ2/H8DgEY
JqibAUfn+DQdDJlYOV0zJmPHxW+82NHARq7EcLdhFXY8Ls1jtiHWOLbwYjbheBmwYgNexvWXGzs9
lk2wNt5ssxkvFgtOTFaGlfjrKtOTTdTC+7SuPd+beQvZ4mS2OPZYFg7DCf/5H7TLv+Oe53/wBj4Y
jUbuejHeLcbH3XDwvtvJl8u2FjOun+OPLe9i/J/9pz2e4ebv+wgBr/Xd7cg9uKNRf8l77KXc3uyV
+ZQLHoOczpd9d3QY2aPtqM//LfuIwpQlRoVNB6vBFmkazadLTsWZL3f/nB8zx12eQZQmiJHPd7Y8
PZ9vBqfpgWZCcUJpzufzbihotL88sXanFacJ2oEJk3d39ONqK7vFF0a+521dF1FFnlEYo63v8vBq
N+3PBxjPf5Y1FU/ed8JGOIpKaJkTpX2pKLo+2mae1ZrmDOR9kIvqjoXEuTAcs9RIF+OXgoLMvGOK
TacrKQ9/LcsQWWAIA9ZbCoYUIRaEP3ZH/hxsuH0sxojXYD5n3njnZorwIHoLXi2l7vNU5XXyI65L
thQseSHkwx03HPrD3ZlODaar6Tvyj7DyTf6Qz/BeOXH4FJhMfgQZmfxjhcSveFBO7I6v73Zsnd14
2rdxQQxAh2YswwXzO5vtdizeVL5rTM+v4r17mLPCXTbaWD465tt8FyHmnx7ytpIqaYf62JyYFcbC
o4PVDntTHBdsFtk7xIiP5J5kr/IR+5B9KzfywJFf5Dty5+6YpLFsd8ZFlhFv2KVM8pi75E6SGAz5
0pDzEBNxaTPtvJlH6C4S36Fdutu5ChQhG3qx4x4rJ5FR8EZ6wkTx/uGC3Tsdsoe55i7GfP9T0zJ4
2sno3eLI9mH8rLxcwim7d8fGkh0Yj+Uic1fm7byWzvDAcXjkBjk+0gyvZPzH3XjIm2afA+M5HpFS
gren3+X3/hyxdqXn51Mk5GblXTTHu3lr74ivSvaYD9juix1vZ9N6NMeU0C3pyVuMB85UznuPv4w/
/5MiwjD/+hdxYsnRTlLy0AV8CQ/CWKqTD9/bCt9bs5fGXISOeLgQGlaXY+Ys0PtoBHnR3DCYHlpD
KhgE423Wk31C942HH7PlbPQUXb+PUpqgGT9VFl9bs89918Uy9WnFpRWX3/3Z+m3tt4TLsY8qcNfb
g4/j0N+OaGa2kKuGev5ga2+xBnia/kml4nvHo9SNbI7xkf8YPgNGzfBGTPwZZ1PNL8YkTykUnpyw
bX9Jj0eLz27PJiNvjLpbowF5JS/tu2t0oj+KBPbNduL7Ys03t1K8Rz47knNRfnE7OrioLF+KmvwN
Q70/59RcSx3K3MX49dBJjHIiJ2ftcaSmwtv1PAaIokMR9qVrFMXMC/p9OVQkjN/o6YyhfjCGGUNE
nfMwtwCp5aSeo4/ye+zH8YzJW9PevxxvTAUP0xpntOxT3z1sZz1khn6MOAom/tadvnMM9w/YRiPu
B3SbG8vMp2ssS59lGckfMUdbD6V/E0jhaTRx6TDvk+d7vy87SjN4S8QMnS1Pg+mpO9qu6ZSH59OX
j/kfHHD0G1283dLwmqVmzpgN2sB7KadmO1pywNTcq9D/o3kf17PPOrgHFoGtwZZm1eSM8M3TnA6x
HEiPXCR0/nwqN+8cT+ehvz3w4yVbvt8/HJb9E8c+AjTaHvrTLu4UnM/TLtO+9pcsII0vT2gHbvAH
eVRx4WHLnf4fYee1rLqypOsnIgLhua1SyRuEhxuCMQZeCG/E058vWbvjxO7u6D39xEiqqjR/emBK
sryCN3GnclG0GBJxhJ81StgCfoxMPxr6K7aSjQD5rT0UT+RCVyn0jcAJohEvsWPcbzBm27mQJ6iI
z6OLgAnC2wFnBvl5ICS5g/xYo6qQn7IozmbApRC6g8wOp94U2ALXOyLrYDgWvLan43A+CAyCNBsk
AVJSlO0gmXE5cCByki97opACNEiIsEaIi3AdB/9oZNSPSFseR54sm6bZgDshfEW18iKeW14cxtxu
jFYDcyeJfP4/6dDGv+dN/gvMkqJKt8F6U5qK/bubs8sguNetZqFDcU4Co1AMAoZEu7N7Xzk6xSkk
ciatfb2EXwyFLkKzoWG/kpv9+wIt0QLC4aJykYWsBvEHj8jv+VDAlTMP52lkRIv+8/o/wEwENmJT
hLDc83vnudyW3/8Sush6GvSL+pRnk48KkkMcArHF/zYt9fyrCkQ9x/zPFjWMlpuig701J82RzcM4
83hYdphjD0o18MAmcj58ipfBC/Ko02wtxwXGXOtBwHdD0aVIaMT7nPPk5qiqKceXIW0BpUPOb8D5
fdWI2H7gC/mDk1vzZQd9Kpsin0XzwFcpWvi7WSIveVx5zjGWJCqZfwNVBDZ4ayhLVsu1IAT+hjoA
q5Aa/IKW8tYoZ9kKFslmE7T5ql7w1p8gC64ZCiGxLVxa8AIP/FVxIP8vO6Co5qkILMIsX+yMZhK1
5sc2ZCnYTxTiCFJEA3MqkL8AYjAvD3Nk95A7nkCCLxrhPS4iv+Jx5qH05b+s70vsX93Fwof99Ie3
fHk9JXYzJK6FLwiY4v5iyqKh2SbgG9aTWABAO7aMtXPD78YO3ZkAIDTJcIh04swIxvDMyKjhWC4v
wjdaCRYHNAt4RpC7SNie608MgEr2wPTkEugHWUuUANDBsAYr7F/oHa8Pii5xZxMEKSoTLy2b7SHA
EHuBQdyIsgb+yFPIw0MO6He0Hts2kDBdLwoSzEI5nHk8Bsj0e/JJ4Q/kqnCT70+C4T9LDwLMDW4i
euurKnF9zpDGEMlA/kakoR9mOjLytGirgdDzejDSPDrfwYYESPk+XxJFOPBmrp/io/NYaoZGwXhg
w1Lu7yIbIRyEq2AInieest0IT1QxJwKEAUx8T2MlOv+LrnifV9A1LsoxmQVZgk5BtPMYSTJzEcVf
YoXS0aIzwTYr9ISoEM+dBIj7AZoOMYd7wR8CNr4rGKEDQAFiJIgecj/eCuWHhTNbAYawwgRAzFAI
61HCaYEjeEUQLnqO85ugwwyGDl+XIBACX4CZ/MJdhoUjykLeNf7Q76FYolV/MhHYjAXEYiZ8Cagj
B74O//Drhhmqi0fia4KO5AqlSiAHI2iHQ5ddC7CW0EnLgMDTrIcbzpcT/fn5IiM5W7CqGPdbLRsG
tsSQx1UJzhVML6+xjJ+TZoPlsC9K3KniCRCrH10fcEYCJFgFpyCoCVS0NBwO8WGwSG9CXLjnGvqW
s2a2x6wHfxmO0gn0pr7uH/YDWjUj6A/KHYxQTqhiBEqAHwn1zynILxbBboAUuIbByTObCT/1xYEE
aQAaWfIMDmF9GOQpPCpEAf6ZDRCakB9EtkyWgTeasVVLoMEyGQwEo60xjP48LvlFVEvUO1fioV1g
Axfl/HBqQpUDXGEDAldZWMXzxOUgFMDDSEzQEaeJ7OEmcqDTOvb6DHgy08tgL/769XpQ4Mz6gzhE
Qq3xZ/zBDGv8LtP/oCHrrX/P+PsvBdlo03WL6gJ05L8rSCKur+q5SptlwpwIsh8fHJmIzw0uRlXi
I0DOiRzglESFILzELoALeFWEoQBCdAcQeYgIRhajA5BO2Dfi3pAFIg7Zai6IAwk9Si4AhAKCFL5A
Krk4HlCfIs3FnkQmgir4z3TqfO+AUYf8Q++KLIsEGpJuALLHuS/XgJGAdfLU+H9QDVmCnOGjfdcI
XEEvIFV4gXf+xsBaF0knt4d6/QiEBV7Er8CBwpt4L4WpEmSKwChusjTwJ4DcFQEJOoNtRArIpcUi
x/hCmwIKIcVMSBFgJvfE7slYLVhHFNoYXTIHSWn5RhiSgxAEWeiNvf9wmnQh+99cBqRs/ddp1v/9
NJntvH3cbpzmFJuGnWJLB2PR1cTzMcXQYPAmuwFYETNKUAFuMuABgE8OGzYWFc6Z/6Co03QF2JHv
QBoiXvHosdXCm1/7BJ9o/+tTEgXOd22WyiWnIZgFDcAezBHc/1JefHv4VSmQD7QAQazwEYqb6aj7
K8TBkGeZAp+GPipzPsUBDduA/IMEN/ccyAKowdfw/RFPf3xU1NCf/zgXCcr7IulZGybxF398pZFE
cHBKubyLAcqy/wEDLEFUmJFDB0lwZOByjl8EN/kWbg+KHvqR4S/cU5g3QuVfihJK/4pzLAtEJxdC
xAK2kaj8UwgUJzE6S1SP/EKc9fCXfcn160VCJKPhQB3RALmMV1hgC37hgEBIiO8SRcijoaRMotcz
mB/EhB/rDyQn6J8zJOYmkgvDFk5g8/75KT463HgYsAhVIAwf5UrwCWACpURqSTJwE0CVzsI1jyz6
Y7BG7NtakHk8BtCvEV7T6SjgSbAshGYI0QDdcK4I/AFY4THAJvLwhSuQW/wQAxGNAAz8g6jZR1gj
IRDJD3lySGDuTNfJoEt+BqbM9weGoXAGv0GAZOvgnZQ94ONiEaSpLaCAJ/maLv8h7aH+v2Q9tKoU
/NIxvEujPHq2/Tt/lPvG7sHwT6SdYPWpMGsIr0Dd/hBsDKmiQ/tD0CyiZ84OwjRT3EyQQk3HYNAp
XhlehyMgbN6BXnFCgTH62JtJ34WBQBXioeMSaV983EjIKJL/4tsRJnB5vd+fkL+w6olznBsIcaH+
XJ4BgQJ74mKEUvCcip8gyhBScB1bvw4gyATshsLBCsbMg/J6eDegXe4lVChGL1Q/MwJNkIcgIgxD
Vgq1AarFX/UP34eB3ARYgDBC/QN15eDQpWJQRkk4QA6Gmf77oupwzT4Jj4Nap1mCnTEIvueVsQ0i
t8PQC9dkFkSwKKuYYmOi8ISC/0MGONne/0PIcYg0j693aV0pcYp/P8Tm83ruLB4vhBwiB5WCFQnP
C4zmjwqwGz8ZdsU/P8HlOAdFzCGaxJ8sLCSGkVg5/PrHjBiLIJSIGJbD+mtGf2U4Aklcavz7byDE
yVVYPt/j9xQ8GadEeMdTjAdMNaQen7HFwmP9Ik9FGYYitwLv6x8VJ2pcklAknxBxG+L5B3YlXgiL
fBXrkGtNY6A48VDWMJ2K4y+e80wipFmBeCzxNPxzaOtxRmoT7+NO/JqcPyJaRTMLBQvtGMhHcJAQ
0NdilbPhxFBEMTFJ310N4+GPfEmUJGocWcrXEdvCll/0AUP+sRLUtqj99Ie9lk8g3gwAHayV8D1u
CunhhBL5hhT7gfrF9sKMwG6Q64vFLK7cf0xETMYvugRYcE08nSwTzwffhl3AtH08oPJI8sJXV6Mu
vsJciBzZB5F/f3B9MbS4Ok4b0VVshFh8IuHB6SA29jcygCdWAyTo4z3pbTgsQRTyMYDDV36L9ndJ
sOO7cCf3BHTLV+VmM8F3QIOvXwj3EU4kCYKApXk+2A5XnhGfD59cfv15vwovE15x8X8gr8EVgg6R
uixhgt0ivjhU1dcxOeP8DS4uSAGswYfgHDPBYwcH//EEAlX3KEF2GmcPf/IJT/AooEPcUTwlwSNY
FhEfoMv/bxeKTK3+39iNeaWgw3aHLrX/TWZSmrQ9FDnsRuKUy2Qyot0Ek1VW02HXb6rKoDLtX1NK
Rp29fUwkkm4NS7OfPSeH5Dm4xQ9zyxr6kququZDKsCFKj+reusX0Y1vqjZogqUcdgwrJR9Wkgv93
b1tO6e61N3ecXTxv9jJ6rXhvp4NFa/qPUUtbpF/RDIe0kS5RdovQ+c09eJRYktxzNKsTU4YpAuWJ
90GIWyemKZL9cc7DMikoACabioy2ieXsI2t4i08B3ciYJqhzxg5Xw3y055lzuyLJrETMrz7dcszG
PNy9swvbDk/N5LGcAQyG+qVaU11fk7ymTmsrvVBjOysVnfyK0ZNMYBILtNVLnvpuCrPoN+3X5BS+
7Zcr6QuzGvHzi1dVDJ8P6qpDOlrDOZLm8DGHtCDLdetiOfCbSRJ6cAnp+0NE3yORpP+eH8mEGNBw
KCMnwq2SzsJoe5KxtquTl0etttoG56D1k+uz25213aNNNoah0x4XTXgSunjTOJdbbvoMduLG5NBc
FKnhDlO+2IgrEykppGUX3yFTpnYkIAX8Te26Kr02h373C6eiwkLPN17zrn4aZAqc0i7CKr8TLcry
gOJQ0htu87t3SZrsWt0+BgedkqL0Gn9Ua1zG7+hgNl6ZvP0zVzvtSKWgzjA9leb6+2J2U0Pl2cNj
Qpx9gjzsqjrbg41P8oB3cLp+R68b2W1SJetsfvJeQdfbB/uYxI34eFE3Ln70uk/V3qnO2GKKVFz3
7uMWE8MX9qtfjkkvixcMFR5TOf/eMkh932tGBzI1akuHqX0A0Lrbr9v1yKqpJxnHJCNf6bqpmpQg
5/rdMPsuk2784hxDOKdSPZrqwG6zoc4lzOcvEs2ct22llWGFsU5safY5O59VXZfh29yZecouwUbb
1dF+uw2PcUpLMhiyWlVt0qdDvhb5hl1i+9X+JgR0Xj7kOJGJyM5v3Xra6XMYl/XbbgR136IB2h91
v4VphBefJl72lYNlstXsPNoRAzj1mA6StJy8qS4pY3cHFfvuHgdNfXUXSWMOidj56DnaUFii99n9
YTPwJNwMapST+5UhU2wne9OYVKNqVOgjsyRV3NF5UJA+Q3/7WtDifLreWdjsHDV0I7gy6LQDBcEo
CPmr88rJXqqZFlEpWou+snpakn7Z7qq7Q6Ne56Gu9iNZ2PMOTH0nTy6kIR2Mmx7MdGOTyPhNlIJl
SWSuh0J3H3JVmnZ6iam5duY7w6S2MG35h+ACEzSVNaA+lWGv68u4Fdz0gRxMdxM8w4uW+25teF1t
3Be5ZQtYvEK6UcW0NBk4w7v98cFwhW0Nj6bpkY9FqufbP+oGvP/7UYvMo5oV+rmRjlYNDuahyTMj
bbNJLttPPaw7lMioruvCNuTkcCN9c0/649BkwKn4iLvhW6dPb+cXNgM6Tfh30YdoY66DpsqRASnJ
hsgv/BA7nT64J0Nrh5f52aGKZLYxvFSS+naNjs5pQt7hcfRDbtNBnUHsbTsnjfemzhH9MpC03PiD
oNowbXcRSBrgM8gdKsBr7m5OszPyDdO2fWd5Bx71Zh/NTWFjWLNH/+xTom9oOqXPk+MovoVhnl5D
SpPpnFSOrV/SXyf1nXoc7U0tqJWqnW4uejvc0/Ele99M49Tbls4iQ9x/HvpEZieZrB//btnPi305
mta8RDuQWsabtaA8GsZYnkxdkmKergfFeEgqjm9nbh4ZtiQaybR6EhKfqukdOvYWKV6zGY9FyXz6
+b0sq/HbhlQOY4prmY7G0LWeVXHaG/tstwtFR4g6ZHV361fTHjYpyG3YRUM1aJ/20pDj7qCPpK7Z
W+oH3XdDNccMAlPMEKryFHd3MUDqqMHdKVXNvo73UkVAXrZlxD+zNYdx0FGDpz0u/NKjBQeLuGIV
gbcGL332Ee0vmNyyp4Drxc+avOHJWPTKw7x7lkYO69LeOaVMob76R6caTiVTFuEy2pMvWJXLjWpu
fWusE2T6cRkYHcdHRAZZ0rnqv8yLpD+a+J0dqCASbQgGZWTthrRZPK3OcAMDFBHjL5OLfrj1CT1d
SFR7i9Yhs7Jhy8MgJyvQaNrWaeOtD0FFFfYtN28fju2sqqN77+N9mCLSPeh3VFudEkutqk6/wsr+
9j2mLMYv/NvTwt95ltex47tdW1ZHvxdEQNXcUwrVSJZi+oQu0rbDkDl1cSvqnNIfEeS6d6rjnOZU
Gfl7dQZBt2ILVVXV6c59OHV3kTGFda93zsNDQbr9hoGuLJVNW4GghIWeDpuOd1A/4Ty3D+MKkmZP
Tno1oLNZfHJqk7Dk1uErh84t5nEzqpLMtv5bO8WwDBg52v+Qlv42KCRNSSP8xYTU4DPcO82wSxoy
g6vJn66QqnXxA8uc3ZBZfKoTNHTNJVU2rum/dch5kSB8Q02TG05On9nYRxs6Qnwt3PEPkpBmDRZH
RHCcv4cn8gr2Q3oc6FMyBoOQmJ3bi4C0uI5XqOH9j4ktBu4lDZ8BJq5FohxJuep3EzO/tT/fJQv3
FLTJmb2Tn2jXSK7deEMmJLK5Hx/h0c97x+DiVh1n26tQhcJQ+YDodeH0Ppq+KTYSP2JgjkeO75IG
IKAcZgnzdzeanvQP0ix6oRAvas0BQi0kZJuX93bDI1bv3Z8y0NWet1N/RUODqH/Qc2rDgx/cEK5l
SxXBLj37N21N00+0M/XAr5FHl0KxXaff+d3ap4Sxmj2flNqXXTop1dy1cd2u+ZIOSR+e4K6Gh2Tv
XMBk2QfK7iWAIG9VIbO47Ra9x7hq+sABbXnlmIM8adIIHRoNFGQNdzfs1NC9kLbZRorFvd0oTy3N
wEWSvcm/30Qz5ihV1XLXY75q1v3oXc+1TC38kGB40A21vLt7pjkioV924T7H3avzXG6Tw/DmM8oR
QqYTdekw1uKhK2d6cKp8/fgtlnVyZM/jI6yekAY+uaNPfiskLZegwkJ1e3tzX+Yq6L4M2MGhxn3Q
2nGqn2VhXiHtMFUzty8UUszKqlMsdIN++6rYOYx2vdLufNglobO/GO97ixhCYpo642/BtBVFvujh
xuk2SGztrDvuqX/0trPrrDWujaleGO08ipP39DqdHLKCUWEIdhRxx9TtU7YLuncVUmKKADhRjVFR
q32KaFotZsV4D6/c1CGu/W3MZvXW1XSD0qyp2kO9r2Ql72pk5N6DfdJIi3615dZJZUSYpjXvE7fC
XdpgtvsGL37NKZgx36ip47Dq8aHlfnzoMYFG3cdgYv0cW4jRwj0OzX1daZIEujHHOY88f9kNS9G9
5PEO6q2App874BNJlleXDiT7FPr32k7xCJo7tSh1DWXjV88OEqtad0Fv9JO+2l2BRi9vuTDv9DRe
zE+Tq32PLOTkISjj5s/tQvGmvRhW9KauT1Ebzl7YjXS5SA7TxU9BbyZ6AzqLbtyc15N3WDbUM2ya
Y/T4fV603vdrHffALIrfp36H/QXH/B43x7fhEUVwA8kn9DpwX95riGbrdzEvzGV4tO/LDlXEO1UZ
XyfP8EVm96zWO04vtCbZ68peX0o336pTzPTl9k9rVdJC2f7Udd2/mErD1H/JHKbqoQ0bv5FktdUi
QDdsuhotsGvS78P+RB336BU3e9fvoriuDI/8PSZXBP30QQ79wZyrJNoPQcppJelSZ0eO/WBnDu7W
oa4stzfhznSTLUUEZEFXzN2MIgB+Nb71m7S36c0Xmv0VI6jVUOzgI66aa1QztORXDy88onapIVUr
0BVStKX3g1qvkn2Cuq56DedOyi9bRZ+TaLCk2treOiTTeoxuHLR7m9/6sgs9JDUgPjURz7A6q7tt
pGtnqzY0KLQtdMnWLrBY2ujHk/N52buF6jj5sgJV/u0Zx6cqo1a0lRujQqKLTiugsJ1pRftkMThF
qHv9wMzstRGIg0NYjtlE80RSUdSE5XhZLXwAvUuevbuBiZPip8ZgG8QkEGRw7D8Hj/FWv2JmaJvC
Ziqz2RMOe9qfQj19i9uWmiEFDr0Eof4zQcqPbgeTytauAydb0xuGLXX6PZgRdXHun1UzohJGodln
VLrM2s7P0a9JyV443HnvoeVc9Kqj6lrtkPfM4qaebJ/kNfdprsviptwPxQ0JXUm8RVrDJPD3cB1F
DVv795q0XSlaKH/P45pP2xq/6jTXL6+0VzRBJoXpavLkZPf6lHe3nMbOlOh30Fbd0Cr5RXu5qt0e
P/xnfNf3/muhTnfDGJoPlTe/ldF1eU2OvgXwe9t5x24H26Tx0AW1xqzyk7zHlXXep3Mp3NAy5SPo
/Nb3fiVrpGVOB0p1uNpw/WFrN7cQLmX/6jitLDdutffYGybAtunlsh+cEYI/i7d7fTq3l0/7l7O3
36MUay7dF5gAZ3L/Gl3MraUW8St4oCAs7PU87erhIYPW9RaRBMV07AidBWS/uP1HVKdS56Pu3nPM
VPeN6bewf7oUpfZPaIB7qVYgk2uuKlnHUkuJPky6NMzUVs7wcXQcc9N7Nfuz/ugWZFs6jb9TbHmU
RUUtVQB/DhQ6JAugS9Wp2h1y3YjiVb1X06ALWmElO9PcQNVBFgARdUTN7Nxi3CU36q5n7B26p6Oa
6DUaZ/2eW+rab19UTindQVfvqrkJun/dWYNijfjab1EXRUOQOnO51evql5Zdt4LqL22AqmfV6r1I
di/UMT6Yg0eXKr/M1T3lUUddrXypyfpdBjf70385W49m4xi5Kqe3CSqt8TBFeEYKWOp8Nkfg8ttd
1FWVvqkyeN1tFp7aUH6E7qX3xU2/IPdCMRq3e6PxsOow63q+uTKQl2YVigbYT9uiriHvTe9gwsr0
ivwCE531y3SAgk87LCnZeMTF3zO6mTOFXg+334V7DqZ/HmwHF92bYq/0qS5KqdJETVuTm17kisbL
OByuX2666Aol7PYtwepWvC1FtDA7R32D14CsmEBUkiBWcvvOHh8pQNoh+e6G4WvYzOBNKpyCBagI
WncaVH9Vpw+n4CKbYeehP0mxfmd7ypRe3m7eBtlTevHTbvgXShMmNGSB2PE7HOxy1Kyq2gXksl84
r/h8Bp19/NYHHAUM3S3h3VnX3zhIKgdLXmdxbk9xVCAUP9gWx6SBSQcs3JhdnxFIeuO3nevwEFPG
JJVYVCCGzRg3HF42uJgeJFipyCKyt0CFCDtzClAd6jR/k2sp2FJUe/+GFmg7FCh1Y2qt2Fnqg3Br
3VzcIiEBd/lKWvvbabA4BtBTkXtCDahzsNcLUCjtg6Qu56NnuVqeAF0mgHYeflef2HVYY2tfsDki
OgT4i/TAUutqt2pRiMYwEf0MHZSOb6lfjg675KfddY7eLhOzBXToSGXgFqz8olwANIlSmTfDIwKz
BloCjtn9YQkQPYxOGqv1YPw6As6i6k7AfEtvAkzfFHjo3ADlBxAk3/tp6LX++xlvAwaSsbw6NeVw
KT8ffdkVywNYX/0LtViU+QDe7eHGw59F80SOjo26ufTo19n0TQHZhmKdvXtjK8F9sJQQVcffmIW3
Z31ZzvUwwRWTlcCaFGWZXWBOLosCkm/xV9y8bVa6053ZuVbIWKAkAFCbitnq+Zbh9qqJmX51O94N
mXDSv8d442L+bi9qAKZkNjkeuY7I+o3/sJe7aNPbcQQ36JhodIHYabpYBs2MV6MPeifYuZhn1C3V
3VwHXTG5iNsynN0+69WLk9pKublY1ZuotH8tvaMYGTdIvNHv4B6+g4926yRJNOItbZJXzFlClome
3nsVu+M0x9b65nTdo//JLG55R+g0VDt79SiOG+elQsynucDhEkP0d1G1Hw/VOUbbxtyieqhPlTRb
w4T37ISvpRWgVewDMWoP8k4hw37b22SbkvPZphYVnBGghyOkL6+xJkCk+iQUB5lf7oEqLdj9jdw8
6u6otK+69RusLDazSO76M27qzexF/4Du7IhXbEueJt1bAzrS4wWSIt1zgOrq5+Mz4PTo79xfJkdi
aNlIVBq4PwDmsm2sjT0DmMhRLEAXXd3t36CCqTOncE6EjTifwJVzsUvE0MNhqvrEl39PK4pmwdK5
Gj79bTolxzhOOYR7iLEilte+Q9ls21SwkihS9NAmYce/BPBx9kgeklWD0aqwpHBtDY9x3JhN4QE1
bPXwd/z0iKgfTFWq0PAazj9eafL0oe/hA4Y+/xRYcH4LRxeb5Dwp5SYJ8q0AdizfxXH1sS9sPn40
c8xeuKa4E0oOUkY7BJNPQEUaTv2HkwpOc5tOBYkR0QyLYuGznlXMfG/zJXqNYXbHICqRERxFKzo7
C7tOa71sBAb7fXK9vh5Evxvz1BZ78fRqiIMteJA3dubs/A5r7GILMkek4Gc6LaU/JK79FEOaccke
wYaKk2LkI06PpgvHiQikyQmGdxflhSVD2T7ffeM/wGAlxGDCWv8jdVQ3F96Zdig/76qhVIa/qQ7l
Snj/zPyEsXZxqVxWdep2T+7ObSBED7oId0FBqIIKYjYBt4COQW06xeVCsh2niEsP4qzhmEwXdrTP
kgZX7or3bnj2n147LnQFb96BKmp6ao/SRobsVlUfg4MHxR3CRoPb9RmXNJZlyCQUdmRaTXDe6V14
Q8/1yRp7wNIH/PvMszNThDcqMO3YNzvHlryS77AYcoBuPQGxEmfooBGSqzt5AkU+wcGtDS33QaLM
00jB7lNfcAjXhm9EYAd3btSwScUuBS4itfzb7IFLpVDrUs3q83dAVw5WR19MdAI9FNUAC+mO99q+
67O+DKEUSkxP/ohmN7SXeES3aPAJNj28ODgcoRfgIf+gGtQ07Lp7q6l1TT0i3tTbDG7MgGhR4W5X
RXSAaVjeAgcMLdcGECT8FmLY0n4BE0kt23iCa+TLb3G80HLs6lZ6uN6yi2FP025U4JCL27hfvKud
bOGVhcpwIX883NvbgPZkLL6uApotgPYawSM4TohhzIpYdpHCcuY+iaX+Wd38ErRdoXsBO4Ef29Qp
605AVLjULcr9axv1Cg8ODrpgo4+D9+qzOszKqPLWj653qNt73Cs7vUe9c7PW9EhhIw4Oyuo5q7tq
x+fwQ0IfzWTV2QP5ods2RJUKCPFm9+dXUcsu1s51kmyQM/SSxY8McNVdPaGdABEaTvioV0GETGeL
ord3gxZnBedU2hgu+ncQdbCQNja6hp8ouJJaZQoss5apkRNINMkB7eh2iVrY+c0+fd3thdO1l3ls
rHlp+09RbP4NXbGHhPuodJd5F/abQ6RFJtZUSZU4ng+If6fR8013NOvCJiWEfqL6tc0b9LtkaXeD
E5nctyPIekGXDfYW+ak8BrY6Zz8cVHeqiv+zO9wjOQI67/pUZMIlWdfLcdDnOi7xvfERn3Fo/gLU
SLypQ00yT2MTe2z0c9QjIQM8dw+5b/Bb1RtvkPuUuer1ckDwzKnDD0Rlqq7l+A39/u3aF8qK7zoH
raEJcGQ4RbLFe7b1B+cEN2Od0kxMdkp7KdTzLGeMa/IAI5f4/7sI08vJxm4qRljQOFFd2d+Nc466
NpGBuzo2vJNTZE+CV+Zt3ksYxYNSfy2qVIn64EJs6rCqQ+CfXbpNu4QsaEmqT/5e3eCChlDehD7b
yTboeDnBi7d+mruu+Jh8VDXXFGzWIWqys9nigNJVtvaZVFzwgopyPRIfaOFWIHgcJWtLE+shlnQY
WGmuk6bb7k2Xg73b9fdxzQUa9iTOFBxtWj8ioGZYgN2B5dDhdbIbVLyb93Q67ntWuKUOP4VuwS7g
ijVRwuG6g8AHFm3LoNw5LbyJ/uoOrgCmWziDkjcqBHgyx8fAyrswcBnewUnzrMPW7hyMFrWYiyXA
KegF1kDYtdAlhL3s3HvGm636qxDu2+PDuZjgOCC2pw9OjuW/0xdYHn+SIeIY4k3Wo2u8HcHl7sPb
mpKSboAEwRJ3m1G9feFMye0wWcGZZd4ViEf51E1lhbuPLUWU4+6QpISuRGekDHD0/rAwFW0xzbKD
/GglzEHFf1E3JawZE0Z9eDvkJi7CKaypWskTmXaNEUIETRGfOns7Ve+vSqMB+hWBOW5+Y1K6V3dK
+S8n8lxV7RMPi1NEXaj5pX1IfPIJWYxYoT0uvSnxBR2W9PVVXXJCq3pQwQ9dmlf2cTK6YgNmiNHx
wBtv0bPCLjIz3foNwO2kSt5ZTb/CV9ChdrtJXwDAKXiTPqKIQNToxokrBOvaNEXJ6d4S7qNbScF4
VXsS5ng7PGJJqP7I4d5tC6zUu6nxJdzTD0Q6J0jXpebsSOtUFt2AijfwOGRTEhu7PXGlEbN4DWpV
EmsWkEGOG/4JTZyGJLTiptzZIS4rf+/1ksIlghcy3y8pkca0Fkr2Ij7OKgainLwaoU6o8gjTU2bu
vfVAugvtafituuQY7AYXs0g+bdNoq0NHFfGovKs3zYiafvfs5EHnTVcz/bqbWoqTlhYt4cV+0kBD
zKOGmhmrGxFstWVRe3Oi6zFsf53DpPaTg6IbvLvdaDibP2FrIrxePiqr+FlrIBQ8BStM8mI8jOrv
DEmJEGJ+w5VIRXlSZwyvy3jvMGHY6l9zrLDTGBcSM4RqYXRvxYfl44RrUTVPhGHGO+Kh+QG5TmYp
OMq+i2RtYT4fzL7Vb4ErzQFjy0JON3RBVbqNR4q4aNHHVUyZPIdVcV7TbR+/CSFev0r/h0pAeImH
wZWaXBNr9RhQhFZ694Od06nka1Ls0n3QuOmW25hcwSHBY5Kbg935ypNrds+O6R8hPofj2AZFQP5P
m3A8XW1tCGN0d8kiq2K1L6DgKsxNDT+pB0SOGvTqOjqTl9fEYxmchndNUyjSrXb0jFnE9CAAu9OI
Zmto5uUhFqLgNtkGXmUT7NLcbYQ7h+FDPwloJR6PPw4DtamdQqVFefACylkOzY3t3G8Tpcx9enr8
vEmUuNA4h05PpvCvDpTtseGqlW3GLZIFaI1yNpfwZmkESqf/OvlbJHR9uWDk8+/bdHsf1NjFJ9pk
yC+ghaTaTF9UBBMcvKWbQt1+KvbIoufHi7D41dnhhHYRZCPLPNJj2n4pooaP8Gb2JwcPTb7Rn9WR
hjREuu29S85F+gr5c9DpH5EsH6TefnQfCZBBAVHwE20cZNqoEVe9BaNGVR7Qtt1pEb9/eaOD00Ye
4io0ZwLRL5o0VaJ89KiqIqBRYphnVoZbCenOaNteQVx+G8Huylp/rvhIHwS/7tiee/BQHkt0DOVB
U2DkG05mtzPZ/TWiY3qR1h8fo3JPhE7dEcksjSoOMN2uZxmL1NRm2gke/a5kMuC9Azq/Da9WESst
tzm7rhhad15dsxfhRyDZrAw/c+Y3P4YffGz2JfqMT+jsa9btYS7bNxpNiMqr9JASxC/dEcIzyo72
H9kNINUiZHSi3QrbeIJKaKAYSQ7OB6VU5fP+gmjhw+Nk0H19wqg1u0hol1H5q3gb+/kLHqiAeMQK
UcHZvoVb0f7kFrQABX+EdYO7PVjoitfJFqZiE5R/rMJHOEKgA/BRuIag+gNjo5KeUNQ53hjQnH2p
/of67s7/rO4mi7FDUz4mcNdIRv1vbRw31u1aNnZ3WglYlEZPnw4uL7QHo6zcs01GC4eB4ejWQyYt
6jwEVGGfXJACXdQUCS5eN2nQ5uWBp/qMa3inm30c+IIjjg5G084hNN2mYx5AmOgq7IYYlZzFLnSZ
60mu6CnRtbEf6ab255EmB9b+v3PHGGT6v6aO/f81/rdMzbJFL/NGzhpJrcBKOW6Qb3QFSqyfRe/a
QQVLklHVELicPOIXWTDi2MEuu/QbI6kP+Xg7zC2LFkuIb1z3hPB49UAAS6IguNxcAbEu2bJk6Lnk
4ZLhTtejO168Nnu2wmVCSW9H9Wj9vogezkdX3EqAq73Te9k3JND/o+zKdiPHleyvDO67LrRRlIC5
85Cr7Vxsp8tVLr8QtbVIURKpndLXzxHT7bTdja6ZQoFgBIO0nSmRwdhOu20eihXUeXzN84ZZIBIA
r+umPAxX7Mhwou+/INgLqsqAwAQUQcOG/Qdfd9CM/BM/oKSMg48zQVDbI+rFYDLenusCCkm48Tfh
xl3AzwmDc4TdYITpBvvrHKdVrMjyEYfzCiaeUa1Ui0tM8T0+2Y///1VC8yB+1KpRf7T/PU/7ofRY
i5S3//Pf76hPqsD/jyLvZjT/Y4fTX2r1rf32jliXrWjH++5XPZ5+NSj4aVd/kfy/Dv7XL7sKQj9+
/edfP1RXtvNqKeDT3tbKBLzqm0dw/k1e5h2/FZgHkOv218//emi/tb+av8z7s8ZmhGqZLuqnJmHi
4wXEezf8atr//Muj/r9DFHlOIopM0XOu6EuFTer9OwBAYhChNK/nY0ajupZjSvxvAMcQ1IJEeWSg
1/j0/1NeM/Del9cMUb7TQ/11BDX7KNkZxP5cfuRNUb7cy+rSGyT5VQXqQEo3eDRV7q80n5Kt10f+
4xBWPuAG6gRGeIy6seOdR/26DM6jeS5fRv9url3KCv/dXC/5JlKFS2mvq51t4jyvYMJ+pRMzosb9
3HzgZemk/xQE5hSgJsxVGk71/tLkGjW0L6QIC2en5FVSJcGXVOfFPogSHAszWY2lux4GTrd+VIVf
fNr+lGU73KYGVfo4XytaZxs5DeMz0dWybL3kS5+aDUmytsX7SifEtrCJ7caxYjvbi3TCdiVLoVld
aMm84Kbvs4Uc3RSaJMN1rA6ydBUPk7czuUerjQcEnJ2ledTdOoq537UU2RVyCcp9NnG1z+eGM4Mt
x9Xh8sOAJW0TiRoeSC0dmJvnrr5K0kHu7VhujLMGOEK2TtOx35hgio9ZA9dXqll85HNvMsYs6oTg
5uBtVRM0nxO3AiJQruRWOhwmet0rVGVHwxyJhlYIRdUlbrvtkHY4JIoI/tkKuN5B2x69tJ2OQGkM
HzwlmrXfM5xzpiYPPNXDIdXNY1UUbOVyl/QnKbPmxnBAZpDm1Ll5e8Lf0V+VQsCUMPNsM78ri0Rk
8FnMvAglJk//NMkulJP+KqgV4EtNoFCDU3Tjbojl28bytE/NmwHL60P9+PKdx8FxzPqr0BsQrxYI
/sCYQ7ZNGMEaHEb8wTQjjJtDY1aZP7TbSrYBcEr87kbTAdYyrxJHINACbSie1Mk3cbAkjuRfZE5R
sNok/U6XFW5tvoGKMDTZZ9vLX3vN4Igz79LDuQibec6jtZfXYunRkmwTzrrZmwh6KHuyTYskveo9
4Av1E04Dpxn4AzWyvJrqHrDoxo1PuunrRe8U2U9uhnVb8eK5ZfD2cVRtPpDWZ/s0AGQIa0e2UV0I
Zyqg4r3FnBK/wEOvNjr31ZGPXB1dWqvjODcVHcgCaC96YwfqeOQwTs4jgFkli7jSP2hnDhXLn/2s
GPgMfOCgjHf+XJYAi1wqOjk3Qaee8XriD3ol6zKs7xHw5wVTsZtIG6BkqAy9XVbmMkVRb7iRgwHq
qWWex7PG+x7pgl/RgsDszR1EY/ZOFm+J88NpC3OQlAXHwiQAkqL59BloxIhwrESKUuJxiuuSR/S4
SIkc75KJmHNThivMQJzPhZMaxAxU9bRlIURNDsdd6EMTpqm4V0whumWsix9iSK8MMH2+kAYu9LLa
ynkfsQ12PbYj8z5iycJuJhcaX+At8DTh3ay9bN/2XnHgdUhXOG6mp5S5+6jxo59cTA/hRMSXApmX
a5ewbK+mujgIYCKfRXsgvmZhob68OQr/pniV583Jf5cquiHKeSV+iJyZcMaPwkHzseSrV4iOA3P9
l4xEfi0SCc+dnwh94+gIgVfSB227H+mPom/ov3Q/zm3GSS6dFiHTYTC5j12VnioymlvUac8e1bBk
RVMsmRqB8zJ/zbbxoinEHlbIfZm3Z37hK45rzCwSzzOMg0LwVu4y7XXGhU/8CRYJO+P3P6Mq60NV
DuXDGNdy0fRquBd+XQOsh0MBjVr9LZX9TWqC9HOROKjrG7Nik9YxUJ93rUjlt6YAZF0rVHwV5bL5
7DjFdZHBbDW1Dyadyjsnasmp4N0hHWn3NBLCr6YogluLtt1T2VfIWKobfluQJr2qU4rieDU8Zkk9
8ueeNbAEu67Z92U8PhSyuqMzv4kRvu4WE7uuBCm/TB3ulDO/SzK6GdvM3zLgTj577e0wGvrERuAX
9wAOQdwt2GkfXreZFo9pEre7Npzkig2peA783yH8eR/uO3j6KDK5UIIcyCLQcPAovtdtpiyIm8iN
xM/Mk4HEndu5y1w5PYfuBJzs0YfOoFlw6qYYR7kan908gd8knbFImjE48dT5MuKF3XiDylZjzuS+
Dly5L3T90rM8Jy7uZDnBSfSeb2VNFxkUBJ7nXoazqLqrgxqf+N8sZ3luk2017+4pCWG67rph77YF
0gXqOFsXakqf2ii7pfPLTRi5q6LQ/WJFfR6+iPaT/0ZU0Zz+VE5wl+nC+xKxUa09AKysat6mIUeI
sjPp8i7uBuA+ZJshCxHVM/fcPJSIs+z4S+/96Ec5xwgAwSnMeC+n4sa78esOhv8ycffOOL1tEg3j
XBDV1x/4F1nJtLu3ZETg/DUFuxJyHOHi/ZvlLI+o8tYfcnNlp9qFLf/jtCJxT470h5VRcsOmfPyE
wxMJNDHwmKIRuQGijYfvqW4PE9DtEAAsUVFbOB1ugkIvWpLUJ08U9dIh5aOXmezW567/+EpNSRo8
ClE9+n2R3XozNY9ZysdJdZH8P82b5p/wusrl56X4CZZ6Hbv8vHnsQr3+ZqTM6bXUAqHvnuCHWKfw
VBBfrQoapgfLs71LI+1ACoStyDMvcn8nzA1jv0mipe/TL8MZfAIYhLifRF4ILAD64UU2XDg+rwPn
p8jch3aq4/uYZtmhkYCzs280VIIfHcA17qH6iEP1yo/Bb175/SSGpar8cVYhfhgqkjfylh+k9EfO
vok6OSVtPnULvNwIf319zM69medOTbXORBQuEt64EJwfajtsG/u02Z4VxOkYAqEoxIqWeV489hjC
vCfurhwFpbjKAXJf9km5q2aluFCBu+VuIABqB9It4/y+9bIzpWZWwFI4OkyhdoI8Ty2SgdhIdnnV
NreDP+hlK2Txo0LEW8Yi5G9BTV5fJCLyk5Gbpo+jaxoEKFPrRVCyLrQOfqMNkPdoBQB0oWGAsyUG
2D0wVwNb6fLNVVMA/poSID3+rOsmPkR+oY4D9PGjv7X9YJBNsLKcak1GBe2wTQ2uF3Pzws7qJF1n
VcMOTgqM1iJ0ydo4prlPBK3vLc+wiKxr5uKPudC6q39UAE1bAHjyc0VHeiuAO/XZ9T/nsu0egU9c
nGTpI8oY3Lhr4aRhOV71mcQVObkygdOuLEmKflqneVNvp7gjn7MkyZcTLfOdHS2VfLO+0W/WdwL3
GviAw3JgHuD3GGu3Zdr0h3L4zeuSvNe65g8apx0Nkxkpdcb1+aB1dXEZty5Py19R0A0b+/nZTxia
Pz5UYry97/TlTWA/48vwoIJ90JTlzVmONx1CkKHY3/D5Um0GBpuSFGJdRGOH2PSZ2cd5/9JlLJy7
wLM6S2kS/eorIBcCgSm5Hk0Bv3bcTt9auDaavPw2TQynCsDJr7siBLIc8+7seNFwxE7Wvj42E4uO
QCNDTlMfT99YIz+ZXJWf8jH9sGA+4oV1kyBM6uWsZVsVvKeU77tBHyx1UdZ72t91XWx2tNcAsOyD
GtiieHRXVkm/TG3D8jzVd0IEOU8JrPiZQrxkiotb0glzcln1aTSe95WSHlHncTv/LanzRCkiUAEw
5eY1ArRCbw5IBQk01WNZ+/5DEDNxEGpOb5pn/92qs3wd4G3/Z42czOZPhQ9Eldc///Mvu5POBiff
JwAij4OPO6nuRkWhB8Q/nTT3iLMgXuWvrXFGedu8851PlpASAaTa+aRFpB7E+K0v6I41WXqIoho3
s1dS2/csG9h51L6FCRD+XOh8ZKr8fRDm6VWjXR+ITugFM8/2LO8yqjSDQ/lVzvYGMZy8chL7gSaw
A4S+2bRV3dzKKX1p7IDqEgPDzJ88KzJB0V3aAU1yg3zZeZ43M+0yVtoKJnJMFv/8GUd/Pa3mFw8V
VAFaE/uwq71XO1PSC8c1PPhJyjZdNkJ4++61iRqB08LSbRvihqbTddCK5ubCqkp8Mbnog/UkCODI
hAyPsoFTL+DNIRw7gNbOjeWLLIRLevSQBvl+wI4aJAG0tS/WbQc432s1CZofXdVn2MqQAWCEd00A
Q3rbmK65DebezFdhNF6dZWUWytuwk7s+7P3HyVfJHaViVw86eAzkGN/NY5UbvxlrZioMh08Kz+Va
+U513Qw629leNiCEzvby195l9NJLB5rtpI9N9p+/Gy/46wsQ0zgKASrkJjDJhrP/4M0hxClneTa6
9U/ZAkI2XFOdbGo+Ooc8ru60Y/prS51Z1GPTogYa9CpFsvoyP9OztB3PpBhvBopA6DJ2DkHBSb8d
E/VmGTtgZUXkoya/gmMXuMHwMarJ+Ur88qR0jQBVGCnHFgkCdRrcGb+sngem4ZtoS/fB5ROgBpXD
DpV2gdQryuo6jnhwkFBc196Q1Q9BAQhk4KGmz/OKXFIUcK/3IUvlKQ54vQ0dHSzaoSp+hC7y6c0w
Pom+AHihQ4cbL4/YnZXI62g45hki3lv7uM6Ppwk7d0/tMztUI5IHgjTfdK8jF0Hld/kqSHtUYQeU
9X1ikOVVGf4QVgl/AFCZvxJJ3Gws71WiNRUg2Qw7VbMNh0y8BNAqE6tmJi1P5LTYVAnuX9RafdJX
uoS15N4KWp6TZMi397Lm3g5c1iqs8aj0EQjcOO1NWPF11cblsZvVCtujsyaiSUl2XoWc+/d8K2EH
55lW9DKJzDPreebrslbC8q2YL8x5Wcv6MP39sk2ifqMIxH952IkPfctW3Iqw5X8EnG8j4WajLNkP
OSLF2KMRwrenClYyF6ayyIuLnSUrHL4LUmfTCqiLkLHDHwSzmFO6PItbITOvYSUv4nZJS9olY01u
cz8oNiJrx6MIA41EE5Z3R72znGkIxqO0bKoRu54OLuqmQrH2F5dxeE7gBqOIIpg8MR7Pwy+reLDk
Luq6IGuVrnUNxQ1Wy67ee5mqCkBNo2ubxsnZDrDalnCHsN6/Eb6IjfMId+Nk5+RroTWWs6xzl+HI
37Q0YBvW5OoARWncaNybET/Sq4Pl2YbAuge43VkmHuheu2N9HfGWv/AugjxpX1awvEST5Oaftzv6
XuUOKSxyUP/cEOWH4DIKoo+a4MDi2q0m893U8DLA1WuAgxyFhhxwPt1DAwHWOW3DP4KeJ7spc/sH
mIwRFEaLYWlJ2/T6U1RO1ckSvqi6FXBL2caS3CvJIc3IvaU6VvYPvWB/yLzqdn7v6CPsuuHZxjaO
qLcxDM7O2s/OdrI8TviG93M0yqtcYC1oScfWVUKQeH1jD58igYYgde7CMY4TRr0nkzFBphvVG7jc
yCHI1YN1LNhGy+IuRQWfo6XYSM06D4CsfvZEZHV0kVdAL1z2OJhvwswEK9srIhN/qsZ6P8w2IssP
RxkimZHFn9oY4Bnv+cHg4hjIRL0cPDdlvznBgvfaBXEBiRq6wVxbNvI8OBM/aBcy4lXrG6c/DqOH
OgwDkJa3eZikh9rz7xLeecA1TsSwsLy+qa552wMpPao2VZA41xHV3n3Wzy6a+UCAH+YmGmT45SIB
PRoBVi4TV5e9rGuAqZ57ffJx78ybUz8h3rxpgPQxO8eCMeTLDh/QseOtf2cHXJjT7/75yfbeP9nn
jwFl6qk7/4uAXPr+HKfGaOAyu91xKmqC5BeaFGezreuraK06jYT/syX29bnK02AVmqDaRzPr8rzZ
GToHHLYd4Bq1S4Qast/EJoRz1ZqL7k1cCrNRHOObw53Mhdb/4WUMcO/zyl4gLTBLe+dhYrSeYWTF
c+0t8z4ZkeNTyG2VMHf7J7vJ+xHD7t+xU699YbtBJ55DoLy8SjdZS1dEIJgPF2T7vhQ0EY8+Nspc
5QgqbJzFMPSoTCA9gImm1UtvnHlDp/mpTL1wNc69ixxwOsrfKMte+P6yii+QJIBLt14C6FBB/OGL
TJMpI4lune8SuNMtPBzBwqnjauWpzqysFnvRduM+Mcf42TJEqSFqtd6xCCpg3E8v8pZnZwIB3BwR
oHNeddajz2u9X//8Q0VG/6A4pqQpmvtibnp64m5Y3Z1vNbOBAYb6CyeNC3mns33YIfkHJ8e9bHPy
kDhAkm1ChahalpCHcoqyXVThAbWjxjPkYZ4QMmgqlgW/LCYMyKJpmnJrb19OIrsVTnVEJM4+9rTA
juvnHmL3ZpKzP0etf/4yav3zdtSdhT/M9aRbPqpiQA6NNn+w0S/uuMvLc+Ok/c9JS+/asuxgh6v9
debXfxReU97lrg+QrgR17OYsvLLbZAFCn2b7UtY3EmnnI7mtRoC104boNWlY+txQZ1kzHjzhpr9K
00ptmemQdKVr/gB4V/7gSQTDpa1za1lGGAVzl+argWTQwlFtbZ20XbnhjgB+FTa12ypM4ls69zRJ
0wV8LgjIex0wMgkPlTMtrdiFbxfp2hKpCPN8OwCPIooduA6uQ4KF066vK/hAJO6bmVZ3rhP9aHFM
PI29KjfUI8D51Xp8Yp26jbp4OEnOf6OqAeXm3e4wH9URDQFSHiVxGIRwmb3f0OLKb9qxidT3ZhwQ
T89Yfd0W3TEzo0SMbMnNIVW1OdiekmUDaOTmCBNhQ26s8EwWA8vGRRKccjenh0QBq1knCb9pnaE4
0GyK1rQszAMUpWRRC1F8o4XZyU43uC/kSDrqpf+TjohcKl1y9OFmOsAvXMJpEo8IVYCCXU3AhF1E
+VjelRRZR3TadgVD3GzvS/HLR7DMqhx5sZxmTerSRFwghHxuLry+1AvXM0j98RNvneC20p5UH12X
rL4qfBN8CTKuVqMOyTXJneBLG8V75if61OXjcMpatsP7Ij9rekvpJPf4VeTe9mwTT/WISlp9u1NN
7l1ZXp30CDrwU3d7tsQiluFTrhu2vdhurbn3QlpbrTXlvspalpWIHOTRkL69bnQ67i7N1OtxV+TF
FSC8/asA+LWI+38VOdOUIwYiAuQ2yYbwdoqGVVcW1SGYKctqsUXt3NYcLIUH8oXfKxcBv5kLgMZX
nhVBWMCz143NdoDbsP6eBS4qPbQmug7KCNYEPaZfi6BE+Hckxp0ai/KLV2dnvmJMXY88Q9ElODm+
BqqBeyPyktuwKKN7LwQQ+cwnsLlvZGLYtnQoYBL9kU+Ip6+MN+56M0QPZaDEY4saKLMPJGw8S1iX
RMhjPo9YIp/F0v6NWCo2VZbw9T+rCNCJ/vJKQeWFwZHGPo4ZQBW/f6VMMJQ6Kafge8Hxvsx4xnvb
OPGEch8jDLwXXsjbEemf8K2eZco8d/d488jrLCv7gbTyxB1RxqDAn0Sr9oE703iT9Ql8bXMzEncZ
hji2LqxINECTqvzyqvJVeBbjQSQ3kdvES8uDLdxbkSqpNm4Sm6U2DXLfTZV8qiLHXUeBRpDQTOoJ
yeyyjRHDOJPZWCLERGlE981kFxPvtnfDg6Ukn9SnlJwnWk6BdFmWZaiDkIgfmVuUuyKCH7MLDVvY
qIpxvk9/4LkzT76Xu/AcgmCoc/jGh3ldEI87MvhIrXPSr50s5Oem752153PcFMaUHaLJ7Vc5kTCc
Tum163XRz/eikuJSEc6ipOr7lTBm2MY1p3Dm9/wYz03lwkPouhygvDk/RqQq3IUdtfQQmyNsF+G1
U/s5irzMMklP+LF2ZLsM+Fiu38yrHJ9u8xihZRXn+W0wtc8TTdzPWYQzPSzgb7FkrYdwSyUv15Zs
/Bypk/HAtmfhnCGDLO/rnSVTp3qihHe3UVp7n7lslnFAfnWsQ3wKVP6HkVTioCPvyV5OLAvhHjuY
a8QtVQmCt2V4Cq3h3toXvGJCYpcH0+hFWb9YGeyoX8E++sH84DBXXRtPxDcJjOzIDe3G7KYS4TU3
yIHMfFQE0GOzC+YmLXSDGBT0JiUVdjvEnr6ybM+KWQlL2sZtabNjzEORRIlchSztULiQ0WCtlBBP
kUIFOzGN00EOKfucjLec9uLJZYTtJlYiInkm/aQIV4ATLq4tqdpy15ceO2V19pU10TfpjXSVRszc
JFwVjy3Pd/WsAlu+mPl+6P4tn2KLuhFOgMTMOcLGRIlcW9KG2dgAGztwicS58LqpvdKoSuE0bnBg
Lke2iY9weEtemmQefREhyIeqQrG1ZApTHoKj5+G68rPDJK6ZroJDlmTVOjUhsoymID4YWJUW6TBU
X2EHQ9UgHiE5CIb2R90ht9aI6msonXCb+TkC7idXf6388CBwsj/EIU/O06dZ7MP0okMJvJmPG3C4
JiLbiyoGIPFrRF2gdLbIChrcWB40Ae+2mTx8D4ivG0vaLsmEy3/cpfKWdo/CMIpEkllN4IhfQaEw
p173GWIiLA+X2OzWp49Jp96JleRJDlCTF1w7yX04nibYqlGrKimdlfQDxDQHHX9wk4rNg9UcTsf6
6PafTwiPzI7jy5UMfhBYpIDQgrB4XKcJApXenxC0cMqqL3v9rOG9WhbQv3ZuL8p6EQgP7bkfMUJ2
PdUoTsmjcEns0FnADp2bmgB3dBDIPm14te2LMj/7VfRMxng211Y/ZyrSW+Wg3JnV3qNevYxmfaHu
E7yqNiSOv8bOdU33WNNOXF/4l+i64c9BK2/D7C5iiTs8ZlNzUj7yTEspHmWGMjZ9MT35Xo53ShQO
LLb1+JQMyJpI4LI4ymQ4izkT7Q+FcZAmNzu/oV24G0ZQ7O7i2L5oQh+c5BfhD+rUB/KyMs4plO2Y
f9BlUd/0+zbI4tvEtEcb6lKI4d5z5PAlrEm1DrO83SeOTPZOOiK5x8mKpyaoj6KBv6qz/o4ybdMT
w1m68HRb3YYEuu/guzc4tcenoCHFVTPWcH/NpBXzER27116PpAY2oigEfOt3l2c5HYvHXhv35vww
B5E2V0GBC5EVsU07P/g8Uo/doNybC/8ia9c8vzQOUef1MjXCxzlx1BKYcnmCYwXlZRuCNMaEZCfb
+IV4nopw3FmKDV58x+STJewcTpl/HbQJ6jHOc/5uHVNK9zcqFpkD0T+8QIGf4AqPuNUgjv5ya5FG
NgXjSj+33Ee11bHkB2t4Ms2IHFxcPlakISgNZZl/N2wHWk2+Nk2od9Z+2Ca3XZT2J0tIBAusfBbz
rSUd03kHl5nT2XYppfurUjTd93VMrkaPiCUzhiARKkFRmqDSajXUY3RVZd0XgavPWgmOmFA4c29J
OHhIBJ2CL3EZIkVn5kXzZTIbHYR3sGprqWkMUTuKTQiXHXqNHVCpJkQVryS8j/m0tr8UnNjlxoVl
bm2NoEx1/B6xUctIpcODlajDHP7IMlfXlqxoFN8Ms1XAkl6AtMZKigGGvKnc69CsWmhLx0iP43Gq
WpjNPe4O67Rz2iWPuzJa2aHGcZ8THYdXY5KikFmawkM9lgB3NsY7cdqgSBQsAadUjqg+PPeymadY
7B8cq7ZT6SU4IwWis3J+R7gPL+DcNLO71PJx6buz1CRQh5BnyS6OJL2bnP6r3ToalU6bXjvF1quH
dIfIieial+y+zU1zsFHQrV/Ka57UDPEv2NJt4xTsXkraHCx1kbBR1HbW6xpWQqQGSfJ44xeXfdFu
dr7X8EPLfn5gW5L2Pj/ArmGJy5Zp90c7xrqfl83S9qrw0DdxHR3nw0rHmdwHcD3f4N6I+MqMDAfX
U4i/jHMD4xAX+FBJ9rnjIeoqtZX6VhXtXZKH7I+o/d6XY4TAOk+vFYLSfzat91xGSfk1lRFqU8J/
d6N9XKh9J6CH0c/oIaMtPQjSqOvSk/exLINpxWeeHSjjh4hDB+xdZ76AmzRblr0PLO5XO44p841K
kMSc8vs45eGP106eZmdO9mdnHmo9euvwXu4iN48PDqI9psVQww7VEafGVQTMxENSwKpqmd6UAxX3
IiPkRruorMi71kWV1ZCkK8eVycYqB9h96vsMhVicGFbMiewv+x/Fp7GBvodCLFZf6JtTy2NnTT1E
7g9C5p8g/+SxsPveiahY9B58lyRMmhvq6mBd1XCJ0qJZWAnVeWLV1rU8FF1HjxEL9VJW1L92Ytg2
fcQf7TRurrt6bix5aerK3Q5Bzq8vrC6SwzZAFtP02aubbgv/zRo+FRSFg3P9ziA46i52MlTENhPd
9jR0UK0pzvoNryJ3aYfDWVAYnuHmkcIvX6FslchRJrwPkm2W19ONV5TlHqFGKBLs1Xh4wjBcNoTR
LxUlP8xEyl9aBrBhIzJ8MaXjlVPV5rt0EJ7ndw1bjbCgLuJe1Q/K4YvE96P7vImrB5V1Yu12Um7s
YCBaesucZGMHLSv1SmfRwnp1bUnHzYcdSVEkqxhkq2GnyR/zLMgPU6XLlSZI8dhUjVusRQHvHs/h
K3TDCC5B27VM28h5+NxzfYL84xK+xIuMJbHdRts4NM6NZNynyFqtxQ0X2ZNRJrllVZHc9nOv8oWz
dKUe13ZgkMpcsTpFCa1iokvJBLaV2IxPvg9HsKFfdO+zXWo06szCxFMVYTZ9nso5UZP42ck2qfPY
sYrdObBQnlpSmp031s+X8aAOUdRBG39leb7bfIuVyeYCW4hZ3uajgOMv1d9aUqB+VeSrvRhcevS8
cVjiSSl+/I2ETl2U69DhU4Dr2SmFWyuY7SCWykj6hprHoGkggmKWVB5qWr9S89gYRfJXAd/cLldd
dtchDPv8vlU5LMQGDq6zum5zWcqm37EQMeBMF8ex9ZzPJG6WdT31n5jT9CfXA8J7rpzPYUnMvgpy
bzHMUpke6DaruF7b0TzjKI3YaCSsaETE2KV9led3Xou6Pq+Xg37o1bZm2ctvkKVBsW1TVKBrZBzs
zeSfuoJOOb4ZgbpGESIXvCFuTraB+/9otCLrljW3xMZC1g0cvhwZqetkVv7OzHwkatv7iAxgaYYj
LHJwN/NleaeDvkR2hTPcZhyReuBc2BdR7pHiPJAXnplFXeok214j3e5KKBeVsnmACj5RlP9qEK/s
KfaLFrGAObltH0meIAvM66Y9/EvejjoLg7Kute+szvGhOYqYRlP/6Ka0vunT+A0frqXsoCb1vUiL
4ITDZ+nmQfLJWlpUzJZwyumTpTJGn7yesbNdxocRdNl3lbqxg33aokqUM+VbS4ogQoVYQVGhcl4t
GuvxhvoOXZCYNZveUxlMmglCH1iNwo4hzPA19RCCx1r+He/efe/J9DEEgviV9otg4wpVHcbZyYLb
9LapHfGT5iibhC24e2BTivqnfByvENjan3IEOC6sSCZhbUFQ03M+OPhGeo54aL/of+PatPnH6k1w
mh8F1AXaQxyEeKQC78NtLECqQOolOn8WQi6ivuruvMBpTrL15Y1uZLVAIGx7sjxNkV4vqxypurOI
HZgC+nGWcVC0VyWt80CiflFOy9gkBUqedJcOQoWK+8BN/TWsUYhwoUHb7GzDClJtFHG/TY7T7MqU
GlQyon6zc+fGilgyLFvMs93L5Ddz7DpmrL/+5vZqY5XefV4U5xASSpFa87+UXVdznby6/kXMUIV0
u3pvXm65YeLEBiE6CCF+/XmQs+PsfOfsPeciDGrLzjKovO9TQHb4x/fVNnabqNyDnmtf5Ks8dqBV
Oe0nnOli7qokw7LO7e7W8DDdmjo+bSpUHaABeYB2HVoetAemSik4PeauFx5EDz2/qASNHVDT8193
vZu5n3XD77v/fz/lNqsuiMe1SWoBQAkpNx+BNXMsNsXYT8XeZLFMUfhD+kfRtH51/hrblT2d/dX5
qxi3YIEnmQVNiMEJD7QsyzPVYpNPYCVzQbwe0mzM89YIwCYP2ciKMwm9ue/a9VsjNLS0AOy7gvrn
biqBQ2RCfYFzgefN0qEnP0U0a/HX/kmEhHJfNqS7ysGUTKoWvgxDVrzEGlO+lQzO2hSLIbxbZVhc
CxcYCwC+Tx7z8heelRDYsSTYa6aYjpAMV5E+qrTXT17xnuZj8aKyoth7Pp2ebHw0yGt8UVK73ZlW
DT0SlhQNOAg2DBmm38B8mJ1zCDtMv8Fn0Wf3kvbFVbKivrV9cMrjJFgGQcq3EjjRRTOEkEfMqujC
04l2IWr+hpfjldPSe/Ds1NsS7kB6MEibbzR8s7oweftrYCSd5//8/Lt/cf1Bjg4JAWScuFAzcH1q
sH5/YPlGD7OmxUj+RAbsRZ58h/qrNkmJXsXZQvYy2lvEi/ZJX1+TOPbXpmTqkVkLoYc0tZoyCJqI
vAPVuFHKh2oUSXHGS/wyn4eudGZhNLZbrw+GW12T6lJCjDtuMn0zVUU59KveKrqFKZoG32UPpJHA
v06DQvA9D20yPpqSuQyRAxOMCFGVHiySZeqCChuObbguZQRp8BToe2wyk3ljd9khQOb6eeBIjNNc
PwIYGm/rFOLNSd8H3YTuG+euH9KFeYk/X3nzKvOuXPt+s4+lDc0OLEvrlI3t2UfS6/NSCd+d+VmQ
/dGQTF3MiHAaYToXFXlzvAjCtawC5bqPJZJTTNT77vddY1pMGbgLSueUhj+GioFDNHW0BvvU2eTy
VxzAFL/quJ6NAGUeTE2J5ej4FTLo3BiaKojTzRJaQCEJx4enOI2++Zj7z6Yku3Pml/Qxd6P8aofJ
GWkn68mVybAHHoPPm0BaT+C98jVBqLVVIDzcwOksbpir02uLP0gi7ODBSnGpE+hbsiqt96Yur9i6
7HK9jtKq31uRBbmOUvd7lrkUIJzfZXP31YdOvU0Rx75TgiCz2zvD5vMQlyB4sUui6tHk3E2W3dz5
iYRkYslAXtIVDnsxQslf/YISpOLWSkdsDxz/7PAgmJMGOyhvKpqL3cXBufCr60QS2ekm4CHMLER0
bPpo9le3tO6g5mMI1/YY+XvRNsnZXIqhESeqL6aAaCDCzogsP5XSHbfFqKDRa1pCPiWffAdh22ko
w8O0p+BPYMZJb0MLCZ9SZRdTqojIkb/g02yU3swlz5DiGjvAN77q/CrBXr6i81z0ybFo9M826r1H
QSpqShVPvcfUGv8oIef2WWpz130UIvqjrQfPdoHQK6SFKjLugiS1d+auUwO0A3/XgdoPwWGVgfMl
s3oXBrTaeaUTId0WSsjkfN47PqjveZoVsxA57y2ttd4OucwOLgWfo7Z0dJIqH5cWUp23Mq/4wi+S
7rEI6nAWKeQthp6/pzhP/ggKB4/z0IFUxqGE1nMcOtqmmYUizmEqkMlDXlv0jSTtR0Q6+lKwks38
yskfS3AZFhEFv/U/T6j/EIOgHuA3ODxiUsVkiua/sDiCREmh6jZ8TLrInpmlV1WynmcqzXYmfD1Y
ED+AeWu2M0uvac15+6vVdqDnbFq/xppWNxi20i2r6/82/mtA4gIwHzSNq/dFPQCu2EG09S+SGZFg
ceEw3LuzzyAWTZmC4D+HKCqX6rFqomYeM6IefRzaJbDbluWefZ9XzyPlEBgNyykjiyIihfaSxp7G
JIkiiUOws+quPo6dUz4HQQlp/Dpby6Bjy7hLyAZ00nod9C55lGNwMwdB3Y3QeAJ+/yFVQbBpY7te
x10aPlq9d+Ng327iIPE33lDv7LYsXgMLbC+Obe7R9wp3nzBAslhJ+qe8JU8myv27a94Wv7qGfeR8
dqVseC5VZS1Awg+PPoW0xcLJQMdNS7nvgP5D+EbH9OgiBXv0OkXf3Hy8EbyUb7ZXv4fJQF69CmpR
LI/GZxChwbInpH8cQvD6cubKhywt9KKWCFLYVtcvaZ3AcKGw+hVw7skpaip7PUi/OxDlhxvXGtiO
Uciue1Y5bEOl7D2t63KjCfjljJfQuB6q8FSlARyPqB4vLlDuSAEqeSvSMluknHb3tnFxlncL9YSJ
y4PPz+C88NDKgJpQ1rdwHF/wP2l+YANwDMc6fA9UvvJlmexiJG02tcJ/p/eL7KxLXV+Lqn4bUs95
dWLfXrSxU+8EiEzPTgbdrKk+H7pw3QAItRri0H5N4mCTZDS5K3ke8HJvR6bTTQX1DZBvW+h1t734
4dfQ0KmFfNc1JAglkfC5irJ45QaWt+/qIj7SOAD+0K7jZ6HIk2KjfLdEupIy8FekTN2NxplmXnpC
3vIy8laetPt9CHA2JsS4WskmqR7aPMV0mXj5W1CPK6dqur0oOUSUREX3SPyHnxdTJDiSYw8SQAV7
aoD7qIJ+23Rr5yluTafPWzYN97qx2Av+x8eYzpR3EFa0y2zrWqxdDAp8rcjm7k6Swl3FgLjdgY6D
JJnlF+9e8qrGZPxRYGEGQ6uwr249Fhsr9enGt2K4LiQUr14d1m9t3MzNmILSD+na5WOV+2Il8ejt
Aw9iH5ZThAvHgZh/GTU2lsUU0krV8MDN7mO6eNMuxdQ3cnwATPBX1Vc9spIPpqQiFxyfjLefn/F/
1pkPMT9h6LOX3ANMgHAaLMA/je+yr9tTl9OLa6XJ3VSRoNu1SCaf7amKsgYqSoDUr01jGtAcKGEk
A0yRuRrxOGjbhXbaztuhX4KxffKysTuTzuoeuoTv40wgjOX02aZ2gokOh6gWuHbprHdZe649Tz64
Eu5rv7tJDVheDvcrEUL+GGG6nCmA0t2ago8XAJJsLqaYC42/XxBAQJgQ7xI5ZXxJ+Q5qD4hXmipL
wVXEZtDONnUjwYsOGEC9NK3YZVT/xcgRcYZ/zw5R8J8oIIFIreLldBz7LwBO7RX5WKaF+4j8J5Ix
K8y1sA4b6Zog7natp4V8ZGwNJYBfpantqzS1mZ7dtKwP/9bzn+NMz3b6zN8/4fc4LqxmrZoCjmp9
hHQKvFyRXoEeY9sDCk+JPpkac9EAS0EGEkKvfzW0JMMpwASKKc3tBWsgiicCEHOmlBte8PIUNNHG
lMzFb3mwxkTRzJ0gUQLAcirnPaN6nRTOfARuCbRyyc6h5tGOe+mVFzD5M1XmzuJI18h4tLBi/KsB
0S348uWxPqUM3mf56F7iadeq87paEGHVgJ0UwUPipPYe+wfobufuW4M475079H3s3OSxcXq10kXk
7JxIBCd4FieAl8bttioVWyIaBUJwF9zCKq8eRAXXjJyUz6RQ6SGQiA2a4gC8ImatAHYvQ1E969Hl
c8vZkbKSJysr8gViUi7oJCXBa66C8hQ3y9FpwQRoLWuLrQQMR3LoKqz1OH4P3FLNtOgh0Rdw+igr
9+Yh2foj75FCGUownAANIpvMQyb9f+mB6Ga56CLHXYOX5qzGqkNSw83zI87AMJOo7PwJa9lP8J6i
d9d9lZ1sLxnEKvwNENgxjk4V1FDDLLiorHR2KSIlS3CIghe7slbJEOQ/HAtOhqYHfnt7N3EolyFB
+qqtoGeZ5AJb8AkfipA6NCIbnJXdCiAXUAm4RdX+EyIXJTI+cD0cBjuuY4QI+KyzWkgMtCnUD7Vy
P2LHPyHMLN4ayEXMejAcnmlVQwZWZeKue+4sIvxnLhln3aoAzvgYJLneDB2gLJr3yT4aIO9Z0pIe
EW6E50sDlRn8xaDz4yGhrOOctCvswcejV2tQfdzS28a2pV/EgDWgGhhi5lFzHECnmZl6P2rHhZcM
6DbNSAN8J7662aKGnvU0g1m6wKd1wa9uQkA1RLAPLO3i2cdXCF2e5jWGgs4yIzQ5dGndnDJHRPMY
fNM3B2JWsU1+cNuGb2EnkISNmbtru4bjl3XrZ1Hmp5wI8iPPsvfCUs09rOvqv219g79g6JiqYDbr
uw7CaXbgg73570iQbhBOmMlSP9pBzm6N/0Q9iYkXCky7oGeAl2eifs05rK2I1clzr2rvOrgO1JpQ
L0ax7LVaJKAVzb1qEFtzEDFF3gZ/Fk0rKbt9zSvYgdHsEDkchijNUN2yRoC/jGjHq5ePV25wuYxu
qyCsP1pSffd0Rp8tqAbMc+XkWyR/PrqutfeW3SJ5Iyv9LQmLWwsRuodmqk+A3F7Evqe/QYg/jcqz
shF6Nyf6Uoz2So1lPDfnfRMXQIJrOHK3CrYkC/1uHZQ2LBMCL4UBaY+dJbRIkKukRfMrmB4qeOJ2
UX8I0yLGBske1MGUo7hUh3gIJLISAzSj/73BdCEVwRDTsWPNsMzp8Nj55GKQhAZ7COGU7DBVWUCY
X5MqzKBaRNUCHGH7SMOuXob2dBiybYgBMz787DjEENw4+AhpfUsjar1AowZKpWnjXMYwCzH/O4jF
/R7OI2DGzHB8c5/DSRD7Hw3vb6On47P0I7UJ+VCcW2DQZ2VMipem4d0KpJx8bTVt8ZKE5FVGvrrw
euQPDEoMplqzAkraooVq3DSo0Dj9+W4THfzE7p55ufG9KH9hZUX2yBI3cNRBcbD0A+hkZ0OjKZro
FKZBfY9Vl+2V40EdfKLXxEV8BqiuvnsdxKDZ6MAWuFr5XYctOHbyEFZWf16+6uywU0u/bLyZ6fLV
YIpAiqolKHjQO1etXgxunl1ZXbAlths2Fkrer3ma14e41uVWYFu4y4Fc2Ht4QTdeKiVkp3JnZcc9
8PXpmC91ng63LGOQC6ZF+yi6MpqB6i5f7KQVszzV3nc3mnLAVfneVO1KiyhKZmOwpgGwqDNPw7FL
xDABtkskYaKwg8cQf/D6sUg/eoAptiZjNrTIC0RSXO0pf1ZSvoswv11NGzI6n23epLPyu83k5P45
jokmWfSqgOnyJE/HfA4LixKMf4PABNXb25VVAq7hJLvRxaG18lVWAeqKJ1I+MDveYhsff4B4u02i
kr8iFuJgohjEKWOZt7OhlrbKUzd8oA2y2BxqX+8pmePthxiGA6HX0S2sG3XGct1hM7AbYijwxTX2
m7Wb6deyhkUay7pjawvYkyGSN0PgM/4A5DQvfO/DqrrXEsnl51CKalFTOZ69sNKb0XOrrRdJfyWs
LNlDfIuvsqR19l7j8KPd1dkSoC/x7KnsCdIy8h0ol5UUfvJdC0hBVUQnF/DdMNPURbKJm967holI
cCx2g7dQfcOWGXSDrPDUkRuaAhkqCPIiP6kmvoJpACLo153vaDiaBeU4s3VALr3qXpuKDS891XoV
Fj5ijRMQqwPvyJYWu+tMwSiMwqXZ7nz+IssUcDU8HhtTZCN8T9tY3Zqo666qFA/u1IuVXrbJOw2d
s6mI4B0in1byowiUPCGfgK+iAnPlCyQ1cg0bnZwjlv8bbKVlv7CgYng2VWER8k2TJWvkCrx9JgYQ
LuKQrf2qxcxgZ9aidaS8CzIQ+DX36lsXV9cUT0c8qyCkLQSUmYu02muvj9+6EfrmVsz9R3s8fW4M
LPEDE/VT1Pnec9U540bmRQLDbBQZ62H/Y+FN+2zFf0sVMTn957gP+cfaRzwPAWIXCH6H2f8QLHDU
CMY/qa27YgW8PyMPptH12J9tlUMHXDXwVqBJeY9KbEt8Nw9/VsAFxh1e4q++OoCSB1h/2BagO6+K
e1Un8OQoPfLVPbchcmg+OgNfe/fZd/roYGKTtFHnzj91B4pRAlKfZfsOEd/3pnN2gyzFt67t/Tnv
0uLiiwYmfjh3bOLSSS8xSNBzYpXxtxwCAzE25WZQr0KBKChwGiNwE+40E1RBzu9hDF/iKTufQEPx
LhSSv9MMYtp+l7QY/26bxgHlEv4XVQ5A5v4+KIFx4kGSwyYe/gGB/u+7D4RvIh9wwvDuIbW7EFKL
6jkLYDSYjGINoFi7p7YC1djcNhLpyG66fLYUvoaZkylnLTKRo4YOfx4ASUrGo8G5GDiMufsLE/NX
UalAQ5CoI/4GHFjIzckexjPIpz2EjotNJ+3l3rHq8NAJ0sMGz/EfoX4F4/TpC8+rA7RFgp9mUG5x
DApTubI9nPnNoFbEeC0T6j2GWYWtfnZ23Sr5KZVaUrfFW1LHsO7VAMOACvY97Mj4wpwOFuFgftxs
LUBeFJwcu9S3NiCr2Vthi+QYAC6w8kdl7VjiPyURAmoZQDYHhOjYHvjQdGXlo7oXoDpjrVT6PQK8
ufPxgACPB7xHnz4qwYIlZ82vQQiE889BOLbWvwdpgxRooP7YZC7/HJROP2k6Nn3+pMi11N2OCFIk
AACtex+k1ALATv40dvF3cMKcg/JEuhurlGGziyhjG2Ev2w5DvPGnGGTt2bDVqjX7jEFCsXA2nTcf
qwyGMTbwm5blkJeq/2gnnHsnu2HVIJ6yoUEaTtW1l5aX2BcveZhHUNwE9bxt3Wco40YnU2Uupsjy
bIXAe3r4q95vXXcuc9UsC30T0tN7o/SDDAi48ZPmz9fF1IkYLomiOGCGoj3ObfZDISbAcRYFB2fi
K4YEeFqXFuTg9sR9NK1a2sGhYQ9xM7RbNxfesxgZjA9i8mAPIbx6EvWQTSSw0m/ZxskFWVij6y0t
CYm5smqKjUL8fWHeWofqYsM0lZ9F05qTahs5eh1U3UcwHc0GAPVXCONAPH4qWqlzrIH/vEXlT0+H
1qFlOjyaDW4CJ/DQro+fe16Xkg7mrr3bLxCcxnZGQDBU2SkEOdsE6GpsyXDKjBdQ30gOVZrA5X5M
/6wfceobigBeIugfyBxeiu4h00D45x0ImUImS9/8Rjyvttj604XyentDxgB/gByejHnX0WMnkvLR
6uDSMPXVhay2OeLDcyVc+aCHpFpX1IOF9JQojETuzXLhs4PAV/ZcpJfKdvQkRHX/BMEA6wXjKc+y
V9gbh7s8ktaR9h2Ol2lXvwSduMRTrLNPqx3Ji+BViSEFUJzxcx3xaMustl3zmMELp8jcGQVW5WcH
6XHRfhSRHbwW5Q3B4BIkwn/dWNbfNX82FUAvwCX9jz5F3YWvNsh9JuUA7MuUIwoRbp0ep6JFysjl
TrwyrT1oknWp3+ATUGic1SP8OeegEnSnjIfiIIOSgxfehq8yh9dR1jk/8lLCz8MR4zXDJglAQAI7
V67YYw6ivOnR5BwHVp49dlVWryGnxbdOJuubnIJvpgdo6esq6PWxwpy26Cb5nGa6KBtkGjvJnQV1
Eo1zPUlRGRIYx8gwfcwHfvLcrL6YxadECQOqi3mMp7avUufFf5R+j4siPIj/efVndvjP9X+C2yDz
4yBR9095PS+wWiu2B30f2a6xHCW3PAcmiTG/X/RlSvaGGGHuYhnhAOSD47RI2wgk8q6PVrKAkhzI
KSBtIzaxr/0B7iiJfRehYEuCqWqt/Q7WvFGBqPAELTYg43SSbOpKSN7VIKxx6OTtCWbWJwibPRVU
uGdTsuNh5hXpXXBEbRxSRDvM280iLsLgFfTcnyGActeKtdZJjP0wy8EwO2lmQbpfDFdIH7Qg/8mf
AcTPXxtE1oBd6PVzCsL8nDfZRehYncoUlGVOaXlqWAiDRUe12wan0xxnSCh31f3D4NrjIePymzO6
/YOuC3eedj1MMxiyChXWup+MtDMP391GOKm1qaPuTTeQFs39vML3AeEB5bDmu4O3vXCr8NnXfrQG
HbhYQ3JAXhNSHTNAeV+z3FuYvJLdQWZLqzK5hGl9VVaSboeBk31UgItiLlg+gVAsayh4TjyhiVfV
fygX6y0yNLxmL0kZQbvZs5s9DXV3RkoMS6nkeukFQ71qROSfG8xOkKOr6YoqIApmEOOAEKAU4Y1G
9tkDDO67A8DMrKxA/I/CqsKBR69Kmz4nQdG/UcrLWa0aWJGMMl2TxnbmmAHUMyNwG2/8pP8Rgzvd
xLWCgZF37wuffQS9dcWheNMhO7/QIRgLWrjzrnO6mcoTGFz7HduXQztsCLV20VgWS0dDnCRr+5kN
dPXzWEg4CwIXtyojiRN40Z3dCvi9FqDDNynUhSLZ+o6UE2I2IWzCooSuoH7V7TLAYgzbDx3+RQss
9NiDtpAdhjhJr+ZS17aztwQgfFOVsCx47OQ0WFZB6RxVqME/UNXLQKtLTYrqDlTu3WlYdoYmmP1Y
Ws5TGTvhyU2r9qiD5gIiACD9eQrrSPae2rI42Dy+MfC6t3GYcx9E7NI/WAhAs+WYkPxVEUSNK2k3
K1O0NDnTCsdD4vbqJEkHD02rKF59K4V9kC2TvcvkETBNCvwzhCkNgyZhuKshQSaqJF7nWv2qN40C
QUyEa6YupsyS9psVlsWij/QjMiPFuc7SR+xO2pMeUrxJo3J2SrX9k00xUwManq8RJPmJdVddc9p7
x2EIN0HmJ/A+JlCZx93VNNo6Utd+CMNdNYo35BjRQ4FOv2UcUpefZQ6RdSgCurBCH4p+WSGy/IRt
jFwCeo9lbSoSj7C5zRy5LSD5v+Ks0nPVtRbUjIhX7D9vQ1/imIQdF52rqVbEWKCoa80TdapUwnZF
qy+1ToMzzeGHBZsmn3k/S+Vgh5d2b8oP+svY5dXcLWmzavjr2ADom+Kko2Xafij/QdFQPbYiYYc6
GsEdrjPQKoQEiSTFlA5V2GhjKw4rDrzOl9yS1aWY7kLfueSY9PemyjT2ZZuvlZp0VqYeADflJ8tp
3iBBuS/bMLg3wu63qiXN3BRDHo+IvInvqVWQO+Tq1S2HoVM2laoSjE0e93I52IN1GKcL0GS/7jLh
9es+Id+/qr66ffVlYBQjtYGf/ntkSNo9ULwfdVTR3VC36ZbKiIESOsBI13fio+K8XSeNJ05IJeqV
V3n1eaRNuGQ5dCCUii8MK/OmzMt8D4n7bpfg9d9AWYUePIhvr1xtj+eh7splBPDHTY4Cbga+su9V
dm2aAKgDOuZXWCWkm95vGhiNs+6sueSIe2XNqxsVR7vGmy4yYAucov2WNhIOS6GXXzykXTcAUtmb
vpIC/nku6HaIom4dgk9TgTUtGQrONqHnfCc4WLh2Q95plT842EPMW0QFL8qzllCiqD58kMoSzIWv
cY/fUCWivAQFl5tGdyeKV2ktXKrWQwCsjB1SxBZI4j7bQfvmkjz9KMgRKE0ILOBlvhDknl/DxIN/
VO+0N2iDyFWddeWBDs2epcgJRrHVXsAwgrV5i0xAXcKXu2yydzvBMYsV2JMQ6hcr0AvL/Th6wdEF
jmSRMOW8+EofEQOhSFQyB1P2qrVJ/Z0nwbhU1K53CFOGt6JV7+BWYKJE1h4n4pZc81ame4/HEIfN
e33K2XR8CYK31Kli0DI6vXGSTq5JjC0SFLiuEijdHwwwuZlT5Pqmc18BYd7Yq6bo5TPCE0iQoAef
Ns60LvOrq9oSOIB2Y4cxfLRGRrbOmJYH/C3FWtsdOTO/ZguuJvW1IWUb7XJ9KCrA8QfOonvg++0l
bIadADNVeWrm1Uj3xkOXHTn0JNfIIHdLA+6K8V0uiOL11kC/JLwygBShHTTaAP1qJZ1JyGTfbbsv
IN5ZImTaBfug6bO55/dqK6UTL0fqFK8gYrwj6zJcagZqR+klP/k05wYCjkm9Vc25izisZjbZ9rzX
66EXxS12FUO8UrY/CGugDy2ddwspi9rm4WNt++PSccQr1Q2slgqPXfLpAoK9mrkpHtSIWK41QyDI
WYxNWC2TqGEX05FBEGpNUx+es7/rIFQIfkuAiWX6FNMtCwYCT1Rz//lhGXHWMVANvRqftRUnS1pW
BYRzEQAEPxD7597LDixl30LhsSP3cL5O2ofR8/jcHV1ooDOw3JtoFzLqwFVcePMRlg2AnsBnhWWt
uy36TJ+r6cI3hc6LFQ7HfFPhpLDwiXSfoaD93WuG4QP5uRFIZWxUcNpurAwGuR0rlwqxb0yXWTzu
rAwTtW8F1wHzyMbWVrrIauI8kjQON5GwYDeaw5I6dLIXYGayxUhbbLjsSh/GCOiR3AvCVUq8AeIx
olxRW4eHspayh+yOfAjKMN+Yuq+L09J/dWmpi7haCPgXdiMQ2GzbZ9qqdlaEPn/q4ROy6PPAuwiW
4IgKLATw3OvUG0ERACEB+B7omiq3VrORd0fVeDgCIkL1kCPPNAMpe9iaOif3yKwfO5CKLXpJPR6+
IxcFY515F8X0FnvYJXPX/m5blobgbjnufAtMk1kEOX6up9BEbSlsBMWL1fLsVdkJAOuAA03AZYoA
eLIDKr2Hnp9H5mKgzZIAQx8kHAnJOOcHuxqKLR8LvA+VbS3qcHSR2mPRTYfqFpP4CG50DFvs1EKA
Rch15DTlFfE0UJItqEhZTgfaOMGuCZTa5pGUOj0OiGsgFNI1j6Iq6YkJ/47nh9xHDTYP6OD/YoiH
k1rMFxWsxiluUfdIABuCuGlIoeh86qofpkCSxF6WoRKLMGzGi4CO0sxzugHMBG+8fNZB7WPtZhTY
i6mLacBpARopFjRgUFOpVMztoMAGeBIBHFhYH6TMft1lXiWWUEGFGSlXLdxQpz6ft5iJ8FxlNpwm
sRIemwAKqpYNanfusOhoLngM2FaCaeVBW+QYNAQLQJ5eu9qCPWuJaRE72PDqjHDPi/DNbIMmCK+m
rqPlzhXtCB1h6kKNCMwumRFk4QeIG9oFNFVqfULWybvYWgdzL0ria4Lfeq1DnW0sHC1rNx7BRtNT
COEMBOuih0YalmkgN1nlgouT+q89SH3HpP+pvRKJVqmrFaMI3FZchLs2arEXm+4cAfmcz0pTNpcu
PCHLC2d2ybslwqZIUVRgQiore41EIr7Bn2ZSRLG6J8z3MHpNo/gBWBS+9NMmOhMbDwUX33G4QgJe
NgDvywBLy1Q0F8XcyTWeIToAXhua3CEkuwLuuipzL157434LYqNNIL0S4QuGJALE+G3WZNuIuAr8
Dcfi82pEPMAXQbbgo+VdzaVOQAnEbkuunNj+Vdd0UiJh49bbIWv8z37KcU5I6JGDKAO2qtIJJx46
/q7jiLQw2CLcnYS0N9XCahC66nc/7JdM2NZ12qhHsnWePSBWDwgQRJ/FoMrzeapVusrdKm0g3w5T
pQqOMmtIMGXIxZY/aJSWMKNRaod3jePE7A/XAEoac82ycR2wiO5FYz0laSluCgxJXzbtPda6uZdA
I1Ve55yq2GruzFPBvIftAWZYFGHsFa2dHqGZqItOQQlQFahb0alIyU9nHNPnOE+bLbcTZIRYLJ4J
2DJLX7V8Y1rBiIAUbeJXQK+gFc5FEG0W1oNNffuG9QMwFlQPYQ/eYgLVa4KD5j60RgAG+8DbBF6b
LaAiQsCYEi0Em4AeAw+cPOYIJcASidoLxPXRqm1nXZVY3i0RBgixJJCjBUx0aca6rI/XlVPJ5edY
CdAZVnvE+abO2OG1q3IEMt60ih6xP1+P9WcRMC0sWHqwV6ZzoTLkNwcf6pzTz7VjUSwbicDY59hh
iBYhEtpr09nrYRDYJDT6bM1IC09Dktebz7FcIfHWIyVk/gtiTKw5MqxiDX+3TRCy/tzDTWWV87E6
ULEH+oTfrXbeO/9D25ctt40Ey34RIrAvrwRIipsoSrJl+wXhZQb72o2l8fUnu8ARaI49ZybOvS8I
dFV1N0RxAaoqM9XhVdGc/rVox49AUXmnyizHh6YHeFMxxuHccfCVJb0H7JCS2LONa1+bCTSZs6kH
WcGjiWJzqNagbQZPo4lGc+gyD+5wpjXKNsnBeVJCtLsc/cIpB9ziJU6AlmooNkYAfgP19r1Ecupr
Xcf6Cl0e1rkIrfQhGd0951Px1FnZh07NojfgkfV9ZmoQUfDG6K3NON8g1y425EXzAPNRI4QcsPRW
ZvtSsKp/ihLX+Nh9ZU0RPehxpQb1AGXZtLDbgAG3umUpipyQSQINkldDcGqdWs5fp7k8NbWi0f2b
gJtTs9DqTSaQPois5xAgzI82/jwUZNHGO3rRRwPvtkuYV3saKdZgntNIPNMonUow+pbDdxq1+KMB
304alFub+OPUgjvIHVGjo1VTPhmbEJ0pQWorxlmE6vVgKjtHGaLzYsYNf73Pw+gDBS323Oy0dSxQ
Kb5zVFEKkeUQaIElmEKQj8CzDnjMhvftwh4PjFaraR+Ah98kAxef3cmG7iZHU7PQSvWk6kh3oXc6
cMH1Avx7G/uJJAehA6T6rme5Ybn4eJf4DXcgqUVe7f0srwpvPfYAlNw5KJi8Q6dEN16AfaDoZQ8M
WQnkXudVGXNXOZvQuNcBVIwEi5jKPejCrocUtwr7XB7obHEscYvjLu5fhCzLT2iIz1a0/jKPhkvM
stO/CLlbapn726v87W7LFSwhd8uzSDbm3bnvdlqWWS7mbpkl5L+9Hr9d5p93oml0lVovmk0XJ8/L
n0D2ZfjbLX4bsjjuXoj/vtTyZ9wttbxg/2m3uyv4T3P/+XX57VL/fKWgd4CifGhUPghCcGuXyI8h
Hf5hfONCKQqzyty9zprHnZlV8yrzeJ5wM+2XO5CRlrqd9fsrWnZdYlTUnaf14rld6f+6Px5m8Og9
mCnuzpcd51XnfZZ9b63/133nHW//EtqdAwNhNUO/WXZdrurOtgzvL/S3U8hxc+nLEuTJ5b/8zkaO
f2H7FyH/fSn01HeBgGjcykwFe+zG2Fm36Ij3aRj3kjLALBk6d+BFj5blq40bBorLKn2bs6YGZMrD
HaV0U+AoIvTEoXnlCJB6u9crPpoBuaN+DWFo74SeXyDoyNRPXn4A3/IWLeG1vtWF4QQmiko+cH8+
ygxovZQKoLM+KEmFkkooMHug9KRTa5wyxV+0Q3XnOnExLeqiYWikoMRl+dcwYcrOBD+wXxagfEZN
Cvkotaie0ZX5YDYlfwTZUvmsIPtytDz+RD6KavDJ3Xh2OwaAhZfPFKZnUKeMkWzZU4geqrhFKnFr
ilUpIK8r9HCZqbZaFvqXu+tu/+RYeogk6i929gSYl/TwW1QayMCV7nCa0IklVja4P040hn5xDEke
7+peHOZ7iG0qCKlGhFTDdRrNpQPFee+rWE0WbyoT4F2tBqLFaFNUAeiUDsgSgqR0Gd8EZa57Qvel
2N7MQefpX+E3VihP5a4/GuoAmj5IUkA41H7stcR5pLMcUix9X3anOztuiJIA96d4D91NGHl87LMI
bA1/rUERdKjxeAsWKLvfLjY6i3OnfwAM8o87Oy1SM/fQ1pO9JyeZnHzYFKoYdg367dEziTohtAEt
vESOX9qtN9vJSXY6Ww5or7MPNJyIAI9OXRRTwja9zqVpzEzCIDFaDhnNYtygBaD3k3TSvRX49djT
qtGQJIFOnoJ3LVqokbazx03qVfxpiFT+1Gq1s3d695VMix30W69WwV08ayCUDgXakTe2GfW+kDPJ
Nu9BKy1G2sd1IjHvQw61nj4VVcu2BNOlM/BAXa543TvoLkj4vHo1++ZzwuwSehe0sOh24IEHXs4Y
Ndy9yg0jBwl2U7C90ig2zkNFbX8655rRqj6Fh7ztxwPXIIsVsb4IWGpcsdOZ0nkushtARy8Ho2Yg
60Q2n0w3IffIa/JHqQs49k2ooYQDTScgNugLVglkK6DFiZy1aQAozXLXPsSyKQKiw+qXogI7kNQB
WCJiyA6ANHgofH131/STFWg+35DRkQLUwL9aSIAE1XtvEDiNDqUdoXIkM4D4pDwnqKKCuBK0eHQA
e3cBqVLez6R5NfFJyziOatgch1aLYQ3WEwbquJpdJEPBJuFtGsTgBY99dAqWaAcp0mAIvfZSD6K9
kE2Ttg6gbqjYIUe7oTG579YZ1fTMujDa9TYbjr1q9UdvQIV4ReMUlOUHV3+sumosg9mB5BP6AUan
+xZDqwmFe70H/3JUB8sKXZle17qzxXK9UH+8M9tqomwVfbx078LTN78rV2HqNpx85BC0m1+Y+WcH
JcDDHEPjm5nzj8wQJqofoenJB8IP/LgKKqZFnrxBgqDallKnlA75+5kgndJlTO5+yOYZd3Ya4gm6
36Lz/xMbOndaIfEJ1JQHEHNhJsppOZQhuw7NiK86tIkcyUn2eW4PNI4fTe20XqYhqx4Gfd1o/sx2
awJwCBjUADJA00gSNAFrzVpx2GdDQHNtz0tnOJZpiQfTBJoX6ZQ3u8zIXfV5sJA7UEe39CmmlYEZ
IRKEh87oDlU35CEfyeTGeuXjZnQAPQjT1ML3dBt8xaMzPeBnTjsDzKqf6ayAtLQ+Jd1psetQAz0W
ugXuIoR6KppqV9pYW1sHlw2IH4zLAWk9/CXo+g4SBSTWszsxPVBVvu9G0UxuOVYKSjLYbbmAuC3Z
sWfmvNuNvcwbdMdAanWY9N2UJw04PiAj5XUFiCqV0P6hQ50m7orhm8vLwW8B6n8K32MTw5nuYgfn
U4tt8gZ8ypGGEkDHQI6WewzppDJ6MMDXNMzuxk6QkUSnw9VWAVhVjQ0Eo+SMeTKtM8QyqdfE7opJ
TwseMy2gFe0xfqCQ+ylybUBrE7C+YwZ5K6sJct1xRvuMnvVy7TIQDeNfZ/+wY+BEtKz5GtspeD0s
lp+bNoOcvB6bGws4l1eKJbqWn2PVfrJQpkHrg6K3ysrR8JNEmAEGMRuAYTIMZRuxaoBXjbyENiCv
46LRgbw0t+pQh7yKEoZYxzdRJ1+1UrwG+Xpk4Bv0Ty1D8jZSWI28RQWRpNZEQxPTwPLrSenKnJ1B
VAIEjzxbHIstll50cGhbOwVageLoMICNeXYAu/FjQoVvGgYUUZcJtMXdSrSFANsJGKGxMAUve+fy
otB9xU4N2poMx6zXtkA7XmKP6WfgoKBupH6O8AKgWJiAanjotM+NpaHJqhYvohqAz1OyHJXwCAKK
peqg+KmGpyifVGjq4g0rp9OqJS/b3Yh8779bNRx1cGMoCuSqcPO4swbX2mphD2Q2+rNW4A/rj4me
RG9xPe2iBtl+7qbTa9VU/iiJ0YCfqx71DipokYwCaBH3zjYEScjrZTrESeWS5KUlgcobjuRNTPVm
yVKUKBRjDZdXP1BSyFFh8Cp00DvdswrC8V3nxvYG2m32R2VKHul3eInI0fi5qxPH2sTMAumyCXaq
YdVOVrOl++QpTYyD6ZT+3b0yQJW4A59U1ThY6dV7tZEnYe2NR4z4+VnNt+oo+DwYFXvJpCKwkedg
0THZnquDMjy+D1EUjU50mEpnB3B0fbIVyDNioeqBaW7yTAcPDR51hl48GoHbQj81Jj8YvQm1kEIU
47bohh5fspgw4fP/7BQ596Wc3LYCFR0URbi6r3nnnChE6OHwaLvTdpmg21P2gG9QoOppAqDMls9B
nz7HzPtO2bmuqnhexAC94zkWKHzSVThow38AwbS1olg6oGs6D9DbNGxMufykuNAihSrCi5IHagp5
rKpjw4uIWt1PBmipk21Ex+0RXVE/PMn3SqamMkEVVKgnR5oGdKdvstbGXaQc1njoezasT+SjcDMF
jtQrANnhamjuRRF+BnfIcPCiaDiIcEQXOp3SAV/vigJdi/eA+6jm3UMxNAwrHjUrGoPqLFnr1tTP
ay4xRZWK0F9m07pWK67XMS9B47pwXtWhjbZ3ITZT8YsaeR9iq4VAVueZe7dXEvQOTipO6bCMyU+R
5HZAlXWNpLG9RM4uCkVBQvhaBJ4RCqI16GzZEtoEiuH/cjeKxDNqDNZBdCaqOhvPDggGg3TUsjUN
ey+GrTfGM0RnndUADorNnSMc8h8x6i27e3s17uO60A5t2eY25FSwyOi+6KIeHiM94mhOKpyNhyfL
C0jt21XYTsOOhnTIOvdZNfv0SKMmTbVLZ42QaIrjcyVHnhlFFwAzlykNWDhOXWc9hIJNie91HCwD
XvFVA/w78cHxMuEjooPsj6bLjUczHjYsKdCn1LQQyuXDpXXU+AVAAPRVhi90MFKbo4PICve5tLkM
jarTBAVk8qJa353LSN83pnedoPdoYbCgi0kmQNGKtTP1oI2V09F7Wx77yvlziQc0EO1dNsQaZUDT
N8KP+lg80HDidYdmNDvxaai4ufFc1h+LLL/uBlakBulL29kZOc/QdVMZSNq4UoYPXKIp/rI0CkCx
DgE+aUsqC03Ey9jcGQDKgZwfAaEMoCga0sFI7BR9NFUU3DmWIbRbzE1s2egR/GhoLnRyhBFBKsVF
sQkaxb6FxseAD2zaoAoP6no3iS9q4q5SURd/89JcE5I8FJsbbvRC8wHuv59PETHIaeeIZYf3/cm5
rIGmYHD5ogndA9X/xorB4ZW1UIRc2QDvnFyFr4HMiEAkYA3fW55G+1T2WK8ourMTxxexMT7RgYM1
9VSHDLT2XDyVNkAeRRoWW7omUExDksFqj/PIRRmNKda4yujlePfS1RW/8OZIid3M7eTcQb50pZpZ
D6hVR0A45YDeZHW7R7sguKXQAPs8xn6eyIK/tFRq6u3tsfyTXHNQG3brvHGT9TInGqp8Jfroug45
QGb8/3GdZe/xf7+erp9U37DAUNbklnGsmL7tU93a8dDA/Vbe98ZRNFgGt165ccxtI92PgABD5dQ4
kmkg7xxD4Q1AOWuNe8CSyCkUSWvTUBmhHhE0EQifeNaINRnJPe9I4SNASGuAr9pV4ibZ9Vu6Fujz
WdWmIR6gibGGVFpi+khqmPukKSy0buM7n0f4yYPEBMYefb+TH7kc4a7rhvOH631NOCY7ZPmUR3xA
orPb5e5mrLgBruO/bKp0QCwNyJxWn+0lmHfM+bSopk+9btU7mk+zaIKGt0+AdwpoUeR8cgx94R5t
XSibtBiB5xjqI3olmuOkWfXxV0NyUIgAq7XdToDW/u+xtFKeRF8dG4xorf1SK4bi05mJppX5rJS2
OlegFPfu/ec4yBsr6ApGMtPN13fcWDTU0carlAkaZuV9HJno0MZ9dFpsOVoL8tAAbVsRnTQnAvgM
9WXTLNDjPJoGGpjTF0Oaw6LL9gLP0j4NrQbQe3AkKWhgnqo3XUMSHlkgEI7KYNzRz2tMuKd5Sp34
JQJY6Q2HDB9bE/cxULiwizpXt1XtPLPQhjjqMgQ4ZNdHIDTZKsybvRHIyi6pbVpHkmafQJNiCaM7
kKB7aGbiiSUKWLCbRA+cXiq6j6mdHSf3OoFm0cE18nkqjWj+aGXp2kErTVC7TY5cZye2lZYYlxpA
q3VXI09mWhaUUqUtVEzu15XN5hByCCywAjNbua918UcXWdoeqWHjAlLTvZrG6knruJv41ZsAVuzC
pUt0XDlp9vjADcdLfHyFin2m6H/OkSbAWuhONyuf9lwuJo/A9Z2iLaZGD/uB7Dn3uN9A4mM7L7Vc
DLnpAlMnny9kWa5607zM2ZWpHoEwAQ92hnyedBOlf0CrP3BbCh7pV4tRExP6bul5kcLR841IkNbP
McsSi2OxLctA7SddTficKtDA+IgU2hsAlcorr4S1rTqzfuBFm7+Cye+bjsbH7z8HjAkEL9oIaRmi
AhIqcDIGiLyIDFCNbSOwm+J2aMohBZOXgpchee/mVjba0zl6rP2hs4xTkaEfaAzdT+hv1cJ9pIEu
HSAesHy1tSKQpknNE3K7xomi2ciDrDWGQ8X/zCvL3MegeDoASYp/VaNA1BDI0KoFiRisroGiElJC
5BUyhM7o0DKApGbP/dhOuLG3+++QNLOBi5ZxtByNkUTqAIVu9qmIQNceZX0BGDQOxqTFysPYIGE/
4XfE762mdP/Mc7M4oBu4RuozKYoDQ0eUD5VWzadJzM29ddJ1Ce6tSkcxT00NgaNoEEAAqsivyiFY
o8TZi8Mu9iGKNXsttW8vE6QBTgDgveGps/rUFem00qokfOs6tCNpfSXewiaxVh5n5VvoQHawqiIP
KgqQJFUsYHY7A4gmlA28vQax5RmnbaZpOA81onoAW83NcPESru7fzs3zKPGdAY/kXKI/jQ7tMUab
aLhX8JyTLdlOUD5DF7tAzfAwRM2abCNaLqdgdsspRV9p61auYALQtfY0vV27rVI/gD7FXWeA7X7W
s/QjA8TgovaNfh6KJl+RvSwgt1pA33bnyaZewJ9xa6Z9CqeG7/ECMCiVFNlnoNvYikVe+IhewOm5
VviF7JFeNJs8NC0kxrBJwvimM9FOxMGz+ZZ8MeJ0/DFMEeQK8LV26Ws+PUD9pHlQzSJ6xuMgeujt
0v6RfNE5+E8oEvRm4mKnoIW53lmDbxLIJ2g6BqCwyIGBypE1aiWGj4yAGkBNVjj5Cd14zrlsFMVX
Igu/Zu9nUYlUKdmS97PFO5+lY3XqSpBjJZF9iXH3usN70XikA0Ds5qOVQhTXhnLg6s5BQ5GGl7ou
3B3FLhHgeUcmzELPaZ9HzyD3K1+0Nk/XoYq2/4oBOJYq0Am2eif/zsfUn0wxfomgLrae2uw2gskS
yT9GEE9UniZ+kcTiixkpAHyUoNrcgt2mwKdIUeNzKB84WOxBmVcFJ9isCR7Tw4kjH0PIH0bANyiJ
dfDAGdoFnnSQ18tdfGjy9iSUugUoRD7T3EyTa6MGPB5Ye+JSl1XvkfA1Gq9+FmhM3A2uom/GqVY+
IoM1RxgA/awKAeIhOwUkqkR9WJNk6hC1/4rSs3YAsy5/Bo+ieAT3+YNR4rJ9tRLVxhL6EFAsHQw1
/woKO+1Ao6ZLJmAq+wfwubMnPFz6/dSiLBlCzI1UVTlDHq4ykB2ZGBcfHL0MCAINelQ8DkNOJSCU
s6s72sqF8vMJAEU/jzVoJiehEGuw7kPiOYxAi0uH2FbVvWLJA3rNC3yL4BS9taYOSEH3rcB3IyoF
0kPhEtP+u9MygghkCzgscK+NGC+J/L4G2ZeFGk5u4bEewIXyjynk5WaR9JzQdwt1vwZagcJ5IPu9
6ieFlKkxHnIRm6sJLBwBBZJjWYrOooxt0/el7sIy96x4WsGSLShX9DTghRVwbpdPVp3jQdPM0m2r
8zxgeoInTTUHcL5ToTNqtt+GuvA2eq9OkCKAmDEJHZONe/3kj8rILuT4rU2Vc4HwAzR1iaEpecsG
vxOjFlDhcSGInsuWN3XMGOpFm3AYPlDVcnbP3NF/P5/Lm6YBSbqZc7qrOnvTV90HNwlAfrmy9DE/
DaLv43WmAOrplH8bZhJlXA7I0OU939LoPZTL7zH6Mnu304o0IjtFvMeT3ZQCSe/xtCWFel/sBgRM
tWStpkNVh/aa9e20Wmx0JvkzTzqJtFOM5YKXEHj96zzuDgAFUeSQNdFpHDJnXTXZbcyyIgfx2hbV
qB/QS7D3TWNBF16+HjQE6xVg0XgBlr8IVbY5jExu6eD7/H3qPCTPnQ0Z369h1DYrTR/UNeP4ZiN2
gZoZP9BQ358jtBajh1VbEQcBi5riaJrgCaUomuREPdgXJEPB3ydxlp2upRIt0SALbZaAu9WZgIZU
BKnIrLbHE40jyONseoFSItkUGXMbCNT1Gt9Wzjyb3MgJa6gsIv+G3msDxEPpHyYqbzulFMYTHSbe
O4EzsGi92FrA61BCVKNVUaomHouh6z1IkTA6IFsNvtUWOe9yDMHgKIXDYjszHtvxCwXcmLte24DO
tvDJtqyBnBz6npjjzGuQwy4176RHuNWUW3Xv+6ELKN9ME0Te7xy45/iO0mu/WxZvPHwMarPDm8/T
H8CgBEoYKdoKUsP2YugVcNaOeWYlJMshDtleZACZKIAOqXNrolA5Ec3K1jzx57WW5X9eS1T8k5ek
2t7V45VjW+yZDqlWQR5dC7urrg2vQIqkT56569ScP/d94T31RSxzVNCSGSLoq4YqoucxEleoxZfa
NdoBHOepwqPMffSyH81Q5fpkE+boPY1Yn0Zdrb0lRfw2ZolzGQfc7jWZEe9oSNAdb3IOQKGxE2F4
itSLLql2oAEFxWCmB5bRfE0k7ofsiA63WY+uqdYCGMzvIJ0XaAyfHJpBMUAgX7dalpJbOUjiQnYb
F6PxKr6ELXB+cg0VyKvjgG0KT1a21LDcRFK/PUef/lNc9I/tlIsDmehQg9VpC1FsHWSOCEPmEVzy
KeJUC80DmeI0+2Y0UwdKwpDdfqBHiYx+4uiUDuBwDAOuadqKHlPIRo8ldLbYlhl3NlrARNVvpbpV
t44BAEXLEPjCbkjDABZ1dq2aQ4lB0okB7nolDKtEu7YsHRSZPcQFNwrwk5tWFkinrC42gBlkm0ZW
UxeviPTvo4YOGpT0Eh84JWd91yZPQ/LWKDnO3qVNntrpUaWN57l3jnkp6c0mvJOhbYjsFlBE0DT6
ONVg6go1MPq7vWZ9DDv9CwSZyjM5O66vQJKnvzZF6z0LPd6SOS4gxGcMwOGOemJ/HCuV7Uq1zgLy
WhFT1pGXoo4mNwihfTxvMC85OncboJh4s0HiMncDKlN0vQLmwo9WnPkYIu1CQ2jdg8VN0/086/cg
8HSPXSiSgFlJ8q0BkGPSwX8KIThzM+iVDVKLKvswKu2FAtBA6YDsIjLOy0zIA8bfGg0PwV5ofsqn
wtpA3AVvKwus9flYgB9G9qz0stllOZCthPAK6G3L7WL3knbYNGiURJ4L4mB3U2moUDOlnAucLvSi
3hcWz2mCN5PVRW296qQ+BR3sqkOiik7bFC1YXB4WN9nEFMXBNCARRI77JeZ16haFYmShA0Nv7eNy
GLqe7fsarUvv9gjdSEdjBNFe8NcpIIf9xG5iKp6M24x73/porB7BlayfWmVDA1BDx4Bg4HZ8tjfF
luxkoTMu5wwZ00+4t1nMEQQlwWmHIutPi96st9h/WjSCIFZfssR1fB3IKflMQQ8gVuja23HMvsyP
KFQ4kYe75w8AhT9B9Av9tNKJ/jJ9k6QjssU/xzpytSZOvsxPQOSdn2f6ZgjQ0OQeUqNokNIp2xeW
A8CnKhPAKEXjgEe4cV6FDWQ6CGv+hISd+0HD9ydyeFp4nNK2PegGGiGhX2S84DUfVrHC1R8KP5PO
l5xjNfp1Tqgp4ZFFCaS5s0qstUH4oqjwVIyM9heO7+dVDxKXc8t60HmoEZ6+4mL6whxwP4AvUvg5
A5ejM4gqQEUlPaP1eNzZrlC2usOqi6t5DZ58gMMyPNAtS/IwkQxPY8/0T3eTNN4qYFs1qwtvwXvg
Ct3ZmYMnCqhO4AYS+KDW2WRWaXzM2vExF27+PTMyIClx9/YMfs0WGFNExIpqfGyH/pHyZ7+KeF/j
txEAsbl+CRRw4HbZB/BSFE/U6NCtVVS3PlqCtQCAxa/UUFHFqr0fwbE1tzkUtYFWT6hhbIwR7FUd
+Ha3tVH2flWZUNuWnRBpmcyL0nwe0KIC3ZK0KPVQANjpzIt2mujWKURL0FqM2xTVGZ4itSmP0DbA
EwjEyeYhidQTb6wGE3InYFiRtztkl6Y2VcsjLfG+Dpkg6Ok7qaLhZQZ9v42mRwCvQPIRHSdbz85M
Cul1cVx+72J0THHP+yImNQxyPGjNERZX+1WMJh0PnXYbm6UAUL3nU0EHwM5VnWtwQEZOUP50MVrg
wYbMpYJbdZqNok2z0sH5IH+QIzuoxgnpNVEU56IGlyjpmndNOqKh6u+O1laG2REhozbPyHoP72Lp
iNLaPOoGeIhPI1JVRcVU9nLN7wyGU2xGFKhJ7y4Ie6F+5dkblEKL78j0qX7iielRQ3/TEQB2UIRd
A8o+Wbe5gn4+JXW3gncbS+XOwRah5QRIl2SbEkSK6DKCxjy5E0V3Dgn+HtAPQa8yB/Rul+sAsdNf
hjbrtYHu/7duBNPHYgc3ztrMs/jtF/G2tOuJV6GzkYGLrAK9R561+JTKnCSNVTdqVygbWxC0Q+7C
q7VxZdoFh2RsY7wxVF5ajiQkkgOPcdvVK2LZBM8KKK0U8B3S0LTNf57UaCaa80pxQpKqAv2tPCjg
qUR7IfQz+PSXTTpSyJRBEWZA25NqrwXYjWvNbY4pE+ISy0M5WmtWV2B3lyM6oOHfTBhuOqXFKzr1
3KFWTCNQOoKPA519kESODospHdviMPTqZzLRwe68aueqOp9nsqSNd2Vr/QGJnu4A7k/IGHVj1kMc
tOp8EKFbqDENNfLt0kgeiqSzOZzGZlT8Ueaqin6ZbDzikUlbN1M/rKjXUhuAvsF9OTw0phg6owNY
0sBbkB0XM+h7025Vd911Qssgsd1M6jnTHUgZKdxz8J2s6HjlujZciyZygzQzxCvrY+RRLe+iq+jl
isca7KG2phzIOQ2qCkAlhNbJ64L+6QGi1aFPXhc/NSdbOF+BLBavFrigXyAHULVt2/lVq5ybAdxi
FFlZQGc3olR3tI7e4qPDrEGsyauzbthrwLuCDRNXhD6O9CnV6z0tSxHohARhn9I80ygpQUSJR87m
SKshZ9WBxL4RoNGyoTdqQg/P0no8hk2x/iEEmBUFjwQ0UVAifRjwRt4ZoNE9AZWNr+Y2ql8bkGOs
1AHKbBVetBAJnwhyQSxQo3R86KISDRcyp4rHac1PkrgBKx6GhV7FxgrdDNkJP0rga6lNgG0U0wlS
nmp+HhY/BcYORADCptioZQMVYAvVN0WW4MLJGtHuPfheP/JHMpHTZiCwUT1z2FAEOewORE40n2zL
IprVoUe36B7JrjJlgCQNNLOA19eObdeUD3UcXsJJMUH9RZRWUaGDyEoDR+oUpt8L/JaDXEV6Yubh
FFow2caGdvCKjOBuRjidzqGgrizXXYeyFOSpA897iysuzksKQCgmYAFhojxQ4oAcCTNHCGGzNsAX
rPFEjlxnqHlX2hsIMvK9U1Ulvvg8fWsWnfdYc+gaFFYCQYVwmny1ddI3PrjVypmK8GvjNo/DgIT8
apy+1Hjgw6tacSBI+uaPzCw+WkNWfukU/GuBXxYf8DxQBHGZs0vXV0gImJZ2cuNxehCR0+0b1Rug
yqv/bedqNG93tuTOSlw/1qJCnqXKv6Bof7tz32Uf07pQ/bQ0+/OUlBuQmIGNezKVrVkJ5asx4H3u
dZkOMuzWXYPi3zsC89/vUUeHqOCQqk8ZCM18hzX1J4t1b7JpG/P/BLURKp1T9lXRFPUt6p0s0PGh
f4ryUNkCv53ukyxlp5Gn09rypurViUMQRsem9g1CGtfL0HAZShhF3zoDScC7yxCT97fLSEy3+uky
WtzYnAzcJ/vdiM9zM0C+AkWI4hVUsNXF4PhakSPTU3FAL1/piPKRTLjbYoHHjG5LQ5oeT+hVoiE3
xnk6cN0O8+VUAAOAMQcpsjOZSdAbsfUSVlpxwaMWGhO49QI9Aeulj2QSBiJIB7K1USS7fiXXFUiO
X9BhVFzs8DodkmCoJyYWsglmpx47bl4PTJ5laH+3lR7dpXJkJ/2E3EpuIHEqPSDngWqPpu5UsFQG
pOtgasguoAQyHcEGC0099TuZoS4KqRgZRTo1FFVOQhzrRr3gviX0k7oGH6YYzPbYSwYVOui873F/
DDJosIxku8UBaQREq+/RYmzXFQ8fINfZ+QbyZzsq3uUZuK/AMOGCDBV91uQF57W3o8JfoU+Q43VB
L2uH4XpuHJiGOF6F4eBuq0RrjYD03jVphKaCuyVhdxKLpzPy6mBxW3HpbTh6Z7qBQ3UdJGHnKTZe
dWKplSNhq69EYUs+OVp8MlJ9j/x5HgSG58jaaA0AydAWFg6WWGccHEp0CzjfDZJxTGrohMibRSqV
02GONrkBlC9K88vBE4pYixp3v0NsP6SmYqBJIRFf0NgV1LmXvYmkrQH1g524abPEA5NFk892V0iG
MTcUX6R9idd08w/cvg34DkPuZZSM7XTgmQ60yNAlSLfBtngjGVc4fEKzAz0tlnkRP0Yafrg4H4C0
EM74yfPCKBiNQt9TdcepnqZJsLe7qMFJZW1xn+MJ/qLgn9YZNgoXbuKYgVvGKHBKYdbBYOOlEfiX
Ulmj1/HMRuW10VCcS26qxgtYdtYKfm+gmWJ1RyXH8xop1ei5hts5PQaISOrYQPalRGt6zA7k5bm1
F6CteI6i2KQ1yNxDWvQYF1iDljSQB0M/UlasirjKoGDVxS+1aBrQ76BRqTGS+KUCcT/IWlx/GsE+
6zdGD03DMHQ2jWlfvRkeq2kqmX41X0aQ0wHAbm1Bk8Zr/dbhtfxT2Exg7lRmc8SfwmbOctWK2yN5
J1kZJy+q4wiOwW++eOnTRMPY0W/n/iqYPmv4VsuOw6FMnNEvbU95VSLxtzMx6lfb8H52F6ek0HIf
WTtuWZkZh3h0Qboj37Tog3gW9SherJ4bh7oTOVQN8eZsQfdt4Onlxk5v5vCv+CEFF+jUV4Otrmvb
QYIIJCaHicX6QejcDiAJb6zItjh+NUQuQW9WNG9xG+VkBzyGQvadQ5Pr5/jFDbhrQOJL0eIzHYoq
fwV+1UHH418mOgOvm+eDUz5fV6SXScY6ZaBNsV1QoP0cncRods/tb4vZEFGy7FA41XUHx0LvlmSN
83w9ivM1zViCbaV4iYZipyhg2QR6KV01xZhuOFQ+oSXn6js+qc2jKiu9Slx4B7VDi4Gs9OKXlj0z
5Jwgs9BAt1VGkKNg5k4DhmyeBHhxFzCImwltCh8hR8pXSu7Vn3mNcqSlF/GhCPv6DXpks70VUCmC
IJG5brK2+VzjXlXTqurZKEOwFRUCncbS3svpQEBFy/QGkqsvkd19hMhFFUB7L3sZVKRb6Ixsg7QJ
aaOz/zdxSoX0QqmCa3ocY833jAl0+/IbzdpOveCfTD0WB6GiZ5msWV5o/jjgG6WODehXrLsJJNge
RHgUEORtWpZqWxK6mBzj0dIq9TkrxuwpYfoPMlOUm7jqtjRN8UlG/Q9rX9Ykp650+4uIYBKC15rn
6sHd7fYL4RExj0LAr79LSburt7fPOfFF3BcFSqVEuV0FUubKtcyAb50ceJjScB+x1yyOFsNDAPl4
9ki2UojVgCLHe4c57DGBUPOKA3W9JQ+a4I4Id2oB2Eey6Qm9B/bWOQ7g21EMEF+6Bmu3eAFcutmH
fWOvhQ59cdhZxz7aSxyLvmj/v9nVlEF9tg4XYhDykhbK36R2X67LQuRPoCx0dtClDJYi7PInJRoU
LfOIL4wA3WQKEZSoQI9JzpYDPp8+VxcaTKtkekhBQhZh66Sgs7XKo9L+ZEsV3yveqV2fer6JMJzX
HSq8LLOFsqJw7zpbi7Vt/4MGjBJ0V8fcHrrD7A7ZPujNQIQK6KkaLCxTNVzcuJQv3cobXPViGm0H
wakhW1A3qqRmmDQgA6tHoUpaQVwBpSzUzQcomEVMPSIzHdz70juTGX9dMBRFALlXaYMlfaig5RCC
2dEot8YvoTt2mzTD+e72ukV0JBsXMSIk0AL48Bqmt+3t5RsOa13U+8GBxgQpsGBwgszL/K6miTZi
0DHIkE4u2N1xhrTUptdZtlwO3UM8hZtOiuhKJmn60DsWzQ8aI9Nt0s32z0ndMNVHS6of5P9/nRRL
oMXA9oCPJlsfcVI+XIMkAtSjapVTfxub6Ggk2G0+FmFXfirS8Jeld101b+KFj83kGXSCztz1/tml
0ZszIlbt+dZVKSrOrCyqV4GxD11dWTw4/nSHXkR1xv1few4vioXKvPoBkBB7yXJh3/u2NW4gK92c
QATXH1QLsZyA++0V8WVnZQAw8TTVENIYy7r55tdi31rA2y5KwLnBTwCh0Nz5BuUd8dmzub1MkW6b
l+wNTfvIi7cl1QTAklTsbUmUlJ8ifHfjrlWfjdLuQc2IqxE1eAvoHKjPRYt70pXStr/6lc4EmtgA
hKXLocvFhrTBQoRVzh4HxUUN4uQ1dRvZQCgcipykFEaaYVVu8/O7naTFPAQw8DJOE+wFz34B2eAF
LtwQ758FpDrmi49D/8XHBODn0E+xs4mkI1di4uE+DoLxM4ectVRl9dxaZXLOwBC9GKDr8Znc4jg1
9uAIhs6myxeV3Qe7JLXDrUCx4gqFye46VhX+r6tskiunzKD7Qf2xcyVoRVx3PUBUCLqg3rR2TL4F
lulHyMZoT7z1AF11V7p6t99MZJ+YNfsTxT2ZmAaMDLDjrRrtyU4mGvyf9j/Wx3f8w+f55/r0OQNC
dLyvrWy2CVDVtrEMz8UX8nfTg8h2tOVVFil432vlI3VRJN8ah4fpGth2xH8aCZIRPWH2caYEQi8J
hypMgqf0v5e6Wd6Xm6cnoPT1hhwK4VoNwS2Z/ha11TKw/GxDNtJOkGA+vajMXDi9DV5svEodN7L2
SI2aM25M+Zm7YK0vzxws809x7by9gJPqzW2GkWm3oCvlGawh3lP6223qhn+t9k83ml6GEf6LPXz7
nQkHYygwXbuKQZPeqfl93MbuPdCeCvXD+KKX5inrwGxBnq3rdDvPc3xwJdo4lGj/ZopBdSgacN2S
z2gwb9G0QNPZyLHMPvoOYF9mH+5grmb3TIXTCbQRd+RNyw4BnlvOnBwy2+EwcKBW3NDIdxl0MJ/N
CimJkIfRmbqg+ts2eRc/GlCke8xHZzXqGtc0c2xUPbXlgrrTZDk7kDGb82g2CABhhqLY0SgtKSC4
caauXnLMwMlHSxag18lk1J1ZFIIWxQgQrBBLm+ImummbHDBxyMGdKJYio2qCJl4cbahrpUIdbROa
RX0tik8R8kaPbjaHUsihqUH5fJvetrW5DLhcW50DlcIoCe6HGqVqtlYLrVQP2gneAWgse7A//NtD
+d2xGfCq/8MDyCmExXXK4y9rcJzfV0PsQB8ee5bcXgOJg5CK57hoJ0273yfGhoj0Z9s8DlJ9kOzX
DVhgWWFYW1a7yErYYDVFHqw+ceoiZTJ3CWFDmBqh2Gy6YWreJxFah7zeTdQj1/eJNsoRTiJCKXVi
l1eZpUfID/JHQIP5I7ftZ5RxNWeQxHJIltf+GvHtYU2DHTeC84iQVacHyVQU2aXkmQ1WWsxOY5as
UVLfbGi6b7YWTqLNt3m2ngQpjS3g/fEdmUy/x6YKxM9b+gRD78ujgB7wgkZpDRs5uMK0+3syqcpA
BZHi6Y4+AtS16wOzPRMAkN+fCKQ/UP0yHsjSmTlUn6ZvYRL3ewrAtSDI3U61rOYAnoqd7oIX7T0N
0pcM2ViIvifinr5gIu1Q9vHP6W1eVSvh2aBvLlJ/H+M9AOyuv++COv/E7KT4lGOf5AzpcI1qB99x
ZrtLZot2R4NASE87B0QJS5rwPh3PqxwkriNf+16ZXBznkUATNl5CK0B6J7DvgO8+rZFUbtQQfwMN
7ldPQt8HRCPBPhdQY+RZZn3BRBqniWNl+CuWADRTrAwzsfdMQ/Atox53SItbGnrR3iMvzBZh1WQb
H6wFCjJIn2UaO2A7zZDByLSSlJZy0XYga+0P9n/6I2d4toNGyD1KlwdAWFMgFXTk748YYMXjaunE
SGjcBj4ECxuKBHIFVs0ixjO870twaajwHipe4b1nIcuC7XGw7SFjew+OAMT8PZR+KT84kYcdJtbd
IL9OI2PJMguEp+nDf4ZcecmSaXbgRi9JvrQGLcnqBpp9+g51byN4K6HeHfYoetMnOzyXPMj4Rd2e
uo1trgRYYZ9inDywbfm3G70qegYF7SDv/upW69UIyPzups8x82pkp5sa0m1vN6XVZA9G5T5VAE5A
mGzbTWl6hC5Ydswtw92OQCFchSoBYy8t/1GGCF3XNitf7Vi8xkJVP+sEencpH8TCGQCBbkT5Uwb1
62iI4jWviwTSOCl/HG38mCtDZFcIVLzdpbaGj3fx3DhZIw/WgP74S+2Yb6wxUJpWR2C2iCPmgxna
kDOtzN9sNElTcPiRBYmNwF9niL09QiSmPDCkbCDMw9xHskXt5065/YOy8DoIGGSHmwlcWDd/SF8B
0tia2KU2VnM/Ny99N0G0tHTv2Dh4B0dvVj1gNzZWOiZIY0/tFcn2AWjXfxpn8XgyOtozWbuHofX9
H2VqnkywnNwuuGfNluD3xT98yiQYn+Ou/kJ7ZNot00Z57CE234bmnuwq8K/C8YF9yKZXGUF24Bbe
pTCwtrs2xM5dL9pQ5cGonqsIShWQirBWMfKMkJxLposTtuaSHFjwnHa1uxQFitWbNsqW7WRGmylm
7sUA4nZurMAWp6B1130eIrxFA+SiILe0LPAj25CtR/3fymRxBGE62V57BbqQjqXDpixa/P3q0kAA
sh0P2DSOn8GeyyFRyYyD1F3b3tTBwF8qkNccmQ/1PqG1o6184kvZgsJ/4kYBJqzqZzU6xhd94afV
24UFfty0hSAIs5BdLKzMeq79rlsJ2bpXZUFbIG3i/ICEARgdwilYVzZUERIrLJZZBfKdSMvTFfpK
+kB7A8iDvmkh6ZcMprX+zz7kSE2SgO1EaO/bYnQl8q9F0QU4bjknOnL2pZjubGM6kQxZmtjjnR6j
EyaNNTa+Lfpw+j723+aBDwUs94P7pYEswwLER+JROKG/GX1gbBRoDM92EsRrWbfWc2nIr3k5QM08
Bg8ednXfQffsLAY9ybB/TwL4djijoCcBs6ZhPk/DME+CrOo8qSkR0ALcxAj79BjXzFhmk0qWiDml
xygcQNJOI12YjG+XNDSlJgIoLJ8OzoAEWqHLKksDheCxBeF1aIHFpyAEg4aRt82D4SbVsqxa8WXM
1ZUz1HotevW1b/3uJ0qmfgmf+c88c8DD7A/uNeVmCt2nVhzwl63O6ejY69b1+aOdtC9xGG0nnT+i
RpVjAGyNQN049TMH6eKUDQeLMlAffN6HhS/GA/U6E4rz3RhMW4IElQN0yvsGEb0ZIaThQ6Bk+but
9cBAQaLU5Ex+w/tcQh3ReuT3H9djDfboftqdwL+B8hSTG6tbhKV3zU9gSQfmRgdpChegwJJ5oCrT
6Gjd0KQQ2k7rm21KgotlfKlx7D7EflDhlGwaA/6G0WruDir3rqPKE1TuxgHCBSBOinVDA2CyCxcO
K8T2gzd2y6tmzPrzzZlxTeydVo8f3CDkHq8HljfgAn8BQUxwbsuKOYsO8YB94IQvlW2Hl7HFuWUF
+P3Gc8BANrug5mpaJHFo4Oky5ivgiSBqcHs+DXZWgcx6TQ+mjuzuKN1LkXX5SmlnGgkzZOAWZguA
YNLOzn88/Gj13HYskC2iLF2zHXqaHjGyC9Rl0qVJxIe3ITIqK3GB6gM2Q08hDbwPfqK3SrEiRxZb
KA9yKu7sbVfNtnkFZ6x2DWTaXLHIqxxyE5bl3sXpVO9Y3GX7wmHjdYIQJDTikvp1gNwjNyLjp6/q
nVfa/EvH82FJk3IvqXcqs8A8Esjx6mDJeVJuemd6IrhFt0OMyJsnhcC13QXJuLah0LfIdaWCpysV
qKmGeomgVXB2XGUBV6OP9uDaEKC/QukBCBnf/HBqAnNJW9XAmyPks3ifbJax2kIfDfLGSOdcgRke
rnmq6rPtQaG+tXMP4jugQDHjZjyUgXlPPU+b6Aq8JdlOero8QU+lRWigMKJ0Y1aA3/GwKd5WCbKs
W9kSkdTY8sN4Xbg4aA6pDULC262QW8KnAYJmR6sNY7ILk6S9tCBVWPu+itf0iyr1z8qMi0coudkn
6jVh0J2LWoL3D2PUBLWp1h4QF+ukDN5sqFy9D0vDn3+LqKotztXkXMmffoogj2/XkVD1+raQCts7
B7LFZ1oHwWHQb4w8QZAJlCqV5r+y0vhXqxJ+x3qId7chWOvJ3nqML63Gso9NVAxPdiK23ehbr5my
oGRdNOOW3FKk0DMLB/tm6u3Df1p2so1q4SnQcNGyeaiKg0OwwMaQzg5Vg+E6Z1O3IRYy6iaIrX/o
Ct0lyjKzqcP1bTRUCEqYxa8Ir4WnHppChzbFv5K6rkC0vPR8FCLo0YRpjkhRAZeou2YC7GGrafqp
i5RBfE6rLp270ajMc1QZP+eVkPG4JFHxlXpRy9il78xnPk3TU1e03dWAjhiNCcsRd00WXGhsAHLx
rhkdcAbgjmDUqO+xwdqFIFh5io3JAKZo3NBY3tvWgwfCQJonmWwexy5e0lg1RfEnL/9V4Zu3VQmw
7jIs+keVFyloubL+6GlyJ8CGnV1iuxW0dMAXNbugmqZ2GLunXlJkNjCAsbWhbm8Bw12kwYV6NKnA
Bn2BAEF/pC4tyX15z9Pk06hpT7K+SR8MHbUtKuFuscHoIXcjqv2A2v0LuSApIy7QoNjfJnR5a25R
CAAEhV6EGpnH7bxIlNf93gF0eQGGiQCp7MpbJHUANHPlusbCNpiAyFYbrFw5hXdVVoZ3qJbMdjHk
jRYm+dQ2yuyKSl5olBpyHg9FEHl3s1Pa4OHS4Dswr5sGYEoyWRrtbpNu9yr0bawEFLZBWrAVCq6A
IQki0z4y/HHe9wK5ioHWpv6Ht/8Qj9lacgTBq87cJjLrdx6qhR4jwX6IZMq/F2aAzAEvn3LQpf3N
IW34UzCW1eyAF2+/q0YcuvQKGQ5LDxw8MovYg6Z9YUXVmWeG82K3mynM45eqHurLEEfAaWuzLJTY
pgCOb5CMcl5uk9662K0niGRNU3mc34yDHeA3EosS5X2QR/rQyBCAN9GPUPnFQKPfrXQFmXd+wYEn
doZgRZbAtrHPSctyG2YF1PCYG0DWNWvXrLWTpzbHVjDuou5HiViVYbvurxZprIqPySvrENTIgM/G
SVvieIjt98GqGhTb6ekhxG7m6ZNvNk9IefTrJMNuv9FYCE/jI9rGxeuSywv1uAk2halL26U1WsB3
6FHpq7fRKEK5fM1KIKb01Pf5gT8UGzMAg2kMCmvEAlAI3+salcwBrQp+II/I2/vgisJZoOe2+UWq
TzQegtttZTvBdKSJmZ7YUXHLNHyqs3g8cF1WUXd+cWH6irqRF+J3GvYna4LWNlg4wM9Yl+pEbuQx
GVG57STIYvcAH8mlz/IaGc/RmGsDwiwpF7Flqjur96sLsC8G0KxInXqqKvH9rLQ46e8ZTpQG9yAE
BId55n7nrd8e6eUkmzi4QAZt2wm86ZeNHfUbMOk1q9tWT0/wVNYdyaRA07cxfQcgaYRH28QbvoRZ
tQfxjvHTYtYJwqXTawtmgSVHvf8VvFnGjkmz36G8FKhNPYkz1C0mZr2fBlFep9AtFulYiHOmq1LT
GPBoBUmgufduZy0r2lWu8kPhgEvxRjIDWCh0fQzJwa5qFgcayPD1WpeZixy/HULJVZrjuQZD2ov8
VSlLvkT2EIEjF6xoQR04Ly34vzaJpYYNOYG19W2O7dXui/XdjbKdqov4XtaOeLRzB8D4zAR9VZPE
j1lbNic8cV5pcBKiOoOi+lwMXnZyxjRbQRkXAou6G0i8ARd0SU1oJHiE6ZFxSDHCIdyphXq8NRl7
9g2QuOzeHXl9yYAfXXR9YH4WzWCsytou9tRNkbGAOqZ6Si19BAPOdiHADPM5TOoB2ArT33PhJ0dU
nXpLbIcWMm3b5ymPxNk0xgAEuoABQEi2WxmlHx1K3dVurXYzo1qcEa+EJlrUIBkGFNYKVDbiQN13
N0uvBrAYuNEIVDA131DZAYatqvwaeIip64h5YjYKSCvpX4agKE+oiPNW7x5ISaAEIFFq6WmPsAOl
PHlAk6j8GtVva5CHAcU5cBGBIxkPJPOhQzJtPdWoARnK2npAKb31kLXBpkGU8koeeZw4QBwEwwLR
KfDs8sSbFnjajHtydh0UZrdjA8wVptKMRq+JcGSzdks15cvKMzZDz15taGrtU9AxLTrNDMOmsDpS
FyI1zhOT7Vs3GsZ4E6NUeTXUrberCgiG0Vndw79615YqXtFBnkapS6f1m7PbqfCIoE6yoKxW53ag
Ck6KfhM3vgGQci4Prev4RxOorTk7loag5BqQYaUJZKfUWTMO8XYEBmhe6TbhzzURKYIq4SoV2PbY
GYBuIu/TuyDFG22Y+H0dFjABQ3AcbP/LzdQnHiQR3Fwtoy6TyZKLvF0lRpdu5n4VTZqzPHb2c98K
8fKty+JCS5S5l96Ng8T5UE8G3m5eP0OJLUjqhkMWH/NIpSfsdt6ayU8A9vmzL8qqP+bNkew0owsD
BzSqJlHNOBeuweZTH0IwmKOW0gkNe0E2pgfw318uC4Ci1jcaELpCGB1pVCDtRJw/Tmxkn4YWMJkx
vsrWYJ/I4hjTHvQR8q7Vpt4x60VSSX4kjwIZiVXTQgmtMRoPOyqUSrY1OKRoqoCU7AHFWMGCuiiJ
tS7/407cqeVdDIhLgyx8IDOGSumpzo+dbuLBQV+OIgdmaMqPdEXDpSsHkBM7A3gb3+dE5E7j5FlN
Ffh8/rykcaPp6zWktOKtm0XpinTD97muDqvwPVnZjanOEgD8M8uydJWZtnMcvPJnG6byZCn51kSJ
K09k83zw6zE3O9LgpD0k2BoQR3t3oZEBFXSgdAavWm7c39JUU8/F0Rzr1/a9stxFmoFMlKaixuhA
Uam9qEeuNHES3Txxzmj9Xuu2/D/XIvv7HW9r2b/vSCvbReEcUYuNxyceRnWKyltC8PrvXRx37Kek
w2PlNortxMcujSIhLjK7ObvMUOfBbsM9Xm2Hzk6A2CHbfOkDoLJPLOtANmoKr0I9s25QZgCS0hfR
4QQB3q6Wj08G4Pd+YrxUXV1+Kxz/xccX4RuooOcL4Enni38MmeHAnyGVcdDDhZ75P5b4/+4DCTBU
eYG/e80kY6d68NwFET3kIhObBjq1MzuEw6HsUlUmu3T4Jz/b/qd4sp2Xv00KfbuZ2SH+PWlIKucl
ctz4pAoUX8rcGO6o6WKeQStzebNMCMTdebHekKdCi76ams2yqKytFeOM6ilr/DA1k0sjrMtwXrK3
wNVhDjoooe+gY3p3dSisbRqCCJZsLjKUi6bjBahBi2rdo6Z+H/I2ex6NaVvUNkCt2m46aXCzq6h8
s3Mwtu1r4OueWYkz5Lv95v9Pe1mjfo2yV3PiS2evQHkJTeZxTpbVoK09yaD5dMufZb1db3vmD8tb
/kwhhYkobOxvbkkx6UavWeQORzLNdrEsQ1SUUc5tMsL0JJzq0+3WEg+cbV2LcXlbpgn7j0vTwGhl
89K0kAkq5zvp2cvJQoVg600IDGaApFyyyvOWRtPmqAMYwss8gifUuEddy1OubeTX2CEUFIEg2dIK
81xa4H0VBXYfFDTpRd8bbE/nlW6m25p1nG7xvuFHGgQO7CFhmTz1KONfDTnHjltvZOadB1581egi
NatNPnimd2U2gqpLd2m7wooIuTYVpkeyeT4IDgAKv9Lg7KbX9ZAK39xshf3rtqwx+h+XpUmBgWBW
otoU5yhsg2jZHozWNEhN975s2OKoMFbYVQ2dwfZVh50d7Wf8CDgI6tJ+hrqe3ysUIiE1cevSKGrZ
8HtJT36EU0+PCuJtOExfgw5Hooib/QmE4tjjUZ9rI11RE4cFJGLTZktTQ7Cs47Whp1D/tkJYguDf
6ZuHP+zzyh9uMmZBvOB+oTYIcfT7gUePttubXziEWIOQxd9zmfTLZkj8CwR/uxNoPFBOOJbBV6s+
kwODKvGy5OCUr4eqOhfQEVnRgLd1oDH1DcrO9cqrVXwORJRfxATsAVJb8XfP/tRX1vTVQVH6Cjq2
hd42h1ukiBF7aCHciXfu+CU33XYRp050VxSee6EBHAFQW6EHDJTYzQOVAf7l0EYdxVAfuCVArcg0
BGpo1QPZVMeAshv78aFGZHDjRIa6hpmwr1Zj3rd6U5sglUQ91RliY4AxH4rAEHmMOLcPiKrsqajl
VuhCXag7swPIz+dB8ic7NSNSSwcWe7s/7XpZsEMbh9Lqdh/8tZ1ukE6GOKIgZx78Yzqqd5E/NtX8
8W71NuQGSGRxnKpse1vWBqb+nPhqWRvtcPY8JHQGYPKvfYjXNQrN4oc2DQD7LaHYMDRBsbRcq3rh
bYMyPtVkX3wfKACliu9BCvKkwpO/pFus0jTn0A99QDIowSkla5dV4IS/kDoDjDtLvw3xD9To1U+u
lONa4NF4qs2iPFrIrm4m38WmEuQDiyj3u++OHS2NKct/gYP7WbLRfQmMAcF9RN4vnmGa+9JF6T7H
mew+Kfx+qTrT+jK6/V55VvbL5NNBjkH9BaBNCHSB/ZDLdiFUPz2adpFsQ7dODzVv06vri2hlBb36
AiT9dqzS7Kc5is8yS8bnXg0jTp9WcQos6Z7wyy7XvOflC5cIB2pXp5v2MffFsW5itqyiRIICm7XH
2Lemx661HsHTwb5AoxlqTqHbnaAfVj2Apu0b2fGPQVSmr9W5AG3dfdMKAKljf2UEKK4DAWZ0MfIi
PteWwGHfcfpvDVt7SVx8B7gGMlnawW69cYsaSrFO7LS4Q/FLcVeGKPBCwKFCvJ7ldxa01/xFleMT
T9mVTKjhMpCZVoEjFoNR7iKjSzZKgz7wX23c234WLxA2VgdHv/fmgRDVAlNY3lFPeGF5zm1xvk3K
Srz1RxGDxPN9oQIJ4xV+TMnGIIgINtRvC5MPF1a7yP3mO5G9TZqPs0rleOzyRcE05dtM/Da35EPN
h341RNOxBdZVWv4BEjYL5oHFo8ycy4xZmCCNgeBAsiGMQ1TY7RkFGs80SCZPWGfb6d/8WyDckSaL
2NFofLYkOgq3bD6XsWs92Aianf5i7+vioz2xu88sa9/8awCAlsRege/N5yBM7IchQjXVHMkqwr59
43dFEuTEPXCDEiaBStVy8C90TQfuidC9wx+mfOohybTrUMK96UbH+jzhwRtJLr7hFQb6lDY1TqNk
0xUq1T6IMlCQrGcip1s+DXpmWyIwFHnVPJMcWIgiMJrpAFFxlQlEx/nvmXRPkwOiSDOZ8M3PLcBH
5ICdHmovonUeNe4DEOLJBv8ZwUmlMfiGIV69c1qnQl5AOFALlyb0qB3Qqzp2+h3SRZux4lOEmkSx
BkeX9T1xUVkIxGzyzCZTrQJb2ddSRca2n/ru4NXdeEKeHeLjvKwfajzmUZ7XF6/YRnwKU4B7F+Jh
kg0YwypeaVUR97U1zGL5t882Sedfny2qzA+fLTYMiOzq2i8q3RJDmy9bR3SHuThLd4Ga7w5U9tXa
xgPqSNp9pdJULRBZBYUchev8htdrJwZjwGz0kLZd+4MwFkhjFzi1dnwzQMxsKYYQf3UytmWMd3TE
TpNW8Rp0U0iTb9oIYue8GrbOwIuDAUjIWXlyONMVNTIpwVAWet7qNlDX4be4NcNF3vBh4ySRs/d5
JR78UZe0jaD6BfLkhBLP6oU8Rtexkd90nlD9o5bQY48OAx4lzi2t/yHGP1+S0wQnSgHwJGYbNQgc
+8FGNyK4y7iPGpQwW9caVtw6bbewOiADe8CCPnkMEGk3nT6TW2iC5pRVFSJwPc4acdx1l0679RFq
+fT0v7kN+OVvC0ARIWPF5VOT51uUciOvh1/exmZi2ua6q7JqmUA35CUtavOQ2h5kx43JfDXZ8HNM
Av8OiebhCjZtVKxrf8cKvGUrOTJXetlcFlvyHxP+tmyJuPFuylHZDmptMOxufGDGlsguxns62lK3
MpNkPx989SgqNuIPXcQy431Sm8hE16gu9Qm4GsWsX1hWz9ZBEZgnRmhXvCR6b4PyjLu3O0Kd5hh1
iNNkk92dUGQCeokcRNUnCHSG9iaqUFRe8kFtaJwag8dfE6+yt0NhS9SwoImLqD+XbV2ilD9jYJDx
vWFBxrhs33wcT8pl1bbI/mpvGpA8GsB/CaWFtELyFlrr8ixVCDAh9KWWXQmJRpUCzY/UPS6x8+o2
YHzrFj5Ck8OCjI0eoSsfSJl9WfPrzV5ZNqg/5lHprKwKQMMBOwOG1/ixpR8afkLi3KUufnN0KfzH
yskSKJwhbk4NclSZQkj3d78Dv1ABXn+yfJhJ/SmNLWiWL2mt2xwICSEUrxs7587aHTIvu4AerNuY
4AK/VFbonE35ZGm4FzVkpqtJKGfpJWOxjrFT4TiDhP5pivIluaRkG4OigX6PcNe3FZrYfMLpRICm
z5fFwoAq2SHQDV1FKesKMCl4MOI8F6zJ2k2NC/iu9mLchdJ5O+7Ih0wuK3/PpiVvffKhblnmzF3e
RjyLlyvLg6Bko5AwUkX81iSIRjaol0c/G/wahEPRz9mW0Qi5s4aXmz43flEE8kOQMo1jqPwIkKd3
QLOfcHb8GM38I7hJk30WPRmx8QwUtHO2DfADKkeMUIofk3M9ZgW4l6RxjyI0e1l3wkaMJ4sWYIws
fgxRugZIsQD2I4ZwDQvFT5nU38rI6z43I/L2hifMB2x4fHBPtib+H8t0j5dWDxacBtX8PF17eLni
98AK/C0SNZ7mS8ORxsFqsKcq0hqVRHqEGk8BmTWCFm/AabCLbRTtgQ7jFcDLe4h1No/+VAUnFAs2
S7IbEuSLZSPqaxo6013ABuxf9AQBrgBkjEp2dFFf/MkvIaerzOIpKqdmMYCR70TNqIz8ZOrmZqOu
VLJdsszelBMA4apoz60XlU8BULAPrR8uTbsRwLWsGq/IntjQlU+IvALeWMkHcozK7AKUlH+lXpM0
P4aiHudFoFcHWtVM4Heo1yz1gRYPIrWnbjaxaQUskLulbudXSA8iwL2h7hiHLU5jjb9y9E3BFRrv
kd1wljSKTLxxqEvQW9Co7/XxueuwQ6VRc7CbK0IG9zSIrWu8qNho7nLDcCawLacNCjKaQ4fNAUJJ
eRqe8d0Kz3RlqOoz+LLVzrZKNi3sOuwRgB/BBG/lOBjmUGbWV9REUAU4hDGaW/dvfrdpNINcaNqt
+39f6nbLP5b64xPc7vGHHw3wVsl9bz2GAiLLBlRCygVd3hoQf7BV6VTDAkIJ2fE2wGNQ0tdl/nsK
9W/Dvl7x1qWrP2+QdchIWhwsh/99GVG/fzC6C32S2Xi7Kxm9pnbLheda95OMcXbTH+I2hbqzC13S
lKpKXqC8We8NJy7vOkhDMqSCToVm7KSmGhlQIEZYLUfbebMpukrSjQFRo/OofwHARst208gUtRLv
c2lGmQAtN3D7fLNPJmq3pwxPIrrrbWAEvY7yVHopfIGduRS9t06rOFjOd3xfGFEqFG6Dw1vRvTNZ
4JRcW8lqXoomC/macSWu81KZtKq1iI16dgmM4OKAhGgLhgl58KQpD/MVz/q3q7/YyGXwXZ7hh415
1BTvVzebp5e5rUoDN1sNltBl4uIXD3q34KHqObipBJjUqRuyNHiQNiS0VWpfhfaoIa+2Ex3rlzRY
u37wUCLektfKPM+TlIRSIIp4EPkCRLSQbXH1HecCmpT6RzWxi+GZ1Q9X8ovguChg8cOkPfE4AzdT
YIZ73gxPBEgnGHqkseiIBMz2m4k8yJ7X0xVV5gtzxIEgY8kdCPTc+yRO+AUPpDX1qDEmsDlnTvej
H6MUmb4OiLwqqNul74VgMeB5dGwyV5/na++1e79KE+vNRld95nqvQozZwixz/jqPRlvTCh5TKdN7
xlh6D95r79R205FMEIdI7zsA8a8hnmVQzRuiJbn1/b0AGdMdeVHTNe0udUp1pt7w/wj7riZHlWzd
vzIxz5e4CSSQnDhzH+S9SlKZrnohqh0mE+/59fdjUXtUvXfPnogOQmmhaAky1/pMGMlLkaQvqZNA
SWOcmaq6EpoVtmb423tdk5rFXERMrqkLNag6BukiBYmH6mjOIIedqF9xubif1Xdqcy07KFDf5/NN
ZWwdvQNeSxe44CgdxJ7b1YWG0Z8EXEQOp9Ls0+x6DhneaLqE+58gsaNsof51ulclXvHQuU5wuF9Z
7XjhTIdMIjipuGHUt7QLb6ZptvPpr8oNDzBSA3JV1IUO7gANkFIv9emvokmdxoXpXhzX8/tpWZWI
jZYDt37/S5ui0XZMtF/uNw4BUuj+12p7v7ousdxz6r/SXNP/odtlY9S1P0/FIeM7KGy0I5mm3ToG
TBK0NO7eo7J6NFQsHyNYNu4cxoDQHevhZ2dqaXUasA4H+FOUqwpSRlsRZ/yphtAddWK2oc8rmxXH
0LS0hWal8ayGAd+t6fTntuqTYzuW7MwdVsCKQDk5d/VbYXfFg4DoVSWkfqOqRoe0lx/74Z7qusbP
NnGYsvk0wDL8W6evvLrWocQJiB7W1U20pcmhiSt3iIroMyrSABdfFs3WuwtVNQNCiaprijVNDrZJ
fIjM5Ac10uVqob5HCtc/T2evzBZos9Be0mTCke2J8exE/engRtF7Kh39QKUOy8O15xgN5ETwBw1a
51+AVFlQI1WlsMic8cLrdlSUQ2ZunBDBOupCl9CCGceGG1VoDjxe3HxgG7oAyHqwnV932EpiT9WG
Lyw0m8vAnfohG9rvXuu6X2Dt3i/hCNhv/A7FoNYWEN0CRjNy3UNWxHDgA4P6C3QKOSRx42qfNSGg
a8Zlqm7gwFfnOfRCEKOZf+y4IaG2mXB6d2y+ROpj3yTZ7BNQz4xKmInr5lXDZWe+90L5a58lX+uy
Th8zJNk2dQmLH0Rp3cexA6W2sQb8yss3DUHOr5EFAKRs+U9pqnOleuO1jqoefqBGcrHNsFmL3Oh2
Xm5LxCkkg2og7x5lD2fcBAad38bh8CjlP0MMd2IEg/EV9VaeqfDVUAyUhJFHHgoNyha6BPlMBd0z
PCqg5Yz6e7d2ZJ8r10EaEQG1qZsN7j11AzviY7Z+7HafLYy+eSR0AMvjHjLfoHdos7j/HjsB0KWu
8QLb4RygRD3elF0ln/OGH5xMD76Cz6PmGeDRp9ox2DHVe6TWzD78+u+RrYIZBY1MbR+wbdNkCy2K
kCDyE/VMnxLfltOn9jd1v+vnM53huZmpT3k2zTb7PZTBNp+yelOOzepvmjXYW0qvTa0OsmRLS8tB
M/l3jo460ywqLzdU30VqlgxI7J6yJsvWNuQHXow4m/SsbCX0pTRFsQUKCea8Kp30rLCWRn1UQUDb
cLXnsb9AnAwsNcAUrD6FjrKRtcZyxM7PA9uFDnYeyP9QbudRPfPC2tu7ErYjgMrI9BQPFhIuerug
BuQJ01MID0FzEQ3dAhgqb3/v5vVWsOp95cw7DjZnC6DGvo6b5jFojWQJlbJuNRUHCLFxu8AlGU7z
WLf6cAaN+kCNdGgdCIaB1HWhEs3WSf1jNq63H7P5puavmjqpEPEShpyRZhbshw6t0IsTlUqmyk3k
xsWcinRAkBfCnH554rkLwObYo4SA2JyPViJU95s5ph7jgF/n+N1ZzBzer1kD7cmg59lNk/qetBk8
uJNuJLhWy278UcCjLxxj0e05h2n3jbfDnsH8dYmHo7MPSj+YV2Lgh1Km5jODXPokW1cn6Q4qlNnC
B2ruC3XzVM4POvPXwkgbkOrtr/SLKUsYV+SIWVwqxqp95TdiwXwZfq3jY5qb7lsjIbs6VEO4Y7FK
buNAai9kCg8dA3AhM5T2VirMY5eG/d1HwCcIqvYrsqXtvOFu8CCFrsPMdYDKqJkOMFGWH30tOLLU
sGNMFjqSpw0UeqH9wdmio08mtqptUguEC/Bpah0/mcG7VXVwcRegCY0HiGLW/roEoHdtVRxJ2RpP
ogrLCOj7O8PaxXPmkjtIrY96adN/RlD1i9JG0JX+L1XQRBc4y40eXA+Wy6w3Ba1dmCm2b8bQsXkt
oxZeen67qexG2zBkOs8tKOFz5OWG17zrDqSh7SZQ7wzT9o3lCnaQ4F9obRQ/JqDeg7qNT36RwTYU
j+RHLao/6u6t9ClhrFy2SQFlII4HJSga8Y4u2bOVOth58T5d8fin2BnEvqhHHNQbOBZET26cHdJU
cx8jCD7t8EQZf4Vt/zbWK4a3hREEfGc7kEr5tX5AImOW6mW+weOvO2LB3x0Hy27hD83TtTSycJaz
DiYE1OIE4TCrcitYp20PXzMNPgjCHYNaY/Fe50jVb4BtKy7NeCghrI/sBeqoSA33urR0ylXuGc2c
UG6Ed8Me+OJw29sSvu1erznRsGbADs8UybTena1cs7ggt1YukxpPD1/TjXMiLW0Zjp98u//4RHW/
awWwFPI5wEquI3x7dgKpg1U5ONlTUSTfTUQZv4d5uUIgrn3TY08ugJ/qT7UQiOzpablKlGPPjWTQ
Zp6I9YMgRQQKFFPZQkQO6xx/R1V0cMYoMn1CmgJertkAI1qAV1eRU4OtPBLuCMRFdRAAgP+NaR8R
yElP7vj4TWrj1Rgqtom4hUdypnVyy5mGt0Qu4YHelD6HYbEefffwqxCGbb1nbhAtdMuKT65kYh8M
abns6qQG1xt8cbh5fudl/LNPm+pRBGG19rw03vqxBae0cTLqMZhwXA9L6x2h/WjhOUOycJjoN5AQ
JIw6HdwkyZeeYxlLKrYg713tjw7ctNZ2HAMu3le3IfFA7ZdhvEVOAwRDODxc4AzyUZc7R82Ltklg
L3/nWeGZeNWOjcOYineSgC0AWWy1G6JruAtt6GcL4v5LpK42yPUaeIXB5QlCisUlQDBmqqMiNQDd
Xm3MueZAAKHhjfEEGniz40Y2alMLhA8LWEPcizYEFHFfzWNk+kBIC9udy1FhHFatz3ZZ+DfHqtSh
6aU3J0Vv+4/6OjXVITVHeyZE4JfQ8lUwJcxm+NnqX6G3UQPzb6gHp7Z7aL3gP0JZYXNjooDg0Pio
7YOPvk0ARWPTqINroEO8uvaQyMLecHjjDM48Xd2/wC7mo56AGNDInOqp/5BE3tLXBnAMqkpueBsG
KyQ5kNcTA56LyJVD3QakEKnURpdx9YV6BFXI1xHM+WZYbMXzSXq+0li3/m2ZhOeRLwNLxhLuxrAh
DRfYJdzP6JbWxecitSLi327p/udh+5fWP429d27GqXKh1evBH3Ztj6QrrNDzfYcIwCopdPOWABIG
m+Nk+J5656xrvR/mkP80LSGeaqVjZ+l33gEo8GIaU8eZtkx6MJXo98Z6XqwjLUgRexrXQPW44GnH
g3IHc87Y+50zfedVZxCT2MY5zH04mNetHZcwKO7rDyb2vR88GbA2b+InzkqG72lbQJsmNlfKArg4
lHl2BAk+WQL2lD8Xjv6NqI2a/Q2PLfn9PoaFQ7DQPOu1tvGfSaw1IIzz1b3oll2+gj1ysFKO7x+s
HtQrq3sh9HuaNrCmC7z+JLhoD0aNjUyYe/p7KacOZndjnT5DtiAHQgQ/iRQrTISFeXYgG5p4LFpj
kVrNBtxOasVe0Xii1t+NlXaAzEWcQEBVS05YJmBdCQNaI+/EPq8ZlppjfVvYEAzoq9e8Fqn5s5aO
uMKPdgGFWz++BP5IYKjDA5S6Lf4tAYd4AVkNftYyuP71miOffJUWSzhJDUdQvtTOzqS9HrLUfDCj
zJo3lh28NkZyjVXKf4LYD3yjW38P8j+GO0EN+EYjDQj5410BfQQXoRg3PlhV4wE90D3Tz5/qDZ7Y
aycrJvchtzfiB3C790kCY6S7IVGcBdXaqgOI4Q4wJLo36BmH4Yf2AAUbKFFlQO0juDLLrbDdU7Hq
048iUQ/xdvjc2v9apNaIgR72H8emAzA6eRIvIG17sEon2brjAgtoxBDvjjwOjlSmw9jFS4dkG0kn
POhYfJKeQVS3PzwrDR7stuNXNsgTiSGYSWuuARuNVtSrj4cfYOn5D1jbTr2o2uhN9OoUeo0r13/P
Bf2KqVdSZvaqFqW5RIQSAOGuYC+hCW04/K69SxKU0OPGw/8IjgxyUF4TIOjSmscBUHGYI5bmtUrL
ap7qSfclcs33xnXkDyOvMHzMQ1kqx1aJye+2C6PVzrcYDNl8/Kb9EtoobY80SaOHR0/X3pXm8WlB
2Ug9PqRR8E7LNNogCLBcZ8Js5I4Way7HdxBk+GxJal6k61V3njpqBV4Vo/IX1VddDWrHWM9bMb93
pXrYdCq8GNx8BsHeYQ3STPziwF480UXwNfZAg3agxXaKVNCeBAjUgBpUwdcI1gAWg/aG4YTe+teR
Ug+HhyQ2XxKsbI6QYEqOWPUmR+xAoo3Vac/CDMO9GYUr34jzm1JR82BLB4CWFs6gHWIu88JjbEOt
WmNVB98Xb1Mr6+3vJcgfeyyOsGuxuQbLS0TIqC8dIFy3stpEO1MpzF178c9//N//97/fuv/xf6QP
gJH6afKPpI4f0jCpyn/902b//Ec2VW+//+uf3BWmsCwODQvLhfqIbQu0f3u/IgmO3vr/CSrojcGN
yLjxMi1vlbGAAUH8PUo8H9w0P0fo1uUb0x1VFcCkv1ayBw23rp3vSJ0jfZ58a7TFtI/120DuwVhZ
S1phtZbVbAA1s9TJHoJ4LUhXDnapfBb0ebieXAZlWP1SBo/4FAAIc19mRNKKFsjGxDAIgTIRHXzp
fa6jznmsFgzf8R3siYGeHQ9WEndHczx0UVWsUjz0oMj0R6sq6i8Q0483VsOwYrdiuwAeSTRTFxpL
nWkCuCmw2d/fem789dbbNrfxzbIs5KBt/uuthzxeqrWlY9+qNuw3SAL7QE3pwzLmWv5aSCRNxuVE
O4AHnQtePFAPG5wnULUZYGK/71UknraLA/FpnpaNMhtmV8OsWNtZVhm8qrAwFpEp26MDS8x9nkEn
o0du6nmA6DNur/197Ar9aWC8x67Mg9OIr/oD/cz0oj/XQWTuODfwzAWlwfkv30vX/PPN4QxRX9wd
DmiIbdnWrzenFTIXgM4nt2mRbmcWePkpf0aGIr3AUba5gKr/RI/DsEy0FT3yqDj2AlwrufQZvIqN
wH1HDLhe2lacQDUND6YgKWHWYFnVF6Mujs64RsRL8ZpELH2xtAyWQVmLrn3K96XzEGhp8QCg/QoJ
e+uWjmr6ObRtIXcgvT3VQTJMrqsM+o/USgOKsFtZoy4/omZwrS1CDt6eGc8RnIq2g5NAtd9LQHns
PGhmmK0s5qUHFmFQ3eBdb93+1JfrD6VtbAWcO/60tCeHOaO23N3YSPZzQ+ODndQi6IHlLzvoPPxR
tG78WI0HRAqzwoogAIZCHNrNrAH1cBe7WfJo1Hqx0vQhXVIrjW5bNY1OId57nuKNPDPY0uCV/CQu
31TO+FTWqxU15AYL/ss3gru/fCMsxoSOfxYcsx3QkB1z/Dl9elLhyWL0kJLxbxZeUbCPY92p1SGv
TDzDMH/W3dJ4p0UY15ru4Fted9ICF0s0rYAVZCSP5Co7ucSSeexkD0sfCzfLslk1ur2FAAHCeyeP
YC4j8z0NogYq/se6aTKfSW9dlgIom94UauO0g75nXOh7+sQ7aeazJOyBtkKiiG24iLb35r/0mSp4
Ua//y7Pn18f+eDMhAGVzZgvXgBCda/96M2VQMF3FzLs6XdkjFRu7Mx38hQcj1FyAvmN92Sg3eU2Z
taS1LvUoigAsvZa3ULiF8CzSiJkA97jJNiXyDONzthifrp8OIBkdmxpebuhA1fD4QNBJDxBO84dk
Xkgd8q4Giy+6K8MZBVuogcXaRwOyMyGiBJB113idzKMsg5aN56qLDZzL398V1/nLV8zkDrMc3YDk
LuPmn+4KVlTcTyplXxnsco/maJgBaRMJCNvockuaqL4dRYsuu4T2oBafpJdTGBqQXDLVQT8PxFgB
KXmSVvacHji4zq4WZRFp0OKOyzlBAVML8hywQvb31ogYjPy1U2fOy71XaQOd5jBYN7ZjaCjzIohi
hJq/oWI91rUCDKWgN/9SR/2yMdQ0dR77UV1fCiy1ufZajPLeM8cf+A2PYfiKGH4EpS4731JLmMNj
yytgw0Wtn3q7vCxhkMvdQ1Ab41egf8PXKVtFRjlsEgtAlbGepZ2NZwSCilBNwY4fgv0CYHxLzJrS
7W7GSCDJQERG6hY7pbE0trU9HJRUhbAcLMICP4G8c6t7W5h7Z6e6CiEzP1TeXsTOF5XU1ZWqUry6
Fgo5jBUVqUFXoFAx/f3vvyOG9Zefjgu/DVeHuYBrcezCx/ZPz6HeZXjd9WZ+DQJ9jDonL1FZhF+T
FqBDr7PZAzI/IeB5AABDXy/4mkERA/l97zVDWmkF31SoZDh2+PjrSLdoGDYw/cGNtRAcV2ix2G1U
ICYFuVoqinBYBlk93JrAgaqIn6zC0REvS7X0CJlYQE3HInYY1UY4o8rNWIwLiI/mwuo2VATR6GNK
KsIKeRkCarYUJr7lxAgKPaNchoNdfaJegy2OlVFRTMQhBKqGreKguk3UayuGkAScwPSJeg23ufTs
mdYn6nXmd+WybuN6OgWdpwcxB7hvQzqvhuHUF9tw/bNswH/tQOJ5NWsDTuGMxQcgFJxH3c+3XpDp
r1AVqVZ4pnpr6hZF0D/PkOtqKwG8U4MdBNXbvHq/T2v6AyLA43CaNqtTH6H47FDWfABuFNaNfd4E
j9Bc58DnIFpXOOW2L5ERAK3AmUP9IvyO5VMyi4fce5LNYCw8rVPnBNjQTZ02xpZmsipkAO8ztSz2
r27WgZwMn6zG6+YGTOMQnAY3WYwHqreKql+WllnPdXv4qKMG6tdhlMmYOc0hwjVMrMqz8BFBSXgd
v0EAfkfOkFVU7a1ucF8BYrTnkdMH4E/APtWpCn3ThQjY64Zp4gpE/CbCcld6yRPIDPLM8Di89NgY
wfMCBtdW2jwiz+XDzs5PH9N4KGETkDVrKtq5qrdlA+A4FWHCbD6UJVtFtZleEGHXFylTztXIU3Vm
ubPW+865UlUXetXCM7xhZY51Bs9LOHdM3b1WJScjS7YUrIVpENQNlb2lgFFAGbKxruocYKMbBkI4
FksC0m2vWqJfwsJCUC8tt6ZX5D8bQ76b0SDAeS29Obbp/CHXzXLNVakBDzRArgEszlUW1un1d/Mo
ue3iLF8jYNEs8waWeEmYXbORjQIYJFySRyJKoqUwbSxVgp8U6uhgwTiA+toDnlIizJGT7/ovIk0X
Q5/2T5EEQUPkto5cC3bsWN1yEDRSvEhHcUNLZQsQi7pdW1QFMnBt08pjGaX5vNSZe4E+abA2RRbC
cSbtD9JAdB6QROdmG0gU2GkgvoJTtVSxz3/6tbtvKmRkaDjgAO6F+0G4BqBpWP39k1A3EWz+9YVp
MUM4WEiYBnZWXIg/7x4Z3DRTJwzKtaol39Ww6Z0jQw/kSGv5X8LYhfQUAJ/CKcBQ4l0IpgTqkXl3
VtBAQ+InTIIvLpRJYTJi2Scdsb6nGPkI6pakVrL3A2x3qJhakIMto5ZBTC3EW6qrsh0i1V8Bcoh+
xtkJD2t8ExLfRCTYE6+jxOccO/L6yj1VrWKW54dKNc4OyZt2XRV8eAAn0l/gFhov4zxN5YU/h+Fj
HkODwpqNIH6WnXQ/wH8clNuaEwCuR+HLdGdw7OjGbVkN5Re/Pg7aUwG++4l6UTUV+zofNmAdvlM9
VVEjHfom9xY6Xrfz6QxUWY5TlnrXzOok8ddU9+lkwqnWdR+V+091cZPEh4rlC6vN4fNGQ+hUFkgX
a0MV8ec66qNZRTp6DzXYKPz1qmEBi7WYYO4aT7h86zOojykwNuCepoMXJVSyAMvGsA4R9PH3udQ9
yFPVWrOncipSf175eoi3Sr9UXmnDzWiQ/RzCpeHGsav45tSBcxy4d7Z5gNJYVStPn5UVs6DRb8WI
m/p8r/H4571Ha7GfEJ91oIvGJZ7TGIkAuLOtHNib0hzuOBEEi0EWrq0j9eAqlxvEpBD4GRupzpR8
iS1j8DCdKXb7Vdz3w2KaI8SbJhqis1Osw1JCoWkcZ5QiWequ7iynGVIvv5jwlbtP6uhDuADBKlvT
rHzIvFOo/J2wmJXOQcOBEnzm9RvFpvNUvscPsEx4oe40T4d02qyCgN2Oil4g+IiWB55qvAQ65D54
7Mo2DjTKF762KTL8n9BVUZ1pAAaMHNOJ+oc8BCne04MF3Zu+897MtAwPAppM5yJvVkbA+RUCa/xq
DpCggY67u6xsK0jmHZy/4ZQQX6gLcnsmqCNwAQwNI10aEa/WbgMVT3hsq1apVTfwcMs1I3tWg7fR
ofn9DuRRubCr1NjD7a+7ak3zVc89+Q48gg971Uo/Cd+VZ7wV7Bk1JHb3s8kd7RJ6qTwMZaUWdAJE
pPZihBGlTX+CRBbkozv8V9BJlPeYgp0J1cNOrVXWuuuSa9kXWN7Oe1Z4K0OVoHS5CJ9q1b6NcsT8
amzC53i6RFsdcqHgNuKWYcfPZlkXsnzu4SHm6X5yoVbdDpuFjRX3moqB5gJHAMPDaaoC3+Ece6OT
cGt2gxB9uPIMbKCpmCcFO4NKtJn6Vh14kZDoTldeaX6j2ZzM0dYwt7TmWP3qN0NDLDg299Q21SRA
IMdAmkyXKrQq2WGtAIuD8cpNhXUNyPuA65dwEEIc5OOax1hEhCD5mq6jThk/mDz5uObWFmfA+JLp
msevwwqc4nRJZ1UWkKOD4yCDNZ5gPNB1I87TTtf1d9dMg7pS+8s1+7KAUDbi3ecq6VatJq11Xbjb
DDFxcD/qDAlVrUlBExk/9qouABdDLDILHWvjUovQUrCEEgU7palnBTB1ZAkfbkljPnYc2ALJuPJC
8SLNAAauVMcg6xcc6ONUmzUGmwHi4iWaXAQhXgCmvEVlDhx1AXUlsDzVDXwndctjOMG17oU6IFln
LhkoDEsqZkwaVwymjjQEzjti0QZtsqK6UiBJU4dzWBD227RR849hmLcMKuTDa/imh0ajbvAFr869
bq/vPeK8r/Fn1umG5qqHyj3ijsAIO8+yPfWjoYXfwQaJdeWW6pKOtYeeR69DPtRbYeZqgYhKtOZV
Z+2YTOKj3xXlHIFbL8m2QqawlWFJPFNB1v8IhpVKnPJnr4ZvWLkazyJFUC8qvARYTAhODSXHgs6o
/EvnQb8haYz4zdAFcjQYBKAaVhiV8R5ZJgSwqyG+0pm7PrV2UdTZW0hyrTNhQ9bDGJx9FQU/zNbI
kZ7QICpnC+sY4q2x4pmvg8UCq9pe5u6cecg1auUy5yDEK2Q334XPTpCuHdMO2C2JDjc5QoIuCI30
u1b733I4Kn6xOybnvO29WwlduAXkzxng1sPHucGezXZ/Om9Y++ICHDLoKkHQPgOdB2KhjkzeL+eD
NS54NGmZrdw+g3IwVIdXBbj3C0/BuiJpdAdIsUZ/ByFm5jVG+eqWoLgGUGvaMOwhnl1u7/J4nLVw
9bkYYDBido1+TkKJGCqNRAzAC/L+5rl6tnNg4rqkAXGyHoxIvAHSrWBM0ZZbwGPF4+DaD9Q+2BFi
KXrenoIMYTGwiuAzPJ4pdn0I7HDnET+7atuxQK5yo/DevGI1DTRFszTqId3pDDtLmGt9mS4EaLWZ
luDGSTgSHQ3ETefpOCEAA7s0rJPnQQT9xgAFcxVXdf0qs35GHTQTvBh4ZsV7iJ7kV1fA9IVOVVog
TZZYNTz4yD0ebCjPLahBs8qVi6fmSy3g9y4gEbgOZKe9pBz/8+M5IS2VL4ZAKKROkGmHN2k+3a4U
hsYz5Jn9q63BGcIbzTtpRBEh044N3Gs12P66G7JiA/X//nlI4W8w3mgZg88M4bn4aA+aC+hLZMwG
vJKeECR+ynso54fI421SX8KuZ0o4IetkgbOMfaSNlMEowEANuu/ctA6meOPbtNAi65qNB6GwtsvN
SFvS6zN0GzSIb4HdldMLNYvDYZ1Cb2NOg6hXA9Rcj+XkkUp2V7tQu2/xGk5TY41lrr4Dc2HmIBv9
pLimXaSf7XWv8V86J8XNAclqigEUhQ54AYu7JbXasa8WGkLmW9r0A8H1U2WCnag0zmgge/mUjDNC
FgqCxogbWDnO+wdJUwXweQMY+wDMlzjUVoPVaZN3xqZ16rMxNoBjAvLGp2atyzZ46NvbIYvgHQU8
hDh4lvHHxz6w4W4xdN99/a3lPkR26ybG5tM15Txwgmou8I5c5ybjcg4btLXRCPNUAud9HQoWHM2Y
nT86JxoC7V0dL6aygX06mFF5BYeJcbIygf8fiy4qdNUVKSkE2gL3R20rtBm1iJdGVeJrRicqefqt
zip9CQQoWwJnaEIBx45elK/Zy1hzUxhKoJi3kEL2ApkdqNiZxgbYD6yiUs+6JUO2TPtEvvhBgQji
aKaDhbR8gUq5WBfM+2iNVCcXUErpt9TaMOedp0FxpqGavxxMBqSwyrMHiEs+0XnihOc7uqh4nB9U
zd9fFLXG2PXTRWlQ1sNiQeZrrx/YgdBVE85qLCZIPM087GQmki51mei7nxBZvuYhsDV2cojEe59o
6kRzhmMnK46HRV75y37o5oADRDfkX4cnEyhTWYGVRyXWpliiQQWZSkI3t+bA5FRSWX8w/bR9oDav
cs/QyRFnKhk+u+WQdJtKQDO91J2jn6gt8eOvemCFk1ovrOx9xCR5e5xOwQo1w2/DO5AmL4QNi1ni
9kjEjhfn1Sm4wroSe2pN8J6f6TFHfJRa4buM35QCwq322ZPtuGoes2NlF3KLkHT6ONhOtJYa0xdU
9BWrjqLwvjjMDvEthj+g30PlhxpZhVOlZunuklJLHzvZpKskQmiMWlvPjA9ljyfaNLaCPoFQj9Q1
TiARjAAZFu7jSYO6bZZQWlfIemEiF8znHVC3qmjLkzIh6a1krC+Q1ypPVg5/TSTD8TEKkNvsoZS+
mirzwEUT7AAeorjhW8NPelgxjXMwJGBjM/5StMEWOoEQppJectPdNj7lYXBisN5OAdIasGHTTdh4
jK1WWFZ7rwfSA47v6Y3qYDDzZsFh/UBVodvCrHncCPU0Qa8DLWykJZ6+GN/pgCx4AUzVqEgjjGwV
yIZdqUYPsNbrLSVX1Bb0sn2om37qTj3aDkazdWbJDRVFUDUQzG6ug9O9QaKiOlB1pQFOhC9os6Oi
X+YcCH/AdKlIh7YwHs1KqSOdyR0Aaw7x9gJVABdKB2YtoHm/wBdFPbS8Y0uT1c0ST5p8lVSps6CB
Tapr1/bH9NeWuTssepA8AYfBLENkGmeporUR9MmNulsJEiIGG4yPyxc+xx7IenElfF7m4GmBB+vP
4agCRV3HNB+kMyIiNbG7V9En2TkrIGi6I5WmKgjdI1zfdWsQ2T6GQ1/bBGSzb+ZgGG+DrHOWigNf
3AN99tBEIp4OXilGoXNv59Yp5B3iEjJTXZd89DPdul3VDgy13CALF6309SPySNURCJx4ITsVfPO2
VZvH3+7tjDd/207j8WqOsflT6QrRZWeRIzS7rytwYsmV+F4k8Yp7EZB9yD6MnUEPQmcsv5/urTS2
BBxqUbis2wpEjs+lqf+kVIwtAkgjFYW9plQMVm3HHgLg1wqrUOrlRc5T30In1I9bdzV5lxj6U1OH
1cXlbn5RpnqmDHQW+WLlZJm7qvHqRCpk1tugM4Hcl67v+jZKK+JDgG2LlGGQIfv+RxfStpFdkC8g
QdEt+zaV/cxxkwfojUVbAiZMdQRPsLuqXEymSvDaRWI266A8bDOBmwYB02DggMolAKxDb8t8olZY
+8BYFHrqSrb+qvMRp8u0Fip2upGyYyDdpY6o9IM5Hnqwzh/8OPvaG4XcUYnqRW18DKU6OjBb6xY9
Nm1ny4TGaAhR2H3vlM2jJetyWeVBuWrHItd0Z2tHfjin1pRH7jkv+I4aqSprmoVrMv1CJfhUQBaz
j9M9vI8/z8b0VegX9gUOtdVVk8faSNqLPtoOtzFSV65XsRm1UZ3ta7CPCVsEhMb+VOfKY1XUxqGJ
4tN9oN13bEbFPw00EwvpKAwCD6NFmGL4OBMNiOLE26SGEOqUYJ0AsrOOEJbvbDQtMfaJ19p/+YQV
/kp3PKAuKkSPEElDlGJE/yIt1+aNdaBS3WnWHoL071SiA6C2/TyCw/DajFsI5DbCvzaIp46DaRov
rLTx1x0umlJC7XacsQos69C2WnC1A4ATVALvteHZoD8pgpzsgge2gPQgbh8doqLYK9PUjlTqW/DX
ulZ/plLhtM2hSMWwVohYH0I/gJPbeJD//mSFbr2uZP5KPZSef/SgYq/U3OJZBDswXkH6EeD7AVaR
Mxcqtac2V+6ZjQ3x2JBygMggxAh6bNq6Z5D8PkaAZfZzyAzA5C21bcbUoKkP/MKhOjcY5TUe04MO
Hu2b/0/Zee1Wbmxh+okIMIdbcmdJW1kt9Q3R7W6zmEMxP/18LPlYhmEMZm4IVuKOZFWt9QfZEEZR
HVTdtIlwaGDQPgfJWrMfveBQeXeuM0dubqaAFCv7qg5TMGN/hHflYcTIhA09DcLfAIbL1mLDG5ot
Qmqqn2oF1PMy4oZ0Uoo2VeBiReD6N0rQJjDQtg5VgypvrVqc/AHWCt6rwMOjCibz+ess0Raxa7Y6
LaHVzoN/tn71m2vnFpOJn2Ka2g+Cs3M48fNfyXeYTy1ZAFXf4f1M2Ew2J31O2w/BNqmcG/dtHFjw
IH3Hlnur/xpe4Q5x0wGJfOhNlCJW/FO+sZFAeHg767Y6dabqVKvqN42d+HerH0x/ja27uIuCSZhH
bbUgp/QCcRIUsC8kfveq6qtendVun9wNvi2PgZOvL3YR32mI4//aToAqTeoEM+bPGq/DQfPTAjjm
lxiyQVy0zngoYvYQqfrl1KkMVkwy/GUiQMJv6m4H1WCtprgE/xvh80mvnxB8D8MEcqvWujPruT9O
fmu88FNqx6lIqp0qFhKEn0PYJlRFOeds01gpJF1qDpGlmYdpyjJy9gwNQBaFLXfejdZbxou6cJe1
BFa3onC5cFARa4+J8KLPufgPCPvsG2HO12AD5ecz1ny6k+xG2AakkOLetr6h1IOUWF42kREU9jfN
rYjWalULv6S1vnWN/Fgcq3hIiH++/McgzVj0XVWb7l2Fna2mZTlrpV2SgHbijtml6mRad8xY7sm1
XOdQamZ1XMBWEh9n8lVFS9rsrLbJVxV7fAyjtRTt47IU9sUsAi1CfmV51xEricbBKW8JuYzfwIIo
B3PVSzS2Bs0jmN8DH7FMhFbKW2vUVC81+L96WRoY7MpwBdGQfPxma3fqCk0//PWyqvivl6WXLKb6
0GqTsVtME2P6vw+ZhQ5To9991ZQG83gIFiLqOqe5VQ2o+ldXSKfDrY6g5ntVci8zz7zizuOeyqV1
DrmtO+9jJ3fFhhXIPMTDk6b3bzMUGO/nEavhTxABI+Muy1+Ltv9rpBGXnyNVh+Lvka1ZWp8jFcoA
a7fHpe5PKRrxP2R1nBGK+bPDAS5sm9F9dWDH7+txSu+6VstvOm02D4Hj1s9EWshteaP9x7AOoRqV
18vHINb0W08wfgeaQ1yFHTcXwyF+B/ksf8pkLKKkLNqf6eTDriZzlsfMqFoj39c0aNFKkOIembbx
7Hf1B4v+ctfONrEoDE/QWVn87yw4wbIN6Z+bwUAO2+SjKg0vimsnfTD62Dz5fu6eassgSQTuFXvM
af6w3Rr7COZWjLE/EBS7DoYTXOPWqF9GoLtRgzb/yQjq+kUnVQXNKlijxhbNy7RM+n2PSxn3Xf2i
ejizf0rWpXhQVW4XyCjzfXFW/ddkdI5taRQ71UoQv78iS/SoXkpV+WLeYXExPKpSL6wAnD/+Aera
adppBxcvUyQZeTNuYtWAz5rvqu9cl921TB2YlqlmYWKRli+Erq5jUdXfrRRsoo2UxqXzfTBtK2Bq
bKq/L/GCit5g86dAQ/+90X+q7poBJmD2WdirInxor+6nj9oa2hOOVvKgqvEP3PV2VoJhLs1zbYp2
ry46as6l5mZ8caseKoxln8Fu5E95beOXYQOqlN6IL0w9xkyFLXM10eSnpie7L5YRckU15ZGbdMMJ
9RyNBOlW/n8c/Hmp7dX+8wJGgvte1teoHmxM6R5GLTzy1wyBn7vBaJxQ1VfGvO6aZLI+u3XV/I9u
vV/8s5vLYumss06+W1JlxUsS8Vea90EoPQOd8n61v+k4XlbosL7peiDuXbcV4bo9RFkfjMcATPRe
Fd3WccKcQMGtKsbW65i4/ZuwOvs6l0lOGpOLja4DiW9AWiwbQ7dchj9gke50syI4AaDgJjOC4Ltt
4eKEZZn+hEjCeJjzXruJg3a4gVTpH6y00R6zBaElAbfyuzMOV1ONX3PkV6a0+9VUSMPPXj+hjIjn
ZxMH1dVrluGMfOxyymLZ35eLhponFgBvJIh+l/jU/5noJ8e0eB+tYb76hT/jAsG9p23kjixrjSOI
3OHSixWXxLHC4RzNvRd9e1Cwe59/aq5EQ5aYGD5t4ym39Pi0aF2y66VpvVZp75+aliCEKi5AOU65
lmefRcwFrZMZyPyzOCXcpSWWQzu9zuzXQp/JlltVxfxKsXeymaJbf3b2SFefWgzMPlvdLulPHhGh
z7Gi9ljnFQKLr21s45I9kYuB7dr2roDVl9g1aeNna+lA4Bp8HfW3rTUImvSUGNry2VoEsXZMRgPX
8K11LbL4SIodEPR25c4jEYIVr/XZ6hg4rDomQr+qs0h166j36BeqInObcVwHCV14G1vN03o0nRiz
gu3KxmjOR2yToEgs8iz9pj/FS/WK58c8h7Cb5J068PP+dZZZ955c59t/91DdBFSzkERecVRF2WDu
WQkHs5LNtq20Tf8uWPsIuGZ8z+RreYgSuOmhTRAdVJWqnzokdfbTS0F0qZJqdDV034ZyOmTb+K+u
WUEsqsjIhX3VqbPe1F/MCivBr2tLHBFvfOFcZBoz46lucQbXrUWjYqcubJQ8fMIU1mYJu/Hm68Xi
Gtn/Vqsfcjbk/3h9oNMScZEq26u+Xy/mmfnZ8WVz+1U/JFp5QTP2Tb3y17XTyvQjAmPG5zW859gz
oGhtNgfqoKU4HIgAd9plY3P8r7oohNOHqmwiUf/3qUMqDd0EqL6WVu50ABa3n6eqa98UWih6fLBU
y//lcn2RHs04IbWwveSyXcdNBnZFqmwvmg+1PzD3RuazNkN/MpiM4Nwm/MtV0XVyj32TqO90J0je
OryTVL0x+9a57XSWsdOyvhsSCoYrgRmCLrRfS6IBqj4vg/m8ihlSjro4dhjkSGA4EQNhQWuQClCH
ps+C2247qGLfO+1BjyFoqrqpbUlSk+NvQt3UbSJTmXeXeb13lxdyNwTWesMkbBMb2xrc2Bv3BL6Y
V/KKdbbqqFqMFLu0rbfYxn7Vq7MgNv4apoqfY7vEudg1Woc/20Iel8XUboE0FL5d3qnDYqcIxWwH
dabqUhJGO/CHXfSvBiR+If5sY1XnTBuPi97Ul3/Vqx5qKGny+NCxXP58xf96MTXW6IKfBBC3yByh
32KKl4O+2ZJ9GV8rg+xGGZcVwLlxrdf3nSp+9ZmsRI/0QJuOpvSy0DGcFCPXLjl7TVkcJ5EUb2mc
Pyoo9yrjjL9F/88eASDQ/3uPWGv73bL2yDIGKPcFQ0/wqk+qW1P39raFx+VXlVdkkJK/yl8jOjMf
Tlbd3gFLL29V/Wdnb9G93VjiJOUMQ/+AxjOIchul/JnYSUC6r/NO2MHUYbs4/cNnZVPJ42Sam4Ai
dfV2kF2R7tlj6zt1mc8Gw8O3IUfFdtU3+5TNU2XWFj0qiniIvuoyX3jeZ7lWnilfTYaBjGGoRqrK
f7SrspRw0P91uf/sOG/vQLWog7qia/h/1X0VueuY2FUfv8K/GjsBiB+7gIzLHDbJ0tzNuKCR2alb
/aYFE65bgqJqGWJpDruk7+A08SsfVKXbuZsY/2Jlu7xDc9Ca5FOb6jxLzNQ7+0FOuGTq8kfTf1dt
qqZF6PnkEXmMvupcB/38tILFYuRO9yTACjzVT6q7OhRWwLJd973P11B1ttAzyPr425u1P51wtgcD
U5bFHcG44k4S+zgJ2NdtXBsT/12fo2pRfdJ57sFBjuinbr1VA5wl41CPFlI9ZWFeaicf5UtcYrTp
tFhQBX7yXDrp/GGUYEU7p+zJQ7eYQRUJAIkK5+mlhczKwjF5QMAOYzQN5lPO1jmcSnv5BcE1Avw9
JWExTGCNrADMkg2Rt0iHFy0miTdaHZR5D8lbvcizs7atu+AM1HtrXuaXRgLiTF0UrQ0/P39eCYNB
gisxQmsDt19RVtd4LREv7JsbyzHJ43pL0ZAd+l9ZnamDTGV9sqWFyEqS3Ll/HwitwTmdeayVqW8e
dV9+qMav+n/1XedWbNi2/7zG11CR++MFL6y9uvZXvTr7qlsbP71Nkavd3sG/XumrTr2ZfEXy1Mf9
6++ufmWnx9atELhJHHmHICMG0V5iHWa/lPsuW8HNlo+BB4FKq3v/panMhwbbk3udROqLHIw1XL2+
uBmnMnhZ40HuiLt4fAe02nJyDxbL/725FYPNw3LVgOCoK2VjZ+DXIH6oRgeJjqeY24U1922XOw32
Rwm3Op7HHONNRpIMFFgGVVanyBNPFxCtG956Dl7LGH/dYp6uqgSF6rms9On+syRsAlv+/PBZcr1T
udb6oyoFORESF75uZXnfdLOGrjf16706mABh91Vs6UAUqKta+6+GDkQlVge+v+91Z3Bh1m4tiBmE
CU+o09cVWvi591kijlWRYgL995UhpQb7ygJ9GWB+B82gtPdo/rgPPaCbB7v2stNiezA6xgZoyXaw
iIrclVg+mzG7EVal1A1WcrS6dWZ5Skn1zVLbDDs3hSaKrcbDgFlJps23erpMu5LI1k/UL1rD/dmh
cLXT89K8tbTGuy4jaTXV0MLyxC9P/xgnB+7Uirt3qfnHRfb1pUQkHfGtr9PMAYJLWleuUZaY9aU3
XDxzZi0+I6VOzBkik+t0zYsYi5qMWdWdCe41LyULnGOHBe1OtZaQeu66qXwjGF300TCtoT+k8qnZ
kqqoO6yh4+GeNiYBYtwwE5DzHyr9Io14/Tzk1fTP4k9tdUsENrXkhqgQePDtLF5r8Y+iavhXXbH1
a/wK60c1xFj7Pc8W59QBB5qFIOOxlGLvCb2DjZZmj4bTgUBvZftTju5LMOvWSz7M9in37PhQNGP8
TSuRPARK87NdkfqrxqW/Znpp3c1kO6O2m6v7ORW6PCYJDJAKlBc89Ck+GzLHo02a8YO5Hdg1tddp
I5BkhPv3YGBZpMsJtwYaVTem6N+Er7OLuoY6CDcFBJ4coIOBSxP2iqcwEmK2tXy3mgaFOxLpuLEM
2TEdQYTHoyOuGfzpa90KtBZl7BKJoPjVILZiafdAnyzMT74aNNdp7zSAmx6siMivpPduJTEap6Lz
blwIfd+m4ae7Vcd4r5yHLThIlqANQTAnJwOOGcozk4YroavdQtqz91NSkvjZGlSdanUMtrmIJNMH
OGwbof0VauXq3Qc9CHHfs9Of+lI8ybbVXhqgXSe52uahaCvtvXK0SHVYcLbdDW1u36qRcQVUR1ke
IO//VBo6+d2/JNh7p2C2y637zHXMeyKS0yEpNZT7/65TZ10m2mgLZxyWYBnh7rAzGpfZ54/JWHVw
usK8BvWLKlg1D4iwBPR3nmvvl9ctQ75n3V3sbZgzu69R7TY+sZoxlEvsHVWDeisx2AesMxLEnTc3
Wg8KrDZI8bbgtXw/NkYSktAn4Nyty9FrpbdX3fyYFIFrB8y7W+v/9yhnTNvXAdMTzTLHB0RBxgfY
CFDsLfxJySTdftUPaUWieF19toN0Uw15oeu3hFjxkP/fcD4vZOt+2kJcnnVPtpsI++S733RHf1di
FllwhO/r/dYSiWy24TdvntTc3RiAr7MS0Z8lTi0nkFnWvdPIv0bzjb6DHv7TSobfXC65+9TXUspb
3iYJIRzcU9IYI70vSS7V0I9Ylxe5vjMLAzCw9O8WAzUjpQSTjeYx0VP/TpVU/ValegWriI+fiV+z
qgH82a54bhYzftTKJ0DC4lkdVqxQdlk7pwdVBC662Ze2y7HNVgTl/OFWGv1y76wlAnJk3SMfJOBZ
NabevBxwP632qhWfyfmmrPC/UK1diZLOAo5LNaoqmBZAbe3lXpWcmBhDLG9jtjeVudt8XotNxn4E
ULorAKRHqvjlE/tpMKHK89ZHtlofKS9Z3fNnOInG8uz7yOWZGgaCLHnXZ00vt83E/LpsJVWlm+Yb
8ozFneov+csesWdm1tl6+MCIHkdhE8DnYgFkCsjtIMVM7CvM9IotDUvAmadPUzwuusvq0U7vyEvp
O97Q9IiclMnCNuS5+Th3YwO40syjpVzwudJG1LmH96R3gof84vKwefTgVBbLQra1KL2jTXT94HuB
e7Dr4r3JGg2QvqtFgvTkiXTsGQHO9DGIebgbcIO++wS67R5lVMO0Lbjl9nxVZ5oD3KhtEE4zXX7W
TJtKbJObTWw0iIg/MUsTiiVyxpQ86TEuozK2d35tEsXNNyT5yZsfl2BbEQVIaia8PtTzpb5YZrdG
r2YKuxLa+oX7fw6Bsf1RI2311OhWck788iMYkx8iS4JjnBrBKY81Yltsh5klU/5F66uTLsXR3dAM
vpzPWdfwWdGt8FPsQW0nXJBxeWhaKzgI6MZ5DPq8NV4Gy/geGKYf6iDCdvYQE+3UvLCzSBDpC8Cf
KRmiceLuIUpQ4fXSY5cDV19/CAId2WHyhFhfCwhAJCL2gJ49CF/NLHdkOvbTNDAv60V2MwNbDEXd
3w2E4xMi9r9yp0LasbX6fVIb7aHptTKcbACmZjFG6LkBdEo/DHdYf/TtcMQ37CxX595qOv0mkGBb
mZzGfZB2VWiky5/x8KOrUD1l7/sbCVq+C/mButcxC6pvYwmYxGwGKHD1kwlaLZw6TJ1N7VtS5ZHT
tUwrbY/tj7B/FNU7ejsHi2+mCjCrmj35W2eZsHPsN9gA7QXIMbsTTBZCOxsJGWjaFJlrVQCwcr6b
qbkC+GZNGaS1iOjwAbt331RMsEuJyUvb5NfUBVm9JuTtnBxt8LkejqBFf2hTVb0M8Z8t0pXHtpOv
GtFR1gnrtZkJIJXpJvQyF0weq7dDVuQKHpNPsraooRBeACI5/S6ypLsai4UJUfEyjKPxanmXEQRl
pMXixYAXsqthFO9mngFEPO0ztr5Xe50vtdBxwMnL69TjtWJAkdmvOT8Gid7xmIInvaTJOWj7vWdi
WhbXHdYU9vQ4GGnH4rNvj6mL2Nc4Dg9AP3Z2t0ygkO2LUftaqKdpCdJuePbWmoTlUq+7Ia66i8im
czeAzUXihNQs8HVt0E/TBMestiuAr+C6kIsm2596WBc0pIn6AZemETX0NHavvgfMGbcKMbTusR9S
NOtSPXJBQAooz6d1hcdgY70RGnFlXNiW+9E0aCzd4+5MDDu0cQUCxaFfskDAy2zb1Ny3SysvQ45g
8b06beG9FeE/2lZTp6Kq3fEo9eFcNwS6QEcySl3FUM2fF0jw5shiMyzndTpC9qhgGdpdiMXyDH99
lRcRpObBGfR73WzaC0DylTss9bEpYH+8kwsgk8FcfjNXudBk1uBRik3FmZVByOyXXFwTUnOVRHHj
4f1S+L+e8FH5yHw2cJhcp2Fl/jRd71nEQ2iS0zsn1oAyZzb+0Uh+HhGsD43tIpzZoJlKBr6uNnHa
MbjvijxFtxPDQ1e8VOna7osBIHI3/C49tAIA6nrIFTbNftVS/37s4nO5+tpzjLBmvKQ3hjW8Vk5f
H1AM+OirQtt7seTHQ1AN1Y3xTnfFSAqfRLUh62eZjt+Tzu5REEvdY+6SUGmm4RCPXRXxfvObspyP
QcoXUjZoJZilM961NV+WUYiXciKvb7ZsXWJxzLPysBJQPrlC3pZljaRGXr9OjR6JzZMBfzjsWfAq
IqOZH/o6vu0a2Nw5N6NujA9NbLynpkeoRnY3OvuNaFjHcQ9z0blopiaI2ef2uRCQy7u+/VMYdR3i
BWvp3Z+oY2ThbGdYAssCo8Lksa8s44QyZpcMzg7l0dqTz3oh3lpbT8PAmtn6+uU19dzk0FkTup4J
2NQuKM+mwSIh9/P3vgvWcMj9JfLkbdMXoe8ubiiCCqPlsvEPNeme6wBksUtkf62cgWguMgCIGMHD
6oWOFpwcXonpZ6EYnXerTmBkEXK6F3pwmgq0Bnx5qbXld+ChO+MEH85UYrtnTeeKzFOYCtLFTM5z
tDjA+Woz8CPC0POJnVdBdg0ViaJsb7Kp5xnsz/YB0XozHDaHPasw3oqimcGudrf24ge7rBnRrM8h
p4opu1GHUTjZDdnRm6Ls4B1BJwTGOz77OQQLIkth6Wrh0Hd/Zpbz5kzLH53ZkwNL7VvA2DcNLERv
IY5ou367g3/8TWLyt/eq4gU5X+c6M92HfVd0pyaR5UO5gMPT0uFRDGtoD2WxL1nU7UyIWYjRZDjr
GBNY2tKNBgNH09YUFkIcfn7qSj+5xQ4iRmXDSm/WoHTOMSu1i0hz45JNFgzNtFpv6iyfThXio7dA
w62jIcRyN6ZlwmIWWivwmPYwThiSkWsy9k2Wew9ln6T7pLtrB2g9tnBJpmK8BmedJXHV4i+WIroZ
bSjIqM918uY2kHhHCOfFtQJsulbRvkp5GjUXne8q8197kvZR5zkDKtcp2p4DMCBrwQoFaWr929qy
czLasX7XWnKiQd7P58axnR2UVxn2PC7fZwemD0bY7ju04h5wMtgHcKq4bQ3CemcCw9EMqtb77A4D
3plCx9POQbeeuMh7ghBByGN9eieezoYtb8d3I4jHsAQl9R44SJA4q9+9JzWPCPTD2ncoZDNitkgr
JZp1wejLvKL7FhCQ8OKdKmZiNa+VBotoTt/XPm8ieEk2mO6kP7T2zCRr25fUZU8cJ/Z4xZp6uko+
683sdwcAZ+yVmYB2TVBCtSw85461NhGl4EFbO+2lz/nKJjsaXd4l0h45ErrzhDYpYgxDYm1RUFQ0
gEYB+01wrnJn24hcIOMHXdckhgXyhz8WpJjh5O9bvX4mp7McRnj8O5BCboQLjRWOhlXct87khYvI
rX1OCDi0nPFo1nmAF3A2HdbmOubtchpkFl9XPouWubdgFl+LNBYPBFKHEC0YpqxO0++RIEZJq1of
XHthwq67JSKQALoOxVwSU+xk9TEbIsgM/cHazAeHKots/Inv3Wmoz8GKwyGSangfNOv3eqjR96/X
Y4sb1n5pgjfAwbuhmzKIL9z/8Qrid2l9wUdxwYZg9NmvoLU9dx/naRLGBYFW2aE/ITg9ZBmUIRGj
rWNMxYOr5Vdze3QnBYErtxy63YBmn4b+ERO3gPhAQAANxNiJhqD0Qr2sSUQyPfRZ7D5NTUBQ3SkP
crCacKoJatRB4u9yjJdCSWZ5L9PG3S1+N14sx3XvMmFgVZ2v4BYk4TLD5oFasYS+9+rstrJaQLrW
7YIk1H50luwGbkd7ZOHv8M7u0StqT8aSX4Um45ueWxVRluYP21sHDJCEcxqRgEjTjBDy4hn7vo/r
Y52IIrKzV+ka7UOyzGZIRO07T28yzJNYLpUTjsvYhKlMtHu3kcN1dmctrEjX30kxiQitVD64HlxS
JO+rmjBP3ncPRLsBNwwAf+oO5bfKwbjWMwwUodGaCxGD9HUjv0JvPPCXmK+9JNuIfVlwSWIfp8LS
v0NA+TgmWhGOvn5vE9DZW+6yhEavXfqgfhXC9W6rXvvdzfxQs2NYd3bTVnu55L+kBX6nQ8wXx4qH
euiy22Kc5lDLFi+cUffumfc9qOdhoLvlBQPdeL/EuHaIEab0EMeYHTXlTnjab3u2pxs7Br41N2mU
DrMTScH/ZGjM8qKJEQqoRWB0meuzv4wo8vt1e4vWz1Xv2FJZQEUsrMhMpO4By7IiE6V7080BTgoz
iyejG+URku0+nTUoa61YT6VTSKCVzUsv60dNB/CGsK08elJ+GBi/R1Zn2NxhBTdfYN+vwwxLbk3O
foJbyBYTHcY03yPDygo+MZadzu6jCVJxgaOkk71av0tpgZVjWbDjpoBDgb9xtM4zrh9D8FHElR32
3kisA3mUuUCTVbr3pErn6wzIEK0QeSj85M1DJGI/ByYugqLYr3Pishke+YLGURzcJNb3wiveMOKY
dy0hsz1Sh/q+SEET1lpyXUuzua1mdGhkzBRVurYVekgxHbQMD+++zPpIxOmRGFxxyZG8dHXTvWGN
f4vJXI98cPZgGYZ2bLiRwnh5KABwTGUmHiX72cQh0Wz55E0EvJK+lexY9c5kpc/OrrGS+Vg2rrHL
ANiEwkfGMbtPxOywvJFjVIKQ3Dle/pgG4sZ1/G7fI01J3rrUDyN0vNPq6QGM3xYptryBSjPm5WFA
cHkd3BoZnQwNdHSMD/Gi76XndyF05eIQBw5Pklgke9RVPgxkV/ftIKdnoyQsVMK+aU0Ti50gwCvQ
QnCnjbN5h+naMz+VT4zF/0H4szgIDYX5xdp5BRiZhKAcaH2vw0mgQ0jKjEtgPrN4S4nPwHONNLCB
gNr7LhpZUhwQMYU0jhIE6PC6f2oLKFwWicCAnH83g6AvZnsJdVbS9oAlD8+fn8gsTDciKx5xpl+j
UTfiOyGtD9cmD7+OzSUbcnGuFh7Xtgacqyab0Xg3HrtMqKc3eF7uDNyforY1UCKpY6hzMTilXF56
swLkNRdoqSVtGCNseNQ19ixj63SfB2cFBWHXJZYkrvMYB/l6gKOJCH0OIXVYNXbqc5kBBAjaM1Zz
w2WexHhRZ1+HxLWHS5kBnYJTw0ztEW4H335cqsI/8uM2F6vQm4tLvOvQr/V1QWTzIlomhqxk0xbA
S4rU1fyeZMBQzMeWBCOSTjdEL/yQUP9VGEF3ydvqrfNLAiiVPXWnNS3ZIgewmv1iQQ50WC6TNaAh
7Ek8KF2jLEPHqUK+BPs8apsRVXOcl7W6MItUbILmeO8M9Zubggrox6Tm+oRaJP6WpV1HWlqn7KX8
+KIOLF9Zh6b51SHsfog1vbusQ4dOzeQcOx6Hl07PwS6mLEvDtqtfsrz/Q/bV8PldqTP1NaWrg+bw
Eq9+SOBRHOPNBU7tM9SZvxU3Syx+713XVDNvmoM7x9PFTV4hNTU86PYGEtvsLsjKBl72ZlVJZURS
b/Nz368k3NedMeWPhhZkuEjzwUi+Oci/oQTBCl7KOI54SG1voMWwXl5zjccF0pVRmi9xGaZ6HB/X
oj1NskVYocKNLEvPUw8vUWOxBgx2ti7qHSDmQV7YW19J2zXoxFv+GqlTaaQN29/YCtMeECVSIdC/
X+oqYGs12cRrMIK5AHQwLwKOedR48Njan/5a/CTu4vPNxmg3jabjszumjPcM9oOpOKvfqjHn+tJt
B1VUBxsxD/7m20/5X80xBtD/6D15gTwskyC4WB2NBjPy0f1gczJE0kaNae9qNgIjVX4a2zIgqUOH
pMF3t/YzRIqXsAs68JnCa4HccRhB/B2WXwItdzKAs6H1t3ExpOdCK5FRvh+w5zoM6fhYxc1tznPg
gjotzkRN+QMZp4RAuYSmNeDtuJr3Ek1mwuGav/fyTgsBRpNOSLL1KW7Limf3Wh6MKXn0yIrF5TN+
x6+d7lvHcQsT6I5TXuYEebauM28WA0uJI0QE73nouIeD0QcvWdYvgaJBIvtdJRApx+ms1W7OreMv
V7EghOR4mmTVRJwxQLyhHYtLrAv0cHuNZRVkrBu+mjNaMJoTrmSdQ20GpOVbZpgHif2M7F7VNPkl
qNdf/Nj4QgBaPdtThaedmfW7lBSZOfXBdRKrdSSo3MAaizK2EDunk/W9XkJqHNlGRaJosnAokvre
ycg413WFWHZ1hGi/7sjCBPRCaNWaUZTEW8L01/wd1H93E1eZHWFFWu2ktra3OcIZllFrbw2P2YM3
d/65wA/kEc86ctLO2v8x5+LorT2ez7397HmiPnILVKeYOPpbXcUoJmTajyG2mwhZyBHEqCiums6+
RwbjvilS8SNp0lciSRHOt/bHmIhHhAi936Ugnsa8YFaae1/ELF+qJGvDTscuyZbuTyLzPrEAnlGe
3g8ngiVPpAbhuAwtRCuiJbs6kfnZROl555X2ekI9cD2upA52oDSt3ar1cs/ycVc3U3bU2y3eERCR
qoi09mJwrwD9sQkT41MFn8TK6vQj1hoXJjjJBPM5b/R6I6+ke91y1yc56R+9NN6rqW9RBYYwSbaf
PAweCZmfBegATdUOrdP8UWR5Cbk1X3hI7fulLG7asplunC16twD1nayuPQVjp71iObsXgUVIFcbe
Lh6K/ZxkyStIwZ8Cg5c7uzO1F0t3NGTr9WnvDyXIRqdOD0U3+x8d8esu8MHWy3i5IfCZ7AobOaWR
DPIJJeydj4LyDxlMVuTlnnHPDsA6d00qjxLu2XNq97DeyYT/7pDtdILsV4cRKOtpw3oM6qLZNP/t
U2CN4tFqY0Ibmqj+KJrfyAqk5EjTJlw7N3gGbRwfktSDMNyueNus+XpPiOHXYvb/h6/zWpIU19r2
FRGBN6fpM8u77pk+IdrM4L3n6r+HxexNR/2z/xMFEoLKwghprddc5yls34amdV86hC2iHDwzBq/1
GQVehiPJf6f82JvkvBNyaeluq6+7pac0Sl0K6b4dvbX96ylktz37Ms77eqZcAyKfsD8WM9F1sxiw
GZW6bMn3po9UOkn9t81t/9Zd2qT41CbnkbZJa/ODoZbjjrVdmu6ABJd8VJdN1WEKQzj1P61GbzIh
WPanCpDdIz5I/9TXQ9cynEgDKpZyCpKwuklRLp/ZwSwQH5O62Uz/qaMayyyyj++LSQ9eLU3ldXAz
Yw+IKHiVtjKzGd1jczhLmxQq3HQ1Gvz7tSmzk+eAYWw7qMUx7Wqior22yY68mWvyO4vG6HLytS1W
msU6W71ubaw494hIG0+FmWrHyC2Ds1Ui8VsolfWolqb66GdexKdvbL/XrvYFt/BFj0gZb7MfZkcb
44+XYppZPgXTDoHw4s8IxMU5xnjtQmIE1jLsRMytDpru9Ye+Toml+PmDXfTNvRmnZ5dv7B0OekyR
5iS9whw7Jyz573KkEs+Iu3zkdeo8Qj9UjwrLLoaVwH4Y2jFmhq8+JGN7Qwwlu8M1M8TKAiA3KKr5
aHiajdlAhn5cMX8PHSPYc6G9NwL6D3lbq3+it5YfwsHOj+qsPZNu7lhiduUe7ddx30RVfjbrgkyP
iiCTpkOUY+p9SPpe/aicAcBomyxsCiJJKb4sWL8Exh9x+ctouoaVMoDGLrC+zINZHjK4c69phEhB
ORY/iOVPd9JUB3r36KXZVWpSQBQOTg3U74P0l7a20z88q6/vpdZHxUyGaXxo28kDp9aGhyJLhtc8
9HNosNFwVIJheJW2qGCyCzjqUWoebnh3UZX9hQzNPx3mEYlYopJgUJZzSJHpf0eDFb7IabwSN3YV
y7Dd1qHvkFk3lTq9SlvFe3vfKv6j15DDn4rDCHv3WZszFfO8ZDo5brCEJxi2pS2wopcsJ4MqTVbR
g7pNi58yrktTNMzTXi01/SzVeGqK14mo+HqGHOtZHaCSYF4F5Aoc9DkuY+cSN4yvSLb8B3S7dmlm
5uea/3Vr/9yPEH8OHNLQT3K+rWOvRW8j2ThWNtmwR8GpeEAy0Lwa46KfU0XjTtqk6Au1wKudIogV
4Jz6NC+aT1Bz/rtj66wls3MpdfV5a5KtKfWLh63NjbO/VK9m9lNH3s6tm/ih0EkZh5hkrltbm620
gAhq7yY9FDJMa7c8qNKLogOGaXXUfuPSxIRAzdqPgEDQ0WfOcJKqFhYZKuQdvGvHaj5C319APkus
cOkcDWF2icMQUPVSHcKuxKkTnAlSTay9QvvD8FLwbYVJhHmpmiTVL3oDcr8dOvtjzOvhEirM2GRv
OjbJpa3L6RCYcOX7Fqt2v2ZSYidE51RFCxFJS+13p89ZgnnhF6lZmZa8LXkCqUWub78bpoVKUpu9
SFPRBcwmsnK+lyqIKXOPd9qfFToPB32svHcr6hUkwSLlaHme+64xNbqoOZM6qRZIvaC/xiRHOhsM
F88wGO5kpw+i4/2rzmPd74fJ4L0qy2d1OWnSMt1tPS+/l47YgTKnmzocSTAM20nbwJfnGDaoUHms
772o7CHR8Mkb5cMm3yZXd3zCnUsap+2hi+wNW58vTtqcQqdPwX4G0TlHLeQ9GF7Kss5OnoIhazos
upcDMv8LXdKAk3IsQGV9KElPdCpVv3ZBwtd9yrMPSxsn5vmMcpg1pMzFDedujqA7O0u1V0aSLZ7/
BRlWpO9HRFe9zjxLrSqH+t0xroyO0dHGQ84BFXRzdN2DvpUgAZv74UczEslKK1JS0Gj0i5YHzj4k
J7BE+Zx9D9LlGKVmdyKMtcTGXKbz2dvUGfne1LPg4ukHe2Gh2osPgxR6ejFM5cnI66+drmCB4VbT
Ez8aGY5iJF6dsnZRDGiRMcnjfWCXUA11NARRzSq+t3n/7PuV+o6DmCBudrXp+W8Zca2kYq6uKhXX
Z9JAFy2FbIXLHMMuzIcgD9K1SRv96IbV9WvcpD9L2zUuDfLxj6GFPtzEFPcuq7I/mHs3P10zfOzH
TPsLeftT4jUWi6WnZpp3TMhzcthtC1zCSnaejvpUsOCvw7zeBWjSf5hxc40A8v7UMoThlOcU+4BX
3S7uak3NT4VGnDZX4vzoDnFJ0jv6yqSvOvcuRIaw9UJ0oZP22eyLmkCAHf2sw+9qMNtnr9EWdH7u
HiaVGGEehwWGtS5BWxVkrD3rL3M85O9DFy/swjS8STWt0BsFNHEP895+9ruJPFQ3VHA1jPE5qs2F
XxY3J1DB8aWp0AixlPyCzQri6aldXwj61UdzoZWzMjdemfrz52dykCQoDoCgjrFCop+kVrqL9TYi
eGPvTP0Ft6/XYGYEMhhqT4GvF7js5qC+FK380J0We5Ysf7FYrX30s6u9tI1+kn1In3p3Hd61u9H+
1TE4f5ih471lJbLYSNN/9JYx4V6L+emyb0QIjlgzboJLTUVv8bXqidwvtZ5k8WuOA6bUpjorXxsv
OYV+aX20RYXJZZ6dZV/nWeqL49eXtVaa1Us7zBi+JSqyFvolqdL5MVuKVh3u5rjVCddQK7umP/Wu
YqNlpNuPo645rHmnbEdEB80AaTSWPbHFN2aasrtMr+1HddDY60/tfDSjqEewdqnLLilIYGKv0j9K
ZT1VVjUWSdWCMGo2hJehzwhLNiFGRa5VhxCGUA6TarH8AZIANkcvsGeyFsCJqI6tTu/ZVedrF07v
a1X2aHXZ3yIreczS/g+ziItrRsTrse+rfwoUMJ0jfk7V/tOOQfXGB52fsvVtDUczdlg7VDsA5EiL
LGeJWoJBox4jGGD6wZORuOMp7CFTaqkaPPEmQRKw+3m6X7xDpE36uVhyPEnVrcxnGHdEGZbjt/a5
apAvqm0FXcagZirna4dw8kMYpxR53OYAjKFYDmlJEnlpi0xGT4SAAuAcdvueWflH6Vfho9Q8b/IX
aCVOwMvOoY2VszLYMQvpvHtX7Vx/sNHbBzHSAnqhRwUslcXxm1TCmhwTOtHzvVS1FigHZLz0LNVy
yuOrP3ggh5cjkfHMnuYhWv+wNNnWtI/qNHiVmpUNhFgHNFGkGuG5fLTNJRC9HB7aVnmDi2HvpJrq
jvVcQ8GVmvy+NtAvqZ3Vz/LbswXnNVqxgo/d8rsXYNGka+VRqiWmzjyauFtL1bMzZJBihKCWvnK2
yO+f05IQL4llUmuWlqt7pWrqm02ygEDyVDFWm0VzUW0yQwGmex/OWEy7OAic7wCI72q28ILifWqs
+W/iFl8mIqF/lh10EZLy4Rv+unzqmRru8MYrH0FwpJeysP1ba8zhne8r0YU8ZH4pEPF80rP4S4o8
2692cl7NCZ9kxy1/5VlhY3WajDetxEzUjUHfEPuJfl1JxDdE8FkYaIEbP6ZjHoPECYI7UqTneJzf
7Tk3dshxAt8oU/uhnbsCm/lK4/HmTe3T7EkKxbbTJ6KhONn63x0UHvd9AgPdHSryaUHVA7gCeg6H
TkVjs4PF4rXjHWD5+Vo31Q/s6pSrpWXTu9VVPHbjs4YP8xf8jn7ms7snQf/QT6V/Cu3wr6rLkqco
jtCtTR3lBE1f/VJascaktT1prm5/hPaZlFj61Zjn4WQoUXx0lfQuULyfTNfVm1lHf5lR8aMbQ5P0
TuVcNBCjZNlcDGsQGhvrOEWBCfKDFxrJt4EkUTpZLlCkimSlw4udVKN30EPSSxVAgNeiOBORj0n5
YTbc5jGmC6gTkyXQvlZz4F0sj8wnwPf0WIXIY5oOYCVsY85N0/v31jcX1vfjkGuvhtrcIKJXO7JQ
wUktiIhZyF0SeBmJ96rMzWvHeBrHbzpOA8ZL0druZco65A9HAMr1njijctEU8mpwmqoT3HkdeRDf
uP0E6qE+pkTADugr2Yfczhf/xvnK5xGJTTv4s8rc+m3W+WjTpD85JO4BdzshEVMKxRzD+9GLf045
ZmfjgHYuFmd/z9Bgylb3cOHCC93qw/aF5K12tnBqvQVWTlQ+Kt1DkKvGF5CfPwYrLv82UcEkF/RX
1HUV5O+QYH1RIg4xtN1ORaTuimPWgG+IFj1XoFSkJkVltdoJ4jzBsaWHFH6pg3QZvTsfssorMioa
sL/4AjbiGNuI8veaqb5NpFaPnk6uW6oWQoqPWew9SK1fDO4HAzL2aPf30mTAPjhjH18dGhc/eK83
WlCeAIiWmjRpi1191eInLgcsX5+rwZeZuUt0KTR/Ufssu7fJB9JqRuWL1PCCCY6p62NdsewcWdmQ
r25vUvN0rXuLlBSEgNNPa5uONv+193IbFg0HSMGk5MSrga3fckDgKtMxqTBUl53MquPnTif7sOxU
lmIcCPwpkAau0oNQ93DzC1SgtlMGbnpDfDVZf3MWDcU+8qa3KSbcMVma/tb4WBLldXhLs5AvXdHG
f9utja40c6dXJ7Rf0+FXiRflOzHN/WRYI5YAufFejuXPMEFoQvYRolX3iFN6FxCj5rut4SOm9N5w
lL65oQe3CnuIvewdVDI92B5bZ9985ntfAoapp+zmhcwgoKJFr1IgjlIcq8Qvjsl/2/Qpwpa68hDv
tvXodQpGUF6+h/a3eU7DyHhzi854S2aFQR9My1WqseJ1V20GHiJdtME23viATU4Wrf3zhjTyiErr
xV4Or4L6BNzdRxAdbluldM6rFEncMNo1w3h1gth5bdFGfxxjBZq5DgCtMAPY0ThBnKUzEcHwBS05
1jR+m+9B/TZHLtB4BNj8z/nq7u8iU/wjzH6AUdgVvMKl07GWarq1Km2tWR9qje+Z1DAPLM5zBcBu
reo+R83Z2Qe48SRNozGTzutidW/oVfAmbdPs37ScF0Nqdav0l9aqC3rwR6Xo7empBBzysDbBgsRJ
ZvB2hpNHz47La96inWVPurkjt0um2BiCVyk8NTyrhTE/Sm303eYxqt1zoadRsp+bJQpcV85O9hYR
X/nU0gmdNUl82toML/nLU1U+en3ZvGgRrLK/HDz9xkZ9lYLnCAWPnmz11uabw0cdqeM9ij7qK5be
8X2t2X9sHRLWKShvNM15a3OxCWrH9aRNPyBYgYzQ3hrt6V6P4ud29LJHvoHZIyn0Ww8J4iY1DOps
dSebXhq+aq3ZXn9rk8OspvhRt35w0MoqA+STOy9SuDVRQgdCAAx12kpVAaRLLqYeDgkc1bc69ss3
PykJr3lxdJa2LMqJVcZAzMO8KPdT5as7nn3/Kp1NA2/EApViwwT+U6rY0KQMs8egi+q3ei5fWwKF
D+i91m9FgsitGSr+XoUOitfDcOd0Zs8FYGcIfOpAIhWklGbXb+pUx09N7F5lpzTh76MRvG+8qzYN
5eNkjnd2Hfbcz8H4aMyhvHlj3YEKmoLsoQ7KY14eFXUoD03j1AfNCmaARz4W14rhPPQJFI2495PF
9ueIf9LXxvAL+PD9vV/2D1YfoNgekpOCl/DD7+KTFSJ4kFisdApmAF6pVZcxsn/Nbg6Crb6qfQBz
QgnBdKu9fmiZg+wbZh+5h6+Hnu1mUML7MVIgkvp8zSXbBz4Gdr0JBl1VhhuIiQ+tdqJzwAeBALcK
JB2Qct/rd+qM1lyrKQbJBdhJrnJOR/0L6y4GG9ALh9JQH7MuvWICq9xXXQk9th/ca9ZDgDOMj7gZ
YpZ/Lutk0J5ZH7pvc2ZpqLYrN+IdLcFEo9hl+dTCmdqpIw6WqBOTvp1wA/DKPtm1M99IFsMPav+i
hY33vIjwTZAY7Kky4T0Gxr3ZxOpJwSJyV0Rf5nl+JyN0iFqtPBV26971mTHhY7RsbsU0oABvG9Ud
omVfQViMuD+1/al0QvwTdd1/7PNfnCa8Ibdi7NB9HvaOaZC5LRTtPmOumlmj+mKknHmosvnOQnA2
CAGJZApWZ4kOJ29KLo021Le68+sjtm3DoXGc4D516/mgtvrXYMQ/AMRUdwxmKBrqXL5YwD9eKt38
UOKoumSoNd4jkwiuhG/KMW2c9r4sCqIk+gB/a/b3QTX19wAJLl2NIGNbJ/u8Ls9eNnrX3JiqQ8q8
gaWVGe4MXGz2dd9drGpBBAaddjQHOzkBEP6BVNP3xcTvYpIl33O1+j1wuG6POhsRPJ4bu1GA6yVt
e6dRopMAXAstCVbsncHX3rBh26g/qkSf4NWZ9d0A0OCqLAEPo3mRGbW2TKuZovAYdeRB0hBhljxB
MiIaWvVDz773tvKYpvB8EUfZp/EL6OW/Z9eobuTfVL6ESY3mmnqbikp7NWF4mDz2pHvtekjA3zjV
3sjD6L7Lq+AWjMwwMo33dwqLPfTOErm9YXl6y4yQldOjSeFEHxhkMsFMiKHaVV2fQ3v64Zqqez+6
SbsnFNiGhEJXsAOeRuSWbOca9CGOEAFkGi3HLKiol0jJV4gA+X6Io19NVuJOG5kXvuV9AmIFeav6
xAX9u06xiBkJw5N9wJSjraxnAiP6LgZddvDj5s1zGzhmboPrkmoU17BmHIwVcz8PfbMvO2ICdf6M
pql630eRdt8uhWNiFOdAwkzzXagH/tHsQOqFms4KRXE6xl6rOQZJ4u4BZZ2iIvilkHlAiSFCUYhQ
xs/eGsovLbLmfLQvXY59lOPCadIDciDqCD3VY3r8EDQAeeYXViTtnrxnVZqP2AlnO9wAPtJYDfnz
jrVAqA8T5OKn0SPAXuvdRFY4eEVYhc9nW4FQ8tUOHL4Z348gL3chPnbY+uF7kKhweMyW4PWcBifb
W9Rnq/5X4PoZAmUG8EZXTwExmDnAQ/8czlik6RDmd50Glan9a4A0GAH7PTYecL7adog6OzgMtuoe
oeniqBYdCOVOwYBFUxXkI9GLCQKfxELpvk3V9DqGdnNPqDHbz92EKFrWPsFefiXS3Ows9OSv3qSD
AtV96+rY7k3xe++mJL57sxacThV33xvXuy8jhlmzURjG0qq6zCgsYV34bQCIeq667hveBwacYDs4
KmUyPQx4Fd07BI+LhUAcpPpb6rh34B8mZtmjzxUcvo2s2oluBMCX4vioG52/awpIFFlcEahoA5Os
W2ldKrcqdlZit2eg6wWgOM8CdMPH4ASZ+ebkJKX0As0tpGPfSqtzifIU2iGJ43M5tea5ryvvj9R7
h8vUqa3/c7brA5x3vqXeApFRfkZGv8+tLLjpGHHv9UptDqzUvUsP8OxsgQMFd0JKSvFZvHUQ7h2r
IOihmgfmjA/eaA3P6YBGkUMNMZnk2JrBe54p9t1WVEPhrFWbmf/VrqGI1bP1aPnMHb3BAsfoZgA9
K887+YHv7UMP9TWNoW/PknmnqwGvom8ad3MdkzZl9vErzfVjHiTTDb/sS4dQ1IsWB39Zi0MUVJ17
dIvlYWR1xod4KRbxHDMftXvVrNuXoW+nxzZeRm5qXhm0L3XEVLeq03MZOGq4Tx1uI5iwq9Ky/uj6
lJmHFX1JUh2dQ7N4tozRPo15xPp7KXz3YfY6eGitFh+b7iV1muQWsjy4pb4THYwCAgBs7OjOss0X
PTBgb3gjTxQ2awOIK+J78XFQ6pcZYzgCeyzOukXgTMsuggGzl4w0VGFgiaa1eF2BwPxvoXTki/C3
vxQedhlGiKSWX4LUGDOvJcyCX4OD7PmSCFBm/aj72CliuAVHAhM+D4510IPGmoJhYsXpcyyhkXsE
pa88qMVdY07PajiPUDt8+zCiSrOflioyBdO+N7lZZuoCNHPCFF5Jh/TkrIEu8sziDkTGZZhgpABX
euzM7kVp8X/KzTg56JjXzXvBzIULgd8Cf3Z0himHUzC7j2OqaUwFu+zJIzV3i5vqywzc6AOvDdCG
xfdwiNIPNcclxmt/uYXPwy1RAmcJFdSzzkon5YFyPFd7kGLiEwbAylMOvvRGAzxgUimlAtjTBykw
1bl5k9PgFvce1UF+zeKSIXvsnANGucBDSCkAgivmfYFiWuQUNu+FvTcZ8h4GDUpvDVBA6QBWJQ1/
D8kR/yEmwHpJ5vBLiBQc4qOnKfDLg+OMENwXvBEA7UOicXfR/00V1Lfqv1nXtHftkJ3rseYzCSow
cbCSVRNIQi08zrq+OuGfRV4aX5GQR5FzfNWTwLqkg/I6EwRY6K3quTIX44H4m9oZl9gbQ7L1By+e
vWsYWY8xqbR9qiOr1Ko5wn8GiHH7zjX16V5L4/dRZZWK9zYyiiGU4cWkqfLRtUka/h5QoC+rAkSQ
1d3JJuENlqu0V+GIdPq7GxztDdiuizS2MrEQMBmntQVXn6d9cyhS23uGBeA8qdP7DILv2QCMYOdB
c6ri5GvJxAD5yghoZUkyVapzqmfM+TD+jnNFOSedGzJ/MlLgL9YhDzpjX5VFf4EdUbx3Zt1cRtgi
e6nqidOAN64tfPqU5oHpMv9P29kHvQx+TbYynYs4ne8Q/njuZ8DepmsnTwFSLk9Bo9VkhpHCdHon
PVq1XZ1LaOBGADtDSZCYy/h5C1PDHZAKdkKSjEWwc+YxO7KKfjKIczCKH7IMg2zAYt9z+x3Tsvaa
LZiZcsHVhSAsrqbzFC240dqY1CvAiHBBkkox6dEXRTH8Y/zfJmmX7tny2tW3MuC6ei10ul1WpJQC
9Gx0kNNaXQUH/zSpBhPD8D1uQAr4b2MTpKcAOq/dGnCLhvENoXLUDfG8W3U1BCMkuKHMZMHgxg5K
3ovghuzo/BSS5PhjcpvgBi7Lmo9MVvklsilvtFXBJbvIZjITQYKFxb831AVoX7fVURAqlfO0QAqZ
y2a3ogduHTR4Pfi7RNGWOAKtAVisI1mVPx0lPyRqgDPlL7MfQDEvF65ZzihbGz7R1hJ1PgpUURrH
OZuyi/SMnJYrgyxi8M/x7XIS6aWF6rSzHRzj5VcmaE2TgEX4bHH1OweNehaFEcfbQ3IfrmA4f3bL
/RvNyLnkqFFLDliKRK6/bMYskUlpYXwn1SyrzmGp6PjPLL8pB/cZ4J1xkT8pPwPH0zCqBsRJ+uqI
AfUvOS4dAzjmy21c77A0Cl4q98m6WAtpdGsbS707I7WCJxOgjxX7K08DtFsy1OOUjkdVr78LHliK
ARh1V8OvI56K5EhWDTZmRJWTMsa7zVGS3ivOK1SDbz3MxaPXhNxRGwnRU5s0b3Lv7cR9Goj7nOba
YFi3hgi9PabupLeKW+qw/GtDNNu2mwZ2WAdC3QQHuV1yN2Sr1FzSurIpT4EV6j555W7nFX1+w9fR
A30mm0sBEYFnQzlXeCwztgzJDBABmDMWn+Z8/G1TjnZwpACJ7Br5bd2c0x40lB1d5O+NTUOMujnE
bfJ1HvWbXLn1KkEt3RVWOh3kWstVSdqC9X+rIb6yYADknsgRsiVt6+MgdSmMFMeQpguBaCL6OHSv
cuPXR1MuzfY0yJ6ayOeuAsN+kEshP1Lva65PGxT6ngg6s1yr+tEutiHIXa7X18ydfgZ4ZZwyZgM8
dW9albcwbcNTPkN0bvXpVV+GDvlsZ7HtnOdgBgmMHd9Ohc6JEm6DnpCV5MX/84d/+w2yie0VZHc9
1Nee691DTSYHaWLoBxkC5PveITd+sQFkja8pXN714q5wit/emt9AFZ+voEEar4hgTc7NyQhzbT7G
bvhN6TL1uF1hBsGb7rhQurfBRe2fM0wsT/Jber96Su1ZPaHR2M/7Jgvv20FXgHks49DyWsuRsvU/
27yunBEOCJODPAl9nJ6YwrB0WR4EfUTayYRjvT0+Swe7mulg6hh8B9NFnuCxs4bLlFssS6pj7gwY
H7kLuPJ//l27SK9+CFbYyw3gCgsgZXv25vjB1RcAo1HY9SJvw/C2DMvyJEl1ayuI/iwjkqXPztF3
qgHMSvrsBApjpPSXYntbf3tE103ZP1fecPEacy9PwnoItgJn5UvbkCCQsZAFe3NGofu6veHbsyxt
Ug2Wp1Dt+1MDSO8cOtFJ9pnysEuP7fjPj6DU5a7J1nqM1NfNT/ul+qltfWzLyrb/GXqwlSPBn5rX
AK7cLgUeU6SA3HobhPPy4dA9iKaBzkJ10k/4UJCnZ14gd3ywdYxBnad8bl8c5gasD+91IhazWuxa
qBM5oJSh7u6sBas6Yx6fD253Ms2ZqUSjqwc1KIjd9AjM7EjwnoR3MOWLXaQ5D/UhiMonJ6t+u/Hy
V+U5WF+nrS6N22OyPSvSpRjS9tJjPygPoxT1MlzLlp5AXzJjOE9y9eUkBXjGCcwKj13vQ6vfy1sC
q51W2fytdXCNP3ILESVZt0y4Bh8h1f1pC5ci5IJ1sZJeiYNDDYkXfMOY6B9RD9wdGZOjXGMp5LbH
y/QEoVzWyFP6I5/0mxcb2Umdx7vELBEo87qLDDIao3YLZ7dEPfcQFsH6BTDaX5Dys6ucUO68bDHS
twsbxo6GX/PgPWMW566YZT+x33w8z065PBHbYKBqqnPluO336e2oHfoJ4v12FcvMYSRNls9M5mbW
wbegCwmpBF7AH+CSDWbiHvKj0oXcGpQTA12UUbOOq46ZTLbA61bnyXWuE8Ac8rln6JFoFEf2PsMx
bJ1drauoSAsKcm66tg7CcKkfayMxTnJ++V2+HY3XVn+ajbw9qabxInd1u7WylXfdz9iYot1YFCj9
QyH/Z4G2DRyKfPulvk7sWJ6WONKwfADjf9QyO4ed3+bDA4Ls5gVoWnUT1s4QddWNZ+HvMsyy9f7K
ndjGmO3G8IH+K4WeaU5efbAgSCOL4Rg4nBS8BC4j+AGFwGPJJZM7I491oBJ7tIAH+9i2y38j+6TY
RvTtTq4P9DLebxdh2ytb0uX/fyrmaiPspQd5n2SmID9GqutcfKvL1to4R9h+MKFFmEEmukpnX1Q8
FqWL/Nl1yiWbOGzyqq2b5LX/gdWvH0r5nb/NMtZjy9zdAwu4JyGIPQYfepm/khwhdC2vyVwgB7MP
JvMbWivEk8M+uRRNGKpH6b5u+ssXNAIM0gXpOo+TJ1VmdFuxtU1zRspBQylSAya2TMLk39mKFSUp
9d/msuuvL+cRJs7DWKDr1rPdAE8/2WSp5j16vQVJqB+u/BCzvumurl7lYsukTra2a7+1kQhC8zqA
ALJ1lr++VbdjZWu7jduO7Xyfjo3yjw6hDsYwxkwZODuAAPlF6vLmccUTlvHL/vXHz6VW7CJlUH+b
RsotXJ+8+XsA0f4qj2uEki6g6eUehF2H5IY8Kf++KUevQxWgnObilunhMxUkgCmyLeE+cUKE4CF7
tx3bGlB2SLH1k+rg/xy0Or+uv355kleyx/bOrPOZ9WGWVk/PO/In/33vZGvtJZuf63LQetbfen3+
A5+PUjQSG639rs1Izcq4ss0e5Nh/a9u6yN51ni2bWyH3Y6vKlhz3P8/623JGekvHT3/q39o+nfXT
XwqWAR+juboLYfQtrzgezuQqqnldq8oLLwWhFMiZ0IhYvC9htq3Y2uYMT1Dod/SpWoPNtZMMt3Ly
retve2TTNwMQQqTg1ydaXpbtjf/0Um0v0PaiSdt2mBzxP9s+HfZvp19f1zlfyP1FDNpvPLg4tDGt
XebC8uHainUlu9V/i1X8W/dPbet6Yjnt+hfkPJ/6rH9hSLx7TRn+Vjsv3MvQIGtQ2dq+0TKGbFXZ
2iZkW+dPbZ+q0s/vEQzof2o1kghJYUPk4+Uk9870Vh7hdVNapT4TymZZnVXZSfeKt214B0wFbXyr
K/NCI5e6jPzMhQIiSlZmuWvoyA+sdt7L8ED0H0nWBmXgf+hq66Bhq8QQZHQpyhkSJuJvB7mTUmzD
rVTlUXBk0b/12R6Dre3TI7SdZgyalJCFC9NrUGfz0Dl6Ou9l/ZsAMCBclIzvQTtEp/WNl4uyFeuw
utXlcv3PquzYXl2pBgRS/hm+pf7pDNI2ZwnYCS3hNdoG+3Vive6X+7Md2eBVwuItu1oERowlQvLb
ynHrJsdKIRODrSpbn/rJILq1/faPy55PhwxepRxn4wFU4HMNlQLXAOlBpNzQQHIsH64SR7z2TYYu
P0uy7CJXpkz6PLvMqrNrMse6yB3e7uj67v8WzPxtqrB1lS25+VHRE9FbO61BrtxB9MSII2RSdLSy
h9krSceg5qJNj/KKrnFKeQLGWY+bP+RF/ieqVavBEetsUicNycE8z64JEsGwxCGtSVE3ZCt3W923
AgX9s9DalYvusDNbGJAxIG+RD0vXgrOp+3fC2bZIAEQq2jVyVeW+1BlUJr0q3ssYnonwyfXlBs8t
ojvtGs/8dPnlov52i9al63rVZc0im+trHpGcnD1zOspVlj+7FfIDtqpc2E9t66pO9nwmc249Zff2
L+lhqO9trPV22BhiFRfk/peuiMezgRDgUYcxSxXqGQKkxRWfSfZaOrkzw0GmZ9nrecA89STBu6kO
3iItO2vLOdSkzh7KoG530mvusvGizKV5UPsMkN4wFLsm4lWXwstcc297ADw1MEX3aeKe1Ci08iOS
QRgus7I/EpUENTw510YPmic4WeSaEY2FeJ45uBfF6n3qj+8Lov01QAb2Ff5NfUA1bkSVg6q0ZQge
ZQnpiXpEBSK2q/Q19hyUBc3uYYrRQnCALZx0cvtnz/Ln57RqfsJ3vPSmVn4ZcxNXrdT/lpdMyWt8
4G9+oIIUz5r33put7x7RejK7fkDCQWtRxxmGXdDU9dd6BtPLkrz80NXU3qOoA7wqQrZLLRZbAJNQ
8pxbFfpNqoqUUUySqSnBcWPEWD2Oyx5CSZgJDDgKhIl2bgq7fJynpHqULSmyonDQPctzhIUJwltF
HBzKCvkhfxr+NEmenVt1kfLL1MrAjgQljsMSAN65Piu3uIhRvVYhfBo+RqIqCoaHNivABHntwHq4
KdwbSA3Sax7B9hbVr6mfoudhKSC6RM++mnxDVlO5SlOZYdKN7iKqXAXCZ4ZFtsYJnhvUsJ9VMqHP
qaJp+2kcA1YQ7IhtD2hVanMtcyxF8ZDdTcPQPWpJ5z3NS1FnwPZsni3Y1fTYdoR6lu610sEVbSA7
Y06YzY2jji6M/9eURPPjWgPNgfKvwzO3HV9FlveEyky0r8J2h+6pcXQ0y/w/xs5rOVKlS6NPRATe
3FZR3kglL90Q3epuvIfEPP0sUucf9ZyYiZgbAjITqoQoSPbe3/r8aWoLGG8U05eGZh5th1Jnylo1
X7f1tFthBQ8GAwfwyouqc43U7twui+9Nrs9dWhJDHUAb2WjTKv1YzGZmrDXT0I5yUU7hfxpLUSvr
yUPl7kUZwWagBk8ioGDUtUfxng7Fm0Eqnbpw5P78tkz0zFQmUq1Q1lBixPybdOdrVKT6+9SmVCsA
xHkKx5yyazhYd7NGLtmaUutUu4U46iLp9lmWlFf+BRqS/059aEeFiyvPzItqiKcGatDFjdO7wa5b
pK9K85AIEkcOsMeN3JQdpEKfwa8Xm2ZcCYw7VtMyPNEyTPkSarmW/chg0+QoyG65Z/h/7WwVH042
myd5qKY1tavjRXvEYTh15mDRtjxwav/7G3Rh+ieK5vTruI0xd3dt320KFazNOsBiWYT5I0aFM0H7
suVd2TZPCC3aB7Tn4kro+CC3MNrtHjCtQwyVj8CalhGyzTGqf++Uuk+qC48L10AKtZH9ELFYVhUU
dGf4aeLcDISVqwzaiexwIFkcwGCmVLNxKnRT6XbANrW13JSnJ8/U5VHlUBO2nB97HCl0qZeJXrKz
xz9ff06WFsHOLhs0Z8v5gzpNRV4+efjTc82Mgwk5Ra7KRR3OKNy/t+XVNnYgJP9qlN2yp0fc4Q93
FM5QgRcOK+q6sFSoam5KevPWNGG0F/YQwniP6o+q2sr+ZIiabaZDbapnxSFgrbi4hRMPPLRhHJ77
ZTGkcE9cI9j91SFEhp3MSxjYyQYJQ3KqxhwPw2Uh12SbyVs2lg02RLVEi1v8Bv+PgXKXr9Hfe/cj
5oD/n10yd6C+QtV2/z5M15dAbm/jtVKJBq7/9e3kaPkhU1np7TnrFh0FaUfT6lDAQqS8xMuiADBx
kZtTEEAsjIMB8bqaEFxfuisVcvnqe5Bcw0HvxIOvJ4/MzolLVCWqag9PjElRjs6LRSk+ZCnZ+69d
5ab84A7q6N4BBP61q/y0v/bIdXPTVxRo/Ltj+VZTlSB2vM2l/ZZhT0rl0uxmp26qs5M7xhScaJA3
+5w8o0q2YpOWkfaoVtFwdvXmZxFp6uNgl+qjHjXXnhvsldw0Sheggzz9hAH/y2k6/WRTWvLi5hyK
ZE51yaAZvMS18ooeObyTnWYVXoIyse9lH5XCmwxB3UOxjBybl3TQzCctiMtnLT3IITxz8ke1bZFf
XqMmm84i1LLLuCyA++nDykwbVu12XnHPphpv2ZRjEJqSyAnc32o64F7qErtEuZS95F4DR1szurXc
NEQ77A1cU/3KtCDir2yrFw/YWIEuskZ9EyOofGkFtggqer3doq98oRSs8u08MPcjlpn3lT0+UULT
v1vVj9lt3VdLcbtjXsWgk2y9f29nCilUxyrugejA0o3En9Cxu3dKtnR/TnARt9vgSaP4DIZtN1Dv
yVoSdZsZa1j0wv9pQhb5T+e/2nTLoSo2n8/V4DUb/NoqCHNO+ZQrln1ss36CuS3KJx3F9APW7yvZ
qVDG9kQFxitKXvUim+ygJb/gDtVObo7QJA6aN6Vrudkkrnk/k6WTW/KI/aBeVFhvOoroUzjN1CWU
VmScGlgxyKKbAAqbXVwIuie9Ty0eWE/Qsps6GJyj7BFd4G1MbbC47nA7mQPuPABj4heh1mKNxic+
yk0nVm3KFGJxkps2RkT4QOrBWW7OyvTD5Zl/lVuTyO+5Xxf3RkJ9TzCG+ygelFuWd+olDpARRwF2
VUNR31PoswE7IW6V1z2nSaeeKFYYbrre8VNJoMrXqXuWA2Q7XMRtpTT5VTbJhQnlKLYRMDS9juFq
iXtsboc3OTxBjnZfmLe2Lbdu79YYFjYbMObVyZ6c8hT3iOUWWHB1UlQWbV+7YGbVyU88AXTcjtu7
SHOwAp+sJwhh2btq1d4Gbma1l5todCip18uXyhxBUhqCWoJlmCamYAXTj6qaYsRdWe0oFK+zd6qo
8x1yfGerk/t4ty3jVLiK9WhGuXOpUosCi2VYN6m/J6olDzzatAvTOg03ItbcZTFrWbAmgtdSv/uf
tu8hcs1Sut+10LXd/7a/3lEA09vJXTPO7XVUasqlSxf0HVVdJk+i34UaPJvjYL+0zggfqNDLcx4Z
NmTjOqMibphfRe3e5NDRyM5NbHhvTVuovtsk1iWrPAxYmgZaClzYZ+RInwrwq01Srl3Khs5qxY/K
HZMfvUaBmGW47Z1n9uFRsZ10F2eR+ghVpVnJwzvzm1p57WdP3ogyIjOBwzgZe2K2FdTdyrp5Nsxx
fu4OYEutWKV5U0LGhVF1rrinnu0q8kWgJ8cGOPk/HV9jZHf13YqOhOJnMP6+Oodq4sv+iLrHszxa
4rg02jVywtoxD1+bslv3tHTc8tOOv0aGmn6zzNTaqfaAdvv7EJZjnmzKy49OZCmbTCt1bKkGZ29R
73vA66Y9a4bpbO00n+4nfFx80antM79GldIf1/lg7nyDzaP8ab0nd0iZko6ltb092l1pfqJJBBZp
cp/n6uNHm6cOIpVw3jR13VwTvWv2plEPx9jtLNx9gwpbgt6Bj0WxKjc+lJl6BRYrEMF7Eo7PaWwq
vxUqLb8+KC80UHGl9WvKhh+Rojhvmt3m0I61+TGyYYMzRQnvkFC7u3yBiqtKkJ1Ellg7wgHZnYsU
iBrn1iJ+xo3MDubonRvwB+JD5Zce4oNMdRIzbCbhaeiav3PIyHovnkKsOdruQfTULMMpbp+8jnfC
XtTaHXUbPeU5OCyhu3J8gmtBsNd1Aw+q0VmQBmqGW5zW5ye55jgNKUAQCJc+BeuCf82D5gzeU5F5
b9qUKBdTeB7nAHxvE2XNUW72BuS5wkn6g54IwFQa87JDX1HqVrau9xwiSF/VQ6ReRF0Fz3Ezv+tW
qF/l1rxUgDu6dSeHeppzijUruJdbkQh3XVZlD2apB8/BTC6xtNrHynCc52A3BrnznvCo3HWj2u2c
bgg/Sn3XDI39UVGRhWVO3eyHcCjfsLlbCyt2H3iPPGPyUF6bQAGeHyLe6EWkrb7alo64JOOMs+6i
ZBl3wI4mfkSA14zY+C3tDi1gapET9s/fA1qjMfza7q3tgKXgtV8WXBiT3+KN7MtN2UHCtry2M25b
WFafKHbik8O+proBw9EVsbvyaiwLGxTvyVWMS+HU8wNRgLe+iqePKV4KPTr0HHCgQO5l+lsyD9PH
2MTWelza46X9f453QS59jw/cgONQnrZuQxfg23+O/93+fx3/f46Xn6vXA8ptz9yYhZWsB17Yb9Uw
NTfdMfWdvbSBy2husqPg5ferTQ4BFNneqqXtX/vy5ARnpXi7ROeZKBfWorb06lbdcmXk/7Sp2Ed7
hbn9HiY7x8TzVk2D3iCs7pS8sxBMovkatWYINw6/dV/AsfHzUSvv5GI0+X+V4kVfaW290aNUPYc1
QjxuUnIDQrt67paF3LQNBdH913Ze+4LXNViP/+mV7d+bcg/ZBtvuVMQUtH03fR3pezvjpjeP7l3F
6fohsP+ASOa9p+iZuKiq4uAFaEn10XmYbOH9MADQES30hjvLdTEcTeGtlJkak31FTYzw+NBWytbQ
vfkVIsOw6zmqBJ6+IMs6yM+Icsr5RN1ZF5ywvWvQayS6lmNjXnGnc9aeqRuxcB0wjK3eduNRbyKY
3YvhjnTU+TLXsaIScS4vX7JDLgSs7o1LkRVKdOEczMysgOt0wS13UuUGILr39b2HjVg6zzBdDNgx
QMgdc8UUBF1MMjY7pc7Fjpc/sPjGn9rsPkCMDK9xghN82nfiLm6FtleTLj8EY2Zeo1DHE0Op5pcs
yv5QdJj/YecIO/ijYprQsbD+veEnszPGPrzWZdveymVhqEwPoxJc4jLA0BcpUkvJhtVVVy1DFw8y
Wd0MXtlf5Xg5DIOnDaaREwZowGnSxZOdknm8ZEV6C4F14KvWZvdAhzCIsDBGM3p13OKD1lytsE93
NdKaS5ojqjBGcz47LpXFqOPtk5MP8aEEZXzyzNg6EPYoj940D8e8HseDosbVKTdKjH0CEZ/TNgDx
NDjuOa0mvF4bgiRxnwbbpOtUHBjUZut65YjQFegyAChxT36i2mSJ098CaE9wg6kd5I5DNVAtxOPc
Y/WDufP4FFvgkXtzJfqIoFRYqs8tOeh1NKrGy+i6sLzhnr7iPSNWdTyNlwAfKhDURebXUxRDwoIf
x7MJwUeQzT/T1t0E+JG9kb1u4drEi9Z+jh+pJf0T2+r8U0mNnwR+kZdbIYHy0NW3ecfDORjMnViO
4Cb4d1AHVmHxMPJCZU9AOikx+VlSl6j35g+PWgNeAfPhBBt1vG8wUl9o/DPQtebiWVMPCplfAG9G
1T5vNUAywPvGawKthUn5uC9MJX4KFM+5OhpqWmkEH5kCyZ0VDHuRDdObafPupGnhk1vyS9GmogQb
oI5vMQWAm7AaxF7upSfpoTEG7Vg42uATSyyPKIISXlWXymDLw5Aj6FZfTeYEEFEOkWt/NdpLj2z8
d8/38DGXfEI+4Ps4sq2uXXRoJPDWOY6BV6vqsHLslP6lx8DyOAZqDr6CU5LD2yZuOaD0WDYh2nmb
qSvxuVw2dXNCtGRa5UFuBlmjrVAnJitMHhDJ2Q4vBctCLyL8nipzqk6jl9Y4WLAmF99j5Jpsw2mc
0a1OidJQUI31/9hvBhhVIVD/H8eWm399tIOPwIGZ0Oqvtu9d5OePcTUf8+ytnaLoiXtusCoTxzro
AdoKURiPqucEO2OIlPVc8G92vDK5t+tyL7fkTqbhPXZ97l0sS9mDLpqvXt8iKeyK7lWMTr0yBif8
0YXKE4Ii75epadvC5XYAB3wdaoUeMwAob58nfwhm3EEHSX7WcZPw2Gm7t8Xufp1afXUhzn1Sgbhf
EArUl0Kroy0403mVmmp9+e6QvUyw/hlnYslTds5a7V8okcG5eTmC3EUO/N4U9uisnKEhZ/nfH/Kv
Qytjil5ID14yalQBZi4f8n0AuZkN6p7kV3L03UFxzv0YYkCEdSiOL4qIkJDozr0JyfE+s5e7r1ZS
YWBG7lcbSl8slTJ37xAquDgqxiWJCur/a3Npw6l7uMTLQrZRgqlt8EUjC7L0fnfIcbKtbtR8aw64
AsjNzjaKTQwWxu+TifB+3fyMES54pdq8a+GE/E1U04tT8dLeTG3wWMyF8CkVEze9T6BhOmN+5xpA
VRIgbpfJEsO+pKoWgmNMzT62VQcr82CCLHfxwVHja5Gp9TbnXfdehbVLxIDodWY1CoH1Mn/m20Vr
Yt7ua2pDQLFm0/zAU/QtaDP7s7KCo0ogM4SEg64pbVKm0s9l1dng+wgykNDo/4yTdw6Kovw02uSH
YhKl5m5JAT1VQ5YlcMMyQS1YID3zOR+eg2ZoYZrzAiF7RyeqTlGOFFD2Flh4ngMxtyvZm2RRjucl
TDnZO3V2dm0U8yNdjkTGo7jLmvpR9iWmS8wJ0BJz8viu6lTlmuAkxHpozfGdXJMLNQ/fZ12tD99N
cg031MhP8PH52uu7V3VyZ5eQiFrJNqeNwE26LbpT4KDr73Hfn6MO+aU1S/sYzDpj5wRXKpRIj2Pq
VaSIApInWqadPLfXTio6KjTrsbbLZlAxskMuRhdq0FpZxjSKMtXb7320QPms5gqy3X8f5q8hlpOg
IZMH/z6awKZjLZyp8r+OK7uDLOEj/ho524qyxg7L9A3bQwi2HF4ZGiSCKFj/2lF2fH2k/IJRrgZb
zzRfvtoM+Q2+P3zyUi7BwOnVQxt1/v/6N32P/ue42q88hNvw9R2WsyDX/vqyy5f7+k6y5+tD+yq/
SwC7IhXfWZ2rnsplmBwQmA1hHrkqe+RikqdfrppuD7ph+OmREboo/bBltoGd2the2jSu1w0GFmGM
1Cxsix9W2U4w9KhpFOrBjoJ553j9b8pyJz8DrKjGn0JPsY40bfwoPPhg3tAfoqz71eSBt2XOdHJB
mMa1HvuaPS0oW+/TVrDITvqV0nAjBzRrgsN3PWKMLe5WbpO+8J65R4T3bLbCWwl+dnA9pqcmqCku
7p+1cORgyPwgYqdXobZnJ0F/WVP1REBnkxHdKk39R1QOZ4Ws51RiiTiBYKiWhF+pkHRI0fvu0RHz
muqlp1jRbk2XKvdqwitvhZ/RfR2cTOYi2MstTcMokEll6eWrTcPEZTWXQ3743iskkufnDcglfFOV
e9mBBu1HN6O4qjuBlHN+bOvHNjOH+4GJUOc0sNALXsmHmZIR4GUJXyR8VipMVnDIwfag7h3IDt24
GpGamh71hlZ2FdqIA9iymLLg1gzo+PPy5ISDRdU/i5Jo8RqN2bjVS1hjsq2AwLCbcVkjYPqftn5m
IgHSVN/VuOiVrhXc5csCHIVXOfV9Z4Nryjq4OCNzmPt5WcSZUe3dyZlWcpM7iHGfQKNAMNR+NX23
t7b5GludcZRNrlLrcMnGGbvQttzINrkw9EAnTQSzUQ75qwNinjG1Xx8smy29JL87lcVBfrBsC6Jh
ZXud4XdTQ8Z6+ZKyM07V4mTZAAiXJouw+tVxFH8Io+RWVpsSQfB9p2nxjZz5nzGug8OgGRdA5Nl5
xKzqXi7cGdY/WCtr+92WTaLAxA0yf6oqiYKkMTDwvO6PqZVa9wT7ra99+9jezGWA+1HUtbhouby0
BRkeQ7NVubuvbRyS6m1TZuaaOl/6o8rST8vkOWndu9ljdiDmmlxR3Zv3npcqd1Z8CpcNI07+WYxW
894TtTxOZra8FqL3wf2PwozvcWMK5SibufXKAzlqaeNdEd9jeNdfq3Lyv66ouYpDao27FVTk9q5s
8vBmEiS76Un5WAXheJLD5IIpmb7CFqjay005VoOy7ls1leNyL9mGoiJDkpBeeIcb154aevdZYXj3
cLnno2H0H2HQQAlZ2nUnFzhJJasgcVH+y2EQMA9k7qOLHMHM716NNeMUz1x/5RR3eyX07HvEos49
DmL1RotcvAzG2bmXHVoH3FOtSM7ITdkBMMW81hkTRpw3FMixUUcq2TDWIub+mwrr/D02InaKmVnr
7DK9TrbuRMUEOMvoVqGG8LFnSTeGAxlt7XR1sDU8A3I4/JYbqOf4ZnYt2lAjJX4wEg91jQxTocXL
RC6Yu8y4ZeHmqc8js40qxA5PwSwkWEh9AeDhf9aWTfh6r0WHlx/eGh71d4u1SoA59FGuYdeck78+
dotKqF9KGOWaXAyyUHJZ8FJL4aRsBF3b7zydjPeYAHwpp6foq/BqqfNWmXY3b6o+E2bpeItdhA/f
C+bISB3kdi5VD8LMX81FeNQvSppm+Qp4E6E8sqX+yKoBu0GDJCgAd/coF3rdjTMGR83C3/jvVT3z
PuNUh4HRFmAfZbcQMwpRuZqAnQH5nyakOQDnk7SDsvd1xtwJC5IUzkji2qQQ5Vn86gb2clqiMjvY
J9gdoDBDvmBulMlQkNj1v6fe/BVAi8jKejdi/+Vb2mOIr+Ox7MWbw2k9xdiBbTvN/Igm09uMS1Vt
ymFK78QdJ9/Iv/f7bMs1+R8ghxVtzJBzpeCSdlJ73W/S0Nx3GLUdbaOsDjYvCWmdNCtF7XeDaT9n
/NWWNaLQR9Sh8h/mEtAa5uQuQPpZsfykQcS8iNKKpeLaWf5Zci0H2rCpwYLw3BXasYVsEdY2iS6j
gsSXZuP5rxODRJnzZnstCEVHWytKHhDvJ+BWR9anmUfKxrDO5dCMxzayh6+FYcbjMdCXM5dPH7mm
10ckv/XRK2qg43K1cD2hbeSqtF6Va3KROkFNtZMHDWOpnS8XO5bKqBHoMOn4Xy+synOKQ5wDAlg0
osufKRfyD/7e7HMDsoyGb2awaJjmpUZRno5Sak7lajcT8CpyZ/K//zPyOv3elGueNmBvhYCXm3cJ
J5CFsZT9fS+s3ox2vWmd0qX2Xl4HchEvmwMpju0ct2fZVAUW5g6hy2xE2hoI6WhgK4L/ryjLh0xr
G9xHjQIN2KIa+1p1en04pEC+EMlzThc+RG1iYyAXcjOJoRBrsfKnYUo5nDCG7FZz6whcUZRkPDlu
6RvYdHXlOK3CHGvdCH9qX3Vr3mJ0NdgR+/nlZeOTVi1gXeYj+MaWGM4hpZ9InW/0XKAbTS95WUcr
GGUkSucqOtvUwlzCoF+Tb29Xw5Rfc41HROHVlu9BWT2pdbfmllGRQieyWNX9AdzA8mo7qzfU9/p+
HnAQsl08aZ3XrumKrUkShir2XuDF0obbuMOI0ixWisjJj1Am6PPA5aaR3Jm6Zq8nbVI2gdJhCyP0
Lex/8HTzs2Fmh6KqiN9hSRS35ns91HgWTtkW/FK8sRD6lV1/jsJGXfFwRJkclaXfIsiI+jPgV+pJ
ElK6ikrqNUwIqqClWgNli7dDvXhEdwZVuIQoSE6v50of8Dd2W78CUdG6xBrF+Kd1ODGu8LBKYf9Z
eOdwSpN1jMFWUCQqXFMsSmONcLVQAd8aCXR8TDNr8ScJUGSrVFKtx9lydwGsG6Xq9p0ecRLg0MWm
zZk2I7Ti7WBSFzO8eO4SusQIkvlY+8vh0b3cWzQNdoxjH4p0ZygTQmCFev9+UHbMKOY1+ccPJs/R
xp3Q71eKncImokzHnZl7mmhzXPBolG/yh4eFN+1T9zaCQNqT8VTPFNPinuHiwKAW/KMrVLpo5vsQ
YLAbuipeW70JcwrVU6T86QK8ZZrxslxBemJ3lyyaf1t0rouWB2XNS7biBNdS7z/rHDqSzk90rQ0C
s6ZpIN8YOTjmqInpExA9l2mLA66NTgwFt58RTjBMROFzqmZru1uQIrCWV6PevQY8L3woryt8mfEH
zUnhuHyWXXsxTIhZrKnKmSB6WZe+VrZ52Aa3CeL6XLs/qwxXvVANf0xC2XYuL4KDJvxlAihsIzpR
K7e1vOiXAod1VY54E2vj/ObVBCwIQGrKbweLRLhGRnwwNCJ5XqLeIC64a2PK/CAST5PmbjHCpXwk
ohRLMVWyrbwhKelnWmv9dq7H3p+irNoq7kukFMXKSvJg02QF8RlRbC1bKc9zxAGHjshgrGl34Zh0
oCmnQ6/+4M0/WnuTIzZ989imWLU2+HURz9/YXvWudQI8C4Ak18D0uBMvVOQawI6SaI2LZ75iNqit
Z/irKw/D1FU3jfkqcaK9ZSrqSoDsshPzBZBYbVIkCeYrY35Uq36R4L7iQgxVtX6vGaFF3/QaeuJH
ENYNUKfyVzK/zXoKfC2LPinOzf1Wf8ZC8VlQL0nWBVrqcPJApi65jW7sXZ9Y2zj1DiEzioDtQP9D
+AaEif2eDNa1HEnaZ97Z1BmWa8PFUJn9c09PNgLX4a5qz8HcYyBbTDvseW3cZYtoP/3EOZt49VNa
9B9aj6G82k33ZsLMv58XXG9JIBBrdBJ9JnfoAshkT80wYMOQa2LdlD1AsOSH4CStmgpTYMVQDtXI
JCsytXrd7Tj3qp85BPyxFDgZ1bbJreCGt2G3IbWTrMfaebbH3DeKnhuBAoY2y97wuM98zSPh3TZd
vGrb/JV6UUSOHe/QYxrjl0T1pt1gJLz4xFIZPW5aJXsB5n8Dneau2ldhQ6Cr4xTd/XBwY/1XqaS/
8lj/bGsDs8AGMr/KOxQR7l0x9NPWzUkWxBq17G5GHVE0hW8aUdAxB/Y3TOWjmtTXeglUFdOSiP1t
tA7WCwNfOKJUthXmCu5dsxkVe5E7V3ciSlZxaRMtWQp163A8lBoPhZwaIRt4H6wX7pp2uE60Q5PH
dw6FGKsqK695Wv7JDedQ1/aPNubFazTvIzfLfVPN9hSqEA8KOvxahgBdvTscO9zMQlDVfk0F+qY3
Eog8g0h9W8GNXle6aaVYxegHhvLpQjaKAkEhemxsTEyl9M6xd9PYPGHzRho6N3dEAXbWTCQzKp6L
Ud2auHpv3cimfpialdjiMlPKN08tk6NYh5G7MMQehBFBG89eprnLfPgzT1Ezf5aj/aqX003Yaz23
660djpcZNGdqQ55r8Z/UbPtSgrF2yxbOYKmTUTPbQxoElGnbuyFWfDfG6/59iqsPL8ye7Ko/jzY1
jerwEnXZvqUGJx25JpKu3YJkA00jzhHgQAraAKM1meWnFW/gSuMbDb9PqPJWtq/bciCIO8GMgw8N
NADvitD6mLrxA2/qfOVkynPrArLpYv29zdPPAZyeUY/v6Mt+U7ZLXayxm0V86M38aUJGvs7U8qHq
gZfHcJhESkU15+PRxERsV5IGoObPIHbUzjsSkMDU2kPY9zc8jfAQdImPD53zuzVb0BQ8YfHYxuq9
MEH+AlBeKeaA5aVagG3KznpX3FLQPCttHqyN6Xm70fYO73kLoA/a0KEcrQ7efkqx/ER5RISPJm7s
J0wxyiu6YUr4HLDpOr/IKiCyQ1S4sz7VvDun6vDW86V49XuNKcKA9Jm9eI1y4s73SHFZtep7h1Mf
XjWc6UtL33XJsB/LYNvu26HYtpwWbhK8+ZM7HFfk9mLm/wMoYKe6xkSp9h1+amqLsdjondMS1mdv
pORTiu0Q8+sd3OB3lmGhnFKfVozNq913Z93r7ns3W+PncKu68MPKeW9EQoZ1w5C9O2jq4ZOWYk1q
BpcHE+vPmWuDjADY+IJpQ6MNzGjGjWuoFBj3O5P3jIPH23KZX7EebZgHxCqxKn4u/avdEVSeM3dc
weG5y5KxXdUOREDVpODIyMOn0s5+V93YrPIuG/za63GMRHTYROpBqN6DYzCJnCLI2UUoTkbLLLvq
g4++43c39/rWBubttOJiEL2DnJL6IO5sJSMbWgegRKmdArn7CoOQQqeQEJpB7LARBifZ4TRieTJz
Q9dyv9cdD8G/665EMuR+/tjmMKJEqqhb3YDZ0DbxAwbwXQDbngccM8mb90sd+/6sASLjbczau0H3
pJgT2E2v/zA7SOOTElP30n80rbcNBUjRNsaj2Es9PyNE0JDgyCiM9wtV4cfDJKw2k3UdEhHoVTUn
Yp3u81m4B0wmX50YeA9P8F5Uv7SOufE08PMs4esk8dlUShzmBhiKCZdLHT9o3H581ElUNeHfM8f1
OYzLP5iMRitT60krGc9B62JUUvzUINe5c4NKQsMRLIhd/DmLSx/WJ5vJYtgVV+GRNMRfBNTVBQHR
C3PtF5ekxdoKF68IffycLN4AUleMV9fjUWNPfur2i8MgT3MbA6mkhaNav6Z6za9jWNvNrN5ZIh+Z
jGfpynSZg9kZdRth/EcQz+5OVrkQsqwR3ts4PFvlsNF0a2RihWlG7MB2sPt7ZRirQ6yk90bIhBxP
2kK3ip1BZKqu54EJbSR2iLSN1s59AkLPdhT+hG8FOzWlZi/San4BXDTKH4J+P+IyPQS2MeIM3JGt
vOYVGDMQ9+Yqo9p2P1th47cQMb0hWSezdWl6j9rU/relHLFaPscYsxYEoQE+UnuXVhukjPeJMM2t
WtTvQBaOfTFDfC4XRPNHbWJcPXoaYv0yeq5Mh5kQNVAuQYJVrYbMO8sYzCQl6IW7o2jJwhrSGdaJ
jbjHnlCFWD+SHgSkGCY82219axrTk67a5zrhFxhxhlMTUwmykr8tJxB+1kEczjeRZu9ie/yYxyOV
M88ZFakrfEHqTa5xnrASv6LEoGxk5n3dRqvUTUsI3npVIPMttW1r6CFventStK2N4dHKs5RHszS3
AsDtcpMqV3BQkUJNFFDvFroc7h8pNzbFOIEOfBeR8VO3lWkb6AJYMhJSiIa8nmYZeDtmhJbH1V8q
aAeYmGCbGKFfYY7fxRGMpNT4Y9hdsbJHwv0W1CTum4QQLfCCunqLXVWHKuf4KS6nK8XjKnEs/QcB
l994KFcnkZK11kncT1gVpbr2ALAv9ymVQUBpaL6altaywyYmRuzrOol9N92ZFlxabRz3jiZc5gFJ
tQY110JP6d4SrQZH3Z2UmKutbMxVm1XPSVYgR7KPgDH9uWT+PHQerr4EKVZ2Fu0GHMehds5XmxL2
yvw1ad5nlc+JTyFbxWXa35xieHfa4ROS6H6eprWtax/lGFvQkgcQvYgvgrGx4JMMxZo8iFqZjyJ1
bn3rIstI8otwexIotUoi23tPrA5H+9x4CrqH3lRBdcMQxUEMxx3VCfwxKi6ZZZ5NzeanG3b4OZHH
aFTnruKtQ5TF4Eexeo/hyLMucMX0+mIbRtNDFFiCWkDnRkIFA5ckgNk8v7neg2srFInoC4sv78Z1
1yVMsJlggq8L/UQv/QmKLTbnK9H05BuinVIVlyJ7BpvnkewM9lyT66aKjM2YaLyJCY2helxsFN02
1u6xDQF2EvSjdgFvcK+n5qRwNkOtvilZRqql13fBCHNvDDDDy8Cg1U6/DkX3GdWU3lvGgflFW2RM
MAZnZTGr5O1ruFPTAzNpC+pwhktV7K21Uth8DH4ImaesA2pzi9rQ1q6b/Jqc6C0iTzlNfb5WBGzA
xPsvus5ruVFtbddXRBVhkE4loWBFh7bcfULZbTd5kOPV7we61+y15l/7RCVggGQLRvjepI8He7zn
Iko9X9+lAkBaokNFgxp4FjkwuWjfEhnMFWpW/n7Mr+Za1ZoBAayk0qi0klen7GJEpKOVfBsGRm+T
VO9t0TPl6KwGmLAGHg4JiXZtFw/lz8InIyMJi0sThFuDIJGtOw7HItE/UgXBbhjj/D77DZXNTxhJ
3wDE860CR2VV8sR7rmKzNnR5lPq+vshx6+ICPI6U2+FzlRs/CXBny5EFligRUlCtuEb7l/rUQqLo
M/fTk2ormJrHBclCvgn0FNX7EIONFaQle1Xl+mdvYDuVftMsW+6CXPtha8rengbqJy5sHqP4zHOs
TvHr/sRv5p0Zdb8t9fAyYTmMs2+SrEmDxYVgulYhEa63gdGURxHBoXyHEgP1u/tFvuXFd4lYjuij
NILOs85+dbXhOFaYkeAzR5a8UV27SrxLfiwsUR6jxNV3yhy5HBbjKTVVXN8j2W6jiHWayty/KPpX
nlFoIJDq5+7Q8qpg3HEeKHgbYHwbHogV+pZourIhAWv3ipDUX/WlD3vo0x3upWPcqW2/2FnLbBNi
qjnBOCO6GunEMU1clql0Ub7BhJdnE5Ittd6ygl7zXbX0H6UGlyqDM0HB9innn7eSvfGopAklQ2G8
deCWWtB3G9J/Zj8VNziFpngJJmuvpUzQRUAoH70TMwCc9ljDOjrerWVrQDTGSZiC1c0Ng8fii47X
B/npUVYOYfeYClZqVoWeJu6JRRHqW1gR1DDqOXlQ/QsGpOkWDtcttrsTsAJCPyW9iDRoNiwCT/3s
3Doaz9p7IJ13u61fa5UbMzFfyb541i25EQE5hUQA4wJOkOz4UFc8Lci6YIjva0N9axvzQ7E76sow
3WqD7LpYpRgTM/7bU2SgmOgOZXtJSnzA6QCgwc3mzdp3f168OkpwmnAqxFL7lOjWROGu/lmUw7a0
ldeUSOKVHRr9us+ZeKsmbAafu4VZTCtzF6m4UFemSB9yv/mQAglF2E6YUkJ/qtpnOxVHI7Pqta60
zKkk9HsVg+ohVpSNmPN5W1fzkIITRR/nP8Ms3GNc8VBF4VZNzM/QqahTVaCAJKkSpRjt9LG4JBaB
olWZHoqOyNRWLTxY4e+JVkMX1UnoNiMvTgCe4wb+my8xDjY9vsKxDa92JCEJ9yepaPg7WVq4QvTo
98aT3yCh8P1fk1RedKKEBisPX5TkB56J0pz0tRKosLF6/TLiPbYxGu2n3TYH3Y2e8x5kHQXgZ+PP
/+ww/TFq3T2R6KpJW8D9KudvjvrLmPTnPIae5wfvTCHeCVYNV3bebc1i/NEWsy5PZSBXMhdG4JTj
Pa7DtmNuPlcqhx0oXrgxRkqzaqQTAK9TTQh/uCaJFEktT1lKnFJuPmVOL0DQle9T0J/UEgtpV551
unBhO7smz5111mNyJxsv6qO3KK3E+ldpFj9NI/3wiwKupZ4/Zrg1NnZG52JVpC2ZDfZ4x0n2nk9+
PCwntNpacURn9KwrHeR0lL+oLPZjjy1hSDZoHKsU9VrZcTfCOZ+EsVHBVPHgCtCCyH6trptpiElK
jJLtFNhHFJTvlih/pNN07fD5AlazzjwhdyvBrU1pN67M4WA6wU6v4rXdtxCOFdKi4umCeOkB19pp
V5qGZ2JvwPijkUeZrh2dp6ub1G5PpgMu+tDAB6fFZJ0/qjDcp8GmeGNTT1kZzOi4i+XZSF9bkWwI
UL1VYfMWdkDg8y04jURMQSxRt4HFjYJ+4jKl/o6K+JtvNxcqt1cfo3xWCejQ0lLzSCE6piJ7bkL9
ezZYgoVeyLQWPZXj4vIkGgZGGT0vVIFApShD8bjYsxp7JlT7rWjin6x+X1CBNgds88lUnvwNupc3
szhVhf+d6QF8jJApik+h/qQA5FQaYSvtaCaek+l7WEaU9eLRYMpQBuRDKqfcLpQLa837kFHbnVp7
S1623OSm1bOmH9xtNmFFM4k02cvqLHMFgIALeE6i/GTduxrRQojId/bDpKCbzLCsJCQrGJzgoYt6
Fo04J4DtK+siNoktHs3dWGfag5KCYJUoEUAibBZqTqgiz9B24+iWB+Rx0aoayWAaNCN7UsYa03g7
qXfL5u992NDHPJd16m9sJBwY8Rc6Y1VD2Lid5WQZzOlPw5sjIsy4CbCw7GFcl+54yG0k6YicfljU
kTUB/9Q2WmXP37OdNCaqrfCp9GFiz9LmdUqretcxQ696xrCuogAZNc/kC7+3TToruxh9JqU/CK1z
d7b/yyazcz2m2js8MsaaGrpbrIqAnOP0u9JiqJobTO2tXvvypcNDwww78/0PIxbtmhKRs8E2QLgG
Js6q5G+y6Jac8iHq5ylbqBxDGw6fb/8MXf1nV0PfHumE/dY/4MSMQToVq8bV726C6be5LUblXM4f
F80IjGFBn+pxvnedV/zzsD2UJEtMct2N8WlSraesuBax6FZx2j/LAPQ5dZxDVQhKmvY10VGT285n
NZiY+AflbTTTx3iGDlwlo2w4VEehBv26rgyeCJcUeFRlD+RjyE0ZlAMYfrNhct3zWBsH2QkCdUxW
b3sjCAVmEzA7VAtHAs0u8ERNDBuHxqDyYrO4VnH3NmRz0OIQdzvfyH710VSfG5w2AsrbqslK2Qhc
BtjRAB8wDM8N1bdotM9u8EuvDTDZijw0hwVnETmS7jF+zvpX34hwF3JYo4WBEayQWK+GBi+HIR/W
jhuzdrbNfgWmuosjVbsnLr013rGsbimxDBn5UFp0FC3VF6sTF9bYL5aa3evMST2lEhFEi+ANjxEk
7I6+Q82kriF60A3OpEOb2CEqhxSp2vVc9vQ6HbG6zm+sz2jrpBAMaSbJjiBTztKPBljYVnWs9wkl
f9ZTqvQ7wBUsVJC4g7j3zcAaTiF3yZGps04sS0PR1L1oKYaAqoHlS5cX0KooWJnFZxKXeL/Ifp+O
1Jm11HQPujg0WdOuxgBgqp4oPtl28t5S5GO0yZWVhPRQp3l4COJunkDr300kLiuqlQF2J0N1U7MM
YEU3P/IZevJ/lFRY1lqiMHdtTjU1S2iy1UOANLBlMvLoW9yVMqfY2aroTrpLh75uDUel8Fxp4pI+
AntYc2JNW1Lxi6a2By/jhsEZIdlVIS4VTO9WQ5W0jyWZ6ZuaeKPZkP9IXf4cmOU6banbDDhqaD1l
TeZSxSHuShw/GBHCUvjrso3Uc9Or24w55Wq0UU5HE4nlQr26hTB2Qm3LLQ6Rh6mM7ZWVSC/UCWyZ
AgaHIBD1safenjgQ3ONkeLUkJFO1+QZqxu8vJ6g/VGT9qI4f0pyyOutWfGpji+iVbosXAy4SpYxO
jQ1+WlYU7QtjUBDF4geZupk3NQaDcV+/YdHjSXOef+ZI46buYCb0pGmUv0prMva2nsNmFvn4IOoZ
E6qg0xC/AYfPTirmtSl54mg3PBFyWyi9QIBdUwjkQWOZZZmvWVpla1uT/hrLFQmXE9VrEa+JbJMY
QM2P5DUd+Ihk5BE20spcCyHmPIXyZIr43lj8b32tsfZxlEBg4rFH5vNaWfzFpclHoieiEhNYdGtA
MpbT3U3XhFicZCesPodjkD+qlFC4o+TK51fxwqTG7ruuWO7x2Voxbgka6UCdmWXZYD2e5RT5Og66
vWDhTrxwRsRqK+QOsNjAI2brduc8JLwFrey7aonmKdN9r4vHu9Gjuuzs7lvto/WEBlTtJEE0dNHN
dYgmGim/BClBlHWCj8Kw2o3ttA8BGCqFQ1fHGCUYKZtbxSf+zfyLxvjWqa1C+LSDAqZziN2QCBPK
Aj6tToVOJ2ykJWFTciebPnZrPEio/ouzGBu6m0HqB4xK8olphck9JwrtcwjMd1X/1Q3TJ9YzhFtg
FG6Wt6m2VJxxfOrQ/jvmW5wtdGurpigogAxxr6kRmVD3UPru0oMxW6T4xGHn1aHy3a2E47VaReBa
lORnkD/bSyeHdDwBpgPstVY1ZjqscxD3MmNlXbvD2Ees8cRINgzbh9jwxwfLV8E2WPoICSXHDvJh
q+AFDw/5uVFSdVs5NzwumBiq42s3aPupVqkKD9W3pgMRsfpmrQeyXg+9qzFRTCe+fXAO6+Z7agGR
Gb/0Lro5rPZZBDMqdt0A1YjlQDsAQIeuwpx9X6EbvwbkkSg5YdaEO236Wvms8u67EZDrlfrnpIVb
KdrP3qGgX8SU4GFXvjQUBch7c/H9lRbFD+Nb57M8jHFv8BDovCuzei20x+NgE12QxfGjIgrc882R
W24q8lUOFWWjdaz57NkTvy7kl2r0H02nMmOx+r1G37ObTbf7PP2Au0F6Je6n4L2sjHW7euIvirmr
wpjyi5nuQixwIRtuEiXeZyqBzpVv3MrajR/ymnvbKDcB/+TVWLjQAwHBtdI1vbDp+0vheAbs2Y0z
CNI22vdxzK+MsDGzYGMlCuRzVS7hgRTbMZ4Fuw3rDkLbIMhPxWeMyIqlQvysq66/DktKr2FuRryj
cJIGeXuVFspc5Se19v6HEuxBX1WsncSlq4HZpkH+tO3Zm0WwNKpqiHUdv4qmTrvAneprNL+YVN8y
mLQPyy4rLYkyovJQJBZ/bT1H0PjDPoP+CCdXpy8lWN1RXFz8q27cFCX9sF9oL3EbxdwH6r3GXmKj
6bq9Doy9Y1nmRkzuPYhCgcqNmnZeZ71X+Sxksh4dRLyqhrw8lEP90tnFtNNjI/K6Kr0MUMbAjkHn
jCotdzw8BBs7bYKP8ABWCxLHFI4+FpU+NhVUhz2jqttLVzhPqeQfKqd0lRVadWncpiDDe+sw6DsF
niwN8AauY9fKHynyU2ZswuGjbzVcxG1g+bjVXg0LZmFR/yhKnFxQdDEVyjy3sq8ZiNimmES9ZtLq
+UgHOyBWPHPmoI3+K67GjW91DfGFD0nVDluMv2Eu+hd3Cs6BxVqFZdk20Ytw3SsJ9Ritf9DIH2CS
M3zR5WIeZTs3zageyzahDGMFr+kI/ikYlwIcpCtl/DWQHxz7hnaJTKPbNDILtkpKMkKpOb9sE45m
1rwOTeevBDbIa3tU13Y90j8b06cYnH1lEJMd/7ItbtApS3+WA9pa1W6Y+ymEGMkxOPZG8a1KIFM0
3Fx6/YKO4+hWMHwCP/T8qMLFo9VXtit+zooTJuK4k9Subqx93T7pMK9T8BevC6yDC+XnAaHiN22O
GQ8KBbQ95x9gi886RWyJjiin+LodfAdTmzh9cS1wat0mowgvkAcrH6+dAXpgCv97eIOBQq+y9vvJ
a3Wo+111Htsk3UHLOIydfyUuBOkLtYhEG6Dq2FwzGMd7Js2vahrOQrRXZqnYFofHxKcFd6cCIaje
JqLl7p5nZ+AoVysOBdPZOqNyYuxLszloAzno2fCsjJN2buEC6fCAt3m0zyqmuI1rfOmJ0a6kVd+V
vJmocyUMBvzfdJSZJaSnygmPDVgaNbd3XTTNSSMsNg6dcas0jbupp3ztipC7JXpMcWZYB/T1ebXD
VukAZ5KhPFF19P3Fj9QiTswfDBKnla/AbN8TkXw0VThx9+u7vuR3ERHhheStb62p/hEYFCHjeJbT
xyBoBhlPeu4Ea4FFGRUGEFuTf3NXdVuIT/SwD3ETf+P3f7I/qqJyNwH1Asq0FP1rV10pPcsqM/ga
6uGp1u2vIm3uzlg/g0L4az1W8Mm3Cc5ycZQqfZYDQpvZO+CoCqnBloCSTeSBs2qzqWTJr4I6275x
xCjtQ/N7Z11KeGIzmiUb5Pms1NINsTuHbrAwf3gYjXFn8wTJIN9ldNy+pbwZbfQLczNJ5bkcdrkK
rQ35e1h9Sbu+kzNFNVrm11JsNZ+Rkz4dd2V3n4kO92P5oScO3PTBa50ISp0qCnIZ0J0Wc/yMMkKw
87VPW/8C0HS8cHLPA5S0jdSwRoB6HZUqnF43fBjMSVvFUXgucoXUSiM7WajVEllmu2Y0VQ/anMns
ol+30tpp/RDgNlaURLCUTzoXxmGNxz8RDxWL0gBFJ+mOIcJrt2zo4XdjEX+FeTmbTjUHQyr83aRy
CosqDtNbFmFzBtrYv2pT6B6pbKyHmuxxx4w0b7DlS1hUN6MlCAKbar5GtOkzuK4O1XL03ubZSlgK
lcDl62hUCa4ykhOeeo/QvzH9GwoQqwEQYyDcCebUrmyUwuuLazOp2lFm3baXSrApEyZlRb3Ppca8
lZpwJCN+vUF6Tjido4wOyA9L6alF8xA4BLcHKrELMI40V6k9N1WQK3dv6VB5VVczBWiCm6Ix6e9l
/hkA6JUxYZRuoEQbZdTfraa8CrXZZ246eo3GfDdtEot6kIFYKMWRxe9vTWB8FOIYGPSa5ATawGG/
XDgOuTCRuXfuFxkp7xS/ROm8gqDsBmLg0LQcDRalYcA0Ygj0K4KVa9ir16hvYXtohyJIs61GecDK
rNuguzOVh+loURKkOMJ1LSr9Xg/RCwxLpqP4UJlNh1BDWhc5Gc++ET8J+pStY7e7pJp2bqE9+Izk
iEXXbQ5ARjSlF8dUI0nsjKNqpZeDsYFGyZYTMNkp4MXUGVVztNxRHu7GTtvaTcOshGKjS2bBqlDS
kxiqTz/uPpMarCKeVlr5lJZty0OD5M/P3/TQ+owG86vtcvz69Y2hpsUO83vwshFjhZJVuxV+UJIF
sC9kRfFMuRr59BKa9mtsD3tVNw5lyFRVafQT9jvIPQQcnZYB0ayddnX6pQnFK9WCAQNriM4VW7Nk
hFX7j0piG5h8CEOQw5YcKOo+WjaVuLTJ75PvbqpxEruw0b655LCWpfs9bGdGfBSelB4iBUQ7UiCy
4WRm5J7mOgXuzPmm4uLW+vkVw6MO5lX3XHbUYpoAMWxuW2eEYwTa+cVThpBh5U7jSbbuJppMUpRo
AmJyMvBJAWZ1tqZTPRlm9l7VZJUpqo3XPoQ0tXtxBeVlw0VWYDrPfaMxYTM3dLkg0HgkQMMV3xIC
OpGbYC9mGtW7VNuNAku1JDV0iPSrpdlkhuIbGFNzbwt/Pw954AL3SSbmSoQSbTpSH780H0ujvpjV
4KzBGll2E1q3UkrjlrZW7Uk4Pb0D83FojnoLGhwAp1TKT5wciHqktrrqKxwk4aXqNj9tD16ephrr
UvtACZ6+MdIKxrVp12rta6ZSAsMVaVak7xSE3bVrMSlhotijVplhQPykImwn1GCkOMDs169/lI62
bStxam0bP5SCZMiEPhtDCzunoNk2574QzVnLo/ZMAWIC1uuVPfSRflUrxXDIalE8xUJJnlhWz++X
HXmN/hGfIoZNy8cL0g8DbV2Zar37c5iGytB5xBqW12UXdABwCFN8/3uRuA9i+nFn8MypLp6ow5RP
0MWeCxXzjmWXQbzrpXTV/e8Gc6uUANMt3zbc/L0QhXRU+r2uHJZ2kK2Hx6Ekvn6+6vKCtmQfIqgE
tuabLftqq27WMOxMbFz+sy+NnLWGqc91aYF31wjbJaagbSb9VQzdnxfWdo+OkP3Dv/YL5gZY6fQA
Wv9pr5UWLhbiBE6qX/7uTolWuwQwjJaLLvvTfCR6KjRvrEW2hV76t5hMz5fShziVF33zsGxabp7M
GXCTFw1x++JWQXrUS2qJMuhbRo7GeSQDYZ0iv2nW0h7OvUrnu5w6Vm69DiDrHZbNOHXjHcIGsfl9
4cDvT2QVUjSbP7ZKcZ1LtN9Nl49y3OIO6iLOyyf1EZGNk+8EFCRo3rdltmc5rayXzQjl6bl39W9Z
qfA9VPVqlFr9vFxH40xKGVV5Wi5kSkh9pXT97XK0ic31CKcXVU2aPy4vZlpW26Ti0cIqKwzXrZXj
ddFn9Xo5DKM5f+QDo31FBjO9+Nwmi6YQ1hWg1t/rJPU4sB6QO4oU+rZpjOhKiT3c5v2Q3oDgZ+ZA
UTxiUWdv8iDqnhIsNTc1rgrPY1Vaax/1zQtzr2od9Fb62lB947kz+3s44Wdnp6b9JgdTrlKlzX+I
qvgiVBa5ZCXvThdnP4dCIhuMjU85QWRPnfxXMzCjyMBUQDjydacWdByTevMHZjSr6kS1CkpuhguN
sGLoB0QTM93paD3luxAs5Asg4mg0U/mZVvajDcP/I+rj744Mq3eVNQGzt9r9roPdrpI4HbdRERCN
4mrlI2Hy+GqmNl3QHLi87AuSAknlpDD56crycTmgBZpNJ+EX3rK5HKgiikNxkCpMd7jU73ZFMHgW
FLPNstnMF8ht3fG6wcFR75/PIOs5hz4Njmb2ZR6up8pWt4qh4UI8t1mu74IJ7obS7H5/1eWArP12
J2swraXJcv1BUeH5dyF4f17CZ0ORvp+6hLhIINAraUHZvi3NmEjQIjzzmCleowzxMyYG0brSzOZH
lioX3Sz6AIz4cXL88FeZme8QvN17b+kOEcgNstneTqmquOVRkblxtPXe2bJ47Xj+Mx1c3Ojeer97
M3OsXELTQz3ADzQl06O0C+v7YOn5Ogj66cnVonzrWhl2O1ndPcDud3akNvtXYk3rjVEm6iuMwhjD
pPBWqsmTnHT9YhQZRguG1QNNgAW2SVheuHEAioI8uSQsnXYGXgvnJBHpri1xSUklAFeW9OM5MY1m
Z0hYBVIA/rdCy85aO+o7nG2Cs+bq1o4HxT4lCUKAnA6Xp+xBQjrZFUj794YZh4/MRpjSabb1M0gf
8JWwPhvW4au6CcanpWlkTgpVmf80Hbr6X00NZM5PKhnfu64x6X3b5Bn2VHwi+2zX+3ib4rZMOWPZ
R8Fz15VFH3o9caGbolJB/fz+MdNrkpVjf/L0aOoflxfiZe21gZ3EdtnU5nZahxI3MApzV9C1Edwd
U8vG1Sc46FE5/D4vjCkqO7pfPQCCf06k+WFURaUfrv+tKVxsb9ApsRp09jkpKnAse8TA6BIeDVyF
N5B2Bm/Z1+eO/8jsHo4+jptgQrRb9tm9selH7JmWrT70swsWZftla7kQ+jR3H5OeB52ZaywvpjB9
gpt5hv7ug89ZAeVa+qH9px34x0bH2u667CpcR2LpVu3zigj1IU2bjar3sCsooDRbJRb8dsRBhh5q
RPSYypRQy9Lrq82wABFg3kltMln/3q7LCgM+6ri/Wy6bGOdTappf/l5iOZCbQXO1gNTxnHawgenr
q+aP6n4p3Esl5UtwY/5/dgampe4VjRL/cuLScHlZDqBDBQ6eT56mAvp44lqHYF6AlmFlXDrqP9cg
K6G14Br4g6phDchj5je9wKjCnNDj5C2Ao2HLL6nn7mMUILxxS+rpy/7Mdp+x+1Cf3Xm6W5bIYpSw
pb3Mj3mBK5Q5kjbtj7L0lv1tyIqob4s7KI6NOdFAvGoMdJmZRM5qYa8ca5u7abW8bUaSS+XQYWVu
KsdlVxUnHF22f79d9v493rkI19JM+fWv/cvmv/aZuqMdsjLxeocaKrlX4zHUxz8vqlo/Ri1/6yTg
i2ehbb5pMeIDtUiKH4B2n6YorHfFlq+NpjUHYRli52hx6LmZgesHHvCvIteAz1B4SN2hPw00fJmq
NLqTeEmoMR0mrAzFq43x6OCy5Y+xsYEVTv8nh8tYltnXWGDq2db6W2DWKgzS3GHF3isP/X2vax22
oirQ/UrtjWDvZ5KldYO0y9Gz98LVvpNPrjxhmJ0fpY7NYGRPEBKGdltmRXrvVEC0UUm1rYKE64fl
r7lA5rX3rgqKB62s0q2KQOyQt0H26ozjgWKkfNd6I0f15PvHLOziJ18Ev5aPm3SHX7Ac8qudZ93F
D0AZhvmE+XvAoATTiuEGSisQO+wkP2IsSc/LiyGH9lyKFnqt6WBxoLBKLyFIng09EsNqaYOWc34L
TRsNnDj+2fznEkvzrCjuWZbm+7+XTg1owULpGq8tkQYMw3TAt8W9LFsyQYBmd9jeL5txBYsFeuqh
d+qLDSDYHGoqILDD1Gidl0p1Hztw1ViK8rs9gVtHQ1q/52l2h+bR/ySi+dwyH/2qOwtJlgxIsM+n
Ve4gE1gpLOTncrQboG/JBhgyTiBmuX2GTrxBpzyby+V2icOcrhWriGjp3bL590CSKhk5yPAsO8rd
1+hV6YgRNzCkPjlWWLrbuoDi2w9WfQiN9mHZWl6WJubcbtksZ3WR6APqZY39GA2qcpAOuq4MlTqr
9A4TBR3x1SaaDy9tKsVX12lKTbQyTdowrP5kSa88/D5F19J1pQfm9XdjfqeLRrKEWZn2I4IhLvLP
Z/w+v/ezijuLz6ihFByHoum36wYe9lOQZPLJn5cckVrB1flnn1O3zSahBAZ1B0s4lCv6rVId51Tq
cXVCy3JnTWy+qMiq8BuzbkVtYykbwye3uRFPy0ETV/sNPJBirxbwBJvOKHbShu+aNkbwLfJz2ys6
zBH0eEBHhbyT8JwOqduQWS9TCsvGzQPlawu+5n/JjimpUTXmS8a1PAiyyWkwjXBTxCkCIpgCz1Qz
vYFr3QzTMJ+nyqdwauusMBHZsTbH1N0QTbxajtoGSOfY2P4JeB6D0ShKL0VtVRcbxhoQehV9lHb2
UMnYfK2MwkZTEWAHMmXRvVAoIMwN7P89Eyy1pqjuhB/wRX6fadFjrYux1m9gS1Tc7TJ96VMUShh4
Ro+x7+MbpTU5EElq7/rR0o8xYwR0mKwF0Y7zE/1bsxsz1b4I/j+enSTGY54Sfxepiv0yzJZF+PGu
ylI4u7r1p3GVzRkMrT1qZ6DOlMIlrlvzLgmD/1zML7/bNZXIybZQ/pyxHGnGkYTkXvhEECJuB+P2
YCS2T5bRhs+FhWdFhNGbt2wuLzQQttU+MbOfVUAYD/1tsOyjgSYoB1IB6Q++2wqSabvgaMm0Ovdh
n3lJljavehT/XH5qzfgVmX34GXOvUkwfCbqYz3GwKjqK+ZzUpqZQxaJ+nYwZPuj9LyF/nyPdVFvp
TvbnnNKCl5Kk8oikyj1qzegegTzBt3odQKKMZbBNGBsq0rA5JJdD/37LJNjYKG20TYcyawkpEOj4
SNVd1fz1uDyToz4GmDCsTNXhVc47/r40aUQAMKzXlwkhrdcOJK7X0WCccqknXmTGyh2R/LXnLvw0
o+4m6t64o1uQwOL1/2nqZ+11mbqKcLgVbvSn6b+uKiaVjPW8TCgjvuuVNL6pflW8BN1/bUTdu9ZZ
+u8jmvtfR/59TuEW/a6ufEgoU9mRLF6rA2Msin8AUVV4y9tEwxAgml8KN8Zh0rmq+HYdq2Rery1v
JR60Cpmq/7t32cYZvnqYDErW7qg8SDM4IhkRuxSo+AFUXnlY9iN8p3i67NSywcEXeW4N6OfK1dKq
tbTW3C8N6mXv8nZ5KR0TrMxu41WBc8af9suRUQt+tG4VHkf6+VvAo7FPBwpzWlbKmy81eVveMQt9
bQBTH/7uH/xA2zsGwP1y6v+2hW36p22Dd+8Kj4MW22EnOC8vJkaf3EeZ8Owyw7ukadF+L2//tqlH
4I5/t1kOW6qJWUtHsEwEzTB4UTB/P0rZqNSn57e6AuNrebe81AFjF/SkcPV3X6c7Y3n+u51YU7KN
M3zMlpOROOLU9K/rUK4EpKlri+7KASP7r2swcbLXchxU+DUFWi3s+jo3umFkIG+BGspbmY42GnHf
2Lijnv33gX3TYeD3d29hGPYGpNXYLCcuL1gry1u9r+aWy466hx9mMeXYodPISJq5T8CNZ8IQytWy
iZQp39UGTkvLpi6QjCpoNU/LZmRFGwZI/aVwdf2WZOJl2d1HeLc2ggy5eJTjvdaAellC2IflqGKq
V5I0p0eCssVzLaffl3ZT0R77uC3wU+IkEI/Rw1eI9ej8tbQUN8HcVIxLT67SXfdJJvm/31bM35Zp
WLgFSRruf7/tcsmEb5vVGDSXqPR3ixN6xnCxbfIAXvRslv7bHX32U/+7WdYhSjQXCs1ydDkwDSk9
+7KdqvJ7qqVyv2yNWXmkq0Tik2qeGzPXRRYYRTe83YZNTT3bG2p7hMoUZmsfo4JLzlSI6CTfBH6o
sM9aWv8+0TZCuNOlM+d6RDdTqaMbfLOApUX/mJB/ccJA/tgqg3NXdT5+dAdUR657K7vkWz3vli46
myoBTm/axLkPjRGvKcRHp+VoY8VkYozJa6DBnm4EETtDrzj3CtHYVlbxsF3O0vWecmQbxxdXSd3X
KT4tH+konXrC6RUEcP4oP44Bciup7JbNMRm/T+TO4mFVFy914HvLR7oN2Jg2kXzddqn+KlCNJZFz
blIDxENVERcTZHUmKds+96UJ9hJrlg8vVDyPYyqwG/rn8KDAYfh7yjRNI50oFvsmQ6thojoJu+cg
bLtngpb+H3Nnths3smbrV9nw9WE1I0gGycaufZHzqFm2pBtClmTO88yn74/pqnK5unrjNM7NAYyE
mWSmpEwyGPH/a32L0mGCONTz2QR5Q4BMP77+OEK03mMfGcn5cjypJ/XW6DBaXjar+Q3nLu78XpfX
9FVqLWGKuFvXsLZNO1bXQ4bfngkAUvtK42rVgWS2hvLfg9s26PJ3MpxSdIL+nDVg4radGgejfx89
Wqr+6hpa9h57EvmLKp8MaZXrBjLhiWqkOheTKMlAcu2XSCtXl0NLhz6f7HXnbkrIhhv1kDuJVfV3
U+F2i8vPU5gUk06Vr16BVFErByZjWmwda0yV6zxUzheEA+fLoU0knztHx4MoleCXoqJz+Rtyry+X
Nuuo3/+GmDXU978hT5lTXf6GCtfQY5iVX5HvdhuvjM1NosfTDnFAupKAPR4vm10VZysZ6PLRbOrf
9k6ub/xpU49luaNplG5wO9MnMbTos05O+kof9eoKMXy/L0Vc78AmwxHVwmRlw817GsfuCxJo85tT
H+tEmz6akmECCHmEoZxXT65XXdXUM/MW4EJvZK99WgZbeFkp+LukL05U5oiMmv/3l80WyDMxw2az
ZB3A0WXZj7gjiIH2mlRdJcJYe4MWnmgbOcuEuuv68nzpSLRAGJ2zk2Hl67zpiYzwW15huCHBL+7g
fH+Dfm/YJqlaYo7Xs239ZJpoQeetMvJR8eTV+H1nVwViXVUdRIJ5x+WQy163k/mRBgIU/YgGFSSw
TVL51tmkvnlW88NlM0h6dZwIl7xsXZ6/HCFS+kc0fWzI1FmE9X1+bZ+TcRRY6SYg9WZ5AbDjdH0s
AP3fhz6CyVqgs7iA0O2pflSuE9/TTg++P18k9rIVsn6BtoHbvHuHNs49DPnLrV+Y3s4HHbR1giS7
j3uaHI2md+9Gry8BQLevOtSmFRhHcQU6lQS0Ngk3Q6nVnytdPPpV3IPUIShrzNwvVkSGSiTs+NQW
ZU8GiDFC7R/9G9YYmLEz/xZbeX8yZKNurfnBlOgWrfx2jEI1E8XaMxLMI/4/tJaVGVd7OTGt+HF8
W9fhRm9Ysl2eu7ysC1Dhj2Gbbi+blx16WH2ArbcOPw6zUVLZdZ5eY95Ut0np1ddOpy1/HABZhqlZ
NL79eJvasMttM2Hqu7zosqNtw2EVJ4GH5YI3ujwnmmwg7DpM95fNLvfUJgsL1BA62Tiub31xWNId
excRwGWzHsdgDalG31027Th/bGh33WCm8u5xqG/qprW+FKOPgc29E0NknmldgOD39W/IsPRtVBUs
aS7PXR7CMKtPeK6wLXOsPuXGxpuqYt902TNaYKznridXQneiu37MrBtTfm2pLWCcIa5iD8YMy+u8
M6/y+E43Q32l0x1aX577vsMrno1RiuNlC5SideNmXy+HX54JLaHvmbT++X2iJNdRRTTaurK7DiNp
Uz/7eKi+vweLC+Ta5fSM+cVZVi6d6YjWv5gHoBDe6/2PLc/7vnUZqwYoFz/2dT9t/fG6yyD3x5GX
19Fz6u9lT696HgD/OPL7z5v3zcCdv3mdO/ioH/1+7/djfMbZGJ+t2Ltr07HbgWOJzz+ev/zv+3Pl
QMOsR9nA4T+ezipG+sVlu566t8RHmE8+w9lLrfx8+d/loS5HmCoyaQkQ+32HJ/Rw+NO2aYe7XPfT
Q9STQ/n9bX68Q1dr41pEM7tvfv/Lw+W9mBR0i0//+I9//fNt+E//I7/Jk9HPs3/gVrzJ4WnVv35S
4tM/iu9P799//WSjbnSVazrS0HVMpJZQ7H97vQszn6PF/8n0JvCioXDf9Eha6mXwBvwK89KrW1Vl
oz9a6LofRwxo/P+yWKMu5g7XUsU4xZFePHvzlDmYp9HpPKHGZvbgUvo7xJe5dia7jhsM8trLIZcH
Jy2dZVah9y0XWti7TFQICUg2fhSbV9VkGd8f0klcmQytB3rDfNbQkswrVPnFVhN+u/hx3GUHPTcC
NPMQZHIRUhS1sl2ZOf3ZytLhfPmf8cf/5iMgp2RM49CdBixNzp4U+yZs89siRErrmeOfttxM31uB
O27+/SdvyJ8+ect0XF2QLmMbBl8AvhDn508etOFAgIkVE9ZV6bRiMQwP3RRsC8Saewx19l0/9bDU
xip969v4pkvM6vOPIzzNnNZDKwF8+F5xGCUN2HAYknxJjOBXICP+aTTy4N7SU9KG572XzcsDCuGv
I8Fkp8DUg/sfr8962HHLWIiven/893+uNP/bn2vqhmNL5cBdApEx7//TiZZ6Mh1bX/m7pmXEgge/
7MeuC9ZtItwzOmoY1XRFqvkhnvz6+vJ8h+gmsxJ6KKwBxwOTzfGQI8ZcGL40kPjQU6bYyQD4p+0f
+y+tDQIELn/Jf/x0zdSXa+gtL8Yq9IPmL5v/2n7kV6/pR/3P+VV/HPXza/71kKf8+7eHnMO3Kq9p
P//1qJ/el5/+22+3em1ef9pYZ03YjLftRzXefdRt0vx+7c9H/t/u/MfH5V0exuLj109veUsvjXcD
7pF9+m3XZayQQFx0409f+/wzfjtg/jR+/fQQMknSTh918/G3r/x4rRtGFWn/YpjMqWxwlQ7YfK6M
ntfMe8xfdOkyGvGDpJSK0SiDnRX8+klzfjGkwK1uSWnrlm47jGQ1Po95n/uLSSAoYiXHNUyDSbX9
6ffP4bcx8PsX+PdjIj/1p3PVUa6tbJPQXsV7OQ516Z/P1QEoqokGMTn6TdrDiWytbcQULbND7Y5M
D+xFzJFtp0BJVdIo8FJG93xI94J63mRiboherZrUc2YU12QBuKu+Lz44qfslMcnZ0YFssapa+IzW
aWjdjR1H6VFzXB+Ko7zxEvtU2L1/zJrgvuT+gMKiFsu4I+lHZ0XSFep6BPrfB09w/4EPoJjWrSQ9
YEJCyN91OBxdX2LIzw6q3Vd9GOyLnAsl9OhAoqyvFvgelmKuvHXTruyicGtIfz8K/LJwzTFugoOv
/cqji1Q5uK/QiqE3OdeauG8mqEJ6ktxprcKVE4wVRo+S9VDm0TXstU3f6uaiacNqp43Oje7VFc76
ErF1FH5uw+kbikSsua51HEyXQAZ/yA5FjCocPahaWGUCA6j7UiTxq8Ynue/GCvT7TVylwaY1uVUq
jCZrpxGvDqFt62zbxG8FbhyhS3rEo3nte3p+Zukebvi4GE+7FpNDcCLzJ9k7YP0WspPIsMP4aBpq
V+uAPAb8XiCE8IsEAT6RPGYyVDj2MW4xBrd9XJ5BGjxqVV5uBoFWU7e+lDUEtsbxHmzLHtZR9/yn
i+Zvbsr2352AXGxKKl2YhiVM/ecTMBdeDMOnICLPi0rECFO5KzpQHuFUEX6CAfgwM7U0JKPQJpIB
Smz5WWs6omBC93EC9rSTVYj/PWwXtEzyNVBW0mUm37+zO/9NNP1D1vYGHJVKX6FDWAXdZK0cR7/t
WkrVBX4qnCbxuhauIpkVGoCPpXDK4T9q1/WgSG/sBJDAZtzLNNgmEAixpa5doen3IzL8MUn3nO76
ra6pRzIeYCgMebEKoqJYuVMqt1GUjwujRZKWOMZTkNmSdfi0slUQrWGAYX6dSjykqnSJW8Gymzc4
rjNyuracm9NuDDA791nRr2ztxeJErSUGFbr9tKraJN06so1vJ8pt3GmyXdJEZw0i8D5T/M3KM76g
tyYt2EtwZhdFAFPJo7NdIrIhHLlJ1C6xRzxQfq7v3MhZiFFoN4beLFutlRhfA1LpYNqyssYvLciO
7xtkjjC4fFSNOhS40SA4YwjfhiyPd7pSGcZhVM01+Ac/lnQ7vcFcmZjyj1pA6ybU7yZ9QBfjtlvB
MLJLmfEcY0u1m9GS+KGHHm+5KfQHPwmhkQny7e0gHfdx300E/WAX9jBBtyapt92cvq3qjS3K8cZI
ugoumrUJatwTgDHOSV3SYkimo58Z4SIWfr2JvEKHQsdDmYuPXFJqrfvuXLBcO7Hu0u9aFd7D7gXg
YgiwjRdFQx4YFd1l+kXugAncn8ZwD+DtBf8prIQWYr6a7vWKsycuMnmYULk4LkJjZab5ftD4Jem2
mWTiRP3Sbys027r3lRSnxdD2yZPsW2BZCJr7QGi3VTBoAKtO8LwhoNLBQvSey2UbpemJCpFE9jzK
z41rG+uu1HtcYyds59oBO8ljoobmFLnGsMw7XoMHFV7cGD0YxRy6rnLKCOW9Bxfpqo9NzK8D9qh2
FrnptDchOdrXVG2RVglZbIrcHdeG26JCRwO8NqN43ERDiSbUjXC+Ot6GSdtJwxNx3aPfnyKoBUnm
PY6o3069P1viyhRqJ/15RMkMRRaEP/Cj6QRkr4ZvlZX7ifrryQdMB68GoaHmltl92iE8jTIvPHnJ
YGLe1aGYNaY8CNrRn9FjbkqrJAmubot9LwN/XY+6dhCO84LxhATpGhHWWENsUgNavzouzcVAs75h
XbfFlmGe3CKFy9paJ9+fzTs+F74zhi55oWozS/d2lmimLZJGh5YpOnzyfBbxJJuT4Eol6cuO1sS/
eyhfbblQLUzOynNMoD+FsUk01M197evbWWhHAoR133rOS5OQ1akhn12nGbV8gjwtdBJ43/E6HJP5
wQ0m1IJU69qRSXBcOdelbaZHnNCPmU250fIErJSkWjdpQKiominVqK5JAMvArlEGdzYIU6o9H/db
GdezYADJchfD2wrooxOq5AM2aqHPUIwk+Tfy8n1oUEXt2nDZQbTZOaxOdx29bf5YK8XtFMXbgOKv
I+KTSa1hiy3qWwtjxpwGHF2+CQi/EauqaATYpQYpqiiRfMx3tNhGIelRwU6gXgCd8Dt6qsUBvMuA
3YqvJkQEvOYT5jKmakPN8Uxriul9z6fg6FqPeO7OzuhdlOYXy4kSwrJQ29Pv/VqHQF8CmBgi61rm
B8briMHpyrhz2iw+eRqgO8PnQq7rfdF1/lpYBquL6KGIvpSIHxae21i3NnDEJXlYEnwfQMPYju8Z
bhCfhIRjwtrDIZW+FJlR04FH0ej2xtHJolXLzbma6i+Jad6kANZWk6iTdacBSQyC8TGRQGRrczzr
XRBQmGIe0joVq8NYP2QpJsBuKmBymsaEwT46e7bx4pnGNXKKYWE7/ZMuP5dIhhW5q0stQAIoZbYf
pOyQRNJhCWKAaGUEJ3cKuEWAlOPMSAxWr6RKj6NFxTnApuFr/rnT+aq5AB3UxGtBceWItxXBTgVq
tYHwT/q7t7Clex9LrAQp2g7kWmLNiO0dIv25SQcgjhDgVl6YpkeUDs0yzLV6UxoKE6PhrJWLpaV3
gfrFiLRXVW7g2ZzEeytLe1nrtrFq66ndFLGv1l4Oka+vICpUhgMqpn4qcqCP+bAHJVssu1zjDtEy
fbSxiuIMP5POdteHvQ7SBejbiC0KYI/HAmkTR5zYhYXJPBbI0OqZxI6DvOE7JrUgxP6S0MXzwwam
UtYqmvus6inVLdq8kku+O7KYkYD1TGf5PXrYvfILN8TpEKf9bDNjKqnhuQIZIiVD3LODzv5AJtJD
IMlTrZAQdFgWF5lZPYE+BdwXlzTPcVIMbbT1AtWssj6JlxOA17wf+/NAwyZkoAPzoT2OMQLSTGEM
cJr8Gv9ycsZR4SClwV6m0ZDvMrBOhneV1f3OyGSPuDXeyDI/1QRt7OlZYlAISSBwOx96qWG3GLmK
9jhFpbaqBPO82ANtoCe1Qk3m1tvaH+IVAZ/hsUXvgY0oHbhZ+N7BNyzJXLbVjl47tFt9cJCbijBa
5Igd0ceS+F0KLV82dq4t4IsDNRJC37H4PsZ9ay7IOGSaaYAsy4iXvTNma27PDBcRXc9owBLeM8/Y
ROmPzUOS6vJqpUL3LhfRuKPH55Y0262mlgxZ5j2aUDLiu23GbHNF63iXCQ/tcHBdpuO5GOWjl+QL
vc2WuvGRufFt0hI0JRR9qvJs1akO5Q2mXQNlYTQrPPGa2iHlsRZK71v6YeF6qDyxRDpzLF1/PJhg
URCG03vukm7DDQhkOoXtOKXA7bXnoWuR6LvYjIS40TPtnbbsWYF9Ar2haIu3LYtCLwGTIKAR4Xnc
x52/LwJmepMv7zMP30KNiAwfXbOTMUqnMPHes8zqt2kLzNoT2QneRqPQA/jBrRa+Gibkxi6w32mh
ETgQQVwg4duC6kDS4lPT53s9jUlTdriDRuhUfKoC62DOTcO36iMmX1lKCqpt2UMTZwOeKsBJcnQP
8QBsLmsnd47RcU+mte/9XO6rEuYMKVYnd7aK0l2/Cyg1pPU6NZbYBQHr+DzjsmoaqhEDUbYMOxfa
UVdj6wIU2qUQKjxMKrjPplUdPdpyZNEDTAMwmb9hVXYFeXnLLcS1i00yFmDwYfgsfVVHxwSzaeKf
9lFWHobGvWfR+SjkGC2LtUYBkDSeGH+wmG+pVD400dLIZgyxRbP1dCbdkV8gvjUJ2KacRq9Rhluz
cA9GPUR8JsZWMjuYw+PCvEYO2PEpILzAfRY1IAmDd5LGso2mC4YyTNKpRUUo2IVQxRaihsteyc+e
LIBt6ivUoOE6LtJXDVaxJdy1zFoHTA7Gtd6yX2IfxrUsEZf32ls/BHsgHd9Gz0JvrU8femQcCeuk
Qp4uy4Ds2UzAZ6b52MfscGyXERhUzL9fRcmfC2ys4h1hUygwhO2yghL6XxZRk27BlbXKOTs9uo9A
zID8D4cJfldBgnbVvsQdDMqxZCir/fuAWaEP6HzoIOBn8ySgpmQmnHiVjqmzqJYwwYYLVhIxHVZd
bif/+7rS/0vJ6KdK1P9UoPr/sK4kDL6YP2rW/62mBH2PkIK6ef2pGHV50fdykqP/gj5c6c73khEX
9+/lJOX+IpWrI5YDMmdZpnL/KCeZBrtoT9nCtCVcPNf+o5pkuL9wxljKlVA/YAZRhPrfFJMMZf1U
TdIkP4ICu5R/Of/avMVloFsM4LZlrVEFMLUdB/hGQpHWsqD+kT4Mnl0yF/SLh64Jq6XbJN6+KQbj
2pmc5nWCpPlgot9KGIxYPtFYdFeR6NITCT3YpdtyMA8A3Vgv5K6GOt3OxTfheOFdYlspGpm+EC1z
jbDZulOi3tEYFTScUyKP0ywibEaOCqCsn7Sji22cFdMi6KfplOcQXxhLW9SPDROABwf/t2m5JZUA
zQof3UCHiVlH9IBTPQIBVzDTU7J595SZ77sgTW/JGRMke6dFjw7SdB6zIjHWBDwRWqGDywSHVsZ0
Oaws2rUknHz2p2rapTZa99YwYhujies+sezHd1LmVrCCVTLCUo3cMAHI2GFdDKziRUVdQ8xuJVxC
uvO6S4/owWqmcGkm3ZVC+P6UO5r1tWrnSSFOT1ZAMuvzVUFLfUJKmjXulakDm0W9Ip61xjWJXcgi
AxeU8BNAxWiKX0KE0e/5pDs3CncDDRCh0y+ZaMimqcj2RZaWhHjkbfqamv7sSnLGQaOsPg4Z3y1x
XwsVCjKGEqomr4o1YwyEMAv2lcjw71Kbae9H0xzvoqKR95yTKdkKQwrTIeK8RmnXJOALiWW4kk6V
uVheTEobWUhS6a6wgpGvGe+zwkZykJ4o38JG9Dc23u1s67Auu25UXrOer3R9Rf3U/tq78OA3WhfS
RzaxfYSrIDeBpCCHy+ulVsfdZ9tP6eI6mlm/mpmGQBtKULlLMG6FrGEMpBgBKoS3HnwRHwehRG9+
RJ0TEGpo+mieKibMfariZJfFAsNg2GGUWaSmWz9gPcshT1j0TMEYQbTIPcN8H+iMHsKuGsAXC3eX
UWXbmJlZMO8uwxQckESkBcYKLdIiHlqLSZWpmJeZpTXtkrqLHmyYmQ9a65o7p7bNYdNNsKKJw/DG
+XQFJWUn6HMXNKkGTJ3NiB+STDWs0SY3CVY/WVKzbmnKKVq0EX23zWjaerXKdeLm8Z73Xr9y4CJP
eGwjflUF8B0ZdzbraTFBHjUXvcpd4YQuFnCr5wsqsR7cdUNrmgujJP8xclvrJUtd42byuuhaon65
gF0duaerRa6gphoSbT0YKauy8OtHr2/MGDmRpx9iRMd3vmmqVTbGRraJywa4m84QstWnIDzCxHJe
Chnmz47JrXhRwt6qWJpb3t2Q6vUdlyAglCKoxQnOuf9VNXZHUCouELVtK4PKoicaplFNMlnPFacX
Xusu96+kGP2915OqsJCGBbI4GkWyIzMagNOk+W8QcYYb09Szp8jJMQYESb3PtQZsVR+G/X2MRafe
ZIMxHfx0CI8N0qUvttaThaFNiI18aFA2U8fIeAaPX9Gmcpx8M1Vp91CR2xIu8cwQngETDiW0n7jT
pnL17LGRbq5tAQOhClE6fqCNdFhPg5LonXAfEpRMJA/g/pMTpnPn0ZRhtYZkicUw8XHVL3H9MVVL
yVG/a81BvzeVMj53LlkqwrX6Zz0OqneVdh7BZlhS2wVfq75Lcqn2aEb04+QY+q5TMBiQ3I2b+Ufx
s1tBgAzJIAMNqEc49jqceT3y2xWDSkUmikiqzyLWi9ewaqOnaMjT7GpM6+AoJ2ggkmLAFTrbEOyg
C5BH4Grs17IaGXMz2Bf4mjxvesytlgW6gqyXMyMnoYsrqeivW+C170nmVKckzdrXyEaqtUjAjh5s
RtsVTlY/heAAFbNWvXUj6jJYOdKdDWYo4kDIo0LzM35jhiASOJlbc+FhUvTWopLGF8dvWFaOTQq/
12UWux8i5X8bqznSwrO8eTjoY3GizGOuBULDm752YRNVkQsYsqqdq7Avxa2m93q7yTDSb9VImYn4
M8ig+IgAxqFYJNOiiB0TaBtDq7ev7CHAfUxcxK7JOTk3TDgNGtGUSkELSCfIYLsIHbENDeBbgm/z
c2cwBq8KCf9IiJJaVi4bWFuENq4EJ+mzZhXljeuk9A+bJta3A5C1FAq8VX0rQA7ZM5M01fdRhMuO
1CRlfLgqlxCGfMeDRRRTSoASWHd3RtsZ/oPptOSH1Tan8qLvdfxQ/Mom91tuw5thmleGVh2QHObG
k4FJusJAVeJZgpvkD96VlqkCML0M4TVPk4v/uW0IgWZ8weGyUn1MwIxpDHW7wJGoubtwbCINX6Mx
XoXI+EM0VHZ75bW638ITk5ymA1P9YGuSoWFu3cG116WyGLBNqsZE5ESEJy0mEGpnPSLG4IDow2bN
ZRMmtQQjnbBWzyrOGozq5a2saibkNnDraEmnv1ErNVRknKLVKtUK0x4Vl0ZqxWYwM4rf1EeROk6w
IV6nEt87AGq7OTq6yjBImT2Vcdh+VFQdb8TbQiue0rxsnK1t9MNWeIIFR60Lq3rmjPLRzjhu+rkI
suprIQo4hpPtD+9enve7An0TylHa3tFaN1tyRbiXHXFMgTApcr8613XtrsaiRP8Zp3q6tS3H2JYW
uSD9ACiVqDlCA45OHmBmo/SNCbi+LSlproskDddtINLrGowHrt867a6b3u93emXbjzbLWsjFlH8q
oEcl9nFyfHQzpvsXBeJoRFG01KfBoRhgyJPtNFj8y6Y/mzkrpwVvqZEf1mcrJze+ICMUhMMaXDah
N+MNHST2U30XIIzc2IPAoYXla8GCPr7rqV4/inYor8dxbvRFirsstmwmD1NwqNKJj2c29x97wQi0
iorU2FB0nF3NofAd0AW1Rh2oJtQdsLlF211MXf7kOXb3LEJVwKpu+4piuJ+NRzHRtC0WQTxEw5oJ
afJE90A7TNDdcYTSIvsoibJ5RGkiKZsm0V6E4Atj5LtXTVJVyOHcCR1Tq4DXgEXTpnSjVymEGAJq
XvsupKSCMLOc+ydMgOhupOG+i333G/5K71Q0hntVtrZHUTjrXwup2hEpZjt95LElTx4QIjBdfYEP
zPBnwOmoyvFWUXEDLZwZ/m2dDBP13zYxdnjmbbmG4APjI4kic6TaNU8Mc/Ip8hX29HogeqOmPhJT
PcwXaqSzyDc0Gs0zOhgjvK11xY04h8d+kxdIi6Hg1wMSsELkVHTTNnku6ZEAOjO60n7s6Knfoxuk
XWTijCvn7hBZETRQW28rfXs6ZKwGWDCnc5V65MaO/zvTMOWVY/tewohlNtr1OI1VJ1ZFMjTN2nfr
9C0ezOrOlZWwlpHXRDDEMJ9kRAqp6tQbEZ9VpLJNAD/FWPZxR83Q10tI7EEZlvc2EcnDsphGm3DD
Nh6uO6tWjyZeBXs1WYqQFNRjGoUiwrjg32Am9RZZb4Y1xMHZ92iRTk/x09pWJRMIMLoOMC+jobER
8ZW6gGJz7d4qc/XaJBrDct4SNZwGicrPZZG5My26WPv89W/C1suXUpPTldfnxYs1V2r3RggubOEb
HQlemjlwjnFndY6pGtRXbodY3iQNmecorcItZ201M5AtB4qs5eqPtjVZNQPPRHG0S6AQUm4KgIMa
oDeyKi6fCCyoqx1cUNIdkCEA4GRFYqsDUVfGhEnAMxkah3oyFjRYQCYVOrYBg8I9Q0RH9scCOXRh
wL/yI+Il6f/esQCC/l1GJYuNBB750k9r7TUgI2QHnth6xaDnd6xp8vjF5h7O4G6Fsb1zrHT6JvOk
uTahcb3pAonxokczUDB1Jo5lq1UqDtZZGiFzohJNkTd1KPBIXxMffg6mPPXM4jin453wijXNoqsq
OEHBSNN2NEvIM57TPNSMz2RaxcW7z4TKWVCRVf3RdEImWhgoQ4LdEmgLkGe5c5AoD2x9IAPMrw52
mKp3Ql7VSqN+CDjKMOCFGd4jUMKSxRRVxa2Pc8ZZ5P7oWpBsYvt6nNyuX5pdoX8LTJPiq6dJ6yZl
ANrh6ZUsJBPkqHHt4BzsGvO2bOLpXOVaJpaWWTNh9KPpZTRS4xyaEcW2HEBRBXE+3GYlQwK2lXRO
FkyASBDWZ70UiYVY2vDq4aEdogqzphNtJ0Foj2j5tdFCm9M7fJSAOJbC1HeIuBgpJdQvixrQE/1w
/4SG4s7mHDsgh4KY3dD7ZqZIO/ze6kfvYGWN/TzRckAunWyoHwEtsWFlZNGjQI/16DWdeJaepW0L
hoKdmjRQmywigO3HpLYYgNEW1pi0eyduM/CzBD/Krhef6WoH18IpIdUSY3cflaPaIuCEpx/6QBsR
09rPsq2EfeUlNMBDXNKLLucWAt+i6KJV5OfGjWvNnEYdbua5Mezwg4+zflVyILpozJL+uU/gcyva
7J97ooS4Z8IbaQgOgFuRWCUXkMYsPZejDW8pQixZifa5oL38TmgCUCoq+ywBO3zu/BCuURBUQ6mu
xtGPdxDCe5AuqrwxR6c5lbYldl1epM26U9w0fY+Vn1fa+payGapUux6eMjtvV57TEodg03jAT677
2ybMh5XpwDaYalziQ2W2t1rgRPk6hI7/xgQ0/VrUvvEl7pzXzuZWLEj3YgAvrIGZShpNARTmvtp6
rMdoNQYM9IUIOYwQ0rc6lPD5aAGzwo/EIanrufnpsj6PpuocqV4xTQt7Vr660reTG8cQJcssIq8p
TpYmN8o9q1f07ZYIHhMr7Z4otLDwtrp414JXZBmgaeW0Ii4zIcfKaaMD7VBj6YdGTqqMkzEjz7PA
XQdZoK2MxileWeLhuRsGs7jGk+G/m4HX06+hP4+cLcBtZEIdyWvD2NZEVseA33z92iHFdZnAqt51
QS+3cDy4gc/dZmDZYODSZVcO9tpHlTx31wNESIDVfYKzk+6loBsYIfdPkm9eV4g7AkTcbe7HWJCK
gNhJM8rESY+gqaAsGJZmXKb3lubLFXr/iCA0FTwDeUivpjnpDnIdReNwHIjwirNqZ9idATwYOuC8
PCedaUqyg2WENezzNiA7w0/efUaajQRZtaVvkKAZQLG5Kcs4uaEN6d1XmfSfezhjq9bQxn3lNEO8
HOp42CajQYYCpallzXIt3AIvLKGqwI1/aVxHOSeFnnJerGcU0ODyNiQtZREZOiwQnyaTy6hDyPdk
FmJK4Spl5p2lYNAU0tYeTMPWr2JUV69R6GA7CPyQGClklvaVO3b9V8an6VppIcR2LbfJOpPUaZrJ
LrZeAWe+NMpul9dxYyAxrmAgzlypxHcDlFCRybokSSglV9OptUr9M2gROpXY3W7VZPeUiQhR6ztp
nWC2I5ZPGn9nmHwKtRvLK/IQzWgV2Ll6C6PJWJMwU54VxB5SaFTig4vuswxEqsZ03fYIzyKKcjvl
IbGmcTFtCKYWp5IsiDs/1YMdZoiWqEhX3XpJxlTCV+KNtLSOFWRvdae8crt0m7hICbiYJug3Xt59
qCIMzmHXmajVdesW6UtN6MAMgFnkuNCvJlbTLL6jImNWn07TXekxDZLTKK80WYRvkq4K8vAx9l7j
wR2as9FYFHhK1CS0taeG6qeLU2CqcsBcoLInVnEPWt1wIZhBtG8C13gyhCJosRFzx0NRsaKgR3qr
VaJoTSNrYSWtdoroC724suhOWpW63BkoRqHfwXd8mzk28yKmg8tYzRKvZpa1ZLD43KKgjDlzigvE
xWuUF/VzAdl2AyAi2o8mxQGl+uCB2jIKNL2V2VIWzGgpBg2n1nXbQ6gRku4YLdykqJmTfLT6VUsy
SPz/Rd15LUeOXOv6hQQFkHCJ23IsepBN132DIHt64L3H058PLe2zSVTtqtPaV0cRY0IjTRYSicyV
63dlAPIJbwr5i1WZ30ctQ4+k+lzlMY+oXwX2LR8w5xWaMyjAxqu4sAJMx6YU0glMjGG4nwrVh2cX
RvGO0Njg3RwEWGtCd+PGi7gar2OH6BdjtKZLPYljty0s+6K0UGNktpo96rZWffcdM3oRDRmqkCni
v9S4g+hLJyy6KgqzJ/QkJKe+t61LzXDEBUq3fNvDBPohotS4FVbpvcGBRiI3FKWxL3Sv4wfkHpcc
BUKHE8LTWoVcMta9FVk3XEC8b4qWcnJ5eHTj2ggZS8WbdXJ2oTcO2OArcO0aARoXIHe4AmzJ9rSA
g1/EIUgMAKoAHU/SURpFmUMitYmRet77QIepX+p7387VW8qK7qbmjPpR6Kn2UwDWIkwAxdsK28og
TNgeYa+mBLIvKmG9zOWmW7SBvApgjl7iy9pdpZ1GX8aR1ZtuxRD/c8V5TEdRXiJLLPg3mK1r9m12
p8hB2+ea6VyA6PZbTiH/EgL6FXV7/FLiJ7bPiWna1XmsgLkmtXfj4ZRMAmCWbwME1VvTl/i208lv
HpsqI3+WxJg78O54G6Uh9qAoS6/ryBvfEiupfmYDdVKgFsm2siZndjjuLhMi8NBlD5Fza7ec/mmn
DjdMLjlhqRWpq6FzxMckoXaS6RFfiDo0b0u+MExq9am+A9CNHgc2jMfOGXXus9j03ZVjr1xOIJQf
WYRlZBLnzbvlhOENStP+Qit677aaMknKoyz2hGfA4sm9DovyjpKJDRUVJiqiKWwN6GV2/B0tVHll
gyM+RWLoHmTaUu6NaGnCCB7KupA+1ih60r+oemARrt3bY7DGEVBJLkhpAzvwM63/nqY0GFY2mMja
DGFr0SNAR1516dtgK/JXYVTOEzEq7SOpyhk0oSq9diaT863t2nJrWIlYZ3mezsITr2NfMot1E035
zpOV8c2KxgF5CBY2HcSqsrvSQ4L9DLujvrYVJ79ERRrei7DRFVo2w/Q3picjDiue5qzZwJRHLaZD
yfuzG95+mV43qSLvuUUSzyFDBXlnxmtybMO+9oTS7LARqro1YeXddUItRL4ncaE7f2rMJxKXgGlj
obwN4Ms0QCTRn5ZtFZcisUwc+9GzIpSx/zbmFMAKDHfYtdwRIvR3ub5Hl1e/0ZHIHmp6kGs8lwM3
bxPno/SxCq3IlMO1s0S1AFsKCtt6QkC3r6epTVeiHaofnWmpl3lq6rQw6uAF/r9+0WVetPFap8Fh
HnKV3qhwWyWdiojMHa+5KrxQXEU6/BqRmSbwfCXdGDh8XCH/UB8ZbvhJQZZfjFKNL3KnSF4Ua0Ra
UwFA/SMq8ZkyzcHhysJ0ojgpwM0rOHi0IYfrqFEJ/+NNvuZUb++27pTEYxrDk6PXJC14pobPhqri
cCFhDCVqGdxggIy3Q44cIr4xg3JMN54wrLcoJwroxoxwQyJFW94mU5m7/8BDawyzvvRhiDrFD2hU
5jWH50CyTxBy27Xae4RCxlWHDfUPSF3VdcakXHdtARZcDjL/kZVDSI6vUULwI76WbTwjUiOK9EeB
dw20xbbnRqJ0QfaqKwZ1pJOUXU6kU5oXxOCwfelOT8xBOQ7B+BbmHp/x6LR74U3Oz65Pm2cQKx5o
6Aj9ChvvJcP5kYRqKKpbKrTwb6821WkzGKm85mZhwqhy8guPLPI1DhPxZSEIZO4LldLmH1x267rV
ZbivibvdqEnYPoAvIixt6P2sgXniDzGI+rHuJkxA28jBrBnqrhs7Hbhgr9pk3FplAiWHo9/5D8QR
/w8g9v9P8PTMK/if4emr92KBTM//+38LHUz9n46kugQR/i+Bg/ing+AH/Qu6H51/+N+ItPlPEwxF
UGQJGxXD/H/6t75hVkUYJjQI3YLHwP9b/AkiLZaSL/4tmm1rlm6ZXFsAAL6SyzlwchkMhfE01fYm
HMO9rv3003ajm+HeCiFEmjdmSZ7pd/4cRk9N88zfdM2PHHQVAdoQvAibmGhkk1yhPs3dMeb7F6gc
LRTWCRirI+6QDjIRG1T+s0jIR/6TBL6qP1W0EeQgr7MueQQR3FtgqEaxOj3aQoL1X8M5AiUK0jdK
oK/Dlbo6FyeV/gRCw11hMsPrDDvKbYy0/cpsgMlp8UWXdL3Y+9FI2OsJL/DbmLs3Mb+aoCTqMxVK
TadgPGkr937rFR88VohUlAxzMQU0A2rZXMKFbq5zrTcuiLN1tuhFpw1mMMNuVHr82IcBJCWkYnss
s8R5igfPuiSaxrsWWqtfnX5qMU/iZ8kfk8wsCx3KhGZamo2k5/Mkk0DlK3Ux6k9TQ9dhhoW6jaJJ
ZY/3fDitG4FQYFU4PcSsIKhundjQXT+X9oU+9mKrDoHYFm3ccIpE2Sb1AQ9TQ1H/zujKWTu/N0gP
8PP+YnAm/NNi8OkqgwuVtz03r1KguPPz+CrHrh8RbMFFfn/6+WbF4uLxcI7gSzJ4RtMyF2todhnu
YGjJp7H5EaUjoTjZzoBb0GAtdXqkIxNpOraqo5vEMFh3ZuLHJ0mb5IDUfJ+RiCN3jInEJijGGmby
qX4fAlmeITTNgsCvD2bCaIKg61jzgL+lnJ+G412V5gCM8jQICj2+yTGI+DCAPDCNuG1q/cxELsaT
7E8GkCCAnmUJRxxMJCEwbeD3uTu2G3pt5BKSGcQn3xjY3p+RB35VXNnzWBIoBn6gKqRlLNdki8F0
MfZ15uZGfWUE9iVwRnzmc//Kw/nXGPR5eRIaPCz+xdduJkZnDCla2bHytr5Qt5AL72Vb3P7Rqvj9
KJCONNB3gV5NLIZJ0zjsQUkyF6uiIXFwuJ7Fr++ePm39Ynt6rGPT5mhIKqUUyIS0+RV+WhLjfE13
cLR3qSzQ/k/xA4jhxekxFqv8X8/zaYzF88gm1G0Liw93RuK6OnrAFFO3bu1ekkHh3Z8ebPHxLgf7
fXZ9eiBZIQkJzCpzaeZckezoIuz91kHCWSmefWYjPDp5OnZEwhaqIZdrLqnt3IBllLqZk7+FWgnJ
vjkzhLY4a//1PPrvRe2gTDQWZy12Z45WNXg32aG81FskvhgyBFN7BQpN26y4Ing7xBLDJno8gsZQ
/ScLxACMIRZK40tebIYDsuCULy51K01cOvGIKoq4vtPv7Nh35XCkQPjVQFOX+1JJtJrXcRa4YS3u
ZZle6rp66efOy/9uGMqsz2tddFE649Z4LRG81o33Q4TVWnXmWY6uiU/PMj/rp/VXqkMPCMaz6B4E
5nI32sp/MoKpCRXHQd1U5eL0NXrTDDrFz9ykhs2Q7epW2ZyeKDybv54U86qbdzlN58JksxMtVp1f
itJy8E9xc01tbi3yHl6QlAkyVMxojmW+pXNWyZu4Ke/MMGo3OQRleF3TG6f3LzFNumvj9EoWLCQN
q+naVTeaAOpiusnyv9NxbzjfMYztsau8z/uXSZDBbGXZdQZNqPaTfZ9Z+7jVrocAfcNokMCb9KRN
VT2IqAzrTRH6tKJ15EFWDwAdmyWfdzdiJGWALnWjQriYuBu1Nn0WbdnuIUG/C+58/mg511SnYCLV
2hIxrH+toONjpz4m3U192wIfIRsghT5XxZOn9bMFNFRFZ2+Sb87CTwz1ouycv8R9Om5AMB7FRNZT
Z75lnk7PqgmSjUqsJ3HvNmqNHJi7JNOKWy+hWQ+YfmK6DhMJb0OSOOajUE9W1U7iALryYpW7XAHg
Qf+VmG7Ylx0BTWN43cuU5HSfHMRuvA0Ic1WRIYDdGMotmG3ROVqyabNCgZDdWq/KTFIvrfmAhzxy
FTrDsClSG7ulCVcaMeNjIphNKTOyK7tKz19x9nW2akgiSFypCVkeZE+Zap7SnKClkI91sFMsWaJl
dop1hW0hyTHVuLaF+WMkNBtzSSXdqhO49FR46OomNcTrviLMVDe6i3L0ECAjj70r1bG/zCWuKKKh
dUJ5N67p7pDz6Gjpk5rKZlNiLXarIjB8nEwy2dUxSHayjLyNSXjsTmvVfjPQz0IeNIxIPGAb0plq
7rXWT3a9Dzwukra+mTBiQoOIwAi+efitGXW5sw1fW0lQ5lWhU6P6Pth10se4JkB/u+rTyHBlHZk7
i2vFzpIeGHAv87vE8gU0RrSdfl3WDQoCI0Hwm3rvcw21oelWrxo5Vjhu68VWjNAWtTJt1ga46LbM
UKrQBUKkB4tnU+QqEpACfEXDsgKwJJXrLoVQqgr0HGJQIfKms2sHQqHptWx6+ASG4m370Rq/I11P
144HBUbA0lo7VdhuzLaxVw1sRjp5wt+iTsn2eSmNDfSu2equIQwh7kAYYUivIyuBFNR49kbNyRaM
0LFsaBoFu9H3S0SesJfIyiSAUGm2aoXvQ2uSbuiHwgDBVnwcwE3sX0Ptw8N/6RnerXVjQ5NBUVzW
JHBlfJ4a3EpuC94qhN60Vgr6Z2EiGTWGQYjOsIRPRZxxZtrmpRyjYp3oNdm3wp/D26pw3XZwY3OI
AFsBK+gvWLLqJs1oaWoKCgQ885MLnyhPjC7o5RY6DdBK5sUzNizaOhJTutXaBl9eUzUupkLSkG/r
+Lb11H6PTDy4ixxitCYFqeOE0/QK0Q8Bk1ymgLTRtQUocTcl9hgsC1qQ/WhjO2o3zb6x1XRVtj0N
26AaLlKC1va+5g0sTBlfSOK1VpA7600UkRdK/qv/aCHs3WdZ+CuYU+yt0dFXSRUme63hZeRVeac5
XQHZp2nXGBOi9FRnj9FGNzYl1eDsNtpsSwzjyDpKxFaXubrNcwCGKHaSTQVYsdebptiqcxKBSCO0
RjVJRUEc6Pf/oGDoPFQRHKbkczZ/Z+rT6cOBm/7ycDBUSlO6bLDeKQtmH4XPR1xcdppHMHHiFgb8
k7QjQ9Us2ehNvVXRaRs/7FTyanj929Q0wDSE6m3SafyA/zggN5fpNfiYG+VQDKWp+tfIt/p1kUcO
ZlrsvbqCrqeM8+8kMrYbtdXFpqYfNaeRkvVmkKWajAoimfinP4hwXcdFvNMSaEfgagmE3nzYqp14
9unf7gb6+jir19MmlE5yVeOFsiLfkry6Jn2OFLAOO5IFfXtin3HVpTEXZHSFrZK4ssKy6L/LYF2Y
irG2e2+E96BXW8pzTEXSwIL7FqXYmQGv4ndN7uaQwN1OoGXVof8GeSJbO0H3V6O010pveqsA1H8z
qXOkEiOvwb7fJf00rBv5N/QdfxdY8ipKQtKpypkANcXQMzPnEezZhUXw1pfRYxESGtfR/4Y6MV2Z
TvcLWD9BEEehoejjX4jDfpAsS1u3b2B0at8DPD99nCcwM3CcdYjUjltZSJJ1xStD5bVCxv6KIL5e
Y7dxa2kW2muIAkXdF7B1BYJ1YmEkEOJqmEByFdlXnC9VyamnfoMylxB4i8dvpQfQWYd8vFAcgUkW
CRx0BrInrOPgsfQ2+aSa0W0dDzk3/vcggijuVgWkf8Ru1l1V2e9RjzWfFz2niWPeUvqMaBVNa005
9aTr8pnmL4bRva1dhkRuA3VFuxit3qVeDdkGmtS0RahVY5Oc/SAn8RkwenriVHLwiQm/GeZ4A2h4
Fw1T+GiO+F5xAmCNpDzREb7u8/QWAjrVR60TNlmP1jMnx3ctTesHIj7SCw2zwG1KgMujFjjxPu2l
28HY2w4SoBGWzlUSkBpS24gplIewKiFh9GQnIrokbSTKVcg2erZxnAa2cl5pZ25Y5ly6frrZS7J4
6I0AYPNXiuPZZOXzJ8lPtwKpd5kroBIgSN3RuIfV5zzRuqBlfINom3bTZaOArtov5ihvUyrfhCBg
kuV2wn9pUXBV6auGQl5DUkBZqZKRRqlkycgVnEbtnv8uEXtKWgnbRuLd1CkP/A8U/R76/CoW0P2H
Ytd66bthv+TWswpU6BDt0HLqhSpa6SDb82+Kxd6K9asqoXR6pRS0k5+nNyhx0HYwucnSn0K0BQ3Q
NBeTgWN6asdKl7oaxx4hElt+tk+vKOsQkZd4QyFnb6p11e47dceD8d/V7T6S4er3XwCv5LtoXiji
NyyqC/AmFCdi20kwmsLceShrYTVtRC/P3LUWrh00GOZfblgm1h2Se9BvIdCny4NWdqSD9kPqhpTM
cqb/wQaeX0QDMxMkBKGpB0TdbBN/5k++KYO4b3JiN32qvZk4XPD6lBAwdlplADQWro08YFYPeJjB
d6nP/WL94Oq2+MXzdfzTLx78UUOIrWLgZT9ytV9b6OEdJo51R5VKaPa9NwKjzKXxqw45IHib2oJT
l2O6jbGlrtAQzOllhIgKjrZ5hQW8KrwJ66Bat9Bnchaq3ex8wGj+ksYf5vRcEaYZ4W0j9TNvQJvX
xtcPyUTNpZHO4CD/EMuLT6+F4zRJOMa1Zmwm1IZQYTd6N+6j/C3lviWbHdROrcQPgujz0ZgZHQ+n
1++RKcW+SIcyYHH9stT5n3+a0jBEXm5YU+5in3AdD5q5czQERxX44vr0SAe3PHNGC1SVTr7QdP74
OtLsb91FhMG5oo79S7Utg30i4F6fHuXI8xiOwdkB7MAzLXvknhn4Wo5pkGvKzoTX4WspjCOuhxdm
ZMd3fzwYik2NVUlHHgxg0a7AeaOu7MYr3IpGELXWCNGaNIDbihyjM2vlyOyZlGIOzVQH2dOyTRcr
DtxEZPOu0pr1vlWBiBGJJ2f6modXcaotU+WaDzlBdyi8vr4kiC0S4l+RuKOd7Q16wz0EBFs+pcHb
/Ij4Y6zIxUhaePO7ADHVvNXSE/rjhwVQslHDAq3QFl/WfKkOjzDXg3Ku2uAm06IkqN5xT7+8wxlF
myZAlwn8kyBYi427bFUzg9dbunTaf415/jgW8bfTQ8yz9fX7Zgh6+jp3BFobxuLjioxw0nNUT25T
hRfzIelrWLi2JBtGeAGg0u0/TG7SpwfVZqHmYlRDM+gcqw5/qGIxqm+0uMCEonA577oeofM4Hzoy
dDl8Y+dxIjGnIUv39Ki/n2UxKuuFYQH8QGyWo8KY8I2eKtzV7YaK9HXOUgykv5k7iBXdXvwVd8BX
LkdxUcAGeqmF9li3knpgvvDs54OygotmmDcTezkuq5DWOHfMG5pnrDb2alaeVv/y1JuRDowafk/C
K818EGgMa5wogsxG5xyvlOIO8cfc7phnWj4l0XOFUy956mfqoMNu6VwHoZWVICqqAO/8+rEIvbPx
cFLpjc1GPuBHKGiwrllV81GhGYhJfDXWZzkdmLxXk63VJBkZdn555pXPb/Tr3CMX/u/NYVYof97E
fZWbeob+jiYd9t4Z5zBiSxen7OTcWz4yENs4PngASPD+Fnt4iilE39hT5QZh7F1bASKiUG3M19Nr
6aCrbvIfNGw6JyJcySXyYcS2D80kq1y98L/VBa70/nDvNcM3W+/ObAJHPhZTkmhkMR5vk43869S1
umZOTSxUNyXLAppsSOCtLAa6VvinUD3Bxeu0CjpxOT4XqoF3l0lP7PTzHnl99D91TacMMGlHLH6D
EnNx9yo5uQjHTfaKsrmeiPymBgaPOT2Udli7m5R7tqYD91B8LM97WEpGLp1cdaeOHtuoX0TqT+xN
1oPX3Jf1t5F6KRkeG1zc5zLPUM45uB6eMKYJaqZKGwxIhfe2WEJZDfs3wLbdjQinUYtftPm28ahv
x9rfUK175BTpkngT0T0GMHgaMT7L+W6jnQU75s9z8dU4LGHKBdYaJ81in4SqgpJKrVU35lRTcphZ
7XOQFogorXWCbHGwxivMFmFM/7ScSyg0GzrH6zPvY37cwx8xl9+Wps1v5Ov6i2onHzqL91EP2Pql
V0QNUKjSkUlqgqXxRpS0Adt+XTo/kEX+BwsPHTxlGfwNLgSLhRd4iVVOIe+iyrVpG2OEe01vMr4j
flc9M9SRhTeftLpFf9/WOdIXm2WfyMoOy5L1PREM4Zffyyx/B41/6LL0xi9JVjeU/RgLgv60F2qc
S5Pv7sw+eWTxWdpc6OJly3fGFfbrbGt5BMOuVSxXIcA7GXZzctJAx1n1nFWCtVBIbHVQTmtlbt9C
/MvGPVnGK0RF59774eLjfYNYw2mg+rflYupNml1J0FqkPGFkP+XdzSxd1FWQtvhHg6FNk18p5tMA
rVmJw9vWeS/GPwV+IVMYBuxe8gR0w1y+fJtmhV1ovXAtGv4JhoQdvoMwlY32rQ/bm9PrfH6cr8uc
Fz9/ZIKPF4Lq4u3novKnPK0Q+udqeROaRXmd2rW4c+DUX/SpOj1UyMEvTw96eI5whujA57i2wtNZ
PqGT1kRx98ngNnhdIVyIbqDt9StAzmeELmfoB8cGs7jXSGEbCIiWfQC8lhJ4N1rnTjkOeXZzQbL8
poJkWKv5/3KoubL9dGcbyhpbnlLtXNCi76ocL7rOe9Cwa0S6kZz5ZA7PJu4BFj7wfDggssvP1huG
MnHUYnLTzPiI8PVe27HjRoXz1+l3Nf/m5QKBnIK3qAoNRl2ew6GoRBQhKkAQUCAAm6xrFezo9BhH
nmX28YWc4YBkHpx9hR2jDEXUR+pagoheuURv9cPGj+/0MIdVP4yQmbSkw6eQGAR/fT0hgQVhE46t
CzVWXRXJaF0nWdnyIcvn3miVndWJh3JU/Q3U2n/b8uCW8z+4AR/50qBXGCx3br+zrPHr6GlstLUf
hDDGu/EuzaDFkxRlaPm2nS0NFSBDC5e9HJuHNg9viB2+iQqgAGRKZtfdxYRcErzabiIvej09LYeN
MgsTcfiFMOY4CJbYfhH1NhKItHUD1Cazdv0RwHJtk1BUGsa9XYLCeSi9Tg967F042KmwzSFxJnnx
62zYnReWwo6ZjZB4U3tmsTbRVnCqa8V46RTOO74je7p7Z/b3I7sBvGF9ZmpA6+KRv44bAbKILEtY
A1b0A19Y+h3VX9jL7Bynfjz9iEdeOOUy9EMN10UDDs/XoWZgPe7HsnUdJPdItFuk7aHT/dSIy9np
aQPLPdbPlc2HZYs1V6o62/k8t/ZiPy9l7eATqDTQrpGEBfUlzrmVOtxG7Xuj7qCQXOFfuWaNrjup
/vk7lexH3Kf509xL+vrAmk66vOyHkUq5Fu/kice3xoSfAoT/wK1zzdqohdFc9Z4i1yOq0zPDH5lv
2rzGXK7DxKQB/nV4tv+4TfFxcZ1ENsiQaxVjgBHX5qzOzTvkxu2GVKc/72tZku6chG0rHN1YNmbi
0YiFGceqK4bi11BEH+R9bKtsPHc/OPJiOSy52/Fa6ew7i4VraGGcRkPDPuyV40Udt8EbZn6SeDMF
amIJbkMMU/PkqP6INrIDF6xq81toAQH98bKG5Tr/Cso1IZaHt60XnQgmf3JHLKNXg1HiXJ2qDVlT
3QPuLbdt2VVnHv7IDoW9u2HamF9BuFtunaTNCH+KtMmdDCCrKGj2k8YmIa1fTieu6qr7iYnLmcfU
juwUXMcc+Jg8LjvjYjkBG3ot39fktk3529hWJcJxoGagdKl+WpAmL7LAcy5ryvNVSXN4G+cO5kbA
1Suvk7SmO4vw+hSnxsoJQeO9oDpTvB05m/lhpvH7gnrYKZvMRolJt9fcUi/GfRuqGFKZeNH98Qvn
vOTgAunl416eDzZWXo2cxgnXKnHVkFheVMErevLXigiUYDSj/2A8Ni9VtSkIQEDmauFTFeX5+ki/
e+I7DuRsGiqG/AM/bLxPkeJvYuInt505RGcYg9qRIoRDkOOIpiBkvuX20efUB6KUqtv2/V2q149m
3f/KJebMtQkmZImPvgdyqRPXUZXvyETua1vb47dyL1Tno88B6k/P+5EF6MxNSpzl+D2kXnydB0KU
B+g+LTtLZP+Nr8dwg0utXNuYa+zrrNDOTMDR56fjojlQg7mBLC68ZZNm2ggQ7/btGGyIQS13FkTh
jY8h5vb0kx3ZqSGWSVsVtHc4IRd7manBUMcTTHO5E2LhC/M9ip5JQtpadbEtLf/l9HBHXy2HvsqJ
z8Xu4IrbTRLfVRJo3Cby6uuSFbWrfcP56Wl++UpTHTZAowfmpm8mMpvROW76MPLvFFjn20FMFua9
dnSDBEJ9av3GeDr98469Z8JzODxo3HGALda7ppZ5Uk4J7zlpP8yweixk9OFZA9LnOR/j/2pK3H+V
7Z9jeo5OvDPvaBTbBq3Cr0tqbCulw9pddYdqIBNueMDlzlhNaYDOf3Ieu7jP/3gRMyuQ6AFiDB5N
X7zqMs7sfmbwuKWNNVkJROJnPo66iLZN8eftVhwSHepJKdmpDm/OnVco2lRVD5YZrRUoRyFRWQR8
nZ7E+Sd/vRF9HWU+rT7tTw50qzaz6goRNtLtkBhYxK6knFmNO3ikUr102pmLy+H593XExSRiudTj
W82IRdat0gqLl7hfQZVa9ZNb47AYlI+nH1E/PFnQelGe0+mlzcsB+PUZTdIFLUy0swcABWGuc8xi
1xqEJMyOxnjtmDizTVVHXF7hpZvYKbILIkfK2f1uuOAaj0UzN+07hCHZsz44NamBQ9U/53EWAsfV
bXhDR1Vxyzx+7VXqfm8WwOGjZD61VhZ/pMiRt06s5fu+DDtch/Lx1wjtc62FzfTh51jGcGUt9rpU
8lcl6bGMPv38h58kTSjgg7kFw2Mt90LE1WGbxHXxEHYY4VctQpZSj1yiCN+54Z9ZT8fm2kY1RLeT
qp0kp69zXY5W3hDiUDwYlWngc9EpOP8F6ub0I/2+qC+WLaxqrEptbgjUUItvP7YTyE6RnT2EsoHv
WFvWLlebcl9ZiQd42A/2nWYP2lU+FQkR7r12KSIMPRTZwQONcqiDUz3uzFypNkaDZrWxjA+oqcaZ
qV+KqWA/cO5Tb8xoBmrpZR+67Pqiz0jDewjGvNlaAle4ZjaXzHz5y8Fe5MLuUmuDyrbaR7QTL3C6
Ue9FUzYXMrCMa6s2i22b+87l1Jaxa42+fTnYjXgvPShySRZiTl+E9n0W2vIywTnjepB1cEeiWbvW
9YAuc4ttSuXjFIcxXfwUGBLZei2sCy6kmMD0qX0GrD5YbFwfaH3a9BoNyullg6ot8eKhRWu6rObb
IDNeSNO6LNE0a532fGYRHECQjGVjKzof82Jucn5da4UYmzGcCliuSYmqEyhAYoMV6fmWFF6dZJ1O
dZVuat9zJx4+qjGo9i3N+NczP+PgMoNwhjumDY5NoUd7/evPiLHNxWUwt12pKU/4siNnwNEB6TNh
IOVbWXf5tgyj/RBaO6Ns3oTunemxHsJLv38BzXXOCcKZlmKDSDXycOQ26GJcR7mjDAnJ0QgPHmp6
7Csoh/4P0qSnVaXb8XPBP93j5hbtT8+DdXge25ZgePSTnP/IOb/OQ1aYsAilXz6QKhBfD7X1PYBV
vAlGXNWrwAr3WoFybsyUhLRmC7/2BKv1fUKu+zNxTNGjj5YQv/4+vm60obqEN0SLPBuCdZ3AsYiK
Nn/sqYferbxv30pNjW6R4XSPqdZDhzNS7BMCIFAsgpu148+hRBGJknGDGWnnJ/qOd8CfFNxT+W6C
fT/mHV8VNGoL1J90JsjpTV/+pddFuwnUJn5xkjD7FQRoDfHP8e7VrgsvYgsfy1CJB1zMUol/pmlj
zGbLW9xt850Isb6pxOzRlZXGnW9W5mUeaOJN9nG4T3RFpemYNMVDSbL12ojQXweVT5Mafv23rMVY
K4EusBV0xvEVg21/+g0dvCB+HJwOJKRUq7QmF5smfE3I57mtu7WZ/cRI9q96DItrUEHkh3hR4sBe
nBvysLxgGMktl94/ovLlmnA8I41toScPuWnuOqV7ZY/6C7+5Ww/v1mJqdnRTruPS+X76SQ9rDGA/
ZLzArTow8hLrLAkHJYSgSR/UMVlXQ7Qr63QnhrcqR28/DbvBsc6Va0eu2Ixp8ZCCko2W6GL5kzut
DgpeiA9K+aSOYLgenj2rLq1w6yAax5xeTai2mCk8TDSrTJNMgvw2tPaNHr/j5fAjHfpzkO/BZgzq
RitUzC0k7tVL2C/Fcy92HL/m5CeWCeU+bDSFFArTGX+envCDpTXf3NW5NcjNRAhtUdQFdJ6DtG27
BzNDyqI6z32ikHHGFyEh/YkzC/mwyJiLmfnGhWjbOqBfFY5nQc6YpFsh6cZJtP8bp50/LmQYQ//d
WOUOeQAVkAEtUonV/b/GwA1j59vjj9OzdghXcoLBnrEwB1OlZS2peY2plipBEaY70OhofUxVQuLz
CFkuCAxqFRiP0XUZvOYmaiPjdRLZmfrkYIHMpzVyVkgJbArgdF+37EmGAcou6ABzKghxc0Lf63rf
wA9tQryI4r75dvqJD97cPKCYwZFZg+UsAZhSlZNKDrLlltjUYBEz2RvNrpQz62P+2V+qw7kwoObi
cjg3UJfn4SzWbke+Vdcq8hcOhcswV5+UyTsjZDxY9AwDp+u3DnjGmxf7KfrcJEtxTuXm30UcEpwP
2hy+OXkNBqb9hHhIRQdyegaPPRt0FSYQgAmD3sWXZikY/fkpm3jecmfC8uuFrlmxGrvi4vRAR5+O
WgJcE/IK6O3XtYHXStcrOE25QYHPjx3GZD7Z+U8S90oibrV4w0Z65ns4+mzwnKA7IQtFhf91SHzb
ZZoapDmLQr8bTTyD8mtdO1MtHRuEqZs3aWAf7kVfBxHSm3Cx6maKQPoL7/17RcnvzEQ+nZ6+I5+W
NQtMYWwBlxy0hfw+TLuRbDIQMvJfglFt9hY5LN+L2qmurDLU/7R9Osu3oTLZ0Axniu2iGPbwVk2S
XDfcGQDfGwJhV5sb1pnL+5HJs6BxEL8IigoCvRgFU3fcoQ2eyq5BHSvV/OVN6T4Lh8vTs2ccqe1Z
BmxN1LQzdXmx+sxuUDoYw4Ybmq11FyqIv5JaU5EBjtqIgCbU4lUaVe1FpJA3k5fqBK0ZYaZ+3xoh
qqfB6fBjsmLcX/LChz+ehKq5BdzI7vSsHzDzUBErynrc4rZOHAP3LqJkqVlrL69/oLNRbxR+2ED1
7PTfiBsLLwoRo7sxK8LT/Ua8dD2iiUiPC2tVjd9GlFd/q1HYPUCKS3F1rVSEgJ3velpuvJ+enCNf
JrxjMOa5r0wfe/GZdAl5PV4WWa7s+ps4q/XV5AS3eF7tlaq7Nrr04fR48xex2E5xZpmV9PRHuNIv
xhtkQviZl1punpnXtYfhJOOggMNclyihQXPuc1nS6HPObONHDgsLLofDBR/9xwHm6A0hsg/uLO6k
EABJoHN9bTVxfebecvT2BCuJJjlkGR5yXvOfWmADF+3QUnPpipHoNTOv/4608QbS1qs2iMfUKX6S
M3Th+USrenCET8/tQaXKZwvOOMPV3N0OhB1mHaVTWCi22+TJJUALPqM3o/oLycnGkSSN4dB3esDf
Rd/ybUrAJ56XU59EoK+PG+QU/UZo2m5IPBLmkSpSKNEhbzYmOWC86hAHh5YItlquqsG1PdjoSvCP
3vjYcV36atXurGQgVLQuVdSxefINB1MbAGsi6x47/LVtDbM5Hx5NUOL95sxiPDJhjuNQNWFjYh8C
/J0+DMKTiuJqQfYQ2xxGYz88O3qzz6v0l9D7F8zO5R+/Jbq6mgX2YWBhQUfn65zFndXbxDP6D56K
1Cz4P5ydR5PbRriufxGqkMOWYBhOJMfSjOQNShE5NTJ+/Xmge+ucIYgiSvbGC9lqdqPDF94wuWy1
1X1sjZ8QtXARTdubjbWyL6+v2ssxp4X4sC3zAipHptX+OU+w1+rkEOOvdAxcjwdnZU9cHzSGon0B
kZWgDDrw5VBxhgVZmDv+GUl1rrJQZC9RDTzj9s5bHEUHFKqRjThUsy5H6TqKgyX8pTOy1eleqSV5
h2XDGqr/+rJiLo5ik+BqOoHS7DSHZtSYBc7LJ602Dcw1J9d6H9Ghbpeq/g8/kX6XvncgJ1zZl0uf
C14piTVjAzudjSvVk+9JEXinoHIkyglCu/MKm36EnNkr9+LiUDDBiP4swGDzyAziY50lZe6dBttM
IQiWX+rSth8ayxYrz/DSSLSZ6NpZJHf0yS8/Wao4Ai2c1jtJDmgas+jgwFaUuUs8JP9+cxCRySZ6
N1MFaTZSHUiky3khnRIzhNkuqdLdmK2u3PXLSZxOssO9MXVU5vNRxiRuUba3T40NBSlASDgpjhZK
U5ugxxcuwszl9rSWFpBvBP6SowVxYbbnsRwx+tzgem8UwpFpRMWDUxpk2c/bA12HmwoBMybtvGTT
Uza71aecK0sNEZ4Dqgxbq0ifQZXWqbD21VrddWFOVPcVU58iQWKg2ZzCHvY2nk/hWQOK04KYTqT6
tdKrv997DAOEjqCWweZxOsF1N7R+E57zYIR11+tYFA7Bq2mlKzHt9YtCj5gGPdqwOJ/xoS43eRik
ba1Dmj9LdnMqw/FrJqVbDBlR1yYMRNV/+DQ2qMLd/mAL9xSjUr8gsJoy1dmTgnlOEIRmnZ35D1Dj
Co6qjXyDUqSdq9ohsteQtB3TvxsaZ2W+C4eAkS2q8AoZuDbPIBueKmz80uzsSRigJ10jgE9ZzQGd
eG0rjFze6i0e6benu1DqYJUJWZEqoFh/FbQmiNhFhi5Y5URzY7/Ek6GuTnGX7TBMcFUPzmpqPCtm
+OSY0SHJ829J4q2s+TWXhlYx602rAIdxW9ZnnzqVLGrTvZWes7ixHjU09De6niXHvEjkQ1TkxSNa
GPi305Db9R4u5n2EQoygSbfySxa/vklfiOoVyOw5aKD1tLhF7jQ+h4HbYosLdVxsUBKLcFFEX2V1
9aeJXQZ9ikF5h8Qa8Ct54ux6tRHs1MKkTs5drRzAKD80GIzHjvzPoDKkJsX7WFJ3Ii6wCEMA3NR2
Zuzda5K0EtQs7T0KJuqUFdNFn581Yep1iG9DfFby4Qvs7slCGqM+YScvGByQmiWH2/tu4V40Pg6o
Xx5uWRY+HlcMmOR+sEkr9amSaTXk9b5K10QEly6Siag1vS4s9DwEmAr4cYUs8nlwxLEbu39VGQmN
unzRe+0fNRXnuBJrFbyljUSYw3qiFEf1ecqjP0SJXuEDU0TI9lzl6UsaSwQcQv9RtNJPNC0eq0Z+
MsbxxYpV9z+sK1zU6WH7U+++HNco9a4NnCg+B13/JPv+m5G1D0OhPAQYQKzcHYvfkEreVHQA4D/P
P0usSlss1OOzZAl4/E3wUkvoGvfIECeetvLsTBvi6qRAtZsKD/A35hBItGrRRMqb+JzpsfYJEAn2
YbaQ324v39JnI3kHhU6HYtKlulw+U8Ubq8+ZUlkBRNez4Ush8kdv1NxM4A4Txg+pMh50ga757YEX
sl2YxB9Gnhb7w4ZJUCOmHZsxPxyxtqZQH9oKvR6kiO8bhCmqzj/Qr/mB7g08QyXf3x5+cd4sKlMm
bgUYdzl6iuKILNdqfEbg3Ag2ADPrrTYiHBIiCHR0ShWdIaUZ3rkkjC92VFQr7emlrwtgQAfEwzNE
vHQ5PnhMPW1siXs3Lptj2yrFcXD0auV2X9qw4DvB7U7v3RXioqw0bcDaIj0HVfaQFtrGxrjSao2H
2i5XzuFCMAZEmsYzxaAJvzoLI8JMx8EGNfpzmCCWbCc6Sk7B1OIsVqKGxTnZHPWp7ULtb7ZyyK80
YWhE6blDoPfVVvNwzwPWvSuyKm2DPls79AsvBUeQMGWiI1KXme0Ux7eyGlEPusmeJe4l3G8O7FwM
LmxIRFodO3eW4nkrz9OfsuL89FOIAQrMFiU+mgUIvuohjY/w01mfzL6M7LlvSjdDmsFGaSpGlMwU
Q74ha8WskTdzTO5Hq34KtWh3+5ws7VO6Qn9QI5Dxr6ANJsacaTEmZ7ka3moleEpHf2WuSx/UtAG2
T43SCax3eRSwJ2lKTemTc6FSXAWBhOZ7OABcEp8Rr1nBY64NNv35h1undQCyhV6TnKMi/JzlqGZN
hqdG7RzkoPpye+2WnmHSVbIu2jMyF+zlWBYCSnIo4uQcg4A9dpWNTRs1zPtUlvLvlh4WbqSb1vdI
6eLj7ZGnv3m2e0j2eDu42yzSo1lmlHWpZwehnp/NbrJwSLbY1jxmUf92e5g/CqZX4xBH09rl1b9S
LiBXdXz04LJzlxQ6TreljjGRnT0ZeY6RQ6X5z30Ygigyy/QxrnCwxLpG2TdSDbabNvM29Ido2yay
CgVx0lDBLPJo6AGixLEYV5pkCzuZFi2oGJINcuB5UCQiyaibbszOhtph8RsXL6EdrvSNFu4KdBzg
dKlAcJCtmK27bHVa4gRBfm6sEtrN8OppymtjGukmlqMTXdz9ygdYHpAWI/3uiRI/uyYKpK+NWE/y
M+wGefI5lF3dM+utE0fDITDb/s4T3Xs2SMqukowRRb8ealQyyJumqsYNLxy+1QXmRY4+DBvNqdUH
iKFraglLv9Khr0x5mSrRFcO91nA/cfomP+NWk7mQ4TO3LWsfCbis2A5Kmb32hEAr78TSGfgwqDML
SAeBLUMYlXyLrBhR7xqRI1PjOx8t8dsfYXF2kyqKprK9KHBcHvNciyQP1kZ+HrFDe+5HOT3GWk5a
mbT6vijq6l9ZD9M1WtDi9DjZIDzowMBfuRy1FiX+WLHDlx8C+TOSL81rp3fFA7546UqjcunkkGlN
HViHSv08VhFqCvmpYCin637pQberxNpVubCGpMLwfFAOUdUrnAzUfzgXpZ2ePbXaUTc/RvrvMLJ/
IWgh2afb32sp8qSWA0qNNp0F3Wb6MR/eAB3RtsrovexM9/U1jptDSKMsc5SD5nwdGu2BegWiq+DT
tXTlvE6vy+y+BJFI6Y+4BVzqvGCaBLKFUYlUnhMEu3aVg2lRWeSTSEql7YVpVSuv3dKyWtwOADsm
at68j42RgB/rRSTOdvvZFOLJC34Zw+j26IwN5a/by7qwIdHVosMMJRiu+TyjlqxKk3yL5BIRuQ1l
jYNXBdgUGytLuPCoAmni70eumS0z52+ArNRjZHKKs61/ScA1GRKCo6hD++F9bt4h23p7VgtfjBiM
paM0gmzUPDiJjDKShdcUZx+TWsc6IEdHUdjDP90/3B5paWI0CqgK0dRme852JbajFj5YfcDeEJ9x
8JK3fpsB5BavHj624JfuATatmSwsDko6a4BJpygzD251OqptmajBOQ1y42V0so0z5s8UrVB/8JPi
Wa70eD+2ZbayrAubhUojuddEj+cMzm6vMi4DRcv78CxrogA0Cda81aVJh8RYi4UWbi+AD+x+yMlU
euYX5dBP/Dc8o88eUoH7ST7whKfgmrzS0j7RKWbyD3Ra0qDLO8XGKnzAvC04R3X0FCLgx2pjLjjY
96mVvN/eKYszMijwTFA3pI9mD45iyuUoa3lwFkEb7iNo8Gcg4/2n26MsXZPw03jWuKumWHKWaDmj
4oVBz96IDCReNwVGkgUytpPLo7NLabzSRC62cWAVz7jWdY8O1ukrWJKlVQVIDIOMNh157Cy8EW2P
crQyTBX+8DUtvK9RMD77pvloRmvGFEuLynKCw0E+gVb4bFF7MKeSkjhU+RvayV7YaS5GSupK1WNx
QgRqU1OQdZ1fyIHU22WDj9u5aGwZ8U0DNyNsSlH+/oJX5t3tL7g42JRZmQBQETib3ShF3TSyx8qd
Ww9PSU9zsocehHGq1tUxRo9mpQKwNtx013x4VnsYI6LIUfArG/+zMOt7QFTHIHHefdv8cntmix8L
kw32Br1AuvCXQ5WG8HIUgUMKceaLzJNdAl5Y+VRLVxR/NaEV3bLrvogvYQKr5G10VhP1hRL8Qy3p
J1nBCub2XBbPGWDVCaJFnngVFNCfFkXZZOwJO370+uAQ6f1eE80plKyjZ/vPpZBebEjvG2ihv1cG
n7b1LCLBFg1QNBJJKpZmsxMGDKVtQWb6ZyPu/AevSP2j1NnosBel9xRgHL8jNsEZmz/dYBeaHVSp
rR8SW+5XlmG6Ta5+CCGZg88SENB5kGnIoZE6dRice7+6y+t8V4/JW1R56cbS+sl+x38Zk+5TIel/
nbPR15tAHNoEr6WNfbmXWr1upaaggKyF+b1nFsrGVLx/1Kbb9ZL/SUiIkN9e8+s393LAaXN/OCdJ
n4xd2wTxuRk771MLrsutkzbN4eSW0raQAxVJNaG+isYZV0Lf63MzDQ0rAtQmadh8kW3JxA+touba
J/2dj5Chj6Dh7dldHxsA72yniZ445UOzoxmoKmWcjD4HDatyV3kh4viqZG3Yad329lDXF86Ereer
oTiICOa8ylGWopPwKIrOeic5L1PBzE2zunSLQfV2ieF559vjLbQOGZCGEZKeNC2vQonEiv2qVSjJ
V9QDN2Rlv2UZ4l4p+fcDPQCpKI6KXqJHAdAc4YI7vw8/R9DCbv+MpRXWwSdMcE5AUPM3BPpw2kto
iZ5xSb63jeS5SiJMUtcYE4vDAOvlUSRrl+dZUj1W9EJ7Kz6rUgKnqZoaVcW/FBbeVqajXp38KTqj
FUARw1auGrJpEzQqSu/J2RKe/ZJgweWqIuZj9lx+P/j6kRvHEAY7LNCOHX3hN0vQm6Cob25ssOlu
KwfmF7PKtR1mskhcpV3l7YWK/tYmSmL5KGslZuLtWG+T3MJ8u8SPYacjwbI34bD9CtpOe+gLkbo9
ae6D1elmBXE3zn9UVReioJ046aH1ZTrFTZmSOnVG6Eq83ZtGTpp/TA+Nfj2J+03b9Wg3DE6Ru9AC
yvs4M9sN+O8Wn02IOm2JTrhfd+lGcdCfKQ3fPKI14G21tLIOdGjq+zo07ZW0YuEzAlEDt0BRitrX
vAhZYi8d1YDDzgWeXocs5neONU6OeH6Uf38e2ZR0U5Ad4gafw9CRMceeVzFpj4Xme+KhRV06rFZ7
IKFeCYGn0OXytaBvTjUP5CAvBtCfyzu0qwVe7YNsnLp4/OHn7UOto4cZFIrmDn31S3RiJWFZ6NiT
RCtQCVFDIcCfB1O9HEHD9XLzpMB0/zcOS/1+lNXGta242jdNsBWgJkKlLR64q/yTSVx8cDz27u3T
cq3pNgWnRKggxv882ldxqj5UtIvMU9fXUrLBvvJ7QivCTVGyBSJSBd3GEUGwtfNcOdJbah+VUhDE
WFV1FJaT3WVBKLlaHBkrX38hjuGXUSfiZ/FprnLJUYrbqgXbenLy/MWSxhcxwq0z2+goZ9ldIDuH
RNYeieIbtyn1z7fX5fotmAYHdTTVwuh5zzZEKo3CEKlnItWZl699mgNXxNvrjF+nvuPCXCu/XYcr
cC0Rp2FQwCTUki43oJQqiez0Kp/BA16KzvNPWciPaVhTAS+znWfYd71lBq4u/bWKIRtgknyeOM3w
TecHOsJ3y4pL2ToJtQJGoRT6s+hC/1h3VvPXOgP0vdBpnJJ00PwUrC5nWQJI65rIVE9pU3qbvGm6
Q1U4gxuAtNr0CSzy219x6ZT9CQH/MPPhbs92t+V5dtxIkXay4/Rfk6QylsZz7EW/Pcv/pRXqNqaT
0AFJAqMS7yXF2t/+AdcBEhmgjEomUkvMev7oRV5IwTX2tZOmJtpDgE/OkyJsdeUyub6TGYV+EI84
NPirUlmahJVR+ZJ2UmzrmxEr3/I4/KYV4a/bk1mIV6ZxHAIFOu2gI2arKRypAuCnaade0XGFN6pD
m9RHhzh3HI1PiK38kMfquyj7E8TWB1vt/qmiTFv5pouTRfuE8v9EvJzH1zrWu32kMNla9L98kfeo
O8h7Wy1+3p7twolEK4qOF8hoFMLm0WCNhbMcO0I/NUV3KDy/do2mqzdpWu8HZBLcoEgwUJWOuEcd
b4+8NEOc6gh3ZZ4G0pfLU1JVKbYOE+NF9Z3srDVagqiurnzRfVnd/YehJkTI9E2RXpl+yofcYUi0
WAl8JhnH0b2HvXaB3TrU5JXKwdKMptKSNokST9Jnl8MQdfdFmznaaVSrfa2J+2pwPo2Z+un2bJZO
28dh5hUDM09tXZjaqakypAjI9g6mXDcrp20hVrA+jjJ7GoI09HwEC/ST34Mh3VhFjJg8fZldEOVY
OAtRbVtDSf/DttepLBKg0DqhBn+5hAX69Xk6sO1tTyv+Veo+ei8C3KpHaR16MaWos2iIAaiScZeA
F5on8X0ToS6ayApQ88E7+3pW/Q4VvL/0smpgclbjri2HdpcFIv7UoPXmOkqm73Est587wwm3OOH2
rq8W0hcL04nPqIZ196EV124a9Ga0iRPagkPmSO+j1bd7tcNBVeRGdj/kau/WBCP9ph6G/l0OMyw8
eE8wGMTmIRqKetuGXvkl1uv+Jep8LLp6pTwXlHb21pAMh6Kv4m2Q5M6+aMaq27S51JztTmnwYxsx
86pGJTyIbogpvLfZS9nKw7GTAuehgJL3uU+0cCup0dswxs7jEHidq0SSsnK8l/YPTWPCWqrzkxDe
5Zc0kzRoQe6pJ6L2u9JMjjJk9azD2i71n2CxHG4fioVIBpUYrhJeIaDa8yeo86DAlMGonIZI2dm5
/zlKfSyVAAa7ca2Ea/Hk4nCUW5AHgS1Ah3Y2u7CtC1VFNWrQZemsY1i6D8lFnnF6SvdGpCavdmTL
WyUxs08y+iEpwgAPQgm/+7rZ3VUYiuxCvDze0jFXHx1TXVO1WLoj8MKyJr0uFmQO9+H10NXa7tST
l7eyC4ZQPtJ7WZOzXXo8YEyg10y1b1Iln62Co5WoXfcaApY4iCVIkwUJ8o456jghcT/2NtLXMg6S
jW2N29vfe+muJdyhHwjHDGDh7KJAz9+RQr/VTo7UfRuj9mfTeAdjFSe5tIthd6PjRNUUkPlshkAA
LE+vOthVju/KQus3g2miD6Fb38IO3oE6+isN+KWdhSoO8HxoGzzLs3s3buykQVlBPUGn/dYYJezA
oHqvdMwDsM9aQxYvjgb+dFIjIzmat1Y7wAdoJ+XqKezgU1LGLMb4uwwZOei9z7e/2BInFMjw5GWD
JzoY8um3fHiF4WfxaCiBcXKEYX0xUrm/s8p+eDTMXN/1CgAmW6sM1y513TXSrkRtu+uTndejW7rx
nTw4SIMW/xHoOOatVh+IpIlm0a5wyzJJjhgfOjsS9/AI3QVBIZQZdnEDwSs3tPGHo4fdg1qW1cFQ
hP4i/EDdwg1wTJf3BXcgraakUMvWY4zHerEx0dbZ6Yml7DplUDcxXqCfM7aIm1i+7Pp51P6H7w4h
HHzsZGdw1UmB6JxUfWcbJ1mpKBprwVezcu6kQv6SwIhdeWYXPjtkHRKxSeZnYsVdfoo0qiuFtJyo
L2kN3xWwdtjPZXbsvelNC4219GspAb/4+LOgRe0oJNOp5eNX+UvtW/dab71WKJaZefiO9oi/SQt7
2wHchwodbbMYGyls5pQh2ElIiK7MfwGChajJ5E4BBmgBnphY+Pt5dge9W4ayUFq+cXaiOt0XalVB
1rP8Rx3PUCC1hf9YjEPGCywZm6oT+UMPyl7EmTvq3KwpRneHkQj+X4wR/W0KIWJNj/668D35Lk0J
OrwFAsvZt8ool8U21ZGTKVPOw1PScNXRGY9jqDhbUxHmQa00Z6OZ/l/bCYGn/Tjy9Mh8OLBxhx1T
U9G/EXnrFuI1Nd5uXwkLlziEhonQoSrIO80f7cpoE0oOqXGCSYOPYoywv2MkSKvFyZoeyNKOxz+B
re6AgqDedjkXi/Ji1gWNfkpH40WLqjvOQI6odH4XRfmaLO3SbueTyOgoQVTj5ZiFBxLypc3EgMeW
vWyfy2YIv6v5IAEkzqG850JH0ygLn8ZGMU6VqpBmDeV4qNMwwUIW3ZV+MIn8PG9NvHYhLJg6GBx5
WnR0M2Z7aWJXemrfoooS+zmXTA4BbE3ZfGmlGQIywwTDB9J3udKSJqWePo2RUTJATN8pKPJxbw+j
hLth3cf725to4YmemjIIIqEXAjxoNqfKUIoK+W4b1wDjdx8WBz5+6npF8xuG848a04qVNG9pggQE
DiVbihBX/E2102RsKGT7lGrjs9Qr3xK1xdgOPr1ZJWuPJos1y1EolcEhm8pISJTNJjcO6ig6x3dO
oqjenT59bU3QO7cXcCGKuxhDvfxggzf0Ci6/zgk0xsEU3aOWWQ8lE3Nbo3gLel24Uu09OzDobw+8
sJBAPgieATDD7JrvlDZPodz2o3ei0S7uUN3vN3907TzRp64gq1jZKQs36RStc9VQjEbpbbaYXVnE
0eiEcItN/a1qsn/UERmUbngvVaN1M2ly0LNW0uiFK457gK2pTnkQ+cnl4nYofVMJKLzTaOoHQzIf
KIefK4teye21XKojXww0LfaHyzrJnA4UPgM1JEBKnhGGJz8yc2g2k/RBMmbyLq2tQ6xZh2aVk7i0
stSPJrgE7KmrAouSmb5ey/a0TS3tk2bE5leqTmJv1En8oMsAap2K6npgDmKlN7tUrQNtoP0RJjYW
IP+O4dXk5d6pz5Pwc9LK5YOZmD8VLIdd5EMS3Ayi5DHn/c7wAa/qkzb6FEOjpLsXA+66tz/D0udG
Z8MilualocN6+RWauhhNC5umk26EOUKj5VugKC9Nbv+8Pc7i5wb4AN+f/h953mxf5Tr34aDj+RqZ
d5MKK//CqiYXr/Cj3TSWN74Uu5m6Zma4cFfwevzfsLNdBgGoy+2gsU+anPz0RPpq+uN91KTYyMkl
ZqX106RyiCpFuHKOlu4KWnEgmlCiA/w2S8SciiKhiCP7xNY+hE55sLX8hChM5WJPvru9uH/om7Nb
F5CdCbKDzBnI2ewJU+yaMzNmzLKMxXMQlcVpDNT6Lc6r4MdQ68qzmTf9MTcjY1fhry02VSm0x6yH
WNJYfb2Vayu4L7102Ak1F24vcdEUtS3dd2ZR3CW4e2/SWgTbtjPAveFOsJUyNT2MwvM3OY7oLsm7
+VgUQ7utUlgdSWasgeCvdyrtCeBpgNQg5RGAXe5Uuqcx86+dk9yM6ImWnrKR5Ix6dl6uWews3Q60
3CfvNJmcdt5lisyaJipF/VNuIgeZeP6PXO+fUZT+Whj+3jOsAybsK/iU6+lNPGU6WpOJGBfT7CDK
MtGkRs/n1IZYILdp+KX1nXFHA6pYeVWWdiYYV4SsSal4XmYnkcOAPjfy8CdPH+4LWXmvEupwjiQf
4Sev7MzFsejvcAgUAN/zzlKUSbWqhbZ1ClpMqutMfvVG8w5cr46mD8rGt8/B0hpqf5x/J6WKq/B8
bGH5gOcisoqN2NXLAMdhv6T4q4z9Sva7EJjiOEcHggI9z8d8iwBfcEY4UxzvUjqKMnhvhfbj9mwW
147PROg2vcXzGyRHybXJRocdUWWvcea/xWqApZs/JIBoxZogxh88yfwOIaWFmkVDjFhlti261FBz
J0m4oAM1SQ4K0IazExvhHXqKyneQS+b3QnK6X4UmVw9oGFQPYaBaT7033d1RmRwK4Y3PoVH3277V
pI2eJvo9oIRhhVK5lAo7NH/pj05ChjwblxeBjWJ16BTCOdW9BoHUqIeXXE9ltxuK4YdBneWulYzh
OVAzczNGqfNb7QzyNIH7uJCxZIuHTD+HkhS+obAlkYzC5JB9SfHdUkvq//AMsEUmicqJMXmFYOhM
2nP+4JyyYXQeEuBpj0pnOr8K2wj+bYbKWYHSXvtfA1lCV5xOCLoc1pUOXOLbIL8kgmMbfZajF0aQ
ksYRVVJAG8+eVlVbpMy6rayn6WdgTfKxRT9/Sy8Kk/ggCR7jQkR7zIzbbVrmwZ3R5OaxRQVrl+sW
2bzam1tpiLRdT90g1pTE7boh3SStvWbIvtQkZiZ038FAgB2/vhFDPWq1jpm07UMTltFmGIv7QWuf
KyN4Lp34nyBVCpdrZwfq4FuJR/rtA7h0nXz8AbNyAnquqAu3snNqB57ssMcrERiIdwjKpvgP9+Qk
ZYq8KFoFV4dvMNRUsj3HodSI3VEmh+GW72C9Z9IIL7Q0/gOOfUKW/690wHT3fAi+O8rgsu3DBw8U
+zHRxje05zcdLumNLH2/vYrXQrXTjvwwt9lYk2rlgFi9d0oy3SdcUBrpTlIC+7Xtgt96rQebPHf6
J2GK5N7Ile5FC5LuH4rz+tZDk2XTIZh/b2p12m3SIPQe8ipOv9z+jQspOXreYCbhGU8qofNgLfIr
Y/B97yRCjPxazJfuFMszwWqaAtvSqKyUTddX+srSLA5LRvknp8Q9ZXbl5nqnxPQpnJPa+t6+ydPo
Wck9aJyNSB5jTXzzOlzeb0916eEySKzgi8PEvdLuNijohBqKZaes9Po92KbYRSFS7G+PsjSzqbMF
T4hrCAGQy/01WqrHxawySl+6Tf3DVEpsKPeddE7SNauXxdTi42CzcyrhAEBvRUdlKT95fvrQ8lJZ
1jZp7lPlLe0+1ZBslHRYIV0t3Q7gs6gcTfoG3PGXU4R1Sau2grYWD+P3IvJful5+i5V4DZyztJTg
czS2B6i0KzQqb0pRielCb/TiMWy858bGz9Jp9MzVgybdVFa98oYs3rwfh5yd2E6DImHRfj0lfqBt
gDI+2JEByUtxjag+jpJzVpzim5Nnn9rBOWtpuRbILQXg1OKmrsJElJpjX1MrMjLRBRI2WcX7mHvH
2qif82JPCD1s0AH5hovZf7iBQa1MNyKd66uqdQI5oKijUTo5475UKjQxctfKouPYrUE1p9WbB1q8
aJPiB8HLVaQfDJzLZkBRkBS4pl9vSE+V8yLXYmVGSxuUQhxdA6qa7NBZnAS831E7y/fPYW1aLo6s
3c4y23wTSOMaW295KPCZ2GijtTQPycyQGksnYulkRhAcAJrZ95ZIk2OX6fLKzbI4FCU45FnAnl/p
NIxR3XZF6Xgn0wqC1wZTuoOmxeFZCTv1cPsSW6od0KOHQjrlSleFWhEkVWtLqXSCf0vrNI8daVcn
EeiGPM2P8LHbPZM03kHHj3etHI8r4y9NlSOAnBCq8hPt+/KG8X1nqIga/TP1qGEvinCYEnPjzkQV
cuVVWNqTH4ayZizqVh+spG88/9xHLWS99llLjZ+S0m4qVF5vr+riUJPzGlA1OqvzAqOBDJdZCMU/
J3K2KyrrSemkgxyb91Jgrgy19NbROUXVgv72dJdcLmDje6okCskHauK1m8zw/y3MNWWtpenQPKAv
OWnwE8BdjmFbUhuMmuHDH/KlYz9WYh8bqnhN7OpHlcn5yp5YvJspsFMAoSCsXtWEQWqWpZdbbAo9
QFqrrH9WNmUbkGnkGFUm9lAGNbdovR9xIzd3Yxi3ri0Zxdqru3RF8w15/Zg28qizecdN0qjVxLeE
KfE42Pm7Y3bfy6L+txDjTgjzTdTiP5RIHHAGE8UT7uX8PPQdToCpHvjnVIuww8Ro6FU1zRaYqrG2
Sa+PPuV9jvz/l7maF9QsMaidAKF6rjvzfsxlN8+yr/E43JdWsA11+WvYKN0m09YcFP5ffvbxdSCv
xeyLp34yscDGfbausBLSUKU0/SIcSz1aSkoU0+s5RNNMfsT/o/4cRPGwtWOnfTbNMtpCtrIPZdtY
uy7weKGHbHQjUTd4/iiYlTa++TDmg/Kk2pgv1U7k7WRR1AfN61uU5qL2NzG1eqdg2bgfuU0/twpO
oJvc8qLPcIPTjYl03M4pfcQ7DOEcotg5tCIAnQORQof8qkVhiLeUvleTId5aiezf1YlWgI2wadQH
6DEMstq5OoyOTRKNiM+JFqZZXQ2HsRztR2+Q4oNqd+Exi9v0sfDDzC31ZjzmlYe6WGygxljDbWZU
rFHCWk/OfBv/MawkqkhdIzkbH/r03kw7bVemTkc2GI87kmz5za8d7y6yjMBtkry9b4c+3Emdlz0M
0tA8pHWcnorAFPdeo6cbUfnRQwHDHPfyPNlmUjZu8q6SNmrfVU+6p4udbgbJnTOGn0oHxogsS9o+
SS2SBZp6u6AZs70OGGAzatBatCYctxzU8tGv8YlJfJliRYJocZTIyTb3Rg+zmAGCC1fuXvHVbB/a
SLg4cDm32GI2T4rtS3eNogUQVpT2MPIp97o3VIeycSy3kyT7GNfmuJXL2N6GTZ1vstxwNk1USI8+
4qr7ITXLfdzZ1ibNY2kTppHngiKxjpo3jofUMeieadVobjQ5at2hQCgx1Ap8bcCk3N++9Oc3sU5i
Ra2R9JbteM2bVvKS4iZe6NC3Uv+T7OXde+u02VrGPj+20+GBLUKoTBUQouX0on5IaycICYNE1ksn
yjt96E5WGxubrkaEpByHcylH7zz2X0Mz/VtH8T8jA/tQgKggizAPtkBhIF/Pln/pq+Y+8IL3Xuv+
QZKn+suaxJ9xpnCOsASq7zxljIswIFWN7ZfA2ah4rMCGWYsFrroJf8agn8CHgmlxJZwhxrrj9JjW
S1veNbUnPZl+VDwYfsPepYqG9nQXuqHiOTu0/7hTONrPdZ7J50SP5TsntZo302uc70MYD19K3Wmn
m2ls4EiJ/t0vVVgrODvc82hYzxnI012NcGy6Kc1A2mDXZD23WiujkQnPLvNz/OZb9P5u78f5qz2f
4vS6fdgoppf7/Bq7O5UNstC+JRdu2whv20tFt0X9728zqmk8C0weQIap6z+H7gqj1msfBakXrw53
mi7eBNEiluZ7Rn1JC3WPWM7BDut/DNk/xu3fQtf/DM/nhPU+hSlz/2Or8/0G+07rL3bN9C7N3y1a
JfjKIHwySUVdrmjrB6LXo9J8CVX51ONOvlHb7pNtp++S7+qtssbMmQfHf6bEIYAeRXdP0WfvpJ75
md3rZX3K20ChgdhKd3guaiTG/hoZi+7S9OuvZoc3AK6fOmX/+atMeROFFYBep7broFbIFOholjbK
D6np/BZpSDl8bsoi2VqSiSFRVdQ/ncIr7mnaS09y3hQuhXztMSEBg8uV1p/iwVQfyhAvBXWU1Ge9
DH+0fvSee0r75HDGN0IfnCdNztrMlRx109b4RypxXx7iKGfAOu23dVEXG6VqFGCstei/eJUlPTS6
InbAttUtpF/Z2OS+/guEIv9L6qQuxrHhrpRy5YtMtltuPVqXn/+HpfNYbhxptvATIQLebGHoRHlR
UvcGIXX3ACh4U3BPf7/SfxczaokkCFRlpT15UuRFeQVya51aexuOs64tpyoPtgRaCP0y88bQ8jY3
gdetv9tGgQ3t/eLQbVr1AM3rdNPLrbpCiz8fU9OAqqIqm7N01xHkUF7HTV+kSeNpXdS5eXZgdtPW
MBGyyvBB2izGIJkPWce0qHWcFAkxY0wONEgWBAfO1wYD0tnDn7hCelUfK2cQj1lXFlHbQte7WyJL
YJIVSdHXIswz2SsSZSPRexiFy1lMUSZ0naTxtDxq+x7jUSeQwlrXjQbH2ALFFHYbYwYsWC3OU1AC
+JZOQrggXuotqGPM4xDXzUxKPDOL5yyz7Is39sYjIyKcy7A4c2htZIPnPe2OrpowOq1FFTuD74Y5
WYz7Ql/qq0h7I8waa4jTrCwOezZuL6RMxRkAzcYN9+tprE039NLMT7JlC2KAyl7Y9Mt+St29jhy/
HaNmbdo3V8zbUTqNk1hbVlaxVgOUjXc7rb9GoUUlKrTulmiYYme7dpIJHeVsnI2usl+FmNaDVslP
w8zNXyUIg6ghfwNLeG9F4z76ByHqeWVU5Zyf684zEZ5i+5R0kzORgcToMW2YIZ3qTvXdtw6D/4Yp
hfun8Sycjn17lFW3HVJzWJ7W2V4OubE5TDqlM+htp+j4W5eafXMaq9uTAg9jftVHkZ1kadhsJIcr
sZxVp41cptZL1UFxODkQXbkiWyJIM5ivx2QxtsHuDw2T946uqN1TNyOXY2XbIqR+ylTteidhpI8m
ZEFQFYWyEeKzDkqbSYwZmWa7KfSzWPbiuApTi9IxGI/p3G1tbI9b+9bU5DJDg+ltca0HsIAH6Rpa
QE8v7cDJhZVojD09q+4G0R8bt0R48jhdiivRUChm2FMgTFj7NpyA6NW0hNdDBynfeLA7qGLg5vOP
+dZRSn+umUS4HoygujQaTjtjy9QLq3HG5rq5d57T57L8trJ3fl+3v/bqISdeSMn20Df4mv0Sz6lI
tO2LK5nOmTRlyFs99nOGbK/Sifqmgyj70CJRyCvN/DAZf+v8M9P+UOZ10uZQloeGsRteQZ37Vpff
gKoS+CsifbfDWWsP0rjV7s2hw92Yf9m9FxmdnnRdk7j0BvL+aW4v1Sjug9q5zv4fGB2izAY7Px24
p8B6NMs2CoqbaT8b9Wm3zNihw2HPv1Nphdnm4v6+T8HXUoowQGfXlOsgl4oni7E6Nfl2/i6NL2uG
05hEmR0wc7kCGj3SJn7I0rulN9pw6LK4omKSwtWUdmXSCA1HGV6LLCNX8myk0NV4Bx6/EBv+UnUc
xvUODzHcmIlnrHWYtlsM3jZsByPZ+4r/Do4vkjI1WV9LuzYUHEz3sphjZPBxN2NWSikPUEk3YQnr
fWqKI0JwcgjLIyaNvRrGpD9lorjvsqYNdWeTSTr5ZpiiKcOA7EeY0l7JTK3HmsGAzB2wQ1rUdRyf
4TqX3UNvGfcj7eFVGvzVvT4c0krE/Tp2oRdoD4wsoEm/6k6FKe+xSqeWBza04ba0dZIvxge0E9fC
HGH2XoIXhgAnJewsHeMzCRiqh54xBLPhvNLj1oS0nzxos8VoIsLEtIh0S15trY/djomY9ngXbN4f
BgweDEfGMFmRf2VUJGtgedqbt9SxaWV/rM4+6mI7M+ciJBoFbT5lj8OUXf29edB7NKFRPDXcAuf2
d1q6r6VrRGBIks0YD71tHrb+EHC3jvVdQiGbzuUNLrPQ8YdEAor0gnMvTwiUnrfXic5rB1q6WXvm
L+xpO01EaSxRr58KQwul+0Eite5f+JjeZYmw5KFb8gPSZ+4f0vib6lerzkOnb1GhLnRsJwYUrtvj
5qwJ4JeYsP9ECj5E3UTrxiHQxdn1v5x1eWg52DQ6J3k5Hdp2C71siw3nPBRuNA2QoVX1keGg4e4b
h8b9u8j3EeGy8uzYbB57CVRGTNDWblE23wzjnqM4+CKupyVqFuviQGuzMzKypgrHXSlhZZyCklFR
ftOhFSrRh2Uq9Gb/KDs6qKTufCrFYy3uI6tB7u7nu23R3QztaFt9tMoi8urtEOjzk1d7NEYuSWG8
SC2LN17yt/q35iwRDeMRaqax1pjrlLAyoCks8xdmOOYYi2Y6GbbiC3vWl3+lPkT5OCQ8nz3b8cZI
1P0ZvcYisRiTL09ih2fV7vfIZ1eHEl1dGQ2oc4g0NgJRrKF6S6yIMyu4+McdrgR0Rt1kISzxOiG8
uw6hMxADD9Yvp9fhMgKtxNvmcQt75tFkdBtoOSLjXK3pb+enJ0RBd6aj24gZNvv0HcXqo1Am/UES
OIcl+CD2uRHBL69blDSNJHHmpj+NFaYlNw9DsQQhWqXV7Lipp/OIu8GvZiD+atK4jOyU3f1jzzCa
B9PHyQDWEguLWgRX2asOyP922ERLpO0baWik3UHpSV3bgitfDZtNbG3jM3pXc8xw1KdnXR8TMdMI
CUsz0ST0mGbC4O6jEj0lDdr2rR6aEni4Sedl372rl7ZHjkvtz1XII6arftqn7ASSJ2J3NH5gMeQ0
Jsi71L2oHrdoXL5phL04jCXLWeZWfhLXRU2ejaQ2fk5MYzaxk6oZ3fKkhrHz4WbQiMbkaQF3yCXT
xUdQnTDVzrWTMYeeE4k8qR+u95pS2eNuxCyV4p+07Da07tGamf5bf9hOGg7cArMtYMBg4HmuZIrZ
P9FqMHCKpIRlP3Q6jqd7G/2PbhRhlWrhsv1tp/NqWyFWhvgWeToOPPWeXj1QkaDOTmzP4m2MZLPD
PL3jN/W0KG/NeuQXCPhDz38bOJG5cJ65xFC8B9uzrd+55e9yuWPqFRCWO03g9CiUWyfiEd+zC8CD
0F6vbM+M3CFj2B7evGYEiP4fJA0MekxnOYujDNF3u7xVnJneXZloLx+VtdmRc7Uq3AdrxD2xpPx7
44n5wM+SNM1nvsdK9zH3TVlTTiC1joPlnBm+dGAhOf6rp3HmH/fscymOYKrvZfrs9X+hAg7t/YPI
vzOE2i6t+ZyNL24ysKu4zuzYNy9Fu/7YRb69QctWxrueF6chMGPet2vpadv1sKMlVunPtmRMcPlP
+SfrlngcHX8dwz77yKoP33pUN0ZBOhQ8p5LHOititbKg75KZ4XjcLS2wMeyMpfGOIjqbq35wGUVg
OctZM4HwlgePQ81BCDRxmMGZIgR1865UIn+sbD8c5n8Ma470XHucSy5rpSfWrmre+b/KNAblP2Zq
IoLGWaP1Rr2u9EQLw20pmZJ1zZwt2nAxptX93HcgvOa9KdxnfIDcw5U/aSILQYW9cC9Zqd8TzD3w
vGWx04/lvMmsPW2gH+qedvLi5DkNDPVcfwPeWDfWfYuPxidbwVxhxrTYkAHheLD2OzkR7JHln1L9
1cDpW4s35f9Z1fDLafNLu51z7dBYh6DOYOMgPjQysM05b7/WXjxv46O2bBFCph7FsqVaJaUDkI2U
xXL74Dq13bGV1pdEIDkn6tyVDxwu/qFUxNj7L0peDXY1d9bQttY7REKdY3ivg1pH1ZVKDGf2TJnD
wjSjtIKkerOeg8qPg1ZvQl7fy/IJE5rb0/8UgRvEefk3Lf+5mlLzPD8atcaNdL9pj0hSzYO8yzwo
Q4eaYY0RYuXrcqlV/2f31qPf3O2p89buWcLLyk/gQX88W+fAcxrOs7oXWZdvyBAMF0fcgNm0YjvY
lAvpQZk6MUq+dcR5Hb7lSsadY9GLqLGPxv6u1lSdVi5FO1JYDuWDOo4oMYZoI7/Q0q/J7h2UIw6N
849CVJ5lo7vXwoJbAghp5oPhnxQwgf//HHnruwN0wTVT1BNtealmxh6fIlt06KvxpmWvPz4V3rVo
lJO9yve1MpQko7RBzR/2kVS3EnpOEhysFhvCb3pLsMhPN63u1VqyG+q3zqqUaMFv+p9y+/5/nfgx
Eb4wdThUT6jCCx+DzPJl+Aa86ms/bu2wdtiK0fnu7BZCOZmMjJ6ceu8AFxfkZm3IxsGkylB08eYy
4BvOs8eZmXnsEQ4idpwkNDfKwVC7kE9yDo15elr8kvTcemfMNHF4N/hkDc4y3658nb5lVuUuH3hh
nog8ivG3u6YHIvXjGsgQo4zw8n+1i32uoYLH9nfl9Uem+F2U0g5w1me8UVRzOPqNknUTXi2lk5E9
figR5nSqM82qZqaeTIC71JaQq1eu6l7Z/7hvRtZeGNTxbhXXKpMPwi1fKgI2zpaPJUFZs/rb8I38
clZ4P+uWzROEb88l9rPvDpyds+4oH2/Gwe+n4jQWH0oCUZgWXM6NKL49Z0COaoaNvCzVfuEarRb8
4YdXmN/mWl/zyTmyFoPTvKF9Pnil0GuAp/KVf86pn0zZHBlNfvp/i1JU29e+lj8ittW3bupf+q0G
fUffUaNMBiug7AcacsqMGEHHbCgJNOb9Lhhjde7bJ95EJr8ffvM2bIFLKqgM/hqdUr94Xs6dsmm2
987i8nhYaK22Eq4vCu0qjJcmNU6B/mer9nC3Rzwen4c8mPpdAPIbieaoczzT9tvVPzGwKBSOvZIk
XMA7NZhALcAkj8owwN5sM76AN0AhqoQz1btYHeVe+df8ectpljNu/IKuVG4Tf5vR6jxJutmfG45t
m9v4BOcsWO7d0UkUN3OQ/+Napbwok5kS5jhnlNpWA2MolYc6o/QmM4t5VvaWS+I2/C+yVqY83b45
m1xAiVW+JagovNZilhE/UtSeV/7m8WhA2FENY5WHy6Le3i6/2t1SPhSf8Iff/i6pv/xTBo8E/0/c
yFcpJcOzKH/dc3cVjvI1fJqvRLUyDkPtCR2jYT7f6vFVOUA83WTHpl8d543iFt4XPg7POO1lVJFK
2NJX2/DV7qrvUquGr4ca0B9cXHTSXgshuXLiAneKlPZQcsoekaz/kmsXEXAXhkn2ATXNYXHu+LzS
G1ItE1rUhjSev+blEE4yI7xyowJPfLJWxqrmByUuyn4z5DknPvZqpWx4DgXZ4ilZj37CIWqHIz4I
EqEUKLC+sCFwFouRzIsIlc+rpI9FVc/A3XOKN/ON5VHxWUvVVt0bi6RcP6e7KIPX+5naPyWeaCW8
toalYSSX8g529J/aW/I5ykBxaBa4EznfaFrW04R4Srb3el5HFkmG/4mE2nyJD8G3ZwGj6TDjk1Mc
zfJtmm4LCgpmyyP3xUJ3enHoCcuVIGNguK+SFXTb/VwYPUGLHdUQJ3IDPL3acT7CbeitfuHzchQR
B4kpJdcpF8QORiQ3Er57grn/38YJ3AsuOpbZEyvPzggb3+rH2ih3lk+TWz1yLCyLAq/1vdpHaeeR
elxAQeU+KElni3mHCpIrxwrz4Ht12rtqfvHm+Vys5p9yfhCi+7Hg0sGb6w3jyv40+3Rjdu6LFC8+
dpK++XjpCeWet7TCJ5cXfwYPTcGS1FPmiN/4NhwA5fTQ43pUq8JzC2gPVSzpFIyCXyUs/pp3T5xz
UE+t94Tz68FZnMQt3AceD1mx9g9iAKgt3Q98Nhx2x39bzOrAgiknkS9cHZJz+es+4+v/IAJZEB31
z2qwSG1aM60tuC9cDVeb2jEKig8ZWp0gzzl8wPgPXteFSoEpj5SV0FycGMIfPs6FNUksXXUhN8OZ
tOc/6+o+KHnDa0Ifpk4K0sQ7YtOAhSsXXikkTR3a9aBOuDovKW1YKtZ1yt/QJ6llIi8fQhjBAGb/
P5toKjXkvQo+lJPAElfzg9LuLu9S18gRGw6BuzZ/59k9lK11BhH2IgqLrNIzosYVaWjdI7cT70pg
UbzmHMQeNt40Bzzz9Sc7x/FXd8N31HKPpyl4HOxXPf1ec5Gok0rTwSEb+vuM2F5lNlii/xcxkoUR
c49CpdhVasP3bipGHXy8gumK4putUc3+7cinkeF70UiesQAqcGoKKGVsHX37I3jWo008irJjDq3S
2OzknJdnlZFUH/ZkHqqzAZ2F+vpVS7+Vk9aOwM5b8tgQiMl3tljx5onpVf1YShNgUenerOGxx6sa
13PnZsqPms1nlwrijNvW+KHSe2m7q+zCtvRHh1ojF1ISwTarx12t+oUohETQK8LGNqzmelOWsNua
uCizhDup4GJoSUHoEAfKMiWl5F8m0BKhRCnAXihC9STEWe3wlZt+JGfrpPL4SrYkSoxvrPbhiJVl
VN9fAMRRq/Sgl0UihRCSMMfw8PbIQW5FrbS3S4rKSasEyvW3Iitgk5yKb0dz/rDzrmqrImpD6rzG
QS3XodK7eN0dM3ebYQ6dxj2lgUnu9e/Yandp6r5tJcG6e9NS48oueCn4RKCQzWqgb4dru5rRjFc2
Dttb497owwrNun03kCJOwNzeE9np7ZhQgYVmRvun2emZ2S3kd6aL1+RfyitvanEIOAGz1O8hxIyN
/FttLTSbT4S5pyYon5cfT+9pQm1hDZW+SpvPDhXSZv+pBdA4MSqWRDfzcOikQPxk3Yq5OKMF1EoK
LTssFjpco6ec44c0Kx1MRKLORaNj5HX/7OoyVmv/v5CiCHwVHG0Obg/dBqHiIzecNKHyoPwjX7Oj
Edtn4BTke/48pt9T8UHhi1nSKynQYQlTaBv09Wdngny5Kv9wW/twJdtGbBIFYn2qTU2GarCylErh
kJbT7GS20yTL/2SiId9aPG9GF2b9ZwY3XVruZ2DrNLgY4YwK0cgI+Fw6qMmf7tk9WS+lzCUOiWc/
NMChDLO5n3Fypm05TKiJHcdcTZvcHSdRFhwFMO0p2BkQ77SqqECPrdy7JfQ5PyMZu36CFYQAGVYr
EaWk7fTKeyQfkBHnN9u5hCeW7vgpbCbzWJNzDTGG3vA7N4LjQj4V3ZyDGWFNM5JhLQrRW3NgIFUC
HpawexoilYUAG/uTVFCqDAvGIOgQTykaYRHpzCmZzflozOb3z/05eyK3LM48T7nYO56At5UXdXIC
sjxzUCiH0dfHexULVmXcN+ODUo1KVyhlOqZClS7mwDQia9KItcevZVpCNVZCGSz1tIFgnODoswyE
wrWmxauTJVNXh5x2zqVSCAx+8dLijxJXpbiX5Un1dfbZfyROUcrCMi/tDNdRuR613rion+pRkB2D
k4ICVCearLHDzJiKyh1rapKjnIybDakK3wMr0j+l0Aj0/emJ3cLhYJbVZbdpe8pfc5Vo+UlT6P4E
AyYYn8mHJzZfosnJ78aREBNASuR3E4YGftrhZWr6cyfGe2+2IgewD2pXXYXxPiEVvTtEh3VJvTG2
5dvSjs8ecsXONdTxfHNL9hxzUA7GzW2ru7R3YjJ6h1yzDQaTyydDs5UudDMFE2V7a9iayn9rJdRZ
g8IBF/oPB6oOQCkFT5ihGomZUvvRw+tmzsAZVk+KGt2dcmFdlWkQTnspcYdQz3JiHj2TVc9p7oVm
58S0ipHspN1+M5ZQabQmkyplpEsyJQiQ9Z96V+U6l7K4zJwwlQE3ivRX6rhXmL9BabWOWmWUCaUt
crvTKa2Dw1r6/1kYJwv7QiRkUeHfvOapsUxs6H5YQGqU05yHXcB0o7FXkKvVV1kHZRS97KsGCOCZ
zame2580rbIJvuF9lljRFgoLVS6qcNhmHGHHX49q+O1YvFOpUgfaLnMVhrVdyugijIl4LL3tqKxp
6Q1hzqwt5R410rg3xhn4FWj88p9SOn5t363ENWrXU9ONl7LDPyGFlPWXfPb+4+4OpvVtViKicTZB
LzaWf6AX8zJVQ2ygU8wKDcEJMLv86qBflMVSnNOsD2q10d/daj8yDfsBZXhPHaFCaxqr+QhHxtPq
Zhdv+d0WT8yTvN+kdgy4vZF0m11clWpd9TzsR+uizD5ngEQGwAriDidKGa+MnVI1OZ4QIrgLe5/a
9WuXWy9t7j9afhOawr/us0cnWRc5rRYpJ0faNni2IDK8AjVQUOSuIibjRAGbWVLnssT8qAfD0zBP
z5ksL8LgnNZNPPn+f3Pzm9MA22uoIW9Fj6+pU2rysJFZheGmNqI8E9oEcOCJj9HamUsdYGbzy+9O
3946EvMNlYNOW44YO7GNv9v8U51oF43j7/pRpcDsaXpLfWCCaS9BptZJSeKSKVXWhN3PhlhLZawv
NN+341H5Pg1czb6+3YyivwFrz0M14EDgDTZtGk5WTUW8+kUqIPTJs1DSfOrz7bvpXXAC7+rzah9s
FrYhRWg1dRZuWx4VZnZULlcl+gfh2SdTl0d3x5MoLfkwenhYZTUOYWVQqiQDnObdabEo/Pk4Ncoy
weFnOd1BjND4aUGc5cWzhLc1Vt5GWpgn396pkVa3aTPccOsk9A39R4fhznucLd/IP0QwZwps+C0N
Ly4z/QwwK15r62HBzXLhk1jxdG2z+G8R7jFHkUkC06L86/dlonf1HaR/Dz1bX42UAyDmVmZpATKY
FwEgw/IxpQosEV2DykZjwL9NC/x5sua456TFPnlIi9i3qez7XTRUp9fcxihQCuic/VKwvPR2nNO9
Oqvvzcs8yVxwjIN5rrrhYEzaQ77up0Y6pI5BE4ZW8Ev1rPnb/gphUovLr5/Gebp17vC33AL86QZT
SFFAwM5V5/KsMV5H1kHCgPSv3hq8eMwHWmh67w2SBcAh5c0TlF23+lLTosSeJTtjdasO/VPV+wtj
g87KyaF/GRPElMbBYlpK1fV/M+GYoU1LbdgvRrguLgfPmS8uXZZKeQGDjx0sO4NCuMk88m1m5Qr7
SxnByjG0KNuDq/C3D3OQTw4MNwbMbQHlReXrTI5JabOK2Y8f0fX16Th6fIhZOuBz8I7qwn9oTHGr
0/FJH/2E3XUiMQZcnNLd6gfZXb1Ov4E1RWvtPexdX6KXqiZ0DBzorkbcqaCqcnS/96HvtC/Ca2+1
nB9hwIhK76tZBEPOyDpmGocTK7GA9QvXcv+7VuO5w7n1UHsG1nI3GWY0Ophs/WDuaHE/+BEidTZc
alstrlDn1huuY/Z3teSb5aYX8K3HrKc7rFv6GD18dHwFFJq+x/pjlnvorYQ6aGGo8sAyZZFfCtSM
35yNIQebYYjvKV+OSqYBTX84ZpHYBFJjnR4LX/+Vu8VrvhYPNSUOvXJ+mXn52fnTtVYqAJ+0NFww
Ba7+pgRPm+yDeiNaqTLKNG5mGI/Sq/IMRfMO1XWk7IRHirs2yKyj4iTucGkTiRjdcpD5u6AlBJVO
nnpmMqKj1oVASuI3uVTrAn+604f9Qf0b0ojj3vzM4t2pmnPsZS/pzyU2xzIEGzNc/Z1i9HZD6TeL
/6Y0vUusztP+E9r6DhQJ8Z6jgB1RLpGmJoowbCmkTfc4a/txGcyMmefb0dnGc2FSlyIv4WYaBKEt
6DVA0u3v2p7HS6FVTmyXjRXtVhY82dp4PxK0rnn7pcI4o+v+y+bgs4R0LuMIqkCv8kEgbNndAsLJ
3M3YxvXTYG3ZdO24EEAEDXfEsEgV6GwYxDR1LmPdvA76+iaq4V7k7bHEX2rQ5SBXQCW1N7dy7gT3
vtIzIW3nIALhwzKR/eVuz+qibIWO4+yN6y9Xq+91006UZnWmJdm67HXecwObZj5uEG5o2IBAVpQH
LAiPt6S012tD2Vw3m7t0Ki925lHF1pjG0VPhxdGcXgCZcXpFFnsSuDBO44XT+gJewYymxurJPLlf
QVO9F7V9xW5e8IuSlopub9lnf++OoyMvSlXTwXnIBFUE1fOY0jNHEjcBNklGXQJ8361gjka9DQHD
3q1mOgBIR5OWhmxOcyerY29PCJYpjWtmGE2sgYyn4olfINesDjnmiGEj2/O2plrk2Wt/zxHpLkal
eX9krVl3hkdYtgcr2EC3t35vjKxao9Jxy0/ZNW48amYdU6Iwjiakm7FnLzOlMukepbeskWUwSaEs
oYvT89kO2WQK0G613PXW5Md2sw+sBvOTtdkLqK0ql7poaH8kJJGu1d/XoAojs7NvQdbo1OjSf4Le
7H0Z5S99GKr7ylnlnV/ny3MKNOZkN/VwWQEyXuEdottiIhPluvQRaEKssSF1araD1URZOafgLuBQ
7GkYvi675wPrLhZeqMxEMMYvmYs6S/QlGygPEopHALHbh7IY6ypeN06jnGCHtrwCPx/elnPv6x+d
XoEJhLOxO5pOtwNlnpuiCg3IxpLWWvdrlXOgRZnJRysT3qVfF3HJgfmeh3Ic4mZNK86c7d/ZU4rn
vG21cwqm2f1ykaowd9My6Yvc/hjWfqDm5hTpzW+2+UUHgfnsu1mJH9VoL0Wbe+yI5cZm7axXI13F
2a8aGVfFlt+Qgi6B80qEhVFrpw3vjLy+q8Vu2gkQ2MTLizmlz7nT91d/nenvaHJvJ2Oury/Sb530
MGqgiIAp+d2Lq6+SLJyV3xzwry1BUZFTr8jqh4HotD279k5ewprEE3vRxXM5jeFopOZBH3wPW7o1
F3iv+oeiIjA2mPoa5T6zdIjugtg3tIwWQ8chJwguIq0hR1w8KSMPDEKor44VlUtrnu1ZiBeGKc9x
Slz7KRCoCBwUBTWtL5+21jCvY+EFiZZvS7RvhdMBHV/eO8eDidaosgZ8WLCSK1lXJndlI3xf0izN
jXRdsDyVPXyXlVnRx1CbIp6AQ8dSVns86Hn+TD5tfEo9wD0mPSaHjvm010z6/m2bc7pJurpoz8He
1fCjmanxb6Ftkkl9bfdkkBq7q3K7STRhfBZj1T9bXeok3b68l9YEHtHLtcSgfyTJjN0HY0EOSs7A
DYdp7hGdjvKOV7YHZtfUsCZk9vZLGGImJMUxsJycimrQkt/p3eEgvGKI9dXeQwy/82ZtZv5QNei0
igPy1AvTuNROvsZMNKxeDU4vgwobB1fM7uLG8VbAdKl+sWRGcUaQUS5kAUR2awd6UfTtugd9l1DJ
nu4DV4r7Caa6TzDK6wFGgO9mgizFhbs56mRXxjY7GK3zqh+ZuTJdRr1f7/QdG7Dr7Xwcc1CZlOHN
Aibndqnviy2Yot6nM8fq5ux+HSEGcUoOFfoHWCTNcvG+Z9ZlzCmvdYC4gQb41acPkfttHOCxznaH
unNuE6B5+hYv2eSGg9c5xwGSpQO2XXtZLeYAFTozo2ajz5WvH/A+jbkYDFqO5nomAuurr8625JkZ
fTCAe/MeM0fEIx4e58NS+eI4tXsPp4Wux77c/klTW+I2s8z71K7kiywz5MUCnTmvo/EnxZz/o3qR
Hbpg6C46pN+hzwiD2JiLm54Ht7LnFLs1UzdE5yZeXsn7buu6wwztEjFSz7mz/S2a03wG+7r3RGXk
TvomY+ri2FDOcRrzPl/WIk5HWplKVzoQLrIGu4mHNmVIONNoiD6G2r8ajqySfu/8O6tKJyq8k43R
mRUi3RYkWZZgiXetCE4ZpF8n10aW542UqjO1dpQKRgFPSDilXMvl3KIpnKqdYj8lq52NkpM+ueQf
Zk1L9oKwCAi+nrR7oCBMaRMbfd/+5+okY+pqbBgUCLhbb2ofhGwOVrCuXbyZlmRWuQlOdV3GWzv6
d+SFy3BvnIJwbO/vJnOlmOWDfnYJH5O6RxmU/ooyFkYWy3rNztmoUf73g+JQVYDgs8WY4szq8hc6
4faEETyNoqaD/NUxu3O1reC/a7iggIhLh46VZntLYYPHFeG0Zqs4LMJ/bzN3+jQ9V9xQRsDKdAh1
Sic3o6Xn0LQ1gqkH83iqRpNAZxV4Jw1VC8zyGmo+8LacNFrI+J4Jol7dIDVoWu2jpGExSl0C/Rmc
/EU6wxbvnTedcm+aTx6doI/11KA4un0/dS7hPnisLyHM+ZlzD7a6GoK3tKp0PPRMf7UK6Biwu+tx
27o5Fjs2qPD37aNA1f7a8cGAgdpZ3ClA8xLMoFz6fHjKCk1/zoVNcR+zBc2N1eFgDO2/uR+a2K/m
1333g4MwyFekkwNupRyCUJ/aAvY9UGMMp5iTSvo0pA+rFm1VzTwosVrDR+sJEPK2WSYDZfxIcy0T
5yqQ56bNiizMywWATpfTJWBTkmQ4CjnxDTB66vQGPX7z+Cbgursre8t97uqxS+oh86K5q4KXzGiI
ZSr2rsGPvMy5WwEXkhdLq/7ToOEAK2C2D54nurjtPfvcZrOM1xSPWy7WcKAFVR4XEFFXOtrAjKyN
fJmEqydmjcWZ/o+z89qNW9m67hMRYCqG285B6laW5RvClm1msljMfPp/0N/FsVqChP3jHMDbkbnC
WnOOmZnllR72w30kTOrWzki7UjMhNMcsM0LTjx49wpUPld6hve5F8xK1ZbLS6wYpTlTodNels9da
6DlFbtg3DcHcmyZt64M1TTRUp0jbxVE3oizC7bUEezyeEZBTyG/Hclm6XbbTW3ClWRXH9Eit7Lbw
8W6EQMSWfo+ccZD6tCDIRlyTQdldi6lL7z/3Ob1jY9iz8egf48qF0ckK4by5he+cp9gZaPSp47ws
ln527WTeQ0kwiR3lh9AyGEabbvXF0T+0zcA4wPmG9c++5K0bWRK0Ht6dc+27Ecs0LdmmMf1EW/d+
mcqOD37v5k8l7ACiBAgJzyhWwKXHFSLTxrzWKsd6/PyUzI98Shh4YHiy5rbAJL31KWF9adsyzd0z
KCOfqSCJNlgoWna0TY+OvM6obgYmjOTBpR4JP+lO88bsFCZ5tLb8UW1qPmUKjxS8ZWwFq3kNSclr
oDVceM52bN1kq+W5tjZjSR2nieXCyv3sSdWev6e08gN6FfpR8JZfhfx+5GnzTNh4mLFd8S4GxqXM
4mmEpN3wYaFIMf2MyzFQgtfeuO2TWn/+/FZ+ZLaE+KDDJhC2CeTn7Z0sScga01Fvb1I1et+lVZZ7
LY8t+vdVes4Hgta4rd5i6Ir+JZ+K6AtL6YcP8n+H//vm/2Phq7ps7Lqk9c8468JF1o9HLE2IhGim
2vGDlX5FknxnYeVLQiePyYk9+0xqenu5xuBxcWRS37RNm171VsTGJVTuFyAGY37/Lp1mOARdzN+G
bbxL6sROFsZW2AbnSEcVTO0oY5qW6V3htwhmTz1VUJLoZu0h/fnPH+jHV/i/Q8+//88dLWwnHcPM
am9ymoxwZbzvRmV8xR/66C0lPcyFrQhYEZrj24OEbWmS28dBWKw/aCUO5zS9Sy3tFbfaF+y1DyyC
OPGovDkOnAniRt8eimTD0jeY0c4Ra8DKld/1sd1O8fSVuXOGY1w8Mo7j2ebMQgAEceE6HkpnCjxr
DjVEEECwHA0sm7qaXy9J/UWVaz4wzSeLYapOCqHX5w/tg/sJpBJytc26hRCai/vpiSBR+PzCm7rY
liOr5jG7TarhoaR78N+PZMDg1MnGYoi5RNlhH2M3nE7hTTYaS6R3R4UgJE7wRFBo/PxQH43SkKMg
yQg4CAAxL8aWohkH2ddmCPlYRs3CLScWjhM1dFP6DoZ8AmkKPGFrLcNgpTB5rX3JUkQPXG1tsUtb
pqZRo2z16m9S79tlkxIXUbS5tWtztziyb6rPWZxUa7+cqC0qeg3FoKUYNPEp11Q50TL02Np08RX3
+KOX8p8r8y9IK6xsuXCz1v6DFfejV8LixQcg4cxpJ/Os/M93PKV94VZ6E2G8ob+S2VdKD8621p0t
s/riQX0wCPMZ/+9QF0NGHgZOO9O3zshOFpk7rIKgWAt/ls8hWfj8pTA+unWWTsYI1nTbcS+BgKUd
R64SNdfl/Irzaj0lFKybzQSwXY97ZDWzjozGnYGqLEdHNCL0EwGSuOgrzoA988suP/l/T+Xium2K
V5VXT97ZC0R264xxNns0tWXeJSh7cJLjr5nCraeoAYZBUaMdQAgLCRLZp6/DuqbUt4Dwoq1V5wTX
NnJe1Cwhhly/NHDWmiyuYSctZWD2SMNplXQi9JeuSMgblZJdH3bGY5i24U4UkdhotjJvlT14P4Oq
wI5i+nBqA2dc+UnPgjkm7sevVLWSCXXtaizdtZrKclPWdr+s0hIHSYaZ7/Pn9cF04ls8KchTrEne
Mw1zgr7M3nLPSqpqUaDycaqvaOUfrEF8chjw1dM+wWF/MfTWiWjGEj7ruSq2vWR/L6vtJAsEITud
yv7Y5ccp9FafX9hHi+o3R71YVCc1lSWKSeJsYmbeNx0dFIyXBTJ4BESVTgqCdPVkFeGU3xdBxQbB
yGk4fn4WH316BIQK2wbxRZ3iYoiULfHHElb4TVeS1KR1jzS31yI3vzVdElEZ139+fryPViaEMJis
ml0m7neo8Fxry6D2jORGs0NU57ktIswX0ts2hhquawVJUOEHdpvUW0aqRypMMO7K6YCffHEmH024
Pgl8c+YaI8FlEl+U6rnMaiHOAZJ6VMZS3iU91YB2VdEcosVIL1GHBJB9ceCPBiBs+kSBcmydetPF
wOoXg8kUGN6EhR/SgWyCNXCZ5jFJDMzCn1/kX1bJ2yEGjoKH3fAvy5Xl+tuD0Rrt06Id/tr74vxX
jKUBuQZpGxj71X6+QKgZa8Y/6tEHhwayrTV7RbsZa0gbvCLEat141ZS3SFa5R/xBOLRbGrN0YfT1
5yf7fsaZz9WdwQmueA9etoMkzPV2SG68cjz3fbE3XTZKTnVUtn/3+aHejyqGziqEd9DwTajIF5Ob
bZSEaqbUp/FTNQvRe3P2bPHFkk68H1fMGdfhsKOfub2Xb5he+IZShhOcrTL11hWag2UcNdnBc1sc
SGHQLLue0dUpopYOoDeZOyjkIZUJxLVZNUuhc885FXlvb8O+8pZm+VL3Dw7iLcpf9rGRdrdxW5ru
zmhN6ypNFWU45dP1K4lZ6bwaAISX0KUw7QKJA34XNbb2cqx1ue3N2N5peoLORxqrvG/V0uvr5Mrt
6mslvOA18orXMkBSFeOMvWIP7lMurNJNm3dLW3vSvBB7ZosSR9cEE6aOKi22umTNnOYvpYXmOHcn
lLW6jY7c9dVLFFaEo1GPdBBgynKVSpy3//WxAl2E784XzQqZoLq3bzsddQqQkTOdbTHYtOkoyJBR
9/r5QeZx+c0n5ZK7wGxg+SaRXvzH24Nkle47Na2bc1wY8hAXZfmsRhQbkFnS68bv1LaPlLMoZep/
8TW/nzLmQxuAgWbGJBWRi+srAz1tPEvJM5E5bH16EE8esF1a77MP6tDr0yqiHzSU5ReboHffi0tk
FAtp9AckPNiXgWml8tukrAt5VlZNj06G5Som+vaLAYD91MW9Fdw73SewlCQ4Zv3LeztQkyhVRfef
ULMQUaaxRR36O2+MJQveO1PBDG1Zqw+lubXi+jHtyl+O6mnikKQC8n4NDGLlxp6G7cDxl07XfUsE
/1ClqXaVu91Bd0d1dHKJ3avTMPckwdEZQmcRp9N1JnUQ4MOdPubNOhxqgtjs+jtEDUzzne6tzKLc
QumLueEhwc2zJBgTIwomIY9yGNC0hWlAFGC1Mvr0T5HhoTKr8bvfTcZGpRgkwiAl8qh3cpzVGmVt
BXpJNvCwq0Gv0LfJtU7cJ2wrzrdDRx/DIomsAKd5jUQlbNyVlRin3myvVT/HcopD5oqf6C+NvT1i
Yal9O8L6QMvW0sIHt0t/aZn+0+/sO8ubDmPAujoWa+Gqx9AHztHUHT3kMcUg37eYMVNr00/lmTf7
exEruaiz9KHWa2cZ6smEeazBqdAk7gqlyRY92J428MmT5j6Yg83FmCOg6m6Vie8iTqYtYcHYbTUf
A2521B3tR+LZ6H+LV7cKdgSiXxda94Pe4bToLe9a96aAlnC5RIxyzjJ5gyrqhP7gG8NrvOjz9N4N
hpuKJJdhdHdebB2x+hAXWj3QVTkJL7srxbT0i+IKrgiN/+wYeiEVQsfYejpjUuHhX/IeOsvaW318
L8Lxlbx1wsS8Pd8ankr/MdGmbu0YfryF0jNRhDdR3MsdcVQnzxm2PX3hvHMeZAZCp9BJsdATGqyB
vGq09KV3QSvwgrWrIPFaQHqNQ+OrAf0Wj8NW9Bqt+QSpte+nq9wur9sCt24cqO3nQ9NfPtK/YxPf
D9xU4jscwLDeu3DXjGR734nAvtkBcnjjd5hQ/O61pXJ+WOV34mtRv/jLcp7C82ol7HDWA8yeOFLh
Z3t766tbiFoLQDsb1ZFI7ovVgNyojFFa4O4OiptkiJaFLLlnGvb8BnL71kH8wA96oXaxFm9EUbx6
ysO8ZlEP/6FP07IYb4GZ/MDLuygm64sF1eU0+/ei51oQWCqCNi5HRT5wPQ5dPF+92Hgt/YZGv3JJ
6x0TMg60GoWc/0Ld/IujvhuM/x4WciWrOHBx5mXNxKZnWVRD2l/DsJSw90S+H1vayrShgmNuUME1
igJmkZHNEg0VffOqutx8/sAv5yLOAcXpvJimPAXM8mIuAuJYjHMN8FplfnJbjyq6joQVP+Eu6K66
SYkrlB/loQ2n4unzI18u1uYj28LkNSPbkjrxxVQ0c9aR1DTDtQ0OBXslMUf5KvqKIne5Pbk4irio
c7hZFQ7g73ryZUrwGPVt0db3dtBCm/e2jt9/+/yi5tt1+fkQW0GLwWRXxbN9O7UTB8GolBHYhvCi
Q9fVf83Fu5xJ57cGmxQZunN627vKrA6+3gynKL5PmmzYWqppzyB4voL+Oh9MpKwSyLiZ89r433wa
/1RvgslooTanw7WZp/7dCITmaIxNjAMsg4etlLU0+tDZs/vrEMKbQ7tFhRSees+zDogUmORiRF+B
r1EFyUwR7HsZojPtlKl2tWONMUUKad0hFv+pPK+5dwtN4lP2jPQ4ISl60Ao5rKymG17hygbfrKIp
fmYJLb6g4EAL4EQaGeHJdHaDrD1VRuSvU5auq0ja2iamV41+JsKX63Z0m6e2+6nZCERCu88Oo2hH
DHlMV2GueWoxFMa0oBzM+gAa5HmwoupRNFN94Dzts6W53WoM4nwTtQW+yqapT53vdbsOpXSB+Mgm
YTZzoMvB3nn4/HX66Ov89yFcvE5xXUxxZgY9Cu/xO5qmKztuNPJB3GyJRe53HaXpIs68LwC3H7xh
bx79xf4yhbJOMdnrrmXf/2J//yBGffhi8PvwuyQ6lxeLkgl9jLevV+kUrkuwU3+t6Tbt3uhou9md
NoGac0+oIn98fh8/GOAhZ7NHp1LhGfplaRw4cj3gEOuusdmzZgqotTYLC1mLWuAYIIXw88N9MArM
QYd0G2e2tH45n0ipq9iwqulGr1D+9+QEbmSgY7gEt7j//FAfPKs5HGrei/pAzy/LLxV6sczWZHet
asO7T7QYnEyamF88rQ/Gal8n0IulDMV90714I0pTM8qwgQlYA+U+KwQFG1Qj+S+gOubBl37y+/Or
Mqz34yg0a9LpmJSpHV8W3r2mQX7gRM017S6FtsQCOWajkehvPE0HHOSizQkqJLL1j8nUjmwlFzRF
jpomVp+fybtHybabGgu9a6I/3XfzI8JIhMx6K25yL9KPuR16D2ZsuBsQk9NXiULvhtz5WD7Ov7/d
Pb6Kt99EYSj2umnuXHcyOhPFQU4bPf9EIqkySxca31A9FCMI8c7kPaaB/V/TpATvKqufv9GyBrix
i8dM5SSJqR+b14Pyx5sJ1etGZlry+vktNczLhzsfhtQXqrGWwy77clTzS7y7TSyuOy3q2QKFf/qp
2XaI1U2qzr1J4IljDN0qzPt96ufaqtHYocoez97nZ/Lu4zF1emVovnmv6QNeZrmVPg6VIQuisz/G
T13c3CrP/OKhmhefDqxTttt0/niyhklh4eKeupCWHErB1v3YSH3XoXP56Rt1m+LM0SoEHkZXfRv0
2tqH1ThzyFAOTiLfBcIezpq0cJr4Zj0crTatr5To020+UaGAexBSZsMAdJVJLb3unFidk7BilxI3
0c5iffIqXCJWgMGVxm2a19r283tHROTlY2TlSiCBP3+glH8vhx6EmuzrAq05GYFxn9XaPk6g/00t
clhtxBYABvnkm3KR6M5CE5TeNfjhVRJ8i9v6SP/kDMgMqnXRbkbHOBttB9fSuBFYrogZlob5Q9UI
cjJpXpVFHSOEjFgPY/RonqMIlIhIt3XpvkxM20Oiru2cHHSnO8VTcDeOT3WEcooqoNm3j1GkXm13
XDsdb5tXbvoUqTc479aSd6PI7wuvvKr1YG1JMWMaaqe/Sdq4WM0Ic+qXYmZJIcSsjFsxJhuw1LeG
Co8dJk/Qh2Q974wiXMZce+qAx4S07aTiNjEF1gnOxxigjPzyh3hrlNEIj5xdfxptxzh4bXU06xDi
RGPtXA/UQdRgwfTREqFKnNjueQVGI+2XM912QUhJO9qrwIYJCT6sDbBXPJnwyjFo0d01nnvT/qYn
8bxgX8SeAcJK3HbInINYmzFHgUHekVJHPMCz5SsTpJS5Tr4WeIMDYW0dZxZoYtes13VEmPf4ZPRw
yLQEtxZKbieInwsv3DrxuOGmIhpy1hU3Oe3QpOmYewN550/Noc0NADYIjWyxqzSJ3vFZTNWTNLNd
UJrLiIVZwy3TAeUOXKFhS3pA/n2BlWFU596yMD0iOXOn7zaugEWTGM9N81tqxZ6NyrbJio2wfsnO
6mcMF0GhuI7H5yLAIF9jl8m1RRHVDwpC7OS4Ky/BT8VDiXkNkestNSNdY+6jMqFWPrTHhR84x9jO
92E0wSMLvrcRJv4k7cj4wlpsqk1gRTtdYe4ife4OQc9t3spDmAfXYWYsJ4B9RX7mxi/boF6Z5Xcf
L9bU6I9mmdFsK90/pPJgNi1eKjkTicTCliUrD2GecP7eGBN1kdCxf0WDs9GL5J5yaLhwJG3f0jhg
g92Ms0LYoz5bq62G0U3Uw7nxuoeJ3bY19Ps+EIASxGOUOSfURje+N91pzRy80K09d8Sh1j4KZZ/7
KsA5ob7Z1HF1vYEHQh6b4+JBZgWLK7Fu8IngLDH85uDF1b0RuMvBpH+jEIBw2F7R+ZMnnVVw0sxs
CnksWURrqjiVSf3Hln//RuLVeA7MHe7ejci0vZ+aeGm4EzpW74Uy3e+tCsFPFj4DIZUOlylc0yy8
SdEpdZ1TEGXFbLx7YThF+J/s0v5qIvgGGwwY9UEs3Grc2Kb+y4YfpEzcoiNT48wuGxpjlQU2WlE9
33hzW2gCgGGcBy/cdVZ1nrziITDcq0SLTtIYEchi0NQjYJwjb0VoLNFFLfEu4Lvm36hJ8audWwSF
QLLrB+lBp+FmEEJyLvmLngFHkxG7VfGyqbpFS9HNwYkfNMZf5AI3dRVKeD/u3pPuFSpe5J8CgSIb
wqrjI4wOsVuvq8zZFTZOjghkuRpOZhuJpRWZ3+avXre0nWswB7ZYI9vvYpaVO9d9Em9FaTlbm3oi
gI7hXgXJrtAccHzOU9OBTKyqx5ZdN13dHJmyB09CSX2lK/PFQVmbyHFdRgExPMi0/Xls06j/trTQ
hkoiOZc17l+BkHtIW3SujrNNoxYfuS9+loUBVoG2tmMdWkD9A+az3CRqoQ2XkwMGXnOvwgwlkpOh
RxuG5OT4Cj77sHSauF2lmQ6CKJH6oguMm6CZlqLA6VWb4scET0DHywOQlmqeXbPCsX35y/HrahWK
EqXzWH2LXESK8ziV18lOlMk6C6sjCw2YGfjyPH3PSgUwXC73jVT7ukHfaeUFC/1cXuWq20/MoFQK
44kBtvqRFRHfd6r9DlP/B/2Jb/VQ/oRDc6Na/bGSzrkxER/7JeV/oUGM0GwM7L1NwzuaxocQI9+i
E2M3P3KWo71Ij74+aUsfIONhcPse3VKRl8dOCGeLiZYvbnDyGh9L4MDU4eNthG096IklVnpZJIyW
vPoMOo3cEO3RrjQqcLXt3YclgL5I86ZviaFQ0I++5aULWv46lanGy/+UZZUdSeqIH+wYlmkrcA/p
tQxRs7qSeGNdgCjgxVBYcbrkkXmtXTe9kDCxA++YUp294hDdyrSEuhIKhpILAkFROdeHcGs0evVk
Z1Vy7WratJpA9B16CrmPTlr3v0ryU41FLNL0wJ4jQIWcD+y1C+x3APkgCZeYYDIxtT/QKw07zbaG
jdW14zEKIN2A8gKrOgxQdpoofZg6k8TMMRwi6GrlY6+wrqe1TVk51v7og2tSoTI0g+BR3Zmtts54
N0S6dxxjywfKqbu7pAuxpXfCRszaVvIYDQyavSyrZzTO8q5cJ1Wgb5MOFbenpvyV+k2Mp8/Y+ryM
fYzVa0iP+GhOMElpWlXjPctXEKdlTLCk32/GWp4G07/pi2TJJ3aQlXnsDPgx5IOuRtPeNqI+pX79
W3N7JNk6VhnDMP9Ir32qfZichUlEpG5EB+XYP9F/MQ0ZdH4G70+R0Ihhzk2LBIxttncMddvOrF0k
7MtqTo71nFVQ2D8oJBLi7N9rIZwSFFdYlpEgxXmH6RPoEdD/vakwGjTZXSZLb6258c/Ggo0VJe2L
PQBjiXP0t2M/ndvZBUaEx10cR1B7UvUd+QTc5fJckuSyKK0eCxrNyUXrw0kvka81UbydJpJDsNU/
pb5zyJgrx65fDgocFDrBfR4NR9qCKwWpgVis8Kbo5A1Xu+uxfGtmfRNOwaPhTs6x1ny451O8M8JS
AykdPKjWwybRZBmiHV1bGdJjnTYX4Iv1WMiN1lId6mtdu/IhuDeDcVXF5i2WskXK4MKcsB5CG7gs
C9B5nh9ye4lJbN1Uap2z/c7lAOKpdKla29ukgdkjIb+O2rbuy81kjRkydqhGI6kLGdeSYvIPiJxD
x5+05aM15RSNhnUY8rki3ht7/9kPz8jHo0VMad6o3XVmQwOa/8UpV98UaD+sYlvdNtflmLPSEVvX
Dzbzr1MumJcu+djtu7CBMvQiq3apUntNlMUP0oKxcnrzCm2aCZUtQaluSVc96L7HIL7mx1t6AUKe
etd55TbsfgOmO44i3sv4YV6M1cxGWlts62bYdjpckCa87lQK9ipeoF/jn+qLG6XjgU3w4mreVi9Z
6/Seep5csUjN37mM4MBDZnJIuVOUSLNW/Ql6f4uO+rdbQOO2uhvOb17X96a2EhIoePOs8SdyP16a
IUhqprnSsGcGPOyd246OzbwaKdrfOs201EebDoAZsT5LTR9vJ3UYXa8o0ZUH6fq39Lk3lvbEkmBV
VOXaFPaTOTLfGeUfuxxu6OzdzIuiWJuOQQ8UoNmb/ffWJrkd1yZFgWQhGB9pPZHJ5m4s/mo2AEUH
42Dl2DdcwgHocqLayoNjZVdgT50/BSx7d6pX+IkW0u1xbcEiiOqnZLA3Rkebw0EmXs5EqGmT1s0D
Vsij59U/q1G91GGxq7HO9OVD1iDJwIW2xW5Fzq539JXFTuhqXuZLLfmZ6rSjsGe4wEGAHCm2CczQ
NjCFAP6HtZhq4ImutfZ7sRtkey86MTtOAz/fC6PfDmK6N4U6az4GOAulMzd9oMXCNnIWeK3r+lZG
LC163PcsHYVerrB1sFv0y0U3efeDVh+nkRmsDX/jqsWWPpmEVWDL7dv07FQ4EBm+YyxeQx+xmMDZ
0TT7rI39hZAl5hhprnsv37r9tIo1scgc5xRODUgX6PEYQeclEWWU7Zj+MAJn62q8mtCZZbCKPGuj
BUBwiMTRMOhFOYOM0/2xuwloWbDWLGzd3sC6rylus/DFKxGw884QLnzUjeE0b/1CVlExK1eLtcoi
4S3CArJj1d5NkLGZiuZdZhM2Z31Uh0IfNxku6qxqDvMuNNa67UBmGebhs19CmWJolXwSNuMwGvJV
Yc449/jUFNku68yH0hhuIxjXi34azqOj/fpi+/x280xZ4G+1jpUY1gjhWRc1kDrtRSg6S90DqzKK
aWV76gY8TlBHCxcpqMTgUuAo/vygF+Xk+aCWpduOQ1qJQfnl4qBBRFhg03fqvtBibWWVaDMgp4V9
vk0n7c4BoM+wbX1RZLms5c1HFeyMZpEMMT7oxLgV/3QSGi1C7OoGfy9VOBhSRfs4Bjub1oKz55ob
jY2ajnnM2Uu8vkqO/62G9+4E5hLNPyeQlJPe1VFc36tKtPTdJfj39L5v+Mnn9/eizPzuQBe1Hit3
5aArrjRPDmU6swPZdiKuzLN+IdtrPbHXZfmVHvqyjfh/R6WCDsHBNDyEK28vL1dmkU2gi+5TFEDw
xMTCKNmTRzkDiX41VocCnGrDL6dU2/4/LnhWVmISmMv4FxfsghHIkfqo+8jfWn67HAEfNTK9ysur
0mlOAz8VQ/bF4/zwLguKlLQrbV6oi+v12zhMsvL/DpogQwja7HvRaUt8bEVkre0g/m4U9Rcq0vdl
PII3jblwSUOMr+jiSgsVw+AhovwB9X30c7SMYi+gtexRPTowJCvYY//p1jI8CMu0OJxLuCI12fku
/PPS9uSIWjUGaZZjBMDFXvMTX3ty1wwTW6yoVAr9TJZt7IoVQos38oubPF/Pm0bm/DgJEqFfgrMG
zdDbw5tVPMCk0Lprd4x+uGB7Q735DTQM9XCfnZps/CpR7N1TdckwRpEuMC6QDeVc3GBnlkuVVZ8+
4A/epky4XTPedPqhrdtbWx+2ufmn877o1r4/ps1DpbvN/7FiXdZ/tbAwCA9qvHvdDZa6evVKeNsl
FRiBdXvAlU2RsNe+CGy+1I8zmb49qvn21qbSKfSGzdt9hdqnYTxokWOV0P6eLHBYbnCqqN1Efzqy
AG2Jib2+M2LzoeqHLx7x+4Hj4kQuPqTcJds4DWAxpj2F0pBV+sGCRWPadwIeR1McNB/1cPvy+Ys9
TzL/vFkMVwZFY8czacMxaF12/qY4rBKBJpx1zECdAipMcOi8NPyd2kb/8Pmx3n+1JK5iRrP5kPie
LttIYIQiEg58/d4MLcAnJIUvBj9xyMbwUlhoSLE+Px6es4uqOJdnYg1ACo6nT0dkdzHH6qJr7F44
1r0iMWpyjZPfwN3Oeso76SInB2lVsU9kWpDPTps9k3m4C9Lq4NeAbDWRbFISDOZfkAFnGNL5xYba
ly57w+DXjLuiT0XeYrjVQypPuP73mnSRPhtXmnSOfl4eDOzbGjizwu0PWQQtrMAmPAzRS2j55/k3
jMGGQ66D1hPrIBl2bP1Pvoj/ULP/W76KnGgja2MZBeCWRy++6oN834CDCSc2wu5c8gZ9ztqx0H46
rXyIhziBXDyse72IN46arm0JQLi0HnKUTYtmTG6tFKi98aLnryNBiFnfXemJ3Mexri9cQS/P/UVh
7g/4kquSLEsiok+ug7qIvx0NcAoH/86BDOLLdBfIGCI6N9EjaMYmnsNVS9P6TqLldWQ162TSD1n+
Y6agBZa7lsOLQb/XATZMCgxIQDgHZbSkWLbXjT+k4FBg9XdGMxH6GaN+tO9LhoA4NoDIqyfcu+ta
/shRI7SGvWs62P6eu5Fp/ZBZxbGBP70I8/xc9tW64Tzc6TFMtUfTC68NeHNplm9qllPw6Cc0RQVa
4mWaHGKz1FcQzimv6yfZ3E9pvaSVsmpCEW41tnZ8eCpS18qENVOb1ZVe8Lw4e6OlTqu0xcA6nLP3
gYxs/MILjkLhBNbYvDsRhGSSk5r2IcTyKAyYb5TiCWqfllZmz8YNmFvppvPZIvnYL/7e/WIEFxfJ
NSNP7coNmTx0InzmU1bMQdydkxhCBmAsr5qBZlqzZIt26LvxiJXjehqao8+2v/bMVTo439HsHyzj
FdjoMu+RexjuOlL5Js5bgMVswQGi22a97ivtJMeMDOtERySCpDI1D07dPDaDeoynIYMeSu0yKRyI
N54J7o7ddMUn0Qt9Vfg+QNZ2S513A7QjhTIJAAnK3I053s13yQXc2Bb+8xxHw8lkJTgkGb7aIM8X
ad19a0CZFJ69gUhrLr1gPyrqHFCY/2jU4VZ9p8W7sZLujdtW9S1RFqyfWtdT125uPfdTXREFwK2l
2r3uU39XTsXB7NNHz+rtmy5T1VWd+D56Lmgvvah+zlQFoHdFesDyGxxELbrnqIEEpGL8zl0f6E9d
6Ocg8AN9TO8tvVLHcvKCO02zvVVPWN2z3Ul0l0kLL6IerXVLFBpKu4QuEl0NuHq69i3NYoA/mdmt
y9iy1lGvxpsclaFc2Jmm3xGrPay6CAWq5oRUtSrUoNf6SOd7i9QDEFrCyxOtxOB2D86cNJMnFke3
9cT9VnQuPRNVDNCUIOU8Oj1hrU2scw+kNfl7XQwVacTKuvLckodOJJ6O/ke4xLL4k/eoHJPeTCzr
9DimBNY60t5VlJ7gQQT3VlgvJtnBcWN1qnRg4bmiQyaQ1sCDBOLRGuqg/OQeL9EhjMJTVZGPJd3k
1TVlucNl/wvp6LOt5dtCpgeTWLcqNddaS7UqNBs6OAL9+FyeH5R71xrpS+n7p4lg8WXcmM/e4BRX
fPS8gDpoCdxIK7c04WtnM5WTeLgNMec7EZyK0KLVoS/6PlvW7YMDkkp140aAtdAEAcHzB5qxOjLu
ksH54RrZkr9foGrjh0zYiHsHkBYQ1Glg8ZtZm9+AJLiy1SHs7wrNf4YD9k1OyZl2Dt2k32lrbflN
3S7OTUpAiUnIVKgtbG46e6aCwmiFaskOn1QnFhqsjZlVL+J2Uw0vljoYmnvWEiIYUdZJ+6APf5Mh
orF9bcvht1laMeAeR5AYo91UWQe4GgETLbuIrXpIyPJMuY68R+wapRh+Ecb8IpyGt/shyyo+jk3I
frUthtcukVAYzJmrY6waeZ4vEYkBdoO7HDGG5cpXRIVLFnLl0Nxo1WtauTdcF3ej1Q89GRAgZvXg
zs+L7XzsyVBbMxz8FfrAeL7SQM3q23pZAuyr7DtVxAfRByyBRQ4UfIxgYOcV2/7iwFmxgolH+Rh6
9c6l+1nUZrKp0Wwgkzvk0uwOMnQZ5g+G8TrWNbEzTTXzGVlnAWLushUUuI2VTTvBO8df8eBGLvjj
IqUTyY9zK2z+l1ipqcNEWBSi3Bc3z/b8NDKK+I4/E/w/ks5ruXFdiaJfxCrm8CqJyg5ytl9YY8+Y
BDMYQXz9XTz34dTU+HhsiSKBRvfeawdmsU0JvGposflTRJcJyGhTBnyR4AswKfTUznTnj/yjuihh
b/oIf4cDP8p2u2caWoUhRzTi56nzDvxhD/N+tsaNtTyt30u++/pa0KC/8T9T2Z7429hXX7ZDlwNO
kqcuXOCxzl7yMNutv5lZ+baGrQ4zZcs3t9pdX2kmzAf+SOfU3vFaTJV/yvm7oPzmD6dPDmVNA3Wh
5B9NqMM2wy5lvRk5wZRNGht9B2st/AhpDXVtBCfO2UvHiANPrr+DsI0rfxhT942Q/eTq3HxsOyuT
0Jra5BFUdMj8j0NU2B6qQVyEpxHIK/vSJtNbWll/vNEFIe1V17HBtCLoyiaQrC2KKGsE+KK0DfKz
BUI2p39KGQ0w2rSzs0e0XaVRnM3cE2BDVoE8uekbkQw/9DtzaKH91iDF0S/058ROvEkjVlDLo10Y
6mdEHMmdLz0IpMui+4Oq5IMUKTKNqR+x1HFChM1WVjzNgbJjzcFrI9nHt0GanUcXNmBULlwH6VGw
GWVxmOzOd5iuFsaFYVp9do1lWsgmEbXclqGrbD6todlJr1kE7BsGXmJxAWRUWDcnldznkdk9KWG4
Lz7Umm2Emm4j+No2H/ubCOHg5m5573r9dyXEn5q57Na2QZ+pofhT2csnQrRgM7eE+sxVQoxbar+W
9YrqUvMDwpz6S0TFe7gY6oChpt00KgRzm87Bti3sBvwmJhx/MomNdWiuEsE5npZAWIc6cpheTKzq
llcn+0IsSHcrQHvssGCxi0w9W5mHq6fq8BqlxaxfZKc+Q+G+4DMDITZaxiWiZiLERrHIu5n8QmPy
13Dr79kS35QbyVcYtQNB1o5TLTEoK2Lco84gAAD9OiQyck52zn+8p9J4LwJsLLWvjV3ZdCbT36n7
aPros+/L8GNMQDT5ZkpF6TPaBWcz3IWknpo0w0+Nx6RvW4I9e0yUPVxwc+dnt8vekLDQcDTa10pU
9g4imH2d+4isaXMd1phoddxcB5/dnAaXqYYSdGiLzHnIw3a+cKIHQ26Z2C9S0zktjjG+WWZ7ZWIz
f+CxiP5IbyQJys89/xQyXzqWhpPFgQ19yWa00dsJy4TjwZ0EQcw3Th5Q2W2epnCGbYiJWytjX3ZH
qyc2tQPf7ga0CTauN2bgf4H8bVXg0V1OLVoEmazxDAyT2NdTVdAlHS2kyUMqaNiUdpA9sjKTItbY
ifoi7lEBQWGXPtSQEPZur9RdmpY+1g/b6q65JnTRKzXT42LK3qI8h29mCKaAAwLxNOja9zbsprtJ
am+H7Uv+G6tcKzpgQKIotUYyoOgTB6TxlFR8BUzz+k44+fje4Or0t3bUiZ8sX8qjMcn8Akz9zzxn
v5YM/zY2c2zGV/I90VU4bETPHWDTlf4ryp6C0fFlwtbjJcC/DOBVmYa0MCfqUFZ98M3rgYUweQCj
i1Xta4M5khC8Nm4FZkfXhQmGXweMS6os5Ow0mDfij2sG8PkwAnsMyOjMAvah3NtqS7A3YT8lK1kw
BuRk6dpMjtsB4n7KkEwGA6O7iIihiVUqiQbkiwN5kIyfL+E6vrKWfbgKGW0JemqqACpGYWcSRmBg
T+kgwSDuYR6IWuPQmNOhW6OxpGngY3K3KJkO80CipkdxZFebxVvWcDWmVh1omGY6IhTdOk5PMt9I
GkZzAYl0mZpuW3V6nxVEi8FeBU823meDk/2LwO228KgdhhBjWLDrk1Xmgcu1fLitpcfc2wZaWtXj
pl2tYUVdXWAe3crEivgm68tv8u/EWQ0+/rwjjPnbT2dUQNP9LKPj0JQrofIQhPVr3Y50cYJ7fIOI
NQyoyEZzr8PsWwKOIi0qf1YRTqxuiL57Aq/yuvqC0nHg5wtGrK4Gkju1LDZGayvcNe41C60PwA1M
rClcGTCjFYhzD2Ok1i9t44EaTk4pf4dQsIWDtp0c/VYHZeyggloRlGVp3Oa5ObpleKqZjYbkK6fS
w8HMALxrWpPkqwB0V8IaSijC1i5nZgYB84qp/247J9xYw7IbJAQ9lwHb+j6p5g+iL34I+LlicjuR
Al5uHbWIQ+D005WPg4GlF0Jln6N738kSgKnDaX1xEZzTMVOIXIlVSI7B2C4fTTj9+hGxzEbhNn8q
9sxN0JkLWDxn3wKj36B1J19h5iYA628DxTT/w/tR2KQNdjb8Xz2jrMIsH6oU8KfvbKFuTsy1Agf+
mp0xna3BZjuz5z4bi3j3/OlJIwnZpM7Q4MViCv/Nm55jkjMPja5eJgv6e6muqzuHaIVTBWAxw1mz
NXvjNa04LU5yAkyUTMijgsjTG6eAIZf/W4bo3TCTfgL11U5ebEwAeAdTH1BQIGZ3bUy0FVOgbrqX
M49PTixWGSrrJ1/qDA91ATuj/7tO6h12P6huRxOCcGeoc1Km98YI2hbkjhvar6aeDw2CJEd3NzMI
XkSE2iKTL1O/pk+w1/bBL1nLdx56ojXuuY3aZaO7/8RhD46vH11PUtClxwIaMWKMa5E1FIqg9Eqm
fm17X5vVq3C6v9obGC+1Gpnfci2S+ZTp6uQ2wbnDghtl0MO0ySiWwVYsh5Dp7gQZOgLi3uySLCSh
Wnwh4VW7hUeNcHXL3NIIhnsnWdzU0h7a0PnjpEO2EwwwHrSukn0pu+xk58Ccas3UT+ZyDwkF+D3w
UPzYSH4SYL5bPSNNsYigGNPqdySZ6ZBoXG+LXdsxzusCCAME7aFOh9jJQuOUV8W+yItVDjYfUWk8
uJW73PVJlLM0mHtHesmunAWUPJuzO97UuOIVFas60xM43ZbC3ffd+MGs9AUG38joSvXntCVKrK3d
fdvZxFrOT0kFidmfh/I8G8QKqPZdlK4Fd3S0XzMJyz/XiRXPDRNfmyQh0PrdFTkpXYeubo++WbZ7
VOFInQgiIYqdg23LWovB3/WIasz29DL3AYziwWbb0UgPyRNhXl1uxg4hyig5hMlBomOAX1Qh0ckd
gzFiu1gxdlSOh9Yx8+0bzV9CYFVxTVdhRGrJEyEXO5TEYIGZDcsx3zEpu3cy/8DuhVVSLgPZhkGz
NwNMeb5JOKvSg4w7b3rsremc1+txGdnKOkrcJkimpkX+iM78jPAkZcO6e4buVQTqeWzKUyeSflNl
/TWohLthAdmGTDVquDql8M9u69+LbPnrl81HAAm7cOaLJq+57bOPphvp/djkA67PzAwZfKtH79kd
vL3qyzcjaS/hYIckP4c/NgMNGgdcvb7O76PJiacheWjq6n3I09c5a3/HvEpek1paRAOzAC4jizSr
IJBVacCuJzGOZD6Oes7GgnQXEOo+A76SRGJi3f5aGFIXlksSdkgrbpjPsugoVnLnEFmADukP37nk
MVB0XiNfyC3I0WrG6zZRVxYF2oLxXnTJd9dnV4wdH0vHKHf1EU4pTDFefxCkhNDlpAXA/Rz6CyXA
nczW/jl45dYCQGSLm6EbLOXty3rNQ0ESS0COIso7L6DdPnlvzRQhogVBmNQnIGFxxcO8ZAa7J9oj
kT/rSh7QZn/rGtIfXcEdo29+CHhIE3q46/2b+e3rP0gxqyJze5bCedN+ctTBRHdS7auRXMkFRC8/
eOSV29gXq4UrTymH+/5BpfOXPStOr8O1MN+U7x+77L1oLbQYWFk55JtEXM4M1VFAo9rLxFU2dyn2
C5XSUiTXF8etfWdNwyWzQLm4GRqwxQnOY+S+jE79pBbjRJv6vkVyKwITIlR3CU3rRZT6vk8pPtZb
UK4VEPsrYuF75bvw5b1TuVAkJRCLdL9fP9uKHI2QVStcUC14Okd2WtXvVjfGNmtogpS0IhJCZM1D
2jiPoAyPo2GCshxQVZq3QQXx4tDuWz+J9VPh9R2jJbzkqfgehXqu+57468A+TNzv5PN+KPe7HwDm
KJ038axhXC6zOPoLWiLb+HJH46ybrmaqjxrAltsltW7amHFsViAOSV6hsTDQGCFwIBiDQxUWpCrZ
iAc4u9SaslqBO2cSEED3RQk4ynLfqeJR8JmNtf2c2/IH2hzqNaP7Y3ZUl5ZRxH7d3jtpW25HFT4i
pkK92NzJ9P/3FrhvYi6tOTYAFCdtEieBPqFYK3Y+yAWvRoQVpd0xdRDru9R6zIdRX5RoKcKKhAWr
4VBqLSS/A8rJ+FfjGj5DuY82inkUzl8w1c7E94z2OZisu1GYN8OghTt5SYjWpb10VfAjhtrA1ggX
Nrp1CgdJpJaD7+XXoZqP9lTEy1AQBFfDqDW3FO8vDbrkPEFqUYTfI7iadiac1065l5YaRSaCooQT
brKtnHqXWVCoeaxqIQ/SLm4EkFNs0oxWv2RL3tII6E1n046zfhyD6B3SJn3ydpP8htuLEEmSl0N5
8Fm1Z0wdsNGvCdcqCEvWlEHF8J23niR/2lheB8u797T12TEe643msqzE2vW1aBNLA3GzDk3AJFSf
rXHzuD0FUC2gEEG2ZZYwj+JSVuygE5DbA7PS6rTiHnd0Vr2ztBgVw63u485GGY5E+ZM79ANZl97y
CHau3GluIoICb0CXt8UQ0YZKet6Hb75ExDrQj25fXG78aoFizvY402lZVTMJyRQJ2ntJhpY0aFSS
Odx287Gjfq7qRWyWyd8ZWChdnfx6hrOVoDvm4Uuu9XUCqln7cV7xcYjunhPZZrGrq5UXFxGG5zLt
7y24x6NRPVhldM0mdaBl9i0ii346J8vS/FMwiNlAxL1qpa59iY0a4kfLEzi35Kxn7qEfuZeAmCJ6
JLsxoM+894u/WYSO3mx8doPi7GGIRIpV1NwYpAKMAdTyqj4V6LHXNpQtg88qX88SXvmtM1LGvOmY
dhUFiBEnqnrQtOs2sgTu0DBcKv4Z6fScjMWXw2uM/OaUCJaXNDxVZXFGMPAc+fMlsXhqvEX1O7bN
baNARrk8cesrBiO78/Jo5wrvsRGEEk393iAzo0KVVjvjPczky8A53Udw2aHkm73sSANp29ckJmch
DYlIzOE+cPHeB4oAD/jXIOWnmgIzpzq2VBoLO1pX3KMzUAil6QONfkILRnhdzaS2i+kxLzLfLPab
xiVroWbAMSJn7E1vT+fnbb0R8ROz8iQMyua7IslP7ZzcjSS8WLn4RdD3UibLaVTubqSzvvG7Zte3
/pMn5SHyrX3TymNlVtc2hTlK1kVNc9MtrMNo65Pl6l1UBmeyAVEUV86dKJg1aeIGlkg/F/Vbwzgm
G2hGmkhWTa99cym6UGgZ6Larc4OAfJLVUxrB9M28zzZBSVhIUmFLQb3hI6ll6tsXd01Xhlxs46/j
57twso/h7Nw5+rb0w3Ne+OdoiPYYjn7HQn94S3Jh+bYxp5h7KN0Xisyrok2w3mZ1YfxpZutnfSPC
c3EjzT8VZZjuuys59hszexehYqjMOhAwqsv7k8rrozLkmTPOLrfaG7UHvY+mjTNJmyC3sj2d2mNF
VBKFASKzEYXY9Km97sAeSeAKHfuMxcyTxl5PwxtmDZwLuF9Slm+/bb6snmspi/FUdPVv26nfTtIX
Mj4DwaS/lM69mtp95pNC3KWPGNO2CFT3mcNGkxYv5siJwW37h7A3ntVcH9lsjuZSI2MLiOTszDl2
/eFrDaJeBguLjsmiybnz34RMfI3oaMP1SBsgAAp5LWp2XonPNZiOMvZPhsvAUrWuIQlT3bGd6dAZ
eSzz9IAfBskdUJEqqt76dmazxzSUzHyAXLznUebkz8AQ72VDp3qm0SoemckiDI3cN6A7bMn2efQG
njTvZWZTtUzx04HN2kDfgKY9JO965Sr4bRqy0lj/yem6KTwP6+FlIFJ6Xe19VfxJO+s0a2jNYUoz
aXAL8iHWojtvnmXqCEpB6z3iCWb3AEhrSgjs0t46Y3tuyhSniTbfBt/d6kDc0qmgVRrCnY9GAgl5
79Xi3iAW4QniZAN+w72aWUF+XhCv69S6mgYz4V6yCNH2sJ+7Qw5XNiNKrlPdVjlkH86aFMomb4oj
NPyU/B8maXbvngC+Opuyoz1tTLR3cz5hr8SKEYiRs+YwGHsuPMUNkrhYrbGxTEWnLbKlMzKu18xs
SD9fK4qCKskG+bYbikjsxCDlzuv7j3XVSzPU6z15RtNEGdxmxAO63C8zLkYXd/7GoIdBqYG/pkqw
CCC7p33sDdSGPizctO68rQuoF5n22FA7ldegKy5VA0Ylmj7JdSTys8F6NErnuEpDWklL1mhxoWb/
PHImELuHVmx3JRUcRnC2qq++rilnS3npbdb6xVHOqRFs917r3AwCdUxyCGCQdqesTh6MVDHLssUl
8FkkLSlo2xBvEYb8N/hvtlO3Z+nNOwVELSxXWWTE8T7fem19mRQxnFXndGzdyAEMwyh3Q1V/zlAQ
u1beogonyUzwwMYMZ5/qu4xFpJ8Kr2HsVf1WjfdchJAS0RVDAO9/hM0kliP8yc0KQKnhXdYaLPf1
W7Ek95Cu7mnFXvwZTYOra/ZYjpUam41TNY/rhkDQyxxbsuai266uODNV1vhCHot8kYGDchql9NKe
bbacvvLO4K529lzuIsM92ZN6V/hu94KKD6XVnGG98vvkxW3qT6ddntiboRNaVJm4OSgGSh3dGbkJ
VdmbFZ+QeIk65WEEE49JI0+u6M8Q0xDtLOUhLJjiTcQmZAW8G0ACikcxdyHTERgLUPDouuOBBh1+
Icaztfs55HOMwuSYc6QebEJWGqTryPeTC6aqu8kefwoThHVrflh59YH39C5pac3h/Jx2VqAIjMyE
vSHy/cXFCX9QhelxEvQb4oQQPm5pgBN8SB/52zEH72mccHG4q2XEVMNn6ddYHvS8YyDwR/qC+3w8
yjQjFEe34zkr9LmuJDOObmz26PvfDDthuVyb8EyXb6b/392CEoFlqSNgwLzHjgjsoa7iMsHpMpZI
msok4cmzivxoOBN5I2UGg10GNV0CxMojo6nGb8L3dsVTm7oUD6HvIuZuw5y35CAGozmenNaD6B2z
5fK+naz6nLkjimqb3jztVIfhwtWtWzaPRLGs2v2jSjA5OhZzowTlch9Puq/I5ETh3qDA0uLQlYPa
aYZCH1HqAdSwi+rGicvf4xR0D2oMmXD5Sof/BqEnf+MHTf5ai4y62XJ4Qlcl3U54fg4B02o/ufIN
6eT+cqazyTysw9MEeJfj9sVGMxQ7UVE+STqI2JtS+awDphJZFJnHIey7z9EUPWlwtHWSrktefcfo
DnlqcKpIKnVUZgQwM5vNQ1mU6gbF0/misUOrMpp44kHK7EQ29lBmk+8pRa7SGcif8mU4TcqA1F91
DcbUkPZJpMgJ04QtvuTcDDUjLXrTrFQB3CltlwyIpcvB0Bb6gRppvvSBqC7h5DyGbeXuTDvQT43d
t9fayv86HlehzkR5CyJtxr1LE32h8KXPOb11s0EDuvR3dGB+oa8XLPJkJSIaC04apiZpXWb+krSp
wQMUrcdY6GQsd6MzEHYn5n1quSWeBnv52+SDf3Tacg32cD0RxoJn8EZwyHLOTZLQnsFJDMM9DVon
2dd4j7azYVFW5/SjRjbYnY+um/24+WUeUd01ZKQ8h4xusR8SSINutn/qdRb8lmU3YF0N+u9Zj5mL
h1C3ezfQBH5U7MjoGvp5xFxmooa0t35kD2WMY6q6LAo9/RRm4uKbHVkeiVJ/Pdi1FvG9mZHtiih1
TtJX0bR3o+V9dJycmXWoh4u2CUQqgK8etNMV0Ea4SVOKMTBk0xR8LE7tE6Zjj3fKmenSrQaakMBE
5hJBWr8qgrlOnjtLEiaT0bgNxKdsCHIBWBIM/nTyarBLG+5r8igCRGAMKobXCnpr7DLnefJSZpd5
ZCUAiNfwwLDon0sWV3+bd1qdBSqqW0VgLjFXrYcW3wvENpeT91xXg/2tw7bGu5OOu5539uwkRELQ
FiyTrrzI2Vsu0zh9ktlOdil19Lg1oK1RkS6NLJ4FPdyWhxYFT7D6BGlKEmVtuQNpWcqwvxtt9d9F
jlh2QyA3goXArF8Lb/pnBZm7Z1zkUY8U/m4cIkwPmRhQxnZwYz606n602zIwgdK5x3Lm4/qjTW8a
M8PUShOoCcmqaihJJouKoiJ8+zATBHAsCHR/IKAY8d2UqlfLZvABvbdQF4kVRm9Ks/KPA2FizZZL
GTw2JhPgaWQZbYdB7GhuZsRG0qPeW5BBb3lRuMZOJNqBvh04SohHbjTj2C8uVDq3a5+STLvLZaYp
Ee3aiuyfuHCS5teYa+I0A58GBkWGRT2YjnjXavJmezE5HyniFxIIG14HiChmInBBY5BjhgupvchP
Hi2KOHca9WOCHNzgjH/zJjSf8aBE1zM8MjhehGmI7EJFwPC8cYJEnaF5qYYea5zd6dMojWrfSDye
mUlaDyBNMkfUQGxjW1TfNVYk/2CbwokDq1M0H/siboKkPTH8pjRbc20imQS3vkdHuvSz8w3sLSLH
1shTf1NYA3NuNojePSx+FRIyivF4Mzd1gktpmRCHNi8GFMq31LHH94qo1os/VvLmSg6wletXbwaT
XwQJWZI9m3bSv0jXn+LFooU4JzYijJzt8onTNFp/t4bKlobFJ08nx/kKqEjkyZWkw4FjHiJjw5jx
T42/lUXQQhFbuE99SrSaCklSMfqIgOfW+e5xu9/6WkmTZsjYU2QYFLMgF6sfRWItsxOCGg6qzctD
Q3N3K/PlKnzs7mU7+EyMcJ2XhKlg18nJNGMDRm7wWUTRL4gPBqAFrj5iY5q7otDuFYfIjxkOZHT4
OTGPbn6jy/+vckVKMsSYbTvF8c5gKcYnrZMji3vygN5hlXsQZm20ZnExDR1dcCQhmckUhECEDcw7
6XAGNv57EXbVTnQZIqykj75c5oNP2bAS6tC27tgKEhJrwB7VodVtAqM2L0zlaauzUKFkpMJuXD2h
FgqZ6A4LkrqZsedsMK9MxZDH9ex5aAkM3HeNUYenfD2BOphdEHVaBI25iBzB+C6x0m5PMDvvNG/l
71gmr4q7KGyzvTXYz0ogdfON2LDRaKH08vLizqcF07kWw9H+AtbpjYTmhdT76sZAt2VS0R25Q4NL
Dvl4Y5kZ9OliR8fonU7YToIvpBYS32rMH6wEwaynTsukn9FVrfOM8D4wlaSqMZnM+vm1qOhNgVu8
ghN5CvBeecP4xuT/JSd4h64rB/Dav5hD/uFzgGYEQ5xTXT8Sqh6vX8C5e9+Y9k82O9esDmNv8i7B
jJCvWm12NPWyUl+GvLx3OudtDnmE5PAxDurIU8mM3D1NEyNPt24oceVL0PkjnTR7ODu17v+D0iPK
b/97CeOIGIC8pPNgtPuOQbecSwL8ABP3AlHq4sNuyCaGjqhCrfL/8nPZOw+qMq6V/0pd8T007MBR
4P0aY0/JK6o8LnjUZwvlhOs9pzWgjUXmNpWEqGPUQ4znmJatWpx0aJ78xftB8blRmEidJYKmIY4e
xUSF1Ilu7SM3zVee0IS07XnV3Gxzg6bcsED4Mt80+KLB0DcM06/wa28CnvbIGccS05/R7f6OwnhP
e6UPZUSotK62cyfPFDikAo/mXxaZo1DVU9UaR5lrNIYB+n0M/auqPfPE3sBnNjOKE0pd1l9jjgAL
1uWvZVqkQKnF6wsqNF3hMf2gyvmns+bGruoeRxV8rd8VanM3OiR0T0aNtMvJbjARGMvSryjqKQaI
sp1q4wY2I456Wq9VdF949T7XNKZksnfL6cVwFfprEoirliHIKM9sH0Rpp9nrIIerirp7EoI4afbJ
O9ll5xrbYmhwUghZPWjvNykpT333ToDbHfykA8lQlymMvtTIyS8Mvnv6jhu3oxQJ4TambXO2w+Xc
1upt7eaJmSNZy/lKLj05YZ25Z0HY9n0TGw0nPCYOrpcAIZ2dGwkkF6sb3iMP12NGwVi4iJwdQgKt
Up90MTx03TKQJJnZh6BTj3rtfdiO+WDlQ2wr+dlF1TsCQrfJOAq37RvpjC2DhuKjF+ax8Jt7b0x5
vK2H1KnPcn1NED/BclwGRL4y8vdRwZB/lXL3pDusbfrG308jwJmKxMygSd5N03pGAfARWaOxValD
iw132aZN/HJP3yC6G1z0GhNRanNBDPlUh+8pDk0gccNbsIB3iKBV71LXeAC6Izfa0N+ZQ5Ksrbrj
jIlwGKZTSQaegyFEe+HD3E8s0WU+nZDyfmXjDKshs6+57aP19EvCq3nSvS74TVsK6qFKPmxnIQ7S
b0CBBjuZNJxPzdbeQGX9SwS9e7Sy+ciw99iI5C1FV0dOzcJ4k4X8zp2y6qDctjwW7lBjq/QfmsG/
b7zoivAvmgk9lJ09rorEMDMutRSsPO3BZJbhJ+9l5ew0LfeUBcrywj3fGXvoCiOkonXd7UiDRTYE
o2B9OIKeED+YK8CfWS1D/MdoHF2crDOL7poi2ozrRm4zBhAn9vMYkfhB5SAzimcMljwuer+YyGYz
57ze3gbDXEEQs6olh+PVFzbES9Hv+o7JdeDFufUJUW+XN1YcYvYuXOeiWZ4xuq6EizVONa9mvM2a
kyIcB9SZIfpU8MhbeIPPtGOjMmPDemrQoCB9R6n4Rmdx4RMzQm+7Xglbpnd9T/q16bxEDD3Qpxan
wcsulhFd6wmDLnLK2XtQRfreYeX1onJHQUkuS3SAKvOkyBHipZYc2GjUq3cvT/YGuZ/Ke2hs5yGY
ve+RN+MODWMVG2hV8j6HiNVNQWFPWvRA3z2lSY81ZuMxpx3m/lRHpETg5Q1gdXPR1rdW9ZId6i2l
wFjDhPEArWJiAIQ7c2oP3vCmwo9OYP63xuNQhfvV55ssZNkXzXdSJjOHLLlfaG856JDXH8i7KtDu
h2PHhA6B1JLVj6btnC0CQHdNmJ2zsDpxWosjcFtjYDzjv93R57qAvV0J4ieV1c+enRNN/MBeQho3
oW/Zrnc/eW1Dc7e+eHcyQBh1MWDyzXrtFqFPU/tgrwF9WXORkwU9GR34KsjqjM81EpiQk710oy+n
t1+Hqv2z9N49yk0Otnxy3BhcVn7Teoetcmm2EkdLi0KhNfYhwvRjKbg98Fo0G8dMcHpkT5o59+o6
pv1fgsuZP80m+Q1Mc98zzSzpHm7XS1JW0PcnRUpqWNl47tWzNPQnASw3Z6kOM0d5lAy0gbvxIUfO
QoYDVlyAW9t+Mu6WGbGB/2qM/q7JF/i14bUz2pjAtfmoR/OYsUOVdn4IUAoATEhOlvafiK3hEyK0
a9Vk/6cr5jEh4vdoMCIOSUmWEeJWh1wASTD76rCKiv5z4e6UmHlGUcTDFN0lPZUHVxwiXBM7S71f
ewLTf/HzmmiBrvljRqSPM/U+VTw8SoV7kw4SW/KNs+7T6PkWY3FBT611LvbauuIZmsR0VFN0y80Q
h5feoRHHFA7zhn/pZfTjsp3FHErWbxXHE8vRZxj655qBDHEMseEX+0SSrejekgjzvNfKa0my0nqx
4wBHtZpMeFlJKE6hZGten+IU+8qcZft8NPYc7g7cQGSrsVur4LL6ofouuxIesaMYvHAyuZ+oXsbe
xgMQ7gfHOZZE9c78HMJUt+vvXl/X+jWVWl8N7n2a2QyYHRSbROPW+Snh+jpZsW0WTTcy3/Flb8XO
r+eTwNytl93mYkYiZeyCx1+1T6kZPPq11LGJf2OzfgaFWzyUrHcIIO5yOz+N3FCCN2CY5VMaMpgq
WMlzfhKXtULkrVtrP8xQTRz9sSZCBxR0Mx+Vzv62uf4vHHq90pFRni33ia50vyn0/ICqDHMUA1zU
vSx3C9168eQ7kti2ZO/zSi3bJas5i9HMgUsq/hF1eKgRIRSF9xZwgTm9MYCmhM/AnkTitFoQ1spr
/d3rzw2YVplk/gH36BkkdlsXpRXl2rXClVBV6OBs+gA0PCh3i+qvQyB9KRTibn2klAfMhIIr+4V1
s+IqkrI+F8QTrYueHZJorPbGnP0p5uyETQVhxIcMwnj95tV0P/BdKVmv6PupQNOHkiXJr9MVQybA
lc98vBzo44Qny+JQNmRDbBbiMbIAPSeI+DB2YQZCg+Gy9oqNh5Y7LcmTCei/3csSUb/N2l4FVbFp
uwrxOR+JO2dQarILR8VzUAwV6DKWbcL9jISKH2M9sO72pRXwHtrGuHTafoeAFAcs7OawHBEl0iok
p6AWE5cPJzVvhse8vCLSIAqAzImNlkhz9Dhj/QD1MurstXDKx0mg0zXo1cye9WjwFual+IWzc8jz
9FwO6cJpqVhOOfCIhsZFnNMt2S6Vc22U98wg6JjiQ7SXvL4fveZVQh3adGr+hMqetKyD4U0iQKsA
oPttd5NTgqiSKWLKJQ54d3CNQF5M7ikfTYb2rXtwyjWffUxvjsZd9j/OzrPJcdxq27+IVSSYv6oV
Wp2kTtMz84U1kTln/vr3wrjqdYtSieXHZe96vVuGAAIHB+fcoQo3OtywqOp2ZIxIENFQ67L0q2eX
xipQ+pe4y57N3n8yWX0qYzECYVn94do4xhakXa7oNx60nRvVDGmokcvddnn9ZXKnrylUkBZbb7IC
8dj1+bcS3ZeCh2Ehpo/Qx1KzdGjeWHU+fjOj+rWwQSrCDqXq2FT3nV2g3avsmkG8S6My3cM6jy2M
Z8fvwPHRFQmhs9EoOaRmfy/IUkBH/Xb9+NYyyq9GaDyR5x+rhkd1GUDpiP13f4rXkaIf3KzZ4xO2
I+HcGMiDoYR/a2UxDaYB8rTjlU8yd/F98KoVXWAQ2Dyj7LreUqmrDhV8DXrvv7sx+eJlyWMjwgNC
p1vN8t8Spd33IdCb1EPHTVHEo1T3kvI2RsEN0RO1nbbdFq1WbrGsoFxocASQWdceVA4TLZ29LCIq
/N+lY3uMxnbcN02fwaVLinVj9TsputfHROsIHTYklUw629R5VrFSl6sowUq574HgIHT11cy4yg3K
kA3sxx4YUmeBvM78N3T3XkXWA9aNkTxstSbb8R4qb6ZUQ/XKcB7CgspPVqqvCdw/p0d93bawBE2T
VuJKvJvcjfeBaX/Arrz3mxT9pfG5GHhsmvJt3dL9p9irOUBtwNr0TXWwp+EBj8kbW2kAuLqgCURj
Eec8LJfysHlMULSW/szuDX21TVhlj4Wq3tZYKRNmHnn/bBNVacBGtUfdQHGQjvVDm4pjoXTHAmUV
dXKpZuq3aWSuhe0iktFheKDlWyNQ98ogddcoaCXOhm76TkF0lzSiEzbiQ7IQHaXPDXBqzcoeR5tr
xyV6yq0W2slthrIR0bRFKosfHRebQgv+2pO6Kq13t84/4loj++ru0ib+YsTVe45QFO2k7RDHj0E4
3BfIfklDUY3bKOOTg4QFz1W4ax44X2jiPowt/ImKNFAzxL7nC2Uu/ThZ/7R5mueI/aVuvWutAgxz
SpxiG4C0X6lu9tpH1m+kpdeK2oc3FOr3AZhxq4h3WWTeupaCd7FA4syAriJ8MMW1eAgjYOHXSc1n
LHnyfUGlTrdVal+2mNHENb+3yi5wx9cogEa4bcpfPl547IZXOavAAwVYFf+HMS3VRjn1P+IH8jd9
Uj8o6bIE8Fz61wHg2piy6X0o8NG3NrTu04DYAPlnahfY23NhWqmkoeqOVJVA5xiU1Iy7PfSdxF5P
rdTvcLWX0vzKfClpA90y/g5VsOUvcZkt1q1HLfnL9WU+56rLwenKGag9mGgunE7ZQQ4t8VO9fR1M
/9WAaRLFhz4z39po3FwfyeD/6ZSBj5SziuGAYWKgqLmzkTAlcQLTbdpXUpDmyAthuq+bekHm4Hw6
UO4Nw9XRL9cwfpmtpeVOeNqKznwrqSP6zfAFwSYY+uTa3sLCnU/ndCT5Sz7tldzCaqW0evMt6PLy
NirTJyXS0gUrpgvTQTPHElwXjiaQUz0dJKCwaKZ+Admg7sv9qCk/HBP1U8tqqSR2uoAOev0jXdiM
nDcdnyBKJgY+I7MjQL1iUukYj29QZLidXtTMvE/VcFuaTgSIQr0JWcx4vCksaeHsxR/wgRdOofxG
pxvFxmVACM6hTg9tblDh607am0NAYUrdonaSr+L4UE5cQdener62jovcIX4jLK7JMp+urTNAp7LK
snjDAgPmOa0KCKGePvY3tdEuTOlcAslhSobuWjg38myZrao3aoQV3k5vUO8ceLVeW97CmuK18F2P
El5l8cJhO4+eckDbQQmebqBpz3RNStp+qGEE1RudbccpgDx9ByC56gEZOf6TAZ01z2+vr+f5gWBI
l/NN9DRsd652jz1M68FSr95E8NuP8g9AqP7CJzsfAudBA1kZagc22taz010OqUVjHPGHwk5+e1KR
UYwv/+sssHFC1Aj4gWMjWTU71oY+ZXVlFOWbNoCZ5IHl7xrQbtcHOd/hp4PI7fIpdjRjZ6illZZv
xZA9TFZkbDsjgYYi7NfrA11aMOk0jJg8jl8gOE4HQkOehDhmoD4KEuhwYQKeoP99fZCzvYZmPuIq
KOWgegJ1f3aQrDYvwG+EybvZvyLDRFJKi46CeIUOVeB8UAPiz378dn3UszV0IfiYGlHKRdcEb6/T
qZVNDebKyap3t6x3yqTeVdH0Qd3q+ihnQQKPbfJk0yD86roxd1axtCnRurbXQNUpr4pxR4F5m1vW
ajIXFNu1s081G2m2JwrY3oPoRu2ttAraGXsxgGucDJJdMAbtbdYodyFoFi0HiIkLtv+Cyeuqr8O/
1ycshzkJvq7JVPEWVHWNpMueOddkho09tVEghep8YL/y2lU3yL9vBchd0HYUXq8Pd2F9T4YTp18x
0i1/6grELnOYXAHM2g32YfpGTAllZtWJFgLI+VZldqDmHOS0OBX/RJI+HTxvsHxATUHxXmC4Fo71
kw88v2v0DRIBxfTeeVw2KPRdn+P5ncqa8tKQxpmWxWNudkCyGhlRu6myd0NKidgfoffXLwcWNHlH
XmKl4DGjFAPKN387+8OnGXJ9fPv8qJgOZxQvcEiY0mrqdJFz5M1HrbKz9zKp4RNCFYdUSqGuofSt
bzRJO9GU4MZLwpdC9Xhj/G6UML8x7A4dCcOhyA40vfCLnrcMeruog26FC+E9qGkpoGurWcNvBS4G
auvpqu6taR+mPfIEjQEd0KculIFHt4qEVl1n/47V30r/pQKFLllegzo+9KLfCWQbgBxQtwmQlu2s
rxq9QBvIyo3m+9SRc5i32T3kOPneITNvhP+3FuMrZ/MXfIjYsG4lh0EKtUgIqew/RAnVKAoQSlLf
YVH+rfOg3CVQfXwc9zx6ZZSpYac3nvYtLlsQ87We7ICIfYcRQj2q+FUW3vMIxz+LvYXTPtM5k67R
tJvhAaouXhT6fEcgaJYhqudZr6037iCoopdBSWGVsuFjw1jYf7PI4ujkchbWF65t4A8j5nJUZpqm
k0h5jVaa/7tUo5ckWfK1n+2w+RDuLGp0im1hFwh6DbYN7UJqxFMX7QO9WggXl8exdUIx+Dt29OlO
huffJ9qYps9WqD61Kmrx4wEl8I/rB2YWlORsDGTC8LXh3Grk3aej+IlhNGUVFs+dAWHTBDf2M1EE
aMKlZZuFo38D0QUjJ4Rkj3fX7GDCbR+bwMyzZ7pUUvgFbbRVOdJfxikbHe0bbUDFsVjyCZqF+P+M
Svanarw4cUKb3ZxaYGGxYkfZsxDfBCpwwt4DYT0MOb2TGpRyEZubhQWVYfzTrfJvSDJRTGsx9LCs
+RYcFSDkAuG7Z/I7jXRXhSPUaTnyqXaU49TXlOajCGPlN8Cq5isAsvI7EMHmbVKsCM69FOdzeqAo
fUJd1nY85+AOIEYT7LlAklEhwnG22+V91K+yqJ0OSW3TTnZLhBAonwpYCsKSArDeDoBAzEErmwwR
rhAlCxW6wlNZq1O1DcJO8Va1h9kFLXBJUC2+gt3OwYQFUEKmpNRulVJio2EP4JdJyRuxcwBUoGtt
FXuUAO7cFpV0dk4Q6c9eMdjOzUjjBhmy1rwt24DWIHo695bRFy+6YkRHxMgE6L6AkhQavduIntKa
miToO2e0nhXN7/76YI/WJKLKQly4sPtMFylL0mkkEIlIp9s8t8t2LEo3fgY7DCjCoKNl+yMwNmc7
UTsdbXMvq3ZgfRYe6RdOsSULOyRuNsmpOrsPhZKjveUAIKfoh1mE5nmAG/g2Wa/VCztvrjYod97J
WLMEgyau44u6TPgi2RNIt3twa3elA3ajVrWfiuZ90dxkj4I0IhP5/fVtr8mJzLa9bpk2dj8mqaNp
zNJvYTVR1GYVkTfQeHiFJupTU4H10Ep3KWFWapfftDYlvLbvhg0P0vxRH/pmG1QeGpALP2a+6rIq
QnJuyLuArtL8WW3y3gBwKAw0pbLHxqEsDfYJ5O4d6l+mTxnWxylUrdf0Du5q7JRX7cCusLRgTQfn
Vm3ihbTEmN9L/CBbJZLzICa3xoLqdP/1VpgprED1mKb9QxbD3Ji6v7VZb7I8uk2cbmNkxpvRN1jq
+J2/8guh3YRxqj+VQOGCuMKK1IP3MBr+jnbKV4P+7I+ocL60Svyajcrv0TceNdfbpaW6SaJUX/kV
pK1G4BttK0SUwYGd53Xls4t4y5YE/EeMUN0Qmt/DcLgRhYCQrQzUduknh/SFSIfxgkgCHM9tyF6F
9oMMI134TJcX5Z8blkv+Pf9KjZ+reDY0AxCdn176MtHjvb4PLgyA0yrpKAcfJcy5+iisAD1HXKZ7
nELsGXxc/TZlZ9i310eZbzZ5herwU7hHDVUe8tNvW6ESS8WmyoCz1+IekQdkyekkPqIQ0S3to/ND
ZhiCS4VMSmMXzbZR3WdeXw9e/gyoRsoXmDjB1OX45X+ekHSbEjylSaXMuRKv4oWuk1t99Nx6wztS
SAdHEUc1dbfXh5l/HdaNJjlSvxTgsMCcr5unx1SDI8KVtNmEk67rK5HFC4H/0iAudRRZEMB8dl4V
mMZ8AAkMlRb5gr9+DYgyHLWFiVy8XFAlxWsAiBhP6NMNUE415V6JWcW0+jdGHF/JgzbIruxyfVjn
lfNV74pv+BmPC9t7/o6mjk1MkZV0zOt1B7/S04GzKXchIATeQXT63uCl4JhgDVopIzbiRBDvUKKM
pCgToFuWGPJx1Bxi6CnXP6SYZ1nyd7D78TQWxNuzDYOugZZzw7uHRAdBHz/FrSQpkJ5gEZreVvhm
pOOtiB0Yov0D/czbygKmVgL3OVTpB/80v7P1fvEyyGgTI57x73+fOmDo8bbI29tQe1n4yXMnwH8/
mXxXEBXU83Q0hLfsw593D2P+C4gHPxNw6o2RV1K9s476Jye1bxLpQFVuWxBA/KmHwSn/1H6xk19d
CXwNHQNj4bX07zn0+R7998P4qOQKJK38vtNv2g0OROm88g41fi+IJu30yF+TmDMg/crV4LgsknYz
5gDigU1kmfu94Z+UEqhocdZk1EnlS5/oqPe2Iebb6kPm1vS2oDAhMsFfAitkjj7c/tz6XSjKpoOQ
eH155cY7m4QhNHntmSB2ZyfCKIamaTIspOjo3oeTi/uTHmt7DiOAnDRE0MJb6B7Mz+C/Zfs0oowD
n6odJvLEJS0K72B5drEafXw8AgS88Zvyshq7chsB/uFH7Gf76zO9OK5F/Z6mBSFmfgSRCuyxg+i8
w9AE95YyPcTw+dDMCOCalW9mN94q9XjILHyurw88f7jJCdtU6WABURkk7JxOWOuSgNZmphwcsy1v
nLCtbpAdldRAJ9kZJoiV6+OJSydGmoXqBrZohnBmGzNBmJfHCWLdILXjnaNnFDWC+o8HJbowXBT1
kMj/hWWzd9d4WQuYloTP4r0KThM61+Tr6ETm1qvRJP3P2m67TeW38LEDzXpK0gYnjcypFm7mCx+H
G5lCLW0eU6UedbpGIAy1IFdb5UD68Zx5ymMJdCys6MPngEu11nrnWQOSrn28vlaXxsVpVODuLky2
hvz7nzZjUZp+kVqhcggr2z0aToq0rGdEO2HX+kPBG2VdlhOA6STsEV1MMKq/Pv6li4H7Wz4HTLk9
5gVjPM/Ac6uBcjC88rtop5/dUD4Mo7eXh6EjjhV+9DvJxbojtGHMt2lhEqR1hz9isBDQ5hcw+1Sm
EhZ29/IraLN9OliQS4Bfewejj76ljvKgBPrC/XtpaxrchBrtUGZLef50vaN+wC9I071DHFg96rwC
oVSw2WstjMtd7SCNjeRAvi166p2WEmtoOEXhjZJp7i8nDfzbFkriqqCFBl6hUwHydsC4WhHdisGD
VlF07gZDcGPhRF04wf8uTX46vbKzXnjddFk+6Y7HCUZvtEJmApI9l2FgJAvWChfCsaHS+6YoKw/v
HF/QwsMf3XriG5j6rvL8rQJ+qsYv0nUA3bXtwsTO3oL/vjlpgIE/M2nRvAQyJBU8ypHvoRYV6hb2
2vK9H1TsPrIGLyhP3yFUsJmy7tXMnbsyFAvHXn7u2e1Dyk+sopxFJ3LeSVaRITCpy5AWRQBkjP77
ABsDR8poYd9dWlYmKP+t8sqYN0witIc0P279Y4cKgGicD7S6HiuleQPP+qfp1YVlvTgcpU3dwGab
h+3sUsWEqVIjXofHPHNfC6gQSWQdndTZd4r7B/mPhcrFv8fEfBm5YCQoRbB75lGsLSdQMmL0jzh4
Nkqem9s8a/x0H/b1uLH7Cniuhgkd7vDRGnJcAtgI7UtqK/49lXLrTnP7lvduh7uTsJIffgmAJgoU
71AaRXaLPCDU82YKjzUCS8jcBdXWGXsQc1afIIobgihErv4ZqXB01xNA56Y/WDdJNjhrtOGL1QA1
/n6sLWVHZolsN7WvOz+PxW5M4xTvTBzcg94nJ0WEBxbChC4zbHVERwzD26gpwj+qljiHKUzzfUaw
/u5TMngozNZG40+xEVcTyTaJCJLKUKMW5NQu5vbNuKtqOgMWWc1m6j3EkfUWDfFmEjjhGeUbwpbj
R25H432LS91dqlFN1WttXOtZiRYm9Pwb042LfToYkhxE4AmHQllnCeyBwkAAn8YC+Nm+jbZuote/
F24GuUlmH5WGEK8GXqwgYeah0taTVnPQMjy0HRDzstkFKPuuuhZGMWUS5I42YTpJ5569ofYYoUKt
KrLXoQj/XP8hF54MJ79DBsdPV2QZlF6hNGxmSn/eQ1MlCA4FRIZQNdu1nzhSgNXSHrE1Un5dH/lC
2GVk+X7mtuA/Mnp8GrnF6rRyg945FKZX7hAoUzcwdtBVCyCAq4piH6+Pd+HYwrAm9ALv4L/Mc+FY
OBOCTFDki7SDSlohVIcSEa5aRrvuyJuuj3bhuuW7ylI3sBLZrD6dXakERh/bunKoMRl8DEsnxlts
SPbXR7kQYYl5Kg0DF9+oM6wOZUAUPIrBO3SOZW6qONQe9NBAJsZSo4Vc5uJQ9PQFeC2aUfMCahXB
9UP8NzjWln9XVZK+iC5g29nfr0/pQs6GR9h/xxGnC+e2fsDWI17kxAieT3r4zJsKmO3YqPIdrVNd
uz7ixSNgsyXk2xnQwiyeYwqKGmyluIfAKI9Ti5BJKlBVr5SvaWW8QAB46Px8YcyLqwnLlRAAZIak
4HSWapJaPfDf7pggjrRpeLvcgeTqEfNO6oVb+DwLkD04jbk55GQuVbjTsfokUHlPRwnGN4S70dtO
Khj9VCq8Q6AycuVgWd1b0Yeb0mxubdtdOAra2UknA+D96ZhM2AJ5KE/mp5OuB61AhKbMDnUR0YnJ
XQv40aCZGGZMZHNB3vhfY950+8KdzDu3im1n18VucpuXJijjBLhqoAbdS2Xid6u1Iz2CQQuer++C
uVmRQ8oq0Z/C4SVnuXSNTn+lDXTdUowkPPowpePM/Om3Jm7GcOmC6FBo7q5xkTZUuvfBgcGfVCDN
1eYOBd2d4tZvE2pz13/Q+bb8Ty2TbJpO/tm1jwiV3oWJNx00s97GxbSLQ2gFTbixpuoxiaDxiGrh
7J19KB7QlI8cWT/ioM8vpdIoUyWLAvUw4leXecU3C9ltbQy3XRQuXIBLQ8m//2lPGG7aB1GVqQfK
Y/VDOPnFPeg/RGSnCCemKTQWov9ZPJZ7kH+pZKIgd+aHvPbNsJusMuT5k4JRxoB76bF3dqSpsBCK
0WSn9owczWz/OK2qegDQwwN2wwVdw+ZgCeHCSESK5PrOOLvJ5Eh0zzjMpiB/mAWsMo6iINXs+KBU
g4NvT56jLADvKjD8fWGZWEnrffVyfcwL68c1zY1mANHhh8+DSJw6sEHb5Oj3YsRMW4+3/JPlwiUz
h63IQyhxQC4oUCoqgAhPtwUyyPS2mjo5xlaEtKMWPtCcetD15AOoEq3iZBe70bZAPkBT9GNe17s+
VhYO3qUPCUyHAqpDn5zxTn+DYfcewn9Gcgz7cd1pP1ToElW7EJXPTresx30aRP79T/sfpgCyKjmD
cMUZyND44R9Ni3+iJnwjHLrG9lJxeGlWs+0JXMIBzSKSY2t9IHaEsKo3/ry+Ry7ty09zsmTl6tOc
kszpKlMxkyNl0pAaZ+8g9N7eIj9z07nBwlc6yxP+LSB3J68+mkrzfCQk8fEAxifHRqCyozuUVVNA
fwrd8DZF2D0Qj4YePU1xvrk+S+vSUTBNi3c13RmAXbPjV/VhZ3gB0ywTdGCmFHeWWBfJQa8L9A2w
FcIiCq6NH1fh1nUT61B0nb1CSeYvJHYXmbcS3nalD69eqWFcnOhUpSClPKRN6b5kAaXZOEamHhpn
8hGGXvuA8BYKjAA476cMNwbNbxFXNMop+cLzJNjiT2Kt0bqw1mgnIZLToctkBykRPB2DQ28PzQ0G
FMjxGs5vNTG6I2YXIbTPYdwHKiUVNaQIGCuQxQdEABCWgKTNM7YEZ+VmjwPQQw3RAW+UOCl1nfau
B/ttaNDr52LGn6BY667/Po3wwIRnGWtDgdCLP5K1tiMoaLC8kF4sKn899bqyy928+7j+RS7uO5eY
zkagizmv/VZ62vcxJjnHJu1xf0a2P82Me277nWsAtUar7vp4Z3cXW49OJu6YqukSiWcbwFTTCPEF
JzxCLIP/kxSK+YRSxbhnp0772FxE813acQ5+pxIkTInDnp3dwFDbwhB+dHSsaqsm4s2upj/X53Qp
/ZEvCVkd5AI7e7AAq/f6rkd0kA/0DTsw81i7gbb3dST20HACkomZ1qazxughd2LtzzTkaQCH2bYf
Sk1vt2EbG/vJsyu6Nq1Y6Cpc+MI0DmSnVefk0bk/jSy5AiWMekxy5DEaPCPTMt6jEhxtg8RG7mRI
SlB+lAWuL8mFVacZir6nZmigVeYPxgo3Jx0p6+iIVbuCkCmW0UPu5Qt12Qtx+Z8tJ/GE/utZbTwk
67ENP4yPaZDfOs30tbbq76Oy1Am6sGcpO0oEjJCg6Xm4zFMD7piTpEfbs6j0FMBswn1vjhjZFIhW
XF+5C7GZKrCrU7OiHofN6enncpQ2siDeJMe8qV6dCdBNLNteVv0Wh/0XxRfPjlG8Kkm5EJrPkDek
DwQBnlUyTaCSO9snZo60Uth7ZClG7G7SqvhqWIi6WhFSPRVPu9UYD8MWNSzSToTotMpZSDP/ldFP
6jryF3BILZsfAaFklidFqW+nQknToz46j25dHn0444liQ+Z23igmfrf09m40/a1ByVe+/Xy6hJ3T
bx3sXOAUbloovFo47K9/kUufHwqUY2AlTNSa1xALMl/dEWly9KJa2ygBrgmVFxfIbAzQdHmKLb2m
5Dzn60DHQSKegUyeAUALEGeFDcf22In0i40LZZ1qGxeFHdOLDl4VI2iRH3R09alJ4qG+lMNdOrsA
vUiwsWzmUM02AtahWY7oQnycPKW+iVPosqmYgoWwdOllS1lWpfNPaKdqIePWp4zHiZIpzsooPoqm
LO+9sXJurM5LtiaMxb3diOCH6mHtqU1B8yPIXLFH/264R9Jx3OcpuhHjWDQ/HLd0134XNd80te2X
NqRMuuYfwuY8UGOg2Oaqs5+Y+WI0NC9IjgZ6vumIHI0Z3qa6vx7wOTV8FOIRJt07ovw/7jqeQwQc
oqhDJ+50eVo4Y7kqD0OOl8xGtUYPXyrhrBUNUZPCR0rl+i6/UOqAWMemEzZ4XWDns4vSSNOCKriX
HrE+2iL9tnESAece2eXJ2IkK7eypQxRjCJ+xgoZMDuNrITe4dFNRQ4J2RYrAQ3A2ZZT8DS1z/fTo
1/2DkZQvSofLWZz7v1S3+4mc40J34F+yMfu+9PVs+HPgkx1z/lqJotqF9O0Gx6lKqMPzXDyiF1E9
jpMhXmHJlDt+Et49hlU+6Tje3LVqiuqh56g/YwOrDYd5LBz+C2tAL80GIQUxS4IRTz87GnQdmsxB
eEQSKUE/wzE/zDR/1ZUv5gD69fo3lws6nz/gEeItCQDIn9mCW1PTOlmoBMeuLnZ5Fj8O4EcS1PSu
D3MhoDAdrhQLlgrzmg3j9soEHSaJjlJRBnufYG3HSbS5PsilhSOtpFbHBcKcZBT/FE4yLe/jISXj
EAj6FTE6PdDhMw9B73j5BXpxRp8Gm71AjaiLSsSvoiOqmnDCBYR5hrk+oQvXDpA8CCAqmDywoLOd
UBXopEFvDI+Vad20+C1MUH0Hp93Ta1/o9V86+zwBBOQGqVBBE/p08ZzG8eygKZEmJj9cjROiRi2P
FCJdHJgP8srF+erWAW0K0v5G7+yFuV5Iek7Gl+v96eOpbQOYfKhDTOamxxjtu7TN91yR6wIJiFFN
kddqxQqF34Wm8uVxoauTHkMhn1eDRjuunF604RED6/tqoCWI126WdHd13qwHtEjApJsISncLm/VC
BcOQvQCKyhaAgnm9tMa2w0swiDz2Bao4pb+rW+cOJeFtE+P+2dgHa7IX7tuLU/3vkPqswIBlcdVh
khkesyBZU4lD1wC566Kzv+S2uEtV6z7j4Rfaytfr23hhqnPqjLDyBMQ4Uw0iYmpYP09hfa8ZmDxr
4Y3rJxjOOOvrQ16aqiRg21AoKf7Ov6pF53MixQ6Og5Pfjm26b+voSe4iO3O2UIg3GQXoOkp/XB/2
0oGFWAkYD1AjLOXZIdKTkf46WpRHrbDo25bkiZjMqLs+s1KxUsphXCpmysA5j98WqSlpAowxCEOn
xwZ8TIp0FfG7tKynaRTfQZTfpVyYC/fEpbcBPkuu3LJU1M+qpk3bV4RUbqV+aH94fvkQSAtQ6viv
ep7dUVL8klflobW1I2bZC1/z8iT/O/YsNiAMB3c/94lNnb839fRvn4mfPQnY9a93cRhaLILahkQK
yKT8UwgqC8OFastaFkX2aEz5ixqWFIXqhSfrpeMAUIa6DzrxOsZXp8MkQeXytxD3TWoMq/XpGLqG
u/KKDF06E/d3wLbT/yiy8K87wx3P44pshy7ubMyerNpHYhxBYTTohia7a32xi5GZj3N16SYRl7bk
f8eaH/e6Ukcf1dfwqFbNESzFOozQo4vzdYMwRolYVNuOL+hG/7Aw9vAw46uqciHiXLzNPs1Xl7/x
06fsMzTUG501Rg73UeTafZpCnbRt9PktiJQuVAVpDlQAAXFq7aNoscW8vpku1eKJAf9/yfXZph30
YLKwaQiP6YRnAs6twVfgw/zRF+XK0nMJ1k0q66GAYSp9dxeGv/BwIaEl+tEA43qZP1mhQINMGQw2
s3wyoJ4fbRp7wqMJpYaVHqIew6DI/qEruu/KMXnuQ4jS13/EpQPF+45GAAGR3zI7UJkLxrKWMtbo
K90kiKlJ4MA67inYXx/oUtwFpmU5IEHADMx7tCL1h6bQaD4mSnZXN9ouLXqmGz8Pkb4w1MWt9Xks
cbq1kiweAzfOSFQqZ12ZNjI93r1M0LK8fqr8+m8PHlQFR4Tr+T033EL0kNvmU8CnsYqIAknDv9gB
Dm52kivhRVSAUBQLYr95cO3MXo+JMBdShUujwM/g34Qo+s6zLxfmCLmbwGbeiy7KHr1RGekUZX+v
f7VZvs5UiHO01elUIUIB1ON0JSfPRCo8b8r30NY/KkTo9MrFkQXZKOPOrPJv10ebw/vlcIKGH3+k
R63x4DkdrtfKylUx+X6XTOPMdG6jYVtEP4sBxSgpzO3a6yJGyBtkEy9dTOIp4K5Qt+ywPjcRTcer
HNiG69lPPp4QUL8Q9fuCJwD0wzfU5jg9qCkgd3f9Z8/O0H9+tWR/UQjk/TQ/x6U+uNhi1vk7maqx
r0ZTin9G8S4Z3SUmy+wUMZRsvcJ8J2BQKZ+rQmRiwuyystxXtfAxxGu+q72NAwqaegkSwNendWks
MIAQ/aA3w2qdbzCnUrLQHV3o1GBW0wCewPRAdLgZzPL1+lCz+1ZOC0CosIDOWppUUDv97sLQKjxH
Dfe1x1IaZzjHk7yCCm1DNTbRG47/96nB0aR6AruJJHB+QuOg9WknN94rjaEnyMIrRNo3E3gwy4h/
Xp+akMHmNBowkBTTgLBowROczS2Pp8B0iBWvefmeusYKj50bvhgG2ntcI+0cqTekmPkrGB+d9lxH
3/rmXf53sceB+EZIR8R8onPVSWrI2I9L0fLSD4TBqKo0fKieWrOM2I1b3R5Lob/GbveQ6s6NGu9x
v8VzCy1pc1PYAiblveV/0Cl6xdGoXfoBcgXmK2RrVFMgnFF7mH99TYBNigtTf2V/8MZJJCiqqJQ1
frD3Pp7zLgXOSWt+I4uPb5i2MPz56eX5IYW6UNihL392pPxOz7JMd14tKM/AYRAnVCqM4hDEn9bX
98J8KNpPMJdgAXEHEi3mTZ6kHi34DggUTFP8i++bqPVD1/u7/30UngGgkWmqUjKTv+JTYlVXtp0W
WWC/eoqHCqty8HLnptL0pRv90mwk2gn4My01IG2n4ww0HgRlZ/sV0AJGZxVRGdcGZeWbuGJdn9L8
GpILRz5OeIXmA7xqdoaaWNHT0WZK8PgfMOdEaN97q+vob2rZDyO1/oU9MQ99/8aDzGHSfCdGzN+m
SpW0pTbKqTVbJI5/Jf0XfehWxZD+uj6x+ZtNalbQ7ePWACAKf2S+JUxf6eKqa6zXCvOsEa/w7BH3
2i2+YZYnVhz4qjMOWvh8fdjz9UQwQG5Akgd4kfPGHwZmvlsHNZKldr32h/HRMB9Q49xgsq4YysLH
m6fZ0hEHOgb1UmqL6NTNO0aY66Q5ir/iNYxjTNeK/SDQRth2wRt/1LtnTkKs/DS7H+64MM95jvSf
kdE7IxVTKfPO8onMk8ph+SBeswZdxVzDeFANF19TZ6NoVKdliYgYcgF5FdddYuUSkFQa9VMXqu/5
oN86nr/mbP5pdfGj0aLvbiGOiYejXuToTxP27vng7cbcW7hJ5wwV7k7mCVxEsmBko3A2ZWOosdke
veIFrBTkI3Rwi/WoliudLk1Yqyt2dGn8AhyTtfvREqusrFYm203FiU01za3v4fbYpvKfc41hgbsv
B/8c6flxbHON3gW3IbWf2Tm2/Txv0KrIX7Ks+YoM5QoN5Pfe+kCMd93RtdF772XAk+L6bj8LVLQO
gHapSAsy9NlpLioP31pdS1+wA8Ya0HLWeps8a0m/sNv+PVlPp8eZkmJqloQZQJM9jYhmYQGwLSCY
C8XtPoSvV7siGvVfNFHwPJlUPJsnYd14HRLxUxFWrwPGKGsj8oO7qe1wUJ6iCWV5HR9aEuF3Irm3
wb5x2PiuW710iZ2thzEadqFVRI+Dm8V7UymC+9zDfqSBO/7i4qODSRjNSGcw9RtQNPG9p+KWHSpZ
irAV7JyF7sxZJBEsK4REROokvHRODhyqFkdlzVefFRy/Q+VPX1AP9ltEjaJhWA8Y2/+P31KOB8iR
WCkrwfPuk9o32TDavfrMIyQCc1Rj3LiwXS5MySZfQ8WFKdFUlH//0/05FHWVa/oonuMy+Nr31p9S
iAcHFV09MA8iXLoCLgznkCHCXeWVBY55do2OQH5JrivtmSYXQibICjbRLTbhd3r7w3Leri/f2cVG
Ywd9Oh4PvMKJEbMdqum5GhaWqJ81RP3XdfhBqqUmgUuutb0+0vlR5+X777Ymp4E2OptW7yeRFtsW
7qo11io0Ilc+/poIjmNogljU0ke7MBwURJC9aE4CWTL0049mV6qZ1bARXyZjoIqV/sjdA0JYTe89
NVG1wg+Au+b6DC+EFZQ8OeUWdAH1jBMvNRECLfCSF4h8Vgv0osB2KgH1u7Af5w1QQrpB3VgF3iuf
4WfdRjiDshOM3nwwxjeVCn0ve6uDj0z8MfAN6b1uHQ5bB8kwm96jEkdraUt8fa7zB5oOiJehgZ5R
JpK41dPlzRUWQc/C5FVXO+zVqr57pEjlYiCFgmhnKxqsKMw/+jxYyjLPswcSFKQb4FUTY+wzcL9r
je0gQgc7S4tm07QaQwwqrA0OQ+UoX4ld+sdx95NW7kw6YdenbTCt04DOc5TOHu8imxrLPE/qCrf2
KlvxXzHkOdp+BRVsCU9zvovkEKCIaIdqqHDOV7YZlHzCwe81cnfGVH+Jy31oL1FOztPM/8fZefXG
jW1R+hcRYA6vZEWpVEGy5fBCODLnzF8/H3UH0xKrUISnH9ro6ysdnrTPDmuvJTEK0oX4KIBjOK8f
929MBZpm1NB9jgfEG9Gf8dWnVE0RN1A7rZmkx1xUroAdWzBn1p9CMXu+v5LXBwj2Z8JcTBwPI3bu
4weUltTVBMH+y5D8QeuavUT/e1UO+yA6Dbq5kBuz5OuNoxZLsQW4JACZOX1JjfRkSZMcIrU5HUPY
c3VtGHRD+eGgwk7lZSet8sRtIcXqX88vhYBeQzGddB707JtAtLjxUEA7jo0R/OpGWMNstYe3fBPF
RrcRUrSNSl0crK3V6wHZA0Mt6TZFwMlqpBb13zGmzY6OPc0c0EsdkaOXlKSyOxUtZrUJuiMmZUA3
oMi+KMjXR4+k2CJjXdchWeZeKfVtnpftphd17aTFIBzaTE62kg6tV+VRzbZLQ41+ZIWg/i6scuKw
LoavzIOI1cusTSx/NoZsXZJXgE5+dMYwbtHo9JXoSLU0cQK/0l8Kt2xeO7/C/fP9+kVGM3ilJQMC
0WJTrQeZBxCG/eq3EYX+gyAF+Zc4aroNj0XvqJ5UvrCfyGNKQmYLlNchPEDRhTIh7RuViaJ1IesH
Ie2M0Nblhv7vSvE/50OdvSSWOES2pwjCZjCseq+nkF/k3aSvJ4WK9Ym2Ye0ywhy/HwWkJ0stbDc4
IKi3+Um00A9y9Wy8vYdEJrC2EAbNnw2vq6qhHrTqkrHwIohu4q+i2WkW4vAQ0wEXoCBw/ybMW+YB
DU5YDraOyJns2jyvVhaGBTOFWV1MpdJe4VEbHoUxNlHodcnvRHK54ufGU9EqsNMj6LmmSOLCK1XA
R9/o8kkbRXed5Hm3VBW66Ry8+7DJGr5zfEwz5qB3OAfCoAjPgK4fmk5/7ZVuDcRpPeR0bmY++y5m
DlHroRhRXdT4PlOP14aLSo9ctofGChcu87XxelswQFZ0GxLdzAEwmTB6mlHmNfWPViJ6KfelOPKm
i81hkuxrlT49mrpX2XHzWei/3t+ua/ds2q3/Bp8W7d2iWDHt+b0f1xdd5In33UdVQK1A3kH+8cuj
L/H+aFcPzmyqczsdiXWctUl9mTTCZY/esGJ7f4RrQ0yfmooPjbWdTOPMEKuxP4hVVlbP2B1Hyy5G
+9Utf0qRit5I+VlIv9wf7mr5eHbIU5PWIkSGmW7mBiZSGcAx43fPZWD8lJTWJs9xcgUET2NK04ay
EIJdrx+e9JRoADA2tR7P3MBAq/wgQdz5UkviN883nzyzXt2f0fUtmfoM8UTobZl6/mczMkB+EccT
gZDoOFQC8taaXtnQqyeOl+g/7w92bZ+ocoPNhkyBSg8r+fH0BVY2IMdUEl6VhYf4WL3O5PpH5kuv
GQpCqlcehtDcJ4m6xJh25ZbQiE/2i3/At+J9zmbZ6UYnwRM5XMxI7+ge1w4NbU22kmu/78/weiDu
l0mGRp+y4zR9fZzh6Im+rnRdPQV0knYhoEvKBd/jLRP5wY3jVuE/U2Ag5TVt3scxkLcVrUFN64ta
R1/Qnxet6Ji243PbFb+tNDkQGph6sqn7SdxjCKd/gUZRTlWUWCtA8k5f/nSFeDfmKYVZ3nA0nX/A
YXmq++wlbNN97f+oA/egaO1D4GIbNJQDEw+MknoWK/M4eMoplY1NUOrIDMf0k9xfwzf+9NkE6Vmz
cM2nPljO5ccJ6lFhQkTRVxfxIWyTV9eXyKfAy2Kjt/YtL4JvVI1auyn92jFrbYMq9s9ktGhact0z
hJIenc7GdyoVf9VRyFadTCsLTxdaoZBCJXT6NCE65ajcF4V2RCjlaMCwai/MYVYNn55FAsUp5wog
k2bl2YmDS7guqsKsL17lfTXq4o+W7lr/r/ZZQ5pUKAF5DVK47uuSqoQ/CdSSLgVujHxnjHhCQPlP
AvnvaPSgo0sR+7+lKlcWQrFr8yJP1aL/cfEDfp3lr7rAGKpoUKrLUHriyg1MOi11dSFJdj3IhKsn
/UBSnVze3HeNc90DtwghRVw02l7Qx5S+4HJc31/vK8MMTYBJmwSJdZLPzOXjkUmVWJEKMlGXehgg
QmWDu8x9tCD4GvvksPjsXF/zj8PNntGxQiRBb8byotf697oAR9cbq8VRbi0dbGbmlL+h8iFNj9+7
x7orrKzjGpSXEd/fKWIhc6Ahu79wt2byboy3et+7MUpVrkIEcxhDghlNr0bta10O4rc+QQPw/lDX
1h8A3H/TmbPpyNKYpLlSlpc4Sn+gv/YnhUr0rIr9upSTxsmQ83FUxd+2wsIzenuOqDVICPeACZ6d
cySiWOBWKi+NONBIp0/tR1JBxBKAzPn/meN/Q8kft8yglbHSW5E5WpXwGHb1PhjULY2Pga33ww/f
NA5Sln3TYRJZgJXeugFTIpG8JZloCnMfR/YCyDvMxigvSj4h9r20BWAwuI890NKD3OgJBDHKEoDt
yv2a2Dn+G1SbATwzWWo1NzfLizaNFKibrG1cJxcreSVD8k6LwiQD01o//j9WmRQDKETazK41PkJZ
huIhqi7t4O0GUZ+CnImeEUfWlwScsp++pW3vj3ljfWVJIvieerKmrMPH9S1Gi9RGludIM48kGtF2
/+WhudellVNCXKqpS81RN66LPNWvwclTXb3KMQh0gIlyKeYXGoC1EUpIwje5+sPrjn80IcyD2Fqw
1TcuCs8Wg4rwzjPo9PfvjEGRK2jfhnJ2sdygto0avb9wCHaeXmQL9+TWatKsh2UjcQuP12w164ZC
ZW/isKdj8Y0kYWyPZng0czTlZFX4Ner97v72Xfu5NJjgOGm0glKZn8NWI42WU6mqMjTY61VkTFqW
yqolQrcNKfUWHtYbWwfOGv4nHPeJ23Ca/bt1tCLDwEELsgvs3eJqFPsnKSz+QBwG/Thnp253Zlit
W2MJU39jklNLyZTcnPoR5nmxvkJvt4mV7oI83MlH8a2Psp3Y6hu9txaM+c2hyHyRBsNBu8olWm2C
uZG67hJINP7raXsc+27vtfX3wai+3t+7G8tJJxRPILS3BEHzlqgCfdYC8YruEvWy442XoHvBPdVr
0/YqiAWMfdssoThuDclbRYWNIi9e3Ox80n4ZZhzd7kJKNrF+kxNP0mZNnXGEGbNJvyKS8e83goT0
fyNOzsC7MwMxtRtBvd1dVKl+tkIkKGJdeeiG9gA46mnUaIy6v6o3ruCEUJogcVM/wFuD8bsBhSSr
0rgzOCyZ+CgPTWHXEfluwRC2mloXyA8H5/sj3ngtKA1RU+SQkrmdR2G4m5gdWFovVp7um7j4K1lF
YQupmdl5FRwqs9l62r+KNQFGJVgiIoMKg/Wd34kkJCL0G7m91K3pJGr/0wvKJcmYG3ZzMpiTNQM1
dNVspPaxbJWe1F4yID9BCI2sn/2OyuTv/fW7sWMQFlN0fgvYyUd+PCJMpG38VFYuWTQ8thFC3ZHi
q3ZlVaoNpeiAivw/djtPLcG0Ak7/wDotU7v4OGTR6WFYqK5yMc32pc8K9HsHoj5RCp/vz+3G2QDD
Nj2sMF9JV8ybUVklGlAfsrQmAlSBu1Orp8T7MfaIbstI4C6hpW+NB0oPEinKULBSzCbWGYrbuaOF
YnTC7y6ys+X/giOgebCEojg3tWc4XYpHfH+W12aFVrE3eYu31t55eaTiYVJ10veXThO6rSXHrxmt
ExASxnik1TEUhF2f+pGd9trCyNf2mrIlRTdStIAHQCV83MjOoEFFFjvp0vbqUykjfprq3nmyoSLa
IvdneX0dKN9NVUS4D9jPuWhEQ2nCVatRufTpJcIvwrStiSkW7NetGU34G3BUBEdX/pEn+HJlNbl2
SbPmoa6To9mYh0iKN5mp/vNjR8VsakGhjg6obl5nNvWgMqWyVy9SoW7GJvmUoxxpgsYW42bBRt5a
O2zI1IQL4o1n7+M+aV0V+siYUK5H3cYRkv5QFKbgQMH4+/4mXV8AwGDgmEBC4yvgg30cqALHrShu
Il+GWtrFhfJDyZvXRPec2kge8tF/gn1se3/IOZIdazKNiUNEa/GURZ0dQlQw08EKYvmSJ42062Up
+QQplr9GyMHYuy24TfhJBGs1mO24jUU1PIheTDEmCOSFHdWmoT7mmDgzNNiD3OEAXetdJbUiddE4
XOrOWoXS63RUab2DdJoCsLuFaNUu42fdKzCvqFeRu8YMFWFgq+YPTX8tAtGRo96OQ8ShdAlt58IG
dTYago2D7jfVZFIAHfFDQn7sutjJyUW04RMs7/xv06/3x5/8XyN5x89BV4RDX1in1CjtFhoeyPad
uGvtQffWUv06/bCeP8DUsnCJblQj4EQF40PNHaQyZeGPx8Do4NsfQxgeMjS4dJyMLvqtUMES0bIY
f0/T0r18+vD7R+HG6aMOMQEBENXEr5sd87zXgo5uNfGi9KWdYP7MHCZrpHkmwFZuRA5Lc3/EGxcL
dBwGfxIKtq5gU3XWiSUYLfHSo9ozbZkQIJuM7PP9YeYL+j9auqlSywGnYjs3tBRfggJCsehMAly0
Y804hEH9VPgPsbFq6WpXtf5F7gQnqpolaeLJRXx3pt+GnsD0cBvgtV4xjVcFb4moFNHZ9OsHSW4+
V2a9BGCYLeM0Bjo15GXBKxFOzeMoNLVi2UAW/uzXzc5SJkh7tldQJb6/jDemgiMgTZUC4w2O8vFY
jrzOQpIrGXQUJl3Ial46peC6C6PMnpBpMpCM4wCAQsExnYPZg0YX9E7387Mu9qozpJ2G3nsnwrTV
wTMaNtrn+7O6sXhTmzgnHuA8Hun09+9cbuiZgMlBN3Tukax8Gqk1/e7UxEUe2GoXQvkbU6MPgWYX
PDdqLfN9QossH6yYil7q61942/Y1DUNCkDxZQrskFjbzS6dlpFUSzhACQXiW58GSXKodmWTfO0dS
+CDRh1qkcoBiur6uo/wTpAULZcU5hOhtwOnpmoofUIXNE3qxKzdGV4nChbjQ/x5ZQ3dOeitD8jI1
hBdTQMJhFSPxc+pVcThWnmJhVa0i/TI2vfYZ0lo15VFplujrb60DYarGwwlXOBijj9vbI/vlu1UY
nOsxckZRO2P4jmnWPkZ1tdFgOv5H4806TL3zOCSUgShHznN+YRZ7lVjRcucquROa6jYOP7fDQ2rK
33tT31FpPzV68agF5YIxvXE9LQqCmBl8dYzBzHkwMj8Po7FGBQRY3k8h6MpN6qva/p+vy4dRZtel
j2DDrvMJ8q9TujEaFA8Utza3IRDNhesyc8z/d6LeTWi6Tu9vJrhUX4Ri9awmwc5sQV81wauboOHU
pOaPwBJIv439JpCThbjn1nvxYZLTS/lu5ExKyqQwZXh6qQNVXXiqYaVLim5lCmi/oLGahBdIQzZF
nny5v7y3NhG/eTqw0IjSz/NxZHQ63dbMRfOkFpm4y8TIcBCVCxc2ce70vS0tx2Tq8ZpAW/PSTFAB
zPJMGMOB3pw7twwdprshT76RXfM4qX2IZv/Q99pTJBWrPlUXjPytWwl+mWr9FAHxoHycpitGRdO7
aX8egGnBbn6AHewFYPXJ7/pgVeT9wq28Nd57KzAbLxpDkfBHM091m8trVy0/qfRPOoLl7kZFXvnl
UoXtesAPVmCehLcCEZD1dHaRuqH/xlHzYIuzGKrh1HHxr2cG+RSJtnSdXl8ILGaT8zUlFbo48c5i
Liu7kQLnga6E1Pn3UYhJAJ6TXoQKaRYnuH6fqGlkIsMRlJXtx1mwEvN+aaNunEzgQbyQU8sIhUNr
dvUqwGM9KovmKQbsKYfCJkiDTec2m6guPgFCe0xR9mA9nkkEbnRt/HR/ltfewPvhuYEfD6YXB23l
BqV/DrTsSAPwQbbSwNGpji6cyGvjNuGyqJfAS2zyNM2Ws+u6KsbhNk9yEqDKAdsHJ4RKIucFGSkz
mGKP+1ObzOVHTxS/CtE+HiWN0Hnu6LhN6FJPzHsI5byHTKkOAgKRMlIinS5t7w91w4DiJ05YCM4j
3e/ziJnexzJWC7k7C6GbRvZgAac1I6qKoxfVf/pOVbaRQLjZlob5QrNDua0DXIWFr7ixmZNy6cRv
SvfhlQ9UxHpOUqyqzm7yAik1zbsbTpfTmV8psDqZeW4j0Wmi4eCpp14Znso3QHcLOcH9D5kFVpNL
gNeMe2nStIFu23QW3j0nXo2KZB2E1dnITPkoJ6p6DIccqEsdUVoZzGwVj/TO5XG2HN3f2HW03CYu
yolQ+YrXs4kS2ErHTkN4VcovUJURtKYV+MqqACyqAieXtOyT30SGLSRt/BoI7VDbWVHL5yGkgmij
a6A4XRtre9MT603oVtRqvJFoVGxw2VzR+i3WWuxUOUqTcTFkK09sw0efZvxH+t98iFiT56wxh5Xc
VvE+MwTALX7CjkMbssUuWnYZ8YuCJq++6kNKh6zrlWepH8wfTabFFxNQJskJgOm1YlJyT2vMTxAZ
W6kt8icjK8kuDaW8Uv0CyecgMlcGtsoRBll6zuOk3XRj3qg2hi1f6X6t7gYNILtWBcoTknMIe4tI
U06srw+5XrWHNi7c7zVY0RVCH4GDt/u9qotxVbXR7yguKk6JINR2mgTiI12f+oEkYfgSjCTtWcr0
kIYFZytN1FUkh4B8oq7bY1HR3xmLV6lxg3Xi1eGBRXJ3rRDVTgWU7tIbWv6ZCMt9yNC9AYVJ2sUb
ZTrMBc/fW42a/RRCA6E5oaqPedcEK5piSvC6bmeHINsvpewxlUBAdYfG0LUn5Qltkma/HYIioOAs
sd+660cvkh/omzwWY0hpGlKbSUM3lkW5LUUDYWtqzfDige1rwLsIaOfyyz6jiScuOAA3rib9sCSy
IV0jKp5fCUVGJrH1c6QdasNDRioY9jW0+7DnS82C3bvxFNNkQxaFKiqR/rymQhsKDqpehmevmZLk
n4a+eooyDaqlHYLiu/tX/da8aFKSCVwh/bgiZuik3ourGFrbWIN231N83xYs/ymVlyTMbsRbxBbT
KGQm6XSb11A6elWVaCj1UzmU67KmcUD6UcMmkpjdowIjYeSOzgRZioQtEn9ZNzx26PXen+3tj8C8
spc0bohzspzUHwyXBwyyNYNUmSuwov2u7KvVGFlbKf5SwojoctYf+/aTFVYPlrYkPPF2UmbPGj1A
ACxIILHL86yVVMslzyifMFRSaqcygrx+HjF/rp896Zk6ITR6G7OXVbsLaUJwDTVdmeBTXzsUxVYu
YlLrIkzbs4L820OZsGVm4KlPEZwsa5pKgx3Qd29Vp7npqL6m2/jMiNDKUndMOz87Qh2Dh1BDAygE
or5JYXRfiK2vfQWDpBXyeCLSn5MZ//h+KOWY5LWKg+d6rQBKrc/VdZ5UUE8So9i1HAb7Cr6ljewZ
o91C5rdwWecNMtMDNuXoAIpJxJZX6qY0BMqG4Cr+WUeXM0vaox+OK7Xyp+IrDkvafNXMH4kUrOJS
dOJF4tUbN5iEMG/XdK/wQGfzTxpt7MfAReVGJEere6XiBFJMeYZk5QrWF3frqouSH1ePNjH8hE3C
UaKp84qbokXecwgTX4Rcfvg6DuXZrIzfoVzvElF+UTr9wfKzBT/hxlsN8k8ifUDKhozFtA7v/AS5
89omGCEO60WzWGVqpjhmG5LOExqnb4VyYbjrWBMLMsGLIQygCDAnFUGKg+q2KEDMEybuXszj9BCU
Sbe+byNuWURcMFhTIf8BwDvbPDeuakuJ5OAsZ8Pz2Pr7JBpeAkldCGmXhpE/rp2gRxC89Xl41jur
0W0k2/MXS2rDc1Wk+ff7U7qxcOSsSSVzMPDp5o+XQJOgX2iFf0ZmtbaB+j6pMPYv2NbrS88DwoJB
OM07clWYt0qdZokeAi0jycJLlEueg9RHQN7V6tZe1PYrQx56xy36bl1V3hLg98Z6vuEB4DCZWDvm
ZrXpCrNI9cE/h02WO5E/bINYO4iJt0QOcuNyvx/ImEVcQuznCmplwbkN5WMcx0/+KBw8y3vyKYLY
NCTVC2HBrd2bkA7/d2ZzpoegLiSxnchOy7p49LP2wj1bqoNKt3aPsjIREBVcWOSm5X13lXUtSi0C
Hv/Mg3imklSJhjP9AZ3k8EOMxYOiPynJzuiDddfQ1UziRfgew63JH1Ntqf9OBer+qb35SRT5qGCS
Jrgq9KkBh0ZxTe9cEd5mypCuVCvU7H6I97GVbHqt3rYhbH55Gm/vj3zDrk0RJ+8H8EDWfWYCZBRr
3bFvjIvrG8jQWZgzRRPMX4JvaseI2saCLbihLvEW4v6/AWfGgGBLpxGO/J1WGGhCDAhkJn3kO1ln
tjtNQS+pHdLYbgrZeyJu7PfF6CNbnxTAlqp23BiCghOQJYZdyWbs9A0RDa0R4OtluUxkJ6JlZ5Ul
nr4FA5UeIz1utnHcBU+CYDawwVdibudSnm9o7xwOlVSItlwkqh16UeYogZCv9Ubsj3rbl1vdk4YX
OQ1E6FZpvrNac3gshZyqJq9A6KRVRpJlgiN+rbSs+OXWiDHaqLQjJiA2niP3VbIty5HmSjO1zWak
Fw7nRSYU2AGFq7dCE8lPjd4on0t5ONYSAtWQu2/fmI47LT+M3bCGZ6sLbF+tk7XRdhXflBjP98/A
jRvBC44K0yS4gyMzB3fkIc2BRaSN59b1911TbiDJSsKXtmiRS/9bGRIf/i1KIPouf2rKBtd6FRWf
jMFwIn2Hi2UHpurkw0LN84Zrw2eB4AFp/z/YwseLKiCT5qKZJJ55QOrnys37fRwlwsrSP3V0PadE
q3QXHZum/hsGg/8QjXJxsiy3XDD3V1YJdwMyDWnS3wCjOI9SsonZ3BxwN5I6/6EaOeG41H9Z2IPp
os18ZWIT7LlCSmZiBfw42TDKMi+xGqySAYVCV6ybyv1Dj+CjLJGVwQB4HRjTJCocwxd/l2q6QFt3
61HBEvAB1HrRKZ6Nn7RjJhqVr5NtkX/4fauvRXiynFZV4n8P+sBcgqSDsV2b0okfZ5oZHXoqWUuZ
Qi3+GkaOle13yBUEroJw7IJlfUPJz9cVHCTZSo1/kWj+OFqe0tk69rF2StApt/z+Me7ynWp9i/LI
Jt3blxIOSf0guoc+LGyxbY+D/6pLpS2K9XoIn3ThyQhQxihJArW/iJjkUToE2uv97b86YmTiKCtA
B0ReDoaG2Vd6bijlRpvop9hsynUYSvLKKEVzYeVvxYQMg6zP5LsAmJkPU1LpLnorOOtx9zKKOWQk
xXr0i29SHFl2qxlHX0p3QaEjm6faphxu26I+mYO8UD66Pd3/vmP6+3dPMPFCihkNkR7RBdNuqjTE
Wcpe7q/pzRNNcxnIbErjdM1+HAT60EhUW14aIRcf5EY8FFFFY7aysHW33m7TAurH7hGOzNvLLG2I
u8pwg3PRuBtoJc9xjYhQ+9AV3kqKjb+GmlDKUaMFV+nGsFMDJxUi8hlopc3uK2QupdgmRX9WQJs/
6lLVPwxyk/yMozpYWb5IV5QX6+6jYYTeuvPbcMFeXI9PzxmYZWI+rNaVfB99yxGyPV13rtrhWzml
w/yi32W0iUhhuyX5Ye2GQDiMWBznX/d1ShchujDpb8h4TbN99VTwy23Zn9UI2WVepXzYhYu8dDq/
5aPdgF8GSXGAbNTr+ePjKOAS0thqg+6seMofXfI2lRnXTuOVCOlmWrQwp5ujsRQTkw5lv3nGaCBV
HlWl150DI7s0nB5El2jQKzUoLZdCpOt7wcxA9HBop8hyPlaSGUk3RHp7rnyxe5ThocX91RV7zPol
4pDrAMKgMjglEqkZXasS5i2VZ8UbvfPom19zOMwt2L1d0BV91q9r3104k7c8hqkPAx0leNWuxRLG
etRUd5BQ5E6C8QWA7EppvxW6Gp6yvOhgbQjjVRVLNJuWlnUsQHzYuQB0q0JqeXX/lN5QypkY3UAd
Uyuj2X9e+osh3PBjv7JOSu2v5TGT7ExzH6BvcKzR3JWS8WRZnU1+qnFizabba7Rryz8VlgFVlyON
Wy1dQunfOGUm/KHYKKAI11Qyeu9TXu0C5HSpZMGw2a3yjgLrgmW6Nu7MexqAnBBkI3PLpEf0xIaa
bJyS0fgsIYYghuqCa3hrIpMcGtTJZN2u1ja00AqtW2rSsTZupFL5Cyh5bfbhRhuWqEtuVD2Zzrux
Zm9VIuSeKsRBfS6s8KcEO2ZkBIkt5+LBjxQCitF4KgTzoYvK31Kpo3WkLJn6mws6WSGA11PpdTLF
715LI2zAKKcoO6tQ8feq4cSLMLUbSj+sIqkmgm/yJqSuP45heaHl6S2IA1q2PCfRh90oB89CUq4K
v9yB3nmyQMUMnrn1Wv2hIKNauwZ4S1U4tlLzLIR96lRNtHCJbtgPeLEA65BnAT83f8J1QWksM3b1
UzYE2bZEBcFxBdg5RcMv1qbVxCCYxmghpXtjx6n+4jPwoOMwmvPMueJVmuvn2lQAKfqHxhpGuxml
1slNQf1KLUzYGWbaQg0Z1wdzVINVXvI5eSvHC6/CtaWeqvnkALFl5DrnMYFE0IcQIaC0oBGPVik8
wLK565VgIYd8cxiYcKFOwFjR4PJx7w2JmDhOGAawbeKFnylvD2WxFOBMyaKPDyqTeTfKLPAXBleS
WtlyT33VHH05+SYEwhfSgCt5iNZjo+xzVXjUOvOLrnef7tvi6wvE0EDuQJnSd3IFEu90d9CrqnJP
hUZiuNBM7nC3lLu6tknTIID40WajYDl/VhUOZ2NmmQs6AkFJUYJOJuirLQj717ZZ7EW/NRqIAVLR
oLEnaqePe6YW8SAIcsdohX+Qi+pg6uG+LPNNKS/JHd06HtAa0tsFGoJvn/nRRgP7XerL7ikZutge
4mbdyOJPMTf293fpakq8TWTYYYHg4kEoODNzLSg5PXJb+ezTZrh1hQbOAjIQtYmLp0Kbe380Qp4b
BxJJGfjoKVwAaJ15eIMaDxLyozgLCMigf9B0W8AQiT02lm9LGVTDeo8bP4iPnjf8Dvw8fqjEOrQT
of6ThNWPPKyR7KW5LczdTzrKnFaltdu2675EnvZUEmwEXeVSxJ/UQulwbqxNpaq7mtZ3HRy1PxpH
FJU/wzQ7uQdOWeWBXYy1bvN7H6VIJNKvwueq1U9h4+/iWHnxw7ayU1/bt0q4qXp/ZYXir1ZCGbLk
P3q3O7V18Kp4OjQXkH6auugYHWye4qD9MXTonbPi1Era11KoHmtL/jK2GST4wi42q2dwuNuevRVo
fbEbM09tnCJqhflBzMbB7s3EdKph2LRyt9eq+DPcBWsjsKhuRc+tNF76WDjg1e0EyTuGY/ucoIpr
ecHPEpFWuxqSk+mmryPiFoNUn5U+pBYZpeoqzi1ABbQwKPLnaXhz8Da5qrxUtQsltzDYvhcfCsof
rdo/tWaikJ7Mc8AMcQvplEwHvKU/doa2jbVoHVrwWAwNArDywxDoK7VAU2Ysv6ejsU9KaUep6KSU
/ioJQH558SPLCa18OKUAhH7dBf5aHGPdFgXtr6klD3VW/mgEDQqv6mQC3c5a7cWQxmCF4vtTrEcP
Zq1uy4FIqwhR9nZROpTlfF/LMCPJqQYhX/E8zU326r0V1mvLyjY1chpiVq/TrvVR91F0u1TpYUh7
WiBSgBXrWA53ogB7a9tEe13wvkAYRhNu8xMYrmQPcgudfZEPoZ2rg7CmoTZdwY7traqSu6K0Rbju
ytTc9maobtKS99uNpWHViPokIMzTgacuQxcvfM2DuFrnuibAPi64cIRMOUqgQfDBDvJZdVvxTzxA
CGIbiaI4UgJBWOjSbFL24wipYwxrWjrQ/gEoRSVPaEZNb49VIB4g0fApyXa5TU43tQtE3h0a+cdj
z1aMgWUeYaj1E1vRPHUTaRNkBEjbSrAS+eAFrTeshiKunjJcP+gjx2QtxEJvyzxdnxQtVDYAsr+m
FO5ldXys/O5Vj4x9rIurdhC37uBuPX981fR856bxqZbSp072d03ib+VccIZSou/e2IRTP3jZnVxS
O1nYP+RRbdiu5X2Ve8GJR2k1HQZ40s5lIR8MhTZyr3/ya/MUKPXnPjFOAQ+ZN3RPEMXZ0VA8ZFX4
a9rbupFWHm5aK1evadr+8LMIHWV5CzdFZlfG+DviXaCv07eTxMqcsJhsiKdmdlEEuV1lQohf024l
MzqFg/5odn1k16p8CZA2bVSSJUaPq6ui3Grreu0klv/D632AMtYfEAeSrYhopGst2t4T7MCE0C+X
HkxJQART+p6K4+vgNlwq3dpo6BnTKPQIvv4h9KSVnKrnSQC5NsRPvgKlI9BIbVBOgxp9rjPpaDUR
x1oN1yK9UHZdDd8kJJrt0sufGpmUWWweO09M+YLkANPhEyTof01rpHgR7YAgtHZfyw+qEX51/fGg
uvUvqNciW6dSTQ/U2Z2oJGG4W/ey/hAL9VlutUdXT7eSEUyik/4B7cPYnj7QKyTS/tJ3xP92XSzu
LK/83oXw2mTZWqFjdSMYIYCkQdQ/kU8FTyZBqNv+9MFIbapEd2hDeWwK/btWNMCREsiRi+6zP4Sr
aDD304FQyIAj6Pwr4pA0QfXJl6SLGDVf/FTahzVaIpFOUrw7xq716snesWEtErd/ggPvOU/6APJ4
N3NqsUvsBlCFGptPPRAm19c7R3fHveG2j0kgv/1Mk3d7X9E/KXG842V8pkJKQaQyTq5i7GV2EbYE
YFEVXB+tL0TwB7rGmoO3Ri14M7bCY6yOJ1Xwt14OgCtpgPgPjqi7u7SNPQyV98XExZqWrewMmrOG
cY82VGwrXJBa8r+2Qpqy7lzzNm1CnjD/0lRqYQe1JjoCEa7jgqawUzjgHCWdxJ2APd9/iW/4F5B1
iUQehO60Ac3e/brOKB+EpXkCvf6oROl3Q2jWYHQXco43hwEJA+k3+WBaqT56TJJPNiKtTONE9F8o
IO1scHX3Z3LlwUyR4n9DWLN6qSGG1GlI8Zzo4nIyIT/4urhXU3Mnklq+P9Qb2dDMnaaLAY+dDByR
9jw/BS2YG7ZZw0HhyP8u4gR4ixBqj3Df6E7bpxQ01f9D2XntRm5sa/iJCDCHW5LNTmp1K2t0Q4ys
PcyZxfT056PPzShAgm3Axra3m6xihRX+0CVoKFVxoMrlgD1fNu2NzMh+ZRWOZ0pfogUgWi7ktsJ1
gWL/8qZqYXWXh132VlCIOs6pWe5kk5pNjNHhqU9yaSvmuDrWSYWbejMkO2VWswvCHgYeAxmoOfRa
t3VZNz+kKJ8RHwSGKNatsRoMio8tGGXJbNwz5OUiN4EEhzs3HsV8qNMWKSjLLX8CRnwKDdc4FBEh
gl1qf3guvl8rfTiINO3nhWw48tv4yfrJh+5TYvvhAesL/JXSG1leVkrJA4YxRzrYKv9EeF24lsUe
LAmF2ilLt9+vmC/HZMnck6vW1qeCphCJGuYSj4xQMfBtUFHH2mjaH3bZp4GtWwB4DM3EVRv5Y8pq
21ONGfaynEFZZuAny9BPZKKExenBQmgULnS7/0nV8IuhYVPs8AfFLSSLPqSWOoVvIy4W8zJbteOF
or2Vy/h/30/fp72NJALPYFzEL5C0PxwfvYlGaAk28VLI0r0hnercuu+No17/sNL/fdl3G/v9g/7F
b/+1NKLBsGOrKY1LaWZuJjQ350bL/lfUbaCXURDqOBpLrZvjOF4qqdvUzkNmPGJ26mJwNEk3kcZs
Vw/dzE3dRJsuw9HkJ9niTxPOVzagkK/0FOTDPrarNKmbwjAx4IRUsjtwzyGp9/10f7WODETDcLde
hXU+YlyiRF+mHpzPelr3+A+5lCkJO340C/tqJCutG6YLpwqZ9PuNaDrJJGt9GF0sbVyuB2syjlXd
FZVXOnpQ0z/alGFouXWiZ+j6g/wY0S52Ksctais8OItGDGGX5cP3o/9cyF4XAQ3ntYZNr+7ja9V5
VqEozGpboYsacAj6K04mUa+Nt91S7vnUpfJYxi0BgUqh9b8X3hBrpkUA/EeGtvJRkadQciWhKBRd
atu8JLa81bRu8So9uWRi2UyJ+vj9gL+4nAFkI1CF6IhFFPDhM9CGVNSw1qQzaHxtR14ebeMaQMgA
nOOHcOPfu+LdBqOj89ezPqKaKr3gopTT6JLAND7PUdIf0MIsArnV6xf6yC0wG7P2nBiNzbEyu62l
oiSnztL0aptYmZt2JYIWdaRjbMn9D8XHHybiIwLKSqwmmxomXoNCTzinLk9q8Z+B0EwAuD9aohR6
P3nXKykKORmy7WfLykGumflL10h7R+/87z/qF7gS9q9qrgxemtvcPO83F04+UxRLBRaHXYxOQJh7
mpU+FW34NiF2vaWZiuRm2jhuNgy6l6VL7ZYkO25Uxalfm47hxulo+Fpn9m6rFaWXDKp1BKvRBFUr
/zDzX5w4NMRhNmurNM0nQbgZvVi5qWPoRRg/1LJ8VNL+Kq11P4YRo+KP8v3kfHHw/P24jyw0rXbG
NmsB8eWJgVn9YETekogf2T5rHfDjYqfxBkoR1jaaPuuo/7pN2qkAr9czqnRGXHVRmWbqUUmU7Cxc
f12ZnKlVkIMK85k2hgoiQB1///eRrqo4lgIJ/rNJdjrZi9ZUdJ3WDHMFefxcwf6qZE/QsZq2cmzh
yf6hHFo0aHmrRmSdZTlSNmZjjz52QxgZi0T4YWXNW6H14ykV2GLnefagYX5zFU3gM78f6xeLCFQy
cQhs/C/Uk0ZrkvslNKUzjYsAub+DOVAMylrZN0vpRpmL/qfT7It1ROMGdjwdXXbER+xW01I3WdpZ
OU8FHQpILjoVKUoZ2YusxU80V96SzNhZixUYqezJNe5uSn8li9Bf8+XvR//lu+DAAZeN/jx28u8X
m5KJcojLPL7otP1cZUE7WOTW9vuHfD4hnTUBANFBFgVo+cNDErxF9HppgQ+N+l1aRdshVtAs/6mX
/MVjkKaiw0j7ltd1Pjwmwr2YQpiJ7XimyNdKFk/7qNP0Q7iY9v++H5G+xqfvNykFfGrQ/65eFbmN
9/M2iiwMs7IxzlOvFX5eaB301z50dV0sJ03CcDiBCkQpTe3lazmrnd+D3E3HOA/LvYXdhzt0tJcB
sGXULhzlhYgNdUfki8KdItPoyIhy6Ej0/0v1Mj0t7YRhG3hsbF8a4I7hvFx3zgKOvbTzrTrHtW9n
SbFLIHJ5MZTTK5HLFHrtPj2hBSbRMe6WwESebBNF5vInq/IUZkGSXmtqndwrtZMELfHo/vtZWifh
3SSRMiG6sspogFX9hMAHNde3oaXNl6YV3lKEd2hnehWigQr1zd6xL5oR38FG/SEy+bSm18fiSkkb
ELokAdH7b1OLtu7UUFkoKkdePlyjwP3DFv4qt/37Cesb/H1EO4Bu21FdLqJRhGtJgI8VV1oIdpvY
bZfqFX+X76fy09pexwRxQmEegVZ+zGVGo1FT2mULnJHYDbGNUQYtED+lgl9kTACibFY1MBr0Qj6s
6r6V29CwpuUyt5T2smIr97FvQfpJWsX/fkBffSTCZdpTAD8gtn645QTaT3UteJRV2G4fitd4HqMf
LuyvPpPF2bYa9kH4+RjMDFAT0zwLp0vnaDsKsMESCRy6EaNu4eLN5676AeTw0SpiRWOveFC8rrhM
1tj4/cKAvVWoVS9NF1tr/uRln210pyr8NnfUo8hy6cil25/TEU+P0ZGoXyszwt8g2HcVcq/bvk7s
4xJnyw+Qyi8mGxkRVGAgtkM+0tbV9dd6dYj+YTqOE/XoTDlVocguShH/R8VT4A4rLRdqCv1UysUf
910peDhOGco5DhsnEPlYnuZZHJfIDiI72YpmrP4rdQS6yFoa5OpC3gvE8ftxFRLhRdNgUJDXmkBX
LhyDaaou36/Uz6cYD1lxe4A8Efn+2ExNrSpJR7lGZyaKU8Qjt4Z5ctjrXVK/gIFFxum/h/uMiwOf
PJ2zc6U6vx/XYsHoWTUB4M07qmvMzkT1V9tl4fj8/dg+BT/ANDgrobJzUGsgLt8/CN+tvIzEkFzC
NPNryfarXoGjom/jHlvbJTJ/2JGf55L9oZHLAZojWf2I04j1adC6NpkvolBeZIe2oqH5ik5JoogX
8IhRn7sKtcltK6ev3w/1q8OAZ2JntCJpSdLfD7WQ9HFmzbI1ZbiqfTYErR5uuA0vskwLTY7Thzku
f4gTvjq2gesR9/AnOMEP86uLKi9LZ5wvyjA+xXF6EkuZumkt/4QT+6wRwMnz95PW4f+1xc3FblO4
gvPFsBfLd/QxvJkA6O56Mraj06jyFqFJ1U8nWsWx7qm1+Ik7+uVYOfjIULGG4LJ6/wbdICMvVc/z
ZVqavVHop9mcK1fr6h+yvi8+JGJ+pIxkSMgCfcy3HauphyjulkvqzKU7aMZDXedIEIe/5s7W3cVq
IJEjTPD98vlidAjpAaagjEZx52OVtFgKZUSuerkkED8wjrCbm8hy4sPcWz+pnXyxSdgl62HJeqU6
ur7KX5+SVuOgDGE9X5x5Mim+Whdh6HeakfyjZ6tFFaLLZnoTD93m+yF+cUu8e+4aHfz13FaOATa0
Yr4s5fDWdsquXxfrf34GpGJ0CekMrGfbh0UylNhkNb1lXdKGIic9YNfpqdx8/5AvVsi74vKHh0Rj
TMABcP9SD/pDat2iIevasXQubegvU4B3xg8P/CJuAqBJPEsexS30sRaW9nUYJyWKeCqZBzycxM9G
OKd1ijBia958P7qvKo3mCqTECwIYN8yP998J18I500rDOpdZdiyMe90pns2uDyxNnHUdftMA0Ges
lJPZRF4aGfdRqf0QvX2xG8yVPowgyBpTfIys9GjEI8gG5zK2NIHjJXyWR4HGo/jvz+GSwIYOHb7V
zPDDUOU+m+mNaNZ5zOvY74Q6bztlsF2aheP2+2n9YkggwdRVnJdBUVN6P6tak2iZbdfGWV+E/aZK
2Xjbt4nm28mPsjxfPAq6jkrqjzApkdKH9amoIspxZRkvItFnL+nabRjJL7YYfwqyP69LNtoqMYjg
Pevzo/1JT5OlKEcpvLRj49kzgPGQLqfuQLr/ofj/+ezgSeDaAMIjcPyptznXID3ryXEuc+7s2jTZ
KNXD99/n86nIE2zsxICZ2Z91mjEQr2bgdc6lJrkOjcFdymanRRRHmsDRLqUWhKX0n/c1z/w3jmcG
iWg/LL8i6emY9GVIPsRNU74Mym8pAT/zo6nG+kPvM2VKfRCJuM6AYFPKfL/4hAjrtizy5EYxOmvX
zFg8ZGB6djqWg34UisiNUTkMvp/Rf91VPj4VFB0GOejrcaB8iBnqURdlEw/RTUZnykbKNXu1SGRN
+3dvda5DEL+67IGHL3AbX+YgR8LBRrchix51a/Dt1DlznH7/Uv/eAJ9fSlfJQjnEWUzvp2IxkkVu
jSm6wchPc36BezeMK3T4MMAAAI8kB2s3VBoX+hf/o1/yTVi9yl0RCNm54gMV5SP/nEWBbAhvF7Yv
ojpV866pay9OLG+B5l3mkED5jUiOXEVUpGGNK0JklhGwRdiwm+jHNcG/fbjiJ/ruqh74+XMjU0Wr
BtHx9Vz7eF8AGwShmbTWuYNB4ldhIXt9U87bRe6jbZ3pod+mUeMvi6SdxkLtvFhP6209g1CKEfT0
OxpM+wI0mVvLg76dRPtYl6MGTE26buKEubIDLbKeLHMBx6VfVWY7uGUOgMLq7P+NVuurfS38VO//
tBCGD8bSlZtRy/pAi9t4RzO927dzfVdC+d9Isdm4y8hfOopH4B2TQJD+esWg9H61DA26gbPjkvnt
Um7+2zmqf3P94bKJdo/b0oL1UGvKN329PExt9Ht9OTEatxGeV2Xe2ycl6++AHGV8hm7wYrHstCo5
6JH6q0rNUz/MYj/05QJcD3xp21WWa6i080QcGfRUUU/u0j67os+zr6T+NW+7nVbWsosWLqBQE24X
V5XuWnZ014f6bWP1qpuqDsol5tYcxNNkxr+7xgJ3MQQ1XmaJQBNxFMPNUorzWAK5653Z2UR9dk5m
cYhWlOukpg9GZr6ENB66zgiwgvRpPe7ppPsgwD0lG671tj6jx4TKM3t4UJyHeTQsT+kN0Ljj2LqV
rL+KwjlTI/Y0KbzTF8o6ImnupyR9FjKFJb2vnmpQkq5eTQmQEPOInEnqAlraqPq4+NrU23SM099J
mllvsdIgjNefQ1K3TtNeYnnZy1G8tQY0mBMbWNc8gQoqJ1zEqBa6S1/JiLJ12S3cAbFJM+Uwt+2+
lJXQ62sEouZ8eqC7foxRhfHMYkL0qd5PYn62IgJ7ftpLk+qRQvdv+CNvI5JfY6htl0Y/Dm18V5dw
3Nplnzn5FsH3wauc0fLMJsZdYppbNxudu37IdmVceIWKfLpCkCZZV5UCtHTQ900dXSFj6qWYfORj
HFR1cW7r7J74MVjkaj+oTwjOIV6pbaSqxZcj9YVVBIpk+YUaP+Xpcj0u2cZR6qNcJ8dMLo6r8jJB
t1dL+b4BxGhG5Cdg5tLqlRPHRylAadPN+jD0Pt22Lz150DZaOe6bWEFSa18Z1kbOo2OsrzVNe5MJ
cx+l5cYYpWsrq/050TZ6qRF41f+kRvULebZNW8W7OC50pLYA+xWtlfqt+mdJjI0zads+0/1lUjZt
XV2hH+KOlnmrtCWWB+BN3MVsj0oRbqzCfKl06QFtKk+zJwrFZgmeIB13gM/Q7gPHGVcovg1Sd9uM
yXMSYR5P2UTxQlgiG5vSPkrAeydeJqoJ7RuWsAehi1+zlD+bWetKevg45dVdy7IRkwaKWXNRcYvB
nTbowAMg9ho5Gl00j1wnTb1lsjgHBs8eRRCh+tzHdQzedH7L4+cRSOXSKLd2Jx7pAPLAdnpN0rbD
/g32H6javRljLa41zf+63PIwIdmnVnc39suhx/GXZqo/aagLsCadUHX1xriJpOamt00/zuWzALg7
c4LJhemnjRbSqukOMpEnsmIBEKnBDdsEZGHpZUWPDPkNDc9jlaZXStiswmS6hyLh1hk64uUGY1Ls
jCk2eKj846qnLp6W5WctxZ8bhP40xU8pazC01KdZwRmC5rarikc5i0MUDEDEVnWY+w5ybsY0e0YF
7x4h8Sn8Z4xAio7HEfAiPLZN39n7Vu+xtECUiwE6/VtdjH6oA+h0QH2kPYgPh0luWefNRuX8K6N6
o3X2szlOzLdyhwIt4JIwzV1rNq5SYe8QVHMrxbhVVRZa5c7xeJVNnD/2P20qDlaebOoOkPo0LV6p
mm4+g2C3lB6UeHFVxyGiBenGEM9YvbGRgRRKj+vPGB2YQocTsDFxnGItMEvWmNznSu9NFKLk5SlU
6F+kJz25WU8FjQbIqiKPAiDODp5A+6GX010dlQ+G0Da2yH25whRXPK51rBz7giERh6GcvSo1rrRU
fiXX3Q5LAiB7tN26knFsIM4jzAQwLieBAiLYcYyDyZuZ/RubYleC/RRm7+s8u2Q++yY/pErxa2oF
0Nn22MfDq8alpOb6XVgYb6U5+ZUEiLI3i1PYJFcxKjC2VR4TXLybofCzePHW3Zo2FkLtkVdDMSxk
+TSuSvVR7TrGcER4/KZGkmkBdlIYC+iO+rGM7uo0IhjNw6PUoyUfFmMQjbeFWrPe/2n0ZhdyMS7p
dILva0NJBQAnrx3G0EBx10grDSzZcms4KFTk/fOc1IWvKtFV2FneDHrDNYClC9N6VAvlKMZBcqF0
eDp6mjSQnrNeo99Qbwur28uF/VRpNkFEiSqIurUgei1NuxE9Kkv2cF63RJwMW70zzmrOAp7G4jxU
yS0l1q0Ovl5LtBtNlXK36DKfW3eir1XablK0wRRfy8rvmX2yLsu2o0Pb5BuZO1tl8EZyE1VPaZUd
zFD7nSXDfunVrTbQtV7mY4rwzOAoz0PqBNGUroHIfGkVeAfgnVQ9u+FSe8jHJsiwsQ6L5LWQ5G3W
Wm6sTH4zwzDKc+qB9WYG+o+Uy5LEeHqCdw3bbWVKICLlw5Bp2xI7cGM2vXXRJqzn9TAZOfGHBngy
VF1X7/oeGcDuoBX4n9jldaELHyIVVM64cVOr3ApJuk0JAktxYy3ppnQwtavAF7HS17ef9OzKKcVR
q7nQU3tralDchATsw5ymfzqlPju9dLLVHPmZ/kiTzo/j+ChRhVvtEdZ3TmWEUar57BTDLzFb4MQd
N0rqQLKV3cwSAky/pSu+lxxxTif5tR3CfrO6JRRttC0bnTCmzTyrHGa3SOJ9w+RjL1vK4dEmJgty
cNYwJZ5Cs5qOlkgSX7eHw1I3J8otgWTU47/bG6sutMsL14q7U5c3G0mNNdcOFd8JZz+UE2/pHMsF
46ts64kuY1cuBwwrvFQB2l5N6ktN33jfDzaCk9xZxirprHEfSWXQa3W3i/PpECbjdJUPWn2lVQgV
pCRQ6KOMGxXGSI9IsMk4KnGz/g30/I0l5V7bR9dhIXkyN54s/S9W0GBM+/yhapxnkB1PU5zdl0bz
i4NqQa4tiYFfTsBY9SH+1Rh14KBwv15X0tLfZQ01bFM8T0ZxOyf2o0b2tOjhCX1ib2TSNVEFpdOd
cdS8WDJ+parBWbq4Of+dKUeb0Mr92Bqu1lhrlCtwfCYxUC2rkp+Z9VlTxL3CJVGo2UOMlNpk5bXi
trxE6rDBjdHq3VSa3zqBqnYU/s4J3zM1exobuATFBH+I2fN6U03vkzg66BqvPiJY4g0q1Q0HAdEz
YeluMkWsuBakJs2t2uVeDpUrtY//cUbtbOXy7EaADTO1hn7CZRwmv+3Qfptk+Qm/cuaFw7lrpWSj
hR09rynZjh2NYsdIvLAQ+g1drOukS64pHhzzcD6oeXJFR8VTWN4CeuQcami7I4PQxxxsVJOvldIo
fAvfeHqQbZM+oJqYe3GmBLqNkEASb6cEuZ9KPg8jJbdYJcYaZnRiW6uj/NBv1UTBjkeYae2pFOTW
owugOpAOJwvvuQxR/2qLFVX0OynkxyYy920lrmRnvMOgadOLKeimbmOnlhT0uWHiPdJcIYNCrlz6
DjR/VkaBe1mCtXk//JHkxos5RyrkFeZShz9V7hN9YH3NviaeHW6xuFFcoeQX3bgJ1VUgizylgYqA
d8pVqzyZde+Fve4LhIY4E4xO8asy30l2fHJaaV/M2sFCh3S97BvF5HBq9pn8D27eL7EWHcn+ngBF
3sfhEEiSnmHIR3SysCVCKEZSmBFMqQqCiqhELc6bbqoHWy53Whi5HYDpAYcB1RS/7YjKmiV5UV8E
bZhtLbZLBxgERFiQTPFhkc0Dt/E6fUVmQIGaiJOEX/TRfv2K60JTC21ArtHYVMisR03/z5Ai+uCo
/nrtpDEwF3TxjKG5xifFK6VqOxZhMEF0l5dpW5qpFxmdL8cI6GXltnIW+FEZVBUL2kTC/s3VO4tQ
2plMtKQtgHacU6Hd+XaHsiN3xjqj66+vTzOU8qGJ1INlNIbXzKGXi5t1LjXlieKzVztvmkLCQ3+t
7p39euN0cukj5erjRxlIfDPBcdg4b1kz+LOD44ND6GnWx5n2Ih5hfeYpw3yKZZglJrMVLnKQNBPT
mYq7seqD3nnJsuhh5tZoO+MmbhF+5fS5Z+oZe6nvTWf0ZV3baVl1HcnhbcGNZ2Al5Q+hVro4/b5O
jUlZcN6B9X8wE4hfyHZMbpoZfIFi2VV2eM19uKoir/PZoQOV2fN1tiSRN0XhoVnIi4U9HFNZ51YU
tzNimn24+I3a+ghtbRwCHyLHTVbpQO/GnZoDmgfVWZRdUAymB/HosP7d6siZObj6TIOzE+2stN+W
2hJoevqUxCs3wCZ4QgOKVQ0mJkhm+7wk+u16kUZ6fL2gIzEaN3lk7NdrBdV48mXKx1a7nbX6tUyG
QHQzM0YwZiNwNjrbcLRu29YA1Tr5NisOg1nXTu9xLnEdmGPy3PsWgKVRmS5xVTyNCreLifYU469D
JagkyI55fqvWC4u1O0/MT5yxhKLyLGITLGG2VSrjD/sxMrOHNJ5v456Qh/LEoMw8qSJtfQwVdUMK
ENhs+bB8on94A9aVrr6yQzTLX6+XIb+V7XlP+fWKhqTfheae/4tvSNpTKpW35dRx1uBQxPEgwv63
Lqzfjtx5Db3qhaimBF0RQQ5v6zngxtqnYryqYYEmtnrT9idWqWIn16tZY2k2hyVWg2jQXzPEzJSw
2w12j0AE7EFz+RVKq2htKAsPihPK1PMhUjuyZz5JLsxAKsODIqa9VSZUtqO9lmS3ckNBQHnCu+Bq
gSCXNt2lXHAn19VKDoaijw990RDPk4x2UnzdgCKLkDdZ53GdpN6Bx1cbKuAnNs6Mw6mTxJfREntK
2X/yMLU8OcFG1ulRL0Y8DjI/hrahhhA1WP8lS21vmubb9UCDmfM0GSHOvsQ0nBloUNj1VqGf4KVh
HXA77XQ79+tCecjSzAwQKjmsKcHElDNNWLVfR2a6GaSRMlS3n/PMr+p2x27x2zrsNuuP5CwvH5rb
YUb0tjWax0GfX1JHgvANKKRzdg5YFCqFJOZK+GBTsOTyJpJv8vhgt8lLPE0vbWMa7P3sIpboJudU
Tro6UMuKs0p/cxJ5s35nNv5cZ68yNNHRSh9W7fKCz8xx6nE4e1YDG0vV/AiWp0nYuozTToHqZjAe
lqOUN8GclgH2Q16YC0rOxdbowOAqiy8r7R6RfdL/7pSy65vstVZKkk4HQTkR1Etzqez0MITNrTVX
rw6qNK2G1vbi13N3motoU9fxYRDzq5NVPjcjl3UXsTWj3foNC230NPNRSaXNwAE2Gr/XDa10I7Q1
Lds51rBZbBy82LpMSErHMPfZz9CAxH7RK89esv30b81v3mSE9slIuZHo0NXa7qqP7Y1uRjeGiPd1
ZkOanh8MIndMHDZrtArU3JMIg0eJGgs6z5ne7u2RnWXBUojhs67Zk1SS7TjDQZ6Uw3pVMQEQXm+T
BcAaO3zkXykVeU/EDhyGXxyOTbFswyQPRFhdj2a2ybQIylv8HEI9tvTpYR2onIjzOqisGK9HhMhL
iHf8pzYJc0TPRFC0pW/kJ9p0Y65i1FkPgjFbebaN/Uuf6tm3BTVgTjdpkbwuIWERjj/2ZJR5ykCa
ixKqrecI+2aB/9nV4C8rz+qtoMM8azARV9WmDSByD76qq8tZ0FEaa9XqOVPxvUqeo6jYanO8ySLz
kFjbeG48IYWHvp/QAZx2vd5f6JPnCCDbf4w5Gb2wCw/JQDqmR/dLlz3SNrlDZPy60vOnWSteHBH9
1iNjds25+YPO+r7MExMScPFH6Qvk/FLiS7aM0qiBVvTQ1yXO0bxXruLavBvEcLZEeVSa7raX8pPK
IAt92ZlSqFM21U+Dnr4IuAe9Jm7X23O9oFgnz2bpXBv2+KqV8mPhSLGfJtiVUdm9sEeu9WX8PZfW
Ppumxy7XtmKZfqVzsZtH7brll8bIPjYolHlzGhsua/Uq0tRb6li7eKl3ySRO0ji/VEvhrwdUA/G2
7K3HJZ3fFAw93Tyj0qgm9UlDp6WapwsxQeGWFhnmsFAUrM9LUe11ozlHWsZcaCmVCkP1KB/tOwVX
FUiV6xYdTOm6JPvNmuTWrGvVzdA3cQ1rFcnnV/WBi0qXCUS0hhDXRqSEmyTdFxjhpO2wayWNdYhO
ewZe0nOq/GqGki2xfhr+jWK1pA91ezMNSXcpCB8QkSbGUYgiu7ZCCXNpoL1yyFDJOpi59dgb86Ya
+xdVqi/JUD53yeyz997SRful9vPGHrOjcNJLPimnxZRv/j9Ekn7XNaH2EBPlFd1+Eag3TNACXCHV
6AuIrVHMe6klexib0o+b8gGjqLPhDNej0t85kfhVGuEOrsttU4SnvM//EaxYVI8DUr5tHOeQYJro
sdelK+QR95Ucx35s4EaaViph/hCdiqa7tvX4hbK9X5nyrkjGkynPcPAL4aqUojo7Udw6Ut+EM0yu
lKm/xdw/sZCfgSyYbhzza0M6/i8f2DNITYNTD7tXo7VCqjvW7Ro8FrRyANHdLSMFtEWPb4olv04U
GJ5Zp+/sMNyuZ3SqtH8me7gvOXAbYthGItopZTkwI+epT9RgCumBaP1ts2CEkfdAbOaTWRc7rW2I
FCqNAr36yzHKa6l2DMJ3+UTr59At+iHCKoL6ohS7GLtzF6eQvjW8C7gfYcDLGMn3DhKZbVxu2yxE
qajxrS66M1L92ZiqK4WbAgkYT2aCYaQmkPjteDMqKWdF/kfJchD5XCLxaGp+H5pbOYNwPmnYVZOx
CYlqSIUfJUSgyhpuYOkW3C/hfe7QZxa9ukc/+qA37SFP2jsAzZ2nRfK9HIX3c948DBStXAt3L0/K
zKMFJiSx7AAtoDc1i9AIbAJh6jEnbXjfUHcCc3dqZ+dObSakOaT4Lk3xRWnUzNeVIYgwQ7DzIaIY
sAQpSaiLTtJdFYtjDSU510ncRm0zVXnAYbPtOgYqYerNTusqfUPavIMI4aCn1J1Elt2uH6ZbiwJT
e5dDwXBnEsnItrirhbqd5w6NOcJio3tA3uWoF0UcOEtOuak3aNSgPKem1m6ZnO1SEJrVTXloG8l0
hTUrrtHkT5CRLRhlbe1Kk7pnl1FzLLOXNf6RlP6+0mDFV4TOVk7+oY72/8wu0slblwAhdea206ON
JGj9Wc08b5wyLj1Hz2UXFcenhltLLeDK5gaw4UV2yca3KRltqFieBTdhBNShJ/OtUeYPo6jOk+Js
bVNsomHYWTJXXm9fICI+65n1Cy7+deW0QZ1VRyrgp2kmndFK86FWdD8xxYNT15dK78kE6Be18liT
plilPwolWOMMAId3skzpdjGoxyAAL1gPKEXwAdLE5miwT1LX3A2IdPWiPJF3ELJ0UMCtLjk1aXES
s7bvOg05OiZaRbPWVRUC/IQDX0VqwK25tShZohygOYew0IgrNpZRaq7EATlUoKms5lfZK1ucSwy8
OmpXF9E+M+NtKpE7LN3c+CDPqXBXoRdm426QE1rUteO45WK8hnSG3aXubDqM1FITIvj1IzVOvbE5
myjIX6WR6XUtt2uY7xpLSzHus9h72fBr0IfRi9QS5LvyYmbisNjFPqYIasvUUJL+Ru2oXKGSMcCc
LBbnalL7BpYS01c3ARiuoBD28xSVL2md7thAV6VTnYeuexE92r5Fflem/SNH4f+RdB7LjSNBEP0i
RMCbKwmAnhJF+QtCZgZAw3vz9ft69qTVzgwJ011dlZWVCRMCAW6gZncrFN4W02u3VtYJc/6QjPqx
VZe9VtS/ckXSm9sXXvxBgQ18YH/Bo7hgHvAMV+uk5fFHPKqvStsFHfIl9TK81BMNJHb0ubdV9BzE
Da24Kx5h/VaY69F0i6ut9C0HeU4l2LXPHfEsLZTL0JaPTkeqVA1xsFIHTKI6d8M8+Zqtb1BYSbe1
Xh36xfi76MpeYRgY7QwOovKPq7eBEVOliQ5YDijYoiExJ6GbNX+VJurQOwf7L7Nij/a93+TZLs0K
ZJfHU4NR0qroe1VvnirV+6pKkexd03rponyip2QGc6nfOeJPsTxTm3r91m1tH/17Y2L4JgEFfR7o
PMIARDSZjKexytDAKRYTFNoU8UveOH9mPUMw2TvE5nSYyonToSh/s67AhmXGX0vnr/fzcIvS5cGx
qj8ycewd6rR80k61M4kNRlq9PxpNtyXD/fGy1RfueBgd7VYOgOYKu6AR3bFLh3Kz2M5D3fUAUlGY
cJKk3vCorRM2FOnJWnBSUorAVpRz0ecX5uGvKxk1vfpQrksNoKMojb02cMLFRQSgpLAFijj34Zo/
yeJocJConutf1uBjLbRLM+d/61E9iaZRA3KbetuthDq7lfBz+SaW5CQfhV5nxwIPDJDCJqRWQ7yG
ZH51t0ud0JIqfV0fhK9AZrDT9TtrESCJ7fbeO7T+aoGDXBnOqCkDij5m/B6r7qnUkK5m8FV1xouK
gA4T4ztXFCc9l82M8gWPgL1maFtZK7cMkMRN9Tp0/U8xJs+M0eznpn3pRHwSNfMSjqdvUZT7muKa
2RJDPamK97dOtfNUz+2GODD7Sxw9WAr8FEWv7vVIBtXWf4tGkHpO373K2+zxti045hedk1EBTddR
gtuUliGhPvuepNbf1rN/kr74qosayKFWwsaMERLqPMt3+/JUrOazq6gG3MA4dB16+YPAXq7HUEd0
v5lXv/eiu2CUclszGunwCXf4S9zVVN0NQnuJXPt77YoJ2WXoVZWuvztFmv9DnDM1e5L7dKXfsB2F
xRRK/WyCoqOHNNOFb37nSLazhvRHXkiTuadYXyXGL7YDuvJbmXxRef6msQ5nQbvb2Kgm1eSLRR+3
1tQDwy64YtqvSQPlgr/9W0Tqxijqe0/Dq666e5Q17zElad9Mt8EEUB/BSCqlPVZNdVyS8QhT+cYe
+ayjqj7LQ9dMZ2gRTh2SsfharVV+hwvU1jWq32lsv9fZvMJNPLn9vI3FgpFHVW/aiaNGDD+eStmf
Ry5AaFTBI0gGP8GwLCYky6w5sdQJ0amk8BthsUCGiBxriL4zJUeYZfmD6tBPF+MArZYkPMuKc2Tb
HguhHywrfSq76jZy1CicJpWlPac9btduFIJHAfZ1f7QJfxUh4rc1MqxAb8XrBA9gqpObXWvPnbqu
X1k5XjS3pfHd/crrzhpyQsl9bRnltNLsaIrq2AvrIcnrQELgJDKg99ZI5ojqNiThXVmPS2DGMtEf
i0fbbj4xQ0VURd8bbrErVXQ0VKvdwp8aN3HcHoQ7YeNa/MirVSv7pJj4dy3ZeVT0owy57Vhf1H76
m1oFejx1nr/2JZ/rRW+k41x9E3I98KCMX7dUaSAWNPLRyukN8onYoy8vVFqdaXfVSJcnkRiHomMm
PRVBFLsbaZIGUMrsV64+IZh0TLXxVKE8JvpyV4x4afWLcrW78VNH/hRdw89Mz58cdwUf0ADS3X5j
cOAqpEIqYXkjwyQSkX5cLq6vz/TAGDo8LysiYEAPlZoGpYLqEAhoR+/H/W0s7xFTFCDP7D6BPKQZ
xkbU+V1ZbTlGAGANIjbt6LH6iusVINIR9zxXH7OcVs/qkeJHRigjSWuw3UzvN4/twndjkrS0MT9c
jH43E6GNXCRY9YhmZ7trS15/ooS5CoGHykJZhncXjNoAUdmWrm1sYzf5KUceXocNgDLp52FlC7Ku
GJh/VAr3IUvqE6MSDFgLsXHjQvj4yz80ShPg+hD2PcQFbaJ0yrovCoN92gLgpupHPlUykyWjgfUD
iJI57m4iZDKSxMH7qw+IamlBzqwwfhIFl8e4sS/rkSF/ks9ZrkkJv6p0tACJwCwBEIpdagN1w5aa
m2cJmskQDgTv0nfInXifIStHksRKGF4c70OLECTTll3Sdbsc5oPuftGNG2d0exBr4ouqadx4NEDX
yfCroUfrS1zVxPtoRrADMrIFHcm1eujT9oRMKwM1w452mEHsSBAghqhykeiKBN6kGTvO2wYqcRoH
AK2XNEr3eQFBJIuaZmP1oWYrPs6UhzwnmkFa8Grv3NZPqLkd5V3F5vAazx3gYbKNo+kY1deiUU7z
YlzkUsPWhlUwjNuxo5doX1jq2AFi2L2ZdEBqpQl1Az8oTcIp/kxXim90OWujnirZ/mezzuPwzVn3
C+1paJ0DCvu0IN5bTg0Lc3Y+UyYOWYJpK325wtT3rbZe9XU8ayn4QvbkldkzrcmnuBqrzeyYwVqe
kX1igkV+mYfL+jDZPGSN/uywhQCy9g6NWZrttUPjAn4I1zKprZ/TQKXOMfRLX7Y+5kvlUHJmKjdb
JIfVWMkwqRNEtG/jvqadV6TbHk5QoYPwPxqp+Vkaja+SXJcGw+7DXmJVHNuOA4XsqymOiOv0lFAD
BwTRGp+ZGjWoEnQjBeyq6wN/Ys7LAy7xT2X6IhkDyuBtCyd0Es03+zC2qcf5bSp2HQulm54JYU/y
QTmpuaChrQZ1au0Kt9wvLAmenG7hWOaEKgtOXhdXWlp/JHGFr5ILy6E4XwrnPuX9FSreVoAWDN20
c9V8N7W6OJRG5jsIzMukUi79fspvTm0EzepscvWn1Nkj2YV95DizbwJG9DRjunLy2+Y71h30ZP89
har7i4zYmLgbuTvw45Zbb6E3IDH4HpzfsGFzDnsumRVLus6jsvv+EdO8X8YNA/6I1vsLPxLzQVe0
DAJCQemysvQ4Bgz3yK3JlnNWv8lVKVi47AK+fQAnjAjoevkgtz//h1GY//+l8knrIGM5qddBZRvo
cJHupfTy5oy1mzYkxIcInG1lgSEfADRS+UpLuE25fC6WCJsJ3iCYULweS0V5lmd7VUIILqNTBnOk
FIXvAT3ztfJM7POnEZIK11J5P7EwN0VkB4QNHqOEkFlZNCzZ//BaUzkWtN5lt0byG5zuT11Ymw5E
hT0s47v81e6WU1EclKY8GMZfFuGCMqLiPhudCCeoZ6Mb7yiLQc3ekvVbprV5Z9/AvbkelxuM53e+
nacqn6Qs9VIPaimLk6dppj+l8oVQ09YWWPjyBx6pRC+FYuhAyfbQSoyJYIHqtROs+Aqywnl5mdL4
XqFd7TpicvyprA/NMt3i9Kfx1MC1679jd0r7N9ihAQPCFyapfW6fPdJAm5T/998jnp9aNiW9rwNb
mIPlcZJGaMQLHlDjYG0Oua1W4lcGiAN8NTemw8PhIZdv/AX+o5LxtAxZkXuJcIsVkB0CbwM3lBXJ
3S7KJy1ffuHzZeA0FnMrzwnunAnigPGNgDXIhTos1pLemuW8IC7ke1N6Ykd1S/wPX2/5+f+iZWfL
69Nme+dyrBPBbJGdsir5ztddOryUsuVuPpjDu+KtmwaHG/nzX1CmvjbHD5k1WvZ8GXjHbnnn0njT
o/uHo0G2nVVt1+pauHTNRksSGuxf9ED8VkF/fDX3yYwAJs8FTgkymguk5tccOUqCxkKXgI+QF1w4
1ZtXx3sZhkcQXKtrZewxXyWun5XxRrHp4fA84FR7hzRddvxSkJLwNA3rVgIC6+kAAXPZOs6rAi9E
w8dTbuGOGCTbZxbRdBmcMHPCphyCxpDbmcc12suGVyyXRxaiDAjaGaJYurG9D/aElt6y4UWuQfmP
ZKBiV8qzV0WDr+iB0SbBT3SnhndJ8pKBaOpgghI2G/Er/4EMB3KJK58J6RPPTsZ0eZ9EAek7mz/R
/9woebwvvR9DXNgr8fjCMUfA+P/9ca02WbhmYL3AVl3WaaNzR1Gn/gNAahL1RfOtwdxWES+U553X
b5U77OTfctlD9J55FfBX+aR4Mp/HiN07sCx12vcQpLi8pooCYwQETK7Jum5lU5tnLfgsBLkz8A4F
sifH9P+hKzKanazgFOHBD1w3aiaQCnp3QdHj5tnK46M9Q8zIn/hCxYMEzkvQoTPytnnQ1tD78nHq
UhOQRP2xX2HEqJRXhBQeEFGPXcEemAQii8UJDcmgAJpbCKiNZh6XWD0k6Q7bnI2pvOoKwhusJw7k
nC5WxhJg17I8BHGqV0EcWMydbVzYTnPcfMp6f6LLx7Ptlwe5/v7fadYtg2ckhi+NVNxUdiL5JnwO
sxJmRRM0Nar+JR1jKOIJBDzmaCv6/8or9yOo37JZPaJMDzP7mmZdIPui8umKBVCAvzEcsynzeRoR
Z36BE0KvG5dupnivP2TUlyuWqVei6NMUFdeOWQaPpLTr3UMRf3lxGBPlOsoyuZO48mX1YO6wUmPX
b8YVUbwhsJRXaZBBcjAX885qvyyDnlb95/+n8f9d9nV/9Uj9iAHy67LphOwCex+aw1lJsC+wvJ2M
OTLNk0VXZmcyO+IjqBMpk1qZ8iK/u+yd6ApsmaDDa/W/PO1/GzS6CrG+EBzkZ+iMX6iE+8x+gjjR
NR+WdRuic12a239fUVAukjalLOdVjD6GbDIDKgk/cez5cs9m9q/Q7TP6PjI/YH96EqxbXuv5iVxP
1hUrEgM4+55iuVAr96g3YNeKe+9XL+BVurA15FaTi4v1mXE0yta/3MAsTlUVJ4Ybd4r9otTXmidr
ryHp2mWAyhH1LmT9lPEjac3lXNbyJq960NG14elV7H35peX8pPfSWN4jESRsYLn84cY8muRkxPqO
QJ0TCkxcPlh+2pDRFVb/pSvaasPijt41/V0MVWBBGJWfaRjl3egaVJ/VR4P3VxdHTGBPBXQUrfJO
OQBHqcQ4eNvfNLEgYs4zgXJEmEAplVdk9+6Z8uxMLSa+9kM72S8sVHzVN2P6qtKs1b0kXEARWZPy
nGSshde0buTx0IOfm7L4p3JkhclMo1GvMimSkYU0RMY2bsJGIXruGobKGWMfFIYXGFFOhk1eaW+0
pp4m/TLjNT2St+FNGhrlA+89AjDqCu2HpdHBFVLzQu7Nfi840c01oudMsV0MV8LLv2tRyThO8Rh/
gDYAoWdvTAWFEjVDzDAYGlj/arjob8aIuBFIMXM//3YQe7hZ3tLSgMlo7junOMrQ1zUz4VtGHvYG
exobcNZGQ36cxOaumBaopNUG3qrTr8625lnI7RtZ3t/RSR90+qvUJrA0a33e4tQdNgI4pEYNhTQ4
0aebzIEdoOrYsPZqL1dnb5nXJoME24idPExcFhNppTY0Z/lZ/fJpDe8yBKixtRMjstJ3eaBYHKYt
osxcrN5T0ZNG869k5iGPjnz48uhC1uWewPmtTxe1La/Q2l5L8BPKmsBrosMg6QxacltU44tnxPrj
ijizGkkYJDvssVDlYOLdcSGx2e2i+hnCkMy6+VaOUt6w8J46NXSgzBjklP/g72EvQ+Y4zbe1Os7u
ez0kD5zzafVmMZMkP5xPzAH800Y/8VmqU+0iK75wCQxblxuN0R/Sn5m82sIU2CSi13NynoqRFpHp
gBvLrwflvaDsvZGF/VK55wyTW65HZvlEGG1eDjJE8/H89i+EsDj+BUReq4dBONMsKZrXMnT0w689
q4x7fg9uSyGsqQSxbhPFRPPljLYNh5YCbqHLDNdI+x/5RIRMyxfyk4jO50y7iO+hXQdKGtPT6325
xpgVuNNElw9MQXqaHxzYOVWVsJsvFq18d1LH9CuyWaU9eej/j0GG27mr9klcvje4I/PcJROGmEqk
LqoqlDfC8oeJT3Idmw+y+sqcfocIewTIIGSkFZz8ik6GSJeizsOsx1jxh+NS1imsbZVqlDBHMUBa
VGXfLPSY50FWjT7nti7lvfLay/mTtt7jVNR77lfAcd64S/VKMlRm37yxqAaYa4v3lDvoyBuLvWLq
L71ZbGvoiS7HVVRb+4oBDW5W8JfkdbHGIBD+dvXyUrjVxSrLQINtPA8scO8qbxXLcj/tPlvbC6AP
lnMbzB7BiQCzAtEPanZeqMt5GpgzSixhX1OuEIkAS35kRObh/kvmchYcWPa/CzXxCNFDjxOetym/
s7NxNlfJ7KlfZbJUCJVj1/Vlfp2CFMqwRr8joUWsUiPBlE0ZeZKJx7/nr15LqVZb3s3hNtigP7p9
qPXxD2TxGFS3CbJ1GmAPNhUk5OHR1cW3WsDjz4vjCsBiLRBWe+ZiEqq8utGk89nRQ/eMCY0tkjjQ
q9TF3CDrDJdTcgUgEzQpMJsKhCvnra6idzjCdTPed3ZLp0Ed7rriXMeZ2WmjVKgFrUdhMiux1jDR
a0hNCdSqBUH9il2MsOLAEyRFgYBoFep3WTYvbUkDXq1c+jIWiBCJDJNoHXGhhpSTmkkAsXgPo/C2
uLXfL9XZ6Nl3iSMQaSqX2V/Toj4sTXtYs+QPMhFKAHHMPHUqTW5pJczgg/edTMXjms4wBntGeZzE
vaU1/bgc6jf0TkVjkAvkNInUT+ykmcwD7w56mCd35lP+lG4leWyeE2B+NT7qAIRbmD+4xKTdH3xg
u03Fjd3rHHjdAsZB1n/ZiJmmIKIk0SZ2o+Xk0nHaog0LcARpAd17nfSmGDFfna39sEa3NXUxNpwe
GmYgYMYUH1a3zkeknoCeMCcp0zRwVuNv2URuWJTxRxJXCy1/xr+smWxYtRcB2Uy56RGTI0DcRwh3
GiAwajlLefTSiJmqIfq0lgKysDnMW4HK5dZuVSswl/WzijRK67zdDk0Mv19lQkZZSuY8HYRYy0ks
50nHHtmZX9VmpqARyTGxcAACWme6rmo/qgiUfjasI8akDBfEzeO4NMOpiOKaSRg6e/tU6Z3HLCmP
uJiL3Qx5H1bcyhSFZqdEQMGglDq7VATM+wPYp5tFZ9BUVaK3wmXcKa7jv3ZO8DImNN5kK6wx6eZl
qUVP1Zt2Q5td01TBkGbNru6kvvbct1V7j7qJbUDdVO4DSuK3EmTkqpjlMxDyYVjawwR3M7SG6WgW
xtWkJeK7lnnQmvmqMrN2BU7Vg55b2U72Epo9sQRYwfHBCR+b3pbZ/BTfmRBcj+uiLefWAtLTKlwA
mOFHX5+tyVQnowNd2m6WuTIoRHv46EtsB17iTOdBH8uTzoSkT9MjBmRpmpPaeXTJugnTIUfTwiIe
vW06NF9KWv9ISyC/1p2X1ByBUDICt+FVv9rK2b9BkTrG2X6M/izMgvhq6mT9RkPv5ysz8+qdS63D
0RhJS6e26HZjW8anpaCBxCikmYQlJP2dnrh0dh3buHqVUA8p7+MQ2Y4RslFNiXKL/Yyn7F3piSJS
bX6pNb+JYOcN9hnHXhvB99U49F63b3o04xxvr4LqVkV+XUoSK2hAR1WHu0ibJjSGocd5Vv3Gh/Wt
gTRoI9evCg4baxYdiw4QmNZJdtMtOLWu2VrAsm44G8vgQ0ZhiMoZ2ccWYUOU3jkz6EML2g59ppK6
Qc8IcAYRzzp02rDRiuc8G6Egl+XeVZkdy+PPqunwqsmye5FxPkcD8T7TF2PXsetaq/gY605q82fQ
M7tya0YU/jVjt4W7PA6jA9ID+TppoPOuFimyNTwumni0FdPaCDDNrIoAmin9o2Q854n9N2W40qQp
YJKVL7NzX20lQBP6glQi3FMIIlAyLYDAargCoQia801pMG7YMkII5wsuH+CRT2/+qUntVxH3j1Y6
+lZHuNKnM1AqqQZYZWce3EIEWW2FonLZppl6sRcNfvUyX4p5hl0Qca7SOD3IK2lpiDhjdDWh1rNY
tvikvVamCplVzDc5dBvr9Mwma8/Deke2Aw4Q0VOdK2XreM3XwBiAji6pVhUPeroqjPSosJHjGIvL
7jHLcPX1zCyIK0A9I3WZZItq9Lwk4770Du2a7MdKPwG5PjAFEbhr/ihs8681enJiDMvitcwfdQT9
/CoTNkQzgSYxCq6Kij6qXukQ9TFVcrRwoI9VUyICpsSM2FofUOOv+lQx3Fwkb6lw722TMOwLDrMn
/71krtP4huPsojkPccQJNJ6fWbZPi1vcKi09dsK5Y+Sq8Bc8+vd69a2oRQ4wgWAuukcI9RsUurR0
NC0KOaxCC0fXmDPcgE4wQrXSJ/tWpNoH8i2O7+QOZ3pieWFvwPZgEGsOWi8rNq5R/EXf+6arzS5t
R5WJPxtQXrG3sVJ/pKX2Mar2d47RJ3Yx65+OBkM9dfg5rB9NrTz0mfZmtKCabtnvIZRAjR0oqSrn
mk89EBQMTQ9oLO9j5n/1gVnIIkRYEe6D9j1mPUdSBI+gsM/C7gM0Pd50MQe2kb+tSkkTT4nv0bic
nGaMZUFPU8CeqUcaGtRGb1yXaD7TVn3l4PhuHHwX1CVj0Mkaf6Boh9GUsJqUlykX0MzIIsbEaBix
bRJSVui26Wo/a/N01gzGse2of9IS7Utdm4thZpcImf/NWFdIHoIxjJ375JTu26jM3WaOWdVW3o37
efVyH9n+QLPSHU7lH2I2VppyjADZmdpuhtn8NKpub6X9FjajtjGL7Dmr6aH3banuu1lyB4WXBANl
wpCWX3akFZSLs28U3eNokUaYuTlAYJ/3+RLd5yUFPKg6e1Mo0pxJn5jeo0ffwRNVPGklEj/pbvTo
6Msrh/Vzkzmnsqe4Na31wVIr6tZWvNDBwiMbIyDmjXgABVueNKecC0AWD1/s1dxpxhp0Ghg045y5
Kp6wrz1aMkHMYqTMmGgHqOjsu156RwxmvuC1Z9t67rqNU1OGjIl6dJP8phJg2iQP4cJeZrGeG9f9
mTGzoCqf97GmHODEdOd2Sg59PWeBpsQvQz+9LpVWBALFHOhfEwtTNTfNKI70YMNoUfaQDFIapYbv
SH1DZ66hhjSk8FkgrY9y5os2DI+eZ8u5NUUJZ2Gdpu1KFrZJCOPqQlmiDyF5+6GFOK6M9ccw4YXc
U6gMzHa340qDS+vC1XZ+m4kMVFOZL9L69Klo6nOqGgCXpXKpDEbS8ch2NboqvYBj4yxi3Vp641vC
eUUJbTP2zaHBKgz1gZRBRjK5kW9SSu0po1VkDhqWrUm9LUBGmHGMYNkR5VrjSeeLAmZceddOFCzI
nW2S0XlhNHvnlbM0FWIqgfkrhoGLJ9gp59puX4kbe0ZGAlidjybwsYP9SKKJYzHr2HVnLaVbdYyQ
ZkAqgtaEWvsVc0VJ1l1Ly/sunfnba2rI9GxSyGXXNXNf2kQAlIAF5Paurh1IfyUTKO6LUunbtW+e
MB804VKgvsEoR6lBrlKMPULaT/nIwLglyFlrPKhM7aRYyCJCwWZu/ylZgHdkPC+Zv+lkQir3qMPK
XnJSP3tR39xs+cUU5impJ6z3tEdLr3cNBWrcWq9amRwyd3yq8ukcrfNz5/J75p1Nb2R5T1PlR2t7
SecWwy+Utc3Sob+Yzifp08bC/CnwqyrFdG0d/ajk472BW4Qijt9MOukXKXAoFsQl46ikI1OEieoe
yzL9Bq/YDg5rd1RjWttEFjL3IZNqJIokDEGQgeKHT8EONqoPo+xA8/NHvhAd6qKrp/qGcWcmi+cc
wvj0icP4g2WMITv+7Ol5BIkD0UhFpZPQB5bWQNGIT3RjyeHpyaSGA6HIfTCYmCSVpmGhnYwkw/jH
3SUiuo6g26pW/zjDfClJwOcSo6M0Uz56zTl61D6My4tgHaNjNyUnbXKAiLyD/MNxcDBCcpJdDWjB
tFm4WnHoQKRvYwFNiMGGqubVGUe56DThPDbJEi5rcilc/VNjlAIrqmf5sHBDAWZmBzaJDV+qnA/G
hCGROQd5BqwB8KD30QEuesKMlfeOWPJtBUcR1uQzerZxs+zRdkCKV+2ok2Y4jXUEFHgByiciabA1
k71a18Q763m29CcBWZYJHYbr6PyOEtEHEszz9sXIi3AkhPV2HspZ85JoOkJ0AIttsyHEW4rWIJOz
csgdsMEiBUG7MdD7V6c2d6nO6YsM/GbVGDWkkOznHg4gPDvo3PscqJl6ZC9PFgQI/SiCQ6ROoDPE
Dr4jz7JPp9EPOpm6w9Gv44rRpvad4YaRWnv+TR3viH1qF87jukfWyZ/bhAQ3O+Zq95TDsvLGSg7m
gyVoxRWtCSbsQE/b6UD6fFpcO1Bd1l3TMb5cajsqXF9+r6bJGjo5zVRnTEOOGKQxjGGnW2Mwdo3d
xBujYgbLS/f6kNz7Jo6YOKOvakSHWsh5+nxo8baayk0pRkg6XoigHfCTSgMBQYUxUvxOkl6TgnrT
xSnPZKBlxhRD440svBmH2RJ8m5/LoTowqf4iI0jDBhsMmrk85WaJz063Mjec+Tik7SyAuzVP7wsI
pUEBZdvGp7Xy1NSpvI4MeEfquGspEjW33s5pG3Q1hBsgWQcHJpPqPC8hB7BM5G6ZRrItfdh5bcTe
VWmS0MNFmXODaQknbTydu9plUqokvXaASHS+sIMrm5GqbprIutX2clj6/hXdC8tktFfGud5YrzYh
VF6E08peaH5AE+e8Vslr2iOUI/IXl/TXhRCIR/l2dlIgnPajaThyXNzQRG9hIZKiJQFYDThlMFfJ
yPCMhAJvrVByTICFkW7cuqVhNS0cA7x/CzkQhkvH37nVXDgr2dVMh1YehC+0gwL5WDyMIPJkfaCu
OCZmaR/RFYQVw0nBVn41qMPHOn+pJUC/wGWlOkkG9a2GU5QCsqsOzd9BKR6oYN/yledDWJ4qbsSy
/iD7ulGH9pRbkUoMEzuMh0iYxlsbKzHkQx4DZGjRtIAxMMYVxqYT84VB5xEFlypM8EIaEIxYmT/g
7agBsz9bGRJWQpbDCLoY20tTKXtm2hGw4DUxYIEaFOIUSDpYzP/YvCJLO8eswE43To1lU8BzwYbp
xRCfUBBYpnPPk1Q7sqr1JfaS28h85JRXZ4v+E64NHdVghPSKK7Bda7cxHLb+l93NuILutgFzcMmG
xgeL2tghq3WkRT0astSBfAAa3s8k27YVdol2cI3hc3bTk2DeVkpIuOvNhoHSm38iezk6U/5t9LQx
l8U+zmb/1ufrEV4fQlS1/SLDZDX3DJ5ocFPms56hjI+ricWp7zbWSZACqWnjy2Nkrj+qQXvH2mVj
TynDS9A028EJDBZrktzVWT9aVEcu0QTSyWNPFTNIILAPzbg99lidDRCmzTa9T3bxmMH6tguINhAf
CLDcd4UPHjX141wzu1kNF5sPm+w3j+hYD7SwSGDlq5NWakh0jViEW91ybEW06RQSibE+Shixo9KS
P6l67o6e7tNcf+xTm37D1eh/q0r309oLESEPEqjZq8geypQLN6qDpn/INIJpdpm3MsFdv8z4FaLq
tCWhpq3wlTJYYtiXcXno4ZHyzjoeizONgXw1lZhoAA/+MLTvMoAyku/H3acMn/KPMzRQO2SzJg4o
eZBnwy1V43djaf/G/RutATLnbQaypsmZUxI8EG3aSTq+m/ZkngatJiWa732efq2oKa+dezcScU8L
dMl40hmK7i1wa8OUMhMhEHnGgJsQpFbSbnSGHBpXwOnEDekYN7PhYZ/uZiHgyuDxSDdkVdYbsYWW
dgZ9pLffErzstPQqz7ZZLQ5MQ4WN1bzUrfFhuAxWIJyjNkuAHoVfdDDI4thfJvRHXC0wkSmnPTvn
J3Mw9tFc7006zDEUsGgobmPbPa5sYLGMIWpdp4XDvKW6itPq7jn8Xjg+bbFwFubRXl8m7Qt0b8sP
z+xhqxdBXqPXZt06Xosew0aoDqUevXruyKyTN2+9iJFFvfDkNP7JxjEyytc9/dvjoo6UOCDMDrnh
vCRHzY3OblWUG1mSaq13NL1hpCH5lkaomSFLimUxwHxGOIzfsgZqfNXu1r6gYYWWChJ1ctuXqXEx
GDuUb792UC5aHvI15gwk42ZEWIF8mJVRSKZ1yEg5DQ4Em5NIvmxTWwA6fjsapLpkB1mnHPgj508M
qugEIYkY7Gte5Q77EYu4ailq/1A8DfPWY/U91ZVfwOaLyRek3aKV3HgunCEctNFulp5hbC7sl0Ya
DHB59vI47LjGRQ7V0xBg7aUu2kFj96wR/lIWLWvR5MsjvP6igTuG/jAiXGWwoSYk/r15Jy81iaaA
2UC5TlCYoYhkqMsy3SDvme1lzL73KKZQvSsJn7wmg39ipLdmbR86oexkmPX48Jycb02SC167YL/M
zQDocXubwvuV700euqWzPGmaC2fOCuUtewW3jRAbL15mSR7gVEI2hlwFFP14w9XzJ/L18SNzsz3i
xJoka3DTKmoHg/lnHOScXv488g7tFaHKQUFkjZ6CzlCwmQapNW0LwdixvpcvZspbbuXSsbPIh5B7
cTiyD6OIfAk/ymN8IJg3HuZA9p+6XbYcLsdm6TduY4Jzviye869NwwAUwa5e0+2CLKBLBSZ6/KtI
tiFmkqLXdDjy6SeHdhf/7UeKxeKtJ7rVpP5yi0NlmbUvWY91Y4oS5RIUhIzWwF+We7Nr8wFuV2LS
i0hi2L21r9OuiBB9kNskAQichxyT2eT6H0/ntd04ljTrJ8Ja8OZWIkVRXqqSytxglUrd8N7j6c8X
nP7PzahHJYLAxt5pIiMjGYgGZweinjhFbA82oOK3dHHJAD7dFbIEFzSi7mZihZrdudZOcb2HlFqe
QpwBel8Nqh17BQol2fUl+uog9jRAELT97D+QdWxANoEqaXN3Dzg2Hj3c1eWsxoNfcUPGzjs3wIuA
9aztZa7RIOS8h4V763qM8I2+JuBG23udwr9D01xiKRfnOYd/8XAMAsJox0cXMPSim9Rsr1aRHyok
yGyisYXIdes/waBunJxJl5Z7szjUd9ri3ijp7B8SxqYJUAyR7xgftdwO0DpfN0wkRnN0mrc79rHj
hienpObujSeDg1Jt1kkBvkJYK5rPA8Y0R5+yIZDhfF2N1NuilByOHQrfAZezt/M/JQoR2qB1B7W6
u9UOn9B9HHi7aFJdr7lAxq9yNp53nUvDB+pDJBFEaCGqNEcDov544pMpPp7FjIrs1MdbTtEW+Zh2
+2YY+R8FnH1It25T32UumINBOSZx7gqCIOrghx75JxMmrYn7YFsmNGogSnGNqa5R+0vqGSEG+16W
icFSvO2axJtE89juzLpl0yt63ncPUt74MS7msSGV1lutg1tqnmO5MfDqvV0RiKpMen2W6zEDse9p
4zZOXZ+8hvRnJll+ZgyBpMCwU1U1/3T98eSFf5SrVPKejCcgnDu0PWVjqjbKGVq/6q9HHGBYM9Bs
9x8bkr6AZtoURZqF4W80DFysh0O1f7FpyAraW1o8v5VkJLrrkZggDAjFu/22I5TwmCCaJdEtmeUR
qb8fhvNs+/3DYFCG75xjWrf3+pjemI8Mhpl+wot/ZlotHcQkyKyL7+4S409QGpKRLQmZeqiC+oQg
njqJbqyaWUKYUu8hXIZrO12OHhG1/AVp7xPV1gmjWtPusNEefLHY4fqMt9OpjGH6RYTFeef/01Oy
lSPwiu1him+0sTADtf9Fn+U1g4opnJE+ettrFqJfQOTgRNWz3vnkNtctoXuNxqDlvmaoiCmdbNQN
SqPfSxoxKcWgrqkdidjO1bAUf9EqOhWY0bqtzkOznlIbmQnMJ21bGUelol9VJtJMqMayx/Q9/XrG
ORV+cJyqO2z8wELsLXOO6YZo/HeHcDZrCwIaaDTjl0AJzu9KLC9TjaBhY+VnH1KPrAg7L+GlUtW2
kg9c2JXHe5j9zxQAhlu7fB8xSkvcJcvJSKyLxupk/SFsShC3oZRwxXayPdq+EB2qSdEetChlevl2
1oGmx6NCzDqGQT25LxHiW3IX+noOfDP9VYBd0RpNWeCyfZhjcdADrxTgfKYCR4Bc7vSkkCFpPmhT
JbB9akng5fuMhPYFrT4WXW+VsF6J6Vg0J4wLPolfsKFsMCkiSoiCMz7l/9yfLLFBE3WJDAAPjtL3
dUaXjG8vN9KIxQrayz89O7iw3uIyelZIx/WUw87ElQ1MJTwVN9VAS97g0MoVyM/qtnVa8Kv4cG2p
hnESuJqaloyiME8tR8q2fsyYRWy3HKu2JwfD2Wk4wuqgUgMlabk2objoYIbIF8pqbvx+raD/cTri
AVWTFhUViG+gvxFBVlV8ysVgb5TkD3AGdLLShpqV9VbV0ftO5V4+jT0tZ6ugSJEwSMzRTX/pm7Q3
eLs70URAqMntIWByjeUJyIsUIxPDsO0Uo7CjeDzLZxh7+MKzCg6wSU/0JQnveCGjCjgurFnobje+
6T7S1P5jDmhNnyeG1RvnFakJK/hJ9hhcsYXISzLo/7t1XIv9qZ6N7/FCuzT0Gsh8VwZAJbqNMLo+
k66EWrIfGwr3g000XtCgyn7CuSzynpF53bNcgw2rNRm/wByj66gz3wNvuo9YN2YBHzOct4eSIB1j
9MvTyLDXvPcIwc6asXbpJY8gp6YKvxwD1j8i7EZjwIE6bR7XGaqv8+kEfAn5jkXpcyNqD/35BqIS
9nJ+Fm3XiopTPZtHHZaSLZ/b5Q8NE1SwtoqTVbyimPoymQ3U08q4V1ToJB/7nD0mQ4LLX2+9PrjL
HRq/ebE6gQpnghiHACUAIWc4F5byaaht/tnGlbv1MxE1ZVrCm/Fb0/r3OiAc0bqbLtmDkhuLIYpe
1x0xRs5UnDQsPSBEYls4WXqrO/WIaBdqoXHsXs9A4ABGtE5SLfW+oCcqAZJJyKqv2oalbwenlbfe
iBJabTfYBMQkdaqHLD8FTnMId+8bm0hnli1FG8oJlYlHJRrueDK9176HSEPVy0zpxcmSnVYxJNc8
s7ufm5bJUlRr4OT0nGuUQalYEAvXtf2cwg9dgv626ZwHtINgKwxwD+qNI9jfytFWXoZsX37aDNSY
QYezAWhrcNZrM1AVhw4y/Evo+W8DjiCJg2cwHVHT2utpHh+aonzphuxZMZ2vSeWmgwCS/9SiZLtE
7a/V7t/6zQBazZ7Jen6lnIdwsO79znj3obgpAdYqBM74J46b05AT+XVb8WRArnLav9EY/BhbeuT9
pfsD1hwg88Ng98LvvWPaWsmhRkWm73Hprj9AcpyeGVZ8D+HxyloWMEnnoV6GBzbvXY0iquWarzno
ODMEHoIiu8MZ7jFKohMwtfaASpERiLc2rI0kj/I0F/CtzLMfxdSR/BkPyGShGGfc0uV8ZzbJJX1X
4LuRqCrS58xkZLlJagIhZZka4A5BsD2lWfhSu97PaYu+Nz2d7FS3EIn7YH7mQXm7Zp1PTfR3KPFp
7obEaZzbV/7soboa0hYe16bGSsbnOqxfY3P/6xA72nV2MEkT5RJpiDhbs3eneCAHUxvA4gw2jEdI
ShPbMzoxXGklFwS+2jsYF3S+YeKo6xzJde4MNGV0w2O6/WuV9nee4Fe5mVBC+/LbaEV3qBi4l2BT
S4CgAlv21YqyE3MKAEw6j/hmuwk2jgaHpqaIqQBmomAdVkjIrAMlIbwL3WJIKfG9OBe4Y/DdeAuK
IuA+I0N1WDD5kJqfI7s+4VYq6GATeMXqhDDCkXik2UCM2/SnrdCggHw/q1jw3dheg//81GBF3xrq
CRxp+HrKDpHPUWcAsuhEAA15Mt8pf6QYivsQ7CevjPjBCdobN0hZT9mRlaKIDldRyWtr3REOcBVY
PYAWJLdwDXURbiIwKOKZFCGn14UuGgBMgrkW5K54G4Ao+Io6/zJQR2R+PYDwcOCiMvwKrrhi49NI
wkkvSEEw0ITAl4YT3Rw2zQiSw9TIGdGvS1myBleXy+QZoq5+ANASSHEJpzGOdEw82jsS5XAZY9ZT
/LyZsnVKDyE1FW+EOWp88IgqNsBs/A0V6pqMfMFmxwh0tEmMcNpwPXbx37gJUS6BFHJaoH7yd032
3oznHmOYLw96W4JgcfHR/lMxDP4lHvofrDvX1wPpVZORtPkXDG+tMoTAUjsDN9msy7UIDix4Ft+P
e4F7X7/LbehV6I/5tF4eW8RMqG8iviAdKhLU1oLn8FVGT8hkQhTaDuTwBy08f5CRNS8Unye1ixCS
WtZ3Vgi7LUxibF7ZOT3frriG6+Or9b+w6mewQaX81fSHq/BLBpC6wXQnWIqdwFtSsqIMdMEly9u6
3Bt+k958mN2QF1lWKDtoKirITvFnSKNceeBMFmG4AhAbFg//1GXvl1JIxZOyHXqB6sVN4QDaQia2
iv4OkqJPpMFvZ3R0YRpvlDAApVwn+W37jxnpFgn02YqnexqLfhE3lcRNy+YRAbAgJEmueU/UILKG
HKbAhkbnhCzORRAbRZGDCylkrL0nLeYU7vSixFrfAdkNy7OPi1d9NwJGfHFYuA+fTDfvu5MMDmtG
Gw/URIQrmneVkrOY/NQFnmvZ7tlxtcNnmJWvsi6KG3N2e4ZZYEzMtxwNEpZTAbS8JB0H7H0vOddx
c+5XRNkR+bIEmfDkbl1fGQaFyPr1EmSi+bjc+/5+Hor4WmlEWa6PiemCRrXRD5aVNrW7cnqn3/Cg
qvbkRz/LOTpXoUVvleBsthJ1PouB2WATmCgc3Qs3V4SlOhLZJ+RB/G/lz490TvRpoLYgPsp9ctMC
aOgW4i/FJ7Fr987F0SAvAhvep7txoHcwBPa88Unx1yX8FncgHxTgs7L8MeTktx4enc2tQpC/hs/K
f1gFBQVtWj9cUDhoOvXevhKQHwNG+fL2M4cyE1PzWBofIMxbuofMRYmNQhL4zZKdsgDOgedfl2l4
rTtgP9hsOa2xQTNNDunHmlSef4eSa/fJm09XqDkhERw+++5TW7xxodp1AcvKmyX+O1G0Q23z6GPg
Et9+aij+prPxsMK0RbKOojBjpbNYx2L2qR4F469mASLGmFVZe4fMz099r089XQxP49EskgOsafqg
6d+kdMgLFWQWDYBKVBs4E5xSJQ++a39bA8Rthr5F4WNjWEKxI73+l0l3Z5C2q9YlUtt/2OhIlL57
4J0bFuaEw9WRMfQW1jV4G1Fipb36G2a335CI6COmiKKtC7FiNqNT1n5y55N1tpk7z8kIpv1iywna
efeOjeSKkWHVkCwmkucNW/uPkYIWgkBKFZGsuRbEQiSDrchoD0oJhtRho7x/IN0WXsq+oX37VhC7
bPkAuUNX5HWq14XDbcQderQjADxx//2QvxVkNWgkyC3AnTjN1lkfGFRZAbPngzIW8wLI4b6S7YBI
uTpJ2tWLrbyupA9sNIJLCBLG7lMWy1w+ZsF7Mmx3SpZWwlU/Mv6d4+RegXvkzLcdhjaw/9L4lGfR
nVk5nygHHYg7AOUNesqyw0R/B5cXabAHRnRXGp7R3FOZWIHLBvKYpfFZPBFGt961uX/n0I05gxEi
Go/Ul3/jBtCCiu5KCY8KNirEyDAJ4uxWmsHQU1rzCOT91ZlAaO0/dOYcACJ1jKPIuaRzCWr92t6L
JJTtpxwN7N36vruvM+reMhB+7v1bQTVex54KI8rSNA4n4IyR983NM0RrmNlRZMTw7wlHA+Yx4k+Q
EykbWN8hOEMdf4YYe9BRwv4jT0Zmo3QU3ESWyjFIgbWfsJxTrNaTYHIP8vOL9c5gcWzycklTVYHi
7yeMgsCQMKPX9TGvhkMW04LLkvGP/zM3mDo9zQbaK+SDDSuQFi+l7F9wnM78/8Id7ogdN7LT+S9s
DH+rzVsvD8r65r4jEoX3QVzCppB/UZKpNSbySAGli+aT5BHH2DIAlH3ecVqJNWj6uiA+AhkwBNwW
N0d2slhnJFZOgiz4PsbQYFeH5F9VMJsgOVsk8vzVsJ67GSHx/M2kVaA3Y5nNtPnQOcpeSaknmnOo
vFB01J1z0HN2CRAXScSVziZ+mX8T64ZvjiEE9NBBk4rhHTQDowZVfArQBqnA6aQzUoxBJIupHN4D
NnZWwO+2vw/Nn6CO2AlV4Xt6M9YQmX4c+1IdWgbgtBaZK8oU8bcmQa2P5VbInuz4Fa2qcnHlx/kc
0jWe3/NJHYsyabUaLkq5/KPOm2B0/v6/H7goi765zWIOccyAATYVa8+igiWyYsIydFjm8o6eR8cD
nG2OZJ4yD1yEnGWwnOO+ff1vL5jWjwXoDXekaqdOmrpSvNeLNWEbyWKaHCWuypnXcfbZ4248XmNk
ueNxt3WOjiy/s+gX3fLZRg3aLR9OS9LNP/NL7XMxv3yAv5leU8AZ7oV/IC5aQv+2a4YnHTp+w++j
7IVXOTQvETmbTVqO0PZ1U1xea1AUB/Bybp72z6j5tEi9FRqrjEzWS0hJgJaCSLImrCKCAqQ1YBAG
QhDfOsoEw87+BqIgqr4UG6nSbK+V8+9OWQQIAIlw68ca6xVxD9WayxcK+FWkj8ynzRYsMusEw/BG
3CoxJrgygQtULzDQBHYo24SPE5itCBELgMy89KgtpvCym4rDYn/nRgUY9RRtdYp2S6sxrQHwGb4m
+eCgKS7kqCpY5Or8IIwlFO6Xzxj5JMy7ZT2GhLs7yIqX0faUvTpQdxLeke4sW+IbBY3UfBflP7zI
xLOvmPDzlgOpJeBTMqbgEnpQGkaTD2xUaXzOpGmplZ24IblOHXnIOGzzNgweQ8ZhCHNdQwZ28HEF
yEn7qV9VVAaV5uVU5izg9TEd7ib/UqPiUuLksCo59GQF7OZDCs9GrxnSAw9GC8aBsXdXC4uh+wEF
3zAl8DchnADSaP8lH7zUAaFC6H+Ytwp0XVuNk8mmYQevzE6AQHUtK1xZ/1QzxVOCOEzfPrz69BEI
HYPDfcMN001z3U7J9QT4z4VZV3YVt6mq72SXdK1/FQTSO2M4/K+y8A7W+rxhBjhT4Fx8mYy5TqQs
OYjb3NM9nffyHhzFhUKj1o7e6yKnyYOaSckui35QLk8oQk1URANiGVVBOaLIEcMZ4r8eRgyiV/Tn
LEH+gFaoSxjdXTAx15shs23XBQGxoHWFdhXl9gSaDYwsPWq+Fv/yX4IP8RNViWLi9AFwK7s/elTw
q4LRVXhjknPMrm25MLXJDhjgZQunmy55G3veRX7DRvaF4M0DhwJk0NbVbhIEwyvYJ4Ce3j8y8+S2
pB/LAx2uKO+mtLZi80UiKUb7sK/UQan89v4f+b/uiVePGYmrP1HgCL3E2KBVDBzl317qk0LNgYS0
9RV4TDhPAfEy4+aIpBBehGWxCYb48MVdQRW57AvORweYXQfZWzIjj0H+wp7hh9JSaqPHlXeC4WcC
2y8FCeBHejzyMxXRIRpU/o7CGiHSjgwpqATnTHEI0f6VD+ksbsyTnpJ129IPo13QV0RchEqY3J5X
ptQ/yvOafuhQsZHEqyw5ETVYE0coBSfXKaCaJ7ZbMVIlBORrGMCRt2Txw0GRjgmwwSqp4NmRbcil
40iZfsJYsAteZObVE7lxm3Ek9oD2kP7lUs2i5UzYsxKxZpnuBS1xqFSH53QY0D5poEVn7CqheQwp
t2KnqLPTjAt+zA9sgBaKZaDKpchKmTKnEGB+ry+5Q4/P0BcpRzf9TaCw/i/vkr2Pq9XzYLZ1Pgkd
5Ur+f3z7v5q3zs6yEtVWQl4IaHtCV6XVQfk3ANnX2Xd3yOoZtTbMU00JM0dEKmj+AT3ne3Q2qXCH
8R32WuVnpWP61GqC88IyEAbG32EFqW4TEISkPMQCwJob8R9RWcn4hGn6Jj+jb2Afqaqv84uoCyBj
h0GXnvB4QOz0Nu2elCjJe/4XHV1CTyK7jhI1UQK75sJHYU9wvHxVCDDdWP1LYbvo3rhjxUqYVhmm
EsNSD8mlyM9iY79WMmcB8FnpnriCyg28rDLrThgRHxRYu1D0Kt/2b4PpZ880Bop32vm8G2ez5SuV
muDdFRURsuirjcC7xWEwLQOKs4hPe9tCFasAJOGmJOgYzH50Nlzj7K/5TYYEXxzXEGEGBPV67ybI
HkXh4BvwunQH0Gc3/eGYilzHDwZN3zCnKTbpQJpO+1K/QAR5tovmxQ4s8jfjMYA6WgQRZRerfEt6
JC/Z73vZXtUWvClI1a25v6fN/DdFZjKfbWpe3vDL3Ujkoz1hQoXxUrr9c7/mcPHjU4z29SVEGiDB
5YBY7dS+VRO+IcZAQGZ/hJL9TUV5LX9aOfdZGNOUmt0UQ/IXaBwNVIj6Q9/dgCBVh3HJnv00uKv7
7nmb+1uGHzx2rf/YD/2NKFLlEJNZr8kHJcyPJB3eVCAf6/V+meiM5fuXwPlQLWIsUaWKh+9BGf1R
BsJIrnsGYN2H0faQSBEA5ZS+xwrEnjjKk0PL5jSem7F6ynv7gc3+DRFgRlLNCWfbwY5Fxp8c8a+r
fDJf5zhVre8U9OPtOsJny5BHLHBlnpkSO6fAD+GUUAOzizvlheMc/cH7k71XR4EuLrX+GuxMtYKw
3Kn2ldYR8hLDcFCjYgYLc4fvxYGIu+69IGxI3QzSNElwZnSnyErIGjkkkR/SldM1r6j/3zp2dI9f
FIvW8Q1iE5ClsIdElXitdx2xS213v69h/UTTD4YifUOi/Wgs9LOxznLDaUab4ew+0E/zciHLdlQw
dtf+V7YvdUKYO2giwGEbRu9sFs3ZQzi9LyNGDbbnZcnv12B68CF+XHVI5AKB3JX78D5Z3lU3fIlB
OZM8XsoqkB8GWACTdKSEmlm5++JQtJv9H4px6V0Xs/lE8kqf829kYz83lzknicMwxfqVAvcH6pvP
bYJmaYn/Ggb7OVt8eJzlnUElsUpXJjGE1l0KB1iRzYjBTOG2+OAO+b6rFEcjDPoF+HHBvaqtWhJb
DPwvGhPzU7o3dKI25wvrdyHmcT1Ephh9g/nxWQWLRs497MlAAOzyffwzGCZJkDl8r8cqPYBQfqgg
6hbowBNHtrRkDt16sdEevMfI2z894iZllsW+3lzcNlFckAdHkAzlGKplEpy8jSSgItjP7j8dEHa5
tyMjiVaNgPsRxe6R7tPzupeQAuaPOUMJGyzWXI1rYY04QysKj9X6VsBn2OzvwfDSY0TZJbKN4qBk
fnPCj8gGY+QUFE3l+KAaaEhfgyAVEe9TF6fZEitS4iQJEy4rtJ5byyhpORQa8Kw2STpze670swRo
Vt0LKz4SNWNrxaYSfkhK5uTzm2IzjBgTVuUYlbZ5/kectacBJpFspdUkL01W/CR8CKtCifU4LNcu
BZicm0nqP6M2obN8I6LCgXMt7l+8GKrPxH+qDHN7fBrXEhTdg+AVDLuCg426Amdxm7J/uY6izrQf
zjLVcKbSIf2OCe+T5hbLiiOBMILQgpy0kOMGaMq0x0+FfhGDemiBRHyHLqLAVcmIHB97RDXuqUc0
JQAT26JXPStVC3wKgIoSCFwsOQbJA7/lXnnjW/2nNx80/wkcgdWSmoY/U9U0tpueulsogX3WVP5O
ZBhUBqezchWePuPArUQF8oex4msWlOjo8pLatzIjzKw+4IP2NS2QNloLcXxnTtGTkCQvQneAgaVU
K/iGbvlOn7+B5I0gdk4er09WSqyjy/Sd5pdVLGeXQn1VQLOeXmcpcFqPOXTVmnozb6HA9wsUw1dy
VZvACE9HiIY8oyISwsLyPEfrX7oMr0z+dcyaN/YjEOqm3TvVDDksH7wQMReKXx71U4ferBpQTfVq
48QbDZB0VV6tGwSxX1BoUncPt6P8kvI6ygU91lFMrBLRJtqKXtaqupvMT6sLrxKkkQXRd0ANtE9+
jJS82RlCkRQGxmkKq4Q25vhJAaIrpa+SogvwffBe1D8FJKkwrdqKBdSALYFdkoTfSZpK3iZPzU6s
/C9tKIh97L+2fYN9ZPrw24nzSEW0Y7Q64IiX6GVA5QhNbSsGUfmjkBZUpoeER3Tktul9v/5WTYVk
4Fb0VHlTPq36FXfFJeVVQvb3Rgcr0UYfFmeWn28V+CQIVUdxhxnigUHzagnKVCXjNsEOpoB4CQOv
s27zPOw+cpU2e//fkQqJdOS6YTn3GepuwNITcP5CaEtmTN0LTi+8aHDuyXnJggnp1n+5BDOV8tpk
LM4npIWjX7RHFXCkksQ/jrTB7WjVmlDboLzUzzZAWYRSJYmIcglwpoEorqV/WOk9uLasGokbd1Xa
F3OiDBZNKnkLto6IBGUcHxXVk0SYTXNMgndQ/RCvRzrOO4oxZ7SKgX2qisJ74iwOY/sIJqM6vrBw
lNnvbZt+oQxmFrVufjVaXyTeSnUhzOpeSNG19YFbnQ3FQiB//hoVjevc25m4TMZNMBkgCwZUKxs0
ksDm7EHVFVyKArwt3pnev6g5un0ZejY1d0R7IAf8zjG/d6AWHACoHoqidKDZ63qRF+IV6kPd5ZSq
aMgFa/DLoIec2b7plGKzOnd5I+znhlkN2K/kdcI7UDwRviaSTeCGdwyHTlGXET9am4gB0iJO+tt+
oUZnrw3CZfX6kM7IdcJAGHDqPaRDImZ7tW4XjJ0ZFtQroDdsaJfl1X9Pp2rG4kH0939w2wvE4Nb7
Zx+sG94gj5lzkPnBbfJmBvZUXy6gpRzb8WD6qGsYy6PKSha0jKmarxWpeWn12yzbw+BYZ+E8I33d
TNAJL/SlGPoIzRrJdw9NyZ7JFCj2Qgpb36oIaZQqgHdDp9ESFOeJmu3e9990aa3sEk1PYwcsOKXj
fWeZv/ogfE5sejdGJKEmtJVU6oiAX5eSmtMUmF+9B090AEdRjWxAZGvdvsyiYxZoX2c31e793dxi
OyxN85jB0xv75S0JTTIFF03JoKPcayfovvcDs2CymusVCeNUB2rINhKxPTOt6ueo3X7WFcVxN5BH
Idx26xBRp/ksEKdpZpSHBs6O8zoNCTpjKKoxPBXi+KMdTB+CfNs4AuZIuviUwJa2bADWeHF+7YUL
/Ag3FD3R7RfSKa9TsH+5RvO92X20QU3jVhZ4ZoSCEB/4PDdOTCdhbeUJ8GSKNBzS9JHfPNgtIvBd
/Dz75Zfl2g8FwiDlth8WZ/iL+gfqKXsBAQvDxNl3T3PGbO8J6RRmVP9q3YLAM/fowbCrq6q3jrDG
lEEKLzEDVO3HV2feTogKMWpUmW4LXyIN3uzu0/POFdYINc2m+YvVnqlQ80OY9oVBJAzQnJ7D+h4D
J28IbnGTUMzpiSvEO6KlSpYQm6Vih4h8MooyIDHsXMyzqVqjgN9hac+1UVI8prq8vSIMwsCAADf8
GcMpIB3f2Di6AFZLt6EcWnAilW62t461YiQhtS3Nw7sR/R8HWdgUk6XR2lT5UcAzMzVJYrBC8DG1
HrLF3Ag3uZDhNZl9d4mQit+K6kQH5mSzXjz4xfYGN3pr3Ab2USSbDdU8wedt7V8guKJBJcrp7xua
EHSCOJVr2v2S5WrPkUxaAt01h5k8v+W0heD6FtAI10YZar+F16ZYgpkRRD6/VoMTCIYCW66vPuCT
fONeOvjvmDVuZuNzqnEotTagjGWM+IhUhiG80JLsxnRHVEEnJpUs1PK+5M+nnxT7Y3TT9Br99k5+
d1iLO+F0ulg00O6yHnAwSKgByPGkqlSwQpi3DZamm8HTYeYb/EJ+6Qwu5MOfPKVgCrHdUzulaRLe
0pzdQ+J+dGK4M45QlbhbmcHcWu+uTfMplolORSCz/oW5Dk8k8AQVagvgRlf8djmNJ5lhvpYJQ8cx
JIoE3vVbupU7ipI2OixzwCxSHIJNK9sW1LcEp+yeBR6WvtUDq9qsls6b4QbVt7ueSDseio8Rw70i
cMZwzKPdf5UeXNcxGf9NJr5WWwFPobBYsY8PKoESEdpEc25LroGRMu61roSBzdOEid20AiPfQw3s
Xv3n3AJvB+Qqa/P2yPLnETo2Faw6sqUELrfLIDrCgFh9UTncIw/oISR/MRJ0xeMgQ0XYL5lREd1W
ZOnweNBJKIzzCEObJipsNPUaVXXqcLwVhYNM5TAArpLaZMymbG3nayT9UFumHkSdonMy3gahfxav
IO+oPxjGN+UILjmqqp5r2x4UvhDSqewiEJAsn/s5iZghy4TI0bW+zMziX95UfzV7Cc+8poV5+u2N
Ab0m6dExaTpvmAoErkdg0ZEzxGV4Fj+h8//gyfBCuhMVlAJCbyYPXgPWsETGiDIQTStM0oTMOyzL
D3dDomQob1Nlppg7BqWdspEl5EEjBzAnNApEgcERIBVXG73Hvfu0rx8LKjKK7lzS+BVKHGfeZNAg
E5SvwICPKiEha36lTKL0t6Oq5EpRhMBhR6iLNRCJOGS0SiE89WD0nc4agSIPprJvdlvAv2WBFFEo
50GLzTgJ5KOSyRZXGcorvb8Uc/Q9bGrV8Rn5dR2T1ESEZj7UjwnGDAi3R0jKD/6fbAz2sAHCz+fp
7Kd0J1CuIWURLijZDxGh+gLfSMiTBvW3omqhl3f5bYCnWqL9Ppqh3sHdq2r/xQyGn/zUVSNvhOUE
TBSEB6/4bccurQOf5MdXefA1sD+iCEuRp/ldjIA9E45Jy3I6asDUXlTVR+hyJRccyTI2puf2FfXj
7J6XJVsBQZJ09cVC56mAC4mRuYRgYq5yurf8lZu8LmjhNtIQBj0tPlBjoWNgTi8g+vbM4jbND3dd
f6rSWIAVs22n8lLamWmoDVAfBwl+zGPjOHj0GALE8VQLCM7CGFIPmDTcsRMUEtTRpJMtu4DMDe2R
uXDYHE0YEpCk/mavX6pjAucELlXZFWIxcZ/NMB9OfekpxQLV85DtK5hJQrsZMc/9FjSPC/V3f0Zv
jvTsv8MHEV/qtZmFGrq33C30qlnoMo1fKrCX4zP/ZhO+1QPTILsMClUwyA3yQtlCbf/ihWgTah3E
Scsoks7zjNgjpH50V9s7HwjESLuM5QcR+4+zp84QLwyRovRvazZzTi6Kda7SVgWzlhMpGJVvoacd
Fap36c3VqOpj7zOa8TsGCol3JHA12T/x9CBAcqnBlJxGZjdCQrBJm4qIJwdKgCGgtRgcCb7eMMn9
jyjNqlEVnBy0ZLPsn3xEPSu5kFxUmsqb8qRkoa7SZxGniDWpPFBHAFjugTyxrR2D9hhO/jvYb5a0
/CDgrzW2ALY63SJvFtUMNRPJSJVu8miU54x6hSiJzAk5dtBLJo/8bD0IxWEj8LQ9U7RS1HyUZgo8
kzfUM+C+CC5Y07qh0YSDinWjBuQxhi+J7/n9pB5p/0N76GL1qhp4D7HvD4uFlgeO6dLJg/d+RGsI
0XQYMKoPzxyHgCIuk6N5v+YNn1Gy1pIIggE5XMVonROv2SuKB7/HDa+QpegcQHNUnlSOjjA+n85r
bX0w5+zaBFhMBUfQjxm8yR/M1IrleSwT3qPGKzbPEIoodP+RewJ7ccqzhHPEW/YgrVfTX7g0Cx5w
sJDsngjiPe+OzvMHiFEv68D4jYIGDoaf5q5/H9ufxfZbEociestJ2IimDUFtHhfLwdq99on3PvgN
iQYgP3vM7uH8yoIJXtlG4JdRoti0OHhwjLZ2ExiKrmGAIdRHOMy8WXYlpOYnBRpr7TxTGxtXpAf9
9xp0pd5SUgIQAow+SzKu21GHROw4SUd0XgrUJs0VDjyhXVwPd7z+G/Q53nLCPL5BBkB0Tt6P1tVA
SjNkbEVA33HQdPe8bvEMdaMLHYbVPj6HdLS6eCks2dkejI9+nj+zLLzXVXwSjw5asbaRvzm3FeGH
toUeclzsszEyoQq9UnmweliRX0PhFJutJaxr/3UY96edJEZKKolpP8C6edJ1xnU46PcyDLL/Arrk
+ADF0mV+jlfvDZcNnmBcxBtDQsmBshWUJ3V6KPqlTrFehsprHfZ6fGqBITsUA7LlATVtsByCERuV
UDyN9J0nugHl9RPGtkvIEd3lBm/Fjs96IhCLbGKGSGbl8Z8pM+93hn0RrpSVcQeMTG+UdeEKrhEF
NLiOAVs/sar3bqcRtlXHZEHwLPuu95qgiuJyogzE3LIivVeKmefLv/7QHGZK/hKs3tm1/g9tCXIM
kiN1sgoII+y6C1h120ieM4ojHppA6cSUdto1EobJK8boUWCeWu+7x0yRFPh09tCyGZLgUhNUtxU7
81ouWSQA25ifbdojJndVtKvgkcSIwk9II8QAh89BpH1i+tWASIN71Vp/K7sDVALYpEn7vJMxUs2b
rn1YC+AdI5OOiUE+iW1HpcKGdy+qKPW0CRJCaGxPHU+rpvxwpozonbqoZAIprHPqBy7Hbaa3o7PC
s/hKYDCq0UKSBxGCgNWUjDxh262m+YBO4q/Z2J8tbIdoC/OcJ+fISf4hOBDoJ0ioM9zbok0ZZDgm
wy2l3b9q7xLtkfdqQNWmTxjuT/DuNuRNWVkY117l0gMAt4T640F1N9Ailcq86FdiYCWwEKJYCX6E
O/rDqdNfaVW/TJumMdIfwymsK+eAijR4Ay6Sh2YCwlU1u6+CDIh23CX+3PC/TFpa7ieO4zRRoA7/
pi32ik5qvLvOtUIFb+sew3m/sBm0OVU5rMi1sFxoRd7Ic2mvQygo6J4u7fgbXTFnIYuGZaO8yHwu
1KTspgLNonVxMhDCbi6FkgLIQh2fM3ZSnk+x8cr4GQeVWJtEJUWyYHXjp6wf6IQCPV4eZKbCrL9p
yu08BiPktOZxYOZ12Jhf1WLR+UuNQpxdXbNF+aHIoVLDHCF+UF3ZpXyiPxFs75PvXu7eezBT5ntB
hiGXdjHiJAiXHiVwEJ72bAaLOEBoun34AdAfly4b1NggxinrhRyHogkRF6Ejm1crfjFFJNmtGf1Y
cYEtHjy054eELFLlXmWyvontxRMgZCnAq6PZBhdF3046nfvQug/wItqmjue9yPQxQ+Wp9Bo1IBvI
3dnoO+urJOiJ9wpRCPczGLYlNTfVoFtYBrhOGWmhdQEQH+AKs3dpHCKZKGLG1cHwz0dqXlyB5JMN
F+TmcS5rGupt6ke0hQ3TnaYMuXF0AFCXg56K6FEYtJ4+5ayvdQfJ732KUY5s0tul3L7b5QCgUj5Y
i/N4aXagGb6PzVdUuABuWutYtemTZ1svQ9R/85vwdWysp3zaMDhG7qAXkHzYoU2LG+bKRnej2Idz
GVQE/pjONW9PoEs5knvGcjL67L1m7NQN0z3Qto+9VyeuHtvG/sxL+lzIrYGg+4SAyC2j+8Krq985
QW5lO8cprqCMbuvJTLufm49Y/VUW1lDE0/CDM21ccXd/F3/9TDYiPWQXIH2ayLdOdeuct6Kdjshs
HSqbyZoJD2akxXd3dH8Fhf3do2+XQY0Tu9oNbv00ytHf3qPDiprIyYndEAzaYByuiQa6VV0GJNUF
4QDDB5GB7zti4sDobUqtvMS6Ryypo+BbsOzo6g3btWMYJq0dbJ62IQRmIiqAcUVwD2f2kUJtDtvN
f3DDmUQkWQisVjTbkBB+7mx897TaYMCAB1nRvI2o86I9Z97m1nRvtHb6WbsMGPfHiQoOACkJxvD/
KDuP5TiSbE2/yrVeT9i4h46xubMAMpGZyAQSkiCwCQNIVmit4+nnO5hNE9XGsll0l1GAodyPH/GL
x7UEFFS3Ie6pXf3SBjlyQXkaHugD8tKtYbox+vI1J53VZVJu9Dre1lZx007996HKD+m8/KCS/7mE
Kb6P4Ad2K32/AP6xX7j0svLmfkZ968Ix3IbVmIHQQFssnRx962fm/K6QMsPKwbnXJImuKp4Yy4kG
AbkpS+q68pZia3kFYA7Vbqdy/nBJ2DJr1JdunKPGW4fv80r22ytKAXuqkO5yQjx0UWMjBrwOFq7J
wiE1SLtgU8Y56YfzXDk9m3QyDogPi/85M4/GG54ZgMTkavqXCkF4RYhIQNl7xvr43BcqPTlucY/j
cn52bMhIXczn6azYRAnXoS72hhslyaqDQpwTK0vUwr6tU39qAtDbXbQpWgc1UNT6iXcdR1n9o1Mz
VAiQ50luUZIV7d7oQWGzxXzfBRKTFS8WX5WpWv6raeq3tVxPpg4/wLvDhOzQ0Bqme4RrXxH83Y59
BapgfUiLiEYjgoBdUeyMxXpxcMItbfcNm6Anq2a915MVnpymvu3pjjRudqqgzjij3YLUc/Jt4Vuo
knvJZaGH1yinQNTStxeNWbtqPsZmZjIQzI+6zEAF4+s1+fML8s427gn2N6fCPxXpGIyIYthn6ojM
NAI+3QqwYACbn+f3cVa5h9Aa7edsDA5rFZ4yBhwDB3s1Yepg5Yl5CKSjFHmjta26vgDV3YNzaDeq
C6pD06I5M5jTocW6EnEmpBqD7s0HM2akZEJFFVEhS7/WHYrDrOHRRTZeo5MUdWtvbRoF39pwE9xH
jPSbnE5JIjP/7H1ygptMuQ9t4N05LCYQsE8aR50WwLYRAnbSY7ZP+/kj04LUZPqIO+xlisV2GXo4
YbR3Lh89mkHseBYtTlLKGGw6clbAbGz1GFE2oGEXnskNHmZwA0YIY1H+2tLRtbKhb6YBpYGD/7ku
Df9iRuxqO/t4+00zIA1dcCrkWQQgS5NHWeEICoLMEqgFu4Y2EANcYM+r24B9xkMDYsCIZSNiuqcS
F/vj2lf0w+VHQQ4wW7Nt87IE397heyhdF68H14JfUjHELxpbu7ZhlktnaIfH16XD3RWVD17Ecl/t
MQ9evclG926NkXpZnOekinapZaEzsMbLZrGi7A0DwiMnP/2uVK0YyC205d2S9exmmEnWIWw8BgMV
so4L8RtpNH3XOuAe4+YuXIiamXntp+utU1BFtBbutYnrp7f9utyo2kHXOwUX5evZvKwCcwHMV5zd
bj0viWouTbvzKCnjZw1K0oqHBZiNQdsY9GyQxGDyR3ZjEXNLpaZOqctyAqWFRFQ3rQYQADu6Taf+
YfJMOAf5qXHz7bDSckCS9YhZ+40xRNRAyDdvVAgcFf0cCvFNU2NxG07ucM3IA/pBgSGZp91q41Up
91HTUG8W3NwdA9VF10OuOAKdpQLgoHzenoaMaYTYlsQMs3V+UAXZVuv9pTnlaQVjWsSUw+5iGATV
LZ2RsclgdsQgpnO4ox6u68ZBq2Av3xTEoD0wO6ADRa5MujDQpayZlvhED5ohETY0K3Pi3O3ugyA7
pgzCpBNHGXYh/R41AiSnccY5Cxtz2NXTelOmQFhmha4WbkvTjLt7TFbR0DqU9ZTU5lUU9i9ZYb/N
ZJfSZu1lAJbW9obCbG8osuK4vqvzAamZFo7gQsedpRWCfli5ng4/VUhMlp60XzT6rdpCjao8Kx3t
q3Y86zkTI4ZP8UllxnAD088ikV7ZPosSdGR+NGI4bXyTkUeEGKCBVA+vSsq7oXBeBTDWUy/PJMbU
1PJmvZCRSmvuh9JAwDe/stitMp+U2GZCXqGjYZsJmE9WTOTYzzNNwI4CttCY9/L9cmSZciPDL2Ii
O/QZuAwI+8fnjAHMiK9j3QeXUeY+OeJ9XhUD5gXNneACMhJ9maxSwHyr9AwYvPrWODSRaKdICT9H
MEdp1HqkaPKiMy7UYL7TeMVhCPtPuLYJP4T0DeN2XHuHm8RaHkk0pc05NygjO/xoZDXXGknQgpat
vGmX5iQ9xYzkxAzjg6zFTqBUnDQe4wiewijazcokZliDrSy3hF69v8LPnJNtlMx7t6x3eTzf5UQd
JxqQXa0PCKGLSonPLMnJvU2pm5dsaYC09qDh1z7adjbAcZ9THAqbak6fvIC+2iYUq3PNCV3GO5Ou
3IWEz882DrlzVMQH5iNDjwSAUZ+GPEVYl9oy9q7wKP7ppBWHFyCyDpGzjrJ4AgzWQWEkYfrUguCe
cmhamuu0pAQxBS05tnR0q3E9CptMVKFlPfTzIRito0wJync9oYEr2I+axrNgVQvbZSjP0pkSuiAE
4aliGWe0oc2tOWeXyFHj1hs8CnfLRjcsR1cvcfrbokoPGS2d1o9HmWBLz8H0vA04JlrENzEJ71Ck
9x1GwnnG4JJQXs/qPiyAXGTru7aEHTZtZcoqz+0M1jbRSI4j5ZwipGrmOWrc0Ul+PqlJa+3ylm9Q
kN53Y38TswUYc+4c93sKiSQEeGm0w1XOfGOgCnaZ3lVN9B1p/Kvcm49lMvyUiT1vKFgCB08eAo6K
QbOAtgJMvU8GfN/AZGeourhr9YvJHtNLqo3cpV1BqTvYKCgGgDcYSkwkOUIprPiMHr6n0tYW+05p
XMsaQwss2qALA1DATE90ITKrO7SSWENiNt5sOjYOjwJsK/f8u76hJ6prtTCIIV1rvepnmvcf0v0G
dfsY5DhlE99ooRysKvtOXnZrmfEVyd6hMg0oS8D6DSNDtJLXGAN08ZXU/NwLtoKSH9yTmn9nztHb
8bmiwB4zG9VV73P2uXp4mWMdgTqHWx0XFfzq5hi3oaxF8za+66bqTVSQwnj9/v8QDhAp1+SqYfHE
lX5rFRClpryT/7K+SprylMsXZuOcZDqDrsV9RFmQzKZAxeUxQIIx66B6vE6WcicxpqwC1pstE8Cq
ERUYNpO0xwUVg4rsA2Py/YhGicAjBJPTW4oAxl+S5CJsUlnYyAkejDg5C1Bm4sm1TUCz6euMlt44
Ds0Fb9mFGAq5BSbHxkvVtPuIkFXT8Yi9mbEAfngRTWi+pGYRK9d6ZoIHqqO7XJxsX6wIcvaWSe9o
Gj45LLH9M9PJc+yP14DQr53kXrfJz2BajAvPR4TT816BxbvEKOkVSNDKPOdbQgep5OwVFKzMCzxp
/tNNAjrV1OrS4nT4hI6MPz7DiQ3WwJ53PYrRzJ4+Gr+EvZvcmcbwLUDTB3nui4YDhzU19D2dvnsZ
XRGEkinFncg9umnyTH0sIZDXz+6XKFHBvxWuiNDw8tHfrAEo3LAh0n1k9CIbwXf1Z4F4M28KgF/o
Yj26YLGUepat4lBVmUN7HRhqoyx17pv8NkyKw+KFn3jHsCMbxU2XmbmB7RQ+RpW/yBN6BmHQfI1z
+6+lM85Wh0VZ/kNUJuTux1i0NIsdfXwZQaPCcIM/FQZx2cYaTML31Th2OOVCasLEdbWYfpTGhfj1
xc0TEoLv/jRmGxm0uW1xIyEliaLHOetvW5rXEhpDglu7Wh99iAq3Sk7OPL8yVvhEkXF3EJMQdacx
Xj5KeFDOfGXl0U1CguAvEPt0/Qn6gbhKW1wggxy9gujjfVPpXfbaYwpeGS9uj21ETY6AYAqtSOnX
NbzyMsFLPO13vjLuK5d+Lh2IOnABlnYFOgyYsoboMAs2cLF+TYA+hXASq/DKUBh4orrnxs3GK4oF
OHt+aSfILVFHrdXnPJYPxm2sRbIFx/0tk7xgxv99NLZpPB9EyS7wnY0A7iTkI5UAsStjr0KwZHCj
OhxRUIpNB32GSrzwJaBcTTo64aUjb5sdlhjjuxu/SjBQRrrTHeK/XuCRWPvNo5MMO2A4EJ28G6u3
HkY7yi+qEWlgZ3gYu/GnrPGhsi6WOLxymCYGLmrAbX5uqhj1ZP3q0tKldAFOPZ9np75eM8j4Tko1
FiYvQ1891Ia/l4GqtJSqmU6YVYJVaRzIcu1BJQGxmTc50x8x56PV6p01R5t1upYjpiVYSXON1JFW
KfBGRB389ZVdYwJ/lTUvr9gb8sswTQnuLx7yXLzgTwHAUN3F3qvv9Xh8QzDHvMRFOcmqo3uWMt7R
Nx3kUTmNJDzOLRaXZXw9eA7DV6/8lRUjksesWYa2cuk5/NzYcTnu5fBesvhM5JBGh2WUuwgTsRES
RicuhKA2++kJUNP3NCjuzOmmixCsMT6AkOyzxuYw/FZm9l+rIoPnLaoeSkoOw1We1olz5BksVARR
YibrPkkOOxv+O9auj53tfu/YiwABmPbz+cW7SNadzD9dN2U0LzV3BttEwXTlaSPHOk4WjiP9NJOn
i/JcAQtirZ9jbe48Pz61SbdN0uoh6ttthOUxwOZTlvufUhlWEVMIVfrAVNjy/e2g4O9YOxNrhS5K
gOZmRxXcW64+Tgq8T2pe2kX6YS+iMRpiBJR/V7MjNnr0PcUkHoMkY6LbqSreA3q3wPYE3IsbqGIT
uX72SKxIQLSLSLKqNbBqSgI7P+p5uMwiyD8TpZOjftoEoIiuUediLZCEGKTO2r9HXf2Vj78WwBXc
6Y4Z8+xAjXKz5n7pkIoj+hma7EL5t6yAKKyu5LPJaVdgizhBdIetl/7EowIJ2Ir7WXedwoGatlDS
pZjhGPhDt08yFOdLuVN0ipdUPRSWt8ViAyiihWja5B39FH2FzK37ey8FctXPJvpW+cDiStcbKxqe
8gUAfF0UH70BL6RGr8NOH8Y2e23K6bh69AozFaYe4pT5X/Y4vuhFP6S9dQLO9IIy1nM5MLqLDRcN
85HV6YTIxUp+GtFyZXwDK46hfPtEmKe/z9rtXDTmUsri0vUfhxHJkhVPQbS+wys3G7odDpknM2nW
Y++G78CnH7rMvKGElZ8OobG2+Z2aWPc5IvBBG92NdfNd9wHOWlH6S6669CJIE4SY3K/P7uA/zL0P
OSl/CRavucrq4L1b0Q/wg5c6Hs5lHABqmU0QBVaGp2RbfVi0tVISoBlNJPkHi7765rQNJXDqvLhd
+auIW05v1aGCWzf34zL9cIuUGZeuaGIYUOwzMAlTk3wvvBoVtFW6WuD9JFOZW+dhysZvloJkVeEm
ALd7ee28fg8jDseC0g0Ambis0yCywTnlj5HtHVo17EKDbDjM3nJ0gyWGrHgJl0m7U+10M9XkAPMI
nTn7NZYm8gbBA2rth7iZmd3k87Hu/cepSt5TA7uhqQt3Seffe+24HyOK9LyL9m3PqFRSfXg5PHWO
uJjhv3nauNOWy4GcPJZzktKPNzlMy+quQsw/JHBOgfPu4XezkZ9Navdl6NIPXH3ukTu/V/nEYcYf
GD6II0H6VMkOAxMAlVgVjAsQkHVBzqitsTYBFZZU7tEAJ/yp8LD03kG19Qu6goin1dMp7v5K0jer
SZGsf+Wo8lrh1Jt3GqhyPjj7zGYyBDCa9FheuSIeiXBJJR0aYSJ0NFkxgWTyJn+rHQCzRKQS/JXI
m68mDlirsQ9iQ+khYCHZ+ZBK9a82cfn+SY8DxVGbtOLVwghxtW5iM93I5FOOMza77qhj2hE/TnAD
zNaotjvVX3ZOf5iRGpCHNzzrshT4PyRoybIS/gVgt5ItmzyGGQAjkaOVsylGlCQmJpBQ2SmmEjHs
M36S6uXzJCpWDmXMwjkSJ/iXPuRQZf1ieGPhnCU5LcPRio5lB5ohWaNrGbKshrexOMpUxNgVlG/K
Hdn8OgnuHGqyz9LuuFAhdB2CYfAFRlJtwZE6dGSClmEK21Dik5B2TRBkUhHHdbCFwcpoJjtNSHyZ
pFk5LMyJ0pKsEeQoM7b1iIXbQz5Gj1JbBU68kQMvbciR2/mUNdCbBtLTnnJ68WB2EHOr0n8dAz5k
Oo136LM/OPRv3Aa3F+2BYWzGxypDBkhel7ybAJ0QQPCyFcjGwsG7S+wG8XWgbw1Nq8KanmXeRUm6
+PltxAgMB/Rfn3A+fzk5Y/xDkjGSW6k0OpLaSZVXomgCyvWdY+xs9/qtgN6EgArC5iVFfGa0dJlR
1Ez11olxREHqAIaOINjnEG4IfZs0sR8GUpqEM0VgtktibBwT1X86jGBy3PwX5hyXPdVrSmxkurp3
oMeIwRdaX5I9fN4geWHojX+h3nEjd2QSzPxgJlVGlJQfy4Z151NAyp8tbQhODl42v7bnn3L+emn6
AMRqK1W5fDyDoLD2r3ztBtqS7Jx+HHed421t96YbaZbx9CO6jxHkiAgCGLmFnQ0nAFRjwMwLoZfk
IwSzJT8mMBbLaC4nG5ZFehOaDtMm/D3c96qDRci8PQd4SPFy6uiseeGALeHO8dRzu84PLReCorDj
AoYFR69Di9nrsRnDVIbkfYUwxC+7Ru8ri0wwZB60eHfoCGT93RjO8AVGeBYAdywUVjwXCK5Ds4GZ
b6AecKO/ZOIluBV5F2uWnQ1No3ONHtyZuUXygRPLJjeBzgxgexJtMkUHbtpOFzWNHLRqBiKUdUlt
ofXya/Zm6F6J8m7XXNYJi6QP8u2kMnWYKg+xPJWdpVxYuXnX6q5aHrfvgpswSrGatE5zKeoUJFvG
EyRCyKdkJvmnRJeNURPj835RT12Yw1fpj5xlWDX05i6WtgmlcEzlRz7SN/Z28ohQvVVS8rWQ79oi
vFp780S6TV5SWddphwqNvBXl1rcpPzflydXI5sIDDAjTj4GHxF8AJPZW8Dr2mF4ufX108/p+jYK3
sj+PwqGInW8O2J+LIMHrPSXKCHYibTHQYV92ifcXFkinIljQqDAfR92/1abzrahWMShurf7atuZT
5Bpwkp0bIrJK/Hujt08ShW0D+HIwPsdBcwb/tU+w3BIsqp2O18aC03TtHHuv3bU2LmljqTT8oOyJ
emwbx/Her9ZjzCFb6ODcENcxcjI/S+o3EDU1uwZ3PlA/Jty92UcmnRVDKJRkS+i/NTnvSBuT+MwM
v6A11FQviTvSG6xPZtS8+PR61jl5KQNO4XrtH/3UoodOiTORkku179fLN6jXjFwYoxvfBu0yosIN
oZt/de6MkNQ9lpzIK0BzW4tvwzzvLKuCn35D44dG/+RM+8zIqisXxbRpQtfRCTdNj5dPh9uD6W7T
LMI4xdxaZr9fSxvwCY9S5A7zfRtXniq+qrvkV+uMv6RnYzkdykn6iQp+BhTBpx59VAWdfme20oEt
acnQzOfwxUBRsWcN7xA6Zvlk+NDQC8wr6aqCYDHVUw2yDAkrhIcwcEnUoVb2wR2c1zb3SRxpGJTj
h5ONIw4vSAM2/knCvzOOj0aHek5rF/cA+Tep9I96zGgife6c6N4mOrR2et2s0WVmOkdfT4fI7I8F
oLmZecFcDS9ROO8link4Imi0ZtYCfwu7eMII7QY9fpY6sJU68t9Co3+vSHWAoxfXFQ2uCyy5HkuD
JvQ82oeeqDUO+rGEFRjH6lbCkQhQ+IL11eOpERmferxrUut6aZJ5Z6ZRvGmivN0NYdhdpbABEMo8
5mmTgkXLt3n6yVe4JYhRJgf9NzuCVtAjkg/rgDEhpKD0LwArIEcHTS9Zn1Tu4ggGV9ED5LoED5Gr
XuIFE6ikwxRkyFbkHpiUkmn0pMYSYYos2FN33thV0F/E5A5lXvE3VbqP6bg0NPzks6atcuABR1cF
PW5vcYGtNgCCxkQB7eluqjK6m3oaqVhaHFsPrc+OBEfX1TU88U3cGEdTA5XmB4H0xj8w6zjlOcOa
Od/31nJTdOOxj807hsQf5hTvoow5YTQjfMCbleATcrwWaMmagbnFbxTO85zssdncpFZJZ6AEej4i
y5r25t7N9G6mFWNa4Q3cZKGL+qfWjHcSiDQA92Y1jlGFMFa37PvIRxNQn3KMF4equRnNEd3kBKPM
rjuYpDKwYNDNCg30s/2Mgj1/KhABvSiQ5bQw7LY0/J1x9dAAifP8ch2LjvEEM6aoBFsW5dRK8J6C
PaTxb1AQaLCP41/4fuAgVRoPbpOcGlQ4+rIFtNvUcGInP2dwMz4iY0mNm2BNq+z62Fiw3KOh+JFW
y3f0iUn01mzcVxXqe7CEkc8uwnbTWywXT1t0ZIIGt43grQ2K5yQJ+V9+QfmyMEAOkMJOF6oKhLxm
qF8GEm4XbTQ/YPHqbiN/PDCTjhGhss5Tm8PUG57WtY62ZQnCKZ0dvCm79i8ioX85OB11Y2PivgVH
krG5KMaWBarI+YA0LpXqzkymn7i+4wYco+c0LAhVriMd0Di5rY1xL42raD1KzY5ENS2MivqDsT19
mk3AOJk/l04eZnFvo93dD178nvC1ZmO6lf+OofNudHB54+9xnRdyRMXlcemG76OznkRlfGhiGCyQ
pHidBVVIz7Imtb6Oxho0cXdXDwD3aXZzIeG85FN32/TTNo+I7P1sXLmYUkV4KUIXszhkQenQSRhd
euJecYXD5CW5g3SsSZWgJIqjOBm3wYm54sOM2EG27iTs004BrEO6TJffJR0QnoUAqKcmupbuBh02
C+yfDKfGwr0UD2MaO3RP6PKwhkhN6NXjsSOzPwwHpREjRwLQ9k0JGntGwtP4mKXjxXQZtzt08Q9S
mDPeK8punyBBh5kPiiz9ZeNjrUDfmWcZBoh5DwLt5RerURyqItt/nlJ0wB3eSsuMtxayBK0DH5AT
njbINVJ3pjec5Pw/Z9JlR1638JsDSC/5hyE78h64Q/iFbgL4Wj2NDCJHjhpp6pKIUpe3vNGG1b3Y
0Y4T1HIOXvxaYy2p04bW5zv/Qj5hMoM3GD0aOE8I9omfnefcV4Au5C8hMUYdauAHNI/U5Qji8TsK
ZsabgurE7zMr01RYss2BKon+kG30n6kTH41hSE2gkP6AhDoDeeQLfgbm7U4WHRhQIi1RYteNgP3m
TOSjCvdhILGOuvK94TMnJNGqTbdSfsk0oIFFb3YikMWTf6LNyugkFib8g1LG9Wr6brcA0tjxHhP4
tgf2nfFCz1XWHGKbeeQVACj5MtCs4W1oRUKy1ps5oWx8h7IGXQYtaLS6BAsGP7HD5hCOhpRbsgB5
hIE8mD6UlGi8oCL/ywjjDdqTWJUjkx+WYJ6f6e7k7ZuE/KhHPj2+5o7xW3DUsQdzTV4upatMggoS
FxVzQkAjHX84SX3Vj0+8ZSnHZM3RAgCoLaRi1m0DHEkYpdImJG1jC2jjDQnRCw9bUJAHkr/Jv89l
ZF6b3Etdgo6rTJPMVxkvpFRtMZ1vo3pTTEPJ92FVSOZNIs5d8dzxOgAry8kKvvNOpR1YoBVQcWUO
bcOni714JEP2jSrNo0wlAg5ga9A/li7c8j6mDMSPXWw6UQlCnpplJHeRJTcZgjkasz/Z6SwNP9l/
1uwIl2D/UCfdZW6jCAahbPow1TNMh2Kw0Py1t7hWwWvi7VF1iKtNg6gh6NQtPU55ODBLpOrKtAGj
MNNm9CYFPq13EVnlGfjWKUuuwxKUVyJAS16GRAnZLuRsFYB6oKERin055nHlKgJLkNMviubbWKN7
5MFIuctZcnTBCopDUFby4/IchTtso2Z9mGLruqZEGQafsMK2ls3kVM+yXiYUuWTQW1GKSY4qJRjV
LFf+zCvZe5OGvg99k1nkxDaWzmEOCdKNpkPxudIJQrduMF3yNK76rNboKLDD2DCj/ehExYX8dq8j
ZHj9hwTBdf4mOQZ2JRj/JNBKr6zqmaUD7AjK6i1qDFvZlnzSAoxzy2CkKL9Dtb+ecLUAWiVawQ8k
j14HCwOpqaQ+6J50qHhhIVPjMPDh32S5sNC7dL6mvcCiHWv/SA8KHWLSpyJC08AfUH+AfxGW7QxA
vUIUoTr0Roi/kYkxFrWdfQa2cwH4jhP6JTI/GfFS2shq1a2DzGTVET6uJI3iEqFONshdJ/Tms58V
wUyW3+wmv0xZaJQ/VmJuQFoB4EOJgQ8mAFYlVpP03/guheFvZN9ZQ0D2hxgtnFJdBjd9EW3ljjXh
W9ZsPpT7ht6KYtBkkRBBRjW8GAJDfGCfeAzuTMVcA4CW1AjSLWLeeyN7sU8/Ya8l/u4AXehDEqxN
0FhNEOyI6HJxdi3vcBmQ8vKTazcWa4UnTcvTBY7Xtw4yU0hr5fNhotVsy0yGh4RNKOuX126A1Ygw
CbQ17vAsLDkfg/vUoBEmqIvGfkpHFM4TBbQ9uV+c7hwH+ptOnOvRBx/j2aRTPo6oqlXnyvVgUZbX
+RRBPou7D2fq80vPsJPNkmHxsfR3OP+t78iFv8Sut4t8j0DuUANjVNIW8IgrNOYCqIzN+pIuNY1e
ukRUpx1D6zbK6eBPrvu0xBFS1fVqj+cpa5HAduKx3ZHhhKfRxlsrHkP/kJrBKiB9HN/+9V//8//8
7x/z/4p+SR9yAeX7X+VQIAVS9t1//8v5138BDJXfPfz87395vu27QB4V4GX0K0w38PjzH+8PSRnx
l/X/UGvgRdizg2OvyocqCg/jiOdiXoz7/+/ruMp2PQeEl22isvT7deq0aDM3K9ezlS6QT+eJdktu
U1Kn5z9fyP/7A/kkmcoNlKcd1/nyQPTPIn/wAvs85pGBGonSZ6MG/2APzOdT8sPLfvCZNtHNd/7h
Xbp/v3Rguabt+tp0PVNbvz+jyo0oLsPIPGdOyorEYJ7sPLOEOEoanZ/czF+//flp//75PGVpz3V9
nzfr6C9PGzE0jIdhRFEsomFqWA2aQ9ns3q81G/fPl5Iv9PtK8UzHVNr0lW96ttK/Px0APIOOmTGd
mTKZx84vI+vSHnG8tZcy347IL6PgntRnuyN9mSKTvP7PN2Crv98BHXbLtkzbthTV7+934Fdu3S06
NjHxyYCcB1G7QwIRAYBxKRFXGp2pJeVDhmC14+XAXLU/pl6BK8faa5SflY1y5xo3UCMQtFx/tOCQ
rtspt0E/aQPCW+/428lMnu2mKu4jn7AHI8aBQt0h19+7w8MyxQ0lKalqvxb6mKGYjqmD07VCbfIZ
e4cwPi4rx2QwMbb6PGPe/OSERX8dBcV6tWqDZdGRONBLVilK0jbY7j+/JP11RTjKcZX2La18y1OA
iX5/SSkRqdVMAO75jKI8s/a3dm5+WmOmqO51I73xCTv5W4m2CdCGq/xNo9H759v4j3dhO17gu+CV
rODLVhiTOYgCy3Jvwwl3NMj857j9h0tYX7cbT+o5tmfpQAcgUZXcw7+FrpqWy8TUo7ovycytvME7
2gMowpgvf19rDKK888zicNv1FjLpdkqo0qePoDVOdb1bOYq7+j5cUxjnCLST0YLIgyXmvwL1Yj66
hcbIbZN8Wjk65gFATVAioWSqJqP39JBb9jFp3H94Ktmw/77LCMWWxmLP9O3AVUTl3x8K/Gru0urJ
72sgwFVof0pLPJWxOeJ3tDzgyn7485f6jEr/fkXb92wQ2oRLj9isv+5rEI4q6RZvPBcqj3amHotj
2xXDVTvZjLz61orvnUahWNJH9HjeZrepv5tJFO7qsStAjeW2e/3nW/q6eOSObNf28cz1bMv9elbY
CimGPMVXL/KSbr+MDRgX4sG+aHR7+vOlvq4huZTLOkIiXWkXBujvr1vD3endqRvOEOo427FjukC4
ynsqOnEdtQe9/fP1nP8QRfnAru8F2jNtZX+5YGb2XetHHjZ/ywLnsi7j/KP2zPoxbhroEiG5beN3
2JgUh0J4+0UL2ceyrOgvpHbjredBM3TavL0tmA7eODE9trWP3UMc0ZoJ13j42WRlup0qvW545myg
nmvnHaAwe7eajH1DJ7f2UL8stWm8JD5HDmqJ0QhbMfQrhzRpHkCsDsVj6FrZLTIC5iaKpgF0kF29
e42eboIiD6GxtPhUlWFTXaXNBG+o7Sf/Fcwe0KJ5Buu0jFAbTL9/Q3z6Q0V2e1pQwOtP/bKYYu+S
vU5OfhMvmLVGJKc7Tk8Ho2bEpH922l4+ysnvN//w8r/sLT4257Pt8B/X4b9f9laQrW7N8eGdQeVs
przTWNyuYORUefnnC/2HjxwwxWFpWYHDwfzlQpVuTT9VDrpWMW7rnpX72UVWABU3MxOhAGdtjmGe
6nvLH9Er5Z3d/vn6+u9JEOqgfqACpRBlYFrz+7LG4M9p0oETKK0Am/lp3R0Gky1eD2MLVdPLcUqz
XO9hpRO2r0cb/xrcBtC5g9Yxm2W7BS2GTvy41Cm4nh4FvDUtGZB4/jEOYv3x59v9+90GHOkmqSj9
U9tXX+42Hps2MyCTn/0q0KA3kppmj1HYExhO3/pOIZBlF7HyV/Q0mCH8+eJfAy6eXZbF5g88h6JG
O19Oqsxxgi4n3ADBM5k61BkjpyhvfmXZ2myqdi2uncao/iHCaTmF/z3owu8mQfQ9X/u2CtDi//0D
4Zg3jGG4WrduntX7YB6DO7sN1JPmDg9IEsKaK/gCtp2HUN7RpHPjcNnB5NV//fnx9dekSg4c0n5P
m6SuvP8v+UIY965dj1F7OwywcoZ4xgCnHR9XK0VTtoNm5A3WM6mXdRX5BoIbabT78x18jfZyA77t
2E5gWp5JgfD7q3ACTxW+aaMaXDFziiwAn9PyPq6O/Q9fWpt/e+m/X8n+/UraVxV903i+NeIUemnf
z9hHAx7WECdprRTmflmR9DLXXc606L5x7ZjufbTgWtUU/3DwmHKxryuAQ0tr+B3Ko1D5/WbqIcMd
IxhREyyW4K50su5ucUrnCKoW30F7wboUu9HJucPE/IdTDiABury/zuqeeVjiRs5T40bVY+/NznU0
e/mJATvqaCpifGvY83Jj0EJE7AOA4xJ1K1Q0FW+hf7r/EFS/nqCyki2WsqtJPLWyvjxH6qQWc8gV
78RyepkaLHFWy7uyPJIuMGvb/9+1wsUsElxqVuDH6mtgXfI19aZM3doFwliunT23eGCGEdzyP1/o
a1T4fCorUGxOih7f+7Iomfu1Cy6p6lNaJxle8zD6MSZ4KSX+U+JFV3++2ueB8HUxuJbtWFIhc8Ev
m1BB8qtQj1O3VuQI6L6OgY2pH0M/PxMMHhK/uxpyeJiV82RjegxmCdDoOIUp9GL/Vhc11sf2Zak8
ei0e3naBX1ys7nwqbePCFDcyx0NpT2ugRHF09vXy5uXptV6rn8qy6d67CwP90Ju2a7Z81KsDdFiX
31ukQVD1GEWGiKM++YeN//eVw/GoLJ+Dkpesvubv/uDiupqUeKolep+WaG0pwLpxtnEdOjd/fsP/
Ye9zvMjy1BSPXPXLypkYnRkQkeJzb8PQnSqs4sa2DXaDH/rorlipfGl0lpWT+ieXX0N3yFsU7oLg
1pqq4R92jf6/nJ3ZctvIsq6fCBGYh1vOFCVKJG3J9g2i3e7GDBTm4en3B619zjZBBhFeHY6eFHah
UIWsrMx/sKY5ArcXlZXWbR6JG8y0WGDmWUAXl3NHeF66dhvjXPSG/A5YXllIod787UY1zaLxJgvG
slophZv9ZcSm8g3NqR72iK7vBjdwj52MTj4Ei2zTlrDWTdNEFDkqxLofcvU18cxmBbLb65Z532IE
CJd05DPoH64rS9DJ64B+cx9+jXu/+e7VaUyNt3O4C+HbhOhLF3Ujyl9qYGnn3cVFbnopDBsvVHCI
bx4r+NJEAP6dVhgvaaO1K1+hR48TiXcoYX5vlCJDVrgDaLYYbMnc+G1gQiyqB3utZi4Q7yoK0JPP
hpaktR0QgiWxpFYp67+0MICXo0vpc1ZSXCTjAR+mDdmTMJSUq31e7bmtaIh8y8NK1YMBsgwVx9Zp
wzco4Li3RDleUHFXbMiRUPoKXTFaTIao8JTte4WO8RJBcudSd/owtjpQKvZcmrm5jDYDOLZ/JFii
fgVxX+5eFRX/YldWsT8e9SjD4W1wkNqvMp2eTakCFhh6XovmgHVzsDjMvTo65BQgTlnT5pc4ae0P
egXDN03Yoy1RgKtaoCFvoLAEsVlb/1I0Cc9VXEtro0oCWptWuSoQs3uKgK75cCe69K1tCuTdSkpn
piGKrRJTdQeZibd1XIWbvoyBkBUVgi5GSQMjA6yFGyXode51OwEiEXhe1b16iJ4vM12zcCltqKP2
yKQ5hZbtdPjEsDf0oT8hISGffUXpvtl5FRz6OPNebGHZ+yoBdQ8XmqYUJZS1C7JzkdJufTJs3T8I
O2xXNWzZbZ9HEo6OWbWE0lKhupmPWuxoe2QF8Q0HQmRX+0Z9MvUi/DD9CPI2EnevaZs0qxDu7gEb
Z3ntWAVeXXB0Vi30p6VTmMlKD7mfCgql21ynS19mUruPahu545qngrYMwjrTJRR342JduQNue07S
04GvEM+VRiCiOSgAUI23x1HmXkQjiSWsKfJ4z5ichYhq931ji/zYWJisAMSvv3Yh8uI10OvHI30W
9q5PDHIZh2oc12PqnNrkgIqUqFTo03bHFkA238jSUS6+h3aqkFZkMQutgMjtHGNIfLoCpw+rkCx5
hUqkW/mzO2CzUDQzMW2c3fSRuHDouKmTDpjTR9JVMx/Sws6PQ1MPdKEoLzUNhHukxh9P/rMIcj0S
sdORVc4NVVeUaSFwKEVfxy19yVbph2+xV0iIvFHO5ZI7vDh+rAKjFDHAzsrb2l1s/+Kcrw9toVQH
XMhpcBSrPikgryi6jEfHtqJ4JKOPBKtIrKOiBQOb7BJNQ46l0sSmzTvtb9MWAAPyJEeERODE61Xi
WeSRtVYGEqs+QjTBpI+xbJwheXFa6QKSV3sWkV1tIx+SauOlHo1dr3uKOsflTg0opi50d4MehLYM
RQJTzYXp1GcufkON0X8ti9DaOD0ygr1ozX1ZoHxfFsjviKpqUX5A9N31OnM1WMBruV7mSJ5L6S5E
XeF7U+n0HixPXkiE3pUi9ZSiq0gBtjjiMEC847XndP23niVel3Ym3uUg49YlqdJeFXQQdapumLFJ
Yh/XKFYHmhBfS31wl4/X8t4n41B+sijaU1OeJgGmVPS4vvTlUcly6+x7pr6086w/CCkKjzIYv5kq
9p1N+lkypPTCiDe1pdZNVBgfbXfM3UTfDzGaMHBzt8KtlP3jmSm3GT6tFU1R6apwweKWeZ3hJ0Yo
pN7RymNk9fj9NhgSDn5G39bJOIzTnP6wGcIN8PFgQb4BykIMojNGY2PpOh3sZDVwdoVvpzNJ9O0r
p4hu2I5D5iXbpJvXz2Vkstc7KkS/0DXfEMcAze04X/KR6iYZp5mXcHvRHXMcZ2zEyKZpTO/2MV3g
tuklKDq5swmhYpa52ixC0/1pJ+K5q1GE9NvwayqomwP1W2q1L2bCxe2SM0eNJJM6NGsxTa79MFSl
slZ82rLKTor7S20VEF8VZ2Yr38voyOBVqnHMVJ3e6Qc7lvysFv5r4SXghS0teiFpdjEeaN2dizQX
jCc5jxaSUlRfyh4vj8fv+na/MbrBpUjXKItTX7xeVwKCRRrSlaeo04snLQeAD608/utPR2Fu3MF4
laTBfLjXo1CTFJWwyvLoCfBkg28Xe5LXuRvRtCREUcDULQrThuJwoOqTkpCXdHTZJWk4UokXtGus
UVgpOIRD92ImUBbtmMLaoJLjPZ7d+PTXJ8vVuMZYLfmtpyBbLW+wS/rjgByYCcgo3hGpMR0rN4o5
18G4UwW6Hm0SIYQTAj8z0/4Ym4FyMvTA4nB5wYVdxYTQyIbnwAmUd5FnxquROMWuVy0TRHNDs+rx
tO+9boPLP+IPsk3/chISXCCbSmzEw7FVvXgrbFt/tyolfU29EfYhG+6LnI+YOEs25kqVt18NNxLq
4DrVJ5sb0eQd1KZsKkkQDZSa5adCfEGZ0SwR3Sl2So/Uh/jUamAJRpCx7HGBBdrD/yX3H131UBmA
OyBWBTyCx6/kNmqYJsVbndeisc2nz2VSeaysYeiPKbcOmIN9ANaxnWv33H6zpiVT99IMWaMvMG0H
mFYRVoqadkcv9J7BJ34fNGn3xxOhrGY5pInyONTkgy2oeNthotbHsHGQZLQCYyx4lQDZrL8fj3Rv
MiqFGWs88HS2zPXHw7ZExrEuqyNgwtGJbzR8wZvp++NRbo8v4g6HKvGBRudN8pcIlEEleGvHZhAJ
Kil/x9S6l62UvwFgezzUvQlhCoTkNDUKi0T7ekKF0VtqiQblMZDqHLaivua0jP7826Om5SCmQ/kb
iuPkrYWhyCUZuYFjmNp7R6dVkHjgcWtaOECqg3Wloclgd+lMAfLu3AzyADIAmm3TbVEJtI7sIi+P
VQwiCYhQv4Q6Uc68wXuLpdOdHYtb+ANNM3XNT00pVar26FKZfKoqHzttrcdJsZB/1TB21o8X7Kbx
wbkxFtAoKqkKHcRp3U4bGkvPrQIh71ptf9W4Tv1dFn22UdTIwNiIq7xUuvpfRunXyzRDH2QVyYa8
l4y83khdmn7HNyH5hgMSZuXK4O7t2KbHKZEx4cMEg3buCLgT/Wj1AldRxjakravXO6wLAsUurbI9
qlb0gYDvKCceI/UD6WH07SnCYd3lM2tyJ9gDDzBMk7oTmdn0BB8Mq5V8Vc2Pwm7BjKv5OaukA7F5
X4/UQM8c8ZFzG+HOdrPps9g6N2PmexNOTSlQZItiX899VeuQgIfKrv75p8QgI+JApqENXOX6bcqp
NFDm09pjIZfbGC2w0XNij9aQQ/NanKMOlhPbT5kZ9s5RwcqpxD32HU3rybAdckx26NTVMUaODm3R
8mB00FGo5c6s3J2XSH/E4FxStDGgT+KR6rA+bVfUx1gL8YHAGwteYbB6/A3dmY1FQ5z8jq6LrE2D
ngh1eJe5Vx0rrzhhQPZaSmc9ac7/xSg2hx6XeO5+0/aHlqnw66u4OeaAiTnP4/Q98mZOirszIRJo
ukVerE9notatj6acVx4BbPeI4/T9Wg9biq2dZc6kMffinCnLTMXUAbdNG650DXUheqJpWSmwvFvj
R+yhs6eCTLYDW53JTe7tAyp2BoHVptZkT46MRlUHI4UOe3ScoMIGAcnvf5Qmy2aGuTMp+lMcSoAk
VMOenkz0IyqIaHl7lEhTYDI+oR7rIdk4OjM93g13JsRIjk1woKxz0zB3Td+HcK81WFa+Q81DuvLP
t8JnlB37VHyn+uSN1UFQSjowhqOvFR9jacqSBUqj1kyudfeN8fFQ/QNUDdDgOgCxYEXgg5M90jml
Vt2is+c25T/DCCNXkMN9/Nbujfb74TGZVO61NI46uz1WRuY++Qg4SLQOg4o8GkfImdrm+OiTmxGZ
AlAChfnZZEXXU2sBygg/LMoj1cXwq10W8RcrkJKji8jdQmliDElrzJ4ez1C5N0VeI40bhSb9TUXV
0ix4K21THm0v1Y66JaK169TZaajClj55G699559cybmJVoiz+JD4XiIxFD9jNL42UtmN1nWytkZS
X1r4QR1+e/yA957P0jjCDQc8He3867fSoWQJyZjyVZMbQG0Ua2vn2AIV+PP6c/2y2xWwDHLREdqn
AQOw1OuxwtRy7QozyONoKSZ3zdb1QNJa7pbL1UdjNzMJ4m30ZDg+GsVmerbxmWr9dhXWElVKcxfw
XOM1COBZnniiX6qsfdWbu6LcASFcjTXdXF1flpVeSB2We8FXzAjoAhnaqUNCTmm8TWgirSkLlPMt
5RD00sxR9Hm7vd7alkmZTkHjlQzVnNao+sDrgqpPIHA2CrTnNrsoZoC6IU3glZvTNKXSjqlbAWx+
SBVYbBWCW3YEsd98Vs30WKBxsijUEIdefwvjBZ69n/9qIKWtJd6VFxglxm4UaeWyfI0rgZ99gpWw
biF3K2XWKzIt32ulg9ZXJ+e0NLYa7NYyxXi7SezviWEdLGRDgwEsnCrBIHefe+CII5jYjBOqWfm7
jN72htbuKa7MldGHCH5L0rcm1w9qmn2x+kpeAhyIMelAMNIj64W9/00zpcMoo2ZW6leZ7IWG4y6u
NKh7VrcNmuRFajN07ryvpuzt+tikQJFrSGiXX0w2n+7r2yqVD7aNMJVhxk/c2mhM081cforFefEp
Bgic2Oh7YcRDRvkP/NSXUc9K6fTD48/wTt5PUOf+zC9SaTBP19+GUVdBimhwfLLK5q33qp1w+/2Q
w5nzzD1E6HXQNvSdIPoVvfdvJIB41sYXt+ueReGfIFfTL69FDpc+wLrGn7kY32bc49PRgCZeGXy+
kwQxytNE5uTrjx5r4Imf/6lq9Jm99WBKFKgPPX4dt1Hperzx5799unAJ/BK8R3+s7dENymp+UFXB
8eTxKLeHNmmbKgM+57KlcoW5HqXU6OxQu+6OTp8upTpZGNrm8Qh3QhCgVJleDz1yi9T+egS0lYqh
qtXmqFMzRrttrMH0QJIej3In+jgGRsAayRvro0yrX5hAFQJQu/JmaL9sQ0IzBhnNY429JLwkKtI/
20paN9rctWHck9dh53rYySopUYNOBroab1IWtRbmqTjSoalibFK5i14Gt8EHXdTaN5sWzhtavrMI
6tvX63CUg/mizgUlYxr3IiOGUK4a9QuivYC0iUazQ6i3W5FrCkVpmwKXat5kdonRaamW2zVqS+9E
rgX3Ffho4w2tgWLd+y+fTD8EKcmuiY/ZnhzTb6uVI5qDgx6VbndPYRXukbHF5m0rwmPTg2vHnlB1
sRQotZ2c5aOI759tvRGQSOUZogNVH9KeacKYhpZfAN9QT50Nedluje+Wn/5Q1GYuiZvEhv8MBPDY
phdlwkuZxAadDpgehZ568mkj6jp69Ulb/AD9Ey1kOm/LtJB/GPUwk7dMcon/jMqiU3OlL0Nydf1l
NZ2dF0kfqSfc0KqPKum7TYGRyujO6YUrKDoZygG6NXOhuDuq4zAsrZhbrCWQQhwB6wCDAcj3yDM9
jfxbtYX4zwVqJYfFDBlissE/UaUy1EdCBxHqBmxdSabZmGGindCswjXcrwOEmuwClAcEv8dB5M5Q
tBQ1oHzguq0bOA81rQK5DCxlDKd49TL3JRrQ9ejjcGZfToLuOCUumFz7SMlsdubkoLPrMsFZnnHC
vPpXSdy/IL39+UwUKhnghKg03EBTi6oIlRxJgVOkd1+h5+9Uofyd1+b6z4fhCquT1AOVoKBxvQMD
IzPr3FHMU2RApckQO9w7NhIANeL6+z8eCrQVSDaL8qB984khXqGXse9Yp14C/xLmKAuBNB1qXZs5
Se7s76uBxmD427mb2k6NZLZlnXwhL/S22GjI0Vu4VGcO7nlwPR/Pa9phHjcDB5ds2zAYRmD7+Dy/
jSdFuZNHkTecHLjLMH1RGNnhmRYBwo+QqpWw3+vgbfTdsuixx1Z3bJZAfDx+CnWCIB6fAtIbqBdZ
p4Nzg/uIFNVQkBHuTwxtCdi7mCcVmFbhTDEOifsCsmELpS+3kTTaOr2oOjrVNhIcnw8Uqvg4eWLB
tl/z/I8f7k50hdVBkkIE4FL+eTz99obcovVF2PbySbGGnWHiUbMb9RZUHAxROeuLuTBw5/O8Gm+y
IoWhUOBQGvkUxYP7UvkYwGiu5M5s6LlRJkFAlYwwNRBEPEGh3NJX2zuS8v3xi7s/BN+lrlJluiHG
tEhGg63ixZl1tRoG/Q0QzI/HQ4xfw2/5z+e+4Q/+/0NMvhZb7WvE45mFa3lPtWE9+eDTFmUk/wzY
Oo/HmrZa/zMYCHPgWTphZxpuLLMKEr/NlZOo0jerxA2HO9giGcy3OOk3np7uvVh5dRJkVwBRekmm
zsS7u08wUvIMQK+cgM5k0UxILhIbTjlZ/NnQm07haK7pLNmSqFvLuNWMGhfY0FMJ+fPDaWxgUTKQ
Oe0JFtdxoqprJ2+rUuZGje2qKa1x+H53uyGeect3No0FpB1UCcRDKHnjIfnb1waqQ2DY08mn2E8h
5StfSmsOVXO7aZgEgKHxng5oeFrT5WCMW1MLjDNeIxAFKkQZfgi/3YCVm4lrU8gwW2akF44h1obI
SHn/ejbCS9CLD+zm7DfKc146z2herkcFGwjTaC0BOfUwtSx0xD4QNcC6aJHbwUxd+faNXj/DGN9+
e6NpV6OqXTnNWQlqZ6FT1luY2hwFZnoB+t+ZAgkyKC6xTSYzbaIm4pxxm3Npx9Bt0k3maH8PWr3T
8rReOGbxDFt9nwfGV6MfLo+/zDsLOqJVNOpMMlwbfRIFyhISRNcozdlrih8htgWoLwsIYsVTmqFs
+18MRlI/0t2xSJ1GgVDyUznVLZYUj71VEiTmtmsbZ43BurlRwbbMfHjjN30d4rj7wPBgJ5GE3vR2
kxIJF6NN2jMv4KmJezRz0LDq++BJztKNpeLNW9N+C+uZY29u3HFb/bZtCvys9VxP23PZ2CPe8Fm3
5EMpuZcKXaUg1eG0Kgfdn6Py3NutcFdlQPY2GKFpnYOdCsJLoH5thhirKwPmaXXWzLUS70TSkaul
E82pOgA4nczOHAa57uyuOaP6XV4ks3RhGg7tvo4s7bV0UAkcYoFVVNKQeoSoiDVRZpAGVe328Xa6
Tfp5EH4R0ccyxbSpmYkhw0xGq89mIwcbI++dfdKCfneFsGaOj/ETnOwkihP05CBKaAqp+fWKql2o
CVSri3Nhmz/lDJwoFXd01L63HQZFYTzM9VLvzM008BEG6EVfE17e9YDcdofeKov6HLtRR/GTamSR
oRjiFzQa/vg1Xg01mZvbxLYch6KmQRviLap5OrK5AVraBf4sfz4U3RmiDchhmXrE9awGNDNzJ0jq
s2j8BHqDERtIkrh4RyIN0cwE73uvkGoy0YZm9HjoXw+GqoZRKoDCz5VHpEGjx0R5G0WRv6xI02a2
4m2iSx1OAXXN2TjuyUkIT6NI1DoCU+cidQvUuxxEoYSSbQxc95BKkH1kL6To1IvG+Pe/eKUOiHfS
fAqC056XJCyJlrtSncOyPiqhuROm81Yq1sxd/s45AQoHNiBgEhBZ6nTl2P6uXnXVGc4uFqGkAej9
J29OhbrAIP5+PKe7g/EWqSZbND+m1R9FD5DNDlk5Oy5QvFEaFaPWEhsp8HAIeP4ZJnk8fk3wPwwE
/2tsuF7vk8BV2liQ0J+NGpHy1pRTSDDyOye+/V9s/89vGkylZRKir0cyo95EWkMtz5QTa0SQVWuB
N1q37nRc0v74FY7pJgON13sIe9dDGbkb9lnjVmdMtNLvUqoqZ4RQjmY64J+e+eHy8XC3Jx5oBeQL
LLpVFIuNSbjyMESI3Krzz93w1uGpawTf036X+x+181pmL15p/fGiXQ84yVsE1CIDIzP/TJVaQ0hD
8oAShQkujcHc5eU2jkASVoG6jZEY8vokPorSE8ha1JAcckQem4CCQqo2iG4XWMA9fo2fGdD1OQPk
ke41hkWcrXTErpetLoKo79FJPvvdIUqihYFyFtbKu0yOX+ziHMvvVox4tyoQSQ53yKw/DbjKPX6I
27OOhJt2HB8FyChantfPEBJPK9TQsnPmu3/hKbVLRfMTUhqq2mgzLDy5mNk8d1J9Tjm+Q+AuAF/U
6a2CnJhEO9BC8rRCLKpSeUH3yUfoYJs3krR4S60yWyNnn3+YYQcv2kIpVYjZg/CmoMPHRyB1RmS1
AbdHnmwq2r8m6lupOMW9pNIzLOBJRYGyTBu9w06kSmhbDToeBgG6O5igyDvD8FIcBm0J8R1Ro6Lb
aUs+cGvma75T5IHKQHFLH+H8Y2Hwek3y0oRcGJUByWrprYuhkzDB1ZCDVEcmSf3uKvqmKqLt2KpF
9yjba13XrAJEOZcp6kWvAbrb38pOCp4lE4/igpLCYfBwRcCwQF+7XlKtH2+i24+G7gqFZq6JQBZQ
Nrl+4NHpFGmStjjDPXPXVeoOK6V23hK3dv6w+ci+GbG1kDip7nC5nl6fQjntOl+t0nMF12HpgFJY
KY7bY7gYckHEYRJNTAiRiw74+r9ZL+EWFcVu2iwRu4yOaSi6L6aipVtTl8zX2GvgnipOcUoT2ExV
nqZz1/Q7rwbEKRVxqq80CqfnTWl0bZJ0lOgkL/Df0OywsOzquicvsrL941W4TUtgXdBUR12Mi/TN
Baiy6qyXizQ+x92mzDBdwiy+eyEyg2psXH9mzW8DB6ONdchRXEWBPXC95rKow9aTk/hsKfmvMUFW
0Cn0JG+nG/0/fk2b6/HspmJL48rb1FVAmNEtkqkTXA+YlzW2mA7pZMY+w98HDzTHXpbOa2xgUKAi
gv/OXCtLWfAfg/tctniuepfHT3Eza64e3D/IIfgXSpyTnd66kaBDG0XAOLN1Z1gnxY3ShYwzVlGo
tJPyYQYKdHsBYyAKmWS2BAJi9SRAZ6ouWRlqrVjRyLmxhEyUro0udF6yzJGeq8QK1lklKhw9mmH4
grBissJWpoSqjE/W3BrclJ9Zb0pONCpoWSjadA2srut0fTyxSqcTX72m0iT0J7X87FkIJ0OEFINY
yGVabqtiJN2pXW++i6JwZ8LAzVbnvksCTvr9eTudRsihkVPNk4rwnGc46tY1Qhlc/2XcOEp7a5mt
ddHsNNkil4RY7OMdcHt+UcoARcldmPSRSt9kC+SmNfhaaCqXSAnWcqhsPZwOM2fYC5Q9O6t9Qfxs
7ekIemLiUuOE6GXNTH5+k4DxCACFYJYh+gWWb/Ip0GKRIoeywgUUc+tZSyfBN1Y3tuOIrboHMigU
eeZ7v81WxjOJNJO6lTpificbEQZI3GZG3l76NtBXVDiRY9UjeWnaSbOOY7jGntbSxsdAfZtJvfdW
oIH2URGQdo7ltivP6meztXuLAZqJ2yWXTI0e8eSoHFR2GZbl4lINxSKr9wQGSf2lcsdMlMvIKA84
EejWLDwlXwf4AD/eDOOLvsrgxhLe/w2vTW6dNizxRipzccF1/pAjQqTzifphP4P+uDcMvJ1RMYz+
wE1BItJlt6fCJi49toKy6b9aKGa5g5j5qm5uYqO6oarDz7eJtIglXEdYv0ElrHM1cXGtGEHe4Eup
4ncjig0I+Znr+t2hKENCiYBAd5PiVGqPsWNaiguK+B+ZrB4GW9nYRYVOfax+ebxI43VkukgmYobw
OVAYuUmzUSKsjESVxQXHgeoFlYVhYYgmPT8e5d738XllgP1IZZcj//rtkZk4YAdMhkFGwqv0NSDU
faz7a8AaO9UqcEmFccrbzGuUsrUSf1x9XRTpz8fPcX+2sDH+9zHU68cYfLdVutwWl1AGIN/C3bHz
fGY/3p6C/8Hf/78xJqGgqSGvRr4jLsIrzx6Cr1haLGF6vjUYpbrqnJDb3eHYJCOUgXbHNNpTnmyh
KOtslpEYB1OR9NdI1Z0VU5AIgl5dJEXsbx+/x/vr+X+jWpNvOyjNPLEzVVzMCDJkkx6kWn5tTWx3
0xgLXa6Qr3KYfggUfZMCaXLX3SbhgIWdUb8/fpS7S/rbk0x2lhJBTI4l5l9bzcXUqNY78kwR+7Yt
wceIVBvlHv52u3td9D7zoLayix561arv/KPsvo3HS95+Ce3+o7SwsVaNDeC2x5O7uYeN3Yixa0w2
Dz4KqvT1hm0C0jjTILg1iVgiW6G7v0z3iKfCQglOfrJX4jVumsXaTIAj4dCe+8vHT3AnugI84iGA
pNEYmUogJopdmTFyJZc8jH8YWfVk1PLK6zEZeDzO7b2OPx6E09jDR7+J8tP1TBNE+RKs43PsCaIS
eaPBf3bcWDvUBpUuT7NLlA66cDS8QN9AMhWk2i2x9zpkjfukrA6dFehLCUkkWBUYyoOQBrdUGzg4
hb27KfVCW9n4dsx87Hd2nzMi9iCs0mck3bh+6riDmUdKXCFS6JlLTcq2qafO1YpvzwPatBxhnyQp
5OkmmyDAPdnGwqUkoqibyMl+olfj44UTnnIRzUzoNnmk9qDyF0Q5YGDTREbOa9Uru7BiGfB0dqUc
kFKElGltRt2a6yfiDb7pv+iqP6we74A7MQVkFDJ0EKfoVMnTNqfiFjU+Kml1kQOsy2yU+5MjII20
QzbCe9dYXqVGLqTeS9lPW3lvfGlmr3+OcH0YjtisUX2O+xTKzZMzvkgj8NldVl2yWj3XnXcagnyP
DOG6T4ytifq955AopdI6yrO/3GE4SD5yVVW0DCN9F5fxLktR6lCKP049eCw+PwoxY312im8t0jq0
MpvHCgbLXgQqYlhmhp6MLR3iTJ4JObc7WkUFA4jwWK8Yie/XOzorJTvMuZVc0rTGvK2RjS+wvfKP
x4t9Z5sp8KB4zcCkby9uVuHrjRWpxUUtsh4bIbMfXmO8v7ZmH4yGO322b+Dcbjx0Y2ZW+d7QJq0y
iukO+dX0bVquq2atV5SXsC2rTSy6emPGZfTiObb7PWhS74gWHxbHOTZmM0HuNphyOQZ9SpKq0WCe
RnMdf4i6yeX4oqB9ihOSF+5iu4p2FhSHmVnexgyGIpqSblEepi14vYxJq0R13bbxRVVwmvef3DDd
pT1nSB2cHy/lbQIyjoAUtwNln/vP5KPpBTrSKMljKCuGbSeoNZg/hlJetRkeKLa6fzza7eqNo8Gr
ZNd84gKv5zXECZZYZokhp5Use8s8I8T5RrEUNxUP84Jm5UbSHGrldoZUjJASYs+MjaVpswIpRr9E
zsg997Fz0jtFLAr5CIMhWTiVfagLe2bt7pQ1rgccv9HfuuZVJIWapPrQHTWr3mDB0K/CQao5/aMX
pD2WXMBXdRh8EMK5VYdBuMnSTJ+Jx7c7CDQdxUQ05Gk8Ucm6fghddBUiPIZzVp1wif31XyQ8dQVe
cTT0fryot98FQ0HwZFmhH9xgs/WhixvDb91z6CU/fS6iUFv/we92Zpg7eRzjwFsdZf+BcU9PayJ2
65il7Z4lJHBK/ctoVGg7wzO0m43mDyRV+WhGjTiBPEOEGI/o65NlHBm+rAlxDfDV5Ag3Y0V0YtxC
ppauQJPYib7Eannv11i3O381fvjsS3MS7HdfK1VeeOjkkDcoqJ4ChCVXbCOnwQkvrOudo0YnaxSo
erx+N7MDycbSkTLQr6HJNgkBIslN0+8H85xbH7gIegsjT1HsTvo1urWLULafsOnFQKRsipmRb6bI
yJB3yVNMKj3GVOqmFSU17zg2z1penv3a0S+KV/Qr0Dtz9//bzYOgDpBxuqOjDsPN5rFEi5lWW2tn
JcVBT4nHZdQxNZT7A+FAKMY/Pc5WqshnosFNxKMuDlbPJDNCGAWF1uvv0GhLuZCsVDvnsfiq2dlK
LaI3tY6/5an+tU+TD9EOPx+v5005mfYPAqwEWpvPZORgX4/pWRKFTqxgTkb0w6z0RTP6bdnYderK
AYMXLcA9UmBmhs1qEv2UzRhr2ue2+ClA9z5+lGk6Mj7JqGQ3tnBhLk1Pl0bzbTcTSBSqWrjyk2Hr
Fsbl8RA34fZzDHJ47njKCF+eRDrTzhHcjO305DVf3f7USKdgBJnEZyIeCp5balYLeziNlbKZkdVJ
WPjPyEwOCT3qpdOAFMWZgTk17znHkLGi+LEz6m+jna6TvgyGupQrb2dQr1PDFg27Ofm6O++WyD76
dWhUq9UplMeBtGeqI7m+caNtHeinUuTvj2dIL2fqlgFqF1gSp7VC0kXyM639tOYQh32J92bseyvE
SJcNDmkZrXEcX55Tx99HAF+TDHciqzoUkbdSFXiBov1VDPqrkfU/gyJ5TpVoFzu/Mv5RaxjDY780
aKRqSfmvoYqtCNxNUoXveuDvSzV9VZEkUISbLsKueEbW563MNcyJne5Nl8Q/TpTjXessSh/Bz6LF
TyqgtJY9g8dZa326/nwgCkNKoG9cu/4YgnrZpz79Z8c888F/8Upz6WA2wtvbIVkJ8x15vWXCb0ml
+LtXiF9I575pRncBvvQeDehmW1q2Kuw2epGb2Nqao2EvMOBL7yXbTu8vpexsGt/+FkbuV31oV6ii
bEK/XCWlvk/7am2rNY4/1ToS7q4U8lLKs3MRxj9j0a4N34+Xkpq+oO/5o1GLj1jx9yofpYjFq2/1
2zJR1i0FN06JY0BGMaS5WPlx9mpFyXfMFd8w68BkWh/N3cUxiNN2qUTeG9n7wZG7i3CTL2nmHgq1
xsc8CF61zDoH1DyaQd+O1kdmW3xopg9hLTAa3iRuipH9SqdlY4zSj1KcLiy9WxtmVaz1ZPheqdFz
BbvV0hCQQjLhmZ/gDuZax75osXzEmDNtdp6p7YXZfm0V8RxYZbVI9WKbBBUqsM2PENQ2Vu+2vS2x
kVNDmXO7P3ZDs8aL6j0Ke6AQrLBnUKvpkk0boHlXC7aD8xHhwLkqh+ZUOtjvOP5JdY1vsq88qSYq
r5ivokL4IjW4wmKEZmTdx1BlByThQly59JVhlVu5ipD0rA921P8qBea6IBH8pt4XIfQyxznoSfnW
pfh2AcYrELEPS8zVhLExiC4K9OFx0SQTpWzXOjR+fWBj65W6tjL8x3104RIzdpd1ayE8qi87PGSz
DPOD0aCys+v3wKq+p7HyYjnxk2WJNQdWsbBTw8VyXdu0NmqUff13r4tfFA1+mFa6yl31W5cn/ypp
tPNb69dQ2689taUFUIZ9WDU2RmfBvlH1F0F71PCtVRm6Xxyje4sgwiha97VGKS6zcZgc8Ig0fLZC
jtudty1asc+yamOV9rec15lVQDWatvga1e66C0CA4Xa0rClT2IODALg0OorF+5HQKxXmm4P5+gpU
7i7O2+9Y1lvxgufemKEdLnWboK/b60ZJnrPc/EIT+tgEIV5ZHrhGbQsZu1m1VtiucTetDBQjPeWS
hVjPKoG/0zLnB+F8dJKrGpA+sdOHkELSBl/CHClq/03q5WYnBw7uvC0mtnWHTWD9XVazl3GSRYIJ
qFCXET8bmSKgCUZ3aH/42UrdvqOUjQFlDHNQxSI3P+Y5X3jMA1vuOo6MNSKDq8y3VyG0F9Reqc/F
C5/EEsPL/eiW3IHLJNT7Xr+EAnXQjFOJ/Aj7QMAKU8U//WAvq8Y9FVbJEO5LHv+Fp/nWjY6ahKFT
YkOSPo6xVOMzV5thLbX+Uu3ydYf8tnDLw/iwntWsaNcuDPP9f1g6r+020SgKPxFr0RG36nJvsZ25
YcUpIHpH8PTzbSUXM46L4C+n7NObtmF0zHjqoVZRRO/Ht174vbPcrR+kGmHJiJcr/WTDM/6hA0sx
kXqaOm/O9pZ6HdcY17VR/6R44K5fnbeZl+2CPn0zS9IIrp0AbPOpou1B4zOD3Q9eMuZyFFG9zzt3
n0SfxmB9tkl5tIrj3KTHrJqfs9RdD1SmdMMx4kVpld339WVvt79Kj4FB868lP9+sKLGcnOaYTyOt
Kyg3z/Y6Vdt7ZjBOiUOK0XHrIGLI2xxtnCXd5uOFJEr87bTqrYw/ms6s42SPmccI+K7Z+Ratf+CX
eKgwiBn1GaxXVOH402qr4fRcsrh0pGzJ1DwevAGBE3/ry/6+8KPbLqH/8kAPe+uLnF6wpkekItlf
eEcb/6FPAPYDe9Wcd05RX+jASttiZJ5NdWs88x8SyGdwqUEGeFWmhzNKyDsHAlNarmowkv5jysq9
50+ngNnn/CS64BKLin3JeNnWzl5TFz8QHgw+0390Zr9zqVytOBAjZd5xwLA+6ibt/n1icGocvLgk
6XBoulXNj2ffhlFsw9nfcTIgz01PuZQZG8+eET1Ihjcj0iukusB7RhPv4sTYxx7waA6YxZFYh7q3
DjqjzvBFwJrh6XS/C2a2OqZDxZW59VFkXU4naW/jxdU2yn/S+5xNx3e+U29EM8ZqfqFaC5/kWtuh
3ng9B4x8L8v2Ht2+DZr2PbboUrt8GWdmEM6Z+3PqaKvcUafZddNTmjQnl6HFeshIu9x+b1MQwQ2q
6qudndv6EtxqVD2laAvjXzsj3xDu5FzqnzDlFnfCoPESm54h7s5k3/kNuVVIQHFnwLADM1vdtPBm
lhenVccHGeS4BKg67y43xufcMG7oBrD2oJ3q4m3ipdpqeDRp/fsrb0pwGO8s6Crh2bLU0qAZsXO/
lVhRPwlKbzRnc7C+2RkVapykC+pjM1U3rrNhfGuYoky77k05DOs5fY5hVu5dnNw57nFkWERwSW5F
rZS2btADt3V0WTcAhbxE7F6KN6Nh1vdgMWqVpKCo3zjaR7OnweYprdLnbMyvwrKMB/rCIkPV5WJJ
tTKa1VfUxb6Eyc+JuaJ+2apUSNxtBQMzzZItue2ixM4rtgWTcJvWphXInWReHw8Hd2XsLS6W6cU/
WQlTIh/Diaj48EOze7UWo5vXFuvRkTiZ85P4+Y2kZxH+KqzqkK3yU+7/Cnxm0vN4/9IcQ0qXRv66
gOctKwampzc2q4lij0nS+Cjy+qfFaeBt2Ioi/WjaWef2h6qa4ncfptJflbN/50y/O7pl+AZTMJva
v7Xy1TOL75v2VNO3a4x/zC5pDMOzKwom43/tp9nGy0jlGJhgRgpZPwaPvU9TWSjOXzFEur83IRBz
Qj0W05btY5QyJIKXLug/WGXq2815tiSSln4+2Wm7Z6yNmnokp7lwTs45+wtxtdW2Cz5H61tT+ls7
ae4sOK0xD1YbP16W+MtmN6wnt15EoA5jS6d6x7hjJmlt9PY6yJ80GF0yzhkZAWkyq7nvbnU4MPqm
sQ0aTNMknuPwrfS+de2Ne1mtjWHY0Nz9Stti2q5Ch17sTVH6bxyP0cSnJaHPuz3SpT48P9Jw9kif
qLc09Pdulexi08BNdrbW57T6bS4fCBaOvNjSYHRTEKlyVz/EHmc0wL/6TAuj0kcKu4u3ltgJPOAN
5Zg9PaZNZmZij8nFTmWmU0zftB+vB7g45R/9Zb2a/3hWckszN3KWi89haO5obXxsXF6Q5YfLXNC0
VXsudvEQ3jfhI1bfY8Kw9KVIbj0nevKCIaaaYXiyE/eDplbWNu+i+zkcLtuo8miZEf6px8pALsaf
dTV9SI8b/fRBXBvKqNxX8dGZptmLg4fM4dprDhWwujfTjIng6fQwQxNj1j8UsXVL9szBwqg1/GBH
uvWR7orpFgVXoJznXbqKH1qjeBwMpvkyKoGRx8umkxcgGn7Q1p/5Gl1G+/8moffW9NiH6fuUj0/U
S+3GornR21dFulvs8jjV5wevW3YVdorD0KT15DCa9TIWO4B9sllRlgwujn9FvvEQmPNLkyTX6zQX
YIXVoo6no45Muscfhq/k4n1nyNfNVPPBIYzfynB+7M3LvRdgMi0M+Ui94TiQDYM2Gp/NNmFevdG9
kY70DAm+lC1Va+byrZuacce8ryeSUI8SdPRXwkZw9jTfx72Z38b15b4do4+J1kJxuPzqI/dQWcyO
iHIMo6VY1pM5f2cs6Q41cezCmJ459Xw7N+WjGfcn5sAeyq44iiOqKNj3Zf66muqvKShuBvi1qJOH
KGoOVuc8pynaykk+O+TVRK381OBZ5RD3hhOcMjv8OVXRY4yxOZ+TF6KXJ2YvHDo3+i+bCAGFFgMW
yJzwzZrRzZAUMChfM0ft0Z7G18S7/M5jpi841oG29RVLbzdWkr+OaSOcChzox3erXtVrkhcfmCVI
Yxqabxru9yp1X/24oZYie7iezny+9ZmZ5WTGu+GNtzZdWjdm5Dw4zFwo3eqT+qKdj8uiD9wDgxem
zVD4d8zPIJbaHBbH31fL8mC23o0F/AnN5lW6inLxP03c3OLe2oZGunUTaihctHxrzY9Y2/EmSuPv
IqV8NncJpHKJqxu/SG+Z9c6gs/VgzluXsdgL0rbDBdR09iZEV66q1U484Gb/NV6xEcRlVB91GfMr
teKI1rp+sRNry6TpYvjZNMMa7mZku4QE7XW3/uxvzcnbSeA44FlnPpB1zOfzfW0ka3WB6z/y3Nu3
FEZWGNEa/2YwwZoEE5TnRCA5R9aUM1OUWY4EJVjKxMnLEA4eKjks1dvfS5RIl9CH8OAxSyKbVz9S
x9oH3Kw5+vdRYdwST3kIh+CQThcKWayNmQS7M1ONIgabdAEjXoFe+psZC/A65RvNDIqQcsSNFkJQ
kQnKJdt9kyCdR6h6WKyTWSeH0BiOJiW4yJi1rlCn5AXvEspGf50Is8768zHMHrRAPTzjJthBdH7y
MZ+i5Kd1wcaf0nXNTG/TYYK0/TU1qzeA+7yktFjKr6hSWjp/YbCx6MGo0le2j3kgQNPEl3sDZws7
4hao4NkJEi22sWty+yCW48czNnRQGwjoR96uA71gHFn1VvK4je2tgJvnjpshTrbt5eRhNFBUTHzv
azWe1xpvyWnHNfn8l27jw7bF+RuLipvyVvq0uGiCKUTB1Ezgw8IQcPKDBFU4bMawU6pMQwEL8gPY
Gs64M9tfNUkYDFclPoX1viI63Gxqbhwl6IbfpXkbvtMBCMtwyJE7XdWdE59vjPa/xP0jGq2j/7qu
VpneLVMN0VFHJ/uPjOE1M8Cu0L7X6ZRBtmHEeIkf9NLVBxanCe8c6QApEVLeeIh+2YSMu9nYyA+B
DxOUh7ElhMeUtT3xlPUFm5AdsKLFivacEMNB7ppLCQm/iE0sbpDo3Ubnt2TWXk5AMw8P8lQFAeZ4
fSqZAmpDCXb3u61fxJlpbB4g+3b2b3KjXVM2/wyLDGm/ZTzvyeg1yZuZ4AMuq/no0s4/ZCxOnnye
e/ozAF5s45Dm2LVJvi11DxybYLNYzR0+JSLzFdlFKRn37Kw1m/spItdHdBvd6i+5SPEpiTT7C2Eq
LX7kXGZK6AoyYPU9r2OL0E67ZBuchltznm4AAy6ASjJpLO+M+oE98f8OW9CBCgx7dVr56WMFHssz
mxZP3yAizs4HoIrnI6vfzBHTMgwz2oKvIPq6uhzshvEGyB3ZdpmPiDLem2jFiIwUVOKuDecRhhJx
yObqhnznxKujnqXODGP71YzJQaaYzQ5lQXZ8z+ldTcU0OOqMJOz1fXhhbjxbT5fX2B3uZ8c5jmfe
iFUAwNZDxJMStpCMXleXhJi7WhCwaaJN6mPSMJb+3H8IpYA1dyI1brNPzOPkebfISD3Cm8yNg3Mh
Y4Bvf3637WTfLsl9Di6WLYydh0P5m+9NB907ByGuEn237A8Tfn9eqlM0XG4cZhNF5Tv2D0NCRoLR
uLaktBhtg4Lfs8xzbVB3HW6vtOTdzqPLsJLk3sFOTahllbAx+ue2ZyBQne6vON5/8YgWpODFGmFe
GF/DCmfrg8Msvw6NJFAqRtbpV9m8WeXDVque/ORGv6NIeNOepx8SNiw9ysJNFlqHNLpbcAvr+h3M
qjnMn0cq0kosHCaFPsDDBGCA1thqsCQvz8/zHvoRT/Al5Y4kV4Ymu7XBH5KQ+ivdsr6KRZt6us6A
n3B31QwxsY/SY7l5YWBZc2NSCEcHFa3J9+s9xAcYhdjZ3UAIuo2jDXJIUq3CPqN1Gzv6gKhl5oRD
uEFajpX1wFMd87KvUF/8hJzMTQTJjEu2nRKkhWSe/w7dkc93iIZvSGkdHDvgbVjdNCO16dVX7/yg
2KE84+kFHkjTbwlD9/grHx2G7HRBVFjDsAGess0lRm6iVSQHjfJ9ZX6aRvcwuMNJbgRWLR70ze5E
+EHuEZsUGz0/cbxjvaLASsZTTVbLBRemfeQ1iB8maamxCiQJo2aYHpyiLr5mhirSUeQu1SUBMtTO
Lq1+1Nx2U4O18cujE1m3Q6CDj3GkBo2K1B6GFm4bKRWo0G7ijeS/nnTuEw4w+JScwYzmAzbegswK
NkOY317fldFOKfhkLQ7DlXwOPAGeElJxgvFeWtpGmRWXFz7Ki3mF3gTjuWN/iBvmQwEctV7RLXIa
nwYjmfK9HDXNGcsFa4Ufdcg7B6sY8VWb9k5Gf258kQ0lV42Z2q818l3K/lJ6zwR2dlnmH8M8uI1W
I+VQfwa/x+qIXkcjeUhR5u1kArv79Sq4wEDfknO+ZWAZKoyBAtyJkQSbJljw2zubsu+O5+lVLCMJ
h0NmttsjolQih9ndh7MbbhwQywoolL8sVbVjqNqdYRrrlGCSUV52Z6xDOtYJFrXOcOcgYMTIwo11
7+Ex6O/U9SMYhofKGMmaK4wH259vzNV8cIm/pGymcuunPhloyJUU65oJDOIsHRzXMoTpd/Gbfk/m
1HYm/c7z2U5/b1nLo/xyhg9tOvslM3fcBNfDvOcde2FJnctRLfhGuJi4+0+Ne7zuNxymw/d7fJAd
4m5+rMucRpdXQcihL7G3GbvkTpCviOKDM1c4juZtYCSHDLcH9R4nO+mfcmyLsiw258i+D+v+qgm5
fk6qoSphFq61j9Pq08ahHZ6fFjmy6PrW0ZvLL9hO/rNCgzmMhSgvL5y6MDIe5w1KUZhPkkKqzUhW
tyJNs12OK9oP1QPT6NhUAEqSZDO8Zd2g9VJk9ZX5mQI1Icfs6FPqI3ezk7gPB91NBmpNzGzb4NVj
paIqXX4xv5LBvR4jn0bx/jYHY9Cx4uSskrUH/rLb8CZ2gYC8GGAIe4pI+8nZrc5P5tlnnkW5JbVq
23G+QMa6DvZMXEUR/lmJabL5Rid/drNnZAu+PN++YaT5Osyw8dGjrf/jryQHxOUv2oK0qmC7dFYH
4suxXLlRIZxyiDbLuTwgYhoaQtMYT5LM6J9gfMn8IgWQlSM+unnN2Xt4lTJ3tcmiOwbmbXkVPUgB
8/n63K622kOFUSHWvJzbE08iX/Qev8LFHZ5NcxBeQ73H0I/EemtV63PgrXVTnp0z5GgfyDMDofhL
/cZYiDvaSO5Mhqqb/XsHbmWEGWDHJ7iIUgALhWkopFrjPgin8hhxBKaDZcNmr0dvfEVG+W1psqcL
M+8k1g0OliWETXMLHqOV4j2k4mTdprtMBz0HNMpP6Pike4rwOYX5T1lICP0aF5Jg31yf9yVz5QQp
LGIa6NyD4BiNTHcrbAeJePYizz1OadozvCCNSF3aaZO9S6n9dCyzflfh+JTTcsRtnnzSQQkG7+7l
cdbRs0ruL00+S0CSwGmJ5QOyZr9AHcaYXCRo0dsldAd3kut5L8RHEcZVwGF0QT0Af/6Plc/oyt8L
vXw8i/CZ/8UHyAQopj9mbx37FVwMiUPXwiMysfIoer3C8Ji2st1qjQ2YFcXBTVd72UgCOTXJeSB6
M+2vFtFVxCBqIm/aDRjvLE4Ep3Zi+P6OQgviM7qtZoDVed/ZPwQdOG85oAUKVn3yEsCSzFrau7ie
Xf+dHlwLYTtRjDA7uC5pkLhetanYdRMTNKB1PsACt6eYa3GfwVtFysVYX1wihyAsCDsKXQnTgmBt
zrVaPfFrrI+uOgv8cTqufd8A7uThphQUH/FzO2BDf2n7S0JYhXTqNJz3I7vSooS4TLpCyC9qZIBm
l0D28IP6sU2bAjg5Jl4o9m+ByJ1DWhGHLHUqn2tqvcN0iLQzOI6OIwdUnwwvNnK19oEnNKm9FZ0t
ebBze2ODTaVdmHVwIxaTj3gevEMG/kFdIj36xj2mEcuIsK4w5/U+uE/k0jERfljdWql7JyNCugt7
piUwAD05WPfdFS7FimuARWUpQ78yJP36/Bwn/RoPB93C393CeSjpT6dFhvMiLCAUyjNh7pGBHRIZ
kBwAJJ3wknH9aAjbcDfm5N5fjPo4cOJSeoM7yTywIksuXSTTf6ND4iwkJP+vrzHzbz4tPRBxYbfa
ccncWDf4d75pbKvzN5HrFQzQCY5zN+bnFHWSjWQHVMlb53hPE5HvFc27tCwLC6YRugYhxghtLzIO
pfFH1qB26fT5ocuCB8EJwVe1+VrcaT9egh3pfRuRssxBj7wa75lYAasylpaR38neaOqbgGCEEDl0
VAvoQEhWkCqukiXZfVV/L5zqxvOYZRaFh7ox6akFZGawpXQOf6VEAJ1VNTI+NMLKKhzkavuQqPPO
9YilZMvY2w2OdQJA5vVHXv3x53BTIbgX3D8SRzCdh7nlOvntAplkY0yQb95drQJwhVkwpBzGgen0
42BpTrrtBU8MnogaI8FwIQBCieIPnNAL00XbyYHIh9WdWZSPVAMdBRMuJBNcfO9O51UzcRqpYpS4
R3L8sWb3i+uZiXHKC4akkS3Pl5XIxXhHPUMRqHC4z2q9o4zPbMLwJAAaT4R5Antz4eaGerVX57GR
DZdGfBhwWwFnQa4sN3H/iLq1cqw5Rk6tHZ8ZGt1v0083ZYe/EFVmZeAn7vsf6Tq4GyGtoscxg1na
7/V7wSB0cNQ/sS7+sUIZycnNUyHOcn5V81H+BZucrfc+fewuuBqvbQH5KSqOBfGPYQw2cxdDsxes
j2TXVE8SiPxmgoI8fHU1oEJ8FE3OXsDu6kWyXsiB3LIUgV38KPYZCzWorm0QzSHbZR6AOH0UhfIo
/m5Omed6Nasb4gbSE1LjMIa+1WOlkOBsfhII62NFyWDnI0LqLBzFJL8Wj6q6V944Jtm6TScIG8e+
okPDurfSw0C5d19hTIwvfLYn/yVw0ZVYMmRXgGu1HDZfZ+WtZ/ebAJY0YjaHBxSQUhDpmtojSiPH
B9NP6A/fIDHjjVtnAYg69Br/l9OEB8FO3KxUJiJ8yDJGZ5V7XYKIhvOxgHyCthkdWQUcMLt0iUh6
Y3xxS39vcgYCPTpylNnVJ8N+BvgehgS46PH8rgiIhocnwTOT2cLUZ7AHJLH6XaIUBL+TsN0s1SNL
x+72CcUMPzwkH+gCLMwBychQRJo1rGjReZ5uG3AElB2Tk9Ig6IPmLeOMwiBlTOeHXDLDj8ENHx03
2ozlJ1H04UoxUL+kJt8rRHG1oTCvgF4g+xsBBxc2gyDd8XtBXoD8GEv8wCI4lJry5Lj66NFj2Uuh
bvPVT9ViTEgpHVDA5qFLnEH6Mi6RrkswWsDTie8YUrdZMT1SpMGeIAtRpR1cjkjZ63vtt4yBgPWU
HHnA2QmPA3BWMv8y2CTl+key5A8LPtqiHRiSm26Zf7zhrHs7usM9orimtJm6ITepcWQfUnxIMon6
cM7vWbswBX4WM6ccDafBUJGs8dyEwZYZyw0kiTCTjsIIv0DJCCepZj7BiiInOcTn8oabMoyD6FH0
yy2XqyeARbz8t0KwC57IoZkMz7KSGcsmhpFkkLsDedKE5jqImRZnKmIF0UmPz5MOxFwuBw5t8gNk
n3E1H0AS/IkUiniuGptNOf2h7mvLaHXgTMwa9tIVMX4XtSiV4VVxbcbwjHRtcdCdo1uhaDiRL5wJ
LAB3QXkWD9QB8Z3uBRrmt/z8H8GJ2hU45VuoMoDhXKsT/OPv3atxL6NUCCkP3DvJZ+6RtdJCatuf
v/4+SMvhwQrk8V6PUZrsT0AOcK3FiQTcyNn7tC5yKBJICLag1fzgfSKLbMheGoyFlIQBKJdym6OY
xiSaX+OigIrhFd4zJAlz9959x7/7y+KsIgT6meFzl5AwaB5NBmCHxC1Tko8Xwqj/MLzTOms/A6/0
71SD7ETFcrmJaFmmlEj2QMog/DRby2Yik6SGUjhXMSSHJSSgo+NQ5OhCmAuXScsAmfGEwJYyqha0
Es8DWiLhGtITLPSfXZYKoQtc4W4UlaMmdItXYYPfbbTfoESeKZnKLhPy28b5Jr2cT1lArJmmL1b9
GwXGU7wamx4yagqL8r+rDCOE8zD6Hw6hOexiXCSQ4u9sBD3EhP/LPUtkocJcpL4e2gpxCf8sRbSj
vGcn6cyFyTSMcB2k8Xwj+71Pb8E5BzxR8END9EwcyO5HH78Q2gReO9uDjPgY/V2TygIM4wCvXW1H
e7WV7hRfXvWKcL+e2hJNMEKHkKHffefUZVzkILrEem8wWBcEhhwCMJ18mz5nz47U9FWXnKzMg0IK
ss0lgsKeO0W3kY6FhvW/SarpVqQGAQLVJdiOJBZde7pHw57XxcSp8gWHExbcUhV3C0UTCfiYwfDc
UxC9mfV9hXmCekM9rmUeomsQ4i7Sg60CPPk/csi0vkxm7/F2uY6F5zFWbXIzJN0oVttg/fA+7isO
ucuE8fJh/+Qyzph8JX6KgNCzoD6lyRjFq9Q1T4MGZDAKXLCgtJg2U0+rmH44FvZ5M5XPooBVoWbF
XEAEzGY9ko/RgJHBIeOIU7QbuA1ehn05ftIWdOz8IZ/iRkK73ss7oEdV3U7KXx8JiWDBevImydUJ
DskvJYZa8U+tC9hd/eKGyPCSP4lJriC0PB8FgUjmWgtuAuxozsf1nJ9aEtnwIgTItL/Uyxahxqs4
4hDgp8h5XOjFrIQVGaFs3vfhPQ5VKqu/nCilJK01WbM0kR0gsG5O1DJTn3g1fCQr9Xu5nlumBrNh
rlMSaBnWtZVuLLPfeLkvM1qCDznCLm4lzyOr3PhZRUuC6KTQMziBnUkWACjljAxQL4rpRBUgxnxA
/g4EBDhwhH+Jr0DLRMvgdJOXCzKp/qFwtsmU5Y0wQfM3WAQfYSqxLERDSd4gb6H3J9kJV/HFFz1r
QrIof+ji93c8QqTJl6m8g7i57sn6Jitk+MEGgaJyNYpY/6n4vxuX9Sh84gJ1/Gw6yvPMvpA7fEgn
DA0tTnrQ3/0lB89BpeT2/mr/T9lWmgYq0YKB8zjidMLSEGRLwFU1+Rtn86dsOjkXZKPJHLzg02VP
coGhe9TZlwvHSCM43JzJBhqOXKCe4N2J5wd/lpOSVJXyvOw61IN2w4I4ZuXGpPfM1NQD2ZVgQJm4
WzYuFArfyCrAycBVssp/Z6dYinxHtW/elumnLJaQWnMLjpeYFXoU5ODTLIGP8X9eJ58NW+TCN5JV
gEC+EAIb/HIrDZLwJqFfZT6+08PnyjisCR3kGc3VMwnLIrx5luT7HLylrb3hB1A/coIP6l5QtrW3
sYzwOU7JsPTfV0SQKwXDZ+al3ZtkhYTzX55nauAhtXLxqjxjeEFmGOGS/mUIDob3xXa5wVZe0Wfd
ievDEFqSzIKN0AJ/gps4swQF/9kI0twBbMVOdJniu2tYDsEO1f1dvXhSMocVy3/gdMBVmd5Q9ehW
GwOc4471kTyZq6dOWhHohx5jimFf/UKg6Tj9e/bKP8Q91FfeIIEiP9r47Q/iz613EtnowuAAGAG/
+5EZZYpJXJN88F3xcTF+wjF10pcjbQhxxKGcV3JNAcFSJSrBVBNNRgs33VPPcTvYDpL34HTNozKu
zPPydA1nBP1j2Zvrkhy92Bk/pMJ6plhAeX8FpJYpzSKGwpAj7qgkozmrjmh+iRs5ozgEZiKtFQWD
IOVBmlHI4OOrVO0nUlY96s2nA5/pB3NdY7MThuBhtNXYkxODVPwt6zkLGB5dfwi4wtOy1oeL8w7E
DvP0hrdwMAgo/m9iS+OPjfvLG1zjI0kQA2IbEQnu0E2YgudA1dnDMD9y3LoKGBrmEebXgkHCuI2R
WAK2MAp/xD3zG8SxIlqNfRKW42WjbT66yAD+qQBAyP74Z2xeToLvzuoCjB0fZCexe7nUhHVZj8S8
xB5iDYwotAY18C/H67YO8JEjCNPkbohIP7SPypXg7aaXH4KVe1/Z8c2FbDBJPTkYeOM1tubd/tVZ
NO+SCm1wdo0h3j0UnRz7bVrtibcsY38qUUxyiScFKA6lEJJWuhyWqHrK4+6wLOGaYpeTsIXYX/5j
wSkbjASs2YmfuAp8tLpleWS9Z3JOsLo4cKR0OpxEBVXr7KFIt8mRQN5eS+CXBNYwiIyKaFUyEux+
lG/AAwsvLS4jokPQVznWFCUcEX+Z1SMuyLr6Z0A6w3TDhKqrfuPekIkcptS/7HuxPKcl5PiPfcch
eGmIM0Bv4ln+doWwioAkWOONw/QZni2FTdqxLnYo89twld4HeXGMq3i94LDoAyZNIWqw7q7Ed6YU
ePg2Oe1tXFI+Pvxc0oguivz9h6hMFgwOBnhNhq/Mtn+wdkXSx3AmlgcYzunZtNTZ3VB6v1t3/mxs
MlYu+U3nOwdZCJygSDIM5v9sZFTWWnu5izwyDtRyT8EUF3d/EvyScSBBBXnYkYVc6Ji+7RMSxb6b
jd9Rat6K5zFdV8uZRJtvHbGBykyuoKObDxPOh+go9+gVQe9l6GibbIjLlDQRrPaXvZM21xAE12MT
F1CItqe5N2N0acb/CK8ExHVr77ckjodnUDqN8Ykb1wEC2Od1uHrD9tT1ECCRYyMzvviOWEaHdDf8
XsiOK03M5KGyKaZpv1JzXLsmmdEktrF4gQLYkJnqeyx77pIPSDjrQJFxaDh68m/kYpcL7vowIsiw
tTR3TPUMS9FYCthFH7k6M62TkA5/zINRZVgwEuqNM/wSE+iDqK4EqC64I6XDn1bpr5K8OBiZ5SJA
X0PArHKuWA6BCD5/NZD4+leuix5Ry/xx1qfkmsn4/GEsy4kTd7B1HHuXkRUS4LG4vhxBht8rBU1I
35C3HdX4mq8HLOHy19JlH1pSM70pAg7OhiYlndh262wGMHN8/snP5M60m+lGmRzyYSIhpJrJQAIg
Ix+gExZ25mXKi5CBoEC/THEoWE5T7tsCzV/ljOluhy7chD6d3fOfF999Z9besXZ+OmRpiCCNjNl1
7Y8pekV9E/tCjF+z2XQWKANZQpI1XbOdiLrJvScSkXehCfJjhydLXOITRrVIYa9D7L2fw9zKqQek
vljfSHIzYTeeboRXiyq2MHTdRW41iXrOx/XSOyUKsfCrPOeq+SlPoH6Aqpyr3w/BL51CI6PNRBUE
J6gw5MWYNj1ZujxdnjpRhWwJXPk8PTOvcYGS3nxVTPLcTzag0AfP5g/PfXnCyuQtAjJ6NfFpWYWK
SXLmdh/cwSMX+4O5nMTDPoXY5GiXB2Xun3SddDyTpUnRpDUdDA/sNFJwRqVbfSOMzlPM4GS2M2t1
misi5901qUpOPyqlKYHE5XeVfAyJiumedXiiyL/4katpipt/ASzRvywOPin3FF0mZI9eD5FaKUVy
FUNl7MpW/L6EvmTMX65j0cwBZNtyprVRS80MTUuNLx6VXb6UZAHlx6vx1SWoJt+bjhJaDs5PACzU
NJ8WN7f+sI/CB6GCnlwfhS2BmNKapYGrG+6Dkyf3EPblAT6AvseexBh8GubibyVtEbp8gsfJbB3s
6D/laHUO7mBweKksiTYo5WdsFuuInWzMyVa6lwEJBJb4NXhbH8mC/pCiAHQS2jJcT7CcI+dPKhxg
l+oxIvjMMdY4WqAZKSS5/fQBzkXGqHYk1diYDxKyHKZyC1tahDMV55rqci1vQDrz9DA3NqPj3nHd
iryll/+K82GV/LoY4UEe8+GyEJ1+5fU8p6DaTxhPahJIycMCHKt8oWJ0TZeB7cr/qvLyyQMpGuHW
zco7FBrixYZ+9Qho8t+S9Ji/j1DMNg28nThvhfmK7Ko4dVuut/IKmGzv5NpsnPMoc3z5iL8pNh44
Mp6Jqxbx0uELCCmCQdAiRvQO8flV0JgPFcksgrwiK4xBCjoI06QbQQUKIazHVW09z5f+1aFMYG2b
cL6MNttfPoOiv2vb8CFyo68yi4kdkq+4GvInIv9PS2Cxq9nAp0cR3Nj7/2UdnOvU6at9jj6oTyY0
fdlf3OleirNywpM7L58kO+0l8tLYIkJCHSa9L++9cDos6flU5SnPpRVdNL262fzYNDOzrPFxKTug
YQwK9roNkPRee0zaVWFtdGSu252mJcjWvetvK55fhMOh7lZfeZB9NFn+SWv6gzEWN7F1+R5Z0Ztt
tPm6yFGHjtk9OuVyNEfzYczmcH2ht+R6IM2VrAAKDNrqTObH0uymCumYrZId2UYnMKscVYqZcQVd
XzzDTFb762KOd+7c51RZebddcz5gFFxmxFo/D/v8UpgAcGdXk6E2ju/RWZIr/YKY+XSU2o9ShzKG
88tL71tkoq4QJBhtOJDgWkrIDhc6ESx1tZWRY2SlifGQHPlzyUndOg2M6VMaB6fJdJ/GItldlTUm
sLyJ8v+kEQYbrp/lA+FhItyXghyv3jtV9p/GoAMV5uFqomquwI98NlYvhMEmb3pe1fP30AV6mKSt
XextULafZ6o2Wnt8JW6qe+sJaGPgTNSd+cX5B4791eR9z2hXnJaUTOC9GQdSF2YqIZE+nFvrVcFB
egkpo9Buk4MN2KyBQoVllybcx2nyFifUUMLb49zeaJ+KCp4n67s4pJsMsOMfGfAFPqY4+9FR01Z0
ysRGvyN5ua4bkILH9JPRJmza3cqHS0L+m3MOgV1Uh2IVxpQBV863Yhlv4T+liZEgBS0szw3lzULs
whLyTUlyNRfvWKm8E14zp1FujiRb9opvju35pSAuWgFLJmYwqKPCYgV3tp3+8cvuFFj1DyUmL6PH
cBsz26VU0zYgr1VBHlTg/4yVWVhz+eTXRkNuvCGZMi55TJJvxtknr824l5RTGKhPgxtS4GWaS1D6
ubN2CqPeF2QNKk9jqMnIYnFFPd+z1HIeT1lJqQWeOL5VUpt8ZnLSK+uCjdNS13RX+GnrXWKkCYWI
BT2xx80ZYgjxJ0lbgnt0ZxlxE5WsKVFG5iiqmZUq5i4GVHmIqHkiIjJd5tv8nD/09QSK8ViW+5o1
lycT36pceIJ1smEX4qLSJQYlIQgmNGRm0+mXnIBmCnfyyyBsxQgBGS1E5cypviY8QHOKyErYEY7v
cYeGy3jDBgNku64m8W77nKwOdLIPIp665sOkU6k8TMFS/LKtC6nJefm1Yl6P0m/I67iJ0cr/QimV
G+4UDkQLAYbpf7zVfRE+CYL2PZ8oCR+IEOxHesin40tNcg+qdt/GpH0sH4QiRpLQEoY5+Mu0Vbw2
6v1t5DMDOY4A73Ppn+EHiIGWCeACcpIbEonktjovkdyY7pmJ5/VWmVUiwlm1sdToc0SsqB/rn3Jh
6eD0VZdKD4pH6eHJPUOmeOT66gc5mceuTW4x9KDYY5tdQypYdspTWPWmvw7Kcy82G7r4mx+sbgZq
HTmMaMVwv6564yDNLHta9cMfw/4azlzcpRn3pHzJBz9EcPkQvnDqS3jek5xZ5tgQ0XFBnG75mgT9
ifixzoB3eGRqyJnVFTfyYusdKyv6sKrybtVGv92Gpv9FXdDTPDsJsIgoaZdBuUF0nCCxxD8q2YAn
KX+XL/pObzGXE1/0nU46o4304lyElqBNHYeUMAiET+j2+WK2lrktLe9wfU1h7+bpLWbsnypIsDTz
sKXo5H+Wzmurcl2Jol/kMZzD684R2GR40aDpxjnKcvr6O8W5L4dDs4NtSRVWrVrVqJObuWtlNWh5
7UxoB0yL04G57gd15HiUoqTzKKLSOJ9l5u5q74RUgMat9Wy0VKijcODVcGRFOJ/1OwyTXvXRH2jN
/Iv1d3t/r7eqWK5xIH/7LfW7wIL2uhchK2HPpbO+RZ0P5Y0Jg6p+1eQj/WiGMelOTiz1IiXCPzgg
IZhYWzSb/0InfXMe+LX+u9nTq1oC5PAoXFNT15NrzlBeTRWBWEOvsh9jO/WT5hGplKgkUd/shP8/
cd8yNACkn6mDg2vuiCN06KHZGXpN/fzP3JUAX9Cue3QYvCTeMMfzCcu+04aeJYBTutG98pqokjXy
UbZNsgq88WGEqqOTR3g6XLjG4pkGvy3r5fqb0nMmuGprCG6ebK60nl119VLvoGJqtm4ud8aY7nEw
NsmUr7aN578ZISB/MxxjYYNLd/lZDNVWF1hSnqWUxx6bjmaW9uO6iKRPIZpUOv3RxSftz8J3Lkc7
HpNKlQ4d8bdl5OHbhzfPn/aQGLfOxLfJaBt76l4nK6IBvgduDicDVlu1UX6y04vA5bODes87+vQC
8+mQP/WeJJ1kmXUmyWVhSjXrRQN9/DaoXO9p3oZ15qloOiKBL2XBtWKf/zKziYOGtvylZblCbSQ4
VWhlTzpKH0lBf42EeVfJH0J37GrYBp86BPtvGclmHMPQeCJ0rgUjBw4H7Y2r1wVau0y3Pd/DenO5
Zp3dczH8IvIW7aDH/2oJlumaJPLHiPUPlp2bwzkeaKxXI+WDeJtLX6zM7KoLLGyx3Jdb2VBU+W+8
pv5XvYYE+jwN6de/fa9j2wY6JeZS9K3n/m+ukWbLNqIYntbNjodm+uIbt8UVpd38qDsmLRkd06ac
1pOUsPoq+gUhFgOJepaO10eeUj3We8XW7vAUS0eBOguP5Ar/tymeF39M5hv3xdNwmaZA5sAq6HYI
YPS2+R54q2gcHqx1k62ABD7tSaarJtt2CvwQ88SbWUN9MnUZmzUjDfsvcgEMFiRwwH6ZX365HBld
SdXPV5v2SncKg9blvUJkttRmCqJsE6ebNH+HiM/GG5sa+G6Rp9ai91sjcw3tKVQpZP40ETDpQ7A0
ZEo2HMCsCG5wlfMgeWWQlzxFlTrjNnwQDu5Kt2zqdFITZzUdPEXxncyXpx7RNts0MezyiBEso/PY
xM0DDpgxnO/okdOs0JAaDtWz1dhQi0bmMMQQqNL0b4M4BRyvkYzQSLe0UHKxXqeTJURbgrrBJ45x
Q65jFESDeL3a9egsmINHk2ZP8BKkMRrH3ens3cUgGK1hHIreSNYCXQ99ToccwK909WaGg3VLiuDI
ur/6WDd9JEwUTnoWWUO11hhddMXALQFduqE+xq48qSCiDlc7p9imbSO1vuOSe1sE4irOg+yDaJX2
HkBdHFGKyULrVI3eNQRen5O5fmbwNvy3dPyjD3PnTVDH4my46kvWUjseKSZNdXRUszGrmWEedkxW
WYqZWMpu003P/AlEcmhDQoObfnjnpa0rIgFnBGqB7N6b6mal6dadLXUd4+RfhsbsF3Ckd3AFVODa
6TeUkeBGCP/UUSnypPXp4yV04mzbqbEPJtWvrQnoZmmnK/qk9xrUGouc5DbFg8Z+NK6jTmxNsp6k
JTaZFvG0DNmPUsEubYsdhnhr0X4wTcZfFdXBKsBU63cEuMklRphlsamJlSbCRZX36tnycTZLdAdo
Ylpb0XQ2i+B+LEMIzmbx7BjhkVQMog8QVZbkpx7QdSPMmE6qMfrJ7Obyi5NzqsIp3+WVDSt9gPXe
HkbaV5l6jeK8EUZkTsnJXKq9kQoUHapsTUn8FjeqWTfJ8BQxdHtVefaOZH5f9ANcbzvOgcvna5Iz
+Luw8heUu/ezV+5cGHfZ4HIWCZSv9JYeGdDsrNM0oJGemiuwPTaZDnkNTMgW1EVPtsX6lZzbNh8i
8HGI71SBUacgcIW43aLSQzxg0sQEsv2LpunAfsZZA0LrYM4fEMgbo+DS9hSkc1c3C6R8TOPbb9gv
zZ/S7+gaRrwM8y4Y7Dtd3aNkqES8W6CgaCth0nav6eOadxYQmGtQ313se2yhBsaUH+/86IgG8kZr
iCi3fWP09EnTYgzidb4ykxbCtz72fKDZDduT0/VLZ5C2pm6/nHW6YzvTA0WFTtSXRTM2mNaFS9Ps
48XfKbo4QMKsLlrJxdol9fAb+FWet9eFTXMKLlmpNguQnOb9yzH6jVo1Pq7r6V6CIq5FcyBLAPma
6Li6KPJUYiCyGB7EL9TnI6lObMYZ0z8ITNzmo4OvmU8z8BBUe5JJIM+128QHQKcJdr4uWnEPQhBK
IJoI351nG8p77lksyT4bbGtVNt5NZueaP2m2bFS9utLaQpFraOiRBAJcAja38qC7SEkl0dvw6W40
3XUsmsalZPonJa3RyCjRYQaPNm3izzQmRKfXL/xq8GM8M0y+zqs1KKWzoIUGS+e/YAxBpB046y4G
6QW75dt+0WyYOCrb1q1zzbTcSQYL6D/ukWYKU2QUmuaT3IhOBKlOwVJbZEuax6v3EOkDOe+PpvBo
n6p3La2p6TfYUFJUZ0LMCAzC5141jBL4w98EQoflmtzXNQiGf4RPZ500amdfUcnycQC+mPbaKeEw
NGhdEbMteam1jBmzQHahk1ROC/mtEZcPuVGfkplJT9qK5OpbuGwTule4Fm0qeSGkJX7hCTcWkhCJ
QV5PMwZ2nqpvW49PA/xf+aOjS50C6xRXnzKN73EFRTb+YgDkbbqeOy/LdfEhPMzztknce/4pj6pD
UijUlvwWVJfIRc3GOYpj3Y375pER5p69iTrn0yi6ZhcqdZ5L+7Vz1d7DZ5Y+cgNm/JyZ8R/M8qvG
IXqpNvOouvVodzFgiBPvPLr4Nw72bTDbt9SePz3OjIS5GHkmp9/8wZ9Bmvd/947U4O1o2U89hnpJ
xxfR9ycVp9e6pIdbX7chi5c0H29WQKOuVVV3sWI8ZC+DMwywV84OekSy/AiKAaVUZxeo9K+O84YU
pVhR0mkk7D0DdXeGANC344fYkz/JVCPeNqBdmWIwZJCaq9Frj54z7EYnDB80AUyWtEn7NrupQQbC
rtEDDEFFbPrFiVyvUyjei9kqV2k7oXrv7AwbmZbGsneTY8HhDqq+h6ti3mPPw5dcH0iyrbmW7IHQ
z/cDgMlj7NivmYG2WZWO5ipxRbDtdQkhXB5JN9HzgcYb5ta/QCL6VccerFaudzYyd1WN7SWognJT
5WyDPszBDQzcD2NozBBO0mLfabs7Z8OmCb1Tr2hz6tonlCvefiFBT+ycxacpo4SYPs/PAYrXK2Yq
thu12Bh8rfOWYcKcy9jWewbX7hAucVeJN0+IwrjTSYyleWIyWgygCr2VCrhrZ8eBlrW14wW7uom5
0hq2tyk43SGtSVVM50VYb0Owidqhst2rGFGlaO9L42Tn9iWM6msti3eb9LgNfBqfvXQ1WN4RmGu9
5ONDl4eAyOUE41VeE+Ue9c+q7oEnyXRDcQnr6ez0VbS2R0YIa7MxTJBdbXGaIrj7qXPMOcZdhbaF
T6ZLxDqgstIQ5foFtUa8xgLqoQqfoR/hIZhbauRqeJn7GbgmPHgATvRtX8MwfvMHE+Gcri23Ttbu
RZD8pcZ611niKKv+MjP4ndkCFL2i7dJ3p6RXPKf46BC8GcDOBCj3TLQ5yMQe4IsYsNE6jG6QrHJn
Ppc+OkWe9RSH9jlA/C1hcMVWJojWuINaTyHzhLRV1guZRPDKzXjZYHdmUATjT03lyu2gdSp3OiZy
2U1g9AbHyqJYwTCgq0BvrieFKGmPpl5GmwowdK2qk2NRQqXNXrqIoQ/ipSku8DhlCW4QkC463SOI
8rV1FXWA4ZgWNbUo5F9Wolcnz/YeSbetmMElLgMenfZaU3C2TPbqMLbnWJd250R9yqRF35iGXsIq
F1lR1LQaBCLF0cruB52QtOLQxdN6ift3GIc1cqTo9MzwNYeiWwEynaLEOBhjcef52Q+OnaoqLbG6
MGMV5r6kzc2s54uwmDNe9dW/bozREeVJBWWmoQHxoly73dguXa1OIteiZXZWNah/eTk86K3ZTPkt
avz4U7OgdaFqosa6ztP2yWpSjA6sy97+Rj/rlIlsj4wfrZw+gSrpl95ExZRah9Knf0vGpouDt/6p
0nxpcf6OKp4XCpx9HT5LDGcqUNTo6VClZStvGnAZu8zPhjk9x0YGOI9GFCGf5cDGgW6qQ7MMda8C
jybmFJl6Z1Opnpq5RZhmqW1lNFDZiHgKw5GbJrbeNfCvSvogROIPa9sp/o6mU+z0d5eDFa8rx9d3
lidbm1sTKeT6EVpBHRT2Wqp4eGs6umadvkReopSHIfAull/DTwzcbufX0xVVml3cgmJFBF9Ayuiz
LY7aJ3kjt8r3ztq85ky717Wm38WlPoPS17oYO5gnJFWeKE5T3s3bLhXJLgJzEG53UijXbR1S/dVk
o+Qz94fFDbzzNCA7EsziW+cS4VRYWyFttavt4SV2ixcDpsRq7AwAw5EFqUcXvwNkkMzOehrj40Bm
6i5Ivkzjd6rCh7qGc9vlDLqLlspca5dSm+FVL3tnejTdi7c0X/7oea2rYZgPaZjDAVL+uE4Hi26w
1u4hmIjlr+gcBChBQ5VdvuhTPwbVA7kTyg9DeM/AjWgbOeqHyaQtwiH2GFDUN+JtimziPx3L+XY4
HUsH0v9oZmcvbXdhPxwHRvT0Q88C5hvdTTJJjtoIsvkLfNgBhb70pTFrohVwwK1d9EBSsosmcx0Z
iF0fwmCwUJTs3FYXIhE6ZgRUG98HCxoqBQ7J7PwjVXQwDp7urjPkjuEXEFFDawLV7O1NnpUvfReW
GxIsvRV2qcGHLKFK/3i2Y3yAQ5rdtnQRywyHkOYdzFdrhVArwOG6ViARs9DL4Q50SvCdbLt9hXEy
ueURkmYwJ+HKnXG8CEvBRmnT5ymJANxRfEtS567ohps1GNulax7o+XkxGKY4xc4qbIfXVjnQVp1t
4lXGykCIa80Aw39xBkSuy+EljXjvtfyBO44G+K6HgUQ9e6ZKixFYWbQrpzL/8gMEhIhe8zGEgko3
gJGnuprE7qx074kMMqQFoJ7ZHPpMOj9Wg5cmJKtL5CNU8gQlRt9Mkb4UGaCAqhheMoGFjDpLctVO
eZShKsaESPuYlu3ViJtNmjgnqlv3vkA3C1kmWhOTGvaRJe6d6G0c6zvP6CGkQ4zxnMMS1qesgytv
+GvB0a4FsAORfc0GpS578yKDc490IZfhEA43nXlSpp68Jc6VapP73nCdl0o6cLLTadcWDo24SHpG
XW3Sh79j1PaOH8tIXUY/65zCY1fV6xKZZLToQ8b1Fla8Rb/1uSupf8oIPr0E7ZAhVVKjmdF9GBnw
lDnJ1jeuoivIX4iSOvcoUf0snKfcybGiFA1bUv8CibBpfOIV7cKu5GdhVA+T9e4v6pvrqJmdxiFa
u6m693mUdPGU9xZjTzszR+bEWYeR2DaN2rQ+9PCWpD12vgPnoU6s9dw0D6WM9ow+7FjPys7JNzGN
g11cPIPMh9zElg9FM+/LiBy0eh/4Jm95kzOyV9x7i0BFJoPrgqqo3w0EQMyqcK1DNdpANYbeAXtm
hTBhASUrA8HBDJnGpVw33eNSZodA5x/ztY2IpAM0xnZj861vnh+Tdxdl5n0/EDYZC11qaK4ATfXk
nKX3GpnjIfOYM2ZU9B6UTHLyTLDy2f03t8SQNZJR2MR5rM/OMG1VHaw762XCUkmvu8zRjHFLdrE/
bA36WWPDQucGoV17OTOzetck/bqaZuZ89T5azMjAoi7oHPL0OA3dKWeUg75AGaXu1jTqLeXMh0j6
e4zz76PhCjvoTlontLWw1AUcXuOlwal76YMoxycmb/f11evcbU8oaOXGIY11t9S8UgDoyUh4BG6D
F4SR5W+ixmIHpMcxdGfSweDFHAzKG9lfBWePUYa3xmp3Com+VeE8zmIyQMCCv8w9geZDPGci6UaI
H3TNvZcYW8H9mvRg4W1XrYjXc4sanb11seg25Wi9T/pl3rMozZDRPEdpIUIcQHEAe/WWQr5t7Axp
2UNsKvJ3fw0KSMy/0NiSI/YKHdnMY7RmO+vbHnRi81mGBC1RCYSTuPtm6F4Iuj/JeujKW5gTc5dG
4rnKAnQNq694iIFctVhkt2ZPGtGwW0TBmaeokiGzDOJt1OhFoK03BdjapxAQs2pxU/QOUdjgsbZ5
su97cBzfuS+aqWIjyeYgMir4vXWjIvE5zWOxZUrle6/DtKDyzolBY90i6ISOb1Oe0OQdgI3js+z6
6CburczyjzoItjmCfp4znkpVb2XlPixjtW9UxXjnGbXX6MSAz2e78rdzl65zZomYPNGOkaJBbT4l
vbmPG3ksLE2LHPaeUtfcjB9zSdyZQ8RYdUMa7/LQYZNrUYqWTBSG4oSLkaBsErUlw7SoCc3M881y
OHPwNYLuuJjhuQwtpM5ocqOsx7alQZw8fj0l1bFo54sj3JLsd6FVeHwLk3DXsp28HHaSVtWxosA4
dOC/IWlsZybAOK08x3Sp9EwU3TeW/9bMCN30ZAPRYF57ynbbeGy/GWpQ76wqhGmZ342xTZ6d72Ua
wypVNYVS4Ei7hH6XDUu0CsDBFatEy9fG8bv3CcAM1e2vmflJnW9uUOh8i9vyJmNrXHtMca9drq9v
D5nvfSPs/OVyV5Tmt5nVniLF7Ez2hSGtLxSyPxkosR2TeGdydlZzaFxLj/mqLEJEtd3Njb2bl3cy
C1BkBIeKmDhp5DEVoXS9WDUzO+xbGPYIjlb0FrP06ZS/lIb1r/P8U6pl0VvfegA65lCJfSeyO0Ni
3rxifo9bO1sLHxHX0ilWdSF1V/pPF3wllkmLTjDbxxZGrFuNFzuML4vAKU59QsuE7NJug0hn+wCB
pAbbAoxiUnQsKmIxO5owaMUQvyjDonffC429PaGwYLlQXMm2IIxkG3sKn10J46Q35bmDiBC4Gixh
BV27hNA6+HRAMUznzcrzkVwYfeCPUC3eI7Bzduo9s4W6EN36trpzki7cF459ZzvL1xLP6CgnGzZJ
mruU9w/4oSXqAVZpkJb3pWG8o3oOb/J1GQxatb+pw+14tb6JJP9jU9AIrUcLK6P/ZZl8NI36PzkL
NxWEH/kfjqllaD0+tnVnEfVCZoZB1XxnwWMfgNfjKTLnkZfpN8ckNAa8OIxOodvbgu1iAtntKHNA
daUkgTrNnH/pDY07jaZcO2kDrSFHWvsevQzaso8DgoF8Hn5nVMWud/NDiTfhbeXUaqokkqJXk7qW
aOgErHGiXIKvqLQh3uM8Dq0Njnsszde4g0ZM8JZNO8wP/lqhlxmF4FnBi6EobDLUh+HC2uQ2QNz0
g/AUifFSCIiULZDToRbs3XGh/13NgLf1ySF5xPS0r61fgOnEo+DPI7HKCFNZZBT6wqM5cXl8Szmx
+WGfi0tLYc+nWsh0n6EVD+lU4aEoHS3OdubB8RGFDNZLmwF2xdlLINy/FTlBZJjHyS/2fdh8KGWe
ZtHdXHyDlVpPnVfdd7ZzBDh+9UuTzxfzp0WJcPI5LpRMLvpb/Ni8Lc1yrXN5i9zyJVDQA3BTFgn1
KpP2fTfwHCUBiNFm3xRs03XYGgCApqqOycIzioeFLomif2WclbmK2uSQVBDCLAN6BaqZvVEbq8Ca
niuRevSQTc2mdTI6HQ2CpbCaNnPK4oiRFiGevT7R3MBFCPnZLiV3K9L90iFJYAyUictRtxrkP4ZV
huemcRpqSuKnRFiNrjFORl6bz56DeLJVpPe0EWCyuvZxWlIirWmdJcYpEumHNWlfH6fPwVg8SMf/
ojq9IxVl/UwoQlpCyKihFXi3rCZXj2qJfLxDNUiq5E6bOAbUfaWyugxwR31yNGdR/4oMIQmRUWCG
tQzYv/RMj28WSIbNTiXi7DT2Rvt9/f40dVFJQ1d7XMSWOcKbYqRkkUIuSHrxgjLKrZubbeS5J9vs
DqAK23oJEKGnSdIv92UHmyaKILZO8yZtrUMXGT/a+gpgh9717wKqOMhm7ttlOvEMN+hLfi5jiVyP
hPrSUoWYwdPd+CIMf1tlWks3eC5jsUGy8xiXgGV+GyB4qT7CRt3qJjkPVGRJVkAtS/ux7cSD3jJo
lZ4YVYfUWX8ExtjoY5iKcN8EHiEhG3lKN3FsrF3itqKE5WRnr/89y6o62KmE7zYTwsK0js1LvHT7
Yqj/anMVQLJazGQ9k0SYxBLAds+hGpmD6ObZLhtpxXDkzSq8cJUY6l0s6ZefqI+ghozV+xTsx0uv
xIr9gRpDS2Jh77JiRKQthl8bWzvJxZJGFVTV2lvW+DdmmCNYMc2HakkpBjsl1rghMSF6WlJkJJwe
pWAfzqUnnL2fNR+52yBNVQt0IKZT0FovYW1uHRODHEFUm+2z0RCUmMZtLBnMwWN/7DN5CzjNvkQl
VdQ/cJ42oimvQZqe5qgH71YXwQGoCUz0QncwFp3FWDeSD3AU6CoLBddJUj6C4pUKZJGGrajqJ6It
WA6kGrN79rA/dg6r2DEuQy4fl9HYpoM45g2dqoP9NzbFo0nHCJ2s5R0F+CvUJShO8/ucy73R+Scj
dh5SEIckaTTmpyEBGqa98mLhpJuGA2oL1JagzdlzjIRSeC1wBp1r3ERv/DPs9qac4jmxnE/9KQoP
hlG4c5AxmFF9XcHh14oDWt9JJsj2DQfQ4EM2R2QI4QuMe+gE1LtXenfMFeXSJXhPCgQ1/PbWzBgb
7eaMpj8VszrCWoWkTh9fNdVbj2i8tqiSpP3zoLrXKKPh1QFIM42rXqBmDj1AsH7fJfXXXAfNasmG
2yTGa1RZnyLpybiW0yC81WgxAiNi4keYrA2QKCK0gzHRkzottGOGb4JAVVYhO7g9KCZkZHmFl0zH
ZJsX86NJwlsE6lRW6tHrumBtZe0tN0HCMbazQAvVpkLZd2gFwEf3g0NcGv+8eCSgCb5TCrVryzbZ
bfVy+n1YLvmD3tSB54LS2i82Azus0XvpS3CZmnEhbatVhKiC0vUQfg4MmYgIkep52qvO1BMvlr1+
1qVpvDhFMW6iqv3w4WY2KbzxKSW8hdWFQ/aMK/FBRmVCQfljakyMZZlJvzqXTCGkOYu9ZVrvI1kZ
qYYHI58sbqM9lscVdMu0wcsV5us030fW4zLXp5hIjqAt3vLBfCD6vDr7MQtYK+lRByt8bU45J6FF
YMXQKeyqVrA9wCu/MmoBRonYLjGp9H1L4k3KurABiQgidn49PDJwfJeK7BQtMdKAjAtV6J+ZP/oU
qeieS6UcAIMlhEXzjJOX5LuM/CiIElwj/WNCSJkmDlyH3AEOiPkvQ/+Eo9VnqGcWxdg7d9xoWYgV
bn5wsBCEQ346bUhCV8ZirfV50G83X/lvSv6T/yGE4j3clx+BqaHTWJED9+SDbe7v8PN8fo/h4SZ5
WVNX9/zgF3CgNZ7Z0KwrlKsIGhZZXSfkwJV65dpb4hhJ+qED3YBsCJzCeSS9P9T5z+DeS+9jWh74
nLD075ep3HABqrcYaVIeqZP95XF7YHz6Keq3Im8Hquphzjv4FgQ/kWttesYizNbRJ9F1yT/0paSD
v8kaBLrJ8HLnnBOKz8S0fAQXmLT91kEyIpz/JBAUeuslUyg4hvDRBms72OoIOrcmuCuR9e56OC3T
TlhfhXWvCtCD5S9pvN4UzXeVM6jDaZ/aFEdo/kwlPCWunwb99I17Z1fpW2/ynxZqMn+h43KTNvZK
8lA0OqHinHrjEy/gYQ5UUfnhE0KyIgNJlMLaN4bzQZqxZsLWOunRJSzphHhGKwAzhryE8Vk6EHQV
B4KKfLcXE1/LgpdAFYN6ZdHY1APGbHT/ucNbXr1SrVorFtIHCMrbYFv1N2JfXsgiTLg0Xw9weUZm
bhP2yEn5h1k8Yel1CIll/V3+ai27DyJSKkQMCJAwWmiqiL8l4DFhpykukHuPadZ+GpGtA1E+vGiZ
wVpDAHSf4C2s9R78vWXzutAIa0BAI+i0IIa0StNy+32QI4BkvVBEOMVBjUTxNZv9c9KOj8YEsZ7r
aFzvGWCEEuD4YQzfOWG+foQjakHd43+bkzXwFAfUt07S+CnDPbFwb9O9Gp5ZITdJ0MKJGIWUHnjl
5H7z39yh1VmfWXyVzh4kVM3GF5sO2etMH7L0FxKLwum1Kyhlk2mneNuIjLypvIOsxSXSfBR2qpzW
IX0kSjvb5J3tkrtglXJ5Y1dyfTpQcmmK80ZYtuQCra3O2hZF6LmgBg/70d3Yi71RrRYUZbgvP39X
kpPU+H9ZN6Zj1BFipIFzFiqC8kGTSW4Clsn1MnbHtje1vdNRvzaoIDP67dyFwrtE0XGur6yVHIK7
YiIFl9GmLJsbC52Y1ZkfrlkgC3llAX/3LGOSjKj9bvPoFgoKT6b4GkhzjWm+hMa49UV+0DdoO/bG
UOVt5DL10SXV4iIoK8J6IpB0lhKYhIzAjeS5is0XxI9d+bUIJEUf2MQTKmERssQuzPXIBv4gb9EW
gy0UVnuNHEHX5Hzo/+tmKL3qlb9NxFxsJHZFjWXr6LzUBpJ/0dEdn6ovRts8bUl/AU0okNOORuDN
r+FKfuBFUWX+zTcNYL2ejJar1meRT9e5Ek2OHt05+uV6u0e0KsrybUG8nFPpN/WRj9VHit94dEFO
vcSnMciCuBNf2z6/qiqnvaEjsA+WQFEmdJVjAj6O1Fup9QQ+/bRtA2CZnxfE2w0R0SxlExLH1Ucx
JvN9XpfPDNqlES+4iwiuYRL/NHH+kCL7tEdG/qJvsCkrdk/ZYR688Wr4WUf5COWpvI36/WRM7THx
ebjStWlhQnyBCPNhdKLbECNCCIiwqjr0tW0oBWEy7WzL4HVxkV6Wju6awufDbTP99udRz3WtacEc
NICIoH7kMDStzD66vr+nlLJBCEZ33tGvj8prNpk3ApFDPlR7VLn3hjvvsn7exjb9JH28XGdaskv4
WW3dbkQF8bgVVOrHc+cQIU4xsGZyYrgZPuyBnUJ16tRMxqsobLLQi8LezbDQ6mSCrwRFRlyaQu5b
aXz1DtA+I4b3XpFuFNuCVWcu96Hz8SuWOBk0FY5sRsdkEtoS7XTq2wEDuEkI6HeZaBB1qPYjWdLe
LX0INNJdmpweHgC+HFwCz+cBYY/mPxPaa83hjZ8mRX0P495j5GFYbBrVUKn3ENn9riwY/i7lQPfH
qqONIeKrJYe9Fbxaif6mZPkKqee6Q3jkt8LJthV0oT7z9z1H1iM5ItvegypvXfZjFWUXg+abrnHu
LB/afkumDA40x0wRYGNCftuWfGPPrB12pwTawA9WIKsw+zdFZJKfEUyKC5dfDHfJ7O/1OXGXN0Xo
SU6E6YEL8/sYvDS/BrQQES4QzXA0FiL8grmh6FfQSKZOQPfU4C/BnBJPj+ww+9bXsI6AABLigi6I
IAjSmd/qNA5SgDh6Wbquo7eJoIqb5b2yftCXK5GsdgL7opZit4QaQWa8SERHSP3gkCBU+U+CC8U2
n9gNHj0fadGQNgT72VB/ANzQJrDhwERknCk0MbgPUXkYIghlZQhAW2jHQ45/MCgkVMbJY2nqctpP
tImU+JCCkBw3iQYDDQcU4QkbRsxmNP+RKcreybfJo64L6pTRW8wQLSZdtViVgKLD9Ot62H56pfgW
l7WNemTJ5yu3px8mzzYcL2mNcy9iNe5VH0koxLGLyohA1FVZ8wNTx5p14rj5vgKjPaR2wnThJt9n
051bmZu8qR4hUG27+ToRaRay2QT5J6GGNYfrIYdtCwg6H4CJWseB/Tn8idr5J/GjLRuQe9bREoO1
T0olVyLZG0cU/gCgmUEJzxjHI5PMiMITqJb1HEDaZb8EsfzL/eg9a7nPzLxY+W6L3pY1OqukGdEs
Lq7687SrkZ1DtTA6EOpqj9+AlfvZtDUm5+Qs3sZFL8x0m70+VOw7PjUIcB5xjIaH/RjJ4Any5Unz
NrsSmalwG1T5xdbSmkG/JQ6RtONzlkf6zFq2XCUnyqN5Tg0luNSe+47vX+DlmVrhMP+ISQpclZ8k
R8AWw4kGEwK9cF3gj+C0BM/advSkS6Vjbub6hWXiA9QCvSFc9gz7WqcetQyKsknXXQqibRisp2Wm
L2+C/8/t2g7oLsuiVzY1NyUG2qFjS39mN6Ka5yAvzAQfve9Shog7kHLdQFutDrpOSd9L2oeXMnKf
ZbyE23Js3tlQrCaPzuSIkQsEOMrMSZ/x9hHgnhGdF7aqjjX7Oj4HAQwJkk9cEN1lEOxqx4CqL74m
wgXKNgfVvAwNEms8F+sdXz4Qx+u4weM6gQPtmRoMEYeDcA+My+Pg9Hf2zDQc09HGBz13D63siu91
EMcbf5JOB0ABcwzMHyW6fT83hyQ9UVa+LH16KThBPQ18Fo+E5BahePe17lt0QAcdG2qnEmCiIInu
Oma8QTj9sOnXzNrHgpTDck/S0hFB5+sgKSEJaIbhLS3Go11+u847f5roXNZ2VFsTbdGDrD/qVWRd
9FowPJD/RXiFoJowgdtmi2Gmw1ycKH3NKUe1DI4D7YGFWW5NuNVNN97zah51OCiEQZnHUgfPdQ9o
4jFbxmJWkmRmljNv6CD81bLgT78f7P1CGtoYmDgHghDk/KYLlvOkEyi7CBFZ9I9u/aavLJnOHMoe
YbZfJU7jbpjxZjJi0CdwQaj7rutrVqu7NPUhigyfhU8+1LYjDWieeLfL4I8iSi8YXZT/j6TzWm5U
2cLwE1FFaKC5tXKyJOfxDWWPx+QcGnj68/U+N9u1PRaSoHv1Cn8wjzGhx2vVNyPKxO5PQ53WqyJA
d4b+CNA3YGtlr7OqmHFB1YVn0fc7Vp2SFKAMVYWACcpdi9mGAZPLCZpkYDlHbIs3S7w8BmqmnQsK
2jR3dPPvMD3XvDxuvJ3+Lj3oAyFfMugkggG6SWDw+3e8zwRoqRZYelMd5gackSNpAmWFfJ/H5qUb
5D1t0rXDm8tw2crF3xE3wUGFGDU3xcVLHGhkfx0bPnKHJpD5bJCO01TfqQaCXQ2WkYGgYMCns5gI
h6QoHc74cD3osAI3YNXTmjUhW4dTxpHi3aIxo7X8bIENTbq/cgG5yZyMSmggNWNmcXD9bKtvBGle
aseP2fhYe3JaUa4CqbJuVMgmI1UvEtEGot/aj9qdbD/19mYXTa210nHJZvFxwkYZAgLuYx9jU5D5
v1U9frYU0FmZgoZaplPJ1gyofBhIsijzuX0S9JCi/rkBPj9O/4B8gI4fMdZgNNd+6jKEv3NIrAlp
RFYSE6quZMFdsO52OuqZ0j6mGuEYh88kFYIMVRcsIG+oO7zpTzYcvdIDVBuCmMzwYsT1EqTJswgB
TFC66INqoYHb8qKMdkFeviVUOYqIVbdgJwzT5MF4dwEjRkdwofzfrvW2bdP+sCNhEupyLw6DjRkH
lyEBg9+aZ46UfOp2iskj/2rZ0Toucb2In3EXXelWhArHfVmlC9lyudGPd8bYQFf/RTxeKGx89mE5
H8YOxWA1FTtHA+x4aDo9CKo3KiE08+29WpKdxQAm8f+fB9YwTIEcgacsB/+vwUBVVwOja79ynO4X
UkQORr1LSc2tOX3xjH/K+gly8Z44Tz4jZiKUni/NPAedaetNHZk9PC6iOCZv0KVIOWxoY3le0K/G
RKN5Mo2dy7iUeNA6xtHrycefHN+9GnkAS6MFqVOBxs4OZfW71MbKt6MdXVxm+6w/qni+rSG6k5/h
xopFCKUGD6AG08OPgLkPQoCKUB8i3GkVf/UR48Zq4zgf5IokbQaSyWOJdixfWle/xtj/4VvopCou
PhiTbio/Wnfetw7+8CUH9IS9WrcK0eviS3N68LS8ydqT4MCpYszePnVEZkOgF1YMGzZPYVASshDx
tnowOdv0hojkhxVkq8JI4be6Lx65XAgRwqXMZ5/xbXYg8TY8VXaJbYIpBGEPZffamdN1Xs6wGJ4D
+jM6DLGdrM591IcuHZnAiLZRZ9P9X3YDAnZe9B4aAhPjZBfR1JnopGYM+fUGZAWQqOklrPs62LQY
5rzVZzQes5cOLpHCDBD/BHJF0lwCvTF5O72Km8KPNqL+lxjGnxEpnDy3f0bLeXWW8tjby3PjFK8N
RTy3gisvYN+KvgZMRIcY0DuTwAE1ECN6XrRmRkhnNsk0wQ12ko0zJvPhYnzqI295sBVuFPT6Cmf5
kyyfwGo3A9cfrPFxSF4cvdXH5QtMaf2gCLYO3StZoFsTEd2S1kRxksmiMx9SiCI62Q5d+wFh0xeV
qndzcv+F4C4JYM98Sr/46qvhOYoS5Aeq9l0nvIubXHVCMmfDi179Krd2AD+fASN0GyOYNiwKncKO
NfJAA64DCOXr5Mqs7BcdhofoyimP2OUqb+A4cHzSNXAN8agUHSbOw45TvcQBIOCm6rTKdu2bX1V3
WpID5qPMxugyt2pgtFj3BOn635jgk7jcqqQ8hPh5So4ef/hYhuoTlBBK/djv+NCsuhEp7Ao4uAyc
owxK+kvgfyJmdEu5qqSAMQIdRNkT8aTwTuacPJIXFLulN4HnTYemGI5mpVWy3O9AQKWNx4NPN4F0
BLgX5XWFwMN6Ac/dsz2bsjrHEdijJmJbJ8vdDNQ7mQKuZXgdO7M/bGRZUAcUxDhMZh90QqWjcx+n
09pHs/tYcXwxo69zjFoZuG0si03WJozfIG+Q3wDMp9E4M/HhZrgJdbRVWI+2uXwYZsIbz+DPFc1o
1arPNkONRbkMWtO+WenyVGTgnvqOxZAEUK4ooREpD7fMQ1CZxochaMddmNC7CZWJDnehafZwXGXW
kMN588ascqrNNgIF1xe/asaEnJzFnqBkqGlrLYO1juviJST7t9LpW3n1qy6karyFxgD4vhMOkErp
0JMqqh3jDJSlEGZwgcE1qTjZ9fJa+TYYcDDbOVIhEYbiWDNWa/Bk8cVIlulBZ/l6/tCO7l6nj6oX
QF3Hu++Co5gEh5/oPq1y+sYc8W9lV7eoDddJxU3MMsQ0xghsu3PMwpE2qIu0Yz5QGQro5rom7Ojw
M1VCu8GpwGLNc3JUTapFmnNELQimfRtgcueyjabG+NMY6rltW1oBQUke6naPmEkjZGss4U60kv0N
SAVNdchO8j8yDxRq5reIEmWbCji0csrqYU5AhMV5e/ODadv79dOQBfKhnZbh5BjJuukmJBvK50WY
KUi9OLiFjdbkWCD+llYnVnOBZILRN68d41qadPYmceKLGaUnltjFadHdWuLznIy/rTl/Bsl80ssV
PM52UCGgr5gDRCUSCtIUXK0p/I1DKISR7fsPuXDW3jQC0cHSnlkY+ho4hZtgqfsUh5UhRWEb4NzW
TarlAQVWhkCeDYhiLv+0o8cEb5Yb9BjAJS3mZ+OR4Stj+XLMHCCFAFKUK1euPckIuynjqy/DrzrH
J900nlwOEpucpgowR6j94DIXHLc+7vPBjF+xDy4RruBOcTCMIZfrpYD0yiy6NJ0TJjpryVY0TXUe
EthDEb1gSyzBxjKYp0eyqveVC9AiJvNhEv+hw4+/tM8VTZLIGHmuNqKXADUfchdYV2VxS71rhFQ1
UHc02RQ7zVM9joJArSLvprsLsm0PdpedrdQ4e5yGek9llQ9oiRo2kumra85Xt0CZxYmm5JRVXncC
pu3fELJGLY3Kdknt6B54LhR2EOSRmqFFNx14glRjN3OdiIEppGHHoBSQ7Ii6gDvMFr1IQGltNK7q
kW7SyIRsWLDlXGT4RGVwhtyyXpYB03XrKdLoxV5u6ct8mD4edHXyEs3JuyPy34pI+5DXXf2zGGWA
Nrt/m0JhbWqfr6zvSpkQ6kignCPY0TNMbiBA+ToQTL1ILMAcvQh9oubpR6DYM3hUo4XWvxhjlwGY
7hj8EoON3kPGpPthGHe00uU7M9TbhFrAfo5MpLIyJAOqCjQKmLA8ao6+NszwGHb11H9dOmjkSr42
FUm6Vvs3eSCcz4uoTznL2MAUsKr792Dy3nKPgttLGLPHeb5hmnXvSjCcMkNgvvffUgf9cX1Di6xh
VxvHMgwxVcitszkM7/h3eY/mXIKZt6D7G/XHZIyfbuq+h7J5ChXeN0H1FZDWCJKodizZeCb6c6q1
Hptu/I2FLeH6jOV/UTfNxg8OnJmcjdDruSG+Fe1Ub126lSs/mP8aWZfvdPNHAjq2MJx0ZA0hoN12
Hk4whdPt46A+e3LBfr3ZOZQoVamuEFB2CAld58A8D3QWJoskUc9+cveACdSfiVZBkEZH2AVnUCrr
luGjmYPJqB2bI6enrVyYJ89G2EkOlyqwj36Pt1xf/3F9rIKkrY46WpTSxUwMyHdDk96XYP2H5tVA
HuFh4BLB0n936eKvCkwu0DQoHpiqYDenSGjUgEYs3D7dVQe8UgB2XKJk00n54mH4vCmRcQDXN6HH
VsFhEsTBBI/rxhqpyFEn6opAzyRAQaK7bgIVdnt6PQnuQEvSorg4Z+iS6tFKMKL6a0IEky3HUZSk
73mG98BCmmRSRT4sDadm20FlaZ2NPRgrC0weQ6JnT8LzgppKz+M+IbWVR+E+ispbmTn+Y0in+dub
0pMS1n1UsoXiXY4HEKrxygZlhPH1R0oqnDXpyzzO6R5eoX3Cs7o75j6EpW7yrzpXmE1oSPkInn52
ZnDjY/3SpUwlZAmArnaq0+yYJ6OPjgPw/NOQThfOzW3PMCmaFuYQ4QmmM/PGfJN3xUYsJZFo3M65
1cM5oENJLZqL8AzmkyQ7X9kmGxKoMy1mNHQjZZ+tqWU0YFt/FGxhtP0BIJB4RmfHnZ9L+IoPXoym
YxPEya7vXF1st6G6NqMAl2LDLCgVhNQm1iOoKZP3QTfClml6tAvS1ykeu/fO6dpdPMhft8r/lIVD
q0CinYD8YfwqrQ7kjGUChRnYmGsXjg3gZsjFv3MdYRY+jNNudrzq4o2iewX+TBufg3fup5YrBNEW
mEmKIaa5/DPAsOxiPyoekzlMrq0lW7JMMVn9xs/n5TFMoDTAWyM8S8hSpb2geFYb89pq1LwfQ4kg
fI8xQ2CnL5OfpKu5F2Dl4whpttCJNoOKh32dS/9U8ESPPg0xkExZfQ8q+FKiBjYuiuQncVL7L9G2
2nop/Pyp7dB9bxzj5kSlvTX6Uq4jrMzBq+b5MSofk0a0Dwlw8XU8Mqe2IPO49kCTL4KZXUJ0WlVT
BDY/QORQAGrIY+aqVebgsda4D2NjPw+Bqohd8ytmjq8KJh7AB+uzyNiFvmwOqksPjDe8B68qP4aq
fyfd3fsIfzB877aAoz5KN0V7AQwQDuPCOxkBq6eAaHsExPKUioDMNl3XATY+Lal02NanePTuPt3v
Ka43APte+gTohgXlE5mrfZs3gCvo8Xt0w8zsuR789X9lYQz9Wwce3bs0xhQ7HjZyPnf3olxQ4qwN
3S7qXybX+WQVn1yINIhuSdt+ae12+FZqOlQTxh9t7KybIa1KZrHTToJfMjsDaccaaHvnZy+Bw4De
0r2BLH2svFEhGowvSuU/os6HLqKflv3eL8S2m/KTVRhjsDJaOC8jsqQDhw766d3R84cYWmNA+Q11
2WqqdRD6Z583mwkQg28OwFURzCYJSKIOOCKsmC0oYOPmBguB2BMg6oDj7vxgyMqNKgC5WSkFk59a
oGfjLNyqOoqZtipUgIou+sfCg+AwyuVY2JV/sQo402ZIV3CKRQrbuS56/28R+wwL6jQ30cCq6wzK
jZ+4FyWnGLQVpl+emcZAt9qZvZppiIejXOOUdWPCzZ+CkNXYm/spQY11GYnTg9yKtAMLD/9NUllb
EuGZNt2MfgIyPv8WRCkZkwKmSIVlLkTxdoJqiHp4x9iFhAEwP9fQ/zPWkJYn5a7LgKnygMhVOsYc
Le16ZjT2l9aBYipvFIrGx7TrK21lbpyzKf9MwZY7aGLEVXL3TefuIkYQqvaUNEZ3dYwm2cfQoqvF
2Ewu9sAB7Eonpcqyi+KxnC3zQfs+RFl0HAPzpOr+jw+xuafrTFJD27moQkT1G28tHLDapl/dZeaT
IvTU7X6RvGWw4AIO3UYGlyZM/y2ifQ5NAbyNXMJ0vQeVN/C/mzTeL338PUbWiyIMobvmYgLmdYeC
7qpAfs/wEd+HwuaMLvDDotsNZn9DveCq+uAtqcOnqMJIRi27EVmjeWzf537xyfKbgFZz8Qj/6COd
YJDUY79K8hmYL0SjMP3plbPiS6xzdFOMpnwzEZcBCAuUNnBwRI6A+Kgk/FIqulkGgM0K7k2q2r9N
714Hd3qUokCgp7i4jnin4ULAKazxmNr5qyNRvRymrwptszrVWsDZs0enzqQTGRu7sC+QfuFNuRvk
4Ls8tDb6ZzFic1XO5qtnA5GSOJLNTnABUorvo6NIKu0sZB5IZdubI7xr9BgX8WA2kMv6qHwQcfVc
RGKHPswmHupdoKy/nZOWOw937hMU272xEJuqBP6tJ/dGFsLXzg5CpQ6SnDPIlTygTVIwWWawibkp
MyWe65TAjsGFM0OmGs23h4riEeWplGHFJJfVQklou8M6ZrUtybIa23rf2t0aSDk4M8QxO5PMfnwI
OyQwOKKsLv3KUwxygj58kHBqI4+idnDvLeVyoqINIPadjQ9FIuyD8LMnq5k3sflroU1Q5qB+5glS
FqUITxs5Zvx65o5GOhR737y1i8ed5cNY6swg86ko848ip4ya4QWhT9hHcInQwZrTZlMkGIEFzCja
/GLY03fuglfOnRHGS76QmUzLJq8AIirD3EzNAlfa3dJFf7Hxiq4A0THapw3TPsqGwwXgs/aFXBHx
tmEqGKCJ4XM0rEc1JU9tNB9oBp3ysdt7xUxqEI4wtENmuPqiRUB7UO/GtDqlZmZBO0s+5pJR1BSF
DzZDJxmlMBNymhWN9eyaKZraDRWpYV4Y/b7USf1RyxjwhzxGrG+3Q3I5dndUD1v9BERp3VrTBcIv
LsK0nxxOtmzJ/sTxsl8meW1RATbktB8Cb5Pn6QHrRxwyEQew6dFV1t8FH0cQnjPDr8zh8E5aCOfI
J+QJTal5uskOHyV/7FZgXbf5yBIZ+2WrxvhRhPGPckJSQQY7a9OZ/uRtuvYThRiKeYojb51Eas+M
BG2XSr3Rtj9N5lJslgVR4xZBwxXhh2Zg0WxGmo53DzuQQ+waZ8eC4D24j+GS35ZqOGN0hqZSR2KV
jPlO2DbKKIK2RoNbeu0yyyvXPeBzs1Z7QQiekwqdESvBX6QDn9sNkKBhcV7dDj0fKyAueKXzasQc
Habo881gQjrvh/xLzNPdctz3SLpr04xeG9//O7vmLkBO70jv4ymqnSejzOQ2Sg6zq1V5Dg6VIvKB
BhDwkmQofC8lUxtEerWrgElRY725qbO2AQsDi9yJBA/XZN64rbPOnOVfN8fLyhVXHOWtVdXUKzsV
h6kaDlkcHIoBGTPb/YqCJ7eLkXIx83vbC8ZhoJPLP+go/FS9ceJTLCPW5o2H9g/Ll/8vgI5PFvoy
jJGWaVgblkJkGDvP2tzbE1hlirkspX8TZ7iJ/PcJ9SaTEYRjqV7q6iZJzZumXbmF2BhoVztuia3x
T5RSTqN48Z9y21xwstm33ijgto4FIgHDhqyJRFWi2CI74CZR/bv4GJEben82W9swTs3UH0RmP2co
8c3ybe4xXE/f+5TWuF3+1It1qsDmIJzS5Pjt2DvTAPE3zuWa75VUiumCB0K2PUnU0CN0X2mKWik8
1WFsN3yXwU1xf0g77YS6i3D6RYBtW8wCRDyKqlgDBpZa2f2/gVVc1+WmKSjuXebR2eygAmfGENSg
2+qbmTiAmdIGqZ72nR9mSm0U9rs8S+G9F4+Wouenwp4lHzWrKKWjmyQzTHzNXWXroUvX6qsxxV1a
D9heBRMEvXA3xh7ewcbkpzS+25BBnApR7TedA5pDFeE06Q6JF+1kWvdrJ26ai+hh9yXLv2TpTxEC
n/op94vzXPX+U1w04hSn8yVlrOZXYboqWEYyqV7dlr5eXza3LJd0bKaUQVKW0rp2a4Gp4vicVM63
AIdYdh6G7gXeiLWa/LvAaJmhMSAGuxEIuy1rFJjWI7qDdtPtmMyulYh+OgMkqAPyhTxxrOkTN5jc
hQuEdn8tUnmOrJRj0pqxdB6LYJ2gCuAyzBdjQBOpN4Ho50dZWk9GHTPRZETY9N29ntx1q+LXPGnf
olT8NMZIFmrZ2JOAlTan8Na55nUMg5znLc7jqDu6w9ciARrQiYAgB3XB5wimQJgKl8HHOFHvyktK
5z4O/UMfgpfqXGPfR/CUjYrmhXjOfR+evENaIIJxepgUJEVXVOwmFL0Sh/aEZ0D0CwRkPedVNvVj
U5RrjuuCe11tvIIXFYANKQzJyTwDylQDH871SYBSI4Fi3zubNga+O+IhtoCcrAfKiZyBV2KIs52V
dxsX3qY1gafjkW0I1E9kvpk7JP6KMtu6SIj2+FnD/betd9rK8UuUtdVbGDS/g9G/VFYOeNLjY6SE
jM5zL3HUyS2qhZe2Gy2mS4ojuS+PCvVgECwfcHVOMlr+AHZDHzhRPxQch2qZ73kXqZU5pO8iXf5V
Pvc5iOWtHSqtSm+lL1mRmGBtrab7YwgZviEL8uJO+OzW+bNj5DdpJwDD2l2GIM05pfaya3dTmQyA
Y7kD0nP1hoUaZOkQimeYFyAUwqDHX4Z763cDIN+O9tPksR3qbgFIKHcDsCrG4FCY3KX/TYCwNMin
oEaUixjSeIfnRBVsurT5DdvB2bnkEHmI8KfRGmuncVcZWQkPe5ebPuQOJeGkLOJUZOnRdKN7T5G+
CO+v7Iu1EwLoNJHbVeE68sHOyWliptDmWxAf0KAZracN93lOnQ2E1VeLyg1F5xlzFnstrPY0BsU9
c4qtCwJdZ30unM1UZrsgMy8aV+ME0+q/w9MBkzTG75aBqI8DO3ZZUKpS6bVcmnfbBtI2Oz35WYiE
PGZWc87yYPrGPBlY7Hs5dEc3Dm8ChZ4uqBCVzvrfRg57OXW3ygUXLelZrDhfG1Zlvo+l/UebfVD8
ceApcp4mPQDYaPxn2r1E5ZVWS4qbO6bnjU09OWVrDfVgLG3/AHoh8rnumb8ujG9pvS3odhHpbK/a
xLbW8kKfJIuIsozBRnfDOX3lFfr6UlHRZJhM/RQz1L7iUBQA0JDCiD2H6gvh//mgZrk2ORxM7zzx
G6CFM/ElXvxNYhmIsSCe9tiYj/ru9a7PTfquXQzDMTh1/rtqk911MAQFoLqL/ie+ROTe+G8xHPS2
kZZWXv7VHyI7iUYjVbqKMcWoffj4TFxKWfcCclsJ4OPH9uQprL6tAu1MBKqdd36d2Wg8uqiZumdP
ResJ5priCWJ+MrjQautrwt3NZI3PJx5FzKm5LB+AcRN1L5pjzaHyXp3wB1MtqrtnsF78ihtrcFBl
AuO2+eAxqOHAyeJfpPR5FHqISX9BOz5MG3f44IOHUbbpjQ8vfEy86thPGJeU22pCgSfb9jYIx55G
LvLhWCHTw0g1/k3vO/7o/+825yBZuds1v9SPpRcXRN6a5fLfu1xGhbmoqt/0IJfPD1QG2PKuIuvQ
jQA+EscDE159y/Sj45NyWX0m8AMhq4ecfy678dXNaDZW/4fs8cWmHOl6v/mHedxNH9jBOH/3MsTy
d8Jq95UX6xfyQ9sf6vWjl2SWrIrwWgULA64fg45QD/xjRJ18AtfPU6B5dGrKACq3edTLkYyjIbHW
+9pzI6aV2ziBXAuiZ9YPgqsLeFssDr6q6ki+7CMX1rLOKZ08nSMlDfUdCVAa0VpE0pqXxPxv4//f
U1Jfp/zQd0C/yBhBw0z/Rg5tdyG/REI8xuMo5Tosujpojnpj8F4L1Rnvr6OQ/uEmd1DINVp9BZUH
K94Sd8VAkzXSRJI1DJE92wr+Oq2IAeQ0+t4YMy0D0Cb8emCuEi8auPkz5jNgrWFlhTd9D/nIUcrm
CqW+IfxGq83q78iD5v8ASOi1oK3ZDXHz5WcxIO7cIy/jhFq0KyAbzLblcNDchZxzjoSMW8azhpnM
KVX8dz3FadDO7YqM99Eh+PCSgq2RYf4Rklvx5LhPYvjI07fRcAD00zi1MBcJXFpsydoP6Jnr8RMh
Xi+FjI+ftiltEPdYu+qFFxeDe+IHjON7FZvwTTEL4aMPOpzAwdQbgs/SYXTYh19VYT91xsf/H3CM
DV0dk3Lz8oivpPFTennw8kF8mPZ8aueRUdHbZGXYpBPP67qH7sTDYEG1MwyxFgOTugWmBNQjil/8
UiLl3SrkF9mGsw4UzKQcNNSsixqA8/P1HU5rL/hqktsY3jPJ9Ga2/5qCdMcyq1tPdIjU0wQYqc6d
9xTqqlkBYPeM+TDXA54iPN4RVFaJ+iWagQXCnSvHOicBKpL2yEB3VH/60AKpRLCwf/RTbsYfGBjf
EmHCwo5JcpV/texBPmQ90O/cq8C+wNyn826jx1xSTLdTxUg//tdU1TMdLvqfxXxtaiaqZfOqOsbh
U2xXu6bK3+vJ+exJALt4uPpeehpxwmJ4gOxO3R7c2V4VdYHPYXSYZXvQ33C2Zgg5gfXRNPSgPXs8
2aQcngGIsyjbW+Yhb5EgIqSH4ZnsLmgqrKVSu6rwX/W2G5zwYosM0d4aXdho2k+peUiU+DuE7mdP
v1PP69fp2Jy1MnhPzEhiU626Wr1FRfRkTuln0+YHCeONxDLB1yzPdUx1V2bp0N2YQJ1njjrFgfWY
mPaRZPs5sL2XbDGu+nFbNCIG2eI3YoRHutEHXcGU4XjVSW4djmvavGsd0aLUPPaNRMOoOzGMeB6M
9EnUiELwd4gdPaF0donCZt+p+uDH6Uuk+U+FjdKg7cZ3reiymOrVq82XTjHXykt1QcLhqJNiGRLt
yuKt9pIrtXbPKLrbF0H0XoLvBx7jdatkiJ9oXNrgxyjQpNN+9yL+ETG9Mip6mrhsoB6jjkpesmB+
bSIU+IvxJaQvZeXo0TES/VKTRT7Lh+mr8Wx0YqMYt5RRg+ePc3WF8W7Zy3ea5EAqIAS4HHRonAVa
g+4KMwe1n5anZj/NdXaLCZK9TC45kzAkjqDkN+aX5S6/gds8Kk+CO1Tdfeb4yzqxt9kj85x9IBa3
cpFhC9ro7Pr1RvrtcfGXlUQSryopSWfnUnbiTUfXcALwVNOFaUcIEVlCC5jp0XFI1XNci0OLkBEc
JyDVifh2LHX0ovkMFOafNeRvZmgB2cemeWjwpRPnqKEcmmKamPFiXm16P2ZZngevPnqYcMDvFvs6
YuebIRKPpHlJfwCI9VHG5j0sTZTCWiQupiNlBjmes8vr7D1c6r9DPVzDzoA6rYiidgMOCFXgEeww
d6kXKDu6tP6k0sCFJ4WNBEr/pybH/zKtN/qemA3W6kt+cZXzrmxs3xpjX03hMRjJxDjLx2h5X4xg
5wThPRfN1Uj7UzfjI4asVdGTEuYt2ifWTobjaeJ8bmcDTz5u4uIEsEGCiGomDhkzxLuFtxL18BEk
DczfZME+PaJjOGz0c8DPiubDiri4nvwJM+sO4VZ+mo0DEEG7vy17z+vQb8kiOlPsKH2LLNf4Yq4z
YEEIsNftk896UYepHt57M0DK1C+/GIKdZ3M+6JSzLqyjB4oqYWtimrFDxm4jyI7x0qBW9ZeNKt1D
H9D27sA4RGP9jgz/iyXibeJW38FsbHVu0Mb5tvLoJY7cFmG9z0SLKGA6oQOpmVTQzbKLJiyqYT55
CHOi6mesGS8fZda9FGJ6lq771Ar7rZ6CI3wu9M6wrKwbjOCM6tIJgf0VtybxRmr3IdtPBnxJ0xfH
KfJXdeXgN7U44GZZ1kHTH5CpRVrJKF9dNFCmND54ZnbzVfIKRGpPiP5lhgrrB805f6GkL5NtPJYn
+gG7IO6MByee+VfKeM+ddmYWX4EJIy+gz3yoO2vDdlCzKrxD5PCYiHtIs6BzAo70N8pQCMhaHOVp
ojtq2OoF5VvJUdtzF518zD2B0gOTGu5gyPvB52HnuQiMhPBQg5DIkQIpFfVZDe01GMQv0OqdGPOL
kNPJifptEPD463hT0/DVT69q6adNQXT3KoYUrqsFcXDA4Ub3cUA1Gk27TMun54b5LZhBIrVnnLzJ
wZG+th/NINk1IiGcxyC1bcCRbauOVG8fOm3RKWnGUbtyh+5PtyxXJClB79ftXdbBNm/La4ceu+MP
OzmY+3aa8J7Ok0kvmsfUFzAY2Yxu2W+8DBhNiAKgIvggd3to6CSnbnFMm+65kssWmpf/IN38DYmE
PQyKb2mGcM1aCxW0wYTEzidJ/Zg2eVl8lIb/PcX042vHIqw0nwhYHWxLHi2VblIbLD7pNvnYxnN8
9KIShOc0UHCmNpin9KsCMsbnuPomel8WfV8OzrA19cxt2wc4epA3JhXzvThD50OfHlY1MfSuAeZM
aAlZ1iFAhQwyOQDYFCV1XgsMHSSo2X/3afJpsC26KdyFY7G1ZP8DuO7g1LTPSZzhfwP/j1+FHGGq
YMEWhx8qRKvRh1qeA8vw/eFfSfbTiBHdQtV/w+KmvsRhSB8EvrAZnaY7/Zdtlb+FHAVlzdIH9HAL
BwyBHbBjTUuHg/ILepMIv2izgGcyXzKU4PWK0cFl4VzVHnixQLuDniMNrB1wm1vX9ptl7J9qm+jR
ZtlxiBAIScFxF9F1VPEZXNDjrCigsvoh4NSQElSvQBErozFmJXjjROFn2U4Yj6eHPsv2OkYbYjiV
xrCNaAjEZPb1QFpd9OmbdNN7bRc33+i+GuloVVHkipx1ZakvP+p/rdFBM979HmOs8WBpxrJfpwWZ
b9AV6Mss/j7N8h1+Vti8j//KLDyNkhCkJZkIBUChMAELN4ZvfufBsk0GGJsJ1qEVpMS07DYLEbBr
jKNB9zou/D9jEH8AKsTbtsQme35qeYiRELfZtzxy1OQZPbVDHdYfzCJfeaqbSc2bqauPCwEftt+y
njHKoml4j2c4t9NIxloH7/4iE0aXZAQJqaiaECBNjAsZwJYxRQCLd9xI1pBhoUJQ+ocOPcyaAseb
04NPNJsWVluyWH9rD+A+2TpE1PZ78RFG9NpdE8UHLCu3Ku2PvgaPNW71JHSgMGiFsSmQ2XzWK5Ll
sm1r+oKmf+2N+uBl87nSnLYMjSzkkFsuFHDuD0ocwqrHicWkz4GZy0MZKFrMxV4fEv89obT+s0wg
srxk2UVpQ1U+0lurLdLqgqecktHUeXKQifdlDMje5f3/aDqvrUaWZA0/Ua1V3twiLyGEaOH6phY0
UN5n2aefL9jn3EzP7gapKk1kZMRvvrEPoNC1IItlvNR9r92FfQHyjQpet2woyf8rNaNC2m7AmBoB
RqsLuRU63lMZy30Uxm86I5VhxN0LWsQn3S9ADBpYqZTGH6OZTkvq41S2YI2EoLw/jS+uTVXaN7AC
b72IknYHQoleVOw1/3LNeTTxrmBwXv0UCah6zFAUQbMi9+3tbOrbXmpKhVuxXelFyMhqFhe2rNTe
gNkc3bD844itjwZjMRyzEyaw+4Aooulk+O5c4GCol5QRQPdPzitskid9zH9Mc/jSLA3LbfVppyKh
UcgSxSCAX28G42Rb9t9syjYdCmOtg8BxKsZC7Mia+wEGT02E2rr3TbXmparTk+5pu6RSq74jpR67
4kl2yTL6T0uX/yTB9BKO3Y1bKsC++Vo25lGfUUikvuZSwLJC5yIPKbvKgGVqUf7tynpLwZriFAkz
NwLg92uDQOFHPJ+e/tOb4GPA5pPkARtuex3ZzmbkQjmTkUjGzPHB4m1hY40QetnqAQ6yM84KrETb
L+u7vCgfqhBnxcV4mtsGUxeXMjaM+azcz3pGzS28lFSnZAfMZn50tR4VXpfTJX5qPHvjAQF2SlDL
mgX+rYUknZ66Lnsd9IlOUnf7jdy4QUpQmPKeI7+4BHb2PjYzuHg0B0OK7Log3T3VwuLk/phDATei
By7/XAnzncmmtOLkKaWR2yMN7pHdVNw1/Kb8UwMkRGly5xjTQXPr82QMl4z1iQSDtyuacS1Xsywv
v4rIXRElKKt3J3n/bETwhtuOyd28sZyzCiy2cbT3OoU3yRLjEonbauHfT8vwXtjW+2Cj4AHBOkyG
8+A1X3UKrzrXuze9RbnICvpyb5vai00WG3bNhZbIF7DEZ26Zuy6icYYy+gMNk2UdB/GGRXRDi+8L
+aSbzEyMonDppc9NTw2FOEFwhuM472yvfmk5EvS+ee0wE4NdDfmWNIfq2XXWxi/kns8k1dsgM04N
y6NKrPPQ6biOuK+VxetoJNNVDtMcSXV/PJZddwqn+OyygjMz3eu9vZvj8WFEUzfKYMu1YEEZHiTO
aA8Dg45N7Qul+YqUXV2gTu+CttnZ1bh1xuUUW+UBHPG16I23duLEa0g2PeWgHVRMp5w2HYBrAEGs
VVQZNiqCmhdq94ZX7jIj2wTBfM8l8lCW7VG+GG2WzcBoiEZ0jR9oSlVJybo17HsbED4MPlK6SD/I
+qsQZZOrstwq5Y3kxJxC/yExEucuymsM2Zyb6sxtvvhbjuZzT4yfLONsTejduVCqcy0WYq7zL8NJ
LUVgR9ZAinAvuHTvYkV5i71l+LHM3s8yxoeShm8SuT+DMDjqAE8lPFJIe25yG1oy67GO0XgaTGSl
kvBM4bKnbiTn+WzPa7E4HRQa5PmY/AxjUm0kotbatAnM9gtS5U1q4HIOx2xalFfuGu3PDNivkAIb
5+TgslDdWu5cnAImpP9aTbsuFEW3CD52QiOeHoCCbz8fxGxkIAs3gd53FucRziRqwYfBpMz76VBP
isvxWiXaa+pNFwknSxejPO7tbRXC++7u1QJDj3Uhd3rZNv4oXMd2a3A6KAf8VfFtIflNlXvhIfGZ
2ztZ9VWTpfkmUN4GMD4lbSm3zgQsmVDXqo5ZnuGO0b9nCJ7WyjjPtroCf8drEA4q1WIGcKcV+t9c
Xy7QFrkqtVBMYbXP1EnL+PfeVTfwZEyN63C2oYu5aruAZD3d0qmBHG8gxeghe3v7veV48O14Er1O
QXLh3IxLTLFkd2b00gNwkbAqkChKxPDHHhMhbkjMGSiDaffNgI64UBfMg3xdTYHOVC/ylIvHJYrl
IqdAFicPxZTu3HFERfeKqZefKcxtmrWNylaVLauJs6thrvtRf5ZirWzrqQJLSQeNpOeIAhcxhToN
UlDYJCIYTXU0n6j7xys90c9UCqexvrMy9hEx26LAUvXfhf/lwl9BpRo0cHpXT8YqCr+1+ppNN9B2
a5QXAe8utF97iHPQfJ3wgVGRE0EGzKF8OlgmBjf/5E1s5BCIBitAXmcpB5gkxtQOxePhNwzmMdJX
1IrA9I0ZEE0GbW5NXgUbKxZGFGvbop1uFjmR/FzbvPeqOblciOcaLf9oPtKRvJMTxIxCXKspuYCd
Zwr4yc7EkIaDnFRo1cH1UHjJ5jmaJtlBip9jARDbLtdYYK66pf1NzJwowHMMsRwsr3L7XXaN7s/r
isp6G5anHuluWSWYg4dRdyrT9mAHyJeQmlCdlL2l5fwuzaLlD4KkL9nyMQzWpUitlderA9I/4HUR
HwxgLg/JSY3RCj076tTfslLq4r2uu7UsoDadNxWVMenzg9m6k6Fj94lYdWYYvCtqdjybSCOrbt7L
qBosSXSh3Qi+GmYvdCRYVDJmsq2JWHeokHzL0StJjvRAAmRf7BmhpwpdCDpLJLiqw3Ik/JJvq8v6
H+8kORs1UTMa9g2DLF8e1Z8SNhDH2pjs76AcD7VtEpxDdAiQ4K+9M79YzO3GwBe3Irea0nNofpWt
gVNcvKZnMUbGfug11GlHcsRJPUimmgfFQXFRNUNA3pRBAnVTrNwkV7+JbKhushV6Dss+n4Az4BJd
hod+IQNkOfIGrHtiQYxyR7szqXQD7rYMOu59CzOvxXSP26ujyluk/vRtBfFqxMHqj8xaxXAAc9xK
n4UiKMKvgPUB9MmyIB717PAiHba51vHfviatn5VMkxQNZY1wpi5chjy8mBNF+RNpWza3REOLPhv3
QVkB1vAR2+rst8alAxbtYO0SFhsWTGyjLAxgoJH03KM52AHLK4qnGAS3em/DiXzE2mQ6UqhKWwP3
fZCQ4ytvxczIesoM6yC7R0IILauamayh4GCFu5LA1HsDgIkPmcOWC/AI2BW68ZmIAhHi1hXfMt8j
CZlXclKFH7Qc+V/fpyuPBoT/xjqKqDXKHoU/I68TYQDVMDZz9SFmNY1LiyE9By1wyQURiAQSEjmO
LF6dECIHjU7VgN5NSH7KLMgGpUEyJ4oeNn1sNig9BY8biJ10EJa/oJzdpc4EAJJ7JeEnj7Q7I7il
WgQY1gUkQIeTHomMQZYcfRuRUjF84BYrFyXZ9BxIDcZPufWBNttJvpA7wtpiWeBGI0u+4p4sQWsZ
LYmEcojIrnAjdOd03TsSt6lG3XDigg1EfYfXdigwyDZT9WXk7Kn1ZT/OwYEIAUuBE7hjt/GScRTt
JEpY4CX0fHxoKvueXtFv+K7oj3Hxk9WYpzNpT3dm5SYVK0BPwA0AjAupMBOqssV/lKsC60+mO+0U
pCyI0hy+cuzLEBjGG6EjKgHj8xIF2qRjDKYRHVfrI2HwmwLnBIlfbCV2XcUNRw6puJ/Z/RQbPeQL
B9q5Evkp2W/FEq5rfFi6W/brBClOYoc0/5g5dZNoI3ssHqB0s075W4kHi1x78elTfyTamHxWDEOB
z2jIZVk+AOyOAUdXMX0Oor6OU7gDV4HYMLBmZaHkHMA5GJaohDymVbQNMywW32AmXTKSa3u42gU/
zRwqyz74dOIER/J/q0biH/vApZYu82c4CDmGDxJMQnDMbRxfnAE2Jcgjn1KDlBRcv72D0nuvE44B
IhzdznrPQgAUy0fby7Yw8u6FmFXM3j3PH1oAYRd4Z+UlLPwHf6y+fk8Uo4YD96a57ipw0Mh0IL9B
ZPdj8/wbEpx7MJ57+7/gaqlYJBemdYYPHZLCK6o8lJbYbv70kGUXSeY4e43oJQCyhc7USbZ6PI+v
KkxPhnoh+PNgCJ5sXJS187jf4VH5+8Wyu+UY559lhGQ/DlW2Z1UtVr3zQNoiaPAbB8g7kYo10HBH
6lsDbsjPyGLkjwxam6QGgR6DigcXRTnaS9NHmrcEMj46DqASYpkwd/mlxW7eZSyxCDzKNkspqtVX
2aLSqDfje4INv8IGgjWCcC/eiUQkGHdYH1tUg74H/ANc4M+Sb85XflfCioRkdglLNU/Kq10CbmAl
lwRO2PobrUD+MKr3QUAJie93mMNwcA9yW5MHcJZqxXagqgEhnKmj4jQM1Y6/kkHhDU3jLeRda2Ki
mDBLQPPsnwDYCil6t7iPcgZMBA/isqwwJ3izYcrxWb+rWr2IWe/cqZNE9WhqH3oO74rj2iGkEPG4
PwYbCcItm0ALvrXhSc+7m40nCxTMB58lIt8Q6tqK01HikJyn8k3yihp7XqfulifertHmbRi8zg6S
PK0BiOqWgihyuJqyzMXXJvGx+CICO/P4a5SWYAE1A/mP5uhhnhFBdBD1nGg7iiAYu5GguQzkVzhv
e8F21ge5QhQavdNZix5S2cJsfALE7LRHMReSb0eKjzXnm/E/9OXoVGXI0vNZqf6Pz8lsBkoijCQh
8hu2Mu47O74AncRmJShRkcEIltoUV29hl25AnW4mlrQPQaedRhCPBCoWnQH7olbd2prt544kQHHa
MmGyDh2a+X1XPEgY1UrUK6svOew9h2tQvOwq7vKy7pPIuxQhOr6sf1Bc5J39BGaw7MiLI5rk+sHK
snsvRYiT/SChNOmdI6eG7Fo7j4BTkMn4gRJYxp3EyMDBbBrLMj5UQh0IKTndYA3+JjNja1/kgNGL
aqsI5zH5sESU1IhJX4QadpalInGwJp2Qs1XCBTFJvlBiDvPzm7zaGS1l4KySxRIVaVrupRsVUzXM
e2o1ZbptENiw3HYtG6nGxGSiximrQaJxOoA5b9fKhhudOQdZaRrNOD8xT0sPqTYqfhMjdJFXEbs3
4MDI9FsDHcQn7wB5Q74p2avE1gLAUcW/yLSw5yWAydeiowHXHA0CnlxCLitCCisTOHgGSG+XW+5U
20C3t02Doi+LTmqrhP6hZt8E+tFLayzQAnA+DVkKwlalvap7OmdVeykSDfxyhToAyU06/e1CAEQh
wptskyxcXrnhcfYtAaj64ltObDl/lrrY1mTjhofXCaem5BaEjN+1GH5P1BcE2VRST8WY1cnePO9J
nhYgyn3l+Y8p2RmdvqOkKT7FuRjrCs/y1o13lcVqk2A2C1aMhQYxQl0bDQ0eVkdsFM98nsA3JfXW
MGKRxCYixMmCAie2lWFiY3fcTiQqSMpocbjLGmRNS1rq0QBRc3WVJdAQwjyr2EmeI6ceHco1RlQS
GrgsXv+bs+HPUsO/IE3j+G58kMNQjj31LLGYHSwvqUcvvw8zTvRoYY0SXaL4U/XW4fdbzP4sqUsf
OQdSnLzK3gvyQXeg7c5K/f/YJDmnE9s7Q3l7CUYTN3bFguvx8JLpDjUc4qdwDTcXJwxLJPFRt3Oe
0V7nxjaok64xgjJUDZKbsfM7bJU3bye9BogckgFyOMo5EJTLWr6hJRvlS1shqRbfv4GQwjNngSR0
S2M/h1GFSCQOe6i64GQwhc+SowRBcsyWYB+ZxOzWIQuJXlpLO0hAN1WKD/Z84ioKnOEJyslBMmdZ
2NFENYXzFq1bdpFubsJ0vGadEkHMK80XwSY+etmbaXUbiauF7p8ku8yb19DTfnxfR+xXG/YdXzWL
kqofnST9klLQ1Cp2C+pZQI+hK9IWFM2rP0lLHGl1nHryBPEav9Jui+bQVSz6Sx9EL6haXaCBFKsF
qMgKQUIoGxEkz9aJaqAS6j7s1D+UxoghM+d7H47OXY9REFyIjA+Hi6+X902SL8juzQhxh5n2GhjM
01jPiLIGyn3o2wUIfVmTV3vglnMXhe2oRM1tsYyCi7X/SflJ56bqE8NmiF1lVGQkkvXraLTXIo7u
c8eiqB8ijyvGPwWuCsiIxQXGn+lHjcseypFL+5C0RXcfO1CiUr8+Jf4Eg6FEiGveOXDxaC+WCd+p
a8weToVBYO7ranEOuWyYckIRs/MCrg9et1xnwYEtndOu9NREI38kSpto6XO/EsNecZWp/xaFlgOg
r7a2/8NpvqclXlingvgzmlDDh+iown+QxdSKNEMHX9e8V1p5mgg4FUgrDT2DVZ0uT7WGkvZYAVxv
flrMpQFokcLXVAIRSFAoyrpcgGa3+rRsiDmeNgPmtGPX3TldvgNUjdlSo/FZaTY/5S1zCy79MQgB
/vYO+L28uTYRsBzJWHsPe050+14w8AYaabovrQHavRk5JyrX/HFGKCh1i5deUwTuzjWmcRss2kda
o9KsjZ1CUBYNVRtKCKDk+8Vny8Xz56goK03JhF2Gm4JtS6qd6wODoDMVodGAHohPI7zJgZst+jLt
NR2ZnVEjpHfqVtTtcx+UzwtuGmtEF+/HkEl2Wp2LuAqeIqEmZVTU0YVz3qDz3IzM/Siq6r0cw2Lt
tKWH6iq10mreVSp+RZIID9psMqiWpdbOh34Gnes56YtDZqV/Z8v/SET4NQ+ojrhJOhwTZOK4SyL1
jR/hLepR1ooM7bE3UUHNkkJtZw4xGKlUD00Q+zbCMWujrt+bJXtB+eYvLYsHHP6oqOj1h+YXL/oU
mfB9pmvW5I9VRvOi6D6CGTlCQ6eo6QTJ85ij0RHrCbdo04yvsVbQhi6ZyWyw1Z0C8R4BVkUFczpn
hX7NB06NxKg5Gkfk11GTsacgZ51NqIK1KGh1+tOwkCbUVf4nrIN7jLCQldGLJ13hZBe3dX00TePa
2mlEjgiWZ+ir9qgcvA2Lprvkg/GnSiD5ZmbGhQiR7aW3VotvZ6R6/jk0zMdCK+LTYoFZSxUCsKjT
Lgopc5dCfRsrPA3B3L+iM2G8hBMV2jGjtkfh6LP03ZMZdXh6TagQaLX9g/wGty1z6OHRKHqZoWMc
k5J+WNY4IFF8hLZSf43ZGn3LxbIIpugTxMyfF+vhXbmAghrQlqco/tRqVLI9bbpNlj+S5S3Xql9e
50KjdAz/784puQN0CkvMJqq3QzB/FYF3SuYSSkoAwjsGguH7y33QOwYEKp2y4ICCWxB/Rpm6mqN7
bfoFNKh4nFVWA3guAXS/GBhDT3EKcq/MIwoHhX4sa5deWd8HxWW0cWbzKkg8hc05jW8PZbQRCea6
CbAngrn8Z4ornUjue8d+Li4a0B3UYmeuJcC1HjEmb1cTeg0gRQxnDekE/+w6cXbxAiGgLMJ8mwMF
A9DNus0CHZ6a433VLe4KmomTSTDPoD9BVq77Jky2eu1NonHhnqwe+SCGFfE1xM3I5L6zhp5ti86f
ipwHQ9Pf8EPMkLrSwMOPX2YZPcNXP8ZWjD4vjfcm1rmj63i2d1ZwQF4mQLu8PDZVhxmJZ527aCop
pXOpR2wB+Zze/Nu66ICkkL3v4L/gSZMDbdBiyrJLvlBLx+tNRzhv3TYdovaBkQHCX9LjXDu2lBEW
CDRGTy8crSXYGsGdZcz9vki1R29C8w14Ym5ULOZJx71T5xzlNNGqO1RWIKfHzkngpIWN++NUhRz2
sOVdj0y90Edqk9bicZQOhWXBPA7UW+thY2QmAw7oivJakCJ5Evf2fC3oskNNtdSnBg153fUZV8Oq
0oxt5A3jS7sEPRmXjgJdMt7Mxkp2nk3A40qBTPeIRMBu7tyyJGD0ZJRYZen3MzwLOr3QaQZ/Eu5d
FR80bcpoJnnWvJoTK7sUXYX9hB26IWIscLFBzlscrVjPTbcF1x8kXQc01Qxkd+yl6SFlAEgAzO8z
4FoKgKFrcU9OrOTolOm0dx0nAKSaAJRBhQ9vgFXgR7Sm7bkrqNg1aXofINmNJgHcj3VtG3+z1kSU
uQucXYsWL0W9fqHop+lHu08m2nNmfFN6pQ6Jrls7I64WVG9SZ52X+K8mlEYPSy2peqoF92ZvjuHK
6Ur2QlCQSVHRau+9Ma1rkBBjfIrDDHP0pqj2NCJpruVmibarW4W32DNSzrXchNiAH8OxzawGOEij
fxZe7T7VThe9Dba7fAaW7q6XHDmr0nS4FWZDsjfnAWxRXbr6Z+Jm0UeNJM3ehfqIw4BWmp8IbSMx
lM4IRbs59KAJsxpUmCwdpyKwvVZnKmQVbTyYwgW01baBXU2uFAXZY+HMyGKMg5DznLwe8QycLSCg
ZVFFIa6nPh32qDB/KhPRsSItmkfbGZm1KcQtp2FJn2E6NU+DsiF72EE6XQfwoCCUEvdl6rXubaZa
fKnMhIp/r1kfauBobSyI6f4EZsSIkBwfXVBaZELDNjC74urP/fKvUhESWGEXumSlTnTAuo/Msp97
jgCbliADBkwP7Y94bxnoCrlT+dVMBi2O2ULtKAcRbM8W+uvtkD4ZHZx+DQWcVRKDGx/G5QHHme4H
x6sMsW1Hi/qVGjU4ZsqFb+3E/mhupsT0cB7NZjI+x2Cx43eF5O1Y6fuyMPoNvWKwLu7Avd8F/4x+
eTODwW564lbWaNikhSFEczX02WWezG8Tw8oVpoDJ01C70EOm0vrGPHSi79ZTkp6KfG36prcxx+Sv
jYaN6IQh5ZKJFgp4CbJqHYsEP1ce9aShJz+oQTbSwA0HPKLxv8njXe9hOcmg1Xdelprrya40lESD
+WHs3sfWfTXUD5MCV/CpH4HOdKPoSDow5DiWT033PeeII47xk9e30cXk3oWfLRdKDMOpwU4T5uWC
KYITiF8h3lyA+c9p6lwR01pPbaHuTI1GNjlebWSvhtsjejoFVNfe+F7o4a+dQQUtsB9LDvaNYesH
Rc8EjewU2SuW4Ffh/Gng1+/n2F1zU58GgjzPyXK58znyU3M+aLm2tYGOGUin8KlUCVBvfY7aEq2+
+WjTm26d+qAr7NUG776evy1gFB3VigChxIHNTonyzWuXl6ifN76NzwMitkX5MpA30r0YRC4Fi5qG
0XMcLHs7PEwQCIjQPqC8ezck8M8qDHaWTLDld7g+/Op0IbVacTlMX0wkuP0QeJCNHLG30mzKsBVN
Iw8S4HsCqxKR1CnBmIZLd48eb2ZZiFhSO3abzYzWIzl8tC1SkXavvOc0uxjR/MIkeWgNAaL0t7o5
bExbP04ebsYsNVy7dvJkhpX8ibFMsKNnEYHhGXwNXzE7864VeoCOhiVKhdSApX7MkvZU7X0IwYdL
6UtpzBtM0O8XN+GyHa74CBAI9B+GzRC5b67bPmFRhJ6odQ80biValUauAK8naFmNXzzdRLmQP1oT
nyWHyIULCopZd0scbzo33cgIyn//wq/hIqB+2vKfFsUiPf6UzwxRkijhUTlIQLd0sbXhteuXbR9S
4EROpQdKxmWX49baFJH1VqJhmTJyg3qeLEiSFioQwbzVIKDYCboWpOgjjxSjBGQUEIcWHepAcNWy
Zo3H8NqO6HUU0OX0lzyPTkGMorFjY3cMUnM+IvJKRxYxRy4q1s3mgMzHGVsa8tG62c9jcjMr51A4
/q3Qh5sHVrTMg7c5ohyKhDdezn6LMHDXIEAd/UlNRD3soKYuabN927E5RjH6W830z6yWZ5KAfJu0
abBCcWbnGeE2QH0iT4/o0WAjgPBaPwC0g0DRXzQ0PYbBv4d1cka+hOovlVJU7+z+pcQOvlLsaMQM
Oftf4OrukdX8tOP+QS0zBg1DgzMImhF9GK4Lpkd+OskuIzGRKH3CmHdjY66TgQ2f4mjTjc2X7qeo
W01goRco/yZoFsXIPZPFrGIy4cH1/yn3htXwo9fn19Tpbyb2Owy12dsbw8luTVV8ceFddcZyJdVG
K9pA5wx9YZkSs9oFiTRAms8qqUFzzIAe0R2EeFekx9KunzD+3DkuhB/dB9dU7iafdpF7mFrrn0xR
ymYyKUuGoNJH3dv3FtjQhTuQulJR4Pzv3gA7rsg5zjYOLmb21tbIP2Y1zhwmTSQyxLHCQBQ3XMZF
lGNFCZKVOnrqkZVRY/3C6lyolA1SMk2sZ96vQjXOQB88aj4LB7UD8jBuK3dOjZSJpmj7IVzJM7eD
tXdYOQHDIf8tDq815kYjcgUY58JWQTmGbRr06Gc2GdOhQAKAclafulW/w41T1vyA3P6bls3o9MD4
Cw+R0b1xRLDTMmwSJjrNaotc7onxkgjgVoh/Qzn43U9VeZ/FTxTQt8qwNpHKdjy8C5yZP1ibVAiP
3Ea7B3swzvIi/PWs2g1/eK2HKeDCSkWVsQZbrPAQ1/44SUtZvYvQyBhBcbXWM6LIaMu2F2SLkFxB
IwuhyY3XI9gS2PmrFb7LS1sW1wCvT8QwB5uIacQwki/RSAqv/DkqTb6zCx20VKn8einFbv7CBvLx
Wob6W2k1kPdNmk9GgXzpCQB3fXGhAHwXUfsvxRXEy3/sZdqxMtu0y+GbPWeIsvIrs1e85PpNCKYA
P56CdDmOmbZPvfqDf4W3dOBfhVyVI+RqKUBD5nBlr50pJCNKTmaqF/f8iFBtbZz8yha1Nucxt5x1
x9Eo2yTppqMLNUxn6aPAze+UDs53WbDKnPlvHPOZlF0XI5nvh6nbdDMiFpgUAcnmj4Gb9qoa6NKm
5XSPqKqfTSsPeSZxC5bPUum7wzWVBbRsVKEOJmcvNG16seHZrT9juLy2d2attHoBlrF79JCjXYfV
+Agr6CEZenyQmu0YBc+OXaMIjL+jas0JgFgr5gl6KKGbe+nRnMbneM6OLW0Iat+v4GOCkB/MNKy3
hQ4su3oG59Cm70PxLZZsiMiufP62nVFi6p7HjLhZjM96+5Yw3gyIWJpNho70C5pGiFCKtixr121u
SQO5EUwC+Xrq6JvWwtKBH2bWW1aIXnAd7L99eCOKM4KNmM2w7UJ9j6i23WIAO3AU5z8ERJmUQa9l
rlPTXPn5DweLPGZO6Q+C8wZjJc4BY5NFxPr0KLEl7IHeUypbODbMoIYF+23lnwGKbiGHg5N2K3me
bqbciUIrz9RH6XYAPlKq9971hLVqdt465iXtpsAU474yEBKiEKsVV7f7RpCNAxJhFxtTQNt/8Kbx
b4CeHPGF3ukjAzjxQKOfHTIUcUOrW8uM94bCEhb6AG/MgCGAcxd4b/HAEOKoAyyjGWkKdoCJCZ+s
UqdFzsX5dqPnsXGx2gAtRWPD+OF/ddBKYk8SZRqCmUf5ycBc0BxDzpZ0YSqMDbLb8EnN5dVDdJtm
ikzX7wwzXbJnGarJuMoxb+afPIAXfNsprkHNvzETB/Rsw0+Q/PIhstVkevFR4or/a/zhMCudzl69
cr4MHOCF++xH+t43nkyTNnO59XnjFhEgx1LnxcUegfEi3YPAgCL3m7xxWD9Cvz/mFF08dNEyhHlN
WWpJpyFBBQZhXvbAzO9MHVKbbdCWxu4LWjRGnVsJ9n06rGQdyqMxTkOMg0EWbXmEBD8qRokXKFA0
yZEmlTeWoR1Y1S7CoktMxxtpzsQhSQiNvZF8/64phoMzno4zVWGWLo9pLQtdJkD7PR6AkVqT4RmY
orO1GBmGYAlBfQY7/ijdZ+Voa1Y9XxxIpg/lSX7FDShwD6B4gqbbGKyimEwWaASPyKT8N1E5lX5O
rwm9V5hgmz6lbRwLGBYBRC98KKxXQO0xfqMVPFNL+Uc2vYNHcahHh6UBSOoDu+TU128FEbbPb5Xh
sCfRpzDFfR2euG3Gu9jw7+1s2IB4eyE4yStbGpFTXQuy8y5Lbg7gW9ilJ4D5aDsnjzoa/KNlgT6l
a0vuIOEpNAts5qjONu45WZDZIKIwgBxrBn3GwK5+g0E96pDjmHWCnoSBUS0UpjtkmKTsih3Jkj1G
DdaRcwW/nRO1h6OfLueUcKunobadSQWgH/Y0MWEwYYuI00q8bqz21Gnt2RpQXcNMTQQvOpa3Smhh
peGjyLMzqiw1PXMg2f7h5nSRmeA+5LAVgKihe8y9wleywtnQsQcoNPPuQyr7EpF9ZV2HeuSo2tZN
AW8yBJGg80vbEcDxMqePsStr4pOe1Qk5jBVVux1bPyCyDwxsYITVKiiQrrFs5IrHv4STwV32Qeha
Eim7MHpt55nxcjDCredL3SfBWi+11WB4xzKGrYe43Es4YDZZj3H1ouomeejnqfpYUB7DJtzr6Kmh
GEExPXwdKR5Bmd5FS3wKrOQptIcvCQgD5BDubM+U4oGPzVs4V+9B5FFubE0K94XCmWpU+PzGRzeL
CSM2rZR4uMfOnpNjQnCus+uzmXXfdmC1G1+vcLKkeUXdzaS84/gbv1JgEjzk5IqBSde0GZGZBvyk
TRqhouxkABfP3RS5zs6jo+DhXQFw8870hwN96xfkMz8o93BJAsJGdTKlNCHGqsWrB6JZmxPEhVHL
WNl4l3+Rw9Ec97gs+RQ8cySCtPKeUuyrJHygKl4tzTqUNI/l96cUqnwFrQ+RdopY+5YC/GGyyOSN
qP80jeBouNZZj83HKlA41qPrhUCrQW6UtfEFR7hwlacBjsg6jHvdMu6mrvCR+rAOGK5jAEyABcLp
0wBzLmb41QcQ0FzvaZ6lKkdDC9wbgr/rUkoD0NgsH5UkA7WpwsVjFkEQbD/88mZUyTqv4iufoPPV
SdAzSelaxsnAUndA+EqNp9HXX3o8GpgXwFL51icLhM6AsAfa4+YEmy9aD+0MkzURIga374TS1lNT
IM+Va9ozujr/msIAd9CVJ2o50EuLhJ7+tKeGtct7XCDyurn1bvzqNikqBMGJtv3fvGwQDuoPcT30
SPsXz0HO/6HO8F56FJCMoT2HHrJZXfeIh9dzYy2PKWSUejAuZY8yA1LzHld4RGygcWP84fcXij2P
LuWsoLLjhQWVFevGtC7elK/b3sa2xrGQ4Vxc7mlYtB9mUPx3EuCxEcKRycb4CIEOL6OAp8ARVaB6
k8pZ1+CL8gEfpcmlzcuqRyqh/5o8VRPxi/ehD666igHGILAoSFtkifvReULxMobUmGY2cndRHf5A
sgrvkct/thAwGZVLnyXAiy+8Qvw7Zro6j6reONDnfGtGuKA/BCik+Z4TnnTTuUkXpw4J71W0r8MU
0HhtP1WMVtoPFbSb7hK0LCjQ75Q8Y+wMK4tSq/dReuGb7xYfs148UurbitxpUkNDA3RGsNPD16mf
n1QnMJisfwgrUqGqCfCFdk0FfB3jGhNefmO410GnFhMtCmiK3XHn7y7aBK82M7SI8zEmk0OESpUH
o6yvLjdFo2vQuCnZomV+6uNxOoVa8pQ33o+bDbsiELGBcKLSihq/noTPi9MfktzbpZhM0RILjmau
P0fWhA+493cOilfk5+89VSD3AcRfi/djB0N2sHXuvXHBs2k+/jlgiVrNQM0ZNldfHGl0bdzWfwiw
aOJ4ysc7Y7HPPuzshVZ/XyE1RieBW8tLCEiNBtLWaZO9/Lsx+Keowl5G8wwA9GCa8qFMEaOeD4be
n7rY/ITE/+1bTnvljngoTBCmQdu/2oV9dg2GuNJhCE1AOxo0jnUUh5nk3jN20JouiescE7ZwUqMP
N6PGUGTWJVEdFwZ8bB4mKh4PTuvVZCH+AL8Y2JOlG/9j6cyW5NSxKPpFRIAAIV4r58rKrHl8IVwu
m3kQM3x9L/n2U0dfl10JKcTROXuv/erB/r+Z3clCuEaZaXfyd5cTOxIo8TtU5cMQB2TVjA49+3Z4
S1BjwZnsDoHvXQMXbLXfpfYjCpXpjEYgoLvkPAKU+dUtzUNEVp+lWKI+wSpFwIypDi80uS5usLyp
Ol56Oua0vhJX/S09L593NCmtr9mNA6LAo1y9J/CMLLFuIinPGv5USt8ko2gikIVuEY9YPrK26MfJ
NGD3RIczJ4eJtUw4wH3gmTwZHmS/flv6cOeN63YatED8SbyPYQJW3han+yHkbpY2cOMqISbHQYPX
DKdMrchVKbZ7AbVR+4JP14fPtF9fHc8lWGQIP1xpWIx8yQbIEOv6YRXiQgt9X+Nr8jwi3goBy09R
dpxhYRGA0Bk18jyShd3rDvNQF79WDICgcwzXWUc9EbJhXoD0Sn5yt+JosSA/YN5kq3Q/L70AqB4B
hIT1niLkbAkOjJMQKexCUUsUieOiIeJEV9n0Jz2tUPVzxnK5H4yGxhtcgr5C9txhYOG99t27Nj2W
2WQ42JWDghq52Ca0XCJ6G6YjxBvAq4CViDQhnvpTtQQ4D6NmOah6jORGr7G9GVWZ54eiZar/End6
QU7bfLbWABLbR/k3WMtMUZCNK+HipdUwKAoC3BudVPIxKgr7gsFqnS9EysNBtlZUrnrkUOCjCEkw
o9qUilbqa70Lm8x2OOvDvCgxVjf7xhvmch/lWY+gtu2O01C5hwB6zTsK8uaXY0Y229RbqZr6xdnR
wNiFvAWRGjjAHYDuv0pHYcHpXA9FNRkHPG24E9EwDM3ym+ZdcJeIaNp3yF9PMNPWm7hP5EUk3Z+u
8L8Hj4Fat+CMGS3oMZDizCiKInOqEXhKZ35zy1ZemhAhEPODcTvB14MZqmoWbZITcbjD8dRubdCW
p0jFE5qBNRXf4RA6HXhPGe5Rz6j7QLkIWG2H1CQ1Rhj5gnTcli35OzzRxLKNLTUaumiYbOyOicox
KeZYy6JQRUDXZHKXcXDbeVNdbiXAz62NOvRxGTMAAXnM4IQM5rdlGXjC6kw8VIxKeeEnf0Drk2E6
LRoGbFyivkmqXQuyGh4C9RgtWOi1E6LrmSm9FUf+dtUhScXJ1inxhPW+SOjZEFsUKDJhljTtt77l
ojKdYu9eB3C+04gGgqNiOn5Zqj6XWaIZcK3sDsUMuvBwiHipjSZtF212lBJUy9mEol6lFmtPx2IL
xFXfjE3yh2hqpi6ewmo5Acdpp8r5EWPZPNdGXDPToz1bsYXjBN2Si32R/OBC9uyVAQF+MuXR6EMZ
bho/cf94axEi7uEdCBGdqbwdtqdYK+R3wC02VQXznnfWQLJI4XhvfPyV9ws7fr1m5UMTEV9EKod6
IQNNbSftCtBVEw4zq0+vtRdktHGqRKNxEbCZAxF+6VyPz6xobK5r1h0HVQQspjogzC1YO1qbbvnj
hlCgWtKPb+h8IvJkyhQk+xWhgxk2jRpxvdcDaUzG9kOg13oovFYMYNb79dldnHlXjdfVfmR+Rxsn
8HIQCT35Q8ukvixgZwKMJAAbl6T2gus7uHaJnbisxUPWSOYgNagc+gDyXUUxz44/dxEzhlYzNhhT
3kgOwoCbPP5BzsPZTyMBITwO6xLSWr0NuKs3i1dkz/66zF8CgvrvsEh4XhMC9fxo6PHxWYR7inzG
WDQ76akb6+KUpel81L5X7Zx0QhNuRd2vXNOgbF0kR/nEsT5t0/Q+7pgItrzi4Mf4/d26JDka0Tpb
vGdHxj0E1Bmm9GSaLrbO0mfbcvpzzcKGArGulyYtJMUytCWtut8Chk8wlw2ZamNST1japPEN0Uel
JhRPrc9MffaDcLyGaZKMhyKTTbWJmw7W89zaDEO45r9W7aTRNgoU6UczyMk9PNHwyXJa9afusvLV
XvpjJFba52tCh170u6gsYMMnVlZvbT3aoC90NgC/sWk8cKy/dDOSLWomAxwkrwQ37dCGrwPeD4Gq
sRO0o6dhINiCl/Rva5yWr6EfItDVjgBtlxNayIRlV5djg5gQC6cfO/6BbWu+J5XLvTpdwDiEZCZO
FQOtHG+FziDbrzaJpuPirg6etYaRZOrH58JxbPpIzkzmDwavTdHN412SVGgPltC8FsbFi3aVRqYM
0D44MgCH3t0ovtsyZ3q/ZNjUZRzYnAUzZBRTwNk9kWjhW9A3/hrO54SJ0/08Dfh+2qrf9sAODn7A
cM4bdINDAAPsMMz+fQX5YT9WM94j3yG31Sf+qs6H9jeZHoyb6wIlcknyT0rGFU0XQ7sfw+ow9YKe
DSez7TRJj+pY/qCV7TGqtx42D+1hYCn/lYDqsbByZj05LQfH9iYmJbHU+E+b5vzvdxAPj0K7gQIs
rbA611mZckwoXDrfHcwLNHZ7K+F3EFSRPrrekv1kfC9ws6ux+dB+OR7tNh1vg9Dsn2TxXu0p/dV7
Qc2cUOKlX5P63mInoXcmUs6bQbKcmBGk16Zfg0vqdMtT1gr6PytH291K9wKqQNM5b0jnGDCWFRyd
wZ9eQUxnZ1isyy24xgS49GwxPEXALt1xvRehn9B3KamvQpfhqUNWKZM7z7kEKxgfq3flIc8W9RDW
VnYRdeccBGP+reD52hCNhJl3RSUZpxQ70o7RlCpixsMBYWjsiY6kX5R6FEgR89OysE554eLz1vhO
Rwtp0bxCm/tHDiI+u6ZfZWS7Nuoe1jcUGY83cq6bnhyXgvnsP36QKZUCl/P/6BVy76ReuZdlAzg6
TYIS7itD+hDABwMN5mmO9FGT5JAEEydOyWUjLS+0Y3VsCTNkvres524goqbuEGDRLBi2/USzAOEe
BKIOfnzGEe+Y+D5cYo836+p5xFmQo4BAyIeYMbsJhHanPXa2Q9pOJH8Rik63r4GIoDKotkpAjqMC
Av1cjCWpaqgadJiPe+3SFW/58s+TDuZLl8cOHUG1PFH4lvtAjfGeAHX07eYPIiOZWqVdf6B29I/+
2OIk4kHaTP4qPnhk5dYWYXqy9Gxf6ynt9glpzttJeIoESyRnbl0zqQhIkUOKMSLlWbKi/U7yLn/J
xRh/Rh0pbX6M3VllicuW4YTnpE31m/SRN1qZgPBGyw5wjLCOOc7fTcjoF4PwQnK9ZVpaLM/52R6D
8dwHrcJmxGZ1dJwFnhcdQMb/Q57uhsCzoEurunpGYIVKqKqpWJtiPKSD/DQ4YKQnh5ghaUoisduo
qwz6j4Uy9maFAVN7LV56D/zSXD+GVXCURsvnWr/GVtIzS3nR1LOXXsNsSHZJ5n3aUf5VazAzzlB9
KAeIHoK1F2uFvpT3NPuzAoqKfUc//6nw8/deB19wzG87r7r0TnpPCvpbxTm55X8nyfvbz/utI6Zn
vlX+Uk0KDElCQ1qeAxeRYDTmD5WQRy71lvM7Q9mEsVXaHdbRJpIgbA6zFz+UGW9u5Wms68NrF2ac
2BZwQ0kSveYLkRUthPgsnt+8OvmWhXpx1v7bYKSdNTn0o4sYM8BVNpyQ0NzLqXqqGAMDaILmmL+u
dnxnGiVRDA8dtRlqhsdoDT+KbrpA5b5bdcRinm/koK/GLF57lRG5D3vESGThjvF7Hre3JimghX2B
WZcIBChssm2fq0xf46i+U526W6III2yHu58cl7CGXYXu+EYEFBc+ScF9cloEonb+GTRZ295h0EHW
ZjQmxzTGVYcOY5PZdIWt5Vn7zZ/cr18oJjAohfOdVbmPom2Y60cXc5fmuHxw2C/wKg+QJ/qzJHVi
6fSFMeQxGtqfTpF4NubNbRoJmNW4b+BolqQXDzS858xH+9kMFx7Le4RLv2Y2oqSxeackT2xaMePe
5Dsb6/PQKJ4pjxdIuB4N/L7IxFPRWSen906+WFHkkRrgZc9Qfg7zRHDqICdEPsOzDYag97ChG7Al
6a+gI2FoL2AeOtSI1hDel01wSxDKY7TQjIHbhM+dBzuhseUIzNekkYMKmh/tLP7tC2OT1B99E5/C
rD86PYjuWmHPq4D9tTy/acPp1JfJQ09iot9H950vN5bOUMOofauT27l2bGi/MCxS/zWpXbDa4zts
HTKtx0to5IGDvK9d8YxqGgYiPXJ2nJzGffGoyGQxKSV+RfWJOtQMgV1MGABH7U1AKBWz5wc3yd76
avrKTEBYHT/OZfI19f29K4NPrEK3bYvBsHZe+3zYW8K/BWVJsdi8ZATcNgSO89YjNHLYmYthUzkM
xB8gAPxGI7+L2+ygYvzYtnXpUeVP8fS41u7OrduDQo04u8Mx6p1r2/qcHUa6iyUov80i5OesiyeW
3ntOoQS/j0eTTA0hDyvHpbj1L1NaHNSynJIxvLcjRsfx9BDJ5WGqgUzx854oSadBfQHf3UIp4s1c
JWF1EIh5iXfeHyWylyUk13hK3IcCWTRvUmQCFR8iI73OWyA1mRQ1W3tHXVkM5lGam5vA9lJsdZ08
O2hMQVO6O5OQ69jA9pLyx8bfFOAikvWXHhPq/eGzrZ2/yDT+errnLi/35A0hVqvpKZUAliFZus+q
4VhZmRDDzGYkZR0HQXgcSbJVy7LV+p3B3X2fNrx7vJ2opm+8NXteJd0Nt3N6znjGT7qsvlduaJ3b
h7QN/n2q0SkJhifFTLLk8XMh/soDfP/0g4Pa+hosLHekiY6E6zCt3ydyOfYBB2GnImnHEa9t4GDN
ANFdrd8pWsMb3Le7Rdm4gYOel4RzZbKK/i//wwqckEsbEIZLQklQPNsmjrLTBykn4g35MvhcXjWD
xZeHUrREeGADqQfyJVwvUHATYAX3Nj4XFFzNaWyhb0mEMgRdKKYxLI7t2i1vUZY6j047KfyM9B8M
9rpo7pUbHJZmHl+jon5PhfMmKhtXFXaEFrmi0/AoAYOQS/qYGwGD0qjUVaHu+ooBXdTRmJ3K4UOh
2+sCUblHty7rH08uweOqUCBwIBQEEjv6Mens7kVYNJx2XhTJGdFFOv0pCeHa8ytL9DNoNxI3xHot
OetUbTy91Exf4B5nkD9bLeRd2Qf1bqpdeBPaXnfERzaECS3OMVCLOAUkMdEGYaIYtug8U0/po05d
fai9RhxkG0Pt6fzgRC8lPpIVHR8XFAiHOAokukGfea+dZyfCscp9JqV52085WsOaIRA67LdYddOh
Tyn350GXEGFmstA7IXcBI+DnpA27TRjmuZlKlXuR9tFhyT0kN5luTbL3byUZE3i5jx8KWMvBdASf
vdAad9nQZ+zF6Q91KHa6ZMxeHJ8sgxuNOwAImIvmuqVC+7JbmlmWr4dtELhU35KJcRoQCcfZdiTS
w1Olu2VgEKNZr2Lx3skCMhTviYMIzI1b+Lb0iGsud0YLboS1bBKjdusK0gvjZgpuMaKTgBgLDjJz
abXnvoQrsMnbCHB9FCaFf0wt5R2XAk9zL1R3O+e4GaZoFftBCUNbtvrbxcuLF3hJLSr8FoVTMLXO
mwulisBxjHbM6gLarU3+mnF5NvajJJpv7OGduGLB+7TztEm3Htwc3+SxabxNtRwz5p48L3q5pNFA
GzCEUk6buvmNEmMlx4ppKY6BalWYHqxj2Ef/RG9grLrsc5gQb2TMmfQpkvktskOE/4TnSZCr7VOb
vGfWesVGxRL5WtR88IlfpdDcNMsFof+NaRWWAa1kxvTxs6zmrYXppx1I0kYpkgBus8SGD8z/C1z0
tPOurx/mHs89MfdwdEr/zSFle6Yr3pfvXkqs5ZncwiziQOeRKUhscTaBTyOaufzdLc+r93vi2iUp
bwQ3bOA67Gx8mhOGSYvsVH5NJo8lsQ6aj8BnJNJogF7aEz/IXRrkd5g8aoewnwvHddzmvPeJ4SbV
19I/MkUk8+8/+Ot7y+3R3F6xZmiJ3rnLhf1G05pQpttQf7g6obH021z3siL/ovfP7VocSHL/UtI1
f70qn01/2EsfmGybf48La4VzmHvvxlxElRZXTedbiXDfxjlICX/PTeSfRQBhrpDJquwfnC484YM+
EbaOPOettP9y08KmARL/hOrupsYwWXd3/E0AdZt0knuuURE3yAWbtWBD5kf1IK0LF1FaqA/HeOsM
5pK45Xw3LQcfXY9mUaTpiZ+T7j13hXvJH4ZGm4iLAPL7ghyDy8YyGtNotQk8Wp7NN83y4tb54MAs
h+bscJg1TRDngzVnhC2sTKNVSPJvzhhbfqyk0Od/bDKIzDTEa9oNS4gFAUqP7wbC/oavrZv/LAmG
BrTv5p/g1qb5d0YJMhTUylQ1NGzYU8jFypAj3lsrn3Hg0eHn5NF8GMo2Z/1cCRK1FeksAI+cV5QU
HmGRZDTbBJgSNCgm9Ep2eOQrNl8ZG/TBfIMlljGJmDVkj1jhoPIXsphHLoL/voLt5tyTUGtwZm6b
EHMN/wjJUP/dUZksH+Zr9hY4wwFIBfsv97lKFpSBPuXINVJsz9Y6szKhJ+I4SnnEWSJ8bq6Szco0
n7f/LV4R/I7YvPgjvk1WGEvI3F2+G/NLuVhWFz/Js8XSyB3J14CVVM6gVACC8LdwcYzD2yqQQeyp
MhESIjIb3qy5vONp+/8/h5XhphUhXeRHzBe3Zt3zqDjt3yzKH11wuF193+cl/RRqOXpLS7Yz+8ow
eLfmdrSgWP2Gd4w+NGq8mF1JUfwQjMh/yeb8FTr1YfQ43i3ffPJ4pNXDX+tadZTjOwNAjmdPfuQe
/lt15taa54OL5vIr8cUP2ZHamQuPHQfBIbYhIgTJSnVGvTPrf7XPuRUYJvLeq8RP3B6XqtWPFr3Q
o8e+uIwEqlpWtF2cCC02h0PS84bvYV1xy/j9Xyaap6oLD4VVn8zOYTc4n0yCIoIdh4Eg1JD21syH
zA/aWf+Lk/IeU+yOP9wFaYh+Y4UgO9wVKd5orR+GIuFZZso61MzQq7umH96jmMqaDS3sLTJ+kJIo
AhyzuDvoxvoK0v5xacK3MOjObdTvvD58XT19riLrahGdm63T35k1sFYl3rU6fFIdC9x2+2PL7V6H
YduRd4JUmX5VN167fiauefg1IO5h3E8ub9v8iirx4VtMZMf6DXvP7y4MiWh1+61Z5s460fBcCMjJ
jwQo7tqOsz5X7Pg9FrTyLpbiYXSbq4URgiizi8thbWrWh9YLH3Itdt3oQfK27+eueYw4n96Q/3gm
snOHQhkvGMPkfyuAZADPnW7N/RMEDNfEBOl2eK09hpVgBA5QOALTeMUUE9XbNJXyJh7XklE/UzxS
bhiBg9qwSKLT5N7Rq/ilUvc+ToLvVHVfmNd2DfsHfrlLHKM/9kCr3HQlfj96dE+Jl9CRbW5dJm9O
kaGHKe9EURAJ0u1tHB88ncwd1sj10EzzTU1Ai/1OHkhYPfhZcrAT16BckMp1wUvQx6Q3sVicurlj
vnU/Zuq2a/0ducdM0nBGuXV3HnRNGyRkzsy3X07hHqsk5mcQu406uCX2VsBZOQkDNLLfws49lYrx
Tx/GZC/DjonESxQipNI5hxFUWrw8kocmd5k4Nu1L1AKB9AqIo4EsasJdfW7k8hx21p8Ms9KWiG32
a22algnJ0NSQaTafm7k9LBl65cpTv6KC1NZpKn9b+IbMjy0kbVCD7VJL02Qu9x3nvx70SDyJK2Sd
Y68Q/C2F/ZhRa9BasLbtYt0BqSfuyX2vIJhoy3vJOnTTEwM1xpA2Pje0SSdnROnjLx8B4cr/rlyO
26yxHxBqH3rzfOr4LiZtFAvuuDW/PnIAk4O/0kX2GqRIQpfuxUkySL+sjlQy7M2y+whx8KCtH8Ks
yF9A2zq4H+4Y7euhO4E9w/BGTKndSmxCuD40LziAvB1ER9cvXxZlvUdluUuU+Rjh7YJtC2hRcvAj
fZg7CoKIx81cUC6se6/Prk4QHxC+XQOmnH4I4zOoHtasPmKUurgquK7+fPIhPKpB3XF+emhUbYA0
X11i3drwfAMSQROO3k3s72zGOWvSHIemOhbS/eUV1isqgx9t+1sGc+Yse8uU7ijz4eLJtxXeXYxF
oJJM26Bt+KPcz0W6b+aixI42bIQLurteT03Q/qXc3TUUi22POLUDnN2YQAnWetRTp6nqYiYzm39f
eDKBeUj1sWYQDh7M/57C6laMpCM1tJ79Pv2cBHJjmIV0HO2tRZ1dKN7hY4c/mjb+t7TYLlAQOhl8
vxD7IpRmzx6ZnE3i4Nv2FVQMzbrIPs+lZIIE4TsZm7MIOU4GJtkMeaD57Iq6MJqszVApziFEsAE1
vAP3SZ9kRBjl3NcoBm7sbt163vLoh6jJYj0hDAkyuAq6eSktOm+lRzYyYY80DRdreKi85Ni04VXk
DZsLrTONrh3SyYidEUNBEtJr9OfwnhbWcaYxGZITQohP81FLAKK48A651yNXgIia0Mwdy3gXWO5D
bSHeYeX4KeK7rjvQOwXfN1/9JftsquIldWhXdvm9X9SEQLgF6avK/ec7bzeDXR+LdGUKz30aiDha
0Bs3BfrZS1H1aPz115wxD1l9dIR++IktjC4kZrKxfIqHxzZ06EjBJM8WoP6ld1JedypwTlaj3rTN
U5dB1eTXu8NHaYlt0TUnpV5IAcbJddOxe9bLw9JiAkVzJ219bZIMTWxzMKuktX3GHNkZhNxCJdGF
X+bLiKCLabu7M8vFIpqm5/GxwLQqnEBZLd/Xkm/CxR4vk52t8JEFwx2h2tj6SBTgcRt7Zg9TiCj5
b5dZ90U9PXcLIV/yNYiavbmNNeEWw8qpwevxQudYOn2fcM14V+A9r9eCSTtBROjNR2nfZ7ypGye+
9eSlrIdrQ7CDpiXk9vRKDOcnZCBQtKQh8BHtrH1HnbcbahuKAdgcB8V7lBTbStL9GfsL3fC7oJnO
UXPFPXqOGH667XRn0t6oZxfEMbTNFecp3+p2dsJ8rb/wwF0VaM0iSHfWDPKAzSpdYXaRDHVjC4ZY
vCzisL8qtrhGw9OI0V03dK6QL7TFU5kogDHlV1Mh7jVUzWh9NhDMlD1WdPWd45S3DMM/xbg+qHV6
itHRzI2h9TjfJUVStPi3TLXOvNc2eTaglxngZYQk5OTo5S4mG3uxiwsRu3dxJ66JwDfLCCVtLF5S
vIXMAIMQMI/EtEY/Z/38AZbzfeztD5pAqBjQhlhvS0wy+oK2BuKcz4ZqgfOa0FW5Yf8w9uU1Mo8D
M6BdXeSP1fzk54wCO33jNqQgZT7cB3VDzAhdbEwuZbLDy45i5E82cKbFMrUO6nGZsdJos5zHUr12
I40njJYJqlcUsLSDQixWmvlqRtaZH0W7GHmrt9QpcnhoGsgWzY1vqU9oUEP8EfRaWG15lDFx/9Un
AKndBNirdw3HaidJyh4nMDKW/UyC7qFrTDj2SuWNpzSabtvEe6vhiy6jBx34KRAC5Fy9H4onFw5g
CDFF0KkvYeGSvvgCbfchxVkWCmtfh9Ue5QedcJJK0wAChjmV4Jbn64nwTsDxfB5dQdct5Rj9i1V3
qvo2uTGPTQLiYM6Wa97AyOKlGVVvs3iHQcax47T25Igt64E0qZeht/b2jH6wdEhPRFHIdZtKw6Lu
Gnh7tgQBzP/GssEvBEg30eweOoa4HrtAGTKoKy+8U7d9+61I34AUB0gLXz0fMVm/mxLHDI9RRWlQ
iPBorsT2o5tpeYtz/6CR/SALpE6B/yfro3BptUTukffIP3IfWelP/rzeZmOJztu5HQFRU5NPFyPG
Mvd5opZx+nw3suxCBEU3TK8JmSrR5OBhSoN9weVjcaPXyb9YC5qUzCs0wgocpDPVKeux4ppZvaCT
T/9u7pgcGlAnNRJ7n+MGJkV7G6/fpQ6/wEwoVGEM4nGo1t5LGjj7rKw/GpQAA1IfwW6HPoTYMpI1
GvitK3JZ9WvJNXVi0qEb699Z0R3vYXrSt+Z9LMjPEImzNZtNwZ6bG2vuQlEvoMko2qtOjQdL2jlF
JoRjlFkOm2Uyx48uyg5KiOmVyaFx+N6Yb8clKVVMlzjzbiRQ8RqNVqrVg4wwcpCaXcjZRNsRaJBj
ikXmj/i5ZOqP6wUqio2CvFjt30El99gWFFAnxn+VJYmpmIz5sTDRGNWBkw2pty5TaSuikiVA6FUw
ZKA1e0ws6w0a+E83V38zr0rJ/5DdAfj5blkLHi2a7VnIoxtCtlOnCXxW4RZ/hh60pSpK2N3Tg+vJ
P+TpcaS0FRoKvbMq0Kuc01I1fvMtPcUJpKCx5HAbezjb5oIOmeN0dKHc+oSs8IIfeaew+sFZsZDD
AWVKBAKsae5oKuLkCOOfuEIykXKXwDqcCqv89iSsCuVHx6Bj6s15fTmAFEKwHt2HhBttRVh/6xWP
ukdYBdQLm3Zy/1SE030EKX6nzchJ+08kjR+DYjrnGSnjvpVGRIajIipiDjhdcMTV/O7H2V2OPwgU
IY1Kf2kOdN8/Yf+9TXbrsW3ZmpfJ8pOP06M1Bch9uhfS2UHkgKJm8BUccTtu685+1REixnYszpOV
E36RXqRnv5jtlMnCZzXEO0d7e7SW3Izx7ObxO6au24ak4CAuL/0EEKZn0uyk5EfX7afbdp9M6g9p
lh87Z5CbgtFiI3uCKiiQqTWis+GkBRyDvJaStq4eGx1thBYQK5mA1x2HqLF3rzgioQytDuSi8Lym
bP74sZAvQ/SLjk2uT3S6mWk41BXpXjo5YebqOKr4Kir5ORqXT40U9kbDhd7avjNiyYAtUggCAYxK
L3R3o8ph2HHAFNGgkHK1K5wHH8BqXF0l1osxGuF5qUluWk5GiQZONfB9eD5EROpJqxSfaWojKZch
4/JOPq9QrnOnZ9twSJoP/eFOJwqmTggk0d0US/AicFc7k/pbEeDahwPZjP7vZlhP1iKuPiqkzIk/
fFE85UVYgSFxfxcJ5JzW1hc3SnY+ZzpvUltg7m+J7ihR5sqDzlb8wDLo7px8/VYRx+y8DdECZppc
3aA6UwNvRFi++coiaBXSXZET+4h0mEM2ja/U/mvbuCLRh3AR8R+bHKQpHPQGrMRTw/yqS2GmgwkI
JUuQ1Jl3kl4/V9+dj0lFRl06+d+uPe+TmL4mffJxqxsA9JrCmLlAt3XaXN1MnfekEIxs1zlgrhef
WaMg2MQj0xwgy2lztnvNLkJv/K6ygQKNTf87FVodEg64a0AbvmcSF8D9omWuZ2sPGmYXzno8r9La
mhYC8/7NZJgvovevYdXdTuV6Gdrl2WNn90N9rxp0DyMHJCSKm6RFgxtCtJjs+nmKlXktdj4mrpwI
dT/9GsLhC/7s0QNoYvFyhRUEn3bMr4Mnzj5sLjqM5Oel3ZefY3EcyH8gBGogMlV1/Y/oCWHjiFXw
rg+d4NCH2THG4JmmJeAmcNF97Kqt64AjWOEpKeu1x6OAEiKpD70Rk8/EPtx0VQs8QXV3FdXzgBk5
rOXVpq+KyvY2j9Jzxn5XKyJPw2h6j0hYLYb+3Lbl39rHhJvRZqdEdu6nmuEl1XSTNa9ly1M14XZv
mKktdX2M6DTvyHvMyNOcgbDwcC3pQqxT2j5UhY9ZHHOwTH7lTfGY8qXS8OYI5uBA8qeeuZY9v3sB
KN+Yh5QXLCUXkefSi6H+EMO2tsndxAzirhaM9Nzkx6KAzYr8Imbc+hxG7YL3G3KiW0aZ5Ao3A6Wq
1wEudjryFGTvojmZn+VcPEaYFb28Q/Yg4Dh7K1p0AhXN3R2r4qf34j+JK99SSiYqBs1byirZ9Rsr
CTjBMJSr+ntn7F+wJwOVGzDELS8iL+7TWl5iiVOSwldXPjFO3othoM5Z8GauwKeV7YARczXOdIh7
BgOLlosWuXcgseMsIX9x0N/iMaDei86p3/4yJUwsi9sGeGaJesAtJTq4/GiKS341TucD3o5dOUS7
pBEbczg2z0VkujvoApNaHon72HkAlZ102MyYA/k8xZk8s/OYqIuHyNrofjHvWaDNx7EERIL8opsJ
MbbJTs2ZQKk+cTa5YA9deMxlBTeWjSAZOC9xZlhxNOCWerISAdudeXGXfJgS2bU8bNOSV92CEr1A
uoDpCfqx+RxiAgDX+2j1yNBsyA0MGb6ZGr/Lrq71VsfE7eEfPJYgrYyjQlXlRUNPOk+1fLJ1UXE4
1sAr53uqFzVN9I5QsQv3J6O2wGL0AhzqjrrRj+tdNLl76O4bAXraL71jRTtHcIhdcz39hJzCJ2hZ
y8T7Ren0OCQU/02/s9ufZNDQvwbmyuExSsOT40174BSFQj43uRiNJceNprM5f3ob7TS3iwJJ3r+b
CpfiHTaXqaoS+Hn5ozPFnzJy9y7/vYJ/6Ub9ZuWANtmcWRmTSAveVJXF7GT4Psx5MC7UzsvGUyXs
XTXpz1BgNOOk0ofLfT3A9uBfb/2Ksh2N9DqiznE3Ttj8eClUO3OOahV1melDpBSrBS4Dlnv8M6v0
sQ+/TI0pKM80BgP67uAo3jEa8RNcCWermRMqk9inAP9M3KLrrfUdWfZ/+TOiAgSLbdQN0GQXCIrN
zlFIiE0ROBYeYJBT1F6iT3dN7W9LfpH5F9lkbhd29JGWQGYz6XM4tZTsOmNTXjs7ZF2N94hwyk3a
oS4x5IxIRAyz5yrA7eG9hSSd3ViGoapWYKE15Z2ycP42xGsh12tcb1+tzrG3urslnrZ5jEme0xln
lfS4zg1TY2M0Vslp7tMLfc4XPETwDrt/p3JzZMMEfl04LsUN7/Im42+v7tW3xztiRbawIK60+79k
hi+As2LrvK9wL4IA1KqT7826LucnwdJua4X+xj51y0x/x3908uhhgDJCX8t2mq1MnEMm5vwGHtK1
wz4RjOPVH0EjJKhgE/pEE8ru/9F0HkuRM80aviJFyJst7Q3Q3fjZKDCDfMlUyV79eWq+/2yGARqZ
slmZr9Ejipr8nYnQJSIWBMYmCznBSY/dlIUMQRVRB6COUBHA9OLLy51zE3qv3pTtIJodSju4khcl
KM78W66Ke6T3XhAH2nht9aoQJqxSeZAIiOl1ZIjLPTp4P1Utr2YhnphLbOoxNmCjsc3N9ht9ry/f
Zl7wWui7rNho1/xuBdhiIwCYI3AL0PHvmDkbKb1jDtaBc2+gINEoXghDFUlw0ePfgyn0kSlBcl8B
EEpcEtJww/WqMgDQ3fbeP5/S/raEzKyOkZWbziPUUZJxTECdkVnsZqdYGRLfONep+0hehUhA7t1q
/FBq+Biz/sym+q4zNAYtKF25KQluXT86OsF4An/wm5aMfMsoTsJDEwRJ2u0icx+jz2LVLdDmefc+
hJ9aBd7fbGrAOXbVd2pTA/dSHM/jpUeY1LWzDfVh2HHtNQ4NDvTIiLZZ9tP3ZNAikyUKwxcwTngL
sCrWRCwlPbmw+JolnpGo8GHGupGCoYNo1ldAXAS5GP4nhva9u+6s+i8UNeYk4ruDzM6hU52BJ+WE
g5TgOO1wLosnZD8C+Td3CWdcja9Ecg4aU9IP697zST4hUSveErOBm0vpg7TxQC8FEg+bIIxWQmpS
zeCDHiKmSINha3HiDdnovDzbxVV06Hgri1XBF90psBD6cUOEmWMEshg9o0Q1UTjdfZnl36kPMT8Y
7B9IJLuEpdHuyT+OyRe4gf1YOPcE5Su6gCILVhIs3UbbvEvZA3aExkHkXU4DCe5467tqS0L+oJst
AmV8J2Jra1ru30FEBASei/US3Eh3uFBce9RpLr3tFRw+BStvJuNNXIIO8ClMZTB6TJ5et4M5QqZT
Hj43LkDWxtcaK+U2audblNansvEgdZMrTdTOK6KLpTmkYYZ6rNOfU0ciNDz7hI3ifjR79PSMXeoM
oGrcVWXV8RogKofPfFk1gmrSOGDOgMovAo2x6b0Zbveps/RFFnDWtVZ2Nd2HaVmyi+TfXZtByUOB
iIWyjrsvv6qesYcP7haF9Lw9bmYrfC9ICDoxkLcAnC4lBvS1ePbBGFaqzb/1Lmv03gfjfg3M4m4R
8CKZp7p84Azuru8DACkDQkMKGFzUmitHbzDTcjIH4z3HGixIizPxI6KeyP1aqU/yGdXAsUW4C4PD
nfbhEA0gSqJHk7RdybFmsuKjO4EIYHu19DmA7DpcmwD+APpuXyhok10maSmVvQ9mnxTBgFidskcI
5wTcmfAQwqZU0IbFxunb3wCADLvkDVbPRj+eG8/ApQywXQhDr9paHPo5+zFqcFtsk7ItPgeHbJg1
0Sp2Z74b0n9IwuVUdg25P2CkRfjQMvvJQlDwdWx310CB0BkOj+xGiYHBnRytD5MTf04iCCDPCY83
Sr7iOqWAVmBerNMJOd0mRVBMIk5t4527rUPYWFbeYhg0bWU+PkEa+9DJRKexDb0HKNc8moZ5SUSw
rbuWMAPcjtTZurFYj2W0i5zxZsGtz9X8Gar8O6qHT11vQ1Hj6s/jMQyGJ2TVDjlc7joqdzC/JgQ+
mj3Yaw1NRwgjgmgRbuoFVbSU7TTqT05enORYbmH6ZGgewrsND53ZvQEe22NwB1HTxvnH6YyrEOqS
d95NLz4R2woz4jQ40aZUIUrlJjZHJefEwp1+OZE+B5WNahyFRFZMPSd9FpcgMR/dsYH2L5DWKG0/
WxvLfGzV5+IgrDfdRkxxaVzia99+GUNWp/wzTxB2SEfqkUYbQboErsEKaPk61hiRKzZRQ0WpeG6u
VqCtTMYUuIUzgVmEGwMP7NQa9lW3gK3UYZTTkx4FrQbfNVBbCPe9lyK6BUFyyFlO8vpXDv4zDpcb
pOEogkfxZiFc8OP8ILvq4kblW2uKYK3C6DYvw1Gp5nHGAZIj1Ug2db6fsu4wDbbFKSRaOzGxKz5I
8x0e0A+drN8t6zuUy306lh8LOQ2BrFRBRdwOkTy33psFGoSfHEXNySgOPmAVIyUtCMF8xwX9YeHK
2qONqSvQxCoxdGG/nPYQSKgNi3vE/1+GYtjPPbg9ygFxO1/HJjzHzXAFJbBgXCCX8dAPkbdGXuyu
6wmfggqskVU/5HNxnyaIwHZfNptF293ixAdON5j3NRYbcZhtytY6+X38NHfebvJjDkxyM8TebjTH
CyeJA40JSaS/OPb01nbFbmjadWKX+wbyveeNH6G3bGClXmxz+nVm8+pCom4W4hfXSX6xghPAIXBi
dKOHaaTa1sX4bEbrJA9OPM2IaTZoh5nBDjQizMidA5qRyt0N0H8SVsJITJ+m1Qrw7PVHS1lRmeOb
NI2/xcTiNpTpWQHfaSAv3M3ks4DTPwib1Yas2IuZV+dcyUcPWQSIIejEIVkROtbRpNFEA2BsyB7K
oL2Pl3rbleFtTp1nwHbAKOafuS6vSYJCYtweujwiqnP/wrFHZ8Hl6OQKa4OtI+Gt59xHqj6CK70m
3vySO3DPiBejHlUrp3mdXbTlOOyDRXJlPmEvkKUbDbjqwB5h3UTyl05wAOQUhnEU9nD2qohsgExu
c19orw5ZPcrCt49lj0+CBKHWEVh6dfcswVJXMa7jQfDP+uO+jTEfBAXSu8VrmBsolC3zOjDSalWH
0ymY8YFbKvC7+gKsrKfar7TSQHsmpTvzV+2+mQEGhx7AuWNmjvu2y3BuKONNbvSofgIbkNNjGCuU
YhTwOGQ4WxtdRmjLI1T7KVvXnaM56tGLZ0+fRdI/L3P/EHTZa9/LS+WEF8Sio7vGnc9i7B4mzeZI
0R1Py92Ytmgkki8WBWqNY/oHrq1NfiVmdcnewmy6NSr82zT9OpU6fVzAqrYTl6wovbquC+D3E24D
jRKU9HJ2mDIP/4hp3qYlCFlErGWVndxyIQsJn61ZHvMY6y5t+R4Gf1x0pBy32RKt7eoFiXHbNLRV
gthj07GbKNmuzGp5YHBhNwJ4C3DQxHDLOS4JnTD2XfCFyd6YxMkylqNVkkEwerkdktzZlHNUY07b
7zh8bIPJ2zB4xrvadM5ytJMzq9t7YAmo7RNnNWN8TBA1NpLuBPl5bbXmsQNblhv6QB4XhCNV8mAt
zCjdcFDiV3p2wRbQgmKvMnTOVQqfk4uPLujqQT51fvQcCnlxpHtMsuCFs1hycat8QZiw2Xqx/2TB
KISlfhr65Hvu1Pcyej5Ai/BJWFDsbOfLnfCt8I0faqOnHIFZmie7X9L4VI0e8qSIsOglVYFweGhj
1GIzC264hysbRPP2Qy3L0ZmLfr0oidlZKB9QhtnapnVAvqHZLcLfW2xM/QJqfEA8qURwp2GZ751z
CG5mqbNs23bzWznlL6Nb4Lk5L0c3NlYx0uHPFVm/1aLI9iP4aaHF7O4SR0YUPhA7QlX4ZyJCZq8j
rgIEmDrLn1kEf/MSJeXUNX86JC+8JniMDPdRsbJFBaqLcf4BsvtWV2BSGgBnSBFARRjw7aUWBrYl
fpWLvI/s7JiXDlabY3OpWkyUW0O95ll/7MAm6Ynae94pK7xf1aBBn3gpUpZ5D5nAO8oZoD+Ed9jB
KJBXDDJ30Kd27LiijIBLg66SXoMZXXSmws7Y+8B6ROedZj/a2RJgSmf2K6t29gIRH2tk1UHAYJ+r
hXAbavYKztuxJ/0kkvI1EPgZuhblIUBnyldnNQTau6t/bvL6tXRq1Hrnp9wZrnlUnlFwUaAsiwgS
nmUeZsSeoe7CpjbA+pXlexn4217K5zgHwOL3T4maq70GfEx2eZYMy7ve9/+OyfIdq+pSh9bes9Tz
yELgx+hcSnMDcfQ17MeTHxnPsgrwRxvP0vMwm3E+w7wAKwHpuENAIAl20lfYKPgvJixPrTx2xiwa
jyIqMwoEfNK8TmbwalgBYsnVT5KK/QCP0x2mDYvLSjJ1ZhQeyQT7vxPDplXp0SrwIkT0ZV01wwzG
1keF0UWDHFiXt6rbDDwSmKcqpbRrI6UEKibRCHTBuWRkuZ5S87f3k7UwPJygbfQ8agPplcxANaFt
vpy+91BltS7Ud9E5Kd2VO1oukYT7LAKOG1GDdRt0vsrNLFR1nRfhR5uiIPMCRQYMkI0aj7hmtUsB
iBUqxTfOn5G6Ty15mc3QXUW2s4NXeJhnTc6NTQ6SiOXgAXoWafBG7QF/lRzGkaNeW+Xv24TEbJzW
oFHDi+xGG1ypt51lh3bw2FCi8J+GOSKnLgcEInsUucUZ/uiycUjFdP0EHMfaTpYJdnJ6m4fyebGj
6G4ADS5t7Ef0YLBa42DY+ZWg8a+KyuPU5H8CCwFmM4LKZj2WVXYeBJmxcH6UMZWrpb1WRrAJu/E8
2d4H8s6Hrmmvjs/ppfcQNig+x9joyfo7T6AZGAz+8GXX/m8SRg+AS/GcL/JTaJVrB7b0jtzytYnE
Q4/hKFuIuHQaRl/aJG3gVDBP0HAos/tsgiRK9ERcPm+DEQxzIxPwys2AHFkYblOowyQUvis4EaHj
3OQ4BGvUxbcMjlvXTrugAPOATV1SWH9Q1Tgh7iuRRBWHIKquRTi+WeD+/CE/OAVwOIhZCNTMRytq
t43XoqzepresmXitDMScTaGmsQnjm+Nowz/SSI5aPRsF4NiZM8rgU8XMI87YgZQPSCKc06i8elV9
zPvykGXiqN9HN30NngdY5w8ssQerSJ7iTr1gyU7CDV9Eng403D4dwx+wNRZwgPoefsBvQKiVGeIR
A+AvfQGyNkerqY5TL3/gAGJnQLILUS2iaacU1yKyd3MlHjVclRL7CzjY5xZPC4rCeM3y2q1qOdZj
mkdtvmpCFF2Ebn+bZI5EOWE2Fc3NfXR7tk2Af81E1az3ywi1Ibaiad67QDHbojwPWEwgOnEp8uoI
8eyUWf7zwjHJrvxDGDUXryzek4nUm+WE1hokAVIGU++ieNtpyNTRWCiOkYJnDsRLvMOwY19BhQH/
O5GEywIYBWjyCXJolfyzoA9EcvWL+bDpoT3jg0vYMxW7NF/Ojeec9P/ZNv/Ofo/tarMpSrmCHPYD
Yu0xAhQ6RN1DkTu/SYmJi2MG2UsrBrljWbuhXjevVWK9NSgOflhh42H65g3rpBjelyjTjI5HvE1g
wwaxxIEaUCOibWFsHCtgCwXdW4zyfiScghbv/pTY+OjkR5Y1+6DAghnOrWNUu6khWo67XZHyALN5
XwyclyVaWmZxsjMUuu3h3hXVxXZKqPP1jgtvI7VACU934dBeDNPam1psDX7jWgUwWRHuRwR1Ap2e
FadBUIb3EvudoOYXwwfUIVB6bf1H5B1wKZigGIBNJVsxfzmSIJ7V6NMW5MnwZXGAAhSPhhV+gHj8
dRs23YQKTmVMK5uRCsz1PI3hrkrTP4th7C3SinGeHMOivJ/y+pRAw6RmtNV3zYGtW5636SUg91Ac
8mR+CKfgPh+nL4WuAdqw+UZfoAqKS2ONVDvKb5vh77QZSqIVJsPCvlKV1cRQqrdmBS9IvEw9cy0W
HWgGoEl3A+4xd1DR77wu2k59dp1leCrZDzK318q+JNPC/rcYPfkhrP5i9PZBkUmFCo1UnA0gEo0O
ih5l+G0VAo7mfDTKlqGXIvnm+vmtGJdoqzuvgo7S44M2FAVbfmo/OSQWqhTt6nY6IoKS7UZf/G1y
RFUQh+2t8qrmxdz7U/41Mc1IHK+Y/9ulcLd91mf3hi89DMqaT0JYTMkUggZdQPHJrhEQzP9MCVI8
Qa4OYEcOJuRldps6v82gOOjBag2Lf50HHkJUbAWA8m5R5n0uCed9K7B+6m7ZJ2D0qLGQHFwat4ID
iwiXoLAQwgBEXAKpCUCKo0BRTJEDuBOA9Mwk2tsligh9YhwTyuwA6sdz7dTPnACtXVnn+C/r99fX
aeClrygaXkgEco9EPkdpcJ4oiGPlHHWbsUV1RzZ4mnfLgw8ZGdPzv6h5xTsjpSZEjjjfuqiprsoK
dxnbrL/LyUHHuevuuwwvvsJbqYU0boHQCnk94GtdFsTAfYYW+wi0yGIDsvCiq8VVBL+LWB7UL6od
kCcBaTbVLI+1wG6sJHZiQ+3SLQA7tKoK8tBZN1DPNoe8w9swQYS/qwhnWpXjnz3bX3GA3wOKQP1T
H7s4stc+Z3sCRPmWFa2Wf8+pUXagv9ehaU+YEbG1AquTTXUF11turMh5h8rLQTJYnA/pmeRMbBMp
OnPuLpIs1i50ihE+eB5tsHRiO4vzCUWMNnvCraQ7iUWwi3lRtHUTtMcC1QNFHxLcyDip7AYTOmNv
msmJ4/54FosRA5+qyf140D/rkawzuir5fhiFc0qRECQ4qu1tnLqUrQTxGRnpwnVv1RhUFaa2Y/us
7ECtYgvt6cJK/tTKsDddTeYlaouHEDLCza9SEtnC8wuY/MCsRm+6BJPR78yxQy7eCsotpzlEI+YE
4MWIIONCbQlbp1nikm56G78YEIOgcYE/hPmaAYHFN0XPxy6xmXQEdEB/gcnhVIFYgAiLe7/145XQ
ptKk/px1lqDLvCxFv8+wRlqXaYSsuwnVIEodKqukC65SCHwSLYtDQD7mN79MA7QHp/qIbFuGKkE1
7hdXQWi1YvepU1StiyprbzjtOSitgJIwFxizKqag7yzjcFGFCFekFZrVbCLywLZDsdu2m20+qfgS
OH23za25elLWEN08o/pF+uVvbNMMlYho30Q2uFEDNEjQJtr2tV3BR1SIR9hZTHUQAytUcaEQqGqk
lDCoYW9XmXuymz7ZL1Hhn+Rg5+exMiNYTn6+SnphrStMJbdqGrNzFkIqrGeRvirovPtOBNAF/B6k
dQPfzJ0Jcqch77/J+c7n3PXsAyEsUaQzIitnuVSH3CnfIJuAhm2YjfsAdONdOc/dfSWHdy8m7wEG
UBwoS3FObwRMQ4GPiMnesnbMFoAwJNkDZjn5rh0ThdivhH/b4E+inNZEqyMpYcxJ8+T1sf0UeUvx
yqkN6gZVPgQqzIGKiADWb0noK3UNiDqCQowuZIescJ96AOsXZAYUlebJMIxTnUjiQDHljwqO6V1S
4zluIlb9mset81LWZpuDkoxyFPpYTlk3xBF1LI4kPeTYazvixrNyADi+SzOVK05Bd9JbwNwDpuZc
0WJ2Ngkp98M0H2ESPqZ1DcYfx6fCRZBRtVsXQGRZ5eAVbHbSwkUpmXzMm21Nl7Jq4WbnpI6tZTdj
Cms0lGYG03tIUC9DHTP49qtgZySAvXBmLQh4BrfDHFEQSGOD7GJPPGb5nm3iqtrofVHlRzug6rDU
5BFUAPoGpAWigZ34jlTzm/kLUEcMkItwggIBfov0FTUOtl0jxJGqNT+cMuZVPMx9FxIAshnusTTa
ueSMOa3d8n7+CCCh+qymUdLdQqve2F55HFpo/x4N2QfxVoGBClPIoFhNhk3/q7L0mnfF2RyLFwS6
3lUcvCPwB3MliHfI9UJbcq+WxJJ4dCscEucNEl1nu5mvaEe9uB7ZrLLYdlF7nEz/eZ7U3q+StxTE
f2C369rqX9sJ2e+RTGAgzFtKsYtmTo1NbemiD7Kcg2dfhQw4uU9siYJM4h3kU3zyWjh4Wd5+ZDOx
jgmyMeqNTeW1ACxQOPmLth5g/hJmrxVamCoVMMeSPgWogY6zLUEdeRQu4ta4qdZ/ipr6NSyjUyvg
S5rm8Gdu4dKMyZ/BojTpUm+fYHVj1omVqPBOSxJTViyBGHboBt1No0cMrtqVXXeIcmu8ffSWtcMt
TIwXmVsvcz3giJjfO6q7+ApBtb4h1Yk+FuRDPEZnC5oE9FD8JSIKOeBBuhG1PyxgsOk0N+Hy6RTL
we8Wdjb7qUztLUIm4HfYbqqULFdR3eOuheUnMEMvcl540W8CtpdFF+NSA25c2Fx8Wow6kvUsKBxt
UGUq0daNj4sBDaHTCRx4ybgxldgF80AcWTN7Q7KbhKH/UpLp9QM8MkzJQdj54vRj72tlPce9J1l3
8mdRoPA9QUZeu9O0noXI1+RbkNZonMeGym1Wz+T5SC5RlYOnO9g3AQUG5a64w/4E1dyJLI2B4hFW
Y7/dXG3DmOO1VdmA57h5WWfmnWyRBNZHcLsIySWQ35KEFe00nbWKglb02PU+mOQKyGqTwqJMX+qC
dUe7MbJfrdoA+3NbwHKpX9KsviDrWdzZgfXhu+xFKFvAnO8SZ63VzpuGcl8xMdpE21xUWL0MKcLK
pQ8Np6jRrowDD7qE/2mZAgOGFsKACS1My60EwA2AjG4yC+wzGQ6SGw9TYHC4hAQa24cxiFYMwHed
GE9n98EbXaKhKT3ZwC1UBg63nJYBsheaPoaTNrvCMwC5J6xgwsSYDHH9KeRVHBdmbGV/LvKzz+fx
ZI6ufCs4UTreuNNqZzr1SlT1MJoTONRquZVJka1meHqblKUw8yEaKxRPM9uHeWqgZqbscs1ZzyIt
lvmbapI96rg2h7di/PBDCaOsAN83+urPIlGSLVyYxYO2BivIlXWyf2pZyUFccuRzuVp8C/uEWCHu
IOixRtkAqICn/7GMyAVDRmEOBt2Dnc4UlUKv2lTgTJZ8QkMR7AFIbET9mKDJIRhCeGV6uLtj/EFu
gsheXUAeHisSF4ekQPtYt7BrzSuHyoUwuxPaS4+tUJgcF1up5s1kOeeg7D9Ao7F4jDBe4s5HBukn
RcpFZphFOeNXkfZUG6sTXfMmjQT5dMIiG7i5CpFNlJWuE/QfcTb/YhyXspuGj6yWF28295gd/7YF
AjcKDi6eMz8CeLHoDSSa+2mhbgVOLOf40hrRW2IkX3ParFPTfiq6GV8U45G6xVMwqmNuzz3Z/2xc
Ny4CIuQc127lrCJSsHVbPrvpeCNfCfavfo01WaMuH2aZnLzQ/0LWb20DNgP+1777pXnK0X8Jq5kM
ElpPS/iExsC9pGYQFNEOkeBbLzEEJyex1nvDAH/NLjvSGkHV7VtFoBh31kfvwfcmfj8QlwHOgW22
CTTwKF3Mh6TpKpyR+XSX75u0kWvdR4TmryCsb4Yzry1reTUo9k89OmST4z1mGkftWfKcxOI5Wdpb
FKTv/eA8e1N/EkF1rkizhUvB0g6thvVCYHYKPXRPbHxJvfBkK2O1FAuUB7bDFi4Ss3oTq5iX1Zu3
ii56/rHoAchgk5zTd0o6ty7xtHpxdAWV9OY6eC6T2EWjzNyqAbSUGi6Qt/62/b7wja+WbSfxBIVV
poZAE+cTaX9+h+9SiKqyAu3EM/73RUWIMtWvcCRv9TLf5oaq6RJ3/Ur4OZAADn8nD6SBnm9coa6w
oOa0LEAeO+F3i2heaWJcSwFqBmLUMZV6i1IiuzdqMOmT/mGWN6fBuE4l1uq8GQ68U/eFCUYAsx0z
zsx7UMgbFn+1Ywm3CFFr5QsSGfo7Z1RnPdImYNoKtBtPDYl0W0CPGrqvpOrXWsbGFcnJFdFdNYOu
vlnRZ2YUm2i+8uYiZscLP/93cdrBI6vDwYT0Isjlr/81BtV5sAOEjMWNa+BIYIhXmHlaOxuF6K2e
m6l6s3XtsCBFcO2IbrhqQf6fLxOqh7n44VcuAmKyyTelNT7xfgsyA9AsOnJ1fCxkXecLCWUGyJYY
v5nBePd7PkW3OGAnmM05HcbP9JUFieZKIG74xWMTi5LK5bnjMrrnMetm/iBVj8LjwxJdnAJPInuv
whrU4l437oQQeWye+c6U0d8gBsLVGAhDXAIXtRdehH4wnEd2KsqL13H+aev6/8cFP/ARAeJZhZOs
4+5PEioO2EhqhJDd3rmRTxz2v6fkknSKjB6xOC2s16DBHjYkREdi4r8OhTZQ+T98Wn//X9fT8Gkw
7/QXxjm3m6AkMWKqub2bxY32XEbkS/Nn3S/cv4NEaL32Xv6u24UPTqzGDmUL3pSax8YbXuilgLwg
LeXwcnrL1wQmoVtlqqGhspUM86P+czo4afWY+6+l9FygB/77hnFqNA/8v/fbk+51C0JIFz4pz97x
U4MEvdN/+v2gYdP7Qj16y4u+refnR+40xtcRKRE+yeV5VR5DDzc9CfXP1Av35l40LP/y9r3/xkdm
oA70vAHKk0+N5JL6YHriE1S/CuqQXU1mvdj60/TEC6VJtLPyUb96hg59jfo9PxWLf9AvxwX07p+R
0+WvKRTrF0PDa6dvy7Khb9JJm6Putijt7aCuDYqvEfYIUIH0vNXNxi8HJ1v7GMLSqQz8IHeRbKbj
BfRHAGDld8uqzAiq2vGN3ucejDUFzN017nmapv+RqIGEyJbcO9nZjrRsJW7EI34/9DQ9mnEZLNNW
kpXD885B8SAm6sQ8wFI/Ina8LpYYkXtv9+9BkuGSQBWpsz8yz44WK2g2PiUtwuGEh1A/4+953DrB
a4AFHY3LIKBxyW1zbyT14Ujh1xO82uQrC6kHRbZ0m0FLHQYvGeuM7kGak7fgLxnPvD9J0KPev8DF
MVj0DsqfRWGxdxgQgUewwLKjb6/XF/6QF+BfWmtkmjgjW77aCq84lNHPMN0b/QvX1N3AVazqv77p
KakhxEHrd39q/1PN0X4Apxu8ppRW9LDR/ZlyXs6tWwI4GwITBt4Zioz8XL+S0Q0HXSD93xMY8coR
BWhsPAGxgfLmVR2jNSKeQIdPCTqJ1qsPIkVfkd8DclpHc3bSH9crEmpKE6Ez2x1jFM1aPXrBvRQC
LPyNp1ajc+hNZv5CthfyXD86jwF4IKddsO9CcGsrXArsNZFjCHOueOBcNeb1vwW7fyWFccdmzVkW
iQ+GoAOu2A+f8cy+w2I841khnQOqBwWhxWUoZDAD6JK+xLK+ZuR0p8ym/G9Va8zz1jLfwz1EdTYn
X/6lzIe8djGBJhvP9KeD9Bdb7Iu42vlTd8eY4VH13Oirf70VURmSk/w36f+bNHrXoedZ3fhUMo+4
04VbvezphaPCUT0kHGGuFhmFVeRR6E49l1FvahvUpMnzlD3mXmgspq0OuaddMZ51S9I5etiHziMz
RAdCMQd3/ssA5RqePDJy0zJauebJzKkHz08zx3AegrmghxSLBsYAetYwTfieXa0kMBtwxGwcUGTO
Iy8b8S+nN7ib+tWNhSJ0+5C5qGQyql15mTRAq33gefjBODtvJTKSJmchlLR3ofZalMXKE5+e97do
IFwgCMDax2f1/j2B5GB7xuJ0Pfuufm3bvQbBixy/OhQ6uaHZAtk3v3k6BkqwwDMUW/YmSemKnwm6
M+DgyhI3lFROAI4y9QbAhvo+3n9rUYbSIShoqR4y6xYG/Te/w8r5LnYAnmcSY+atOS4ET+g3AyNJ
rD1H0r2CUOPwI9dUSPg+6dfkORZyWLQwDBj+qmIjMuqvugX8UgCWIDGGYTXI+PvJOoB6JKPewTch
iK26TWknx8jYVcraR/3zf9fIrBaldfOC7t850oqnxFt6jEeMGL1D2OpVT0arTouNfkXXwJKsf9KX
bvr8M2r955ZbsqCl46Zzqc2Nwn5grOnHMdALYjngZdk9rBicI45OsuRcj71oO5CPIbPjoGk4tuo1
06TtHKFBw8Ykwj/QUrlQut3onilkIUn/enZNqcjF0CV8QQBhLUZ8oVnixrh4yNFHXAb50AwB+WA8
fNNuPv3rTmYM3pisPrwAA6wfCUVgAVFtmccNXeg6XwxMAhqwXlvHLtGweetLVFyjxzm/Bze40WGk
J2EoVmLfRwqboW2II1EpcRog0ir6K7rxJ66j1wSuPVG56yWBEIOPb7kHk8sKJGK31Mfo1rKFQCH/
8ruZIQL1mkdziXJ4KGnum+gYGx8yfCOyYPWJahvWzQsuKP/WZUUCgiVOB3B6ABfxH8y37tiaeFnt
iFIVX3pFs354yqilRnZISqYoHDnidX9BTZltgukG3FuPUeXrjRom0l3SfEUea4P9qc+JskypiT+x
YvNraAaQTEA3+l86D/G/ZsUrZD90WtsXhR9CnOhRL3keRBWyRX+WWm8L/EVXql1JHILeG5o3JPr+
EU4WqIP5kfey7Ww8BqQvMpybRvRzAueaTRQAPdaMkRQK7kED840+4A761qhsRY+ej/8gs4BhMTBh
aCc9fbo5g2XXX/UmJRzQ8QDHPJqH9m/Q6GPg6W1NL3k0te7WgQdoTNR5d4mB5wM2MMheRQMaYV2O
iM50r4fLLKCMgjO5qwGtTXK50LpjBWCy38NV1WGfiUKnS9umZrXJ7G5b+GjmN536M5hbHnLh11Hw
AgF8A50FfKeDUjolb4AqernAZeF5cftDbdWPSw/uVR9AxuSIPZg+TP0XzQGYxC5BrtIEbbDg1eNE
wI15IyJMutOBU5Wot2kCWAFCgqZyiCRCn7pFme30sAaDjE3KWbdBB7qDIJM2sMLwblakOngPReik
m9mZIVIrQjLOUQworq/FAfSOmEEg6f4tgEiyWqjdh317zyjW8Ud2HdmjWsTdiCk4YbSUeqbQwl2g
IJmsnlC01UsWo4lm4yHcCeeBAchrU8iTwpyd0aJfWgcAiPqitkcCClQtfzOhTKF/TAAbT/KOMcln
A0OcMKyGsXxiqDHk9RHHASbMEOlSexNAMQLBlyG1wJ5sokXGn/N3dAcjiNklqXWGSDz8y6yx1ume
sOyPJHM3TGqdINC0GTRkKF0hJ+4caGVClTS46bmhYzLvmqAdYU0S4jWuav9WZX0H49qp6cWEGBpw
KuJ1+aGehBmxj346wqR/fcZApZ35vZO8akFSlklcAHDKCDYWRAw5HRoKUmajBTnYwoo/EquqpX+1
7Q9H6ROZjh91qzNQdBzNCcb77+zCZXWoQHT7r5cUKMFlL8DS8CSszkyoI7fFdXzvTWprZVBwCPna
6V/n2BxUAFIRGpT+IbZqqK3tCY3sLzWr9ezI0zQiNqY30cxG+sVJw2+5NNC/Q83GI4vX5jMOmehD
kRnI2/aohgKhp1JRvu8idETyca+i+mS27uuY58+Ncn7DZXxLFKxU3SsNHhU6ic6J71wgXPRv50xD
hKSZjBH5XvDFeNMH/W8inTNVZknnsZOFlkmJFRI6uqZEYPbJncVGxf/H3Jlsx22s2fpVvDw+cCEA
BJpa5TPIvmGySbbiBIuiKPR9j6e/X8g+VSblK91To7vsiZhkIhNNxB9/7P3tkPJquKMbjenPwQae
mOWRNWO6MBiB2nralthc0fFXKvSENNoQw1Ki8mFXmp7cid7YpaV1S1f5Ku/Z+ff7T2zj7OtOa5ff
VlAYT4uwvh/KgmXjuCEY6xrgMm1zWLrwsh+BuFK21HszrY+ZxqdAAbRXj4e6O3RH33Wxf7Stkb4y
bWI1ZRbD3URB31m3qjBkvY0Iy7nuTHaLtCTDnmASZd5m96oVk/XIuFjf1EiK2Yzd2brGHgbpASJm
wYFY89zrs7L0rmGyX+Wy7JfeUD3Bmb0pyfvz1Iq5ZsmdBZwe4VyrC4C4m+5mY6zsIjw03CWD11xo
bLlhpceVQ6irPfkLx4wvmLYXeho/txZ02HzYNzngdbQhDIUGURZxxhjELd03g8MOdbRUBQ28ufPo
2LBY7GuhNmnwlGV+8KlW0bLgjJWdJWIh0CNABys5TekXUo1IqymfYJDi+nTKh0GzX+sC5wZbKjdz
4955o71V95r6+CLHv/9tSp6C14j6c9JRtjP/fAUigfvOXvnMzHkNCgeNjodkX3bBI/rre1W/FhW6
QEx8cVU3MHvtY0dsA/rfC0vD1SjdGHAO5Jkxv49mcVd403Wrti48D/+EEpr12IKCvrsmfIs9h8ZC
U+8D8ChdDLYN23fh1DPtj5gE07UOx4bsICKtevNipie9qFJSJfQ+PBFrN16zp9FtK1veqiXprCKV
zYRN42yuVKbsBjQDCJWEZXV2Jc3gulMmOsZNyTjapu62hGrBaiq4I6SENYrJQ2pX81aOYbksaWYM
oXx0vOjVoa+7ppxZum69zWmSiaT97GtBRnPSWHS4iSKSx01TMJbOwWqceOJouqIKY4xpqB202L/H
0vKcNVCQkklsvq3b4Drm/bhxjH6jZq+hHY4ZhbVnge7Vy/66IDFv5886mMY83LnOvJvN7NnyQ66+
MSBSG1qsXmzCbPOsc1eVyR6n09BQSGsfdrH5qUd+jDBqN84ACuLWOkw1MS/B+BIID3exp4HIjipy
Y83yBij/F9m3nwqe4b5Pjghtd9RSdIAYkaruCkILGhbiqO0gvTTiFyA7h5Z5pLHltZoVXb2hhxDc
qY1yodF1LftDDsNvMerehedTXuLLbAKIDKieI5XcCZ9rETgBk3C2bmhFlYx9ftsc1VjgME7XgEpU
96BC+Rgb2r3bJV8FRiobGAfRclchFLYhY0/HLfeh46xJatiErv41ol2ZCQ/OUXrwA5gVuvOcmNM5
1ZpnP55o6+ufEaXQlSPgpxyJCPWPLYoh5AFf1R2SJM2dqbdXaW7dmDkGynK8YB//Sm9A+xt0XhBW
Jlp2tDEHuka0C5OAxYi71R3jwWBWSRXkVULVxRINUOGauWjWq+3ArplJpHeI9HXJZu+lVedvo8Qx
IHBWVWClSK5ba9/Wot1hbNx9Sf2sblcdrwqBmcfBc3YO9+dY5N/mS2SwV8Mc33QNe242IHyKj7zG
w11xZznovmbqizaPgSG3O/WGcRm8Nj2RXGFwipWQ1iuV+Az2iqbOIaz4cpj85TTo7L6JR72jokmx
xZjc/g1PmJv1F1k0b1gK7tW9bcTGRZTKc+w6dzk/Z0vrpDpQFSOZXYYMG+FrHlVPo1tuQxlt2KDa
qmKRJZW2nCy6fDRfPDGDbK6Z57XziJnCkWz3llCivQwS+4iUoNmqm9hJiVi0zetgKC6QmhxTxPcL
OuPojkznBhEjSm6Wn5GLyTSo9Ct1WZrYW2lS38jA3PaoAgbYebNePBpAuCwT7G5L+732N6QAYDZC
ZZpWa9Mfv+1Whtm8Detmr66ZurlHZvbUHu77IVg6PIuFhRK8z48OI16MkldV4S5XhwzBdcfD33Sa
Mn4tsnrYjyRmhblx+HZirGSrCgxRua9wTVZaHD6rscVAO50lYo3NayXseZ+E8sIjDzLmrnAT80B3
/lPI0I0MxaaRIzdtm15HSQj0sTsZjjzmNh4wGZ4GjGOTlsFEBgbMXUA17trDHfFO9J3zjYG8q8Mf
6kPs4RHYOyab77JcOUyB6jVV+XazeWmyINPdhvFYGcHqAxlqPKOJ/6a+qD4ERygPp8Fpb+0guiga
8i1Z4zKHOqsymu5UJ9MjdLQPiq0dWhdTQwiv+iqypJ0jY5od+cEu58+5711GQbhPp+CaBMtF7xn7
MmT2m9sHM/HIxPV36omvJ9YcOuhhxCFsmLIHbB/6kHJlTACAqPYyhIFgQQFxJCjpYGLaSHQLxBH/
iINs45kjE6exUp9Bjyr2SQmCEglkqX5bA4NAEfKpBhgf59VWIAkeO/OFcIT7rCFzcA7e0l67CiYk
b40VPpI4sIMgcdtC5TRsN2PJ1F+lffCUIHbp6+QO/vyB8WIXuxY2G4LGyBoY5/wOH/ZJOHJfsDGk
Rs/STz9nZvQkM3lRltMhxpwyMEGqXpWtMF4Rq9JqrtkhhFNRcocUaheyO7LZjgbVWyHIve5mgr9q
Y5uaeUl6lbO2SnAi6h5V05MRdNdiRJXBYO7F7PAyZEVINcOsPNkKi10SktTwosNNXpjR60CgBeDN
FVh86NPVEaYWRg926snYciqs4vAWAcogVarf1F5ISOk+RuN2zpT8YrwYukEt6ENk8G4KTbMZDikT
cuNrV2oYhT1AD7SWD23tX6ur0NFtq3tvGxCL8u1CmjyJFo41xDxnR7ILUjjGoR+8QwbcoW5hxUH5
ixilcyLv1chfOj56GhpRqRleNKn+GnOxitDZGoK9Y2gPmWveF2H4FNM4DCynp2gKD5j9dqYcXu3c
OeuiJ357PKZufTQZai3mn4jvFWTmsQEEZFjIdBjbR2mcMaTLdZj6+4SAAbbK/EvVCw1bA99+fggZ
vgKruVKzg8xJlbcEr78A2Ly3nXD7j2YaMqdjxryNSo/Red5jtYauMS3/EcapkWCYmW+rqWRf9UvI
/v+vv/zHP//rdfzP4K24LnhIivyXvMP2EOVt8/uvQv/1F8pC9eP9l99/BcZvmZ7QPdt2TMm8oUte
f305R3mgfvsfCL3w4M1JeRO6aI97/6ZLyrtIDisrzHgeQTZEtMIaoEq1f/XjY6u3fndoqbvSQ0uo
Gw56d9f7cOheK5t0yrHiNX290QnJujDcKDpNQRJvfnwo8/tjCaySrtR1T9iu6Znvj6XX4G6MgRhZ
qy/H5RQBFymQkIf0nFAuJ3CCjrqJC9O0p6+lOb9i1clpoeb5laGzxZiFiXXRShFdRg359GERlPtg
MgCwkGl1rznOsNNjOrBJP2sbv7NMZq/umdU1Tno80cuGCKU7Db7Jlcu2+F08C8qcEp9vLmD5NGo9
UlZiQDNJPRMRyviT7+98ONVSGLYUlm54QljCtsT7r08zzmWraGxuYoQ/ach+TxeurIjsML28oQ3p
/OS2+ni6/zieY9lcYlfXxYfT7fklVh4iQRA7JUeXbIpRYqKJisufXFb7776XLSXjkoEw2P5w98q4
dCI9ifxLq4vKbEl6E22eOfS8izoEdpRze+EDh5qLfthqn4wotM/5CGmbiqVfcQUi9rvD/jokJmhT
RaG3bjTd34GT9vaekdo3hqbAP1gEwSS4kGuHMsyuZimNW6fu85Mf0Iwps/QroKT5mpBMY2cKNGFm
EKFnq22/fAgcy3ps5WwjPywHNnK6Sp6YAcfbH5+Lj6fCkkI6wuUi60JawvhwKqoU8myoB9V1bg5s
xDRnLc4uRWY+gIb7yWn/7lA2clZhWDxQrm3oHx9cozMqST/NvmJeAZtduvOzHczxXZNmAAo66qIf
fzXrb64yjyxNTW5g17E/3L1TmgtEpJlziW3UfIaeokOenuKHf/copmFYrm0zJjIemR/uWXuUWVwm
Xnlj9+FT4DBJhub6x4dQI9pfRzwpOIQ0hC45f5y5D18EvmYnPIKlbgIztj5jxSBONSLMuow1XCq5
M78GFfFyQnbEfxvtsPzx4f/mPKIe5gTqKLYt6+NTOcR9g1qap7Jx3ORqmgM2CEXv7n58lG9v8/5b
IjMzKL0NiztSWGow+suUYsdRWqeDU9/UtdzmpgXOQYpzO9S3Cj2JGGFvluwv60pDNK+lxKRRkR89
z85P7hvh/s35FjYn2tYdyd3z4XwLlML2AMTjcqp71sLt5PpEJ9heAwYpzRD7pbMYIBGN+Q4++zBh
2jYCxqsquohZ0hPPRlOLPbMSJhRCglqmFaJhPX+ePczhXuWTC/GTk2f8zUc2HP5jxLYYqD/chdKp
u8oe2vJmYGyS5laj95cc6rheZyykRo9oSI/YCfI9I/Aazrj58fH/7g61DNPTLcGEyY3y4dp5mVVn
OTnfLZiPZTnLiHyycavPBlav/hkXAnuANA/ySF/9+Mji7765ZaqBRWeqdj4eWgtsl2jhobxp9Lo5
NVaCF6ASwXGiU7TTXEAWmYGc0DCNDm8Ddr9ac6Z1V+fmqtLR0Pzk4/zNvcMJEEwtfCJKcPX6X+7i
kcWzgW2+vNHDMDn6icVW1cQOeMGNsk8MnbsjMJxTlWTWbWZLf9UZjdhFTgAn19LnQ5nD3Q/4oIfG
ngz4xzWFOxCSg8sMM/3ktvk4IjP2m5AkpGfZtmka5ocP68tK0hnOukszTct71uv5tpnp3PMAVHjh
iLr9yQG/v0/eHdBSZeVfzs5AMmgfoGG4CVxXbAatBFWR5chxch/bFX7+gG2hWH/x7Hj/4wuj7sD3
o4v57rqoT/aXI5PLVpo2oOgbrS2uhsS6Lkb3pQkb7d/+hu+O892k41q6E+Okv8nQebYG/UIYTQb8
8pqc3Dc9/NwYP6mHv6vFmR5MW7A0FwxYnvdxBvKTkhjCwCVOsWv3bCXn8gkRSZ6/2f0t/7TAF9O/
+PHpFN/fOpZHUewKU9C5dewP5xOKxwgBVg+uop4mbBX08W60RoMNCUtHcOCU+xb8ynrKB2zGDTL1
sFMYPjcrMIQ10TrR44S+LKKgMoWe6U5sxv34I35/xSVtPT4i6xMXGfOHUTxneTTrI+leNCDQ8bhQ
4JOfXGzxfYHMMQz+p0bGxal/OAsu4Qhoae30pshDOnb9vB+HFBhI3F3TQt9Fc7MjEX6lYv3Y9Vkr
w+lkgdGY7QfdHhCw9SvVoozT8eF/8eX/54N9u2f+cruj8gxEWCcTZuO5uJEUP+A3PLnhkY9PPz7U
9+XBu3MgPpxnX86tZDWd3fSiWBW1dROMxs3/4hBqgBKexQDifSgNes0xYs3X0htVCfA0lVXzb5dY
fAlLF7rpYtP77hlivZzGkiL9pskeZ5ghQLV4UNlCDBtyUXt9JY2fFN7fzsv7EYlDStNVVaNrWh8n
rmRsu2yEEXlTjOE5FSnC8qiCKxdf6Tgu0Q4AEvTRmDgB4Yds1Xl+9bPJSl2adx+Be1Oow9uUsKYr
P5xXAsTdOQsscR3jEO4ECrcUhSwgyHTrTKh7NIAgAWExavuphrn546v6/dPz4fAfpp+Ggk/H6yRP
jgm/iChzNKfQnlc1lcRrUsYjqoIMiYgzO2jk0AYo+JuoxmU8Sm3V+H56PQnNua5NmH7DRM5CaUXl
048/5Xe3Nx/Sws8oBQ86T/mHcwQ9vnD0rDJORk/Dyczn+yZ2y5+MVez3f3cpTGnR12DBYrnGd4sV
fYzalABxUmhM59OQGopfi729rpuXwCdIAssBHwWvSLFuOmevue2uEONj6VR78n6u46q/8At0inpQ
bsyeGKlQM7UFH3w1ECyA/rTcWXV5qmf8zXSG+k4wKkobYtm4c/N8XpBNuC468TTatmRfqN+45Fs0
bfJCP/hc9/E5jG0UiRaEPLIw2FcuVLIRYZ4bNNXLKJ2PmqN/EWmwzSra9zZ2VclVxZD8OEfm8zBB
oKhcLBJpmClxafkIh/gAY2DlxoELGaA5e8JH0RNjcWLdji+22HWRS0kZshMX3nYj8nIrzZcuaw9y
mS/nMNzkXXMLGvIEWQVuHznskASbZ2PA82PBXOYb8vs0ue1M+bmg1WlCf9Lr+NEcmghVnX0OB55w
aDWbQPh3kwUs24Z4HTTRbYY1Dm3040yKOaoG86FJKKBtm5SVyY/A/Wn0acYo/qISVWWrX9sBbt2G
njDNGadI9ziOXmG+PfWJ86jlabie53Yb4RSeUus46/GuqaDPtiz5EZHsB1pumBA64OAxW1gjoYOu
lXxizYSEK+vX0TzCBTSdHJ0HnBRHi452TeClsHV6qpZYWUQjEIK9LUIEYl5vwBwyISt6Jfv2vJmZ
I+fvq7kF+pVdFDJCDKsNZwW8RI2zGl3e3neJZ2ljaz12dbvIPcQ/EeA04ZEo0D8ZV73QqnWbRRC1
Kca3EZsa7EC35CRFbceud1ydq6YD4VrJYmDhk4frKDacvQlFCvnK5G7BtdcIdXI2VOwKGak12Mab
G6XjlaMxILL9HI8k6VrpYRjzg1+xs4qQYEbgGuqEMKcIYQqEkkn8lY77CfMNtnQ37s5FCm7jx0/+
xwLCFpTFrpS0/wxV0n9YU2mGp0lCFYfTHITJlSeT8tlxvPlER2z8SXX6vo6gJKKlyXEcGqk2cBT5
oS72iiCc2nxqgbTn8boOXHs71V14P86u9zTEybxJqjZ4+/b9/uNdF7f51tV9Rcpfs/3RfvjnP7dv
xeVL9tb8l/qr//6t93/zz7si4/+Pv/LuL3jfP4+7emlf3v1jjR+xRfD3Vk/nN5LY23/1mdVv/r++
+Mvbt3e5m8q333+FrgJqlXcLoiL/9c+XVF/a0Dmx/93HVu//54vqO/7+6237yzFq2+aXl/zLL5dv
fdR898dvL037+6+abfwmTc8yXIeaznS4M4a3f70AJctgoe1ZnkFThJfyom5Dut7Ob5ZwbFUMUqaY
pqQYbIAa//ESnRMWg7ShyCtWq8J/nYTrP+bjP67L3zff+Yt3kwV3Cn13enW2IzxXCN72/WJm6oPK
GP1AX/W+cR2A9E/h5bTZc+Fc4jMEpNrgHY2WMQBpu7ofddJD7h3+gTu7iGuyCuA3yGSl5xjV4DxI
ttoZ9AmKdp1PTV1up8CGN1NQrl+UAKwCmLxE5vSYEfUpWXjI7PQQPkgdrFsGdN29s4bLIIMaFN0F
GcQHCOwvBOwy8oYLvSX6EfNK6XwS+uchgYelwxsE7xz4OqReuZpie8GkwvwuaCw/yssBR1hJYEuN
Ms7F1R+QW4IrKF2RhiCmx96/8+qznn2ue/pBjbFIBCIG4M+ecxfGchVgpjWsau/CqOHysBuJD4Xv
F0cEibLAnKpgZZPQXkpUko1ckjO3cii0aE9+E89knXUw2NCyISPV7FzGJdz+EBTaMgRHNRSfa/ns
IzSI4gtsEIvgJEx9CVK+LZ+66Dkl96pDkRhetXZ1TuBcAYM/BkO8VFkSCTl5OJxQT0RbIwZoIV/C
4bIZgk1rtZizTXiKNtB7OkuQ3TQ32A742YnkWNZ9fSWQGLVI4IcBsl4zHN2m3kOeRp4j8ufcm2EL
msEZ8d6FBdMEvP11LZV78Vh15dU80ixr66s4YdjNWZG5sPt6hMvqHBR9t6/gYtW+f3Iw4k71VTPi
4J9wIXcJcgH8wh3Rgn2zzz3vVp3SKZTrySGKybo4qw87Z4R4Y2DztGEjLEvVrGeCyJ/VxygRPKtT
n4fweYZPcCTYzdW2Le44nzNTe1yxyrsozXRXxc8w967YOj4gaGDCW8Y6O8l86ymeLwugnx2EOEKn
LxIvOtgyuSDZ7mRCpzKhC8zoJ6NsZXXxcyxx+MLVJYJpidjlEHntMdGhj9j4odxp6yAeI/liU2sK
3z+v2ENZRQUERh2L5QhGqcouhpkmFt5wLfCBRvvrUfuKQHgb2CD4Y3fFW+xcIp3haZSnYVDaG22t
1V8i9IqQudiCXXFR2KWNTniqd+By7hImtMxW0ON0RxgZruAhYtPefW7hI2fUCCaSxhRNXPtcpKLF
AMqNF1inOJ02XS9vbaPfy/6TPyhEmXdsZ++s+fYS3uraVc6KZs/WHSBQh5sIVzbOvqeuwRyMBjYu
TD61x8fBy8nz5GtQsWtMTi0VQLgqpP0irUdzxPfMj5IiONp5tmpyyOaYKpvkLkS7VuNU1N9EWywG
DXKkdJYArLcjO5hW9zYbyb5Caj3hss7TDvHIhP2cAA/QCbmLCqUHVm0+kia/gE2ApIdUJTqDAtrq
cNNCloog99w7oGPZP5bmURtbSPt44IHGBI4SZeAL6J59/TEvT3D2Tq5DwWjeFSGYv1U21Ru/LbaZ
aywz/d4czqFxZUb51rPeqnztsdMDcfbEPvRqCLvtAFSyKcQy5jr0hEeGMJOSvZJ39CQx+W0ObS7Z
WQxUVY1IdaYKTW96y4P5/tyFDEtGS9TXZ71BxQ0YwdU/26C0jDjZx7WqvwSYfXKeSVVR0GJnpE0c
ReACyfRACykmYFLjemDjruxbxEPjWg8xOhjBGqAt2nYqcoY0C1KqSFG4aD0JgBylzE69aVJBBSu4
ZZsmL5dtgFjYAkSMBLj0q3XWt+shajZR9qR3GPaBwNk1kEf+rLDqiwApb4+nO5WfJSzWv0yof85V
7zaGv7Xp/2dN+cfcJC3VTPRcm9aQ8X5uMgKoDmaE21fG2U4OEpSqdm9l4VZk+XVEAa0NADYMdi+4
uHkfrgUoTjfvj8D+15DfWTFgQZ/afVvLHckYx9LTVq2pXRgEZPp1QMqhRYfdOkWABTXtuYShYCok
Kh6gaIaXMhMuwWQ2E72DyLwk693umLwEcpqAIDz2wjUC60cBTqRCKeaS0qHzKWJGJ0aQwQq2bPmu
wwkJ5txdIcNc0uY6g+ffmDqfwrUxK8B6QqLZqYxrdveK4DYRHVgaC+GThsPGW8say576gHW71JxN
LPHIMNABjb/Qe3R6jIVQJZctA1+BpYIF9tYNy0OfPVV2cAI5Rh46k5d7dhETjql2AX79Zsq0GyaQ
DYFhzMPg77qjn4Ep7MVC1ODwGciahgGrYdB2GOyaCFBrvFSDXUtQ9NgnD0aQLVhbkht/QMF6M1vh
meY5pE5cbMm4beC72oSo+IR/9V1yw6x6gcR42Y+M56QaEyvilAhgkcsmU0uSSXwICjRKtnkSfUEb
gUvph1ukcOuhb5khNxnRsRWTaOSGh8wkX4NseRPrAqT7GE2akxbXbVlco/VeC11bN9F4GTCe//uV
7ilCqdoUX9uPdey7wvfvS913v/J/faP/Hwtih5bPDwrit/pz9PKuCFZ/8EcRbJi/6ciiPU9IYbOt
Y9Cy+KMKFu5vLp1f9YrjCMu16Jn8WQRb9m8sBg22eC1VoX7riP5ZBFvGb4bJppoaFlTXy7b/nSLY
JMnxXRXMVhcNV9egAKbNS59Xqtf/0uPs2i6fGe/gIXkndBotM5AB/t4Vx9otqhX9lGPnIA41yAtd
le3BrON+hw5o288d3vlCmzbkfCPHxpJKjA1MrLL+EijoiR6ZcpEyYCEjS3CTNlhEIwzmE47KOQ6A
PLviCuhdD5zrbCfwEbwLFx96ZfTjHuxd3gaYujwzWVU1CA2tBq4SI5B283SXZz7xiu2sLZu2Bq/J
lBYmz/MIxUPMmMBsl/SDwH+TbXwP27Bbh362w2A8rFwxKriGS26fO+/krG/hQ1/6Y4KPQExfhs6p
mS1xR456fQYAklGH+vMS8RbBc+M3R+VdmlMo2IEl+VGJtWvOl2MMj8PFM8kWtwpvY08mj5yjZVPV
FjuthhTuqEw71j6I+nPfQVxqhisfjgMovm6theOO+2edzDQEGo2xLxNkxudvRVldsdnm7CYDP9Js
13Cy8vDZZ2JYRx1ezRnS4aorU/TLA+qDxAouGhs+bWAPHRZDDQvbXL3Rxda2wgOA1fbpVkfuhxLM
K+NHb3zQInHZBPHRm4YvCb+Irjt58ZWEfkjsZ/xf2aKwxnTRJulhrihSIwsQNKjshZWh/VOMpcHy
LyF8CjhXhGfYdblMZ9pV2u0gXUiuVoM9vwwtVkgICEtQkh1Z60zvmDdNwuwmCbLgIlT1vVWN/SL0
GqJwoKTUTk0AResHRNkAGcr8Fx8IcZvfth0OGFSUnPAIy+ToY35SDspO+W1PZf/VF/ou7cOHrsc3
ytnamyqjhiSMvM+bpUCFjtxkftF5hykkXxEs3D7y+9vJGC7LDGSF+rsgJXZEzp/iuG8XgzBJTMnF
5RB9bQBO6Zr1DI7qy2CGO4isa27lahkUQ7GcajBGKb2ufSKphBJ6Cssyq6tFheZ6AfbR19xT27M5
76/swOP0dURWOZX9okG8mCxPLlEIA4gdqDE9DY/icGHnwU0u3UtkKE9yCLm+RnYVZbCHB+s2rCmW
cJWH8IbJGs77r/D59yOpJm45e4tvX9nKunOtA7AVaCxFe2mbzm0tnH1rfGXf4bOdTFdEdd0Ho39R
9s2Vqb3YNvFNwQAJhf6dHQ5kmR4wH6Dzbc6OKF/rwN8GeYslJD1ZZbQZw3troHLKsuOUV+eWIOoO
jbJvAReaCUSGvGisGt2G0SfuAhufvI/rIAxUcnlqPFV1cOZSL41Pjl1+NlgwLlIXRQZtvVfTjZ4C
yrQF/re6OXaBdBd67z/T2xtggkFxEiQCRlBvCKgpOnSZZjW8FGSNt1N3HcWC5lnGOoiShnRSrRev
0iIxpuWO9Z0lmT9k+0j7uiyMvafNFIBQ/0V7sANuRlPvLkKKhnro56WTOEdDTx5UVwBKNqjeFMqK
EWaYvI3xU1bZqzFgLZkaHeLMMfnMaoKkQrNpn6I4ffSUvTlJjIU9wlrv8cyktk/li0cpCpNmMdzU
wsQaZvT0EhHf1hJrTcZtuAwh8tbsQvY6qqpODx4ABUNkjczPYzjhl4z1RRsmd5WdttDBaaeGK4OI
iS4r95plnbwsuXR6eHG6dK+jql7p9cwvhuG5mwfep5E7L3GBhjDwGy0K8iJ/jAYiCcdxuLLI/Vm1
ouH027JfSsd9NufeVPpQLNbuLmgQ5tdxs3GK4BRZGcaW6DhASKQ8RjjhtyaBlMkNgZf7puu+0Mc0
4fUQ0JFM0HiKjLtAxZZqKC0X0P5BgcbG2hT9g3DTz5Ed1isxBNFaMdra2oFR8TlQP0w9cGxe9UQY
1eM0Nu1CcnjdBAc/tpAMtHILJ44iMBrXjsZjCxxtObXihtyeowwiiUlB5aCO6bly9KXdE4Isg2es
SBPD8cIphL+009QhSYucvYG1QdW8Trg+lsAWMH7Dc1/K+bEvZQklBl2GmWjhkjiAx2kmrHhsRr5p
vwgi476ytOcad7imFPlfSGU40VpYY9FZaCRCsHnZEn1gv0SZ10CCrHBAzU+F63SrdC5OWR+v2y5a
RkV07ybTy2AB1bJC6yZiYDag26F1cxl0CpgLo+k9hglJtyNZUIRXrCREn1J57SYZLArFRglDGKgF
WalO2V0MA1ZFC3J0Ujk0YUa0Cr6Js6fLmXBdNAWzPhhE0nqo0L2nHvNbRl+oIYttmfs6mwUZC9Pi
puqmgXsDvZucrlq/gR0uwanbTn7jx9pDb+MCsb3OwWfmXk/lwKZ+ZGznmaV5K510HQXRpwpbFgYW
rHhF8MXV9gL2HG3xCOAJwSw8vevYsNkBhyWwMLt0l0pcBmDzcx5U7dXIRpa8/t6IfQX7gVJpafaC
1BoV5D7MaHr3Mbf8RgO4F+dcFpwBkkjOZOX01aGzIfO5sI6iBoVq6jnPhqhuRZ/ejz4ZYh5EjKIn
EMatD2MO0rGLMbfqJkP9kIIrmNJt5jMLWlFlr3FIISEO3KMuBqTi4ES1IKLiJ8t00esdkLbeCFdd
unWxtJEFj4PJCoTCKl00hmMyvGkEO6wTOYrNpHbLyqFdtwCaMsO+7JHUL5LR+Oo04053ysex6BGV
eyxGUvtCM5wzpHJ2l6JXxNPhsmpYBCN43QRtZq6xAHzWsQIteWuF6YpIpi/cnQlgkglUNRhjrEN1
JdYglFdmUp+boKLmIC9CaeqPeuGPhMmLl2L0YM5Nu7CkWdZCyAZGq2ZMH5ktgCirbh+1Ef04jgoN
B+XoLSoz3WqkrjDiwGEzM3jcMRyRPu8gOMAyWsadfo4DfaPp5hP1ECKHKhSksqYHkJzUfPXoLF2Q
7SE9iNBVYKsaGJTJ/khgFIBSPOZxT9Wao2mdNMKBnQh+VEpvtgja1zzI56UkkkloIOVS/9VqfIgf
3n7ElNOpDlky0xpCNHtZzdmBu5gGV7CzRihpdRYy51QegAUijtairrVjXKe02nRzp+PLY2MzodPB
IOYycSOeJ22+3zY6TB1g1xpwV3U0qJt78s+3FAT9HikcOF6SuEw6pDLQjWWgrGpYK+sZ6Ww1AzRL
0vq2nTt/1af1J6ICnDT8mgTR1Vz7D4h/XoNQXjkxyVHeeCfVzaWl0KonGYJjvx57x9xoY4kJuqhv
qKr3ZQ5xcBrllzjy1iCDr5uMhbcp8nVMb2CpZsI85rIIPU53mWnvp0QnN0Ujiklir83dDMyHmQqu
mf3qheIhjNKtR/YOdz7NJ1kbuIxKUDPpXZlJLLdRVOA9qk9tmr3QI8fs6uR4+zt/2RcGxerEmBVG
/R3M+msWUNx+VQFj331A4/Fay9CjgAcOw2x6iElgb7KY0J1oeCl1PnM9tJdeU5lkDrVAEhPtbqzm
8zzBCwnnSSxAJloQZ7OvsV+eWidNN4YEBh8L1XNX7MzwQXRYh7WkfSZHjtIlaVZWDi3Qqw1GgJYg
CC1j2s0C+vpzTAOgBlCJb3pgzEU5uM4DEnry0Ce4El9HDhRvFZaq6RmDtBxQAkwqZU2EOvnWtOJS
OyWqZCxe49mnfhG4mr5MfuKu9IkCoGW/wZ4EZPbSyTZDBXCq6YkfacvUhLPiJ8u8NX1yzKx4WwRY
2Sakski8XOaQhLi1uM53U/ApLklvcc2AfCs48HyM+f9wdF7LqSNRFP0iVSmHVxDRgDE4v3Q5XeWs
ltT6+lmat5mbbAPqPmHvtXFdmXiTKbTZV4hnltvTtjAw/MEafHAyDDANG7VVSo4KqXP5IZjaY6Kc
dA0tazlmKZljO1RTwqcpqmGWGtjkDOyxI+PRHuOWFus/zlQ2oGf6jsPZu9GDahtRnPQKOb4srF92
IPtgNLbS1fYkbhcn1jv0ipmp1rMV00M68p+ROJQ25AowV5lYt2T2G2L5kVwrLjcT1ZdpTkQkQ94B
uZAdNJxLuJcU/69Vyw+4chJDctPb/Sq1eOHKagTCs5uXHfBQ1H89fJdMDRp0JQV1j1y43NJ2g5qx
1tazvrEibMut5+wNVGCr1K4g6m+ckSC4xmn340wpUKfEUQZCx/JOd2ik+qXynA/23P7GKcu7lsWf
dTty6OUxBciY3lVnPLOfLldup/y1JLXF8t710Uq4yFoFjqAj94iUTbPbe0mbbcx0ri4Rm/T1gg5P
q3vVW08uabVHTydsOipqVhaBdWhLFQBzxbqsVVe9tjgapv63CwicghUbNn2bhogwHkm7NMOaJeA6
NSs+X6kJlTMX9D3gSETl+yfPw4TBR9o92vn0AbduWLvK9rZFBLBDLN2HIeCtlZztFN8+YW/48GMy
h+bYwq5dGQ94piHkV7p3HHHHtbK6i8kDO1BVh8iEoKNXaGGWlCQkJhvXldWDuYQU2g0pd/nUfDFM
dHf9ADpVAjX1GvpX2M8PhpOSeo3SqhH/Agwsx0qNr7EP5d/BLb7SPT6Y4wBkxwiwtNljSwanzb8b
F05O08CZTDTBQUYN42FKicauji6fLiL6WpjiVlgVi7McHDPHVMRzz8Hkoqpc55llMI53dHwLL3Hw
yTRRLEUE8FlGqWaxl44iSG4Ee8GjhidqDptpNsNGaDyYtp/zuOhXNWQ3QeoxNb4dNsaWnD+fwa1V
gyImm8/3a2iLcjxrqW9uUp8+nsD3YyuAxYzRFApb01f1ZJ39csFZcbpkDvYqXLRrvXUJqTSqf0ra
yXowSejWWg2KXDmtpDMSUGEwnuZaXhvB4G6aWHuNzG1NnPAq1hcUdeI3bC04nmXzMPpuvGYlCNTJ
DyKYpu3CyQCG3pPGISKOJOGp33L2eBYIubR6hYeSdTBD+jaAv1CN646MpG1ZVO8FNO2Vb5iKmanB
IGFYFiITXOScyhNKqBejUcz4vjyDnskxLXhqjDYdFJnrbWXZVUgbq60cz31vJ3tX8ndNssAB6ZBt
uwjHB5zSoT5HkGzgKthebbE6Gbx9wsggDZTNCrY6aj1FJ4Lypykz/kai0cJaTc2K1jQTSF6Uy9Iq
jyyTW6h96IR1NaP90HrvxVT/0xsej6Ks1KY2e+w5RFkwTdrObkpaW+B+5GUJ8Mg5Fs2rGwzv7iCK
B5T2ILwQ0eBKztksYIDMa7Na11ogUOh8UZZVC5sjY929ymrxkzrmrs7HF2Fb1Ni52ZH7E18Ruz7/
P5ToR32VN0m5aVyamJ4goFLWd8yPOiOjTZF6L37BhD2f2cOiSLfX44KISAy/W3Mebt0aiEyfPplt
9efNJ4+8XY5a+KgO+nsCnnEyCiIeJBthhlzYjW0YKz7jAa8HSNO9WgmEdSuXWeiOxzjI/uKYqNeE
AAzMnt6+6mKGFPGM2jiIvnT/NACeX9dv5JLH3ErBC6r9H2WQqzrz/K9Qs27buPtEyRKFwcgyPA4b
jSGMXmHA0qqEDxkCNBaGLl8Pne/0xN3LI2+IN8lmAxPTj67ybz/HGT/p+m8WxBub0fcqoIjnTCNA
xOCZbiVk5rbauzHH19zRuBi1u7Y1/pbnOFwFKWeVrMoPuUDsCjb2Rdn6a9JCPoOmAkFr3vwq/7TI
o7eyp362sVpjpByj9ndM2xcjV5AVzOQF30Jr4eBlyPmXFD3xTv+ralJamOYeS/ex0NN/vbls5wEL
LV85icsfU8X7ssy3lmVNK3NZHMzZ+GD1zo8dmVRKOqFp1k0m0SapKOXTUgBn1dd1hR4pBU/EVMje
BVV39630TW8x1f7/54hn+W5t4x3eCpF75NmUusWJJv1xlQKAn0aKGFOTLc2PvfdTGq5Ky5nG5mWx
sTBusdU5MO5c9WBOgaJk6ImHtIcjxMeB6CRccWEdS/PkM0wRVjgnHPMi4mL1xm2Z9hX1YoDdsg6H
qnltkp4gtb7ZzOicw4QPPLWhse2jGaS2T7cwkBtbvTWCJPPIHjg8xyfgzGLt6VAR5+ae5tG33ruf
RLA8jjBO6w7bONqnDhkZdD26vdWU1tXOqcxlwAorq/vRSzYw4EPNleZkPwmthYr8+zwad3RA3noY
6Hc1PwGjxFRukk4bmkMe6vrsP/gpPAvzZ+i6zybjHm1nImpiQQefS6CGiuFaqTDkE3F7NN04CpX8
7lxGh5OJ19lu0GN41qllwgLSpVi1XP1kEzqrZmwPNYltXYVngxDwkUDVwNgiJiEwU9O/hWi3MHmf
677ex7gE/MYLVnLSmQoTI1UNKVzPYA6pghCuCvvfyPvgcNcHY89rbaYjQ8SXuLNfCrZ664Bx6bpO
uneNwf6qrljJtWP10frph6e+kPK9SwJUsKeGegH5JklihtdMoMfYfa70FNkL9ohJc5kImthNrIir
09a3SUYel1W1POVx8C+viq+mG44R4wpyE7mhYt4MZUnwwNZ3E7f52jQ4guHOjMYM8NqC3WBkmJsj
wEljQ3Pao7xz2vIJRMC7HbEx1TkKpK8/1gZ4Ms/CqluV6uhkAQSsjjYtgKZBk//R2xHsbnpsCwRW
Z1ErE1QP90avH3sC3o1CWqH0gO6Adyi53tce2okhQ8EGcmbR55Gb3Kste8tfFSSvsuObHXpiGFru
tqWFjw/OssW363HaIO/QgAfvBLlyO6AU66mq2p2GdgSvtn2dUx1xycIvXgYX9cC2oOn7Lw2XYu5B
uTeEtRln0IZ+bpQwuORvOjE0qjEer/sWVnZV6582RmyvIuivaLsNjwhHvJnRZ5Oqw1QuecxZc45j
dsb0am+SAdhcm00XS0CB6ITxjG+aUq8ST/rA2z8LeYGphugEHlLSvbmsV6eMOYvZGAhpUDsOjrGq
mrKC64OSdRxKMJvUUHQLO93BRm6noa0I4vE7NAh1edG9CHIh6KEtH6gQ0dwMzUe9uURBrggtLQkr
ZaWfyGKrOdzBnWc/1tC9V41CjDmk8VuOxCcX9lceYJ+yObDWlMEfvZF9RRZ8g2nWXnqHfUht9QSG
+J7F9z5Sw8XpBlnqR1XoT1PXUi+7hEHKzofNU2YHTs5XxhWNb8vjLJ14HaU2CQ1xuao9fSB+EMmD
rBKqUye5l7X9jS40WDsw+7bocUhOGjQOpbnsVi4espD0B5iwzp8ViZzejUwcs6BX9GMAhKYq9+mE
WKAeKJ27ZmIKEleh8uhkSmMg98iBHYFu7FUnYTfMOl57IZr5gbjEpIl2pVku6hWmACZQT8sf3TDw
82sf9N8Jm7WGpVacMz9UMegv8EAIXqRbbAZdvanMbbd5361iZxw3CHRZpSAbIqHHWTtGfTSLYolm
+EgSec5GlD9CFD5VubFyme2EzFn19eBWv0L7arMrGYpoVNnakLBlpNZL7iH+QQHNQsme2M8kJlrm
Odla585nBBbM4hcH4KXRZkCm2VvfNPniUGbSHdBaWa3FkR2fSqb0tJdL4o4WeStPNRvDhW7sSNTk
VmR8FqwFlWQqWSbwR2WdPadacBXkfI6j+5r1+rJjK7ACJDYBTW5P404Gi1PsssQqjpwrE+twJIAo
GyQ8SQvJNU6LH+EggBMfHTsCvY1f0AwyDGutf5Povw2h53yWqtCqEHrEESc+nAyYBrij1zpqKNtF
9D6p4c1e1G+BBgy14YfSlo83+oJi1YmeuoTmyo2FXAcdo5K09w71IkNxmBHagTsR8gQwpZNExbHJ
EgoVTUMu9cqsu00RH8uJQrwzaCD81HFXShzLxIiQ9tXkxyPANTVorzIINkP7E4CLhtyThlrtIf1O
mcampr7z7QBwkzMehsrtiRIoLhzN/8w600JdkGJJgd4tDjySuv+o34waQBmXFEmVUfc11wAqp0Ki
i4r/snncT1n5EXiFQ7QS2pDaZroy+dZmKApxAuSm5PhRN0W8V63yjkQE7JMoSom7NoyjG3x5xbwm
6Wl4SEeUaVHymSG6o23JeKHcXts5OUWWj24s8XgKjSUo2tCKCagKqCkbOWHnHw2rP8nCu8c5LHbe
dp1Xqxx76JBBhqidYoqsCQvCLAzECYC2ZyuOzaxjuRlw35rw0MT4DKrzLwgSg8alo6zG2B62+CZX
TuF/pzZ7j27U37gRx02Gymozl/q1qKGBzLO9n7X0S3CrgQQo/s0Wk21zNhjodJDfPD1K19Jq4ICp
9uKp+Ed2tMLVwFcZnODJc6tpZWcRN6ap9rKJNLKK3Jkr/bEWKOxK/J8ADAiEYPrAeNy8BRnrjKlx
3FBmOpypH1cLnklnvuaDy5Cnyk4may4XMeUQnTUd1ptklwu5YjhP+JiihRIk6N6DLtA3Mw7olQcL
ci2AkbNkAEnUIcKTGZIy0+2ZARKHjWHrU5jZWwPz6lLX7WtKqpiLcAB+rm+tqDQ+Msf4syvuEGov
bmLuN48Rdj4WY6i4funImqMzx4/SKwC49P6ujOnCZIFThZnVYOpM2PUCvnK5jDvtTU+06jpY4hjz
rt0LnygUdOUgxPyZB6HJfwvf/5ShXpeMDhFhOcVsnSyLF8rJiBUi1u2zapDaMKXr7erPKLxVM0UM
lhtoIU8Y5BZc1dCe6FNXvVRyk4rpJqP4GxQKi3ji1ALP/olL6xCTW2wHW2F1Q2hqkEVEsmwYifDs
3tPW5lny8hfE+jyX5Ld8Rm1Oya87sJ+lnW8xMj66mUUUqNAuE6zgiTJxA/NtWaioYuMasIB8uyZ6
MVC3Bn5V3NfzsSJD1yWm40HHs1D0PL7+bG4bYi1MO3uqROk9pUR1ZvmW1KqTA8Ufi0qxo1/N56UN
M78dDvxtGjPjilTNi6fopDuCF9ejm+Zb2fe/SVDy9Dijf1S5e3YSSJ7YPYmSQn9oJ/DEBiT/x3iI
enIAq8sk5kukS+SQ+QDEUDjMJydPkJnbRd9+ORE+52kfo9+EcazFoePgrMi89NNlA9i4FjZCLSae
I2VPM+Rs9tWoqBe50NOZ9WdPukJZ+idOxtXgjD34Le+AFKIKPd6sEME0/B7SlOqItxtsbFqHQdsl
t1pz3fVIwFx1LwJoFyNAuVU7jVuS6dheRpHPwPyMiRVCph8b9QbiJOMUsg9QgVp1OKbQ0yNU0qZw
CL2ddKIBK6axUnpEOU3mEykhI6nb+cQOD9Q2P9ZISkgQhfFEQT8uXMLSPCf1qF+HEcltZ2awlV35
Qps/cwacLEemDK44zbFO7fSg4T3kCWOHte5m39yabLZCaZVfuWZ326IPXYHlcJYoriLrNffdQ263
kH+0MduRLrJKRq4zv2AK7C64qCp9LU00yJGkLbI93F9j7o0hhIXP2vXHExf8Ku8XgYhExtnnjXfO
+uTTNR3U0zp+k6F1wyxoPssCWWymU+g4TrbDN39oY8BaMzq4Y5QusQMmmpzcfUv0dht51m6aCS4b
cqi4Ff57zC8qAMMJJM101M6KUDp6OeBn2pldMHfUAQzEIpwofTPs4nmmnbI7Mg8562TV7WRChdob
xYsRwD5S2CfCoC/540VLpHLAm2BMiH/MZsJZ1sp3TLRhGevz3fOrRWucvQYNil5Try+DKK+ce+/I
pLgh4VW7LgCwRm+OjeHc6463wpqbf55pFhCwvf2oj199Cbh7RgerAsQgUaX+HP7NUNBqh4a2LHo9
vd7rVv5aSPaUnWv8mA0jdxfkmN02rxn1b2jl3l7DxcpAxz+ZCR/H0gF1Jmd+Ilxoxbbw233bev6K
GK90ozm5zxCV62zwXkufExfT5EulT8Ma446xIk4lzbrTlLU5pMUgP4j+2PUTOeGVSO+FZ5x0l8CY
PPjzVaEOQwCslOju9yQff4SrrZ1E5MdaJ1GCtkXouzxm2NpN41G4/VNcdUe0mMRFG0Z56EfSzD1V
rXTfSELVsgRuGtyNlZwRUXNzelqOTrgun4YJNxHVIB6yKvAJ1+k+PL9zwxhdJLDws9Pn9Zmy69d5
NcTYH4XtHSCwvPUuux2Hu36VZMFFuRwGmEepprzqnPbiy3R9DopRAyU9yrCcku+6D34zv/iXOBqN
RzPfK83a5s70hg+TFThPlZNXrKQ5bsJRz34j9l9aMv8JOFEHybEdDqQNWQXecfLXHjJrvI4T60/Z
g/Yv8vk7pk/1KwYtxEJemzHlHsqMFik3K2vlt8tDK3hoCW0xfX4pm8pom1N3rXSgxqfBKn5E02th
awyLYtd/aBlBiNL4KlpiUC0Jk1N/Q8lFxMgOIGF9ADVACibbShkh0dfYg8VpfBQtS/T9PGbbubHY
DeOtgtSa3XJpAUzMSYwpXAyuXDxmSSxlsKCTF/RZjGrFN4wvSiOW77NiLLGfTMXyVbHb97z4o+UE
bOhFWdumeFNzrwwzHIc64c59G7wbVR32ULTLIWWg2aGBmRXpr8O+I0YrzCJojpKt5Wm2Jotpc/vc
VI6/1tmRr80JZHddj/beETeJqC5qp3CSOuYEV85ns4In508Y1uSFPEgkPO7dq/T92I7v1Vhy4ZnB
b95me67p/SxmBHpOEk5C3YkO/KdTJfoifRwslr+QUp7ytnppEoGbs6WrTzJ5Hgej33MwnfX0xC05
MNidnLWv2wz86+TViWsK12zasMtnx39JI/mrgAuyzOJP1IGYQmDXFWEOHVyQH9LkKC4X1lki1cRa
x2yO2qtO2NPBq0g3crKKRW2htj0NYtoaxNYAfldm8+TWnkZ1hHC/JhqcvMUjGYmMcrXeWhfCAqOZ
koVGw3OyXItuHUeoLumOYYo0qIrKbpvDIF0lc5FtPJu2YlElxUrW5ybmVLamu82iMo1+XDP9rHUV
MTQtRRiJ7iAiBlGDFAQ2Z3SJEx4iHK/NzUnLvV7mf1ZQFt82AVpeKfVfpyK9Li8/Ou7oJ9yq9Jz+
WJ4CEG7RRHh7F13ZI1QQ4rBZWtKjAe3q+rVPrIOt+69mwcdXae4Ekb88tpFKv5rF3l3SsLs1XKnK
6aotUarWhokdO/35CqWwDAj/lE3zjVQtNHPfObKG4H5T8V8yOYfE8NrLIi8T1qfIZjjjM+3UJIcv
v57eSs/IYLSP/irjNN11bqaHVW+/RK6i2aiZ7GCkIWy69vUDJ/KbM9TaFiP/s5FV82rg8D4InsBJ
dNljwoY+7Rmv4WRg8DILBR2LR2QwNlGQmcwO85BZnvwyBP0su14/QJYNxLss4u7Bs7WeZw6vaiGl
dhRd12zcMVbrmj3tYV211nDxh/Kauy6IRV9XMNyZ2Glm9tV5A5eXLX4TYf2TZvO6nGTE+SqlG1vD
Iq1ujPJvJACyGRixU3wx0MY7CPd1nMFcFp21QYowSp+fNMjP/sgIW+nNl0e4NjZvH7g9zYIy23nX
zK6N1kl+dFhBuPfS8mIO9q51HGKvu5/S1DdV5rKS8+WaFcaKMeqi/hbo4izxELjNVhnDF2KlZafL
Fk+i2ll1Rb0Bf1yyvm95IXJWxjPHVWQll24wV2S6tqem6sADE6XAVp9zIgWjANmsqPABd2VxyevG
37UuqTAO6Yp6vkeHyIc8sqjnqOhGFTNHb19sLgHybWGL9050q6LmQzmP5TjYa71CbUe9eYIce2qW
uJPa2ps1A+CgxrdQjAw9a9R5J+k0pwYC8xy3hAG4LfF1A6VcojUnv0cc1voa2l5Jyk3MGDZTEI1T
BrjAeHBfT8lxIsm2KfH4+sm879tlUZAsG4FFHxgZRAwS9ZY3Dh1EO6hVqbW3hnSCSDLeWaAWHMne
k4z6fa55Z3vUD2i3NnrnnTtLHLhd1EM3UQXhGyoFYqGEjGXTrX2aa4/yTSE3Sav4dyBRQz7lGF8K
Ro6ajhZoynyg+DN7DiYjKeOOht2GEDZ9dPRMjriiBECBAoY50pS/cn37CyGocejtn7TuW+SiGasr
FaE4YZEzyhecbNfAnH6Xb1K4xdb1smteG+SoiLvyo2eFipQLFyDn/ITV9Tnug5fB9k+uinAjcTeU
8XNu/wuUJF09vtmJepmM+JUsT7iZzn3SVp49vUWNf8mT6SUv3ZPo74wbDtOcXcmtvaSkm6vMepg7
44Hh70GL2Ep49BOtu49ldtWXK8XkGx07I7SKr1bc2ro7+UwWtLZ+JKB0H4vsHV8ohFxzo1zWvsXK
ccdHuv/jQCZIXb8IL/s2i7jn2mDfoVkWmxaev6ShZY1jqhkbG7K1d1K2mcHAnUkuHZ/9WDtTZj9b
2On6lslzDqc73gsv52el3jWRPzIAOtD5v7da+jTZEgg6U08OBBaSDQhea9jW+Xeai0/ulH9uxqU7
2vLVTaJHBCIsHbwS4VD1YDPBziIeVkgJuwaY0FSrc6e0GyaYh7IhhkMdnAB4od2tie4GC3WminPb
79F50CLrXavlxSZfcqjjDS4edGpAgqd+HWPdCpLuZHIcxxUT2cEiNDzSTnRsmW1cc1t+pkF+dNv4
rarn14BM+mGSDP2mf55nfreuce56OunEulNat/NDbZEup/M3o+ohaMXaqew/Z1Fqas5p8lMm05BU
fe2mVerIz2aHbtOzmyxJM+4foprAuPch0a9Nl8Ept90PkcVvcd1/Zf3Fsscbgpmvgn4vS1EdE3Q2
f8xz+VdW9aOMt1PEVKAdNxYvCo/gxo/SrdPTb0RQmoLoVUXIEdLhBlfzWNTJk+djPIeI0SzKGexH
vSAapu5uOGx3iTg0vTzPtXdy+2HrBOSCmeNBENuNcAu+b7MR3RMBBxuwqZSYLTqT+QjFj4Tndpcs
a+kvvQou3IQbfQibHANDbcZfimHAKjbcjY6JcWiNN1b810r0TNLnO0wRrGrGvlHDPTXMa9fAknQZ
u7H54PfffEe9+TRhGm/jNA0voNMD1VwqZb0ZPJDLA4hW7RHw1MaFQ52L4WZ66q3MyitQz/9/P0As
JY6yL06ErHw4j9KOnoKyvJYqvQ3p+NplyWXIKrja8k43sh5NBDi+d2qN7o4e7xaDych78aRYV3Q2
AD42UAh/S12+aJn+pi9hxfKsR/pVLxHI58uaxj3lOFRVzDevhgs6rkvCJsuSONda7S6t+Ba3wUXP
/Y/lGPEH2L4Yn5bvfpLrvE5ekjG+LScJ9PnQsEjrCn33fayvEExeR6c4Rt1W+utu6l+6f3OAyESt
Ix4N6uB8vCg8SMZwRlvvd1enfKGJOY9JFbZMnTJ3AjinGDm0W0KhT3rN5jRLr5NMb42mjv+L+tIE
2ptxjQ1J5JL/gesOs153MGyeKVaQ8VV7zOetZ1ihL9VtOeaWP8pu65kN0Is1DC8N0pB8dM64R6Ao
FFcWNzdXT25w3S7REL3W7fuY4NVyORn75I0N8lUO3oWk39c0sM9285tLeYnj8jp4Cp6j9v8P1nXx
zdLsF6Ni/6sRqSUvwfJ6DswpqcrK8d4BGbYG1kyk4Y7VPRfxyUq/YtUeexVc4i55tdLoAg7zeflS
0KjC1HU3VX2ZZwJLXOvNmeSlj7X78gYs/35hdWdt2Ll4kVESPaBDexmt6a1JktPERSf69N1S0evk
ojXm1vtMXPfDccb78okyBv88eT+qzgnSUre+sB9tFd18FPZBUVAFDjeaf5oPVEd8+BIdazpzak9M
TxZpnrrP15LuZfm93Bb7pv1qZYl2OXlVyfyWV/PT8kPNdnKlfetMQuvU/MTK8Rnyxh2F7hIg/VLo
3odpjpSwLIbjV6Shd3jIH5A+b067cSx5VbL6Ltvp6Jni3o7mLibhxGByzfRPBeNG15rPeJZok3+t
dMCwl1O5x8/Lt1Bk+d7vT4MhPpYnitfqYkjjbRjG51zu0iG9mIZ6qJunzhruY2t/e0kJ5ma4sxu4
OXO6l9jmydq+/v+x0YeX5dMbOaRtk+k6M8H1l/Sour+j6Xmf5+FGpu8bkpqPyqF69Yprk9sfyDV2
U+ps+WRyQRAPp8SLWRXXggd0uSdHoOqLP4Hw3xuh8k+iH55ln9yc6G/gSLZJUrE15+jr2Iv4ayw+
/79eS8D9Uu8vYwueurLXgEJ25Jp921b22b75c/skyO0QL23xT4nhkUL3Tj7NUyy6SzLy1R1J/pJ/
WcR9LLY6ErQb3jzPH+66mb5LHjnNdk+tIih2eNHa6Ua7W7Foi6f/y5Dl2/r/bQxQg3ZYkkA8bFDW
8vX5jUC8/v99uuZRG4hdhYvcRDcGCNR5n8tP4fblOyfwk+0eAz+6sMS/T4Q6pHb2bsb62/KhaCcX
tbd86aXAMDI/jEhmghAW8IvtmQRhDpdmWTBmKrgTt/YAyRqB+95v+RseNZblohoptzq/7VUvdhS/
LJeXaS5d1sZqy+++7n6MIoJqEF1dOiqWR9GrVThbyQkaWdqtm8pth9as8la8WtS33a6o5rMXuFtL
08+NLTdOEO2xVu5SalKPjh0f/CnztGeEFYfCqx5Yf5wcY94GGszguKCqzJ6Wm70NCMFKu59Y1usq
8XajG72SwNCBzLEfhQMyAu8x+BmsFH11Hcv3MTV+JVEliKI4FuvnyS6/nXZ6hWD0143DY5E/Tlpw
czGE6q61EvbwnMLQNTOoEpa/syuDmFwmU9GN7OCVC5BRuB6ogfxdqoown+mg/PG4ZF0Xknp5JfCf
GUG9h7/jTYy85Lz3ERdZab8TvX0aCv4CUievJFYSE3qokFcmJEZ4wl6XgTzNeXm1yDOufPfkpcY5
qvqTImHGkzv02Y86i7wp38ZXLonkwgB1nwt5wuxzmjzgDgyqe/0hIfpGxDhex986XYyCwy133njq
E5zCW5t6uEOb4rvRyV6Q59GAEHrctOQ26KYiKy7a6IwlFa7vQr1GEO/Hqlgzqbss8j/hm+zmxbMh
WCCbBWopvIs5ARZ/7FApL51wjChh0HrqenVsErLI0VvUKDyrbNour/NSUSJL1IPohK79WOGaMYeA
40AdHfIUI2oOQpzToLu5MrnJVGFoXySv9S5wONNYhA81gRXZ1UeEiD+MZc6MqjPmO4lYJaCTWNsu
QqLhJ+JTRKb4zZHDS9UPd0tDFpl2YR10i6CZKHErfYpyjhu+XPZekCTAm4GPS0t29aTOQ1zuZxuF
2KP3kUQe6un6oWG0NbnBn93hvWc2AZt6pxigVRiSguDXOy2Fa5RGLKDhmXKcDfpf2vmnRV3Ze7s0
OBOyuViLD/2UrXOWlOg0GCWIdcCTaHbVRlu+S369gTSU5gRRpw2b0CkchidZZOvem/ZsgtcGwVjL
NxPhE8nMl9JXqIZ8hJpsX+n1PdKlJvzg/KtrF6a9ubWEe0hUwgjbP1pauY+N+TwwvBWkZWCSmtS6
U8QiePa2V1iCCCblU9SFoELD7rFOSWZIyGoWcEpY0QixPLjaup78Y+SIdm2bGHSGQ1XojxjEjvNY
HKwm3nWqgR+i9iPB1L1REUG/laj3UJhussZkr4jssAOJkW6B+rtMkGpK0lH/9enBHR6ggR9J9Nzc
vxYSV5QCfE6RugbWxifdxD4vrwD/tdTLy7sAKI7hfxv2ag5Z6ZGwOL1qWbfzAv0cBGJTbYhoOSaz
s2WqkDAQTW7DGO81C6hoUX+U8dKqxU9FZn+kgqyPdDNU9tGT5tv0KLzpirL/QzAwp8uqB7Li/K2n
Pzg8+nOlzm03PaMlO/lRcR1QF9TAnLP6LW/yQ5p2u+VTkOvamfOGkJ/qZ3QZ1YDfO862ekIgz5Ka
lmfZjLqLdYQIEj7fASVnVgXH5cIjKOsY4VqPJu/QEugUjdp2FO2u5VMYtzd/YabQ5Z4jg5tvNB/1
LrlAQ16nzfQj9IDFsjoafNdVt7YtjxVzQYfuhC3WFoN2NRiyPQ4PPLePjRjvLEyuRqZxBOpnpx4R
qdprNLirktPJwrGzlKZNxIBjhhRAHeo42+W3udGhKvgHT3KtYX8pPE5TyGUgmUM12jgIaRT4/6Qw
dqLlbSzH7UA0iUswOcmFdCSr9DSKTaEiphzxZXLnHTrqTUt6jSA6lhtoYw3aBp/U4hLCPbwg/EON
yJbll2debM0TOx7NC7v0gcNgkZy76nvRVCiEjPiC/6PuvJbrRtKs+0SoABKZMLfH+0MrirpBSCUJ
Hkh48/SzwOq/q1QxPR0d/81MRAdbLBmS5wDIz+y99n45CEmceJz6/GFq5GUkQGn0o7PBvC96ZCJA
oMg97BELlkj4ScXIpXtILH2PE/suCEYyA3+fRM+aDa4d7lS4w0G3bRlYGc3TENzniW5QwSgyiNua
q3dth4+aYy+uP6JOEHgyQZvog71jYQDw4bcafRW8qo47rA2HR2uM57KvNzinNj3C0CXjozHqfTD2
Wzt3Lg6L8SGXTLeGrTDSo2eiYB2jS8JL4A94pqeDM6gNtr1POuGNo8AjRo0FpLGhY9kkvktmcf4W
z+mpkyhFvi0XlVf5p2qJ0VBHb8yvUxTvJXKUZHJ+JNlxgEABNnNrFvpgjfbuozuU7XNIK5Nm9udK
m+c2jvaG9R4E0VEOxVYr5njiMnGpFDSJHg5n1X/NlXFtSEdD3gaDrzhURzO1H0j03AqpoC/whOn6
HX8xPyysmobHjku8LGqmo5v7oPu84/IytT+TWwbKxuXFEysfr+HHS87XaiDkBSzlmC1uuoRKYUG+
4kwCqZEl/p6Jw4pr5UvHf7PTaD9iqWRAvQtqgSWKIoD/T2LAOwPM1/I9s4OdU3rH0QgfhbTvjSnJ
/ugfY6O7VHgOmZCtebayQZC7WErOuFdjRokRTZsxKg+oZFbdYsnrTEYJmqS36dB3/SGKD/SQvCbV
+eNZbfKm++Y+Z7pXjGrHaH7bRWhoScfg1ZiSDslmsRuc6AIDdC/7eG+4zrENh4PnoVCKyaTuzXPW
ure0yE7AEV81a7h0JvUGqnRKq4xJn+NanKNAohj294GF2MZqsAuMu6lQt4zVOFrFSxP3IEXn721d
8+dAy0zx23Ilw+pYPDb3WWfXQZNt4VNrSYS0KFeaOrrMPRddQdyi6xxQjK2sUJ9F81kMrKr6Zl9Y
epNH31z6OsgDmRlsEu9c6GKHfppE5YmoE4oiF+lGnB8mVZyyxyVLKs1eQm2xVJR30wDW29FI1d5e
l/2tcLMTrIFDPZn7IMarFgBqVJzRVX1H2n0PsitZiA9xXByTOD/l4fisU5oeUH1j7B9rmR3Ry15y
cJ6JzVdCZDPj6yQdd2vyNoxoUsXsHaaClSkltzdf2qk8TjPG7yZDtSUr+T0Tib1HYVQmukKqYmKL
eqgT8tOzPni1hYFuX9vN7hyMHtykWbMgzukEAjT1/zk/5P+HDPILP+RfIff+F+JDLBumxr/Gh5y7
4Wvc/hUf8vEX/sCHSO83aVug7kjycBia2kBC/sCHSOc3pYjfMiGHOMiIl1iRf+BDbPM30wdH7lsA
9lx2WDAX/4EPEd5vSoCW9zBWmCilAA/9Bww99ZHx8SeniH/bV3whuIvCBA5t/z3bJNdFFVYofDeq
6swDCdwj+ulmx+g1O9hjMJwI68VSw2J+OEWN6W7sFhFbMMe5ODdw2WBXh+jjK0ZXwdRjdHIJqvvn
pzQnwca08dMm+eCys3HQgGbLb//xeZA7rM8rZ4/ntTshFKD8r9uiO9GyHo3uc9o7HKnplp0lEUyT
bz0VHCIGajaaiyTGVSZf/CpaTEcK2k8aMlArxk3s+dFminNzNSott3Ma4B2pWBDFnPFrq8t+KMKq
uFvpcfoXCBI+pSK3ZxiNrOW9l4nidWPH5XcnAEmX67neqJBtjKfgFKu8vZp9c6hDHxDW8o0Vvoeh
0zXfO3ysqjZPfaEwyuq63+AFR7lRZA6lkaKyrgVlINqHITTbh3GZunmmutKndgcRNo9RXuG7QoC0
VhMyF8sMik2un8IRfyT9535IS2TTTfgpnwmWT4k/jUyMNlbYX1Q7R7veGDGWDMJ9aDFTjVEX0BeP
x64QyCQTSUxVrVi6oHzYZ10gL21lb3IV9ienYAzU9PXabLwe8Sv7jogBE7FPxwSr1ZNooQrYU8Kp
gN486IbpJrKElKs0IwYnxHcxX5wQxW+OL2TXJRXet73f1OnFna/ZlOHz7AwEP800n/rF4hGDLQ1Z
2PogXKax3fo0X4XRPU3577i+eFmsyl4ZFaWfSMMEO54XXZmcABdv3wsTxFfWAwMYBmAmboqZqU5B
R1R1szFG9Fn+cK2REIyt+clNyx1kThzITrdvGgTECN8NqIvZa4Qyp/LQk1cZW2u2vBedROyDqp7I
RFQqnuNkl8kVn+dJeZzd5QoWibH1UPmy8Z+8DZy597As4UW1iPCh2ezsWALD6vJPVMr5alAIYP/4
SZhebkkSN7bp1HQQ38kHB0+LjY3FXMXftjKTvTOMa0l9JWQ/H9IxXPMimFAEkTQoZbGfifYtup0D
ATIgChaX+YyptKxI2YqV2KBHzLdDySYsZueGS7cZV8UYIBqYagS4hRPtfO1dilrShJYUlj1y6K20
qvSUKXm1uKn3sJcfCo/8zaAs6Lcma9xzdRn72WnQeS4RPKEn5k+hry/xjOspks6Dai0f1XHprWVV
3QuaiMcAbwtqQZh4lYkHk0RCg/kwrJ7aZXbmdCei26yTpIbYOHAC2J9cVdb6l48PuiJU0W3mm2fN
7j7WHU7J3Dn00I+eB7y+noeLVrmFOKO9+MSkxN93kkDqOtZ32PuRPqrE+b1K0AU7SWgfsRb0XEYu
2GOf3VDEChWBipgPyDwTchaJlegbL9sSAG1ulUVNmma/x9ZkMuGVI/fThBCuJXvNJReUO69b9x5t
8sd10CYsQ8LWXPlI97cINLuNhRmIrutr37OFtKwh289MeB2KeiS+FRMaZEUgG9gQuw7fDnonn1Rb
8yEgxu6qPfdJI/SgYsOyHAU7EVW8rDyoAkPQ8jchBrmwhtgGMmkrC/A22Ge2i4A2muj/2+rRCNHn
YJoCwDl5Cdg2cJ3NbLsEDaOh7TpC3Ng67gfSgld2xrbELQl1jJX/YyqrZ4IMx8fQTwjcNO1bGFft
yQjETzueh0c7rsbHOiviI4caXJXlv/lF+r3MB+vEZULqnOqjdZZ4/eOQZN1RO8W7a1bNyTSi5pRh
tNm4BHpyi80NBTF2hIPTOSdU9xVsP7c5YTNvTwM+tL9+GLP2EAc1WswOkloKtYOUyxrQqIUJvpe7
KuK5gzvyxhZkGccLFPdZPHANjda2dkhlh2h+yEhwuPQu0os0iQjwE7SPSYdgWmJJGKBw7DRk8ndI
4BsQSzxVQ9S4+JflCW0ia03v90q22WM3pODxMw+nhTnme6XZTlpV8twsv4kfCG20n74iGi82jWCk
WgNTFJ74alcmM/PW6okw6V+9iE104Bdksc49nOlKGI/CiMKn1MM+FQY43bTwzig61VvSNVecKcn3
zhZfFSHFr+k4GjtW0XhxKsRpbu2Yj2znc5SHnX9El7/XrZ3dcgN+f8v069wrtOtc7Fw6oEIQMlnk
XN4bmoYbPwXGPqtiDDG3nzFA3yK4RHkey+e07DFfq2S8k84sj2VjtrRek3PBYPlaMo9YTdJMf6C0
sQmu+D6Cx1tB1KmesHq6gE5FcSTIyF27LV9d2fi7hXL35VgrzhpXHN1QYstQoriboXtuW2A1jkHc
I39Rb+1KPdbcUn5e1ZfEmSCshHKuL07qBevcdSAuLJ9OJk+PLEw6ttWoQrmkUK1+/PLjg+Wb3dEc
6URMwLJUVBorXDyIHfVXc4HdQcarzD08AG17SWbRXkK7/1HagSS1jv+UZyFjY23DVyETNJxtZl9S
zx0ytUotRAQUIXF2kWaAggpmwU57XncRfcWu2Pz4KIsxOaQSbyQ6sK3FbG2JX44vZnEM3Sn4UmfB
zVdcokWZvmMpgNcIBP8cwapdxW0J9oorbJ0ULJmS3hZrzNSrMTGcT0HBYyyKp2Djgmjfp32Lpt8Q
/RVb3IPmnc9rHR5xhKS3VEYnXQu590y0jQyecdOT7xazg2/ROp3NZmCglcwIBB1kS26GwmIGR2gG
ZKQbhWWd87FnXNvegmFwH0ffPNhRYHB7P8QWap8oU+59JIJ8i4/ZeKBaMeinLef0l7L6v6FqfuTi
/FqsklZHYUxGg3DhT1Mx/xV1Z6bczHPGt6kbBxWdg5PCyHF82gPnVnmpuYGY+qgTT8Jq4wo0dzrE
OAM0cgLeGnzlofB7aXTjRSAngTIbbr0WflHvjuRy+8OBeMPPEY5XmBnM1aY8Ba8D1yVr81PiUvcw
9L3qFpZx21SHII66rY+HeQNZJApNzN1l/UDNE24Q81hIjj7PeYtNxAf0/z+/EJb6G5Sdsh2+vk3N
bvuuS07H36Ds9ajgH7UxLj6H8X1Ppbe3cZyCnMJMrgNOUxUPa5UazIu8oDgwCQQHLDSg4Yr7Oc+M
W0qVRiSLHd/xeXLGDNbByE3jPcLVwCK8xJieBHsyfAdycQEFyY693BJhUCZQMAkEBDhdfv2oYJRN
RVTYdboz6EHXbuIQPC4Lfyu85CeFmIt22Ptkml12Qcb7UyHa25deLE6l2GFMtPd9b6lTaGd3UaXl
ezw0hyLyX7oGeagXd8XNqqI3NF8Vnib63pJQ8/tkdnunt+Kz9lri32yMkXPLPrPxv7bhuA2i1vkm
w4K0L1cfgrThUk+hTZSIwfKyY/oxlN4WIAYlPRW81Rd41r2Vr8yG+oKoeUbNq2ph0doTEO4en5aY
ZpAmQt2aBv2Db7YMiWdQ4OB7Y7feY5djm5R22RqoyMFJHILKDfsbkFiMa33OmDun27cmnDwV5nHi
yH2IAxl5iIYDlKdbi9ZMTjFrJ0lHckoYuNeOPmJkSRYAICmmCR7TvAu2TrnA7Gq/2U0lQO6grx4S
kuE3dZq+sYjGl6rwjjUdw45WTw3ebwQ4qRD1c+Gyfzb0N50Kvp3C3xuCmHvFMymUDt+mki+ZkbxK
XBno3Y1vhkRTNEJBcdnTO1W5RqBO8HAIZgiU4g1GVHTNSQpfBfG7O7nypcAz2NmhOIfZ+2Bmj7kh
Nu5s1Sy0qXpT13xOpx85qOaVDNAjTMyS/+db4wN3+eszwnMtj5hOAV1b/NHw/gWHmTk6tRm4d5uJ
ZcCqDnipTDd6sFCNTjJ6gYI5wYTx0DIGXA5UCTAgWAfNdAslYmPVz58Mtlsz7ki2OmOwK3P1pDPk
ewTmYL84qoZGIB2PQZcdxazxWfRwK+zwJZvE2VhOFHcuwLSLZjpNYfGJneq7P6qvzM1wp/UIDK1h
5dVIXBzhMO4RTHna/AzEsloNmoKYoDKsiz7OmookER4Bq2QZ8mR44m1U7VDRa44ZRPmdZ+/sFKtp
IMQ9CSH0fLyWy4TlT8T+36IQ/vbpvwg9+GWS8y9JsL/8qf9D8x6PGc2/Hvfs6q/F72RM/PiIYljy
FpY//8e0x/9NSZ+5jSMpqBwyE/4JizXUb1xiCLDRSYHXcwgr++e4R1m/mZ5pMgoiiY7ZkQss+v/R
Yq3fbEXmJCMi27L/U1qs9euxwbBISs81bS4suYyOPuJ3/nJzpBV7NLoAIBU0NQeGF842+LhNIJpd
hpjJbKZqe1d2bv/M43Ecii92MqBY91rM9e48T7dx0sOlRCn8b880Du8/b1y+mwWXbdkwW1zH5FX8
W8KQmRu6bUosHcXSFIdw4TYqaB+qaDIfS5aUJXCLCqKmnWDTRfrtVz14DWBea3/yuk1vtt6m7VR6
4elkbf7yDv83lYfiHfj1myO0ldff4omCepba49fKA06rm0Q15JOpB9qzHuKOXicsr6GW87UUtdzB
6FuSFNtNPEXlDVR8tsW/DYlKpcNuzEBaIaoANAJHczM3xLyNYzedi3RSz1Gcf/Nr557J8UHWbHBq
f3KvysgebARuTz7rpHDIp3OUIKgnSqG5DwG6fJ9ZRtJgG47ony50sulNsz16Ba91QoqHdbVrxfGj
SraYJXC8Wt+qaH5toqK/t3G1pcKIMeCJmZaFDHkfPsdBhhgpdIKQ3e7yF7ub53+T0/eRpvi391kR
tKu4U5b/uX8rXRhPxGVgprDh9cwmsrHV2pz7+kY9S5ICSE8zuiW2n29TFuSbkKXgc2rglVWvve7L
W1d/1ZBTdoaXW5danQKqidcyQKPmWlhr7CpBQMEJfRx1zdySk2A7I3fnbTGbfSaJUDXAJdljBBwA
slA/F96W4xmWnaX9i20N0f3jg++H/i6mBwYxVv1bPvyvSTfLxe5b9B6mUJJFKJl5v15Pdtk5QRtS
BvzxpZEAHm3mNMNcvsFecm81vTnxPy/CD+1XL6HFXHZS5pDNx4+fJsdMcm0Dv35MkyDaqch6+jdX
/K9JXHyHWNV8LniHHC6iI+zljvjLo0KOkq7eAQMTRfX33szap4Z0I1ZlUCgBtJ0mrR5w5RQPdR1x
giGOvzPOhMITDPfOaQ5Z2mIKzf2kYAnrP2mK42vu+F/4u86+m6b6mrrYQtHQXy1Yl9u5h3ETwite
lUi3riUouT/vmgHIxBF2dLHNqjF6HkWLj7PuLlIiJwyGix3FCoEjuydYPoo21PWCFxZt1fuM6nTd
NXj05jFIdxywLfUdIpW0OJo2u1TXqR/7fizudZ4/xzPSeQcVD3q/4rufobL2Rgv5QRde/s3r63u/
PlNcmk0KeGG6DvWKshnm//oK51D+qQsc2HtDAhBuRBxUt/5tHMVjxamO4AiFH8QiQa3cbAJBvrYx
34IUYknYXuJSmmsD+/4FI/AXL4eYEPT5Vavfa1fGV9D1Yi1LmsUJCgnIQPea0cSvOvSSm15b3+oQ
oZwalzVyJH4SrQIwQgTvBDeyXZs7ArUsyGFYFlNySFauOVHha5/+u2IsCKJvHSzrKP7UpbRrce6y
7iUyEOsjngAIqZ68xHtdllWg/b4gwnYOoHm9zUgET92a+xDfst1t0xw7JrZae0H93bqF2DZt64jy
MkZu4JrpFeiJ3lgSnyUOUEgy9CHNUwR/RhMpsp7mCls2y3kqVpTM3rcsSXjLsuc0Ct8MJjmMSCIj
I/bStzT5G9Zrk9bPrvXMgpFNuO+SGWThF8OUz/4tecyd/ityyyZv993Ms6JJLZql6Gc/xPITYfMr
N7dAdEl1nn3rwTOM5Oibsb/WPY7mAXvKipFqeyUpjd0z+bfrpGyKx6K4CtNLnlR6B2bWzg9B77mb
nDpPwyZzNJJJvgke1tbGMIgsQSwXzCs2AFsrHMoHQSqC9oyvpHj7uwbZX5pO1Hu6+McHVjtMMejA
SwaHB7fP58/C1yegtCCIpZAnOSOo8EMZPjVRMmw7P9J3dwoJGsG4ebHKxj8UVfHAiJmpIECQvep0
8IArgGAUN2verGj+GWWe933Ay25l8B4ccWsMK7p/fPDbQO5HaJjMrXBSWX2ACG3hLzuFdBgmNPB2
4THzMi8n49Kx6DGVP2T6phFh4z2FcJyOU/hdB9l74nfll5iJGzTMUn4K8nhckxQ2PHt9wIwEancn
i+ZmAo1YbFIvTY2jM9S+uLjBycok2Udm/y47Pd7gfYjXHM40JPOz64/9Q4sH8SXu0cw6lXxLK80Q
jaF9FbP7qYyweTVc/1MzDe5e1gwYdRVFDzOHlO+3DKPYsNx7aEu0lyXi5kKugaH4WBRTSBfCO/r9
TG+J7HydxfjDZ8+OECxq8cwYK1pHXEM0VuHX0RXll6ASjyVZgA+2vcQvGT3xGUVnbWVb//z4bElX
VH/8xgd4e5An8jnYdoDENk5/fBDGrbLDnFXXCDI2Wu5xCCXxian4I0CVB5HmxR1ZD/YdyTwI+5P/
5ge3bEz9LeJtZD4+lnjlt/e2we5NnN6wBr427exG9FzYIxx+bNr12pXAwv74QOIzxqY1YUBdX5J6
U3Xt9c8PjQjSQ18iWPcr3py+gS8u0uFz0JjOIeFbgRoSLcLTCoyFjOydn0GpIOPgAtXYfExMfkAR
6u4oWE8dXV9+iq1HI25/uHm4iM7Tx2Igk8mF0g38EtKBiKyLVVniq4NZcYz6b9hQgpVoZ9XsmJpH
+9o204vWUp1k0qw+PiOjNthoOY0Pna12LDwaqCCxdUl6dS355x/bSp4bEtSOcbpE86RTuEvVXG2g
I4qD5Sc/m1yI5VQmv6hSb2WMTGdaWKtSTp+BUVqEDUwEagUOVQVTD8Spy1i7X8baloeEwczzTWE0
rEXVPDw1yehtwlaiRe42Rubrd7Mdflh1A3NmaO6RTVFpqYKSR5jZqfK48AKdi8ewKU56rNunNHYg
Ttd7fxTN08IbaVr/CSHIE/Hx1Tb2y/ahX/aNNdgaDPkiOCQ+eS0xu4udDj0skgnje0LmIAXnv5cc
wpePNASBSAqFpTlZxBX7HZmVBOZ8JnK+QEA0rEfpwux1hzD6nPX+9GVX223xovoWa6ZdGrAm+DTN
2YOVs+c++VP8o8csf8/nGZjiGB5BlDybvZ7OHx86PDJ7q6yyT3YLRKvIu/Iy1hlMs461XshkfS/9
qdj0o01hMUjog0kc+XvpBbDs7PKKPZSC3IklT9ECuddQmAfe5RCrjfzwdpSnWrbQjee8fzKSML+w
wX3rlYNfyei6J1QTKGWZaK+Mnn67l1F1nEFOnAkuD9FIwr0x6RHOQ92P+yniuPZhXp4J8wGGYiy/
/Pj841feIgnzrHQ7ll34kMHS3Xz8aNgmSReTb7Vd9V+tpGm3njcQX4SBLKwFuhtWczpGxppTvGwC
gIwHu6It4O4AYZEuzHqL2b+2Z5oKDqNdngAGCbJpQA+e1vtwsXF+tAgzMx8vQ8PFfbztxSyuVDr1
fmY3WS2cC2OcXWbSnlpOuu8fPyehqccu8fIHl4Nk7TaIC30mW49znzI8RGppiRa04aDt1wgc1ior
OtLGsubuDydhgeaIM7zilesVlx4OEHvz/mRUeXkRZsEDdsInNVRR8UJYCbtteHUkvbHhCt2QuVrE
wjp37OoZTCQzEesJILu3mbY5z/ZV0tQxt3b0MtflhSMNOf8SIpp7fk1ArPeoR2zMCSbaI3hpOq3Z
JtjKn2+1NvVj64Xnxum6S5w7W3JL9Hvep6jEtjYKpqnQ3kmOXr1rPZXvypJ9PXOV7ObOLiQHA/FQ
1E7PPl3dlbuxfAqLHyyenLdUznB7xzF7qAUW6Dk3m2dDRTHSqvA7JmdIccsfz2sRn0J2nGDBh28d
O9ZLVYnqOU6tL+UU9xe/jevnDrkiSVIKnolV7jqvBBE2FptuSH54s4k1Ud6TZB7vVUswlEOLzKmi
JyB6cyK+QzGPXnCB9tsIVmRYderUIMGve/IqXEt7V8xxDMdTji76xCyMql04IDdO2haXFQDMtmDn
yzTjPINmRmda7DO7fgKE2p8oUYYbkmFIZz2ZTb5mE02uRaQBUI2pvRbxM9q/JJJf5JiEx0F4fM2Y
ElHPbbzrvTuRxj4yfTriES4QkPH4avqUpll9HdiBvU5tf2368rGxDG6WoYF5Nds7aC6EaFdLSkOo
Lg0t4aqNcTOoRjw7iY0TBwYzr10/ZztnDBQRTO25klNM8hRg8p3ba/Ra03RFFV9uPYWfGkjSN59/
Jwx7dkoesICIJMXcyLdjZ+yAZ6wx3g7kPF6BKGx9k9bd7fL+4tRuso1bcstmPd0dj4JZMiwszMQ5
yE7uOreF9Uz8STpUwW5sFNoVwgdI9R1vXfgUdxY7XN+giMXjA9PEwPXnjXvWb+x8F29UiM0vZw5d
qYZ6r97aHX6LHib2+NNITHsHQT0wo4tlgyooKe42cL0BflWcAikoRnOavpjEyD/ZLO/J8JXlE52r
exKsD3Cl8K10BH+wb92N2tbnNtW7VgTeyUGmPWXm3o/wmUdDcacV4TRkLrmpz4jqSdpdhLsZ0HDR
F2BmAuSchg+aCW+uLlmt+90XVfgYffPsR4cYVjplfBspzOqxK3YC5T+ZCJtYw7qLsa4fxuz77Osl
e9K8FPZMjh7O+Kr0+s3Y8wyD2H3AMX7B47FucB+v3Imr3YtYT0IyfrE6hOvKf3c5W1Zs+gUxlNI7
BFb5lmQogHrfIJgjooxJa5fp+JfaxoEUqyDhPHxnAMJTEuwv+Nt8Byr+hz+li13GJCPP+qRy1J5J
EtfnyNDXzvQexWAaG2EH+pAteucUj2htvbqtzXYHKf2+apJ7gu5rGwvnZ8dDZBsJTF1DTbU2We+F
LRDJN8ln5LAgxUvyJyf4Q7ZnBDs2zNmmkPMJFtew9Kb9ZcqGhyZFr13f8KPn9yn9ZpiJt6euG5/z
wvxivpJwYEPhHjP46AVGjsbemWCZBl3Nl2vQCzgPFVpUFwqLLJx7p8by4kEWgWc+f/NwtDdOFWwt
pMYbHLPqNAJhx142MWaghQK3mGmV7hACj9uotZ+siQYtxeWLdmep3wvF47I9DpEFylwvS10ylG5J
6l0bS78onyAgp7JvSnfVKVsQFz2Xs12PDb3RtIWGx6SxmM5h2I6XBSBtEk0tJHTwYZp+JHG6F4t5
S7aEKZj4wlmk1+fGRgNUUUwmtlEemfK9EpfzMI163vWdbW6K0v+RkFsBB17tzCaH3/fiCuA4USu+
hCWeuGrhPQQJj9OQDVbXgASdLO+kp3md9r17MOcBErcTOpuQFjOb9UuY8tMGGTxFGzE9oSs9PS7K
aNbgDaX+Kc/7bp+zgy+MwH/2+xgst9k8GSksTxak/tbLvw1zgW0r9GxE88yaRpxlJosh2BKM8o2K
zEjT5c1PuEnIgWUojMjeIwBynrmEkQUZKwKlcfRyeDshHoE+BlBYVcFK6fFQ9zz/o84s965vfEXM
zr7JJRhaVfk5awgRzP1hhrNUAHhx4Cebqjy3I2xN1r4gZDFJZfY5CGXwWGjnkaLKFEb51ZPe40gH
J8rsbS6hYDUYN4F/hBts/DABPaoRIj43cyJxH2cMYvMmqwisopkiX2k/V/Ai7Na6RH31e+kPHI00
VAt7BDQqERFFAErPHUEKxW6XXoGcYQeSb3bpL9Aldl5ZkI2HqB1/h1JGAk9fHVM3bDazziVMjRth
WQuFofhuWuopnAjbQ3+u1ngr5cYrc+ZCfOdwFinuTGsz2tXEGgqFU+vzskZwE62yvJQNYom0SBOy
1nM4fcwjAmwNm5TNOZGn/EuIvldjUV2tJDAPc5qeU3Ckx2ngPVP1ZB1sU1VIscRKAoE5AQF+ZyhQ
wqX70lgjdCeD+CpCz44Z/L91pfxj2CArH+TcbYs5P2gVpE9F6Wx195Y6QJvyoWTdOKtHL6BMRpM2
rUdRKEAuwA9GVrgrXSGfDiy1TocQN37UTCuGdrBnQO6sC5PXIG9yBt9WjGIHxFIGAm8FBA7Mtgue
yCD8afDGg9UT9hDltOi0z7h5p3rdmbi/6yn+XIO7Q6v0rQ0ww3eG2LFWrdZwM/0diV/P4zjnR8Nu
jp4/vPcGBBv1A21ltVbdukwiuAhEu9ayXAfQaGYWbwZQBpwF1lHaWCagZSHQGcSxU2+ZAKSqWKit
Uw+3ikn92kVgvSrik73JRwSfyL1gsPDkYnoME8zyXmrBe3Z4JIgiUZs54Fk2xNuoS64hqnKyGYJ2
5Q3MhVXFUeSZ5TZMxnndloAJwoaz2zHaY9rQs+gSOhn1PW7qEUS2pfGVLyBpZwqiA5yyo8UU0HEi
JpCsGwCts4Ttw5VWUfY6WC7aq7lG9GVrUlKrlPDUstvMLXkbg8aYsxeW1eyGnFd9zIl1l01zZjTk
XJne1z0P0liIcqdShvbS1KfWi7DgWOPb5HPA64LXrkOkZ3u0aOQEQfdz4fmY0EoGtoSzTIaNacPU
rC0qo7SD064oawcSLUJo9ID9a8XzFLtPH/cow5erEvfFCD6s/wIf9SxF9qWIm3ZXFgbfgSq5VCp5
jQC35zjrUUc+t5Mld9IzO264dT0HgFWbeRup5YHGbkMCOx9s1KF13pJw8Oao6JuJNWITx+1LPrnP
bVd9ioouWNLK9JYmaQM53tqp2bUOIXIC9GscDcFVcj7svGDE/zu4B1n0nJhqAdYp85tg9LWpaouI
Imcp60y2EaFMn9s+2FGcOqvEwQ+RtvQOM3XQqsg8GJReuq0H4FAqRpU2svaWPB14+If0WiM8fsG6
t3EBerYjeTJ5AbiE9boRBdjg9GxQurnFNSdjeUIpu7EMeF6V6xqnPuIZx66Ze2jqwIyArHLCjLCQ
3iW/2+ZMxdq79RLy67hOzV1q8ndQd8F8bE9IQpifztZ2sNj7NzmtLlgw6lkHOJxrHEigA7o0FLzB
SX8qA/DPM2X1pcnLG0orSkgF8SK2+epzaeC8x30P1/FGpc84UPJoH9yAqWEZr3MefIBtBhgvB20z
wNF61Mx1G75Ci26FLDKpp/fKGx5MzXQlZKbLJEY9NtN4j7z0FCsY1toQ1ZZ6cwqMfSaQyMGXvzpB
d2ZJoHikLf6xWMP1BiyL3QmhhOXM8sYYf0s7++Jb3sw8jbOES6mCzMkGqMZtwZTkQ+5n2Dhd5xrC
IBB054QmGgh5GmIVrT0CI/RcnBX+dQpzHoD14B/CWZLc0bU1JQyqysClFRMBPCiSLzapWftQnsaV
WSfZSbbVe8X7cx1tjCgqOgZGUe5jIxLXEW5gP+XJqW70JrSq93asMaktgS3agcZnmTmccetEGzl9
smvcpa4Gm6BoL4OOB3DThyiaArw0qSphLiP9QzC0dY3QuglM1wgv+lXtQI5m5fcwOg+Exaj/Yuq8
luNG0m77RIiATQC3QHlDUySLpG4QIiXC24RJ4On/BXWcmHNTI02rW2SxkPmZvdcOBtn/xAKFby+S
B4eU4sGZvjSne6A52OhQ82rvwfe4/JKx/i11Y9h2nvVAoQFLtd75/TUZ7A/ZNr9dZJ0BrtYpAs8k
tygXvxVwCISbJYyi+egN03GYOalF/Tq0zjfV2C2n9+RiHwsBtO1ADo/zubJRJEoBLx7v0ol0Movc
S1uCExnWb7JV1SsrHqSgGHrENANc1xeCtyL3M5tzN+gM+mMn+zuU2W1uTZDEoYiqhyZytuNcMFb2
M9ZvYwAs6lSL72ayvySO5tCNs5oIkpp5bXWbv13F80TuwbtRzgLptf7aS9oWZz6aM/GXdPEzgqZy
k1GXgWng28x94w+cEOaJxisjMD53nONjidh3QtM/aUm5TQRfZDbDqJRcQoQZb+Z5IG/CbbAe+Ps2
19/6GjaGo68PRvpoPxEH0pyiqCYMEsUoxrfitXf7R6RkhA1R2U7weXu4zTt0rM4xavWXIq/uhYuY
qlDNQ7fqiDpgRpR+tBWD1lmBbgPcj6P+O2/7O9HrjH/Lcb38bM6V8SWq8u7qmBqOWPChluuQiVGM
7FBIpNwNKwNwdOrTJBNce6Px46eCgDh2tUhXNu4kdzkLNdkhzStAI4XSRkkCNY+jg0gIZJMOGXj2
F7WO2nXJF+ukrTWR5uJ+S4RAoSF6+5gwlscSkW9r1i9h3FGXau56v2YPUATSYzaxg6u4XcDh4HFq
C0rzwlfRQ1rWf3vAPELJq6arXTY59575OV8PNLjCmkSQ55HHUY1FN3H6UJWg4aIEr53OAfbctJGz
SZ4IkhmuiCmdfcu/i+plx3dbXqra2Ohp+2uKNLybnsRRSvKmsou/k844QSfGlPaU4lx9NPSngScF
UwyWywBlbMx7zMo3PmTZrE/VtWMWHsaCpry2FnbJ5pozEGnvkZXvXAvZfRVp6ckR07s9jWffnRGE
10m6S3JGwK3V30hobXaa0cchtIA06NmUXySIBVCsB1l7+AiC3O2/epm+CWXnN3yKFQOF/N7Kadov
JrTJTH/Uk5ng0bHjkpS8J0WiEroclWLk9RiaGcM9aWlfo5G8zgm39JL8tjvmqQP6LcjiqGnZQrhV
S08UTfjGFgYfUGraC0Yh3BqgWcatSPvpS89I+2AEgv7VF5uqS14ikwdH4qQOeL+9F9ct/kiPBXhb
LB+Ak84iXzwmtoSMn0zGioHeu6Btsg81W4yDuxeSZXTsJPmuTlvtCRwjYMuBMpwk6xtq5vHc1dWt
NlkA+NKrwpzEdZ7SEJMr7iCl9rbR0/5LixEBvtad1qARrpaJTjAfTqhHsg1giIJv0C5D3vqTL0qm
fsb0MLr6SQzA9esJX+JCEp/wODxjn8mCR7EEGrfvsNdyYmVrwMjOG5AKsDLegP9BS9b8XveMkf1h
xU16wORJKCygm8XW3lsXtGlukqrpTeYG3c5Pn/j1ASv+m1nBjRnG+Iw2YgqqihahKizSeq/WMJww
RO3iEQt8A0Zedu62iYjpwL/csPMLBOpl0LzxazREH0QIrBVz9BMzlplW/OfYE0uhcbKAqb3qxnM5
Oh+1TVoVDYUKJZnH2oB1PyVFh0+I/QvFN6A4sPvec1T7uEOJqcNCutzmmuEzdeyncKn9+YoxdkQV
b8StzsmOQdHzAd+2rsXVWMOzRAu2jZz46wz+0WubaTPNxDHMxrQze+891/vvou3uudeg+pByLxkd
hcoz5X5Km6eqgKSZ9iujIKOzGKlO1ETizJi9Et11oyYNI6X1CCOdaNezr9uNzbZa+ycrx11iQhPO
EHozT5owumakoDHsIia4Q6ViWi6kZ4LKAAgMNYwpCLpOT9hD3CAmGuCIPsZNxXQsww5ioj8FkYvu
mUNXLVl+sWT2UFdrKvXshqAorECppt2w7A1yRqtBpBqCEgJ7ikZUimOxK/QWMOV7krjPbuQbh5qR
BGMJLATmVFNkZrCq/YnAPsN8QQARn0jCKkO7iF99mrGN4yDgXGaSy9DgboweslmKGjstLBJBUY/w
/NrhqEt3w7dJLgnH/NVgsKeRekWwAJPGyavVU1PJPYm8t4XA+MBqy13WQA4DLsSNBgZH25USQRAz
P0MSYEA7cpOaC0a4/+FoIMRGJmReMNIK/NL4KJgrh05f5dssO4MPrK6KlI/UZJSkv86usU80RgEk
gOU7gpQ/iwVbWNFGj9Ma/zj7FwahZG8BxNzUXFd2HqQRoOn0yyR8et849Y+Aw8aFpkdbqN7PA0ei
LNiv+m5hB32/ti5CPyYe1Ssb0QAxm7cXObQqszytwVOFk/7EZEEBBGEEFwGzxQWyRtzCK0aPe1ga
HEkmZuiwLccitJZmoOtglxI9TWb0NXbsy9yaMVolkAQU8TLvYzn9ynCeD2u6FLrW/lQs+VnOBYxv
Pg4nNSj4HrZJxGAa7TOYEfUs9lBmKFKAji6J+XvQVim9XtwjQQ4VE78prjdilMQs85XM/TcKOGIo
XN9h7Du8JTwZjkGV55qzeTWt4pJs6tz5VbCZvmPQA7cGjWFCmLnPGFxu0VMTrmrhnYt1sQcVxIoQ
0bmTu+ZDXGNAQYXiYCg8jk8ELWb7mRlXoHrsRGRJc1ELBM1SdKGwEQE1tmuxYFL8xyoNLrj/SIyo
3FuEQdFLbuPSRyeU/NRslqTpMzKwtEB2vf1S2Zi83Yy7kf9V6LkpG5JN13XvWotFz7FXWBfrI20s
e6gindj7VfHiJNlznpdIY2e2o2xZtpPXGFt4IdpuOS+M5L3SYylWZ2gtMlbpA7Kczse2KGISZPso
zU+yfKeCqnDJjqfSxo4oWKLy8Ga7ZdKOdbv8dmow07FO0b4ELHGCuLTLj1yyB87NBzr6dvSvBc2j
IeLvpCECE2zkFiEz0VXce5uhM9IdW+w1TMxDsNbYfCJXb6f9l5Z7IwkmAaCl19pzKz6y2BDoBlF5
EDDuPKq42AvcYrOeRiRDOgzNxEtSMhASblNvV/EZOGx50IFgBjNyEOlpr30E8crz63ELeScJ6VCr
TVN0f5sClo1qhyCN2Sr6TKT54x9QUuotGItlP3jgIZoaEUSWklPPvvfYvTZ5Aneh8Y/EgZJ4PBhF
wKeJw+Q35p4nT9kTpOCJZqujl88FTxsjzC3uFFLHZIJao1KYR5P2inwP1KD30co2vph5x+wjiklA
aYfHYkLH4Ys/paxcrOvyd+y/AKJGPM81iu1KwNfQy/vS8blMHejlY5mMD7YfPycdEw5JXtZHZpZ3
zcEm1ZDT5PdsfJsnm7orxCe2gMWs/5BTiVX3XQLdMsmBsHBLncxmOes5YX8DfXoyfMVOTCEHJBUB
D7+SUfqHYG24lLBEBOYb3ssz988FeGW/0XPO6lQSbTbbP13iJUcIO/GWrUfY+sRGOSkGfMc5qLYu
tvEwPXW4jQNXlADklGYcQCaem4HMJjw2rDJXXDFs037Wfs85IzIvpp7KsbdiWEHhzXHPglg/5V06
npIujraWUtuhJw7cBXE4GKRHmAgjbPkuKmbHSw04fIHiJepdU9bQKIYUal3cYl9LKoxRFRNhw6Pp
1W1Mbzl8jGcDiU5giDUvHMMnEydt12m0HcArkq2d+CSZcpRbWrxsUjIZcUG1JDVr6bHywKrNybmf
3aPl0F6BP1SbOqu3YtF+iix9ItVqP/HB3mGnO2QLe7Z6ank2lmLL+AwXKajQAOsbqIsZ88m0kHni
eyjianKPunOTq18cV/idQXtVfss9kOdQD2vHAlDpmVcp8QkVPV9qvxuc7DA56RrdSRlg6Yx7RcTV
nlHTyp7EHXKLLllpKtwbcJPl25yJ19kHuWvEuAgG52oxydsgc0ItxYw4HNepLJScheF+oFyvPybO
/KbXu7ljNUcoLnNxj1RrbysrJIdFpn1VRpaETSLYxNLSJRiF4Yl5xC6xusjJlDYKF9M6vLtE65/Y
G5t7s81+p4v36DN2YkQTM6012T0P9a22B3AgebqxgNVrIzmKrDu/lMqe5lrTNxMdH8Ji2kGdiMck
m9fQMXCWNnVoDFJV1/Szng0nN7FZX/lmedGc6AGl1I1gjD30X8ousXwM/KDrRMcK+uGuvWxHkrQ2
BLZmuVcodekG0QbUo7VV7WV+7/vlocXSUtfMpMypA+lxkkNy55ggUwFACKwtdapkShhdj1dR6RxW
KUbQqbvatn8qFGtbmXVcY/O1N5rPVLMuaQHViIXf6zJm1cnGGTzMmX8UufuntTP0cAaFbsmsPBhL
Vw8RiEiUYcO7MGc61Zb7N0tx8NSdQpIXoa/BDnesdMbiKc66IBH+HmklmlgNd4RzKdwoDuYlYvjb
DOQLlgc9bziTkG0d6H/DCK1ZkChLbieBtEefS+JVRd8Gdlo/OUCLvc7/TXG2BJNocMH6JWIjiq4g
brkHjEVvdnBxWOtpO83WxYbk1CUYbPNvIVINNz/6ws7/nNpVe7ZOTlF+Y4qlexoQ5VXoYLiMKjbS
5cA95WpPnTD2QiGDTBafupF7DAnBCbtiwLhRO0u7e49jqJ+QwyhTXQ8Sh2B8gg4mdeYCKVB0TGPY
NzFbtjmmPiv9PkFr6eCHO3hrbmnZat914qqgNpu9It+B4Q4AZo0brUVVH0xT/Wgw9oxSUtqG2ml2
GcOBc+qld374a7QGDBxztG8TOUQGwRkhU3KiR5A+0H5sooiTNyNJIzBUkexZjkYbluFhpvBMqynl
IbXLczldAZIxGVn+lqlx5TwGe4I4k2fgVy7d994h9srDGQ0UmHg0I9vGsm2p2ksqwOTFs2HLek31
7ZXOU9rYNiA+lk7tjBAptwiZyp4xzTQ7fwJojwqIqExchntGPPjHfiJZiScmskbr7kvWpYVGId0z
ETZGmLxluMjIefB0so3KnF1zyc3RJ30ZaBmgqZmUL1OhhzIjMnopoS6ZM2WbXsQ7OrhXo/R+Lyu+
AbFm0MOBQEFSbBDbn+ijYBBNlksYRvWn7cSrC14hcC0+gCw99wlhnjZShHTQ2eQX2DOVS8JdJuBD
GYzllrJ5ZAw+zk6774oSbY8Fpohot377d7DMnVtJe98Lg22FB4dt8IBym0wR2f0wjPD1jqvGBzW9
Pq42xp1QZ6QmIoJRYrSA0xhBVeNrtlP5JuKpI0+V0xsGJduS6DkzDZNUFopT2/vqLHVJ1nYVR3m9
dcH71Xp3Jt78J20xccMa2C39WSbRQ9IgmUbi8ocQdvyf4yeFGRKlaSKhAQJgXEmmae2zyrKveJ0V
cB0R0YWiaRN1LZsX/8FM6VuR/bD3yZdy66uUmOylec8ZM2L+BJzTMR6P42E7WD6Epd5Go4ChCafk
e9QBMEKvjRmqhqlM7M0BjMIZ7E1JS9/y/YLyJaChh1toXnIx3UgZHraQs2cCDOCQg3wImllTgeX3
F1ySW6kx99SI2QT7cW9ZkrMi+8iTH7NX8WGauNLH5GuWSx3mLo4Ay42+eRAdwDxQpn3c5UGD0iUA
s/vTrgkCSU36hj0+1p62QXZ7JlW+3CkHLq+GYT8DmphJ29iIxvqeybcNaGzoeVGgK3v1vx61cd09
D8tb2SdDkLRTQtJG8jHbxNc1XU9VZmzZ0j/3ZvJ3SLTzgocFJYr7Q4SA0/FBGABkEtRZo1UwaecV
lwNEgsonToghsl5929Vzdy/tv4iZ3rpJv4iJGYeqoKC4Xvybld7kJ+hos+HX3BNK56tiRQLlKeJ3
X25Gkt96lHqgOqwcvpBAU5sTjqlDt/B4aDrnt59QamJHOkDYSiAsptdyHYj3VWbspp540d5VP/mY
oIoD/O0VsTjs3IUv2FEEG02xRzp9++XZ+ie+VsK2LEV50fhkMiBZq4X4ylke7UaxvJOyUYaKKZdW
ooDtFED1kdCOQfWP5I7ejM7tjk6D6ooxUMMULLlHQ7cDlRFvNJ5PGbF+GWZ1H0bWaPgh5PaGxPmj
MiI/wF6c71qFds9VjF1n3T4xi08f0ky7mSolpoP3c/GH6P3fPlxq84vRq18F+WXkfLvFVh+6v2z/
77xrxaZHfxMKCmj+WZYFjk5WuExx7Ibq3lj+o58ZD5Ds3V3lM76rGudYW4bJUpAPoFXr4BwEDS0r
3mbDsXvSYpZc1K0mxUzNOoB0s3IZkyPRePcq5xOR+M0IkgaDqk5lspd8PRSHYBJm8eEXoKEVp189
6q9VV/8ZucA3xCs9dyZt+uBP9/WoDearZwGilaPDrchux3L7d9OGbG14/RPJzdKrb2bPfG0oq0+t
husYjcOfpaPpWsyi3pMHaF/rtj4TmgG/X7PVpgEQkScgKqN6UERePGRe/CPi7otp4W0adFiXq7a4
s6A0aqWlHdorJJ91NByB7nTI1ItEtnUVsqS8J2+sr+0vx3idasHN7UrStORAtMN0IzvbsUGBep6A
r6cCpNi0dyCqg2iq3lyYh6Z0kr1HRkfXpedpQHFd5QmPig4py122ufZeEtDu1YbL1Hmh75l5+qP2
nC0zGhlra7t8B23Jsdq2F+jkq9iSJIpc9lB6ctDqFMWNZR7Mpp2QldFTSsgzgW+CBaqdJ31GWsP6
+aTz3i8EqelCxTsfKE+oDGa+Vtu+SZj1qMA4WhOfux9EoIMB6ZQJdhGRz7mWZiVG8JHRqYa1U8la
g/vbAvvgohrT4aiRv8PHnhVMZxBvDbwebiZBnvQhRpYO+5jyPxxiATRcMbeI6CFq4T5VaO9tm4Ab
29fpKvz2jQE8M9OFx3oUX21PyqGlgHg4rfGKU4AqI8twAmc3fES3lE8R9XvHFHF5jUwCBJvVyKqY
nmAmg6joxfhgqS+WmlFDm8cf7ZKI3aSWh7TJ7nW+ZT9awFKV+4Wt27nzzJNuMHIT+BSoVbhchdee
V5s7+DYoT8rIVp8bwJFhaTamW3TnukIeO2jjIynmQMxrInNt7SQJkGclM7+a/Fx0F7w+z5IR1nFF
rgz3f+2ifO1a/3HxNIoY7kFyEO05QdDPtS1tEulJosFCS0PpV8OXYS1iPwHCDdWMLH6kCuVqL3R0
13Osh/gif7Ux8UuZVjH2zmsn1Nw1rMwYjh5zppNw9CuhMAys2d23fkmCWfIlLOQtzdpYdWb/1Bs0
XR7rSfBXJlwmydaqby6upT5NV02HAXPWGPfzsXLajzYqH0ThxySOVdTNO4o9dzaujT0OO0/LcL9l
AHJmcoiQiihMKt2vZlX2o/GF6xcD0nAk+afZQOzAsCn8eUug2XxaqrttrTzLjDcaq8GT6MS4z91R
bqzqj8Tdg32pfHPg48upRQDo8RcvOjmlNHEIGt3jOE8HOujX3jZflgWwJ3QsDre+f4cIvldp95i2
+Dm4ErbRZNwTZ3wf25a1nb6G2mjNsRXsl0aymcjluLtm+ZPYyyczclzw5A4U9fRIyhCRv+RyYSGK
QjKeskBT/BBalO+OQUwiRVuow1TJ2o6cpuEdTNp4RRXhh0vP3MNzx9Cw60NN+ODW9O0JZRT5OSDY
byPaYf75DIRJp07FI+pRQsAhGTaCkz5oqA4oyYhNsDFkZFxkTcxtOuqItzP8jftKzcgkjR8WbxxT
aY5Qy35XBl59ODGIpKYbKaCE0adRdSkt/zCRStCx4xJAJ3z9KymqZ5HbMXNmpowjrJaOCM5QY2W4
jeo1NqvQ3gXupp3t1l9+Qnltedk18dpjW1v2xWeYcnAUq//FJpSHy5gRkl+GbutT5NvXKUJm33eQ
FkGjhVAgqDRgc5HsSUxnRhwBpI5gcHjAxtpOmZMKg0kWDs4eKRHl6tIcKoQEsQauOENjEiKD+bZ6
okEGPtLCXqeMZ0aLSYDEEiEa0tON21Io1zIGxbbe2pg/8xBRKDMIb6J6n5BAWDkz90X6q/j4ie0N
VEdmd6FHsouvmWYwriGJ0fCtMF7uKgADVkmgafEjXDsPdUmifBclNo7PVNtmbkJATEXptJbPpUav
pCk2GUOWnrzGZw9WzMx97W9sLNq1lOo6078f0Ou/sbhhseRu+z5HnFg8JZN8SEhijyWZxKV6wJxS
POdL+jxXmX2ymuxlJB3SVzcXlDYdUHpOoHps5gosWmG4x6ZOPybELUey4LZll1/nfOFj2iX6Dr2F
S6wlBIzZllpQr5IezXrPzaTaU27um6pfSZ6XmZ0ydFgovNAtETZuQSK8jSL3OVeZyTh3B1fYvgCK
iZaeDNZ4inHOqccUaSeHUfM1otDsYx5HsYA+RljpwKmF7TNubGyKgV22KwOjvJWJwy44w8qWuL8y
gGp2DuYT+IAkVG25qgkww6DUl0sqmvBGAAzxaWKYvn72b3Yap89Mgnj+4MGqSwoLrXCzbhf5DGyG
7K6WVG49sudN2yPz0LtYCnFV4dXHcURmw9JymyTjcPEgrWtZme1dnGwITd3Qkym/MIr4JUZPPouZ
uNtk4zHqZ/ielKe5fksX8p18ITZelbSXGRGgMSTWRuv+GbYJZDWqvU0OtQ1ZHH1PtRUi65nz5dtU
wgAnFqbYqqY8ghQ58GdoIrNxBWhYzGlWdXGrWntXGFz2meddW6r1VRZjn5p1LdCMwzNZ02HFMnXd
lrZEYSsiXzWMEhYAiBkvDuIKk9rVsKBjRb/A0NWhrREVAG4b0bjyf1yntO496zUL5l07zQ74POQD
6TJftSElL4C80qZL9YDH8FENTqCskkx1r9fJO41fyiIXcHyob2qLDCGPcYOhazsAFi2So/RY4hXd
Zu3WVH292Xf4BrZTBd7Os4Y20Ogxcn1XxtmJ7PKnYllzht1s3VfyA/MEbzR2MOOhbn7rk/OnsPCW
Z4xItQjeH18T2koQSwdY6zNNPoYU8OpSgbYym/GM8mRf+dV3i8WaID1rG9vGvwnmN86JW0+Ft5Nc
rSF5I4GjDb8bd7OM6269cyWyZvhao0/AYqEokA1mJMFcvrJHw6e/7jLbufsiJRsxqI+2xCJThyah
2PYpxFxj/vJMmq4Ub1TQokpgmzB/Og3x4VXRtQzw8lM0NAhNHP3gcGnXPc6OmiH4Vjp+F2YLe8as
pjyD9RWdQSBN+MiRABNbWBs9HZjPBBYxobWvJmMHcADcoGyQDhq2vtNquG/AAIH4t9iVZDGyNhN5
WLv8ZRYllYne1NTr3/xtNlHDdbyQWhmrg+5LHDoz6QYJf1tA2NgVb0vRoGk0c/OPFgNJkcRHc+jw
WVv2ugXRW+bMl9aALCWnXTMkb0MnfpK8fUKAoSuSxlMycx+WBMs7p4I2ITD11bmd6CHSDiOSDbuL
tYZIcp29DvhJaX42Ix8e2HrnJRsuBoj+WTO7x0LTbQbQlGJ53xFFSLJT56cgtA0X3dQwc6ejbFSv
MP9IfNWo3zSvvZmsG/YkSqK8yO1X3Hl/M8tOjja+KXphcz+bDNcZpuI+nCbvMSNiymf8f8Dx8Kkh
HUNO5JnZQ84YJPRmWGJ6noDZN1jZqjx5MrTYsQ9ahbWlW12ji+2JwBdMVXKgvo+V4KrJY+jhY83P
1c+r52nEK9KP+tdIo8nwKDmhNgGMM0QIeO32eYo8j+qJyF67v0Zqbs9N1EtQTc38CgpQY7vPfIRV
7Ykrtj2Q/4mnBJ3QbPTnokjqk1/BOgpik8BpRBDAsjtVOtuqz/6WuZseHX9Ra0eZHywHeUHVk2/A
TglZwFSRb26kv9ocztgy2epRYE5/yHvrl81avCrIbeuKo5d33+gC4+PsqIsT+doTO4yvRigsNevv
RmcMZ8f0z3Xe6FeZ+vFuZLIdsVg59BjaWwWOKQaKHrQdY5wEwe2WCQgKxTybtyPsx1Nf19JEyRkX
ByTx/o4txhwaeVs/WOvLv1+Nhh6fujG6/u//7zRCTTDiF4fsSpclX1qBxWdBwR8OCF8MRDg3W6Ek
ynW1h66Hlr834z3zZKKYEj86QkJM9q1P9YAKHYsqHINNaZjDE4JCD+srfw7nERuXPPstfcfcUvIb
W22Ni8Bu4+FSTKOD3lNzk2VJRpSz4Xkuv1D9c9YhgMu1SrzO5YJe3lr7b+k6r2bl/+rSdK1/gE9a
BQsD3SB8ya7I2ao43aa07G/p5Io30yPOFykf68302YIl8e9fqT3Du0zzmoNgdvMNpsHebABAuw4q
RKOrrLf/77dcew9a6967wRyfy+5oxUZF5gsvCDrqI2KfLx2hhDUPNvg8rz5b87Qf4zUL2fDPgybi
h6GEkj1aFiQHEEIVKsxzVMG0zU39tcwXC+Re6Z0mgrDP0eIWV58s6rQ1nLOxRM6ZJ543VnHupoXr
nv/3osYcKGDmIepy02WLZ4IZpWf3pJc09q3KifwxQGP7bUn+aNlNh1RUxVuDuz0njOumQDK9AVR5
INTGevS9InkQ5nhvZ37wQh+MA6wudXMgsTxX0Xs+L+omZ6cI7VLBmjIz96qZNZZezBxy9G6NUxIC
xvj5j8HT6xFjeLLByxzzJXcCt/WK3SJcKFmOFxFoipTJRTey7alODlmRt59NxkXodeU7BrNTPcI8
zDF6QPBOjc8UszixTCWnFDZT0oQMf83nZHeVyufC8r7/oU4Q6K0237c0rzGqAilwMRIz+p99JJe5
6UB+Twyygnpbv/x76fkQ/ferf781WAHA7YM2zzDsoE2+jxQKJbJfjm/+nMRX4oGhJCB92Ay2dJDv
6fkOa4SOmEZMd7PtUjTRQ3sUdr9NhmY4l5bTXv/34kZ8qKt2/X6ro+FZBhqR//cSr/LUidiIDt3w
sfpnkUcZK2mNoBkI2yIocd0p2avFsphWGiGRDwPSkoc8HdZvtzmLmJVjoNcYiRwfxTjSqCK5iFIe
sKTHB9tqHTJoE8Pb/vvlmFZhiZ82lD7ACBBogN1ikwvCgSEiG/k8QybHXTiXp2mFi2gi+oIi1OwN
2zPO3rQY50z7MBvICVuyo0lLQikQ8Cz3zzRs6FiyFRaEpKq5OPN5joBg6hrDWV2Zelg7Vf7oWszO
FnYOBrfNv01Cm/YnMIvNDoLnBWH98Ne0nKtb2uK51peP2pybkJGOfvM435CnA2tUi7aHw+biH7rz
zcGtd9R0cZjllpn9buSDjme1wC6hDfJEN0+GbeX/VlOSngnhtlkukLSaRuZurFICnrEQUDYktDFl
U68uliN8GuR2isSfpqm8g1lSiZfY+kjVKdHfre/Dv5dYR4IzALeXtk75sZqFR1NcUdSbR3v1gMcR
M9o0xZ5nQPMIC/wqu7z//O+wKHAPLCrngs+KOxsY5gQr0rJFUbDRl2YM//3k9UWS3Z6lgh+hhcAf
K1F7ZnfVyYPZGfccZxLLL6t8YtFobyseSSoiQUi8svCI59U107Jk66lEnXV8N+G0TlyBQW+Qmvhn
tL7R2TBxvS4Z5OwMzjzw+eGGgDxBZEZmKIq5o1IxF7i/lNc60Yjs1Nz0rKGqmAY3DYjTacSD6Izu
+b+XiYTB1CUHOKomJADt08QM5CnrFp15durv5bJ8ikZYh96Jqr1J6cekzH0qJYGokz4QSR4tzWWZ
AHb7rTpmjVXc+UElpxhE6g5PQHkoWuM0WZZ+39hlD5gzBXjnEd9NzkYHJXC2P/NmYkAorIm9k3gl
h460ArfLYDZTV/a29W6kRFHnXKl25Yx7kAL1i+GwNmKzkPbaADiace80lmheivLDUpbYSNkUR6fP
7qm1gICYzZfOmFLSOGdYnqb+tRT2U8a49hgbbHc8AkLfbWqsrTbLaodMLoyXpThbiweIO/ew9ULY
QWnOb73Wawmr7g+2ssIa2MpxWuiBkLtzatd4ZIYKpm80ExLqus5T3drMhCfZMbwl2mBACf5ACMzy
gImEr2VNJnatZYsNAaELLcKGlXl56ZIGXZJLlMU/hlBeePETYz0cpQy69oszO69dqkToedi2yhV/
2WqkYXSpS6lUqrMNgGvL48hSK+vnh9y7Y16crpXuaGExIRMtc8248BRKP7n3eq1dKUTHV0sbaKqb
53H2SG4wsTeQ3edg6pmn/KAGaYT/PvYGYE+Wa/1vR+udFzv7Mw0Uvw6D6QbRBXQfvHImQkjOiQSb
XJnR6NbZtV0BD/hQzfN/h08OfmFYcUUMDl8ZujJKjCaJGiepH6EGhoxh9AAF2PxLIPkwLb/Ydmsr
oQZwXgul3YmPZhHxRwaDfcx0TMpcf6q0/o9RIMtqYsu4dNCzqRg75wVe5TXBeY0wC2yDjXXVbR3c
Hr7KT2ADqqclS4qthsIGpT9GA8fof9zGQovFd3md9aq8DhAjDl1p3UYT25HsKvxC9Ridk8k6poLU
cmzIDPJGYCbC06HD1A5lPCHQl4oUnynF+l+jMQmwkIEAX1FXkTfeLH3CB9+WyzkSs7XHPFlSpbnE
mPdahIEIZumYDNolseZqPRwYg+pyviibCiwTEZIJ2XxLk0s+pgn4d0INnIU7KuAf00j9TZJ54EoW
F69B70VHI6m0EMfRQlE8YYCYJUbsJP2MIVy81DEDbIo/9+jSn4T6aBkwH3jRymxdCXNCE6iJKOnR
kz4NF0ef5lsFTnHD2RhFQcIXoYD/UGAqAVwBET34d/jPyQIqX/IceAVSi9gfyFlcX5Q503/7ZcUQ
xqdMzo2UPX2nOfvEnj7QcGAO6xLOEN+BjpT0aJk90yC/JPUBCavlMq0vqvfkqWfU6UTQGeij3fmU
rSO93MoeBLM7oVETxWyGHrnoZaB00f0fe+e15DbWZtlX6ajrwT8ADnAOENH/XNB7MplOmTcImRS8
93j6WWDFTHXNtHmBvmEoUymJIomDz+y99qGI0m8JKLkz7pLsQPgO3iMhdS7SIGVWV3bcZFFQ2Lj9
tkTmTWRuzmV079+A/YAE9Q2g0HPvU/NevmbAL2ZT4xtwA/vcGbJ+yqZdJan+HkfOAFfbbptynRnJ
1Ru9Zm+LnsFgUA0XvScXzeEo2jYEB8H67NF3zNNjxmGsYrw0XrWxMe5avziV6AHuSMDJ2+Kntr5A
h15lmdxmpVwkMwq57qLm5A6ypxdLnlMOnhWGpv6NgqbcJBXR3HBfYel04wmzi7YtvNreYABR987h
gJjiuae3Q5pNGaykNMOtSep243U7q+qCO+HNKVo+WvBILacyrE51ZQUbMdMv/nzmQ9h/DvMJiHz3
NtkmNeZIgwM6IgC0M5d4GvLgMsLklpHzsNLnS8bAyLFL5i9F0gXEJYXlEqmJd+QXJZr1mFy5LAJ7
garZsOuWii+HXVZ7aDfJeE5DnZwduv+tLBB943yOT6w9o71fZu+5xaByCBxBmoWMTvyNtL9lYV10
lUBlTpoBM1D65uCU2+EWTGj9weA4I8r5wpv8cwTByyVioOs/+qlVVztnfqEzqfQx6l0f15wyC2MV
qUadYVVnh0A3X6vIPPTaoL/3CKo2TWs9Y6KtrhaTalNKMF9UpQue2nCTCbF5ZZnPKl68IikKZFIV
P9NphOEEjpoIwZIrlQuWgWA0nB6/qoPTIH/MXqBJ+uEV15e8GZSlNxmj6iuz45B4BjKf//Nt5HGA
mcCuJUNKGz/Y6yiuSDtKunjRCzsnV13b6qEUF9mwGKNTELuoc8XNqIlGpzk7M0Xb1mVUwN8GbYgF
wTuqighssOZrC7bFKuuqGAqiH581NIIcZ6tJjPJFzzvniOlHQnFN6O07teJet07dTEL9Nc1t22AW
gKFbsK8MvdNot+XRnKru5kR5uneo5RdG53e3x0NpiLOvp196Mj1ZqWLnTXHpGsMtIdj+2I01HCob
pY07FsdQNsc8srNjFbXuky37zeNm0E9lST79fJW1ufUNttnV1Pg4GE0cv5S24s3wTWeFFtjawv+M
94JwltUAAApd8widqGqXTtHbR7NNIOsMXNUT3qdjXhiszN2a4g96HnJJM7tH+aR9MP1kZ2FLfyvh
gy+9FDNVWUWzk6ryL48HKQxiynxrPFRxtWfpqq/yooLuEvXgcUMxINYwI+2JK49aIvbuZEFjPW/R
+uZqggpf4JmOSmNakQ5OFFYXxncBJRhgHApvyf0QWlDDlnRr5g7DlAKA817ElnFsDVY+EWkKzP77
xRgFubcJRk1uFIf2Ipg/03hgATeAwFhLyo7Kr+rDFA7JaZgfZJt8cCgM3HLC+FiovNy4xYS5Gx3G
C4G6y5bkz1wOTr0p+tbdYbt5krXhHVuTDtBCen2o8Z4uwvlfErMIr1TlZwZo7miLNngOcZsvSzMN
dl0HnJhTsyO3i61GqCt87IyaNgoEENJXQSCwtC6kc9hrO3DHTeXVyc015OUBgooJ+d6EnT4ewxbR
Vh5aatvE7ARkUsNYq7K3si17f2/bhYOuosuXKRk6R0RiJJy6E2ls9E6LoiU5u2BymuVmeklTu3vC
9lRsZzQM0iHz7IX2EyOe+llMzDLCKPmi9O0/YrxJvZYkAPEgkM80JRD99F5mUh6M3v0djaI6NUGp
cFywt2K/O+0zD6VZWhnByhid8maR67PV8WceKhkAuxh9weRdW2pRll4zz3ZWWmQC7Kocchbmp94y
0GZMmQSrx5cYbDjRsoA5b4O0AgFSvLIzGsNWYmviOZ3xHDNuN91V3tvWMTZUjn9aIIWVGtppTwD7
VJ4g8dYD/UAANAJlbLbRoNW3roEoJnycHkXjvgmLsqKh21sZk4M6YVbUL4VZyRPlmjzZwgv3Q5A+
yzLfxZ4b3qbM8F9EH3ADqiNtayRIBnPSI4560JSbILDZxzty1epm+A0VKWAKBJqXcdC+R7LW1qlt
Z7deBZC6OVA1sJOxIXsGEE+F7+tHqab4pAXyjNR9nqfO/8sQ04nNPWWlGQhDplbULw+6ErGBvTtY
F0hJ1gktGJwJZflnywzZ7btsi1GlNuV4s2QsrrHz4dka1UvVL5WpyR3paxfDSJlYNfwbGAhZutC9
MFIRgjCVY5FGEnSk3mKyeNJbkNTmPNWia1kwMSHwum2e3cKLOTDtb7Ucp70d4Drmb+xYlO/pawlL
ezRaZlYtJwYFuF9cggOdZNZsumm/M9hbUlg53NQ4pxkmg2sU0+c4gdV4YKBa070VQvePqWcHB5lQ
qvu13Jt+8lW23cq3I3TScE/rtZ0Q1yON3L2aXhid3VAHwEHrW5kdYAZr2tUuqhyE8fmqp3U5PLht
UpA9PVVsCnFjr2siFk4QR98CDJCXaH6QtbwOVpUdSngiwu+3QiX2lQugBzE0DzLx8aWHspaMHEv5
qzZzcAtxHzyPP1rsHJsk4yc1vZ2OhmzXquMeU8DhHBtDeysFMzKYTz57UOPNa1L/BiQpfF8K5s3H
kgjTjYnoYJNGoLMeVuRszIJzy7mWZN8VdI/GQFu5rI3Quf71JXkwHTE4DaGyM/ks1slQKVjj4uRJ
vG0gl1nbFK+GifbW1rRx3QJp4Q0lxtPSG9JfXW6+dYwsOZ8Lii4ufVAEgOXhAL7q/nTQgghVWPI8
K1YvGPzD2+MhHikIZFyII55k7RVxEAEqfLxV8ANgKytYv/4yY7yJnRbbOyMfGLNZ26D3mR/BuIIi
gO1v5WV4M6XmluucbHDel4KB+zS23cH7Kvu8O1Rl03xjQ8216nxTNcbTIvHSZ9cpTlIP6MOrbNp4
sWuh/C6rna131VOSrQZlzH3KqH/kuuD9csO7k7LkV3X3EhPqkE0aMLsSSYAT2PWhdUqf+449nmm7
COOxwMN5svUOiMIx4yiohkKrvlV+2+099FXXkOZ4mSQu9LTBmo5x6P1mUoVm3HUhrXFochijPzO6
wEE7RPyANhzsXi/BskAH1rSE3RDVsLbQLPNkaTA9UkN+z1Q53e1QXMCsWlcDZb8BFffPrxIMssJI
8o0OneDblN0ZoaqPzNYZpg5JvxFDrT5aZkOwJ+1X5mnYVK13MHjdOh+VeE4jqIYa6/MjFAMwsOw8
2zD5IMiy3FeYeFYZ53sG5edZwwe1evwqjFgUPn7VM/LDn9uvrQaZcmSH5tPjwQorFIMKFdP8rXZw
ksu8l62kw5KybI4Ui+m9SSf9RognW+IaoCl3cKrlagQ40OnoxOaHyQUwwCy6WVJTPPUy1TdWzP4f
jl2ORAdLvoNm4ITESC0iC0SD7AN3nwaTgZOGjqDpBftfrT/nznAyJgSdlkk5NLR7mtPoaM3VRNnT
9riEw0iIRx8wSN7xGcPsL0FUhEbSnOOR6rtnP0/QT1pu7BIFu4CSghVCfZVYbG4dpXTh/2L0GD49
HljbWrtgfkIqE+5N/z0oLJ+h5ndPtsCTGDCxf0K1THc5V2XxAF8lN4YF+QfpzxgtLDP2Or6WmAlW
9LU/+1wWL53WrlHLwQhPPBd6mJQbvI03G+WZSroWUXO+mnT3a6jT7CSUX7yTvkkxhWDVucuGF7EY
QDrk80WSx+UT7ZX/o+uoxyo4UOgTiBq2i/S1jNjcozgwkFETmjnjKvSpWQ+DhmmhVo7BnNGCADPZ
fE598AXNiPwj6cANdigH15BX7dNQoD+PVfktxt22FMFXhZr5WFEh2HX1lOn4fx91MFFiF2jINABa
61qIt4jE0A0aLt35jm0Z2a5CdcrszVt3gx4dy8GNUNMrhMY9p3RXpEdqjiMroQ2MWMLC5mmZMZFd
+rhx1CESF4/Ke51o+aFL+vEbCdDNsk5d1h0UFwTK1Pd6Ioe6sdHpTZaL8Bxj+QELlsm//6WXgEL6
wa1ebNSSkE3So2mkGsj0tSz9fpHo6AHGMTdeFOakddTUxubxZWdmMNQq4xkMFzxEh226HQzOj7Lo
rqHo8re+LqptrTnIsKsmegmc8buoDUJAYpL08J9Zl3TE3ZShqdmRiSTVioDlhJg3/cwuGGfIPBct
87p+mkEy9I18T7P9+mkwZXKATTSHZyh+xG+0XZfydqYaCULuMAIWZBaaJo39XY/GH9Sn5Z1Qu0cu
H8ddsQPgSZBYUtTXWnHAaFNYbFOT2TiDKBzLMwveqmnIgCHjQhyZPPeT8xZp4txOMv1ZQ83yLRJY
Wku/U7cbd8QUc+gJymvLZaOgYAw8Vfksgyzd+LuRt9uupGjUBdsHp4qnU2cpTEfzy5qq4dg5QIYE
EjrksK25KUT5A1sIzsDc33P0OIeANe/Kn1T3rDO3qTDxvrPERcBiYJH364hAN1ul6wk37m0ovhxW
YEs4If07RQBsaqVKIowG3uAwz9tNa+bhGcBReHa8nE3pX1+LNnquGFrsHt/66/uPX+VBw05FA6vk
pl6/AWZj427Sp8tfD6oGtK2k9yvSCAp6fD+Q3cCSwPjSzSbWdiND6OOAevk4ytokC8Qy7jBIu9f2
e2WiEMRBgFOzasYbrzTbOkcn195iQe9lIJPcxg2/deCRVn5gxXtjhrxXTb3D9LUjVMy/QUSx757n
nbk5jN86FqHUGQbwsdx9ziOkPKb4lQt8Fb7eWq9mxA1+Ds2RBuivR7+KJN/at4Pa5OxtudxQzdUu
I8PHUKLU4X6MeGLupdCap9jbGm/wqdufxWjM4Y9MEwyZJ0ekFHwcJFzIjlnd46HXBzgbCGx5wV8Z
C+zdvHXPan7QOr0ggKg2f/O5tEhHMHN99efv4JDe1r2OEfz//jS4rwlcwEQZ0tXFbVDTLwYe5v7x
1eOhBBm943ZYcKfJjQI7FFquSg5HaVT5yhK4Lokss5APVOLA2Pypjj3r+vjW4yHJA4OLH9zO//Mb
ymteDVleqwL0ttMEwVmbhA9xJXl3prI9dDqJbLy6xAKF5u8+GssP3EtM/ydf7ks7TT/GVTLvL3NL
GntVFTeKVSbDyrTutejovifDekMxwydM04vXUGX3qXI2eVuMn7106zVWbRbb8Pr2sOk2I47e56nP
uUd7o9g8qusoO6KSXuahLw5NUqJ3bBISjcfKM3CKcqQzq/plOQEdmJk1O39EJgFH7jccq9l4V+XQ
bUT1ruv6XvOBZ9VG/gyRhSzxgq9AjrL0BtTECn3CMraIKusWR/6y1MXvQb4z+qc1NVW0TRpcgNSX
SJOtSCCY76KDMJFOa3p1IPeT5yR8Fx1hMp+paFQVY4Qq+KCt0LHk24yDrVahChAoQbxVCg8NI+hU
bbToh2ATvBNzijMazz2ilVWgIKnKCPe5S7npoJljuY2howCmCJolP+qivnl9g6SpDgjdHtFWN1wg
ee/NxEAkwbYmFmNJ4iRLZLFELRnDWZjtaUzpkL03T9IrWYbPf5AU2iUjinjtas7PbJ5+Wi2ifFb8
y9ao4HbQGK7LmpotCOiRe//X8EiSxt2AP5gtDZDiqsvKC44rmMaM9zz3OgotAojpOHty1vahBbKE
BWhBvqbYOjBVlk5VgigZTswwu2uKeS2PrHJRFlODMVWZ6AjTYD3ZtNYtcjTXqOfIrHwpIwoo7mTf
fY+xjc88FinEbP20xg8P+dsi043iPBZIlX2r6XYNduSkxxbKAPIw1Fb6NDUcFyH73MJiFDZb4F0r
2ndeeqrb7FT6NXHn1OmLSQgoGCH3SOZvq5GINY+YDGpqALu5f2s14Z50UjEKpwWo0tHlhwVObaoZ
Jpb6sAhbbLyBQnbe5vvIILZ6IK3DcmptQ8wkWJ9wKDnwMXXZ0OiXTVp+6joAiaQrAb2Yhbf2rIKf
YLSpGZdQxcUy8NGwSlTSgxTWJ6GGS8+to2U9RcCDjXqfouQgDhyHZiduAbvbVyeQ+C7Gllkb0nWh
EC3ajXdDK8zweyaKTp42S6+4o9EEbfS4d/dlZ16ZwSRblpELDST/3svDcN+V2qqip1k55Axg9AK/
NiVAQEbP+QiqdNlYoln3k6V2YbEKgi8P3/jdg3DZt0W4n1pYAZbDf7nBHnjIGjwKfmQskln2jVfG
brBPAaFddZmKTz1ExspvGJdiOirHFtyLrwbArayfx0VFciLqifgO3YDNVdr9AmP3CYSDYOJUNJui
HK5DgUkOg2gycywNlFmrUQ0fjhVARowVYXBSHBw7fkWwZ60hnnEWdRSuvf1FE7U2TfuXRBOxcuVE
STNsrCk2NqKrm3lJGq8kTfDCbAsLK1m60QWJ716JaDIBGMemD9wiCEJWfRNFnEhfY43VcSb8Dxyq
jBrzL2JzrI3qzfYq0JEqC1riVDRfOM7tt4KDMnfFdpq89yjFLFqNLCptjJiHITQ/NIWNLpf2zQ+N
FNMcBmwtsL5CpXilA+3TZVC6yYZ2p4LuqYAqTFmcbOIKn8XBUG58demQisk9GbT9nyJotlETqbXB
2Qsqis+bVX4RffzlxWwhyQwh49UnE6MYyy1oge+Byn4MdjKDQGYwEtT1ZYCa65zPl4KjC2Ntw5NF
9EJ0MDDg94nbckfIxLpVLwXzg6uIIPD7JqgFKPYbM8itUxh6CKerAYAKwULcADiqTNJtWwHvq0Sn
LUccEXqXJIs6JzOit0gy6Ja1LH6Q4HMJhSxukNWZGUcAjphqAIqs4l/1DPaR7BGZ4hrlyqgUEmx7
3+hae2h7eR0z61QYyODZEd0cE0655U7hvjGJVETePfuVKTmAgqI06M4t2VSLOEL6rXfpnaAjPO9e
8dmV6DDGEhOoN3XlKjDN9VRl1gH6IaLn6JiBHp/VPJdBZTe3bcJ1If1jXBq/NUY/66wvdnGfaIdq
dLyD5NJjqDNNKwz8PZOdirIj7xF+t6iRAa//1oA/gv5yj2XjhGjS9Xc+Se9lCLcQ7dzGkXBQrNpQ
XGp9tp0XHXVtVKvcRMVn5SjSNBueSJv+grkGqzBcknqOmdowwe2+1QVA2SRtn+NScw+Ndy0rnNb4
RIolqlJUSDYbDDcGOTj06pqUEGlGv0cDx7mzETet5t7BjMm/Vy5aSZOFPPWeuRe1luwxGeLiD6qT
nmTuhZSicO05hDVY99YnAQKy+nkyudaMaozO2qD9HpLmWuA+2xY68RFjb/wusuydyQu6KC/+XbQd
sYDTt2oyLyLAy45Fp7CQP1MRzqRTAffGpcmOIRlX5cfQgKZp9f5bOUp1MGq8aT3fx1gL1zahYpwM
rp0gHw9P7pSziG/0bJcqrg9FQGZUrFUfGkcurWeAPnQZCbGAw4ihAEIc4vltNGr9IUIS5kSZ3IOf
PknVXyTq/wM6BbjgXnhI3YGECh+nSaOV2aENw3aTZnyWYtyow0if4ZXpJe7lBiPDr8nXb01XXA0/
N89OHR/Kyt/JMDPenVkegkwnQS4dfrpuyJMKtVXE75EK7WcMrTjW0cyZjHAXuRZGm0F4+sUcX0dj
RFwanGylI07MOYNNgUXJtNCLwE/X9Ds+PLzruKF3Q5j9cOH4RFqr1naTLnXdZNps5s3WMak8Sq3X
l97ooy9r7HWLu/lsFfTvGTgoWZGz3iIZ6fL0ixFhd+katK0WGQoMsJbubMdHZLmCz/o0SeIvJhU9
dZjAvOE0NT+yghCJVFqbOtW3ReJ/enrxK7MH1ExgERi9w4UwokumW/GOhcIi1raa1jLg1fxkbeK/
2LJpeeo08w1KXeTkP8yo+AyH7mcx2ChrsORsGNb2iJnHc1+BiFVJ8RtH3u9IZE+4oXAisBPYOQMV
Yde4rPfdsDgYQ1UcqJlYIZ9L/C+LwoXwIyryBRAi2huHXcVLMZjvBnRhrNxZtWK6nHiAt7M497A8
T3fEtTio42wXh4BJg855ihJE0W7ugmQCRkFQaI8IzEZBZlvtsimGfdoxnVUG+TAeheC9stgdGDo8
y2EVR9jKWV09hQY4hJbx6ZI41GNT1da+17qtrNVSVs50qtIYdVXlyqtdML2drgEi2V9drz1hAF/3
xNG8Npxc1QygNOULH+v6UiKznxIov7JzNv3vxjeatWkBdWhQkeQohZvOLfaFiVnFGoJTVOc8lP5W
YY+d8GudXYqrRRN35FsUclPZKYBGTf/u+IVxLVJPv4LvbhzN37kwJA9GRmiqwkznj9NbMEEYraz4
E8uP9mwZdbP3EbssBk++N6ztVrFn3BkgSMRo9hwDz3B2rB1wCkTiKK6SHYta6MYFZBJPDP01xdWa
po040C7/j6BnMWTFM0KFxFSwlv2+xIsa+aT6jDpTMBhzIaZ2jYGI3SNUJyYm9YsLVj/xIvPi2Clo
WINYoe4xBXLewbgOWRDtslDt6aU3eeKyXGGVufNjUhTy6S5jj0beYuY4bv7z/CxDko6VJ6OfZ3Pk
IvMhR5gSkpJrKNOGfDf//r/JJ0N4pcDvYdCuJpJmnBZwThBbau2QqMP2C12J4o6IaNDP1jUvNepm
FAJZ6zybo/3Dr5eOGQqWZihP4nC4/OfPzvz/sr0cYev8A4bADilZwf792YGKofcZG56dz30jjgZo
/X7iPRE8i7mQl7JW4cZO9XUaW+PdEA3KhvDdNoIztx1tUxdQ9Zi+nbAOGKBZOEkyk8lyqu2I/9Df
J3w8eJGL/yKUzDLmHMO/vaquo0vHVEoKXVeM0f7+vKtagv5JWtB7j4UJHNr4gt8b/Zk7yhM6rfTO
4fQdK2m2m6iw/tTEwMuBD6ZZJAfhnmNxbffM4apxo42VPPSOWx+qoVujRopfLDN+8d0x3fjohlla
tRtO8Ra9Y6rfsTjq9xZjl1bDoJswa5NiARlBLx0gjclbp9vdqc2iHi9xTQB4YwcruwEJilkJGKRF
nEGegxfwnPCE4Ds9+vk0rEpcFBRKYt16ZX5rWqN+5gWwAHeRAKEVgL7qqGAXbjChTPQsPIZwD5fo
52ysk33IkT3ApGmikFMRWtuuBssFQw7vU1k4Du+uDZWtxIZOr9UcuwwyURwa84IX7mbutmsQbJwN
ZuwefAyBEGdB2vJ3mPicTG0b5YJ8d5kHWysY/WWQWM0GPX15sAsNBv/88PgSjPpbhI5x89e3kiAL
NszO3mA1sBdrYsZo3CTIo5r/1OPPP/6oCiQ5BuTGWN4UXOX8UGZYgE2zPU1VgQUjpzUlZBlq1Zix
3mTNxBlg/iz72rkh+F+U8zCx8nvnmekQ4R4GsHOT7ifumhFIOg9JDXeiJZWakzO6PEZfhSHGvdEh
JfEZZKwHLUsowVuiSEKTqUKON/fxIA35ih7Z2uKVita4eXJIK6XaubX2s466FB8ypA+SGvPD40sr
Dol/xgda68NhStN729jljlktc1TtMjXkYk3CPHcuUlAIYt8MasH9GAiI7UYRkWgAZn+oR/lkVgXS
DYekB7AT3unxkJUJkApVgzW1Au2U6jk1sd6QHEOd9VT1hXgNASq6WjQ9T1lmIiiczJVPLWUEvvr0
XbPHtwUCRfhk9JgDq6am7JcyJLkmYeLNjhOF/8h74U7WzSzOseM618bMrVs9XlRsaRu7bdyDMyAo
6KsGcK2QAy21LQ6k0UB5L6rxdBv4VJ7wKFeonG0ffkBdNRtWIB4x2Cq0Tg19mTYvS7F6JYeHDpOb
LROY6ThofnbJeqtkfVh9AR0lgFOlDZ6MYmmWvXEYhIuX1By1O9MS1qJMQ5eMKCMG1cQpZKUxLOP5
OmnmqyNbu75MdiT55e9dQfCxz3pLVGlxt8AKwsmYiFKYQQJslNyTjQFi3XOck6hVQsYnYwywrv7N
MQBfWJ2JPQuO9S3xcQvkWa5WgZx7mDCB1lcrhGxTWi+VGqqDid12QfJCndbQZSsHI3WEvoJ1bHgY
Hf9XzR0Cdcp4miYLJS+setMsCcqQ+b5xompvugWlOdOvnTaG9SX0arykOUoyr3TZmMzfizhvyC/D
elLVDq0KJTQKUKcseV81cVSaeyFoLubZFsEJDcVPz44Hltlnigbr5Fk28tUk+2APbx+V1/vQjioM
gXGdrisLS+RI7+nNMaaiIOSZo6deh6RwbYc0Q4ChGV+oKcZvwYxLd/PUgi3Ys8CBEVzbA1Zj1OAp
Uip0no4b/Ma1a+7YWxb7FIrkque4WdajBtOz14tbJCZ/h2X2qBK3voqwsilWi/i1DbhEtOaQW2ly
QlwYbbra0S+aYszhVG5yEAoVr5X3Z4ELHEuqINQljyDbjIfYiaKPdgY4j3GriDEwmGqgd8COjpbD
9NofDx8QKaXTItLeiRsYYFQdnBFREPxYu31D7Xtk4Obu3HRQ21BvfndBlz6FRGFfMkNXi0aI9oKC
0VqPjQhPdh+Pu87sPvKOyUfXYxYe1LBKMWaOnqzf6+xbaCHZ9QU9RtUnOfUJBMykuzR2O29XtHyL
XaO7OtI9eIFxDolQuXqepe3HzKkIFAkWuieoHaBmXail2MhNdB1Gn2n436puk+bt/ILOq0qBMU0j
TIH5v/xVwBY6RT3UqMb3+0M1P1hM0JZtZ9praCbcQVVp7Fi2pS8TdO6douEgG4hSUXigmRITxhBo
zH1IPsZKY1zwQ+t2IHayI7Oacpva3rT0R9RKzPhRWqfp2eJVeE97D6Cp5w0HFrXmn7HH/5Ng7v8O
AP/nHz/zNoM2dP/yuar+baC3KamL/uME8M8w/fH9R/+3DPDHH/kzBFyIf+g29ZOjLEAwimjRP/6l
/6qbf/5h2v8whdIprUwXmaujyOfOWBsG//xDM+x/SN1xGHW7PBj6XPAiAnz8nmn+wzKUEq4jHUMC
OjP/+F//+u+8iX+9qf+StektD7Om/ucfQjh/zwF3DEw2JkYwU+oWkRj8rX8v83I3t+Cn9DrUn1l8
ZxXtnhM0vOgxmVR1vMMhz3qLcGpG8u18D4EpMHpthJMSJSKgvYWHCwXpVNNePSgfmAXr8mrmRb4Z
IpFeIefP24X6veEI2DkdciSScqwe9f4QjM81fBWWHVDS/Sh5T5vBWohChGs7GiskXdE+soEG6sRt
MkC4O52BpSCdknNSiCd9QufmtjUS3HBGSFhICNN6I0Ut103S6mvhzKJC+9fYk9LTxGg1SHTBb1pb
4DPJflyYKiiu1Gony04PWhOkC7wo0x4yp4IZXrxniV4/QwT42QrztYhBXrSyNbcpyKQ5+xBbDBTd
wEvNS6EMTHhNhXc8O05twqylHfRzn64GAlChXpTgNcJh+Igghivvu5P+dlLve6mN0SdUI1kMIZGU
xnI0D00Vj9uirlEDMcz2abp3bdCi5nLSVy/WYEFmsXUcB/W7B736aRrl/LQZuaajh4uUxS4DOlzs
ohvbPXYIfQlbDQfSM6LDalV0RnSHJxDPWzR8J3FnbYY8qalPqvJoZ/o6rHQk6mYfnmPXJBOl1b8C
3o4DzdWXn0cFP562O9NN0lNLbPKO9Ymx1Rm1lzmrmrJRJOY6fbpQyshAuxdfudnr+ypnR5H1TgRF
n09WWoFrV+gLAS53yYpJro2akXsnPRGzx1a89Gpol15TqFeQMHvRVj/KPCrfx4Q8D41GZk2+dL5l
RLpOU2i3YYEwJfaDTzbe70q67gJBCERmhp9ohl9CbggBUrJ1DAcLy3/9jlkZfxsqwGXNmlrhT8g1
4xmUX7ou/Br0hoXm1YQBthd9g9EpQYRZHU06C5aN7pxJp9Zp7zfrqA0/80pHyJshdkblTlo14V1Q
3xA8h+GyCaJPORkasG6Gm64DJA+i2d5OxgHdOwCCia34Ih/ZkuVjfkrNArgVQ00g5T3QQ3PbFGDt
CaYlFc8l26XW7C9MDbQkZHK/RXjhuFNZv7Kpy3bDMIeuJAoRPOlgeercLL5i1s8Mt+IMWE1GmK2a
pnSunqovaLeeJNCKC9dP8OLlzVPQW59DWOfQozC2DyQfbxs4GZVsi+U4GvU6VfELiYvRDqXegf9C
eqmSa9Z576WHtbCUoKSbxIrWj3Ie9Z/AnkG4ygB/c5R6ucuLbBeFhf40xy0FIaqMVGu22MUPKMTs
E3KzZy46j8UaB4MVYz3rMoi2rXf0JZ9GhBOgYQqY2LqkwzkNmB5RizsYInRMGLi1IT9WdzcMui0C
o2rbl84xNEkV0nX3hubfWRQ5CWVUud8HQrgKK3zT9JRMtmgOWh78ACtifchsYiy0SWZ86gMMNXBZ
iibPjtkURO+WZMs3AAZiWCM2BqtYrI2eWHo9gNua9zL0Y+sDU/4RKcqWna/1Ipvk4nHGTD2Uxg4X
0142uE3K6kLq7Q+/9H74GI4WoDfuTeS96Ckaz94Lr5E0flpth8Uo1cnuRWQ3kL87uZjfy7ggsWtk
h6vIpsPwkvq7LjRw6LSCEYNlvjNtXE4yhuELiaOpyEKMq/uQeS/NhMc4aaaJAACoDuQGwjgUMazs
fRS1R/5EMMLB1f2XvNHSTTIqkjmK+IqZax7rOdHNiOx652TJmbwc2l6COqNxOAQdfaLMeC2rL3jQ
z5HC3c78MgNwiQomXgyahHnclr9HvQqXJh/ylTG0/5uk82qSE1mD6C8iAgr/2g1tp3v8aEYvxDjh
C1dQwK+/p/c+rEJrJO1MQ5n8Mk8uHHksRFijowWxBmFmdM0u79pXo5ke8zX02GZKZra1S8sw3qNt
XjgAkskhWla7VwWzTbgCz6ZvpsQPQPtmNSK9/5hZaLetoCpdUhlXT5tS9xFHf3p/GOggupXJFaxL
u/WbeiuAr0aYITd+O5Vnqxqfp9TSHJQN7zTSR+U7TnOfskQBhgLTMFyDIn1bPfeaTti4ZsqTsFJ0
D41eIs34OzEtCjKQn7cknzpDElUdQ4P5JDOjFBk1WlrnPLTldQ1gedKoORz6xXf2xKAoyu6MXdbg
rePtAcb3abHmwDjZSx7cWQfea9sVjznu85rfKcYcAm+Ahl5SAyC9Sq0/sqX8rKXhxd7tZJvKErny
XptmhmfZnfgySV9gF45GGZDycbw79EnBhHF+a+D8tZBCTyGv/0KCJVpbGojrmUiV1z9nODv2FHnW
4EehcP33s9AeQZuM5a3H9Q3J+Ua14YSqi+DfJPtrIUV316r2IFiqAI+oe2qGQK+4TkgfJYUMtvYw
SOZQhUPyNLic2p8J4PPGLPAUJCPzvzxR27yerBNQRKINOPnyZSK2ZJHhaDclTrG41AG7oBlee2EE
uzoEUFEjJO1St+b6HhRfhQVB13q2Q2omFopMXCb83eRsKBmw4iDHz542+l9ZYJbV3p7vWfvhGOZD
kOJTtgbM9/0K+lLXd5OSZ39URwZ89ntmgeOHvkG0FXponQEmd9cVd+WI+J+mGy9sjcg3oSWNOO7r
FARcnnvc1Yaxv2/hQ0TjjPTkmUJFi+0YW4i63bb0pvOasFovzXKv66mLVSMe+vlWvfO1wsyiRASd
uJ/9X5+bwjYN0AAli4/ym2fwW6i5ip4T+isFC87B9/p3gggTKsgm6KgwUENxMjX+DWfszlneB8cM
NVtgsVbdcMWzYO0SWjzwkNmL5e1gH/JvMd8nxc+0NF2M1f+9aVyubvQtMs6VH1ZYsiMM2rhUP868
fBgQ0HitxGeC8hNbjXnvZBNKOjXLV5pGPugpVIecNnvg466W5dMCPNcP6UZrVAhsYmRxTzBcl0Op
Hlyj+8n9SNq9AMxJ/ZnPZTEvOb8VoPIO+KjQsTWgkyR0qrj2NK2447yj2KuMujBZdsvetGtyguXN
v9mBGc3drogZvRCvYm+abPnLp8NwjjY/STLVyF9rTeSfBjDTyodt2EI96267sRUa8BOg5xGgtTec
FSIrs5myGQGA2brm1j565AwDmRxNVv2VLq3U5wjhFzK/k89VawJCXPXy15fTN1uxy+z4uS69Lvbz
7LNVLP96FJEu2zvt0g6Rz49e7jwavfezDkruk+5XPhjMdraiYki6Onjp2/VapDerhvvs44mMhAm1
RmOWSoPws8BiB90QEvTa/lD59JNA6HY4drtAkUPMsUbymLnf7Qo/fqTN5VJ/QqIjnZQdvbYki5gD
c14tEtlpLMehPMsZWdegZ4T3v4q5R7cxLjdvAyuh5bAV+bNNzVorXgRJVwId/n1Dl9X9RQL6QUYQ
cVjlCmYYNcgAdUHO1PGkaLZoDXmPYxkUvAq+a9eI3cT9ahn9MAbDZd4Fd6UBEI2qlXTnNP16Mm91
GBiVQjKFkZkyKHb72/0c4hwPRL6Dd+mEWOTZn5O9dqt957ka3wi5sKQa8fvg+eFOsU9a3EwurlNP
jF+l0eFJduwP80ZIXPE7JrkFwJas0wZX6G6dlxrfCkn3wPc2fmaFQISu+dqEcK6Yuivp4TUPs+cu
r2ushQ4tTsyOSZRubJMgiC5zmkLxYNvt6sQDzAXfNV/nwk0OjoM/ZNVYaWzrwclKFatef68yJLzL
WbzTLoE2xtwkrJJD1dgPrdddlGW+GY3xAZWHaIZBEzdjgo8ByKRrJfee+4e7BL76ur5PYVvQHom4
kgpv79HOCCxM80oG9tNYwIfymG0ytRF3Cf2AbjMgmyFVgHsrY+KhjC88ffRLtRNWwwzcNf+kXQUK
ITDULsU8MqLVmW6zcyQIscMioIm2Nr9llo72Zu2GXVeln+4Q/uaA2KQPUN81nruMKAaKYLMN2Iy3
IJGv1rBa8MY9/iDGZIfUww2YGvZBjf0DzNRfzHh8QdUAuSAdr4Yeue302KJWr3p1+26M9Zyne8Fh
HrMYD6/osp+84SaAIT2NoOWwAJPPzar6UzJl3Y6tYRPqdV10YO1EVRYcKmUsez9rnlqTD0/x1B8n
v37To6GjsK+/5tI9FhM+oNXgaRhFsTVy919Wh9NOIi5Rc4S9YrLtCBRNZIep9Tz18jpkVOZYBfsr
JAaCPuk7eBhi0CDkjjC39uCBSGO7g3qcxvSzsl773oMchw0X9tWKqSa8wXhAB9PAEqmeZ51oMHNI
vT6Hrl72GSPtc5izDJK/cnfCxCRq+s3ea1iEOOHkB8IOFvwMAyzUUBlHo3Kjdk2mRxsG7cs4qT9d
BwG/oe9ohEu5SasuDvOxxlLII9zYKI7aDwhpBNhL/fYw0yb2nk3Y+OpgfDcDMR/YH3GTTifZGdXZ
mt9mj35Iigja2FlWXGOF/6n8/BG5VG/UaN9jB49hLLoRVSTp1p7Tj2ZIoHgbPaA5PLFNfyOJCP9T
j86XEzhf9hwcVnueCa1CtjdrvR5LSpSy8MnoJ6Rd4OO0lsn1TLrkbZiD822KGLmB99zk+jB3TCFo
qkNjS/2UNmBbRMnNNTzNSxCT8uVmiN1mg6C3nwFwbfqk4ZY68x0LmuHbHO0T1VrU6iTJA1UhGKAW
nP/45WyG4NvctQCeGN50JzXNx0GArYqW7k2ZTcCV6bemjKG1FG3pqR1sHaimq32LX0LzJwtLsxxO
w9CSzlHh8MBbP7N+wQ5xYB3bnnRI74tvOl1QDmF2bB0P45Fa6Rrus/GQZKckwNRFLcYQO1IDSkyn
SAf2gFfglV6qjLjIcPsE6F0phg9OfxboVOOjDdAdKyBDe7NP19dgoJ2iRWPfc3rgMGiPF1X19a6x
Kqqh5z8wBp+lmLN44MiyWzgkMkMqz0HKYA4Ut/uvn91v95bryu1nlY7+YyFL8MYFN1J6M/saQ1IW
0CUnXex3zmTcy8I0cWIhHLjFfGqt9ttv4sqCKRXwQe7NDw7tw6EITEVmfBixCjrXsBtZjmv7kFdm
sJeeAO4HLrF2YEPQpRb/1yqpvPqZiRFVnCqwTsluUWZ4QgJjn/N60Gq39ML/fzBthlF+8wsda2P4
ki4ElXQxvnDao/STzKijCBTZAHDsa6yHUm8zYMA49vxsW7Q+qAK8xfCZCNXSCX/0AnzdyVA8Y0/8
pv843JSL85vo/iwHTCe8oZw9dnNA5TlcpiJewrfJQRq26Jmz15Vjads89NX44Kf1P051JubVIGcA
yWI2EjsQJG7q0XkYvem69lhDdT0DrJmo7bwx/KHdUFTdwS4on6zwUWeUXZByzzeDGd7lHRYwIcH4
CzqYpvYkeKjqOS2eb06OnNy2Q5yfRhJyJ5pZC9sfdzcjH+AuKQJWGYPbuFXyb26AZ0go19qQVivu
zEV80wJN6K2eX1QNgHIxM3eLflW1PlPYgu5m12/+cywvMXf26VJa3FVzXTLJcUn/ExCFJMHwYcMg
/UosqyHRAfxWkMHdjcAkpLpNaaDJbevqaTTKE6cZK4J51iF3fTUt7lB2LQwLA6c809oVbLjHsGcL
b9X00+VetNrcY0tFG1revVIB8HbTRo9j4s+xbtkOV+6fRVPOwE/BoCYjMDoSgx4+qWLTArnYkxOn
WMJYna3QwJGGOqNdTwMMbZfgX1jXV9Nql2M9Hg2jd/G4ZmfbWf8FGdPv5BxOHpYIqjRnd1yB81Cv
WfH+7GZxT/cYbh8lv4amJCtBPcvo4b4c2Q5CRJbZeg8LvZIsL365ii+PC914cQUqpqn5uUx2YtAv
E+e6s7ZvNT0uNhCzwKnpY/ogGS62g0nqQIScBVydnhYHBCTJyYz/1KXXrVu/00qmnNMd7hAVE/Bx
KtW+1W8qhb6QEwWOg2HBrMRH5E0cD7nKRYAOI2XhAswH+6edbikxFAFnjcmEnUlfm9S+4X/RNRWb
//1A/R9huRmHa+kEGzKSbylKG1WKWXf674eeam5m17e/F6JlDb39+pTRetyUv8pbOGW41G1A5eSF
7ju6V5ZqH4aWOgFZq3b0//V8KHBTW+8H2RnGqu4ug5Pkb+QBcLTr6kytrtyE3RJupJeWMS5k5UI1
D4w5icmzPbiYlveyv+XDAmtvTbxrE3cb7JTeYepx4FpZ8wzPjC94FK9JgAaOG70itrcWsRmG18a6
hZtQZfpi7dloBdz50TDiXDe0Enc1j7XrMt9v4nwJrKOeSCyC3e5jWlsZQeLFDgT2MehXm1TPXtwl
wjzq+qNiVYjdFPcIRM9yAxsx2EoXY5Ml0x2O2xXvZoOsYAClZHM750n4d8yn5tRijjmLwjotqnly
Y14x+iAYOm5c7d+NBKUlHZIh3QwJNbx7rKFgAFxMQorG0dE+0p0FZXPBUAaICTdtcpyBuYOass8A
sI5rf/PxFu0xQffd4jJ+I8UsyDsFLm5Z4I5Nw87eOLEruyA2Mia0HcfyndFjXepa+n1bWA/bvq3N
jUFUc588dC5mqHExyYnceGHAmbMVgclFg+CTte/aIfhTUQged3yY6ISOjG1ZWiclm+8BZTuaDQSv
NBF15LRkmlvatFipopb6x72binXTJHm3k8s9LQzTm86SrUufpQXXeGF37ruVS8qW2NzBLyY6j5i7
UwZHIbfXThvDhrq8OvRZFMJ4XeX4UkiKYxXC57Yd7vBTZXh/GWpcG3IG0TQmLhWGWOOngK9DB2CM
Z+SCmu5XDHTPlqhH/MKItXnP1MNoDVJRltfvC9/+k1EZV9Wie3McsfHaJgCIsj6WTJ0PZYhz1kjE
maflLZ9thpWZl/w1x3BnV+O9i8nzXmHMw7lNg3HOjWNDdByXIUhLWFOg+phaXtXUfHCaosME8dKg
UWnyOS11lnEQaPzYrslRhN7wYM8QwyucG5Fcyt9yMD5gVplYX6mgWluO1oUuMVWZb6Ak3gkobycP
iX+aLO8AShtfMN9CbABcfUtuXmXXP8JZGu5yJR/yabgnGQ3T1RkCoHrLwWikjDma/Q75raywyt6K
BN3KGY7F7VIxZvUnFeOPVR7mccH+43R46ewhSs2VT7A482hskGYIHAHMjyGc/mom3VQVYgtrmJ4E
s2vyWzXu5nW9ibBee+slEf1pcAkeT1RvUKnH0S7Lk8ix1LXQY6TA724roKVFb+KHsGkpqnSebuuf
uc7saCmzjzCw2M89NPjRpQizQdDJhjcPI92hTZZP1OmX3O4jaotUVOWNwxZNN57RBRgb/OFbSfmd
ciHYzNrdrZRG4Cf17zk003Ou2nrXisvQ0OUnOBhEeWhidGoQZS1E47ycakg45b5eLIxEA+xhTC9U
cBAQ9w9ySbjJBUcvNfS1NZOncpDznmoAdwfVS623hEMGKGuqWJ2TpCuONLx+9OaFHqvyXUvbI34E
OThDgLzvJdOZ3uMVQriTcZmWfJwY/R9rp7eorjf+cmnjfW/rGyHVDA///cv89l/Qjdw/CB8EwO0/
+O+fq45y+7kS1//+rs+W4tFwmkdkD4/ail0OyGCT9bAu/vshbN44MB4sYofvCZlrTkXUbjWigB1T
Io5DLU8gqjbdvmzm/LH0B4fIfCVhh+rlFgz+MedhuKsy/3ViLT7An/gIF+KvE9jquAqvsOrxfHNG
w1lacFnIcMMYFxGa9YtcRXZfms6l4Lv+knmMXUxTX50EyRsLeRkm3TGA33gOPfDldcpXOhGW98Ma
woUaX4ALoV+Jvbka457sAKWJzfDr/uMB1C9U9T1UbkuMutf9kR5Z5i4Tr4dBdhGQkqs+uzLHQWr/
YoCmZHgJjinEmXidOWemkCW2us27fdD431PnrfdNYcIMwKQ9ga7f1JPgvfON5CKDPLvXEn12Ipl/
Cl07ACoDiWUujrWW413XZgfpmLhqei5GVLnSbbk4PFJd2F18TdN02iRO1At7h9LpneA43ajtSxdB
Ypd7N8OA3K+q2s9GLfiDnzGxiah36nrblwxozXXVB5OiOdM/rH46vGLjv+JwByTtVU+I3TGGdHZw
C6l+rO137mP+xXDCL4AQK517lkXXCwxafturEuwGExLft3J3Vh/qv3SbbFAU59h5ZwqmQK7A7uaL
AFKRUApmNvzhY9lnB+eGnGZ6bAlqcKoJLivQ7C3lMTkDjjU71wibVqvr2F7yXe+b3ZMtl1cBxBF6
DgLMaKY/FWC6qKXZZ2/CiUNQN+5Nl1/bW8VXZeZ65xnTuq+5ql+VeaulNGwKtks9RVbV0pw7FDSu
Th5fce5t/ZTAicMxjoLsn2VIOb6KYHz2qBzc98RLEe97xmB9ydyT951JTR1LihNOo4DnApQRqkIP
EKKjwLEhZk2PgH2/JtdutR+tSs5USCboaasQR2UxIMPP+Mllyz4b87ILrZYtjJ0io506epjGqqYg
j7i23/8GI58EYQ90UtX8NRo/ZfSk4442hg2DLNLL0HNI9U8UfJflxW1Ag9Mvp05euv4z6Rpsjwzl
Y2ORPAGVsU3pssVjDKKhKm8JKexC7F5tQaWbl43R4FAMBdVoYxiMVHJxZ7qtOPqkF7lASHrSBa8G
qJjpiIjx0HeWuSPCvRWt0Z5stlDXZiwEUrjayU7e6YGbS0Z5AjEWnEGd5s4sP4NFWYe1wq46kCTe
Nckv/4cr4weP2iSeGspWurhb4XxnrbGVufcILeFmKodCL93siAdIb5wA86Lx2fjDk8RaSd1g7xPF
d0/AtSgSp6v6WPbkA1r4iOakaY4S4u+SfQclXHFzEt/CFA/ctA9TFbRUHRv/uGhCWcqCyG0W2kkd
RpVL9hNmyRybVnetg9c2sFf4sY23mxImRkLRytOr/NybHjgeP9hCdvrwl/Ftplm6Dus/hgpa0kLz
i9DZRByL9o9ksbgE3YJbBSjfRCl0NyTSra/KGK/eP58nPkJWdEHPHcEKU0ofUjlodb+prKhY5Lox
NBRiFbnzXS6ivl90FlUctLYrMTzGh5SmDmN3GrQVYfwKr5psl7Y47tXGXzVicUjtOzKUWNwhMRJ+
5Ds75d6dCkFkOuGe7oi7wIEsWVGZQdqnCCOSKUTQF26iHME4m6QLv/tmdduR4MZyHdOK+tsJzntd
fZOgy2Mnz+9Gpj80loh9gxoDA32hOR2rQE8YSDrrpWXEF+EfVptsGHf+8C+p0zX2bWvfTzyc9uA/
dfW8RENfjtx5mKXCOCBHc0mn9p95q0iSQfuGCJQenTr4FdMfH6tOxP1ObHL2wVApzF4+iHRm+pbQ
B7/TTzajbpzDWVzQpahaBlqEBBMLkCw4ynyzTsylpLQ5ga9QcVeWNX0aTOZdtUsa0jLI/wuDsF9T
8SimxXwUffqweBARJknFOePwW1IKEXUI79J8klRUpxFJSHFoMFGQLssvfhD8M6nKA2uVF/uBdgWV
LtnDkFiXMSjfpfaf+MNyjheY6CgB3WjauaM1pQZC2V/WUvLqj48jYvCuIyGmnd855MISFOR1nYXW
gJVwMiW2gd33e0kAcGO7J5cb4aa3xEVonxqYzr+OFFnsCrEwskK2LJGDoiIgTgRA4CgKsesw+0cr
zSanXjzSWnBXt+IZnJfeGVnwitmI82xAf7gziqPR/TFzg/F4xyh5QeQIsgEtZGb0Ft4qZWHRH4ST
EurrSC5iN/llnaesO6Prs73dw8OZMy6DtIuJzX0bWBw+5qA9mpKGgTVrj7OXogw4T27o/g2IQuti
nwjZMNXt4CdPkHRn7gx+gO2h9gQyhkFH3/Cj1xxdxqYHGTH4rQqTiOaZMfxWjZY7U7F0alEUcVEz
/GuxD8KGCyAk8pIFPUhQd5I4RZwKMqet7tqC+Lw1TTXEueoyVeFXqAJ/3xKNYZxBs+biv7cecwJ/
1ZGCeMuX/Mo+I3a5N7PzqXw6tGxYREVukm8KJRRkwy7wLfE0+v5dNSfbxpaI+SoNuJkxToYultE1
8jLjRH2ArDFlmIiRPs2oUxb/V65a8T4l335S0nJvpCDL5+mHVZzoawmHnTgKDJAUxpoP6ni23O3a
E9fKLOXTu4OveMCIMVNcTEJcUHkKIchpC3aM3jvX08zQrAfIpvMPr8JqogJ8Eol/HgbnzXI6eJ4j
P9NzmiBNVfW2gk4W4e1P+KRMZKyVNbov5+HdMKAlLZ2RkSDgatEFyxqTe5ojVd9G6+kwP671UuK/
YndJSMBUN0GOgJFoXWPP1dy6YRLhZ3RRSDUhY37mYkunaDOs4CV67r0ZMk6UXUYF0Og6O1F7HMgb
l2SaTYFOggc2EtV4B49dUs4FlpVUHfF3ynyxfG3sevlx5/LKgx1R2Wa+kEv4lEXPCsf9WZmU8UEY
ISe88sTQSDPvVWb/mYmpbbueu3JtxDeb7JaCNcal9ddayiDqSvU8jshiXFYkj8IWfwvkGRNukOO1
oNcLSoXsHqWM6s3H+obLnQQ92q71Bj0HUZlUONjcJh6Lko6ZcpwPLrZpLoIjKxQ+phbthXoB7630
9XDi2Qe4UeKNralYJ+tMsV9NaByF+VTPKsG1cOvkCZp/Vope5idjgPpI1MP7Ghgc7EeXLFftzf+a
hRmFGsJLGhifXVvrXaga7hIhnLaB71hi+MBtnrkb4blawUwOzKkJRz8sBfzVEYUet0f/d/Aw/THW
ZWyWy2rvCKLTGadxIEE4xaYnVBVWAvZnQFH6UXAXiwe/L2JHrHFPsd9+VVjUxTzAYx6nazpTBZnC
ItmPZvnd1CDkKzVGbTtyTvDqJ8NmQfUpg4iHkLr6QnAo58b2Uvvrelo768lgTTus4VMyi3OQ0+mF
VIn63Dyy2bDTtelLbdFOuVBgQPe6PsMSzi4AoggzC08B1GAPmNcTLc5EUwn++v1c0gYClBUjG/BQ
47yMz1mCVyILVME7nBOhsemDyedxb5tNeeEeXV5QN8HumdmfEO00DqYH+IHivum6R7pzRYRR/NHr
/qSD/OsTb9to1fNKFaTxnU7A22rm2EPQ2trOHy2dcicRUyFPqdsKBZLE7QcGz3N+b83kPPseRzP+
kx83tBlQ5e8cVrvnalQ7XADDjigfZULGUyDt+9T5YqKMzy4z3weJ74sDVgQ9jifGnQDhVbvFQolK
evFmsooaVX8hBenssANKzFE0DNV/7SYpUXzzB79pHkNeh0xyAJjEUt17Qba31ZAcPQ+UHfAbzh2c
OZKEjhUrPxIcI47rPTpZxWzfD42ItmoKGUzaVQksgTEuKbLghD/vg63p46VPGViOnm/sdGn8kK9h
53bz7kQ0MCJG8WfETBtNNtxeWie9EytPjvIT0wPU3cFRKaNgqH4rwGvIveO+qf6TLIjLTu17mGPp
EwuQqgrh0hYvcjEBAyYFEKMg+9KFt9DFxRiiY9Pfuanae6KmLdiklaB6qK0BhsDU9RGfV0KAEluh
ybSBcAjyoPlb1DmOiA50Q2mZPTa7/AHtyvcXBlneFRP8n8qu7lLCBAcj+6WNirORXfOIeU9IVI/u
EOzLFUpakTBEhVy2IQFL18vAnIA77GWpl7d2PvshyUSqrzxMCM2mGFp7m5UDzUaJf5XUUzPmACCY
UPMVsJhU5dfMYSQzvx3AnEdSAQfZ0HfgmyaY/pus3hjALSZ/3hTZ/LvYmb1tW4PVeVn5DqWAMZaZ
L9FYD1AvT/5Sm5GUKLLOgNekhga+n1SAFzn1NsFK6nbGqJwAqz54Co4XVvu+tBdkE9z8VvpPCuND
tf1lNJUdDVX7qcLbRE6hD1IWpGJrWD6zTh0Rdjm5BY4d5eZT04YB5YnrBwHzEie/EeVAQunDZLNY
FkZ4JAoizsPYsYoYdRvz0YRpw5IENJ1Gv+KRwY5ZFSyDzBttUBST6tczNFhWJc0DAShw1rMm0tqe
phHZ3XZ4uC0gT2JK1DkNSM0VVGMRg6P9VGgAG7p/XIzEPeDHjYXhTntTZR+Fj6wPEC+MO3v6zmzM
DHN+SccyiSGdAkipT8J1faBK1qVoR2rMcnReL0cjItJqpzaeKC/u5cfCJnPMideU9XpcsLFhnvDG
U5smgFL6+uCJ5BtaFeYcKX98sWInDaknMqwqKtwx3VdBeB0tMYITy1tu6fV7J1MyZrZxToBhRRaC
8jBOGtxTr+MfXTBtBDHz0aTqYk7Lci+rtdvZTLI2A60J2IrFkZzy2a6WZuOtZnaqm/KNgomSpuLp
tzczRpR1c2mH4ZvJOvFhe2s6aG+yAvTnLEx0JhnD7xvu61tQfZhf2NzboxO+hFWJJka97H4qLCAa
WXZdGLDscOBiHR7aU05UJQNK2idfck3xJdj6e0jyR7yiF0v6vLkFenk2o/7jtZ4SmhGzwj9Ytv9W
Vyis+Pq6tJcAAsjW4kiB9FJP2xzhz+RaVoi82IzyUbuczYSgN4BinL0pZl4vGnJ0hvGl88qfZfGx
LWpSXqkfbmyIWwgqzZ9KYUrkIfnTtjBiuOfV5MGS3UQLHcV62Wc69HHoTfhd1u4IrYhfZdsfTcBZ
pHI8fytE8VISJtt5NiaeNf3uWRpdDzB13lRUsupqxu9iPJnzBHWuheZOcfp71qdvQcaJGwxef5Rl
+2UZy4WKD7R7bk5DPjmctc926J/RvOaN01ZTVM8o+ZwNXydzNmNraT5kSHgz1DltK4t5llyaj/T9
fFQm860w6JKND9qyp1Hs0BT6NeztIy8gG9zEGT3xNejMwUNHG8tl2y3gb1POVJ6D/a4rbB69ZWYO
bWO4aRbvMVMAAouQ+9KElyaap+XCMh/zfeIBp0usqfsY0QgaBfaS0PWfEYiHbS/k4zgn/o7lgOi1
ng9Ug7zk04PvLYKKqzU/+fOAeUKPTySzOChoIrssZgxwGK7mQ/gkhvLZ4KLw31/UCdxbpJVpTgH/
VF4z7gSRg75wcER2ErkV7s2MulqreyuJKB6G29kyFbGus/Bt1eWDUbyVq/B2hHQLHo7mKRkeuRvC
4+2q99Y2kgNXuEuYLYemK/dux221EvJ5SK2XTQmrfZMP5nnOhiNz/BdhSW4suvjHof99bcfnPmAZ
HlT3qtWM02p5LV3eepngjusKyDWDccgDZXPEmPBlJXgNRq+icpi3kyMUrL36zitafRvyPAEIFLD/
TnSGSI5CPiabhQMUfN59nuMBtDLx0viAyhia/FsdhPiuc9g58oajSAZppFzKnc2V9uz7sMXzknlz
F4w/c+WREva9syOOhScYOhUpt0JsXSvOezWkmFB1TpPwVKwR5x3GdIfeGQgsF0i5DqMa3Rq/BrDq
CV5AxPF6i1jZbWcA8fiH/Pqu8PK3nmn21q8DEjFWAxSTDtypkpiAFvIxAdnFWU2vaUMLS9EfFi8z
79Zm+HJmwWeW1g8tbKmjpT78W6EbgYW3rJvNjcADSBBSHZLKYHafLPdFKG99Y1cKvch8MYvW1AQg
oGQGUA9tX6fb2fimNJtwj83SQVRS+3oqPvB21yPDiUWLV4f63+2civw28zq4zD72FK38whf9CIC6
RlligOAt+W4y89szBdy1nvGAbw1Fb/kZhbCOU9U80Jh4qpgCQnGadoDP/Wx67m3ULztVZ9/Vb9M8
zbGyhLOhLXrcDk6oLzA+mPfOCqqXMWLEZW2q2ewjrpLYZDvsK6V960N3R4CsDrapqfhXpZCWIaTh
oaq/AZI0O487qt3uMl8nkafG18LTT8bqApnJPOoa4WShL931fRriPXCgLFXfXYgXeJaMkssSdkFh
a+zBPuJveapojYHIv2MaGUOLaDYzn+OuKcPIE5gYWxn6F9m8SpGdR7sOb7UpYHjaREaJS4IvvZ1L
1/YPgY0Uff4FYxpteUXxqO2aJB4emYQsTF55YtMxcioVogRZSEaHfHT22B45ZGVHsD8nvkZ1mPkD
dHHXt6DHXIOzjm0WPi5WtR6qyTvUlIRfR9P7bJrSwGyYZgcQiZTrynbvz9CQnCCUPIQDd+oUSmEJ
6GlCIK6Jm0FfQbcQJhSEio6wEGGtxNSibhSNlTW2rrrf7lYc1gbdQ2iFySV8HpzKfuKOfKIQb9e1
IfJ5rhJSCshYPJown5zkEK4WBc1lyJyeUpa9K6o7TjXEJPPxwXaQXBPyWdDAoOaOVjYjNTzaQ03H
qOrKrfSxbySZAZXX6J3NtJi7aVU7AChcE/D0JOhEs6meQ4BsYJjimjkEf1FZ1eAR9AF+bmqCukd/
OIW9NV8siFx15v0lFoWD3/df56xY6IOsuIzyvBfu/EM5aXOgyY7cAW1tgN8G9sJVxtgQqdCrDriv
NENmGgOcGvl4yP8EAe8bhC7msFg0K0qlK5hW041Oo0uQIXR3ah2y1VAa4agO3y9tVKH5IKye4a3N
ICeAsRdr5P3Nfz+UNXcOqt0461bra5GKiWknvbuzrN8wUKBvzqLCZ8+JRodtgXDCDZHZygkUMUgm
zqNRbfUZgeYAQXf5H3tnths5kqXpV5kXYII00rgAg7lwp69y164IhW4IKRbu+86nn4+R1ZiQy1ve
2dWXgwISyIqqMDppy7H//Asexii3Dk414PDoKDGtTaBFvMr3AZTKSqGu9VDhR2DmbqxSVcaJxqSC
nxHaxbXfhGuz6A8iarVV3k2voY1JMvo+okK7bx2EWCpo2u5GqF43WLCatgR0LL27USX7D3L1umnz
8Mp0rvQa/9V8qp+dGtrvvHcrfr/NBdBNnIDhBKN2zXx9SBMWW61YuFisBWY8bAcxJDgEFesha3dQ
+DmQu+FgjzWUytkmrtMAOz184cJGKVA+aeTATtx7iBeOWsvbYocLHpFJbReM/RcPfjFXVd42RTtk
JcXkbdff0hoRu9cA/MYU5B0aGrJ3SCVMuWN1WpKuUw92r1eSYOoY9dVoVNBfUXe0XDAMI5uIBpd3
qg5ojR/mDUrMZAVBtFzmjufQyfCOlYw3xoShcU8CWiph61hgUbaZDfvBmj1ik+GKdu8B4Va3qu0e
QTsOn4Y/fhFWoSxsta+4O1WwY32oUoDT5KQQWY1VXwaLBeuoOqlugggvpsy77wlfxndZ+aE74O/w
45dYW11TLdJWUvPeVe3kiFeF7tqyIvNDNneK5V1hpEuLi3ZE76RrUhuuIZPEy/IVSmu8Q1OAHqXC
EatmgiAjHhcDltuJI6ylgfCHa7gBQ63i0opvoyeLw+jNCO7Y7ZpGe6u8uD2weNj74jv8+4IF8agY
T+VH7NKe+7Z2dvBzboO0KrZ+sC56HTWgH77Qbln3Pfb65mwBJciDcQAQl2PIaouLBP0TBLukHV+B
SRf91NTczXouoP5tnFjh3h8Kmu8eNCotau/T6T6jqes3bB5WlzqwtvKNDxdQF90NDfONGImwUc12
oVSpvYtz85V6h8ylmotqW1ovsjLzRZKAnvgFMoKxTsTt7394obgfq0ZZNhATF+ZKWmhTkgYND8TT
DDoZaqo03do2trewt+Ge4yBCHCBMsXxd5ll75F7JsTvbE5I9icWGV2FAVq/tQUfwERfW1uvByimI
3ZRMQLewLHoaJrPezv+/ePtn1oTN+DgWPz8Rb2u685l4+/Dz7RUk6E+59+//x7+02+ZfptA1zdGl
IQgTNKz/0G7r8i9N1U3McTRhO6op/p92Wzf+AmjHOo7//BZoI/iu/5Zu/9aCG5ahOipzRbM0558o
tzXNUE8MekzbwZtH0KZXVf7UPjEWqrzMakMrwReQGJVlbxXVqs2l+Z06VfxsLJI/qhQHCmmQQCQ5
gw99Y2wzc7rvEcK4mVKM10MZcWC32DYvTCuzr/zav8sVu3e7kCxAk9sbtpk+VHy0VK7Wa3RV8ooL
oU+2hyHHHB6kErAL1dQvCT20Ycxy2sOh85S02o88HGmxFVG8rlTlBpFjfMyNorlS6CEsokQYe+Ls
hlU3ZwU7E1c4vaZ2jfLqcRoxZRs6a/b9VjAHC3KYGYmHFMsosQnuB5br6DeuVLVvCameJcmgQJ8J
LDjww1+57dw09BKWtuJ8V+KSTK26HhemX9G9TxusnzxOzEFkkGQ0OAMk6owmgSha8YYm4BkuYHNf
Zb65Ji57ln/56Q5fGQvcyXiI7NL+ohUljAzo7F/GCR/HIqdmW6AhwJw+Lw9agnrNGssvZACn110I
c9IskxuthADdZy9GNh7hbpFWRi8VwimQRupM6jYuGtBqenW5iuQdu2zUF7b2HCn03Yxy+GKP45cx
GJ5CWeACO+GJoUlam41PAVPjrAacMre5yWjDARqqTnLgrEM5pj4WAZeqSfYoNmnqmv0sgk3h+RUm
vzr1xdNkAMd5ZAAvVAXOCIUdUl6fcy5WfWUX995L7YxXYWH8MJs4WcnKvs9TSOwheVOHsWkdgKDs
we768CnL5Tc78RJ2xqZfoc/w3D7Fi1YO9k9UV5je9w1XcQm7GrmIBx6CsYpSUcknxzayeuw9EOIG
VbX1dRI6MnpIqn3PZKuWgYdez0nHfWgoTyhU5aov/XU4jNUi02No3474bsRxzoU3f22LskATN1Fm
5XQbBI35Dh3hwhygGFdouJa1Xr10BRkK2tSCNcZQDaoAGosHbKpPFf4gca3fV4G03SqtKCECrA6V
Uv/RZMYvzkZoGhFHfN+TiEaZ0N4UWAagFesq2ks4vdcKjA0HozSlQEtpGCphstaNFqILceimQWc0
sJaKfpKgelfGiBKcSNz2jgVH0yMbiY2H1ef4Ox93lg0W0V+xA3/NRmXO1fNoclspuFLaP3PU0WNL
GCwAarnLBxPs38/2Nc3/hRb3c5K7+ciV7Hvpm895woLyJfz6oIJf58MpjglMYc4/ODlYhNpBtxCZ
hd1801tLp3Pqq0BDo9s0LM4+99Fa4igBYYoAwqS1fVclCmWfhvF3vAsDt0pMZzcIR18M8BdJfaKR
iMTCWPleFLs60eSYUxVkqVv4BAjfHK+IeAKzoZDwJE1ZSoN9qbZc2RI0gFM6fCVrIFmZtr1ONBWj
QU85gvU/CMxpl7jAs44tAct50F4qrPJccNSfcUBmhEX8FdCWvtb1sr6yVCiK1MbjNlPrR+F0YCx6
Ha58DTTVp0+IxCD1jnaXNDuo8DdRgTdfRtIk8VQQTMdUDveyp8NI6GXMT4Ytz0TutjaNZP7+cjPp
KQaPLYzk1ylA312S86nb07d2SJ11qPXXPXiUaTmkcOq2viyN+DmNpl9B0IuFpnbPQZr/6tPil5EF
b9Mkb0ACyRfPp2+gG9s0JTTR4iqmpKu86te97u1nXyRvKnGCS+eLIxLmtspJmoo7CDQ5OCr8tsrA
XFwJXh3A51FPLYRTNHcHMN6FJdoniY1S50FdwAUBNVsBtFCr5mNlhz/KXHuJBc1sqksXjZqxUrOJ
vkIKx38kLBiYV3sDaik2MFBVYscVqlJcjnpCOeABkKNn8AFQGZMzCecsuUbWdduZFcQhW9xHsOYX
HdojcozN+1rKgnmD4z2+j/csxGd6ZbGbIhMmNTeByjUiCdTGPSnViOtRe/iB+jCp3Yum4Y7t9XAj
xlBwuevtx0mdItINiBu22upbX9DEaMfuuqqrfTRCxu6T9l5nrXdF/OAP6TORSI8UchNirRgBBilS
DjmA7UFrcVRP8pnNJkTnkkSUb7SsfsBjDsd8PRmup4TAXs8CACdd8t4axAMeowT3Avhh0EwPFQGG
n8wqb7A1ZJHlQkDQWNZl9siNAj1Pa02bUmseLJjpiyKCAYCy5xs8328KvnMLyR2fSG3jMZhN10VD
lqMoJ5yYBX0IP8MuqDSutQQkxkCzoqGX13GoWpoKeU04xmdAxiE/vlS/KETdzE12ZSVq602QXl2W
1nynMrmvqAhZrdS8t20VAncF/QqUKIV2jzUaMWE9gXkNBEgjctMq3mqYmhMa+AUZ9Q+OSPalAjf8
iP6/gSKia0w4dN5tDfO3a9t1pzZfbLW7L+hA6S0XwzbBMV73MyxWoo2hAN7VBGTCkK7uRp8OPSK2
G8OAUoxrEugq/W4dc8u+fcsH/cVrhkeqsQfkeW/eYHNdGXRkHjhOSnNTYfEIO4yO3tfMD4Nd1hXO
bahj767YOrqshhY4svqyZy+JxnUU4i7c1pswirZRZTw0VhcRUBxYS/h310kBFKAnSrbCNfDR9MM7
Q02fajQAMHzxIvEOupLcAu1uLYKkFp6f0igf4nsZq3dJ1eITYBXX0o9+OD0GOV1mkoke8vpzMxCU
/HOLalDJMSPBvjXxrw4tNCWWjI/2gDd0ZbRPJkR3AcEt4/LvY4DR2hM4XbVla9jWbXwc9JjMFz17
C/FdoDMJ8AMcWDXXuoMbPrMfc0dXbeNrG3VEBuoiamNvNPLeguuoVIqrVmTOwPVLyCJsw9BN51jY
ajLn7OEZVa9pcgHUbQrBcZbR5KkLF0+dtRdwi8R+wpMYHFrqjeDsTGW8bRrn2fO9ccmuCq7ZzfMv
MDEMsN06DucooC86rKeUtRTV04Z+MVkLAeGH9boiZsxKCRnh/hZ2zZIsoxVdelcTJd25Ydiqo/nQ
kkfR47sTE4TnkVqpwAcyYwNEK9kG8exrk22J5luHkOGWQiuPqGFzV+di10w0m8jpu3MMuW9NDSyv
yjYjlgTck3uaGYT99epDzc6wwCb4UYpyS+19q1g4TziOs/LLmDyEcvo1pcGtkZpXuWeu/NZblkqx
Ng3tGnIH/DXlJtdHfkzxKKHHQ3i0v2HgCCoRSAl4QU2ntxx5mO1GxHHJkFoIl19X75G8GX27zMao
3Kqetc3N4eeU1LdxU+4y2DKLom4hUEqcXJuI8D/cjcxyg3PPrmAHwl7hhiSUK/YdfBA7gnP6ms0c
ZzUKnnyj4/dO0hZeQvaXMa3IOZX3E4YQKe003Cjf6AgieBvNX1h403Xt+0c9QWWakoaBwxxbOC+b
6KmKzqTM/Se22BUR7rjvaXs10446l2Uw2vCrRRO68oZkUWIOVAfl977W/V2K33mjI5XGwvow1T0X
XLIQKGyymQLvBJSIoW3d9F5/rMxoj+s7kcN3XoyTW3jwS6Khc57FoOsAx2wYtTsvq7960G4j0oIW
NaGQYJTd5JZEJfQjWqa4fTYHumbEL887opnJLw6eaVlsHewyvPfVrykGdTpSLE+S+1JwVQOdDR6Y
r+y1eKcPidvgqjbvGWr3YywQr6XZrgiNXwMOCKPm3VloQrvhPptK5Pigvv0vM82OlejQdyCu8FAL
EuiNC5Y7YwPNSPeHyCxE74n6Yv5GWkbEPnd5ju+TJ3/SAV30Awm6Ubmcsgd8ha8c7wkaLtbccKQE
3hhBtmL+wup03Mh7MwN73QB1p/XjCPeEoFWShQBSEXFMXYJaS3sUIyZEmMcZxKxyjqFKRRBUGytd
hlcJZtYIHA8d1aF0UB+IHNIkjVTDQa83h46QZKI33+nef516FM+QH/GcXsHJJbR8tjG1V3hfUgn3
G7LliFRhS4PYU+Ns482ssUo+enBMMS5ZwDtf+QVdXu9HAFfckd0xgw3d1bi/DAkpH6i089mHy883
7LCLqrhO+xgQ3yLpQYURm01u2+ezERaoTgO541duYgTFlhnRrHTVJLyF6o5OWZ9gIyjJM1+EHAOg
PI6GtPvqVNxsu26l6vCaREJAke9WTBOwzAdhIytJlC143l3fPg/iqe+gcuNc1fGT8G1/meVwfSJ3
aQPPw4aEJ0ckiCl2znrwVtV4fQ7qN2n1W4wzN/Sp2KjyZ0C4nSNQxhQqNoPYzEQ018MGe1mAntIg
zS1gYpS+m6Incsspgl6ZIj6ia6CvW51sDIeDpBs3fDh1GXTZA5kYYKvxHf5H0ENKEN2RS9Kih35Q
8bNbmM3Qx9ckum3aDGpliCV2ku9zPXCH2L7D42qDC9gt1z58LE3I6imMgHBPz2I/msOtCIw5GErf
mrW1HgfYWBmSyKWNicqKpAiI0I1bDcMztf5WTnl+w4kuN72XLA0OVAwfr2jcZdj3aG+kyaxGo9km
tnDRSEGipuLySU5edoXn0CBR+60Mk3CXqXFwIyMLvwKt5MRLQ06lIb6zFBWqo2a/pbrPq/NkAkat
3CAluumKN8B4+vPTVjXZ2evwaiiiJdZv97Wl1Eu03yG8ZfvF0Jw1/K459ALBVgwjU6gUGiVYIvVH
5DpOdzQI2BtMrFZqMyVauIY9H+DErMBUaVGTx3cRtBuitJZOgMC4nFZlY7kWIZq29tLaWGtE5Q6b
CHKRSBoWJBT7xLUKWQ+Lko0jDMd6VysQp0jPrNyQowgdnFzD7CLqSi77Uj3CwgND6aPHCuSY2OpH
iOvjbMgCF7ezoZBR2qCR1qYn0IQfIEEcVt8TQnGMKvxVqCoyvHKf0rEl4mYmjO8wZct2ZhB867rB
HbABgJe3icp0UwTJ1lGMN6fw7Y1MIRiW/t2k+/soCK/x6zkSsghXrv6pZsGW1U8PLwAXUCN6uGFo
Kz/wMt30Xafj4RStFLh/qp/9hF3FN6aNi9hHFOzR421bNg6tFuMaf5kSkZypb6wMXGYc5Qb25Hby
7E3JDQClxrbWai712WOkWt/CBNb1MBHwXujkamCuRohp49evw8S5N8YZQMhAudEYqVhm5DDQDtKb
LbyuhLpfbuIwUDYhJt60PGHCEN3o4wPSZEdaRfkNaWreVxEX3U4q5rVWVbNkXVfXLUxV0GoVtYAF
gqJEdr0owXTWuU5DQtOgZ3RTkESLSHY4qGn9gKkactCyHvBSM8kzUioIJKDJGN/XGEVIDaKiL4Zo
bWfKTPGTNHLLzl5GtlCOv4HK/2k7zs3P/Po1/Vn/7/kv/p4XIM5+0Pyf9/9a//3vOEa6r83ru3/h
IABlvWt/Vlhj1hAb/8Nrcv5f/lf/8H/9/C9htSYo6n9utHl8TX6E3c/6HVg7/1/+Bmst/S/LVDWd
CEQ4hRb//d82m5YAjxWOZQG6Cks3dOwt/2WzaQHimohjbHW20xTS4o/+BdUq6l+WqknkukTHG1Iz
Ye7/I7D2BKo1GN9geB5FQKWjU/DeZLMOppJUCaJtQQQ2TX6XYWTQ5g9RQcPWa1dw5dS42EpCcP54
R7d/u7X/6e+pzX/xHybuvwfGd55QOX6laWnzg/1hjU/ZMxB42ahuazwTvrFS1fQg4Y3GrDhEAPCo
FQQfkhSCcBlwk1EwvNUsDpiBw67xNxiVX3iic69CVw1TM1XJK57f+rsnwhB1qmqMRvg6i0k0y8wx
YWbirAEyYQPgiFQu6wEW1+3nI4uzIwPlaxqwOdz2k4/ghEVdGBPvQuTaJhZoxq3t0HAnHvPXpLef
POWXrcmj5htH30JeCz5tYmfdglgXwn+2jPE4JnjxFy7BExpMvM+fj9bEh09lOLMlLHYkOjZE71+M
ojtdhlmOSnGANdKDztUgDcVRpcUdj9mhhZE0OdXi80F/T4DTCSJVvocpmeSqnJ/qjwlSQOG2Jo9R
YyD9iiq6oVrKx9vEeM6rbhHgaVPLDZTNq39vYPNkZpqO4oSd2oH4IZSbBFuuSd5NYj2bMiQkrl32
xXCtGvbj4ASrz8f+sChsLCSkrZmaYFMwBY2dP3+ziPKkUwNlckMD9RhqgiZH+EV1UOfK+t8b6mS2
m00p7IgENrdCfpH7EJ0x0vUqZR3R4v58KPa49/OHX8WaEbDYbHNe+O9/VVeo8Dpmfs0QQsfquJGn
qTuTej8fRqOD9dk49smHs7lnOKH0sRLFM61wwiVasm04tVdT2M/HH/aj3GV9sB6MWg3Defh8/A/L
ZP6ZAiWfgaDONLWTNypBhwaL/FsXewbEa0sU15D4/A1Jei6FDTbryF1tY/v5qNpJioeB3P/dsCdv
NyDU2tFmHY7YJ7AWFYuEKrhOWAQlctGQeSGg1xKysSxCa9leWizzj3q3SufRdbLDTPYHnTyR99/W
xAmxlzrf1rOeCY5Y0rgkxHe47gX3K01ZFebeUxA3pi/RT99soCNOG1uvdxbL17Dwtdfaq8a/tJWf
/RR0NB1TWkJqzulTMR3hRTMT6hp/d3IxkmBlKca2LtGOxdO+HAi4IIVAoZk3TfHWMYx9O2dTJfkm
l+ktxm3HaKMQK5XqTxe+19ln4wSnP0qdKU/3NViOvt8FnLjzl9K/pfnXDC9msxg3osWrpyAjExzJ
QhxjIzY2YIxwwR7znuqxI/eZqHfLX00/KjKBPn+y0zyY3zNJoGbkoQTlx+mR3CrJYNk6x9BocL3H
9VK1xk034YUilrndXuXCOdDzfWRS39MbPBI+jWVJpgDqRqbrp+T8iOzAME/iamy6m2lKDuk/PYuY
b7oqNE3qyH6A99/PN/i1EyHb0OlR7a4slHOx3a0bh+xgsrDnt2TF4qgblyYU1uofprlBMTZ3s38X
YO+HNXGZ9kGbVdevnB3MwZsk9R4ghq3w+F5WeUYWcrfy62DfWvVOK6frrucxHO9LdGlun5s+pqUL
lAamgxPp/KR/HItmjyNc3gEsoXXaDh04se0TgTFTqLTvYfhKI0hh3M+nxsfDmNduOjR1AQ0pSCk6
341KCGNcOVNDq11xlsR86YX36LCrEvx844HEK2EAeapbB5ioXhj63P5mqRZFgK7OQUonP7hLOkWL
EIe7xhQ8d+1wVY+PE2pVe2R3sZxdF81Jgjs4O6v5CfCIuLAuzu6wlmZBmxA434vTwhAiOwq8wIOY
m3VXOHxCux43igjvDRNH9mghYFNpqHkZPb4ZHeX5whs4N/ksMRM0aEppMCrev/wkRAOU2ow/jem2
2cHSqpJtA0gHHW9Fr/WaKDgym3sX0tqyy4sDWUWLMqsufYl5bZ3u9TAZuXw4GnvX6dQzghKHdlzR
kI6gu2iDvWRLtSblYGvBvUJfqU6SgxOkh6HyL70D/dzYtq6x5nWhC+tk3WMV1Mu24JRTMJspMTfk
eq8jVxEGrtDF6OIEu5MzTYle5ID7ronAn87f51/i3NqzHN2QnCu0Qk+nog0nTUUHNLlRD6ibhqvC
FvvQT9BmjRuNJ7Fnm9bB/XzUueg7fe1cBYUK3cfRbEO+//wq4Xq9o1CplRmKGGpSoSqrKk22812k
J3fl8+G0+e/7MB5LnWshcg9Nzkf+HztMAD4vEkWnCPXRgmOvaaRbq7ma3bykYj92wdomciYj9zoD
WpDOQfjOIxjsLWToC49yrqKzpW0ZfHg2vdPbaaYHtcwdDYDdwIwCh5cwva0LcbRr/z4lUl7th+s2
fqTLAQMw2l0Y/dycI/7CERw4/FM1378ILZmUIcmB99PBdgOkJLpp7Oz0+4TbQCmG774RH7wKYDmd
DirK0DHq3kgJu/AUZ1YdS9/mpg+dyjDt+Sn/+BwRHdlhknguKqUbQSyXDqbWJb46DWRM2LkWpaaK
YX8GSn1h6PkHnsyEd0OfbDxVTNbgiADWbZRuNZe0UR6sAqywTI9uk46Hs9x3mX8MNZSVw1vRtI+N
Q0JEqB+ryHkwtIuowZkVyKsQUN7YCFT24/cvI7ZF5sOX+NcFaYj2tRNvq8o4wh7Ds8B+qFPzaDr+
Hj9YsO0aV4x4i5vk2qPt4skWWmwE7Myzddzt+4vF+LmPZUOVYO3wmCYZKO8/lhJ10K54vrrs16NN
cGSTwGGYXMIdfpmkmHS30AHWXnvxkDg7ss2QOi0iSIAnG6Q/6r6fVXQl0iq4N+kKxI231pT6Kh7N
vUWeuwdn7ddQ1d8/nyTnqkaDE4HPYliqhJH4/ifjRmWGRmKMroJPRAzUWQXduiezzJcIPCJzq8jo
jvQDF44VLWxz6cN/HXuoPxE+2/Ml/hdy52tFYCCO9JZwZSg9EdeCz5/z3CkO6Y7DA4Ikh5h2so4w
duXGi9EIL2ihV4C9GQ4iaqm9OGr8LSaPbFFZDK6Nj/izLA08hcRwaf6emb5S1S0BP9MW81H6/l1N
NVEgdF4nvBB4H2qK4D5ECeVtvbHd2qRZeJ7Y44Z0qXydv8HJQoYIMw+oqYb4cHJriTDTwpy7kWGw
ofm9Vl9rzdhDqAZIMpYNWlNgSjo4dMJGbzlkF6u4M3spkNpcPjoU7x/Ob72ue08GBYu08tdlm2z7
NL5zSuVA3vwWbbkwEAtLA/ha32bcM8YhvMdG+cKWLs4+BqQLkFjdcmzjZEsXuFwGji05UErU0zAg
TE2uIq1qF10g6SxN4xOcF2gzrJ/If6VRvEws6IxFd2Vr0Uvr+xutblcYNbtFsE9U54eSoTYWAhHl
iHXjWF4oOc6dxjPcqwEVA5aK0+JPAs5msQ7JVer+Q+n0hxoBrmxKPFV7rDjjEbLCEwnO9CmC0MFT
fBP40zI20qtIv8bzd3lhGZ05E6SmkRzlgFNxCTk5EyK83/HNYSppGBj2SCFtM71JYnQTnVYiu1TK
V79tr7QMw3ZnQnY2ZC/BCM804faaGMcm88GB6v/ODGd2GSxwzaBWOvmwfVRyZfR9SjNUzgth0H0M
SSCeIOeNKKswc69g99H28ou7DHmo7cdbX01/XXg7Z2on4AbJHkzoK8jDSe0UQ5Ady5Fpjh3tttTR
NunFrZU5ZNF16+QhmqB4TgqRy07xGsUEVdbTwYn1XdL5z7ivXtjz5tFOl70A2OfuQKyQcXoaJTiN
Cifm9LHC6taMcL+Y7B9BAwuFMMZ5uylz9fvnb+DckDp35BnMBi0+HbKpbauPxUTUiAFYbqnujNqm
PRw8bWOMKMTY4D4f8Rzsh38WMbbw+aiTf//5HwVSVTiF3vq4Iima9UxneqUNcus3MHgK7ul+deOV
yp2vESnc8/YJQr+0ROcpf/qadc5AiUczWJN1gtqWNqmCTTXbMuG+hLLP/zqgEtPm23KsHCBPbQ0z
vMuNABMYXN5znEWQW6umdjd8+/xdnDtfaAvBoJoB1w+LM8810UF4xA+X2ILCcUu1u8qs5G6yr50R
QZntAiqtPx/z7PsH8EQHwMVs/urvDzVMVUclsThYQ+ovZ6pvNCJlcShb6KX1y4ZwLqmD1AAxizds
Lox9bjcyVTKMuY45pvnhau7QJTQnaOyRHbv+r17aD3nTXdVNDwVMbgNFkjGScKLQOm6CVdeUNwFa
g1yBoqfbV4Vye+GBztxYpCmlJS3gIh7q5IT3HROuL44+rkeIidoF9xPqfQiIG5K3bsyovskQghVj
ussElMVwupDp/HECcE2kkzQ3DU3Lsk+KsSgirBTn4tHNSzwRmQdTspe+9+D1wbfXWPUII9te+MUf
awuGtFUEt4QCOh9+MVxoOx8xzXKbvH4V9DEXtb9zMvOqGnUuantSzdeCMJ/Y0q9AhQ+huFj7nnsE
g9XHISl0OqYnm78NBNR6STICTOjbeefVh6992rgzTJYgtbJ57wPWMHNyuSG/RH1y6ZL2sa6Y7ySm
IQjXoMbRT07Fydch1RXgEKBxm7nYtfpm9zeui/cGNycDQfe0z4ofpUAOgiIwILzr8y/xESdANEuH
mbaRxUZ0itFlKr4+qpMPRBak27jCcdGPyWJqFnUxrmq24c+H+7j0xCwY4pQDZqecnqfiH9tuG/da
TamN/TE/F5sLF/rBpuzNhQY88W8N9Vtv9MdQnZr7QVUwlIj4gBOHSYE5TLhUoaF8PtLvW8D7vZxf
ZYB6WBRbXGdO1m+uG6kkK5U2qtcybas7e7TWXaVjgVdyegCJqBDosFL06YXi1YuTnXyJKmQKvvfy
+bOcW8uklcAa0JjbID/vXzBoArQ6DYNIGImHzKl31WQ/BrY4BvdF92L5PtaWFzG+M0uJ4glrUEp0
rtinGwikV2uYEuQ6eByvm46JpPsrvVYOpdGtptZb4+y47ZSvZL8v1AIhwug9ff6zP1YQbCU0RxCp
zfuoejKvcm7pGiZog9uuzCHfRNSMAXa/4mvD8WWPF3/xmaUrOLWp18BWYUDI96/ZqMsqRDVJNFCQ
usjA91buPRATWHQ/A1oaiqGvRytbx479WJk2QQjZPa6aF9bumW/Nr+Y+wg+mlXbaerFqJNmw4AmQ
KhUogf590vVXBpQwjZjBGh6aHHGcE/rfZB0oNXBmbv+e13+yMM5sGWyYmj13oiieTov5DJusQY/K
3pXAITp9wrJA76u3q6xGzAZV8vNPe+5XgotwRvDGTesUKugQKI+1M0DctwnW5MJpBbhJm9KNNWZS
epXTs9XK+NIJ9fFMFnMFrHEu6w5Q4smanrICiCJK0Q7SM2phzQ8oBaJ4Q7GWWQtVxatYvc9wtBH1
f2OTFNx7VdsBdnCQgb+fXI5F7DPGpL1rErhT4kjQI/RqiTcgRulC+/vcy5VswzN3gPvZaV8xE7Vj
jKnXu0D0mCai+WXlqGq4q1FmRLm3CghcI9buQsVxbseErKDazCOHX3naFahQ8Gi5Y0HHJUoEPhrW
MeuyLFdBkL+ENANy61VHSZxYRKqlzkOvwWfR7MfPZ9a5TQPGxLxn0Zj4UIRMZR3iIEWok58EmwAH
9U7qR1xfSEfolpOjwEu/BKqcfd8GlIZ5xc5r9v2nFZFRYpPA7+4pfX16s4Wsl3F7Fxm+K2EXW7pb
JO2Fk/BMsS0EB7xu2LptM7VOJlRvBnpPI753NSd1bUwRoPnVW0+g8Vc28YzNxwVJSs6B2K1ZkVTv
/vmLxk1DUPMxxcTMWnt36ndWbcaCFz163RbLEY6lMQvWWeO75tXQ6xfW7rkNClzRobKC5PBhX5x0
WTeV3bJBlcGqDPB0j8TRUp+CFFCGhsvnP+5Mm5O3K3m3qKBtmv4nhaQpA1ttpcpyHcaNXVrb8qc2
ma9guPi5QSimyIGRbYoLJ/2H2Yv5OjatoPsO2snfVMB3LxX3IIs8J5ramrZEwE9MHLoxo7kycXtu
SFSh7/VPf+nvIW3DFrxbNOQnv5SslbDVsU9xoUUQlp1WGyUfrpw8uU7pMRS2efDKCfOKAZfqcbhE
ldE+fFeGZzfk3j7TVzh73k8jtSTU3kQR5SpqucRw9lt57ThNtSg5jJeFmf7CPu/Nse1bG3e/VPnq
qfEPo9RQpSaoUUd5FSbDVxzELhxQv69n78q/+bkoPRDcaDDeTuGLWjHjnn0EDo9wfgSJ8oAr/tg2
Wxl46tJQKns5iGZ0tRDpgYOWghTVTEQ3mWXai68BkS/JlwSlg90HdzhFfrcwgVwipDsSmrENaeER
vpqxH+mIEmJjr0fTJvCsfZb6+J1Zl/o3516yo6p8ZHAY7AJOdigCn40e21RYMFFPnDaskXRys7pf
Dzi3y6K/tDedH49cTwrIGf46mVONUZmjqlaqGzXGsUQMGk6vefAwd8vnJmmm1Tu9G66z5DEJ8ZKx
nVUPdaCqE3x4/UdcDb4kpnahwvmIn/JFqZ3xpZczUUnM2/gfdwcfwrvVDryEWH0s8c901iJKDzw9
WTi4jPWbxm+JbdT3UK+PWb8acFLT4Fhewk0/lJnzc+g08LmcQ2k83biVjiyVxqN5XoTaQUNaW9Tp
0fPqNzbTlVeOGOPh5yPDb3VrP3VYZUuc7Mr0wvY9G0C8x6rmxzA4roEJYHOcrnsiY7pekzOXU59T
mqYl0eUHOa4LmPMLoflPbe/fh061b/xilRbKXWFybgPEe2O3agb6NFxA2gKTPcu5x8jUHVTzvvfH
I3me3lMlaaN09oXKRsy355NVOXMfOGN5fR/ZJ3JIi0IJeXfgCFc+c2ghQ/kUGOHXqq6BWmNygxAG
oYPvMBGgMx5GTrGQBLME1PSNAi1gsA96kb5I/rDK27ekHUI3UaxVNaHWwtns1uk4PEHVL+yz80Z2
8ujgEiATLAqonafAgK8XhW0kNAQNG8vU0v5maSsSRo+yQd3VxN/yTOyKPl86BJyFofpYGRe5Ox8f
wVKh787UAeAJLhjvV8BYxg4BZ5jChZryJBoO7HTAjYZAj75HuGJjkXzo9cOQhVe0PuImuATQzgO8
fwfUZcAEbKcaKPRphWh2QtFTnQ5hiEuFDdtuyg7S66/j/iuhd6s6p1bFjzQyf3z+8j8eq4zL4qdA
0+bJfrofBVaN1IcfHgjjWDd0IgPlEJtvjfS5SBLf+H85O68duZFlXT8RAXpzy2LZ9q2W6xtCmpbo
vefTny+11zlbxapTxJrBYCBhLrKYJjIy4jfTKgT16qcCyqIEq6GAsoSptJjG9bmOhl8b4v+hIh1V
yS+6nz+HKEfi6YnVx9Ng6IjvQYK8/bWX0ddSGdM0qPir1C/EIfor0OkjdlkRtvdwY7utP0db/LH2
uKGfyr51I2Bpt4e77KdyP4rPZHdzxxjLK9wPMA8Cijh7auB/tFyVOv4s6Dfix2QCEgMn3SGDH4fJ
izZwabftB2/vHys/4up8kwoTGCx21nJvV3HSYa+NqVY5VphfWpiSpch+OK/Ggx922Ni2xwI1z+T1
9rhi5yx3NHcqWBzFAhK2bMpNkiIZmm9NXlcTtOlitqq1zawfIA92t0e6TElFGgISxxBPK8ZbJNzT
6FepLNrWgw921WqAm6Bl/DPXnwoT6YsUXrKELlP4ndX/fnvsKztKNh0SfXJEdtaysB/4STu2M+c2
MFI8wGnZt2Qxym8ZCJxSmSupvriIL+bUIXkA5MRFvYwSkqFCBXO4UXTAVIL9gGz+IWs6TJ78e9E5
JJN86NYwbddiBOGRFgJb+PLhqOUx9K6ZGBFD2E0t5Z9cUn+gmwkC7EvpK15T7uKh+RaO6cEcJWiV
/rYdQL+NPfnci6o0T3BY5k2Hkfp/P/kOj3k6WxoN12XRIpGaHBnIAbgC/QyUXJ6GQT2k1aNBut51
a1Wwa5MPiIO71aRWQVJ+HjzCHn+VMadth6g71hXiVfBQ+iWMTziKBj6hcnisgNnc/sZrMYQeMg8Q
BJxFjrqIWSO7WZYldpipx6c5ao9SEUKmhiYdGYJrYiOxgv901FKZmqtnuU1oH0Qrh/naEQMwQ3ZG
TiRO2uLjM1qCld/KdDDq8JORBb/q4B1xmJdsineWtoN8uE1iTExaHElXJuDKvFN0NIheNA60i3Lr
hGpr1sQxmz5KNkMf4NY47mHxyY31GDjaITXHn0nqfxXQej9L34uq/TUivGC2Dms034dNfAwG4x6y
rGADrfy6i8KZwBxQSwItgdgYb9PzXVEAc8Llmz0I3uyALcHQJ796LlR3AiAyWiXaOpKrmggnGtjv
ubITebd/wZUIBFhE401Obw8I5OIGl2u1mXBco7OayY+ZZX8MCe38ece1vk1maWUjXInqJArUVUCZ
ygD0F7uxQgVb14iwXqCbn/FVOqbJ+CjFyjselWtVM/Uy2tGtonYkwitEhcVYIXjqAaYpe055LlEg
ELhOxHBPZUbfBnkhYpKnpVCca5RDT3aylpRd23jQ7xziOlxDsGrnSxuXUZE1AU/ZptIPIVX1sdb3
uE9tfEzTkmZ8bIudRlvj9npeGVUFQU+lkOIVeNbFSRttG9aukJYYs+bJULzB+ISK284JMJdQv/td
gp+Es/J6uHa8/1DraKLw78UmkoIGGGPVjV4YBw+d4t8HofQm9eg6ZKdWOfrKq5kCrcyj3P0XXwtb
gEo38RubxfM5NvOh7+uQXpI2wo6Hx1+e5lzxxkA/YITuhpAm/l0KSrUbNg48DtL9ZcLg6502Sxor
G6SulMxHBK/f+q7fKoieJ8fa/9rNkMmJtbc/9spF+j9ahIBfVC6RxVEdlLrVyrwglA/xKdS0k0Yx
vZztT2iY4XiEQ5xurMzv9ZUFcIHnhMEUO4vWjWJmWVQjiu4lanzy5WDPeG8Rfmwa0MO6hbgX6zst
+ki08OVffO1fIy++dtTkTCpNImPMAzSev9p06Ao4+6mxH9EkLvw1kMmVSEi1l10ER5QO7zJejIGV
+ejaT3RqBqooHX6Dzc6Y611sclNoK3n1lUhITd8GRACoAsjk4pxGU434oCUQLYaxKUYQe2A6R+nZ
b7r97Yn8sx0XaZ8QioQZiCCpTWX5/JBEY2jkKmwir5UjZOTxz4BiN6NqH+/HOkI+tp5OiC8L+tx4
b6D+YErqqTIMGKB1f1C68reQXUV40N4mU2l7xfxfN8lISkEMgnbjbcX7ahGqe0NJcmNiMmJVO5EQ
70Gf733KJXCDd3BF/8VzWRVIItpyoIitZZBEAT5CM4/xghgNQSO7n+X8PUaeUanvMVhoonDXzF9m
7ElXztO1I0y3mcuAp5QKUPZ8KVQ7qywsJUg5UYIQZeiRsBHNgBlwHoykYdfAs7q9/NcuBKRcuAl1
nfKIs9ho/YwUhO/APNV6hJUnIDEIiGOZlU/v41hSMJkPGWTN24Ne+04T2jlUTYVS77IuEFRhNRmA
VjyUPFzFTg+JXj6l+PIiJr+xu/HRYoFvD3k1VAmgElUgU78sYdVVWyPozPlthex9Ah2ROovUUYwZ
vyoBVjExVDurZiPbK0Nfm2LAWeB+qbPz0FmsKkbQMS6lDlZ2c7I3MVacEH3qgdqG2N/18bcZ5x3f
WOloXAsg9FDgyyErQLFxGR/LprfiiEH7MjqJwi/pjpsgAv0vWqxsH54OUE//kBaXdQ+UOOIuRXva
GwqwzSCq8B5HMlneqI2/EvWvTiUD8eKHIgni8PyA4PqC58vEARFQARneaNkNd+JpOCFQx+SzesG3
SVvLS689k1Regf9v3EWMDLAgn1OJV4IW36fFd2TE3QkNIi1+mnA4UzOgpfndBN03exL8w9tb9+pp
0aieYzsLJ3T5RmtjpP9tmQJ11Wf3Tow4XevcJ3FxH3av6kxjgU7r7RGvHxbAH4JpdgWW0PeJP/cd
t2s/weoslWgvJQGaFPVTOgTH0ELGKEK43M/ftfJfpYsUr8ELiHcAUel8keekUSWrr6kaDnCoEV3B
Qa/M531yxE9j05WDGz9ANF15a13SKMQ2plsDcBie00WhGNW+HhtREGSlpiKWxmt0mq1562u5p1UP
EhZzrtqpD0am/mPQrQjC7jim+Mjz56nL8Sae/H0/pA8DSqf2gOAgj5d6U6IC6GqKv9O7NSbutX0B
L4nCKtsCzstinsKqmtQU4pFnIRZZBvLemDOvn5Gtq/NnA0lidY2IeXVEuoYCV22JNvj5ygSg2R2n
U0fUAwPkh/xtDpu+JRMw+nedwfNojbZwLeuiYu6wMDTbuTDOR2y0EeFFE1fGGOalXsuPSpN51mS9
hZFy8Fc3wdUPRJBFBvUFinDZI7J1bR4GHX1BPUIPsO2ODlKIfVo94Y2SY4RrVit53tXv44QxFq0x
+Dvn31e3s2NFKd9XOw81ospq1m2EOEM+P6XzGkjyWvQkoUTfRKjeXED0qSbHUIHYMGEIf1HBrow4
FiN736hAcZ5kRGANvBpux5Jrg4rNKRrdNJCWt4Pv42AWdDUraEBLV4PXsI48OcH91pe3RY7xS62+
SNCQ/sWwlO9YRdoeBLHziTV82o5NyLDZhF1TlbxIQF7CYdoLlnyepO8QS8zMXwnVVy8KoGyEEnot
NPkW1+48xYGRKAwbdeqmbLZx8DOdP2FptnNgqUNepOvRpxi54DmIWdLtb762ex0SKl2neML7fvHN
OFsncS5zEZf/DLOxG3R8N2o0Kine5Rgn5OMaK//a2mL5QJSmsXoJ+y2zVFexBOVrAd0iHNqXMdre
ykMla6dM+oyzvTsa/yo9pzYk8ypiX5nL7BH4BjzoAFimMrXHWIXiAsoY7xfso7FKkbtjnKbviv0r
m9P/vodMpvzX0OI4/9XiSTAOkaaeGUZKGOkdvDgyjDn3IZE2tRJWG8E4dHLIgxC4TKRgG0O9u73I
lwAkka2TrIMahP1zIRhlG70qB6HG58uzMN87GX525LltvSeCYUFmW39u5+BZWmVfX00LqIgL+pGQ
qlomlfigtNDEQIYW1mNSdKibjF/qTv5a1dURQMYpBxLsFA7eVJHxdeWzRaRfPlMdMPV0E7VryKBS
ITGYA6Afk/8pn/JnwS4SqV8g+5+V8iv93KcYQ27tY5yjDcfzY4oa+Aj1yh64csiI1AJ79aeGtsxO
JiRbE9SGgUIbtAUaOiVZfp8H/qFy0k1Ej76s1jBYV3J5hiQlEs0uqJPiJ/2162RHrSqwKyTY5Bs4
BN87OAa3j3HeHFYmWVw3i0mmGgmFRLSA5AuhhTToHCerqdTJFlRRP+XxP7t6I2GdEGwDqdyrqJGa
iBukXbwyr5cwRvIu2QQnIhpBFO0WV33kSJCzSoWv1JHPzYwT0DN3bE9DKf8asYlzJlwjgiOGp6+g
pV7avtz59s/bE3B1pimCCFSU0DhZnG/HjJWZKhfgayX8hqCOkz4UffKoS9rv2wNd3UWiaYquhs7d
uLgncIZTpNEkhhW63+OHyIz3+Gbhwuc1aMWbJMBozwIgvD2s+P1/ry+ZhuhMQxlQ6XlcyPL0cq4G
vTp0XqGgzuDz6P3WIDmXPdXZGvZp+YViKLQHiJaUiyhoLEqDSLL40DwxxpYTZ2ONH1pGs3TA26g7
RDhUgrxa+bZrA9IRJnOnZwIFezGlxaCpzZwIJ+7k3Q6eRvM7LrCBeRA5Tvzl9jxeRELxdXQt+Sze
vazi4iGqObNO8m+jftp+e6/9F6f7yNoTZnk4mY2dl3ffbw+4vGn/jEcrSHDuqZpoi40Zwu/SjdRq
Pb36iMZXPHpp9oCbOfh55bbh78ZfeQ5d2SmwCA2BSkdainhwHnMQtmzTzMR2NI8bXOV8N8ZOd+r8
vTYfk/n19tddnH0+T/DlBEQFFMFFxa2aJKcs6wTzW3pb0ML3uRnh51UfTDQ+nHjnjw1mgMZ2Nuy7
LOoex4def/43v4HgwxMGpNNFUarNZDtTg7j3wuh1aO/70QcuLe+tyMfJDtKoI3R7rZ08JXcoXyO4
n6y8usUGXRxODX0bBFlhX3C3LzawjshtWMdx59V57lbpz7b8ElavMxK+t7/02tKStJE+gBwBkrTY
u7leawoqTp2XgqYMmuxYa58VM9llebErmk+3B8O66MpXsag0YQAkXrxSfVBNeAZonVcJ8XV8gwNY
l9g8zw2m4s/ZrPEQwFl22tTBd0N/R1oKUwjEwO1/VFZgOAzOd11da2teJFFiw6k2oCSkTWiDLW/x
BN/cDie6zhuND6UYXifH2mXBh51Yd74zumXXoFlXQ9b8MinRyvxfCVRnYy/mH6xeUyo4QXhpLh1M
nDmtvkHv/7OCn+RY1+9BWv33oZERwW7Aq9KRn9TOD7NvzWXV+XWHSPXoCr0UR9PcCFiz098bDX31
VXjz9W8Exs2NLq70RbzSat3uHZoVnh4OexZ47j7TWdj3EopVscN5/nV7m13dZfb/jid+z18p0hTH
dWPWHT7FKZECPWIKCq4DLkRW8Nb+CJMOQ8Eft8e8dgmAzKHIyhtEoWi/iJGt06VzXUyEe5U3pfYz
K7WjLMyb6n8kTdsNOMPJM/5L6mFlYHF3LiMFoUJAdShLgiY9/9q87m0rV/OOB9eTUwebAeeNRnkP
tW1aHLNx72MPm5kYg/TfhCrbXkswpz6u/IhrU87nCw4CZ+iC+TskWiwXZdZ51vhcqwpCRRjeQzI2
vySqzwtB9+Ty1TS3IalM6sviB2FspLg5+BnzYHc1PiKFm00rO+FaFAVKQiGP30b/bDE3KWXawC+5
mSPlLc1i+ApYlYPqD7I1Vc2rQQTdYLQGhKIHKMfzZcCDNsj71G8pfP8T/Qa/41bqExaFLh3JIsYT
AXNO+XUc3m7P/J8AfbH8XJOU4HQar39C7l+b3YFUgi8SF0XYb/A0NDAXH73UwMD4mJun7nv3jzG5
ZbGX5HfsbYpox9WNY3m20eVTaHr2Sjz7AwK5+D1U/ynRifxkmczWEX7PuR51wNxPea+4SvBM0dKV
pLfB/9Ko9xOet6n2fY4Pfft5Ht4DaddV3/zigbplJ7+U3cuXHkntcdyZyM+XWBZFjzo2Tben7aLR
KWI+oV5oVFCiIdc4Xy4JHU1AB0GHjPAdtlIG8vjAr0slvE9z+RBZzyq6eo3z03TmXd+iNGvfNf0m
8amcSFsHr9/JW/lFYsSLiRNix6DMbHLlxQZqC26oFDc3r66CTQME2Byr+5EIxmO3cfM4O8ryY6B8
rvFzijHewePplKYp1lXOyhpezcDYwuQePAscYAvnk9OEqok1sc7koDk2Bo0nB8Mpyl+TMHPzonHp
YHkG0uU2t0eHEZB2KoOVk3uRl9DgoO7K9QTiEqnHRQynDZ3hLzO1+KUgQwPtJQejkenJBo5Mt5Jr
XX6vGIwOKw1eggWUgPPvnQIsv6t0br08RNeLauRXp/lV+SdnQsFl20QeCvcWHTMox7K8Mtl/br+z
dV8MvriPVXruQWsxuK2cuujlzQK6RbMXp7vw02w9zOGmMvpNzWxLO8gJkfyAtUqJTXT6gk3tjMpn
TAn+ewurxAqw6+LN4W8kOov5TzVB4sOOt/RWDkBTdmr4XM5PVfuWOC+dnKJn2oERRiumeJPxv8LC
a0Nva5OH6Uaby40yvSjZNrC2ONTgLowzQrwx2t4bNDfgBe6GNijfcFfLp6D/iFrVNRJr2/t4A+BA
eyroBmRPGMiuTNjFVcN8EWMFBNcgzizBkTGWvFKUt63Xxp9tykspfkk5kD1Hx2Yu2ljEOawaVg6n
2AGLReJ+5SRQDxBCn4sdkkpSF8fS0HgO3pbwY10BAbSg5JbYIumdWyTvMZLoU/A9NFbeIle+FyUB
vlhICZjkbeebM88SZ3IKuxGUGUUL3MZ8053fEm5Y1mYMj12yBsIVgebiW/8acLEh5bzmLRs5jVeQ
SUQyN2ZrbIiWaMtioyG5UsSxoNMJVWdlaf+UdS6GdsgSUQ0ii5AXMdBJg5x7lG8tESqxgrusQMAA
oTIDzyklQrdE/Z0y+YaJjNuQY4zdbepx2FZr+czVOf/rdyyy8hrZDqfQ+B3+nHsltU0BiCiHfjvJ
httAj0gmJF9XQt6F8PwfJjaSOSLocXkuY97UaHKVRyZKGdX3tvlUO4c2ecM+BZ6GZO/t7leP7xwP
kriNPGPf+C5G7cq4S6r9gDx+/kNe5axd3ubUGqkzQFihpk+aLCbqr+xCdcrZGVJ+EvexUh8s64C/
p1nvbOVbeYBBR2czwQ0g9+AkIfGh2Y8QzgpMcL4W2r2xt3BoLjbVhzFsHP9VS4+3j+Wfl9lyv/z1
8/4k5X/9vKLWNYD2VELiEIecrZHtEsyBnuN0Uz/V08bmDVVtY5tzeZ/dy8DeGp0TezcXhzk/3ueN
m2A/2XutvA0Vby42B0W9c4YXxVqJH3/AhRc/lFgF80aDni0vrrMsjlN/VphHZdK3NrMWUp530ujL
nGQfcYDBpj1mR0cOt7OleLVdb8dBPaZOV2yGof6WBFivK5Hb+b9rqPJz+TVJmm2FcU5jSE+J+Rv1
um+JdUhhg5kPZVRttB5Kv32whwK7CITI/QSUVI73o+rscj8/gHA5WsYLOcBGUt/bfkYc8Fud/mjK
z0mlP0eyvKvoslPxjZCHayXlB7VgV87fVH5i+wWLzmoy78Luc5zDFYRYQhpnPOjZfgjAp0v3oVRt
O2w4ffk5kH932nPERnZ6L6HDmIoPqU4FD5PCmj+HRbJLtfqopekGw6aMC+n2NjEvUiuxiyk8Cvwl
pKtl9DYcPxhxd+XKEL9y1/wI7qoX1ErK0sOpRrmLuwMWc73mBepBMfe55nXTdsB2J/CGYINwfKWe
lGbjdM9HQz3JsXBQxSg3/2CDbw0DZuUOwVtOn/aiPLTv2W5qiU1bh+v5N9Tde0l6pLAbY5ygY7fl
Uf9QjX0Z36GI5ds7U9qkr8pjtXOeQ/TGze7LVODytV+ZBLHFLrYg3BwyW9RbLygMeDANgVbprTd1
xTb/1uXPduIWP4Mn6XvDKeko8ps/fIotI5vqJbPvlPqo6FsdX8WaNO/Rao+G+SUsvqXOrsIHrPQ3
oC31sXRLHOurPSaIU6BuEL3c9+2joh+d8Ek1MUZUPPKZWd9JqG2pypfQ2FkNijvRJvgEaM54suKP
YbjLOyD2m+xzVn5XnWGTKNWuCh6R196ECSHQdxucRp4wGhzrEsU0lF66D2hu91HwHxf0/68Mx7WJ
EuBZeocQ5C5eMJOsFr6tDmSDRgZCquNIBlt06gM3b94lXpC3F+bacFSNybWRS+PRtHiJJJmmxJKV
U80Nxy2Xe9GZB6Hknli/tZjmPx5jtwc0rmwEw6apgUUw59tYZPdOn2CFJqetV87w2st3Zwi2bbb2
nlkbZRHxRrCzVTEzihoSfXTnfh7fJ2WNKXNhXCPuTDIjOH508S4LDxnAlKBMQzoL3ecyjWFuEp8I
oyPVWiUZ77L5zQmeenjsokWpTMG2hzaLa9RWr3nIoRZ5e3Ivmv78ICgEZIgwp2iMLgHfzhQMMRja
xuMVTnAZVPskhVSF7J9p/C3sVY9HZQCVqXIwI25fVka/krsxOioYf+RfiXXn97VP0myGGBajiV25
IndrUcSf5sJV/d8+CKo0nD2hLVrUn26PfCVjov4D1BymJR275abqBifr45japR0J5f/AVWG1J1q+
MTFPKz4cz+j6tam+9rGCTEsjFPjRxVQnU5eRR8WN19ToT4Sfkf1wnYBVJlfFGdcT5S6OgOv37dpj
XSTdi2Aq4KqwcQAiCyjg+TxHcLVlzJb53ORraXykkjs1n8U8W/Gb3D7ZgA9yKcWiLNpIyZpcxJW3
MRUtWv78Q8lviaIxJ8McqVnXXuj4OLig90mVqRoE8Aqn5rVPvTLL4Ei4PCHZQT1cKquUUyvZSezU
fwDXVp0d1ApkEKKm+ZNvSbsGnTEysI3wwri9pS5LqvAO+UhSTxDQNBAXWXiaWM7QYYzuaUW/Mfv3
vjEwlEh5jYO3ftdLyUuV9wB5mZVxryzu2bji//+dVeq12smKzQvcSb2h/mh1JAL2jvHeKWwm4f/D
vEdISYDxDNI1TdcrgRPuG1k3UF2uoIs6ENyNAX+PmraseWwn2CnDd3+M1j5S7NDFDiZo4t6h6MJg
ZEmHyZMoJ4q0RAr9y9S9GlRE0diFBpN7vQ5CKaYA17ma2j6Zo+HmQbBrR9s15deVydYufodC64my
F9QyHCX05SJL4JeUySxhquDpipe0jjGPUX8tyNbt5kUU3XqQn46wI+cdZkjeYK3MxWXs4icgvAIq
G2Ib83G+3oZfFFZq6yXyJ6Orgd8VSqkV2gR9RN4nGcBMo9OcrrCvLk/x+aiLDl9iKnUSVXw4dhKH
ZhaSvF6EGiYYz/uqzJ9X5vnyGAvSE0R0oUVJ62cxz4qNeXmY+JXnR+HGwvC7rpVN36iu0ByI0Qlv
BP4cHhTp1crQV5ZYMPgEilfw6+zFI9LoxoZoRQdtdk6mQQPeoESVeZ2a3eeI81p1j0lEt9XZgjGC
qA70ExMA6e1fcZlmkfL+749YHqukjMowNsLak+XAqyDK95FxkENS0jmEoC/BHVnb2pcnGQIjLXqw
lKiskW2d76uqr9pcU2DwVUqxTYLMG0zUWLT2KGTlVD3Hy52qgmS4pGluoUpeN+TPbYpPNeQpLV6Z
gCtveX4Os8/y8wdeQuc/h7xnSOpQOAgbIf0IfJiwMv+Z5pzujEDWIIvJ8zhAm9XodyaaWeIe7bnK
TavdVqh0Z9nTUJobnMh5rWLsYWob1XgqQN3DDg7xEqdOdHvR/lisnUcpfqpGRRZ8H1Fq2VXJBtue
QPZVWOnFsJBMF7kYb6bwULCCji2k2wO3NpE9sLttMINFkp8t3hk4x3Y/9Pmx48qw27ex1zdVd4qD
ZJOgbyGqN3UYnpAX2gZqdZTsNQXBy3aQxg+nGScABLwjlnd01TW12ltJRf7+7pPNm6PuDoiidNG7
8Ecym/08x3CMRdHyvy/gAdqC5kEfQSYHXd6bSjt2pqRV7DvimEgChTFFgmt3CWYL18QYEUmIKDuz
WQlpVwrp5yMvtpjVzx0dzrpCWwQ/X3wihUSo4C6J0S39hPFY65CF8reo6XdqBPPm4/aWuTLzdE84
d3REudnAj51v887Uaqmt+xLDdFy6xHMgZoc7w67okoNMMVGnlt4m0z7R/a3xtjL6ZZhldCEHJ3Tv
hK79+eh9UuSFFatEdcmEGHYwnqVZcUUWHicPnX+wqcM05RrA+TK4nY+qn4+aNnMcmZNS0kNglbuH
5hdHRDGaY1okXmet0ImuvHHOh1tM8RCpowYxovRmNXRBkLhTuJPxNJ/wk+h1vO3KfR7gwJWwzMgQ
AeVZmWVxWZ2HBX7An7QFrLEJWOj8e6s4nyWOQOkFvF2b+E0NdnKCi2GKjYC2CxHIsIXqIOximarx
yuBiMm8NvnhjtdEU+4jKsMHotigADKK9sF9xfHrbmUSVhGguljmQtFPawOfO1JNdo/VVrYXHKxky
8wBCCnlrUDWky+fzYAURrvbtVHrhnGxUbFrnz8XcIwiQHwbcHYP2LcwaQuEaauiiry5oiUIJQLfh
YlDVPB9XBD5ooXnhzUG1r+dfc+ggCeG4pjYdb8/2lZ3N0048pzXA++Sr5yOFVlG0XdwWXm1NrhrV
m6nSkUui61XuKWyekvnn7QGvxQ/x2hEqtEJrRVvsLbO0gqpMxwLG0QinN8N/Xd6P/eOIUJA5wQkc
qYPRSA93RW9/vj34la9FeELQb4XSA7fe+ddmta9kgBYgGfnBAb3Kh9CHOYTR+OwORYRfzK/b413Z
ykImG/gI8D6EHZfj6WoaaJmdezLZrzwZXosf5+0h/qzQ4riAoAOmDjodQN2yXzdwJcR2XheepCPa
iG5NGxsPYW48WGWxm9KvrYassTIgVG1/bqfBNTP7UzSirlMUPx29/6iSAHcYydQ9P8HX0LE+9fZj
YOMSY7Ru1s27KXTe/KH/2RlZsmmq+AAduXZtPcghWdq7KJaCTaSqL334z+1Pu9KugnQg6CyWQd3u
QrA3lOK8s4Ys96LQRFe/32KVUpaU8bnVqZuK/KnBMhIuNXX3FPrDM+A3d1B/rPyOK8cR12bxnBPN
EGCT59sGOa/eyfD88qQSaYM2O4R+8KmuopM59Hd1+jQNvWsr3UYas/suMHBd7bfCPKUxsSzmnWOp
zcqqX50aMCk28QG3FEqb5z8phqMHZq4svAl9BeG9mo5k/BM2BAPZAGZZCbLv8kw3Lc5dEatCqlLZ
pO4DOVkL2FfuZBq3//tbFk8fXw/VUCmLwhOP3HIkcUSgqalJysL0Xpg1BkTnCN6IHazCgq6dMB5c
JpFE6D7qi6UhfYZBkkbFH6bxlAU7PR92Q9+Q9x9E57rQpa3+vQgMsm3U8rkq8rHczXKwtiDiKC+P
IY1FIb0mDHGNRcguRsvW52nKQWi1m8y4o9VKCR+E+WjQYiJrQFJnNvFpyWTk1Mnux8PKLr32C4ip
Ot6RAtOxZNIHc6rMY1Pk3iA/WdQUhGauUEeejNyVKKP4Sb8zxgDyTLBXD4a0Vte/dkogKCEADaYW
UKNYqr/KOkoGEUVLDKJCSBNbm9yqMw4xb5Y2Lr3b33o5FCUc4Cu6zlnHL3sRV4daKlvZr3LPV+Wj
ZYd7pxh2WhNwi62s62XtAutaKicaPR28Ypfl5rmUY6uNdbyqdNlNJ/sResGDY32k/l2T5a6sxc9D
n/33gBlGFUJA0H9goiyVgLiuabe1SgYmdvQcfdzPYXVHEymTcEuPTk5eY9fe7+M82/pt9KBJxjHq
hpVPv1L7ZxVBpeM2Q2UBZuj5ghZJYOU9LpzoFSpel3/EjXHkOeRpNCNzuD4wC0pperWV9KjNyRbd
aUmR9509u3Y6H4oo+3p71a+kY6i8sLOhZNFAAj9w/oNyJBWkXJYzz2m6E0mGV8UF2mX6n4p0U+vs
upyK9ODOk7y/Pfa1HSccAnhx6CY3wCLGoRFSWOWsApPgwhkUshTn2RJaAkH0fHukyzc5CYNQUVd4
2wKXWj5t86buEmkqYwxQ6/spHF8mX7qrhzyhj57a27mcn221sndVLf/QA+dJA3epGW6SJruuGA+O
Vr5qITlHjoLitpqsl9CqIpRP8eyVC3VfN8WX+tSDZoq9dHA1OHS3P+A8yRJ1ZA3vWLDuiFGKQ7NY
pSKfpqlqpciLAKB/iqRPHSg6BTljoubGjq2VWGBoZ5H3crxFko6hnFGOth95Q9bQBJ4/C8nbIShr
dySvU9F3m9X5Tp5RPHJ8yi150b+aJdAOH1gHmu1eIAevGNG/aJVWbsZmHwefB1S4RhCfs+1vhQ1l
F5I4Id9foN6GI68193DVcUkrjZOF/mU2q1zy9qdg/DpZ9VdzDL/Hjy0yvJ0EQzxIvw96i9R0q3g4
TiRUefu3HuaVq0Swjpq8/tFRLOtqcwO0Cpmx6q5v+LV9t0al0S/WRtgeCOU7RLAUzpDY5n/F6Bkg
HugJlMuc3NmVVbizEJ2hJAaEeJNbT0zUdpx7sAf1XRkq96GmP761RJZuKJ8G2QIlYXWfDXlynSx7
GYMe/AH8sZhiRIgPmWJ+KoPpKYYkGtWuvrOAV3SKoORnm2n8jV2ckUl3oZQ/hG19p/j5g4Z/NU5y
dy2FQ6VCu7m09lVx7K1iR5/tMEzKblIPozatxLbz48yegbsE7+1PJCGWLrln+hjrnSOxZ4KZ504A
L2J6yeQPu/u4fRYWQgf/MxC3seAS4lVJsep8wjW713tsIjnMDWXQk64gcjaAdswbRIijV2e6n1T7
qcWvpradT6aUvDu0/99H+1HCRSBLN0OknSrf1txCAz44KCSXycvtH7lIJv/vj6TVB3NEuRSeq5JW
N+cxib2Qyokct1/NpvqUpXMIJXBydSyACzN19e4RLbyOh3ae7Hy5fPSlaqW0tkBb/+eXYPzKkxcK
xUXfry7UjLJWHmMu5rtdNzxkef1pluqvVTw8DNCO1c46jYFzkuzyuR+qV0NRnzQVmRftU9jzgh3U
nezniFeUD7Gu3qvIySkK1fiVGTtPef/zO4UiFpp2PPCW2gWmgZpyohcxpc6HSD8p9s+6PlXWsTN+
daQFfghc/O32mAsx68sxRRz86+xqZSCNnRhTzmO3isrHvDD2zj9pUexkqX+gQmCWp1LN71JCepRW
Qnn5MZxfZ+VhnEj50hAREWWHa99eiR4gyGMV+9tIVMg34zMF09s/17oyRQAMeTOhgQfH68////vn
Nji0Fj5LWVXjs6RXu0bBHLX8NOjlr0w27kpHf9Tz4GhRv5smzRVFVNore22wj1mnPXTtezp/KYYa
tI/1qE3K16nadJO6UdAD6/UWTLt6B+5jU9ct8JcOdG7iAXiXC+O7qnXPcoLoQJBttNGhPBrs7WA6
qGj86VHqzj0zKHmF/b0eNo1EW1mRtkann8qkPBkTNsP8ncfCVsm+SLa0nUNlqw6xZyFZWZcA6jtP
gXBQavQRmuRFruvXqqteRH9nHqzv6tw/B3iQBVP6qYiBLWnDu9OvVG4WxeA/+wFrekRbcDwEbbJ8
+Nt6gh2zyX6ohtmNw3tH2sw8+IZuq1X3EWCEYn6OEVj03+QCGOuaxvtFZozKt1Dv4L/CSmjZ7khr
RbX9Se09KZL3QrzLN5F1T/utbiVg6uP9ROtARkHk9r66LI7+GZc+G1U5MvKLloVsdLYey5iht9E2
EHbQNNyCKnL1ig1kNlSw3qR905TIQLebkLbLyg/Qz/INRGD4AZQFQXrgTHKZn9XygO1nDwDQzHAr
Kh6LYIR+EdGwB0EVv5nHvErId+gBUDKdFNqs6YtJknD7Z5zf5P/5FfwCilgs/oWSXB3JqmRHeMJX
5rCVeOalKCDUcnNsmuGoVMauQljs9pCX+bf4cgpa5A70XAARn0egQYsbp6jt3ouT6CSelxPA5SS4
Q7d0k8oHO/7MunCW1srv17YalSBU2qi/gAxYPPfIgxHFVZnxEZ92jX7i3CKIpCmu5fuP9oAitNYc
kQJaCWHnScJ/ppiKGpucxwQSBIvP9asgtzAk8dTaOBkh9tZ58/R/ODuvHbmRbU0/EQF6c5u2nEpS
qVQyN0RLatF7z6c/36o9c1rJ5BSndzfQaECAIklGrFjmN23zI+z0LdXOq9qdN8tsXqiw1LNXCmJ6
HBVGlU7DYaTE8DQYwF15xlX82cVRtdB/FYN6nyXdfWHW742heUiqTWnCy3j9n6d99bXW2NsCsLp8
WqVN6tqYhuGQ/wqS4UYWrnVERTT1We8+6aXd7ArznRG+bGyqy/T9/6yLAh+x3QBBai1SUrapGeU1
pjcBSOcYfPGQVgjDpg9qC4vJO0PK2qt6u7fQa7ZllJ3qe+RvNk712hZD+Oh/f4Vz+fSJ7vZhrDfD
q2f0q1kX8NwiGW4LAmyABHhTKCdxhth4+tW3jvoWjXCYNlcJeYKlcWmM9XCQ6Jngs6J3eJKNNDjt
9lRkyT0SrrtQGc9qmm9supVHNgROBgkJf/kr6S+1VJohsfAksYBl1O1d7kd7EMjGjWc/W9xk6HJs
9DXkJV70yFA3RokQmwIuLRq7i8pwdhpQGVY4gNxjsjyb7+DlZhPXq+MdgUxshKvV1TT0xUhpQbEt
czTARIbil9Q3dWvtxgHsjclgOH+o1JfS2/JmXX2ZzNEF8IP5wlJDtIv0MgwCQmOnd7ei0FMBgRwd
ZnZ4wo8QWTS/+upSb7+9f6QFc/VGoa0g7IjG1BWNXSvAoVoVpYIY0CSaddsUGh9uC0O7FvnBXVIc
ALq0aIIsWkGxokGhUu3+YCbB6dV1jKlc5UR3SYzukoUTgdXua0XhkZWNz7j6ZulqmmhUA49bxiV/
iueiTIC2S/D3u+8JqnFpkT1gyZjxsImLTVaknN5+ryu3Kw1Gbnn6mYhcLNt+ihcoPd4Ww0GgStju
3rXRs2N3t9j2iTWM919lFRDk+IgsyujVWBSKGWIthV8nVONGfxT0SNAaN1VUfIjHh9Y8U42fdZRD
I256J+lIsCqks2/yytkQZF198j9+x+IaGN0wSpC6+48pWJ5/NcaXUAtOcfsy0llm1P/2i15ksa/h
H+0LufMYkF3L3MV5jQ6NzSm14vFeZO56dLHFqSjZM4L+UCjhvg2zc2xim5IUH/w6/ZzYW5DttaSS
JgCyyvRFBFkgYfqPYqUvh8DqLJLKNo7OuUV3xwUYn9tHvVAOMw10P1aOEbBXIHwVPntdsPEe1nY5
7UUXsT8gTagdXf4AUlrwofQKKDGEBDYwXEdbqtmr2pcIRGTK7Dt3t6LH2qLiFEVxJuPD5ZjfLQOz
yueuPxgaTU30jkIEcdwzxVivZXjjvEuGeSOnuiYGcwfA44boJxU+meTlg8561ahxz62D+u6HqUBq
qL6pYh1A8QCQ+HmsPzES3Kfl0UmdW5nwqfZ4LjF5CR13F9TvZNKPB9/Grr+eSsvPoi1GNo3LC52a
y5/lZhm2H5GFBEuHb5Z7C7m8i+/Nvt+VJc6sVDTqd0Eb08vZyDzWDtwfKy/tftUCxqUdkdwKB048
nKvgbz/6EerfA2m915v1y0rKwQcQmRlqRvSJFlsthOiURAO0LDsyb4zhXgrvbqB8QqKiDZ/86UtG
37TLttxB1+5j1HSYXYCqFjO8y1dspkE01FmP5kuHQVE10ENCM4+UqvbbJy3xN0L46nK06g1uR8L4
1b3RxaM+jNBpI46yocDENZml6B+tPEVyZEvucXU1HG0t7EtI5ZdVaRLUmd4VPFwWh2elhZADk2nG
GV2AMqO2hX1cO7myV6Gryn+W39CZqkKfGEsf8h6IF41pkeqc2m9M53YKtmCB5R/LcktecvWUCJiZ
MEWQJG5cfsIY1J1iDRoUZesUGM9+uFfDX15oUeYqR26lMS3OqnkeG29jprCagFjkqHjJIVkEF+Vy
5c73alMDOMlwE1lJzbyJ/eZWug1z7D8Y38emPpgtIER3yyN75XiSljOEo8MCHmcJxSG/gQPZKB3c
NYbqFjOuJrxr1Ar9bsGdmXcDuJW378SVvcQ3lRkqGwrkkVRMf1xGbtVGDHhwkbU0Ol4Y4+l1fAzb
h0SxGUNu3X0rWwloEzcv7Gs8WZYBOQ/MsWlzCwqNgsZsCGJT0ovY3mtlf2+c0YKlh59uPOLqojb8
L1HD5+ZdPKLTJdnkYWZweOcAftUjmiXpDNpMOdTMy2OlOv16+52ubSA4z69SnQyO6SRcvtQa7ORI
ZtMjmX/b2z+EXx5ylRghsAXjOVafQZqcMTP4b5bFywCUPb5WV8HWD8zeGANOjNoTgRB5Fs1uf0gf
xviLkt6jxboTZV3H/tfSlbSpTKZvrxQP6pLlGNGL3VZpXSKSpgPGrgtUHg760NNfRYY9fnA9dEq+
tX11bpMtc6u1OCGYHTyKueVRGVskkZOeu3Ou8nmLCrIByWyfWJQlXzwlOzL6ZFI0Ctc1xiRDT7dy
97XjI4goJtZgVK+YF0prjHptAorM6uSoGfkdN+x9FP3V6yDwk3kLk7tynQrmQ4ifArxYXmsgEeFy
MDhBCi89lIEHygWHIAz/tBl9ml8AsrRoOs/Dpn2v7NhF7SeC1I7cOCC3zUVItCb0VbCwZUwEzkV4
WdLlTnBoQLl7Zzn4ADLwBPUjQcrpNpdffW6QLhTXMIiIjpcHip7FaCt1zc42LPQw7H00YGhAAm+F
X5BQh+0CDSEOjniBbrQR1moG0GD/LL3IYPScAWuJ48ohB5ke0v733G9DV+wsaB5zW92N6q2NiYRb
nDoyHKO7N7Gk3DjYkq1cvX0L+IkBPE20VC4ff/K6qjLNjF2mmyD4QRop+bmPTmbavjejCNn6Q5jd
iYC6Hdt3duV+7gr/1i22dIjXIikMPepjwcHQqbz8HRp2g31pFgicxf3HwulPLnXjON243rz3MCSP
qnbvK1sAnNVwKjhs0euga7cskEfDSNLcaztoNTC2X2Us0vF30eQH00MsgWOvhu3tnGyFcYkci9fO
Vqf5L7gU5m6LXQeLIQGcjvZYDLhIoI01/qiV/SlAfDKKdi17/i8G7Yzx05tM3eoIrz32xfKLnWe0
BXIZNlJrU2LdqSXeP9iWgbjv1frkDe9lOhp0zQ42x9ZFsrLfWBl5N2xsqVCu+TWeUw4NDbMIXe0y
x8uUi3IGilwdHRsPWMBdg6Kc8GQ4RuXz8ClTPirzlumxbKbl25dZD81whD/Z9ZebLY36aK5jHyW/
+C/X/R2CKoOlud+OLvIerxbSmRvSLCQlWW4vNxpQMmXceVD4zC4tQt+P7poiOOgOXHkOlcUx2zjR
a1tLw5wPICOdAOCelw+n5LVKRoImpVeGRwsAnT3yaLp500/u8/B13Dvw9HNoJnF8Q/72aWP5lXgK
3gcak9QsYJsWB9lNkslOUw5yogzHvH4fTN5TUTQY+FYlkiRwgmr+B1zdfrA3F1+JIui3ky2AOqIs
X9YTdQqVPOlZvOrDryHUkU6Jv41R/tGpvCchmLRJfuxnf6cq+Qffa++zzHvQoAUHs0a72tpPRXsf
ema9N7qngqJr4+Vc3+n04EDhQYCWiu5qP1SBOfS13xxsPoNr7gGm7ZMmPPtu8NSFTF1N61Pf5t99
Hy832/2UTDl/9rNM58c2UF4k/DJi2ShKrjcpaTO5s4yIEBVbXgEqTsbZiBDuoS6+dQSBIRxO3fgc
ZN91J7mLs02g7eqCWKMA9Jam5NIBbJjYo542vkoVRdo3kNrQr8S4w8o/9vo+HzJJPg7zDiupHRLH
QMBE7xhpjOimA6xjcj9ufJjrsCSlwz8/abFrNdSaI39AuKlsTExo7Z2pd9S+0P4qmGFOf8ya6pbS
/wkwwM7+GiNLIZrdqZ3dbPyS6/ODWhXEXkTGaGqggnx5fINk1koQVvXBKuFAZqjLld0+hn3nNsOx
iPpTWZS3jR8dCaKnjbWvUzFZGyIiVTGp0LJ52+azrbStXqMy+t5SP3T9A4bbCILVkUZuMO3U8CGP
/la8LRfk62NrAfjlBsYFQXC/i7cfTHBh0FWrD54X74SXVxd0x2qev38v7GmRkCqHjxtPe70NWZVx
HdcRYwdAMIs33Ra21phZjRaBvZsZzYm6RYnr0WCcEuPG8uedY0avu+D/emoJNc/wmr3bE84rfLaC
8Gi0W9fTShuX9oC4NEPshhS6xJyYqgJd1A/QkiX5rDKayeD2WhVucx/cSeEjXGtZ1ymSm9cpjfNt
4+VcHwgKGASFX6n813N52PzWpEceprK4FkQtNmJ3aLDqxXf5KRmu7r2WvGptAY15zZPEuUDJk63j
IBX05Q0KRRHksgQmkvOlYISX1O3QVAayAqgExc0z2kNQEhiwImHt78c82AlT8FOcHE3vG7vn7ddw
Ha9ZnYhIpQ0A6NpcTe2QWkyg+Ic2vgk0Npu/9LF+dMDnRkAl3l5sgV+TGQKr2VCJuLmYXr+Wo380
TFKgPuUURQ1bv361GxPUv9iOgfk5y+f3tDvlHdqtZVzvE2GOOOmDlupbwVCO2+Kd470pIAWacsw4
Fz0G15rMopiw1/weJvMHBRtZodHWDkp9APyasX0vKALhX0sK48Q9an7KsU8ZZnWH3xsvRXKxqx8j
/SPRdgCQu8iUXdR1ElSpKuSQKlBJfIJHmKu7LH1xg7+dEv5PVe1SqsXyNkCIoO52+i4utyLjdVJl
8S7++RWLWDH0CvfvRP3RdA9TmmBA872fntiZn+r4Ts0/1i5OJooFeSk+ZNA23n4JK/FRoJ4AOAym
S7S8LyPVlPva3GsO4gdtvZeWjxlOr2O0LLL2esu3GfuTr3/+L1ZF+MeyNbx/YPJdrppNQZwXrQVr
MDqnY3+Uj59DRX+V08O/U4GaU9sb0/yVoph2C40tFpQ51rLf45a9Aj6B2Oc6X6ub4EeUQJu68wBF
whPat8WvqUQ58ilBR6TTnI0XvXYEQYPRiuA+wmh3WZ5w/1jwMUtuX2haWO1N4zMC45IISD04NUzv
yuyAFdDAIH6yo71Kv8+haHv71a++BfY62F6i8PUNMMDjjIw4rV+BNDLEa/t9zi1coixOknsWkJhc
kDLIc6vsUJa0G+utRvkCx/oakRDMkUGSyY1EcnC5BWIvzW1vRJKh0GAleMAy2z0+PfmHMn7vYB5t
+zfO8LNIlJ3Ft8irF/TmoGc9tt9RKxsMB3znMyRJgC9bX0oO3CIskEqLRAWmNgSpRd9iNLNUcXEI
hqQFOWz+rp9nF3Bj8Z20tda2iKyvQOrlciSIhEM6JeSJiyjECF0ZSq2oDkNfvU+8mfGEijRfWjs/
9Mn8KYDFQP/PHS05QsZN1Og55cZ4VBLnISsmkiqfrgnI542tspIwSj1BSY0sGECYxU/L3bZUs1Gv
DrUxn4eh28sZlca3aBuJLoPZnvuh3w3oMWwsvRKbZQgKJhwVYJXNerk9tK5y5lGfKzr76Nw9xwX+
lCU3AV3aCV0nKTxHE3Ij7pkeHQ3ZrDH6bBzw27x82vgxK+9B2rSSJwB2uCLFjt4E0hLsMFTC8Tik
n+Zm3KUanGpzehQ2owL6KKryB9va8kNdoONfj4lMHHBHoVPNhHvxHtBzbxDuJj7ryLyiYI+A+F2a
75owwC2F3vAU71VwuhXjOgHvYLCwdwpwNeOTYSdHmyTTGRle/lAC+5ClcDGrYUf3aCuorNzrRBSx
/SOl9FD4uPxcpLeNjg9kefDwcmPGtTOaYRcGIALcD22nHCcTTRv4dGr02Nv1LWjmO6qio4XSTszE
aDKNrQ7oSpZ58Yvk4vsj47Gjsc+yyRViOnRLej9KsXfTu9z7blP9tBZjawKevCuO9WR/b0g+teK/
2cfI3IEXBM9F2b3cx7UaZ4Yfcbu39de5/Ki0h6T/rqOi3BBJxr7dy06WryZQ3EpJbwQ804S0MbSt
RGPtG9GVgtfNPgaqtNhK6uBnSayGKJmYCbeu97km6Y3T/LHo3ue6d6uO0Rf5JVOP3lD0XXA0rg+B
DxF9sRQNNvvjEuIXkQ8iJHcxgZbsdCnyPVnREM4FCiV6uDdROM9cTNpS3WcOcq5N/6nEYLSwf/e2
F+3KYJ9uVGkrcZ4WOdUZoZcyZNnN6ki/NZRly1cKqIhGBCi1VTiZxWZ1NBPjEG7aAK5dvlwsImbL
ZkCaRWqSP3Zlg/yTMhtGeYhMApfzlxM0e0FtDehWlLCb3DLFQvxhCAsEbqtb3ibg/S3xjJUHx7pM
QgpH9Tq29tlcD3rsFYdSZL7jc9iBkN9NqMF4wO8QgKwxkGMosE9s0jKzOwqAWCzM/ThnVPMLl4Vb
zW+3bpuVE8vPEkM1yIPYOCxiSMNsE852wInN29vW+Uy38a4a7IOicRt6dPfoUrRlhH7p597UX139
RBJzO+iufSXB3bApBUHgLS396iZoRyWpEfeYor3RtnvFyc7NeaqTm8Jsj2X3VAK1yafhmHj6XcSs
3dsqlFbOBj+B8SSbBVrUUnVCn4uRZD8tD6be7+o8u5FMbfYB9+JSUWGhaEfQtj3lFNXdYw7SrcSn
6+1rbyVe0ObEZJQ8XeYJ8ud/7FWvoN1Z5hGyDFCHfUR8QuR0RqXZ69MWxm1tR/651CLRQF3P8Z2U
pbzuSx0E7wRwU4XdXoRBRSqgmb/822ezVWaCAu8BUkhP7PLZEkhSeOxoxUHaYOJyqmvKqTDSm83T
dv0WZSWJ/zIDBWhzuVLUm2rWOxZ6uhkfsfsu8z/MjPdKvHWAVleiLy4zLiQ4l4gBXSmTBKmS4pAT
REJdv5tmcP90581hq3mxMuXhqaSDxHwLJbelYF1qlmba5KgED0irko81I/QhK70rgaP5XBoy0GWW
j7qysnv7y20uvdiW9hiNk9oNxaFp6leD2rmg+V6Dj1P/stC4aox0V2jePiBkbCwt2/DywuKpxQoC
rQ3EUV55tn+ciKq0Yq2vkJTgCDYnkQrJIHxmI3Dmeyf2cDl4HNpzUvePFnoTgmtyo+wmQ9ssLsLj
xvW10spjnimwbe4wIOq2pNB//BpVAd80qEjgANZox2o/tNmDEp27wbiRivJVndKaDiJPOVb5Lt8c
B0mzZvk6aCYLUg06Acfp8gegY9a6fudziMZPHs3rauLEcoPEyTMUMqCwDIcQRC2JVkO3Kam9tjg8
SK5S2YZLUI4Vmrj9eC6yPAknGCm7hjqVbuJO5YBtfHe5lZcPCmqdxEnA8ozzFw+ahN6gg8Y8+AIW
YNcrzZ3wmRr9fqIrI4mkH9Cx0IhW7l6jIhrjDQO8q8MN451xLiAKulWUp4swMnEFQKoCipP0wTHk
JUvjgBG+RgHw9tNeVV6ykmgqUXeBaF+26OwUTrIR2/mhsaBBttkHM2hvsZTaSNCvGk8sgxagDSpE
nE+WhY06MqwbM5YZR2aVYX4b2e4+NcKPveo9CCimyjX87bcwj68D2ItvKevSBxJhJV3E6S6/5dAE
ZVg1Tn7IFPMOcfASH0FMHCIbOiOpt0LbXVeVY4WSs6YHd0PY3ZPBH0O9u2+mrWn51b0nPwZTaEe6
j1z1i3aoEkIjs1ElP+TBBw+WWE6wDvK/Coxmso//HynW2rf9c73FtddnFCqB5/PwzZMYRIl7CbfJ
ofKns5rw1BxVp2nhrqPOQ10rg7EQy8PkaBQb2+w6yeLZaX+DjoA/wC5Y3PmVURRJOxLHrdjcGSWm
0DmrG238URMZ465FFWhKbxDwJrnptQ9TH96nqshox95GYF87XKKfRCOWfc/OuNwTdVzntKO4OWMq
1iaPjixO9m/t+8LceOyNpZYwerAvk9nVfcHWVo4iytcxgJJed7yZD1yrk8gbBq3NI9HfvhrXV7nb
jXGD7pWOsn6dKceOjdWKTceE37eZf4qS6onAclAy4wU3T3fvf02m6WsGun8Olb1jhxtp7dUFKr/I
4w6lv0bzd6mMGGq+Z805V5aKpq1Ak7ou/jZ1zq8ZrrUTbHVP1vcYUw/pdNLithY3VBc2edz1MZeE
Lnah0bFs29uiDE5Ydh8rLo6hoMvN3vO8T3mHMrs97PQt+Oj1Rc1T2yogKKotoGDLUBdBwLF9m7RB
Ub4L08qvT8047ySKuxWUPRX8EZT4wHqwRoQhtE9vB/TrjEnnDegU/CTx4BeWPf4miQrLGRDnmrTu
ttTa27Fx/N0snnCwQ03/fccQrPYxnwjnl7fXvm7zgqvU+YfXD87xir2nM0ZRih6t3ab+Keror5k9
aAlE6k+60p9i4Qqp3SmFpCQMKZoxQO+PQmXM+w40GNMgDiLdr5u++p4F9q4Y/n77N15jMV9/IxL+
wKdlY0ph+kcildCgHnMVsTZpcfpzdFQ9mIbgSRQKnkkx9wgjn4S3a1qot3ZbIWFtfyA0o9OLB/4q
5+Ny/XQuKrdpeUdj9FmcnaTJKbKl8dydEtgN+qtQFqBuPzyr7kelzk5vv4GVa4G5CJxaFLDRUjKN
yx/QhsmUlJbDD0Aqn5nkR1P1d4aebg1g5HpZ3L0X6yxetD5FgdrKOvQYxPrBEFINyl/xgNoXKoON
FwtEDVea/Wu7Qdu6b1c/tbQ+GIEisEhcvHxSA8RDGJaIVSWM96pjkR474yRyuK1LOkczOcx+DfaM
BOCWqPpK4GfSBUUaIqkIjcuf/7HJqtYye6ti5SrUTuoQ3qQJYofkIXm95dy7klUwX0eW31IZsFzB
Xk3dwuLQsIjrkfpeWvYBnRMqNI471z3tjCjfSOauhxgcIaR+XYG+oZKpL77s7M+TE1bIAOlVse/x
fxQ5UKc37jKHzwv0Vae1KnNmU5u5ZX0aJ9GdQMpBPQsUMkIJt92S719JMS9+1CL6z2ZYpNbEdvPp
IjUjKsTT82sPI+Pi4cq1veDkbZnbrkXbi1UXH9pIysya5VUUKj5h2IZJT2/+omGP5OODSeMe5VYk
of81ylo+AZmkyk0vimSL3C7JE60LRiQHKvV7rlmvkodCFzAH68ZhMOGbL70bwnnZwpSsxnj4LuL+
KtoDxuI927XZ2YHCyjMzdNFcxsE9jQil5NLiVhcSxFuUpJwpPLYqxUStoXh3a0Opei2b4AH3oXlj
AX1oon5fIA8og4u3Y5wuQWwZfP78lYvvopttnJiGgp+N8xdTvUK90UedLkG/sxCBdhki+ZZ+aG/1
CRvYRGXm+bIPEG+W3So2E4BXR+V3kd3LnhWe8hxvZEdrCRvBSaRK6BEzI15Ep3KC9thZEYZvNcJa
vMwZtKyLAJQ9K0cppyOQKmiFHQQoFKLLJQimaeRkGZw8BkR5pGzUnf+P10afHuUjftyyXsrMLAwL
N8kP7mfMDc+mzdgC6CVGjIKkkh8oR1s1+hOutigOYh0NsEnlurbDswgRC0cvqOx9bT1WVvKtdWlW
Dqp/1Nt/ncXj9kp1A9CLpu0VzUAtjcpJbAOvzPqB9vLBNIuTafwyvS1qznV8ZSHHZNqlY2R1pSdb
Kfk4Wt4cHZxUxa2gO6gI+4VxejPVDA3m/eBvaSyu7Ay6bBrjI1otPN2SfGnFttsxKYkOwALfRcD2
It0+9HheBdWEJZ/jv8Sl+ehG3aekzj96tEPafEBrPNwrz1OuHet5i863EvKl8YdIMU0RVGaW9h16
3oRjmGT8JIdh3qQekzI8T3P5gqDXx3QUL/HkJg3zB7qBk4bLg1b/5YfBJ+TVfgb6zp9o0blbufbK
p6GdIKrnDDGhGS6CYIXkTjEY+NMaeNWFPjZvarbXxqe2atFePZrK1oKrX4aOqxSxfB6w55f3etc7
Yxf3cXQguMD4m3eZq4bS94uPox2DJop9Whx4u4Fzah3raEp71Lb6XyDIaXwExkkL3jlDv5VrXed0
Dh05i6SbiZ8IlS9+F6WEoltKiGxGeac25pdYU3/21Zc2yI9F3D5HVXVSs+KuofCYhr/B437zxH1k
6H8W078PbNCMVMm3kMSR33P5Y0ACNQYCqyF6u+zMsH7MlObMhkY+eW/OYbk3S5d7EadWW/vyGc3K
21mPVZR5mTYg1HimcNwChq4ENn4TIuE0YCx6iK9emH8kZB0TlgEZyxD+aX+bqu1uqr1jUOlf6gQh
lzYJONtZDWi01Xfh9GD281fTw2640PIjHmy3Q+2/b8zbxnBfbMrpWgVMrRjU1bAf6HkmOmjnLQD+
yvYGj0FJr1PLAlpcvMe+V0e1D1x+c2k8dN5ETTR/njT/btABpEfGT8Qs77TM+O2Z4ce0Sm+Mj2Gk
3bd1zjB++tU2dbovJtT1at86v32/rjTWYH+iQEHbkPED7ZTLbxx1bZsliCMcel97KCL93VOl6o9J
MH6GpPLF8KA+oQYVYeOkj+YZu4BvmXk7qNXfvfPvmX3090SSyBO+gAG67fK3YIKeRkozjqhteZ+j
JnxCBe3FMkX66b1TGw9qjB2FbtxZqv8kUKuNVyF//WWqwfJCN6LuhwSy5J3pVuqpeRmPBwMlVkSJ
kESK970ePpQMD5Pot4NyToTxi6rFp0m8tr3koXbbH50VbrH2pXa8+il0ER2LuoMCZBEQaa7CIGmD
8VU1wYft1LvtbWOHT/Gcf1BNWgBe+OiGdN7ySXnZeA/yl18t7jEjEowrCcSirgyAUqlMKMZXeShn
oPEA4rTRUQhPuhOZWFiZ3JnPkYXhpbHxEVaOCqhvvNURQ+CeWm4BtYpiW8mcHj4wVV2QPswFZhx5
f0xinDXFwwvM4cbzXg1E2HYAhEQliZ6uuewj0uUu1SJS0KiiaSC6KEk+naMReawArWcPHqtzkm4G
u/ImUzYeeKWNwOoAlCTJRYx9Wdt2JjYBnaUOsHMMbiC/rGE5OBjodNmN2SENmHb2wYxwtdLU6i81
E7GInPn/tBEJrssu6WNotFHFIg5FnMvD1zfxqFiZPRxcv/gA1OXjIOaIfn4M3PpOp/sGzBPAv1Vv
3DLXWCleP4MLxgkCcaHEvVyYDo5Rq4o7vAKdRJdWT4pjmb1L6OoGhoF/fPy7CaNPekdWantP7TxD
A2V4E7Z/56W+VwLsXxs94ij0Z6WIX6q0/2EZ46OIar29VdZ2pydKcTR8RC5oEcg1pepmV/GGg1ZT
ExEdhii+6xGUSG02abS34i0J0+vWKy/njxUXeQqlo1EDu0BGywTgS+cNU4R9YP90AYVLOv6vn4+7
EyAH7TQRvl+sZre2MqLjDpYGs6NCN/Fi9556zOv77oyq84NJLH57xbXt/4osZ6JNsQKk5/Lrt3E2
D1o7j4eg+WEghtQnGld7BL2zv8u+awFpV6q/x/LhvjeLJ+Zmv9/+AfJIi2AHjJvRMKotKG+r8gH+
yCdcBT63nmvcOUV0R252H1iAd5zyJkWq9+2lVnYPRSLIKRhfYIqXk/6syps5nXSCeoGyNfi5Ardg
HJcOSV19qAeO/RZqeKXGh0CLvym5G11Cct3Lp1P1cQ77kbfrwVhKGQk51W2euPm+D9B0LIw7LbBu
Csx8k6QlxVBeRqTZ8IDuduzw3Ui3dy7x2o3wZzkk3c7PTOtYF0G7C9y///3LQbCHRERaqlcDvjCf
uhJll+HgdCMmwOaN1hvvKloPQZPcOfTaM0/bSiZXDhf3PZwGpFwd/WpAHIj5hWITeUpzPlMyP1Qt
Sqljskv89BSa5tatLuFhudfQGBH1AjJXkIWXXyNU27FV854Ew3jJY+eU6+3toLcnA2WoYuofo1tr
+Gxn+yJX9+mMcLSi7qaIwhsG+kbUXWmpYvwDsZrOuYh+Lk0V2tJVc6w0xsM0xXeZUjymxksTpB9H
91ZvfNCp+rEynbOntD8SuGZvf+y1Q4c0IPr/r83OZdOr72srKBwyjEKL70SWY1YwIK9vzWaLKPGq
Zbl853jIABREi4vkezEkLMc+KpqWnNJJ8g9eNd7Xtokkdf1Zmh0KroG6Fz/FWnRjjOGtXvTvsPh9
b3HDmsmpSItnp/EfGwhobfyrVNMNTN/aBvzjxy3NToB24n7nD+OhGbDCdruTH0WgahUQ89nByeON
Dbi2/8RcjP4ypL4rXidOJvSpKrRmMgX3DPCivmPuIZ1vNJ/Wvi7tDjAXiMhCGVqE9LhOy6oZkQyk
6zY5JrMY7OuYS7eMZ//9PvpzpcXHRb4hzOKWbFG4osIC8+zuqFvRXrc2Xt1a7P5jpeUAOAmoCYaS
lfoCPjqKYoOGKK/RA+agswYnf0K59e2HWxmDAiSXRpWU3/DuFsHbzEomkwnabYJfkQ5egVOXpXWn
WPfOFRwC9/c4vepL5hMgGu7makvmZXXH0B8RKV7am0tdJAzbNM2LkWOSCBwASR/x21QYArz9qGvn
ALLA/y6z2DFdV+RtZiASJ33nLvy7S17AQ9FDPUWbw6SVPFe0RaCWok4KoHqR59ZZEPatg16OzDgE
jO8wNEorfDyNdy2q8KIw5f0XeqggRUga0a7R4NNecae8Do2BsUe1Jsr6e9NmLCgA/6m7N6L8uxK1
By/I90pv3um9+/z2213r+QEdJ/4BlODfZRYABd6v/cjmkUVUAi4BQ0qhuPZpXe66z+gkPcXl7zpJ
Pzbe8CVzzA6aDuZK49+KMt3TkXoJzeRrqLsbtc/KpyDNpLskUDiPNOzyPkTn2qnykYI7ZcCWe9NH
V3lIkV2oYus5Gb44sY899Zb79/WWFvA0KTW+YFiuLIk7id/RhYkRodK9/mQ6Lzqxfsr//dyQuRps
NepCGGvomFw+mhWro6+YZgfc8akbnrwW2UH1S2JuTPCuDw7LgIRlP0n9umzzT4oB2lfXugOIhF2j
1Luy+MkothzfVRiubmyj66aEtAGJObaUqYDaLp+pcLVycOcKlewpflRTbEiC7mH0fEQNf3UOjbPC
27XRiw5w4+2Vry8UFqZzjzgArVoUyy4Xzg2nGv0eQaCu9He2AswKy0AzPaWb7cWVtAj5NzmkIm0l
CJzLpcwU0KCCvtRBZ/OpDB/HUgW0/Tsd6NdjkoYoDa3iCHUn5+DDeX37Qa9vGVldKhGJt1fTZr1J
G5znZPUy3tnpS659Dr0vAGDa9DE2tmaeV8ePVICim4uaNipk1kWTqUHlH8kCBs5R2NxS2H7Jnek3
2jeHrumVXeu40XGYiy0E6PWkdbHsot7XaHKqiQzzs4QxbmCWd5mePA5uneyQgTj0XvOAgOL94CLK
rYynt9/wdSx8XZ39JMmn6AtdfuDY0mPdqhm8le1t1Za32VT8yKPxpPj5T4w2bixcp+J3iR5+06DW
4rR9Xxf1w2zj5bBLy+9dkT29/Yuuvrn8IMZDtNroeKLRsvhBaVNrU8QYNhzrO2269zr6vCm0Frzi
e7XAa83aOE6r3/2PFeXP/yh5i6Gx7KpkxK1Xj8B8nhUnfVHqn4PPjk/jd0H9qa6cL28/5fpX/2fR
JVqmm7Q0K2Yes7EPEXVNlE3nKQkOBQ4eilPu+yg6tXH4zvWCjcdd/+RsdJTTOFdUHJfP2yeJ5fh9
yHw2Hc92kR2Hpn2osvloRS6ELfsuyfJTqtf7pixQl3B3jjMdjPLF64pfyJA9YiP6ySi2kLSv4IqL
yoQPT69ZUhHmmvrSecu1xsRXfILlaCkPQdSHuwQqr29/CEqv3Jd5k5/niHlYAUwZXHpUebeV/1AH
IWKfwWGugy9RYKNT5RctfrLF52bubGh56S1jm19zrOwnvXkfdVuABTkg1z9b8nrEWgROf/k23Qp7
GCUPioPnt4fR/Vx2O6R1A/Q5nazf28OPcmwfHY3h+32CSkEMTCANvR8b2+mqZ/v68v75FYvUIUza
gpwCCK4Nz4TvtfvafPTRemySaZcDEnKi+Yi08qMaxFsR5Oo2kqWxDiahYmYCMO/yBSTO6KZVAaa7
wiSjPqeB9btTp2DnBMX7oEtvB8M7Dap7VIMGF+Hxi696pxCLmOazRghv8434sXqyBDmCgpBgM69m
BVreRE0EJKlOUathsTSBladn4bkKiF5e+ZzW3oehc8OdYYUbtd5VAsLLIJPCrYUihYi6iF6TGXl2
2OGNGCBfWruqsjPL5m622pOXNI+GW4QbWchauOSzo2pM34J4uTjMujo4Ru0a+aEfjfcwLk+F3X3y
Lesd5O8bZZqecFm6fXuzrT/jP0suRmSw1QxngqsAUIazF4enDtsvHDSOtKROtK83Xul1S1TeKTMB
UYXXIAYtrigUD8ey8bQcU13rFnTmbgaJpfbafYjD5S5HCShpih00n981WjXJlMa7MBzqjRf9qs+8
OOgyjBMSMzv9Sm6yxTMj06GgHCzAC6nRnR0lftcXDX50dnSTGhDtuwyjxPSla6ObuAy/TUb3BTkT
hABgWYSK9rNSYfZEJG5+bVaHpEobxL7nFyetTo7RugDEo6+x9XXUrZNTdqd+Gr7mmEbsxswdaD9N
D6VjZmenCZ/TNDb2TZMHh2qsH+LYPKfZsDfK9AZVpA/A08bd2x/9eixhkL8LspRHByKwLE58aN3D
MKbi0Rt+fxfNzosbZ2e78cCyqm6HRUul79zpW9y391rwP8ydV5PdSJKl/0pbvaMH4kKtTc8D9FWp
ySryBZZU0Bq4EL9+v0j2TDPFMnfGbM3WWLRi5hUIBCLcPdyPnzNHxaT6FzXZD2m5Oczr4OZ37ViR
zSOqiiG8jao5ieRlDn8/0FfnGeJisjnYI8Acr08aF6BpXdaBatLUjzuIMtNpdKRm8H9/lddWRlwG
Figy9KK38On1X4KGAXZkeMTbwlvN4VCMIz1ig7esaOCVl7ta8Bark4APngdFuX/n2q8srmjbQmpa
lISxNC9zlX06yl215oWXajCd5OsxV4vDUpp/ZbVyrevV2eKghYrlEdp1VzJKT9GKc7dcrlEXjVIz
hhgkfVdW5pUfZFAyxXyUVRjRK57MONtaVSqU3Fu1NRzkgapMcbel2nVZ952jycNf9RdJ6VDbKn4k
a/fF0JLHlVbFLXuvOeaVSRQjIbOAN6aCAa/Gc4eUldO4sxCm8szZRi9j2o+aeg2u0JGnzu224jDE
8X/33CkuaQGlMknXA8l94X7VOE4vlxqhzXhJPHRR46YPqssYFFYeGfZ7S/ytG4RrAxezAxaADMnz
G8xVSHezi4wonfK5MkRf3Oio20d7vL48zuP3/8lqAxRJZYBuB6Kz51dTL1XSw4VdQDxaHrLhaoWk
Qr4AK5ksP4/1SN2Qy4i707qzHRtBg9KmwXldbkoZXUFzbV17eU+74vWxVOwA8kfMNYc1/O3zMZlD
VaZ0HEElJCNLYvQnSV1CSxsf0tS42dI5NGOZZnwFAPZ2pJTwHkPfayODfgelK07F1JHwv8+vX7eK
zlER6daFrshma30pvtFn+R0j83qf09pFxwNSUZB2A4x9fpVltfVWhanSk9uPU3vXWpxCtzOdTcE7
j/hVJgMAHJTZWGHaYaFUexG1yL20SykvZ/SsQx9Ndr+SPvZz7Fj0lPROPPrmzRin71z19SrmogLl
puPTRUvi87trlEuuN7KZQe670hU/CDiDI0tVRInnWO1MB8XR39+nmK9nHlzcJikTMiawdL/qkFhr
LZObBI1OkCt7QXYpqe2tGm9BZWTn6hK/4zLf8BGkg4k7foI5X3XMDBSlG72Mcw9UDEcSIMMG6l6z
fNPNpr+yhUa78+0d0rCNqn/8/b2+jpq4WUAxAs2MScJjP5/eDRjBVPQGolZDTIEDLohYvpYLmDy7
7ZRa6rVqDABLt2OmFs7WwaqsTsU7eexXJ2sxBtKLyNextl5lj+TsUie1zBjStXN6LO9qTfdWaVyZ
meXTtvWlsJfbon8nYHzrqhbIY4gBqZy+Si2XPS/IPcaYJKHXwtDbLeqfdPXej6nltal8U1Xbx0v8
4/cT/uZVReuNoOF7zbbQTKqWYjOEoukPPe79rF4+Kupym1cWxC3LHbw2V6n5joV4aw+RLsY0EIgI
fqPnDzk1tE63YiZ46q1AKW1vuWwfLQ6ilcSD3U0fzPzL72/zdRWGyEPAkeiRMFRBBfDiknZB2N1p
uUd3yKGY7DMAvVwEFAvkrHttvDys8hDOdjQmxY+LjDNU0vm27v8HPgBgrMLNQwSJTMXLzBWYhCod
cxUfIDQh5eW234xvRlOcJW2+TS8ynDS7Kxb7h0XJHxf7vW7LN3wQ1xfSBiTqoV94mYVVrQEHPRNm
bEXr6voG/31Ux1Zwcbo4DtsW6gBwYgZtnvS4vGdaXkdbkC1qgvgBak440l+ciSp42PpWIcotCD/n
Yrlti5NNN39mlGcl0a6VzAoqNfXGyfTZl2c5hqy6NwMpzbz/wYIAJwj8FBYFkeF/viB0tF7NtFkJ
/OQ1onhct2lE2ulKBTXWo9dYTLIr9ntad6eksT9utMW2nBZ/P4zX0A7WJfJ2xALUF2jOfDEjQwoM
OEkFcHPrfa1cb+h39lqK24J0pcjWaKi2+yI2PmlohzjDpQt649hartYl3q6hX0L+qpfy551aA7nW
NbfgK6Zte8c2vTlMcHXUvDhJinD5+WypUlr2C30h3pDNB6mNf4D0cndD9delMnpfn9fPE+hrdTEO
vVUFY7ygimX4FeDiZJwi8VcrYAwrO9WAt3p3aluazhpavd6TY9PERn7hLVXiWYjLRHcAfvr5SNcu
qygXonBsdPZ1l+m3WTXfDKpxdUmWq3RQnWJWE6dMU0+vFRluCB0mNXPMncbuv1qD7Oz65sj5BWqJ
dri+SO3VnLV3eVWfa3ugdTTx14V1eW2P8Z2kNN93U2wiEFwdFQOCMMuYnCrdPRhEB740FVe1SjXX
bOjgyOz3urjfMKPYTqCuos34NZ+RQgYYSmHQ72ULledcuV2ChDltlH0fxAts88p7lY03QhEgT1T7
KEDCHfmyRyYBpF7XFrmDqfm+NsWtgQ3t+vyOA+3NvJnvZGxew/vF5hDKgRSqSNa9NNrlbi4KejLp
9Ui020s5PJr2gjDjFDUaCslsKDefduFIW3pC13Sz1g/LqHbkWJUSdW7aRdlDPe0Zv9+zb7hM8vuM
xqbuCDjihffKmrjJLZMOlEKRWD+fi6o9SFXvC9nl5tKjzdYGfR7+/qKa2GEv1zUZS0F8ApEzDInP
1/Vcj0NK4jDzLuuVbM43Fp1Rdh73brwq8lErP5PB/IA2z3Aeu1hzlt7+sJogG3pdTv3JthcnkQAE
Fa1n2g/LNqV+OkmxBz8a75HpB23MYnMybR6FqNehtgRiATB9EWvVwd7y3LHH7ZtZrcFaq1HT/fn7
+3trLcOKbQvcGCVu+YU57rKiVwC5sbK4txTX4OnF9ueuqj4WU3OU5gFnORvB7y/6VqgLIONfV31x
JIWHq9OGBjJs6r90Sd6AID5IyDgurTsLARpa9M32HVv6lg/89ZovTGkubTndXnTJQKV4zgqJVELy
TgD7lg1kl3LWJowl4nnhVAAGD52VCI5vyvCJqnxuxkrQyd3FY//Tgf3b1+V/Jd+bm58rcPiPf+fn
r0279jBfjy9+/I9z9rVvhubH+O/iY//1tucf+o/we3P1WH0ffvumh6biv5dvefa1XP2fo/Mex8dn
P/j1mI3r7fS9X+++D1M5Pg2B+xDv/L998W/fn77lYW2//+OPr81Uj+Lbkqyp//jnS/tv//gD1Nsv
a018/z9fFPf4jz8+3P/tY9YnWf23/VA+1t+GV5/9/jiM//hDMnZ/h9RSZ0tz0KAqv+NZzd9/vqT/
HQ40iAuoLWkqeXn9j7/VTT+m//hDsf4OAIV+ZnitCCWhjPnjb0MzPb1k/l2okMrQHoKG5Cih/vGf
s/Dsaf7r6f6tnqqbJsOA/OOP54uVBiaxGTnr4mQswcgmHMIv+UIJCOyc1Gr8ROKowiu1guz+ZWL+
eclfL/Hcp7y+xAtzSrKCLreZSyzp7kylITASLxNso3Q2Zun8zu57bmf+82pYbWhvKdg9BTq/3NAo
XYpklOXY61fDrevrBrwopNhekcLVlD9IzbsSym9dEVS1aOGE7dDeCXfyyxVtvek7eVtjz7pcjqRd
5PLYWMR2yk/ml64uXOQVSfckIemMAxXVK2hKojXRIjHZ66V2e0phsmTc/37i3xwYLcvYCPpTXtEh
KvlOgXJ4ib0mle5acpophG/0MR8TCDvV3vqQlMt7ZcfnXuzn9HP6+q9rvrBMO3oxMP5zzHxDc6LT
mFpCw0gbOgz99Ra2lLwEDXU95XC00TO/2O+05r21oH8dAHvq16cxWoWhw31EjA3HEIScBzBR0e/n
9cVZ8+dNClZzto7QH3q5xnJgaY2VjDxxejA2uf5cW7tI4lpFfgXh9d6odueLAaURrIH22NwkiruZ
9TsBw4uWsJ+joGWVrLZMa9grauN+p09qUaCqZlw+j/PmFcuK+hQyjMAci9o+tV26l6DYSOAC0G0W
wASQ7WNXWR/S4T22sieFiX9FL/8cjNAiAUoKRNt84fTseLUS7VIRb8zHOkY+fKki28ydohkcCaJL
wYzbUhYD7fWhbjevycjWTrMPCfPBNsHtdkD7CeAtNTtYKZA7BTFAqAsSnafInqWn7DS141FEfOtl
CwDfXiAZ0PPMv0zvdlS+tYjYyhQNSMexs1+EDV3f1gb8BrE37mAJ12DAo52jRChBqItU3QU5ZLjC
itrZ4olMmX5W2V2r/Skd3lNLfR6L/pxXXDw0TgIcTfH4+XKuYpMNPNcxuUFPXtZAqC/ZfXXTNhdf
yyuqSVmQvrO+nxBFLx8m6THSNyCscEMvnIKWWErcj7TWFvJDDteC4FTf5uzQ1YbTbXNQbZpfpH8h
ReXKuX7IgUN2SRLAcXUSFk3Q8dmrdFJX+zRl4JamJBCbX5BtC27rxUxujWL2Y/u62a76CZFyzbjX
VliyVtLleQKbcBnZbXfd0tZrQFYD+R4oGGSu0JTRt8lnXKv+Hn0JOi1M5qv7Jgcr4CeQ/73c11tq
WYU0mjZgDfopgT619mErq8jSPpPvPpbVuL9sNwaJS/Af3kQHyjjGfoI8FG0RQbZMewE7XpXqNBaP
05D4dpUfcg0G9ib7JJjYSog4Wnh45uW6Y2GLRrZ2Bd4Y07XW2SdTQQ0gRx2kryKkc4Ky17DZRrRt
+Z2gRxXUNRtEYkKAu4Szt0dZQXD3LCrMpfDcwg4R1mT+xfMSEy5nuTvkk7uOuiuYI2YJbWGzcFBA
PpiwliydHvWj7tDK31hSBA/flZZKV4YDK2rTXaOSfCVbS2R8Sh76tD2uqhTAUbGXKSsKJmp6cZ0F
rmm69b0ih0cBpbviQs9MUp1EI0vMbhDCNyWVt8WCvY+hCULmaU5IxLGf18SdatgE1EM+pi42ezTK
T906HrV+C3N1AKMhBcOwhCIpvqb5AdLyAwgwJyZxPa83dMpGYuYFVyT0ohCIQ3u0yw5LD5gFckYV
3gTRKyLxVRglx0Yh51Kc0TM8W2BeBIeCNV5Id1teM5ThXCUPa9884sD8hUSCLJlgNPvlSkU8sdhZ
HysluzOL8dockrv4Kml2D107kKU3QToiytpegi1Pb/u6vElIaFMPd21YwwXp3ZSM15Yl7Q3sFWrO
UWfeWOgAC0UAMv9+2dI5KWtRLNmghj7AVRhRevmYCw+pM+7V9g3ip9UxptzXQ107F73lXLCRwl7C
4iyIV4QTEk+8K68JJT2t9nfd51WPH8q0j1pbcgTntFgiaZEelgRlQoPB9RMJWuzxtkS5U0EapsMc
DncMkJhQGGLH1sDEEjRI83yk7zfoa+kkLtdctjDZhmsSrwczjX25Lz3BjFmifkVLYGXWN+Jipo74
JDq5pTEGQnXnkjBTOIMizlwKiW43QU5oi2UMwTs9rNK2Ty9nRZRH4W6TGljnczSb7CWERfuU10YE
cMmFFyAUNhkOnrCI9WM/Qz+ehip3BCo5SgpyPlN6V8KTLuh9ZSlBAVP3ph/VMKNTV9ymua/mox9T
EV8rKcjpMCkuYS3di9/oF543j2QZpr1mx4FlMS268WEoU38Z+8W5SCYFkzIQRCWCOP+J59Zs0OPN
3XbSIS6d/UqhIRpmDhlvWLM4ly1DppIFetmigVZ8SGO6isau7elTkPS6yrB6QpZi4yGWF93JEGox
W9vHL7jU9R1d4/7pCIEmX7TdChFpMaMWa6zZAYVbS6hAQGij8toCt7JK3KW2uRV/WwMrA5q9bi5O
Ucyu4KCeZUHCOAWNPDuCb1P8ndDqFGtWsKdlxurluO5S30LpQgvUDinRrojk5OImuRSgaRTukiW4
pNA1D7A8wegYpnK4yOahT35wGjoUK+TbA5eCokEs5tHIDjrGaK6qm15WA2TsO0ZSpnhZNbk3EJJG
q+uJQt9QHywFyVo6j3QFUWCeroghiqRwlT77BMeks6sYpFo6u/goaB8EBbBQ9xgLWjD5ZgkWvF7/
9PvY7y0XQYEBqhZBAfUK47z1nVFao2p7mtVfmxbdFvUSTrr6jgt+am946YoEjANkESVBWgKf+/08
3tGdg/qV11X6QWh6p9xhbyROUjY3wraJJhOZ3qBsraKLunpKH/tNXDxpFTSjZxF6xmy/bdhCe0GI
CroQWY//1C7F50R5EJlDWpivYwyLNf5pLiVgXrikCCF/P18vGrt+BjAUu4RMF4h0clvPb2TU8rSu
Ysv2KHB+iudrvaNJnWSMstgPxBFn5JA8IWGdQxiw8H+pSIKk/qQY05dNU887nY2f7yJLGY+c39x3
RvdWoEf3k2grFewiL7HVcAnMpVYatgdtw10p0bzfwO1bb1+WcQtBBXmbPflktFzTGtC36x6fhAQQ
VKpRePr9WN5cWb8M5cVEIaggVQP0tLQrLVdml4AWa9rHfDAffn+dF9QcT08EIinAQYI+gRX2Irq7
lF0mqaNmg5MrP7Xy7vykHtvvohgs22wVzDUHtEss8JpgzHO32iCrVy/Htb8WnOjCbdhxv4e/NOht
m+LJddNdgmrCRMDn+vvRvnXKIRYTmEXUjPjHi2kxkrUvzV6xyUizpeEzFKrZg4SD+cCTc9YdnCG6
Sh8sa5x+LxPFXWsrboVRFNTQvx/NG6kMoe0Aw50O3yXggOeLWcpNLe0W2fYqBcn31G/k6ShOMRkR
LxSn+99f7Y3zO4lgmvwhlyAcf4mzkNodMnFlZ9PksK8mjZqd6uUxtWJ1DbWWsGb8/PsL/mRmf2F2
uCQpb8QLuMuX4IfS6JdqBMJMqy0RCU5xYqtafRJkhW/aqpuXu/OMZpjZSb54i0hqZFsSTGp1Slr9
EKPBLJbMUJRuddh1+mHV5id9kmpTIx3GWcMoT7OdenlhOxoSvYLEYaFDfgPc3zZyONGm380Xf4bq
btOQb8CTLmCHsWWCu94yINkw7HD7AjeT11bSvWC9yLvhWnA1Xyz7lBXa2Ur1wwjLV5boh2JAuRV6
1l2f31bQ9ZlIAKqN7Mtxse/N6ThNkMiN6R32Ry67k+BwsRFB7ahPls6IPteaQyLQatGIbxSMmZo1
gQlJoalhQeLQxZ4QEfjE7+phOgoL15YcFeqEmu/gGK2rTIgyr6xQzgDrtjso8hZanOTEzpts3PDQ
Xws6TKlNXcMu4PneRSLmxe8NzZOIibyVp2QneVLDuXikGzelis1eBWT7YTctd9IXMovXHWHShQnU
sy0s8ktgtBwasmGvKBdfxM9KN7uxHDwJgl1QQyGIT2XpDg3xUFeScJyTgwRb5Giqh506HlGJ0tv8
KNzN2u8Osfo56+K7cke3t8NJ6QizilfKTHdjn4YRF3KxTlqe7MvlTK+lV24XegUaB+a8MCa4KEkJ
tYILeeBMODysJjq29k9FFBEpxtsItP8SpJdHqbgXrKCCWVHQlgodGfRvTqJLtezTw4xSk3gSl7G7
lqvkzl4XNymDtuW0wBdkMHvW1VHkmTT7XqcvBxDyeR4+azo4VA6elZmEdsVRokjDhceRXr7kcxtU
1kOPPFqT0cZpc6qQMzcj7lGLFRau4VAZX6EEF8LeBFo6EM6pbp2xL51+XEPBG6dMpS+Z+4GYagfY
tIOd5Il/VfnaU40xYu08SLT4J+aHmNMxKrbXZr1eiWEK2hKhES4k+cQGELx59kYA2tNJaixXenUN
qac2NSehFVYPn9E0cru5uhF5VAviUlWfQ6XVDnN12bdrCmMYpIDkLtKsuN2Q2Uga0jKkXBq9uK1J
wwjJHn08cLA815fUB5oSURRyBQfq1MHbkUmwe+3W4hNx/25BXAime5KFYt0aC02R2ODLDCkde04E
IJU97FezOK1EGygyRJ0xkxYZ92iPeiC0/NHaOSpnugyZjVyoz0mTb9DPWSfmUR5oA2iYZonHlfGA
OB4J3o5lfljTq00eb35v5F5n78CDUugGvG3ZQiXzRUoFBEk+MT+ctBLpXpxaqh0cOrRXbxwExFIT
8UZWJPemyYjh8xhi3ek1++7343hew8ENMwyBxSfpLkgGZBGa/JI2buRO7mVtsb2hZHVz1omTHSSJ
5JGq97Qr6FLhy57ZdZGpFIgrUVhEX/rFPSu1LdW1lFjeTs8pgNkrpFtj7wjypoqGKVLlk9o9ioza
sCtuJT31O5xMqq1XqfRt5uA56eN116V3QHcfiguWS1MPMnXGCQOD7LCgSpSW+YtglkSafp8aVe8o
1nxcts7NuVw1fdCa/PN6uTTkA6VTXmSHeR32ut47zTpGoyXjzMUDIHHQtmyuTI+UlQNh1jiWOoez
MbkiW7wZFpJo1hqaq1BN28UOVBhRHE9HyBwOjamdm4KUBKmIwczuOKPcDWzPqp+vbKRAVdF00tDJ
n6JloA7yZ7swvbm4l1IpakpIijMkhIfK3NwpTf7MLaCihrFd1cqK9gQGWnQFt8ZpKYorhCPu1Y3k
C9IPu6067XrjDFPDw6AHAPpupaK5GXuIpy2ib31Uvhqajv4n+0UqgqE6jANLnn7WVY3vFhU+U05w
S/tZLgwHzTofx4PEhXTYEk9kN0pOppli3Y+X5jMtI1js9GDkW2Rg0CkzRrvd+EXq0+/rYmhOYZE2
Wu9HdP+AK+wvGBDRsTwk0p0+Do8VoVw7V5F0ie8bg0hc6ybQd9KpKpI/Rw1xXJtEQhHl6ZA6cxd/
i6Hzxjod5o9zy+kZLp3Yqm9GPa4cHQ8v0glq3dzM5L40xiESd0OS3HWjHOCDaH31m9ECCmvfF6Jx
uigE+X4gPFqHJiGsKsG6wpZPtqiUbF/sQvjsfA26/kXhBMxKW0l6obgWWZnqLcmnScextOmhzWco
nJM7wZFgtuYHZa4hlJtcpaxPqQ1EpVDgvpPgxeNSsB8nVb/P6t0Bqk0X2i5GX0bCl9iQfRb64qHm
7RgDKqETB3QRBKzSrciB0KH4MYaTsyy4/aE8mfM3OZX3RZ7ljmBXlra7ara+SGzesr58mVD8duwO
Irh5Zzw0UnmqmwI6xh/xDBEYsGs73kVDy9raxeROzNlbsw+jlrhxmQeatXriiNzrD6W1u8/lkwLT
hdAh0sry9il3ZFeHdPBEWommhr0Qp9P7/rqVxy87EhfpTKu40XmXOvvrScYopQulsqvHrKBFVm3D
di1vx9H82IHSh0coGlTrbqcnn+Yx97M5/rQC8WIazQfDQp4CMojamIOLdSXySyI3IKhS48H6tpjk
DET6CHeuLgmI/gL3nvgGsnMTzO/TPPuCnbdqyI+2+EXDDBtFO9jTZyOzfXG6WpvrHuaSrM1vd0V8
0Co4bAilxbuoGB7EqZ6852kY1NRJjf6cfBVhStb1j5bSX/eT9NHaLYQuyiGtbjQrJy0wkBJQQ2lV
Lq7IjycQ8m9qHyAUp8OKRfS6Sw/i8JZv7zH1vmFj6VTnQCU4O6nJv6gD0oizItQnm54F0ryB6kGE
RyInOuzqk0gn/d5/vMA2CAcCMSalLuwafdAcsZ87EDkz0kUba9u75OxftfBFwAmc0wfZSmAlBWLf
Gk20/ndpOcWl6ctFUgoSXWgAX8nDrEgUAmSZTa+1VmcT5Gckesg+RCKLU2xySJbUzZTisyY/pnp+
4lR5ytIqykBQiUxRwtp9mo3/BzCFtxEIz3AN/0e8w/+HOAUwSiat4b+snVdYhfvvdfFYTP+JVPg3
L3ts1ml8zP52O9XfHptfoQv/9XU/4Qu02ANfAJ4uGl9pdxcQ/J/oBTr7/r4T1J4kTcALKr+AF1T9
7wRWQopBIAlRemN0/wQv8BIZLbgJVKAQIq+1+2+BF5721L/iGglVEZNB2C/5V/Vt3pnZJdfO+T47
dofhSrqWIs1pPRryrTORPT/C2Htl+GbrII7pmtF6UO57zVGu41tkMgOOUef1zzUCphhUfn49h9lB
dXsPufRT8Vju6TjQSEvDKb7fhdMx9xNvCQxXCWK38FTP8I3DZc+ei3YuseyBCDJsveIuPkDIFC7H
1F3dLuqOg79zgTocoS7eSxHcjJ4SZREanT4eMKRuFhYhEFUffbTIOLT3yMR7ildcDTAbOtNZ8dp9
G7SBHlRXyRWxkxJo3hjtPOmMLwFgbJ2Ksxl1V+rBvDbC7mo9A4zc77ztUMJTdYk41URDWAY7X4qm
g3VobuMb6aq8Lw72VXMmUj+MEaBwF4XifepSDzjroenGe7CoJmWNc3pNo3UMmzul3A/xzbRDRvoL
0ct+5xd+ztdqweB83/uDFwcPiAu4SkjjuK/68Q/DZV6DNjKehrHzlYhv8LpQ87Zo5zT7IfDlm/i0
HLKwCQtfcgfubAprLw0IKPebj07lcfKUsKcC1R8Hrwo01/CIGE6mPwdmWOyVcL6powufmu+q2zQg
13k7Zc6wt4L0Fo4ytwirw7RzivDiIokSrh45ATd28kN6yA9WoP1QDsVN8U39an8eo4ZxDF7vTA9u
4s4evREuR+kDgpGBcd3sdwGd/n4RtpEcQAMQTSfzNr5eT6tHaTaQPc2tnc4zrvM7+VR92z7Sd0i2
nWS5qjrdxe2vZA8k7ZV2ZZ9BH9+3H2q/2y8/OI67+t70Kr4ku0mPl1CN8lDf5/7oK34R5OfdWffK
MNb2qLS3NGremzfmvudqtpuFIIKDrbipD5mne3kI0u3PXdQe1OP8p7THw3oqg7X88St4NP7I0e6u
Omr7CUi0syqudbW7U25YiWHsZ0Hpd+wTmd99m47lB+Um+8L+4Z35rbnnOEsy47ALkUW8Lu7zc35S
D1Rtzs3RusvPJjuAls897vWwOw7v5AG1p7TkW1v9xTlppoOhMZpOOcPqAZM9u3D0Wi92h4jmTqdl
DL3348cYZoHJriz37X7zdr7sU5z1pAdtrzmDXz2mN7Nbuqg/e2MA6sCV3cL5mHlZMDmzq7qqb1tO
Filev2eHBZxAI3N08q+Zb/qsIjf1OhfBrMAMCt/ieWus8vG4Sw5VWLgLf0aHcpZXhUvU3OpH2sh9
w0tCYpUw+16hc28e9MEdvm9fqg+XiLpMWHywcmeJsnC9biOb1V8g7XC8QxfIlT7uvJ7fjVH8CbTU
vjzu9oULjOeD9Sk5q3vlKslOFmvpbFyzIPfJXn3Y7vQ70x+Cy8E8V2aU7C+H5FQet6s4oJ3mWg+1
5sbi3bGTuLmjnImaXIXlvYj9EFxcy1H4/Y/JKd3HT6XztcYqzOyF1dG9wZcPo6c5337kfH722JO8
N3Ytl2KUAzzAVXxOcof5lEeXMMewWlddNAZAPAPIn1tH8WZ/4s1ZUEMzFtmsR+mY/MmK81r30XDk
PaT2ruGIwX3Dhp92IQ/lLB3r0xZAJ+PPbuNzwLspXWp4fnG1BWNg+YStplOGJCtZemqoe6YHZtcr
/dKvXSBHe+l6PYjrluf1S3ItiifQcXPJ3G8CarIRTA1R4+9C+n39xSuc1lW9/orIxStdw+89EPCu
cix82dWcLCiC2aGcGJDswdUMvuRUzuT8SPAIsBT5nbN49V73qHSkjr3PeVcXyXddhE7fg/kp8XqW
X/ZXz7frnrYnPPMlljF0Yb7lwlJzZ+4nR3OIXSOUOj1ONx8Sb3J/cfxvYPEgJHte8viXy3yRSJ/N
DE5mzZLPnW+cN1xZ4w4hnXteF3FKlXgmvbcFvWe53AFTObnmKeVJ1PiqhamwPcm7h902mHydf2bM
xsfO0YPVr5xvtVu7k9M4qRuHF2aSyDAsD2tEepVtOAaXQGxZKCi8xftshUZIbtI3HeDVAckPvOLg
9wE1R7FshJPkBY+qpjvgXC982giVoN9bhxhD1QcWppyqIVtY/jwdyr34wiEyWGOyW10tQce/Uoxm
5w/8mfx+OVohdRzHcsWvWEGPYj0Pke41/Cy7/b6441i4R7MmslkSKpfJ97O7cLPiyztf2ecsltH7
eSPIM3gXVnfhQxbuIUDCqsz3fOpsubNrOt3HibtTWT4GN8PSumLScOJagPXiztkbQfOYP/D9zKvq
APL2DV8Ox2BjPhWv8jP+IB/sqQe+j+lmTUk35QcK/j6Z6RACoP3qIq7srl9k2UnuY4RAPgzHjrUD
/bdnMHOlJ7nGnsZ2l1QetnMJah6nzTKF6II96+0wfFY48mxXsdA92b94KxtndSWejHhNzNnksMFC
inL4jtIXjlFnIVOJxXDqLGVzX+OCxFJufJvPKV7DRRDBo/7i6CfFQVndi/fidkSoNAbTcY2wBDy9
ldXCBPEOyRFLr4nE5NX77S/rPB9WpmNg1BbPnngipHnplO6HQycWqmeE0rV40qa3RjU2gGOXnwTw
fPi9e18xeomvn5za/QFfkWMzXLLzXLN6mgs0Qxl0yayISR4ZfMFfGT8gE9G0KsNpxXAi9TiGRmRE
I14580DkR9IRG3SUbuZoiFbWsbjWjihP7JHEy30qQVxGwVXMDJQyfYjytLQvMZc4Ht9k54klUZ+w
TRGUyGGMdZFZYinGI/b7EHiQR9zhtjiswd/+2v5K941PMR6mkKiJyEL1uLo8NFnfNEdkTsnKk/HK
3Rd7r+/7QGXPqmEazpHELhYrNbuyQvWASnvUB1Hszkd7P0SAX9gO0Eixd+EcwQJTJCAMIbuP/aFD
P0r349cdZtg+CVtVhhNTqrKkxa1ODh2yzKjGMug9k1WlMpeQf/vsRV++tT7Mt7srbBrPuvKUMxkW
5rtlMDu3iAh/Pb7NKTxUXrF6sUuMFPSMow5LMR9uxntW7r/BIljhzHOZrxQ+LQy/xmfa/cROILXG
Rl7dC46CfUEYLYfWWf9qsH3l2zWknRO7u3rtoxQ2mLWGz0x+8xENNKJ+lTuhvxcbbLGke+ZbY6WY
gcqTKvfEry5hWxR7UBIFNveZcG1lb/m2h8Ye31syyWPAxHryQXuybfLTCl8CBYslPI/YrSvlnScr
U4fsVFcj/my59crpT+QKZ/wIRR+3c9H29RRH9ZVgTJlGwh3h9RjK5ZQSWyB76ihOcZd+a67EVHcH
nYGWTAPWk9db3yYkt8L8ISbEbq+rsCNQST0N+9SF23EzzvV1dbt+XyIRKNA87WeEK32E5WCrx6HC
2+wru3IuR04lPszS/5u581pyVEvb9BXRwcJzCgIhr/RZdUKUycJ7z9X/D9o9s7t7/piJOZmY2LEJ
UJGZEoL1udfss0t0zEsWaRFweCz94pgdo2O1z5cz0NL4Np+aS3fpvmD0OYtv7w0nc0mCZIfprE9J
FfBefMmpXM2RfW4wJ95N+8adneRCVeTA4iFLqva1nwRwUziLbGSXUlIkeFe0ZEVb2iVRnzRuvP3n
9478W3Ijagbbrb0tb6k9viB/uQzX+Yywkm/tem/17H1PojYHNdAUfr3iqVQl4UENXftaB+p+9TDo
2GWufKhP+jV8hSTWsyO/mG+N8ba0nnEmEfNiv8BkZG9RSuj0vF2qACfhssCd9YxXJLe1Q38KD9Ub
15cbRdspt4EqpDwp90mCp+4kb9pBIYNTv2u/rVftnuy5PJybvuAZdTC+JV/2tT0Z92IPZM0vMifJ
nK0/4kZPkid5bVDsCZGkmVseKlZH96I9TqJ8zoJMEXgVn5436eJs6A670PnVB2CLHH3PC07jds6d
3PRH+YMeYL94dGEY11PXDL66n/zaI80L4DdoTVAyDTjY33XdifmxT+UlRHma+4Sd6pWTyfm2r5fG
ma+RhtHd5062uIbVYavD7Mf3ZvMLOz/9oc0n6TvpKTeghExc0O2Qw39VI0c5JO1h3cd+5Za79Jvg
fvg18yWGv6bd5M/ej/ixKLSOhXuqY/IeTdf0NAdSIXcXukncuz1HQEJJQ0fSbmYmPFQRz7jl4A5U
WJlDzUV5Ke/sveILsedVpG2d/k/Hsto3Lg5UqARGr8qv4pAcWo8hk+7PfxYfZhd/bstuGX7NlF80
UbmwoaPwFyz+Eu/CsfeRFUhPim/49K15Gz15cto50e/8Ob9uGH+/IrhtaR1JEMtayD1dBxSiF9Pj
bmdZj/zUK3YGzwPmRr7gnJowQMzhi+PedX/0rkqg5c2720NT89dr0u4t6U78Ldnebu71uLpvf9L9
ls9ul2srQXqHEpo/QgeZPyN/SKxRyIcec953S8je3hQLipOyAClc6JQFieycQkDhNUHc4TcTF03W
f9zFyaS3rE46YfFATi0YPPsgEIipGZkUn4OLThm6L72eNzvsVt5I7YYs8ls6aJNEJ8RDy29eAUv7
9iHfz/uWt7960n47k/DrzjedD0Bj+ch99NocuF4Epcnr3lefPjyLskXsTb1xbwU11QaBdL/1X/o9
GGOW8+0qUwKwKJMWnEdk2P50ZIySz9DdSz1cEMn4ZYcf4A2TSPnxQT4m1/Sw5diWyQVVHCoQbTfz
YbCi8eovSm0izFYuSmQV//v8W/sP9M3f6fd/AOStTbF/qWpxIUkl0yxWt6SxRFz3fpOneAYNI2JI
qboUAHwBJpnVRF1B0cnzbbFSNaRPNqEOBWUSFcC+QX7f8q35ILa4sI9Z4OhP0UsiM3XWW/gWXsIL
Zl239oDk0YEBMR0Om4y1c+kxkVRPR52eUfeevy5eFPSHkHxvcg1WbJnVn0ZNUBy7S+6PpzYo+d/Y
sQh5yQVgwGFbEQffekFKjrAV++PH/DE7d5MgVOy7t9Upb90lfem+tjAgXrf4VtC8yTymek5FCOie
zNPs/GKyxEo/P5Yq2wG6TOhnnSfaadzO8U4PGJMglUDowLeBVa1wkW1w+62o3OKKtWtPEqshbgRH
448g8aV/tKuxPmLdLLl4NJZo0m0hZaWwZCzNxapcOifu4oPvoM6AoEC6tgWlmedt2rFMcM6Wo4VP
s79lN4gPb1mzo7zjx0ZA3tp3ilf7HQvZdiGIpXtpb/jVbn18HHzBSAoblim+kY4wohGdcV06lupT
Z/C4OxWtLEAtPLMTmTQr+eym5X6gQdT5xgsfnWUAE1lvfJeeVh401Zs9LDYo9XWi9hgQmPcL66Xq
8XBQZyU+mBuC/0z+0/pbHmnvSjLELcemWuAzqFT2zHDte32RP0DC1EEik+qll4nHe1tEFEeKXLcg
CauxsCS7M3ftbrsnAVliA+/Ip+UU+W8pmeJwaB1kEFkjEKI33PjYbgtIsJW2FNc8sxAzKAFZYLzp
tqWIA/nPluKpXiP7ILbqY+7JvKEtMZy5cMBsXWyE+cs2b50VgbSMTg5JHU5MW1Fi8jxi48EqxTp2
Dn/l1+iOEQxr0tZyKFhmSrKx/5PwsdC3ovi/azr9BwGkyGo9y2PLvIRf4gYktnJoQ2z53pv8vL4Y
maNcAHvvtkTWYmncUkvhl3fpNtFl7r/ph+RFv0Mz34dP66/8zOt/sqvpqwEx3rOOFilJfAvpH2/Z
Q3iPjuULQ9mT2KvH9U9FfzMi51k9hS4nnI+DQWLYnymgSWMojQ8jKTFFnN8Gyy0n1zDu7cl8W4/0
93ag5n3Ty44Vt0hyLs6MXOzLN4IjS/9OvmYseKvnYY90UO7Kt/5YnIlCJLQKsSz00bYnEacaDbqD
/WRFu+nXiLvOofG1U3Oyb/mB9Z1VnPY5nTf1ply7k3mg9Pa2Aj/d238BYf+fzXX+P5zYMEf5l6Dx
v0xrzsnP5ce/jmQe5/81jmF8IoAfbirzeDEKmEn/Yxxj/wPVDTgrmyMQ3gEPmuk/uaSq+g/If9CE
NwE6XYUJ+D/HMcL+h468NhJ6JkRTHGX0/5txDLKo/95cQsifWSuCiJDA+HtgpDeQ67+AWiwty9LQ
oCbN7LWrgK+JdYnlFzTY+lypZsfIvrKq74+SLfpjotoXpTbt24QcX6OPgRXCDolsvXhJts1ojYd+
Tsh8Zqv2jMHOPtLNklMT+nWeq5fFiOYnPWmuhTrZO7mdVT+Pcv1oiZlqTL8taC6iOGIgBV3r03nS
rZ+yOqkvdpWdtW5s/Umuv0B35a9GBuYGEf/3WR9JidViPX6GY2a5lpJfkUEm/Su03YItiLtajXjV
x1ZcWmP4VrUhFCklpVYMw2g/qoCwQR0ESxk3kLNj6y6l4qwZJU9LNvzYlCSPXQdmpY4VumVYJDEd
FmixCeVoLPbCegdtsQY7tdMnxEmGYR2fViRcD4VkNpBRDGjsRqX4kh2OT3LfTE8wBAs3WWd5L6+z
GWTaQmRsFRMrDKX6XIVaQRww1u+RloM3U4prOop8b4yokQtjo+GHEbLSrQEUsxgZr0SFDxgkei/t
kQBhF8JtTMQY9G7aABEW6UBrUK9ok0IVYAV5O+pXySo6FP9a+WdfyJ4Q1fclLZpPbUxc2Qwh5tRm
fiqZhx/mvvyRTeHvKZPLO6Dijf2geMkswl/VbMQ4Rwmq8EUSR+BCzS3XAE7oWoMak3zG9sjySzME
fD3ru6RB38awU7xbi4GIp6b7pSnqZwWF/mNvrXhF5tG0W4d82jXCnAORqT/KXAFFoklfeliNrxNu
WRaYk+deq25pleCZMLToIIxh8zQVFh3Jaia5SNuvKqmXY5zria8VFmrE0iA5+RirnrZ0mpfqkuEA
PjmnkzH+MKJDU0XfrUlfz/JSoVrWK0WQWuCjlyT7QJG99uRYLF5VGepzJ8vptZ2AV9x6XVk+QDYN
5Uplresvg+ApKLoCJJXZX+xBG91ZUxJYiRG1RSupTpqp+jkzI+OsVQvqnmN4tyagmumk0oHEKtkZ
AKz4VVgbnjJb+zgflJ02AMevtdoKuiVCUSOeDnEtg4QpekcYoQiEUgBhJJcNhnEpPySFZrhVmN+j
5yyq452ED8R95X/MGmWfUbOBscfUfOuUAnndOR/uaWyKe1jUX1JZNbsVLpsz6zHJVWS/VPMPUwLY
hd5bBSDyiusiYVKOaL0zLoMn/9zjkRFUQgv39iCB8ZWfhyYD89TF30cL2M80VOPVNHDiEfGQcqOI
6xBpvw21S57XWqUcs0LzOpsdY7Z6pAlvFs09y6W9PU4/RhQGnqE9yvcq+wJKJZ3Gyn7VkDPdJ1XT
HXGmfBrNFt5eF42vZYkdPGCS2Us67SRCRivI+XWnxwb6ZHcq+5oiqQCsGSVzfxus91jPlnu46vNd
0thrs6V1mmyp8CU3vGgs09NjEw7sIQ7E3BOPU7cdw+RUGGBppgGZHy1GFRpJW6Sh43Y8roj5qZQx
cZb4Rg4Uts6BvvkKHk8nEQtE6HlND/N7pdq0QdQhfilDqLIyWn3Hx2GrQ1etCgGUMTVFAPWQdEXP
QM8nXAoZSZuqUci9YztxoXxJgdXgeYtKrw3ArHwDDiecaa5E6Ai9zE5qV7wOj8NQwwFKsyv4kHbh
J4P1e5jVqnHGyY5900b1AwjydFJrJb9YfZdfHntiO3zsdVKPzUV/rtbEZLE1F4rvtAuT/lRVY6CM
YLlseWwYr2TAo9Kw2NAN6m9EbVtXHYx0LxlqeIpNNt2yvuDUCxY8EhPY3aI4q6I2IM7llTOrrcA5
as0PozbUbh+O6lvUVFT16XsFsvA1SzJS3Vk2fnYazAYVlbJIbQPQ8Nm5Fol9wN/gilJhv8vWQX+O
MhDqRt2rZ9RaKnfSGoZGhj5CaB3HaxRNxWFdo/fHEUD+IUClk5bZdnNIPSLImt7QzNowQmbS0+Ue
q/YFN6nIrUZ+VKxy+2JP8XpqVRO/wUF2VsHv7ZYivg/bRl3sj6nX8mM+l0Ae+hC4W6U/oUWf7EAB
jr48W9rTYzONonXyfl5g2pWYdZRyuC9iU7oXbcm3OthNMIg5enq8picQxeeZbpFQo95Zx6U4TrK5
vLQzA0t7ip4fR7KeUNWv4Mk0Bcf3WhoIUitUzsJC5QaU/RXWRvtkomDkzwW/UplWC+GoPkOoJEvA
xiXqZ2NZXpdP9bPNjQp1aWLUZKVGsNTan75p//kEZCXM2inOXq3cZCI1V+rkW2lZuZybe5YR4gyi
5LjeN+pIK3lYzCvCoOFhGarnpUibf/5BbQWUhmVC7RTlONLzzAXebrKKZ58oYbFl5j2aAWEbSpu9
2gnfroaa8UdS4qqbzdryQ12gmRh7G1zx/bHBeCq8x9VdHiX0oraXlfoCO708q1FrnZG2HfZ9Xf+Y
Zh04ZzGF47kxjLhDSim1SRZU85qIXqHE1X4NRW9eUd0cmFJN4qeKm/yu5JbcLb2Q3hGt5fvQkmn/
OBwAkQPetZPz4zBX8CNYaA1Czz+bBYvskoJHtwoomo/Dijv5aA7dhOluJVrAvufE0KRnjWDp6rkx
H8NKf8Vkdr7lo5S9A+8JojU3nh5H7TIAlTTK11QU41uq+49XcYCRTlKyPMtT+txHkf4zqZh0d2Yl
PXV5UaDJmkQ+wijZt3xMvCGdtZ9a3jQu3KPoJpR6PbO8D6hn86PNWTai5ec4yusuHe3mLDGhaevo
DNFQ8vt+zu9lTYiIM2l+lcfQRs1Inr7liv65kmt9Gda8m5uEJyWJCidJUprcYzcdpnx61lD6ee2t
0D5U7SB7cbOOP0R+jOR1/F5tiNao7Y1gCNfpnLAoIKM077SoXT6FhfmEyDNj18I//ewEK7BlRdol
bkT/VtuMFdbM0/pqPSbNjMwIiDg619vuY1NUWXluhUTmEK3IXqxKAh6v1Vw0HVbvr+NVNOSq81xC
Y5WnW5UVqeFMefRVai3NgapiWhsW0ec6WU+9PixPhTbOz2tpnPVOlz4wCqKXZGcathRyhEh3x/U1
Z+W0gqd+N+M/VkG8xkH9HnIPvihdRW/Pxp8y7fr5RZ3JPdYlu6t82c1mHPVlDij21dlau0Vij/uq
nrhHUUpqQnu4PzZtUo/3ZkQ9O5rVNHi8phY6A1OJTqska7/UKF9vejgMbzzVjlJk6oehhHSerWIT
vOdwEPnilWpn73NlVj/Wev0lG+N/+0OmniTEh08zrcNvBtRFs5SlX1odnprBzv/Ii+bFidbTN0Zt
YowHkdIqTZt8At5idE5sL3nsCBCgTRmHX+asMriIqaLz0by0FtE/zPr3PrYZhJqS2EvNqL9Xw3zE
b634mdVd6Sb4cFztJZsuRp/TYdv+wR4zjxW//aiji95j0Y6SKB91ipq31BbjOdWArT8Oqy5rrwB/
Px9H9qS29zoDObOdil/g9Jz1DRYrU4aLvNxD2BArfa/H1ghj9mvU27lzstOghN3ZzMQ/N3+d8y/H
opyPhk1TeTtPyvu3dNEXTxblW9UvdQ7BvAbfteBhFRWKftPC1rg99vIi+100aXdoQb/f6m0jFp2e
4mozjyqykjV6XL7bSh60UxO9y8sQHfWoKT1hRst3Ky6DabaltzFReb0LCy8f7eV71kFPSlI+U2PA
/TLV5LC2eenXZtP8mANjQBpG6svW75E/gnRoVu9ZNh8e/0wluHlIA6sXtRBPZSolCL3xcy0YWydc
y/huaogO40J0b6TwPR2S5VPHtZPOoF2feOyXz+xNaZPxBfucs6XOVTDXeRJkdWK9zPU27skB5YtI
umiiqD46KSTRA728TrDdeI6pDgyBHFICmbYbYh5DkcKon6z4Xlna5MdTjBv5dphOZXJ/7Mlj9WyH
oXV8HD02bStLBz1Lvv/9UizHe6Od6JqJpiZQCv3dUAj5bVxhVlFX+nsihOFV4Kz3j3+VCdCu0sTm
kWL5roRjdbGVuj7ouTY7udpi7N6pHQiyWNBcB0D9XMZzd2uKEoB1Izuy1MdBXxKfnEFGDFOTxs5J
zaFqPbnRXYNo0EmiPcL8k0KntXPVUScRB38dS0JiPCcGIAQr0Hihlqw4S00VJLLLkhTdjQ9U3h8b
gZifl0lLh9psG57yMjxIkzVMzlDPmBJkJnSjXLhtb+enx0t/v/7Ykyg0p6itr3aKsoWMNqOqVY3p
pFKhHhZD+55oMTjH7c4dzcgrqqbqvk28JV8mnpzsMVpPj73eXtZTGjZoJ8wJFgj//g+PUx4bXTTC
0VJzRvTRwpMElbouqOP1vS2t6aKVxXx57Bnb3uMwH9IuUFrx1xmP89sGZlWeqPNL1GFR30mJCMrt
UKn04kQtVUIECAs6zMt0LAYzu3VWM7/ICcpAiPY4shLVQW1W+Ydc4SQEGdC46GNafIxwJI2E1FQS
8fKUoNT7OEvtuvzULFtiA22s7KyPDLKBG4eJ8qqs2/3amtmTCXLeT8opvAgKI9dYye7NvIy9JRvK
z9keTCS1O5xqdNF/THEwbS/3+mqcZlVv3MehMYS4ByShcTA1s/xsMP9hgcx2NSnrfi1G7bXrv3fp
WLwn8po9d6u1fxyJLFZuRh29Po5Gy+gv7YLexRwJG+ZRoviUQdRY+SigIKyhbzzqhG4EIRGF60e/
mPVuSkLrmg74bDdg40qDZMtBaCK9tazxqV4ud536526Uz+MwMPFWtPwnakg44Ro/k0Wtdjr16EUh
7l0XQ2J6j+Tzz0aMrjSlYFD7lGZH2JiqV1YoxisTN/K20cK8u6lqtwRZiK3P4zCuVywxxop2e4Tj
RGDmY3iU88hd9TVFt1nSnyUj3Sw01+5QZ63xXEbTeF015fg4qpNWOGOEl6wmZdllUrTsUqvjD7io
CJ2YQ3b5+/V4yFevK1eEZTJHH5MFDZIIxJq8jF+DFL9MllX/QHaZsaDUrK+aDG9EWVSvjWVzD7Et
+oRq+9EulXwvJ27CRsgBRHvpIysV89CMUYM0Vh59dlOvuKJKwyO+joLCLwGCYy/mperayRcW+GND
q8wLjxKRcts89h6vLcgmT3WNfIVpfDXxXB/5jsTzqGUpurD9EiBbm55RE3l6fK7HJ9SpKQKz6l4e
n/7v1x97hZXzzRcx3GBZzMGc4LEk7ChD3iVBycBS4xelDAcsoGbEI+bleenr5FoY80kb9fn5sakr
M/emsF29qGnAYg0Rwv9LVMhOWZuGVzemBLFHjq+PDUZShRPGk+TDDGkuj42kxvqujbGTy0XaXnJb
R4Cq0RgzbI7UDpT4RVCRN1Aibqao7NtQDdK+y/vRWR9nmHaXu8pSggeiZrnolyxe6ktW2/2lr8rh
Yq2NPjuPXQXTGExUouPjzBogPkOwfh+ZdBfMrLZOjYHIyGPzOJThLrcOtc6PaY0Bov77KY/zuiEa
CUlEAk1M8S3RZiDt1ECPo7kwC8157A5zjeq5thD5OI0WwoTYjlK7NLVQujLj/oiA0PoRG/XJHJTp
GYlA8WxUgsZLsn6EIavYOhWoeGyHSqqBFYSpt9My+7NXh+LVnOfQT0ZJ2z0OUZ8bL1YSfSaZWbxm
26ZHxH8dhvRZ6dRAK0zg+vIaoaxloS5UiuhVkuY0mCPLdK2x3jqvBjQXcgyIiC3thnH5yfq3nvvp
l27zF+e4Mw4o9QDgCsP0fcyVJmjbGE2UsM3eF+jfvjxkQIg6KTqUSSv5itI6el8JZ1hV1FyL49KF
MhSnjDxxtj9N89OaY1BGiKx4RQn+fNUww0FajaxIaU6Roc8udCXDGawMHAsuBNbYzztqVsPXE3q7
UrMwmzTSrfkcVXcohY0j5lQ5pN3E4EeZKK0ZEK6sij3+kLteTsHa2nX7ZJWUMFk+TRCuWyQPKuOS
Bn3WaZcmJRWcZCa0qfKOxzcgGWhvgaLCk2pKBH/sPHaTWYIluUj84VUX7qAtn7IGGr/Ft0Cv8++F
vKMV3cGNt0TQjGV3UmOEEspK3dcGfQJlrAevJKlz1HBglBdLpBe5mp7mDM0xvr59H1LJZ0b+lqR1
fjApPkSbhme7V7/Vil58Ch3h5zW018tk/yxXNX7T668mQUx6TrrmRPXPQK+jvm5CuTtiijL5cq+J
vSkK062LYj4V9P3SDDIi+W+rZO2+jUCKValxiq1rVg7mlUT0T6etRKEBltMaU8J2k8oPDR+G0N5Q
HUoOmCF5+tD117j6nVhKeI3tHumgDt0KGqj5nS+4uEd9BMiiybpNQmJnGtOu7trmliQyftP43Liz
obxPQgGO3YJzq6Xxis9nfuxpRWJ5f2zLcaErC2KIQRtPXH+tynx27IjcpeCXNk1zrivtRa8VzMsT
6sskNzNP6ZOc76x+kbr+3da15N7qiF3ZjcnyhO5xFBZpQCc32/dZeCmRysVKxDivdUcXcBDWXm7m
HyJK9Sddg49n1jk62BAoC/ujyWl+Tdl4bq1Gu6eS/XNKpnc5q2SaY+GCK5BFsYHxKT2D7E/doP2S
J6hddUrlDqnZuGGhAtep7CskN/AbUzZz0xv3ya6Z2YRfMPOSA4bHu7BXAYqaAyPmlcqu6oigphz5
RcevtuWDGFUkQWRGnmoRIoWvnqp1nN26qYAKN9800/hdqHV9rPI0CJNs3k/zYKHrhbxGqEx+2K3g
5JrXduJ2Sgy5uKLV8lR0SbFfZRNUd9u/Z2kJpzFtfMXAJsTozNxZyTYOhAcn7m31JlVfzdxZgalV
73QRnQlRDWciUFGPt50z2ua3ou/l+xgl+m6twnkH1yC/UquoNb5VsdgXasqMxR3sVdw6jEdvIwAS
A2xrL1YQ8ktySsk/HGmKc58hF5qAo1qQwZRlYADko1rsdkpuhKfIAsRrLQiasRSMWXrry2ikSYNC
ol0n1Rv6Sj/DKV7gW6wnxgwREyHkn5NUDjp77c9rXALaSYxv0UJVKuIILE0JuGLohDfHzKTVwgQx
PYH6UafSrSzyHpq+F7ov6EGmZIpR4wxGEt9FCsaw1E9Yru8mxQYGVYb8WQFcNs+bA00FZj54ZY0x
V8xu4OvKuuSXZGGNraPlR1vCtbTmKMJRc6a0+dmNJIVt2a2v1bS+0Q3Prpmmra9S0oKrLIHFyUkW
ZGKar3Kq3LXCdlhlqnM+P9E83avdgA1IlzyJFSM6FU+kQMvKA9nhUQ375mLpjXzXC12/QQCvFsZi
es+dxViTfkMvHcy0uqRz901adYi9dWH7M03sxDLvhV7tSlFL+8GmYWYY0pFE87mfD3KdBijWVH7b
rmRT2uqL2fiTy/J4k2VSKlOTwZszhkNzL3UUg4ctQTsja8R+jPxORoB8noDpxbHI3DWSkIcgKeZx
7yxHX1Wf+ZiKs+F4igdjfNbTnmBYmMPBKuR6j9ic5c2K9jJ32XxbbW1x48y2DhW+m40Bgi0chELj
N3rSzLc8jiCbxR0SfPQtGBKijhgKP6+X6FsfAfFW6EmQL/6IZ4kkVW2Wl0JpXHsSmd9XMxi6xBmx
QH9SQzTEUtKLOs0/7ESeTpIRqbtmnA5GYo6XlCEoOi9teBuab3IyqY6xNurLrL02WqUfNzX9XT9G
4qPS0mDNgk4tRsfMlGyHDJoI1CZ6m6JY2iurAeED+QvXKGu8ODp78QZr9QdJCb+RFjlh2Pxe0p7n
dUmelLaVTlNvMjhd2kA2hqdqRTsgzIv1IC0YaDaox+qjXBywnDpxVW9I1897a4jBb0ll7hNSADr1
tp+W7fd83SLG0NlHra7Fvu6a1Z38ISuN22SuNyxll2eEYc9FkoAzK4SyH+Rh3TWzke3wDoNf3YKo
tY3Ky17lsvgpiLtOP7Iypw35Zq9/W2loFK3B3DKqw/0Wc6IcuFSGQv8UFZKTlQLI4lqD6hUQrlOW
WMTzbTh0ytc0jbw7iJFu1Eat04XRNzvs2t08jOAv5+SQpOJnGDJMtKrpbVy0CHWNP6PR175q51jk
5Gogj5pxVgSYbj0qTrqVH2K5t70mrOGUMwy/MD2Erj3Py33Bm2U3l6J81ZhstJ30zlAF4cPmhn7B
4mKMcE4kkf1JZ4KbqaF519gGchQxREeJZRzBU0dRys921hAGGNSfbR4+2/FXt+qWm9XzS1cbx0ZR
rXsp6Y2nhLW8TzNTeYdxnLnK/DVlZnWYpFR5XUYY3N2EhJMwpnYfpVHyrkqUqtJaTUGyHYYDVmhL
Y3gNYZ0bobzlYVLcF1NOvKXLlH01meMrXGeuSQMBXpya2AYxt1Zg5DZL7TjO3jEfwR5gebcZnp+6
WE7fdXpnjN9S+RIWrb6vmojkIxvqqyG5Sm7NfkSbjBHtIK51FqmssGtee2asQiXZXpzyanus7SSo
tkMRpuKq1+oBq7HkNLBaSpr+VHbw4OOeGXFWiTMNVghQ8dyci6r0wmmWAV9J+iWJZjgNTDOOkTXO
x8deaLKXMIj3Zg2hxamby6Ay42OhVsCGC7A7efJiLcVwbMzCctEGAUc1pE9WXxfu0jLgNVfLkbNO
J9Lo7+kKJJmxH8v0Idc6N7OR76mgZEdKMHUVuKNRfWf0DmnWqnNfiarCIeE2b5XV/2mtDFg0ujpC
V+qT0TQJolsjSUGUROemGqWTHA1QV8T6a1F2Vm19akNzVzKr3Kty2DJslIAmIjpN8qCgMr1t9E6C
PKuiAlTNdRcgG+qGqWRAm1RUZfWmKOdLt/PwWEY2GNBNrVTtZvSBQnO5WK1WO2GW3cgS6P2r0nR7
dMkfez2NU26ytfTDGnSI0ak3rc7jl7pZr81A9G7rFaNZM+xvlfpTygr7li0J6orZNnpXkE1CReQc
5bdkayVUtK4YvKhx0M7ocgzKE690u0To6T4wrWU5W0b1Qkf2Q9NGNKFsjFCGJQQrIC90ZWp4UoVV
uW1sTEc7CqF+tjacqpkUhnRt8BcdWdtMNb+iTvKyaEqvjbmflfWroufJrLUzXUUSmtfmCPqGS7fv
R/G96/R9luBVwFM1B/lw1osoDXRZ2yEHHTKhBt6rKOChi6Z5KfLsZC7VEzN5zG0/a5xmy7lBK6VW
U6ePGYwlEuQOOmbojDwNrV2cUvFf1J3ZcuRIlp5fZUz3XgIciwNmI13EvpPBCDKTeQNjMpnY9x1P
rw/Mak1XtVRtbboYjVkZs7hGYHM/5z//4l8iy3icBBFnoQz2jq+8FUzVANfK71FstVtHKGJHIq9e
Z0po2KvZZPrZ71GYpucSg5JlF1RQj0XzbvSEK3p+eY59dctn3MYrKEzx+Vu0/uRgGWGkx4aQ0d4b
5eMYKip/4e59Wb0EXt8v0yqHOGxM2mYYBF8yv6Za6+9CJa7G1EJkCKIvtd6cjdA45QEZ7+TlFGs9
zs9l2t6MVFMXvHFfxrAWiyzQnbVlJ3ujMpJjoeKnrmJl8Vww63zsMR9U+mZgGM2SGqaXtBO70Bqi
VeHjGekHRfUYD/amK7LXHHcVbDaMO0Y1KRYcKNdaNeyZiq4CMWbsKIgts4LRmxqeR9FbpyhUMfnQ
ubvtaRxJgWqOvWXRz0gT0n6vPgbZew/6kMIH6FadlQ9YP5XTQy/ahUnmWeuxCJm5DzFVhs9jrKWP
DDYf5wRE3AkpThZ9EEChRBJLlDNjBpzK4UVPxg6roXpTSzao3FMwQe19n/ZfXNHetIQcJD9g2Df4
ErJf3KqdNYwv2EV1TywiP2jgTty/xtHuqY+VHkLzsaLvbiKPVm7qT277xBvAwtstukXdmfRVeXGm
9TXAqY2UZXw8BlQTZ/hnGzsN8qdETajuHWERupgcNWebe9b4PElvWCeG9aGkIxd1TNtgMXjOQc2X
YWrrj0ZkvutjZi16luuVHiXGxZu3VpDvnT/buhIGw/DG2aiUhA0R9opOSKmbkvJl6GixptR8rz1T
7N2mRtMFkSEu8gO519rTPCLbOq5+0tvSBUaqvxDwAqvdZgV1xibbNrZ/kHnnUiqLLzk3Xmg52qZu
tePQ6IQW4P+yi8YZCTJatdESAe4VwJmKbWpD12vTJRNaIlcN6lsMJFEDZERbx9yQpQfTIgrcZBFl
5WxCnPf7Eq9SChtn47j1cLfU+Oa2Vfvels15CD40OYgHO3eew+4iTOaMpZmhj5RBjh+sHp3IDdp6
bVetEliCz0OevdZh2FCpDw7gQcwASFZfR8UwBhizOum6Vp1VVNMlONEXvbHIMgyCk6SHW9hVs0wD
DWp4kXXYOvZotXQ/vICQujBd7HrdeHn+lSLqmCZRcE+V/FY2GSKfCSabU5CpJfrx4I2VthF2btzH
iBBrPxvrF7eU5yYcF2bSXjXHG58kgOba8odnbL7Usnf0j6ku+mtSW9qCMkN7l8ZEJIJu3O3SWMkO
ZYEvocVlI0uhMeo3rhOISRAnP7qpw+G60E+1otwIZl8lMuSRcvoDaqHUN/a6Mh/I3dBO+HnjDKQ1
H0MU3iY3clb95BXbsAPGDlm892PqAT0PXrsYRPE1NOewLWYdeem8li0+zlwEt8KoTTOCOSz8UAzK
XXeh/9KpcW0biXGsw25ZiqEEGsNaqpFVu3IVbgI9HRJLjxb3CIhGL8cat6L1T4iWOmTzhya4l2is
rKy4VJmWrtwsvAG7qgB/ZgUpf8xQ6YvUX9Z2Vxxgi6U4zrXm3/4XbDOkiEWRoQ3lotT95qln2KMV
RxxnQKIxXuu1H1E3RufJ6BeuGbib0tpKXKE2hurHO56a1VazIJmJAC1FoY+7QKei9EbvgS12WhAc
0G9zs1vVY4nn3//+0CgfySYRi8vajNxla29ZuPO1JXx/r4clwqs+664zgPdqZ93wWOhJu62rGOgv
LRnilT1DjKS5+WUvlnmVU5fljK+nUQ0vTa7WQ9GW33TLcte1naHKDcuXoo3wmRLiktPUWIzr9ibN
UaVTFDnZ7CLdxiva+uSkT6oDrLFBJUE2T7QXwJly2kfKY27V2fJ5XKZxhzFR5RVrKH3y6sQWpRI1
Ezb/dm83LHEucq+chkLZ3XB1hDEueTbkwlWMZL2JBd5yo03TGz/cUdupylJXNxrNU8AlTwC99l6l
O4+jY6TsNUQyR1HW72g1OQHlED85jNOeWGnsZcwEaNt6JiqHwYHXnUXuQ1Bl+EPBDV62qd/DLkzt
x88PedrdIYPCdLDcR1OQpB6IetmFw5MNpWHvpjayQsZwYYwRQLjrtPIIeYnihl5zWQewUbW+JcQ0
WxAYky5dPPgAngkUg/NwrIEJTBBzio7+nOiIkOLy2WpFf826BJoeDRWWeBx5PJQPThnfIGJyuBG8
jR0oPzQFRgkhAOhKz4R2iJz4m5dp1cUsYIHN1zMwjB57cW0L7JpsO1czn1OdqVhdBG8i6hj2YKcW
kEB1DHVNQgW0vuX5TPkyjQTMowDUwgjYFZhoqe9RJDGy091pOxbVqu0ZymQ+cL2Tq59G7F46D7NI
bJKQXxQOynZarSAspnXQlMduxMc783W27roKlqDjEVPZ6HuG89VWFx7WgJP+Nnm5c8r1UdwmQALM
vzNjHSKipxjzh6WVeeLkq+Fb50mnWnYfwYRbbjF8je3YOCbUnDj9199CqAmrObPLjmlzTZPTXwFn
ujpe3YUaoYnZL9IpjV02pCBjhR7jKjYi7aqbelGk/jc5hVihzykBaVpeVd1kX5rSeK+7dGVqZX/2
x4wIdqN4qs4RdrTbXGZ0hAVMvr41qnXyTU80XjNpPLBeLcFUlVIkmPhJUxjeStNtY9eZ5kdodcHR
j/RTIWX8LBJsZkJnNdQ5KiPZ0Y/4rbsOCWgFsrboOmjU4c2wP2iaFWPoiLfe0LZqmZlxe9ZaVlOz
LL8z12biWYv3YsKJjjZtoQ9Xz6d/AdB/ZQbe7mSKJFnGAcNbZ2NP5HxMRl5dRMGiktUatyoIBw8+
VgUtS2RVd1uR2XfyTLFbqfDfrcRz4qSI8oyivGShVl50QXp9fuyArhZa5Tc26KL9NTBaBgCTr19i
g/mPsjp04R6Um4BYyAfWAgbWlrV3hU5doprLYKfNhaFTcyEA7lzTDB78UFZU8G23zEjYoavcgVhS
5Qc5NhEha0HZjmdi1FZuG2lL26lQPCfsJ/ogXkNsT5ahUxiX0BauhNKIfblh+Shg2peB7bMmuG1Z
t7qL2fQS7i3WaEzNhsJcVKMhTwlr2MXW0wpfXs1ZzBR7Og1Pw9ut4BLKSoNCNn3rWOF+fVb1vBmt
uJVaYS7zRODMwxS4l8FxihGJfBllOF6kPZmXqfSQa8+cz6GlRdDioF8lPPh4LcKsTq3oRjsFwt1X
PKNWTyKep66NsCnn0t5dgBuCCdgN4rtGQVqdTSA1w/yi4854UfVQnDIWG5ng8Gt0kA4Zg25ShrTw
/QK8RMr21Q/qn1padNvAkKTSVU27h37HulzpKLbboV+bxj4TDM4LM67WtAA+21ZxjLAbm+L6OYFP
uYP92bw4fkHekFV+tTzYr9XIOytrRr5gY82hLRpUx3WZXYVMjEOdo6tLcTdOOhO9ElXJsS2TaqEq
xq0UpURg6lvHj6dlIEIEjU34LRZxeSPLNVNBtU0zqzt0Sg1naqtsTVvuPBc4si4mKyp+4jEJ35A/
wijelUxem9D+qaqyemkb4WD2jy9B4yNp0w0UlmbmrPNUXhvNaLaUaS2joOFS6+JttNr0W6JLMGDo
YgSI61eWvrfAoIT0s3i8lOUw5/5F7TmPoo1RaSaG8TQAVh1Nlxz2wKqRwvwivGHXUKaSVRYxtGrV
0XZGhpcFUmgcaPo8JF5ydpZ2gh9iBAkzqmrfu76/mKquOAbsEzMBpK+XKzPzorsRymyFE960hUlc
L3gEs6NQA8YWljtsAkdwVIUE7HWB9CYo2Ku01YvD1DlPcZk8TixOJp3SQ0TU2j7yGsjFg7GCgWpe
C9Xqd7NPEuw6x2xtmc03jyYj9NzhggXtzi9ac52OEdVBazS3NjuS7afvPYuJkmV808ur1hbjzWoi
/Rpo+kqGyXCHCDMSgQGGWsTOIvPsRwm6Y5B1c2nMUN10KuoVSUvRlk4wPIScC4bvtnFsU8rBgeNU
KZHqRRb2V9+HyiQdrDMCdckBhlelj+Ze6x9ZbUymjItutLJF0WfryAjTo6iluFGccNdCf1taPpyc
qcIzqEyQcYPmrocuSxcOBfmoVeFiikAPybZ/8vO8ucNksIO8u8FSwWG76L+NGUYQic1EzAwxxCI0
W+/aSzwnUjFyOBVa8jqE6trPJ88ITXVvHCNGWuA4K6Qv6u4q0R+kqdaaSL6Oen2YS/AHS2jwuuHm
ET16H11h3q02OA2J5kK4STaqMseN5/bVMh8m5L51UG6TON8UUEtvOFe6W56B3pPUbz0LK/fcLTWr
9FjDqprDbl/LSKJn1emPAIDHZ2h5mtOhAm47bff548C25SKbb7bUodVM2E4OrhWKzSRjHEusr8wH
IW9odr2iSF3ZlW1c0lA9qx5PU6AQp4gwrRZefra9EX40PSsZTf5xpCK/NzVjvNQLgFlEUd3tIi2O
ZkWBl0/gy6y9tE5M5PsUO+LKxN47j/YK/jUpD5qgx+okUF22s1LH2Id+fbYS6zTJkR4lV/dY0sPl
cEVHc6PgsG6EOXZ43xbTfWyj7DIVEdxAPoMKyWzbAP9GpemF2v3zwwSEQ5vSX0aI3LWrMzBEfZd0
ULWlsNhiVQkNuS0DwD4z3pOrhRYVC9rMHfuzzHp5HBOs5Or4HFvBuC5b6ntFIXRrxA9o7vWTnlcM
C5QR7ceu5Al/maoRu4ehSO4gDnM+SfszyR2DodJbDWZ/xzvZX5vloDbB/LbD2LR3A90U5u75alS5
tZPze/K6F58ebTNp5qFihpcpuVQZxV2vhcnKbYbmNoXvss84G6rEfcsq6mvtSO0SivpsBg8ShgVT
pKbcBAMka/J97/RyeAyFnMTS05O748/099gMluSPwI7EnDtg1wh92z/rbcHUwwusfapNAgYogtRZ
QbFr3Eyex6T74dtleLW0cG+h63oUIt01eu6vumRAvO9PF8iN6b1TYkcODvbCfXthf3tl71DnIOwO
BlbSj3Y/jc9V81BUHCR83Ie+ydp7XFIFwHem33Gm9p6R6M0ijGDLdCUO5353txKaZ67mSjfpuYQp
VnakT0+ZxM0uNwSO+MA/KLC6Ry+bdmmf15cx1G9IGoa7DtNiGeTFzyDLw6UB16Uu0+oBbPdAtg3T
9zFm1UZ9IlWd7oqk5UtJ+ggzoX2wFeN5jT1kkceOiVqEb1a1uWgbC/zGGb39YI3WHevGBt4NcgeH
sIS7bTrjbgxgXdj42xLYF7Ib6+VwgvAYsaPxG54/PSV99j0XFaPSCQIjW4y4W0NtY/oLndEfN5F0
xF34sbgFKEig2Nw/P0DsX4us0K++VberCE7NVpnURGHunL2y8J8TNk8GVFwWPx9wP0yb6VkyF1wy
j2ko8SfCAfjSZNTUVQNjK72Zvpqyd061HdqsWcnebBiCwwhPn007wJalZzW1MuSAn1+LMwtsJQ8/
Aju4NUEAOEqo0KZwFDt71+LNkTkXiP/aYxCCAte+djOdV4Qw/vPnG7SzOWWvhRgwH6FpJ1dCH/DL
iFmt0xi3Y9lhNtXq4bZq+nAZT0gnKCX956FAlOdMw0AUko8Vij+FC033CRAMHerHgVrLammFqrrH
i6x1jEWeYdgeONrdpCYDi6cFrMaBHMHAVztawPI4asXZn2mBKU9OUwygH2HuXiOjZCIuUbEVpsSR
37AfSikf5HAa23i85xnYS27gcxPCjS2pNFcZ9+429Iy16qrwKeqm+rkO2pMhhoq70m+e0cM9J7Fu
XJTfNM9BAdk6cLX0/PmjbYpVZFcO5hHeSvNsQxxbRuRtkwrHH4otn4inJIcmMv+uPx+p51hi+/mH
S9cr18Bz7ubzuwDq6OJxZgdw5Xe7Pi9wo0+D9edfjjKF4RJqKwQCfDcZy2mfJgVD2fl1Q71xDvUw
m1XOnzpoEE/CDipaU364ZJs4E3r+/utN6ap4sPXy17G6Res9Jp7c/3pLKV3nQD7F52coL/s7AxqR
RNqwrCIoHUV9//xWwyPsgas+fX4WAOwEQWY/fr5A6kU3c1DJw+dnRmn88NpA+3W+kEZgONDOaQnz
GzUrbabIk6L3eQoQ70KQKLJ+//mrnp6CiYMz7j5PQRcmOIcYNt4G81HBHfI3CArSzed3+0hhKtea
+frzL5feFO60ImxXn39ZNgVohpnLJRySF+glzUPvGv6uKgltZGXsUQsU+kxXiLdDX3cvA+OyZeaM
aNk9OwM5ENUBrkDCELwqoUtN7bPT0ScljrMH/ZabBvr3SzVQ5tvhNB0+Px3osBfwaRwSmuB7BtrA
jID3juqTkDhN1N2zzi66aEsPkHj+1Chd6lMryg7FgAMUnMOnvBdvjcJTtY6iw6+lTHdhLuDVvxvm
Z72hrEFgcs+imgFW0d3zIk0eCgGP0TM0BeSfmc99EhELMXF3VX4mntCFriYD3CPNTX9jmn5+HRJ7
5zpED+hNdexzOuMA8GAVTDFkgwZyYZDW+VarYNP2idQODtAWnigi2salrT9D9MWuSgbbCaQdpNb9
Ysy7QhBw0aB8FAtKHQlqNSYvlg3U5vuV2H5+ys+bS7bcGZ+KrhlQ2EOU8Dw7IKfuBDX8183Q8/Do
kMW2wXz18ypkb9GSUyMAMUp9MNd6N34Im9MJWZe2phqYqJmGOpqq+9AGNkw4z0utC9KDDDT5jHng
7NycxIQc9gDVDbrtNu4/Mg3z23ymvFo69kdZQZiG348IAlQULKfGxAggA6QDknkTTomG1o3rba/w
4wxrbZ9mEXK4kp/vym9OWsEiVBO2EabpHkcBetlgIgvFHTdyj+RB0BfruWxwxXDMYR/2glEPN/Ai
7Ebv0h51Ga24JwsqO+eeWQa+s53JUttXkL4VqFbCFhw3+l5Oapc6LaTMEjiRTe3FTTXrMk7Wu+MM
cjv6g7UYkvEwmV54DmteP5XauGgKszyNmdvs3YQ7vikL7zm06VPHhLamss4QnM7xaPivYZCtBxXh
CFTxy3EIXT/IRwx6JymXowlpr6VYKvzSX6v5gaJyHEg59iBNJ4xZaxzjBgXrUycFxrdgm2XksxAA
Gf10spaom4Z+tB1qd5EK1vxYGOELocNMQD22uKCLfrodt/3U2XAahIuZYmS0NNHY49so63Kr/0pS
D7SMyjuN2nQveK0Rrsa1oKTlpZ55oNxLLceHegAX1fFOElH2pKDI7iNYFJDHoO2FQXOMYgcDl9Y0
l1S63XaIu53BYO4Zb3znqrvhtsjUWgx2d0vCKjwnNsFsTt/vdHcMH0VOiNhkkwSYQqkKXOsnSpP4
BWuCfI8IBAMuz4xfHLvEKi/GXdNoxKoUSfJiFxrmmjEKEWN+Rqqxj9ZtTmhDTFl6RjDqL4wBRogD
QrkPgiZ9YRLdLmT1ZeKOJu7H26lGBNfUanbFnM0ytikWx5bWb6spNBaDM/xAcqtCDW873XnzqoEh
4vzKdLnnkrzox88XxkhglUZISQL4qFuSDNKXvFl40QTfyoM9mSmLbK6sV7ve9rgUzLudS1XpxUue
OhHisPAUcZtFXVe+lLU5XuDrfrdNfa257pcAeeu5SYEZrGgGrqeFpqb+pR8ICYx7bSbPRCs5f6kx
JTanLft6DVHxMBlas2zxWV9XDaFETga3I5wXcIhvNu61jr3xGey/iNBtoDzF0y5LgvzFcKtXp0cL
UQPfOn36lE5p/2wMw/tU6/a5CrHXqaJRXGKGkV5NqoTndA8ko5C+wh3CxMCGivtCFh4z8sZ76Oat
IYWTcY5KDAnCRrQvHjpFdhXaCwidxE9UVnef+sh8hEO1Ha26/pXC9S95gvy/uLj/wet9+39Jrf//
0DhE6n9pHHJ7C7Pm307te/gH+5DP3/pbGL32m6OkS1gAkeuk3NpYgfQfv8Lo9d80HNvxCdEdU6P9
wgrndwMR3fyN1djE1N+0pLIcRdLA737uuvEbeWGajgO7TVAyUfb/ioGIPtvq/IfdDqMcaTBqkbwH
0zSIU/+zR61sbNVzqxJNZwFB4iYYfc27J/HVXVZzSDRhZJXur5tJ+yfBbn8O4/nzC8++Jn/nW4I4
UmYBfADy/h7M6EvUQNESz3b3zxyFqLT/8RDd2R+FIyRhjf/++ErRYMH2mQ+xJZqVpN4nIatDROVU
OPLQMMBm2V8OtbhRBT7aZJg6drsnB2WBEH5fWAD9erMXAhVzr43beEh+ejZWiTot5uzRXuD3ptx7
WLhPJUlbLXNLDCos1ilmAFsauo1djegN2werIUmKbBI5RIc54ehXppN4Kbvg65zUawwhLiHfOmuV
MkjISkbn0v8yxwr3MnqtVHiwi3FrzZxaNMt+3V1aQuAge537how2UtXcHuaeVx+ZpL/EbnscpDjh
QcyI3dpBrd5pcXqCDLKqKPHnhKysd5/svj6NcQXkwDZkmIc2T64AcqcxIReHKUhpAHulZXuxwD98
yztFalo1xKxOvX+riZYIKndVAakmcAiQOdL4xd8/1srHEL8UyFow4sCsz4bTW5PZ47hPsTWuBJlU
c/CrXRE+lKvrV3+Bimgd19qqBW+bk1KDGtGsjdk1FjVm7O8CgW5sLZJ6Uwi8AqHLl1hTAK/dW7Kc
Jg1rLbJTnWJjpum6s7NFkuqLcrj6wbnRQYgm0jBs9Oe2PKcZge2SABZCd7aMTtZmhxdij+W3uo02
7RSRKGVaPriEu3Z5frLJ1DZ7995PzqkjV9ny4i36/JKoFkGqTeYyYPTsY4QBGTnUtYx/xkbwKrJj
Exf72qzeZEtACZfeRyZWhkSzBuKUucYhs8QpnCPzOHc2VsE5HiI+xmIiupo2hrmcKfhzi7w1Uf9M
S7iVRkkGLSq0nCBEmDKrVMGUlu0+1vJHz3RPEl12QCRJEuIL65E5Ztb7bRDZ174YqMN7CGDB1pXH
Ac1hZuCJ5u9y7rZhwH4+sQ8a/GIrhTSc9xtUejsYieupDDFvwMORmopS9sq/q85p9kU9XmaMkhmo
KMYVxgpgxJB+MS7Fnkek7MP85jxEm+/bseyOc2T0gHeBlRuHNPNOE+P2OWEy0cEoBxIntRghPzY9
pJ3pTf0w33IR2TO9izsW6TUwtwBP6n1JxPSQiN0w3FrCzuawPcMOrnMsdksIuEVMbUHeUhfjrRkR
sUlw2pwA5DT3Zhq+KtRsEGFfOwPbAK16SIH65x9tWrIBuaSQYSCfY4+hQaEK7l03kbnHwydSHjpy
+1TLGw6fRGvt+tg6oJqEmGAh+VK3yhQnVRO0TtTgxEYfpxe7wO1/XTvdcX7y5qhC3+JGSPBudq7z
S2URz5HunmLo5SHg1GB2C5sAXoOoq5z3oYJkN0f3xDg/QLLLfUQ2Wb+RES52xPdGoX8ua+P989o6
7noTEcYnC4wfAZRQzG2QTC0LQNakJuIwqva5H18rkewElNakMFYdoeNzquRgE0nHMY16uxdh/dBo
zX5OHiXuiAy/mWhKKpZX740elxegWhVlpx78MYMfBGsGjcLGKR8drC+x+g66B+J5VnPcNuTp0xyM
m8fRIfT7V5XeCrLrwSCZSxoGywOZuv1VEPA+eNFrKnmyK089M8D8Qo29nLxubZPdPi+fRZO/EUT8
EEp1zqrZBUX9QABxADB6KlL1DKF6b6aoPIX3hY11kc2eT1g6+Nj9OJDHNZxgWCLL6GS0ybYEvm5s
jQznV4scQIdBG7y8Y5zyyLVEfQ/8W/l3LXafLJZ8o3ewFnKxMPI8dP5BdPVl8DPQTqIBJqq675U9
JPOMAxopOSOEU9as6lpWvJr1JWAJCWGd1GHPM8ntX1RvjYfsBaw7KZBG+cXa8e1Z3X/SvPqh8Enk
hIzTlfKQ8ajEOkFTELsWdeTeIWltYv2HmYsvdjtcUp+AcFbmybZPVcvZQS1T6BxNV7q3Bpm5HqWn
JOEODGjvwumCNuAEP+Z7A1/GDIhsL80NJ+M2qXhn9dqpxIRX7HymjAU6EqcSV9s3DzrOSlbprXXa
rUTJs9ugy0TVU4T9RRAqOt+V4UMZhFefmGaG8TvptZe2zx5V9oGH2c4MgtcsZ/tRFLkJdF9Z3Do3
WRkT54FEqlGKq3CdW20Fp8lJnmQVXSPWtTay0PyP35m/ptW2K+rvQozUzw4tuUY1/aG77c3OuHW5
Jm3yraxQbvkXx5TbKaj3gavunVvMEvvzBFjNKVp4A3M8HEGSYu90ya3QHdjozXffjQiEE0zaZ+pX
Qf86lSaE+uGSNFz7mC21JsVzgP+AGtphmSK/a+0+unX+FpLUiuX/4zDUp9hzNhVXeiRnNe+cZ0sF
axmCqzXYy3gf9mT/oAL4wZxlD2t5q2cplYT+mlmrrMWutyLbL3lDQLdS+bido8BLw4J9auzm2oS5
8SGv1FNPXAyZ7sGIMsa4D7C0OvhBjUN3NwM8Ps64wty1eXBoqXKgNR8ik9UtnraDN23nrNAeMqMI
cIWdwm9Bjx9kXe49MpDbCMZBERhMhZ3ilZImGUFsHvwIERsFVEdgZhjWq/h9vg6B8B8kNuTdm1dy
ywUuxfJ//5///p/TfPxXCppiQvHXtoUf70HzkdXNR5j90b6Q3/vVf7i/2QbtiKssDaM7g0DKv7Uf
7m/kUBMnZppSmcQ8GxTgv3cfpvpNKgPPQ9O1HUngGRX1790H39Isy7FoZ6SG2aD5L3Uf7h+7DzKx
bd3WNAf1Lq9jmtafuo9WY2PXKqqmQsI9be2xPrbK2JgSMVGeXTvHxJ3AayBzF0a9Rni9Si3oYIFV
gcUwKFvXGGLB80UOh4AgxTjLJSKlZ5nVoK/uDSb0oB0rRB7lIodYvJny2tzGEwlBjf+d5Xjntqz7
KTuvNLFLMUziCmzrwbXjfhV7BbOR+NSxjwsatZ3vTgbafPuQpekX+hdIQ3PZUE3DIYaQzrimP4sy
046pBlTh8ywndb0JdRdqJqKda4SDg50ozAJRYG5wRHKe/DT/6XgmptkT4cxd/WhmCb5baULaziQm
yi6z37ed+F4mGsPOJnyKkZQjJ0oXtrLo1iAxEsxbr4y43zpOYj6MEC9gUtr5Ss+HR/cgBB5vDo5B
rC89bm9GRPiTsOAlthob2eSy50UertSMxkR+CrNhOJMKukx8Zh//iQ/yfyEUgXv8r57j81tbwWJp
6z88w/Pv/HqGbQPLUIPnl8fF1nTC4f72DFv2bzyLNr0t4jj41jO48PszLHTtN9ysdGaTNhif6dg8
W78/xEJqv1nSMmn+HdeyNJaBfwVDmM1U/w5DAD1wsU/SyaNzbcxQiaf7Y4Od92xOQ6KGpd6XCJ76
RzhXT6YR4ADH/c/kTa3HUi+XWUGuVReWeyMrr4hdkm1eQY+WApzV3tqtAfVDfldOMyxdGHk6xS3C
Z2bNk7nUMqz/ZeE8+N6bPpY7Px0wBwoPY0XnoHALddKnAprFohjgWxEM/hYxRVjamILGZQD7F9ch
FhgYjWHnrNrGjDdFgASoprHQHXttlGAfbJNrz2Ocl6OW/7tL+vgLUfm3rE0fcyCh+n/8t3k5/YeT
ZCOUMwB8TGVof8oDTgSOd1EQoVzejJWOhbdI4Kvo+LaXODZ7/TKwoztNHaZ+LQMQ/9jq9kWfgOGn
Xt9XbXQ0xvA8WjK/WI531rKKxrLY9Wl5w4rUXqH823Kq/QVEUQIEhKRW9w74cvGQKzCMkHgMj1SS
KX5Pk/CeB/Xmr49Q/yPO4kjwI9IKNWmTruxyc82Iz98jOlY4lIaZFCvfc77gYHVRXAkyM1eJrRaG
RkwUki2j8b4bWbMtgvTWD+//5C38cT/5fAuWmvc16eo2W96fTnLGKw+MawmSCYZHuP+72nN2+OG9
fci8XvbS2RmyW6bY8EinPv/1i8s5/fM/oLRfL8525ejz4eMN/Kfjz/QSapPhEBHk2XA99QWQrTZ9
Q4m8JCR1aY/PqWcCY5crdyA5hz1nEuWiAoLHL3RKYfk3pIpYGJkz2kN3tFAFMYT9k4K6nRvIVPT8
BnS9gBaVu1iZBoe/PgBjPjv/cAAOSwUPM+4X1nyB/+4C+iMomVbDmdPqd0A/yC9jf/HNcFgqXFOW
sV/uLOi/qqL6HRWUvnfAFg8OJLxmtH/GgE4J2B5FdzaLsnP/4L/nlvOi9Zse6lNbT4+5mqm2c2rw
iCHiJG/hYL2UrvgnT5v+D4eipM1Ugrhv0mFxMP3TkpR5VhGOScvQJbPPUonnrGlPIrS+NL7+Bq+T
Rld7a5X/s7bNX/7ZQNj+R/5/eNL/8TkgolNnZVXUVaZjWH+6DyQcUQAJHzVCQnUA7PsaxNoyNwjK
rFDPIv72/xd5Z9Ict7F26b9yo/dwYMjEsOhNzQNZLE6iqA2CpETM84xf30+W7O9KtK8Ud9ndjnBY
sigSBSRyeN9znpNuONUPW6JkWewrrf++0P7HS6Cw+fFRcg2U0hw2aNScqX7+/CjnUBsFMxqzSaTQ
PX3+ziS9Zq1485JN4ZjPTWY9a12PkGCwzx5oj0WHs2PZaewHvAl+k8/ZGK8STLWSHZdB2aLTrtCC
ooOtrWWdSaKFEBPWM7kThv02W360atr4NcCiTkNiIqk44rsieN+JeSfbENKph2knrxnRA6APC/ec
0VSbYfwSR4tcd68zU31n3X4TXkzyhIsxwMRdmaXdXVAuG8ha1EVGMm1wm8ukwJMh17IXz61zrQVq
12I9BUPyYPTRsWziY1YAW5/w6FJj0BvxyswZzicoEtdaaTw3dnMlZHlTeO0dsqc3dqlPbovPzose
AiLbJ//ebayn0e/vgoD6YtNVOyvFIzb6L1XvvJMmDYBZZ8DnLtHchBH09dKjB1nxjct6pNeXWM++
01xZZneHZ/fFGZKjFiBXKbJlaBqb2Te3TeXOy9QMWZJwrmF3XUKVfAtKb5+LiYpbob1UNJaiOn0Y
DJ4kiMK7XuaAUdt1OfAVmXTvq/JrmDqrvEIkJpOHLIuOeIseQ52yK0n3dIeue12+jYV9Vv82sfk8
pmxnA+s5hf9N0EIOAWaBf+eJ0jUZAQE3Lqhe+/kuVghSO4nQEqq72SBk1z4PPW1L1ROFnQWmWo/e
3TlyF6bgEGglp9p1HuNOPjUJwHvlcXZqrlPn7yD7+pq3D7bf3oFQo1pctSzasFcghu0Kq1skelfQ
qC2THd3q5474FqSxZQVGtSrdbWD35xTB/0JkwXsvWVDAIS5oED4XwniWSUZ9gE7lwrPEKYcinTHX
YFArFrQDX6AzfWuQnsZQ5KD79XeOyx66UbkLIT/08hmBBkBy0I5uSbahDRw4xBHSae5euMkDxYCn
YWCGAE1o2E++He+bUt/YiXGwOzqFDB726518i5thmWRZiCAhPCKa4fTg866bA79owndm9nd3NJ5n
W2/5rBFq2KGHV1b0rBHUk1zJdB8NRNIVBDaI+j6CmbzoZyWfrfKbosqOydReJUP8FAQ72cGOqXR3
PwVxDxCiCNnTp2vNgpFCSQnY8FhcwQhYuNT/gaIBsQT1kPEiDoaAycuxBRjHyziF4Dvmg6vdpLq/
sppy76MD4sOnAEdsH828Pz64+lvtBNRUB2gPqYUw0AvhdZXmi9tx9U2ZHoa68xcTrIBlaG2D1KlW
Y49r38RDMAQjYezhwZtcko+K8NgihF34gQfEAGz55Ox4i2/pp7yNAjhxhAcCI9V26MwX222vgRrt
uBIY6hPnGArpC2wxByvEQY2ThDi1DpZNJpZxiEzOaL+gfMHCUQm6zrBW2lg/9daztKkr4pP3RpA+
GbcUfQ6JYwt07899RfUkA4OI3NI8FQTlpc4bawQ1jcZ5BBi+ykVOB6S+8uP4tn0xDeADuXQex0a8
FF2ynXv9NvLFc5XyooWYMgBYh5S7F7MWHfP6rR3tu2rmZo3hBs4N+yHxVoYB3lNJLl2Ewcih7wGK
oqXc6NzTsCM7d0XfN0KAjUgh0O1zKHHtUclcuGaGSzkOmbNR+VWDX2EMFHsfiV2i13dlDWUtaa/s
jnVPE+spI6u11q6rzkVJ7L+DYVy2lI5XvklDxTfjLxZ+y6DKeBVKbd+Z4tpyQ4nLAOjigH0OM+k6
N7hOV1tm40tfEpqHetPOXQqz8jByymD3Lt68GnYMh1g61Ub2ij59ZkcQ47OPaG6XSC8WaunJMvEc
wO6HfVB9bbM72T4PpgE8dr5xHeiF0aDkj5p80l3vuiDNJuuuTOq+VeI+joCCOJibTxKB5mSE2370
7nCwMgQyQSBTLQjtGiZ6OnQVgnROFlXhf4bsjPuk8B5xRcw4QLp7KD6b3MIeP9Df30h42jWI44UR
JxjZ5v5qBFhHUyr+FDnePUb3c+EPKzfxzr6Z3xgJEahS9QLuf70LM1Rgw0+7MEovbCNNQrst25Ku
Om39sAvzqqFD8wXzGrzNQ+118FWQT4PyIMqV0NWeKNEA1ZvOm+6NN7GYT5R99omIH1KmU6jc38tv
/3EzYf59L2XZJhABdcZ0HUeFWfx4QcALI6rALfGBvvmcdfi/EmvneGztThb8CzpfBpFZzI5zI57R
DKUL/AeZC5jX90lX8meeZ4JxGy6qWjZQp6UUaDDQh7/b9alq1s/3jhMoBxDXEIaqXHkfdrC2dJEs
d8JbQfZZ11X1KaUzZFrxoRVcd0RN1qAv2AzRLpuy+07DNkTSRJWZN9jhnowuZwS67NDik6g9gCOR
tZYYErCGE1YQrh2rZ95tPwFrW+OcvQ4LBHoD+pAEeyt8a2/Q15VLb7ht31EdMzDru2kIXgJ7fDSt
BxE2NJVR98MmPyCU5TeNwpuwqnkUea1vEsH7Mnzu8oEehYWdwxpPneUtjNJb9O6h1V6nGp+Lfxto
LtapbMWacfRxVYWctf2SY3OHn8UOjrU5vvf4nAOT+N/Etp+1MvpCjS1bt65gsxXCzQruYfe+pT2i
Li+npUh2eSuWkdq0Tdh6e5rJwV6LI+jlKgPaM45DxRirq53Xli8lJxojsW9EVSxE6z026bTRRgI3
uzfPT29NW7uqjPCqHB51YQGmJMUGf2pGA66NNl6Zf42S/Lar8juR0GwT4rozDNYCnV7AI3Pyztde
mrqnH0viaAEFITNW6UC26p6trJ6bGyxkV7bUrnVreoew3i9ny7rq4MHTd4e2RbJjLR9osBdsft2I
hX48xYNxizKUfSPPn5IJeUtucG2x0lYTp6s2OeT1hCQLf4kn927y1QxKyOVTB2pwAo6adK+uVR4A
2m/7oj3nghSfGQ6A1l2PNJQ8LGvNIJ+Teb41M7YLzFJGVVNcnyAh+UO/lxUS5cts8V/Vxv8vqoS5
zC2U/r/PPX/L4dl8+/qNpte3r/+6b/lP86/i/V+Xen3+rflZYaO+z/fiGEbJP3SLypdHgcxy8Zb/
VRyj2o2+xuQkRn1KKWn+XeCmKm7aaL8oY3PadQ1VsfqzNib/MG3TkJ46zlMwt1De/HW9f579mg+/
/7HqIz/MnTq1c8dA+ux65MmAGVJ//sNknnRh0Uyti5ERTMOSfQ6YV21odiIX2ibRk8c6cM74VOSx
6fWraKxJ4JgETfCCHYhovpRRbCnj/s42Qjbx1WnU6umKHJwrs5HB0Umt+VbTqlNQNFDstaBl50fr
Bt3YKasT8zA74VMxGvJ23qF821HL20JVCT8H1GZeW3iNWxyMt9440AoDSH90q/q1LWkIQ+/wtoj4
yPStIar4/MGOGvW4zP2kOcENeErnlzZxyiMesHnzw2P/pyP0h3lcp/1Au4LmLbIo4eiqD/LjbYvL
qq67qmpvcJPEO7JUYH8oaQHyS51+9Vic4jqAKejLgrDJrl7lIXslVpqj6QXWI6pZfaensOBjWqbb
vkKn48bz+JuKj/Wh3KQu07GZDKTkQi3Euz9fpjaz8XSdqr6ZKzLihWzOtZV9GrzI20568uQ4kkD6
MZ7XbpS+qz+aKqc52C4nxUonVE9RnI0AyZMnmLHsDjxlGhsA+cQAG9Sibx2zX6PF6ILBr23t+GQQ
aXDk+MHJwPCbXVNjc+N41C/q2iY8lnLn3W8ehVoyf9iOXD4jByZHGOBGHIoqP39GzyvqIUVSeFOn
aYmAePx8gTK3c/WChtldqeLwAlIiUayVfbS1Vt5DzMNHhsH+15fyt0HhulQXqTQzIkwdTd2HKxHx
n4MiLqpkO0gkNQ4RG+fYm0ix0/JPYxB9/fWPlB/qKLpEHWfRl+KOUrllMvn5ZxpaJ8YW4OR5BAiJ
elrKY6+gmHKwgULVG3gVaMsnUW9yTWs26ImCJ6kOgIrH5WCm/JQUxfrhEsyhzsQOsvdDyxJTxo57
YzfoyQdT2+vFZLAl+Rxp0HK6dngN1nHb66+2nr0NUiOXFccnpsYb10pL9lCm3JuFu0vmyl3NcOfn
tpvXeVmTsuX2b9oUDqfWZwhFuXZuUuMqZmtzABUMTmMUV86gEUepafWVWw7ySHzGow6rdB/bTzms
rJXWC/N20PQreLTzQdInrsZR/OYdtz4OLOk4TM/cW5SsTM/mh32uNlMtdkInui3FRKMqjbrtbAf3
rU5maKzLewtt/Ur08XSO2rbj3jv3ePzKGzJm4ES65XUvYiTMc0FqKITow2XG0qVPeGxT34ZTR5bs
UFXHWdpXmV8/VGU+Pk2B/0m36dprHM9cq6AcJADdB334NCXEM2rC7haXMfT/6hIteE7/eYm+r6N/
Xb3kCWeIbzm5TdP+6//+X+qvfF+NXQO1q8tSbDJjf5e5Oiy2AiASHAF5afEyif7Zo/L+AGXDKNCl
Y1OyN03e+P9Zhj3TRJ3Kks5i/N+qXD9EwDrClbRdeIU5xlimWvJ/fo1TjDVSH1ENeoV+bKgA7cw+
FPtGegh9+shYeG4CJRGxF8Qcgr9HfKDOoATiPZpEzdskVeJtYUe+F14nj6K8qYrwWf2+K2pzWYco
ShtU6aZWnn+4vf+wFNJQ/3H+vVw6DQV0w55tMQOpXcyPS2Fia5MJCnlcZ16P5yEw9knf3QSoahZW
VZnLPMPeFgJFh00gUCCyXoCk+VRKqNxA9yq0oxwjE7QuppezyNjkIumlXpJywf/z/W9lCCkmYqrY
om7cXj6/2dFy8Cnv4EOpVkUTwFVOZAaBFEO+hdB8wxRkg+4vSrKxHG7pPQERsJFlS6ZlVmKx1sYv
WRbcm23yjNA0XhnqflsSRVY2nI2GjpDHEf43dW9THUX/vVj9ebNsBiCZjYxCWy3YP2y3GqCcXmx2
6AI69kN94txbsR/vOeA/DLY+Hr0WBCebv20LKo/Qv+g0mJO/8tWlgFi1FubllobOY2Bzrhgx7iO3
J3YPM/PSaLX3wn0O0Bnvhrl7azlYLXvyvVYO5dTvs8Z/PnX/vPJ8/ygel8I/avf4UbWcxFOWaK1C
t8SzPM7OAdoNtV898wBuaTwo04U33WGrnTE3oxhztnmZ9bd1SrdTy+QZOLWt5QnrAy24utJAkUOs
hjzQ3I4we7KQRGbiO3ZZj8G5QMUZIrY0tCTYYIhZ946jSKpgFX49ni/Vgg+PyDIle2JEH2ze1UTx
4yMyk8a12xr2k13GMQlNK7gTi8uoA/m/MhpQbAM2SmCmELUC1SiKyoLEMX1XCx2sqXocbR/329jt
f7Mk0bH+ufjCXbdt0wHfxZTFhEUf7+erM2KgttCNlaFvAisOBLLJmQSj3D1APgE+GqSfRoeNNKrO
VdzEX8LEZ2+ZZtU+sFLjNe+NZEdoAy7r2lo4OQf7uo6cZW2Sw0G5sgFXftOw3R+ngvW/wyxvRPJT
3bTuSpZwUaGA3GVxz3s1BIcM8EEQIPMurSsphgbzq76QZnBjSc0huCQtVnCWCJLt4SuELiw1Z3gq
s+E1t20XvF8s9rLwTSilwAAGmDpI+lB8OW4UUTSCC0vW3reMAE50mP28I/nyc2Oz7yeWI6uc4mSz
tqZU8YB2Aa8Ae3aYjfcahc4+cKZjG3BcDuXYrGc7Est0dGnxWGJAflxbAAqo/Ygxo1JXtmsCGZs1
5njIiWB0dzbFQCxIs4NAM3gNOns1qPNGQfl2qANtn9ciW7UQaJbzmKM/rsozSMcXRIdsZ7Rop5XZ
t7jztK2Dm3fT17dxCObQzfPsOif1e8lpcZnrE5u1IKyo7/ifg84wd4GW3RNGNe1GQYB750gmBDLf
JV9depD4utK7sbz++wMQZX1v6k0Jwv5OamAj+nS4GVyuNZYdJWYxUhnvmRoZSuGBb0K5GrW3jQBh
CR3VXfmoMSO7vSvcQmwxESrhkXeTj/427Fx/N7dusalqR1kImn7JPkTfebZXYV3TITliBsCBNdwV
Uq4nto0EHIXuAQc0NMKR3nHZfx5k3UPIxYhwGT9BdRqCz13nQXXu82s5uP5x3F9eLea8fFkBMKW+
HS+J/zAOkxy89ej1GRiqhznKMK32PVGHFd/ZHM9D1HlboVP4BxATLtphzLagfJ6BN76gtCyWc05h
5HJftOr68tV6pJ86W8Sn2AkCrI/GzikHUItocanq11tT2M4VWVTV99fdiUB49x1J23Nb7pqy5mNw
xllFRHoc2ZxuqcTM5NDM2rp2nG+0IWk7u5MFbSFQmmL9tbGMnUyr4kpHuXtw1G47Dt12NZljf9S8
N78uhkNSNciRsz5ZAg8fruwROqYXxO1WD+oapan+DvHdoVdJeB2SMT9Lqce3bO0j2BTG2JGfbqf5
KcN/mCLgJm1Ma0g75zCZlVS0OKDWm74fcXra2jVkBAd5R0oUYtk22w473GYAPL5NeojCiQB4w9Ol
NAbabC2ymEjxgiDR0B3PJKd8KTNjJvKSrsgEm1CQN4ApNnmYguh5qgOx1zru2Rwk3aEwW7koaK6h
bCP7LDeQvSEkWTZWV0E9nBj+sn8aY43cPkbAYuzc/GYev4oWLo1rmftIdzjBxNPbZbzy7R48Qbv8
MlqiSc0/ahw3al4qdI6Xbest/YKxwbrJHMFbYaAr69yx3HTrPrQNUNosuYXDXwgA8kGAah4Qn4g9
0uu3mAAG/lvcOLFXLNs6Jvk9px/g6lNwHtz1bIklC7pPCTK7NUp3RhlUkjpnGcdWWWr1ursqfBBK
MESkN5RbOmbdMg50or3Vhm0OOm3TF5I2ZdcfuqFpDwNWPEGM002klL+IQhZ2RmdtasdH3Zbhte2c
ac8HsAu9N67MXtoSKeHYDS55DrnYO+ZQwdtHq86GZ2PUnrOUeoyE2myWWNIhVdgdSHetpIuPMaAn
736Kyfhyh3bTZ7VOfIzxOMTQH6vB/EKDZZNIBYaTprVP8uRLnQYha7M6QZPrwsmRhR0G2RZBj3a4
3PeUTvI68jCglhKKpT6Samc0Jmhatl3AcqibBvb15RGUlSTsNPNPbVeVm1EVIHqjAX5qsAahd9J9
H/xWSpc59p4SvzB2gWPQDsEUsc5Mv96OEsiR3X2eQLXsDc5PWmlNtN88ba3p1u3lJruh9eZXTcjT
Yi+Yjmzzpjl0rlhFKU9zLKCHGbAFdciQTivnbDbGXZy1Fo8INGtYYvBiq0+GXUFiQ4GWfO5Ckw6o
KK+nWPVhtXFclTHgp9lw0EVZtbkThV9xjA1qut2rbO4ClVGQ7+ZCR69tFcsgScdTMOavbQoAEztU
/uJHX9G3ENuYGxh+gIcv6T/bkE9THa8+mUlhkNwYrYg+40bZdzYcbYJntY2cuvlkZnBvY99YmxS0
7+egZ2dbJRuCfvaIVqa7jEwgGPozVfXMXPLMuruUHupBVv1dosEXYgN/Y8Q9Mhgzg9TjQbIMCKbF
oV59dS2GsTNji3BD5Od9ubq8ZBE2VHoTkfYpNweIocm+zpL6IW1bNQFhOu1mNvXGwG9nV2Eipv4p
lJH9TKbntR7RgRdV/bWAnQ2GVNtqoPOfmjBbW+k8PAztkC48rXqh3BZ94jla2K1QOABv3EpyZW6a
WsuXYz27p5508WVqfzEnLX7LieZFg5ssh2FuTnkDsRPieLztau6XM5YWSi7xjHone4sBE8dVq5BC
Gdzz2diZtZ9v3cB7MWcQj4R1dctWt71PcH/SkXc/S4Lkky2xr85Fdg34yTiaeRTsTBju0KrabZjn
CbhBSAqNku6WnbgSbeltm7orFx3EwSM4+YVwGcNdJumH9DJcZE1dbnjMzp5YLgJ6wRtDyG3v2hYk
LenA2y4oQKxWVb8PRMv7Cbamz8qTNj8HXmcc/SZvmF35kGOOV8ozx2FpZ3YNqqA/d2l3iCwSMJSD
Tr2ro9m9tAD81/iuAcG1MROcBuc3n/cjsZ7kg0/aUpM502Gd30KtavfkQ1QMeveWhWsDv4o/Gkp/
WQvnSFeE4ygNzinumalCpnJWYXksI+1sCECGA8RJ5q5yk5pluUrC8lM9U4zyZHddByXQH84iQgu9
re46XyoL1LqXhKdB8+lYl/5TKwZrrxVklmlxQ5OezRaOwzsYoPm+6tBMQHAt77p+2ouQdap1YCJA
QZDcTc6Uak+ewBlNrO5+kLgvvOKq9GR8h7JwYVu1vE+3SWgfncKZbz1TFMtMq+r1ONPv8MmaGZjb
b/OMrDxEn+/FBNhfzeZBKTdAHfP7IpQ3bpfmq0zvgY2o+U1OJICMU+lc48eGZjqTvxBybV5r5LcU
o29g7uPTm0qbJ2pUJ42UrGUf0ruSeJFkXJirRLo+5Wo6YJ4z9TfIz7Z+WzpLi73g1jfqG/Ivc8RQ
Gb66wcHp0Zr0xvHnQDaF0lWEpDdZpJFQpIAgUMujXRD36EfDDjEp4Nexbu/SWNYrDf9jCZbMcqpz
YFXzBhDJMtHoAza09opZ0sbyPyF2z8G7isPU2qdAp2JgYxeH8IB6exJ5v+6m5ivbj2qLUxFmiFE9
zROt76Rovw26d1fLES1Mn6Rr6QQAATydmdd4Tg1h7R323lRcAW/wCvlr3QWo2Kh+vo0sY4LjtUd/
rN0iTyR6N/jk1xVTiOiIKSqgQOguucSVdmWhJt+k0GQPY4gQvinKfCszFFQm3AWdwJ3FpbTtU5gj
nsanPzkKhG1VEK1hL197mp4+ohXTAp/IVz24Hs06WbYck1GA4Z6dG2mvTMJ7UKbKeePYQw+t3LIk
A0G/bko3BGNJCK1g7NaaYIcZIiLojT10QEgY6nNSjsCzqrvsySGWcJq9vARBZENVcXvwF2pgA/q1
4EJGBd+mC25sL98LCCr3cZHu8pl4jqBEuKFbCdCB3Mpgj5j9VrgamQJQSoX7WvRYBwty0xCrXl9w
4K15nUblvKjU2Ufg9tS9IT5IkQJ/sC1SY+S4dvLuNTLT6ERKyapxB2cPsGBRJuVp0AuxqVvX3WrR
Q1s32dZVizLegUfh6u7O58qw6G4isMbbVNrlHl7bHenET3rTPI40F09+WK8I0/zGfkGuTXi0Uerr
t9kcfa7n8N2xkvTaqGKkFoCr15dvQTQ5Sqgimo+Bg6GutwB0OSnt+tj237R+Rq5BbHeNjvVq8N5d
mkTLuhgJru8sd5/myfMs9I6AymrleqG/bUeg82iOou9Vn8sRsgBblZu0Wnrp1dukAATVmSRj825t
O/tQBDYBhihrjooFQdwYCD7DK197EhB8+ikAHnz7flB2MZEKcJBslnvhhVfEUkTLCK2RIcbnPtJw
eEHwWHiZN21oxoAQzoxxmUJEAfiEdC7T2fQMpB0s7dqsIbaWXy51nCgW61kg9PUwWzZhGd70OL/s
sGWnYpjWlcEKeXUpijQBRx5jtHcRgYpXBoOYJadi1i5oKrn5Lh8VlTrVVw1yVT+aagoqQt8lFpX+
OpXjhsMoGiMqMsQ22Zuizcdt3Hq3eiruZJY7Nx3M5DFOKK277bqvjHLpV1MDjqONTh1FbkyfQXol
etMHKG1Fa5GAvWML4zPcWuvWnGi/iTrJl8RJrQzX78+TGa8FyngUKSUb6Qiuu30511dsL9KOBDE/
sw/NpbwthGOs/ca/TVuw5sYcmXsxsqsfBg+vDTWKQTr9wnDT8kDo6TPfbFNQXtqYI3sOeI7tUlbJ
edLYp3ojW3r4vte+QCw3683O1bDMOsIkCFXtZos4gmBKP3I3QvB69tXXk/u6z1uEaqRinNssN3Er
s0JLt72v6/rsZp2HtZ3zhukPJclkwR05osRSEImzGu1OXxQyfrxsdJ3k2QQPefi+IS3SCjvzbegT
B5AgUDq2NrtHPC1y4dsD+zPqOQvDZkZnX+8tZBe/j5p/vJxWSV4jI7lNbphHPmWJQbaH2vvmWcms
YoiCPiwRDBxkeWiqHYHgfkYYhtrMhAOqO/Dm3TlfpVGL47mV4B+7cpOF7SZr+2JP9QeFK9R4AjiF
sWvH+MoIPLA/pngte2/YeICsUI72Rz5OuUB55hzJfvpWed/376QNpCAXEm/eDWGMlGv03kYzzrdV
d097p1ppJA7hWEQN9n0etdXanxHPQ7xZbcOtK7tTWsX6FlH5JkohtnTJeOeIhvjjDFUeOVvusmy0
IwAI9v5W3YZb0M/MzbD+1nkMW93rhulkQ4bkdAAlmScZn63CyLYYM2iy5CTaFYbDEWWYkmtoRcl1
k6XFomHiWHehjI8DKBZW87ZH14ilcg7icuPqI1re2WyAn9YWLaYAPrbDqp/Yln6NCqc+6xLgoGiL
bT6g+JVJ5Z+AZ5AlFxfzauAEudSLOd1Q32lRGpr1rvbth2zMgWibJXlboPz2Y0EISgubqmhMdxup
Y9PlAfUiytY4L1NIkk5ENrh97pv529Cl/pmtRUcsY6ARwJVB3yQiyHBkezXAtNLC6OQYTNoT0KNl
WmXR5vLu5nYOkgAtzGXCIVTcXC73yeje+COLue9+o5b4jucABCj1dhBPYbXBdkcl3QVFoT6aGM5+
ILP3FJVyCaj3jGWbGowX2RACbw3Rp9CjvYa0uMCHDqRT3c1T2zt3VHsJzhDpVUx2WND2KymYwMYm
Ku8L3OhuaThbWpUpQAjCyN2iDG45X66q/NrVKWigtbSAp/PY2aDgpeXqpqbUlyN6S0gc5pleCsmf
6igJ2bfb5boDvJR9pawmsBhqtIvG0bbBlH4r5uGYdgR8cC4a3Mp4EB387Vhq2io1rR1bTn8TCwKQ
JoiWC+lo5XNqn0jpyYnrrO9QMWWLFNEoS/GEIl22xubyA6A7jmuL5F7QeP3tpd3gEEkaoixcpKq6
WWKPr7J+2DFfjHDJKbKkuIkQooYboZW3spQ5UEXuS9BgjSkyjDJj136LDXzxsa/Fi7yxksOE6DmS
BllxPr2NhgLEitaqB7MoX/JRTkzxtAxGQTgL0g2Zlpu4LfaxkU9kfQDkQP2rdjgbOZonqwpLgudi
H9R0F+4aeEQgakEqNsRiE3cy9+twCouT6TxfzukcWs74nL/qAwXjmFyetaWDbNK7xsVFz/8LI2qJ
tdNy8PGd+oYqC8DwPoM2z9qR+M6zTnTkSo9ZGHy/95dBbNXb2emJyjV8aKjUCf77hub/jzAg5V79
z53Rbf0tf/n6U19U/YXvfVHNNv7A9IYAyGNluKiR/uqPqj9yUVkYHhHjpqFDCfqfBqlh/kHjUqcL
RE8JEYJqlvzZIDWMPzzXkZbHHp8eKY3U/0an9A8YINtSQhZcuJ7kalRj7YfGmTu4UMCIpFHjaNER
uwnabaScVoZyZ4SCLSpufZoItvfgiHj1w436hx6nYfHd/90TUhAihK66dAHSYdvCQ/bzTzcK3H2z
zGOK6s1a/diBichH9kBbYhXApkFasylSMuh62PrCXww4yyLj9deXoZrAH68CgyU32rQ8jNEfroJ6
kcxIy4xXOE/g2/tA4WpcKsO2xA6S8+ELckF+/SM/iCC+f3IEYujQHJzYhqe6vz/c97JkdzL2VYy4
UcKqm0HVQ/tl42FreOd0nSOthrKTLKjgzR/0JdGmFaw/L8LB1nUrWmLLLI8OWnIgaG/Xa2cirmU7
L8fYWCbcKHfugQE0m+QePsoup0aX5c1G3UIikX7X2lNUqr/dQY+niFyIsS4t9Zx/+DQcm4k/9Np4
5VvzSd2xvtwZRnho2jcb+Ih6ugE+btOYOOaA9DeQv7AZ9ytjadivtc4RZOJBswkGZr+qp241gZIz
HaxUks+DwQG44aLhQ4OiuDZ5NALeq1ONW2hKMyEBGRUs9XPVB1X/NroPxLXZzJq/8Ony2GxcQrOB
d1Gv7fHc0LsyrBpXzeuQYB7HYqq+eki5cRFnxeGOcBZF2lmRjfbJTd8CRGnsOfgYGhu9mHIz16Tu
ppPoR3uyVXj6GjPsVkTdRj1C9efqghyYo+r5tdZZFvxWil3Og2j4iAiKIRbFBxvfZ+/kL+pa5w58
C9eo9eemZqj3dNZA5KvXQtkiaMVhGmGFIQ5t4EnXcXfX80owDPIO/gqwX6N91R0+eNmu1DiIImW/
ig8sKxv1LquvVvdZ3YiYod7X7UraUHEqRnm3qnB2ZQE/zKnXHvveqoNCT9KA5P6NTgUau9nYk7Pi
8KW+NBVg4glVm9JlPnFC5ynoAV89wfrM1Fjmm/Nrz8LZ6p3BqBBiwxhp6DnzmBmedDNOjTZu1Qcc
IFaTeH+tLlGNDHX5KM93gTtsg6LmAsEMq3Gh7rue1RALuVjuMT2KVVsO25HHV4+v6qaNsVABBTsz
nFEYoWCXkr4baO+cj8/nvNw0oZNgfyJC+Tfvwwfh/PeXm9RdZd2GNYMs/efXobN1Oy1oc6/U0NND
Y6mmNvUyNzZmjqnd1NxWrWG0c9u5MQ3vghgJWuDBmDoN0jk5CPGqJjtEXMuQD/Tr6eeDVfGvK7Q4
nWEuR4j1YdqfgNfnFIeZ9j26ckHHAzGWEw/AYBmYjPM08HxyIqfUUFHgLdyBv76Ei8zrw6wrmMhs
1XPnXjkf5oxyyksp8UZeLkHNEGpu4xS+yu5q/1ViIO+ss3q8U/Sq3sa/loViPpd4UTMC3bg/Lu+X
HHZFKlde8kkNI4J4/BjPOfQHplQapL8RC1w0qB8vHE++jcBRIDP+270rkTFoTsGFT+m1HdzaXErl
IKhlWjLp3IR+TT7BEjnfxq4bdfy+zBwGI1Eq2+/3CU2BuWde4ybtVpeBSxyCugNkFRC+SGMS7yLv
7MxSYAJxU+9xKcUisGxSHZkHKYJa1jNu+GNiyBN1+V2dNGs1dQYU3wChjrU6nJ1zJrFfPzmFQvw4
29Ox/fcN+LB2hXhkqOewaldOe5lh1fCumQ7U0qKeZGJ2KzUJpgEvJRM6J6bVoEYUFVf14JiB3Yq1
ia79by7N/IdLY0QzcCwD38pH0dRsYq1xg+T7Uq6m85Klu8EaUDKQ1YPiRExHjU4Gvw44AZjO72zA
/7AWCpTLngtkAWLKR+VoEA5C68YItChjQf1Y9bKrOZ/+POFLjHHYPMKaj7/+6PRk/v7Z1Q7uop22
TaF/ENgQ1xGlpesR1ZemB49JNhTG0hnP3O3YJwXi/5B3ZruNK9uW/SIW2DevoqhebmTZaecLYTud
bIJ9E2y+vkbkrQvcWwUUUM91gLOxcfKkLVGhiBVrzTmmBVBoKWjxznsl3SIafKeKnZpN2+3/Y1Gq
zcfhOGqXee9B7WLNkh11mkrjqVwic9XoCOCZo2QB6rZtbNZp6Rw428r1y2TVNgGLWBUtHMGBWPb4
YkL1GLqOU4hFQfjMVh0palHONsPDoIeJ9ZXM86UM7jbfeXAmW8HGTTzjVZ1wajM3sRWB2A57nYhs
W5xENkR9Xl41CkX6YxsLIJPlRZXJVsayaoX5ZMvpbFA+6M56Vs9b98VJvTg/zk/qLait1QumPdVV
w3vN8mVP1I+S4O4WLq6q+h3zfqdp89nGH9JQguYc1x37t6Td7DlayF/18MLp1kvHV9dbhq03TXuN
g0t961XdYmrFtaAhqOqARrsRdrPD93MgyWDb9PpZmNQCPAj1ttWOD2pxZwPEV6UOlMRIbpm6Acz2
ccy1NDR0BQgA67RMIbJncgF4US7vIdWcAxqScGG5axQJdcO5Kbb9WmxVIfmvuuL5/zsp2Q0rk8Al
DmZCtEmIcg6qDFHfFGDpkXqPDl1uVVmpV20CX6NnNOTz/t/R5YUDhG09PgNc2AWrc1B1FbGz/ypn
Hsh/flqqzFGVEUT9f5US04trMbDOWFsNFu/gUX0AamWoF0uXJlI/SL0SVRgVSDlUrefyU2qERAuI
6rqvNknyon5Bzz5nL+wuGr5X3pj6PEFlEJNs0CBa9qrcahQea3qwf7e5EalPTZWdOYMMvyJykp/5
rzzh1aizz+WHqV1aPa3Zmu6Zy7bF6mQAdVpVOcMTUa9PFSczNUc8D/R9uyhrzsXMYsD4Kqkv1BJQ
Xwui3sGeUB7qfNF4K3Ka9xaxTwFrMyNTFDn2hkthuGjLeXQWFA98htjDQZCdVP1XryQ7ARx3yAh3
FiLPv9fWORS6ChyF9ZOs+5QZhPotdlFGbT9uChICMre4rhnOvHFVpeOFgJvQwlbOcOAMnhoA4Mqg
kxXSyJ16c2rZq0NWVZ7qm6A+49pcbgh+9moBq0LAlJDRzfDfwrTl3oEbmMGFTxvOJXYRVe+qN74Y
qFHTL/V++DKrClgtYfVY1DfWY29haagvseM+l8UcJslyVv583Ft7VfY05NuoalIVbZk30v1mHPeu
ill1zcE/vVc7tpjpvFruu5zkXdUDZCOc3BIs6vRtkgRPligQ0pbVOO9H3oMBXkP9UC9HETDnV3WT
VP8uMQV2+pGHe5grdixqSjzQV/V2S5cRkRN5SNwC9omc06sml7fw8hNcbbqHX3bype6E6ueSaXem
f39d7TEaIBmwhtWv9G3zkHHR6HAGDFznfA//81b9CQ1jnt6wU3ug2pLUj1Vltp1GgeVEvs/2Q2Wq
6mj1+lVx0w5D5LeEI6lqXLjvQ0tWZtyEDoI/9f9Rj0gVvq0TodcJFVlPsOAsghcndtaSNY8biru8
pNDlG883Wt0F1K9KwE6p10iZOVP2qbpB/bH6kqrfrI5HVWary4eq1UWjvioggZuHJR+3NaRHdSUw
+SOLKww/RTUT1S9UP0U9H3WLoBjH53Noff/i+qSk6cooGap1rS6j/2pLeNmpDd6hLa/qgayUo3Lx
Hlojv+ZoRrTuteaUUVv5wooz0CBkqX6eqJv5nWqLEob4pF5MXZY23kVVTqnLA4cefYJ4QtmUEcdN
A2N+Uo9XrUrOK7WHqHuBGumpe864nskbBQ80n9Xno7blmKekHq4kOSmJlyelKCDytHSLnXruU8A6
66yDWpYoaHfqxqkerLY8mit31STbmPXFHwEBe/AjJraA/KTKtaGwKdVe6jmn6M7wdvJkWTT/bkB8
aOrzVx8est7/PDsKwaWIDUF9OHRpGb7waBcKCiFOcyxOan9Tj0L9f9RDVi8FyN8+vOp86uoWrc56
Y+TaI7kCEZ/I/9QF3OZYlh6jluNoWyByi6u6BaidTv0GdV3K2W79TpzU86+G73ZZwnzgAsZ/1VL+
V8H8P/kl/n9sL+JZ/i+l3v9hjrxkQzp+Vv/dB/nv7/xHi9F0cVNgRCNN2bfxo1n8tP9wYED7gkOD
dcs1HAUJU0Ca/+XAACBm2+jlA9sAVfJf2ouO9T+gxzB91ulIwg7j2va/2R7/bzZIi//8t6qUQtjm
hkSPz3Zsul04Ovjz/9oaMpiyDxCdt6Zw7VAg1Ow/3RJvPkO3F26nl7ieN0nrbfRafC6xv5+Flocm
KpuNhWS57p3uVNoHWSR37MGbzGp2prZeNJJs5qwi/sH98b2a73S+6winJ8TxqbbK0zR4bz5TKIR8
Eb5KbkPe91r5x7r2HoJxU1IclJmxk2N7JT4mLHLvGdEhXx0luGIm3TK/XZm1nMdgvtFhulRWdU8n
/1BPZF0D4DrJhkh7T4J7ZdaIGptd72PhRIGr2GyMwnpv5+HVzHFp2vs6gx0z9UQX9Pu8iGHM9GHe
9Nt60QBaZO3G8h/R7WG3CiCIAGgI/niP5pjtEhTjiKOR+T/l6U3WwY1p6qlc9KOAS+tBLXDgnQY2
Yd0VLDRZv60EOGOCLgiWWvsLXtBtizwz6fLjuABElhlYUoLnbdQH/Ry57hTpoNgS0qxak4lPclqM
4bliPCrXGA28u2Os+2VJ/Z72eNMDcWzfDCz8YT4qanaJqDMedzU6dV+2kb80z0uAxhpwwBNZB1zx
inxjFsNDWuxLGDpj6SZbWxTbIrVQQvU3Lkg7lu+HyQC1HjdMSYjrKrJjI9FyNBkg5WIFvxFsACLe
veJDsGqIJg5rIoiLOGCXooirObxz312YsKGcKxzQ04C0guJZ4CSLi4509Kll8Df5uxqsrTV5f2qH
WI0ye7V4FyuWzMShgNZexvxXbAO38PNjK+HRdugR2jrMuvE+uH6Uail7Z/9Vp2rq5FUPIq3BX2t6
FKwBJ0ZxnvP6JNP2qUuLo9XlEaWl762/MicGo25sGJMKI3j0uiYixvZZJgoYz22mcU46gS/LhNgx
iMGxf3YOCYfoicX42fTidz4jejFleeoMaCgWVLBMr8NWcidIun1WO6c0vzkT/kIto2mkcZwlDC71
Sw3skRlDvJX2jnt7VPYMlFZPW5UP5zrg2swJeOYsvkviU6uuDd183pIDHK6ipTzLIFcvL0t7SWMk
xbBlN41jcIlYiQZISL5KUEd9jTPtV1wkMcZYfPH5Y2q9Br3/ahPO0XoBJD9Z3rgAvpKwicL83CLb
KduZuZx7DLIK1079kAFgHlt/lxfdZ+q0x9rrn7yU0JrlWy/cPw5mirlZy02mxQ9tH7+XLvYFOwj8
e04Y09R2xzTjJjCYkGmg5VXIvbpXpFppOCKmYLat+8trPWSR5cmL1Q9Up3yyulNs7aU/GYP32DuE
5ZKqKCD8ml0wQxRx3uuyPfgKiOAhU1T+W2JJzeat9/Owc4mIKoe31k3TsKEeyJt5r+lYE7XzEDwC
7Ay19SnrtJ+0XC6tZV1rE1EnNxK82vRvD36R3rCPo5kurZ1mJV/6uH4MREGnbvJDvQEDFc1MOAPq
7TJ5dWL3dXBVAEx7MmzgpLIi7q4TwGmW8U/WxM8toTQkfX1XrsPcEfFsbet1ZJvJPbA6OMWkDmmt
+2DXzXeLC8hzCYLSAC4aRP3kA23cBsHQCJpi7PfZ0J8LC7g+CiLCFRcVHZxyfhPYUhfnYKqKqPCx
bcbVqW3/WLE4YvG56vbAnfjkdAYYKPHMnUdBv0g+8+TNxv4MvmtnzzWSEbnJa7isonkRefO6jMVt
qdbIyomqnoJt3aU3YQGgg+Zumqi2huAA2cYu5aet1bscmGraWqFnZs/W6G0tqEe6vrx5cYqFvti6
IFwJ0+U614Uzl8Zt9jZYXbV13UzbGp31pyI+Fs1Oq2+XbEk2eivTnYaFNJk/0aezAdensf2qkj8B
JVCCrqPni7Dcq+k+iGwfyznSSBMf63VnWua5NaqTynV3VTC6mT5PLf3SsoUkknPPXxM4ahVo54Jw
L9NZTkX3jlIP/vtvyc7mLLR4TTJ0LAQoFNRct/Yj9K0uGTdocE8zClbXIVl91j8Q7vdwl5x3z8NM
MMSR13eneTBfOkmyXJ7x9ViDrwYPm3Csh568LWo5rlNyMvdenOOrZSl7qYtOJnVht+wEuJZw6cer
WZLonda/SiKgDdxhyOi3AXTnZNqOdhOSMbVP64S+ozltPPtmIS1LyuwhKdiiV39nxU228ebuw/Lr
v1pT/CRe+Z5P1U9sgbgS6NgH0b7oZJkp7vRvo2tOXcFztG5xBvi2sEVkd4sX1qLYDenwWSftFw02
g0Q1eSAvVtlKyCkDVrJOKULi6sNiaGbW1VkfUhoUGvp5XnCQvk6egUaXOHXHunW+fqXv/ndEpezr
5XMf30UGdixN4bO3gFMivZn/6lp+zRZqgzb9HvulQWKwL9Plq5w+msEFrQZwIDF3do8sgtCBdvZt
9o78Lqi7a6N6m+j1tXYoXWAwbXeq88fVW0hmI/Vc77VPG8vj0B/SYj2ucbyfKvGSGFCs1v67clwQ
wQ7p2b52kTWobXIaTHuiiZ0m27rpTkg+1zDpDt6sqHMy/Sz1ImrahciRJipo52Su+ekNxsW05a/V
FA+ahIcktPpNK4yz7ufnxUFDTYpAb2TboQb6UrjODvUlzCzji2QYOoCtc9bicgPuAPNVi7OwHwjP
roDSY3Y6JRaGhca1TYZzRI22zkuWpaTk1YRY1PdAFo+djhDaLB9jr6N7V3qXhKgH2dUBJKfhbEMF
9QcihP3nreutPzBsTpV8FvlxNr29uyCxbLuzC+Ad5syyaTJaBFKjrSH04q42cm96MUekyrFj0j1y
ADWlPz5hEFWK/gy5pY1ZKo7fstnE7yAfjLaIhpZlnNsIDtfavBqaqUSEl9wsYR82rwTE3y0x/k4D
AfimWpHdsU2SOv2qutYLS5pVTz1LHSHD1rTDGF1iBa7MJlJcwMIrslAPjkH54/rNHgV/aA8/RmtG
4Gyq5dMT+HhW6J5L4W1EvOyJS31kkPOIs+xipvEh0CC3x1X+NjsJ9j3nqWhI0oCtH7zifnx1wOm4
qXnujHY3Iuwwa20fsJjKVmwHHsYq7q1rPoxl/mpbzD8d86yZw3PDQdJr8S4ugmtVihOM3ORFG8h1
zA4YtW8t7kpCVLZjsiSneiJ7gbiEdPggMp36JSbfkFLK68pHbsIffZIis0//kNTTH6EyRrjm6Jz5
WjSgYdOQXGVr/dWYQU6HCeF6hdaLY9gpmaLG/b6gH1s7zW++Gl4nXiFffZVERmLfn7baisDGXu9G
s7ZR7LbmNiDOT70sTtFCj/RRO/nZ/Bo07as7uPNNrsMJ9NTWtiqGH7j/IzB1BG9Ru+KpIMOFu3Y7
4mbAxlaVyH28pj3oehuu3somp4JJ3IeSD/xozqTAYSfzVqWmYlS5Ta1MO/RW/MumwWwbtBlqwwl7
P7kXJSc8Ilk9rm8jYmtcUNY+LtJrZRHEjppnrEhHSbYziZWb3nSbyLXHTWf2WTQWVN1z/h1X8ZdQ
IS/GAoSq105TIVccoLDqfPmHGA9cHTOU3vZlLJwk6tE9kuRGAKRh7CvHJIvICK0mIx5FS9nQPHRS
JuHVCYdv2Ij4yTikHlEII3IrRMM7rOw/rUcDpw9BgwC7pDoh5SE0AxJIkmfEXBtfciRZf1uOmxgM
cY0VsF/JvWta7+iw52xQT347TP8QhXYVk2ImJfSCjbTHuNW/B6k4D+/eWN2WIT8VGAlInDibXXr3
/PwCwBqUYL5bvW8JpdOLX7WxPhV4EUJSlo7CBA7Lgaak6BlfoiQ+kY41vw8rlakv6Ehap9J0h72Y
3P0SF1vAirTw5HtsGfWGa5YGCdk6UdFFGaRPzZFMShuKUsPhEGiJSsF42snhpDUDGYDr8GnnNkX5
cqqyfp+QeFESEu5h7mgIaTBTklHtaYPNbGcG73i8d8BA5zW9EDWzti7nkT+8CdwmGvyATfqSoW5c
BQ0ej8MsFdq2L5PXVF8Pa4U0IL7pSwxwblwVA2utd9zeoE/Id0BAL1WN2dQXH4JIIlIw6lg8N1Im
8HDzO3wPHzzdhCLez+GFeOc0sd1dRqhK1WPvGE9tR/8bI5dzcoyvlbCLdEDhN8/OMV/eoFwe83wY
IyKkby0wFskH7nLJNa32r83IoPAPKfuRM3innu7qilp4eC0S8zgE6dEWLwPSUSUSvwNyRKrc76eh
QK0gHn1Iprhk9kXOnF9fNizXXh9Ii1oxcDXORTD6JMbw2Bvm1Z3do25gi2Wz9iLOskHJD6mGV8+A
qPZGjKcR/CwOXwB4on/R/5/gbp9jFtxqpluLEKnOvrTyWvfDxmQnNPFZeDjOdOdXBzPOo5wdS2Tt
Zbp1LO9TVR0SMOLikqmyVNh57q0Xeu4Xg62TB9I0HZOXhda1pish33JoDIqDQu7gGQMUihbNoCua
vtTIaCejC6VYHhJruNHze4l5B+OUcUsVW988eyyqldLCGd64RG9IbIlE9geS3z72mks7O8/pnEIk
kwWXaBrkaDrPFAbFtm0pwIyM7ZgxBdfPShv3/Kn4k3nzcMhFwlgU9cmLVUlrM0jtOaH7tjHXY+Po
glo/hgwriR6r/qBF5WiYzmXrPs6W9bvErYwt9+QN1b10mnNHMPrGqdsPo/cuTop3OjHOcq71x8Va
WQ3lxDG4EGmTCzBOWceHuMqLk0NUkvEeOc+TKRSg2rEedX94BMUaw0H8AyTg4rbenT6Rswn07HfW
Qz7NpusYEGtkzrdxtotzKQlP8Ts+blr7m+Gf37LwT7yXrZ64kTtWO3ewmg3/eNXQ2Y6D/Z2bxDWl
zRHI6b0DymI7q07FX0bl0v6Sjf7hMj5tB3tr4IgNcnHGNYtCP+MC2+6KYN0b7srI336BCnwcnpYS
Ro4eD4/5aJ2NgqJ2nkEFDO8l3Q5nZr1ODb/UcrZwhj96qzqYyL02rZ4xBGtvLdFBVdpdi5RNKJuH
57paTVDbw5mJKsCfadPDxwtoAWNpASw7aU8eBQEzOiAJTiLep9S8J2Rmb6VGXrCN9dNItatTGZC5
6PDSH0Cs38eEO9v7Zp4OSQohjsorTIfTOrtsur4Fuq+sl03r60/Sd71D1rgJWLvtCs9m04zi0ZJE
8xT7Pidts0MHXuXFSQ8KgxLt3Nf5lzl5Lwu1hilE1BfBYTW4+BNSfrVHRyMtlnAsv3zS91YCtyBb
rQdvHQ8yg4JZBT800Xf2irxVEEk8edZrUv9xi+LBCgJiX5sDum/+evPb6JdtA7bAyvs9nAK8Ff5I
+QjZe/mT6MSY1/6+1i/d8Kn18O9c7RZ0g8295y1ffdYx3bAUff9o2wM2T+MrF9ox6/sk5Ozf6BJc
RUrvbna+iU3ttjP3MwKbx3vQd1xFzeNosUMArLwKXfs0uDNRjAzdoeqeTQyljhWlg33tx2xrpG8N
2Xt5zmZkvw89RomSe06WxZfW2WQl2ufpkgfpjvKf0SNvsnhv4t+N/qsW0iFvtnqZhbnrSMapQZ9h
Ly3ClIn7xtCNhRj6ydnJ+OQj092CiKQrWRqYx8fXTlbYxmV/w/DKGMRhNOS0V6Mwoe+2z3Luu0Nu
uicD6sqWbCF8CvVxisW71QdgHX9pVDhcxrVXkWLQyJr+Asr/73xs6VhoiIBDTzfp34n1Zpnpt6+P
P35TUvvkxL65+BWwqGWMlqtQg4N2qXH6LA0SkzVd/4ouodEHKbF5Yl8+DMtT6SdbrdW2vs/IuOc6
TXd19S0lS9t0GNrGDMQ1jgf6t5HB25tZkVSzIJ6X5KuAqo850Cqzk/ATcDk7y9Meh5ERikwx6vt3
GE0PpSA1ONf/5BmXX5+q5lIsM45p39iMujzPTkZ7LseFkLTkyHKx6WDbZy13pcEqqGuXx677xUd8
1eg+FJLpox8QW1sz0Nz49RS1ubXPUnMX1z7DZKr+SoRkyUSOcyVKNuc4elrXK1BIyoiWARK1ZfYt
2P/ztHskzoFtbRIbbpjtthhzwuKNF7o13mZl3wDzGcmpeSgDQJTNDfYHLciEPh9HocDWhF1iW2du
htSxugDuoIfzCPzmZBb2j1nNJ9B6yFoF4RIl45uYnrK5zCerp9lLwhfOj5I8An/d1bP1A04gXabt
7L/7It6vOfAFzTwS5bwR2HknD3ag7b0MRGODNEAdTOGCliwZDuIhQxggotS9ttzDCB18YsYZag23
yzI/wgY8YD4keTdsfGerNWRFvsoJQA5mCBzhlCuEJkf4kciBPAYeNml40wdqsBDHKCU/mdsQubFo
Q47YDvO0xY8ACgDxIe7jER+IQRtNa9lxMGCuqK7GNT3MroU7rI/QwezmBLgXYb6Js52INMSku3Fo
XFnNi1GPe2nDL0Z8r++lXkXd9NbSkeBE21uZyyWrCpe5DWNS9vT0taj3LMiDE2vnBAOvMS9Ml5mz
lox39adZfx75tfA+xNCgCEB2Bx5Fc3Q+uzl0gq+YrKC86rjY+Y+NPMf+U4GsbWFipjtfQ1YeCzee
Q3AY1xbm8dybr2nRb/qqvVKdr00VNZKMT/xaQOf4d6yWFvR0IfaFi3sJeoUfzJExxo+G9Rc7cYTh
r8/9Q0J6M1eMbQXTPklfwUa+BCViENipY3ebEOm4HrYxNpMyDQ6FeG9JIPUarnwIUehjk29cf0H6
1YbXdhRXWl2HrHjKeiLsVkbj7nofgIkPnFGTu7FIW3Zsdmby1+BqW3rxUfn1yYTIROLy3kjEmfoH
oUxB+mNnX5E1A1Gs7nPn3DzPepo08RAL6xJPkJE6oFmWgTjWhcJ5SnLvAeeci+mz/0C6/GC3uomj
gu2oWcS37XHkJw3iEyY7VyLF7zWt65ZWF3ESG2tJHibRx1EyJs2pV8BmjQFQo+RJafy2xOOnTKct
w3y0sp1bnMpuZo2qy14MBs/NuPu4FN+FCYoiWQ6yzCmvgsW9cE0fbLQrtjvsBh/pLGOPlanRugDp
AVpYOeutgt68meEdzN+KzR7MMlrz33W+7su4JAvG3CUDLP+1383yQxuu/tTtGl/sEa5GglGJxfh2
+FWnLpraU1AetIBOTwm9h06BH3J+llPDRk4ozc3/nTnvlBHHlJuQ7OddnQGS9bqcngIDLi0hGhJo
D52lvHjWk3IfGO3WDX4Z8HRQr0QJ41qHKZk0vJ0+LceMJFCdfaVK4J6bxcWvIiS0BnrdRPgg1UFc
bVdUaGHlpZB7rKyNOqAsJLQNl1xq6cnRrDff7W9ymrhkdMZ9Femmp3d4Wh2RnCnZp0gmyisnCupI
lrhh9DTzupVA+sDj6uhqzr6IG/9sdcWbN7sw5OmRwN5nCNBJWN3UV3jLW91QY/cxBLTVbAfXpB2Q
NHKz5AbMpPzJqarQWef6q2YK7WddfYGFROtPo9UVVy4zeLHc69fR8apIztnyXArzPpnVl5wplBfC
3A/+mLp7ufDRZ+30tGSqdBZsWGVSQq9PmJHNU/GcWofZrO2Lxtd66WPvjse2f4qtFz/WEH14zk9j
AVYnf/7Dm4q31Cay3t6msjcecnw6PLEcFMFS39HR5E9dw6dtIC/Bftp+zqnoD5o/XIJ8LB+w3Gjo
jNnfCnOgcztQWQC8CWqLbdEsByVU+F32tRIAQfr0aeWf0rlH6tDhS8U9ng3rQlxtPYVAX9ftels6
LLWk/zRMPuWXo8ujW9AvSRLi2Ac36S5j8pMwAN3jDvmIiSWkG4GdOjV/jRjeqPX7bSfBHA/I0vCT
lzCWKPWsjkuuD8qnHcYgbPvpTlZ4HAqM4l61y3KGL6l58Mj6RNKpn1rD2HTl6B9LOf9ajAwNYDJt
0iwwLn1yElfRSqKBhQb8SX7bZpAisbXBJwx/Yr8693qOYa2q9slQMoUcqNdF+pq5Oqy0ih7prMj/
hstZbU7W40iI424CSLQdupc0aLqr5dKxdnQDhIAgtTBO9tIL/uhWQyHWlGIrBJmjuitvpU1kYg+B
ZeOuze/UW9K9Se4JOzeB6FoOjGdRJ7Y7zRscGJRGXoLgJWtZhvldG6i9LHJRKmIspGsb506vrzwf
GDl2gvB/BJFVDzU0kEzLt5OxdtzEs/iU83EP5bEHj7v3leauJQsApyfdpDHu/xgrh0I7uQHS+nw3
g6kD7L+j60iwsxX/xJIXaPQ1ySDOteQ62zekvvYjGBav4ikx92QXe8bFivc65no8reRALtWyYyoV
hDnBmpyK/L2GxuWuShUbdtFpyzPsiJMfCXPlWo+GufPlB4CW+W+6XnDD782lLs+lO8tN07GR5EsW
DUbZw2Drpp1bJDczXeQRz3+j9wQ20S2j6uYWswQImWmXYIT+g9OVLylalZ51HK2UzZrelYdmyM+V
M/iRPfQ4MNH7hWy93AQ/E7LwCF4aKHfspj0RpXqZ3aU5QM1gpup5MfXBt7ZyQS7XYNdbob54xsZ3
ahJ805HK3MIxCPWfLgrF7dJlRIpMXxg0f3dufEnIrC57q3/MW/PWjapnKucLSRH+Jic1IUSgBDeR
ppXFkJg63gzrpSTXKCiK/TKVb6iVZ7zIKPQC04FlNj3jtDKuJnEAv51s5JsvyWfJQHrvFCO9GulE
uYjZRj++r+gSLm6i7VebvcJbujjqyv7Fs5qSo5MDgXRmfzc2w87CPo7CzH6Z88ygt3XJ6DCGdsmC
l3P6QPqM9bQYWhrRlkT1w79u7NoLDhlpNtFEXwljXwrnt4FOPk32xuztXdehHZhyb46ExV2knjQu
5TDiNgmQ/Z7m2EYXnJ4ghdH/rfUDZTy8p9meOMVePN4HplTtL4IRpsK/5iZO3ySEI8Ns+6MO6yr0
DEOEahPAO18f9fi7cPmc1xGZZFDNxwxjuDu2D3KGmZoZzXGY3QqjdJMwiytDqQc5TZaMNEU6hBur
y0B/dEU0ZhYh5RYoIKn9qvRjw6N9JLw1ZzTyKhrrjyBrNjQ7/bPNJwYwcVbvLPtHBDRqRoWusccP
txgj+m36xb4vo++c/AYJKbdsSGf2MbV7cmLW1Y4mTYPt2bvaYRXTg8PmHYLVc3ZWoXnPybJ6z0Ms
/y4BuZND0CUbszW5cBjNecor89pUmPs9pAd9MKAdxMPZT8PMjWBZHuOWryt851tuxzn6AqD64l03
zPU6jq35MJcY3emdEm+zjN1+supL5Vr3NgngtjTIpFdy6ZgEJZGfT/POnSRZjNzPDo6Md904zpdG
/cN1xXyRlvzbuP1rjOJxJ3XId2VActAyO6Dnq/Ym0uXBryD2x0aZoyIGSed4gC+6YS1wsYezRjRD
0XgTmWf08Qpd9Gc9YyDjVnaxEwEpXiIh6RU04EtAUOUGvpoV9fpMY1m2zl5zuy0XuwZdp/86UqvS
QfinJPR4IJQZo8+eRoTmyskwMlwxvYfFYH4ZO+CAbAd1g5x//Nl7TP3mkiOaZSKsDNOdgx+LrJEL
USjoV/yZuVTm1+epfByzATxA7uVRMjP8sXLTYTBk/NRmtiCO+C2RkZxrrfycs6M/rJAD55J5pnyO
E3lq9Ko8rnrSoKSl9ehPAYyy6tIWZD9xg9srluOCfo4yO6OeXkhImBFVjosHjkl3ccY12udaW9VD
bny6dWddiCnasVjOQWv6kWtjiC8GJkjYcaDvVcc6K9GkuFyL7AHnldMQDB8T2kBj6HFxkke3MJU/
Ap2Gk4xNaKSjvoGp4UVkntkRUcxiU40cOkF6F6lPvQ31Kkx9m/s3upJIVsUENEEjGLztjb2VWreA
+dbVqOJjC7c4DwLOKqtWm+AaTktJ59tP+SsT8zEiuqzLnNPi8nM2l8wekrPIkcToAzS8fv6lNyST
6vllQjMWSYBfTBTzjUejTIc5SgxYaDS+CU4ky8NsSIYj9pBpA3jCu9pNsJuGpDws5ouc5/RJCKoT
9sfuNFTnRZNcLRRXR3U4Zp+htvTHl8JyL8JvWenN8GbMv9Muc5716VeQ6uLo9x24pW58KAvnSGQq
8sJsKbk6j2SzOulWSzTnTJUZAqa8ODIY9rxvdtrRpvU/BouaMWKjdPgABqMrz2kwSdqVaIodOaOJ
0mCSE+4OmYZkPa2fGOi2eknKakxAYX9JEXhtkKXYe8/nWs4Q9nXx7Wu+8i0C8dcDEjLvWkUDpCSk
5mQkw0dXxlaYSGqXEl0HffLmaMuaXiKRSZLMw+0yuxHKmeDZAJ+vKjAvymqkqMacoUhH99WZvv86
teMDG73gdEMwWk/GxerQl8impUefT2/euHwYcf1pGd6vOsvsR1Iq4IlkRDPn2euQTe9Omca7eWQM
bTU869ylHzXL2Gdo7nF1bwSK6WD91czOU4VrHv4nUlAn5Xjvq3ynpeat0B022UHu/MkiPKlhauRu
0zq9GaQSbYUS7bG4fXBFJjTEMBkFooeEfxS0dIecFIDFacO+zIaw5dK0re2sO8nceJe07I9ObPB3
4u+5chueNfK/8VeRGn8nLTSALoZOTWjk4pa3FQY33RSaSiDtuS9w5DNRx5v/P9k7j+XKke5av4ri
ztEBZMIONNDxjjz0ZHGCYBkmbMLbp9cHdsff1TeurkJzTdg0zeIxQObOvdf6lnsUHV6VLKvXKZv7
Dd0ClXpvNLkRCvU5KkJZFDeDRTHj+NQJNRlQClpEBSei4zxDu8166JIUGUDMoy5Ria1TmirnyAjm
zcRUGg2Sds8U+9E5NR/dqCxvsTBNN1F1nirOV74SZCuMhYAszgeWBc586Uegm+pcoW5+dmVCLljI
KjxWIUInEV5BJE6r2hjyj9Slp6wjI9uEPSygoErDA48RQIMOAWA6Mt9nUxkij4H8FHYi3GSKwVGQ
edFFUQL/+dnf3+OANJ5HBCi8YBePkTZvZHOQpKyaLIocx1JCI8+jxV5BnPOaZhwXvhLDrpcEI2E5
to4WShyDuG/ojuYN7lxNVGcNhH7e5ONI3pBt1ZfAmT7AnhBhHjvJEYUMZoz8pjWT5MFkEN1o/WbM
fUohPEK/qpzx2LgxOZEF+jPHKjeIFSSl7HMwSt4K6uuczL2+G44ikhsHFgp4pIx80r7JSCu2nudk
quhce+/LGR8PLRJIV4XkiDWKBzaT7qz6m9wn8AbW3HRThaolGXM+ldVonVpPQ91tx5NpVZcg8u9r
OQZL+ny1dgQHBzuIy5PlLmC3pLsv3f5C+BtzT5OpNhAiAA9i5EIKZ2gTwrwqRk2Gb930qTRu+nZh
0FBaMBHb19qu7+u+OvY50/G50MaG+Hh3r66zoKfhzwjibNtXO3DMxxljrSsKxBq0XlclypUVKIqO
2Zyd7MkKYtghnWk9T3ArE3thglli4zs8WeURpChnuupGHPpbQ0waPkXa7owUmJZ08ADFoBArP3tP
DSrqaKrdg5gOfj1cZmLIzmOeBMxZvEvZmoexCBPIWCC4K2rxxvwQ3U8RZAZ9W3OgD1NRakdwWufC
2VHaw58ZIrXX0WJLl+WLYZoKoSSS3MIPrX1KEbHq+6q6JwZvTbn5Eo7ecKyj+mWUuEyavmTg1IC7
00737jdUAyq61WZzMKvGe8kzyB/w0GjDdDSntYof9HhfaeXs/EQZF2EEqDsL1JyT8wCwgEWh+wBE
xpVM2yuno0YzO0t3aiLhL0/mG0cYO5cQuHWXufeONXf4KZEhGD052nNYvsGK++Um0aaAGbmCg+4c
Esm5spY/pMdaWw3xq0X6sC2N70bjvgz0/Ko6TG+m1PgRGPJuDogkjMjTozB3Hm3qHdMftk7bjUy3
mKbRlVkH1WAxzjQ+sWucmGL5ENQxHFD/Z2nIRd6SF96jwKeZDkXLdeXWYMldGxszhi3IpLMiMCLf
RW3E7qoOQTESlDQjfY0UCVJ2tbMDaW3sOpebOPXSDfXKU5CVFzNomlWCHHnVFSyYjUElXLYIihGi
xPPQr6e3MidrFslV34BQM4+JkvXGBnK6tWneNxpFkB2XBo7o5sPpcWZ3TQAaDQGiRpUJDnOothiv
Ge9wWtFhmW0c3gawhUskBRN42Cu73jCJdbYG1BkeNObxAZX2gA9rXJVIG6b6OqLJlcsbQ0qi18CJ
ER5jLvbeSkMpEVxBmXmt6XM3SXc32VgpCG8iRVDkb5yRf5AuyzY0Dq+qAbNYzsXPKBk8JpccPSJ9
teLOvLqP4+hvEhdVQSKRZ5NNF+5r2SA3WnG8mnBC4vHAyruhdTnsKOTGvYj6VeRa5sGoylMa+gY4
ZM7RvegtvESdv4tcF2xmjD+vyzd+NNFh6cmjtgdWRTpLl1rgxmHnvg754D8G7XRKGxNguVV86MS6
ellA4yo3zePA2K/n+OPq1L4oNd7ZCpeLsJKT56ZHndbfeJtKJIhIncrI3U6xQ+IjpuYq049aEj/i
Eaq8RQaOtqYm27CuB4PGJYqKcZmy6d5lpVi6ZDSr/BqCalRFOKgCDU4pOtS69TZBhBMvaYmRG4Sz
KkVZrjOHZTgyipPTIdCtauYahopQgWFMybpoIkvbjzcyvtOxM9ARtV7I79uIDpJcY8fsVoWe6GnO
eA2zX3W6BAc0zrz3sR7Sfx9PdfIdZipqlSh973n8DCeSLeoEIBZGfFVoLAvjyQ82vtfQ3+6zIyn2
FnR7ARq2Sr8HU10eyrCg70fkR8GNiUYdspcW4yaCBMTkP6sGJNA5Dyhs3aseeD5kc0Gv1RyCEPcA
JIfRui8H9RDYtxPS1AcPS9yKMxKoOR8Ce1dHWw+08U06qZd0oGNLMby2/CTd0XbhQpjC6hZpFIK6
5NInpnc3EIKwaQSOq6LNme9iNbLKcjxqw+SU6FXOBuwVTtnUfeSmABVmBKuo97gENdo8A3YjjZU4
Nch9Y9X25trf2x1hpjVP5toYCLCn13RMyr2hoXzGbh7tupb2bzvYPZJvItRtMd0l9dqus/RSMxFO
2ax+OrSaGr9x19C+DgwUW9BzMTB2M6qe2+KhJopIu99Kg3Ka8VoIoVT239z60Uooj1hLDUet6QVX
HmjaIN2qCU8VcesIBcRuAEjkc/43gs8wQ1gF8TDo7xJ/prw9pTnptSJm/DAwAvwM6wei0ohU+DUq
2i15tw/CX0tidcSL4QfFcQyw5jfNqVHJDs7m2W08bAuYX60OC1y8rqLmeN8V7P+Zt2t44n3IBKVA
KbpDXuCizM6mp7YgF969yT25DVD4D0JcbXQf8TdhV9gmiwsqo22oxLsnIsgpqLyhww12+dwoNB2J
ces75p07ihflMnZoZYye1PlBkqSBSvW7IeuT8vs3iOHrmW580kc/ddKBnrvr24IEDiZRo3mcEfPm
afGIBXfVOvWvvj7k9Uua/TCLy8LqCOyXuj/3Jbz+QL6UnlutBqbrmVZ3Vip3QcQcHBqgRn1SEVOf
IHtGkQwjuPFfi04d0i7coYE41mZ6Mad0M6WKyGh/zYMkxSfqjFXTd6tYvXkIYZoUvcyQbWpp7AL/
1xADJM06Dl3xqjStg4ybE32AE56bmzZi5Gns86G4WUwUNrMMaL7L/TKzQ2JtQHXkGlt0CbcN5eiY
gMd809732WxBz6BJBjzJkAVje0TL0HLDx7SmAdyayNl8daQbCaq/xBLY76LHbKTor5xlaO3QMexT
hNzxoZva/Uzs1NpM3PfWb8+sPQKXuXGrI/whoU8R0Rn5Iv46jAFqK7AQDEut+1Awv6hMA+mE6/+U
meCFs8kr7MFiA4NXazxr0xzuZimvrbC+YyskOiWQe0qWjSv7c1mbqzLJP0KE30b75lBCEZXrC7Dg
dnEzlhbWlWVmku8ydBc593RNGkTHl679PmqEzqLpYdO164lx8qYz9Zsysg8I0dBNQJgsZQlHZSDS
340Op+UEpa0JDrnFjdWjeY3d+54KlQCFg2gichtjBEgxsSKG5zMoZcVhFnhGPtRRrM/DCtEQtg8k
ARuCzXmPgvu2KgkLm1FhkxGyrp3h2ITs0r46jYj226m40qUF9BPhs5zumjB6N4Pp2cfAR8MDQ4Ej
gD7XN5FdcaFR7gn6YDEykprptBjVsRyA0NnGqxE0n1aOYFQekE7S/UQsuahbamIgK3sLwnYl4uac
dMmWOEZ0q8w4UjK3G9aYrm/XAQLWoibRAcRfG3K+xZpgFM+gKenfnluf2OlOHbUTUwwzsu3SFsOm
2OS99yKBq6+CMN3UjnNpa/stnX4kOoRnlB0dwXhxSSm3nsJ6OJs2wtzJ+JaOOU1B78ZgrecM+iad
KFrFYWTtzSi5IHdcQygkYaDfjoZx1iitXT/bWUTADI4G1uOebEkV2bf9rcnuCAgYfEzx0Y5MDdpy
WnZya+038dtvTr67P6Ehv8cEWkusyN8skcUdBygCWIbr+FJiH/m/YkeKLBFTqe15w1RqPGTJs4pw
3FQhYq3CeEjT+Ftr8+bT+g0w9eZRdyNLL13XAVe8OcV/kj3+14H5NJW//v3//Cg63dbTA0OyQv+e
Y+XC8PivAW/bCqB3Uccf2b/tu1j/+gfqbfnVvwIpIb1x+BIgbYQA/LFEyv3pw3T+cC2fWF+fisr2
HPRy//Jhyj88vusEgStMHxh2ANDkL9CbYf0BR0S6pAE7Jv+wiX3zf2DF5OD5z2sNeiB/2rGIthNf
SV0LuOQ3J2blqS7wOKFDxr3kDYqvwPOpA6R+aHo8Ar0u1/Yp9El94oRnwO+8JK1VfnM4Wfdm+9jl
pncgViXZh0F58oqiXLDbyDbumiLPjqbJcXIaSdLoAtpFZcpIokJ6vm/aFPkh7orUTS4hioKtg+Cr
q+3iWOnsM+oz+5TKnnRWMTH367gNTNZfijDngdTKQAb+nSGwpmcCifMwWDsv1/7ehd6UhNVwtktr
78Q1O2vISaF3PbLyQvkw5oz9YyHHnbY0DAiYbnCO54A5uOXi5zE0lvyRmHSUBZGFrMUopd4Db9+q
lsOItiy9nayAtgQyVCsjIrOs23gv8uB5JtGTIYM6KbhxlNDA7Dk5ILiNSeHmAJr/Mgbm3UHnPfQj
hWmF7Spe/gS5u6+G2TG2kONA40kWR69mutqlwmJStYzkyCLYZ1ZxP8/eS4nfY1+WZkHrOh5Akk96
azR5y55t6ctot8/e0L0Kl2GRx++cRRLSQk4i2qzwqW3PuBkqe9f2XXjOTJIw5/np618r8UF12QQ7
bUZ3u9Dk2xg4C6/YIhGt0lPij+ROKPXSdmVJmAi7IJf8Ockb8OMPvI/wo2E+SJl+oia6tYOqfXYH
E2m5ixrl63Uy3PC7adCiFQhA3FzNjFhq6iz7gXTS6I1GypwGNMSIddraGTo3X96WVUBVVspzL5gH
hmmSr9Ne3ZT5/KSd5lkAx9j10SPEV3o8wbam13OoO+c99QPig8BUkYiOWoDV3j74/sTuiYdjH09i
2gTl4Jy12xSbLrMvfkKoS1Kk5hYT4bxLNIdl4jzfE6n0FmvwrxZF6d3SWyndDC2sj/w4tkIMTmW+
C8KxOAb+i6hr8d9kvllYtX/fDqTJO7d4ud3lvxag1X/eorPLVddJn7EQDzf26mjfmv5LjGLuvmn4
s0bqn/qqNDd6MRfLqoLYmvTx/rfl7f+xKzlf7K3ftiUehwc9CTaldIS1RND983GQEJVB+MXfW7aX
1Cm++wSrgk1pH4YweaGfGK9aGjIrq5LLtFZsh5HCaezJGoo8tGbj+EYEGxSbzPwxzfH3xCkOpDVU
FAjooGovfoiS8JQVdJAKQecrvhYEYrr5bSXGAvm+W5yC5UOLRobQo/xq5xD9YdP/Ui74WQSba5Hb
IehnTN5o3UohsxPsBrHObOC4QKjrU20NjCSWD5nRtBk9mV+pF0lipmAeZb676LWtgJ9WeXP6+gxx
GniVJj+PBZxnq3+MPGeJLkmLEwkq+hQvn/395TDDqxivX9/VrVTZ6uvTr/+1n3uTW7V8L79+8PU9
KdbAq+c1dluSSbLOPZlejB/ZTw4S1c6JkIr69PXZ318KiVY7hMRLUuxMD9xkbOKnfBGlkECa8cdY
CaSImBf2U6ZPiG8QYicNU6cstBntmCly3O5FLtnbVkrKWB6laAX8adtCeke55D+l1ci7qThsp+Vw
CJKoOtk99nbaxMid/vUlaSt2akL18TQuuFyXJ+bpJTU7HwJKqMEYo2OGi/oUw+mHTuNyFRNxR3Um
m5OtVXv6+uzvD6ktt6LMzcOQJr90Xw2c/7oGOAkfiiC4T1KR7Uv8EGLQnPw6vM154b6FDghmcsS7
U0f/G29mFHjboe8/tIGOMSsypI8uQeAkz8/6NBE2v7GbyEZYNlsn7SYWDolJ0Dd7K5RpH/O0nU9t
GYYg0/DwL+D1E/26r287dTqfajpha5beC+fudumzeHhcPHNDRMp0VgaaChENR7yEGCK1iO2TEzRv
cc5igSL3s65RbS3PCHNLwww0wADx9fVOaaPnb1pIU5aTfpP558nL3L1QRE8w1eXdLHp9AjUepCt8
wN0nvr3yiNwABhdN66Zm7Cjxf0s8hLet+Faq8NIt17vnKy7ur0/H5ZoK6kohOjPkym2m6tTSCjp9
fWZhh+GKsiPVkb/EuzYZwjwa4j0xCxQtyXK9f31AdvrXZ5ljEZ5gc5a1l1vi7x8oAnmZYRkgBjK0
HcqwX0L2/WienZNtIShM5qLA3t9B7hm65JDb47zvjEqf+uV9CjAF0sdcvrahCkEg9yDOs08p2zlR
nWSH0A330hPN2eP8MwBUgMcTP3/9htFEWG/sKM0PTSa2CW4hJSzjZZK/SIhn2hqwgwVBeTvOtD+Q
Ds/160AAqD0x94pe8uHRxXkndGucs/Yh7cQHk5f32ffUOk/cJwjazLVx9yIQiHYW9/bG1A1ahyk7
dJUpN5Mmzi4yWVDGcqB1/eGg2KKzysk6ab9HNuczVPnZqpo5lKSUAwcmLXj1YNA4qIeh8VMNWDHD
ASfJLXSa5CkgOkDSMTEZttntgPrkfkpjzB9vVWw8kjGEPdT2j8psNlaOmTS3MTw7Ln+pSpqV1PNz
2Pkk6cw/aOWu0yZOiUwa7oLYFhsvZ4Ic+QKUgb7mSY4Ux51pUxrFtnzsaxZUH63Fw5T4oOwVK7tB
BDbQcuNbNwbE89CEZ964QXJDSKNawmrcbhuPM72jZNkoqXQyiLf37tlPWYUYTkMnIB5xthr71mvN
jfJw3He095mLUN003dLvUhkWbsznNKoABOmcWLh0MaYDHp3rmJ8jY6n8+iL9ZN8SaHGOCDLAxGbf
Mr+6UPlNEQKeebK3TBIECO3cvqvfRRNQ+HiMR+ra/AtBPiC3ZDxOCKVdAVqnqGGf+TEIGvFZJYxN
NNkkhs5H4WTxfpyNZ6PR/W6ui59fD5enZsHZ94BbLJEJScAjcTfWLIpjFqlnTYFAE6KjpxrQIUVd
Q8uk0u3ZVy1ZQe3Bskt/V+kZeVpnzBvPyljA7IVv1ti03xHIkXaMI5cazIjR3nhB8i0kS+JG5el7
hVF3W0UxZpMCxDn5du4bg66JIWCso9umK9nqIoZSqY1Xxc1ynk7Rg2+jI1vltAx1HjyKOCCYdVQ4
8VSebRotgxM3i4ENYNsWNNBFi3ret4z41X0rkQ7ndVjg46XQbCM66b0mgQN0CGd35mqbpBbnr9fq
61smsRjbpm8/7egDvgzXkWpRLSeXrBmTc5lSv+JvVXkhz4nC7j4YVYcXPLp3IgJ2gqHYO4MW1G6W
dwhGq9j27P0W12edj68Wc7ZRvjpYog6qe63Gxjs1VBkw0JPU7zdGQarMkFLGNWcVxPI+7IiT0EF0
QkeqMYPk4lR20TaciRVLnZrrzq+fvuo++j5k+5hCILDgLXNrXMs8nJuofrfUQUejcwApMh9SVf1w
kHRZRXQHgqybW4uXvb4z86S6+qp6LtEcreLEJWuBLs04uo9WyaSlHl+9CBFApCYORd0zQQmMuv2K
Flwhv9kRE+Rp4gjQ9C4UhfFI1tiNM+JknTg/0rGjSZAXRXuZR6BmTc3EUoG7oHFk7A6Vwk2ALUs+
ecm5aBN3qzIcjOWgN37tENcxyAhdTvS9S0y169hUjkNqbbKk1XexScAjblUmF4gMs9L9LBzoJgQf
7MBwwLrhFlr7BcQK42fAspwOyKpMJH/crIwtU+9X1jSXpmpPhFls//+VqPgnPcg3PRH4tmWamPU9
4Xvewvv87cwKAcKey+pn4xjNjWN9Olgxd3Z8EzUmEZ/9XVySHZDZ8W0clu628IpPsyibVRd9DP6I
GR/YC3wtYnxj8y2JMYClsjhUTBCZdxCeZRQaOzLHj69H/b9tlP+mjbJ0t/7rNsp/dE1LE+X3vsvy
C381T7w/LFfwbgOEl3Q6lkbYn82TABI+Oax0yIBB0ScxOYv8BbGygz8wTEDJl8K1PAsq/r+aJ7b7
h/R804aGxYVj0kf5n/RO6OP8EyyLr0qasKuQsEH9DWwUgP+8EBMFpcufxwQDAmWNidxsVyKwmg3u
2CIE6zaOydZ3XgUknDacpqOaiC9ywMn1Flp418WvWJDwVSHebwNqBtW8yzyy93aJU2OppXzEkJ7X
dOvSs6K1FcPTkLNztFV4xfDywIELerYjXjonezJdVN4RkUdRRPuCWoHiRHc7paihhjheBzK+7+38
fpxpXSpBvFkad5dJDR+hD5+FihqldJ+++wbZVs1QJeuzD1X3Ls8tF5UQbq0uKFYIGlPCWrQDk+vZ
CNuauBFrJwpEPDmKpbonPkqQ55u4SMSYjECBX+eutm79YMFahAGWcsCzAXYCTrQJ7SE7KFfaa/EI
mUVMSUZZQH+7Vs+Qci0/fliGXDq4RnmFByNw8QVERIEx1Im8trppyhnB0nTjUvCOTv6S6ypcXC1v
VtTzYrVvtsvA2gAF47hJyPKOwz2zEr22DAzVtUt9ZT6OymHPnWq9ZyEnFTf8brk9U0jEE07p+WuD
2JFNa2JTMBBYF4oEtLZusUDLKFw7aLs37jCj86GZsLHFfCn7qDiKFupAlnEipoF4wJqwSSi9FkUY
bnzoQZc2D/f2xGTAlPio57Zgk/en+x7J7SaWyLQjA9l0+1OjBlo75I3LWU2EQHaIxJEcbeqJKZOL
T+Dixem01W2yZJ/qHzH7DOEqOahxDLdO0I1r5As0iOsoAZCKLUCy7ychFu8eazHjhmeZg0FMY4yb
Sxyo1Whs1aRNrP0W+03vghftaeJDzA0OteBfIvJXzAYIlCnJVyI6Fq1twxHAqO0lPgNLjdDfRUR3
a0XJ0xgGD6AIHryoBaoG7ApABjq8tCdj+qAY0AYIw2BUuZAmJq9Z9cq794UOdhLaWCElsWpxC92b
7tyC/Ak2U1ZvklxH60L6ONLc9FcoguloqarCdBbbW+btDYzFct22AfOfVNs7g2ePH6NH82uzL9Nr
2w0C6CrcsX49+sE7SsN23Xet9RzMyWvkNQy7OYptg4s9Y9gKkCRCSRirzTjW0S607Ow4Efg14hRk
l23lqYoxuKQCwypWPZthvpgxUxZ4J7PgW0RQMJ0oGwc5PfzAzid86ksGWg37iBtnrVFbbvqlhK4Y
5I5+r3ZMmtDqoR8yfJqgqsP2UTmcFWFkEa9traKkibhzmqfJ1aSdtvdd5/t7C9B1a4H0qGMJYFU7
/KH+IDl4HiAbbZO8XLvMHlaGO+Z3HM5ojYQYIgqIaKtucQ6CS8HcPITnoMSma4gMOxwH99Kglm+G
EOsAOzBTyHjtY52awvKBWjx6dc0UFyhABTePkUWZ8b1b08CVLTNfDJJqVRX8hpveKiZCo/IyHMxO
TakF1QjlHiHrvSQTm405SVNJ4KIN4EiJzeSVCdoQqq+KzXqrGWSDTfmIgjxDcJL/pNjXcCgjSGBQ
6Xgrljo/OCUBbhQRhtY6QYZK8UuSfY/5va4e+spnyhghOEq98KZKXmvsM2mdAL8S0U/pRue+amd4
BlyuedWuHA5ka08lTwJODPJotKNhJQn19N1bK7dNhvEDXAqckBzLY+LMkxeqN5oHitsIJy0kiDT5
CJOWXL8JxUm66ypMpDEmA4/YoXPRTzueJEK4xromI8kIDCZHo4lXFkHDiOF7zI959Jql9HX6lC5o
AE0e4shHF/q434S3OF/VaxUhRe0FqDczehi7QoKVU/EljNbMCU8Atc7aFIjtoV3NXR3vmh4zQQEa
jKEtRWGuOgE6tD6TAAl9jEUadKnPpAunVjXk2FGAhGYxuoSMEhe8GXRjjdnBxSMB9kCiAPFerYIx
clBEHvcajUi3RIENFzsutl1thYesYmBdt9ZNjrGKZLqeWPP8Wruknxo+zafJcve1L/Fu2faenCTi
l03Aj07WvMTuq1OTzkHLH1NjpelOpPs4CzD5TepSTW28EQlJroNWm06SZtpXn2aF+DVuYwIjM+jH
tibAPLBW82h8LxzE0qhHVk3S7i1SB1a103AhBd1d0n1dWVjpOaMK6NHrRWRraLZN4SRXvFqrahoO
oTHfIstzHof24qdoAdpk4nIVArkMToy2RXU9l1kAlrvlAQiumpLjm5fVE0NsuReOQSFtesmOcaLV
vks1TtsZ8TkmLKSEACuv3A6wL0P5iaGRcahhfaPHN2wk6aaqKe/jet5aFYDbQNLlVxNMXOntU/K/
Nq2ShCbM7NxOMy/qvDfEwtUm7TF+yZjEZtOg7xAmkkNJlB/L2UTZC5enYhFE4YrWqDPPUflt6IAp
ZMT+FKhTcg7XTYc8x+tkRxDx0vJNoFFkBSbWGt+Y5iqIYjq5hU5oHGH0Ikero6OFQYpR8RyXWPuQ
X9X+Fnd8c89RKDDGeWsX6k5VS7JgQeeie7bL0NjJKN27XvRdOo2Jj1AXaEnJM4/6Kt/ZpU2XIR0J
63Iu0O+fqbKQ47xOIcLtgXcgoo5A5GAwxsFkaTof0kEq4uMq9RqaMtq/jL7XHEbbOAxgbuqYmEvZ
bsO4+ugjgYLWKO5gjVzwe71iwWM+1dPb1qkPhLL14E7TYyv0rSyhrMStddYxa8AQarbGFmXQhPK6
tjHnQ8MgiVYAp5zGK/zSbp23TLT7ZEPqsQ1YiKFMmxF1Obh3uOj8dRvT85KTt6+QcPIG+QIyt7PS
I3Te0cI0ozKfZpmIj0bP6KupDUolNzmEnv9ivtKjiQ+LsfMQuIyhUlhKc2xeHCZ0m3hQL3Vodbsk
J1eM9Ppv1DBQihSwvzKJX2dqoEZNKCugUB0MxlvruNEUj/pT9P2jUkTfCTk9m01TbwdTEUjIYSsh
X6ijQ79OzQFlZe5vZSqRclZlezMNII6yHHy2bUXTZV4iGAStVRV7xnZwKnpSCfflYHfmJR8T9yCt
XN1gUDzXGVICjBTrqo4AUKh8oN7AxzuRBc2YDe54ht9Yjbk4IC2MwA82LnAxiM6ubdxUAOPXw4yu
VoQos0uLJUTJ4CEMU8AvNrMyzRhLm8+t+WLmzOxG7xi0qN+TAbV+hnBFS/T7BM6hrsH5lIFOPFkN
3pipKJ+Khgq+rH1YoxZkLRC8gt3X8zZZv9elZ+KTCV4CNfw0RnWxkxHJi2vt+zHIsQBnbCCzpsth
IJmuXJ+QcWaVK8yHV4MztwaVlQOrD6cruU9XRTbDeqxQCDWbWDUZXbH6lyr9S12UdCNMcnkT9yNv
zfDgNeEjTWfI1ciCSLM+TCYxSEntvGIUkuy1+s6xoJY5C/VGzjPFhgZekB1mJ3tFeM5sN6A/bTKC
3dhmvw/UuPPoNl/tGX1R3qY3c0KOLkMTf2aplQ3GTQMEFFwVmoFdYLG85fl48O0Y5Ko8azb3lTIg
Fw2sHKHB5m+pRpwy0977KZAsajJpmUQ92iOrY1LjK05YHodAIriKwCn5Xv0jtdHCGPM8XDVHhdj1
gE7yo3xQ1SFDUbRHoT+ZcimI0T+FrmQtYUZkDw6m/PLU1ZANh6A7GKJk0ouidm22vGjR6G8bCuQt
d0qyHvrorTCPbu7rXdsU/drW9SfjKRo27ZgePeIBtvYoPh0a8CuvR8bf1ilmP5a+tDNZl6dVhxqf
7C3aWBLy5hZt35vZ5wNTlZCGanGlG91Bx56flAZLHwxYbeIpObXLqxCAg7Hi0DundrFXWu+GSv5o
DecpJyd8E+Y8Xs8IXklY/Z5W7IYD0i0cmAeZh59LnV1X7WemgdCOth2D/BHZpogE3trg0MmQpo0t
9M7xk4eZkcZBDIidjILXwGZcWQ2IskP35E2o6qqy58RmPWKjZuJpN3QQ8SKmxicKivexUseE84Hr
sZrLElQMHsRpnPZ+fsmKPj2M0RKOiW3Lx+mbM7dHi2R/GJyQt27gH71E2btmsK90qR8kCbSqr7O1
1QwffjB/+uG4T+kWE6leuKsi1jj8CipwXdCSa/kfK0k9GJvsWSOK0xUOdIrCidz5aH7PeoP+qZFt
p846gYNZY3hCj0+c0QJfpasDc6yBJYkVgrY1Gv4uQVJp9uv2SytoBWstq4eG0mej2vIaRdI/DCI6
FK7HFlyTEmx+k7nLo5ELzyfmXWYK+GscJv5uHvCaW7TAYO0wUh5mYOklfpx8ilo8AWW3nkoTOSWo
JodjrWq6fqc9NH75kg2vkp+1KRDzDgIVksdICvPdm+9E1yzpWEprm62IsV6OvqxXLS6GtjuEvn1J
C/dW0UW+Zqi3Q8tkwMqCsQaxUsAg0RGj2WlmPOGntbFNlVVuPQcSZT/gHkz0pmkAKWhMnCsm1u5q
RkuwSpgMnmvXAUrSjT+nqC72bi9urdZJzznCddGr/q6hwr9W/RPwDuQLifE0cEFt7Zj5gi3HH53n
3xq2ddfUzAZuZ8avJ2kA0ctUAY3Si1lBw+FBGuaz3xY/cILiIq9YUzqWs7A/EAsdb2unfqwzbh4/
938UXk1VkD0bM7gl+I8vlDE06gSVgxORdOl6I0rywFuysrxlg/ePTGQY6czjFcUo/iETmpUtPwyO
GVIMBycqDwnyKUKn813NeEGTm70yPFxUjuFtrAm/TONkJ0nTENFwZ68L4EhnsWAayDrkzD7TsuDs
ajhQWAWTTmXrcj92iBAtDyhbLQX2/85/dEME/WFT0TCQxra20m9A0ctjV6IkSeInY4Cvr1r5KABS
KitHUiBH3KNZig5WwxQYm9N/sncmu5Eja5Z+IhY4mZHc+jxrDE0bQgqFSONsnMmnr49R1RfZhSoU
et+Le4GMTGW63Olm/3DOd2Kzsq7xePFGZJDRFWsVLwfx3Baz3kWNMaLamqBVdZpDaAOG2z5oNVvX
dpJos2kco0UjzqwAfkndrmY+c6ZH+mh+RyyQ4YifJxhJW+UbZLbgacdUlm1dMSRb9lEkxylfoEBB
gNsW1PB+muObz8oUC3RFkEpFkkB9dlBZJyWKZzP1XtMJ1WriIaSYShT2UWBaK9eDbTyMManFvofi
GW8eYHBX+hfcnC/BRCWFp2rP5jLHESHpDpIAe3d3RDjPWt+IDoAcuKVY4EGS1rQSOFxtx/0APbSF
BUbqBQiDmATulagVJTf33cqmw+thYacZ9LtMkx9PouobrAlcN8QwHfx+nRGhexz9nUGgjBGE10g2
Pw2oD9fMiI6PBtq3st27Xn7LJjDLSh+zfrzlw3LquzP5Ku1iXE7Ct0jxEaswnNY9eA7HMwsYfGwN
ZfDZZd11bqYFvTieuoyXjHU5ZtyJfLN+zY9lCFhIGv6ftESAr6IKD0bOWANXbZ+7hNdXVkSEGeM/
EfTnxhpR05QoSC2ky14BAkU39oH2/leHWr5Rh8ZntePO8AnNnlWbGon8VjkjfXSzc63vBgrgxYk+
onca7a2IRuBaBpkof5ehMb8aae1M+et+hYf6sfU9BnJZ8YWfE4E9MO5VmlpPxUPi8DiVXvIRkM4T
GyZ0NF8cAqRJ3Cb+ex+BJ0DxtVg9hi1NYrMhsno9s/g+D3G6CwOPzymQn0IcBwdLUEcaZdH9krQh
VGp4cUrr6MGpVDMemyCHNowZk7UGRlhIGGt8O3SHzndOI0Vvoub2jXmRWmFX2JrJeOLl7VhXY3Fx
fbri8QvdT8DtITHpCOajPEs0WqvQyOwN3jwyePHFSwOlqCGGlStSSHqcojncMtlJrH2dvW+M5G1q
4p9JwpHsjOybbf5rZ7KmEr74MVzvZDB+G3E5pkFKETkjb22MhsjvIAg3Y+V7tJ6h2LkdkIKMPV+u
zjhzxlXUY5yP2fhot8C8Kpt4n6e1t8q4YM0uUkzy0kcvGl0sCtHJQY/C3LTq70yq43ksEDmjAUE3
rTHxUJ+gtlp7reU+dl50V/h0cpUWKOYtELVJTAhI7YfU4+6mj7JkXfnmZzKG0YZHhsFEiHsL+7Rp
P3vkALJR5wCosVzGbUG9BfiwTbt8bUy+XKUiPooZFF4fPGQljjs3GH6n93aGDdChqJLxo8M4aoO4
GpFunD91bQA7KE+JHAhf3IGTwfbdo1EQBB35oGUCE4trE1WYEpoU6GvzGlnJg8RPvhl8v9wJIY9D
zLyZiy4/90FP+Yl6IOnRuIQi+Ojga4q5+42n7MXuw/AExK5jtqet5esp429UKk+9MX9hrVicxLwn
OZu6+EXLCxnL5n5ijYpwouPsasTVDH4g+rIzM+w3ME/MxwzUeR4q56jl2fMBtMBMWHejAeZC1BeP
UauBJYqkINiUmEUQAVbFfGi7JaVwQMVXA3EEABcY/jsvp97z4W9sq9yDKeaYjYKt51pHJ5XfwKAM
lln4aJDJGR1uowIJJzXCcG4jXp9j+RfLTfKNqXmaU7jtc8mBpMjNXCuMR9QQ32k0k6ilnUcrkljZ
qu5H51STuCIAAHoC4DT++XHWewuQALDughRBaGCmRrw5CuM5np1r5AF2rRb/TR58T5HD0rWHMYWu
Bkz2eFAph4AXm8NDhurtxLecBK3SffMZL9yACVxaxcqQiU63DUiwIBx+04hen/IOlfnCAp3KAqTP
8D7W+gORgmG8aFhBBoFpTWIUh4Ygi1nd9wZ4fhGFN8BGv6KcMWoWQgflRTADf4s6rMme/4XD9T0a
E1qDNPyVype+FZTvpuoXw/olb9VD0zl6ScJhGhkUgDfhcDPOXbfknawo8vi2DvZXXf0JY4fpSsuu
IDdBcgGY60T8K1kMiPaQQvyt32HjdOsZbH+U40VtHBcdRT9EjC6sB+yV32C417mLfNMq1H2JMoFs
kqk3H+MaZ3ZYvjakhm/6LiVPB2cDQN8DkhxU9tgRdQGJjaEtzvKajU9boGXl3Xh2MwlkHw8/n86J
GfNzxqvMQBXsmkQ7qzFuPvJR0D/AtVmVAZ1Nbp0GJ5jP0wBHLKKITQZAQ7Br0x1bXnOqX+GrWUiZ
KG8tWz0YhXwQaXoMi+XzFVhuSzneGFDMa39GEGDjmxsVHD/HeLTznKuC42QtGB6NablNOvHgP42l
1S3TtU8fN8ZgTR8imc45h45I4/3CIwkKJDZB8DRoYHezc59Zw6Gy6f6pRJ3O3aeMbnCF+Chw9a2J
NyqI/iznz6x/EB9u6wFEe+DQkDJ3OQqrRt5KrooT3JWp/SWN+Xkw63zTW+1u5H+iWQDKwNBX/W0o
OR7SfG9MffnUFg0ijCQi7jG6ZfFhyHImLxEDDzP/yXzy1ZgnkMGDn4VOM7son191aA8+0rQ7b/bf
wz7woeCbNioapzkk3B8205SnwrY3M5O1PfgEQ/LOG84UkzeTBscpuJNuh/0skUukH5L0rmQ+FVHc
ABuh5FjBvgaWVENM6qnVR+iYDDLxdbH+G4JWg6bJf82h6T36BYpZEWF7stt7zZD8lKnFc5c3xZ4g
zhtEXI/Buvdum2N3rUtrXwsQ1aTVrHKfhUjfJO9Du5UwPThYoo2ZobtATQlkaXquvd55DQWDEIlI
eNPwZjSdeZBD/IRBJl8HtbjzqmgLQ929QAG5B8whsVFj5muA/oV5kOyjdyb+qJ7LkBkiu4YuHZE8
6Z8SeSsYlvGADvvVr5uNXzl/fHQ0gQ+optOYTOcuvkUJgV3VnBzZNVloG9p3r6mu6ZA72ywaEWGF
l9kj28owqjs7yZE2WxYTT7Z2pJetma/he45TUmjK8a5pGNQA19lXVtFv80SEy8j0eUT+cV+NHDEj
N/qBoTZa9WnlMtB91AZ0zwS6r0lu1pyeI5o2FrAQnLoUwkkT12IbqxDm2r2LcYwdX+Svs8AlaJVs
gnFxhkTOYTDhuBv1LzczPidWHlaHBDz0jsbkHIDZo4Eq4z36+AFGGzVVlb3hx9Y62qadJzYzDkd8
LyStaZ7Xnm3X1xNx7d4Zv3e+K53hVGQatiXcxKpSS22ETOivvsGgpBy43jZcRvd9okjkiNCSJN3F
6+C9xl3+UOVDsSIqgX0si18nk8ManMPVm+Rj1hkEhLQRF3dbOdtOIx3CvOizLv0puvIzMImBQB9N
AjXgGPaWmhyBvqelcn+FZgvYcoBw6ObKwbWHM9qR9m9s0P1WZZONXgsTr+mNzZ1leqz3IPpmueVv
A6ujYmuaYcsIeYvarN2YqzHjVVaSDe086P7oCAAL1O9EcgKkA6w4LuSLXn32AsxAx+1Na5C82ozW
VyhbWnpBwOl17hGGg+K4xPOZgHJvaqfcU27DfFUFT77IdyIprznv4tFVzqEV+HDrgN+Eu8rYGMD+
efA4A1PzEJcWIaQs6rvO22kdqlvo+0cF/skS/quI9IUIC0bAdnLH/mzVdVH+2ArzltecJvU4nDjz
643fWwL0mP9ZyEFcpFtcSze+Q/rEb2/V8EGH6A2PH8V9iEI1MI6uiG755DNMN5oL7aU6qogRSGeK
98HiCa6B7WhYAJCxsk++Ox6GXK6UwXIe0Bd8u6W2eVaLu5iXVfL8K9uuiQaf+YZL2AjEcEkY3ZX3
EQ14M5XDiiBUyW+g0PaSNMjBNKCzwxj+hE6jAZwZI6PpkNRgWuHm8ZqjyFxcWyZg+SXwJntkXfEa
tPDr4pGRm7dknQimjxuUYWC4jcVtXDCsjXOCbEK2SXTIlEnc0qhXsQIA0/ZNbKb6YFnOxSaY/SGP
4z/BQx3fAX14LhT9hZkmoA6QOPWeejKg+JKdIYP9KB4MgQJX8Iw6VuavTBuuEau/1x4r6aYZGYZG
bA9c6HV0D8TC5G0jHyhDrKGwdr5I3ybEcbzxlGfg83YU1d6dDOw3donBtiU9ycnUYyeSbtt1eAG1
TYZfQfgWI8YJRlNEFKBRaRaMoXMfBAQFjcZ7HXBO1Gyt1nZhAjlo4gciN9S9Gij2Uiuf1oqv0lrF
P2qYP4jPyXeD73xIO+8u0jMWS2fx2Xez2KL0Yms0o5RgItIAf403I29vNOvf+FgUYrn+ooyKJBOn
Xam4ct4CnozGBWtY04iqYNAbVXmE1isXmj56JxdqZOp15mYgLrE2TPbRhRpXSRy940XpfEYVDYH0
/l2j0Aa3FSEk8TTtckN/FyalWOJqsspcwBllXzLSi0fYdLLA6WuAKSjj8GJzd0EG2XqKyYDJajor
q/jsU8UELgTQtKZ3Dgm8oS0aqbpIM4CGvnETGk9Py51PwlfqmcdMO4TfptVTHRqst4shXJtdsErB
2B4IzMAE2iDZju3p2UkISeD15Rmi5KD8TWrOM8EgGP8sG+Z7QnXiFqZYz4H51Eiq7KY3tr0qmeHW
GRySxB7xKTPPM5H4nnzYT5tqZAeetcavuWbsqAe5HSeYeHESI0ZkC59g1gnb7yYvV0PXl8xHKKxA
kahtmtflRreM3WVoMjfygYDYSXYM0wpl96KQFVg00V12SWsiKVFPk8bwg2x2TzNoH7gKRZ9vzVqm
G9eNgOs8dG0+oF1NuXIKMPoGaQnY/4p5j5h4Mex25i6LonlnBQ25QgbZN5bRMJ+vDpiQfo8jhE1p
TME6civq3g6JXrwYb/E6n1ITjGDpI7NxskUZ4TJ5xNGlELdUv4Ncgcp3e8lsCEFRj8LUHtydhWRh
1VikT7bL7jFFXR+6VMBezvNJzlAj6ecilAiha70OaYgdCD3CTo1RtvZA9W+M9E8rrQGsJPSBXn+F
M8/kWM4PJSue1dAK6zqm00PQkiDRn+OReImeBqJS8lEFzp8+TH32WNbJxlAwJ9UaKiL6xkWH0Oaa
dj2L8ju/8L4R9GD9Cl+VQSCasUSKVAhii6l1d7o7tnXjn1qbkbGz6LnThdEWxqPkV4vuJjuMjzrv
yHilKhpjypuOr2RiMP/PARXZHvMGIr7X1bIgjyqA0QyZmtzjzNHTV1BiT7YyUEpLUZIN42UuDMIH
S3vrOVReMbqxiQU/XaVx4yPQZ3h4Lk9aEPPez/18mlKkvb3FmVwggG50+KnwjZTtcEWoHW6CnuVs
mk9fUTi+9t7CG4BLC7mo25ZgX1ejbZIHMY6kcWQODnxcfAQRUdg05UPt4jo2EfbPwkXcnC2akR6h
TpV4+NNKjqkRs3NNGMZEOjPbIdjsTvMacxss4dlsOR0necivJWl5bvUkZgbAaTQy52C+PPIUpB7r
cLaYYCQNxvDyLUK5vsQmoAGYk0MiaGoqkBXI0jq1GrvPgM3NBpgBPOeuzo9BRF3VZFC6Anwy1QB6
GchmtX0MwqZ5KvWvsTIuMTEdbgfUoEJPFlV3k58L3ATdDzMrvQX8wjTYodBOE3uXTOF3XpNehPkC
sDqIDxfFh2Yt0lczpYvP9jxJJz6clBYijt9sKeqzl3Hj4+YWJkOaVmA0p8Nvz9rIwYC8WFnYrmmH
260/8ognlhJH9BEnb1/MJuVYRKYHXDsGxK3/2Mj60bHUOUk9d91xt25d1DVMAoF+ZjsdG4c6qYNr
UDKglGir4qh6GNqKBZXFpIdOgQlLmdwHoTHtLNZ90DPZCjpsIQ3yvbZ6oX2zVyXtO0DiXGFgRDex
YVpcb8ioRlTxmMCGF6aLPF4a8GJp0fs5gWWu+JgR+u2VZz/0aqiZYICpU/F0tjiArFKf8Qxdo9rJ
11OXeScRi4ptR/aooYFtfD1/KruY9nERb800v8TjICCafbpFAfozM5+GLhgu7FGP6CrbVScBhMNR
Yo0FuWe2DXe56noY0Aw2DerqsB3IMTZPqdueo5LyAUXFsqZM+q1vhYhO6K/wLvBULF8h12KiZogU
SWasvoLcewmHpgLBi8VMGOXZjLKnqop+sIWn6zLvF2NI5QHZQkXCB+uH9vCBSuu3YdSfruZNNguH
qzKF+4bQ7tNE9IViGo9SVKEMFH9wVbUbOGDN2ggzksQKta95iFLueyb57tUbf0qXISolL1zr1mCT
WuppVyepuxqlZsARA8sNNHaWsbzDuFCupM+Hn5SHbMofp77fgyfdZUPyNboI8XulnmH5n3zqVXKT
wn7jSNJGRfxCBFUI0O9m9rjfc5kQ1WyFOzuR7s1mrYL5RVnnweyp2nD2bhE5fIh8JBShASGy5BkM
ZGD7oUQuJyFSchqvygrej3Rrbl5Z/YK9hnkyF09d3R1gycGH9hXrWIe4oNRC5tKh/I7yncSHdetD
+HPox0AvGt62sR2IySmfgU9AwznVA9996ZwS86FWfJqsoJkRVZG3j2Vzxm2B7I0XCfNhgMem2ctV
QdqgiGCry9Q+In7UPbLMJdxOTimcNujYJFXwrHRAOmMgi8kIh2c0+bMZLaxJCUl0l+luyvazH6xb
IJjxx4VzsCUwml4y2nOHAlqfi1WDDAEpTyIsq30/KPRDnUncPFFOhj9bl4TIzQ5s7rb2+SkFlgfs
HblbibOpgNWsrNZ5lzo7EXq1Qvr1ezIXVH0+7s3CDU8VxRtsdzfaa9k+MbotXm2LOTIqS+KlmmOT
dk+IHXe2H+aIm+QrT0CzjtP5G9LjPWbtb+2lS7a7GYOEP1ecu1eaM7JEMnPwDqhkTOqD4ZpUHk99
TJdos6gjFxIzUJ6/Dkqe+C3YlPuuQH3JFrpNLz6gIWoC0nh9586w2a9ZMOYbzK9rv2M4nhWHMEq+
khl6VAn8tCgnqvPEIqE7dahlKoLEsXirgcHnGHDfF3gxfVjX9rpmIrRpXE041tIsdAkk6IhdkqxH
4EU18mTPt5iRlwQkITEj2ETjZqsOE9+Hg+VPHB94VFrn1uMREeg2lqWW95nWJTXYjF6BJS+9dG5+
SQolo4g3wIdKcjcVOU/5cI7rR8BOmMshtbdz7MON9Q6RhcvQ6LjG3TBC5ycho5nB2Z9isfJy/96r
7OukR55ty9UXwNHbSVzDbL7XWRXv8ePC1azpq5EzdNsqik9N7HSkek6/IHPX254ajQuX4MsdIWVq
o7zPKoWUjCD5NDD33juhFjSV9rBpKva0rSwv9kQ+7qCbdIsRfIzG917NT1lp9HthIffGxQizCqJJ
y52e0I3tPcvNt4hrwUXn4XVZs3qAEiVykXmm7MYHPq9Ko+ieq2UbCWtgNVhJvaH8e4AhzsiHETSr
B0WcTQxhBdXewekR9Insq02XklSOYNpIvF/HlHFrG7wXS6iWWB5CbkbWx1Bl4PQWoLLq/iEPvJ/l
b2RJMh7SvvszLvS8qPTtU2wPL8GMOmRW0YYsDgc0OhcGqL8t6kV0kymXhp+vrdL5g5R23hfjiGDG
+0wIx0LKZRdHto+I6FyS2RfACOdjcGM+vs4wnUDoc9DWs3qUgEHree9I1b9ZxCgv582m5Ekl9AFK
eTmBeMpdYjp0y1OQwxhsJueqSn4Pn0VGkW0Mk8XnPDUVye5UhV1ovqhxhEum6b+isTg6E1gY1Pbu
rrf5tqgqumZ+k+0Gy30OFQrXOYqcdePaZ6brJYpQ22G2ICDr4k7VXXOrIhx6KD1CbvwTQKez68un
qDa3xSxvE+BhZqq6Y6fdEVvrywPaD3653K52pQtLXxv+nsLZQ0WZfStrn9l1emxHd0fMNvLaeRz3
IEoGnyjrFM7AClOFsTM96zAWPRk/SftMAioHhU4OILppOaNuIFGB3QR1OQeEhghmNufJ6uyDpwU2
T0IAHArQVVwHNh4lxRNhZzvi1J7ESCTmhP5/B7CQzwRnQKnrZN/0/SsarENEAzeTlLGC0s3c1tqw
27SM32kh9VHb0UumCOgJ+e0IxiGSA+6vnZqs8vzg0w5JkaiMnkvAwobdhM52KjBr9kgtdq19K4ni
vfD4PhQC96MLkm0jpmBXYhA7VB0bZHYLv0Oomlt68WBdS6mvlLNIIQjlaQcnXSMeYTsT0Gy0EjJj
OLvkmLCAYyPzO/Ee3T7/aNvM3ouoYJNvPHR8ghtkn/CiSG7c8F23pU/mBp2tB2wtIGKb/L2cPCgZ
ohzJj8pBQ1Z7R7LeqluX9xV2ECPeR47iLPeiXSDLlnYse+QSAwYp++0UVUeg9acYv3E7Jm+1bZFi
5vtcZXpiM89odzUmWArtrH1pFU0JyoiJu4Q8CbYmZYeIrBI2zsUSC0L/YrP0fu3QTHkBeJiJFepS
SDN6l6/dIg+Ya6hbHfzNxkO4Ydt4bxm91405bEOT3cvgcMNJ/U6f8W1mVUXcEEpZ0/4VFiyhVT6m
SFBmaM8dm+gYlQGXCBWBS8qAn89y3QTldBgi5IOjiayYBvIyEBe6YndnnJwi9RiABk+FUefrSh/p
6yxe0vCN4BlBGJGGk8/QlJFQ0ZCaN9m4W9LhPDjivjKKbeYx3J3sZwf9DOz80cJASmW4GHaoquoC
0WOLeGmR+Ax+el+jPF7bGd8lycQjF5xMLbLLKBk+2rTmLHVQcKHzxVnZbULHcO+TShO0aAumAKHD
QVU0T2bRvdaCoCBQWAyhjV2ZfQLDXuYWel+lzUUFgAOUOTLGiqYrRsovC0hXWMaEP9nZV+5XPD5G
d5TNmO7ZEGlGTFlOti2zGrAXsPlqEw8GTA12ZRwFubTfux61LARYan1HcJZ8lDE5mSlOA9R7CG7b
eQJUhR+Y46ZMMBfCKgVX1xITOv/qyDym8o1rRtG3oQWfgtPjZpkWgvXC/5MMXQxZjzZ6npHBxPA/
N61B5urA6osFfLtxym9jKgoavoqcYwaGTHNneyMymB1T5k4bNYakyTnw+z20F80L1ZJ94AwkMdlH
XM/17NQNhnYLnCRfSnp1BXgWSWZnzc92t/iNnJFV2QBcqVT9b4ZYYotdFmElIFhd1p/sv03U/J/Z
DMpzAOdNVuXAVcJot+vSr9kIkZMY8Tsh3Wbs2keG39hiuGy5Us48YdUdw9MX6cg327bvlK/fFYGp
TymBA6uJ79i+SVmKWq/RgAUrVLRJSwokdH5iwYJ6N5AJtQkmth5hM4xXGoeYtlUpefVCcnWCPNf7
UZX9RnBxAyE4aqYMS/rXIUUkPg4NT3XqFVvBnHLTzkF8oD8rdgHNEFP1ggeyam9GTkFmmQDtAx/E
ExxpLLTOCPrOwmzOvJMBbN/YfOFxAWeSd7cYmCDPSN9xjYz7ZhlxBHObQ0DFzUh/wlOV2Qj7XAJe
ig4d8Og13oZWuGSU9CUzV26NQjFYiVmSaUzwK0uY7bEwiqtKmZynLobwQQuaUeg5yBYYhOn5O6wd
i6ayYUcbmHurze7cLNUsBc36Og+nCBwmNylenykEmNLs3XD5fvgAzORQVJD3ET0YdnR2RnxLhdWV
u2EiYUN92XHn7IloYxogmmQxvBOIUDFOdqziFoWgQ0WKTqrzLgRjlWcnYYnbhwN7Jr3vc5r7mDxA
xl51cByGCTQ+4dbl2GdbUSU/voEeEQt5ehGzDs8EL4tBeXdt7b1qGyK2llrtumjp7BoenCRJXsII
b5Qc1RN3Cn+Cer/toI9lo5NvxyJmmim9dVuJtd10+uzcWQyY1ovxZ8ir/IBXHvBA+eRrkryg6XwL
HlLhZ9mmsALavrtpsrL7yMAXENoIyiySopW698xB0M8EH42R3cisBsgN6ZwJ54sl6/sxMyGSeDgG
IrP67SpMJUnoPYWGPswyTbbmYDrgQIJsO4ZAjbKIW52oXtKsTPENYWozDEwKJs314po575gxpoz0
o/zqfYPm39WtHNcZK5g95Xg5u+GVa2wug+4UuogMs0kvXguEvKZ5CTSrWJo4zaFR7hhL1ifY8QTa
0qojE0VsHKSM1TsSJqFAE/6d4SXSzFXjEhV7O43WIRPGZiyK4FQY36aBbDXq2UV7aV88DhZXNdEJ
hy6FBdBCleycIDsUE4ngKI5ylq7P5nwk1ekhd2IYeCC8E2M4JiEfsR2UQAdQyeGFYduP1PHQJgNU
xATKIIye6RL17AOLYDSxKpos87tpqwkX5gLW+mwZyY7FKvcVcAuqxCI+BGGxi4FIMBJpcavXPlTl
8HeUSHgryd/c3+9I44MuYIDSQ6MWl+Oibq9R1ZteVOzSsrmV3ixYivX9tRZZtMkytjZWv2A/tHm1
rfFKAf4rqtV9VaG6NZlSrVvtLT6SmPFxV95rRWZj66MKkCQm9ERk2+VTnpjTZpLGWSIVw8RFDYUV
ejXCQLrQo1GhRsQPtRUB1aQKHLik9Pr/m5qLFjPh/2Jqti1cxf+zq/lJFdFnVdZ//ulr/vsz/2ls
Nt1/4zvn+b6E8bZw1/6PsdkynX8TAaetDIRvmjS//zI2L+Q3n3+Y0YtvuT4+5n8Zmy180tKx+Fv8
P6A5x/p/MTa7kn/TP4lTvu85wfIfJzVQove1/ovBnnG2QDBqFPthnm8hYDNi21dBE0/7ij1JSZQ5
KoBA72RNFTNSWAFvqJ78cj435GZxIa6goR20IYh4Ji968QoFGUlRgvBgzGcMxnZ+OJAHBe1WltkP
Yhz+FTTFzP43Bn6nlTvKHakf0ORkRmalCyaEOlmhXY/KYp1oUiz9DPUCOxwHRVoD1n5UizaEr3rN
3mNI2eIvcTnU4PUTA2C2RPmHP8L38EJ7nSuGF7GBZDH3j0395eHkmwyErpXJVwxZSBH9TqSPMAqn
1OBl60lVS2ZjRMALgwTUF7794IQAKRZ4OFBaG5Tm8lKXF6NZWWWhsZ1Fe+0h6TdksWmRb33eSBFB
ukcVrPwdqKS1GqFAF+6DENWbzMiEBugEwgG8dEr871DcL/8uo8Mn2GQffSUP2vz0vQVEh6g7sB6i
sL/K6avVOeqpDIUtUjF1Y0HLQurXpI6R89iyCfGZRZntI+mpYiJD0faOJoKVMhb4nx4dAXUrPmhr
PhNDT50N8U7XHMJGv1hcmZkImLcBCg0Uijg3+XT97r6NEoRrLkIOBuV0tXONXqGcFLRlu31TNdHm
urjESV+vpqF6b7qv0vxKeafwFV1M1AmEl5gBqsscmpYD8L3boHVeM3BZGTUZh4Z7YC1/37fF/TQ9
Ln+0fDTLD06Qs4E07a2Gu44XY1CU+I08snr6lol4YCXwtvzzvRFdtWu8sSNeg7m/xpy5RqIpN/lM
ZzMkcMdeMZFFE2WBrAmzLS9S2u5hGqjnLCbqJmoIkgIfTZ695YOYRnaV/LAJKVR4yAufAyX2jmnv
OfJxreIb5Xtiu+BLyOpbYpWghK+HBoc/3gVPHJcnBhMf9hOe4Xzd0n5zEuw0bv8xsbcS+rQIjrL+
Xv7zNRZ7A/q3RR0jKf8QtKCRFOuICPaCToFJ08w+loXl1maHwNCKNdEjQi8AxOJQYu5tLXkrkv6q
u+LDnfNLE8pDN3rPlsI0o1mwEmSTdH+fCTyDNNA8E974ov0Uwy/T/Ty7srPBK4zBlWhQZHhg0vaO
H52jjE8+5kc8YLFTaZxIcNvnqCQKIXcIZC+kgzkrpx2vHFw7hYG/hX8DYA3EjXdrU7EXNH7LbxmE
IaoaovT41JZPVLUhqx1nDzRqNXB46Iar2e5J6vB3Ff775XMI8Ph5GUHV47bn0Oh975hh5i8h0zLM
Ijcr3k1E/yGTPIKt7PhydDRVlekfSaNDS8OfFcGGbgtoAEM01/idBzzvioKudI0t331d8tUmImt5
dvjLEiRi2j06U7eBQn8OldzF0W1K+2Pu5Ze69o/swHcstx2kcgzw8CnRj5FDvk5TtqxL492l6Gnz
xPsIsTrsx1yAAD5wMn83YR/vOJAvMsgvAHCmPUCXbNOxWM8CwLgFP0Mi1dLvUxKi3lk5dkZGtYwL
ntJ6Z8UYEiqmEFlJQBrr7VuCDGhdx6zuAhSW6HxBO/YhalmQQGGFYspnO+W34oD756ufnWNlscj+
+8+GFg4NPMPPqkjvYxfRnhlgdreH6drYwWORW9DNfS02Au/8OlL2tbRqAprBRomJyHXCcDnqGwGf
L5Gr3nPvC84m0JT2oW8QOVgm++OKLHUgCJj9R8J3tIrJJOSX/Ps6W3HSGDP4PW0+Yj2j9oGoPfTF
jywQN2eGfUUyqDBfxNfIDKktc3hHMWq+hgYuEUDnCJNkY19VxCUwWWzbYm8bKtioOn7XfbFPcKKx
vg9/hn4eVzHr1r0qjEOfNQ7F1fCVNaZDOwDQjotokzRI2oOJE9jo5t/W3EpmdRFTee60qMk3gIIX
/0Sht86y/BqDXaXdDf3joWwLzEyw/IB/I+U8wktez0X4BoUTav94MZXH3gq5hHkOdQJgbV79o+T4
b4CNf2/pf/Aa/+MWJ+jTciWIV8qC/5tOYiiYJZELOgmTAZU/Ry4niIfixuM0mQv7IZsWO9tX5BJQ
D57NwBn9v7wE8d9VEo5AEmXjLTTFUs78E9WDa6qHapiWezqffQ4itgoHcAmwrmJ4sH/vY+6vLPxM
q+/lHgXdtJsTQqdpzlGaJp+usF6S3H4wqhKDSzySxvFQDZGFnmiI1w6ZYDoo/6Ask7h6heXcNUwo
lgOar62X6HuKaAIVeiJovZtCYLr8RxKbNVL+TJuIRLHmxl2uluVQjGbj1HMRYIdChMabxRvlzsYW
RNnerIqntPefhfuVL+qe1zYj0pXTduS5d115LLx6PUVHry8+aJ3JO+EB7/n5ZcJlM3BrvSP91rnq
o3NCXEQ9LjMGefCZAS1/7S3Rq/6nImQv4QxMxscao/sio0GXhFnQO/bZ14Asoe6+Iofrj2Cussvv
JZ3IYD0OS9HFdeDlNr4sXDdS7MMwuwxwIqqhfAr89MegL/pbKljGqXZO0ShvQTPcNE9tNm9F2l0i
YzyMtQTtqoNbEXAJ5Qb+oezn39k7s+W4kSZLv8rY3OM37MuY9U0mk8kEKYqLSEm8gUmlEvZ9x9PP
B/3T3ckoArDO67llqSIDHu4eER7Hz6HHa3IAx436TTRyBhtQwjVPClWLT3RE7VrDmIUeqQeO1pe+
wbXs6DfvuPMbkI7YE/I90/Q6H6TKxMQ0CIcDL5AQnPZnPCafUnE6oO3eI3/PljI4/1m629k1Jc7s
Z52md02dfc8N+jv1n/lk3Eu2cQ2KYMNjrQ9OvqZiyqhwErA47nt/RYARpl5jzLlOjSgFO1RdOrqs
QrRJmU4ghT83IuSjALHkmetbt9FXNOT3PyjXYdcCDKDVLreQZaxvg5hHKHsmf4/fZF171Cc6X0AN
+mwb8+aXxdB6sp1xSn5cn8vMRf2PY78l27YGy6uj8vbwfi6wDkArGJr5EQ4/6tQcNziJjnHxAACH
t37/ukSBO+atJucVMXxOAhSDkSHQmldqx3eRyhXXRGyad3AoP3L75OS/xowzL0wroEj/eGXwV2Vo
R7OXDkmBNl7vFol1Txs0vdb6PYUL19a+0rxyUw3mqWzo8eRJks4seFL0nxJUz7TjXNfsDbyXQZyc
HjTcHHrH3QTrPS/OtMYRMv4tPgJTy3PhuPPhea7mdHNvBKftdZPN3FSCyXRZJsFqjsKFSdWFHNuX
KgAM2HCOcxYY8O/5iJdy/y850CI3f5hPgEr9ZHPOupuK/MEs/VupN+/X56HPefR9rn8/D4GJiheV
IQVcCbIVKpkprfe6bRx99KQk+6kafva0j+TRX3NOy0DDzwEI3RPv0+ZN/Rh3NY2mgBYgTJ7Xa244
qaa3PJ4Jwfn3n8PhEwgj16p/Dj3duKNbmD8zNkA75kpQ8C7fBHANWvdelcIeo9L8wmWon0/g8Vtr
tK/r36p95KaOoVpcky2Oj4rwrajuqQG9fTnYHgVKW9IpLZ29D/iD3oKu+Eoq6ZOfk+YDoVR23rH1
v8lBN3dH8RRIBqx+klwthDoH0/tzhB4iHbQFFDq+xKWAkzUvfLARAro+1t9KfbhqUf0egum+h++n
8HUqqdwnJeteBQMj2fpxbLqrjY/8KBFBKsaF3lAcTdNhhz/fOGEilXkHYfPG8edb3jBCh9O1ABjm
CyZbSp9dJyDVIq7DbZZSAU2hW4STmYth8HNnO9lDRAm/955k2GZBOe/jgfRKQP8Jm+JpDpP51ppA
OGpDADJ67gChhGx8UoGVDrZxmv9rMHB0KLbCRqVaIrirRrEC9jSHo4ECrfT7r9MKCUJgEC9HOnZ+
1jmHR/2E/MohrCD48APzlIOV4A6xs7jcsucQz63xtxYrkD5zF4vYRkfp4BUpSGf4orTkriQpzBtl
DsBt6kFGQBKyviR/UvH7GJsnbcI8p5uWLNvzR53RDmrAT83Kr5k0e+18rZ4hE7YJLWuq38xbxZgB
GqTQPyF7Tn0WTYY7CtgH2bHuNdSx9OS+16HtoBzHA18bkvRa85P9mfgMXzyIsEOMPXG7jXQ2/fqJ
ZoPDnHHn+kkfB5+8Knidw2ucaBZx2AGyg9mQSKHNyibtJrAoW/BP5YAHpNC6bnBSX+FvaLgB2/g2
Z8B1i6j/zDpYxNJ02dLJgdC6vbdIQlaINTQ0jrMV5ivYfBWaEwtY792csRt6hdFO4RJMOqBJbBcl
CGvMRzA+Uc6/99HLnHFsnpgBle5b7skbU5yTwT8WzTLp8NZsjsK2EEdGUTQV5fb8CH73zxWQnRhU
ys85T8/3flpAON5BHTAgyhJm/z4bc8+HMXQY3gDb3P0pwRhsPZySpJEnPB5iaZM2/eSwPtc/Xv9+
riRx2bJMi3ZN2ZAFc05YrkNwMD9qwe3UaE953aIHyDESuZmcA1bvIxCDgHZoHRVbOmiIvWte+2ne
1uLmXodgTiuzfx+I/j9t5VaF18D6yxXe1/DvJvuRvqvvzv/Hf9Z3nX/pJvuTjkQHJwPlrL6r/kvh
NqAbJvSViuWQ+f4fcaWq/QtGPYvmWp3UCFEl+16dt03wH//b/hc1WJ1kCYuMQz1WVv9H9d13ISGp
im7pMwvmfJY5y1/85phPtOq6leVAx4++F51IZ0Z4+Lev/i9eDB9g4Gjq//jf7/P6fw8tbMlFNEge
aCOQWpEFOqBUnigifQ7pOthIOe/PW//9A8I5a4BLXy7VunPzMbHQo+CsVyKY9m9n/2v4P/7f+f9g
+kLg5V0hj1RoOxjq9eJAMZHGu9ySr6WhdzY29qUPEM75ozeGpjeZrTvKkpvYHAxhxVk3/rxp/nf6
+E/bkJHfr2sfh93gxWPnomstU2jJQl7xWkW2NG6/PMnvotSEAjIN1Cy+6Gs0R7wpNJVnRU3RutCj
f6rZk9rI+rb+NR+7kuYIu6zSKm3GgaF1S4t+NIrgcvmoBo1xAOrpX+RNmjMv0lkkjEU40LowM0wX
MvqUKD5xDecVY/0LPl5qlGjejz6AaB+ycWjddOoP2qg/lI76e33oeYiPlnp2gbOJqyp1M+hvWldx
Av+XVLfJ3gYmfoQdvQ5ctbeBl0V19SC1Tjj9m8B4MTjeH7v/y73EYw8gWs2qjbqBu5DXHjpp3EFW
/hoD59axix89AqNjrT7rBRf69Y9csJ8trE4467j7vda4sUW/7REi4PRhCBEiv1off3bSj4woJCtq
101AZ3fLhcZ89oryriTyc8DKe4pEb+u/sbRQQr4qisk3Jx8Ps3wIP2mzguNKGhrvFd7ykItGkHCC
p0uc03H8Y/0nF8zmCEkssHrHLGSvcREjoAxKI3mVwVeoRLeXjS9kMJDAVZQiUIiqrdzQPwJxsdJS
xFsffSHs583vnWePTUUDNbOn85zmfO1zp2rdjgb3jUX/czv8YNXFgyCSPXTfeHrjtuUIgWGQwYDR
xq6kGLTtQsZQNQ9aVfyok3afWXR59Whn5/RLofq5/oULLmELsVvErW3QGUFasJxPPXn5xow02Gfs
h2jqf1cGRFctwtSX/ZiQoEMwxRClyo2ry3VxKNQeUKCs3VVZeuf1MDnT7WSqZraxAy24ni1EVI8i
RV/L/FpoZrQ19yY8fBFUXevfsuQaQiwlkgPkXU4bV06d8tbgVesq5vr3vQXTtrE2Sz8hxA4gkygc
6UtzAbI/5kXzq5yffErFeF7/hCUDCbEDGHOkaG2B4Am9EZZAkFlQCMPJ8mt9/IWUJkoz6b7voz8z
Vm5a/Mpge5tQxp2mF0DsG/609APCntZENW0B0lC5rVwfJM8/ZBInjY4Xqyw7rX/Dgo1MIT7yosh7
LeQbLGf6DETr1uD5Z33oheU1hWiA8isePUNp3Nynz6wvH1LTwZs0d334pZnPP3u2K09WE0ttElau
ElNkhLrVz60Nuy/NfP7Js6FDR/Ymxcwq18hjWsTT17GLj52hb2xTSzMXApeG5UHK/aJykdFCbySP
y2MbtPHhMrsIgVuoqomGBHbRbAVOq+mqjdSb9aEX/NEStoveLEqgJhxArSL7Wvj91yx2IM2GhZ8y
zWXTtwSfr4Y47ngyaVzoEr7YEL1FIz0T6/NfWFdLcPa+hYqwKOzGdbrgLkCDi6YnHtz9jYS8NLzg
8LIDSqwqOKrp0MCjEKrC4xvdVyZ97ZfNf/7hM78MZmbQgsq/C+F1/alHi/a6pFXu1ofedcP1F3zT
Ely/VbxkaCK/RqrqOCJCqEI8d9nkBa834Blla4QDoazvkvgpRhMcna+NaS95puD0mWJpagCu3YXe
9pig+aDS2Ak/+hdfSjcy5dLqCrvVQN1BioqpcvOULjwIVb83RXMsPO3run2WPkHYrWQ0JMa0asgK
rfQ5jPI7NJ9ApqqvbZW8XPQTpvAJHUC3KkXl3p0CDV4KhY5Ihe5YuGN2aCT8Xv+RBQ8yhe8wTCtp
4B8hL2vaWzDmj1FeXa8PvbAEf57Szvw/hwbfBP3PZpX5+7iL9i2d6NLGSXtpcCHxFBooaHvOmxCM
hz4Nbyh4UPs4rE99wSqGkHrsGlCqT1V0nvqvMgvhjh+Nvy4be/aoM7OM/VBFtB1UbtRwBrQH82dd
BBuBtWSV+e9nY9tQ84QlCGXXgkimgUB2HLLbiZ7E9anPn//B/eAPkuFseLMuKHHrCWaxtCdUlO56
WuLyYngOquFoKsWn9Z9Z+goh9xQQYw2FxVEEfv4SBu0etsl9kXdOdK1HdrX1LrjwMUISgu04rBN4
VF2vVX538vi1T76vz38hN8w1z/NVcPx4LIaaVagLc6TDF0IeWrifwqz7jNzuRgAsuagQuLyxyM3Q
KARAFtzKRvI8dvVlJx7xgb+fHD1ykP1Fv0D5XQ0oY9ZpW2z40BygH/iQ+GiXR8OUAr8v3VB6SMOb
Ekr4qHsZktdyeKNTdmPvXbCOLgRwOlN2TbTPuYMPcMLpaMGQCvV1fX2XBhcimH29rU0IQdwxyQ+q
fWPQZHbZyEL81s4kxQDZsHxPeyk8sYnxuD6y8Br/XyUqff6Ys9gtymxs89ErXRuOAYQwD9xIH3z0
Gnc58NWC9yfPug6Tfao9F+1M3sJjHI1VappvHEcXoloXolruNNk3afdxE0sfDmrV+e1b0WLMV681
rJf1z1wIPRFrgGJnY5kRBpzo125BvbamspN9aVfSALb+E0vfIUR3Wsv2UMBZ5FZheWVULdQtPWWS
C4s8uhDXcU3Ka1S7dOXyb8RDjf6l8/9en/mCcf6ABs5cQJ5M6IInZq7X6V2pxzeaLR11mrvs5LIS
Pu+J771Mb6POoE+jcpuSJiJa9iHcqrbE7RbiThOCmoJAn9chNzHZGdKT39I730G9dVy3zsK6akJU
Uw12PJ3uMleGJMb0/o6Ut3i68DFAm3/0zPSS2g19kGN62YAnHy2LBhTZ+ryXrCIEdhxZDe+lBDYt
4MdAye+NeNy4tC+ZRAjZuNbMfijM0uXFgYan70aNBlP6cNm8hf0XvrTWCkrsXfd0amrVEV7IjT1m
ydGFEFUtzdfkEJOE3QsdSwWEhzm9y7LVbvzAkmGEIEXkzEDMxyhdz6P7EGLvnvZp1JousowqXNxL
JHhiNMVK14HEs/LjO9gjN65FC86iCvEZRn2ZRabGxMtMe7JSEwBfgXzN+sQXzKIKAarEY48YpU5q
1JX7MbIPoyZ/qZ1+wx3nYT44OqhChMIPE0x+S5FTA4Vj068lqT9plNPgvx4s55c8VagjxWUBr/76
9yxZS4jaavKCGOAQoWUqV7Ze/yxVKN/Xx54X86OPEcPWK8cyH3uOn772mjXprJdUvCRl90XrvTcw
5m/aFEv7ILywVPNHMfQsBZWtIiHNGpZuXsHH34WQnm3ZaSHeRBT1GM0PqTpDK74MmU1yI0/yLZw4
NFObGy9sS64lhHQKB47SwlHlgqdv6HUy4VGhTf56fTGWRhfimZpYi/YGd4GmT2icMK0m/azyFLVT
ItiWLksaihDWfV713gD/q0t/F2RRTvdojfozWuHlhkstuKsiBncFulyCFg2KuAieBdiOQM/T7XyR
jUQ8WqVYpacB63ZNJbZ2o2zTW9LTp5O2G4uw4EUzIOR8j9RbyDmsgGgrnc5Vy/xk5cp9FCEVJZXJ
xkcsmUiIaMqtaIxNHCHKIYVBo/f8MoR6rOjVjTX42JNU8dW/Q8lA49WcjR4abNikC6D1+RG64Of1
Vfj4A9BUfW8kry68MqZhxIUe80Eqqx9WlW6lpI/njjT5+7HbdFQhBMJBuVzuG5qj537ksL5o5poI
SZW82jKniCQxOfGVGSqfGwhr142y5Dnq+4nTLhT5oxOxqw3a0fNdK7+naXinKt5h/QeWLCNkH9Ab
Th81RFYtyVcUng59rV1VUX7h8EL6GSQYC305rdzeoEkps2gq2sGUGh7KsQ7/Xv+Ejx0HWOl7G0Vh
AK0zIqnuOCb+lyIb0cqYbOPC0YXUY6sefNpRWbpFbP6F6sujRJfgRkgtzVw4VYw0FMHVm5D6Tedn
Edp3iCKNF44t5JwwSKS8R7fE7Qfz77jxaENpiwvHnp3pbMOVu9bMdZNVBWdLD93Qw8hxoC+5nh4v
WVJVhOjIURIEWZFzpYcHSY39L1agXbbdijg4+J9gCnJI9uqQ3bR28XVMEPqopa+XzFyTtfemQTE+
GZWcgOVd4X4yDDc3p4262EIuAAb4zuq5ViZ+gMot9H/prTGqV7kKVN+33bbbuswtnENFDGqA/oTk
FVXlIt0Tl/cTXV3lDSzTBfTKSKzIR3hlbfXKHyJp2Piqj2NAdQSDmYD7yoaXQte2YDTPdWRQtadL
1oKmlvcGQ3chLNC2KF24uX0w21Dj95ddIFURb5OhB6lJ1cSZATaSwHyLst/J5na1ZBMha9YF4iyx
xSUMJeZvVAYOeuS9rtvkYyeCUOC9TZw2SyZJ6Tkra8NJs9GNslLDbaryeRrbjaS/MH0RbJPo6QA+
0OI3VP8BqP/nLIs3CujKvC/983Khijga1BnrvAs5hbS1dyWp46mtA9wmuaKT9EUKh+deKdyuUJ57
AwlbWduCdH38TZosLEnrF0hhIdfuhn35u3eg2Yoqrd+vL8qcNz/4KBHDKUVR1XT1/CQ5K2Ej+Eg7
r36C3dG+Wv+BhVUXQYk2siqOiiSvm5bjKzg3BCzR96XfNe+aix4d1BnafL4nRJo6wHRG9RvVJ4jj
kFVrELy0y4f1L/hzj//ARmJ7GocI6B/n0kFoDqeu0A9Zh7aghqDcAYJqePMpvt9kMKbDwGLfg86+
diKvRkXUoU90uJ2M6JCGzlsF/7jWoJcV8pSUQeY1Zb+QC6ePbfpuww6pJv0+h5Q1o7NpHKdbU3Gu
179gPjB89AHCpqkPo2H1GVWhKIRQULH4kDul/65aNZqjUMZEG3vn0u/MHny2OYdQI1fKfBp1aEgz
PO0KNdtjktmf0AKE3CmCKi2UzA3HWvoxIXvrimfqyJaz6i2yLWFpX4cQLU8de1/TnGpd/to60cZZ
+OMQVG0hnZeSD8FrJZeuVAa3VVB+7hzp+/raLASg2KjcTo2S+RZDw9d6laUWqjzyQ1P7l21EtpA8
ErvqTMr0hWvH7auTKI9qt7XHLUS2CIWR+lHrG4+twoHnsAqrL2mkv0iwcUjOVuV76SeEEzDM2zEN
7/OW4UF73gfOKeplGv3VhybZKoIsrK2IiKlVSFqcii2jGcIjyO9T0pbH9bVdGnr+rLN4yEOobIeG
Uq85wWwR5/edUT6vD73gNpYQ0sNUN1GkxNw8OvQHNCf83Gco5UX+RigvTX3++9nUG5vXLHgMeNag
bqApcML5Ww/eS1MXAldqmgDCYgK3KquHqoaOrOjv8yHeKGguzVyIVbsYNXXS2Ka1Vn4JdPkOmrKN
jWbJHeeTwZlRcqjutQlpVTfx7Dd46m+Qor+3h+hLnuuvl62rEK/NoPZRPB+SuhrGk7AqkVALbobJ
2vCbhU8QAZuGkZdpFFeUs9iOro18aN5gGISWI0vlR6Rmwt36dyysgilEruIZNANVbDlBnZ36rr03
9WLj2L7gPyJeM9XKqen8snDzUruz/XLvq8aL5umfL5u5ELTwP3eol7GJmUbhX1Wq4e1i3zKu10f/
+JoDef97F9LpBmygQCejFe2XLocqrgkgV4fNkYZx+A/HjR1ryUhC/HJOVbQwMgrXbLPn0fY/x4V2
TFJ5A82wNLwQwwENwgFIjxJMTPwrTes7f4CA2JC1DfdZclMhiK1WjWy/x02tsL312+Gp7/pXqnMH
M20O6yux5KFCMMNp2SEeyjpLaCfWsYrqprKxyPON5oPzloj/gksxGaWKml8lVS2CQMNdZKivUiA9
VvSVKDkaSRCbNv5luDlVBIX1SBVAbTRy86f2nVXtY55KSLKqkEdBsr9uroXjliEEdFa3Rk0XN2dI
w7hJTJQCuvDN8iAb6KdvjjSZ3HjCq/XfWvAuESlmhip6rC2rL2X1EU3rJ0dOvpRmsLEtL8SgIUZ4
HGcdBFrccWcJutj/1nBgnGDq8jXpUfG7y2LEmL/ubLfwFZWe7pZ7etRDO6r4A+zYY/pXbyFhuG6n
BRcWoWNomgRel9eF61WzXqDxZvRKeuHYQoT3shclUwAWcKryzthJsonghAPdw1bBZyHEDSHEnUHV
vaDQC7fWZ7o7OL7oPLZ1RFmmamOnWPJZIcT7NGhMkhMF1D481tN4UlLrtgla/8ruHXunqzRZB8pG
dW9pMYSdO0gMa/LYnFw50T7p7eBaprZfX+cFU4nYMfA3mpQkNqYKkEtHed5Vk/jgVMUnDcG5jXy4
EHQihsxD5sNsrKFwLYjdLGPaKz4krv7WHXRp+DkYz6Ih06NSb3TAY3SKQVGX/uKuY/MUOG0cbBbM
rwtBPVkdlHo5Nmoz41ZK0/swSm/Wzb809fnvZ1OnBC8ZWelQtw2Vb+jl/oYG5G40ta3nraWpz38/
G983xxZMPukbbs4Ari573FVFYG44z9LoQiBXMiInoxxVbqcMLg86D6os/Vg3zNLQQghDSydppcme
4Ofs/JKD5FYNWGFj4ktmF6I3QVasi3mqdxHSPgzwJqIX/dRZxstlkxfitSZ0NBSIuEH144viIYwS
dq8XDS1iwioovzNAzmgdFijcqRpAbftw2dDCNhzZvBhPOo9mMc8fsM9rsDNo2hZc6+MFVcSytRqY
sjrUuXPK1PKKq5k7lfrGtezj1VTEqnWvZUbZ5gytgDjWahi7NAnikq0mro/3dMURVjMoQh38UOec
qkH9phfK40irAoot1rH25VdDQpDgsgUQ8pgjFQ7Q6Z48A4Ef3Rx/N5L1dX3oj02kimC5oUpNDm5k
4Jn4u87CvYpoWaxtBOvCJiKi5ZKmRGuk8cliyvhaZ8mDHcq3vJB+5vFsw++XPkBIZIqcx0Ojkg94
fP0Va8gbN8FdDAfdun0+9k5VEzMZ8AhvlCiEO7OOeug/IRy+4Z0Cd+F/InlVTUhlahmVKpjT+b4a
xz/tvIkOTocitjJVgIjQcdp3yMuAO6/uvahTrpIxohW9HK6NVm+P69+39MKgCRlP4Sbu0KlbutCJ
Hate+mG2yhNvqbdRGR0rSsRJLr+Vev5pRpdNKJ6v/+6SZwixA8OFCkU4lzlffYSIN/ctpDQekfXb
SOQfx6YqQu8svXWUqGP/RF/tx5RpDaSr8ZOp19eTFv1lldbWRrrgfyIQD7G+Ma5QYqEi2R47uDdr
uHcGZDLW7bQ0/Px9Z/u05dOfhIAKj3re9Uzg6hX2U6+UX9dHX1gFEYgXZHUFoBUwliz5yG7ID5EG
UR00/6Z6YcX2DzvW2QfYduCVChmM+j88vmqraUcezIp90vvJbhz1TeYqDPLB/VcV8oBvqEXuIFcA
MUR0N4srt3F4KqR24yVuIQ+IoLvQCZJWK8E0hWgyovJ4PaL7s74IS0MLaQCZ1MjyUQ9y20GFWi5C
YmaLSWbJe4Tg5pyUqXAslUD1pxsrS68yHb4sY+OyuTRxIYZTFcmgAllyF6mTfCenCK0mIVLOF5lF
RNk5CgmxQPfbpScYvkP1FszaRuZdcHsRX0eZOaFpkXf/qXRM/S21uulNhYmoe9UTznojVJTVxld8
nIcU8QHaAPfjq2qJYBw60lqT/B0n0Q/PzD9LRvutLa2nS4z1D+avyGunzLT4GV2qdhQOTfR410de
cCERLehpgweLB4vsFNFD01snZ6quY83bcP5ZU+CjuBXBgsGsGaB7kOWSciAXjk6GZd2luodqpopw
4/ioytpV7PWfSg8S8WB6DozwVp/8e69mR4zsx/XPXPDlP9M7S1MegmvqpPBmZckdvOftHZQSG0Mv
edv8k2dDs8O2Xl7zhSl6so423QaK6g6K8mrBdHrZ7IVTitWEbWJULJJtQQvZa+NzA0DgQg8Q8pMf
BE7fB3ruFnKwTzK0XDstMr96Y7+xx30cI+qfo8mZgWh+S1VnsApX0iBSV8f6yrH9O5S5jga4AJ7j
DutWmu8rH2wRipCvKI2FqNHwvpRaKoTrstI8KkE+zgpMs8C7DeNhhKJdkH6rKt3bSAALqy/C9UKv
Al7YzXC9vjxYQXTDUZ5uA+uT1TaXvR7I8/ee2a9ps8J3WurufcfHNBorj8yPsbH8C5Ehz6t2Nnoe
ViG6w7xVZr2p/Q5kuQVw3qNcvL4oS8PPdjsbXtHoS7R4HXKjzk5fap0GyBz082WBIc9Z52z0QSqG
ZOp46e7UKbjlhilBWgnt+/rcFxxXBNcpWtCrlcG9bKD2LRXBCSWgP7ryDRJraXzZs4qIsaMOHfWm
Qum4tZrypS60+KqEBd1HPiHearOEPhaLfBAc8vz3M0tlhuajW+fkboX+9jFpi+R1AlhxlcHlD6lw
qB+sZMC9Bhpi74DnohAb6MZPNMjQMADovUtqE2EGD3W8IsinPWSB0LCqiGI32cB1JnXUQz/k2tUg
o+msd93fqR7Ex6TL/FMFbmMXmlP7Si3QP6TJ4MnwnzcDEp4jGj8B+gCWnYU3lSMlt1OrTldomuVX
oy/7+yENU8j/w/wk1eCJJKUdEJOq2uuoSsr9kHTObkqqcdcYsb8vG0c61Une3Ix6Dlv6lDm7iuvX
vu48erhD/y/fnjKkNqzmaFVSsLekSr2yu1SGfzwIr6YJEnR/LL6h5preGHpa3atBEh2CFgVR2taD
/VCgEsFT2IjiXaFCaYlUclb1I4S1Vo3odZlDxeu06GQGr1EN3Xal6hoLqnr7Oiqes5SeTbnWq2tZ
56d0FVVr3ash73f6/JcN9efeCCp/FvtEbCUzrOMYdT/lzp6ePBWFZF6KoQ2yDO2glfovH/2CT1Xl
hPdDodRPaa2H34rMKY6Dn6ufSqS9b7KEX7bkQXLLMIxv6W12jpGtf1HH7jdc/RYyT2pzCytegGiN
hDinRHsUgpXJvrd4YpBh3XsxNc7blZNMu0jSvV0YyWhdN5Z/kDoEBH1HjTYC7uPDgiLC4RRZD4GE
UtCR2mOCzLJhlzsj2nhpXxpcyETGxLtromTOKTfRiAsRMLN2Tr8Bufk4zSkisRxSsb3d1bmJkrOB
bG3DMV+BtGrDLkujz38/C1698aTEQnDjpJcyKvUtdFRTMCQXJSBFZLwK287zJacyT6gstAc/8HwY
pTXlJiigzV7PpB/vkooIdhpQmDETqzBPqRQFJ0Nq0psMrvFjVIbT3vT0y9hE0JZ6byinRPGZC7qB
gJq3sw0JIUNpX3YXFgNEQHFW1oWewvCP9LF6lUkWT1jyXRbmG5fQPy0WHyVp4QRT91OGOFIZu3ks
odIZhzIc8pJ60rssIaYr5zbNgTsqraV+R1FBu418a/yulG33Ywys4qoiKWy43MfvzchxvbdkOPSd
3pNcT2OX7+sgdSfEr1WY/4IhQkEKNTziE9TBxjFqoVimiJjOxMmzyon5vRaxpq/tPerj2bP6jJBp
+R2RVX0nX5YGRGQnjKJNF1b8UCF5u8r4XGvBnvfnDbMtROo/2ooQnTGpTjgnOQrsxxRFlSeqgMZG
llkII7GpKMtp1PZNRu/bH1X3TU5/NOhdFuGv9ShdmryQZhQ/rhKUa5xTE/5AFXuX+1s0ogu5V4TF
e1FfICc8PwLUhx5B14Y9NLuM8VYR8YhOVkZFMHXGqcrMg5q/md7RLrbYEBZsIiISQ8e2UT5tzNNU
Fzvf/Gn2v9eNvWASkZFL91pZgxYKrS/W8Co24we9MJIry6g3HH3BWUQQoiVRGMok3SCte8cU0aQo
Km7rvn5uo42gXbLN/Mtn29KoTVGp+IZxalW0qTgtJbs+h8fhMgPNhjsb3c/MUDem3jh5fX9deMWt
QQ9KVRtP68MvmUd0dpumKnSYmXzRX0fdrT5DpFsaXS4CCsCU9X76fRcVSGlnxikYoeeMR46ttm79
KuATcHrv2ulKb+clwWU9gYqlvv+5SrUiJWsdVnvo4dC39PxaniUehkbaaq5bspiwudZjpNVdSpzJ
6mOjvyR+fFLKpymrLjuHWMLu1yN3q6HMbJwy7VdZBjtPcvah/rK+3Au+KoIUfb2MlCkcjdOoQFiN
MoZ8cBR96361NLpwRS8sieeHltHjyeoPzaTae6QqtnBSS6MLV3SJCnKtojpwGgLjLm+jr2jabth8
aWghhBs90IM6JUnkeVb+kEYEmhH5i6T6+jKzC0EcN31ZD51inEJwrtdGEmbXfWZtnYsXDkzKH/HP
sxwxBbYZymhfnqJ4lhMnqpRdqM2a7slOi79GJdLjcfaX7aATU6mn1oz3ZSxtHGqXbCdEuJ10gGhU
flxVQqSQOzPfm3bsbKS/pdGFgHZKM48ULhqn3o8QIE/1Tod2GcjX78tWRohmmrgturgr/ZTZvHwC
KPA32c0WEoWIVUxyha7ePJFPee8fuErshhSK+wk18yS8zK9EeOJId0NPP5yMX2F1jqSD6hwuMoyI
SiwUxGUyXvhPpRe9TKX8XKZbHjN7/T/P90j+vE/SSDAncRF00ylsC3JnT/fw5KBJnm3loaUfmFfk
LB5MrSsaa7LHU9DZ+96hmW9M27c6tDfOFEvjz38/Gz9Oq24q02A6NfNDdpghi7YbS3tWwDOijUPu
guOLCMQsjgZVi6zhhD7WJ5QSD7Ujbwy94JiGELFjUBi8h07DiZLLvtFnZe1wTxcT0tXF8TLvEcJ2
8qRYr7yB2UO7vOtH54s5XAYaU0S+uoyCne1T/zoNRhEcgjKrrgOdmnbcS/bV+vQXFlibF+VsgUed
3pXQaNpTFlgPEJtchUP01HmXkWsjDf1+eLqVETVFUuDUyrBONaj8Bt5GRlhYWxHQaDq9UrO39ydK
jge1139Ejn+cZJS8xuzbunEWPFOEM+bgQ3w5dPgJpbqzk+GYt5cRm6Bq8t4wnlrw9lVL7Yn3hCur
DlCQmq78dtrwyoVlFZGMVHtbxPmC7qQMX7Pks66rO8l4WLfK0thCTshh+BwsxWtPE4zRMuB0pe2v
p83b3ZLRBY+M9JF6M4AYXKbvn0r6Vo8I1zeXXWFEsrsk19JBC+T21FeWdaXacXzQ+i3m4qWpC7kg
aTkehFHXnmojvpbK9NbvlY1z25LRhd3bjPQhtHO/O4G+ONK5cgosk6TfbATT0vBCnHZa6etGmXen
Mq2TnZ7+xcuTmyrl67rLLBhGBDOW/VAmY2uSZRDJahr9yuq3mhMX0oBIbGc7nV14Id446H9EVs2R
GuBrXCFvjYrjZdMXgtUYUKOrZKU9pWidwzSe+PvIsYery0afv+wsBadlBHW8PLQnpHyfpqi/DmPz
52VDC6FqwYoyGHLUnroJTZrCcu0p2VjSBY8RgXRGkXUtF5X21HB3GAwfZUtaH5MtPrSl4YVQqqNg
HHqJfUmv0GC2pPIGmpQfA+9D65ZZGl+IJyWJPHo2i/bkGCGkgvZeQ5w28w/roy85pRBOWZM0hs2r
0AmNSgAomaMcwxg0bLTV27QwfREOp2aJjh5TTw4O1a5CjqUY8MlQ4xGJp6fOfF7/joW4FcFwAwJG
cu607SmaoCuutOsk22LqWxpaiKmo1Z1gSr3m5MTFngexaxmFvctmLQSUN2nFqOZ6c6qQ331FAMi8
1QeOr5eNPi/JWbiaZmmxh0jNaURK4kq2dYgoBpTPLxt9NtfZ6FbQRW1khOx+kbJPbO069sPHy4YW
DsOarNu91mOWvjGPmlPfQZZ7vT70kjsK0Zrr6ayvIdUnOZ72Jbo3utYcCtRr14df8hUhWKe48xSt
D5qT+WZ3By2/cFghSi2ukU6RQPSgdNLesCIkLb2X9Rl/DE1R/gF2syIrNKmqnGLr25QCIq2bz1GJ
1n04XXm1uUNCZeMjFkwvYt80fejkIME2fmMUV94QFie5k5Sbors0F4uQsXQwkXtKrPpURcaL/n85
+7IluXEk218Zq3f2AAQBktem5oFkbLlKKamk0gsttXEBiIU7+fX3hLrnjsRWKK6ldXVZSSkhEADc
4XA/fo5r7/ty+giyjGuP2Bhn+xev5C1kTFnlwJO99Cd0gx7dOI6JjHgWU9TBPfmGoJ0gXSZ5cIS9
DARHt+gwv5tYDHJESMU2/kkO8iFk7T4019SSLoCw6ZawrSzDuhqLpj+5iKfatUDgvxXGTwnSLjR+
YwlJ1NxmXMmEEH3FCL/jnn61jhsD92YGlZ6y7k/BkGddIfazc0jFtMdu7XclZ6ehWpM8cnc6d1c+
89Lp2xi+6KM2qlXfnYpoTCyrUgLOkeVlJGB0CyTjYFHw8x7blAOA0kqxAxvV7vcGemniG9uflgU8
bqLugOP0gyPxVJ65tumzUOprGiDnm+wX27FFisWeRt0WhD+gS6zZzQT8+rPuIlXiHTw6f8fqfBQJ
c6gWXLmZfv2doE/8890Rgy88h4yaO3H2rWhkYpxFxeFlTStkW7AVnejyqsboY9iarM8Bbu4jcq0W
cMFhbjFvZDETeicstnqN3oOHXiZN3KdO1K9d6Q6R197NAXkRvg4UqD+vUwMKbC8aVXfS3mr3gxtE
Sur6ZVwglGyiD+n1cyNamAREDEjCRTTtomp4maAh3QLggORZ+jqM2pOCQotnwhPowvelaHVSs+lL
HcNVrhQgH5sPV07Vhct3C4qbFDXVCqbmUyTaW8/Wd8t47VF7aeiNw2IRi0DrYDD0EmUKsl8+RBpf
ZN9b+BtSobigAOc6sekDXYM0B95pLa/xBl2a+CYgIXMElQESwRZonOVizrrSZb+f+KWhN45pacxZ
VmN1p8YUxQefqBI8NYp8esnoEO/++eibwXggmoYRO1oDq6eOxXwN+f3riUOl6eeh67YsirhQ4H9v
/D4LTDHvKNjTrizLhSuVbKEQ9tw0x1aACw3weDNDa3EI3HKQ2PyQxzcKurTu00yrfbB0L3r1ky2L
YzU1vMrJXAPiRVFmyrWa/mq6tfGuRG4XillkC5KAXeV5B3jNKXQf6t47+YV/q6w9dj4QN03zZnLR
ERzsH0C/dM+HIRlQVWHRfMVCLu2X//N+lVWztmNQhcfRDJABMvlwZLnXPL3soG0sZAHFzQD9MXHk
TCRzFSd19e1lI28MhPRV4ABtHI/douI9+Llohi47fSUu+HUsSrb9HQALtWHBi/E4Bz0ygyAtoHkS
iLtcqISK7qZSj/21HqQL9/WWaNBEHYUgJNZdabDncFfvAct+7fP67e9X6tL4G2NX09T5gD+Nx6pd
3jY+29spfLJeXFw5QZfG31h87EFyw3ZYK54PMaje5cNg0eoEHpTjy77A+YN/eAwzyMAF0xzjYK7D
mBmve/IVhCtap648ic8z/fcQDW/1nz+gycvRU3M4HPueP1T+I1qebgPq0ny6UjK+tESbG65trO4W
zcajp2xK6zI7F5/Qo3fFhVya/8aGaekWD5j14RgDVk3UCU1WyaDubHhl+hd8xBZeObS0GQOxjEeC
ap/q6pMh0xW4zKWhN2bMFYgWSzPB0CJ3SzXdgZwi+/2xufAQIlsMl0XZyS9LNx5Zo1853r1zstt1
zdmaC+NSE/jPM23KzJ7RdE69rBRItgivOAC+vhvMeCzXeR9R++joesWdXjhHW2zX2EgkEwD7xEGl
935RqLQM0G/G2yuVrgtuL9yYMnATI1J743gUYtnPo02H5ePI8UL1vJtJ9DtgtHGwyiv9ehf2fks8
F2pSGVfK8Th1a1og/utd/qKCNdkKL3YtAQ2MxNbrYtiVhoE6ya0714prPSKXdmJj0d5YQ3WbqPEY
VJO3W+rmZpGr2EHt4svvT++lD9jYNBRpRvSDN+NxLb1s9j6M+jMr/SumcWnlN9cyiXqD1DEGH7wa
TPISWAS6+/28f/3cJVs0V97SxYUSQxP7BUT4yYomh3PjgIs/x921Z+IFh7dFdbWDg4IFyISONfIc
SePp+xxF5Zbw55aSK7fOhTXa0s45NF/xdtY4QjVJB+syv1yu+Otfv3LJlnau5qQYKf5/jFmJ/rT2
jQnGdPTuwBZ6LAK9W8cX5gK2qsFVECNl38PE2BrsDYF2quLFe9tfK3Ve2ojz6f3hatbN0oEnt8Qp
LfyHTkxJ514PIUN8dA1ZfekTztvzwyc4bWK/M+dtWMKsRsAveZeEMUkKd60YfMHUxMaWycBqU0/Y
jgbpv2VmR9p3t8N8DT95afiNJZsA+UyKoupx9iSaeNdk7D4Lei17fWn0jSm3NB492dS4EtYHPa6Q
SG+TGS1Jv7fmS6Nvrmflj8YfPW84ekKkK2OJ4HMyTs0VQ7jgLLZwLuLaBZK78KLW8Tl1XvgGbU/7
ha6vy8aeNI0+//5rXPqcsyH+cIjiohaSFvgacdx+CiPvKZ7Wez92d9CVSflgr8RJF87qFucVKige
GYWPAc8/jV6H/pi48H6Ovv7+W1wa/vz7P3wLRctVEFALHQNmkpE/Kv6hGm90fSUUu7DXW5K5vigF
72ecpKjJk65qz3wIadFds7IL/nSL7yJWlG2no+GYn0U6IrV0aSMDf/f7tbk0+Y0Nl5EU4HbEG6EQ
wgBWb96Ga/zYBXF15ahemv7Gis+P/3BqMX10sR7m1TtMCCFfNveNCQPU7c+hEHh++O7vNiizfihn
ID+vkRReWpuNEbOB9Wj1Z8PReiHZF5H176HS59ArSa+pOlzo9ydbGFbcrxGQq2g8dN1w3oV8dfax
tPGQp5yOKn+jalpHRyvbqTyIyHfozTSeI/syJEW5z8EVMGeNsLK/kZ4MS8Dn4jlPelkGLwzZgs0y
c4V7cJxUh7tQfR5m+lR2eANDy/HTi7Zxqww5So/nDWRZj6tt/l4Ddsc1+irXl5UqyBY8MxoWlKEv
u2PtFBJd9hMYku6nqHqZAW0BNOvaOBkBFH6sRdSDH7v4LIN6F0zk2kV1wYC26pCGFNW8QjftOI+Q
fA2C1SLPW1y7SS6NvvGNw+hM1zss/iT8GRhwzZOB8pch8cmW8GpAjQaqb5h7zssPpJ9OrPUOvz81
lyZ+/v0fnProV2s5Bnl7HPwiCxB8gPD+ZZnLLTYnRoBMaY8TM3qvq3pQacxRGPj9tC+EsFuSKzJZ
xSuQRhw59Z/V8Ebz7oSsz76Q4z6qGAqA18D+F7zXlslqxIai31kNxzoO9G0MAayvkDiIpkTT7mW6
GEBA/LwJ+cjFqPXcHYV2u0LKBU7rqmzFhR3eYjyjkURtHXfdkcaQMZu4d5JYuOz3+3Bp8M25r5qC
Q65u6o6SDLspQhFxLdroyiZfSAcE5y354WyKgg1lk7dw6ro8rDpH1CH0XYuel7Qu8rto5QbMVcGD
IuRlPLRkK4MMBg3SAGf3/cEChYnKmP7Z1fJlXaAg/Pn5G9V1U0pKdHcssN+nqnblXbHgzjH5OF2x
ugvnNdgECkM8gZ4XfP2AMLyryiKJC3uQw7Ug7cJ+s81dTpEiIT3h3THS4DyddPc5H+21ZrILYfIW
TsYqqGYr64M9oG5SLv6qJ/CTqgy8CKV5/v15vbA6WygZogRPrw4fkcfhX6UvvkC9568wgJT2y8Y/
f7UfjmzRW2r1ivHpPN9wMxxAC3vjDy9DOJEts5qYpTEc7E/HgmJr7eBB5KaQnzS4/K/Y3AXHuiVW
a0Tgt2Ri3bGaZJMEvP7so+8i8N1B1l0a6tigwV28cDfOp+yH1erZtLaVDToIxqBQffZ9o5dRwC1/
vxkXDuuWXS13YOYJwQl5jIqqQuBcQr9tcNfiuUujbwytbJlBczpWSg8e5L3WrLHt8WUT34SKwng1
GAsw8bhSh1xokBiKK0nPSwawMWBi5kos/dodg+mjRGtaPyZl9cJSzBZvxmcAS0BU0B0VOvYbfQcO
kXC+MvELy71FmNWklFaEGNsRwR802lsQnfvXYpULrmcLLqvjISLMH7pjKzxpE6XMCDoN292F9VKf
aFXm9+hcK1+GZiBbrJkP7tvIdn137Fh9iAr/nrFrDcYXNngLKou5dUvlEEusqjFp0JuHPFpeNaBt
uOLiLm3E+fd/MFrXhhBx7BFPyKA/9OOYFdp/WTD6vUT9w9AeVWgjUxgalO03qmJZMzdXSC4uzXpj
rTlIDNaRjVhxLy7vcyKqPVOeuDLxC5HKFiJ2RnGD0JVohEHeQ1G4D5BGfV8MyKOOEb3xjXjfafmh
ifrohdawMeO1CeKWOqePYDYifjJEg+RJw4W8dkIvHKMtbIx7i665svro+/WN7vwPYTvty3p5+3sP
d8HetkCrpvdbl0vXHZdmFzgvAQTqli5Nik9NovFa6vO74/lFZXWLsSrrLu4cbdyx8MChpb7MZftU
WCjA2j41S3xf0FsVkIwE74roraR6BxLULFdDFtpPSyPvIi/IagCJl6taHZe++CZgNpIOFV6g8xGZ
ACsTj/W1l9Vy5WC/DtpmTU1X0v4tj3J1DQcafQd9/WoZzpv8g13VjUNvoIztUaNPM3gLrebyJpoV
7+/w2s7tmymkfv22K2RVsYT47aLqRKNsr2jCucC0Evinru2THCzL+hSUimCbWGTCp6bMp/gswTNU
N90yn/F+nRrrj+h5HqKDiiiLdiCD4mihoE0f3ZnO6X4vCejbd3RyxH1DrQzUciToawNNzDwGM1XB
PSTaJ/RbpAspUPugrC+KY152RbRfjCafq9IzM1KnAxNHBt0OcBS1zQApaNRmmsTMLSuy1SKbC3E7
E5g3EOoev60z6F6SaqpX9HKQblhupqBz5gsjtOgxTHl+UAysstUtWhtUdNuA6X95M4xTYd6AKHsZ
jmi0jvTdsDg1pmJUeBaWDozxr6y0efEqX+tO7qRBk04qi1iLtGFxTvZad2jqUNIF4y2iXLseUF2r
8IQ8u6WPoNoJWRqzHM0ToynYnPChHet30Fgd/65AFU9OmjcrxBIHi0oWem0HiHDkFj3fHXjOw3Se
+Bolohda7wVostRt7kc8yFTuAp5QF4DVxigJerB1qQKdVv7sVVmtTG0zJNbLJoki5MLTwuUiPKl4
JfYQMUPLQ0njTmQxFi5PSkRSy65WeZ1nfBCrSaMyquxxAFAot8kIuc3ipgNIO9oPS58DAmBZpDOg
Z9sxdW7p7zifuJ+4vrJhUrS0+kRAIwvIRh2ud7VBJTbL/canb/xBQSQ+nyozJEGslQVW1QN6rhp4
SN+HswnJV+bZsUq9WsdrprqwDvaLbssogWMHiSCf1zVPjTZo9OIy7Pwd55XwU91EDCdUTHOejmO7
Lum8lkWZ9CFH30erYxyejkkpsojIeHy7rGEZJtUMrA+6W3jcgoedl8HOiqFfj5Yszk+bxi/rV3oA
ij8By7UbD6GeJpBuy3bQbz3hVK8SgKqIOq6UKPNIl7icwRwHQK75GlZxG2c9AHHLrqoFhDbojLZD
8KKWJU2kKYY3NNJSpJEzc5g1ixD1HqwbK0n6tlj4Iy8n6HelEiIO6w70otNgEtXqSZ10waJw74H2
I7rRjYe+4zwmAiwFusJ/LwrdKKduEZLsidT2PaRY3whHd2vOYjwtSOBuQzU25bs+giI0nYLy00p6
Kz/0NmqU3dX9rIzcTd0YqNeVyJX+hgoBFTtQUvjRkKAhjombuWcgkEr0WPBSpxJ88BZknD2ZYnT+
1wO9s4IE40FOgvO7qOmlgqyjBMBaYCPXd53ymvGxANtlcaga2eTf/ALqqw7LwZriSwdlBZetSALN
qSy7Eci1hqIcqABeHG/ynkN4Ev36I983K5vLv1fZSncHbxvVacBxVN+YVsIZo0hWLB+8WBTVk5Aw
y91SolfnvgnrWB6aofXlnvejnGTa90wBPb3wLkDIzyU4/MDANrGsasLFHdSimgaM5xTt3o0twylh
YavVHbKmBTjBorBgOx/yKiJzK4/Ffe1507PQkXYnI9dsiIT/jIYhK3DqnnwQIC4wbY2nS5CU+ZKs
rH1cC5AhVt1r6bXxuquhGfl3hYZ1ngotRP9qZoZ/mQTp0Oq8rKUE74vu62PhL+C+zXhQpwx48L9k
MJI2FVT4iXaQJAzjCsS3Oe48E0YSupdVww5ovIrViQ8htCtwKXwa5upe8tDVp3Kg5XNjLa2SKpAU
JlF76gP0UeWaLCOpHnndfcFHyk90YeVn3xKrXxsZCTBrrQLKGiDBIeHOW0ECetNX0bCmiFrpkvW2
nuVrxSSxD0tRrUPaU0HbJM+VA7+3iURx38yc7SHpp5MhJvcgt8a9Gc5iHe8C6PG1h8ounS4T2Xv9
tIf6T+HutWkpFmvC1ZWu9Shl4gx1LIlB1DEkpezyONWrrQhEV9GSk2hhujx1xQLsRjsMRXNjg6Vd
bpnsR5uQNRwgiYoeqXg/MSP1IW6Ut6Q+r3icll7kg1oSUf58Qwyj9wuTM0qjoGAQ6YSwkEMxi/r9
zoHzBLdARcRw280FeFD9YDIYpYTawNrGQ5kUbF2apA5z5p+aQsIXxjnSRpnrcBemAgDX6L5qPIej
sS5YkEDUa5CIwoj2b7sOrvoQLqXhCVwbr/eWtk2QxcPkm6xbFZWpZrFqn1SxEne3FgKlNw+Sgz56
HdFNdleTNT/rPeZRvXOesXXCVFhU2bDKgZ0qNENAHBZI3kePlDlNeeD7y8HzqyhPS6u9+uDAlEoT
AxA0eR9EYvybw29bUExaN6dm0jTIFg538WosG2N21aoNvTG8yflh9ZUFtmgKphQPP0qzEkLGNIl6
f1HpXFqvOQK9tdQuARH20NyTZRrGtBlG4FPHFrqw4Aad+g8dj3RxH7NQ8Dtqo3gAWTI2GJVFEBo+
j2HHvTIDFmVkrwuB90cC/YCYHeZ55cduQMjyd69Ylyfg224IWOwbUaFvWOvD3ObB/AB5FNA3RdoO
LNMRbV06gq9oerXkUDtIij7GivIcHFivPT3r+pGtuLJx1Bo1LGlJp0mlo23n/mBA3ljetCHIcDLR
a41LtrbLnMF7VcsHBbyklxIKaFeK09SALLsY0cWlnVD5EUzHcLgoWSmWAQ1R8FPTNu2UuCiAvYVV
P+X3fBTAR6DjC6j9Frak0gjqLv2ztHO0vmrAliMyWGnZolW06Rdwrg7W3iJY9vxd67fADsDK1V/o
KQL1CZdTJ09B3OfDnQrY0rxacQd730jfASLBG16fVR8UQMrOQXI4oX2AStHqeSO9CTraxcA5dOig
w2zWb4NmSBnTKvcr7HEYrXthO1Xt6AoVp8ewAUHcXhqcGGS9qC3SygMnNfitvKnOKuCheTLmfPwI
jGNNspqSKtyrahTLE9rVWZCti5ZjSscZrdIaRIZVWsXQytoPYVuppFynztupUA78di4rtJPwPIh5
Jk3s4mQpfUPTaRj8OZtcjB1FRNWIM4zCtPvB48HroVnYfO9M0RUHFdR6OFjbrzjzesn7HcWl3UD2
vSI8sQWqRAfZzCrIctkvxQdP9n6YLKaHbkS4NuQ9B/6t31chn8wONPslslahdBpCe1NvbsMCXLhB
U/Nb5Fw7dogBXyhOS62b4J2/FHM2svVx7rEgxoe27JAH/cNUAX2Ay3RtvjCI+UB6SFcWimHj7Jvu
tgflebDP4SIemIAwd7JS5ZOjF0DSbI/6hhxuqhHMNAgWSc8z3FvyzdrRMb71hT81Sez3Mc36pV7r
3eyPjqYIAEqQ+CJ6anasmq16ADGyCg9Rz1HtrG1gqkO15Gr5qKAsCBbBtff4IzQelxF0t/FcQGmw
n/yTm0LdQgmuMf0+goh38Oj5YoIibzctX50eGSiWqlUc8Wzo4HFnGuKKq2PPtImvWXXHeEEwAUKD
fTOu4BiCxGyUA6NtG7GT6BLPU9w0fb7rLVurBCoGkb+fujKCg12D8KtfhrSEHmSfk11p4SWSDiiO
JiVh2ZMdX2rwCzVdHPytmtb7lDtEislSh8ZL5xjMn7e5hHR6NiGSv0PgSQ4gpMYZXwfZ72QfgrU/
zCVAAlFfQX2DOEKTmJbhnARtCapcO8yzf6PzIXxbdhCKuY/mEoLmNFIufigQYCl6KHGdeE+5xasL
yoVufCWCsDzDSil7Xw1SAaIkG/3IlRf0n4c1nIskkoEQWQMvTY7I4wegRwJWGjGBotXO5iMkx4Fs
g2uAQHSPWxkmUyZAZfou9VDOxCut0QqucESl+bQONVOpjBEXJRGCoaca0u4+aJWlfOYImz9EpZzi
I54urUqVslNwyBd/uu+GsX1lJmm8A7x7B9HT8HzORjVO4aEIBSmzOarL4hAZYyf4pMLxB1mQsXuI
eRCHezoNy/I6blsZPOui7L7MsJFvy+iBu3nCKQRP+TIXU+oWFtmsy0ETcrAtIFZ3bgiFPDBMP37k
ZOEPwWwZnGI1sCdi8um5X6tZH8YuDPAIK5E+yCIwJ9FMI+Gl99IOutgrMePlwdcV7Fuk8kKaLlG8
Tie3tpFOw6qy9J1uq5Xes2GGOpTB1VKCaNlymxb1hBOOe1Ofey4FOrYzo0DHl5BpKPQ+kE3QZW3b
xGofMt1VD6YwucxAHyTsTtCa5kcCpabmvuvp+doCkRa7bVqfLW8ZIPXLCWCLhb71C+e6L+XSLe5d
pWQX7iB3IKYDXg2+eEQYo+NvbcUxS+DlKVuSeplX8Sj8Ae//SZWrfVMTaT9RKHP5H2cnenbrlS6M
/zZLbyaEhXibplzVJN7FhSmDm3AiuFmVgQBcajwygUBZrxRMU54uaPDKiz3yjJcjXujaORnv6k4T
dwvy1YEcaiCh5H6uA7GeeSgHdyQDrVqIpEEQAO93TdvUQ99iDYqXVQT31KFf5bj6s+ke7IyHOl6Q
vLH7ZZXTgGSDCHsIIopBZtCjk96p6YsV8hV9Wb5fV+fmzLIYSO+hB6oy9UVH7UMEL+lnOQtC/jRr
4tkUd0c/QQe20cOrcKjdDv8BkpmRiUbu86ii8Te8y/i006Hi7uiRCJgZN41UPc14j054IMx5eRoV
DblE+mTx+j0DV1/8gcGhVjLp7DlQi8K28ZNSLeyrhe5pe3LG89dTA0eEPnNPx9WShEHTjdB+1laO
iZFumb7WEwUBE5tr+9SDEPxZ05Uhp1HO5Zp0PCi/jGUdNcdAFOSdrIPYT72R5GBloAtewWaAH0F+
PlyBV8BHqczMZAx3HdjLo79sC0rHk7IcnJekZ2V0CKXnI2bLCx38FUEI1k8s3vp1Vi+kDCskIYDz
7OBW9Bx89PpS8k/R6pAlWEY34B3cryhTDdKfqx3yKdQks2r4cqWL8kK9atsXiPnJusoN2pWgOHYM
w8ZlrqJj2oU+B5WGb19ps4pDFLNrEpYXMslb4vyWWmpI09rjjEdWBh5SdDPP/b+qSv/5ef4/xVfz
6p9Zue6//wu//mzs0lZF2W9++d9vTYN//uv8d/7fn/n5b/z34at5eG6+dts/9NPfwbj/+tzsuX/+
6Rc73Vf98nr42i5PX7tB9d/HxwzPf/L/94f/8fX7KG8X+/XPPz6bQffn0YrK6D/+9aPTlz//CFHF
+s8fh//Xz87z//OPXYuepq+oG/5zrP/5C1+fu/7PPwL2D8oCSLb4MY9isNFj96ev558w8Q/8KgyJ
HweQwQnO3Gp4yvXln3/Q6B/kLEwbCXQBQqXvDLjqzPD9R/4/GI+5IPgDKLWgw/OP/5nYTzvzvzv1
HyDef2Uq3Xd//vG9Jvq/adWQ+ZDzoXiz0oAhUxdvu7XqcmDEKyEtC6vTu1EW/t3CSVKGsTuApiN8
LRE0ImaQGdXjF6Xjcrf0aJ5YROX2IHDPQJ5KEwUSIVBct9UNX7s0WOPDgIg9FTZGi/DSvVOsAMMY
RK4y1phXHJTGP6z3v77WT1/jDD7YfA1BWRwIxtCSiRjg5yxxS4pmcufMA8/l8lhJ+DOx91ffnIIu
b3bOEnOCBvoEzQFykJ2hDzX461oFsg0atywzFR+SKX4XIHo9Da6IErWEUPZxXyaJqQciHJMYTegp
hqyuFF423Yvf90BgKRHDhhz//jcN3j6aY194PJkXQh9Ci/i1juuPFe38NJC3dYCqnmZelywhDffB
1D1jcavD2IgjbjF9BcP6HX+0WcsIzQcBcvD4Hy7Xn9eyZJ5Yy7IM0FmPFOGs7XEa8+VGe/RzCGqE
iLozX8twcN2KB3QYvlY1xzNO4F+u85LeSwukLd8sC0EgEnoPEx+brPcGP82jID5idf10WoYRguv4
gnauiuNM0ObqFQ3ZzethHcxDtTQEQnj6buRefNsLfuXAfK9Sbr8kLE/EcRjTONyCLntddFB2q4Mk
bFZ3O+V4g5XxkFah920lE88G6H3skaO6rdACk4xh/4S87JTYefSfyFJClnOGvMZUdOkk3affn+ZN
19X3AxHFMS7sEM3tlGyRHmELHqVxdjwJcFllxOPp96X6fiBkxXqwe9iDAOWdH9ePw1j1107kuaK4
WZ0YQNSQMRrEQbwtKaMsUOZI5/CEcHFXIk+TMRulNir1Tli8Mw0u8gT1AmTfx1H9c3PHpgl3DFC5
K4vx8131fTFiTrFXnMf07K5+Po4GiboeOvc8WQLBbyEio3caENjBAk/FzRGQS3OqmyVMXax2Lrc2
AxWB2X83+Tli+X5arqGBf2GxIZx6xGJMRzC6rTDaFqeZOQTR55rvYQxRJyrpQym854Z0flJYxm+j
Kr8dAARNQMLVZ3O/lkm1FsdWU76/skTfP+/n/Qop8iHQvIm4jymdI4wfimSRsYVv0G2NFH8/7ULS
79rAod0ZafKH9hHUOXsTYIK2BDS9z9sixb1gb5VjFl12YNWez06uZQ2cSgSb9MYJqVElS9CtTAf0
WId7VI1QpqD6oyvu+bz0aYlH0IktLp2Ya2+6FYoxUq7m1Gh4UN93aHdA3qCZoWIESbJ5ac0pXI1K
a7zFvbyWCS0XpC1CgbTE1GC+Obh3mPQO/ULek2VMQnTcmJkFt7SzIOKY+3ffj55ba3rslITyjK/x
tSJxm0PIJVDmGW/2XT9VR93U5NaeXf6EXrakD+Y2zc0E7ZIQkSwUj6oslkH63YkuZftA+LfVOH5r
KxEfeAQqm+UzAnd+OwDWIztrDyh3eJmR4gQigWJHJW1Oy1K9Z6GtDs60u6pU+qkFawU4Ige8CudS
J7KOPoscS/rdbFmw5kcwzIq4jDIuQZeEF56ftv2qT6W10WuAZPGID/ZiDHFf9Q7XEBisk1oHt7JE
FTj27cfQxGzfcwh0KK2REBJ/XTlI/36NhpAbRlkUtxA6t7fQ1GrtDDKFAAB/v4mmtrvzch+lLSXM
YVDdrjwzgZdTeMMXcijypn3VSYvK9yxej8xeCYt/4aMxmwi+mYRhHPN/6wlx0ThwZASRHZzylE3R
E7bgW91wtOms0iQxQz8BCmQo22KZoQPrITmbp8NblN4Co08WhS48CUV01d7+zT2GPkGFA2EdIxz1
yJ/NLc4NGxe1IK8iwwjCKXFq2ISyACETmPDijzRfnnQMbVJS9Xu+aHMFFPYzVOPsEkMf/jmKeRgj
hPy/lJ3XktTKtq6fSBEyKXcrU76qfUNzowCaKSnlvXn685XYEedM1o5FHC4IGpoqtSqVOcbvxp9a
k57UwN8Fg7zXVRGhB6axrsCq8kWri2yPAlfznbHVoUtYof//i8QwOJl0oWtER/0pdUyKOF06nc1m
xojnra0FZ2lF/4jFzfy61CYswtF1EE4TZHZh7+rGfrcGT0VQVUn9b2JObfOj/rH3GbiyWa+qzefx
Z4y/W3WzsjTK/5QrqWGle4rsdJ+10Y8+yeednsB9TrSuXjyX6UNV/FitwtueylH0ROdZ1am7H+dq
nt0UbVbCxuSQ2QrieOoule4WPjOz+1sHOp1lCuzp/Q0M5nZ5U6SIw/Zaw1hGZ80wUrbd2r0QB2Ge
c5uhOnrFoZgqiRvWirEEDNgqwmHBEWkvcCpUSPUHcBPRj1P2nrLplTIqHt1eLU7EVSwBocV+S9kb
OglpOGOSEB1dGpCqGrn5C9XUJTXjoHAIKHBb/WMss72tEiK1bcTWIP9xGYXkVyBcgbCYQmN1TuzF
Q7WcAME8vBHxKbNN1FBxeu1i99pOVRr2hK/5Ujk78IBP2xVnnUlB1MQHJeIsnqOm/ogT2KRS/aJT
Sj1FY+clHN+7sYGBGOYhqCsj2W3lM5RhA6Cv654ar+9zRy5REh8gfSvmw82Th/NUBWpcCIPnMFf0
U+tKEPNiR3i2doPXsme5+IbVMP9Ze6X2TMJIrI4fm+lpGYspsOwyC53IyAGw2fbT1lVvQNWa7okk
6d/mFNhfgxgw4J297UUdhwrGgRc/MynqBV1zhbQg92TV928Vb1MVUahDu+5ga/ypaY29POrPsexI
v7YlIwU67YZx9r0CJw6sWdxWg906K9ZrJaxkB/qheDGHTqC5w+xD79n+kMthp8zlEMhmcIJal9/a
OjvrajycTI5vD8+P7ndD2YaMll85qOMmbGX3tpZyuFbT51aPV5Zuwkb8qvVy2U8w12E+Ruopc+Sl
Btk5Iay1PaOmUtP74V0laeoG8ndoG137i0H8j8FD2zYkAKFtzTSEYVl/Wt6ZSTcpTafD7mariqCl
qMMY6u0Iy8Dn1HuV1lqBtJIhmGLG12wtQCYLA+2Iqf1tT77rSv/YBoRhOoam2zSy4k9/vzvoQ5SQ
T+SVcNtWmZQPg7Ooh7jv00CrCt3//dzdz9QKTo65ywwE0nXzL93T/3pTHNcG66VxB6j5Q6ynDpMz
yJ6Gevu0Wr3nfHdXyiwwJ7PwarIAUffEy719e9puyUqsnaX0xv9/i3M/OqlPOdDvrf0fRWGz9nPb
QAV6w733qt2qDwvkMP7WjAMKHI2uk+A/K1OpCmfFeMbkBCVZTmube+gP2ptj0+WVi7lry+Avh8h/
dhgOoAcaBvzGHKWm9e8jVBRmPA0rEp+t9CzzNcUlwcYYZ4n0sSQmlM1AnHHLE6jXp60WQkZ7XCpu
5n+/ln/L2e7LGFRGNYVp8QfH+dNdZeCDJ/CcS6mW2QlmN3X38VS5ewIdDI9sLVLa7jfwv7/pFmD4
7/UKGmQD8FimuOM491Ls/ynZ7d7oDTfpDa9vluyguGZ+pcSvP6QojJ0wnWfVtD9x7KR7y1V/6noG
R2v1nOgEPcicfLJqEo9/uab7Tf/3NbncCJAlLHKuyQTDf19TQ0xzPQvYIX36NhuFeUrFEC45p1Qm
CfdNXeNYpXq6h01afUj8fT19RsNS7US01kHckMEzGb2/bav//dL+F1DCFdTyurDvGM9/ADxzo7rt
VAjDM+auu8i5fO7UI3mHBeCAbQaT3eRhugx6qM7uFRAKOdr9URel7vXQQoGRjp0fF/KHPaRlWEXL
EGizuOSWEXNeq3cWjT5oTad6x/QxZV/mL07vokCIyWCQPSo/qEqvzPLiQGoteHVuIiKryr8ti/+s
wPk5XX5pbGaW5f6xLBKWGu2iY7BJ1V+03P60C5heQArzjAplJqwrJilgKDTw/cnABmy+t82Y7KGK
VD8X9l+ejf/1vlNVgUTeYUKAyn8viWwYB4GBj/s+OheGT+fkXvAwQAxJ7lak7NtCe19pwtY44Vyq
1yPBY/AoKWcvkirdJ1g1Aq9wcv9eS8XzWh5a1HnTyuDT3KyPVeSo54yBmktrPxgRyJzNjFJbVQ5V
nH1FpfijV2BrtydhgCv3XLOs/rJV/mc9DXJogXNsYIvxZ6NhEVpQuIpteN1qmmfLtl9F2e7ttKoh
POPd1gsWKG+Oi2q+/veF/W/s/775AG6g/XAs8F6Q4D8+78q120imGTjUHdJz74tzayO297SzVASo
Ai2vp3L9Wx3/51sbAKYsMCQj9t0g8GcSSDSUdF2JJWDce5ADZIVTVGAvL9JfUcQxvrXbSJ103763
ErLIKzITtadamgLdCtjgkowZkMPqhp3afHdGO/KmerX/cqF/DODdQCidQUWC22OxaVp/rEFcSUMH
vwXa0qi008RR71t7oaafZqQ2qDGufaepHqKF8PdlLRPPSJon56h7qLH/dJO9+G0+P0SgDw+tmb3U
9tLvG0dNw1GL91kAEPa38ki3/wPHMzTTpYtXLfZ5jro/YSLY7xJJV2ZQGOtFWHbXTEGZ20ZlR5Uy
KjujxbCejfFuec8GpbwY0tzPU5LuVCR2LUe1vjqaX4tS7jR1UXzOh4VpwfK10pvWW91WZZczX4TW
nsVgOYGtVk5wr9GxYcLSFUbYRkjUIjS7wlH8OlofTEfJzq75ybwVVARJ8gtPBGNvjDoo5PKG6h+V
kmm/jhRpOTXx4szHNqE96Ob5TWPGbZC0yT8xTLC/dM+mXu8TOX0A7lwXJTbwWJmVB7faXYu423Xd
eOzGhimDRnXJ9e7L0hviMkNkXyyHiFurBUNZJXvZ0o2mP0z9R8yOIbRTS0XJQN/a2Y1mNr8sU/1d
XdLlYq1iehnHWgN8kIrfVuK5AyM9mL0RxG3/4Mi4vix54npOS2VcWQyoI+kuJAolzNADPUiRzD/r
0ghani0IVFs8DpTHft7az7Gdt/6GLyJZTVejumm5iTwhps0i97Jr3PYsM+VnpS+1X8VNFth3rKbO
yhYpWsMAy8zpEO7VfajIwXgsm7cR5vy81TWVWfEydvzyGw3KGHVJ+OhQ+FjGfin28r499bosy1AB
2fWR81y3/wgSMAN/qW+oeQqAaPRdVcU6WWHDCQD4rBrDORWsMk+2xT+9xDlpoaib7nQO+EF2wPZ4
EeY4eTMBGPs8Scegg3fGpXVRFiU7JHeaocimU2mUqKwjlR1wEGkApqUedOeCHqIKTaPOv94vc7Kr
MiRYM0UCgMRv+1KkLc1iBp98L+O6Lur9tTDHfc9IZd+dpHmKpxGqwHgRbtO/xWYrwqpbdQhIhszH
c8yaS8fh1E/9lee4y8X4Jb8Lfao626F0jm6x0OfTuP6so6S9KHHbILStPTpR9YX+vz2ObrzbOskZ
D6ZvuvrB6ObyadvBthuOjAWqXYss8qbGPcHC83mDRureuJnL6Ial5MzN5rb3t745w+gaWiVdZ207
3XGJZmT1630C96V11jFINONttZ/YpVVyDi0nrHQWEUIILyJ3ckeztXoi0uazNq+7RiagCPffGm3A
fIDRZp/fS5S2G5zdJuUUqCZ38KzaBQNUHDh1wTiIScnCQtFvkm067MHkL3MMZmiAflOo2WHmrkwa
10rCU0tsXt7SGQzx0H+obpN6qA7M93vMWVzP/joN6S/EOec4XpBNGN2TU6bFhbm5P0XRM9xmcW9F
W35Ydmb7+RI9uS4AR6oiyI2ZT26dtZTpxqkc033ZLhbyNuNhq0bTpWn9HIQMmXs5Meea75AGot7c
QIR1x8MWlVXkxsabroLGwfig59et5Rgj6sPyrrQ3pFtVQ9/f6c3iD2b+Ga/3Wi2m8qqsCvxMZ3KC
W+wJZ6/vbbdR3lWYSodu180aL3XEg5t1xS6PWnlJZRUWpBjY3DKxTu7OsMqvZcXZ2q8NMo6SEexi
PmyP+WovR6DceMfL/DQdtT/hs/IMxbYCW8TDRc3Ln2WLEm5Vu+r3T2MpiXNOXODptSdJRu2zda8C
Be+3VTMsmo98XdvrpVkGmkJ+QKWbV4bOJIdu7vyctLU9x89HERn9fnEYNpbVrruzBqySwnqMnOSY
pqp8HkX13sWCzaVq/tFRJXnbXjALBmWblR1qenNRpFHuHYrS7Z/cGGJTumriTzwMQTbKdztqG9IW
UjWwiawFL1KYj65UCar/NdtVdl6RHbKi3rNOU9+mN2fZx3NdXuMkuU6aFod6pLcnwXUzBzI6zim2
geTBslvxUClp7uMh3bXwhDc7R51rL8XZmo80C4qfdYl9cRZx1t10fEQjN+ROdqnUGYuQ2iH1R2h+
myPKyPtXslS7xwQhU4D825/MMn2RNVohtGFiHab9rJMfGlnO3qpb1hM8L5TAy6THqS/GAs3ilE+7
2MomvzRXhVj4ZQ1JLGIJzRmd9a+0cTOc9/dNw0yro4MYp2/NYqenzbqLphaLcCPyPSqrfJ8O5KQz
qn4ImiyrHgV8q5Ia8X6szAgshsyNQp27i3CGb+A2uDTq9AWZ4l3GUwgG10chbhSocLOvLsYK7lYQ
sXpOnffVTGmizPyUZFRcq8w6v5YWUFV86oc51GchdoBe2m1tkpNcNOexxgNp+gmxKAwYx7Mkomm5
GuXXEd/xXkEPT0ENTbM2kP9dVJ63fe7OPByrmEahSgbklZoZzOsyhF2vBKkxZv5Sa4qHsWknmfeL
ptM8bM1to2WXWMgpWJTVgQkipkpZ6vViROqjpvFQ52b0KNw89Uj9ru/P+ehpNUqzXLDhbsVqw1Bv
dUynk3OX7ypzf23bsQtK3Dt8xOuTuqZZIHQDOK7PXuJo0I6xHk3exLO1kJ7yYiCK5WmG8i27H6vx
Nq4zEe/18Lq6QvcHPEnHwa4Rom1D1uJaBFbL+aks9EcmsPOMgX1HA6UjjzV/bXt/3KYoD9tVe4kd
DWD1A4YOC5I4rfdzokqbzEPR9M/2BHVREiDyuysDeLFJnrdXEBxDk7r+yM18DM2od15o5s9up/5U
O6V+xcSjXxLNLB6Z4LWVA22D3NtGU35CMczxp5hnNNRcq5OE7Z3WSalcM3wQDxoH8KwU4YaAbITL
dh2TTTPFVIVTG1+dqsNzYKFXxpf1Jep6SKo79DyOzsnMheJjn1F4agtnd98tazOkWzABq/EwjzHi
ONGhMQdSNHeJyiWwyzKpg0+ZAY1eTVAlMJZ7SAk38u07IIoILglBZvy1+rRa1X5C01J7y9L+WDU9
C5MIoZycgdMLC01htKYXKMXsQOBHQqYIjFlMcwb9qaEY3jB47tHBrPto38rhsS9kH2iFAAueF+Wm
G+3NXJ9b2unfrDKD6Dlfcm3xhm5GtG+PuIum6bAh8VsxsWSz6yMfHv17LcJZAbHnrMftG1apH62I
WiyTFZmks4kP585VY9V5x5Zk//48k2FMzpShN7Sq88Gg/b+XqHsgfsLZ1l67bXUYkAz0kVjx2ZaL
VytBbfXId7n925lWZ2LyeoZSrtW4Kwoxkw+I7owgp8yzxHJubUMeHNCQ7aPtmJGgWtIKBAs/WJ1e
OZndHDSOloed1U97l54nKBLxfc6HPUq67pZ12atbds0+Yl4kRAMCMBqA4oTj5oZMaFdVS3XkLF+D
xFw0bxX/g6Pfb2WUzUcpIFpcGNUOeZEvEkd5t1t0u1XzmZsC1fM8Z2FtaDlii/V9qZLmHC+cxmhb
kpRDe0PtR4p/X6nNr0Kb2yOpH0SyuXR9QyvA7R3xTXb2c7eO6i615u/bf8l080CYZ+/fo789wsxT
0MYUcZGZkB2ljMVpq7roGFevr217RwX8w9EjWOk6ZsKTnpWPY7bSStJwbq+oOX1xLu34yPX31whN
pKcmVbbXSaXza1SuXkH04B6RQLrfPhYHD+FRHteJskctl/moJdAcS9yVTz26vll5d/U0uYnEOE/J
OFxTQz6Sl8WC0B5oXLKrrDsamZGMljvosvEJ8yRyNM65HaiYcPxtKTYrM8x0ZabIli1KKCXx8bpd
uyk7zG5W3hLDJl6zbfZjrU8nVVb3iiEKUKN9E7NbnGwZQ9FBjMm5RyfZ6FO4ztVImekOCDAb13eW
+MvUyBfgF/MoUhx0v8s8ZYinQ5ZELCX7sglwMDT5gMzdg/oW0cBFVd6ecOViTdOKwbOznFJR6ocm
womV1e39rGvw2HXj81iP1W0U3VeLcJR7i/RcNHPygry8vhWuuY9UJmNzJNy21nuN5gmVMDR2qynY
gURX+OVoM7pknk5mFF22M4imQg3KvNhPTWN5NXEBRyVJzWBjaWttZQYCTo2lHL8SM+zsokZH4Rqp
3Z7YDiigqqbyvj+4Yz+nexH1DQWoDjPDyBWSoOG9R8sMmnlMYPH7HQRJvyv012oGJaqwqgWK3Y2P
dk+xa84/eUjG3XbxymQmR3iobalkszjRQ/deDad42N4OChVkc2k7yhdz8plBfq5HsiZlpz+OPdTm
vfasK/yrRsSo8NkC7UD28GM2zfE1rjFkz26Y5LJ8XBMT/S5fzV1sX9EMc77jRNEc3dptdaLmGLU/
k2ZxxvV+akxdO4+pu0NVoyIUIYF6ZjP2I6r2cLt0JxmUYzIh1Cx6zDXYrgvPNCblvZj4EXTZBjiH
MZoM6iPleX7CfWyeFjzijFatbllm3EbXrk/UAKPW1KfWbB8qXDSnKY2PA/ahV/wQpT+qPxf1m9vN
zW7bULejvaYm9cnc+K0IcMYeEQujobXuaSNZSb5/qllf8eLY+21jiM1K8Uwd2ezWa9+dB9c0d49b
Qy6t7uvkSqQU2hhu376dSXFL/VVMeRsaURaHrcLShZF93mBPkJX/2ZCYHPAwKctPmquSYpAl4tBN
8ejsazpmqwOXVPKBedV6ftnuG2XrfsTpstveiqero2Xvsp02SmVXYQD2OiFPem5dVGm556mKkkPh
JD8zdr7gbqiAG667nd4ZVrh1uhV+0X1iDB+daj4Dzmm37S4Yqf5rQPjNgA/0LJnKMDyroLlQeRKg
MfWPqm++Ai2mR8WeL0Xd2Vc09o3nuLAw9lrWgUtISlolBqnRmOLKBNK5jJ9j2lbf1QuYTurM1bKM
RzygrOu0OIKHGcx6p0W874fXrsmpGtZDaXUmwgdR/wbLmOJGH6cDHmZvou3eyJShHqkSBVtvEX8z
nco94PAiUL3MfZqNeE+LDupZacoOMSiTzQkcOtvZaIZSU2aPFIVHzMImDs8hJZIQv7ImpuWc9uz3
DF2HGZ1MH72IfJULdk+RpOdy1L6v7ZI95L0aeaqzfDfGXqOLiq1biemsl8iQC4W9aRpTGWD4716j
+ntugdC4aGAvyFIgFbTCOK14Ohi4oJ81Sqkd4vXnykZz79T5uMOQOIWiVPZWRFNBO2F/ZIvqta3R
hoQPKftGT+pDgb7asVR56iM0Epm5ftVTumZHiR2E8HwSqkFpq2N2ONG/fTS1PTzFc74Xpv4lvSuZ
ktVO2VxbNOWtPKTFnPpbqUMp2RdiR+va/K4hKsWYLrIjba3TKIp+l3rWDGXeiO8UYNWRD2M9MYLw
psxF4QMidq+UZKrbFwHZofFT6toFY2Ft66qqXX1wRRGfbXCKk+qCw7fGqS4G7JiLtm/G+Moaz25I
LbWrZSNNQr/4Sg5m/SpxKhl5Mz8zFtZ4VAmJYCyKvGAZUMtzZY8qCFi6vGVINdp28douS54xtv4Y
bQiRpE5B75tXTKb4sSrHV+Y5v3Q8xbU0Qip9PUySiFGwTnrN7xl2fPCWWvHwJ6nm4ztE1WBDwDpp
56va8o/U0gelYaLSSjauP+hfMvvCdLf2WhnGiaE/KMbiMjqa/WIFdRmD2oo+MLRx2btx7A9K8ZPn
Clsgwi7Y/3BylYTnJgX6TF0L7jxzQsY706WslOOLnl606YdlcJXMFKro3ZZ8P+BBMPkp+Vjcm7oW
P3XC+PxYGJg6mYBKO213jCqpknNZK/FZNp25r9X1fU3H++MQvWF6KPQ2Oea5/VbTRHoVPjO/dUm1
ynnscbCzkQrCBZz4INe7qQEXyWq1DuWAob72ZfJkaUR7D8eE2p+dmoPJkyphIgIAJK8TsSM6bghx
vD3KFibZpNfBVpWjmrDcOZTpUW9HI5SypdutiFiSvQFnmIwl1SfYJ0DI4LujeZd54MrojOSsHh2G
Kfl6o9pwqkV1QZn0teIT8/EfOTtHocuUVfPViRqMoiJ9dWW/7vR5dPmk8uvE3G8Rt0cbH7wDqQF9
E70wrTAL8WFh5jXCuRafUlVel1ixT9ItnVNy/237ctKdCWeNjb9sYT2urX421kJ9RhcTqs5oYCzl
KzkAVmb9IU276Noa43lxrqbDTVXbUQ8MGlBamvHrlAx09nZZBVbRWT52SjbNHoVFC/LcW72HwrwI
oOCFh+8Ye1DKeTdF3pB1r4WMIm7w2TEww5fMVKEy4L+b2Q89/jDa7ol8oFN8bxWTnvyzPocEFtbg
T5ObeLlhjCEGpgGocz0VTVcEY8tMekt/pzb7VNRvc5G3O9GDGZit9IZWYf/qKSZTayp26ip3glHh
lDrZ25QOg+8Q0xFG/Xx2zDUOS0AmX8tAzE35TFwuRmgTuhOT+L0bfB7JAN3XtlCCUtS33CgWLyvL
7EGdfBUj6V4MseTQGf056vVnTUsrr1M7cZC4nnZQxaqHMTK5DKzCzBz7QI2NR7fr67DI0JYsfXPM
LUi4Yb4ZWaqc1bZ8Te2596SV5zu5fE6jTEMD6XGTRemub9XPUZKGLowvBhtNlq8KB6b0SRmvfIOM
Fk8M833M+rHEBOWrQqLztAjJyUb1lOt60NhDtkNF3B6ZfEn2yaw659WRb65a1NeUum92jcBuICmo
7zws3iKkV0NHRcOQS5RP6/eJiZZeJpBJ2zUbva2aTKWPkvkiRHp1LJxek0WE4IyxLW8ofNeXmZyT
FQPWDixwXzSnIbKWK/rvdwwuEfp+xw5MtsAmxmLVCSgbxflKxpvh95VD6VHbEGMkl8zp8kpgKhEX
hf7CVLqf5I5aeOmxF7pO9UtXmipwe2eXLg7Gd8M9t418l4xmI+2jetdF/BlJ7AZkRawBOsPlAfm/
sk9K5darjrNvVx5krQH254rO89z3lFIV32oaD5PlQJtGUeuVCcFAg3KtEu2nk/xAUppdFkYHJlny
CJ1qH2qNyK/IBSOI1eF0shbZnq11Oq/G2j44cfNBVId9NCvBSiIumECJB8GAGADGmnk0ax442ijw
Eis/3GiIriShfFFeRevE/pRpk++SVQ+vO2OewnMeQN9VD67aXeO1U/fO0hD0UUIjud/nBVl4Vf0i
QUU5DCmItwoQhs391gLSBhMjv5FbMQed880bmyX2lqLzlfW4EPLzTY3QGLZJ85oXtJCNJKLdUCtw
upq1QFzhcSoRexfz4ispjgIrUY6La96qOrLP1PfNkyVmMNdEpv7qlkM4usoSyFIzHofUtM5qPz0k
96/SuDEeBRXKuTcpCel1p/Zj0oeTjSfDF2XE+BOL4103CTKxcNNl5BoEatFoO8fdJ65Wv42qEgdT
n8HrybH3MTBqu2hoJs7cEUqvif7pFA64lngMNxnegKiZ/IySmFR+omZGXbwTJ+SGDENTdkveKE91
0+55rJl8WMsne2K051QkBsLsJnkduw6Dp2tfB+tXLWj6ajlaj9qa24+OPrXXKXb2219lKiJvW7da
X7gktMzs+QHDAEN9MdOzWM/o9x+VYtYecfhXXrvW+k4r0kBJRE92AdpmgkxjCgihXdw6tl7qeKfk
uXKQnYg9gUrRq+K8Y9cshpditHKfUdDuIZuYcKggMAoxUgx+xB/3dpygsQsUOsarqBL1jgJ9k0ue
7evoSxdpTWgNEXoYZWGxqu/Wqn83EIpdZctdwe/ZEZAylR4Skepo1BhMB+I8D1Ut3jinx5OtTUHe
W+tlHbqJ4Avsljuwzx8xIxA5q6OgKDr9MFfGl8zR13Ozc0Svn7bfcmVOjmgOA+R97c7s7MHT0qa7
2vZk7d1q/KpaE0wV0QVVB+91/7NE/hsWS1sTQagkF/eezShWpoRalMlnq6nwFi6uQiQIyEGuz+cJ
8WacEx3T0eIEfcM6IjiGZWId3XZg/7ekjUMy7q7G/a3HsQzSDvApjnoL1LZhtlmhHMVFjMicHfg4
aK7cYix5emGAu/NSPKQrYGJqqMJ3RXZV+6oJjTnVD2n+XCpqwIyVPcasUSneFHwtpUyfjGLQA9dq
jv3UPmsPiW6dk7QELYAZp4crn5bW+TK2cxZEcfK1GaYyaGSRenlm5UHGDzwAarvUmdW4ejLJXm1X
UUg0+LZIBjsnpuPrky7D4Zy5sRokeWV7uMgfnMxEOxCD/Ot94ovCmXYjgHKgrsaNjILBF1ZBy4cl
9twXpeJNM7vRUiTJnVbE7E0NXVr3Kr3Qn62i/nCB28GgoG7c7u7lNx4sqaQc/83FcaW9XwZUgeQt
hqm68PSAHlqJ+CAJTNv1CmLPklmWnttzdWbkUIjjifLcaUaDMyufUbN+YOANLBREYTncRaQIVcsu
WXauQx4QeGLq4cAHSRbGt8FI4hOsxwvTEx+lQXB8NBgXuyBJA/9atFfH4buck8UzV84xpqc+0L+G
86LbYWyhkWxM5wdA25tQa5CjrKJAQnQFOakHKuT6izrnjwkOb7/pdpMp7fe0YR2Mz4CREdKB6HWa
UyUcKzKfetF/I1hm9lSj/xRZf7Fk/1PNLdUboA1tZWh9mN8vs+N+U/voGVvZ6MeKumt7GSLKD+zB
LO7HIadPlENa4pqu8hpVq5bBEzIxveOYUMragziDy+8zuTPlgF+sxy/IH1yctfwbhS4V/aMzTb1P
uspxxUUhFLEi+nXacKAr9hpjPPbWGEyAfl33RbTTd4y90q/c5bmSLT2eru1y1/SlTd+WVAfGN330
OMRwuDtvVZq+IuF7zqvkqbonFdYmQ2gN81dm5J82dbFlPRkK2XzG6ipvlV2f1zWBXrMt4BSiJmbd
SzNmHaQqI3cKh3SlQZ4MLieJQSBW96so84/OysBYRPaQonlep16eNbfOWJTMce2T0a8K5YdKUFuQ
WvZFTtm3BTUWohVoGO6bW6YfSpF9Scz82aWIQ8ixkHmSugToYMPad2XVAwY0WM51+6REoIIdtLvX
OhMy4Hr5dJYgJRU8ybPHKnJfCnv8bKT12RSkSYmefTwu0EnKCIsgIkdKGra/eH1q9GV6Rh7MeF7z
7vJZcZL4pW0gI5+W/oiQYXqm79Eek1r1UuxdDK0Qaryfe8oGwj+m5+1bEqn/RMs54tbhr6JqyG6N
m563V9/+CtH8GGqzU4Xr9hapGl0KQxHX7V/dquCg1bRvv9/BJN8rqAZX7H5/PSS9bxdd/fj71d3M
ODY5GPT/ffmSyDeIlGw6bH+n0Wk9d04g08Q6zsuMBMngwSYHQgbD8KgDI81z99kYWPhNYz44IxvR
TMHORkyYRPGDXO595dSfceCWpLfETvbLJVJfizEBOvl6UDX3LMi4XlCu9NNX3VZ/IILcN6RJwC5O
H2saP5UT4W0Zw1Yri089isDWWkV+aXrl0hgguLmmo4dPAbOydUE/OxFZU/2TKc2XIjGVQOmzwh/X
/IGwCX/SDedATgeJSfH8jYhiJWSDtCc3C3RCH87OzQGHXJw1vdmu/WjP5nwrdbcjji7yNF27anOf
BHH/HEkC/Jdx2eHFI49reO9uxGPFfPD2pygeLaUiucyOZn80oneJ83wnRXRGV6NZYBWRnVGJjWgH
iOzq6F8E3LABlThooO5irMCi4oOlzN9W2f4f6s5rOW5my9JPhBNwCSRuqwCUoymSotMNgjKE9x5P
3x+gP6KPNGdC0R1zMzdSkCwWyyFz595rfas/xE/gGvKdgjGwy0oUJ/B/fBTYtZtrDJPbSy2nBpDe
OV6G19pOdXy31lUwyMVcj0+0AHye6bYflag2rYh0SHKwG6Aq6mdmhfsgaVBe7shsQz4Fv4Fi2MhW
LecNefO222Xfyihz4IRwUuoiYGNLYB4UmXDpyAHMo8xBdBThTqxCRBXltUGRCF9F/6nmqAEa5G/7
ps+f6hSExZJYOFmwVyHfCNWdpaY704hvqfGPo+lcofnlx7IBgMMbwcChe49arlFIerdLGV5bczR3
TY7qRmqQT/TcLQq5X4KK7bitWGuNjpZoPgOhibOzIZ35QRjpSdSMYkPKmrTrPwIOBFWLF4K+IBMG
rb+KJWanTUqq+lH3UjPGA6ZC/bMVPBZlnq3bGsesofyGGC5xxWQnXmUjtJqlcqjqkL0W8uQ+CJWv
wxB+S5Ra8aIuWT1BHMfVqdhVZdcAKeTEk4b5I5uQR1yRREcUkxBpiOAcpjR/EudBxSjNIsa7jeL8
HJb55I1NnXpOcc/GLp8yUAZIkyj+cMfsmZmBfmNvVoaUXTjRq93EYE+AyyjUBS1jNn0B6rPs68AY
qPijlEFNUnN+JDcHW8QgHialfAsqfBbdDWWvCgESVGQqu2ciu1WXFt5Q599VZVi8MNYOTYHMr3PG
faYobtuI0q3iZD8ENBywQY77MJAPY5JGPg1WF9MKasXli0LLMKksypSeQEyloLDM6ehH/Vx5BYRy
P451NDwZAkGhe1msHJxiPhvqou44kr0vvMh1yq6S9hFGkolPLnsGvm1Mj8mkqxQttLyyyfT0aLKR
XJDN3Cfh/TJO9cMQTe/BQOJ0X3e3o5NrPnNAdCvjYlOlL14ed5LGE+O7ZVVvkF3iRcZsnrDmXCpV
YeUAuLEvarv7VvX2Ln2Dexh4Ye98Os5NW8/1rtC5uanww0YB4LI4NPam8Idpu00lTnSpEf8Joq5U
9AlAtoIXBWs/74VyciK7c/VmvEuUnsDW2qRxl6GJAIxKJSHYIlVAnujWGZ8oGOBQliRJeo3n7EM6
LC24i3Qy01Ea2ArH8XKXmPuEuv5oGkbj5mqOLyTO3uqaGTHmQWQExQN6b47OOXuuLqbnoemP2Go+
dWOh5ZNzamhGuhPIKjTpAgd7T+v4RTOUnzi1dBFGPKL6Z4eIIH0wwyR4VKEN8RlVH8ATfGiJje7D
bkY3sDtKn1FAz9SbY4Ufn7OnvZdKxiUBl+amMGlmQ2IExGqDHs0X2t2h8m1qL7NgVCvybnwHQ6Zm
k7tQhUqCHZnzemO6JF/trP2JNQ07dOKwJGbNJTQt7U6Ezt2kmsV5+2rgb54w6FLHUjMGsd7u+0UH
VzsdWGIRdNIz8WIl/Zn0w53su+409gh6gsWavdyEt1GW1i5Uy+IwUirOIj/p5eic9EzGLjAaSras
9OyGSQzdzvDYr+tjFuuXJI6fIqnfdZl6KgFO7upYNxhuiUfLGD5wpJpsttNDt/Ru28ZXO0S8pjuF
4zfpS470liOZpmH5oh3V4qfloMVupAXZMeHguOMKo4sUR7SV8/GShUxAmhJB8aS3jwVhs/uEbWDO
uufYQGufB+MVv9jiNeGhyDka0tAg6CHlfgVn/V0eLe+BRClbVx8jhUoxVQzpNI1rWgneFWQ/2jp8
VmY/Lz8TJocjq9xetcJXI1Jo49X0D8enhhHClDg0BDC/+SmIIYpkr49VrFVV07rWoGtHRWOHQcNe
eSWwxX2cZ9PFxM+9M3pXtlHwJEMreOqMddtYphmPVhc8hbO9HFYjs2uvXyK7S6+JKg8q3ctdWzOY
mtaPUAHD82LAqmHcqFs3s+a8akbYPm3/APX4UQdKeKOTxPiU9JNxjGJe0+2Hut22T00WuoyAret2
i6hVBk8dCkaI632ESjNcTYBg21fL+i0rYECJF0w5bt/L4ta4cPtwt93b9r1OjJwqhvT2129NjnWw
BKrb7cvtH117DlU1e/znBni3ol6uA1Yrd1uzKC+han10NEq+OMgjUGU08hA0i/1FCes3fW7y7+sN
SrBYX7RWy48hAoK/30Az83+7Byd3Pob1T+gKDKD/9CdQ8JjqUv2nG3SL9esxbA/yP9zD7zf47wfZ
F/Pokd9W71leyN6ypteSUF0OVxGMQHRJSEf15kW2gzzhddAYFPBT3hskC5aZekDampehWmWtMgn8
7afSCXOox0N0KkZBsSqh2vLhOkVmA96z7+9M2IjxzpJ0R6y5/Sy1wtc5PSt2p/8ES+WVC0pwUlxO
VmMxoaPVtEuWlKYLTdFjOOf9D21MnkVi1R+pIZjnlVb3ZhXolUK8/s+9EIL5qIyeKuQ5EI4U9Vqb
QeIjHevuJsFH0xownRmqTVZtNgzPXaSFl6GnDZEp9vCsoTq9KTCmEVvLTx0U07dsidhb1y/pylZ3
tWG+O008PDfBMtyLRoVsxleqnRjXKY4vZd4xP2jU7pSV8CaBE0x3qc3gB+0EzkDTymAlrN/c/qlw
zeZ5/65xOHhhSY2K6F3YlXPKLXTYddrU79a0DjXGsrnSYzavzPZ/bN/nySouvrsFEC03019VlJDv
KnXhqasbgAOZU/36ZW1emutUUoT2AHLdKXKRUDqPPOvR61VtvKu6KT/KIKC94KzCuUJ/Tof5oqM0
aavJVZYO4XFbDPy5+C3PluxpqYPGTWzUWusxJNCprMI48+APU4yLMb8kP1tdjfcA6YYvRZn6ugAI
UWVldkYg4w05dx2i6XXU9FiU8/w42ShlE+HqVl3xyiF5QgFXcDWWr6FuUDUEY+ZZeEU1m8lVIEPj
EDbV+xL+EwH8/xrkdBt/p/FVfnZ/kpx+gz/9f4R7WvkZ/3fc06n5mX0UP/4d97T+wi/ck2L9C4UY
qjlaJLg/DXMN+/jFe1I09V/mxljCyGZh3F/JOv8An4T4lyFxINKIVW189atZ8x/gk9DARBkYJVVd
M6WJ8/5/Anz6I05AmNR2NHrF9jfgt5l/kJJgukKq4uLdF1Ip2M7kFfAaOrAp7Y/hyi0pndZgW8R1
jsqY7o5VxXeU3T/DPBP+ojGutOfgwOwB2rWFUBsWqoHUKwcU0vzF+eP8bupdH6xtG5ZuangkIb3J
P9gvMgNGkeopJeaU3nOmbXDlZ2e1leIyqLmDzzyd3TGZrsiybKrNWboS3qPjZNfNoT50D4GNh6rr
zK/b89rMa9jjaU5rOsm71jVEO3Io+V/gyRYJTiwl0IwLTTpgwzlED8ad/SEA7FdM4mJbBjDhXMMW
gkO0t44SGuCp0rV7x4DOTL+18gMl/mz1IdzFeqftjGSkF6kTzsDjU4+yFMZ+TPKfFhKZU2ON/dGI
GoPh2C1QQOJaAJbDHAroi2rNawgtFIeIWt46ju48ikZxjguWrH3b6V+ddJ4PRmQ8DIplnELuJK/t
8q7GEwDA/+DUM/qWebRuxMQMJVtqDt4FoUsgU/25l1j6BO6UZrO81fmt3ugRRekMmT6U+WmMzH1Z
nZF8HZXUtF+QXn1Vp/Q8dA5aEJic53XlXT0Yf7EG679bILc3XZqqhS9OYFHT/nTjNVNkKxSE9V4b
WuYaA12yvi4D2HghTYX1Hx1G9gVDxJmYpOqCRfF+LAyI1yM9QhlZyTEIYE8VafNG9wOHP0+FKV8E
Dma5jznn3iyZBeLMDm5EMu3+bS24/nLL/juKbAvz+W8T7T8PH+83fjC86Kr5BxyklhHmJZ1aItaM
9lRmxXJniyS+s/Rih9SF/ltsHuYk7ejUPODAZnoEqNPnWH8H68jYJTrdo1S3dnqvADQqs84tCT74
XzzKzfdnMRfFQfyHTX3Q2wZtUIjVsl6uSo3qP6XREli4/Qx0E6dJ/VhiQz+nMLHqqT9t6t6gsjKU
gOkdYNfOzcLui2mPdxlx6Bc0cd3xL4/xd1smr6S0DFbK9cKHM6L+aaW31UTWpCngs51hHsu2/4Ax
EPiIKNKbztYZL69A/olLUik53dNcowFh32RJl3rbSzmnzFxkFOzjJOsOYf2gM8C2QDb/xT+6kvr+
zTi9PVKgOTp6LX0l8v0ZCWNncQijhEmzNO1PzkPGcxDdCq3HQTZyLkJDOQ9vg5lkL2QIcBm26edm
Ng9HFaMLCsVNOIkWEy29tH6ikfwUxrCw3ILYtnZG19+bgGy3N2HU13VoAFZGCGuyw7xO7oNdm14f
lvFdXBTIR2T4BfPKQQ0YuwmrlJQuOnrRrJKIF7P2Po/yawbR0y/M8XmZpPngpKO45s0lFqVx1Prg
rMlPEdr9YxsV2Q7yvrhEOlQj8OUKXZ2/vNO/G8//ef242rE94zvHVfG7y5ikwnQx6qHYm3NBDoHU
LPBZpNdua7Y6srQtff5Mz5gudVYfc4yPBDnJc0njm952T5WpjY5n+m2jzH/DXPyHjyHeZ3ZMXeim
Chnv9wfnOIrZFhkIkYIIk6NR0Nzp2anJpy5vZDGw5UzTdyuSI97Ip6jKzzNg4MUaoBQFkXkawvFg
tmW2i5U6dkOjRjdipcr9QIjJX9za+vpQflt7JDZtgHZcNBr0I/OPq3pqlTkxJmCpWhv+GLGJPxeD
ma9Y6SLj+pjeujYvMGEgbEm6Qf3WBsuq7DQ7Dxwvw4qa0XNTRoTAStdJGtwnhXEuGnpa6ZIRCuVk
f9nh/8Bl/HrnAYiAqbB1HL5/+ssNeOiBMFGfklMf0SOUGb3bsEOcdT8UWucPqhhudFX3CS7N99Ct
5Rnpd3c7p+3wt41nXZl/f/WkBmTAsFVHx+/7p13XsiczDEI1R9sAQ6XOm/h+0dP5pMzOy/ZV16v6
RZkSBMPzfNfpWrRXhPoi0q7ebVdfLrLPkeGny8jMOGYmJHjCCZydyqDYpxXRX0I5nsK44fhhoRMa
a+VoFtXf+HQsOf/nFeWYKjsoeCZWJsf4w1dO46mVVkIbrq/KEL1OVNzITJxnUz3pER2TGK6iD4Sc
dm+nHzbXpy6qzLX6nM4NK4zRLW9ZGHYe/Xl6m6NAV6vCRBwCkjgakDa1WZ6zubkUfV+fkzC9tKpW
XccqP1UiBq3j6JehHKxThaAU3DziXFKkK4Y+6ewradidNrO9EcfPQqa44RLzO3wGhmeZ/T5mw1pM
FYDkP9omiFnJ5pWUHn7TZyPea6F9Mpl6OsuCaAVivU8e0EdlRt8H1GqYVgsqHI7uZl1AaEJaeIrT
Lr5rE/gebdAzmhvHgblpovsKkrvY7uxbJr/+VolZK5CpdIp3wgIir5bEQqVt/FRPNv3cnDZ9Izyi
VqOdU0EPmpWeYYe9p9Wt3yqppGMc3IZcm36odJU7xvTKtdEY3aZMn7YCdSQZ5I5R3b3N/gcdP34F
dm0Sl6i9khel+EA4OOMCnf71AsULkSxyKG9TRzvqCv5FVTVv1DaafID7RCfpeXk3FulHPA+Vr1TK
PaY4aBbJeCQdgjIwtx8Muc4enPo7zyE6Lct0cNQphHyVRs8oyt9yOno4udL8sL3FBJ0oVLoSTxDL
XFQW37a3ahytW4gCl5y3eJyZa/SZM/u1KL6ZpjJdSyVQDx0tVea9LX/Xor2cLOJLG+j9BTqFZ0Gc
tgIAC3mMI3ldbyadMiIN6i9Gl6vDrnI6tPqlph8UFFVuSeINp3NmPPT5jjb4iJ0tygQlMHcfEdez
68ah9beNNKnnJ7XTBhQg+UtMMLRXx7WG4waNaNw7hzmwjad+mW7sbDy1UzD7PNm+B3STA1vznIFJ
2tzhA54axzqmvJK4lH1bxvEdwI3Kx1+6ypBm5TYUWPLLxI4ZwbcV+NL65Mw0GSuyDXytkcd+Q4DJ
iTej7cniIOteqdrwbfysbRIgVK4MpGkcXgZMfZEZIVZUStW3x+CCD5HJC/RVDvUiohSYq0PeJHTy
s5F8icDgta2/2wgN0CQqZ7xeK+Zb+75VkcmQe6xthlu1fUKwIfaj0UdmXPhkFfBgFvlNay3YUOsr
j4KsfLJUUGL04S9LRTW/Xtxzap0r8ktQLd8uKPl3bIr4fjPs3pJD5UXYXFDWgldZlkZ+3I6QSqQw
kM/FYZTzq14P6ildtHtoC/YpD5wfw4BU0Sr7mpcPJHoacUabsfD6vfXWmflzWTXOwWjlo5bM9n26
6+NYu0EjWhy2V78yc3BJebFDct0cWqOhLVuXH+ky3JVWaOLfsBsXDzg0wAqZr2zszrNHcQwX2zgn
VYhAw+CCLxrF1Ysc0rz2otEP/7XfVUvxxRmRFgYzs8WiRHeWFW17MMLAR9+0W1qyg0ZZXizCO+6n
0MuT/rVO7U/ODjeJlhW47pAmKdJrS5ZEGQjLFRUqRQyw1vnXqzMxFaoclMzlzMKXmvqLPkXRPclE
UZL7aRTfbZepTwsv3IsmZVCh2jZILeZZA+FoF+d7HROYNcXJifab6YXBSABX6W7FryTc7tKrZAD3
UVnuqrl8MqSEd5Abj3Mr70JlmK5ZSycq6DFL4Les/IjR3cHpwK5l+bft5d9WMiBtzBVr7dGu6MPb
+D373Or9iXhnFMVWyWMIUDjqVjLeDnE5JvutMEuy3ts+RJYToBBrK//XxayVS37XVnAEwNGfSLTw
CcIey1wct09as55nV2PHujrXXPfkI0gvaZOvLfr/+4StlVAZpBFhjs5rNncblykoU/PEFN5U4U0b
ra24645rk8yWkN5zEpxvXdti8+YQ2Z9Ku5NuatRMLGh2BnFzgglSnOsa0H9qDoEvlhSu/NTfo3Zm
e5JG5i9KobjbJRInznxshGXta0RUysB5f7uQhBEdIwNvdm9GB1xp9r6yFTB0+xZJ2CUetdi1tCZm
8N/M3vZrHD7MnTOU9qHVGFnKsPfL1p/DhHWlz8yTjLNPrLpQ38b0wFlq23+3HXMzuaxCbjk7OW7o
qTjHaEFG8qtjMEG7LEKZ1PLsAsQfmNAYfdYS8VEDDfLX29BPj05SId0IstklEYo4C06VcRsOX2TX
5E/5/D0BdRCUc/ISi+ULM3p5Fincp6Kjwxi2mkmQjnUYLOWmzxP7iFeBU2mMQIy8+vwSjFGLiNsG
jWxemyUbaJAzsk575z6JX/RwdG4H3Jf7WgT6g/1m6h0swrXDpA2jiuQCVBxSvtJXVFyzq2JaC8rg
zHEAvWChIIG1a96/rJuubWx+hDApKJqsZOcky3RL4IV5Au6GzNdwvsdqNfoWl42OiM+KEDkZxmy7
21obEpJGKC6DaR5ecBRzeGyyYPKBzY6EQQzUyNtbNRgTTkyt9EmuCQ5JVqOCZU3E/Ggecwe24zRq
6C4qiLVmm9OdXS8hO0dXGE3Srwki28Uaz9SaTHdiYrVvl4VyJq0og3rGcmHyCpPjYI41zkgVhy/Z
wIgtZbDLy0Pm6B9Kooonq8k+DSwhMwOAtFDRna2Nge2Evn0iBBdw02TZDa8QxQyQ9QTJwlmGWAFK
PPSo45J9lzPFZKeYTz10+n0RN9/jcij8frAXb+nj4ZRU81uGKHK/yOV+jlMmQqupamsCYDDdaQ3x
RxvHUq+m8qCOGgIISdBOH06eqqDrjel3efaivpe2PRzNID0aC3qqvJ8Qo6StyueWrkLlWODUmU2a
rM4HIU9jnCR7LWK97td9ssIjehmC4CmbxKkmsBVeCaxZmYynKk0iGuz4zFuAr4QFGae0Cb8SOTLt
9DR9RV1a+VlLdZ1aaGwinV5k1C0PItBQeWcEmhF06a6CbIgZpYujc/Ecs+z2ugwV1sTmhJbL8NMi
JvNRR08viEwKn+xZGCdeffK5LOtl27IV7UN3kG86pvQXugtsqHXh4gfJsaYvsa/Nhb3bao3t8k0l
+kYzno96Mk2uFWmPv474Rju6QmXIWAknuhOVriIPwSCTIO838k5DHrtWz/Bx3KEQqo9rAh+GoRGx
p4zNfYYFyFrgN9PJKhc2tiiX5LCUgqVoLVZINBW+DKcB9aOj3P5at+sl+oQczNxCYxhedPawd0i3
87aFGNl1cHAwITUtqyUHCuO0rqnb8VBEzqcRDYjMCVU1EhJJf7VYnWTygkxDKukwwBdW/IArwmbY
e9iKMUuTrw4OsxAr60WQxOsPRnEzAY5phxWkFgy0IpgDbzWg0baoqnIj3W+bEzAWj0Aw7bC0Nirf
EosG6iCzaS5lfA0yNb/dHuKQpYR3Ia1lb7hfG66Ey1/0wM72TktuTdW19Wka/e3abwH0wlZAQjVp
JnrxtPsyzg86/dA7yTx/SuEZrAvJ1prZPu5lg6+qx5TBmZVO0hjdjDaELjjNfp4GzV2xxLegpAAD
9uH9ZucjqmQtbEQZp+dAL3+oBJHSgGSYTr/xBBMafcyEbhTotePjCCxJAyRNsW+b26FaXhRCTU4L
ytrIGM5hoLiQ6TO/4POAjFPMt5UkdaXQCnDda4+7TjApwB5yNRUsIJY2Gr1WBJgabsb2EUSdw241
l2DhMPBGJK0x0lKP3WDSiyblKtrRh+YiEJmEIDXEp7GNlnNtGLc27Z+gzUqSaqLvFfgpFdRRXPiE
aXKqmLLizVzEPV3YL/MAdYrY1ecpiG+12fxiTsFXJbSR2dCa0vZ5GQ3ELQ3mY+MMw1FvCfeUjtpA
Bb4JEKXf2nlz34mZKynkLRtp1O9MzKGeKTsbjncImOSrXlOx9jjBAFd9ITNa23HwOMCPoZda158i
jUK3YB5DHgW6PXyFOwEnZxe1EWNV3cY133zHdyx2i1WdOP206AUA6BaMPWbCEn2jHxq/iVF1tRLs
gItVSPcSFa+Yob33nUWjv0x7N3R67aLAFiDXzvDimsk69BWQh8QLEzCY77dfyTTsu6m1oIfCbaAt
8UlF+I4GdnqdurB1Tam/lYtmgkw3E29B9qCHlI5D7xrq8JN5LafJab3QnorWRBgTl4h3xTdRU1bW
wWzhanNQ0A+Fl1o1KjULDdpk1K9RUETnoQI+lAfoiCvbIOsP4J6QzVm2BBFjy9Tjn6VxgWYw71ud
X1agRO3FEXQL7i+OiWG8CkR1ZBg1WbDw13HitWPkqWX4VRfqpzkN7SXePD2l8LkmHHdegbmNtu7P
hmAHDOKjXiBpy/sSqxMUC4vPF2gv+N1M1b0uTN3IDG9yXTFgdFn0RjmmV1qQ7ksxMxSpmZ8vi04i
R7LHRvFI4+IzKRHSG+DBdjWtX9BYsVtxmEKIKPckzhKKlmsfsHx70HlUVkDVzkvlvGNTpZ6LY/yD
jTiORsOnron9KjXwrOCqjoyxv5BcauwxZJGHW5F/iPrXTNr3VB3daSrQ2E8oLA0nfrcG9cVeRzsc
rQKKFnr+p67I7YOOwFlFU3asVldQyusSdrbjNosEBbNEr3U+H1Q9m4/Ekvlo/7/F8dXEuUeRWWtI
6fiMDmkPhaJF1sOPC8jPx7pUMfHYmku4UX0F3zPtp/KT0256CajQm6S4J+pReJ0K0alWduWYOfs+
RSUzqajeptwBr5HR3ggaj+xq3g5t/qoMTkahO+H9isa9YSUgpgS3PfCA3QGxGYq322ygv0uwxBQm
xYl2LId5AAQ8lzlhAFCukEzwhJjsOGiYj4vYC7Ofb5sYhef4GcztwWqaB2xi+5zCYdfppeli575E
t7DabjRNUYlrMJ4sp3icnVO0sEr0+fJpT+ui3QcTTBHxZDvBWUDZPPUrSqNO+1NSkzpnRz8wdFtH
QZNIh+ey42JxdmZJ06BRnW+jMJ/rVq3BNshXADcHldxAkb0LAZweIdNHnwUvIZFmqI2CU5Av+T5L
7RO10rPVsQx3y/RFlfrVYVMK8uSBAvM2LsNvs2OOBzk65xpXeacC3wMNA4UgE7A0bNVfZISEKyhA
KPaSB1WIl0lLUp8Cf7BX4lqa3QdR9cnWfZ/mYcA+J4gI0FrEhnb80+x5r/KUdjba7jQq8RZHwa5U
HcXPJuR2zhC4RByL10ZvXzqn9BvBcywzc/WyxDkXCZmZYUhTPkaFVwmK+0KvP3RREj3W9ThoOQvk
5Kbv02ZUPPx/WFxDqrLIlC/DGByRWLqpEk8nkrdR+cuDrKObJkg/TYeABoIWnpokIjCB3IPaGrAJ
yh+9ZTj7oONkJofiM0x1giYN0q9LgXqz0/t+x6cZGWWg02NUlSembeckg/kQmsGMlh3Lpt40dyOR
sEuYWaQdU81UNuQaATr+oGDyWXLkvWab7ZT0zaj1xhPEWxwbZ2QTp0zIy/l1nqCsmH3mVotpHaui
wM2p4Qox6SySDsdSRsgb24BV4sAkToZ3m5Ysh1dKFC0pdoHA1Jjt5mk7KlapFweyOufjmfxTCftY
qgQVLW7QBs9M5EmVqGMaRpmGUowU2wg9SBFAFQGFxBu4VG8A8/oj5funrj+RfZGwQFq6pyaH0m6+
lqN+dmKr2i9pfVLbgDkOZ+V9MZez35nToUjHwTfC1RKRh/cpDgBCznEh2JgPh0hl2IrasFj2TqOd
WsO4gg8Y91NToNNWF8KOMXTZs3FLn9kz9EKlKEHNxGS8RWPCjLusr7Jnxe+ABO7tecUeTmz4TYfW
tKULgMT70xy6+0L6XUWvJmiTYt9rbgPuBz9D3ivHDI09a/T4lNkoox05o8ajawiH58QZvLwZyqlc
ZUE5L03F8gZlnQMUQnJViMMgepZBZzmFxMnvl2H4lqjjiO5nOA8jk5u8e6SPfVcZ3VG0aconniN3
aum+GQ7mPo6bN51rlWCq8mx3cXFUbeuoVA8EIi1HrSg+7UFzy7n6mJPqC8yhz8TJBUmyenfWFaBb
gLHJS9Yx8YUqklOkRJXXmD/pbMYPpS3sfULUCLZhckPMKjn36ZleH7hsQ6nRPlsfuWRFG0tSf2KE
t7L7RF3wtUO0C+IcWqC6JrObSwta22L1DZTuMvb1fJ6KZycOkksQ3auAePb0iRd4IJHXKtnXpcvR
93UGoPJgQgJJhG6h9ZPLJWBTQej9nkAFlo8VmD/PlxS2wIwKgMCFkcO2GB/YK0P0U+KlFRYMf2ug
kALXXEvsgwprtG4yL5/D7qaSKnHGNo9aSLroIwfkcLmkcv45Lm+KWsuTQL89B+cFHYAnRqFwjVK6
d3lcu3qUEYHSeiNCAfCKqthXF3u2BggW+KFpY9wqJmWNVejmLiGAwWL9Y+SR4dOuWUC7BU5acK6V
onPnFJQiea0p4P4io2RbPOTiQFCAwGlKo8FyrVhF5y7dEbrkTwaBIua9NRybYviWRt3PUDcf5gKg
Vl3KVwxMuIXM4aO0LoXF+lbGWLzUMTeO+uyVMXmIU0PHSVay5YxiMTlUkZZifb4vS6O6c5RR28MC
iDwLctoO8m6/1x9LLVi4JGhEKIqWAhYh9heAWuaK+4jdn/lxxFIVqM5ttHLoyNj0k9hpvbQgwJig
SfVcRc0P4pgWn0bxNa+r6UL81IMdxbBwmuw5HZXHtAKHVNXmJ9jRbocV8EKeJkhEe/mgbAJQi00N
ceErWdrFHl6WhVmi/NnY2KhkqareCLyrMHEB9NCfdSUTh2SwCWBNRuuUIRTHRKV+oLdeDopd38oF
zxVZghmLXUIiKceX+qOSp0DrR6znNms3xjw1TL3O+AjBSew62cGUg+NGZ5jM9rST7ZHhJbrS8ftS
609m1FHOBNRDeFW8NoQRjm7etcP2ZWhp80VPyVSfTQowmJ6Vy/m/2XFPJR4OjYiOCk+DWDksTW2o
Ow7peGtR9KdME+aUkjXI0+HcW/n9lCW5m3Eh5HPyHkXxCUfDvo6i8MFyrsxknrVoqs4laGTyhK29
rROTKfuU6rlu6Y2qAbm/tdUcNEm8fT009pelEuJcRoQ2teuXDEqVu0jWD9sPGS07T11yY7Q1Njhb
LU42UaLX7ZZNKThtZAjhc3TA0GVK89qu/zQIA7GlmM0xGRzjahC+ex0Txm211mJBGiek2Zn9pRij
0QVyN8YxpWKCsKokxPTw6xyrYmOG83FLFpcPXWvf4GA5szgDTBgW6VvpqhMJguDY0i/cL1PgjQto
pQF3eRKaJ1C0b5GNVJulCueLRWIEcHicYgFSROwN++1U3yPETfNqvA96Ye/aglwOCdAVo0KRn7T0
rekmL6cquToD4D8tm0eI7sgECjiBv1QFTOgPunqxA5Yk8labUw4GDhBCWR9SRY0xg9YCqjqjcLYl
6HacPmvs3ESnmN6wHkbTxek8lW/9UjvlH7ERJwdK3JQjzDLAijJGn4xhrEmMY1JexMzqUKeME2p5
s7N95n3YNKzUPC75z67pmmc2pk17th7/88mglCEa3HcqFEwytxDJa8v7kPCsac1xSvvgGAWmlLYZ
3QfSmGU5XdJhEr5B/PRBQvklRpyduv0BNVCndrK7u2UKqeCj+bR0Zo/hgiKvCIb45qjHEhvFGNF4
HoKfi26wY/RN64UdhTj6VYw5qVbcREoBfwsq27lFbLszczVaTaj1lVBywBYRFkT0nk0m5CF0UOFl
HekjlhdjxPCMUf8v9s5kOW4lzdKv0pbrRhpmwBe1iUDMweAskdzAJFLCDMfsAJ6+PoBZ1tVlVYve
9+bmNSmlSxII93845zsmspv0vsyn5Ic//qQhYANmJzOLrPSulPKryWn6Rd68aX6vHq2Od3sdK+GA
3GZR9CNL3ObOnkwr0BPzHM3ma5V14lbVcX1wRfqng6eHNjakn/J67zyPPzFs/Gs75beOTVR9pDMq
Z0MD+g+PctzfrXP4yY0MBq+xd1rnEevUp0xQo3hhOh5su64DRHLonzX9JluL9hL2URTbLACXCaNR
tLzCZmjcEyFHoz6RGVmjGK+MaOSrUNX3a7uASCNlwxdUWrovq2o3mf1b2ovmpcu8G32kdzdziVOM
JtTTYFyPcirgI4ioPWg1y7bZqrgSwr8YohWO560fQTcOo13cRNPdUPu8BTCt94PbdfsYFR+Uavr/
SE1XSvL4XJFLni8vM4u5caEqvCWZ8YKDDS/PPM3HxPb/Mvrez1ikiTJmz1FZrBVyNAO1CbSbCol7
chmBrqQ3a6K8Qaf3harJOjVU5ih1WImnnWRxgCucQZV3yhOm1JjmMVS0BDqr+NknRwnHDTkqRt9y
HemMMdbvmrqZWB22gmqa8h2xJumuE7O/cSrM6sy3gsrxe35682b97zgpvotOZLSCSQ7i1GKasU3L
Wm7bZAA+vggVJaPXgwdEBq24f1znZ5WKfoT4P0nlYS6T9E8UkeLYLRt9wc/jTEwy9AiDZRY5yFvL
ac09s1igxDOlwNROxg6cH/E3JUiARGISSyF+HJue6aXmlDwCgJhhTrqYjm1rk0zseS29WW5v9uuI
C1BOVLTsaZPuw8z70xk6Fmh9uOYOeZGeW+J3b5dXvOcaWuQ4tkhUEGXYV8Lp6mTzuMeh/BOPLfHo
eKmCLtYfSWhClN6b09au6ocOFSLIE/tmd6xaoAafMMDGW2Zh7AuGhDD3IXOflrGoGTfpKUbDfuxN
3TskrfW3AWJ3cMd+OibY6cIYiX3VVDFS9vndmyfvZoiJedhbMpvm/WSG6abtHfKsF/0Nc6h6gwuv
pNtnhh1GiQNvoMJjM9mgMKVxdIcpO0sN/yLt0jGc8GySX5dwm6v8wcH0fqvSgE0yp6/AgU2g5Tr7
Y6O75NNzoc85SrTQfvRKc9yQBAgq6SNmVXuRpozPIE+uTY3SLENS1SnX5jgvz86ir/RaK6VyIOQb
F2E3AUTt4Jf5PokbJlBSwKj3YSLPSRoX9/1c7Ui3Aa9Bashuat1nUzEs9evmq3WxVtaudu9bzdf6
0vQjYPkmql+Z3f+MhuKHUIMXfH8SGoFlpNLIPWrAyVdxdQZSciO2EAldfSvj5xbYyKKxwCXuEAuz
nCFalAOoQHB7HBkCbDEl/LT8CBoQsWB7o+yqfYejB6QbKqbU/tdMHFIAwo9qjHcxvq6tCzMGlRvb
S+kXftA5v0322hfhRkc9LNpTznIyz2xB60bPTfPtHJwhB3FZeHcAO5NNU4W/ybfm7VvW62WG+MHs
2+jequbH2DV/GdS+N89I+nMZwmVZHxJDU+NgKeBRBquQctlW2nP6YnRDeeeWzZfVJsfEz9/xOzQH
0iue3aSH6Dw58x5gB+GBOcCa1jajh6STX75xXqUK05wjIkDocyUwbNNAwjp6Y2eDwNT+pIQ9Hmff
fERnMvkW88lEoRkBBhsphgO4CMZ9TtrqZgKfdrd+K5Hty31EBRPpGT0Z+Qw7s4YCmk2pe6wZBh+d
pnvL+aw9Go6/m2riq0pMlAsX4+RbLPOHCSN41moXT/N/yfJfqUfotxxw+sWbKZ0X8lcD3PWILbLi
dzSojNyNs3R6xdyz/iyAMG0HGMJBK1hij6gn9QWkxRPipwksByICUhtSwfoQAYYKUTknsV6SKPtH
EqiWaRNAcD977aB6lhYioNrvdoapE74lzusZ1CVwzqxwngLHA7WTYQrdmMn4Z1bZ38qFy1ejVqXo
Zu0cI80gywFz6FrBrRdaUXXNju3QKS/q+7UokbBeTk6FcaeXvgIoh7i6MNFy+kXZHQX+ycrn3MDy
hgQ7Ce9AuhGrEEbveJvwn4LSXQul9Zhfr4uqr/8avj88qIlVibBh5vjhY2EbPaNJPjVaCte/751L
1sCWFiWz2aIFR+IzV4CDmARQiCnvc6hpfm8Wm7ySb2M7FRTV9tbB17urnPi9d8v155t2ivN3GIP1
E1uQmnSM++hkV1iHo7Z4XI+reZGyxBZETgyCuDqznuEHW/0SZ2LE6gTsay03EEB+rvfIt4AeZZT2
YSSJdtayGc+KNlDQaQvcm8LAAzfMjF3Z96Uw4XowU9NFD/ZGKwEGJdoxbDC48pVAwsU8pZUSWtkQ
fyU9oL+kN68cMrew8rNb74o/vqudhtR+0UyFesE20UVmIG02ou61Halrgi2gXb2v9alHLCrkNk5c
ZffsmKnM7HCYfiQZJ+6q3F1Ve46uPQH7aQHw98lB5dN4T0w8NTLj+h4mARpWSlB655RxBFiAj1wL
/6z7yX5Z2leq+RoBNCsFDK7TmmtU9ck+8dyHweBnsG5DNQoKaTTlBcQyo3XTGLfd0EyBVWoKDHR0
E1Hc7rE6DwTy6gh6lwOHOyY64JW6l+qnObUW2jETP0BTB5zIFcUz2/8Sm/4FmTYrwOX96mCZQC+B
Qd9lk7ZbH0JvMW9Swn5V2MfrVDU7Rc7cNiJHY/395QqUny3xZcj+gHKvz9WlNNk3XpjsUH8Q42zl
8c1Ulyy9pJG52CYAjRcab2HMabuu8nPAU3mauPf26J1Xmi5MKrm35vR+/RsjxFCH0uTF6kOmMwlL
HtCU/W7GeXJ02yneF0uaCfqJUWakLYhYC2IDIHhKVW0xBGMtyhvJvCmHrThBq6u1MyqOGzrzVyhi
4hhJ7cHuiyWCIqO8QxVnqzw+rA/aHdPu6hG1sPsOwIYaSTIB9kzT8hhkNadMmsMuVYNGkYkGkhdh
7bLW0ptnA49CyV+gNRUUsDFnslujsHQoIGssJlTCANla8SZl8dzjubiVHjK0uh3zS+Z1ctuNDPV1
PqYpxwERSXW7RRLY7CtH3jpicEDfxrvVujHXlJ4x2Dg3r70LTBXnBi9g2NCWVXtViHMSZYRMMPgL
1qcnrY7fLMJ5w3Q/D1Z1sj0/T0w3Hkq+0N5vklPYEo8bjgBkPCdLoQZxp0VbdkHGdpigdmcDxMXB
OAEQZE2ztHal5tQIZVAtVjO7HDl/reJ7hdJzJ+3k2nJkUuX6GIZ0uw/360/VyPOFiTnce6hLM83f
6h4KO3+29W2TFUgsDBvHrV1hTAqNI1KKx5bb82xW1c90AB3S1R9LRIphD0Dll08AH+84oK9zdgjB
oNfb+CXtCY+AdD7qxo0P6/9L0CtqZAl/K2fSnCGuM7HIpfDaZK56JhdY+25xFlrUNtUsA2Wvul+7
4KgvD7WTAWqoBWGLjrj300cnIwjM6yoGtqIVQctsdP1E4rLkk+SRDOuEd+uNWZxmLXUP62keQdCg
PxftuQCdeQjH4mLXMZNAUT6v3enIBcaEMUQnpHzCb4k3Vhrf5reQ1gBTmnWX9eRa75Gpcp2DLtlS
U9PyH569k6vXtFZY/3d5+Yu5sXXqazVxRzBjt5LoaBKggEgIbv16HKziXI6vg17rO9twxl09OJ9+
VO0GrT/VaeJtxy7sjr29oDkhCm6Yh9uoNFogNrF6m+cWatZc+jTNB6gsMLqwsuHJYREeF2if0ogi
pJT+tEsinxVjEqH9jKKfRCgZgDvojBuCa5Z33TqoIb6lVv24vsk6SQWm5KtijPWUzFX93WpFGvkb
HvGWqrl8L7Y1ZvDEQN6tfqj1IdgsW5lb7wQIoQsaKvCzWU3PzkcMFSH4gKYQUHZy96BZTNq8sDoN
Q/zk1cOtiHVzF7bsIv1k/DCM2NqvKlik2OYTRImdRxDzxrSgP+REPCCDxToKQOL7h6lr2q6rzMf1
eEm9rAPfAo5i6lj9xGnOZ75EStrID73ty6PW6tZdQdR7tQhcnFx+eYuq106IYXJ6k3TxKJZn3WIv
VFrqTkwna2BUvfg98qVi9pauff2kkoIxbnubSZ/ntdHGzTwIKDbaxHrpNuUiZmtqwL1da27GZPyB
Sbnc5j2FZtqNGcoRypGpVF+5rBFMOsz5GoNhXOROhzwbi7/M5Um1Xf6tnMQDe0gOSUH5G7blHyfP
Nspit8cybNro5m+5fDetX73GaTfdXMR2G0nHQ+noBX3X/lo/Yu5SdC/3yoxYPVHWr4oT6K6RrIVX
C5+Pxu2iP1ATIxyuZXUEhqWCIZUAd6AzbZSfTZcpNLYeZ8GZwfFbU8Sb1on+oM9l9zvyt9oATwuk
ywEk2CCWNGeaYZFyHjV3ifD3lTQ+I01H2d2z3Vlv/Jl5wmb0MfolEwNRTWk0q1p5N4Zec7HGDj+2
QRiWVTmPyG1fMmWxwh3ltC2QwSDXReDTNfnDnKWfLGFyMm4afOFFvmG5wokpqteGT+weSh64iMQI
Mtc6250GeZmg0CPGZeR1lvGZuikDI3TQVHxeFuSFn9MD40x0tdS5qVAgvrKxchKLXaJGaiOMwa2b
c5vLkJnzIv9eFJnfh4ajD8eiHRsIfcabnbOyYZznBiAC8Af1sREohuP0i8zG4pG9VKEb4ILmJVqL
13/JeF5kceNGMWwFfZpxTBBGtaiEV3naOhgC+bPHJQ8IPQPXBKI9q10Z5MtoJOqKJS4594PB/izG
UNxrAEfXlqXriavoEcJVY+EfmNu627KnP/tuF5cEzu9BhEi+HJKeH2T6gQSEwIY4I16i/MKm71G3
QbNtZcQopegDaPjd49TN7xqxA7tUMJEyPaKhoBk+d3ZgS5LS1rpMM1tSHlhjJouCQLgl2ySjeCK2
UN/2VmfvyYb5EArHxqyHz7bpbLumlnd9L3d9VvBt9SkxWKhAmaRXhw425K431BVqhH+e6+mtlTK+
oyQBcoPmp46f7TN+Gv9UkCK/oVxFx6bSfYuE/FJM7hbXP8Bjk2mrxd20xLceYTIeCKR4nOB0JLn3
OBlOiDx/GA6zqZ5MDuRbW/BNGMDVloenpdFIR4lwhulje5BpR9eMNNUMazpp9qprQgNBDOKcnqu+
TQOBHZBDiIOV0/UKf793+1MfO9EDXk/XuSuruT7VKNFANGliY1ioChwvvjc0R5y/daar5h85FcLD
YdQFcKMwOUuWEpqNfDGxvpg8mruGK5SOlRULOyvkgJNYDhkqtTHr0TB5HZIiczpDY3EPqTT8c4i6
5uySRa3hgTzXnl9eTUFE9DIHgczxrIedfs+Ps2IzZ8IcRcaxYWmPr2PwP8grhbcwcsXy+gV9lvh3
veTS9seITLyY1EABv6rtol3ilqewIjqKBbzCc7D4o5Yiqimb9uzQi29dAF8iXbrl2Pk1MtS4qxlG
71uDRDGhUGWXBfjI5c8IphanZglvWt+asT/qM1HgdeF9fA/I2vDLD6tDglDpspbDnT+ckWdCMGjQ
VcxqgQW6NVImUsG3YRV9ifABoWBxWiWEpR+BWVm4j4AgHjN9GsFTu+MxN8I3eFq4JRAICTP8beiQ
jpPJOE6e8zf1E+uydpvjbN43lfQeCq3eN3qPxyJFQB2J6L77YRNk97C+RVYrUFbqkrq9Q7/phWV6
zr0KEw/DyvIH5toPpBLe8wCZajMOxYkRSntMWqYKY/VHkxdVDgka+Kw4ScaMto8s3rNt5Jno0vYg
phyGHcIJePpNOfXnETmz1EYLjZDcfb+vTcFG2Erv1ALSAyv01S9G52aQb8Vg1QGCDxPIWXqYE5le
ZGY+Yv6hi0DwtJ5FSQeg1YvsvSWqGuiP7R9yqi/K1hA94WYVc6+Vao8T+Jin0Wtr17fCMbPb+oOO
+z7EKzK8i8xLeeGT+krAG2FYaHHrOBEXEOh4O8LkWdbuvcuU1LdZpzgaEqFlDpmMTnNgY/S8WnsT
nEOio5lFt39YR9e6AROZnBlfEuwg4apt13qOYDbkKUBAoYEu8ySBVIFl0iEhHo45cj7D/2dfa2TV
t+Ozq+eUfoA8xTB2+7MFaMrTW3YJecWpqiMJ1+wUE4cxnZZNiVWhjnCGTpwIU+2/+/v12806/Tyy
H9xNlqaDGnN2yL2WZExnPEZiKO4Y+/2oNQECnhoE9ScM4EbK/VxY6a1sq9c5Zy8f9kebL/eMUuhn
PC4lPcOiHVHm8b1pfQGoNuG1558qnzN0WawpQuM3arb6+5GD5Ej3jbJYCqV2eS3BAKYs+wKNadyO
wG6zQC6/lndZb6CIMOJuj4YS+J8tojsnkudJifLq4tXdzm18xV7os/uoEKvM+n3YPjnkeEH3ZSaI
EO8jMTDDMcYeZGcdB78pydZjtIVXcSt9R7vEi+Aqa1hILaPoEF3klohd9zgwJ+de2WKCeF8Pl245
Xxn99vx6hBB6aUhk9hZPsbzxv9g4XoB7SQ51PixtgVl5teObieecyBkLgPJB80+/3RgtOkGg56UI
WFaWgZ47006QL7lzNYsVfnhdfwAICpLb+m/NoKPZzeh3BlT3bpL7D+jknwE0Z+d+iq9eqOyLG03u
Za0D6AigiKE92noePZuSpPKg2L1kWYYwfL1y6wH29lKBInkMDLOfuH/7OYgSV15nW95MvF4HmFAM
1Fk1n4Q3Pzc96AGjPBvekheR1tl+3ZmsV2yo6wNxb6HOMiV1tgT5fPGRHKiHCnXK4uEqfaREMT9V
ejhU9B0ljajQ/FREB6zjAZFzirQOLAQHG7SJ1htbc5NxUvM5K8FqfpeBSB+uAnz8YZz1q9VlbBQX
PXOL8seZPwCpBB4ewHepSA1MdVj7cZQelQhBnJWntDOgKKQJqxPGANuxN/KT74x//ChCHcl7VArd
2hKX7pF4gojK4I5MVU1MgOQaCdU8XUbbOlTAl7bzPI9BKOzmiuSd4CjKezhT8dHy2NUl3nxcZwVD
4xj32N8e2PoLIFvLmxiarE4HAEG64CbV0oQsFoQ09TAZ+9Hu5QVVQnKbaduQjKAoG0vLPoXK+rPW
WFqtl4d+JE+p0huCbLwu2ydx+bCOEWOhkq0zVxOcbibXTOi+O5q663+wRGyPrBo+EJQs2DmHOSJ+
+p3Dfg7B9ojeVXKcmH2n7+OYnK+uQXclERSZSDMHvh+3P6y+DldGn8w5Tag5OZNiEua9GT2NRcAN
Wr15Yv4OTsmc23MdErO62M8SLX1YBxQD2dcPYzTcV2NnBnOnJVBFNQNGm91fvJlCfPX+TaIvcV8T
bFYL54KiMQnmuHtf79KCudhRpYScQnIEdFaqnTRJ1O0q5lZZbt98qihn7sxXEiWNYleDMT+tjQZH
mLVbf8cr/oqG21zP230pMaAlbaqd/R73dtyQuqf7jIMfrbSL0GwztpNjzS+wDyHn8gjemeWQMeID
YYBAfJd3WSMd7Uj5+3bZv7RF84NYOBnAqf4dGRo+uo7TPkJIjqC6AIkYaXlgK1dn6cWOvyHceK8o
tfbamL/EbfnFStIBhTkdPUeH3cyDIf2opNRC8Z7KnxjEs+1cauJaxr+rqCEtmU8N967+LJtCfwbQ
NxYMtPSqFZteRBRdrT7eQle8OLqlzhkw3p3UESqwVUHULhgXw2KDMMAi5gon/NfqHKhansDCFyFY
BT6T3mOaxJqNbL3WL41uRreYUTrLVI7gpS4d6uipw+6NmA0L8VT5t1h4NHaLJn3ALHdOnZoerJ0+
WjW/JGF+17niwyVObINYC8ZumL+N/hCjpRocCsj+Q0WyI5gsVnvyxe4ZsJ5nfhAbt3CjnTbT+Znk
lxLoSVxSq7v5oatGl5cGf5maq3iruywQzajxr3L5up3C2i5gqLH0D2xNUnqnKYdu7yjibQwP0XD6
GJepuC9+W74uN5nBttJmt2HZ7b7vXUiqL0Uz9adKS/hgZMgi7NxkHayKt9iu5B63zN9QNONO5jpC
KR6R7QOWGkjmE1H5F+eLc2Re7F8xDQUqqp7BxqpDDS/YNT3v2QIBdmLxfrfeq3VbeZdc9x/YSkV3
jBGgNHhNx6dfsDRzzWM76+fWSBzCXHjpSjWVO57Cz4Kd7bXxYvPsCKMKyDcyAlAsC8O6DDjELQxC
UD8X0XucM1+AnH7IvemGsJfvuNDP1uSmgUElt7MBBe4atjOPzp09Q0i2xuwnws3PNd5wQKNfRf50
9opKbudeS+gH6T5jbYcyDVOOUbWbanlrRsXJt55rLUjsIE8nNPZLKW3UqHytcv41L165tT11XFZ8
o2TjB1ajpgLBL2Cn1Zl004NT6tarnRsf+VQ9p7gnDnh7kh1jKwGGVMlDZOUGYmETI2mb/zBG82o4
NUun2vzUYzs9dmY38rdU+1Zz+wf20uZjM5jsKI1yZyvvI9L888rPSCv7UjaMQmZOWBTW6BltSNWY
2qwBvLR7li3Sq4i0Mg5VrO6aXmB4mghfMVEo8ElAhb98crCQsbVJ2UiBrZhji4Dq2fg0OoWSMUPc
0Ey8yJHDeeQytorZcq+VSNkgOfagZOo0OKYuPjNnQshrq2cfPLmNWnstQJu4/enXXnPu7QHhHzIP
/lzzmFlSXW12uBOS+GQqcsonk2AUlijEDHZee6FBehymVh3csigYu9XjsbBiBoAYJY7ejKjcwOwN
4YwNmqPIpzBGtwOVVjTXdAqfEsij3JeNR8QGtxWu8jgjf9sloNU0/Uev/4UCSR7wrRBioxkX12dX
mXWQPJZt2ApiKvPqtYKDvU+5XIMqNluaVI6mMPWY9mSb0OP7ZsmIeKx4yQUp5XMPZ8FGSuD5KtlN
qYPramh5bkPHV+qr5qhFQFOrxI52qHwxOlRM6vPKHu61oQoD5Xi/1lWgZaV/PMSe58wZXteFgKb4
GPZGW105NQNJcOFFx9sdQBVHJOCap9wrwlsLBGYjWq3fGTXPPsTJi0dP8jmMftteK4+z1Qx4xRja
lQlQ4tQZ/hJ5dtTYJmw0Nhf7qbQMfMB7EyLWWUBSPlTODAfB4uiv6+K+tE3vYFXl0+qiN7CJrw0n
0X33LtOzp5Rd/nKdNVZ1IKspfLQSFqcQXq09XpIrw1k8RQv1i5MSvQNbVoOLhBSvQlKtqvLcodxm
YY16tUvfRJrnh9TFkV12n+sfK8zpZ2go/Swpb4usDW+lBaFpiMCzg2cd7tAf6r+BRsSbrmP/XJe8
Kfjsx9ilnbeb/ofC+QBKtnwOJ7a1aJg5OHJ/b+d6jimw/1fXPZrU525ow7AXRC5WFmLZHlt2NrXP
ueXYN7fPzJ2C5gg/NbzAPYzuwpjxsxqNke41OITs9O+wt/JA6sq5tK1/zViG3DWQmrdxz36uCIl1
ivURv+YSuIzJrX80CvKU+3Ob8ICJa7cIhNMvkyXj51rTrqHFDKcpGMjZfd89TA7fehN64Dycp7CF
W9KYjRUQwM52xh1bBmnINBtr4iOJ2OD39z2HwhrTf60GdgPIKyC+fd9H5dwOh3H5K7m7e/b5PYwB
1l4K6c9uDGdxP5MtbS2KJ5tPrZVFDavRIj1qEF8CiEiEnS4Fu68/ruQNYCnuCcEqU6upsyFQpCQY
jCg2yzzKESNuvBojWq4jkGejlRFdj70rFngyxJDWRywXhSt/VkiDSqIZn3hs34qPYUzPBuEEhKN1
L83gY+fg0sKTbJ1zn3XV9Nb43XTv683TWimHzO0pagVmQC2qDlmovH0v+3IXz6iWsvgvALcBmbgl
d0SRITsksnbUPmwzAYKFrYkVJ9urf/wfWt9/R+haKDj/N+cFNaeJoQOuHm/kyk75/PWUlFH7b/8w
/jdACzU2XPBbs8XS0RY29XjdWHdrNqO0qV6E5zPdBqxLnouLuGPSk4OnZuMivxlX/5+w+DJVf/7t
H588yq6Znv5EiSz/MzDR45n8z4TFXf6/nn/lw68v2fzXP/QvyqLv/RNomWcIV7d5lggf/vEflEWh
/9MAvGg5rlhOxoWX+B+URcP+p207oOUsg3KVf0LNacnLjXns1j+XXhACle4bNnfm/xNk0TQXMuF/
escc2EvCcAwWZSbjR/+/kgs9vPqTNTPiRx/60tkLrR4FCPfxinnzk+3kcIj6HlTmMTwR0XArBgS+
YeKhTCeMIEtzohqw2ou6sDf6aCGKZSrZKo+uFRNar9XtBnXrssmM9qVLR+zBJ9nECmJb3jBCbOY1
hAM1MUQbQuNMjWhguhLwTi7Uuyx3vhyDqDtdeLeRKda2ssQLTvT30v2abfq2tsGmHw7ey/ItWOxI
SgZWSYIsnVjfQeI3N1A2hhX/MHBoRLHFoVdafyu8xOA9jPj3+ntmHb2OyjvRADMUWVyeTBr2SODE
tiNoByH7UvK5u4Io4W2dIyuOuFZYjjIkljIYcvHiL26oFEcOICO+RtUvDKhfy5dF5jcIdsMBauO/
5AOpuS6tDgErJ6v0X0yZ/Sa7fmYgVgHujqqvfo6JlMJGOS9qDfADTOBa1EGof9PYGbd2kv2OSQaI
mGptWoHXX6MGY3v24bpkulE3/0brw3dtpfdmPbwU/PAbHd6XdObPsByv1cgdLwJ/CDq7eUGD+tNV
+HqbnOkGI+IPLbH/rr9CgsanJt/rIUMmbelvNe9KEQ1P0WyeJwTzh57lAhF7alv3+W0aEFl2GMa5
3/da2tikZtYnu+m6nW+4hC+EGcgD/a0QRX60xROS9dvoIV+Me2Pv4IWA3O3tIEpT9jThF9uGK4nI
ZIfq4YMnP3mBF/eR/eLP/ZtBm2HmcNrTVL02mSLtN32vfZaIBUmWWCLVbw+ePHor9n2LxswsQqxG
i0lFjE8YGfUtpu28uREzNbE6607Y4I0aYD4mgpOlmeMJpfapJOj5EnoS6kkF4ETW5ARMWVPcJsxt
m5A1TzNfQDmECKiNZpto0ZOynQ2zNPjysj2LCfef3la/8+W9xzTEdglBLtnYeEG87AlosncZ0iko
cLiDj0HaWfeoouI2Ba4ZoY+Eksm4FtJ/Wv3VkcZt8GTjNvPs98FpoWUI4z03KP2LpV8lm6IGRjmw
fWqtZ30qTw1YF2K3mL7ms/Hg6ONDNzEf4HkY2x6dUtP47jZmJ7ep4W86wn90FpV8wUd066qfAHWw
BSfoMPTsMa2+iCwa72mORHk09fiL0qAE/DifujZ9H2MIERajtgRdkqcxUzfskMQG8Vl4yJdBam2s
BHGih1wmBksB9w9mebOr45zgIEQhJ0wykRGrOy9810v16JmAoV1DTXdtZUd8OVF15bk3WzE6GtAV
yDotAXRJKJLzMNdEcA9AtBJpn8Mwie8aJwl46qRelGxti2F8wWW4GSv9jQQyefR9uCrhUHypBGub
1hJj16s2iNkxvCrQ8E3PCrOwveg4OAinQhtPqlPCVe+G9ihZVYMmzfaCBCiW5fK9G+iZ+qh9Gd1c
kbzI25DhbFgeiIPw+5kkkX5TeoR1R9a4r4dnd5AEuQ7qZ5uFHx4zuT69Tyz4OmKRUHSyJNhklu/E
dUMy+JhwiiKfioI6YlY8dkFHYovSChUswVNkbuKKJVkJPCtyIxzHAtENbpPpFauJw+R5+J2g/woc
xB07P42MveiZLQzVyUbUsAl93Ad1PRYE19oOc038vn7zBIauYCgWAvyOLSR5qQAcxTZWwWmCssCA
zh7rx9JDGcvsgYFZ8aUPXYG8oH7p4OJuSNblVR5YG4flazpUamv43aOfPLDC74KBoJgARNNw6qM/
g4slLMwprkizcKxbayYdXhb7r0Z+NUEH2t5WyNAIcTyRfQ73A7+87TckPcGhtr3yhxub4dVNwpZ1
bvLels5H2zkl6nIGXx3BpAHQLpwwefKIhrCAdlGKbSWG/lixQNr2RHeRD6EhviDsbQOYjZeTG2qv
/SFJ5KD/yvhyNJOMGVMQrlghHqhiApmcSkjmaviX+px3FJ5uMf7AfB2dFTGuBkqSTWX2cIBc4yFG
VRW07EIxMEcPjdBw0ZObV4ObgHGHR7DtGMb4SJtxhqBHGqoDEb6Zrt9P9vQMWODTVUcMFwBtu+qo
+aV79uMy3GVJiKiom2/2DDC9EbK9zT4kEkOACmkQdlOe9Pu2UCj5SOYGOHWJq6nc0+siY/L4jhCI
qa/KfOqU1sF8yhZZbnqKVDY9LyowpCgososhhkY2ggNKzKd5UqReDtTe7uTKpwwjm15Ryfchk4O8
u4GseXWNOiIOStuPlUXAaJSSu0eIwSZ32tPgFPkPgVMIizd2EZxsTf1sw37ZJKzDUMIyoZ/67EMI
pzw2evO3iSoo81zqToFFnOHTgkYTO3MQ8ZEQnxTqy24A/bAP/fqdvPWLaKjp9WcHFbHWMfRX9nhs
NQ65vmd05nBRum5yfWlcmHsyg7SQ3iH3gVVXxO+d59e72ZQHRxnGmYniqa20RzNpoSu5XxA2kZAt
RUJrB9qIH2isaOdliCFPzHRVyQt741SyPKz9iPjoJRJIFRtSM+j+mKogSRpC42wY9b2OEWzSUIc9
TKV/nxnNzSkAMwxOMuzC0XqmP2s45Zxrxwc5GJG3Tk5/ZR3dom6IP7KY8K2BLHRMfkc0ZfvZFLtJ
xvE1jMsDGabYlgFcQEm2P0fkcQf8VHp1G4rqyXQxLRBpRDxAusRsFajijCho9n3RagTLFOwLFuTF
EF1AaP/M7HgOGkO8zY01bqqnpq25hMckyM3prlzs5bDv4IKVQrw6GUXcwFXsk7zpqWjXDcOlNidt
a5zpuuDGe5DjYovBKLCCBpYzNkVPMxGCmlJtvZYEWYI6BnTI70y7iLXtyAaMK/KU9SYsj1MPW4hG
lEy6BCm49P6WOpJLMroEwQ4PyoUNFlI2BvhVaDyZEhHd7WLtBw3Vh6++psZLoXO+dvJOpbE6GXSa
mFf2Zu9/pSmPKeo5VZzbWE0vUYmi3mDXkAz6X2JsyQskesgBg3Cm93PuUbnfFqg/H7SnvgqhQQw/
tUK+M9pFSOM8jUo1GLBKj5mC+TU7ZHpQnAVhQ8nhNH/8JLyMuLL2/b+zdx7bdSPZtv0i1AgAAXeb
x+F4R88Ohkgp4b3H198JZlWWUlUvc7z+7VCiRHMMELFj77XmQuyypmVJkycN2QcxDbYgP4isQwws
x7sGJJV+pLJgKk0RkX44NvwLZrB0X5EvgPckKDt86RO/pOLA3IXE+F7lsHArnn8N1U2ij1f0d5kk
n5V4BHiy9bT+O+ZDAma8vKcKIqtJqA+Aha5BkD5GqXQ7zQxmcRk+9QStlo8BqpdPfjY0S+BPZO8w
WlxGs/iFKB7QCxUXRKWvx87ZFM10whH9w4mfu/yQD9aqMDXIAgpXfoxVwZH8QHoTxHAXJIOlOd4t
Gs2IHZJzapbPaQJQj68mHhc37QUR8puFmJqYT/thGqIPacdHgCxbJzmj9b0wUAh3wTsjtzNRiReS
E85dkdu7CE096rldMoGPVHK67H4rt5nHg/e93yyvuVcQcxkcMcuuacLWZZDu00ScrBbjCs0abOBs
1Xu1KbFsq91RDbqW2rs8aslsxIb+qSZBeuLNXLVmcuvSvnoEbFS4BHqR1mgWr84V+SxJVbj1uHAG
oswCxe2q+rkAwTe35nug1qjE4+Ct9mtvpYMIYR3X4r0Cv8YM2lvHHExRUeYOvMfLsKbCKkL0ybH9
6ElOAVhZCe3k3OHUVFXcY4SSdafeI7QStEfrpOh2OM9xo0VL2esveepa81lBg3K1tPXxU/om9TlL
DLFqWBP9gZrdFx+qjxepSLkZEpMY3IEJSWzZYL8rf+15ONdTC4l3quiPZMXYrm2bpHCC+0qb1Flz
0zzlqIpcmTdnib2WNZ5ksohsSzkXf1zw8GYaIph0Oi5Vj2CtK6SC0GUvkiDAmxJ/5B7xOSrecVpn
DhttOPDEgq3E7kdxhQGiom0zH7giVUMNP8+0RWM/xk4ZLejMd0tROgeq1B/2GYTTqPhyhbXx2xA8
f31tOvB1X69EVzbDgniTUAk/Jq/Cz9IfiiD88H2OdWbBFm55d1gKNBXn7+kSMHDz1wIEIRmDBjWw
WZNZQjycBSqJ0FHFvuyNTzqhSWZNt0oFGhITIE/kPFoaDKNKMh7UBtuHpP+zNtX4wwhnA+fYYSTr
anI/ewASLcYfxv/Q80rC81p+fCcYPXhCIrWzlSvpXemaPPbKVdpTlcZzOmWc8OZNTzKzyRRL5TF1
eBOEVvG2EEyjpN1lUkjuMBr9qegEio9iKeJkPNEnQVCb86MaFGYtla3wlU/OC+WiGZOPr/Nma1u7
aT5UAZL443U3R/uZzHP4I2qwHRshdhbEWxawqllXKpALyyHiBX9AQZr2ntDhIziMmHOo2wbtcB4x
aItg2kVtfodPzjBuzgZeBND9jkZSnXQ6jDtmJRx3wMssMYvme8aFu6rlPiHkydokqKdXBsTH1djr
4znvY84Yjhm7k+n7W99bWSp6aiaVr6T2enuLvIHJI3U6B4loRtN+mFgwC2HvnJAXxx9vnsEJ2UPT
6ux0iWu9wpdSacM6SKKPsB64e4N7Qssid5xH389PuVZ/76PvTEXMdZFyq3UY6QzGMV/iHQ5vNcrd
Y9CYi5F21JJ9G2eE4NKpTR4CxB48LqZCgKa/iZQGCyKT6I6XOsXW8HV92wI6aYwPfFnzXsBZHeKj
H0u+0lrndnChRHvUcZ4s/UB5TDh90HY5TxmdB0nuwKLyeUyqbfIhss9ahEaoec6I9FMrIMFBS+Zh
Spyugp5vblkY7bxzzytEpPKZxuhf2CRrQIdm1mU/4os4MxGtvOH0dTsIjXUE3+eHRVSwVrKDhiUo
UAifi3YoeFAjT4MSSE8BNMzPa36tbb42DcxPpfunIRDJ7rSxU9mBuQw+A+TZLTkQC0vVXkTU1qte
yvM4kawXIElJs10yRi8Jhct8cc7XpdB4po3fXCNCavwM0DqNmGg6+5gOCTueNr43cyc4BRo+vSOj
o7M0/yjPb05Kyj0mRPwhKHB+t76RacYxZF6VaO8UnbJO5yKJFZaGRbZUMOtB8gX/0RpQgolNIgGd
7hCS2Zq+1lLJqDoq/Lxdy5LdpsnHaAGtACO2tUvO3FnOhhPYEyMf1kIoh6mag2jmaSj67PqRr8QY
W+TaseZ+vR1gLIhhCx9lq3/DGwZFgDeirM1HnMdLM/aJYUALm6sJsA3c9Y1lvX61zKKUH/dlghjn
jtnUSxpXMt6kTUvE0nCPmFMmabqXsVxn0YtTxt9wutyScEhI99GmbcKobZU7k7U2+oHQQKkQ/mhT
rYgYrxhTpm49KSNuFC5ik6b1pnaUR3Sivy+QXwv34AN38bpP06IZVAGBWnRkJXBfzVsAc7mSTd7Y
fH2pjih8Ydv1lXJ0KzUIe/AfxpXi9fFe1hyMchEBIJJxuYplhvVxZNeKVPqS83I0BBBT88pYSuIf
WFmJRN6VLLWLzJiBDoPzKLzuW1HUTzE26L8JrNB/adrTUAXJLi1LJX55buHO//9T094EgVH4nsQ9
JrlqRnQ7bXqw4gln/9pw6PsxpZrlVHLAL4pXmExGdpek8B7nR6ZkBX1HHxOuv5nfW1R1320shjOo
pbyWEdxJLsKw5aoslPXcznQK0QFZth8NX+JF0O5EFP7U0/4vc4hfcgV+f0aGLTTd0UzDcmhh//yM
pGI6TmMIeI30hNM+pX6nM2aEH42loilpX82YZmKvWbu//r3af/vFmiEsh8VFqJb+CxueMICQ8PeO
l7IqNzlj4cQ2iPixzk2krJXGPEuW5XkVKSbnrM5bPipLOEfhh2FbHPidN53yYYRTFtbPQUtAmJb+
kHNxAxH8MfDDLVm3q5YHjrDlY64ZxpJNJjf/Jpnha1Dz5yY7MV+qNA3VtOnaq788ET0iriEYQ3T0
Gjfe/Mjne7yPh1ut4HyMPoquunDN78qQ29eKWcIQbn6YY0hjj9JDsjrgSD/XtHUtlOtRfp6XeLAJ
51an9zsvcqP6CXr69CU+sEa+4ctYMj8pKVlN5zqm1kHoAGiaX775vQyoXb7esv8bE/3NmEg1mdD8
v+dEpx9D+Jn/PCL6+oZ/zYjMf+CO1E2uDfgbBF5xH/wriUu1/8FgiAYc147NnUjgyD+TuHTtH6wx
GE1pgQrSXCSTnX/NiOQ/mCtJ1h4hVJ1hu/X/MyQyfgnrEARH6TqrmWkycGIcOY+QflrRKr1TSWsJ
ytNcxwCdkPj4k+b+Bc+N2Qn1yvrKej9JKxx//2D+8Tddn+A3Nr6y7KGnjPE5QhH+GSgwRjXTaS9T
oou9o/vlRjQiee6l9+RD4I0bm8KeBqBGPI0VYOUPceimVfNgk8t9TaWxGgoLKBfajrU+/zavqKrt
lJC+OpH7ncS1/BElw67LxuLdCuu9mZUHYQUVWfGjRRfLInUblkkNvEmgsh2YF4XzpxSj95/e6/+y
fqril3gwwTvIG2RZpjRsRzd/HeSGPTzvuCm6Y2iGhJeCGC4vmVIFqxbkC2qeOj2VXkF1pCMW1HEV
XL04ns7MF2xUC1ELJYr8zj2EAqPe2N9Rn34EArmkN2rp1ZFpt+cw7cZ+oB4LMxxXpCYgX5g/5TQB
bd2KssMoO+sQh3B8Wq/UX0QZgtCyJgrLPEHreelHq3jDyxqyVxJ4n6blFypBdTXMU8wpNPXWdUq/
xUuFqpik60NTRsWxzkdalzV+O81QjqBhx+uXT1M4YYY9U5vWmsLxfqSrp+hxfPMbfAB0Jrt9gELk
pPP967B3Dj6cCjBdMIizturvX38LC72/Z6PbkQW3hOynPUM3ihcYAp3P3sej6yRznzBE+qNNaG4U
Vv0iiYyLJdLNFCnTIcPmuPG7CQO/RTNj/tC3KsIT1HG5bKmQqP9cOHzFoZ6iZtUW4fje+T40xyeF
5skPaSNwqAZAFgG+65Z4NPxfNZIrpfmWND3+TwSvz12IV3owh/5vFAD/eevZdDnZeg1rHgb/x4WD
JsBo1D5Rj/qEsQJVh8cmVurBQ2c20aWZcFk1bUTrQHPCg5J74kMfFMIB/LTdO4RQLtq06x4JSlWv
XaQxquMzAA3lSkZ45v0goyQXnW0+JZ32ppKHiR8Orzjgipk0ngNXO3RA1CPzR1cU+GArVXtsposI
u3BZzfFRull1O91zMN3KTnuKSrvb9eUMp8bciXSrC8K5x0nYZ2FaKEyN4rO32Cw5+vIjUtvKV6bM
RtA6KKEB1KpH1Xr+69tPzrvrT7uvKkDnzREzc9aZVB17LjN+Wr/0saCTUBbpwRasDinQXjF05b1J
Ne2JEeuaQq28J0azN6XTnBFpPcZTP77bTIEge+njqjJxV1bRMN1K0dPvwtTyjcEc3XWIKDcHLtrR
sq1iNRGOqSL5dVK9PGuA3EMtzq7//sCFbQMdLZBoqkZ6VREiVkI5/77sWPWTWjuI1EeS6UdQcm6M
2P4cWDTPDRgtC6Ms5Nlv2qe/fnmsXxcn2ucGBZZqo0RQNdX8ZXmP9URqhW4U/1ycVM807iAuGTN5
njxNiShOGsZYZidSO+GQDAe3gUABJswS91ZhDk4SBr0kL1XvX/9mfRCj3tzxGiy1aMouovS5gDXr
ZFVqdTOAHPDUwe9A9gi+OcyVd9qXDttAuUfLvCSVnhZgnzbGYyXFa6iPCWukE64DqThXhFF2aFU3
FAjVDbgkGN5m4ocRQjKnSC+bME4/p4l8916N7p0eigMEGYmmtIuuIrZRI5TmcB1mOJjGHHelW37x
0kZEt1KiaduYqNJe18VzlU2L1gjDD0Vm7Woy/PSoWXIbC7870UQkbikC9zcvw868DH/9Lbe7H7nm
j7u8L05//T4Zv1zGBjoQQ7NtSyLZIJVz3u9/voyNzBkrwrrAVuHoXYVKMtxieqXQvurgXTfliatf
AvZkONhq9adpw9FxDL94NPqAwV1RdisEXc0qxaG65iXMHmlgcLI20vqzbcJVO+C1B1lRnEyDH+vl
rXaqEmFdcgVrtNpjhKUv6i/qvIzutUSupiGOWOpWTfB1LJtveQ5QyfC9H2WeXYkBifC9cNS9GhBY
cewyOy/ROj1FjoLH+Y9PlWbUD0hfp9//l7B3ZuzTzPNOQQdtv+4eojWz64xkd8Cs/s3p5iu560/L
g8byYFMwOapq8nFOqPppeVDzUZXKoKkH+iDlYazGN9k36W+YTha2Usffo55XCZyQ8UDhjgvSB0eI
lrnYcFcVL4lacOgnjvIAoTp/QTdO72OpMS++9LVvPmCTU1dNnVsbQ+YXXG4C8k8THGiaZufGlg+G
quc7aLsMWr230icDzwvL8azDGdkHuPOWBXAl2/DOTMGny9eHwM6joyPULVNX/iluzb9JNJTzke5P
r4lu05lFTYEw35r/8ufXJCPYc0j4XYcw+Z61engyfU6ZSS0nkDQ5M+0GOUKvB8YDthyUyyBGN4ge
OJHmuIfYtPQnIw9egqpOryz888y1LU7JpOkvprWOo+x7gxYWKycA9zA3fKCRhAqeoMPJ3aSZ01Ni
GjgUkTfs1Twtrzn38jKFuPo5Om+WXyYfBs5iDCuh7yoVGvdQOHi95ghinWjij7TFOlD66XvBvAFG
U9/tdSN3bgpT00VfG8OHlk5PumL9zYb9FVz3ywtncQkRjisM0iq0XzL4silXzCwaG/rNeXKBGsoe
DDEjW/lJo36MSYmFGZ0/mJAheKgId0HoO6azU7W+w7/zGITmvlsOVXN3LPnSO3GGs60qz/BwQQdZ
vfOUIh4B1obgZjJM4o8SPd/KkjxYeyAhILZ1PFwl6JGA8LJjRaW2NlojgtQsSFLwAXc4WTMcnVRQ
nlXRkQxQ/aVryc9q/O7JHIGt+LLW15Mcfc7Gpvf7EfFz+B8gRf+lGv41NnXejlnLiMzkUKFL49f9
Js1kht65L5FTZzETIru/2zRj8zxSXrQ+yXdNgxhE6030KEOaEppERRNPrfcZ7nUp4u/V0BIJVonw
avoBQxlgfBsCP59MrXbtCmzKopIxDjuK4AmOdCQ2f70S67/0JYh7lfNOaZP3SWX/Hy2e0vNN25fa
sMf2APNDGeqbPuoBs9YEr7fJFIa7YqWiqluS992f6lYvEJXU1c4mjQTNcWU9VzHeC0iqDS0fDwEN
3NvV1NfpJTaiLTEW+ndNMx8Idhm/KURBoF1CNZWFpAeHDhmhmaH3a5UAhryK5OtkEZHJb0qxtObp
TXVCl67GUXV8/SlL2e3mzzRAEU+ejVD6r18O7Zc4QtVgL7IQqfJeomfkjz8vFoopE90Z63JvKipU
RfZk/zyim8EKdC/ATpBYEKgLE6f9BsSUvVBnGMZEdKhmqfaiF4kOAn+oXDahhkFJy9GyxhJD/Lpl
28ULZn/zezoBysd6/xnhxyECRRmfukRmf/POfuV3/nz78lRMiyOzqaHVZBL5y+2riJF3icCEvdf2
6q0Iv/VCn96GrLro9YzPGSrjwQ8H5SCzJqAVzxg29lNou9iaWuJptGIHd42QBnBr5ugZ8COA7i7/
+gVXVU3Mm9LPD3TuI6kqyk2NolSoX0/kp00L6ffg5UrRuYaXMETTV5HhPPXmgrPKVcNKHTRYyB8g
225oKW0rMP3VhNQpJJIqTs6dZu6DcdiXKoYzMqb9pjgRDI/gB23A1DwgzF9n80KpHfjWIwGS52Bo
z7PGDYrEO1ECT5dArb/FsrxovrcDYn2KevuUIh5om6PGeN8sF+ZbDw8xj81zQnoBs6tNlNlkqTH8
CkN3Sn0XzhnAzoXWgDsrVaI8LgbrZaXoWLv6TWGhQWhy9B39PrCe9JigIfhpNP8fJ3QCWMR4sbk1
xiLccsJFQIM6QbcuCXAYpmxrAnjQpf9worfIfkuRQYUruCct6RIexLMtIvOSzIIHK15Gn1g1UnMl
0rNHy7grL8k158kGGKeYkhu/9Xa/CDgABQSKs4wG9a1SLoN8VsDjOm7lfECQ9+jltvaBYJSoSVd1
sGWfjI1VIrew5IFsWYZrE1/okXlj+c5GtxECLcN83EYDb1bAYXXQNsOkvHQlOncZrUQsdoXkN9RE
2vbbdBI3WDluESaQ5vU74+LHztBP6pi6xRwxA+Mhtrbh2K5nXyGTN3sbdpErrPpWJ9MeKyPnf7nL
Q+tRUkt1E2rDIubEDBmmrjeEb83yCWO2DynXQMs2VvpaeDoW6snFP3vzU7kqIrmuLQ5BLRN4squL
btgauratYn1pCJlSMmnnNtQ3IeG7hLZSvYyAlF+BRS4H6IQD8oF31m/QzcFC0a4M3RazuhUxVF09
x0RPB6RZNJJQFYT+dti/+gQAEfuUREx8W+8YXD2Asf6kH31cx0jz+9+Slg6SY6Ju63a+TS66D0rI
JjUGuDy6NZlb/DYQ5hW5b2l7GEcuF//gPdf+i40CQDf2g3wyyM0jajPaaE9ouHT5LVWCVaj7zHi+
t2RMpaa1cYA1xhAs45BsMPW1zUhPaR+w+C+dxGawvCawGW1qU73FA2XutvDfa4hpzSM2ZYajfrKp
Z/feLVSCzRjuGYPwwwLIfuiU0Mxq2sEvn+TEkQQFVe/A1rAOZSKXkbObvE0b7i1eTKK+Mu/NfMv9
vdSvifrGfkG6S/7exVBF3L7eNODYEvrIJB1QGCCjJplnfiyYTVaNFcwj652OsCLn/ghR9BQgSNsQ
zZYBhlEUaxy5C7Opr0qouUX/LGLvbDHXtX9oeuMOsdji4tpEmoIWkjMcbJeoIftSD7dxY+z5k6fY
rroM7wT5jrwMjGrdjOheeoVrJl9xE641XSyFIldGQmJ3x20A0ww3s9tQKfVMF8idgZJMGzC65WW5
z8rORcFOkkoGm55xLbKl3Gl3SgJYtXPgJ+LfqSL83IJZMAEh066OirOdqVfTM2Hctoug6o51o+07
VGqykQ9AcNwRccvcDOlT9u6EhGtubV8BxxihNCVNeuqPqkQgblBLru14lygEUt+qluiaZZHD6N6W
uju1LtCRCPAcaD//WADECfYad8V0DJz3HjVyMj5r8WeIisxs0H9WxdoJEtfQlVUnwT5hChrGkmku
qtaKnsCYdta64KY7DInNi11Fz6mFTrtWPTTvRuoijddWej/WIJObH8kwKI/UaeqGZSbpDR0zc0pp
GZi3NIQVpAHmZosiSTHt4s1UXCKbPLkqoV7pFSgFZae2K2OqPuJ8TK6havYPztDvyogzBlJz1odO
ejsVINlK2OleF7A/0PHiT/XEbggnZpWZna/1KBBY7gJ6w074lFiyvZAyt9Mdy1U7Ub6mdjlsai8i
EA4A7K6okLVDvHmjxafSC8XqLVqEnySVhrbiBqXhIuurXhuKwR2qHtJqcH6/ChO9E0Oa9CTSTHtO
SBz8+rLC7qz9qEQIs+bv8oeU42MIKKZrFFqo1sAGMx4iLWheevyQxxT2/tKK+md9MNMbvmgCWcnc
2A2a7F4lZSM6NvNpsKfplPdSJede9K+9g/9x0NqcVFmsCEIdsKzihguaajW13bDRQ66KuoPu8PVB
j6CfD2gKv/49nxxG4gLTGRdWjUGOrFvqIXQE+AN3spMF4cSwhEIFSY3xx0+qjDkVQuMVq+N3T4yC
yY2nrjyb5lrVRohG/Phbjub399/59Y1fH77+7d+ffj2if//baNou9gjNbSAMoTUPBV36lOwPX/GU
aY2+KtvDBKOKTlMK6j6P82lpVQAv0KXOcED+K/zjQ4BjQKy/Ps+auQDPa4SlA9O4ZWTrGZ3ZRHG1
UD+bCmQ6sJVJ22Au9sDu6buoupn8cOTm+85UaKOaC9XAmacOG2ps+nX+evJAsOFH7opobcIfzv3m
3Gs6Gytj36xcwpJbZjiCZd7vRKbtFO0NjygT4VNvWW6rqOcUNSJQedD7bjtqrhe8R9ocoCIRRyUb
DeO6UcqNDMbHvNR3OCGWZFwspqpg4XTudT7hlA3ckmhQvWPBcFCrj5Wb1zCP5dz7rkAvYGUuqQVq
d16ucomNQWgrzKNIh0jvCOOTVkGMkQeEDcdRA5igR+s8QrOCfV9ppGspgOaBdfnMNbJoOgm67Qpq
KjpX6zwwXRCCG5D3iwqy35QZripjN41g0nnSLQo0n8tJxju/MN8LozmkPaDxtlwVHbbXKDpNk7ID
lsa+CoMyNK+FjC6kP15Gk/x3Z1hS+14AFuy7ptyDMT1JoT90U/WtpFFZVS/orPaKNz371vRhJE8t
AYlU50eSymD88zg0FU9Ac8rD4hoCnPDzM+0kt7GSrzevxZ6vsPB1JFBiIT32NbsGYqxKc5ajZW20
8RHhLng17LNklBgpCRBgmMZOw/rpQQnCEFsoSPXjbWVPe+79iz9LPYMY+ycCZVC1ala7QriBD5ma
fAKHSU6fbpIfsWj2FvdsPEgXHbobegL5sn60Km0TJL4rBmTWZLD0Oamrxd5iQTNA1gC8ppi0MQUg
G6Z/llNXGI6bZMU6VQR08tkmc5yADdR6uda0N7piWGWnDQfXlQRWlNvqAvrvuu06t80BF48AyPWV
oSmrEdKALXa4GPeaH7im17lWKjbAdvdGztr82qv2tTSLRcc77IschAm4YywDoo8eVB5gL7iFmpo5
cMpd5pKTg9cmJvPEPqpKsrECRkDFrCfLQW+Zs/weu/20zuxnQYWh5tEaMsXakiZ7vcqohyTYRll0
c7VqwyKx64OpD/hVlVUWl+j7BijoVyi6G6gCK8jta53628BZrCVEEgVEcU5yU3Dm6xXOvRxnHV/Z
eGRe4wDipO5icAUA1/PqxTvs97ylLnlte6cUrqKNR2coqTXFvdTCA/LAY4fZxMRHpIUENVLcU6Hu
5HsMEtqcCvKeCRVkobQM9YmT0c5MobMJddMSg8I6vZ4w/k7DsDGhR4/Vvi+IRdLANrfvDnnFHJBX
oxkQcm8hUA8eOFG8iry5FDkR4/mSvu3F9DIAqxV3e/6UB9WKbspWyPzkdzzkTnOtHpBSiA0iW5lE
XEDycEHbrH3cQ+TZUMKrm7FhRoLYLESmW80ieVQ92Ls6/6YIlqka6dK8xwbCzZNkb6CdLQk6mRHq
tu7fcW4fjeZFmSQp88iP0s08R5PEAKbkZmi6QeFj79U22k8kPFmRuXSE3LLZE04/HumtPMK7drOp
2Hf5szlkwIUn/FrDZ2JWO6cND2SvXXmHOivdtJ6xyjN9VxjeTmc0x7t5CCrrVgVrz+1jHAux72rE
L6i8j1KPTyHmj5TIyU6N1sKhc5F9zHW+phVbWporTbauFyvbib68CDcl6y8Z8RvFZoUpujW2MhI8
EjelQEpJhi+ydWWDLWcJjKwbMwRM6cq30vG2xEwcTMXboZjYEIZEwcX7yNo8JlBwNk2LHDUJCMqS
+4HA5/Ib46i3spL7nKy31tN2IxTlwdwn5rRke1kP6RKZ3QHdNysiyQGVWEBsXSjJq84FAlyyrq1V
D+GuskZ4cPolGy/BZPzo+weZzdgXfyHr7D4Gxi60d4Opu3S2QYEfi1HssGtvppDoevEhKnM71gOs
IRz4erqmgbA2GsMtc0xsdr1Cl8zadDctErTwcBN2smN+vwJLczeweo3akbikdUDfm5GFZOSw8Zi1
eBWGNLmpZEeGH5iflAuYyQpU6Hd4jXgmgRr0y8QsOG7D3+nzVQWKrCMbwBSpm2XWWs8xWXjNqXQw
JwgkgW2ZnJwhODZC7DWpHwcHtxlTE/q7L7BFn2KcB6S+IzrViy3GJy06Q69ckbeCLVPZlmn0SD14
g550jyVd6ASmlHNHS3AxBEjv4ex7e7tnP9xozbsgvM4sjiaEU2XJIx7ii109OR9ef4s4hqqGW0WP
nnbIE9cWNSYMcxPjzBBh/qRY6b1WYUdaaPOAirEg70JhQ6FMXxPV+t5Z/ptEiFaLaB9UAKuS/Djv
f0PZ7udeQwLskhCFrWXyYAJJLKt1z9r+MNQPiJoPCvrObF3k+BJQ73UdMTeJsa0fpFLvctNYoWpz
5YQjpk/uYEvoa/S7NrDWih08mvWbGk0rpRt3WpPvhBjpgDSbsI5X8DbWcMtIKGh2oCkQnC1BvyxH
L7w0QfY8at2Z5jH0Pxrqmu1WHvrT9ObXkC/hPukOEIR8q3jJ1tD8rSqSTWCRSZ8k25Ji09Kfk8dq
Ym83QEtphyyZS5cohZWUPxE0dxkIQSiMEEBwS5qU4ZLXve1IP41U+xzzq6tpOJPkuwzTEKPVlmJy
1QVsnwkdkkzb0qY5Y0K/M9reVUF3L5ThWjQBuq9ga90nbylxpCmeFSxKffb8eGtGpftMULCNIVee
4xZleiISiOO58qgo3ilQ1G0xNVuSn7cG6MPe8x4V1X7WiCNiiHFvBvMSlvFZwhpIsEWSZQFxo7ml
qXOC6AGSAg1cYeJ98Ld2FLmJol6L+bxM/IZnTFjgm20J/MVXs6fRm25xNB112PFgmqxIPqKtIIWD
Gi7R4WdzCiq5wWhU2VguHHPXW/69xWIYkghua3h0q6PdmXvktLi3VGgfJRCm5tn2PhNMkj5UgtSv
L6q56sDdpWIgrhSekjUcSq6CHum77Iyl2sXs++OLPnnbmKQDL83eish4YeZ2S4X3VKv5vca8Nswr
ZShOKWfGMRdvrJTPDlUdYMpVqhAzR6cc8tebOXlX3293agOmnPYoztK4zG+iUQ928FuS9d9C1DVT
0V5JEHEJ5HPNoDipWrQuyq3os1Xnt1sfDXbL3LTEIIkvhoVA7tXSuqM/4qdUzw1wNMxpazQOiyTa
NdLc9qXYtJF/m/kG8ZicK8WBPKHe8FcBGYP+nY9H5lGLRGR3Pwves8Dam5T68yUuIv89MbsdujzQ
Dta9LeVh0HdKx6x9Gg6mAyAySa42Gaw1h8JheBJsjS1oekicZ7qEn1Pm74uSXoTmwfNbGm2zUrm9
nBIAieVtQq06tpG2Y6CTtM8FSj5b+vfeqPH4YKpV6MSHR7YAqvSyZ5nRohmIt3Kst8rWN81YEM5M
T0Bqh3aEoiYaYDOz1jd46erwVcb6g+VbrtIjmZXjpbAeUSAerDY85ba2q/XkyAzj1BnWUUisQA7c
/9EdAZ1bg7JsCWcUqtvpJjkJJv74wbU+B2akyNPXjTUnRUTrKp5gdotrxG2M144LHd2JfvID5okk
vhV54SZmvWMg89AK6+BnxsawvVOsaOuQVFrffMlNa18Eg+s0HPFfVIlXeShdQQWv2ck+IXlR0Ypz
5Qy3loMsZzxSdunXmdHBGYezbrNqR24oKFonuh/hdGDc9Kxwv/WkWiilz31FCaho1DnNzmwSpgrq
Pj7CadpYhrmlh5MlS6InU+SNak88WlNy1wQ7zr6KpV4tvAslsXWl3Z5I7rqkMZdw7R/wse5yXf/e
Zc0BscN9zg/D+k22hUZKnrjWjrigCH1KEpV1uv/RDWi7BThzM9m28doYnhMhibGYLoyETm3Y0Yfz
SBkKyi3W8nWf5jccqk+WZd2ZeV3RR29GNb4nyAI6fZsm5wFWXNdgr4l6Du50m1MVBlIzdzKPEhpb
TM6flVJr13JvGsOhS6e76uCmB7uZ+MFRtsNOVN/gnx+hIryN6YhiXvu0Gm1rynHbE+ERZ3Krd+0+
py3bhe2hx+QQqS8KRhI7ZRHjCRQ6c48WYVxUs1I1h13hkF0oUQxrBfMOLJdK6coWd0OSHSMsy7gX
N/3wajjGbbCzN+hpr2HrXxXCouitjsRrNGvaXcNAvTWsi99a+EKQ9EikXOugMkuKiZJlLxypgWTk
NprJ2a09O6a2Qv+38krCyjqisf+XrvNYblwJsugXIQIFjy296ETKd28Q3a0WvCug4L5+DqA378Us
ZoMgIYqSKLKQlXnvueZfLf9qrHoDFPExo3LDTQs8B0wf+yBaHZq7R9C9HwC/A148uF6AH8XbNxTB
gvl+eq+t8hdygQdPw1mqE8Oa6psyfuMzeGKBuhmqOcSleMJ4vXdT74pRnc3jFfkc/UhtJwJ76xbi
QHjfwRjoIRVcihxKjKk7J7442OLXAE7ITfNL0DZnuNbP0TixJ2NTL2mgFKYie2GAxxtG/Ga2hS8b
fhKZsEtL5L9uiG8r+hXLyaU7snxlubscltbNf3dVU2UbkWETcvF+/9ukWb6p/rfxs9xN/U1QBd3B
1eka90ZEK6CJ6EK4I7BuQE2gjJq4oK3AoYITAAQ57wiGqP85t9wqcibA3w+MU4s+ZBx6tNSJblyn
4wRoGNIX4CPiRdmFD0eK8PrYxlFNEDD9JL2RXJqFyxsVFc9RDPKfQ5W4ZDl+36dnMBdW//v1gBk0
Ys/hsJwioorwIrfi0f89ZDm5fPM/z/PfU0zNMJPxsmazvAZL82d5mfJ+xDVVJKzI88tUuu27Wfjx
Tie44LgcktIMVhZXSADpOc2nhDC6ohf5960M5SQv3YhJABwBHHggUPNLtdxS80sBJb16yAJKzbnD
tvzLlh81Fh0+Xs/4JI6YdEmZYeaTeEw3NBl4bZcnKIz5Ff1+rvmpPTv5E8w2hYjcePpv1RrhoQ/l
gp842Xb+/WOXW8u5Wni4LYKJURgG52Z+iuXJ/nvsci5BHTB+/5jlK0mTuGzd0ucm5eVve/49gTW/
1q3ExquNyCA7MNZTAtWuavYVMVEEFu1c+kbEFu/7FqMOYsz+q2WflI/1lvz6taZs9gdibzX1Nrdz
kkFxWBElrrfDOh3GF3hKv7XqEoit6LxV+CgTIALElefdFxKxmwlmvKuAUdIThzpFTvF4Hb/agAng
ND3oqjnlidqFuNhtlw5QehRwmtwu2Y4IghiBQZp070KWj0xn96AYGITGjeAfA9xzMk4VLGm7LC6Z
BBrZFsQZrCHcdw1F9eg8RMrfFVp5CAnOwQRJojCXoDS9AmmGspppvCv9+aKobxQ5CUEyXFO3fqGd
8mVruz4oT92A/E7J8hnZ0FFV/N9UtYtN+yD35LhsWqjfKWHruDdR4dOZj8s9g/iTlNO5pHiYQVVG
4x8t7UfQOXdz9rh1n/PLMAXO1gHwyzsS/R89uqkml9TYpLq3Q/S47z1FYfy30eU+Sk701w4YgXZm
PdOAz3ZH1QhlEWbinOi8MUUId4GUhSZn2wU+ljTbitIjRdxa1SlcB0w09fZTAL5OoRXb5XRWJqn0
E5ynkEpu9PY1sAUlkr3VkkFFxYx6DOhyuatoZbbuuA/7aONhQmV3lSbNDgIwAg/0mJr9MHrOY2Iy
m6+eTJdA8Xw6WGn80lodrfpsM07sbSNxT+r4PO8cCe/mReIlx+aUNsRmGnr7FJINJspg6w5zAcno
ZGKkZbWg7PqDVcpV6wP4L8Q+pZVWwe2PkKwlVEApg1a91taTW6x1POkZHcq0KHYRf15XzonTzJ4C
5+Bo742urQqTjhk+tTR6Ed6TYI/SgRvuTbj9Q7fJL8kDXeSVnhurzDPWhAuyih5i7Ql8GtkxeOjy
z9j+cLIvsyWF1qNwH+QmIIwsBX0AvK3TjUMF3VnL1CZGyBXg3xRVR7Feb/U+38ZmeaqdnnQZY+PW
9xJ4ZejDUGR86kwh+2b4u3i4JuxK9UiYN3+ZrlKM69XJAOjrDs62Jp9bg1JZ2M62D65MCSMCNoK0
vRVB/SMmZaHhhyVBt42JLbRS+9dUMvyYlfZk7iUBFvUg3ehTipPdJ+EA4M70i5CR0J1DBREhYAc3
Ww+VMljT5IUegkZAQeozuSSeAHQMnm6LJgJ5jJmEFTOslMVcXINvjBmvs+CmKygbABX0DgZm5P5m
84bWStvXYfXmxu5WeeHR7pgSVAbC0Iykcm2tsVgLhG4aMAgkyHSP23VNqm8S2pt0n3yOsGtceTEI
J8qCaVtFiiHlxYvSbYLpPrMlPTn0sjYygPIch+mmJ8ObAJs9cR27yQluzOO2ZsvHx6Ow6fkjyLyN
9YOnhfsIGnuGojNFVdyyQ1LdH5MnHfEjR3RAzUoeTd8/RgmRoF6+dttm7zNmcYGxjorGVTBtkBmn
yRb8886XxmEYo3Vey41NBK+NTCLFJq4xoWh6HDtjQJ4Qb868pkPwV1e/c6FWpMsxX2/xET3k1jEE
gSDGhAHITI62dm1YHeIkxcijDlPcPkjybTUXw3jwNUryaIRO58xexQX/0wz6r9QmsHn5oSR+JSB6
2mWiPIjo7KfjtqFXbNmUUazHJO7mWfalguppYPjo1e0hYj+hgubYgdPwzJORIUChjRnl2bEq/Gvo
fpgDAZ2WxqeqOgTBm51XDPDdXcVQL0LKm3HJsLHwBT0zT83aeWhWShe/tqttNJbKxier1TVWPukU
oC9nhPO2BvDFDvsYjuXeq/5ADAecAKEXXopw5QoRpYLO3tM4IYPR1l8i3abvjRe6BqHIKFWRayCa
llqXHGn7LlymEXX13DjggVTdnPraXJH6t+VaQ/cqnYhlDeptOqGVi99KjGgaGb1VQu+bxTMgTVVA
WMXovwvrmwW5tcqbdReTrTSOa+FnZJL0W5o0rLnl2uN3dyaKlBznle2diAlfS3aWgoagq5o91IFt
Ro5eOnkYhyELMfLpIUWNZbgp3EeCHNd16KwJBb7XrPSxE9E20Ded4V3rxNz6E0kRlsU2oMIzCaWw
cdcuCGNnQosP+TE3oHdk4q4RoIml+wHh61fUPETjs1l107px5wGUDW7EfLPNdgtr7cHilY6zAQUv
ZlLjEpohrAo+gXL8qFT8OrTFzbTKj7BEBdzKY+IWD0XqfTCeXZcwNUkSInOEHTH2ULp1Jm4KsUr5
wyzjWkbM0rikO6196hA7VeI2DdqDKNQlzp8Nv7sk8fgc+d0PI7Y/J8kuqLRfJbEdCwprmuxzZOhP
UGjxr+Tk1wxrye7OvKciu1oqobChYOrIL4408o2CPQk2l9CPnwNhP0pCBEtNe0Hqi0pKvTRFclax
S2Sx2pHoTWN6l7vjxm0VDSrgW6yhIwIEpIXP084OjFs/xKcacjMNoG1ZEGcVp7ugHrZsOTcBDfMS
tmufRHsvIF6eSzdEEYmREofsaUz04/wyGONDpNOv6Pky//zYSBg7IzSXd28yHzpgcYoKIYyQPFTn
aORi0SUXtNkXlsP5Y7/LCSXsxht9sLXJSCUcxoOm3EeonA9hnKLO0h6I4z3WJU0T50Kv81Uaxrnw
3VNRiWPfxyuFFzuJghOAG8I5yThRwb6efpI7cxxL/NOGevA8moshVzvT20ra4STAcVH3qSTPifaz
N/UVOVYAUqJN4FBdsOtRabMqrD+4rFYdVsCw+qOw/pU3V7zlVOgFmWbNVrdQIskPR7yI6ZajS1Qr
dDfjtMlosCQgz+5l9zVZt/qgRTel/ubsv9hrriz8qq16Mft9Yxx8g/c9/Kc3Qp9M72F8E4SCQJR9
MeJ1Zj/of/N18Fh+wGyY4LWj6dXX/m/rl//OmjJHeK8gd1yJ33qwVsMLmgCKDMIk8DsPz0CSQAq2
3k4x+1hFat1/dd0Kx64PysthE+0kkutd395St5sYtKXWafKg7ZSaqjaovsWLSvvnGLoMqUkFa0zZ
PtEqro/2AElWODgn49BwmOQgt+MHGStnROAej67CxILLRtRRcWgj4t0X000WJ+NBFvxSgGDPoVLu
Z1OCF8rD4aq5Xf2HfB8qr8B0++0INHZliVI7Do7X8WFotz0colPdh5fc7zGj0r+E9aTZFKlF7O6S
lNI2lWnBUMLDwZx2ZrkeZj/VHHlXWuNws13IGF2R1WSUpQWrnpa8+ZNxznR6bv0UAeTqYM/7rGmv
6ThOWxZoccbZz15Th+WTzI6w6N+DNjoHIxfsWYjrvcSOT+yxPbkUW1V5Wc6lRd4cAjXJvXCm+qxF
GHfg340/jbQiuRHKVzaIl7KU6X3R1YCafFlOkR2yGdsi4GPEoFp3YERJpZdX4E4broTayaB3eV0O
FuEx9KWQComzU4XlGf/jeJVJOF0NIaBNuwFdlNr6uZxiKsw+No+vYBtMEBY0cOd/1PLfYj/J3hWc
cRACRqtne5JObbrBXkfkbqsNz8kokGYyT4s9Zi7Ldy6HKvkF6di8Bym+fTXqPkRvT54DN2vOyy2b
CExnyK61Q4708syIUOgyCCW3jk6MTKLbz6qtmQaWERYL6saLRW5k4lrDRbPT4RJ1+J0M/rmdKoOj
hZP+1KOyJ9S2TO6VrgXrqmfM7poVEQYeFVzn5zwaag1GLL2NmeJO+fQrjX5Zzqj9qPVp2umFbx0I
jg9eUTucsiHfRnlePemmDCAIm+SEwpV/z3MG5H38FzXLKkzTLF5N3Cp7eaEj71h0qvy7Pgj7wPYB
brEG54f87fxP7wVPQM0o4mCWE4bUHTWZm+eko2df46i5pebMbcJ7vGvmuz6oQVAi1i1wk3Vkt80V
NgkBzK6RwtCzxo8Ihsfa6Ov+7KooedeIq5KpcSlgTqKLyQBBqIzU1h7GZVi6yQmrphDK+VS1bTDx
DZB+TnPmkJRW8ZAK8H6tcx8nGwiGrt30tqlWBojsk3CT5FoGgPyGZoi3ba+jnomHG8pz88tUQOoY
w3zC3qTHTVIBERvaUehllW/cxkkICtO+ZpxHaNfmJxSRS6kjhZWKplZ+cFuy3r1CRpcJmkGVZwz8
sSyRIK/SR0369j5u4/5kO7U7x3bFv6vqcWKvx5DfSLfL26R2dv6QZM+WIoI9HXxiJcciuizJMKlu
2Lv4iZ5/ufURbp8l3fhzGkkSKuvop2NJ9WC6sC5Xft8jRqOJlpYZP97zEwbzIrk5UPzaoDNfe0Jf
n+eJd2Pmaj9YFQNd2lGOVVpfkTD2tJLcX1AXSAIcc3Mz0TvYLO/s8JAkHvLqxjBf6ZH3ef8Ugj3O
p8x4LukTD3Fgv0mMf9fQBywJvcl+i6CDPAxdxyTaqsV+EqbHxbpgzG3BhsqV6GBoBfajUdLd9KP+
pWUCtBJjUa3rZOpeqDBvaIzsqz9q3QtufHxFpRvSEEi7jRMPwSl8SllAALQkxcUl5vnXIAzMirmq
X82CKZosBi5AWcdV0SKb0w95Bzc6kVYq+YTTlqwbpfc3p0FgZldlug7IvUdckIYvlo52GIKB82mx
W6DzHf2WkstU3hQBpSFMOT3oYxq5IjtqYRFfioGMm6nRm+cp568wEGi0ro2XtbSbR3wK9gUXMq4P
1TyWYdo+qjyICTQupwfLKYatj+KNXqvso7Uk3erbEqyILIV8VLI5K5idZFp+c0ToMbkb9VUy25+W
gx4K4secdlyPHsKwGdS+/J8SPymfIZqyD3e9VTJmLgPDLKRmRt3s1XlE5tBs6CSK9h6idAmBIZ6T
xYzsAhXblLpR/szBBLpGb2MzqZlX9F54Sc0xvPT9gEh3gn+t+U15bdoIKhuYlZfWRvlB2sx5OVh6
Uaw0ROm7HPIRpA+sn2PSJvd+Mt6JuwgPU9I0226eheqK4V08YCg0GiqKxQGJQTndyJZtNav5B9wk
6x3yZrkBciUegbX0B0IFv1cAo4XhICcQkVEXlSeaPWgXFPiLaRo2hqSFuTiLMhFObDryOSG6vCyn
lkPniUOW6/rZtYP0WFjqD8Y2qm0GtFSahIEVrIN0Tk4mOn6IUWBuT6PGJjAwlQLPknUtXM6h3DBh
oSoxCPDQtbg+Rk6QneQEjYe3VPsOZx+VUp58JgpSq3J+ffu3c0Mj4MByomcYDMPFtO2bM6f9LQcW
8nCNO1I7tMgNDwDpizUwypuukzVUJR4DAdgyTzSr9vmYWlczi1ASJiLZlQZZc1h2fVr2zmRtnbhj
mxOMDlBAKzkDF2CB852eodni4RQjr1XtFeN1OYjepA1kY6yqxn9ODUrgGOqpw6n4tm42yp+2VRGp
2Dj5JUMCeubnOhs8Mj5DWNJv0ZGS7v1TyErtmePU+z4sx5+ohGrEo8rSoedglYRtGYw4YMkASVDU
2HLILjrT/UvYF9llubvcYnqiobQ0Dv+dUlhNNthioQrjOT2TM6SfVQvBfzloZlmuhsgtQK+4I8Tm
Zta/DqIejw0JwXIO5avmg9Aab29r3n055eCM+D6/3PrnnLH3/DQ/gt/gOgmMHlGMt8lNu76gUGoQ
vttdzWia+61W4m7JAoRhst60tWwel1yR5eD7LO3gtOggMTJeDssj3Pl8yeOXU6Ysmoe+JI+gC4ru
GbjpKo3t/r7cA8uCRAfq/K5XWfzkOb/z3KgfPXaQC/N/OXD1swgZ0cT3uXR+RMAj4HDaG5zM5SGr
KDkqA5xQ2mfuj9igoYN6obg5XeE81v6cKDp/IVSdgJSb/3WkZsHm0utzN0o0eUOUPYauPCPMcQ/S
oN0FGU48NanQn/q5oPaqtjtO8zlSM6AR53WYMpoMaZ8hjGObNNH/dOw6O5tpf4kKYd6sRngPyCVB
MXTIzMPB2OIYDe6tSe2ovKR7IABGzcCk4B55WXWu/PGyVLCpqMU5lSYfYn38xMKufBwGoaHBGK+G
S2IkbzgJ5lTMYEt9T08E2fumHyyvWVvWWzcMzUs/tSFzqVZgvkzTrU9v5OTGUrvZegcILrDU7zgB
2xbq7as/WfnB+mOktjw4XWY8ytEtaHxLCy6V90GOyXT0GnAyVlsVu1GxF0WRZL764Kb+9y45O+WQ
X12IWG1edtfF2+oLf2uL0Px2hOpx8Tchmo+FLsBKBYHRyJjVrTyiz1luDLVOJsUSz0YaNbWXIoc3
wEwLm9YJxc5baJHepHQj2nfo8Khg8+Bh5H0x63Wai5sZ5Y6WWUMnk4IhI7LmFcSmge991WMw/tMS
5sXm0PqKbfMxtfrhB/pp8uvKiSK1V0yZVdIds0oVl8CCrd2o5GlJYChN2pBeVpAtNAcykLmxL2Dt
HxFjEAAxx1gZ062oyEtavN7ciSzjzXSz4J7lQMQZfpWHGv3OWzwml2zuBGFAdo9L6AXSx2Y1mOzI
GV2jffCeGUG7hTl+Pxmpk2MlvD07u3oXDbibIQdVV62W2aGPnQB7R87AWdfTAwyCiqggF9Wm78dP
U0HjNFIT/enS1y5eVT2Tx2ncTM3uXyuZrpa/LS29S2uMxoNS1LNyKKr3ti60/dQTQqg5DX8ukFpV
G7t0pO3q6jqFu1OkxqOYLmiw4nU9Y1ndOfeibr3iutwKw4kRjo/EMWk7uA2GQv1pyOJAgrU4kMA4
nNDTGWgGVX2qq8IA+4wkWfdTyBvzOelXVQWpDcORTGD0hsA//z14WAq+74pa4bTJcySs81crJeMV
mwxr1xMHVO6rRJhbndzrVdEH4B/K2Nh5kdeflqtCWGr9sW7knHw3XvW6rYyVNorHfgjJvAwgotZi
Thws6Xw2FiZSdz4nwPyhB7HSFzd4Xvz4bSHFevBEfw1gpZ5S7ThSiR0MIkv3yk5he7oTM+cm+u1Z
W63Wgw092XIvZGG+VkaXb0loLWjNOMZrxhh4HWlIqx2dtuVk0Topu38OjpcFJ1vmW4upgdaCkUXj
14AGRdUQVjWWF0W73m79gr48jbU3v2y15KWaQ0vtySpwP8XJtSPbpsA9c59E0txr3Yqv7f85Nfny
wa14R3QO6ddTH9wBxhJj407hwRoIEF3OLQde+BdjovbSCivbxvPmKZ0PblR3pJmgNtGK0QS9N+mn
2tcvS3B2PKIDlN61ZxB7YXMwfJ8eUzTjSqE1TOjvwFwO5DbUISjis+VaX06gIlRs46nsi/4w6W23
xVBSPzO5e/I8BkvCo7VTzuuj9Olg95UVXYbG/ZtFdfbOFCrfpGWc3zRztl+4QUxzMP47oVM5wKeM
7zBHcFUR0fOrgqGWYkAawEs3vZ+/AAVkB8tlFoGaWdyNWekoegtqe3H4xj5UboPkWzMB2OTkkCPd
K5l0pWa1GiCXraNZK6vPhlU2h/IUWHz6FLWM2xjOZ8OkEqt78XtqIXliIqWbPdVHpjfxh9vRGi3q
6YX1uEdEpn+RF5B88H3AOMiksg5OFiWbITKfeAbnQJiazRXJQWo4h4FH6AXrVc/6enIc8961CCOW
exQ/+X7KnF8LZCdHu3IzcdXs48aK19GMfVjO1S6+uULGTyL8ocswf4oi1T0nKuo3+jB5hBByd/IL
D5lQdGc3QBCI8V7V4bhngN0h6DfDH+T93YGgqicn8urHxDaLVeZ67Qm/RcOUBD4RWaXRZnkhl8NI
zsLGtyCLpw0N6GULGMBZwYSmeUxBWnh+36Wyb9JqMobBfbfJ7wiHqDqMyy6aDhLUnajEW5AGE0mc
3ErqSr8NEdzpsg4/Iqd0Di67qyO5sWJXRpl18WT8Fzn5S5N14886BQg7tYKP3EyORLiqbbyy6K6u
p/urBaLCRYBQyKrW5LasnpxWoOyJE3anenNe7g22QOumQhfIfC+2UJ8Aj5hdcTPArOCegZhST0oe
vBHsJVoqLuR2EJ6NtJVn2wNnCnfuZluRdxuku7fGqrksp5YDABO04hV0oiAo7LOsp1e6y1iQojE9
R1MZHcOu9w5DUvcX15P5LtL1niZ5ypU6zZM3VfhzayLYhJS0j7JsmruVMygocuFjaB6DjQyb6Fpa
OWw/nYz1zCcDqoGD+2padFSF3xs/C1pDyei4f3ujWycDjCIxVtGTnaANr/L0K+xm7UrZ/+w7g+RK
p1CvDpEBm6DpuLB5do9NwTiEbH+PiaqK/dB2FrVyX+xLzIHft6b5XDR/NRxs6/L/Pq4s1402iQN2
E/NdyOmJjltxH8F84GkDjgNNNGaDX004zydiJCsxPZf5HCg534r+Pbd89b/HlU5jH0siliBE823T
/ATft8YuebK6ETtg9NW4HRdv3dC77SjpsleyTJ96M2CpiOt2pwrrV1xb9mkhyTA1sM+MD597UTEO
R7MEXZ9CGyrJeFiWnMpEUKoCz0TR5VTPeMKmUsqLb9MCBVlkvi533fluO6N+kDtQsqbxsOkCfBMR
O5gPTfHrJsR9HnuumB+hTT6sB2NxNuppFBHpZuiAAGtDqCsSoGvkbQvhajkMdLMlrb0SFsuxmOKv
pZeIRbh20watI33J1BlnG5CdbQEJ7L5bepnBDNAs2gu5fN5P0DVQXvl1n/OhmbaRl5twSJWCINPD
tc49dc3goGxt1esvVa30lU5i2i+JNDcIomdGNuVrK/DVVrEdPEshqTtLhqXKS8kT00vkWayLz9EQ
GfhA2+7NGJ237FHL7fAHiN/yOIEI2yx3ewJWV51sxXXAh/ls2PaF/nVEmEScHtoxmXad6MZ9lcr6
hzAA40oxvvajU5ylT1c+zP3qRy4jf5U4amIg5AvCNiNMrpntnAd3mHaTAI9vtZ1znmiWdiuLBKEj
cTc7swUPZM+HGhAbyRcpFoGqcS9Zpamdyowq2llZ1TzCVmYqaJcPtXJY2FipkaNXeknVj2Pju6Ep
XWcVGjSVTaCtR2tuSkOeTvh9Na7rc8faHkN2qz4xezLKxn1PSgJj4qWzZ0HTGkymfLHts+LOJ/vJ
DLZdM6KsXhttY2zKHtA6MJP6xJ/he+vlpiytaG80mlHjfDdifAx0kNkRNWc0O69Fr/T9cmo5/NdZ
NsxIkWhB6AsMnTnv10z1U9K72MGJjD91n6afqBPNo65eLWeWBywHlMUj6SkpY8IJwjPR2uQ65yZw
aVY84GtZDqnXyWerdD7f9D3PPC/3+5B9RY6ae/KUTYS2f22p+vmU9plxYZXzVjTp7W2YmvFs+rAg
0LjyOW3e5ujoaB0morhx77uJZUf1cg9yb3MfvbwlADMmFGHsaLxAvvvuxIMHyHcSEPuumbdFKqIL
v3xVLkyg+avfdw1mDH4Wdnt/Bjzht1q7bls95vOzL6cajZT2LKkel3sLfWN+VGIMKGvldAcLm1wj
wVSsD1X0g9zibMPo1WLH4KuPfNhAAWtuQ2qQAGjYqIN1ol1cTWc03qYP1L7FZjRGgk/rDkea3ws+
QfNXaXyvXAwFGEL7Y1Jo8QdwYPZkoFfBIZaPOi2d1fd5h29C0UfjOtx+v0hky2Tb5f7yC3ujcJH2
00eodez8CaFz/zxwud/o8RaEokbpqjvn5QBX6Z9b/52TZkQQDIHLE6I3ZAUW+h5pUTgS7RI0P2uV
70Q4koY5GPRjwDT1Iy2Gcs7pcg1CGR2anz5UcEE/uZh5vEK9+em092JRbTXlT6tiehgk5XdokfTc
9kg0GjbL5BLAA4SCRP+XCNI/1JdMP1toaYE8lVayIyJrjyip2U5S3AjzjleWxAblD423drz6qirz
nlUe+OWoOJsqtPE71u+aSX1bBYe5oY7Ehi0eGidfMx+59OM4pXpnERZZ9QtrVXPWDYOhUm28qgQo
nlYphojEbZTId/0gYHgd3T2L5QZwERMqLDQ6Itw5Adst0l84ZZ4YJO+MYCoZQla4AZO5/4HyfQbs
+/05N/BF5l7xZPtIXcLYvthoCvl3MZ+Jy5b9VkJ2gkMfJqJLn3uvOtwvPm3ec5QP5yihaxH0PuFk
6INjlpqVrP0fQSkfiOh9ndeSvR74m7wt350BWFGXFnebt59tWus8/d0UIfnS6vf8L01MkyqSCGup
oypiAhiuPlqHz3Pv0MsYJ/ea9BreD2WcR89nyIoBNsWy5yfB29SJl6zwH5mxYRtJBwpEJ/pt1N0H
61mxEtpwxxtNxKkJ6535dW0Zf83I+dTKjzIcx1VeKzyK9ZMMEvxWzZr23mdfqs9ay84V6UhkneCI
8Np2x0/aOSSQe1r60MwZvF0W7lI6TytJqb0ybDJhTUbcJE8wu4aGQWi30Ujn2GfJerY8B8zDMznt
9bRH8EwYRu5kT+VkPgeFc6Vnlqwdeld1jfGrHeKXWhrvsT+EW2GNx85FRt3Ob243d25Goa3qMMt3
JqjHpFe7uNcfvWR49H3zMStJg076mriL7DTiLkCsg9fCe2MC543tr6bz/1aWbSPEwWmO60u4pOFG
BF0QLHlSofnb0/BCQhavTcJMWDIcdHiVRyS8HCkC20M9lI+0jH7ZEapK1JVc5gSpGUP2GRoAAus2
vNEfU6huanKzu4/K9t4NX6PDZmcnRslkSXnJg6jao8bKuk3yER0TW7Zh1qNVgb+qlAo3Fb2AskJD
7VX7sHbCjRtyoZx0oh/1x5qUs61F+JA/5HBEBh97C/G2EUL7VWeXd+qNcxzQ55Nti1khJV2pkfYF
T2TIyFkh49pQirazdqUzaGlWt1ZkL74di+3YQJegxba2S8s7hVMPyYgUa9dJcfUI/muFga7KARdo
814va+R8Q/i3sncBsukNV4+KDlnOysZMBGjVkc9yxeLBpqWpn3QvrndVWlLf+7h1fajSOaZtlDHY
3rME9AGBO9A3zvxqLD/zBDBFkFm1IRJ9GR3xqt8T6f4h2j6Go+9fxMAzF7TUiunTR8OGwgJHcgQN
oaGhvlNohVeO3JopW8oRJ6OBhXkQh9HGbDbUuliPSN1JtA1I7FqXbvOuRcS1MHCdMQ89esaiK4v1
JLS/mqN9FIhQyhBNlCOPI80yJY9qcE5k3D2AS8k2ZRsyvSSGhjgy64edshqSnPM79AITY6Jur/AY
1FsRsTV3LRM1oq7xxxGfG/rhPqZ3RfVLY3JKu71JDu/KcloW1bF5rrP2neLpL8bDJzcKPql8915J
qoOHMd4ippZNkPQ3zm/8UU9pm7xquLlk90X7kj2WZgukJhhLkmhjlkhtDA3FUhhi/U0TZspk9DDu
aH4qqdJdX/FP0WtjJWPBHxhNuBTT31be/Bp9CCGYqm2lIVQS1U/MuLwXugy1iCUegKXuS/lpu7kg
LzK+B1a0a1l9XQdFZxp5485w6o1pte2Z0dUv5YL/9aJTUY/ZbkyRGnYAC6f0MyRTZsWG491MTdJm
fPMvYAibAPuDGkbckr48hNMkLl0+PBOhgZEYKkxvHvy0yVdj4BDl7CYwgkAL6C7BBwnWU4Bu2joL
hoIguejkp8gA4VeYDqDHwv6rDeM7Snb6pYJHeNDbIC56q6kLHvNCEehMsRoyTu/Qc2j9tA1oPJHK
kF390vuhTKgqDPseKTmPpktAjA2xgeiM+EUQzghTXwBxzYK1DprAS4xPIRBlRZjdjbldXifDa1Ci
WupD5uNFgosjROEJzqv1DZPYFoF2opPUupP7x3YGRDWyfdX8aOvJ1iP0rT2NnnpRzrpJmSQOZvVa
F2OINSrZC7cdoY/7+soEX+05vr3VIqJ1ijmbxT+4yvj0GvS6HgsQFuVhPcJrWnH9ftO89lEK7yuc
o/VUkUN2ss0OYospMIl2ty7rv3oa5Z7Fshll+QelxhvvHrUzTHkf0fuJSdfxqKu/Bl3MdSV63HZp
tfYIfVnnGUo+pk1HBPWXPia9Ge1lJlGaivKoOR1k1DlGJOv/GplGIgR5Plql7SLqjazAfBWYgKCo
Bx5JnYoHIEXEprEpa35aTOVXqfofrs5juXEliaJfhAiYgtvSO1GkvLRBqKVueFswBXz9HFAzr1/M
hkFRpAwJFCoz7z3XeAGtR4oDJ8ZCtd0vXZJjKoPx1AzJfdhhGHa9ioRB5AHxpiMZZYFWqzkbxYSv
taDpnzkPrhZ156ILChK8e/JmtBEvMpZZCFBEJrgeImAbdBf7HtQ6yD5AiISwiqesOJsORvUkVRNt
u+6pRxCxR6w1TCQZBn5xV8kcJ3hDmyCKEZfZk//K4Qmc1NqZpjlj7WktJbH+mnZxskKOyRiW0NDY
0olWH6MJeTWYiJYQ16LwIiIgAoVyXhITkZLaZ5vR2c3qr2hGXReaj/ZNTufkBr6ebxjmTFsEGYRq
po08Q1Py2POedVV8DVI1TyEAfpHoCZCbXdvStEhy7QvQVR6WHc23CaJQycU8ri1qXN2njGqjhMoh
3RhT9V34SXUxW6PB01AirYEoIMtixUA+ZobMm9fHSGLBbzlR9+krwaSGTJfaW8ftMJzNmiPUckYW
3Mo/IjoCg8GimmbsA6WfHGRgXXKX9dirsl2K0Du28o2s7Gzr2GQexaiPURW2Dw3qFgxYZbrB+hss
VJn9yli5TRt8UuEMO1u4+paIsl8yqn97IwYQk6p4UfnGzEjC/ZlGRIAmEYkVYGM5nIFqycgdjyEX
56gdPinnMH4HEOJaaT8LryUPxswQyNJfH0LtqU48Irm8mj1A902AFDk1OqjVCOiaLd+V1L4bRONh
ZRVL4UEUc5P4vt/HPrl5vfKoa1r6yUOvXpPY4wLgm+PK6uNLK60/0NQyt39P/bkrKKeNn8YmOsGG
q/yAXLmPHfrtLBACEo7rm7uCyiYYc2cjPTbqmb7Jq/gxrLWtF0KiKJVq5jC+ZazjHez7YjqMiMFR
FYEuLnWxNGqmIBMxPRPHOsA6/mOU7WRzT8wQJ+8LtJe3njQy1roSEW2lB95aquhDi4dZfb0iMXzh
akN/zoloGYnkWGsaAgQ2GxUQ3E1V8bOBY396vK6flH7I3PKiKlzLRX2dSvNbZ4fWTu6nXRnfjtDv
K7xIWKI3lWIXbI+U1Y12QjI3d4xDRBmFiOCfHxjk7CLaF6syyRH3hEVP3Gnv7fzAeyE/W1uyXbtY
LVvTyam+o5EGt+k3sEnoc0Qbz+sOfgc2yciDTzvXpsWg/RnjKVjrsr0HiF7OxgV2pEFCMGTv9s8C
G+qQjK8FbRMIzMCRu/qziqJ+FfR3IrKLDdFEFtqPraEhTLYVzfA0RK2jc3BbJpMDk0b/QtT06Mxq
3GhOcC9kw0CBU2uhzUNOp2Q/bwO4i8qrX7XqqKc5IWMhl2Cvf4WXsBlDB+ZSCtiqsTMPHAJ6zkK9
DH4xzpyPiTaCgRjSMfKFI5LXyK5P8BKttcjIUsnGWuGewOhr8LtLyY7XtvbOUEHGrsDI66S6Khks
O8rFZZ15L/G6aOlH4IwI0Xkc7YhfWXWMJDqRYWRzIS/3Bj1St8HnYUvdX5uC6xxcIzy6zoRHMwZe
kUocFf3eLlEolzaLLEskfgBIUK1lMgbCJ973lGVgz2cXD3JadwTyURfxqdQtgpKsflMlzhGDK4lu
Jf+xFsvkMKshw3KiT8RyvfbCZ6aJsFNTXKVeWe1UZC+iUMgjsjTKPZPql1COtV4nhMGP4Hr1rt4E
lbDA/Oj3yRTfTa7p7go3Hxb06TZNh6GbXiZyxJ5KuGfb7+p1tTfxsy1am2Yd2oTTgFSdLvedM5TI
5CWrWO7Hq5F17cq1GoUu7JHAYq8aSpqHzH2HRV9jCnbpWe+9kSPZbtGO+xHMNpSh7rK59DpEQqrd
krkkxR6HXndlxUGeIg9eQ3SRYbK7ytsdHAs4xF3wAQBQmfYvgw7RUm9Vc5kmALSOA6/fKc13ChQg
+Rl+3rIONqiEtEXXkWxktcWn1Ce1HlM2/l1O59ASpDHbPkY0WFLSZwKVJfVF2dU32XZDWREfFSnc
LzmTHQ3NV+Y4BiHC82Gh0TVXraoWrWbicALEoM37s2Jos5UOl9HwnE/BArbpQ3FMVbY07Cbd6kSY
WJVWH+YIlMHkVRCVHP4isvmY3i1SV9/F6HnZZzuLpHP1JbSQrZFjHBiM8C1kkLNqc4/erJ6/wkB+
cntBcDXFEBwa+rz21qHbuPBTmLkZEa9prBuvWTYDuG0EeETyUjPMuyLoVYRPoCW2QjqSsU7SQZxy
SX9htvhYx16xhs+Cw2BCvSwtlNXhn2R07wKIrlHrWxQogsYR+zrIsxXmNGKZU0h78STvNCv/Q7Ip
BuGcTS49hzeU6Peospo121RyW13WTM5IDA3kiaHfjliHd8Tyik3Zi99wN/ZjwwihGltmFZzCfQ+z
pYeJVHLar9vGMhe2Hg5LXTF0o/HM2IYQrMnOrjZuCqlsBISu952RKqRC915WApSbty9DMve0CoWh
crFLTfeF8B7cIjvhVSsgDKM5ciO4Ut4Lq71wmEwlsmMcaXFUGsK/C5BmBOm5881Xb9DJc5viEyPE
fTrWGBqlQBJmfnmBS1QSFMtIO8YuyTmtVyOjL85+j7uGxgwnE4J1bBzkGcyxeUHwy0WTBpAOkPJg
/K7mXxfi6l6QX/2eEsm7JAOd4HPG9+wdjE/PJXnNC/7YRu9zPA37xKEu7VtwjpTxn1ncPg7NuJUo
4hiqskmn1tgK6bzI3GAP0QnOCfCAPo5lz+q0nSmckh4EHkHP/ajcPF0SCbp3XRJfzRxLsi9ihC/q
LY/oMrl5yZS1BRBdVOadl8UMR2QWsI3+E2r5bjSs/OF2kzBP2IYoDpe3LyWVFl4dDyHv6Nd7Npfb
3AMlFKWY6sCChBtyU43DxN94qEfQM4lNDNbISop5fubsKPgCWXSI8vS+1vN23/bRfRnl/g6K3VM1
i0tT7QutO6US1wh65EwkgmSXTRXZQa3yKQItokLJcAc1725AxE0r39JfK7fSzsXIBTfWw5M+Yt7T
dIzpPtSvfrTTtTTwZIU+I34jbE74lPUFJN+OJGD33alOIGneRDEFK6/KF4qu0p5JylMW51+KhlTf
qkfg0tUOjnHDTn+IFkMRP/p0Ydc+TKppqLZQSriWKTYjNJjfc5E/ZlZ9tKWJJx6eNCm+dE3c/F5z
27M3TG+9622dLDkLHwBM0uCdtDzMhGmBTIb9L+tU/RZn5QUQ10pkLwYax7sJ67ulWdFiRGHJlcdH
ktUcMglMNmZ2kSnQYK4LycXriZ81IuwKRHY5nWstG+iMk0eAeNORtcaWx9MKimGdIE0+/JrA921Q
zKApenWmCysne3UYoicBxo/IVPd1WX5UZvqpNfZRQx61kYSgLkCPughmwyrcMisLIPgKa6UPLjIR
OP6W2xfLtvReaxNzo2mB+S0RhcJepBeXP+ZI9Y+ucsFocHjDPXDro9tM7Wb+pzo3tzcmDbPAyK+5
mQQM7JNfDSEeiNSzBjLpEL8pEiOZPbOXBb8o8OpbWN1iKhliPxjuDCdPx06btILVkmQJpHSZRJlk
FzET8OgjtMw1S8AhyfMZVFcSA6vBROxM1iQTk0hbtQIrYYTvUAcC31c0HH3Rf/TYkNNKohwznM8u
CD8pjh9j2d2lZXeWAxlxVoPTsAAxPRn9qxdlHx2E/0VV0EMYmnBv2uFjH8p9IsaviWijVT2YxGqx
zWrS3ly6MMnIROm98MkCD6kX5NnZXE202f04WA9Jeg8hPyL/kBI59buTVQJWju5xsB5lbK/joGDc
b/1CcQ/Zgt7ZumcEl6a0hgzzk6MeDKjfH2RNLC3XmSUxJecx3oZuF27oller2MPRKVvzm3DwDWzF
A2MIOqME95YThUBtGWuIZL/HhIaE3lARhHzQXd6QiZ47EqObOCIXf/QTe4UvhZ6J6K9D3fxCQ3lA
Tqov+qL0dyZ9vyKQd4aOk3z2snrI9FFsswzXg//CaGBDqPOXrNipx0194vihJx+etIa5qmyN92gK
MtxyPtnz4q7pzobZ770pxsGX8G43xoBYGAOqPsTAebky9639S6/GNwK7d4OVIVtvXvPxkAH6pJs8
oskO7wJWFmKpH23bfGnJqvY6+RI6wWf1PY7WowqcFdupkwjAP3KOcPZa8F/d/jRF8WVMRLYB/PNU
eznEaol1oB7foK5CEcPXCUWBnm7YXsVknDrerFqs699BFF5Bu126kvWgmMtDwdDC45KjGq5O5NYO
TMCIn0apONtmQls8lfbE29B609qeD5AEo6SqjbeEgnvldsYV6Iu7GOMGpHlNlK9hvUAc/xDvTeNs
YhWhjmX7tjDL/t2uQaqlOEKNYxtw/fFp3868OIpU7OxF2D3Fg/Gq0tcu+oZ6cbXNNFhckkZsZaig
OfrqGTzyvpjoC2MjIt0Y62U1UnWyHiCATSgKtfbF1rmKRfH4K0JTtrGZn66NcThNI1zS0cYSQN8N
YSC7o0Z8VlZDcItbLSfcqZzf6til9kuFOxIF5x01Z7/omuIcaPIPoqZNMqafjgkqwO8+vIuM/F1r
qXudhn/taZy1IbX36Glwc0pwK2P32Y/xN91MG65h9T35OccMvjWcJrvQGj8UC+124j02qYnV9M2M
2KWOoBFZWPWut+b6WzK+TXMoi0WQnaL4m8DxdKVpkJ5F0DDMEaCJHJqZBQ1ek6RNsIuBtqj0HKzn
hlY8h01bLOzMYgOaufE6IMcVs8RQbsZiAM9UfxkVO9WIdSYa/V02TL8irce5ZMcbGVIF5sW5pmOO
cvJLVd7BKBC90hmAbQ2asuTTpYUEQXKkWsZYFj/TWyDBbwsnN/WJfu09qGpyJJLXpy/ge/ROdCRy
+Pa6NzuBKQg0sZEpV0K4jrQgtgLWx7rP4AJ24z7oO4srBlZtXzI77LRXPY++c1aFpW/5b24p2M9L
AI8l5t6wj/0l3sAldCVyfr2d1Xb3Ro/RnX6ZSwkWZltjXdcm5s0Gu3H9Fc5S04I+Hn4v1N0lK3JU
mBg7koPw1FtmAgagNyBmxsxQsQqGFUK7fRLRlMSDl2MfGGN2euyf6yqy1pAYWc7ZyrWmf+CDxaJw
R5ohHeRua0cxjVnrUNgFsTaexlFwW1uSI5cEtSzRLC9cR7NIEH4A7fzW9UkAUIJByGBffV3viQTu
H/SuLDZd7j8HYnhGNoqfpBiQEkVHy7TvY4OJgI5ejq1Lu0htcSK35c5wgxUuUZztE1v3AGXNNo8f
ak1/sqwqQm/vv4c9mxToDndTQr43HcSFG9tXmZqPXreQUhbLHM/+hkwSfHfEFpSRL8BCTh8kmC1h
q3Kwtl90td8xOlyHiE6jkeN1GzXnyy+/kZy9FTTgKIV5LNA2Qk7zjhXYiV6SOtRgZPQj+1C0vF1+
/tyUaEeSzL+3sElrebWnznnT/VwuSrZIy95uKMuzYWfZNP59PdnSO0BQarcrzzaBfaYMU5BqGuwI
lzESpVViGg8Acf2lCWF+aIu9k4DR8An8Kgr9E6IVnGd3VoqzRDkZDdPAmK6xoZtLtroQZDyQhXbz
m0kEXI7U+tPFES4sUC8RPKe2YSZcaaO/Js9ojogHCjC6yCPRjCWooIJ1PraPnFAQSCLrF3Gt7ya1
4LEG+VFMiG08bYPvjIULHZ1GbvggMLMyeMJuoD265Hug89hY8ljG7VuZMGEOVbBsU/vVrru7RoVc
hHCqLSKV39mDOHcGIuWgqgGjuFRpQS2fdXVIHPXB5GvbS8ZxtMwzHIT+GP/JRExjK6oGor/yMwOp
U6iGpwGKCRuDma6UwL/Tzc+GJgYhRjstJseekA3m0AXecZEcmWSRj8xW2GsLZg9V8FwLl7AXUKNG
w3S1IUWXnmf1oVvlgebaw9gkLCP1Oyh0uON9eJlJtBMePEZ94ypR8DZw4PnmIcjlby13CSqz74KB
2NvUW+p2CKs0Z/4RRHRfi4qas8YTEwE5dCy1SMp03yn7kxGa1/h3sVGTV57WNeCLvl66UfjL9Ipn
ihuuvURqT1G/RTA3LN3cv0/AM229Yfjl0kF3wuQSKlXt3e7CLGVaTvNIy8ZsSMtgWJtqeA5seLJO
OW+3Mnls1jS1frtQCqmyyfhyMhZE5jMsPBPDSsCVZs3h49SvZNOTz2WL60DLBcP7p0nAsu93JL/2
6jzZRbvQTfXlhMa08B2K5cApXtiWvaRsYxyfisDH/ov42xlwUCJ3DtziLvecTY2ADDUFoozInei8
FL9oiZ8z6xnbTLj0mNIvqPH+9KI5mXm+bbsS/KzZukRmIe1MUShMSXdva+W2TOKTk+BjLUY+7ja9
o//0XXENWtDWxxvxWky9t+9yiIu6niMlCYlipP3c0Ipalrq2qxIan9Jj4YgYgftAPQaoWfS8nGOf
IUkYug8uyTEq5WZhcjmdBqQ/UjRP9NvtnW1LJHxpdwq+g2nwrjntTKd9orZ2sBs+ELozQxdhwORc
A4vHIRlyjIHYm3uTiVph0MMGtzdxHg4xLCYLXAtoAj90ga2kcPx7+So0dEUZhn5as1l84rTqMMqt
BAeNJ/s7N683XILMDQXZam4hCcnYqAz74xSh5fQsRZdb9x9kpO8Tu8t2jd89m2bNWWWyH6AG/Y0e
/8mbECA4XQh7JOEq0YYoaEiZXrgtDZj+FWQ12wGH0zSC/I6vjGgO9CKgnvbN2G4pNxFXqXXDBpON
bPRK/hM51A6bX4Hms4UbSE52Sjpa7gBCjZL33o8KJARFOE/gP7wOdw1deMtvLw4f+pRVr1S+BPZM
/WFIvN/hqA+LlhCMHPLOIivLx9E/GXJ0CDhByOz52a7HSxCPvI3K9eKPpNfUglWqW6Y128p2KDa0
2cqAXA21E7EA6dLRqwjPfeeeWKtYONOe0BDtaIzZS1KlNEaqV3Zm3T7Thzd9QD2Go9xNj01F088O
Ohp7uHUDQIZN1sHXBrMWx/HGhSS5MIZ0TqFhzxF7tOCmgvpn0dbansjprTkN9joLZyxrV127ID81
hU4kFV0seDJUxEgd+jblHyHnlWGtnOjGub9Lj9TBqnCSddR119aT/DDKLLQ9mWF1q2pCJ2zT3N8S
BPYIKhiaTKwhk0B2lOvlw4RscdmL/Env4/0QWvRBwanU029RgzhNsuc2T7+62HxvPU42L9OeI0lb
dmrVhwjtD98E3JoMDrSDEeWYLIeFZWe7L9FogLa1ZpVVJmRyYvvykX4n3XfKa3b0lGS+McmNTnlK
Hf9Ol2iX6sMLbaKFW3HehNlTPDUf46feDDTZtFXibPXSNZi5yz3bfJfEKbqHIK6QeXsYFGvEbPAm
GDGv3RDDHoiQzQACpByvaIhejdD8KsfuaZroVhZ29tL4yVMrJa5Zb0HNkKvkMHCZHnX3PNXZu54h
QrKNDMieAkVeVc8YBRgCiK3X5mJrk7YyMWnrnNjd2uNwFLG1JtAd7w2OJ83SvkKnUGQnENTFFJJ1
YsA3OXc+sZOioB6ol1ddA+jdA6g/BKBjgxYSksHmHzIvgpEsXzH6vLRxtW5q57Ow3L3p13/qrDx7
0lULmTNu8vcGRfWyqhP4c6kDRYsxa0V0Tx2qPb7MC5treN8k5Oh6dc92Bh5US18G1TLNO67KA6ld
QoLJ83OLKe90inNAp0l9ViPnEgYzuqwxrIXwzUczvEgMeu4+mH52zoRZgabe9lzRGGeDLWvx2geW
+Kq09Dt1xPcI0i5ucfc4tJrb10HheXAT89pq9GjmoACJjntB4gZzeWNa5QpBt9OOq6x3rGUr81d2
JnCskBnS1OyAjWdE4BbzH0yKk6vwnU/+MwQO9izRBAcot4MrcpFYlri0XO/UiAhmyTYWRr2sFWEF
IVZFYoQN1t7eQNeSfFqeJK8mFpCummFlFt266QvyyyasDhqYa8AxmBWZyrDVXxnteDG7AmKXNXxM
afkUkyvyC3NetCO6lK4NIbgsuWS/ArKdCtZBF9yQ0PlISOq8wzYULofMP5WZerV069zpznuZ6Ss3
MP+kJbPLcezcpQyXHXqYleH0/mcAJnreNxkQjmRx9OvoGZMWpnquD1n0pZvpQFX/hjT827RoLiDG
+cyz8VUN7CFlxGXDM0LiCypgecDB8oyquxGIAhE3gNx9GWrjwRGaTl0eQWuk6grCElSXoeYsydpY
wqfhNKDltSwD21oSLPqij7DnBKN5s8VDgJo4YCrUNiwjbVo/9w1GFoPrXM3ko9c/i2bch5Mv1441
3auWsaEekROMlKOEuFZsJFFiKydBmh8j5Ybb9TJFWbXRa9WtCJHvNni7v7KeK5ImmHtqVFoxgNHJ
AFwa9U/Ip1Z6yw8MEv0q+Adg/ljx3vNpHZvsZsQuqEcda8X0Vim4VqFJ35wtyDdYJ5YH6g5lWIiJ
+lWHZGQ59SgU9PCzzmj267X3azIoZoHcXfuaXW5n3/UK/lbZTj2tJ+ZAOEHEx0QrOShiOC0O7fY4
NdlPtK9ObjZcJxmEExGF2UikGhjifGNLqVbSoTBKJeA8mnq2nggyfijjx5GwYnOYASr0ppcNuOFl
ZXZfneYG50Z8lJIuumO6GduS6TerSXvH7GojFTB12rux9qfjm3zOHT7TkCF0HxrWQkQuhWW1MQoE
Ch6wk3GeHvjS0E9jzE40864RuaU7SxRUw+NQre02A11uDFtsac2m1pyUx71813J9XntB+tGbIWEg
eUCPFTCngOH0UKZbENsqNqdFEABa9OJL3srvttZLDNtgp0d3fPEVxHQl6LElAohciMW3M6NZr1O1
O0a0gCLAOetswlLU10vUT1MTveYWem+r1yPCQvQTxbvCipjQjcxY/cc0YfjonzQtMRZ+77+3LhCz
rFd/Wm+kGctBpeFL0Ct6ldBHl3BbgIK31k7VoqYmEPHGQOjPsW3MF1p8Dgn4vKJJS1oE3Ylqy4jK
EvHTLJsI8ZVUbXdyoESZDOrXFXk8m2aoD4kU7xlgDxrxzZ0Q2Z4g0GctYVRjWhsSLecGJ1g52zSc
ZWQk91ULQNukGRKinttO0DIW+LZYkMKNmocw6EyZMDUtvlT3VTjssPWBstFzzB09cf066oxQEVru
7bQNribeF8TskMmcAkC7X9urwkBHqEbaa1j2yERjzUx4Y8qpik54rpl+A6tYRCmXSg6hyQj4Z/TC
XuQDkzCXroNZ+aCaMvVUGPp3aerB1vCIzwCGNnK95L3rSjaRExleoI+I3tUSxtnSJcA2pgKQGru3
o8khmcZJsRZyrA+NgHx6u7l96VRNNefiPXj0keFNWwy97Tli5+cuzq0GlXqJjKfHQIDNDlVq04/c
TqGHXzOwKd5lWyJPlCcEctomCU3crPNDtxuk45Rswj46HbJ/Mcfl/L2J5mCc5JaOQ671DtvrspvR
oTigAYPe7s2I0L9fljPoyoLTzBVQ5YeKMzT9uavPtNFxvgnygOk3xkuqVNCotxst/t+925feDE4l
J7MFYrfXSq43VQ48kM0zd283hEGQ7yHKi5jZtemczZNwcVvQtCS0dp6l3m7aoGh+7uWe3xvr24OY
7CRC3vlJmWHW/EHjRz6fdE3kDLDI1X9vhIgpqoeTlUcaRh/zy88AHLr8hZQZxtKlKcYGwQcaGWh6
wx/h9HxUmSJtismIyEu6rRLRYzAwxGockFTmMBEcML8zt3/4do+tDm9Cm9zrmg3WAEvoFGZA4Q4p
tu0DitaNY6tjPn+6vXhuJKKxKESJNzpL1yorGP6pBRYgFIxpCEeEjn8cNN51PSb54u8nc/u0bjdy
/tyClkgHxEdE+HzcjoN4FP66M8RHItHhF0fttwjpRSjeJMd4HJGyrvKyZj5HLW4Z3zREf5Ndp+E1
x+ja8lMmrZMH8FP4uuqZ+pz83/siGJ8RG7u7vVc/32a+zUXL9tkE1q1iFj9Dehvdhh93uzsQC50t
6nyQRCc6Xz+P9eh0fr7d3e6GtVMebjdDPrOfawdhwY0mHLutl3KSzQfsfJja5uQS8Za+mpLC8+dg
+v/j6nZwBWkebCDYnbhGBvXb7ZBsewPkbQnxxVBJguAq2ocIHLa3t9S7EXhvb7b659T4OT/++bKQ
OVJVRBgOH2sOKuBwu1eGE227hjkjwghaorVsDj83uv/fe7d3jGkC496GCX5Ut9MhY+N0GFWKjmm+
SW2tRSLIlqRAF0PFDZSwr+v42s43jBW6pQchZyPcgLpxFEQR1gXXSXBN0dUfEz5cs04YZNPWjWta
I0JNLlZK37kwQ7JPQzwe2tyylp0ftaiZwL00txv6+xHj6PPf5xvo1BZmm8j97eW3b5iRRzxEQZvg
9qrbN6oxbnfJRKSyERvW0bb8S6CH/qV2Tca0NIbzgodIQkNV4wJ9tdy8v789Iwoa/yKs7gMZ+Byh
9L9X5h2s8LBitR7NbFXRdr7amhdenXrQ17SE2p/HBkOFV80riHmpSxOtN1/ebojDVUcL/sztVbfX
Yz2S9yMXie6fZ/08FY9RUeXdOcrji6eXzjGpO3Eh2RJjArZo6uREXKL5sbEg4DZn6L2aRBbBxmEn
zkLYvN+e8vd5TnyEAKnd337QMFEccwBMazQf6HfVJa5s8+eX3J6AC0eQkjhRwOGTZBXk1+l25W21
LCQ8FcEkuoAITbxeBvTaY2ed6eRVLTI7tS9C6w71FFincX4t67t90cgAWOaYcbe3x243XH5ttjg0
Av4+ZoxJdpr3g2NcB3tVqz/0IuNr5abjparWir7X1YO46SC/O4OzNS+OMz4mqV4c2zayLreHupGp
oEtK1EpD6nF76PbNBOX63jEpBm6P3W58a5R82P9+RKup+UJKKmESj/P3qcUgoTtVihn+/JTbNxKb
LKrWEa9/f/vtcZhGi7RxCTH556/y2XzRkmYuf3vGOP/xeds2m87RwANVbn2Bulx4dnBfzTeNB69W
kDzXTxiAvHCwL0bp2hedFXlZOmON9JDHwD/ZFxjnaiaVMgmbH7vd+JAijnP4NeiIv4dXotnZ2RE+
A7fjQGNqkdadu9YmIKV1Tzokcvln5STJUaGeZyqMeKBzmQ8rdqKwvYdLWz+KaHpsWvbrk6tWmP4+
ZZtql3q+KRoVbSIziObWeXC5fUMvyVs2XWQ7NjpaHA0qS++U6ve3p/w81gTHmpr/8vNVohlXci6O
gynMLXng0a7SCNrAbjydkQUsppL4mXnSFZfDKWzsT65YL1ISsRVQZiUqRnkvGaenZxstxkJpRrzy
5UCOebOeYuMp6U1/UdbMYpXhPVdmsJMAU2XAH8yqsbAbZ+G4KEmkfzfgTxpxurUq/K58WI1x5cYr
WTqLmowdmQf+Js7a72Do9omBYayOg2bRmWmz8MvsS6WEjOLqLUz126kzHRD4Piwsul5OT3x4UH0K
37B2VhgT/YF4mzP6jqXaPkxs1it+zF2upl+hRh4p5/5xRMNRY9Ll7u3GaT2d/d3gasvbXTF/ffuO
nZWghSA/t+n9JBXLxu0JfpYE/33u7evKyAygpryq+edeUEzjYcq/ySchbuz2zf977s93bq/wEkk6
eq7va02Duv732T+/tINCjZpm/tn8Ny9Z1Qab2+v+9cNv3/35wybADW6bEFc8/0k0Nq1FM5piNXrB
//7s27P/9WN/XphYbbVqqhjv0/zKv3+v8fd///mVf/9jP0oaLLv+19+H/vWP/f87ZeujtxOkhaHV
5jP4+xoFHWyJ+Q6Q5qgea9tOtqDc7Uqoa1lV/YMWK38XjoG7II1gZuwKJKvw3JK9lRj9g9CH6trT
jZm/uD2SuI3aVl7UE8yJkZJZ9d7NenQJkhXkbuy78ViVw8Uatx1hHS/K0ZozYnoCgRPlPoispwkx
+2SP9tSMTIHS0WYYGtM1tSjDx8ZHesTzV5qY+ofbvbBAv8v0OTmib2/osvvdRrc0+eBQ4dHeAjxD
oWFQdhVO/+ijIp3jvZvMwIZVEWVseIO/nJCSbm+vut1oebFKpdh7NYRUh/i7kymYzviufbDTPj3Z
nMuL2vBIgrFt+tsFerBIECjU+2ra10Anbl+RnjAxQEBrUkiMaiHwgfsYRvemGAtMzvM9jeT6/cC8
KGC25/mMl7qHjLCuR/CeBpFPM65Q7zDlYcHg0jl+VMHwHuX8815Bga/ryEUrWwZHJCFEAZqN+5IX
7hb3Kml1sSLcabDuGLmGS+g67rtnMSdmDpyfRepoV63w3wYmC+915Z1zM3sJvGD8EAkyIMYbjz5l
wTGzzYpOY+Wf0T9gVCq1F1q67rWexvqeF+NTyWjiUA/QZrOnNzPMsQEFtfXqsgKNmogffK0gEbvo
ZqitAdrBm/3WGsPYuzIj6o4AmZr2SZsCr+yO9u0YyGJG9xyGNBOxvN/b7Ep3FW09oD7R5vZXQsRZ
TqZJNE437TSl0cen5YVaVmLpKPTgqQJVMA/phruQYNKDM+rhUuTGd2oX44Wer/q5qVM6c0Smbwcl
/0DDaiz06srduTotmILQ7GAaO8DluC9cbdzWumKO77oJ+F7Z4k9ACKSht/eJljr/vdHmL5tBXvIy
W3YzxqwFWIIbJWa0MH/ZtLrgiPLVBQgmTYXqOctD8Qe30zNMCvnGEBR+e1G1myAmEaF0trAZXLmM
lIeJnDDak4l9f9GOjGkJ7sF2b1CJHQPHCo5t3wU/91LxKykG7RSlY2WtamRsRBwZ1YM9o+iQeT83
geZfa2YsnEJI+rTOgexZKwObQ8LeMgg8G2oNgto+8fKDmQfDHQ0IiZcu2KAZaPcohapX3jC41wQp
moLrZpUKmGvIvwctq6/Sqr68MY1eoSqqFbLo5L4LENrZFWMwq1JfMRoHIgkArESOuRFDVdM8B7g6
RHQSTcl8QBiYYWL5H7rOZLlxZNm2XwSzQA9Mxb6XqD4nsJQyC02g74Gvvyugc0+9O3gTGkGpsiQK
jPBw33tt+iCT7PzbYHLOkjNlm1CXy2tgT45+WRGVMQ/Tr5h9w2raz8EHcJ9S4G0lFRVrShTRNasJ
SsKENhA89Pj/PKT1LfRK72T59Caz0YJoq5aRKuYTls/iMXWS8tJX4Z0IAYIhBWOu02QCFTdJg70R
jOweGRLH2x6q05sWF08yRowM7TEANdR96JbuvHdWma/LyjBvdWsTPhBK2A4GINoy6M51MnIKZgS0
JdaZ2Ggzsp+9qAgvOHbw3EyH3I8+zSBVlp50YphTWePyWifMi97CmNhSc3pPoYbY2MaAPOJtOPsm
fSvL9oxj6BELnirETRT8Ze7iXVuLEgVEUkQl5Lot/DGa9ZbW2s+BXdcbDyn+lrOdey6j+Butd3HE
hAeaRYv4QING/O2NAXJMWh9PZo3ilkN9+EsMAB2KwKRR6WSnqGRXFI74TYIvzi8tap9667mcPW5b
K5WITdxm4HTHXw3LCKZf3TkkpmzVokhd2/avugwmCn/veyJdg0hTvUNcw6fXKUiUZ8uSh+UTPfVG
vcd81j+MiqtpZPAKMni0BbP69RSrAk709ZOneANF1tMm7QP0SOoS54d95VRw89OAIBMtLF9Zptlj
eopYNxQHQND8nLn93Myu9WwG1T8EFeWW1M+N4hrYNqxsvezzS6UuXXUZiXhcYbAglqhw4iuYJExd
scy+7Xwn26n+mhQaNUJvV+mO/4n6+7qQayFVrzTLD5813nxaVIIlrcuLf9CvKPEfQvyH2E7oIWBZ
Owd+F2+jvtGf/VmaxAWH3SpoRsLHzCJ6LkczplHvF9ymXMZoDk+CLDYw5ny8NX2li3rl2bYiRgo3
3gVi/GN6DsbLumHOazkqBZZdGyJHSqT8YMmL88mWVtUbwY+w0t26uAKZGLdujOAYfv049M9xC9Kl
FD4wcK6ihvGnFuJ/HriN4lo+/6zvCTD2A4y1EJCn035WdnlxLQmFXjL/zfOe35o7f8XnEa3tsgJn
y6M/ED0x0Bn9WQ0xbaDWTs2neWL+YRKqtmmwOj6FpnuusKi+kVOGtSrDkbtc4uzRHlBXQsVK+OQu
y2BlAelMfeOQxIV3JVE320dTlOGt6M940cQnuAyf/4vl3ObUZhZgNrZETTnbLzmeB2bWqt2r3A+O
8Z9nWjiNK8x/IFgVQsqDmbSvHcYTyVQypF9eJK3qPRbRTpKuN9hNt9VFRNU7jvoqCrFYR7mbbxqz
y15yZMLQgZ0/g0cukB6W+gZFRftYoldCiWK8Llei8pkhb7VRF69DVmdnx6YjWSiMS6vh4xkM3M8D
UsDb7EwrNF/TR1uj1EQkXR5iS0TPiXAJYJ2SbTKKndU3yMCXHVXjyNoX9CeW16ymBCw4TPVTLyN/
W09kgmhgCocq+9Z756WwhvRoEU2xzQVGmqp2IFg6jvm4PECOIUqEZhOqKV6LRowMHlnNS1EmLNPd
G3pUr6akwymvk4sX9SmRGRizN6P6kQenQGKYUkjhb9QfzRDTPfeM88eZQFH24XcrX9MOMEGhe9FX
ZxKBqs9xcTfm0T5CfMEbuOyYAXMHEt38+gl6qb9dfrPlUhcwRFvXB1GKqFRwhnw2I/PdtnD35LCX
dxqQ2idX92g4oVdexXxUXsgCbtvBeY5ru3/hf/rHaOvgPGhELccy9vr7IGMyUUKvuZQ+LrS81NwX
3yDqoY3z6kaYLZpet7vnuT/cDE7lr7rV3Ht7Gm/LH7gNhnuhz/WpSqtHkLXxYxdKSp3eTb+DiM6o
leufhhPhb/Pj/BQKvqPWANASNg7yqWOQoLGakY3Xd6fQTPWv1uXsHmlej6TDyT+CEo786BVyr9VN
/tGw67sWlYH0M/HkpvrdMoPsg03E32VVujUdVGExEkcC7ZpNYbHMxnl5mu1iO2gBwYtF/9076ILa
Hs5Vng+kpFWhdRXYH+nJ4EOMq+Y+ifyX79PgQ8wADTIo5BWG8RutD/0FcGX0AnpJUxcO3qsbRCP4
wOkJtWH73Fd5d0Pjk6BDeBzqOv1bpU8BpqO/Bv8M5bbhvUIxXTvWoCxLcfkexoJwkcxn4qQuG6oA
8BEtM68KG6zdVqDCKl+eHXcm9jDF5/mz7MSW7zC7gZVf6uRzlwlnkeVyeVj4+eRfYr70agfUJ1jo
th7di1b63nGmSgwRq8OyUK+RDcruwkZ76WsDr5KUGtSkmvxIPOhrb4KE+6Bpz3BZ3Bv+V67MbnpN
LTc9ubQWHjucH0ddn79oZeKlKWv41GqrW/Y7hoEZJMESBwobX1knzcmswlch8u6cDUqhq7Ym4/9e
/vtVLbpQ4/zTj8l4b2avPugzE54STR3ddOh6y23ojoJBf6IT7hvH7tnRZpLMYuNqlIytimVLb6KS
rdKZio1p0QPL6il5CxLSoWF+JK2LJFQ0EX04JBC9nRRXcy4N6tfOoCal7/0gC7BOP+g6USC5rz3R
0zlgndIZtH3IfurXKG3FwVSXfWjvye6e77m8ES/k3nKbUwjnw+kjG+QjW1/JbHa0ny3DfB8Ro+Hg
C/+i0K8QhIIla+K6QJIM9aReqGWthEPRMCvsJ7f8jIWEb2L277ZteMcsYmiejXm1Gd22p/gttAvt
8x2Qh/rJSQi8b/JtSILbNa5cCFTO3FBTcDBEj4pu3QL8qRehfnEFE3UtD5OXiGWKQB5vC2JUrMaG
MC/GIVw3SSlWDpSvJy3jvlve2KKLEMmSOrFysMiuw6IeL65GdAkdpi+EA+iJ3V9aEvz97xNNG78q
u7LOy7806eI9F2NxWtavBvUVtt9UXKS0Qhz3eKYI1mhhE5TDL3TKrMJ3CdZxjRIbgJdXs64n9Utd
yhcO6kT4qpcGl1ZZZZt4TdQXx6bs4NFgI12+mnjeb5IU0m0ZIlOVioCYCcQWg+675xkmyStpXpvl
dVst8pCs/Z/LMLTfBW0DOs8dGZIITpfv8mar2BSAMmlrttW2jm1inXvrIwSy+iebOfbragMmuavO
beQamLv3sZPZ30Unv5NMl59MrOkdDnW0TpPJOoxJjX4k9HGhd/01NXgrmAxtLXLncbUBUPfHzv/q
yStNLPdZepH33Q/+JtPcHCkcaOTASLq/vgYEI2ntD5IcSgLDELTS1qAgHsJd62gJVsZuOCv4E7Qo
Btcp2gTQQRVxH/BuQKYBWuTBXQORDTlHBuXL8G7EJo0312tuvtahha8tj45j0VyKEtxGpFceCbSu
sVVEuRT2ZCR1/cV3hk8y5PXLRCLIywTxYMWZPdgLt9zO3NvQfHFbOSO3p2xG501IjWO4lTwHEoNR
Nkv09rbF8dY2iV9avoUc8isjzhBNY2Mc02qMnnEbU4I609NyBXYE/4pHN7Mnq2Z5yar86Nka/wnV
N3lSzI/NbCCI/t/jKb8C6FZdB/6rTqsz8udtaaMoTmVJLpXpUGQVgfObBipTCcX4E67nbLTaweGo
LqcKPZAHC1VmufyM3OKlIwcifAiB01Dg/eMX4Qf+kPMc+OM5k4V8HZcOS2o0NfVW5+DhB+r788FK
e+8yVgTKsQoHH033FcWd/k4pyMGbP7Evq/ir7bRbn+Xta2CYYl+V3cvQOzjqqhzN4pyKW55FYtWO
5lq2qf0MIcDmL8KPE4pR4xSTGauZ/LtHvFMQ/7ntwLFsvbDFEQZm4bdTfScVhwCAYPq2ZMvDoS7j
NysaVlqrX2Yqd1SCxNog/DcvnslsgiBd8ouQJcBaixRSgQyTmcizuA9zRMshDC0Rxvs+QxQOJ9Ql
SqccL0FB5lXblf42HTX3WmoevRzDeC1rBxuAxVqvuUrzlNXdI+4nBIduyPgXZz/zAJROsjJ21L3j
o0at/jj6vdyPOak9ojStTRB6FBt217O9a3ucb4rkN/et2I9z/106DgfpcDZARi//J/LkNlYQkmoR
t0G0N7ndwEXhlR+DiOBoMy8+4J8UvYlQumm3GUsBt6hdXPV2MJkYt89CL9sDFDB76xWJc6QzZCGO
a5qnXijGha1soPMzvtZmA4VMg0FjN/efB4DvmGoNcECDVdXbIllbMbETfRu39+VhTEsCJGU776I8
/QplVt9DmUJdMsu/YKJ+nqhXQgmxdDbiADl9MW05JBZ7gZP0vRj2hedz/vLgc4Qlwwm95tnIPVVU
7a2p3eLWy6yFwhWIr4HfY09WKqFqSXhewLMEaEAXc4wZwkEXX0GHXMjri1TSHg0pjbcKpHet32Lk
ZU4faNef7mlbinQNxwUtRA+NjHNrNGxRy+2IhFJga7OhrzgWeDSG8PDzp8D7PG3iEPZIKyldvEw/
c9+mh4FqBOoh1W/YPdIrmJ6aLC/u6jfDeREOwvlWTwpvcr9DOdBPg1Q4dv2L4wjVf2ytnVm6/ltk
TgfR5H/6OTEfdb3Ndo0PCShtMm/1Q8vUQvYfNy9vVYOSYYF2mqUPNSyzT9E34srxihIQpb/yi//c
PrlIL1WsaaQKlNcu0iU5n508QQH2T3GIy3BJoykDcI5d6kcnyPHoOHL0N3LoAYLoBVmaYy0J2Qym
6VH8TSsqAsZV5NNWQt8vt8E0AVNAYBRtENnQ96AzsjzocG/QcuPsMnN4wsx3tqE5yrupavcgrPEJ
t+xthm0QIDWtQwXNNLLa28VQlbYpoScXUH1Is9F2+2kV8f/lrRkRpTAFeYqkHfxth38wZkV/cg0Z
Vtkgw/rJEEnQ7dY4grN1J5NiT+rR06jz1X9/ODOjeU/A688yADlQiNUQ03OSTd+cQExyrrfj+MvT
T6aGMq+WcEBbEd/x4Op3ZuRr3x6yq+eNL13W9y+RGfcvkugh+MvPgW/Wx6LgNEQIRUoFahrNSy3Y
+XQHg0ocdWgk1ceIcbnORAx4k9UoYbh17IuRKMAKo0HXZCwVAnlv6HXi+vOLmZ0Z7XA3uqi9/HFX
IXPZpT6Cv0Ri2ihSx9tZqnSnG1KRAJ5Zl5YAH+R2hSMvYtjXLlRUkH/23kht7b0bMU1xdDlMlaIf
dykgmP/zRVn4v81ZeNcFI1tTflwqFMML4DId6KKiSDq7fVuvCrBeIJFStJyTSMkjCI3H5S+dgGBt
hYwYutXGdIqKajjqCYfTMR7+Lp+c3GTGlCT5oQk9/1JZiQeBxpMIsrqPNiu0PZFbeM0D7bEDDfCZ
sijhqo38RzxYxs7SzMeyi+a1qY75lSDq0w8YAxuKoF3RdF2g8hSxkFeWpQuSKYkGrn9sNDrG/mjj
hcq7uTrQHs+bTjEZ6Fj0g8KJ8Eoon6LM5Y7FWL7WXGs6jWGI81DiOqchP//26FQ9dDOqdc1LMR63
hnay2nLeeL5RPQK15E+I3yLGkgOQuCh01kNP/v33idxEgcGkUZYfSSDDTWnNGMd98WfM42mTIBM4
0L+vWOKybk+LqLkvp/dEhSrNRgOBqKOPBtESuRaQ9YcUg8aXEcZb3xysf7jHjr6TFjsHSN7G9rPp
gu8qfGj01PtNsU3kDb6jU+SV1p6KomAa7TNiZMfTLXSZftvtftYfUIAEG2R29+aS7JkIOf8KHCIR
rFHSVQ3GgKG9wI9v2SZNQJ+4iNzA4GT6z22NeWJQjQT6rx1qyulQquYICRnrugIDIesZ8KTBfezG
2dOy2Fdx+FQ0un0ltEtZguvsOxn/CiGa3yU68jVc6FU/BhPEQiqpQef+LYmHAZHUrJfPFkCy9j6k
pKTqbtwhvEGHp0DHHDeMdTokM3mHGsGRBKFbdkw3YRIRw3X4WK6tb5eVwlVr2TDPGNyR3/6Exczj
+I9gXXyyxPhdpbC/gQIOqyCadmD+qXe0In3v/Lc+8+Y9vAzIn0YwHgsDW1ubT8YF4AHuQ214zZxZ
f0dspK8tL6yuEDY7aFbVpUOzhG8EfB6O9aoGfhUGq3FwZuxtxYsDIv6fWv+iX2dv4ZkWmxEE7oWm
+tpWqUtjOWUXs0djOpBatDw0k+uf6PyS6WuvQBTEt8bOvn/e5agyLks90JjoV4cWQAQdoD/U5dqq
6EbFIu/18+SkpOeFBI7ART/GBnuQqjF75u6XBlm8EABkylITjz15CkfZWydn6uleF2U8PMPBt1Gq
ZvUlw176QITO9OgKUIAZgduFm7p/vMhEnFWOkNGzAIJFWD4HpBzijgIpOaGlQtEFk1ev+xXu65DI
HUg3Braa3Zhjcp2HlGDDHIewh2G+m1pxbKMRRi+oJqx2Iytm1e6WVTUJIYUZ9nzx40YHj+Mi/g5N
ODve7D/PhKugSR+eNcePd8tdVFvdeJTugBySCfD1Z18tWCkvo2QIAVjKv85a+cenLqdYHsBF5g3t
+8w+ugRoPcvCeF6yf+wCr2Pqy6faT58Sk2FN5Db+488/WMd0R8K43upEk65jh+4ZzQ1zYzs1Tdk2
YYBT/kri8OSFenfIXSu80LkyUelSrGASe5BO0tw6zxkf2i7AJEQekHvz/HmmWfpWdhWJBHPhuGsQ
HszRVDHlDaxfVDCkAjoZUJIgKnW6uC624Kp6j/qCAJs4ntagTsQnZ9XvxGKWWqSQorD63b2g8Tm0
QSJOu/g46vaA2AuvXVHFHd41niVm/59n0X+fzYhNRlFYr///7x1A0eMdw6VVsyCNcwEtQIUbMEXS
sAbTb15CDWglw0T0npvc3I1dZhzw8hdbwxLyM5478gHC/ivvDMT1vaVdKs8kf6QBwUZfxgx0+atN
5SEZOZmiG3/KzTT8cFz0vBH+wAt5eMGWRuElwLh+QDzH7DTr5qvdQh+XTdK+WFGhhCDgrCaNqFMa
CNtcaaWWun95ALzIuITuKDSW76Aq+MumJP3YCewHSwM5jG6Fw22D32WyBKleSocTiXTY0FOtN5Ls
IMKgeajmcjg4lelVuyixK+DOcNozdcbMOvhQbT3jus9KeLAxDZbJoEnEHNh4iDhLAknFNaSDrD2m
WY6jCyvKWz+hfsa6Eu6WSxhQCJn4u8ecXgnRCiBGu4yNhTnFXzKk/PW0Pz+xBZig6r1bGANtfzyE
E0alkz14wakM1NAfjfrCNxOeWVyWZ8tDQJOUcHMyw6LKijeGCRTPnC1xNLDELr/i8jBlb4zNio9E
n0+u2rdMBM05HOMvC4zUFAJy2ObGYK1Fb7KDBulBEFyGtz40Tr16WF5vsv+kyOWR6WyJKJ5puDK4
5Q4aOXxwWy0BbUv5HpTdx9gQ/GzD0bCllT7i3rLBGXe412SIA8GAGxExRSsCH31O4RT7nGbxeazQ
kUsNqwGYLXIX1EazLBZj5L/9/KRmTcwTOYEexAbEuV2dnCY7Y78c6YLXqQGhiwfcdfqpKUuxScHo
A92V9pOGBY/5uvYWhYSDAu+GQK4u8VIGa8bZ9mYMjBEDV2xii5tRpu1/pj5A8g8xunIAKw0sIHeZ
WRFcFROXnAFMamF9FnQH/lVwWGwJ/KC/FiGCAT4bQwnQrGgss6fRksgoJspOsrMT6WYvmmdH62hK
Uai3JLzFvtWs88Z70oZ0/P6/T0JKp1mLgrNFpgUDX4yXS3PKMHAfKEX31XWYBIQiO/W1oxT8Oiwz
W+As0Za5ehc18c4M6+mjxltw+lkkKyP9ua1cYaL/SgT3Rx5E489dl8/DuGpr7Fljlp7Gqsxec94o
TryWS3SB90SEh+pfMK12qyrZhyWWiSiyOHwQFfoQ48Hc5t5Y3pYepVbE+lUvGNrJ5mCh6dgswhKK
vI1Ze9pbwBH6kAB2X4HOKyBV6bTZ6QcGB/BKnKOq3Fknrvuuz9T0yxTHpBh/jBsH1ps/jBtbXcpI
HEVT2Md0NpuN95270IRNVT65vmbcE+Lwqtw8zBovT5FePzMu3I9Jab77TT4dIzqLqKe+CS0JTkaj
AvrIOuIpfkNwzDFdDZIk6SClBZkSHWq/RelRKbMEH29i6T2QRLnwwq2Tx+0lKOlTN/STQlUngT7s
DlrFKJFDCJASQ6FVjQjXP0itI9O/4ipi/BtMeAfaubFBDK42bekx0qDPvY02MKLFdEqr7Cf/zIxZ
BjXmOeWcmzcDTxL1llpH1Nz551welZmLeyPJX8JOjtu2ExyBKjMjYicP16jr+Ru1DWP9SZjRfnT8
s1011COEQpYqKcXm3rqwaJzyJikgNJtxgP8Yfo0JvgsiRT9tCb01XpfLOnKNTQrGIKirMlgB9jjn
zOX3KAurXd404kJ38D/PuMn/8yy/jCY0Sl+TzHUFqhOsEp+WreFbVA+5X0GYSpVEK67yM7Em5S2t
5IsQUqHZ2gn3exQMm0HtmNhywcYJ0nF/3qGKb1q5OvoIoCva2vKj6JwPocVppIhrfs5EXixV5C3b
fRrRey9L7L0dgBRp6d0zDuBCKbcSPhZ3W/d29Nikend+3qI8ss5WP5z6Mv2Ykkm7pZ7WvEn7sIx7
UI91V+M0B80fvYsDbAMIiZjgF/oKr+qaJEsIH1ohYExk8W8vk89Ov3VLPfqyaw7/iMez0zBK8wlH
8g79ONMoinZhWtcSbC/Hj3g2aW5J+aIZTNfsrMX/1rl9sXN10zqQpx3gzYydVatOClWXe/smyPBc
LhUf4/4LFIpq19oGxUWfaK9d2a6wW9LdnWsGTr7DO82+6IyRdUQZgVxspLMCm2yocKNK8aXIVlG4
CV1DfCVd/rmoOFpzMJ+JVvBs7fJzGCz8gYZ8kGtnH1usj1O2gXTk95F5932n3VOLJ3vOdTmNHwZA
vUawZdCNaz1fLVNrkh2zx+VZDiHP0zft7FBvS/aVsuaITfvPvoZx+Yqj3n4zhAW+KLPQZ/l0xUEa
dCzj256sqdfQ0/+iUz2EJntBWj9CFKWHZ+bcXcuptvPi9himSbNpqToOGGMq7IZyt0hFdLquK/rY
O+qL9K4TObCKnXT6TGZ5b92QXnAyUVPIbsPo3T+gYpC70cCIm/jMOP1BnQdo8myXz8nysVkuPY/m
+mTlW3vMtRu+zejWDRFSFKhFUEppR6qjXa1G3l4RpLuf+Xg9YRYMrVuQV8Z+ab0P7mhtMTHJzXLp
RZV7bIFwEG/O3tBNf8hvIiJb6eb8JEHRHcbWLQmM5kkI/7NMEepmtfabHeA01Aw11ZNp9qZHQhbk
ahZWoGbghJuoQ//yINcgcfcJOuyvsPZenXzS38baMTbk9zknaZbDpc1nA+spZHSzZFSl6a6/1gwt
vgT2kJ+BOd0zgTtc0oV+0UgGpKmRkx0clIexiVR3HRVEjeaHsIkajddAI1NKl2SzpG+eDKNHqGHQ
rATfRQeWf2UHIjg7tq31tGzCskCp05itzgEVO2ZeFD0QfT7Qjdac0GanN4sRG/Rt218bKjc8Js7l
ihITfv1cRRs+mfnBimokXoKPrYBvfdMb8sjEKNr3KaejaYhz1WvewbYKlxREJTtF/0FTSHSkSlnR
yTOr6Lrsk3OGNAqzynszQmVdPlB2BeGxwd7wFromKUNYXaMZmKZcPp7qg1qrdsrPAkj7P77bRqfv
OE6Oq+Vv4I2Gv86VpG8GCrghGjBHZOQYr4jY7TMF+U1vSWsevdG8DDYlMrYF8cZI0+cO8y3E2epy
5uwb6giv+LVigpzbbk2m3Ezn0KVLrU7tBsv+rjY7nN6qz9Za5vskrOiQKo2fXtfZ0TO7Zi0NlszK
1eYbaazpLRHcf8uHZ/kCUG2YoBMESYPhyaXVoEXMlk/Lh5uhHxL3tdXYMLIMvohX88O6oUW3X2kw
CIg76R1Ew8jrMO67yOhMZbEoESt2GCwvHWUxw7Hs4JNL+uDpdUXcNgMDZH/To93BoJndlGQLA4wd
UgO+qlQywczDlDMiL7rP0JcCMvigPbaurTQciFdH7U3XivvyHuSFYz93AOaTIKkOkxNAB8fjegiE
5Z9DF2Vtm+jNvStpj8T0VD+axH4nPEHptDoXTLhDM9maKu+CrMepK1AkalGtR8wFlKnpI+ZAc9/H
k7kXeh1dx6jYDEknHuyIEskkfm+n+oHQlMrw3TT9Zs22HR9E0ltrMmSSTU2O9VUL8Y353nD4qVjh
WWISS+WfqTNb7OA4bk19iG7/PvglE+1J6/78+xImq20V99XZS0GnLqVaMTDGFCkU1JByZp17cb+L
Fy+vehYuz6acSUqS4GXj9hiKGqRE10DOG7qnko40hmmrf9Fpp/u64d4br5GHuPfqtebg4x085NME
gF9cG7qwuiKDjACPHrNdV18A582/GxtTtgtq7pjLmuz5XHu3ice9BFiLVvbglvymo7FGToFlAafl
aegoiPCu6y/W4HuQBWpizDTvoeT0uxoJcnz4qV9cGv/QtP750VlNgx5vpP6/MbCDMXqH3mz2ppou
5RT+e+DWBTx7LnWbyWFF24eDVDlxauJh+u+z2ZpZ+TuxT1ofhZGrf1ABks1DVAjYVjNJdgkS6I8p
dbBZiOirobuCQs9bm63fveuO/tbCx/uLGGs1phM5pnqOXttjNmbij77QoynfPZqPM82vV8elsW7b
foU9Qtv9iHja0HgK63Cfcbde0pa1R6nrKvUQTKZDLkq/W5YuaRtibQQE5SRRjXyjxjDi+ao9EOJ5
ZriH9gudI7MX69qrq5iAy8fUAPlA/hajHHW5fCFM/AfyfodNJIkdW34Mj1H1drnUVRdZET3okia3
rFaQDHUaglyVXrLW+LVc2ayvHKDRL+W0r7daOPe3f59pieqrk427LpsEQmDpBnim5o+CfuA97KP3
qW2TFZ+7Cikez+g9s42rZ7F6TRvG/3w17vnV8qH8+d7l9eU7lu/NYyjVcnT/NrQu9rY3y43up9a7
mVj0EFMos0PhPC7KhmSwEX9Ob4MJll4n+nu7FE4VebVbwTQild6sMqIA5aoGZ+BPt04j8NF14+Kw
fGvbdBVN807ymSKwMDD66BRPpTy5BviLVOM0NHEAeO3bQltneIWvQDzY9zK4MpFovuy4ad5HkwVY
6fWnXgWFl5Y8ECAakwo8P/stwMusj9LHqJ76s1flxPkIN3urC/2ooTu2RVvdSytp3hhRuamvvaax
GT57tEOWV8MeFK83da+ObtRv6SDnM5KX/mEiC/x1tq4hLYhtMSt1ttO7d91jBSVOzvuC+fDaJHH6
CrxG20F10nbL5dgmr8s3tL6SVNmuSyYP//nyDw3VMCOyVzC23vsaPfxmoVeHW9+LkAvqenDWxhJZ
Cnkrv2PffxznuH3Jo6I5ji0yyhJ46W+0BQBcwujDx4K4dzXclmT6VW92RDcqQbPUDp8mdPsDsaWM
hdWlJtsXolTae96O3bUjUxLiJa9HQTNBa6iy80R/9VXPaJIh3aXxGl4qNf3tZkM7HHHdUhGXTL0M
1BqHLo+7fQ2Q7Gw52S4tDN4blHjrZXkcO+rBWiMx0UJexNmuvU+pDWRIF/JPT0SIIdq/vLeKBNC3
L048kjYUFe1qTASoqpb+Rtr5wdY/IvxkrNKFdfsMkFCc84xS7edaC/E8BHDEy2581aqSVj7V/6OI
JpeThlafcxloB35Ze08SgHOZZoqxagxPS22RFnXyGNJ4Wa5wkOH+anv3RH4puhGK9MHAq+AUU31v
3Frfc+d7u2FmBSs5N+4ox9xd4/XewbCs/DoWMK/SQdPfcnP87iBy/JMQ6cLh/e+EpuUBBkmUDtHr
YPWI7Cs2H4O/86l2R6Iy8pRE5oK9aLY68df/HIU1b3pZaWeqAGrZTtRPHcvxOSc9a12bZv070/XD
QATIW4wBbU8fFUY0lAskqSGHe24LnbRgJRCKPRtZjlGyibZp9MlwnmQsHs8iThiV2eSINRhAEDMm
L/gYVSiVFf2BywpvPW5IIzFfQ5uGp11hKQFvOj5YLRO+mLlGi16sgxNzYrLfwB7hklbAuA4QuR1I
6mrRbhBs2wXw3TD1jHtH1Vq6TY+rcpDtLGXH8lo1vXk+RIeosNOtLrzkPoxiPlh4T4keZoi8vFZX
1a8yTtH55fjhewYp0Qb6hs7Qi2s4o0rSpjT7XV5+LK6izmijgzdoey3S8T7VmZKDGSoxhyKmA+RW
rNoyPVWVM10JItKYTvnVEWwPhrsueyt7AQk9qcytC0n+0wQaVDTleCsSX4mWKc5k5Vm7RREMB24D
tiZ4dRyVveAy3Q0B1xdN/pS5UntyKqM7Iy251wqKszx0Vo13PA2uI9ipN26gS85w+Cv3OLLGYVpi
s7XcU2RroEhyPztr2UTky1D4DwbCKJVFKu5mlBS4LGHnVVK/M0TW71KiOkLUiwfPr37J56VCpX4m
s/qS3ucynLdGJs333ITEGEhPkJDVtrt2jJh9YNWcdoRDRjoynNI7k1GMAijLiU5OYqUY3JOOWJ25
lZiHtLXWHBFrv1KDIFecyukqW2q+cPTcvYWX4jGRBujDkK11KIz0SFZ9cQ1L8yPq4+ChN6X7tvwH
6A/dN05iwQMjOO/BLEfrFimKUJhk3yY9rJXbm+3Nky091iba1nPonIE0iw1zs2zl+P5r5ybjhWjn
/qXVnmtola8Jld+xiPP+nIbWk1l69YkfBwcMjKR+XaOqWGdLdDeT0RXV6PBUGb8zM4B3NYbacal/
LGAdrY0yOTbYkCT5Z2s3jSz4G97OGEy0oa5odnoY3OOa6tzwSEpMCgRDc6+yuM0BBCUKx7U+xtVn
VwJSCHoju6VqJw2lfikzZBZPVZwq/UnaD7i50FbaQ/lbxo55thvyPghijPb94EDdLNxXSS29LxpS
yZZnMT0Q3Axutetxte0iXC+/ELQU3bDy/4eyM9txW8m27a9s+PmyDhkMdgenzkOqbzOl7Gy/EGk7
zb5nsPv6O6h01W4KqLoX2CAkSs4tUWQwYq05x5xkCH1T//WS0hgtagR+zBJv4xvAvATSl6keuiII
95owBLiwMXmCCBcmeyu/ZmIa71MtzVFVDGCbJ/2rg574JJFIbifPuhKcmW1d9MN3yGiM58Ku3oMq
Ue+WoENlNea3Kad9STB7eUngM24dZiMNkVobrunyohcornXSt3+IaVkUpv1j0JC1iWB0EdiiR08g
bBXwmFc6+NK3+h1IVPlGpGCwFlPf74Sa0cudn+8jEy6mU2b5m5JQlOeGQBHLNWrMrzSZx2smO6LW
wNEQBuONn0NUkkXTa0/CQkxpj9ML+trmGDcGwvu5hFDWzJ25VamTBymNNC+LtaCD5tLBNriOenDG
CyJnnl2j31Jn08+68NxTOYJswIAUfatS1KuFfmmFMh/zSkUr7H5yq+bWlOjas2TwukoXJXiW2Rdu
m+EC62Oxv63eU41aJWayRDLh7Uz8RInVJ9hCKGTO7qwMCQYuAFhYOWHTwHGnFy3oAzIGa/0lD1AW
asUbxxytsD2RTmKiAu8MPNalZ8VXw5qrWuJiTynDqln7+3SgUFBFTCRzlxJrKhbUxWduoZ1+Zh0X
HBK/fPH01DoiDGA+PPcJ84ag5RgxBSkiwXNFle1U+yRZA31YSt053ioCHsQzio31uRzq9lpODGv2
JPols3Xm9IPH6Ev1AXyENVLMKSd9m2c+UtfB8OZbqf9xvGoudQ0x4NUL7PJilOZjoXn6Je6Tqy0a
Rl9CI9aRinAypM67PmTBQ+3m1tX3/RM+yC9BNs+KK0xcLD++JBVlgSSxzAdFn/+uEohJMqRFOPlY
dpYRaSUQeT3YuvOiFI4EruxcOzTpRfW1ed8qF+0Rv+ozkjow966U31TqUK6s86+3SiHYyosRNmRv
kPJ079e+uemiLDxkKbLrfkybjfLH8EEKgPtDRzJRBURtLeIhe2JeQWEywAN5e0pJjY9qQo2xAfnd
VnLC5L2/P9Xnp7JuMig70tuoqdUAzftExWLyW91OpogqMeVVDxxWa+w+DrohmO9NxahtbkadZsK3
FhD5ePPu1NxLyqCAQj+nepVzjovT6URHa5bCWTLv1HHF00ooyZCcnwrNju8pDZ9qs/R/VYqgeJKt
Lva3pZgs++TYkOBWEpbwoFXxMwdWeyH9Ruw7n1y8ysJXFCgSJ920+0a1C5vIpNePbdno53ZKj5JZ
aLnoBJlkja3ne8rA9WPAXGovauiQOsnyAuX0uaJO4ECcijJY68m4/XhORhjCGKKqFqVFrE+skKML
YB5yXefwdoCUmHufm6zEfYWUo0xXWqHJR1G62jkgRMsDKnpbAH5sEo2loJN9sTVnbmyxMLytH91i
8NeZh9NxGuAoELqUriNsYZFqYY0pz3NQXFHcSxwCZc0ocr/QGNw6UQSFf1YRCoer2uscjI/dKszp
4jOCUjlwiAJt0sbehaleL29DSFBQZUjDqDw084hidDrjb5xfkXhS6/UrNE2xrbaubPzlrVg/ODTV
epKod53nDA9Oa/4ownGh7MZ6pWPrbmMU3OuPSgh3jrAK3YPfTDmKBTTFZADJ7U3yHmVPI6f0EiKL
9VJJ0kJy2zN2t6cNnRgwfnNlR0T2Sx1aq1pXh9Iaor3BNP0kGBQHRKirsuZ+ELUEUcmIocLlBEdJ
q8kCe0adp/tb/csbUa9ACz3cnhlzNcyFb7z0cakCU5T72/TntgFqu+/Ksj7fnhEc1+4nVkVg6NOW
uydTpdgwCwq1un5fZP5AJnxd7arG0HZ1bT5KfW54zvK9Pm+4ulz/NfGbDKFABaBq7s1UsQbxmf7w
xYaytqczge9sfnrbIM+SxAECjJMjgcGeoM93u5TSZjzF5H+fPy6z3uP/bNv5x4u3dyga+g69kfPt
WZCwuBgViQrRRE9WFznWuiEkdqNnUVTTm1QrJHYHf6BNIapfJ9/tDCywOdGPnXIUGP+oXpCFi5GE
4I5Ex+RmZbm3CFs3uKZkixydEvgkAt3rbVfQNWpDe4qffn7H7QWp5ToKp6nY3PbdNqgjHiTGWSi3
ZQr8U7TeNgOGN1SCDiZwsuWEN9MkSi3zz2SC5QdOv72GcYolm0t8SEfaTE+D5xnQOEY54G7PuY4V
5dZA60Z5utW6Z4WZGOP6YMETxjFYvVmeAG47W0hQX6XLqI79fTeE6jXn/qEq8hKi3L3ehP9Z3h/8
muYBl1L35NUW00jTbFcwFR+dDuAwc14kgdBpCmgzKK/BM+8z3562lV0jmaeMDa1y3sSd+vWoAZq2
A8iPcdLf1L7okYtzJ76ZpT0iO/aT1b9ETVZtXdJF7qqiH04f3dPZLH97JKrsqgd0qSwmhB+7opSQ
2YnF2qqVlTjPnwoqrv+Q30hEVus/6GW3aoUXnW/7bxtNMyJWoMxgS8MHCBLRgtCNyKO4L17CpNB2
NCr1b1oxdBvC05EZxkP65faIuIrs49HHPsHIS6HmTs/r5mJFVLkbJntrnFvRZ6zIu8o06i0tHh2t
Y7fRxlx9mSLPn6XQ4zEXdXcyHVctE9noSyupUC7401czx2FxG9C7GA0M7G7WdOklKpFw9s4+M3x3
3yvLPKl5c3uEiSc72eXm48kQyxN4IIKIIiRu4uaejWTpEcaBy/JWzavH5KtT98XJcot2A5u7W5EG
SHtmMqwlhb+Sfr2pv4y259z5RWsd4sHVjllZG5QWCJEYU/Uyxb25M6OGEWIuKoW5RX3HRGVfUOj3
USVuO5vuVtiEPi6Cb3XnUsjHQoOfJvB2MrpnYC5fLQTvHt2TD5u+ndqXaUqDa1+rNXF4xqFnqlat
xchdodHfWAkQFeKxQEqgB9wZrYN4eN5IFtCH21NgppxlgwPzYu7XDnnyNYhlsva8CtW6wB4KdpbQ
4vmP63QLD6pT/a6jw/P7LtMjlPG2ENYrG4PdPO1DZm7u+oiK4G3id9vXJy4ZqYArEOOQN4ZhSAWF
ucuiMj53KZGpVI50wH623PsWZvmBNO27jwbd7TkDF5VanZ8qD0Nra3jmdLScIKaYS0/DSbnnZGPf
7GWR9mcLUna9avw2WQQW6sOq7R9ggKUnhM4P7piaJ9nJxR8muHQZ4/X0UA8krYWRB0Nl7kHdCry3
R7lrjtgkUN2IeTOSXL20dG/WfpWz+ierAhYxfuQ84qEVz64zuxMt79HKdfN5Kn89K+aWktS74WgX
P+hcQV5wnOBsBFMOmIinzFLus9Fwrvq8hMsK64AbwH80iyrYJznCwtyfgZFV7G7QpdSLpO7Fyk8n
LCSdmAPQ9MhaG6mGkcIuDCZ6GZ40qexfz13mLWurtLqFoRL3wc1Y8GWar5YDNc2H2z54n/1Op5RC
LNi8rwgG5vTAI/W4QLPOLZNDepVThaVZ6sE20bxfj/pee3dpUGzpBjVLSoLel5BmtJETYMDEobsP
4vJQ9rJ4GzPH5X4ZTY+RO8GHGVW31pDKUofo9HsEr0gFKoF6VcJ7Tj37IckS1JhovQlRsmOL0KAK
VbaK18gH4dt0JWlIyEsO3ry5Pb1tpqiBjj/5D0Bt+6PX+h1caR6Rmgm5qTSHg59jV2V3qA/9UfMd
RCU3doZGCEbSEKStV2j6C78hE+WfmzYxtVMEGO3Y0m0iTBJa5Iy/y8sB8DxyZoDfxvJj5LXD4jhR
a/uYcGEN4h6rYxO7Tbla8nO34ywoZH5vLFCQ2fubhKYymBAYrOYkwX6Xhny62+6ky1mtscrw1Pg2
VqxLNKcwLiXn16JwXUyE1qBfbi/YMylPVq2z+33fYE8P0g0UlUqC3BAYiUUxOPW9CZnuLooNf48C
olkkBZGK5MuZr6FPhznJ+iduRu2DnZFmO++uSUPG5YMjHGH12uRu+gqBdydABHxrLQpGo+kGD8yh
HOQ+ubNE/ZN8axrUQ9xCwxgF1AAXxp3hIi6r201VKHdf2/Mw784FStJfHzWzYjS1R/dNtgGRurjC
bJqVbkY0UtgPNLctSes5ITh8qFgCBhIXuFklD4YzN4LMXAPDw8y+wQH7o0iewrYV7zQY0XhmYY06
uLRXdksRGnJOeaxYoq1I+Oqf6W7OHkJPvE/dF+ApwQ9huNhWyuazn7HqTulkYnNKpotJaPEqlCxn
B7orG64i7+hPtti2kBj3dGeHPXAWbUuY6IBI2a42sU/QA0sxl+bHkF6cjtVd2Izz3cy40L0G8Bk2
+pfaFHS1k/bdi8nOBJET3klA8ejpxHuWVi/EAbhf9MinIkYn+ClyW7HMfS98oHqGSoLJ69GBoLfH
cC22TnfKC80/aDGSwHEs5fH2iGm4eQwIDdrcHv2+L/rzviCx7D3FTHJwh3zXUcHaWrE9nMfBIc5m
MrLnkA43YgA/+Q58nUbJAAVyAi4TJIPxjUXvcCe0obivTPs+xo+3RFPW3ZsxDXHTwc3CRePtqZcH
W/AiLhnSQOLH0AvvKwzHo4Uj3m3aYU+pC8Cwwzy1R9zC+a/jFsJp1JZecNUrTl3oDNlH349VT69F
2uXTb//1v//zX9+H/w7ei4ciHVlmNv/7Pzz/TkwHqmaW1H9++r+niNSupvjZ3v7ZP9/2l3dt3ovz
W/be/Ns3PRUZ//31LfOn+eef5f/+69Mt39q3Pz0hlDVqx4t6r8fre6PS9vYR+B7zO/9fX/zt/fZX
nsby/e+f8NDm7fzXgqjIP/16affj758Mw74dqI/jNP/9Xy/O3/Hvn3b127++/R3m3t8/2ebfTMPh
xmmwYmMKY4hPv/Xv8ytS/k2XdNuIEgJQY7rC/fRbDuA8/Psn0/ub4zjCwBAqPU8Xpvz0W1Oo+SVh
/U1nDsUyTLds07Ol++kfX/tPP9/vP+dvucoeqLm2Df/a+/Rb+fErz1/LMR0dKYFrebqnz5/A4tOV
39+uETRvvvX/gSdRcHIHAL6m6FK0gijfIRDLGvw4A0/7rkzQrW2tTsTJsbobiAPBK1WS3ODUq7Lr
T8QKHTU0D4sJbyds3ukuBOmMBsRY0p2jT4U/LJ9QyBWG9g10zRPk+WOn4Y+3UneeQRHhmOM+Wf/h
+P/6on/8YiYH789fTHqCuZjr8A1NIC/mn78Y63YvSTKD4HYoHgszFM19O+I7bFOf5BmrV1tihuH6
m2oi73fKT8GMcUb+ELxIUu4HrOl7zSF8MDSUi7YzZO5npRhlZo1GQRCsE6XdoncdA98TJTqLlPK1
MMFK4AnWKUmKBfYrf+d2dbYjGJxQhGyZa0P90BxC5GZAIWG7R4phNe3qfi3FhJbDd/v4PxwJ41+O
hDUDDKUwTFtIqOjOn49ESz5uoTjqSxSS1TqyC3UyC3wIKhz7fWsSmoewCqhRPNT3Ejhibh8yxS8z
udOJQFtzpUozAbUydHMUXMLoNlcDGtNZ/vufTBh//cks23ZJaJegGKQu7Pn1P5yLCdHqeMcRAxNZ
oK2dOvLPhd1e054zZBZcsPI5lpK7ZOPhGqXgiDAoG19j4XXc39WwmZFUK6xWBIh4Czr5BZ6W9Oat
eopQn0IdG4P/8KHlv35oS5dciCZH2eM8+8sF1FWjE4IQNkj+OTVJ8d3wc7kqbCI1bb3dGNytLYtT
xtGCaKNEya4Dd7pzHyPTFJQt1lHW3qVjPSzVnEhN0R8Akb0PcWVCjMi2AjvtrgVk32lGeR911pcm
1Z9dq8uJAO7PQ442kEpUWf8A+r5KqRQf0g5X3I2wFcJDskMPlbDho7CM53mXi2/IdtPz//ePZ1mG
rXuG4ZgAbuQ80Pzhx4tqx7Y58wWroP5MaJ/zJAduwVp16MiZ2YvmpXKRUSnq3GtIBxyHKWiWoZUi
qzTDsxpC9PtjyoofTWjwVLv9ePJm+2meXyHwvP/7j2tY/3quweFxLduxpEOviuH9jx8Xrhjy655B
iqZovST9uyBxjZrGpJO9VuEK25i+Wd4VhXYfukG4EZ2BHqguAOXmYXaOPeszwH4Nuw/E5H//2YSY
x6Y/DcqWLfHp66YwLAmN5i/nVAmHoXUj21oOjkZOQJm9wF9rkeJVwLj1+MHu+mMeh9m2coGc5hRg
d0g1nxM+GmQW0cJlTYPt0HnuqtHKYhUzqNgiK86NGEERTOrVnaA695ZbHZqBXA4vNe4UbN1NXpI9
KCf7KFErUxInix631IkjiUcW1PtGel2/CYokOdDJw797pMQT8DN6xQ479mfAAVgfB+ztI1kD81oZ
cQuotUlF6IWrn7dloa3bO9e1tzIw5aFg+nmnbHwFDOi0xgK1N+m3IC6HAGeUu760WJM3ZITRdC36
5EuatcXFTKg5z4HXYV26V7yQ9R3K7Le+Rf1TV5a9BiuRr9M0+lm4EDwjo8iWHWL+bVn0+dbvomUA
zHKvYSRaALqLPtsl5LHBY9hhRntClULCZOlcsiEsV6HeV2uZdP2KP2YCoyKkMCi7R6agqHx3qi7a
HfC1lo6EXChcvxejTYjMCmq1s1wfjUON/ZYbsaC0ISrMxvLUAN7d+lMRHm6PlGz2plLOg8qQkbrd
ysiiZodWGq2rH3NFj5uJAs860aYdVSZ51Z2Vw5D30FGX1J0mPUaa375WhlGt0qTxz2pNjMqcbQRG
De/iTJpI0Rn7dU4yEwKiAevMESX6nYF6DFGbQRtYadG+7zwNs4MwZ7Jh8BZYzsZpJFSIJFOrMDWS
6Y70TX1rVpQ1aBW0r1YktiCB3M+oDhf6LMayLM06TFr9lZbKrEWvCfFmbbh30+Qeb2W1mXooezEx
jOvH0J8TUDQA1ronDq1Bxldkt0uqFKhgVfdjFM2jkMr8EkTOkpxHY5+nUEstt04B0Wj6srL56Jmt
k/RK4/PRjrRV1ms9+XtoZ/YwB+S5TUipFYHauYm280FxffYj/F19jt6/g4uypJ3ZPZYeRP9SoCOv
ghwPCCSkVZPE+j2sBftkhyxPLVIROYtYoLniQk6BdZoqwk9iQdmh119SguZhBjLxDgXgu4LQwdC4
6BWRjm3eFOcq+Sb8H3ZZRSdwwXIFIovucYvgLEXZv6nQCOIJFQWR6I29N4mhWlCLgndCntN/GGL+
OsLQH/Z03TGkgeLOYKb05+EvHyfgWkSxU1c8jr4OsxZKMUVaYLFqmPaFuyqEiZkQHABczeTkOt0l
DYlep8Wir52qxdJDMIMzxk/OxAWsTww1pTceCUOgoTI96k5LFnQ+Nv/pPvPXgXv+5MKmRMOc1XHc
v87rypr42/levDQC5UHLD3aZFVP9CcWVacFwr6QZL73a81c494r5MiejPTT8JcWv9RiRFkK6OMHe
YQNNxnWCQzwKEJOjWsEeJEwvGl+ioas2GvSKrSaGajV2krIusRD//jfgeP/Lr2DSYLLhjRmmDiny
r+O8RFQEsS5Akxtm1sr3yF4iM/M1tLCjUECkBzJ1T5bfzcQR7GYsMrZW1TxRyxCPAzZZep6I8X2r
3PdQ0qeqeY+JmSzaNN0lLNqPPRgPcpUChDNZGS5tZXTrPM3KOwwVJdFvjDk6MbxmPh7BeqgzybUb
mGZiXxjRWSGCvK+TYdnhpiOkriPRIugfoWafYqxJy1ISgNKFXEKG/1IAVlsabn5tirjYD32+YTnC
mTCY6sr0rHmAjrcwRuizGPKSE8eWu04WVUdqheyrvgQ05jdpgG5aTW+z0La86yvRHAiL9PfNsOp8
XeOfiEjuOTXMfU8FtIOWs5d+H5Ku/I+N52Ye2c2CXF12GSpTS4Ke5kl5vG907gJDU0IILU1zNTcw
zSZGbEQwjKUFq0mL0o1JdNAMAOox1zbfehStqzZz7H2iYLAWKPAtpUA3TQPxs6E4OAR2lNwOt03Y
HvEAFfdIkLlaKN/64M0mfWiRynCz0sYUcr0QCys0+qMILyak5EM0INXI7Pykyj6nBJ/lgLIOXglZ
GODDcGg75kh2/SNnRbih+ygR2kYhHGq4zqehmK2Dwmv4vM2CjPXu5JWZfg+rdto4Lvf0KXG+xeNU
nkodI6zU4mtidft8SINFY0/d0iwMBDzORCF5HL929A+vmvyOyvAODb12GXs9fQ5695B4Ay2cnH5B
0Ylu5YlGLOiyiT3mVhfDqzktOMsvAIdd1K9Et8cB5q5UI5YjHDSCAMLZ1N18N2rzre37L4m5DaOs
23FQw6vWdsWhrrxrT5oa6UvWUc+0H02l1zgrSoveT/reolLjW2pkMoXim43BbDVH0ut2kH01eBc0
lHRTtUa+HUmRRm8Y7jrHPPDnyT+EWJGW3bIIuYOT836GLdltZZmK1TTLcgQpxDHozzLunlsCrUKV
I2CuxQLywmMe9cFSGpe6Cy2aJcEOmrO6kzKr9m1SHAdRNSwkQ3OtAvUaeylzCElz3My3dmnG96MH
iDmW8VeGoZYjmD2BZQJpUdiPSdv1hDnXzkp1BXJ2qr3kb+7arjp3gIAOxdhAeOrG+aYIEjZWCjKq
DuQiy1f00dtDb4FRs7pqDsReJ21FRHkYvvqgJfYuqXROHTgkrtkRkhxqtyDcc2WTsF0rXNrVdPGn
rQMvjhJilBz1rpRwwKZuI9xkm6ZBsA2G6ikc4mQdtLO/IcwPiEzuEuWjjhw8YnM8vTBxJYTJsgb+
vCOZhpH10hlJuzfQLS/ivvxat+oAUuE74lFri7+6enDSqePOZ+qLpp4AXYTQMVrlGStKaIplDxtM
cD+T1vresbBa2LbxVZgA/Vk96CzqorcE3UO+MGquDpa9/L/EOqtGdWSC9rkclNzQ8WfI7MMB/Ecx
UiQlGouQ0nalgYcharD6UaT5dI6nYaLpkKotAF/ieFMgt+7Co4DaFuHWQNl8V/sdqhMHdXfUyLkX
kFOObYqZ+9mk1V4vmow3YTVaqqr/SYJdBLjbp5xI5XxJLZ+c5NLYUG+EC5ctUUbkLKFtcFwmeBdt
qh+0FqHjBK9wmUSzxrvwzn3GIad/iBmJkTEIshcGIXFxRIPNNH2VRZbdK+YuS8xC9jJqg/zoqxZQ
6phATGqqGGa9xS25s7P15FTafUuydCnLJ60Y7acY/47WGyWJP94+mev99twbRUjQHqtWEqDcXP0I
lEndUpnwIovM1iYP140S0x7Uy0Kpsd9VCFZ6GwNs+Kh31WNvD+Werjc47Lx7ttwxu5bk4eptYL7w
eT/XBIpnhuz3pUNzy8mZzdPURVUTkx2XysYmQF4SHZWP/l5GhMpXwNWuXWLo5NF3x7jP0d4yLzJB
Z1xiby8qERyAWSC7nR+JEupEhcQTF0hiHt1akTs8P3K6uaxeYrUQ/ZusC23tk2DUcKIn8XEchy/k
zo6b3ipaljl1hEmYeqpJpyegcxrEqVqRV0kGW6r0k5dJ/UROR4FZ98ZvdpfMFdwWyVpHQjBfbC9E
oG3DanIW1rYOmnJnmuLRUhWxx6EItkA8v42tY5wCJCTmBIg9qXEolGF66kbc8uHARa80omlxB88E
Gm9Xd86uJXavb6xg2QSAyIp6UekBHsvU8o+q6X5tBsxZCETZl5B9ukr1UN51iWatwHOSJawDB/Up
R1N/qh4E7COEoxsXbd5LWAXZwu9mGWOXlguVTc55TL+lgbpEfU0lQwzGHqnk/O/z6oGlDmzi3iBw
AOYbVhOfpgNyQRohGlbG2rIWzuASK1sH2U4PaVfbovwMyQyZsFX7K1pT8q5HtAf1gmidBrWGQ773
SVn+gaYZesDxW+l3xq4wp242B8UMxTBu+euPNmORk2M6CfJ4WOmcc4tOZ7SXdtetsB4OxyZ8dqNp
ujfAkDxU3HHmsKHQ8u27pGyqUz1hxRyhwGce6xITTRCrS8SPZI+aNoaDxpJfDcbeU6hQegNpozME
c2OVDthlbdnlqwpf3TZs8JH1XlScBdEJ9I7r7wncMCTj1jVO+mQrM/c7YkYU/aN5pfjWb+0OnbNn
mvYd3MzohPTg3cuxRoLrfALaH/yABSUpeMDVrz63KuO69oHUZZLpamQN9gLIXgIFATERQd72ONIG
GOhpsiCqOJzJdDZNVOJDI8vtYAWkAwGYwH21sBM/+sJtlbJnle0A3E+knZuvMXMi4Ojpfd/UaOmb
6NVx+PWdEVG8HOW7EY6MSL34OSlAMdmsrTY4TWS4dUrG3UjHUzcMPwSY2UWEmGRhVEhy0apBVHG3
HsoZu3CiLZ4gn7y/NDjl92Xd/NScfR2P6AtIfQ2Qj4/4tK+VDKBiDDSum7JmrTOGd1pLYnFTJg66
FXRrxAD6DTFFnDyPRi25H89OQrsrXEapgNzaOe46F4rQZazWVSlIHcz9BdFu9Sbso2vAmX7H8G4/
oMaQm5CpXkWo8bqLO3mirvlZV9BjRhIRvkvYv6xjIRGB51owawjfB6d69bhEiVH73Dm2vuDS9i/G
0C0TCEfLwejUpaFLTK/XyJ8yL65wIA4jHEV8MC2zcGLXDilhyj8UZoyiCI2fTm1fpFUFX2Im2Qvp
9N1eGtPnXMD574fS28EU9k4jAAtEaYX+zJo8vSMTMXmvzWdNYnnHrWru9aF5bpXdfp4Yixfl0BUP
hhUj/o8zZ5dpjnea+GIrAflTs1v43GZP1GUp6x3CcLkzBjc9BvR3EYUzRYBgX9/Ta5qDdiP3Grmh
sZgs7M+JhnjOS+v4Tdr+tS7pSytRjY9yLJdFQ73srk6OnhNDE80se0f3uv8uHe+7ZoXOris9ucwI
+biz8qJ8DnQUA5Lm9QVhAbBFr5ggTSTmJiFu4WDbJUqpMFlLX5S7IKj6Y8XkfdMkUU3cAlqGCkj9
lXUd5fdJkEHgUr+xWqu8K4McyZ7upZ+lG5VYkVvjK73RL7FUxXdckqcpC4KfKesWDysCWTEQxsyX
AoYRAbXuzk6mGl1zqpakMhg/XTM6FDhuloUXoGhV1pNTpEQctV2AW3UYWK5QGRujUr12cyCRTAIq
MAl2h4Dca2QF/vBYkf+21DTdubSeQw3OLPIHHNIzSHY0zhoqc3zU4chaJCpOtqbibYU+6hDrLCBo
sci9CUxhn0SA+3uH6Z4xylUaZs0qRJS4ROdGToLTrkqH9PqcuC8cJmm3dMi0o9/SknIbFQPIZ7fE
QaCqdVyW4g7SSkoVZXxhbsiE2HwyfD/fdiqYjjpzHeKMaRv6KvePJGNuholEV120OOcmV3WbLI7f
GV3y5egleIXyaNjpUfGO3sZCtFa7i4nAMPrbSGgbH8cARoL7zjXaDTYBtawD8sijOFkNY2gSWm8S
/+p5LSKVAMtcooCk+nG6sVX+3ePrrAO/MhdlDUPYzx1vRY9+WBjdWVFOuWQJPXW7eOgNxogAZvJd
bTUp+4DNa6St52NXLb2kqnZCyK91OcRbV2iP3aCs4+8bVpvQJvBB3P2+r3F6Joyo2FZVO8gjK7df
G2d+1ElJFHOmi3VZBfpRf+hBGR+L+Z23R7eNI3L+DXkQRx1PiEM0jGhIs+rdigsm0yvzeNtULkU5
baJnG1ePEZ912ZfitUCzg0S6MMWx+efG9jV6SJJIqrFlPxqglQh6D5GhtVG6ZhLnTCJQ7rnVTgnT
PN82Yeq9xP201kuYHDAY3eNtE3QZ4R4GfBwDx+tBN4qDnQhniwBtOgq/nshbNzo0KHG2yqIZ1OLc
+z6ZptEU9C2FiHnbT1AfytLL1nBz42PekvnZSNagEHjoUhPxyOI1vQuxRa9nDgfYjnaHbc+9iCKk
IqZ1DxN64ZZve397FnZV/2DnzPCpoVbr2z6fEKaFivntyXTxzgxt5bkId6Wfmuadm1SoHef9/Pzq
rqO0qHonW46BtGdAoQ1LsS4mQo2ks4tpObZxTcJwEd6j8k2fPaffjy3ATIon2XNmFm8heqPT7bUY
9+mdYVjN4fai72n6wmJhvUuZQe7xL5F86gY6hhLIQhJQmU3Y7/1tk1Y9a+2aXkJK54elBm+z+3ai
Jus9Ebz4pUaee09og7q/PVICkTnZz3QcKP4wE+xnbym1mcCwxaaVuXvRE9e5+LbxbI6Dd/C4zoXW
lmdDw0hik6C7G/oScXYxtYt6sJnQ5f4cE0rpS1cpsJ5cf2yGyliaRibOKYvbXWmV9XYqs/QhNw1a
TkxXPhuthhLD6n/qDrxJXejfoeUi9ard4KlJo3DdYQQ8isxTB0qizSLo68eicqwvmndvAfrk+mPh
ZVayXvXCQDEeF9a6GqEMNcUPn4k1yMXHoGstxMvYyqm10mRkSuNjSgTfgF4vGeFJUE5aO2kx3KdR
+s5No16oPtBX/jiEh49N5ZBm7w12iMgZ3AoQt6ZP1briMndUJ1Da5c2qtgRp04iAh+5HM+r1iR6o
QFUJvaO0MoRcdfCaOL7EnGYWRzXI4NVOy/3okLIbylg8CdgVt3cNU+iBv1bPjl7oC8chldMLtQ0A
mA1M8HBHuZvw2/HgGX1/opebnsHJQfOvUT1r4/zVmC/bFYWaRdQDvWjjyd10HPdLRt38krjobAJf
qf1t38cLFTje1mv40Plnu8at4Mh+N+lmzf8SsEV3HytBpoasH5FEHOOEBgNBfa/aQEslj+hdW1kU
rEP0Illr3pX9ZH7LpvbFnk1iEfXARqz1XN+FDbWqgPw9UZlMKHIYpNKChhY0BRw/fS9te4e4DgXj
our9ayajZpEH3rXM++eWcZkWAnDOcGClXYrD/2XrzLYaV7Zt+0VqTXVIr3JdGzAY86IGCaiuQrW+
/nSx973n5by4YWeuxMuWImbMOUYfuTGtqY5AiBU5YXEi/sGmAK6gDL0ylvtKo4JxsjMd3bNpFv6S
LmACJj/+KrU4R01gN6uKS8GUre5ZZfSGgj1aK1JFnpszZTEtm0BhIxg2tqUPXiBtZOJxAgonO/sq
dVT4XVuE9tJS/HE7Zp0uBzmP5quX5NpW7+KHSBDbcRdjZJS72tLe8erbyzwYjYW0OuS9dDnXqZEw
JRD1ScnbX61sOOF05rp1tBBRkjOsyqx+5HYI4QmShO+e/dx4aElwsqqxO8fWhYk/tPVB+TZqgKxV
vrTRT3/ZgVzEGlQQYfrNDvvnVxgKZUfflzgHRlLltDYEWZCFi12CArIB1uHry6ks4otZcwEE7nDv
wzi79V30U/fVi0uH8DOeMLhWAjZ/QhbM2mJDmMwgIv5Hw69sYrWze6s6j5zdRpV9ZlARsZKMUy/r
xLSWaWOC/VCK+KCMlraxMjTOKM+1Q1qEMYp6mq5NOD1lIANWUyXPeZXVe2YKdDJJUpGFo0CPeWus
FlkDZ06PzN5NkY9fWiDBpKtARLJp48ogWeikZqwQti1bn6FgNve4nF0yKMbCzYGNY6BAj2YzRalD
i5mnhk5KHILQD15g0She1h4NYSRnV7abfKJdNPmXKTOzi15eqyTdEtJceeRLfHLW/VAxUre1uNMe
uvfQUGthfJt5+kQi2Q6e/cNG64E+2Z39hux0hbnUGV2Bj/3XKGgFxRAeo7A+CZCamKAesuuAy4cG
u9tInG5heWUXbYBb/kPTxfrosjXAbC5S46gyLrN63B8mZtcJezrMvrjC+Ni6nuQo5nRAWBr7jdg5
ikiGaV0zZwRFv6Emv5VBJbxQsNOkZvCPhlsrGEt3mrYsMusSjLHrxTrvJJl2PsYkBMGfWRSz6eQs
P4bf7hAPbWU8GCu14CNr8uaA/n7fA1j0RD+82xm6Ujo6pzQU0mMcm3p5A/CW/seL4bZvSUTK/Ng9
TM2lEgg2kNxuXCBvkVmfIaHGnhvIL6fAycgw6qmDyckVVAx2sCBnCpyAQB/aq8Gz3uvPBYdPJBwZ
Qb1+84pn9aR06TohswQ560sapr8wRjZYdy6hhfkiZHMKRGzvILWfFJ2LZwoY67XFJzcDnb91rNCa
FLPA1dmbwJJ6kF7NSEMakElI0o++FgB0PCUfz4apwiXXJ5IqMvmBaOOZRlhUwLdyKKBTsBam+WhV
/ZlTlb6YLTP4+nuyrcC40Af2OPq1FM54jpnKHq0+PIhczHmTrH2J0dfbvBT/YlegU2RimdoBSYep
thoCC0VUdG+t7qM1ykec5Jc0y7a1ykh0GOsb/G42LZNJLC43/GicFSc44moN8t7HgJ8E2lOjpLPp
qjz76Qu6xM4D/EkyWKlqi1bVftvRMwbxVNhYEl3HxN2Oj34lii1GpLoNS7yR8oi3g8XR59LxUztc
ceJ60TmPYLJMmZEGJCEHiYLxI3qTA5+UYX6qtYa8V41jwHRtBFWxOydcIovc7FwEYO9RMtkb+mOb
kbIvQex5zDL5SwfZ67J08jq/nRagR4alWfebJLaJvHSyZ0uWUFHIhgjLhpaoFf6UOJc8OOgTmmb3
RazBzh581cD7GRv7ju0UpZE3xjDU0L7qMd0GkZg3RkcJ2ngAM8E0eK7v3tNqFTo5AmE8kojNV5Uv
/5H5V2D2733GkP26LtFrtVmeLUNeW9Z5N618MTUcTkd4B87Zyl9xAF9p1imEEsDC86M714bjZbgV
Fo49RFs/rFB4orSPfY19CQBSj3g9sP8gEdWys36SPmiXc/RB38A3dBTSUATlBy1DwjtOdjaVi8Fv
i4XeqeuSG2g5Zv1vVJQoTPr4gJD71Gjto1pkKkZnaTXvkPBDWi7Fog/IoB0CdWuG+iNEwe2xr9Nb
SslhU4hMoaPDMuVy79aoinU3vrsTxv46+AmU9oN2fHmyiEPVHNkR8R1sVD6FRdRAxDCUYgOogY5A
6r9WjGGK2r7hLnlL6uSMFqny6q57QxwPjVrtPC2JbyChV7auZ57RIQxJrPi1MtGXjBxipOnTu6An
mopzNVR3mbeeG8IH5vhF9LpGSFU28D/npzqOBQdYnUl8pR3sIpdzERu2xDLgQcF3vORgghBchG35
EsDHPoYFvz3Pp4WNoG6tD/5y1AbSiQ2M8SNi2FYhHMCv4q9+2uHppLNe6c8+7hhPwQ9b4y8u6Poi
bcivfRw/ctoFRTXSqTcLhPj6U5RYDIKmZdn5h9Pka/QrKwqVpiKFSTf/qVO8S83ommh03iyUEvhF
+fjwqK4Uc2DgALcoYW6xtswevxy/yM8/mHQ2nJrUd2OqX/IYrSNTA/zV56rHDpaV6i7u8NLYtLug
yNacTGLZbn2/WLNGE4hpJV/WpHxDD5PraSIYpsvEWqeQX0wxB38MmsAkzJ0CSIxhyqFq6pMKxlwi
NQgK68kx0WEr1m9PODZyMM7KbmJ/SbpqhmZQVjG9iP1a3YK+RFD240uKUX3Sa0hJX6qtn3St0tdz
ujZbktuiXanuRWdktHbsdOdbL51poVALgzsjzLekp88WBuFnOqh3DRFQmdJc5pBiLBRmwGZVA7c2
muSQoe2OXCO8WBPtjsnGiv73veKXu0ztyNE+QmFpmqQSsLaAxqLTO/rfyXys12LlJHSa8RNtMzXu
FeQmObSIhJb+JDx79vsyBoFv4mtQ+5NlEYXvicS4J/pjFPlLMVrXRhuubjgH2jSkYxR1UB1gzFSc
PXAL0CX9f8/DDvPEAP10XfblrbfkZ0/RtVYJQqgov1rtULyLOhF7TQ0I+xs63nU+tuQjl+2hq8V/
fxK2Yi34xIaFLLi2/Mn0iTHjgbbLAM7fQ1AgFkOWQeKltmZqWg44U6RS7WNDr/bdrDrtFbyvAz5j
ul2Vtm9rR9v//fT3kAuitbGp/yoGWLNWX9XRjAGUodw0jfEcZic9gH6pSU2eq4LcB4AkC8Kbqy0J
MlhJR3OfCuZ4ZBO+A3RUtkH+pUwZ6TeSsKSsP6ldXdHUteLbpOD9BG4fsS4R5RfUtob9pOsPGskY
wC+AwjRd1pyqn0TgB0D/W3xUXcPAUFFJpUvSlTpGXGpCvqbuOEDSq14U1fjN9GpaF0nKzA0EfqzR
sozrYjxWtHzJ5Pj2B8hlo2OXzLDcP9WPjc/a35fhdJJjwWrStK9gAS++Yt9xIAeB+c4Qn5OGOd65
dsC8/ARa+iCZ7Em2DiVHfRrifq3YLGZCuYeq/HXipOHdd0sdo0qQsFW1jkClb4N8YydczwnjsmoW
eW9/Rn137kzjRFDFZ6eIVzOmWGyCY8s82Za42cyUmxa9DvM6WWxhDPxjgVo0xfBbFlilrXIUC3Ll
oXjPRZOheJY/XIk4zFdAsn0tfrIzeSBNeDdkP0oIvqJ9nlAN58UAZoXDLbmdUW3sYbbes1Dcy20n
h982QLYwpWlMZbgCXPNWKEhGWutamHMoQohhglN9ilSg+cm/MFzamJfiXwPo78jZuYHW4Zb6q9/E
p0ooa+xeV8ZU/3KlBB4S8i+Vl8lwDqUensLCuQP/+xai2o59ua1F+JvHk0StlD03pFUqOdOHtEQw
meXDP4Zs27qAykIgIGVmm3jcF15iyWusDU8QLc58iWSLYrpXFADDyQN+0bXL6U9UmGhU48nKgnNB
q3m6VkWw5ztAUWeeB5PkJODj1uSy32f5V0FB3w3TwydAva1eKDkdr1JpLPGJ/SZ5BuHJf6ugY2Dc
5uOo2/pNcR6941AuI1Qwgk+iQtZOXB0tO7/NXKObrUSM7FyST5hHNiP2NYJX1Pq7UJSr7Kk3kwwQ
2gA9LXOOhRIZxEwSXl1wMmeQZbHQN/dgkCcykIhja3g5D9JVOFRYmsK3emwuxfAoOkzFeX2tB3TM
Xd++Nmp8QVeClb3hI/S58q1U3kjN3egVV1KF7h6ZSLWeMiyZ6WYUzH5kFwTYjnqcdGOPBbkSuN02
qmm+1y5nRtaYiRUzQI/yrZnxFVnLucmMK6qBZyefvmLbRWNk/0tbRqfS8VjI9jWHiCjU8CSalac6
Q+OZHAUDQ6zziTs2spxVrpPnQZS3ZQ80naqnJFevtm7+uJnypRXmrc6iR6n7eEOn7aBo72YDXwE/
6B1q2UGY1V64az2dzvjInkXenDqAlxHoeoMVMUlshCe9hhI6/Y6ykXg7NJRe1LigJJuPtHSfdCX4
KWmzeNrYH61NEja/Isp8jpjkRfbtRx5g90zy5jMJirOoEV9rwVtYDkeC7J+hA9zb8T0GMcAQDIEI
QT/5aN4cg9GFCTxMx0Ej1TluLP9g5rkd0hsF/8YW8int8/2QcKi3hi8LvRtgUoSrv7VLZ2ey008f
vb+hItm0k3cIQlThCgqlKs1eusYAuzS6zYIIxfdQNpRvANn7AnuqgR7d0jMFF9qjp/uFCIEbdn5V
GMTtsd6S5F1QvzNXLUZIDIYaax4IRaapDFLL3vkFv7OfjHhYZCJqGOLcUgcTqxpn4VKbZLBoIM4s
Q0rA1iG5NUt69hZCPWLTAMAijZWPOd4to7Nv+iPSMZYQG+YKrroDmvSvISNeg/Qmam8GuxFd/NDe
m8akLJE3VdzCyqKzE9fjIzQ917W+2RAOMSWI+9y0LH04DnjTdflQQcSldYozOtuJUBANpi5FUrzC
v0ki/TqNHUrI6Vixu9Y6hXDjbM1cBaCRbxRuRcemg9tH255PeBo2KsfWxA6PWjYg4+qOQ9l/RHF+
tROEADji04ZUgMK5lNyGK2dJDtnPONBhj5X6aJXKvuN4hVDwombRm17U94RfaWv9bhjlQg95K7a7
a1vz5Ez9c89h1W5kuZwspGpUdoSkkohq6ZIheJsdULzlKziJ97p4TQKmniUNXDpy/bNsMAbGRkSS
J+KNVsDdawDSZoZ1ijRuUTuHvK2bLkwTmnt1hdO3RLRlc/SVYgRlaD1PwiLIPPewha4bHfGBG9Yf
KC5vtfZT5sbRKjgftCENFL0K/k2udnGqW+Bso1xeHdY0K5HvSU2EW6cr+7DXnkJUV203bJlLna0I
EoJEpI8KCGPSR9kln6aDVTq2Cfqy6XMHjv0ldATUqmtSGRomJIJm1+Eb85oxemkc51GIt7y0vpw6
j+mhCWYDxPSMNbgQ5dWlGvN1DWI5uhsOuusxVVdx8e0k9cVW5KUbsbJhnIZBSRJh4BDTGJ3ykC2t
1d1nuA1v7Rjc0HH76ZtWT2/FfAlDvBg74oUNZDcLw+FbCH/HAf1vrwcZCxaZ3u6rLlyQvmPwBM3p
AFQDYKqCP1AmZC65jDfGED8rGxI5hYhcnLNmczvhXYeL2d2KKYDlZ/5kkTly1KJqpxV0ZURPx3AD
hiIpw7Nb9G/wDwtXvElJem8eUW4lg9cVxa3qSJ+37LdeoTmsKlzr7iYEepcm1bVruxsQecTSxjOh
Pb/cx8dR/g62c+qb9GMiiMLLW38bWXAoWlf/UvTyEGKwZI7ebCFRG15Fz24huvy97brNyIWRqNmD
aslGAt9ooF3pORTNm0TOuLIsNhcL4nPsbvshp7tkgSzs3iyj3MeKtkctecTsO3giDl4SZ2Uq7lLK
O8bGqzF3PYOqfovs/pnVjNRu/yrGvvOamHYBYL+dXcbMZvgG9Dx4jhv1S43UA/FIrsOvpu0CY8LP
Uo5QRyTdjDgzz3II4da6pll2IEUFIvl5oTJ1xiRTuA3ic67FVMWRejeVNFzO7N/QYIVqC+4S6DkP
X7ypvvM5J72givpKG9ZwbFwDIau55KSG9mtAClk940l7UpQCb0xHh+QvYDnuiHv303cxc6BpEK6C
Jr1UmfGdDyxVY4KGgzyCW4hQyQHdSr0AGEkQFqvKvkbVrBAi5f8qk/UNuYxD4aS8jC55T1HxqaKE
oJPF1xSlX0NqH8BHBl4Rw7agcUKDIIVjGHBpRjr9Nztqfo1uvDXlyLvPO5ulIHnuM2QKuk0DTLTf
wfz3apJuGJiIBcoiTittYSybqTyX8Fgrv5Xe/JsJBEaD1H47LTWbNqGr6xC3NClzmZob157kj6io
n0W44/2x1CTiN2u5H0t1E2bNPxI1Q3Si4NmHpgq9VLGXYV/+Y663kHMoIsiommmb3KGwZMzDHIIk
3XyjGeVXLsl0kzneP6QCBlmSfKjKsKDfuKrx1wAHTTda0h5ngjbHHZtIvCx/R8LH4TFkyzAvdeXQ
iAyy35xt1JoBLA7/n9PsT7YpCOK0OWnZ9JzlKFtt85leNEUtRnE4qMSpmLLGFz+HYTfuBpvBuven
L/RWr6Hb7I1IHhibLkK3OsX4oDxAwAtGkE+GzCAqNOOZJCwvtJxT54vveKKvN2T3Ce2AL5PUayLk
f3TnGYJjBu8UBExqVf6qNjeYoX6hTl0GdvPZlNknwPNXnXmtkuDE79jvGgR4nPGnVWKliAaHtFrq
NUbuspk7CUxrrPGnsSWVTaa/iahmW27UI8s7AILupveIHY2EylapdszLF/5QXzFUXWxBMsOg+GAf
e3XTifRuR+RyMedQVQAQnFcPlQgPtnCf8Q5faLl8tBvgbk9upfyje/9dZdE/XU03sA4BCrPbqMLm
d7M/VRiQPa2mYyQa5T1Pkz0z3IvuVhY3DO3XDLhBV3zYA+PH0K8+4txlvoVzsZl1Ev41hNHMicLc
yrCDrGQH3HX1J1tG5qgPew5AE0pK+yB+clHZchUpP92I4aYfYKZzUQJ43IbhtCfr/aNTmzc9s944
Qt1CMS7dZjq1jXXjZn4q3Ncx1b/7ih0rTZsHjRgAAZ8uGgICimnvSn/68Vm3+B459bJrcXtJFmXT
8iqd4WpEaMxQ89Frs2/LDPJ/VLhwrS90tP71YPk7A3Vv6wC3oZhRNP3WX1VDvHcpUyewWY9pwkui
dk9+wCeG2IImqroyNGxYfqy9AjD/SBl7wPK7Ksr0r5HpazVpt9bEZuSrL9W8TKiuwUSApIPQLV9d
Qq1A+Dp0DfpXh9FUXA+4R2myLmSaf8SQtpU51CEbPmojPCBqG/XxJW+qvaHRsq+6r5BTv2GyNmlZ
dxkNcRgj/SbAP9shI3V+AymntI7qlw5/D59avqu05DljPuGEB7dhKXSL8CMcxC9R9B9WJ1+c2jp3
TCiMJrtcZSVuYxW/0z04T4ZcOtGZ4e7dJzUDi9W1dqtXC3srCL6DX4hP5E+/Mce+egxekNQs7J5R
g20EX/hFXgeKDNR+KCFriuqGjWGJKus4KN0H1GeWL63bE5Wy0HxtX4fdOo2Umo49BYTaPXC4nlK1
3/9EpEGkKaLLBPgnBO/5SgYHSwkkGZ0h7U5c53PUS/KfByQ+bMC2cY3VYF2m6bNfcUtC8cGebyKp
0U/zOjzVyUqhzWFlySeZunss257KwcsryoCvSmjbsfX3McQUJqgHJd3g2yKbhYXTtcNborsAaQjF
9arx2lmCCX3USE+A2PMGkwQNE/AI2TxyESXZVyLVV7UO/kUJyS6hlcFenPrv3DAQNgREdcWPvsGh
ELgpTBpL3WWYJtWaOygq8CyNBcY7s16Nk4PmRa/PyQ2t73smBQ3+sH/1VfXQpdugaJEUOEdi6XfV
OOdH25dJmqjW+tWE2btz31v1To7SMlX8fUYMim/tSwB9o6Ueozo4DFGD20HZRGVzIEYDpOBy6FU2
HLFsNIGJmATiIFxHDoSaqV2pZkV0nfPe1OkZzuW6zJZuNj5a9P0e9K1n1RGXIGl/XXCyXqgjAe1f
RJMhLOVKSwie79JiqzB31WNIoH6qzbGkW1N0/8Yq/5UyQcnuc1xOv9WkQrApsxrUJowkh6qsrmcf
t5sfG1hQlkivswLfHZjmKRrVFOhE1NuAuIqoYqk0mHQhsu6dy2T2Gxh+zA5L9bvKBdkkDDczk+Th
+Z8lP3sl7eqjV+rOczPxhpfgoIVdzBG1ZbKfRtsGvKaLzM0DRPZLLCmz4E4sFUgYXDkNcstix1Ds
YfcVnoPqw8LVTN7tXR+176TtXpPKQOv7YFR4E5TQo27hF473SEqgm8LWZl6ulPmH0JTvTLFeHT85
1CFMYUZP6NJfjOGYORUXsu6s0XNt3F7l1hQrN4yupWm/2kgVZpN9jmDUXsUDmbPW8Nznzo/Zuj/W
cxNon1qerv22lMuij8nHjW4GLt950O4shhoRoaU8Gosdx5QJ8YfDwbTajwINbK92wcIFH+FJo7rF
DMpdX3uOzea7G6fPSpJ+2FJvawMueBszntVlm97Ud2ONeyKI+6+2UvfkHG7oOt61XP1BPV7jWU6u
mGqo95lZa7Z4NGaLLNpf6wHN1Nx6jKb7azFkExB/sRf5U4XEpa6e1W/D6lp6HqnpOZUDZN1euVik
F1ZVIlkfpDfC9V2MOhV6UrXnsrY3tlv/Oqq8JaP/MtlI0yy5H4yOuFqMRsBEn5UCXXcCvbMFaAAV
hxzpfKRnWGwQJu5GYb46xjwl7n9zLfntGQWp8j6oOLBCAGQWOSNWV7yg6Qee2eya//wTHOrIRTRI
nyyubUPPknkKOW3+tQniF1PpqF2s91wNn1WcGx5LwoLsGGxA/THTWIT77KfNJ2o1o2W9w9cQ9BA9
nc6qvGyikOg6RjUB6qJBoY7ihUGJvlvUdd4ExrWZ32vAEOXv1ZhhrtCvYd8VS5ejuQqKxmMJXSaG
vKcIBRasRqhr1bmcRAtpUqqT+ae1TIZIdBo/bNCXyIb5dgOUWmK0j6o+t07tiJaPxpypMri8aoOc
yj5JVo0OKEkU4xsOGkIcOccv24cWdPW+/MWEGjyRVgbNDDGenr+0VWytDWpvy5pCIMCOcw0rQI51
9jP2lYblV270oqPzTdmPkJDMh6GrVdbh8B08sMkpJlD3VVbGSyUEKUlG6DqGQXyd1OoymohPFBdG
8JSqxs4sehq2rbk2Wz/bcJF0K8xJ3XJyzDvRynvDFwb/zyYDMNE/cv1Tz1Ik2WrneAwRL1qgnId0
1mWb5qvJMIPZhE63O8vvEJ5WNOL+cRvPca7+LqisnZUo7UrK+qtN3mHQbU2TlmsC+m+LQeckBlpA
ovE/K1LfXcmhOocHrKU7OVrP4VAf3BarBzIJKuwdJOkESQdMab1DdWDTrG66JynMDxUpiTm4jBuF
aFdayWAVJMYcBTvxyyJ92CnyexpItQTucSNw8dTH2ptbRTBpkcm+ipI5VVJ11srKlPeB622jw4n2
0oK8HjDFMlFuCv1OYffYt5X00RjyRQ2nX4jyQL/DDIF/QN4YWqJQ32dQBgkpem0H44N01C2DoBX4
/wfoyi+RF4+WJAA1UO55tZCqoFNOd0QGbA6pnAwPTDT9844YIt1kzh5H3a5rq2NO5zccRyqvvC0Y
IxArYLt3wG0IyJUhW6EKwGgVXIBOPawEGmrVvEjF/5fZ9nqOUE5s/OyjH6KRYvJdDhw95g7youK2
6rLkLaUyMzS0LJYGuUoyiYsJh2IHGdtTED23od88TY3LO0qdd+dFjvFPS4QWfQjsdQYEH046YO1H
u8W5Jn57QMdoHbZQfu5/f8XGLkH3l/XZqdCU+BNRmD2XQlwHXH/WjdFWDXqN2zyj0dERGQSWwwsn
jRuucv/Rvii8CvkiEgg5T4CmeK+Uf293a7rZHag2pzMwtsvCpxHWbHQldj4U+Orwny9unl9Qgw2L
sRtp8meCNVKtWmVb07w3RqheDoHM/3kgd7c4FprF2HzCJ+Jr3HqusUwzehJWeZQtothiyOp1xzHn
mFsIewJy4SBBGMnp74GiL1jQTCPHnXHhhV7MWU8lPpHa8ZA/083vQqjOaYRSg27jJpnImE8kSt6/
zBQ/KtJFxoq7/HutCo9x2cxo5ORNOhWIWfI0oNJKwi652Q+TaXdbLPP/efb30t+DOv+N//1rf6+5
9Og8SwKCcGIfnMP8YJGDtiLJjXPv/3+N/m8wG5GC4//1GhaTeCEzDSiWb1mHOiCbpiWIEf8ZTj6t
ox3HzIc/+fvjSutJc1aBECiG4iwIcqvPbGdy5YqoWyhjVJ//HpiPD5pX5z0KAaOrVj024U2T0vHr
OEjQrQX0fjL03DqYRr8YBwTCyPd3FHpo5OcHFeYcHQHkUvMzpVb8XdJFeLfnpwY7cdvx9uI2CntO
fyFcHCzC9GwIiRJ0Yk99Uv33p3b+6e+pnznm0p2QlYdzRs6mZbKCe8o0csjEIT2rv+dB15kbNlBE
FaGyivXC2bfWeK0MMetmlMZc1YIN+T/PS0mMF761NMBbqk3kvW4snV8QBDMIQZkCjT5UQw1qO/Po
yaFi49h/iOeHjBngzpBiQWeslWucewpOpYyBiBlppJeaWreLnWzl5BBQ4KyUZ5Go7THi/T3rE4Oy
Smikcv49lbI8u0Z5mN1taa7pZ2n74moPk6Dvtew1JjZxQIPDqsm0CfW+vsDEIbXYB4oIA6i+/D0M
fjDtTTU/FaUrjz1yj02Zi48OzDJ5FOYkj//50bWNtSmC4DCWwEabqX+hYElxJM3o0fkhjqb//uQ6
zbGQzqWRutzEZCNc8Owbl7+f6qpCnwQdVa9okWlpKg6RVol12KY9qfJCv1fEq3qIo+tTPD8du1Vm
yejeRKo8UwyB1Z1fzgeg1W6W5usGvt7Z7od/RdgUtO06dUNCWnYzO8Kz2e6Rsc1PFQjCeIcQRiTO
sDVbO3+N2hnhHP2jzcNhDxrCq3AezLDFy98fI4ze9mae4ROW+bo3am1NzayWyvgpdYahqlpNez/v
2f3dkg+M5HaUgybFo6ZfHE6JcEhifKMzFjQP8Zw0BPoO0QRqvRRwc93Q3NnxxJiNNDNChN3gMKU5
A1H6HV3MQumUYbL7iwynaaYSK5NAvZgTZcf5wUZVrwz5y6SHd7o+8Tox55S9uRs8KKENqj5DEu9w
eP97qutyPrryB3CuAoQdSQRUUs4i0OBXC4ts9/fMiFtG5xamz7ZAMJxiTmR0R+bWkE7PjukUsGOd
7GCEEmlhlqEamtwtbINbUOvN2aCYO2t1Dg9QagpjJLnCJG7sCINhjBRAYZ8mn8Vk5FyV5VC0bSPV
XNq+hdjjcrH3vjaIvdEZpzrT2p0mJBAY7LPn69+P0ZwR+vcTfueW3MwLOp9gW86NP41/r1plRKy2
iVKd1GaQV4FlYDkmeGRpannGHGSDajfbdqkkNHF+ysn35PDfv4z0vvYdvG8rtZwFjr3iMwF5hPrY
/qbjhtqmLrUb1YhBxKAzedyGLG4mKutk6sePRGUIQgfkeXJ66/j3OnEcowczttgHc/x2BHClJF6W
EYYmn5LRYehkkE8Pt8Tgmyb0EmbojHA/9QAu9hHzTJKHC3xVpBrHGYVqlOj0JYsRw7kiMIZYably
bKtHA22p5DHXxZYFYF0HSXNQTUqvv4cGBe3BdhJuWXgMNpXVyR5OgTmNx78nLpx+lk9SVCyZxetx
/qf//n0rmPSDa3zllpnhbZxf7+k8UFn6HGkTbe8aQ38pG2hRqompWWdCMoqRHl7p/HbsnaHiuAtQ
psdUdRLOtN0j9V2yYWhTLlCtBws/qKCRmcxCJL5dg70gG4JsayAPC8x44NJ3P3FYf1YmykOEmTS9
1R8cFhn024GwyaL89w9mOsv5SEMxNcEqU8ou7LF4Jhtmk47RqQ7L3yDTUScO5oOxJOx8bMnVj937
H/rwlAx8lRn9HQ+vIX/IRg+a4t5mzL3SJN9NCUlvXWy+DZRTKHy+xoxmK+b0CxGO1EDsalJVWK7q
5IqP8ZoLGltTbsP3KJ4I8wqgarKaAXX+TvXs2TWocnuG12N3cyIt53RWvWq+/V1W+0z6Pxk1s8jy
DzaIjxERa2H9A57+qSBt80ZXXP2O/CQa6upwzCc4+jVK82x4RUty71vxiFT/RPws2fbYCaKTFrvP
Ux09dWm1ZoNm6FOp/9wAcZt2ZVW1E9ZSCevOc3R5tVX/pXJPHTOzkoEbCnZiHHKnoLNDPIzSLtGO
b5uE46kV0tUW8Ys6dzWGpLOQYcfvKQnnVRN82RmdrbSn2DJgFDguTcwCZ9Cy0bHMq/pHaYWb3C0P
hBLe43ygOxH7z0HTPLuxsmwLuU4L+QlUZd8THdaocGmb4q5U00NvE5ri9XAD4LspQPGxLFykyZ0p
Rf/CWebSWdnNzTSiJht8XNOqMLI1Q5sL0WNGI7dulnM2rpHq+jMHFoOfshIyv05VdzU1UAtTfKA5
dcbZvtRstKoY/2XwWhjvY7pJK2NJAudBK/2nQC+RHcRvvR4eRr7Znvl2QyQ9EgvWJCQmhaa9hWFw
mVLtxUdng8wvfS3s8BK1Od0KFf1Fz+A6QtT6Pxyd11LkyBZFv0gR8ua1VN5RFJ4XBdAgb1OplPT1
szRPd+5EDw2FlHnM3muTtBv8jpRb+aTd9Kn6bRn+cUyc456QgGW6VVUwc2ex5El/VQ7LDdK51o7C
dNHkz3GWHQKwQ94cMGzQNx1SA03rb1AO94CdkJOzSQgsRua5leShp6tLnWXdobTjK1B4LE2D+Vlz
+6/qwfFXAzrtWm+figdmqexe8FnM5qeueFD0HEkeD+K/HlNDPvfbFv/pquT5WeUeARCKjV9MdK3O
9KmHBbuaRLCzVbwFkPxJ9tTIzeW/xZG4ofR9aNzxzZ7mZzqVovEfACr+MwPjDjLq2yuxdeF7cDMK
x8aZ/uIoCjmOH7S4uxaAI+Xr1A2E+zbXVE0vcojT1Ty9laXx2TvTvMp4SkhJX+mOerSJiOFhHLY8
CgfuuV/iQWaSlj9ND6wdxOVVhoNibekQQPrhxXKkxW4bvXtGMjk2TXg8Gf1OgzbaYKzOlJhRmRE7
Z228ug6qvrit6IlG/TmTwbMKUAnB8sDVk+BdGQZmfWaDyleaEOyZBXpkJHoBk/SoEheu16sXdcbR
xD2xa4CdhCpqzobOFuVOPBAfactezS4uwiKwiSJ7CBgrjmy+XI1nKtM5EzjeVqrieCuoa2QcE5cw
/nmN+8/PMBmyIE07pGKZ1vxjumteYpwdfmeAL2bxN1TtWfPVU4e/Dutl6vRV6FWOtWZ5AyYt8vae
0b6BdGe2xf3DiolQVJNuv9Sq0HY4hWVfG6shyXk1updmLp7ywmKeQr+A2SZR69qkYNVZTuDzlk+D
v2W9m+5an2gRE2Noi3ljnuydqOND0ec/belF4TjajGidpwR36nGkwYsiTa1T0X5aRfbmOtuq8t9T
vUDrkxFLk/wW0ORXAbzdcJmAdJQswP9h+P7M9P9cnMzplc2+pTTyTemWZ52JTpn70bZ/B4v1IUT7
ayrX3kiEY96cAdNhYUtkq8mPbXf7Li2/1WjcGrP78Ebu9zghMjvuP7yu7zaRM6yyLGf54Y1by0EA
n6q52iXduG2jPr3WBRiyVAZtyDYUZJ31NOGbJl8Z1bv/5SNmY405qTBXwblClo5Zbp/kFZCdgEXx
/7MBXYkw8/VzoQBcJBH0RLblG5xQyCWnRXy57gMMBEHAkVbPjo9wk+lpSeHF2hTdb+ks6YsMH5sJ
44eGmS0q8rBckjch4vAmcC4ooxYbN1vLhdVvVkT25D3atApEIi/GyQOvZAXFFzI4Mo2Udc8y2wJy
7F30wl2GXP3zBDQNeyR/V+u84fNaWV4LeyhAY5hVxpevBewa849yiZXtMUEn83T4//90aYJQn1sF
bRRCPuY+pc4NUvr5p4qKI/GWJzvlOGAk15PzTibnMCNJIiYlZFW2T1vxgVQyqVl/SldrAWgV78Kf
wqEufl2d90QU31OANAzyyL31qjjMl68/y+TI0pmJpbEDEd7DmfTiMMGSsjLk/CG1v3Swf0dQM2WN
29uRp1Fj3Th3msu0SO2KYD6DJEJlVqKU1EjRggw33qNGHehO3QN/PWwd9J2dPb74GM1QAt6STAXH
IevHPYDTfd7l+VEyD2rSVruRGvhudoV99d18V+gO4ui0+y6YZUcugvHCjN4wA3JcegqkhoYrSrK6
efKtqQyNFPzf8nmzd6o3PHLFFn/WdC7G/qeVMS/AoNsbI0XYnRpld84L3hYmv6gF7Oxdcwx2741P
9DE7nxlzA8iOedhHvhgfIuPXADnLw8RaQgu01xwax0lEw0Oe6tXZ7pUGpWPCXJ4vtHkktkngG2HO
aoolcuQ+aM62j66Z3pFyM8v9lLjzGuHAxRoj4FAuJtwgq6BMTYGLIsIt9sRL/qty55Fd0/wSFUWx
bkT0LhIPL5bXqF2jFf7a7AT7lm5PAjoSaKdeVpgYwLI/zEx8WcjYK19E9s6d8XskgQulzw7Y7cik
DadMZ3o+e9iSJlxBkzV8pA1GeYYUxStkoFW1vGb10Sms16aRBRnQmJ1GWKwMtMAejV65FKoJxg4v
3yPW1teT1L11ObRhbLGsb5IKsQrVIzqNr9Kc9LvhkduYvWlmzUcEF1Jk+mcxzy1HA627Vc9EzYkj
asoV9wk7Glp/LOHVyYN+ZUySoIe2ZEA+le2KYJQAVQVXhvTyAxuIt1TlknZOxDdn2ugYhya2HXv4
XvEuwCeXUy1h5n8wKJJZehXTutWn967FQ2SJbyJWnEd3EVE1Y1zQ5FLLFJ7ehBPWB3bFE6MOAuoi
TIZrsKLUty9KWBwNsJSRzMBWGOhp0HBY5wGC4R23H5q7S+6Y8hPc0ENJUhkbYO0j6FSw0QleBOWJ
w75qraNlcjvjJXprjODHDtQcQv3Yuh3g4bTvf7lCwtiML4nhIHrqkjGcyw7EoF24a9Ki1kPrg5s1
h8fUZCjkxJ/xLCGVW/aIfTc6c9bf4kSzTi4tCFlhCaGT0/Sr5vyzMKU8RYFxMW3HWPcTbIQ6crun
uLNRDcGuTWyeMQNU5RwP/1I9fiKyexMoV218xPjY1pYM5lRtjQldwdhugww4Z9o5+7EmerhFlCFG
PndMPcx2XyKrToisjrMdwe3vldDfBxER3RsTeVVmzj22gE0xHHvuHeq8QfokvQWtDBN/+O0L0jmw
pfCpOsD/R+/gBS1ZNEP8LUWqh+oAlH2Tl963Y4lTO8g9Icp/mPmPoBSiNSJMZt4F+Ocu6zZuxPXm
BF7xaOuEcpWApk2pf7Ry1u/QUncB8pEh+LE6rnxV5YjQ3cfedpMnVFawcnH89eLFEcEpscVnKjyk
ZcODUKDkeeJqjlx8NKKwp0VEWKynFt9Mht2IpLcniz9sppl96wC5uqWnH5CjFqGo8mAd5fVbN802
YiLrq2HC1xf08/h03maUgnvgyc9On3m8rs1J74j64NAHI5w/JdTV5HnxxBbaP1NLnmxH28mseeO0
uicphP0hLm9pP1x9azGtNs5PPTN6t0R/Lap/ZdtenE++yZgBwMoyiZ1zgtQ6aXw4PJfkuGgY3NdZ
x1U8sATD4ONVaBzQP4SsHJPNLCiSkfK+oIw7Fab3i8592FS2zR/sIiYocdKFdm2/RVi+2VC9ljq0
mHxUfD0TZEzdYMOq22QIgzeCNRruX3zwo1ZR+sGjmPWVNbXpUfVpfEokAqic+i0yiSdga0lUQs6l
h+Nrlzmuue/mkfeXYiHW5nE7Y02lH3HrhwTjSehaibexsD2t0ol+tK1YOfeVCTImxZTVI0c4WHb7
SYVHxANxAIekKjD5lIpa3qpwWvvRfZxKGic7o8yAivTu1wytDBbrEkDHzipbKo7gNMOZkRlwyLx5
ziuNuOz26phYmD7xGX2KZDop0WS3esz+MqP9bm1/J8exZDyJpE0NLNqUZpA6JmwbPMdDz0LhGTyI
f2waoojj+b0xJISrCB77PBIjLr/aGdwLQ4gLksj3yMVM37HKzsuLRdOwChQzswqUSZ+kX73OkpMl
P9AnHdZITNopvghuhU4AHaEaSHoU85Z2Kkl52gGxulu4VzddNP6JJoDByUJKn1tnnfvdte81QCpa
c6fEZAGiJacx13/QJiDSisknjnuYOrhxRU0r+jkU8YepSvp1iHErLGmeNB4ihkxO6v9rwMzQM7Al
jNtiPUxmu+2R9W4mo5F7UymH3ZD4dBlr7TvnQJcy7ewiMt4JsttNZDDEbftBm+WF5NJFD6lHLGKL
d6DUMshKtdfetMmsdpwbvHoOBvrY/UsbP9t4DDBWg8/8QpXUcZNWBzsZCDA5RGXamaSbKdxnzqL9
UNPnxJmH1U+kAKOcA6xlljgU/ZuZWo7ZETsvK8idq+7LXS0RPnMtcW5r+nY2Gw5BN32kO1UorTrG
fPWDOwTTBp/ZA+mZbyk3/8HlDNgCecZlyo4G3FhmHsrSIpdMs97iuocKFQ/WszOyP5RJT+dUW7iR
IudZOOO0RPL+jFOtDkr0l1rsoir+SGX2GDfi2cGJm8Faz8bs6BDEkczxO55hDLJOxl+numffGdTi
cVwpF12E32KZE+gQh5i6pyukDb8RqnJqoBzEsbdG9o9pfQLSh/OW5mnSsy3GsQvoll1iGdrajNNv
MsSvPQyRCngTobneGsYxbDu/3+INh+op/F1vuc1NVOLM/gZjvDPQOHSID5YVfTSDRmPA1676pbR0
VKibUQqmf562jWFdWwv7oJc8O5P/6o9zwA5BcPPo/i4qh0un75pASfDPPLDxPOWbOaJC6YwCYAwJ
p+vURzBkuD9xHb1Wbn7Jdba3dQ3LwOm9rZynZqWt3cy7ZYwdsYZjSnOias2as+O1AuzQo1xNI3l2
MKgQJSPXgpRL8Npc2+VYb+wEHf5s59dR4LbKA2M/L25ATnEwrT/QohxwBugiJ6187fm9RqSDuzZu
rdja1DpkSJQ5a8sUJW5Q+IZMX+ADakczG9HOpm2/m4r2FbUaW0MjKPEbwJU1fIlT1fUPKacqTVKF
2YAEcWr+e1lOMEZc4tTGSvc32XJ9OV7S7IuIflbve4qjblPpaiG0TciXqlNk99Wt8M2jvtgc8o7r
3wnQ5BxiBH44jE+O7jMnaLuJWaO53COk9IDiwKStr33R0Gy6yaNfwiG2jLkIEeKtidCozlVgFisW
1RX9r/ch22TdBQunNAlCMRnpaSifOEQ4CshhhgED3atf7DmBz8iviLfLLeKDqNIyILS9RWfZWPJU
JzQOzMPxpcY3xFF7q/zBVE08Z7c1c33bTf2tEkaLJTE/9JWPu7hy1obnpiwPufFk2r1lzTYrB5Rf
Ae2VFgD7YbMc+ooRdd5q5jLnZKgxA+ccLbPbDuy4VonHLsBymr0REJc3MbilmopQtwz5fJIqPySl
zcjDD9KzCSohUQROJumibWR5rKRx6drsafASvnF37j9wPwVgC3exSJP1LB+4ZoJjrNl7mxSIlfvm
59WLnok3hU8AStZrEhsbDHovReGK0ItAG1WDdyR2rNlrjFp9mzeNyjBmlYv7gZRqt4Q56/MfN7NF
txfBhnLiMdimU04OYmwZQIkmED3uJG84jLLDVJegaR0Hwiqe9bx2P6pA/2vair01mepaudwh/j1w
UhACXidXXpP+ZPMjeZEhVKbPurBpNm316lhZuvaJAVtFow+Eu0l+Rtt8K8lGD4e+3EYLt6ZaJ3jC
VrYVf+b1hL/aaJztZKYtDy/sUl0scJy+JV7ujbjpiWVmJ8kvsw0y4zM4Wl2deSACXcotZvpDFcS7
zG/QAUQMCDIM9dw+lbFlnsdDBP8m9TtGhZyXVqHpd1NX/7QsMIG+xBagDJaxNuFleZoe7Ek9T7Wv
71B2mGyvyheeELjKg3CRYZPZWbeKbQtZgYOhXQLsglfy6j2Uxc7Jrbo7Rj7M9TrNx2SdOyP7zlwu
1UpobThA6+RMUdW6S+XdI+uYcX8KhtwTL3mDnE/kn5ND8YpJ7FzZn010M9L6g9FqdTRK99fzShAb
rAIpfnkeW7L+hoZUFq9du3xc+uyRWmzQcRT+SPGg0O8hF7FKBmsFCpxF4M76q9WuKGzJVXfVwdcj
dBYALtaFJFZWRrW9KafqyngdnVDv/tNj54opwjinjXGpJnzfWUywcWJdWjWzDEE4sNV5MDq1zMOt
J0GC4k2A8gumWZA9SpixpQ6GVN9KleZR4IDI4oZIqGFCnmxMO3x6BqpCY8SxBCPIFZmBINMRay7B
t9otX023iolKMB6VOZ6dDu9HpJZfcTTBnpooA9GDCYt+zB28z8Jp8HawKKy8fOMbxaM2TZfBC+Cl
vLXxgPA1anO89x6yi+XYeTKlQbGTYXqxzHRfiPbUa4l/YFGIJhCFnu/vOAZeAR1utA5B3iA73vvE
2BktAz9SToOjz/PfpEO0id3xlmj5JzZSfF+q/Y5ETxnC2bBv8uw1jzNC5hWnXEp4zwy1ZBOPAtfi
iBMMuPlljIdD5znu+qPL9Pzg1E6FkwYdto7y0wge0eI9V60E85qj/W7WBhXRGjkomcedjrKHA3d0
O6aPvPORTlyzBRETtyr4O2Ma9nPcnk3sFCtHcLOLxHU2rdde0OSEmodzsnBYGuEhZ9sRIEBiFvpd
EgF+RuvzM1vpeWydryalvQ2coFybEoSMTEfioo3ipYmWYQ/iSGa2AF3yk4FJGQLX/MHRIUFUahTn
bbMbGLcZPZKbPssXCyNx42yXt+wiD6odz3EsrV0dwO6CRbanhLh22h1D5fOA7+LFanoYzqRuwg41
XouEiPGGh4lRE8t+lDm1Z116thqBkZQHW3gMR+Cf+IMX03I5zzaqLnR96Pc4PXHwLi77oOhPvLzM
KdPkF54jKxGpQbK0si315YOeJFsi8CreFTgpSqKG8fhYLM/cwgH3913nP87d+IEP82lmb0NPi2oe
uo/mN+O1tonNk4NaB4rhPWllf72f34P018+6r1lkw1PU7BUCr7XdGGwdPHFnTveBV+k05QzbSeo8
VPaVA4vIUdYfVGPsOhDCbaHxjpv/+wBsVzWhsBq8hS0ElVPaeMmDxiaYDA10SKX92sTOL2pTOknT
f5sMgiRjsDUdXI6DUI79yKqrZnD2gzgMonuE3rezrzo80Gmo/xhiTMfEqsDwR3VGXQBAUfVPo2s3
m5Z8hr1DTv3aTSE1RRYeBrsyoGcbHbHNHUGfilq/qOtNLzVrPTk4CWy4GB5jgthvj8k837Kk0w69
cQ4krGTll0+1h46pw/zY+vEDEbB4c1wPLjFGzTJD2Cud7BzUS2yvwCXk2gxSLRhfDqG/+FLeRo0s
U9I5jUvKFwibenzNIyc4YyYWDUOhqYpq5E0+i5t29BB1yX+T1+GFQWEWyeweJP5zA/dmNSoKk4jC
tOymcMntoxGzfurY3BUzQ+y6M3eqsh+6kiOxpIkc5zKlGoZJNBMaEmTFn1twGTvelSK7XitXvjZM
RKATrO1YIBlPIMX1ogabDCV41Yngork6sXWmx7pp5orUo9/ITtt7AS8PhPW7a+fGBvgoXhsNuhRs
QVBQlQdInYBsLZF42cWGYLByY2ZIY7OaNsyIMgYj7BfDwO7ZkpTVmtg/Y23q7UYWxnAeoN7wlBib
FNASWliMYk1/7SONKrsHaC81irZyqNaGyF5JfCYKo/QxU8ZOjzd5fqqVRfsUtWR/tPIeV/Jk1R5J
HGz2YdOt/ZzlFh/YKlEl91/VvtGsL2OF4CM2i73CcE8v82WVY7aB9VnCm2NWn5RfvsUYvGDpisR5
oLhLgSVGcFAHtPEs5DjjQlFTE+skNYaIS/qtFjHXoe0XAFmcHzZ4rjDnk6vmvdU0wa5wKxXWNjSs
KmY5Bnj8PW0Duct/0gBIPWa9595DHYiT+GwOVFcz8wfd2oPVMiibGxyqtvOZlLDf5/mc5DNYeXAn
QuHKnb1xye48gGxP9pM1o7HTYaErvVvKUZ9zIT5rGtAPNbFgKnE2hhKVTsq+IjShN60yAnRXyVjy
dhNRAwceiXjN5ot2HZEivsJsolbKcokDslI7r+h+Rvh62H/JbyAnAJaBfPJyQOF6HaOxTl56s/1J
IF6sKzc9svbNkDRCOGC/q61mn+hepXAs90FAtsUbMao0CT6V0uRa+lrEwV83xgTlJm+tJ/zNMFeX
rg7e3UjEYcxgVjQCH5nimTPMutg1Dj4xaKj5Wnb6ppiKy8QkNURxz40fsFRFQKog1e661oZ0F6jX
WjYfRF60p9yU0ybIbnmqXcoCHM1UNfmhHUo/RNdDBVnzT5HZ5C9BLh5t9MVIf7h5x4UZjxnsliJM
3c605cyaJhQFZbzuhrQ9MBWPKm1bGlO0dDwMVGHPhYPR/rA7Xw4Ng/ZdGMtEHqpHmh9jPzuS+iH5
Nzeb7yqsu/SqBpgGOetBz+n3s8ySi5LeX2ybPnem/cdeAIxQEoEkDjZ4qeipOi3YJGQBraEtc1TS
/3QajB8SaWcdH4pVfA/TkvOwGQZtDcXmoVnWHSiSn7DLPY5jdhkS8wAbI/SC8maXHTUv6lWjNb+0
Mdsq6S+1wHNf4QPTtzannSCFKB3VngSmB0240LsLZ22DBw7ZkO6rOWflRmscyzeVJrBunaPe86Pm
2lYWzzjJN1pi7ypwECVCBzilR8FwnWnVMXPFnrCFQ+XH/Qa6pJs/j0N67vz6eY79m6e8N2J1XqEK
0tfIY5FtsqmBfsKykEwIamf76PvRtTDbR/D0J6LXD8MovnOawh5tGjXmD1RCe1fr3ZNbMJc1sRhV
5+XPLd9hXyZn4UHyx1OT6+k/DyVc4hUI7HXEzUH+KV3+IjG9t431DBgVDQeUCGlNzyOuJ8GcXeaU
KNX86gTGc5Al7Wqq2l+yPfaVMT2hMHzUg/iFVILrML/nVnv2jepBaGScBmfXJaO8qP4s0yB8aeA1
LkIdo1fEeJndcaaSm+ZNJ7fBEWfr6wx1NTq8x3GO3kGt9DhpU5n//ykWC/LMEYT3uKcOk7ueb/ME
PqrZPZsjzMIu3fOpXCL88xXmCa16Qw+x5kh5gFYNivEOFW5fdepo46CPaoxLJACZwfCde+1h+T5Q
Nl0CLBAj+SDI1ADt1++idxiVtfukqH9Gi2W+XyOM6sFK4NqbWO/O9aUs6wNZTeC+kwe/ZgDmYgWt
lP8MrPVx9K3NYKTQyHEX67DuVPxTJHTWthl6tnOKAxdgBNe+wzcrcicHs4AaQdObe1ASIsdvyAn6
B8tFhJx71WM5m2fkcombPRWxdla2axLNVzDGzm5ly/IaIss1SIvbaJoQlPClGxP+geTYpoy1+RUl
PT/eIA2Au+qpMHG1Npn9vCAhFFHJ2i+nwilx/ZvilcIIktOrBfDgwQk1lo/vyVfroVJXLppPb9SO
ZVNdZmZb6ZygiOk/5tK6Nv6Nz+WUJ+7VqIKbMNXPQLNUzcNJgVrocRb5i7Vb3t2OQa8TM/IdQhcZ
VGXzlMQjqqR1SwfV6JLkt+bFHMg09kghc9ItacDMXZtD/VxYxbOKxX62jVdpH6yy+cuXsmKy9hlD
U1aeQcBqKXcOCZoF4T9E1XhJrAkEgX2NjFJfNo4hpTkLzwZi4zJHZyGO25dKO500wArNGLbMsVdW
FVWsIHuGAahIcxM+tX5oM1Sc86GZI5wJRRK2gg1AGRWh2X7MBbOzKsjdQ68GTklercM4TMZxKUKs
Ov3omy8pB/RhPkJnIC/U0voPURyfToo+hRVontuE4VF7Jp6+l4u3sYzau1PfYTRf62zc0u3fOq04
l055j1GQ9tnasjI2q/FwBzbrdNaukUCETecyWQbrdO8ttc3j4A8Es1ePcC0+IyRoqFFWxHHs6En3
MMyzlcm4lIS+lW5jmmEPltGMoC5xiXyJKU+Wv47g8w+M8lVgHbrZ2HlTfZu09tkOrMsia8XbEBwa
P1iBw5l8kIC6+JG28xRr6mL5G48fqLPES1cxl7SHcJTiNnQNa5wS7ZBJSqlhvBVGu+9RFEvxyOps
jTvo0+y5l6Mq+muW+dpYAsWvZypT2svKemTQv1Jdde0L45Zq1UHjxZiG/mJr6TnixYOuRo+A4KIw
72WCJKqA3Wyn27QzLrmB8hqaSsV54pUBO//6J2EByag/guZJ45ucGs15bZQFCrfbQ0m60DMjzQr9
no8jUphOyNQImNAuH0I2WPsCUPnEsoXWN0T0yE1uQPZCC8FnkCsEdXxrvnVSAQbSLp0xqnvMiNxP
jWQvLN1d9oEIHhkjfnbkhWwJ+JzZmi3D55eYn0/Pxp3KvAeO3SfTMQ4+pC7DdNfg81Ajrp3J4qzF
jpFbF1LiDuUAvlRPL111r3X/z5eCzn/MQyPRKaKoW91C7shpmTLz5nfTuSd95cDwjVjVpHskTAgD
dZdXuzx9yVgJbpJgMENhF1srXxweZlfvHNei7GItNQSdt5KskMI5aN/9uMHOQ4rZ2jHqN5d8bE4c
RE5MSdVrU7r3etQeIOLlOW1FDpZw1U0jyNJ3Bh6XIVBEGfGFhPw1TXgTbcn7z8BGeEBrNHkniFYL
IVlysxueCqFyRt5hnh5y1eubRiOnOpfmWz+bD7oBcoLipdlGpWxXhqJbqCXkdiHkU2LMX1NDapc+
YCooI+rnsbwu/5sB5lI1+jy93GIx4mrQpINcRfihySRa960/4dEF8MNp4A94Tx0rIO4+1d6THO6Z
Yycnkw1D0Z0JlEREUjxK13F5fmcox7OuDgiW+D2YKXkxcsbFaxesr/Mvo8XgguwV8ELq2Vh9ouFu
muKuj5YMCff0oHBvLTH8Mra+k4ilzZN1MeWT4glZN5bGxL5H2m0xBk+mdIVxLz5ONWOq2PtWIFdX
aQsf3mzhj3vCwU0OZrZOx5Os3eyNKdpusPuXzutOAL5VaFt0ICKdDRafhH3Umf+V4GVaOXJepLR1
DGCtuxUl9mbCdoGvAsk3K7bukOtX+pvXOJ+9Z3zQt4KGzbP26MtbQZbsym3a25gnzbYR9aMVLHxU
H3JraQQfvjX8W2irj7pz0Ilqow5kskr6wK+Ja+wS9eUV5tALarR71c603270NwGJz+YGfFxDLzlm
/0j1wjtIZij6fmpX9T5HPeAdWrYWRtXS7+2iJqh2IFiRDvbeObVvY794IyX0qib2t5ZBF9h2EFUh
CBCwYHThmKX1uUyHY5QiFlAsa1YdFipcWh2hYfxqN+QksdRMQDBk8ZvXQtY1XdjV0KPgnq6jAGEu
JXxtlH+Okf72bhTvfLsCgySHu3Dy6Uiqwp/iK4VZT8qzsLNLPHMM2DpTcJf8Eu6F+LOsucUYbN/Z
t1ShyMS/uC7QD2vuj5lpNXI2cSWU2Nmqlpu3Ew2JJ/ktpU/Z9zQbYdfH9kbDhLTFfV3yQLlHYXg5
HPb8ju3hLGgi2G5aV3Zt8REvKDTj9M/RbHflf/qaKQ5LrY7fEcxx620G6tZjiwd/NWZI/Spm1zc9
hcxfIL1iQ3GX/wvnpL4zBDw36xjNtKcxmMW9hUL/bBbGs8JVxlwGj2rfcpT4UiMBobQ3zqRv9SFS
m0TwwZXUj8KpNog0JREAMb3j0B1IlKB/rv8x1wshx3yJ3o3XfVrUFJFswrAyF9uJjUZSWmB1uvKT
X/y4Af3w0MxBRnhqhOkci2CMFAW9IEJxC8IcPjdixDi/KYVurYh2JNRvwOS/kIds7NIydArjURnw
FPtGbWEXwN5BdbThFueuL2d/5Wiceamb33r9MrbJwqo0IQSGjl0/B25XEQ/niR2ksByKzoj/mAOZ
5rRyQ9PgsLGNfGsVQ/Uo5FdO0xLKpOs2Xoszu3ZZE1lKe0Xcf7Ss0dnbJtr4Kv8hcSH5Qll34gBa
SvBYx/xNrEEsWc4w1WXPijwONREobsdwUUHzo8LEKh+SbACxUzGmj1xWaq6bTptMjiG6xTV6tvac
NBxAhI9/OoX74g/VmWDq5tV05Cs2Mp5V5WcXvSoJRWQbLyfbXDNMq1bSgzKS2u6DxV5wZ/cor2VL
zvj0MGXkdWe5HcNZV8z80A7h6g8mAVsc8R6j/bMlhbWt4i+uXms9MEZ414vy3dZr8ghUubcTkqMm
0y02ZW5+tm2P7zvYYH4bzsnOSnq2DIn57vbirbTZEMdTeWk0wFZyqE2WOLjkUzMzd7phJGutybf1
xOvwvyWPAGI9+0f+oxmqPBg2XhOd9YpIl6k3tNfRYzFjyKY/54eGVXRYNt5NdvZzCcNxuicDV5bQ
fNbBqmkP2Lc2Urr5ftTsXWzoYIJsNraomh2ngL0xOg98vccYQwMd7wtIl+92yeAiuJ6RQu+junKn
J8TosBjiiGt3ApNV+Nxx+XMy+I8MwPuyv7eCTY49j++ZPqHop7b2eiLAaNcfOKSfIQs8RkXQbKqC
h2eaHvMGS7gYyxuQore0JK4IbqjAXbeKS49r3YRjFKFRcAfUfbP9QE98Hu162/jaRxwEWWjmBdST
foT249K4us2lKRuyruB994uevbXzDxwFv0u3gc5q5yG8TKV/rdCfrMYxJT+juxSm/+0b41+hv3ul
YPehtm7ADHG4qKriShzAF0iwScyrjlKhXhzxbMQjYptikfp3A2oqIhjL6OpA0E6tCbx/ckOmwnzx
00utl45GgTmI9lQt0elp+YIC7cbE/1w47UM3nPuckZHKigNoLbvd+0psSXi7LtOLlk3iJO9G61xK
wdkdkRyG1nOu68vyBdtoXCeeRrho98iY89xWLl5fzBCy10/zEG9QTL12gfGXunfsV++pxiHeQESk
ajSfBt1/Q3jG7qdJYQREsNsG9IWInuB0F/Oj556wjz0bevAtS9iOln0B3nDJrBnzyWcw4RwhgjDw
9C89yb5ay9zaVfQfaefV2zyCZum/Uqjr5QxzGEw3sBJJ5WjZlr8bwvZnM+fMX78PVTXdVdWLmQX2
xrCcZEkU+YZznvPsBQhgcwi7lJCXSCs+CHFCfVQ0X6ienoTKtGv0EmNZnQuCsEomaOhuWLDm7Q91
Sg/DqB+rmZ8Ti+B78CWFX9DvZzfCPKyKso+mra+pZV4wgvgLG0XbJ9M0jsQ0+QLLn9pR+GnyL8n1
HMQzoIzvLXb5w88YRxfX1vKaTskaFsRCrrI9UpUN6jdYb7LdWviGrXbGlXB8NmIc2cRLgXrIig05
G1fC0EiD73PhwlIWsIX+6gPdsqLJBrX6BAPiGb/VnvU+y7fxVowtIwthWQtIMXXxVZQwT4jx9EOo
vtD4LcewXatS8jIyDvN+SD5Dxkyj5/HliCEgSDtdr7gqqNVbFcAma0LOO+2qm+vMQd8bVXKSA4ZT
BpcwqSYD8scomucsSr/MWPtsc6yuERL2LNp1QVetYCx99i2TtCTQrlrgkwagPftp8WqErP0Ki31/
ql7zWvtK4/gZxcU9KzdmE7/mOH9Yv4rvWVksk867oZ0zCcacvvKiPiYFcv4x979h6a47S4WfApSi
MqdnpdFJj7glXDEWtBs5GkyGpwz7TQ5nOBZsNLrLgPRTa+Ir7sDWHsPguc9MPJoTWoHxq4aWlWYy
OGUhXPuyfKq7GeeDSDugG+mo2hdII1d6EjznMSV1kXrPQax+KbCWJdNbmaD8WhEttNphHYrD9mzJ
QAt4sofcagnKkHCCVNbd8rM3UF9hVDgjwWCIml6DAKXF/LcCKMUWdXRucgKJVH1Y9gOry9DyDpr/
05LZMmkPmJ0+rEc4Iw4AA/KG5JmeYUmL8hW0/FOrIdiTQPynTKUb5EG4AErecKxrPESChUi/l6Wc
QXza0pAOYVZ10Xjkr6C690NCG2+EqNcFrpNYTolTz5Un1Q+eU1QqSci7LW3MdllZNcs1ftOPb7Qf
EuYtRA9tRFGkqghGpdK/8wa5Dm18ULRE5VDgGUh06yogQw9FfFdBle+MPHYFSLudynsQRNwxTBon
rWelpQYwLoh43qmexYbpBDDXazUvUyTVcDsj/gHZeGkG3KPiwTGZptHpNMh6bcQq1a/eMwI5l2QH
freGtZIi+W2M5bual89lHNgdD3Cp9JiZkmgF5WKPRFlC0hS+BYzb+N96njNB3sg+e8FItPZ0ldch
aJFGCBk0Ju158LdaFL5lRvZliMFnk4xbqS5OvtE/2WU9q8eoaHGS8dxkHvr+tkaM0yC9AD616A38
gbUCdM3yQrRXwZqLOZ4wobikYN8JgdIWUqEGLCe4VgIiHXUMrIbCFaBvGFfoL5xXXhg9nX2fhaxl
oeCPONi6vl6nWflsDfUyNECSyuXsWLKoSywByoyiHCN/HeTGq2Clb2GXGkxGeag9zy5realEYNhK
wl2MqdgbIIZq9mVVM7aCKzwXueesHDEoogU2qrUuOJIkgADPDn3YGuQuhAwLQOsE4vA6ZfKrMZSX
iNFiSbqCGOkMW8pCWgjanHetLLlq3IuYMFt9RPeSoPGSFekboQ3NEnw1lV3hwgzlXYeMs4sYfY75
PSQHBuX9Wfc1/GOVf4V1gaGBTZDVG9uxQFYS9rSmiy6sz7kvfASjyIpFOhvadLa0eCfojpqnp6iI
DkMdn7peBJuRuQWsqFEZr40EGqQxP6YIAVwQ+tu4r06VRo9dJdNe9SEztH3+5IvA8WTHz/Wfk9/2
oNywSQYGPVgN2wqaAXqTKyywQ5fq35YqH+NMfZH97sXshT3CSgf5lSMUxU1jWS6r/a1TIXgx4k2K
5kyzhYCtb997Y6P26WUU+6so+Gu201wyOWpLLkdkyLYyr9jIAR+qrMZ28cSO10LhzKo0FlLmd9Ot
jsqNmFdonrq1nG850V+tjoK/qlkmtNW+iIpTOWO0whCKfw0DOieOA39W8ixb5ncTaT+qULhZ+Ucc
IPlVk6ufd+cg9NbeoFyY87vpMNkoeRxNae2gnjm5NVUdOQbJl1SFX+ARfEiT2g82rytVnhxG3beC
QG11ZxbpWcYltOghI2kdZsgqH23SBtEOd1+BYM1OLf1emMbOMzLXRJaICHObaPmqp28KUOgPdXGJ
ivFUpjnEhT7gMrL0WKeXgs+6g6N5OsQM/HUrugdEtC/SWnQmHHIcPw0YS9YuV97x5UKTQXFq6jbN
x4uiG7s+ZqrXEINQT+ZNHdVjIum3SBdXZqA+E83yESkqJqLuhUUThZoKEbATtDVl9UpuymvLgx8K
Tp2qKR51uji5mS3P1qGCkgJvKSXlT4jvLQCVRkGky1srLdKD0RI7YRj04BOLGeuMyhetW1NyhhKe
x069lXnw7EUsWI1CARvBCzV0G8ZRqIONi0iQ0zOKHkwTlQrmFz0j5BjGH17DQi8pn4ygWQUZsi5O
bYWthe3XBNF8LQz1S5Ar8rLoEPRoJRy8NhJWehTepgp6YDuZZDPp06ruvZNs+NWGTLl1mSVM770k
ddmoXqMRE9XA5oponEjZVYgs5KKXPtRcMhdqEWw8sfFsVogq/7ZQrspupQhqZIdJGdzUoA1OqLQP
j1sm6IOn9My0ea9ok3ZQiu++G/ybXhsNmCKyLx43Gw+ndQ2GiNNX4t+MBhdHZhCyCMxeDC2yjFXh
CcGmSAehNduor7lZ1uOqCoALN9Ob7rflVv3HB4tzmjOmkAEF6+6lyHf++b3Hj2J9RS3WzXnRMCV+
/1V/DPniP28/vt0G4G0GmPURDgNmw1Wx1TSTDyz+iPw2Xrwq46omFCCfUcoV4F5m+PP8c43X0Cgk
SDdKeci3jw8mgWObgWTdeWbCEDWAGLMll63a4rD//cNvXwNujI6kXz++/vjSb7/xuE01kNggj3lC
BhN7/h+/9fi7SoiWbsqB61ONDCpVXM929CmJwCtVpL5IkvKTIbpr5BlZCqNsrkVACPA6LZaxp7ar
kJqXePY62rJlZw0d6CRsMHpT7aHIIMVKWDCbnzWN166So2KXoO1fwjQGVf5kjLyj2VtGXPnmaTC1
RwRRi+mSumHSHNlNJlxS0x9tL7AQ/5EfYBstmvuozmu3Zdp6JRbjUyjGrdL3MaITplQWwWm7kFiV
fRpYrJoFwUEpG+16Mkt3TVQgmeOXQ/L4mDeS8TLpLu/vCkcY59VyfCXHsLPHedA0slZchRjSVkFb
Y/mcOE/6DGNqSHDFREMks3NDA0t8kbSTO4YL4uw0FImOS9CProqe/Wxh6KXjG7MEtFVCCFFoDg0f
2k+sZe5YyEjwZu4qGodxk7RDbzOiQXlhYd4YwvQprHHnNAUjKKk2ErvkpLOnolY5Yiq5lI+gYTFE
SeU9NqRib5DCsDdHIgkFegqfZKEzYj3pOLBnNbTRuNcl0zLtdQDve6aGElYWmjo64tw8ZJlOw1/D
MJ0Dn8lQU2s3Hlhsm4rkH4cm+Am/kC2kOqw5Lsn1C1n2JE0jnsF9WU6BixkzlQhUhmGGrctRdhPu
dSaFAaZH1E1wu3hFQmKSeAqcWg3MpSY02lM1ko3aa8ZObDp9JRAvuy1UydtZvmG6Za8lW5Yha5Ae
4S5S5NQ2K7K+rd70ST5ggzVGCMGQ9FPeJrr5HiHWGJs9L9i+sKTihbwhOpQgjzY1wRKClHKozLQX
PWX1gZLCK7RkD3MQPVI/ShjbsMZo8ZStTcqIuy6/p+ybO+LCrpVQ6bfaK+yxzoNrWwvazTDQADZE
UKWieKIqa559T1iIhSPGzE2GkC10rgY+phtsABVTHOrCukI7A5rVk/R8HUhaehaK/Fn5CVNfOEi5
Yk2LJlb4NFTvOl3lyEhfU1jKEYpTdAul0PX9YCG8lq3YWIl9AkJOLUz0poOwDOU4Q5bApsPL69hN
K5bO2uRTsIlmdNWVR5JJ9J0aKqnOJtgD+nUiTaRBe/LyieuRkkoIB7g5YdheBcGcG0Qy+VOrJvJ5
Mjrn8c2oCV85tvw9HNu3MJu0d4PNPIe1HrGZZSSaSATMeaxUL0yuPxiv8M4igvnQ+5H/TMpBttTr
wtg8brKgFjBUqbozck2m9cjJXTPjcVea/dGcckJpOXct8BmNPwIKdc4Z47WTo1dk+rw05jDe+wLs
o04wluwTcGtqiF/wc1RJcfG6XNz1inhgXtDtYiHqdo/P2IJzJkMeXYSR8lyTi/Mc6a8pNVI8yQo1
FhGjlK4/k44lc4hu4xgbWk4kTqkRrKcYm6qnjau8canKSfb0+CsRHL3HLaEgFkygHXKEHgiPgO/q
6fFZVufJb58JgqDahoGIftRy3R11FKKKydYMvGvCpTjrXwz6dCvoL4KfRj9n0eJIDsYrnmxMF4q4
7qRcPnTzOnjMp5TTiUAIuzbliB8QzODKuKkwjQFLSdKbMND9AdDUSMmQLQY51oteSdWlVYPXKtfL
naDBZAlmMMsUxb99qZArze4p4cE5oDa2VWOUdo8PmjJmO7VbmX5PHeCjsbeytjyhjevXgk+ccC/I
xZJILOU5k0c+88XwzAS6ZbkERIVJNiYg6TkIDEbhiZG4UsSKSBsi0ekDnEMBc2mnE1A5aEkD4XwK
ytlzwG482/dWE908swt2bYVFqZpfPcOgeW5a2jcF2c1ySFS4b9hIPzEPeEs69nJndcl8Ab54QRIf
RK3nrdEYEWa6Sl0r9YwernWnTZFO9EKG4E7vDqlRi5dkjiKf7cedqN9yEs4WQsfMKibtVBNCiLa0
C7411ScZp84613gtQgZIqR9eRFXWVxVBHRul04+qKgxnPdqE4XA2qkm+tykVot/U3bItAaQmquWD
ZyHhWkXT4Yoe+3lf65J1WGjii6jg22KLMu3KQRVXNRkaBEFroktCqcgaUhQEHrsgUTBgUzIB316i
skoczYxJaaJShEHZers6beGSWzKDLN8KShf3IYZqyytWATX+q9U3bmwo7ZNkEhlaDNh5H19GWk1s
scKQUC2T16ofo9WUpb5bRhNvu4i4IPYPF6FPhs+sNn/7xP/jVzJdPqad113aZo528HCA4KH76LpB
R9OLYGWRzsXPTP5yqiwb1igvp3XZDcLZb7juV2kxfiCcXeYTyhx06N9NLVRHNVW2Wpiph8FkN9iR
xrQssUfYfV7CgiOUbIUNe7ArEQB5yP4chynKZRVcTF2x7hMVXYEGk5hbLxFKR2VA/Z5TPvRW8SEA
O6adnOdOOpNakxntTW8GlRQjxsDRTNDKi4pxZ/aORcVNCcfaGoo6Id6AMLdkqUyIYpeK+L+aZu23
BKrOt7ogIjy1yhkJzHbXIal61zM65DxFWe2lEM+pZu5bPLeweRX44Wy9py4k1zXtFXuSCNLtBBc7
iYxlw5yW0D4Q/Mx5cVPHEgAtom3mafvTCsefYyuk99xkZpMJvnKlSlc4JcbCYZ45M9L13MxUBSfz
BCYkNFB65XcfrdavxlmF1Xe4ukql37FBEQ+pJPJBy6XD4+ZoKDiPJB8x5RTtG481R5dXT1qNo3Vk
Sv+4JU7otdJYoCjWPEZ0iEVENglE26bxtmiCaFko+s3TS8SeWAjwu8FwftyEYxE4bMaAs7FFqkn6
wTEvFAB7qzlxkLOBGhubQfa8Fdz6ZA6m6ckiE2/QVGd0QVyBwxRqt7BwVMhFGTheBORtAN20x3ua
utRRhTJsgEURRc2LsPQ6yWRlSwlBbb2wNA9dHslddt9p2UaeiszW9NL8gVgcok2t3wy5bDDViHiF
LC1ad/xV1A/rcIjaL09WQPyZqrzHdfU69GW3kzMNgeakCK9o/udsdyRZDB/9+wCUVxY5jhRfLy7I
/J8AJfh31UvLtTSY1KRzdF3NpR1IYCDyNARr4iLLa8Ae7poR5+LWqhfYj689PmBwYd0iqsk2mn/E
R0iwUSWTmT/DuXJ2L9OxB08yIgj0QbipqbnLnV+zDaF9pQVmC4oKxW+edUj7h0jFbtWX1q70Abl7
WcopUWZckE3pZCdqrZzbTBuZWmJr4V1icrGTfJXmdHhVQNo7BrPRswws4hwbjPKwjC7UXjV/UpU1
r52YyzT/oX7Q28EWNSACQ1Qor5xKGUTyII5eL7QvaBtHf+5Ge/89aEzWrDJFaRXWwkZTcHoNPpiM
EUmJEwlNsh+Zedu9QW5OYTG86NnVuA25xi5UTuPsY4fkv2VdR3FRalkKgsCUdkY/EZ2bthUJ5kCg
2QWgwu1QQFfokN1IxqPsjZMI4YHnzcqM0G1QFH+EcuAfmnH8ljIjOagV3SxqIFczUe9EeTQ+eTVq
YmFML0pLoPWYGhscfJyDK6MTOeMw+A16lH2RwsCsh7Gih4rgdv6QH1k8TBumQU+AiZozMAQFgAy7
halV7xal4JsnjKfAi0HvNNib6r5tNlZjQFboxtGmPyM4uTWytTQpxYr++UYIZwvUOEvZIUvQZyAX
5cfHXcFEg5FtBIr7KDxlq/2IWvwTlLjJrinpepq6DO+ymu5apSsuhsdgucZ3uy6RM4nlqJytmquJ
kSo7djUMWHTAmE3Qf4rG6K3RObwrWToccAOQOJzKrp8QMFoo4ovQ9P469rxDPLDfJGP1WPxMIS95
7LKvCsUROenCOdAcSL/xVwv6qI0wldQ9LMzRqOqTYgWbJrA9kzDARShGK6ExSZEjrMbPsTqpLYWS
1lTmi9+SIcras15pEyzysdf3rJRSRyAFdNVLmkN3+GyoRv5UDH3u4HHNNkMyT0ZYxY8UD7KS4CqP
gLX0fqqtzXLoYF8IqoOVhH6095QDnS1ZV3DulolFjDaY+bUQFrASW2k89JW+mqpyPLfSFoguOmuG
OHJLnGhSouXKkxEXz9yYQIlhQlUNtyHoETkFauBWVeNOakf0m0iFrIvx7HLOx+O8ZclE5VmepZ1F
x6owAJIPKeRcqCHDRpQ1ONaFeldVyFzrJDPtaeylNeUJA3wzPFVBxSlKnK28MT4Xo7JCEMCIIQ1m
tfuhIoonU0hMC+vakSwptEGkM4oA9WKXY2w4QxYMByWPwUaQMcO1RDMuVmwd0pwyWS4KQrMnFKLZ
MKxYgkd7xetrRA+zVB/8yasCF00u5ORgNHWCbox9VGkkxrbWTAwCk7K1QvXaAOc4PD4YhhXvQIWr
u4HWtG1pIFTUjEvdgj8vIruxxRw/TZOavBUJL0qNYl/oYfVUccx1s+4nrwRkDvCbbK6qkZNgB3nn
ytaludtnHW1bg1GmyaIeTUfi4juSnP72k7B55ei1L3XMiMjJ1Tp4gxn5JgFwWIJaCp2+DLKbMoFU
kSN5Wo06iXaFWe5GqfnoPPxvec0FM50/qJw6hC7mxRFI4PDFAEttrNcrVrIgCqxUfAmNxjiw8jUP
upGkyybtLBs+YbWnCan2gpKaTqATNkbWUXYdLFYnIlcRbT6r5h2uj8fffHxQC/kHO+CC0BFOvUCu
CcJIdkk0CQjWaU37IdR35OC4E9ICxxfq3q7amjddJw47zKtQSYqV0OvxIZNdYoteKiV9oeoJb2Ju
mAsjx5Ddo4xrLYXp+tSGF6sP5JUWyv1uTPMtZm7o5qVk4ANMJrR1CpW1ZE6bKBq8AxTRN79TBghL
Tb1hBGK8BvJ4IEBjFoFOSESlbF/igaBymi6PD4Xa6syug2PTq+Elx4/Ndukcjm16VjQ79XVlo7T+
j25U0sPjAyInLAlkiuEBRx1P7M7gZhFdNBbLdK033gvPYrynSgIJS4myyJHh9lOZHeMkH1YBpKPl
JBXBOVTFaaNXHHWdfpE4ul8iZMFLSDfs0PDpuHGGpaEcACuraQPy3Uy5O9xLK/Qo6hHLItpish79
Ud2FPnpUOR9YLyIzPpUfOYPAQ1UTr64rAJBiTfFXhSE1m3YgzYKnlEl63DhWIz61ONlcxRv6lULi
pVtk1T010gAnaIVGMoiOWlNSV8YLT439o9+rLyIpRI40CIyvBqk8og2Kt8G4iiVF3qgZE1m0E9Uq
CzvZyfX4k2Ms3arMiZkhP3sCwbDtgKtX7CbOjmq8VSfU0XWg6Ety4JBoGGW0wuGqbWVRjhwQH6kN
wE1meWmNd6WKniE+dpthEGZuRI/NE+dCC/jloCXTfVDjgppmrG3PSInBNAEYoH0vscu2O+Z20mUy
NGvbV8XV74h4lcdBX1m+ecBF0++FQag3BPVgmlM8AWI2J8/C7Pw1epJ4WeLZFnKhv6R1+SyHELoS
rPWuoXAJGGXE0HhLsFlKICmySNmOXVxAeBOHl6azFh2Xa7uhqHEGrqlnQS3KZRFYLHaN6gtHVn/1
9BElQxgW06keWredqJiyRKUzxFXREK/lyKbxpiOPPWEoI+2oddoImgnzny14UWNhVF3lhlih/SKo
twgrJivc9JBJF6JwgPC+S3uqMbnPIRqqd8HDNIrIa45kiuAVI2VZogUQL6WVznmIXn0Kq4TxbpxD
yukJP+ly80o6CqFD7L5ha8iI0HTD2hPKziaPXQTCOCXYT6hxq/GYZZF0UVh5QmBI9hIpP0opSHut
zO/ARcOV3+YrJGAEqXbSoRRrniJwpBe8fCetPrU+YPy6gWE/1t3J10+pjgB2iFRcGh7UE1SRjSPM
cbpgaYSdxDQpT/ePk5rVtLu+nMD5zhVCmc3ZC/Rra7AnT006pnvD+gnmMdo9bgxtQQKVqLriANWV
HnAXcjxvQq02NkmqfHYebrHSlJxWRw8dsX5Y9qYQrKhZywOaX2uRpKj25yjcoJIaJFwAECQGLJss
RZLRp9G0CAclvAsqZZIQcYTjz8iuXebblNLCpyousymztglY5d9mdYKVWRt96g4yiC6EzZB1USHx
OhVstGbszSQ3+kcFtUxulf0ww5+UWLmUXf9DL5ks5IHqO4yCUbsoDB2iTd6SOlDMlRsZ6kuWhpNt
dmVmpwigsSbYXiTAUgqGwBV6juCUwPq2z5YsD3ts6BaizXpjRGPoZDhvo2ifMrm70HsEAE6M3EGi
wJWNbQyR96O17/OCNMVmFurFzXYQp3QnWijvHtdnorJXvaEoTCwqLq5hPKyaroDMOPb9xjBZCNSe
UaAy07M7V469wj6b7V+yE+eLusI2e6kbZCqHcqfsUBWxIopRAQiJhmqmkrUNg7mzFFXtUWkEnFlJ
4dOqkUGJ/bl2LL0hxzSFqh3IHXYiwY4Zv23zNAd79mxM/gp8V3lu2iZkJJteB9oqCH+EF5cxU3Qv
i90xLbDDBs2IfquEkRp5ub9su/i1GWKmgRXwuBBAZZKzuklwkzGjxd3Wp6jzmBht/Ir6LqQHxSjP
VhJg0MkSugv753wTmsHN91Fj157H2K9UN50XgsUamVcISZpjUwoaYFPlDvWwBA1dOptyYW5blI5u
l5iKXUZZ5DQkuG8Rk2Cr6BoVKCZZCq2GnmQIpiNDwujcsz0dZHqpwQe2B0znlGdDu+nm60czdFuz
qBiwewCUS1MkKWR+Cc1o0tfEK7lT4jc7KX1/lDC9cZt6YNLykK7I9Fm3+mi4Rp8pK5bwyL+99GdU
AOsdResJQAckOyPfFBR3kjFiTZhw6LNCqTkfk7/oZTMQfz2EJnFSuPFdsOKBo5YWWmwEO7Yu5dbJ
p/Ldq6HvVp0c7HvIJRgmR40GwQJIOw+8DYtuqJcS7yB0G12k3W7x+NooFcbduB+CwjqL4xfvjxEP
RnEwjUDfMV7EgaYRatoAlXBY+WG6YgDtA2BpN1HF6v8xR/QLFjV11r4paIV1b8gOgUwcx28fJGOw
hwa90KSNx7Sy2o1umdLBt8T3tMedobIah0TVGLwyubeRKhBhMsuJU0EnzvWWoa2E5R2ADSHXj3KL
CqzZRDqCFtMnkjn0WeOwGGk2AludhRASWgd3G72ZQYM8X6YV47Uti3Ev68NFFkhzRRtfLY2yUI8s
XtVjq8AFJ+GVyQd8llU9Ee6jJ315zmaK0ZRe0b0N+8e5DVOdphjh4tdf/v3v//nvn8N/+F85xAf2
Oln99//k9mdOzkToB81fbv79ljPKSh+/84+f+fNv/P0QfjKyyr+b//anVl/58T39qv/6Q/N/84+/
zL3//t/Z7837n244GUjV8dJ+VeP1q0ba+/gveBzzT/6/fvOXr8dfuY3F199+/czbjH79+kVURvbr
79/a/Pzbr5ImPZ6o356n+e///s35Afzt18P753v+y9P/vv7L73yhuebXJeXfdJEZPCEAkqIauv7r
L/3Xf32HmYShYwISJUtTuB884E3wt19l+d9kSRUN0xIVyTJlVf71lzpvf/+WJOrI3yRF0XXdsuRf
/+ux/+k1/Odr+ktGyZuHFM78N8qvvxS/vdTzY3vcgaajlbJ00xRlU+Z/KD7fr2Hmzz/9v3wo30Vp
MZYykOd6LDZy5XlQWM2QLdETfeqQYfjadm6/a5AuWsrbH56r3/+fP96/wgP51/vnMfIsqJaqG3+5
fzFQKRXqvNt1ozvhB5WexD4/Zv6zFLCSKeXliY793UsKW/d1uzYGYoe2gui06rVs1gk/IELw06cv
EeZvm2SccwvMEaceaQLvwTVM4ZUZE1+GjM/ftcDzxuHjv38Mkvmvj0EHkWJpEo9Bkf/6GOTRSKY+
oEuVTuIWLtALO9hVcIJlsTdP2jY5int9Lb+aR+X2/3nP87P7h1cvGio0KLHV7rJ9+1Ieq/PwlP8I
npA4OtGxOqZv5As6UPyP+e5/uGeO2r++bn96zPNx9Yd7HnQJY5nJPQtPydnblltpHZyUI1qNbXYc
jtk2O0jn9H+6V0n6vxwvuimLpqzojGRESf3z/XYJ8xOEpEwETmWJNQiU+qImLOPVOoZbprhb7Mn4
CLtF+oIUb1OudWdy47XmqtvKbbd8za1s/M/bbA/N0aWUODenwg132RkzhJa4KIwC7wCDhbwWIbQn
0FXQShhUuvQRPnKvmG042kWo5EtyD8vUCWQbpnWeLGTmLov2Q8LFfwnJQ8T/yQyD+Bi8+A6uMwKc
lkT27I+5e8EDMcRuO3LyX2r3Yi+v/FmVsSfzSayWYukWzUrT0dlu/aPV77x6n5ASAXkfQ/I3K328
V/VLjH/wG+UfmwZU3vq3DicKgdMqvYgHksOx0Jjv5bU8WrsbDCPafhz74EXyZXxo1mhWGd+0d/Y/
8+V04blwVEMNvuDW33AHpwlR68JyonIJkFNbIdURpKUKRSaxjWbd+q4pr8p025ZfhHLjxf227nH9
mRRvjfIiZ9/ocCpjbUbr4VM+9DvhLca8RoGt2tEq1beFv0a7VH2JH9GB5cZ3jfcDOPUn8ZJvszEf
FpmwSD+Gs3h5CaHH5jAEf2BW9VMbY76gr/lkthN6ZAyuRYohDAMN87dF/W1Q+HySt+Ig4l2XL4xT
kQm3zqAseZGsdb0bd7P6/VW/ildG2JvgptxbJ15gNeawTQ75Gmkrb6jG/kmGuK27se2frDPPvtRv
88AFK+Ijb+FYwe0Bxy9cNBsylNx4BdvkwDRnAaDRlS/MianCHaTUTnzMy6W4LPadO7jWSfwOzjui
KxaUnDYv1KLn7pGfbZJ76Vin9kVHG4QZxI4QcDn9wXfMjeF4brgwtzzEYoM4dTmSshfa4hdxZcXr
eJKO/o86XgEE8DFvjy817wMStwMGiAnkD305Zh/iF8P7a/FWvXEQkLZUxo4KYQG5WA3oaqk6HJ6a
Qwq0tvS/RXjiTvic7HRBcM1uY2ar5qaRQx+cpBIn77NGTzPZ/IE51ZnYoas4Ppn49C7i2URLml01
DGVXoh0v1TvDiEt5ly7jydyTIuSmjrKXnXIZL+mtF5E9LW7ksK3zq3A3XG0/P5mkqi697Q8m2fx0
5OIxtsFtuvHBWBaLN2mpu+1Nd9GzOcye3bdh+Tk4pjvu45/sYXEdv4fn5Og9tXegbQMPCV/vOd6i
f53/GuLk7bQ1loCBlhgz1HdcLrQOEXLj0kaGw+RL+pCaRWaLTqzTY+86NpMF4hQisURAcXBMgdkj
BPFIrIao6mQql6KFtbBcSvod7zb1Z0T25Z1gWyPbmXqPmaNbSpBSkYuxqnkqDroH0XLFmC61hVVO
/uBiWqXIYhwWi4t4z6b56F9C4SX/AeF1j3F+aJcpu4jvngmEtRk58GVK5RV2IXFYhooLqk028eMt
4x+q46/VreIisFvqG+lVelXWzKc3qrYwV0m9kdz2OG3aY3nUt+kLSVvn/tJ9ytpiqAAkL6vS5h2J
zingSC6X9O3RZ1TY6UXWF+g3BFTBAbh6kIcbULuA3cLODq29Cb+ghFxn18NFU9ZVvZuas6zQiCxL
mXyGmbhry9MZENcwOtNqYKY6bIvX7Cne+btmX8fbHHuV9FYYH9AadOHVuPtT/FaLxhrFPHu9gMiz
RX3zx28QGfRM0XNyAeZ9q7Nkzp+Dg7nMCfMT5zNlv0bgi/rxAzTKoJsOEd2Yd3qG1j+Fe3frztYr
bSZ8xLL8kcs14wVXL2Rb+D/knddy62iaZV9okAH3w9zC0IsiKa8bhMwRvPd4+l7I6Zo+lV2dMXU5
MREVdVFZKVEk8Zv97b12irEotvngyeD+It7wZt7Ui3yZ7/MFrCqV0+QAvrqP8K27DVdomeMlG7ut
bAy+OtXuVHmRQl6h94vxAfhNjSsbhT38aB7AdyxHSNWY1gANDNm5uTGPdbsH61f3TdDQRkVqwEee
+nN5YEh1lNHfntliNsLvvZgebWidDoZ0zYEY5y8+9YZucNJby2lNfzl3XA7vlGfrnof2O+flPMu2
l3wH8XbJneKmshZ8G9TKkm+njfDBepaHz7T9npW99App8lW/ynwVIejUhALn7GBYrv2p0gJhOqSW
GQe6VEZVETbR56XfYJmOiUpTNd6UyiajnxYDNEGe6SBDmX1NrLe2v7P63djvIUBMgLNDhmmu1T8G
0n5OPBaJAIX9Be/LnRiZRjgxKzvrsHBp0SMlkCubIjhq3aUm06/d9xIITR/HFOUdZFZP+i69rx8C
2IBO9Cwit288CMo5M24gX7NHf2ZXwTXyQbCjU0wGPBNfH47ANIrcH3V/Gp6WnC8h5L03NkD+SN5K
z74GX+E3TC7R8GOr4jLnbwYQ2ghOMXLFvB8oQpoxmnpp5I/hVqZ8mqQwawitfmRZmIhshXJb7Kug
HqCFEEnQykl+mMikF/XUgQlgzrGLmg9NO2bAuPVPmws1B1xkM+vA2VVpnmJoVhVZJCLhKdPiCW+w
B8w5KMkvHrXkOGWfCo4gAyxKb/DRGmRHnnOobcb0HQeP7KxoEQcAR/fzM8vn1ewcmDxCOmr9WfTn
9IqUcUs/xH31qpXv2etAV/tL/FDea09UxjlK95wwudu33nRT3i8sW37nVk+xV9Z+VUsO4VKA2zyJ
uyL1oedBVuKmi3Sr22TJOrfk+4k6NSsvfVIcQ0Vx5IHinf3MxriFyX1Z696p2vgMy6v6IGxyKqkb
EUQei0cC6vw0ELAvyp38WF+wXMFeItdRRt4UQTVypuv4xQifnmS+fnXsI84ssdu49GtEbvpV+uKU
9K7+Yj5aGzpVhJtsy8BjXjhTp/DQvZMtjFe3zJauHVN/BMdAf51N5CXnIUvbXbKjVeCTIXj2RMze
OvYPxTX7JZUumiQjFcspOaph5vuMf5LTRFZkTacYT9EpfQnOJV3F5GWEq4Q7RP7lu37BnoccMQPf
0z1V3aH3EkulewRYYLOBvsrfKruq7P6vmEQ3AQ7UqDjAfAaHEHaAtjOs5Ir70NWfyFizSaS/6KOw
cRbhAWghgEVOcGhA0rftszp5EOGrzSgNbjQUPuFDWUYhaygck96UmpRs5o99fgeK3MdTZSuvI/na
qfz5+/uBptr/6oJgqLIQmqXJuvyXq4kJey5PwghhLd5PHFLEZxa/K5qvA8VJijcBzLf6KpQfEx35
SzF2BMSW8QJDjr7nsz1fRhv1IztLb6ze8wW+JA0eO4Awinq66yTqYB/M9ImQqkPsQ9UOA/VvuL/p
25wO5Xv9k+ozsTwn2pe7dlfcFfC1ncRBK/aYTW/nXeALr/Jgn/lgFT2+0SfEXif0OWmxYUpu4qV+
cS85n5DVnJZ4u0NTJShEl77DMngRts7+D83m0WLLPZnPGsEv0I4edDPT642jFvrqz/wx38lPIniC
1PIU3DhY79q7iF00PerVZpIIoTvVJdngdmYgPfEi6g+78WtO6rG/sN5vOm0XMl2BXG44yg5JHu9j
+mEvXrgtpz3ktLra9E+QGmSunaqAMbSx8DrU3mzwU3m/HIUlQq+/l09G2/Kt2eaPI1gqeyeD6oXE
QgzctLfaqX+N2q+6uGmv1tWcL6FFT8yTZIMToJnW6dvPod1BwrlCCRzo5mrQAWGnVwEYyYNen8b8
rHfPdXFI550mdkq1M1B/9d00XOr+3goPCtWGA+a3b4N8h0q35LBjzprynxmLCgeokYM02SfcXzsK
OarPyOufWo2Ohlu03Ik7CCbcPHQ/sz1xw0dBn1Lls6V0oJTujLVYafZ0qCQN/OgNPH1G1PgS/qS6
v9nao1QeGYU7w4d9BS321ZO4wGaOom8glbaJ5CjsDpyaM1e5TZwKKWmqcEF90bdqfepR9lZs24m7
hbEnbzs+xK+TSs2TrbyMPHdyeCYpP7ePLby6heqyFLJoQG4r5RvG/Kb3FMyiKetP/AH3WQndZstg
iDcLjwsl48JJDHYfL8p2mnmEcqs9L/yXzd61yUEg7uP5uQdroaUADg6d/dwOm3rDFNtv9+iEh+zJ
3qkHEC8bsZF9G3UTH8s2/Szi859P9b8lAf7f6XvnD4pQf8r/B+Q9zfxtZftv6h6A4OJX/Lu0t/7/
/6HsiT80HnQNeU8oRMPFfyl7+h+yqZiyxRBNQaJj8ftPZU/8IetCRww0bYynFm6r/6Ps8e/IAK9s
W9ZN688f+G8pe39RaGxFkzUwMZqm26oF8vUvSslSSYhrysg0y/wghbKB5/qZm5nB02Y/drEBDw9P
syPDUVbN7DjhZpB7cIhZFrzmeBi8ZanOs528//b+/QvF71++LNuyVUMT6vom/LOAk2dRmgdBnO/p
qKNCsThqRn4U9hoJ5H7x979r/QR+V6n+fA9QXlVNV02dXWj957+pVHWbaHKU97j75eAl0gvO5yqt
RYG9MVO6HSLjqmLzH6vpEIxcuSumN7whcKYQMoxEbn0MbFQ1ST+DSF6ECkGT4KfCMiB9N9aPPRTs
tQRSnFpF8tCSwPn71/9XtWt9/SbvFV8LQ5dl1ViVx99evwk1fLZlOdun1MAYw0CCvJs/syGHyhV7
zS4sy73FBkwajP0znqptXxf+37+If/GB/dNrWDf6316DZKSaMtczdbZ12bh2qhLZsK5K2mquYlnX
v/9lPEx//cB+/2Wm/M+/jAkRnmw4/PsoGj+nqj7DwP6ImAMt5ncWG09//9tgzv+336daBt5rw9ZM
nhf5L39cJXVTGAlb2jHqKcEN0K/eMdGpu0bzbBntSjCdrOaKttjZD/j+VO0+BXzuiZKKhiEsqnM+
plB+mAuOuLkJAwP8s4vkBNim4kfYuN4ZQNplOnsgWjn68wRqWgx/GXeCV/DLhmK9PtfTtR/j9inO
koqTdHgLJ6JEmiVApE0JMahA16/6MJ6N7FBPWr1nFsu5REtgk6pfRT/VZ5JZ6XOs2/eFyk9U5OAq
QhOKXbWnGQ9NNu3eJsvYdeVZb219xzTw1Lfgq+Z8eaGtNd6XA0UKetGufbRKfSwhWsNJnQ4FVnSn
VtSKKq6ywRpfaJsS8lJI34JDxzVHpUWQ0ZpprKogJ0fhsJ3wLlf9PPtGWH1Qd8o5I23f5aDcDaIe
d+jH37rFBlcH1ftCWo62Rzw0+JYLHOE3iQ9jJdxSPXvSRfGdjtWw0Y3mnXB0uxmjZXKtHEroCIIv
A2RyggUanez0DdMbHN6ihZ8DK4QscbZqaKRso/vJIuBVSEz1LbV4wA/FE2OUuiMtq4e4oC8pe5OL
ZW+FJcIyQg8RCwh77aul1I3D14R4h+D2qenJphJEWnshls1k7obcbtnI4dysx0KG4E9WiVIjKxFm
9JzAvCT1WxhIzU3mJlNoIKXXKGRn9NWzSe4OMABMGMy5SFP0wnpLiLRE5IZjF+AEwuKUULmLAEuj
NqcCM+axLtO3ZhrcmV4o06KjYox/GrrXK8v4jpr6jIgtZ0hC5guJ8nEzyyMU2hRtx6L9QmSIkAH+
tMmQOVN1N+A9MlZSPDLDWHC1QVLXAEY3U5O4/LXm1gRFVK1W2R5cYyFG/q066z0zQXAz4pcIt6Hb
FeN7g697S779FSISDvvI/uZvmsl6w2oE5sAdXJ0MZ0y1x/HHFFg18yIut3miHsAbTJ5ix1dMXLqX
6/1jSqzXwlnn6dPybSQlneTqCJFVb3ZNtmm6AyE85IxyoH6SlsMBIADPVoBCYlqngIdg3fPqUDvV
5fiZs3RouXqiPfFpqAq/aNPIbZ/yDHLTnOfvhh69ssidLZMbgFTpuNGJp0OJRbsjFSFDwqfWNf6o
w+wlUcbPuqIGLKsew2jJKRDx4WxwCqBauDgNTcCsqYpRZHSu6/BFgmMxinstsixPB5vj6w0vqO/z
U4Z1966vx8eTHMv6pQpW2Gr2UKvKmdY1xQ2Yf60uxI9Cs1/0nFMzTAhQDjWspXlY6yNRyAr9aWkW
iWY1+6XmXUCJsFYu1UMcArTTdAmidhG+Vka9pYzCg4dxo9fzHkc7MlVDXVOshESLEo2YFpevqiXh
05ovGOE5u+LELhvil0rbIMxosz9Hlvw6Y01oX6PCFG8K5v/NMKS+oD7D5+46vWkTGkpETQv85cdQ
KW5WCLiptEVzjtPKlQuFBhWT3I9eq8kuhKpBE0pieHYzdACgwcVxeoJODG6KgN67wGpuNKAn7V55
G7PirK/J+CWuojuLjityGTmeDVLl22LCBVIovb6RapOhedAjhqNdymNYP3X+oFGQ2fUAJQOFIolx
pmomTcxzSKq+zWSwsOpA9Vac57clqQIcJ0CAK3TyYpSrS1SW3T4Nx6+FFrpzoML6X/d7TRl+bC2U
j1ao0oCjA/4dQkprUCFxyCKGWBEkgNA4hDEPXJUoiNxKoHsGVbIY4FfCTzr/cNSgDiDUIMynggGP
pOkoXBqG86w9LXnFTqvS14E1N/IU4lBSjHlNKNSdCKrKuU4li2vk9RXOPHAenDZ+VpPr0/eNBZRb
4KY6albOhXgmOVpCTdYSFMD8LlCT+iYniXyXpcsHpOYHa1KdYp4HctfCydcFcMEp7imd6eMWhR+i
X5bOeApZ8pgHkLzEEo/vxzbPSkLKE71cgnIxasE1KJkuTSuuoFlnYW09ecAfII7q6U6q1Gd0T2sr
S+QqjKGAdtRxVceW64QDSFddHPoZsSq16XLsqFKPC3FV4/lmDGG7gVLQlHSFTqAWUhgNfl1ogKCC
+yFQVmej+tlZJsjOBCE8G7oHksdOgYPSrsrXooLOkY32ttYB0PQB9XjjtC9Vc69kyr0d0rOhYZCd
Rj24WjS2qhV8WRmvWK3KgWMFVXVSMgHbYCaeDMmEkMigoo9Kgw8EkqtfALMMjP1Eu9f0agXFq8CG
7HR5dYDuh4uW7HalebHJOCLGDAjG43MaoEroHdzhFU1kLq+tkSTwhrN9V7FhhHoke3gUdQlbZgup
1+1q86UKfxY4dj7ezA/AtKz1y31ARGUPPfAYLMoGptuvvz8uacp6Xv7NLcB5FFqBbSpCW+ev4FT/
+XhW1XU22X2Z8iREbD0ymI5aC24xjp8gK1QUT3TjzkSrsFTsg7r1aq1Y1zhQz6YBtrUMczfKhuiu
TwI+RDQsaJaWk+dFeha15euG8tYakXqpdZN6aMnHuMX1xJrb0zDbR3NuKkdXQ3bblpxJqIU1Nk2A
ZpVml5tSGjaBlUCngqiyUMvQFDIdcjM9y0blK2JEbg7Mh4JasLKdj+jWVF0m+zwwx52mEV4w4/bF
bDmyRH39bZavQTKr/lSDAF80OT6mxnCaTTk5mErEGaSWHkNbYGnOTG/i2Ap/JSKJHSJrx58z6HYn
7NB6WK4uWqE8YBLaBdRn5ElDsMv6lZGZYELbsuk2fq5mr2LoW18b8nOPgm2M6U1Ti3si9AQDZPvD
wkOXLrl+qhMcxBkDZyVlD9Pb8SJV2NCDg006guZAHA5ZCFAjHq2vOhXmvWRWo9tTHR82dwQuGIeU
8X2Eq62Q42TXLwwHJXnar+cwMVZbERbbXqqnzTyNbDiWRBgC7GxCo5ukQwewcv3HGKmsoUMb8st8
pCMrcQg54jVvqx3n1QsUeonKUJ1q1ukuzDiQ9Sot7RbmALJMG2umoD4oyU5ghGUwqerQeiS/Zlgc
vEn58L7+mrTSjwPErFyGkGFyys6rbWVpW1uzv9guFhAfyXtb04Tb1du04wqExb8HHZeHnAGygGOT
wl9AQf1R9OErSSuiH/G5rsJXjejO0KLuNx2vSmbmK9JvmtqcSO0PltJtiXa/0KJ1bkNqwOpoav1w
MK+ZbexaNX+KDE9ug4sqFqZ7GBQAZolrZw5bG+s5s9P5c1wL5fHxAx8ZszU1C8tdYgaQF6yG6py8
LwPVHWl2FJn1JAftp2lXyUYp5E/VLM5hyBMRkKV2eLx3ddJJWwEmkJIiqt1qymVtEvH6taR3rYDd
y63U3BsRdi/2v0+wHd9hFBTuFBl82kh3+dIUtMcAGoa61okicTJbR45FNa4jdhGAueC9KBzRla+U
Dw+xvjmPZfMoAUlBts87VHdMreVyKxbE7cTMYZVDmTcMmm1CTab2rr2KgSRkQYplWxvDXq6T7EkK
XzgAqGYcnbiHYzcgz6mq9GuQ6cehEzHWCFWKGMf4wtHU4FPmhZIBP4etwcylZsqrjquSFzyXkJLQ
w4y7wE6oTOOviqsQsJiwX2XJvFGFiS+PbIyX8o8guTF8ttoHmgFunNz7UzahgTbmeLRmEXt9Jb1n
8OIdof4q6vhHawuLBCYPU4UunfbnNu2ow8ac7KR6s5dlSoxMWvPw3m96mgOcEOCHM62NtFoVf5o5
sEy90i4FGooO5WstL5gG43EpaLTSZC5/dFbLtn7g+hxvgqHiMlMccJFzb+hulc6kVZ66YGsM6Vdr
jltRg9T9c+H+t3S7/y+tezr6AR7H/8G6d/rohvjjd3EPz90/1D3V+gPbnSlkxTAtvswoB//btqfK
f6DeyTA31n1QU2WsT/8Q96w/VmcSO6RKkYKs2Yhb/2nbE+IPfoYlTEEywlAt/tE/Xtfld+vlv7bt
IeKtSshvW7GsAze1TbQdBWMhL2WVbX6TZUAFdrNi2IY36AtIn74iI8FCA7VpwqLQhUeZaib6WiMu
OBWlWteZmHhETDiztgr1NEG3b/p9MFe3Dl960AiO8Gm9IbMtuShN5MZhOCU8G07L6sGghcnX0hu+
0kMP6TM6eOm0M2i/eMxhONFFrTznbPF6OCOBp69LW6iePmjhJiXWhnH+NEt+BESVxhwZB06vvWQx
roAsJMRahZ0nrVYpQedKUVwiVu8507pjnWh3Zio9KJPxkqkLKIjGmh01Fcodd9rTkLYFI8cAh0rt
kb65IwjHbbn2FJAmDAK0V9Mg+itmFe+83PtdQ0OIhnu+tBHHy48l/1gS7TvUu42ONqCtpwuNNKc0
EHit4G7R961G2sowSGEbZFeSI0jwBa6f7FeuvE2ZRnDZXrg7RFClS6hnbRZ8hFF1NJhgFNzgpeA8
qhnxJObLsFmItlGE8mKa0UaVYbKFqpeuYBNd2xbN5FmUm5Esd7VFuiv10mcr+FPjOLXKlDP6E35B
0AkP+Q72J7SWJ246kw83Ff8Tibe8NdbCW3bX4bMNN1nK3Y9yL3KC1DoNHeeOnBkNs92Tlci/YrO8
rG8yqULPsOfPziasEs2HPqg2hTLhElD9dF4cxSSSrhmfA3ljEnm7ZFzNond6LJGsBZVK8/ILxQnk
b2lcjKfdoGlMyVTcX9qVGlbGnDijLXBUJYRViW+d7iyBtQvikLIBuosoAaGVr2fRJQdMJmw41bNB
x+kibumLXTzVSkrZIb8nuWQU0YcWfTqx8AaVH5QZEpU4xd7OV3fbtC311zDR4fNRBOoPs+EmzMyk
uPjIzGVjRoJLCOq3kTXqseLmmqsm4z5iDE7ZKMdB15+GIT4QrCWKBFwXAab7km0LNgdOu+YjZWiW
TsM3VPoSt0o7PVZywkycFpg5Iu1cFZx7NDK/BLXvhdz/BBJdn2lEPzmdVMjHlC+1XJLgjQHqta5B
JxjOAcRwI0wuHkh+NkU5fY2od3MbRX9vGROQwMN5FK6HFnjKW10XshsLqDc51QSbji7OFiAdkBOE
DVDGhVfmB7L18JEGbxA0uBK4Fe8FVqPgM25HiExZsh84MJxlgdlIVrT9aOPuyPthvha1zZZX4Jto
e/p2Azq09koB2ANfidymuGoMMEqt0jdnM4uBt+T6Yx52+kNPV4jZd0c7Gq6dFECFbNwhpkwD05ty
s/0MEkCE3z2D2KicWqM80np3nEApiih97BnIRUP0NZS3SL7rsBySuXYFCc9Up8zedGUrcBeA16ky
PYUoUfxLzsyZZ+5+apNGJ4QAg1teRDGQMTwJtmCBzkeU4AQM1W1G9dzx2RsKTqQCF+frqNhgNw+K
iV9o3oKffRgGbqnw+oX4CGSsopkK6verKBDYaYKoejQ7tfQDPfAsK+fEvGIYMmcxgsvQ3hkVrIoy
3lo1mFuDvAYUtD5/gD23RYvcDibOFDOBFnidildjrPgGvGvlDl4HX3NmhcNjtxwrJoRks/1EPgeh
fFlgYF/bgLlpFh0EzEhdeZJQo1UuPs2ZidRmgMcdKBK6jrzNFekYk2AptXu6dl1Jo3e0faMtkWdt
vvIx0RSbejWvLw61bltou0XhYlZd6US4lBR9L4obwd8SS47nK8zpUowKwL7TY2ngCYRCMqVIggTP
pbChYhcvJ8YMTcLG09n685xkG2S4w5SAQluZbhDhw/k5B9HKxX8xflp9OEg20OS2dSkT2UOQ8pMJ
1bN4LRsQqM0LyX+LTviEf0AuU0o2TZUjLmdnNAR/suLtOIfPIadFMFT7jMm9dojTLy6NHaLdkoht
TmY2x8dTAO6ny8MFbMPdqnVXlSW2asdsMb2gb4Scx7pyn3UHjot+RQiozl9GK37o5j8dNd6ihm95
/4HG6US5ujcMLjcWJbPyUCGonUL7tQ7L7RAPmzw3fVl5D6Ofeqa4Yf5pu4RbF6AQsoljTPui+dgU
LIdT5Ay2SnBV4eSI8VZVuK/zZaPYmPWkpasjNbkGsZro+c+iLewAYisVc+0qBKLUFttA0nuWnOxr
qgOSkaq1yAtng6/VVnRz6Syq/ZMA1v7zf7Opp6wDyv2S+mIMSAHnZonpApMl6JtzULl1oJZM063E
rVGjGcNzfh4n3qnoeSBp3djNbm4y1qDU2nVzB0A1fRBZsJXy9Dzin5uM90B5C5T7CbybCiC5A3LN
HrxwJ+o0cr79J/wlGJruAhJbqKykaCasHY7aVwVseUoVOwIGJuUKDwMkXjsVp0a95cbo5dmzkbzy
BPkGxu4U+U/Gnz3tlQDSHJbaXllBlFxUC8CTnLc5vgH6fKYh4USlgz8CSJnGYjtbwWkQbyb04hyZ
u49BIfeDZ/kFkc6wKe7jFNeFgneGub6UQyBVsnQ3m/mhmbQDwwFsjmyk6W7R2m3fVZvc6O7lGa/a
vKre5A2/bVbXqGbLEr8KlrwyhnqBFXMCTKI182veFVDZYBGvvEeeaQVvBm0gYT7BFWw8FMAd2/uW
JOh2nuhappSlLIGTyogKZbXP1eFOCfjYEHQ+A2071MOb6GyvWMzaLacW6dSmT0Q51biBypyNEcR9
ze4JFxC9iYYHHZtL8JAUkVdSuGTk6u1OGnOURt14QLP7iObx0SiST/xAzGwoRjCn2Y2w+tzl6Zr1
IxaoF1yj+KLm1CiwdFJ4TEPwO+cYDpIB9h53alcP/tBf6C0e/BIIXDrqvUvQD1tlGB7MesAe9b0k
0zf3TgTLQTzVoX4J7JrElUMr67zLl5gRTUBSYphOfYE1sVCGWxgvrtJuI7rW9DA8ZWYT+1llvUoV
vh6LORbMZy+cGOKgU/TUTvVrBjGMZjBdVM7Z/Xqas8Brwy1I6ntOj7uwmG+mHJ30zH6YqCsfphGG
8bhJ4+QIIoRehXMtHztN/Qk167srIOBjNemb+QDg6xuipbOs9GQmAh1YMnmgWLqaLCe2XvVx5Ijj
LNizl7MgN2cAGXGGoNy2yZdIGCYW2cacMX9Y9YuRfve05mi14XbEBdVWcmaL+rWBH9BPfo+brsyO
OogUVHp3QEDrlZGliHKvTxgSzhxds7miqq4i0JKdKqC5vVTd2zoHtRYKKrWajtLQhiVTtZ2Lt8D+
Ke3yVGXNbkxjv5PPQu72OXa9JOK7YSosic1RWp7jSD2O/E+LwZJVVTsWaZ6C1skZ+0CSdUAf3I0a
zTP8ARawT7Xa0thMfdWDamu7UpqeTc6HgYlRvfCAg0MFUNxpTGiiMlwCKkD+BvubjoptghgHd2O3
1PIhlN/rBGaAXfG1eVQtKgPqbI+Uuym7eZfxMeYW6XqEMLQ2wEvUcPKdi8UHRXAPUblfdFZXJSAd
lAVg/zIPCO4xNx/gQJjW44LVf7ZW0BXWbsoeBBbuYZTcJi4fYz058C9ustK40liyBuWbzUiZUQV0
qaKyoNYrANaSF4RfPKYHqQCuTgdMP8o7iWN8pHVXu+f8wIikUCqxr3NgqfKa91DTXymUpsSabrkm
oE2xmcQ5AWwmjDgwJk9LMP5KEpDvvjXTax/Pw4bajBibG8slVTr6wchwKVf6m2Wi87LBX4CrPCRG
hZUR7VCCxVbV2ZPVJk5AfdXy1dGmky/3IWDRCvF9NKDjd5RvMnmIOtOLg2et5yjK2bqMvg16uEpu
cRxybEzLVk+YmfeOpZNyt6vQSzccVTeSvov0qcM+SoTZXWpqE9NoL1sMbww3ZfdSqdzAAPXRdSYn
DZ09icxIvlPrWzodukHzZYuRaGX6GPLuQC4lNDerGD9K62zUl5rK4tXlKETlxkt5G9HuJDNwmVRH
E8RTQHWp3N/xbffJueJTEW7LbKhMKIIDMwoCbaXq6trg91PwBIVls9ijx1THBWnkAqVyo6W4N1u6
OAZKQOLuLr+zuns2SzYW9qEgJjpCUbL80hnr4Xc3Lt0HqX1GGj2uq+kWCnLv1U/ITD4IDgOnjZJN
rWOxGIqf7GNZxW3+wCV5nIJwp4kIeFruVCUhFbjybRWQIfVSiSunOuwypdspKHl5Io4tQ2bFkFx6
nd2cIAJtW5n6HBvxLjVfFC5LWfCZr6HWlAFnKZ5kdGcuNTRv/iRZuonL7BzRcW0WN8X6aAn9WsQ5
Ku2rYZai2h+FcqROc7tWgHHu3xCB0h4tWVySXEFs3ZPe5r556YfnijOYEKe0RlNrOj8Qr0MY+Qs2
tR4RmcnwUx3kbg/71YbDlBuuJU0UaT4OHJv/5N2xVKxYXZxz48g9uFI3ChzggXlFhgAqZy8LIZMx
tjzGVU44va1I+WC4n/l8aDDdLLK51fHjdJXhloQuIFWAuRm2FeXUjXWXUwQxLBxdENnnAudwQcsX
vW3zXZWiJCqPAs+Brt31xaeRNuzn35owNiu1T2t38dJsTdrZ52LcLCYAPKh6jYqjt9OctLzFY3/M
DF+U/WERNqaAzpuXbsuDQZ7ww+QIT0eP25KPNjhgmUW+o3GbkySmw45bT9ueDOg8dEtk82kNu8TS
LtVwFFaho9uXpjE9bEH0jXOolrKzHdlvvcxkKUjZki0n49hBiBnDtnpW52aT8hn2Zb9f+n6jZc+q
/gNs/G7OdWx/wGMjZkZ6yWErPg39CFSuL0k7ATJV7Qa6VFRsGirWtUH6xIJyzaRqOwWskqMkvEDo
dMtJlK3FufUw00igRuBk6+HFFKwFNe8g3EWGkwuNq9V4bUy6j1SK7r2xwz9O+FOW66/cfIoLU6LO
0PZLJb+mYXC0pJrzofwU0GZmCLFVuL1MPR0D2k9DKQMH001r9ldiz5eGA6edWBuIkujr826cMiBE
5T3FEl1BMs7qNhWLn2612zV6KtYJXSLtaqNfZYPrzO7TjPq2Szl/z8UVvcyZv9puv6C7aNyu2s7L
ycABlHb7UvmyYLXkaXbQMNsPlGmEvEMYi99G1lY1tLySO4ItjgpAtWX50jLLXwRRiyBn7/yY+G7I
vG9VcYQVBj5r8hiwOQ3cfFnKX1gTMKbs1cj6RWPXdtRrT6xBv2TYKNUKE+rdqs2PUbg2zsLOrVIf
klDvqMuBgeo5gEU+0D04LFhAi1eZMEnSUZHSAkrGWRKaVLzTR7pQfxJpja8H0B3FYwYz1rShqo9v
yPdz9j3DtwrmdNcKcW2B1WDm24i+9QooqOHABlS6JulwEzUopJtMKa27WOo/CAL7KiKXM8ydP94y
2bwnRaeOfgmfIR4/Rm6vjXKzFLM+wOPdpVVCRIM+uHG0MwoIB+aRhU+N2w+589DLutrwCpIvrlBI
V+qKfLyjlI+0Q4eRQt4/GvVTYn7Lc+2XI8fORuVdkYyATikurpG65PvIVmhblAiUaekpsupfGoUa
CT4GCMEmV+2pmzYl1oM4DLg9cO83loXTiHkx5oZsDZ6ZZHyPS2qhEpz5CZMXHu+J3aGRAQ8r2x5Q
QdYeJrwUKW5pY9xXw5kThi8T1DHyeSv18mEhTETE/ycKM87b+r5XD2UjeyExLpIL2Iwuca0/1Bok
F/1hKcqdYnwzq982YidsOMVW4CHM+NbwBhbTWVGrtn3N2vhm8BxMOpt8NRE/0QcQkuW5LwpeB94F
Q36kp3jDwC5mLGO9z3Xo2cFBpm8Q+tihS5ZvruvOhB1YHu3HJgA3TXkzmcT+JNUvFdt+IP0AFDrl
wSsTiw1X7D93SiYwL1KbbGOiKZMMl7rQ2IE5QYhPNYYKms2wHqi1JTtIox8Xy9KN22XT6z/TcGcw
MkRBU7xYU7ac7c9TswqyXNGYTQfcngeO+QoZKQi2e65DTtne1Ow/2DuT5ciRaLl+EWRAYApscx7J
5DxsYCySBQRmBGZ8vQ5K75mkZyYzaa8Nrburi8XKTAA3/LofhwoBtYdvxKfh1lYwNct4/ArS+iUy
+pEbF3+WNPwXnepXO2m+dDr81poliuZkNmdrFGybTYybf8K4GIw98iDcjmidY5Vf1mw8Gqm6YtRB
yjBymr/z0+BO56Lr6Qpw4PsRrHP1W1EFV2ci0hEBL0nS14EjoykOYgwOXnCZkvbiT0jU7XXM3f1k
EU0lRFmzVB9n9eCET7mrzi4zcNy+pVvW+4zTtQ+gOc+uenh18Mc1P7Vu7nr9nOMWXfZoOTwhesDX
6eg85cMVFOvGjsHbqJqmx6XExqOWagpd3JNVfBBRHx+klb40ADqgx91inZ8F8GInAxNVuMQdgrOB
zz2oy+d+zH4qFB9DlE8FGyfwGdvmWiffHckjC/UsiP2dRR6F6UsUx5hug7739wGtzLwQm05MZzxH
DHmacRtPoGCA9WzOshU0mAcnfW1I07GQ34j6tYz9Q1jU5KcHro3v3P1sRHlXZR+8HOfW20/Fq+u8
pHSBlomD8PAF2G07kV7ssBGLGP6LaW5F3F8jgsdDMB45JYdD9wRodQNUBYCmXGcp9VKZCHbJHNzJ
0OfO+Zl48I7MldTfCaJHMmfcwtu9b9W/bg61LztNIZ57kolsVGlelBdaBNcWb5EIHhvdbZUxvNj9
nq4I8hR04DGcYHWr6DTPfE5W9Bywco3S15kzR+x+Bjgqe2k9hERkmuQX8DXTxQx6tth1ERsRGT8F
lfmjBnX02k6DINHjtrBcvUmJw00EvPTC38DmL7v0Nc5GGkfEwiK5NUJTIUz3yxrDXMl20Ds1Bc9e
oC0G8ThD83DhpbKajFxbKsWJ4h9OafY1kcYdfLDnmAYeKnlrrr7cuddAtDujuJY9LTu4uvxLZ0QV
UJHgzUowcSqMjaMqYH6p17abB+4vxc1JdyO1RggZ09fSFMr298RDc3qgEkuuZaLe/NZyYOAnjKN0
2uaZb/M0G/e2YGom00/Siz9A1v/GyRpZiIRZad0MnHKwQndqOoLjOWWaAKhW+0J1y+/emrrcFh7P
mhHrJ3urfSSnk1MSnjGjU47ihG0aeoPNAdR/Q21t9OxhPRx29CmuIjQ9P3kHxHUEaE+lRJEhV+j5
raK7Zlwg0P++oKaGtPWalyQMHhSODKwgF1fr9BDZ/SbwFLh4ex0tCOlwvoqwO6R9vKvt74EnPmsa
ktAag3ScuDvbFPeBVz1DMVb6VOHxW5WF/OOBRS2qsVlxDlmDZP2bEIUM03OVgzRSxnfaTtsqYvZB
wRVIoljHqLSPc57eyfgyjvJNxh1+lZ4RcBLFKqqqTUHRlWybQ0czpbltyI2NxdGtOyZSHqw2uNbx
pDseczqhi5pbEODiJhwuvPCXKa23Sr0XbNwClubw19d2LLaqK8gI8dTm01Kb3R6u8QoPHry+3Zjh
FXINrKoCZh3NzlwQSDyUjqjkaEgKFkW9cSoOy3YKOHKCIUzFUrQXbv9g1cZPaNCGXHU8vyiqCC9+
WG5rE+x26JjZufOH+9bQ8yG0aAWy0mtOe/HztFzFI5XJyP1kqojqOFI/p0ODlJSiCtMwvW3TgCE4
mo9gVNGox8U345GxGbLBOxi5/ZhETbkTuXcoJwTD2ecHULEZ76ILvOBx66bduMexkScTmGVqMKFk
f9sWy7GRDdNdiu8lpDieIvhpxBgXAwvKNnldh/flHH6MDay+GrsyvZ2c3bVz/vfFLLncjZpDn5m1
j1gwg7M35y9O+hJVfvZk+se6nIHfRe6DHZNyt4KN9KwrlOH+EMv+b4tfH0dFd8ytzN40ne9eZe2s
qqEbDq3B+1Mv+F3PzXhQBr0+zU0gdq1iVTGx2IBLRUn8RAOyxNpqzuEpLSvaC7FXrCN4wKe07aBj
DtztRYyvMeQp4PNaQGDgJUz5tI8YjWnKqY/UBV5SOwovwhZcvb6zN8ba3fOjvXZth4U0cbcVKT28
G9YlMLDr8IHmsl6c5h15EMkAPnizhG2BGUFPGK8HNbFgqYnQzn2anMFIHzN/zHaB/Rdvs9jS9qbI
rHqojmP55bPdTPKCCtN58HfSHu7dvP1H0lbHNky+g4APZNfwQlD/zfflY3+WlfOeB0DhgkWEyhj4
2sFhvBpQGSyeIR6zUsq0WfbdfJtLDOEx4jlkK3/rD+ZrVtrBRlvC3Iw+q2kq5utNH4tD6ce8cyIg
28lWzwcDc/SWq1RvB8/pTlg8XNKXfoniHAR77KBXIw6opJjn882ew/guyed9sqy7QDb98WA47sKa
0hPxxVsRvFIUuyylxVpGRUEV1E8WGcETXr6hxUvT5WTPQtK0trhSEMDJrXqVPf2XsIfp2bK6ddNR
1S4cfqA06TGg2vygtbJvSnOfdRK8kalkc9nRSLBPr7hovRwRI0j8V5VT6Wy05x7X9QrUEH6jJnvt
Sn5faBrABSSZwSbVZ+po54MTWpu0iH/KpY1paoM19+WRNuTwBuv9y7BYSQaUWzCQIczVfAprZ2kv
sOP7rGBxFmDBC3KqkN0Rc8BI5RAQRNiqnXtl0xLe8NVy308oPLE7BoB4ZuEWRVDyGr+4hVFT7YKg
/lK+7D4bXD0VaCr8XRHsKmG8235roEgzUnoCPGXSvVHRuhNdz+jexFx1s/eUSveWxQtdrsBiHwlI
XsXQEEtg+a4hHGJ39vA+dqA+DOzC7H2mv6E17xw++ceFOGZO3Fnizv7rsCJnEh1uEeCvXdXg/q7L
luMMcsS/L9g2wQmNNRqucxuskVqYRevsVPFtRM3fcTXE9hNIuZiSGnK2mr5HceTsEB/seOToHp46
ntuoE63AOEEjPMh+qMSl/TAYaFUh/jq+e3vtvQ08frmVEr5ckxe3BJPSWiU+7cpsX63QX3M75Bjb
TevcwECc0DlyNFLdbFsH+IdXGFtz0Fh7/VVKKTOICeNUjnV4MLzyt5lHH1GuqB9hpaM/1sZpNiM+
a3Fo7EyPjDZNF6+2Dms0o/SkzYzrrKPrgV1rKn0OZW45bLwWubYikDCZ3aZwiBJnKqetOYkYVDos
jgVcRLhn+9KYX0q3v7fJUvE8IdGQG3AF9DkzUvAXdRrBdZi2KF75qe/qQ6LLD5rpARbK6A+bJWaO
mQ9Dnm+jaSnys6OvvKqJ8sv6FsbWEkWjioR1UrWOXOACGLfXwkZDz1JJTyU7Kuxg+C7nNNjxDAEO
32BRzyu5TvKOF7qSYJubwcVl5+YbOwLi2C65W0MftZZvI1LTKhUS0gtPsjzswnsLl4pAhtikrf8U
Dc1j5ORIc9VwjPAfz76NYzpIsWQMnrcLSnxveS70LtMJp0VKvdeaVfqBTDCvs7qTaXs046k+K0WN
lKflcu3a1jPtC7BPB3F0or7eGbhcDaP4hQHcPZa+O7FcSnlJyoUzNEGjyKVRPAkVWo8uBxhiSawH
BtF5h7okvb5A94B3kaqnj3UKc7wzQX8Xy+bFSGR7KPAiDhwo7EMWALjFseZg18ndkz9T2tcUWFbz
wg8eEkpba3jrKyQH61njiuIcCFlBkMM14My9F+7un7NfBLR+5jZOnb4qv8M+jD7mJP80yh8Y//F1
muvpOauzdp12vIOpcl/bXvvP9sQ9O+xjjDXLv1agvTl/LhBQRz2B7OQOk9P20WCHpsfENZDEWM9V
TfzO1aT3eqrkLjG94lnV4Z6hmBUaHYsnL035q6dDurLMur5VI3zh1A3cXWRbNSDJFpM1z9lSOOoa
jwrIbB5SHWXEw9qj4gDtBUEjMGLr9O+Lv/yT8nLjKOM71y39k6kLNGKrRxYMwaFbufknF2VsAylg
59KwAphkd0f3MCkZ/Lc8VNTNT8RhRHc+RTl3As1ma6tqyz0ncUQSnlA584dfXGcZ1Vdr+ZI3U7+2
8f8fFtYlR6nJuPMa1T4PcbiLiVQ9Dw72Gtf7sik7eCYExmI7NPytqmg4zQvtbkqLPk76g6wTjgQy
7pM77gdXz+eirG+9Zfh3LmuTscWiLcSp0sgCk+boqOYsfbBiIE5t8WMEtb6maQKXiaOmL2hX9ozk
ouDeYpnJDrrr+zuH093ertMPwkjrELj7Lbca7FoLuHquxr95heE5ygTPaVUUrzPxxA2ZCZ/LwnWO
EYg0fJU7u6e9g1u5Q5pu1M9F7XwMdsnBrQD42PIYeXU9gCle0loYW9lYm3n5qI0kOQct6pD0iJQs
uGuWsmuc/Al2e1MfEnf0CeML1NPO7bdkuxEfwyE7UimwqTTGU0j/9QbHFhwPpaEqoMLuyqrCdO15
1qm2s78Yi+Nz0h1I4xT3jajnTd7PVzVO084LnPrEuPaQD4PYjQ1PHzJArNrKPr6Tyxevtz9nkK7b
mLVUo43wfgaVcW8tX9KxdNep5bwkHA3WdK+NtyY2x5ugT5C5kAYvOxhu//679EFiVlifdwWlHcSu
6IPRro/mZaaOtVYp6Y6+hy6La+3MezE+eF4PbIf+HYC6zuvcUL9lmzxE0iporw540GtlCTxRea72
iQdKIDCmA65h1JCqDC5m2sE6YXbZCukS6kw6GzQNg/ZOz659F3gTAKuJcJtXmOzt20m8ajsM0Mfy
Q1El/s2ejF+fhSlPrUzck0fwsOklyHl9+UlqfaipumSpO11i+MkXqy44D6B6smTLIbXTo7v1zKa7
sxS/0GfRGxsG7PULG7flNJvMzV3lMMoOA8QylBc29/gD6jDqtpVv5KexSaLnTruYiCaX9d6cwT4r
ghXOA0S1CeSYYePKkY04WjQKnkjdhZjv7Pd27Jr7UqJzRXnqMSEVw6VwYUdVdpTHdKfgzecjM9/V
dkdLveMT2EgGCM6K+rSoVfd2F+JT95sNKbD5K55LCuFE+DZHJn6cFM8h1+8fKJuMaUN5n4be8OrP
PEZ4Ah0SG+AIN2P/NoEVvQUhQnWUGAh8cDzZH5j5c0TF/RO9vhD1GwrCnJmYdCCfi8Q5UACG6828
uk3LVIZBjAatnrNvlzFMlGAopDlGHLplLfGi9fDME0+gCbf1jeBYfTRCosRVTDiS+xhs9kFX75SX
gAxm3T1ipJxzNd38FBWDbzns/3Xq5GrcN00TnZSprb229Wcc2vbVYEO3TX0SpyJI8pdQ+fqBkfw5
UkZ1bvGt7aqwTgFfwUEe8ZCtwg7ZegrDezUwkmZoJmNdqK1nUyk5FONTKsKHSOpk73b45ZWTOu9K
iX1CFxBUJb24rTOkHhFqFqL9j08A4z0KhmsTevfSA0EU0weGM0ClB2raoe1ia98RiOLguPXEPF1l
72zS0ex3EAx/deY85m5LEHVekrleT0w3YUM6urchmN/yiqOrFwE2HvpQbmwj1xs9srdpcVAAkSi5
Sw/TuzkO6oXfSDDJvK+Ucu4dy38TYflVhOaH6qZXXiC1TqLQRI63L5PEGEIrRbots+GuMKvgxcNp
HweD8zn11vLI4aE5FqjlUd4FD54J3sk2QIuUFSgXsnumsKqjoP2beSTe9RKEjdv3cN26+URkT2Ax
c59jv2/WBghbVmXeNeFnJCpGaCouXGpAIhavFsguovBjbeIlawZieCniBZF5JrAQqsbA8aMqoJ21
2sTXJkzC+m6W7YvF+ZXGpCYgkg+7xobh7fRBu6+YZ4ls0g9ssF9x4w1nd72uUjvfjGk17IXpHacc
bLzsadlLJVmi8C0IWvchjgCb9K+NT01I1Un6Lcr+KQAnNi1tDjoCIWYBWxqHsyb0dUpSPDrdOMa3
UTyVUZkfnAHjwVKYgAVpWE0zib1K5jh0O2Uv9L+UQNPKZh7Hi7fSGqk8ClAJ0/YiKcEg3PXmczxd
m35q7yYhonPDPn5LVoB7Z9/bl7Ti8NjLYmBCg0EoQjRft67PdkkhewWvzyzCo8RiBv7bfozrxkLN
5LDeFdmwTUiHbSPpLFYQW3NjYWUANVrrsIRRRlqqTnJoq+aAoyzuTDwveDgryp7pPePjTHvZfT5F
yX0n71rinXsHaRgenEulqlEFqzKYi6NiX/mvJc11prtqlnI7zv6ZPcXO5Qe+KOtrKm3qDCrjqzO9
ZtdOPii3wddbe57kLovVnzFrzVPe0j4ZjPsqQwCG++oPcHYiYpyryYyqfWkW+TGI+pPdP8CKnlhw
O97Gqo/lWH3NHi5QSQXzYptJa+uXFgwX3xEaZpLggWxVK/gf7800q84U0FHhaNNsIdiJUVgZLApf
m2yNbNSnYNQXsw/u89L8bU1iTiFZFdUiWI5TcJc5ePncmAcj9jh3oxUrphjtw0PIIXrWoRbF8iWR
3AdDoipljySSti38sXa0t1JZvGjWZDwhPa2SYPIJYzkZHgGyfqmZNmf0M3BRFWouXWoznz3Gb5QR
x1ds1mYLOGXREWspmEc5s981zVyz7fE2oRlYoLaLhFZd29vVXvOix+lv3XXjJYid8WIsXwJh7KrK
Cw91NHMUYbzfVckUbWOHXgwJD0nRSbzJPfu5t8sL4zLNyRPnmSGveHx2dH3OlpivtJA4Qb5VTpjs
SP/ThI3qN1H6c6+HFp0gaZx92QTtNoF/sC4R6ZJCXCOrOodR2BxGh7a7Omn0pnKmv05m+A8zObwH
oxzcnUXxPIv88a5rVARugOpOdlzO1spMuUfIOObpYB39ylyPiJsn+zmi5YuK1444WvchCCviCKUT
vvrlRl7satng5HHHr0SyWqfa6ceFmRXA52O3Od/P8pi07/HQeWwrJPy9hoFEK2ubTS22zF5BITKD
hOmuwJbI8Xg0sVX4RYAiziO8rpo7bucrrL/jkdKyXeoxn8zht8xgZFQQyDzLStcz5WVrU9QNsj7n
7SqMX23nzYRkKUTPJq3zdqIlbuAg4SkP+3hX3+UeDog5HTmzAm/GK8hg7zqcrAYjOSbAMdZokOgb
Omywcri7scRvqJaImlHn58FpanxEFqTNIgnRNzng0MSMsNtkaluL0sEqkNxx7xo2KmfdHRqXgJ6U
k5V7T6IY5b6lJ40dnqSMLiabYVf5hT73J9af4XZyEthVEcc/W5WXVobPlbckiwv+IhIPlsccacSx
ubaUm9zab8LR6OnimmF3QbRdS98f94Yxk//zyleJpLQfBA5Nu4Zqh/mbV2N5SDO4U/I1rstQcW1l
7ngpSML1rfMoEtXeO0N/tsfoyr3/UzTzH2XO6hgy11Ezc2mWdILVIOamy447LQ2LC2bNq7pLIql2
TvHDbZb8H7kq4rpeRbtrcAHCz7zNwILtmaWbsGfkpA2ZAY19u8eQiCMaL05yxqydHyb0pUZbuA/M
lLpeRYZcFj8ae98cgPvNsbI4ise71YOWbbt9V5FSc7PoMRso3WusHP2/adQ2YFIMOeqQHSzZ4AMn
iGagAfH41+8/is7iZJzk7TWIfkk9Ii9Cl6d9AZjjDC9hyAghKAQQICkFE9nECSQY8PX7rBCmwIWo
KR+Iqikm6fhFdyFn24rLdflt3CJNWowvQQ9slFq9XyVyd+MNO57uFs4ciBMDrczmTEVOGzY/QxTj
2BBWvvIdA/7mrCggzukI7PayVTiVrFlvLGUkm6ItYWz67Bpj9k7ryZkhIzb0fDBTnRPC2jNEMyqn
EZaT51rVxTrwowAcFeu0xuPNHycf3AD1F7uh6Z+tmh8w8qeY6qzqU1PJzHqodTdmMD5KdmbAdHRK
pqUrN8kc/fYkHTIEkZNjWlvhOZgRgkpfG/00SD7wiNrxLu/ce9Pz4NKZeIM8zoPr2MN/IduXMMSV
yvDVr8y+3Kd1gc408NiQP73tQ1x06B6Y+u8qNRo4xRgv2HRw9laBdaEKZoDhrBZT6Vudd/LfTUAW
ickJYDnPIhbHybaSJPnNUzngqVHz9EyNcYCWiqSM+WJY5QLTU4ovvqlgPXMrXo02Yl9eT1vbmt/C
3uM9RiXg/PZBxWm1b6Pfxov0hb4ajM+ZJFcJ90yo/k9recQGdWIepkdBe9um80qqL1vkXpmxXXQ5
gFP6h2bdl6du6FmWNiUjYWx+miJvt7K06ecMH+q2BuQhog4hgrc76EODvV6X34WyvQxx2pDBrb9M
0RArqoxgTXk7V/5UPju0c+L4t3mB+sa68zHrOe43PoRXFWT6o6SP2sl999eHzhnYT0FSNjfClv4z
wt2fgRvVJSI1MA7Zg29ECz4mP4mUUOqohvQpBoJKqx1o6C729mMDFgVVLCKlU/zJUvHcjWp6aF1m
oOJF6nR69kK2DgG727VO3Edf6RK0SQcvYyz/OEWx9pPbmFjzwY1495tlgy7bAesjR8H17Lgshrku
eUuQ7YKcMITtGSbKkUfTnc5e07CSZ8sz3L1Dlx3clBnnpcVL8v+Dlf9XnQgmocf/c7Dy8KXa/w2a
xlz+n7lKw7f+GzkbIosuF4Xj2gv06n8kKw3f+W+O7zhOYLm+bzn/mGX/2YhgEq0kbildhnQRiABy
1H9EKy1Sl4Q0XZNvCscJJNv/S7Tyv4ArXZeKdkj+ANOoWXBsx/svgDLTVlNIbNLfSpt+PWsS0b1b
slcz0o0Cd4nfZ1J7E6qAz4Gca4TxkDoUdyTF7L2WtfPre7gRPJRecgjQk2VRYRJzBTtiVTAYdvdN
zwpa9v29nOaZ/SoBG56cZOTo0jSzQQKuHOzj//IG/EeC9H8tWgA+tyD5/2didPmLub5JWo1CCYc3
wPoviVGdyhL72swhY+qvBQdj0haQZJfMRo3Xd9vbj5bZleeZgPdITA4TT7O3elD3Q+G9i5JTRmNi
YwYDTL4L+Bl9p9iXhzyjnncAFN/l1l6IwIKjNlFT49e/SpHCIB9frWyzt1cKpglNT0yOlSvWpM78
h9Rpf/IZb97kLJTafeTO9rFiLlsbmnmxIDI0uD0OIJFUa8yhL1mQ7cKOMs5YOtfe/2w97x6khokm
bdP4tYCp5dHOmi8VO+tstO5yu/xVfc851N6L0Nr63K5l9hkOJqqsDx1P3JXNEyPuDrbII9veq5qS
P1Zp3Nd2+4ictZonIjg6e5B4Pnq3Pg/Cv0sy494rOPAr4veoga+9VT0GUI8YMXbSiMCVluI4jE9J
LZnJ+DVg0EFUrHNgVc7FddRB99ZZNfXjnIZ/HfMhTEvOmVb7TZH9ejTSDp3Dfcjyhrht81Ml9lqH
wYfZVq+a985iIOV2V/5pO064JQaCNuol7AktN31QbBjxYQ3MoSZiwE8lioU3koqHMmwvpRdeKxn8
5Zn2gVz2mLnppU/ij5j+jcS95iR3O08d/dq6hJZ/SHr/LaIca0VK+WSlxqlvwbJ4MMpWbdzlTCmt
tbuvSa3ih1gFLTMUPXoPmsZKDo3hl6NclFtUTfI/f3xvPCts1BP6ETEa3qN8HO/8iWOy4SNNZBG9
pMoK3135BzX/SKPlJjLGkyf/imTGQTY732HjXcfYulZB8OxEzlsYmmS3YHS64tLQe2/HiBat0otl
iS11ygwc5vYuhlhl+jvNnmHjOWQx82I5frGaZvxLfZ/cU43GgKbFPp7MjjObP0HZfCd1R7gvwvqB
KAWhjGJt/OC7yQN/XpbEPOLQey+zmomHpe4aa8KD0Q+EioAQ0+NKcaWdTNs26AkT2+2t8M1yU1v4
5PswvwvoQ9/GJSWUAv/FxgnpLnTr9oivA7JrUu2HoiNC247uIaqyF1xEBq8RZ26tPYKYrWs9G35N
a2XpnAazcc99HNE+ZU+/vs2qvbN45ofEeVY0TI57QCr8HxUH29yW4yE2IVQnRXMIGu+pGmnd8ue0
ujoOb4ay5ZE65INI5wNvpYs0J7c0mXaHKim/JLr3fqD8jsQiSS02oI99y4FTZeMnniQFQqTD0WYt
Rsa5uvgphjRhl3ITzN5iQ443//6Csqvho8cYo+jDBBDC1DjFndo3fnJS4fQMj+zUxETvdG69DhCU
7QGjesVBDotlsE+z6NBZGtZUZ37MjlVvIRwVCDME24ounbZOrEl8Ut2ycQdqMEZfH2Tuf+ooLvYS
36ZZG/bJkL9pOIdnAEzcp7nX2Jp3dnCeKI/mQC5mkr01IPFBPIdEuwGL0RxXtsGWoy65hn42VkMn
5Z7TfEk7VplumEWiLS4lgmYtOydwUulGNspbu1U0br2sqzYi7Ymx9g2RpeW5dnBJLich+QpGFQvg
2C9tku6hD/jD67rAsc9xdtV0C/2oxH8cj06Cqz5G+Zv4sIMkQD9wpvFGrdhOD2xZZOR8o3YYx2U3
UblZs+GEc1eHgbxYfAOcNA8RHS5bKWR1AaF51pI9VRdVtyV41g28Czk4CzxMOtrJANHDY+qin7fi
Ibc329q+c6b4Lcdktg+MgrCfE+4Weh2MK7YbbGm7uD3T1Z4cUggo5xj+EfMgz1M+gWx7vBhITJYk
NBTk2gE6Dzfb6eQmY5dR6eTg1Oa3z6Z+ozoenTkYjyatBKuycivZ9+y0j5RaDfpGXSn+GlXuohmw
do7cg6clVxjZXAtoTd1kZ8MGO2I6y00lugQRuxBKDHv72yPZyy6NpnjB+mLqnIMaScrmeXKvOs4X
mQ2Pqfs1GnxhOsJa7FbVNg6xx/m6ImaUvKSN+qjaNruX+ahXYnSd/cD5RxjylvssojVF62TSBobh
qHs1uz8VbKw3LkAgoszj+GXpgwzmyXjrrTCCrQ4qDZXrydJIhmJEVphDlT6lndSPTX/89y8e1awE
ONNTII13tzEwF9MhWlIzfE4SnCWWKD4VUdoz5gCfjTqxpGApTvbc9sXxkgcTuSAw5/Siq/jLi3O1
aWcCE0HEDxB04ZPI5dnF8fSqCODm87JwfS54oi+UH7zNNopczapoZXT+voS/xXqdVXbhvvkTyLLC
s1cTNxcyU80NR9NdloJiahw0T4GGsEluAxwwKn9Z9takLs3ScC9tnXymsVg1I/S5olsNyyOsH3FU
9F1r7cMorbEZ6kukQw3NqVkOQNl9DN75wcZfYrjyS9bezklBAjq2kGt70Vjdlm9nSkLWtm6B5Bcf
DKMssxQfAO3i8eBMfjTyEqR2gzNuVDFzjzUvRZcz23sc25Di8E1gwJdhewgFqRknKoy9cd9OUIFg
oD5zjOx3vhLfAjPXkdRWeU+MSw+XlCJWYHvY0ZLsoxMItkOT7Ayrpowif7UHmwU+eb2uCxGkIrb4
klrJtE8oqUzKO+iI/jE0WSPYDeIvN5rNnDozuQWKBoaqPI4hdtIKwJnNEXmV4P7aFJN7wzx7pnOW
wpmC03AdBBtjuV30dndP/uZLqYTkjtinTfNj+4ysrrhN3WRTmThTKiH8tSbwELsoQAjBcKYclMG6
IcyEPYCaq8eRhonqIIDHu4a6Uo59ot0QH0/wPdTTSzMMD9KE2yhLQQFAzfIzx/jQSxJ96XAUvfse
B8E5Ud7fonAlPz+EfHIQPU7y96LgFfNcfZwi8lpdPPyOJGomNZxkx+anXSJt2McRI7cqlMw7c30d
an6lk3G1zXX86MbtL4Sj7acQ0yuugeHoTvolMNTrVHsPlHvvRT19DBE9ukVFO8Fa+0jIDJBk7igk
GIhulkkP4Tvj5mVUjxILkYckEPCAYtdPoCH4ky20Dwx/Jhw371RGyT51gC76mfE0B9E9RMJT5Cq8
FwEnVDRJmefeqk7zz9rgRSvw0Hel851mA6ItiGUn1RQpKLLR/XxgF08O3Vzbmb5Vqn9A711Ao1tA
KQdDdILob/tOuu+v4YQffYQ9xWyN3141G2Omi8bEGqBs/aDt9mTZL/n4ks31znV65oeQtE1cggYn
ngwilbYkIOhxa5+j8RmjG4kjaiqYAMiPwOCoFWtiYnDOWvfBUy7qYRv6nHRm8EmFRQ8WYRonhQvo
kJFj7cRHMVUH3wSkOOVPZkhhmy8vOfku/PHZVdo+Ntz0IGfjFdrgi8HmCvn9EdiIt/Hm8TkO2b7o
9ke4k41PJTmgEeFYNBVL4QZ/cGAcqwiFUEZEgmvf2Fjix6sqE2I6n4bWcj8KXfBJJS7o2K3cY2HJ
V7WreqRkahx0T0NIKCj3coc53FWaD6VT4C+0gEKwJwJ6izcG30UwkZFpiDO11Z0ocUCyYzmUI3lK
S5nG2qn6Y9aJkcIk+6FyhhNuzzjmL297Gtmt+otJnKxcULx2oEHUcGhC6CUyKzasCZN1tkvC4b0s
9JG7Jk0ddQ3adcLWE2U180FezkwpZDDosBEuEbqxp4OFbLDK020fYxtFT/5bVzOKOICDPv+oxpoB
lI4ePxi/cgTDVVwx5qf9knkCipCM5reLrEqaWO8oVqbYr/0rCAmmMtk3NqHrlnb6McnhuMXduiX5
uvIMpnabwvtLovPnBgzZmocO7i/NgdjEtcyRKTGjd4PLPTfxzkcpu542OP535s5kuXLkXNKv0i+A
MkQExo0WPPNM8nDewJhJEvM84+nvhyypb2VKN1vq3rSZFqoqZvIMQCDid/fPm34L6WQpU6wYFelj
AEWwtOOkuwH0fXXSnv7Telw3RXDWgTLeuDwRbqaYJozRR/sOavB4YfPsk6AxCXZnOYocygReVZ4L
rQPuzzSqhI7pmEPJdKkal7uIGqpa1N+isicY6g4eyzrbZ5WQ5nXR2k/Srl75S64wT54GVgciSXA8
rMC8ES5easUWwi4fWtFwj+b6R0thrl3CDshCkhUCj3uMOKQC7qA58M0QYgGqAR0F68zC7aEBml/F
kNKJAtu1IfHJjrp770nc0w5nKMqbaXYJN3hY8iPPYjBwJcCRuiT9OafN3WulcKaDuT72kB8ROcgo
DSTb/Fw8QwFM1y3vA5GZYNNYVjMLtsEUq1nffdy2R8kVsw7N6lN4Q8LoMKNTRFM7I2Aw6HHntWO/
poa2o38letcahugDZ/Mo1+cSu4Z6aKlvAg1aLSIE2CF3nLZ15T4op6xpwbPnkeu0LhL3dazol0Hh
5k4saBTLaZiokEcXTqzd01gLIcpi2zHlRb6yZc2FHg8zco6RwkRwu+jS2Y3e3bqRP62bWOg3MocE
AwKTIg5PP5VYt3Z6U5MAIq04CPsxAvy2gjKNrTt5aY1ZCJ1fYk6Wk3g6zhGE+dHHr4/VlfNtdK39
sthAUeP4zYo+dr59VvOtg/EblcEZd0HmcRe2FkcCA/8k96hcJygInlvIlZWj/CTBTFGIp1M2kcz0
RWKQVqXXxbxXdqswPhgggNvumlZ2s8/AAhiJyO5Sl+bY8nEceNiV/lX5zOcZ1uqEc5lQaD3d7gFB
EplTJtNhPsmIguw065XO7ewYkJLufHNJUpA/SjDGmGuvKd4m0iLx06ECB9h12CKwhGIlx/mRoJ3T
G5hg9FyUlmNBwUjuM0bux4ATa5q0zoHTMgAs02x2ULBd1/hghYqPtDUFzAdq4LzAk951B95rgq8f
3O1BWXhNmh7jvrlgWOMdg7E+22JsV1NQs9cHUtErfIMlcAUEb1NbaD0pdHzogOcnexvnDq4Jl7r7
NCEmwGCll0Z80lO32viW8yJnUJjKA7FE6Bvxq8Tjrh0DmrIyAAlCx7lhw+T0BocwgXfteu6mOE85
UY0O6A9PD5eu6vZtm+OH8gp8M0ZXHfu+uXLITMiG6jeNV+0Qf59dy0Qw4EsgPpIdU4hQZsWpE3k7
pAPOXTize7GfuJdQGh0injoA5JRhfEGWdpEpy9tHZXFBUcuoiK9o0Eq4nVg7310oglgw8B+P5siO
S2TbioHm2i7C7Y/fYdaY5rB9LQjyOcCwyE2C9ZuOwnggSRouHL0MVhAItkFt2LvQZglT1AepdRvn
wYUzh7WYcZGpzuxsImZ0mtr4jJfYW8oRG2FtS4uyZ5qyiE1t+bDdQ0l5VQwurSVUw4GObixqrvVN
bbXfK56xy0H3JuJmQEyZ+p/yTG/Wfiu+moT4saOiaW1J0CHRo5+GD0anwnv0DqdQ56gxTz8+GYMp
zU2ne+HC8BNjV+KU1w1HHAqmFkT0kNeiFrNOosAlyOYWPdBjgQ9LLB0OV6OodLQ8km0FBkVWjGHr
WgauAkyCuTW5yAhUvHpafJsJaKn5OAxzKvkcwkJ46YS+tSwJs7g3yDZzYH+MgnzFkOQ+Sz3tMbPI
iYTJeCcpP3uI7GDb9TodF2l4NCrIafjWD8qei+aKexRIlyWPqyoIuMupxTjqNjHNQDG6Za+bHZ0u
OyKCjJtq5P85VbcF1D0sqyA9Yw4m2CiSVaBRR9MyX8XqzJWj8nDlJ4W3d3ge+PqIpZsirthO3Q02
+m/Iy9YR4+6yiLF8tAxkqGeoLpNyy+1UzdU0YUd6SVGZBeDuRhrgfSrOt3ZQ8uK69IjreF6UOXxE
/fhAQx1HY00+8fiGnEE8a9USpV1Fon7VMCpS+NSfoK5TlB5irPRHdJmK9OxF1exeMtWxnUvj+zEM
H7ooei9KEW7CqXwWGc9BWViIlDWrMye5h95jGNUIh32ulny1qp0JxJwKdbfYG03zVqdOchtk4Htz
Z62GztgXcrrJZJQvaymRqDRDW7qSI742oe5gTpSbdEQbr1sjXYd6/JoHgFSmMHtMUmIWrdVjbDua
6KYOLsFz1s0tgZpDFV5fQLLRFZwMhlXMtK2LV06vpqeoh8zTr14UiHZlVy3hvFC41VA5ZjbNJw7p
R2fgkEiN9gngBIGl+T4Hq4+LSW17ZZ9qc8DClXNBDxhFN2ZYQRwLj/mk6XcZ3PEdtFyYOAEbpDB9
8QNT7ZIhe1JdZe4j1Z68rvaPBU8M2M5ESuTBYQ1jgMFkvBzyq5BNc59bkAriac6FSn+va+UFhBZJ
ymF6MzU7Psc15T5NzAfTDd66NKzgGtaLSNg2cGoAR+DonLU2mSxwrb3XqD+ECjJtWUeWcYk5vPUE
Rn+Vpptp7Hgc+HgSfjxjhaPth465pmtM0SrHT3czjlj0A4KISzzkFdCbgQfSWH01AYXlBGPYejIG
PRZFR5zhFRZ1vDfwTJQi9nj0JTiAPLUvpVDUj2YLE87/lU7LpKWOSGTGLmYJDkQc3kVBUc2q4L5M
S6zAOQLlJCtAJYxsNh1Bg1st6z5HGu6MnCvd6MAzOnroX5zvcCFn/k1Vn+YGGi2pSh74ZUl9gx4t
9JGqKD/KwQy5+6kj4V1MkbG2sAFsuY1vRRUB2Aa54MeWvw96SPIjx87awl0tEocbvk0IGeGdYid5
ZsdFvruz/Evuhu6+LKujAJDFeGWsVnxokIE4HXimLg96o/Zx1xlUZjILKrtIJyGYnnmOlgeBG/we
Ct/t7NUmtzYcNCjsK0ujas7NJndrtgxDZuhNgRoZ2ivWd2spMy7oENTOfk6LJTB1ziNszJLdwh2d
F5cJL2rkpvzpTNk4bItXEAA1CjlkjEGH8WfZrctF7D1pzDIpYWgphg+jhjMqivLCzYlu5DBJotkJ
p1C/Ib5UxXbsp/Lgpc3LGFSsnuQyMBZ0ZPL2mN9uG8S6ZTNm+SkywnMYPBB0qg54k6MjjTLaxh/J
3KTuqO1Tky6Iqgv2jVXt80Qzrw7eVexX4bTGnYCjIvOPeWsFjChKmmZFgck0IMNn9BLCga+9eYHJ
ENT84AoYVklzjGpc/nQheMtRo1Aw98jAB2ghDWgUb8yJ7HshcGHM2IInR+gEapsmsLi0xDzm5LGy
KeiX7YTr1XIHF+7F/Gv7KttqASGA0mBUx8v/boSWc5U7CNvjkYkrzA54X2HQG1vN09pD0wNNsyn6
wyp7xBozYL3IGb/3D3WYVKs8ooUG/7O74bMjOTRxBB66JAEHSijWCOyLaEGHmo2RsSOdEyCZ8ZXW
hDycCssoW8lmW4T6uVLzaUFUG+T7xlTxclj0HnHMUHA6dJMNCKABs++09ICVLhEcPKwVNFNKX9kr
rR+/OxPM0VRPITGXJoWJgpwMruVg37kBjWPDwcWtBjUJlgGReySilKh3WL5rEtNrByY94qSzdsOY
7GI/VtuJBxp5524xMLclktM8qsSatiF4lTTiQo4q5wnZtWCgrh5QGmijY1awGjSmCZPsyMJESHkp
MwXhxubBtLXi1TNFtR6b55yS57TWw5Oy0MI4pe5t6lZvsOuFHOnecJq6S73JtUORQcfxa2s5OgQI
LeHMc2nbXijMo7tBE1dTcljIMdYueL7RtTuCxRm4HQDkmY2aVm7iPRYlc4aWKo5u8Dch86VZcYDV
2ptfRh23+0Gr9lo0dhAMqQrsnDkPXfkci7wMc10TB2t2Znsg3f0N5w77gULZsc38naYXzKcbtQ29
TL2wY0nuhOtPjz0kbh9+GVDKODl6mbsfMoxSTczhDmgidPnUfTVzAgaw7lY6lNajzmk/FTwfW81e
DF2YbWyL8cCk1onB3K4LsceOOL5c8aS5MOeq4EsvaOWVFvaFpAOVJkGc2z7WoS5z5Cnj/f1eJ1Y/
NyL9UIldUyIBWDCFaRD7BfEvc8svVWHhCRpLdyM4egAiW3pWckiweq5EOWc6QtDgJEMMMDQYzbqq
2TuRxjuAMpVUprWMMDW7WkJVpxruuFNcr562hUUm1tDbtx4Fbo5g7yNHvypVsJt2mnyZOMNz63lL
3wSCPTL7tblNDy7XQgJyUscFu8rmPJRHlmksPVCjYv/7N2/NdU9/lcgtnWwoOgeoWsM2TflLZ1rt
MMa3uQJWPR0ry2K0N0kPxwIAZyKzeBtwxBE2scihAr7uBF+tB1He7G55BMqKWhrH0rZJUNrHKBIA
a5Pum4t2vil19Q5JJjq7kHv56/lTZKDy2E0xs7GsO1iKHL9Rt15VHUqv5+CLsi29zywPgz0NY9Sl
px8TM4vvURLcysuPZEYTT9XKx/m+iPvJWpqCiHjtqelgj+ygeqpaVnjKYSdVeXbym2bf8Y/nMG1f
bbaTSyfWv7U4KU9lauIflClJF4MykdkuBH/UOFvNF6snuxIjhhVGLHRYi9DLj8oI1lY8akfT/ZrM
6fb334H4cYX9/CVw6ykbdrUh/4UBI3AnN+xCPmG9NL7Vbv4olGSvrdjl+gG5JfhXAcPMHWTjhMzg
RXrgSwlYfTMmTriVk351ijR8O6Imsrun8tdJlqZDa4WOI3neDtb6RPcCA6pNr+ETTmLrbiy18IG2
BSSQOA+XRWEz7RD2tZZ9hBMEPFGtkyQc9WIAltUvk4I+6b43neWQx9+FX+KOMpp3RJ1ri9fxnHT9
XmtNmuN7PGCWKb9r6OQrjcaEtWL/qxPc5AtJNHyezqrtuSOCwkZUQk6wYBHc+775lo7EobsUfGAE
do0KsCnaJEq+gmkAPWMhmxXUAadItTctYgqNGdUKeRunu+wcTNjQNDXjgQ3Bnt3NKvNcUHekXhid
Z4SKdaaiDdSQhYEl8+B4JjWszrhEAZuO4Dy++ZFl7NQ4vdVcvwfNxIsZ2KLdAROhNYkygI1smYGy
Xp4QgQQugEef1lplZuOqj0YQNy0kaCYeDJVzWay0KCaUlPfjvom6fZyJ9jU0duAuAEnFBW9ITXdN
KIODJrNzFYDi6IQFIKJmI6uTTi/TAed9RJ2mX5v57scV29IVPLTNczPEtz+OMU4g3tsM2NePq/I/
Iuj/e82Xm8/8/J5+1r9WX8Kg/54XYxUS+PnbQ57yv19/ZH41//tn6r/9+M/w4OdSyp/+YfXDonXX
flbj/WfdJs0/SPLzT/67//F/ff47Rq/58fA/+7xuWuoxP35yes1/4M96TKX/4Rg2yylpe2k4LKj/
8HmB1qc7RhmuJQ1LKdthGf67zUuTfyghhIlFyRWW5dj6fyP0NdxhFhYml7mWhHXlsnz/453/3QHF
h/Yn6/9fOaJA5f+03DtC6LT/zeWQZIVtxzZ/cUTxAqoIcv5ThnwYR990VQL8UcYJqMgdrvkYN5L/
MjXJVY6xt+3MlY1DSAl/fExgtOiedV/URII8czlSxkeSgsUxQwEoYs6ys6I9Dvk3N++X9uSfJpzP
bJOrb7mT7lLA3yXZCVLD8d1It0kmEYrN1InxDU0IlgQtrclivD3aTyRbL35TFEz1+8uUVnsxsueK
FKPOYi7R5OlKpLGnjckU1BI79FzWEMSEO12Y3RF5Kdr44G91qNsQlWDrZamx5MRwaFKYQKUOoz+e
NrjSAJIUIlm3MGkWmttuCM6V+ywU1EorDPX2A4Uim5jzGKl2NudQE26zWY3WW7HqoP00wXTX6eKq
9/WBMTTBgH7YJjah8iHA2NqUH3GsnkTfbhtzxrfQ+qdqBQOIKrg+QwRiRsnqlALctyymt5wXYTf1
xyRgoamziX+dAnatxbMSxsnOE7Gk97IgBUEne9tn5qUzqlWsF/eKGTAaXsTgOXPvMQ/KRZJD38P3
Dtw3NXejsL8ovmJqLJ3X3GO1rJibWEnyOFb+cYp83rCUYE9RwjeB20UQh4aP4qMqPHMzIIFFlnPP
RNXaMhKieCQrMWWksbM2i3phU66Gt6Ea1+Bvdjzmil2BD2jC1rw0fGQRLfT3dYmk3OgcgSK69Eao
28V4pgRoAPiu7QTRNzqRe06KOgeTNGBQZNK1kmWbLK0fbGF/CFve9rWGPqjGr3pENmfe+SKSmp9A
XyIGOvXe5/yIcbeRxxMP6tYxtGhmCYNvAUUr/cQ15Y0KtkCCdWLysyWrzRtXUr0nu5uceeTzwGyO
k2XfBcNsNp6d2FoWbVwDYachaENT8mOV0hvv7mFKb0K+ypuCYuuvNC4ewyB+nYcy2egjwHnQEkn3
zqxR4CGy6jEQzcdsSCEmE79RTu7a7+7ddrR2xLoB5IR4BQQKeu0jrkaHbDTGtak1pzA06509nXst
Be1n4W/TbPfMc/418rJ7jCUnTg/IYhZyCvSRmNpuYfRPA+FRNNRspdjkLeBgZVtviL65Eci7MLoN
YzgCGvlw+r5zl2kqGru+rVPvFAfJHaFAa9HXzAacwv1ecbQ854YxszfqD3a3pyDW70vLQlDyIIM2
nb6KiwlsH1XQeUrq0azqt5i6QkasdTuTR1vO5T0mNOrfsTqRKRrqGJSLwdi4xLYn0S6og9OewQxw
51cNjQgJq0oM/6QM+4Vm+aCevPS5mEXsIffRiKpz3c5coK56KyLtLv5yBqNexgnlCcrE+RBUlryk
Sm2wupAFNpuD7qtXZIkK69Wj6wdEHlLmVTm7SXfcjVMdniKceUb0NWic2TyYRvngP0NWD1e5dvWG
qlnKxAKpHxscjKP6Qh6ViTgl7pGh1o6sDk1helfRs+9UGEPnKDDaD+kRqOtEcGsyZTCuF5ww23UR
IloCcV4ZdX5wdLt6HKwTzvBD6ejQ/iDORhGgPG/I8algbzSwcC3KPhZ7y6RsFdYJcVFJQWlcFI+w
l2Hyd9m+iCCXGC2UY6sk6TxNDRRFct0Lv1uFokQoE9Az20rt4QdvvADAi44jodTtOaQuwEp2+tZI
4hNO4JM+FO1aGM5X5EFQgYRYmkMGMyXew8o7u1PYb9qcOC7bMbiR7pM7aHtN6bcx1YRulXyiWH16
GUF/MDHPUBbeQqrNrKq+DUTG/Shh/BjwVzJ6Z+cY1ESDHjMm3u2rMUY4A8yg3fpIsWyPg5Mas5fa
0XYjxxKbj+BGY1OYXkwxWQ8FkKRGL7+CVCuuwmKOr/Y0ITsbpDd6zCPnbtBFQ3Z1es2M94jWrAWQ
SmdjtBZN7gQe1MGj/VXiVmSvmmxsVR4z9Ao4TQ9tZzF1q+lUG9yvuAagr1GyiZvDYMHH9ziTvDX9
HBHTvOnS8CXtHFCYARYSpd5w6N+x0uwa6ZP8StdTz1damsjvbRpY7HaTi5YkAYMN7121e6vUX5Re
PQUlCBIVVXTfeu/hCMurKBDJRUpcjpEfDHLjiMv3bQjCHmBBN0KlJkdStXLryi8JHBVMBJGMwYKM
OnuEs/QmmmwTEqAD3zW9twNYp6WkiqCZvRnVk9RsxqtW6OzKFizxkNTPlmE/yET6W7zWTM0LyGaU
hJA+0yP90Y+5azGjLTLPIItK3kQT7qPuXgQhK669qd+akzyQUlk2PbDUqRdrDazFAotfxll8oXUI
fsmEVJTLS+ZRE5YASZdSI5HeYpHmzArKqeyupZ7JrS27ibQEIMfJi4edwPxh2DgPs+Q2DTpGjZl1
5zfOuotBpIvRbnBuZM8T1qwj7gKMNTNJPJ6Ma5d7kmhjnR0xs8IH870VIk/yYiUA5Gj2tSm9r4D3
LHD9nPGPG8Rck00SMfHpp/aOMCjdKLBeCA6DyKJ6r8n4+kTvbXWYy2pEwxlj/8GdUmup6Y/NwPjD
hMocW2PCl4Qu5lxyxrSmbQALqLUn5L+JqTURQGd6MUv4Z2b4QWk51i5t/NIId4UZ4jqWsDQAeR8D
FkEeRUqagq9OKkp3HEhLMbf9RjqZ3Ay4FbDQLMz4U2e3AU5lPBGcfRnLWYDu5Tau2F5MPgHYfrA2
fDoHt6UzIkpKfZVPLaTYTFEk0sIo5bByx6b15MKVygmrxm7I2UNkGx+IGtSFB7Btq1EDDBAR5V0m
oCALsye6ZFmMNxFmpegdiFLkfeeyuqz28ls340JrSvkooPSkTrmeRHQduEzHmesZDk+m9JPbadu1
IlgOlRNfhcELtzhX2ppubxiGzgUG46lNeWgi2RLag5ZFMo85RaIfgm9+rmA6s6vdtT6ulqFioBNo
AJhn/qcRhbvYDXjmzgzUAZpvyHBKwReAYz0eKpXvUD3SlRGn787Y3kbCj2+ioWxm/y/bommmHREb
czCo8c3o2koZxgTaKnhrgwoOJzpCM9HJJiAgk9dKh5zHA2w00ln5Bma0PQqOdG4IhSl2qg1kJcwD
+myw6oONRD6AAwSOaShp3AmvxGJnKtQglmaogn3JBso0fBxYHadqYeqfekyRdVLh1gf63kXxMuEz
WVq+itmb8rBteAwsIaE1S7PytJNMCDhAYrqxIDZBf9hh9nQXOTNatp4ozFRFNarghpLaRjeq+2Yo
VwjfB5ClPHwKniOEUfEuRIoHEyL9IAqe7KL+3oH68Zml4cd8tJz605fw7kXUPhRKHMy4uhL6ukb1
PN7wBDYt1jDdtq5ANQtYM8VODMzR2HQvi6gG9A0lbFGkEMuY8VsSwb3Uu2Movb0519T2yasUPCDM
gsm/VnUHwmJrjfXsSJADM470S+iI7QfLEH29ZfM96MIDf8sqmKL67GPmIhNRmLTzslGf/GQb0+7o
6/4rBoJmYbXyKA2Xtgsfe0/Y4q3EkAqoCWmWjXbEXipgPmKkKw3n1qLKn5tqpFhbT/Id0JJjYThX
I3JOvUlNguCsQT4Q3HfeZLPLSyy09htLxHmcAZJQnEHwusb3LMbn1Q8vqWsSN7bHYiHNkj19t1YG
S59juXd9nrwxQKNag0ob4ross15w8ZJvLcQHWUGEFXJsT5KKAWxZ7qWLS3CHJPUopVkZYXMvHey+
ptdQ3jpBZuSYFLKdWjALprajay8+UfybQQvGjTExLw+Ha+aU706LuG7Jc5B3D77NUqSVNPxZ2a2q
cJt58PzZYNUfbsPwbbQCZhiy+2yj4Z1YtcIeYR/yTsrbiliM3gVk3+lFXaZUyVh1TetR4h+k5RHf
JGfCWoupJZqcBygbfI+W299MXwLyCHbnBi6fTXYUKncO5IF4qXCWPD+WDS41kAzlTdLep30lF7H6
zLVM3eRtgseyCh9lzl2Z2fnGi4IL7uJT35EH1ACoEPtMaknsOh3DVRD1W13rfFram71esOTT0BQO
AY4s8rSUUmVnwYj3RknwwnUDWgw/YFZhUbNItWckem+QIM9VXk0LMroNLreFGPAWTVDhGYCnu7HS
7gBC7RPBU3omq+TWvVNhrmX4+lDOfXE9QHMWe+5SMjEBZ2Ab/6FtfFYhLckuc1QnDNqj3QqGro/Y
1iHfmsaThtWKN0jxo2u3h6mowjOVJCuzTe56GnCwZuRItbKiJthk3aNnIyWKtDSicldMwOYnRlMY
lTETkdvnAhWHJOquZlS+GV19HfrpEqhg5ymR0ZGmAylK8P6bTNT0zttNjSUPTVTtHGGkCysogI6L
8MWpD6pDzOTbRUDJndvAoZ17ivRb3Xb2c20gyXYDNOG4h7TXLDy+mFU1J8Nq0lhBeLbLvl7a6JCE
4+munbutrWTpuu2hVThDUfExMbAoOSBLQnjysgvb7agve7/fBclwG/fdrR101cKRj8DLADLIr1Su
GJReLW7sZkyxQ8OaaSDt5BlXSGWp3VAyoB65FDOzuZiS+3AEEWpxnhvfqMb98dsL9nKtHj4ScfvQ
/LaHBsnc3O+snNKhG6nsO6wSN7nW7YqyOyGoLEmEmNvZB9h1WPLUZBsExuT3mLwtG919XOTsFMFL
TrDt2R6mD16CIlWX3SMB4mYFZZvAtPMeegFgovRFN4FIRo8oQMWqi0LMzu06MhnnyDgZuD+Vf1sO
0wA/qINMEqUcpDLqRKzv7Hu2QmSvuVt369wc9cWkO/qKpz5lBpOLAuqmyRILZM3VNED0IUuVWhsR
YAppw7UeYNe27gVgTWHw+O7iWb6qDoD8sIVW4abqVYaWVXKqK6psLeLypbGjuyi1kbPTk5qqcylr
rDURtpv4rqbHaoIwXXWUAGOP3bq5uNQVqOYozgjxJ29lU32Y7LP1d0uvhxlzfO+TqSm84SEFLOOP
HypyP9qURNw0+Kt6KL8B1DtqkrRLN30l/XjxkYIXHfgNw+kvtsPur4of0kQc+wbHmFE/Fk3y0lsl
PL/4Lqn0r6qpP0LFgdrTtx1CzOrH3xC81bF8cdT0pUJgUTmsdDJ7T1EULzKdxoWWKi4AK0u99M9h
HYLuoKIkdYZFZAYgb8z1/BKgN676ODp3WfImRs7JRlYCQbrWWvRmA3MbI8H4ASRuzKiqwHNTW9Gt
b5WL1Ms504j0xUz5xc3Qr23tbGv4bi2X7SeY9qwz7zozIfwSvHUkA+iaIqHkFQyNRP0o/OLQkWWO
TH6psmigVK3FdgRvfHebUsqWEFLWWHyD6stwo7PTs/bA5oVexgvp3kxJCYM50TDimvey7B7md6F5
WD/nzV1dULxWdae6Se/S0LjBTbSfLYi15TyV03dCzGyE60e3wcieJtyqiq9CxjHVJPnOz0xEUi9/
M/ySO9vbWk5wR+Umi4j/7sXWqsNqvtRqYtO83wqfo+GF5zSO3zgCk3eSnLCDwn1PQlAD/tGfvS4W
Uft1pcfbtGB3brOnwCYJ7Y0aZZ5RFBBq+qVttOfSfBqT8mBYlHd4HGRo5GVRKynFM4GvI4eeo85D
1XCpbuDOwlB1DoIa6yKlT1UtnnyJH3okfQ4pmxL7Qd0ZPc5GottPScIXZVf+sq6tQ6yn32QQrNIh
PHt2DaDIpyiKliJdDiAj6K8cMvZliArUquFEYElmED7SVoSm0ngBZnwE0xQhLbnr3PojdbnAFO41
EFFYlgdWd3tg6XHYmQYFei+EiKGH86wX8bChhpo8KHeEGr44nq0pdXwwslrcmLQ/vkPNgO8MkyQP
xbHT9a8hz77HOWFPuH3Wspc5fYx9eM7IKN2UKro2EZCwaK6a4pPoioDDIWtxCTxBx4xwU/K0gEAq
FpgegWJra55r766Vfc5fn+1m33rFp02hyd6ASVvV7ATsoXxrmEECvBhn2NhTG1XQUwr9WUUcV5kO
TMVw4VLEp9zJ+15624kW+aaYxNaiY9Hrx0VjmqfxpnphbZr7JDG1L6x8TPcjDKeydew3l4wOzlBX
yAu3Gl1w8+ts202qV1xrKb+wVO05IcCQDP1XkQxszAad0z5+bnN8KY3ovhSk+MnLFBuJJZZwYrHU
GMGQPIEIJBM2QEVhPf0AJ2jW8AyNrfi/UGb+tZzyVzXlb/9v4s3/h8qMnIPp/7M08/qZfmZ/rTb+
8fN/KjOm8YepLKUT7aOQ2JAC/eXPBL4h/yAMiQhuWg45emWj/v9dmRHuH7pOBMhBz7EceBxo4/8I
4POn6DsG605w3zJc4z/qNha/NBsrRUgdPwdFyjAAdNf9RZVxXDUq7J1s5keNmVYOWQ5iqc9oVoQn
H6deAB2SxryeZY8Na2FCGvrLR/WvpKH5V/y3BI2vgJdgSamTm8QNoPQ5Sv+XcmVAaH9/CaQ2ialp
0K2QnldlZ8foP9UmVJoGLnXCZpZkhCLC4sxImbpvr0EVzSD1Rp6zc3UQz1RAbn//6n52aPzzi/vF
pFCC9YR6TibBzRjCT7Wf7F27itd42XC7RF1Dktps7ya3v/z+F4ufCQLzb+YqUqaSPD6FcPXZPvGX
j8WXnHB5Fro3YUcNAs3s4cUKuxjkFv4/o+lpHwAdkw8j3V5ueQqdj5Gx8TOGXYxK9eQtfv96fnEK
/Pl6FGEesIe6lML45fV4JZ68tCP1Qz6wPACjvB99AEHmnCQzNEnBjROPh8n3D3E5VRgdZLWP7XI5
lvqXGRblM1TAm1rXe9INplwSGyfu2c2WRQOrtmnqeGhttUtt2A9A3mDv8ppujcQ4/v6NiJ+FyD/f
CPVbSvHxuuBG56/8Lx+ssAunS8YESL6pP/RAalaUIXW7airTteSEvXUF6KQOZ/cOqwyeAybuKd1N
/4eXAXnjl8ueWxvTj0A6Yg34VQ+FgOt3Dgk9/DqIg3qubvFWQFRu7G2izHOjTFSKiG6+GG5Tna5J
MfiLzKef+T9/IawyJssQ+rDBt/vz55EQoMRNPWdfCutauwVmePC4y6hguEXPh3fq2Ba2yfg8QSu9
Mepo3PQzx02K3L3+/rXIf16ODNMUNuuaZRom/Ug/v5ZWa/S6h6kBL5p7vmTrnDtsmihOKy8Z2xmC
QN1zFlaK7nStXfec59ZZJT5jRctgPXEY6gfBiLTy001vcV4sQbje2Jqlvk1FtiQY9vsXbLJG//It
GjjjDWLjknWM5sVfXnBB4UPfOMwrIshNPsvcwVDmBbUPODCbkmNZdi+Fatj/m5JN8K3bkMGbSm1n
uoV254OKXzNuS8kgWu7GxMq8HNO5zdLoiFjK+jIGAfdzXi1DdmSbCIrGTdSLEJU7cW5Lvz53EePL
mDTuqnCd4jRM9E0VVWsgq5X2YWga2I7NbMCsyV/3qVgVTZet9an/bLXKPtYpOxaNmV5ktAklUQBR
etntS8KqBi3L29K0Dk7Zf06Dl+35MKNLAkAMF34C7LLtLRKVDGR+/6ka//SpivlhYHMxgqXhSffr
ZZCgyDrw4WaL9cIVsToaBWV3WdyGDLuNDiW/gI/YjTUfeacdYVwe9UrakDV8B1xa8Ji5cv9fhJ3X
kpxctnWfiAjY+Nv03lSW1Q0hlUp4Dxvz9P8A9WnpfH9Hn5uMSkeaIrdZa84xqZGBfrFsix2BqqyC
FHM1Lfn+PgyXsnVJPaIpsQ+mCLlWPWYpzqRGf/Y0SRZV69abYFBeG7f6aKViMlBER1Wkb6kS4P73
/Y0HMPsgzLTejxoFgp9m5eQvZl8hnELoC24yYYnZlQjX69f//vVo06Tzv2ZMDe+0QyvbYelgO9o0
tPw1gilBIxCBTh6mzrwGsqkvdcNX0RKLuXSloz8P1fjp1oJILoDMUEKCZK3pIIyxY93zAriuiCk2
/Pd39Q8xI+Mq0jAIPkCGLPwJ1qz3++tdFaK1K9lB/UQXEFxt6a7ALbbrtsi8k8a6d92nITXz4iMO
E/V7JSlIhkgdCLH0zxbIemDM2UFqnNBmfFGcwVmybwEXwJ/L0O7kGkUwdSmVUCL6dgRRqXif6p5w
i8G+4gj/8E22rYnn6BfXIzywpiK1Sv3eWdOD53upxnvZVS+EMpo+mGrXrI7//RuYFoV//18MpmzT
tlRIRhoGYNv4x0iKgTLvSncyw+uiZXOVbPXYiHYRLLK6gxSYNepPqbQu4P5kWzd6uOu67i20aQWD
ERkH66hHHWjTsKUPAq3B3xml0d/yAYOaF2u4LW393NAeWufAXHZAIscV1VhBCktxCVLv6mWuehrx
fs3PG4zsG9lGziGq1W9WFt6aKNSOotO+MGFp246myB4zD8satX41W1fF6pu5MBvA6NXu1KnGze9k
en2Ukn07jkJg8wZxUyVZBqg2nsqUoPGEU2FRGOAwyqRtF3VZtMd0yPCTZuqu8MHIUBdwNiRqvP/3
r/v/n8g54SxkNsiJDI0S9D9+BmqdVWXb62wFo/RnFLr5wcMJQTeFxkYUetYuDV0DgDVtKXAm9bbp
GrbkNHr/jzXif/g9MgUwVrEoYmlk/1PJGnI6hp2ZcOYHR7U3aGmROxiabnvCF2HinHKSfZj1xK6V
VCcTCgNWoCPnHMxnU6/UvR2I/2ME/edqbToVXeEIlMU6Z6P7z1MxlE5rKFqOGghf1VLm4nvKBLL0
wqq/SbiKy6Q11K1hgGI1sDbAewuTZV2z3Kk00ziGrjsVksOthpRhL1nALKwuo3OGNxQqa0H8U4df
s0opv9MkpsQ2+nQe7/SnKd389/+zoPj6v39YDC1I29ik8OMSfMPzfPHX0OKZiWSbzN54YCd/dwwH
tF497PWQmMdeBy464GxfVYkNWKRI/G0JMmQbtqASh1pPt31DHzC15bsJouac27G10btjYp9sgNTL
ArbGE9sHSmRKfm2U0b4bRqOckOasrLY4CzdhYz4WO8QJxaYIlLsVYPSo3PZuA/pcD3lcPIUQFgYi
Co51i5tiVEhxGSMav6Wb0cq3wAkkSbNCjY7Fsvipe0T+kmLWL7I2B77oRCSJ+7K+sNVHKoJT2go6
633sjKfBaKNfRPCCDxlqw/kkrwAFh14pB9tUzm0ZZM+DqKm1Z4QaKfEZ5KR14DSDAEVk+DpV8+rs
OrgxWQDuFVfBIDh93hZTooF/GTzrLiBRYRGS6gIRNKfPVun1ubLfqdf7G7+s4A14yaWLKrkvXdJe
rMFNbzkx4QuT/ldNvs21BDC0KshoWpkgNI6dfi2L5KsNqPwYYzolQ6qvDI20tPqnxnHlOw54M8H8
4tOApAsRJ/u6GF6Ljm5l6yMeLmPt4bkY7MQKvEB1pvkF7UpAyEAThvMPYumBADss+1H2bFk5fB7t
WfOM6GbbebXLLA1bcatZJ7tGEU8uCHoGlzDpXgIt0Wvzp1M7U3WfxMZKOj8o6BpHgEK6tOWSynxA
4xXKZZIm/d4Ci9Pw3j2LiGYUe/gN+l0us0/sMDUaEDTPCVzEFqvHJsfMfk9g1t2diD5FNCU4kFe9
c/Qif1Vdsk0w3poHTCYoqbL0xmxJokavkpopq3o1jkLbhN2U/KZ2YKYs/4vGhrJzm55TnyzDpzQs
2qeobl0avEmzzWkOhYEiL31uVJeIlQ/5G/OFTcQqvXn3Z+5GypKUw3zvgfJah01yqzTD/yoz7wwe
0EKqB+VfMcWus0X9kRr2a0vLRk9IsEY2HJ4Cdt5LFQRzo9nBR6KkL2GeRc+k5ricPsArO2PL3qI9
dCqRYHbY6JsCWfIxTp0PJ9Wn59pYNDV/1TUnxTXRCnbQuVARfoo+yI+2YlQnWFlrBHLhabLH4xmJ
Ia9Wez1qDAAImHTUTpAaa7mkOkLZvjuMQp7nENJi1XTRRtU4eKPyPERBRxBHZS8tlUBR4viMgy3G
u8KO8xhU/cFUK2szc7x81TIRZCnOqawIgZEF6TFjKjddQ46fkZOvKtk0TEFIz43f5xe/6th6G6BK
GSXqddrR6LWQIG0GetALpwwUPr+BgqjDqqj31hotI7DM6Z3pccJeJq461C5Y4Sqre6rtMlgR4uOu
SMuDRwz5IqwI8XMF5DYoRdZqpjwX7k/R8CtFc0gevKrFl3CcXigATyx99yjatiMeh+ZgMzrfOgOE
C1sD+5LbOui9Hi69Pb0BoydVAlkDfbAJTK12prGaleQuiT9Z2YX3Ae4TDPX7GFpvUaMM9Ff88GFP
Z41W7arSIRHUrArsqnoDUSY7e33zArRn/LTN8sOi8fASIxjVEFh0DM51o/RPLNFJSonTfpJr6Ge3
KLlgC6sGYwwx2E82Aw6Tc8Uq+5xAZDiUcXIzVBRCbUtWU4OSYFPFmOBZkAu6zlyo+NohvaXAkQJY
+7IuErhCzciZPmKNd3VY32jGLoXGPgH1r3IIDTV4xHZ+0SsQZtTnEAAF0FKoxsdGG15M/atAh4Dr
EKZiWo/pB3xVIPW684N8j2xJhEJxiuypXeeJnWir8jhZuvYwRbp9J+4hBNZTCcNkI+3efSKg06fv
q1PPyOSPSXvruA+nKuWvyEHWBmiAiDdvWzpMSo3G61pVcIPB7j6soLWO5uicirj6UbXII3xtW4z8
NHqyRdeUJRoGu+IMkZEVnvhKZevtc52ObJr6w5MsKyr8WXTqVCa91le/h1ifXgmvwdGue8SGB6Wk
Ve0kp9EkLwi4/niM+tZdEsl5K5qYfqdRxXu/ou6MRTU7hgLvoY57aMq7z8+eMdTY262fSeqOR4BQ
9A8C6W6GAU9ra6nJk0CmyDyLNS0xlDOajugMYIBed9yfNSXemAAzQExS6PYSpdkoeE7Y+plHvM+A
hvk57iNN/5aoQf5Qa2qRMnRQmwiw6IZnOYsxC9qjqVibbEq2puVzK+oc6dL088Ohhi+vrT8Hx0fI
Bfyy6o61TSV7Cj9zHkURaxj0GUc6qQFryx9OHxMIXSo7B7nZcgy/W2UIlClTaJhlzh3D/rDGdaE+
4vGKVdbcIQuPNpZDRmSrOsamyUDjEQcXPUMu3jkBDhi45nuTMx1AlpVuetjAG2A+GfMZq2W/i+jV
S1TVTC6Mjb2GTVcf200twvrJIWWkSDY0gLOfiRl9I2R5KTgJnmq9xUIvnLcIFehRM7RPhqwv/C8E
EpLzsXXK8a1tMMTaWYjSSSkxRINNVNrEe24UldDcR2VG9gPCpHtqXMQeYY+Y1KqLrR7KcWuV8bBB
jpqvcoPOdTEKMIQ1TSOwpLQ9g2FRoJoiob3PGJTN9Ffb1u5WaqQHODLfmQ3IY844mr5aIZ4ri6xq
0zi1fvocVuzeZRB76xy33445pl+rhUdoXdKU19hFEVQopLDlaEyIC4jKNztwv1WiqRZQLoqLqRIc
nnpIfFFE2EBaoGSFQ2esCWFELwnGE9p4A1Ue0anf8A8ydBmuMRVsGXGKDRxugw7OF6e4ua2RMO4M
O6o2IqhRXMSTAVgf3quKzXEfZOW5MhH1W6J6SlV373f0EY20s7exxs/HtfpVHhB7E4HeWEajqLdx
DFZ9bGAn+Ra6cN9ehdL2n32J531IwifCUIzCL665BMmYxSKA/trTFaMa+BFBBYR+Ve4a1m67eXwi
r4E8Xw8WbQ+XCz6apz7NFzbY1051LAKP8SlraCrEIjbMYGkrxORqOG/Q5WMv0Igi6hJODFGj+Rpb
hu1K/2nJhLRzoiUeuQIb1QnQ1o+Vf4toe8dj6LCoqp2zDXi7RN5ns5O0CWiO033t+fa2muoimtk5
B0Wk52A09IPa06ryROGsyqQ+q4xfdyd273krwL7bzM3Cbscnt0eQ1yRFtWqKPjqbejvhagj9Tali
ERuKfxl4wFGRIr1acYnOpg/Lj0QPlhFWhhXMBXNjKG34UsFBRxumoVjo/QThjnDuw4FWhL4HYeIS
fGKz0Xe++UCrH20w2OAj82ArR/NDcfkvNJ58akdff9dwSoTgLdYoISUQcKE8ysTJFwOWr/1g5S8K
jK/DJHwxGYcgXtIibrAsbo3cQpINrz8hZvqsgV/YWq3xU1OAGujTRUdTYFuo9nsc7TzdVzFu+UfD
TcShH1ngADEikK42Cw9HNTlsspo8FlNGlVpDk1RCFTLhlJ1WBPIa//sinTiWmpsD4I4OWlBF178u
Eq/dRjkhhkjSSpQ1Km74tqrPWaPV5wDAE8aDu6VYL4nWQuVu6vg4eOW3oU7EbfrDGeDUZUXcLlw9
C56VzCv2ZLKxRxxd8PKObjHZFAOGtoAR0jaIfOZsXaFaME50GEnS0u/WAA4si2MiT0rTvVNVejWY
QdfjpJvI+w7FNZbtHL4dpTTPJr4LHQNrELqmnN6h9a302iWLGnuhtdG7JOXqVBJcsvdCbZuiMFrk
JYCLPPzpRmRGoOVsNhhF0SUN7UmigEeh74T43+Ahq0Z9aXUth5xCrmyJaFQ4IZRfsFwaYtctJ1Fx
MyZ/K2n2l/lar5r+ypadz7/M0nZhzoaisVAtQm2o5YoxRO4cHDyO/j2ClgS5BPCc4kEB6QXqqxb0
f0wsw6Om97+lOF+uLM8ZjqnN4kT1+XpMzX9Ynhefmj77BSyjP4T1MNxVcn7s1jQuZKmN90RBz+kb
xRRs7K4zUK05Oj+XhCla0avMkdcG9OwV4QH78tZBU2TZJEAP5rXqgXlWumrdlE6hgJulh4bG9tXj
DG4tsz0rZiTh9Q4CTUl7iJM83ER+k+3IqJGnqtTOo8AiUslKO/fFqtK7DeEp8FxaZlEbYgat9dZf
UsokBC6DSWE25muKuqizowaV5VCzi0H+yMgZkWBELR4+B/6lLvxetGp+qQyk01lT3ljkHYjGM68s
lPN7B68md91PlnoIk3FqRJbpAW1WI9gWTgQxniJDDyAOSp3BlqIyCbtUSFHpadZg5C6CFctH/6RJ
8N5VaZC8FLL8S8nLWTejTE8MEjCmxihbVExOG11U5SMbTfLcWzP/obC4F1prb/Q814956K3ZFeif
gtOC+B/PfxvyrxyS8Cq1bf/ktUp+Y6kGRtvF7k/JtFpJg0hMTR3QHMfW+CB5T7kGRrEd0l+qdOSt
1DvrLnLifJoQYWcUJ9Y9QcxOJq167Z1G7BxcaIvSyOM72thhPzojVLaeVYBs4A/wsbtHnKClIEfw
WvYmkn/DAqTLhieg9HxARL7rLf2bhkZhrwcplFnJ3s8o9Y09ZTollqkfCy16dxQ136U59Z4Rq8Xe
wC29sJpsPAOW5idikfbilmQs2EqrrkqoVE9VmXs3pf9SgUk8D9OF2xx9X3Mf8xVf+GQ2a/YFdp31
XFMEXYjCGg7zVbsRLl7dgdDm6d5WG6b5xatX88Es1WyPkNvlYj5SYVvO1XGTE00g63l+AkzRirbg
7yui8S5tn9P3mN8JnhC2TrV//P02CEdfMUi32/nq/JfpRxo+cQ72+3HTM/wSVuaYCPIgRGWdGJAC
DMzi1GVCLMmDxtcmyYUdaNwsK4PisSrsbwMe5RX1IX3R4pjGeHSCPKk868WgPDdhuYmDsrvPN2FV
+l6AIj7P16ijBEvAG9lhvmpDymCthGh8vuo5dbCtxEAlZjpaSNoQo4cO1mU6bovR/cyP6dd8p+qk
yo0s6N1833yTS9yJMMbn+UqfWggX3ZIgSA6lklYIJnQYfr9PG3sXE7Ba7ed7U+mSwpz4iJ2nFypd
Jv0aDS1cD55bRB5TFCkni/neGqbdxUqHt/nDaq0SgylvVlKDo40fCQeiVVaP+Zlept4iCgDX+ZrF
/oeViwecf3oVUBx0hvSs3833xnQsN2HYKOv53i7XuUMYHj9m3oOoe/Xo45f+/R7YBGVXvWx/fzgz
lfUjGLBhT8f9/fihW0Hui57mm4C2valkB1/m+3Ch8VFsSzvMd9YJOfClTI3f/wO7UnF/6FX1+32Q
EFbv+f/J3+8jQeB80nJSa+bn+t5Y3aiR//5vpqWnPttsvYQoLxGq9YnwI85/LpSUvS2w2mnVCuz9
33fOt89Xez0iZQfKTjBtg//cPt85X60hii6xhLNHKS2sdP94jKdkpxIbEHJRDjAf5c/r9H2oHbxa
AAf+n/flTDvtP1frAeeUw9Z8iWudo/85wHy8SlDIK6oS4t90hL8eQ3pndZYALafb/7ynGJYbrAlA
sIgnUdT9eaU/j7HcptyrI/VJFdRkZ/UXPMrpSck6k/1k26QnZ75IIqtmtuGuwI+5P7RA6dCGXv55
zPzXfDE/ZH7wn6vzX1VDIGhgUsicDjLf9M+Xs+ZX0nXyg6vWXM+P+est/Dn0X28xskodrEgyabCm
9/2fXvrPe58PaQzBdxGGyuY/Hnt+yJ+XlplfH0f3Nt/yH9/BX5+iKxN2Vykbhb8O/df9mtO3YNci
Y6nV+U8Wa93ZU630pS5YY2LhzI6B16QvaU+sqZKryAqme3NWS6vAi6vtfLVRumrjJ7kBd5sHx8j0
d+W0KHerLHuxYt3bZzlGtfnBOlpxsrEITZzvFY0mL3mjvs5PBaMW3ZWw2c33DXkCaVC+zM+bL3os
VjImcnC+1sUJGCmp3X4faZQfhmyiy3ykZrLBanVkHH8fSmfe0l2p/usD1OQ4i5QSJCqq9AX/u7Ku
kjbazMdlCiYyqrW03x+g1AZJGidj2nyvDF30KlO5PpXlGX5D/ezliFnqURlw4GJYhabg7LLaUm86
dtYli6/8R8/eXKFu+WWSxJoUdv3SdRpreVENR5xL1VktJWGDo7TevEK/zw816uoQdfr4YVF7wHw9
aBd+lICDMZ1BDU3Nh/T7auFEPekZ7SFvzfSnpeT2oosbYuZYyG8t+gp7cFDxzTWCcVmQI/9dg+g7
H1+T3vfCT/xX25fGOhEFOlRchydLD6hOt1X6Firu83x4ipE7aFn5N5ewyVVAK/YKK9Mn4LnJtgAV
00fOgnAxH9b7jKa12lg0d73I9B0q8nhZq2mcL+uhvrJKMc51MfqPEArjznPIEaGkEeXLMTNveWxQ
9ykU/yFDDdMTtSCEujyYjkIAxip7yrShPKfS654q9QzJSC6IMMveMwU3cE7jeod6J30vlfY+GCyl
Kk3V73bu3uebLaP2d5oL9nS+2vmTub7qgovvCOVF4laYbxc6NLdi8DHAWJnJWhiU17NRfxvdwtjb
Q+3dXWY5oEJG9tkQoQohqHvrPWKLHZdok5Zwz7sSsHghNTT7NEpKtL4r3nrHKjeZlfqHxO/Hux/j
M5+PIUJrL+D8vamFmW2YZOJDEprNnZDjgcYfx0jobtS+Wm57t3DwcZhOsWr71NvEXv3L1jA8Pmqo
lKyvEo3ujQn3L1XsfJfb2Q1BZ0MMzv9cMLE0RyFzKmDzjQrbmX/9SeUw3+esoMWYJodibFCM4e33
JMpdxPHldAlM4BTQkTmR3dnv2qbCi8pj5gs22//6a36YSOkME+ihv6ZjNG7nZ813/D7Un+vzk6PM
yDeBBfXu79f7c8imzoqdnsqfgTrS1LeHh5r5xaPIxk3M1uRNAqk7exn2bdeOgjcTnNwuS9xg3ZSF
/xaFwCJJJgI4J+xjjNsSl5WhjMtcHYs7Vju6LU13LqdrfRcBoskyAEqGimOJBoEP8cS9zSn0aER+
mWSskamQ25dQp0ngT3rycKoQzBcZGWSWIosnWMBU+RM33FQGWXk4PMnmqYIuXcYOMva0MdyFtKk2
DhSLFyQRmcSq0TCLytZcJkHtHiuI6kzF3UkhY3yXjCHVlcRSP6KKCJeuzxBcJayEk6EktN2yD6Ho
vJXGj2opJtJ2quyE9N6SCYeDh957RYBzSp3G+tFZ0S5Ps0sQevUPyhw7SS/zgH6bxFdZIlrs2aOu
ymh4Uy25GfxW3RcQNHOihpdN3W4hBj4XeLWzXkJ8VYme07yjIeGUW4PRLEbTE3hboLRnLa44CRQi
aFDBUxvFsaPQTDOIoDNBfcbBa9Yk+TEJxprKB/Vp2GAQzHLlvQPlt3RT3d8zgiG8Y38+FbIWPWaZ
CUNo7u2M1AjRUhFqMaT0BdBUW21Ic0X1PWh5unAkvXvFAJlpxuoO9GoOSHJTSy09g1WGXwmdZkd8
/Se2yXcYmtVdZ9ME3Nf9An3O8tsM0ps99ki1K0vZikhttyU2CV9hvFLzaev/kXj4Z/Uh6GE+JvZe
FM1XFbAZL1q57/MDfO54m2LRQZlGb9jMCtyB+KWXYdVUayScG3qPLoLG5mcXEHgsq+jdx7caSO1b
G7bdQ++LryGXt1oY/pOvJusxNYabN4Yvrql86S5ZUClhqymfc1fRIFzqnShXL2pIzo7mTKZjM3jR
zXSToKNcWE760nrpVp/09zX17IBv1Bmag6tm7t7WVxQvwndYBGthnF3g0+ug0amTg241O4ajMo+v
UczYFA0YBtHlU5NVjPyZCgEhh72er6hWIT8iAdZSt5FRPjQTFFmfdgfVRH5lkXmzzFLiQ71EBXoR
XLoWXb4mooMg7XpjhO1Zi+A+F4KdhU+REIhLtdWcCzVuk6gaAvmod65EHfUM5eXEQuA0C2CBCtbu
yPmbtUmW7qJzcYy6hUfdSjER11hAC8kD2RSW/cvQaFZW8cIpkCiP/OR2hvItMYz7gF+HCZ/mdTSs
0kbWp8JuPkS1G2JmiQHk6MLmc+pgoLdO7r1h2vyIOdNItRHhUtHKjxHey6KR1pc0NKrn/76gf/gS
FEQoRr6yQfdto86M3us2/Q69JtoOBZz7RIAxzMh5h6Lg4t8m+Rj9HYDdFhFeyIiD54piWu09DB0H
jR+wpKbS6y3YaO0o6AvwplN2sh5v0deFtGQshS0jBudM+oeqo1zlo8Vb+maSYo941a69YpACagJK
YKAcHA24AMpH2hrLQiEpCtWKhpNPA4KDJ3yRaZMFQQXKZdcqBmSMBkYIYyC96OHgggd01iJmyRdW
mIVotqaq+hO6/VPvOD8yILvbHvXnunCsU5URfRh2z6ai3b0OwNU+CslYozD3zAL60QQ0rsyxcDax
au5zQdyQa6iXHFXWCB94BwiHUImWbUBLJjjFGXunas7OlNi086HxFpF1L5ltFyx9ySQ2xDruqovZ
2d42SzDnWWbu7uuheC9V48tN3yU2czW1CCwG8oIvERlY4H1wXtZHtn0HMx2Pjc76iN/GJhyBCJNt
jy6U+hP6uG2Ql/6prrqPzs6OohLkL9nGu5cV8pCqza9EJueeAgb41SkOIY22QrE+K52TEr1NivXs
ZyhJeGpz/6cV8jBbcc+mkV/6lBQuw1MEfiVOe6EPBeuybdWDqY+LNodSDDC5tjtyijP1K+uHF36J
3V6xoa1pfmbvm446fRzy2w1Lz1hBJzO3/Djgb3tRtoRV9EuKg90m+kUI/lT9c52M+8jPx1072u9S
ZWBTe2tTDPWll/F3ROufqS8+wiQaFp6efaXZEJ3tNg7WrdN/CWcXluF3X1GewjE7JHSkWZzG61pr
sL65IcnQsJdbeuKm0kd7BvTnugK9D6mgXGUmhBs7HfVTq4uflm52uJ/z+qWqWJZZkfVj9FUHn2Bx
jElOIC6tE4yc9By9H7p+RCknztGAdT5NiWNTgxJKkR5EzwqdDi9OsTD16UXLhUXdeuoTtubApPDL
rgnWuKAQxWudF0tl1H3Wn6Q4ZxIFt5WKixMHNCbN2mPGEN5ZJyIe5yk17GI8gymiJjNGHQ7T+jp2
mPtYRlzsWCRLU1jnooGe0CSgVZ0WsoBf25IgLh0vauy8w8B2Hrlr/HK8Ylsmsb4OnQlTHBiMyU1+
HVymV8TX59LPa2jHicseDNyimT7KKaJorUdsTFVCzaxKq+7Ywb8FOfJ4guv0nRKBgIKwg1yhVh6F
5q2ULDGXpUHJcBT2W+d2dHwbCDlx0jxkm+ULYQ3AmURzU8aBvUjCMh0MIx0rNVnmFEcI/EWu19Ek
udCgNII8ec3C1l1DwP6oIB8tAqGZy0jm4bZMNQWrocmIGemnuku+ACboG0bjYtlAq675Y2WHob1F
sPSt9ZuELaKqkq0OZNKQ0XAzK1Kny9AxwFbmOe36duuVzl512WU1fk7gXoP914CaTe83JKQPck3M
Ns7wggxedwpqlwnkUJOK3o5ad7NwLN+yLvgCmJSvSPNhbZvhpwsRKlf4vxWT4EI9wOHcRc+mEJIs
C9IUeqO42qQyXsempnwR9tUjVx05oS7XVS69o4oJY12WWglkLFL3StIOa6eBw8dQtDUgSm+VNPvE
E8YS6JLjx8AI0WioIVy82dS790FIr1qU4XCuHMBCUUdQDtzQLa17TH0Z5D4kyskZkGDiDxtbuMO1
x1tO47z2tk6S/rKlc6W2W7zFKduLsYZYOTrk3VQDORx2XURsrxhEyWKlbc1Y4mKNX442JGnqx6u+
F8qyQRZwDEP1o4i/4FH0axl/1mqPCdJIjy64Q0Bp2ofTxIchxoJK9PVz55bdOZZIpvWjUbrBgxgt
YOSxf8zh1K9q3WeWNxN3p4/iSSEa/An1TjDFWmCLn4A8eJQG2vNdcCzR3WQE/zX00nXnOQeF1AMx
OYyG/XMkXu5ElJ+PRGxaUtTRZ9JK59Ll483QjHXkCKKqMwwjnSQFvWnIsrRpOtRy6JZaq/tvRDIB
Z0HuwcPAuBBOSAK0p6vb1uzbXWVUxy7vXQqTnxWgtyPZkAQGCEn1wFPTrVYOw8p2XXWPaT9amYpf
0l9OcqAkHa2WQd2HUDY7Q4HQYJ+Nui6ecnhJcVXADTVNf4oHwQ+SWzfQYaxJ6WDsYx/jMl7eeltr
GKY7+Na8TtxsNNvUD4Ph7whVuOhRnz7H0/bDSMNrh3B6jVePJIsorta2hLxb5c3kqG0JCPWY7H2l
1Zd4osWm6iJ5k4Jqtl4iOjLrR8XK5RsNSmvlmNKAQiCfRxkE+6bK727bDRdMUQxKaPh2AcTy1Ius
K9leV0dr68cAByAuZXHWNeWVLC4oaX2PVRN/2AKHe3XKugbzJMgo33UPuSAwyvGzkAyYrtv3AkqF
bTj6wWDeDmP6llEsaAMBr14rDd33tOAng5zus+zVcOeDUKEwXxGtDHVorZD20DnjwZOWuat183Ms
yShoXLV+QkaI30amS6OjjwQBZ6xi5dGovrs2XfOMyEmbQhroZlj4pht1/PRZdtMZpfmS2kEK6K9u
H2nBues3y5jYxMd8YVmFvYw3heZG6ygt60PSMPBaijhpdXGRuSF2hb71EG8t6rbTMT8EtwYN9yK2
4ivKI0FJGR15axjlbb6wakIzmw5nrc49OEynjbXeCusAGWmVtoCY5xyLodCyZafkxRohN9+Xrt+j
iKbQYlBIBSfZneTnHfsOoLLhJsQiK8ElH5vpYoiJvIEX7a+r1CR/2rrCvwMyYcQKImatffHMEqYa
a6e1iWYxwmz/YqgGgFuQey/wC54aIoaGcNReJTNhWUX1OrTGYFtDM36Zr/pIAlmHxD3hIIb/wUpo
mVblC5sO89zoinXLIggbcJsR6tB5yWKZPysK9Chpuh61itesq/yf4SqGO7Ap88g7Enb4jhdjKRu3
xrOeH3s3YBtZabcmN4MrWX6RSSs9pDx66YYax7gNpkeJ9FepNJ/12IVbIku3ITVO6HQ/mo5cyY44
uaiDoJESUXZs0APYqGbYXFr2ue+tdkVVTFnpQurrjDSLXd0T9BjARzQw12xVhYm/JipuOyJqgYTn
ohVoB/vS11cPj+Y0feYbTpAfMH6JwTJ6guagoZOUNPhodT1t747Yn0YD9LHJComCysOKHHspZSv2
ILrTU1YhdnL9UOzqJM4XOpvtmxsq+QafrrK0e1YwTVGhVeqVfR+HiEQSoD2t3hbbKkncoz/m/5fq
G/PnPx0IFgwBW9gqxhlDs/5hV8z8Us8a9BDLWeQYZ81raqK0SwzXP4sUhF7M/L+eP5YzJMdBH3Ni
KFPtIgwsxpM/nhiVjTu2xVG4sLPoC57nizBdl/YYnjW6jachxNqfCu/aOBVfc2Nqz5VXujt0uNZ2
lGjDWPTaZxIvidMLKCtords8SRxDNSDboRj6HwRuDczbPjKvQd9mHYyLPDNVoED2hiSK753i9+/s
YogFRYAWRFesINA+saKFcDeG7uZXBNWo+jd3FN7ebSfIZqipm8QX7bLg5AaT5Y4L/sNyP6ufkun3
bETwejH8xxDfsUk14//j7jyWI1fSJvtEaIMW20RqwUyKotrAiiwSQEAFZAB4+jlg9djf3Ytp+7dj
dq3ssiiKTAKICP/cj88BE3YKvqiCvbR1016Lb6CDsbJfq9jFv2nRzAk4/gW5wfvrhVc0uoQ81qq7
voYHMNniQGMBBJwcwc+D+HuLJXuOONPfARDav6nrORu+NK1wFK35KqPFdUwTY9d0K9O35VsrNSBR
dvqAgNBs1TS6i/fLO2p1+kPZww+OUR2D16FHf4D8wY6gd0T37q57EpccNto/aMt+ONMuVLssS12n
ynCiaNAN9G4jAnfeqC4w8TB2H9IpBI1K1a5HETvntnGiJjqslCn2Jnb6lT+y4ern3NlmMUGWhPgH
zoP3oeBZvkQBcouJMbfHEcqwuRYL18wj+bQiH2Gha8IotYMPfkAai6Y6YeIOyLX2G6CJdhERbLSe
2eR9ISo1R2mW07ZuJTwN6keHlAe53Wb6tsoVRhpsomzu8ldu4vEhrawdPKknOsDUawtai0eUYMyb
RMtdG5ox3xNtXFQTmmU+nQLExKbjqFkNd16R1Y/xECTwf2ynveU9Sn6TNbuf77jAt3/2hQgbrqVF
kojudWcQ51RzHgMtwzdqOVWYDHWxc0GS/uyb67wr152GN2P4NfLVoHEQlEjYNltBDxXKmUe+kvFW
6WNPkpU0QAXgLG3xgsZw/SqyPjaY0apJXhow8++D4HqJxunQjK597HUzfTVrbbFxnbWk6W8tzTaX
xNQ2DEGesFMlj944YpqzMSsqjcCgAobOIUHeQ4qj050Jn2f94nn8Sen2rPgHIGevgLWgOjStfJuY
soH3DNK7ERt+WloPvmaVJK6cBCUn1wA1BjlV5Uzxl6ZeM9d+R4E2/E11/K8gzxgw+e8/ycz/f6ME
nP8nSWCRXYuP9Pe/wgSWz/jLEtBc9x/knP4+4B04RUvy7y9MQPONf+CyD3R7icj8vO9/aALWP9hS
L4BO3fdQimwSz/+kCYB5NmHw+5DFOApB+vKs/w3m2Vyy0/+TTHRIMYN2tlh9LIdvwtGX9elfgjqB
qHNVaEuAYezmbeW1G71p7Ze+crhT8dDu0kmmb8BiGHY53W+NYeUqbTnKN43eXyeh9VdMcfZuaKdb
1kFZN9via5oYa/aSsVTfdvHB0nO8iyxbqX2JleddGjaxM/uwpt6aGi1Fok+C/wYp+PdE6vKDBfw0
LiurY1sYx/4jkeqSxoxo6BbbQOnHHNHsfkisrwmM7Y4JABvj5eBejHu2uusK6xcO//qT5/9DZZfl
qQTlsWHOZv635NkScfu31xtWJa4e3bE9SBB/odv/+npPSgq9xGbhU00dFvWYPLZW+1lzyDg1Iy1J
GCVh49dOu+7TSokwHR39zZp6DH3x+F8SoL5l/PvLhJRD8MzlG4Em4fg+YdB///3XyqfODpzheqog
6sL82wGeeIpaCxBx5nPKo6WsrDL6FM06Wlstzi41VfXBVdMDRaiVua7RoO4EBTfnBh21STJVnUoO
1mXs4rRf3vmTD1U5/ilTqaM5p9FlqkjbGIllb3HyRhd9aoz1ZFKfUvZ2cPn5kHnsQYnO3meHuR7E
oepuCVS3w88n/HyYRYvfz5e0ly/598N+3tGaAe0wcamHP1/JVDwMPTig25El8TKXHa4K6iXOASWs
h5jwAuQcW1iUG3YkEGa5/fshsPuaYzrIAywX6/L3c6vW3PTRFK2iWNbgGJcvaKeL159cyfZf/hK8
IBYuR55/Plmxr6bVzjo7wtJn8qwiI0frUKD483Yw5PPaowcpjKo+uPjLHxMAIS9DBv956+fvDZH9
851IIhlaS/Q7juPfRRM7F2pWVLuroQyWuVmffv4OJDTB5jnTp53Z2zENjbVz+XnPzx+IP3e2STHz
z99XCbaZXmTG9ued//GxtPnp5yH5iHyTdb6VWb2epzZdNyh3XcJvmr4tHfTQ4IbY6BiH6pHjkyfg
j4R86sWAJ1d3db/7+fsixU7f1i3jt+Ujsh5KXtGY2db1RtxGVYbJYfxuCKnBQZwcXnHxWyhmdJ0B
fAgPRPlsNjW1XHMfrRAq4D3VdR1OAAioeRTBHU3wlVnn66iVX7nnOow0NAniiAFryQUXKgdZrpEC
Jahsx51BPBqvEjg6nI1PAbzeXV8uJGQN3T7SijNH6WpX2t49qut4bkQ+bgncohIRLN8UnCFQCDo6
irOFcqYqPQRhj4UgM+4WkEroEmg4094D8RBryjrp9Si0u/g+jYkCULr1amiU7OTq7COWrQitzvs6
jo/loyW8V+HABs40DUatBkS3IuQ3G/gVKe7jnNYaX0yb2NSl3Vuj9YCVBvnqCTDJhvaWrzOj2AZU
XGBCuc1RvFV1jFI3kelotPiAP2LLvf7IOBTitABjAFz7KDs4tX3ns1+LHAB9aXdKShj0MZpp66jV
FEefWaIeXSs6K2YSbJWmmV06V1M0hbUza+QUEIdMUjvA2cuTYf4ig7TJdWoF4/EyCr3dQ++D4c7Z
Y9UyxcxSamvy/uSV5cFaRt4dv6FV5Z+zuPoVJ19zPT4Si6FgkztnU3BmA9pwCab4W2fKgbnW+Yxx
u5NPXyVdXIR0e6tdvNDrOndTgmYfBvZeXv5aGQx0PXCzhe1s6DznqfEeT/bnHDHLHdmTkrRPLz+v
LwvHsxzpATOrZtd6+m1EQmao92B50f3cMzgTUTh49c21hlMqimtp1hfL55hjuNU1mgdvM1e1Q57E
FOt6DALWWCTNqG/Wsx7dJ6VMdh45RSxX7YbTyFeD0prgCVhZsqckkDcpNcTsbXhfQxDkh8HlglvQ
90tlHptjUVLHll7AsMlQ1Zq+M+jRgjYd77vKSg+eLK6Z1Tw5tXkPQQJIc0efk+v7xM04G+bWZuwA
oKeFS/0Z+auBE/wOqUQKunE442d4QOKl0AD0pVpKw6po33g00dr2XdZ1+qPRpjfif1AOFz1D4qjc
ag8ThLFjP9AHhrFjG3dI0vhxNqbbx7hy+TWldr4dK/M9yRnGWRrG0tjcJ/gSGTR5TM8Sby0474+c
Xt+TFCeHOVdo5nDZc33deBH46RyzeewkwTbpDMrBS19uXDkdvTilYnlGxcjSFJeTe2zsgbG9x0Ek
C/Qrj/3qrUiOeJGrY9vxfdhGTP1UM+09X7tv/C7Y60rtDDoEjj9/eE2g8hW2yxxE7kSuBobJaeAa
/Of/JpXJ24VNC1vmfKjS5x0/f4cxviq3cWw58Dj07VjOLf1X//cPxI1/ffPnHabDc6ie5CGTsOVl
/uzS+9eU0btm5teMARRpFG5z5CZiqq3P6GNq1qVLnDRihDqxDbPny1x3r4ZAkVxKMwxWOVOXR9fU
MVd6TPs0ONqzUWYbkXKQ6yywA5fO7dIwFzoMcuchUiPFvh55P8PZYJbATleBIjYWMzmZh9AYQb8O
ICzXNqYssCI8cxc+M4FGzehO0w6pFYu5PbQr/Myrhu5w4CO/vJaBr4jGfUJFxoaz8NUajDey4GID
LBjLYnXNSkAerACkv+Joq0X9OUOgRIVpNj3GLsZhN7+rx5Vhv0jhfiMe35FneXTy6BuoJzBMpsM5
dEkeOdtMchUPDH2EtEqm1fxM8K5fhNvfl6J9KTOY5HEJXHRUtKWTEUcuSt0N2SicO86wKfLoxqLJ
vzrA1nPpClX9KaWrfuNp/mHSgptVZTVhCWszif4mYxwkRZdJHgYG6C2rCMscLJfoTNreH0ed0Xhh
eCHB7lfbtWjeaBzzKBrzD+VnrqduYuBVrRN6g2zTOS7wXH5hgWalGwvsTMIMBjB+DwsGBaRYGQPZ
qDKjUIV91ZaWNEr2JJ19ZLrS3wIX+NgxYOwE4YjGYODTRM1njbuNxxWFyd22GfR75NXULc9BDua6
48zKQXjxZRliXUaO3Fag9bVYGsw9+7c+64abJqBop/6taeqGhWAi1qU7FzyHpygYQ1xgb8FwMQwR
73pRHmjBvfd0cMV1257qHFlWM+W2noszJZevqTU8FnQC5Pl4Ja60o7up1usFBFgCVnYPVU/UPqP9
EaQM7gIeukYuHgJvwu5PusMv52uj7Htj6m4dDF02B/Ulb2zSpayHjKweh9Y66YO5xvEdhMhrr0IS
QWuDtYrYCBosP2tT37S1/1205Ek06IBujebmQmH1NDAmskOL6RiMODGdw1BC+G1EDgIjjk7yxpRI
z59mN3abUgvufLrn/drM6YwxDl0Qf84SKiEzfDf0l5mglcVXb0w7csS4NsEfbhJcZgzoSdPUHq89
Bq1fhd43DL65E5P6A/pvt58kctY8DrdIMJx1GEDToDKdaeEQa6zwukzJKJWSX0Q8obs039oqJgS5
yvr5C9XbWusL3pcLSO4IhlyBF+OCieDDtdRjY48WCPsgj9x5eM0n9cvUsHHRTsoIlObgJsWf45gP
ZtLdGSa5aP6hZwrb/LCrcY9gyFkpwVXm+sG6mPMzXJ6zpTEatCWtiuagWWCSlzuKOW/8MOGeQRpu
vy2aNolO8ytMYKT0X8NIVkbYlJKMzln0ebPq/OhKge4Q23TsTBHLsoc6WGPwiTXGaXAjy94IUx6v
FNYaSRjjufQNp94MU4AZsN4l08wYjMcVWpVxpkqG5cN2zrPVAJiH1Wk2jHZNl+vBddwsnOyXKqK+
eB4acMlEkglu1StHOZSeJDG7hDo5z21VUDfaETvxCoGe/Av+nbfTeQgbvdcc9YFsVmU4b+CfTl3M
sNIVOMCaADZ4AE2nfp1jE2eg8FZyTF8r1dE/N6hkTTnsNh7DwK28IyccyLr5po8ZB6dFl+xHURzS
nlcsSLtfhHg/jYyAbHmWlacxzbKvfpbWx2TGNZHBue+JJ1OG+ScHhhwL/wtwp1zZjra12AudvNi5
t8zsu4hmQuWiPcmA+RTd4dybdr6WvHJ+FNyhlHHHjV27gstE2EvvOC2RrE0XAS2Sv6B3E8fAEAET
i0c7xdZelnNSjIm2BNgfaR5jaBaTBCXccGkG76muC5R2xoSgKvxhnx6CFNEPHjUzkcShowAJH+cs
TZ9u8KJF8l4Y9R8sV+VRN2GUMC21yGmIzJs37CAqRtKK4PrP/+L4gpxnLB/w81F/P+Hnc62hoCXh
52/bn48K3GcI1XcRq7+hwRYKluivd42iimvbxlxH9SSBE1Cuo73pYKkkxkhYw373LQ6qSbqcOrT2
i+EQMxbaqbKyeDdah7qbzCNO7rugggSCASausVec4nWX5BmVPS61RL1Xv1o9NaUo159loJ2pHKQi
CdQ3D1iSUtopHdhAmX53toAwuRV0spjmIksaWihihrW9Tl2WAQQmA8y3Sgf6Oky6HnZWafxCRVrn
eQ8vowxFhYmq7b27xKP3QQ0Ukzbpyifsu9IraBrpVA8b+uZJO1crr/TcvVSozkAp4oAqZp01D+Uh
23RSJwctvSbUsU2Wdf1YzGDLfcqgh9l4Gji42f20jQj2T4F2F2OrcFTDyutrVD56z6qlyzKR2rZq
QGMjqYZTbp1/Sk3Muf/UJ9mvXNVvq7k4TWwOwqCzt4ZpEsBMPB4VIwUWE8NoTw7kCwrvyo9dMd/E
09f7dkb3U1BtCn5DVA5LLJxtt1KpQ2gqznX6RkbFpW8u6Id5EBsmzo+6UVbb1DLrYzuOxCf0mvCj
R5TPX4CzrrtuMCGQ3GkbTnPUwUCOi5mFDuye3Ho/gHHf2UzRwiSawzyy7qWXP3L1UjW26UwsB4YS
3CE9t1OOsQDwjtxILz7h7WBm2D7TEgyaIC+euEaTHfrPVdZsBm2NfSBbGftgFGe7jajpyoMrtGsy
tln9RVsG9LRGq49jStXYzx9dWT4MReyHSa6eQNHvZDMUayNPPoesOQXWoDH3fmq80qJlHOafPlMm
WJmQg6y0onylGEJ2r8WxbYfXZRMmmWiwW3S3uo5UIHvjjXqhjUe3NKRu9RpY7UskaDDvbPI2GZjl
Y7y8iiCdPTq/CpLRVdXjhGGXXHVJiN1hZhvEtoseBMY0TEewrili6Urcm+Osdl7lcPbj68jW3o7K
csNmrr6Vislzus2C7cQ5OmhhzraKqt/pKB2ayQqOBmEe9+ax4EB9HPRnTOdyOQl8VFwGiJSYDGK2
bqX+zrw6wlPfvyFTpkgtfrItgsPgq1tATY9HO4+gsKpG6oQMElNkbTBeH72NimamV5QNt4Ilop0/
WxKzu7Gm64Ian81014jxsVfHrB67VZmQThpy81dD2QARKXmIbFtnEB09uzmBcXd5tCYp4x76QjZU
BkVP+a0nciADzwytyKPgeCgwtCrqwPLpt+YYu76lEd7HWhdKKmxhRH0zX+UQzhwaoqoIPQHwn2Pl
PRYJV/O2ZvnZK9lf6sp7nn3xbgQMNi395FhOEEqA84OMh1VSX5NhtCip1d4ZKtWbDmMcNHycdD61
DdKXj8za1QZqAqUj2kel5DMGuSvBRQbKtvsumLyFRUAvQW8En2xejk7dbxrXeJZ5QMsKa4NgCMKP
TLDPHcHp+RRIsICMPFX0O715zKaxZDRfUU0ihbHSsQMCVtB7WvKq3j6MOfG9TmgaczS2+JWyz0L5
6LVNvIkp8XaHeDoWU/Iry2gb4KQc7/P8GYPdwWf8ca7Gb1v0xd5i7AK32oPO79EFA9w6WFsSF5IW
wEdzcBZWFc6m2QkI2KxF3PSPEgh2v7hbMgtWkqGyS8MPwmW2likGj4hyzcQbq8NiDvM8RnZxR60A
eCg81S6V2gO1qLUJ/5QoI6E7jwZOy/SOjXjHI7XVe9JRRg/Ewa7Fh2iUQwM22Ra9rfGAWhEct9TH
kuhQ3BBp8H5S1zjJYrpj9DaspLbgaaIy2tqxfrbSh1bfI5xrW1UO5g6/RdP0YlOPFG6g1Rd9gLYC
5XPTkmAMW7L65cxCVIpIrfyia48WN0OlF5uiSpjpjeJgi2LpVurpq+visDHHrWlZ9VZGXGpkJ8/O
hMjFcX1dWT60DPeCR9gNe0d/HbC8ZP2HWbL5KAaDsDVyAno+h5xgHI/RDxSrpnfVANPfTxTntEo/
6Fls7jTngZDIGPoOfIjG7TgmzntKFL11weQXdDx7KYsd0qaZjAhm6LiztTj06KBavNTUgHt7UcAL
0pmvYTyaQC0l60l6yXbE48CejHWydJ6CiCqQXhjmGp2m1rua9HpOB0Jcb/RqtEn751fC5K9JpVes
j2hNrRct6XToTDNhW+mVqyiruPaMPEcObo+tMzc8+oW/DnraLPEY4B6H9xoalTzPjVNsZg1/DHdP
s6MHgQoHhvNaN5/Vx8jhysnlsSW1uip66W57+7cVE3mkxLoDyntwbZL68dAZd2hcv1uzEZu+YWDK
aOajmc3xqNsHjjo9RRo0TAnLPo0iPoApkkxZyw86Rc7jPGj3vovjCuoZ9mpO35r5qS9CYJnxBNEB
vmMS0dNwiqic9vscUdPlogtIYvR1/QdUI9EaBjtp9WzmNidLkp5Uxndr+hVRhnv9xekFTDPtMseJ
toIl+EtOE0Yg0zO2ceotCWq/2bq1txsaersDdpY7ry8eiybJj0Od/qk0x92byMS+YoSO5X/lTPEv
sxnOnUd5QJKlp2jQPo2GbkSLM6qBVmr65F2G6aMzp2fPUyahSDY/ytePfZzdyVR+AueiQzjxH6Cy
BcSAe8onzA7XnW9enYGqBftJ6kN7E0Tnahk9gV/FxlWofZ3EQ4jAgcYZIU9izeEWIhZ9jJeuMNmy
nCSCto60pQ6g6dcc74c1F5YODkSNlGvWeIFZ4LKMmUBb/ymNfD3Shp67crzUGfvqMk7GkPpGC7VY
zjzbnWtkG8gf7p6VkasIkB4bC2NvCTpCrGF4kwUwHC9unksD5FEfJONVRnGxcloC7Zo5PGh6/WkQ
0l8p8DQVirgDjKEAKOfF5V2BgECQZ0CFQ0ShvpXWAe+KCwpeV80MoPzTSsLYVoLnYEIRzPL43pZV
fcpzkvH9dK58YgqqzUJzmt2dljh3XLP0R5tFsh3YM3LbtQfQPw8axSjzlJ10L6F6iGMlZjhjE6He
rBrWgU3vOeNhssZghTzbwb5d5YQTAiMgttxTLe9Xb51U7VaRTQO7nHI2NWhP5Zxg2KSZ7WqCBMEk
LM8hoRbe61gaVQifoCMIb5ZQhMgsZzxGuenwM5JdL6Sb8a1/kKoBPFqZPGFdtIW6+3Ano900HaWz
CzwRC07E2YoVZRGrKyf90vEG3esaeSAq7K+eXJeFE+yzkUeA7rTPyjShsDUcYVO9/US2Zjm39BcK
JVJgxcQhNMUpKdaWO4c9fpR1ya4rmUr08rEf30zJbUSld3RwZcXC51iHSeehU3rvvrBydH4x7Iac
8P5k/RFqiq+tl19ZPQHp2AUDITfgp2zUszAxoEGkoybIYiwbSSz20mBrIPF7pk2xk+zRKJTuj4GB
atqoEdllLWrX2cGewlmTWhB49S6DF1xczLg404ZnrkDMA0ZiL2ZTZTljCtrpVn4UhGfS4C1P+xtN
hAuoZeAAPbPxSCdErgQfGdnMM+SYatV4bbyIJxRrYyLszLcsYmoievMr7t95ujTIprEDI77+DJzy
KiT+5KEmO9b28TZIaidksgkmbJ53UUdVBNshDs+4jZQx6ytH70CQaJskrinKsNsAIO3AKTHQwymz
Ybr5ER6tLDhQIV/vs4ijQ65uPy+dU9rPAcXdTsajNNEfumZ0Vhq4DtxhnJc67IM0TSrEedZsb7bf
kpxsw5iRbTB8TjBjD8yYkekKqDFrgz83aw4OCWEChjytFkY+8lnQUIxkCn9cpfT4VaovVwLDxrUa
693SxrSSeYu0YJbHcmn+q3BMV4TpFZRWTHaYQUq3rlbEsfYukCBgVmyKiLoTNSFSlZdTTsJoYHma
jIdRs3RUWUzDRXbwiJqti6Ziq8k8yysIzjRuxX6lZ3Nm6MxZxZ1R2sOWEtGrPRMmAvHwy+POABnS
PnZVFq3yhu+6yPSwLQzOe8wzFdGT9exG/Spu2jcpm9+xLEpcqXAYIGV7DbC9qWaHCvjk5lU2qGXM
QJkIfQsOBj2xZ/Vp5fG2iojiGDkjOiUReNMl7RclNOHxjymyBKlr7ekVHg7lcplmXUVPXLkmuXdM
3fpqm9XJMee9NTAApM4wWinw9ajPzy77+xFKrh75V/IPKpzra1WjGRKU4dXiXI7wb0jboExxPqU1
xerw7l+SjFitVSGG7olk/wHt+SCogWs8OhYLvMV2Cuu3gi3pZcm7rjcvugazB810pqhwY1TaH4JQ
wH+N4CurASVx8m71j1Q8zziXtwBSPi3T+mZVO5VDFhaW+NagndqK+vr+SZQdl7iv2auEJ66RRMBP
qVzLaV0G4/YwgSlZz4hePGg2Uto7EFiraXnm+ywRG1WoeMtgksIKep/I7/Gr4pHIgH5N6etb3elH
abxgNC2A/lq3uvflros03JGFd9TbJbeh+xeiWQ+oYsW6RHfejFz16GL+yRrZZEVdcotxfUDtMcgi
QvzpJOjxMejzVcJeB6WrHG7wUIo15KZnivmqUxU7N+phv+PMdz9SauIyXw+xITGbKuWBc9dVA6Jg
OMmh0GmmRet89gJc/Elq76LBGw7K6j513TVeXGFTlZnJU21UILmh3AEM0jcT3zAzI4S1caSzb3L2
cTK720wzL2nHDsA25EtBp+KZRgbYdONk3s8ZFX3OVHw5DdNRBmLDmmnEg1DxH6clvcOG0a74VJHw
eIZU/x00hwkhPifOAyw8C+EIzeE6xmqmWAL/YBn+7euD+1q+xnF+NwQjXX/2/GWmVnuAbH4q3zhm
oxIpTtZsKB91zhcbsFoqbIGR9EofdtAbe7/kHBKQgleafIoS9MEg9wEudSibkzuvh27TJqZOipNt
r2cihJRpdvUskD8+FaVVqghhKB7yiEU0rsHEIzq3d4L2vbJikmGuLfcRk1WllW7o9NlnxTMt9AVL
8ZR+tkQ22ZjZT9ZIxU1Ouc4qjr5bi/inG9d3cVZGdPFkN6bxN5jI6iAy6xhNqb5zWxQle3m8Ete4
zYo5loO0e2lK466K2/SuKM0QllU2PkQyIK1isVaP+AFLCWC6oRNPI5y9Kehc9lwPml1EXAze6dZC
TK5KlsWO4w2dxFqD98E9RtbosjLbzywflBqrX7MOs9DVIlpC+ILm0j/c+e9Rlf7Sl0NVhkTA+zui
C5Z2qhg+8Oy2VTgZ44dsOw7YAA9JSKQ8x1jw8qIi3+331NYPYW9VmPX1IF3n3ACB5t8hkevepxQl
ir1tfQs3Y9zlJsEOnKq9nTg9anM6rN3sGd2RdvfecfYGbUwSOanuu6eJUsJTIMroOjFgYfoEzXpT
K7s5Nkl9KV0kg4iOKBW5EDRRPdB2Nh3j39PUuXu8lBvhUjyaTbaH3t2dSs95zP33fEppqB9mEmOI
Gg3jtzvcvZQ+QbWtPV9s2sY4KXa89qiDUq7s+dwGNPYlOTjlJn4ARrrCe+iHqZb8sRt1n7QtzXaV
hEtHVPngx8NjVcUGzef+ZxQNDMAU61IJssuJb9xo6dqKdWBzHmIantcNwqHFGpOIXdxg15kY3J4i
XX1HdQi0+ep0+FKiiK/Biq63/UEbUzKQSfngFvPCJwV3xBhZ9uhQ6tJW1uIA4Ub18inUOk7nxPdQ
cub+VahnTnX3iuONmU/7DFaWihrqpa0loFG/CbS3bRSh9DvUV0PEe87r3lpnGbQ5zQ9uuOTf6JoJ
wtm0yAD46QXEOkrR3N6U5uehnNF1gtj88M2jTsZ5n3KjrpMZO65rNO/4D5jY+OORPVgVOvUEFdwf
SIGBZXFSjpK+uxX4w1f6Mj93+pw5nxVcPJOWGdE63IipB0JC6rwQFu0NfIV1P80yjPv0URW0JMvc
NM9+XjExjvtXTyvfmUSscjYBF1kl69ka4rOWB+z2jAn+SQq+rPoaSGgxBzfoQnRGUJkWZ5WmP7lJ
TLoo9nqIWzo7LCCgudncPLLt6DoUShDS79sBo7hZvthFzb+TlQ/YmDr27sfIMMAZ2vWu1vUg9Gbe
yJCgW3Bp+HumsEg5LZM8P5uSq9OINIp2aRxzSqXOpRgUyrRacNXTwWkkoOQ++qKSeUu2YFqD0aRm
sG7vlQjSPSXLaGQMirZYex9YF1/yCpxCxo3Arqp8aS35hesngAfuv0RWxlEooG/WjdojGQBaFcc2
OLkNBNCSKsHKlC8AOvRj54PqptfxqahOPPa9dacLIAqUxZKGAhlY6bDOY3+8j6DjFQn/RuWQ9s3o
yGtLaltqE77KbJZPJbO7FTV9MBeL/tIDQCsA2q8gxaekqdJdxTAU5SsFu0bgflVq8WlIf+EWIRLE
QxS1SmAyNkLb5fDgtMxR4oSJitsMjLY0mladOt9pnnEwuxw/ZFi3KU8Rh+N1WtwY4UKllvJhaDmL
exyOsh5jiCynfUkr+ZhHNq7nNF27KVgXn+UhqbJ3s+jZY/Lcrn35Lb1e31zIAVHYSR1BWM7afU6W
PnCRVcxMsaqno7dKOHJQMcEJC5nYsgnVkp8MEeTja5AabxrbLdph69njlYzmLQwKsfFFibjtK3NN
0QBVKbx5NNSLU3t/VCVpKi0fRe4jSujdMx30DY7q/InIAZbPqA29MmeaKplfCoogAA6Q0Wq3Ikdy
HfLIwbWRP9hHlD9xF8VchFHq3OYla6uX9dHhxwiHABwWbAYTt+W26ot3i/lsK6jr8LT7qDDAvXXZ
Y2MWTFYIBe+GyAwLdeg1MM5xM2v0ZTe3rGDupxs0hRQ4bKpqtkLVph+NFbxlQ/dS+nySOxIEdl40
4VsXu08uZMUpZM7eHVdztq60LmiT8s4CE5Br8BRF3dGRizPcK3aa1LLQgXNSymOtgZkwCUgR/XMe
XExo1H4Wdza+VZrg7DUVEzM2cAd/Gz6RaVg7gn0qTsc1fGVC8DbaRLCxqT+BbMIDHtVyXyui631F
7HlwPtO4SNbEIOgmiIN9xF4g7CYbbbmb9lNesPOmbGdVpYQCWrcWwMFSdv4RuONU66EvhHraUlB1
JvCKX6beqGT0V3bO4McGdr1z9eKTfFq/T1XyWWrmdyZHJDWfoyVz+8IpgtCIkbIN9gqMkgCscdJd
Q451LDvf0FgwQz/iBusxTGqBqzYuA/swI0+16ppPMx9PUe9G73imNjrMqpgN8tqCxr41W6QdirEu
vvkcy/aK2Z8wApMpzn3s6N9nV6Jh1evRQ6r1Jb+dkUzVyhTQMHFszhyhqoUUl26p4gaTn4oOcj/B
5GVvzZTj0nndcPB1xcRieaGp+mY3iUoxJRIZemQQwViGuumme29i8WcI7PsyhfmpZ0QV5/qEH0Ox
izvD/zwbPd3OU65g09FJz67y5sNCP/7kElxGazmZxut4NDhPTMJR614itQYWkklWUUHqAUOv+YF5
8YW+6qr+rUpLXFNxdOcGRnNkwYQk3Kmz6dVbGqiNlYWYERYDc9R+5PxA1VpIBP+pG7qUfoTxGgd0
pzaRujVC7Ur0ll+BcexoeF+7ZdCubdD8gWMN6HXqyaWohXooXkGbA2MIJeAYZPm3rewH4c7a3nXd
Ty813nNQt2sz0j79XP0ZSvD0BXakKeIoqM+3uE1wyEbfptGla1+V6gD+Zq278y2xaUk3Rvl/2Dqz
3caVLdt+EYEI9nxV38uSLXcvhO3MZN8H26+vQdcpVOHivhiS7Z1blsiIFWvNOSbnUd/YkHgUrwu3
BxSC1QM2jQLt+lXKkThNHG3aOPKfa0a7DLx8W7jzFiYpAPvYfhU9Ggs/xRRMZ+1Fg0mc9cly4kdb
NIYLh57IFBJngvGe+WT8PIky3iKdIXaY43GnY2zW2guOC9Zzf/jTGlaI6qSN1sHgPNdGnTFQlBu7
Nc+27O4t97sil8kjK0607XNtB2gfohfp6xZsVe4ziyLRko3OTKVGasOAkexIX65HLqCyb/v5kH4o
q9xaK1kxk4pQeyJL3Jo+HzpiFN6C3M02Kh7meHuC2DKinXNqqV3daZ85m1loDNQ7kZKHymaYIIqr
xIjV9JqJOk2gi25bHGNzMmo9UUean5bgvc46lzzP2HpuGjLX+3TYYcncRcqkv1eSvzq8JgM+RDRk
a7vmVE2+wD/bSSPgW3OVr2AXJIj9NP5w32eAON30Mbqx8tzN0lo46AdMxdpRGo5Ds+EdiVLK4T2W
m7RTj4HY5jhIz4CxMkIGmkNRkaISAPmawvbFQrBUYCFYmD35DmghlmmOC5UTSJYgdAmwcUPCHaPv
qKYzJ239VRuFuwLPcnZE7EL2zRzAQClhdMiQhgDvq0y8goYuO20g2xVFSrBKS6MGnUdvO01Q0Mdl
j/Pbp10BTBcqQB28NlYMsRhDPAquT6skp8Ng+vAIG+2EMID33JTN3WRlpuBmsi1y/2/BhH0ThdE6
yZFwmA6CMERJkAKaCPesMa2jT+ItrKvnWj9Gh+ixTdapRrnuT8GWDV57Q4axJgggOwWzkB9Og7VE
f/ZaY3vYulrxIhwunNTp+J9O4ieK4AQYvXWyZEFsdmu+DAPIK3xE0bFmTL/n00Vp2dD11jNlHfyZ
DdsDJZJkl976pCPnUDPObd97u8ELNrgrqLcUwpzJji66H1yw9Ptfwh1+gPuEVKPTRTUdvdj+w0WE
tS64h85ARkla8W5OSocfa+SlAH/FGYAeBuCeW6oNLuGo1arw+DzbeuJmnsxko/TpmDJovyCAvoKG
/pbF7PSO14Z180gV3zUyYOcETn+NGQDwKs9xlFEWU6VvOcbPTIdh7/f1oswicWwMTtP2SP1M9wDg
0zkLm5yAAe+fdWfobGKPQL2XOyOGv6Rd5T0TtwJAgMrct1lPTsj0hRkbwKYYiJw30IY0tFcX2A/a
xHrT9gy9ErSPXZY/1+PUM5VwXGr+YRcN9SlE9N2q4lNLQX2301PXIJ+IHC9c+r1gSG59a75kbhGS
K6y12QshsCjI7AxJgkK1YeK2XJSyfPWwfy9K9W/8yJuUWBHvjtgeAvKM90joj/p68a9zg2RRo1rz
y/KazvD4NtincV8xYIqPhlvRcZ5BO7pyVpVffvpjuaunABSaiv8ldnvgDJ4T3J01Sxgz7PkVvkST
7hzwfnYc+voNOXYOI+x05FXqhc70RXFdOb9kUbKjs6JdOz3mfazPIaQfa4fpXUFHQg3ui+GnDbVj
n7SozQiFKDoLwAiIoCyQ9F8JvaFuRuqRj9V6DMUr/SsyvA0k6LwvYaKynXaxQhRe/qRfIpQcN8vH
CNxnd7fvGbSo8jOCArzArEllnpO5HNRJtMlsa+/qbQCnxP0gn4qBZl1uAB/3q/VmBOpPNTMfNuNn
GyXboqlxn+aUuZo9+BQHEg8eRkxqomYRenXHeMYzDpZXLmAm7pSdIKAOHjIV596JYCLUZBczlDz5
+qdCwjNzcNB20D3SrCbls5LvmeM/Re3WrTiWSHvGaOcS16e+KT0OCkPKPtIUHiZGZ9gNmmSpCNlF
NC9Y+qFzG0qfItp4gH2k+GdquEzT8A25F2fyFEgVLSovLuEjFShhI4jOCSOppAh/NAVJ33bzYYkI
XK5i55b2f9HTI+hXCaZmw+pYV8ZkWbceMqr82QZN1VdTsUd0oXPbsjvYCfHfTcRBUIRrxwAa0jJN
beP4npG+xlQCiiAhHmsjbziNefFSr8ljA6hHWkllgbbwdOJ54JEtiBnw9YY4TrhOWYs5N/L9nTJ6
tJjYbhlAfpoM3ghEqyg0ZkZvGRxj69ClnlrT4n+vOvQi0/jTyVHSi88YTnjT3u8owvwoRJWnLE4L
6SpDomaNnNfzACk9SCLDcp9a7lUoV8OaXOVoS7jDT68HH8J5WFAlL0POmlkig8Kjwt472MUTgT7a
OijdrZfQW2/L7C/kP/6IWU5rRib3i0SvTEY6TV0qM7NsN6GOz4l5P4QqbUwXmYHy2ggb+mcJtOos
YiX0rM+QamQtErT4bsmdPkEncwH8NJHkEBlOL22BVtFi4ooFj1w2IU8G0KA8ZNUvHoipFG4LTmMl
IzzE10czdPchwBcy+KotHLeElA0LWShtniuygmCdO91LFZUvUWS/VMGXFo4fkCbgbyhBlafjgNI2
JBghRUsAQzAMasvkTW9GLpy/pDA8QO2RIJHB5ioFp84zDa0LATPnMRx/dAkS19DGA00YCHSI3ZCb
ylvoau9OVj7pXbTVhbmG3HmHzv2OQfa5GZyri8aMmX/3KfMQjLNHXV7H/LGx1b1XKYLCsvkep+Dc
BgGutulRoSaP0dUcU9/WiZwHiZOG+r1yfD5KB8hbp1apwbg6AowxIOBU1d6swj9ub5LY6bR/dNsW
mzcXXgm6uGVY+gAyOnbkvpBHLbA70DDCXBojiBQl8oPmua+1LYvnye4PjpfZK8Mahn0scaDolmas
3fAvIR7Z1RAYyZnJH1Sr0EMmtDJtI1V7GjQAZeqpBYpw8lBvvagY8wwfx6L1p5ZrITZ2bbnBykle
BLyLlYwIQClrBg+ExzGXji5BHsJm9vG5F+nelWXN+NMhKCIlqUavzCWBrkun1BQBaP6FpkiDUNkD
9h34b7HurwM3vKLUPgVO92RyMl/G4EOCVuwww2/NwLyzmVbUJfjAMzWgLsvpzeXHIELJPETpi6/V
N2b+2zax3NUojScHL0AIThMYJ+C8JHobw+aNeAWkCHh09JzVk6QCFoZ8OWFtAHp10sWUIn4LTirD
2KEFsMii7Dmskz9pi1md9IdFAFRAhCjHoQ4uVODfaqU/GMq+jR1x0DrmmWXr00Esp6Lb9km0VFxb
QAmoN0EVhp0xg6h5i4ZRHJPD4Af9LktFtx7hhEnaaBa3BKCGNZoQ8GZ1RRmu/7CaYPKaCrxCFDpG
/MKa7m39fLyGRfjtpNkH2mP6BA0NJmgRy16nHWOOBBiXcuCfAgIjjdDbZ57/6Ig+XGvjPNyz/XVs
ZM0OHZgR5Ed6H9fEHbvtNP2jgRhtw4QDCRgwb113DGqC/juxnHQnm56RQHp1iH1eyyra09n7V/Xf
IjTR0FbjI1bFQdrD37yq6004zOuo1xwynzcfBqxJnIiBga3kPOEz3Z2Y++nSnGXm6WuWbu0Cyqkh
d7GI+lVkqDfej4tZdrs0t95IkYBQY8sXEGXX0RG7bhYJmnC0ez88EE1tIXsGLQLgzJbVe8+MHh1/
sGiMgfStwtvarnzoLEMYPuCZsEYE4Yeyabjm3Ss7/V76NE/0zvuBhs44iqlxlMfP5FVsRcg20jKv
zaKOgZzHkdTA/5A56QXLe7yEpW2vwhPAQALrFN1kX7jgMKujQ9TqosV6v8HftQTFgfthyLcArLDI
sZN7Xn73XHM/eqFaawmsQUkLGGW6OaeKG+PGzs0/ACcOjVvcC0QImRUdqHXCtTlN79Jte1Tcxy6J
37JSQKBwuaozNR05MW+U4GiY9bCBJ39LHvm9hglIY5yOOpINK9BOhuiZ12qvv+gCHClseJwvA8Ep
adD5UagEKpj2czR7b6a6dVtWqgo19nAWmKKmrMcZIRyOPE6Cx8Ux+bA7RKO0LNGpotnvw3Xaak8s
EwgMfG0V1HR6gyYgkmMe9iWJsYnArPZltQkblMeQlLZa03D2TIbviQYeol7WocxNroSPfAfhuAty
prWhiMkE4RpdpnUZrXp3qG5NHbzjuroh6c52keyKA8qfFJibn/S3PnRpn4bmqzZxX/Z4MudCkkET
OTdLr5jT5TwDDhbgTQPWkxX1LDwFQpLQcHZkpNZg4Udox8I5SF0dslSbpUY5Ry+6XrblffIO3E1U
kaMY/w3tIzKr1Q/MoWulxmEpM303EeGAKVItx9hztloESrGfKLlQShTQm7VTTkwrU3Ith2KjylXX
qmkFpBogpgGCrozbXUuI7SlHHwd6yrkQZm5fWnRIDE0CZ0nh9WZTfu5rFtpLqoXOmU8uJpL5qhcO
24dJcx/D8mdy9GuC20trxwFRXSqMg7OgzN0J2WGNCz2dmtQ82kylz2rA7Qk3ZTk66R771rCIB/ed
mSse036n14w0mvoa5zD/+vh7qPgIhywBBpL5H8yN2fp0tUPNd47QPwYiPtletU6w/RQ/TeSOy445
WRIQ6Yqf/mE0XM2O3r4acY+ejqj29ENDsEUB3H6WtqJmmeUXHmxKZYwHT/0ZWlCTJMD/GTLnBSfL
sDB9tPPKcoGXdaeyPKa2G67osvcHlz5SLVKk7j5Oc46FM97rpaUp5VZgHLVqxIfHjWEb8SPOAihf
tDhH04Cg2X6kc4w3fp3E68NnO0LOTpAJUVHgv7J1kYqnokvKwxBH/2rTvVMH7xSouuU0EYBg/8Wh
oh8NRjN9YBYA9YOdLTqWIBAviMCBxdmhvccLuzcy1CD4U5d9OB97dKYlwrb/BY13DgRFbj7dycJ6
qir51MEFotFGO3DVTzU2CtdCxjU89754pzG+p2ppZiULViF6Z3gANPK6MX2T0+sNxwafQWkW344s
/7pdydZGHZvNLWSHsaMsbCYeLYL8RqZkJAJ1ZZdDsV8L7ODVFZDRXzuFzV0G9bIy2ieGoBF7m7v2
pJsdwa6d4yxl3aubt8ysmmPY1EtwpwafVXydUrOG3yKSJRXrTkdcFeneS57Z2maC0oaaF9lH492T
2vnSvYVZZryEjiJQZZW1GQY6ob2iLulKtnY/sPYKhVI2ZvmpzZOLg0h0tJgs6IP8sIzG2ccWHJ2m
PlepdTJjMR4Mp3iEenbX2bIaw/8qQErRjvBG5Mf1ZaibamcU/riICYgEFx1/6+RJLow/IGQEvWQY
PUFWcSMEEjEOJVrRwg3oneBglcMxgVy/YbOhxWoVw4N7dzV4e7Q+0a1poJYmBKXsPO+boJp2WwTT
S6+zYiZlySi8cG0SndyzFkdfLdzzu0ryc6tPYlHw9/qD3e0ppjAX2e1bC4c8zXPAQL6/KcP6bBrp
P3Q08aImZxitiUdGVbeMsbNu3IHdN4N/Y2iWc1ZTCQqqgLc8UfLiJwcLFwZvwkDR0IarTMMZBUto
jr1qLqbtQQny2ex76x2U58MlnRl3kkHqAwLFMDX7DUm8yyrv5vNGTg4fwmR/DN6CquGPrcwtcr5V
wux6b3ak5VreVHLg5qwRWFhxW9R5nvynt2iaACZAoYrrNXqyg0jj6NQphPFp11xhDemzk3jTu3pz
cqRxBJ8K80gXr/2ctqRkcbT1YC/q6TA2DeyGCMloufVT2lyhbGk4LzKizxZDh/qthR6GnkqsMrc0
qQI47BsCvh1iGQ9o2ZM+scUUGWaIAdilCMN2pdMqXY90eSgLynAjgk3eDuY2fSIXSG615JPkWxfd
RdVsh9x6QGqcpc8zLskz35sgwRuYm2/DCnYP4iz2W9BQS8ajOm5CLpGO7Dil2/3RSD50DTdeaU0V
5TEjFBt97t7UzZWOpWDn13/zNms5s0KVdNqbpuqH4VnPuPOafRu5NJJzemvCR+BsRqepRHckJBl3
lYlN3Mn7R2kQo5yi2iC/TofTk2HqwaWBG9njdYStt+IexPtKapkeEqUxABuW0db1+nI3RhyNvY1v
pB3+iGPm2fEhM/uTrb7Dqd1lswoxJfUPSREfTjPt+wJ/LKKuT6NO5SqkiMZT6iDJkgOFX0x9Wjcv
6MhgsAbuqxl67TpR1hdcIOOQDSODhD7f5lNGKd1KuklquAoTCY7nf+HeOuqtB6s5MZJ13WIjrQhq
GlX6Aoy5XTi4cWmjoHHzon7ppe2ZHkC44bsrDy3Htp6aN9RG/9Di5UgrPdpBJIXVGr6lqJ7+GApX
F7U+cp8QQxJmGQbh+AS2lqSZprH09vRQt1j6dDJy1bMWjGtR4nUXo4H4s4GmUWt0yWhLrwoJOMIT
NgffoH+W43AI6/wL92izdlPriVn2PXOgIiMwjdfQqRbBhD5Vo2mc+027nnxmmIpp1cxDyFE1zaFU
CZnxvdOugZH3H23/1fiXuiWJqxnZw1KiQJciGKJVLhW7sSWTjZl3uMFR/XrGZ4CeDRPq+JBwvm1N
m1Zexe+RWIT9drhDg70OggGmlfj5BbnVcgyM86Qh/BJW8C5ZyoEfIpcQE1mveBmagFU/726gdnd6
pPoXJbEJO5pahlpwNbJAULbh1FKyIWFT+gul/G0JX3uDdA2ICIJ1vJqAVpKuPvXyJeTFjHrTbvqg
Vqsg5G01O8H9OlaIgFjuu1IJSn8T6G+KOTszIGXF+B5Xeo67YuC34mliNqVP5HfEb4nePzF5izdZ
JtfuYHNbQjxYk3GABU3wCiQewLkqPBlVbt/CVPc3+JjKDRpSGw+Ym24CKHyI9F3Sdrrxo7CD/OC6
gTdjjlFxcTN3RpSxLtw46vYM/lidwumZuPPh0YUiu8uMMG7abK2JlE/l9r31xvbA31Evg852loGb
RQcl02ajJoQHxHBwTbv9K0zWnDtoZPCXuHsFy+NtCgDakttM6Rc/oYg0N+7EBwxcK0A+/ogct7mN
dnPRrZyswDq/5LDQu6j4F/fyO80LuXfN6BlpY/MkqU+jmMCiFw9WQDVM2sFt7JVuSXmykyC/AjrR
T6px2Awqj6ZKITedE/aLJrK9belG5nLAMoHbEZv5AA9/aZP8VUicYhRy17zt/2iWhV5X66LbpNtw
wAgzCFq734UQHq4zLle3uvaJXQzNC1UVQU6nNHP7I1zu6VoSOLeE7s7o3puec3Ek7o6JDzZCRjjV
pitdKPRmrz/BucgWI7o66P85XRxpJH8wtBK4XPD5GPqAUc4S87DqUsgmWCsrQLlQPnV1FGyUQXio
MmmWZ+Ux16LsEdjNeAACgDrA8lG5BvNnKyA7D6JIH10RWuuuCdQpHjuXlL2Yzk1TkxWUmJeJs9vl
91Ha0Km2I6Tz9iS1beogKXLzOjxbLVHglWa6G0eF4bmr5tzg3lo2BICfR3ztB469xA4iDHny0P0x
wZ/8d4h2yqtOYZqM7xmf1BbXtLv+fVpPHNYwscmrjLzkef41G3PAQvlCv6duZDOtrMxu1+vPmmNV
K4613nVKWu/6+0iN2j1A9374/ZY7+doyGIwW5y5nL2CB4+d/P8pK9zK4jjfjJrRdF3cvpY9X4veL
GDxHrEypb/jr4uPv9+IENIUdR2Kt5TlJ75yqNlUny9s4aG+Bi0Jz4oCxmSy7P9PhGs4McKK81yqm
XKQ0gNmAC+AZT4ls35sZS2fV8OVcK6tP/mQbL9007homoR9OnMdbVbNn+dBgjkkDgVfPFfkHgfEI
tKy7mzxzRdDtMuj6sJnSZ6iN5sPPHLwszY9MCZwziOiECk1EM2c2cSjMAgphgoCiRXoarsoZXB5r
3bIKbeRuVjpYFOtOvrFQSyTr0KDVlgiPiF0sgowzPIsihb0usNgwpO3TZEUCdZFJVaC05A4RVnfl
uudi7C25lr3b3KuqUPduTM8mKSvs2cQ6p7kZPGnFyHCxLcdP7LHkrnsWpk8qhy3DynqOhx8HGgJZ
9zLCaEfioHF+m5/6cRmu63BOB2aA8pLZIaEQ9ElBcJVE6PIbcVdDcrG08++z39+KOqogXa/vo2AU
4rhk6A4mwNOgqc4VZJhkPVkKZVrKvsoaHKK2SZka+S73qq4SEKOGo/72/heGJPkziRF5ETrDuy1q
e1s1g9rHumNckStZyzKSBBkzzlkHqfPjMM38mh94//PA1Q3tARj1rmXupnY6A27b6B4mIqcp13hq
e56FCLa5SM0dtsqVxdnzs2FdDq3xwiiRY1Se+T8RSRW5Xo4rqyA920alu/IC3zti0SmfHad8cT1S
CcewIod6bMkwslmn7bpMPyyYM1H1YXamACaU82bPQgsGn+dkJpj+PiKkQ5sLwgiBttGfW636JnLB
3jbBqDD+9GZynnzKjARRSc3QvxI7Ju17OfkWeg8JdZ087EPbeprag59rToMV9itQqfbJylRBxGGG
Daavsh+jOTbK8c5UbKDvdZVbxE4EzbVyBZnXyqXUnp92QpsO80BJGVq/DZ2o3JhlOb6PVfDjdSCk
nIjWrOmqTxUl2U/iio921jwNoZcXVw7s0SHsNKACJSqptH6twVDcmw4pNSnd1Hy16q5mr0w4koAY
BE4pMDNW7KFmsrmyippeKqp6bec7YfdMFZgdrYFMU98Nh7tpPDOQFqeCD3klIhF+dx5rnG/GH5Pu
EcobqHHZFriVXWmVwJNag6Dyjndu6Ntwi0giJjIuSpwVaOryg5GHxbQqFBvqR3HpzVZsCBj9zyO8
1MbWTVhrLMHHH5lF81GV+h7hjP1HmeWdcjiQZfLc+kZ4Uuhslz2tnk+rV4/WAkmRR6Z2CYMoWArH
F68IVzScZjzStPA/3/v9qavksHdJkiDDO/x0o8D+o+Vq15St9UGpzSDGaLetJwuW5VSl67LW9R0I
v/h9ztjIK338dHMmv2iIj3Y1Bs9hVXUonnmZgfk6Gjr0a1ea/Gnue9eBJJ4fYIjprjq903w2ZLWy
S8Bj1OuwpqPcD9VGwOh50lP6lahfT4nJP2vFhXWl2QFeiXJyafLTrSW6+sZhxF/wmWlbcumdDZoO
umtD1txiExjc7w9G0ZknZXFKnRcrJ9TuNaGHp99nyH06EojDy/ztzByIesJImmoVNEJoolTVkbmb
TLu8jKYW30e4U6dENdLexnm7+V0aK2Zrl/+7SL7XcZie7Y7St9T18mpWyJDyoRkAB0c1pRa9gKxP
1TaQuCOOWp3T8aEEI+jpzwAcdQGMR3/uSg+LnM0yFOvtPwQWSFvzNgGDpxtvwNoOmg8UsUnIKfJG
ZOKE5l6bPmQqM9O7Bwjajt3D+dI1hSTKralxA2B2fY+y3WiyYPf7PSbn06oSrv4g0Ps/v1IwKDp1
GZyUsh8JUQj8+tS4PZ12bNp6wh6GKShGZMxm+FGMubrPQMelmZLkDtKtuRs+hUPTjRWC5DkpQZjZ
qi06ZIVJ9VFGJlIWQhK4mOdO9peb6dwOpuD8Xs0R8opgdIlG7u5HpNImDPG/I+9nCO15708PZgPC
cWVWUm1R0hxcJ/2Jh87+Y2EwqePZ/VFqLWcAUtMR0vk7Yfks01WTwqP9n0cFRt//93v/+9P/fTQz
PyjZSFZIffHZImRwGz/6w8ZDY6NT3d0ehnEXipyyxmFgYKcZOL0uvv/u7+RK4Henc7Cb5rU4I5g7
cJKeUHPrAZSNdyyox3fDJpl+Us5w8CpODEXM0YxTd30z0sI6hqJ7BoxX3wiLaG6cSUeOojErvQAI
GqWcqdoZvaywV68RohrguD1apyaGt9Az9YPLCNKMdP170vX/fiD/58H8o65WH7Ik0Yet+V4y+jx3
MmBITqOROX/AATqzLCJZ/OJUT5Z19KWOcFt2218Iuukzl0v7/A/nvW3jd8YjLZV9m591lV0yg5iI
g6dv3mzJZA/OaMxIEgGAAjoKhdvvU5MlEc+LgT45L8AXrinH8+VvRRH0rD9Kl/bh91bt43S8EpdB
byHgnwUYbR+MPunflHWO22h853yCeDWinequMHHH536uztp4jjCYXGohHb1Hi90vzFCPmOJUhTIm
UNS+D6y+Jz9q8nXkAukKs5zuiI54xIm15zYK5x4L0DMOS2vTae1jI88FGCDGajvIisaj9E1/ftLX
ZMsIf7D2iYzCc+6YwXlyk/7YC3ZHTtIVU8lHM3DyzoaPonoUESFDjKlcusX/n0cm82yJzOSCJCcl
Hh3LhcPU4cMR3X6wrI6egSf31UQbpqzKU1COaqF+8fRW8H+fpkiI5ykQAkHRqDXFvv0V3ZBhhN9m
4OZrBfjskDLiqqJhWilvdM40xJ0jRMZV3TJzynPmdLIhDaQKSCPuyU0kjoNAo50dlZ+0uRDN9HKH
PgwRfdOs2OHCbe8h2p5CWqpd1fWvSIdZBTsXjgMHcLNmeoE3ghsH0+XQBQ8L8aFp9H/UaJ/RdV9V
km19m6wCNRLABe0058iXyR3ptJvWCj7Jjsbt2mzrqvnWNJeAqAipUp4Xf2lIup72hcWw3ZkabrGY
C3gdT/g4KUlow/jkagkgf/FU0JuLVo0e3QuBIc6K/hUM80XeO4cJt3YCNWRrkoOewEGlpC03WoXG
qw728GjUWtQYRiYSvCoPtVkGKz2RsQ0xadXNUrCJ8YGNNxaDEcZmmx4o2lCHqTWkUeoWpEfY4mBr
DxegKh/aPOl3XDfapcAnFraPN6/vsg9lzf9voJkLzQFwUZsShF6ArouqrViTYEGT3IuOziAPdeJB
TNWQWuPd3pSB+6K3IDaETttUpwMAqqf+sjLZbiVIPvTCPkOe3j+Tdvnepx8xyexZOOZoYzjTdFGj
lnVEa8L1m3fAKvammP/ETJpwMzXgIh46DCPPN0kneXGRDgkrZHqnR/TVhWG+RgmsMx8KBqV/Wm1o
Qwbz7LqoRLHS1KYyfHKOMrLwWs3+Lqce+2nZyjUH92WfERGuRdM3t8CucL8tNNPLNmqKI26yW1rP
/y/DYHhrJfhwXilqxUanKJbTVy+Gfl902QVqTAlF0Qh3TW/firrQdoXEtjPBZkV0z0Ajkfat7LrP
JPS0VTXSR9Kimss5ARRkdZ8m5wUtaEPsxBjXDDBJqRD+ijlOuql7hjjKjv4QMF+snBpSTYPHKar4
TZ24q9Dxhi0ZR3FOA2Ls6Ij6bb8SYUMr0rD6hcqZceDTCslHLgMLhSZ/Uux6P8Wk3g2SMGvchuyM
4bYcH01jeGsmuoCAVf3emPmL8i1aMBPystEut+g+1yQ0NTtREbtaBtW9yMxmS6bdKhdEczvl34m7
cak3TbK384xjdz5eHGN28Bn9UywwkxA1BQOm2XBQ7bl8jfjIVXMWJB32Ki/WdcQZ0fKFArxTX9Lc
PnLgxutlSP0wPurec+5G1HFx2029V9QhTtA7t9IFFlQmpJz4bnStbXfaZQGe57xNqUwy7C0ZqVS7
ziXeFdwc7pVz1CFyG5GwZJn/r52rFaeut7UwEAEGefJZJ9Ww8vsekU4WnIOwxfzACp2NVDzPTlL8
zegGP7lIN7w6iU+OdYk8w9jkYSXXOXLFJ9t1WKgbOL9DS/M7b7+wTMRbJ7W+ckTz+06BadLAOEAE
zZaO0T17A0ugJr1x7zD2qgsbBN4U13tSSC/S5rA2lj6ML2aM2hRYB8iE4ka0+TaJuCh77ClNK8/0
UAgvsXXjhvoO+xTXSFbn5xxp/a01M+eMyWFDg+CtIUiMZTUlbSHxbknmHHNaR8jU0ZXCBXSZmSBX
yYKq2OfUQtj+PEFdPqpnIZpoSQBm9Amk7oZmDnAMUpF2HifjM7u5RZ1/SnCH6OH/AEJR998vGfpv
W9eG6++zviXp0gZJsP+tr6NOEG7TtN9+C9OOMAa4vjW1KJW1ddFti0VHWCznKg4fxhT/s4H7/AlN
gmfz2P60suhDFdoR+pzxYHkGzKzN5rh50xROfzCtghy9xgtPjGmLcwsJe1UzQ36wa5AoGWc/omuX
djzWvG73ZJG58JbWzU+L6eclMxFAprFxgZFF3kTkp1f69nEoPsHWZT+EhX7EnFRe/nMKE+Nrn1sd
EjtiVXep1swntRD/mOPn5GzoTruPUxyjfhp0298jhCA8bU3ryFz+NntIQ4aP2KFP1GyqPruLHxNV
5uzk+BJaZ+xipBkrYfTNEk68dfztqOAKzOtFI/iXsDxpjF3lAh1+jkJcKeQVvvgpAvxFahqyt165
ULZcNd5MduxN1JTlCQ3cujTAeUCrqE+jqJrT76PfL3bO6w9xToG2sfeG2Q4P7lEYTkYVrO1MI1Ur
GZho9T6dmEAxYLRGFn5nqnmOdnXhRbmxKZHBEijimM+mpJGM5whDvz9denTJmzzDoM7h3M0dWkdk
aSmwW3NnCTY2w/G3ATbCVcnafApzNEwpnouFy3q6+33KqMx8oq4c5qgUOEK/FWFUH9DQ2P1K9vqL
2Qi1qy27wm5AcGVYFmc2CE5Bvw9jfyzOui2/fNOs8UZlnCI4Hi3CIJSneP4i/CDmDZpNN6AV9nQY
xuPvl8gbEIn+7/PfR75ORxsTG+yDoDpbSeVffr+4uvjPI6vszpoY5eH3+43rsUf+vur/IupMtiNF
siD6RZzDDL6NeZQiFFIopA0nNSSjA84MX9+X7EVt+lRlZWeVpAB/bs/s2mCZL55t0Zqliwb9jZAX
R/nAanL+HxwUEiD7PMEig0BtCNPHMLjiNrM8967rpRugn8nnjCtEWyRJVTn1RUrnboRl8pZAdYLW
M1S7Xkbxq2c03+aAZMTawFzl+IyYAGx9R2zcfPv3t4MEpc7jdRs504g66FR5FK5zw2an9skQJUuu
D+lO1URUI8OhsTWail3TkO6NzTS/QOvraSsaxaFT1tZUxfAoGokf03K6g/B97WInNKMZfVkjUxPy
D0YMcY5tf5VaDtIyrMoXB2GOOlMKXsnGAPt1j1rP6vHfX+XFaO3GMXSPeFWsnYYYvey8CkLUrD+l
Yx6d//0V/+cZ4bhUvYVRyTILog4TWzrss+qYWg2UH6ydCv+Dh+VpViH9OEj31WS9unwea9NJjuw8
S5xJMnIPZD620syyVc048l5p9g8rCuO38h55UVZ4HHPtSas1766lPeJNwfrARCX/933972//XYid
VHLihBM/srbdwYcwPnzr5NZyeozIX3sHeOja0yadiFp1T1EiXyqKGRaFW6ndKPzfzBws7HuZtf3X
ZOgCsX4PGYtjPVm1WLI2/4mn9PJuMYyJJ8dlSlKJoY7hEPz1XdleItqaLrBxfv9dlG34EKva7Vmm
WbaBUVXvoLsJ9iYiH05+7HFxjIW2Fh3wPMwhVqj8WVqXr4nEIFlqzoB4Z8lXD1Tcyo7JfPSh9mz1
bPLMcJTfilsu+2bnQypRwyS0IQAUROLpi9TICvHDS0ohgK9T5/ZPRpzfj10PE4b0Kcf9bjTLaocI
IXfkeeKbMc+F/67NXh9vxFQEH3482itf8BBX0zUY7GkpUqkeYxr/GaRh/XqKvHHUcmp5tpi5R9Xb
4IeHqg9wzREhXZPX6V5jmxarlHNwYc5/q2kaP4BAMuRoI1vF5qNA5T0x47IbLrzgc5qD7bNuaBht
syzbOHn+73eAlAo+B36HZdC58P8H3jCjbgkJ5F2AuXzOkNDuwEW8ru3uU2+bF38MrlxYiC14HR6H
DIEr7/djRgQlnu+j0nf4ATnQSv//epp4IX2AmzRWJhgg1u+zh9xN6mdGvfoZNdxhtpqvtvXIfRsn
L+/2scWeKcfJXydyxLBQQuGe+gLBzKNZfssrPVw1ZR6cjIF2KMHEd0u0IVzWwEA+x9w5BY7Nxz4c
cXvC2+LtkQpIvPOnn8iy+eZpHR7csV3++2ecC9h8kyY4pOHMDFCFeXTdNMdRJF9RcHPwQ5X8Bo67
BCtD2BIG9mKmGrw0gpR7bpnPE0nMlVkFcL8AaRAiBcxVV5GDEbrvtoE5EKgvWof1Is7XgZDQevDa
TxM+1q6PSD3UevjXaWtUP/4IMY72DmCJU4VsJHInXrg0wu7SWh0Cbc7bZd330Fm3cSy9XUaKvqO3
1Eu1q9ONcE91SWBAvkQNbrm0Ryizp25PUNzeGyM4GJfPwaKzb5Gedpup4B3movSu1ZxqGOqarFsN
GkrREpePNFb0GnSVADnYScsVoWZQwWb8PEhuDVHmvbOUrkn742THz58vvNdBaGSqa3lKqj6hWo3u
MNsE5ETLt5uTdOW5WNtaEW51XSdDA3hyIcdgH3LGLfvJ4y5KFKWP4nhRSbSucO52w7pMysu4m75Z
kWWKNvZk6ueQYTebdH+NsP5Z2zMel+/CQvdnMBnrICeMfDoVvWlnetdqIp+Lk3M3pFCXprR7EgCE
n3ojulZ84vZ2azvgBT0+bJ7x0HtC+ric5MrSMReLkgtrr5nTypf6WddMlv1uOW24rpXYJKcV2691
YHgvIefZD+aizF8TXSpCXDbOS+Ga7pZMVbtWeVuvfGA4UYLDlQoRUD2eBe85JE89Vy8AWGMjpZI1
lHCw60qjJy2vnmnQw3zvU6VlwZknHQTxYbS5c1Zz3SgOM0SeEgNRExlHwwpeAaSdsek3e9nepcLo
VAH8irMTYmFxMvT8PBTOCCVTHarAateRpG4YXxV6h57uyMN/aY46BjHGOGDDYGKH387i0qB7+iYY
2IFmLKqy0vgOrXBDq8FzP436Nofkn/IZWFWND7U9sncyxV1idFfBPZH8FPEne87COrqxLWAWbERy
CRWf7oTfjg3+LNjbzNiA+2BFSKCaTh7ZKIO1Ns9iqK81PobzSFenAyImjoiolD4dFUH+abeFh1Ch
76BBrXV7UATLRwuts9ia5uStTTp6F9nZErgONI2ITNj4s8mVXw20oNmqIdhBVXrt1Yh67bT5iomz
XBQAnrhKBpTHUmk6RPlWtgCXII/VKDkRrwrjN8/j9yFUDYYywAORs4tjMFkAJbqlFx3kqEF5M6lj
xeQLeEuFX8KQy0zq2al2C7ziTfbUd65agNZgCG/VFSPbbC8fnS1JOGrua5rKW+FZu6hIto4szY2f
sdTvJ595BFj8pp05YcNbreiFqOhUR19qxk1kLzy+j+thAjaUTzqcdIzOGSluHfBlxn51UeLn8dK3
IaKFdDJ7HdS+jmSvR/TUzFzt0OmfVFyQAKepwzO1vaFPn3Ptglu6Pt9c7iE05QQrfdRx0HW6e2a6
ujlG3O+8qk7OnqEw9oOZNO0OOaXjvlFQxUKwJIKo0OTgZfXvhjJqfpp5Ary4Qgtp2OsG1t7zvAsx
geCcYZU+Y5p94H4qtjqOhN7lqAFFTjahT/ZEKX+zKjj7wwglyvbPfeE9oNl9Nn509IMRAEK28kvn
u/XwouBHOrkTBABSLsOWoTAEBSc088EUNW4tXDw8J7fQCl56wJ67sgJ/Z4Z0FRTeC3jDzyYi7S3K
4r3K/a3nQNv2Kfcz3ZJWD+dvOkkwXNLbKlytiEjFtc9HF8MYGLGy3uRkeXZ5VFsns/fhMt3Zo1tU
sHS/uAdSvPU+xuapXkdB/FrY4gskAdDceN0i3SwaiqLXLBEQmygHRrVlJ8SRZnrZu5XGvyGu2cgW
fOUxb+gCF5TybXdldAb8Qv8hGTxjdcrmz6bTyC+OUahO0BM6sy02aS4wxzCdLeSxLIbXygrSja7c
B0uJTdSRdTR4uOMiqVcOsw57xdBeZFN46WO14gr7jEh5UK13DgyfuGkOuCTO+UH4x9TeMIq8ZVj7
N5XT0kXyj0jWpuz2y2OZeXDPqs7d2MGSQu5f3yc33uoKpVy3bq367hNI233NnQO75J7GzOqFLhGy
AlaSMEuZyVP4Jck474rafYETv5j0Il0y6nAo8eM2bbQ6Ey/Isvb1U42TJ2ONCCkcQhb/J9A5xZJn
2fMATLWTDVOFloEO4PGyx+1eTBl9nTj5FiP8u2NSVezpwmgzibblqtxdMMey2TbZ4bT0AptERFcQ
nJ+qYYbt+tUAk7DETtABaWngZqGVxPw7ijTFgESXMRMk3+hupQnjB+iNhf6DxdH4bqnaIkFUwZyP
akCjHibUOQapN+BEdMpS2MBGBDyozi1qhA5g4XXv9ctQ6u9WNOD9nvFolbHvUuOQzJmZzMq3fNR5
/kri8jSjRNs8tm6yDDDfC9ILBnZi9FvgVvBfGla2PfUOW5rDcJuXkqub9ROL6NVpVMVSs1kN3A2k
R+wDAyVxxxw0bMVQNFX2QZrp11CL4Clog70p0pqmCfXWUCL0PGbt1cloSjbQUScNNaA1eOFGtVcu
2ehuJxt8WBdXMMBoAs5d72ZXEN0CirJ37dggZgOJNE0RXjj75zMmB2IO+pHrSocSX2PldPJVYKJK
G8pZu73t7Vi2k9zo0GaVpd41o5xejFEBFwV4uhgmm9+bjJckSpMtdcTRU+T42YIdN0ibuvlNyOdi
SpyKN5U9sl5zTwgUttyrBELqMBFnrqqKoJg9HvTWB184VvoKsaeGM8kH12lHAuINfQ1JdCpM7uCE
MDTOuaWsGZlImmSmFaPBYhlL03pvtPbRZw5cd+Z4bhTR6ULgkSfyv8dSplZa7RCXcJPNfOihuWMg
JpewMqbhp7eQowInoLLL9JfFOJJ9Th9JDR4u942PsNO//OiDjyYhcBeGkKnmigF/ktucTIwpnIsV
um8TcGOsjW20q3QDg2bkHi2VvhLLYxKZLDTyqgGajTenT13mcvEdTcA/xwq7VZo/8W77xCWJ2Uv8
hHATA5mj+SKML2zHCxYll0JikBpsJg+eXNGtp8a42yXD1lT70O54rRgsZiwfAn+cIAUR8F+Cgzcl
Org+NO4Fp8FbTcAt6hKYUTGc7S5JX+KeOC8LxZy1jO+TB0rGOl85+MIzrESa9poUhsT1g9/Gb7S3
EW/c0o96mmwBaZjNIvQ92lRd5tDBWbL/J5w5NMUiaPNND9gJJRl32EBDHj/HcilouloZntaT16yL
pWVU5lMUDXcvZDniVGBUsMWTWQlxgxkeKWI3vfa1lh50Mco1EclpkYXDBzRVnS1nsioUsjMmMX3T
qvjVsuuvINPnS3b9rNfhn2x8ciosTlP3p/EAvBmsdJYBLyqGKUg7OcZpGpcMND5syc4CPhsIdU97
Lck9942LIS48BxX2x3ayCFkz7REtab79jjyPqnwK2ox+6VWvqcyuWVA8uEBw9yA+4kr37IwRd2AS
UJpJBlDBO6o4zdLQ4WHkB7cSaXfTMImkY+Hy6RbxtgNnxUvOAfWYuLdq0F7T2uPn2hNgrgdTrnqD
3DCWoLTCa+XpGq8d23cXrQnUl64VQ8OYTMARIqVc3hN/AqlVhHJfz299K93EuaeBiiC80uNGYmm5
oM6FaENn7L39UKlbFMjyNXH054GPmy+yM2VzS2B3XKCZSRLWvpncNWNNlEwxc2on8gjbwTPOeWp9
q0gSW4kRg3MzeDPt5yzocuLJRbiqdO1mieHg6yYvZds6D07yRq5ph+Vh32viNWEbvqjy7JN6EtLb
HYk2A1EhsjYaTviFt/egLdP908wuxu6pSF1s0oV99Ax/mSDbk2uu6FvCb16Gezh0Ajyf2sNSfSKR
VwOEyG4tJsul8N2jsk0+YTjyGE+aTVio/WB/uHxXhZwpJ1H2GeA4XBgxcCjhUySLHRvOZQ1M1Kwg
jE84+1tXIy0L4ggKkeh+67H9puDp32escUvWn2+O8UwzCL/JhLbUNBZVGQyhUuMHx9m4QPUGWaqP
a9/QXi304dVQYF6ISXm5/Xh0gQz6QcyOht2H1c+f2HhnNID9s9bkoT6ZEeDJrlPjPpyCne2X3w5z
U2eLOUJPfL/x1A2uMwZQceVMHLY9cTy/9759w7hZAUHtVK9vrZ9EmArGKwGek2NZf6Kw2AaKe6ur
1Z8Yl9e6X/3YYw9ix6nLbWH/NUkSmXHr7Gn7vVu6/8FbGH+hWFE+tKxZnYZKXUyVtF9cjyNCItBV
cFdGKUUOATosN8BdBbkyTLnR+u2l09jZQxbM+TLtixmTDjaa8bnS2dPEzXgpIrFiYuTjbue/IwCr
daAozAl0PDGJzgk6oSRy2RvS7HNs+nvN5WfBqs5ZorLzscCOprc4ZFrWkuO7nbLq1Cvx7ozeHyAV
fz0PsAd/XjVke62Kf2CFuIsOtzItcu+EXOmF059d3RmW4BCNjIxqTlejBwqfzOCrSgQFvY5YZ9V7
iq9+RS/AnyQGTUk3xd4OzW/cs4AkxEmMjVzS/DdhA2Hpxy1k6MtHg86EQuG/+t3d9jp6nrr61LAm
0ALEMaGxAE8sJgmrLMgIuJg1KgFKq+OOSuyBlSTkiDbecSgbXMxZ3gidGrSC7FZX3xyXfCPe3GK2
JG2mkAQfL4YVFEkmT4Fd2DO2GGTyJ6/23uPy0NvGtRh0i4xCfWSivoCHI1If+oB8XLoRBbxHn0HX
D5kMKaBjOW2T46mZWYo/wtf27sCey4BytnVicoMOHLlN64abKBx/agSMyeZhKngF4Z475WRZy5KU
eShuma5dZT1cWq8x1lZIDUZb42xxaus3bJJTFXaXFB6i5qTHRAa/tjpQd6jQsPOfNmJKB05VIFRw
w/upQxokix4OTR0c+qSvVkRMVyDLCaLrTgqZH3mbCXgrvAHnhZadJbG6+Ux123znkmKfJuaEDmpD
YMbHObib9pyKo8aKlzjmZx7W99HOnyPXOadV9pUSLYhmdxc7ypCXmD7UhCznYG2P3RfkAgERpoRK
BPRn9ZwDdgT1nLAGpuBx6ZtGtrTsH2rdbe7MtVjUzULWbGFdWlkKjeOdweDsZuqjumqjzeaWkxWf
qdpChn0pTeSd0cwV2swTC2Y6gJq6XwNevvUeSB0Z/aV7VBIjhHFjGgt/YKILSQlMEwtQ3C0EWaXC
0Qg8JLkDwiQSziZj0YbJhw7avJVYaqnXglCZPJfobovOyr+at95cexETx9TSMKAH6c7uB86RgGe8
rBBnq+hGeeWwwHxzz0R18tP2TZeiwJvi/aHU/QEJhOtbbHxnJUArs3Av+cALvqOu0I0fmMExVyaE
Ukaju/HgX7O8fquoNCFgy61kbs4bW8IIbkf3gJvNIXMNY1n5MWgaRNmkAHtEf47JUI1pCHZYQucJ
yaU/bctyNmgvbl2QBwJuzZS8yWFUoaviondpuy2gJvpgtrb6oO6JF88teITXCavvq1wCR8mbzegb
V7tjFBz6fI+QCrjGzv3F5O/hW32CttcmycpJq2mryNKv0jdXReMFKydl/e+Yp4lxk8sS6BAvB+WU
k8eKFNZ+P+FFNsRynYXvbdOdyKLcXGt2GQTO56wU+kjbC7zHOFBF0y3sDf7eJP/WDe0l6DQYNWEv
YLisUup7gPD3BPWxDtRdeRBZ9imhghCQJew8skXMgWQftOLUV42Bf3+8jCp/6JBe17U+rWePLfU0
K/S2Y+g63zJTq9YKrn7NMVW3Q4f2BQ9jgjXZjVQ64bbFy1f+VRhw+g7eRyyMaONqKZyK8uFIC5eG
xRVcUk3aeMWu1pJ9avrvNjsgB8U2adPntGnvyRi+pIZ+ngi4zIdlV1WPFncnJWGXQfFm9RK5jVCx
VOBeDDI3R+FpCsrVWU+513BubULb7ZYDzRrV9Bf1AQ2Yind6MFFqG1ptZeu0a9KWb3K2CyqjYmef
F295ZV8bnYdr5NDl7Sw3MWlYtqn7YMKlXNjPdeMmaOek8X3YKyN3Fhif76NgalAVpWyhFnVrdPQD
pniTZMj4pzW+0IQUTzNQpdgMtlOcPWgukCik/rmgD6PGiHQq2+SzZPRzM/fs0Vu3NvuE4VizwIFX
PW/1pDuELgjzIli5fmMdjDTfwVWolwmhdPoM4SbBYspdDexT/MC39ehLd+uP+r4yve/EDfZJp658
P0745p5l6U3LGOQaAdd3M85nXzwTVEL+KRjFatSaE7IQXQrteIxtR0BIsSjp83/7keqL0oXH0RyH
jmOdke+tleZ3aeO1KANc/KGNy5bNYqi96hYPSsUDWhj8U6rKXlGe/VHY+G4cnwkohF+vQwwIceCS
PeB9D4pnrLpbALMG9vvZYlAScas/aS4fe0xvhA7YhoODyld5xb8/iqdbGnXY3p0Dn4Uf/O7ED8iV
woJAFuT8y42x503+0qd4nOOBpfoYCPi7FcCzftanJ/eOv4nNlNnyfsSb0hnaBe8Lkl/gPc1fxzBQ
Lgu8sZVQIsqJU5aQjwW8higWLX8psDRypxjh5+ciRIaLvM8wiP9qY2KvLU6gPCvBaXWy4aNHd1XJ
RNAXMekuXk42txXNBZLr0D5Au1IY54ytpLBJZZyWHuVO0EdC+NKpes1SataZob7jqTm3BQtv7lUL
yOhQY8kKTOEIa57pIrAFqgmfDNbieHjTXVT9taO+4x00Q5XEVK0Lf+AbtyKYC7bZIkg0CiYRqDkg
MIhIN758noyGogCbiJpBPoPguLIoD6jw5g3ymSF3zgNTuWRde96GCEriUNuggoXO2FXm7TdzykTh
nEVxOF6SalsmzkMrx6Mv600RUv+jsy1FGk8oTc/sEBaxjFlVieoylSdVdt/Uc2zUbPfwc9VtBf2S
yZTuSmLCEOIwvHCuOJH+QJY4OaW6CdvZw9BDyaRKCof1HPFdu6UByKJXcAND+0PFI1VX+kUkFj8z
g+socJm2yd+CNOBRQ7RduMVBuNGzMrU/jSIjDrXLVN5b9pMpWOPSwlcDlHxHEKlY+VlO4lL1735+
7/z2MZqGt/UH89pGjtwQgkmJLb5pCbgD37rWCZW1WBvp0iNe3hvv4VzImtntUS9KWPp4kK1sCFki
qRfZ+FSxxS928chF8SdunHiTaNmJRmCwVhhgl1abc/NH5kag8b/JCy7NRFOLStN/KU7gGzvq9wHv
XQA9cplr9Rua/2efRC+U49AnV1zCkdpUunppKuO80mNKW6Xx+e9rlvpr0XVnrukkjgbkJe3Jm1Cf
3Zn5Y7nZz8Rn+SDo4cZR5Vwz4uNjgKAihXTQ9ZtPUUT5Gk6GpHTugsP5TvKHfCfW/LrrjgpoP9Hg
fEfOHpCEUC+uaJckeKjl4ng0a/A0jEYRDQagn+JHXpEi7vnMcQy2/Jmp43INVyRMq+5UiegdZsIj
b6Bzxcr7O8JkYmEqHONc00DWaSnV8r556uDsInthfcx3Uku/9InltyV3pob8lzop5jiyyAvCuG+q
jZ5ZT1LdxgvB+C1l8VnJ6ifUQbp5XB0l0ifkhzP29mrR1u5vn2NhKSomn6kBPO+Ozzj3KMDOcFzj
NNMlQK6h715QaYjVwDoc03YDxOIlhUaXknxnwL+Szew3Djgkk0SIgcvCvugJeRiYhfkOaZkMkc4i
cMzuY3Z1Xe1hmgMSjm2cQbsM6NZs49lRoJo80ZmypE62XYVZ9CKUf+JSDpYyMM5UJd9sX99QMLCC
wKDtZgtpSmxklTRobKGfXghO+8yG07wi2fTBsPT8YaHwAqx0s3vU/LofNF9oUceeHMI+8LQ36ev7
+cGVzlth4NOmKYvrHHOOS0Gw4FlfUAuPD73T7h09xgvfY3Xl1cWVmvcfmADrwoaHZRdgxbnwzJ3Q
ZVY843n5dvL2kOtwbKoS8TlNwo0bpiu/0yAP91gDu/AOFefVy8Kf0gAwGE7z4F0w7IvuNqqJq0ny
kg+YLfEhLUJ92HPMeYuCb67gPWR05oPw0ymXJy+nkUPPoqUrBY+N729xuZnbkaRq7TBMFeN55uct
HIv7pbDia1BCn2C0DFR+C1A3GVODDfCUcxY6WxPSV+03F4hVdyOLf3RihpM5fefUJC0tp35jP3bX
bOPOjurYOfTdN1wNBBlfpo+Vx5THUOzfTDv/GSwy0j7Lm2Eu80ji9qYxEI62d68yXklmX4Hb7ex0
O7E0RhfbddjOtjSU6JuQMgmUvqXWT90nFNoFWelVXhv2WuDJpTZxvNRO+dX4d3hXHw6uMmBKCHRa
Vh8iXob0cV+7cSv0dHYscihZGBewfFNiMtX7uAsImsYHA9ljFbng+qlTWJcNvzw6j6wonulc5Rfd
qyyjt2jkht279X4uIBY4T10a7gWd7WT/0s5aa8gEHP4cFsOEHiYlbQbQ5t0V7+nn1NPWukGJgR8i
W9J7fRxABpXFNy1VVeLc8ZhtrCaqQI9HR6dpbwEZRj8dnuoEXGIrplNeas/21vIp6ZPZqKEV0dNa
d7gUM/XH15o71UH6MzyDY1p6zpMXdEg+0rpnP6wN+ZrVE68iyskN816H6jmZQJF6F0JdWHS9Yq+6
CBQ4xVDkZIBUaf2KElZcfBQDuqXcW0WzdzGKBuPFEtSrhA4/6byDgOSwrvVb1jew3cu5fnoah3QF
hAKBHqR7z6zLJyaecOMQKeuS4i0WvUu8uthpLfzikre4TsyH2C4mua7O3g0AeulAT86Qcp5mzkgz
FlnnTg0bcBez+6K7Ndw0to0xZruUFypHBPTsRFxNBt5NKiknat8Vs2Y1sQmWrbuxUk1bjrI549qk
LJrtDsf2TXpwajwHG9bU7udWZ1Agu3xgqkpj98Uz0O0K99VNeacp3mlEROY2vuwRxnNZo0+Wlyl4
hfsWu7R54lJzsryy2s/7AQ1C4qqwUPnIWDAAZFw1yixYTgkdVl1Iz0RpolZJ9jykMbuRRx+SMeTC
4TxoyYPdt7frivRWl4Wx6vyKW/w6cKcIK/cnyR4EugEjUUtxCzB9OjGzeqvBitHt8hDKLZY4rO36
36o7qyn/VL0sN0lfAM6xDCrDUi5Qpg9Io1cDSZz+DBcF5idZfhaldD6wkqkMfrckOdH16dnypvrJ
5ttSVVj8RUcjTon42FrlRpZzt4r+24YwNMhKPHaVpXjwXJ5sL3pKuvCnx+ZzbvX60H2HDbDX1FiT
0KWJxZm+wyFstkjzjxDJLgrlR5eR2PIK/Ji1Mo9UBqoN6OibLqUJzCH/zXqhZr9ovKq4Eo0VBbqY
/Nti7l8uvz0z4lbKfxGa3q7o2QkCI4IPxOKUy3mcqB+9crJ9XL8bLcNrBChpxeR/6ExgZYw4Ighh
NGgHEFVvo0rqbep8uBpDElImZgizAZ6s/Y6C8AfTdrJECHacaJVP07OAgsq1GyZj19yaOCd/T0n8
mgNk1QJXY5/zI+h3WTAQ4p8lpTgWzsHPZ0eueXfwSPGBQu2qi++2bkG0uEzjc8u2X1onqJOQ+53p
hvX/Tq38r2lZ2z7z7rjl75x788/MobgWqwUrGkEUsmfA6EK4v/ketlv0FJS8MWFsGInBzA7ppyr8
P/ob5KLPnmop7HrsDIIUd2xGGSkJpYXAabRIr047sbj15F+cZe2CWCBv+uCnCJSxClJKiaLwJ4nR
i6E2UOWXgd+am6r6puKIzuTBiv6aaYfhUYOlabM/C0vTWEqYzQUOx8oq1VLPCxJyOPV9D3MODvqk
8cUutJBH2xwbI3DEHlpl9tWGFpHpiIdL2snNquqfVDN2Hp5nWNYtC1T3aqW44UB+GINTsHbfs9zm
ceTxWWR18obnaWxRWgVFXxzQyROmXbZTkouIkQYW3o52FdTiXQ71bWgqDkMb0VckzUtuEUtG36lX
adlgwhLqFb3ryZSKr4VOi7D/nSWBfAZwJtw3fZK/TsxkImkuWmY1hEdF61qf0x2D/L/snemVO4G9
+Ive+TIRuFg0w4CY5WJpd6t1WgP4GYFJFJOJAYb+8qTpL/iigaAzjDQBuEEV/lWpOLI6PNZ8lbAN
sksaqivy5DynTCGX9CqbXqMjUH6YeZNz7Xwld1NBD53YVE2BS2RE2UsIi/EwAeFwznlgwhAjK9K0
GzrWNMIS1W+cvIcjuRuIQyscDnfq1cnXY1rwp9tEKBIz16ureInSaAieawaJP8Y6ucM8hAqUjKgo
RbW3OmZBVogx4lz8Q4HKptLQd3ywDSAXcbI0KxvQOWb0PEaNMhg4lyURJYYxXHV5rWj/lNecxszY
Z4VnlDD3JznoawG53szrBw/RLo2NkRmUnjZLv7czzq3O/7o9+rhypyd7OpvdhByhKMGIkllVJ551
MPIvPSewEbPtb4bud7ajL8mlr+lbDXhZF1SNTpgJWw9ZVtOGB/Jktqih/K20pmTzCOGbAdMFYF9T
uRgi+vQdMzGaN9f/EnynRs2J7ZbOWjPp+hnRh9GIKVCS4CWi6acyxL9V/yICa24hoZmKXZ8y+IOE
xpXd2IaiFcvcKg9R/VLWumQx4V5LmlYiKqdo2WRnz8lMpXhTEy7CL8J/FQwn+T74SNit96CEG1dV
Wq4ZafCTZeoy4BbjS/LYxVn1phus56EkvQYs5eo3KNSAgj/0ONV2Wee8+rH8hNcE2Gy6lE4HmS/G
sWIO3z2M5AjD5LIVrK5L2pXYknT7uHRA0FHWAv8bmpNujiz5WAn67p9/vxCUOTBlkOcdNzkvhEcE
zZmzUo+u6ax8TMZJRGTBQfqw5q/pDs5dZycBUECgY3Dji0rFRzA6FSyapcj52faTfbAg5AbTdHXh
wK7hObxZ7sbMOqpUA0extBCs23PULX8fN8MnWsfItjT7NIfxOKCtd7H14AMmEK0csAvhXKdBdh58
3psvXWqvRfJCBThYIeWfMaYO3H4xY4VsE2o32bHReLittrRTtGEng0Kb9c+8N1etMV0pAFqYtsSP
DB6L8SBR9LtaYuWN14E8ujQxfpXIuLUKrkpHpwMN8DEw+6gIMIlpDU/ToCywmnlKFh+/r+Hi9bdZ
y+V9Ut5B37hLJGDtaAi4PkDBj8r0xIcr3INMkA1YpkD20qb+4Wfcb634M2qaZm6ASbY6NT2fLZjk
uMkv7mCQYlJWycmhDWuLCeTOq28TtNNei/zizadw8BAF7G7LISo+DTN7HS06hzXbKY8jeYpTmMKp
0k1mdna1DyFLbseyM7egOM3zVHL7NXOYB9y7HaKtWfWUR2W9R7di4BqCPw4DzmdPM90KA6511Dqp
XtkrEaZ1s89MlAfd89Sy4/TYZ25HUcUrvFT94Bp9s6pinL2iC0hP/O3m3LVswc0Siz3V+HSWNXV8
dUlqPCYbnLblwYodZ2WPTfRsThzTacae1ze9lyr35LmsFGzAWGrsCDH6cEMvnjkp1v7ImIbrCnPJ
/I1EGeNPrvL2NOaFfpu/iTT4hZfCcigWbvQK3gjJfrON3ypHzbk3UgZjQfdpjNuWbQolqsjmbo/N
Mu5Jx7M8EEbwJqcKpUO89qEbHbLG+hIW9zdsKy8kxrhtTZhdocR4RDBbUNc6zJm++ewCDtUcfwO9
xoBp3eivE8NfwslAux9hN2kQRhavofK2acnmP8n3Wi7Vad5T9v7/qDuz5biRLNv+SpqeL9RwAA4H
2rrqIeaBQ5DB+QVGkRTmecbX3wVlVrakqqvqfLttVpaVSpKKIAJw93PO3mv3wLWd+EXgqVpD2vUW
0AKxVdqg5etoNgfEW/jj78AvmnVDX9IoN5OnBxtVcoHyOlwhm+Ns3IVraK5zbUlrxnQvIye1VipF
9+7QlAsC70FT+jMEDeBEWdKtQR1KZ18wmVuFktSKcMq/mBOadYQUtG1mQ48p30O7AaNqGqdUM59L
3eSO6C9tErF3Ztjmi2iEScpIZBjtO8I/xanngNlnF4XlhzedZtvEZG4C4ssXuUK6iHjEINOU5jeT
5HGXwdS2c5S62kD6T3ZIivy+EiCVkwOFq7MsNHPajJHA3Bg3waZHCOxI0MkuxFJ9NMint6ol/Dxm
3n1c4u5IgRkQkZRe40Uyt4gkKvIGp2NgSrHxQkaQLsYEoomKDZrwjEYvfflQTtDYA43uQlKuTVPf
UaZ1IRHGYTcAxZGIpTVFdNGzGLDH9m6NALn72rRZx8NCgUvOCOJAmtIBWN2d7VSc+TWmLVqUPGlk
ox98AOjN1PkYWPxllo7JStboihVhl2sRvecwqPbCi+5L5YbLT7/9x9//6z/ehv/0P/ITaUd+ntV/
/y/+/JYXI0QmdOY//vHvd3nK/779zJ/f89O3XIZvVV7nX5tfftf2I796TT/qn79pfjd//s28+h/v
bvXavP7wh3WG22+8aT+q8fajbpPm27vg95i/83/6xd8+vv0td2Px8bdPb3mbNfPf5od59umPL+3f
//ZJ6Ma3C/X7dZr//j++OP8Cf/u0fZ1efzs3VVj80w99vNbN3z6Z1mdpK1ZrR/D/LD/Op9/6jz++
whxbOboUSioqBfnptyyvmoAfEp8ltlrHVSxXwnIs69Nvdd7+8SUDiDrCGsNWOoG/1qd//PI/fIj/
/aH+lrXpibyfpua3EerTb8XvH/b82ymD/B+AaoJwesM24SzwSsXb623IJJlv/z9NYNo+TiPav5iU
AXgEMauM7S30xqoubRcWf0x9C33D42ajlbJlLROoV9kLS2NdYwxCtAJOcmjdAXNd6p20SdsPE/lw
tj5PmNfom5eIl4CsctBC+GsOwy6COQpYBKtOTeud8JskuU/RxaFPDLH1xkfOhISoSEJDsi46deNw
OYPxiiI74VDcpPX4EGukBhBSdaHb9kU5AfSTlkl7BZZOl4b3mcFU1wOJapXRRVP62Y5yOVhEFSgN
1bhXTtE8t0mMhxvWOYIoiMlFSFrxmD/1eueu6VPBrnZrF6wm+dClKatLejMMHej20L1bxuN432nT
RnN3ytXh/+jKoB+v5MpM8K2v0Rtw/oVgRSu4IFGUypAwT19tunxaW0TXkTWfDXvIkHm9NYlJGHyC
3Hn4s6g+oDzHGcqIL71KfVbgwZ6zAZ55m9uxoR6Q3n3cAHtEpeyNGzN1zAOonuC5pPt2SR4zIuG6
QSU86jEA6pkP6XIpYjiWcV4FpMhYKkWsScoiW9d0QzQ4ENzSz8PNX181/mdLwr9eW/5/XBCk+6sF
4RJj/ttb/sNqMP/E76uBpn92XUe3XFdZliWkwWP3j/VAE+qz4EvStSgx6buY/Ng/FgT5GeWqSXPc
MHhuXJNV5I8FwdA/K9YIFwGOqRwAl8ZfWRBMe37g/3tBkLZD/gJ/C2M3FhiWJ97E9wtCP0qrpxv6
ip0SKjWWS3FMq6T3iRFKx/YVFlVdvrLz+gA9e95tHm9kgKU5P3l2SnDKnrFgrL60dF3ga7acb+Nd
nvmZ8U5LmkGq3VIWmwvWK/j7MHWIb9vj5hZWiv9hcBihlqNZkqnRe1pk2XJVFWgh+mM4hIg9ER13
UVsNCERov+tbNOSp2z14raEmd9UxEter7ZiiYrQWqd91lQU9qC1jsJJkcYurqSxM91XXmY/TE3XJ
rGm1TmsOcesP9T1dCn94SHqKxV06FrWBgtrocEMgW0/y90TnZLKJHGxkBxkEpAyEUuFfn4N42/wq
1ts+3o5u1HY7jNx4NX1gGZua6cGwGpDfDBsHCEW4diMbpSo9U89a+XTa682ccEuaFnIJ9wv2xZxQ
BkxzEVkKcVojnXL7wWSRdfPYcdNNRneCQXBSpEK/TkbSHy2C0uDMkysaRRgy3dp84MjDIcax0Vjt
2UbiJyTw0mb6RAkKaq6hRTMYU36OVSSDnSI46aYvJgbTqEcJ58ObNVeK5CYRwNcp7RRJvDFMa7Lm
AspjdmeoNHqN+yL5gp8EYRZzbFGRvIGOlnVan/vMbeFdBIVG1SEaEfGiUX0Z6jkyENrxtr9t1Rjy
hxTt2eCei4Jhxo4o6Sy5Ildzitl5kpDcwz6yNHR5xuBFm4jBJN1B4ocpROJOGuKcoIkhqglFvibw
kRrhwLuXtZiusoleEn1kMnL33CBsD2qoS3UAIZ8Hx4Zc7A5Qtxtp707Sl85b1DQ23SWomwN0PgdT
CqN8PYIFmNBWKtYV5K1hPYSRZ1+pQnkCAz+KMur2VuVPHR0BWFXUSeVFaRNKSKjwQAUqA6PBzlO6
lb9kNttWh0BVCfWK56P6uFVsN+wWVQjCP7dgzt9VTtNgFjCtKLycat916JnJWY+kW1bs3WZgsuxH
LJHMofquT7zV2LpSPynQqzyQxGw1ZhkdrK4hgsJhTAxxqzHj8aQB/jZ2ZRZzE5tmQug19+TIUN6U
um5fepQqFyPQtRF4RD89yrT1OkSzGc8pOhA0+FHg03UhwWysAbtzb7iPE8MoRCABSsMtqGPfulbt
BFhrqioQSaDdeIRkVukYDYyISuTRTEyQ577PDAdAGCGni4ockIn2WSnpG4Hk06a3OApsmu62nZry
Lvf11njrgE6Km3JKkKfq7kF6am5pjDWg7bUv+qJYpThFGWzG0IKpwFA9HK2+08cVs9c43tHrEOVm
NoPrx4mMwHBtCAhUG6PA6kAlUbUVlpHQUPCEQrI4cUqnTkPAnlHp1HdYdl0oh5NT4bEoJg0X8ILV
pcfXg2M79flovSgN8CQNZm6vaFs0DGRzIAItP6arkmggU0OlfYwcmoXbhoDRe6kN3aNmhKADFgZt
E2/u9qn2tRaoxXAi6sPUX2fSYrDtGU4ynmwasClrauwzYMnSOt7pdVcGRE3XuQJHkOtVlTNxV2Pc
2LQkCO7Zx8Dv9VU9BDBjJSgMextodoAMtghhv6oYLvCWdhpJF8QvCUd797NvigdsloqxdOZ3zg7t
H9K+hTlo1te26Jt27ZZm0CB5r/CCdGaTQRwxLd8m4wTdT3idWa0Z3Zr2TFwPy6KaKct4lYLLKUdF
zxAA5wfoHPoqFpWM1dWDfhno5SygEdqYxWje6e7ZYuu05JHcJUVBTrLu2Ar1Oj4qa80xJhzvfMyj
5FloSUHQF6LQDHNVaJtNg1mj7wLIpiOAcrGP68IR00bqKDOylYDjgIq7SCZ4WLj26E0OgRndlKNw
iMBzqGE3qrbBkVlGTBLZSiLaS1+cvIlfqzjIvySRXhICPxg5WJdcy3SotKbQ6P1Ffj3UyRIQLyKE
BQJQ2rG6PWjIwsu8Cw6j7ltc+iieQHpAlrGpXBUsCYhORWvxKLgwnat0SqovRujkI/8pZ+qE2JXC
vn1HZdTFlJd2IP0DU/QRpFvfjc8Jw3RSInocHB95ULjdrYPrNLshoXWO1JEDFwFcfd8U+UfsFbX2
FbXkOOew+D0zSSJQmit9cvvqsa5yj+ldbFjRfY3yGB9R3846gECj0AzLrGS4wwyQpM3OCmPjDM8Z
bWoS0J7cO5mn9Etk2Lp/p5h9Fa9JrOxoGXI0LtZTRrTcpds3AmaSyzxOoE3AD3zX9y1dtCgf/eA0
MZjKL4ogYoUh+XLSHno10hVEIQmYpsuY2dI4K4l3wybvjBZH+r6JKv8LgjjHeXIbN3/XiLds13/9
IPuvj6jfl6x//19U2DIt/NU59o4z2ev3p9hv3//HKVYo87MyOb4KW7ctS85/1e9FLYdY+dl2LFPa
toPoyRScb/84xGpCUgtjAHSVcm3+xbH/PMVqhvhsSWcuaA2HMAJDiL9yjDV4A9+fYpVjKVoxqDyw
lpuCNtKPp1g6KZldQsu5LxAl7TKjKx91aMe6cwT8VV70/JetrSG6q+vwAvVd8RgxKbBzMzgJtCg3
OgrQAimktLSz59hn3WqnC8equxUnnuLUzHas7y7vH6X596U4J/gf37HN+NakF6m4Ppah5kL9u0Lc
7DOgaaXf3je2V+4blAzo9HSaxlAylzXkw51QtEcDN/ePv35l8a9eWpiCQ4JtOjblx48vjQPWq0cS
37CNJBg8x6S6zGafTTRK6s5h0I99YTw3oXEbs6+to4hegOlF8QmGmLUYS8tboZs31ngiFeOP9GvM
QOWiTy7/zfs0f75EztyrsKh2hGm6/PPH95mCsSCZzMsfRnxlFGIOHFT4CDvGMOoKHMwmEDnqNnys
xB/tyHS21wzK4kOfDEwDaPX/vij83ur5Fx+Zwb3842eG/Elxl9O/kQYf2/z17z4zLhoKh9jEilLl
9lnSG6ZxUewjYdbb2vbiFfMLA3p4Oy70Ir9CHGCQDW+Vi6zmEDQZhn8MkLhwJn37Btfs3I5IHCEd
2hOIHqOwP7DgQglstfCvX0zX1S2eEccWUupivtjfvXetgUltxWJ4sMoaAoFC2koAPfbhzHLW6eSt
vKwL7lA0Hat2qh/hee0c3I1HNyVmAaH96tcfrvyna+nqQPaUObekXJue14/vJ4B7PEVMGx7yskV/
lusLiwQNko6S6q0rDGtdet5r1yl3U3PeuGgdBhNDZYqt5xrpReuNaxk6iFbseaCSKmJwpInPTkA5
s3T/wglietwlMryc7Ktta6T+rebRdkkT7IxA1DHQ94bCoIr+x5IaOj7VcnKwMbcYxDetR8MJ92Na
P5YlilWOmXdlYQWnmpgUd6iip7SbTgSdTvvKhUsw9WJJETKd/Fzd+CKqXsaKsFGBQueITvSybbGQ
FohIsYX8u9vS1H++LbmULH82HD3LNHT7p+fZIeXBqO2pe3CCqXkGIzCJMN06ZtBvomIgeUpYb2GY
Vtt6it01fjl/Xbu6tw0JzFrWxTRcBx5UjXnzXgq/nDaFbV3T1QLIMZWXnVcxIfPN6ZlktFd41fFN
XgPURT5HRIFXnAsT+WuvENgCsZPHIXUvfn2v/NN65epCmrYhuE8o23++dR1aAUnk+fpDp3XTKgYG
exUWVntBkiXW7cSrr7QcKXFrRftfv7AwfmyX0qZ1DWlIRzimLtj5ft5X+t6q9Fyb3IdI2ge7jB/i
OHKvrBKlCNj8S2zMx0lLj9ijh5WddxkaeTROYg4tY7yRHQszq1YxXFcCrM2NQAd2qsEXrfQ4mAWi
RGUIAzmRkAgxhilEgyoi5hGjhcJ9phv34SC3vTGiu2LafUorvFyOFeZrpm3RKhkqtHIg+i7bJLvR
vOJ1NMbm2E8CXKe8MntSOJjU5bwcjMpq0q9vrW4k2MX2UFR3SbywpwhOVrwpXQ9oTRmsgyJn08GS
X4fodkISsh1ShdFieMZ6huK3fnWYBm1V+TC33cG39qau7YuAnNROTnt6Asy5gxmpnTmHJEzIji9Q
SBZgYKpo2CQx1iM36O60oq2AthjXRUlp5aOQ38aY25YlGAjwWTyo3G23AZTPNS0E/HWovNDYAHDy
KEJWHiHJQF7KDlsUqUpu9Ix8vz/BWaWOH8J7VYJJb1DCFknZ7kPJcRhUW73zUngaDRyqi27+ByxS
wsHS6WwLE/hflK413ve+l75+NhP3kv2nf5ZB9ky8rNr6vQ1aZ9JQ6+uQ4JOovW1ctXJao7jCWAHi
yFxZ6L12nd28ioEnrDTS+h6xDMr9fE3Mab379Q069wF/3JFcg4dDN2xuTuCMP2+RbhGV01jV7gM6
0ozLED9xQLoPcXTs4cO8gnWHoTn4120tnYPZ9c6hiJ1bt5H6VnlRe0FSc4tw1q9WbYEdrSV9OUhM
JKnMSpd1lpGPVyQAN0e/WWlt2a50F+KZnYv7BpF5i9/LDnQO6l4KZTQdUGTHaxRz3nNTGnKlJn3b
NbF2JkYA3UpDtSW5Y359DcRPHUyeUTZlVGI2MHU2EvOnk1TThZpFFkr84ID4vJ2SAHFjp27gb3nr
tLbNBSVQsvIJe3wd0fAjdQuL61Cm5KWanrWvLV0eXGS4v35bnG1/+mR4V+yzUtG9tZ2f97cuy/ow
8/L4oeksRoSjyXJqqVCdA4t+P12z61+/njUfcb9r5M6XwcF2axqSM+XcOObr323wQ6PPv2IfcSt4
2UUMUdytkZbbTbQfeoeg76wfToBBv0zSrG4bA95Wh67BK+Nry2TySArLgboX5dNoAS6jFKTJwKhT
F/Wu9og+jYwaxBSLy7Ec6Q8q0a5pbC5Dot+9DpUwTLTgYiJVeVPFIzGRJH2CfX80vYR8vgnX/8gG
vBNwNnfZVI/bCmos0LGGQOEgPqbC6D7GId+FSkuePR+sJ03Pf7OTUFX880WiEqGxrrhUyvqp291G
LofuyYoepsb4kC3NPELAsFs++VFv3Za1ksxqbKiZWT+eM9d+JvnV/P3O+Euj1f9FhaOwuJMYHf8/
JqIX4ZePKnz9vnT89hN/lI7qs2mT3uW6hs7DoHQu+D8qRypAV85HUcnRZT4C/lk5Op8lQ1JXN/iE
mEqwDf9ZOFqfOehYFg1KQpqYobrOX6obLWP+xL9/bGx9fkwdV1AMKV3aP1WOScaNF+KjQDBo3NYK
4qDfp8mxG/J+EeWmWtm8U1BeNSnAuvPmSRsET4/sjZq2BYBQ28vOLnq205c2xFFnIWvF8DptQ7Dj
+JiT26GrIsRbg76gp0+yeWyQuJwXF2DjPih7XgXsazIn1dmOpkMwkfwBlDDZ9vb4rBWljpeJrScu
186JEmIo4HQQQQqXJqT1X/thhwsqPJE0SBTuJPGIhN2LL68aBAkrMyyxKBEcGIb6RaTSx5ZkJhN+
pTIEwwxZHuqmwmJWWAieOHWjD9no4UhGfacuZ62ULqyX1g5mHGxw7xrtzpvcm7zVPga3/AITYomS
5TogKXaOm3dpxl0B/Ef4PAJxjuRwFeEHEZFGRauF+zwdg0NojA9a0OMRdgAomHbw6JFZsm/EG+Nq
BNplt/fhlw7eajCTeyMT9xoGhS3j9oWcCrmbhHHOi2oDXg4QRVO9SF3RVBbGaxeTLzx1q2EOv25y
/nKBpNt1/YrMxOBpTHCEFnW6c6psWvQDcDMxPrApLwsdCE07TsRApe+0VusFvCQ+1qY8Eha5TfOx
XyZ2zSkmJo4JTu5mMsujQJ+pdDS7evuiqbVNP3Lpu+UW3z7TJ5CJtX9jNeF1m0/nxE1i+nwECPqq
XRH9hCAvxltQOtgAjeo4M6gNBFcczjPAz0Oy6hv3FbCyt6ud8Ug3/0whBeEDcdeiqirC1fwyW/nD
dCEyh/6qNI8s8gjsqN7XoJxPJB7kxR192gCBr/tKifoEWpFDCzE42KgrA6V7FBe0zi2Urxk3T9YN
28TN7iwn7Ze6zf0C6Iyopg71pbeKBn1u4wPLlIzedYYbK0toLww8qk1p3pTMvCHX29oekxESGX9t
cDYYmmRcNeGc3U2nHvQ9LgwprH1aNLsC+gOQUGiTATCUfjJ3DAxuNKOkETNFwMVdpPIhPVYzvgCE
j9zYcjhbZNlHAOAkRZFAjiHMSZ0pAqjsa5VrJ4INuQeVlyB1Twkvivdaqherxrm3S+2lUuiBEgrD
TTP2d5ceRRuuaefSTaxVV4mjgRB66U3qNdf96yAwH/I2+dBwNkGoRTRGg3XvhPH7YCX1GnTe1xxQ
V5n4dCyDJ3ucXChQPhl5zBoWfeG4Sz9OX7q5Ag3QhybpniGCWnteuzbcObMr687gSone0zhQRnaz
oM/vrAijNxYIMtfSDO4Tfs1Nadl3E6pCaINYq9e1qjd977+nE3QWp/W8RQhPVmXIxOPqWhEnbldY
82ujXlWg4vdKJyWBXrNu+BomgYFjHXEji0xrH9wxh48t6P8iR+aRNBhsyoe4MfV1WMszt/1BT0Gl
a9W9jpKvH8tdWUR8hCB/loBEz1FlZGsn8tsFCDEnRuLqlhYtISeQK2NbeM1RZtl90wYmbaX4Xnn5
OYjNE+XWWzuHPfc2OP7Jv52/2NVpsmNuCX+uO469/xiI+ikI/es8yvoV4o81RiXqfQO7i512Z1nj
369Ede+b6XVqWemS0hzzNYA2tv6LLk6YBM0kOmHiWIS4FxUSzRx2r7Qpt2lQbQZ9cLaTVzy7Vp1v
POx6TQN73AEO1EIDgr03rSFbk6ViTf6mhQlr4pFu4wdQuceqZ6w6Rs4jrhU0g333ojywzQGi9VVp
uteKPGpX16xtOaIeVcFwOXXTJkulDpu/wm8xoqKr4Zr0EDj79NkqhJoN9bdty1BDM2hjeNXlPE/G
VH1hQtgg3gHClDajYLTw7MEbHyvjIjOYT+E1WRqABgbgOehCjY+hgupoVzPMYq2I8mEffXaS6Cb2
5vbGRdgKe5XSjF8MYF6XRWfdGSk6/sAcDrU3nptRJ9KZtO4ha46OO/eu1C4AxAbQ/VwLlK+aZ27K
YXxluit3DeaQIEQqw/gK8tuLlotT6plPypNYA1na5MhTnXpDtba9r5i9D0ULZWqUaqNGe0MmAUSy
ooqwMumviH+vwWoDdKvh4rcD2LcgR4ju592VxahqAftta5e0foY6OOWoTZMbDb2A3V2XcKzxQniv
49htjCFnG+sDBrIo/AYQ58COqEvG4aIAFckMUy2zUe301saqJkww0tblmJE4WnXQScy3QPOyVcfs
rlOzLiAymO90EeIHcUJmzi2ftGhzZ414nt8YocH+2p27ybgMMR4vmlrt8zw32MV8F+UuzasAG+RU
YOJjmVjV0p/tk92ra6rgbGftPq5glQzZu6IjQYBO9pKK7EMwpMLL5NzlJmbjbxe0ys1TJaMXZRC3
rencb4p8koVeA4rIr2ru8yXGsWxhdSaZatD2p2k6wnSuglSQWoaWEe8uWZfamRhVhcEovLIs39lF
Hf4aY3x1q2lbGcYlx4wHUsEuJxtdoufAGxsqeTaaZGUI/1rI7jx1HkEsvb5sMn1azftNv4XgVDsR
k0nyleEQGBoPHZlngKGubRSIa3BJ5dHxxUc4TR91jQa8Qy7JbRvZsDuNUj9PbcyeJbjCgilylY39
2tKjaKHM6tDim1uEBjM9Pb52c+wLTkNkA5adeBzQY/tfk9DSdhUzuqUKp9s2J4gotQi0g7/u69oc
ZAkcFqn2ii7uZCLTRKd8naXVuZKs8SI7WETy2rnnoT7XF3UEtGJwHuqsfyi0GItFq79X+Sq2Y7UE
74G8JSSLZL7n2ulbuBJwWsl60OgPSuO2jnPULrGPyS1K95OcvcgaKtt2tptY2X1s9XwCTnYv+pq+
SM55JSdtghXiGs7sjGMJ421HO27JXBCy2STXkgWjBiM441U4uVXYUaYI6dpIlZUNM5ra54zoEdbl
+U64oZH94DgTWCCQMQV+1dCendRV/gQwCOtv4h4RGxGorkoickf7S8HAFmlsfFuKGlIY009YHD1K
dixtXMQRJNPSUREuc/0ps7H7I+Ve6E57DH1x12jxY6qbJ8XzXrnjtR9SVeEnBSc0POgdRwiSbPlF
OQcYSJGXoz4cuRPf7KjPFn0drk3be5z3jTaZjpM/UCwPD/MnVFYNB9lO32nWoFZVLACmpzgX3Mu+
0iO0BtWymnkmbc8y7lZQlXup4V9un0r05Iu4AfQ1WAQHCHz1WXI2UC0so8a+TnoF3CLeDTEWzcIp
d9rEEzp/JHk7HOC2j4LzoO90MzBjNvPa4aMR1e+J625lgVuQPtLCE7q86gJuAK03MGhHF14hj3h3
jEJ+qI6TELFk6ZFxAWhLEgvNTWcF1tIZU7noRlMslB7c24353LWtD5u/vW4KuQXE/oxyZUuZRKrU
nsl5dY+dG23SCixvs++rSG6R9K2aCoQPdr9dqYcH0saOieffYsEfl4lHcLGNz61Gd6moe1cRQXJK
Vx5wPHngDuB+cWHnYIySo3YovIC8mjamlFC1jjSC+JLagIPK/NfsZH/sivIL4QwvQxcSItPYYDKj
o1P51Tas1CMVz3J0C7XyOVbpMzRUspHI0if1WBNbfWpcsh0vM0NchBzGtVrHbBov6J7ySJm0neLo
IApOC37kc7+RfbUhuAN6F4YFyTsrp2ajZSz9sXDJ5YW8ETanwjCBD3G+wiAoD5Pgc83gbqXMVdY+
STlZ48LkrHepxdPXd+4zohC8Q7EL0sBUhyGnnDvnUo4LNBFHoQXXTKIutPYA8DQhQ2egqsjS99I4
ANOBIVfQsjU+lNEebTpIqHimlmYb7cgyQwAXckLuW8LeYuGtEhHdhu29Ct37MhqyZW03mzYzSH8k
BIdj4Yzegyg8YSAqhvBRVvvRVQ88XcxBDBOFkXicMkkmLUULZuZ4ehM9hwL2JLOsDjbUFFgv6UYb
8msd5BqM5G4LSEmkNa08VT71MCnS5pRPfrAMuvSLnptAemS/iB2cYQma0IhZCW+AAwlV2P38QpXV
Pml0LYMYKmNu3QWyuG+8+Mu3NbizxpMxGvethQpw8h2KTRpGJi9dGXiYSfJceIU/UaJ4D1EwnexR
XUzPOQwPPFmbqO0BNLiXNY+vV3ocQkkTWuPdvgXn/DQpY+GM2rTXfZJWOOWRF/eUEotD+FeDsORg
OGwTKeEolD7ZCvQ4arpkSIg/jkgszMYLGfEMDyxfLSe8+CZuW3npog+CCCK3LnpBWeRfKy3Yl5JV
k4QvTJJNxWEEDCxsUd9y3+qyuHf86kzk6biOhq+2Jaf1IPKGXkDEUSoMVp1lnEk2gnoBnGr032md
Qy0xnA8SuS/HCE4Ac9wdyXuYWEu422j8nRiDl6YCPKcQU/QJFUORGFsCOBae0T4JI7rVTbahmFOa
zyIVDWc/RBLptzl7QDQ5MM5KTMe8M/gikM0518DjI/uB5NWlpnzyggtWEbiE27wp7rsIuRsarlWU
EMFNrPU7Vgtud6LuMO3YyUpz1Yt5tJr6NgF498ro9IssykMsh7sIFDBwt3yhD6S6FL4FwrZego2A
yB2IcyxRnLm+cdJle24CgNRtwm9DKw3WU4jXUHzRpDwFoNiX5GzKJRWdAX/T3/k2GXR8QK3Zv1g1
N0maalvVgUjlMUsT9IkozGAHFV6+YLXcqgLqRZhOV9A+8pWsuQBi4lKYg/XQSzhHRT8R4IqfBa0k
kOSJFmVeDvfEuRCx7SS7rBzKgxXbSNgxC07MYDcqIy/dGV4pNnqCXrtLH5xeY7xVvb3pPEd7al3/
qg/zk4EK8bpWbB9NCYqbKYvPd/dRixArSczloJfWUpZOhElxH3th8RRYqc4KH7zjPr/LCwnNiInk
IpwDstte3rSWfZkFUbfL0RZCSS5AUPrJu9sReGcCVa1GWx3spuWwbbWRcxhLD9mUi21XC6/JC+St
OuVlpe/MwD1xNp62Vt/be5CUWvGeurJbamNxr8dFvjLlSgzWq+9N8cGADuuD+t0FhKt3mPxOYewX
Cy0xHgBcHqceKmyOXoiPxd34HRBPeKnBHhYmL477HdPhykKBu07ItrTHF0fz6xfHChaoE2DfZekl
IcxAHETzpZr8/WDDqxj0c0ywHiiEocby14KZSXOYUvlX4Z7bImLo6j2YvjYQ7amuVefdcu5RsdQ2
IfFAZM9N5mkIi5u+qx4Cx9f2pY8NLPKpl6GdAueEoeLRYMJ9u817TjtcmWuUkNiyS45SIQEDHRZ1
EkhJhDTzbTI62cbLaf3Tq+6WcZlpK2Ns+bgS6xgAnKZnfYty7GvLhlXowYVlM+SaynWgpoHcCOok
ODn73DGJJPFfa8u9U6K4j8vwvjKrlcsAz0nn/SxPb/FNY6YIoLPW+rnHDYS26gPk37KqmZJ6Ns+S
25evPgKtzQAqCoc9waCaBDwI7EQ24kYvC31R2fjKfXCiO2c6jQk+9Gxs0LbqiYlztYiXjsaBMfTV
myZGwHITi7pTy3dSDnVtwJ1g4dV2z2nXXCAvPmUge3w7mXaTx+WqhgwfanM9CiYyaA7HbemcbEY0
+Ju2NUlI67Er35TIWYMJLqcfUx6Q3tZ3QUgUlDSmQyGws6V12x6wkj7h9a+3GQKSiZQmTJLD0XTT
aGG9ekYu914cvQIydTGsN1P7YI+y2eHPIKjP9S77Umi4dsm8NitQLpb2YGbhKtJ82iEM+ldQUUgz
YcevymgzSK9dVNjNVjqxHXru3NrKgo7TytsJLQPjfnlp+v1TR6FcjPIj65GMBuCuG7Pf6o7xZozm
CU/iHR66cck5/QG5xsFmbETM5qMhGn+XCX1V0aaZP0p9JsWVUbZVSKF3jPkPTTMRgOUVdHmT+7nI
NGMY4TkAGoKq22jXatJf9Um3yRnErGmqqWUaCFANJi2aOB92TgLuuKbLDJ8ov1Z29nWIulOhyj1h
VtGhCOyJpQdKB6J5+jcT0cgIBhaVeTEEcb62a9wu9WB9QXmulkWNB60R/ckMAPG7Xbi1svZL1WeP
STvES0mO1yxYF48kfzg6wT3kUzOBdQhgF6Z7P0I2QXIEHmHgtdcxLeDKFxcqTP8vdWey5DaWZdt/
eXOU3Ysegzdh3zdOd7lLE5gkV6DvL9qvrwWqKjMirCqr7M2eZSTNAVIuigRuc87ea9+6wjuSfNiv
9Aw5X6ffBqv0D6FR7HCPTOvapFQUS4TNSKq2Xpjfi8D+NeA1XVY2dh0VXppJpvuG+hxERHtXK/so
qYsRPNPf0Cti5IejhVV8FUzwu/cQI7bhDDm3kLFyj+fYzqGZj7nmLLBHf+mIUMUi6KXDhydbbePr
AaH0s7HY1i8kbBlLTBTbikrrsiW2cOPL4pjn8keZGwPxIiKFvQkwXWOUgjj+zdHUg17W174h4c+B
UrDo06QDs5sw93ZAyrJIcTvhn9pOTnWe/y+RSMNiKPqdXRlweghSiMf2JryKaUtdVeFeDHP6QkKw
vq7iYIfy593Q+03WcSEkI3du1sNK0/gHsVfZ21742YbOqxzBZpCPgYCl3AqfXW49pz0VOd+V/5W7
7c2GBdcllL37jRH7ziqZqyjKBfCbSm9bhJJS9rR1xuklbtDP8jV0trHuxTxmmTdZNWASCqqnhT+A
nix2QSHuJgRCVATDMQZIvfLci/S5UcpKZ60wQSnEM7xWbAGX51qnnCchrbD8cZBeDNqca4h4s703
pb5sfLoTljwVfqz/BIAGWPQekgiISD1b5nyXugb4Ppy8r0TbUNKPvhlxpdZDXu0Rnn7h7tH2Y3Ao
MioVJFFAwK7vWjcPk03xruyE2L05DBKVmYOTctnQ4l/UFSkYZrr3SrguIKuqpVm14OVEerSmwtjF
dFY7hx6j4XWMZp52c4rS3gSKgnU+4VDJKAe14/BDxKeuptbmNtTcydH4aJuJRKMkf7f77EvcjTNR
5Icm0myJM9ZbY+4nhkAicqmvgkkIFHr0BYb1r8yU5k7ozSUaJFqiMj37UFJpPNBQR0RB2ilEI2pO
LZhQvntgYgDzGuiEQi/pJpTUa5z27BrKYgtjL8O0Yw3MckiZoLZT7Kpr1CX5koS1H5rjLkKzvZZ2
+hb40ly1rvWiDIvLXQcWU9PnWlgjs6mZpBZkjQQtCHOfqMuDXSIl96CVLms7jI7IbLbRL5KmH11K
VIHd5NmiJQPAtWmCOZ+o4Hz2a81GTNNHp2cHLLtl7oWrsP2GxmQRdc3ehKj62RXxm1X2N1XJG0MH
4IJUvIgQXHSbV9SRrBZQePpNzCb8FqN+oYadjsvOMrTsjDDsj76rlqPTrWUJPsqO6U0kQEHz+GMa
DIPAvTFdpxKNNUYkogAL96CPCFraRH3oY4VLkBJyNRFzDZlvgjoWnoUevResiQ99/VS+pIcgFYuO
RSQETTa0GoxyK24/Vfsy+e0vo2U4Il0E//OQfclzIjbtaooXthYuQje9U/j6ljGwA3fz3XVPtbFt
629xxeanJ8Nu2yueI/r2FFjpVUropBrY27p39tgscGl3LAxAsgV8fPYS5fMnjWaq8bijl6kWrXUm
txWdJhZU1nDFcEhQRBVdrDT+xFvO0iAneAHv4Vohx5ljbTsL86YgNJvdUzZTn8e94v0uyWM52iaW
nTBqSBiMq11EHzucyAto+K9li6n6s7TyK012CzaLfUaxvYsHt1r3Q3sZOqw5jm38hD0UMsxQkk24
uSqHuw/pOCujsXynZLvHqB9sKcz/kTD3UGHW+pNSOYUlnwgI0Cf6PpXqqxtTcpwssl3srL+qnIW/
BbrMLfu1Ajcw4AAZa6Iv6NiwttcA3VCGIpHvs5LQDqw0R4nk7Gy70LcSQqikqkkvdaDsX3xty/HB
x8aIH3TFxnIItPTa7/AAAeeQ4Lto9fg975iSQYD4PZN40Vv9qrU7GDy+v4XmkW0jH2h/sDOFL6hF
FH+E0xmKo3sSmYsmYCzXKVXCjR9T/MkwpgFh7VeNE1anLq7tL24PfUdZ5kdmJ+NWJwHE0/RuXTXa
VZREMQ2AQvLB39jgh7dei5wqNHNnb9sVoR5ZwKKQXcohzKcqvYJG5N4yR5d4LjF7U6nJqJrlX+2P
03Js1UdJq8SzBRGC04GOORaUIRd7UyjKmcUIGIQG8IL8cX2jBMzaUv3IbCs/uAO1gQZhJZmvmQzX
tmijjeh0AMVT8bVrrEOatRXsJJhWebnhAtjixhku0mSfjVf0i6hdFj/auAUevWja8TFa7q8I3tK2
r3aByUKXPkW+SImLiSR15SjrIEfOt3xdLmn7f+nIqCZZh/tacxEOj9JZyRJ8qR98HwEgbe3AwbNa
WCntRRjYlUtpsjTFvsvbV6JJfmq1BiRujB69XGBejNd1C8s3Lg7ZXDctdD9aZoHB3ilK/xC2mcM0
6T7qmN5tWaXf4jx8zUx2LiVF2Jhy1InVqdXN83AwQugYsxXpw2e8h/p8c390QCxS1n9Cyh8YHOpN
AJxwbUB0SU2NPhLgOS8FOjdCnE3gHmij/Ogg/uJ2ZiQrD+MUiJ2vBWLDsrFxybWmvVppPdXAWttB
e3sxsjhdoyxYE8JIf9yjhel44RZAO7kQtXrLDPVB5XtXk4JiZSwtPXZYVJIAw/v22XBN7nwYXkEw
Piq//55AJPOast0qYtyou1BET6yjZ5FXaersPPTY+azhOGem+4s7BFNFhrOCkPIzMbEPItRDuLjw
oJIgekO6QfESxkf4kqPIZUeAKCFwZ64x33PMmBIQftYN/W5ykiu5fqCLjdc2qr51xrfcFg+t0H4a
Lcti1kFL6CoXqwTeiCWPHDp+w+A1PxuYyS7A6SXfMYmuJIV1VBrWCKbtX0bOtFzPlT4JEB6qGdTR
BoZueK0Nm6VXM1wy3CCzTONDanm68q3xxMIb/WfdXLjORkd9ECvnr0lAc7km8RaykfoyCdBuLNUW
mkuHu/9jKroH2U3gHiznoCXHAuVwKuWu7Sx1MBBx5p3P1iTyt23ByMF2z6xAMKf+USB92kYDEWxT
TUMJuAZh5GfNYFQrM5NVigtut+5euGqOkBeNnR9yOgDPR4XqM6Q/xxsBgOuZ/bbN6ltXWzW5QoB6
7T5pj4GWHz0yTpZJXpED1IHRmtrXOSK5IkA5H93pUGPYyzqH9dbMl6y4k988VACTQ4Ubfyzwp4eP
OWqhJV17IGtDXBNh303ZA6GAn7oOyKJbjb1dAOTp3WWFCWnrxd5ZlGJgg9GxAihF9tZMCAZDO3zU
BPe8OSmxT0rwiYdMtRIfzyubzeR19LvvE3fsSYcQTm4LEfaVp5UgfLzkFUDF99GTVBSS7tPpivrx
fCjK6Suu4On0PFJaU++URx8MV9imxkb9xgDbLU28sWdp1PYd8vRn2PL3l4VFClQFWQ8CYHfrjco9
Ap/TV7rv6odCR6CBM9CcIcA5BeEqPPke8hcvZxehLM0/kOMtT4A3yBDx0lM8qq99nyucoch3YtrV
Oz1lni105ez5MNByj331CBoUHSLMb/STUG+m/bb2ZiaMRZhf4Fn0ckLiB8A4ILegn3eOap84noaj
+ZSaf5K2tS8C3T61jvEf58uSbHmhAnqqYbFLWi18EdjHXgzf3U11kl2eR6x5wAdHdHaQyRNlZIlP
GlTyLHrrEaGUprfB9I8Dy9sGmQGp2+4bOGKkLGJzszdNjpQ9le9xRaaPb3nDFePbdwQ0xsqoREui
GVmPXM/zXa5DVxUqPHRYfF9TR9Bxt6dvMoCgFmQZ6QyTEawqoMkQLcOHpxL/mxV2Jlpgn5AGpRMs
4LLsoUhebEC0+/QHL+nIZ9rVib1vQW8dkb/2u5TyP+0rKAlN5tYofoKUnMRIbC3f+J4FGm3q0S25
EIElSDNk8hfTUdFM3/qmIBlRqW7tymZfVHRUO2+O7+x1uYjLTt+XUa82DhlsoR5Yf4yZfWwahP1z
gerKWspZhKWPtzIpT3nrDivN1MR1tEtwDAZ1lhIAWTXxeeqpzFaOPZBOyert4ZJJM1j1tybTTp4/
fMKUMm8jBLeb45Le6IIPjUvjPXT7t1GwWEubNNqUAjpLc+3q0adkPUUoOd5j3dVeSai5txps4T79
8JEy0QH0cN7Q2zygqlqi5HLYAAA9rudtqT9qfCvdTzm0ij92dFPv4LoeC8U0wU8XzTrmyb1SKSHW
yh7STWPQsQlKZzzZczIoqfJUH2SsgGYSslm0CZqcSZNLvwuHlWVrzo7PPd0UKR1GVys2Y0MMEpVy
9npO0m+R1Xuz7QEc79z3ZXg3HzT3eWNT+BJoyCFiN9J3EvAoK+r4k62ZQgjGGjsoHwHDd2rm3pbi
8Kqz6eFjSqU9FpRQhAOB/KaHBibt8IiaQJ5IWLapXof0QggNHXRNvwR+7d0ghEPUsyxz5YnAu2lk
neyfXNxgSJJV4lgazfmme+3YC+4ACtCEsLcWBNViiNRWxngH0W9qKyAw02MGftvG9wGH6R9tRPRS
rlWLJp8Z6gx0l7ZNSfchoXdDPhiKGRGB/wm9vWl8h75js1ubwrvdMrxGlokSyA/eBkIVD2juhpvV
ynaf1SYxAnb/4EvybpREgjOSDczv6jKitHklXEx72PYh5N9YFk5A/g2RKymdLjg/+jX3ybvUTMj8
xLck20RRM+1mgoLBNNWF3Dv40w2cvWl6bYsk3MaC+AkohHc3NaMTkQgfyBbsq98K4MMY/DemTiKF
n47mQfognUdZvf9+IyaVtbAryi2tc8AmgThRfAnQytneCrQmgY9h9K1uaB6CCxmwe8ZJsmkpn1xU
W1FxGX/Qx9CO3GpoY3CaPz+DMDf6NXaKBdnwc4ZsW95RDK8iZJ7XwXH3AfIw8qCcet/pSPYDx0t3
pmRnbMlF2eXki5gFG+OWKcpJpo2/ToKWDjzLvsPofs2nWHu1/WVmoUYAaJFTvNUppGTdjxJyw8KY
5p5b8jWJ2acn/uQf3al6ZVk93JKGPMTnW1RSxf8PYt7/hVH0fwdF+f9KFYyQ9r9XBZ+/f36nEv7z
e/1XYTB/6Lcw2BL/ZoLpnzW+UIgQ3f5WBZvGv+kmyYDgkZDzE1SLTe0fdlL5b8BSEOnZFmJ3KhD8
sqZgLv2//0fTsZoi4RW4BAWa1FlM/J+K5dtvte9vuFXwD/bVn72Z8q+iYCykBj1eJMs6jlL+Mnt2
XP1JS993DGsqqFIQ3xRamwCp5KmOydKkzTdxKy6rloQnKtS/JitagtpDdosgD9WPh0pjqD7MobrV
bYzjuk5+2MOPP32W//F+//L+/moumN+fiYsPVwGfE3kYfxctY8Ys8HLJZNnTywdsDJNEeg1wA2Nc
kmz/aZN3h+cmvdim/jkxTyyi8d1pxy/F0B4KqVZuCV8iil3x+3b4by2SM+rmT3Lq3+8McIPD/9B8
45z66ydHS0yQEewky4Bm7LYePfo5dFpCg/y3IRI7pMJkeNNcWXayeyX6edjolYKyXqFDVXET7hjp
owVYp1XTIgox2bfRfxevWaJ/ieh+dG71q0IVjK8HhZA074HS70RUJqvJYFdh4sgCuxas/R7knzDT
n7k8Wx51TpfE6qUqjYpEJgT+AlPGULF7i+wfUiJh1IgdWpGgAVyfhi5UH32Nm/LNl7DoPCP2MJgG
zpK1AQKTwSHIgFRoAd8tJgwMoQ56Y1czgLLmatUP0xcjcm9Tw+LoX3/13l9NsfMHbAnT9lh/6J7p
oKr/6weM9q9H+cClWdJeRIiM3Vl5025suhadLJ9hNWrXsaWt12DsTHT3hyyj7hWuy0pvR3uHqicC
aC6/er6SaD3GdGn2gb/r+7PutQ+jdGgxdlB9AeatvCzQz2V+H+pCX2JzSdfVoIktli8UTcAND9Lr
iXdscDe6Fa1U2yIkTaOzt6ywxsHc0zatbtaIwvO9V5AkbKTBmkVqcqzd8dwaHUpkv89p7PoTi9n8
iNw4Xo8OFX2RWiQ9ZeN7aOrAxB3s2Gxx8GpY4wXcxLHvuteoI4yqp0u2qYrxQvBsZ7CuxipE/uVU
ELIxkigA4+ZiNaM41QlbebQhiJAEYtraFpgY2XuDiLQhiaGOYcuptUA5mtOQyZcgDov7zBUDtMDW
gh3EQo3pj7wni0oL3IR4+3BZiljbkuD7kYcuk50zHgy9UyvZQVAySe6ioD7c/vUloP9Xl4AzGxLZ
w+Aid+bn/zQ6peCeK9fFgpl0Qbq2TMpTpS0vRvVKqKHEmAgWmoVekWlyX4zyDcQnYqqKdUJDub+u
E9Y52ZoAeLWaCqjkWkVSm9Vb33RHNy8pcpaGquc61PL/4eKd4Xd/Gx0srJS2ZQFnwNttz6PHn955
3iiXhBJSyCKKeqjJ7T2JI0QD6Wm+sVDnCbQwS1oNxR5yFlrquY2LKuI4xRVrOpb3XTaQxTgnjs5P
RSBGsCUxzHU5neaqN+myUbyE2EytCzaIyXJaOQDKncQ7J+hclnWCSOFffx/yr86r+ZZ0UWm6QuBX
xIFmzKP1n/5VpgaBE1kcN1JxAY8DPofc+hUePG9pks0R2N0pEtXXvLiwJaBlBmRjqpAO0lE0zY5I
Nl3/HyaIv1mC57fEbMi86riGyyD892GYN1xVcN+zpT329cZANbfqEU+AXF0w+U6nDrYSw+SnpoS9
HsCgQBbvQW+ZbL+0CUlBTvtAtMSJxP0BLP1Eqa8gvzL2j5NuEkMam+6GPTZbOSvfxrOC16hAILnc
h2Rvv/J5oFQDBdxF3v9kevwbv4B/HLgEyofs/0xDYN7521Vkgw+pJ99jdpZA9dyoek2sVZN24S6O
Ym8pDLDqNsEPNjlsgZVTABuUv7Dq8ScoGRjKDOZLND6BFtlr0wB6I8th/a+vCVyV+t+udRDo7Ewg
PlIvhO3o/O2qCETvoVpHZWzXDq1HFaRnqhismBWVIJYFzgFpmgPHT3cOblp+J5hdWz/Pp0FEMhj7
+C+qYFAjgFkHT1XWDzrH4RH2lDoRxnhzKeoQi2LCsy0oaGQRToiyccpLEOnmS1N69+d5PwiIcAjs
YWfkQfvVzX/hSDTfCVJmrIp7ZmPZoNode20fjBnGg0GXBM4GzZsrmmmjyO4lQ55DsiWsLTVqgpMp
37/FoxMhacWb+3yWIlJ38CkbocMvyjuu3G0oK+sGDWdBTI79kqWp/VK6brOuaqqnz3NYgu0XO0eb
Ccrn/nwFKpJpOwnLICmCJ58PXpTf8IN0Z99I+NYBoG9MiNQXmYTJhWCzLeXI9DjNR89Tzyefh5AR
I9raQl9OYvrmUDKiyj5M6yLtTX9jpco7Vb7unVCXp1D3GUljALDnop0Auj9/FHZzq2m1sbJogrWV
C+NNdk63TfHEriV1lD8dToMvd0U9i6EVao3UH9q9Re4k1pt+lblZ91bHYjw2mcfn7VsEm0zOV+Za
1pcpZezA96az4ycEXIv+Ixn9FaReAuUaSe0qiuTJnUYoarNSggqgfaNpOctVyaBLPSC3dHOJ4IVN
cFQUKo4UAH+GvsiX+mSnOzck4izNFVnCmjVdWTC160xRXneNPoT/MN/BXRmRbx0UahcjHlbyi5+Z
1b0rg7OEs/elG1IyeP1JLYz5MMpn9IXvJKs0Dqnv4YbJpzK+2ybt67LWqm3KqAfVWMvx10ToJmNv
jO6pHTl7oealXTv4SwVunfpO1D+GQrdOqXI/5KQTp9NW3SOJ5YftZs7peeRGUsyNJw2XF68QmdnQ
pbHFGhGhFgtqFPNDOAKP6wGmk/3CoW4JbTc4rFeEk1uPIU6KB68fYgs+kilfWMnUb5JJhcTmGrmx
rIlDrZG2Iup/PueY8YufmOX1eTQo45cGA/D8PBIklljoj6H6ocxzklAjKpWHQNP9s1vV2lnVTHQt
7RNsQSiwwQ3w+HyN5cFIzbO42j5f/c8/7M2/wfAaLr/mux168gK9vn9EDf1qHbyFlGWz9fMAFGmk
G2/ZFAEdmFjwlgQAj46FfNZSuXnpPVIPlHgPsQOdn2fQkH8rC0/bjaHjXLq6rFaOTAV8An+ek8bU
veRR8TIkpNxiwb90MAHDtc40fWC6vQhgdn86bIbZ4zY/aOOxJhPolEyZ+fuhK7nEw56vaih784QY
R0OEPT9NJKpZrkyLwcmm/TiXXrpFHWtkcUr8jK7U9LtTE+ASG+FwsIHxRcuanqLADXL+fWjRFfeH
5v58Lf698uIQrm0//2Qs9HvgWMHR9KJjleWbqi+Nt5ZS0QUd93uHmPmtmY8Mjp7PWSK1n8818yuf
z7Wi/f3cf/Hn5uf8qTCXehjqW2Lqx3uow0OIJAzo5+HzoUr4MhRGw01sBNP9eU7vSBIpM4dp6h/n
HI+NGlKGB6W+eONxq76UyUgGyOSfnkfPBwTnwSpnO7mtBq/fw08bF7V0+rsxeBe0KNPpeaTmU9DX
CEXsCMyoAgTSGYHQlTvo13gGwC2nuY7Z3Pu07+9lEWnXirXy88jW9OCc98Up6OzhOsetKVkSTcJa
PEGJ94M1p3MdYmOYgyG9fdsK0mxlndwr/obaEtMZHma7cSLMnpOKs2tKfIm5MMA17sPK/DZGbXYF
YKCfWnwUWUqFZnQxUhkt2AjEY1ufZJBNaMDiKyZX3YxuULds/ik45l1TomL+z7MTe4ZlXkfor+YX
PZ8ACqkdihTJ2z9e9jxvGYLozc48PM//PiW7OcGdxgtQdjrsNVlGbli5D6JezkOR+Jfn0UioEurF
aaQY7TmPNHOLk/CrP+Zmco1u3ViTNqPfylp3H006RKvQ0WmXhdBSQ8s909Y1Nk2YTOspdsc3WfDt
eQ40YtCC45sX0dgGW2qhzuEwaRjKq5E0p2F+sWmNO4Kitb2RGfkpipSxTKPJXQZl50zsl50T0Zfm
oWa7caXbdTTJ6T1CpxuvMOoqsiRYxpWueXmeEhCp1/hiB4qoqIG9uCe6kL/1laZOu1GJUa1pQvav
Zu9Xx3YAVfJ8tghc604La/V8MmvZretFebSqycLcxuufv20opluW1d5yqsusWUi0JSeTOOnTNP/U
yubI4DKd0yLcgf6crnXm1Q8qd9lGZBbp0VXZQNu2zPs4AV2ej56vcHXMOD7bw13H73hY89QAx+Tj
+YrnqSEcPm0rik7PU8Fo6Ds7SaDUza8vVfMLIkV5bAaLmu1onLIiyF+6qHcuSetunkfPh6Qvp21a
x6xotTp/eZ7T2ozLPsy63T/PGeT2xDQSbsQ0snVC872OapbAFCzcFW2y6rW153mqiz+fR3Rbq1f0
bXHEHPQ8M2DIWKRBuhWty7a3A395T2B2PjAfWgscLe4eNZd4lCX5VpGyCZ3j+BHPD3n8XbCJMby+
P0R23Z8yN+R7Eq1PiF9HelMDoOyik396doJLip338jzjFnYAgkbtLfIl7vVAZldsMRnMR5aa9FvU
fHketL62LUOpnV0fdWNragerSiFyEpVe0isYB0JNQiLxcEkcQ0TVg2WSCIEMqKoHLBd9dADsu+iE
ZZ1xPVln2ZAjV7H4Wose8Z4+Pzx/qp1YnBR/EsCISUIJd1wTSPlO4rhrkybreNWvLh7lgBUrDE7J
kDV3U1Qdn5wK0E8AtFz+89iKE9REAV+7G+XOIZahWrYiCd41RrlNQBjgJoZR816XQ7d0vVzH08Hq
Y9RxxSSlBaO0qZND1jfawzQqgEjzisR2Jv8hrHC8lcT7VnSirh5CBSrdfYcLsVCvEAvCF0QuS8oz
HEmEbgAZXW7vOMOjNch1XwIHqqtyPA+j+UbH11gllcSVq7ThRYVzKcwCCWCQ+CuxOtatS4prLl8y
oxz3eWDESPzQy+pZf495F5d+9Op1JiLCKPDknOrOK466XZnvmqzXeoKtu8pv8GjHmyLvYG/CLJdN
KNYpb3/zXKTih1oVVYwjS45wVIvWXfJvJJ/YKwVtrLynY0RCF3smzWPpUn6vdVr8PhnSSPVIdGuT
OiOtDEU7zJkYMM40bcJBZbsC397r768MBHl7KtBAIomMwisRElc/nP86qpT2EntFuHKb8s7eFbeh
3ygQtPA02ZXMKo7u3RYaSTjQ9/YOUZLYQvFZa71tQN39TDtv/MZ+tlloXRHdGJbxJk8BIa10U4Vl
unvsHNZdSwnCCpGFe7ri4zbQVK1NSo3ztF9nZfnGgZ2NCBkmrzg8PzCKI9OF8hCXkLReU09PX8wq
WD2Petj3r8bO6YdV2yj77s/HfoPFOPJI4SCBMN+oljrKPid+iY1qfAWafM4xP7wGBrW/GrbsNm0D
8+ZhMFubGsYVjxX7GS7Y+xSV+HNyr/822h9B64Q/pjwzVpHp60fZEtLi4xcYWStxffltaNLon/q9
LYhQrxPjEJhTfdLMisnUi86ODOQVQNG9jGLjLRxfh4JSlj+yLMvhL2yHlKl3oXegijI9r9YCzMqx
8ov44jDQJaohVd7yq5VCLIFHxM1egf9CRSCYYSuy7uX5a1lBrDQtCB7xISY4L0TC5V78tp82tkaA
rC6InI+8KLgou3iPtSi8eGm8zXpU047sDTRDvGUPM8CaNEmidjvyypKkjvD3jCatcBd3xcQ/pvTL
6Mw2B3FQ026QGjZDWSBfjbu9QIz1KprgnaYm7SZEWDtsUvEGDFi4bdqyJOm2oSxhVuAcRua7IePf
hyyMQbWgxGzZ0jy7TN7PRc+oMYPYanyxn4ulZCKaJo+HT1TGzcku1V0EoXyReZSva6VP6+ehn4Rk
ozXVsIqpUo/EZ9+eq7RsZBJPOpsiE/umHFGV9WbLLN9Kab/Xhu5ddav2rhqI700UwdJ5Hj6f8AcZ
0yBrfpZ5aRH0U7hMSEmnrcKGhEBiqOkTaq3GlWW0KxRC8mtf27uyMOxPOvRfUQEMBPvSNrbZVpCO
QOJ1x698Z6USb41i0taZEyXvEpHE0mkwNhZp8aZXFmA6NvTrRMBKHCydQc7Km6sj1EU0YfnoRbEP
ppAQH9iBCy1q41cJc/3Fa95Fa8evlll4j+qgEH4cayPYxUEV7yt/mq8sHgoznNbhKIAlaykLxY5f
YkK/XtISalFTa+bd8CrrLktB5CGeALoAnMMJXx50D2jaPrAC/8D8GF7JsIyusomq5aQz+Rqal+wp
Df10ia7c9/oRMIRgpxwGv1LaMJ3dvINh3KW1IU5lXSMIJayndyz1kHDUlj3ADqya4Ur5AMNo0uIm
QHrUI9aFyVGffCdtTs+fEibaZRAgSQiS5mtRmN3NMal5k6tOmplNEbLqgle7RBvPLYK3uhgInyf0
6tS36XjijvwVjBS+UZhXJe5j6dGFR9kkYTUvhEgF4ngYwetc2pthnHaweYNbKSV0O9T+S/jAuGsN
s9ojYgALXXsMTfOHpFRK2AwbNPa6JAUl3eQfSqcZ5q1vurJVE25URgBXQcZOlvXVl3gUPyLFLF2a
sBNDzzVALolH4TOQKc2ZVb3ZHtmLOsmMSMnnOi3R1TmdrBNab3AIOAi4LEFgaoe4ZjpJkD3Skesp
rTR06FPVzFEYhK1hcLuqoIyvSRbkm7pubxV1/4XZy5RiW1JsLUPu0b2LU9N72atb+yzFY/wsiUpA
49Bu39V1+MDSN5wsG2ntOH+U/zwkfOCkpxAcAwTkpNxr56KY+s/hP38ISu/3mfmpgIS5jUyJ+omE
O9yaVk3MpF2O9i94Rd9u3EbRSJZRWb/1KaqvYBACji1TpjqH72BBF6DfGkgNEf+QXhUSyeRbShwy
38xXGiDQXUcXW6Nu8uoG7R+kLr2wkxYnlDGIQSq93qLgAsvQFhjFdZk+Gq0K7ya7prwq8drV6Gwc
Qr9Y5YCYEYIbPEmHA7a4uZyngiPINLmPNJ17uDY3VfKzqdNoFVBqPbK6KSmT69UX6LfhzrK0npBL
Hgq7HM6al+EQEaJZpVq2VVavn3wrLW6DQ5CbKrPvhh4eQGKwWpSElFSWMS1NB0lqnAfp1WOzsdKH
gPJ8oWm4MCuFIML2z/QeWpJLyGMLNCTodjSDE4jZOk+aa9DUoYFGAaFLI2IJTYAJAW7jQUEXo4B/
LlC/HhLhklyoTIXAqGoPetx5XLc1ec5gwBel03a/Ei6gk+xFs4u5mJdmYyfbum7cg2t5Gnl5lPBa
6WI0ImA8N7xgDdL8j7qOmzVGTSAiUKMZBU6lY/zBbmoETEKBEerUW0wiwy4MB+CefeFwgwExyivE
DyRqEo2dex9hmX51/aI6pvpw8XofvV3b/6qoMX7QUjljLbwiOSKVgNgFxDoYKprESy5RMbyMTr2x
muY9H1R3GEyzulGhJsjM9F5CMazLpK4gfbSghzwkiC4RCucsZdDpQ38VppX3MQp+gzbBx07U2F4q
hbdrZAswZ3Amm4ztfpWZwzmW01n2bvOSfU5tnb6IIbuFfo5sTol7FrKhlVbxic9j2DoGZhm87MXe
0YEQpSC02Ud6Gtxc1Ighw/t+rAmCNJ23MsrIEjdilN8JO73RDg4+K4Pb86FrqnOQ4Bv1Q/2DgssP
H6/PESHhuNDpKG+1vkCyTLThsY3y7NDY2E/5AI33JKQ3Mw7ZuGcxvw8gfe8JHYkAUg87NTrDh9aX
464DnL8Oalp50EimnUNriK8tfye0MdvqXjjuRtek7JvPuyjfNS7mXOOqpvowWF8J9sig8KYJSxcf
QTQGaDSoMgrPpClkpI0GN2Oog2NV5gObv7ZASWJjqbOS7J3+Ll8MCOslTUwrd12CiXt3rmLaSD71
fahSQr1q2gcq+6MujNdKx5hlWUe6Y1EbjR/KTVHNypxFnYnAcEwy9lZlQFpKxyKN9/ThtVcz+nfu
zmM5cmTLtv/Sc7TBoRxu9noSWgdFJEVOYEkmE1prfH0vRNZ7davstpX19E1gYJDMDAaUn3P2Xruy
t3bSpailHJJINTR15yrVeBS1LS4BhWNb5Hg2zLgkDXXMT2BA2mMeDhtWxcHNmDe1Ebw6Wkjzkfxf
Lsi4xaYjo10Ps4pszgbrcYgLx+nRIWllW3/2EeqroSO3BO3OzsAKmjnKvxXzhk/4+zB02ins+mz3
e3morKreWNDmT6JrSSyJS4WuuLW3eKFQ1Fkv4I6CcwngYC590vfBJVlUy9RDX6loCxxqfDSqvtxj
E/ho87E43jfl2Fk7T0nInVN4vW/KJL7WmBV2ed7l9DZSBR23HFd6UvVbX8qrNaRqi09E5+nfzZxZ
dMIk3OkYJ0z/i54+zbrw2JOxh9pQqLNmNU/UcjxfdNt7SAXxuQZtulXgjd2B+No52EJ2h0SH/2BQ
QC6zCAQXQLjqOSqLLV2qmRgw5mgWCbzuwBgx2W1a9ADBe1wb8SapknprjQQa0wWfgc52iogLoVVu
h4eq0a8E47iH3CUZBWlEtylrYxM4TXEJyHK86Hm0CSzoNMYQoNdQEJijEkNKNhbcDZ1sk4wxs0OJ
WDO2a+es1xAMtKnJTxPG8DdE4Lk1K6Wms2HZ4W7oIlycAZN6u3CPWVHFp9GkIhXtBU2GuY1sKZlV
d/m20KBFmAEiEZ5E2S4Lo3AfzQwhNOTdxiJhe52q+Dkd4S1aBMHgJHXA36TQgMUkD+2Eqi6fhQYj
LrtFkKISj0Cz+fFU/pCk/eEAJQmaGnHkKnJ17h1xrSzoSD58ORJaFiGrBgDnZ7MXcFnQZp9qYO0z
Lc09oERcxXqldnbNXDK3S3FQeMwPSCd300AJSCkuD3nIIMTNxZNkoXQYq95kfADVogirs3K5OKl0
Dl2LAS4LH3HF+aeuGzFyED+WhkFyVnbxjPnZOdhBLbZahtyxJzq8I/HQFwEnXpLHe2GLDKn/tCoR
5b5Im1VXkZEJ6lQGK0b+Dt9moBg7dYUvetCeMCH0j6nnFMvQz96BduurzFev/cREpgvjJ8R/DFrR
VpdlG111h0KX9qdPt5V2L3pxhOWuoLrxkpNX2gYl8ryrdAQTHRwUUqflYfIt7UhGjXYd+qo5TXm0
FbGweBpV1kmZAjSaHPyd8FmJug3CCmuqi6d21tS5VY2pPidDnqQmb5GMOuvXWckcjgmfgTY0cD2n
t9GS8ce805cZA9woRiOf0xaZ/EJ/Avf/ooL2Jt24d4h07R8gu3yr2qDEwpBsDa9rj13S9iC5QvKF
vbrcDKUW3qraGo/Sb15JfHrn7pqjT+FcK1H/4LOakmNSBJhObRghW4hFb4knmTFE5k1vevtCEAoG
HjEE+Dp1brJjXTIkEBWJq4G2cMZOYC0bJuu5L8lM9BvCJTTO77Mdo8ZF+EDEKpXJElMLzXKHiDY8
FYshxz21mH33WTjS+hkbtdGRVh4t7rhRp/OPD6Qed1ZnfBMCOoOfYqaJjGLAyDlykadTC7gjszYe
3vSV8sAR19pnbdWwnrVcf4BnYC1yImEeaRoT5z0G8dWTOCuCSs6KyvGhMxxMsRgMdAB0Z7A3JK03
L1g6P1HK8FiuEqJb5l5fYnvJYQw1+Ema3NZWlHKEy6XkdDxDOfoyYl/HNtBkUJcIS++MZNWOkVip
pgNOnPRM6mvNuYw2iMq6g7zipDN+MkzgP+Q5kThNVK6mBixLjIkpKuN8ZxR7q3JJ1Km8YN3G5VE2
Ij3Rn7OrQTy0CQ81PcxeVFwNF1wQHyo4I9HoPjiPP4YSRkjF57uNyf/cm67s9kkf+qs8TT97ILDo
0KP6et80svSJFXOgOmxSLZXvPgG+W9yp8wKlGL9jN5QEh71U+J00HtgnSzAj60jEu82sd0T2IeuK
Wt1SlVubDEEg3m/5aLRa+qMa1LDs58SpbJLMDDquONKdnRuWkmSZj3l/9RmNbiLioa5B+O74if2Y
aU52KJoMANi9zh9wgmZuXyB9gT0Ej3qhj/NTmDSeZRJND/nYyh+o/PET57H2GuppCpipIphVK/qV
TU7LY6tzluLuO95LyAqN/XIE0oFKJSbLkBQgXCikrC0aE4QKISufVVPKh9SYojMOK0IARfCGRWYr
PKv94NFdLpOSMX+RBFuYMdWBp4y/40qdaK115IB3sf/SzNeT48nhMxbFmm8SPENh8B64g1jZ+sCn
NnlP/dRoJz1q3gNWbjTPmBNiofBmH4V3NDMTVBltxCULseqUVI5PCO+2Fv1PU/PVc5CodscVjFh/
aL4lhZVuu7qJXlr7i7/JfPUlyYwO9xMWxN60MEBAn/E5Ct59mV4AHtZnawrCVRvhXhfNk3Kc+kfX
O4yeHY66yUlkqW3Ge33rOjs9cbwRNXUJSiHfnbZQx4uTloAHNb1xV+XhZ190+cVpGxAFndnvPDiX
5TAJf1EDGkpZOZKaJmhNVKWJThOUnv7qenr/mA8JzkM7rd7nNp7eKCwhXvdThPiDpF1ACk2dE0nr
PAmSZbSSiIxPRCsDCe0q6x0xdbNAz1ptVDuM+xb6dxSL1TR8a0Vk4yEgrD12aOvBpGkvdQ/YJ5oC
qtXRI7nZhQuj7L44Ooj7kAYRnGa0/iMIwvKpdjZcOjg1I2OHvmVaNk4wvSOeRuEf6/vG8AghkFDH
Olv5x94dxje8HvxFNacScZmYBiQRGXQWLFavhhN7W/iN4hTXIaHcJQcOFjPnbVg67wJS6oJ4VOM9
GKkBcC2ccy2x31SwHMxJ+xwiJviKcIoHmvT63u84H70qy28kBBGCzkJ84RhR8Nh5JEQntkvuANdj
Vzvtvkmi+slzYN+UsagPzRCQqN5B3mC5xYQwLsqXhibuYBXF21CHiOFtG4FtYxZvXjerNOLpoyBw
YMu0KDjlCNw2sdmJm4HdhQBvWz2L2MBA4l3dqhwCkE3GVhVj++nOwUeTKMlVDnSSi6vwV4VH9Ate
Lwa0xvlIpRUvA62wwNPPcM4mqA9RQARqRqgzLAr5GMKnYt3RyXVj9fk21obhcejjb2UVbtM2ql5K
hwoE2718lPEwrnC9s4SoYsUgPrYuAUiOPaANhKh4+X6v/HHx6pq0jqk9YoSIMY9ZbvfNT6v0LYsn
FuLGSp8qdSpqkV3CGmlaAf3uJSbpS4u4+4NBO0uefo9OpzPTIxWEhUX92Nr2E4e5iNdu/tRiMnk0
DOvLUHlyoBBhcgZ8iFlFMDYrKzbwO6pZVZlJrGbVG4Pb5inCxXKA9oqtudO+t31uf3Oz/OR5ADjD
0kxvlBTRSczEpTIYXsfeuJpZOpxpM1RLyHj1ziHbkDbr5B6mWVhRe9lT6IpzMwmHXuWo1pEyE/ri
0P1JswNFMLXfGFxre9uIzdW9SRGRYDjk7nqKW3UNs0hdbS3lerx/WKmBkR9yj/1cVnvqM/cYzN1j
QRtuqWUmOHrKZ/LrjH7tFE2yT+Ie/V3wFdhp+gQOVazhccld3vninQVVpA1Xm8AzIMJDwkDav9lO
kz/mQfWa5ujBxszlWLTiPHTQv2wVhw8KrCuGQsQBctwW7YD3pem8S2m16SrqIvcRIF75nrNKW+Rx
ll/9AANUPmoMl7GD0jq39BNi6AkvSa4t+YUUxQ4ps6PlHAeHGLIxAwsq8xldl/BIKEyGmDDXH6xm
8nFpezQy80mcJoxKm9iz0lUqtewStGQgcGwX1TxMGpvBeEySMwqB7hZVdncb1fgcFvVL2PEUSmhJ
nYmdQxfclRoktRwImZzluf2J5QMPHG6kARXYkKzTMdeQXPKHdcWQHSIroKOe5+ax6GYbd2IivwyS
HTVg84pxeIWAJN0lDVH1+HReWJJMH/NOHmnjfceeXzGb+OW+M38LhL15lAqJpjMgX7WzJnhozdg6
NE6orRnjWK9ydI/RlIhPr44huYpxI5XS1m6tDwd7TTdq+Em2Hf3TvulvdNwV/Fme30FeeScR9+lR
04xfbjIMq4IiajuGiXjGzk1LKm2/mWmWf1MXzGv5WvAAXOLDzTPCjs3sgKcRVgwzd7Bs6fG+wRlD
l0CPnIsqoVwO9siT0RiqY1X+MlImbh6qg0M3W64tdb2vHvm8xdpEj78KShWfKGDiU25ZJ0PWwQW0
XbnCg2ZSKsvu1qfOQ1UHaldjRI91tJyL2G/MS2GA3wuy8Cvw3yy9Ea9doh6MXMlxiXjdJUH14oG5
vEQooJZhE/lIIGX1yISl37TdzMmIldpNBeYbPPRkjfAfPdKbAzuhtbG5h12Z0NrXri1lzjsabWct
XOSBhZ3175p5mxV/yNsgmbRI2U6TiX1gzFP3lXX3QJQwCxAcluq1xa0cm33zEHdheBM298ZYyF3Z
CiIiBoceYaRnF7DSxCsweNgIZVY34iJY0oVJ992ReNGq2KIRmAyr4N69acboFJUuIz8CKh1Gbp+F
1n6lml/cLCMztq5s0oUZkosl7al5t4kp8UzvncU+BMcmbQhxT7V3bQo31Ioo5/DUXRC5lTunbHxw
HiWdPQNHG7MkP9mEcfPd7cgA0DWTi82ZdwN8csd+cAiQCuxw5fauf0a1EZwjGvNk2POlHjhyh/zk
Ooblue+U9SMZfFyYaCUsnJNodPDLJXZwtBr5ZN17PgG8p11DBPuub4OPoKcMRqQ6pkAlkfFvpn4I
0K7HDyxim7OOheD3Bt8V7/b+YnGYajsBJEtWHu2K1mZuXhV7DUPkxhLh9O7RXZjMMfwYxxg5S8Bj
Kx5vPY+nU+FrW/SVAwDcytw5ZuM8mQzarwXDOR3bcrb0cGSv2javNr3F+iir6vaUoLqk9ZuZawFY
6cUrk2ql9RkWadt7tOYm833TGIAmF8YIGa9wqnOgqN0N4+nPHt08t2ik0JltJG6x12VgXGtPPplF
OhzuX903rqSJBWuVjlhNkOlU9sFNgkG5jcOvuLX6pwSc3EFw4jECNy5xaEoMynbDMhWgohU32jto
nAxMhR8/KPydZFnG/mqM5LDRNM26ZK3+x14/v0ZjolkhgkBzxNr/xPrc3ubS/Xb/KoG2vk583CFl
pz0WxPb8HHMsbIXl/KpL5hwtTk969Q9+6Yi9oIXGeNu0D6bbQtUcCU5Z/N6dX1S9AxzEFTtz7ki3
9VgudBdp2v3LpDfeRyTsT8IRLybD/Vd4qOZKmG58AUAkKc7GbKEL/xjlSZmuQnDT8JttQIdtSvRx
W/gX046291uAN98HUACABIUVicIGQtKUJvhQKqjU1IDPmo5c2GEE+EKQyIhQMNHee6f5TkTxQtd6
cSuMxAHDZJUrrazrl7JAKxVLEWzaXKteqrIj7HSkxWpkzQyhZzoK6MW8kvu6rmOhP2U4eqmyZbNN
yaDfB0EYbBILNkZc1hTdAfdqP5TB+9/2YscIf7+G9wX2dFDM/A5XXO+b0ung4rB8prjntaloE+CM
M2rJVYgvRy/bt4YxvGToAhdZh3m+bN3+xa3EOZ4rWqP4qBzrZ+aI+DlwCrkfmLZvhI36trcc1gZQ
yuvO0xaZAUgQKetDj8LlMRKOvNiqho/CVwVInUdpDUsTgDhi47LeMwQ8eBrrN7upkBO7VNpHMsFW
VcuZE+Sq24Hn7p8gP7qPZbC9f9HLtH+qNB+pWGkPVAD8QMFg8jiBQFi0DATrzQCOhhOl+2OTSTM6
BFXY5zuIObvJdPtNU0/A7wZW7VXnnAFUak8qr+vrKD/4A9JNmRizJEEgE2UB7SxxWKDml6w/1hat
1uX9ZmcPMF/ve/fb4H3vvhkBrcvIW1e4bXZ9oZdvBVaxe5HOTa/Y/Pm6xdg1sMzxO5EJBQ3FYGJx
IjAL8dBau7GOK03T6TZwt6uZfKqCMT+0anrX0SuT/1+eVTdfuvUVAXbwF6WPfKkPZkWE/h7lhr+y
R7S5TTXIczdv7ntemv2xR59xw+lkM3uN5QGkKDxXR/yx9+drpalFhyx89vsxPpvU7uf7Xle5Me3B
0EKk7ez//Ob99T9/LJx/C6d/tfYCfAR/fiPT02htBNSgTV0PJ9V69MGKUbv5gZU8GNZ0TKfK/+Z3
Mr+lzhZhubOo6SFsMlDBDBYj8gA1x10WZlzvgcqOwFv99JmlKN6FyrJ/ev0XbWvvA/ryvtORPnFM
1ZYAivSqiJ2GK8GInDbjB7NZeOj0By6uEF8q0y382wEWjiYQHxX5JWRpJ99Nysl1k0GSYGxgLHSi
fBYFuq7TfTMo/Y+9sqHa/v0N/jriJHyaSi7RHorBvJkU9TUEoXFVdutfbMbm9BhrEGgdVXHR28cJ
3OZ2jEmAbTGDL0j9WVFrB99dNR2Y0u+9xsIR36QVxBSDSqzlS1NlHUkQ1eugynwph/Yj5oNiYoKB
K+36buU2Ac9gvDyLLjGBg7aDfzH6/E1Hi3cbvLJ6mqOubKXcG0j9BfO7Yknmig8OBQ3cfeNHWHL4
dRdTQze+DgE5gnqvpacxarStxnzw/tJ9Y/PgwwrDT8DlCNaFAE7ct8I8tP9vo6JagwuPMPkgycs0
lwbyhqAZzf2MZssXfWVmRw9Dyh+7qmizY58nYD7mPZbnywpjDWnetKTv00WIIN81p6gfCrPIny2n
P6TJkJ0KXYTbsUSdxrSJibp28Cy86l3Sj2/DgH+ll9CdtNxXu76kTxQinSARr55vOMH/3bOSK8GH
2YPI/O9m7mXnah6953mlVkrZVO8iGZ+Jj56TqV6tQB7rEc42IcbweepgJTPMulTbP7Ms4Lo2Egb4
eucBlrTQ/Wn4/6fym9TS6UPTYZhlNGePtjKX9tyl/3Mz5OOngx91e38pRPqdoa35ppVkxrg1rUW/
l7wzEA6coQssoUi1Kv3NrjhxzZLcer0a2zX5V+aqUKV2AP7zC7kP7kXf0ZaT8s1vGrfNXaI8jcOv
zC2iIZs2s3H0RZV8Zbk4apEb/7mj5ePBOUYWWH/oJ/SUlMYkJmB+nEX6ynA790TJ7lJbpH/s0aR3
T8RCk3yntag3kGKVrbVUmdJPNvCbdnHfvW/k/OJ9T8d6caj5uftL8v5zjE2xLE7VJe3d8ll6T4ME
ZnDfTHbw3KYKptxc0nG3EMuhLygZ+xQAaNjFh5CsgocGfM8ylJ3+2bhg9Szrs4U7I8sfoRO7L4D3
i0OhzR3zYHRfaoLpN0nA4HmYv0yniDwJxk2HrPAsCio+KNVz1tDbpWuLzuEfIkjVX3MqXWP2yJkm
Gm8L1xbe4L+5qmNEVWkvuwFvcHStGK5+i10mYQxnHnV7UmDEICZqWd8vLDGOG4QL40ELhnLT1sgQ
MUTCsIKkS/exPjPK9Z85tiCz2xbQh5mIR0lo9+wCEHbMRYGxYx1qakdTHR6tzonlB+XT5KqRp59o
XysnRNkiRPqS+lW41NH4HLhrpRvbxhwXSudjaFV2CmYaVlk602pqexY5w4hpLKsOvq7eO9AKWcch
sEaUHH5LEg/UDYR7RovfxEzQecEwQCKop3tlHjy9cK4grQ4TSPSTmGFDuX7JAvOWlzMUyAkfozqM
kIRoYp2W9lZz8/r5cJ8V11J7xLt6nOxx7fajs7IJad9p/TDfc7JnK6X1WSV6/xA5tBgcp70YjcHS
i9SPizuib24SI9qWmVVv3Tg4NgQvYf1BDmVXcMmmbGvMUemRLDd3I9z/KuzslnMnSf/P/DufeTFW
IYXO3Z3/51f///ERZr/f/8xHuHw1wVeV/Mh+1n8BJMy/9RuQIP/TMLhBKYfCH3q40vnOb0aCSaSa
QW6aDp9AQEKw8aP+wUiwzf+cE9V0ftGyqY7mNO46vyMSAC7ARiIuktIBD66trP8NIcH+azCqRNdF
4KQrie92dP65v3sw6eZyJcSVWrSdOWyEnrlkSehPNBiidamScyZatctGy0VMAhjByaMG6hlik17H
euWnX13KNeJ3NQNhd77X03VcOnq39bMapFHSBpvcLzy84DTmS6aucd1dk8KD6tJV+74qWQdZeOzQ
QkE5NQge9c5grwBhcsNYtHaHNh/BlSYEj/ZI+0KpFz5YuhjOfkLYTy5LGNLhSFyC25wqs8QxWukA
kL18C0aIHm5j0Kyw+6XmQLhB+s/KktkFEkGeQvT8kEHrDPFttYCY2v2De1T8m0+XeELbpq3p0PUz
/nan1KEBlqZb0XfxC5D5Qlszlx1XQ16KpzkH2cJ5G5YlKnHMugzx3xCLkCtWszxlul7ByDN/KAG9
KO9fBlRA//D+7nyJ3xiN/c//+o/70bddCAizk9s0dP1v4c2jVeZp1YMs7NWrXVYBbXz/6lXCwkDi
Hxof6birQm3H0NxaNCXUFVr/0HQd/7l1i5Ny+3pFw9I7yKjOj/abFlaPBSzLE/erAey9fopV+TaG
frJq5Hy8w1ZtiyL+zuqoI3fcud7PADKYTxPu5E2LqHM7GQUlpL4fZNGux6ZMD1P7ALVu4xeQr4c+
wDEny/HYVfRiTLRCdWp0FyMyzUWeksvXOcmz7QRiGRSEWdpj8wjhAMVJEf6yuka75Dag7yAyz56U
xpXcmxn4xBybMk944AtJJeeAzewau28AA80nSJZO3T+Y6OVfjcX3D99RGI6xd1tYoS0u/3+1m2e+
1DsZ03UMyeIqbI9lm5vsHV8wn0yHI+wStTBrh6hNfdpIL9A2fjne0ki+mHZqsUZPSRGLGF3CRA23
NnG6S5EO8Eqj7FXJySHJJxSbcdoH+TRcekpsh26GT0Eupbk2a+IjKq1aV13crXVNmCtWdD99KSam
uBPYAbcXaIWBbUAK3KaNtwxm5QGrpr0Twk6krZRfGksREeq1lActQXiE19Tb0EpjFjhtx0Vd5ufK
N8otZc4XWr3onBtWeI4n/91qy1mR2Hz6Cup44U241uYNcxGQ46gMtgkgIn4bFm8BkV7RGdhVtfA3
NeRDMPbyG5RttXPUYGyRQwK9E36D1l4P/+FA3Q/Ev14lQucY0aRxLcsVCgT1Xw9UQfsR1OroL4My
CY92xZpdmcDT8RYt21qpPdEkN4xC6RHaMvTesa/XsUTMlMl43xYOZ3Tpn0svFHAC9MckK+pjgI5B
Bd1pbEJotxNSn6Q7xsDHF8Ijv3HoYsh4pv+dtsVwibjrrbh7i7MZpXJp+MpYMniwD03SEcJV+vuw
So0nma4VgfCb3NL79TQhxOvm+2szlDvF57UAiwqE7Ku1+/b36uB/xMXwefzFJT+fzI7rKFAWtgtp
B1P/Xz+j3gSAIJpsDpslrpzCGX06Yim7iR6IjcOdp8wHq+telZ9fdACiCxONzUJG7tk1lFyTMwks
HYfKRkdQsbGI3CGCsUD+evEG9B4Il6t1jhltqUUFSTKa2Ry5EqLFWJMGMyV1ukf9zTpYaeg/TJzv
Md3OLcIz7S3Ry2MfDeS9m0SESdsryP+L+m0YK5wVsXZzrZoKL64PDljgZVkSxq2ppNoBt0COSnSA
OSHaHPTeWMfxUCFiuoW6sbOEpDHmrevCH1nPAYpP42pHIEF+bKO1I9QcOYmvXcb4xgcCuPW22k12
s2ss95dWtEiTsEzRdSQMwUvRv+aZ+ByBta4s2X3kNmAbZvBzKBPc78y71GkRrYrC+jTtVl/qVd8t
bcZFazX6j15uuKfZk54SyNYnNkYXhUM/rgmx8mkvrRSGurWwGyCWmJDWuK+bReokw66uibwp0Jos
a3R66w536pKoueFhimf7/LCxK39H3on1NDXmE2OkD3gTtzjgO9Rqr9Jy5Ib/IQALS/AfOZXRytKt
EoJvFtHsQCwfDPF7WJvBke7MRtFCWMcQ4BBcMGEMff7PzKjqg+0Z7zFY32UZDl9lBVqa/GDubR4w
Gqb497dJqUjJlr5Phtdvx8b90ou427WV3LYFuedGOVkLYpqI0xJvQqIFrhhwgO5f9aZNaoFN5MqI
kueAV3U5ae06GfpnB9ZvQHJA27nZM1PZTbJV5GW/V2FY7M0M+14SkfhKlGxftD73VAVuLUJZ3pCM
0igYUoGFuLvUtRsZeiZBFk6ygbVpQqvrdGA2M0PJ0/e9FIeS4craKnGERQkiCulaOeIu72fSJqeu
CfQtZHo8PCZWlgbCcBC/KV1cLAI0vZDsWh0IO9YZ1oXGc2uX7bJWqJJtN/sRjeaDm9Dxr0luakaN
AEOHYKPM2xlWLZE530QbNJs68N4mp/vEmcRkxcQuBmePtCV/VaD2aYSzphnclRLtNm3vBRpirBxT
fCS9KtiNHsodRQAOMvZ1q436vihK+h+/UvjT+06pF0vaGzoajHCy5LO11CvoA4RrFlkT5iEbf0Sh
zJlhuzeAoZfEHIPFvyy9/x1O66/QKgAdrGRMx0J65EjHgpvy15tQ5namlDlzUC/gdqL4Y8yCKEgh
uJCDxmcWVPFUaiNj2Kl00QdWtzPSfAKHkkWbOgQB1X40hv1jCvOLobnIwxiNrGRq/EMFLf4aX/37
jVo2SBee4Y6Af/LXNzqYWs4qgyBY/dGrZAneKdNuhP0h5SHkadlmUX/CZocIBs11n/aQhrt/+LDm
6uJfGD7ze2BVKiVPHBhpWJr/RvgCS+QbWttri6Aq980Qd0faBwjaxxpDiR1cZP7oxfG3rKuy7fH3
6qHk6iF8yY+vmUtYH75zmyTIWUNt0H5vosxmmGy1tMx47IxONu2E6QNE9EleS3tvGcc5WQeZYtAa
BNohmzf3PZ67NbY1BHWprePnY9M1vX4AM0lJ0enhSu/MMkOzeiX7BrB3EC1JKK2vJivKheESRjD6
q5gc1jNjgWvCB3iwiaHTlMs8ZAgVZJHu6mD1ss02ABxBUxG+xPYfzj8c13//UEHEzMt9xzbIytb/
DoupeulmoVbxYUxIVZpuWEwkQTAX7Bcyz57MDDx/RzXSmBrtBABTCbK+VSniV/SlA+et1JdlepY9
uTUO+OmUZ6M2xLStCnfrDsHj4CU7skZeJOxExITBj3LISA50b0Q0SUFAmYVpnWydURBw5AZLRpe0
SjK0kn23qDHLrW0cCmgsYHTLfRX313iCN+O09g80siy6OoD4TWh8FlK0UOMpjPIOcmMPzA3zT7Xh
uUP+AazHxlEH7FjogrbR0JH1BsrTqUntYk6mLUOkL41u1WS8ctNsgSKgfH+xfOc6pOGhS803s0AZ
ZiRrsiU2pRX9KOLMOso2I0gqhJY78yp9DfRJ15pbKy7BIVdiaVFNIVpCwxEp0kw5AmuHWLZFrrgp
mbXxbBnEevgM72LIJDnyZQIy5kl1YXYHcqoqqYNgVfUvRE7dImrDlvdcn1Lsa4vaDgjRElG89JhR
bhqbuTHS0HFplF2wbXUEfb2ihMgIYBxIsXbBWhqz15ULDbtRTG1X5dyBzW49qdm4gLJ2XWUZwVvk
nc1JxjnoVJw3YgfZqmKe9QbR7yfYnk/LBtE/lNI65E1/HLwX7LvkJ6NjXfkeEwh9mRqjs60SRbwJ
USFpnqNh6+XStgztStyZne2czNYfJGuJIPZt3gGHzwuHcO2UPNykjA/OOaUrtVS1jRAf+EZXy0fN
AdoehOYjukCxJEJYHcxAI+qydh7CF200v7d+Qn8Kr0pgDt97uxY8KJoLa9knDsMHa2NwWUqtJ8+K
HmQ1kVVIFDs9TAc6O5GaQ1cKhOMWkcIY+R8tN/nI9czb4OTm+KVevxKe+uHJbMt6duuDpubRj/5q
4oDkVlqcgaieyRhGhp0CIq9G/RimYtp1qX+dWnsv63uKc04e9uQ8625xyxOreoWb9xp7xXIis540
Ote/lRHEYYZna+j25VLXqjnRibyFJHXPWqtGboO1vWbFwXgjP+TtE4x3ZxO3SbNUQ+oszRMCKg+b
zwX9Ta/sr07JWScbwnPt3O8N/QfCb0sC5vDdmLhkkmEemiS46fzixaYQXCCqe20afIU2eQrkqugW
uAVNrjh5MUBNC3qCNcyZYEOdUWEVxioQ9cI8Zn1XreDXFZPuPlmzWN1grN1nmvsE2f2CDZGEn/An
zvfkmNWYgsHY+EtWP0yTmOhT+waj0yFsT7amD93O7UrsKGF/shlbwFvpMViLByNyKiLhSDRYiK5E
/ESLd1mE8tr3OQp6K7qRO9rT6A+aBZbzHZKGaulYgGILsaojMYc8ad469ZJ1nxa/dI1ugZpIvJ5U
Uzw6iVwnsV3sy7oMAKR0t4Lnf5LKN+LpMDnr6li7Rsl5Tl1KRuNUaiUoOR8thhsepr5+DhDStUlx
1Pqp2IBQ+MiIICARm9tkNX10kwt2jsUZ6ScJ4TXfA2AHbVX5DGfA60cY/40hcVZFRtIUt+JF5Nc/
YCP4W+QLx9Tv34Q2lie3KmK0I/lqgBKox6a9iHuqF4tH0BLKVLmuesJP4xqSdpuX+SIti+FokDO0
EkS+wyay0SYAJFr5FZQ4A8FaMmjkhVD9BEb7AngO0yLQemzO57axSZjxGxaWIlrQ6fOX8czy96B+
rjLUqQspaU1UUbazLsOGB9d/s3cmzXFj6RX9Kw6vjQrM72HhhRPImckxmaS0QUiUhHkeHoBf7wNV
t92ltqujl45wR7SiWdUik5nAwzfcey4ZOcSqmFa+pvGlh7kl5m2lqCEQ3+FG9nwa+oQeEJw0aWxw
nAnV8+RcB7gaYb5z3TOnfOJIysAPL19szznzoOCvVTE1cssKmM8893WD6FSktcnqk+amiZbT6Lk+
vkzsBprXrSZb2HJo+SnGemp+7yz1eqVzfp6k4rftvBd3mQpcad6NWLPeJxDo7krLQVyDvCKhekCA
xo51MJ1tUjlMQCbks/2aljBRrcP9OXiTdnGBa+8yk3UMU6GI9w8FS8tYI5UU2MR7TJ1zLZL0g/RI
jnlntnZthMRMEGGd9ogWJAkNfRdJ38sj4sJJhDsRU/rDVWK5NFoBVG6sir06Ka+JnsktmQ9WA99o
IP2GftHcLwXBwEVfGHsWHhC12uoox2Jv9VD+O/2dhz2RJ6ntww18MRr3ZTQIxtCXmuYAlpnjDBMT
ENVsQxlT7sY9LWr9kpmjTVHMczVlSXzI3OqGjWkMa6YExpuzIGDKG9rIdvyC95BMRq9l8ANBwE+a
yqCjN+6xjW3DVCt2Jt1PQnrNbtBqwFH9SJBIrX+As/F2xeBeDUtnJgbD8V4bdkijqgBr2kDsLkMz
8jxSwDnNJ6Pg8PWUuUKIXhFhljysOA+RfMx3AlTqpmpztVER8A4FeYrPykyDbk+46TksZ+y09iKO
y5ifRKw9gCPvGEgsHeYfVx4aYvJmKeZzjzXGFVr9RIL6NyPhxzQqPMYTSySvJGgijeft0MUk/8T1
50InKNm1ukeloWwC4/2pZU4QZfk9+qYZFOJPhR2R0/FiJIHVyssIdOTQV3iyZj189z6mUX7nABg2
zjh/F/KHuZjyMBCPnPZe65sSre+SuNMGMT9jrcU7m2HxIXIewoDfIbyYARy9dj+NLbEjVkGOQOt+
DccpgXVQyKB3kU7jICkPaUu8VhRmX4pk+BjDpr9IkhPZBT56bpVv9Qa8cF2UR0a61p2gZPDxD9L5
fq+QSW81F/CGFvdjAByYay6JuAhme8uJe/aKhOklcSynMWQtbKCijSsHSwcgcsolOkhDe5LtfNdM
9nbUxp8ToQVHSXqT+m0acuuit5x1FoiGLSFIfro0BlZ+dJkumhu68rs5yXZt2fcHq5vQlFedzdui
Q3BjvMcjI1lwxiVM5TmgS2KOiHDsdpXQCaBmig7Ysb4rbFL+iNfDvSXxC89CVyxuyxEG0twd3BGB
kZhfmjZs127suFCc7waXaaukL/YBbkGYKS4pHe5TbDVvg4Z2uCS8augel6X4asTdgcBS0sY7UpxG
ozgzc0RpSpIHwP6KO/EkDcXO1s2Jw2r0WzzvqEy9lRPYNUL4qsS1W4DciIlawCfq7hKjnQIzYreA
BpGCNV9cX5qIwIEzMHaKbhazD8KGXaQSc/UjJeXtZFt7znWdv7G8LWhraxf8oFXLB0xmzFgqaeJJ
WhNeF4Y4uXzwlLWch4Y7x4i1ADUPZLc2eoyVqonudA8I7ZzAbAyiPqV3c9r4gPAvvOO4yc7TGhy1
fqUTTYBSHONMNiHBWaZqxLkJnqrUSGzb6WErt9VEGDlBjH7kTOqZR8lXwyVbo4oWjyK/xtoMSJr5
VPt5UiI9VwOJZIqw9hPirozivb5LOwwLCVk3J6fQubAIOzZZPV09q9MOCNMWxsB4+yKP4Jo0Yswi
7EuCz1YIaLmO946r1rlkOMacwjumc75Dy/x5NOPx6kbRUzYBcbNeDNTiTFPIFNKQpcdN5+BSznYW
5UY2YBtAdzDtzV46G5ZVn0hiOgrbqle2Ru4bhn3ViQ/B57Jw+OVfWHj2BwzGzJsiP0l5pFRRgkbA
mp5heSeE7FUYgmbPX61GG6VCkHJ1R2ODqQ1TqdMf1Za/gB2QxiuJmdBO5X1TS1I62JEcvQyGaCyi
7Vh6qT84TLKSbkyPIT4zDPqqe6gmRng8R7/b6X0rNfcSIbijtpu6Cxj+3dI7bwBkzBOYgqc6cstH
KYYQ3VZ9+vkSnNm59WW85oCTumHqMsjrrW2o+IHAGPKiraQ696yEe485+GBDqDOGWzTMbEKqBLeZ
vZsM44fmIYBeqRFGaVEDIB6+c3AbkJ9s5lgkYiB+HVL0JLTdnQOhYjLa7sJzGX+9g5M07Sf3QYuZ
kM7Jutnpnm08DPelIsLVHouDGS/j4fdv6JEis5k6MbASYkZQCoIVhsY7MENqz9gZzH1jNU+9BOJf
uTiollHfFFEjzlHJuSl41/c/9wbzcKnzPL9PyWLv4ng8Rvlc75tcs45zWr2Fue5g1R0+Ej3+4uTf
m27+XIbdgFIuO8Aew8K+ajB6EsbCiGf7bEQPHRcalrbM9atK6uxoNHdNoXfPmUlQMF63ZvdTmu/0
GlYnVwRxmV8bwJKXUpTapaC73hipnu0aWc73a14fuQYMCqepBncZGeVzPNRv4VyUZ2Nit8mvre3x
RHx1KlWeOic1HvUYn/aMjAXvD42i5w6PYd8xawxDcJjliszWR3uvMOggROGsEZRae4ZxbMcsPTt0
eQYZYOqPlHHN1eyRhhvGg43P46SDQDLa0nqd6npXaTNzVbsi9zKmdTO0wjjHFdVlRGqdLNiYme5z
mcUQdHWbxFIeUq3DMHtmATZ4W0vNDDIXrdtzUv7Ql/muN40hGMx+elCCCpRAps7kKd+51JZLovZd
Vt31mTtc22gMFrdLzlpTD2es635UtUmAKT85hKmNiD5y540FkH1bRhoKKGIUb5DXB4Dd1XTK0hQv
dNKhY8jbm2ep/DFHeXubyLAdreJt/SVKU5seMYQG/diK6wJN6DjX0zPsGbXJURj5loMSfBJEu/Pk
Ne/auL9rRoYnCO+I32HxsilSOKhdxKEV6cV33bqpGN5I5PMRzAGrGW/7c4BsdsRvJBVcYQm1kuxx
vlz6IpiW/j5dMxWzhNAdr8ccY2ki3C9zSf+SD91WFkAljDDfi5H0scUID3Vmk2dlE1Y3QKERsiYl
coBi2sEVUMMz95liXR4TNBLNNVkWPc2/wvzZMREM8F1z41uX1pJAfBYumFp379pKnWj2ygvtbJ3Y
HKuemW0xNk7XuUOH4OrenZ13YIgLyQ1E7uYa5qiOg2guwtG8x9LWySWWTrdLqVDw6+qXVJKa6EUS
RKBoBnTdKwtmGClze9yzhdLeGttLAcDmLOeYms4r89Gy0ZmFHF4Mq8IdfZB9AqkHjMgeFVF0a0Qw
Y3WLZLEhuY/S5YeK49x3+0EGKox/xGYMTSU0740cujPGZsOPRD9gFGlo0loQhmNh13fKgi3BnXGE
oGW9Wn1/Z81Ns2sWvj8ISP0dE/ya0jTQf8Ez9UTFkxmC3zP7nWKnxeJg2wR81W0Rvcwph9+ar6zb
9vylLw16QAIW+UCKeytmFgRPrbyxCiNHNZXvkB8ox+NmOBJT4e3ztNGDxrbbA8ybXd0v0xtxZDDH
lZsE2ow/pqxz5OhjR4s0TjsVVfPnrpaXJJunqzXSiziDDQYxlcc6NLu7zjRrHkUnuzW1q95YtG2z
/kmfbQveYHYihqs9jLVO5x2pJzQTN9Yz4OZ4eznMxVcoR6fGrZJ9WDPXKwTFR932yd4b+09RBDWz
trjDa73gu4iGZyGCr93IIe+3MUmHzkzel532R13nR4iIVZNutnA5OjgQkBrOi/5a47OLHAWroTLe
ikh/Rpy/9WJ4uy2BLYTjiGOS4neaJs/zhcirAD3YDjklYUtTixoB+hd8kd3UsgVNmIxtAfXH6/O4
9aZ9OcGkIwjoBHzh9POK770wZysx1wSgEr5FG/Rmh3A2sgYfIToPRqY4wTaGYH3YFiLdtUQMQcIb
NuGMg1+OCvsBI4DeISBZoQfZQbWqd32FEzCvGvwhefOgGqnOjd18SGMDs9M7mgtPQV207eHnTYjo
C1Faa8Z7beFlTcsOBYZLWKx4V+vv4eroWhdMtS1GTr7maBsfDVF9HWbvFdpKyUlODjXf4Q6ji8YA
dh1+NuqgWwkADbYwdIyLHsq7WAW60MECDRau9KH6GAVd1FAm8dmAq5epZF+tcxuZOoFNLFW9kvBG
B40fJ02+cYb+yQQEuqln3jYNngm3TB9tK3ZD7riwL/fkncyzjFSqaLiPerhGP3dpk2QHGbWo0sO6
OltTRfppuSZgYtIogS1tirqrDxjeo4ARdb4vivUdC9XZtJAThCAb8MbLJmDmY+8IiT8YDIoYPA49
A/0fZRUjsi6NAmlcjK9b8OnU5Xs96MZD5+EkBRW2m93uiGhvOQJYkLhR1tSxaR43hXOBnysuhmV8
YhIX8mhH0OE3tb5mb8fRhaQPAAo1Xml3Ne2uV98i3kvXah96ETUkk72WZmIRmBreu+QF0vF1W6h4
4VkdLKOYA+XQKc3rclCpz9p6obcY7ZKibAnYcHHLCe8xsswpmCyWnglxas/UltmuNEK4VBGScjQM
yWKy5CjN6VgAw02XiTRUvPMHuE72jiwy6ir7SbOyO1bZ7UFaQ7IfJmPYOoSn7W08MD7skLj1nlOd
F5DAYtLdyjhlGGlZBoyEdJpJepJDcumVbe5FbH1jxCCQU/dQMeiDlwTUfZYTfhnykChthguWhppW
r7hXnYqiVfvcrAvbyS5vSRwSn9K0FE9TSLgTvCtMI04YLJhXdtW68Ot17zRAduHyilcPKR1SXMzf
hgohVtFGm8w2EUWOOdyFkMMjhN3Np+B92P2wnK36Qko1wWyj9tED34CA8TqTifXs6uErEqXm3iO/
ajPpgBnmFAslEJMVbetgx5lIBIYpfkqctHzqG6RlqUSt03LgaqG7G+PJRIsSv3ZJDfp0ZO8/zMa7
nS17TzYZgfOWPNfVZG5ir3ml3HCjmaEwo5itM32yoLxcRn5Ol4HgzPRqX+nysaipsRSSbc5Am6ht
LcMosP4R6XoRMFsEEA6NFjqie2b9/d6xiLu0R0Zu5zTMHgwPQERrohuC6/5uqGzwXUj3jN2cj4Xx
xaZCk94PpEgnrOw2M5v2g6fBkWlG6kMW+RQz0qTJND+TGHGah265aLH1koSueYCcTLYqv6lQyJmZ
S/qORQwp2aAuc2D6f8G1wo2B9MaskM1ik+AJ+ZJxTnDNDPIIenG+d/Tmi93Bk1zgZjGrMM5FOIFz
q7pDqNOOOrXZw4yJi3M4imnv9Oa9iIi+WZbE9vMYUEy56ER3drXvhO3yHmbmUxsK0mGKlqA6t38U
YfsdgFD8qdVRD1gWYBeUQR9OZM30uelXFKbHFDHANiYI8B5+glih917bfMq0/EZPKmFweTY9GVSu
AjCD9M5J5raBB6ufIDJUEE2Kn0QVMHeZdHfvlsXZblvaW0Hix5wTL2o40wy8iIFIyU9DRWdcX1Qd
1QHU66PVRvD9J60MShDwFKLjqWV6eikguwxDfiiqUfrYaTqiyn+EbVq8LubyLa8SIGcGYwop2bFG
crd0xDlL0z4YZNBvOEp69CGoNa3trOIRjwO4oZGIcT5TDyuX9232MNA6VEJBX0/pJbLN+qCM5tos
PRWi7XLtOOrNqAqxg+51zJeV25QUHbDN8GVGinghBWZNtWudF9vRFOAIktqahuMqc1/gKrz3kYUT
RkJxSXjfgzNvWUlMQz3sTCrdUB6BimcHiVNz304dIB7stFPcvbZlOO7jSi7Yj15al3rBlS3pr3ON
C5I4Nk447jWTpe26Lts2iWVuyK5rHptezvSa09vgmA9kIdyibtoaktI37m+Dmdz3C8Egnpi2QmXP
SaItm9bOS39hHLcB/4obH4lgPPuj+lLWlAoN2EHk3cgy+/K5ZpIVjMrLWSl6hW9PHmP4rPzcJ2Re
hR1Nmw1KxRRTuK1k88HgD16w8xDWVDNCnMlW+Fpycfjri0kp7rzc5umLAzmi+NoAoH0BJPHS9m6Q
MbKyAB5s5GBNF2K93opcPACYIYm5x581xFiWTFx0vpmE86ap9NcZmNeLaQ33A5pDZ61yu8uAN8qH
/NAiEBUZKcCkLdqcjuiGUAWlQ/Mjb8Z8V8STtoO2f4SzfUcPF95HuLjJ7oo4fKLsZPTLR10orpye
AWMXR/djwrgn1o3HNuo+V4pBYQ2XLBNf+sQhc+jYqEzuY0INkVmO86Vx9fusHVhcEDQAlekjctk2
pEWF956GqinHJ09F0TGX4z0EiMCk5tglpSUDL4bbXs9Bb67tyXhreU8GguUXheIE69ULdJh3t4OE
gmWZvbpKPsg0eREMh2A9EDLfJwtlNpAUQre25mABFAIfsckZG00dDBZndcEzQY53Ha7ygLqXxAvF
uYgbRTwxv8UGbz1qDc8CqklBhcG9tcjar6NK+uxoqUFoemeTSQy/YCiZ3mjy2slNIyCcVdE5RtL1
b/yPStHFOKSWl58QCQLnAbgcuawwK2OvnIn8QfuAtaIrgE8/76UFEAZCT1lOsKyAQeSn6S7XSFOG
LPawjPMXMzPegMfebBgOtRzu+oI8guWHHXdAItKrtWTXJoJl8G+6zYS0IXx7IyPBIo+ZcV27L55V
nVSeXlMWhWbu3A/h8pdkpf+X2V/n+vu//+tHNXA1zs/fSeos/1Ywb65hS/+7zP46jF/y4e/+wu8K
e0N4v0lhAqpwEf0gqf+rwJ5kqt90BPI66hNkibqFxOWvIYTOb6wmBYwP24HSggzE+i+Fveb9xnIN
ZQ5LWYeANsv8ZxT2q1T/b3Q2UtpMfQxbSIkNAJmkxQ/6g8w3twWtqmW/rFPzrImZTHXZvQacoLKx
b8HbNGPxIF34J9S2urTfOM+qf6D2WX/Vv3sVQrj8B78BjoRfpFGhpHbI58F56YuVEIX7CCOgIeM3
BvX2tu66gmom/VJmQKYakyrV1WbApn2AxRXhh3fh7b3Qw34kdRWU6Ap8vfCuppUewmHu7ox5DKLu
OAJ8d0rW3kl5dLLZu5ZxckYDlOBMN3wr5nj7m8vgf5B8/RJEtr65WCGkK7BKSMQfv0RICVDtMtH1
8EVWDQldFggwlTCKd3v3ahteE1RMGjaOjZPxz3+wvQpa/1sUzMcK6NlwbcNBxsUH+6t6Ox1iJlbR
0lzbxrm3U5Tu6osw6xfdo/wBlaBFCKEAWidZ/UxyBNlVikg9w4yRHaRPlWPdoQoPAFxSDyT6uWrr
G1JhsQE8bTE64/1Eku0nOTVjm8urPjbPYWWTa4H3ifCNsDR3ovwqWvMaK4fNc2ieDOk90CocKtMC
aa3vmtl8CyPnmCCX29gotTdukn+qh+6uHpkZDJy8f/6mGH//pti6Tsts6o7OWvHXXLi0qxE1x0V2
1dg1R6vaBCk77F8DJhmFs5Wu0LhjPTfvkyBVQy8+7Nm+GDLFUrfsXfLq1Vqb/fmrWi/tP35SAtk2
dhouUT6oX8V2fWq6oKcH6yq9GuQMzvXSo8XW+7DZdTMck/Lxz3/gT+ncrz/RdNnQOA4XGbuAP97y
LQsTNZuOdR1sXI7eRe/kmzukPyqzaQIndbKg1OlabK0+UQ64YLH6t6xoGTWa4+yX95Oufc5Ndq2S
NDrEXNlhhBroK9y18OHqf/T+rGrDX1+uZXgchiiVDKRrf3y5DHjKZnZb+5qE2lWVsPWJlABNwAGQ
uqM/kdkL6alABTyYkPp3NLlwSgtmiHM7McbUaw3VzHhgGHggIYudOeD5oJr5owsB/BXvdsQQekn6
cDsmhNTRJ72n3LsbdjQdNUwEld2OdrpI2cJgPGlkjKLdfCkr6pEEzUrQWqhYIK6fdSXf53l4RvX2
1YMzX4j+1vQh2XhdjlgqeQM6DszNKRAWeSbbLqoPdOn06K18LdT3CM4XadHsXOIJhQIKJ2QS3bwH
3PeYtwnBlLn1felBrzl1eOFTeoVFCM55tFemhku4CfM7wrHX4OlF132Pki8hAt0H4qD1egETe7r+
+eVk/93ZbZFKh1dMFzyx0BD88gQZmSHkYTSbV8L9vvKA+7Ca5ARF7Rg7+QEU0M1MOEUQUgDl6PZo
6y7g5+BMYGDXDDidxp1er9i1+IfOCpiWYFeRJJ7TXCXFW6IOMUbssSqfkMJuJlF52KqMXWebH6XM
nlg9vZSLeefayyczBVSoCEvQhzW1EYbl9Kp3YbXJNqqqP/7810YG++t1abs8OXmwS6ImBZPdP16X
BQWgmTFZfs1teEOderXwaE+F+rYsU763h+QTo/l3ZRUnpUt8oDmER5YUPtKTw1wxbmCD3nd3CPoq
Vpl+bbuSpC5rDPT4m5kNpq+rMCNSJzDyQm3DvLoHXnIiXvItG72JJjq9goypN46OiKtpmxc7d3Zp
jsJlnCx/rks9yOPB2/UN4WkWcNEiZok8EosBvKJCC8sDcZEwjsIPEtodf2r5N/HSVkE04fsKax7C
PIU1ExeVacRowV08dVPbBGF5X9upt2esUqECCs+94kdArc+CgZvQn4uF+Sf84V7cRROiIqgnggkV
ijKPj50NPKP5MUO5OORU6Hno66WFigGP7cGZjEOo0m3sQnvHfDj6g2cAAqnQGwvDupddgscmwuxn
uGb80GvjBXUEsLNMHUXWv/cYd5h1mpT3Cxi5ISfN2+7sjyKy7f1sEDWoPRBAuDUdJrPgVbsAhy46
NJYDaK2IhivYIQmPc6SLe9SPiOoF6fGBYJxFw4LQpe976FpC25IdY23bdB4OGZJkfyKXyhXDaiIg
qciL6upQ6agWey082jVEoURPW9/o4AvOyauMrPc5ms4C7awvhQXdQdJuTFG1iVniMMWGX7FULI/c
mj2VJpbn3Lo6BuiRRO+nEy3mNlIJY8Be2yI2f/LAftKCwZWjyrBzUR+TbIL0bBJ6A8Mb9lhE8EqV
LspHy8uoPAtE32BdMIdD56DrSawZu1nz9g/ukz+q3qlEbIHthsRSnrq4lH61J9l0IQIlUPuazTlU
bwLsRF4/ZmgbJ4sdtoyZuiydyRg6Q+CSFghnvfFrXu8IFSy2A/wRasKvuWMXMCc/ynIuj4aEXPjn
L/MXF9VfXibVuesB4ZbOr1nXaV85ZSyc9jWayBMrTO8J0siTHLWSFD+LBBtNPszV8pKGMyzAVr+M
RY7fMNHn7UTYnsLcvZnr7M0MnWfe44Yol7Rk+gOFC4edr7IixhwEVkjpPHisqH1FIYncwF6ywKzd
LGi9rPC9VdPlCsLns2VgZMeG7oQt9s2ZQhIn7HFLHMmbabfPXEa3hK2mjypmU09Sblp9ooKy8lWc
e6eIS/k9f/af6v3+DyXHr4aC/71j87/T6H3J/+U/frTJx5fyX56/18PXPOEZwL9I+nn1n67f4fcW
zhS/cYTbFKh/tUn/Vw9n/2ZjTP2ZQW6bplyLk7/0cIbxGw5pricLHRtF51qNdr+bpE1M1zrLEp32
z9EJYxT/TAsndLk+Yv+7RBIs3ZG9mA6iJtfAGfGrswSQGGV5k+9L5rjpUm6hpCSPmbcwcTSF4vgl
djNzd6JI1I115PI0MIAtUmO8mUYmL0IU0AQSKiY4Z8u+00wE/DHXLCK4BHPSpo/YOIKVRJpHfhjO
OLTA7+6sKZRhpIytuRs3Leqto6ut4Ce1fK28ZrrH7omvYDG2NmSrbuQbSZAjt3gA48SUemIowpcK
vJ5fG8lw/PmlHvdigwVg8is3qwNjEE+koS0Py9y+mmz2FPjmSHGnfZ7Y/WCbyh4obObjyFPHb/T0
G7+ftwmFe5xqL3/MEl5a2864kYaBJV4NmIAsSyxv4WvvogFZOshheQ26kpW53LD5hTuenizRYHAZ
0XsO3ZRiBQ3ArawBE2IvjH5GF06uq7ucLEIGzj//0FzIwp2sod1kJBhNtXqgZIlONZu2PfoypvKl
wsBkhNUxzIsH0zDhRLoFUu5puREsBnNti/Q+e7bafWTAuZFGXG9CEIIbnjsqWGz7OUQdgVQilXdt
alV+3Yrh5LJZyZRsTy2DeUxliDlWS9cML2wbpyOyVan5OXSnrW02mW+Bj/O1BKF3CqXCR51a4ZK2
I4RZmUQOGJpQHGDhLHhz8ZIYx4wVNpK4asAInqvA4Tzb6EWlEKdXNua13GaYv6Ik8ujIiu1zP0KJ
sBM2/yCZPjVW9sXBZxeOif21EmgRkry917PMIZAMgeXwo3VEG4xm9tK2NX2Zg2AbzQpLfMsdscf0
z0UrwSM7w1arqGe5WHEjaE6gxZQ42RoXP2g882oLOV2By3F1IxyrKlQXyxwGv9bq7Tyz8cxi7FIJ
cqNuxGyfCD3Ge8WHMWhESscT9uOWBzqAqPswZSWv19jBOu/hQogQIgJ/Jo4wEMYLjXEBISx10BcD
4AQpxEMeA+GGKXblY9uClPPUdu054xZgx9g89qb3XSouk0odoTzfygixBbz5Dzl272EzcSsRGEwB
uCqNk+dUQQdhyJh6zm1uYpyN75AzyWWdezAkpblJM6FjmVzyvcs4gf+frR1r8xan2jEdO+IIRHHA
4JMmDr1bSjCtrN2NW6oEMRfE+FIbHxb0ApB7TwAX3W2rRwQL4AwQ9ugeXVe7uQUS22zyjpVXhVuJ
wQ5dk4XaJt+EjfOYYn4mw83+5qWWj/rBT0pwuW2W8mssjblzHSyTs2VUjBSYM7gW/PFuSYCrN7Xf
j4oEn9Z9GgqKeehGn83ReUAkdO2q4rMIIRejSUwOXTE4Acka9UYtTbVFXmwElWs88E2bQdxNIM5P
KNMEfpj8x1LE5wJl2S5zgOrEGRLUMZynXeEMyFSN8E6K+DoUR8otePLyZqPE8oFPZXhy23xnxdU+
j5D3ptol3k+pJBpPzcQZzM280Wr3VS7xHmEnx+jowZ3UkvSsxph9X71MgXQhLYHNceOUEszm8sxI
T+ywkbKvAXqCEfwrBY9kwGGuqoZ3S8pvStl71HFHls6jb3bis0EM4qFLljLA7fLizSB+FmVASAbu
3cIj3qih3StwWhh8xHZssseU8/4u4XVrNglIbkonVfXnmf+W1lLsRJt84nAkKBAs5xL0Bul+YzK+
mxGxvNW0i0NWhrxmFvF0MqCdCrIAI8dlOrP3ip49bF7px9wt20CEdR3o3W71h5ApARmVtnvjAkHl
zHACYpyYfacM5NtlV+LGCly7QYRL14zcbL80E1vsOS8C47FbstcpM27RVCCQ0Xug9EnypkftQVUR
ahAl5l05EonBVtXXsjLaQoM8Yi0BH9lj17B6866CGLxvqlXI1J2xzxCWVzPNMtt7SCarZQu5hlWH
n8dqNnzZr7pPnSpTdeOzpzkC1mt7j//8bbL1atOmKQT9YqAlcbvHCYUq0bGn3hoUpilSArpF3EC5
Ple4sGgn1Av+6O+54lI3CWgd0jx5hJ6aB40hyBVGVyIVMLZkMfa1TH4wK/28VAP47BwjHDyCz2XP
uiz03H2ZL+9Mer6JHJVQCh6UfLWgJB6AOyZmUUiPMXCUlf3GS+PRtxN39huvfrTKPr+QOeNQPfdy
erNHzFhhE98nYfHQVA2C1JZ8j/RGAlBA9MEG4R1GDewJYVr65cyagkpGZ4463JoEaoEGt1d0lAC5
bZ3RApJb2BoLirZxKxf3CD8v4LEEbxnfzSkmWmKu5xu24pdssh81O7zqesY/NAhQSni+8NjtHhQT
CCI8qi2Mq+XotWxmvM4y/WghCia18yDMmyO2cGNPPN9ryQiTbiZqdnLgDmG1XIZZiEffxk+syuHs
Gckd9rUgH/BFLMqOt1kaczPGLsmVYYwqArA8PSy26hH2GqI6vEYmzLCR+XBZ9/ohDMP4oGUomGyh
o/Uus4fBy649ZpHAGc1HAmjK82IQoeUWS7aT7jLejTnzLYC9XgLQIoc3FUB1KvELsiaHSBweveXb
5M0EBI4m+SN6Z+7Hod06MUU+hEDAhivInEc0jSNLxjzsf0xWs7M7oqw7xn5crujiB9vx44QTugu1
5iBJz4w7DZbeTGRuE4JN7YVGFjWiOy1h1MU/qQ7NaMA/JaYrMdwDbTMpOnp/S9r+k3IA25Tt8uSg
/EZlNA6Hcnw3klkeoZXhBqCRIVeiH6HVvarFQNBRxPEGry06bXjrQaWmm2fa0Ym84FZOjzHddz1/
z4hq33orwLk1CKZTwzDhn3pqeBQE2dA/TGXTPdcOiVsWer99rxZeBcTrShFq11bDXaIVA1gAjW1g
T4L8ksOkGI3XsPG+YIvmpJ67J5u9WFRHpV+JFiYWmJkCIYDpFsyO2KJstUYdVcyqMp1WvBY3QzQv
vpuueQdWs/F0LCbRYsQbx1QPVpr3Qd/xEZBodrRy8S2yqynI1Ul07KX7OMHEPEd7M0WRLWq199w4
2YGzvcc6ey203t2gZ4l29dg9LFxdA169SNrfJIXGQ8QQbmMAlFwPgjDtIKylX4aMDGAUZ98LF6H9
7IL0jQ+ikayWU+z4tonhqlY1pPwKdKsTDe9dao6nGLoxdpvqgQa0OYT1vUXV8KBRo+PiTJ4sttEX
Cvh61OUxR4nKJHYgDt5HOXcuLHHTYh1hRkdlx7WGYdRFg4R9LPqCnEId4IxibXbQTvb0m6XTG8AV
wabkrpLASZG+xkbNXIiC34JBEKBJb3cFByhlBwVaxIMfdRUWU8ce7DOwtJu9UJaPBTsW1vr4acGI
iWmWvkna0U6v9RetYxw58pZu3TUMc1mq/vCfHJ3XcuPGFkW/qKvQyHglCCZRiRQ1lF5Qo5GEHBv5
673gJ9+yrz0SCXSfsPfa6feqc/VjZC3buJAmdJcZsW486Ptc6cccPp8TBzFJVoGtxtLXW/sR+2i3
2om2WcdRm1gTdz0pe8S+BoUL7ROhxa11WlQY+UAC+plA7WHbFkO6T4TxBHjExKPz1CSPSRhDqc5G
7ZAokuxqG6HRjOO7Ju5+g4SNRf9rWBNaxL3tkDb4WLmT2AgLJpAB5nAjUlWiZzTWPIt4l85r4I3X
vHU4zvJ4JkKQNfrcOMVj5BIzX1vH3ub5BW4fYz24IIfghIjJokvJl2qKHwZdwDNSJOWZKV8X+F36
KrVSzP24EXED8wuycwe8wwxVftXJsPASLFbA8I/TyJy2nMBIHlxGUnXyZKHs82t7YvCrkP8ZDOVi
HDF7bWEskI1yVy6xw5uQTZseUdm2ntWKzjH7s9HIGPdycid8AAExOSCHHrDXQZKhi/FpNSjIxe+X
LCb4PhUbMxyyQ7vrPGPaG25+LSSeRdw9PJwTWvKFhJ4RvM6liNu3aYz2wpsOnN/Tzoyx+Sny1096
vU3D9FcCisZ4O3a0bDA8I2Whjx3IjSxoT/Ys8g0aAUD9sR5EoYcElu5DzCE3oF01GDPVNmlK7YDv
+xvkOstBAxgto7VNnpqm34B734UOmN3+YWYWD7bIPgmznE+ilg8dP9K+59uB+Ec+uZwA3obErGl6
GmhZ+Kq0utzGqUGtl1xw06C3E+2zPos7SrAm0O1+3lsFQoFcVheFFQvQyQwcdpKnELEUMyH5aYjp
iyDZf2Q/lT6qxzSomOzXCR+KEXn2rq3bozM25pORG18ebVPugo6tOGb8vsG0aabJhaUa4Z8Svy0b
Si8DB9E1AFitAWa7ru2dJNH2GJyjYDbKTwxHVG+q01jMYegAkjigOlk10FXSHzq7/8U1BECFHJZ9
443DwfV0okhHR+wIknlW5NdsZbZw2mrujVMBoQdbVPBpMcEm2I3ShsnjZEFDNur6yS5QEYrFZvQ4
tAeg8eaxijSk8lW/Xbhoew+6/Jrjq2Z0sosh03NsvUx5iOzbHd+NBFMhlMFk8miW3PLZIN5wPhRu
Rj+Jho/cMFISSTq9ybS5jo721zGLCTINLBkPZOgmiZptIpPqTALJa0w4c5lZBn6YmnyWAVwqIEa6
3tQNFPhObch+sxS+YjQO99CDthoTiL3SC6xzJ+eFU5aG1eW09DNcOCWKzV4ABV4cRO2JrQ4IvPaF
1lGZcFMBho/Q36zQi5T4h2VqdKCi6ZfjCWLTDQM7ymQd2M5WBEJRyjnRZPsKoq7vVvlubnIsgm72
Ei3mizRNijRSSzRu4NbjIyXRlydFD7/Skl5jMmacwAn6YuTQClkNPthpiL9bYbwmrCy3C0CrHQCL
x4iH/IQK+ui6jJO1kZ8VPsC+k8aLs7zqjTL34dJcmoeWOKq0Bc6pCvM9HKs1cUarNwgXnjVi5Qjt
6tnWukxindw+xxq6rpxVMcyN5mwuC6LOqiNLSc1blS2XLlVd0Jp/3Er800rxrY9nDA6hn5KVybC9
OaWz/Q6/DzKfPbHYZChH/SI5ZOIIkDdGUSPJPmGH67uRdntjTjdR8XmCp0W6w2qhwKrsVUfCYNlj
tfLqFv3LtDRRwDSDPaDN3zbUp5U5NR9dvkFaBmt+4ZVL1pqW/KJD2NBVKKV9jVMGu8NB8ktExhmF
3z6MovhM/tdfFwCqvC1a/jyW1VdW4/Emhvk5i8joUow1uH80+iPibAakUQeywotIkvclNRAulZEd
sA9MTyXbsQ3pEsw1Gn2PtotImK6w9rjjiwix/2C4PyRwpofesHZD08P0y4ruJCqG/cNfXl9SF7BL
nIdqIMaj+GqW+o9s8Vkv9vQ1EMc062edQnFvl9rdXcRtKBtiVOzE2Dal+BwZhPAsdDh3Ix1sbmVs
48502MjOW88we58Iwaelbj6lxofUgGqoAdvBTkj2kYXnMe1VtQfrtyVumHy+lho6UiQ0sFegJsza
LUZCv3CNA4mwjKAUxHPrXgG3iFA/+1WoxKM+2vfKTcLd4KofmzikU2qPt0UOL7OdfFdctNth8dwg
dwu4UJgVCgY0Wy1V974Ey58WTTAlQ3XquxCgwiCZq1Ad8671O9f9cPN6pIDs0DpyFbV9gfBNB4qY
zlN9EpxOTYKsk9BmuypuTJy48VEzz/aCqDgfd7ZyGGe1H4OQRJWsX+Mq4e+tgi4frGlghlSQy6C+
SrT8+yzzHmAvCK5I0MepK8iPqT9jA+tkLrwHSZQg+Vj2U1xzJ9UaNQIISzRn1ThwLYQF35bxoPNB
T0SPzrog/bpfgnEY853tze9dy782OXHoF4VJukkMs57jNfybanTisk08ouFJUNOEiZviDM1WYbRZ
e4t2OpRhxX9eu8H33q1O1UdwTFvZmSXZJq8s2lQ+dAFGX8Arsx1uw9E82FwRRzVy57jsZOOeIIHp
NS3wb9uThfc579+J3f7nyPAX03ThQ3GnX1xZ7hwF4cZTr3JuT8SAhQGLP46BBFAXptzif+/KMp7r
tLAxXEDWrdAblwV2s+rSJSO7Rr3EOpI9FCbnjMMCzk+zLqhLpJoxhIA949EfWPzJCI4DCCDrd9hd
dFysy438LTHED/Z2h0aWPTdMojAY2YcTdkaTsKRfFh7sDT+NFjEXY+V9Z5v4Vy+GB0Dv1wFLGxMa
/iQ+GEcWH7gxLM79kLQ8Mlo3rB/f3XH6Vb2JslbxZ3czmupJMxCphwqiWx3DpcCTPvfRgoYUmDaJ
cQA5tH6XxZyIM+jIhuzAiKyu0aKgdUFjB7Okh3aAG2374lDQyuOIIk5YdgWks6l/Soyq2GnV0B0Y
nDDni6zHNCtRyY7kO9LeHFybAfSQlSiinVVpwwsp7YvMLMbVkL7RWxS3gvGk7ijfSXgRBnPL5H19
nPHYjBLxvR7KI1HKmSjuNF4UeLjHWoijVWSt5nA+PoPwgx5ZaCbnbyNclg3kgvEo/2VNCroN8A/u
rfmaz0iuupbQ9s74OyC53ua5jBEFtb+G12tBbUU8RHIvCyQjTq2TFSOHe8f/ObS1a6km5lCTfJqx
hYXtpD1CQWx9colPgLhGToU8qSj6KnCaxFKlNXoApNsGgukLI5itV0gk6H3l+YOJIZDjuEK2jxN9
4q5g3RzH9ltfRr+1k/5Rukz90jLCDbt3D9XmMB7j5NsiKYIypt3xBFn75k8U6W3AQDfFZgD7GH0Y
Iuheh2eNr6jSX8daZdt0VXVEZSAdAChN02UIgOtdnFJBJRYa7RCx80PVLVtSNBCw9tNdi2oLIPj0
rXP98UvjdGge9D7l+Mo4x8AZbewM4fQA2ZxnjcNuIH0l+1j33MAPkh/ClGh+R7LxoJNip60fh8Wu
9mSEaQzam0CKWLDDNYtdpeyLZqftLpnm1jfd9MhUAtgDZGV4WuuFPDCGNnginJeCNtTn5//lPmCf
HHMr1CkJTen8gbcX1izT8orMAdedKPsjdQacMGHbhRtA8M9yHKY/6YRIlerOCoSirOJqAPSdGae2
YpIUVxUZaXSMNlZ2TvOnGhMYF1tio0IxJ6LkGeRm+e8wTMa2xaaxRyeLcgjJrim4R4RW0rurlmEi
6CK/ttIqMMzL1C3dXpO1tzbN4jLoCHWR4gdrIoDvWNkewt+fRCTai3RvBm6g9UK9JrwxTot/gZ8I
YzqKwU01CkQJfX6JHEmNkPFCTwkJkkIjIFpfePoj0oYcwz65dhWde5uBh9VfazRsrbTTA+Md35nn
FwR1Z3Maz0WV4LfQWgZ6SdEfZHdyG31BSUcwR+h8eAWxX/gm8t2Ae4qh4Ziyn1kO2YgVirA0Qh3l
1h6meCvCDvW+KAJHJI9T3D6Mef7XWshtX5d1pVqpExqInrKitmlzQthKJO0Rjou0ysbtJJZ6YxAm
U4D4ebKxENM81bRIMfIL+QaxyTdyBrcZDt6TGjNw7ln0RynByimsyDvMiLW0nW4MgKPC7GbauCTG
uUvnHV5OvBeGsx2ymbFj21w8k7m16fFoxkoPCIh560wSUGNDPDeNTHYOy481sOmWhRgrZ1d+zBH5
RRDqEG4B20oZZ/GfOEcKdRVvzZuaLqbNyNczvfdGm3dTHz1WxgxbnOGcHyXuCyHhrywRyOrJLdjD
vN9k9YjX0OIBahrzZekbmJgZXZfgQyI8K+jant+N42SnzOTZu7p99b4SRyTPc2iK99gBf9Uv8ROJ
RlicwQ84LNx7SyuPJNVwAeXH1mMXMpVYNuFqpA3dY89R2qaoIieofNzLu8jpCd2krG6HYStpjHH8
eH9rco6Zhrn3cQnvxpzyEzXwsFxoUlP+YhkttH5BxI0cEFlmHZEqrr/Ae1jdpldgAz9wK9yt3ce3
GNvsjTkGwKmYD2u0P6farH17sakweNX9Kl7tEmn4wEnQbUimXn9I42CEsE1Dy2TSZEAzzvGd1pzg
gDb2caZrkEXU11Lo+ovWOIzx05xmpuMmrgVzkXRDqCrdfVkHg5H82K0tXr0zfgVoClV2MiSFkYx4
o+yJcq/6p2evM1HoLJnZgTW6DDLTuOSx9J46z/2H4fAl6RtS6Jz2YGH9gs0A7m1ADlETQi7JhCPp
9An8LHfkqnZBrtfo9bhJW/aPHiPPvTZZkHk6tmCcAl35OUz6P92A5YQLnvSWfGA/IZ4fiKqAraYL
nXrV3Li5+abUw7i0/LikjGxSQdOk1Kr9dxDS1RnmFi9WbzOWTlZ+LmDFlnDm6kbDcDCSxBeRcV6y
sab3VSejNX8a60ErmJrphsv+r2HERoAn43MYQqZYh/EsBOPk10PnNcFx3Zphg3ZkZc/Ml95tPtE0
h9wVvS/DBF5sZ72bGcraAdkTpvKEtlDf0hnpftwVN1mxVkn0U4vaBIiZ5OJw8EiQm7nBWY1queCP
HsGHjjJxnpiYGqxPAcnad+yC+YaCdyesMcH1mTt+JqJfuijCWBjJKO5qFbKYr5YDAEVntdmHh2XM
njg5/cLokaC4LICRi57xQF/tiFlinPbHOXTetdb+YcBp+OWYk94lj5YpGH9DSVzcbjyRvPQxw1vb
t7AWhsXy/E6nItDy+jhGC0BlRC3pcp6j+DcpGKfT+2YYHO3MlwPi5PYRkSZD9i6+5KJj66Vfoxod
i63d6+E6msvPBNxxl4yfUVR9m3EvzhVlu2PQQayYKgBThr4rEuc3DIsrzVx1VGX2l9822UkCHP31
S4/JQMNBivuPHp9MbFIFdfQBzswbqFrX2ZktRREv562eClZPGpt1qhwAB9r40E39bqlkFYTW8MIm
/VJq3ROFbrjJGp1UNLg+MOkxdtgtxX7INwbc2l8G9il4PF93fZxgBHS8nYkRJPHwt6e2ALnCdnQb
RdF7nix0YOxml0me40bXfTfSrs0EdMv2cp4/dXQz+4fa8XkocTlWJBAupNXhCcUYxRPRjXeWks8l
Q3LynF9YqW2lzf6+aZrnxqLOGUrGOV4trgs3EDhxJcSbLmixPIqTNFfbSnNGX03Wv2KAJ+IZgKyr
Z6B2DCXmxHtkmBe5M2Lw2j2tpTV/DcBxMcueilvXEWfrDJI2xZo2VUsRTSW3qVkpM//50uKC4br+
1FExBWal7oWN2t7M5OPkaI81abG7QrWfaV+Q70cmux3Xe0vpd6euMZk17/Xg3dAgXIn8uwyIG/2c
loJ4+U/RD1kgaw2D5fLh0k0wSEJLP+hG0DjJpZuWZZ9pN8jFO2AMDzlazA0QnX7TaLnfNcVO9nyF
OSvXavY4P7w3SwP1pbsKMKPINJboLIozLdyZ+nxqecw3xo35XYtYz30f7PBNWvkXiXufscvAaknU
PjaJkrYJVYLzYpglRhx+xCzi0TCNK7kfT0qqZBuNRAWUbzFvHBqE5ZpL5kPREn5l0P7WEwsQYRmQ
mP1Gau8m7PId9r5bW4T0ButK2gKw6I75yTKyS5ojhOtpAsBCZtxy00s/0IZHlBXJLjQJ2pPZd6Lm
TaSpACx6H5iCX2Syx2+K5b3EtOKL6/8lvJU2R6mcR68qdDaGJAPz3BPjsq+m+s8Q1STxdFRYxsit
SPQSnVzY+WslUuThaW5sAuWIUc6SblfRHE2a/WLa27hWpKCiVwIJsl6HQcHWLymYzeC0hLzOgAR+
jdbtkW48Ifx5aL0ISJavx9CgyZLye2aU3VBY6wmY4tyqD8K1H5ci+UJBywZW8YB1L3GM0Kgih9BU
N4+AIcVNd8Il20j0ejlFQOsuv9cI5AiQlOR3XNKnJcVK5g2voU5lpCG1QzD0gwbkHUJ1vVmFnQx3
+C1bwndrnf/Vk2QaZZR1OfuLxXrXKEXJRBkfAHQyrxTZxbHEa8OgoSX3btM0FlRCnfWzxrSnsarb
3LJzxdbJQsw4TqHzynTqJeqJ2wJ6/9CV0ZPXJ8uhsFIsfvmfGpkVuk2GaZ2p0ZB42u/ixd8u1BRj
zXWCI+GH1s5N2f+MMKlEBnS+IZe54QjWrex7ZBXn6NFTMn4XOjggu7oNM3y6Jn2TUKMWm6JNz9Nr
5Q73LGfv1AB7Co1rk+WQT8vwc53bMAb9dsie3MQvFXFZ/KjNs1zmlzji26/rNci1vlszc/PoXkAP
oE5CIZQlzSGvgEjGhCSpxntEnHYwbMjUnc6/Vu1qrXxnQ8FgoYfGkmjXZaZ078bmMeEko02ivGbr
TxUAMBKKBTeEQyq50ffXoVeNb1WPmCntLW3MS0j4BP6+ev//1ySL9J3V8joKeMmzMyEJbH0IuOU0
Bt6Bpm0qtwSjT2xp1IdTlAdX+ogAGAwZ27JaSFBUiCd+GwsGXQIdGQxz8yfUslsYeq9Vz7NBmljg
tID5MuiBq8nVxDpaNMyEuRT+GEm9dcfm5FjD2YXmSz2TfBXcmIGWir9dPtNFMOUi/J1hAr+UsR9L
juTUsO6Mhn9mGQY1aT4YrXCTuv8Sg5dIsK0Tsvq0B1bD6zfE9YFf/G0o03cyTUFsUOHYeIRZfj+s
b5GdbezG804CUqHMvMc+zG+Jox+sIo5YftXP8MIZaoLsWgoeGcCY/zKE5E5S8vOWIPNwX1pkCXXd
0Sk/tGV4cFu4eQ650jOMsL46Fl7ISTQr9o6MB4w4C7qQ40KU99k2AXsXDKeIDRsg+cL9+MOsevaX
kMkerB0SV5wf8GQGUvmW4Haf8e+yydvPSFuCqeMhmjv9PtmUPCQGsXdJn6FEr0vohrOEC1Zo1XMb
ebemD3dCAokSo7PR5urgtJxQLS9EI3eJnb7YoXYG/VP7c/tg2B08a4f/ziT6zp+F2umm+lzn4Tjb
6FRs79GdS1iU1ZHy+l8V96iu2UfoEzatt7mdP6s7M5eTTiLFZiz4QqP4RijDwucH3LcEBVIaQkCS
Q6kXMU4hG+2kQz5krFf4Wt+w0+RYK+bhoRlaJiQHsAqIBnBdDw/QXC7VjjSFfx5hoQhr5hhBCWet
k2Gw1ty/ixFGQTx4TyocYeEVI+CEkqGt3j52JasIW14rHSeB0Z4X7tPSyi4q1s6S1XCSU9oNMYHp
ifhxPJtL0mF017e8ZSF8o9TS2VR428J5busZkZKbfdXJPharzA9/d6pVB+Fo54GrJe7co7Giv3t0
c1Jw0AGPCFxGN5xbfo5CCMKftkkoXlCGvjDufqS+yNcUT5uemmVGjgRPLgFhAtUWsFtNpdgfbOYK
sxSvk9bszZKMQ7iZmxCE5EDaHti3F5VD2OPbC6x+jVdr30nvyND8jAQXorFiIkO01xWt50wQIA3n
/GLU+TciQ8VdRtaLBio+L6PvRI8vnYVKy0j6h4aYW0gh1QHXzmPq9HdASP/sKYiot3aDvrLUohuO
Df6EkB4HvaHVMWGjQUVl2hTccjYElNG6VK32B4HHB3j7aVMeY4OsE5jExkayKGweofF8QCZ+d5T1
aPbMeXuMyZnZ43MwXkerwY+tHqqw3XMeAedM+2fAw7Duwx9yUjQ+auCeDRCbf6ohlRzy+D0UORUB
uiUYCnfHrv4inz1jrYtFHLSq5CNmIaXH4jJZ1fOowTJMNHQb/V2yQN52g+Yjy7uOqqN87M39IKu3
qdBeXFEdTbR1KBlhxkXmR9PO+EO4LWBL3uDdXcZs4m9MZH/ADDKq+cpSP+caRi7JkPtBm4kboITB
Jnf1ivLJq0ZWKQkyM7z3cN2ir2TVFFsUZ0iu+CQGKNf5zGy8QgvQcKOLHpRzDDdzMrvP2Vq/D/nL
88PyCP1xI0JynwZIqJEgqyKT27LVPVhqOrL92XpEd4geEay4652sSskzcbl7xyC7ZCyWxwFYtA8g
Fh2slprHRE+2ITXjA4Q+yHRQlpkGglSc1FlnuezX6YsBLU4KF5Zzzbc5j9JDvDJ3B4B2KO9zsW5+
8iUg6cNmITEjVduD7yqe2QQKFfYngYWwVf1vOPLWhZ32L0/psx0GOek69sz7GUZnvdxrxfgoXdSl
l+2qDF375RTHjexEchSJgLtmDFNgFh4bLJIRXI16t23BzXc8wp68r9dCicpmo2igeGE+lGXQz1r6
HxYmvnJQKjKocRkDjOwuQITlzfIcjdqrlo7uns5n8XMFBz+es39xDjFlnPQ/iCCiXTq0w06l00fa
y/DdcR7REpJNpGimHPu5BCCEi8aDXt+rAyii+BKVY0+vCBVWuwNQ5nP02jDgFt7XFa0fWy1qu/pE
mi7AGTF5j6ND64+CPOjXqaCXv3kapadFLQp2Il7FlVfy6jiLyAM52WwEGTd5+6ZbqiDpTWi1M0MM
4or+Yq9hTr5nrZgcU8t9fK7Yap9qK943Tk7iS2EG2WIR8ILCKYt1azdXeznn7pN6amU3BeP6AFac
/QXcirWkJtyLWAqD4Qycc5LsItPKWBE42ww8+G6gc9+INZ5jMLZeH+nccJMFRAdKTWkt9f65jcOP
kL05gsKvPGJ7JYzxJWeZFGTeLZUcXQhG7yoyuBYQpw+1DoHPcUByKxYIdSvQGngZdz9tX1T8lbpj
MRG3vxcdgUIzontw0NtpSEvQf+efbCIvI7GK+5byzJd6xOfKBanSc+ZCbgpdD79J3J9r2xj2lHkb
sNuM+rKKibpTPmuRdl5IwGJc3EFLuDJtAnqAEhAulH2Q6YTXK8m++eu+iotyI5gv2SGaZVUA8Gd7
sg2h1Yw4xgyqkkhHeGWEU7hRrlsGhJHvHMQ+/ly9amDdGHsIc59IZ1eDgg+ipH6GaYAM22Xc2MZH
r8o+s5aNHEvIUyp6ng613PN+ARqacaZkXuDk7AZJGqRemN1x2zrWP13l5j5KrKBApwMvSMLQBCPX
uM38Ug0OGj7sR7nFoL5C64F69DshV6ehRIt0oNvSbW9lZQICi11fNiYndfc8T2RLJZM0fVK8j1Uv
XuXU7WPiMA5t9+Rwugb6zEt20fsPF2U2Ryvg74GtVph7X3FtVyerj/92YKDZwRMWRz4qEC7X4qhV
cBGNMZja4mFEWF5wjOao+9CL8ngRwukDcA8UA9WtV60cmxyNI136gjYy13inZ/Rw0ax9GMz9KeyE
BXsCTPfqYxOlyzmBei62ZrYnFtnYrokgTurWD4McvGxddfQK9jpt1a1xAh0BtT2rTuX8LAt1T0Pu
AkfCix3bLMfYdvkGIN04BMnUp+VXlxNOQAf117JJOEc1/IZiBpOZhhZpZuViNMM3AoBk7nqY8w5/
0+MP7ZB2kr5MXFQPgyUavEfaxi94sybfg2JpaGcxUbTs0GF+reCeoI9p+pKczVuDBJEeYcVgNss9
s9aBIUrEMDlZXTnuSiOmDG7hLmcjtrY8R2aulw8zdtwA8PpAmwdp18kFfsD52YnXJMtwwSILp39v
zPTPUWmiBm+eCvapzzWkW7dHTIHBx4RgZz7rSUI3QQGJ6vp3NMQRqFLKXmrd2GTyNTD0+Il0ArmJ
FHEoZa6j0ZhHdBjIQuLY8Lty2EuOpShb4OLpRKeAZz918yyC8GXxQpRDKRMHsbZ/7LeY5XR+kqAU
Ma1bYQuid6yJLArj6q3I3tF2MZrW2su4oA4SMHV8FKn9EXAkXrB62bHyRLmobZeibFYHwBMLWz7f
xECqWCRvk8uVlKoPGxUS84RC89swebXbxWVorDB76tltFMTsAP2LT2I6h3aDcWLeAnpF4ks9YbY1
1U67tws2WoWdHcsignVVu5fK28Q7a8CKBqPgkFNJFW58aWb+kJnfMZeGOiFLNjlEeJ5uChVFy9DW
Tgmpz6PbEoI553dLNjIbgeHEcHemLPmdJ49qFe0t/mjuGnme6+HuSBepl3Q/yBAjzqRiy5B5H1Xr
fLZpjWNP/IB1ZbFW6c9DkxyBoti+GQH0iXobFl/H6A2HVKqFe7IjCbqTMUdX+LNEzXdbMjBISBTA
HQqiKjIAqwdkKkWUDci1BG0TrmZg7/DMx8WiIUL1Tw4MHVSX3zAG2FszdUA9UajOGUnFBKls9X6w
dtgCr0PC8K42ARgvhU3zGfbcQuKPjkKjF6ymnTXCDSV5ytrP7liQNb39ZFbeXfNI35sjd+Mu/Ur9
RP2dMRQzBIbTHGnOGY7jHRh84XBJzTOV1RxLRufYgswYXeYA7CbMiI4yuJEqoTnHzhwR1nVMzFTK
zzyi3194QfFhCvkgF/aGBSujvNSs7VLNMM10DWu7nb3oHdXf4Fo/cBSQVykWhdThL45aCBEYIsTE
6RBYcjomptiRnk1ThJHCB0i1Mx2MLZENqqata65R3nQV16ciBY/BwnaaoAOSnOvYKJHq8gdILgv4
2esCq2kRj2a2E5QOmqLBSfVAG6MrvpEDM+LXoR/euHKYl8cSo0lLEAHehbqkF7cS7Qt3mLGF2YNw
aMntk6XcIOYr3VCi/YzV1dPUndSy7KDl6juWlU5Xj/AATBe754ytOQHeaEdRL9kSPVOKtMBtgVV1
XKKiaS4QEaiigOpXKNpZ3X2G491e5cYDe7TIKW+ui3PJqP6YgnW9m6MjsOcHUop+zKiyNlEbzYHu
3Z2OeUbVZzCZNobHtJKpnLmZiohGVgucQcecUPWmH6lnVgUPpvuAjQSlUO5t87mot0NO48xKg8n0
D8FuhLelTFtMOIc7uz7rFsLlgcfPbHCt1Kn7UbruiykHlvwE9HAjSJ94PPBnRL/7Q8YcclErLJP0
YaSXfh8xUyjGYlvq42NmwxuijwcZ/BMlyXemt5/k3A9D/KvW+s0Q+aebIkwW/VfDCTzrI2J2chy6
cn4xc40UkxHwRYY8cqHD2rhJ+56vWa4h50JvplsvQeKh59qyd0X8bUlEzHkPmBBVmajFD8h4Yhr0
ZtvoOODYoYdl8dVXjHEzkyeiH1/pgxFFv4cDYl8ml7qB3KRJFkRH2WtKI7spZHmbJuobjSOe3Ayo
q/QZVp1/uQXboL7FWe0mDCaSarlbqXmYPeT6Zhb+AOpirLwAozHscb+Y+nOcueZlwrUFY2Vg6jGZ
+Sc5I6iXSfGjNd8MlHatzmlP88u4TtjFlnqT1aTR7Jmu3ysWOYEIy0/bvRsT3FrM4YiyEnQPMSYF
Mlv4kAqMQ1Go9qZkWoBgCbui2AzRIzBwomJUeEnaPHBkCWay2rpu+h1aLdFF5Bcx6LAY8v5RY4WN
0+x3UADXXT8dfG1jPJnJ9YMW/dnhqto0enoxPWebROV3CMEmXz0oapquqF759Cv1yYuU7d1E3zaz
+Typ6Lft0q920c5VEd2XeT7a1fTuJM7dbOHbmXOoEOQw4rW05BQ1MJyN9mo4zmEBuUg16xIPQnee
mw60ctJSygYyM0lZRaZfhmTMQRPo6MdUHqBV1jea5LXkrdpK03p30/UdDUvk2FCNyW+ZAiNn/mGz
JIT/ARVsgJmrui5H/JTuR6N06F/UnxJE5mBhImwwDKrlMDa4LrOStduE76IFA0PyEA8ksRP7VAI7
wKaKbQpojdewWAAnGsaMVaf1SbA5HKZF4e9e7mmMhklRUtVFUe7aecA+EpqPblxs83Z8xtuEcslO
Sn9NnNK5/7i0PkyD/M5eaUfHFJVfmDY4neHL9uKDzvcR//8qmOFH3bIQa/NvhDCXPtO38fSUN+SQ
/f+a9yphoiiI4sozTilZ4/rIyn8VpeqZCplvwHQg3+ArYlBZJ/mTMbdMmGHhgiFZefjMnUJXgopl
O8pw2/VmI3DrWxJX8E569mKJTnJGNRvxtp1ZyEfYOKua+Zoya8AXBTBVWhW/KBkztenzsn6ldoWa
lOsEzTzglsyfzSX3Cwi1D0YDnADrxrGp05r4UfnXqMyBybaFyNzc6xmtN4ku6VOBeMtzI8Jkde4X
AmUO6CI2FeEQEAypWFEpvqWDJU5G7Twq2oV4LMZ9F8+vjnBPhkU4IK56Suw2wU7Iw5IJIwT40OMO
HOYvDZ9MgRFp69asuS2PeYo5dn/QsVMxYmfdNRGj4trbiK455bRgfpnWDzgcyIBDr/FcIvCbDBjZ
Zs1WJdPOiD345zmnTu2tjoOCvSkLFH5rmxtvLiF8OxFTAJO2WIQJ0OGObpm1/1aLGJ42neHHo/yZ
7IqQW+YnDK/VYVAhT4rFjlR4tkKFZv6USS12InEzxDJEPODpugo0AG5WMP+IsycO9z3bhFcv48if
68IInJSlZGYS/FVx0+Blog2oSqKxszz5ik35kIfGv3iKT8PAG5BP2WtchnHAJns7CnGMtS7dmSL+
sQvENpHD1WSI8BEP2rdeo8OOtfb6H0fnsdw6kgXRL0IEUPBbek+KEuU2COlJAgreFdzX90EvemI6
ZrqfBBJV12SelGF4MWo/fta98c+UJtSbmdIcd1imh0DyEP2eVDzOg0qjv9AtlpiNWIBowmGEXW2y
7MuIOmmo7P5ix8w2afO1HbvsY4MtgOCQQizTgBesGPa5zUXNxPcpT4Js7SQOpbX0GJNO5rrovYHs
YE4+ejdyJQsguf50r7re3PiJCpABs8rOa3MjW0yspXEhGta62uExdqUOIMt/i6da5yCHEZqU464U
U31oZ0j9Hg6t+uE0a/Nns0FV1PvJQzHzDJOKmKZDWVAvG3EuWMKExtpOp6ecOmPPoN0jvkdsppEp
ojn2+84e9wJJaJYgzAjCGLFYOm+GuHCWmCdfLIjqwHwkn3CBEkhMoB1JO2KuviSK4JE2jC8wy4RX
jDhq8ZlL76vsR7WVgvvbEJ+hzXgWyBK0GNukC4h4fU1QmrHjMJLEGw8DqymnPeGHIQsF/n/Ayilr
bPOseYVcZRLNdePrd1/5b6lw0e4FEYsnOI2MFpPlpNd/RTJolxS8biHNeDO5+rNfEO4iNTdBePVd
zTxPP9s3KrK3aeBtR1jyy5TYo5VRrluzGp6GZnoNzdmrJ3FS8Ej0mu39GBrZWmuH9MSgnm2n8zSO
+KoRRdax9gnnnVPIlc7aiuS3a7YIqIGarYWetysAcUrgpHTRVG0JClqbXnDuApwSTUIuiaylwNHU
f7v9pG8Nnak/sV4e66uDzPxTrX8RIdQeUbaTV1ZrwcZsE46YyGGOTIAVPRwxnl6OpIxjdZkT7IIk
hY7PyHhiaEG2moXKKrHyLb8HQW12hQ22Qr5ZtWJVmoRKjrFuYMxVYkNjY230DjCSKaftyI5Bas7d
rCnuAvQ7QVc+qV4QqSy+WWn66K0SgfnCWg195i/KWDzzsBNWIEA2VWk8kWcXHEfXOStStklJAPnd
3URYkFikzA/ezlc9MMs9SXTz8IVa1aHnbCbexyTyU1Cc3r7ySn3nqvFWWZm17JRtbyNznzcmhBYz
E68IBy9e4rFKj6z4bPyh11uXFVRfBUfMHzpyrsZm34v4rRxaZgThzNd104ffG+0mxeg0ifw6+BaK
aFI3mHlDPYtaUqAcl2kNS9++0ymcPHIWGiWKTVowr85cVgOAr6I1nxUlLfBUOuV9xUDlWCZAtlPv
lVSrHGQU93bM9gu+KroytgweMAADavkKWyYWbVcnRwmw1NJCxeXnhAtlvbMr+vbeYMjgUyxwZohI
X+vGtjAyFE4F7xbqJmRXsg6u0RR/uuRRQu0N7gzXcSvqHDpNSoGHn9lYaS4ZkyPxo5n+GpIK1nQ8
3IGFxqS9l0L/aE0kOjWZlfM/ZpPUEibD3Sz51jbrsSuYGCfoMVpR3Swmz7u6/lCd0A4FcwarrXbC
JrvXFqrcJ01zTnF4N8pp95kaH01Sz99jwyM8iGKmy7M/JpZ8OZick5hC/9NQZKX6M4fMvqsObZIG
N3P61clwcetWO/RG7vJcgFKX/Bx1RuOsQ/uok2HYCHEAv/QNZAz+hOJnNZpBRzKy0msv2CBvIMLL
YFSDUIHrJre5hYhsIeWStYxkXQrcrw1G5x7W46N8oRu1HyxPeRushYglR7fX+yeFAPv0/3+T3UCD
mur7//9O9zKzW5i645/s+T+44bnBqdPCcQ51QFXzgUO4baX1ShUEa8BOYSb0CutcKj64jJ/wy5f3
uIJ12QFfR/A4d7LqKY7qN152hfRXZgeBde69Q6dXe8m7NrjJcWwDNHtuZS3NZPTwwth35EebpJue
BU7KXe177l3k/ZOiMftwHRSJuR0MO8RgYqeEy2GaamcU8rfYaKqXyAe6ju6fQCOP/XEUqgH3ePNd
leNP11kv5SCMJ4m46SaN4qt2aNWlHIclIM9o6bew/SMm5nY5ENISB5TFiCUaBNYnJP2xk4yXOLKD
9ejlW5Ot7zXOyCfX4h7YF4NPFdFpt4KYvbqJV65vrFtq5oMKkqMhMPxB/iS0Ji1XYB1iipTROFVj
c8Iy9I6H1F+w1dSvThQ0THzvyRiWpy7sUVuOPyUacfxmvLSJd1BoN08eVl2u5qqHGNBCBE8mJqQR
Od8ejgzmmeYw0I5QcYZtF+4JtGpoSCft3sJW8WD5LxD5nQgdMFaWXxFuThwrs4bwaKjqIfyK/qW1
3pU2cNHSXS7RK8lrrhnBoQSgvBn9Wp06Cisamznmt5bf/qyrhLc1F99UHljRUPy7/jNLfrlwGo+s
VKZqBLdPZ4aeh9blDk9RhNIsY/dRvoUg3/dWXuq/U8Ok2zphXa6nhH7hwIgvlaiI6YHBHVQjA/OR
ji0yw5MV6B5fFvtuNk6zjqpgz+ic7E+XQI+cWR4LfHakbUgbYBmgM8310KiGX45o0TCtIhKeNAgr
A1cnd82KuWKnY/kn12/VG/WLwadw6FvvjhKWhlCMG1wSJ5lX5wHpm/L9lR1ol7bOHP5RBkpTnfmA
TOSSLktA8ifuTI/tfR0y0hsoMbeVj1wPJEpau+06izJ0mmpjyYFNSB3fiPQBtWJRQZvYnwUzqEWn
sRgljp4l+AjVyxfN1os/C6RaLAiSG41YyMaMAxyI0WxOA/ymTfpKRNxepCW0uwJ6SVidNejyez8u
b+zZjWWdjB8Jtf+KU5/QN5wkoiReiaUlrPqJ1L5Yl//qlEMcvcNrR9iRD56/wYQDkidaJgNyaFm4
T96QMGCyjZVyJvJNDOfW6I5YFTKPYW+8dxjIW4+L02juEfrLXZxrX8VY3IU+RCBNir+hOOgF5lqq
b7GNyoHcvPnv6pzZJchrnty5TELsR//HSrEoyMJuo8fswkNLzjw27Ymh92gUuwEYnYa/fn5Qd6/l
QAW6dmGSRDh867A/b7jRopwFhCjvqs1q6DPmvtPzTRL4LXVFs3V9hU5PUE0jzejt4m/+vjmqJ6kE
o4DlyXxrFS0jZNED2euqjYGsVFT5CwnL2S6o83Xi9MSmkzQFR3P3FXn87hNJU0M2ywUxq6/JyNKA
0L8W82oTy16xchMi6bUeV6xCXgHzJffoPbvWXzUZjIQ2ZeffkoqT1Gwfi88KhMVq7JxxZRXmDZU9
1IEeBKJRFI8hSxFeaqguQn+HOSte2pX11pnec4eTAA/Q2VS016Ia/5DPFKTz/FoEW6MEK+ql3rv/
ig5ZRUJyEILzf5bHlwntEB7ZwnvV7pnv/eiWRyyIEZxNM7rklqHBAQ5eC071TWF9x6TGIxzVy1VU
tD9qcHjbokTnW7kSIPiRdFe8dRFebg7uldupb+t/DmoZXtK2EDtDxF+uG6/IM/KfUYAX4dXB6rcr
GROu7Mr9GMiCzMU/LRm3Ckn4sjfNp0z3V/r8PGLczXj382RNsMFmkDEBScR0ll1lHtBXHAJ/THeW
gY9kqMwznxj+wWm2izWwML0GlCYAfy0zLzpvwLZOx03k8nAtuuiRySXS0+nHsyWFSEq7H57VRAcq
7PEvbts5J8T9NzbvxIe9NPO7j9aXQYBTvo5T9MWI5RlN4pGkSIPq2riN4pUj4ctnsrWcowbqKv5J
pugt17BIWSHxTUAd2LQfPMxq8/84gG/vCGwikVWQqW33uI6mve5mfAoBu+OmWcyf0qjh28u77OBP
47ZkEbAiCGqFl65dBLy3vWDoLgP7NewxN1qt2JVuhl2Q6ZPde5ek4y72u+GTzB/AI/aIp9HN1mEu
D1GJ9CADI1T9JnpzJRUMLZjGkIUpgY8zRm7Kqr31CD6aEPekNuHTN1D6MxJ4Uqq7RyMjnJLsJncC
N1q6Hh46nLxN4CJJsy340k23cAFO4zQ42umFy4Qxbth1a8hgy9nGr8wakdiPZ3aPyiRc1nYZGST+
IXa1Q90qgq0N+2uARo28u1qAcd3PzyzBfrd2qvM0F6SUy7fJ7DGnuPXa7OyjA0UhCtH7I0wUq4AM
MVAuzTLpgTAMdokWtL3jaLsWjDbZbmQ/lSCOgJLnhC/lp9c82teeuon43EeDassGwYjrxv+uqpLw
GoOsjAEzUMgJnltIU8MvyxPDdmzwd+nab2uGT7SL33nYPbrgGFi3MqxuZks4AssCtlq8FNR00EHD
OvsOJ1SuXXfSZ+9rgx7WN9qTSIJggWj7zW8ILCn5eQX+y0XV2q/15BAlmHpfWS+pcpLPANOx2WWf
dQ0DTVI8DopCe3jqUBHmCkV9YWoxps5o3wYVu1SpXwbPxQXff6O6yO56yYWhiQ9CbfNrGaDkM6bp
p6Ypnw9fHMWZe9T/h+VOLXVO2eBQIOOsRiAe5NLHaujG+7D4GCeGDg68MNPXLiDESZBMnloeLB/p
oTZKa6sa9R5r8wpnuo9+pq96leO4l9NNjfElHcfX1J2YUEYG2bDOEhprdHJHtU/z9Ck0UfkyXWQN
Qx8+AGH1Jdmt5AaVbnUfXMvcW6OYYK78lVi70MsO4Y689yezEEyR4/49Uta4JTJ46/ZWs0pA9jRV
d2t88SlE8h27cEcyB0BShHhiCv+shHibCk75ImDMcPD+WWNx7UbtQq4FWm2fsKA6Woqi+Ruj6ZM2
3E+cT0dW2KpI1ahg8ozeK57oF8+oln7tPgwK6TAS7xSXlIpZsOdwBICmioMRx9c4US99yVrIk5Pa
+vG7M4S/9ZTeWSAeKkUItdS1cgu+B1icVp2ZBtCwDRFmuZS9W5DmH43p/wq0JbYjUdub9hujlxN7
u2kFeP0CpvmjsaqDRR7mQs5px1V6Udns96UGXchaXarZLuIV/Tab3KshNcZyTPL1e28lP6phyivT
k16d+bdh32kJA4FdUCwYjDwqJ/9LO14ZzmbmEsE+NOs3/iJx22/ADUh1L9DjLqIyEitlBrvWYGhj
W6AFheZ4S8d22t3UGgBCwhxbkPHdZoS48WWZe9Cgo6BBI8FWURUiwwKtiKCtWZsnL1OefQ6KLy1K
qZc6N55dqW0KBj0mQuBlI7o7UTfdagZFQxL9ikaYInE2nEYrghoxb55t11/nI1GU8EH+phoLUO/C
wE4Qqy8gKSLNM0dG6oH3q4oWuzLL9VkEuCQs5a0IHn3Qv6VacR/8/IFz65KlzaeSKDIRRVHxZA83
7YKDltjvGUMWlieixE8JJ01gIpAMEOTQbiYjfWRZu+mcBuZGcGb6jyYgZpVmAVPzhvcJsequyuRf
OB/sfHfLiNW6qKqPsGGRm4hpWteMeXHrbwdWYcyM8Y3U2qdGfDMUKyzgUi/feVpUynxyEtWbyvFB
l+awkzL4IPRl7MnzFn5mrubRF9oEKs+qkxS8YR1sUUaNlIFQsi0PY/WgdasCHbtWtR8adLW1AkRm
i4oZaLgq8trdhUy3TW88GIIoHQc75Zgw088BLh0QxPxOzko0RH5lvCKaNW+6CtQctAM5qbkbGeyi
esgO9bgn8Rc7ZjaszBjRh1uxk4vob1IUY5iFTAZ26F4Mgb21t9hCm0ZO6HolT0586hsId0bCwNsU
+J2pLVhdGLcaFTs/T/nnGiQa4hdoiUgR18pBYa5r3P4echj2HVwDRvUbbUo8o8RtpWR/MzKJJ7nG
+sv3KUWZlGM3qxUA59IvNwOq0zKaXic4K5r3XNsq3vguCdYYbjJFTTdC/so17RXAwZFV160ij7Fg
N+Qj7164QXcQRu8cAjsndCxqx4OJ6iMja1GUPJ2h9qJt0nqf0ELtBevxXRS03z4ITNr59LnRwnxR
ud7JjIx3P1fDpcfrYzsdgaMTCJsRif0o0HHqHVxMOoI4o0kwnJlhwgWRYjVeebNjrbGHtc4N7Oco
ZfRTngJwlp5NoGTGZjXqr1OFq67rWBRZefrPZ8II+IhyEh1eLORzmuH9DWeqfG2/+FZxiQSzBL5T
CC2w3ufRtJMDHke83/DkdVI45XiHkED+paiZQMfyFCshdqbXvkhSNLKclQZntDXLpjiyCK2NnWBY
svyl2veHkNTm4ujEc84202XEdLAmjN87s/GXvC9+xryeOzPn7IQWO0sQh/ZEVFcTcM+bEDJDyUzU
UuaXrid3zmKgSMFTiMAiAVqTRMYbq/hDHxNnaIaYeUf31QqHXTIfW1rEhJwPybdZAjQ4rWzSEDxz
6tgAO6DVWgGkJJe/nm996pa+M9Ql7h/NRKS1BWUt9se7Ho0H+//EsBpLHLlNKoPc5vR0MqmBrj1I
74mVlFs1o+R+bbd/ZtZn7fW42xjToA7AGFy8byCQvezsOdGvOU2HrGIUgKFvMxR0J63U36aGtHEc
325fX6cBUZ6RywsL9T8+AQqwPq6xWF5SLQZK63xojMF4eYhLJ20wJSp1LaS6IGWmTPKjdSbqF1dp
IfmgMLMJIzjQEuMziA+xgYNN2uTp2eXJ4ixAp6rTO3W3OpF3Ez8wXc6L7tr7ZmDMBJxrQSjIZkKk
vgO59BuGw8tklJA3nE3kjAcKMqzoRKGwetlhfQmXNRbdLVGOfy6iC8g2/QdpJKiYdO7OfuTlqfwV
7+l7GHNwDdNX7CCXj0NUk1o3d2PRUXkqW7mKfkjV4ptZCa9FRyXt9t+9Fr22a3C6nEV9zH48e+lr
80eV/p3Rw8HU+O2KFrgiy4MfZHumAKAydtMKYlbFSrhDbFUf3Y6NqvBeeV4/U9LsB057NhonULqP
QtEL012PDYI+gEMAUekEG1fcLKUf3Ez9QL190aPuNa5Hflsr3IOc5NMH5xZ1O5Xw4/p1cmELUTSX
uNY3uRXxJZj9bzo7Tz333sbcW/NZP0VTpaPF6l78CER2bdh4YKDAI6NxLqySngG1g0wccHzr/hvS
RYM5fgaFNllXKbCzID5GbXK2Ab2QDj7tRgcTm5uYM1diJ1rYBmrK433S/Zpu3W+MivQyEWEa4ogF
kPBSUHpxU0buaa5q2xG2xjDmCIDmCZ5jb3MvVmtaeyzs8XfIXgw4w5TvcANcAiMk21S+Q9a6xTH7
V7+0Ap48smfmBGg2Fq0ari5CcFv3/5lWdMbTyLEQpX+pgQQ4+DdUN4ivd9xFqDhbyp2yT95iwbc1
7v+KGu4SS/WdGtu/ychOhcPg2mZ7ZOBoITAef7itB6xRyNtKYuxSqcW/xzBHFM1WzqzWKKGcIG9V
dI5TgLMn1ZPfsW+2FUEMqhy/SGw/srNAzec7OzLqCD0tigPI9LUM3BOxXbM1ZvogQCCFpTA+hWV+
hHpByZHZL1gVRrNmB5SiVbNajHQsjRyt+rHFk0CdfHJc73OsrfuYcJrB+cIuwDbPD6FY1zuN9IaC
ohqq2xH/7bdKabMs+TZF4shXdGn2PYHyAbtpfeSPmyUKeBdNlJX6gA3Z4mjQfyP9Q8+Jz4bS+GxQ
kdOwRNZCRUwyc8ZF9NNjwB9VVwd7xKGu50+hjXhpqHYRw89lWpT7POf7kofDLeydN0t+jfRgmAb3
ObdHlSWnihVsxM9qsvnd2GV76TnbxgqtUHYPqd4BcACJB/ASeIhNYJycOPnQdhez97YZ747g5wGA
pxqc7i0RBtCt6uXICg8FW5+gb/z/A1CKN81ryWPROzonGitNlByuGYCELngbU+ANvcFqvBaKwNbo
4fup2GXpXZgpw2p7xXBJA3hN248Ius0A4eEKBtzasKBFcUyXkLsE2SXakx5KGD7M9hWtKNAFhek1
JwYqhT7AY7mrwH/hQHO2A1cXmqlsOfXlr2O3f8H/kjGUEpowc4zm8FNA/aKBi7Qd2qEPoqZ2TMX2
aUeHjmR2dmIgWafyLoZnjjuEi7n1b9SYOvb46Wueek9I3sohUGBHLiEY6UpujTh9Geb0d38GejAt
Y8XXf1raFK0BTv3ipWNoKaYDdUFQjicBqpoZH1Q1H9NkJZJr3AGhAAfulsguAsAZatSpxd2kfnaI
Q0LNob+gvABwZCqs0lrKB132ILRgkTiR+09oM6J3st40GylgELrmutMIHZRiHI+5Tq9F5g802aJA
PMQNSODbN5msyVG09d0oPCZpLbDQMbP1g7Kaeg2eHvFlAjE2A/u3ggJEay2eJn0kSzkxgFLxk/Ms
W7N8typ2KaWlAQOvMlgGE27VInq4louPa97MeCOoChASjoaVXnzGrh9wrfZLMwZ4QWUIQ7TEVIWJ
lBCsmdU5j7w8WJ8+/kd/OrW6tSIi8GzU4ZvqrLPfIwFuBnkKVI5ql76r7sxH2yMfYd5KeoQNmgZu
uRZ+dCQr6Vn+yCL0XrYNfxFZcrtiw/TQdcb/gw1pzRUA6PEPd5FCT+XtGUjJJVJWWOSOhvUq4iLx
fj3L2wkuoN6PrC1gvWTrDM96HB3rjvUJy7XJ7hmOchc006kKqHFKHXpe3z8QI98Q07xOgC1JfNTe
/IjSmioRE6Bdn0Y+lRz9ti+cXRDKteGqV5ehVNNq+3ryjYtO2ETKmMiJkG0Y8ANPg8viYGzM5yRG
WKnb+UMZ1VMJwqWrY1DYvKOmp704A0bzPkThw5eXrV8iTpGkC9LPagWH+8otmwFt7XM+zJzvkzB4
w0vuHn/SfqU9kK9eAo6f3jMtvuO/rFDhAXsU/R7j+ob4YVlahHea9afuyk9zSM+UFAvXPzo1LKEO
nBmJMpqLeTg1rVudI5+w8B6WBtRSO/C/vfrKIJDZrI1ER8ZVs43JLFHouI0L8pY7bJe9NOiA2HiS
TvWBBwnpAFYACOCPGsUCPnJJYJQluFvqORyWFZHxb/S4yGK+MN689O8SE4vstwz041RmewZYdwus
SSoif5322guonp9cG1dDC12gr3k9q+a7nJphNXncKEHx0tQjChBDe/Hm1WuFSNcDD9aRqjjpGCYS
wTHfioZaKu4ewiyuTtUyQ7Ys5MvjrdfFb8xQ69AGb21TVFsYBxwSMtvBuXXWgxPtkjBCVlgGr3j5
f2twfmKKWEysRzAUO41w9LQ4IEsGyJLoMx91WAjLF2c1Q6Tt8rvKXO4RrX0aNbGfRvahUbQPE4Og
TsSM2dVV1bsosgiqLHc2uxUHHjuwDZMNQG6DQ0f6agzyGhuzfgEHSaecc6dH9yCIz5hQDLY80Z1W
c4TDonEzFS1YekJyLR/MUef760zae9gc9sJAk1EPfbIbSHftnI+y64ptQFIV6eNXNFeQVFztCE4U
UDY2CEjG3mr+oy00qWXDrdd04YVq8EqGxbFt/a+mzW6FZQ2LCEFn5GQwNwoE08aKmvWiYTRzSfDW
Og3BZTQ84y2/iTS6puahMHDz5Xr82/PbubJGZNfiUCzdZzzNZ63+turZHan1pFJ5ydWU7qMKzmxc
YIFOEwaX4CtFfD4Qrcp3ZTz4GnK2qmOyKUtIO8r9ddRULhEfAks4+bPyVAjvKtjIGl7YbsZyutiD
w4AHHXMbae1WMbhjels4m0xqr3UHEKxLGEFwJZux+84ii4QFv/zuZfU56szacoI5F40Z/4Gfe7Qe
GLkoxOElYtDjmItDicESHTolcoSWVffh8RKFwRC9jRhdlXLjNczoqPCgUNr6sRrKPcOiasMfvddt
1LF2X3HSdCQRefWO4WXLrCazN3067DVkxqS/zWz/8OL0drcitO5hmnT4jg4vNKeRyxoTc3QCca1j
x24n5nKI7YurwxyKc2pKCW/9f2+6hEfaO8mjCcrfGM8w+uv+jSoVOpAr32xHfx2N4RWZxnsS5iuy
CcBXmLWzURkyXxHrx6ZKD/kQrNrRY6Q2s77QklDptWhFE1Ll+1QhFrBjLNHxd8wIC+dQfZWCreYA
NCsqWVWUfbVIyunJ4R1c+S4AiMnTfr0R0RocUmeUf15JqcH4YymcsDpyLRyL2ML4rH2l7NvIz3ZW
XtxufTlhrTLRnxj4kH2HcrXjZpewnF7wuK8r26P2Y7qb1NExFO4emE02jfmyz8UtLBJzJaAD6GX8
GVj5Pqu4v7A99/bAL2QQpTuE+nogf0MwuFvkUly9QOHKyDXFJjH8ByL9CTAmQpXvlBQHzWOMVxdy
IE/yO63KH+xDczJ3/+Mn/XFqi602G0SUHf30WbYDFOItXUDv6Z+XaPbeyzx7S2aJoism/gJv+yLg
+2Ii+eGWJCAigIfL7Mh+LxlPr+0ewHtPEpShug0cCnfbsOpMQhb5Ta92bu7eMW8lc8eBqnhw1rJM
WZ5P5D3AIhg3NEYlq7wORffai5pszQHXS8YkTWn5S7vsd13WW4dMApnyc7lLLe9WyQR5pqKbaOxF
V//fHaB38WOtZgHlIKIubdB4/ZVI93/TvGEd2vcKGCzEV+ZtZsEEJNfZwUHO5CAGSMumYEfQ0r7z
oPLAUji3EP24kLH3JHC54eqBFXtD7eafZo9S0xve9kS+V4KPi1iH0jauLtKxQCb1BZVSluveHMF9
ph4B3Tsc+9j8re3+BjTmVSj/pYM4HAmc5JFkXOBr2QoDuVy2NbHOykWNMgN7AP9uML5MC0GAC04q
ZA3/WzT/BXH1qSECUymK6whLKzSjvZ7qgiAHue4l3kvAv8Oyq9hgMoYInGYGPgbToZ2LukFNXz4j
mpWo3AM66BfNxYLptUjTu3iHP8enqj54oMyPo6PHO0TdB9KNk2XnBQCfbfcWYJl7jmpOGTMpf2th
dJtJgSPuMT95XnsUDsZLgw3k/ABDr2AQ8qGSalUqLO5+P5vICRLWZ6+z5zEv0NZKODlRKuRNGbJ8
CoNkYfkP8qaqZWNg70/IccP1SUd9aBUEZIQXNz8pbzO/aBF7lU9j7zBVU9Yf2KiTVfQl9lkHXNar
Xhj5xnWYQ7lQmDx6/2AeC7DqKHdorfcJMsyy+EUz8S+1JFhu7xtZrLsqSkHdLMFMmZ63L9ORTU4e
31Af7IQJX8SBFYTqNN0QwwNlAM5i0uzog/Rjl4ojBS49y1Sdgyk+d1X/Xo/TqXaNqzGU4MAaJPaD
m99shwlHgY+gKxOkJemVXhyTi8fCSuJ8goVSGVm6HdhLKysg0ILAl1mbEuxonxGUL0yXcBllJeMV
tKG2bceJqX0v1ohlnV1G0HwsvG3IOsm3s6vghCk8bmh9QHWKyHc30r1mTZGuBzve2on3GrBbIhHk
w+W4ZxOH1imACd7WqM49s3oYoriVPcFJkMHPqdFHp4KkDP7h8Djo1dWc4n3FA5KtBjRXErxkwFv2
bR4+OYMpnbV8izMUdnx/qnlYXq3cOQnCKWjX/TF59ZP0KfZoulgom8uKWCgYiPdRN5vzqOV3KyZs
jrbZSSPuK1JYbIw6Gk5twgTzfAW6Niu0ay0Qzhl5B43XoGy3uJjGJv6c2g5/fzHsisJOMSRGjK+M
8JnfemLJrV4GX9+blGWsz9l1ZjAtE+HVqMfGE9JMoowcoqDCiSaWYDUEEVqPdppEElOkD7BFM/Ms
fCZrMnv0zIYptE/BmPoHZFnqOdSFtu5KcBtcVc66NJENaln8DFVCgUvkEs1C1mJsz8AYTcduAr+u
SJxkRY5nzdDCV5XPxukGzIWMGLOTBoXUIJ4xMD1Cz2AS1BRtQviADRWB7S//6MZW2TsCN/QmCRgT
pvzXqS5vVkGCa1Vr+W60m+iTTg0uxo3XBH4Dg4MK+eiq8+kjfVc3DrytzAtbVPOiTLYBDKC7Yw/Z
HYPcvpDaevYX7NocKuD80jR+q29cw25vMj7R1ID/ZEuTmtU7kTLIiCrmyEnlUjrWaye3T6NZtsuo
5Lcue2cbo/h3041m4Hyrov61spzn1mueWjMCyxRrb/ElVvDQxNzAREn2GSS89D3YcuwMGFJjmphQ
oBTyYCl5ntpkAyEYRuPgGyfEAsW4rbbtHdbKJStpfxqqw91cyee+PA7h0isZf6BTFFTkBWx8O1cr
TX83BjQAdAvNtlcDdrLZd8RU8WRlgFGQ+VMVcftqpEgaASCkgQktchIcup5cCYIN2WSFd0OiD4Ws
y2Q0DI84ttIjKjZkyjbjIKv1r/NfXcG+l7YDTrTVUEVBNSwbmvUhH6DXhOYVputNYjA+5MyfFvO+
B1GsJLzJfmGGNWyC6aTcoL02rv4P+Si2TCYYB4NaljkidupYt5gRgzlJ+hguvWTD63EkIzcpt3lV
o6+tqL91qlWTaHuY6N3WmjCsuAZoUDKsF70OVH+Ay8X2ICUGvrnKfPYhG5xhEnNQ3k6SI1p/iqvh
kU1eRhcD9i7/jkQSbwPEANuky3gIDRgd6Qanit15OMtaZx+OKs13TY+3+V/kcVxarPhL5L8WrhUc
B0+p7qXbzM6+OTNIgcPq6ue4ES39d9A1WCZ0ekMteaR4cWsMpzOiac9QZ1Fm3o0GHWYRUH90fJS/
yq+oiWziRsw8WdQ2jbiXSohUiOIrZhtBUFwrgzkR7zBMj/EZiZHky5scw5SkJ8LIl6XX3xoJYUzk
bI4dZowde+YqZuxIiXjL3NJG8wjyUMuGe5Vh0JugtmpEpXFJBtVSnOFl5ZtYZzZfR8UNfd83klDq
rdj50u30rfdeRpXZzK4wYFh5/6Xx0o+LqXRR32eOh1wK04CZSBbsgM5D41uzYDJ5dqMjUkbTlUt3
PEw65PXK/ab1fYSdyjZMrFHzMZ2J5HvHgDr2PuOcqUEaZtfRiDZjiIZfb20+ewTLK8VeHAMRAg5/
ApU2vMvmyXCoyi3kBGG1pSHCr5lYn72aQ8MHUPrh22RD6qBQxPrqsHuE0rzXPecLcIXYAylVEYS2
Cu6RsBiz/EfdmfU2jqXZ9q806rlZIM/h4QB03wdb82QNtiPsF8J2RnCeZ/76XlRWZWVlFfKiHxsI
CCYlhWVJPMP37b02INv9qIffhzb/5keF3FaImFJkhqnWDyeTC4uZKNjUTslo2n/XKtZvgSPXfelF
jwHxChQyMMMw6ktwNE/YEHwqCB9DebJj73OY1HvT1suBpueD4fMoy51bGFF7DIthkwaeC9qi/m6b
vVpGk/cjCHb4ovk+hACFbbd+FT7LZckaCt3ei13Uu6Tk8gnKZDP6FoumTNfWxUVXgbZOY+urNa66
z+vhCqK/lABQntJ3CRsskuOMH/kKV6YRw/PGO1ETi7jKXcKz4ppXpg3RbIPqjzV6WDAbHFFrSCGz
WI8GGnuk3OBZsXItKMLggfaKLxxRqKEZ5wbUuA86EemLCPCKi6FIBA2yfShZ7Zg9lYV6EoIeaqCe
/LKlLe72N5qqEHci+L/w9nYM5WSPOD2Q8wZpUuv4P0MLGQQljwe/J0FbT3Cr+iVLtjouH8oZFeUE
Of0opzsPcf3VeZhkzPa7abEh6CNKpe4Ru+/sFx/ODn+uyPXvZipIDNH6mxWQmZxan+gTu13gI3cx
xs+InQNjnD5to9ltbjn0p1hxujWx0so+So9UtMwTK57DiJh8sdlDAA+lSAYDrVp74cBmKrIQUiS/
9MFir5LgvvVSdIxR0Rgrr9M+81DMAJWMzqkNOLFlaI4VV227AOs8KTyubr4rAB6zJACeMVIoHJeV
Rhsjzq+B2HoYNbXwex1Yb7XzBc0qYvthB9bP3hoO7IbxasvgpXbf74vXZKZOoUDVB+2LwWZFJO1T
1WSb2oADqUfxNQm7Wzmh9Yx6Ab8lzbb8uY8de3cCkw6un6LonNfJSmk/0i7YqnR4ySYN5AxVuKyx
fnJlBmtZGFdb+4kFGYZxZPySwnRH2XTVMOvj0VGoPYW1skRPPQZ8FxZWlsSau9IqFJ7m3IxBtWUl
UHfCdFGjbQRxgVurfqXom9LWfSFEaNLkNz+HsYNAGF9sIa45hVxY9c+asZZ6Us2LSByYQVruJtkd
ySygLGnyFQwnSA1qeGr9Kyt1c8neakI17j+OWc4iJcFKHyKpbCZ/CUPOx699EVRMgHlmzXqoLWeB
+/51MrJfbLgkT6kzhYuimyM92hyZjUlVKLaTYCWmwlkovdqrkWL8pBXviW29QlJ6qXqU+NApYGCv
48h9jUjwOSM+SR+wW1lPMkniS1mUn/qEGRcPW3Gy6Qd2PSOqGUTGAivkC7Hh8ZsbfXnjl2lK/cR+
+xB1wsDAx05jbOR7UFQMnl7WPGZT8pTA4VgzJkM/damI0ZmayW0uNpz6hgqzu2TpjNSIzfZoZaa7
6XWDSkyDhTjQEjDrxNpQCc+3aKmx6OTY5ScZjDOQ62oadkizHCKTNjrWntl7Hw27KtbL1RRr1Skq
zEsVo/GzHWRlbZAvBYSHR7izap4O2L7j3/opA1y9Mcv6Q232u1LTmg9dtjaLlEpwgY7mMtMHSdin
7S+7lMijlsTHRR4oeol0JNYarr5lXKXHJGFSV7QWHUyOiBBJ2Ru7hSfG9meed0+xcMFr+vbRLioA
5eBLDZxv4zfXqVuSgcJ+11qJuUx06eyMQpFq5GEL6uOvSmiwNKNWp3DOs+v8bPdvrCA+S0SZG6Ob
5638UWUdpFyUTmhuaIFSFOnKoWdkm+qHhO8foGL1Q6ezqTyTPQnidl8K5KTBDgsA2vDBZ+R+7nMu
uZm8aMQxvfBUYEOK60VPZ6wWvG1hKi0AAcnGott3JerpEuYdz4KL07tr2WjkqQYprhVMmU3HUctQ
akXwBXtaagtiKnoXkWEKdtmhnN/b+A0t0aEzeKpQMj0MSsfV7eJ0KEy5pN62BXIA5fosPEFcZAbc
SRn+U8h8+TAO2iYzo5cy1T4T/B+07fGuhw1Q9woP+grW12awgOlkGv3p0Wi2eS3w6rSQnivDXCuZ
YT8c+TBDL1oZvveEjyra8mtNPPGuW5DwQqjB6MHGbZOVIPRyiTuOnWUNqYJspdsgcd3TAmttvNzB
LNvIgBPDQ8ulvNYSly9AvhwKgEqLz3BC9uRPJvuf4qUnScT0qHRVzlIRGelre/YVW5TeH3EKdcRN
r/TZ4p6LyA7SfhGWxuM4xr+MnX1EzmovpHdrYSssfLs6pICzHkQ7Osu0CLc22QmkOgBVte1km5UQ
zZmXxaodAOPrIYoKPTsJT7PR8uKWDBwogSgPi4hJCvhwsE7S5FusNMLIHoO4YHdFvMmjGPC5jNBb
0CsgOy8WhML9tGbflKHexmEE2zmx8ksEIBjT/gb2/LMOUwfNT/hGHEKcM4ASHbQg/UUeEtc3WH5p
Hx4hvtoIKak3u1+shvKU5kSLxBT1BabLxSF2twU8emYkgBQXg2dgu7QgxuDL0PVVLDKkV6J7zgf4
GEGtr9C9wB1OBrJf9embDXAplzSkjUlBt2ol/JRIf+h7EwOdwZg79Pt7VPX/Kon7OU/591/zc77y
YqxCP2j+33/909ER50Ne5z+bP33U/6FIb8Ny7m8Uf6X/I198NB9/S+s+faQ//vsvx3z6SD/Dsv3x
+xTv+5N+jfE29b860lZ4TywJeAaXx99jvKX+V2HYCLZMx1FCce9vMd6aof8V6LxrkP3t6pbrCPO3
HG9NWH91LMfCFG5alsRi6P5vgrwN+y//8bsYb8cQ0rYN27SUK0wEVPZ8/9fHNcz8+r//Yvynb4Z+
XdMOfKhcmuxaVx3mbe0TfowfadoHayMYaVR0ATjlnHZUl0O7iK3qArMYkUpbFiu3jBRjRLXo9Z5Z
S4tOv3tHz79Giv9HBmwZ50vDLxW8EX98iY7p2ohQDNsyDMVb+PuXWAq3NXOBI9Ma2wY5kXJZCXj9
QpfUR+GvRc03YP0wy1jCPmpBaM2pVF/5UNeHIbYooXqVAagWbWPC9mjvWxYGcORyy8kaYRB0uL6m
fnr//7xq99+8amLWdV25LF7/5VUHXhD7Ts/Kzh5mjlUyZ3EbTv6OygOjkJl/QuAp6UPuaqWb61oQ
m0SHXF10Ix0eyTcyLmwr3ZXTU9CJ6QZ6enDTfIzp7LeSvTGqG0bQhxTHnZ4hbEacqFa2yH8KC0pA
FwTmxpQ46a0RG9mf/2l//MukcoSBHs0khp4/7I+fh87bOYTzZhWWm75ldw7xxzROaV9jebSrYKfa
HjH7TM/R1frPf7fxz7HzjsEvhxBNOppQgjKgPr+4331fi8ZOohBm6INdy70yHWSbSryYtO53gdNK
mARg08Matzq0dpSX9Bx07RpFMOvmqfXPX40Qf/iQeTU2NWKqxFxBIGz++GrQW1FnUCPUsmJY1f30
QRZ3dGQckCsUn3AXVdccUgS3D64fMl9lVNHLqrYOSWg+R9bo0BBzP8NeYEyWv4TeaF5CQbacNnYY
0EYixtXM59Zrlpl//tqNf/PaueaVZOgxTbROf3jtIoiTwlPsTsFzp8hHEfxGuI4tRI9+Xx/yGQuA
1HVYBAI8dzBkGWoQ39w2Bt/gP38t6l9eC7Ifi5dhO9JwbNee7//dpzq1sYdd3rYfuqkBEM8u4dDH
bgrIh8KRXsS8H2Z80FyMEI1NCLOJRyrSY8yleuhZNGlAqE5ak+P24YYLi/J/ArkhcgxKcbu2Iwn9
ftBUFPBpBxKzE8at8+iB46C9/cLeXHyvATMb5L3SPHHmxUffAiU0qp1GgOHTVKfoiEOR7HzDw60c
u5KZvlE3p4xvxJrTSmo679RWkQKSzwqj8+E7q7xYuFrQvzhV1G1LN8iWrtmQteP46NLD2JuWlhtF
v87Wv05C/2bItEyXaeqfBk2HtD+dZioLA+mg/GcG+f07StBHMyilIPNl0Q+F13fb4IcNEwq5cTOv
W5S1qWKZMcPhiBqDz04MzV7W2Vxam3/0DcWPGErnlo/V7O8//fEef+wH8JkwMe5312Zy1DV7IF3M
IIzc1/52UxpthKhjPk69AR1Vw/Lq/pj8fk/72yPvj7nfo6YciKXRPnp5LbEt//0/vJ//w8Puh9Tw
/EVjN+YjRj7EGtXjYKX1AQMXHyPuunVspYh6VXNTSWQRt9q+uY1V0LQtxksRu7dMHA1/KyGYHqjf
I3wTsAu9SD4P/TjSY6vpf/rs3y3Cn8deE7spBNY9Nob2WhQUGkdvWtujkBfauGqjhbRBgq4xbqw/
jVv5bJBNAa56xOdcBlhV/aBCKwqsrenL9ItN2SMgDCBeaFxRN7zWI5vBtHbsF09G37Amg8EMxjO7
AEVz339zOp9MuIjgXSdXzlaift2wlJCPno4ayVAtJA58t5tgYMub9iPwJh/0XBlXyXMMtJe2bIes
m11omWSbAJ33q7/UhJ7P6Nb6NmFbJJla7nwoTz4BTAdS4GmEefR7WiqbnurSF0F27hFTwajPiIFC
757TrkNcSH3vpYxL/qvSFWdyVtlQIkbFmVU89kTHrtiGtwA5bEJ47S8XQ2taxDr1Eg1kVh6OLHcJ
zwJ5/JggWjmUmlluTWJ1qQBOR8fmCm26wEF/CWJZ1Db4D9TLCz2uBco9p746tf9SAHVeG8nQPYLX
hNlBaHEI4eDmm3q97zpIjYWVibVX8gd5+lxHHcz61DhGd+pbpCthNil0z8ZpKq32RXm2s3GzdFpp
0jHeRE14z/wAaD1qQc0DZAaNrkvUYfVxPzNkra9QLOJd1aJSH50WqrznYrvViNC6HwZ1RR6yCp3t
/VAM1Mlzpy9O90OPNN44DKdbHUj12PmiwQnCrF+44ykEKnljkmc4hqRDKQJNOz2FZE9gxu/vZc7D
FD8/+H6DyHOvQ80J7dg+uOQ1XMcpkRvZ0Y8vpe5dlcxheGnTzUaPe7yf8tzS2eKZRJ05P+L+LKLf
fmGYkPv7Ka2v472bwvm7H/KB0DRttWZBW4P+Wg4wJKoN7ZzMN8Rhuivc/uRChqV2RkrlXyzlJDv4
Nb/cH3E/T15yehrRsN6P7ufv/4eF6KtqKGT/4zzSgm+9JCAjqUzj0WNVd4kEkolkpii7gvZVCYPw
13M0fcmLHkS5uj+EWS26mFnbLyczGheBblf+o/CmDpPOrKm9H6dgaEFduEhoyQxe6U6fLUaTypzm
YIilaAMUtavi6/1c3tKrtgxz3NwP73eEjbNACVI9iYp1CXQ9sQSXTBppOHfL41zeqi6sbhNGDmbF
2/0MWYsELrh2zHzBuRiX7RZKGyCq+fH3c2P6M4cgd70fDLb/w5Jy6xVVfNT9LjpTLoYSkxjTh1nm
X6mXWNcgEsD56wINVSOtvdXI5jEeo7cMiNCrZoURm/+qOTqg7/dt3cDydFN10zSwmJlEli3hIAjd
/DEFKHoqr1HPFnTnVam1H3jfSRBoDfvSOEg59LCzPwLqO0wenXupVFgymaQYFhuAyYKKnqes4F3r
EsjtU5NuK1yhz3k2XH59JuY8SF0yesoo9R5h/vjYy7FYxpVPPmNAE1yGppg2dToKXAYkLiSdsxWq
cp8qKdwnGrDuU+4P6bIt4EmYOeOw1UbaLk2UWHWlo22gQ0/PeOAs+hhwOx5kUtjnoKDo55e+iY51
Cm8MuFurKAHRhhHfIz9GKBMKvlC6I16sdBwuDYGe/zhSAXKWmjqC31D+cM2JUrKFU53SY/lWjfqP
xm+ns5FO+knL9ZEQtWy0V4gd5IEhlilH+GLj1Dp430Ie3PkmdExj0yTpWzX/Tp9aiMRKd2u1Vjzq
xT4d0voSzzfllMkn28HnHNrVxZ2+xb1Kz9mAEq/KxqNM5xKn3tJUT2FNiUHiW2tjh3hYTz/db4b5
p5F5CewMiut3z+mDy/1mypzg0jTaJomM4jjMR/fzjfR+hvr4ZvRDQwOZ4XfCvIOJVnFbO4qFTY2w
kY4/JfIuOwdx3D/dj6YGzGredtrhftg29MGR5IpdOxIhMEq11C3LfXDRfmBF163nwu/Wo98Gb7WH
XDIvTSJ/e12ypAtvhtSc/f1G/vaTpXDNUUx9uZ/Xw4KJ8rc73WDYhQNUmJ7wi70G7XBfxdmUP4iq
ZrqP6/qRt2vbgknb0ZHpTmylutP9J88vogMVfkIEOPWP8/c7pRFEaww7t5QAMbaouZqaW9/b9Q0a
N2qnmDzR3H+FEfYTpwc8aV+XmNkR9e2DJFkq1oa3jE74YlIRnVCqW7c2In/BKYsPrYMKvAiscHhk
OwNAOxvqva6g0TZG8WG62oou6JugFsWWB714ZVrBzXVKdh0dvXAC82Cq5A4i6gib6oEmY3iI++nk
Wgnb5xn8ZDe9drzf1LkkKMRP4xeXAtY5RibONgB3euQAWensu0dycg4l8vUDCibnoGeojwbSILWC
TnTT8uV1/KMK4O6D++NHO40nlt/Jo1cALIT7TdNx/vsM2re1PqYrqWJvhSlRvsVtu/RoNryyvIlx
fQP8vJ83WMrA/M+ncywr8cRDENGlyCkmfwQAPBrh2S2C1zrq2p0LOsV5sCwr2RWZcTBGWmupoEmT
FgDeZSPso6+51bISlPHgTrKiT3ltmVL7ulLEAWfGt9Zv0sfEtYtzPgNqxvhFgsxAHi3WZB72P53S
wHrDwiC1m9cqS0kSJm9zd79Qy46Vj8GFRU8VDgucgZGIDLY9JCjXzcXNSb6CiuIf+44w9tYxHvKS
qm1QOFSR5/dFFZj6HK9Ap+imT/dvBrXfXzTyPBapUs5DXGGqeSxnulg+lqQEmP6V2D3vfL/J0ufQ
RV7sFtMz6Q1UsgfiDuYjrRHTc4J9SG/SlZYH076yPPtsDZN9zt38Z5EC9vUpXWyChI6FX6hxH80/
DWHPTw0eYH9eH9l+AXA5tbcV8RsP43yYWXmLdLReJsZIgIbsemeXMnbs6gDZXd+W5jqLKu98v3Ft
HCeWmXBJiCh6tMRgr1NZ2pc2lvHCRpuxMrumPFfuO2pp40Al8m830QDpIB2xFWHYAU0k2FRbU0Vk
RGCT1jpGpJPeL6wQvfU6yNVPQ8XpwpABibh2aekrBxTbXgvyp5wc47WPn2ETjeYKy2j4QME9PoAD
bkFbIeRtbeaGPsBLSI8tR8tjXTRn1B9yFgdrqsUoSwu+8zbrcvApWndqw9FdFVX9lOUzoyaLs3es
fK+u1lQ/ggSpO3DqVVxItRVuACO5ipwjJn11oYT2EUGVficKL1w0UzrtYzQ0wK9lvxv1/uDSb35v
KSgvW1fD/YNRhSj1dHk/L0NS3gvNJ/Ozq4O3AEB3c/WnXvuR18k56mzjPYxwO4RT0TxnPa4Dh3ig
04jWajMEdrsLJic5YCLFLijER1fWDsvNqVqbtUckdYxzf2KTubGcvjtmostXg6rKi1RRuoBWJl70
5tCXsNsdQtafB4NNLrJRssfAw2zyYch2BXnAB3y7tHtyeFjsjVxUNW7yjZyYiCZu/4q2x3vGsL2P
a3rTVNQvnQ4rj3kiXCAmA5Rci6vygvQj7RAZqC6ArWJayHdH+GjSeo0ntKI+0sevBmmNoWvIqSda
BImdj7/YhvkzTPThW0jeJuhBPuFINlTORHKpdFBNozZq8L3L5HK/IXyYLTIYtDX8RvD2bdIW1PMl
DQ0YEI81GPKVm5nVyRvD+kR1oUdsPV2d+eh+6h83qZNLoijEIiY9AbVPMDCJclN5XbIfymk70S/e
hlXTrqrG7N4GCWwrJh6g0pySy03UB8TMxVlXPaZF/JaDmtptS1vtdJ+GIqvuT2zpcbWAF3Wtol7f
R6Gw1qNlLsJ6XbOWYPXAYTkf+in6U8TlA2IYZxUMFQVeNLSiyu2f1oD0v+31d8I5EX+HjCua1/Hy
YSLH2TjcTERwv/50P2faqr/dfxpCEqJaS6s3JD1MSyMy0pOTF4SLGWW8K/2hOpgasWQFEqqz29YZ
uG8tfI1zCCMgNcJP1UIy7CXRChhAEZneP772pKXJTUq/+VZGycaBWYvEQzvT7OdydSgDlvAfkGxB
KRyHWUIe/WAKeUbDkXwbSsLLPSoUBxgJ/cFy8KqlYgq/mdJ+pg6V79DkDquo0q+JMiTZTj4cQQRq
G4/J/Lk1zE+ak8FXYas3UzT9sz7JbAM4BtfllBcvJo6B+wPMgloOgNji1hW1v1XIy9eG1cT70iIm
HKC9R2lXNkx6Vv0SQifISzG++4Pu0W3t/nY+qdpfz8dF8fvH/3Y+cP/l//EZr9YIoSB6I9TZ9Q4c
eF113ktJ8uuWDq9B/IfjvRSyVpux9likzffWqdDWeSOAks+HEw2AdROJcnm/d/CMfuWmDoXl+d7G
8yz0m2i6E4v2aZ/00zMrWXczsUx+lHo0UU4A60QS8+uvRxhZnjEt3g/uD8/pg+aZaE/t/OR6gMZC
P7/Y3h9RhYjL48h3HzW6Wx0SlitcX3UN/WPC9vPCCkldASWkaxzXGsqJvz8gze2Tz594vD+8CVW2
G0OGhvthOv8XhTBJNSsn9xFwLDvfSjY3O5fTjr4w+/f58H4jcx2WeWSdjC5qb6Qfd6uOuu7ififS
nWCNqRSvniS2m93EKaSgex7cxj5XOWLYaqjircF6+tdzrsUKUfENJyrGaSmexG2zuT+wR5toRNWx
mBoySJnCu4XZKrlmlP2433G/Cc3+3GlOeKgtXx5NxJYm5KSrgcf3qmxayfrQ02uF+7S355tYC6O9
kaU9dEaGQLM3Nj29u/fJC/1V4wcz23TS3yidAoXU3tgpZqicZbnSw1R78xNjpXWe9+IzQXp9MQKk
4MtpOHh9Aj0mxB2IwADqCEg552eTwD/OkyyNX1iPpz88vtHV2wCq84GNZPPiuL65GlBELRs95ZCo
kLUyCVKCLd++jMbkbKaJDJj7vRF/zq40qVDenys6QkTQvH43eKGIgOPyM4crhsrtQyEvWDKYyZ3d
D95FWmjc7w/Aq/oO+k7cVDB1JGOXOAcqhGCTOVJ/DNSH03TmKall/drgHlQyCa9+KZIn06t3GHS/
WViIebIe7IMRYbYkMpuGLos5QkQfm8K1Sabps2fUAldrQL0samcbk1956z34FfoQB8uh6adbFuYV
IzjfNcnMP7dyxIG88HLbYO3ZljlwjdqICtBEqNmJVPt53771yrwpIytYTSQXB/3HV5Di+0Xi+Ny+
WvgbL0GPpF9GwdOgDfUlG1OMCcOw7l+DtIvfqrzydyL2jQW17OTNiGcAXh91T8g7MMHN7GjKCu6y
80IW8NpAToBb62ukZuJc6WC9vMqpvo9e/E2alFQpgz4MwtR/Wr7+gaJvlzhx/dxVbbBgw1HuXNn4
3xkGVxbqoOekbfyzqtPP+2ndw8IVpAVpiAPCoqgt/Z0yAr7HEi714LbqMyjEjTesfAlc5lljHD4o
iiU3Bz078oow+9Ky6cJsT3C02fjrPhyqW0QwItEURb1VXlzdCjfaoEbLV/5gtPgoegXrK0IPTvMT
iruH7IF6Q0QBBa139wkkF4s6er1VSsI80aJjoq0ZW8H/92GzJ+GQOCKsVuuuoGU4pGCrMPd2G2Vq
4d5t5AFzADQLV35Dz0bRzuvV2W+CdMl2N4TR5LymgYb+fHf/NKUcajJhIgQNcxF1bnQ8tiVSU+HS
/tNolR0T0yKhe5oOQUQyIUuF+pBoNtKrsjBPIhp7UoxyqozdGGxYAB0Q0gfGA+WNBMe87clTHCix
R0meLiu1cYJWP5INr5ZIgOcY8ng8y7Ag+W3oj3rlb/ErslwGMDNYbrub6gSbRLwUUP8nrV/x1rbv
ARKPRd4kw0m3qlOL6+SBbah5QthjLEk7taFYRxu8ltkb10tA0lKIcafCdD4p+ZCBdvAyS60mDwFW
HtqoHY3a3OjEID31sjVPYUc/pEHYlBY3I5zEoatSRodWI5NutLw1ShMWlKLes4eTW98eHs1Q5fEi
BUZ/6Bv52oetu2ZsiZ7FuHZtW15CP9oPbccbM03h+Ng2aEXmJMs+y2hZzV2faojsLSPkIgmK/Hi/
8VR9qPpULaK+KK7KzayVO7CXUXV1qZpB382/FhFJ621TwKiLJrL6F9UWL2kJpCIt1TG2ovpJdYI3
T8ehdD+c7yzRwRxxTFQetb8wlvVTa2ByZ2n7yeKPUbrIHMTKtg+LtWOp1WM/XHE4r4Y7HxVX78rd
hM0JizfPrfVDbWftvkjL/lFv62hVj5F6mijqzB5Lf9MPw7KySUPBKwduWVNnAA+vow2xJA0gKuQO
o5CWjeMmd0IyybzWXtXMQHTRmPdkTeqm3r0oGWd7k7Zl2QcT6rDcJepYBzyhpte2a719gptwYTls
OWMCBdGQF2JX+D0lOL0kjCktTyVVHoUS6Qq3lxyA3jvkmi2fNegddccVhIorbK7jD49R8+qTenkg
QFvt877DwTV53WfkNBDeMnurj9YmDKoYZRXcrrmOrXQcBbCCiSXq0mUPxPHQT8HRHwf2TKrh3XY9
IDQzZEALrgyt9rks2mfbz9Wu0Zt2mSosYqZDRk2WlXunTIOjcEX3UIzXtK28XU2/qMqcHoKpu0Yz
nLwyU/CaNaQ6G8M/OcIfT053hU1aPvJqCT31g2LYjsgQEXD2x9wqhqPWoJ9MGZWXU0wZWtMdqLko
NffeeAGAz1e0K7r8VLTVM8A/fMNzSIKvSoj5ZZQvyir+EfS2fZzrfFSJBP31AiGhVOFzMVU2NYWf
lqHGtdJccN8ZowcdZbGO0VGz2EyNA7sHonMmst/C2oAQVlA2ndt6zTSsNRrPZCQiITUHHUOnNp7U
OD4mrW+C/bWJxPTEvtQSZ19jva6Htn5y+2QCdsbH2Uz6t3piZdK76bNPX2QjYgkjJ1HWbID6KIKs
XncJ4v1YEzbv00DtJSxItPJjnZ2xrOw9LO/v1NbHvQ4gfmFmJjAjRAbLEOIzVytueOB0eJ+4+tnD
MSBgpQKyne6MuHWf0kgVKzvHj6cZRkp7PSYIZqJyk6fJuBAge85BRawMy7I8rPtvfoxunTfhac7g
WRpASTahYw/HafrKW4uFnfLjbaQV9gmX/Y9YVXNIrqJfqBVi70+k2o9j8xKCAVgLt6h2ID/GE7RB
zMySy3aOrFirwvX2gyGZASJPPRRtMu3t1Hz3SsWiM9bZi4/+N0RDxUkgtW/aQmKPd+hAagZw4bp9
SRrbX0F8glbriRuh7A9T34X0F6d0GaSg/c1wIXUA43pAi3pMzGk5JblNCCpLPGSoAXkwst/kvVEu
WFB65G6Sdx3VGSDiKtl1PcoHT2/RPiuCtwZEKTKtSjYltVz1EayvNMziXcAEu+i88rnukgXwcXuj
TSM0iQpys0X9ntT5fmtX4bkjYnkYZbsgw16hRiTwOU6o9YG7eEwr+HfxJK9wd39omg6nLcUL4Bj2
s5lQsAjH7I1lBWGTPXVF0gpBmcbZUkshvgbxMXBcPBIYLkB2TeMSpplG4rKNqA4I584PoIeStxcS
PsIfYVmxf2iL4pm8gHJTTtX7fcqtKita+jLaMXvkxAsYYm2WwCDSYAQOZyflsdaGjDrfu/UJFYWA
BNrCie9scXTqgJTt8jrp4nTp0r567hAKPfRzadjVzHxtSjd414dag/XB96/HGsScbqZk30ULp+Pj
x0sUXcs085aub33VkyhPPjiOwTbWOp2aRd4W7D3ixtwjb28eqKDp+7HSX0uYsA+xzXRctGAe01CI
9RS57g1BLkXhempIAvEorWN1hy1Xxmsy0Iy1CPj4amxMGzj678R9YI9zJaUb23vRTd/fGp794Whl
e41r502bOxiqTgKqEZSioPfw0YerhibxWngJzMxJInzUbW3Npqh+qCpWf8jyCXXP0seitxEpi855
0eolEopJ62g1jx7S23oEWR4+UVjmS8x6ZGMYmXaKJhSpc4W9i+jxNn0cnTssmCONSa+YSMKcgq84
MT4Qqf1kQpTPeo21JETjg57AJx7UsE6hy0ugbbI2YwI1Ze/aD1pJrGYUOAxwZCLTc6rO5Jf6OLtQ
8mP+2TaTBEIcp3KVD6yv9QbckseCr+XZyxJ5O/rPmfNmgpMOK1VcLEu90FmCchxvkG5iuun3g1C4
5pD4fvcDeFOTLZ6IJ/Eh7qAKzkVdLyL4cxXxSlRNg13Zttu6KayXjMS1QvjItshXW1jMZ5ggdd16
UCqtl4K2+CmsegjXCIwXThU3z5OWILQroH76WQGMZg6qb7vr/bvWan2x8lOcW4OBz9DoHIFLIRbX
BoyXObnh0srrFy/x6jO+0CU+Goo08Se7lHoLayQ+BXHYLxBzhm/kXR2cJj4TR0BMeml6Wy9uotcw
c9cDEGEJBPnMXBleB7QxK7oyyyx3GB2Z0oG9u+73dKqJwWxlcxrDKF7T3AfR5uvGqkx7hl2GnCCu
ry0I2ptXr0occaexznBmacchrHJAWEK7lWTzLkWXDksVFLjq0OawvOB7Zc+UeXqFfCHIRyviEB+s
FZ+aKSug/FADqOgXop+4tpDjLrXuXy2bECxNFhHmMpEvfSggH9Qk/oeoM2tuU1u36C+iCli0rxKo
l2XJbfxCbScxfQ9rAb/+DlKn6j4cne3s7MSWgPU1c45ZtrH9peonKpQFSojdvyVWFF/bjpbCnsbu
6kbm9zDtyTY3dkmlgzqCG7Uo+zVCPXjobe9jVE6oDyu/b3TKMIfgCnWQwM92LsZjhLaZZEztoku9
Zy0JLsOUx8gG3oKzPCRlKD6u2WJ3qRAzScuo/6gKQ2cqch6UkBZiHoQ3OgjjTMYllHX4NjnohrYe
MHn0u8FCqm4rhzGdmEiCcThYkQBcZ48wCwbk5NtbqAK8Yuq4UMg2zCf+4La/mFYkwi5J2GZrBngE
vM6B3VkxB6xXvM6ps9EXvLgcH4zwCGqAnPkwaLmOTNEbPvCx/hamUV+cwkbVqU8XHi5vnpmt9iv/
a5yqLpjqsxqZnE0TNtmItcUGdHKKxfDkaWYaJmDlKmv8y8ZY29oeiakLx/9qZDyjgfNh3SY9PCK8
z77Id2xGb9gId6t9fVuJ6cHpmoUSr94mGzLGIt0UJsWK8SmyKFSOfK/W9JdKss+2iVlaNJyszej2
/7WO+ij9toUvawc99HEz6V+V3v0t2sLfWX7snZISim/E6hUlHjq3oc9+yTXPxJ/rENW8uKM9xFIP
x6WHn3caUXxgUpb3DMvxGTrZEmgwKzbATjNbklBfsMR0eH74OGxfipUyCi5E2zatqVHT/62Q4PdD
lj0LCvuyhQyoOysDi3eM6nbrV4gWuqkB7UdKpeHBDkKcT12rWVud7wvfavE8qH4+9TpcCyaPu2Sl
VmmzftSM+ZWJTX4tiF5CkZu/OzMLR2Hk7iZdVbzTlOAnrui7UGEYx07zYUz1i3xrhjjs2lq7RvEj
0ZoxwGfJIBbrRy2zZR+P5n5wp0e1mNbeqBJwp3g7wmGhTulFrYXJzC8V4hMFphZgNJdb8OriENnE
nbhlkTzpNi6ov7pZNdB6B3z8afFj5/Fb1jTqYigoHuOU1jsPEMcWWbLzzfmWiLqkzXbJK6M4DrXG
2ctlAn8x8jtziw/MFcD1Y83BrpEYxS6L1afviz0np3sQlc6eTCvv2RLXXwVqga0kCo8uhj7AkAVG
jbV5rlr3qU8iUOzcRUHdA/Ue64glfLTPGrh+ZVMprLZuIOGshcI2Pi2YFX4sN5o9jLgL3nvNjW/A
kTkJPQ13p5HsxwncBdrXq6Yy65IM2DtVUaeHDDRcXYOXjCruSSs5LI56qpHz0mC0e/ZJmPBqFQ5l
1G+JqgC3tsBx7mpGA8q3mFm3zXC1FdhLWlKAiY3aqdjNzpgF+KbSh9HHH71hfNS+g+i1Xg6FGt61
lR+bD8aH1CUx90zyXpoejn0ObqRnQcmD0lJX12TqS2/uBK4z/kFlC8W2TzIUj8BfRic99qkHYqeN
iAHwPWjqw6GhTPwknRfLPF0ARGVOszUaft3O+PkH0NV+zw6LGF8Rfw1FoLyS2DAfJmg/+Rhoea+X
xCcPOGMtKmXrM8lxVtQ68x1DhbFnxwREVKgytTdBgJIPBxHnNgis0amgutrRt9X5dThFeWhUyzuC
jnHrLc7rhHpyR7zKr4hZNsPW5svoOh5tNAKTbMnLm/F2Gm4XiD5OnwpCHLn0KScdGvhoylAlKJq4
gqJOn6ZtmX7Vk1OQVC2rrYvPBzYkyB9kV3o4a8SESV37Y7TgblBp43I1WXFLMz5WBDmBOxvzk4UL
PcM7yXHS7vzeYGK2TCjmWEdJhuV4Se2X2QGAlgzTyXDcaEPpcaalBEI0WbtkdpvH0CQPz2/fldDd
YIx+EDu/FsN0ESiNCXxlq78Y5uECDX41x6rXkuMk9eQtnRPzROG7WUpRYr2POV8Y5dUjBX8+aLe+
ys/dWMsX1brlGiI3wupAJesnUKiL+KLcCayWbt9sGB9w7pJXV28PZEOwJAecRY6AM5t32f3XRtYv
aRBjBAHmRAcby+1grmLJStg8HFFf8miaz40e/fHi8nc7QVv2v4Ex9EcsRi9mWqfXSjdhStqEJxTk
v3Ua0veerWQwefFnwlYYXH/NgYup2oOrCnue5A/YnQCoYz0+knS8TeXQYd9pzGMeMfgwKub8sEsP
Rar1Lw1t70WcZlFSnmBYOHoSOtTi1t8t5kNS7cghSqz8oRwYe74t2X410d7GBFVa3StjxTdn7NDQ
++kOZ3C+lyPxgQt4OYWgQncIHompiWC4Ir93oOXnMJkD3/Tlx5xd7H5Q71MkMGch2g6safqPOmIB
P+RE29HQTxqWcHbAnJjyB2dzAjtf3DM16KRjMyxwYKMXi3kiNgO0Ck42+KoRSchHujDmGnI8t6y2
w2oCC5rvtYzP36rdacNKQNXa3eO0eiLY3T0tDaq1UWdfVkiCppKkJDyiI+rGG2sUYoNJJlXvkQHh
Am+xHZjFfvlckEGD4Q64gXjqhh94LWtCORF8mb6Pxl99r7VBDrz2wlWIpVUmH7SuIHjVhDeX2EZt
AUvctz1vjnqr6245je1CIgQ0aegDmzrW7JNvd0Tp0P6B7wCm4JIXbQL9oofgPRvRsxrMCrZlD8Wz
Uw0giujk5oDmHP2FMebnbNFETY37WmGJ9hEbsJYeTzzuWV9x+1NLTsw6/DY+ygI1gxFb79U4iqDT
WibKY//Q5vRJrN2nrSKUmvLW20PC5xuXWydaOfKHahEfsCgrJmkMS8ewAfDA7ZJYSOnyTYH4DdMV
GTKLzLOgn6uPqLtGK8zPdP3kVJUlfAnPqI4kG0O/WrScC3q5dpAhLwmli1TGTRrKhedBb5jKeIeJ
I+rnNpgFAophPjJ64SD0qO+Y7BCoYHhUvkQxV6TqepV7LwtL3WoE7lMNLWGqh+WgkwKf2Np/EtZ6
xb15wCVCk8dAwMa/FrhL+mwsFra+0rmQh3xAcEL42S0eVU0vf8x4Ipxp3FzSvXjC8zh4yhCnYuoW
TAOhFSfWbVkksD8ZvRKnc2xqAEua0ZMlADgsVDafl2luhA2VgPEgaarTuSy7s0wYQY7m/LPgakYz
Cz7Y6L5h5oaJiz6eeJkq4JgUcfIGM6DeZEZB6mDa/uhq5umepvgloHBgoA36ThDNNtxassqBXRb7
xDHwS2flHspXzVyDheJU33i6IrwuGAFEaXOrqxd3UtQQukHAqX/EwhptgbdreMSHzyhdzrOHyMir
FBKSlGvA17Pz0Po8Pjx7Y7VOvYlWsKIoDY9bsYPTs9KH0/kZF0y9rdn9b1GrEVOm7SxCk6M0tUgA
FgfXJZpHzJP1odsEX9vo27JsiGizmzhkAVAxf8/DyU+GAwpmzMq53PXlRLwFrztZ9sCGpVNsR33t
UvycumbBaIBceVNOzAqhsAGGBbGVdPy1qX/tBnL9sqg/mJkb8v/XoU3tE07wgMXtQJ5HtDEs/5mU
0OG0aPAw7ZpEKJK0gCF4n9gp/ZAbmn2PB0QQHsh7XCSHEilIQrZBMBFNcxwR9KWm8Z1WtxI6/FGN
7tnPrsinwPkmUE1g3R1KhJ1BkjN1XIr5TWsvJsfJZdpXLPuSuYCWFiMVsLC6AM/Xb3GsKBd0JEqp
X14ZQiQAXUg5sIC5E+7+0yn77oN+Ccb8P8uauT+W6Rj35EGI/kUHw94BzGeCQevXWFOoUSJulvHH
SMx7IiAUtY3+02VVvJetfVp/JBZpYRw7AcfDnzouLow4r2XrE9nlnxi7I/taStBu3XfC6UhF5V0o
71pQt1GggLKggi8DpewfMEdcJEOHPSs++XWHIBbAkpxxlynDPZfKg6aCDCLoo/QVJfWp7cIsTwmX
bsZvrCU/fLr7aRwGVgc8jBVP2TbHxqwKwpvM9eor0WZvLONiR+kaOUx0KrreX43dZXvNK572damI
KIvcb2tsif8mfwzhZXbw8b9gj37nnv/MixrBRKRu1fDXLta4DH/YKzwuG2g7XywX2T6agI58fElo
Z+xTCk3bmrSZmjWi+vr3a/9eRkPbYdPoiCpJfokW/zcn2anxEGEt9wzx1bERMGC1sbd57pREUY++
RWSD6khM6sYQkzwrP5WgwYBhP46YO7wJ84sGlt7giskSoW2jYpbbVtvPvjXi4iPzgco6OnVJ5m3S
uMFj6IP5G1mub5hfr/sgdeyGDrBmY/81ppKRHHFGDactgWA9T5LOBywJxoq+nRMGNmjPpHwo+eNc
H+etMdbiBClEnDLLhJSbS6qkrA07ltSM8BvE7LZS19EVRLoL/HZCM+Jg0XFyWJgV7ub6gvwxZ8Na
rT6aGrb1SCUxpeXwzLJ8i+jnO0uL/imumY+YiZbiDqIHJfr4Lpuz4Eh/AAZooHRBITNF3774pBU8
U+v9W4jtrRKngzbqzIwz6yPp9JcOzhftROZfARoT9suYYOVQ/XuJW6SIeuz86noWwMvYyhcP3SY6
PwwqxuzgOUCNAZkv1W6lm1xMNRZsAWbAtDlgmSErGGqq6GPx0ubEzgL4mk52HUbp15pFPZ+l9e11
TXwcC9oes9Nv/148az3KbX8MmPdg/E/Q4TuTPFWe9alPWYk3Sj1joVtDh61sR4ohLgO3PMvr5LTe
UycSf1NMPsaPQqfLKuOXHLX2Cdl38+zVEULA/KHJmR2ixUJHmSO0nHs0sfEssWQxMWRSkPuOQUfO
7BcK1tZegEPL2f6vgsRxk+4TDl3uH32Zd61f31xEbjSd+UdnLuPTYBc6NvIE8brX7Q1lLi9ONoBo
dmJvN1rwYxav3w/Fn4T94aG06pc5TdOnPJLLVdcDSYjFXprjTflMaflT0T7LGG2pLoG8yRNvzpaf
azn6DKyIV4g6Bn0F2QtR/hR1oEkh7cbxKa4Yh1n9JS2rd2LArQOBJu4m9tx4bzE0u8W/MdGpczET
ZunnVPGjxh0jPOAfXvGWTj/NpBinwwBfKiARE4ArcoqlqprXKq/fGlRyV3ivHbaxR10YlywH2xTb
6cGUVnPqRAaLpOi1X7kzfyDTaoA6dNapilLrRMlYHqO5oCgvjVPOWocgh4kHt92MDAc/Fr9Bq5Zr
XiDT5gd4xACQBM/wXM4JgL5qedZ+EdYG6KMwl4fNcC/otbyDT1Cu9TWTtR5I2nOhsd1h74qmZ1V1
5UgYgVP29kl1RGzrGvuJuWYfl7pqPpnVsUIpy57uSQ2x9ZRMJaBDr4eryOVBIiR3K+q5+1wz1Xew
Of+O2hFMFXgMW1BCq9jk8QJdaEsfaezGeRTbpoevk62bwtQBQBgvoSjKeoeK29lWBkwMu+BKBZjh
kCEyW1TpAG7LlIU4x2dxl7L/HWfa76WAXKriJj+W9fJA1P2h44kiIY2Qie+Y2fCX20xvCukiG40g
ISrvq/d7IuNn033xCKAPGS+mT0xOkiNZnojgtHgnBmu5Rp0tQqIK8TFFpHPzuOTGHNs3C0ywlkXM
JNP4LzbN5jHOvFEg5o+Zp+sH17Hw6/adexGN+M3mICAPNX/4dQMwpQc6lk6oShG4nzgwEoaItXrv
lf5bDUb5Y5FaMeb+nwY+0obTHCGrMhi/1VCLp8ohzSxtnbPSbSQYtfRY6fNonYAe/7GQV46MGnK0
LYP/WbAD+6gygEcTmG1KwyeqJaZQEzzdpYC6b7NW5m/w2Nv35XB1GD6GWSmtdzeJv7Sqt4GyVdtF
RPap7U0dAEb7MuSSREyK5bOdGttMo5hPsFMHulFWJ90V1Wmq5f9e/v9LeiKAfRIc45jq3/h8YoJn
sEnYzFM2ZTEZr3GxMjOl9jCwWr5GY/ldjzgS/n1llBn4aDWxDM+i1xpp1CvztmVnCoXLZ/0yGvEZ
UNPDiV6/rApg4Dh5rklHVLfBSeIOmrN3UJjonGu3/3/hmjXoaClQNTZP/359Esv/fkcdD+3TCJsa
CknbTrjRmm+/WY/dJONXFBdzZQMQZ4vzS1vTFuYFrDrsivpilqK6VOs/NR0WWlHYxMAvtQoMyQCj
mXTBwx2i1FmknkfOzYRidf1yGOMIc1vCv2ZB6J+RS3HuTNXh37/t1n+brtYTKXHcWHbmwjcfs3Sb
ARQAcSvuy0pP1eLx9zSM/smb/S9KyOSMD3CLUgMx+2RbB+0ID4hGdif87sVCwSJZSZIcq/9EwENh
XvwuuL83pT+EslXdhVXZ2iGy2S+CBU4qfBr8ZvWk6N+jk0FzbPTIMBCRNDs5ZTd/Vi+aJdPr1IvN
ks/vntchco5rpIhefdGSUW5dLUNfKPJvoWlPVlVDx99ZOFW3qDKicLLmE893tR0yNwn1dQARJURt
gvyg0kjfDE1fGxee2kAgtshpzqtfwtCJsjGZsTHKrKs7AgTAornY+D5w+XJyMaDEbypOWEYl2vOw
XPuMP5hI4YyVLmfqQn6RZyAdh9tNyGtFBLF/ZmuK61a0r51KF6C+LOGKqv1DVihspZXunBEBKGy4
yLn2EJN5HDhCbbbc24Y1HnaE9I+9GFPYSOOmRwN7c4cgwZZkNqMZLgaRTVkuuQUB8+u+FTB9pf/p
+qtSAgIpj5UOQ0vntPKXL9NwVKzzcDzPUG00LiyrvjLYzu+sqmFNTzvPaI/zZB+lW/8yY/yYokWm
woIq3xKNwNPQD1i11aB7iVo3TTIAkW3qYVIJZqBYgxrDQAPUdI8Sb4AaG9R3/PhIhcV2iIqLA2mF
a/7dVgPStcZ6rM/xJae0jLRrCvbv0Bgx0y6WAEgx/JvZ6o9u4qzVI2JHIPNORxRIIXpy6C8Ya0OM
EJzHoOmtaagIxfaIIEDG5nGgD4aAj9o5NmkUOKgZXKomOmcqhZ200MRzOy8bfvaEjaz9pjrI885Y
QF70EF8nLAy0wfq9kJSL3GwOmDvbzFIR6RrgKPl+so07evlFjd2hLtx+45TRy8RaMSJmaEOESbXJ
5+I0FxX44srwGWozjBiTg+msF1NevJsRpYJD8zXrkCWqaafp43PGrltIiPT2/FTV9RNdv2lDi0qB
sIULtVma3zBV/zfTr6ZG+sdKo5vQamYPGSS5ulv9cURpGbr1OTUX5ttuOHQWTLomQmrPZ9Jx64Ww
GV0Wt5ucRIEgrd19YkjIYiND0TQxVRilYuuupQteJDZMIw5E9st6DU3HisIRXBOXrnlEzUKHzOpE
q4oQFRKcp/ZgiAHzf2eRR2ow5bEuElFvkCJDLBcHFPZCCaTMZM8E/igNYLFTH/dwCTkqgDDgcZj6
s+2IiGjClsgKYfy7/MJCMsrz1loFIQZxfXrg9F2xcbo8LCgnc1yYbQ4Vil5v0WgUq8b4THVxJ4UI
sDWOks2Uz0ejQfI2FrkZMP4wlXvPO4j5aUc2SF+0P5XrM1/sL046vwiLUZDItbdMFV/snNLjiKz6
X+1s5XEZzmnFdC35WzdMLqdMfuQypX5bIj7M7DaJWhEMB8huNVJskJbfS+zBu7x3kJCvLz3ykUA0
hHn4BA2cvdh/6xUZdWba0XGYGAyqbDfY/KxZ5vLAye+Vq2HQdP+YGBInkFObppbLnqqB/c0C5E+x
ESl1E0O6QB+i5T2kJKBGJXnnhmF0O8fHkubFCb2qGcM6deS+m83P2UMOYukMWqlOh9BZyPaxc/V7
NFJ5wkj7U7MZt4p2PAMp/mgJYGPhGnjCn/Yo07KA25wUpo70S8381rR250AmHSB3QRsdeOpHXsEM
u/hTmTbY52G5GEYEzDJL2XN1z1D+SSR0B9YnbnZQZeJsrTc6kTHw9EVuy/k+YNjRa8Y+TAyHkNWF
nncmuartIeYdx4rYh7FW/NXlPOyzGiWCjD+ZMb92PrgZ3goIk2qihZYeMavrGh8v3Brw3RxdvqVQ
F74ZoIIfNjRILOESEmPj1tAP3kTPo7z6UOrdR6nb2ZZaimKRqVuTHdG8IhEpDCI63VeU+YHEYUZC
Elu9yeCJPnXWFqzYVZtQ/dWphIOONILraFsKj+IkRuyiozWeiiFMuPoDPVlYZ+A4G5jqwIvbpJre
Hs2J98RskRGyJWRKU8+FfrDLyN1AnNrGGhk/viwIhTHf8VuyfbB/NynaJH1huyznh4VAFHhCtx3H
qN7SobHMmh5of85jgRCvd6PdNLi/ucs4HXWiPJseYbx6KSaq+YVbgKczzwjDNL9qRAHs3ImH6vjm
u4Elb4QMD+wXtyOfpSBoidW/HTopbzHUzKGgvi/HYQnVAkM7M4fQSjsq2zFmMMWxRx3YbkxP+4gG
hZyjoiCGNfZYUEqv9HK1N3oiGawMToKZND8p3/KJxT4jiPJlJP7YKt1DzJJ4VxvzSffHhpt3Wdmw
Cv5YUh0tSbGFokIHe9ke0gKxaMRJirs0iNvFPmb20u9brbpD5iOBdCLfkU+4Mv52IwIq6Mt2xOIX
pJd2Sn37ghMafc1kl+cF+AO7ieboJR0eQ0cwUjgaDiUcx+VyqBI+liVok+TqTPycaZPN3M7tTnPN
L4WeD9to0fM0i/fGhAyQ9CdSZsQBJELAw5LP1YmGAK0fao/NqPRLUyp18JS3IOpT/a74zSn+iOOc
/gvdS0BIzM6J/Reh98VTX6jP1OuLk9uR6SnFZfDUSTjM000bAmouH/k8k+ni9m9jvsE9a7Pfbm0O
F+CjvSCclfM0LCfzohd9eu2lvVVtf0/KigJ3rLzdYuMk0dYmwElUIJVeEj+9fBE7sdbiPGykgb7c
K1ClVC3i7CrdY6FNt/yNH8w6e3rwCPgb5SBiTvJgkqBGLrYhLZKxIV1tb73MLrdQbRtfUTTsTAfG
dpo/Tcg7A8JKtngB91HVp/viZhhthWKc/trw5J84T/ENaNFW9+ZAn7tVsPdcQhnee/AwQtquZz1C
DRiTQRKLdh9p8qCWKToxjGT8Z2LhKgRWB/Ia+xfh7mcgy1sLfVU4JGFWa8fKsdg9WtDyCGG3GKF3
uy4tisNoVC9NKv4Tg005Y5nZIYcJwRi4QzW3MztPHiy8buiqw2WA4dqvlbTr7O0+yo4NOSf6on5a
HVuNUA29WoPbVLxnFv4qDCA7dsTqmA+uv+3tluNWKKbEfr9DG/tbMQ2hHnKZz875M3ozwU3NzDvm
rQGximErs9tjZiXbpen/q0TxooNP3/HDbmtzulOA/zGlRvAxv30kuXNPb8a8Jv2vrPtrht9xY7my
JvDLxsZelo/ZEyXaX4I64mZmso/LOlTeJwvHX3X/3zS2XoDB87Vp3PNQExknOCZJY7GQOjsEo3TD
s6vI5y3yb7bbO8300Non1i+XtPeA8N9hH+ey2lhx8ahyvG5lJYyD56D0myW3nQ1p2qJrQ3n3kqZZ
fUQXELbgUMg7JKhotYSuSnukYRXx7u3yXk7Zjz4dKeU/abFRAYx60PT5wmSYj7yBSsmiJA9yx5fY
gLRrZyqWZnDWECZwjNlrEHLGFBP70VEsJKkVDndNZr6xn7c2iR3/JyYU4MnUs9HpKYfxOR9NiO+0
gScChekSYkQ0/ldpNAgnfP/VdRj/Gj4L86x9GNL8JLpdAioFCejw4xN7s3PmpHnBZ9dtTeZoOwfb
qj5bTOmKxdub2BvC2gsbpV8tmb0nhZZsmyFcvIjZkrU6/gyaqSElPZu8briP96Ir+4NlU90xEUXA
IBeBgAlBaP4xK4y54Cs4WTJdC2TrcgEAWlVEd5Kk7TyXCbn3C/wL9HkOMO2qdZxTX0dQvuFN8PnP
Dvp9qqoq5cTLlpwqmZCEsu72SVEajEUljrHGeJY6f7Wxan2x9p0Ky0JE2rJn1x/M4Zqz3QifmxjX
1sw1Kyw2vX7KKcjMveYRQLaHejYn1iKzSxhvh3cwsBb9BiDyr6kQCtTC9sOZiJwp01DexPlt8Z2c
SpJAFq0Hk2OA/87HiThv2w1Ym4ltvvC8kHxO2aL9SYW/ytcITbYYTG9tnsB7F/AjaeTiUuV3WKXp
odbE85xq56oodq6w/1DQUhYzfg71ZDoPWs5SVehrzlaMD2QxfjSy4XdRXeWkVBhBqxQXkUZo2yqR
Sg3rixihj24iIlTlpAgI4RxglxJzqvzfpt4+LYOGeGNsM0iyYPtdPS523rzc0GqBn9DG8mr7E2Ki
ghBhYaK+VzJfAjAMW71bfnIvJrqMmHDX+YRezzjL95hiuKVPjA5JdjlGbs8cvYO9oK5sFhyQmnsW
igm8HzlF+MwvsreLcT5mAF4MPYW2MC7dRixUjJEQX7avrJsPachjZM/+jKLa0LMXywGlz3Dhwcr1
zPkP0l5vWX6gUAYW0uWvRd9fa82kovI1jaATnhVtVhGB2oEsHy8ZEsvvuEHXtgz9FhJ7fCJnGNQx
GWjG2Dd7Byq1zCFCEC9mADaJ8cIHmpO0QeT4W5dKf2tOBSoN23lFwVNup4Joy6o5R6LTDlbFjKTA
xWUTPIokrEcrwZwXhUvp7VTBn9KkzjcrxJsnFY1dRhpn03oUYYkXqr6xto7ifPJzs0Lls4qK2Hjr
PIPc3LPfIu3BN9AFC9QsVj5NMAx/YwPYg9b6hDFX7V3O8iOR+tWPo/kghrOBEWJXWiTH6g67HsMH
v8xuncdLU32lpRyuqhyJI/BJ4APuQHlKPPCRT2loyM3SNJ9kxqJNQ3cdMbnY/qtkoCFGyhfHxBnl
mv/oteyHgKm91GijLdx922bUdovnzwgrQTobHu6jvGbMWZbiZIH52bTCdbYNW+GNBQOsbnGekqso
iYN1CkqjTjKcTmi3+g/bZlHhuxfQb1dlG8jqNAr8iXxUZp2mMPVt5QOhStJFo+nAIDam13meVbBO
BbISOILbFN/90Jb71Mjf57YrDwmXbtq5JNNWxYtJ389iubmSC84YFVZhyBC/Q/6Wx4ww5GuO2Xtr
oULaZjrb9FqDc53DCiiZuQDvm58tvVrxaJQZjjZmW2H2J49E0q0x0k90nYlycI5PgN1TZsiIkBNB
pcv7m88M7Tgq0bizcDJz65gxkrJXi2dnaedhNX3++2rxtYlEVvuCjLt+uHPVhY1YSNtCo9wyGd8V
9hlN5e/MexmoAp9Hf0gebEKyI8cZDfFMfF6cx8MRJl5yNxsdSYFVv3cFO3vdmMRD9VqQu0Z5s3ok
SM5UTntavOhuTJioNUEVNKhvoyG9bepHa1c5y5NoB3X3bRtXT7KydsFhE2pz7zAUvgwlChfdiUjk
BRG+yaY0g1PC08bzU1Y8RGBEpj68psYwvjLxxrUP5chY9DMFmHzyRIpoKltgt8edB9gEU76cXQuz
B7K6vHcDh8Va0E+7Ze7x67cUNV3cD0//XnToDTtWcJK9z7VypfdcKshFqqXXQlUIIiDOi2NSBkMs
XnN7ueP+1HbMdEkBYA77pn4TkFBel1b2fINdmPjwtBi4o4vLUCRipm7B9TwlGeimLtH/+sqYn6vl
aFTRhQh7ZFIp8Sfa5Mfvi0U/0oHcufz7spZYumSJ9I72lMQMJwOoOCDN0UFkbFocR1xlRAnrflU9
Wf7bWMN+Ji4RMqF0N2w6/SddWVdwGjM+VzI27Vl/sYclOSJ5ps6lU7N8Fb9rlPs0pDxPyWhLNmOv
3Yqi1t6VE38zBS1v1dgyj0kL61jrkOISZryZiSc1BauArwkBAp2o+Yj8iHROIRHoAVMlsP3JZDe/
z4nN47ElxdPkPbl16l3/fTHouYDKlgHmivV0l3lWeR1hTI/V5J34fK2ZrdjsV96NPDz3BqfxQe1H
vEYWFWhh5SmeKAcZrlRrkdbf3bG8OWpmCGlk/b03CyQglPzsu4Zd5vjEJ/F5TUC40vbqYQVi7ulY
oYtbzOsoH+xpuTrUubeyIADJSnFa/PsnZH/4XuyiwmxVFOWJuKO7wKiyR8m7XlxdckvXl2Zm5ol8
ASgOmSUbwk+zl38vFSPycml/KdxYJ99rIXevL4qVvBb5107xllcAXHZz187PmHd3TT1mBzT9HP4Y
nVtO4Klzq4BFkLM8xHoBJAuAD3fgScch3z8XRoJt04t2Y0GN74/uthdD9epPlnyUGSHrEyNajPqq
77tnwyqtV4D5B712tQMGc+ZzvV++DJK+hoOffUh3NACNEw/216xLaKjuIU9jAIUlo+W4EWRAR/VV
tMZ8KTv8yo1Exak6JtOWME9jlMpg4mYkNn7cZf6aKQDggOVCzKw5gmWUGV95OrFpn+xzjJeA2zNs
cAEeKmv40Ki3EWYKQtpA6oGcabUZNk59HPhfhhY/6iQrkVliKk+5Fdriu4qEPMq5CDCZhHBnyMSx
Ufwl5OHWf9jBobezb60j1UHv8n02SeONUFazByNY+ukv0lCM7TKyl+vKGI4bz+147AElld9DlDfX
slne3Qm0aY7hjMGcjymqi8hE9EhgY7palNazSBCujRL9cSmZfM6pZxzs+IjpIT3r8qQ4VA9FVaP9
deTJiXTqCbS0rtvciWR/QxFmbPAOkVKR+AzF5RRI6Ln8CU12mlOz2w7xAG64lMF68m9wpJqZ/WHh
qf101V342gEvEPFrsn6OUvOvzW3KBrQ9pWhVd1bj/OlKioZZUtCUhKx6vjGcInuGFcVA1aUwPpku
I2Zs8X1Y5X+1psFGUTP6GdMEctHIjlfr4fOhmOcf/71Q4Xa7qKjeXULtmLdNZYCnZ2PN6OD+vWTr
f9+xhmHkO59l3hAME4JAGM5JL/70Brl1/8feeSzXjqzZ+VUUPRZKmUDCRXRrsL3jpj00Z4KghQcS
3jy9PtS9V+oKKdpE9FATVrEOyTrcG0j8Zq1vEbWNkdXz0dXS9SybRbfBgOAshugwri8sEk1Rt/uo
bsqVdrxpXTpNuM1C83MIyJMIBW6UKuA8gJB7YigGes5EPmkGlANDz3QLTES77hGy9hZO4NptCFSe
p6cq64KdX+ao4c7Ahwaov9N0X+j820uGeZeO8jWBzYzhvNvEnfNVWuPvmqwvjGkf3hCMUOJvkSlS
COO2XAKxGCq1xN2nND1BcHbBb7rB8FPYETOq2t5VE6mnemLfkl9Rkf8QfLp0DVGPy9WkbTVmxnML
G7dErbLvWXDGk+VwJzsJdTHmnrhMx/24xMn3mvylwB3Re1jmkcnkMwb4BKcLIhM331Mrbsq2/yLb
EXuv47HPk2R+MZJXZUPeVbhotsIPOlou5Q7VF035KRhobyNms60uNm0+kwLtuLu2CTEcuKT8iYVu
V9IitYtcrbEz9gRDWu0TKekVc9HflDVJKHJo5IqKXJGd7E6IIIE/RPa6ya1+neXjU42jgkew+SlQ
oFx8gglWkdH427ItfocVkISxtaEoxFDxEfyg+pZ4UfHLoviqEhhmy5JeletsDJNH6ZifUHJPYJAO
siB8s4LiXQv/UvqkJ/Q4lzbCv0cm90CvUFu0oOgi2ZzGXKIedwfjGItfp7+yZrgLzUmuCBt5yhnB
dI0XM6WexNoJ8x+ulDutyztz5vEhyLzrFFPa0X/O6mEZNRCrlu+wfyXbvGEp4Q/EbUzq28Z+t2g4
PnEmPjohga2JN6ljlNW0PxWREdqNbgPbjdaAB3AWNqRcV9Y4Q1hE8Idsx2cONzzQIPOmBAi0uMvW
VR8wcau/k87Ptsmik/rzQwC7fw3DhBy9ykd8uPfyzDwZGZFrdlA+YnJyTgrjxzYwm7si93iZANA6
dK77MbcOXsUIAQ3sNe8brnaG7qtkqJvD/OaOPrFccsCDxmZa6k9tEyWC2YQlgBAXmjaEQGRZh94Y
XPHVjat26s6QId0dnlC0ep2Lju5RBUR7V6P9mbj2jxvSSRK3kZ6Z6ya3tUOYZW6OEcuyhjd1fClk
dmkYEeyItehuGDY8l0ig9iC7o+1ch/OvVCkbTzojT2reN+FW8hAlrKw5dnsbK03QsyHO2l+9h9wx
Dt2OQqe76U2FeixU3gqZbRV1h2YOSS91auahRpMwRuPn+FxUBE6qs6VYFTCJR4OxLJTCcoMmVx3t
hBIpMx+J/AacZtVoOEt1QI7vLRGdXFQNFtPykEQ9VNGSHVYK/Hu7wN9Sw+kvpBkj46rXKpKgdgNQ
NiMKXiR24f3ss/3D1Xxyy+bTAum1KoquX/pwnvNWse8WR5dRtPaq1g3BpSZSeFOyZ7djM9z4Ba1u
G/XTEXnTobXUYxww6CJZi57AffZNVPVmAFUzWUKxYv9BAKRMCUk7Zp3sn6CIjjvQroehND9KR364
IMUGDaELU8Omq+kIVMVgl1TB14SEvPUksEoR47GNRnlr9A5Jam54D4/43ZpmTKR2hRXaoVkW43OO
Ifw85v2JoTraOjYImde9hj1ZAIN02lfb1Qc/9ZpDOrjeLisJ2ALmg660yw9GWm1bDyFjTyF/0pXY
tH37gpCpfSrx+98Hmb1hyGwcDaRhjL94jjtlHh94/hFTK0i6kEQVlkVk7zz80ODeXXH27GHaU5Q9
xuznEQYj1x/cTAH7jCjDY/fB7/S87oAUo6BGKyB/dV34niDOvx9tooV1auydGIskAVDusZxfEF3G
G7tg1yIIc8eZlV1dU4hHpK2bLpzI3Yrbk2tXBqs19HNuaf5ge1iDDSMaJdf9JmNJParkY0idYUO3
/sxIMD22bF3WvZE94MGgiI68w9BAMyDu06YVNCzSZLVYh1n+HmHgg0KG5ESWIfYhGh5ZRV+BjjvI
A6hB+jFmuVujDZqc7BegQ3YvQ4fILOyujINCFMhQW30H2nev7xjuWIcwGb/yPKJlqUW7Ew1YAgtA
mUty2hoLPbGRyBFhphmPdbwEYftXf3a+ndn/PVUNnX5nkfdiDqznZ3M1YLVKnmc0Pu003BFaRCaL
Dahe49bzbPFiQj3ZWzAwLPZ2zGAxDzcypW5oWIKXzZeZJ79xEJoXm5/YJvRXyrMeKtESNlbQSJaN
TQQlw0I8mOj38xydNwpwmxJJBrc8CY9Nk76NBjAZJOJoJGzvLaqn5yzWN3Yp77SZBYe85ITVs7Ol
S78RWL9Xkdl+KtTQ27m6s8ay21oqpzFM7OBQjBPLC8LSNNk1HkQb1v7xoylYTmWpZ64wsVmGCtds
v/KdufA5m8I5eVh/OZISn/fn6kTS3xqui7mXOnYauRrgm+2aPkbzH6NRhiS7mJVMJsryLcUxB022
+VAFbnl8VSsRBfEeZC9OmI7QbI/4UAclbm8zJLOqYK888onIkJ4tUj/FQCSe4lIXEz/H6z2blSfB
g5BbrMVq4YQq3CVGB8/Cu2RO3O5Isi5RWtsfGUqtufVIF1btpjSK27lEfjGj9sRStTUVo4LRCQik
KyyAzZyJLOJUdRtFzq2JrW2LB/vJGa2RkW5dbGS25d3Ea1TZettZbrp1Gdi5PdvtpEvSc85gQc/y
DiwMKdGaZzo6tgqbrvmKv9y8aVE5rH396fvgvZKFRIXrsQrko4n2tf/qZ/1lQ0smOgvbn3bfSyYt
QSXqFVEdqB7sxzi0rItRzteJpDiZsRgDuA1U89q5X1aVF/ugdr7sWN1H431vLyPZVAOt6Ezes+rB
iaP3LHUq5O6PIi7woRT9J7iM6Xeq2azmaD+J3zGc1DnaM4cQOgO7Nfxj1ZvArwgX3RJEQEphOvv4
/TIm3H/mYw3WNoqNdRySiRLBpVqnVVCvXdIETMu41Oj0EpMeKYlMpj2rAZ9kFLN0LSNFt8mYwa+W
HWVKlSdhja4C/ONqIh5rTDfItHZB3cKcIYts23MKY1hkrlAUzkjJ6Ldcq80ZLwzrRvCoyK42mS6/
PNgxd2aMoxWo4IKYwfOM34CVZnSDCTV9CKHYsjHM3bk9zK37pkI/u1oI2/EVT7dB2ltbAhffEz+c
1zAO38Z3r4ETKxb6TwT8x4NIifcNC3DWZq9Q0yu0iV+yTQ9esNC0J+nswljv/eFEmrO5i7LuajYk
IlCH+WjvMPewvycx42R76akJ6CJmm5OjTA6OU7/KeQA6aegb3aY4+aFPNG75SFkH8wYKquMu8v7R
/e4nAEVTEILt+KhGZAlNad71eV9tp3q4tUYpkJdi4hQzo293NtZVO7Ybc/BIpE7Z6BcyAdLTT/mh
C+noJ1j1KyvwcF9qg6dVyGctsV426FuXSMmVsFNrO4YVBdsy9ImsVyi7x9rJzhBhLl2DftSZMoSV
VbgG+n8XQxF686CepW7+q0T5D5TE42hNJBIsyvMuQjRcftcqgVoiH61k4JRhXG3g2M7EnO8yv+TB
4CiQ/Mq9JjgsYa4Y5VbOnJQSSlkPuCgf5dpm8RflvTxFAesVgRJkTixjBQ+IoqXLvzRZ3BxVqmf3
iEmgjcaAR67yURljXByb9pYRhL/O4vLQm011SVp9Zbvx0wGdRHuAEgJG9zOr7RQAWbdzOzZQHNpA
xZd/w/Kr98ynH0U+dqtJD98j1KiNN+DENSoe4qYH63N8bpRh8rp6l5yIPoYjg7VJc/hAAddvGLrR
rizvqhD3HCS9m67LWDkkxXsyDG9Vza2jTWTOfkC1gANebym5d1kV3bdz7/yqufnUaO41/K+wjd9b
9LKshYFeMe7jzNpWzBT3TZ82h8kLWCxqtsBanTE2aO6ZAQU0gNUjac7eNozfYiETHEESQw71bzFM
mwb4/B0cGST5abkpDAtElv9LXPwsyMmshopmxF1525n+UiQ4J8RAwyGKWP7qPEWSg1ArT4pNMTIc
s23GwpXjXzH7lIeuJVHJwwWGdwmTeZ4fe5ZdWTPwy9j3KJCzfcCEIYDcZbvBg8YOxZ1c7sVsHqDT
E3TG28lyDilfgHGQ/YvtrGjg7+OYJX1OUHqOGAUbnFilJuHZYqTazudSQTUoaM9E8YOZmxdgEjhl
C3q3wRZcsndGnD7OSf2Nh2AX9+anFQ6nBSrRNBjm0yG5GduxASQ7JndpHdAz6vQ2JWJvX7RkAyF8
fwon/wQZAHk08dfH0RrSPdfRtLKaeKcdEn0jH8MnCJYnJ60foCMmrH82E7LhfUmz6CvzxSUziVH8
iKazNSjerECv5gmXhhPG1d5ycMK3vnOZoCFZHPIX5VaAHdL5c4ijW8+BWRF5JFkaGv2KkItD54PH
y4fV6+tUT9tE4yztPfZSQONPzpxcndK14CjrfZLpM9xe661RP4zwUQ5ph7A+gykhxYjFFFlhCArS
W1eL+MWvjfycsh/qcaau3HAqTrUNPbXq6hOBXyFoLdj8yJm7XaXi54k3ysvb99Yqq92UGC7bLv8O
nzIBsNI5pwo/Au6fft8L/TDlfGuC7JtEBptdjz9fkMZbnO2Yv3/agmV/GE7kTjseOAvrMpQ5k+AA
UIjNgmoduPoR3rJ9idLqZJqQYGO2kXaEDD/WgskJ44esrQ5+WNAX8mjKAm4eriCUZZlKKE1UutIB
dI68D16qjDd5BPIai1M8z3hv3fRpnAhZhQsFBGbiRZkVD5cC91xm5OXGD+Rvlrj3MXfrkxNAlitz
466L6qseDPe2mAn86TWH9Sw8XK1N5K6Yzbt3gaRUCexdNlfByjUIvmgK8wtOAJev7RbPGSk8a5Fb
321a2sxhUmx1y3w56CitOA+sir6r63PA0XZZXopJoBfCXkA4CBdrNo17PWZHz2Nf1zF0wkHKwglT
/O9pwp5bjbBqs1pfWzhEG1Dfp6IWah9jn8qGsN1CFth2aEY3cnGKG1Z99rJ7E938WvZUEI2aCbII
cfONYZyzMTTkoxMDaQQ/SLA2tx0+hcFoXjIfFV3c+AI9S/E6sNJMiQqlEIer7tn+SkCzSofgrSrp
AUljJta2Mbce2et77B4jIjtuKMeT+gUJ9kefoBkYPAdjQEsKSBlbTyJ3kFkExtlpHAVLrco2VojT
Jlic1Z2FlrnuRHLse+ycZPyJIzKcb6sBlkZmDvcZ2rK94w1q7zXxL5vqFgCRag5B52UXOQZLQolX
ot9OvrPIHU+VOX6nCVdj4ObxjRO1AgPNvA06EC/SDOpdXpdqZ4NnZgECDtxXOnkAy8hdJUmekOBA
lVijCumOggEDrJueZieXiyK9bqgt0KSqeSp+V5b6GQLHOueOPYLJSn+x6egOg6Hrg6IBZZXQn8YE
bSESycIXbCDtIV7BB7DT5Lc3u++p9U0ANx6cX0WcjG+MVpja8XbD/iZephAw48MMw0R2BmbMaQTf
mMgJeSVceQXRlpssZ2Gak/Oxbw1TH81O/Gr78jOhjYMwW7zkneEwWePsq+sAqBBHDDXUxcys8jZ0
Kd/GuTMuLRs0nsHUa47jxb+S6gtlT898oRTbeMydrZkBbee/lOCp0WekyVEo8k/tQt6LSmc3TYwf
sK6n+MFDy101KOjC+Oj7nFQujDxibuDRAN96MdpFtmlzMKBxegxTyRD0J60Y0I5OUh1mpV8CWKar
tmtypkNwOIQfVbdBCX2DcN7uNoAesl300+yG2YK2RXJoTOQGmY2AFnbsuKmQPJw9b4nVxqYhnegK
W7o7DiSdoo8ER8JV3DOL2gUfpjU/RzFUdtvGFpz5fsDssa4JedbxnoDinQtltmUayIQX2pIZxjPw
+5Ay4dZ3ETnT92L0T/F9Mg0JMZdlDCHViC8vbVc8lTQ5Ks14vzwe7/tk+ozGSp1gPRgn9rifZeFp
1nx5tPOt+saBuHP24UhhGpBXxNvWfRTpB2iLxqboyRBgQGiwjuqrQ+ebvytqrPMEco9b5/dAdM/e
6r3uHhGPPM1z8YV78ICr2GP/0D9If+i4Cj4sx/t0EzXvsBmHiDwtMtFTYg+CpapqnLNRsya37Igh
8GTJO3BSEwOtuzTEfCmkEpsO3kxjY5Zcrm6UPtH0VBepPNvZuBlHBzN47e4wFyA7LUTA+PrMT2QK
Aw2eeRv7/ZPsuukEV4zFfx93W7Oc+i28GEpAL+p2szu9ecBNz4adb7XAfc707eK2SXRNkWXrrpzO
QgHTHBLzNHUYXgOUyOt2GD0m1Bbr0zp8rQVC8R6a79UN3OYAb2hGQaxfk4xdXtOOcB0SlMJkGuAh
Mu3N7F0o2vp1Hzu/kjjOccpQ4y9M89bw1KkuPqOsysnK4IN0U/PkzxhZgRslMW0D4RbkqCLX3jSK
JtyQeNyiEhVJ3bu3bTPRReewLTlJ88eos7pj6NzOCfVUamv/2pcT0XOufMtB5O9Abnp7MBTh1luO
ZtMk3l7S7KAaF02O4rVUZ/cNtq1z0j4y+XL2j3477bs+uBsCuAjAspGQZehfGxZpUM6QBzk2p0oY
/kKCHOwG3AxuY3rnXCiUaQlDBMqh4mLMp7RUi8CJLnwMn5rAJlANqP6FHIl1BzLk1nFoGWNwedot
xevcMKWczHQTR+omrTEG51Sf10bnL0wmCOJINepf/UMve2ohPaF8sSSoJcEWRBH54Fa70g3UxY4i
Gwnlspl16/Moag8ri+estEV9nDTlLz8Pl0qTNYfn20druLUTpWCf7CJVVXtB6KeKGLS5pgRdZXkw
mJjZpiOxKopGZm6SrUeiCuOn/El1Fq7SIuMtyZL2aPAKVAufNVygr6lKiKSabskMC3eAS7eMY0EM
QNtd57Y6QsMF3jHx8rAZWqVpnx980FXgB4OzzKpkzfCuAIiQQIsznKMTyF1uIWtkrPohHesxNlS9
rzt82vg78dAwZ5kCeXRGlxIw1w9GSafri4JQiXgILyYJHlXLs7vE97hhHlR3DNyNaN63WlE25diB
GkgDERp5aoRq21vBN0aRg9HV825EGqb5K2wGuqdVTyWEZq7U7iuWxguirkX+wECxCMtDGLj8LbJh
8TETdXYxNDJ/MIgOwpziOY5FvB/Scpn+0Dt4uPbWYek/iwqwkVh0AeNxBENzlOEOunJ8kpGzLqvA
PRB0t7Mh44KDpDF06CLNNLoUmXidJrtZozz/GUb/mhCmcXLi4AneD79W6N0monxLfHNJ8sGikKJo
347ea0YoFGLatYzAN5XpsO8ATCctskUJ/RSla7h1EgFDwdOQ5zEJghmGmFFarHMSm9+mNl0aWRTB
lyh6aazQpPtPu4PtTDdzx11O8iPEkK7eh2P22CS5pDEM3c2IFyiFD3LPc2tZBI27CQsDTh1ni1Sx
OxGO/GNK4o06+4JnLdiFCS83wNyd20a/wyl+1qwQI7+tbtOOLqsMavMoZeTuBjU4mEM78lUZYqOf
h4go2jpm2cIsLSJFibX6KuhAaEyaG9r22vcQiQQzIrLjCMi7qaHFu6CpfLy794tScOMaxyn14r1j
CEEsSYnLn33JqnSfUsQhq6Juv8cCERSC4Y05U3AOQ/qYL1DidPnQVHAhYEZQ/WpZ7RcIJbCV6tjY
JJrLSl7Q94PB1dSESCMudei6V4O2jcsIhXt0wkUH2UXeytBMjywZNL4bh+KBwectVAGihrLMWJs9
i4cWdz6Dt4ZAd1npgxkHrIo4bdJPLTgyaTC2ac772Y2sKzCl3afyIWZxwuSeZ//oTP2lNSiWi7zl
hOcFwnqEVhGGHOq1aOiPIodJmxYxxt80xo8RxN0pq0V3qp3E3VMLHPmqgIS+cSB1aQ72wk/O8Fim
zUzly8qqxc3e9yigGRpHlv42SsB20KmnE4h8yOXLB+bzKbngvId6VO+hIU6BGF69gRfFnlj2hDzF
2kSfrLJE1B7HT6M9MdQNqIuB5ODkWRg5Q+gx3IQz5IHH9/S32UELpIvg6TrjdSjsUdyHgmHLZIbP
Xjtuq0bJk+2k+V7hlOG5l2a7USAndFG6kQdtHcPe9A5IBTd0MgsqgnGhCDFZdc0SSTrNBaJX7Pay
JSPOGgMfvfjU9ae//WsXWsi3ioThIDfdToNdwZZ4n/tM8msLGlcSoZUVqT+e6qmjFB5hNLGEa09A
B+sNJP+ZYWLgnexKyO1/Dyf89hi0YYU26dXrZgP9+5AeeyMfXxGlMt9unKcSne+VZU+76hDQv7ZV
wHyYMKnDn5/21UxDVV4Nq8W9YBTWwSjMa91P8yH0MgeEQmwAM//Hh8Q2apA0TrGFc/av/+DPLzGZ
MG4mzBrzADaeDfXZkV1/Oy1gfTh7vONY2w5//qFPC/+38Nv/H2f+NGliyWEXFwgyHr7DuCz+kkxu
kwP7P/4Mbf9/x5nzsMni9//rW77fm5Y4cOn/QWgiqhVkCQIjsv2PMHPP/cN1TLiwnvIl//T53xRY
A6N/+Sfb/EMqTzEF80xlku7LNzUMOfkjJf+wHdchPxl9IBtW3/3PRJkrtWTa/i0//Pj1L/9kmAw/
2RlZrvhr1m2NstX3QQnckB2XjuXBB3EpESwWcdePtxZZPF74UJc2523IDhSFSzq1WFl7ABcGPBo7
6tjCKen65kyq18BYIGnLsP/ukJQoBoBkyDoBvBzDwX5izJgzMVdlQd8h9rEU6xsTsNUI/GWWldkj
TvOqWqEWmAP5zrNvzoyN4iis3lNoodVDwtkLDATmkO0cA+UHiGcLf5rqr7ZHDR2xyJaUtrRfEmHM
MridDGDJUefDP2c1X1IEzVWbkl+FtjjsCHYaSd8Dmex6VMAsxDvtkC7VWcVxFFOQ3ebUDao7WLFf
4+ZwAPOn5rq1TQt4MDOWoJUrW5S9tZvDzK6YkifRgCN6LCaDgZq2YCQhNRFCILvrXSv8hdWkqH7P
dLs63QToddJn7CiT+h26fSDvQuY1xS04g9IH5WuSSNtC4LVteS91SWHrI9+NgPbaeFITbEA0AWmA
w3mde01kfKZebnyx356i41gkbX+VguCt+86FPLHvjNEtL6jUsnhXmaVMz1Y6eHR/jtfP5sOswVvd
c8LV+GlJYFfJzTx6IkNdXZRFsMl7P6rhuHkM6u7KeYqzDyjaTbCl5aTF9PvcH9cBJH2CXZqikE/z
bCvC4MwMlcI97wRFTq3jbDp0vd/1d0bIs+WAYVrXlz7LbURaSUFAmwB3XhC6uW46e06pTJEaVgQM
gqOUA+NDKLEoLlkAFhNhjMbE7FYafonEu1QQXT/UFM2gXWQDJI62s45Bqm+rxW2602LEyCSSsol2
jp74HdZ6sCaLOgqV0E0Zq2C+8kP8udqIoSRFU2F4asBxyExR4zfukA/Zuhy4b7YOkQLuYwK5jehf
TL6ZuHRxK4zPEDBSAJOssgyyZSIzqap4Q58TDt65tNvUedFN7FXRgb90Hz8lbt8NoB/6mEg2amY0
gBveJN0hAHYnq2S3lZQp45dw9CSLkT5ra3xLY50ZEmW8nIrnptOTsg841wv3JxqzxcLJEjdA50yq
XHpsckeyq6YXx7ngRRjK1hUo0t9o3L0Zayoq5dFYNbIZw+fES+32MluOga9owKMVP6lcTM1VlkoT
t+6z3HGQ0vVjuXju8hiFFbs5+aC8yA6OnkAiBsUe96g6+l7W1WdwkFb87s86rZ+7wdbcpxpkDYR7
o27SbrldLSPFyZo6xsbm9XI1buikzPE1TdCN9rkFUmmAWUHt85jxZle71GKTeA2BGesLEQdd8RaZ
nZUstAkz/c5Eqr23TtiIlyBW99P0u6hVjFy8TsUkznZQYd2rdT8OV76qocAmU6Vn98LaGA7DIGNs
W4bBCYN4Pc1iF4MW3npSp6K6fkKmtGx7q0K794aYadREzglyZkNi+TdwUphcJqrO1blcINYkN9b+
jLLIMKIMtRgRie557Fn7f4zsL5p36OfJdIYvGZEfWNlhQP1ko3k2mOr18T5BbYZbhYHa2O0b2l/n
l4kkpf5KpiIKsabraPhtDX083EhrqqkjM0S51pmYClQojuo8d9MWmCyuTFRCk0uWnGaGaQlwbCQ1
EwLemheGxNprOKCEu/a53RHXoFMXVW9sdg0uaMeQYjxPUqrifYosSBJV1OY4vRPBeAdqBeJp+4YT
KxEHxsroYxa5WdKvGXtjpFv7laPiSxv24AvH0YydR5UPzMEhC/cTHriinB2KS0R06AEsIcroyjB0
1owl9Li4hUvV4h0YoDlegx7TyT0qfMJekbUMDkpJ7kZyB1kVVRurmBSIEq/2h12WdIN3aXt3ZjmH
VbSg4GwCa2QxVkf9fWVVeKI2Hi5yULHwB3MFV7hO/R9U5n53iYucgIdVlrqjx7hOcXEQx270LSbT
YJ7EtYIgZD2b3uR53xZ5Usm4KpJR/m6wLaZ7QidE/FRTy4V3lT+24VVG07AsGVmUXHAn4cmxUKR4
J190pKY0qdDVC8ciwvsUw0S1jWms3X1JHKf6CZmaTyww28ke7xu/U9NN1XryJ2SGFfxUPDjaG40I
vDnXRZSIxymsu4FBnp6inB7OhcZI7E1XEsCZSUARc5/F4R3KAN3+ahpfRa+gpyrZ0CKVZcBcyXyL
c/HjM+T/IGonVRpIHHj6u6Q1yTyregWMmDZzMSVpgn/qdWpoNzlFpGv3O7tXsb/BeCFQYqgmdPRH
HjdFcwstn/n+isycOj6zbnXmJ/Lgo/jcZHaU3/ldbkUX0Thi4kGimsR9YZo3ZefBSGz0XcEEpMgx
UdSfO2ZGxmuSqI59wKCryH9F55WkB0EBkGzp/lur3SBVrdqXPgEMAYKiLyZnhcogdAlYIMHBPfS1
aTCjiHqrfKCj0Sg+p6IIbnloN+6DB/U01JsEWa54dJ3ZlJewQ7y3h/zgmqz7hDXdBHNTITKg8mMl
hyOLtQzMMAavqJU9L1Oox4a6n4EX2Y56a3KvtdmBxLM8K4W0cjemIbN+8C+QjJ9KHbTDGX6xJ54W
YH11TJmwGBgbyHdiahAixDyOIJeRMRI91X+yytH+ja4aYAxF3g9AJQU/6pjWsSxurVKaTOR9Ukck
OcCDVb8RlBNYy/iTvyl+pdFBGrYyp5YQkp2fkeChdlYyEroMHTJqsg0+YXSJjE6Fg0HZCjXwktQF
6XyOTduqnosWleM9fu8EwUva9exqfYWapFrxYGCzv/FHxKk4CVmRs3GyG2EiFeauzosPrFmQz3ag
fmCmrwZRjln3QTEWWdkVsKAir6YjqyrI9jMnCIxuRulL2lJcJBN88AaYrNwilyiK/tiYOdLzbT5j
s0Kt07og4NZtE1vCXjMxwyiDYpDXnROqgxwCRZ7Vnf2TUEKULcyvZJb3f3YB/9Xt0v67vL7n380/
Lz/4s9SkCoRR+z//+mnzt8//3n785ROYAnFLGfe9tC5Nl/Gt/KC/f+V/9A//2/efP+Xfa4Rc699q
hK5Qsuq/dEHL1/+9C7L/AIfoWL4npODC8OU/uiDxh0SRoHzfF8qxTNvx/k8bZFp/2KaNyFpajhR0
PN7/boOk/MPxHYzQtmm6DJhc7z/TBtmWpKP6V32Qa0IMERJIludbluNbyv9rP4RGD+KNLjl1h402
mIuUYYduXXgvCv30BoBldueYb4VgeRRJl9VmAWFZj/m3nZcPpVdgebVN45iFaIMPfjM/sDYkOGkO
WNUGGzMZj0XqxqdocCa2CvE997zPAzGKqS1EnByJ25sP0uPOwvKnIY/nxoqDkBU9wEGIQdhPF/TO
Bg88GYv+p+OB9UzJX9JTsp3L6MctdXiPzaJHwBunh6K2xTVtfrEILulB9pHNSSlHo75LGrY3UeTi
UFQYNmUJxDAxSr1Fnl6t8OfA1B/G2zpPXis3GBfvU3BTBMy/QusXjsDibLv87k5sD9vcewnRSJ6C
mg/pkEFaTvBvoJo4hNK4EqIYHaoID2I0VUtVwmwY6TzBvM9liWmXySoeBDe3UaEzDo5D7D02iOmt
3S+i6tTb6TrCiUbNaxvGt+JsX4kyS+/avL7rcnAyxRy8ldI/otpLTiEC1jCp+23nokOUUbrrhfOI
dYRYYx8CkWrxZWfu1JEki2y5y6Kn3meTOWbGdmCpf8tpjsFMEbQR6y8gW4za86S5Y2e/bZYtZGqC
5BsoVWtTkV5ibcWQe69U8QSRhZSKnCz1GhUwJxwBo0ST7aNe1Q++OTxZbtEexgmdU0zOnPb8Zst7
paDUd9HbnEUEpeRE8mXeVrTgeMqUkKeu6D5ognF7NeaXR+IrJjDQfaX+JtyAfVuPjyvL/L0zlXBS
o6X9SoZug5q0ezL65EnhAd95+RBtS90nm1wqOP7VWF8TBC0m8PT9UGcvkyBUauqZYvuEnW1ZPC5I
mNG9iXJE5yDKE4MFWsJMDZW2C040Z7hlNzf+pINdlnnFKcAssSM98oHOEUEjfSKpqdbixQEA3Oi6
PQLWJu8ZSQCMBTWeDLcfT9Tg4baw22ZVWDjPCPHbO2m/HZQ89C5yxJR0VuADxylD3gydkUdKoXZT
ca2ydyGG/qZIMODhJt+kIdgJEWU/VW98Nwgcrn4a6E3HiOw2gvy5rdzmNJrkBCXeRyVb84ZXP3Sn
U0s/iKV9Np+L/8XUeS23rUTb9otQBaARX5nALFKi4gvK8rYaGY0cvv4OqG6dc15Y2rK3LZNAY4U5
x1xWsTXZx4gUrG9ha+uR5OSfMBMP6fgjAh2jhwNUuqjc8B+WkQG1eh7/SV2Xe1P5zN3ibGOjw1mJ
OimBnWVXZXtbRuH6jsfshBihTq9pHn5Mecb2IvHRX+AMk5gx2YN0+zTFDRhi5ISmFBNf2FeBHSUP
l+QcMrbSjQjZjSTKby8NRtIdqd4o5ydmtIt8fsRicsUmt0dOylIyYHHMUBJuduGYB1Mv30zJn658
/uKYzAnaz+gKXx88FwkDG9cgmWbuCNSZkOX2XKNmPe894bZ/w+5mJ8jtwWhvBYxEDMVsu4CRVT5N
jlF3TEFc9lYR99SciW0XJUDeWpjivlYdGxsVKlaFE9yawZ3PdWLrW0sinDcj7nCRFNN2LApiizRg
QDJiLepUDDiVLZ1dPKAGwI5IzBpZaoyQM/HXydoQX354c+WMPc5l7RNPilSJSe2JNf1MNRJTTOjV
wYSueWt14TlHjorJq3z2BpLsNBJnfKNLP10dce1QrSfS6HG6ZEfMJ0CgHBMRI2VOST6y6e0EIy+C
oqIjdAgoi4He+n/xGN4BlhK+GCXDnuIOOTv/hLIbGDboCjo9LffGpQ7aTh2RPU073LxC6i+kkAe1
je6yHatkryX+JclS6zLX+q7AfnIArQdvLXK8l8lqvZcIlHKpGv9W+LN78yK1bblV1/aU+uiC6ttc
jemzH7agXuO3OL0bWJVvA6vLO3v7Ir8P5VHytDsMxKFVdXEk5BnCnI63faAuAs5GgJBVt/ffl8KT
isJVoG2MuAY8/KAQQjeFYMCFmwkfj4zcIyxnmVb2YcCqgUPXLZ88WWzZeVSvRaev3QTsfum6JLS0
UbSBF8hjYnC/lujjMbEfQNbxWCtxVP4fDq/6Ku1dRPuzcYdF5mvh7pWEk+Lt5NkXZzb+Bmddm92X
gkZnOy3Zz6CEkmoUe6eIea9Cd0N00AOL00vNvb9XgOzXoV9yEosc4B35qm8Naxpu35H4cD7qh0Dy
SsoSxNavrlHFwR0Y3VNs64TCAf9gvzrvJor6wADGfM5c9vBO1S5hLown47QUh76zyD2b8uZkWmgi
GT9ml3Yw8hWzGZ+5YnUcUzIJEcMV62WDy86tT+8NkOtFr9zcZm+wcRteszQyb5pJ+pg72s/EJNmb
shRiJ+JOkXEWv/g9gBEu+C9n0Ou7Xo9oZhdVZneoE3/eUAD/lDpTgqFi5YJf9z8rSc0gIrIW9QiK
EM+wiTdR3S1jD/UgvWDraNVzlcwW+kZH3CrjuTXrizCtUwUj/WH7yfsw8FMzW8Qpbu7G3k4ercPD
wo4M59vs+q2sBx8zkzyWdayfM8KJKPjDY9i7A4MAGGOOxnvX4vrvS5SMzJGNjRvh9UPmBpsiqY+2
2ToBMJf6OFsht+AIpyQuyNO0tIM1qePsWKz3LKfYmGhhpslT+LtGl3PC41DGfJ7G5LHIJj/boCgu
tcpxDbrAS30j+89JyI+wMShodvKR+n1NQULMVTgs2VuAyzZGBK0EeSPa9ZRhZcrZQAPMZz8C+yO7
yrZwO6xNUGDraNY/rYTH8Jh9DoPSt6nt/NOdtjvN3b3RQnbdk2x244BYL+/sascdRfvDAGafWeYh
NEmHdkpdbvL4YJW5sYdt8tKPZF6r9ljaZrGvJo92CnBTVLwUfv1vCA11TF3zTYr+wocP22i0SLH1
r3FEbIJrIFucBffL1LssGM3XQVfjlferfkKkxZlMLhOcV/9uZTOGrOjZiLBDZTnZkm41Ei+0R/iR
BK0PKKBTMWCPEQq7WDcOmubpJ8QCvF0WAeABL5kicEVWQSfhhhhs+ugiv9QSi+Lr2seQRNbOpDLe
lrZ+YM3M7Dzpe8bKGjdElC8hDMvwpMCbHB9BR94YHj4UM7qzBoJkCsUaU/u+p/R4bgxCbPwG22Zb
XaCmYKRCWbRMxlcGKQc1mRVMcG990byOvjMQKplNKy8e7VVUG9/l4PN263IbJ+oTKEnm5v+1es1o
MqWnzYl6wkTadBdifljww2/eWArkFItFF5MUY+lmT5V9VRV/TREOFLjipdAOEnPnaDPE7UE/1GbG
ipEWN84l7lTmVSuZa2xL9AWHMpCfEPY3Vu8lCCvMdsCxQummeBat02CkIEGBrgfpALeQRd9oAezA
aEpAIUM84jDRcpCqqU0ykG7sBeyrYQoqf3piM+7tS84TTnCGP/gRO7DPx4YHKBLeVucjYSovoNCy
xtDrnR/fIoeFqSIFpqBg2vREca/V3BFGRppJFyevSZcFCHR3ZphiukWVdB3D4qIa5y0mLZvEkWUL
XbaQ490/o2fhtiHeOfFZxXMI5s/aJ168rw7d82E0+rc216mrnIqZsmuyxDene2IRO6RHzl1nWrBr
qFw23Rjmq1j3XbYsxufic/QtN32SCUaqrFzadS9aBKzTYvsq8Ga209pp59Osp88tkMIgmhA3uxNC
c983jC1Ttngt7eXzN+oTUsLl0AX8wPz2A27pLdXJYrFM54MzDdqPhkZVRSbLBEVdMwFs402bZnUH
7krkJR+P445vAucIw1MMc60B1tAwQIguEozKClAH/kFm1a0cURPsATopBu5xSUcLeYg54OsbP3LN
2EOwindO3sTrcix2lbFceWgXV56bgHyKTRy4vRMf3Y7kJbsDzB/jX41KGW39HJxMXo9nd2DjHy4J
Nm2CkHIi+I+mxXzT4SFuMsAcZERxu3aUp0V8NW316hEdg4wy047M/YCdaqrdRMvnByqcM5dYLXO2
0Ci7z206f6RzQRmuLPLHijlwyHG1neoOlKjcmBEEBGd4apyj7igSgyZwMnX/GjFFPnqDITaaW/5Y
jmJ04lCvLRZ2H61SrN7JAStZf8XzTrWmtWKglbH6iW6NI7YMhKPNaBPBnOEEXje+ZkMZoPUbJPAN
kRc/A+7cgeChfe0FNluFdcs5ue0qPdqEy9tH1tO+E8gF9BpI49w4zSWNbZ4TSgZ1r74QEIBYg0zj
LDhnz74zzOnWDOorABvTOSN6fBt1eraacgCqaAkYMA4kFVVANius+th1K9JEFQFvgG40nkMoaO1D
O03jA97Bf0aHHM2AHWU5Tb9PrJzPMcn2nGXFwzZyiewJySqpRzUqo4LQJyYJG4azZydxahQ9DKBK
0Vx0bXwusl0VCY9nJJLPiiAjTqvi0A4UuZau9RumzDYWFLPcMXcPgU90z5kS/zQrLl8y0b64NBzK
t4JqWObP5bzWVPMUScsNbDJXd3miXnWBmLm2jbcqQ5rIapXCCVvxVSbmYtiA5QZrIPyxct4xiyAK
1q0UOahaVTtQlbvpLrQx25c8pyPTv+Rj/kQckTw01XrALLA2FkTjwiwGhmAEltsdrHgIeJD0N8tx
+oPXMLJo7MZbJ7hpqdBm0koiSN92ePRSYrFZjGZbX6+3o3BxClmx++IA7jAWay2PFvixfchAeBLw
igaLxzN5tAa2U7oitoj0UcZc3ZWPhXXQ2dhh4jg4ncZ8ICHPaiBIo2XmTbK7VW8di5CtfIlnclMw
Nz2V70ygdpD0zTOtB3pbx91Uvh2hj6Vt5ThGwB2rW5oBGTYHKCmkFLTPUkDySltwJIAG2eR/J7//
hAQCAtL/CzX2vK/G8NnWdMz3PZEcmmPe9N57byZDO4GVCq85aSUwpHJCLphDzAL1LUJDEyNPdcic
ENKSyXJpQAoz2w31FaZ2zO4uAh8xnqq6DHC6zMDjMnOdh2G1RmWn72ovf8/m6E+Nm2jX6OFFq3Uv
SOw5KKMZKFxKMKPvyL3by2mfyrk8xeVM6pTfkVphXvVKtkej6pCWaneML6+9bt7yXEaIFvufZNAB
Y9jaTej147cZ/31JZ5dhFIalVTir8xxrdoBc5cYcuIOz5ZEWmsSBwkl3BAw/kUnEn51Dt9j+/m2/
L9FyT4gEdebiuCqX/wmuKiFBCGXWFfk2azAG4igWiY7J1mUL0j/dVgLH4BS16sJOPcd+ATqiFuNe
9xpmBlgHAY89jeb7RAu3hi71EQ3ef5GfmOclEkWawz2qn3W6D7wN3hMloneJBM/8aPL6E8BGd0tW
br/Dn9xzXLtd+JrPy2MpZYjEgmaHrHtJ0eWMzUPD4CDjx45LDZ62uBtecc30aQ6yiIM8cbxoP4pQ
HsLBf2+UtmzNfiAjUbwZ2q3m7l/nDSomBTYQ0dtqJA6csLfVSNwmZqsKfxhL8bUs2rWhhu76+0Jj
663zCj5qo6/H5g+5GIdfLgA5eOthebrqpjluZss98Rf82MmgbsQuBfVc9n/rOGGKJlKMEvUIenmq
jq6vyUPidj9wi/CycQ2y0WCBIHJm6xKCNrdTSHxYSq8NYfaMpFGrqVxApdYBuynrXOneWz/p+xwB
77LnfHWJqvXj+QPqb+hFz3ljvSfS/+rclizhguu1BiYT1wNGpW1OUxdlSF2n6omzEURFUvIzgnPY
mo6Cmz/KZ1MjIEEu/kn4tGry+fjB34yy2zOZO/YZtNOOf42lZ/dmad67dWEBLcoq79vSxMWpxyux
bH9qnLN5r6eEd83HkRgXWuhrm2h7Qau7NUPxVrjTv9AqpzXx9USUsbVI5A9gHKTfoXazjemFSTSc
CLltoKvi/fhjTxtJKtgUmSeQH2jGWyjZLJvQlEmmOQSKEQyPOeQOjOWVhQ11Q8MC3nIh9tct+Fxj
T3jzdy/rn9SPr1H+Xc3zycntk86QStgIG9LhKbZ456Ii/kzZ548GVTt7G4R3owl1Yzro5fzax2I7
uTF/Ck9JpMatv5QnpPuQ5HX23PndGZonVl9L/djtw2jesQ3+1Lhgya4BmicIQwMWt8sd/YvndrTW
zIpGAhSpysiJt6vor+vX7xeBCooAR+soh/CKFOgJUAHzpG9HHw9uXGQ0KYyX8woyi/1qyHHHzNkH
sN4cB8loQh9OjUcLM1b9Uz4D3/fycFdnf2SERU0Apt9WyobU7aPJ7MKVWHJzuywH61gQrWjmf0qj
ekxz9T2USIa4l+mEGnbtwoauS6C1DgUXsYR9qsJpWsW9S10MnQcj3cpwbI4mBZ0ryaNT4mjmrhqY
kmc8tyY0JWuKymcytLairRCCiu++x9HsLwRP6UAhsf7AGD+TbdCuJ3ppI8MGKLsgLqLHRJoZiXjo
DTvSt2TkeZxLa7OLCS+YvxMVFquE/LeacLIuHW9DpiIGZcfS9ZhitBASCIBA5OgP2yZE6d4Ytw5U
4lS/0vA+F7LYOFBee6FYCTMSwaKoLiWDjJUtOC3mtKu3i41+VsW8Iw31yemcL7NHRKnEl6Q5n7H6
mSa2/wRFV5JebBiiqZMSAmQ+tSWWrrbX3jRK4zLxT2oSp9Bv6HMM+zyMzaVaJIQcmPiFh/mbVLb3
CF9VWOVncmbydWxgPzWS+ZCW3XsJMjXKbY/D85vhCtZcxEul3kKsGw1GYxOfjhnF195zF23rdDKs
6hBP4VmaMN9VWRmBWTF3gde9StL6yMGKba7GwhRCAmJxFLAZuZU2NKQM5yAW8xOS33Njuthk6TZD
R99Z/ktYsx+YG8m1EVbT1sXJDLH9fSCB3NdS7GrlFVT0s/2ma+JU6Mj0J/FkUPc0jXrF/MTyY5Yb
kzWQB2M1ajG7JvFIkhzhAsTaIFrltrS+yFTZMFNw0N/X096Imj3YXAFOf/5vEOld1YCQPT/5KyAn
oF0gxboP6EC2TURkA0MlZkW73sXSzMBkPTL4S7BdFQ04GpgCHhaQEUtpmCi0ns7XzKGtNKahk/E1
ztApKQKGrUiAhS6a5ym7RgBz40r9WFF5l7V1w0J1aKVPbiKQTfwgLWrzoKPwzwbzs1Leg3th7+l8
fFY4jlvK+UsGVXyTVNoeRzizlcR8JtoH97BrItYzdAi9IF8LYx4xALoglebk02hr4B7aLcweMfw2
iYJlnfgrAQl8HRORluT2p89n3/fpJarMoNsy+7qDxoHDYogXrOlX02K0WKogLvv3FCx4qhEupHtH
lZKippHOaQ8uHXX9ZIrxMLFf3BDFhsufzIuudp4cn/UB9H6oqOztOEYWkWIVrlVPzKKemedGt8Ef
4ZwywbithjF/JL52FpGPabAKz0Bwv9weAGmFZIMenVOfx2cMya1Jw5VlqLuE0WZG7XOX9gfXIcmo
iqw1ZMm1lrm3RrfeazHTr8d/I4ewCZaKOHHM3RS656HtKfh8nnuW/Cg9Os2W6xUqxj+7Ev8N9PzQ
lKEVBB7BvAhcbsjjfiTJ1NyioeFfLA3NMPrEYDDCC0o4IyabvVXevp4lkwQyklP/lPUa/3jmzQb1
KUdyW7hUFxlweQNNEbl/NO3/nMbvyRckP9El9zRi2lNIHk+9joLbq9yH7TpMp43AKfEJV4V7Xs5q
opTOaey/ktRDRZv9oL/4UcJ6LVUqoVcsSHgdQPnwjO/ykHpQx5KJYj4TySrSOYAzPb9w5T8Ag92o
f+8DF3MPMSQW96wwGb1Mer+yjZs9EExrNTOVHTeeMP0HMibi6PS/ntzP6VkHaZHI7IyHAb+Ogl6X
v9u68ylmwplnRNTw9sh47xHwMBcqCIl2SaXhoJd/p7r/5/ZBNr6MY3XwU5u06ER/NupmM4UUC1PH
bq2cXt2MYLwaMPciC0WzgeNmTMoTk13m9JN57nKUEV7NWzk9AIB2DTEAGOcAdFDBeU317sfgJ9in
GKuadll1BeRqSmPXTF8Av16LCOsp4nrKFOecqPKri6p4F9tpeYylWR61WYGslTlxr5kPhHHe+GcH
zFqj5jRoqUBLf36vtfrP3DlQKrT6K2ki0BsIwB37a8hmlkL4NJr0YLQ9VUJFrDc2+zUG1Gnde1/+
9zTiRsMYQ1RKfjcBFhwzbC6xbbjX35eiXLAMVnIakBuDiWCGbGgZ6zaVYsOAabuCuNJDpmNcEU/M
tLqe83iFedC//r6EcHNKtvwBiPVb3EPc6lqObRx61uqBV8HZOZ5NZnpXgERsu1CshNPkO4YYRtvQ
orByWxFrlGKm+GGe4V7CzuakzlhTSg9J2iObKu9SuaTeSd+KN7klSTWE5qnyDmp09doJquickNpd
WLSBakBgj71ebcGffyAPfjckMfKM7lca8ZBgu+JvImrM02Jg538j8gTAY7+aHCDfpTDOZaqfy0kB
nmJUR6wTmdfeQoDFPlsdqErizdRNPqbJ5aMdweJHgH3xKYwFcajsAfrUqJlsEZYLydNKPAYZUwbb
xCy/PeSJ+yLGN4J9kkpy3idzwSgXBqk7sZc2Jf1kjVXes+W+quHuK4SHq4YIaTaf2rNX/5PR/C9B
U7qPdZhTrHk3LsuL1Pazo033CYNRVHRQDPtFSzftESZZO6E6ViM21SjUCF+D8gDfxGUspHgyJc1z
WFK3YONiqP2v9+CBT828LYplOj4U75M2bL3asAMc31H9M7hVG1SEJDC6Z06cxCIYKIFtUlpXZtto
DO+m/1KTGIYoZzSYSGZCGSlbESu3xUuCuUk+aXqO8RGdNXc77bu02yCz3b95Ev7FN2dTyUfq0Q5t
hmhMXKjVPsFOMOcxLFoINrgwpK2/aYQwvLMPxkx9i6Yo3iIt37hdET9rHkFtE/rl+I+bau7aM0MX
5V+j4e/KKZ25GC8QhYF1ECvQRbvOSeKbrq5pNb3GQ7dEnTSBmbb9vrTjk0pf4VabD5XA7vPSYjcR
aPMuPM1iXAkiZvTibNVPTTBOPP64m6HmpGfSqNwjpHZ9K/yDKqwvq1f/cPKLrSUqkNPVxjGmoGq7
4SkZqWKgUHp/bJ9nSZwb/WKnJE7R/SgJ1N34JdCnpsBH5qYDppX6xVexuQZdp8FQ8k6JNn0haejn
Mv0zmmW2Q4CpcJsaK0Pp+nMmw0flLlgHS0+xB2X4LPWmujlRHZ2gvxLnw2Wd6VqHsX8E3Eg3IEnk
iKJPLUVyYE+jxt618WFzCrVDq3MgliuwW/T3kQMVRUuzR8M0jFts3Lv7jlwQGwxbqUNTioqQT25+
Mg0i7R14s1zh947aDbtBr1OvGAWTVHRhqLaTO+p1aE0qfB8aZIXsEda5urGZ1B7cygYM1vlCcJt+
JR6zBbPlvBipRymIST/N5glMVe4/M5djPrR81fRRg6bafpJeOB1yzbxoCzlpNHAydkq7s/OgER/k
3yoHwTOXDVtDFItbV4TFbVJgLuaRZ5XABo45iUC3WdN2/jT3hziaT4WXBjXS0n1Ijd5kJoDesMQN
N1CXFqA6d2OOrX6qNP8YJh57z0gQcDMw5aN6xoo1telJQ7C3tzzoFNPMewh2l33MLG6lCawdT5T2
kjTYC9hwJxupR/G+RQluTqhCiqn+LltR3d20R5zEQDuK/jNm/VgmJc8yfbmMI4AJK7qqsLRfPZ8z
LeIxbFJ0/o1hnq1a0aevfgt5ADyLMqvimUlMtuXTKG5h5RWMhtQZpyh9gUeN71cEGyVTb+yd0UxP
FbFdGMdi85C3VA0sub5aDxpLPTnxpZq0NHCdQVw1hwxuA5P3zSIUc9sM+DmyciJ1IEzPwBqKRzhg
vI/Bb2Mu7JKdlgmgukYiP+Pfvs6uZvb09q2iJzrSzgeId9sfd7b3gDKgr4U9P8UoQH9YL7Nh4QQX
b5FRjQCGgQy0lsuYKczNW9UzlI66+Xse5X9ijL1PmVL1jD4EiFT2+XpCDrHxQiskdAAsDQt5/XnW
sd8PXTXeUtdbCVG2R0/I4kSQJil7WCkKG3Anrgzmv+hr2rxKDjTdWzLoCdq1sQwanKNFCEkCDf58
HIaRTIqx/CGUGIdoDPH/98Ux9lWT41K080db8qyveoUb3SccbIW+a1hqE6bGOsBzYgT1k2GuR1+P
AqUX12SesxNTnf/78r/fqxz7jw6nZ/f7O9ppnAMsjhcfTQOL8swLj4LNARMp0JUMnzyZDieVo0TF
ozicSunUh1w5AOh0NuACt7IXifLkam15MtBtAJXJqSgLgPQ7Bt0x1+0WHiL0TCXDA+wKpDR2jpbH
/otNvwMc4O5/3zx4OVtZ5t5eLW8lVORmzcpaXw+pXOINbbvZx+Q/xKIcT3J5IWvcQC/9Movcp1G1
/OPvVxST/rHhPNw5uv7HMAUUheUT+v3q989O2GlP/Kb//bVw+Q2J5jPA07ErZXoRn2ID4383L+hi
eiuG571Ng92x/LUtRtzRv8apMX+LhjHCEsf4+1VdFvPaS2qECu0DoZQ8D5oOsU6yxG7/ej2srL4I
deoxnUyEfnTPuUWV7XV2F2Dweg1140ROY7i1UvGqu77o+IsTunqBIg8zTLOqUlohqbzk/PuSL4PF
BLJ1a3Ju2nHK9kJn5g4G7YSbIfbs5KILYlVsUgh2xdL464NBVE49n0uxI2VvwXea+sat/XTl1rKl
vqX8dbwSUBALtMBw4p/Ylc4Zi5dz/v0qruWq700G0hHQ0FhqH9gyqBMLbxlKuSOCZHZAbAwXfw5Y
SKG78bXggySNMUl3ztjeGcWxUfJmLrWWLSI3f4xcaQgvRu5K/FBatiGH46+Xzle7JQS4dKuthu5y
nWQlTV/fnkWGjN2ziMZMEWWyhtGcZ2Dg9WqoWKo0Tn/Co1Gti7SlvLfn70kaGUOPOrtYg9wVXSOP
DCC6c8umOhibJbG5Oub0hFsZez+yxH/aSG1dtkbQzg4/U6Qytl16HVhGZe9cnsOfhVOdUiOVj14X
42WMmFh1Q4OuqCwLfoFU0XgUTLctGBcYE4A1fCMZt99cG5eR6wITYQqKNWPw7JNTpRGUVMV+ezYg
lbc5/lHZ099p1SPpHefaAawnEcnqP0o4/9s5ztM9JpVy+Z1NI3ezvZDWJAWb7pThv6SL3kl07j7b
DLGnWILu53J8sqJs3uNSy8B8SSzWFRDnnqWwy0xpkcOehTlqNxSYDCgJNawThyHUVJ+YO5vo08ZP
omrVjujD5lijxtn6scsKvzffrfDNznvzOwbLxDaTvC9vYGxLSuTRc3IaWxMKYUYlfQ6p3vZeAgyp
SGqYwQSIPjVZ065hWXZ/rfnDrJ03aFPWW5IvYZn5hwCGzqllUzhY6d5oOmZoXp2gtwKZTcg7xVjr
9cgDgkLK76aJIIfKgrtloNEpl/zL4hZDgltHGsd/7HU89trc2yBEvdSdPj5HKcepjij3beTxaVCX
T3q5nWb9R3ZxfxOJZpxK0nc3NTErUg6wi54M1xu+0xaGOdkIknXtHN3a0WQRVBv+HdETThHPPdXO
ZLzM0MydYdFcjLzz8BZLJ6nZL3knV7asrD21B7fT3FkMIHgTalh34AFWymi9XVz75iWJ4CwC626/
Mx/QajKXnwM5XjvuAOOAOInIzaalBa6zf66XdN/OSJapHOdwO9WkioM8pF8k+AFqrgk5xPaGQIbm
FAz5tGPOORBFhS5piPQDj5DyNdFlfBoUcni36vKvrjNeIRLeY7B8B9lpgeXkXHBN8WeI3nFpAlLH
Ovi7kueBuPw3UEvmVvbvKzPV9sizoqLTlR+WFX6FDQ+grBqH4+9LXsWXTPp5QFaUySzfQz78P1/9
fq+r+w/ijgkbbsdXNik+IX6MBLiM16NZhJCNefn9/u9XvUVkdZJj7iJmnCWAVcng9xd8rB4XKz6S
TpKcaT4JHJpAlsVVs/YHD66+tYI7AjcXL8CuNErmtRlYZkc216lb6IqM/xD3ASq0YeBEFntZk4wm
FoWIroRtgepBHww/pMiv2UBUih8/933SBr/fBpWVX+2yY6najujw2pG+lb7t9/ux6/L/LL8jXb4q
VP0+990Nvgp+FZyC19+XOY9RYOkecTplSUmX0DdX3aYy+QeU9XtZ+P0VGkR/Hbry/3/lydbZKMOH
oxp9pID+dFcfqJHsft945rXXocnjVNR2UcQt0ZpakGL14QmWyWCOK+0Fukx2ot6GgGoyHvlhfWId
KqO7TVYaIJowNjDsrwxDpwUivDOE2d+ptcJbSypml2MjNcQgTrGFmKjtTVQPto5xxoD6O/bU7Ema
JNd82YiF1q1lKGj1tb9LfDbS5mQNjxakWesJ/a6X/viitJsqiaFjK+0raRw6dsmoil/Q3RIFlIB/
cbJx7wzzeA010t7L+kvimYO6T1tGXWA8sqG27vZkboSmwiX5WR7KKPSeCtxMnCo3rXaec6dRx2LQ
wg0JlIgnajZORuZE2ywFl1gPWfKwHR+SjgPBJmLaG7jaUGyggCcPfEU9qccIpoBVqFydiD/+oV2o
D3Lm9vGj/5xBWcdsKGPwG2td8fj18OHkYecyDGeX2HX5WmojnZNmvSv08hunSQj7DnXnYNXQ01QC
4c9P0NlWgIAictmusUBTlJrTH7s14FlFlVjlhnmebe7f1tD++MV45c/u7p0umIvk5p3aw9um6MjQ
FTLEN1h39bCCNl5d4dCMHTRgEqsMUuWd6PEvAAiyE/VTeTApUJZ6r2mTFtvBdcdLUdg9qwy2gdZw
z0BWvyRt/BVrsOt9SVYuVbERkALo1VP/D94r7Bn83qcc79jKzmMwx+ik2K2LY99Uxb1XLaYL6vpj
3SQgiRj5rJ3Qt4/lZFcfPurUVFntW25X7V7H15DOemDY6qQidCAIJ+ptSRriiy0OqhuHrV8bJNIn
wiR2jYjbWFBIGWyBAriSP1rVfU5eRM2KyXYryUi0elaTIiv1oARX5DWk9hIBkl4NwQ5z8rvD0LrN
U+ZAtMzZL8LJH3jwa85I6Kl7b+xBHe2hBmw0d2wh7eRl9ARgoU4jSAqPAwOjstl4kD3ZuofWotS2
rqzBpmv2rqfu1iOK94TiQRFhv611sq0ggjZ4NS+DWevXweidfWjOX7//laRKID/R/+SOOV+75Tf0
NlkUIL8gxC3fQz1hnpcBVqLGdj9MBSq5dYvxiSAYtDETguO+e7MWkfWUcoazFPNZ4XpKXBPhuqR2
aZ8kv4Aq8+oe+zVRKl4+sfvhB7Ji8Z+IYEaPk49NJd9DF7E4yrG+RyR2bNshQ3dc1BeSD9orNVAL
xcxtuTHp3R370IQqPMRmMT3FIWUuzVO6ykSdr8pZGlzRnTzA4/owqEsdpt94U9SJ2pC6O9arqysU
tA0vN3dO5L+m9bB14BY/ydJ5NE0fIEIG3s7ysjSa4lY2S75l1TmBDuz56s6qpSdgFort5AQv+GRW
iu7c1z7jfvznzeyMu9R596GNawkz6ciwE+JGwc5kA/qrmYkiUA8H38ic0CyT6OJxra6ahBi5PkN7
OKLfXFl5nV3tcHkU2rlxRc0DRt6ZhvPUbMO5r94/6xG0W9aZBD7Jwr+F7fDQY4YF5ljVu5FYLyy3
NndeN1S7sR2YD8IsORjhQAGY6u+eeuSxqt4wepC7/JQU+j+4LeP76FXZXmizgSZR24GS7d/J/5zX
SIGtI801UYP2PBwU3KKpcOdnrcjFMxcNthl7PHfE4nCqdflRFSxqG/gIK9Vw+s2t0605Y9mOhxh8
hDaJ29y5bzZXujYXxau0rOmp7cr/8HKNb/+PujNZjhzJuvOr6AGEMgyOaRvzwCAZnJMbGJNJOubB
4RifXh9Ypv5Vi5apFzKTFk3LrE6SEQHA/fq953yHZ5Afbu69Xvm4lrLgtQ4CwOBtEIMniyv2C8JI
HNx5jdavIR2Riwkmn26MGT/B+dyZTlzsiNNt94ZU6ZuR0vEOljS+cSQbHqXqo9kk+w7PyZYAT5em
M81NnSC6SofUOlkmNIEhSaJ1B2vqpLo4f6P1vjZSWrz5IDDiMzi47Qf0/K4V5G/ZgE8IpGG/D2NO
/2zCAepP81cqHHVfqsh9HEYb3f60aTzZPMcN+10Xx+dA2AEIe7jSRtIWZ7yR5zYBCqFEml78EsKw
KV6Utf+5NoVLRkbPLy8EUXW1U5EABEJ7TXTzsKHYA0ZDK2wDt7B7LUZF9h59feby1r4dFWblpn4k
Dz4h4piGUxCACC9tsvZaLk2kiu4GtcB3EGGPKZertYA9Hhzfu5EheRQJ28FN27feIa6zl8KGk+p5
c/YGZzUAnU9PewpQPjdJ/trbTzNWoTfSx4lk6PpztwAOpQqdV4+sAGbp45GKAfl7Ow1vpDuthRFE
z60E4+jEYKw9MkKTtIzfGKtYhHrQSZlnnyw7rWA8JOajO1XAfcbJ2wY4NzkWAZESz3NAtBi9HBBq
Kiq3YZW9eA0EkNEy47flxLDu8ard/Pzk2D7ZJGsdXYXiLgwZsXAt0e76nt7aHb043w/qXVe2ah/Y
PG4SAVWhXoxC5lcHH+shL1AeEjFzsTRPtcWU42izoOCFs3e10ZEx23fVW5fN7qrKyKow0BdYcAzo
9Ue/iPMZ7m33U1qje9eI9M1iugxvjhaqaGsfhBz/sDZYBwxy7vfYl5u3OqvvzUYEaG2JPMFcfe+0
xvtQO9ZbPdfDxnHdHeYkQleTPn9zGZ62vj4j6JqunIhwnftDcYAy8C4hRuHIuM5295VX8DVZF9qt
a4WfGTa4JA+8Q5Il36Mx3PsMGh66anmxvf0hlJIX+iLhKoRCDIOa8LCl6H3j7PScK55BjRrbT2R/
hcD6rCZ/fAtdrsnc5U9RAToTvSfOJdu5a9NGPPhuf1Gl0GcCHQDq8KpV/9Gxb2+nmFuhxb8swcBf
oa5cMp9FZ1pu+6Bq6vtx1p9eXU9vqJF7Mxm2rlDhHt6y8ZboETBU1m9mxHb7QoQTO1+7WImd9i2u
QYgWEKroDgKMamaXD4/peztXTxXpkSuRUJpa7L+M7Xj5qet+BRmcURrL49H0WcWTrhluM25auzGu
vd/bd2UUissgyCCpTBaAwctgQ3AQ3gBBjY7sotZOwL/d05Og0z69JuRUnWl+det2FqwCg3x2JhMi
NfC0G4QrxT6MDJNqFDmvNxivSpbDeoBPsYYUUmwMps5MZeDq+6lcTcurw/Jj3FWxHdwwabvH7PiQ
jrX1JlHv76lQ0CMLH/KcUzyz2KNs4Yx8mNOpWpyeL0YqxzdVOcEOpME9DfUYkSpZ8lGcP0bVGF1/
tpAiYhOI++qPVWBWZBSHLwol1ZrNgd2qR89MP5vZT+lwL6nkYC5cLwoFuZ+0RiW3xDNZxPqK5aq5
M2N4MzDUcTIxQqYNT884ig0ds+YZ5q13kZwoV9CW9RsGejqng8+OTmzrMbdFvs3ifOMnyfRiSRh7
vYKoW2oybemtPI7llyBFBFRe/N66PpKO5c0A+yPFqO0C85bTpzq6FQckPBA/LyczR/bjaQd+0L1p
EprcTvubVYy2hnirDD89Ir6eYY7fO5Rsv6bYXNMAvqSZkNciVfduFjbnMQ1+zeFjTjbHEfhGsKlp
Xmwx2LqH1HTv/LIs7j1LP2phtzezFsgOVPZCg2Z4JnCQEwB5QKOLTpUr6l3DGRJAGtZPRiLzF3oK
G7uqpneS0hY1IeGH0y7MJsQALu4Ju8znt3RmfjOm8aEHw3Oco+CebHYChwr1mXQSXi621rE1vnSG
6dPN2OlGVAoE1ox7/RJQzNOANeEmcksfyQdaxG/FRsF2fIuM6JGemPpGmMgoCUVnkBbR44z7ZkXu
bPGcE9rIWXcANdva01E5PJxzXW+abKaMHGKUVYmJMUMZ9zkGDxJc471ORPik/P4RRLj/HWTvyrd5
gGYdPnY5gdAO7NtMsBbZBT3+1MvRFFg5c7Oc8S6DayZ1SYCIqJ/XWQ8fJPHjZp93dX3l/DqvNR7J
axCE5Hvl950ZFN/wFrZT45e/fcOFph9aqOmSNjk6NYMaj1HppYqD8ACtbYUtReyB2/p3g+y9ddOo
U+NP6ZPtqwcbjK9cufkjNTBCua76rHiAVkNhXQJGk9ekzslMApd51yGsYP7TYwTz5YnOfkaiKkfN
VhveZrLsejemKUhx2WdkBwf3eC0c+qM5K0+Fek5ZLcX9lRVg/GVBAqK3OspHoQAaIxHrLvXAhSJf
AF2yoT3WASkuQS183Ai6f0gE6eZ1yObRALminoY4UosWXsKIiI9TtBFUeGsI/KDT3n+5yvwiMr14
bQJNVqdlP89NMZwmDZgQXV1x0oKUzmJxwUKZCR+ZHThI59r4lIclJJAR54C2mXPz3YRkL++ja+7y
0Yg/GkLsUGtliv1ImEczr9zNYBB4gAk83LujZZ0al7IynijrGhCvOzXlI7tTguTGYVPw5+zDca18
PZADfIBryNjRoqm0VTaurr//XjaQ7fvRqjALh9HFrDp5pg+8Z7nnbxPcjRVPbLJ2wG9tMydNbjMr
um82aV+oY9nP8jCK5A9PeXj5+cJ9FF3AcEOixeHOcXVmIq5D5FLxZJBzWuLA6ZOKrkQyb60Et4Sv
fRB8A55VSO8+pVt6HMZUnFoWYf6Zoq43quIWPJp5g/1t1TRZMLNm4tvVll5s1bzuv/9jaj1l9G1v
LFukOA9g8da5dwHA0sybeChLDnisLLERk6c8F/Xf74cpf3LbFXly6TtYtxbOQCM2tqlNp6I36TLB
s/JwiMYIsdAR5LcWoQx700MJ2isCDWTGroVGEoWQHCsymPgTiG2JHlR/C4a2WwiICnGWAcXw58cv
f4paXE5RaF5QoVi7qQpxKMc0UHo4HH9/KRM+8UKxAWvT/oX0TG7nGfN2UxfPLVdt9xOSOKMkI1sL
XK8x54ywOg+pBVwPtguXEl6lpx8afq6tu2q2SHznVHQqF5zjzxc8nxP+R+LL53GJZMFmB/oIDlAn
OUYm6MhpYznMBg1EyrRlTj9frMF5EUFjbJPlP4kJWwP3DX7bQGMCdYhqqg15ttNo77iKSKAuaA5j
ToJH7jQmuUXGvcwrJoOxN5w8tyT/yC+OI1G98MVGkAIrN0j/CFA6+FAOxWJxT4wGnzvxLscfsXwQ
7BQOnBFUPHqtotvkgGd5Tpf3pZw8pIRtXhkVTye39yBohulT6zW7koE6Q2bsL22ghw1ls7PyBve5
0OMfN5i6tUhwSaYFxwTJxR4aYz1x7U5jXf/Jif/aokZXGGOJSrS2do3DGuubfUhpHrM0NaewlS+R
jMGwqkZSbhDXZuFzzOK4OVplile7NgicnAd14pPyNzVXxQYHLo1G72JafAUfRkRk2jq3MwB7BPxu
W0hbK9MqQG8uf6om3DnoHpvTHDBkFnEWQlked6R/zDs5pFeUlw1ZLNgK+iC4toPCoY7iHS+7d+D5
BZPZF0eU7XpBPwhiY2iYkshkWQGhrjwiDIAxii6Xv02MmgwvOW+UQC5VJnS0DIaLrOjTaYyTGksQ
BEE6Due8kfA4/fn55zoNrb9r+yjaaz+7LwVA34Cp8N6n+HccAj0yO/kYK4zA/XXyjfQEmrT2wX6Z
wkIU6ciz1NFwAnsA1D7BTJzKIjqweCxGRR8NhvaWlC4XPtooibTz/UEdWk1J5RqWfWDaJw6yZRXn
/k1xQbvEvfezuIRo3GYzPQ22GLdDKGzoDQw0UxJMuCATbgYepDx4mOhibDMyZeq0mU6W73Bwi1Do
1WV3cpdO+8+fGsNioNtH+9TXeotZ+4suPfy4ZuJMFawaSYySw0/GwpcbgBjRQf58H4COZhWNcIJH
j2cjj6nyrZ7Aar+mGZhEkNVHBA81jgz0t720sYo7M9zq7u/rS4gPqcWJfs4tm0wMd3yrBJR9lel1
XYRgY4PuaYjqxyxbiFv1YG5cqelfFyOZV+W2DPWzUXgcykz14o0tqvyh2nGX4AZzGLDbEQESLIbm
inOjXoOyyPedY1xpzlY3HfC31WwzMWMeSFBUouor4rQzBEsTVxj0ijxPiFBfwr9dojFyDy0UDzfF
C0e+JkS1b+bZxl6Y+FHpAfJojCeHTCvc3OaWYOa7NDlQxGDRmSizcrZe7hN3RVSJf5GGvLO7iY0l
juTaUcAbXNsvtjmmojWHiAwosaMPoN4A8FKysuT5Z9PMwbR08s7N60uJh+PE7b1NQx5WonAgCQdR
fqkL2neWxKiIl/MksSZxjmkvUlQIkjQhon2bHxaFhMOZlPMX/KbKHc9KcTiDTT7l72IY947Esh0U
4oHNawlxQ97UdWaJJCUWXH9MygPRmZNnEcFlCqJ2y0SQUHjueksfPEs8Iwe+7YhC3mKlwQLjdVtU
Kf268PPhwYhRCs+FQ2/Y9A+OH35aUGmgiTdfwzw8TWHfbXzRZKcsRzjRJoiiGnAZK1ehyhocNE2R
aevD8itczvnY1T15dAWhik2K1oTr9EsNHzCeNdsdGgBf5g8ZAig8DBebQ92+dZ/VDKSX+NXI8T9T
6LyEU1QoMjo73dO7I+Vg4CLq+Vfazem+I+OHqWxfnv7ryxywTc1ewkQjxhqTOCWh5mJvjEQORMyW
hac+bFlA+w9QwawqmDJrh6bnmkCr6oQpLtsMXvizC0877RePiIt4vtwrQ+ZpA/asRuYTNyedhz4x
D6xoZOYVa46n4xrG2IAwZ+VqxzhRFMcHzZJat/ytXL40VnBMpWr2gbojhRabZcCb81MwZkFa99xI
HUVom+5VGx6LLjHIuCm4eBNe9kyU6KzRo07o5fBp+8TJj5Kmtv05TsOw1bKJF9G2ybAE0nLV+f0Z
qbnnTvWZEtxbB56t1j8/D21wzn0MyWNIF9NdCcuEs48+5zOhhSysEUZ87psiJG0i0yz+CUHNiO7F
n7Dq4lWc28/WNH3qjgYW3eNfM2XvjtnltWscax+k6LT8kWUNhObq5yfZiBlRIzbJFm35E9RHDIZx
0t7kYYEgPtRyN2S0dpvQu0Ye8k0/1c8hpP818OyOo9ro7exw+IAl1gJM1wO5RLN3aLPh6AcYhd0e
7fEM5RYJbwDy3sMkNaR2gkHGIE25omegpiddopTLcH6sqjB+ps3FVGb5IgmD2KWZ/2QC6yO9YyZQ
z3wKwNnBuvuM0PXuEPbguFyc2Ik9TXDR+NIwSeBiUITqHPaTl+wwVb8PRWTv2tL9RVDxMwOvct/L
bMPCah7LFJ9fEerxbJkqPA3oWZIAeQ2y+LNfId5OgQH4Zox6mwbCcVrCDJxsPJf1iKhzak92ixVJ
ZGA0cK0RXOcYN5BY811EqDvwy6nPsRPH8j7PToYxvgQweTyzgbpvQmfJg9reDSOka7uh1FaW7yIK
DDdsvd6emmc4jZw7YguvBu/8FVUy2iDmpesBGR03p3kHgaI5VlOCuitmllMOxZY7Fxlnx/mYMNmA
lE1cpGZ1Zw/FyLWltKQ/9l3YGc2ZVtB+qDjc1lYb3Nj0AM7kaRAoEBqXeR7yp9B+ynzkXFkauOhB
HHVXl3tC0YlCbKy3uec8lNYifgnIZKNkZZnqTfLUQzR4WONdpBxQL8izbWxawDd1O1v7Gb1V7BXD
qsswcno6ePc6lZ2JAeDTyjCjMuRd5yW+5KTBL1DnnyYf6G4ax0cIDXCHouDq5cMf22AbUbCGCz/O
bsqq/pgGOzzJsf/1CfcjXXcS0h7xvxbmAFCmaAuKlR+eZ/Il91aR/eFoyrZLZhphOvhLTOuensyv
wm7VQcqvoNEMi4003qsiW7sseNzy3AYp8QQbEL7ByvAU3XNrhNMfuyWE+V/CA0kzJ6Z7GHyz3Mme
RnMe2U9d4SfHRMNMGWRzN+ffDvSQA/rQPzO29ZvJohSv0e1up/DbEFO17ydBsqIB+p1lgGUcvVq4
1VRQ64rzP7pMJhVZzkAlC+6QAFQnmlkGqmlaPHVyYQOm34CEZZsZaX/OahuBDtvZWfXvpcxZVace
YbFXofg3Ox9hFWbqHALnIQrtYVc394N4mStjvq1hNcIqFLuCKz+4froRPTNzJVEX5zxt6fTBUOy3
SPB8w4cPjnmMiLII/kTaD3e4PxDIeHkzbPsSEymrG84CDEYFhoKt5LhKB2dxt3kZTFR4tyujBrnh
RIDExpqjWp+QeoPTepqAOnh9cZFFh1shBkHdTe6j47gNR3eurY4rDGGEKdwiQDFXeW4/eX6vn4YC
bUKd0ZqyYr1HtIP+olVHncMSlqq4z3rzM4cWeyiXZZtwNiLI9FdII2XDHF4d3HQDW2DtZj4x1w5J
1mnk/CnjkOQfw3rhgHDp0jm75eCyNgOc5zJUz4AA2sWPX63yNrIf/SHZGKr3Ni7Oke1kjqdopJjA
VCh3LUDZxhWEYiHEMsYU0uKoSeb0zL1sdE41bHvrvig/ZWKDg8WESQxq726ywIzXc1ldsBJkFyBe
tGt4cbGeHUK2kOm4cwjsIw7Ii83yLxDL+dmQzieo5RJaS3uDdZceDDkZrTGfibRoxRct+XRld/Tl
GRFVMw36TGIWbxO2duDf+JkJLR2KPCRLGxeH2T6NQ23TYiOdr5/6fdugi4HQ5GIJgWUhZly7ibjr
5dc4jvUdny2/GieAJr9yr1nQ4EE+8DDRNBLFDlOtYkPTm6mw4xWEKGcz1sF1SIzPfKp4glPM4iIK
o3WctreGSogkbq3nSbc9V8qr0VyYyPopXmOjetR9/y367oTEadVEcbn2eggVjbQ2PYWuikMEHJPT
XI0iutixJajPoYLBzVjTlot2c+78ntKgoYABRZx4gnMsgchkZ5PsKgi4zeFzxOCgyFDkeKSZme3M
Ib46BtZgUd6Wtj73TEdXhIf4WzdU1ykouCtTbAuBjJmHS1muw6i6CNDta5yYVNSRCZINZAMWEvfa
4kE/aI/0cmFs2iJB4ziE8Rrwt6P7X3Xp+BskNnuM0sG+Y+gCfmjD6wTMUWI+CRiO7adi+AqDPrpA
bX6WjWMcSGd501V2W0+kyTQOtqoes2DKbbnp/Igev08OI4iKdWFVTPrFvOFoiIBF1UfkV+tRWc3a
qcoKC+ww7xKObUp735krbtI+QfXtffeYCu8SC65G7GSHbq5vB+2Zh6ClVpynXxQloPLUFb0RZm4H
sQCRlHDTGC1uWJfWcHLTdSsGlF+crYvC0KwlKCynuMWNw2htG9Q0Ekd6pKt59MiNPRJwXLNHYsHM
QFJ1rlFctEw2rMEQ5v3RZG45tzzDSwIu5masw69J0n7UtXa5+SibihkqgiqLJ0gdkBUlwla4z4VZ
zmjhEJXFIb79UlKjpOlCCn+bUoiAYfrAGFlhPfFhHhZYzkZ/XDte6qyrACYhSadVcM5U++IqeSho
Pm2ixX+dmarZMEO7g9u/D/zh2NOqha3P5KmHX0vb/VqEwXsWw621Sbb058pGqpLy+M0pd8pmkDXH
cEHIB9Um4Jnm0YDEsKNFTML21G2GRt/NzVjhiUAS0PD0wtbrCcDpKbOMMLHWNqyHEzP4ZUGSaPFx
LFVu5B3I+qtOyvAZIeCc2uR2Ba96yRwqdOzu/6t5hKnrLYbQguODMjniGI/NYDDJvHK/YjowePOx
Ywizo1Ngz1fseMbGjCWJiTWPHta6JaWnPvoE3IBBMnqqwOaxqObNAkU+axVA2oxMMHF2x/7SJV9+
R8AViZmmEPamzEfrFBT5l+XUB6fCLEMs2rzxMW9nU9duHdWi7AyCb1RN0S0qChZwKO/vtWOw4Z1a
8A0vYS7fOjf/8LR/HHp3ukbZlcWUB+23CYv5kopVVdTuAdkLXrhlQZjiHGxSDG2ZXhPFUNjUD3Kn
AcoNdfgrRPP8UrPM4PnVK7cbxAO+h08ObyS/Bk58rlvTorvJ/t9hSrorgvzD8qonpyW1HvVSgPtd
xZtq7nZm32CDCA3rbqrEEyPH37UK38ICBih+RU51URzm51FHKVlzxsM8aJw3MYflyZXbCWfzykhH
4PJTfcx+PG4hc15S1XCJpzI78HEiyPGWNDwgNb4Y7qwZRS5m7YtfK0l6KBMHvMa1VfwibPh+LEoa
KOaRhkB7SUnKwznuxPvGdou3QCJmpczPHFw0ienhCwvv48r4ZtZ9CDMRrmqPx7nv0vuwW07PWvjE
L/MPpYWlK7FDUpeC4xzM4G9wH7sDH7SPLQYaAxIfHFXLISjE+qC6M44bvYfzwMak9lNNtBctsDs9
hki3BudZUyPoNBpWgQkExUqyV0QY4wM0RFotxCeOMo4Oedja7BCK/kZL8JE5LpwdPB+Vn9M4lUs+
4BBaxzYEf8W4q+AUlzcbjlTbNnfYZcwoP5Q9BpKe2tvk2LF2K3lMKkcdwrrbdR3lz4yxusmKE6L0
do7utD3UTEfMcVdnvYWPF12ZkxPaWDhiVaBFWyPYuI6S2X1cpPs2s2A9DpiUljs5a3H6JDX7PImI
6Ns5yIJEoanF62T9JDFBbOn2HXrHQkLUzNy858Z4KHKScqTVXSUl+apLg8OEOBxrnP9uR5+NxwFs
IbODzG62sfaZrS+Lo4U5aWS+tAX5eGdl85/RrMlFxCIXmzOPeVF9t7DkrHyBZaBplxOCPTehL8TI
KsIpU3K+g0hYOfPOjv17S9Xjag76k4M4vNLht+MxyHWvySQeXPofm6AH7zaXv02NM96/UfGXTpD8
FkhY9qqT8VEH1UMnfd522XroEbLy8MOVCIEbWCbCKqM+glrYdHHfE5Dm10e0AH8IPDdAVIEVK4jp
8wOZPgW5QpfcG/GmIYPiFlo/FM3QfjXRau8m0jROXRa69xX4TjyJPN7G0JbniNw93B8PzuSK32S8
Ii3HfX+X11N2RrMWggsZ6q3tWBSJOSYdNUSHKKF4m3O0YCW/MnTK5q5k9mh1pnmoJGHwpSt2DJWh
3DgPJowiEqMekY0zjVT5Fav3zUhfz+EK9wLzUJXSMUWoTKZwgd0g2ENke3SxCEbUEWaoHu2IhheB
AshvF/vWIqtOyTi1EJN5YmkiD8/YVNFzGvYHqZzafhbhyDrZ45ns8cMwNt/KGDm8yB92REtyGqNV
IgV6nWzuKJBHvOO4tmkFNy8zcapUfS6PBXYFjm30psnJWunlBfbY4nd+ccnn5D51e583M9OkA5C6
q0bFeEHMvwjWG29C0wgRQ1v0+fLOOwZudskYyhI9l0wUnLF1U+tmnReiOUig+qYV3fg1Zwrfg/jS
9xUM5mSGiljH06oir2LlTrQbIAPS+UgCcQgwPq+kMSADELQ6JBwnLS9jBoa9bqBGMf4M/Gf0spzt
aryTyW9pKXw1PgqYPFG/p+BxsIp3P3e/6aJS5rrTKbEod3I3e48sLIbC3mW2xX7uLIqb5bA7RDOw
+RoJRWKGq6r9HdfdqTAeG0pMOtbjdPBa/x1t/pnEes2VkzxwE2scqnl03YBc41p0W9yu+pgI+5dd
F3dC4aDHVbelUTGsCpD3uJDS5yCObyC3HQN/fCj8+vTeGZaJ5HUYuXVZUFsLDVvYtMPSShiQWjw4
MmROOJPegbR9JZ3ooqgOt1GG2SwSeXmMVXjbatfDL4T0l45fvHWnAkMMe4a0zx433Tqsa5DREuJh
I4480fUhEsP+J5Lccv1rNvypQqoV1HU0QColz2TxFLvOM/+wG6Z010K1BQKl9mZeEwYLwGtDurF1
01nm79nzWvqrytjT74V1ha6I5caRRH7hRxhK48b0RbYxOz4QBrDhvp6CvbQ4cfkh+lEzS2FThePZ
d1K6AaLcxaT4bXQHsSedBubpd4XTvoOYhHxGaXhWPFardmgfW6YyCrngtiI5j7Ko36keK02LpRTi
G6KVRMPFKM+Je2NH18ht32a3JGGjLMKzkL/ohTLNpWyuilCefd1+Brrfoi2uj+PUdLt1ZLKXF76p
X0lBx0ist5Uel7M3QF+rAetAjio64PY0l2BHzdC0H+xYvAym5pBNE1TY6jkf2uFYDsmhqYY71Ym3
oGiqg1VZ7rqZo0NKNMimBOm/xlnmi2ncpLBxcgnxLlPoQukEFuSZHREBYO0gQfXgql6sXXDpA4Hl
RPJNl1iPJyZgJIP6RzMDjqiM3ZDQwnZIlt1oR9HHNjWM0QjTElwFHln7iEGRPjfHCFPX7tUCnCHc
PXRggG9Zz8xjiJ5srMG71O8ulF9vw/ipejbdOs/nvRwGKC96Z4JCWSPB8NBhi/OMwgAZY33w8I57
Kc4j6RJIZCQlKMFG345xSPxklRFpsGAVMV8liBnmbH4S/T5ikrVDjveb+4u4nDT7bujIgrKN7nPD
wyeHQ5XPMEqZgr53uqjvIOImK6tst/9Xwgcuyacilvpb/zNu4CdC4PNfWQT/P0UU2HD9/31W2+mj
/G+Xj+nrn/luy/f8HVNg+GS1hRYBEIEXCuEyDf+fOQVG+JfpexaSpVAElm1alv+vuDbf+svyzDDw
A1eYphOa3r9yCnzzr8BmoiKIbCPtxg3Ff5JT4Pj/jCn4+fECuazjWOi0vMDhN9WfHw9JKVuy5v57
OTZakaM9b+g5/SGlaOaMOTioJtMLQrhhQ8AyaaOIgVQj2nXG3lBGOl7n0/CKun1X2gLd3jhwGoue
grZ4j2qF9KbZ0Zu/4zwbHBI5Y4gIGGbQQ7RL39jG4iGSgol1Dc25M6fzPN0WeX6r5hjqVH4fyfLd
Q8ATpVeevFumD0+s0Q+pgUPIzb6VjdFDMSl2p0fL8+nRsy31C1o95GSXBTDqpKF3XcvxQRAZQ91j
D4yN9FvVfIq9pcMn6YwPgcEKZSNYUwlBZh29qlAcSFdgFeHoblxctCzS6R6g1YAUEIytCCh9wCb2
iOjyUgjX4ViBWJuuFwmORe9sEwc0b2V5HC1HPJcY4Be4jXvhnDLgHIHjXcqpvgQJVtm8pi/Q03Hb
MDWm55P54Nns6bXwwy0KtIIFl0hI/Ak7VvLVIJhJ8FYvHNTB5tS8asaDv2P5ZefWxvMkx8LhFTQq
tUlVPmBCwiHbMYZiaGDY6CdmCLp7tyxeSmtwz0g293YcjMd5EOqmCCaTydX47I7RRNquOd146qGm
03YI4AR6jbK2LtGfkFAaGzsbQBmNHnw9MUVaqbI8AxkuDyj1nuc8q/fYCt9wMf2xkZyva8e+93J0
7QPN/Y0IOKppYz5oBjROFK6J/fkDJp90urF4t1XXbPLu0bAYuisOEjjRGTMyLViN5xZS+Qr43q1r
E1ubuIfR7Z/IZtnMs2mubTNMyGp+zfUiHmrimxCX7LoJkCaQePCAf+uTouhGk+dr1Zdeeq90xCnH
AvmpGAKHM7Or5eggCRDLwpegYH+Rf4YqOxCF9WpjzyLJyU3JNKb4Zyi57umPbUh+6m2Cwa1JANlU
pU2oB2VTz7AhaeGkUoM/aPqe4EWAyXqdBTnZZ/jjozOwK/cQePMmG+n1mxNanunT6W133ZvmvYNM
itnnyR85sgk7LejkuxU9ZcLQw76ndu1fpop7r6g49UyduKBlNnG64+62DVVjBWyCTTap7RC77jay
zHaFR5Us1aHxHscWz5RR8FZSzuc7vyqOc8sxabZS/1CN6c6T5oOWnn/MxXiEUKTwMYaYO6LXqh/Y
fM1FLJbWL4Qx3SRz+ISuKGboGk5MwJorLNR+XZefndnf+SwIdujZGyNW7dLvIYAsard1br2hKHyH
tAJlRddsWEKealqYUfwRWXw/tbON+r7ackIBXZvR9zeS7kHGRoDG3t0t/xsT5MQdDjEnYdfOO41e
g6UFJEa4JSrqpi5y+zRU117M1slXEzgBDo0Btv49PLZ2b7oSunSikTtjTtTy20cojpPyzhU5XAH5
ScocwoGIx9gdgkeDsgxNmqjXJQFMZHJwRWZT3HMSildui8LI9QDUmcERs9fSO6JIaWVdgPXqM9QF
qN9a19klN5zMwi1Vx0dvAyp3HNWvQ1GDtSFoD5om5zTfvNeLDsuMzefGYIRIVi60WdHd8Bw/0O/1
1shuvqCZHmI5PVuRBWwNp/voQm2KyE9Lo49QjgkNTT6vclSPifA/ZAKGuye+aYogCqFP2lbANHCX
IPesmNKszLSBNISodgWoO8sBzkfIPrLUIte4D05FUTNtjzYDx60JK88seB/KKb/G8iNTi5RMz6yU
y7Nm5u+wUkgEof9ItMSbUdDhj2rnuUtqvL9BsPrPq5P/s9LjqeI3Fv/b6uTf/qB/BCr9v5KgRNHw
78uT2wqJw/TPCCW+4e/axLH+MpcNP6A+IUzQ8shJGr6WiFnxl2+7IjQhanPQpzSx/1GZ8A3UJqZt
C2oUvqn9O0jWpdbxqVl84Vshp3n7P0pQCnhd/0t+EklMnggd0wkQ5qKE5ff9szARdlwqq7bjHWGJ
1Z7mbhWtoWohzm7maeOnuN9gH50Twk/Q+xX4Bzi3wOPYEynp7EIrzfH9Eepsd7O3NnMnRMJtrIcG
FwOjTVatiHK8hnH78/+V8XQbZRMtQ+sYJrN+b9MJHUxTFefRh6PH3Ctb02ac3jqfiUPkcD6amYQU
iy1sGLEoRr3/Pyg7j+a4kS6L/pWJ2SMCPoHFbFjeV9FK2iBEGXgg4c2vnwNUz9dqdoQUs6kgqyU1
iQIyX75377m4oL2kukRKVS08LAurPi5ozuaFaT81enrEnxnsYzNudq0GwX0JFCUAfSmNBx3qzqbK
TCYqiFqQG0U3J1ObA3BhDou9KVLkj+ASgFNhRzCDSMf6j7oO5TItFGkdEJu0zPyjbtN56rNp2fsO
Pa/Wme4BIOcRzEt2pXtk4Kf1Ib5gITvg3VLXZMhFn5uDOsHPq1TXX9InhkNQq5WgvQ5WXS8jo3go
+tJ6IpM82wAQqZax6v/85ba83uOB/ytryHINs5rCUlAGf/i0kd9rKk4aXViOqU6pwr+UoRg5ZZ2T
yreOJxQOjOZYBWEEwyzqwdpVk1rm7xevnuZz3lfJyeyISEY8axVBKCXCCLSzkfhk4ix90BoMk3Sn
2dsz9aVvjRbZoFIdOhPJ1/zxtBEje0V3s610suFMoRRtM4EKljxXnCJcUzR0JQqPwD3Fo9ZvR0c5
W5WsbrIbyhvxhksl44Zh28HBKfUemmWKQdMPY7HTJYNLJd4C8MgvLZIHDHTVuOmyRH6rScNZK7QV
DmrY6HvCjdzpmwh3OF1eaS77tDzhInWPqqFUj4jfxgfPS2xiTUR0rFNBCuV0Y+SoEOGiEhEldP2b
PkCJHyoHvYXuMckzKvymv/+cMC9++KCA4fH4q0RGT+uDcD+cF0RDgI3HdrFM3faLTVPQWIJpM1X0
fVV7wcJT3vqyjC6jj9YoZksjvCVdO5P+JuB0vevt8aKWmfFCmjOH7qJoDnhR9fu3Y9JXq0wOWAan
C1wVqFPJ9UygKFpXozD7q2tnZ1MffQNCp7cMibZZj3n+SY8rc4+YDIteqB0DrYWbW9bj1anQ1HVZ
0ezmv+2oobsghjN6NTBHY/Cn3PMq/iyzswNA7mjngMjZhGn5bDv0vAa9Urf3S52mQbJStai6OR4K
S4ZBfMy4uAmMDZ4QGwDQpr5CkhQ8hVhbGa3H3lIzKd6DaEy/lXCwvFY2b4nxVcIgOTmQRY+52oN0
iN5D9O5n1LTECTg2/fdZeu2Oj33pszmn5rGTlvqEn+zoIHiW3uif5hel8fdG1HEnsPRkdvPS4Smo
NYcnKAEvu7bNXJxqdxCn0bImaR7yp15+NpEgFDXE3hJlL51SuQWRRX729DmYohc7R0PgUbv9pcy7
8ux6LitEPv7MRiaXmiDPk2yDEiqgvjDaMl5x5gue/CI7YcgQuEYgoWVaDry6edTZMLajjLpVyUge
4g8aSl3XlWuRB+o66gr92PRC3zW+E+xyBWz8H25YjYjAf6wsliq4X1UbvaGhC0P9sI+oo+r27YD2
VIKMPzUFrWUOsNWBjlL+luBTDEiH0RxTfr5/0IGdqBh6x/5EaxqHa2xqyKB4weGgo59CEEXBPmzd
oXxtSh5H8H3RkXQZ8wV09FD/6ImT7B7aCumIrhPnEmlhcPIcz17UQWJi3HJccXBbKjNOCoTSydjx
DpqXOEgNyurSfpM4HY+tYhsME8ubFozutdLJb+XqZA9aiS5q/hZEbr9j6h7DEsnxmaSlt0PbxE4R
kgW2n28Qj9kST0pafBbpqBxlQpetAT6J27s0mgUCRNCSfnXBO6MhkBg7/I+waBvROSttekpR4gXO
hK+NJTdViXcDpCefPSkb+tZqMKineh6wgUmDRA1+outQMeuvcTZU04syIhuX0OE2Pe37OO79155h
7CaOpdjkYRm84jo6+627TsgXjrm5YtI7HKSRBjhVDNwP8C9BpA6VS4Azpls3sogehiJjNMbWDfz4
GfznxY+rkLinob/ed0ziqnyyxAbv2bM4m6QRnEMNj48MV4GnFeemzF2C2NNViwmW9Hf16Q+3nfqv
206nsSOE4RqOi4HImdbRXza0ybdD4I06rHJWwUM+PbKJ6fqnmIiWk4oZeqWB939I7KGpaT+S8e1G
ekYIx4CLGwyMdvDTON+EaOeP1OHk/tlVNmn1MSjHlPNHG18783R/w4A62lVMtGzRwIoIzeckTdXD
vIIqLux+8gtt+h9DuCRgF+St8PgkwqBY9V4hPzs5ZjFdHeXB9qo3MDp7LjGSOT78ZKifCJUgsZzM
LiNLMOQXjXnthWFcm87lOELvn4TqB7gFkI60yGIBbJCJBnp1MQYaIX7cl9MoZvKUSAnGXzF2eClb
1CAhkSFBkqKxL8ad5LdmD8NnUrHszU+jKiCeptFFYqnGmwiTzraqx/mlZJqN/uytsI0YR39vPVEY
Aj5F/5OyLjdjYL9oAM4OlcAOQUAvhxUdI41wPaCcaq8clVooR1uo7lKzQY2shKeT+WYXjwogrFVT
J/FziK72QReD85UGBsKJmhAuQBFiNJ/DHG0m9u/+sWuqHms/X8GtWv/+HnL+2ZqzscOqhq3bhusA
JQA09qEmYsiPlEthKmlWCobPCsQwPBpWLU+7kdEeEdFmWLsG790qCJXyVjto5TBTuORwBN2mN0rt
WE8PIWa+fAIQDIv5PVRpaHOnaw/4OT45QdEuNDMvN1BigqUsi5isccN919XSWbG6tmskGcrSNSAP
pkokF0OXkroUo1myyMNhqhs8dXVaXexe3WTYSI9aDuAxbIZDB2PmlxdlZIBVN1LslEIZd2oE1mjZ
Bp/A2XDDzBsZ9+83O01/oH9l9j29KDQPGcDEl4G6VJ32qKiMH+7POemmxiaNm+6JTQdbeU1vyw0P
Gjr7zRCVKycMlWmf8m5ioJnBmRxaoiBrRzDbwDuZXUEzSe4YwrRKFKy14aeXuMKnX40DgU9auKR9
UD+UuZgYzWN9U7PM2ZCFHv9ho9KnPNh7Ybz7/j//PX/aFFUq5yrLcEx3Oo39umC4BCaMtWlrK2fA
lstcI8bv1KzYV57aISkPTeLFp7DPzJ2lNe7FqaOfqeIZR7JZ2ufM1cFqSBBmBWlED0MRod0L8oPa
Nog5Kl3Wp1rNmBvD8Rch+7Ihv6ZaoHwKtOGk6dSsOrf7y0C7eZU3+pff38lz1u2vvxtlooYLGNIH
LW9hfPzdNKrW3NMidS2tTuxsz7L4ycIMScRIy4o+sAZ1gzfbCJlsZHps0cSQsJsqR1cj51WBFg6z
I4A0izYpdUmemd6pcrDtRA6pumE/qSapukRWrxskGuVU88yFT6w0/Jl+yKN13hTE1tfQpFUHrx+i
CsCK3BZbRmMdBWzXxeccchWkdFYDtYmsFUHmBNiqpvHWlUZ5DCD/n+bFrkfPoaU4OjTPbN49bIgZ
GZBfevwUK3b+bvOHK/ix7HYtzUCM5ujEAWNAdTmR/3p3BFNUeWKG9aJmnr9gAQKXM9qcfHsUnidX
qUhN8f1vNCmhsYwmjgFHsXaOji0/awEQlDm87ImJZahms+cWgaW8bPjAXiye/1M1D8GSTnlBFJsf
4tgRn+tELnN07SdQZ7CDsKd3PrZjckTrFTlQLPgcJTF5QitQpMYOg95hh7YIscTQN8syc7qTnmX5
Qufe4FzVYb5Nyu89Td2WbrISFR6UkoY04kFJ7t+GSaT/4crp04Hk13vPMjSTNgdJYC4mSX0+0Pyy
EWPhREZdCBJyp/KAzFB6x9M1Q3x3oPgWXvFjDB/5rc2flpm+9tK4BZHczMc8dG8doYD9ldBLzRqU
R7r+1tNQGVtIezB2bUHInw0XMHHUY5nEVLllQcmCdvfe4bona1//fUA2P24GlBCEWXMP2IINSfv4
CFmgGWMkS+NihDW3nERX+/nF+s9X87dm1tXZQ50ThuH15tVrvW4zH3103yDzFNXPmnqYskhNnm1p
Az7IHQxQlZ3vgkhBmQs5dAeg9FLB6jvMh4T7SWE8hR2difsiHXiZ+tgys1mYdG5W9zehHcptW1DK
9ZUpcO42Sy7oIuw9GrsVbqDM36eG+6YHqv4SJJSDYyHeDJJplv/fh4WSi4Gb5rDWqLQVPjws4QiS
tujSemnEo3LyAyzELIsvlgQ34MwQinUQBeNGSi1+44HbNhIGhp0ljyUgCdxcKVKYcF1iOYEUpoeH
1Cjo/erl53lJmU9Vbiudg2sQKuKhg02ourjfm60f48FQmvJYRXW4N4g/JO0o3uYk3DeLTmH6m9SJ
9aT7YX8qlPgJCk5/pURt8zp6qxt/JWo5vsEsORVJ8DQfrHovHx9aCRhu28lUWysmIMTfXzH937uP
Ri+Q1out2kx4TGPqxv3ylGTkjZPGlikUZua3+RRvs8Pw1AfI/eUk/KdcfaBYja6RFl/m8nDQ6FEb
daqCrSNh+n72NgQeEP4v98pjPo7HYW5uUnfiF2Wq8TK6l4yK53k+9mNZ535FU5+Jwrq1dVg/AmEM
YXVOF4ynmlFkKMqbQZIeJjfrDY1Aj/S3KTYFrlZY8uE2hJOykEVeP9oovZZp7wTHvETVlQ7ReAI7
yiKlcDLIwo6hVTGA2VA5pyjjI8seocmDe2srnXI3LQm3INhdfhZStzmjFPAcXR8dXhyEpyw5UbqO
i0Ix6+OI1ufRG+1zNNW2gZN8C5Tuaezxzd5/9NwqkZUP5iqxmD8s53N3jzBy4fc//ShwX0fskYt7
FaP4HQG3bYNlk9Bw7DTBGt8v2nAnvVZ2ikwOWtmKZsrrX4d9PGbbMm+9g5xe8C/hTrWkvjWlTiBT
GF00LVSJxsiuehobb2UizwDWhLkbrZBTw3TiG5KEcM1ofAz7sH80ymArSNg9zS/Y/bf3k+T0b83/
hBIq2SqFVruNy4zUFfmdcbK7og8qzkprqASwEsyyUU1Uj34r1JOagWrA1vocI99aEdw7Lh1LwcWt
CiwlwAuVgbFg2ml0j6aargkgIWSwo0gVpEdjJTQkc4q0Qu/6NdELCTutHlwUUpMPWggUio4k1SGu
srk5GgxwHQnLU48ewM1j4mAm0AT90unwnTSxjgUgtVZ1WeQn2yywdI4DPva8x8XgR+kmiD0b0nX3
rnZkT9ZtA7FowFunDvoVDb2NzMiTm3tzMrb857QLu5r6ZGzpFThkA01HHsyFGFfGMyp+CCedOZA4
QYlp2q0LxLF4taS4zIdAZHT9LlS62/056hiGh1FXHnE7ByuvF2JtjKWHbLsjiI9Z1v7emphvIr9n
igZMhhYYycvfMRQ560GxCAsWrfFm+OTSIq/KEzo4oZQcLtGeVgtyj7st0NlyrWdjtyWsLkMlyfCL
v9+dOH8gO5tm0IZINjXqIByXQ/nWSmKPtOkJMAbtteEwREQkdaLFd7FG+qVHpnlJwHudLeYz6/yi
oneYgmzyP2zl5rQI/WMrp0EMotFhMuBM5+oP67qp400sTUT1dqrVVC95ToinGkEC5wZSMigh87fz
RRU6p/yElZcC/6iQMb5O+uKr5whZkRbAe2x0fMl4NjwGYxweqzQd9g0KXkgZ2IFbnxDHusS5PyoU
QvX0rT12gJ3rQln69nuRwVfQPFIAc8EpyR++NP14SOPSuAxFsJfIAx+dNnlpZQxoWOBsKKvOXaCI
xEHlDS6BNAJIFFx6fH5OkGwwJORnb2y01e8XdyY3/75uriVY1w3BzMa0p//+y+LuBHafWW4ryB6q
+pWhGIJ4H6hCokfJQU1L5GC5JgiWtpVt6Z/tLLa2BG15Z5ujVxWG7RH1kcdT3yQ8sejRitLhxvJy
WCMIuRwsPrW1ayXi47mq112PpBTOhYuI/viTxtyfu9DUnvw8FBs50LmBXnRR9dy9plC4YjvTr13A
SRo+zENRii89vd5dHtbygsWwoLauMDt4pPDUPSdFsxbW3jdA+c6fvObTR1cYBM8f/PQdk0n3qo87
aMrx1VJkdaDWeSQ5y7jOL5oU36OszZnFA3ImpVz9PD9bRtBdaY85pz5v7c290GeNXM6//nxF5hd8
Wpc0pHXqNAXTVjUevzT2J+iVEo8n1pz5CmvTZVZy2993pXPojOJTQZf6Zsuk3ORpYm1dv6qfxvhL
nAdXLrb6OL+kFnNjj6yjTZsXbDHsA2pThpfEHW5oifQDeXPsxAO2pAc2CIueSu6xt5nvjZTRGkws
jtOcCQeKgGEfZxYdMAs1LmimJwOBL0ejxIc8y3talYR7Fn3QI9N/bUhcIjcbzrOSR6/ZdFgaM5a+
vSoj5aFxEprqYQHyUdGUz5wypyWOJr0aMyQqODcHSy3Q0ItjgnuonXKlxyWewGkBBAC05+aChkEH
vy3C5mLk7ll1x/ZZZIyTgG3tEO0aBIYUynUuie5lBQ2C8VIIgiQ6wwqvMNGyLRGxl07iLm7a8YaS
l7zSLm4vmev21xBCzgqlRw2qBe1HEBjB1Q2Dv15iGvdFMYZHdKDo8qO438Z9Wt2KnMa4QUTufP8E
XkzhajnIEadlBSbF11JRTt2U/UD/n8ybOj+WyBJeSM3V175LtKdsjOag9L6zKGwV+1vOxo2Pbh4X
1MLJFjn+FvCkkU2TbTrn/uer+b1a4EIOQu3t/h8rY9+XZgYswSMWGg/6BQdEs1MGtAHhqJmPifWt
K4LsWfXKZJ+30bckcD0cHdFDkfLUSvvd8ZSJ5RL6l8DOK2PZVVG7t2gnocvtoqVFL4dJkVvzWTbt
usYYtfS7MF5Kj55jadrB02CQwgu+vXjNiUI+zR9d5PhPURRAdZx2S5WpKlgAzbO+C4nlhGbWezed
rFjNnLXVEqWDGBZD9dxqdpMAd5IPcEiPs2uTlZS6aveD7hUHRCYQTUj6bZXgyQs4gYVJfp2nrRzP
2nVK7OAS3Wd7LrO4O08ifdfuzL1tW7w1vW+aiQWPvY4Otd1Z23pEXDkARcHfrl/rvk93wie+GoBM
RfKdSJ+7Qg47FenoIge5u7vXVRXqa0qPiilsSxsTkmG/SirLepYuKHmPGrKpS3cJM6q6BTpEbCHa
WzvV/4ZoUwoUF45FDI8j1qYI0ml0N38FaQfEIHSaRVUEFJa1DYJBdSKMoeOogIIsGaKM6tivWBHF
sCjTxH9xfOUm82/GNHrw3eavF13q474huQW1TnWbf1amD5o+dNMaUN48sqAQFldrYvkuvSnT79MX
OQeJbZB2VOpRWWMYyLxm1ecAmvq6qZn+5jd6/94tM3uiiTP0f13ueLfSzZRbLcEQ83fKkKQOL+zG
g5MUBYCXloC3uKcbmIYDq2apH2PF3kWjAGqkVNyqjJYhtFuPylSRgcPEYORUCE5UKJqd29m76Ufz
0iRfxFUZ0Hb7vxdESwGRxrJcz++1sbYJ0vxo9Ea1tW2vR9lsDJ8SnwAMPorogoHPftIhSbaFkBBi
e1CddkOH5HNncGJukzDeD4iw9y6nczJ4wD1ZznsUfqbuJlu7GJvX+1c2UUAg15ifT8zzIsLJVdbV
jqRcyGJT1Ty/NFg5JDZYnaAv4Kd09m3DqBb3inlucc+DEAu7Jccmw75aFlfJyIMnN8DmMxr43LM2
k7t6xJoAjodpnQ1XRthw3vQgNc9mnuzNEelvpye4kVhwGf5E+EdtQsa71nwklVAdtJRHR+HAU0q6
4SNzaul6h/mrfCAg4n7y6HAnL1OhZOeUlrvL+nSoHOQ7lbCGM4CFEfGduRB5y2GUXslaWAKlXqjR
nfOqnnYkZcmUCNmgt3TFSwFI59hQOmJQssnwaqS7zkuslGU1+EuUed0aTSmVwHT3p0b3VAukiicV
m+6+JhWuHuFm9wb/nOOXuLYYTpCR2T0X1HyQgziU3K+j2yhQTYJB22SyNUl3dbSrBBq4cfGoI0ib
svTG8mgV1kl4/jNJit5tfkm5Zwe/ao/69FbbMujVDR8RPKGYQdR1j/f5qNX0/DMTnkufNmr8hSCD
QoCwwu4vAidisEBEYK1TTTuTp/NOQ6GzHmxVovlAjRUglLJJgZ2HX6UQ9tLj3OqtU1N19/U0hNZ8
/KuJBOch74cZ3zoqYMhYSZ2DNWJakU3xM/hKUU6q4pAT99b4msfmS5s7lNpTF5v53q4NDOBqyxLj
F/vQCbMlpXt+yofSWuQxYQAiC9plKl1aDgjsDlqPmt3HfNl278po0JubXoRqPGMXMncyiDhuT4MW
UwM9weTLwuv0JURn/jms4RZYEcAUJqr2NnLj7GaE5ScFWsejnQb2IR1BfOddqP6hY2MYH/ubFq05
xLqaYVLeowD5UKJWNKZ6pw6cVZBWG3v6+VDllUtLzckomrqditmuDJPQmpZ0PpC4IGynBiOzCwB+
WapCMvBxgFVefcuRC65i8WlsLJ7uxsw2vQmbi+dmOFXued7l2wByqAwzRB+gz3xmb2C1i/ysh9mP
oojiXVwgtLGa9q+p8CwlUgekqmZBs5dpIluKbpprie3oUpYWlD1DW97PaUbU62trOhHq3tida83b
EO+GFMks0o1nAU8uxRaasdzKmHQEr0cRUtnw4WZRh82Q0ixqNgcjGNttbI3klKRbtATlTsMBjrXZ
5rRGRXEhJDu9mTfSM+4FWJd2+ScJLf4BeaixvM+NND+1F7T/vEfFt39WXZF+U9nngPgQ2ELAKk6/
F4nIb22YRrBMJ0QRdIXqFocp6CmSgSumhsfedY5q5nhHRWYn+Lnhk8iAHSTRDOs7DywOq4Bckod5
4jT3fTI1vYkixG49MHXOlcPoIj6QGe2r1HTWf1ePLU4PjyrcQlZNrmSbdAPHb2XVKG588is8sn4t
A3Ls4Jm3zMPywlVX5APGi5yT9lqD77MSJAtx0AcE+sC13uYOnJ5eIH0uxl5dqqmuX+cXwwesgejs
/PdbgY5jxmlxdtd1YNz/mBP1MBUKOOURVcYyqdofvh33J6cwtXXQZ/1DjNXsbKo9SPMgWJtTb5FI
dWw4hvdsWWNF3JDb8E8MSyUcwyeNwe6kIG92YBnnwwZG+3EXaIzratQoz3WNPz48zVvHXALr6PD+
WhgoAuOlovpn9LvEH0wVB93idlmWg7HqMfVsXTJdUJERYU4Faq6KMp4CwmihKVjmdSX21/Sy86Vj
dBzmCMlblF1MbyYU1x6g4LZQs2iLkanYEtz3Q6R9DymRk9FIjJAGTnXvTa2VkAi4dSVSdpBe/Mx8
yzkbPXSPecvxcrvatlAKw8QOD6P5BWoMkV+Dnl6HevhKWJqDlRYWz9y4ml+wLBLRyCejWd1N7eiJ
NLXHj0w/a5OFCSeZtFfI702rfMPj5L9jAn5h+wxJwHEe0CcNn/GanxQs3gs/H21c2/zf5v/v/KKr
/LJj7m/uS37XAiik9N4RBG+eZSjT8xjb5tkjXJ7Yw674DESpWqoTHdZvFX8vdN+85JP5K34pars6
0YAnUhw4aXYwiLiYscACdLLF317o6Bl3EJ33uZJATLMyxV3ETQaDpiqIi+/lsXJJWgqUyly6trKx
Qj15mX6j1gN96rn+V9WPw/cyak9KICHkVPF7Fzj2WvpdfFQmc0Nrue5mlhzComrWBezHBYl869zs
o1OaInrOkgAzea8HYLlyWjO1kdj7TJj+CcoHM677jNWC5DFXZQIZxr5uND44M3jjHO4wqE/RCcv0
GReC1S17K8AtRn6JppbDvqpLb5uHOfAtOGq71OUAvdUwjIpMTArCmhiKoDMIV6N+YKisegvod7LA
lymHg7TeQx4YtB9yrfoEZUQ9ct0SBvPRGL11JrPuNXLbiQv2mGZDsfh7f76DNFt3F5lmBJJd/aSh
DluZkeEcI91+RDA3PLVZYxMgUFZbZFjZ4Q9tlI8SRUu3HGFagh4UnyTGnX92UWi4VXpW+O2KD5Dy
q7Enw8CQfpvIBY0Ii8+KFgBCVlVlb9oJpWMUw4esqSucPujWmiiSC7ab5EKLPLnEMZxcj6R7BFV8
O7+nSb9BHI9Gguk4BrjpY3MQkVCvl8wgfsZKOZLpGMSnwCLOI+pDkHsBSaq+VjCjnvZDr7ZYsOd9
pAvbZlFjcVm2rhuty7xP1vfSJa1SuegMKjcgdWToKhicqW6sVarA+CxxgwZD7i/C6aRWyDy9r1e/
v5zGpLv6tZkHMFmDWaOqumOR7mh+0GX5rTFOghUT8oueLwOrYS5nD+nC9tMNkAbvOtlx2zosNnas
APX7j7zWNUFk4SC5lbraLKO6Vd/jxvP3AMXzk1ok2VHz8upEPJ95jqv0jMxnz2DROJJoQ4Ozde2z
kq3D6VztuPXR6RtnV/Te+KeZykcFkMtMTqekUWm8OaZmTxO9X7puKlvuoDRILYjLYXQyKSDLqsyY
sDCEy10HIVzni/XQi2EXVjFLQFqKh0JttI0FmGGT2igktJbRS4+dL3SMQ4+6fx8OKqPrNE5vTUXt
3nrtxYWc95Dmhv4Htafz8ZanzcrM0TQcmq22ZtsfREx+7WI5lthFKvSDB/Ip2q3Xavq2Dv1vVTNA
ykEZO7dJ0lcz6sRC61vrNgodv7KtXoNYNxdJD5ZDKYJXU4XXBd1frls3x35R0qtpHKwStaCjjZaq
w99Bfc4Z7iH0Wuc6fxcNTrojW5qVLHiNOs84FWNunuavLL8gNSRmOs06WRy78aTWvcKZOvqr/Ko0
lAVxwM7Tdyac8YdowuuCtxSnNizTg+s0TKyD/DHz5SGXvX6tmv6r5QCR72gInchjHWEO5Mu2LNxN
n7CQVXm3G6amVk8gEvEv2uG+NA0OwFm3/uqOOiql+kurkgnVQ2Q4+7n5LYsw3Lpq70scGum4c+Jw
37V6fCEQ73X+5ywDC/VADoXvunC/W724qkjIXn//1M033T+fOrQQBhU2+nowUh+fOuHWBdCnDjIq
R3VHtHtX+56VBLvjxSK7scDbs6LgqZCesnr1pPsQKKn8pYE1LXCJbehfDbv/YSLWuOJYknvTwQgC
wwu9vNc8pVqWHVUcxZe6G3Zu3OFvV3HR+lIxn9K4vnQoWXbBVNPrrQQVPm1TXYOOp2ykf7xPz+Sg
3kWEs5JQn6iA3SA0BtvR51nwhdo0P2KvfWtplS6MssB3VfZoPqaXqsydzZD135HUliv8vAetKWoq
fAIhVh7n0QXjkfFM0jVxSIYB9ZFDFilVj6VTOwttdOhlgsFpSBpAKmcR2r62G6SOv/8srH89XdxC
pu6yNDg4MHjQ/rlAxAWBlJ5ZcQubEjHe1Dpj9Z5ydHe+COTFQZUO3c+QEMoky31UvnSRSoB8lHag
rDoXpShBoEbvyqWjqpTQhGypNPKQgRG8sO+mOpFM0H4ZG2a0dpnarSbzxlZlGPQpFOqWGmVcRcws
NlViIbgUoUmjhhdNovRlItkiCpXFIQW+NE/pRpLn6MabT6V0wbR69n5g4L+whPIf+WxNUB7Sv3bh
q4a3VEzwT0lHpG7AH5vOsUVI7fb7K4mf9l+bCfKOSWjpMuYQmvVBlV6YEp9+E3moDfB5jR22Rk0X
CAAJrE4j+doqNCxr09gD501pOE8eg6hTBTRaANfzeZMJAUzwAjM2XYvbXQgQgQCf5xhW+MWYj+gO
U7JjlIO6bLxHiYB3e58EEq218dBZHW3y3i4ZzjnMnlMMTNZW254pAPt2qMK40FB2jSRIbPWBXUFN
rGHz91yiQxoOg0TnMIu/ZVZwAhBwodcWziYxxmcIkunFmAQUVdc/hyJGWm+UnEHUrtsURgy6apLM
zW0qlRH1KkNrvsYpQmyB3cRLljf1GLtdvoEFx15ies/3dosSt88oi/MHqcPT6WrBlKVNyDGfex1Z
Bx0znsYnfQ1qtWkHYxNO3xL/aP31yJZ2/T2bhvwj3lwebXrnyfQt2WAXuk/2Lkjs6oU9ezmXzZXm
k42Al/1em3NeW9qZqugPVusMeyJUro4PIh43CcbTaUFqDQx3s2JVEw0HJ7q9dK00TvEaPuSgtU7B
mL3Oh8rGI5Z0vifvzhnNbo1dSzeF3CKOzxXqlQ3JrO+hSN7gd9UgwDmqRMbbn25L2FUfb0wkbzaI
PAvJxcRn/bCD6ulgd8B6Sa6c77kWyxLTSH84NFB9yKBM0IiP4VtgR9sU/8JZLwJ/UU83ZZu4L2C3
HKsOWTZJC1WdkMqywNAQdDap45OaOHKTfnFXkPPpfdYcfzvf0Wntvksri26mSYJ2NVbyuW9qeAJ5
HO8qK/qhYmLexk0erjtiCzJWp4uXxd+MXAvOyMy3Dol2N6AKZ4hjwbtITdCcTbzX4+ZZsDPgbPDD
p3qJo5Hp89gGNz1vlEUf6PIN1SQIbrvOdpDSEb3TTKgfOiXFS1n54pCTA4iowb2ahU1aidOU57z9
SpSE9cIoq7siHnhuhH/T2ly+SBPAJrGV9T7xAMXGlAZdmFp3n4nlIBTs6B2sOAu/zG0dmkgxkFj0
Khzp0qavH2kJmxeeUUQfrO12HstjN9TOo5n4b2zF8omq5+oXDbVxmKNGnnTPeeeAnyrKRVLyCBFh
kT2nRCcdCjni5GSERLCmlx4wJQ1fcMwTCi+YopAbVq21InD2mY6FPHMbh7TMBEd9w5Kg9mS8mGmN
LmESAPVCCRCzMtHMpo6Gz4W7ovfVVlIhu8KJkVYZrdCXjetbz7rhAQwN3fyLZztkbdjVTyO/0GLQ
hlK8Q3urF4mGfIK9udgiRK62eQ6N0p3PZIPuXN1Aw8eWZFeI1cZbZlLqyxJvTqfjGM8JvCMXgFni
tojFNoxqSGxKamCsEeqld1RSmnChFJO8QIawVq3RRrlpfisw5zpY4+lhTj0xlU/hmLP0b8e62StR
BWaQfcqW4qxlIl0khlrt52Jx/paLTCxDwtx7uuTzW13tLYmQDffEGxRPWVg9z7NVwRlnKUkAOIhK
FIBKBUz1ftC2LPHe5E2rH8sIiE+QOD/cSRc6i0Pnl9RxvzJsOXQ6y/CsPiJllV9ZcMbOtPgkwprf
WnAVKEnp6E8/ii1N1s06ECjlU+/890usBM/oSKul5zAwTKWHOwGhiQP8x2dq7Uwj8dJj6jwrUrLI
YVkyu2FlJpWNkpRBC8kXXPm6ix7F4B6iuJNvoWLrKxw8zgXR2kUJfCBH04DKwXU7eG3nrf0qhB0L
oeZNkeQWZMK4mMQwLemB+CerLtuNacqI7pilvLtMch/uTcjof7k6ryVHlW2LfhERePMq78upTPcL
UdUGb5OEhK+/A3rv2zvOCy0QrSqVUJK51pxjmu3bhKHsaVHTk4OZE1lOWAzEkGTNd4i+eOU+LMIn
VViPQReesbfhhWqC+CUG2gkyvzLRQCcvIXfOd0MN1Knd6z9FSr2NHsR8r8EFyeLDq0hOalLtomRM
RKvhFI92KdJDUrpUCIZMPYlRZA/IC2mCTfaLRuHmjV75w+KOagqrWGXjZGH8w0JCHq17czzuRt3U
UINOIwCVsq7eQItRd8+ab2kDE7xqNEG3mB5eDLr/H8lYno3xPqHMfUkVEL15ApdM/k+NlJKXkBIy
rQDSbfQRQJsjfyAG/Em1xvtA3hSt69rTzhRqCu7wqbbPSYVdY3HLnjM812fI0fdm1lstV9aiRs4V
uUxEqOYH1trZEzAm/IL/SOJiDaLXfPNeZgTdhOxteZRN1tHxSgtEbzvuqB51JFimKtw5WYN8PRr6
G3CAGHgijh+qZt9bKyX+3LYV/YHGYmowaG84uLegs4NTOUEPz43GuODE0y9N2LykHkFIALN865hn
2XmcG4Vjjmw/6d1u7wotOXd+8a1KM3lq4N+Ddu5wjpndD6sl/CtPwmg3B7DcRpQR9PquVOOHy+jL
VYDf5qzVKVPDWuxKoqjums01iX5NW1nMQTZ2m0U/KXw0sMj9ibpBjoggRyEi0wiKk+3Q1cZHtfNa
gxKmN8htplMRWmaqGV8dezBqWIfF98Em6FOfZHplXiEfVDeGKyzrJ28S3l2viSQb/XAXKFkT6U2D
o3TTYdcTsbvuwsaCTBSWq1mHRNoiUxDdmSWo6a6LtFdD5likWsw3P0CNkr1dLjRmB0ejMn3MBNEt
ZXJy0AY0RuiG223S4lryU+sXRH5aQCUDV1RBnVgExa5qosNSKWHKXXPr1l5d35/zxAqEZ1aenjRU
gqblpE8Fzsx69MT5T3W/Ae0VwZr9tlR7Bz4i4KoeOi4I5Tc9mpJNEPpHV5juT1/17yo1+eZU0eNU
9ulTIv0zQwJdKoks/qTlQ3SKhuL9T82Gfhwad+IUF2Mh8ZkU4a6mHa26JCt+TMxD9RAEBxXLlz/q
Lq26FDIEHjQNV/LkultrBsy48svy4xO9uJPxTZ7pIvaku3NbBp/MGmGQ2WSL+mgmh9j4XYZiwp+M
dp6pLR97neOippz8FurSvqfBb0ebgI/OlSotMQgyGATggnqMLwhiq2xXaKKch9YSyXpoPwzkVUaI
93YLsM+3snVe3Uu3888+iJNiqi96ZardoJIfzPK1nSCq1KDmeggpmsFX648G1F0jJTjS7uhX1/7e
L6nI9BHz82BO9nTEb5kV6WbS2m9D3qyyYKZkujpdBB/qpJNNvyad33iy96j6UK13OhnYbQaySZC7
o6MHzbMYm6AqL00AcFEYnrEdi5B02aFNdqNFAdtE40y70yDPoTHIg9G4t0R9hYmN4n/iXGmd7muA
Ygc9MCkUiZhC/RARQmu48Luj6pyK9tYlakBQTcSO660tgtInyGMr2rbBSvvZEkACbT6IoWIQbRZn
n3lRPQBN/6VJyXr4M3KjxzIx94ZUhwDZj1bbD1RZG635dAvtqtfDr9or18A0Hw0vOgfeHrHIUeLr
DcLhLN34bhPdsB2m7msCZwdelomW2eX3opzWYUkiE9jAflU2dOqAyBXCopVOwTgHmjE2CHP5e7t7
dA0XLYq/yhBTtu7EBIIS5CkRWlbK43Yw3JSBgNRr0Xy1pEMq92fIChIrahhvzVko4E9z/b3Kdxpx
nq6ej7vRS1j4ArqxhXMqwjbaeIrAD59sLnCDMT0EJGhxsS4kMWsmlOa9bVU/lTCPtJ3wywDPfobe
9WRMzRUQ+oUV5DetbGj6ww2dqagddrWYi2YiBYzRVz7GeHk1pb+pvnpQ6BLQ6hwD4Pb5TDLB90eD
RV6SbLxbHcRK3Ti5mfdttBrW4bz/MHTWwEggJjFxQ+Mb/EIfumasipCocm9KLVyebclLdfl3W9fm
T1MDniEyGoX8xcIJzoxctzGWlaaxD/1Qvive5qgFF09vfk7olAJsWitnYO1d9/FbY1TNzibzfpKD
WFujiNbEtfKxoBHSc0nSj1ejVBufUIi/p1Z3a9LIvztx8dmWZJuMnU3XHa/cKhbFJw3XJ9akW3sM
QaWbB9FVQPjLzTA7C12Mhq0FxdRzWUsAqFzVebCpCzu71I+WXb+AWCH1ktvJFAd3u+rb1VE5MynY
vqUUYK5Fl+UrK8/bDd+Uc0Sjbd+ZdgzVrYbkPhmfPnbSzh6g/JihXOENjNbY1Rluh+B3LyH6Acib
VcUkBpg/8Sy/5/IUOM8mPrCV6TCNrtEqsZRtCFm1AFmXGtoHuYLYgDCyvg59Ya56VtS0OxDymXqd
bY2krQ8i6i4x6Uv7StO/9wsyIKB/ns+AuZKeV31j9c1XqX7DEv8ky/SHaTiE3RiiXqXjOdPQ7DEo
ULaJAe80M0tI9q+1gALlmO5XmuropPQzngYyfF3rRBzyUNAqmcKblUr+oEVd0NqrHzxb8vmPVPDq
jnJlCDo1ML/hg81g8jjX0IhCLgVM6AJIRihvIkcNgwuPwIjMI+tBER4XqnPomcRcBUrfEY0xbiFB
Uozoh1ck0PpadsmvJCZMoHVXBuHKUaSOneeWa5AE3Wp+k246oiABeMoQ5nZ8DtjK6EXU42VQ4HBa
B1KULtJLTPFovhZaIrC9+FaM2xLLZt2C1DKb7Mtr0ve+LnYGrf+10Yf5Nq/SxwxW1EG69R06D+oJ
9WLwdsEcle6qSjQkOai5NR3A9hRj5He0Q9ukv504+IhUgSOlRU+WEeQKCWKTEzJcuPRuKxw5pR38
7hxCXKJ2MvAaU9IN0vqFfyfyOCvImdlwn1Df5U6y1yfG3immXUpH51I4OdCncdf4ORG9zFiYRYDG
CCnlTmYHoTp/xsZdnfzKkCsg0imhRQEpWPmLTq0lNtv41HGu7hBSQCwPvP1ivPQxD8YU84I1Njck
h1tsKGhorJhCbFy/VqQUVgV5n1E5khvl/DCJ49g6Cabxoki1k/GjaalIdw6hlJBHvbVkGQ9XyydY
udFJP2qdu6YHTMdZQB2qkGBM7aRjb9+3XlLsS2yfVTgUXMCJdSWO9t0d4YcwAy0PvZvIvWwMtcEo
FJ/ae+bk97Ixy1dXG+9kIurbxq0Siu/8wM4hJxsao2NkP0QwjFfgcL8Q6DUbxGXpOjE4sS8cuP2Q
ymujdLcDkZ/jGLQnVGyoTTpCGnHAyrWVOiAPfQXBCB+vH7NY8FzT3/BXr1a+mcDtMBKYGWXIPQcI
qQlilZ9PJpbizRQ2gz/GXjIkgnTdohLYEnPxYNvNb4MoGoRqOaViCTiGj2rt60CCq7C3T7Q3sQQC
kaTS7aGbMdYBjt551U6tU+8A1fV5u2Wq6a2nkCAuAxN/UScVNnxSqeMM3Bdo9sDIxKFwUWqEFsBm
kdVXGvDIb/QvUMNnZG6EOLn6b8eJfkwB+DSbVKtGv4B2x8EBbaCLX2dWu1+CQBXm3c4TBj+b0NYE
fHVsFs84vnPMk6h5Bts6sjqDMjnk5qeJL9I3U+11cBmEUb+cTJKbYYIjbnPdfkddzPlOBkGxjWMI
K2YWPQllR++ovaiF1GQGuFBu3ar5XvDL7ELH+qIEum359TcTtWks/kjBzVGs0/iCF/Ar7vANZOpF
hlTG+1rVm3Ls+cKpD5aN1aUBa7fVgnuA+eLGrIJ4kAIpXg0ct7ANbV2aCUnjWc1KuPwYptJ/7vs+
PbWGnVISiRWmMhB/5rzJaIRD2eJbwegYXIPaj089fLdlbyLzuU+T4ShjyGU6l23E8ntTMLFcuyVt
qnDoEfzwNw08BiDWO9uOi/uoJUl+xhAwFjSJfU9cy9DFR8JQj/Bd3ww1wlEic7/6mf8gMUTAzEN5
LmlOytgFuZp/dcFAOwe4Vx57O0RjZlP9mNIsWtGKgzoYzLJwrfs+AYdcqUw/jNFwILMj2ShbHuyg
RMLosBYyCifZ0XMR1zYW98WfhtU32ZclydHWLCmZpnqLPHodh7XzytLPuNod6EPDSt1XCe3u2vpF
ulqebR1BPSCSxcp1Tec1g6vBas+yTpHvKrJ5W+fTNcNTFPYNOb/wnXsvot0El+GjbenCKdf5bMeZ
+IN+CiaeHj8p5j2QHXmidKLfZV6MzzbxLNSNy2y7HJ/kI/VABS4JO7mLImrVxOqXj2IMLKBGXETk
wmXN6SbkLn0YC3wGN8SQ8IHUJXnGFkzyqLW/lnISj24j3orI6t+7pC6PWVAMEH7r/t3223ojubsc
q/nZQjQv7aB5j13T2XchgO/Nhyf0kxeyb9zV8p9QO8pdB0FgM7ptjISWIAsQlO0t1bUNjur4KfQ5
tByf0k/NnCiB/v+RxGoe/E5ml8AMMyoDvjHzKgsE07EB19iKpqdl43b5796K1cll7fTnkGk2Dx4W
xMufE+bjCV0bf8q9299DhCSrpKvOGnwIZsHyGzJUEioShiFzyucsJa/l1x+xrI1xwereoMsCHtxE
iLdxc0G2p++XKMNnjRuD11fpRZcca+Cb3iGfQaxv48UPpzdDo7U5n6ApSbQhGaGmlWnXotH1Q2gi
Ce17XTzGvUZikhl536vA2eNAkvuxKnRWAejQ5DA510lM+ntHGY9Z4Dvoo57mug3SOMj1d08ouafI
Q/iMq6uNUxvJAWcQMvypq3esYjrWj3l5gkDpo53LunsgXOsx0kniI/HqyhWOfdAaz3EQ6N8ZDS3q
fa17gpRi3M3AJPCU40CrGAxS8IpkaxX3oNMeeGnBIj1DIx6KYq3qZPo2pe1dVBGBGnmwS2MriFDN
j3zJo+wzGnuIirXf4TyuSFw0W+uW+0OP3aWPmCi2ZGtj6LM06jYpYyRljALYp1YQEu7hWfCdnChM
mQ6PXpUgfGr99phRcL3YBI0iVJqanyJ1V5Npab/Nzrs1ujleOn101uFApaXLw5baDZzgHAzpi9O6
ACkbM6aUYBt7L8CelbQaZUld1mgS/OE4VI53yWOldpXhJ0+OpsyVdFvzAWywvEWWbFaO7ZUfKvd8
GKOjs6+6mqx5o3lxTPG9lfJQe9K4TzoZx3kzZidbzH/TDrqp13rFbnmWiOqdTY+U8kRmPMUB0Xt+
Hwcv3OLJnPST+s3ROxsnFDJyMeLPC1HQ7V2iAXayqXfjUIXvrO4ar/tqRQPts1bWOWEu+WhlKCuX
J4CGgJkxnFfWaw6xKNOjGVj2vjd6/7XP2keeN74ybYCG3STtU0uR+kRBRxGN7XTfS7IJljMohnnr
DLf8ddBcG0XvNO0yIkq74mkcXYFgNQexRqELvRhLP5hMmRlFTxWGp0eNNuqVYJQ9gB3tUWRdiC6j
egOuaj3AxE6hyrKmTOvDZLd3cyiIi5dOlO/qCZ7r5PvavnAYqmb3mFWAg+4H3+CdsBvqMXr5YTaT
aWSW7cts+lieKCF0jGTFHQKclxdt3tido52XTcdFJ1al789zywIo59jFB3q4r8PMKJmThf9sFlqJ
liCNWvVGlp0sZNDLKQvL5O95yzHZFWetL4u3FvMpsukpXnnhp8jzgWgisQ3M0abaTQa3KCt6Q4He
HIEEmT87q3zuS7358qfqp+Y77W30UniQ4bhp7VpjJkGZg6u2vwx7FnzdZXmcVG7PfWw+XKd5RDp3
NOIPKy0SauaDlmVRV6ZN2pNksI0GnfBip0bGtDxss9i6xPZ3p0GGFsuBvoXXPHr50Dz63czrMNvf
8Lubxylw8DsRePU8+mZ8Xs5YzkXBmO0h/MfrJPK1GhQ5y1LMMTeMUESWJq0JkVfD8mvY5qnmjnpT
lSgJAmnj7+T4HUwmK7+syn2najq8UVah91EgQ8h1VFZ2b2osooLkQwumh+VUVwPUVefdxyS5zt3E
aa90hL2NZSlWkw7VwgIu0EfJS2fckH4ozIOY34MAJ0iD36iDfSRUGt3riC7Zcgpy6gu5lPRlgGVt
6QvSly16/WGsW0FMGkEbdhS+IVs668KzX4mNQJ2c9OWuS73ys77gaO8+cydOdmFPmr0YqOb2cXl1
5+OKrJW1Nfl4lwm0fHSETuMbJSltE/4qOITGtWeTVpvB1NmOouIPPG8kheCM9u2DVevWc9J46hB9
hnrSY6/loimFVt2pTVf3jmBuIEMvy44SAPuwaH73a6M5jrkbw1hJEyiGVYWHYH64bNxUJOcaUIKj
SNEYIiO/Lptuji79u4uLb2+XQXbKaxdgRFOM3NeItF2nniRx1C77VxYRwbqKGp+04Kwk5aqymGNo
Hhl9wvzGWqBaRaNvPWjzWifV7Ce6CopwOIXVk+LJSTcqlrBDlz96zZaFKl+QjnYqQtJcHCMhjMdl
M6QhCmNDoR0CTItUOU/iS9lQN+uR/NpO8DkVjg6Ajg2dUyo+88Zy1ERs3nwQE5jaOV308veU5dFy
3vI/jL8nL/v/8/Syu2wwCWTb2sSH0KOEemT5jH2zS3aVCKvHcFBpwDrWStdNBBsKO1j1uDzTBHQu
DEdelr3l+PL/Jcr7lWsmMegGXi7FRfjoSopWpEa8Lof+/oc8RfjYdKjjl2OapV4wHiBD9oltKvT2
caooPBextdWRjh5b4olXWtS/FgnF/171P2XmNR82kOVAQwVmBcFr3SEmrpn5aGY23tBzWRsJfBGD
rfWz7QWgKn/8FLgID87kNOuksb+Gqc0Z2UPznGd5+KIGYaEln83kiG9fcrvnli4gUbGUCbqkfWka
s3lh9UFkWqNoecy7yRQ+B0D8dnVrUuoNy/7FFYQJhjRBgXkam8zW9mYrtQv+3J8DeRFmWKU/Apqg
q9LRWNRORnUQuUfMK9E7BwgEKcjsnmYK6+dXIJLfkppKpWrDDxu98L4LQ7lPqqn4Bh5uRRBp/tk5
HQnBKV0W8Gis2wiIew2r4abTlf70TIGU20JJ4WEueNTKqeHXnD5RNhovmTCfu3ZkvtphX++y70ba
uN8TYjywfRGAW1d1h79e6++OioudbjUjeZ+4LafGCU+tmN/yoOubNufm2et596zn08+ituvzspfp
GE4dyu6LEmw5FPViwtfYPDQ9FQOqZdUTSQvlE/ZCY+cPrbWOLYLGyWw4wliMd4mV6eeuiudm4PyQ
Ohv+ULvxz/h8fsqxjH5Ir/5o6XHfc9ZMh9HwvL2RJvlrUEyvywm+XuIiG6rqZeR7cgxyK9qPNb5K
vwiuSpnRj7R1xYqykf8Umei1+3aEVkFk4oe0qCDNP8TNGi5vZ+cLygVt7rjw6UzIYxbyB42w1qe4
r/O1yNPsFdPPNoElf142sWmNO6PLv5VKOfVKzYuZlhofdoNcq0nJM4Kt18xsURMfh0jGV+5r2UuQ
i88oD+q1UY74pMx7qslh/n6WfP1HMJTxPOxn3JaEarTXMR64GtIo+SnLALnzhDfYR1oQg0VAXFi8
DhUegoASWWYRgzLFrBut4Ic5FdymSGGNhe2eE1T6TBkKVMhT9y12IZuQZqXvksAS3zJDO00InO6d
X+fXyp24dufjrEhfAtQI42TUDwX6xz8bFSUukeFjsAP0hfeq0wi6TLrxYdk0EXUYkSbalnvsUQB/
eU6dIXhuKjgVPVFJYf69b5zgafAs86QX3u/M7IKnZUODfNjBT0k3f49hpzpBoruDtqIDVLm0+V0l
jyEMBWyXLPBMlApeVnrkKIYrzVSo+7uAK6rW7hQm9q1O7nlkAWRnVToenFZ+tEKPb3GOk3Qlc+YB
VpFd+45Vfx//4JYhKKeO4rY8MuZHYBxIEvCVsYmU9hx5nboFXapuIS2L27Kb9LKlXAEsEu7uKtaK
4cGhJ/BAHGj/4FbYaUeikvk82F2OqVb7bQQuqmNKWk6J/smn/PzkKeFcq645CacJnwgedY90Vu01
lyFmGM2XVwJr40Nmt8EMriMFikzM0xhnxinAC3DUvCG96JLUOH9yDErVMe6jmnWqZqYWMz2ikuqy
cjaD3f0Isqi4taP6ladp8kpxjDVQ2eFQnZovA+vHGups3UrjVofOCzNtn1evppBav2Mjgotwb8fY
RDYqoCmkh7a9yZVE1JVrBwh05VXWw383bTN97xG/N4bR5nvNbrytKX1zhSUQcVpuORCmlofjFPoX
rL+11HkCC8YLDg/nzC9/FoXGp9U76lnPBmKodf+3NlVlsUaEieCmb6d9GdsVZTw8ux0Fvg6E6Nak
CIRVko1m1TgdJBMFm2Y7gT//HutYiPJXnp9eTuwinZjZZT+0coSjlB6eEOGoQx2V5tXEF0cf0lJc
98q8LsdcEH3/PJqPDbkIoCXbhGKNxNr+OfHvORVrOb019NPfF/jzKvP/JVQaunpBM+bvf12eXTZk
/RnboLfC//zwv88ur0fjdiB0IpG75Sf+z89YTjbhTLQh3LNlbzlNB0wGLAxY1bGsxj/vBU3WgJ6Z
JZ7TiGBni8a+dt08eiTxg4Py+0QmtDcVN22wzl6I2Cpi6XswrNDdlkqSQWTZ3bE1KebTxopX5uRm
JxUJ/SkXFehK4FLTNNsfKsaaUPPk1cvaNxZVXlxR31wskM1ToQdfMtDeeztBypDmxCGpOg13i6/b
S3yMiio5TSGU+9WATYk2TpHs+TKMLKKdcVuEv3qg2Q86hranZWNDtu0a2VzcxqG5Q0y1GfXPNODK
C67tt9bX5XPgYRezgu5qpMMPR6Xfia2ODrXjGo8ztqC2ARMZheWePWkPewWue2elF8a65EPK2j+Z
hZ1u/DFrtnYwJbMacYOrDCmFck5CVO2W0c5aG6bIHzSbplgdO6xNeo+f1z+1bUM8XytNZuHSvRWl
vIdQH6Q07Ld86vmc2s5499LXFIeVzvsOiAc6Ec89HVnY700xVnRZKZHaJEd0U1SBffDX0DzCDUpi
sfIE319oKRRFmnVhjf0z1ge1bXLqJJnpa3ePoDjovLbYkPgYvaJwt0/oalzWyjxbEyV1K5vyI5n3
2qwNn/Ig2i7PycRHnqecuY6gqnwlrOmXaVn19s+uuRzMGHlPy+Y/+5g+GeznZ/pENqe/u66Xetir
52dCWxUbS8pg3Qdd/FxNDnEHwHEotojHYt4jNF5dWN7+eW45K243kw8IIETv9mcThabchATobf4e
Wx7hDBguxDf853ggR+/mLRstRIFfmS0tiH9fKVFRwczMQSyP05oubNQ8RT3Kk2QoDXzUenUuycEh
v3a58vqmSZ7wWz9khXpAoxR+xuJ9suyeeQjl88nynI2jaG5D6Ki21EBoYcJJBWZbPydURY+jSn9Z
nnyiqUA4/eA4T6mKwCa65K4zyVpFYhyfaO2N1C1lvMc5QOj0MO6FX5cQOflOwjidaRnYJ4ox8a91
jTdRYnVoqvJhSsLq4iUtyvk5TTO3MN54VUWi/HJQH/V/nnbzlARdLY4dIH/hdnn272Z5GTCkaVYm
dx3YRloTgutzx9sD7Ur2fh2TiudGrEc9ahkuMFpA0z46D46nKU1fLYQWatkJCkS4e5fURqMVGa8F
xsS91PBbDhWkQzMHbdzQ/TWHsV/pdT5AlaAxEZTNdCIxHfunfJRmSSiNQSW7iozxXVGMW03dYNGE
KkfcAfuZivNmepUHGMAj6WI+y3EQIyCFV9ti3k0iIp6NrB/AyIRfRmaKXRBq4k1TFB87f8ciT13F
l7J09QHhMTo7A/DTwjPcj86dw5XRnlwIM7BfZ4dEiUDlQMWEKJxczdHjqVpVnU/6NHZUcRgqD4VJ
1sOOT5FRl51BA2LeFE20FZkFnKXV/jnkD4ZxactL4BS1vhpI97s10/DSofo4SgBLSL+CgAi9Ecfx
OmdtjUCDc/5u8iZrt1nKlVM7DSkooU6adLBsdVUYjO/z4WXBuWwcgykmnBQa6RZMIAcswt7KpPmO
Ww9XTlLk0NfT9p0O13I4jJhBdnlxXYxtiau58F9msersc0OimT0s7jaHbiltCPH4P8fLwnaxDv/n
9AzFCeXS9lSm+XRGlzudl0fBGAO9kDlap7E4h/W/x4fUUmdY+nWifVGORFpvRb/sciIbiYurKbI3
0lfqTVz71jYlF4UbR3owfZm+i3z4SIVOoHw9dVfGwQ6rMX/45ZHuVqSEeoqSQi+rc6G6ZOZr0piz
tFNnJuA+pc3YHzdktw8M/DbzI2p8xJw0iU8nNgo4FlcxumU+uTTW87NR6EAjlodT6t7AzhYMF4eR
qQelzYokgokkutRgJO/r/gyoT24Y6o9Cq9XKd938wQQpxyye+HAz/wwTcPFkv2LCMkZoIjbdfcri
p8KF6+v4xhFAkbr0xJ1elkfLZk4//edYNRREdWMzxCBCUQj+YHBhbf/PBjdScMkt9GdBmu+avgFz
jrNuBCbrht5jnDb+I57H8Fg16nc67y3HywKYs6GF5zDl1jomHrHP1lX3pmArJQmWFVl1B2a+HrVy
OgN61g6nDKwN94mVBZnssazl77gxnLMidJIO9hSAiBjvzVj4Zwww35gK2oZFpJL8xEaQHVPH/BgS
lV8cp9Oo+Y5cTkF/LFDXN7qmH9s82WeV+WpQQj+RzeWfajt81+dFz+BbxjYRPr3nwa3WrM5owAed
sVIYMwyk7CtFI7C0aVa2bYnOIyEJTYvC/BhDjzKil7jV1bHQqPSl5njwTIJNiQtPY4LjHWl+DX36
MqQ+EGwgehjBjpao6rVd6xeuC/B95q3wubcVN6xas6SHSxGfG5Iczzd2pJJuEwN79mRBQDI0Y5Nq
6qYVKXmHYWCuR9c0kOx9VcwD8bw9dSXkDDIsqpSgiaHDVsr9YWNmTBBKH8NaKzaqug+1pq6TKypm
OtGvrK26IzwfsXKEFKsuwqxrqpxs3ZYioV9+gkvZjKjwR75PaeSRQx+7dz1S3lZGw14GJsuC2ZlO
rvExHrhra9iP1xET4jGj9jzQRPGV/5Y7lVjrRfEIiJWY0ES4aytJk41gdrTKETdswxkQk4IjCvyU
W2IYnMdmpMRnYNWiRvHQVPq0CZLyKlLLITvrDcf2sDNhBZCrC9asAIvh1sZHl9W03lsSTRI3WjdG
/lyhU96w4T06YJVUr+2jMXK3eG6ctzJ79fW5Bo6K+1pEtSSyWF4DcCOZBWHcx5Ryq4wPX3Tle03X
kZlaQdL9vNuN1nOHNv4a/wwS3zyiTVrJ2D5ibHhRAeChYdgmTSDfU9ExBcvMdVEgiiw8MpOV1K9O
UEbHGgCPBTffJSF8rUqTqXIbdYco9nAqCqauRIhIWJHbYBJQiWFO0VhA4ZpTmhlLHLqBB5K1kAR+
4IFZ54NN5ECJ1NUz/Oc8kRc9pfrft8Wma1jW+wAHZSderahq1g0Z1xtMyMRjxA5aVloRZ1jG6xFv
dpGI/NTE9k8vIsqTKTnmuqbSWNN1exGvzUz+ogR+JI19jJR+Lavwt06TZlXR/gdupLbCoKoDSX2d
1TSKkxGuTZtnxhqxtNKJXsjsFc0mtx6oWQyovusKGb5uj/dOWS1Qy5rEeLF2mcwSy1aDPCGnh0nw
8NYSlokJKD2MsaXdUovKm0PO8hqXx4i7FkOs9LkhJ5pAhdprKfLi6Kn1A21nIR9cLXckafUHq+to
h/m+2CJrqJ75PZLgpRoDd103hN73Ceshz0cTloqDGU3tw+hCfIeRoGgzHI0+wPdlxy+Uyej92rsq
RgqDweg8anQhtTomsNjuvkvmd5ZKb+7kOmctYKRCtHchLRlo24AupUYRGDrEykDhIjBICzdMBO8s
f2+hM4KmHqS8SL0ZTyGxJaIqWYGn+Fyxrqxw1ZCWq+Sn0marlBp3jo3IMU1Y6QOrgA9CGO0u171+
79jGV0lz5RoMvKHJ0uNdhrfrzsw2IVZ8FYB0SJtV3Ajt7E3GDQOrekhoA4b5KpBUUzstr57ytC0f
6AKuTeVsSxoRD3mFN8doIeyGdNnKuiOhQUln43fM8NrOnCAEpZ+0C7ur0yixs7XZDRaPr51LVccq
4OqpF4vLYhZsjpekqKaLSuNWUjb9d3951M85f5DstD9PDBr65c5KmzWzCmMDlwqKxkQYrJXsRQtn
FO0HyFcBmgzh7S1kqLj4QcOgRA6cJl0sUoG9NyjhHAvEAuhuV4UiZFBqtEPNyLiP6JRr6ZNKF73g
vLMpPsAxLnLvGGY67Xnu9duRmxFkzObLK2isKivfVUkwN2hcxEoYF4S38/shONluvVscBWXr/2gE
GRcueLRVWGcY3SEe5nWoMQaEIWDvERHGMNfHsoauVZuk67Crtm2ZltfSb9vHwMytTRi29kaLWg/2
Sf5YIXJCTiHEbTKmhzZpnVWEc3ddkuR5MX34F1pEmbeNjyJhDNTdIPnG8L4HL4qNx+CrDpew1/l+
0KdCmC7plKHj3ttxd4C8Tk5l7z0kWqZj1EKWJQq+yc3s+gg9o30IU3EdOeuQzdqOIk8sXBX9pmbc
n6iDI00X/8fWeTW3ioXb9hdRBQsW4VVCOVhy3n6hbG83OWd+/R3g09X3VJ0XtWX3dlBYfGHOMZPd
hDcL0qDDEelz+KKMTAxQMjhMMdXK9xrtINqaNsefisynZYPwO6sZJpIOq5IeoVSb8gyurzyTVf+N
aQqdhO7TqwXGcwBbaccqCQUoV1P2eiaHCWdIjHxboQ6aEAE16VEZNMJHOD879Oipkn2D5VKBrJr5
ZvTRgTInR+iL4RfP/jF3PgpWjVsmFDxkCY7cknbp2CrFX89LLXoSp2G75TjXSWY/rdZfRgb7d6b1
iDgRN61a8BFu6g3JR9PIR4jDEVEpNk+NXumPHGrVOvO0ZB/AIr/r9G2+Y95CWdyNoNIwBgoFWjoy
HoyNzNvVUB7HGl7JfM+s+vKhGWD6Q/ptV5VPtkin1OjCAwv1Ujn5a8syPrLGpx1Kgl0pxoc2T/TL
clNVnX5RqqJYt5qTbrAO/c8XTFZt7ATm/3E0iq1nUeUu//N//3b5SC8ZpEb6dPs//2kAYQrhepa7
bSt17JhIxn+/6fK9rE6Q5dp0h+Uf/38/kne7AG1lunXp/4RZ1m8oGDZ+206fIKtiiMx99944OTM3
PNJMKzp7PYjeeMTgSOR0YKQ30QkSXyeV+Yo/KTsQ57Msq35BEj+cVGDDCZ/F5/PWh5Y9I2yY6Yzq
ysvY9eGTuKIHovjQguoh4G3QkOl0LI2UNMckSf+kpLyvJRrEkygjBlj45Otkq8lgehrVhOlM08tj
WagnXHDOQ9Gr4pklrYpQtlKOy93CdBwiN4Ngt9wtTSXdIzYAPdyGw16dBZ8+5lFyV9Mf9vP9M1N4
8SjTXR48jrGdPPfzTWHG/9i10p2XT9W62mxiTU22lvTvJUiD1KxTRnzdP3oQHVpLkpFSEjpeNH+h
KLJSA3TgAhDTNtSHqqu0za0ue+tIcNJazyvtrkTKKSH9YQPFkYzpsk5v0YXAucy1nXDYQRGy74EP
2r3MFC65GRapANbKlGRfEGockiKLbpd3FGddtZuBl34pPnqtyunTedv0jXFNimabWKTgwVGrV35a
7Ahs0NL2YNfmp41dcGVa/qtF0HkKhg05I2noBlrJsgCclVryT+6QOlLZe10E7UPiN/2L9BEsWywx
0fcHu8Sa9lMbk16U98ItC8wDVU/p71H0voGNuhmgkkm8QIaez6mpj2yKHtK22g1TSd/c7SNCaCMc
SnkMdVkL3sza+9A0KiAtVw55Doeg7q+xsiFmDg3zGNerCm9IqudbXL23CKQd+947iX8vpZPfKv9x
Ynhaw8FcT5BVWyvMieitH2w/uQtxbHk716P1D3TAA0/fV0uBnFZ6tSJ3HgkUPEKr3mdMgJJex9xw
w7a7VQvlmFQ4oKdHLZtctlEHywNQPGzVdMB9NrIcjz2UUkF3RzlCPcCovuFJnMRZeUTximIP70mc
Akyq++Ssj7QG6iVMg2KV28U+EuZnCZTd79SnHOL8irUSYtzO3JVRttVt7TrU3a1kIukk04ffeOfp
O+0LugX5R+qPsIb3ZigQuecmbzmNxkpbGwM6IqvZKr1JYlTnfKvTBbn6oUzEC1LjtzaEboi5ZZun
iOfa5I8vjZvWDUfW268GB+bcnCDyOYfhvLcrt1mTbUpstaQ43+ATmnA9C+cRJDfQ83OhWHfy624W
efDMUlaywoRZywcVflAHHpY58sAWzmwe8HnYQ3HPSPlx+oGYVEYU6og3z6OUL7fJqNx6jn5D3TGX
xhtpTTgXkmMfFi89NRd2zw0MeuOHLL8jb/IjnIENwUgPasSWKshXKs4nFtVh+p5TOCOueuog1q9w
i3DuaFxqenVmgSARUeRHabBaMDr4XvRUAylV07yunKXPQPFgEqqvVsbKuJmHgfPjxRSoXiW8rVa5
avzF8Aw75jNLYTiVGaI3k9OHxfJGyWgQhgZFPmVu3+CnT8L6k0jfQ6qFG0kF2IdAJWaR6nowUWtR
2UScibFZk8k7rlL6dj/RdhylEPgBNYtxI63xQD4iSRMx7hPfO9of/WAeWAIo5vQ4OelXbQyvwAEO
qODWsZduiTK+YFjcFKzA/ZbVF1g7nkzXke0O+e42HE02EwZ7n8rFxL9PRxzMvXrJo+GuWkzX+4CR
iY6Nu33mIkJ4sXex+w82tNO6VulaQ6HlCGr2dhd9YQHcQE+8WjVftQqJYIXBK5YnjvPJzQNzU7XJ
A2/z77Tl4EpYp4UBq7rokqjh3eLlYpmOCxjoofKd924gISikfc3y275VV1KvDoPendvSOGiass9F
dLZsWOBE8/RNvrZitEBj85mZqX7SxN9C+ZAoBfeFxtlYEbQmBPBt7bsR2ldpx/ROeCunZItC9FFK
CKnWiOmy606OmfxhW4HIUvcR7geXwVSfqbO3pqbsyhoWca+h+A+V4c/U4u0SaI0YGr8jPII30WVf
yNEPhcmbtqzQXlrsxnUE0d52nIWGmEBXlny1BEoNH+52H07PrZ1/oQzT8KhMVATgWv5A9gNX6J9y
Jz/Jb2xE5EH0V40LE86vNAlwUvC+HJQG5dE5zwZWCoprNGRWiLh/H8sJTWi+0zPnio/mJmFU82qd
JSfRTgzhCTnL1gYI6/vbtJ+upmeEWMlinojgmDXyrJa4ESyfiwTYgxCARjc8A9aj82Rb2dvfwRTM
0Pvr5DB5Hf7JqJQmz1o31RuyivaU+f6P8LxtPMTAzTV/55TDVRISBIgpG0y0EbzeGkYbXUlwDlIa
g/bVVjSM/OlmuhbQ2zcmKgnkwbDVeKsQsIMrEPwpjeBJ6/pPWhaEJlqzaSYvd5sguhm5cuz19jDA
kJ6vNmrsvWtK49op1hhLfR0NHEcWkzsz0fMV15YdzKurL2JscEr13tWJO1rPyLXu6qA521J/iDv5
pYPDkx2wBGA4qyKI8X1Uf/LEu0cmJQQijo1ek13kIPqfBDomI60/QvJKCxRx+PqTjcAjrXC1g9yy
YnBwyCCMTfqnAb/Z7CvslLX1SGjBWhtQ3qlN+C6SARYxl/d11jC4MuRtMPo/iAGYFjI6C0T9OBra
u8zONMH2Cku3j/sk3euEhqw6hiIhy24C/a6GKW8IIzZ51p8QrmFfb2AlMekVOYNB0Fdf0Q62wq6i
sqWuKj4UO36/E4SUraWi0XYhP7Q61XBrgwuXbSefMf5OZmVX7KmvRND/M3nhzQ5h09BkUAno5otR
YXPOWkL/aqNaWfAcsvAaqmwNO/rEKie6msCKPRETZHNExCyQv0ib4rkEG14FKVuDJ2NmjfFPFtQv
qrWFzhEwqaGgwklzVUM9xEkx7UxT/VQLH8iN2KA2XIfYZSTFuM+2wotXpiJcn/qz+SMj8k9QKOo9
g5QYaTSEhbErNxrkzY7IcwwJuq9uvLgAzadu6iHY1WG9bSOWrRijYssn2SPeIh02km3Mt434RhP8
Hr0iSbhONq0gLLWKDrH0SJxnJD6u6wA1v8YyHPZtzdo9lhYbD2g/dYoKvEHKku2YVscTVDKDC2xd
uKj/4HhqLhbenW7UMAabfWvpm7pLeabIHxY7tK5bLfd2gfWV0TuFaKBNZNEDZCyRqedGn4CZv/Cz
zzE0KRY+W1UZN+Pg3zkZjyNsljFPZnzwztP0XcPQxWKgVffjdrAR24bWtojyrU/vWzQ7Q3A5q21X
z8dNnA8HkVj7BOduxxgjjbR7y0/XdGMboA/AyQamG/d6pexriXynfs6Y5Y5cPjy06QyFD37cseZn
uNMQgMwVPNetTR/T8A7hnl3CRs0NBKPhxi+uHVsQr48OjUqi0aQdvHnQgHfAx71Bm7clOxQZRY/e
QkUDzhPIutHnO8Dk19LwkJn9NhThobDlqTcLJGLdTrMa14jGrRKa6wyWSJDF64EX+MggqmJqYJUP
Du+DoZy2TAo32Ju2I9oLSa88MgKua4uhMNFKhbkZqmEPPmNbCQQV4K5yYewVz4bmtC7kNAdDbwzT
BILwpFvRNUzrzQQoJRcmKmNrr7TTxooE/8WYDE02QyLFeBpD87QxVBqwJN75fkitPjN1e/Qe6pMN
SWj+em4p7qMS5q6arbHmHBIFw3MyuoWSXGLPOtDA7XLTwls9PfutO1u5Nf2kNvp+NuHOqqnOnX8f
K4j2LBVBnI5u0Bq7uMgPBlCTuEGYP8m97xguDfqxsxJY9SEEvHWmw56Lym3e5XQM9cmfwyM6A3Rb
uPdxrviZ/p3TW2m8eAN13LVS7sxkcKkZx2kDQ2Br1fYmVlQ39INrzawWusNBidQ9eSNuqRxSQjJU
+R3HoxsX5VYq8kg6AVM/+8D71+3Vfa1Ux5AgzphHxx4o6+xVrP8dZk1L0m4zqs68N90Yo66Q+Vud
12fczX75MZgtMzITTpq2IYoVrryGY0ohx1rynDrVbjZsMCOfZM2T3uLzVnPED8sNLsq9kicsujp0
szMfMmrS4LBwQWGV+Tt2XB9zdh+8iULdQIqxCLmZo3/ZoV4aJHkLaz4FA79n2X6p5PjY190flkY4
bGYS25ICs9xUmvzNcW2UKTgnOEXqNC7e+35ftUz5E9T+rclepGFTc5okOo+2SKxN7WnxKcBRhT8g
Y7SqlQq97ljdwQJSm3mVdqx0mGtDdhLpJ7q9/8mN7UYvPspk+sJcOH4wrFce7MDJXU0FgqD4s9+E
GcAhDRQanab/yoFiRP4A38y5BjPHb4H5LQg+vCZYX2fEsJN7Jee9o55VAANnmMJvZV/oL5KxNkJl
29WEH22xYqnnhS+38LqXuwZSxrlQhMesQJsj7+k90cZnIpwq1lZzcovZXFiF1qd+eRSyooohSI7T
loLxb8qC4+wPZsxryAnRPXGsYWhIz0YYqEfNmBwuFy0TmTTYUWwOW2L7RnfB0ui44fccUBvw4MMt
y8hKA+lAAU6g+prTR18RyGbvlnx5C04Jo/05OxPBEpccct7mP1axU40/qF7XVuL+Un3qQI3Rqnrx
jhb8oVDob3AjtDvMiAZHBUt8j5H97/dKRARL3inXtPgYD5qBJIn5BscxOuyOZTxHdQLIxmjWBdNq
Iqj/vcl6sj49Kxnit6SniSdZYDFnx09+CkNmbPdLfo6hd8l8satZVjuAwBSvtdeJElCseEn9sFDH
MpWr/u8vNHaU4kFz9LTxJ0gLeY0wXnZLDgkzm+DQGIDCZvx+PKOwlo+Wm6Ykl4Yt1wAPwtIYPHSE
26pJdRBO1T78PjBDZf9I68Um7owISCWikuHGuNPVdxeR+HtoJN5puRnG0jtlVvg5hJPcNtpMPwrn
r4qryjDvKucUiuWmMTgm2L0cl3tlSzBFkZlXA8/pfuHFKDOdqEDXCSvO/2wSUeru/Zd8EYzan9Kx
yFSYE6u0SVVYhsUGvRM/qVp+6H+/0u99u1VnVPfgb5evLL8TYXv3oUcgNUBFQR0+UnX4RW0TeNeM
BCeHPx1A//3Y6/OmVEUtr9cShaSjKhtzxq4v+LCyTB4rwnMOyz3TN76Dsuxx9DUDhkG9dKuZidUZ
xkvFg7MHuu2cO7P8m4ox2y33lhupNWXlLh9iKScTICe1xR6xBkSF/jYaHQHCg9jZ0u/uhrj31SCu
jmTVCoyoO6PSp6EQRYnT0l95PmP85fP87gfVwyo4MLbWxmh8CLoKCer/IvPw2qSLFQgRcTdg4zVF
tR09xzTwuxsoiOab3vDZUTSRROmFDAbXsNe4QSn0VUTG1mm5KXusCgJ1qZtGCcQ2TZ/Tm0pm4ek0
5+MBeIF5BYvf5398zGP/Oc6CZ6UJ4PIJse+Yhe+Q3+K/LGamz3z4VDHiK6tjDgcqmDeqMhj7+Xuj
0OkOntOx+HGGPSOG8KVKOYMNtE+/UY2g4CusO4yHWh6cG1vRaGtA/lpV8x8femjpbcLk52d6gjd+
BYGbXzFs74pcSx+zCdFA0fkK7oa8dnVPgxXWJut2HgOLITIubG/0i6EOf2cHPnOz/jloMKKalOr7
tocjUAmLwXKxvCpfCI8UWxZEjPDh2Y213u8KpfWag86VYvZR2cc8ePUCw0b4Hj1qoju22jQeQz3l
ZV9mKfp5csq9Ln4IadgPcjb86vNNX/q02VEpppUM8tRNNObDxlzZOGoGqyDH9T1M/BA9hie+sOYb
ZrbnPjXY9iMmqvXgJObYMqJ3kOUEw05zWpo3EveQ1FmnX0KWKRLiwKuWnqPKmKupvfdct+AM2HwM
iIlD2G9zjmw7dua+CdM3B4GyOvPwdMEaFtZ58qoH9pUJU2VO4QWbdHnJeJFfamxXp7hBmlLnan5h
5gKMn4HqKnWKcxmAyyMKT93NOrpz0ZIt1whGK0hOrYC3qqFXDTMiMQQb/AYO9gqSCWlqmEiaJfxc
evzyu3ZbHf2DtTCA7BjBv10Z/5Qj+JSxJhMlanzQU9VE4lw78KenPGw7NTOyU1EXzktrz6hK3Xm2
aJF8Xe12wtLVfYMA0u0dYFEEisVu1SU6WlPT3qma1qyzAa/qAlzGu3Hj4YqYvaEMVuJbCOFwDkhx
jPruq7I9ItkidzY20MvNdzMu0RfBiMyiAlKL29gP1mH+jaNiE4xVgBgN/oEoDeaSevTE5Qa1Xd0o
OTun2trZbi5y60BquH0J58u+Pod2pNRmKKJtvO5J4x9jqDxL4HSVsVenPZonW7xKEvvTtvKfsXbq
3fJ8tEmS7zt4WYw2o+AAYrHdRzVPgUDeUnsok5dnMdAqljDzcGqMvrS+oY6fv50fAUPUi6C78GoE
u23kxVGouD0QPCTn3ycLkmp2LD2fLFWv3w59fPRj2zvIWmthyRZqtxmBQqzMYd5dTyVyZ0y+p+Wj
2mlYC7JwFKLrV2qtkBJfxWl5zBv9uJQry00xr+lINn8z2vmV7YTOTnTNU47EDOd+xgC0tM17mHr6
SqZtsyeMAYYakO0yzsaDpbJFXMoVI3FwY7LSSCgG1wu2U+s0g5XquLMSK0JbRnCNVpoxhkkglYVl
/kS4FLG0gdOSbBDnGqE3Pfto9D6YsPHRK7S3caiiB7VQt7U9kmzi645khjtatEjdfgFe2bmlfajM
Qa9gcssP4kdJvWyYJFVlfGxb6PCGlfcbLL0oGG1SouLACx8bg7qSHQX6bdx1U7zXjFn8mt6Wm4Wk
PEsWGqDgjgi/E01DS6B37Q7r53gtE2DSyyH8e6CqoFDXWoJeZDlPB2B9iuiR1fXV+Pt67qWT7urM
wfMtepioc50CnPBHaXBMKbWqX5z5BgFidrY6pbv1GiKz5Wj45bAVJsIy1Cb6jZwk/pwcbkgpcuM3
iI7MQXGISSgt7PK2YA9q5EuwjOZjUClkd9HMvVpX8VWrpA6jGMsSsbvmo2NYQApIvzgSJWk+eh7i
AM64W8CGzcVQmuy1JBVXH+sUflqgj/7YBmy330veHE8dIInUiattkiD1l+x7Nm0EnCNmyupOyPh2
2hj/ITWlPfC14RKzl95DtB2dLzRh/pOa9eHdjHLkh+QLQxrzV23a6OPKVwJxARRonsYejcnMbLB6
RpSIB8KtjBTnsnzOATJ4GSLykfJAPi/lWwD7nGacwhpQwT7iGClt9EzL01aFCVp0k7EgbX1eHZcQ
PlPXrSt2vZmVGtjinXgDYpnnEsYH0aMSoXeQjKgeVMrKrRFViLONrg82cspqLOAsKDqi3P/9ZMWE
R8C0jQGALCeXnD9TKZJLEMaOuzbHGcG+NV0ZIM1iJYh0Jcl997fynhOuBo/YS8t8/i/zvg1NZz2U
LMDCERL+GmLCoTGFdayICvjNuyosBilWWiEdwbP5XMlvHD3NpiNoxw1J33uA6Kdeujhey5AaG2Js
vNKn3tjI2Rh1WH7W8hUo2ClyxmMrsGWtSuh4XGhL76iFrN6GIob/rKhPakF8qggj42Y12k8QskLY
9waYS/LE9BsaYhz6BBPPfDZKG3CMtlfvZCMegW57O2NEUL+EfcBpagnrqE0yPVJCUojiNA7Mhe5L
8RFKrFSd7KZNUBLUiC+OkEOlZfvVZ/eUgcd2GlFVqpMnqe10thLz8dX0fbUlvtTA81e2yJbg80wj
Qh7b8ckfj5PSJRyxYvQEFp30Jv1MNoF1ExKtmRicjOtkawI7gcdiey5M2gBmC4kTM8qwYbVwwCb6
gBA4vC7Hg1EE38uTF1SMfpvA8LcUos5Nid+rOGfxaVIMN0lzYiv/CsyGDsIvb1Ioxk2If8IJkMrM
OB4Zycuk4wK9/MKZSLRTCTAERCBzOLPPmHJ1rwtlz4pmWHyf4OEKq1Omes/6/GgD910XvGzN0Nfm
qMSvJdjKVB0SeQKUu7w4IOaAcOKtwU3eED3f1FF4aGKzJcJFv09B0e6MpXEkLU/k2s2KcNL+Pj9D
hUCa5N57TJLEVmoBrNc5oDoIAeKJBu1oZpEz0XEVoSpPXvMWx1BfTtMqVrrXyvSiZ03t+d/VYS16
bARZnLu4SZS7H3wHcwZXyaLjSGb6CQeEejWmRHFJgvQuqCzBQhIquUReD1aOs0rzL3lXR6w7pP3q
x/0dBcv0GETSTX0n/OTQaHP1aWmCAz2ymfLM0U4FGkXURuOHqWoJg7kwO9Ut3HTdiF0SPJNX3xjR
6b9S3Wp/dAxUmFTYlCnk4pgxKaGlXZ0Hs3pRdScndXwc9zjC3vQyfdNDhwTvUn9TEGCuomiSJ89n
p17P9eRyobVLjaunXt/D+WxbDjjcGOQRME1Ya2hIL37miP3QDwy9FdI2UkphkJ7plgT0fa3xLrBi
8vPQkB+55Mkeo0j3MaFD2AtNix7Au6L083KMR9zL2io46lhvExgEVztqGJVJ6zY4jcUlzsPCn3vq
VxoYuD/69FxT9z41z10y+MBkyuxmFdE6biDViKeh9XPQf2V+6cD0//7DOrXgus7HYmoGAB0ET0UZ
TOrVKy0EhHaHRg/yg+sL5Y+idlBL/PdAJQBB1/DlpOB49gHy/4NZeNqBbJqMvzbw4Hpxo2Vs5bIx
8Ym1zixU+178lGZSPqKeMR/rPAXrNICNyObrF4rWo2eb7Ajs8jsvw/DFdmL7VkTGHlF0+BJp/VzV
UaJxEWS3F8hX8Jzzslz+We5ldqFDA7VrYkr4otSgt5PpGK0cI8P9gujIL3Ew/XfSqhjhMSoPxF+X
tutU01cL2ivRf5KgfcxbVEfEcBkz/5q6A4YOy5RzN0GvoXXFGoaZe1+MgI2Z0zHHp2oORmxk6nwG
TKyDCIs7lGEvkBa2BGx2Tbv1ZaA8Orxbl3qn8asPZ3T0xxowxsZhx7ZZ7iaC9FOjZ8sH0MnZhU76
lqj2rUzL8cL7Qj4Pk/MVjXF1aeMi2IyQp3dmZfPk4aQ4jaiF90YTZWuvI2FPduMzkpKUrTWdEd7X
GSMUsgD3k3MdDvXG9DPsMlNHymf3Ug1JcQZfcIInU+3ieRw0ym+OBK49CY6n1FeSa4i+ohuU7lpp
zl7KVNtz9WbpJxm+yzB49iKZ3uNEf5d94aHktfyDqljjmx2wd7LZOntirNZyHkd6RiPOzMhWYaF0
e7J7xGryRtRwcuQfRftKNBt2Muj0g13fd8nKnuoffmH7joEy3ZVBnG9CieR1OcB9S6hfbGgtuNQm
dGimwkiBVdDdiUjLA08MQ8Yxjc8TNqGdHjWolUn4RGEv8q1g/rZPhZIzn65r1CKoZgECh0cOwxJQ
REo+B6RORgYPkYxSujNsqS2KHbMK9Tf0xrhR50Kxs0PzoarRAbN2+cmLbp/UTXeb4hSgccs+hbbK
WldKUh5EH7HZSfRrGwQnfaLGXl4XmgmW2JtHd0BuN9VE0IrGOBuhc0Aeyk9kRmKXq162Ezx4+PfA
00CoDtepkP/U+Zifiimr9pOnypPIxleDxKd7BiZmq0HnAb9jnAa/66jdqHp8weXBAyfZeinqFt24
64UVo4eCbhfqxieFRXUmMqA+Lx8pZkQGSKWKtRXwsokSjI3ObCtHdIsfWn3g304aXV/ggb4NiolA
tOZsKG9Q9jb2VIjLUgibVocFj7mzmJs2fW5H7SGOIAEzD1KtbHqpBeXZ79FhSB5UH/ocuxP/zWaK
sMp8wS4tVX+WgaVZl/sWfy/z5JJ9Y9PYD8QWDg1pZYln8pTUUtn1A1yIqp8itwgBAQ2RQphQotf2
EQtPSxb7G9BW/Qif66YTLPML/u5nSHiqiQpV+2CvqROdlY2E6NoDUt90aur9hsNWedtvtCZo1z19
Tb3tRa9ul65Cz618S+xghJKyj05Km0W022wWmYyiFObYHWJiVXiP/LSj872Q4PUayFiqUkhO1tVw
vNfcNuDiq1a0q7ChhaC+N6pDJpNH/i8hw0A1lptwnlExJf/KMkJABLS3W4ZfBS9CF8OOpD4IU2bY
GQsjV5aobJfamCaGeUMBCh8W/T7ucTE6GjGmS+Jf2CSPYWCCDgaxv1xvh7T6i1S/e9AHDY10bXi7
1ofwLqsWbXUFuyAiJ2WdehR0bq/kAQdrbq9FplcPCWiQOWgtiW3njACV65wooqje2DnKBfKMCFaN
ObCrOu/2fjucG0WeWSFQduvdo19azxWicfh49rnDfxm4tMcSOae5N8rv2LCAZDo5nlBOTQ05PAkV
Q0ovq5oSDkEnBpAe96Af2NNV3Z3a722ZGZj4bvdG3z3ZiIF6nt2bXtj9Y0yc22Q56itFfO02SU/P
6vwbuotR1oY8aGK5tfWdkUTas2Q6dTTm8q3K8j2B9fmmnDBvaCJ8EtTsh7LBhYpNqfl9D/Dq4WxX
dXO9fNsl1dcexc/vuEAM+XsSdtTRQzYA9p0ygIrIbERj9q9ZGdwKFrtHkcewICnzNl6ksskoQryF
U35KrOSzs2bAZZnOm8zWO4SyBpolqseoacKbX2F+mlvQImHo1zBhWCl9BZvWxg5cKgpbVJNG3FP8
8Mi8QbtrjcrniupCKpR6hDW3Xgq9Lrebgwnlvxoq+YS3F8VmqK+GNhu3oqq/nIz8gAr7Rd2p/ToC
XMECtegvtW4zHiJbbQ+tk3VDWm3YjXgfQCy/AiofTWNF4vj5G83mT8KldjVOk34cw0G/+pF+M5qw
JlM5sjelQWcA4w1x7lzuTmV7ZlSsv5SeYl6j5I7iuF2lTaLckol5TaUgxNUKrDxZMYJFbAflasa+
a5vypdHsqcP6kT1pqSAr3OrC99iiyQYYaB/tBqfvCAI0sIp8/TtMClK04NJmWCUqxSMp0YHYnET+
gcQmCI1dO7s4cGVMvfbNcjV91hQlv7S+tHfEFfUHmSESiacE/kyQ3YDiIBUJcU03Gq5pg+uqh2rP
1vIPkaXh4+/PRIi3UXMHDip831MAa+KB+jt+mVGJIs8uS6WsxQm4yCGL3S5xwwHxgqJi5Vy6mzyr
mo2iqzbbG2aZVkhWokFb5i5369Z4iNv4r5kC6rQtxbw0U93ckVL+4xxKV+manAo7aV7FQv6GUIS9
wXgDLA0KYf4AFDSBE9O5iXXlouW6MyGPYC3UBCbkOTpG/8uae/Ll7eCnZQJ/YR7M6XmGzSImUJjs
1g/ssOZf9C9QoqT9bI213CKbHK+/3eQ8z67AYMOUtPrVbyJNCwb3bcrUYD2BrHhME7Ijfaoz6fXv
y6tTC2K2TJk97JaQ7LipK0rbsfi9u6Rn+wV47HzgDyow7PDoPOuRtzFaTOqx3b/xPaNjxLxk63Fe
HoMw+iSbolkTdkEE6NybEznkPFD4NyvpyHwHb3Oqr4YR0lOTjuBkwaWiJ30o9ZAJmjn8jQohT0hD
g6fYIeCRSznDGeUxbIPqG3bYIymS1ffIB30UVuuakLUoK3woHz4+c8UkUtCcmFoM00qXjf7C4ha9
nKnyOaUZADf1rtbSlyHJWsYVsqHzm/Ddr+1+0k6awXxi+YiHkNSWMPsi8RORnYEi5L+dcR9nBRYs
CEBqKQd3lCmW/4pcjMBf0H7BbZRKTggCSPkqRomVxThk5xHcMn2LBlQ5q9qYBmwvaYeZnLgUO6vN
vQLm9TQ2agbmXjJ8Hpmc52SCEduUbirsqIhclZKBFzlw8xukkIQatojK99FYYLHUyJNaxZZ+Mrwh
3Y/YBSCps5s1ad+Xt2ZRVNmsVXHw0cnuDDMKHhmX4P5cQAYn3u5U6wLrmqqREPXvq2tZlEw1RVxh
h6Ai5zQyFDa8zGGNr/GBhW5YFER7hNHw05ucPEv3TK1or+ityl0ba9lWxeLjBs4TQC39O3xGsCT/
2pilQlIMpIjMnR1L48mE73ESRQM3es6AgUKcExMMTi+ZMHNj10CquuzgwDEdtKj4wfpZPauqtmaX
ZN+Xe1xuJqANwPGWu1PNWA+AlbpBBEcuss7wBxhRfcc6IvfSZCzty6gje8fQTIgwrQ6QyiQs5N9r
2/IRO3bsAMuBOKiQv2qS2JfOiYqyObfkey6f+r1BRLVu2o48BlOxTv/dmHGBQr4u3yirA/5g7i1f
bNVPOf1ZahY188GjOwqZzoPhHZcOFX90eKpQgi6tKkg8PLLU6a6AwnzOvLTcxl2cPRV5xzCeF4Jx
0LWwWy8rr/9uwrh2kwDwv1Sp16DwrlpVhO9FCfKgVjGlx40wHoZaSPwLIZmdZJ5Sa4OKIv/Na+bo
bgWDIZ3J/FwDbQ5gewRiE5gqaVpCf1N7uz4AUHSRa4/opm1oV81Q3aJgaB668PbfZ5ZPTz1WqXzg
wshkv3P1kD1apdFysBFB1KxLY2/2rbo1CsfYO2iz3Fg2ICIsBAE6Ph4Xzg+UxzyCKNf2Wvqg3dml
1r/JXtX8UWWV6YP5FGeGdcmQBPZANdwM4zGKF5THDMmMS6AAt4lMc/rITepjX9be8f9xdV5LbivL
tv0iRMCbV3o2yfZq94KQhTcFD3z9GVXQ3rp3vzBISkurmwSqsjLnHNPSQgN6MnoBpZAgbyZjS8gL
Qf/G68TJ4OR9ChKvecIhXR6mIkp3XGqIWNKoOy65T1+kj6gb4hCskrysmyq2d27sWge6hM5La3PN
CDv6EXxTt4pNFIlxYBGP0KkPMeGbRfXkO/W2ciCiqx2z85nwVh54OWJG8GWO6U0bSfg0tEq8kbU+
w+ncTC2dANuxnJfaoZsHpAfIl6s7DOKrqWZ8OPhXMyt8YIxk8vx7mdTQY4kLMLawlwjVWXNxyao5
q26+4Le+gyF1D8qsubbpVF8R+S9jeqxSEJJrmK828qXHcW7QT+3bB3Vw84Jp+O5VOqV8F9xPVo8z
XC42vVx8ehc17NDWjM9CF+SqcPGqOpXHCNNJn/FwQRDtSFuTr1wRgvOMLmqpatU/IR9yWoB42eBM
qj+YmZxgntXj3xNx4Ft6C92uq8qUf1bG0ZeYIlm1udMHP8Tw7pTYx/zuzTf7gtkJtq2msp5hAtMI
Shf04E2Y7acWSKy79NfMoemTe0znFrpWlBYMLI2BY37b9ul9xewSdyfeYNhAlF2AJmKizQuOfHEL
BRvd5782eJ4sn1X3KWw+QRVJq8/1Fyql6ZKnTncL+5A2XIaUjOYA2VqNTiExd29RTCspGu5VJLBu
6gghEkjlnPbg/jvGQ5Lo6bNAKRIU81OfzvmJ8CfG34mJqo1j163yWoKBI1fsg6g1H2xzeCePHMdL
MdS3vsheXM9a0AA+p3KQQx9RPJQPiKMDfmV6ACi8L6tmSpZJFdxrkhA/OxMxl9OR+RSrVdSxxHcP
x3sTmy7dWXL4phR5vGW2OM3r6ptsJ1ZeNL0yHhy2c2v8QCGCXkQtVBMSIRLER2KbuHfjm+hfqK9g
NS72OR3C36S7JusJMyRMB4gdqvyIzUUpvqIU9TGEHfu2dAPgt4xxgjb7mMiYhpYu8gW/I0bVXkTE
j2K//C24mJuRng2iQ/41ttvuUDZMz0FwEjapFvzS8LKnKV3qs0mC7CbMq/xsS4aB6lnXmKy3RZkl
W/WeKX/leWHsORqOf1AdfK3AUBZrMzW0NO6TKHtuOlc/pk2/htGpgye1foFtqtb2gY44bkTv/2xE
NCXAsUDs8EC7C7P4kVcahPyeZleITnSQCZbLEkEzLJJub2c2W3cbmxf1LM/7hWlVST4y05XrQNsi
sbpTR9wfaQJOYpwGpNFlXj+Ecj6jeiz8TZ8pfEooFTTQkFm5md0XVf2irjsTMPsmisZ+k8voLw6W
J+6EkRMWr8K4J9qjBoKqRCBR6FfHLFnedK+p7nWrxd1T1TVi8iwHR5Yx0DAYW6RgYDeh0rN42DHV
s9rCLxxawZHkEBd3aW2f/FKnahyc+0p4yzOaBBCP8w2yMZmUdlK/N/j7D6FdIJYPC8AJXjkTyIdc
Qz0krmFAt1us3b/3YpzInj3v1JQiO+seS6y+wJM3Qj29wDEuSPXV6HCETUoQW5Ji/+YP1MsgpElC
TaQUfAHkYtYBPByDc4ejE/aQfPAZJa3P1EvXKj5BKATHf++HsZtt00XLj3OHiR3HcnikurujFg/v
bIBSF7jPnAJIJyBEOK+3s5N96a3f3as7S75yCMy7eFa/Tp1mqcRy64AVXwNgq01xBhceARh2qOgE
DfK1m50y3oUxguUFd0oyoMt3GZRdGdOIi1q2WyJmtgYoQrwwcg0czJEG7lCfIoaoSC/5Px5HbPYH
JTxsBXf6EdSL2IvSbp4m464NEwJk7Xl6DDOmz1GbebfZix68iYgRvs9kzvs3TAH1xS/9kzp9eP6L
nQ418XvOC9Rh6+J4efTodn18RfJsb+raHqAJhSn+NQLLagvhQdv0MGqy7NeQglAGcOPAgIXxLMcg
SYRFBXjHeO5pq19qA/9rDNt8MztiPEHLLOlA8lBWgXE30E4v/OlZLSOAaJ5TNM8JvM6bL0Imf5FF
ui563ujgqRDZxk+IEDJRs9acXjq6at1rkgXJVRWt0QxGIQ2MrYri1AJ8MDXXxYwi9VZbwzGKax+M
8y0ym+BV5ULZmf6nlzdyR1LKOWwGxNp22Z1S186Ojpn4z5032tltsSllp6mub6at1WAuDO9rqqN3
uNAP6iLWuuAByVC2mcZbGGfzh1+W5jldMIGOkad/8lO9od/51SQ+Dvf/TxK4XiWpS5YocYZ+GdNI
7pP5Y07y3+qrdEVFXzW325OehO6D5ug5zD/h34H+drY0DuYLMxjciDsQFNVTWTWSQ2TgpRx7otCo
a4jsED/McCm/D+Mr3UHjByZ5Ds+Zm9EjSpd7p4iB0HIcuydbJType0u3sA74LUlY6qUjK3fIYk9z
aAKRIRFlYxtj/DAVJHBuBlJkLjlbttAa7xjDEt9AyGLHzOtf8kkLYuKR1STZeH0mTi2x4VuyhRYc
eETvVUlybvVI++3/9O0Uvcuo/ZbvOShvNq7tJC9omU8Ze8STDUiTRb+WsQakNIQNN6D6KnuLmIbU
tv9Q4ZXgWn5HYII25WMY0xvf5slESQLaYFe58U+Sap3PsCzZ40AEQM4Yjmt8WOsUD8I1cC93fNJ+
3TM/8rNDIjJ4MBaOKiNmzR+5MsEZY4jSxpsZSglSNMISZFJzh44vAeox0bApYpT0WuXcpaPX39UB
geAtYJnA5IcUTnoXl0K8hWaHSAEvKbOQ7NZy3z04dRgyFrd+sy70p6TysHjJMWBuGh6W8Jjbicxc
TlL+PWY6fedoWfk84GLspd5Aba6qr1FDMNob4If4+rXmvNjjk0bmT7+eZiA6iTzVv0LT0h5azXrQ
jCzYm37DTI6TWV7Nw/e6mEuTfkhXfh8LR2b+6E71zPpgrlW4BzTiargOGXLhr6hO3yKcKXexRY+Q
Eqx7QoZYypt/+U5GUrkpbEZvSRL+iTExv4STnFG4bMlKxsO5QgmkF3xwN12bsOC1ZJ/NqP1oeVvv
lR/M+9GFVbdIHTX1Mh4Qdh/bqbYkS7ivIV3vx/W4pPK/febMERKo2d7AJ3WPS8Ro1o8ta08mGItQ
FSI4qmAsdgZ22ahmhKQZZvDQL9s04GglWMM2oz/M70MX1UdIq3jju8ncqm2IRNW/G9K/TcpDRqbH
7U0TtGi1Ph4PhgY7bGP6UXBZl3AYQ8kqDIYnjG9uBqOfieg2TwlZcRHJMqpdAUDMu/kWVhLZvFBT
M8SgX0FWO8dVZewW1TnQgAAbMVgWJoDZ0U2SGM2C/WuY++6uIOF0EwDGqxnHkDdiJ84hrChqaFr3
j3CHsJoyKLtfL2cQBslxyVA2lanvvDUjWjtPj+eTOvQUrPqbqsemXZKiUZFG+4YDI9vGSWY9ZRo5
OUhwSQgiF8uQFYfogLm5qL1l5i0nUihOu1IQwp76bX/m2OBuAl+HmF0GWDqjp/WYwI9Evh4d/0f0
LdFj/F2trGmT1Xc0VBAgojB5HJc43OWSbDYUi3eHfI2FT0Mp4A740Rql6BIFcOelxDmnB7TsPddp
n/GR+g8hiRsWmqnBps3HGHQh3bZmRuADGIGhlFrfSEF4jDntwo/wSDYpRomf8kDHIfGi46S+DozO
9rEipGSVgg9i2Gt61R2apdWfU/nrMtcuGvTJzEGJ5DbFTvg4T7FnXJxOZFcdAhbA1vDkGNbPbokF
lrwJbzcdgOGqx5zRnv04e6wToyFsIsYUS1KOVVf+NZ37/BYmnc4ZPKu/EhIzcr8kizQev9SvKY38
DyToHLJOzNv1u2UcYtcLMut4oBUs21fdzNnbr0mrCBP/I+js4iPVy5Nnkxclwl7frZ/Qqv62gxz8
mK9hVLR7ZH4avahJ6XLMstmqYZIpJ0rq2f+8DDp+cgJLvwBEgvrxnRT/smmVezXDy2PykzybbtU/
hbQmZehkTZ6jYRS3iWMjeX6mAN7ha1wGfKdaEjsPpkussyz43Yw4siGYsbqUYb0vgG7sHJlz7smH
Ou3fWyGwh1uEW+NXKO8Y0mxpI+ITwMexlmj/syFPNaCKfd/pzcEz8v44lIlzXj+RdZeYWmoJ+TlS
Kzz1TpNf8KLfNG3KXqM5eQZ2Pb+PY/2zYBocxMNLJUcSYgylO5ewGRsLnpIHgVX3HsMF/zKkGtKC
pWQossMII2n+qQQe/9wfTLGzoyCOrUz7Zq0WF+nQGi0X4ZD1qCTFOvIT+D2YcMYg77f14thojZ/V
ATgNxMlzYGfAnnjIwNw/2J0TbMvK49RQiyczTNMr+XvEIid1RRwNwIbWxqKiyj7DIrEW4D3AKLOK
LSbMGJJrv/lhZqICg9ozmbODdlct2UIx1ntcXpqPsqI5j0teHAcHB5fngyHOTWTGcgBlughMXYvq
Na0sDdcbEB3QxISDVfYzlOTufu7pDbTUbiURcWlWYBTWMyC7cv1fW/V15O8dfaB+I7TvOjstmRH1
d60Oi+fQ1p3rKNnkI/Pcv72zpGEI1NcLCBSREIHL2rVVGm27CL0j65J1nia+tsUrnRdsHcGuyK3x
sNX8iQznySl+pmRjN6BLu6rV7y0c5SDlIjpmWiO6nepLwi7Yh+xKDKsRfW9UY3JYbj7qgOxGlxHV
lAjQ6Y85x3ep/GQQt6VTvi8H9l9D1M+VsMybcPNPYm3qT+ZoKHpc1H9ti340yylePb975virfwXL
Da27lG0BvlX7qJv27TOLXJaPP6sQ325U9vV7MbXc1UYZnLLSCC/ryoVg8SPJlkdXo/Si3QFWytQu
XQ9TGvgByrSpOE4Umu6dNZIdwjlV2XiGATPONJvFdshYwQ+txYTdrnSTyFQ8Awxu/3hafwucbn4i
cZRQvzn+Fo+zcYe+PbuVmvR9GA2oTdliF4Nrc76YPu1ywn8eVLThCnTLmwWiOfo0B2S2m7X7EUvU
1pU3teZO83Ghu4JpmpdZW1wBI+NCB09znTDMb21mlQyWmUa6oDYf9RCCAJHd/Jvy5NHLPfXDaxZi
UT0fxo0gKLNfkp/MKAGI/PctUE2XEb4mKremIB8kHOlfCSJTyd06r+ePGJJQOjAFzj3zts4U0gUN
ApO20qa1Xg8BgjgGwC0EkhLMHsa/Wmv8axsnfwIW+NclJFOtAUdcoXZ/rbKcTN4oulN3fzpKashA
pIDReK8t2uK79QZB1IPSnmMXGMC7pcq9V9UQgUlBMFvyMsaslQbJLkTatXTPHR0G/pSMx6Wzk0fN
08OHdWo92alzUhaJhZoPiKFtE8SjM5cs9ejgak26tgd82SP4n0YBx5CntV8ZW55/RobwYC9j+KQe
+PveURACBWZ4xJ6m5moD1/1GWfq4d5JNAfjmLij+qEFyO7A9N9jDxcD1MpbdHRB4pkvT2OyFXD6z
xHiJ9So7+Wlawh0llrbs5rMqN2w8CXB2UWKGKTE5ZcA6UHLMzqmiwMuNzbolq5a+euBKE+RHUxSq
csMh5Yybkknb2tmetPFxiKB2YUl2RmlE0FGp49Cf9sp2tx04+jF+6X8QDv2mk/i82NlwzaeiJX90
PEJW3KzSH7dkJx7w6M81IZhQDN6Y0uF1kmNDvGoWQLKKyY6c+ESL121aHc8XLrCPMnaH2yiQ3WoV
qcN2q1GCANYGODDNE7LxJN7r8jtTD21GrUkvHTKOvN5DzUoegdPGdMKYWgGIYuwUWukmlydPY9Dq
qxaeWaK8O4yg3p16ph4CY/r70gg0mOTyT9V7dUWgr1e3wa5s4hzLOwzru7VX5Q2gfW29JCVL3ljI
yDB3l3iaied079I6viy1jd9jZN6Zdgh2rNkzjq3hp5CzUVitMyCnyJHWewaUnVT/ifdwPSRoeS7u
y7y7qrUt93aI4UhOMUlGLTvKvyGEPphk6JbXp13KoaKDNbMbYu3k9ICE/j1Ap+GArmNNsYpBsL14
+BM5iUyW/wWPn+UgMpIvBCb9ue1yon1Dx9jB1ZmqY+mdHfM1MIf5B6tjGqXsBHTkOHIZpMQFenao
vC69eSST7Che5x/WuHPb6XvE1npSiop/Y63FQxqSBMj9ww5wsx5wX6PVGt5bIjUWdGvPLWXnSxMX
BMymwWmtP11yhjDND+SJS02sVbUvVcSenklPXgGAYT1gEHSE60CKaIPI0/aih7sxmv1TY47443RO
NEGFIjakWbhZBis91sDs1Uh2sPlG+ozUrqVKac3Ss94vphldEhvzlno2yZcz7dRTHFgn9T7e/5C4
TjZ/Msot44hSaqQJAv2lrsz2qkr4qqCH7Zbtbq1t02oRROlgjOe/8PDgBf+xBMv2tlGctWLY136R
IeWkn6ZE3aXNwCFdsPfx7VC7Q2cFQ4K+Ma3cr/XuyAPspOQkqJtL3WapbZHhnCeMSvjITxTpNLfp
5GzLbLSuVMi3InEbpqQTnThy/Jybm34YSDgwb6MdjuDB+gCi/53BTFCQeegM52RufmNumA/KZIvV
AbCDLB4Gq0q3av5eJ07wkJDnwTDbzLZ67bxAmE9w1KI1VbElHbSdKznz9/S4+gjgDdhtxKnaSefY
vM8G5EEmOeCY9jiD0EkkRw5ck+rZuX7+A7tVfbaZgxyJd2KGqiYtrUdwoRVOmykf5w/W5PfAZ6KZ
awtZcDkpNvpQuLvFi/mtDamOWvcB9NMvqtRU2w7eUIpuChLXInlXTRjVvDGcnYFwjWZkrA4L3W2M
5qlOzDeM5Nm5XYR5HicMa1HUlg+qJYNQTFC9zzcLnNyXZaOy0ko/fhmYIh7SxhlAIEhtRzFhdPXa
4bUIAMMHNqfAoRWPkUNUJd9Newv9mIScTMBQyrxqjyKo3TraUBFhDpiTQFgEelhOoOr1/jR/pORz
ym9mw/LMqLD3Cc5sY8I9jeHc5sP8FZnxzyANiqtVZmvb+F9n2OkGmmpuKIhixbPFgXuB/f2KMOwk
piG+wbBC9s8Ed9tMZf0OxBNwJa6f4+RB6sURhapLt/GBwGfy24U09Sxlv6/8c6SJ+jGzJ/jYJZ78
oOkW1D74rf4ef2kEHDTdGI6LgwaO6oPJoN9syiLtXsvC3BmpUd/h8ygeq5zj+VrDzcXCl8hos7QC
cXRnu96Fbfa9IvAWDqBWPNquxbeWdBSKvka+cEs17oEWeHbgSVCQ0KpQN5KdVmI3WSUxaRggXrui
JSCdwQwYD1oYkRh/CQschOoF1rr7IVJOQSgElvKAbnCrQS+4tgYy3sjsh4PjovRQL6vOsBFDpZsu
obRXQ9klr7wnmUevzuHofDBLmsa92ueXDI4zQ1N0C5zcDYIicqmT7eJi2rHqQhxDOkJ4xHDoRA/J
QTgkUrdRerWlnq+w2/5kLIz0dka0U6K6UTg9foHKurbzhDBANscTsyYKqPzSAq06CbnqwBj0bkoI
HMvlSOthIOLv/K7eD67whhoYt+gGXSwD0vXPWSDflr5zZxUok9QHSpJYi0e5OdnIcf5W2HP0Ykag
seMcP6eIZ+02Jx1CpI600JvnTR5cppaTA7z9fU2y2lXNz9U4XVRzt/U4a4DZxPPS+kCnkTIOZ7O2
MSA6uQOmywDJJX90NR5UK2nmte966b26cdJe9aKPGW5UGM2DqTtUrjs9V7NekysW1Z+TY/19tr43
2fEhNk0H0O4yX0qKKi8NcJghGGGi9MVNH+2AXnqXcUI8E+nRx1rYTVXZyuy3aRezVVzJQhj2Scz8
oZVjCZ+MlmPKYredIH/SbZPatioorK3qWPhDtFDUxBEqvPCdnKj824Am37ML/wObDQAWBwzy2LTW
zSH1b2OIInqRcmhocvV3eD7xA2MS/S3CN4wW0kTiOIlXP0vxqNdAYWgwXrqAMR2g7E1YEe4VSIHB
EDfhHd/fUaNJf9NoQgDG6EC01IgW//tQJ/7flxH6nAOSB3On01cmRI1IpMGDgac2FKyT056GYbkN
sJ/tRQYpC7/54p28CK2kMsz4gDhZBDxwu437jF+2KfQXNbdII0z3qEd2vQEZVmYm3tqq9/QdPW4Z
Rm5j9LL6+GUxo2CzmuJbEw3lNNNcSy2AtIX/gvB3pOuaUFAVAbbGsfH6G9TyyUuto5aTupaXgxwF
wPA7CjxC29lI26dRBMHK7aia5gXDPWFrteCQLZkDnD2y52JCbITEIVhGsJy0ttRDK83Ds+liF5Bu
XPq1AjduF+3X1hA17B1YcwrhKXVwrFjIbNVL32nn05uVoNRUcnUkaRthg+pYzxJePDZHn2Mr39JY
XURffgXCvakteBgCgmLpF3cci7B2Zgc+V3SFUzyiNiDmSBVGqh5Sz7yCfX2c/GFjtd2mMz99Ovtf
Aa2s/az1zrnXC/JcEtCCJK40B24aej0kfO0WfI4IdiGezOO72nDVhezFXrEnQybZZIRIMtM07e+1
z6E0XZ5Gy7xw2ihe63nxro5X/HSbLr4xE4/3wndgRlrdAAA63zI6igiJHFiUKomyCQmjbVBIOQyS
5X1e1u0PTfNpWclXjS9QxOdpf+hBeWLnDzm4SPc4a9m+qp2zUj4wL0neLJpV20iD29366Co5QVwW
EmLWzlDOK+y2Jiy/0woLoQPokt1Bmo/fkMQi266Z6/v3Xf9b9QjVQ+VEt5TENTSFdXGu9KS+pMPS
gMgYvquiMXCt9lKPzs+Qm3C7lqCsvwypcaZsCWR272n/70lGlD7SqAJbwQ2mnv17MLGLk4yEtUkr
Z+uxgx62JRPQPyRSGNwaDOxx4E40u/5TVjpLZ36zFk7B058xLOcnDW7MKfF1Upfa8l0fBtihnI+v
lgMAZimM6tIl3rexGcy7vCC6PTQ53SD9/cR0xClTN37FMR3xpGVMYRFEdvaIjn+OiHbTJJ0T+zYp
HCKhBQeEYRNlC1+InLZEOi1Y5dpxPRBrTAv052Guqkc/sLfqVUGn6RoaZn1S645b0ga3BUAlfMn3
fODHRdTmWTWhJqsxrooWoF72d+u1YaBxU3ZRQcDCrpvpQE0zt/J+CPp8F/kOxtEkFmQwa/Un4Q72
LmBnPA8FkcRRgHln3WdQw7/9O+sT8VOJTWKLXwNSs2NjYUgrzOi3kM5W9RCnk36nBpBY7ZEmQdBM
G+3blA/xoTeBwXbOtB+N1n/SEQXTFanzv8LlStc2WuAGn7Wd0OpJ6vBz9PSzUbXg8Nrk2kCL/9ZP
39fpnY4IoVrc7k8LfFwPaFtrda3diORBrmzM7kObvKlCDtJ4fPLIZNqI0Q1w7GenxkawKmhdwbCA
5VYUW9W5Y/WkQSVDtTmjByNrcw+E7rksIlAKKbtY0ed7fURDKQkmjjxlKJLKMsENXGywB12G1jCy
MyQJ6m4T/t42gs8kG2s4vaOxn6ZmOo5oz25RWAQ3oqaZVIJ78oQpMNw00SVHCMKhHD1KZBbjWbk1
WDTJOLFoPFiUIMFYfDRjbX3zRH3WItN9TzzvGoWW8ws787Vse3KZTG83RGmzm4p3qNM7Gx/ZTZc/
U+yBWHEyn6GTfJnpg9Q87dRQMug6pHzYK6++tnRwJ/L5TP/dEW71rbGY8LVj/2iSSIZvzPXXpkyX
oTpKDLpqyFah6KBdUA+qO66GVPSE93Gsn4nlqkGJG2AEtKA+rmcI1+RKS0hXPwnTtFC/SVs2R56N
MrkSb2ESpcInW8QI4/8OJmhb4J/LysfBDpp97JC1uV7yVbUcUY7C8ZEitMSxynu3YS49B8QsyvYv
ezC/boVpaWweIAiC0iEO7j7X6+7kSUVxcYksD76yFBa7mcYOmmCUCaU6xCFbntSSmY52PvrmHhgp
JWdjor8dBPObxYLAGgdA7khYEgPHYegGE4Bi22zcq9F0dwbtp5OSK/9TL2dCpy/j2wmbpJVGfNah
v1s/Gm0cEVl7KZny8dhfgrozDmsZ5M5gUphK5afKkQFJ01ziogs67YVSpt3+P7NckrNJ46PJgq44
upiTYT+oB+HMKL4NmO3q5YC3q3Dd+jorEglVHnkaqfceLjV25w7x6Km0H2vdtI//GhLqWY1FbmPM
aMpUp1fNDHROQGLi/6fkmBNnm/1a8Wmunm7//b08g3UResVZXStxxo/eGkTANGB02hDZt21l2avQ
3F2XUGO2bPLQ7miO63Ti3tWzrBsaPIUEGI3SED7rBkpHz7Ie1YM1gGrNyzB0PhIjj3Za7uZMD+t3
1MCgbmwjja9D0sXXMbP/5CCxjF2f681Fx9ewDai3nsiwtF7V2MMX6HNYSi7Cz6tD5ZTmJe1kRAP9
OFol5rsTx923LEs4skyJ+Zq102svNYi0oYZ9Fo0cYwihj7e+BoyvaiNx8UUc+Nsi8yGQ+whvjTp6
ln7we8Z/xWtaPpct6PXSDIeP0UIpOkPeWp+p9+jUDptRvrc+07PdaIAvhu2akh57XaeoiFqJ2qRD
xiE6DTmGmAPB90l4awbH3pBbRoa5FvXXdvJfW0g/586MDUjj/3HaqmcOQa2UlQBlTdKXorgfXlrC
UR+dRKyvXKsUW05K84zMhb0O8UcGnlR1DpsW2/hsIsFRRyDRcd8wQgl36jq154qyU/6da2VMpZYj
U9fug1SAw+xQCCEc/613XvnWoqrmjNTPTEPn30Yp4G5J93gfwuToFip7MWB8hOeR0gpa6l2dLe9L
gJ4dgVz9rMfII+KUmFKPbgdTV5TSTIWjQzOhbvOsiPmZXCK81vrq1OXBrg8uboFUvEm6qMWJQNXW
kEJgtQwElQQwjRAsqX28tezyrgTdD5l3qYoTxjustGzBNoCcs2UXrrdiUbB8wUaxzI9udGpm55LO
DYmSvzhTzrAknUx/su7WjyXqmRRQAc+HQsAmNDphHpbIFv4mdWznvql/4gdKmMS0yWMtn7UBwRJu
sXEiwzyoEc4MJGYjdXBXywitXZciuPgjmgH5oyOIT5UHW/SOhNEoqZSxwLpOveGYF+THtglI/n9U
uUabPPwWOA3J22TqEZ0HmTPczGl2KZGt0jju+ana5QdzVzpKTTx9ZEQjxFN6XleAlcxg4iCnqB06
YqdhfSU9AEymfN/YwuZdVXfa/TAZzjHz/D3bpORtoZRVD0WKX6SF4362m4+24sRny2aXH7nkB6sj
InUOJ5O4JoS7mr8kh68hknCbz36xM/87aYizuNouWewda2FijBWODblbTExu+m+xZXxqqTc9uqP7
izVswx9PLxwLGc7FhMK0RLdEWjS96NFi3xFO8VzTt7gM3vCkhrFC5kmpZ5k4MhvAGYXdfPB1RH6x
dlGz6mR24m1KWtHazSCH9VSlowMPBRjTWLYUHOMCTz0TUMOYGUt1lmn13U29CsgWRBstVUyYPq3t
GJQlbDCP8lWe+MrOJ7wimg/MZR/H2as/EztyyU4iOMmxWSeV5jkyBphIxMxlRUZ6iRq2+F4QXE3L
vwKDqb5c3SabJwI9LWwT3Dr9zXMk4Ziu3rybLjbqlbKYal+qc9fS0wdrpW1VoW3OTvpY9fQbxv6+
7OP2V2229zoDtg/DR6Drp1s1qaz1rD4Jpnrss/SDp9SYdqFU66deYm+M0roJK6I1Y9tpDYjWbB+s
wj9NvsORL0p/rcoTMFwwB9L2bpXbB+JnT/rm/dScE02Lr/9Ya2Bxxiu3UHAMlumFOrclmo9Q9cqp
GC61Bj47M4ooTiHVzIZH3jhv/Xs/M69zEogDzaJp75hE3Gq0zXc+EspfdadnZya848lI8/cqWtzn
hKShvdnnSL+oH0JuN0rb1gz9T3qucHeHxP/Ex4v8q6E8ndOXNhuXo9EB1zUZbgOZ8c/VguLASPUL
w3xQ8/3UPatOcAoHjPnTNmG+c1t8UAKJR/GruXwJdU5t6BkSHu9Nb2UM+UYiUXqjHpjnwgHF4BDh
PuuWl4Ev+TE23D2hDctLHPJWLUVA0YL5HDBQw3bbJNeI9fz0P8/GiRSBsZaksS7WGTfiqeoxo1/S
mLDi3KXR1uqDd5Uleivc/g/T3iOtRFLgsBoe7MnDUwnK7103kd4IPBA/x8A/WGmifXllOt+rqzmY
6Sf3FYequQfM4hqufTdiZdqgdBIPvaM7WzFWpK+rsfKi2xgRpVKnM+gAxWHmnFTLIJ681xr13nYw
m/68OO548wDJjZ3/wyrp63Hf2VEQ7jKY2Ze4gUNbazjwRIjCXi/eSFr4aEfv3h+mn+r80FfkWxfl
LOWEFL2ILCSDu2G4yu13n8/wyP+7bPUuFxdpFWLrGyRjdGlYv7TN0G5TDf26hlxdDf7wRxTn0fvh
YKslssS07yJBF9gzSwf4p2uBmwFFoYaXBbs8A5cLBvJnn4JrlaRAyXLQbHfDUYthTtVBre+icRSf
NjULQ4lvup83F7VkolFKiVXzh338PfDQcasmfgZCZV/HiGHxGTErsbUbYfBhtp1pDhyGtBM7CwH/
s2FbHbr1yvhWzj1ScaTH8OPqyCQ9PJ3sB7uhaV0OTrbJxhzTAf1nDBo0sZr8hUvCOeMNbh/nHQkz
AfAGcNY5bn/mpcERWPjKbYwiuArcqR/NnFmYtBOsSWyryOyGt9FarEe/t6BpVBn2Hf6bteolZY6U
Qn419bL3xXCH5Oyi2UmIEd79VMunaltYMiVJiOMC5BsDHhSsUHBOsGyzPnREDm5s2z1nc00QhRHQ
A/yvv8jxOB32NJPUvKwwjF9TUDmHPvTvlYI4qeYPjB7eU5zgzZVwhWHuOH/E8zqfhzWLyKbovvVZ
JPvbiUScwmYZGuNvEZoM8I2jYnqvruq6AKT+UPteufOwZb+aWvMcR8PvLHUkRJJajGKoA/NQ/KQV
3E9fSzGCBP5TjOGhc3uPtby6b2ISgujwbII2A8fQGwISvFxU+8B9Gc3qyVF1GIQFYpRiuerDfknK
8J7pbIKnwMIok3jZMbe1k/+yeJkGmH1qf01ixNLSGcxsq8zKQEZp35yhf01yMzz7XQ8MzElhZqs6
w844U3PWCC+cyPDvpcZNPRh9G9IFzgkPzaLlV82/d7NzbzzHffRr7meHBDuO31Y0Fz9BnztNQdxB
wgTFwJEBjDRCgOwX5amxzN+Imfr7f++rl5h7v5VaBkxESqfUg50tb3Nla+tbodtZ27ojnyoay5xE
6zI/2FFHl3zUnOQIDADVPx3P2KuAuFNwqBFb/J3Y+7si8ellqcqPqt652plDoxQyY1R9WCSAHWW/
bXSdDpS5LblyPBvBQZwpPjFbYz4jEAONTNMNuFoTyBRl/8MsMi6byohO5jx/rOdetWlXtlXtomh+
r0xP/CDjURU9Rm0TH7HMMNDlob6NgWu4LUAvskPMA5dft5r0/x3e0tQLD21b3sQy1Re39C4Y1M9D
/39Encly3Ei7ZF/l2r9uWGMe2vr2AjnPZJKUitrANBXmecbT94mAurWotExKJYlJZCDCP/fjQCA1
BZEIXgBTtEGhenFkmSdyh8bR1Fm59aroibu/ualCeDfxbGkpwsnghgbLjE4/QGH/6tLpk3sHcRkP
tq780KlWvNw0el2gMOOBk3lYaFkpnjx+9ML77gFuSr1/W8ZvYqrTPT3IJzjSo6PhJooomUnelTp+
UaNmItbWYh1Qlfk60Nrpyx3HMOC9BRWHQtWz6yUflp8Yt5Ub1G5tX+iaurU95CdwOclGnRXrkDj5
fMWKtbXhJtxxkHzhpIlZNhRFmRx+MU4R6zhCaqs3qs22uG+tT7MeR7HMUynhqMjnEhOpjnp3L1VC
7J1GezgL2xsGccZiVY5KKbAKLtFnn+P9P7hFCeIPj1mA6LIBjCw4PHdHgc70Vg7eOlgjqHBKKOg8
kT2Pt1DtbOFoKaGL4JRdTIXA9cxExPLC+4B0eKIQg3vr6GhHcuXhcbX7Ilod+5lePXmLihdOgRpQ
1mMGSxdmapo9+2J5NXqdoF9GqC8p9IeOOn5hVEwuxaJRLNXsH22sxyTouHPJQdwYqPqlM7PL2Ji7
1dE0Vig4Q2xN90Jr7G1g446tqOeQG7y4cTe1PXVfgiw761HlHLyxmrdyg875czMaRNC5vn652nQr
CmP5hexb/mhD49+OwdtFTjGwdBjnarJLX6EazG/j8afXC8aNXr3WyPU3aTgMwDZjp+iml0SjyV0O
AKYCMJGGYXJrGrBVo648BlyBMvziEvw4wyaA3mHYI3juxNiH4lmh8hmWlvEMj+2m9xzvOFlZ/FrY
KFni0ISz+12ykhrGF4VVZBfwcpavprFJsZOVneLGrI5Z5VD701Clugo0bDM2pWZSgFOq+V6u+3OC
Y5sMjwkhIFRZkBJ7q7ZkT90Y40CYA8ukvPqFg0hEPlsdzjKPhcsRn1kMRd50nQMc4+jHkKgLrvex
PczBwOLv6P1v1oSHU5WYxaKi2OUKJM6/iwDWU2wvyxJsS8I8O5dmjGNsQIonkjB/m9HeTIvMEd4M
fZdytd4Kr6l8a0Dy5jpNTupgdH6Aue2oEy9ipiQwuCPm8prNM3vziFMFgCFpnyvtsL2sRtgZz3zf
UT6GeGQ+W44gnBC7b8vMmrBRA6znDYT/A1crZxolQvjAuXPNRAFgRG/c1a4zJhgTXV3ilRHAqrId
2u0JE72URhv9mLvB9YmSdWevXG5rMj3MvwG6IE9Lp9Efa3aT6o+8oYtwcuaznlICZ0jDlDJO9ZuS
GDpuvKZ/WdG6UrvQMJU3ZJkPxpD3iPpa9kac+7UsNLqXGv2tNzs2QyI6MQJZTgTPhvOKyie35HuR
L8WDfNaDqdrFCh67qNDSV6UwXJ/vIPmVdz/0to4u3DwwVAgc+5wF6dVp+ob4hnB0UY/zxcIvvIsN
NVzfXqMIN+u7W3vBdA+Dez0wnkjKagQcjlFFGybcimXyUUQquAyIN1o44CkR4whJnMRzyOYzpItI
BPabiPFzXE3O6oVkFlyeh6L7R/4sNa0WZdAYH32Hz/8x5O5M5kHQDd3FHrcJhm8uN5LQ3Bc369dM
/IgNVpSHDURDAuKzEzJrsB+qKnofMyP35yD5TUde/D70KuqzinF/V4fRt/X4R4VvsOPPOpplqpE/
YkY8hCOJHnm6Uuwr0RYQmyO1PM7AJ32TqPWh6mjbay09uCDDFO9AV6lWD4ggFnFyjXo6zHSiuwxT
6vlCDcMDP9XCFAoc9p9UdU9F61J5xhm5goyxibzvdukfH3GqpYdWzDZDkmpbi/qvjZTLVs0MOhcA
EMbIOhnCXglzv2uSjqJBHpQkD66Y+I628JrJLy3J8gsogoY1K33I2xnT1uRFvsogya5jN1w+4zrX
rMKQwbOowJBBj7pkGlpkc8nHgOig1aOmJm2gPuU4SbXD30akxMcmKO17loc6gS++0dwe3jwHs7k+
fHFTw7tLbyxLgvfIhvFrVZG2JeTr+aufDfXIurbKNQiqZTVU/5HkvaW/lLgl0CiX7GdXaQdGX9lN
mYL+OgzWc6Jd5bcJJSfohnc+4dgk6uETclFxWEYIXVFaHJRm4qbAT9fXRz19nSt7pkvLPsrbq3wY
4wRHTUXqMy2/z53W+HIbgeEI16X0UydcZdKUqmbE4enbdcdN0+G9k3YHfobMT9n6+VGsQRETIqd8
kD9ETUMDrFStpi+OPPUQawBnJEch6/HESaCufNAnjzh6Un6OZgpzVVhrHEwU94gAlINpdquoOVGn
JIb7r8TxfipQh2RgF0odPSfyKO6oSb1Fo4vT+bxO2pCIqYvBZl1CBFqNIFGXkR0GNM+pSqC3BZZc
PjjUW0ExRw4cqu7fUJB+kihRaGib570nSD/l0v2MjK1VWi3JDsz7FkDjncO9EOSaG+3cGkUo78B5
wEzkH9p4zjW26J7rqoKjfJjGP5Z2+agPYdpm38u+/ckQovq+BNW9935Lb8nYxdnFzGMBGvS0a+KE
nGcUjxDxavCp5mJrkFG5hEpu3ZQPaVGQD9LSQuEp5laH6rsSvO42mUP3FbGeqDE930TCuLfjin6j
qnLhTjHzcS+9SzllMS3X6pVuFfNLnYU/Rzt8GLHbXVVk7FO8TL+k3Vye1yLq0nwdL8NJmkZao7QJ
1fTDtoFVL/1LGBaCQwJUyY+dMPkRUjSLpVdAbOCM1RnWCKvfpjZNloayXMckNV7CQV0I4uQ/cSpa
lzLMbzLVseRPKSCnjPXU4CuL63xoxblOc7grVkZerDqmFtBUk1po4lIf8PDMYB8oAp+dKigq1t4W
0s9W7vaNtFIP5QE5f37TdQccWuw8+3w49pUXPrVaC85jH+XQkMp4Z3hzw8VFBUg+cooL5/E7Zn8w
M0r9fUrDSzLWoBXExL6cLY06SHb4ctNUoNb6uOg7zFPURa2+Mr1yn3IuY5oEbyAEMZy1Kl/D7X0N
+yUjCy4cOS3JiiI1zWuFUnJwk5qkihykhGp30bsBjRdMBh1RWXwsxtreIBlp1JVN1nla6CMj7ABs
IGfZqmeM9zjoRBHQnLwuDNlIerfOqQ37+lJ7hNt9+TQURTP5YKLk5NQT+Wqe/ODGgtZDbVET0CrE
0qB8Mc2eo/uItihfxi7vsEOVoi324uwY8I5f5TeI0elXFszJbsDttUbvTEGXWxVRuquH7WhRc+Wo
8yMITPEdRUlAGTLQMbm3yDTg1HONtw8KmcAehkoLAlKPjD0e3nQn96MdVakB6CLfQ14/ysuxnBBb
1r9lcRpt59KXKxTqREmDV23BAm3b9s+cDonXSFlaEd3wtjTtebuhTRfedwO/X1095qwkKmMuxxjz
17H11BKsH4VXoY7jzBtIEcoHF1/s+uzv1xzxq+lIKKOCJLX9+wvgq470NF66aS7JCtjPUXoH4ox9
gHgp12OgmGR6MpvFkej8HWhf6ZInZ6lvXOP7YBTKU4Mb5ReayrDRyl8gS4EAzdmrKLbFXnUif1zS
tHotEhUjRlx/LOL8illJFfhRjPripcZhoXGTBjW3nlGUKd2BHroJe9oU9KX6yXZ83Id5m37BKZcC
RUyBDpS6wmALpPi8H4/23NS/UuFx0fDR+Pg395DirH8KHX6inFI6fd7slwyTSjWbOGrZWRyjrls+
MtK0P4euQ0oJPKKtBJ2SSGufyxAzVAaNftZxxm8inbG6RwcCgSwbRySbq1s9naVSCJxav5a5/UXK
mUHb/ioDxxFtVEzPqiF4KV1uZUPDycKcGueUzzklRuh3kRsCeVis6QUyZH1u4zTzFQMKPVLMa5rz
9oK/OWmd7jNUGz4tFWR2MDcDzlkAd3IFYcNoXAO8Qq89PEW/6TuXgzRjULk0dSWjqiyNnn9nPNXI
LWdU0mkf2ul0syIcP4OeroYm0aDyUKGQmt3UY1v2psPSOx+1q/SHNfZHxv02YOB9jGZ1yaomeJMP
4HWeWI+ju3ylwBIANwkIqfMS5a0Gt/LH1WknSe9rneO8VkTflcyrPnMyNn8+iyXY0Ja6rprbVDji
feTSUehLEvedhgFk4oLi0gDmbTOyfd+mGmRjR6l13jt76Qf/i1toOoyYq3kMrMK3BLzXu04RcGuq
859VKafl9a+fQT5DCahL72pZ1KyoCeT6sI+bt1aDsdfMmHKaWq/fEo8ocuUp76prus8clqTww9U1
HY4mIZpVFsbw2e4HdqdbCsgEUbbTDkucHJdW976FClhEjtuFX+nNCPBTJDqbOF72TY0ngbpC4tVq
7RDkVrVjXhQ9J6agYKBdRAev96a7i0CJ+ztmnyWyYkshqrbowcrMsVv8mM+ibzRtdigiDLc5e2MM
QiJuhHQ34rWIZh80dPXAysKeErixBB5PDlPgviXxhdO0LDbzT7Nq5mcWTE+Ka95WI1tPG3BVj08A
DlSkjYyoaWR+2ghdr0qHdrVq86nZ0TIdWN1FDYsvuuKirFhOsclH/G5OHpq7iPPiK2zkEBKZQgmr
2+V0aPH3XSOn+W7NTXGQr1RPRcHJMxRY+XqgOHHbQ8vcoNHNV/nLJrFyS9ji56uzONYhZraZ5Pmx
is3jsJyoiAQvrXm6u1+CJt3KbXPfKtuosPagveFq6XO4jcDLnlKPqqfZeDgDYw9OvFl96cm8ydOx
nHb/fZBfG6EjgOZunvLrpZgUtNWinPWWc1fWM2Kp3SHdtSaTAD/qbWL9HrTT9XWejD+nNv03KGhr
W3dE/CvfbafXz1FpN+eirqMrzR6cZ/rKJCFuxNvW6L+w3Olvlp1+a8if+Tmxuas05BsGzvrk/xEH
rQgVy14A2IpIrG65v0p9oaGbIcY2CgwIu2wS39fN6VBxlS6BfVDtHOA3qeyzERjtPSMcsgVKFFHP
pPZ0LIbWdsHWeon7jOLdlC7UVfgIlYYDu57aPrfyn703fM51lu4sI/AA1nb3kCqvN2eJ3cOo0jFA
CfA51DT7K0Uep8TMjdsIjuVvkEVV4EpP+XMUXR4LIz3+q+6MHMmhyD1FkBBldQlMWSLo6SmgSHUN
O4b0FYWU0U2xsTGzipIu1/nKLVNZmYJ//TmYj7lN9EuOjUF8apyethUzhO9qO/UvaHBsf0xl0TcS
WLT+ng6kIWGyajfWILEZKBhfDSciZxE6+841jEdWX6E++DDcEzbHNKt1/mBU/XV9qsKk9LVT6HLi
Wh0Aup0H/FzFpFclDS7nrcGgOGfkGBCxCIiOoXh7z0XJkSUpHjS9Y5vG9vrSFp0psGxJfBPV3Tl5
8pl1eCMPBiSeo4RGYmhFU5c9LlZtvLnKrFwnaA1P+A8/Ghl8EK3mxBlOzjRsVhMqPQkL9b6Y8Bgz
4H6i0K3aJyrnIUar7FK6KdrIkJluhGSG5NOkUrY95V73eQA9Dt4ciKk0FwffVsGqaagSgfnzCKYB
gI4Zlk+sbeUdzfAkXy3iS0nI1RYG5aW0ht8R9+DORPITJ7vKqTK/1iadf47NtLKiCyUfIgvKFnkN
Sk3kQ+ASHafGytr9/RqadEo7BdmQwbXKbY9B7NiiEezWc1gdMlUcLayatQZ6qky/yUTfWGf2pnXA
dxcYhW5FvpBowFL8UWD+SOzoZdIe610Un8gh1dPpvkw9U/c6z+5pAnCet+mszZ27L5YlP1u4/U4G
jc8yR4stgn5GAPPQTsTaPCdKfKAgm0mp6bkPz8CAGXkhF6bIsxYZ/BHPCsyzuVgs02qLCCD8rlGo
LFsrpQCOK+OXGdBFIq8irD+XrG/tXRlM9NCKzLBWig5uO+tJO6fYfgvdO+saBzSz8Vo6W1N1J/Co
SGMaviTxrFzMa5JX2i6roGagTesvmH/BEgJr9Gdms59xkb/kznSQn6synnWcyMJdpwacFLB5cLuE
C5Mo47th5+prHKI9cSkvWvqNQkpnG802GHrjlzRUY+La9zUhvMoIDfhogrAwmeNL4hA5kUBuzyOo
myjXrCX5vH5G+WH0vtzpB9RQX+yZLux6ymnORosdrDj+kUwdLtB0Ty/FIxwSaoKkPb/JCJUV431y
G+/GIL+8A6q9A/4sXxQE793fZ8rYYaA3IVitthZPZ07r9TUl4JWhHiabblFp6qp1fLzrApVlooPe
jqyr2ztwLj3DPs+cml4sfGlMZKxn4pXdC5Jw9xJAszplrHW+w2ZPOjoc4F1H/DbOrii7ad3sIWiC
EV68mJoXlYpey/oFPo47ztgHL71RvitJbXGgz+djqS7/ADao9zVGLRp0i3DnBiwpigaEQobCgjbH
GOdBTqnyYh9mJOLp7Lt7S/I1HGPllWBzfogqdb4bGrRhIgQ/HGKvPgZnLlaSGuQlWc4GIsxz9KLW
6S9uVBgVrNl6B7k+bhB/MxjaivU++sZ3uyw+5FDeUt3uwFoZHLq6ZaWEL37MmSLtV4UHGzqzm8w7
wtucPrXYfGvtqkrpVcWfUscIg/jf02KhT0mblB2Uw+kCtBquz9I+8vAbYkxzkBMFT38jLwYdTefc
IeVdh8aYzhyYqjWDcWvYr9DjysfzomMHqP8cbUIn/Ldw8/xREvSzR42CQwJeZKbNMV5DIi4fUa8J
93nvWbcONMJrZUKbhAH8ZV1O4pCGExGjkBf1WGMaYGhVH2uXgkIcqwb/ezReqC3JN6noMBg5XtGl
PD8rQ2FWIiaQGpPxc8d7SJkMp3GGENnBs9uUPIzXXeKxxt4wOEjpC4wmLoDkMEJ7xAdKrXIkCu05
WEUKfdB98xLGyqcrHDcFg7G9s4TVMU1yTtbjMlzkEaz+UYEh23hiJWbdsd6UFNuK1pgevSc1Xc6L
zrzS7puNnhGYaculJ+ybkTl2u7G9MWpuoRQVSAfGSb6QX+Y0qO3rAcifI3QPObLXNAX7LTFh+aXY
qF+nhYDTRHvEqQugRNjWpShgT9oVztlROAD/PuiAynxGb/nBNIWdB2rFSUp2OViwfVuPxiakVMLH
GkZ/WVAFD7Zl/TXq8j1jcY1uUt3aWgGNoaoQwFLRP9GBU8W4CkpgWCg5pRFrv7qNTQ0T1Ox+U+14
PK53a3p7COcGDytSIR1yTt7Kv52aHLwG8lMlJSLFwvUmMQaFTrFP3c0aLNDyvezrMeT9pbFZ5kL/
BCOaJNxo9mKy3Q+BuHpUjHLGIKE1GKr9/7A0JhgIEjA6YXbrvShZZuXFhbQlyMIYG6lNmjes0tmr
OblP1ArlXewt2ZL6lWDYUCdaoafyvSvDVD3ks3rBeGSOhy7VmjXbIwM+HeQO2Nr1Pyv2lU15wqa/
mv/RUzxlSB57EIPaSwjhwuf/nH9GBDFXnZ4fSj1Fb9XSK3uaMH2i4Yti8PllpvMWhgPb6elK+GF6
7UItIFq9cM2XojSbOiT5lnkunXcSxsFMmk5HuChwPofwMIksqEOm5cSqwHZpDnJf8CbOKpv3IWuV
+7rbmJAXJ3IWQ0fRpzTjyQcNPv0eHhZpmFa1z72igQKY7eizbirMALX3x2Set1HzyDN13qpF4OyQ
ik94hmH09cAPgANkHF0UCk/Elxwv7pk3iGGcMhnDS5nz4cCBG59ADkEfQWavIpqT0bFuUnmPLOAH
6+UVK/YsQMXFdplUmxZWKAZIVWAWPKTtG63OosCLTX5ztu3h31UL0xTT22dXaDWqD/J0ptWiT35b
RaP7Xeead1KQ5t0IKmrbJmoRZcjRMbMfqdYl+D7HgKP/+EODDPwsqEgJfaI4MxZZ9OOipotBixcY
NyWGe60njyRvk4Yy/AkEM0KDf2V4f/hTwcDtBQjURqq3FKOyG8Nae5BMuNm2PeS5okSLZcUGHxxj
NBuKg5yVs98Caik/MQr7pvVPSEXd01AztHHJKHN20d0XTQG/KN07He/KCcbjRyTUe5UelJWdkjdY
AyeXkrVmmN9rwxGExNSlFU6eE4RHd14MXFFyqj8j29+The3bCAG4LN2HnJ/YDZbT2E4wQoiZSuwM
z4LD10XrXP1Qe6bu8+V4m7BdT/cJHb+b3NPejdoKbp3R5++UKwIe98bnAC+NtAkzfGnjWjhm0Rq0
vLRJx+ayzadjoM7JPUzNp1wOdZdUBSoJuBuxx+kVlc5S+na3AQf0G62BPZ+5V/Z+zj6qbO2SkdC5
oBIQVpHvHhmloy5qlDwODSwQGhTUSr+4Sl35WAYbUW3HpL8cv08thfB8XF6kRNwCBiaVCYCmVnbp
ZJVEDZr6HGsD+2rqGShIGkAFuq3xnMJsxPo13JyIpG9g6oSqx5wAy+oy9crpQVWAEmrOix5gnOgp
dT/HSQktfMjuqgO/p9GNhRn0VG4V5V8F4xc1cNaPdcXooCSJn3q67/oqvHLePM6hGZ5Gi0GYbNGg
VXxYHVypcKnwDptr/XKg/OyZ7X80jXPD9ty/hu6iftTelwAd6bT+/Kn6Dg6rrDuM2VGuuxqgzgvV
yNG2cRx7K9deWfA9VONFCkE2uVV/GD9LPYv2Xmy350UN4ZCA69soiP5PyEegUPLC2cqX3kQ7OyPz
mvcyAWAtfpby2AiXZD7kbIpu2aYiP/uJXzg+VXhwdlZg5G/qsoDR8XQKPCx3KwcNBIFPOKiJG1cF
3CbI8BtbJLObxZxOknGmLSogn7R57ycbqsbEEC92m69LrRm3mV0QVtC7hQ/kAEl58uVL+aCYwPcS
zBB6Ns8nB9zVIardeQ+GF4RGPed+WWnJL5vjYDh346dK+xFTjEcxUyM9iY3qIB4cO5nOejV8jcUG
dimi4DqQ37D+f2BK5qdMJ2ZWiakxrorsleHFdyn3aUsnwO3eFZHQPhbq6BxjxoT7oqT3u5lJlsTO
8nSMivsMWBKZMLIr5xFrnHEXj2Ow1NZVc6K6U973uhSN057hfnY1dwkoH374ic7q2b4dqbHoX4H1
h7Pyaz6BK6shZ+/1GEM+paChaZv3Ej1j36JYCydztYkb5Vqij//q+/JtijwgY1UM/d+k4ibX4VDF
ZA7ioKjuXRQiaRmuffV0PXhCwHzSHJX/1Jbya7xdZ/mUxpDILD89rPOvOPeMux7bs1+J3rdFtYYN
mJxvSTjXWzmldxXi850RPruWCy/Tlu+ECqvtFLkUtU6Zvl1vyboWBzs5mUwHGir6GF+XmFN6szE9
oMf6DU08m1ok6ugHz0+dfBlOX40IlXgW61MGAJkIbK8cQjMZCY81Jxn9Tcn5+nXuLXdlqXZ0IH/m
JSlR2oK+LTif4y5+qv3wAFijY/Nj42EzthUlVOEtb5k20rjd7mWxwmCktJKHObApD3g/sxLtEvVJ
dXTM8jLYoX4ya3KwgvpVZ0CeaGXRz9a8+LZtGv+mSfMqPbJwQuBaFo53KhwblFemqw+C2fTMESNN
WWuPsuqlaACed1Gh7rEXa75BIaqvSe8Aze3VoXRCOhGrmtv9vOyadrD3Y2xs5T65NhGoQZZbuJdQ
ysDhfnjQNnxbyWumOz07kxALFsAquGKhNdOVlyL9W3zdQsW0G615HVtIOq2VQNABn72l66o7GezU
kzTFG5IjBpcWUrun5K+eodDaZbiMftWIlkaHrjtdeKunYaD2XbycgyClAIzNDtJD05yapCy3Vmxj
kHffmzhDRdTw5InmVqV38U1UQcTAxIl+2BR6VAEw4L5DMZdpYYsqoU1J9l8kQQ0zKJ/0gOKdDwFc
apSwfc3YTB/VAP0II1j41Y7YSQpGZ9jCHS1mOrMmG0wp3NjkmJoWeR6IkcpmKHuN+xRn5iruTuLq
L5OUqc9saPdMaSirCwnGJ+Ho7SEpd/tZqX6NmnkPBpqP4GkQBQogX/qaQzdM4RBKyIeJrVcPpa15
a9rO3a6zxhW4SMIqw849FWcQNvPedKqnMpox/6IlQXuOuk060/dh8w/emgRDdkM9LXwKcY14lMpu
19uNoxXVh9sE18JiXmRnC1QKAWwlbB755pIqn1Fe7pPFdN6BC02nYMIE15tcA5qrU7ObCBkyeWt6
xziR3zq0wt/rmgEoy9KItrXK+QABh34oTD23iOzuOQzzfyRuaCr4HY1T0IUqbCH1bKEGTCxkLENX
tYEgMrDpWGnImdOl+8Lzphccadj3xo/AMsWsra8fRE7ybyn4Czmijcxk3kuSocpADJgZtnzbq5Di
9Zh0iVb1G8/mzxdcHKJu/kIXildAJ5Pz6bZuhnOemeIAMzXncqiSfVEvaPtljoUXn7SN3esFOTu7
csr6LolL+EZN344b9qKFMVInOf6IkvywLIl7awDFXIaSS2hWx/5p1jCPoAEGxzamr3LIwsCXnzIr
Co1NZ8WVr5b2V3KB9i+2cidFWb4zqcdtQUH5qakNd1cIgLSSplurWW6VpVIW5E76KcKkvKmd/Pdg
DvoH5hPiKg0T0SGkRs5uMjaPwqCeFyzxBPK/rU7GoecgRXfEo+2m2zr0xCPa74LJ27Z5EJ2LeO43
mCn2cvXMM/2Hs0T3cmytd5hqxaED2LyVL5N+BGsLfsjvXOYvXuLyfggsiRx5kt8MgZubHOasODno
EwPEsglNYDBRd0FQpB2IRtfX0MgvxahgJRGv4qor+YZpqQRdZ+iqqBcUGBc3GO926WD88qy32QjV
VxlLSxVOu3Gy5D8VrN8DQA+a32+ykhbc7nJjdk6snI+Gm/Xth3zWTubyEi2sXaYz975SdMomtn8m
xhIebHuuaMkSM/u5oOFdbmSZqcvqqg6EzxF4G+VvuO13etrSpmzqCCmtM+7CtHOOnpYsbxhkn0Y0
TvdRz8io5ObZYTh+q1RXY2MkZnkTifvjWtPMfCMufa5WHG+05m31CaJ8wKVyiNBxxiSiTEpcuNgn
KyQ2CmAViyCCmLMULcVw4dCnF7wEJL116+qo3iMk2PISJkvNhA22fmJBF5FXaULXxY6z/EdNn8A5
y/AI00Pc3hzVeOczydikG3/Q8Kc9qwivP3ZZm7pkMADwHWN+BlOjqh8gDvqd9C7ALwn3RleM27is
3FvA/hkC0pBcHPq1kpZBuLwvVEpwthagr+FIiNqhcGxTZMaLAQ/9n965qNEIdwKYyjmI6x+5oCSO
uC2t4cxcboDCd3edkXOuoetc3YuydZBp96tlsWlaboxDckpbyNjiSaiWjE3m8YV9nMkO2qRBsXfu
6QRvu6u9e0mqcKtEE5vtihHfhaQdAwYOBH4rqUWKWyNZLtO2zOjskSkk6GMd4Bv3CpBU1B6TVZIe
wbphxiD1P0XL87Npq5HvKOryobUZpZDKTe0frj2U5xqV417OWO+BZGwSvRg/5DMcZ1hkJoBEqabF
17GZXlefjJKo+bXIIwI2qps8FKU4hJ0xsL4W6UPMedRFkHxmx673GSGgzaDkuCqrbWMV40+3jCj+
CAQLvZ34wLnTa7IQXgqM0N4g06WHuJ6DN+AAu3VUGeA4H4ZbWmv9J0upcmCMk8H+de+ssri6x6I6
Qt5gbBmGJ7mFbVWEooB7/SGevQvYX52JIWMqo0AYZOOosK1tSAiMlL3LHOoE3JT9i74yw6Bivw16
J/zP2ouesoEXfXAqxEx8Kt7QcWwH8Ff1NJn2TvyGcJjuzJJQVd9Vb9R4G/8qaF/8V1ChljFgVlLz
RaFl3Ndds/qsIifbubCLT1Lk5+YDycSCgON0bEVNq361qRje5nIywxIwceQNXwI7/DIJOhiU5GbT
gIcdwcqcWpsOIqXWNb/CQiURZrOoEDNMu8U7oG/buQm21VBgb++d57pjKQHLKfSEpFiRb6772Sf8
kUMzx3AqUSWXHjADN9TYj3NOVw7JwbeZfSRbuuU7ypBFpohGDyG6XgPPif1WyedzLSL/Yk9wVtv5
u1XZpOdot5DSwNg57SNrOfAMrQl1XuyE3aQs7jCKtxDB0KKtWL8ozlJhyMSNndDAyGdxeetss3kU
jMS2FOEuu3pAQSurT8vCu5TrmrmNuy57sdp3gppgPep2Jg3GUMLTmw+FsduhoQkndQcs4ENxdWY1
OEe0oPm66TZcGUDGZWCjcLN2fZksz4ROk5cVXVGE3q4PEoxFrbbrBfxeLAvRULKJnd3PeHZbTLXa
uFWGPMTv3VxQJpRbVvTds3Rw0tlDeCV/oh6GZf6FpKJmRAbEVGgNTYgNX9oV+XlKjeAxNs3ZNTbM
mvLUx+DZ9p3+vY7rL70gYNXDeGktzXmrgwq3sn0c54phvBjTZ1p2CEgUblpjqK+p21QXJqbunnoD
dddB48GeMLXXoB+7zSDiqBpcaHBdW20ukq+arX3xGD/97CcPCwf4wCKzrrFQcULx4M40NiqFvi0j
PLSV25qPJuJvXdLwG1Qi+7CudoTtu0M9Qi5AhsgEhTF5sgHI+1Y95vgTyJQj7jp5bHyYAeoHjvHr
IOh7ToXQKK88x/i6OMVr4GY15HOhYxC2RFHPKwgGIiEWNqp1jh3lnmofyBjOiwRNjCoRlTZnPzQp
TXtATcROJ8fkag71eig2dLSkh1R4UpLfDknx/TQQCV7/CjumUmtaCiRU0Sg8FGZ/TIPmHwkYGxCE
obEW064ajRqT5gCUzK6wvglGXR1HKlwl44g/sHlVYNPulKqd8QAB3V15VWWGTb3OLkTr+2PYACTx
zOYrdnQsdQTvQW72KA31yE3LNNNja3lfwj7/LWNnmm7QzOCWFgKUh8QfYiKN9GcdUK3sKDjUmVT1
QEXxwbkWbRpBlRa3THO/6or9Q7orm9zd17j/asxwp5pJCFKz5T3kOoFbttviUMuZrBTIx3hGWEuL
d8OkiTqpGU6Lw+OCOWPlKmZ2WKG3wYvqFNIX+EdkFHYcReVcjqGo6brvsPpo/qPtfsUd4Tph5ECE
NTcmppDiCCoeNCXa2HwWvwSm42e3sNWc747CHbRPG2yAZNp9nUSq4WchC5eqw4OtI2P+p+m0rwv/
ukIhiKbtSdEst1WKdiw3fHKJ5H8Y58zLXYHJMX+o2E05zIhAqt46m5CKw5ve1Exyjf6qxtqhJunT
YU3UY8ZcrbeJ2C1O8z+aNRn+f/7rf/6f//1z+l/h7xJ63xyWxX8VPSC/uOja//6Pppv/+a9q/frp
13//h2wTjgnLUB1LdUxTs22XX//5/RkXofjt/0OJCMwUA3C3vG3ms3z/MsKLp8jWX/q++l0jvj7b
oMqPucHWOKoHsFbsnC8tF/DJdQbYGAxlacSxb7GBazCy2gHIFwrcfREPF1WLnfWpmS8EH2Ry20qs
L1TiBAfdEsAzZzD+L2nntRs3l23rVznoe/Zh5iJwel9UzgrOviHkxJwzn/58XOXetsqGtBsb3ShI
ln9TxSIX55pzjG98CLJhp9P2UFO/hxjtl/ceBQ4Zb5Tyqf4wjTRt40iDszeTkfWeK9FIySJqcYRs
DQsHpawy7LZkB4nJhWmrjmR3Gkoql5zVzyN4A60Pjis7/5pXhgkxQGikFWdb15v5nnP3yFNQoodz
vKgVFdZDaLU/YjugnRLP+OrRAEHXh1B58ezdJwA/H/r+KEBVgP5IHuUEr0Yxc4nz/OAIssWYyfUX
doAwc+VOY2y9DXNH0Eq5llxnjMUYnIOyULCXoquVhWqosg3VIhvp2gxNrP0OPQVL1CdDXPpOgxVt
NWw35qG/fBGaqNcQHR7RFugb/LXtAdpWshuIxl0kUYVaf/bv4JssFrmPJEIl5vsNxbncKAWdvbV6
fAapC/kXgwL75cTNN8FU3lWFO3zssvUQIrzL9TB7T/nvP3rxu6pb10p99AjWvsOHZr2pwSG8cn2a
7s3l6RqmqjmqbVvCtlXDsp9fngIiJem1iIT7vvnK1em9Mc3a3XuW4yzGsFTeUOc1b1JnNaARqpY9
kciotOlsYFQzQGZ4YmsKleZWXtcPKGqrB1oVaKJ1Z48VMH2s8lDb2MgfaZVM5B8LnEuSNEDQQX49
5YgCxIrZzaLQrPqDVttbWbqBakl3LnMQyKJDAlMnEweryLJdngOGJfBoOojIt2kB4Yjr2FPNXQV7
gNflKtmwv8KKS7fPkV9505pS61uMM/j+5Rt8Pj+/397z+aOGU7nFEWFaqvr8/OkILBVAIzYALIqY
ycNXPeJMo1s3Wgwkvr58NH1eLf44nKu6uulaqqEb88f522piT73OoBFX4HVgRdPoazgWczafSWiI
YU53/Uh7SLHfMgfjcW37M2k72eZYgDb16prVBIoGOFxUnOI8/Q7+LNrJeRBc0LdTDy9Jfqej7LdE
MC3GgIV8SsPxvtL9ep2URMG+/K4c/Y93xcUC2QIRiqHRTJvX0N/e1QSteapTw1uCDDMPUrhEUMh4
lF8JBA8r2wJ2KQ1IIlnprnDvkw4ltxiCagUPyrtQ7IBjDYoG/Sbf5hoRVmkCA/RvIHqXpNBFWZRK
tR4HqoBfxPzB1H+g0qmPSpJVOBgycwnLFp+UormgpXmQoX4mDdVQ9tdBiJFvtbkO7RXjSGTwBBzE
fmchmpnbUvjRFTdZmD7iTtkily+x/5RLGY3rfoDqnSzBh0bba2xWX4b0XYZy59tfGCnE6rbMkpDM
va9BzIShspRyw5xOg/0yy3oE7NmlFpMSKmX6rY/AiIZ8eZTfyq/G+pUr3tJuPi1L0yFnuppK5Wk7
fGTPPy1TYRZV1lYMqzY8DEpMCeRwCijS6Mex26krNzuiS/syqWI4jr4RnK06+Ihlwb3oM+AiKu/k
IixfGFsvzS4VJ4G/YisGnvUyrUq+YFwN7sbSiDZ4D9j9SpDPGKTHYiqwpZKKmh5zT4+38Cp0eAWz
DMY29A5qIASo0dEPM+L7cxH07ipwvJZcEs1fV7nJcJhuz5KAjizs1bUsAyVBFl5edwo4teo8/edC
CemqjA6QGHYPL1/25u3NzInUDFtzdJfNnqM6N2tvw4TbUv08WY+N96h0uOBLjMAY7/kqrNvvieaX
W/lH8oeWS24wM1I29f2kHX+91IA397Hl4aSfd3jAt/ayU9sG3kWyH+WLlTZroYYJDm5hHrBkKGfo
zsa21pgWaxYxfFaxqT0vAUGfVebCytzxEGPG34tW85bS0dF6vrUu66Res9vcQ4hWHxCciJXdRO5D
XGTmSmNr85i16N96p+kee+j4K22i+f/KuZvX1d8XQu53w3SEYXHuqK3MmyUjHkAfhx0QtsSz8Wx2
bvlg+Ua/cGf9J5ju/RCNsP9KvLBy7x4yxhr1PjpmU1WfzHNPMABJieGXevI+OlZUbqwkAA3Ed4Ls
2iW0B0KBEGjgo24SygxEMAt6yrQvZhyj3ubRqmgLbx0NLa0WnQVF9YY3wdzvn8aEbhths8BqPyqd
aA49oj3qE9s7+a5fUbjkDy+fD3FbZso601FN3XGFziZhXmJ/W0JjOqqNqRGWc20A2bhklmmpxCcv
iCit51FGaTJ+CaBmIzkPynuzHj0UhaBipyQ7QPZ+COeNZTxtaZy4cJPncsgynX6XV5pJehEcaOJj
o2VYivBOn4z2bCkOVjZ69kFS+e+ncEiXTNHpWsxfkXtr056o0fjN8hMToAqx0PuJfKd79L/IggrV
3ep1zZy1CFH5YHHuEnzKY96Um6D1wk0dFWt/zHA2NgyY7PShCx31sUaF5+mafSHpbJUoWCN875F8
q+Jci4AWDnRtwr+sTRD55Jy46duxyKxl1tCVmndwlk4GVWF3yqrMO+/Iw5A+GsYnkZdniRfxPOUL
BLlhH5OvupD9fqVPW+hW6cNgILIkIMTbyWqz6rM5nsLOyWVbOZr3OSx9cQHEJlYvf75/1mmWrlr2
DNrRTYue6c3nq4wUZEZAsBm7Vtc+4Bsvz6ijvZ031fBsn6TKRL6E4ENh1GDx41LrkKo5hymswkNA
CMQiSZThjgt8RvVYxtogMXPXT3T9lBp2rF8Rg9paWGcSvBoXBSo6QljibLzhLIl8TZOnDFDcfazU
w3rwbPWdWyFgjbSeUB7Q6etQKMOSa246ptP03uEquZBldik0PpoMizWfw/ipAUa+Mtj4cs/40Trw
A+1k+R/qKffvW8bzr9wc1yr2ZrVgvbBdFV2kjaH35uzlTZDj/KJZer07GDx+vop3Yu7SvNIRzRgF
9GGzB08ZRa5K6dGfSgt3KsSYeGX2Snto7YzrnmAftUkWMA2StefbCaAMtfgwDBQJPUrjw6S0s/t0
OMsXLYevoGhws3DFLAQYq4VEqjRpeLALYX+ImNSuc1KOtQD1+hUyNeTGw3X76itK+MGaJgPjKfNA
Njz5J1hUKaftk8HjnV8zzMit0ZTy4Dc/N2gqTZmuFO4pLuN3NgHA218ygNAku8AoE3DywbIR/tEA
ImSsbPIkusw6ShR5GgX50YMRqgQO2hGQV+W6jScyZg3DuciXyRhQohSzlztWbAFfBHT10Aj6SO1E
9/5JlkrSOpA4/jul9e6UJK1J32qDt3FUE3xCzIBsVU+a5tB9TtekJ+4SBh8BT7LvhsCDRujhRRSO
vfDUDOEz+arvbJIEyTP1okXWYzRcusPIx9A2X6+TfariaimnM2NUTKduMI61EOlnwGf+ErO8u9G8
RoNAj2aOGFwSGYusv/YDh+gtfdP+YvXmN5h4ym7C0LFxFbhGg+qpi7YelC/Q71ZpqKQXFLXDqrXb
J4Mt7gP25unOdpxpYRS2tmuv2cE5NHAFX+hW9ZTNkDvv+t6w31/7sVqij2+I8v7ppApaba/oFhtR
SK/7hgT0tY+dfBXYw51sncrhPc/CdYlbGXOYnl2V5pWOA0QZkKT6SXinmUyqWECSrZPq9yHsOB7q
tUcjq2e6Ij2ipUsgtILW+8TG85seDenbxM/ztc8FtsjTZrrwS35MSi2BRdInR3kAL+zInEtFjjR4
iI8FZitRsulrCoibieljby5mMg+PR8g8xlGE0Xvg78YlMShx5waz/I4P4WMR5ubRnbAROspEvgIB
cqCw6+KAPb/dK1HIxMZ0w0/onT872OWNQCiIBBCJjPoQbFDPKe9ZdM3l6Jfv6xTdQOEkjO3Z8R8z
D62J2arQlxgAhxl/bNN+29Ir8fYlee7YZJDHs3x8hNGPnY+SElBBc9JaBLPmfVqRmkYGqrb56So0
h2/XSr1tp0+gZbovTr9oSW/8UgPDXzdm2R0nlDcoUEXnbYoK+eDggEIlc3A2aCKClN8Kk7CRbgyz
bRWmBylkiYfgg6NNLTDwgjwwFT351aQuBuckxSBqLKggariEwRjkl5EMNgrDZdAV5VGyTJX231/J
P3MiSHQ/NyVpB+M4LII15t56AzSjfbz+xAJZtfNmrlY6BfruKljDGBY9irjLQMAQXoEkdU5W+FUT
182E1Vnereg4jrFoUTeX6Ve98h4a2mmVZ4mDAkTAQlZLoNPMz0idAIvp/FVV4gVQYpUUCVW3IPNN
9VZKf7xyJigZBoUZr0s4pGgnnSw+X09EY1mPxWCxuehywgSMWewAx2thfPY9SDltUB0Mq3AAW7V9
uZSikThU6CRYubqV4+yInFT6FoG6FTr9/avYgJK3XLj08XZeOmyruQS4pqsjA/0quCSttEvXUgkt
ZTAoZrKfsg+yVVg0sT0f+zYjAV4ZzmXanmsPahxONu3ixKPPikjsbYnoIu01dU+2QMJ9Egvo1SMX
ZBn6PHtDXxzkWm/0QFjmpqstCrRmJngxqV/J++GjRN68Ukbcbjlc8GyUD5Zloi9QqSael4mRAMxp
CxIdrmVEDRNMduXiGTUjv5Iv2chfiZR2XOiw7GUD9dczzYAZuXDoSK8lJKUn2HFFy+XOnTPpJ4BJ
BJcGBJfH/sYLYwb9lm0crsueMTWPcsgMPXCV1qZzdjWWLbKwjw0TdIotmHHBxMDPG4l56Oz4PWuv
dRRFD0FNxA/aEJaUD3AKLIyqS2iyzjJnxXtobVhQNuoH+d1oa+ndK6futsK2dFvTXcow1TSoIW53
HEkyE7w90XM9mljDqtk40MSINNrWRQcl7C8OosKjaEc8Ri0iu6rHEOYSepnQLd0HGSdGtcx+545h
eCRI7LtViLXmhMSp5RaCQnq9azeOyLUffIHRpIASN/KcTeyoeWv3PTYDrOyWtQbT1h2dML0q1uk1
mJvbhHisr+rO1ELrgBGjXQgsTVuSC0170QwFCJ4x3WZ8JKdEt5xXtmaa9ZczRVGgAgDSTMvQxE3L
2ybV01ZM4nJ+asYVDpu2T34CWwzxsHknX5AOWXeGq3/Er47gUP0UdFpOGkzs2Aifwjcwn9kt1PMu
TpBQHLnghnUV200WZJ8iYY4bNicB41AHtHPRPgRaQ3BTiYUgg2HaJuZOimEjz7Q38MwZLWQNfGez
X7pWh1+vrOq7qgWMZyv5A1vaYukZTv2gJ67YBrFrovyctDOuy+CiK+RG2LVDFiXeAakiBkOybBlo
PMrILGKCDgz7x3tIhtaqS3vzIF/qwDIPqIY/e1Y57tO6GJYKcqRFNjTG1qABIVUQ7sQgFwp+Riyl
+7VXq/6i91VxXxVRufDtb9d7JxwIBjG69rFyzF0O6G3jD4k45BQYJPyQjsl8FtfUCbiTtpoK6AUX
KxTxsp2BGPKx6MfqkZYJ4uaR5tbYhFwEs5qpp0/gQTxd/moWxGRfXQ+bO41zksSW67UZ1v2HpokB
F6h2u4mEE78TaLGFRwHsKSG0/0xPj7aaxUfhsgNzSYVZsY8v9ldpVJWgGpKn0GcrFTZQhDQcW2Rp
oQgYFB1kT2qUb0ApxTu7sstdEYh4lxkMIwPRw3zXYch5OtmrfcuzLC08+vcuz6RVWJPQp/TbIGQr
+OvpldXeMi40/cJ7tZYJBION3AeqKZ6UNnp0XVIuK/zIB3eO+FZ8mO9ZH5M044iPgaVvRMVGVvAP
0lqjlJHflmbx7eX1xb7txLO+GJZFW9fRXJN756YbNJbj2I2dy/qioppunbY52U4GRRYiHAEF6Mwr
P1t3AVEo8tvAKdTlYMBYR+syb14KFGU1WPjToCLYnFBswZRpsWBUBvYbB4iBiP12mWtYO6wih7Cr
FkvbZaSUj5m6G2a9RM8s5qKy7SUkgslhGu6BqCytWZ/ZINLFLz+9c+PKPsczL72usNpfIUmDBblx
dIaPRlMOO8VbZyr/sLy8O9C2K0WQruM7cG/dYjrLeXjv2MfSGltYLHq1V6v0vXxc9HRM4b0Y7/Rp
sOfGqzjFgyI+aIewY6ugk1TTeLCj8mp2gjLE/lSiQFk0ShEQ9DPdN4g5XlnS5GPx9/2j4wAqFEK3
TMMStN1vPhuRVkxbSw0KSIFrYle2TPLmpkZnvkM5gOC8zOxDzdNh6aGYf9cnebAEK+J8yFSei5BW
kqLUjtH80kaNhmH6MdV5zMkkawOH2jJK11dFFM3G49UZ7Niju/TJSeWzV0WHY7gLaEqlHnuta0pG
g1nPr5zwZy+69fX6GhagFA4tzMTn9seNkHBJEb9TJKO+QwNrvKsH+w4gh7sqChedkRjtywjFR6wi
j7ZBo87oroidsfyJl1Lq+i6AE5NUzKZjvC0y6gt0NEaGQ7D+Lge8kUw3nDvkeIeAhCQO9ETRfnn5
LtHkbXD7URiGq4p5XGBq6tyd/q3RZYS9AGlseuuYRIiFO4fQenP0rJhfHMO/w6mm7+WfB1CNL0lc
E0EJsnUTuxUEE2RU+xGr69GwvHgnreman/4IWMd3vj9AAVGR08lqpxrdaunYcbOKsiT2sUn76nrE
++FhjVvYKUY0GeFcm5+vxWvBoHc9pBroi5zylPXb2qhp/6Nr1PQoDCiphk8f0I2TFTitaRt0lXiv
B9gFCEhotTFd+VbvElqjHOWzayow85GldcGyuq49ECWxYoh9OY3KVgqLmKAzeRQfu6ollUvzvFUQ
FvnBREFOhPjObdpO22U2QYJwa9TuW2f148lF3G20SYdQuxSQdmemUNp8ynBSrKBuMhmnYvsuf0gn
q79iPCTLIxqy9NoXbNMxPnUWFj3XbuYVnGA5r6gAcMYpE05luJh0Yo5pgGdOSg1LO7WhK3o53ixP
hfKn2RtvlgDXjKvXmVzFnT7Ot00dE0jaeDUsApNxSg0aWiS6vTENKOrMxZgxp9TKdWG3CGtb9y5t
kvhcd+M6pDV2F4xIusuOkoJszH6t5f2mrtX+ykdHnF3Bup413K7odi7WCuwWaM+yDm113Q7bruqT
e0al/oGqvPiUkF14knMKxfVjmg4j2+15k0oQs/bx2qSpJ8LRp2Ec1il22LvRcfpDVNY63mxmD/rQ
0lyaYer16DwqWp/sTYVmqx3EKOLDWvma5MMSGz4egGrM+XU0i4Ze1W/oZ3+7eptV1Z3WL99IuuHc
dNAdYQvTYUHTVeGwfN2saW2X4EzKm3ETeB3wHNSUKTKZpZdPwT4LjI+6Yth7jzAGNBnMnRVIvRnK
yXvZS0ZntdEsglGtefTK/nA4dwY3GlWx/aT/8NJ4xQzT/IF081wBy/g8cYkupi4+WvlMsXQyrIea
0q6DzjHZLOKOwf1Ka5WO0/ZqjKkRDOU2gDYJC8IY1R+u1ypDv2E3yr1ggfN9GVeWSy2YRts8TJKV
HB636BH3V416HQiQOZBbN3mLeSutsXp4vq89WkWDBIcA5aNmOOYRgA/CqSY4dnKMJGL7whhsFfhn
BYr/vq3D+l5Druc0are1ayYGxSxQMXvMe0nc3OPWYPAwIVSfc3LUwaJ+sdS3MmtaHYgv16jz2DHY
7duyRXQeqVl7CfIwXk/Edsyhq0pUtFtJdFc6QJ7IH82N7MJ3MXnMsqkhizk1sy5yfVAgYB6quZBl
UuofpCS4qOYc7MLMUGCllLPTKO4JvFoXRHXvZFvuV+5aQzLpht3UyIOoF4vrjdG0dPVmfW+VVGTD
6vDRnSE9KY4WvyFYMFqIyfzh+lqJpEFlmlS2OZQS5wP0MuWiV+AI6NusI31IVoGb2WcvfKoZzL7N
MBFAxiehJO6/y3BPr4ia5ZgRuCLHVZ3fNKu2yqEIk3TFaUSIJrWEYUFf5vrZ293QLMI+EZtucIH8
zgox1UVvcf3dLZupduu195oCgsecTdtmlN07WX2KQi1dtBlatV7SlevYEDvEN5y6Gktr1BiwOiNq
QyOA0SMlSz3p6QilykWN6wpces7TXg5uSeBk7+k12b4HevEgjIbQhKmNvkUsnqZlr6HMLNoGiPua
h0S06Bzf3EXI8A7XLgr508DtDBv2pll80YsiW6AQl2GAqV/QfZ+VLINdIZcAbSZVZQgfSUouR0gW
c/eGIq6DThDumcBsQ789S0U2j3TlDLK0tqHkNfOwIwlH84RX/xwBqL/2Vayw2luNujXHgLs2wiJL
M7LZRl2bH1lKf75gmCFuj6jueQtLb2tKwcDL2OiyBkcXVfWOuCB4PLURPKhkPB2dMdyn/hAdLfTT
q9IeHq/Lnjnod1NuJgdSI41LGuTm6eWlzPijqWECZzFM5iJ8ojb36vOSoE3NoSBTFOB2ZJgnlTkp
ooUfKo7kTVEQaBLGkX/MUwbN1RR7CzfzujtjwFoHjhmrVVc1i3bWf9H9huvn5mInv53ZVAHd6bXV
9N7RcPRzYIYbOe1PHSW7cH8soIX97E5ASMnfTlESbiwjOU0ZMUOO4XQs5eMG8VlzH0R2uC7sunkE
4ANskBncK2WqJv5Y0+GCukJj660S3kK/4vmZEEbXEI9gF5vrRx2hB9gE6lejQITuQvtba6394M4R
k1JL4Q+0uB1t6MimQzxTjIUgaLZy1A3S4naJR1Rfy0pIlOQyyoqAMNZ4I0PvSlGmx+txSoUozcBp
xdG0UFm7ipefcybC1+SQOT5kJCsuJ06nyd3iotb6eC4ahdlVumALvlDDFMUMrZ2NRKT92rHKrwqv
3tUOMOiaSoIijG0nHZ9hdTWPFAkx1pgSKBDkYoDr+JLpTwIr+gZkyIAKAI963JJX1WF3XXSVO23S
RNNXMnQ2ZHt7zicaUGkRsoV8vN6hvoJTKBNOey9cDayKRTVM4CSomxmSPjhz6m0yMAIYYEhdmWao
1vIr5kUvVyVTo7NkBbVTtZOyiBy22/0VK2RNbHOluDNg62mG1XKep53ACIqfOhA20QRV92q4sCHS
L3+t/aGVnrUo/JTidnrwFIU9fmx+KLV0a2sxzmdt48GVJjwUM2WO5s7ra2U7ZDPtQC57Ra19v66V
BDPQsEZMz6gw6BHMX9urVRTDWpaN1aYKl7JbV4kuO4wKQ8/ZWoQ8aNjPHAMCN0qS537QCSvp3+kq
vi8Ufo4IjKU165yBRdfbIpm0nQWwaOlnxkmGJipKgZEFuSX3zxguA5c6dHVNUpw79/LvyIjF3im6
9TUl2GENOBSKv1VFiC3Zik+MLC95UryRsxHNxWFZ4trdpWm0GvzIuUgYQ6ERD8/gjojKfflz6Sc1
NNxQ2D2NLqFj/TysrqI+3fvzE2cslacAVs3m2pbtcF6wx54/fdJyJFzZpy+8HkmY9MHRneiB6Vtt
qqEtjKuXFzZxq7RhqC+4mw0QBpql/SFysIvUbYKiqJeCXK43RerB+qiD7I4HlXKMHO0LLXNlo3sT
UNcW7feUT0czHMPd0DkfK6MpWJSd/KgXhBE4xqDvynpGNdPvaKaMnThlcCfQWclTb/lNtW7EnV2K
9K4ojWqbJ/jUcy9A5YM/ctcMSnqGDNBxuYTATsv4PhiRl2PESb82EJl6iF6fcdx9xRTn79hyMqgQ
pJ+iDYeX6+WHxHF29LpC3C+9/laH+bxUBBPUJi8ebC9+w3OxXUP7DPYSS6MP1j7LO/OJkIDPlN7N
nZMWdDXSlM6qH9oM9YmnOXZFbi8FooGV5mXGYq6CjrnqfiHCBOJEFCtr16Vh3JeefymQYV/kVzrj
mLVuqe1SgjT10rsfza46TJ3brXhWk47N1WCk5ZuXP1Trj6eVpbl8lKqOesVW1VtBsFG7zhiRVLgM
9clZXKXIo5lAMujNNRc8YcJ2aX4Yp4ZoKs2Exx3U3dFSGutNnI/bmPLtvjcCDGgJseRQuDoG0uTi
RAkT/GqejwUd4xRAOuhS5ulZK/pPQozDnfxh7R/aQIneR+YEEjSY6Lcr3DpxQBSaOxtHjWGZBOrH
JP0u5x9tM9O36ladfcfRwnVtaAjkZkPqa61FbgYjCFqF7K/cIHnBUcyV6Q7ORyvVjiLHPm4aGMWN
HZBvcckNaJkjpdbnrMOvPUTt99yZ3hak2mxfPsv27ZMQCaDm2mhbEcO4cPRu2wRZaiFAn7rVtQgJ
ipYoWbpFbLLM7lG+KIOmLCqQpjv5LUlW032mv++nfWiqxECaPvfcjGoCd39GiZwtspreU60GF/nS
u5W5BTaTrkxDKU/5AP9JpI677vGOnq8vltuhWsPZN6QMy67jNvCj0zUdAj8ES09MK1erG3dd62ZP
BCbPhDiE8p+XUbgAelJ9jtXyTJTnMcvN+gKzuPig5RdHndL39nSfjll/32bz+5vzu6eyxx6kUcxl
hVudhhwxv45bn6GvXrHIDul97QfI5KaqoP5F4AyCehNQcZ7GuK4hpPOYstp6pzX5/uUPxbFutpyu
KQzUspqlUp4AG7kpTwj+Frgp4IPz/CXtsqjRjEzdOyhTYFWJNkPMQGGkD+FWnVFNUUXUX+cgmUas
QEsofUsH2HtQbG/hTNqyV7ToboJbcPYqE+N13BxSDAkH+ZV8MUGjbrs2SqGXgNrwqTcIgeWlsN2f
X4U2nhg1nrS3fkT2ebCPEqc4WU1u7v3OpQQe0vJeS9t2bzuBuUP/7C+gfQngw0QT1gLyinyQN2pw
VhqY/Dozz02j01fzzeC9NUOW5DARSm7rTo9+x6ybxGS6mNngH1KSyyZn8givDZ+ArdAAEFWFgEm6
F2C1zVy9KcLiTkiz7rAbVvEpL5M6ctejnpM4TQwaHaAR8m47PpDS5h5CLy5eqyxvm9Ou7WiOS1/N
RGxHj/pmpOOmEePYsKmZszKstJy+p3BT80tXYAYbQYi/b3orWXimk95NxL2tSxX1tj/U44nwdIee
fggLusHqxMJY7oRSkupdl9qZnCdSMIzdy1ea/seVxu8rHFtjnXUZnN3+vhUpLKhxeLqnGfupsKHh
yXXSD7pykd8MfWrfVWNT7KsMDXRTjmu1FtaRDjS6FxdXb5saW+yQMY+iwDvIF6EaySFAiiK3x1aY
okzpRnuthJmNyzgkGkz1tFfE0fofRQBvxaVHw07Dstnh3Nw0rmcUjuLb9TKJjQcHXdxCGmOMTn+y
Yp/4hOLgebM0ofAK0E9q/87X5sguP0q/tmKPVSH9MvklmeYtTdAodrV91Lj2RTZ3FVs7hyVhYy+f
f+OP8z83yxntcLkwZjZvNcKJUo4aLVXSBPAKzigjgsVINdHNcSfn3moyfdO72NynjXWwMs/cuaEy
bVuiINZ5OXQLx/SyS2hFX677fmY7yUIU4MVxmgSrnqxaLN4uatla3ilDOi37lH5JUsPtlYhwFAhP
cSfeuz5Q6zGY5nyof6fU4uKr7qmmiDt45Y3f6lJd3rhjsxu1keuwFbv5tHg4I5LqYB5EdvVdvlUr
0t+kuZhOZUKqTWWpzZaPqj9a1VvTAbsSJxvboN7MbaTPXaxOR9auOQqvSjd6MCQPqV/266j3N0Qq
9ac2DHZZAASCybl9cKDM4b6JnfddODyYHiSLwt/qMJ4Cdph+dX2s/t9nfqZa+pu+5sVIoFfQ3Hz7
X2/zlP//v/m/+e+/8/y/+K9z+BW/R/6jefFvbb/nl6f0e337l579yxz952+3emqenn2zzhqIJg/t
d4DH3+s2af7ty5r/5v/0h//nu/xX0IB+/9c/vgIyb+Z/zQ/z7B8/fyRtXJQX/237mv/5nz+bf/9/
/QMNatHc/vXvT3Xzr38Y9j8F0g+baYXmurqchdPd4ie6+U/MYcwQMesZuB4sbqEsr5qA/0j757zc
4igxeVTyYKM1SxD6/CNd+yetDovqxkDoK3iW/uPf7/r+OiW5flx/d6c9X9Ud3TZn8Tn3JwYVwNi3
AnQrIce3gqe0LNfJfXOcFuWK2MEPzSvF2POKl8M4hm6rtqqT2OTQl7jpz4QdjWLKLBDLxfjFQutz
0uLgXagOD4WfvKtc032s0yh+5Zn12lHnJeq3QRHQ5D7oJ47a+y5gjaIcSVBqH2qbHqzaLhCrf1PQ
8r2y8j1f+P58rzdddbv07F6QpbKsSuyIkR8Ya0+px1Wrt8Yrh5pP269J2M9D4b8QFtZlrom5BP7t
DQ5hQT0L5HMZTxmE/Sb1+g0Ljff427X886L53cL4t3fkaFxyPEmRIJs359HCjIg+B62l5afOl0A3
um3BHGg3URQ9vXyov31kjq7zhuh0ULffmKmE1RsWQDo+sqlC6eVFXr0c9Cz4kLVtj3FvGE7EMyTn
IhrHzy8f+m8n0zFVPFWO45hIhJ+fzCmMG0sxGBDCS6NXEgjnkDP/O7x8lPkjufnIuP4dfB+WMF3T
MZ4fxaYPnPDH0XIawXm+VVBaLvWH0Xj38mH+8pHRDmFJcSyMJUxJnx/Gh/9pdB2H8YIzw+OpfA8j
/393iJvnXAqq0a99eB2TFS4skDTEoSzMqnrlJn7tndycMBwWxI+7vJOxujCNXWDuJgPztfL29sPn
uW9oMMGYx6CmwA75/HxFAMJ0myjN5ZTrH5m6b8qxfuV8zff975/8fAhuUwT887gNgcfzQwzJqLF7
nCM06mCrtb6y0ZKBkiZL0wXQ4Veus9uFXR7N4slD5aWi+JtvtN+WBj2OW0wK0Nssy+9P5IL1azon
3o8+jbUTxDN9HXUJWJ7JiIjFI+f14eWr42/Ht+y5beVQAP5xQtOi1tWxhYyr2OlqVPMnTbjNPu3H
J+zvORVNUu9sJ6pXLx/2dv2Y37Y1r1Xcwq6JFf75227UQmvqEHxAUSWg5oymJeSDrBTzifYgWn4z
oqOEdGcZoMgNXzn47aU6H5wFEjsST1LBo/75wZ1EBRqC5BTENsm4WpAtwhIhqvBeGXf87UpChuiy
RKKuM9z5Yv7ts2WK2LnxwMWqO4yvcWwbTPyVvO6+1g4d+wWkoSDc/McnFvsE0C9Vo1etS+3Sb8ds
YsWOo1JhH53rlbPyY09RV0MVNCiaTUXFHgXxwF0MEEULXOKoLdYv/wK3Cycn1+LZM1fVjkkVcXNy
LcdIncQEwuBmST0u6iCA6JE0BPYuCyQpjzXQyWmRq2TRLV8+8l/WBiHo1GkoZzUqpflS/+2tR5qi
Q7xkBULNrdz57ZivYdfV+//8KC7KIsvGXcNNe/P+7CiAnQapnGg9gsjCpyD48fIB/nJ1Clf2XCyW
IPbwz98Gnj/ykVsGP1Ni44IIc2zr9hAuHH00Xzljf7lAXcyM/25wOjd1idJrbSEH3obfK7BYlTre
9UFbP01GOCSbKNfrV0qUvx+RRRWvjSsYBD5/c1Oce8jUAiohYAarwPCdJbAk+6h3pGQnjEpeuR3+
ck1w99nzYsP/tNvmYqw7lcHsJcLjVhDWAps3rdL6P77kaYVouEa46vD0WTcPJc2LhTmRJAs+G7Vx
tsFYhFPl0TOgVeCle/ny+PMdmargCSi4+EwKsJvLg3GmpqEJjCiWrTdsbh89YIwvH+LPD4lDmBbS
c24m17pdt6aqpxFQZqhFiAVL9Xg96NDXSA+qQN+8fKg/3w2PAIxePPkYofAZPb8eSlg35f+n7jyW
I8eyLfsr/QNogxZTwDXpTndqxgRGMiKgtbrA17+FyLJKhmc6aS+sJz2qtLJMBwFcXHHO3msjxQda
r0+E5hAAULzTt0Un/fl1/rHesFvQ9F8bcCrMfF+/X0cWfWUVUUy87BTEigtN7C3xO0ARItminFpo
zk4fLOn986sqv9cYLNXSTWZBSHNsKRzzHytAkrCg042jfJ/f9O0pzLVdoSQHpddp/PjXamqsbfNb
qk5frOrKvH7+tomZLzwXbw12yeyYzoZkGJQdfnkuDE8oBO8ENT80yys/eKiCQ6DTxgRMJFWeM/Zf
vFFlHoDnl7ZVTOecJhlD56PHVCf0p44deCDntpDuwa6aP/1dtIncG+H+AMmPMee9dneEQHwxN/9j
7eGu56mZzwN1mWOd7Sp6DAgBS3/gkRzj2ULbZEW6KyvKgAYXI6Dm89f7j8F7djn190FVZqEd1qh3
6UupRNnGa45fX8zQin2m/uJArtF4YV2z2a1QiD/fIQ5pqAsDELorFMiCZqVOyqKKALh7sS731o2Q
eeIu7jcgaC0laJm4EZN+oaIOEdtWefZIo9oBC+NOyhw/0wcmmmxhmsl0a1TSW1fpu7nitVStNvhe
aKQQRYFFzAnyyL2J1H5BZpmx0HMAzbpDQ6/VTUSZNkDKoNa+Z9KIG8kcX3O9fOiEoPclL7jsi9nb
61L/7k/3mUGw7DgsRx0E0ggxUWceJgiY5vIpGa4laV07b2ZTLUWAj6wJrmAV4I6jYB2DLC6JpDDK
RWUQ+4VeyapJ0o03s1VNHT0jS9a9UaFpAMjXQ3GppYdMv1OwwQ0+Uv8QcpRCdQwWfbolVshT5Bx8
rHIKa3osurSyW9vFgLNPJAvmJ1BTMyQztlgVgp4kpZ7CC0mbAEt7KOxw41uPJOxdj0ZxPYygFIfo
YI44pFODbCKro/M0Z1cWKOw8ppt7pPabVJsBTnNoKQVWk5gzVV8HE8KXpicuZaM60c7w71vzPZLC
1ZDHD5JkmduiEe+OMN4NVn5dRKcMaRy2f7BJKn7CAOF1XV/j3FqTdreOzfguiVpgYcZW9UsPvhzC
sBdNxXwJFsFCvk+rb2ERViMJGFGDhsWkXztGBOIh8UzAa76ZuEIfrrXyZyxJSxA3bIjzdKU72WnQ
2uVo6p4MHFCH/lJND37Y7ipQbkRiLHxl3CsdXdLBE+k2bd2mB0SGO4D07ZYWzANJWlN0OzSkIXlG
tccU3WkbjXuIiUYgQltlJ0rOZQccIj5kvqdWryEweQw8IQy1wY1G6vtu07iptFHiVSfpy0avFjU9
nLogTjx3e9NYtsFTHn0XKfHBa3SyJYSD2QOo4BbN5J2elZ5MdisuiHVo9PxBT1LSP4Fv9IA5ul0R
LOAienhxa98DNprGkJBcUnws9F3BbmruaxIgYhpaMlid/HrS7wMpvSrhlvTNcyGfhEFkgLZWQFD6
vetjeZIa2PuLAg6vfJ12/pa474eMTEdh7CfpiCy7LW/9MKSJfDJ6rFj10epu0+mmq6D3E1ebRvCu
AJIsoh4Nm9hrJohlU9pqYKnFT8Q1LiFcrqK8TeUW0e9iVDDTtYtqKjC0PZY0ofvnHu+NuQScCbXo
Ie4t/Al7XX2Y0McN20aIeyO8EdMWBz/cW81aTuN9TcBriOzJVPcZIHlOvcglG5LrfHLDVcgcpDfe
IBTgBZvNliBzbNj5ts9WQ0zDf9ym0Ys/WC4xsHm/leOd3R6JOyNw60HIV6H9Zql3g/YKZ6Lg37dp
4ti5fsVczfmzcZ4KlGBkHNuEEtwoMYE59bVJJG3IOkUfAcdoWBorOisBZFiIrYmBC3AVd+ssXsX6
PXp94z4F9hm+9mSVOPusPQh1R3FKqxIUQezLgJAZ1zoRVFL/A8Ru5RI9mKL49N8Vp7vB5fAjL02P
PtVjrABFlwsaRvowrRAKepRqlobd9MeREhQY7DJf+7IAnK21I2qGaQnEciPq7kDnfN1opLmpDTKo
5Htvp+hs+HIjnT5lP4p1lZnrwQo3XWI8dpMOuxDSaYgCERkGgWwFJOfqBn4+zWXZPE1qjTfUOfS+
BCIiahIIbv67GZrrqrV2Qz7uNLKmktB8MLuQtwcveFQVTxUYbgRCHEgSfiGt6r5+1UvhM13tmFC2
kVQBBPjWYfbkfLZFcrKJm0Phyzdpt01t4ProuHnzxbSLuhtgvJLAH3pPgSBwNMb3fa3cWvbK7q6H
cIPNDZVn7MEGlftV6jyAipCHKz9Ew7UyXhNjVZ+EiJYCRC+NEf+kZkzTiRu070rDYMKtnO/zZMk6
ERknu36sO9ICNslrEa/G7AFktkLtlErFaCYevJhJ7dyQtYrGfCw2uvCqxsuDwzRcMdQQeEnIdK2r
uliRAewK5CaNDD8oWMfZuA60dgVb04zSN4LC74yhPwT9j5Y/A/uR2we4KZvqpIzDnnDE9eCMN7Py
BVFi4EIHg3UsDCJqrJHyRPRcznzyVL5r9XExmoA5kUMbFWNTdsP+oUuu1XaEl99vbGCisz5geNaS
xyR58ZVTo+9N8b0s1om5dvpNC/lunuyO/bSMmByl/qYfHsTIIK9Q4idLnzVxsJ8aYzPHKKXfM8pF
TuhJyffOOen9u48nUY7v6xAh0DIKrpLoW4QfKQcnEg0ow18C+1lTPQKgOpIWkqFmeP4MiSu3f5ok
vcPnGiJEve2qmokjT5wC0JvcyhOa/oPU3JWq7870GmNVlEheCSL8yU4LrsuiqKujEzzNISQh2o1m
ehwUZL01ObvBFdX7RRLb13mhLB2dRVJC6JdjrfNK45foNnkjpGPVzL66CJx7rFEEU+HZcd6oKm0/
xNgR+8cgipBFNC9mcGvw1wedhYINLx3Jb3b1osfpUhlINU5OajxuyBqfx20xVOu0uNGKbRLvAkdx
1Tn0AT5iW9wZSKRlytW0fR78UnpUjeAwCOWWpBDZeZWVG03fj3iGWmFsFIfwt/KhIgwaafKC+Blc
tOGuqeIH2lbHWHWuYifbjuOpbZnH75QIHWXy4FjtoS6sdTkqd7psVaxH3wZou1E7LUd09k5tbgVp
FRl8Xbt6JRkdiRmwtUM+3gndQQt2UymQTZG7QgN2iKwaOPqlAe8P222W4hMRZASFjCsSqfJ9E7yk
8obUECNdlWDxpGoB43OTZ3e6hM2BEC6r+tZMBwXrk7Y381c8QwCsp0WEb6OErSJLzCMxMXNKtDF7
BT3lG/KV5SA5vHiko8NVmz373Vtt9NfsftdENk72KpbuBv8F3ao7jrnbiXpRgEAeU3K9ZP0mm9TU
BVu/mWxlOybFiZS5XayIlWSxu8IrUzRMQpNGCNc+8cuF3JuIlZubIhUkILDglOUmDgfmc8cbExjE
ZBDHtnHXNcChptmInSsLuR1ni5X/rTaHakH2wMImOIlO87aTzcUw71V4YgVbhEbftSpxDUS4yItk
eNUG1I0YfUffwNOReUbJBIGZVSFDLByTO21it0udrM7SbSbyF0JBAaQCn1IN4zbUH+3qTpoU4hKS
lTLEC7mLrolLv63tYU14xo8ufE4ZhyWgbWMxSg6gfn01Rupe8odZlLQNuvciIsPI30uYmlr6waJp
vsXFKRispzS86qbqLuX03Y3zItAusXN34BTZTriD8YwI3gu7xNNMIASTWZ5E88urzLzyEPZYKaTm
AbLXSpVhfQw/SHGGyNe4GCpk9ZVEvNCqbkM7WEZsR42kvaIQs0vlg17eAw9jUxZuE4GfBl8LaZbM
oip4dTDqsaun/Tcb6jAWQOWWOHVsI9sOUbe/1FjtpFFXFjkKdjZTk2BPw4FikvjL1NJZoasal20b
mvfdwKpumJO/qpspXyV64fCaobYEorbvqEr1qyKq8z36Cdk1ZVy2A9irm97Kih0qWtJhWusqj2fg
foRQ1cGUOSXk985WVqOqmZrYVji1SlSMvLfj1lzocKaQ2i8jMyOhzypWKkCkckyB66ZLNcsfEx6G
Fco3hdVv87pZZIl0bNp0DvJDXoeG5RE4zEAGXEgJsHHlYvBy9VooDBBLumEY8iG26s4S9r4v1XUs
oKDDZK30AM9NfF3bDfLa+6D77pQ6NWHdjVAhRY9Ds8sR+QuieQvY3WQOT1uSMtjH7h2VM5JCGQao
hBoXV0SUuUmpP/lKeG+PhUv7YFFrR9H5V5Nqem34MIGllTBARbniTqXFea64VdL8rm5eDeNHUW78
tL8GJL6U803TUKsl9SGcXRec13vrQXTpokywWWeNZ7bDQsa9KNlHG2aDzygrY9kjuBRzMscPZ3Qz
xtPobDSzZ8nhtFiqz0ERr0UgvGxU7/lkn7K0hvIEqWZwnJPj5DepDD2XbYkTFG912C9JOGT+wl7l
rztUr4Vv89QAwNnFTSdLAJf5ys1vuYFHLN7PUJg+gXRGsVeC4ERahj18yyg3F4LdinTUrJp4sXIP
WjVmFu17vHyFsTDR3cicTHzOB5FzV8g7v2yvM9PclMBZssrcKTnaOpY9UKiNK+qjlsEijZMbDuBA
dmpPqt/rob5ymm4bRXQ/22AZEsKhhcFW1wM3Q2scBz7HGRo6pnknoZPz8IavrD7ddVFSv4pJelMc
5ShViOU4eZMSUa0Lfl0Y+YrJfJkljAC/mPm5cMV5J2Y23df5+DOQIWc+OFitkiuyvWATuDJrpGGQ
Dx+w+fkOXoURybm0mJMzb5QARkfo7JxyOSeXJkm9KskBDThDEIzEMj8GCFNvC13e8B6GRHPjrnZ1
RFPMkwPnV9Mt0xszeNbVZ7JrzID8opNKaTOO4Dd2wbuPES5i+5eRu5cGNdZaLyQyy2CvzGG4Am2D
Tj/Pt8G0jrXFGKcbWsl7nSMK0cme6KgvkqFGUBXUFzKAD0mNk2YlVyfOYnq2iVrPzAq3mSs5T6kB
vjq8th08ZF6jeGyzcAoZylZN7wfL652twgYVCPTIJs/otr3fI9jZgBNdp5Z4BaGiLKdMKjktNssE
AqGUPXNqKKSFgQxRXzcYh10Z/XaV70fru2BkYVVfkAzfh6Q12DymnyXMSKWJXM0sedw66fSALoMR
slG/MMNd2B1jaUnMWm9yKuPYmvP/p7K5wppKVoFPG4S5zh4WqHn98WHylWUYfo+g1pGDC3vLf56k
70p/g53ADtfWCLv2UGeOmxWvFhMwydpx9F0qPCs6aBxNpempTr2G86fF1lZcwVLYOiG4saPsH9q4
cxtsMwho2+5JYhNMM/5KTvG2KuZtjAc9V72cE2tOhactvbx6HEw44iBcfZ2UiOiHlN0NFGNSB7Jg
u6m715FCDIkXJEFr6n0tM3/Gru/T4CGfGGh/RRS7hj6F/o8bNvP6aFAHADQzrmQb5FHolWRitubk
4UunkDJNjlcmnO2l0aNFsc+VetdKuwjjxlTdN5ACpsGbG4HhHYmOE9g0Du9B1lARcoFKgU5sVhJI
j5gTksPJXFdYbBdBsDKGE3SHge9ksK9wZnmFWLYd+yF2P4sxZO9u7ESmUqBnP09sRZZpB6Q1V3nP
brS4LewYuEEjsymkKoAxMHsgtoGr1veTXC18Y1waEZOrTtaWdl/KOwNsSDNCOcnbpaW3xFbni8g2
KHQgcRuwdkfXIphRV+tAFYA4Wy/uWI0bDjqasqRwqBc3tbMLICGoyjvGEK1qiO9kY9SXiMxSuKh9
ty2Fvkxy/72U2p8CXWAxkb4rA6zpaoPJ8UUgm6+T6IpkgCVdJWZuc0HBCTAcBQuU84lIXOo0FDBM
Fw0K9e4cX+22l1+TYZZbH7o62/XVU6sSsDS6FWkNaVERBvUDm3hTN0e2a9ziuBSTQThEcFcXoOjN
6iqDAs7DLVfa/LUY6GxTaylimBtGLXGS80EQdQr7fwdC5yoKiZ3obDO+biEcc9PRtMwAaFpuBlXC
1bOW2tjg05EVmm+8dQ57r6U6mrCKGg5qp9QctRejpC/iER002W6h9P69YvfWJg7UCqefXX0bVApp
wAj61dC/DmqovLV1NpECPwmdCYK46tsyl4zBnUawaFNDBhgT9iR9qyEPAk5O5nWJe86PYxANc4ZJ
RMoI/0QfU+vlLT46AvDsGM5akEukQ6WVXmORtgoqdK22sEj7gYqN9MYFs5wWZPeoVCLNOv5mOOD2
bOgwV+jMBP5IOag2GrGYD1IkzHzbhDopFYIMZaqzaP2HPKpvGt/sNj2N5lsZedsOAhY85t4GCliQ
AQwGo66WVaeOj/oMNKI3CTYg69T7wVa69yyz8h/QB5XuLhqYTjwgHKMNhj9P3uwARSrmwfCWbh+O
dFLo01cFfXq6mcKOfU1lYG6WO6lxlSJT1m3Ee3XHjN3qoheJAp6Ot7hASEZHOXXq6sW0omY9NdQd
h5EedFO0+bPZ9/KhMbinAIvIxtds+67uSZqIDEqtdZHY1ABqgxiVFAC6l2tGeypInAAkLzUVs1tk
vsQUUUlTwNBMVTHLD4YDupaKX0Ws9hiydM32jQEaagxFn/Y057pc6hc4EYf3vB45FA+d5hNn1Eaz
kyYdiseI4CNtKY9DVXggFLqdbPsRO7ZUA5RaVQcC/aDia2rxzfZVAZA5qpi/Ukf7kRkacEAfYGW3
RxVvIOuchpihn6PKXwiVZRQ5j+iWmVSwM1IDBdtSF+f9YSxsJjarbZXbKlG0fadYGL8k3S4XquDI
X9ZjcjLZO0EwxK2mSFpCVmdi8emPU+wWgxJQbRw0D4U7STKS2nyDgSLfEWZavSIvD69xB1jU+YuC
qMU8lYfHpppqOCtGAXFM2PJ6ooZFmVVnas4Gubv3LZEuB7muv1kDmqoYw67PZsAWtwQr/FoEw/og
lYn+XRgg6J2C6GQtz51ZMFJg5Cy7TawJFyotFn8EMlaeZpRtZUXDIFxxkKhyFZ5/XOlsHqsITRlp
tSEH/a6FgbeS23LKt22aKiEh2TEOw94Ien+ZJkQT4QAEnbKtQH4sxsyqba+f6vmaVuzEOzZzWfmS
KX3R3BE8nOW7JBsSTs5s2NW7OgkrjemazEHwmokAOUpNOvmZV3Ff3RfhaMTXg1E3zV6Eky2e0SM4
mluhvPaXJj1J+8ocSHa7V8xMqzemnOScKgjiSYC2DO1krbp0jMULnP9m2CaoI8ulRWRE47VIisQ6
RJ5/W2V4A6+tzmcnUU05q5AcyWq7CxJ279dJkE9YIcvUJmeJ0lB6IP8prGAF5cyZvsoSseDcYRZr
rSbOi8haIfTsakILTL59n4bDElUqkHdpSGSHVbqtYwLRJUW32AHpFrRJyGIhdBEjiYpNYoSyc+Wk
+m08zLsbPUAf4vpZMQzV0mafol5Vki7qTV8FTu/GFD2eAyNKE9eJIksBF4jqBGW6wO9SoSmoWelC
joFRYWbmQTWStLoiyLWjv0eULHxEozOqXRSGE3UsYjiiQ4N8FJbNaPlV7CY9OSOvcZlbObwaJKmU
9PoxXcTqGBvQnENf3o6Zb9SgEpvS32I6MQuP7ylN90lsCmpeos/a50zIA80V1UgT/5vKf+zrLpPS
xP5RRKjoU6ktWfdHwTGZY0DRCipARU4hU1OIr2c3nZtN/xjOdteSwpZmqVTfDZg6tCZqTGg0pJCk
te8mXkpzqxR+qUk00vIgfh+SiDWtUJMBk0Vr1lG9nKZweEgjkyh30xfbMbWtmgVcsUE2ddYIjaIZ
xXhVSzmoPzfvjd5a9r02XjUgYe7inNQY2juAPpfGPHncxWbeFQ+KX0lpQK3Ykq51yZme9SgEALnF
vYRzPFDlLtiSFx2J96GrzHJv4Xr3FwBKLDZNLEzZa1cOE5tPVSOorXfsBsEZJBy1JRA242Gif9Ua
s/8xJKKONqQBcNBWCLa1TlMhiG1TjV4Dla9Nk2Vdl5PdGa+pGJ3mW6mKLDl2FX8nwKaxlq+CIutI
JciNjnQnTsTZc0h+pflotlMvOERZKcdCaBqi2LWzX26vVmPp7KrK6aJ3ApWaaJE5FuEFKyv1x+qh
ELlZr0mdkeRsJecleB2aYAp1/Cw0lXQF7jsOr2PHpprW+34t93C08Cq8+11F9WHyu6R7UcaOUefy
Vzk5nzFJVZQpmcylpxxxH4epoJaNA1nUWIuG1GyVnSbnerYGKuJEByTRerduW1Pya4TCUv9UICIp
V3VmBPkVILyRUyJt3LDk6JhDTlXtZTAJlXDigtaw3L7YRRfM1ks6/aG0KFS6bJUEGZjznhkltGtd
wBRSZlherAQqseRrjGBCy+QV/C3jL8nh/2trwP9Hon+yCD507v+h+j/MYv3/A2bqx+tH7f+v/+ov
8T8CCTT+xBU7tEj/o+P/S/yvoP5Hem8DXybRAKkKYpn/iP917f+Cc9HR97FDA6I3W5v+I/7XLHwB
JjoT9MkmcTKq+r8R//+uM0C1BvyFeEznTOoz9FFUDlRpbqUxHjD12gSu+H1z+PAsjn8pMz6qxn9X
+/z962eSGMv0ZXSQlXQqyhrDClh/0VNOazj/p9MX8ptZ1vW3JuTva5zJexqls2VVy4LbRC4foGRZ
niqzGbLy6O3zm7j0iOab+6D5wzjdVpna+6emoIVq+hEQpaD4StN46dfn2/r4632TGpHPn2+rEXxu
e9xHfmd+IfG49Gzmi374cQe5PmSFNLjVJcVfdoNUvKLThxs3C1c+fzq/62L+fvza75cYuII0TVwC
cEq3Tow5CxGc6hiB4cnC/mTExRc3c+lKZ1IYEiGoEse2f0oUwEhquUkUoDK28uao4hhISfeFyujS
oD1T+My63Qkop3MCNUtBwpxFtKiZuowCLhkHfzhsz9RTbSGIHDN1+xRYIPC4M+OO3W97YxqN+vj5
q7lwI/bZt52SkyjaNLNPcdcdZPiAaZpuBzO8S319/OJhXRi+53RPw2GjnuNUPMmB+U1C7OwVtfH0
+d//yx/4L5/2L8DJh+E759h1VtP1J7yhS7b4y4FTqe1v1fbRnh5Sndp2FS+TXlpaTcSB5VZPxy8G
25l39L/j2p4f6odrV4XS6BPbtlPHoj4N7VbKbod4b8J/N7Q3wYFSSGSQqNvefgZV5uYmZKyq2vnA
lOeq3l//U4Fe5t/JFApZhQA/HG+k4qfmO188fuXS8z+bPmSCkjMR9v1Jk8Ktpr1V0Tcdw6SviStU
ogqIzIwGp1TbiyjQdlYqPF3vt4P2ld5d/V2G+PdzOptiUszAeMnH7CRniBTg1Q08LxCta8Xk0Uwe
dz/YzyQW+sFKKQAW1uUyrjm9ggfH+ch+CVoSgSUJHInmi5dnzVPCvw2cs0mJ/X8SdVIZncJ++B4a
OV5f+dmmEp5occkJW/YGnG5uiLljCNpFqc1my0H0RzILH9mdl9i1aV419g3RmO+laVIxhaXkRM+i
CR6sRPqmdOZqVMRuaFSvDkdqnhIJDMQ/i7DZyn53J5z4R5LJ5Jdjr4+MNmRuZ27sqEVGvr+hTbML
p+lgtuKOjcFOlmlKUMKVwsALRwQxmjQdmr5bBybt0C7cMYFfRXm1N7viyQm6tYZx2unnc3dKVIfT
uWz2SC2hGq5WULVEsqwN2kcteiw1FTujZ2rR5MAFpkc1KL9NqadRH3fg4BaPY/WVvvdMlvr3eJhf
yYfvRhkwqBptUh2pXZ3EhAy7qUbc7mGGRTegQdKlarZnes09EKc9+cD+V8zhS9/C+cRN3dAyOJ0d
x5qNc5ct8ipbfz4VXVhI7bPZOh7UCJWaWh71IXvuTOMJd/8WVNfL5z9/Yaa2zmZqvcgS2yy16lhV
akmNqtyOFuI4WBsBCLrPr3HhFs5NE72Eq7K0DPgFso3OrbIk7VQ3qX4TV/APvpiPLl1kXrs/vH0t
10ZgaWODeonOAiCQUZZuKjP8s9dwblG16kZxmsqqaG3RJJrS4tZXACIFo7r9s4d0Np1KhrClGC/b
kQPs4ElGwqmpSWQiZ2R1+WeXOJswBUatsjKV+thK43GS5ipB3V5DSEi/eAcXPoNzW2HnmEbeo/48
5iliNGC+8Yqy21ev4NKvn33fwhZxY+tpc9Sn6M7MhAsd88fnT2YeJP8ya59LqxEZjZEcdvXRif2f
vtpDvBtpUIb+sQ+N74Mtf3EquXQLZx+zZUtp21OCP8K81CEWQwgunP7p85u48OP/cAhpElwWp62O
iXDeKdQZ7lhMX0wTZ9L7/06u57SgVK0pqxZRe2xlIsbbRWatYtB/fr8HArCQVP8tAL9fTSadmDZ5
+7M7+sc3PTbUKrmo6pBqQd4mLRA8zH/242fbLLozypTUNstFpYhtF0PwH3oI8Z//+jx//suIMs8+
Z7IbOJBETXt0qK6Qu1wgokvuqoTgL9l8kpErFZk9HrK8Mb4KCLhwxXlYfJgAG9McJxmd9JFd6WFS
mrtB178i+11YJcyzXQ0ckoD4+bY+UuX8DuPH02vre90py0LXvzjNXdrOmWefd6tGc8dGKtkJ1fFz
gnXmPZfHbFMghFomjD8o3pVK5r1Tgx4ZfbImDeWWTJv0uu1BWwdj4C/lQamezCwHbITbZtnHgp3X
gEBImVL1RKnS/GL0XHoiZyt+m2SWEJLcHgfAvqVUXfnadBOh8ez4OD4fQnOp4t+G0Nlk4ZMJQBBM
xuhn27cJMBiRSiJtOs16lHUEAH4lXsmAab/w7M7j5F8ud269mtohc2j4tUeRyhSHUYkrbRh+8Tlc
+vHzcgyg7Lym1XZMrRgldELrq7FBoXz+pOaP6t/+9LN5QgF7NVGfbY8EhUaLwihinpkVLzi2f+VA
vXQDZ7NFFxsNBpakPlLARNfjjygabTX94lVfuoGz2cIn9auNhN0cLfCFrqLlzxmdRDe11P+Vafe/
07cx39aHycEWxFZHESrWtK97ZBQ6WDqnkze2HYKuoQdx+2dv4myiKCyikjWzro/VpN2nol63dXuc
g9X/7OfP5ohCohxSZ2hQtYT6jhSSG4EATW7671/8/oXP+lfm6IfnNPhC63w7qo9xIbqtUmH+iTWg
dlGpaBtdz7UXYDblwqqwXbUWOQitCuSKDYPjKRqJFlKLxowWbc0xzkmv2l7JriikFl7Vm+l1Ftn+
iiTAghMSRiHJ9zNP1xrWAjhF66HBSJSXhBGmoXFf9X5GYuUvtaeNT76rIUnKvsoZkj6sIwZtlVhG
vQqyTIYq4rMeh3rtJqVsXBOHNbhl76TIheGHaspoLek5hSsHGirI5uRUFXK8VrWCaJyETK6+bbuH
WpPibazb+aJPUH6VPV1LtaQ5RhUSlvnnT/jCAz63yDYDqMhRFNWxK7TrPEPGbEfZ2xBZy/lc8/k1
LuzmzhNySPG26QD3BJdYTbx1MptILoOcm5KTlFsGNIKDSte++HQv3dDZiHf0NGjrdCyPAHYOgPKf
KcccAKhfWbyrz+/nwuxwnqkZwSVs1ZSVUS99Z0ewA3kDQYD6v2WP90eXMM7WGlrRekMPsjwCbmvW
LQUDl0UtWAxd84eX+JUs+eHTIvUqTeATlcdIaQ4hYd2uYqf3wjYePr+FSy/ibIlBdtDYzaDzIljr
YbnWg2dVjenVpISvTWFNX2xULr2Ns8VGIAQoZUtpjk1Z3Ti+fmgEmk3T/2LwXvr5+fY+PCYRJewL
q6E6GrXhfwvxCh5jK6qW5Orlfzhkz/YunaYmljy25lGNZOda1bRXa+pRlVt2RoIiNrk/eyFnY6qT
5pbwqJpHtm3bMY9uC79ZCn18iJ0/vMR5DPlkmRX2MS4BCHstpvq2i+u9lPr7nOzlz+/iwvs4JyIk
49AFJp2zY4z+tHHDGBnoFx/dvPj+y7bllzf2w6u22OOOhp6Yx2jqr+IWCrvmHP/srz4bRaoQZlU3
snn0rdj2Bilfj10ZuPGAuerzK1yYZH+R9z788bUjTWSjOcZRSulN58iSB0W+z9piJTnJBureF9vS
C7tgbX54H66DfaGvwJOaRyuQlkVgL317+uGHys7JDWrf8LNHYmM/v6cLU4h2NpfXomoRvZe866Rs
95ODBSpA2Lcp0shedA3Uis+vc2lMqb/fE6BlViY0B+xSYddOuXjz5VpB26z+B5T3GyfvY/vz0hXO
PnEJIiEhQopxHDAiG1Kzz3O4zKrz4/MbuDRyzz5thIMjfNHROBKLRpMqCbMlDtHqi9dw4Y9X5zP1
h1c+xbE+BGNnHKfOvk4r47qo2ju7kNef//GXCsXq2UqRhA5+osikTAV1SK+MFTSs1TSsLLylwJFQ
7u8lKtkl/tjPr/iL3vUvX7p6tmZAM7Dx/NrmUcTXufkQFNiAyERKxUrN7ykzkSKzx9vt2f5BZD9U
7S3VnmBGXJF8whYGYeaTjNpoSlbTVxSfS8dt9WyG0ENRjEmcWUfbJ/VDCM8Zfk7OvU4wUFsXJN9d
0xvRuxurircJXu4crbHfuYPewHmjBYV8tpp7J5WZf/GUlAuf36+G2If3jsMWWIqZFkeyR70hvJdK
xQ1wK4bZNkceZSItr/SXHENz5b9QfVhDLvSqGskchGnElZ+/rAuVG/Vswsn1Nio5rSJS7U8TtlhF
mzyroL1m5nOU90Ltno0yW31+MW3+5P9tZJxNOaGfEC0T2dmx7WMf0y2tMgNNUIxEV38uyTfGkmSM
WyB7b+Tj3A+Ojac3LMebtsaUUFQ9fRWj+KmmzW0WSAWmhnrAC6r4+N7NYFlhrxCZjlK9hHiSxBy5
BXGWi6oPv5tVW7k1oTIekTEFUm5c57bv82/M4QllOJVfPNELswVykd++ZzR1pdH5dX6U5PB/ODuz
5UiRrc0+EWbODLcREJOm0DzcYEopk9EBZ4an/xen27rL1KWU9bk5dUqVGSHAcd/Dt9f3xzAShJbe
sPywar5bNF92ukVWjgKYJM/GnGBdZJuEsKoKJhTuWyMef4jKvvuWLxveZNQJ6PupOJu2uvb7/rej
Ds4I9tr7YSF8c4/+wx35x9pf3LYy8Y+T53VUebS0yyzCTebvi+w/N/pfFtlXJFiKz7lKFn773rC6
YzIt+r2Dcvboasyb1EUakyS1CAQHKPhBMS/cQ5TCl5ktUXavA6hgy8EDcNLf4m/cXsxtgx1hirlq
kUo4sVmntkPbM0JNNcwJktGcfgi2v7stXzbOuFgwsiuH4oxH1LbygUXlP1Xwvvvo9VH/446n0NBN
rAzzczzqB6vsHuyuePn7Df8mZtHXg+0fH43L1Yjfdpefixo3ozHe4jq/Qfl95yrrcsiu5JS//nff
tF7cP75JMNDrip5619I3n0lVgsSY593kOVdpK7dRUb8k2v8fGOb/1JC+spTNoigTyxzTc9UWbqDH
Sg9Spf1UMP+CbP6/H/9llzAZWqgXfHWJ5RkVU2jGNSZAb0uI591O2gJx5XSK09+AcfbRVB9zfQkS
hk47hpFM58mzkp1NUyhmlDkaQSHp95pIt0vykEcSZPOz2+2I5Te5adxHgwqzCDEk/253u//1FTq0
rr8/lO9W1pctaaS6n+lWUZynRfzKoXK1QvvpXf7us79sRLjJ60aUVvnZkcYFJKudO3U/bEHfxUVf
2Wypn8eOlpc5O+hZihsLvbeIziv9Xy1nZmv2kXNT9z/sqN9cyFcyOky2LMkXWRDXWyU6J6b2JuuH
Vsg3AaT4smsUDCoigXfk2XaOMTUxdVQ/SbS++7W/7BqVLEp9dCaSch9HBp+7f6gpzf3wCL779C8b
B8W6UpI352ezUgyNpedYxB//1aIU61f+Y6coKyVz2VjyjK9DzTDb4IfOXKrw75/+zY4nvoYxduU5
02Cw43nykUoMUnArfurNCbW2eZk7+Ued/QSm++4mfdko6gpMjKP67OzidJUOvrZJkx+dBr778C/v
brSMnrkS+89TM8643L6DtKr+y6f75d3NLYG6T8euRs/8NhxGDgWJ1+8PR+W/Lnog32s8+48HjBkl
Qjg9lWeMZ55lVv6y7CJMjLL6IYrgAOGT/p8wgm9YH/4/viGKa3iueBidhYFlrDteshnYztNoHG3l
HQU2ZKkEu8NIyxhMSxcm3bPDTTRmYzvHEHwsEfhSu52XZqs7l2Zv7hvkRmP7aeYPfEixqI1Z2HDj
GCpgSM1kMKyDA2SB3RnG51kj8zBtLKrqbe4GDqGsCYSEwZBNs5zZ550x35n2sWI+VuzWrb2FkFRT
5+YnC/M22iiOnC3KxFfSeQOqdBHh+aikdWq6K/6MkWMnjzcJU1LFRo/0jWXdkKRfcnB4MCFSaDBO
wkTtTuPBeXj9KMwROTuqfp2IxfEkeVAuuJVYoUM9NnIGrf+eySPqQFcyjDLXm1lVu8YwGZLa6VMe
aBEaveyKPwO3PeRXsJlDxLplvY8CRknqP4vG3NdZHdTtOr27c/CnjH47IMFc/YlTbxC4LhQW4BBB
Sx6qSaNOdOj9KF479OtZOFPAl0NxU+n9BQWO5wigSp9f5Toj83NgKP6NwV1mGDEacgAUAb8hD00w
2WsAIukvDe0Jp7RfK308VNa4l6oktUjCJWYKprsy8HqmhlGSCfZtsY0FNunwV7SmP6y3UJ/Eljyx
F1CNmKFiooZnk5pv60WKcaYZ3gb8KhN+gkpWa26F3+UV5QsISyLggv++Pf3rW83K/XIgJCPta1wi
snObxbDjIvstpjL8989ed/5/eyvWn//jrchlEvtTSQIyWP4T5fOZ216YAV7WXFrJ6M/fv+Zfd1gu
4cvRgJ2c0yCeziifO3sTwhNmlJtFLAxrC7xl6h2WHz/sJN/drfXn/7gilas6L6Emn8EtWUevQiZn
Te74w4V8t099OSrqfvKdeM2vEQneJzF1514d8k5e/f0+/bt0lxv15XhQtOVtAO7pueR9SBil0pvx
xAuX9HbIO7HGTG1+i4NN7Ji7yhRnvXv6+1evq+nfVsKXs6OYOnRPxJVn1VvOa+S39UNtSRxqlkg9
mMjSr72esfW/f9m31/nlNGn8QtObyUnPnp2Ki9G37VuhNzjCLX21d0EWYkOpUGpE2P1snEb3j0uT
MZC8EqndWa/DtPK9H1bMN1f+Ve/tOiQHTSGxm2U2CwSbUVxr8SKwxLPcwLLmOAR78ZPG9psX7qvw
28s1y2HsrjybXv4p2+ap9dSeCaetwO387zf3u+v5sl8UnbnIBrHOWY9zJtDZnuBOWQzBjq04GyM5
rqEb1Q99kvWA/pdl81Xv7U76HHlTTnYuul+rs9boT6EuBwbnmfrIO7j2uIWurgp/v7hvXm/v604C
VVXaxVyc87F6Lcv6XQrj7e8f/c27/dVhw0yaVvOsvjgDQL/w8QLXHTA6TvfDMvtmD/S+bB1zr+Vd
ZhnZmelafGqt9QBlvDa+sRXFwMV488u5++n9+iba8b7sI1XWNvDx9ILuzAHUllTHBIEv/6jnK2P8
EHDaCvVj7vXdivuyd+gRQ3RYMsDa0hL33l5a58OBnP9HKz05hWVW1hYBjJky2WJYuJHrNtgbtjMU
BfWe38WAEdNQLh0qrIPHagjAYOK2iI9p+kPC9gXZ+r8TdDyFvm447TyMeu0n5xUEmtsc+LgrlrkH
fu6W2Geul3CNwoDwWTEUBcGo+jF2y322FvLzzcLsFYc/5nY1GWVGdl9k0E3Fjky9c2SYuzKMq+ek
scI1vqjilBhKbmR+17egRuiwd8On6F+G/oeT4pvF+lX67EhX1HbG9dDZ6yhv4Yzd/rB4MLD55q3+
KnrGrbgZccvKzokn1ZXRqTzw8EfbNvj8Oabm3loYtBywe3jNzbbf4SrahLkusTcci3iPL/ldI1zh
bBJw7Xvdwzne6yaoPSlsSWx0/WPGS4zV6CTkU24k8AK0IX7Aax6uXglCEqM5GSxJZmzcbJ5w3529
k8U4+fWs2mmT2TnmbhW0IF8HIDvbQMDgi29UbXcHv2p/JSMxm2dM5SkbHWPfNI15MRMWbCdLW06d
vpjXg81aM5b2pWX6f5egzzwht9MerXYCsZAzoV3Yib3pFqaX3KKmar8kDTFF1e814WfBmPr0Obo6
9HA82WRDI3YohuMd3J9hO1uwX3Iz0S4cF9RTPuSgEQ0AirmeNb9mHK3uKmHJK9c3MlAnCfQeURjZ
HbTX5zg25LaUjvmUSY0cCDMGnFycZTdpaDLapAC22ExtaEUdi3QZb8dSA5JBQxPjOKzRQUCElWli
GwyZRusjXGQTq185Ue6h9ePyhEzRVds8HuD0VOaJkYJ4nyv1Tn37Mwc+dDTSAm1kZugPignjGzHi
6u3T1meIv4iPQmbQT7CwHW5KUXT7sZv6A/2z+8nxWmCgUXSdaM28s3rNOeXRUl5kWp0F9LXVEzmY
u8JNaucdOIy+h3817FLpp3ur661w9gCWJPRRwnzu9Zuso8E/phYiJlgxXoSxeRnHoBjG7Fnz1C9X
4Ozr5sxmtSkwIlkA3yuvhNtj3Ks1cPzmY+INB2Nw7xls2fdp9jZOtQznnE0pjkEcToW6d02QDioD
q+GCtjMGdgczfY7BiWICFvaMzovEpPLmV6GKysAphs/WzcPaBRzjkzel0UGXbuhhzcfempX2zu+i
uwFJFNaH19HcXehTp23zZPlE/WXtZ4I2mGqx+S5oVMBdnzaWuTPNYjezQcaW3BLZRXx1MzJpUs5B
pq5LF1JJ6+Dw3m7MEk5PuWwS/mSdV3vhg8/pn6fI2ZbTK56+QSfYaIcGGjOIsuG1X9y9Riq98UUV
SMO6WkZ6Y1UbEEfdjYa6tljFjnIOyhzRZ0pcuovhjnH0g4OtYJAO6YyLYw0NdqZ/tiE3vYwSB1K0
vWyxJT9w1Z6uqo00k5MV29u+eof3+GrwqqvaCRfu84Kiyy4fRKsHidYR1Wlbx/bfhyHdNgVeNNhB
2MAB+KQBn+g2nQ/rH2VB7ot42TZTH3BPWkKYOL9hZwJoogJOa9CNcjNnDoJeMBd6flQZ0In6KBs6
onZ7RelsHJrzDOa8LYywNc1Dzd9e1Kkk9fBBagFoYfJICzr3vtN5GibwsQk6Y7lpx2HrtMst/8VO
7rv2F6S67cRQJtfRyefGSy6E/D1pkGImLdna5q42fudxtgSU7crW3w9Oe4n39XHoZuhm5s4GmIEV
LXDMJL/h6RuGGyrozAnCO/62AWinXWDuxDI69CAdXRbU5EQ3Xaqwr+QGFuoomD+sHJSi6xMDAuxp
A6V5SwtZ1zyE/JSk+cZaOU1SbgXocUI4JsfctwFWb1PO4kAZPKh16yKCLQ1riqHT1MORndVCZ4t+
7rKlrbBLS3s7OsUN5rv9LmGxYQ1xmOFjpX16NQEX1RsAXjnyt55NFEeALIVWWhV/ujw/8XvWen7V
RHU4Nbz9066MjWPiFNE+WpchF121F4DzAlN1tzwjjCdOZLUG0LrjZPjrj1ytveYfUWYfxFDDYk7r
kNHvS13U63orKNynFgbMY9uvD8yz4hFc9vjZYc9DRTYYdWZDzU81dcxAuBcwBC7GlG2BxRb3vD+p
dkxkFNbD01IMEWDfGrvD+sCjW6OU2CfzEPNrpzClbuCSG+k2zW8SKF6smXEawbjYLijmxf3tWO3e
gIRUxRLw3ozTFtwyPqaxbuvudlzOblmziY+nemL3no8Q3nYmdyx2oYkTRogC2lR0n5rAPNDvJzZA
Zd5s1la7xGHJCNhQfsSqP67E+JgqEh0vAKnAg9skKCd940kQG+uxOr1O0r6AufFYcpR0JiLlRLyv
Cx4oOPi6+wh2CAgs3HA/+Xhrec6NR0a+gkoyXwgIiNuvVjwSr9v6q6xfkiuCIy0AHMNRrh1ykunJ
tZGmAbmVz3DxXzreEx5xtzi/LDcCCzscM6YCnfzTEdZmIQfIlrf1vpeA/vQ6u+uLB5Apt0iEMUI3
jpXnPq6PyOvcV81c3g09vYxtMM/jvKRBm/i3JltB5kM182B72rmRbhLgoz1cdQ14dE5TCp9fKL5J
+VKOWjCK7MY1ypsGHDnKmydaPZT+PRBtRk5zcjZxuLa6kzUPx660PARwrXanJpZomZcHF8OJpLGX
YIgccaVjC63NEdQxho1DT28GkLvDU7kS0hCcWxuV2/2ml2y0uq6KB0goHIGsP2PxDxrg2CBNe2MX
JxDQ9AHKqBN4g3dhWP19I6Zn8Dh3i6mh1IX/hzlAn/H65nFyxmSedz0lx7EeKUi9gnp7bJP4VPDz
fh4m+pVNf1k73scs5+smjnay1F+Zk3xIOcqQOsjtYNUzoVYR2pOZwDyKXHA/7NIO/gNMaNZ3dt0+
cW6WD1RcD33a7abRvwTm5B5Br8ThPDnZLjehRBeRv+yJm+IPy9St/cRUvwlvV1dbNQIUUv7KNnR6
Ay1s08JNnI3d4GAbkpqEL/QRnY1n1xxSZlPjEtBGVdD49gByLetCvVuMbduACWRuwj7Vo1vGG+zo
J+D2nXUa3eqI5Jtl21fzxlSggY0XW5lb30iOTTMmAUCu8QC7aLnXqbvdzkWChYC/mK+tSM0rHQ2O
3OgzHH/kGTYqjFEv72Po9HsxepgaZJ0rnzAkMC9tzcKrHfIUmpBixsXbLUyUWlby7BZJ+jIyMQFP
jm5yLjso3XVJjRfprLxOEj+PDoNeOuv9nvKLjsle3msXdrswpY3BR92ZIVS6j7Ls/U0V61i2SAZX
HztEbsauayvnnnU9HXxd5qCMVaoLOFEMJi+JQcVPgUi7n32YZpMal8/WXiYKrUU9O0FnT2LeETcz
1ud5WLduHE8jVTE432+BIcb9Bsvr7iPTXKQRCu/yp97P5VnkzfinbjRzRputTwCoDLO/9UjcQiuO
IbWmyirC3lKjBhaxmQ6eXVJXzkYheYHT5jhXFSzLIgdfqMC7XFpui+C7KruryHZLpN/eKv6ZE6Ss
ubb3IUlBz86Bx1ae6MIsA5qcd2Me+OXY3wqaUAHurT0i9aV6RFFSPsYNSsXcrX5702qRLkHhpeZ7
11lwaqrS/piSMj+2MIfecYfsLrO2NwIcfuEJOQjWrcqzgiiqddyUB8coOeBl/4mjhr1rjdi4izDo
dmHm2A7l4DWP6BkHkobmhFB+jEBa3hQU/SgOceKinx8KLZgcPMoBKQD+x2s0qGHUsOL9pAmsrO2c
a72tjK3N/33rRsCOY7+MlxL5304zlXkDjSjPdgxsafemYVifhtXEV1aulgvZGG2xwSs9HjaaNs5Q
1hBXaQXHhebj2IBBrf5O3mS89UDYtq096ZcyhokaNZ4X9rahXzuAaNAjWwhgayEuJ+wxnM0cjeOv
wSmjnTAz55g0Q7nv88o4zY3pXWhNPLHvmPO9THp1x3gOs9UGpdMNl2BuGdGug7nTTNiXcLMHC7pn
0Y5puunTXrzorgbruNWGo1d07ZMzRVhqJ1V6E2fiTU+zDyHdm1InKeRi28uispYNGy6Bjt5DrUuY
zFlMHOYkoOKN15Zst2CLA3vVazstR4hZdLRVW/+GUdK7zBtAAyvwkUALvOVBGHhVmCUzLIm2BFLq
57hxfPC3nHS8RTN+xr4FW34hvi6c8jazfWJIYx8pUqnWaO6z3rpKHGDIvvlACRZGYktUtDiM+BJ2
TP6hJbgXZh5myr+Li+mqgfSEom68JYB5K60KuwH+GDB/d28YAlRxc+tZMxjugXhPX43cluvBbfeZ
JvZZMu+AJXngdZO17EObx+tA8QsQoZUufse19eYKraJJMs5nQ4spnQzPBRuBn4u7wUt3lrtqg6TP
JP0QdesiupOgoiXDKkEBpR1SG07qvrnzPf/JVwXRehuOMrUZhQBhVbKvA0jiFmLB0FjZVbvUN9qS
XHluedHV+UM7Vrsc29nNNFTAuoVX7j2rc6/n0gTJXzrTTRUL78jGT+/KikyxMUUOBsnuiRa6SNNP
ZSnqB5N2idzJpb8pXFKG2a/Hj8Ezresebz28qpLrGgScUyV3jCLlW0x5djnMcpzli01pa0CxFxjl
XXqBwvTVM9OPMq9qiJ56g8hUfqrevpmn9Cpv7R1gprNjRNOmMjr411Z1C7idwWZA1vWqQuycra+A
MnMWdnP/NPOBzdB/jD5IL7tyIUVJSgvgsMrN0ss/OVy1TVFO2aaOCP1hVv8ZlMMiGq9sMR9WIVY/
lKEl09+G4O+kTXORivLYm9AwY+Xu1+fuFdhYuG5EqFQL76H1FS5AixtUmTmgKnZfxobrczhSNoPv
7i3H2wNb2FH1vsuK0t1FIPtCAqU/LVoQo1pKvOHhYzvuu597u/WqhVHfynJ+XRz4XJL1m5SiuWOw
Kzvhe+f8cYWRHXCMzx5qtvONE8P37bXx6MxADIXXPcRKXOIKddK65qBBV++KYe8N/ckBdIC39wCq
cvX86Jd010WFjgdPChw1/iz6Pt1WpXnAqIINAaQ97/67Z6BL6GZ0fOgVQCEM+VvfFMD5mOwBQ16D
vnUgn0It3JLYbMt6DWCn7ELjedEWnRQtyireuIt+2Qgtw2xCvoKNO+aeuvCS5TrDggPX41+TZFLK
KkHt2StqtLjmmnZ+n2WhTloMoDwcuvgDzEm/QV0C7WvS3oqkuhCoL0NnSazdUkNO7r2WzdRcyzkW
YvIcW+mwyz0bdvX0UNNrwAiUX8bdL2V76lYs4FBc5P7yHlMfaYE3Ui3BKL4jq8LjDW/12L31VH+J
gctl0cwwyKMbr2qJFVl9ljHdSEM/xTrMYid6n/z0IJeJ3sXgv2bMsXN+0y3tbVJP2V/kaCfwuSlu
YayFk6MHQ+NdDq11a8Q28Eu/2nQaJvSa/+Iuy009iksrnv5kugNg2aAUkPcna2VSMChyKevxsYrV
pTnYV2jEsCWyKQ0BjD+mxnRrdf5e5OqPB9tzI+LuTL3mDe0how3uTVv0r7ZPLM6dSGf/Qbr2wa7s
Y06UuZkge/PY4ocpFjfxAMQvzw9DCt93AjizR39ps2zN0J1mRQmluXca96YjiN+kmX7lDe0vG4Td
AVOyZVt2VnuQlKoO9JvFFjUvgYJSkEGSU9cRGE8RhGpA0pKhi7K1ShhMhCqOBhbDmexfJu+xdAyN
tUSxteXpbD0c1S7bygf+3dvlpVHBk5Wdau40f7JDrcKLNsLcpQC8WNdnA+bnPSjgBN+r7HPOh6d+
SosruyxzDgDDuChXBRpXyVrXJtO4FL3PeFuv67wjc3ldmJP5qnXV/DLqKXpKfy5OFOr8JzXqxjE2
oCW2Tt2/udLK5u3i2I7YzL2T/BobPKBNyfqprQIrHkpc+W4CpkgZzBpOquW4dNRUwV3Vh/7MU1Xv
JSoBWinCnencZ7radXMJ9rwhjslbYs9MGoLGWQw0RS8XsBFwuXuEwKHqnHWwzgPQDvduucZFMrmN
HKsGrdxb8Qthw3DvzW1JJbPHV4XtCvyf90544d71Rty8iH6BzwOtFjejsTGi7FhntgLsY5vRsmHo
rTiRp5D9Fu4YFrCZODabftxaDpD5VC+Rsqm+TaBPgrBWzVyf6i7zjv8RWo52kVzPpqGH5Wh4QQyS
+lpJv9/pQ01/PXWbQGaLuF762t0KfRBbDq/izl+k95GO4pxEyzxvgUJP21lL/TTM7W4wic4w5PEb
AYy0aPVk75Gx+RR+69Bw0BsbmsC4yhP5QdcjuowltOVmGkWo6a7aVbGDVtTGvugQ53362DDUskcN
CXa5TbVDs2RT6GHiGhj8a4DLDL0uxVQKSY9+meuTFlidVRzNtMBfI2LM7TmBl/3qYJB22Y/SeMrM
UeEIl035LQ4b0bbKpLqem+mXqSaKWFxBfbkIMw5aZh9egS3glDOMeCjVUXvZ2Z19mGDSXTdNLK8R
XdunLC+ap34wrcem6upLGI3+pokLvGCsvgpjBmdBlnOyiE4VgZWXkIlNVNiLh2ONPjLDRuGSDVpF
VE9X4q1t9MaTN9bLpvAccVmObRl6cV4Gc4ogxZmbBPPlCmA50yY3Y1OiobfaLrR4hYOyITqXCpJw
bjdqm80uNjuWS2riDOYx8ZVZbYjzmt9IlEA/zV2Ei1MrSDo8ZmOetMJGadiWc4ooJhqXGzzTBSKY
tsmNjZE05bRpUt1Pt75Z1R9ZPFbI2yHPIptugrmSat/mcXvKCsrCeBhMoVuZQ9iKGfp0Mw75u9kz
Vgd9mLZAg6prY8pmmYJotuV9CfXnRTiuvuMo0m+aWqMf5aq194uu2eflXYa9WvxPCNhpKPWEVUIL
IMDxtgojqKqsu7i6pfC+bJbOnqkH1HXg5NzRMuv6LeWONTZK4Yb3Ltk19NKt75AD0DVpXmdDS7dJ
lkx825gGM/dx16a1h9xmMXZN5No807i9cgd3CHwE7td+QTFDE54TmlranBT2nRiuZR4lPNN5s0cs
mrtM5GCgiRRNmjjnuq2SEN7AvJPt2ENPmeeYvlEbNUHUptwhndPeYyBi1+GlusMGpGFPLgFla7UL
fFwD3lnDvW6HmCtOkv5NzvG01615IcW1ewBKBFBD4+ByRPt8Iyh0JXPZBPnCzKosHLj1WXsyZ41Q
NIquxrb+E5PCpqW8KmVz5/r6VauMh5R2YCiX/LbOphMp3FWfyj9NxZ4mlf5q5kTSRQ6kWKmYMKKG
Mz8WWRloNoYL+aisTdUyWsXt4tCzxAOJ1P2saRer2TEjK7gZeYp5n6R9WCKDY8NL9E00VR858XPl
N0zSRKHtGAeR4dalYwLK+vnQYjvMfWOf6+mNxHGqVBCHp8gPR45gicHWVGMeVqI7sobl2UPG1GT1
gc74MRJUPJs1LnfTh6ZgNMLP0yemVtZ4p7iviXFEQWafDjq/dJdcRks3b9cGPglcSw5VPOE5/qj1
1jUc46fC9v6MyjzaXv5cjFAOVg/pbezQOG4WpTihpuesJKBWQ0lhysmv+nUPpoBQb3wDxi2YlZSk
0b0fetUFAr+pzqmfFl2/htP3a87HtyqeXvp5OTajeegWypJqdu+gdwP+Tf/Ek3ZnDDaV8XRXN5Xz
6K4HB5HzjEdL+lvpZbcx03q3ENVSjaRj4lGqWAgLWs94NDKJHk176Wij0go8yEjt9Cx68s30ITNp
v0S+cWBV0WA1a7WtAQoGaPnjK5EZL5PmPptt9my5MfRzot5NzTlPXf9kNuZlBPT8Il1UfInMTwZu
JXdu6f6aS9zfCkITfLYbZnaheYazQkRWaitDLSPEmNvuIhvISKW0t4PtvLaJdi0Ejh5+ovfHKcNx
i3MOVyfNvhsZsKcLQI/Ha3ne3RWf8xAvyY1k/9hObdmGdubuTdf6U/rU52sjmCpxPdUUC/zauck9
D6v4xXvs6hTDqlmEKvf7YEmnt1WBiBHYzTCYe7IO1Cd2HPqrNdjahm5iAiajv9di/Efwl7oFrVtu
nBGFYVeJmq2svLIoamzwWxYB79OpK4dwzGm2aNp1kfGAaEXuPQ3H16p8WwzKqM7YUHevRUABqqbA
TQPZGhO2e+WfbEiXoT/Hd6nTvSxKFBREo7Xgno57P+HM7JoeO5lKrCdw8tCW9dF3+yuVEl7W8sJl
tccKvV3p/nHq5BQbyyPdumuB0N9HA7bJ9agAcOLfWoV+1zIjuTWK/i1KAWQ7RXrLf222WZGdat17
T5hl20IgIABr5B18+hsHQDc2GeK68DA7c+Puk0oZc+WL87qI2D2anYGOfi66nZ3g+1q7NZZ4FPBk
ThSRYp1NVZ389GLKdJ9VED9pzfIkrSnDdBg6YlKphhOXXKjwECE6eZdfW7l0dpOLfYGsuelU3t0w
iWheKNcLxzT/IyTWOsJtt0yQFuGi5vQDP7DyUCVJdw1q1QnMbmh3tWhzNPu9tolt/yM2x+ZgpOYj
G1JDMjW2N7GONqPKNJpd0zok4KRL0MfJ8tjZZAsA9XH8slT7YOj9JxPE/mXkusamGdI2RERnnnps
qIPCsREWo3a89rA3rnhqCbmtaUPzp3blUBXZY/A9hESiPodMY5zo7udbvTNcStwVfjdLrvyAs6lg
mejyQdjztEka9TtLYs7lAaO50WxORO7TDUe4+9nNrX3vSg3BTxMJvEd0Uqgm9eoLRyl+lmvFoWWo
Gp459yg2KAYJ2oNHsqxoa1PaX/18XtVIIwnTmvwhhXkQVsKl4lX7c0DRY7zwoqIKCM/jXQu+GrO+
wgLGrj6h54OcbmNJPpKUdC4ytiFjLF41UU/Xeq//KUdZ0Zut6HSPibf1rLpGm6GGEHNzDJPy/GIe
KFYONuuLjgarm63b7OxNYmJi0tmkZNlgNQdELlRzfDSzIzj+jQ3qEKS1bm/Z0MtQVDTOKXEluMcY
bPWw4zACklLbdRDHQ4Vt1Tb2gBvqxEx3opu7oKGNR2vbEht3MqegWTzBycgKyIfOTnj16xFqvs60
h42Wy+qmF9xnkU/qsX+rfI0U3qC23NBrRK+xHE1W4AHIu4NVFC1O4jiMMuvEP0dWfj8VhRVGWY+b
Q43pHuYHXkCTRt2k/A9SAfuE9GZiby2Jemb4cEaWvKp1xC7VlTjRwXPIUnBbi1d3F3hH1pb0jW3U
BNzd18WIc0K8pjRUd7BnzkJcIqagtkZrM3n6H9VoEmmtYW6zDnnM4hIndoug3+2L6zQtuy2H2V1s
D5h0mRU3DuUHbtHadWY2uKMojB10iTWIn9ZiJ7lGTvH+iSzzPRtRRlh96u9Qa5+9eE73c5uezLR6
Usn4HseUH2uR1FuZ1mTKflvREEkoRGIRgStKxcLX3WkfT+OnDi1/45fU2zuYTV6JDwXOnwPdUJB2
Q027tZFiunEnsu1u4Bnr5ogTn8kNwT/O2mYlaHnUC21oNrh04IyCR6Vtx4HC6shMhR26Jo4p4P2i
fddqU2gV4jH3PfuExKMMYtkvgWq5gCjXbh1lUHaAZ1Lt7MxLMFBSH2npDXtIGiPRNjZTtDaQchPa
BZRLXomUX6gQETdNBfXy2PjQNarbCb7q4SCwzRqpSG4Mkz2xS63y0DXu8zB3uKW1/SUqmWzb2HiL
tRWXQ9ZDCX3xUa/ofEx7gWECbgFeeqXh6qDZ6yldjwerwvZOLbRiaor85AbD/1B1ZsttI00WfqFB
DIBCYYmYmAsSJLiIokjtukFItox93+vp58N/N1cdbrfcNFjIyjx5lgG3B/0ty6tlV7p66XtNdHZS
Uz/pi5YfmVmqW1sIG+KVffeklu5ETzwkGqlrXdl/+p5M5jZd9G1vgnvENoSM0MI2Frf7gujCkb+E
EQngiJRt0OLle2K5JWEJuXE1dawmnHSFEE1yKgksIruraKLPxNNq0HRycJp6+U0lPUucL++xVxeA
vxUbKWjCPvBE5ZNxUp+tMAduGw2TW0Oz/MqauU40qPHgC/ObtNovrdCNWxWG0c7qw+JWjBa3fWgO
F8OJu8CGUuo7tt0HzRTDhJxcRciXV+2nWY3PANXtNcG0L9C60nx1gG5ZfLSLb1t4TWiR531MqY1P
fQ91fgDrvLR4gex6oxDHOs+K3VTV6ozWeWXumwUoVrr4UaXzwk70gFE1PE9NUpx6Eqv3Q6aT2jzH
HGZL63YgbRnLu8gjsEkRxFZzF3ddRzZg38xXPTYz2tBmbLc9T+tlru3mVk56f9K8UdtamRlB3nCa
YxT23ofZ40Mqs87y8ygug0qN2avqMcbPIjfbj1UsbqFu2LsWSeHVq01x9DSwNS1cPD/GGPyxGPkc
ad9n/+I2tDfmMjRfI2uEfRx19XML5ooHUT2kG7yEoXEsOQtqMRBYKYuJvMWGxBuNAxHoxQokapr7
o3sxqbNeabxUHR5F4dRb/tTMywN7iPTbCVNIa41JimNZjk9Zpp/hRDyGMUF5szPfGkFnKLWRR+KG
oARLufyJeuldl4IFdhUu3bEFUaUVGvIfduJudLI7k8zXpTUyypoDnlpDMhyOZZXKzzby7DPYqBi3
GTA0IWatLXxSi8Ut6rF2M9Km9W0PHlwyV9HRZojaGUQqZtvRbZpLR7QE7I6EOZLIPYcuZvIe7dn8
qyLeMWlgV+yx6/OzXuCSUKV4h7UZ+BvxptRgbmjRQjbJtQTsdp4MctcMy18md9zMejltQ0HKumvC
pHEI09h3NczMiZTLnZNZ7n5p2VHMcRhS4chXeVBjqQK7tynqXu8Sl6ba+dKZMPJSPZZP3ay6oIyy
/i1tvRWmCsVwIG5BvdhxWj7UDHl/DaVXLx4T0wdyT/fWJyre0UW+5RPfcGZmRTCULTnZuVQPHCrv
fUlbIIuFEL7ZaWefsm0f3Zn03s5akt2iZxXJTs1wGxN8NGijQebLeKifyWhgQ9J4JKZGGrzIgUh7
XUkjMGxLfBN0b+6hFsY7wn/SLWE+zL4lZmgdi6dvqVPJRlzY/TQq4h+3ITWaqU36uYjr14o0ot0E
BIdXdTo+p3My7UhTij91ZxQkxRX2x0Jk1mPlVRM0lrZitBYcksLQdnORS9JnR+cmykp/qbvY+bEI
sPkO1+AOAfngNtXC+lw8I7suxJT4dqGznygi7yWs+u7TkqT1QWqsDp5r0mzIuN/DHhtfmrqcdrJg
a4ibFgGBs6mSBz3v2kOfk/TZDhUp6Gh89u0gceEO0y4wpMzfJl3vjiIEa0XSaz4W7HR3DtyEX6vM
u6Nng72EdlN8FIrlqz40s6+Pk7i3WQ9QFstoW4vJgqNTTX5kxZTJrI5Jal3zycHsfLsV0UfqyJB6
NQljw6ZQPsouYyuBmuCM92F/ch072ia5N71MOhldi2tHvNOTpr+xflcPyO3L60o2wwnG5LYjQafC
gtftEHCH8J9Sy5H7En8T1ry9seyy2iEWrkMiOPV5y76+0i7jKOuUoJhw/jRLF6VRWILnmGkz/ilT
0nziqR2PGH6zyhFYCh2xs2se2UUgA6N/Fu84nsUPuqwmxkeBeSRLfM3ZLtQhX8TL9LRMgpB2i+Su
zUhgzx6Hl+4yilRd9TpiRshK7aKW8IPXewQJUIoXvw5JXB0T6IE1Oottmdg1Ho/1+I+gVTBNQq6G
17mf06OQlffrikX4URoTN2sDf4HcsOHHyHe8LDKOif5i4ZDB998BvvCKx5pXUGR74ynuLe9VhvQ6
W0m+FTxB5SJvStOo+y4L6HQTXc7FasqE6PayPodh5dB8dcPwd4rp8xszIwdVsaqp1mQeiIGxGN9T
LdOfBo/yWinDPSHiqH8sdxI/ERPirhaRfLZSx/2rxNTvZJ8aJ6eKMGNb3xMjwqYRgKwot3E9No8O
vplAN0YYdG6S33OK0le5jG5QSFe8z+SpXeLYqg9LN5hnvU5sDJJxki5cNX5Fo0loRVfLel8Le9l7
VqdeMZosfVeP1M3xKMEuO8WzoaTeb73CIJs19cxwl0JpKVnMZblvY5TvqwE8qSb35qTpmcSBM44I
lk/YWZtLfwVj1H3ZKugYlfL2GdjPtSm1IpAYpvlYmxFraltxsJhcqBXJMKB77i9xijqiuDq/NH3t
/cS5FywUzU2+6OY1ERWprSKThIIO1SOLVN13WhrcvNAIO51ZR9assJhOdGg785zto5DVfGfWWeDi
yw5Dk3NApNlPmDviq2tYhuNPBcl+tB3sEAp4FjJT+7Q0AIwZdHZRSs9UacWy88axYfs92bekSqab
3YlhYHxE+QgmQXBRqUbnOc2gk5ITIbaYeMx+pJT52nvze5PC5mSCgQpS8j+B2UpjVoxVYPENAUFV
MFBz5x4rQtyKxLxruujPmnAFibNx7CfVVPhEUB9TAHOyaUHBmF3+iqp4ieE4Y+GQSm3rkaZO04ef
0aVyTfPLtsFP8JMepj+aywDvhCGhY6ORB3ri2YdRc6YjkyWy/qFUA4Q1mJNeomjkDVeMPzirwh1Y
4vw6L4V5MqqhP5UhNWnjis4+5ao8EN1SkRdKEGViCmdjeBh8MHLTazZeZ2yGXBQER84oFXEpvqWE
/v3ycNQXSdcQZjR73NYS6xkvL3Uf9KTaAhqPx8xqfjAfZB02S9IOlScRQ4bvwyL/hqX64/GlMZm4
ZDTamX0fRoLCJu9lqZD428U/j0ZnG2fhflHmBRuXlMR6do/mVDR08AJfncXRHovacu9ZYXTQ47P8
JxoqdsO6tALPUQXxm2UIRq0rvB2xt99OTatvobrrYFjYLfLOXaIeLxC5rhmqn9wsgxqWutEkYjPo
Q76tPRJoHfPIzabRAUPepqkMwiXdmg2lPxZvXay4Yo35lyJ+bFM4VW6p/s6qIceyDbLSezCaARHQ
KueFKiiccJfwTydtTyV8BzwrT6MePlfmcNU6u/VLwtD8toGEGbF9QONwctJZbNse02FXFA4ORDE8
wE6nmnpw/o5ej0hY5s4FJdxayvitiSBPsvh2FjF8G3tgRvcY+idW5ySbxTsvJQibOepUFPFV9M4V
j4VAD61XZS8Xx4g54N7J6oxDEnf+UCePWcm/U2ITmdAPKkIJQWxzUnKTwOQTz7l5zbCeL6vkUJft
kTEAGiexlG6zL1IBah7tzHWZqZARq8pEVzq0j3Ag9oTVHVU4XY059F0PBr6ZLpsWShFv70QineZF
j+7CVFYJ60xQtQAumF6hW6Hsmi6OjcZh5KGTAYmjLxGsy0qSq8wlcJb0s9HNt5ZyBPFOYY6wQba9
n0RIuKAzLikBDBY9DsDnJmzY0TpL86lV1GFvjs+2iPnKMXV/rUPyx4YwfIjD6KpkaxKn7N5EQZq8
UdjvXV+TwTzU871PbcmJjE6dQxhZ06g91+xdLhFQXt1s4G5qBz1DxJv0u9ZYYAKo5iiWhFYxVrcy
SnZKs19T2bHua75SsXznZnw1k67aEf+HZAMKrkmbvGn1/lxX6mEQebSrZL8zqVcbk07R6HRfDJbv
ML2Bw0fPdhq/5SWfpLUZ4p3XohgKdn0Ei6baeNZmANS+MOetazonbOTfI7Ln6CAbHXZ6pvexT7un
v5VtfEngaiNQb3lMgyJDZ3kwXMjWtmlulamdFqynpJv8LKl5d8fxi/3HF5fovjba1xlrdob8sqSS
sqMpNArc2M71VYjo3qt6PzbJZ6b9WFjC8hxLRRTjsOxqWnKorhcD/FwZmm9G8XvH3NkqE0Cn+SzV
8iQ8jY1vxov2r7E+Vb34U9pC6l2CTLGCnySwm5Tfk5X9IeXnJ8wUHEHrs23EPklxvIvrYOar7VN1
X1T1VfA9yRCoo1v+NQJbV6z7syp/tvkZ8PD7EFGFFXvvZIgfxowsZyV3bi+ZKfS7xKFt9Q3t+pCl
Umvs1ZpZH8VA6+O0cYyG7dFSflfAG1C69gwqD6ajY+Jgb2vlbDDo+pJFfl9Xdc4gtzUkqpjYYqsa
nioB4UfInS3Vr9NFCaIDxmdG1HkRX1r54ZrD1kRTTu947530GVF/MqeBo8Pa0QyiNud9kYwnq1z2
KSweiG93pcJnDboeQfG3YUzODWhzYc+Iec1rOZsoOF5mREmDw76rSRY/dEhM6vNjPyufps6XBqoN
IVMo31j5GuH8UMBYhPk0F8lbzqo7zbyDGSNUT9tb6jj79atKliVgz3d2ydxp44FWW/l6A6rUEm5p
jec+k8ciD48EocLZGI6LjLjWaF216ovV6Vmhcl+PQ56OO+niMoBfTKKjWFgIi3cql1Gm2BZCwUh9
bnGSXLXycB/8muNU8aHXr8cU3S0uI1/Gxju+ARGKfI//LJLVoyuB6WrWTHxfSiw/Y+ewNFO79blF
XROYYfGIxXa0aezGt0suTY5AN2m/62fMcjuItChYopTceufVoaRkVpJiHgN2G09Pul2cREEQeuac
zbEPPDc/rD/Y5SNgFfm4lFtw4j31ZutFtY8Z/ANrqs1iMlK3VUCudODZ6aHsFri25BbrNfTU/ASA
/0eF1mGeChKCLLmpKv0Jw/ptTjXO5jmQKS1KakK/w0pg4ZJe9Nhv5uZMKFHByVqfdjXQsw3jsU7Y
6kGU78bwws1JmjlRmgY7MiLU37Ja3uo5vCpc1YQlWOTWoKn1DQF4Dzz4EjvWfZH9KyoanaqQ7sfe
fJvS5jAnqQJjWZ9SpT+MyUAKgaVjPuUEC+S3DT2xhMyX/4HoFG3CBJXOojW+VBrJvVkHkV03iWUT
PlhZUMZoWErvMHmLRa2vuq2dtr5y4puI3EOahG/0ZNcwYnvNX+AHEsFjlOb7vEkSRqa4PcjeM7YT
PKmgzugKbAjWQ7pSK4kLJUF911WJu9MKeS/b8Vzo/aWR4q0W5CBNU71rF/N3yYfXUpU8seYhH5NX
UeTnsVm+We++tTWJmFEuNqEa3sg+OFDAH6oe2YCGC7yywhNzyb/YCP+Ry/Oia9NtZvZrrP5RU32Q
p/Y+z80LsCQoXzs2Z/RnF9NwCUTXVKA7qsMdCb3hBO9i/diA1LBAR+vR1hpodzGNRrgeqqRFsjJH
TGTLhLxoMFqY0tULxJrnWqqnxotgcM9o9JJ5CNJEe2Rrph3orB5nChxaOcn2MVP9eZyr45yDr3gk
ani4eDW8b3Hb3pvJ45bDUYNbeQunHQ5sw5uo2WydzShoi3hPCCe3W46YIzSNApYif4rb7d0pP2VD
eAVafoH3eVBcbzrQFmIZdnJRQxI4obfvqT6QaMfhdAcPsmg2nmx9vjfGwCYZ6JXJgtsbumxTErHs
DeJsafrjqAAq01Z789CD5kN+8rL2lcUOviMVRDqDAg4m9NzobSA787tBY0RJEkS957GJvCv57jSN
1Qt3lNkBLzI0PoQ57/kQ6Re9Ne/CKrmHJ2ufdPlvSEskqDmxK8nqXpyF5HeycIdsIuJ7OA/RpACP
bcEPtCU0rpbrQ3WfYdEfisL8Ygdj7GIdrc36HlYkftVhcchq2DW9I1ZoO3pN0F5g1PokrOZfwS4p
7CK6Mjr7xpiIcYWS3hrjaRoaLJ/6W1hkb5qWo74Y/qT8pJTVGVsDH1s30qNjbFqmhTmr1XZaMv5r
DZZgduodjbR7W5dujdR6OOT56gP3W8UufMJWOxeTOpmLsZKlfyENB1lcr+ThwOytQynLG1DXAbXp
eu6Msts6XIhDMp1Yjj9Lqr7Fjbo+74JcHN2F1wR3v9ae7ezDG7nuon3VeVuPc8DTp9mEOjVOW8Lp
9xiQPKxmJGs7SY7lXizhzSusCxqFk1kNL8Yc76Tj+RIuGawYxCOOr7X1luRcf0JvNa8d70lo4UcI
zxQmnVUcnLF/JkxVn0pMT4pPGAG7pV0zB+xLxWwKyvrBj45auTrarNr9rsDWFx1iOZ1iKCqhnZxW
IgxcpLAHls7D55rRGv2j74VHHF0y/FXyqn1bMuMohvQLR4VDCK+phFlBgvtDCV7TOLfQkMgzf/r0
EkvCvUoUtB1rwLlhO91F52zxtjjL2MiSZuVeJ1opWtY95jVeIgLH6S/87nrMqvXw8/ApuYcRJLNo
uPDhaOGk/BCJ7qelJ0cbV76MXJHxWF34byPdRD+3ckIfAMlXnYdvGoCB2rEaq/VA684GXmfhR4lL
kHHbswXtsZbkLNcdjJ4o8Mp63ORhCYevrDcWb4DkKuePTp3iMzJR+3H/WPFwiIflEuHhAbn63Yv1
p8ia+D0AnMk5Q+zznb55Wf9p6UVQUNjhh/gzi4g2zf5hp3/OOgj0/NWg0GoE9pLy7uTB6OrnxrIO
9mL5nQNJvdKec5Pvc43Ms9+HlROK/modL+yX9f8m6bHKsTqxm4cDMvlmKx6T0T2FNap8GeqfdVns
xeD5dSkPbjgHai7wENYO5DxvHFpmG6qtHqbPOYVldpmysehhL9BF/Sqke2ydW2V9FuMjpBB4VuZG
me9mFF60LAwmG5rKuA3Ld7sHNGPK1sJjIy5O/4/dybYEzOXjK1R94OAEsed+Gf/DBNRHgP5qsz3e
qLQDh/Z2bc8AGZZbweTlieaokv4//ih2/6+vr+ulPpGrTGccG1BHgFRJj+NNXZYPEyc4gyTzzu3P
YWbgLUDViOse2lbm7eooo26tUJxYWHqz+LIz13gAPQEudj75u872yxqNgpiccDEocA27hvWNsvmG
Z17anjIWtjS2vRRBCPvMR3tVESAFc5f9E3TQLt2GpC/mecCvTEc0O+Lf/40rn5nHkerWs8WxsjxE
ZfQNEW8uOB4UibvEQhf2H5M/Cxmate2iOWJHFDIME32XQ68OIU7nvHQojbY4DSYLrG3o/B7s06DN
mon9UaVv2oVi5mDUukEphXWBB/MggZpGlxUkaYUHLXZzjIZvXWHDFkInsJYyDxthIiUCx7RR7MhA
RunbbIprUZpX/iIzjZAd10+rS02cZ/tk0E5rAeLlkmyxuyHZ6+wuSK1BSY1gholmMBn/7WG4Rbp8
waE2J9HGNf/mgMCw+U8RK/+M0rqeUiOaAVp0Dh9zPlaIyyp7maZ7ZI+AceAEVQXq2P4W1srMpt1u
2IGuBS985JkataO2dtsXq+OVI9rSDzMBmwzSuaf333leqIM5pRSFwkHt0qBe08Poq277kJ07odMF
TFj9vcpxgMKa7LJEDX/EnHzoVGyyR2bIi3Dc0lEINI7lWUbyXuios23nngnYB542/HOy4m6uLO9E
f1+UdczL19b9kObfbCw4LNluFH4nxvRo0aaBQ+vjywj0u9PYP7wkCmNBJzKHP+4CElloCpbfUrM/
XmDe5rbdvYRNmQbthEbbjPs3Y4EvN1vku5IU+IeVlgUxsh8Dgnfzb9XU6rWCEYrkvl7oNyJwX3u2
vmzloC0xsv7baKLmS7M6iFVmpkMliwYdYMUbmyfbmoAR6nZg69LTqcACa3b6sgxnojWmzbJ2JhzA
gVUbyRTpQh664pMHc1YnMG4bN71GrLgPfTGHTOPGwLK7YgqTWN2G7FZ3rqdMDBqU9RkBj6ZBF1Xi
jxKjyv22nMF3U4fUxsHsH6x0kC8ry4M7aIHjYkR0ocrp4q2Vt6gehfs9JpTOljxFIhRg0UFBjcqU
qJPhi0zdP24Y4bPQ0pduhiHCEtqup3862d9o5VNbBLFGkqAlk3JTOB5iEE6sCIpKpsfcjVg0iwGX
rI0ZRaLZll7mPDeOZZzzvOIGl1F2gPgHgzJuoKmqxdWpa0lFdMpiBOjzkP/CNMDrf5SPiTvMV+5J
gEcnaW9dreRzM48Jm6yShh0X1qPrtfIgMhIt15/ofIJwojO/E/sQKPK9NU2AAXNYxZdFk1UwUKWi
Of9gbio2XTU/4QJzmgErSjDzrcxaNJ8mr0YNwKfOelu9WVZ4XpVvc1ifSzpgBUJjtnTCDvxTz7iW
rhGT0Iq0ZnTqGxAHsILrvjkzEtUxP67vp1HKD9Gg0tXGPdK/gOQ2X+pusLpgt4j0sOjozszjh2mU
D6EdnTXb/XBbfeeR5y6xAdWy6Mmu7I2BUiVuzOfWdt5Q3xyEZTyKPj8IWzvatGxq1L7Xc7dCBB5k
5o1pAsZDXGvL/prHpPTG0RdiHNRCHhebl5ID2sR0p4yNm252Bi6lFrhelxdzHPqrOZmPJNKckEfk
QR81+y5vzxxxFJqy+RwTbW9AZVVDBKoXe0eEGxCLnKjyu9h6zt0Y9zwTcFRiNUB8hp1r195ImUmN
a2Fhgd7AdUj42VHm/Ukn0ODIXcksYg1/0wU7lLF8Idbojm0vLjTWLUvB8t35PI/9a5HPOJnTzsCM
fhw9NFCYm2wtvQvivLvBV4GYiji36NJAueMelxxv2yyy3SAk3P2nAxPiEhncVegsjphyP/0HUuBm
L3p0FXnLViY5e2Xx6un151jlfGG870lBtEy6XN31npibYV8m7j3Mhse1EWoHa9nKuffTyah2s6N/
r3/rrDFexYKVXi4/tTnf61b55nRr+Yv7hyJEWd87Gu5Phn7ymupvKJunqYlOU+o8AQpDTMkdKGSc
j8W6NjXEMgNYgamfzgQDc/m78IRyp32P2WYzbj6BU1/GfoSHbx66pYHTYWmoK5IPnlaJLYyJgrcP
wsn0e5W+ptzoOBEcCg7HaiQocPYpYBUwX40IO8WXmy3PqZsfhz55DZPyH6y8inKfH3MMARemQdhs
x8xh2nbyJ6OH+48eBWGoh2yEycj06j9NMxu+7Pj8carAdNJyy0L0iJvjdvV2d+IMIi0hFrYB5wZT
jtOk58AyTJJe0j040DUGlxuZG+Gndgc28POqhEIDvjEmqma3fIyL8wD/+DAOmBFG00642lXv+3eD
dzViwqQfZx2k/VkhGDvDu0aDq9aXx3Yh36kPXYhdw8fUR/cixJ4A+s2t1vDREYvLwDOIA9AQpPum
+i6hH+BMk51TSMyn0qye+hpl6pwZLHAzEnqL+EmwIzOc/gPWHW1zU914+HuILvGuzdzsabVv7ljX
8I1r9aZWMTLrGlYtciDkkwl0w5jBXMW/vXSf+hjwWeHs1pblqZuMdxjjQdUWT439TYuxHtJsO0Mo
m5eEPYpzmgztLyq51/X7RCV616htUNyGQyth9hSZc7Pa4tHl0Q+rs+D6TZOkIu+dU12Sdn53WsZw
zY7Nm9SG10JgA1ra/lqHooTMZ3AeA1F+0bqfcaxQ13vpwdAhwDdtezOn6LNvs0eINC95U324VK71
1zWPCQ7bg8CKcjX0r4eKvUM5P4Sz5yMuOYfKQgFsfVQiwaNkRcBZx2/dWvuNKi9wMpvBGBeDoj5r
Tc9BKI0r7i6fyA+KnVehi2rj9pSQzx2qmNep6K1NVGp4IGmdixxjeITvyu6v3WnecovFEtR191BH
89ZT3Rr3HtbbcDb+6JbtrTQgLDtCuOU2Yr51cFlc9xufnK8CkV6fDMe+d0+5Ie+VwUsN23ojU4q/
1UGD0zz1BMq/94wy4/PHh97jAVvKCto+gQ9tIYSmI2arDXFV7jM9xtJOP9TISdY/1a7LO4DtXouA
XQodRq+Dc0OFWAFbWTbThomA1MJQderuWMhB5pXDtYnjXzm1Tw5+pU6d+bMxbcs4fFgDi3omjbK1
A31Jj2Om/kaW/emto/0gTk01cfHM6Y9BB16UvH5mTMvGlaW88Qjrj10o5GBTlNs0TA5u5gAh52w8
Y+/sLP0xAq7ni7uVcQpU4bg0EpX7T7jl8JW15fiiuhC+iBxQUiZHxxzGvd1EAGnVyViafNuZ8Aor
Y74matrMsFUCd1HZr2t0D2YT7alyv6Jg1hka81rDV99A4G9gMAzBhNVCW4m7Gl3454j1TiVmDs9l
Vzk36JqsgJ3l1hsIh4pyDVYow2/Vp9G2cCL6nClkvhwMhCV0RtKp7lYy/qyfAVuaINGch9iAZcPG
+k+MEo7Oe+IctUvkJyReq858NN3OQPuNSL6LZ3+J4qNtq5eOesFavUHLA5cM4goiIe8rkdo9L6Yj
jkebonLYdorHiH+na/O9jVkgtpK2Oy5fnTRBjse8sxSYuPRrUAjbGJw8ohj2e2Lt4Kw6oKnmX2Qp
uyhJLmM7nLrkp4ZP2VWIZmtscIWlPa4VVVGOBDSLjLrtTMO+N7yDPcFsdkrtlpthgIMAaJSZvlpa
/om4+rUcC8oqwl+jPTARXVFGnPQCkMluP3ADuUxJ/2kXLJpWS/3AzTlXkzVjXl1+NSG0x9SG1j58
6nnY75K4eRoaTA4HAI4+Sk9uJARTcO4EaZfpe7MDIE9ti9TA7Nw4kNOnkds0HOhIwmW9RxPvORTR
6wDTmI0ySoZSXdpaEMDm1mQEtFiRKW2vlctHvMRvWuzivzH68+SdIem/ZIN6nUwXYEZxDQurbg5h
GQ4swcytjXPdpiKel1dsJZA/uCVudzroXdvCqYWKVz5rY9vsRxbv/iix8xmkNgdjhWGW6kfy0tsa
a6/Qq+x9pDVk+4S1OoUobFftCM5a0E7R6+oy3Dt6gWWRNgJPLQTR2w7PhjV4jkKY600xU2/RIiJ0
G9WP0wJ7jPAM7hhhqM+o96APWRKT4XlyuLBDeWqhvf1WUkzf3lAmvmW301vLpHLDpmA52FXWncZ2
AkFzUketwOBpIIrzEHdKHtDzgQeGbEH3tixC34ib7GRKoAKZDVBex3CqD4mOExlxLP3oo8rBF2xh
WVEOKeo4JrXmM+vpApmQLfrJDkepU40GiJlxRK1vJMnOmyI9cIdYP3sQD+gHihHCThsda3CwD9bM
f0d77M6OqvttlWjhOc0wkqkMQA9lRMlzXw7Twzygw66LHu5dwTIexBhexwSZij5kekgoNie9BIdn
nf9JtLj3yPjU75TjaFe2kuIUuVGOH7VhHO2mfWnlTHCMl/WfkArqraogC+r0G1cEiAQotPptETVL
5wE+YcNqZFNNmHPxyRl6Q7vaccwg3uu2uw0NULM4wvSmmer0ccoFVsiVyN91zU3ppHvxUxmOzlfv
djGODm2ym7v0n857u2EjNr8wGWGPHIPkuR6G/rqEQ1AhN9iCQnQQZmKQ1MJNEeq6uLet6x1zqqLt
4A4sp3X2cHONkXgMJQsuOMhvWAvsaAzX/oaSx6vfpNMhwsdjO6swOUnMPYImmbJjueLpifLmf2at
QCt1yiTNRuz6y6qiqj1SQdDEobSrWhRSWjdCYOhSfJWSWHUHCMvjqZLR8k5P7Ww1GX4YhtXuxiYT
x9B1e/SYM6ZdRmp5O8tuviSAnQ8pL93hYFTEG8uz4bYvheMgZsbtMG31GHYyPhxmDI0wnRKU6xKv
ehi1w6ZJzeKQZ+ZdH6V18wwsvTTFNOAkj5blEQ5iRN9YYb0wZCAPj+RbtwDEQOiDo1K76d7il8+5
lr5kWf45Grp1SNs1vbpv7tlkfcuxGKiMyM2QD+IpF9VvYjZTfC308p6ZJekaKtE/FkKKN27tlBz3
GbZYJS1SBq3G3f5Xy0SqdVY9PJm1cYuV4btSHFcMB1TwEBX1JU/Qnaj4SSGRsEKU22zNmJvjJsLU
PNv+Vy26Oo4yhMuGIS4rMNTM8ncAfG294ssFalV9xu6crnRZ8VdOAHq4aTcXqN8GrW2ufQo5D23q
W7Y6jwnnTSBp3vRW2/loMnI/MsHPZV2/xjX+CStW5HWPS1HgQFgGZVK/SK/CvhOSUp5vMXzfwft9
zfphdQdDAwa1JEr9DPI19gj9lxOzHMSS4fYfA9n//n/BZd3//s//cXaevXFjXbr9K4P+zveSPIzA
vAPcylkqBVv2F8JBZs6Zv/4usjwtqdSw7kwDLZhVzMWwz977WQ/TP9KMDLnrVVeT//VAz1Ia/+e4
zN/zvF3iv9bP6ekbHK/rmd4sw3p/b3fxrfr2ZoKXJbHZuX4u+rvnso6qaf3uczrO+f/75X88T2sB
cPr8779+pDUvYNbmAn766/dX25///kuV4Y7+n9fr//3leAD//uv+W/3T/4//W3z77n97t9jzt7L6
91+6/i+D/4gDdd1S6ECCHds+j98I7V+arfMA0W2hGoo5ugfBcqs8vlL/pehCNmRbEbLF97B0S/qz
+Eox/iXbEB6JZSxLEZpp/vXfu3d74RJffhFOx+/p105z4i1G1STpKkimKtiv8JqUeeq9pYZjwByG
WktErNr6V1o19X2TBsa+B1C1VQbN2Jglo75WH8xT4/nekYdQBqBGRdqFRncbDNJPt5WkTVCpwTIj
AdUP0tr0/PKWmrN/i351BTRM+0amCcib7JbrDmOjg2zDIeSZvMiTPpnVQSgfg6iWjwimv4d6p63C
TkEUzNaWkePdWOjIb1/9UP9w5OrI5n0BN1+OXDcI/zVFloVpXbF702KI0jzJkjlZSAmdszXMmwG7
1t50s1WRue6KfJSyTfzwEMcBCTva32gyx1HN87tipbrfklKOtlmP4t8bXIrmMBcPDBQZX7p2f+sb
tNXpfbH/836/pShPu20iCebCVDQ0UtoV5j0KYeyEvos3sdYf4bACocF3oKuHntvf4RWpBcN8iAiV
/rzdt4jjcbuaqZiWSmefQXfy5Ej3Ci9fBVKKZYGfkt0T2qp1woUSWu1KQQh75DVVBfryzxt8Cwq/
bFDosmxpAtMz+XqDoeKljel5HGhGYqGhFSg/I0ytAUg4yQcnVXl/dLqm2IoiW6oBWuba10bvLFqw
AiuZ+07nESX36ZGOC+p1JgKrMDVu1QSIYEMjw6MGdlIm9kfVaBxIuTzVgSLfhHGBzE8QBWdhNWvj
zP/gen3/u5umJnh8KKpJDHZtfygs3TEqp02AHmfBlrq/sTfidKc1KNfopg9BOOQn9BLBB248k4fZ
2/sEGwtVMw1LV4QhrsHtTSbXtk2r/dwS4NW6z3abQAIlHfxgUtn36Dy7VSwGHJJ2byv2Z8e0qK4R
fc0rLY3u6Heln1wn4psm6xEBLEzlwf2IK/8PP6FlygYPTdtGZiSMqxuD1JLt1WUcA92BYm1jTHHg
zni2C9ABsg0UEByefK5b4vV47UciOdeSPGDep4R7gB32Kk4d5a56zvT0oQyqjyziJv/LN+dRU0nd
qvTRKpY+XtRvn7ShpnSqrgzQVQTJ5lZqGJBm9jY1PQitWoI6ibtrjcAIEW0oP1Pudh8cOX5MJErA
aFHLkzb+QaJGd1BOzt+0eYkrKN+3MdTwmYxud12REtphsY5PTbyipaL/QaqNpkOSRCstHOWp1A32
ZdIt/nyzXvkZcLdyiYAMQ9Gk6AxblaujSw05s6nMUoko9QdaiVrJLX+GjMvdrFy6obx1kVk/U25S
Cy9kDB1/SnJHegj68gMe/2T3enWeocpoXKiaLUz1+rmhZn4W+4oVz8OO94Zt74ZKtuFhyw88NklW
1SJZAzQ8GJIOPs9OvmpldKOphXEYAok+LC1DgyhGqyj6lFRbkEMErmdFzUkbCEaNod2qvfAY4ZcD
4Mague2chCy6K8VL5KwMEPONia/S0kaeBiAyVigshu420tQPTvp0KNeHyuuLmNIGU6ZaV5d8X8IH
EJJOjcPUq0XPBbbVbEbGhotMrnSke6lsnxl2ahuiuRXjM23sBmu2njYUB6urHMqnnrkt1PhGs7ag
XJyTljvbnibpO12xP9pfY4TvX+2vwasWtM0YcBC/vL0FfFggAy8NMN/dcE7tLNgpYXOnMDKhsJw5
p6YJEYzGjHD7rnqwwabtG19FGgV4dC0PT13vGF9SGsZXqml0IHuUb4XwvXsguozuHWvl+x6wb8Z/
azqVpXmsAECIIy07lik4zkgDK2y6xU3GcHpPXEmjX4AnXVyF3mc8ReBkNPyCJPljGoutYR+0cA2s
xNVXBdnIFVSQ9sHVkCG7JC0OBhbG804A6Kg8L9gGfg/gqXHilRJ7BRlI41OTNtGhLpsfMSnYmePR
SVfZ1s9Mlvx7z4K9Q/0W+qqf3VttT99pe+8m8CNl4X9wpSjvwjxdHgNJnWqjInh9XLkAlAk4K9mn
KmShf9nGg0PvxVefoCWNm+Z7E5G0VPQ23rvwPEnNZARFvUDIY2Fp4T+jziA1KgnxgSnB9VNDqLqu
jDx8RTUMdsy+emr0pVHLnUbnOY27sIpSNl4LedhEguySFbTFWlUSawbpfjMM/VGmjYu2pOfGT2mt
rpvvf36IXb1ix70hniLkUDGgIeq+2pvMDipPrVPqFZmCEjAZYUyezOh2BY5p24fSj7oxsg8csq98
+7gZDBVQgcC/w7ZlQQTy9qaguBh5mQ1K23AU9+wMTbc0XPINqu2KR6qL31KaIzZeAR0yT9y9Pc7w
5+NWrkLhyy6MO6BCObOM69jCiDGgaBxq8f43xQPN02cyzTQ5BlOV3Ry6LFkqhgdV0XQfTLXZeE1P
w+Gf9+HqAmUXhGaZmqxoukZMfv3+KHWTclGfuXMhtT8dwZPTTuufkcpt/ucNvXV2GE+30FXT1uCt
6QRU2tWdgPpYyVSaAeeAqOd9GH6qye0mvaFAoanpWLMJa8ofApXun7f7DwdoGIoh64Kt29q1wVEr
t73Ms0yibo0rwHSEkRQGC3s81g829Q/HaNkWYboOTH0MOt5eUpEDhKAUdLQgSoNTksfdrd5Syffd
z3LcPGn0mx3zMtA2bkS9n8jSOqUqmGoJ9e/XWpVg2XjRd0/N4m2riO5M77NlH4zMp3mi7Dx6+1yT
vpO2pk++sQ+SFq9tErx0r/viHII+XpdasEs1ms6stN/TfkhOPUaOizIzyRF4w9jZ+blrnYIYRwEK
8HQPyhq3m42xHDgIBDbh16KjrJS6goY8WnassIMXGNe3IXHGnBRijWyZR7GqDtDEUmlYOm4ePZUG
OSCkYs1KtcIfFpHUSY+M4SRl0fDBL3o1ZuBK0jT+17lnNZkh/tWVBAjZwh7R9+Zk4mijKbuzWRgz
0VifYqsOlrYMHfuDH/bt+3PaouDusDV+U/PdNTTq+rvEI4hBVvBo1u0jqa9HmX//eTPvLx+NtMIY
zSmKQbbx6sACP9AARxbunMI+4xxFe3ANhC+JRedP5Sw1Fzh4mZ40HwX3n7f87gnMKbXolDBlNCGc
2asLF8SuaTWhhcJWskidAXf2/MEZW/S7uW+DUmhrAL+V9dEDcLQgehWYjCfWUHVh8360VYasV9sd
egOiswr5o+pRg6OzcqHxZNEG18J4b1SdMUtMu5nHIU9iUtII13F5WlVdFq0JN+kj8crbP5+Jyd35
epcMXtiGZXGBmdexUpOEkhOI0p0XZRLvABQv8sIqdrLU27PBsO76AM1uJOcRQlFSnL0JQH9w82YB
q0xf+w7EZ3dw9n5rntG0e3iY9MhgVL/Z/HlH1THIvNpRkxvBInckSExdXy0IiVorlwQobeR8+5pa
/8y12g7qGe13Qj4pfqstsip0EfXJJU0mcbfh8UevYuD8ABjjACnGT5Me6npvNmlKywImXf5gMkqT
AJINrjsjoK+Z1bCPkVy7H0Qh7+9jTrOsG4os8BjUrjMqiEaz2jYRpMBpfFSGZuuXoBYqo3pksXge
aB88N96/CQyd172ia4weSONdXWxK0FpuQyFmFg7ddBdb3Mn/m7vYMHg+TbmCEbN0dRdXWdqRgsLN
K7WAefZu/bnvCZvarEiOJaCbEZcE3jjcyyYNMH++KP7hEEkaaJxVju99oN9S+HaFQlqNt8xufFDF
sr/7+BDf/3JccxqDT4VMmMkI6Oo9p+t+WeWaBL7WFbsKuC/dZ16K3xf9+nucdn7+Tw/LZOTOcIur
nGj62ktLpxW8CCrbpgoJH0rKsHfS9Jb0woeP4DHUfHtT8QC2LNpdVc16vyWo7b1PBQdRhUgSII0A
m8ZwUDL7GwA+2urPx/UPW7PGbCLAIR66dKm9PY9xm+ZA9zpnpuoI+xEFpSUpNq/LLfrxyuaDi0N9
/7QlB6QoqiDe5cmmjVfPq1QiQ0Tf1zw6TgMZVVdHn3TsqLD1MmqARaIV58JIFXSUKAtauYtOEGq/
Iy6jz9opDqWakjUwkxsTDg483OxH0wooLvEmtV3vKLIEYWofw4Msjbu0Mj4yB3v/cmSPyeXbJEFt
RVevdh4WSuKYvc65qiKaQSWMPmJ/wOqsHX0PPD8GvtGNhuXiLjLMD0P1fzp3hoUtpEq2Un/38BD5
ACvYGdVzQU1PWy8jDSdoSwy6PgO7XWeA8lYoVu7lUB62GuQyivrh96yuxC3tLNYHv+W7K4ecMJ2b
GvksGfH1ddItjAO7bw3MnEVKR45EF6dEnguH7b3pNcEHo9h30QGDk9Grjewn16iuXV2m0hDCwGNr
UMqGW5IJFa+cT1nsrkR438IqwUfJ+uiEX5cJBIkVi5NtUXQhJCI2eHux1lnQSEaBlSOcN+1L2qKF
4KiDg5327TIeqSnBQAbGqmPvh4rBK161vOks+ymnq+CQY3Wy95OH3qAWog7umaYIu3aASHaecQR4
QHFyyD6qEbwf0LHTpkzIzH9cqteDnK4WtDOPiLLaQ9xqaS1yM9RHQqTy2EPqLSALmHQXozitepoe
xX2oFMEHmbh3LwF2wlYtgYyYV8G7MFIOAosxgiCkd2LvGDjd2ZJppulsK/ggBrmuYo0/EhsTHKgq
ZPEuMHYY06dBnjqzofbqbf0Lc6pUc431oFKDGWL4gR0PnbsqbJ8bj57pmATOLjAbb2+X1bGs4ApZ
SQgvaqD2rcV5tfFkL7nNFHWPjsW45dGCYCOuSQakMU2Ldv+VRr+adqEeclaSAWZU5ZOXOfIOoNMX
5PnIwaowuYelYK8Ypym7IajV5Z8f28q70IvLkoqFxYiA8oUuj8+qVw/SvhqKTPPb8dqsNNp2AVm2
MU0zXBE3hqtsuyxWVjCMEfLS04uUpPZuE0uckjIKz3BlbrPK/sCWUZ1i5TevLnZqHDbYJgNtIsKr
G6Z02zaRPB6QNWDmbZLRZ2EZX+nxpMPLqnCnToYT6W931fqGhR2mpxyyFTEs1fdaP2vCvtHpwN/4
NaRg0/fSO563T35ShqfIlFYNIInGKHAk6dL2XshKtdADkdyQSVNnkWF/D/tePZNN8WhVR04cNJu4
HICZyy0GWpHz5Leu+p2rtt2A0rMITO+13K7vOgmm4AAOpXQcjVKHN28zgv3MldpFoSNxjImXQJK0
9DA2VDh4OWdYxNlIcFTzZ5Ir8j6iryRremwGEOaOvm46HlWpWPsNw98yoyFMOkZmFW8Lm3p8S32L
nD2yQNFEJzn01U1gOkfsVY6xZ0q3HRRjEp92s0gyMssqt5Dq5DNSKNZBZE2wqyz5xpCy4ifqg3Y/
2Maws4vI3seZt9bKALChLn9qWumpVhT/3CAyPg+d+8uMDg1Og7sIcNQqjFN6IkEy3KRl66I5snC0
iuip0kWAN7yefW4Bpu/iLk14jTTuzmqw3SyQICwMUWBLptSPHjzeB/xj6UhKI31R9mH/6JWgKvpa
PVdJ9QzgW7/P1L7dqRkNnJowad5VNXcHLAKON1oCSIqAogKyFbeqgIA4JOnP2K3SbZqXGJKQgDqV
WUqvablX6aqamYauHSM9DQ88hLOlQDqLS4/0ECdPRjHESyMwBQza+NYadXdhE+AyIVD8I8c5DYqQ
jqQcgLWp8L+VXF5XvWsdAyt8CIq039Sh9VzT8LnVmoAhC0mMjgrfrE6C9hC4Bi1nQkeahyOda4Js
cHu0nlW/b+TiVqJPfR74LebvkW5sSuRLM7lpvK0qumbsOOEmBYg9at5+SLnvPeAdw5Xa+ek+y518
3oNCuqFfduu4fo2i0h72zSCseVJbyo0wgy/CxhTUdIpgX2AD30iyu7fqMIfV8EgvijsPct84WkXv
rdCHFJs8AgBpKY4LITYKb8KoBDaQpDd2aPwydC89V1jbYEpwU47lvAzjWjP27aMVDp81Yw+zy0FC
oZRHT+nuzTSw12VNw6MYEB0C5b8fsFxaRoCBGaY5R+Sq4SryQAR6drQDqoDRSH4U/p5iQ3OrNG5z
C1XVmuUALuhEt72N0JXwVrbbYFECYPufRia2RZWBzDIl07E8dTX8KQlcu6A2wdwqYusqxOu5lytL
X0ZszG589Ap6n8pme+O4gKZv+ij06wQm2PZMNlSC2lKQ47NrmSxXQ4QijGKDoQ2eh/Tqo5ypR5uW
DsJ4yPWo+58aHT0laHb6S/7uQ7m9PG9fN3a8GxqxO8SoNIhoPIyJmd6+GizUOzQQ8PINIY/NenQ6
e7mMsBksYszbrHRrhvLTnzd5HZ7xsCXhqKg8gcbk0XWBE3/KqDAdOnCzDAdgzdFgHIKZ3RF6aGtH
XdaZ2i0hPj/+ebPXISibJSqkbE/VkbaI6w6WwJL8Qa/Y7BCnvP6QOEzxuEXW/C5p7v68sXfZerZm
y6pNgZlog3LnVQzqRL6Kr4Ps4E5Yp3tb4aniKzCKZDDiC7CfOAx0GLymFlGwKkhNSkrgf/Dev/5t
x30QBtn6sRmDhNkYFrx67WsFMvoev9LLaz8EHLQUNehZD16KohEJNGHxUfr6XUg5bZSL2zCIVkjR
XV1Qo1oyVTtCykYiuepANK/ToMXAoGmXvHLniNNXMk3BJF/d+DsdaTuat6P7D07/dUw57gWlXS5d
Ek7vx8Vdn7oYP2GU3BtDsOzNQiwEIxM6bgrK5kW4xi2qOIHzjQ9RYiUrJEf+0XNA2vPGv28TGqeH
GhF2CkZv9r/YN34OY8xHKCSEr544vo+hRJ9qv8fsBbKWW+QwS/QYD6llHTE8yfeaEv8sYyV99DGW
LovtQD3JyyTpM+YL+Irgg3b+815dD1fHEzZ2RGgQLVVqK1fXq4SeIpDywpmRZvCOTk2fAVS4/jHM
RbAJTaybfDhnhJg3LTCFD57B1/HpuHFicrIz2phdu84rhGgo/DStpVndUnpOY0ZniD+0D048DlHX
BSx+YpmGOQ6V4QbNUVd3RFlYWuCl6InqRPDoCbJdatp3hhl+U0OsCORnQTPuMkr64GiL5NmL4E1F
rvqF/NiPyku+2bArGVsaK7Mf6GF1noTeDJtSlhExOe5RjV2oIo04FdKu8IZfbpRijprjcWfnJslW
xp6LCGuWVeZBV1PdxNy6FnB68DLt1tTlR1tSnxlCE77CXEXoqKSbpAMx6qrresChxY81rN2cEfXF
Tb+MhvyEfadz5GcFrogRlamWG5gEgSrHS+FDaKGE+QP1arBWaFetNBpLvSQ5OlX7S0Klv0Oc+eT4
0Ba1OtvLBpau8uAeMNxe07dNfpbOO4FPFswOetLJRx6MeNinEe3m9EHtK8/5UoxIbHSJUDli41Tr
xdqKnzJZoykzewIwgXwp0GinkHxpTaH2xNNyGZV5tswsA55SdGe0JJSw4AvnMlbREBM3TT5Eq6Ym
JYODy2jEkRJgd9ay4ho6aXawlgNzSz++taIXq5qFRn7fydqD7xvyfGPT4TvXJOXsZ/0DfpI4r1oH
pTPTZYoCY42g5ztalLuyED+NAbMBAHYntcweAVYvNUydNmp80nHT1cAFC9BZ80IOunWqYF9Q4n+O
JLwDWNKYyrwK6PbHP2uu17ZFpKKsIQotsdtDQN6KrX702k+ePjnDIlYpW2AoeUJsbOAoYGq0Hdg1
PdmxCNfDgD83VppiZubFppPJ53meReBIa/ysKp37KCPahU7jrxufxgOh9Qs9i5FGoVccpB6skYpq
ccigLslVFKyrOv5WxcHTmIlfJYkLTMeNl6VqPsZKC6El6CT7kHvuLwYW6AKT9EuDpnoeigbRhJt/
sVPns6Yl8ZpO1XnvhsiEC8M71cOmytsvqqOVB9BHi0LBMWPAcJ5WgrNpfUv6YbS2KdsZsQTQymym
yM6vUoxNXYG3GHIuyJxe9kVDY/rM0BlUlED21STXMOByZ5ac1ngENnj3RXhq+kmCPn1o51mbgrxK
bsLAL9cmTRKLykcOF1DgARmPXNWMcGGOdnScYVcmAlCtymZIvWShiy6cD3qGu4ToUD3UGdil/B5F
NgBAGtUw9Ss7gWaVgdlIeXqIGCi25DP9VL6XYFcVaXhDEztdF9y2fiUwYvUkB2XJEYXGkoPxOckL
R07srd1XO5/BHJyqxTCQCarqDMVh9pi5dIsUSrTSde+R7hzqcn4nzb9rmIsvpAQlhoqh9MappFMY
yNXK0qVn1QwfpSIYbmFfLK0i9O76pLs1s/LZSYz2PnK1ry3PsYiR65ObtKuman9Kam/Dc1LZ+aFY
+oFezO2molCCbGERdUAzgUCG6zYl6obmlHtiAfHmOcgjk1YlBE2ho/aL2vvSYLM1w6Eqm1NCVQK5
XpeFIa2NoYO9qnvxbYn2ZglH9Vn1gKBJwinOkN+e0N//8GrP3TgoQ2ZFo8RHzV/FoZyuGz3EXFvS
8gezCTedQnqEEi/8DBM+Cs01FnqnWt4p9Y1B/ZC++ULfti3i+YAzqg2sTmtDOt9jgY6sCRA4ptJT
kaFJ6zKB0Ba9wiyuiF5h2gW6FyzUUgsXjUH5pEnvlSrlmW/E1JISMVeaqJ6RmsXMqddowmQws5Kd
fcpjZVWYjDDTugRt0z2UZb121aCdkxVBaVnLvIebVd7InxuYR4uyqwE/G6F+qCJEK4VsN7s+1ja2
WVbfWzc7pVG0gb6O87MSHzyY2Z90HluLOLA+67G0cQjNZMdyyEG0ziLtDXMX9vmDHxXJrOlGa/lC
QDkkpf0lHAAFOK1G11KUtwfhQnPCQWLfeIM+Vzy52bok7Oc4RhX8yJWEW/cYVlstpkzoTuYocPOd
GP/kaKJ2JnjUVSf3GWA1M7srcHvohe8+TH9cGPfUgUy8skP7VJTgcQiX1F+RA5XJUW1SDh4y+3Eq
pifgZiCxRdNkEW4NT8rOPGXbI+RykspMabo8RxUjodkqVHNvCWFtfEiy3HGZ+zkepcIaIM2NZQbe
ZzuB1VNbsn8MBtX9nMImHBI3ux+oZ9y7NGGqcfOzxEtlIyq1PSjjn+lfrVG2B7uxoY64RgfFAw/S
1cs3rud2h2me6bPLjNGA6I8aw6dXn73MM61bmtZYVcWpTysUHm9XM8189VkKgZTezWiX6PYiHbR0
S5BR7ac/dtJXewULUaAt09+Xr6Z/JWZyWw/4IgWq5DHWa2PQHnFVKMsywcRQbtBTY+Olaofpz+V7
AK6/4rqCgjp+0f79rRK1VMZdOV+HabgN5Sz54ck8xkJfr84puq0dbwtEvUpif8ZBdxsoWvJDCqBL
hy5NdzG9PruWN/TKcm31s8j7XTyuw/HKyfxDO5t2gk8dbhkrw4jaz6WU7ad1WA2OGkZfOmcMZLSt
KL9aFlyzh1Zp9V2Uc8OCxTJ3ZhclTyZ8Ls3AXibvebtolQKEZfwcdaSKglx2N9OkyCWY4K52NorO
OOeAT6aP6Q7xN4MfM1iPh+RJqnCcBkwXIzm/CwYrP5ZeftfmwruXqXbchzgqzczA9qEoFN49LS39
MUnM20KOQ/wuHDDwfRDZm2nmQM/0IzodWttYdFoJPaLhvIgaQXzSnBNRy4/qL9ir6bNrGi2dMEVy
PxLJIWSY7k4Zu0Wz2nBBkhbZ1wE/SEtxs+c+dh9J8MSfDRD7NLxW1qHzCbkavKmXkdS5n3Tf+z6t
1uuhRrl6/03P42EOtCK89TsV3lqgWuvU1MI73yzNWSvS5Keh7qbVB6C0ZmYMKkNvSnuVq021S1VL
OfH+JwPdRfIX7D1GZGz6zCP2XNIl81l2ZId3eVMcC1vu90R93srz0+qRZp3LEdpIC+H6ZN+RB5fz
oo+UW4cwZaOEUrIJw4ILJkfgTZ9y+VAn5VEamVZBRqzoIF5/DAB+0Zdh0FEayMmjYyLBT6pSXk/f
Sp0crALfd1fWOHOMbmCtCYdk9DhpJpq8pYunwv+NZTul1EA98VNjMh0/toB+T47ff5m+rJDP3LpK
vJuWJNHS3PNKQPvIeqY/hfXY951zP8091KixoWCfpzVpQv0ExLc5Td/lTUBk46DpmJbDywZvdASB
lwPwTaVclEHvbS47kdfa0utEAbuFLSECK9YuQ7nfB1CMBIUIquA0sxGQxZMdQZ/nOLMI/e6YBcXP
1Eiwi0ElsTTB/JUzr3KTA35f8eUPFZT4QA9mDrcPXOurefTQM0Pom8x++VSCwFxk5ehS+nvhaTXT
HISc8cEKVDZw+VpKpVUbht9erfDyz5dlLtM5NmtziToN1rWsV+tstvpudeNXTWcsoVJp2+nbl+OY
Jl8t7Au32CC7O02fvXz7sqPTF9Ofl2NJohqtO1nzMXzmrToe92VnXuZ++aZVhhPw8HRTVt7JD1Sc
ORJXHM0Mxlab4/g1aywaUKoqwGwEszlnB5A4U6C+lzYeSuuKkGctAUJCWJ4Dx3tZWnZ8pLBlnCxf
fTN9XatibeeFsrusIjeBVKlKdjD7sukX9rjpaT655DYo0VTMg7Yeo/2/92yaRxpc9PoFrwNc54p1
E0X1QaWD5zIpObXAREtv5o0MJl5oIFb1sjhnY12cgPqGBm6C9D7HvGYgw+AM+WjD6xXnaTZo5+ek
DuHUUghDhZgbd1aKN/FlsnTch1yy1f20wLTKICgeE63u9pdVYtv3yfTIs09rm/64ifdU4XD9ex2i
bb4MuAZc5rjsVmh8dRXD2l22glcEPO5M7C6rLGIXekXR/57Mu/qZ+Kv6PTNlSkw1wpzY9e/DxELZ
A6BCjeP3TkUNZVJyzNuXvcLnYIIn6NvLPB2woxlCOnk77dI0I1mBFO6F30IoGM+GIkEbcM24+L0M
+axyptdW/Gq9wJ9RrDIguXw2nSgDmx+4QoG9eVl3FDWkEHAThU8yrrsRDUFv0sgbyrxUGGvgnYwN
GDdd9g+bCgAWCq5nl+lAUFFMeim+rPPyC1Y5xVKrAZ4zrZMRtDQraYzHFYBLYPojRrqt0QbG+rId
Q0fmbA2tAsCcK2SapzbVeK6JCon7tJ42IuKPwxJXnum6QfBXzH29yF6tt8P2FQpbGa0v+xeqZCQQ
i3trxn2/10thlPdVH9oM4sdjNiTwPFaV6b+nSw9zF6NrFELC8RyUNsNsO2271WWdtRzTqon71+pl
X13wY4uYTsrV732zRLDodch806GoCmKSSr6tK6sE/SDqdaUtEyXHkaHytj5orvNQ6NUJyPdymsLV
qQAvS2d7HfrOUS3atWEULegZR9hH7e0kY/617ZvFOezi8tzrVENlG5KIIzeYTo2T4xyX5dv//vYy
GcIROOqxvJ4Wjcflp49cfomXVU4f+XwkW0OHAhxvcUNuijMOi9KRYelaGrc+zZ/E6KEFfujTupxd
0eqkIoSqrRhtWMcKxs80Xyd15RnFuHUc1zttffp8+ggfwVdb/3vBaZlprsY1zeM418tH8bj6vxe8
fN5qQMApw4J+jNeKwpvHwvD6XOqNdYIHtHj5yMb07tQF37D5pMrQtmdqOu05dUd2l1QBKk+VvQcA
bjpsJSUJk7nVSkLsOW9x4V0D5q9YL6d6PEKdh9ssHmLo9uOJsdCAHysZsfPfP5JS9zA7c/u/f5U8
vczx+0caJzFYeXWqGjymqZyC/Z1+1XacY5yczhy84F+OVkdHwFuYJpUBTu6puuqjwloruWecQcF9
o9NTRGn4xelwbwu8YVgGsWV+CYr4GA+qOOFAhHw7QFEDinaO2Tl+8VZlw0zCeUTL5HOH/9e+s4cW
mRHiQD2spC941RQ4L8jSARVLdN9b6Z0HtIUB3aAeo9pzFn0fYgOpGv5nT0DCrTL3qxq2eDHShbqe
JiXQhOVcJSn2hIdjvMVhkSK/1TpfaBE70LKQPrSWGR4CHyOgVLXdm8CkAKs3aODTbihuPazosHQj
sJ/2qcYwYu5XnXtMrDC8JzFxJ7wah+6gI0HUQYpr/Fb/hCl2tJBVbbht3DhZY4UR4JMQD4tezrpD
hHYKutz4z2maMeXvfwk1+lwZVb9++Wj6l1/k47h9XGJaTJQ6qhvPxjlnWhfV6u7wapnpwzAK8wMN
Yi+fX1YzTb8sMU3mudbOtE5mQDFt6mWZaXuXrWgYYq+DSP36svD13C/rVqWMZGcT7V4OcVostwMO
/uVQYjPhCekqweLVabna/DQ3Nh4lxC1r87Ls74MfT9/LLk1f54V5nw2StX61gy+zXJYDGR0uNa0z
L2do2uZl9mkVr/YBWt++bXevPvn7t7ve6azDPAM5GU4y/7Bbr7aRZAptL333893h/P1bTnMnfmFs
0/ATLp63kdmnX5RCJQqU8+o2DoAbNH3fA/2IutOg1USohmZ+yhLpe1X3eAYB2zBK7dnzg3AmM0R+
9MEfgdYv5SM29vkuc8jwdpZW0XWloNJS0/brAGa3BKLxC3+udQAc+Jtox9sO5tCdZtGsg8Qg2Nta
ph0GgW1knRfDQ9IRV7u1qH6CV5s148Y9z/tkAfJ6skljLwKpr29ixbU2Cf2qG9IAzc30xTQLg57H
33s8qjy18qeOhS7JVad/GEDALXvf1Q7ThtsQM0e9a+u7abemHawMvI7GbQZ9AHjSaL5KFDznWlVV
5+kQKY7ku+mwjSFMlk3YiMeYogTcElN/VpyF3PvNr/G8WeMJ7BNZLPyubU/oT4Zt1zrRJtWU6nY6
+aUdpl9giN9ezpIWLAxgRT8k+JCzWDWb+0JAbvFzEF+la4CNolCxgi/S3tcFYukCU40figUddtzj
8XelZkDVgfci0o4Ig2ikc5c/oxf46F8ltiQyg63cF0sZvv4pUXwXXhW9JIOoszlNW90nSy6xBGzK
DbbVgAaLEHlnwTM2CQdeoo6DutUEkiQ5OL3GjJFARYW7ECMI3b7vFLv4FqXBsCwL/cEbCI5CzXaP
SgvWUTS8RZNG6zejCe3KbExpZ/DA3vHC+krjPO07kuWdGuX/MXZeS44j25L9ojCDFq8kqGUyVWW+
wLKquqF1QH79LKDuOdVddmdsXmAkIaiBiL3dfYnoHOeCrH6wJLy1/GOyq48oZuova31tE28HvZgZ
YQIzh6av1lxgVfePyCiPioV+aIqDahPbxnAxNVheQ+06UNwUHfO8r1+qqTAu0VBtuCZGXuDGyj4j
aukta4zjoOqvIdG6R/4HyTP6ptTLpmqHJXt65BUtjRi73OVYJP6LNkwoEHXYyTJnOtqm9Zti1i4f
Tt6s3NHak3GIkbuTEReU5LWDjvRKwDCf2Vg+l4P8AfPd9HzhNpc8VBoutDq4gaDoZojCs3TG6oZR
CC6CLtqd4e5q/NMBPSGqrx+kIOXv+VARxKuJ/lrF4EVNjWQJXpjYdY207gO0lnXTdsGngwFVhW74
UuR6s1V7uzsSDt0dKSYBbnPME0xi46LXMLBHiwAhU78sj6AD+5nbmcXIlofI8/5LjRpQLEUWwuk0
QcTxuV5qRj5bXXTJU9rdpZuJddswklSJqQGilA/faEpFsf0BdK3+AT78dazs7lUbFDTdhCt2aH0u
bTnEl2qUBIfOicGpM2FDsKPknSTciALZnD5bnrO2FmfTFP2FlKqB8cCLk1ONg9VdAiTRjU2ZgJAQ
DIceZb6K8GasJ5qm71WmzDjF0twXceG+10n0VPZCgVGBB91APmv6xbiu9Tg+DNVE4nvZEVsWxatK
9oIMFwqhlxTBu8xFfNSUsf9B6dhZDZEav4casqEisb83akA1otLSDWVXtPgw7vZWM+PkzEy9cZYQ
XluBlLI7Jbwjn7LAPwVrBePUU98Swqv5MJAs/3sVk/+fVDjCgF6uHUvqd2cYjH1pjpLiqZZDIoz3
mhH+rMY8ueZubM18lgyxjZHsyJSr18tHVJYB3UQtKLbZ/GFJwcCj7vz0lHb05YuSsy/1/G2ay+mB
F3Jdjan7gUtckD1Nswx4SbbBgst32CIrKZPsKcjc8mPqSOwPk6imgmbkZ70mvrk2iiMB4/Go12fq
3psBTcc2RtV/CEFtHYNkutZFSUiqX8s7pj3noBW2tTKltdUJwnxnPDV5/WgcmdbaD3sM3xMmvZ9+
XDukWQblWf/X41RCv6Wy8A8KxAgw5F13D8Y6P+ZKMXPmisZTpMi2vcOIsCFrwVNs0lGT2MyPvj2r
xYP6brUWeZf6cNaUYDybY6qf2vFV4+97cysKqtAv7GNFsPsNH/um1nRPkIqpmln2UQ22u5sKAnj1
+a4sp6duokQJVK/Yq3rT7JOWjLLJCfwnQZm6mJR3MYz1y7JIR+LSGRI6BDqdyijWX9FLcNpNqLJV
cGLlsB06EosrxQZcTC/Vw7BaXKZp8FpGhkcbfOOZZpPTwqp1iEDxV5He++/8dGYwiv6G4YULTp5l
ZwQO1NtKUgdrAF7btA2Mu94iwVWtfAMcbiCFV+tP5SB6GCzJR1BY30o6QK1loK2kZ/fQFCd+xNQt
+TnfM3ykB+LSwmNlZTNbXVgP+jaMBiycst1U249cK581f5pufUfpZxQfCY0BLBW6E5T04IR8QCwl
SjUutwa29S2D9mnXuMG0TUoFsITO9AbQ4XcdgeHaMCb75ja1IJ25olWd59/MpmyeOO/T33yv5s+u
nIWhilryUWWa9uuu0KCQ0jCGelaf89Ll3GfW9zp00DTSdLnriXJDQljmciPHMHyhK10+QbTxzED1
H1w5nuUEwbKPbOUhwIeA+r2FqTYAGhLUiasbr9U4CE5bJ3UOpTRTk/ZXi06nck3C/NPgSGn2moa5
/RGV/ODLujqXfl6gYL3EtGpRPprdyxBHL11bzcbN+mM04ZCaxiceQNjeZiSPpl82SKghsFWlA2U3
l/oGBCu5f2h1t5DzxKayhH1aFkCmMINFb1GoQRiC+ztVpG+Mlabd/ebGkC6DfFjoiFvRaCFdfDHJ
h/vQVdltAIsGh+Uugw8jG9sZAyvuk65uW1Pm38B1als9MJNDteM9ghJLfWdDaRoWALDGdRHk2gV3
jQpIISQT1aTpYmRqeVKlPnoOjc6vlI53W3X2xiYWexMPKMdEBXJtSLXIM11wMGbgW2fKFBSiVMqM
MGVqvlXf8iQapKPpSh12iHKQU0HyKyEPl0Yv44c5gNi2Ye4SJszJWm37dRCN5Wdeoq1JanqVlHpf
+DDxwoZZdsCVn+xyKYyzT3sNy7moCEPS1YPZNOmWCzKNliD6QtDtv9hWCTe5FycK7OHVoX9KxxdQ
QA2c6CkmC48+/Bh5Y0LQ0gD7gWieurgW+lWOpnFa5KtBSwyr2/De4UN6hF3nrxTbrwGgmJMPeJEC
UIJUPk8yenBgwvVk3LWOln1aBWY1N1+LLA9gyPbxySh6lKBSbvvv1WCEIeEK9VWxy/Br4E/NqC7Y
Nz1pslGu7Bt7INQgIehJa0zlWqYnIRu5z21G+Xbmo+1VTMLAQT0HsYoZ29ByIg2L6piERbKPTfkQ
DdbzolK7q5+qxUtErZTalT3cMssgubgQypHraA4EKUn2kUM63KgNoM60BudbQSNX0LGvSuOagERU
JOCtIiAZJI5JBmli092RzqyuuAyWnLAcSYdM+F5bDMgXZGNhI+bcua3qTwSb01vSltOWCqb2ZWT2
9zRKbkHiE6gMcUwb8oftM1JwwrrZqEZQPGIQ4FuLgs/KRP2+74yc8p1Ijw0xJD0BiCezJz578K3+
FFMK3hZu9OWUIDsyWFpeRrcXBmLu9aITx1K05A1aPtm8VmCYNKNAXLSoTcC+2s2tqcvaa9rQ9sJ2
ABA39DHlAL3bdQHaFgsMEpdbV/npdFS4rdy6+xpVG2OOPlEIvNqkUrj30T3EzTQ8JzkCMXVCO9yX
ow7fvG69GiPGLeyir6LRjUMnyckw3K5fFTlRsV1d67sCsVIxhiSeI7xbBbXRXqoCiEMWDdOp9n0o
q6TE7PtQl3dI7/B5QiIU7WZkcDWfnVIYxmtZ6VA4GYS63hjSs5pUq34GdH4VfR5QVkln9SqtM1Vh
eiB87TYyCHwGXb7plcx5sQZ9S62h9bSeBvbISOVAhhh0x3hyoQznT7mGV90W1nhBs1GtjNoEHqQ6
wR3H5q3sVO1mTIoD1trdYTmY/rJyaji2PZ4BNvJ1NFO6kdugAAQ9+Pi99MKfdll5x7tKenS675AY
f5MaPesJFee2FkZy4ovWvJEXPirD99gtJCysor+QUnTlm2c0TrjaJw2gJ9Ss41dotKi8y0uiBPEF
c63x1GotiZqRg9arTsmOrz90Tr0fGsmpVksMMtLiqgc8X9pa8kktjhdfV1cM2/5Gc9/83i2/m1GE
U9Fux21qzUHsWFaoWnOdTjq/8TBVd2uZdjSoWpUQKyPSj5pAnmJS1LsgefzsWrd6YzSCPzpyg7uQ
IbMMdZIbc0C1UOVOdqqOSK71VzdSa2oWNDhUfBpgtR/I4KTjJczdVnWrH4YuTPUNgSQWAgQD/ZzR
HrHFtsehD5kDzLdy4q4Ykijzocm98oq86o7TvJq8Z9Ir/3s3odGz48q/deukP/qMUf6x+P1YXSDF
SqHeekks+2NPx5VcHkvt6UNYCFdkvbUGv2cCkilE7/vWkbwP4cX5ICAdB9MmSk37FqudykXuboS+
OBAntRc9/urJktccgX9AevRJRUTlKWVxd3AEUqAYFAhFU+upTV8zg23Ro8yp1mEwshmpc2dXOVe1
ZuxSIzzWeNyuOf/FQ6V0zJebO8rB7pJ2zNEcMI67uG18Em1mQ28srDedAGHG8QD98im+GCXqtVgW
BD1UCKIykvZOQWVba8DblC9NdPapfw0BaXyq+UF0enTWpD2s/HQaN6kxPJk5vILKcdozdjhHkvrA
zWURRxXIe3pjc/M0PZdze7psz/jcGGmUadCel/sp4pIUKPG+wtHJCt03CLPs/qqjmruFkXGd7qkh
qa7Z4I2L5bmZF8vdZYHCvvSEYsBWGtyd5iot0pysQY3DImh6boVNL1dZELebSSkn5HXzmIrAurWd
ILlJiAYHkDM/SNgsdlE5bjIsiRdQoOOBgMxkpZdEuK3ifjAvdtZvzXby7wVqpdJkji0rRT8R6KCf
llsS3NG2iOO/l3uunRn/8/i82Z/b/vcxjSFQtVpWJ65y8p22JK4YrP2vx34fnovq/+MwpJyOm1jt
iSZedv7/ffrl+MuhXYn/KxLJ4f/6Uv94LYC9/vPKjcpyvTSAcvB7m+Uw/3h3y/3/7di/XgJQHLg5
ZA/8P9/mP57TSYkRhO4BdGXMb6QS698NEfcr1UirJ7MImI9l1rgxkzH9VH1Bk7DWv8sS+Tmph/EV
pVbPnJ2k7WVXLfyJVl18JnlebELUkCeml8q9T6hTLRuE0j0l5DK/tYZNZokWGnvhuMmL75afywaM
U4MVf8r0uRhhxsuqn7aDrMQ7pfb9soVKXWBtcMW7TYEtGPsiLp8yO/luF57lO1jNIhyjuaXq5yQu
/CtgWXpv8xsLwgyh7xR+UCeKt47ah0c/7PNHbutUCuYtqky+TFqRvBqZkexVK9B3ZlY6ryooxWUD
pyGqJSTi/0m6YISMMdO54ENvAuy9Xj4brR2mtcAFfE2KBvy1YIS47BonL5x8yq/AJLNYEtN7amNK
gI1IzV9PribuMVAo2TO/YhpHaXQ/0c5+jvLo+3IEXan+gu8in1UqUQfDdvXtxGj/3U74uc3fS1YH
6OBsUpzn4KFT3ldIn5ljfvnMjeYNghGFZipqH+oUbC7y3ABrzW+cQARvQPn6UYVcwKZGzY82f6kn
pCaMd+ddWzd8FmXevOLUC/Zhodg7acrpdaj9p+XYFDQpVUel+aTFRXMUQ2FvEqDoH1DhvWWL3kbb
J5NuuAYGunAywDLwnkh4tQj4hAt6kUg3GHIu0f9Fre5DLl+vo0yuaAXdL3uOMeM5tGva1SFSFTKc
gzR0v4StHfXI6t5yUp73jVWUu35I4m/o+zfLBlWJZ9jg13KOLD6bsMhmlNLofCVm/sa4Kn4xW+oU
rjOg1ukn9dOSt2U9Mm1wbYqMT00Tx2AtJF3xZcfIT2YUlPOkh/zIlZ408GWFVr6mgNY/yfdOtubM
TE6HunoZ0vB1We8iM8W9Lq1bHk3iLFUqZaRRuV9tR4pZ4NvvBbylXZ1pIaJdob75rjgsGzjWMJDi
VjgXfCj2VYkq5Ljz58IXc0uBYL5SkTP3dqjrjJubDExa+evQbkAocTt00dmsBufsOOK5zJxrXtbZ
c5aL9LmaCFYHuqAclru4Tf2T1Mqfy71fC6jzq7iC//FrrySMjoFLwqOidWaxjnP/KfcZXZXzMSPR
1PskiuW6rfX/eQpHIKESJYO9eQtq9Aj/NV16y9GXxwz/0RZ19Fj2MZq827SJMW2WDWwcME9t9OP3
SzbzfZoiDK7VajhxupDvRc35YcjT5x5BwQNLEPX5TL6XcoxOcU71frmbxWTHqJWFXnFeC9CoWqUF
H2pN8/u9zR9OIrM3YYfWrbHEx3LkrkUpSzd58pZ9ELeUXiPz/rDsk0j1NRNVe29MooGYTs9nL/mO
ubm85HUOxW1+Igwb2c6sDJAM891UJfi8LBRG6PPzVqa5C+KieK78sXu0VKCXnaCpB6cgM1pOd+xk
S3/aTKqi8vNgp6BjrF1JdHrL2tq4MRAp33pD1W+VP30uGw0tFXQiRhVvuRuSnevJIhx/vXbfyl8l
XvW7Wcv6lezK1bKVZhU5F2pmGtFX1GsTfe//LPCzKpepbaaLGdnlxs14H8vaZcXv7ZZbIzSoddvr
NkTX/xwgVQdkHMv9dkS6nMZJuPvHg79uVoJ6XJlqh987zjkMlL+ia0Lm0zmYDwi8saW8Ob+kpiui
UwZ+mER73DW/dwuzJturZfLx+5X/OhK1UHODb47h3B+7mK1BoHA8yl+HwS2prpyEglqukpUY0ErI
5ilqrkEYU4vmg9IwiV5T6RlappwtdwwvlHAsBt+Gf625IvETyNfMfpVP0pYCdqr9vTq047tRxB51
U/t10IKjXoDya0pg4EoLP7s2A3lbFn5fy1tv5OGublHl/7EiSTR1KxpT/LmicHDLxLym9bIHhXdo
vfOhjKaAcVXBrvh9+OWWSjzrxs8Nhunzky8bL7dCOi8bEofIDfr3CuCv+DTiOMOx/a89qhF5W+j4
LQxEnnJZuyzyWmkxn9q0Fv+9AuYMdChkLps/VsRd6a6LUtZ/rhB1pa6xHqib34dfblG149xDrt72
jxXKgMGj8p3qzxWqRPej1hVzx39/7BhuSfBUVT77ecXvD9FP8enI0pK/Vixrlxc+KvAgw3qWC/37
UAjQKJc06I9+b7zcamYDtj7p058r+rr/aVtRePhjhwTVBN2Y9tfjEXhfcCghgjhOAE9oedONCyLr
qY8wZqeWjJ96X803/IzDJ1hlxcZlAnfPC63c+I10772EddYzlblT1ashMGXm3e0CuXGZWt7zjGj7
1KlUKO5Rt3GNfLqnzAs2vWr294CaKM8Wdvd+ZsmnlWjuvTZObOdU9yDXoa91fXlHCatyPCO792qg
b3CCJfd+otvbByLi2RKTtQVZCVppbXxp+zcRUCx0jcS94XZ3Nr00rBttDnd+NhNcHNYRYI46vnAh
2E4ot6BLQ9Jz/BGYFWYJN/Z7LHZDvE0x2t36misy/yJ5czsjZe1Y3/KMFoGfkibR902x7eM8v6WB
LLd9mqc8m4LdTAzxLW/sGrD1GN5wuzZb1xjFNa3glvVW4V7ZpNtSNrbhWUz9Ng1U8wp3bNi6AVqV
IIsn1obaNZA18F43orxtTOo29c0B36SjbXs37blFH17v3YjaDDUb6ulvxCQgAwoHOr558aZVuXL1
J/trWWcjkj6nDqfscd6UWJrwmApnWC9r1RaiFOU9w1t2Jdis2fatnW2XtYPjup6gNrbDz64ew7Se
1qQgG3P1tDspg2u9MlfGANVk5MbPd2kUwePrlenXXaaqs6XNTS9uW9mveZX+bSqTeVm2Taroi1lp
c13WxbZ8k2Uc3pZ1uigfU1gqeygsyU6mdr4tSxT5aKAszuRhQ0qi5Zrjyif/bFW0IL9SlabXPzfQ
89pLCr07ocr5z+aRCLlJ4tbBEc51Oc6yCMapJjjBp8U5VJ22Xrb79WS/lpgOftAVcHbL5sXy3Fx2
cVOB+ebrKEFjE2Sxzvoo++pN51ESxPlSROFwLFMl3iTz49UUek5ixd+aWQjFm8JX52b2h9o+wlBJ
vzTVsDfwTrqDIAj91QqIVZz3s/QpxrXU5NgQfOtJIUUYtxo7jGVm4PrV61uKI+E6ERiTdF3q9Ybi
nky7b+8Gww6sYVr5HeDSU+lYxWthJx3MdeRjSh6O727IWHjZoFPrdTlO47XAa3nBTWOuhzovv+dg
fekF0O/p9YGsapfqOLn7L71SfFv2LOoAmFrZ9k9BnpIqkFScT5zU/2qgAs2HLknL8PrU7en8cMEr
6wi9cijLC32v6rLcSijrn3VEWv9++Nfd/z4WVszprDzBeTc/FkDG/LV79N9bTTOh1ylcyhFskap1
Nqz+2M7kvVCFFrvfj//xtE2ltVt9NGpGIIID/ONl/Pe1+LWPNQv/0z9W/vftLI9BrE09oXcAAf+3
11JM+niyCET5tfGjyZXbaBfFkzIvUnWivW4BqM6Tv2jSRtvKNGhsVZI6UdocGthf68BJCT1iVuIR
CrmhrkVBUAGsp7dCEtU7MssTYfBYHiuJSPNi4h3pzymvRKUMPdMwH4uYGlwGV/9pMoe401zU9u2U
mNC6Jv9ZM6uDIPRyl6GnQGAUdWLlwxEqMVF65EjhDvCT7RDlP6ADOUdlCodrHmn6oeinpxpFgJKq
Z3QllINKkJqMBoseh2yeUeYHSyyZrXx2DImSmlzOSS/6fRtVp16Q2x8m3fgUyMYLJm244/ciuNm0
HkGkAuIzQ4dMDoGwraK7mLYZLMtKbrKkUjmdEmkQA+rY+aKF1eNXxcbS0mTTRmW6daCBPfedGK9E
aV5ES0FdjmP/UPWnKM0+htYIb8J1y7dWDiiC8+ix3IObI/4Ox9q4N+o4PE3OmN7V6q+YdEKg4+FL
P5rikIomuOVSS7wkcNWPoBuO2TDLzqygPmgCjalRBY1nB2jMFd7ehiLAKlSc4b4sJBWOK67WaziY
xYddmG+ICEDQT59a3Ji3htEkSlvbOQpF6Td0wMY9PCzjm2pNWwI036oBhSNV8MhnFOknGqbTqDgA
GLM2XGuPIV3EE5aSosC00zmbEjvKqhelvypUQmGpSRp7WKp4ixkLMGmvJ6Ii8JOlFZ45qX+EpAZ5
hkkBtazmFjZyCfxudHlKh/AoE0voDzTyF+hU8avdvriGlVzj0JbHIac6VGTJlWvrzklEeC1dM34o
onwt9DgFen6rhufQ7qJvuIgNQ2+Og4kxQBbB38SmEO89Fw3VfiLuuTeqs+Js8yAuv2VarBzi7ka7
MLikIe8LOk30Bg+vPzkTAFdSJfGWOgoWyxq2IniqysuTpnnKqH/u69Yv8f/jW2vb0V4bLQrahmuy
30fKuWn03kMyOLwH9PtIioB9FwR/GVn6l+pOKqHkwlq7sUcUYXrORtv3Qprkh67yzXWFTGyDB8Le
LOFT0P5ajDqPem5CZ1TvM6MInioJu80vusf8SNry11PM9iOmKH8RlK5W0diKrZmYn32pKucU/ihe
rpUIkZeUWUncZsCI3S7NmQAnHM6CarFScTXedJrLSjQW352gt1YdKQPH0mneXJEU10YiImoKIMJx
nWVer1G60QVz6KELHqptZ0c7tJudYQXhmb6Wc/BzEICke66auftd9+CGK6uOj6KfnJOPeGntS9K4
GWXAvAyhSQVRNRD7Q9ljxIz7paTV2+QMHS52VydgJu+vWuhuVU5wmpj2SZ/aHzbE9iaKO2hZk7+P
O/Vo0+d84fdfrHPCjGjUBuk+0uGV5Uqe7oP5FuYlMLWA0w8iyI4ioD+yRrvcn0Vf3kwlkQe/aHsC
znR7P9RM5tOmqfC7x/29IB8J30Gbrzsjim90Z4jGQBKBCIpnNCbGiUrST8fCD9w1k34iXGlP+dgE
dhIBHCMELaH+A1CuIXngFV73ymib8qTPbr+IdP/zoFFIsp3UORpklqyqLmv28eD8KLr8LBknX3Sl
rtZyzi3K5UcfVge1qAjMk595gk5yNN3u9muc3N5aLsb3oJKql4Eu8dx60jeJdJtDoJRymzbRBxbt
/tGV57Kw4g+EgOpeMxnhmugiPnF6zX5Ci7mi7VBm07QHGBprjSBC7hhhv6t0Bx5VaH/LGiz1jFUk
8/5M2YyJPRI3X5gvforiXG2Ud1UZxak3cNBrGbgFvRdvVs2PtEuMeo3W8l0AA3+zI+3DtBF/Ku6s
JRG6Z6Lr2XV6aD5Xs3jfd+OLbWPQopV6bYVxHfpMO7uW2ERj19ADHrXLiO4bKuonIVjJNmv99uD3
vVzzMWR7pU9I+S3zcG+rSoRDodPPdWqyyOIHcWvhpSZg8TlrToPddC9qXRzIuNfXdH4wJk/GbVm4
WXV2pOaeBiuKt1i4SbWfououmEB4Nv64g20z/3SKv0UR/2y7CDSCr30nKs5/sq4xnXJDSPN5WUQy
e4d3cdZgeeCDRAUm62b6rNTsRSoQyodIsw9EBMuNHkbBTl3i4zPnKefWQR+r/OgoXfwwVCTgoe7o
H1Gn/GAq4Hyve/iuju4j29f/DkIj2xJJangzKOcxiOynYqFVb2Y1S9rnP5s6HHdZX79Qs1VQW4UX
BUv2gYFxehzmmiQXZvVAPCMuOrd5NerQ3Jol/40wQQ+kK6b25lv6hdwL8V3YJPXJoI1QEqHuXAUl
lEtJO/dOJIUUsY5SrAHP5zQafk4QDtpYZz8alCAEnLnfyngwN7PL1anpOA5Cow/Qm8P3aPhZt6o8
2G1cHfBE7/XQTd4NrcSuQdDFBuHnVs5KjC504w1aIdIgWu2oJXV6OZpW02w0WqQIsbiUKklwrfMk
PnPaOKiJ6iDB9e3V8lfqA+O1GXvceLM/gSoiWW7MDspG3LI2dI5WErdeMPrVc2LG+7T2tScnHhov
NBnYMlS+R7ggj2NjNbT40AchZE0unTKsW+YbWF6ugoz0b4Wud+sizZNHF0WEzslgY1Nu27e4sDzX
7NdD4jynk1lcXc3dLDmkDjXgFzXvkbYl/h1C86ZtoRe2aXqMqE8nox58mOo2orf0LalBDAc6KVxT
QZXU75TuxMjbXKW5qT+qYkh3QTU0R0cG/Z7Ib7nKqTmutCjK3tRO+kdVKeN1H5fYofL+B5lATPrd
v1u1o7CYVruGl7kx2z44kOtA085pnPeyvupRUlxCTd/Qu+vR4cGxHgJ32va29kz6UHDCnx/vQM+D
2ItUqozGWN8HmCDe2M3oyKilXtuV1j6NNXVDgSf1dCHcPVAc0rqRxyHUsj300Pm9yZwjkF+q3E0X
7oUmCBJp4vTQzzO8UFFeHKSOmzlm8blrj6btHg1HD56k1YIS1IBTOBQyOBmNQlgfmWE/Qjx9Sfhp
oy5c1+RSbIexnCW9Gh5gmFhxWSMpc3IEPU3fe1iZk4ubf9VhXsHm7updoZDLtixCo1F/mmKf6OmK
j8eEzxuIfDvNf14udIMXG0hglv/ycrcramNDzNwJtXL60Vi1R3vJfA5L+zi55AtJAfqyEFFKaRAP
iWiH7L2jWtv1tflXY0deihPJE11TMoBWCIMcbdzh/T9voPVBajTs4BI0+KpYpD1s7pyiPoY1Z5qv
yuZhuZWTHwpGUlxjO3zWZ80rnVvhoaBEQVOpL1bfn5i8uLfEiB78zNqN9N36KScFctJafLSxb5+Z
IhiHVmSxRw232bttUR0g+PxECB09bIMGnKFpJl+LjB7Mfp1rAynRl5lnu3O2SCTTrVSFgl+M4oWd
8V3rEllcSd8d9C/N16bahyI7f3XxJpqVF6Lhc4VhrXpBiC+4rJVjHNXtj/FUj0Z/8FvyD6dOV08J
wRi7oPafjVng25OQfEK9v+60tjiPYFXzwjKfo1EMNwMmcTnCRAsaBBFFF2gXwqBqEETCPtBUkZHr
f8WBFmx0rrqE/dXqHVKrurKDtv/e+PEtBR64K/kFr1MirG6yerEw+G/LAJBoqxgI4nsz98ZIeQkX
+gazFccjSnVOabT8E04e4fWBrXzQD6Og5RZveluluz4RF6lNySbHl/QRp8WGmev4I6iA/U7BWD1p
fkgCzWDGO7cgJADsZ/Lmt+1wtGuGKRkXXk0jNVNyks162/ym9RT0Ws7nZ5pr2mUYOlQ+KLAn5CFv
nRyJACwxKWWQeDw109tDYiF9I2zc5jsmbyjs5Gvb9F8MqvsbwW62Rx3A2dHQ2mhSJA+iYtznxA+p
ZgR59oMaoH5dFuTHtmdCzRGqcTEgHKncNdhrEAulYj8pEmlYYODyRqWyIbiwR2fNY6bef7aMoinq
+SSCpfab6AyxjVuZ7GlwwjlGUzsvfGETjdsp5iZ0h/a5BZ5RoyS4UvCcB1nqxe7jd3CclDFGVW7s
0gDuF/qwiQpDPzEcAcSsO9XJTePgIGyH2cxgqvypO5P+tVvJ6Ftc1IzSqkGuG10bt7HmSqI7Itg/
TnBZFr3IvzUQejZaVNfkP5bjeyDmU4VRXgx3SG5m4oMfloF9cSQXMwY/09koZbFpSQdCCegMXp/7
4Suzym+F1PKNDy573ddV+dYAO/RcLrqrUmofgLyjm29M0c1qg2Hfj/VXNGul8ziEoq6X7iroUd0E
RTz//JDxZI3o9yPM5pRc1itsx3gvYkQmQUeeZRWqllf1/HvH5kk3n9sRe4vmVuYTV/rUG9rI2GOm
gXVCEdTo8jstoPHJauCgOBayssSy78TSeGkrxSNX1Y1o0uIScwpXlfDA6BKpHBedjeEM2skUZLvg
P1kvUmWlTMXBiPhQHZMxY2xpw9NM6hnNgISqGjloqPrhSSo6aUbAxzeWPSXnts4PsuUPNSHg3CZz
pJUfDFtwk5jd9BHFe/+lK6X9XGddtsr0Hk8wl7APLA0hOqoPNFk/YD1bF9XA7ZHjHbvkpKp6wuT/
VqgIAcxyqDeFq7/ygQ6rrCpALXX/h7kzWY4dya7tr8hyjhTg6GUqDRCInn1z2Uxg7C56OODo8fVv
gVkqZabqVUkzmaXR8lqQjGAE4H78nL3XfkPFEkF5S93r1Vp1Qs3z2Ezmwgsl0LF0bUbWhBNd+TPm
N8wC/tUyyZb9e8WvdjVpUznsJubE8w0ChKNco796UaICX1XRDMg2bYJtprZi451zFTuY7F8wh3zG
HWrpJleUtBZniDJTd42uR0dae1dTNY7QYADVangiAkLax3OJ4S81WlQD8XRJjkl0B+V7N/uT9jme
+2S+sVnCfgC3houW5VtziJsHLRmjG1Mu94wvsu1Ab/gqm/eTTHrwo+l4W+ql/aItc01yJZrfXK/U
riLx/ALEsRNOGYNy/4EoC/9at+MiKCKGBuw+pDQbMaQ04n17Vp1RDE0oUBWcWqor1p5ivjMHZqy6
VoJ6jgTSRnexH5qaoiRefBZ5bTaDKbOnEDWZue/1Xt64kfiYinF+zkR69PJiQGmWzc8pEYpQKsky
hhixG77VmYuFMhycJuQehppDk36lhOc+51oW7XCF6kAPfbmRtmphxQ0Y+GgY4YKq7Ds2jfgG39De
qjhwTEb/kkQD9qzhBaE5JySpvVtACkI/iuTOFvhdUvuVkEr3aHi6HfSGpd8rmjWAZ6YVMqcUEMOm
etUk7idiR7o9JNVPZan0yRzpUff9k+xX6lmGmD9rk/7JMyZvX0ngO7LUSMOugdJ2mkdGCK6Nfc9z
3lXJLcsAY2e/3euGXK7bxnpoKVQIR59facOcR+mGbiSbs2bTRzJSuoLjpD99Q71VAkthMduPaHLk
WUulExaGFp+nReiBpcXZrmX6fz3mHTjZoVmXVe9jRfS7de1/tZ4bLMVH0UzJCmFO7suBpdlXM0aO
WD+L/t51icvO5gEy97rMcrCmodT0L2Otdzexmf5chBOW04/EpT9Yukl3W9hY/PsF923XgSYyin7f
kJm69ZiEbesop//nld5dOZd1qAYUTrLPqx1gCWY1WoNjYhmubT8zDs6cTxy9/Uenb5gl9PY+1ydx
qpflCe8sNm0AMufYbH5o7Aqb0kNJIb1Zu85azzq1nrFs4EeHee7Q29EGeyNb60eelog3MtlwTPnh
gdF51zpxOSjvJq6b73o0PU2WcejdKT5/fzFdhXzJry8qW1lXpki/prFRIMenVWQzMaOprbNMnPrm
+4tBt9YUWn3lRkiW3NjbQc2LLpWmN/sowaTg1JZ2E6H02TP46UH8haJL+peuKza+6oNO++Hqs3Pv
p0v+UKUnM1/eujgx2bvN5jJq0puySeQWW0l7k7vjc9yb6a7T+n6DuGm5ptY6N0q5YYnzaUEcdDMn
5nQzRu+T3ffYWNiGDBNdESdhkMSSd3ls6t13vyWtFNO+de6nZSydOGfSjREDN1BOVl4mfdTCrsqW
c+o41yVIDWwnJRPloj9+V8dcHpd5Z3bnyuzgMOKX4hAlaWW36YczOc5BrlC+GWOR2dfvJR3kUHWN
waqk1Zscuo1a0r2GF4ISzt43JDNj1Bnti8qkHem4ZbVzM2e8sMZdbVNlKF0AyZmzbaGKaEOv1r3z
kxzdBOMkpOz0r/SZAOWCiEMCr0qORJV+1rLqMDp4q2zzEoSQAZjOzc4w0zjPTd6LrvEX55OzWxDl
7zhc5xeCRvgouAkxLETbmL/4tmcEukl3i6k87vnOfhiV8zQJH7xAwU5SLtj0YzI+ITS8xA6vpOAQ
cHQ6kFtU1DvclNFhsNUVPvHqvphB9YkB70gl53eKc5wZfnOZpw0XLKGSzHja+1YmpKwX3ImkIbnQ
X9Iv3BcRVhk9gQO2aob6yH+ABoZLjDKk0UX5nnbqGkZr/TNBZixUFN+iwc7CMq+3QmndW0U7ecNR
LLtpI5c4r8a7Ec09kfaYRFrXumtcBjr4/BrNjg7SKN68Eo+YhqTuLr7vV6x3GyX9RQNb8oiA19ph
yUfypkmKx94Cv4LQjSiKH2OFf2se+lWDp1eEroMAb1X+WSTme2qm5kWSgqJ3W/ZtV0XNwXOSJfT8
Nt/5BsMOqn/QQCbdHqt6HFYBkeu1xpGSC759JE7VODcfJO9+mjCYXiq3cQPsp3JTRJHaZ6pNL6Ml
x5uHJWKwEndbQkOBedUH60B5Y+mOz9h09C/spEU6gvy+9bWNniiBCVFNO6BbgvRQc0K+CMyO6BH7
Jhk0tU/p6gScADrLxk/geQOi7kYRUNylioYKoGvRa3xenAO8Pm5Piq5R0DcwioLo3MrUP8m2i8/f
X2x4IXtmdsllPVTMPbvZP89p7Z+N9f/afkETp4xqx3Iugnp6WsAEnAY0emyaZvxQSDTLekm0Jjr6
6Q7yNT4PS1HP5L138GQ+n+EVW6EwSupmDT2MlVnFRedNH3GLeybyLVyzDOSXjgukQHnP8Mfv2i0Z
aAv+IAe+T2pdo5hJMGzkWywc596f0O6Xxk07+dnRmVGsI0ZLrnJbK+juuGfR+DNjRkeGnjm5O5LV
5VZRCGw0xaIpRG+eLKrXRuOur1rYBbFrmUwo21fRl+esNeN7O0PA1ruFtp27hJF/ZMw7ROA2RG18
plSwoD0JaqSjY6TbrOo3tkcFyCrT3eWcpY7JED0i/+bKrCsXL6H+uYwukWKMVW0dBsiiK9BRZcOw
IpPTnj/py1TuRT12bLWx8dV2QAKzopoOerthAsV1kwoD7A6OK919yeNKO8O8Og4xhoqp4bZmcDRs
hzJe78X1OJrw4fUABT1l7Zw2+bL0DoqZnFEj4BL6J8EP/x3DTXamyazdEo7tQrv8I5R61me4EnYF
mXldi8a2pHGdWECwfdALc/cbWfhfP6Z/+6/g+t+C7D/IplXEQHR/+ud/PMiS//59/Zm/fc9//Psf
/nWZfijZyp/dP/yu/Ze8eiu/2j9/0x9+M8/+11cXvnVvf/gHONa0m2/7LzXffbV90X2/Cv6O9Tv/
pw/+y9f3b3mY66+//PIh+6pbf1ucyuqXvz50/PzLLxa57yCe/0aCX5/hrw+vf8JfftnL4q36l8PX
9xv2d37y663t/vKLaf/qwYTWdctG6wc6mU9z5Ir6fgRwJemR3Lt0tn0TYHQlVZfwkPmradKGgCMN
gttyHX6oZdtcHxK/Oi7wdx02uA+HmVSk/3wP/sqq/+3D+6/P9vfsejy0XCy/yxARzspYX9P4bOJI
Lfcbtv87wrk/9/3opL6+0cibOFR2ikDSdIJF2Q4SgImmHXZRNU8b1fUndLbFRvbi0uz7KMTed63o
SK+WY3oL4tErlx/RhDk1scycw1f8mSI9gsqJP2EUF0RIbeOh3BM3wUraL3QQIjzLBLmDcqg3VVZb
W86n9x0X6EU6lximovkHaUEn8l32hiWRYbVXmqczL+3O81Bc4uDaAWZsglYJPIBxdVvLDLBQ9OwJ
NF0+YotNLLvbjoEV9rKdyyYG9aymT65am/6acqpzbtbpi6T5vSsKV16seuGMnmLUnWssh8BPnWjb
pTE9JqOYgFK4NoNpZZMjTlVhx08E7tF1loaoA9yZnKQmx9t1DLqPJfQnhdQC3DSZHn25c6ryy7XW
/mtG1yNKpH/KCyQ1XUrCkjYsxMJK9aCowEnozcyjmsFHybibtsgErFMmagO/UN2BuDGna7q27r5C
Fx7kvfFZZM7W8evbrHJd2CYz9TYs6w371BL0i+cdLD2z9n2bUpBa1YNbzelhjqMaC++0Kkr1ZWy/
QGsfxrq5Hw35HE0dtNjCeGgH0GqTHxsoyLVuM0vtvswc3ELFEjNJqq8rab4oBMWQoFp6JQvchCCB
0pzCsZEKrztNxIrOscz3iJzfSLXMN6QgMQ3RGWgiLtZ8r9i1QuTosZRO7odU+7HXYEvH/XRI2hhS
QuYwYcurk+YgPYyrqd43MZmBnWHUYdJn9Iz1qAYnUla3reP297U2tg9GRkZPVId1mm+dhgZx4oR9
kTMpbLxo19dAFcmC3tjSJGSzYzCnHGFiYcV61Tfa+/fy8L9aSf9ny+TfX2//Ly6SkPf//yvk5q18
l58peRq/rbjfyyo/8dvKSNTmr2sgs+HosPzXpew/V0ZDF6x/Pix90yTYijCPv62MhvUrITk8ZrFk
mR4Oi7+tjIb+KzIoncAEVloGZq77v1kZrT+B7j1i+gD1+z6hBq5ums6aj/C7hVHAbFyyaegOJc2X
MEVz3pYI+t0po6cFlbYfXS8wmOGEXsJBPe47iMr1xB2HiVk1tnfQjIhmAe4F2uNyDP02jjEal4iu
pywgEp4CMZr4RUtLU4DU+33at/MGZO+znHJ6t/ZiE3vhb2fgjOeRKmRLhe3wDQN+sfV2yKRzNN2a
tocRMTHI7II4IsgNftI99Wq1UjN5+t0H+HfCTuw1WuF3+8X6tkBbJL/TA7vMxrEmZvzubekHvy/T
JmkPnW5fKctpDinRHaFu6Qldv55gd6LpgtayFG1K6CLf75WkZDkbxpDuOe88D3OC36W+do1EA5AQ
F5uyk0/pOARYsdWpTidzrUg306wbV92AW4CdOkU+nejbKTduyTMsL2PsKJusbNO9aBrMmZ3gLMzn
iOcsqbalHNM9E8L3WZGzFBPNNPhagQFwuJjQ9TD9OcZWaoe+mCCrx18LvaMMwM2xNJPH775lN7n/
JEtE/ClM5Puts4XBRcWWSwQ6V/Uf3jolGz2LXXWAOmLTc6mmrd5skqKr1qSmemPGlhM4Xod1tZoH
0jPKsC5GEmvEm1mksNOr4dJwuwyY2fDoR2N85TmHqZ3hwHMRBw7u1n1VwqzROGNu+IIFUOYgZwwL
MysEoPAfXwt/Crzg77GZzpFEaJi2hc5srVN/dymQD5uJKTHaA2NFyoYpPSAl0eCVyRSngvGD3kGg
lXaxxn8Z/yTZ9c+hveuT2zbVE/h97nfKpz8+eYfZhjNo3eF9RzqrT6U4AS9/qNYP/vvCmZfnIQPs
UCUEIMBzsW6wn+WhTn/tMFbzT4cP4JiLaQcpY7ismhmYSL8Yh3/8Hv05zOX7dTomMVk+s3jSc/70
OuFi2XG18Dp5owQgPm05Jr0WJsjcMO8wTuo8D3rUzOdMfb0zyvJ+tvT0n8SDmIb539cz4lwIp+XA
YJAX55p/fMOcuqB3vhTjYYqLkw77qaNbrinTwyLECIir8CZyBKGBTKQcw0LLvqgvNdhzmKGh0uzu
njY83U7HEpfOYjgHzMxhIxYuvEw9k8PBUXNnuvNrIrOSyI7VuKpGWoU63fPhWRvNa+bFF4PmEoTi
kcaIzbp0hDgVM/ZmpazkYgKSsET2ua6L4djWzLYk+QRLYapNMdGsTfz2yRmyOAT3nIRJnD02qY+G
bLUZR6snOVn/r64iL5g9GAc2s4RyWy/M45mK1Vd9mYdtzFBIL+WxqakHMtcxjqYnm9Asc/OJUNad
jAcsT2Pt7meRFNtm0XI4T6K6lkWMYS9ucwo3Kz6PHC139ZzkxKfS7kKeQlRTdktIZ/xDRuM2Z+uj
j+9IKLve5bB0P01L3FtOcrOwzh9z3bpFRgiTBbE+E1pFRGv9UiqnDKt0ei70GC3H+5gopvB+a7I4
FBRTXKs0QBGkLIZGHKaEFJYmtkVhZKSHJHNwV/TynNdWs1to/aPMzLfTRPlZtsS0JfVxmXVGNzBq
AlFrDNLaiKDFxE8CC9UJtCLvvlTip1WYTUAS463qulc2tmw/uV1DeUu4TaFrAQeT90zuE1I1t8Mo
NtFMzx8N9G3KX2e592iCboHf3rvmTOtcJ6klxTqNiICl3Mrny47nRz1pItiHYloJ5rhVF/hR+zRj
KTsQcvKlN/1b6/pTSNLA0bdZKEVd2xgsAD92q/YFU84VWOI0bBzrKW32DPr8K0StZeD6YIkMoa40
DJXbrtTuLSIcKqECZOGckU3jURjtI/T2i6nALty9k4n7Vvp+gXmkTphVi7OIhivFWKtMrkt7po3n
LEEJko5zS4vWebS2llOcSXwAtD9Vb2vrYx/pzitFPKt3R8dzvjAW8waIJlZQ9bKgXNzQdgTsOFaP
dj1iMI+3WpVc1HZakCdLgASZcf1cP8QSyjpzwS6ccusOaQSSD45NWwc8D4opKA3V0jHiWqJLvsiz
WyU7K9Ne9RG8tC4EwpKkTW6GLCELDPId09ICqa8PThnX6+s4tPI6Ay3BfesEvQM1ZJXgBn47v86p
OdB8krxJEHMCkdk3uDuwIXzSOccXUGoLN4R7OSYj5nyJIEw0HN96MJW73DJw/xVxtLHMDpMAAtdv
SwpciRCns7f3EuPKdoqOBGHaZ40OtEEYdjCI+Qc9624zafIyKnldfslQSiwMh+rGfbIGyYWZw1Eg
iQMkun1Tjc5whf7wTGJxfNl4BcJl9zqK4Vn0Po5knS6srLp3zR8b1EucmchfyYLkOBNoXnKUtUGL
syVE6rCOWSb7RzLn6c4a6g+ijb6IlZ3uDZaqIhmZL+nLsz3JJwtR2L7QcqJUHBsu4NFp5SFvUbJV
c2OHgv45slbjZTJIWjbj7EfuY45IvBlRop6BgWmZcyzGiRwWwkwz8im8ArElzcunXFfPSTYIjLhN
qJe0Yon6utQ4cJoJ0SWgKJA1oAG48pflZZJqK8QyfpItWwSl1G8dxk4Mv40K1l7/NNSjsYFtEJMZ
IWiJQuDz7PzgZupCKa6b7rmozARpk2btIkzEAes5CigDLLqrxfrGHCxQnzJ/zShjq14kt6JgSmoM
Z1hO2wkfWr7c6joZYOV3jqJgajvTTwwIWJngh6wgs4zAlAo5pdkOnzLSuXPQbhfSfZ3gP2fmM0Iu
lN6+LkPb9oK2S0Ezx7epCdFFao+ukSIf/YoLnHRYlsnrMe1tnBDENNBVELq6nWf0yaSPLDfj2vsM
hErr45TacueRe7h7kAWdBoEKf9sRg1QVuED08oPS0ws8Ka8cjttovlS1GTViM7UlEJhiwoFRlNLy
hpgSVDOaci+LGZVUhFlRt+f6yF6p9obOWCn3lzASzPdNv0eQI2OAJzCpHZojBEPbYZLtBgcwY5Wj
7VNe/DT5Datn3DzHW/qR02neRm4KTXFQ9F3q5JCTp3aKCkzSDrWKHj9mMBzsvvjB9PXeraP7ElFL
o66QsGSHaHFec9c/+pVfwJBpt+3QtqERuw1Sm9IGt2KFyXUK0C/o6/nTq4sOtk75UswpHasp2swD
ogPCEESQJ16/I7/iiyAga2toPe3kHnu+jFeV4RL2JlroyWsODKN68xbbs1MNJ3s02PCw89W59QPg
Vnrw44LQTKhFTS3KwNO6B9vpCIP7poVGz40rAzRal5Ps9LPbbRccaEiH7T35p3gYK8B/jf0Ats2C
gmBNIB5XZoZ7b5nzuPNzeZPPH12tuc+LTfSfgYhLpGgVE/Il2yX9BN0nAlfgOsBxfpk6k9p5bnIn
SUO9El5o+2Cx7Rb3UF0Z+FKzpMehLQc8jXO7dWxEgAbQyNp/TeBvM0JGXi4cb98ZozopHOmmuIgL
YzNNyfI4kMeK1v3JrUm6tWxHMXmKSxpRE0kTVHchF0B3lHAwgxbnr5qkOKOfbMhBdtZFdD8O6Fdk
VkDxMfpL+knxBeYFFC69w0fLhHknyt4+D+NiXfRz9ZrWS3qROKumpm73dT6W+34GmQSJPw9LCC+s
6x9+YqO98aCX61yxVew5Z7BZajNO9QdNoG1Oum+g5+RYGD+1ZAG4o6GOUJZ7BJIjL5XXP5JzQxiv
2xRbe0FObph5jMbY7nErAyrJYY/YCzwyN2uZIVk/s4kNLnecV/T+x16kdLPSkfzrEkWnX1S3buHJ
SzS9IXcgJ+R6/DnjJPQES1VdbHTlvmKEvSo17dzH9bxXPdMslHlx0BhEbRm5fUIwh8jdd1/bBHeU
FWsXaaYtN7hbi30/UlbQ75d1du/4+Zsfw+F0OCYHppM8qnWWF0Ffqrl7RlughKzvtHjWg7muXhVz
C78EQOlb4lDjsSv0O2tqx4MdTUlAQ+/Fn8wT+b4hOOyHsljQygBGUytWhQjmHMeGBzjXKKsTdMol
me2wcpFq0hb9EXME2Hj0PD3JfWwheqBQIbLG7+qf3mA+KQfcH368C12h83VJsCiJ22j05jrxwCGP
MBg9icvsM/f7L8OKXjrfHNmyTPJuMP6fmprRxiI5PZicGysZ4CGzdpN6jlCfbkSUeZtcVPoW1ONP
rVQfet+95MyFg+89Yk66lfgDSyjBsWnb0zZy5rPRo0mwJhC1BvkpYzMAw/QoVpvk2i+Tr2i51ozx
uqz6d9zuq85R87aGzPTAnlDV2fDLA7NEHl9lPxr/nAzVY5e1m9Zaszhk8cGZf/bsW6KOQWBOeYK5
J8FywIWF4YmTj++f18EoskKieKfAZbLr68280Zy2OtqDkwZTRUiCveTXelPIcJQqFLQHUX7egZ4F
O5v3902ac0mLzwXFSmGPJ0hNj/ocPU8LsWGcKGqqRTq37WTsbEoMEit8SEbxdGN7y06vIzZShCdB
rxnnnjTzgN2auBf/xvBLqIwl7FzGUTdJBO1zci/mZn6PdHObTvp9YY3vumuchgW0lO9PJ3A8HDYc
+4RRzQjknJurEm8M07mgxJnMbGPouruBOx7GffbSlRNuFf8CRdulkZk3jg9XV0q2Ue6Bn9SkU1D3
jIkd60Zz8i5cNIIWKmRVfuYFVTFex5rBOuC5L/bMsSfDGYKkzXaBkOczeoEu0GfJUw3isbeafNvq
fhyIGOkoomzQ1k7d8wbX3DwUl0lbPbTANTHjGe1db0HNagcjAMncbIYu4Tgx8tl1ot2k7ao5H3Mg
p6zWRb7zyITjr3XRZ6C3ByJDK7sCFAlQpN/6/kcRj+ah+pyj9Dyowcfnmn3VOa6nfIRMxb1DauZQ
4azQIBYk3tEW3bkp2uly9gsQkFMemo4TpGx75BXmGOuNLCBe/CyFXrCIrapjF+zo7JabAUHCYi/b
RA+1BPDoFHvelpQtZ0f+GfQ709j0XPd1U7Y7JMY/C7c5R0PucRMUhJ5V2p2Ove2gOB6YcX8/x81T
XidXGesrki3vunOrZzE/WIApdx5sUTFQGOmYCtKF8UX22UTDatZPdGziKbwo2e092262aDcufYPg
RxLm9zIaiosCYz09aCCWMjtZlnXCOJyhPwcTyDBBLblBSZcl9MiWd2wrn/RN9/Oo38erRGMxVnAn
pYe38Ltzx944btttK9u77Cuj3ox6/qNLieHIDQS0hWcXMBuH4zyO884VGVzZ5anzDC8oIIeH43Cn
5/VyU54cumC+QuAWozI+QbNgv0GoDI0LRDGCKYbWgdfZlMtrpjvL10LHXMhuJjt7QkYvtdMwU8Vb
Tol40EDuUgABB/hRnM2m/Myi2drxER4dM97HOf4eu3m0bVZ//960Zb2JcZMQrhOW8XBkzeMBkj7D
oUIcp7sno2WpNccbjtp3kesuu9S2t4WwjXtTq8l3EyQpDGvvIW3JsKoqMd1ZqB/kkCI0roq9L4oJ
2JbdHn1JiHYH53lL3vbGj1lXlK7ULoWYezbcFnarr9qNaZHPVBdtfTPJPmwB7ZwsLz23pnYa4Qhv
Pd1xwtTTQ9Oyk5t8XJsKS+shv0AFtxCRiuJRbKtsAj9bLgctcd9ijLY78iPB8Q35tFdOlJGT2dO6
ZJu+6C32t950LiOL4rgZpvrg9eaHKlg3cwOPumeoy1Lv2kPSl0ily3K/GvQ3ZZTflUNS7zB1sYwH
sakAxtJY4OQLJZMkJ/QDz9JPotuyNKqgxzp1Wsrp3iLBmMatHjrmHIc5ndBx8mKgFoN7Z2JV0721
y9YV+3Qm3sEkx69PCUCvXLydI4d/VhQYfzQ5SAVGHDEhxe1HSuF6Np6cifVvYgPqaQ1uiFO9ESTa
c5ox9vTK58BMgfxq6VEr+cjsVMR8/BECAJrJPvYezVI4TvHikeGGTEe7KI1mD2bww62cTa61ODG9
zAsfnFlHk1u4HXuh7HeeULCklp8WwBCVtmUwmJB/MPghbFqFCVattrFJxV5U2qvQm1s60mmQ1CSX
l202od2F28G99SDiA6i/lpNgQmd2OZHYxZjREPek6EW7FJcqnktFtxlPQdzU+Ajcaq+aJAuiGv2K
lgl2megV4WA4esI7iRS8Mw4v7sglgLzYhyaqMXpkxJLq2nBIUvtRlauRQR8gW2rzQ+c6Z04yrKYd
nbKWwruJVvderfsby9XU1oGuFpQFbzGLPWUsjeJgaiwELF3HYS43txoHXNAHIkh8zYFW3kPo6hln
JNp4v8QIhez8Mh0aekoD5RXHNbYT81joOSajpJMEyy6XgFRo9hWuhZyuua4qbTt4697rrQlkMjI2
jlFc5eqrZF598OgpAfjaId+mWZ/eZC3dm3gEoBct9Zv5YelcHUU2HuGc4lKFzrfoJsuv1vRUEeXq
fXZeEnNRJyPOXwdRj4ErJw429GYSDj1HSlU444xEj/1UkSuVe1vBxXDBQLQ/JJjKgjYZtgDGc0JB
ogs8nOW+s6g7QTqf3LTU+KxfyKLLGf65sDlOfa1HW9BlLIbk5rg6CAO8mYWg4BVqees7kpNAhFH5
Tu2RtaELJst9KCct7OLhLS3KfMvgAHiyWfjcboMMelH9RHKFOm0wb0tOQiHNsiGoS/+j6cBQ23hy
mQ3pFeGb3m62nG023WHYf44tvd904/wjWUwWCeSTkoQtTdhh3KSwv0a5q3XxaHSWERiz9VHq4r4q
WmsrouqnLc8ymgFiT5ejGc9Qs+Js00AeaYcFnRNV3hYg01XjzPcdgJC9ptknxNdVKAWdOPZfMInN
FqE37v51gDvlV4nRuBed1N89NXIgKOIQPZUMHBStBA5xBpkzU25G/KEJB8EGqtAVAM6jlS9rTxXq
ENNbuhM9xnsj2TYlRoOh9HeORrRtUpGg7lNLIDfYVeVawhYb8g1bRDbuJTSl0Em7B8IxUwwgEdvf
IQLZsPFqthGQUBuCodTOlkMdCjAi9TTusVl0CXmZs+AarDXx0Nh43hvrelryr26GsT1oPGzcRXoP
XzRtZpzqoqeGSbdG7z5Y2OtMryRXYkz2nmjfW2nvyId/dhPEcbrYlS3n4w587BZAHeErNvLhxfFC
cyb4u1m8RysjCjEm2m0jQH+AJcXE5Wv+9TBn76NL87V1fOsgJvTt7ji/5KDH9MFStM/K22Ipbic6
QQGZx+epvsodZtOygxzrJbACI561YvklNnSmbeVP9Hkyha8/ebBNmzpkzq48hL2HRBk67xj52nEF
Zs9sKZ7inhqAz03jpIRoKt/4HdFtxIrO5ErpL1w7NmPOKGaFoSt38My8ONRJfSXQ5uoG0mjTLtic
qwy/Y0UUfDcfW7MFVR6zzWi5ySmJhp10XMpAN3NvCxdQv20tQCyQr7UNp8uygKkLqYtCM67uBkAM
W7eZES63MQlWhUl90g7hMhZvAPuWjd1FF3QBskCX1l3p2I+YtPQthQZ9/aSHtOm7oROfNLnWow4A
m3iuqURwmDiLDktXOZwS0mhfaxp9U454m5FZVYog9sTiiPlh3tAw/5qN/Go1NGtTsi8HTikdFupF
gnlbhvuuisH+mibvd5N/zPFpLNOzfUh7g0Is07bo6K4cu/uisyA3tjH3nCjb+q4X53o9yi8WVRdx
ava29zJOPBS1Pi8pcLuOWER4OiXY05E5SFHCqO8XkIfC+nTsODC7lue0oYymw2CFtjtczIb56Mbp
h+8OBAJ7F1E9HSzvOClfroZmOhc6Z5xCRsRLRl4ZRD0cNp2mt118kegW+IX8wpHLbC5pYZwGjrLu
PLhT9HoNIuORXIf2yc+6W5xvxqZuKWsMhwDg3qMxAEK5LnXJpltzPtRvpZiH47Q4ejB6GTLOgeAC
c6mPbZ+RcqxQ7HENGNF8pynsSdGI6brDfH9ouCJnInVV2iF5ZbgY9iNH8Xk8xBbhT713ln26j7kC
ha/pZ/Jl3WaaL3uSMlNbJ/cTOn6tdfXWjFZLV07HDeU5SIn7mHD3RqsoVbSBBIfq2+bUvS7MCbes
pdMusrZtnYVxTmknei7dPBsOuqMQ+3GsEaKej6JCUEgnosobLPRcTYOH/zJRXPm46VBFdfhDh6x/
UMo3T8pLFoYnnBdTXm8zofl15ux2XhZ7NdrcGqn7pTpxLb2YenTEFKaw0nfjcDDNEah7QWM/QkM6
YyTRGW0ZjXMXWelT5NCcmrwzSaFoltXMsa7rj7NTi4M3NXcZonsmUhTXUmuvWn3YInNvwxQmWegp
fGdCLwfc0WGvWhI4AfluuDNIAlvilPkAFopMo6eJAAjR1lCekyyntmrDyaYpQjeLGdkEtZk40sfi
/3F3JtttK9m2/ZfXR45AjeiyAklJlqxa7mDIFeq6xtffCd03Mn3wRHKkm695fGyCBCICEXuvNZfa
bmT004wduel6nQhs2RFkriSCrl3arjzBb+j6UCF/2qQLNHo738uCw57+wrdORiPSzsam/LNHXEZg
VpGl66TSrggOAJ9Zjc+oHG8Z5MXKrFibLQthUJvQISUpbaXWGcooJg6shYg4Z1u74fVgFTbhgCrb
SsRhBLpPoORInZCWR7S0Y+861YMBNthsrQxGMCbFbaZhW5banQicX+xCRuKS4H0jSQLiPNXqRnE0
OIkxm1/VQtk8cMNntgq7m26dTUnJV4oeyQ6DC8dJQS+TfmunRDB3+g400m2rPs8cYaTZESTLSN1M
RPoeZdsBB4GTETEQbCsj2PFngrQ3yZXgJYvbu6JNfw9DJV4gCgLm8fznCd/YmrNujpCid5O0Ko9J
rD5oskLU9eoZw2OW5tiOa+vYOp04CqrfttEr6EZAtpN8ZbblL7bCBkmb29I28rtQpwGmhHwidR+q
/GAx2JsDrODZbEYjJQV1DF5t2AixVBSc+FQCGhNGam+XzV4gY6egNhzSgjKIIqH5BGW8qTi/rLPQ
ear0g+613boPHpwh6eAG4F8xsEIOav+A1GGTyforoQ0YanrqV1TxlZwqgTrlX62KdoNGz09tbCqT
qQmyexp2CMYegwHVWs0WerTNfheoGpVXch5aVbkzCNmuKtG59fTFHKp657Sxcu2Db1iJkvqrB13c
yyl3ptGdX3GQqFRc8I33TC0JgW6vr0PdctZgUVIBM10qY3zQIu1dqOPNmCevll6/dF3N7tXu13CO
aQwUaIhHNnlrL0lzvj/fOx7aciXYLb7MOzrN443Xt9WNh1OLHxSEwbYjhQ+oQbDK0kdzFjmWIZI6
nwYRfbCVbK1um7byMYFTvWaCXE0hEahDyETJ+3ad4eBpdGNdCN4gqtrG234gfo1+1bds9hhGCjWb
TFC/7cb8TQneZJLWK0PGr0kcMW/tIFoXbXYjST52sX7TRjO1iS1RghBJCV6dYvqRN9S1hpQDmMOi
VajPqQQE64T4RsfXvkWSqPXVT6H45KXWYjexCcHYBO2sbJSrTtPLNa0RsAUHAos4m/RsizUx4FPw
gp2uaAgLnMlaC39K9o33UDjqb4qdxVGOt6pKvTkrjBtPn9zJn/k2lt9vDEKxe6PTb4L0NYTZ748j
csOp8dxuokLY6d81rFYe5s+1RbcHRM3skJcVLVRfWzuRPPCm1jc4Pd+s2vlu6sAe6ubFoEAiGhje
xLy6eQRiP1eHZ8JJ1mMhOJkiMVvFHOfhXWmjB/Olq16MlFUs6W7yBvejrzXQw9AkU0ufuv1QU3ZT
WsYs1uVsPdFldi1NgWGVt9tR9QA+Wd21b/X5TZzhKRbjbW7ykmd/q9goYdRMpTjV3JeaPDad9SHc
pgZm5veG11t7O8deYTnxa9iKZFX5WGdlc9/0fey2bNzWWqQ8lLaCC6buV6ZaOPiPgcQPPtMnBdBQ
jrP3oBtuVR0HgCdeJdDdVa3EJChlnr8mN+At1iLnkLakiBt6zfkyQgkRFGvbhpltlWzvdAomQaAf
p5oNXauRJUHyUUD7me7/1qBDdkXdrtt68h2bMis7DvKtQVzFyqC4P4BV2dh1HVOkzbDNqDWAMYhq
vmdQorDDIzVbQknVTneNBn8ADIyQCp34FVA0WbcpwPEqHNGTeeXbAEVzjN6K3rmqRX1vO1SPIWID
meklHBySX4M227Qm9p7cIwGL0xf1srLf6iFBNpHkPydyZkj9eZ8EfzFn79D6OB9w/omtPwt4S5wF
AfVRlUitLawIFv7hq2VZ8ghil+54Gr4xCvQ17DUsDMm40bsMG17rvDjcf34yMa5ffSq9HNn0a9/c
hgam+zh4sYIfSRMrhyCkDaqkj5GTvwag7v1il/rexjLmpVWLJd0+hVdoOB9jJ/GU0lhfN5PTXxM8
IocMisaY7ziL11c4jtnX+e8dHRC8pYQc2NZ43wa6O3jmV8BQwWbY0gPBvhw8R/ddWwz3wfAUOnUL
AlfSvOb1uzILrdrkTDSoa8G1JMVvrdrDM4F92soBRUzn2IOHmBsYaQnsrlMQGgW7PCEYkLkevE9g
SRLWir5h1IcOO2OJkDEtVnGt8NdCAjMwUsPnTHVg+9ljmZEdZ8X83Cqcdo1B0hWRfIfaUt8yKg9b
dM4Ozn+EV0qK7KlXuucsyFtSBj1Ev0b5ZQpp0AqOcHLAgJRUsxmmQyqY1cYhVIytOZJCK+e3Xyle
/IHcA2h+eIuTaBtp2cRfbhRX9dQ7tIK/vCihoQCexg9lsOt6iBDSphmS+imqCQWXNHEY8TT6mNuG
OwTIX+OmY3IXNOg4aOzqMCMnHAVNnjDxdf97bPrMlMB+ntjy6t3Q7gV9GfaOxAjgEus2aii+56J1
VSTTeyfL0bJDPOwQaGCsjHZeF+1sIYdDbVNxsDNIWAbvnUojQrhGkZGH7DhE316nlPRyn57NjLFq
m5+iHbxNMUzc18lYjw2tM46O3M+puAYpzDKcmlccUZJtjnfHIkw+dJR8kwtxND8UTnmgrtMRFyMJ
qpw0ym9pMB6hF8tNaA77tsknVCX5dauT3K1BLSBSqaflwGiChaa4gaQEmFk3itV0V3H8bYxYMqqW
2GIyzITLqWFT2eKrYkTXiUKBSOs7WNzQkA6IRjn74DsknlrvIEHWbbZVLV3b+bbaMhxbOl5hfacY
jHN2D2NrUb7MkpskqzBJhcV+iHtXgGLhEBDUVzo6tGGIDmOsN3uJbpCn3T1IqyMkiYiJ63z6YuiT
WLd9dmchONvagE4kDaVdrcvfCT3gLlR/MQ1XgIbp6fuxckVyLm4T6XYG6kqkAG++wyu0TJNtkvjP
GacMKxDjWkwa957TgdlGP4i5smgJ80bJbNJsALusgZt98eKYGK8phpAXlW4fjuw36x8J4941phYt
FWyu/WQ+oFJINjLLKL+V1C4kxuNe/WaXoeryRprTqjMqKpb/TW8KaAEd9C2v25YOPWcgZ28I/kka
CVqxNSYzQvggva86uo++8jdEKulEXPA9tEE+YeukA0/gU4EwH/c1NFh/5hUw6Rh7T7IZs02clUAO
vYodsmXT1JIc3xxnDqoT6ZtaB99EnP6ciPHdk1jtkCRZ9WkDxj1hf1/rB5yrj1VqY84zK/ZZQWoe
4pi65KD+zsbbWmQW4l+qrbaKytYLRnTBVTPzdlO4CB3Xkez6awyEhPFIhB9NjuFV1Cu7BWBqf4MD
Ay3QAMQruv6R7fsNDQV99cYmds60JxZ6wKunROX9OKSbuGxdGXCscSh4MuDgCyosvFkYc472cX7x
3La1Et16LdRu9mT+eqwUkMcOOqi28rg/7BMnuyMD+tAn4RPv+31Ta/pNJOjpzRFZ4NJ4FWT1XmnG
nO1qdwTvlmz1Go98U9vfxh5keoomBkP+jy4i2o/W6oAZ9kCr+90bh/hIuMGbnpTpxqTDGGYwzdnZ
YKvPnsEu0LoZqNqOOkpXa3jtKXKgiU5/gKzVV3GY9Zusf29sNeFFxQZDUJbapkg4/foQOV7HlqCi
c4q2Baet/74XpvGm28PsBYxuKUPTzu4aXDtKtaNVg2nOiH7kYda4jOaNQIq4nbUmq36csl0cKv2q
yNkBAYhkQxnRdTCR3/HSRgqRAhmZUBlVRdzx8+iABlnyzlHzgMcPQh80UaXLUHFZiJz0EXUD3QKq
PU8f/r6hjyGD+CjDDKWN1yL3HmQcbul0TxsarMQUclmjx28dec6NhIbgwK2aRvXI7v3Ni+Ba9Cbv
FJaR9shB0d8iCRLd78TA4ZwJ8dWSlISR6r7R8tzYZHI+6KkkL6u6D6E0U7gqX+rJSrZU9A5GVfDu
h0Zv9Li1u9B4ZJu7QYDiqnYBE7wFvTA6IQHOvb7j/tyoPik2zbypMZximI2V/SpwsFX3Zfor7MZ3
KfMDbQCk2Xb5W2JrnfLAJVOT4GBLeJtIj1/tOYLRQzNP14v1/Bel1oeq997RhNyQyV6TEM57Rhun
53DwiE9Xw7cAkq+VpuicUtRstqJtAxvLsOZxVAmN4MkuyvdBL0aSTKvvfR4+CyNMCAPClg2t5XbS
3DLr3zRrujKK9KUdy+sBEsZmCCjU6OZP+obo1Qu3slW6uYLTZmIFnPxrXrSOZT47+7puDeZF9UVk
CLC09DnBJLrLOYgyrNSjqmnqis7FroqbxrVTSoo5S4GBvcvvanXvoE/bwKp0+xFNT26aP0bDv6aE
OezTjHwv3Qzb7Qypq0fyMcGSuFMFjywzIbzINHn2sgO4oGjXAmVbDWP0Ijs2Axz0ui00m3VPnXut
YzMmFhZJn8L/a/V3cucQluXlNzX8Phist0FMFW4qj3pCsEcQ8A+7EGQCGI4vFhh4u6ufGowdqz6f
/emJ5eLaYK46McA6zXmCE8N4jad70BA6aykNjwDpV60+kxyqZ7WbBj4bD41jrVW99CG8mHakn4fD
Ycc0xg12mPlsLBEcgwDMryM8Hn5B5yME0EXDM0q3ZeNGONV3bdnm+0BrXMsiMbbUKsjm+KBjrGFQ
Ra7gn+/MItYO5rs22gJVEmtpP4Tvo01Jt1QGOqtE7zUTshqPnCH+FQX6RGbbuJsF04FLWc3E8DLY
K/4Q+ZC2iSqUH0NIbZ4M1E4vblv6ho4MgutUjOyLA6IWVPI6PSXZ97TICkF0aJ6W2bYovF8hyctb
gfpTmlW0myBisEJFycajBbPqROawNJErI73kdip46VuSlp2fcxKxu3WkCXamtUVrK0OLACWwjAG/
QB6/UqGT00Oh605QBoU4ymK2xrYPiTHFjeyo+ckPDaI3hI5proF50C+pwNmTeB/SYG116rjyff9N
6MAYHb7tprFCf5+YA2eMaeQIDJrAh6q3JqzGJNZaJ714LW3We49ioFFC2hLBvmPHgJYW6gfc6vdR
bwEfVVd6/6hjSrx2zB5tpIHYHbgCnpidk2EUzpLK2iIXPdbSAHrURilLBeWm3ADnI8b0Ba8eYDEP
lx3EyyNrNPorXamueZr8yirJtmiqkIlRGPQm8Ow50WdwE3IWJ8N/yEPK0eSpIFvp5G1VolQuBXCV
pGYPNlNG0Hh5VzTLf08e4qDZviHL4XbAQnSb4C9cK8jOtrTr+03gxfgzc6JQKn+fa1Bzhal9bW78
tFW/2OHvDxpebzcbs9MelVw3r6KhnZfAFkFAqIWICQ9FIM1Vk2jpTaUXj2Vod6us10q38XMO13Fj
PraVtpUxoJnuxZx4MfkO2idNB8MScPxsg/zm4+9+fFOPhuaVFqBj6gz6aCEzA8ESTsE4P9AV6VFr
kuCJZG6tYsf84gcoBpr+RqtRhEPU7Q+d9O8Dxt61M7RuWtvKQWkmWoF4lAzSGVZotsWVBKuetc29
AHH5YceykTasIX5DX/UdFqQACo06/vQ5ScBp4+Rk2Nm2yhBGKZlh7z78WkPAy0Rq/os1177DdjC2
MB2wJ8VUtdAksykf7fo69UvigdnA8yZGeJ7d5P4j/8pwAwSP7HGiCTpSdvMaY1L50hGvRBcEhmHT
hNEsCeNn+5RbB99FGB59FUl4n7bh4FLrpFFJ7RHpHluZmgj2a7Rt2VrQIshHmAY5ks9NRJGUzIr2
Tm3UJ6zMT3aUJq4yXOngh2/wthdb4g2rba2Ci9dIaNkNHdxd+vfauuheVSbOHepKc1f30Y/Bca7b
Ug8eknj6pnD+usIZcRBphEMWZwdJi+bXMJ3STdkkd0XVhG4BfOsYeylCAkApOJ8BJhiF4frCP0i9
Tg5l5kman8bBLAvji0fKUqu0Gts7LMacSeCX4Jn48L1lBgoN/vpNljgbuAbxCrqq/ypQF6l6tIka
1qBCU6/zjJ9tVWZ2SGEIKvmY7rJWLTe+ISNXQ1xHwLVAnZtLNxOku6mINHLahi3qfvRDmbILRlpp
SdNvRo/OCDdP3o1pRXroBiAjRb9K8DzY8DRGDXJqMpmpdbP5oKupTbM3Q2EdFTOc9YpJA7GIeroq
7a9Dnwje/OYAd35e+3Uv2kE/qhERUw7mQOlfmTQJV3mj/5rKLkWL2OckmOL5G01aao1mHMoBeriu
6NZ2lEPxVpnoeEOyidYly2fdtTmCdUTATF+OfuY2k1a6hSujrUnMw3lmFvouC7tvH54uoq7ygxL5
RxjstA0Mz79vq9hFYhceSj3C5oBrfWMTgXeIxB3rJaIYk9UXvCwWAtX88fHBQ0XxJLcgL2AWHrYN
FjZi1uQIWoOXZNMnP2KLreQY8YqE9SPYqfTguUZmRGh4pD7qwz7BeLkKxiCnpQrjjfN4q0zWdR56
my6k+6hSNTqguLTBknfD1izUI7hhgvpme+QUwbJMx5ilxEydgz94W2od913EvpnQAqyL8T1R8RsF
nqhLIEKyrctquIPMfc2rHM2vUd3LnG7/h4XRo7VMIdLfVxXrsdOku2H2Znp1w/i+zSnpb8cB8JCq
EcxI1u214D28NvWyu8JXXFKEk9fN4Jt7FX1ylNIvg2rOH4fDeE1C5W6yQjqYSXxvKUa6BvQhZrHQ
uM2qTv1iUB/Nfa39YrW078PY+EKpd6smlv2VcXz05yre2CGxAsPFdyqjnxPAj006j65J1sYKVoa1
gS7TzrTW9ybp79JIhF981adIliAJL0jH/RiM5WAgjA607U+FQXfVtrk75hMn50Hemz0FHTt8ziOL
AaIQSqvkH7Fc7Z1dm9q1UQH3nTFDSo8Esfd785j05dUMhXYRpdVrg8hRNpGQ7qooEByLhtsQdgun
zNTYOeX4qI/19zzOOAF6ADjU/2uI+6+82J+7rP//plrQwfo/ZxzbN++ETNT/dGx//JNfHzALVZX/
0mBEGDY4C8gVBuiR/4VZSPkvC4aOLWzb0i1bdf4Ds7D/Bd7CVAVp9o4uVVXFeciyMMMsxL9QPmoq
Rm9Yexr/2NT+G8/2bMn+jzcZp4FhG/iTnYURNc3SEBq5WbOJ0b9OrHeGmiIdNw9/3IpPvM//9O/+
5+MXTvC6cJopy4PGHSwseFR9AUYdVfmIhnUnvfR4/iozveWzH7GguuQioJMcdo07haaLu30XJPLu
/Ef/k/Xxnx+wsH7GWF2MvmfBqLVHr1W3dfwrae94gV9N9hcBNPD8ZU49hoW/2TZGvw4sjikW98hL
S9ru02rMqgs+6vlpfnaDZoPrH3ZjyXuZGiMfz6q2ciIkZOIGs8VKzwEQ/BtS8MlzPvX9Z+v7nxew
EsMwsJy6Eu2SQjKmpltcpL1gmz7x/e2FE3gkFcx2Gt4wtPWHXV0gLmMs+7tQhiXtl1i5YD3WTowk
ex4Gf/yObrINrUC76gJ7PkTaRoFi9zN7i7eQy1dYbFYoOK+9H23Iu3I1n6526QYQ4wo5zYVHdeJO
QmL4xzdIC8/QwqquwZUaL3hNyL6wkPoP7vkHdepOLuZ7INk4qEVZu6YxWwkj/7YEJ4NsQX1t6az/
3UXm3/bHXQz6FmRb3sBqlBweZ20xVmdfe3a8+C9/xmLGo3ry+w5emtsBNhg5eNcWelPsG6niX3oQ
/8Q2/HvqL13fClLOIUMe4haNQn2kGn1/b050o1Y4Vr2rrlS133EQGbcgSKN9XU7JplOh8Fukcxzr
sSPsBKOt+UqMvfPmU1db99NcpEMMdIzq1KeIGRb2+9iP8kEiE9wR6BQ9CVTaaxnWVMHjcjOosjtM
Op4DH53argJd54a+Eh7D2pllhwp5f23dle40QYx3zKE5xC1J64OCe5HOHSeGoOpufZ0zmd8Pw0/M
GNSIezpbWBULzX5UaM5c614d3dSDQomvDKz6uSEM8a5Mjez5rwbE0slfsq8B7TzUrmbmNI3REfRP
UW6vcKecv8CJefuBavpjxLU6FRoKGLXbqjBsVRBpFIjSC+CEeZX5ZPWctwF/DueJ7m2dZlSi0Fz9
lGHwK4AwTO7mr1ix3zEQPtGqdSn0PZ3/Laem6OJdILp4rNAK1ZzxTRrUv4bml258TSzzwrvm1Ocv
XgZ5QhMxqFlhKu87bF43I21bFAAFLpETTjwMe/EyoHSdVqhbmDjSuSfp8QbE0KVJeeJRLJav2poc
OXS8CND8ry0FNJ26Twqx+as7by3XrSmjwhQw4x2V9AIb64dhrOwSfA16y/OXOHFvrPnP/xioQ11F
U9tFLI1YgK9y3wt3AP+SC9Nggc7495plLbYrhAYUyK99huo0Wds8s8wdu05v09qcCPs2z9edFOMR
DVF4pXaV7hphbcNkRhpw/vfNt+qzubIYvNCmIfR4ee3SuLoh8GhfTsBsc/l3+wxrMXbDFhtSlvL8
U+r09ZS/VIH3QwTiAibw1NNZjNyoLqg/0dZ0fSvfdi0nZSdZn78x82LxyY2Z+Xh/PniyHGnumD0L
RYTh0yZhhV6RXGv4jye7vzC1T3x/c7F9SeuhUs2YdXbAk44Nv4ou3JgTa8YSXeQhMIf9xQdbmXbV
xG/pQOZApKxG/cK4OXV7FhO7GHQDr2Zau8qkghHGB0wK0zAp39oku4ZJemGCnLpBixkOZHAyg5Lh
WYKmIsqjesQhlV+4+yfGvrmY2zSxeFvbce3GtXUjpuyB+FhOPZTyzw+hUw9hMbkT1HoRucV8eb+8
trX2yqvQq3XpeNtX8cP5a5z6DYv5m2CvbgPJi9TLv5dE6k7DGyeHCzfo1A9Yzl4klX0ueJGq0tkS
NOGGQXY3sk+ScX19/vufesCLGQwbNvOQK9ZkNdxYAhGqOl64+yfujLGYwLiltNJOeTloOGYN9Ypn
jZItunBrTnxvYzFzDYw9umNxa6oREbUDAtWqrZ/n74k2P7xP1h5jsYHx47aShspXb/o4RTNqjuOm
y4cRDb5ZrRV6a1+pFiffvaQmcKJKxb6Jin6jSCH3xoSW36F3+j46nX+FQbnbNJ1vHREgQhNKHaCU
HoiLyfC169qMpmMoMTGf/+YnBoyxWBVGRK2NZbLc1zAQ2VVsI5G949VAzNY0f7e0GfPz/uON3FZ9
pXlgONxsfFGs90AleYnmVQo+6e9+xGJZgJOlTbaD7V7BLB1XXwhA3MxQbicaL9ymU0NzsTBkQ+8Y
8Lo43veh85o1uXpsrEzeD2Xm/z7/I06Nz8W6MLTETHkpl8DLDL7BhIT/rss+3Zz/+FMPerEyZEAs
DTWO6WTbV3NvsWxrNDz4fxDYn7/CqR+wWBhqq8fsMES00bX6IS1M4j+7Cx994svri5WhiqBzBiBT
XAunUZl+sbxZ3srkGI2/e8Az7vbPMWq0KoZt32cI1RB5iEzizbJSg/DC3T/x8tUX6wPSuqzvMnQE
ZfVdxRM5Nm/6gDnAe+3tx/O3/8QQ1ed798csqxMjrbuCNIh6wC3b1ts0yu8mo3w4//HzjfhkhdMX
kxgGYacT6Ni4cdyPL14aq3uoZvJZlFm0Lxp6xBAp1GtCMLoLL5pTD30eZ3/8oEjrQnycHjttP/hu
+f60IjKZzGFfbMpSvfTGPPVkFjNbRaM6Stuq3awiawV1j2m9W4XcRPS56uHCTzkxNfTF3Pak70zw
sNlXaNW4qprsm6z67MKL7dR9WszsIsPiSRYdTob8uTOeu9rbD+23ya8uTI1Tn7+Y10Ou4x5P+Hzg
LGDCjMzVyPLwErpsav93m1NtMcERjeSGh8POzZpXVBKrkQSaVtzV0+8M2/X5EXziIWiLKW5B/yIs
iWtQhMfTE7bfA7Sg5z/7xOT7oGv+MVb1qVesfv7+UX4bWBI9x7iW4vX8h58YotpiZgcgxVJDsjbV
tjgUNYIZ9dmBWoD6Zk0+3N9dZDG/ExhdVi8pYJt24epZ4cLL/l4NVUfHLnvvSUu+MFxP3arFtA70
eIjzREM623vQacNV5SUbcIQXPv7UU17MZ7vJhqkWtFui3Lw2ZH/IEXWfv0WnvvliFlMOpbPeUIlq
FA97MzIBs9oSir45//GnSgvaYiIrnexKXQjOxnETvRKtXm6ihBSVRCm1B8NPNoQkjzSahwj4SxLV
R/KbupWOG+HCDJln2ydrvLaY6UrRySLMeDQ6DfJ3G/uxT3yLa9B8rjcAwM7/zhNPSF3MdWgGhVJF
7EQMO4c6ALR303q9duEunnhIH2jWP2ai2VttosDKcoc+Q9Fh/Y6z2ZbS3v/dl1+8yEHyonYaJ6r7
vvYFAXe8KYmXuPDdT0x0dTHRw7Q3YXJSHCFLYjfqr7w3VuRmraTWrpyhvjBDTqzn6mKmq32rybFw
UDgR6IX7AWQk0lhj39AN/1n6nXLh18wt1M+GkzoPgD8eBV5pbYyIuXUDct2xdaw0ZdxL5EujT74T
jiAZJi82wd8IgoCNIHFvq1dZPp1/Uvp8mU9G88fX+uPyMVrcScPp74omLifkYXGkr0TVBVsJPRQf
u5EbxGulvnkD4R/KaKZBOy3NortyDOG8QqWJ32KhOL/xjqJmIcD3rg1ScZviZNqOQjRHhjJHyTRh
uxj7zao1UDoZenmIwlD5PUYVsv0Q19dWmarh2YAZvuqsTmDt8K1nXyOylcyX6bkoUa6hq0Mdcf6n
z2+0z375YqFC7hROQTCUZH6h6YTa/zRm49HLh302xndTP9wUiNbOX+vUaFosWoWZKtjkfaJowsba
apbyG8oGBnv1d1P7385f49S8WKxLntZMY9kElTuYAALKgtUIng2BfIm2TxRwLL0Kt/f8tdQTF1uy
myXjBoYOUYOK/z2CPuk55tHWoXwK4xhwttcQAo08urTuN0M3AS6xUbBSsIBWoiQIzcyC9Pb6wiQ6
sZyJxaZFpy+bEQSQub4DNsbXmxheKbaPXiNH8S9/8WJNa0ltDVrsv26aNuRiD4m6H2fGE5kcOsk6
fbgbWh+JXQW7MYoSWDiOmLDWJfa2wumy03toiXGS4M02HO2FoNAYYa9luxe+34l1RCyWxQCxO4mN
WHdDVNJuHXf2T2/oq2fL8oYNju5oDx+gwOgZotfnb1aHBJSZa+VmjdFPAvrWIxR257/NifEuFqvn
ZIDMhKzYu4pBYGpebnUCQw0O1LH2fv4K6jxNP5m+Yl7Q/li4QgEZBy504goz6a11QawltKHS9whV
xpyiyFrBX6MK9afCneE8qaoAFPRRz/YkvbRbtaurCweXU5NhfiR/fJVAVEqN50Wl2ZDfjr26z6Ls
0BfBtZWqjxlL3vmffOoyiwXLw0WAXhy1Pwwindqlkt5EcBRuewesDb9UQGFQG237d1dbLFmpVsT1
GIEriwp9uGl1JfjSDX0Bv8kyr+3MBjWj9PZwobc5P7XPnuZi8TLlmKPbcDR3YGu3F3b65oSFc2H1
/XiX/r+fTvTEPx9QlTQeosRIxy8g7T1q4nrf+rPfNSpByRmK8PctxYeHsrRAz0MKPwYKWrkBGigO
hIy46wL7FqV071Kd9fOXD1EM//xGzdQM2Vi3upvxBaSPwFD57dXYd4Ekq1HySlPu/GM8daHFsqXj
1PJ7meh04uCc5A/6hM0WwbrV1RFAALExUb2fv9Tn41OXixUIdkqmy8bXyVHOdqFtAtUydyrnFkc2
X4b8ryabLhdLCxLoKtEDSyOiMaKubgzQoifodkMTEefcfu/VxrswBT4flLpcLDG6NpkVXCbNhVoQ
rEhYmsWN2u783Tr14YtFA+F30QcNyaI6QXP3iT9FV3LWXZ7/9FPPYrFWBI5aA+OltWGHEqYzUqW7
oJbVwSrhunewmZ70oc5e/u5ii6WCglMJ9HtM6FfPpK/EKyRGWKxuT2RpdXuDOM5+07YwnM9f74Q8
SpeL1QJ3kqrIrOhdw2/efA1az4jnRH+kxnPABg6/LbvV+/Fgkwee5ca2wPQBsn+n2f5vJsOa1M9t
jm9mKkGACsG0I/uAdkqbmixqiWuW8YWlR5+/0idLj7NYehIHuW8kQBcYDvdhFVUFsRF9Tgpq23g+
zhMlv0JKsJkk5DR7cntioXDclciISjIXcqP5CesaA1FahCpac6TZZKdEa0E4Ik46Pyp37D3qvcfW
Z2ObxGOklAy2ngK6uPFwr5SyKJ8bZfAeerwIt3oRYRbSYh7RhaehnvqJi7Wsr0cSQr2aN7HQlZ0X
ayNbXBn1wBlSvwrXZi2dGxMT3oNwSL7ZBhx5fpiVgen5/Hg4Mdid+c//eP8SawJpXM0Tt1NNsYn6
Or8aBOk3BBR4P6esHZ9gKhMSff5qn+9t6Ib982qe0aOxsgfCAZvhGCrajm3hE1DIg9Fkt+cvcfKW
Lha5yAjDQTdFQ42pgzddPxGOiiEef9Zs5xeah9Y/hOEm4vEuVdqf5y974l2xTCUsFc2wqgane6pn
3kbmIcLwaTTXohOKaw8BIbjCT+4FDrQL9/LEIugsFsGkM0VGfn0LY9F8J3nEfq3D/lKxbr5Zn029
xRoIM0wvGktp3CLEFVcQklqtklKIL34Wlvfnb9mpwbBY+pI+B2yreB/9qOqm4dxMLnXuC+Q6Ut6Y
6RBXF27VqSst1jxwzXTVAs44LccHF239uDMCM3ozqUjcm/6oXphMJ+7aUuOa4WmxQMRTv7YtzDOT
kDjxiM5ooXRd+Cknani6vRjetep7ft0ilK5IstDWBtk1NMu3DbEpV0UaKGtnTLGDZvme8+zRKV6C
iYCG80/sxJBbKp84EpulORTdARpr8diZ4GjGzqr25z+dheXEg1pqd22lb1IP/TSeoqj85TfWdJuq
PpVhLH3jrois+OAXZvCoOYW9RQRSbswoG3ZNrthfdPIGqrVTerAG5Mio1awtUO+Hwcey5SU7r/8R
k4dQZP7GEoWCKTf9nuEGGfJxbfV4SWH7AF762dag3UFm6lG1y2eM99jsTFjnowJAxCEPOvLNeN1R
31HlnR3CWynIPm6CX5bOgQ3HJ74ifO+ENVQ1JPlx2BXFsA6H6Yhf2bWD7Ib3DRSd12hAWWvhT4+I
2I1y7eB7hO1E5luQczQ2E7pF9ROZhpupsH+mrbjOYrQoBXE2JH+siK0E5UqSmqfsjFH8iqwnhSgG
TM1HG3iQTLp9Mqs050Il6COzuU8mshJFrTYA1fJVU+agVadHpyelaALTBp3LM46J9z3V1Ttp9m9G
XfwY8tuOd54gPkBN7vrkt+EBegZvZ8VwVzkYtyogTLVCLD5TjKq1zwlZi4195VfXvt3+mvMt/4ew
89htHNi26BcRYGZxKioHy0lOE8LddpPFXGQxfv1busMHXNxpo4NbIiucc/ZaCvP1YoRHGJK+pTa2
t9N2Hs0h+negqEJBC37K5YeBfd0qr4XOXvPahXKVAzR+dcA3YxdZ1U0fzdanZKSvyTrGTv2tUjDS
w35eewBbNOob7uckcUTkjQ/JNHy05Uvb/5TQMjwyquaiiXKm03UJxQPT/wpkLmyHtqfaPh7GDEkM
DJt5ggGVTB8ksYrVLPUtDT+qkEhCDk9y+Srs/NFJf8vxq8ziSBTXFDFK5EqA4slu1m64v3PDNXnd
2Ts4FqFm6cLJXMoiCkhZjv0T4VWSrb9UnBD5eGcbmNHOu9vbMj64ZOuIS1F8eGO2NnHq8YilGzNw
tnX86vbPlZk9xazEXNX595BWpkRzw35fBtOjb+unRU5XeIhn7I4RN3cfKj/1IwPQiodtZOjUwQj/
APJGYTBgGE8fQ/FPBx0Ye3uX2sZa+BYPI9EmBJBuAxoO/VIo8VtnhLNdMnTcnxPs0LbYNT31TD+c
j4sXfzKJTP3gzpLr4KyK35Zz2CAW1iKzf/0Peh5rFWZyTmleAt3gZ4H6ynnsbmJejQ0Obi8Klbmv
W4/ov00BqPGyk0W4esFzbcUpvJUOZLD7SNRw6y0V4CTYTRa4Eq86Vy5dqrr+pay0MuavPhBXs3mq
80ctIFoU87UJcHmMCxrO5jQJiO/MdsUFXu30AKGeX8bVRYSt6D715J4hh25zp98XWmI6IqXQTIya
vbdOC0Z1+bTGswUdb2A8bH701YOGozuBe2g1z0nxHRvViecJwHJ4hDN+zFrYcQNcmwU+VW1tWr7q
BGRn6SRHz/f+WA2HOkWhpyX8+acIs43hMTg+/EmJZdaGs5U5FLes5CUrX4N0fLJ7Ig0GXYE8XUPS
5i8HAhR4fxfktasSkRZqwZF4LFN+K+3cGrhXJq9G7/3x5c9kfxKdB05eE2DlD6sYbiHf6JJPNCyn
+MkzggTzoNrGvhMFqt4O4ecwwNQQ2fuQXNqFOfOJ/69YDTM8+CGseAh88vgeeNhinZtq79UfwpIn
uPM7D+0KnDDLan/xfGEAksdRUOmM78QoER/1/KHAkxTpTuv6lExXcxleW3WpWmNlNBdjjL8Gk45w
ygbg4UAPQnwcoNBtM7JLJ3Jx4jJJFMVcPSocDHCMIvBCmFHarcM1Suruaswm/ouHENOL7X5OJenR
osNn/9sk8FM4GRr1z1Q8ds20toLqLck/3ASeM6FpnMHcxud1TLo+5XmYZXPydX9MTWc74Cscq3I1
ecVmTn8FPiNffNfZHVdiX6aAsGoyYkrgK1GBPuJkRHnQb/Kiv4syVk5rrlknAOMZ68oprrFqvy2A
aXbK090Dzhj96WKAicZmd/LH/BBTZXHyYIkK20Z9wRtKSD9psigNY9hDr2UHbk76kGWXbaOmKPW4
iAX61y1IxJZuRM5ix0Rg5LccRmW4WTogJM67OWIPd8CC2fXjAIODPMJGFCfSBxsREz6wzpDS0p0C
c6kce1eob7v/LouMADAsFzguteDJ5bjRmJLVjlQ8/3Qu/5Lhxef2ajeeSYDbzEgsmSJs3yXx737l
m9V4soTjEmLwMipvbabjU8DUFgDquo4fGre0H5oKqnyzJA3Ql8HzuAmn5S/kNfPF7sDaxHbVPOdm
nWyLlv8BE5QZyehl6k5UbvvzZHTAW7wmHp9hT2SXPp2tA+AbollWKNtjznUKJgyMtyOYV/iOcwD0
LnJnmZyW1ms79t4hZMjasjZTL6ArVrnc05oNpoimLAYYCXSv0DaYo5CCl7cyMzmKSPmWfwhN7y3R
xGdbsG7XhhSxv/KQKwN3rL57aewzZZ59bFBtYhSnFnjyEnVLpR7nGmkALS0AUhxgNgmD8hs3EKA+
NNtyM93mML1ve/WwaZL2oArnz0Ah+uTDMVzVNitTDf88WRh87rJ/Zug/QLdH1lLvl6A71Z3FOLzs
toNR17csMc+DV25aWs5MEvpneizjZqnkRxIX3Jm7fNQX0wVaJsfyoZ3Gqz0rsvC4MB9Qw75M9wkZ
QidnO++3ud1nJ3CqAB2VjRd2sTXBLua7QXZ8Mm64qQvo5vCCnvIQNq9b+y7gtPLmzQLNFVKWUy78
SxFKuMMWCxyg1duYpu+yDc1DZVVGpDAblMKPsfcRekJo/Lw0wzt4zIMs9AuQ3rMX+genDowtM68f
UkAhW+oAGrufRzqj/wf8wCfBpGi7wKSwsraP+On4C5vsebS7NXyWfW25j0FdPag83EvHWDe9+T6o
SkYzZ2mLaY7IEvMJQP57ZdEokan40MEQHtLUfAmEOhDMKgn8YIcT3Vahd3OgicpUn/DBnaolxnrW
VifVQZOzFPwfPU1rMn3HVLsgMLIYNHNu7o3EXlFyucULlDFMNT+kfmKQJTpknWo0GJChZjZtMCeP
AylQkWCpXZBF8xIJqTEhVkMgqbklab7JnDhne9QC250dNhxhjXjh7IMcNE1BSfey3NLOBv3bdwX6
EEO43FU6i9kxcBbN1vRHnFbQ3efX0Emq9wLUMoKIeJiBwMCXivnTbvYbOHdIXBHWIF5Dw3oyxeyc
AAFxOHOatkWgkmANRLSmnD9B7ORMt8MDi3wQmQBmlwF4pVMYYpvlIMsEzKdpFWZZcPFHR1+EtXCg
7IT9rDWjLyikwsjiL8DFjbYSHIkYm/3YLuO3hV/h/n+bsXSU7eivbaGMLbzd5cacg19ExjhC1MqW
Jdx1bcfaAlfLlNswRQ9luQQeR0fqU27HPs0waeUBy2zStificAWA5dxoKf/yqQ1/gbllQNIJqe/c
2UGmUYjF2mhHL2dPAY2KJk/DpilTteEDSSj5e8OU8RhSfOD3+hnoD9zIeTmll6wv5F6kff88Gh2f
YzD6jX90qwCCFOBZwVcHixrQqlcIC3OTclZNiM7BCY2O7T1XcX3A2t2A8oeqqA/DRAYicuZUxSzV
aVNvZTIt1Q59VQUOOjZ/0T7VLw3LDxLgWWdy29ixooHuGJD0lsTL8HBykcWRPuCFwkvgBVeus6RC
JScYDhqlo85EzMSqZX9C/zQnoIgH+u9wkXIupKsgVcZbUjX2Q5c26mmA2P+te3VXARl3Q5Jlls+e
5wAdKssQuSeSbD7yInX1ox9beg+0at6F3K1OXhJIziyhax6HwF04FFt9eErp2O4dkDo30cTiWjdD
t0nQGz43fBFog1wXlGVc9Ubkl3F9rcEiXiGnWzvtm+amCftuL7TF8cebnQe3C9SFxGaxrqZpeJGt
hajKXcynMeHCEZns5NhYgSbNydwe6WfKE/JWhmiRMhlbIVr/d8ysDOOKE6BOSss/k1GWm5rOGv8n
269A+7OpYhds013YpGLnux6hysrW3TagQ7IrY3C1wyznh9hz29OSOnoL1R2fiRmAn5s918LcotNT
yNk/gAO+oOPKm/OYuaA4QK/k2QEZSAK9u7Jwkah8ONapql56RLXnpBqTbVbi7OxkMr4maRdv2/sx
1TNzrsvGaFb/ON8U677s/sxF36ziUT9OAnouG6kfedh7TrMP4rCSLBT6KeEKsvJTGCiFEyOlmwN6
PI38Z83NJfeW9Cvzxu8liLlTIi1fp238bNt3cHCnPhkCS4CXLsl29PXNRHATibzoHhRP8FYPYcxX
pJFFLK65Mfl9rNDte2YACrWq6s0g7b5HPOnRe/I5n5jWoe58Z9eDxtzb6SLXAiLyFngWjF1vOsX4
AiIlzORS45eJMrU4ZFrlr4IQBgE/fbdbEDHxmNUXiCTQa0M5blFmlNdcWvIsdHwfIIMHNIR2uO4Q
oqxLY0bMmuAxtuDBrnUzv4zAnX7CoBQ3Q1AdnmZXPPASzmtpAHbN8QZEugr6F3QXEnUh98R60SJa
kkBs6w5aSWBm8TN8zvbkdqnCwMun4hQVxO/af6/71mRquwKMVTTqM05sI0qgGm+dpsOYVxGZhyWy
zxl7gmwj3LXgpN273EJtzxBgST2oSTGpyqAxqtcBwNdFZ7O9I+4CxHWI7zQ7bzjKAX7uGJOZ0hgX
z5NdyKPddOMzqHXmWBLBLbotYWF2idfwUSy/c4ONhYjPuy4ciFZV1r3UNDkPpV2CN66Lce05ncFi
T5TV92R5MTTi9nI0QUAbAyoT0b6WdyJWlqXPWSmXtc7h6TYafk9eyP7LTQeUnZMZkFhS1+y+fvT1
CI8eWPraTyFklUXzsRgFwgmP3LpKVYL2s/V3RV6FzNrwIXMNcx6cscnuDiULBcxdqMkV6Wq2YXrW
+eTcTVfJmo4/WFt+92rxgKebaYOiqLVKrIZTB5vVH98LGyaJqoYpAnnHrs68+0rZ47L2FNf+Kin/
FaX52jv9k0qkj4VGvJoIPKktjU8EkX3GY1LwwlZV4lsx1MtEf39lGhAMXWuoXlyyR4CGgmFd98WT
btk9S9spd94QGPBQ6+c8MMrIKamBqCz8wc5XbeamPLZw4g9jisXFmIbvUS7W2nVj3liawQB12j+m
6pfrYrn7MI7pMZZ2/Wblsdp0HeRZmt/WfhySX+n3VeTUaXudtWUCiKmrCOsgT6MlDri09KYkq7cx
2yBhMjAFNVZ7b9ov+kvqTuhSNd6tclLuHqQ9TjVzfGv/47KdMk6YPljsbFhOFs4IAPuCzcvv90Mf
sufGWFmKBPIky9rB9RvjJMOxWDc2ydC4/sWmKyPUHuXZ01lLm0epPRk/e+vWlthVVSZOrXHfr4UF
1W+R7spK9JXj14G35TxlLCGOwTLX2uIH4GAL8yV9rAN9qayuzPeDqjlrZX4hNkFXldc56+180+TT
gkU2np4GcjcRF67myfEwz3KHsHku6g5Qu5X0w3fCbPG8wkLVQbET/UbNTbxsJl8wsl4G5ZNZB1CQ
q9n47ZQdAGEv3OdFlvF6mRLKkD2EKa6f430MdsQ9VoeYY1IOwuR9EAkRW4+VlT5ODB6eEl6HF2Uu
842bYcUo+dAzJFRpx/q5Ax+3nAQ6OEkyf8TkmwPd2ZcDt8Vcy+WuhadkV1ogW2f7Y7LzYm0h2AUG
y5nphKBMpJzezfBtYksAK9r0N2hX+MWt0Y0IrINTg/3/NNtTsbWzNEEZJFX3T+cAU7sqBqgI9yf3
VmM2lqex7bhUhZXN3w/+Kvt0k+EOsmts/hGnYxNJHThCQ2qgh8pLOJ21Rfkntp5x1pU33angGXRo
vbUm2z+0ncGaWhn2CROVt8Y7yyIESxZlTo8F6o1DV+huRCtgMVN0m7+GFDj8nV8Il9Cbfao21hAT
lZo4+Vd5RhsRQZqHHqJy24s7D3hl66HHyAqLfG8tsROZk2tewLr4T1bCVwcCdA53UCX03tLod1OL
z/x+Cet3NrzkYxNMkHWrjKfQZwU5NYYV3Ba3pj8qTRnbKzPW6sPB5fLjL57fR2lJnotDDVUvI09y
WEWheTboUtwgl2aXQdbxd2Z3frXtx7Ksd2YpKeWpdGKzchtRvllSqjsIvuHozGucYg9iCBWWaUVW
aUNcjEQqVtdJPQEmkO2lRr1wGtJlDIim4SPEnE4FkSFT5jKawch2eVmSNwawF5QXP4+hftkmn25k
VEH8MKigOFpqkD9+xvViJZI6O5WDm/xF0IKoCO3PZ16ROlw3Hjn+lWHEw8Uc5XBkewGd6dWGlIgd
8AsjnkarYpNRoCgw+xYOxNCpkDbAUNq7nXQCcMdu8gZuNTtoSrB/dVpYtwSbzM80OMHaMOv0IU6S
epukanzk01QvRYYVMypC0Px9XmbrYZrnlYYlc0/zLPEuMQJnnQrwiEvh+w96ggUDYKp4a2lObPTg
V2fbsJz3Ulfxh+97zu8QlGm1zrCyNqhdxNIjR5P+2TdwyG1iT4i/tqWCXWcG+WO1ODrySN9vZB6f
aUksf8bQNE/4PfrzguwY0/PYAlqWrOUqnMJ9orvibyX74tMLheAnSMal3yYjFQyKxEbSPurMNcso
C7Qxc6TLs92oMg6ccO7+yKDE+25UuAuCwD5PCN835tBJtu3hn6Q6wYYB8ebuWicPV3pU01iIn8XM
qjJ4y8FQdzOtV6ooRMFBiS97x5vFMxO/j0R7asb+90PNn0j9oN9UAcxMrt4YHO1hlRQw2vgu11mT
DIwQMykgzIB/YBBnX/WPVZ+fjMZvVkM9Ah3N2+04S7Dhw8jeUnMJWZc1G7OOxYDexkRnlatbhSRC
9MbeKkKqdUPwFCj1TAvXYlyrcDe9i+NxnkKKohy3Uqm+9JjlT/eocW1PZ64MG10PA4e45scd5k/b
tV6QcRrg8jk/1/iDBL6h0T0jmdu1BdCNYPaPJlR/L5e/gZXtxd3rwq4aMxcwLNygxqQBGwBT9jRg
06DgvbeDrDjPYY4QBybkllsxILGO126OFZ0J2JiXwviCcjbUxluZgqNHdooOK7mHMwFMxs1XgJMj
6dyz7CkvTpYfnrRZHh0V7mgQ7HpimP4w71iSxM6exI0q4dYpJLfOkm3YuRpFZ0RTxeGcBovPW7zs
5jllQjIrL12vT4lh06ighDp8eJ6/qO3/aMs5wX/p+/1/oI2YtK36wMd5mqg8WweO278nxJo28LXj
myfK/MEyW47rlZb9s0oF4E6ZyPZvndXAG1Vn7MOAM+AdKXS3/sads8tVNbkQzu8aa4/T87kYU8O+
i2iCdmtxorvgBzWhoY26q9ZzZkztijt+d4KOoI0Vz2L/D+bxDGyzchrq4DR0H/Fcm79N0FqHIc7Q
OlDo4kaUdi6NtWYZpq8aI/ULbob8DWYWmOOmm0K20W4ZDy5M483s03nhyu09x6VrPrFm8gKjLYlg
6KX/pMAOq61pxHAaJMYVZqDVgriOlV73naO+JlsjwzNrExmAzCw2H880X1WjZxehVg+gxRLDrWna
+GIEmfPaCW85z71sr9hg70xz4VL1lYsDyZui8HBqAl9xmm7TCz9E/5g01FEJp5n2QeX334oRKv9Q
fgPWsp7K6d/s0fVdTfndAVr487DPCjghnEzj+GKhmvtd5oHclpnq/uJTpbtOVu28d1BT94nios5x
JGzpUhix/GuUmXWqmIP5CNukeQ/mqn5ytOPsQr9Bg923k3f23NlY4aKxvuzB5jrpOu4uLhPx4ObK
aXkHnO4cOwFtK4b2/gGxol5ciKML3/Y3Z7CQ7lQzBI/prPVNe878Zs7uG2fU5GDQzaWWGeT538Ym
lyydcH62756JoKzZUVQSjAdLdOlmShz3q6bRjs2ibeLXcUYhFtlV676ERSkeQyWRC/BWg4FXzNcd
226kLJ7cDRnoomcQ3FPeobuf64NQuXONPYcLZD6nE1IMK/PgqljIEaqBWw2eyabYLnHiHmPAhpvY
JWa5FyPeSM+PNSMFafauQydkNbaZywSJryGWEmTs3uLe1t/p3MXZsZSNIyif97RkA0PfPWmpgwwA
LwtLUOaTXBp1KNJ9lriIeJ2WrEzfm/ENt0ozbGNLxshIi/ypdDI2et+b0y4yZt31a9udqK7G1exA
7pU2m1INPRPziOVPOBqEvgT9IgAb2KW58mbui2ueJ/EmOrHwQ3eAdQHnzs0+kdiLMJJO8Ul2sfwM
sOweFnWXdnEGbKM259y0aqcwxCeB52agzn0f4U1Oiq7WKVXe3S9UOXo9ulq7EUpu0e/7NB7LFanm
4iHwQWdncd98e8NCH6DkgdjKSoLGTyZn/rG5CbyRV2kAufj3Ca2pRT9R2z+ULsAsZ5OTOxF6FedG
M7zDx4K8em0ZSfME/CX761lOfOKxk9na18FyyLUbXIaZdG+7NAUFRY7ldj6Lv2SD3O9GSqr4Sbks
u5Yj3N6jwmhEQ96JK2Tx4lVbcnlzJcXnYJHdxxQycLMkTvdmL5VOuQ2TfIBTzxZGyS6rUrxcXNa5
k+CuHGio7o1FWvamp84V0oOq0j+l2avtjHtiq8vEGtfYrkyPl8le3jFN9799uNgNYOFcFauub8d/
RibSA1eFhT1Z1oAwebWjamYPKRd3+AO/fX73eEXepRkb1zJt+ouRuuE7QLfpV1Cv37ZDb/oRB1bg
xUKAkwdqb+7Gvkl+e1w/8KvoBnx1E842+Lq5uwmmOLxVQdHtW2mWj2Gvi5NR1OJ9GWR5HWvfewGy
nKl1QEP4RQyhZ6/wYuqvCgTy9n7gPuimMu+UN7q5YsqC+5OeGABO67jg8/ZCearN3CoOBH6hANl2
MuBFN+fpFJbhHNHfW/DWAgiiUTsv+a7ORXPzSjS6ilGYi5G3xS2bZIAXfdbyDSA2bZgmjqs9WO3l
ZI5OqiLbDhcvatS9ulmkLY0A0+g7YxWgNp62qSsYRBhViROJWkOHlM5yh2w1qLJ+7+JkgIoNngo2
WKH8WxtO9h7nSf0rvFDD2L8X3To9UkoJ5rp79PMyf7fTYvkbxgG1J1GxFjRFOn52NSrwdLFmuTKs
eLqlkM4u3dzVPwvtzWdb9mirCoq81N/7ViGZzdoHVLrybI8+Nx6K52OwtsQImLr1woFW3EQRMXYa
fnw+J3RAhBP5VjVfZb3iXuVfbH/AEl2n8ZHYV/Un6OkGWGZltiehExjsZGocax1Tv91VNj8luN+W
hnzctxtRGfql9Nu64seHRDz6IfRhTBnOY+7SGGKPcJHhBiXX7I6MTF5LzvhYSRtIEl75xPC3+Q10
y913Oer6ZckFrfh2eRACM1yalNZjJWtKwYZZHnLg7xQ8U3n2rQyXXU21wa/yYiuYtjxNrmFfs2rI
H9qBYkWqmyZfsS+XEdUg46NQzLNaIz6CDWfyYWfZBKAi5mmxxZfZmJ+pMULdbbAPoC2uS0jnotpI
HxHk4tpQ8jEtr2Pf849FaLOr+GVzC/1Jz9uOsYp0JQJGy/veThBxpC6PuI+KCOGpOfi3hvsP9gI/
Z0X0W9pdlsVOiVkMArQt7zdSGLbMSsCmRkmAs4vpizDOro00fMQo9OqapOGW3FiN81GJpnqoY4MJ
G04rDLYwGeFGNaUSapWmkT6XvWte+bLkt6MThi7gJ3cPuJylWAm7Cg8qoyVVeiFreF2I7kEgKBtX
fQyeNCrAtj9LHeIEW6zlqaO0cHAdqPkr2veqjQbTjW+JmKvXkZF9BmQ9IZnByqpb21hQdmej5XVr
uudBjWiNDTEeZ7+gF2sl3XzFUGe8tXMZRkbSGaepNOfN0MTBdxey/KNsJuOheAO3ZhHTAxZ8fnYh
JPV3CCVt7PIfuIsTJgXgih1AYXdtzKjhxM84SqAZqMKH189Kgj0swvc+H92XthbdS4jb625msT+q
xsu3Zmc3O3/q8o3I6aqL3vsaZ5sqaEoxaE3A2aWKCm7q2Xfn9CGZQRJ3fWLtE99EotKFNkcUVbh9
vc5owmIFycPr4lnGY+vbKoGE3Xlwy90JgYPn881Qr0JyybMDRjyrnX4510E+3KSPtfJ1HqhKb1ys
0gG1szL7rIPE+YqV7b8azLEhpTZ1grCQN6mmgGmiV/PosuKi8yYr4ALSTwdsCYx9DeFUEjcedftd
B67RvARTIHdp35Z/S7qY1FbqWAKpjnuyayVjTvf4ocUyjo3eeOkTjOkRs5W1ezOaZRL7wTVDBx84
AXUKCf2m83S/EVbsvtRp2q7LdOgpwYejecF+WW0HQesenngD/G9ZOk5G08ywVVjO6fvAcXkb24PB
eIjB3Y3BTRQyebbphLrzrm0HK1SCglz6jvevDxJGevip9rKkV0djzDtkk56igTHj70yKIEqrqnyu
ZzneWlbgXdB19sVxVCA2PXKDj8KR1ZUOp3qL22Z5hxqbHqbEyo9e0MpDUWMgdrLKuo/bWagf2VuO
7qSGb6Wc4inJgjfF7NI7S2R5oLppREXNpgQuu/rqJ2xJlRrnLdt2/Kp0gmZSy/o0dn6+NxfGrwIp
FgZrOhHu437A9NzayY2JhPCGnB6Zkz87fKBtsU0nNPDR7FE7pFSfHBI+oM3cK4oKPtAVSd29nJ8S
F1XXKi/r5dkTLLUMa2FrZdpgCn7nnhUhm5L6d+wzpm2muffqjdNbVHd9bzwhycs3ubLp5gZly3gc
JnJWC6Qr+rFi9IHLRiu9Ta3D5mluERjduwHq2JpYJAzTpMsQsyGuuQ1JeVwM2z7Obto/KLXUe2YT
GcXiRlE5q1Ywgr8MxfQ6ICa60jWNT2U/Eh2GTC2e62nkJfDQUMP8Wm5L6uUfBtju16Kxwh09YF3h
BhbiWUsCrZinnXNttOrYG9ZA+xM/ydh07hE9EVF9puoYRWNrOIRjq5/oGcDRLZbsJ+la9rh0NCIt
qW8NhsOAbUxWYZpmivD0isuL5XrGjuLrtCmGmP2S1UGfm1Kjik7nsEGaWRRbGbsL6KS+BVSjCSql
WjTXlv4PVha/809QnMe727sxLp1hpc8+Mkp0FrR1C1p0AOhT+0qFC1kVa2jdiuEgIA+9SE9iaAxS
Gq0rQA3jY7IM5i6rekYpXG46B8SUzW86ughSmzn7Mcomf2fHxpzKwwOPie7z3h65gox2Io4iS6Y3
3Qfjfgzt9JSVY/Y89T1JqoqUMdP5jGegXKHyG1DKNAJ65FazprFTfY7SEHujqLy7qm0G/9X5U0OF
rmqwFWeDYdHftcMvZzL8SxIsDSioqdtX8YRXMxsVdhq/M+ddO8TydWodte291nlrfaPYcf2fN2ic
F8DulUL2QdOZ/HhDoJ8HlCayLltMJYkKrmyuw5l+efhHJYazx0C1GEfa7FNLySxLf9IgHRjQyd3k
GBRTfs6g9h7E1N8Fz9L4EyYZyHcC1BFaZ1pTnK8qoKDUhy7j3e5SWW24D5zG3kIcil+EndY3xcGO
nYWpNQbLGpIrBoMnTrdka/YvuXd5Wr5Y6a2fyWicnyzjjr0MuYvUwUoCEMR1vEWqO7/eNW3XuE5n
OP0tbdeIkL8VVdoINlQVMKQjEbzY6N2OPAxYX0iPrBLBFLGw6VHyTOnDBG6CXgzjciIRdzI8pWAC
vUU43ZRl5I+KghOOGV9d6JLDC6HfhrEus449N8tTkPi8i50bfgX2hO6s8EtcCb5KGcnsMyotq66z
qmJds9EnXKAtxt2kM2Ihs9MEB1FTnwcMLuMGrx/vUGsNK6xT6SbltP2c5gsGSr9MHuMOP0XBufHS
9igXlcn1bnRD+SGXYo7q3CHk4+C596AoYs1GmFcYXrwJU7fChBvPNC6bZWfPI6oa6siUd8eZR7OC
gX1oc7qqkbaSnIFO0+6YlAjCgi6JMWY7M/eNw6AS5mj9kTso0fhjkmXNOrPk9IwloAJBwYxTElNz
d6pR7P1cTpc5GF2TLkkud5UawlPfpZD3Kz/gD05tegL3xY3Xj+PdjGzj0ejlbFNxYuqGS17xUOFg
e0p0bB2V4bSHKp/kvUNsXz0va388GqDlxR2EfQ1nH0eudlr/Le9L/elalv1nbLNuO8qwOrF6M+ft
WiPu8HSgSYo9g7Zz1LKk/i3nzrxLm1R2yufJ26lWqkPusmtOTmd/Fv6dn5SQEQgeBTamdouRcv4d
5m54sFCjHKjX8wYVoRf6Kxjc4tnMObN21RSisgcovpZZOTxz+2AOxMuTaZO74bLlTjkyXb0Ex9at
jU1czuHRDcrxs1mM5InTjt4uWYieayzcy6JbpMcMFKRRa6GQlbGXs8em4jZ5MSSBrpK/ba7tGUOq
5z64WKZQqQ+teyIOWb+7OED3jqbpl1ilzUgbcQTcfp5NO2hpHq3RRyyNT8x+qKyRTTOwjfOQBgpf
k9kfNKcuvGBtqK8kEZcrQQlrDQh6uklCWmE0izI806jqVyy+7iYPasGQRWMEZNDq/P9YO68duZVs
Tb/KQd+zQW+A0weYzGSa8lZS6YYoSbXpXdDz6eejes+gxC4mB4W5VO1uRoZbEbHWb25zXLwbN4Q2
7mxqJPopgPSAZyhr5WDme7luG3xFE4q11piBmNPyr8RA+bYjg3bCaNG+M7hBvODWhEkbkOJ7G7ss
V48867EWWLvtlNLWtlwNzGcnj0iy+qkZX+Zl3Ikdej46eWYjI8soNNAKhezG42jcc8IYD1X0Gw6S
+MNXnUpCsxt5zm0BKEYR4GRf2Tcx6exOS7VjLPXZZSLk9D5sQg3IFjixCBzXZdJnytYgSE5FFILI
mCgPwEiSB6pS4S8/S/XLsgzHnzGobkDb/Wg8kgf3gE63g+tlHXZz5TD+5DY51QmczqUGobvYJ2KP
LkvezjJze5e2FfI7rOGLNqCESuVW3XYU192sBDYriwo76aHWxpsYrsMXiTgYbIcGu8ZQ69u9JERz
C1Wwv0NRaXRF1OcYkpYF966YfLAZtLYryZTI+Ck42cdWV++cOE1uhGT6BHk7fujRFsZO09SjL7Xd
ky8PatL1VMjrneSZA3cyO3zClKe7SdBSIjfVAh/NdN7PlJBJBWX+6AZ9nNrHCNdvAxZCEj85vtT8
VGEM4a3pF8EOz9BWXJOu97h1YtS7xSqQVGEX681t6XHr3qacG+xfK9zXCll8PJwDgospp5dW5DT2
paSplr4rch2jGE0nmLW40NxpDRXc2lDM5yD2AYSabdNsBHAaWIN1t9e8TDqmct0dq04Cw9aQz7uK
SHtK2y53+i84/FEiS3JceBRhGTfkeL1HrkTKQ6Liu4IAGncgp2FN+qHvo+scV0AiCzOMv5NoDFiv
Amu0XWdGzkFWOad3FP0ThdRPV24LQwwHkn+tdIl4s2O5WWJaP/qpWgZQzD+pjdDuYboMzm0t4TOj
YF1fPWmtKTkYjYcyiDRN1eorCjB4X+IZpJr+YwuR5TUMR9xrEJTEGLvXIWc1vWzXJPeq5KsimXq/
oeqe+8/IC5nFro0lg2xu7LXX4KjJEOrSJOLJ1qSoiCh/iOZF7aDY0lMHuCxa/Ak3qWFAolEBUUjC
CLaQEkzDlX3Za68wBxzSoy84PHnCOKrl+SfdAz2CVSAbdScbErmhzgvZjnFpR9AEFP+6NAAfPSha
mD97+OXgMiYCh3reAFxpG+QROUanCcpfaVRhGJQFYhAMEGmFi7KnorPRBmloXKAWGv9z0eHDNQQm
xtlxkKKwrjljF27UKPWeyfuF3ba0uJEfTLnPugtqJABH/K5Lpe95WgRHoYLl5yhufwGM162XLKJg
jaxHIYHLT0MjOmimCNAdUdpiPLVtpzyG3MTkPXpicQchIk9GchqC81gEjb4LR6Hejn5lYpKYI85N
JqxVH3ojNl9Vg5sBRb4hvNVNhYkfh9/eqRlElTDai4pFW1GB+wJ8I95pJDl3VtcMF6rn8bahULW3
kf3WtgBOyJn3eoWnvB5F8I30RM2PqS55rsVdDEKAmfBABM1OmX+McZPFa+qBinUEr4aFdgFczj/0
FLsfRTEk+0YxRh8saF/fYGNZmUeSKT44dYC1bqq35UtlDfUbidZqr1aejkI+qcXWp+KzraU4JEmk
4rytqtGwMX2AroVkjDvR+AmQZpOU2U0S9v1fGOlQW238TmaTZuHNmHMLCuUxjzeV6gcHohuuGej+
HXAV078HXQSDiQLl9yzApxY4s6NeR17RfK+rOsYbtBQPgR1VJP7s8m2MwUnkDT7OKkDOfaBF0gtB
sMCJ2+47F2h6fBEIG6dii7LMd+yDSwgkdfGmjj51AyWkgA78Aco6VyUzUq/0UhreYPjpxlYTffEM
DhNX5rKHDgFg+UHoJHAtP7MvyN60PzkNOvKjmiCuMEnxRSuZ5WvrxMFlbNY+jLDUzNWNHijdNyex
9ICTEOmwKK8aMBdiII3XQI5+K3gDjqqB/icgd7EJ0H4jz6QUl6QVnAswMg1+YKmQH+usIVh5dtHu
DC+sfJIVAQCBEUtYQDwWuWFzfKgwNroakOj5aXiWz49MS/hOrVTbmzJUq4us7jUIQ6IgFeNRPMN7
7DLgBfqXyrXLJcU7HYUDKfHat+1mizF4/hMDQfXVxMX5opDy7BXDnfgnegjVsWz79ihjUi3tmmRi
IZ2vcC7RNic24jsOdJH7uZQXQ3PodSEdLTBLx0b/DTcEiX++iaUK6vT3d014hqN4jiXSgxz28skY
a92Vo35cKdEudWBGBbabBgpBpyeHqJIatoZGoavqQVk4o7ZCbVWX2pgxgrmx8g6PPQ23wBxYcDZY
5A8kKX2whqa7rGFchpzSqvQVDIN+9GVdezCKEudg31bugQjmF5pViysp0uwTa8aItqmW9tzNtSg8
kNXMX9RBje+9MbLMnWY2A6lcZNYlCtnxRu/AtZ86C5DR+fnQJpLxBwRna0Y+dtLKMXSd+pPtpB7J
XVWzkAjoYlwowcH4v6QOjgEkKa9Od7xwoqPmYN6WplAX0IeSxW4ULffVPmiKN/Le9pcxNVn5TdmT
w4sgtADuBS59DTdJfekk276JvTB5tGpCER5TySEItczcEhDTV3ukorSj1Bzc4goe/4jrJL1vWjgN
wHqsFYOlpfmbcaCxhK7LzgZfp2mjdAeYWnkpncr7hqBFKa2Qkxfou3OPEE8qesMEF8qka/1Pjs7s
RygkqBGDAXA5R/hpZTUuNTSTTUDCgvnJ9PqkeVbrks2XdsZQpfvA0vrbQkv8z0mBmHN1BD/N2x4P
7hOOiMmhBNj/IGtJ/qBrnCt6a/qunqvi8fyanD76wZI0Z2EII5nOLo2hOeWAhRCvnvT/hwajAYdL
e8YFxAS9er6phcVgTn9/F478VJW5SUXVKRC5gN7mt809VWH5i62HyfP5Nn7LLX7Un1lUKgcnjXRK
3KfS4eVkJxywbSO9DLbs7JVBh5dRJkAWeZbjtakrwK+9wM1zrnQ68mcnQ9GT+9YkAdhqPa8IXgOb
IFQCF9J2dBwixH9WfuhCLDBnoa0DYUKSKcKlHQCbtdHtsf6p6lkqb4WU2c+pFw07x855IJvVlCQz
KpsEa+5cULCm+L7yKz7WxtTmvhhZZGkYBOrayc6lpD1UUO+yrVDD/qKIGi2FtN5J99jPal/idALT
GcKXnwGby89cre0fHZjHI/AF1HbsWneirSjUBmi/XA2ursv111bygXcjQjE8nf/FS4toFlGiMRNF
awScCFmt8koHLPiocxMAqVZ5a6OyoKthzDRgSDMH9iCCnDJyZV7EmPNNFHfcjVMRXaVxFn9zgFOP
QFwL5yt0R+82aalpSH42uiXYyCf0ogGH+5EBdKjPgYqNnkFiHgPu8hiZwD9WVtHCaMx9O6IiR8fM
ZPeaCJxcoNd7XYeC2DTAGDw/3gtBz5gFo0BOcoTSWvZTx/sxilTrGuRL/b3QJ5UtFdfq8+0s9WQW
h8CrcGXsE6yVc1ED6s3Gr542hgkrbohW7kNLfZnafheAwFuCXogYLdyIjxaw152taBA424r8Zbtm
xLa0eGa3rk6NVSdvKiKqIqkDvG+4i3Uh4vtgAGeZ5NpEEgRkkAZwG1dW7MI2NmZRD8V7rfSzpjlF
Si89WSTkeOqhJYGVVwotPFLU74bSkkJV4k65saWGNPP5eVvqrfrnmDppCsXRD7A2lWCpkLSIKPLj
NgtYbYiJm8gl6U+Qpai6xRH4a/d8s8r0/Q/ivDG/SgHl1Ej5A5pEEmpwtPiySQeK29TLSRiISk+O
pgjFpddGZNE60HwGbMFDkmXchdqyXpP9XVL+MWYBKYmBLlWgQU922GqXZhVZZAMtRcF1PrQSakAZ
Ts9Un7eZCnqV214KBBwUg7x2LVkSy9Nn0YpXI+lc/INPsGjUr7ZHrWRHJQYsuiIJiOkIeF86Qtd/
2T7KS+TH0/4LKSQlcSMnB4YRdbxvFGS2IKpW3OBXVsbCzeI/nEk0WXZahGBPCUfnV6/q4t0IY2Ub
5q28071QQFF0xMrWXtgAc6cSOQ+DIkyU8RTFkn5ZOKq2VcBbXxihP5nkAcSqvSDeZyXWCgE4rZXo
+Nvp4INlODcaiZoKtHVr8vmO8nRRVfU1l/z0UQ0DbetbpYG/PLg6Ny1a66iFDZoMxWh/N+AvXAF6
yw5epHg7DtXsQibX85BAh3JlUPEvfpcpuH70yUVao74ykoe0XJAryZc+DPovA1mDL9PNl0esZeS3
mZSPd/1o5S40Su8AqC2+Hmo/Aw4tPA/ldrMDzQDr2oTzfaF1jXEdJZ6zX9mOC2FAn4XWXILfqbft
eCpbL/vp+VRjUllV8W2VRkPe6GgEfTeAubqFkoL9Chv1TdfiEKotZUy1toCH1pphHxzwjuRe0Fbo
MwRztk4hyy+NUtcrx8zCETCZ6b4/ArA8h9vD+XuSc+U+6u1nBCT2hYYlNnChlYW/cJTps2BctV7V
U6WEWtIn1nGsK+UGvFJ6sqbk1PnxXmpiFnX90QrMwq6UI1DCem9bcrmHZQFLqanblZFaamIWYAnW
yAvlAn2UuOkPThW2LmKszl746d+mfP+/jaEPb/nNa/pW/ff04Z/kRgSk1vp//vxn9e9/+2/57rV+
/eMfExC8Hu6bNzE8vFX8/P/5bz709//y//U//tfb7688DcXbv/7xM2+yevqaH+bZP/7+T6df//rH
JJz1f+1vpx/y93+bfv+//vG/hD99JXud/1/+7fgsGdo/TUO2FNu0bcdEZ5BV+m/LZwgj/0SgRVeB
iU8iXBmXITyd8e37pwVlw5LJgJqm46gsiL/9niVT++eEWTcsxdA0VdY4Qv9Px+/+HcIYs38PxN//
/q+sSe/yMKurf/3jo41jOcpcwVHveJWa1piwgQN3tFA18mFRD5SNVJ3ywbvh+KCRaRfOoymNzLUX
nUook11W4ipytcmK+AX91rVdudCBySz7/c4fGm100k633Lpp943c/GXDBzXN6Kop125+Sz9/Ognf
3S9Vlbo/BcPE9WR8RPuSrPkAefETG3IanKlj776eaZqDNGaQoOZjXoDzuVAKsER2uD8/9h/t9+nz
09/ffV6CDKvpAeMTGz7FaqrKCaJMCCqtqJ1/dEJP358G7d33rbIrOzjjiQsmCbSVFUJsVPYAAe9M
OKa+PkQoo7QD0lzSJySKpxZncThq1RjxWSN2k06xNw2l85+ho0lrhgNLAzaLwVi7tA3IdiB/KDuV
WjhsjBRbZ4GW1/kZ+ehMnX7/LAJXYVPmUuzx+73uUnR97bZCSnciVsqNrinfjKq68YZkzaZhqbn5
RXbQ5K5Hbc9lQxxSHTMWDfw/DAdnG2jVc4kKxdaPqf6d793CfpzLFiKnkOtAsAL0iSrEpyrTRIfI
D0Mos0lcWW8AKRHN+Fxb872v6ylAGxVVM8/ai0j6UbX5cBpj0AiqnCWn860srPA5YakWHfVgSZu4
Ia++tve5miHNshuQ1+pDqFNKdUKeeKWxhVhjzaJBY6hkjMlwuk6pAQQuM4in+dq1dunjs1hgoNzU
9sCb0NylIB53b+UomSureunb09/fxQGRkujyfYuXoWZYR0sgl+OIqPnr/BwsbEprtucTQxFwillV
cuxcm4p8m0TpY9Z7K/nsj940bElrtucLxYfFOPJ5p9RLwCDsSTHCRLXC60gtgPs25mcSL1NTs92f
VxWZMx1Aqxb7zSXZTORuum9tljdbnIC83fnxWpqN2aavolwMsgmr3rRTD5J0I7no6z2f//jCFp9n
5qve6qOq47qImYACnQFpIONiDCRMPItENx90SOzpyswsTPzcyBuJRN0XFVRbsD1X3I+ubelpkNYm
Y+nrs5NdESLsYW7REySE47x6zjr9B0qOT58bqPlmBvEoJWaDVgufbyh47i2B8LVtAu8LDONzUXCe
f/cgfJVVJdtu4ssuxVwDYhrEbqMNyObJ7ue6MtveCYiaCBFNa9+0k2tlUIcPRQYcySnTlFLq6ows
LNy5YXXgQOCOUPKCLFefIN4kOyhJ9UonFrb5PDdfN5olwYmxsNh+xDTnmGlHzcZYEtlR1KcO50dq
qZHZBqesDGZdRxdPcczLgLKsnCKXlqHfgJFRSia9WctRLbU02+QyPj+GWibmHg2Y+iKDo3hSsyi5
aNTIdMdJ0iihFnE8362FiZnnzoPINjylGm3E/KoLOanMjZWgO3X+4wv7cJ7vbhsyWKJ1zL2q5T8A
sXy3Qv+5sZ2v5z+/9NunAXx3NrU1MnBmCuTfrJ0jXO6rRK5+fO7Tsy3e+XaIgg76sT42UbAI+zs9
G5/Pf3shzhrTaL372crgkMkBneVm+oNUHAGQbxSRQ02TVzwplsZl+vu7BoxEjxq8W4w9xlONeR8C
amxdlLpiJf3crUCfLdFK0xEvagzLHTLrxsDpaSOb5v354VlY/nObVbU0kUjvedmYRrvJfbGTkGQy
g1vLeyzzz636udGqhKAaatH8fsiHm4Zc22CvPQMW1vzcZDUmjVlG+qQT06rNw5A33cGx62bfDllz
OD9CS03MFmdfWYYwjcB2Y49qQV0+jl762FjlWnliaf3MbmWVaceDXnPy6AgUHbRWyqDpdOkng8Ls
Upbnaakg628CjrJM/UIPzAo4Vmk4CHRarfypVuT5a4wEkKXCOYrdwXB+JGWA4TWC0emmCiFbf6oN
ZV7UwG9MjyTLZKrNcVeGw75ng2VUEs9P88JGmJcqjEryE8nszb1Syf2NEJ61QyYT4dnY8p7soW8O
ntbUT+cbW3gNzasSSLzA39Q43pJSXIm6hafYeZB/0IXKlEfwjii8iouhM/fn21vo3LzcMIZUNNRR
QjIPy7l6G7Sd7l/XHmTPN7hWKijiKpKc5wgF0M9um1nczVQ0INOgs12vQVojTO9s3b9EOlleCYoL
cf23BeC7sDualg0SIWXbVN1NZw4vFiX5bd5K4DzX+vBh/coiTziLvGqGv7UKCMTN/OEmSDLonajs
WWWSX2CA9uJ4xvOIkonVKRemhGzB+dlaiDjzeg0atp7i2SpSBpW6lcEChWp/2XbDiovLwsjNyzIx
GHw02vm8CDF+lLU+PiSUSXaN1FY3YzDIn1x0sxWgQzTLsNwiaZbcZZ698+T8QbO+IkeHb9MaCm5p
rGanb5G3+phKnC2iSY8ClKnd2nd1Deb1/Fx86GjJU3NesAjKBPpwRQOhUXWoajaTPPDeCJNbG3y2
R7rRUHUIHsYJTP5fmp0nG7sIfmhRu3J6LvVwFsENXxOZb3BCI4G5a+HOTLwfO1lDuSythtlN2+xE
XtQy/bNJw5iIJ8gq7MfnxPdXRnChAU37836EAHmD/wt7qAL8EvbPOXL4Nl4Nur0GcluIbnOr7cLT
ag9RQ7pgVYjBBChTA203O8feqqh6UVuPH8+vhoWz+jd28V3QSdSxjjMQbq4pSZcC4ig0+JUU8MI0
/7ZcevfpsChVPOLgCCieiXgBnD/jL3Tl3E/98LnZtlMYJbQw03JHtBOuHKzVt3ISrqUrF4ZlbrPt
VEpR5h7Dgrwb3H387qQi/eQCnftsKwmKtH3L/asPm0tNQmTehAuZl8/QEKyVNbpwHqvT2n03+GiP
x6I1acPvgPDXjrJtohG5zeg+ajNOF73YNHl7JVXO6+fmY1oF7xrkcVkIu+5tN43HyzSxT4GZrCAk
F/bbb5uxd5/OSy/xYZRYrqzWGQ4t2JngV6wfYS6UD/2I+vH5LnyIMiEy/oZcvGvIhDXS8jRBH9OT
FGAcWrQfde17Ar5kg7coP6DSXjpLJBjgoFWICQ6ESxsBVcPp15CCC7tGnQWXUlESO2vprOW/ktHa
IIa1tVfzKB9a+9DFqXL4fpogLRadZcAc1RFig4qNLoD2mCjiG94sW7V7iLtgn9njtS3fJdpKZWap
S7OA7EPm0IbattyOuuVpCHEnIa5RIY/VcqWJpUNt7vrdxhpaF2rsuBMzT8F3zbU8bwfPhPef9RKS
nAIkjrFNPwn+Nzv4XDl8aHzakIw5v3oWQsbcEVxkQYuIAKdaDxMDudFTmEqfu9/M7cA15CshX/Bp
X2hwqXvlh9T5+lbWtHwbdEL63IPht5nw++VPSaiHRsirFs0Ht0bzyg0tmLBO3EdbMzOlDfIuzspw
LRxxc5vwRsvzaixpDG3022QSbuWya4YFCgPBjlLRSp+WZmUWlvzcrKpmeqnbbOI7EVjNyR9i9fC5
OZ9t1sGPtQBRMm4yZV+h1GweTF2zV0bo933ig/r47zD1bj5EEQZA/Rki41F6HH+Gr8mTui03g5uc
/AfQmXtxdJ7HAw1vSTRtYTBuUHbcWYfsS7eX98oW0tnW2a3hKZeGcraNDaTkg2haHmOH8CMiLyiX
6Ch7nR/KhZeJ8vvv73rbhioReQqyoXIPR3DXGT3pcDSiEvkGXWYjxDnxa712B104U+YG2Uau6jaK
VhZ66c5zOrTqoRXet16p8KEBT7kyhQun8Nz4uhYRYiro5LuqXGKXY6TX3MdPkAdOviPfZwqyXXE1
HSTYDZ0fxoVJkqft9m4UdZ36YzpqvLRMs34VY9q/yLoSr6EPl4Ztdq1AQ0SSpRFDOBy7CKADQjDB
CCCktfonWNsrd4mlYZttWqTRoOWEdeTGlXbl4ThmjuNGtXU3qpEib50N1DNEePfnh2whEs2dqrm2
wJvOS7RkqtjcpKXxoPfDa9WMR1Txv9qBZH5ybmbRAiGKoC5hHLmeau8ivUMBX0ZB9Hwvlk5AWf1z
5tXMd/DbBjVIhh/XCgzXTnp42aGnaicnQT2jzb7J40kFEVE7GCCq/kq3lsZvFhc8y9YUaepW1mgP
va7eBkl/I0MvwT7jZNt5uBIhFq4R8ix1kcioE6OWyutb9ZGvGQR88RgLuhi1Nvf8IH7chDw3ou4a
BZqryX41kgTNfQex1vAU+G+f+/oMl2ANAeoSZh+7kg6Na+xwMvKz+rWTY3vl909f+s8TQ3Zmux9J
CHyLpttdYgUXAMTifa/rjzKSOc5QfIsxukic7P58bz4OBRj9/LnewraKKx0dKpeH3u0o1fdYZvku
1O0HcBH2ytpa6tA0Ue/CWd2NEb43vPKg3afugAbDZmxwjisa4WxTKWivPafGwypKPpdelucwItmE
9ItsLMx2KzjBAN87g3aa/KfOj9pCh+zZLq1bPJwgCHMf8cqDT+pNaKjZjEdF+5nH3iW753w7H4dQ
ee6NTf5j1JJpJcf1g2M/GOmtPrxS/d+pmYU4AG4M8aeqRSh6/TlFUJkRdStoyYx94IGWGX+FZdh+
LtmC/cufn29UgQeOwwWuRSqjCb/ZpY1uR72xu35l0yzcPGRnFsBCIZvk+tk1SnadOk8oSXtgkWVh
INuAu5F/KIorzV4rmX98QuNM8meHnAoqk8WRjGxQZCJbkjXXgdzi3XN+4qed8UEI+A9QJR7ZHiJe
EaU1ET4lkAX0XYOSz21rKmuUxYWtPwdXpohX5Bn2Qq5hhveJFz0KpGHdMW7xOEMC73N7f24bbWpj
gC80d40grr7CZbtTA8/axpWhX9SILd37SfxFQqrw/LgtTMscb2mWVdyMtRW5iKaor/grpNu2aoaV
9+nSiM3iWIa/UmlllJP8HhV85MKzXv5Fkfgh8dY0tJc6MP39XagkVxB1RqfRgbrKv08JEjJifpDd
nR+fhYBiz5YtbvFOiZqv5ZZ6/aWx8zuzAAmlm+Y26Wz0SVTvKtcdPJeclQYXFvIcMTgiZ9yh9Qz8
ODFuVBstEU/FQMVU9ZWdsjBgcyNg1BkKye8b0F3SHsvpK+SXVkLi0k+fHcOJjbqPhmKvG9vVXWWI
0eVCe4MvTuWen4ylBmZnL2JQUaFojE2WNahgVNVBpOrLpLb5ybGZGn63mEjUJJgPcQpGcoi4nKaf
erk4nv/xC3vhtwL8u2+jt1fgrUSWrbEpbhT5q3CQxdDHGwttlpXf//GdVJ4DA4NATZNQYbVK6XDl
eD+GIoA21m+9ycu6XwOaLmTT0Jn6c5hG38dSh0u864gMf1H7exQ6F6VtXhHQj2PjuU0x3kWwJlsl
w1So/3p+BJdW7uzAKhCQwsQSrSENQSWKM/IertkaKn9p6GYbPa8GM2xj3uF2609mM6duSL/oFgCT
RMH0YQ1/vNCHOVpQVYBmmFIJ/jhw+lObWbwXAAivXE6Xvj5dv96tMcfC6wQq+1RAkVGFwJ36Kq21
z8EouX7++fXEMUUbOdmEncZPtA36Q40A4cqxt/TTZ3ubvYbAD7pBaPsN9VYKxaPdiefzC2chbswx
gcgwe5JtMSy9lRWublvkl9Pe2MedF3/y50/dejfyVlAjNFclhG0le4rUYA9NU6zs6oXIMUcBjtlY
ZTU8Jdj6SEynBo9a5ETzfQ33Ey9HdXd+lBZ2wBwPiFB90HHf4CWtD5RJJPWqatRXHe/NOo+eTKv+
VIFM/g82ftBh6JeQPayk8LbSMNpM1b2B7M/5biwtpNlGTkJVS0srx4EEMvsmHKpyg+L1yjQvTMUc
99dqWLtgxRa4GBIgINGb6LmDhx5QW4kkYcLusFFmX5n3hZ7McYCN0/UC7Vw8cRBq/xqWJrqpaSPX
K59f6stsO6PFA8+hZ1lVltZdl6FymcZpMxnPfO1xQjw/Gwv3J2Nq/N2+yP3BMBGPJr0J7jMK1GOT
ld8Q5/uCGvwBpPm+KXkIDuHpfHPqdBZ88A6YowQRF2otRJsdVzYuKwPznATJ6ja6cIy3DofqznjK
ZSQNvK9ha2xlBfR0sS3bHN7C26ALF32zbFPH+Da035IO44ByZdEv5KlkY5rkdwOB+WpXaMjMulWN
KqiMBqHVHD0pwMbw1EojmaPbdlT2nv4jqrsbKRm+IsbwcH5UFuLfnDiveXIWB0hTu4UwvmAqvJUk
camY47fzn18IHIb6Z9eQvyqaejQx8Sq6U+h39/GY2PvAQYmtiYMLy6zXEstLHZndANh6Y+cVhnOo
y2s5e2jJVa6N0dJzeI4bK4PUM3XcRQ5d9leGO2yl/TTIibb3WvJXH11PJgtD+Tl+iDzHjQ2wBMiJ
6M6hgZawUQz/Jq/FSgBcmI45RqxMWwyELDqijPnO6dpdgwZ+Kl5UtPwo635qzv8D2hQNZmo0Avuv
GBOCUdwkg7Oz4FRxgOyCyvzcA3IOcQoH/BdFRTNDIVDGPUl9vzWKu0Y/nO/GwoKaM7qhmwFQByN4
EJq6UaWHsjI2Q7PylFuI33MadiNLYWkL0Pt5gECPryPdmaXtsDLNS7fwOaAJWL1eKr3fHVqpvNfC
4tBWOFlfV1GEt+FdIFWYuu5Jlm6Ah660uTRcs52eBbUVoikHdNzBJQaReXvj4EK39WwgF+dnZOHA
0GdbPFNDq21bqTni58qzOtqRl0IS3rWGeKc3/TXe1RvFS1ZaM34/5D84MOa4aa0UVoPJQnHCh9eQ
b6WxGqvoFMRyEOoni8Pr0Rgg62Ktm4top+AK5+1rlXm8y3uj7XdVWprmD4CZdhtufKmXESkWvdbk
m9jus+wwSAIjbfyE9HZDiqIW3kWed6GxrfugQB2/t51YP0iN08tHw86CO1ktzGJT234B81hYQjxZ
Bf4N0bZtilI8oZIm5UcU3EPMyjhLMHLEp1W2L8amDr5PXtH6g6LWUo46guqXF2Qms+AkRN5WDx6J
5e5JR/AxPyhUx6S9Iw94mm6HAkL1rYI/rv3iR5i6+lhW2MpwmXhtXSJ5i5VHkLk9uALrTig4Km/H
olcLjBWADN+j+9J3V5Qm9G+yI+Gi1uhRiW6Y5aiG6xgYRG8bTU6lvSoUPd4WTpEq28HydfRx1aob
EKr2tAQDsLj1dVlzR+47Fq6n2OyE0i7OHXPwtpYYWv3SQouz/qVFpoEPqoMMcqFsck0GV4FNSzC2
v5q64Ca76URTWNZdl9dIve+yAtXWeg85qGKW+szY2nag72REsveY0ZNvw8dGCeobkZt+gr+P3b8o
QnZqWCqWmp3wIbugpGmYN6llSLi4y5aMDfJVoKq4sOx8DYerax8nP+fGgsHcHWNNN0D5jeGgvSCH
hIhfe0oUKUuOXaapdbeL0GK37/2qkuzLuG4tjJvwuI0ojqX6aKTdVm2ipum3Q4u/CmKjid973hVi
3YgzXoaDLhcIWCMAKTBXj+jCgJ9z4eDtgcc1iuSHHh1J24D4KTwHf2rLa436MsO3PJPQg6wKfAUy
pQ9a1yq0VvuB4Rkl7k1jBAV+GlqWFraxQWVnxNYPhUnRp6cUaWxMp4GcCiffJHUjczT2TeXo6BRi
rjZgQ2MYeX+JFp3U5092UyVNvMsQLUQOPsgS33mTCzXOfbRN0SkpdiOaWsojbEZsX90kSUaCO+5f
BdCfLJNtgf1JW/ncRkMlSbFjwkQ3BgSImLXxQ1VUOcAlOlA70C9aHEWKdFWaMXZz9SH1HRQ3bwbb
T+oRXdkIRxN14xcairsXCp5ECJxJkjYgDiPSCmlQjJMSPKKOZqVKOqrSSLqn5mOj1mgKsudZZM5h
iCVN/hZEui+9elkgi/5CBQchBheTGaSl96MQcZz9so0481rX8LpU+cEwKULfSYZtdO3GcTqvPlSO
7Ldc6vEN8PEDYU+iPLvBckdRvg665aBojIpOhK5fC3NYAgVQKfGPUkYOPNxEvhGO8ePYVq1+FwrN
dvZ2YsbRfetHxeTcNDpN8oAHUmX8soOBb2IEpaGNi1x7JI0XSe542Gbx/Brgh1ih5QgmOsHVJz9K
ftz542WOGisyly2WJuj9QNZLsr0QUYrjBwBQK6uPGQtZ9k9lKpnpjdwQPaEDS45vOfhSRQk1f2kc
0r7eeIHEbO2oVdm+fhgSyNzeNrUge9ygC2zZV4la2fiDVtKYvg1lJOf+a2J1mORcDOCxMeW0MqXA
FN3O7DbS3NSUFLlxcR70ezwLPTMvx21kZFT6bMSCa2M3aqId/lLHIZ4Ma/RRlR+xy9PyasMF3IvV
e83Hx4cLf1dKBqadSKNbafQYNJaMvZijo8zM6tb8Hm74VYM7qNlsVNlIC4KIHzttv5GjWAjlBiHc
AdchTWrTJjooFfLhL0xehS8LUpCOnuz7pI5wVSp7W5OAjKCBkfxV2oo9lPt8SKzwqQCJ3GLuNFp6
3u4T1ci0WxWjMsne9Zg6YP0ytk5gytusYLxRxq9STWriTZDLpZk+o9YvdfoulsICPUOlA/6f86RB
p/hpSOsCs9CcpTPpQ/9v8s6sK25ki9J/qHWX5uFVUs7MBmx40cLG1ixFSApNv76/pG53u+jCrK7X
fslahnuBTEkRJ87Ze3+FPA/2datUYQqBb0xita6BmxGMuebZ4bwhdLCrstXpAHxN5znHSSd5GPoW
id31UJ8NmnmA6jcwzmybdmxsBbehrpvnoTEnsUM6Xfpo3HtQiYScp0VVvsB6LAJopXNHaDKgdvZ1
Rv9SmTPPYjV01auXiCD9Xurox9gCdOCWP50eSI8Kh8Zdkzn0XJ14odAd+mV+dhK5aPQTuZmK174F
efMrG3Wr/eYLm7VvQzaIJb5mpPCwBU8JGyhyIG8eOhGSE2SiJCapBolcODtVpx5Ez7GLJ5+oD8zZ
7NgkVumm0alXJ4GwhEG/YEJGGKCRgJeH6etOxkkOSTl4AGkTvytD1ZgsIyhKG2F+LQKj9B5qQ8xi
5oDpKcq9El5m+RMuxAz5oZ49I67pQHk/2cRJKuPjTLL6CYb8QGh+cA5fhAI7pDCGwtwPzun7wsun
9p7g1sx/bJZC6t+XNhv673aX6FLn4JCleBmGYgrkC/b1ouij1cdeCQA4ScCphRowKcdB80c5gd3M
HHwFc8xQs/uLqDRTvCJy05GzFLZTQnRuAzLi/LBqZT5dG6Jwqq/aLOBDhU3uT8gJzWKWOnWQ1JP6
ZV6k8k2qA0TyT2Q9Wi1xtF0hTYy35Bx5QKC9zj5AFrY6pB/pKsCLzuyAhrupNNubDyTvk/AStnoF
TCrBoJH9mCXMsccAWBO1uJlNEte/ObMQWqGdFPbytI5GMpkxYXB1aYZWR6rwVe3n3bqXZ4IFZiXi
MVmAc8fXvlH2KCPfLmahxNHvWD2PZo6MddhRZVnkRjXz6G6F6IMOFrBd/dQxWv7MhhqfMkHSdXYH
RcQ3eCA1o711eN/P2mis1XbMB+1VOUIC3gE9YUBbzI3mxM1iGrizdNZMGI8vhgmC5YZio8M8gy8M
TrhWtPUF4Z0EhJRJD6CjH2YWe38VLPu8H2quLdlSwIldN28VtSgr23Ui8waqNlk69YVeGC58i3aG
zBw6VZkn94TBZloCRoq94ADeEhiO6bNgxez5fRAbLR/AxuY+AjAyc2vFhg4a40qkE+Ud6XbAiFJL
d5rYltWcgSVzzfpAD9Du6dBoSbEVAHSC64asBI1HNc2Hq8EBfLgzDWsYgBCuw/MERXCNzc4Xcquz
Kz2BCoAxZjcyH3gEgWU1/ei+6hkpm+S8645+bGZfMyJPNi4pLxpkrrDoPaOLrayGlJympVdtydfu
nQO1vDFBQ+G2+cJWqKVbYcBE30tjytxohPmWIomZAjscqY3VyWsaMUfdvNRLBJl2Oh+DkqQeIzjQ
lrqbpt63SWf1hi9WT+I50maS/XbWsorpZm6KaTpVjOH6WGWtRWR/51K2xZZviSQk0VqNIEF5IOJC
4oto4japjQrEKPysi/K8O25WaS35zkz13It9V1ms8xXbS1gY/Rkg5g3r9GDQ2M1jbIiOCA2B3PtI
TgffAsAOEm6TwybRKCXzoN97FqGOR6mYCvIouolxM6bgCSBxkSIeJdM8J1daP5xJ0DIYqxjolMLl
okhke2j72a4ju/fH4ULLSUa767Vx+mXpZEzHwDmoEYIpVeJ7JvX+p8rIbAp1/Lb+rlWeaZ4qo9WW
b7U9qOBbq505Qxg1qO9LnmDz4IiWOOe0Fs49MemA04lQcdsIHgFK5EW455x7L1Cp94VJY2Yc0lwH
JrNWNovKmerX3XgUlnWot32ib8AHQA0Wc9YN153KTBAcq184x7ap5XMpEjreg5Qe5gHdbNP9XMFs
3C1ssVXU1TWh651b+yK2S2MMrvLGXL5QsQstUkJv2otVyVr9HGpfBVfscpAcU82uwZtoAUNc9l+0
1FUU+DNG48M4rLahhwFrRv1qCpU5rKpc+2ykRUA0MYi00biR+iSd+H8AHCCe0dHGPVRga4PBsSh+
pNKARRVWdOzLrz42AY6RxWqMr6x2HW24P5+YP9DWvHfljmMxsoGn2q7trdDT6o0xwQmf9vWSAgP8
OnjZJ6f/NwvLP52V33WMZVOXoGfdZGcW+8bd5WBZW09EFSYwou08GGRW6oaNsUA3uvSSfNNDj57H
p1F8aYIslh29VtsLdX3bVDsjU7tMv5Z1z7nsZcn3rvVSydvMu/KSIXT8T4bSH3TD3hrFv/VdF1PW
HsckdDrC/anGdFdZ12uufi63evLJBTDeutn/9MG4f++AjqPX0EM3kl2NK4KYUGDWB5AGlAFX/QKL
YWghTQ1QAr0QRM1m5ECsjT+qYN8ok9zgIcyNZ1AvkYdykCMgt9HOI7h1sKatgfjDyHbAaYAh7VGz
APjtIq33YigOJVK3NP9CfjGd7dMCSQR9PFUxMTmnuU9OmkleZqofgmQN0SsSAPtrdJ8q0zpYHvST
xCExitVoclnlh3G3jLBY3NOQEStOGHNyUdIVy/Mfdm7B47kJ9HrD7R6ChoiGinLUOtkWjHgzghOy
peAOm8KMODEgUUtOel9tluIuz6+FD772F+kiiN2tqF/5XVBi7Y0h97O8Uk168uHOzXV76iqu/MxR
eAEApdJNQg0hVxK7nf4Oi2jk97epRAPLWmcWcaW+C0/GnYN9ow9lcENFD7it3bfyR+2O0ZC9wJUL
RRfEnfSOjr/uVg2KIa2UlDG1E5ec/CqiTlhAwarPyxeLSXyQLGHWHMv8mtUpNIIfQcluNfK/tnEE
yvreXa6Uf4TzFbFLxecAjc4rQwcndmuxKXcHwBL8iRxz3dO6HD3rjsI3SpY2aqovfn3jZJcmybSw
7iMz/6pVn7lNP+icWeem3W93+ojzV6dhytOp63GvLlAwrLz9Ueax7L/o7gUShE/u+I+WnHfDDJYy
X3aAsneV6fcgbDkkrQ5W94LWvNKmaHV7JpMy/8z2/FFz/r3PRe/TYNQ6gvlI6EP0AT6IpPCNbmAm
K8/3rhVRrN2bWRBwV34qxTo/vv/wWL/3tpgJ6IfGa6uNI2sQH7Z2sbYdJIJRRwQ+2P9ufPLe5jLK
NQ3mBjWFS6MLam4KXiTon4PSu+javNp6U/VJt9v64A29t3D2WiKWuVuI6CL3w7rRwYEU0NczR6x0
b4SgFmsMjpNgUKbULC6XrgLgTDo1eaprCExxHa4pJEfKjLJgLF1vpd/SGNqrNJlnMFtVVtvmZQDZ
ttJDEtTFvhhWbVop9w3OEWFHIOTsHkzQm1h6HHBkpQwpelzzySjqpbNAcwVlRz8kgKRLa40WZiF3
PaHWRhuPluSk6yPra+cLSPNLTHTiUIW6ZFOxvV6n8ziscxscODvRhfl3g9L3nsuSE3VikJR+qEZn
PVFTa5Aro1SAnhwB7Oz/vI0bHzTX37tf/UwyuF7a8kBzt+687bR2wWvdzuxdGcd/Ep1JwpXeviZ3
u3/kU9KtNXTHHPcGkI3JN3bJKs0oMcy0Z2OmT5luV4NeHAsZ7tlP9tOPHsX31lmvpw+bmk52oHl0
49PPMoAO0/WN6+5eN9fdEhxn7NsF59s/fzAf7ODvDbXJAuqqzW0oW2WTQwByNBOy0lBuVscVj16l
KbB29mfS6w+GNu/dYODYkjphQ99Uef1i2HIHF/qTx++DVfO990s35sWnPXeehTcgf/zWPXpo0+tp
kOQXL0EEu/aWlIr4z5/bR1fqvZu3VBIwCCjHgxvkxGT3azwxGIeEQU9eQJiakou8TfaeDm9yWD/5
rR/cxe9dvnqqBXnZ87AswnBDYLIj06GFUILc/1R/9sE1eu/yJVyI9hx9m0MR2Bejaq89eC8JxFkw
i3EhZNgK+0s3ebfmMD4ZU4dEY5quGv6b/isoAYkSbzCf33fbEiixhEa8Gb20D9PGBmC2BGY0lrA4
/3wBP3qb56//9iu8mVxSVtcKLMPwHQLwxCL32bj7g4fqvd9WozHYenToz0HaUDH17GIadRpbGjfI
xFHo36XFEob99/cAy7Vs6QLyHtoOXi9trwkDc5V94pH+4G57W0t/+4hoLCWDOIsqa3MNxThFQXbL
/bf58wX46Ke/uwC2QbobLQtcZZ0XzvZz09545ieHqQ8uwJtO5Le/XNJshX8zYa4ux19JUsGFs/aT
s8TgNqMhqD/ZVT64h4x3nz8zQKvTfWY6Xtdfrx1HAP0zK+sHxcTbXPq3d5AlcgSyiQNCmySNxpSD
g57/PEOvPymMPlov3ym5ADrbKgHDvGlzr7+jpaVFLffP1mjbbEfSRRBVYzBcYMNaP9ncPvi03tsj
fVW1LNKUYhmW/pMsTbX38+mzreWD2+m9k0sui53rpsSfXVE+NOMxQK4bBpn3r1QlfvDex1XBO51U
jQhRhyi48dPhkbrZ/+RO+se/nh9+vkq/X24ywgkdIheb0Vgiv5GVtjDoMcQydY99u1CU/7tl7717
1EjJ8xcKHeLCMHJnm0sV93bifXKJ//FtQGk9P4+/vQ3fBxaWn4ecMu1PQvn7TtojbYk13fx50fjg
GKafH5fffkESkCLfz3i3LFtpO8+GZOWm7pOmlT9WQzyjAfdOq61RM+OH++Q89tF9e36zv/1OUovT
3hLctyUG80OyDN0ma3v7k6Xqo59+/vpvP72f2jrhVMxPH/O90qtDNo/HP39YH6yCuvX3H23AfJy8
hqsxGhdOo4eW/gj+azVrqLHOv7yf3i2BdOQDyxd5ulGJP3yXM8GsJZO5f/kO3ulVTKU7xaJDSfMK
rd/C9tz4JF7uatouNMF7a0tcyydX+R9vXZ7Ad7dut/bMNrMaSX+tSFoei0eG9/dmXv3488X46Oe/
u3MXW+ZZKlk+Okb9ocYYICvWNsJ+ePvnX/CPNxJv4N1tCiJqdVdVJ3HOCvhkWAycQ3MARfjnH//P
4k9+/rsb1RomJiKVnuxNl4md16PAxhxy1EbGF2qJvH7eKrpLhfccGB1I3h+13u3Ltfva+SQC4ki3
wcMkE6212YaZZj256Skonb8eo/+fQRBn9+PHJIgb+A2Kwf3fQBDn/8t/SRDufwzfdIFAuK5n+zpZ
6/+bBGEZ/wHZaNl+4FiEiJxX6//SIGzzP4btwI0IHGyKvn8+3fwXBmHp/9EtLJN85y+IhP//woJ4
O/H9n+6PgzuAP0/3TTNA/Uma9vsypG2q1dYLSGdBkR+UeKWdHE7tal/DIGKQaQf3ftZrG8rpq6Bu
xW3SKueg6hJBnrjHnx4cDbc9uD63n3BJm//ts7z56w/5nVXxplH8299nG74PZuhM0+CvfF9JTnhg
moyRaqTNLu1gVXRbdN1JiOpI4RprIOwixvX3Y1fLEL1WcdulAOAdLb8VYjCP3soJsYbmLE0GZgZz
CXCb7sYM1D0z/TOPuCaHooE8OWcnej7XEq3FlRt0L7K1XMhKaXaoO/BvYwqmRW8h4+qNVMCa8xd9
MearBvXSo6yK29Ry07jLyKBpLeMldaV9CKw1vRkny7rqGnaBZLqz8qn+7CPi3vqtgccltH0DWAC3
mOE5tvH+5C3dpfUcE3IXaENjy5TYP7290JSnzJsYstK9zEhN64yotJPqq86WvXHMSe7cpZujVuTI
tIpih/NpPmWLgfKorNLTrMY4yHPtVszat96pllOpzOTW09T1qqbqvnURigjN3vUzrf9JiOQya5A2
hH7Rhl2QLRdGPsRk0O+8uvO/YmSsI+Va3qmgrfx1HXVs31l+XPBRIjKz9FhLLXG3OJ9mM7wl6f/9
JvLNAO0GEmfTMQml//tGTG3a18iGp6in+z3P6gCwQA9Tzs13RUW/HVh5TMu8OI2JRM4t1jNUWx/c
WFNNcbLVVJwCa7gcRudKzHa5NVRH4EM5p5dV514vyEMuUXFUl1ltPlfFbO7evjTkZRkjqiGD35n1
W1MFZVzZmtiukqCQ+fwCvtxD3MJCvRL0AFp5LG8D2udmkbq/lqq/cZpR3HarfjGBpz+J2Wr/enEM
8d9/umCVG2HYpyQv7atudawrvYC0i6JvX2aivSw9v73UQJ5HZWqhYUL+WPht+exUjre16zKN+MSM
PV7A+QLZ1GH08/4wnv/19iV2zfkCqWJxzLxqA+lWnTQmGCcaBM3JJ3AeymW0lKl9JbykI9mj/2wN
eGtB/u3yuaaHNMnzkfcEnvcecKqVQV/x+M6R9MHPm61ZXWUZUs0V1XqgrG53FnPFre4XD5M1OGHv
y+q+7vWtzPR+kzhzuu0wm3ypJqKzcfTdybVqIztfrqrGKi6EJcqrvly4ca+qcZSPYtFRt7Rue9mY
mY9eaq13svGnS2FPnwXvvEFT/v7mLDNgY7BsFnze4vnp/q3+HNeidA00LtE8Td/tIJs2c5PNl4mN
bSRNeaT0ORyN2fmSTcmTvTSPvYFPWnOTH1nuy6OuJdnt25dW2OthwDB+9/a1t5fa9abYHds0ThZ9
V2lW/piA9d6PRWnHflIWj1rfulu6WpvSVnZkj86MK4AXb1wOqBrGKxItljti5dyjNNcifPtm1lUL
IZmZigZ2gJ1F68MN+ps6XfUbt0u0eAgmN37759uL1xXetvX89DSicrpKpj5nKGW5L27g3JSLnz2Y
thh3DYqEjm75BrxA/uQv5RNaGHmrwxm5Qf20n/FVp7arAePogj4+q9n4JWJD0k77ULVk+/epZR4a
Q3cPRlUZ4aqv9Wm1/Cnq2K3QS6k7tzHt6y630sfUNY/KSdtbVcj0UWQtXKTGuZts8frnPezN/fLu
ErNIu6g2Ha6v576r3Pwgd3M9WVU0+sDkhs67TWu7vG+Xdg7X/lvaeM5TujL2xC3Beu0d/3pBehLq
fnpFi746ghgXpxGLyFYjHS9iW7t1/NG/eHsxy9q/sCq73dddcJcjr5ag583ncQmGXVB49kU9ds1x
8YZT3s39xsgteXB7y/iWrddCBeaFct0KAUjgnHR7SPappx7Tah6/ZYv/HYS6/VpCUu2s/SDa5jJ1
ihEevdhkRa8fM+2gFUZ3PCtAgA3ra3LMLPm/XnBNfLLfGe9mCGx4hAW5jueQ2+/7PDPvDuuzZphL
15otx6hN5trqWNQTYvNpysYjSQluFWrLOBwyyw2LxnHuICk6d75x35uWTlSilzLilHvFTz79nxc5
DbGYUSfJwU0il6LmQZbTri1c46uDNwcj37Qcmq4Ncz1zjgtQ1R2L53GsURpa6GSdtrjxg3a9o43g
xZqVaJsOmt+lYQtc9KZ9iyhCRo3jQxC17K+BwSOiBdMSJSjfLqT1urieu6eEwr/Z2N1tf35x0K5G
yJBFLB1/Iwe/uTKMJT34a3erB6U8KRDo6FkSfcsnRZdQE0xq5/rRzOaTZvTuTTFlwzUnhmMuDef0
9rKCsj1VWvbszEGwA+ypXarSwn+3WmVomXttqJKbcz/ntlsYeRiDfuk4jIf7xdgHmjRvvPMLpHh0
7oiOr+Z2Hbbz2Dhoy+cRJKVQt7oOIjJAOHJld9p4SNICbKXqqpfBqK6dLC9C4QzVBcG402n1YD/0
5BY/T/n8TYm5u5tT0VxmgS6jNbGbZ1EN97XZThd9thS3by/tuuz0XJrHukPmFiaec5oWy7mcCu2H
r7fNjz8/xG9JzX97iD3sDwH7j2kRamy+T5SCm2Y2izrjQLsYb4S4q8dV7DuR6KieMu/SUWZDEk8x
R8PZi5TVaqSoLA8I0QSc6qrf10Pzq3PqWUfjGgz7Mve+Jk3A1t5lr2UeaLtMs2+b5bYt0yAum77c
9sLQ7uxlmvZDb+7yfAku3l5qmU3bJDcxwWTu+CAQHnQ4Hb7++S1z958Lo9/ftEfhTeXF6uU4xKX8
X26rYJiUb6OE0c97/YLu/fxSofcqMte8m0zw2+nsP/WInxF3olXroNAcjJx600Gu+OhMenOhJQFq
rXHOH33UXcdp9Iro7btu4uIcsD0n6icre5yTLNkZKnJAsCE3M6oHvyAsjrhclcj0btSr4Q6ZOpDT
oZ2Pb//sZQ1sMsNuHo6682vGaX05t+x3y+DfdILw3r7pgYg3y65JhjlqehkZ4zwdxCofi7G7lwUR
wkYuX4tECkpC+dyWV4c+y1/9ErGKVi5koATPMMhqxBph7wxPixV866loI8RWmv+rGU10tmUbzZrb
h+gZn2eLDY0sREjB7Jj1Oq3YH5YXCa6YfMd257lpGc1WhZzVtXdBm5pRXmEsIU2dunPyr/2Dm6zP
wdBMIVTYK0Nqm6FubopufCo6Z4+W9cWX1i6QfoJKdqyQxZUIcIqVNdyqje04+VedXw87J9FekMTd
5tPq4gzJ8kuUXAU9AiZ02mDgVSi/GI6A9ALGNXWSxyIvvnXavevKL+Pi2QeUs3nYNcMz/dEyHt3p
q9ZwdtBUFRUSDTAuiuvCN5JI6V0FI3R+KGxNRUTC5/20M8f1ixsge9QesoDJf9YEl8kiGAMOgkjN
cacbwg6pBmI245ZO+NSEcm5rEGzkiXdIjjqz+Sqt3opNHSePhaI+1B257Ct7rfZ60JcoHi0/skiP
tbp8Jw1ra5TEuOI6KDaadPZBgSZ6VIHcWiL9ocPt1Tz/Vbr6IV9UsQXyam+NoU5IX0wC9KA2I+Ur
Z0w7hG1K3xjtNWceVqeaeNPCf2jMeVMH+kbZDhGuqnEOVTdy5XO1M7pqQq5z9qVgjtuTOhuOY066
gnZhJ2l2ZMYVmqoV4ZTpJJmqyKi8cadmJPiJ14aOmNMLDWE77wzCoV21YWImeYikPLRlp+2qRb/W
hfEL14F+Gs0032ZZiVhqbe46pd8X2k6NYxf6vti7piATikPyDM7VFM4RPr2AWOLe+GIhl6NHsy/k
VIUFwmBnMY0rqCCPazcCdbAdFZWKr7MheluXVW/vmD1Kt6La2Bx29+PsIPJCIpo3j8Hgv9RtMMX5
PmmtS9eafbQj+rBDL9Hdkyzzq+qS0+TY2fVM22DpKDAmm8uJrewyzSorFGam3RjrF+k03/vU3RXg
hsKVJaTHApakgb1f1mKrFLw807gUc3BDKnFLSre5GzIjVKusorkgNEjXXzR7Yi9Kv56jsMBaoicb
w/I+z4weR48MkLJ718OcX8/YFI7DVxUIHkMRPK1kfAagp0PSjmJx3qis52JWPzLvydB6FefTIiLk
jsdx/lkyRXmq+cOnOT2LZUfvtj6mjKGu6yXHmaUndP0kD/PitHdk17645WoQ+S4RK4PzDt20tdFl
+mkM42zcerlmXI76/Ktp5zbU52Z5cPJi36dtGqFw7+4s1c9xO+nmUe/SLDKs8lWUmU2wf2dvVrTN
Z6MIKbyLvA3aqYndftzndvG9n6pmVxTzCVfU1k8aRYTgyCkvrdaQvLhnYIdw7EX1uAr3pj7iAPN5
AkEU7mvUeFHjW+aGCeGEwioI9jLdunn509c2U2UBql2HZpM0YIAd927xk24LmMqNlsVd9mvcjhhy
OmDzR9EkX9pbwqOrKLVXHI918qzs9qCqZI3ayTW3FH+PlB7aZTAZ2uXsOXt39BDoyigPcuROemIf
E19+S7zOv6AFc8UF/wX1eAp7RNGhNLU1JhqxHTR1O824v1xHhnrd7cTSjJeeS9ZDagouQqD2jkKp
PXo7uCLd0a12owe8XeEzCWsv+Zbq7nAosK/UaJUjkekibvRWD3M5PPRJ4e5Lk9l7arqxbomfKif1
8y5f3F9F5qTbPG8sgnzVGhrSYD9J6stOrOvWTog3FT1lvjkZsUimMurdSTKv5MmFLZ9HKO2tbT8l
r4ZV//T9vPpWl8mmWlDZVbgqbhrrxumbB02Td0BDiZfDdNOr23zYysm6b1ozjxORf/EG+2JyRoK0
i/Uwmmu/c8rq59B3+bae5wlRz5xeJx5kcNXbP5Ozps3vmxI18BflT8veB4SBXajK7xpPsPQ5ww4r
C46Q3COEo0zCahkwqVkrd+WW0Bg+OMu403zKPTQ88TwvICAM/1ra98hKmrgYUV+vQXXL+MA45EVs
a2V5KXqpIqxozcZr9k3dEheU5frOPAcF5K+mv8oDOZMqnNa8PthSXrQqIRNkbnXCeIp2y6Mg5Pgj
QPMdV2Pl7cSsf8+E310PSbopuMvv2Wwf5TjTGGDkfNnl2qUzZVhN9OR2hJFxZTd5vVFF+VNk2bgN
cmYxRIFHns1wGq9cEerL/OBz5NrWVvvDUgRMo/d6sCbzllDtIlnTyG37R8ciG3PyvVg4/XqpTI3s
7SXZZFqjIhU00SSTLpZVGlv4tyLHVlaUYTEqvNYNNcriU6+Jb9M0B1QkwXfgA3s8aJBTy4b9oe1/
jLm6GOl0hF3nL2E9M6ZPcxpYIq/r0M+SrWi4KGtRkKk7ItoCXe7sMUhp5mYd6+VScXqOzMqe9u6Q
lrGyp+zgzMal7iR369zcl/qyO6dBJG7nbuSUOWGZdtftrPnRkhffi9W96ZB574OlgnzuTk7oNPYJ
A9h6CuqXqjbNCEteEeLSOJEosf71YiyKrYnNT9RedeF63XqTWSUnUFVfSPGFLmRzSkmUOzWVXZ84
VzihO/u/PJ1tPbBIHnN8sHkz2faZp2/hJ6uwQY4WsWn1sYgX1rwQvBeQmxdzRIPqjDRtCFYfuBvH
b0W1fPMqq9v6tVfu82R+UMP0TDrUuWtRH9AlUx4B0NngxWiirijlFr83ocdLWGUUioExYKnwv+Fs
4SO3jh3UsxNNQuqH15xGRGg5w7ofG5VipStwBiG7P3bt6iAGvXXxJW3GwG8437Pxuez1Xg5actA2
NX9yOBLRHvbF+p1unxvbNmtmt6CGkkxsNzUgrqgssRT0TLmpB8qv1jcbBN/e7o0qNj19J117gudg
9rGr4Q1OMHJgYIqCsTuKM7ICe3cZOW32lGJ8kTQeu2ydtqOoLyEoxEuXPmeogIspucYmQ1As9RB2
6e0yUccsjncK9OxwNmeUvXrNU3ev9Tbd4fZ+Wst7+FVz7AUWgaNTlMxTGlXK30yu9ssc1jTO7GSD
k6KKJ2iboSfGTZnLcwf+olkHEZVDY4R5ejSDgkjMefiRzP5FRt0FlkR9m7HCHpb1OCiaB9DVoups
Ys6W9eBU4wOOG3y/flgMMhK2NWwrqYD0jijocadjYHeA32EAEtoGGw/9K8KZkewNIbStNZI59Pp+
HextKTjqeyaP5LA2G/eXD8udFSq07VMxFznsPl7SWu4n5XiHBaBNPbXtVuoqCxNhlBHlkygsxQja
rJgZiDC7N+cOK3Qzapt1VgGZn9rZ2WtuIW8nIQSUPNJbN4+CapVh3qWhxC0V9QnjusV3rjm+UqU2
FEfLcLPO3IO4w1GmjhALy8LYFKv8mifjxYSOvsiTG+wf5qZQ1oI2OMh32A8nyqT1utTMr6vctL3q
9mAgr9uG6+ZP/c7Xig5FGK0CVYxHl11q0+tQgb3SiWRtKFZk+QyfMgtnQSFP9k+KUMAm9qc9FPhG
QqPkbtcSu6Onk/3IhHVXtaIJp8HtI5uEN86mLDi5nGMiBIuNmRruUS+b7WoxKl4LjgnV0r1a2dlk
zF8XlqfBHaeLpLCuVsNDQ4mzKzZnaV4yN43aBhWSy9bAKcgke1qXHN9ihGeSMr4dkJzbPMZGLaMJ
skyM6fAWa+x6tNb+evbT6dDqOVFCWRB1CzYC5eQnuawvtTHZoZGqS0lKTx/0TJa7bNi4vceaLznb
ZOt6dHXh7wzdfloWhJ5jcBHU7u2oVqIfCt9lPoLJGcucFgUOJiNlV4dl7B8EHG9twblQptKKBMMV
z85V3Jf6s6FN1VHraiv0c/ncE/tAi3rKo9oMsOoG9nUCCKotr8kRkLiJMy/CeRO6xvpSkbCw6Uxz
u6brRW7O+akq2IpMwfOGU75L5RIRnD3FM+T5KK29dVOnl1bevf5P1s5sN24lS9evclD30QjOJNDV
F0nmPCo1WPYNIdsS53nm058vtRvdlna1fdA4KCAL2hqcSTIi1vrXP0SIOsfMdFZSC4NlORJxguG2
y9Alesrkhrr+nBhacAna8VFnUynHPFvWOb9lwwgy/btxRPQkw2sWuQz94fVH5bAQZqivMzPBHqam
A7bwb7waOaY+DlB70hwURX1Rg36rGJnJ6dcvlTaPN1LPPSQj8wYafU8v27ZuB1FfGSu39y3BAjLu
kPR9pQL3Slv/5jP0IbnWeExUfZP0jeGJSj/34xd7or2fn2GVxLTisWDEiG501m94wuT0bqgekkQo
68I3H7usvASGOv9Mg8Ej2ACdrVAvIQp0vBaCY1nW/W7yzc0kj1LtQi6qmLbWAkX7hHY2c9U5qr0m
Ny20Uf7azBw6nLlccsw9NaX+wgqLvM6hm01lPbkGUZ83m/SXNCgozVEFaAs/mlPqUpJT087fGalP
qelwQCkKEumgrd0uxK853ZQDf0B09N+taEMKYdYBDhFuYMw/46B8DrQCbfLQHbo4LtG60giZiuI1
s36fEVNWCzlsbT99SJiZhXG41xNzWthqk3ihgQu5H8xfpkJ7GB/ArLD440DeCTPZRsy7XPjq1Qph
NDeoR/cq5FelMk5Md33X9tmuYDC8BpSkdboyAj9bt0P/o8C9bls09RZZ+CpK8vakXuwOPjoIcrNi
sDEzhunYJBmZboVgCtH22loUobro4gLMAydc8NFLNRNaawcBb3h0nYI9r45JyusiHUcqWqwisNkm
tBxJbKa5UV+bm7a3DhQ1937BDGZS+2UzWP0SWsqborIvMrAxqmQ1DP69P59CrOup33CkKAeEJ0ld
eUxE43NSDz/7YW6YISc7Z0SglyADpvdV9tTWLafZW2MPj9VY9fvajlZtX7+FOSmxOaLT3pdf0WPv
RdZGYB5sRUGLPUyt2IhKHUR2ODa1y9Fc9gMyV2Jat6lIhacSJ+1T86eR9qJN+YsocwYNfeY6FuvM
0dx+ZhbNsMNf2aPOrqRf4GUIF+Hg4Jpd4fIRVm1BiCBp2+oCOeBVdhjG9HX6aGmtXNRhOS6Tyqe3
DXuT6oEoo4iKYSqjeRHNPI5CNpxaF+pgZlg60WkVVlkL7F1Wuhoatx/kn+uTay2SJU4Oq0HNvtb6
zrIy2Gm+MXu+8JeRDQHYCXANNc1HAxnuvptAqGUBczGydd5qV6xKJ7/P/Jqsj67PvIi/MxfA32jK
qUipX+sBojR97e05EYfIV8wtayhhq5/1g6jWjih1GuxEXaQ33hoDN2zL5pHcxKZfDkyZLUIBw2i8
YOm603EO8XpUQEYCRFAyinLrKHsbqaV781mY6T7R3NhPoh1RQmfNTp+HJE+oR4JL6xvxyqiV11R1
LjGWFotk6u5lE6K7CKsGZ/j0WyPGlZMNPDpAddzr5FsYntuh7D0s3emeKrI7J91jKTyRVz3eoqqw
AUi1w9jqiScjilEFwxw3URxaPDxCjNn/zvSmXih5GB6q0Pccxbjv0jm6XLHZzndlV17LqDkKNU/2
Y9Ae0+956Kb+6LDYjG2fIq4KzaZFUBrbKzPDMiF4KGrlQaSLqFMJBfDpEJC1Rl3+gqPvNu/aTamj
IYuGhNOvaHYlTsiLPsvOc6KPq1zR6UvoZt+/SkYmyI0ljnlnrlWtCTb4NljuoDjlLlfUp7zGmf82
OlKzBIwuiJ7wm4FvFsYPgaXdIpVtleaknxYSXSvk0oVWVEDe7bQye/V1bCOxG/x5PSQ+zo44pAsD
ikmPw6lHkayNXo5cdFPYRKAkKaplldLaxPxlMdb8UvESDcBCvK/KTUdlWKQZThZx5cWG+aKFTIAx
nkNKn+ICVgXqXTA0VOBgG8zEerfBETOLqWzGQX3UzfpLgarfVZwpWGdlfA1u2uQwl69Nhl3tqBPy
o84qksQ+R6AiKw/4+zGffADe3jwnmrF2+mJl0Jij3l61zV1N1NC+Tipn2YbY2IsY6KI3v66jpnhO
ZPDdJPYJF4300lkjYr80nNzMV+9k2L6lKsF8Uxw8+62zxOr+orTVsHMGJEPq0PubLDAPSGF+Jspb
ZQW4UwRsIpr6ZFuKT/pD2CyQOaeY3yx4vKelLmmF4OyTMNhmd20Urkcn8jf6Iu4QXqPN2BoN1BXc
ChbJiPC4n+tv6TiF3kFKHQyfeBTWf+1lCmL5sWkcN9QfkSUbi7Gzwg1yB/ukj7gZOIpJJzRJf5Hs
KqaLuEbrDEI0wU0yxL0SjZSQUXosB3qvOgYfIJB+cmYQHdu899vikBlM333beeIgZZcKkydriNOt
0EqAQAxQEh+I3xqrs5jYxfIRNAnwwAD97fWlxIMnU6gFZaI37MeUOMowuyZuBPEg5X64NYNxa6zN
UfFQMQ0Li/GC1YXHcW5Tor9IHKn9xljlpHNj16DBEgCd0DRa+QGCyqAkJxH7hZvUiEAd5g4bK6p+
FGkDRNxUvUtNHChEQ0KxM2tlW6fxqqlSx2vTtKacTTYKh9eiUPuJHW1+lXZOyJ/ubAACyiVWPfU2
RnqLUQIilXwcX6Kw38YA5e4MBmxqAblJ6qabWvZJPfmSqqHb9WlwL/VxO4xzvCWrlnBFWX0dhD9u
EfjXenUMvRG8zDUxiFzbg1quO2c6hYpyIS2sW/Akvlae6XAzEtkxo4kpcmBsvTLEWLBODh3Li+Mi
7VlHdrN2HM79LNKpa17Yy/iHGczPlrqbMvs8KdEON4h7hPUUoTxAOJc0dAUswLSGOlQrHeMWp9jM
OUq7LOkXSh/t1drWttVofBW3ez4zF90Ys1jbTf2d40AsTHhEbgEHvmlshIGds2ZY+NaK+bUEA/Ro
vV4UhRo5i2LJoPwywZfZNUm2SR1qpdxAZUz3igsF9keMBe1jOhjzKm37Z7wIFkERH2dnUNfhvJ1j
Gq84OMK7ewK6BuIojL0ag9ENtfUyWnTLkRNQrKaF6o6MP3YO8GU7JcAATtCsA5XT2MagNogZMVSh
Eq8SX6wKHKPPatt4qoKSPhXLkoHFve90l3Kmp/HH7Joqd3EwpBcr2tYWpZAVZdHCqoMcFtUCeO0V
G3yuXQqUxYVc9+iB2xgv4sRpVRpn8ZiJSCXbjZg/ravemEAEeBClXmCM6mWw5wyvEusNm1O3tpWz
kdiIOesyWDQm5TKjTXg/VRi65JgvMBhCTdj4Xyj4/aVPvdL5Rnq0yuiHTc7zukt88JtbsyKaacWn
wLUBEx3RasoDEivlQYmLtUrFvMjlyHjJpkfHbKCAuyKni9VNu9zMgyvHR7tlWs8zoIcOQbGjcGEj
+ieDwuVky3leBvk8uHFZ0MZMzh4CSXvSfJveLCgOkWLVJ2EP4ToZ6LDEUz6Ub7gjRU9KYbQHNm7M
VWp/wiKhAkrXnVcjjPcqtoSHOBsXmKQxm1bK8FJWaQ5OWVK2A6ovA60nbK3Y5+aUb9UwAq5LlPqE
L6bhKmXb/ohJLisqbYHhu1wHzEZXrcOkE7/aAsgor73alsNxqLrs6li5V1EVXstinbVVc2VQuOzn
YgADy03G0nEReyr/PVdQKrbRtg3M/hwRvHW2sTjetDY1axe/dFlrXOK4RlOuzcZ+NsJnGwvh6/tL
3NvpKtRp2jXH2YZmlJ58CuYr/QG0B93vd33hM5HGcgkMKM9XeYR/tY984W6wS+3SpbQSylf09eYu
LHx0eHMZ3wkK2cXY+t3m9s0hzfSdEA3TGBTdXk9g+RLvIXEB6xqWRpeY3liFrSeGBia4kzRX5/ZC
AhtrMBxOMjHqq1NM/p4P/4ytEt5cidR2Uaba9771IyjpmRmS4/7HcXZQ8Drxak2vDqayFObQMXvw
86NqjUc5q/19lj5OWK1c6amH+1BqNW4bc4TigC/lbBQLVY+yFQGSP7HxoL+UaNXt/AFbE1wEk+It
cXJ5sKumfrBz1YLHmDmr92+Sjc6uHcwPkxZfZRU6XwZVaQGkq2zjzL32YAzMU/tIrnybElTG2rhu
NKxtRKTn92rALaQXYVcOmvzeUjvhapPQTxnuJxKtvflcjHbxpkZJsIDYmB1DAz8uOQvTM/H1Ojkh
XP2wCS9zEDcM0K0XjRCUbzUTLreqEWwkun2X6ww5RtxkfDrq26Gjs2hexjT8FsSyf6y1SIEbYN3F
+MvgftNW8Ke6wcNMNF/f8NNDSGrQTr9x9bJKPZRxVkKQVTtsCtQHS5jyaos91Pql6IPhazllK40p
8UHXQMp1Mezm2H4IAy1nWGrAHepY1mN9smLGyi1DV5d3PK2HdgkCVD/WbVDdJ3RKinLsoqn/Uih+
AZPyJC0j5TjIht0UOIGrVGqwb6mbzFwGhwjmmJcaD3asucIqaJCJTtmYwro6IilOhvAbBmYDcQu4
Wx1F2m9x1Yq2XBR/kQ9Z+5QZiltZs8GzFUTL3mQspReCXNrS/2JQbu2kUdhuZLyVmNq5ZVyIaxLX
D9Mg1B2GTQmgWz4uW60MD8Ard0McqUTEjFg8RKN6hG6reHUMJY4x+QR6QZb2qOfr2ohN1Md1tb5Z
rN1NZpqfAaBXY9U693mXX/OktPa97uyMPk9XNiDSwrmRPNQuOHRIoJfZ1F7r6X2QojL2sIvqoM2Z
gfsN235opBBIMzdA8rvPHOYeudr3K3IwQ1iaeg5TecZLQ0HXmlhi20V4apmtuUaXml2VqS029W2G
WZjPWjOYuNdAkS7bUWclRCdIos8x5cKpqJG9O3lmr2d6/nXTVJekhaAS1OHb0Cj26f0lH82NhQve
ZoIiiFnFK64HHKYxE/fK+p4AIxgpNpVGbjOKHVX9EHEWIZWuTwkilEl1gh2pA8aydsyNw4FH8BuR
57gFDV4pLIvoD3OrBcHg0k1DfzEvWAuNW846By6uOJQhLJgpEBmKSnDQeYxLT+hkSc59Oe0tgZ+X
Ykb0AtWNyuuPzQpvqnYbZdYaNzDUD7nmlVO/yJRGfkmVaTowH4QEEY/JvVGYnqLF9v79pYjgSYvg
S91n+R1+W/o1x3DGs7vnACLLSjJG2UUYaG7UovkmCaJ31Sz+iXTLWdjBZN7ZMCoXBTLQTTkD1DZW
e8jVzBvnBqpjn3hmosqT4wDFVKXwvTnJ84sp4XVZRht6mIOpC5qt+kV12p/OWZmH8ppwKutDSsVV
aBGwp9kxXLVSOCxYjYVTZq3ioIPCl9f3WfaaB/lmSubprCZm+egP4qeo4KqLeDpFI02FnSTbMlLD
Q2okLur2+ChFjaBUM56mNjcOld3YJ/wTWaJTeST671FrmfANSaDcJS3mVfqsJAuh2QEVa6CsMdB0
jnkfY2uUdGDRnQYAAnUXZkR5BxVmvgvgIl97e9zXhVBv0vZpmShReMyxqDtaMBPttFuaam8sEy3w
D3iD5WB46rAwQjlg+mfKtaNN09086ttwLq1TMDbDqmjS9oB3JHVnOqyIerFOo5bX8CAWepPol7Rg
kOg02gw23yIBjyy2qLhTl9juhQuFpvIxKG/YeqwPh4kIx/1YqwqjmZ4BRaOLjT3581Oqy7UI1ejF
bdFjHhV8v7wowHtAkVbMqEiwKLsJI4MizffvL6QlATbkpHY0AwRYp4P5b8ffbf+xU7DEu3lC5kv2
c32ZVpp/zSMfNXwC0KQ4yarHz/OhMRvnoai+qkzZzvpsX2eFLT6fO6zYxlKH8wyXcbKlscO99kQ3
T2+IJ+Nds5mZ5wepptyBi4mjIodV1ynaThS+xki/fpqZcq9Dm3uuWXa2zKIO1Amvo4Mtsw1+n4Y7
zdlDFuDulgOReX7aQULU9eLsJ115Nrq4PAdKtlGbhzDDBKNJfPizMvgytMZ0YpHe9YhB3mwa0aoJ
vDxvRnrLmynff9U5xWBsmaK/nwmOXarfZNft8LbgRMQczDMpsHalHUAwlt2av2YsCBGhi8Nq7dEa
ZL+chdN5o5bpbqWmMVNP+H66LOWFcwjvtTYfHxyCkpa1FZcrU2A80II2sq4Sr62qcRXJDvOi1JqW
hT41K34h2EdhY7lx21oPZo/Ti4baE+vQ+CmYV9JszJ1WmK+pM62zMSyumOfiZGTnpTeMVkaPIrA8
6uTk1ZaZMWRLiawbl2Zv398MnHP8D+81BzyqDsh3DVNQwCCvDxXxncdOnhH3B5uplveZYgaHgQLJ
rZ9rKzJWpdUpDz6WlngrCTDYOXJ2DD3dFtXEIsKHaaVLsGyc9ZxlEAAdwaqoD1aagdX5cezOqE9W
YPlMGhQYcU4VMxchlM7CxapUz84Y5ou5DbWNngX9xi/HalH1IrlAe2PWX7en969Uv1IWcC/tdZPn
8a6I/Bfd6DvoZ6MJNhF2myGci3Xl4BMCvlpeK6csr3r/E25ofnaoG45pSHvTzMYhUEteGDO5yEMD
GCVBf1EhGl3sxG73tmZcAr27SpwkT46fDg9DjM+NVB/fv8i1+9IR6jkN1AeD+vhYGjlqhXh2vk5W
uaWJ6W9hjum6MSr/rjGmP0n5mPF8JkAamqWrGhiBbahItW462F/Y+VVCAHTvQyCKIL7AnmnknRmb
zsLSohHHwbLdOzcxBOaIwUJ2QeblE6HBfjhhS5HZZFXLbsWRgl92lRugqvMAjAZnJdSesjhIASUU
y51q9P1NURogL4UPvFhrewDpG2FjBe/esmHbW0l7pD8pLuUYn9Es9cf3F3SMipeP0Gnev5Tx9zJi
UJ+pVr/3A9tr+qbZFL1t7iHl4JQdhdHesXRtO+Vxtcuab0bPcdVVJlRD2eXhSo/b5wwtVxvb2aW/
vYQNz/asKaMbMXSCyhIm6UrTQDY1NYWvbOaPad8ae1xUYcsUZHdGvvk0drWyIFp2AXydbHAWshez
CX+VprmHiUg9z9/Rv2qWsxFWeRvByT0UPmVR2LG9Tvui/YJ5ZbYokjQ/lcPcA8oVoysSv7h2IMSe
nY7W6v3J06KLbbXiWAXjs+qP8RMjGfQbI46DrfZlhFhzfX+xdYoxlDXqqtgXWCKfCr+tDkmIFZkl
ivuyxWjn9wzav5GGLRPWtW5Zpmqrhqman/SzVR5Zhexv+MhoMU2so4KhtFYsv/fJLL52Zmu4PTQc
r5P8TBy3wy5z2NzUWy4u0WITNyxeWclYoouIjWNol3gABlF0maw6x6EL29cEt9Sz0PTvRZeOtCYQ
J0IfAlypPDtICr285fxqsubap0m58pUCaLpiQq4o2gWvSnv7+4/8URhuwJnHBsOyHd1SFKR7n5Mj
g1JVw7jnxuGNglduEr+amXiL8D9yK3FDoxVG4b0RAD5j3PyH663frucHvrKJRajNv4zQwjH0z9db
VvbQllVbL4oO02FIr4WXOJOn9YW69BVDX+UjDMtGpbcneU4eiO/zZONH55bC4Bzh0OwWsm53EWS8
0jEb3LkLsSsqefOAdMqvOEExb+lPWUe8azXlYJoFvxeE5imsX3rpf5vzsj0pas0QtGrgsBbjWaNq
xbm3kzu/yr7YidwpGXMUBDD+XsmgjzIyi/cAEl9ox7L739+Pd/3Qh0vCDdFsrgX0bk3R5KdHUM+d
ZogiyfE26S+piL6NJqa1xD16FTmsi0QRO5WRalovGcIOBDmML3pqt27fds0fzBX+1bMBQKGSioRH
K2ECHzdTtkHcYQMmzr6a/xybmso+2iZ9aDBo6/bmzdnY0ucOhzv1rwfj/7cq+Rj9qIumeGv//faX
fxTlVHPv2v/49w9frV+L00v22nz+oQ+/0/zH+7eD18J7aV8+fLHMWzhFd91rPV1fmy796+//50/+
v37z/7y+/5WHqXz95z9+FB0GFfy1gECCX4XIFoT+/1m6vIry9CVHzfTX39r+/Oc/br/wl3AZcbJh
326ULdnDkVKhZx9em/af/1CcfzNQDGtk/zqaIfmp/9ItW4iTyWDTKRA5MnG55VtsMm34z38Yzr/Z
isGs0URGYdkGMtX368rnvvz1vHLJuM7//fWvuuBPGiBLSvSAmvOueUUgDNnh47NEVa+Msa6Hy6yO
9S3imItuzKML+buApA/rUiltr9bp32X1GAut4/kvylUVEGKLbRT0VR2iYSdM7Q8b4LvpzH8vuNs7
4wOqGrUCm5CUxidBX1QGet4DtjNmGCixaxrPCDw7V2pjX9CdwBHOnPWoVVChEe0vAlPcWXYUnaYi
K/9S4//Pl+njhvifb0ZDxsGA19QM9bP0LMIjC4+iZFnq03jRHVQyRmDkFyerlyiDCCfOs/HYGS7a
C30bI0xZQ6VV3V8eq/+8e7/eLfW2sj9eE/4ybCypS1u/qeA/3q1Qg8MZQ4Ja8sg4O3kj9om5mlZR
q+eulQF45kVrL60qegaEgLmIjmjlJ9p8EE66vjlunWuhhOchji8zNp22+lioOTwz1LTSl/Een/h4
32CM/b944wjzOcYdDZ3mZ1cKqVD84HoeEoMAZBGMUYSK1rm0ZhufcfkTniaGn6oDKsIE2wEeheW1
uGUfdEDn+noO++yxUe1rWmdbLP/PIgvNdXe7wkFd3FP/EfH+h7DbTzs+95xVa9oGzyD/41D7tOMP
EPS1kbPAcyQyKjcCPfWI2bVpd6ivODeVDfxD2tKm5uqNTrmdCShZEjvSbvwIkUtAnsn69xfyXYT+
4Qkgw9VRwagszcAJ2vr0BOiFtMLWV1WvgFe7bSsZrQsc9kliieZ9DlrqZvlQbIvQtu4raHFGBC/M
qbyI//IdzhIky1Bkq66Gadx3dv2nG/1R6fS+ULjFUjM0BSEBX398QrsxTcJ6FCRXyHiHG9l4p4XD
ORMXvWlq733hjFq8whv6qTOc4hvYkxf7rbUl/eIiQ0fsNN4eXlHHFMuCTZH6bxb1wBGeBJzrcWzd
oa6ctewa23u/8FhXHaSFOKUI+/EPmUzvrsgfrjZ7kKLhN8aOS/fyOdjXHEXX17KIQPDFTml0yMS+
vcwM8Shxw/yiUZXiBwAITfgG9IzKD92sT8V9FvktHouZVxa9D3jDC/4yP+ZM2GtRttZZ0RHM4o5A
2o5fPzl6W3nYbjIC7taZ1PpVHzY/RFyaj8N0yHV79mwxwqrsSYBBFqgydWSIZ3eBXOARFmIC3uZr
pOyQEJPpT1ax783Zh6tgshSgHyGu5BxTPqvXsKNKJ8avjqdVwDehX4sFNfDShHpyVWoyQaQg3VzD
RWzRx7q/e38ZpP7C6Bxd5FRQfxN6ftTHMmd9J/oKNEddkW7xTtv+4oPuYYKrqFts5V1tVPTzkMz9
EnwMbtAcM0ns59v0F+1xb9cIyPQGRrMpapCXBsuF8aSKhvgvqSD4k7C9w2kHYbI5Qj7lPelx+qQ7
EtQsF8dIZBdz4K3OxaQt9bR/qIfQueAX2rqhiKI/LIh/tYvcIowI7rAtDnmHk/zXzjeVBp9TJIxO
ROIROvAja+1oaQ3O4EZdDPew86FZYuuO5tzI7+PYhGEyNXtbmKf/1bGKCJHbSEModZ2TjHLk1/cT
lG1cGTSqXgKz9Tqq1rqXCbzKOctcmen1DhcVczlhPOficeZsSlU+mzMZUY4G2fcPu9nfzjPeDAb5
0tIViXPL590MILCLSUoyvSqDK97XRYKRUKys6trALFjrrVOkQCLW+hZT38m2Nm1GkE+fhsm2KGHw
//7taH/fvG7GMqqh8aSbOjXHx2vjG+GojWgAlzoT3LVPjjTCqHB0GyD5FUjzwRFy2t4kCyY+tSsl
6zdiyB9Ka7qkfZ1cJ51LKhQQqF77iSFMtJ50h+ZE0F9a6TiuU6gLRQO/i8oWY20qJ7NvYZSLl9Ya
TZrTLoaobVlglIW1lnH9w45y3GTn+GrFGN0WmZwfdV+9GLH8Q4Oj3nbmD6ucnHDqTT43Zx6P6qdK
UCulrrLJ8OFvOHzr+MPO0vOthO50X/PuFqj0kidMkFYyG20msoGxGQrtfhxlv0PodtOKQRPxB2zz
bVM3Ccsq24WVNQc1sONTWyGN/P39+tvaAghgaKw5IEqU0bzvj/erR34fsZNKYpIGlUli3y5nJ1G8
yY7dRICTmWH+cwCyRxpdPNpCfX4vyvByM+g4Dd37/ft590r99RLyfkxpGKwv2mfS7T5VDAUsJrWU
rVxGXcowgp/AxZWAE+eMzHBYjcihvchAaWen6FMQSpPeoXXhPawZWGVKvC/68XukIl+v4wm8/7bd
djpeIpmj7MYJ8nxVyoIZRATzMf9u2x0EtB6XicK0oNpKv3FZ1OMfqs5Pti+oRvhY6m37lzruQYr+
6UwnyE1UsmX2MEzNbuzMEXboWimq9Il0OjcKwIeTqcxQ7jaMezS0yERyjJfEUVdB2y39TjgvU9wR
eFMgmO8mwsddRUUCk5raRTg5jIEqSMhqTx4VUnLIi7MVd9YxoyCValiWBuy0zJyGZCNqw4DemguG
IpYr4ay4YRbNWyE751yIblUiLDo2VmcvpjnEruTdxoXLvuDAxDU+dgBNGK1BllTeYsI1v6eg7Ydc
9DgKDMjN/dncIV5bWgo5JpXu2GcLkwKEJNlO7ZFU2yqVhgzyDrbpmO4Nq9wEpTHs4RR/VWALMCyJ
tUeLIb9ijj+VNCr4cPnXCL3FMsDAk1AnZCPY9+Iuk5nZWrS3AKy2LlaqAs3hRqT7g+XcJ5+zWxmr
6pw7jsIp9C82NT1KNAubWzKgsMI2qkq6mhZ8n3HL3pdkAi60qs6v70Wjb7QjBua3wDNMIcK8K7+k
JjSBcDL2coztswqp0SY8fjMntVgZrb0C4pQPQm9ffr+S/mWZSwGpYVUDxGG/79S/4MW5PoYW5km6
51up976tzgQaQoh8iojdcTPbWBAfX+5aWzc9Q5hveinHUwM6Vmb1ys+o1JNovH3c6A8ho+++wb8u
cq4nnTmnFW8LSOhzWxD4eTV1o656qqyTg6lmxQlK7YsKT2jTworJKlAqHrnvYmydhWHHwitrFLSp
kbbkjMhzABfIFepA7YgV+rcCEpVtafNOr/Tx8jXI2ukg/RQjHt1JHpzE/6YqVXmVwZ+cGu1bB/3h
k1CVSIUOBlCeh+PzcZcVVTxms0YItm3KFbyhHCJDGa4Akc1tUfSvZjIu8IBPnvDcgR0EodRK99hj
JNip2pSDltQRwcbyPIz2F5UwtrOJji2dsuSAnSzcP1UoD02WPmPPma0cnI93UklIAFOIV7ZEn2y0
eBDRIvLTCFMiDMMwMqaN0bW1hovEQhsKfe2rwXzBpuCGoUMi2QaFnW5E6tBrW4MLO9XfsrritdBe
oTkb+56IThIgI46AOWjOKeDFolWxr2aiTM7ZLVzPUtpbJGm5bhQm2GlpDsu4SZqFYtyoYvw7s64h
H+Ni7JU5xu9HJitGXiNxOgKKV6J5KePtN9HXe1wACkxWnklkIk/sFnbA84FjdrpMuE7rdNCNg+lD
CiUtcm+ZQ7QmoYuPXDgOOEIxjwddQAj4/fLR/3ZnDXAlQwdxAj3R1Pc94ZflA2A9NZM/kLM0atah
1gr0IX7QHoKou07ahKHVZHtOSRxIziCf1iPEj18AqdTJXT+1x9LJFPQmneWSEQq1zzBx1eCh3ETM
9h6YYv8MpB+s55Egma5t2h2iGgt1YM6syzCj+07CHjCUnIGdqnlxbQ1bMhPRyoopPKI5r5aDanzN
J6okDh6XKjyrSfHrbbgqkw5BoHpqc/ONHBiD0eUfrs67+fzn5141bancjHj4/089NFtgF+g+AiGn
h/qnkSCwSlpl408MV8bErj1jEMWhRLs/Te3u/aaRU+PBDG7PuBhG67hgbkfuD6PKOrq2atY81oV+
gPz4DV0bskK1wpyGQvquYFKolqSiyp4McfQtIQmTSK+HhQl3Ht2NUu5rUs1+f/+1W+Hz+RMaUjFZ
3oppsE99LIwqWXQziTHhMiXnhQS42Wo9NF/5Re2/S+QBMRXQyaksLAqdul+mcVl5aeOlRdFuLHI0
EbTY7ZZwRpZpOVne+1F5g+pQyZNxMcfavZW242VuiQ9K61Cj7UpRq936WztS74xMehmYzYPTZ8l5
hlLmoS+aN8aU5OuB+EO0ZEKu+6x9+P0n//uTD7h0g8TpV0Fubujoh/ZGjFYV/1/OzqxJTmOL1r+I
CObhtQqKGrt6qB6kF8JtSczJDAm//n6U7oMln7BuXIfdIfU5lmkKMnPvvda3UuYMgdUddXhGyXb8
6N0OPXw2Q12NYd8UgsC+ZYCpUWvtJukOEAkBeXQOCG9Z3Ox2+cjMNHrmkf4udV3dNxhiLs3CGNb2
vo/rQLFfv5jRvpKwgCSKJQIubktd+kw3+7Mqaog2ZuQ+NILZxZRmVKtVlIReFweYFjHHxV2LJn8+
JyVroN7aZ2ht/VGyArttk/2Be36PIPnlceCcbNvUnhZsNOtfwyTYRzqwiJx0Gk4lzI0J6XTEdBh6
0ovTUbzZa/NygSrOwuTStYiXQd17DUGmERV4Pnrz1wz13VD3nNtKiZSHQSm0jz8Nvf7djWa6QuOI
abetsvf/3mmo0NqYiioNP0bdfN9a2c2HgVNbYWvuuc7HbFulCpRBm9S+jiXIq7Us7HSiWnPFO7og
EHYGWfN/OALfSfe/3kHO4NSGaxm/kkR/O9mLEh1r2qqWP66dbteZAoRK44FvfiQV4YroRhP0DBqc
xnUVq0jEDEnVfmiwthdRqh6w+L8RmoIpYdCyfW+p2yJurLNVJBssTRvDHbxdJ+anpHbHP1y8tl7c
bxe/oi15GejLQfv6bb2z5hmgE2d7/94606ch5VDKB5spOhq7tPI1i7CnQsPzS3Lrs6rKZOfY2dN/
v5r/4yAK+IgliQY2nzAQyV9fzQasSuwutoWWccpZgt5US2J8iorsRZEvSbtA4skaXEo5gI4sd0Hb
iC7Z1tWwztSNI35gyievzDbcPibgE2vPXfWjVea2x1z/N5mc6R9qzH+33Gn3q/zFGYiBLDXZr1ct
XR6wNEdkU7dAMKhulyA1TUz0Nm4NvSS4b8wnfYM+anntNEV9SBblQ/Oa8iJT57vnMf0DTeicQRqg
PbTa6NzZnDx6uzLwsCkQWpL4iDdn3/X6/P6HW/7rpHCt3Fw2AY2DP013y/x9itwKCueumESQzIKi
jXxdnk8u/ufdasd539QIXNduhzan5y5rHswk6V/Lmu8MLYiRSsRPcBynq9VqftUk9ZnEOPa2yUVZ
1sq9YjyBE6y/sBsQEEjssV+vJWpRqGfCpbWwrRvn8P8wCvkNuOtwakUnpjPBd3SLD+Z3FinwShtl
W9wG+oSIYV3XBWFgJzTr6GWsk0cryel0+5vZYiMoIUrZTK9PpqlCOWmq6NiZ1hd3cDCPGLAFaiN7
++97f09k+udbt16gq9NpU7nvK2L41wdHwa1MYZe0mJu9leoxRYeko2tULwQoFUM8baRh3Rp3aPCB
NPk1ZVMChRMptwaXvgPf6Ws1p1/nbqBditwP9aP7h5PQ/c3/5zWqVABM2TxGgPwDEPDXa6x4yVLd
zuhnFQQAyoiGVJp5SUizHtOWlz7C/CEsiEj3gBjO2que5r69Cp3cU2XszkaWlOdFLaPgfs/Z3b3j
aJpyHcqQx6ai5S5xZbFVu8jSmTFlBqRTzV1cfyYBgpzf0rt28XxzS/2ld/tPwHCoBxWQk7B5ur3b
H3PMLAEn3XJnU1VvVdtODnUU4cfyMn1vrwfqgj5TSPZPUOKr+MMdurdDf7lDzDJ0gwaIS+PC0X4P
e2hqzyoN5L0+oZ2Aj8vcCNR0aIDXaHtrcqMTEup7WyOBt7OjI/PRdaz9+dK4fpFcpmK6TownfbcV
YGwmSYqArpYHGzdFnynBvcPLysgcS+vA/onvtCysP6QY/CafubcAeBYZX7D2AnP4vU82Y8P07DQj
DjcrCt92JatqEzfne39eZff0Owf0QNYP1aPFhAFDVz1WLMQVZmYqhWqSNn1/JT9WHWmikbBOSob2
w1WM42LZ06VKqkOTsqhj1QKElfRHvTaxxa8/y+Lk1JWr9EMdWc7l1Gth4jmP0WB1/tSLhG6r8/zf
L9//2mvAC7oGFtC1cfV7qlHGlLO1mYf6Cx0OjOHDHkrZGYqltzVdQm5F1GFTzXqIcSmtOJTwob4o
yLlUeL1DT3laZCqgJV157irIAHg8wjRD+SUW/exFXck5bUm+/P9cNaUzyxlf/jUrGKU+qH1NiuCy
QGFY7MLkmAEmIpZkQ8Z1u+B5yzdam08PXReHk93VZ5okzxOiNR87cbaB1LJdkA6+NvaxS0YA3Zot
tgJuw8rdTRH+Bn+45t/bxixvAFk5dHOnKTp/F6MImprmCg70+b+tBt6m3FaLsLKgRLykkTD70PTl
cx171cFwp5M3W8ah93Lv7JnWCZFRVW4WpR18u1yLRy83QuZ+6ZntZl/nFqWqzC7/fcn/nupxHHY9
WMhAKDnK/T7VIxluVseKuCnQKNSdU89obcFReGYh2OOJuKmusk+GPv8QChq9ypPvSx/VYYyZfd+b
V2EPc+iST/QF28veAQ96a7NIu6TI9zb2+n2M4cq2H/PsRP97J5K88aXZWedU2n8p6B4DvryCMS3P
k0MobSp7a9fOqqRhubbWpZu/xPgrBGsFU5jUvor8jzGJls7i/svSxvCF4zbrmmk5lIlrE+EfTYI8
dWuZQ0/Dz+65AKeX5tlW3Zf7aaBxMUGaNiAvqFR1bTevlTPrw7aGfXxgnvZX0nljeP8X3UF3GdhA
G0oLelRQsntECTORmmWXBhr7N/P+8c2IIY+tw4ezzij6bMxus+n0KYf51esoOjt24pqGGnfyY3Ia
b0dms3WK4+wRSe4zUdfdHl+We44XpPtMrmmw1sprvyxAHXKU5fQZ4iX6G09/d4I72p0IPv7uGhnH
r9mIYAmOTCxTtzwXq9Dlv5+o/7HcIMZyeAEM23M4Lf82iICMNWsGVZbf56toDhvlNZOQcziQg3SM
vPYpq6wxuE8i8dGcc2+E0KYXA1QKTpWd3osDeXwozBUjJyJMJBeoIMAPMIDf31xn2JMGs+z++7r/
dUZZe8PUW7SGPe++z/36CPRAGapBo59l05TBGPwB5HM6uehNt3NlTR9A6RJ3U7u2AX0u0n06AMjh
M3Q39PgIPC3LivySXHtIo460UzAZDy4/3n9fJbfyX08qBz1WxFXy4DFG/e2YoiATpFC2Vda4TW9k
y7OVAR3L+xGayYThNVPz5SsE+g+mxstzXOT+vTtx/6HAwqQPMmoDh1Xqolj66qBach9e2HydzFDQ
uLo34zRsu7ZXVHsiZozXbBgHfxQA7mq7iGh56H4nRf1e0zE99MCSQR4sxdtdksQwORWZh9Lf/RRC
zofRcUBL1xxJ1mbPhrn8sjFx+hwg3JQ3STr4EMF+jZHuPmhjo2E0LViIKB/YmOOJrnLkxmHkEeOt
ZxON1NErwVAWNlg9TmEccZPu64IW9jBwmNjNeGYDUy7p7T6UyeF/67BD+kNd6tHBTdLu7GbQJ2wk
Nr0iv9Q1RAbQ+m6YGG3Fiw6AUIimCudpeW/ypmX6N0/n3rUfl8o5CFqH2sYmp7zJL4aB4FehgbqT
g5sfGrJtc6TXJkz43VyTtoWN7VQumtxrDWVOndQTI5oEVowlLn0OY7VuhmLfeBaTUgdh9sD37+0l
UQw09p2RlXJQz1GuXBXXRElPOe3GfR92jPFMvX7XW+2tXXczo7E3P29c2/WI1O73sCHxJkhWOX88
pmBkcTyHpeaEXloPB9sZv7Q9LGWlzb29J7rpINrlsxtNGh/M9ZotsQ7dNcsVXMy1R15vPuZnBDne
nqAXEmlyhzZPDAKkoIWl5l/FvLShl8c6a2TR7nVZzrQmhvI4dOS6G820E10Eq202REi7G8rW2goz
NBzBkJXSz6Fd3hDRXO/NZXtKIKl5gJgGpdi7iVx2LYdJXjp0rxLIk5i7z4nH4R25ihd0aWptlEZq
84k8r9tgLeo1pQituhUdgdHqRKJ0vHVxFB2doR84N8g3t2/bi95AO2OsetTnwXzQSYs/xMoavDyV
3+2pks991uendB04F9GzSVf7WOdd0HYqhrpEPBaEtGysKTJw34zuyR5MPGRSf5162pupMVCKmfrP
GUgXGe9qnDph5S3e+f6rfux/TKZT/il49V7x/bqfoYtyDWaVtmeup5JfFzNLloVLxaRxf6UFz9WM
TrBqByBTFoQtGwxBzAusr+yV+/84jwqf4eR+8awWmpFRfNGs559HAowQ6t4qLWwjdevfCcmxPf+t
DnPpl9bU7euadUTNm/52f3bjV9PsgdmMtnmSOSweTDKmP6gy3YvZyXcecaFrIJY4M+rCzW/NReKv
KqpdppbGcwMYczNk0vxcyvlNmWOLkFRGi24kXxi3uluvn9UvwkP6bs36WwwiAwH5dIqp4Dm+aMqb
gYvO781oV8DFOBdDOwe1s/ypc/6/9otVDaXSC0M0iiju11tsT7FOcFXBfjGZdXC/L6OS/OjvL1Bt
i0OW1/PXWEa+OWbzo47Mb8Ji8sXu1Z2K6eMAcosP3o05YM+Fq57lSGBlfm9S/2HT+L0Fvp5LETTc
iwBOFWtc0D9PN7GulPFQuZwVRARMLi2KsGokKUREeo+W94rV3cPEB4rVMDp3b7l9gMtk3N93DoWp
o4WX65lIhGynzNHs14Wgvqn09xxD50kX0scq+JjVUbYvOr26ZDpQtKKFQPzfP8i/RqH3H0RbZWgM
6lBmrMe4fxzTevhfVbuSMe6DiNz1NEwl6V/Gor7d5X8rJGwajfaqF0K/VE7JbCZpXmm+0DewgyVr
lLfEwSvjeowu/vvi/tVA4OK4Km615fCX/bt82FamXklGi7u89kXjaAx7SP+nOs7z/WxUT11DomQy
mbs5weHoasrNW9/L0uxr3ytL7zDAScxFcnPlkK5odM51uHB8Zx2r4qsKCq/D7rgQvSAT2pOLWW+B
SgON8Wbn0rvruG+1RKzH0k6jlRLHZCy1kH4iZuK7Ih59s2zsl44OJ2wIkW4GhAONjudvsiOFqJ7E
vHDm8eguoj0yAcX99x1a+5t8QP9cl9Z7xMjYcNZlaS1Hf/0Acd50eauuJ9bZtHd2RE08TKSSNEZM
5kEHTfmgNGV1bhxX/PyC8+1FbSuX3UC4x7zPjjxYVnj/Xbx+6/6rKc4+jSXKjkvePGRyGl9GSFUn
M1pGWL8PqpZ1T6ldPZhU/ydrGPrHoavfnT6dsbTzrbuUWRntr6NBMDOqRBXhghw3A32Qx3FVWSZm
IUNzbhSxwZjM5CdXZtpW98V7oN+9fritYi2YZ+Y2vP9Ws6Noq47YoXssW7gR1WfOEXkwkLIL3BSZ
R9YA2OogH3llF/BQQQkAMn2eTBlvOV5mDxBYmk27MKQxEfLsAS/IUzV9ZbeuI/rCw4MrYvtG6C2Q
YPKsf6pzjdaJGLJhaVbwKJ9cJrv/90LdyD3FZvlVAUsekv2GnndZBFA6i4iTwQn11Unz87OY9KpC
qjhPx9qk0mtH4xJlmEWbXAsVrLgPij5nfteVKAxzAfK7JB8dY2kfcMTub0a17LyiyG/M3ua9PfXp
Kys7BAvZ9s8ATnyebIy9sVJdSIH6iJk63XrLk7upSLT9BGBqU1VOHJJa+i0xjfnrqIEt+XlpualV
AQSkZZt0U3fITQSfpoN6Wo1JPs819Rmt8KeCKD0o4bh7annr6Uv7HY0Q+vu90WzIEXgHSPzSKKX1
4jXWGyP6wGTHfNOHGnReXZKh0SexH6N2fR3dfDN1yfMsIXbkXaQ+S0zuPvSJAfXiS2qqyYuyLPK5
dHzH7E+jh0amb5vqQhRAemaYCoGzN413B40q/ddnB8ekb+STtYvhA+88L0bVQ84p0WjxJaIRuc3K
EpyqPSY+OSR2QBqH2DmOJNCKTeYJC/cukTM6W1DtLgUdq0Bri24nJeBeWrwjM0nVb22tvKpjLK4x
+I2imOD5OJ2J2CgV7z2A0REybKZP3bW3iym8Lzlr7y9Al6pB1ONLMynh/eUY5lEPNZU408yTYdvG
YCic1743cTyNyO7bRM+pA6jWGnN6slRDPYh8jIIYognBBPYJOHi6g+BIYEP9ZfKKk+rN/VMhxMN9
FEMK9NbWVLpljdaeEuAIWw0Jt7KJhlfKEbmdokw7dwOLt5kgkDS1SZ5VpNOsx7CuOvetjvp4OzE0
292bkPc/1b3L1WHqgb83RpxBuk71YwsFVxCH6dGuvTDrJfFbGkoZheAy2RMFrwttT6sh3jrOVB8N
0EKPSatw/MRYHcROBUFedaimI0C+cYJznzJqb8vlY1x9GJ4WuFZXPSV2BRpSaTI2UhK+DDBgoANS
HOxpTDhe2WGNTBjuQSQNZuqNXawl+oNSGcsuXX812ShrJidLt0WiQyY2K+diKkMdwoIp0fUmtCU7
DqRurpwnIan+MVsEzBP/vsc9lQvpKyywDGLsy7gW3jUjw5/1hVpTsUYevL04/VHaGhhK6aaHVFc5
JMZCLA8lz/lDFbfzEd6pFXiINgJ1oT2oWb7n1enetNvxkGRDyvLBcsCp7sNm4aWYKmWg2MI6elFM
joHTjbdiylMi0JgHzymhyoV5NWbjqzN1AJcW1mphIAhIRfTTETdPl7nKCOTiNHdpxrOeN9WDUpOS
UwAL6Qt6sHP7BDNYgBdGXHQveUTmjoGEoQWcDjUeM4X42JHc8yRVC+5KKdhepEsOTj9Z8MLD2huX
b5GLQFqm0nxWkiyc0zoNOqvsaLXUJtIbWlgSUjzYHRIB7WS80YTghLZEp/uXoivyjdnnbWi60PnG
mmAPIDUMaL25DDUUIWHMQJwWZmLLW6U3RAOqnMK8/GuRQIhj2vDddCIIWZ43UiOu85reC10jiTb3
1UMWEVlrUFK3P4/iKstduAzhZCzGI14XuDfr+1c7I8zRVcHy8/C5sN+fGheN9dLZL5NKzVuVKfkW
LC5daRsbx8GT09qkLY1STCwMjGErVzN8XIPxXuiYiBB1rJPAHREwyQHlQCwdhgqiKA7SKLv3IT8k
sCoyYPAwCcrUBxPziNo/erQMqnc19mYskTZU3KpBvE5AxrGZ5nBA5W6vNbjijfCtlthG+hRvpFZF
35X69d57qFJ1hH2SMpO/qyPHFZGySubbvgVYIAeNiiILBhvwiRFXiMk0/tv3YmwpFHe/pPp2sqt8
QxmOKWm9LdGo7e46Q4Tt7U5XjNv9FhGZ9CNPW20bG1lxWRZnNxu2cro/P6kdjQyqp/ZaEx6Wujc4
aTue6ubZiGfrpQerWQMrW2PVjGlVznhDfGA4uAdOGp2nlZZ9/3M6N9qlRGMslf7ZDh16R70g856T
fhcL5riOBkcLe/qemLZ8Y2s1T2gam1u9hbiLt/tcEOmiYK444tE9SmdEEmrzfNhZxJGgPup97pBp
MbMiF7u0haXH0aQviLZw6EArMLMgrcVbxTygQu6bS93eUIRua0okS9KXtK8JsKQm+baMCaToWyL/
Tj5XIw1/Ii9Du1Ma30fFPNXp2mBgOP/dfjLEF9YoZMgbyGKbemVYCqlyPmh1P1WXfmPKr6NLrCXI
rW9sjslVJQkj8wr7BqCjQveb1jtF185xMbMRZRDzDSv+7JrsC9z3v3L63ZOId3UDQjlibYn1mSpD
O8K5JGksW3Rt1+SGGyw0kx4xxz+0Up3IwuyzkEMxbHwR1YfJi5ywrNnDbQeOuuupyhEW7DQ4Dwvy
M/b5g+xpnQkv+zC74qFJozxsZzzQcLBCq4tRnqfwrlcg3cUcOUa3eUEkULTQf8G3VVgLFIHxsYAl
WDjx/C6i2YCQGM4K4S7xwvmA3I60m9+klpythEN+TaeI68lshD+lOM8IePMaxrqeG12A4GMKe5mp
b1IvX5VOe+uLlUBmb3KroR9sb3FWKKGVzhIVDtsgnzqwNjaoB1kTblQs9inDM0Pe4iMLcreh+7tb
ELDKnEwnQD5bE5Fqa9mPSakGdTdqq7zn4nbOD8sGCq7WB773Q20QqoNd1bL2UOtEhlnza9npRGJg
EQcL9+TpRFzYFhKOuh8ZCMzfmoW8I8ubxp3eMv13kuYIO+gBXAWf0AyKSATp2Ki3vDdKIgtgzcdV
X16NCd54XHjQhXvg+XaK1c1j61MoLilydvR7XrIqulWZ83p/UHDm0ZbsMnTWPQA/1i/36KHMI1kj
2sYENO6TONSq7FFxq30mql1bQQ6zfnjWBMzDIcX10xqiE0kTO/bSK2FXV73pfRpVwQLaxTV1NA0E
gJikaeO5UFGgI6pAY7HonbzysZuZpu7K3IJkihBzMwlui6F/Q9hA2zIZNZ+ovM88XT7pR16qeXie
wE44eoarqaWNoTWEThEUOubaZcIYfurkvM8I5Yk73DfEITjOh9UDm5TVHAdW49pPSk8keqMh4BzJ
w9tqWI3DUdfidNu26buSq4Ft1d528IwgUw1UnlfPvprVD+GgXhKfdm4d00Fh/JV8lU1BjaGbF08H
cz/UASdHNIzj3my+zzVxXPMTshgQaufWm4l4w0Ou/+hpqHkM3ooQhPJp0ZlGiyJ/tg02erefQtmZ
DHjY8oaB5IaoLzaAr5yDlarbZWkuQ5TBetLdd3RxUJsYMyVeMR8Kq8fstlZShTwhsVvgP1XfSILw
XXTlxvgWE4+CwOwhRiwEE5vgKx50ddsX6PfGhPQDEkoyFgjO5byepFB/9HnpvcXavPMUAqNK5smn
uPFgBZfl9EWPaJZP8YwghS1dacb+0Ui6W1bn/Zd8BCOVAo9ChdiVR9EydMCAckbVDUOhIdalXuZh
RzH7hL38OSqJWdNL581yBNdhbssatCG+lMgCgAqEk8yLTYT3o/1oVOFbFOSGkm9a6AijtIPJY4Uc
4crtmm2pvMyQcwwrg2DgT9k76pXO13rdCxD8Z+CYpuuAqKBz2Zj0RIDGrfpD5AC5jZrWx5+yTSZu
IjuECGWqHDImkwc4pDASYgeEKGMItYrGbdSZYLbiYmP1e9kuT33bs8HMtGZXkLKwvbc0qqDIuUYw
WsW3ebKuxKKhxUMf309yZzkkMZGnNYs9zYwdISsbs4m56y42Pw5E/Td6QTtrQfQ7/GSAk0C1Hvx2
rnHT6i/qVH5NslccpsVz2uCtwnQwqlj1HOfqpua30cbvRFzJZyYU30rFX1HU7wCFZ2G5tOZTqs1h
V9jqq6dOnS81O9C8v/ISs6Q7bwUg3rV5SSG6sTgIbKx4bo8j5A8F5HPYqNn3ZqDkXvZ1Zd0EmIrL
kEQFPzUioE4fN8nYbLL2hQfG9l0eZAfvxGzvJCKig+ghW1DXZcfYFSIwU3EubDStmW62T3207NVh
4WGLKRYTW3V2vfuqITDSapabytkkNppsnV57P6bu2ap4OizOtIxYQI8QMjuFdttunYKU6WXWc3r8
5ROkts++zuGJQEXeFEalPBkVnB+1Sk5DYGVnpxnXIhD16V09/AzHkXOBuGUDyZTOhf7eYkJ67lmj
IXYYDC9XgA+PgN/zDCqscXVM75qMDTVbQOd7UKWPwLp8xwWb7EH/zXqFM/QEW1grmm1csWjPZEMG
lTFktPXFuEuTko+Gbb1U1J2V6YhZBOdfntoAp0gm222ydM9jlb56TvGEC5OOP23YXaEZ3d7DWYlw
USeVDGsSkUvmV42hesCdXc1/LtFkfF+sP7kDYz+l05tT23RxOr+Bb2kPShR/72ydoYPMaz/u42GH
Eo0EUZZrNqDnNgl0JX9Xf4zTD819SlnbY/lZZDSpZ0hzlka/njN6xBQAkn53URkz3+Y1PCkh36B8
K4e/K4XQEHYDXk8rKY5U0Bujaxhm5pwB6W0LJzv1JD3osadvRDc2O7j5FZxqW2xILM5ofA+k9xT5
m1NZOr121oQLOQx8ohC7YukS0zc7f00iwcxDTyCDKNW2/qReluiSefbJWB2mVXedWlpChtiPdlWc
RWY8WTJBSFTHu5EBIETX9bJcabwnM22vd6NGTYgETfoprbUnjgKhoAF6UmdO/ROKo11pdGgoKGWE
oSrbUcpvdpt/qu5IYdHLvdQ5QrpdzuC12+hOw+sImbl7yJj/09M1W3VbM9jwYmtDDct5tYHqhDj6
aZ5JoSXiuh1fe+elyd4y8S0rP4zEJIza0dOglBO4JyV5axYINTNu9uNST+P7OGUXUYtw6CP50NiZ
/pLX2Op459We0xd7fn5EW3ZxM3ug3CQ/ooNO8g429NFUzp1enMQisTTFX9uOvmbvJa/kS8WU95vc
nhy/SsuTnSN6SQSEZ0D02KSWZQ9v6xSvFnWVWKiZPJySZDrEG5tp9guMh6Qs4VhR50Aqx5wTShlM
MAb5KKVvS6i4kFZOKdsQ14EappkBcafb+AkeJWLgCSW1g8Yn0Xa6DpKSiIujYF7p6fCaDVdtX1Eg
VZRsg/NNsf+GU6z/cCvjRlVIZay/jyQYEmZkmhSdWzbOCbvYfLTR2Gb4xIjMIEplHL87KeR2MtMw
hh6l8QhUz1MOjvbSGx5K/he1+BErHP3x53N0oRuxTohPQtmxuk5OHkx1SNZ81n5M0eNo0FZh59Kh
kOuhQtJusZuHV6O6wZ9Km7epDAplN8sgnXwn9gm7IwdmXyQweajAxGhs4+5vAz71WLFVt9+Jo+QK
sX1fZ/djpqkorL90oj+GnbRCNw+M/jA5pyH+iE8AlAYmeBit7JBtsHuL8NW4Pm+g077TmDAhbpJQ
XmEceyF3A463ze32NOW62InvqH3geSz+qgHfTZpI9ofdUMYkDFVw1wZ2yCCeB1xSwv2oLXkRaW0G
mkO0SEUwQFDguBjKkPRIPq+KigvkXhdrLI7dU9ZqWjjbLt1Cz/SrrNTfzH75JtSc6tlCDLLEZU26
ETBjpfpe9Ov9K8qUGik/9EnhHTjrYEqczekqqVTCpiG5B5youRLmsdJK13vsaEXZ9lnyQo3wM5Vt
SXdy0T8ZS2a7vu7haLTmLpms9FyCkzjK0bJCQybmdZGkolc5nclheGkjqHtp6jkXD/tfOCpcQsKC
sx0m4FaRCWbANFNiDWv3hFK22SpzfTEG7aDqHJOL+GQz9e2xfYshCkjcCkUFIw8spVN8SMKPa9Q5
Jn0fA9zasFtShMuVRozRTK1wq9E2RsU7tsgNVxzQFybbyPfaksCWQwnHrgTNMYvdUA0BySEb/vUN
7/Y+N+t9lUVEqhcnDitwYtsue8I4ITdJ06r7Hkkl49rHSu4hVW08ec6Q1j2rKAEW1oQudIjN4hFn
32sBJ5A9WC2hzvvSWxhNzVfWdReW/YiqCD03HtPm3Kr0+CAkBJaRdjt1KCjYa8p3WbjaEacdlLya
WENY/XZjrSnKAZ89qN38Qjr4gaw63FQIMRtaDxJakyEqmgTsX/F+0GGqIp3Da+/XnSCR1rqkjtxP
+ksVRWEymOFMinm+lrFZ4g/s2ut9ZvgQVLnuW0A9VdpTaAFAp/OZEGODNnSLf4NecIw3iUAstPwl
0rt0q4PN7MQr8RyW/qzpLQoV3gCvCEZDCwTLfB9B2KTM1NvJjwyqBAlNhMAkPevxszBwzACRL7zE
7rmvKCUnoF4gAjtmkVI80bMN9LQ+S2IXEqrAnrCvJmxq88hOFcRTtsVERsP6wt9p+TWdXyodCWFC
/qhY/GlQ6Ui8lAhoy45jJTo3Rk0DPlf4pJYT4wYzt+5EEK4BHGQYmFJoGEDKHdjsM4cGmodYtDR6
Dfuo+2qT8IE+mTxqlbeUDCpBSsf0xtmdncgM6ywHJkwSKGS2PBXtU7l+6YTz3kcntIk6JHVxSloa
tYMYSM1SiOR2oQZqf9Hq8AQs5CJVmDNP+zjKloviAfMconmLHC7fEgID8xe6VwFRWMybrEaU4pTQ
GCja+YkKzMpF5pGiUdPjVmk8xDyEzgE+1l6MvW9bpLaAZS+9bx0pVkyClhGgZUILd/KgAmeckl1/
4SCWRM7WcIzdwDOSxF+M9JZjrW9JNMMUvSkFUlJR+kQGcAp1NnC0NioQkHwmxdA2giYy8Z5dk+RL
J54tLw2o3LfCkX5p31aPfaYSHJxgCF2Txmxr05WfLEqp/chzALY/NpPdJOfAShXXVxXrDEsPw1ey
5MFctpeEi7ysW33J8Xk3aPrfysR3FF6crSFzM0BKqwSNQ0bubJcQH6sB3VldsHbyu2JYNKYMoOcf
kFFZYUMnbTObjcl/buq3tu0xFnA26viFMAzXz7Ra+B1Q70PctgSVNO2lJNban5Yipgpj+5AOqbBz
HH9nOgW0buYAW8ynCA3tmk4LpL2qmn4/Cz7bYXReUsKXeevDugnJtAqydiAoQjyMhnoWbXJ06Z0N
XXquaFES50AL2qXjPOa3qKWYqaTX+fCuqaScHjAxSoRr13Sv9sQURu/ak2zM+WGYhw9Hq7Tb6N3g
EUWbVn1p361BXJW8P7WL+eDE/SlSvk1eAuawDBHOhUxzT8oQbQhCMyDyZRjjlsoNDGgiQvW2BkpC
MWm4xu0HDAVnuv2sNy9tZoOKHf2Wcxk9KiY417n5Fq+RFfqzQjZ4AwNbnZ4wdXN0Z0mV0ZEqJpA8
AdH4RC+G2uBQkiA4+VhLanrhmJn+UvOQmpXj6Nj53iDDYSEgaIj3aGrSaxdFb82Ait2gmAk82Xmb
BjAW5Kni2Jj1BynG3cEcSwxypD/4emdxlnbnp3SoPssBti1hE9XVHjVxLZ2mumagQgPX1MAYr9+r
yYICueUuW4tMKMAJ5rGD4vZQMyOLGZ+eJLkN8Jid/8PWmS03ykRb+omIYEzgVvMsWeWxbgi7ymYe
E0jg6ftDf5+oEx19UYQky0MJyNx77TXImz+SnoV6srnJkulsg40EW1v2hhgjhG3qV3fSQLsd2i9K
gb9e7Xn7oJLG2sfwd61JKXZ10vyOGBhce4YLr2Z5w/JRvPBL86OsslvpcbeJXsZX3530ZVzJIwIJ
+8w1jAnHdCm8iQQ5VRY3zABb0ujqVWibhIqPPqVQ+hICNRynriAwRg3huifgaSNNt1tbk7FxIKW/
D6X3Eka7OBL7MDI/eiD7c2DLElgH2mygsnpbmkfPiUj+MKV2z/Ky2Bgh2ihcCltSl+FeMcYVx8LL
fhTJCsfKdIfj4xEMUGNLUPRN3IwYWWXD3m/jb7voeiL1MoHTpomMuXPXuDY7IKcOBsfxtdOT6mwD
f1eM9o6EtU58BLh8y7MDWlZvobvpxYaurk7LzyLB1lPGDo3efIBSSChA1y/sxKJWw1nzFGH6eQKC
pSEX1mYsVUOCG1bX6SCwim5l+6S72q21MuMNtXy378j2ZG5277RGWwWpiNf2NKVcjNj9p50fo6hO
PiPIrAw2yQATBRh5mOOyg92R3NriFFX4smktimrmLPS9A3EVrt8tEGxQeJGW402cicqD0SbXdaXa
nT5UN1KbwFSjCLJtbU7vbnfJtJb/cfOs6FPPAzFJVthN16ouyhN57fgxGMMZKhpR5PFbZeRPoosh
H0Vo3aVFO1p72OjaUhdL7udsMXawvCsilPpOYGlSA5rEeD3zOaUHtpoSvzQGQnbspW9TVt/6djH2
H6ptv6NqSi9RglV5XYXjOesiHTGylp68GdrBavFVsB2vgGnOoeEehRo/MeLGhdcs2w2U6/QgzPov
ZPLgEGpZsfDiOWpzjsZqk03TEQuHzifAkFKUeEpFGxlnYo274I9KAiLHxuxYagQBDp5ZIhcwQIni
ID88Hv07WLHbsHQk3UZQycSBW1+BEnuHuDsKIcdICjI3lrGFUsb1n7gPkiU9QbDq3OHL1FNoh6md
b1BJG9ypJNmGk51tNdFob6FJ5661O2I1pp3XMDACobtGBn2PNNBfYKM5on3HMFgTr5m3o0GUz0ag
v4IVmeumHyzOs29ceuK8Mx33rYmYx5s7me2lcvn8mRLcxuYrjDwWPkRPu3AM7mWGGBfDXgYqmV4d
Ho+EkSBYnEjefBBGamElq3yoshWZ4NmywGojU5a/k6PhvSh9kMs9RlTkfJGTjMYHoQSJlqiaxQJX
h2U3/i6zvUrw9XqtNIfiyV9p2Ro200oCGQk2+2TAyaytCbvMiGLIku6pHGIySkw32rM1hu8VswDb
G5rfrIfj5mzUodq7WbSf/LZ6ctN3BhhLK7CeXaPwN1ZTizPY5IRxIiRUsz2JvkdSJUS57m0/o3/r
2k2KS/UJllG4qKQ/4XXhVVvhF0eoKP0BTcm3q3DTZ3tBelprrCZ8nl6p+QzorWiFCfyr0Uj7OBbu
xSVH+CmHqMv/meZaMIR/A0GG4F69+kAKx1nKCN914SkBweKeZz4m4U1HkgVqvW1mNOCgUnzZicc8
KcvpNsppH7ubqSd4c8g9awMLr1yH0xXq3QzxvSjD+B3uDDN2AVN1wro4pW5PSEFPsMdrXYYbReRi
EBtPuR51F2w5TWywmLNFhd+8xgYO06H+ZNpDthpaOe0yCHrL2oKGM1Q0IRmB59QMogaYccdfxImb
l7nujMP8wDm8EVmUfbC0brugB4X0cSCMyoiuYtx5VBKbPkPhBBanZ9WlrN3ykoF6rHtfb5YQZxOA
wPlFfruz93vr2kpnR/Tcn7GPLhnDPpNMjsXjmx8HqcOQkEVPKWRDG2lP/Z+iyV+LlpsWdGhZB2vk
k+82gQKVq0kyyp5zlv7AIpK2g1qwtim0eheVweRl684q3HXVEbGBDw1kh75+G0PvBYNjBy1XnW3Y
xef8I79cmdCaEOktMjNYWFHE4G4NQIkvM1qVFU5OlyivydvJwm+CnVeSoD2nCn6ZVIMIE7dNV4db
ks4UUzW+lba+NaPDkITfWt3sLNQgJlL7RZiUyyl7CIRJmmL2b5LJ6+BNMWmAf6LAGIyA9wbOk2Uw
vQS8iwzywrDHUCu78sOV1gEfOS4jPv9cdcQQS78iOS39AyvsmjeG/mJRcFQSSUJQNk8x9XjjQBZo
9G2lIQcXVdQvCDNHoDH8scXcT+mg0LVDTEUGyQgbEDsh27UsCOcN82VQkKcYJkunbSAW04aXafmE
MM4hootrmogPaACwESo3OQ0FZLtEbfCkCyrtVS9JzpvyXlIqlvky9RnE2xUgSYLMcGXYIBxlbrxa
RKwskyk6jJa7UT0joyy/5KjFqiI2n9lyGMp2AVPJuDkJB3JLn5AE7svinTmZwWyccR/sLkSW0bRy
cLHhc3Z3qdcH16rvPga6cCuzfvIit598fVoPvdWtmgFKqruux1zbNFpovzZ1wzCaqYnGaZyYvdPi
lKZOKEq3CI33YCTvR/yxmQ8I673z5Q7m5Vpa9sIcq5Wwb276HNHLRtlZh/4MuBGinncZhCeY5UdE
BacaakvTiQ4Ow4smiL/bkvOiZ9orcsz82OpJeEmfCAQTGKbPTIT2d5d/xbic71iHtyKIjslVxJDD
PeI/biwEVz/zspew6A+JIpjTLGLaeiY/B5us9K1fayeivsQG6fIE4khAgZImXQTmc/sc96gFOt3w
DcUmWRxqcvZ1Q/NcOvCxmqoq9kpLNCx00xuQtdt/F3L6AOJZgjjyjdFmZLxpA+oEHm2XxX2h3/L6
XgjI0tXXCCdeyy1yvjj3Jl8oQMleCbMl5PGPy4cRpc4i0e+j4yNDfHSCU2FDufgtQ0D8GHV9gAaU
0BEEld1Tz2AqhQbnsAsQXgTf7x5VGdiMRmFcafE8bmSlwsK2KAjq0valI9dmesOubNVxHXaEkIEh
uNxIInszaCpbktubi2+QNld+Ss/aYfO+LCZsoWDoZPbeygoCInvdJcp98M/51rXZdPwoTD8brikv
HO7xEOVnSF8QQEq/XaXCij7DwNv3wvNfcPro9lNqUAa17iovI+234ZGqa8OXiJwUmRsshohwProR
LMcXea8vUxCdMGXQeSPD3Nuq/q7VWy88BL5DziMXurgyOejH1yZzn+0ksFZNjvi1dvSflPU1sUiA
rNWqccIPCH77OvzBvxEyQ7esEwBj44sLVhv/Tkyqy3ihciZ0YL19jFEJm2beBASxzXkZ/mAQA4mU
BFoA7MSwdUm0G7TlJGp514LnrJDFkwnoe9baiqlqkmziI5rDkRsq2OSd/qvV45feKjIgMuQ6/dTL
L3uyV1pjMW0YFjFhw7AQSO32kn0nDCydMCAGMoqHj370vjHDt29VWweEsjDCerweRygTFLPrTZ39
0lR97udBKJ7AWODq6qOFM7NN6g4iwfyUm/8Aa7R7Ngg3wguH4MrH66OARdIRBxoZlX8a03C85UGP
KNljJBH4GOpqqfWURsPTLHfuYx/xIkZAT45CutNpSf+bEQfRiR0BhbK5NH7KkIPgqviVPnnRsL8B
zdvwRVsmL+VgsbFAEBfZhnDuFWwfIReOhdEBfmA6zkpYqSy98HkUVGjhuz++euOLmwTLyWMB5l9j
0AVy+cCtD7nNBDwK29ZXnJIlCV2OezYYFFd9sTQUM5rkDfLBUieppPYVtT7NQUX6WEllWEIohJ7l
nxomchrjYoMWpG+BJtDeFAovU381NMPGiqDv1asSDM75O8tl7Y65WQvSWI2IUQFgGJKFgEJaFIPF
3crwxyKFlKDXGYHvPLUOIaIajKMVLD2AJByPli4Zk/H3KMalkWtLAj4WsmM4kWWbOtZXk3ONSKao
pzlzugP9ObfuF0StVT2GJJ30K5c3HRtKjCZmT31nlUwIvOAyktqrA+7lUW5JlFIhH2jDtKFrfqFX
4i8PFtgrAFv/lNwlSf3elp+drzGkaomNPhkygYfpLaS4QlDajHZOfjNii45PkrFDZUGMNcmFFf9t
gbnrLwxuJ0mi9DBBQG23Fn07bFeuuGTVscjP80a2iZXDYI6OdCUtfOvUMwyWgvl9KjsQeAjpxpOG
DL5tP0B2GVmXgG17bgSSBUDUB+LbAWJtEr8H54556qKz3xyBZ+Rec7lOSW30Q3gl4S9XPIcERCod
RKT+xSe5qPlZRkVwfUfQE2qw0OOqZ9XUAyzq7N/wzTmFHXoGEhOndemt5sHpmB56rm2jOxiltRQQ
EFSNcaV+t63NbFDa859ME5/JqFyWlHIi/QlagWuMwkYIJEUyJ/H/RvzXtQHIZb6fGNSpT2H/tsI/
OOMPOLkOL13LmFW7eNneguEpH2XCj0tvzc+RAltbC0pqc4MxvxDVZ10cHFL7DBhHFKOka2JqRUHd
eF+JXi8HPPvS6m8jM/THpFxAP9CMb9wc4Mx4qyF66TXyxyfyVjgBUa7xaWL9VfNLcAWT0QDtBE8w
/ysQ755XLVt+i91Y6K5I6pAbkXHFxwom2Xdj/KQDIwwnX/VkmPWVudbBfShytklA5Cb+YnTffcKQ
09KIXeRkzZsGqHPDwMzh4rEKCg1ylbz7KBRoJgO8EoZurRJAeAYqOeyrTVok0a7wonzjFP6l0Fv5
YhrwSTrkPhs3DryPoHplSkssWXXH7gRmdt3TDJnf5uTvJ8Yuz6gM1PMUk/RTqz08+OHFnExrnYMy
bI05py8YjN8Bl+Et7uzmmeyYdeeQsiTt8KbVZCA2A8PFTnTnxrZ3/ZRoexbjSxv56V1PU5txrTzq
9ZDekzrXn3x/Bam5xtAETyAm/RA3I3oz8ALX3Sq8j+6QCWNCO+XeDEN4fVlRr2t7iu7VRJ6Xpkdb
A3Pq++PQU4GJlhlGmEr9LGRcHU2hoTE1Bv/ZIMcH/pFVfVMAU2OK4CtTCAq596hC9aHbGQA/O1I8
vVvkmRWnrlVfMuQdvUBZp3ZNWRoHp7B+phY3e7drYoZlDmoB1ExnHbH6ymR20iCse6njAR3gGPxt
RXJVHRcqU/psGypdnP8dKj2AZhxt8Nmr/3v58cq/N9izFgqDoGH57wvs7bBdAMZBhC37rObDNGS7
UFXT4fFSIjvCxx8PhyIG1zXT98fbOuRIYPp/AtWUDDJDnTQqR42sRN47iczFLlbmdH58oZ5q/VzG
xRdJ2fUSy50c6htiOJi872U66Fthu83GcCLtveriZ1lZf+IhTI/Eriq69wDQyVBQmxqRfJAr6axK
N3WXDvOb2ait+pgWSc5tZuoxi3Yr68MY9T/8CR9OrblvxbUfvvMq+A77qMLzKCbdcs4hnm5GIX9s
V7YfbT9tITvgNYZTyofJ7q+a5m53JLCMVbAeRpLxBk/j4x3B2c36KSfzS9lQa8HT5CHRACmQeFbX
VAB7Co08NQF8mQaG/UkOGL5t5OH2EYjzlBCjq6Pl30IJVO+mr1ZOUR5Iox9fk75i8FLJK6xyd1tr
E3Oczrzrflp/Jrq9jvSICnGQ1jnVUCiZqXErwmBk1uw7QKntLirl9yC7/o6RobWUGO3sQplMJxgR
0ykKQdQXcujDHWo+U921HD9Y3YMHUJjOIqxFeVCpCXJm+XF16FGLbHHr3xmatWyIXWU+XG8JSqW/
4p3J5K6R8ES7QSFmnF0vcN/QrItw102OsZtNEKR1trte2xlVYG/bSnrnxwHJFIgG8alLBWX3AQc9
DloQg8540wmsFClV4EjW3CZ1SBTBadycYSM0XS2ZQ2mRL1LMrOH/gyw9vtnJQEEwCDtNfsZa/fhZ
WcYv6l2jYvDD+8pogvZZJNq2KTQBiGC7G6hhHqtGPGCSwrQhPbu1zG+wirnYSkLmwlQ72sSyP7mG
DZWN9tZt+1uJToL4ndZYM9spV1oFZ8Hw/g4Nn51JstTSjpL92PY/hWAw3rQuUu/4KU1cwiMNONkk
0eTPnjZv9lPxE87PHi+F7d1vyX3MrLsZZ8OzSKrvklHySaocymNeDzuEMfEK7Vixy+LIem6yEie3
NkG5Mj8VKRzbxmXE+3gac11eR984VpWDcKjCQjoCUf3lEa/XeOzxqsHaENWs6QD+e/GUf4xGjU9o
6UcHgywvR8rmmmASv9QrddEKWIoj/Wbr5jAPYzxm8tF9C/NJQ5iyyHrA67GT8MxIcYKfSdzxpLtn
qzdbRos2VudFEq9HU9n3yOi9JXYrbMB+CVnCU/27TGyAoa6bPkUJybgoFBtS+J14YoXmEcCpzKyz
ayOVp5RCDdWItt97vXmR87PHV5HkQYzoO648XxXwnPFXWP2v73s8fHwzF/bNrlWxf7z07/D4WZpr
aQeIzJv/77f2hp+vQ1lVy3+/+PHGxhyvVZhF27INt55r/y5TmLlI2iN3rTQJMsMwChcNIkr48Bjc
q/o6U7yuk7QvDWvX4fGsdLuZ32JqO2YQxjFxqqcwIkrTLk4x2ahPZWBkO6cCFkAxb91F5zGar8dk
17XOvcA18HfvExRRs5ItGiuikiXb9qkn9lB3iu8p8/1LRM4bNC5uf5wg/9JJyoORgSg5UyuxdU4x
hvJ/S1sbD113FgNZjFNoCUb6MDRY6OHg1tmfxqaod3Rz65rTpZtdiY0W4K0ypLbx065B9wJqYZr2
yphBDUBORXaGDfGJYG+jTwma04M/IklnVgChXbKO84U/Vf26mYMDOw30xRnrkDByqMReN4iFCK13
uJQa6ZDuCY7uH1xZgi0SEQ/1XPtiBghrLYKolj6VoRV0K0hY5t4zWtLcoqbamU19DtKmucazG6s+
NdOibLCIGhsg/mFwroNdVufSbHYBtDAyR2GFxaGErG7C2qnK95YleuP6GI+51XZicvrhWfAYrTSJ
9vjnB1VDqmlp2iebBLAltCpYJfbAZhPLS9jkPrVEcktK7uauh55flSH2gU7YUOw4+TkgwqYkyhnS
4sxIUG2yimRLBefCbWUD06D+RAPrDXZisUdfJ1uK38b7Yw3wQxwB+M1Y+wCRys8YdxjShQMf+8ds
gjRaDOTx1uXXKLQaUFJT60DJcldk7r7vaTKKrIaUGv6qYUYQx+j/mIX1DNGX4OmBeh6a2KJA/xHl
WA262OMlSMN3tVMbB9nwA03yXKNOzy4OqoS65WSh7qc8tuJtbExyL/Ed7LPWWHVWgusZMhK2GX08
yYKdMdECTK3mp2IIgAHmR63bUvD/e45UV1+pX8S0krRHWvRat/sX5UNHotKSGznB1dH65LNuzWnJ
Kt0sbNywV4lZ+MjkYxgmlXYmFplmTCn7anb22neJ1m5R5w2jKJ4GWuyLIRkcVU+9Hw1kfE0X/BK1
o07kwIKizeyR7YO6s84/F7KLoAUhtUqiVJ2NdPoaWr3flj3jwkE0KAMpohf4DGdQ+YZNpjnpTdea
z4ph/t42fqBEE1RX+e3ZREHYecRE1MRznnKAiz3MNKSyxbNpO3wwAyMvmSE7UF1KU1t218m3trbM
dYwH9fd63i9dK7ogMl9gE/I7qNi/Bg3egeptItHpiQnfAaGIr5kd/dJ7P9upOGQ2WyS7QdQLAyOb
Kw7Imsv/p2EwwJ9LY207aFaE+mWHa1OE5b0KTJwXOqRrsBR32WwU1xCmhpCN2yPVA3If8VqKNAIx
Wg/RSy3lBIXbHU+JYMdfMBLZxT0Juv4U73ppQTYO2teYanQx+rAOBFvcIqSbxrtl3gmaozfQQzSZ
s8udHkRJ1aSd5kvCaReqbeTxo8bwY1lr3MdJVaTrNMBwvjEAZ8WA6GlAjtKAorut+0MsqX6GHl8y
fTfS7psZes6kaApjbV2EJjjgpLUIGey/uUqyA9OTDVmG8MXg/pQdRC4vI9puzGS8MsOyXrZ0Q17Q
oYILsP+GagWJBCw17k7FKO5BbXmLlAJx7lNLOGXR0unR5QwFLhhYcRubCeZxVxvmduix3IRp5a8L
I4VvRFcSAs7oBp5z/uxvWNcOffMUb9BsEFpThHsIPufMxaEpy7sEjjIu1rEkMaT2u7deqbVB8GAd
ub9yfPuHgGUd5eO+/Rz6UT/L0bpT8RZvGRyaRZnL+vJ4Whjvbun1s225QetkrTMiS/LBb5+ieHTO
KUHni8l67gl+fVWNAHkhRW/rF+aBKRtoHMrMVUw0hIlScin98AMCEdpqb3y3Eh/s1TDcldlzxvVI
bUz3xasmZxE12RnTQW5oc8CKvLERloBltJDkKsXFrCd+S8esn/IQx/8W+8h5hgtEH0ux9KKUfSTP
b7lTyqU/eK+FosFm0GqvFVBBHkXLFjiNLAZv79ALrkxSs1mRui2CHpSXkXhOQzcHdFBfY1gQZF8R
RFJ89knDOB1wdgGHcJnFjYS2jQGznoZcO1Hw18px5rHnaXTm/cIvXK7cad853biKoHXDfw9AVEp6
5OIyxF53HHr/KfTlptM+a5bAU1E55nLCWmxR4J42FsJACDtchbTErbDctZcgsEpsUJBeAbwMrWGu
WBgGQy6KVr8YqJBK0FIXg4slttJ7pPtXFRvZVjXRL0NMX3FkQIb1vWYFbylJzHHH/bxrYzns4bHd
jeYvFmEZ2Q3AFDjuo3226dHVnKUwRCbOEegfy9pYyLHzCAlhdIFT2gTGNxhrCWJxNRrvDZG8d2BH
GQ5Sm140P4SGi+i4Q1I/OX6PlnW8GHWOBlMv4E43OPiqKcV7+7edj9aqA+vQyw9R+O4xSsZnswE0
GG3worjGyLisuh/bLKabRZxahqGXkTbqkOZttbEbZgSYtQW7vkspLNyJe8e3zuYYu09awoKqBccy
r2dvpMC9pUnt3ap6+PHiOtjH87PH6xNi4By6RNPXJ9dPMqjZLMxZCxjZJv/3UM2PBOo2QmkDkOKk
VCyqOr58D3O+JArhRM6Hx2uPR4LAiL1pZAyih/wgE50sWEXcfO7LZy02OlK1s0+Cxb0ni/YE95rs
2mowKiw57rGT6VYe2dXH1CCNh8YPWF0ZO3yQIHsKHFy4s/VEXNJIzwidhTzKYIWHeYC1oMPwE6r8
rAqJMZbAnqVHtwoUESkmuk5U5+eys9FAmXzIBcvvQYThvRhw4sj7rjw2LkiZVHiwR1KT57I15Pnx
yKvnvbXlUvSs9h3hQfLGur8jSgetdQKeA22gXKmaqGWDu8bmfrIY/n7n/P0UAcFXj+6mHY6T547H
PMFVf8TvpyCdach6Cd12fh3B8fTfO3RfNQc9oaOYdxhY9ulVGIvJgIgFIptd/71c+vUtczx5+H9e
x/7EAdbD4eLx3ePgZrgmOtBjOvPNnkmbSfOG6nEec4KOPV4WCJa3Ac5wmywwxNLQcCyn49MPj4Ov
Rag0Ap3MzYpzClDwOD5eTmWBJKBOwRSnILr8O+RTmoDdsSflvl/oix4vEH0BcSndN5P69Xhj4OSc
OlmQG9YYp6lrWHXnD54wdbyram31eOlxSJwaQ8IUhhjiFnvhCQ/vHzbaCOQ8GWAAD1hDVVq1LQtS
3xyoIDBP7Zc8qbRTJ9iPC5z33oVKg+VoTeFxBKd6b79Q6aKh9RlWhuNzEGjylepTbgwt+DLTXh0h
wpTLIjTGN892ScTGKhJbRJ5OgnEBylj3EmA48qqQC43FCA1ZWefRg5D637sQy8GtYsZTdTfPJAiQ
UIIJMj1pKkaFEMtSIyqgGj9L/Orh15TklGo4MxdjkG2TKTReUKBSmFNU23QIIXXVNU2o73w43R8S
HslyEDl6ox6D/kiEm8frEzjP1veJNUnRj30YZbtOGdg8u+Wbjtrq5MXN/z60LU4JceTA50iIQ3p8
1Rj1/3kLXvTZKrdMhvE0S7TKfPPjxzRlcbVbJA4t7MiutV0gj9S7WYGDJNstyb2nvjzlxbBFkQxV
PCii7ejm45OaDwH4H0x6AuOFM8Fib50nX6EbcYV8Eg7zfELE9kov7r43q4umvluU7VASOe+DlQO3
rZx0lJxNu/8Tyre47oLPJB+uvcquXY2vzESawpOZyWCdv0nRlMexDHQswAxopJ5ePQGEgBc7MDaS
AaEB+Tfu5XGgiWm2noZiyetGTvB8+PfVElazPiUKGfn/fMN/j7qoX0UBi9i/L5CU1F/8bOWSSHNn
GYjuU5vdHc1Vp25+BtrR3NpMAtvz7PGuRGfXbqFFAbn0b3YKbSnru19OMJQgNogrhEEsjt/5KSqF
Kl0lc1g6zMR6H/nd5kEgehyAviS60IGI6crV98y1l8rd4KHaXvEmf/HqMjk7MdWTm/QdDAs8Eibf
OfG/zteDYbZbkVG/es1M8weF0Poe8+p+Dsi2oXDXDQ6sCdwhsj/rVe8y+Zl8j8tbJQ5D9UJtVDPl
i1bBbMpiktxLv3+ddHPmMJI05K4ilbYnM+PWhUzqnvvkNmjfNJb6FpZGtvRT9ZW11u8GvGGjYQhL
qqCJ95NfiKMP5cRJuAbakX6UEE2/SL2Dkkgha8hL3tAiCMYd4RySkpOFmXewU+6ySi+eEgozWJgU
7AxUD3DXn1oNS4lSDNwhzTAPwzok2DYbXWrW4bGZMxrslsshV6AZHv3zAmeB+ICq98OKsG2hod96
RJsgZgNXrdpvpvzpzo6vadoj26BFX9eeW64iTu7S0yXW/4Byp9B/C5XQdxH1hJhbEvCTT3ItQhws
yALHqM/konHWphUY9z5iXNHV6d9Yhv2zx8goEVGDmB/BnD625slGG3YskESZkTfuyvGrdpN9oPvN
Iel/1ZZVHoWJBKw1XMrnLF12idx4eg5ZSnpbAtWrTVl5QGt+QpRzkv9y6YnXnHC1o39ThvM6u8jS
Gfe5Wnpl+TNEklH+ZDBEqds3nVY3JkAbJrbuYLY6EKtQkYCVWIV9wOZrSe6pd8TWH3CjwDZCDXZ2
NEIYBh3hZ2xA8/QBEsvBZd9XQ31wpeNtx45VM1RRuy0aULI+v7M41NuwZHfXjM55KW2578L6CxOa
cpFV+HIFVL/MkzSKNTP901piorFHBi8UxLY0+ZViLH8wVQwDjBUSYh0itHFE0SCncBMkLBQYwWWL
3vU3OE7wrgEyas6CXjKb2CqbcJoyY2roxbsxg4bVknc9CtHvyD9tKKOGd7gbKbNwS99UhkJ/mI47
cK9qgXsZxOh6LFeUg/TeqwEelJtscWpzzqVuY1yBBCQB0RjhO24wboaso0v3SkYN7iiukax1w0Oz
SgG3hB/kXGSEPqbDJWeNcq652RZphQVy9o2DMRYqWf5MlC72ZVRMo+DmLVqyszaBKg4TlbmOVfy6
mne0xAWNKwpSMtuuW8NIrJf8LfXOUtmJFi9b9r2ubchB3Awxrl6S2gSUKLXwxIokO5JjFgW81OCJ
TDoHy4b6ZepGlFTmZPOxwpgdW6BP95yLQr/JMf1qMlUuOwk/pICuyr22JdiefJQMzRmd0C7CLPgs
hAjXgGMkJfgsGm5Kb+a4jDY01Gha5RCjm/pqW3TUNRb8QS3BNwQgC/5gm3lLrWnHi2QinriTxoKA
bSTt125SAUTZSMJ2BAW/YXxbLBuzLbdd5NG/j8avSjBZpr0IgB+TOUoQEn6Koe1gW9gC6drZEelw
8ntagVihPoZ5edMIEoHha+SLzmDlgeqDdxATZ7gbT0Mp/9i1/1G2E/FpL7kBOd5BAbIQeETY/nNU
of5LU987J0X7Vha4w7hRnJ9DN/xUsfluy7TcmggnzhOLq0GPdHfVrFWSMNaKhiCDNsv8I2hJvk/0
7FQ7EpsvPdyyMy4kNfAHpsW/URu90MLGZ3s+lNTaGAd7S8MBS7NMLF0mQIumGh1EUQia8MvZmHnU
7nFSz9dOesAbhsF+ESLPUPxEPEd32Izi1qqH+dXGeUBvCUH2QxejcmWt7NH969T6d5L4IbO9eOn4
6Zvm1OXNU3h7RBEpodPb4ME4ak18kEDw7364Q4JZHagk6ew94jlcyNc7WQODyVIrYbdON6axfww8
ggCF9FM8Yvcw6mhPqim8RSMGzZ2Q/OWdBI8IpLaP8q/BPbWRUV9CIdEX4ynkq4/eqKGYYvAakgLn
N0WCZT107KZMkD+8uebYQqsOZ0YZZKoylCgdA+iyvmVuoik3dnnr/XamURyqcVcY5UC3OI/zgXRt
B2vhZHYSKuvn1EuhycMIldDClH6cekgz3cwvIU5tWePjwvlEq6BrYA6S61XHU2anp+WqFsz8QuZe
i8aWBDWr6kxw7UDr0lrL1kcWXESNQrIM9Dx7XsQZJXvQMKgkf/iAot8/VBaFsK5tB8DUS8Dw2+aO
v1RoqIziNNSBuR8dCCFFGCUrTdnmUfR/otyqzrUuyUSQKl3ZbGYr5Evmwovcc4SX76ElnWpHGFcE
Pb5eE01jrzy9eAtEA/V5HD86JUFkInSvPUY8KKQqePvYvLldChMhi//CZ+o3NqU3G0RaMYkf87VO
dwpIlQyzPUGEZ327raQgttiLflrTbOH/NiWKE1TBkYafXur9H8bOYzt2JMuyv1Irxo0sM2jUqsyB
a+1OTb4JFvnIB601vr43wOzOiMheUT1h8AWVC8DM7r3n7FMtgiH4lXihvcm9/geVQbWfet6dnHiY
ZsN4KlbuMqxR26bG8dS2Trv0gDqtKhnc1Yb4oWPwQzyWP8bYw09dl27RqfwMRP8OL2OrZAh9wSSq
qxI/OwrrfTxY3dZv25yim24F+UTwNbJ9FdMTlajP16kvjW01knGrqCng9xRdX97znBw0q4wdlXdF
8bWdEpjGSy6sh9wI8bJkCuCMVtZ7XZjjtp1m2zXKpk3i2e5Vahb25gqQbz3IYVfV4zNU7ptEGtx6
er3uu4h1vq4nBiUJbFBv13SgGffT1F3VObG+bbgKfLJbMDDdFXX1YHZdt99RYQNs6Ai0iyWoMIv3
mx1hCzQqWiNtEKL9WcTI/z262BRPj8u28vSjFVcw++Qa7p11MRT7005GfZHXwBSLolOWkbCf3QIN
QJArgIrRNHc0We7bFHZ/5r9FQ9deetzQtOfGJa4SeeR0Z2/Qo61MuNE0ecpHgRkItsqAa3G4ySQs
N1aX4N3GJmn3L04aFqskkoyfQIdYjH8WpTq+d543LNzqZQyRxZlRBOUi43VrjR8DDqUNERDlUu9U
vP6RCtCn09aj39yPjOkYsJnNcqimgWynaQvDKX6FmIwW0sy/8oxlQNTIi8t3TWNyjty92qhkAtHW
4zIM9fqkZGG70MwckVzgW3ut3FRSAxBv+hemix9IEsd1zUlQixr/5Ib2Xu3BCZeJjZVL4SA4f9A9
K745nvjKVRIvy5KGbZ4/Z0r/BWtDWepZ2G/sSt2qpJ6zftARb1QFVWkW7FyDZVlLAoYZYYudwXgO
uoonwwEMdXG2Gb2vwKybc68pHEIFj9CIeE+RtG5jtLpq0irHmIkK1CMC2EYW7/hT79xtlkuOUX76
rrfqO6eQYB1iUGc0lnbHNmM20wRvRje215IKg0Rhb6MrenV0muAEm10ijuNE1Xod2YDZpRvIMIpK
o32kxcmk2Bs2ljG46xQixrOIDXTHVfNLDZtolejntCzas6KgtqdeIKtLwdM3BmdM6+MKFVWIRYHc
EqQiKxknNmoU42fI9kB/DIaPzWunFbR9ZG/uRjWHRhOmMMTqveeAYkQKOqyERw6YUiD/VDJ8h2nJ
K+JRkuOyXbkVJh6nkPel46trBvK7rvBceN4wF7RQObsW2zsQNOZYU+5V8EE238hAnkOiZdAABqqJ
TaqiTGCJX1h28cBeAEeRJFwG5tmDdHVi7UJCWqKMuT63fEYthUaVUlQwUbWBzKVgbapMYvasXMns
sN1RMDI8SOjHqqw7pcmhtuoGohtN5yVX23qTKWMM4Uvb+w3GCoQ/AHH9DzcgdNCsiynuusOsVg/1
fac69toa2q2TkCyNMrU5F06CZhxomJXWzPenD4w1f5hqbGy7kCt1ok+wfIuHKEMa7o8sVhGYuEyx
C76zYq2tygjXAf39qE/UZWnA3sPsgW92wv8R/0DwuJXbW0PDq9dY917riYcZjPZN+44MJre6l25I
QjS2ZifR3w10vXU/+jShdG8tp9tnHhPfeFI1Z50uD8QS3A+xNvwzR8uinmyLTtvoqMojzVy2YJ5B
jZrBOUmx/gythByB0rtxunBlhr1ytWJ2yCjX4mev+NmDqX7w7AoqkQu8DrgiXCaNszu2AXORJpq5
CoRj33kxjZB24rFK6txtbSHrU7vqqhJMG7f+Vp8ox2bKkKY3/ORaxsBcgY5c2cES2oqpfyNd7Ae0
visYeePQUZtPorOZcGnVIltpmFeuhFR+1aXTsvlWD4UXp9wLVfUwf5fhj/0GfREp9ph+S0ehnIwi
wMd9zrlLCa8z9m2wlctMKTQ19SCZRyDbVMrz/KLP3HNHrRDwTeBEp8gUCEtEYKY+zeopadZuNLF1
Ajgubu7escZ2zHq8dRprKJgs5VhGUQC5gIFPkTPTNfPiUleeeab5PIUA4CSbcjJmkDqtmqWuwIgo
DDdbFmpeLEGroT5pEIRPJ1ATd6rBs1uyclIeT8EAJWnQXVXoRyUPrl5njIeKyrPJyctRtDA8U61m
exerRKg3oVySJRqvi14Ruy631L0pXbwmQWV8h59qunHSS4VxFNzpRRa4zzLLx9OIWmkrHfulDOvh
EBgm7b9IJ0Yjr/tvRmXnBM4WeyGdOHbd0/yZ6+P+KM08uetra+2pVvvIt88XkUsmMq45TnHzh4aF
Is3CRQGl6KpW9n2Ukhvt0H1YjC3FLFlGIRewXzGVtPKVqyCQrRViTzmz3EnMRgxqTPGAGQS7mfST
VZ5QfCZ04o9jLQ+WQHU64jrdj6UD9AnblM1qimXnvnA08ayPw77HFVlP2M1A4aF5TAgGrAiLOfoY
UuGwETUqkERF91wj3EWA7Q8Qf6f0BCVsIDpGE2DLGuSm17HWF46XYGRlVwl6giQ9gZTaC39+8zxV
7TsHYA4DCCJHIoUd6r1AQ0SOEzYSXQ9XnmcrbO8cu+02eMORfVU0Bdka9+B5+lffhB6CaGa7QzgA
GEXOWPSl8VAN9qMDd/pScU7ExWkcc8xDDJnzVdPQKsEc21MgDqifFMwdegIlRpBefUPFv+JKQL4x
hWGGIz9uaGHwkQfET+bGRrooZRIltL7fcT/wHQoh8rEE+4QTRunFy13x0XsxSwhCveXY+eAkdOdX
nuEL5kjuHhWytoNBMiGNK0SehYT3OPheuxlJAaQjkyUrQGr2zsYs8syJhzZpT3byIs21FH1rOGwV
kY7bIO8em0ocCOXkcWsoN/tOeJuQ2e2ZYqDcBaLY11VD6EXnfoFSW7rOYk62cn0Pwn4X2WdEVMNa
FT3nYHKz774TTtqa3qtNnO/8QWgDyHsiMRa9A9soFsGFMyuH68G7ZyeB3uqOGhumE++/H7/ixc9C
vy8YjXC2RKDleMHOgP+68mtMsmgEeBermnOZH8a7nuQSQq7lDb11vIGtUK7TbmAZKRUUdWW9M9PR
veuANSV4kI3Rke+sGwwFRm3Yjrbx1dSa8kRTHwjQ9HpBZY5pGnMNq+qDE2TWXURYix97e5XokQVm
sgJ5N352x9fXWhAjNGJmf2Guf5t28H3tgcYiCPqqKSrmc1cxOL7mX4Wj4y7nMr7NL7eVtdVuvt3x
CjN0nFo5Bjt5znxo7aqMnZFGWPT7E7x0qEdz234anQd3aPyV7OyKWCqgSN/xyXS8gP9XirX93ttc
BCzZElf2jeraJ34Q2Xml6tY6Im13Exk4aXIGW9TWZrFT+PIO2THgElhWyyZH1RyNxtaJ8UUupBJ+
YnlONoBYVj2l+IictrRjeglNNW4TVMWPCZDj/TDlJ4HIBdclxKrF3IQmP7mJiUubypIYsCn54jv1
el6ksWFph87ON8TLq5c5Kcwp8bH1lmostcIgQb1wd1pZKyslqNrViC366lTyi78ObZXXQdDkAbjg
9p65GodMPgJ2oJtcau1dlGUHr5MvJg3TO6VBFJLJ7r3vfP+Q0FmorZdvSLI+na3GIHXOXU3IOYZc
Bw8w8gSVzs4GuLF1K2tE7KGSoKlUGEw6pvIEYT1fdaa+Y5P5iBBXv4wDfWysG8TMIKQCwzqt3qWK
gJPwq6eMSUk9sdJH3KyM1Dk6434melYzMk5yRZCdonAcftqKsmgGNUSe/OGBQbumDRq/pvesk1v1
qKubiRPmVqfIIk9c1zwUmfCg4NxCu0LjWNj8ofBJzeCF8GOD2AS4R3aZz7DZo6zWmqq/m9dOfEFM
GcIQtKCmYOQZGccCXLil05asBmG9SgNjPQe/9gFAKD81Nt/Xmtrguk50/Yc5kZnzRoN2k9T4UGpm
oKMxYBBTnG7Xp+qPJujCNcwLQheS5oCnjkOGh5NLjJp+8DX0Hzm5pAtNobMUBsEnL7T2InRJeVZA
cIaok9Pz2Suq0eyESDHTRzpYe2J6fMyJqeqqd2lKjGKlltldu0sFCSwKY4k1QYEoDRp9oY01PQbN
SDEiCmXntlTKWacgbaHsPOUkhsDQ477oddGuOg08iNWWS0QM/cW0i2PVbuNera9kHITLIghs0NWc
lBL8MvOrNS+FNETFR6yr4cqZVgZXJlgQTKM5EFz2pVthss4nLgV9lRZ966j+9DRgrd1qZhfztnPV
qY6Pmrf3L7WtQh5r8c/OL1uEq2xtaTuSx/OrLai+G09bp2Eld9a8UpXE8BRMrDeFijfHnpiybW7B
QTY88gNsZydIHeSA/jHUQbBKQvk2/1WpGs5WlzFNeDpyz4h+m7NaqIRFc9fmUpZ7ApcInxnsn16t
P2qN3dybLbdB4PrMeBE7cxrvqyve1AmaUV7UdtireWpu9d6IPoYKkWOQRvhTu1yuvSbOb0OK4CgQ
jXFpWvdNgan50cMlRssguq3kYlh0ZZ9sAN4Dl5lunp6SCWMAXtKw8JZ+1sX3UU6m54BKKzWq8q5q
mQDKxLy35QBUc+oMlz5mVzv1Tg363gs08g9FOM0+B1BGk7sVH00O2WSwfPL1CF6PyE6ng8bRW2vZ
tDsOiyvVmqw5ZLXf5peGESUKrNE7l9MkPhOi2UUYWY9exFEo9HRll6hhhp2BA5dDKXBUjOzsF9BT
+6q6puCvgYDxYIkTmWwNZ8wMqwau49IItWKfSJCnZQjHPrZc7TLi7sV3AS0ztvgVUYLCRScIcO+p
kDLaNMYdi8h8UUjrHVCk9VAbLApq6k/zShDsZiVZWKDFHIrMNzFIFDoqvNxhnA27d3BSHcgK0rE5
9L6rzHFh20VwqhPceqpMno2h6t/nFYDhVX7scfyum4I7Y9DzdiVaBNC1yvJfhT3Zlhhx8PiZ8SVP
/JYjNWtX3JXIxzVtPABSYk1WUeyRqtO3aCtMRAoY1GPcx2manII6GGFsDChZve6WTya+FHfaSto5
v8JRoDZ1BWHYEX4kPyv7c/irZjE1ozerHJqLE6TWMo2MZAduH4M02+rCwTp8rxvF2UEQoPWZvOjo
v5Ypvp4ND1Hu6FsvhqJb+xZl7fyKl76eYe3H+z6nbqHFMDdjKjiVjp15preJYU+gObTpz6zzssz3
WTl80rXxlplsy+3Yf0IHRsvYkjZggPgpbcVZuxa6K6bzBUapFCu/V7FbuGQNoe58rctObPs+aPF0
EiApYHQhNOCC6u5H4vTuBaazTdaq/e371UpbwjrnYkArGqwyQAIQCrU610EEOPZosfjCEt/R+u85
E0A7yfV0B0PBO0a2zlFo2nsFC+2q4ui+nvdj/FP8EpyVYtcgZ+XWo7Y0kGXX776gSetPx3Fh1Jhc
KwXhaG5isewJBR24NOvYeAgKA93VYPDYJTrqac0D+F2KS1C77bks0JQ7sADmSIJRp7QeiRzbuUBF
FmB+mLxQLOhqdqVD5qxKB1OpwnesNdn54KUnSpdwT15u+des7nZ6rdyBeQ2ZfrXwSQLEL7iGaKsC
uM2VRH8IieLGdFQSjOMnzXIuOFs/vNp+U528qkCmhyBrPxepWaUhXvWCh264ztd6auPa7boc7k/Y
X+mSWse5RAVKjRTMJO1zCqnlTpMrmsQlCRaA+TtLYUOcnGJzkhTTUH2t1JgTHLw016zzV3VvPWrc
Rvd6GxhnzAD3pZDNvtXkiV5tvmwQ3B1GCHDoF5Xq2Bjec+Gl69wYsHinjX6yVeMts3quiOkIpRFW
hDFbHqE1lMeKSM8Kx5mn040EMULlI3x4p21/SCv7ZgBTIZFtEEvsfLxbrXICvRicYfvRSED8j17O
wOyi4iENSqlfEMO3qEQjZU94iz40xsmPi2L13SFgCGaBQbuEtXwOhgQoYhtXl5T57rl0p9D6Ny7G
jC3NUa7+qGOm0MZntUW7joIDxK7ZIDYrvBob6c0rMezbuBK8WF21NowFFF7usUOhipo8nt7ZUKFY
5hmT63Crs85eY5vREWJ16wFsh1HGyi1Wdd4W23SWQW9UL/PSPtb1c58ke7K25bVH6LdMJK7SfMz2
tWFo9zlZUGvT5dgz0sI5CE/5aWfiZQyE/2HYjHzTBlAP6ppHtAFFjfzGhIV9FUXxRGHVn/SkLbYu
4Q5Q/WgTDSEQFynabq9W+mKocGEPCcTO7wOukgVvCvfoS1rY4yKIKvNMDxR06JC/FSLuLmPZWEiU
feTz2pNFLvq5HhL/hlHRWqsxvbFmtLxbcUxO8/bR2ZByvhf/yBzdrTaN5uy6is/zZ1WDy7TFkblz
/Va/KWX20gg1eK3QkFp9d4105JvkGMMvBJjPg1b4u0QwZ71B5w9+fUe1v+E7NgYHxklrGxzxF+7o
DWW7Bs7OsfcV/0j1Q8ADKpdW7vuxDO6pBcJnsjdJbRfPVmLuArBvmm3W40Klu+qRBLUcItmfOmNA
3tB7Pfq1+rGyJaSWrnjAkMIcAa8pNAuve6YFg8W57PahC3Bmvk5UDxt73a/MIkoJU4gBgbdkP0eR
93MupfSg/AjSt/kvoV2SD6nOktg1D344qg5LXB+e0VlvaS7JVSAZvEcKA4fUgwymp0l/pm3Wn+cG
ApNdIBxcbIuEzMYTsYy/CskozlPr8DIE+Vz2UHjYEgKf1cN6ZP17aJEureNIaTeyH9v774XZN5eq
hrN4vrgU+KQxiv2uwMGPvlfz9rLm9ICoKXnEOq1zwO2oRgdnVJccSbxz2jwxW1t4nUttG8sffg36
3OjzT3O6DSNETFuSCTR22sZ/gIFBWDOp8pywgHC1bNl+se8NXHlJYbzEnqs8DzYHC593E+1B5Fwt
jqLw41Tv5xg+q8TwfI41S4ioo/TeHiLKUnIpd/PiKEi4fiG88NnM+vgu903lDuDYXZV11WtYMGbH
AuZtJFaL18DuEZIpIgAn1VE3IiKb9nB0yecQENYwF2jThwzAyYBmYz+XgUIlvyhOte6s+AMoJ6d4
tvGCzNvMGMK71vWmVBZRRgzBd9yHrQtCKnNYL269duIA/dgQZxujYihEAbmeQy/iujQOWV89qN7s
fxASjxeGuzYvjv/6kCckFggGXUeUoFdUKSp9Cj86kVwmt5GZsjgPAGeBiK5sl8HlvDGWA5nGnMbL
XaI56jJhlvdFfBfAsqEEN16Ruuf5sBNtxuonkekBg2W/3IYObxk+mO6giqm+qlDVZk7ARJ8eF+WT
ni2tMUQVQWfaOsIGc7ZaXR9aP1AgUZLxlnKGWI8iZWyVY04IRB5tU50eRJZx+HentmrYGRntqeYW
26a6bR1+m4mKbqGaeX2jvZVdRdnw8Hov+JGOkMmUFh0iTWbWG62+D8vyXHbjeAXWDZg3xjceoJI6
MM3UH9l33JWjITluHIO+yhQPNpU+5ljvvClv0xRDtTOhmdAQwSqSeWa/qzosH3nc1sdmtP3VZOfE
VNtDnk7JS0AX91FmSrNsTdqkXGvRUxMfnDm+CCsn0J7QgiKU65htIM96rTLu86zLv3d4JUUKW5sV
TlFVfs0XU2VCgAtb7j9DtOVd2oY/Y0rUlUYTjgVBe4lcH64RLy076yrUhP86AJvyteGV9WznG2W4
9CJhPGje+BiDITjQvisf0JC6h/niS0ywVkUeP0eqoUJXR6snFcfYliEyK5TCxLF+mlG8gwmBobE/
T63C74kEnlk4j5nn76tSlyu35SQcRGN9IaH4ztayaC+91mKPt72zboO/AXTrGGDTWiIvlyYmC8Ab
WrVIwio56y6SHsg356DLvP38NpQKgm+jlycmaMylbY3TQdlBm6FrF0jd3YoucZdzRFsecECjhfAI
H8ra4oDwlyb500xJsLToltgJfCG+T2p3NTKnCjJx55mp+SnM8tJooFJqGnArzp1LKjX1xjHU2mcZ
h9yQOtfrI+UxZ0i/SHvEFbBTz1Fu3wqtpcUY0AKbe6kwDv30ple9vx7S9hOI1YTRrIlh8nFEIaPq
kFsTzZbE7V2XUbUD/4uQmQn1yY3dcMOTJI1k+h22WHaau67cVnuiBvmMErrISOBHcBtcnSJQ6Ow6
jXea67nvzkLxIyPR7b7UyQqabOxKoh7npqvGAXhqflqdMXl90l80NhtU6JpzHjryA+aLbD4Vzauj
onvgzVS0W/P/i6yCjkts3o2F9dJPnXw99oq9HWGXBAG8oRh4Zhht8yJq1oU2HHiMEkr4/E81sIme
SYSYmIhvETzCl4aiFDflcEC6d8SAm95MomNuks1+/nujDZI3CPVi5aaiu5nCCJAmEWgA2JzQ+4YU
HjMcgvsgzW+m6mMqTBzerWpS5YpqJcygXntDm21RX3QLQiNekcrjZhrY5+c72iiMc6GRHaaMFykb
89N1kzvM1w2bfmHTQzzmVqu9EPd+jwUY1m1ntcxIwIGFUY2OPUyLvTGEH1GdJXsJT+ZSu2ic2D32
+E5B2wq6H8QLrjyj/iXoyN3buA0XVaRJEmroRM1v4fy3jJbIApfq4uRboj3Nn+kmrrrvjqeJnhu7
THUlIhl9lkr7t0jlI2wV95xxtGNdYuQwf4eBBC+K4WbYHpV/QP4boiucokE9EtGLHh1oeXDxuHG3
JACgmJoWNDOO3kd0WHOc1Ej8QlFFZPchEX610C1NmR7UkGpa7eaHnDAA2nXmQejBuPm+Pb2Jg1/C
X82TNlrOyzuKppwcdK84xnMAKhJM/RRkX6Xl228CD/EmRyivEikDWijadKEaHtqkf0iq/lnnSDmX
MWk8jJdWQVlebrymoAYVvXby22ykjOHzRGVeGr3EYJnPiII+Og3N6fcxJXfItlWdoLulgvvFrNPX
SEXKbgbUjUoIm3A+vmLqdTgSWO2mjh80hXCKYsJ4zXdcSjmML542/VDetQwEjoM+/Awwbd+wMVm3
JB6DfaVLuMdR/56L+AxqhbmCJE6DS1XS4eSDgZP8kjU9da+zUFtTfRptcfve7XVbPWmwZFqK3UuV
6uWdyZWyVG2iNOamuR6jHe/YKIPEPjYccujcwPYgvNW8/nWUpyb+FOQpTE23NFUYqknTUMg/JbGi
lhq9BrLlSpfFr6ovtANH6RgKHCeDRpqnLpxG7gojFK0zWsDFQbFmtPSaFMmDabhELaOWl0IXR6Dl
KzIjuNZNCMV9GD0rIyRf5uDyCLAMVwAocENpBZheTqRVBFolUMJT4OrZfq5vjVA1/oeoUu3fY9Y1
E26BTofdwk4/P/+f76wPXvX33+T/GrIsbdj/UT8GjbOd90lUrt5qIKXixNT1gdTtJbqH/pG87cNc
3TsMzC5oiRZzEeaa8YObOgJ/j/ABoeHHkqZQH9suWdtw3l4t4R2Eb7YMjY3mNB8i7NAOL74svYuu
EzlVkc8R+c5mzu7zK6whrqMyuoGhfQSXSxoC004pY3f912+uNaVD/z6llTeXN5XNVNWkzi73p7zg
NE5pPVUGT3462tBKbNcS95JP9l0P1Q8nz8JVPH+T+U5GiUsD09MwppbSE1th5E+sPE29wByI4X/a
eWj02BvEsyiNpGDsgBBtbUj3zVeZvWdD2J7sQiEVZ771DXSz4RRiv4mSKVqLAQBdB3WXyP5hPhzr
DMqwE7VQmNICAUI3vEFtO2buxGvOhmyf5vlbOKkCSH0VK2Bp4WaiOF7QpF3nDmZmKXARYveVKCj0
MzlBoa4gGIKozXJFcSxWWI70ixj6j6TVr2KaJLo14Dyie4vuaOuRzZ5O0753imBp2qY4qWltP/s5
4lOpnQwII4fRK9HY6Pa48kq4VGrXHv76bfp/JFBrtu5wB+s8AhQWGm/j767RSS4xyHy0Vnk62HsF
zN4ef9I+Ik19yVgC66OtElvuB+XBbPCgDIZ5y6AplVFuLRwB4mGRhVm4GRwYOwnDwteeU9LvEqj/
82f/X94XOKt48LK0+sd/8++fWQ7GB5Tmn/75j3Pwk3Sq7Ff939OP/d9v++MP/WP7lV3ek6/qL7/p
ESJFlvz5W/7wa/nr/3x0q/f6/Q//WKc1NNu75qsc7r+qJq7nh8DzmL7z//eL//E1/5bHIf/6+28/
s4beAL/NC7L0t39+af/JQiFYV/7z97//n1+cnuPff9tl6WdTvlf/9iNf71X9998QWf1NTsusIdFw
qdK2iFPuvr6/5PyNZdeydU1Iy7DsaQFOs7L2+aPW34jY5U6SnMANS2jc3lXWzF9S/8Zx1xEweEzS
IgxH/+3/PLg/vIn/elP/I22SG2icmmVPn9aBf60TBvACaVkmXXjD1nSTHukfL0Dd1prYj0wTv/8U
4BIx4cKejK+267cVbrDUA4/LHDRMLKSQ2cl1S7Jx3R068yZ1rqAd7/ImujYyuAbwZ/wE8b3Tntv0
zilsAs0WBr0J1Q5vFJZwX4OXpmvfjDK/18jZceNmbSfuj1yObzpawiQqP8B3b61yRBibbiocYDJ9
Dgz8trm/Ti1aOkl85wToGTlU1f4XrfTfvXv/fIF+/4LY//aCsGrq4BAgZpmmhUz+jy9IYFWdWust
VtQBpp9fWvEJem2+EPkl8IT6id4Z91+n3w8oxM/zOVYYBYyzprooIa3y+RxjRNiu+jYDAFc+9+qg
vIXCeItH/EP8RolBofaBq4f2YjBqdSv8FkejkFfLhZzEOJO6GXntPb4uiu/uQCLFSZO/tGSAVyLl
DbJwd1QDfTnQsD70g/MIU9o9lBSjF0SN6r1+iOu17+e0QM02gJmmheSd8MjTFj9MNgnMU2dQDnGL
gwHjO6EVzJEGHfYXZ90G+WMaHqmuSRRpTHlPUlewMELFORcYYs4a2CYjR6HJYznhESIBzaudQyGY
lbjkia7KIt80o15erJ7IG3LeGFVgitiYOaNHch6S6yjHd1JE7ZNKF3FdOkG0hfkmr2jePo1e+aGZ
rnxHPvoKPDBFAqcUJ0XXy/1fv9v6H7dJLn8NJ4eqOxqXvlR1ewo7/936W/mllmC+pbRAzLTsox8Z
CpYlKBLswZwiN71MaCwW/bJSsze6afiFwuQHeH1OjyDLnEwnIxnv+IiU50j2y0MSW09V3FQ3vyKr
qK5T4HDl+NVOn1As1RdJh2tQK+fB7uAxycRBpO+plIOeeR+4nrJtBgegtFqvc58En3w0iTO0EeDh
E9lkSRltdZEZq3qUKUzdZFj89Sui2n9eEDTDQrXO8jP/Z1p5fv+K+HZBceeQOqWEkI7tzqtWqVZ5
W8WoNopt0wmYSsGW4OdTUEkEsA79DGEFF3wcBI9Z8TZrsH0rabWK8ineFhUfmXRq9aKjqjw1uiRn
uHwqFemu3SRh2Gf/tHEgHAjJOcyCpP/hCRnTgv3HNU7XaF3pQnMc5h2EM/3xKaVV5uhm6WlIwpmo
atFDHfmEsATF1eQy3JKR0x7lmNEdnT9NxgkjaPU9gD9Xx21sxwc/N+C80MACy+qhkME456cQmsPY
SDeqHPYmFgISIq5YV8kqGwC02wRWB5lzpytqhoGO4ZRPm8NIrxaIlM4kp86P82qLoes+dH95IoSJ
EcePYkRZik4gLINwjUYKm7CgEbsQmfqk0gZJi4rxb/zkDszVe8lMb+zFIc+DZosM0l6WXjxOmIxi
iZZ7h7f61RvtDyTFD2SZkhbRI1rGMEhLuXvCNGiiYHQfW/MzT0j0kdWrm+orvxlwt7qsEzFFp3Vu
OtrC9Gyeqi8IXdXSLACsWga0XLwUUPPGZZh0E63tQ9OLZcTImlcvROeqj8u89T/ANWbLylK8lcOF
ggDvw6/g8ST0p7LUuEMNHJ2YZdyI9TvbgS53dg1DNWBc7ir6uyg8wMaECUumr6PNIa8wiVevIWEA
bcvDm0UYSdi/FkGjfpBWGVCdaR9lEf5qM+vddJ01Y8AADOc1r5PxUDZ0IC2tvcIavOqFQJztrlKC
6hcJ9v+FDpmcFN0+WGqRfULSQlKJQ3NIaP1j3tKzpAX1I6env+jB5zMgNTdKrtLYrT8MUuz3Cdzw
RTlJM0hfCy3IsbIe13oZPOhJvmq5xY/dCDK+UTOxEnmtLkItgOcekuND58KlGQQNTSOHQB3bZBGz
aB8jtTwyOn+vK/8hRaZwIIKI9OjSqzdtL+hMDHfCk8ZiNNUDqLNVq/p3hQubtFeVVxJh71s1qwFs
ECBYGVtdV5L7wZzCPsU18e/g3lcbp04vdtHf6mSKhaxFxPMs4v3QaGdyqLrU8Nb8347wZpQDidEh
Eeb6EJ7H4lR/1vTgtrYo1owZO/L5XHOZm4p1NEy0Vk3LUbscwWEONTwiuqN3hWVZdO+RsYdB+BTW
8WeqmdWq9gy5d+vil5t4myGvaGYyonZfDdERsd6/5jmTUXJRD6aKwFtLE8p2bDAwN0lejT/a0mAM
NEwpgZRVAKeGcIELj9G645orH36zUxEH3lveJhmwtTiIO8iwLjW3Wo21895H3Z3qTHVCGmwS6w2L
UXrK62GNc5xspDQTu9RK4cEj9iuSdDn64i4KiGKV6QZrR4bn0XfOxrRQGvHPlBSjRVXGGIQNWnxV
IBddVQ7rQHYFmeSIZIqIhqWNtFOrshOekDtogfnadKqbmuR4VECHEIPy0Fokxg69iPeo6uieDc2h
A0POBUSaTlc+FIiTjwPSlLYoD15ElVUHx0FNTJidhb5g+/sMesGfa+Rri7FiraSo8LzwxUrLm+wg
wfoq8Okoi6xV6Zc3s3tibA5cbRh+lO6A+sx6QhVxta324o/k/Vhl/ma48TsCtAPi5JK7muTMsKqT
xchcKZ1kIK1sdoGjgB5KkmDpGMpZcfV9E5X5FggKBYznnS1OYjCxEAgUHSgbQy02lg2/Weu9N93F
aaoFPzz1fzN3HsuRY9mW/SKU4V6IC0x64FqSdKfmBEYRhNYaX/8WmGVdmZGvq+x1T3qQtIg0ZtLp
jivOOXuvrTHFAHdQGhCZ80l/bGSk3cSNAc3MtqlQ9TUwkKXp9AA+Iv+ijLpc2iqlmzzqLp+a396Z
LgOTxPDIgU2NtUvfb4NVAKQcNy1wRw7zEKPWdy72+tIBZJkp/4x/LFih5EaOnZhvI5Rys3mWLS+9
jNqvwJqulgQMjML0TfR0sQyUPy3qCcplSuYwShdc/hv2hgziVTdxhyvkasy8gBwfdWTke5DjFAI8
pnWHdggxK6xYV6M/0Tt9htacBNnwogUKZGeACDplOrRyfbDzPRlcHhgASmxwYKSmzkdAdfCYqK49
jaC2poH4HNp7I+sqlPa0v9sm+oblArUm/0zKbFi2LdTaeMKQMDR3WutM22oiiU2fs//MHApthLWq
9wgdlCCVs4iimpf+pPfWS0BFu8A9328rXb2DHD7J3P2YBqAYgSaIbEwDh0FW162MpH5IBhahyzvY
C2+pDPurLuQR0NMpcrurDzUSrQ1GDXZESKVeeLFM+o/+FO2xp0LpFcZZi98yQCIMmyyCsFFPrnqE
LQuJX7AUw9Lzz1qa9HtLN78JEGDewrBVREzi2W4n3X13IMd5aXNOdPsj7ju54DKy78jt8iQbrW8V
5rLqY2vDZRRTTvdKZnrnk05hB8HFh4jJEH1bzxTRuDUeB9piBosvN5Fx+R1GvKYwPkwjeeiMfJVq
/beh6ofIzk+dRSOxynp6uPQ6QMQRf0wqNiOVu05+EceCLcnyT+Ba3it/XPe1/12FxxL6aT9gsevl
EkE9GuMYuJYxI41qyKnlWDChR7miP5YqdBdDp90nDSmNmd2R1ZlHly5CEk1ixtQTet0RmeCmJdTt
ln5xj+U8of3mMGZZRHbL3ou510hgMttxCl8ZHYftlQdkSV8WjPgAD3s97gxVfiDgehBpeMjQSy5b
IzBX+oz6sp+9b3caWzZ2B7uoQ1PY1bNvGGX7MScUsuFb13bvkTAZnAboaUtkIN5CYRLtRNwcKtbT
wgj9q2aQZdWQ2Kds7mUkZtZDndPQ2WK54IyrKwzKMd4L/9NwUWA1EoiXi0OkQkV4yIZyVcqoJ/6q
+AYQ+U4ZDskKi5MFjgjV6sYtgZ2wHdDx8bNr7ZAzoHgJavzMx02BxqnJyoXWDVjM7f7VmfLnOu7u
4zSPF+bonZUePMM44sr37CJvW3IQwpIu9Ls4H7lBELNs5P06tDpOYMkxIK18a6k4WBm6i2Tfbp/J
P35SpUDtH4LjcpuDMPtm0aR6dyfa8KCPeGPRv/dL04WmQTf8rXH4m9Np1UYPpwedIAbpUwnAkXse
NGag5L8cGwYD64rJo36jMyrmppgDjGK/bKPSWPYaIl5rDuqNuj3H0BXT068oDsNNVLa7XkPAbhJ+
JrsAywjq/KrFzkRx+64RfbRUUjzAo9FWfu3va+CBoiWWraj0R73XRo7c9jkgcDT3yb3GrChvx+SZ
9hOvsmxnBg4Oa9Q84zjwqOdXB2KlyABBAr1f2mQNoCjP4fxKTChFtovD8cNFT+OWEzbyxMLAKtVZ
1tP96OJvlpngCS99sKLwSjoEJqvK4VQpIVLNH9jgZLd2Lr9rW98LRtnrnrAQBPOfhlM5u6ghtDQf
yMDWI+CW/XFADUrySTABde6XUm+2QY1Uv1JLU4zGxoldfyHIkV4TBXjGeviA9WFlT/JaR9Zd3tSA
C01jRXBHSbtURruU0FCgCGcktQk3OvVk+xNxfku0fGstBjXAYTHXQdna1xjN4/q9tUuPq1jz5vg1
3tgoQ+casMxD4yOVpj/3NQG5x9lboTBTOQgCJwKZuiJajrr9bukZMiJl7gwz0pdEnvMxaA/E3p9S
rXvWe5a6M2BK99RwH88RilOwooHI3LQ8hCp51PL6i3LpsfRRSpLShu8Wof62rNLnmGwYMILsb4NY
4BwAGF/Ku6KeM3dMmBNd7S6FEWcrM4UP2A4NyInhQ2IGgeSP6T0Nq1/o6TsTFbp6Q2pzmFEiRfmr
q61dFtmch32K3R64J+jJ6s6qte/EFm/woA4igAvcZy/tNHaM+Euq/3ERi/IlNuNvZ6T0ruL6RDjw
Iqw5/BpiRjwXejhlH6udQfkUfKUYvRY2OXEGAFT0audI7ZwseEFkTHIISYyeSjdx03zGs0VUS29G
O2DPqpwZLd8CbTCnLUYwwmcqTMShXFid827M9MEsvM3S5kKP6z6P3pCz02pux/toFAezuwF+9qZa
421yW7KX2i87EG9146EiocIhdTfFtZMk0WKozfdEZb8GfsW0rCBTmXB1dC5trm4fstLCCTWGy7ab
s2S1OtriX4QbmVgXp4CVOqqJQbKMAX4yvgW4dBwd39s0aYdqJbDBjIALc3y59VRw1hX6Debbd0AK
94K7yqJwxEeSedU2cZ64rSksi0wFC99Z9D3/MWnoH0OMfyUecSEEPJScykutkeiFOB86ckl+9pOe
EhiAyaqayBN0EDEHlmhI3kYGG6TQahBtcanCmR2RxYyQY2vi13fEBMDRIBV5KFRNuED4Tfn3njUp
RDrKP0w/JK27ZFCZGQJVfHPpGN/FGtrDpCZakX8aRVHVp8UjIxtY+9wypRwfrBT/Rxn332ggnto0
wAqhTp2gR+4L/Wo0NGFswljjJHxw4vx+MAgvnmGeudEfohzy05TPKTHtsDatEYh+VdL9itDLJNz5
4WKOm3Cey7bgOC0Px4hmf6QhcwPR5S/lGF9cQmrWq25CP2yBmykwtEQYYxlhv/+86Z2qThEwnlUX
3xayaVeWg9+tSuzP0LSf2hGD7lTzi1GZrdgsjpFqR1RabJ7CTg45RFYimBi0V+ki1awbaeOoDp25
CgkvaYR5TkCBrRIYtY15Dyc+XGO9OuZA91F+sQrS1HwMa85537hJofSPSh5GWnMUebinMIg/TLZ9
55JdD4LzkZCscZGFI+V4tPHIw1rViIGLnpQkVzzlgO3Tyf2sc1Pg7W8gS0R7luktTeyPWLMEIMSr
cvBqmukeMTYlnnfET9HjGR2g4NdUGuW5EfcxECnouuIjj0wMPTPKA93SIsNfuLS07OJMXG7QiK3H
OL5k96q0l5MA/y9MAs/BBc4/r+MxmmIY6pn/UQXhbh4BDT5OoYQiT/PD7w7XC9xn0iDHpn0epQ2y
tEDTUWZfNa4abgZVvoxxlJCVcwfqhVruy5+tl3PyLv7+7sBOewIW+0FEQrjkWLrPLSARkU1I2tQ8
gcci7kyWK0PY91JZH/A2AVh+xhN5awiGoe5CWNAmZ91OQDaxln1GcfAq++kh6occICnHBbmxbap2
nuc9xnOgb5beWHMY3WjcJOl7Qzbr0oXhUPrB1sEXS/LZXjUo33wKjHA0n7GyvnjDo52mhDBoyQVx
PHeeRt9ApQQ7t+nr5gQk5BDPMEzhWACxfuWy+EYrQyXT9sQiZq8c+BHOBHLeuyxF448egfSrLQmt
rL6cfx113Uma4TrveWYCvMqLIPZ+dVbsLBqUj03UX6JU3htDOGAIGORaWpvaNj/sEFhpkMtTEHLU
lqq+jBOt1ZGSBV/RMsyMjzwroE4xYzW7JyHlp+fobPtZfAiff360lgyHZERG3xoj5k8CcCpSYRCR
l8MH0YMsZHTwkd/d5QLiG5Sxp8Yx6Epxx22T7qVphsMIyx/AT72LaqDABnwFPES7YUyQP3fs/AnJ
2JVNyEsPod1Xvxydb0mN+BI4bY0wPM65t75ESn+tGufD6BzENMSr9N1Gjv03/XKctXRLaJAgCksg
q/SNcTOmRb8EDokZIWUZKre7uK9jHrYzE4tk34q2d5bbdEUxDY2djeqF6LvRql8HlZ9Il9pMxXgy
YnZnI1EgigOvwHh/mVHy5jpx6Bl5TLbwJtJXiUa1wS+xGXE3UVrr9dryg7NnwAiC+hZ7qORUrxeA
Bwl1n4wBJnUIc5rIIXckrxVSQEeK5Up6oAmEz51jvHEaghEjfbyD9tO1TbUGxfdckShte8O7WTTu
SjrmY2KkpzKW2zrLR9Ahgqw4fVySfpJxMarj0d/7/ZuuG/bO1OUTGOgJ2CZw7xyrcYkZkDrDpNBA
aCAVEyfDDJ/Cmie4wna4BrKFQdMeik0DlX2ZmeKO+s04TFUmTlBgt/rgmJdW2S452+roKhLMKotU
rD4RlBqTumc7JP3Ez9uHyRN3sRjfncZxTlinm2vqkFs5fIO8Cu7TdBpZlHeJmfCpeACw6joIdlDQ
aeoMInrOmcXOkYPEVbQiOhUjv64Xk5RNp6bdGTADdvaMUezzkNozabWvKZt7AXlAN06nb74geSG7
8+GixNTjXPi5h5RG+VAiyV5h2SauHf3TQ0E23c6FN6JA+i8bo9TeOXdRYKbRF97flWhNE8Ag6gGF
J5cd8lwRRHpKQne8pp5mnzonundWHtEGr6lFMMfAlJG2iWUBUObSoYr0xveG/hcst60nI2ApMc60
yGnw6fsiOoxVuw5tt/hwKdLpMDT6lQ6Ds8HEHB6DMHFP3UjEDuSi4JHRdE5iUGicDDvBiHJbRkxv
etG7lHj9dCk7kCup28LBiiPtkmimtVCA3748zhviun6+E0NHfyemK1jydE+fSiNqQWufQke/ZWtJ
P3VH2+nAdg52NdKiUcLf+mV+/WGW6l7Pdl7aYokiuziZseUeanrlPzJyMavKf/4UlEhuqQFJRqXr
2PvFTe/oNF5rL5huTJRgG+wtoBbSq5G36U2cwj78+aLMLqUkb49uVae7TkNrZae9uBbNhGuhjr5D
P5fX2NBeQWhlp24AdOBMUb2vjJCHiv3xLAJx//O3ny+jFdy6HclSP+JX3knWSVse6SwwbNN1ASBl
/lIX95XvxDs0pPVDNsbvsi+KjYUKeR81DURUlXiXpMUMq+L50eZ3AVOf39ODZFyFmWQNmyI6OyOZ
kmPm+mvNgeLbNj37gu6Qn5jAu1v0EYpkakBWTxTL2ypu+zUYrmLJnKo7xP7VBhIs76uZMJzGvb4u
Y4PEAJ9LGre5auX0kM80xPi+K9M7zaFCQlR2zSfo7FkqIYDnefKiIvsrJOZ7Y2rcOLFUIsYva20t
MNV5U30FvW0cVSXfmL0smV2IM2ejfuvQzjb0GjFYQHgkZMRo54zQaCdl5OjXQOx6YeUdBE1uhSLz
aAUg2mLi5Cz651s6UjVnWRnctLDAHKIBRlgNfeHSZ8s9uXJyGtQs7KsWwq5d4pkhCDqENYBUetlo
DYHbU7oUqq+BvLA3AxjcYy+o73g2IUmCEDFFEB/coHVurGnn5voLPDIbGq5pHVrlgmNNA3dl2OyX
lNXOripHYr1H/8hM39kOVvEgqsx45NYBMaeeUV6awu+vectESe2mI8Unyo1sR3q93KGNWk+d7uwm
x51udNP8bkmRoUcShBsFCYyQDPpof7gE0/I74BNbhIAVtjRPueJF5bglj+WEwpoQ1jjd9waSbKts
brzYL0k01TBL+wD1Uu7JxSwl9a27nyVXgo0/lyjEKSjpoGNzSQ/sUnstSjPQbRRJIFWuXP/LbVC2
01EFZbPCJlvx1CEXTtxyFh3CUkQDc/DBBC+qXiuIEM2i88DocqSDefSr9uDA1cNYpx3ckJoU/5xC
SAva0KsJDqFvA/4zb56cKtAeSBz5xXudH6c+f2ps29qbA75mg5Nkj7IuX0BW/lG/kuLyOqkqvxmU
l66ISRmXTBS0Q13VjOEceuA4ZryTN3+RMfHzGPPwK5sBXVjs0WMYxZefL/jyPuHSKcTq+HyN6OIW
LAHBA5wXbnXq7YikPBPWcGxzbuFXhP5nlkO37HznFeJlgzz7kahFyYRfu40q2rQiVCd8BcapjuSc
Ze8Eu6hiStIZMSlTdSHuAp3I06G6YVWwqfc5ZktXhy6fuiYXULbcgZ7LVICHR4jf3vF0uNz3Sjp4
AFsw1U7xbW30p75Le6QAwjyGWpgcCrKYYQ6FG2uAvJQyddVxMHfSHC/hSD/XvOllGn7btzZy4X0c
a2JNuZZDYvGJFsi8g1t1K0H9tbWFeAhmnXyJg2PhzbHTZY/4T8pCbJnXzPkjk7XTGvHdivKzoGm0
MY2+W1JJ24eoMu8xtIRVKq962Wlb6nxAYNqZwcNtnFfBSvOIAYiKeoWee9rkewa49tbNI0LNaidb
aKBaDiY/r02YgJo8bhslU5J4Q7kpaze85hzGMNJYgljUDAdEXJgXPQl0Rkj1AGUqtmd0jcAuqJXt
wcCSOrnDXvm0d1RlsVPV4abpE/842eKOdVcxnWrlZgiM5FzU4VtOvwKaWSS3eVTfeRZeGh0I3Crq
m6vw4ks7JYdDw+O/6iPxlIxoBjmpF6Ov7vGU3lYNYlg/asD7c8mOAnAERInCl6eZRBwRw6U62pfl
udO4V7E2e6Bd9FNh+2ntNgIjZ9h9sDZ0xshdOF6mrGZg5q5JZE256iqExPqxJx6aGy7IexxFS9eg
NVxavxJJszpw4oP0k5NErXGiUH6yNWIwqryj7SZt4xRPONpCsy+uuNDeksFexVXg/qqriHhOsKtu
pY+r1hsYenvxuEnaoSInCvBo33TbSdrBtST0fBn5TXxKCZRYlWa068y+OtWF3m5qGDA4KeXCJpNl
bbd0P2H0gKNq4l2Dfp0kIDN97oNWW9QOeG+gRdZt5Os3EO/MX0MxLsBoohSMvYcsGYxjVLjuEjuC
xZyxrs8mSnYmQtuW6zDTPJSa07TrfEWqkymwO4vsu4jQLmDrJdOwJGi47Ypf/LrP5JqaT2jjrwVP
yoL7wXS2TI/WKX0jUbhyKyQhFSRl0F80+oFW9HSmzVqiamQ/GRJ8el5t7kI/7PYY6OkZlE1/ASGz
bkTJ+Gwo43OvaScvHaezrcCLOuPBrNKMey7AcVkQe8inv65dZM2TArDVamhlSSc1lCuJ2gKdx1AB
13OkfHxkyHKGwfkEk/4rTgi2giDiL1jO+1T6sKfcoVuPA3zVgHOtSylUuqgzD8pz9wllBv027WKn
3cZRyE3Krt+wecNGaxGxezA1OA7dRwfLXec226pS7c4diFkJJFdSBd/Ib8byNg+8aKlRXIhq6LZG
5AxrPHntIsWntx9HetWidd+LoFnr0uA6ZTjN0kuYR2MGW6jB+BIMdC26mzsYYFtXpZ+2TrBzMuz1
Kb937Pod9XaOgZZFgluRzaadhp2SlNR1wRHUa2lPjIpNhV37eO5h0fDBFkRwYgw6dqMzLH3uVywi
gGqCEE+zqqOLqgiPhaDAczJk1xCyHpjnjvwz6IF+pa9kVZOU0T8DNqXNa4aC4CHj7EW0d+j+v/b0
pXeR4LoVFrC9lHGxYV2dChcXhFNUFv3lEEstjYCGYQgWd2TRhsvWhnLK9raAr/VDaxLgQYDZuR3A
U0XOunCIGxGdG+yY96yraUq3ZjoA3MEwV/oAm0q9+nZcC0N0G79JJWtoqugW0A9ws6/KextwzEJZ
82lNCGKKr8eq9xb3GUK76On3BYWxTzuSA9tfDHqPP6m5SVXGOCQFk5KKDTtycc2MFi5qy8DOwQJ0
TbHmdokMtuGgERFZuy9aF4/3ioQy8GI60WJas5/vwf2XcPNDidOfW/bSL0Zs1IV/JBPUW1UprQbM
b5vENtEQYWceacctSjevb4wJZEbcN9NNFHorFWQog5zMPqgw3xE2VvJ/2xVl9jmYNFx1/dakUex0
BW+OnTG/cjJQacDGRtv57sqQeUFkHEriUFXh3zFiQj1vhc1Kso/nkswIPZ8TvuaJrm76hyAdnr6b
xPSXhSnh+xd4ZRFFh7xbfJtwGSHLmG2oqJfxa96NhPzB38cOXjKjmt239EJGMth/HK95gtpRmVOL
CSNzwaJDnXKSEIchM866aJNVbg3EFzYW6ZmZ9RaVQABD5Ae0Dr2TobInTcduytxibt4scHeTzqDr
e5PR2kYnTdKrp3rR9uobpw2DeN266ScKZZoFHp3vxv/FPtTtuYGqlanIpFYheXi0rTuaEYaXPfp1
Z6AmDNlWE3qDonygs06rXKZfNRcaTNFq1Y/1RcGRoANN76oxpL1SkYsZl2hN1TGEyiWX48guroHX
7XJYNzRyaHG4ztzj85ke6AGoWbZ/FfmCe39krwM/B8VmdsyJcyQYj2PAynXcTZNrKwGTXfXeA64s
im0UBB0rejXPf+NSNqsyWVld4q/KHAVeNLyl8dkIq9fCKyXImTnTx8AenbckiBvbKvbe6GE+h3pT
oPK5FyAqkXJYx1QvWpJfpLovkwoCjr1sBZcCMbT9wUvbh2EwkIcM5St5m0y/gdr2LbJILTLqXUXw
6XYAewfjCj9tTqap4dJ19SmfElEEj17TrOiqOMdeym7TpsWXg6aSZl6T73j/Xiqgikk3PJQZ2HCR
Yvktgfu7XhicgzA3D4QL7mkgp8ewS6ND5YJz97EKO4OlbbnUVbjR/eJUFTyk6NLHsy2d4H7K+osN
fIQ0HII2llMSsUF0KLNSUa89cmETcFc8YExGPDJt7LkTpXGK5f7X4Pj3WthQbzfNQrbevgfdjHAh
eTU7RmgCeyYi/y8HQkayycxmuO3ML1dPL33DpCeOnefSe5aJji2/Lq01OQ+XMQ7o74Kv0aJAkbHt
nkiKAMk7MtUBm3sXT+KO2WYEAQ8xqO6jc6+N+7zD4I0pjBMeusgqFiKjVhWvrYVf0FTma5z71XqK
GIJwGfzWLXBevrs3fMXlqY6QsxH4MEto4S27psfgDHO1ZYEMti7Yh7gZpgOAy9AgrtrmbeUqz4hj
6BZsO4fOmhAD0JMINP9KkAUSlJiw5aw8wqW5C4soXNjKp18SzeM76U0LOkwc8F08HXlA9pHRDvuA
LDO9dLQtHUWAePu6Za5pVaq8AZYLRG20u6tLO5NOuwciIOC8arkGGlxhVNF+JDUyzrBGkVFGr0wx
8NDZzSNyW7r8aUlKWvtSpuaDcvBuacanTgNQo7xbM1o7I9L8FRITwVyMepSuHzMssUlKhWbQym4M
95q4KTl/gf6S459wImNEGNg06zoq0eRC23dxzWwKBG5IchalHt0Q2kLeZWru7YwbcTDJQ+Z3V/iC
m74YX8Y6SBeRehlz/xNrVkiXR3zTQnrrWyHX2JaTo3unI0azclu+4I6NVr1KSpRXBAOSAarw5taH
siZdj/9lvdHjlpllVtzEMfPQ2o43cRBhCjas3Vw+n4Q5PdZ9Dsq6JS5l9joUcf1e2JF+WyoIvpUD
MKaNG0oSUlO2dZF+OYXuXupZncdyRM9MMwiJJnZRQ/tsda7ntnK1jZQ6gr1aIHYW4kv18lokNl0N
M6eRgv8EXI/TrWTJYRHpxI000dSfg1i77SrPIju+5XbbkUHuInUWQjRrDfHNopia6uy3tLwC98L2
b+xCU8fSDoTSSio6oRq6UsNETRfqGu9RXbDfDtFtUTW/clG+xoa4iSV6Fn0w13pBVaHV5qcY7WrZ
OBWF9ashveGBCbpHfbV1shAWzljCSNataOHUAlAyg8lD1uvGiiP+nhInvCMA4KUGWrwHxIQaKIwV
0W/xFbRteZuEh5bBGBkZdr4OvJrEPd1CBFY0H3lQQVbt3edR6eJUyGLa9HKg2kSLNOkNEUCmU64y
kYIiMkiLYkY2p28tFBPnwxwFFBaZtjRG9yVm/WyQYN+H0ocErWYUE30AxzkUVLyW043PqLmWAVSg
f6/8FX+T8pt4nyh8dc5BV+r6b+JuTP52wpWKexip2Ek8HDXJx+D1kHpjtJCpOxq7yZivBhqjl5YQ
4T4edkNCkelHsQM1jZNpdMcXuv3iJBiEujpASFEi+P55qf+0r/zTdvCbm+a3v/6v/94R8xefzf+b
/+b/R3PNbIj6P5trSJRLxr84a+bv/8NZI5x/oPR2XKZeuq6bjoN16g9jjf0PW8xE3Nn/JjBXCfN/
+2pM9Q/dtaSOesUkn8W0eWT+6asxrH+Yzv+1r+Zvxi7BT7dNRGcmz51U5m8y+twiPAxDLaD63GCI
Yb2OMvcWsU/ygu5P9jxoO1XKeDCZ1GVUYkVKmZ7Y9la1JiNsdCltf18hR5h6/xdj1uCPJ47H5b83
/vz+AiXrAr8DflPdlfSETN6kP+v8I2TO+Mc4Ehy7YyOC+LZTeAYZ+YjkwB/kMpcaSj86wuvOIx8r
jz7rLGmhJaXjPg9jxJpwM1epN5qH1Jw81owp93lRf//pI//n0vizI8figyz+ZVHCXMgCduk6WII4
Isln/tdXmujzJ2hBl6ZBU7zmvnqdgnE453Zdb4OqbfeRX13GAiokXGv7+Yc+XI8pTThCHja0CuVO
BHqIo8jc87FkFytJdmY/Jeu8LZC4wtiWxStIQnlRtlVfG6N48AvDOorW6ZiNUDZvG3f8KI0QyT63
pboMpL31gjBbgRtsb536RcdM9DCUUbNRenxW5ugcvdbWNqVBsh4hFtVSwlhahxlqYaaLpHUP6lsD
0nlncZJUi8yxc5oTU38PNxZOejJtfrizTYsO89+/n/Pj//v7iYPMZsk4VNw8oX99PyeNFl3To2co
Cu22nz1IMU6NFTO5YRMjjKMv73Jx9PbNyJwtrKyHEVII1a7g5GGKdFH4xP/Da/r7ZywMQzeg6WDT
mJfOX18TSjN8MdlI6TMDFvtKG07ZBKt/ACnRN1jVs2HFcMC+dnHxPdFzREHRjW8pzCPsJvr/zAQz
P3KmEA6SMx0frdDN306OKgvpCMGmWAyNzixuJiqndkQck8A3qzf5azOY050xC/gWYU9JVJhpQ32c
maRllsWrdDqUXnEkDmls7XNLf3X63n0xI3IuORw/gQfYx2bQxdLxU7RTEwoZIWPyy0hbxRQ0KoYV
dXLMjDjc/I/fakcYDr8jRSAbkPrtrc7KSsblgCCvLosn04GXVAgknF3gfyCvpk0xAJ9E2wSv+t1E
REhRo+QmY2awTHMS4f79y5ntdH9d3Ig2MEFKw5EMjJ3fHkZ3xDCc14Kf76ZcvoMO8j1rFKqsnt6Z
IrpzB9/8D66vv+19QiJIl0rIeQW4fNB/fdrGjpwDNpucC2z2SKoum4mBnjej6Yjua2wnPkWT5JYQ
F0rnZd09ejB3k0ojBIjxYuFfOyXCVZfSFC+Swfw+EJAKfmgq//7dkfMr+fPbwyuVLAhQCWie/u5G
zEYRZliXZ2GA8ezHeAjKAU20EN0rscf0OvRCqzH+FMajmccgbV2alT1XsKhtKQ1Rl2S12YOrkc/E
bvH9VhJz+3FYUXVqHNqiy2/0tLrSVxzY4utDhTbvdiiGJ3fQ6xsLxxTqGZE/j0w0/sMq++1+xhns
EvTHOWQRJm4rR/1mtXQg4sHMBjoTFw2t4yIMNtCDOoSKbbUsdL3amUGZ8CE5/jEK3fpGtZvS2QZ5
sZFg306dEtOupUNIcQ3LD90iv8w88fGi0PkPl0mKy3lh/PmzkDomWUB+0nZt5w+77p9PTGliTzUF
fMIuzPtoaUlzWE2oXE9NXIO9gnJXb7qqhbshxvFoCwtb+Wjsm8Ifj+d6sNoPzSvKp4n25aJXPalJ
aLNu+oAYnl696BHaprFO/fdGJyPOpDUhptOAxJxrNvIX5WPS9ce0OTopEE1SiQjpBE62+vlrIoES
/fzJrHux0cUsT5r8Q9yKdG+Tp3cy21LbNLQtbhWu/nXYyPjerVH75HXyMCdKk9MQZA99CZlQJw+S
kTgsW2q2n8Kta5wRLYGK167daAtC68qbkXSJ2amCFtr0ins7Dd5C1f7yrHjelLGhm4lRXowx0OeT
eEM4cn7+15cQ4BXaA73cdni9r4Y79RvanrQSXXbcbG+2o/p0e9QUw9hujLiJ956LBrLGUP0IQIRK
Ixm3+FQJQi8NyixtBsQiL8LWEIphIYYjbaJ4/8M4yfiNEH24l8mdup1nM6koVDvDuxxnq3kEpQRI
8OCllK9ur5O/ABNwndnpexoTd/TzRTOC+gwGftHrFSSSxJHbf709Sa3eHUwsO3seQlllcCpz1e9T
vA8/1GHLiWz4qGwZtj8ucfOuraaoH9wgHu5MuuefVqVXCyW9/JJ31nBkQOoutBYWQc7JshMzRCSU
zrTMh3Oa4hMoGuMX7Njpbgyiz7jHy9WaMrklPS1glkZfqaQDkNskwPrh8JSnOcR4C+ItGLrLNOjE
oEbtJU/p1fduwXSUcKqTp6rqoKphZxmnDhLzW90pc62S2FuZY58s6Ck9qEi5T5kVvliDU+z1XGdi
nJE4g+c7pe/qDUs7Kp/balDnoMc52M0BrjpLf6+l4bSLXFiPPx9X8uW7drY2iT6+TeMWkn5A2lfN
sHoZ9EV/rlEvA/0Z/U1Asts91H+mH5Ub3zitvq0gd4B0z1e2SQIVmi9CHQNgSjBXSUWOvHY/oWAZ
hiY+BDNEgt6atwB/v83N2bNJ5u8lhUQ/hg2MHDk+F1W7daO8XDOjGW74w5LC1vrsCoN8O/f1j51z
pPjjesvEN+jRf1Nd6JIscBXeRvPPCBPG11qqzoZr/3LRwzxDJMIbHO//OFbinstd4dgvE2302z4Q
3z/8HNuv3L2mpztNd10y5Khlt81/8XRezZEi6xb9RUTgEvNaVZRVlbxpvRBSG0g8CYn79WehuXFf
FNLMxDndKsj8zN5rTyGevwTEs1q/65OO1LVOxluVk4ydmJBhBiRt+4YV9Q3x8lFbbR7ZxtJdTDHM
e2H04tm1/dXQPEuiJ5Vgkz0576JXr0Uv56M5krQkjPg5N2LjnVSrDz83nmFILJ9KOJdJ5vI1HnPr
LCUIEZUj1sqC6qV2WSEuGWk8cWcCwJoFjjr1ulDk/DURjgwEl68xy+Sr9zL4a3lk7DTx1a49+TBN
XfhirF6xcmcuqluikYXqfmReeG7SDkU+c9UnnSFzEBke1HlhzsfM8aWjto4MgbrTVnO4CR1CILyQ
+GyAsOMWoh8mIG9m0ekPJTF2odwTGulFRYNqiUlXFa2wcUIhWlDMenC46o9Q0ATyHAeOT2UkRxfD
xbnu8Z4IV7JJWd/hghDf6ht2ZcTnMH/kJaqZyhvfUMrQx6lxMjd+lj/oQHpR5+jyRePvOC7rbDdu
1pctnx9C6MUPpsHuLAxJOZDZVzOp/on1Vne3VOJJ5YU+dJgAN/pHIrYstt6z3vadCIkMOlTV1teO
d+z685208Ri4rnV21pfGmVr7Rl4Nuilzu+QJG8aVuflD2iymRSAbJpry50cJ2nWDsmwgtr7W5MnO
XKJj/4IiRzybBjq1pHTjHZ3eaqxg/VQQ6rcCe/EwmPMJBkL/Ujvie0YvuvGCLn40oW61wmgjExEx
xp1GnRSerKHuzI1ppu0FV99BhNPRRDJ3k1rTX6mcMWSfALAacfwJjbmzK623foxQ/TXvdtru7Zyw
cJXFwS0tpb+bhMu4C79802ASRWfw8vMlmMNt0vpX/hDpFRXw8JImuN4MWbaXzg7fHZyTAPxrtq8Q
kFg2khuDq0IShkkhno9kwLV42SaL+LWeWLqdlhI9IWabne+O5q5wLAc6l8FpaCMEVQQvb6WwhsNk
TN2jBuKw5SKv9o0261tSP9ud0VxZZkNuS+cnRD7ZOTWIikTyfC5A5G3QlJAfGybJkzW/q9h2z8oY
E/STvbwnUfAOs/MckfFFogYWVAi6U3wM2MDfWynbkXVjo7zc3Qmv5lUP0ER4iyCEtiviLRLm/Mk3
LLLUkjbHjlPinhMzCqLVCeG7FIBZk9q3YtH9nRuHAcRQ9JxBv3whD8GnHHa/lEdyy8LyjNVMHiXC
bC4Z00nUf7X3x7IdwbXn68h0+vqFchQ02dVMG/nBJcyeIHbTc1fl2Ycr7L2LZaw0VXzJ109rSn6a
9jnemmZAxgh6jYd2JCc3wx5vTNp/jEnr+2XDYI6S9okceCIxzCzgnehR0eTV9ud60GS9A4YjsimL
y2g2kEfnTcEmISej1Cu77w5vAYRt+Gl7p0Pk+JN2AZHtHwa/9oxAlqDZfLxxK/X3AfoEYlgI2rH1
W1bxq+llV2OXs+z7UrCBMifOli2kMbBEhZDRZK6uAEYMe7nWl21hc8EjJt65I2jzQYzhebbT5+Hn
DR6pZzbEA6CJS6Q61GW+XH++o3TnFWTvd4FEePGgW75PJcE1MAH2fgcCMInL8JouXtyvgN8WvaXj
PLi+PDR2Mlwppb1buBD6JkiXmMP8A9Cp80pRtpz8Kn13qvixyWyPrGIyxC3pZo8MessX34B6nYTi
dQD6v2tDkT39fOlI+3RAEj38/ESEm8uZ3320Zurv6pXIN85Z721CCmmi54W1/+/nKquX+87Wn4R8
9FQOHYFxbkxgrokezwQXiGDSuK8dj2io9bu2jY0d5MhxpxuVHuIlx+EGkuN5DCgLxjJcLmo9iueC
pL9qND7qgWCjspfsUxfihmH8NbwODKjXv62dVPVTEqb/3fW8R8Vdv6YU+wQrN80Y8HxzLv58+bmR
ka9vrZobCm3sT3nQoinqpml+soqufLAJLeQTfYC3iN5F2zFLz9h/YG6usZgfE4hvGG44XZSFDBm5
bXkuuLaOJqodHEzMcOyYrefPb7AaSQm3Gm+mtYpmq47/9gUcgoy3eZqN+cmvl/xmGZjak9Lr9r3A
slvM2XPnaci7aPt2brcER6ti5+50vgnsUopHPyTNe7ILxBZT6J6IR0TiODTk8aGQKWtWHpNsW9ZO
JNQCF9h3BB8RJc3C1NUGW9Je2JtwyT6MbOge+wlhgPCoSMk9Agmq67PJlh3AyND8qrL5M5sdnCrr
l7RCUdPrLsoX/Jt4/L1DZzvkgfnt4+hidPES4V6Hd8uqmzcriHdtj8816diorwzfsdQE0yCd4/ZZ
wvvWJU2AdTzjziDc2t2KYuiD6ibWazZ33Zoyr5f7JNTW5eeL3dTqiL/nTHb2fNbTre6ACuYJTPVN
i5qHtmeNTNH4N3by1SP05CwCE11F03IM5D3BAIp/h21Q3FzfmI+6d827ydXm3dD7/V36b+p8fdFT
Ply81ghwfYpvndfeRVkC3ocONo1dmo8DKdeJ8WRLWAHSAm+z5hL9fEG19yXGgDyUxC7nM3zvw88T
9/PsOSjCNxB/slPqBZwkNQ8Tg5g0sjrhHunLx01DjusTUdD20R/Ynzq5tyWkZL4tRN7efr5jj7WX
1E2RaFm6/BwGP18sT1tR56NgtPzhKwvS9jrqYbwNnf4V9kvx3HJZUd70T37O8dL6+X2hvL3f5PF5
TuQff2qrdJdPZAIiz5seFhsCOpFzJOr0RGp1nT/vcxup/0Z5WPRQ8YPeCIls7pLhJW+c9KLtnhF2
9cVI0P1YSytsE4pNTy/JK87M5ALsKTvMLMrO0Hg/nN4kXcFrlnvsdsR/YvS9dCb/Us6x2A6o4rmf
fRrepRneY4OIuRoh8fnnxy6YLkmn0v0P9ZbZ8/TER3n5Qd8uCXh3aS/5jnSVFaYLKbst+vcqLWbk
bfF0HFOnOfiidN4Yqd71cMr3WYGjkwg1a6CoUDmnbp6kf70xe23q0P8MB0YJvXSySyjxKq336KUX
GQB1mTmv//djMP73I3GU/tEBe9E61Luu1P6vUKHRK31p3RD0DI/LOHwTUAiril5vn9l59dCoMt2H
2nW2Pz9iVHmWrlgDY9GAzJpmmFSe9AUYCE8V6SEbINYNusk0jcp2Sp/tTJLIly+0mLgWmtatDqCk
EXVpwqywAz1NRek+WaX/YcxThUSaf0QsN6bZymXPrNGU/Pxd0NyD6cRv+N+PdSDaS+0bEakauIKl
oA1m648BEEijvwzOa2pOUVKGzS/+BvRmXYoyXOBMWanfqB+8Ry7X7c9Pslzyl27bhtO80T78/DRc
OJVB3dwnlfwdMrlhhsUD2jWxPo+LfVtmlMOrLSAr0QL28q9hVSydg6nblm0XX4AeARCu02c21Mcu
XI7lNP+dc3IskQBT5AHU8LYhZQfnYm8dbJNz4efgTlBr7yoOG0xv3Ow/VyZZD+KOoqYCz9A7rwVs
r7spe6HS4rjWcv5oi7bB55S6x7EY54/JHQ+zaNSNiNQXEnaSK1YrhfFcGb9KD0XzjIXvvlazopHP
CyoFWlZCeZIjsEXCBWZujH6l1yfJdF/MRn7E6NhvKejYb7NG2IYhO21PDHcQReZX3ekKH2HQnQYb
cdga26XXL1Te1T2c0m2L0wYj59yff85a8HF0rQLYF1LP0i8ZVvz/F0dhgW+sL6F7gwvc58Nz0sNi
meWrKnB+TSEAG9DqSAB9/ketzN033N1/Esoxbja0gJX1i7i2iQW+P57NvvNeXOhGBemkoBrQ+fgh
/ER3af45qXoxM697tvPuwdNpg7SuAXDWusOxKVuHrZJ0Hlo5PamlShEgkOjw8wYU61vRIdW4uky6
V0ptD1v5iiXReYAlijjESiDdAs+K57Q8gV71PmrEEuHSnv67SyWbqhyANJAiWqFNN8ft1na63+TT
JFvkeiZplxbDCcNKp1OcvMs2zO+I9CSTJw0CaONtC6sZImg5WwmUkfhjok3eKFkVDwJSwh495n2f
kMAD1fta9F39WJIgsmO39JiWTX/wjVahpke//zNqKmbCkmcOZTBFqD36zCNm0nIAdc+Zc/oZG/sa
ZQSR4WzSq2Y++eGyZ1uzinOn8O+172YSoQcFLS3z/Tv0bggUsidDgQ3V1vBC7W0+pQppXEJCw8/B
PPuYDceqKI8OYbxsGtZgb4rVpquwFo7BI8NHXGI2meju2mvx+0Khjt2BRVD4wKOodx5228t/kwqz
wws5rqcPeClWffNaRopndrHqqHCXI9tHtV/6d3ii2iute/xoI6l9cEbwcr5RMbUw5LZpa6Z6PhvF
uOkfyxpoBr9O9UXCwKnWRbXS7xo8XcPrnDf60UEPpg2y7wavdLA2L+4DG/tjqRHMZviwHhy7wwK/
YJXoxQec3fFioPsHc1T5jxU2pljEHdl4bBLC9Z8PHoOHMW1OP//Vzz/KZtxneQJdgmtLw86a6H4n
y33qw/skDglJdMU+T4r2ptAtHJIRTIFaEb0/9ZP0+H1aWPXzBnSGrXBvjCb1Vj07xva/pt0nH+An
bMWdNTEyHIsbik+OKZ+AtaWczXdQtb+WDMu0sHJ1EwkauWpR9bWsnS5aRrKXfqatOjuKOq6vMOrl
1goxKMUM/bt1HTe17XQnKp64AaXNpuL22zKlJe9rIPu3oCqlv84hJvfoU8fsM+4cYByzBy8rdeJT
y7wL9S2DF0Hm/Q6vwO8Zgd5TXBnBHRu4B+JYrfOk2hF0PuJFpsB7frNfFTHXpOkWy+5nCds3DbEw
M78aU3mb0XLrowgphtn1zDezEgSHyTI5U/acUAzqR7qjf2leh4c4p72z7eY3QmvrHrbhtzIYzPiN
lX671fxYJ9yNeWq+VdSe2wq7/rnK2f1VqDw3CPa4TiQjXiZ34bJpEV5emWrHHoOXr1oPw61ioYBC
KyEXb2ZmjkvYmwX8buvJHSWTvVSe2967D5o5vWNChMUZCWMYpox/LBjOQLsPeoBDVIGgwSWUfpQb
kYfuvRkQJhgCvFgcM9vXdFlIFquH0OGjZAbvcWo3nYrsevSPBKohohINph1jkVGIElW63BTxGM7P
wzym1H/TzP6ACHEgNTKS0B5Cp8QWlBd3ZSKZSAF9xPdiL/vKKGjS5FfaNOKwxOJReaQ42/DuMY36
Obcd++U6tX9Rkg4D7f4kUnWJhxmqVPAUnPoSpmffGx/gR/cucoAjuj/zlMSkJdCnHuw87HcoGIiq
MIC6oDB0DINfLTXlBO4hUk5/jvH5RaPMzl1BXu5UFX+shvpqyV+VyXDYYQAcBbE9Ac79nY7tvF1s
+0hw1/pQtuQ0N9jPvUBHmsjE1mymB8ZN0M36V3d0P9RUfcppS4SoERVO1bERtRgfDr+7+G8VTo+x
1GTMjUSAAmmhmZSrSrA8J929Z8Y1iCAc37EOq1O/wEWaYgNRqRB/U2OMPD7Ddk6PCkYKc5LqVsoA
DMNHPwJ8RMnI3EsiFgeaLxiyogdYjPlfbrjNJYx9EroDglWznDZGmdPFM57Ib2B9C/oI83GVc84G
7UYZ8Oi6ELJmLxHRuYl+Yueqr+RuBJGZr94ZxZJlmlcKVljGl04AXGZXgSO3la/rnP3OK3NiWOdP
AQeoYnN/qcA+IQIueVJC5rxDiKt3kYohP2rfg81zVkDn81rsbP3AKWOONjgzFPhObp9C9TQFJeYz
J30cYJ8fJvN37Qa/qzU5vHSolYa0llFOHbYsgw+Im/7ABC8Q++z8nSmqICpc4C7zJ3hSXQasQRlf
OLUiXWq689j/qj3Ur8zbbATiNIiagmvs5j9h55Gy2LuEvSxcLuBPg2PakQ4CHn8X+wmIT2mue7rA
P3vTcRHhRa08D4Uo7JT402tRVP1x8qhia64GP+av35oXohFDYG7ykKAhNxZMxkUx/43zeDMXzBsJ
R9gmtmC4aSwRM0sX3QaXsQdJ6lohupuKFatFfDrt6sYVg8aso09B2lhMapwX6NAYllMwXIuBoM7M
LISsRh7umX49Y3wp7sKsOvSGbimd2MzYvSQlEDKQDCsyAihlMAYRHoCz3suba26Pu7mvyh2VH9Cy
SnB0ZlggWuN5bpo7IlJPuDnOXcLx1LRwZdGhPPX8hVl4cjJgDSeKVMqj4ep7sw5xJpWnhlCpq82C
OUPx0vXetBWi2Qd/sGqXzOZABAjEohE5DfFmRF5P9pEN+kr8wQvZAb0cu83MOJOTymHE6A3O1vTy
LDKM9pjH/jMVIPJas/lde16+K0bVnW1PPVj6LTatdIvTHzKkUdxyL/wMzFEcHImssLQyLOt4KVOD
TYpVPCy3Ghg7GtnVyNMye13KPzCAl70bPFVNCkppScujHsVu0tysLEo6rK+6EVu0l6thkARBRNiR
KOnIB/x0tZMJMP5IlRN4L3mWvc1djyo9cYuTwvqyV6w4Iq38d2+U/r3gMydz7jJqkd/xiVcHr8n+
NdNQRL4nsX20056qLCRNhKV2hlQ6StvDuGaQw9Hh/CZ08eJo/87Lnec0rhlVWUwpGrMk7Lwkh010
2bbXEk9Zqh3EHt8Mfa4LJte9n3rjxk50cgF6jtO+ao5GoCyAIdSgVdoRwsDruoRPacrAzhzP+PTV
lVV8u2H4ec+ZZR5cPiDbXiwQT+MfeyKRboCLsnMn+2/BUnoHOgKEo1FdbbByJ4bSAChTAjNJtyqx
lGCj6tvv2G/qtfdhiqfJQKjZu27cYG7htYX4P8i429GaluxFKujpyXgwC6ZcNdugXek5vG++QbzO
QFIO0WCopC2fbAgXS3gcj/IQB9hGbJNpbFItzs5v+lvR8xLEbsVRCtCTGGm2B55Rkq9IpGQ0jzAJ
1mjYJsmOisCQ3RAL9tF5NGNZ2YF/bQ9BbAbbEujXFe9Km/xDgTxdyT4utwkH0q4dbbWHuOZu0zjY
E8AQuS1p3Un2ARdrtyjbQiGfQiCr2GdL1aORte/hzH0IkbxhgG/uw6C8dDMPzo9/PkWj5k2PppH+
Mln8btgFfjuGwBqUUL66Ij+liSces+Fr4LBaI8a+SF6DbIQxKF0Y1jRy+F2NdrOdnYk7Vq9rD2t5
kQnjDEKRIpylT+WsDVq81e0Yy82I7cqNvXgzSWUfPdW9+T4QBget3RTfL4U777yCnbILY4rgew1I
xmwkFBl8YJn7xxkoMKiR8V0t/YWEd7ZcOZcsFwl8H22lB50YfwX20X0aW7c6kNU+MW6KNhjECAyg
KnmzUvfi2ua0bzJal4WhKFM7QEvpZqxUxUckSU0ryV2yrF8er+jeRppkL0gA7JaVCTXHxowngcQP
/5mZs0Zocoi4sYMDs2253+aOSUgy9acS6Rp66ewb5FseNYa8A3X5RezDdJ09DBRhqHAIdZgCOVA7
/HLu8iUkRVzgrYzB9nfgq3ee/Ge2+0VkFVQVgAftkx5N90EVaHWJ/KxK1Gupm3kHCNGfIxXWIaCT
ZC7JNYqGyRnGeFvH8sELYOPFTdNu4UlU0YDid1PNhBilcWndsiWUGwl0YUkYChlVBBzowcrHizPj
kaxWnBpl6taeg6+Vx5wCCCTw7U/apzzVdDGGAmAhwme3Qo8GNMY4T41HnFsl72D32FTiACW7HGeA
CYZjm3ZFvw06uHyrq4QHpWGeXy+7rJzyO6NiSUmMmP2qCPwpmuYUzP6fQdW/zBETX9ywIVYY9G1s
Ipsx0PZxZLK46cEvDtkpnhnyxaH33msucnfGPxOE+joQx+kUrfEuhjfbrTsCr8zHUeC7c3ntA4/n
gfzRXVpTQ9h++4b0ydsplNuboYXUioqQPjXFFjjl6YfFhUvuIjQVai1XkzqXFpGdZ1glC8wmgpyQ
1KHviw2eSEMxVTWL5mbMJ9nhsnXr4hR4MecitV8q2zrSNuY7rw+whc3BUbIyXV8El9uczAie8Q50
clJx3xX2gS3x5zoTKuLxd4ONM0bhPg12wtR4YeEqCDLvRmpx08Dw3sY5G66xvaoyIUmsKPIITffv
ApX7prYM68jKfD+OpocZKwe/66WPLshRjPo3VhKSyFRGfn3sMMgvsSsYpLgArccO2xBUWwEyy0wO
U7Eq7w2TP2ylHpWdvBWV155s4zfwDoIw2qGwIrODK5hO2LBI1+6H4b1pVXZgDE7pVWB/79x+j+QA
V0CrQN3ZxR7j6FYqrm83THEfOevDEsAVGNeKugi7CzXw6mHlveVWh9DNNLLP5m1ptuh3IcS4Wf9C
BpV5sHzr6DrgNIpQ+5uJxwEFxFEt03RAusAbQNony7b85PUHsRBXLWb/iFHx4LaDhcVzQGS18C5Z
uekd274/xbAmdnPGUVAvHqJMK6plSIWUXYbqnMV+zGuPHpg7+NaRyMb0QkAVtp39VMG97l37wiaB
wWdOdLNgEKVMgnYq0sUm1F4wLP6Yafhk1h5u4toGHq6wLMTtRx/Dhh2hau5WRd82hGWwxNXBh+gW
GOAALYK6M4YROTorwEKqf+4Fh6lTOWJbOv1nAZX9aWKHJlG4ef53VXbhL9NHxNTLEnCP6Olderyg
pQKNXCT+1hZKUSYhdvWZqUnWL0kMFLYUxKGP0rJ3cQGre6oA73SVmR9y4+L1WXzGWh5uKwO51hpk
3PfYh7wlcggVhf0E+zEwgb8WMEftuWLCjESJFM7Dyul0ULNHlQrSvafjdDsE3VnXZMgFpHFskZc+
1D4yk5YIJhm6CyUavtOa5Klhek9SN9+EBAIDxCR/GmFgVDbTV9jZcOOyUB1k+JdCKz2Uk//AyH/T
F0BhZT1jC5Pk3GaB9dBxKB8CNulMg42oEcOZXzd+F3/cAvB6DKb6HY+WuUMTKXb4eBfUJ5sghv5b
YaVYHT6BJXGgaOdPEzC7mAOok6y8thMSJoZrGfPElEIdPTVeVoVKzgb+vijhUXWAGvF8UAPmmyok
VjvUCFmVO9vew3Q1NE863gD0EkBGGHBIC2iUOwK3DEyeqVx9OmmIzwfN4hq+cbBagvggzLOog6EW
8D4O5XfSdu/VPDZ7GhUUNhkDv4E6s5s7xO29PLoxkX09jaoG+ri1+GZszekrBbKPRzxUUecVJQsO
IASkuG6n0brxCWIon1t0CuGroPKD+FJidoq/Cdw+ATvIIzbGAjowPWSXAF1tijrlLCa00QxWBivz
hEvPVhBdxp/BwY3CBDzZ2/pgj5V9UJ69sy3EPvUy0ezP0LYZYjP6vXZdckGAj5nacKuHdr5rDSPc
dmR8o8Ugo7wWS7NPzMq567uqihzV/K376rHu84HzgeWJX6ELJQ2ikcuvmrOF35m38TLPAUPBx2Z3
3BkJubJSPRnCXoAAWBuuQs5A15wZfaYHZNP0+77jRnaZ7x1AlFrX1bUn2nm/iuW3srQu8zJypEO2
sYKjp4EY1D4oBGWlBG5Pijn2V25b0Cp6RrMcED1TE+8mlx7DdFONlwTgJSjxZzjUIfCw+c1ZxBwp
49Ey0k/o7Y8EEC4MIdMcSyy8EW/hdySd0totLuRchCYHG0tj2Lq/yTYcHxvDe0Xe51yMZXg21Yd0
kxtSNhyvoPq3Sg2s0A3Y69RhOyzEXLEQdxFpDRvXJNwLcabgSHBZ2M+3SQOOFJXJRHRuz+CgfFKk
zDQKXYcZWfauFCmWVL7poZjo2shRT/fKpRDEDXbELnErpnSM+pLu14c1P07udEgaKWAL8FHiir8k
GPyhcxAiMZsIvkqgzMLOz8Th+pB94H2CjPlUVf0c8iffjESF7QcH6hB5F5v0o5AlUStHiPudtNkL
9C+mxU4Kz8SRbaVE3pe+ygYJhnB7Z1/h9ARaYe1b14l04+xb24Am3k5bdFdP4E5nwB7fC5LYCLrj
vCmrCoAPAFmtl3sb84Agdn5GYfTE+mfTFUFHNEjMK6YCySM1vkrVeBF2vT6aLHzussl3plVysfjO
WteiemjteMfU/HkmEvJS9F9Zk/t31hqtHiuMzdMJpzXTtypsI2YBBMubMGchkngr1TghaML0muQs
XSLpqGnhGrW/Gt29uaQDz4XN21Fmeg/26N5PasI04vnEmdocOqk/4iEFj2Xk3yxykzMzZmdDWOa2
HrAK1srGjCi0fNa+d0ZcixsghKMOaky2vzR5Qlj4h9+iyP7qwuGNCTUNw5qwWEh7K7uXsKpFVExu
AQ7b/FtgM2TMCzvVtSd6Kf++6rNvbyj1viRPensocNQx52inXY9NQCUpgGswvSghMlCEOn+tMyZC
dQGQwMqZ82cKFpFcyNKLkVWRBXVo8I1e/HY+zhZgZQonceyr8CFLYfKvYyvPH6a9nQgRZVMPGMlH
lyQylAvu6B9S4UBhoyZ0Xb1czRKsWSCcjQ6ZhccAIDY0oKx7TJ1hEPRrEKGzYvPIoKdt9EENS32y
e/sDWZ1m/tOakeX8loM0jo58nqEho5eb3pD3/WnclWcu0CyRWUxQIUZ0z34KvPHaINnftEtJPk6P
SLrGe3eb1UvW3pyOD1ajZFkTQB02CTZTaqeyN874PS3drWezBkIgg85gUP5ViGpbsPnbAb7thpzJ
Y89yd6Os/jFGHkH5DOs7KxoIwLemEubF9KsvWxV3flO4iHitqx7Evy7Frj1wt3i6hahtb6qUaVxF
ZOfGnAXjOjZxVio/Jxh4HSpEekoiCMoT4RbB0afpSHOQLjOsAEZvBIkvbDSFrO6EX1zH4aWpyMId
ASIdh5j9mlippFwJvzyVpVeBCZdlRkFBwfsZZPR6Y9Tg4eXgQECmlfF3duy3ITXsPf330fIm7uQ1
xMOy6SQc/t+R11zpIUE5ap4RHuvPNIbSUvDmlyjN6xMJjN2ubQ19zpp1MAsokPxYExr0nQkqT5sN
kIqg+mIYA92oZVpcWbPC2npDUvcqQtPB/Z992k6d7aiuvgcBVIn5L29Bp990BY4uyA4Or2G2hhtX
kw6YHi+XsOttdCfpO5NGPPwFKOFYru5txvMHrCn/0rl9WFjDwnfPLzHRFhud4/j2CuPigwt6Nwp1
NBs33o4k/kZQL3hdSsfjkHxCZ2VsDZ18jbh9j3aFjb7hfoW3aAxs90wG2sD224LkBkEYXAflxQ/n
4lOm8t4GFjbMdC4Dbt4kxuqT+TyLbWU9ZLoqEGVCtZ2d7kp407026t8uonz6OKrIQKARLEHaxaba
NbA4k5mV1nvq99k9QE2WMYmt4PKKsGTQlIG6FRUAHTHsVTdtHDUMJxIE2g1KleeCSGw4yc47Hrt5
C7Vt4trB50yXS6PDkESP78rofhkFtnJncQYw24wAx6J8TkB9kKI0XSvrDKRoT/phv3eJYKXLcf50
ywLkUhSPQYxqSDlyN6lw2Q0ORGFBSDYeHKpTxBbezlKljlRVZWdtyvfBIVAiL4ajsCUFX2ZYnHHr
tDsf5EMgITj6KJJ6tuOXWIlb72uT35oe6OdVzsynTVnVA07Ho6zh7cZfaRYP2wn8P4MRQ56nxXsa
6wxOsgtnZ2jqW5eBBLRr+aBKc8cDnz3mwfjc+8zh9Pw2D7p5bjx/X8/6F04GeJmjfPNANE1WfJ2q
+Fqq6Tmp0RZB2n5mvUHjZ3/Jifl7jlfaGb7aLmU+FVvVnf4YLNK7DTzq5OzRDfSJGXXBPG18uLl3
9UC8cD/k2c4scq5Xul3O6/lvG1s7E9LInUadLSb1aYUzs/OO/7DMYKsOVvynUrK7jBm/qRDzYZTj
3CfommRjAh/z/77wK94QiJ4QXRsvB10mv2sgF9R86R+nCouDK1OAH8D0DDeAa2NRI1dE7KBYp51j
lTkKdVyajk8+Lw+5Q8+PFBD75rdy0O4pclGYYgJpMsnMNastlIXPTP+dGAJsRliD107PXKZ+CkWg
rb8nZ/gnSxoeZ0Z0Wv2ZE3D21sjgs3C9jyyk4c5hMYwO7cNQOJ9V6gRrbvTJalkzwUtnqsgctpmp
AvPsUBuddQhMONrIG8UVyUYkRzc92ogt3AUEP7JWDajTe1GDjQo6oB1PKnMHOI0/w0Dmo4axUjuj
eWwKSqnFSnYmqoDNMjJC5CUdXe459DTGzoB6G9AXI8oOjrl2drjx3ahTzt+ebUNoOd8TrSXWdQK2
R6u418xIWVcM1PhLAu3XZNSFGIiWC3AYkyqm9BMXhgLOCoYDEXr15jjJm2twqGXtO06+ZWvYg96Y
Q/kaGwsXvuHQ7WkbvX0A7WVu9Nk3s799Ghdn8tS/6OzegsWXRAe70L+H7qkLg/agGGRLwiG3AAvg
e7oMhoav2R2wTXCii2KCBYxGyf6biv4Pv3MLGMua/SGT9rNBy2xDZKLZ6tSuJk0qxO7+WMDvMKCm
SY2ZamkOrJTw1wEGJx5k+RQ+ywtHhO8hx5WSa7uNRMs2/mUTGpweGi+OGs6BdaXgderE9O1X0DBk
FjZ9sSaYZJh48EyaMJNpYCq0u/c9aiSOStjmu7x1r8QmZRu38IrdwnBoT4/7Gc/9Ja/7T+JZpwh1
ICMQ0TADJhZiQ3kneByzYM/+l5sGSF83zhFOxHrXiZqrY4hZJhruXZ4RkDG35C3JLt255JFuhpnO
Kkzd5yUcinNgTe86SGWU5PWZeVqxa0tEHO3A9Nz39l08e1fFcuvCqGc3INaKADiglOsOxC8017nH
CIlGfklRU/sFCrK2W9R2sDhrRFq8yoHJSQCNFLHFxjP/R9iZLMetZNn2X2qcMHPA4WgGbxJ9S0YE
G4mawCReCX3f4+trAcyqzHef2ctJmCiKYjSA+/Fz9l47YfY2ZM86VAg1esFh4hBPGKnFp9JyWo1A
iLsdsO54yjLA1s1Rq7jqwX1LhAI0CciloxHGIHdt9/mTDvuDQFSsKQ14jxifz1Z2vwzpmrOCDgJh
rMcbP6cJbxUjJyEdyppl7JnsejvARx3o9Yn1BYxT5NR7M0/VOjZiJv/qWxH0eLPReUsyBHEgE7PU
R/gmpqDduNZLVpn5WjnJMYuCVUOhiPEOeJv6TVaW7fYfHqcLXNrEXqfWixHkLlIMnaYqxQcsflDr
XVf8Kjnij+H3RlT9tnTGiikuF6LPciI6itPOQc6h9eM65k1PA5MNAKzqygPhXHikhXsKvi2sTkiW
OZ31ftITvLXQVFBZkERrm/w6VgMmaWTMMJdbN2lIW6CBhBk7nNjqUd7pjKC0s/yZB/QtRT6ZKy9+
VDnkb9W0W63yqHwKh2RGcG0DxNCgJl+EJS0mduJHMXFVRp7x4SuZnty5Nzi3UQDP4uzoyxm65kgm
pNivCkPQ0MuvLsqoFRJUuXGAuXHYLTe2zpib9/3oZGTVmAXxi8GUXrpaGWsm4au26mueO5lFeUqn
jT5gMMTJ2ml9NqSc/8m2eQ8wkJAmoquH1mZ/wRmZaUBPGXzRjSNolDcoW8Josiifh8/US4aDm7bF
2syZ5tfmN4QXaDbtNr7SvCHaQ0IegS8I25TBXNrQJ++tKtuAEvuM5IR02xHHrh8JtkDT2oZ8+M48
NUIhkF3RkW9KCREOEX1G1074Gw7SPt9U99YNv/WzPtnEVmZoOSa4Peqou+ub3t1KJJPsBM4dQWr1
oK1zofKzpTSGwVn5J3FhtypeEtUD6KMUAm/qZ7SEXe2nj7ViX3YWIyi3O+CKpPXchdNZ+d5DGICM
iF9npl5q1P82qC7HY3OAj7tLC289VoSOdcI+MdfMVyjHVwBP2mM/wlqFE3cCrYuYecqAlUADshp3
CweVVlckanywpJtpHn1NLCcpUvf9SA2sqJNHPQJ5m8bcZZ3hXFoP6BTVCnqL6hUBzlm3fGszTbCP
gaXbh3yc1lw3zmmcgexEka3cKL8XZWBttIxS22+MH5aR0A99OK0GksakXcoqt6o663fbkmo2DDBX
ZgmcMzpv7Mf5EZvUqpKlZEznVueJFUE2FMG6r4ZjSM4CPOHfHOWS1URmkMXpRNPq4eJm4znNdPic
HUlmFWeQrlP1NmUPbnBFncZOf3LrotzFXfYqS+sqpTM9VX1KPgQIwzU9yGMaBcALgO+tKUxAE9H3
8Bv5aINyQN6h4h3KgGat7HNpBkDT0AoAEDJPeBe5FQaS4px+OJhd/0u0oA4ReOdomKxnWo7Um/QM
Numgb7bMs6fLxKBtilO5owxGO9Fwn1sRnJa3JBM/ehxBL95sERniX4GbpM+dVT1V8eeQ9DdaFd2l
sGghgaPAJDUkWGxo6iC+OcFfwzusbJOeefA9qsjoG7OPPmcMint3ZI5S0N8wrD8M1BQNj+DZVIO3
txpJZmGlv2mReyX586pLr0DBKbQNuua7j/EnjELC+VJ6pYnQ37terJ0xHtZZ0/1uwzolV7cntmfg
RdUfgfJQpEj01F31I4uZ9NSs0ZPFJRwmHNJdjNY+99KhnFWN1gT9zaRZ3ZKFZJTja+0Isska6hLI
4zE+s2QdYGIwUoUahyztIsfA5fuKaAE5vXp+IC6jCwYtYWQlpkNQ0JF0sOyY/kwdJbSuF8maHSjk
+OzjIEh+m5lrr1Fy/dDyvNl4k75TmeZyIPZfcc6iLE8S0iHVpghFt8XlVYGz6JWldj7yVCdg0KDb
tdirEMOA55wYvO2SWbwPiIm03v4OOhZ/oJAIR3zXhrr6qDwM3s0+thGhob344cadBkO7NPEuik3W
oUwXUp+VwNEloqJyLLmTw58kpv9rtC8CPJhZcjkPZcWhSkj/HluC/sNzokUQbavgIhC+rHRXKzYh
gthdWj8KJxvp/sHO1D1YtH3p7TBNwJXUs0Ouqx2eFOtgTv6WAY25kamgASDHrZr3bqtNiToXnPYH
S9vmEUZ6G5IGesK+1XZjqqVbQ7PjTTCAB+bQy+QMiUf3y1YghI2oybfuiK+FgnOPC64nlMUcw1OY
NGeuNz6ebkp29snWRH0ulXjXaTOqOZ+HKWAAi8AwLzjZ3l2LyoglZOe6+URbg34zkZP3oemufWUg
Z6d8KGhCIQEOrqkHitrn1B4ZBW2M4bnJyDfUZhMJDf1yZQ62dtA6/Uc3rfXwpaf5TjsS6wiCIydP
CXPtOKzUVFnJoHVPPj3H0yCKB2iTfYeTlAWvcs9D3tx0HTg5OD4y8zr7g3K6RH0CIRjPhpXE+cXS
C+daIm1dVWP3pBWtOvmmiTPbaq7AL+OdHd0M7aaroCUjjj6brJ2DpHZaTQVZe4NPrPsib1QzArYa
AQgmep3dctEj1aoC/4bJV62QZKDyc+1tPRv7wpGqKUAVhzQpUS8DF5wcphHcp4F6U5HZWpdV/ZzF
HXtXwuyTDp5b4tlv8sg625rUaMRoHIBc/ypL2zo4EuhupuBrc3hCZWkj5SSGasbOvy66UD1j6dIj
zdyLMUWXErjnACX92kchzgCflt7yz6gO4zMqYGe1+Lvn3lUpQM1ERKnm4H+/c/ZbY1f03pAn0SHO
imONeYqmILQH3kUqMyJiMVVFrM+u/5pXzly5dL8G0oJNzdkL6tw7+1Z9R4MNa9cI2C9TvVovb4QE
KviCHGWRvk5UEGR4Imu22gGirbOdEEgdKxSvb3WGzQ7U9AococVYHZulH0A3CJDyvgU9QWrDJB5d
lz3clmRnQwOxOf9SXZHlWFV1B2M7ctg5YmyZXZC9du5P1MwUngPBlgt1gLo53AQ1Hl/QlJWO/4eq
mfFM6cpvFQhAtI4GlusIHtHyiZErMpxgZ9zU0I+XRZIaQDBfUyX6RFXReTZs6e/wOqarUW9ofKPz
fbb10nzGzl5tvJFO/wpzNEpHHT0lUTHG2ijVZxw1IcE5ZmO+WpTMcyuXSodqHmcx5jKape36S8NN
UwNazm7x+C4P2USTJ2jkXm+r28Qs5WVw9/XA0LmPCHWwnPQIha5+5AyB1yBlmGFq2IKtzL4uP98m
SARcab+rAc+ijw5JasnepsbpaLFv3QL3kT1q3Q4iXrQpHG+/vFooht4egSa/xhgwH45d9IaZs9oS
647IdKELiQ4jpkcn/UBb16cmTdQmov11oJ76neXUEGResJXNeFNfg0DjOyqCHZ68wiKHHw5NH4cd
RpzYxuTHzSPZwGpMc1X5yhr5YdZCHNWAiAoZiPsKOryabXZtxIxudi+kQJi2cet7FEgkCdGkIYok
tUfE0/FVF/VAnhhVipnbLbFPg7cOG9bHHj2c1uXqryGRON3o77ZW8Dqm7EpEjnNW1rPfUzb552L2
NWLAgRsxjREaUdjzQwIciuD6J1SKqE+DPj5YUxI/etPZjZHunZPJftEXE2Wdls8ZX9UVqtzcy8Qd
HdbMVq1+tR49YtQKwT3TB4nMio8usuY4jLCZvg8RFV/a37KgK97GjHe2KAb/GmffaQv3136GqyQG
8Fs8r7ehtz+ENDnBtEMBt/yLIVLr6aXwxvEWlZTZ1eRjuknHM3b3+l6ZFIvjzLwi26tFqkfmyJSQ
jGtmiK1YeqxzOv2l8ffbEbckBl2uLiQcLzYkgE0QuPm7kecbD8rxzTCA7fqCEFH2CPtcIEJnSIpP
FY0dY2yzcA6a5iOZnSfdxuyM6fp+vBUZnCAPXz2oAcnhFzkVYaRXPYk6fZ0GEXABdl9SBdRYXQwm
C2sIptqmasRPuk3pCe70ACapeMuI+eDqDYmATaT5VHnlxN5l3zSVsQ5IPTmPdbX2Mpo340iYE9ln
hLVVvU7LtBN0wz+qduD8GLUfyQLdR5m4Cse43yVJfSnwwZ1i25NPuesmO1N3MOCaAeRR341OZHcm
q4YF+CaZF88e6OVNRZqwLYpo4gXaSD7xNSy2xCqAcSDpN69zbkBCJ/rugBIXOCw+sb1J1uylplcV
zP4K3zvP0LLnfjbrjoEX7DyJ27m3NWMrkoCD9vyReEGNYT2mK8+/wxvC4PZJ0wJ3R/YHf4oA4FrF
NcMpvmsrj0ny2J9ykzAtcmABspC5t8r6PntoUWXvshpd3r9+2hfiF7gD+7kis37F4Tk5JDL4idT8
GGN7J3Oq2pM9TX2UQ4Xl+Jk/8Re72C3PHFPrRzm7NLKQhk2aHUOh3vOAWFzHLD4qE4V9suyYaYoy
opnmdSN4GTKjWrlQcJYFEUMl6Iss2VnQ+3k7Of4MXcchOXfoWWHw7Ad/E+eewsW1LdMOWvS82eah
+anaoIPkEfWXZn5oBR6oXiqdlKZnRiMXNul5ff+fh9T5sA2CQYo+f/T0EqiX+JZpeZ9Fbyan5asJ
xD3Fe9/uWjCOuLek51S4rRvkCAUXAQFv8kEy/bZsqu4HdF7owmAEr36ehhc0DHyjo6GhEK1R97w3
OhIEZxi/K+NsdYF7zOyWLFU/jb4nrc2o1tI4WVSWTlNihikl3WfnOfIjtMtLJ74TWhP+hmiDjkOn
Rf1FDapzlR8D77c/xwE1Fg4AOFTvmhbTAFDNBz3ezgb7z8GKSL8YFYCJ1HBhyDQIBFY6nXVple3F
mHknatTf4zSV1yp8XxZaz3OTM6Lf73YViTVrivs8FB5PIvNvUV2oB7z/VR+b204G6oWeRnZFVHbX
m0LbmNLnxem1+aTp3o8eC8gJA6R3ANg7bRd0Quf3t2E2uUURObSjZgdv2eg+Ridzn8ZSD9/aUKfL
ZkfqvHxTzn44xY7eDCWl+sTC3SgtOjuoza/5EBf03nD1T0R67LVOjNvC01HU2n13apJq2PdRH9/r
gsW4Nunojux0x2hUj6GmVFgRo5HFvj/jVZI9EpEMSQwtgrDsnkPY6WtNR28w23emTJy/NvzS6VyU
7QyrMPppDU9lkAJXtL77+nDwS+Ucivms1zGQiSSzcW3niGmy9i2i6YjKbdDOQ4BjBe1vffHnAIww
vi7riUbAyQH4vIljxRVHjSpklXKjHCx7ii/T6E5H+hQcHFpGjHZchr/AGdxtVqxLiWkQrFzlHIWI
y23f29BRsJ1v/bwarmXyZ6lwUva1OenMWRl9Y5NoSJTB1/5Ocvd4y53ivTOVS/+W1SgwMQYi+Ci3
MtIfRRHmT44RmY+I2etkFcXaFSaRJ5Nv0Kxpj9Yc7JE10sPLMNr0HkfvyEUJEtmFNxtiMNkwPD4J
FFXPjZczF5/3JWZJzv3rKSAq1ND7QPGXtl98IzkumcV2YF3qojhpUY9gEJUrqcrmOxk6yV4PmTui
DfAPLlyhAqX9wSVe4sAWS+MJmBHv5fxDTqnfMpApHNHzu6VhREtjD2HJHANKQpUxVumnCY2gqdv8
1a/EFQmgRQ/I4isK+LWGM/416zlbaRH437SoScLKymdcb5wZuB1YS8bveLzzr23BxlXVQiDHLmqX
0KYD/VLk1qY3BFknM6ygVbCrF1JctmyA0ojEyux9MtV7VMxM+BnfqJLOXvGM8Mr8rBkJcFuRKo2J
MGYiJBtp3ju/AFuQqiMyn6coCYr1gpHRu8i8+V2A6hWlH1r3PwBFuDv4Q69A8I8emIpKPS9PRafJ
Xuw7fGssq562DVqMubSTUJ/VYvxoA2a3aV0/48JRL27/BulgDyc8+OknEHFjU6c/GVruLhbMU+DX
7Bd4YduF6a6N5W3BY4K8XkF+1C/Ay4mqxLSHEu6fRxbsMx0G0Jy5uT3Yxyh3kf3Pq74KqJVL3z7q
KJHwUoageOZ1H2Q3sbo15eRybis6w1gjlkA4Pp/UEFP525ocpn1vuQfMD+Ef4viQZ5BxOqSUtGj8
5AEXMsr22XzWeb15jPoOP5RtIT8sm2HbWQyju4U7oEfJsY9ZKdCchdvadCPOJZTI1uw1hjTAQKMc
ftUCUUsWGwQeNBbKAQ/KydcfNZwh9F8qAm9K9S4dp9+4UagOKBzUOyhv5q5G9iOr7fiSgbBiNWrJ
HMwsCTzdiR4kf2RnLyyJLcD75Mzl+1ihYxEjUGojd+yXsSZFr6r+QFDFkmokPBQGY0Jydda0HnuG
OB1aWox+Oyc1o6Pmea8K4tBzxdpTzgws5Kj8046+S94LF/z5zMR0C0p0xCBzyRbZytyNVIjItah0
eg8l0XIkKBwb0nv4pE0kpGr9oD8yj4CMPi5/FYRuM4bnUlck2qwqtpxlrVxWTVbPImsNRsJnMGr5
moMgnMaeQpAkWGIX52eV6MEZUa+/aQpFEoINK6nXpHuxfOMgdP9PR9t4l4wpw9XZqzj2F4Qo6cFF
zrMn8PkSFk34mjYXKvrie0Oa+SqrrPAVIAhxyPO6Y3IBzD/ZzFaPcCJE2cnJReK2tXeVU2enQsu4
nSz5YoJDKRui3uyg+sSVedEFs/IQI/dz7zl/MJ0ZNOKsP1nsTbfa6r5NIRkV+hDQGvBM7zUHyNsF
1p7MJBT9YdE+5412GMDoHaaBSSizI5yeSWg+GT4HsjQguqJoQcnNBbzW1CiQ5ifsC4fdQjUbbt3p
yTcmBomsZL3N1d0F4z4rKapGC9MziRHmLcusY4dA5mK6ww8fNOXZVpNzZo2MIcAw8yIAkAE465mX
Tv1rbXBIdRLznWUr+itM2ruZpg7aEP/EZG3cFHT1D2OhV08Ol+0qrhidDXlrb5bdfh5y02YbL8tz
HpuXjPTom14RIR7p1AVFFNQXqQ3RcWrEcdnM1GyfrkzBbbztYiNFWMQWt/ztWPofGswigg3cnjfE
drahXz1yvTf4lB33pJL+bibGoZyt5mVh3OtewwRgdafQwAvuTBeQJe0W9Wn6OnrjBCiCCirh+Kdm
uAiEI8lksQMAAnHxobdFdOKGQRc1tdToMox2SnTV/V/fiBNPHSDG0pYsg5s3txTGxPuDXEztMFx/
0l4lI7LPVfLU6KF/VTh113YKn5wj5c8OuQ2jcdYujWyubVh4qP3mqiLInJMVgl3odfsus+gFPxwp
yLnvzGYxlpPaCjbEYjAGw9hKA7kj9FMkx2Co8wsGaO/ausiLSicubo3PSNZg02jWAxllG9yf39FW
ym8xlu21kuWfCQHCMUEbyL5FIijV4wYnbf4tdYmMsz1fO04Ea23YH/29MivzSnwtZQ7TDCwJ+tUs
vAC53LAT+TAetNIKtjOr7Tmo0ufCm/wraBJ31wbxObWmA14sekAVrUE4PyiZZigytJ1gditwsAZ1
xVQlyg+iLN8s4iNpwrn2XSM9kjcGGkWLl3X5K8J33xR0mrVK9XLH6d7fkM31o+yyfZIm31pGnE9a
rX4AqneuRcS6n+kvaAP7N9UBiMtbA0rfspDQsn5KG7rCIlfWaxyJaxjoeC4zFQGr7dPjPyhhDb8f
kGBa+ovjPYKBmdOTpX5NDmCfdYzkrsRFtjeg4CdkgXpPrvOma2+28V7J99p8RaGyqgxrZeO8NyWi
amoeQ2ob1tukeKxPmX4A5y1BrDT7Jjs4zaYlmarVfhCXUrf3udH7D2EEmU2riSSn2nzOFS53LTnp
AldIYfrvAwFVBR3tkoprwMcYwh9FvF3+gTJEYNARYc2BZvcP4c6C2co8lPUIbLMk10nS5iCunulB
/Q4VljlogHkQcfqtbswXdJtE5pTsPJHx0g/ur8KwSJeFKzTlhbaOfXUjSe9iABKhh8+zII0rwStK
KsscyKrSFZPLTxRKb/XIiyS8mHljpo7SjmbQjoleN+4fQdusXMGWH3nVC4dK2EdMjXFHN27+WuO4
AEcW4x9paLqMWyIxQuTOvTdHigcSmVZ10R0mm6VkgjVNK99M9a2vI2pHualJIRhb8/HB+z1k1X+g
HkvxN3grgCzbNXXdVY6tC8P+G2sW/YnZNVFeIaFhsNWRKsspZkUaTXeWttWdkT890KFKBqp+9zZA
fEomQ3KJhtElznBl2PRlVqUtgZZxeELPxGyfe3Q4uo3p7h1N4TBEtHCi6/NXz+DnhcLLOmqdF+6C
WqiPygav4xBECjABt1Pgmv+J6/3/vkT4p5ZJ4e4qwyCSgLfg8+cDQUX9f/5L/0fPEj2kscMHOp/f
p8EUw3rUIFRjNkZlkGcNEUA0MTW7JquYuc5aCS86/9e/AP23Lxzuv9Pa9b/TxXXXNTE9WY7i19iI
eP/vZxEwxmb9YZgbVCADWtY95oUV1fqMHv0iNy21EOYrg5Bp1PuexJ+tmEsGjlX+NeG9AiQYZv8B
4Kv/HTE+PzHLohI0pQv3evn+v709kzuShsnyhrI2hRyW6pd87r/gji1nSupLriefrc5MQMtCbLBV
RK8K1fysPEBdS+zof3inLHOmiP8NKGxa3F0OPhw+Nfn3azLIM6v2WMbQYTqrPN8vZNQYSNZIehHz
oB7mVFvvffqrH41TfArX7l5qbNhHpGHZjoF2mvt06ASbYGMkyUkLauyDLlXXNKAtVWA26K3oV7ck
ACNRbYVAGy3cJNz3IEugAzM98rV6ugFT/R2SwHIqB+dlKdWblF7+wtK3fiwnl6W6/+qPK42liWYT
FhrdeoqCODosd8bS6IGjSKii4vaY/ODXF6X6i6Aa0mLZh6FW3e3G/eC9fSQNfPdc9/pnVzs7WcNL
CUPzFafx88IPYU6b3A3nu9h+Va3AYxroCYX+6vf0C5KGXBPhCXUedPWL9i0zmLl3GWbxLS+m+uhl
oFA8p0NJUu7EXKsZ80NujPVaLHR/swvkES3mnEwcYVgcGkj41QDfuarxHLUhvk2UhsOnmf2ppd38
7qEsrMBaMnx30/CMx6957rDSrSwO/WAW8+MYqfQbb7qJUy+MRfNYXgocUIYannGyDNYLXXlyFQb4
WkKpirPTuMzTOu9P4tXNjjFxfsw09gZILuVDECp2qjtlQcu1gWGZOlPMgbigSSt+NyQp4rVlODhi
rDMjI98OTp9eK7d6WEk5/jRH+plx2LrfvIFhul+lw2uP8IauY9bcR4x2gycPkhyArfSr8bs/ssAz
Lol3YkLmxRE/u4/4uViu5fhDdzI68OovX07lgfA39VJzfxs0gXfa2DJ0mIuS1kZCltv9RY5uczVr
5ywTmKC2/2hTbbjZTTLM/StC4+ZWbtO05oZbDn6Unq/duee50COhj35dNgxDd0ta7gzUv5QWehNh
DWiiA/dHnIenWumfbqEX3K4z5y0nz2yCc3DCS8S2y4d3NGndZHOZI6yxP5pV9JSpurqHjAIrF/GV
HJW5QS/OpRLInWs0VDi5Uxl4xqvPEsPOW8ec4el/v2pSDHQTDTWonq57Q3cgSYMf7HenbrkxDIfW
tE5hMv8SMQtLoz5vuFDHe1yLftsn+W8LzQjcotCnjykfy7m7L/3wxNmvuljw5hEwMlCuRGIiyKcH
ZUzZJmSouPdkh+giEP0xKCeHE7maOBCijPxaXCf6TltbUDtKLEajEyDs0fwL8mjq2KBPuAGZRHN/
otZTk6IO9LpvqgD3EZvVzYuYHfaR8VdqCOclwDt4KBqTM7vv7pdmcNp57F6u/lcZqVcPjiXxWDyI
PPwGFRA0DRaFUR/Fw9M6IFZ6C55Er3zEI0V4meLkynxguFU9gAVELPDbdWY6jmzqs501IwgLm1TD
0JvnjPF0WqB9k2n/E8Fsl3b7hM7HJaGvdHglxDkbsXNeSlgPkIQs1CV3+/YoNHFtIie9seukhAlg
GdOBQe3oZfqw+qZ63YqkeQR+3a01C0nTZPb3ofXz6/JQz+RdnwxopEOJcRRWGr6QNZimVvcyjJG9
w3w84GCBNa+l6N8kvdU9A6A/aWtjdKYUPerOTumRzihdM1+cCbrVsi0jNxLHfnD2VscoT2hRvVue
fToJfA55eli+ypyn2CPRdN4zve5INrC3B+g8vDuGdwIHQVTa3FOfeg9IYwW3avI8eersPgHkmtQr
x3pK5EB/TxP6rlIQHZYiPgUQ0bQO1dxcx2BMRgEAQegWNEwp8Wjvv84CDnFmLp82o3zEYVKke3Ae
53DBnwbOnbQp82SZuNgqt4kOxYhOVCPJBHrMxLIFLSKT1RXZL7lVDQ7/gZSOjTta457NEZykGT+Z
WBfX0lc/IakabxHe6adxsn9OOFLOlcCgMBqRfTW4R65Sh09iCBga4wjdIWGMeVYVFMRooCeceMRi
BmZFUp2Ka/QOePaNmrC8gOhLwMSkcSXJAMIawz+SB9oUXNfRI8tt0DZOwilyOZ+nQf8eJlK7RY2c
cI5RPxU2a9pUtTgAhyGjqe7vYzVwJ5QNxkHMplvoUvJF6PIEArfcl7bKsB7K89jm44/MFBAChpYm
5iC2eOFBTXfxT/opzpYzubZPivhdEe69dWJXbjJky/vSRy+bTZpx5owKooiGEdN1/RAapXGosfua
GHIvMHPiPXDVeucXhXOXHIBXftl/Sroq4JMII4Mth7w6QVvmAVe4G2Skk9+ZlhcXEsnX9BpNS7xx
mXFBek4+tbHCz5wPtGLnX1rDt9jgthIXt2i/G1YP0kKBeGki2X3rxHccSk9fLXjMlQ5X0e9keB27
7hXlavNTi6YnJItZMYm1KLNquxCxaGKQpGOGWf3RzDHuS/uvsuu9yuhpqEKQqDEN1lqidv1utfIx
HqJy8B5GkRbrwgf0eBhL63l5Vi2vmy4+uZt+Eu8qYscuFLf5GXkLL7kXn7aZOKda9u6ZfuMmx7u/
c9quPXcheEq7Y6LrtYhDrGq2nKkUwnM3gUD1X9F/4yBN7wRHd/ucbtracb1ZlBrgu+sOrQrDX+nY
Y+evjfu4HIQRXaNxmvcxI+mafVqSfBt1H16swm9C1scRre0263X9rJn0MsmNFXg/GF6mkdmd9Bzg
kij7nxNLISwCPIMGdqRkPYGPq0d0aaWOkGIeU5tZcEwc8FUMAA9iAR9K8qKIWgSrpbvlJo1780/S
xdfGIEPTJ7dkVkPincEPRIR0j/xmbs3WwEyOoSE4gnI7pF8wcRyLLod9XgqNFUSlPkIPZKZMOMkz
HYM2e9MoVuE7DcHzmDgV1jWTIfI8o58wBzO6vPTcmLPVFZerNcbYdt1vQxJ3H7T5SOKe7ODVmPlo
Mh/elOhxpcwEyxyn4L209pr2hxBqROcZBSmpK6SXFrI9TSLvD3oTFl/z5yh5h+OIHmJmGQKUBIKb
6dmpWYjpaZpvSjUGN6QMKOmqWZ/PenfsZhptppP/OzcT5ncyzQe8HW0C7G1eTNr5qbVus7f05JuG
W+/UKhAkAa2gytbyV0PVpyUZIgXnt7QfdUlv05osAG0EJ6CS7HrgvPMwPLZ9uY9BSexMEX/M4oQd
VRoDsApU1wIvL1quLNGWl///sQtJ8d8OE7rUhbJsw1Qmp0Dd/FtKVtgb4RAzal8lVeweNYMc+UZW
N4CFQExDD07AaL96qZG91FruXxBG4qXIit9IlIz7/L2BGdELlhwNEmgebHyJF5wlDrl61ZQ3ipfN
1/EkR5/K8nyxu8neBLo37VIEYVrYOfdWVc7W1fLvnptnB82KfoDXqV87x95P8XD2EjG8uQLhYXSp
BgcNqj26B7NlA7UMrEmeK9SptO3sJWWU742Jfag9g2wHg1WzU3F8CET5sXwEseUPXPFXLfXopvk+
L8+M9WPXZhCd1HW5YxJ01p2QwRUgt/jqjVdzqkQ2gcapdRQhRc2oEeMhN1uRo/oi1/q4NL7pgrw6
Woa8TKBPdueeoRAlvU6MPUs1Tz9xeiZmkjaOZeCAiVwsOyWEwJkJbxvjxYzZhhmFi9001vbWj4bq
EKmBTnQf+FefCQMzKqblgl9+NEzYO8DgW8OgZdA7/rUwHq7eyGsrCJfCMlvsWI5ovUvPBKNB+64l
S/Wp60JIBSEhHN2sNRnmBzVx9Ttx/doYdreaPAsR6AKd1k2tODWVZhxMDeTVBFjhXIzGdw3wz9lI
A+2MoUjsSiDGKEAq93l5KKeBE7EHXGIhB0fusBlQhfzOFWQ+zgGx/yMnI/ueusKheehVK1RkPbA7
OHxd6WTvRtUyBvPF0TFIUzKUIa+B5xETUDQkEZi/805ipnWQBWVT419ytNGRyLWzXyRIVuc/5RzW
4qzN7030Ufdu+lob82BwGcGhqgzWbmhX92y0S6iJNR0nBauDseF332FgamXVdG8QdPGRl7iSisw4
NaErARMa/c4mwXytoZBdJsUOY1HiTNCkESiT5GbKsbQ6UFodjansPkyTBDjpgo7wRV2eo7YrLmU4
/lqoqWlWbpNYuy43gqMc/1H7h4CIenDHCfHBXMLoCZzNP4+dNsQqzbch7Wi9Ygigv2G3IKcAUxzC
EwcMVgTPx/duEx8hTP847E9LzRf3JLQ5aBO3NQioRTFoZQ7NdYHGFspvfDQqpzoA+JnWBP+REDWf
j5cfXao+zeG4B1TVOpaRbZ01q3gP3S66tIWydnnpwdQR03ef+M9TBYZvj5CKtrcI/dNUqnYrXZ9o
idL+KLDAni1MJfMgBsYYc5xAxruhiqwLvC64LaZ6WX63aCzrkhodHeAKeJqW1D1hH3BEENVOOy8e
fi+Vcez41ho1RLOunax6Q1fTrIWq8XDMP7UIiCKZW6febX4zMuw3dL1z/GSIzPJcE0hVG++wHKRA
QKFEm2zzpaOCT6l/9qayYpQFCLwqA0CCieh5rachK4pewxytglMjCfGI8YW8DOGzj3BoJeNOnZdX
4LctWUntbsmdSTW66qEl7NvcHMR2gK8r4yREXAIJrNJoPyN2O0SzVb1foniKcjq3maouk4ELqDVp
8Ph+4hw9c0SSo0N20IK7tEnMQI7+y8+V+c0txg9Og0ezrsZbS2Piwlm/23TsQIiJgu1/M3dezW0r
6br+K6fmHlPIoWrPuWASxaRo2dYNyrI0yDnj15+nm1qmreVZa++qfXF0gUJHUiQIdH/fG6piHnZu
OJ88X01Pc5ETO/VR7IkiNb4P2nGTdF6xbZRh3hrZ6O+9lo2c/z0gg3RdRiUWsHa280vE9ZAyeYaw
gHKiBnerH+LxhjQbzFEUdvwR82QnGMIDmXZ2uKNFJCHQhq/yDIve4cma+i9adJ2qznyU8CkTGNT7
vh0Ep73FvEZbhw6AY/Tg+kcn8BDNMpJPpRr19/z6vjrWNG0qvRWychr2zg7qm6blkl2wQhtIe+/v
a3FwtGIitsyy2rds+B0tElBoFt2qxvhCikFIKLDRCkd/bfamd83PxgILoll7o0TsuZVmaUmwY0+n
7BxLz68mZErXStolyzIePTzFQSw06EtegYZBFrMkshQl/0ZdsNwFMbwwNBQi9rkIdSdBe58o/ZOq
OoTQ40HfBQmkROTKg3siIQHiEUb9hF7Oi99wK29rBAUsDEN6AwhviJIz0P06fNAUZ62O4w5QVv9o
j429sXb1bFl7ZCI1dpiEWyLlZuyGk190tzV47QOb4/DKIbALRXke9wUJ03MuLCTndpB7PM8OukUU
sMqMnOG2Sc01u9DmhOPxgEo6+Lq+dVFA6pKvSaacRKLdjI38RsV/8apUjJPMnoU8UVfO5AAzTCfv
YJK6VpFsKbFVwra8B/YqNgr+MJL604xx5eGlu4ErTJzpNiKadjvbLPHQaNliG+SxsgKQV4Fj35UR
KdHW9XeBA3+k9LB/TwM0a6a4GK46F8OattyGDrIECaBzeQATJugUZCQKqOJXKNaP2K+X4UEzygSL
+WI/Y/J7TKHnotUaeWvwEcNxB5MNYKA4WKoDusoZx42EvBHKgMzXbskUZkodrhri+Z+yGARkZvg3
sQQAe2AhEhMiHpuq4BP67rM3gNLAQp3L0LsZ4qa/4Q1iwtKW8wMaADe10m97AZUodO9lYPG0lBu4
ZrTJfIjsaCh0p2t2ZoERzvsKo5Z7C05whCjIgzUgWzWTTbkGsQIEdoCUVrrZcbCwEkh4oj9COQR3
UadQ6UVONhI2DWpox9eJql9L9KVaufWhDqzvYV5nZDKVxWx05kMzFMBSBVpiVoJPVe40y9LLQAS1
zrBOMi3ZZnYuCFkd7nUT4r/QLxGaT6x2ERtJsdfFtDbshWWMksjVMDaQMy1GlJmP3c4IyaDhLrsc
2VPtZUqSH/TGRn7w3o/UR7A92U3tlxos3kbcbeLgLosMrgPACW4yaGtyayN57btZdR66AJylzBz2
KVx8PYDDhHDPcDs0vASrmBkjEQKV3VjNT5mmX8URrpvQL/v5FcUvtjDOjrUNC94A+hXO4mDCxL9u
5MG93OcDFeMx4Posfyr7hKpCfuPPPervfbQOwaagYuw1t7pxExQpAU0d0W+74XlnTRngtDaCzgrf
KpzGAzJBwwbnUH+BeUV7Pze+wu8PkcTYnL+4cfXqOuwC9NoDTt4XbXwFUcnEzxOseYW3HE5e4ZWE
/YO8b9B0iD6NY/fFGL17ifqUWKAmZPfa4uyNgUmthsEeHA3JAhXqqWX6+nUX8HX99T5C/1MSySYQ
qJqOZ7iOZdua/mv6xrPxgjU0iPlaFO3U2dWvsm5s73HMDFepMj4bzVgRVnJ3VRUCtHGb5OzhJq0v
gtRZt4iLkQ+tX+QHHka6satQR73WAfnF6fw3xrF/8se0HRMPW0ezDZ279kdvYB2lphSRGVRDxnQ6
czT0OUIaK3OaYxH5JxMS4SlxCdcU5jTe/s2n9TGnpKsW2y4NyqWp2Zr20bY2r6vSw8IdW/S6WA3s
PE+TOCTubdIAIqzMqYQSx8HRSg62816UdUHLbk31INfXqGsd4YTsjKBCOl3JUxIxhoqgoWUZd+dD
CWauGABTyn/hf+Q8fvVWnL5lb81//eIQ/n//6xfv8f81e/L/aGL+y6vjjv7+P6y+td9+KaxzflHT
XfdWT/dvTZe28p1iey16/ncb/8+bnOVxKt/+9Y/vRZezXrh/C6Ii/8VvXOcb/8/+5Lu3unmb/jTg
bFCu6P9USX+SbDSFsbjpOOT/hrem/dc/aNIBVJCGdGxV1yFUcl3nrGPDf/3D9P6p8zzU+AWi8IV5
PTakTdG9N7Gb1C2X3b3mGYbl/eOPf/09M3v2lOej+E2mVgQELtlHC4NTz1VdF1Uq3LV5ex98gLsu
bC0PiO2iyN8QRIggIrqYAhfsw1NvYbLI/emj+W++Hq7rHu/cMQ3D/uD0m4zC3HGE4RrGrIRfB/Vm
7p8m/XXM9j0chL9+Me3XcMj5v9McV3c8DR7Qn0yuHbuuMJNhBzwh95LOT8FWKW9ipLz8GskA+034
63X6dcMT0ieMVOzSXNvY6r2hBlcOEZu/fjukID5+2lhJW8Lg2NI1R3X46n5JzutBnWMJhPBDYM8P
tXoIgN1NubcMYdWU+gD14bsF8gc7g8XUHDRPCPwlW18dbus2fyKQdUzmlwjTMrKR7jW0wIUzGbso
tkAbR3eVZZ8MBcMezxZ+Py9TkMOKAvpWEEwevbuwB/JQPyX9tNX6x6b7t4YcWTVX68rA5z3vENsu
UXKDqPpmINbugEYr+heD3GLYEb1aqKTy0yhcB82TiDfjiIEMziJDHEMzkff2FaLbUE+1DAIjH7d7
rXfdkt3rsh2umjhaWFxVFZCPgex0XpQLzBaX4n8IGTmp3SpFw9GGWoMWQFogMsG60rezZZTwWmgt
msYrUctlaREcrLHLnhCi7LpVrLVol4IdwWrG1ZS1zj/lWZhxj6/BuKiLfKmDWAFjZw6rXmioodqD
bDxioRixAB/OiBzcuIA2WfYsGyhSwOktNgt8VeRmCatbICZUJK2Rx0HillKNEHsIMS3xXtGqW6IB
s+yQecbUl62R+PyC4qZF48JFaYRtXsZLGXO6hXCP+H266qCKxghIu5O2tvjE3eQpmg2EITd63C0V
97l0m0XOL68tnvif/eR2EJ6t2bJ1YE0Hb+Z4PU5PKasijX9dGYibjVgHQDBnn4zOERRgNipRYC5q
Pj22m9DvDtEAI7JJEW4HWKCU6+BKQ2C6x4WnfJ6s19JNESwxsHhVsbrsIJaRaABhO0Qos7DrKwn/
q3q7zCDs5Uj6aDNGQji+erjFBGhhN8HaNZUtrk934t+duV5mP1gj7IL+hY48arsIe0TZlNd0PhTN
8xAdvP4+qe4EXpXVKGk+hKzB3UTV2q9uSpwUbFCyef7aQ9LWJn3lKKxl3XzhDTeGctKLZ2gJpJj4
ofjJam6e0DRBFmfR51yJGm44wZvG125j0obB2sBlwveCe9vSNvg6WRcrkbVA1GyZAreLDfZttA1I
+Yp+4nuIADYgpwEJ6L7JbxR+kbZ/zyXhY5cEHH4x6rDIDW2tBOEa/8K1Aa9BXCYO5Ad15IKzgvXs
BOuc4JzvJvtivJqrmdwKfDtEHUbhZZBBcuaDVr178R9q8VvIt9xgVgmCFO8cBenY4KpU060JoE+3
lm2qbMwC2WV+s8jSEWhPV1aKtB17k6kN2MLyU4jfai7irLlSBuy9+C+j/k0rgD2+otqGcE6wjLj4
UPIWH2UFjDRDf7knoJ6raDkrfBKzvy6c8tQmsMmgScZmeqgs94k72hoLr0+lMn7XUB5idY8l6fjJ
KEyCsOaxDcyrCoKmr+twv7NVjLqfRyKuROMf/jzvV7SqWrlm27Gsna9DiZISl2dpocSgvyXELBM0
uAKcl8txZRgTq+QnDa5E2eHDWrwCFAByyLMffReNDT6wxvGO+A45XRLFIlDGmxre9LZFSIWEToaJ
eMo1xbcUNmwcq6s4hv821Yj+2Qugd+iwgWUDs8/769h9hAHci0pbivtin6nc2sRTgnwEnxBbI34r
XIvn4C+SUm9JzddsAop8jpNvIZ6FZUEWKHdfEFLZWb19IncvMW5+6YIEfUYDZ0SYkcV8TOxZXLvi
h8rvQDW8paq2i5q3JJ5OEORJ86E2qkF31biB2QmeO91KQfxeXTSNxq8aTSd+i2n16oxEEsananyq
+RFF3Ev17G3iB+iAxefNmkO3bHCzFvdxZJNQTOYONtqslUGh+utUYVEM8N0l5Bjb3AFzEn0mj0XC
t/o0L5S6XSrVTdUFG6/SN8OI9mEWojmGR/HGzY1NEwWbOh2/1wSaFo6ubxD82Q340ANGbr54trLq
UGIRGg8jhGgh5UDCCU02NFB5r1H2BlAXAX6uYL4Ugw8mc+4LrB87/b6O+XiGGyHZhPrpCjU7NuBr
cQ9K+I6HFlOtwGZPkW6F90/a4AzCFlU8gPIQrSO+uYR7mI2MLvdEdPU86I+Fh7tUVF+jt7lVFWM9
KggG197Xkkyx2pqHLmOPbSbi0g7O4LP/0Sr7f20B/Z+W6/8frp8Nljn/efm8/JZ/e/328/JZ9H9f
PVv6P23dsxyVKJqho95L0/vqWTOBNr4vl13jn5rJMlaA+kzObP2yXNb+aTu2YZAWs0WD9T9ZLX/I
r2GMw1XNwhUUH2t2/j4sX4vKRsQlydw7N3ZYTxJFU4BykVCV4LhaCJ7bxLOuLnVB5oXagt/De4vs
yCzFEfayjrGzjrSCYGwoFRhAdvTzzahm6c3vGkoDycO4xn7HgLZz9smUZpmyONiFXhH8ouVDsx6A
cq9M/culvkLrfF01ZXgNVLU4deJQDvgGk9tRr2Rx8LS/A+Bav26V5ednsPaF1AsO11I9vqef0akg
jGy032bzzg68uwSIORC1MNvbdbe0CChBJRACC/KAp4EGcg7iWZ0YCHTBpX8anO4beUvlzUcaztUC
8zu2qcYiNMvwQWmwhtB71d71VjQeHVwAF6xJzC2KYqXYYicVHPGS0x6nuT2bE74SzMervSzLdnkA
fkJcMDe2H/uBuAlY6iC+EJLAjteBXd37QSxgIWV8BGJdrS09jZ/yLnqL0OR5U8pPIfoOr+BfWPLl
yfQANmneuHGU/A3s1xGw3ss+jg+Wa9vA9psgHFvJP+10bCsMQEgl7Z1bKZ9aYWqKRWe/B/XwfoaE
AWtZ0jVr2To6er+/9Ptd3WWsB4Fm72esXIvXWgDhRreGufBHqRcllAdfK6FJIdtEKauR1DFNtjgy
KK93Kn7ubg/NQrCKPEjlh3608AAroUfM6M4XnWbcmBi0LVvg/2t78kf3EEyVkPDgzaO8V1aLpkSU
43I4V5IzINRNTHQd+4RO8X9KjuHgWHezWbzm6qDdFbA4STW55WECp7lujSH8BO8MSjgOlG/hc5co
6luJetYirqbpUYUujT+K7qMunbnLn+5vv9kD22Kb9+uXRRjAYfFjaZan4c744VcQIdmhNH1516ge
nMulmqsqEErtOYzn7Hvsql/nbtAewf4qkCH6eEt+E4LPX3SIzS4+TapRHaC58/kZUbcJ9aG5+cmR
1sQFukrcFhNSGmSorhL8r7LqbjM7QVQIiem9dAbNVZQkQEgUe4gv+idZvLSWotXQYPmxxL5VFFx1
0e2RWScXaNp1JkkJIgklG3x4PStxf1/LLrJOGYoXo60qgpl083nW3rrsOEPC1ihakv0YxsgmFc2Z
r6ILsuh+lC/NdQN2D1/pKzts27/BZWsixvPLl6SRF9U029LgHDi6+jGoONe1Zg1zNTw49icnSh2M
jvSkRZwGh4EycaODPIx8fywuRPmnUxuriUOfu8V+8m5NWRiJoG5+O47L+mEqElUwhuLzrL/td57f
jFmgWsyN+QovKifnzm+jeCHfio4RJVvT1iqvoDc8Ne3kbwfNN9Aq8+o7pYPA2loTBHoi4tJZ1Puj
KrRiopWyCI3jxmrK5k52k1U9g+QUsurXeWRX16vOU1t1YR4UT0ME/spwFfYR5nRX5bq7s8L+RZbs
uZnu4ggwEyxDdPDruI7QUEuQroxadPHkCC6/67oBx9skwOaFDJ5zbSjZg20GmXJVOPO2izGAHAXG
axV4abDKWkchLhD6J35eE4DNOF3ZbqDehEat3lRG3KxRUQK1I+ouDYVOpIFna7+RdVGE6ivOHMZS
JrQlRfFyuNQVbfot6IGHXKp+201kxZtgHIWCa45qY81v89IxrM3s765d4+PTAIKCblk2F60EAn1c
piSVbmZ2VcEObAajQpNR2YdTYx6mAukoeZYq6GheivJsartvXcf26FwSfVEXRFHyMrbAuWWfsgW+
VH2YLtbhq4KysLO1Otj4FYhp1KBvrmKkePdKAOctrPIvIJKsx07RvXsrGhaqNVmPvagClrOBUVcA
MKXKM4cYQBxul7LIOomdo8JXL4tuGgEhQ0px3Si1/ajmo3kdVF62lDP1lhFtWl8dUeNy9MgGkpXh
OC0O8kwelM4zd2D8SLpOakKoRJxeWuSZrJMdL+PkNIhrYh94meIy7sM0CmIQiBphNPRhLl3OIMdp
rTNekW1sjp4T9g8YdBHSspy7c2lC9MoOO7S+RGM7JNnJqMobWQrCjirxoFXScNynAp/cqshVEvuE
1SJavbJ6wCNwhuLvaketN741kEa22NLDbnaDPgW19lnPi+EoO8hDCQzsmIsDJLtiazbKF1k/tTWD
VHk0h7xYRTmJ3cs4eSbHybMKX/O/fn6yqPl4bzZUQ6x5bIvL3NTNDw/QOOnaOrSN5gE1CAzfYsU7
tiVWrzz8Zvxr0f31Ve94qZdn8qCOOtrbCHVfXeou/Ugod1cqkLXznJeGS2cnVNdzltZ7+YKXevmK
c01q3EYhBbM43tOH8b7ezftmQEThxxuWZ5c3W8KjXiT29BfvblRQLLhMcBkr68S7swmX7GXpcpBv
Fu3McqVY3fu7k0Mv/wWpiHkPnRm+Np/kWJFfhsYSpKH37TpONeebY5fjukjVaodVX/LQExvGA8b9
RiayW+S24tyCS0NBxUTMx5mbHq2Ielw7jkCiZDiS44hjeYvELAoMwOfI2yrzCAhePBc9fYpQDxA9
WaFEwJBAtwQoB9iqCR5T1ikRiCEiKc3aGbwKx9pIbdfYXPcLZG3xBEGvpF6rU4klamVV2yaoX0al
yE5NMWcnKE7ZSRanUB2vkSm5u1TJ+hY696n1EwfVYWsrq2yYZNg9iEk8DIQOZJgRt/jzlE1ToR6D
uo5ou0x7eeFg+BzGWBiXo2Nu8roeNkFjTvCxuuno82M6RiUaGRo54Q2Ynrq8ki1j0L6pozVf+Qpy
+osGSe4RSdnpxkVR91p2SdtoPrpOidhE2kG2HPRwj+orsnjn3uhCQGAPjjHOPcRQ9Nz5m32Hxoro
19+iw77LcKg2LcODx2Z82NJlk7AKM93gswI+dsFGs0dw75PUtsO071L4o0XmuykkhhZ+UmsclOvp
vduY6Gs4+hUmQmlx22bWClJ7VoDWalN8h9ASzwQsoUUxR7bKkiUhxFrxcw/yruceslF2G4yJnIGt
R+c55Cvg/LnAeKPk2t2PXMpQSMoUk5Ck/OM0rIKryDCyazjsY020dgTQqIBjnHrf3PYe1Js+1jFo
KHzgo1Y/1dtWlnvlFFdec4e+bb03rAJB30pF8DXvys9D6XvYyVf1WqqkREFJHiSw0p1sRcTmflIi
8OIxSp15H7oPyMOQUwkxTwsyzXkowY1cex2ZC9mK9q1/r3RH2SZrANSgRlmEA3G41n1wI15PF4QZ
FkjpzRST5akVTGsQltkpddWghSjLyHb++VQ21dpQ7+TZFAk3QVk+nw5iFk/OIk/lrImLATuSqqhr
D0oGR3wmbqkX5m0lDhNSIyfwklBb8PSWB0QTwNSaDtZYyMKWUepdowQdXhcIgRw9wJ8bZGniOy3R
ipU15eMnCD4QS4OiQ6SoeyzRanhziS8mLatfB5o1AnxIANkIMJDXqe9wTGoOaj3eyFJdNM1dToJL
VgU/eoEoQuWAgR+qfgw09dY4VPPUngDK9cTnqwwCqRsfJ1PzVs08AIRDb1mKiySYBcftmH2+dK1E
1zxlvRpWfv8FgNAxd1LntWYZFOducjL0+bZEreVoD26NyWdmX9V44cjSpb6BxduvSgX9oTk6d1Xn
cgDULIbKfmY6/nvMcfQaB48GVu8KkV8cQPoCq2Q7N72TDZX8aJRYkw+zzsK8Krlr1O1zYfMztCa7
2+VZFt17Mbme0Mr7Fzusvyh5XjymhuNvXbQjNmbbep+LUsM3hg6XuaFW88ZK82/mrnDuWCAzn2/m
Ap/FFl+qJYhehPndZD5MQhaOtb72gmekopnpC+5miO3FcDrcDHZokgzEiVU/OuWo561rK9B3IPX0
XSIO8kzWyQNGXTxcf9cHhkJ3PdfDjZtBxcEExnpAti08VYN1NzSB/SCrmla7q/sMsZQYwqOKKeW6
jUx9LYuVnYcnb3TuJBuyIF22G2z/5DYRxFwAo8sKD6IdGjZecVa5GY1aOzhRjxyLaEa+S9+di1IE
R0sN/N5/tMi6c/N5DlAmzVaJlOBFQ75s5r0948QCNrTV2qOnevOhZnO3SjpwmiXZn6ZWolfFZzMF
w6d7iFPLv4rUcN76k97dY3nGkl10+XU2FV30YxOo8wEPS38VdFb/FbwxC+l+OE5GWF6lfbOdmeiF
VQkuJa7lH1XOUFxAsKxmE/8Su+G+78LxKSprBadza7zyZv0AAw7bCaNtD5OhnqqsRdm1r2ftCBty
6xdBcUcYJL8DqBncoBCwdLT6vQqcYnMLjle2o8DI/awbtnFmQeMKBdSzBMG+l2fygIVWhWgsOKVJ
oEEvDbJoec53PYyGq8hpUbzqsnwV57i4aZJ1Jg5liJ/UQpaPsyCkyZ6GaLp0kgP9BCIt6EdULOQY
2dGSTlnt58mCEWcikB9bKDiWqe3ehKlrXQ8TJHdlUs2HSLHJTtm5/ZriUiT7ogjyc9/IxqSgSxCq
DIvdWeBSiHRwAx6P8TglmCIQ1t2JVlknu0SiNZStPTrru2nIzmNJwyA7nw0+WleyxR/Lc4sV1TtT
HUjjNWh8V6FT7fyOyPRSnrJ1LMlciyZ5UBMF3eRzV7N8739p/qn7uWegYOHVdKXJs1eAygQFU83g
JztW2u5kMSm6+BZ0NcwNGuWhTpv8yoUdt+zqKVpy9SlLI4zsG73huZpCt/2KOciMGnvSHlzcVx/7
tD2OWpZ8NZD0HYX6UepEOyPNGwSRyj1JYPvZRKlo5YcD8FEtMh70tnqQ9VrMMzktuuGAEER8D8D+
uyX6q0JTyHEV+wjeDLW1MS8Xejnaz8MQEYees/xmjN34BjglrOPRuS/z4tpFeetgKUF5rU76PkZh
7+CLKqdQ/cOlKM9kXWJe2Ti8nXvJ0bK/PFx6VfZ0nwQq1AQxmVfUxt7OZpg35riMmzp6gXy7reoO
alYH7RJ0NFLmqjc9OaG/izKSbtCUbCPrCDl+RhEHElRuxyNPnXCNfRCpbUVoentu9wz9ZvSs9Juu
Is8cR6hQsYrLnpKqvtabIvtmu8Tf2+roJMP3vMl5I61m3o8DmmDe2H8FWW/ds2Oz7oMprfBegINb
A2C1ygoCAAEDBUc+0z8fgtCjUpZDBEDXWcUi3PvR/LFjJLvbFWGL1Ky+xyHaDr0+J1tXVXG9yhMA
ohGC4YsQHwB/UeVTfouXa2+HCD3K3l3h/NF77jP9StEClLTKsPQXxo11koxX3oQHa4RlnCxKzi/u
QGQoOnX4U8ssSHOyT+1PpJLj+kaOdbIyVVl//jJXLul5ckjZs0aTPc+V3PYNEqCjdy0EAezeSb+r
hBIW1jjNtz3xyV2Wk8I0XCP4yl1x0w5Vdu7ho+ayRxNWiNW192VPpt2NleAa3enmXrVa5S7UloYk
GfJU6LYwFqFCiMbfDQD0otzBYuYRoR7H0dtmIE4OaJ61h3k28E3xcOGRRdkgD/jvdodLP3kGiaTF
8MiOWIBgcXFplQ2X4uCC0ljIsoZZhKaxWbzMd+knh7V6tx76qTzWlnrrlkQEySbyzTs+17FRgE7p
2PLdug7qDogZqEtkIfu1jZM8bhm1+xlvkC9hEfa3mpJFj4E7bHyEjD5nZqLu7LaxUYGil1tZkPGh
vF/L1ihs936YmPeI9ep3ijffmo2BULtFeMzyiVqTzHs/lH37qmlEjjuhJC7rVReCJb7w9MtzhFg2
spY3TNzbrF5BvrcbdfIfMh177LBDCYsdK/PNc+k3Gy8s3rvIaQDZ9dsYdkkwTWW/cIznMsrNfdhp
9iGc0fLfmHptH+ZUH1bjEJIdCbKKmJ7bvcQRD3PZOhpjh+x3+VzUw/vY83TnVjmiK9wbpcQ01OzG
YadFOo5JWrSUJXkYsLPdybMYJfTz2e/qQtEqu8zsXYjvcg9aaXqLGa1owS8qzhZBVNF0Pk9AdFcd
cvxx78B9jlMVndbwCUMC80qWLvW6aPxQVwc2fNSo1zaXht7s1MNlmDyTdfZUjwvLifX1f6NzkSDo
7uiGtZKdP7w4+i3NPql1HNkRUMq6NH7G/LdaYqiaHrNOVe8HzftUWWHyDK25X+FF5+yyQDdvYb0t
VcdJr43UfNGQ9gtZlr4XS9yghE8XYmQIHJ27mMjdIucU6s2NZc7/uS5BJe+mFUOTNGJNzdZ9YzsD
8gEFpurydzLV1cQujU9RDaMdjANcV1qh1oAG+KOjpsFedpMHObTuq/ehsg4EEfIbrELkoKKC0pOE
eAoUbErXsYsla+n0xufZHCNusqZ7cv2ufOqaL7WodpXMOESGbYkwufH5MkgWdfgrvw5inO5V2i4J
ZhK7hXCZcLU8jK77ynxF9CzcBFpHnvfcMk7VXp7JQ2cBCrJBbq/Q/vy54dL5PFjpStDuPYfzYNMr
werH/dKwcnNZmgnUvaGxHnNNKzC7zlVYBJb1aER4jJqGCdNcFMsoNI5O4H6VfSGcafc1HpKydO5A
btbPouHuPNkA0MY2+Thk8X/jpTosHdxWY8uZK+dDFU7vZ8QNTkXimdc/Vf3oZii4nPca1LLLUHkm
O1sJ603E3feXRlSdfRBOYoKojM8TX1ovQ78jqQ28K8dm0M7RSFkYqDOegrnwDg4ZIXhQxglADuY9
8nSG47OEygIBUfQ7D0kSzIEVL0C/hTrZTx6kIomN7csyyRpsDMVcl4a+htH04zVkX6ljIntcXkc2
ANF/DvQ2PhnAGkhAI3Byvlj1f/tqEj0pkCBunN6TuR3jMxlyAvm+4axlLx4mvxsUVPEgaJNv9chK
NmoCCCiTaR4dc/wc1Vb/ODpN/+gYJK3r+Fyoh+aly4z0KJtYvBermBjMlSzqBMW2cq5za9+d55Il
OSFzpbEZP8rXwsLohbw9AnI6xq5zWVk7jbetGtyAMbGyh5W1ShtdeewckxtFODTXZYv77NCh3Yqi
b3qVGWHyqTdrCGvWVGI0gEmEwx5v2w+NuZRF1e16NBowA5JFJQRV2OV4comh4FH6O6KKG1mC+ht8
Gjeyn3whu4s2Y1kXR0Q/d6hBB7dm1yymVtXuQrfQ7sBp2ix6k5MqqmS938Et050gJTnxRzduBuoV
gOxiKesSixRHPvu7YircFQxNB7EnVkhSon3S9X1ZZt5RVnVtUR60IH6SbfIgB7lRAWNPLJW4xjlA
6IkS1z1O3eBhL99FMJDQP5rBVGrs6W1U4yTPSRZ5J+HPRRdjNih9+ic/1k5/nSXRdRF5/QlmQGQW
Rgw6Ui64EAuA/4fIbE0S2E7joX5CexPTJwuT6LDrvtRmNG6LfKxh8OrTc8ne3zEcXJAVe9haWlXj
uZ3Mzzb9ux/9L/W/9q/EPH2A2EnL8/tDfzn/j9eV80NEeO8v5ndKTHIMl4h8kdX5IYwxM+rxrPpS
5sm8GlJvvE6yOf8yks2ORzd9zOxovKk9NVjIel9LYBxmSQSxilGQer85g17d9qVdPITtuBtFtYEl
+xZKarCWRcXCe2UcSo9tIgZxXr2Vg8MQKvMQjBijiJcsp7FescBXNxMadzsWXspRHqqysPdJk5Jj
+qNKUWtud7KMv9gzei0NCj60/tSg80WsZ1ileLga71NBYiSXn7MnCFSsww1c27fgmbLPlkqkpva7
6EQwLv/MZpcd0Dx+Su3Gvu218l5W633c7BD2wkYQKNVnbGvmdeQGMzq1zEH4FwNavNGB5tBaJ8kq
MV+Tutf2JmaJ2tno4EzXXSBxkZ20WQWFYC4sUXAEqg0vdeQkTTzV/fTkzGkNN6F18xMw558HlB3R
qKpGpRodMKCriTWs7IH0TOSlQGArg+0YeQh9kWqRcxtmlsNC3Q8gO7XXsiru0KteBM1E6j/TTufi
1Antsxq/UmcKYQh4rXMre8v5y95u15e6y2vI6WW/wB/DY9RX15cqOUC8TjQP2un89s6vMwzv70V2
dpxugm5an2KCUFLYRaq850LiBYIq9AZZTu0JkHlMCgSRgvzu0ucyRNadO4vB8gyJ1WirquV5wE/z
XfrlVoaNZd+ujLCYsc1p6mGl+hYLFsEhC1QzAcc2B+VeHnLBLjsX+4yWn8qiz7m7HCk7mWKOEbq4
h7r19kO97AFJvl399f3oLD7yy/3IgiEK9cWwXNzA3I/gv8gKWx0ZJf/TO+zJLeIXa64dlvWkAWRm
AJlfdY2nM0+2H6kBr9S83aSMT5cqeVbqbx5X0M2l2u5Rbz3PiAL+mJsIjAA1i+emwwgzwYZSsMOz
rnJvI89DvGVI62VkF9nCH9x+T4br951b9ClN2Tn16p875/k18AP1mgAi6QsBqZGHqNITVBj/qJMw
mxr4FeYQbbiQKJoPdbIoG+RY2U9O9bu6y1j5GgMyaLjuotbS5bq910JzKYWzIEoTuIxFXFOW4YHl
S5sEyVoWZ6SL5tXoNechP/VOTaDV8FHo7uVoNxFNg7GKi7Vz/PUV5NzngR9e4TyFrJT6XXIc00Cv
YJbeV591v3sxYsV00OdqDm0fErUX3i3yoNoz+oyzrWzISpO4FA2pXoTG+bQbq/MIIIIWKkFdgZyb
PUC3GbQI5WUmzMpK31lyfg+tlavLPOfJgNOf0G2etbrZppXHpkzoSp/FpdXqYFVlfZIl2UNXzPce
lWmHDz2BlQ89sq55+OvfiyG5d7/+XviMEfEhz2zwFNc/iPnM7hDFXdk4n2zPf8MYvu2BNI3YK5YD
2rP5XAyLUsM6VkkcZ492tbOXzZ2Hkt7mp56qs/TbadibXoj2p2yYxDznshwopziXCaGQ1CCCBd1B
vI5siuwcc/LLa6SJ+e/J7crNXKn6ex/ZCormj9e49FZDshs1clc5wRCwfMS1ridE1VHghg0PxZWv
q34/+1DnK1AkULfCfER0lv3gRlWbuWcRQOALV48fBx3cT4n7DpU9mOfNKPpcmuWZqeizsgyVUt2z
Wu1xmUgH+FXn87Cojuhu+siTiEpvABIhR8n+4TCnO1NIgYGjPqZj6S4stoFf6wwAK3Zl6iFDtg7J
neh6zPPu60yiaJMaaff/KLuu5kh1bvuLqAJEEK+ds932eNILNZEMIodff5c2ttWnz8x36r6opJ1E
292ApL3X2tIwBuVMj1rPlyrUwIlaRSds6jwO+gTaUwe1nKwF9utUZsdmREo0qN9tEJcDoAp0AlJa
jL0FhuAaKa2z4EZHBrW0soXZLOwAeXCmVyXxhmLRHDjxRig1VlNRj2xIS8ObiDXOp2wfvI//2065
3c1BCpLNH4FmImEgAKaeuvVvGs1a6s4f7UYwG7ioEkH1h79BAhAKdhr3W9wJAWr5DMBrE7b/QBjS
A2+Ju99wWvHNFGb+PAKS51A72QD2Gis7lcC02WrgDXXajO9Dyb+jTbIB1+U+YkDKIZlStGn+PQ59
d7bNJNEgd4NCgp2EC5yeZY9kSwoZ1wOEPApnuI9U9sa9jgDguOLj7AMRa2caxbFoHks/ACuO3cRL
7C52Rx55n8k+lk4eNtKQ+OvUS3IghQAP1srBEfxaxWWodsMZeN7vuy5rHow4XzJhpmcOyoGz0bRs
Gxkoi5MiJccWTnYzLIGNhSpMka+VHRn3qKtFaqYMFSc4zHddJDLIUMqOlEU7JuuuH3GbXVW/E2RP
4gwXGEEjcvUeQl7zp7IFCFJUYcMpIy2WI4+5F/dn7lj8CVmHwAVoQRpCxtTYOqiFc448Jhr604DN
z675QQ6o4OFPMgd+4UZWvScLD2cyZyATnlWMGtDSeJ2MjK3m4iKi0aofcW4NfGmMqAGDGpCYGhBr
AHBQvwbGKQvN5pAyvznUqBxLUej0Nqaeav7DhtRkPcdR47sQaki9v9oZLP1spB1gTf5wRaJqXq8a
KHPftQpJRoVM76RGM4CGOlhB2i1oPGjNpzYc2fbOJKgkzHVowhrQ5PUeqKPYiX2LokLdyfQE0FnW
2IKS892YplRD5WuVn3sT62WaRYnnqWmM3y8YeCv2erHKMNHaegkomWKba3W6HrUE8DydY75E1vg6
LK3WwG4BUqWy2E/BhTalDxZ4Nk8tYBloRPKyTO3D/35UG9ZdRj/Oj3QP9Y94Q9RRbORyCahxAyuO
3BoLO51ifMlBcrnXrARgvLb5xcXVgMoPnEU+aM+2elaPh9Zl8dkKdV3+aIYPHIfpqAMc2I8Qlalg
87B+W+Cw1IMfWYrMYAsVgHXqHPwoy45h0uFUZwxwTkxdEpLZ3VDrWtzrSUhq5U0ywLFTZOFFII5p
g25ZyhQoaroEBUsrl1KgNDtsNwE3pk3ZDt+RBYbXa9Ioc0E2Sjha07VIO31LJkjmDVDMUeEssaie
Q7vJDvPus9yHpi1sKQfjQIaUDYiooW3sd3slot67nOJQiHe5ipPTHvnYNM+xnJMsyJa8pBxn3xkK
5wFAazrgJ8CDPz9So+VvvTsZUGa8YpGkGtoRFZBHYDPhHHEyi9UsTDSHQyWm10h/Hs+2FJuikD33
Om9v4U3nNvz7JZHJPKWUeZkQa3/w8oURFNGxD7Vwbtp8RH07jVGk8NZV+tzLvzVdn2yUqImQMXgX
hrR3slZOEkdm/l+pvKAEuN+lcg28kKLKD4mEpo4iv3/+dLLKsNpwYsGLkznt6H8Yge20BEtY3a7q
Qi9QhwkU5q7rXlp/FEhpBizKlmRJ0/fbovJ+THVZvhr7SQy0P58NL5qoxI4ChGCcwckPaoc6sPph
ExSJhwCJMcSmMk3/kiW1fxGyJ4wo3YU4rAH+hYAhCUntWjH+0954ptF9GLKbXTx7QKE/cKEBiTAA
vgUwUXHvs7Nf6+wMGqwABbXsR5IY4+lGRCYcx5LbCEc9gGQorDPJlC/JgjpxF7HALVIp5qA0zvKf
BQ9HsBvJeYp2Qhbg4DivUfEOKpaOn4mj7zngqgCW596z6vCh1ywB0mGg8gy+/1gOvf/L6MsNsvHG
b7mO8yoT9TnXqo787VSZ494BBsTslETT9BkU34/An/+RpCzZM3nUiPQF39CLU9DiCJIkPR0vUhd4
dfkqCzQcP0tbsum10DkBvwHHlx3neMfLwwqoQsOASlwx1kc/TgAKTl1TjqmnAft17ikZEofWTqDn
e1JOjVsfqTfHovG/unemFNtty0vNRn1746KmL8cgAEEJmKIBNyaQyOgIbFnhBAKJ8HhC+5244BV0
YqsmLIGtnendpuRWCvAMaU56fDYAgzYDNi4D99oAvXiPDahEx5mJE4BFynZW2JsBkPFYDMhN4pq+
95H3Mw8D0MQDwTddjdnoHmk0O2uAE43LDBnBcgO/by2OUjhQl1W5GAqwxpX5DoC2ZSlrqEGZiCUd
6n0auSFQJe5qHgcDVvyx4zsrM876cKnGvZFU+NrUOhDkhq/xkFZPYO8zTzqOsgBehBLWvqm/Itm2
eupEap4SA/9k3Q2Ag+23N/ZYndzY61P5awi0sGqwv1XvHFbi1cR2kcxjRefRbV+b3C/KfkHjXuuB
RVmYQOqQ6jtDNTRd8GfUFY7o7uwSYYh+QYYgQ8DbLzb917PwZhrS60MVgQiw8YGK9nYpagYlwz4n
0v+sF3/Ss03Oq+ox0MwKb/lJsfcEihddpJvMMtJGaXrxvcg6ts7UghImBTZAleAsjOw03QNZ+uTu
Bbf0h9mk8RL8w0dzXFNk30f4Ri+DM6phtoERuzs71wCkBgRP4CWI8atXs8/gGgQGf8Y6nKkmIN2x
gCYo5ZrOp6cgh1zZu5CHBuRk3+J3ukQ6ZSms+pJrjv+xSMDR6OHkNunxDYtSfVHKE1sUm4gNvlXx
1nRK6xOST/Fc0sH+8+ZEVk7gvDrldsN2gMZvQAkH3MzairGMt+wHwSL+ZdJBMlS4nn9NysnZ6Ho1
4nEXgDSYJeamjbXsqfQA/tj4Pv/iA8HA1hr7uSgc+zkogq897h5ItIIoBUXlBkfvwdqVQ1SI5Q9l
HB3TEHgETiP4FjWN1Tkz/fLcNazbuKMFTtQIuK0rEtpxiZyBvjR2ph9+ByYS32ej4HxBi79YLv7U
QnFeLWLxR3ZqUUi2QDu6tSWtXFRa7wvQ2R1EDYAdhi2tR1Xw98Uq7oGYX3u363QN4/d4tEilZehd
PLKoSt4uG5Hla1Cq4RYtm8BwUvT21di/SoCIinswuOSRDFL7ApR/+FsBz/rNIxccejX+WwSKCBZp
f4u/PF61sNTNfvisfxm1YDiqMkIlMhzci+TQtVl/nEsR5RCsFcPNkPw1SxYq/s3XMFAyxtImkUiA
Bd9Fbtqde924qVI1cMCzDUPPABTKW5UqUpGTpeXgpIJk1MQpB8cKiC1m0Vsg5fTXQINAfhWg8n/h
hFE/FOCxu2BTGxtlXsyBcDKsdaN1fnp18ztv++CFIclrE7mxMZuGYXJjqqGmmUxrG2ekyjQdW/dS
I6sLkNzjXVQy9ZENuqELiKKo2uEZ0C/VQmHKACOX1bqxpiVCguocF+yoWBncrB5uFht/7lI8ALgD
FOQ91LwsoWUKxctUt65BGMYEbnS2ib+rL6nkjMF+pgbv5R8B1VGfkya1nzPuxJuJ4WiZlFnuAJY0
NG7sp7j66AFL9Bzv+d6ShLNJFb/oTG8eJTMWloafcBosPjnICb34HNv8ZMTrNNs1LrjSQ1mNUfWg
47bbju8HCWPPnfwlBSz1Y2gX/GVKP5PP1A+vIVrNAGY+ao22TWBuXQa4/cZrdthqHL4h+TsAmlRq
PdVFN27MrGE4UK449uSHdqPnhfak1UAam1rX/lbB3Xtz98N4vHdnHJBCOaijFxp2LJKg9w+GUXoc
mXYAxgV5OohYkzx/nIXvNiiKzR6dFGmOZFdXLbgIAFgOOBeJe5/j23sZXAN5MxIFX2fTpRfWZxaC
SZp0cjRbZs2soxEzcRwOYP+H1DGB4BK+JjjOSZBDwEHdAAUlPVIuozIxuzQH0rwBzjlAaSo59Uip
62wZucxC7jg2wqul2+Dhg+QDFPcjidwy1ob5hQ8d0oTwnunYgf8rrX7ooRf/TFGPhjzbrnrumGWC
2wPZ5q2lFefUG/M18jhufETzPS3r5GcsfdquwBlt2QJqA7f9cHqsgN679qww3xDDTe90QF4tjU88
sa1nEmEPFDlRjXfp5Tc2yv0USSvFq33jp7N9hBz4FWgQzDXTkSGslckHokcAbEJwaEvhL6nKxzO7
HEUWbrQjrY2vHeBpLE2CwotPbf/TRsX0y3sIktpYqh/wpgFueflNNSo3X4NIEkeJefHcDVzb963N
sGDq2DnHUdCqT5AQ3Q7gEcQWOoSkNobYOteocUABi7sjOYlISU1m+PxQIl3uTq5sI7N3Vo2Zg1Li
fcZ5HhrL6KgHcXfgztV3AbhhPug1XybYtAESOXpBlRT3PU3XX2U4dH/t6QzVJm3ffkVyQ300ZIOz
jfqWJWgmDCJp32lYJlBXE/3SLnRjTyNqVIg/u5CRrmn1MQWh4qYss3IXSKQEfNj6oXRab1t4SXXD
eE88ekpBduShFF0GskEaqlBIkPa2pFDGd3MoYxWKJu+wpHkgGTNyMFfHVn0EjJwpf71p68YvwNJV
g65bm3jdemmiiDREiJABKuIFPsSCUcgBfJRG+mQxgPNQPDDhjbvp2cHTkuKSTnZxAR6fsR+b8ZEQ
YpScekPn/cxr0e0TrNEDlOS3rxg1rBNxsLJ8S1+DKQUYeRKjRqlnCBuymbv/VI9t9WQVhmGFP4oB
YMdh2UyH+L0ZB1BE2X19EF49bJHl2mTA8IAJ2c1jE9QxswtZK/VdGLL7c4gBzMnZQrmTKQ0TwMSt
UTfYbj0bWGIVDqG2qZto1zqz/Ss3k0sh9PhMo3Aw6sca6HZkAEwS7YokeBAoTCL9FpvRBTeOGruw
+MYRQAdBdRQx0K36aGA7Uij4DqUotBTpzeQCuvdX66EHRPuNUPgW25GNis2S6FE3ANqFLRWgNTg4
+G0k93slGxZY2d53JqRpFe6Z5Mh9wKEyjYUOSgJdJOWWjG/UtdfNfiQTzW+b5/1XQOhu7Fh4nzPk
Mq87vWUya9B81Ctgj1DqOnfMTSZcfmNhR/V/WFAMlgKSJBrwllkBKgKJMOEBsM78YNk9P3QAU517
U+sDLU2NSU2GdzI/78d8QWpqTBmHegGwpAHDKMdzl6SoLLKWvAGG4M20YYTKuZvx+2XcyMiGQtxM
eXOZN9ORlWroiv0ShAppKj6RvLubcRbKaW8i6tUalNTWImnbAoWBfVKidj4Sw8LTQL9cAhadZP7o
CCQpt+UZewHuonPzcdm7o3G2JYKAsAsD2nhZdql3JDlgLY1zjw0BwGb2PqqQbPsATkgc35Px3A0y
bgMkyXAXd7FoSA1AaPDijhOKtZJRBJqY5doScBbZ3p5aMPnytHUO1LTT2K3BfAryppABA8rMOgsg
3egqmwSZQ8aOhExqbsYF5wLhUEqO/6MMOsfvIqwNx8qvUpSROtWhBq0psEzQ+Nl4so3EPZGISP4a
lN21TeueaERyaVX/W0SOkxGjCFWyA0or5fgefhahEmnfFUhTQFmmDkI4s1vi9agDDH9gXHQXtZsL
FGYaF3D0WDroqycr1U3Q20DLkwEJ0GMSL0FoBCG5UBheZU9BaFt7cp2jTEbW7w2v/kC+cxgy1rHw
RgFcUmxupkM9mHNGjuksIhcK34IPZd3aub4sjQkITwWzdwxbj4dGk+9aTTemOB91O3EALi+kNGad
9dYlFY3Ji4bUIFcCaKZGP6LsC/87l/7/FXKvQEfBJmvljkBQpP/tWAFndzGrbs1u+xSDmp6sZx9Q
Lr9+X5SeZDdT0njwjBFQYEW7vMmGB3rRyWXiRKKAyo0sp72aGcdrCyXS50ABWGemDSY8qlExRpad
PLjMJSuowkhPXYrXNR3lzUipdbXHrMqCK9Cp/I2T9A3yaiGjBpjm0cEo4980KqSZhpsnKBA6cDFh
pExN62vultaDsmyAhc/szDwqy1ILzIXPc7EjM1Lo+D2s6FooPimmMNP+ei1V1AGndaym+TpqMwX2
I7nhGiwjGE5+xtlOj5sc6JfgegE2o1aAsjSw7IMjm8nxoaKu59jCAugpEFluHEg1j3OUoCI9M/tE
spGCzpr7ULOOpKq5mYrmny+FroqMbiali6iqKlkObvKp9sMczKlR+aUZUdnh42bzAI40PPEb74Xk
adlN63by2K6edPElz38PpZg+BWXlHLwgz1eT9O6kt+2Afp28DVN7IfO+Nia8xgEV1s+XjaNFJQqw
m/5YUVf3TblDgrFIsDmSdQ30oxQqjZdawOwf9cuNSxMBImOpbO6950CpF/7CAzoFVhXtvGCaWaHG
zhhVuBfIGdW07zPeXGk5hvXabw2BUzGGcwdZRwH4NVkzWWIxj0O6LclyWbehTGioGmUiyhK+anxn
UwK7cAEkLGxly4DUeHqL8o+5pRmUSsWxgW+yjoOw3lYV8uaR1YNDpDA3UTfq1aGGTN/JXw2MxatZ
zwwjfnC8qN9xeC3CEBv4KJ7CitHEC6AZVtCKIHmoY6exUJQ/7iYTb7yzc4ocZw+Fffs8bUSB4wEX
J3UWKqmOQCZqV46GMohZiIo9GHS8TIEOTsazy9zqdpuFm9my6evoqCf9T5aZfJ0M2OmkZo4w2/zb
a44wyylC56ySjhuH2+lvneeLmC+IrjjB8mI1acmEEqAGd7iNN9nD46S5+TmacFgQDfILUCdfuthv
D6Skxo8Haz1UVbzitoZavSorclnVsA3HEWWZ0sPtQbTRixTVn2s9Ab6008TZOkhQNjz1FmiUZMOx
q36SlZynsuIS7ll2Z4201qoURcZ9BChb5UM9o+mQwzu7S8uwhuWfA72HnIPrXjpfRWEUbO3FQac9
R0XzmpmIrEDr4sqG0gyBQbhxcAKBxDwkNJKIGkA4Zpu2j8OlsiUF2dXC2WDlbx3BqfvL45OP2l28
fwM/yj1Tz3FKA3fPodgohUnv7mYp+oMZh3vsVeI9HZwh7nnuks9Y44dLwlJqBp7tQDXRa8/1EMfn
CmzFhM4y6Y5xzYMQRwo6e+mG2LiaZbQjTBcfdXRXCyOCbglijKRO+b1bvvvxzD6i8nWdgf0XhzFI
sD5QY/P2tTdkQOFSMhFKKC4Skk3rJsa6xiHV0nRZOwBfG9SyuY+KSKwfsCbDiEQgCn/tKRnueZ+4
weOd1oX1mSzuzNq8NFdICh5QbwT/mykmUXyuCtTHGYuqsZ4scMMA5r3yPkSGNmKzKZsOVgUkjQEw
d3hOMe0r08W8tats0wqIZjrqrmfb3AALceYes6irH8sm1g6daPW17+fiC+8ZSscAAQmQT2/xPy0K
PnoLoAj8PYayiBoAKM9IcD0qLLAkAbssDyKc4EgwTxoGWKMuOqszX9pUsHttA/bxG+NKDpUxadWQ
IlcSClTSXhyVb/Jz8jJzo34G9G1HFV6NR382/zzufkB2BDC5qCzy7d0vqI7C5sCy5BKD9umCjEtH
1isEWfydJVmz06mUQQ4zt2l2oeOhyMIeAZchta8YvLKcQZqUsnzhTkZuNtVJ9FknCQTBxkSgCiN2
JzfMn4xFaKCu6tCOqDLUBdBoZhwGEDQOIOt5xn4kXxVD4uzoBAzZQx880+WPNdiPPsQ2in7l8VkV
h+GRTUgTouHfnIBSbYM8oI1wK+jyZxcb6LRlU5px/lwHozwNQY130SGHy7C1cNk7Dh5pVqSds9Hy
zwBhc5ESYAzNztD7LySjRpmk0ngYuw0I75Lj7KDsbOEhCxQ8aMBXRLw7Xz0b/b0+uKfZbWJauq8z
74Gh+OsUCSc4tVETnmg4y1IcZDaWXoPDACZKQT1l/Cdf5JJcCy23tn91JS8Vk8IhUZxvBwZmsj9c
jpr1T66J7WILHXeetdKqS9Qap145egGAw7K2VsyJna0uM9Mse7BWbcvtOVGNtDQkGns1pDQ2Zfz/
8k3zyDlkWvorZ25S/8pBHHPIhooDOzCtkDk22bsbWY0SS6Q34lEgKRoKdug61Kc2yLaBWxiJYDmi
EGIJCKZm+jJin2CK4rMfuOawahheozJkqm9yvdPPMUotQOcwpvqZxjwBWpCFXRcSuT2IAElOw8xL
sccASk5p3npAKpm7NJ5St9+zwjn/yZMCVdHYbCRe0iIC4OMyZI2zolr5mzJ6Ko9XjSrBF/UIkFGj
RU1UBBjZP5nMYcJhMPd5iV0HMCWf9QBUbC5SjVdJXYUPsTs8ISk3PORTn2HrRMqmBFgk4NkT60oz
wgeSUVN0trPlqVZgEf5urTH8ScIOO4ip7wS7xOqeghaEk8qNovDatZeFmYl1nXfGqsNGCpKd3eyD
GN1nnIVFFxqhZrwDhBRSmWlYOIW1x48uWBJjmDWw5pqBisXgLbg1eI0D8H+6ihGY+2TbtcGtK+od
W3Il5fvMY6WFF6Ikw74X2EH+6a7jYTfPzKR7NaCa/31mry3dTaJlXzuejEdqrKh97dGwMN3heCej
oTGYP+zJEpu/uga+kGld75FV+MqPyv/IVWP3qWpcB7q8xx3P04Gv+m+ouykSph1h8fMylaG3AmQ1
24PeBpVUAOGhxsAddu7RMMin2WKG2lF29KQgLd4kjjMED8nIJJKIPZ1bsr1M1Zm6osc7cBvik5L6
xpwsPeyrrGWqwVKFUHFIVvIgXbM4LZZ3ijmWinD/AeSVkAuZYJ30GuFPM5GJmoTcGjoBDfDoBA7s
tQMYMfbL2NmLdfPqyobh9X9vAD5pIdr6QwQ+PpQZJsjysIEojadcgdLUBxoVhteegK3zDNA1HNW3
od1vajvNgDX55pBiuoUdM39HHqT4SxAyKCuN73Bj77fIKgPJbQ3yJFsu3Ey5wKOmBEcrQGvtrftP
OZkxWdDUIQdH2Ud+mTzkqFleTLFV7ZSCHFAXn6+AVu+uVDhSqPmZAKREDLqADSnIzjVQ4CMvopuS
DgQttEjN8C6dysnJTk2kJgfAQaThFQSYVjSnsqGeYyHhEIcVLYpf8JmRfhiDax1FKCYHCRXAj1vz
0BeFmwHcUz5W5BhnvOaBhoNhj94RW7HmYeBTvkfl36LRTQd1q9SSkTI3HHAxhiOA3MaxBKp6rtnb
SjceaZRh2YxtVqmI8tauFtSlBmV3bAfYvP2NIpaE7cokzkP/SDLwQ8O5j8CKOAL8pZcBlV3qBwAW
ovG9CxDErEMMzhRymcPMhnKqtHeRHKTG1Kt60z26N3MA8XYENaQJSvKoHrFVSVk03QhSmgHUk3jt
fcuiwa5I4WHfauz3YzztQxAsx89AEmkXQRMGmy5JAdpC5pRHgwwO7MuiRpoNDhOXAfCLnGvBcWIS
jjwFTIRhNRpAyF2enzSGdJsVdWepoXWXunXEzqmm/DRmXQ74V9UtyqrZYPf/H0EqGYmMKBD1lAy1
YxeGkv/djUiFtVgQYLn9fm3knDnlI5+cYO+FQERCPgOyYfNID845eG6VKKJUWVGycxSG2SYNwBia
D4E5rsiDmt50UiC8pukWzMXIqU0sZx00wIlyq5YBFiZhpxhvLHMP0HVPvtZmOyVKfORnrkSeN6eS
f+GcrXUt4djdB9RyP2JLNTPArEnDaer5VQdh+macvHxFMmq83hmWftWJrZKB5/hrmYTV0eo0QIGO
YCfS+Vg/koWTAjFMuPZe2beNXeyNaQBnjpyaGrtvTGxFCGulrgk74wkYMMBKSiaBAzRxP7BOJbCU
jtmktbvY4TsaFVJkDwMTyFxL2qOWj82RNNQw0lB3dGJLLKhLRrwAGZGHI5M1OSqFGt6HoDE1N9Pi
W9Hs5KHhzVxApw3/40mMEsh/Jo1zw7QdT3fBqMg9ycRylzQ+2DhoEmZpPrfAMVpjKfvYdaP/Ewus
XVQGQFnvJmwqo9g4Qmr/PjBjPV4M7cV1GZjikjJfNX7n/3ZifZ/xyvwJOvgr8Df776zqvhuWKS5A
kflV9E1+0QG+hOW4nyAhpQsAp4tqbJ50+RMOS/MnkNpOC68sy72uZ8UTKdphG6IA+zoPkIxyMDm2
tJWTw/GGFIm02CRIgV7YrWC7pDX9a2WV31Kbi6PZI/lpmQS7AO8c11lnOvUp1sYnEB5fgGIZAawQ
LkanIwm+yNqlcCY3XoaurS07vzE3jV36V2w0atcyK745bloe+6rKN3ovqlUkff8dH0cPT/Pc3HRf
4zrmc2lO7iO5qPA0O80hrzrvAQGeAB+4jDe5H9t4d/FteSLhMGCu6VaHAm43fClaq17VUeNvQ6MA
SHAw5puK4UiQhkk6tLue++FqBEDzy1AyQEf6jomFNoyDFu+g+qQheVWOhrS7AuN8Qzpq+KXRGf9A
fb8EIHqRHdpBHKOxH7YAn7MOjWzssgDW4ATeq6Vd4Z/ZZrj3k6aoJp+BCMuBPum7St+RDqmw9sEU
Wc3XZDZ3k6n7hhxsbz3Hmy3fZlN+N1Ny3Yxy7B/J6UmMLPP0v34ZM/b5P6qGXfBWgMkTlBWWjYqK
u59G6Ph6jcSn5qPR4Wy4B9n3EXhKn1ARFGzDFC8SvgmQs++jMTjbIAofeQ1mORxeVDMLNbBwk4vb
DWfipB5YgXLnBq99PnZ2dyTj0gI5xbOFYQXRMzCngdJQh+POD/Xi+FrfPy7BfMEvfun+BqW6+ASI
erbLaiySaYjtz3qlWW25B+wXEu+SHgnkifFgJNz+WPIlSR2z4ZfRNOYIiW6wnetiXU1KisCnrNyn
Amg6NdJR502Yzse+dBln7nLeo6FxZnTu/P7bmpKSqQ3YukL69aKWsHmAyD5mTOs/sagEBHTYgmwi
jt0rqkxeLTIDFVjMjK6s1g+thMSyRrzfm6L8bYoY3BL4iqwEKD0vmi+hBu0xNJe2J2uVJabWIBuR
V2wv4ubew8zwMjuTwUyNV2613NAeOk8TJz3J9lWl+Q/UkLwBjB1AKzUdxxFQjKLUZq0vv6hxEZyU
nCOp5ICH3WddWrVdB6a3OMtQ1VWm286OnWVuuuUTS5LySZd831an23skcJRPZTQuTL8wLmOqZY8o
QXCRaRe3Wz83kHSYlfkjMvSA3OiEJ7JQ8iYZXDCcl+2WzNJ2YIAOtUG7g5yxVVybgNgpRHrKmzAH
4LPnfK76Zt95PP45AphxMU5N9AGYxNO2sSSgUBR7V9wNsOcoTRIvXga+U3+jaGZWe2fHHNMTsBXy
dS6jCURLAFf1k9UecBmKMPqQ2hpQQrPyp8Hqrx24lR+GaTI+RviKZFGmPRc1Cz5MhrUEq6HxMfBO
Zj1g6eUi5z4a8Q2UTS+bvJeoiiB1JFE+5PyiTfzVIjHBVdoGbbqbtchfZ4sgwLadiHCqSwFIE2nh
B2RY8AOBV5g4ftIH4MYqKAsRdeDOSCoG6FIn0Ba2nqIKzwa9tRElcqzZBd7m/NM8fA/j1RZwacnE
Tyu+aB2bbVXYKvexketoWxN4qtfARy49kiD0b1GSb1wNxFpTGF/zrhw/131crsquCR4aEAPsgYzv
SYyFeyeQBPm/nDC9NtaIeoXKMZxtPOa/a8GqPeG7Bh1wnkCGoKBcBxdZ1kONm0rUYnd46eI7t0jw
yocvZLrx8tR6wD/IeqjzPD2CPegC7BzroawdNssHIANvGjNolkpBWoArAfEz9bWbIKRoGns3AhTn
pIIj78U+4ThxQwYqUF8Cok7rBhM8RG8XQiZGYRnArRzc9Z3CN5onEM9O+Om9XSbuZ8PF5t/uYush
bl9xhAKzQDQAGSV1WLXDCug+suDmzZ8+/lTyXxWr0v2dXI93OE3E+vTdXGhRejDq7KMSUYQydfp1
4HJQvr7bkqJzgB3RWaWzVYr5Q/JuFaV9eVafEbjN5rGIUUkl/x5KzqpAR3pykN4EpxgoXk+XZVFP
9/+FKdOPXGQGeJ3e/rKZJ89uimql/lIAG403ZQo6KNQcmmfue9/0Fq8qWRWCdoRkYW+gW31GImd/
Jkkf1uZ5trDBj7dD/d5nkmGtZZ5NbIiOqwm8VSvT7qLV7E+OpP/rRCqE/0KTkWC+Bnlx1KMJK+Z+
VgEH0fZ4HQpx2/NEci4jbJcucuNj6AHrgkQMGZHRduwA1iic5pzgcAvEtVGQnLMuxKLAtMFmAfYw
EGYoFempcfE7X1SJra+RUQfoRqWhXucGR6SPD/t5ZqwEgQVFGmZkDE+xeh6lYAPG6covx7PSLd30
6UEwDXxt4NDloZXPgRysyUfrsaym8iBK8SVOtOYx9orXRrenx5yLBqeVb/KhYwkKplzsjpCZVKSe
xh4yIJVKSR8gR3+UjS+IgBnpLUpBMxV29UVNQg5ypjaYMNP75IHnoZxVzkTRSBFWLiA3Qaa+CAG9
4XjF9JRG3viEzKRhzfygwN8V60KSBeGw97CauNAoxybFAdAnGWiu4UDNENgZXo/ackde4Dfrr8K9
KgNkeQRbYGQEKyXDOdono42KE4m0ClVyWZF8oBFdkIgA3odVARIv32eKwW485jK9R4o62zZ3yFZE
+owckldfIpvYy8PsQLLEd4OHwey3Kob6jOpzu924j9Lu9jNmWBPffEbf1kE26xnljry0rByuuGmr
iYVhBlstCcObzzjE+s1nNEPLPJXdHrjvpdseq+KH7T47JhIRfAndjEQn7MxURefPY4enPowwrJJh
ilZZ8cFgTnhEUQ72aGZrcmwRb2ey2k7OtjF9qHEMNmLh/RhKVqMGvzPk4COblIaeM+kPqRbtMsmA
5EuiJDwNh4XBbHGgoYf1yz5tHGuBo2hPLPXMXRsiEY9agHA6kORRQGcChlP6Ujgukh0paQYK13av
F1T32Oin2vLAQfatG6agli0BrjqXn0fvwn5EpSUoqbtXoxnCNWnBJ17MJQhGN6JK/tJzK9zmLhhb
3Lz39o3e7OqwwzaJFFGTGFF4MyQzjlKGO3n67kBe4ANDNK+8MQPsfNwvyI2mSNozjha1sQcGZwQ+
H87jA6FnFbE+7SxHdGANBpgWmOeMJ3whAwmlRRKgoTHQYuvxAbiJANDyQM91Zx/lT2RKTWQJ1FbL
+H+y98veeIK9JcG45vghaFroergTxicex09tbPlYyKWGvXQsgdIJlGiCHP22j6wH/0BNL40Tux0X
ZdROq1ujf/fzMNRmt1udCjZPFOouJo2pBUzVdzwGUYzjgjcKjFvm0ZYJ7GYdmnOjv/dIRlqyuxsy
ryglpzgy8KXHn+xI8b/nAP7S01gmzZamre3/4+zLmuTUlW5/EREIBILXmqfuqh48vhAetpkRIOZf
f5eSdtPu7XO+E/dFIWWmkmq7ClAOa428WtG2/+FjkF2p0DabldZx+TP+dsW/yegSjYlipCY5/Q9/
xGJSlxl+DfOfnNjTIfMRHfu//y3DUO4ss6mOkwa0YnpQGggr1Add1CCcmsAeDyQi5TszUiiCrFr2
xoFX7dFe+zxrX90tXmhGl1hMFvdB4jerorbUdtaS+/++mXxxEzVgZn5dPsm7T7tcgmYc/RWbcVLe
LmbR3mk8IBhoLFO0FVdni5U/3wCXWh0aOoEBtltkNjjlU8Th/7ZJgpp+bTiJWGUg/bor9MAdo7+T
DdAyGQc9hF6hXXK4s/qJ9xubq0NvTR+AYpDcElMmNwBglXlfIYCaVg8p6F5vMQo/9YLE5dhnD9W5
fjUhadOvfWn7N7IDV261czo8m7jdusiAcU0OjjshDamehVYF0uC/qSvLxf2t1ndPkdjJDgDRwOd1
Y2/nqXz4NEXqyIRk35tkBMA1jnDXaUyMs4qks2lUUX5vshUZ9CbQLAvfa8BKZNdX1PqgDMlwzO8o
kN9LVuWfSzwvgTXmNMchD/IntDv9op1xmn/PrMB5QjAtPNK1C4P3dG0XdOzvr10MsbNBk9xybaCr
vVwbaNj1VSGNt2aNiq9CoPQ4rAHojCD4N1BHI19TN901q6r0xFmBfnVVyGe3t9JVmKJ/lPXWbItO
bBuAmvGLrSGcet2ZwSNVIQQdAN+mOBUHWmYIfW1kqNBbPjXAqNXaZTmqCPmOV+NlLyrEuvtmMAKg
7Eu5UX4Rfh1MgEl4tgXISze7VyzzUJwGuQ3AyJUqzPre87zuoTPyH5WW43YOQi8gN59x7s8/AFYD
QQnIK7/xtl0SOYcMkdUvSBuRmINsaY9UAChWXTTWAZWlWicTd+599OJvuMQRy4tb514VfWGvUA5W
30kUNMxL0mTamtvo4AATsIH0uzYkTYu2u3PhsxM5JLtZG3BAsQXMZnvA/pce8NOFd0Bs6dvsqy4A
MTy69XPVWCBeDHHsG0oWnsu1xxByaZu4eWRN7Bw6VforWtIA7Ixg1YWpdfDNim/yRFibxo+so+qi
cU3/MRLIusdWL6laZFnS/xMtmzB/azwEgM5e9pJ2MSZXpAUdt3X8H/aqMNv0XcQfLGSQDr3jJXuE
lNTnbgg2Ofg2vqH3ON040WBepkgifARcV1S0QWE45ScxuP7T4GT8WAJ4ZWtlUnyNR9TEQS97sH0H
WR+Cya7IH5PB3so4vAfazvjVdARexkdlA0nNSh9EoYAHr8EOZJEWoF+LXxRWhvQLKZowLOYdXogo
lI2eBBCP2KUdAf3YtEHvAmpcmtFgNfWwKRsJDtpXBRgP/2U3G6fDr7hi/uyJzP7mc7b1z7E/RBey
CpRE1pXkywB8D2MPgIVnHvsNygBB+cZRkyLQj9UDzzJgh6JBlc/KTFv/Gssx3zp9XW7q2PGvNKT4
oV8nw37op1KcFrkKKnbuzO5CItpOs6wAITeCohYIVpNrU/eagbmqzJURIWdiuYWfrp32rgJCFaKg
SfGInk3QWllor5+XWuaGrb1xk8nfLrIeb4Gir9qLo/MkTpnHVxSu7xaD0IjROp107boHl+wRSdtw
zZ1qOOPTB6jCTKwvjRuBECgEyZeSVntzVYN82sDYl7hk+QYBvuScMFZ+LAJjQ3Jz4sl+jMpiX+r9
NQ7gRlj0H/O4ME5ZZwMCTMuFG0VoNgNhB7CZOTCoTLmSieazroElnk1AcpT5KK+sLfxzyATqLyrP
/uo4DkD96vzH/58F0z7sP3w0w0NTIT9HfFSpU6M4KUNJLXIfmqWKh9MXTzjOztQr08t+/R+IZf+i
UDVxpreFCcQl23aBXPYuTVDm3AZajZM+tcre5SgeWltDMXx0jZDvokxGOwcp549SgXMyAFDsgbQd
B3R2nTG8nGptEFSfJbB6rqSUk7UJxrB/klMfPLt5uJrFvcKxPSlvtGXC4/RSGANoz0qvf/Rw7kFZ
oR89pRVHpHlgJzxMoycaKl5166B0UtDTQObz2Lr3EWejFW0SqHJaG7jTHMbQHzYdK8F59ucJqWXI
vaEEYtwtCjrwIFAu1WZR1/TCQMelfgrz7RTiWGP6aXVuwrY6d3qgZemX4JroRufGbVbuFxOaLXa0
jWR968YHY7ROi+07M/DGwiepvdG+4UHy4nixe7ms/hhcVDtPtOIAVDyUZS4Xos+cmm68K614uqJh
aLpGDM9C7kZy55pxm2wjQ/4D3OMEt16YLHbTAMQCXo8XKwvEuunNYAumshpHQYPllxHJhqntnV0F
QI8LDTzyHnHw0Wi4obOOdbslzs7eyfAdc2+nxXmUrcFBkoFWSUSc8gBw4LDpqQeTpAVDImj13mAM
wct5ICltGBBdV13uPtW2iu+Qyf1WoMb3mVc8e/bBLTCYYflIItniJwbi4PzUoWPvOaw8UGgA0MLu
vejG9FCKqEHouG7W/TBENxrCvohvRuw9yCkO0F/PCg9UZF10QtXHl3dmKHwzAODcXv+Pn6P9DgXN
Y/hYKAEW3EQ+G3g377D6p1GiJR5dwE9AAGwvSIGhvt5WRx95aqT7ZX9xUbbarmgtkgJTycEXEnGg
QCxGNIvMob/MNp7eOW+33QMwmtSRVot82TtfgLw2AWpR3l+V3C7mNHv9nGWPrq7QQZt55Hm/hAz8
58xk4y53qulkGr53byMnsQGqf/BVZYCrVpb7M4EpNweU01feuENK+8XUNCS43O00+MryetsHufsT
NVGxk5v6uCM2C0BO2gXJzd/OgDcaxpVmhZPw2ZKWhImTdTiXvFh2BJyzWAWGf/8S++jA3Lc1iqQE
wRwynzQ4VnQnkWW8p5XrTB3aeVw5W0TcjJ4qw7i8s5BGINfJWIK99i9augLiVqkEDsq/vNNeyTUA
heulwHv6wMF/ka5DsB2cfDvEk9CIwkdhNuFjmodim9T2tIp8AF50ILHNJkD8BXGBEjS9JDZbOYRT
Pa/fTPEuEMebGiC0oC+SJzIfANvDHmg6D/Gg1n6KZhxatqv//s23LfEvsnrHR+jU8oWFqg4Gsoo/
AQD7zJMKoJPlE2fSOwWO5GgHH9kmjZoClYKpdaWhZXK6FL67i0AueZ3NWGkEe5lPzcpOOpluB5H0
m85BfR1tCYL2ZTOK7gu0HKv2sDgkrb4QKrX+daEwxUHxdTttoosBg79Z0bJ2vydt3V2ozpHqIdsy
kucU/N4kouFN4ScreEHapXZy5myk9av2zQ57SgDQblsgFtadkTb49FA/oKeo53RPUg8081zdKEma
3ARqnRl5b7QT9UWiy9Q9NdRsSRtnKW0fqeVy8ZlO8kOYoIwdKXIJ0BAM4+BrZH3e7AIzMpJZIy3Q
PMnRP5BJS8aDMHqdWpd3pRn+03MJzkGj2/exk+EROsj7Rg9zs4Xu2NDKJokBeq3llgwQSmgAqtIX
aKAUgT/tqVbAzvAg6gel7miZe8ka8SL/eQAm54ONaANIRFBggLv1Ke8BvURW5MPolTn7SFT61sc0
pWALtv3nUqDvYUagsweQf9UakJwGghwvs6jegt4WCSetWGDI3aoZwUjzCktOauYEfB0ECmBrqDff
jhV4t4fWBdofqctX3++c0ZK2JPpS77wCXBaXIps3Q81BaYmsOPir6yP9xeUYfIm7zL6GjmF9xK2S
/lnQo+bch7UC4rQuw5hMnCVMxZ0NMnv51WgihQCI9zWcuuKLE2SoIi/L5tkEkQMiIX16ixLD2Jki
URfU7TnHiHnpsQdqw12GF6kd0IfDB7uT1SabiuYDL1trNRRp/TVl4rkB590/YVOjpx7psNXgB8Bn
aeNfPkq3UAhzidH4eqY0cZ6EiGLXKGGak8IAtOYr/MCSIyWOHVF5D20O2AgQgtKGuOvUASeiBOGL
3yShQE/8geO7DXbYQch9J8dxQ/Q6EfdiFAWrcUNcPKXVvF0WVi12lh/n+y7o1XNQAicVwZsfQeF9
xrmAPzuyCvZs8NLDnwZ9+QXYQ/a5JipIU4D2ERz38Z2dfH8jApewvB/Q2LjiLYoJneR7F4ZgWhnN
AsTR43fSJ0CxxL8N2BTpfgAuV18B+HS+i+gy7JnClda/lfO94k09OBRAbXvZtdxnaBMSHhwgkxOg
EVJj2sU4liMpBR6jFQCBigs4X+XFRSdxhczDKSVFqm1IW5hmuAX3n4uXDWRvcbDPBzAQoH6J9k1N
55l3NPUacC0FJt8JjpKiyHDNDwX+aVe59IpfW99V+a9uKBNUxxTTh6Sz1RZ0u/ld5pQe2OYSY8dy
jiI3/IMDHNBGX0Wtqh1BhVo1SvCc7hJOmtRwARetcUPa1Kxy1mxAKHjTlf2W5YBoRyU1qGEtjRq0
DJNG+KElgmvTKga48qayh+nF8K973ujfTMmJ29a/lC16gCFmv1DMPoE2AfDPZxP4tfHONqLsbAQd
+qm0kAaSqaipxZqmFU2Bj38FQC5IWVsf3b5V+4u4ZkbDj61dkRpoYfXANXZpirUhVZPjVUrLZqNI
YaqGMkRBaLNCSltrSD/v97zYOOY1IPBdsMq+1fiyxJG+QEeypsBLiEUvo/HfczV5OGyEmgfPr+2T
wawYJKsCZYVoggHuUpZVILjX6iwp9iqJu5MH5k58q6WX41jG0g0qM+07T1f/osxCjCtamy34jMw4
QoBPDfW+kHZ3zsJ2k/WtN6I2HVW+8zQqhY0zhOOv5nVCBr428MHLuwpcVqxwUozW9hj117ZW/ZVm
pgNk1clBToSWPh5N7spoi1+hNwYHskNTG2CgC2e8dWPNTrMJWaOodgd0ngEw4r/9kdwA/W87jveL
uMnxCKvKH7FrdW+ubtV+cUHNCyCxh3DFmrRaUV4ryaLynsfyRqkuyqe1Uf7Ektq9mxNlPXO3QOAd
t7SUAvBpdVTdyJQ2vdqTKAPFyDYYxQCuLyTPyF77d4m6xs7kE+ATX3ynr77nRBtofPGmzd3qu2Uk
1npkY7eOfGNARAqdGDT0YXeaEDq5m1fAV753axTnawNqtTBk4e6BvFWh6uH3pv/kqJLgWaNdKEed
HeF11t3YOB1u2yA8sGFwUB4OdBQatChoCueO0FEIW0WLysrnd8bIf+Jmh0+nEVUS09h72nIBZvnT
nz1W29ZuAeasyRyyMsX7bYbIMR0WaKiUCbTSoJpFhJ9Jct3lt1ZAtN0Z3SS8FZNBfpeC9JE8LfvJ
Z6XtZsxQ8oe4565xbUNuAWP/csllH5loV+RlPqEsH+2dnXY1BeGHXvJ7Pym7s0jbbdUWAF2SI8gk
MssrV04nfYAloPz9bCcBcOdoOktpE631zmEAXNOseLPpxQvzjiZy6mdHk4viq4nsfJB5+553fYSD
x++1afVIgSud/U4Z3hVRFib2szBy2suQczCplOmHzHLaE1Us5o2JosYRdGS9B7p6XckI9sCXOsfM
w4s8fs/GXOK4KBJWH0LFussi8hyAKdit+EY++IhmmVVrWc3aN7xqR5exChNHIjBwgK4ZT5AGqe8L
zVpX9fhw4E72OjNdkcKxehyvST1PucSNjSd2vCOhansgVLrmodZuFl80eycbeaN2gXYdA3oDAc+k
R/stR//u1s5EcvYKP78JwfDBgB7zI+7TbfanhSuD5jCNVXQxAX6zsq1c/CzDpyAJ1A87tQvACSY2
7kQliu7DnAP0wxOPdeL0AD+13VdTVOoXiP/vGh8ZN38VNZXYKGeXjKr5PlRCbYKGhXfArozv/VJ6
azsc8x9/GABeGI1OLru+lCyAMtfC3SKdPiMvB2KzOvopeSl2pW0M9qcySn+CXkDsPAcB4I0tbLUZ
pVmtyTgIOOAXXveRIa1yzZEGor/f2m6Zao95JsZdn2ynRIxo5M2nG83y8CeQmMorLWhArB/NrKJW
+1BbzaZ+lx76KMGjQG+f2mG6ja6vbs7j4orMWdz2KB6a1GGx9GKR7guUQeLgkQHD0wQAJBpr0JSq
L1C1XY2kTYYoNeqpu2MXDwOaMJC1FJprjQaEVl5mk+9l5WrRvFN3E7vpN/X9Ozkt3+9dvC7+SBb4
2bixUsnWRiHucH9JLh3eyYIVt5i5jvoKMEGAhAlWbJgEoOsKdzWvOUIa96iAwWlamw/Ctm8qwm1f
u6AVDYub2S1AOl7ctLbhos4bHb+mxhjt0J5e6z51whFt/lh5aPFzdUc74Y+m7oslrfQ+0amnQXXd
IVIcN+wmRhOtngH8dLxLauA0Bh0qfEhBMtLSYNSwS5Fo2jRN1a4XB+/sijB3kGkR/WbZuzjovBIE
QcUnN1Woxw0K66AcmT86vZk/ojh2jTaV7EYiUBHZ56QFNlrkrMrE3QIn3LvWiLw+6Wz2Pp8Q1XJt
sIzVdgyqsdLburzxriRaLGgDyV59LBZF37z4eLUgH3+7Cln816uULSLcluxL9F6a8l600ReOMq4D
rTrkBAF7oRXoWpwVNRNA1Gwtbyen1lyD4pFt3hxL5uOIajITAN0O28wHEycBmYsXJ3l8P9WJtw+j
Zh9ZaIYDCSlPNshvBFsjd8IvSAruUjB6fQC+EB6/BTf0jyz6Aspsez0UwXDuRrf4JBPgXmp5HyYl
gP7DZN7Opile1XUP1IGJuw/Caz+Q27zP0p0D1NQ97Xq9irA4uIwKD/C6+uqdDXrk6Y+rkJyugsPz
1vL9IzKZX6a8TR+DLk4BoOYb2xZH2A0tZ8UUoY3PHIDXr01Ql37jfeRfGu8HgMSdG0mHNrXANpJ/
iVBvhbjeq595PYRZu4qq0jy6feNuDR9p5VRFt9wQ7Llo2vjkemBMxt21+JawATeSIPwyDmaHqHsw
7dvA5p8Rbl+RgQlkxS1Ad4pTJtv22fHzBycJ8m9A3ZrWeVuWd0bIBnzHwa5LitEAKdrkmfwW+wCF
4V26tSWiDNWkim9/fgyGgNqW5Ppj6Bj3Je/7fse98JRk/XQV+G97cvy+2RRoad3Py96MwJjrqBUt
QZQQ4L30KRKJ80iSGiTF6zSvmiMtFYqpDgjx9GtalmnMH3BinFckGh0gyZsmwLCZs3L6Pr239UAz
o/05+mFwoQXeb1/ElgR0iDEAp2ns+XGRkxkNqjOBquX2wLXXtu/2G+hNX8eq8zeLYrEzcryzjwbw
6hbPqOodkFplgJEVrvVrudBiYuD3eBoVCr7p00XuaM5/jpFV0X28XyxjoCHcqWCGIyzGQh0B/QYS
O1AgRetlzfkPEBo06EmXpYG3NSMTbNcZbY3XLQ2X5HQD2A9YzTckpIEnymM7H2fuVCZbtA+hQBav
rR+NMNj2muc3EBwHSS0Xf8hDD3KyVzbC9cOIyI7eBHSd8atwxwHJCjUcvaKZnZF82fR6kQJnt3Pm
jNU+1mW+3C6PynHZpdPlwiQaAlVtcWJsNrGuLCZZH1XV/RDiPp9MwM4hWVyODHldEFzPS20s8h5v
yWOcrsDZzMDfo73qa0TpwC6LnYqLaosiFFxDfwoa/Nqs7gGahVwXRE44Tfj6oFwoMnsXANrdP2jD
RQrC6fyH1nWfpBujFSUS084uRbk3Jljlsr0DxCRDanQClHnc3PkpkMXp/q3yfDi0QyHXbGTIG6Cw
4i5uRHpPd/L32mgs32s7pwbN9eDrJv3fnivlX3ghs4vft82WTegF7zRA+KiRw2kWF1+aIIyubTy8
iKsO1L2LKVmF2Rhus0mIdes3Jtgzxhikcmho6Fe41z9wvFYd3EZld36TT/F+YAhGeBwxQW33xljE
05emLdxdhveFGdFZhgJELx0CB0cnZBunaH6jOL+ZdkbyExDXbIeAUncBqH53MSvJdqbbhnjTRRye
FMPYBM289oK8KTapyz8meTXuacsQAx8sPJaiBW1ozn8AL6AHJhSY4Yk8nolRnfssw93CAtWT8r0D
3sX6W6OHAd+wfWS6ILTSS1IglVXg5XK1SGjmI+K7Ymlk7RcF3PYHn+Hp4OLmum9Sjj6EIduwQoBL
ooiTFX5NKgFp16aJvShdoTacTSqDBIWRyLmjz7tG/NKTfabZr8W+dhvrnzotL4Pvy59ZyR+qzvC+
y6H4zAug0cta/MP7uvjqMmRZm8728W0EelYdjmodGGmw6/0mefbQ+01BUVpNKI9QKOX68Kqj+Omy
etVpy/9tXx3HK1cV6ox0k119nyIkkxVCUgB/AF6vJo6JcNBaV7kb3k2FHZA87fwXOcAJov8o9wDO
uvhxuPHeD/lnoQ9qoSHZGzy+Up2TM7YJfqrxlQqohF79qQv98EpAPWSpV8u+lKVXKp6yRie5aV02
9PaFoa93PQHVYD0aLAXjdl+s0BNZf8ft+pxmMbBp22gLli60uE3ovuxkzn7kPpql+FR9xlOvXBuG
0z8ZwA9YhRnoCvv40WaN9zmtB39t5Fl5s3ldAE91HI9N5rX3PVJrm6RJpo8yKP5x8dz5ha6qIOp+
OU3+Cyf19mMX+GKDdq/8PnzA1x0vX4Nj30w0Bq9zabmflDt+0zfrX+CmQ0kfsgRZ2j5MTmsDg8+p
1gLwk49TV3e7hPv5BTj5Ad4/7Ld+HJ6IT37Rv/ph3QA/FaIxTLTWboqb6RC1qKgEn5L4EvZ9BvIj
zBItC0Gk+mXRLrP/bvdO+x/9kR2q6dB92LkgM+YewJykn6GIARBlYcDeLhdtraHR6tp50dJy0RrV
iAax1AtAJA6WkCPi9vWpqoG8QKdf1CQCrzDF1x5p/z0RdtKAgP8HFBYa54XD023vwiE1cEPWRKGu
1d6JZjrPKw0MkAOg76hi9Du92RMytg1rA1luvYsU0hTZmi7n6m2k6LrsQwvAgzfuYnGhy9Ge2g07
1PUO88dpgLd6ZKNMV/bA+NX8EuJ7dvUYgGNJ4LmZpgB2vtdJh8pgkrUFvn9I5o+bPFJGCvp5+WsE
IORxaOog3b74EFMSi9Xr/tl02dobKCFzp+aIvyg908B14NylcHoIYpYzrRf1FLoItAcAQGSTtA+k
WOyKRnknZa9IPJu+s1g80WzxTk7eyTogTSI80nQ3N6o2FIDBlzpeJXU4PMe9cHZ+l1SnkHvFFbkV
sc6mofkWGdWGIjB54wByQEz9s0xjdIWBpFWGAHFAekymKKfFNBtztIUVITKHvHZnNclIC37U9EKz
NtS0Ycs6itmpQIoDjZvsc1Hl7TwL7fJlFutZLwf2mWZkR1rQirHP7+wWL0VcnsCl9FMAxWqd55aF
13EDz16KzgQU0OFhZKzb3rDmgM4c5UHyBNV0IRKugoH5bmzQcytzwOA4ekkyXnIXdDofSFIBbWkW
m1XtowoNZFyk6JGVrxym7miPnyGcGXnGix/aNbix0H5oEXfFMyoBhmfjgdhB+kxkq6oHsU5cGe62
AyLGJU8a42zmLAKsCB+fywIpi85n7B/jodSUd8ueesjEFs3M6lT04BjTdSAgip7ANuuKIy0nPIQv
k4d79qgLPIDr+lYLMA3wzorsSjztdt4943nOziDDA2tR2+A7o5cLW3xhTm9EtEnBipncPDuqVA9k
qq2qpnsr+tOXUGm2qyLGNlkLRMS6sMFeE1a3CtEcWuGFe14RVqdX1PPK0Riff1q+rkj3aomMj7dJ
LBneq7q8mVMbP4vGAUdvgMZ3P8qnr1reyDh+9ov4Y+RF2X4Assi9NNTLMLZISiMaC5CzPjRMUNL+
1riOi+5t0KKsF9my2VAxWqSdJJ+1pED5u48TFYjDdplK/dVijXvCy/VQrtXvRv+PK8k0UUf0QT/l
Ig/uC4updTwkznZeNgMoIbWCx71zCEL1452cliWexxHiXpfQCUuUdfvDQQMk3EDfjHf42GhWtMT9
bLzRLIuvfof2NJJEDsSjja+DGhEZWkxHIxsOSm8nkzcKvKGGabZ9Icgpm+xDokkiZooHRP7upVP4
p0jLJqJ9cCCrPRC5vKGGeJUBctoDDAH76ljozAYf1Vm4jnqkofF9tDj3HTCqXmU2lx+9rJAImiPV
/ucmElnMftmk8D04q8JFycJGIhm9LkpUCeA/x+KXeSoSA+AMedGt3wgBqwboPR9NWng75Zf4dTCm
9MHKCnUgYwbK51n5bslYZ4Bj29+RnLbPV3vnbrl4bBn4XGT55nPQBZD+efBxWtxlpTMAey00PQ9V
p46zMWzX33EEM58lSGpOZaZAsKGXFnPSxxTkTIMsgLlXqfpza/jtHUv64tl2Jmcziunt1jFANyBt
BRHDdEtb9bPjZn0ZheqePTFam3TI8j0tW7NDPSBXI0La0NoA2bhvIuuBVjSYxbfACOInlDhBj/da
dHf/dlZU/MVZosLu+W/OmDshDGwYON5NKMiZmIMqBXwzzDZCZVkVmP4drTOODKbjBWzv8woR4VcF
zaThG7uxwk3/zebJYXAhFMIlIvTPs0fStwzFNr1o8l0g6hAhHrBYjKMCk4ETA4TSKHIU8XloSARQ
WXpne6CDX3E95TF/jC2gb6seNTho6IOs0X3WeFDzsxNUKJnHKuyZ3Z3cBgBXIrKqVYny2jsyLqO8
jvfctBDSTUJQldNl5itMVa9pb1q+qwdZn6Y8tbpTDQSiYxs6x+Va87XxKpRv45YFq6QAiCyrnatV
6hpatEC1K+abmiQClKw0kMbUapH/bJHiPndg5mzBoaJ36IHMliVKOaJVWOOYCzZEGC6uWgH+Rink
CYXt+T7pS2PFQ4FYox6SsM9uQetdStPVpeS/RQaaLvc9epxXZLFsCMAvxpvEPy0imXbmIYlAaNxF
ef7Gr/DCr2WSxacgc20PTRbA2uit8ZelLxPmWlaPILHljlccu6Ln3irDK++pBQYJuSd/9AG8MKxX
3oB6SlqSIkdB8nn0xocpTeGKZF4jEMdBnnq/OMhDZZz9xDk3jRuvpzHr9pQnLvsad1pA482xsADw
J1cgnYJStsPtlrR6SbaULnYBV0wbZgtajj6fLciMfCwuX304/ficWoH5sbcRO+0Ujz6KLkXvJG/N
myoGY4dwd3iRhepOsdkVBwcgDPdW2hTbXnniCbl4xBJMg3/RvH7g/Oy/pnkqV66nhh2LE37rdeol
KmNnz8IRSU3Kx7QSKXinaLd1BSjUrdmXd0KM+WXWMg+kXOQBoHXI3hgSu0sDqM8swKnLHgd7h8Sr
ur4ZLLzNj20W7EJ/Qvp2HD67XtWDayPqUCGE0Ao+S3uhJc1IVrv+nQSAEzo1Q69BeQ/s5ikZDnpz
J+PoYFbF47LtjUmuyv4sUR+ikKdFoAj1ZaYy5c1MG2ArtyL6btbOcwKUwuc29fNjUjftrmuq7gsL
I5DAyE1Vxf5DV0XFc99GF+Eh+cyBQvkc59xFCIzJAynzEbhDY4NuqWSQKBwfo+hm53BIK73hdTvZ
280EZNcqLQ8RQu8IwqMIt0rE2UOR+CMyBN4tSeyP1sTSz1GTsH3dJsaWlmDTVqsUDOL3nTUAMqKz
V1ybSVRxnG2BqDW9rqPzAL2JVoQr2Gj9uAjunjvcaW9dXXWoe0q9u9AAaDLJJIDybsB/QyRSIepP
S1KMBu5PQDL6mmuLwaiiY50lXw1d6EnFnGEZg9PGobJRaxrdE27/NV9TJShZhRkI3SsDsbBiKhVH
JwW2knreNKIWxN/ObsjjYkAzGipy+verFKONuAWIZtO7gYqbDAe/bj0k4RCf+9dl1glAGllFh1sT
FIkRJ+cqkRX41Mk6dn9PU0Sd9/VQfhJe4h0kkOE3qYaPskK3BREmouexXiKT862ZVHstpR9+Kj4a
rpKfwi5C6yRL/qEdRmiKNw6K0gCJuHZA2tEUs4OQgyA5QJv/etLNIAm1XBiDle0nXzyg8bs6Kz2Q
loZ3snkHafAFwrFjsZyF2leNgu5FPm8RKT8Bw9PbR3bXuGsPN0O58schOjs2op5TObDtLKwk8ma7
bOyyF4O3O+Y57ZstvAFICyYQxPbAaTu/yBbnpH4rnb2jUjM6k5d5LfQHWT6NAgc4XpRg82Y/qWlN
mnkjCWl3QBed/4TWNZW7zhEIixJEPzuNr9VG5nDzRssFz8hwP3PkkCxwAHwBEJjzLFMj4HhjAFRt
Gr2N9v6nbX2h+JksyHYwhIc4rCvQvYmL0eB7hnsenOl+EZGtviptR3OIeQaX4XxPpFsfhaDpzteg
e9w2Qdj9Tk5KClLTjDY4pTPtHBFHc8h6UdDeZbnsTZr2GwKF6X4qCrSZv7vG4j7FneyI8mbURP2+
i8876LrvtqVuC2LhHMHJxcHyB72TcXTggrb68O7TBcrF51l20SVqUQESDRnC+WESlMNOoZzq0ugU
xBTGw9VzD3N+AfVCaLvxg3aDIuAU7FZ45wYcit3j4Xz0Wwkt5SwWE9pX8sRYOwrsa/TwitDDtsrB
e7WnJQ30pAsA375K/RQhef30k8IR566oxIq5/dX1wwmotm5+XQbPSFCiEZnBfpHRbHTVgIIx8JMt
ih4Up1c2JcV2iNMA4J9YkpYUZYtDnu8CMP3djgxVKyinLj68k4MG27lMxbhZfBg9nu8rN3ngU1je
k9spPttln115WNZ3vQg2WdAGVxCsBVeaBW0zbpEoNNaj2U856DfMJ/zF02mxK1U1nevKv0T2J541
0yBOlUIU0I0aMOAEgOi6WwbWOsC3YJmBLD3ezvakASizdwhRJBHkzotxJJ0QSemye1kDAOxlH+3w
/h9lX9IdNw40+V/mPHyPC0iQh7kUa1+02pasC5/tdnMDV3D/9RNIymK52t3fzAUPyEwAJalEYsmI
mNofZQ8yQsMAEySUrqxNGYX8ANRaee7wGLcPzOmKM7WdrNF8pC8aPvJ7i/PiaA0NnZc2uT1pNkdm
6X4ZTq1YIycqX9tOmfld5+EMMZAjbnWQjHVqJ7BJ76lKhRdb+iGRuA5UgY0WIJCqSwjVkJ/2awir
SyvuL/4lnPUaPAnkNZBsxQ4UMkdfdSfrhPcGcLHqE1H3OQoymumJjOOkP4yRgzcNBS5TaEgn9fbU
nn+qEEsaA/lyu4xjoaLpVY/N6+A4Jyo0PXGPwnwhZx23NaBA+KcE4lSFSDP8VZ19Qg+KbWiZf5Pb
7sYJvD8qcnLZps/xB7KStDrbqlAbk7losWR047I/3tgr5GRfhc0dlG1AGu0qdNyWdjfnmzHBEHRp
2yDduzxjJwmsNmjDDOztIqhqnaD2gZ122B/JQcUSR80M+WoVEhLR78bNRAEw01hXPjlovHnom8Cl
M8UszRrfZ4FDE8Cef/tUV6NQD/JTtwwJA+vJEGcWItm6E/34GgNvuo7zZjjGbTy+mtWL1ArxkoAP
7uyJWgAHATOOp96jOP5tzxP4I3zpYr1s1zL6CjmkHkSLoFsIMl4/8wJ3ssrOWjBAABMPuRDVzLLi
bPNyfIaIdHUncCi1gpp0+FWMolinKWRseNTqr6k5m6tai4+dHQxrigIRfQ3pBVb6Q9BV0B2x5Xkc
+89TkANZ0yUgUlYF2akQUXPdJJseYEWu9uNL2L/GOpUZneoG2iBqKipoBprrT7YuH5J9OyWP/zrk
zUcqBsie49CwWy0OnSX5OhNY/k7PJajCj2GXJycq6i7As7btkxPVskFaeweiXOQM2l9h1GyDqimQ
Bg/jTTey/anLEpdoTL53HsBkvbfLeJ7kZrylmYxIbNWgMKY3unfs+to7Um1UTarVeCqCWEy15+qN
n/rwyrvureMYaZUYlbW+cVCwaWGlvlompJib5jzVv4df+fkAJg69DPMN8vtB5o1r4FWhBNw6whWA
/hJrZk1px5E1QqLAXJv9f2znaqSmskAETd1TwjSEhhKDow40ngepjmPv7IXGcYLN9eHQSvAeOdIG
qQxE38JL4/bYqX145kDymAX03yDAPM19yEYF5BLhEHmQ7uJ4TFZJA2B1iLfqCsjL2N0ZWnGoGmAB
G6+zAGZlwT/cvBJPTRQgjykdgc2sZbeN1dZ8WdMgmyD2R2gfzXv2xZHrfegDZqvPDtFIpGXHzA3w
pK2sbREW8uRAc2gNLavXSlFE47wL+Soiwwu9UiLtqkkOjiQWwO8dd2unGmzKgTfAW1BN9YlaZJfD
OWiq+JEaSTqys1kF90OtAZk15Qm0kMsJfJCqN4VA7L1Zm4GXzMPGXVkgo3vMIXqg3weg3gC5PNAL
+CN0mz513E2lWMVYmIHbw/KetQK8Y2T6iC9UgC2163gcYoOecYRoihrsI57HQX1HLYo3LfyxRT9P
UfDBpCnGtAQNBPf6+8QeJU5aobhujY27ZkNqIcuqn4wTFaAJME84iO39Rsscf3FcBcragvY1ua6s
SycduPCT1XlAL8UjOATrEkSxJLzeKMn2Dhy9Kya8EsAgG3T3QGPNAu/UxC2vcw7KZ2pQ/BJFtSCC
Aiy+J2ChtYIfUz1pW7o+pNtFKiTdKS7XkJm6kOTBADltje2XW8g5bulXRO1O5yMH4U0DAEKl4Y7O
QfIRkmGGtDtdVQdrqNZR6mkrLM+6kx6Pwj5TL72cBh8H/ylOXEEEg+WUkluA1FRwwgEAaAGpakQP
PAU7MzmZgCjReomjGrBLSLD46IsOpcSvrcnTbIsT1qHYVSB3v6R6eZfltQRZWAZOJ5wpAZ85Npve
ssBFbDrNXiva61rcxO1sCz9qN3Hj7317o8WWIu++VZNerrXMCrAC13Hy6LVQHdB777d27aiDI5Ej
aY/i487ygbjzFPtgyXHEWuMWkVpaNeCWK4myzdzkNk4HJ/B+guYDWSNxiGzPQrSHUNEi5qAmPbZO
2KyoST1AIgrlJ+wWAsV0GGtYd9JwFNHr7TycUMSJxTRAO4Pjt1PJRDsgqei1BqqbQxEz8UAJWnt+
Jip9MyoiGl0V5BgqfQvcigOaLPvd9NGfAhb7MgY5mgkrj3eZG2+oumNW1u8IXJGHE5QtiuxL1Nv1
jsCvN9hYapJj6UY21WvUQ7m7sV/BcSmOc/3SIclqT4N4vPpi1mO9I98cS9VlFDPE0iiTAw79rwBz
Qpgqtyc8EASOiitQHbXdW7TcjJxbfFRTA+V5FR5mRN0cwxU+D4J1OPNWipP/DcLn1q2cgmuCCcbA
fSnXTdszbyD4laiMHlmC0VMpe2RoIV9w3ISe8XdZD+xNVXD0yd4Si/2NE137U6oP49oe7fyAvYP1
FA0smwXcm7q+D4do+DI1TrXV+npXVWXpL/SVM8kKLgTf6SyduHbWTSRAQ/07bcsN2eUSF0BJaGPg
qe13Hgcze+O526px8ztGYn1U5SzuVszo3j1ImwAuT8VwBTmPa5AvxWxAhgFUtEjjKsVj9uwM9o9I
aW3NmlrVS+2Z3hM1zAxwDjOs+JGaQNC0W6TXiU1hgA+k6IpwLxSYrCq53DYjsHPIDMD5RaiDk6Ks
+41psgbXZW59+e+/nGP/4y8H8QlgiqFM5Xq4XFG8Ij++gSAzlP/nfxn/u4p5keCSGwzbhemeew0X
M1ACLKEAbfGXMtMACgKQx0olaFBdE3IJeuGASpW7SAeW/ClCdj4yhoPSPSGT9amlHAVzCt1TZ8vH
KDXDBy9C6jnVzHoCIoOgVCDrfnBVQQ4beU8MZDJehzPZVSAwT8/r3Cen04wpfhNV/GKD5QT3caoJ
rlftWEEcO1CD8Fbi6AjaRitShwVfSLPjXaetXFKHBWkLv0+6wywdq67UQ3WBrhd2B9Rr3OznMOom
e/xBwBkB/v0ols491+ZuS19TdbPzqtnzrlTasw305v/7r+Lp3j/+LJ7DXB2yni73wNR78w/l4vhK
g3Bo+Jw3SbeP1Q6ftzUKCT1df66q9uKxE7XPS4sDORc7NZlXDMVq6QYNObRB1otyri++eYrCAL1B
YulIUPuY/LoXxdvqI/x5FMv1RLylgBJ557tYq+efALAEdnChe5lNZnAvcf/5mMbdt1Sk1de277ON
WSObmpoRbpIDUMn3Vpgf9V4b12SGbksKBGyk3Yc1E0vvpDKzDVhvykPNkasTeNje40bfWE1R6O2I
33mmgW7C/KCNLpbWKg97cYDwHieFuXFe7IXFkCreeHJNNiq0egLbYItLeiNDBjjZ5nk8JOcvcQJX
+YdswkJiYbYmb67Lg2t7+nmxV2qeMoO6yUJt3ZlBRfOA5wbz0OcccB2+Grv8fZ6meob2VXUXGjiJ
VPwq32KTPysUyCc3TeUhw1nFVjfc7E0mP8jf2ECgGcH42Nr4XinymVAVss5M33R1e0e2NDTFvYog
dQ4yVSoCX9n3CE0PwTTatPthSqdVarsdaCSUgIzV/sQU48MsH4NzukvojXesV4I0rhi1HZ4YJGCt
zbo0LAtBLZprxXbWlFHCMo1m/p2MmnUkkRiy/xp2tlh4/ifxcEfyNGRCHuH70PPESE99XIZexvl9
aLJjb54YAsTAcQcxD4dKjSGlF3oPEB1t4kMTx8Z5Ns3utmH6mQqsE6NzXx2oUdogd8Fe0NxwNxbn
HsioKAaXHpbSWBOTSdXsj9qNLcDxwcmT4D/5FbUEkI21HSRPqUrFWJfNMWukr/WmB6n4Xn+rQWES
B2P9Vrbd5OOiwnoQVZztpQZ+URcw+fsQ3KVrwB/EK25bPhljCaBtHjdbqGyIXQ8gBFgXdOfzJAtn
C6ySvsnciH8eNbPdAjoXzF5pgxO10cZyqwUIxkWfvalLpm+pb6Dh2n60+2Ftg23GFGF2sUpTXJqE
MWBQVZWMU8NcX2LzuLaiCurnH4FVnSKQ2q0b7CBUkx515V1C5prq1vOy2VuZ/bw4abhm6q33QZCK
D4by2m9/jFDm2TQ4HLnXExlA7yU3Xoop13BN21n3VKSj2d7jIn0OoNgWCfGHibNvljQ9Z0Vhk2Bi
A7aYfH1lbFpciWqRTPcUg9G9i7AAmkgzqPnm4XAUPM8/W512JDRMNobuGqmbA4hw9PxzhmMUC1u6
E+BLxdqTclqPVuadiihwHiRSSVayH+Lv4TC96lOJHIBW1w8A3SXbqWuzN69D9r0KoJ4Tfuq5pzbi
nYU80hi5t8MrVFDduWeE/eA2NvF8UD0pgHqWbdJuGaggIUSMt20mNQCOyvLQjln0QIVVIguZgxut
lkLmGwtQDtCkgiB/CaEa9ibqgNG4w4MVI0kZ5bsR8nUQvZrA4TrHFPr3ehLmoVOcamQSlehPjRNc
yDR/CpHYtg/2EI6EzF9xQchTLBtYHZp7pwCTaj05muY7jaufakMYoLrDMdQKPHFAY5XKQFbyO2Wy
Sc2+PSymOfq2PfcmKw0hcvHUKoZsMk0QrNsglwULJA6mEEsVlVO6/gjFHn+xIeVdnqj4k01XtCJI
oTnVIQ92wA0Bw0Jx1GMZdOI4Ql1s/z0eeZfgm/GomSbTa4q30rksEzz9JkcYoChy9TNWsskxy7wN
tchu9aM+O8mmqzCqtUaSHkHBtQnsYRVHW1dAP6LEXuY0pGk018jmKAfVTC+Ii9WN+09dbmwciLpi
Vdpu5cejYfjkphFprInrCXb9UIzDJWdzosJTMnagDTYUCB9GamvKuDSXaJyvp0iASdI1xQE5Zh1L
UGm+Yffzw4qi/llaAf4TABcFb3aVvUJbDxmYDEdaHoOUnBBISotH58lBGvgumVIBabfAemAuEreT
ou9+DNqDYbTOXxTaIFngKpTzks2hqYhuQ80UDEAJJMYy0xIrnA3EeKpDOtgakYJEtRIE9xttKDT/
xjECj3lwKv6JYkGwCRViCjG9F0Ccg8tsGuP+zona6TiAZflqBgpdZsha3KotNqrRDGL0Pi325XNh
FhNMpBfycVvkbHXzM2QyCv0gh77btiqh/gFCqYvC2x6J3IiYkUZFj0S1QPDZuZiWMGiyzk4KXewU
+/uw5CwFaFGo9uGcuZeWrh9DLqalq+o1jUF47HRk0OIeMTvjpQekvoaUm0KRC/eM3wPbln6SPK6A
agNbAtnBa3RfDs1wwR2d5xN5Z5ioBA+q3raJpfOK55PabsD1DQMzLYCIv/hFFzpPss28n67Tpgdm
J5sw7Uz9M/WrgapfQS8jiQ/Mir4ju2VIY7+JcTpBy5kBiWjn0NB8gezp47z+oaXQ4uUy1tuV63lz
zLyEkh+rIxohdRttZ3WlC22wSG6HpLReclAMrJA5V13iybReJhy94vr7JXYl/hZIWwSnFKJcSIrv
/tSJvLiC+VOnQHUy1UwTw7q9dfseqdm/WN8lMiuPTlBsBtKvIEdgKBJ48tgA3iTqJCH1qjbccZz4
gwYKZOHSwUIrTtoj1aiQqYZ/w6VNtUQF1hCqAy4pmXaFl/Ad9ZttV1UKvxkyM4fmeDvu3J7LeZSl
q5SuKVa3PRZ/Grk4549yb52lMrirLfNBK03wm8rAtlZkA60pIDillc0hZJsdIKo4DcVwXEyDPGoZ
1DCQX9AE/sTN7lSUZoAzW7DcAQ2elGsnDPtTRUbyDypIlIEMfHIZUW6vzTHq7qys3+VREYUr0yix
ydICQMfKycd/CqjeGFDkZmDyGNnxD25UAKJtQ74ptSCSUYZOcAjiIDtOtn1d/MkmAcUFEsN4j6Pm
0o0cNzYPqx/kYOCI6MZB3W7mWELmOQrzHGi2tgWZeX1MzKQ+WjiChOSuas9VGfHqWGABIVYUsIRS
c7FxrUl1n9x6pCfv1XkQirod5CrK7LxdX2g2chV4+ADexuKAc7Jw1dLaSdnIkVoJ3gQVREBrWtsp
h6uVwCnHxsqhNVujHJllg2mtAXUbDQAwOk5q+mk6hhGLz6HQkLGBa+V7nFvdY2dvfLVrc0RCoJY9
Ns3Q7epMDEd9TMUF7KTTxgCz3qeEO3h25Ln9AyoEeKkB0Mf0/tnswr8lknf3gOQhnbTluIECCOrH
JLrkMDfJg7Pmb0k+Vte2BJS7tZ0Ph8TrJ1xcKTyD58oXt4bCPfUiU4yd3X0j5OfJrrX3/mTzuvZZ
xmN2pFgqoAwjoQpkPdYZb2Z7UeXH/z7xMW11onMlu4mzM4sbHjI1mQdSRZe0468O4kQU50ONX+ij
U33pkiS901leHeMIyO+4lPVTWkNngoP0+jtuawGqhNaeCIMvsirbF3dIITmsp1j95nq3SkHWf2ax
PnWrIAd0ObXFG9mouIqZq5X+tbWn5wCbeKBGI+8b7qsgl60ZX7Dlj/aF48gd1rLuS9tl2GbgkEHH
7ZyPLUxwzlnD711QYazyzFIam8UuTSHV7ic2H49uOI1Hq6jGI2RozW7vqDYZqUCatws21ua+41b+
3gXpxlWGNwMC2yyo7Q0NxCXuVX2vhwp93DPoKrStPOV1c1dZjnZv4EwbW4nGitcAmXTQsreDbFNn
hj8FgXOBPKCGrE2Bb7zXF3u8YOVqDoFaN4j3QhxK0DgUY1QBiPLBEt5mjYU8ByXTpgddtymTMfYN
1zIuVJBjjimQer1iVSC3i3uJoVpdhfjkbnG6sVPTG5rsWPfOgcYkExWCFOuAGNc3ZTVoOIDF5Dcx
ZCtM5OTjGAdwRhVSd71xaPr0L5crhv6+sbHxrqHoNjXDVuCR+ykKg2KVQIzzJxKMeJy1fwF4ZEEU
EvrTBdDemvAnHa9CD5v7YQWoAe7/it7dcB5YHXhuNAkGnbK5qET+De6RCt8rp+YSppae7Tz8JvZA
enwOeihsHjUIJ54j4zi3prT4K46jr5UXpzgVMqEo4yXjvSwBkwm6IX6MdTBLeZam41pApuugtctP
4OzrfAGWki/MaUE+VXvTRbM7ZztqQbNrc9MC36ox7gcjLk8glHUOkO3yDlBIzk6Jkxj7thA/Q7OD
Uv0UFMel0PMcSEVwUeqbxYivf1LslzbVcBgyTD5VqdONe7ExwE3FPE/OgkSsFtftQFehV9WrXnP1
ttsy4NUnn6uL6+rzLh/1aparakI/L3W9mvAq4KpKYy2zpPUUv/+qFuPV1Fc9r36sP36gZWQAp9zD
fz9emfkPfnRcbhgmtz0GHTrPMfXf7zkSJ+tt6GLUT7xjKpFTS+8GHDLcSa5B/wdEgutONe2hbMy1
XeViywcobOJxPekriiR/ZSflXuuM7zQCq4rWXHuZwY6Tg3RZ4DIhRKrG7nOG9KPMAwXOpu/tnwyA
oDvdZA9c1tHRVC0tThkunVBrimzYCXeskLUc4F+NPBRTms6DiXuS4+wgW9A1w86ZsDwqeIvU+4+h
2+IL+BG8JLsY9bTuHSP9OnqlsynqejrWYFB6LFIwwky6Ff4I4+TI49gEyQCUg0MWGAe8mqqnMOTF
HFGM4QOWbsWX2rFyUMeIBGddZoNsDHYYOY7jiAZrKYguSyvT8aKZMYASg3MiJ9lB/Al2WgiGdBdv
w1gN8leyU0SXeMiH4FtnwmPFiK3BW+MqDUS/o2y3uNYHTRrkOK0VTzxt13lhpu76AbJUC9ql8OI3
2QnnQpb6I4BGyrOp3S6hVKsmaILSaPOUZHT0r8sgUOf5rBvBJ7cq2Z3Ak++OR/dVP7gXR1kWM7jh
kQNegFrryqbiKW6UcycagQqg5djdCKLbdaI6kY1Z6Wsz5uJATjKhI/TW3Qs1oAvtHtO4OFGLZgxr
EIJReGsFmrkiT23dzkafiWZTy5F5Ngolx6+PGEVBD7RqlqbImAxxxTSJdKbtTHP3e9Z2Bc43QMrp
hW35CAlWalABskOwNQ2gOFxsZQPOCMOYcBD+L+PEAJ/d1zHOOBWzDQdgBRKTd7bhtHc4uO7uqlpv
DmbDn1toshsr8lJh1GW+SRlQShSH/c0vt6F7WE5GdgRZ8l9jRY3EBZDrio2NC9UTNGEV12DjJfXa
CEHcSc2ZLzBT1IHUNkowbUhbgNJTRc8cgoVyz1WyUuHgbXoVeTWQoXfgKmJytwTTBDR21wKhhQRZ
AaJR6402yTixAtFYPV8qkOVmp017brLVWA5/hJJ52XAX4J0v1pm3ssTPaEoM7OeHotHPXICFS5Tv
KWCUDDaN3D7T+zswB3vllTVky60sBRgODhDHbLqqBEfnKCsA+Sf9RPnyFZ7zx8Lhr9Sa8+otz/xa
IP0UpzysqoGiR4r2J+FT3VSGuIheDDG6F8MJ+k+BBGGeLcW4z6t0X+JA755VSEHXk+zBBOksqLkg
cATxrpRt7QxqjjKBZCSufi2zdx/JMuqDuQPj0uRTs1IBghlfzU7EZzKZRi7PZha98GiyMr9kLfM7
c2p35AW2y9hYULn3M1eLdhZY1eZsdU9lnS+p53Mee6Pj0anl9v42M53y0ZcRln7koGIegeni0YhD
e5978TfLRXpNqkRZeQ9ZYaMEGys1Y2Wr7dHvs7R8GLIBmrOdXRxA8WStyEm2rIKOXZMUwwHEghqW
7EO0Eq2ojlT0cftes+VQCJxF/movMclH9NKlxdoJpxnKc+NeYpYRXNstj9OQmJuRs/zgFgEgSKPe
+CElBEQVoMdXbVnLbNeKvgFBhUoYWNpFP9aPTLEULGOAcaZ+lFaVYm0ItTZNQDCjdabPIGrGWWzn
TiD9Y/lbPGVP0HBpnjNh1GeWKf49ZcfH+luD7uBjmHvJXY017IrsjYMrJYGdzD1EJrAjqFrkdwOU
/jbi7wB0lNdfdOFoj5UZfmNRn5//ew1i4F71do+H+3zHwZ2+qzsWZ7dKFYajOCUc0T4NtcR1Gefa
sVTFYLIgX83tFpBIgCK2mTdqRzIxQKLz1W177jP75vpopyDw/uhGNdG56Dv7aarWYMMy/k2XeTSa
lHrftslDff45O43eV+03iBU0Ww3aE9swqMOV5rYGmHvB9fpezfIyvJCVitYrILfO2Je4NnFTw5T0
qQFGz/BC1cYp0DPKEm83ZckddRFlG9aPc+8S182j023nRKuuOriZNZyaLEPWyq8W5WXhoPTNbuMM
m83M2ICkoNhbYT2+Dm19LOtCfwZ9VnHfRfgnIDuF1R9hoyaPJnArz1gOXYdZZuozXccRMD1FUwZc
ileVZ6YetolKuo1UofUgpld2SC3KvYnMdxBY4JtfpBBjtlwerhpKnaE2uMTD1fyPsrQpnP4zDLN8
70NNcpANqVXhiv6XlrFpLGqSo8ogDTf2P01z7LY2Du2e47otHlMcFXSWAy6SqG/0tQ1mwi2pZKXK
a2Q9Ui9jeBPlpb4hx61aWjUn26zCZ8tK4/04QH2TmoFphshCkKeicfBSVxHDGLV73pulT06y8S6+
y2xLu5AJWBd7j7cX1EpoyJ75A7AoRmbkfsnz4QUpV+YmbAGYDUtjeIGmLq4oRNLeMQfnI/jybIop
PFjIL3oF0FFszWTIj14d14+glJvwV8VX4v8tQoROtB+lpp9zJFekcsxeE3AybsyyA9QpceUZAKp6
A9hx9xIX+iNTpMquKObQ2JDRJh/EdSie2XNoqUiVVWgLMuHRal+Q52xsHafuIz/OR+bftqOhACQ4
Ko8aFmc+2MvNR3MMnV1o8gmEFW4KeHqWrUGZn37FBcSldDj72YFCuDLb6s0cGfNLu4gfEs3y9q20
270RK/6u0O18CfD/N+G627pusr2DI5J1WAPrEZl2BJWa3CgPjsj2ZLMVpopqlqpRUycEFhmpcLrw
uwXJgC2FkGlAUgGo88HAC70tAK7Aw3do1fOdeGqGQP9lo6//0iY3BZINPJ0pZCVd9xLzFoeKm87W
QYLXB+or0Ih7aAxaz6CvP5jqfzpMeLUvtHJCSoI3vCJ5AGifPr4KYyosiH8Lg6IF0hDHeBPixbkf
dZDMxBbnnzkr7L1j4uhz0gv3cwzqXvxKhmENBg/3c6MJY4e1YbCuRsP9rDdQt2nLQm6or56m+taW
nbOhvnlYA24BgaEtebMCyxBZZVBFU31tB0tbDwm5O/ICqeesxx6syNSsPRBWOjryzoTXlRurtDW/
SRpcr7JYJSuom1bT0H9VyylTYF514VpoBgSZA21P4RQ497ntTu1EIegSoGdwxQl29kSlRYuPIras
fIt7lWg1qqRpclgS4KGrNhmBv5ErErsiyiMr77edaRv31ILkW7urIFXhp8MAuknlbT68g/JCnNG7
ksgq4m5bDdByWvpbKgLnzXgufYwuLDd8lml/3f/3+UlwK2axvS2BEXQLfYf8xPYl6nIk64BXBHeU
U/NSiYsdBvJLVk3jfTZo38jaMFD6mInD1tQESjcBYVviHOY+8fQ0dG3wMOXS+cTAPk0jpx73oyaU
RXrIbIg4KAWfXCUoU1HIBLdtHBpNiwP7QNB0UVvrGpB8UeRgFu+RGY9A9/UxDjUpZLGFlQ0JNIEl
0Vizr4QEy0xoFCRZkO+o6brtU9Eq8kO7tx9UFKHKPHAPX0VFjpyjxsi1HyCPM49FUW6Cg4HY88bX
j6iPsQaFUKMZKYqa/4yizrkb3Q9jv3NU2v7yRaOv159sXYasW6tOoeD08a2kL+n8fSWjpK/u4nc9
3uIoEe8WGnaOjIUlgG1InVUPIMIzMsWfkL9uXYpIn57BEoDtX5Q5a3I2E7cfunxaRy0wr8CHtjo4
YvEeJm8fIaMP263Q7yOV9GGlFXLHBBQB1VA2qOXXEzADOwquUts+Z07/dR5KTSvLlF1sJ//3aWen
imhxWXM1Nc9daPKNmjb/EDSDmr4rQCVvl2l7pK5/+gxdOX2leGjRT8uP7/ZlfFeE5qFVOIxB8vZE
Nama/23rIxCZYIEJGLPq9v/V909zlBL/B2Wa5ZubyR2Ci1CXyh2QYKk1wKHyBMsm3sQPOCeLnnAI
8Jwx13md9FzHddxU7obCBS1PlafY2nrWNuV4hOrYnD5RgbxjKHOzONk3cYIkEFlFRwsE/5eSTdFT
HUGEkEGGtlYtMuEUCHvCNGDgGccgIu40wPrKeO2F+zxxwNJpd9WO9Qn/UXbNzwJXHa9jJgtci7nj
s+bhc+Qir+6txh52EcA1p94AnHOYgCRpkB9z5zp4cbSiyZ6kjT1zm9X8SzLoUOUwwuT7NHjnGloa
4ep/mq8Iiuk5zuJ008RVvY7tFgzMiowikBMee1SFYsYP8HCKrefw8kQF2alm5dGvuMVNNf4RPY8l
rXjYlOAewQ0Y840iEg+OCbXtEOoTe+T0lQ9tbpl+WxXyDQqPB7ztvJ9FNZ2rmg1fHY6LpWgIoc+H
45mDPvXQs9WjcFf3+RYX9hAuVoWhQCOdrZmbtG041k2/OaY0fgMBIMcd1i973QfB+fcxAnUIGXlN
ue7zaLgIMAVcRlVzBUTjypb9hRtyCNOTjUIiz5h2uuB/iT5IILH20U2WOBOxpQJcoKuKIF/bVQhb
RveQS0kD01yLPR5GAGqX0dUnoZCcG4AZfXwe6pHT3MsIH93SoAZvFra9I3KYMZH6GN7Yl/bxY4B5
vFR3c7/GksIPXSh16Q57KRsQiOqJHTzwri/vQ+AiqEV2fGuDB9Put54B8R/wvXFthR1LjFw+0zxQ
HBUOnmu+pUMKpZE5YkSeVVtsGLi/xMT9OB2GSUvAm4XZyGFCpPriBd52btH4Js9XRjI09zQ5fYxK
RC92MoWnOcyV457pEIpJe8gKrjoeiLucPUEYXeA7El4X2pAfWredTjd2NwXkrEwsrK9Uh9xudTAk
8FKsi84DH8jHKDQosrmcbR3GzmpxgKiv3zVZwC6TgezoKWfJndBZf4mKVPOTJrW+6+wvj9XBW+0Y
xYbXQXYCYYgJOfPEXI29YX5Hqu45kZ39RQxWtgvAjYbbqrz4pFvd10iNUGg1mJsHAc2WIekPwNaD
IL/pxCsY8nflWP2NTcmTBYakh7hq2UPSOYM/SXPahqpJtmEwxp2YcBDSDTZ7oGDNqLpLlaQ7alk2
EnaN3gLtrOiCI6BP78XoWXauAFTBkTzsw01Nsx7DXTyyh5tuSPT9l1GmGMh6IBIxy1V1HizHnTdO
tn7rSp6BOlE1G8LHBHfPW4rTreKnO4lhEwZjdwQ8qTtyVUDpElsDqkJGA1XyJ1SlKGqTn2pL9zlm
cS/RV555zKuZlpmp5+1Ey3BUc6zpJ/RvnQDcuzFzNgv4d8YL941gKxu3urMnV0jiK9BwyrzwssTM
SGIyRkYJ7PC/+5eJqEZjWB/zLF5jAlsrg5CCXzUAW5Qjvn3Qdo4OojCSnZXo2RfugcYqTLIf/xkx
apOYI8ay/szwCtpXqQfSgFF2bwb3nky3656TsAlOHniw10gJ6d6sSX6RTHefwgpbbW7Xtk/2MhVv
o0yqJ6hFumfpaINP40yO/KuwufWYBqC8zyH6O9uNwgZjdpaLx9GYvgLalK3A5FkfqeAftT/ZeM5a
fH9UTJqWP/6Hk0DD+cdBIHNckwGaCxZofLIbteYEqCMvGFvvEauB5uzVMrlAayi5UA0EVu+1DLmh
Asq0e7L/a5hZ/BBjDTo7NYTQLdmv3MxMwAuNgQpRy2NT4b5BtRb7zWgGQNa7Qhp/z2EQ5exXFLJ0
M5xEX+c5eDdvHEuTaob69mbRpG+uPgvErXIfyXDl2h3McmcBWr+epQYg/r1JBvVCN5vhSUC/szLs
ExVGqPWHTCs3hlKxJ5MgpXuqppmdgYjkw1XEYXOKjbVlIZ1oJctwPIkm7/FNUVUqoqKNdrmhfZq6
8t1E9ipgu8g24mONdQkIgCy7ujSariFDuJhbZBo0oLHWJVZ1wALXP/GWb/8vZV+2JCnONPtEmLEK
6ZYk96x97xusunoaBEJiR/D0v6Ps6aypmW/mnBsMhUIiK4sEKcLDfSugt3dletveBiGlaXsQGoKY
MoTEzhNqVTTbPAcBRzJVH1NXVjeDKNXLzgvT6qXA6+4mT9yPcZzVi9/JdE9A4Q7RK3TWnoti0UFm
e9NsvP+o3XTCryWALqICLrFtBwdAj76mxpm2y54DAHonwMgb9W3fESAKZX4IbP+pKnL75mwDainb
6lqB7I+DwXvdZYUdhzlxYunwcU8L1MCimsAX0yoA3+4tVFbJDcejVyYO4hoD8COWpZH6WTrNQVke
v/WSEYSNA+q2f9u9BCAckePJY2xzBoHvCDmfNionXu8ujk1VeqfE87ZJuVyDoJIyUoULphAs5YHi
kM9pynGmqHpGnXq+KkEU/ZxlDGmxULfPWHn9YF4TG4bkc0RqKKs4ACQIaoasOVMn68UGNT5rbZns
BZKCVey7DcR7TNRqbLJfY8w8hnP5YvsyD2rWrLXxAzolWA2krNdElvqqVgAB92FSx0j6jlefDmrU
56ZxQXCujv1lhHExY+cRqf2o65xfM7CwIOOnecxAUDz9ZeBgY3naLJMnrZWuLOaULd/W2GSANwIE
EIjyJNHoKVBRAWp5Y2GvgINmOx8ZQWM3B2PPKoVfW2PvhWtRP6KJ5CfHYX9kjo+6EqvKd37h2mA1
bOxrhV3xNVXcOyb5vPliN83Ex58Ivu4hNgPMoVuGmrPUdVBZbidHe0QNH1RSOCobswQ8s9lkQfJR
0U0GzGQkQ4nmciihcDQvUgrW1dlqTj91IZoHXnQOEIIxjrk7RWpEpZwFKPN9W0P/AkR6+gDIqnM/
0EFcDxPYV9tiLldNBwr7lqEg/twmol51fjrcmrGjRvCwBqV9VNcFkpTCbf4DOhj+7WXiuuBhtT2A
BylxafDlZYJ4AHg8ZBncBtOkwZM7QBTnZBQ/WdK1sQvELSLmYL1QjRtAbFXmWE6C8cLYBj/dSMBM
gfj3JgzO9bB3kJ7aG8lII13ZeZ4HKjj9YaQljd2coSAaJIJ2kkElbiYeIoIQCwGrNehVHHA2bup8
/P6JMeVMpGIoWOhSjG7OzOFMrnJpX3wk9r4gigWwjlv57byowXHLunZ5Xdw6SytFy/S5Qec9WSS7
cbmdn/uWVuv7wZaG+byyCsLwjLJGSFc3gGaUTb5uiK8fpQzdCE/A7l0F9WnuETEF/zDkefjwEzwW
L56E8EliI3eJpVB/bzlJsZl1ZZ0c3uS7f18Z+F/rfl3XJZQSwlD6C8Wp8Mv/EjwmqPvqkuFOkh7p
nCjTULXUg7NOaN5DakGE+zJlDaQjZXMjKm+OnaAUzyywRMRYW/1waL8aoNqSRh5Ic5Xm03umFInc
RpOH1EG82Zns72EIFSKb5oDdM+aBMDTv8diZRnLCz6et40JmuCtSdfCJqgAoDUtyOjuBSn8ATSPi
j9bI3hX316IQ6i3tPbzu8y45MNdqb5FLBUzPQoy8KvQQn7H2zVK1jziMPtXZ5hP83guf//1b9Ny/
v9L80PdsROeD0Ea93JfyaZbqdG4an9+1ORiq2hrErn2o7xNVAngdpN0NG3t9bMX8MZHuIyC+9xPM
zgr0BGX+0dE0f6kSbL0Tvy1uxtpmO1LayU7TNr+xaaVjAkXYlxFD8XWzKAQzzi6x6YcVuP2bkzFQ
EnQZ29dN6L4ObNMT1b+JUWV7NtT92ngVQj91oyuw4HEhwupCB6nURF+nfoZYvrJn1D3wKpasko8l
JDyvq6q/a0dWPnq5Lh9raq87baV3pkWELRDo9fp9v3gwPJK3ISI7sRlgzQpCL6q9M5OZAWGwQLDB
0QT9FDy3F6ySHajmukTxFKr3vTOWyGCLnKyS8aio/Qk5ZDosMFUtAyjfThMedyQIijusDIq7Qtix
xtsfempUp6u6KG5zAZS46RR9X9yVKfQvbBcxGmzT4GKxPIlcFM1t86Xb+JBwQElhwoqN185TimjF
jKRKQhd9AviYy7kUhDSUeT0oCJZ5KNZcuyRT4OVafMwFJ7tJDuA5eT1/mmzuqqu2bFBs2OvbX6Tl
RUF3flUj3dEorER6F3ziTpBcV0vLmC6Hf7Kdx/4ehnKw5EioSI4et+2NIlYY5cJlT1wNK7+qwNam
qbe3wbMUd9BbfuUTQD0K1fJXxq3KwAi02LPS9vaQqsAtUerDBQJkAEJnrI8fAnPtWuO76QWNbkc2
YcILVLhXL4q7P0Ks+u5kD410x1f9ylSdLnYPCLx/spdd+o/2JIR6gwO1+pUhMzXcprbHoZORFjdn
HlWwLaHGbaiW6gesyKKpaNhuzqhC9cPSNrSpVgmsjQ8FpLMtzDKFsHnDY5S3/oD4lPUqR+8EXUX1
h2XN1yB4Hl/LXICmN+gAhmtphkV+0G0kr+3HVLtFBOpibBhd91vPx/CJiV5FTTKwj5HyWLfZoiTU
ZtAG4+w9ZYA5z+VUPAoEI9dNotyrzm5BtjokescY5Tc5sP4xHYnal2HzWkoAGSHATY75wmBozoyN
pgqFu6PtAUf9Zwcp3QoRqWXI+dR4mvaneSao3pOJVHjK/nZsagAygWVZ5WZTky1boKZNZAMdR5ya
QychAFgogmpTu5FZ3Nr+C3hiuw2f5+CgexoceC3IwTQLBYG26NLOLQftYXE6e/4ek5keY7x0m2YX
dAjDtW+tI9nOWTYjyRx8FE0pb8xe5AcXSfnCETK7YQwkIYuHO3oQYuetjs1mxivoFANabp13OhTj
wQRU/ho/EV8iqKerm0QViJFf+QSaSsOBuByqKClq283BtwMHOOo6/dUuliopWSkYTX/1xfMy8kv3
pcNMYZqXaWeVTKt/fxMx/29vIo8CTbSszkCPYrvsywudgSwc2e98uMt4WqMIoCZgloHS/XeQnMT1
IhyjPfnYlSF7metiivM5sCCM6G7xAktRqo+DT+tvChxH+1C4v0zGHrSopGrdUcZfOkRfpQcEje6/
2ClEd24gqxRrBokMM0fH7bWXuTsAYLDNU6gPSkDm8gr9734zAgO1Nc0i1C/Madmt7+X9vQzt64w1
9euQATUwi3Jem2adNV1EAQi/dvt0eMKjEwrwcGuhLHSY+gLsiFNQv9YadfhFVZGj6Q3yVYWl7UvX
Zz1oZLPtkOMGljGn+i7neb7V7gRxFlAY2Me8HK5zMO/dlhAgPx96CJpFxOnHXU2UYFHpjGwP+tzv
xuVsy0L/G20qDsKYxaWAROUOBUxdJJa5LhOKoL8Ka1XsHGo/8oEAppVZ95z4zVVXVALoFxG+WRyR
2yoEpwVi3dNdkQfvnpvRtxTFWnGICrHDOONxRMFkUs9z+AbSrGBDk24D+Mm4Ii4IhIYUfELdcjBn
qUDFC3HmYfulwzib3gGZoK0Z8WUCVA2VUZlzhKGp7+y5O193S/UlvmPn1C+0FaZ5PhsqAnS6rdYX
m+loFz9zZg5aaL1zodjSrguQC9+P+VzfY7Wn9gmDpC/tJ5CL6n4cVo1duttzOyiHFZVQwTPeAL0O
O1XeggEQmmbA5YJ6N/SAKekyeXTSJtidm0Pnq1ODyAF4fBcn0zZnLBGo9aE1VLjCeqH5XbrPnpnT
z7u6yuaIeY61TjIxvuog3BqATzE7LjaCQ3ZX1/lwmHO7iQYGUhQsLvAfzK3wGpT3DiI2CBNAEod/
p1psMwEoPPKezbYFmGbHtBTPqplPxmEe0hLF5tCHvYzkdpo/oKYN+88Um6DBy346bfsqB5G8JmJo
wK0YePdNCPpBgBaGK6+jzd6mqdgjruhf+eXsrTtwcDwMIZgLg7Gu3zjiEfWATYfHHsfZnbYKSKM9
QIpx0M/ytUkBeJmrZtqiWrJ9LZC6DKjdvw8o74lt5ZRHO2scwKAQb23K/l2r2YtsAEYR80iHFd6/
WKctqK0urzI3pr7Or1kDul3gqQ98EEweUWrWNQgHmD7e1qkbd76+DSmgzEEGqglIllkMWQxeIo9l
3cwQVn4fIEC4Gj23v25dkKy3JdC2KApz30NrupWJaz0KFIjuh1nJTWAx+1uYn6ygdd9zCghI0q0k
YIJgIcLv6kzbHw55um5c0UYZiEL6W9MjBogMfyNJkx+LrIX/ICXZebODsiy8flcjdh4jBL+22LvO
S+A2bA8T1MnbH3YG5kwLbLSr3ik6sG/0gjyYfmzE4NqT8radyzQqkRklmiNxnAfBoy3nH5WgAgpi
gjwC+KdXVUqL/bkTmd41UCZsDVEZ8uh4tNzLthlXbHEOuKWuZu3gTYdW6DfFPQGdgBlpTMCH/PuV
KMPT3sxl/68rmdk4mE3/15XODgKQod9/E4SdfgSoSxEesTduBa1SfzlYgCqezxLQb4IqdWmbw7l9
cZpRCvnJXU2rfmr5J4sZ9ckLJKGrM2NY3gSPBJjKtVrkfLG1QZVBkT53dZge/moX3LOeNFZs/2Rv
wT168KpMrp0m/cAtakUZqaE8QRPMmlivqsM+j7Vcn/LFDmZIKA63/A1cTNM/2bNp0PctEF9n/x7b
FwdJU8Dr7MxPVyXW5BG3ATDtIToLch83FRvHdxAPMm1n7PtTP0q83MxpapROOi1QO6uqjbF5shC/
usVMMEnQcDBS88/jzh3G3RwaL2nWNcSMUEUO7RRjO/sYKZTzFcs5e4did7E9fxbj2SAGi4uhWmQr
2+T+DBXCm6lNUXfUGGCRsZmDWGBIl+Ynm+DbdLTafQnxFXA9fmtV3mCvxtpXCjmkGZtElMXU/jWe
fCoydr8rvTV163xX2k33ypoQO2pEy7quHW6RiX9HxLx7VS5wF4njJxszqB7mV6EnAg1ct7p3JnJT
9S0H/r+TG5WL+WgONB+n3YifhGllNVK5RV8Cva0hvgxYcQWDsYLZCG06er8GGqOsGfimBquIz4OM
kXoteO3NfHiLV9sAwMRpjCQV35zZqW6CdnSQPoQ2EqgBvHQ9gGV2JWxZQjAS3ZcDtnAMe7W2gpxO
66frVA1OnHfVAAqFNkjXI2p3Vwp8sHGy5CULoDi3NZUnCpyKv2bQeD14UF7x16YbxWgob7K+WgdR
pY/GwQygOkS4p5y7ddKxYGuH7XBnh/5PqAHob0KkzcqerO7KcEz0slHxCGRMTDLa3Ew6/FYHvfUM
BB8/0BaSGabZofp+DbgBaiEglPjce6ANSJSPSv7FOZjFzcBkeTfNnD1BAjdYnMyEMg2+mZaZMLAl
WZmmi/z+eULTtCqQt0GbOjKTGtMyqULFzJ3WA3uS/rW58l8/5ciwajOTfvmUpgn50fzTp7Q9FJIA
9nie0EdxcF2lL3/9lDybk1XBywEqSdie57L7GAsxb8yO3ezxjd2c/YdN11+HXsbjmQudnCBAxoCp
CZwRQLb3Tg2kY69RmDOl/lHUOgMG6M9eS4yL6F+ZW/HKl0P1NobE39dtEsZ10dRveV/9BBwGb2M+
Tbd5lfxhgdT3reoFi7Ew9PamucOj8dfQIcmxP12GYjvwM+iFvgX91LgH1Wu1wxfgHC6HGRjkQ1UP
AVkbI36S4Mc3p1lnqwaCSH/6Ow4gQkmHsKg9cA8ECe2KWeDNg8IskCYyUgj9Huki7VK0+Bmc8PQH
F7u2nXSTCpSj1BOTWy3D5gYVhXIHsk/cExmEgiNk6dubqi7r3SjAaZEtpft6FuhROuh2QMsXv4xm
tPHOUbSGh3EenR3NFHoMZ1AHZBBNHRHcqgr3Tsiqfhn7EShYiEVz4pB1bvtiD42XT/Z8BtoK8A2x
J4t9xh4Wm97pm1jsxr8nvD4ACkMjwzbaAR/NXcvbGz7SCwHphMcdsvALjchvF8NH6hUgtvdEh5VD
hKodML3HIK52tkCUk5jmDo2xFupuu8zrblEG2V4ttHgJ4xCkNx20g9BCUzr2TngtKAG5I5o4bCFi
yXV16kpV4g21nA5VBz4aghydsfmTRHeNrzX+5Jkl0wll2/POdKuZoDphGfzVe6CiXyEQLONUhriC
6f90agaZ4Y4CEcDkfvetLgDebJpW/jz1O9Ocw6lC5XVgR6YpFUEGgn4jYdDdf/HHajp4sIfwl39W
ar4C2L9GdmqGXPtesGm+SQvfAiNxdqM8Nt8YkzlQHyBbivqP6GIzLrNLAOoBCVdsOi7D8HRMIty2
bHOxlcukWjpPPShJD5eZOq3sGxe0FVDoTq8vEzWc0BNHaPxiMmdp6AkobXs/LlMbe0AQ15ydpluZ
5syB9IOgFx7Hkw6m8yymx1zQGxboQuf3O2Mzc5lPWE18H4Jk9XSZntqldZ1h9/X7azGegoCciPvT
p2/KTG1BU2eLTOQMIg7UbNpNyg55KQBOQoHBO5md/TByiDaCMWrVt+n8g1cWjzwL7BBOCIniEACg
24yiIGFsLZDbIfdwat2u3mQukiWKjvVK1Xx+s3vvvm6nMUUeN0IFEAfXCwHDRF6RV1QoTiAQcIK7
IVfuhowhlHarAepQuuq2FmApt7opeCyx1XIqX2/LARo2vjvmTmROW11uCRPq+MlWLD4TSKjtSvpH
49YsTE/GjrB3tbGhx4Bd5bxiFIzDSCBNUVm11psjgm+J7pyPOW8PKpzmNEIgAvGn2odoc/qzA80B
OGuG7JCAB/wjGeQ3ho3btw5sekDBZ+51g9pDeynyDS1ZAVXB+6gzJbrGWJhwu2NfW8VcH8IatcTB
cuiVHfxHbtD3/kYrEoBPhBAQ8vohg+Tvl0xI1vl57sz1cFvYCCq5S7l51YOpIlE1OPh6u6DbXvJd
1nnDsat76FhduhMxZx7Soq1zwk4rhvwgCJHbaox1bg8P2UjE/eS8YYs9PPSJHB46xGFWQVMMO9N0
HB0c3ZaBc2bpJeCIfwD9KOgoM3ZlRhWqopu8tZ8RF88jY1KyLO/d4NU0zHWmVn+eNcOTIBYOiqcz
4dUn1XV1F7VYB54oAgsnc5YvPaws7vOgSLamdfYzQ0zb+IVj9U1lQ4Obwpo2lQBhW4WN5pvr+QBu
iPYFyY/+0Jb2hDA9dd5Sa/oInEbceXVW30wz9lL+2DtvuR69VQNFgCPKCcVT4cmdmcdMawNGuk2G
p1AeRrew5k0+g6N9yn15siyE7huoordgQXKujM0cJNajuHGXesXF+TzO9JjBUnlWGy2jZcF6yGcu
01a5DHdzCJnPSWhIHCK0MamujxANsG6tpg+OKsV/0XTQ8ns6A4Hr8jbbeDLw9szPvYd/GNg6XnAM
pg7Bysobv7Hxg3EWBfXMrw28tl7I2kHDwXZjCEzoBXJrOsBnCrZCQRGj/o3FNR1/ncR0EtYnXydp
vKA4Klp887Cu1Ki0eelngKzx7sf+e3mXL/ZhsY+Lnf7FfvEHY84nf3f07ZdqRkzaCoW1FgM7z3Px
N/OT0s/wsUukAYOgKuPUl9syCybQKAWhszH14GfZ8qUn88dpb2q9i24AAWjvIfKXnvyMVi+tzqaN
Fp67l1mV3Zep10ZcB+XHbw8WotrAeCTYd95LB6T1xgPsUicEQf5lDuXlcarFKU9YuDcLIEBuoWO5
rI9KLZ8BMg33o2MN2XppisVNG4Xn3y6fbEYU+vews/QzxcZhneCxD5WFIMiK+KytBqHQKs6BjV2n
RntNWHV5U/v3pjDcSK31XJe3yeKWLW6i08EVyJhSFOnnbAIJTzddT4p11kMtSbpDqR7DYnCurAP9
68Gn4RWK09rtxe5L8NOAPitFCS3K4Q6kFiA+bA9Zs1SRGmLOlC2Vp0v5KTEkoMZo2uaMqqtxGsgV
pH8SzymumznwrnO8mkDAwVI/Dt2miI3RHMBGhB7orwRDU1ynOcg7jB2pNnB5LAOEN+yGnuPqv7OG
ZgvhTF6APA7Swk10PjfmMrBK5FnHcP3vW46pAp1jM6AGM3PEAhSfmj6ePZsg08brAASJaNfWAIFH
N7EiICJBZQuieNQwDjqaqUXXbqEgzWTapmuYpubKnOFZ2B8p0ytuek0HuJp/9ZomYOz3DUmONCuA
7uLLD385SG9YClGS0V4BxpzExugRxa+HiuGQRyPeanj+ByLiuV80K1D+gH0Qm32jn+LMvkTxlOq2
pmkDZHN08ROMMmiO3CfeVZKIrgHHCWpALwfEEutYJkGxSq3f3Z3oUCdaz1gcG0/TPp/N/jKHLB+t
IW22DPRyhwm5dkchJBhC8iP1TvbUuSc5cmC6zCliDypWtTOvXGgDAwl/6W+U555qQCWjKhns9ad+
0DP9OV4Jfh9mk9x96jYDP7WRNIlGcDcfRWDA9sslUBnqnj+MuSK0v/pDynwkiX5Pff6UA4hat+FI
3r6MMM3K/CHIv6RrVzbpamoBTPI84kYg1nZuzMGz++Qqb/yo05V7Nhl7Ebrpvi6xNLt0NIsL6Vq1
nhWq3ag9+wTwIRhDyZyITwMImJaZAXKvo3/PnoXhV5gsoRCkhzKzS4hvO19hslqQwm0BfLhFHTYK
LiDpeOMBn7IbAzpi3UsgxSNnFhd+mz+XDLloAf6zP1II2AF7+3Ma+hffIemr66QiHns8AVMvK1ai
QCTbnzpxlS/ck9oDcXbLnm1Nu+teh/hRLuZg9HMg2ye1MU0ziP/xiyOz3dcA9j5NYX3suAhvG6Qt
Ly3Tlw3g8136FHWyDRZVAKYuNeHmwFr3DcuCYc89RQ5JV+ojomNg30ZFMULMPTjxCfj1CqfLfyj1
ByDa1XdH+wzqCdV0zWc2oZjBm9aAC1ovuJ9PA6P5DyttgNGyyGPvTY8TyaS+Q63BuA+cCfSWHMig
hJYOIKizfWKS2acvTdAGzf8BaHK/App8ElIHkXSPAB7gu4aX6ROtXeJo3OJYVzxq1OSBJto5ZeNY
v2EtoTc9m1Gnonn9ZnfeOpW280T6SZygZjSurAFu4YKcEIDIXE3MRoEvhgfVvA916dbf7bTBWlaj
fCPUXjz4g/tU+idwrLZvSMkeEPWtnpjm40FIAu2l2aH/cX86rvPlBvXDEAxQEMsBqYPDPPsLqxT0
h0mqkj59DKtm7fX8saceR7287B5S29shphO+9ODVOLi9D4ADZBdfUpCuxh1kHQ6ml1O+581UP+gW
OHUbdVrGq5m7eTclIGF57EHMctt6c3lKodod29zOvnvhHKnS999CldYbILzbvU7B62bx+tk4KBs7
Og9CYrfgpy/jToDLvdJFbNuluvcokfetyNJdqGy1utiwD8pXxB4gK724mI5pyFfMd8StK7Jmm4Wt
A/lB0MSBKP7DOCghJxRAKydiUMw4MVpzd4P8rN6ApTiL8EAauwjMFy+gwQUGRFLyBhKlNZa9iNjb
oJcPXQgPBc1En4mNiu3FLgd/XlPW9XtdBuJQZxoVlPpQLD/MaVY5bgfs/UwzdBq5YVMltoYUtk5b
8EMR0A5AiIo8g+0twAv6ZQJP4NHFH5vo4nvIIHm6zjxAU5OFF5OT5GNkhbzPZHvLHVDyBCAMiaqq
sB/b2aLxoKbmpkHBxtbKQnboZz4f03qstmHJy1unsI6pC9hC2tT5aZzi3g6GU0/a8WTOAH3/dWZs
KLpCpM93QV7Nyg7FguD7/vfnJpSW/3ZfUvzklhoDGw/Ov8EIWy26Sakye0RWujxKEbhXodfvKiMl
ZZpTDrqnLIFyVCJz76psu12py/auAPfhTZqqFYDTw60qqV4r5Q+3aYH/mTkztk+9LYEYXDPQVeeW
7EGobu0vQBAQ1k+nGcrpkbs0W1AKbFsgJjemt2+nalWHYJUyvZPdH8vSL+9RhYB85wTQZlI6h5a7
znXjk+xBFGOxq1Q/rIjXZw9ZI6cTqen3pJaRGOzyKekbciec9IR4r/Vc2BBXLiBMHpmmCNp+64I2
Z22aDaLbIDHkM3Rq4Zzx8Y9aWj6Yr9FaZoT2BD3QPBTz81gh/HRXAezW7VWy0DlV/dq8EQDXK1Y0
mOmRmDtsbFfA1pZP48TDm64h78aL6Ba762VQ4HTRDJ2zbt+Go19cIdf+IH0QxqUJSFIh1FcfsI+C
rJbjqlcHP39vakBYYbvAZCD4AumesHpVMzAkdjK2G5sOqH4IsDc5QnwpODoDB1qonVUFXgJQ1yYO
K7P40q+k8+HmFbC/DhuaY5cGWygCoYJm+a8zHjZ3YUHfnTKEMstvU6KDd9TsYHltCCqk5Z6bZpBx
+22atA/ctVEHmiQFf2w1TPsKeoGgI8UVjPOcSlQnTosK+XJBBXDupgcHBUTWFHQL6PCDWUEdTW2R
PtkAZ0AeSTRXfZr1BwT89RZKEfKuSbIJWn+cvhW9uKZl5fxERRnwIpn8KErgvMPSSiBvUFlrH/sc
QCG0OEo8pjcz8rz3QVgjm4/7913Uwb7I/fAlI/KA/7J/lXUiuOqrEGdLU9syjLCPZmtjIymQsSlk
w7Fgpmsye84r0XmNMF7uLXyz473+WSVI/UHNJPgBUqHV7I3kvakDFxQcvr7xspIf8OEggIyU4KPx
lVleR3Xogj5l9JuTvRyqhvZdNFg9whl4GDW5nW9N6+wyIwk7yrTQdwmFACQY2dyNLr0+Nr8U8/tw
u3JlNzW9RXlufdeZ+w3aLfOvrRqqBtfJLIary14N7CDNBvVZ48rs2urpOh8Db90jCfqS1ZDvWG5G
v8DeymWWgvxBBfqptqKAl7tKbmlaN5vzdYKA2/twKKBkk6IOtQPrVpzWYr4vkYrwrfrRvKmF/1bR
8tIA0UL9aBZOcDM9kOBsT6Qslx8MZ+E3Zt2DDAPM0G0G2Q091z99HxvsGdXVLJTPQdn370EDXGlS
5OJNJM+9e/K6maxYXVQ7koBnQZdNsnFq+Ix9Pj8rh/exChz3ZpynfOdIrzhAHpJfIXRJ13xIuode
oQYCukL8vUUkb7m7qkEUdxXPvadMlGCj+rM12cVBlcyGNsiMt8OSvXBBQrSmSZrFfGl6y5b80jFT
kcV4nyDBMSw79ou3cTRDBOqfeF7r9YikxQECa+BeXM7SemjieaGpM2EIwyx3IZo7RyV6+0gK6Esa
OxWuXOEP9CNrxCN96Md0P6ah/faT0XF+0/bI925djmsrq5y3QtR3s6f4Q0u5fQUCQLALLM6iSbNV
MCl9hcCYeMCDAepe8Ie0rV5TURVRWKQB8LmI2GZuVq3mGbVprX62Akl+ZC3kS5w6TR+AGHW3wzCp
PcFeSyq7O1q5LyAMkoZXaQ5AjjkztnGx8cVmzoyNU0jHAZ5+9//g++9zWmP9+YpmPiu3nssyA3Z9
ITwkfBpvOKQSz62FztDPandXSCg1Gps5gH0li52FVeBi07516y2CpoB+A6gveQVGQwSLNaoOEmwT
d8BFpju38ObHsmNv7ViXH//pIICvQ8luRKSb/0DEdp/VCKGD4gaQCCcsTq4qkys7rWU85Xn3bkEA
drDK/EfYIPUyY5V1J9UInoIRGHFdKv7ISlRJtl7m33SJHURO0wXYeCC5wkupnmSWenhc+sXeNG3o
eMfQvx623Emrp1IkOR7eIt2YXr8k8xZic25sekkCyZgBQdyV5CjkVyVJkPzBq7DCmhq/OT0hf6jV
d7CYRkNSkh9QSgXSOSnIgwK0cKtBo7Y3vqwAmXgIaOEX3woI2od68R0WX8bqcPPvaynydQ+K8LkX
QF8rcCglLLAXTrdPG5i+c7jNst59OL/bkHzbVhDx29hBnz3WyI5GIKkv/pjyD9S7NB/QHMAXLn11
pwsgipHbRsFJreu7vO7yVdiH3Qdtvp2HAKEPhbrCegjKjm5AwtgePLw6rn06FzHvmvwbHdqd8bUm
eTPhR/tdcwj10IY2D452gp2qrF3hONBvANOjDVrQdyiOPA6OIx+TCiUIDNvEtbG7UPMUjnwf+ynD
m1AO+56FJxBlZscx0f4aTFf5reU3v86mxTamFr+Vhe+vp+UsTd6U6yF73Ln52pDI4N7toyZsKmQ6
Av/RLVuoeEF1nI+Irhq3ObP7/1jesr/uKQOHobgDuis2tpaejS3YF0yti6wX9CsU0PvAGiPDSA6A
/ZODOXN+n11sHT4CyKjk7p98L26X8f9fNmBBkTYAu326VD6dFT3ZUuBk2kZ3s8/F4yS7ZPPFbjyM
7TzMtM+qneb00m+mOSt5LpMNhZ2AoPjPiwgjI3qW+OzT7wHLuw6kh9JOY4lc3qH666HAiuEwthQ5
/6Wja+cAe6bfPqYHBboEhPlPF/OXUabD2MwZQJgQ8by0/+e4iwsdfZCQL+rWJpBa0KJd52BqW511
rkmN8qdQZleyKf+DinEpqvrLDinAvgh6wCT0EJtwHWJ/pdv39exS5TfhrXQ8hHN1LIeg/JHLBEUk
QVqDBFIEO+idFjudBOreJYCVgvAezyg83Mq6/DHN/0fal23ZiQNbfhFrMQ+vhzNPOdpp1wvLdtkI
xAwSw9ffreBUknXK1V23+0VLEQoJ0s4EpNixtwT3nX0hPFvcpdg1NEJ/zDF2TSLGkPYE0E0rY2Ai
svQ2kGmQyaABBr1ywBmi/hGpgqmtVmnO9QOoT1qwsuStjnRL6T06w+Q92m3h71kD1vrFVzeddknG
aQOwrtBWFAe9ta1tZtaFLGo8iAitzLE2gI6OvEean6GOfzMx4a8pxFKXsITmzZcgH8VJTz7FihN0
yowt1wz/JY6Z9hg0DIjOwXqT3PD2vQa2djJTjU0Qah2iI5n/nIRinG5VZP6PhY0Q4oSjx51HFI5l
59KTXyAjATQmmGpwPIvjnxrfZuvaBuQPmGrvC6/DHkVHX0dQV4DcZUg2dHiEauEfgEgEj2WU54/I
iqG0SB0q0WzFsQFqfMteN0E9XkpHA66uqNJPFj44V7kLhGgP3StQHdi//CZ4cjuefp0MDUR8uWE/
QkjS3sk6z4/Cj2/Tce55mz55zXPK8wsrkKEBGcmToQfx05B42aeUG9A7hjvp5HhB/qlZzRtfK3F2
9QSVAhptvNgG8S+KQmm0i7onS60h/1oDoIVVlPQByisdl69SS+hraUjAuRSSHN9iQGTntVde+7rC
L41dx2sHmIrdLPOL0g4wUYGeWcnSQtErfx2AD1sNo9WdW0ugmAy1YkB5Z8WWQjIclZ9yPKogWYlg
UCd0LyY2N8qg+DoucTqMUtxDRDrCre33W5EOfD7H8yToBYMWUM86886mVhQh/Vd4TpyF0EjTzv3U
T6/4SQ70H9zgkbZThd47OhVU021d2ldWDkeCuxMivklVpike6/UCkGdRUkDm6Y3+GSjAqv16/leZ
cfM5gdUL+za1b6Cg4E6tPGgOHyAfgMa0WXGsp/wgXHFzkb9XJmcJ/r3dDuI2Ns72UZ0x7egfwihy
iSQgQPD0T9I0GnuywahEFkXY0fCk+0N3JYum50kwztNzKeShwXZiFfhyM/nBMRelfAmgYfvAa8jc
1Mwav1SaZ20AXs32jqoXg/DYqah88VICRf/A6gjCTTafvuSQJ/vXsLhmqKBX0xu1GrYb2RhF+E1i
VpxvS1QwnRxR136YRhWUKfQ+rqAGi+693doJq1Y0Ye7i0+ITF6M1LzL7aCavJJTvqPthEtluAcoX
F2xNo+NeJhds96CD97dehxycoxrqmRU43N2u9I+DwXeLH7y10ELsxrgL8zZKNxSHnDVyMTQPoPbh
YqmEBFYfvAR+CiHbdlpnLZDTCT1Aq6Z1wlkJJZdh2EVR/udCUV4nOCICtSO4HNWnPw30Qi9WdWvy
40Jv3g47K8/kE3naKEpP/7aOiP/spqh588wJf+eabpy4XzWfWxRNA3xQf1WImD0PhnzrKBPnzA92
pyUvUK0oICJgGqt+9Kqvy3QfX4kvkPDZxaL4mXNvBDAZYqFV3APJO+YcMqUmUquLTT2KUTMgEDdt
KY783HDdFegox3VvIrvAtSh6oV5XNdrca957FePsMEUueLxiXuzTpq13+EKx3vCLsyPVSTcwzRAg
ff0yVJN/FdOUgV8N59VObZ8t0XLATv18ngm+XOuN8ddhAL+Muvu7n2MxadQc3WQ/BNMlmyrzCGSt
eQwSUImFZVPgwyPjyBxOMkpwNofx2elENoYo1lAIx9m+TXhfxrdSkLoN3Z9Ef0NcOw2y9ivQx7bb
hRKHSHXuTMHSR9uDSqoGQP0g4vJCTQvSj7lHpjBbqDKP8nLnv4u1VRkEQx3WFoUhH+f7TWvvnVp2
j307liF3egsc5zx6tdpoR4/RTkT5zm9EtKWnbVCYgDC64hUc+uklhzrc/BRepideH72iNmPHom+F
bwzPOMy2Pnn4LtCq7FP70WhUogsj3DSzT3+FWXb3Zaj8DaAjqDy2/c+ZN+ZPBlApzzgGGKGOCNkY
MqmptLEJ/S6LVK63eyYfJg0ujjeAAkVerrejUFYJTv5T9rnUe/aCIgp+TsjvmTgqz6xuHeMrHmS4
QMucG0gbt3gGDjjnjeJqHZtxFWrK1MdE2/WF/wA5ZYSQj+LsNvubnZtvETbAJ4qgRefl1PJ3vvlq
IBBC0SZY8VYTSnr3yJOMJ2oaPoFxZrFNYqBZbM0Yb5EjkGfbxJ1+0uDin1cIojLEsfQ35GYh8liI
7ll2Sfc8Aoi+ClKnPJIpdK98tFEhSRY10PWod3ezLLf9gzNAhvVVjxc5oBo84TsXybINMIbeqi4S
7lwNq98m2tAfta7pxiMy8BvQ/FRPqVv4Lwpjj/SK9endMqVrzhZIsvETf7SWsf/dvFLUOrJOGrhL
dDP54kHBklnyrUuN/JIxkDOQuwUUeAO4M5SMVZQzBc/QNBRP2DnJZ5d3F4rCR6u/151OQxIGUaDS
SYAUYNBVuC1t65V8s7XotjSqr7IXUxuH0+jm3bVXDXSQI5TgQ984i2vdwJe5epNLv72WUAOpjbg8
KPlCcxd0SG81XnqhiDk4ijNxGoNgW0wAw67nufXk4bDdSCB6yXQTcMsBXNKGZoaZmAxcQK1N1y/A
0TJfer7C+wUpJO8bFx97lrbDZ98ujmMXB3R58lSz/sVB1TJqNP1gHxiRsx6N1n7rLamHFcRJjtAV
tN4q8CjSJGimJk+FNMGq+cXFvmBvdN7e81FVjP/R0T9JbLznBn8xATLN04QiOuWMqevW5hmAl/I2
Zwm/X2O2i4gFoZ0MA8husAatST0ry4HqXKYvI+93NV9wCaHevCx15/FGet1JR31ZkF2DyNZ2CylU
osqniT7qzkcDd773+bUq+KYIaoBWfY79FNScnmU9+kNVheB9iHdkmkC3PJaxWyI52nHwCiGEGiMd
i0sQJHtk+UC9R77YNw+mmfvnwcMv4Soos9tStEoNkYzTiPJ7JyitrWDQt5AxS59kXScohqXKar9B
JYEBZgvVBLlrn4AUmCPIr9QHrnaGf2w1iRryJ8mPeoqdh8UtE+1s98FwXlyVDkVQAAkBaVfL08Ao
Csh7pazaLdfVq9pZQyqw3KBivo5DS92vMwEzs6xF94u/una1+HifOqc0cZ+WH0uWHiqLOlR7pd1b
VPXZV1OgkshkFhKUynRFFeqsnz4bVWmfOuC7Ql/5q67zV8gKDRcH+4zXCkuQn08d39UQIdvSdFb1
oDmtvBfUPXjYiLn2ivwoK3RDO7b7QyWjlWYN/YOG48QHlI42IfiD8m3U+/C9D3QgwFsZstZ2NOCr
UepVvfXJKSBVu8SSP3GRF4H+yfnOD7EniIkF18UdT4m4CFvpJeI25uuqe8EjJT4FdXc1B1NcTAtU
I6iEB1Vq+7Ehn6c05WnAt9ai6O3T70LL38z0RyAqhF9vl2WXMBSWGu39VXvkQ3YNm77eXeLOHGku
rZojJbaG1KQLNCrufZha/8hQKzDYIOIAojddEZ0ENcQuMaHcus3K8br49QYVx6gLnPCHoQ+PxCXB
kfa9n5/byPRAQ6wAV7PhnhlwZkD2jzze9kYmVvE4gtHGNBv3DAqvWzPEeS1XaW0cBpSSH2iAZs/R
sy1r1Kt0/XfiE9emwHrGOQUZDNp7L23jNBsTBQ4b8rVDZYPuaQ4gTyEmaAaYmr6heBvP5Ocala+K
srzSQbqWxbxbld0AWSs/4vtkAL2VrTcZnmfA3EM4Al+/gFBAiwpNruLqqUECv9eqLflaFxhG7NMw
OVaTIZoCG6epCehlTezyVy3Ql3aU89PSmH83aSCIJD/VrftFiLjdLq5llhEFQM+rsMVHvX9djmYs
wTSXdZDg8QRwo61e4ItHQhsGpDtyJzwwiWDXAHyC1FAZD47XIiyctnlqC7t5gj7jzUcmDZCva7Zg
/Nk3iXeZIDh9NFRTRha4/KlLjTVw8MsmVh0d5+4yNIcWXuxi0zf6twU+RI2TaHZqeZqDp7i5F3q7
zR0btTV4p+K31rHOAHrh4I26VZKA6qNOtCd8h1eg0UiAUfLBD7aauyo8HsHH4CJRekzB8e/IDKMp
9iBbs8fxA5UOUdMxH7phwt83posKI/JRmREVIP09hPzk8iB2sjMS9znQGDZB42Qgm14boMGESb1S
mdT7nfkfpllDbuSgjujfRFS+yMIy9h02a1ff77V1Y+jVJ6D88ByB2MsP02rw1gDH10qmOSrax+G7
5gPXOjrSeO0dr9wYAjy6gcgr6Aq1/n7UCvDFqZVQO1Z9guAXeACzEqLFEi8XCDPY56obbg0q681N
0nrjinw06gHsVq3JLlRgB1KOVTNmzlaHfDpKAVPPBl6n9qv1IBQJPdiiyKIBWmJoqwSBf198dmrQ
Gd8DDQTyfWArTH3dVbF+ZnksT1r7qyhQIQB5ZLio0bsyBY8w2xoaHthJVN38cxxXNiiPMIUhgx6A
xupIPgcSX8mRVuA4RokweoBMvd2IY9Ix7H1Rh9sfsRkH5YFTdN2+hQzzEeiUyIKixKgC1Ng/vOQQ
k/CMEwUsyyzxPRQTjZAiQdPMw9FHRlvYRQuqiaCZG9mb125C0dmdn8wMx1AFVAwvSzz5HSftzr4t
wjs/mRBrRIoqsZ5nq4W+XCltUPqH+MQvLkybugGKqUByHbRylCcUEj0A+9jvorSSJ1811LMalO1u
AboQH20ah+jBQytQ/+ToSRWBLxJzKJAWjJH+jMJlIRqB9EkAwvS/JgYZmFJWFDN3aSZF+oYHjiIv
6+Y3QNRhz4qq4yu9CibBmv3k9uCJsErAmdT7w7G1U2uNedhHkFqOYiHB0JfznTbWNUBiTL5krJqe
R/x+5i7OC8mT4RMxsVtQVigT0tTpGWj4P8kCbAZhVY10Oz6SZgsY3nlBMnH2P5xQt/VFRtDSAYyJ
odwZ3JNOAXZJSzVkUtPHIEvwVciAqqd+PY8o9kgaGTi+h0eioVyWWCYuay+jywWWFYZBPQrmtdWd
UMyoLr2swHXjy9BZxo5ITvwhATMbvrIWApM7PhNiO6FYNoBXVMUuLppF5sx9onhTyHyPJT8tyfFn
d7wdoboCXNxl0r7i1Ac4xslnAOJEwWmwo+rF86rXgngO3v2lMVYvKt4zHRBZDAzlbC4S8u5Uhl1l
75oWWxgs1YH2CT275wK/0ppZrRaberOTxpc5ZE6jVUOvWEcp+vtiNOAOg3Vbp1IjNDw7F5ucFM6t
wdj7mjnf0+K/vx2623kZZ8BfhR5YdtCEqVEb6ENdQMYC+GjVkEkNcHRhpNf6YXFRL06hyzxPI7tN
rfpkW1Z5c5K9zKFVaX21YCt6N9T0Lxoe7J+DMdjkeuF89WRkbWstN3ZkJpAfykvbemu1PD46HQqn
yT+a2ecJ36HPrZ7G0IPFroL8RVGC/wHaORffM8xnVsavppO6Xz0fAIlWvSt6w7j6IF25VlNsXJNO
/7NyCrmP8Rz0gLcujKMFOUJXRcw+4dodCh2LEbt/VzehSfTXCmloRGy6hdmFqW8mV8OZmZqLo0Pk
sKjboU6gSY3hmPc4j1vRdYG2G6HdJH5MiiFV6B0ICpEn885Sc5JTAv7m08jNCpQp7zY5i7TE1yd1
qaHhOZJs7CjqME1GBf/4r2ssC1kxTtYsHeD5ApLvYtLGFcep2AbAtzIEOiQCH3KPKg/XNb/2BT7Z
ola3LpwH1ohKaKafEuhoUEQ9lfaFehRCPTnmt6XIpKaonhLzcwL6z+dOtteKjdkFCJz0uWpN9oDa
ow2NUVPj7bUvRjAGLr52FG7YMcZ2i+/vC4EAu78YhbsD4g2ESBypKwCYT70M+MmVyN2E1BVaNJYr
6tK4Lxp+mgJA55wxD9Zj7ug4yOs/Nv8rHxISt7k0rTuOY4R3//uK/2GxCqozOWBnuAlaDczOR7cp
5KXzOrEtWYKSMR65T10kxCpJJ7C8txz0PE7/lpeF2LqRboJSyMD5lwkJStDismPSxvKVR1GxjaH0
uEkaB2YZJyfsrYYVjepgS3kKIIk8gLLilZqksw/IOqSPFK8bDaBmJvbSNOjgM2FereVBd4jzCERZ
RQeOGg913KdJg8Qc9RYTAAIBqbck2ZDP9Mz2pKumgCQpr5NLOzpQfVaNC+Up5NCfK79Dbo5cTZqt
sGt1z7NP8uaAUhfrGFgVvu78AoVYnpGcOJi/L5li4adGDNAlBkXHkfylYutfBlnhQ4O9DYwwAZth
LDz2veUjC1ncFg9+NtSXAkV0IZ6XyXcQ82wKCBB/EUWB97TL5R6MikAa8vFKAV6CDRHNjIDkTQK9
vlSqqLmUEFhr++wbvkXLKxtZeR1Vz7PK8XBLBQP942irToDjG3S9oKFR/xtnfPqDL4YpkpkgG4Pd
ZPMXsrQEro5Ibj4E9qNfhbE1yfWHoagb6n1aps+lSkRTk8YAag6t4+4oOb0MUE8azU/fb/h+thQT
2jxLz6qr1XrfOo2LeTBVLgfUyVCmQ+q+dccRL800OBaO175Kx/KUKL27GWvZvgJyDwLahI0rGs10
333CoyYcWTZ1ITCYV78y04eoKLtXqF0PoTV4/p5idSeTuxqY4zWSkjhzqdkhBiy3Xk0tM08kRXlv
s8bLDjj4B4U1NCuXuAlUxDchSxqxgwpF7S5n56jUOd6rnSxfTV6rihHI/qqStsvS5ODbmE2Bw9YT
qBDniMV/HytBwiW5vctt/Dr8Luw/XMvukJEEOQpkKSdnWNlTnWws9WNREeXSkA/cmPiHIeddDJm1
WsFUK1CIVtE/IxhwgC8cIN2X6M0bRzoDRIiuF5zbVkbnonCQ8W/zzdD0NrQopyw6z10we0RnsrkB
tSYtCY6Bjy/nNU2+hfvTTwhu8t1s0orzsJpMPcNnVljHdbmmBb3IqM46qEYCsy9XqNzhpw7brhK0
TXhYm8JJT+Q01MhIQeSk4cyZfhol91TFDx7/v13iw2pzl2ITUHOvUc+cbaHO+JlKXWpmBiiRrvMz
6woNL6v2M1cVyTIffuv/TTytU76vk1lTc6hBKAhK4GGtMg6fUGrkIJfUr4lC+90iCu18nOYxotAm
6+/zgJy4W2WZp8ayndbE03KN5YpqdIlV11+s9zG6Gw9AEWkWIBRnVb22uCZWaVt7EUrz6vwkVGM4
RZpuu5Hlp0Gf8hP1fJE5KB14D4JO6LhDjvvi0oDXTsCYLeE6GFhQJjuUa7/r20tpSbHlwBQA1Z23
F/JRb2jd9kK9doybk9ZgI6gmuKqhnldDSXieptfTyYJ0xmH2LatQr4EiMk62UEB5N7Bcg27DywOk
7dVtLAM0g675fhtNAIYrWQmULk26fTRap9b31LWoG4jABmN6V928NORKLQHazGnso5cNgKpR15n0
BvSEoE4Ih9IfQprqN5oDJRG1yryg7ht8hYpaZxXrrHiUPs/3eTOCYXmsfH92ouoXTGMaCDvAG/RI
cXgc3+LIpIZGWQNaBt9kp8VPawa+wJpGW8zzaVTF5siynaIJlyYX9od/XV/FRnLy/NV73DLfrYJs
bziGXNFVl4H32MW/rMnxwN6YSslKW5ncbDY9VcqDbhi/AIVXbeRcSB+pk4EP9qjSJkMWrQEb2eDH
GU92IsYT9WZzmKAItYxoBkiEjBoy58S0y2vF26saMn/no5DeHj/NlL/vsXdTyaT5tByPXbED5VMg
0gOv4mylgRkJey/34hcNA+SGfWw++PogPjDLnyPsdIJ+CuS98GzGX6djOS9lXuqPIGrdUPU2Nb5Z
8lWTFOZp9vUSOi/4REEFM9QGNNJIRF1m7Wu5ql9vLkgsmlDOAjTcVNUl/AVg3+j7Ml5VUIprcbPY
VY6RZq97VpQPBeTWdu7QiLNvps0h4U108KVmnYy0s3ejAY5YCULWTRmU/ZMpTWADitx7ZYkPLkK/
l19KmyerIk/F91Hyazf25q8O+ommNwzAHfafXU1p6ulxfjR6ffhRa8N33ff6r9Bvt1YF6CvAgOYF
IcM9PLNq7DbLbQH1J85y8Or5tkC4DaI/O7vdFvicfYAPTdQwgVrmkPPGfbYNVUvfm2coxLjPXWK5
z7XSxjEqVDRmOR7bThqbT3n6SmMUleJ8ZMPBsbWhABqw62ENksv0kSJiVErtNbtsQ7oI+ZjTfzJb
FMVQPL5l/ePkActAa1CEUMLy7gBVNzI7ASHIBKery1Wcwo/XUZlAKkjd7mg05lNgviAZPqLcYAQ3
BjhO2Zs5RtiHp/oTUywXOgNNqoyQaMc7HxQfGrTg3yNsIbMQlWfBtvczCYw6xFVwfB40Z+qVEIcD
rKPWQjKRn2/ngSVOoCzv/0LbbABPfo8P9gD6B0rYsjEIPYY7jDl+68Cuig3CY+Ok0AJGgbnpZ/1K
siz75sbB4wRh5V9uDf7XKfUZcILT2gzy5Gfk6V9knelfkW30V3UgrFevkdNaTHbzmNe+B4A8itI4
G5FrgtDtwfRDXqdsTwBI4FRXaZUlb16S5qeMufGa/E2jI1/AXfs6QkUBSpPZCyF99DLyNkZrdvsE
h0m5C7lSG+zmXwMUcHY4LvwumilZawBU4+99LB+G1EnCRg3k5nQCXGz6XIDADHsl/WhkIPsBkMRF
KrUrHjzNeki1wn31h7p7lXmYKYM80mZnHOdGD2XrOa9B0j6Lflr1NSteXT3OrllZvZAllMsczTVy
u80TngX5a88TIDJcZh4aqytepyzrdjrq3Nc0wePNuE3HJjllk1NeM9vqgSl28o2Lj39rHWi8vIJ3
vQ8z5bTy6VvpF79abrNcrHK/AcX8KLWV3jX63iRsknOoUQr7XCnckR1Z7j6tK3+lK6QSNRTvFJO+
73QGLFN9qoy8fM4nHKqMSAE6uRei6jAF1JjjWE7xpVJDZswVXyrQE9iLNia6hRx/iVKg8lAFTmqA
Ru/m/as5L0XTaD3UQv8K9J/CUORXUFI0ndI7GoHmfmgWH3LmLujp/k8hNPc/xP2HEB/MLTtsYM//
IXa5bDvhtb2a7b/f6d0ydX+GGKp19IyuO4HZtTtRjxrumlD6Ug31yFeNdrDN2vzT4rqbugzcTaU4
vO5x2Lqs7MSge/GMP2WSMsXdidIOkJigmg4N9f5/fE0VrC3w4B9qr/vHchB0ccEunPYbw9P7sBEs
+ENKfPWUQ/RTuAySCE351Uft+VoOYniwByM/4PFa7TM9cR+LUVzzvj1zR24hQAL6raQC8rnWFD0T
2weT5qarmOH3XSgPxuYo6HBtqxpE1lbmngpwv0OMwXnOYia/1874bcQD74+gYODcFxF/hpDAsI2Q
ood41F+NV8ny4vM4uQxf77yLST2hZVrY4zG29lnHhhXNZFBmGVa3+S75bRB0hrxrDReJiZ65G/Ds
ocyOa/qR6oxk8exiw/AG2rn6rOP7NCQ3Rfm2/wtfuO5ci2Z4sR9GFiopuCpcQ7FytJb4H985bVd9
0gaQCHA7DzbIWpafDM8zdgJsE/PctnRvdWw0F2y/KU60U0g0qrlGgFOlyPZw3qHmgggjwYPR/aOY
iuCHbTgPkEBM3rjDsu2EIsojTrt8PF3tCtwstv/DGLdjXPAfQg52WHXSuVatDm06cE2ucdYV4sU5
4LUK8stAx3sHB6fBI/KD+ZX5bLO4IFYWgIePbZqC51eKosFIF1y9fIfD4tME4IBBho8I6MgGjxSX
13gru6ZbhBRHyylq71NQuq/LVD91q0eW7hzuQycHJ54mjluwbRmmiwxsGx98U99u8H0EVn/lpEZo
RT+su9oBXyg0FtZjneMZ5cseH/xeJrb3kaCDfGVuYOznQJRHrBvU5Jwozga958WsdHsvHcdVR+td
X64dtmao1P4CfTb88pqdALd7oxTILSfMEsFPZLr5OnBL9kW3mHcay0oAbVlBrqBxwTKSSH5sexQI
431eoj4z4qBMQtmqjduOu9H6VoCmN3SdQDwssXUlbrGMFcZby4zDTLIAiYd03WaQLQ5UqbsJNPxx
AACZX/SxOg9+/y2B7B/EJdF4RXdrZKx9NGmU4ijkdyYNUIirceeQoAZ3ECAdAAlcxM/SxUbZLz7n
iug5w6EvMueq2yjxeIrIigFE0YAJD14ApqeV5gfpE4u8dB30fnyhxuXgilsbll5tbV8Cf9aOXbyr
ah4dmGx9IKqgZAfYJAeFoNnJEwoC6wh0EOj6i1D3B7sqfXOje7hXmjQH0fgHG8XZAqnVCUkyw2wk
yiK4dxYM9WFWjkqPD87A7jxoSmFYkyY0QnBE4u58LzIPhhm8ENoYW5DuufZQ+dREwtgIetcDiX8R
qL69UEgc9ONZTbDow2EJptFRwxdq0RjHBQfe8xoHvRwkW6lRRh9EXAklTnFmCQoWAOrKYVVL4Ekb
3w2Rzy9PlSq+WBrymVSA8bth1PfdoiNPQHCmnFCcrFZYgpHtOPX4vN7d+e8XzdXVP0xL9Hyb9T1/
LDpQfktIYFXoaD0UsWzQDuB/fu4w6MP9eo9RQ73nGm85eLW8eutL21/NiErZ/Eq5DdakRaiTBu4g
lXfIy/e5MfSNt2QRaPPDKkjuA36HLYdxtSetPuJgYDhRU1l8OGWpdTPHEqAwXrHNnZ9MmkCxd+ay
UgMJg3pFww5g6YPUIA+kLoYcxO0SZP7Ot4S41RjGplseW/W3lgpQjqUeIPNkFuqPcJQJGObInrtD
bfwy605uyacP5t5vk37PJOpKP6jnkQ38TH0CycVNR+93PrNHXsr79LvIZWJjBWIzuE6HxwbqF5YS
BQ5O/E2nJEzvBshcfCDi2bRpbOHk4m/zNZ7ixZ6oVWqUH82rLHORMmogqJZ3rr7x+8wIAWWD1i83
2vNYRebWiqKf5Foa0Iy158WknqMmtJXGNigXAKZdLbIMLObd3AloDRB2xiiWUwvQZZdg8pG5DMTY
Sa1ATyc2RVFr61RM3rFBXenB6LncmqyW+AhpTo70sh9Njt0I2BX9J1EE7iHyA7HFRlC+mV51alWV
P0UAWN/vb39ARgEZkHfAMEGFZ9TwvwKGJQGI73DHhCImGHLLWbMB3al/imQcnAKch53I9FAWBzbC
95EI53+HHmxNSwjNoAaA5mJXBrYFtrrBDU0DlP9dGuC7e4SSIGpynDf8KBfLNpM/22D43oHV/5Wh
OGVnW0V/gGRr9pTZGXC6KsLWfgqAEL/j6CEK3Q4HNUnfRkczlnJdFiz/NFaetjcDww7JTEHLeGpT
xwT7sJ59MnkyXMYq/pMGoVaYPbY+MlhqZhB3yYuwXFA3dvkncpXRRcsssAhooHzmbvTq4LzykqhS
Rrsa8BXSZ/muU0WQfh5oB2ZwEGqr0T4HlZA7yRCvQQjNKGRihX3tViJNvZ4xir0UN5ugh2CAaZF8
9v+4sWQGPsBfVD2GZOKwH5ENxFHAXxVlWotSB82LvC35qHEH+wHQkehMVsLy+qH0tQ9laHcLURg0
vqIPC/X4+nNmHQOw0BQAlxfTKjF58QhO8wCbXjd66GXanGYTp0gRcJb1LaYxJY5zVYwT5GAdr4jv
s5Hybcz68UuPun/gTLPXstGd68QHoKCUvy31dqON7QTWdpjjX2HMq5wrE8MfOM2Wp0ro+MzidXlN
7Aj7+jy1jtngHMhvM55A54IHby3kGk/CLaAuaZQQkFT1s6njmdtcym4mjtIV5z/3HHMmjmpSfqhA
0vYcDLx+KYx8R3W0EiWCIJ9qg7noltZgidltB6WwbAU8DdPAZkcDxWf4yi3z9UKh4hptvysa8TmK
bBxIEX3KTPlKXaMCn80IfD3LoFQBQbThkZqhKMEY3oFCgY+PzEFDbijZgpO9w2nCh1BUU+5QwJPg
ZOuvOBM56AfbnieR23HAfdsE/dWrJnFuoaOkJWN3BP+dOJML/yX47ffxJ5D6AR7gZONEYtrpXfGZ
rLu4xUcDtBTXZBIWnYPTVbWeHQ9IDdPw3F3mBILPt/CPmOUydHktzT7T2vN90S0uyzDvFVzANYuA
da4KHdKuxWOi1/wCxcjuuUtHdhkd+1HqGcqfVBPFfb0pk6bdkOm6Tvucs+rRsePbJBN4twtzzXlS
k4Ih2g1ksOrVSTw1jjqOp16Fc17o03pXq0cqlvyxZqVQU6KQwSrreR4De8nfuu+TlhUjv1WytxG+
/tSyH6ZQzBLY07p0Cc5doIxya/fBN3cpHAW6uJllpkAiHRn/CEl73h2wnUc1lsWt0MDmczYhPmJB
6Aajlsr1kbmMUvD/41xQEnmodSv3JqA6m4FyIamiMkJpA+hRlXOmCCYq4axtUf+B0rXNwkC8DFA0
U5PJ968DlaqkaCeQoiVI1TWoQOsBxNxQGWl+MVHsAuIut900GtePjijks4WjQxSxJsn32NfSFdDO
OJ5o8X52GvY+ccgM71tSxt08sUSx+KPV+q+6tkvLFtK6JUow+tSL+zXZcmS7scvH46THSGejFFcA
Ua66Zsv+TNxYR42h8mWBJtdMLQFdVtRCJrLYzIGz831xYwJLrmy9JqRrLVdd4gqgWVG5jx+nnHRc
Sp3x7Nw++CkgQHWixgoioP1TLqsNT5ExbFyuI7EERYSTQ0PUNRm4d7YdCMKTDtTcs0nzUXA0aeGy
ntvr2PXpZVVtXMBxVzQyO5cgCQzt6cMiQZJgEs6kdiUOg/YU+OG6FE5OvU7lth+mPwaG7KCpMGHU
EwkSgIvPBARl8kx+INfiX0yp5i/m70LI9x/i6C7UFaG3+o8r5lVcImGsrubYTRIKh6Ub1JHqFzf/
2qCaYiZ9thSPPpkG2FIgjBBAskyNLgM0KbC/LB630DUTYidtCEEp1HKyDkwOqX0g+j5qiK3Pe6f0
W3x3IWSixGVtVp41zxeAlc9EgEssrxyxzmwZ7FHxDUFDY3pukDC46DpejJmlmV8hfMVCsEWOSpdZ
e25F8kz+KXfqDe+b5jDmsQYy/h25/bqXe+9/SLuyJbdxJftFjCDB/ZWUqL1Ui+2y/cLo9nRzBff9
6+cgKRdktfvOTMyDEUBmAqRkFQnkck4HuCeOHJdvAGE7JTgxfMoiezjjlwi/PK3a9KMHj1p0deAj
ellSHZlNuBqcq6jMsewRldhN8o6ip9XemcJu14IaKijFsipw6hD9Sr9kS5ijXr7NN0uJP2fFrAD/
mDU8mKtE2TizXbyFRoMMcWMdTFpRvhldDOZ7pTYCMoixRbyiRG3fGkv5RqKM5Zlf9Iqzp6GWZuPZ
1q1vNKKmMLoUPIdLc6Ill0V3DqUJxFHSltNYP1cldpC5+61wACm9EAhL3AKMHuQRVbCO7QSFaJw1
QFhlBaISXYVdC1xPL4Sx0gF/OZvs+EpgK5EAIQbIqoRpEYtb6rwcSU/yLAM/iEgkDki2IryIizBk
/fhSRhfC43GTw1lqVqhoyMIlPAEuKDzRsNMWQXVMLalWveVmW6VRF2BG/JzzMJGGTO/mnWpGn4Zu
RjRRNKDLMuGsQRoL4DTarQXA4pssMlJgaK96XSRt90r3ThPV2DVQjkV6HdyNnqv07qblo3F08GZZ
mwXV/UeOs0gB7DJ0SUM2bgnYzFV4p7/rJqDT0H25lANuIdQBWO+xajgbK0ZaasOvRjPlyOm088si
GurJIXh2DQDeIXeJ7KrB0kePujGQzhw15MdVoYT7oWbhQS4nF6EeEv3AN9BnVzXNwcQsrpU4byxy
i/OD5cM1yV4uS70UCLtTAVpr5ljd4rXubCNrZDT2iPt+ppFplPZlNFUDkUc+/R1a2OvY+dDfjEnt
AH+TZqzGTTZfsAsETEP3ilSSyqPgba6al77OnS9FbBqBGvf9gSyqqK8A2Ymz7IeFUcxGYJfs3oLO
w9gOXNLUsB/XUBXET81pRz773GbWxm7U9kBD0DZtNGNpP9dRal4sAdlNctDVWKjBdwB4LM4bKnih
H8wGIXcNOP7/zcwQq9F0Wu3Xi45T1K0XBTbg7aLy3mhxcVEyaxQEFXQHvAhZm09eqJXzSzprMYBc
K/yRmrX9bpvuoUsyDm85nIBT7oLV9sPCyoHdVPPI2VCicsMKIFFYcO7JDOSJwUsO9l/gQIrMZmpC
IJ2rhQ5WHJHePE+gWRnV9Ks04Piq/oeFJpajNrwD9J8JEvUDV1WBzQfaJks0febHg92+kWSYeOEr
ChAiibRJ2hNPE5lo5Wo/dNopjvJlny19J+hN9E2LT/DHUP5BvxULmSR+Av7Rp38xULgy+7HR3Aws
HLhL4MC49YjEAYQEXnUTwDkd4Fl/lM5ytNpGeXeiRdlmZqkd1aJsnhcO3kayAPWAP/dZ+Aqi1edc
T9NzpQP9iO6YPoqSlrsBG+RnEiEDF/zLyPAJ4hAEZBHi/1s7QyVtaHPjFPeAV/fkmITU6OYYAgG5
1zwpo57SiSnU/d080IKY2E2CBw+AAqAaRAYK+9ud2mZPDEErTZBgEXK5kh64NX4lEfJ9RaDeDvUn
WzP/xkmh2ROv0EoxFFVFRsYsBxUMtjhRQE9t0FfgmS+f7HfjsgErb5o80QtifcS34D7/xwtiZOGl
N0f3WGm6D+Tx+EmmdVlzFqMI1dYB4qD8zAsTdsDIilCVIGRNCeI1hNxqvP39Hm9K9akNwWuRWmMS
aE1cAULb7rNL4U5BNA7tcZWlHSrvWxDIjRmwFlYZ8rHzQMFRGClj+vN/hnxEDPQf6HCu7miqqtuu
zVTVfcR1N+IOAFZTF12HAYmJha0MIF5HThhnFt92wu/P9UhRAgtopnhxuMy3lbna6GAng7t/Ysp5
7ZLeNAykQcbm4K9Cl2HbPilOUVJZ8o7SBCglQOYK/GvqQD+ayQax3MyXMx4WWFMRHtZyG7B5Gk58
iVC7jzf1wr899Ax9KL7FLVzfBagDHrVtXbxNSZEHTImVk7IYIdJHqmYIakF2QsJKqZB+kEUeaaWc
htQY2nRta86e2QxCvWz5PtZuvDM6S9+Ziut8s40tvD+mN8ctjmFGhVpmkTpG+WNx8QpQF+2VJLqF
rSBAgeGeEwbcAUlbFnPdo9y0URCPGH3/lzlHCWAz8wqwt5Nq+woCwFsS1rxJrsD8TK4IH2q7GCmz
eBBDtlrnTZ5c1Lb3STa5LpxReQY4IGTRPFGDmmrDXwDjv0V6TMU8uPtvGhRewmVq96eFFGStuu18
yMrmbZXhv25+ohnwoYU+CsHszeMyDmAR8ixDJkxcg/hQqdo94JSjp8Gtbk2Dg13Ytwi8QpJEOJIi
Ao2uOJd6wrG3qar4EGfIlcfG+HPa1eMRaBjOBrHw+bsx2Ue1VcvPwDUbj8kIPEBiQhLywcUOuUX4
f9eIr9cxBJ0haj6OiIWC2E8FRTocaYDIE9oqasKXko2eaobKK0PBhlqM7BB29ryxIzXxrQpVCEGa
ADDEwgaIomOxViEwpheNDsCMDsW5omiic0ZcqEpCEDZHSrvPl577Ss7NQywomac+GYEL0XYBDWct
WvbMxn9rObbmJ6bO4xm1wMjIEkPAKRYvk6KutkqC+fncey3iuq9kMLL061Cp4YUWo0vxqgPvl2pf
agHvTM3sRku66RHwtcxNhvpbvwWCwRWZCt3VYYg4AWPlSCKVjTPuGyiBp4qDNEyYmTED7LNoyrSe
Twg1HElU9HjCTV3C96Gr+rGor+EZUqzUOdeuVaTNqARcii0QZC1wV4K6wbIN1dPGHLVTSKt7Dwd9
OVsCCN8uAGK+FECR15D5WPqOPt1pTaGlueoEejxg50/v+LqXMyGFy7nOyEa8dQ3mKVqRZztU2QJ4
bHDtrRkyRHE6AWhFDdy95aUs5xKZx/CekTaqjGSXWCZgM9J42dlFAlgqJVW/hNw82qKuRUUxnx+z
enxSwwk1dkkz+VQJM7fa3prm4r3vOEcW/LAE69kkEQcWehVRY+QK8tha0L5s9U48Punoouvzkw3W
3b2JQNoBaYYXWZgzWwwxayrDAVU7zvkmX7WyPKcaswwEa6KMpxYR2iXGj6fvAcTQoiz8qouHB/Wq
OkEoPRoC28wLY9WSokcFcugg00vakjzUGgDBWKg7pqFs4rIwANiGSwiv8yEugeMXLkPHSl9hAC9r
iSpCNGOpBsAtsg4DilrOAzFKCHmlNWMBgA90uc2HrcmVxZM2LpFLyDHy3sDvyRTQrMMBtplAyfem
mwlczUwF1gVG1Bhm92fbOssZmcLYAobmEhRJ819xzz/byYC3rNUmKg541FItLGSKjnic2mbAeOuL
8Owo+AWkejF91lDGBa+COn1GXOnWW4SsQ9LqscuYE8jCOFknl0fTAjgMUVIn1YPeA5N6UvB/KRR3
tXVmCDS0m7mciWJ3/BQMtl20BEw5KSjGliQetmkB+pt8aWuGejYhFOp6yb4DC9PakygzwDfvoZo6
P8ehsZFm1AtRJaCluOBH2VfLm7dqLJt9KkQ9PbxIK3+FHybrb03+9shuRL1L0w9AcS5sdgRlBzty
0et7xeJgrUK3lV3Sd3GmI+7Y/Ua/JMRdJFa5665r3S0rlyl5cY0SSwker3Q3nayB7X0csNA+/JU+
iDiEQAOlnnt7/ozUf2snRdSjhviGaOqqncdH23gGDIgZc5AYKoAiVgBb99ROBYI/2fcWAEGf2Tj2
z/jOPpEUAVX3gNN8BHgtq3yvFyPfJk6d70mr2uAuHlGgDm8uUstd95WBjc6LsV3A+RbHYjogr4dh
IJcDqykFw4A4QpNW2jFzwckDRSkg/SyybZw2eARx8s2G14KwSupfh6CjE57b8MpSVET6wrizrdxz
NcvMLlWKLGkrTErnEOE5gMiSlW9vDIKguYgXgdDmjzOYYQm3g0A9CMaDKIdjI263LC3xWCP1DQME
iIpYCSoSUiOhP6RMNUfHG7Wi3a7sxHLxdYyS4/t1ViEthH0uStxMRL5nM4uQcTErx8a2FSRgoEey
Jk3elcrokG8IOeJxN4uJGWEBYI9/TjPmWimQeAjLu65cW64xdE2Mv3Ji/8V7CZVTYsOJJLptqs3j
oSg6FRnOYj8qm1XIMutVjbIGlOZ96+nxXG0lJN8D/p5USEy+35mMLVKrMvgWkx6Aha1iflK0oThP
2cy9Tgx5GrvPVWLvKrBADX4+/IUM+upNNWdkShvRl6QBfj9ZtrORIM6tgKhZTATxTr0FWPGCd0Zj
fdLTrN2bBnjb83SZr5kVH5JpBjYCUvbGS6JmSJpMkipAJSoQGESD7K10RqAC3SbD64zUZE2N1Q4p
ysa1zxGcBidbhRsV4Hra59DW/7BbBswIc9wpk5l+Z2lbbZBoXz25JRwBtdO91yD4FUWwFqo30JPN
nUyfXX/MzMg3I1CB3yn+bS7wZO+X+t01ZivEn5+83O9s5JXAiffjVi7SlKjXxfcB6l5xzkCEv/LT
sR8v3On4S3JcuXWqCBAAS/w97Fm1nYDwchrKzrwa2pz5ut6gIlLJKr/rAbCaC2xVlKqw/dxyMKkK
uFXRUI+axUnn1pNjmsY0E2mMP2f8btqDrEqj5wx4U9eIj8WpBgGhz6zaeAfOUbQN7ULdKyCZeG9m
/kUfMw1uDaX8BIY13H4bX3vQB+wyAWDp5DaQMUWPmhbISptJZ8OKkblCYRLcpUS6lPNWda/s2GQj
h+9jqTtETTW3EvhEUCcTj/Ozk5x6pIy+VGBpf/kpoYHZVu1LhzissCHJKAzn2ywakNjltrT5ZR03
dT67g9FETJw68GbPevdKlLHjsFSn2Z6fNCGSchDwsk1YVMamxykb1QOReylZ1IE2Z7GAdG/oBxe7
ZaSQA1CRgqY0dFHhgBNkp3/uZrVYtRRwJa2VZzdtijqvygVsDWcAw5wqEMZrseOvBwZkuBzqdgZI
HfFHKYJ1HIAQ5pVNmrE2BotfUGkM2oIPuQv2wYtRxT5ZSfnUFe4umzMglonpUpH2senPSatvW6ew
9qxUvnahzuLADpv05PDS5J8nizU+oBRxLzSu8rzwZzsssmwPcoAaxa5qf5wcw849LQGo4ZiH5XaK
LKSNmWHkAX4LoMWTEh/CxkTCsQlIsTCb4vexA9muHunDxhFDhkfNtiwYSo7sNH5PK8AXOWXMLzRU
Jjyqke71poM7+m0EFW4DCotE+xRrqPkHDNzANmWKtM6Go/x4GOzYd4X/v5k0d9l3Ih4gXOLYgTSp
s6UubszSVyvSr6akSsnrT10jsrnnGEayncX8Hr4wZ0tLkzoGWg0yuqp0G1ojNnZ1MUenGKwylv/Y
dcjAze3otHZrJHYdbMT+f2/JDOXdnRO71F+VaCqA+xAjdamI4Pxc1EHxsRUvs01nM91HqaZ+qtTX
uY2BiLXo1tUCk9f3EVtq+C7rBU4PtQ7Ax9KdGZhKjqgdXnYhzqPPKgelII+W8V3Jhh8qErz+wjoW
r5Hiam+6BNRVCegENZExIEYjkiflaGYZyt8AUaKKUpgEUZs97hFAwWJI1TJgGjE81KIlB5IZyJ56
cUC22VbadYH/KceOENHxGO/xstWVIzXrmFR3495ABrq36gxmMX/I8Gsjqw4etJO0lzKaLhUlSJYP
ThYDriAoQqBe5qoWtIIrkDlpv9VjsCsvijl8+Y18DIfwakdZvcsoKTUWmKDzEponoMOZJxreaWi8
FEHHAUFDZklYvM1GhEqlD3uS/3bmz+k9HCN3FzC18bUFibFlgwU6Vj0gf1vnSC/pDxi0Uq5qVsCl
gNA0lx1Yc9wDm1IDzGSZFR01pQioCrqqhn431/qTpTm3wmgA3fETNeVSWaVHdqQmIQ2pR7J4AoUq
/i8wh+qiqUeNM5ixb091EW+aqQBysOc2c7pJpzQ5UVOP7a33IAsnKz6BOg6h87qs0D6Ykz5nKrLP
zRDg6mKdO8N1ptukX0tUxArygdlxweHAsaNHedwDdbiWTXkQO9O4KuSjf6zSv5N0Ap+j4BpHnaZ7
5XzRLmINrvTHLm2wAxJoC/C2N5e2DZsJHl2MAYS3MVq80O5kZENafXRKf0nAqNuVIKP3urHGRNIP
ipPvbT1/J8OZgWMYgYA/ZHrtZEWANVr6YgI4yHOk9cAzolxdaUL5uQ587yfqyYZk6xT8vQRdx5MD
sIkf8pNIsCYeNVXoHCf3MeOJcolYaP8JcJ0fKHl1TtTkVnfrPcoSxQR0AyrGpV3xq/G/z6Xl1eGI
JzgK6MTowdac3XwbhWW/PjXoL3x9MqxPCfq75+KBotGzhQyaYFQG9ygfB2RApvfPlrX/8EixI/BR
NTnipECAhe+birDXrmUw1CIWxoFkbsZTVDhQ4TZ9q86AdJzCYj/ADTrvHA72SUnulapq7Wtweuys
BZxgpIhza6+DD++JRPFiuZcibI7wOgyZT4uALNWvdHCx6YIUEwXQYE/PnHA3irxEIM6LqKtmXUgL
7DNQx3TDZ0fpjWeuK6+RSIjUDHARzJmDukSnTrdlqkdRf1VMEIOQ03GIxx91DZcXOR5dULKYQN/p
7mTSNynkXQvnmRRR70NO7koSUSPWlvZyUsHgIEuao24NZkDx7IegNoWty9lezq69e4i0k06GuWur
iwOc7QAg/2tYXtqRwkWNs0cXjLQkORit/QX/tE9pVhpbbCWSwBLDCKXbgIgdK5+0bWy0T9oMvGC7
1z4NoC38NIOaRViSZLKsZ5C5uk80mfdz4s+g5TzETqc+txo4pOoYb6BeHbdUwJoiPfjspBEoBXFm
bf2uBd5iqL5ROWvbp4ii1TX4GkUlLJxjaWDy5phalbpdc0pX/j4LuPAej80ZgIYobsf9mReZkRob
46qgBFS3NqtDruoinh+CpC2ulW2XjyjLcbpwQ8JYtYFfSt0+NUKAPsCyBjHc2lsQMlS2UnO3EAmB
Dj8dxsZZeRkkOYPkjXiQlajQ31QOIOlJUYiDEfWoUelgJMfE7IAkjPsppLX73No4AHTY2GlTOAcj
7JHqFjHg7QtazEIk91cJ4+YFUdoqwGYg82riyiS9ZVpwrQx4xK4qFQBnQBoQU8dydrWAZpXKnHnr
2BJ8xUaEcMOcIakX55zoZNNWDxBt2OrJMXPhtvFWHYnJYALp30n9jrQ76xjRxlHOs8TkdRpNAKXb
X0jCSIIoBB1lQA+cgZ4ySfqicdM4upT4eacw1LDym8rmQerqwynuIsABT33zRo2bJZ9zc+AXGrWz
4+zaJtR9GjJhNsAbpemL/UIiECDH27ZGFaLSJQhEgeH5CgKGgJSLZsGXidxCr49ZdSAZXVSFm5gN
cxDB4wiPb2xM5zl0LSMwBwv1pga8cl3mGHBVQ1PEhVJsoi4FzYMKWC8hu1PUfY9iYS2ez0UV9iDu
iJsNyZo8QrQMfOc20ta/gqP22UXd1Gs3NcMLN4Y31L6UX/E+sXadArynjC8Fdgo6/rTCoX5Spk79
XMYjti6YXdbuDOpegG3QECc8HBTiJT6tw7jxksSpvmT5bF7CCbVbtFpkzIj1R1Gxp6G4BWTKgyvX
npcgMixUGYqmqEYUHw0otQfnm7UqFDgPEDfJUQjdWojlCZPUMnTmrdZ6Wm3KMpxwFE0hlOssreaZ
6hRfbJ6zdWlS8qgYAtBQ2V7f2am9QdG69tQr/G1eRg3PBzGipcy2LQ5LmbzThUhBSzHwbs6sv5ZG
v63DJL3oFf6vNdGEKDk9TrnyQqIR1OLgsHSQ4tjhXbKRdtQz+vLPodHmQwKk1WsPH/IVMN7DE0MO
BRlIudK5y26MW+TLCFu5UAriTt8JYy2QxqT9uLk4nJ4mVALv9ZA1J8Av3hr48EWG0ceYetJGm+D8
c0AsIEXSlmQITt2v92BH2gcZLRDVDv7rUAII7uSfC/zOzjDN4VA2YFcUxR9Ka5rbbBApmeT6lePV
UQwARBOM4xlIegV+Nc0BT9Y/ZGTXYbe1UdKhfSFjWkvOnT+uJ2X/eb0UOZE+Ipgo8wI3tMXuaLSI
UMsy9eoUTWFAxFkE2LYSi5EiNZRgNROMY5KBawDnr5wlp1LvVyUtqTnRfmrc6iijiWUxgjisUOEm
/zXCiB1T3QOPDHxslcb2UrtGHGmMgvD7yawaUHZEGjEP+Udsj7Be029IZkX232C0bWuAFabuZUzs
GgRlQwgcHwEwkAowAeolleoAQWo+A/T7Xk5KariTAingYZpU01I0mWQhCpi8MOyQWvRxDWlsiYvL
oU4gBDT+18ujTEkZEQqTVnez5FIPt/G7i3fO5KJymiHR/NfbkMb2MmngJvz1zh+G8k41N3tesrLf
yfXIVn4bpCBZSd/iv6oz8d9g4L+BZixAwMDRrfWMAfCLnTg/6skE+FIaK6wzAN0ppNTcjTWyWm2V
pld9PuutzwwE/VCgHt4mrGNLrB2mCqBS12kksCerigPqyotjW1dPgnJUTFlXX6fMRo1z6TzZ25Dj
x2sXy1OdLsMnXXNmH0CDNn6TGM4ZCtMYq8FuKIZZztozOFoSgFUpwycjcdM3OOJJR41YrBk6kFmt
aEjjLGAb+lJ/oWaxwncVSccnKUoF67YZpVdlVvSX0arr55T9LfU29kHYt+bPUtR0SnNYOhfIkJF6
W5kBezbAsQsFa2IdMgYW2LDho+MieIk7IIXhOJYH6IFhTzKQH9SgdiRPowtG0hklMjV8fgm45hy8
qtdxXyTGSQ8NOMCAsFZ7ckzChA36yY0nBZp8U5VVe7oTkQk1mliBeqsxGS1zZOxu/iLNdXUvKr+Y
zeJig1di34F8CnCwTOaE5Mpy1DwL3GxbHN+ds5FZZXV0gIsRAFIjQlUV0/hbrq2z1QX4lwqILjaA
qwOo/AySn3OMt+rZ6Ziz5b3ANFCUm0xqi5Gng0eGUbQAy8HWkRKDtKnBI6MUuQ3VxnCH8ozMdVph
1TYoi/d0Y7K2Pe1hBwefRY0GEIuL3SvtbgGAUIscWUv3UKjIt1qHcrl1z0z6sEviA3YaT1Vehs9a
h6hjU/F1ZPRL+Dy3eATXKkNBnrCgRteQWaO52GdLWeYy1InWhubTNMd23GdbmbIjG9O/SES2xoCf
vckUfx2JK1Av6rKtNXD281cM3iXHk+85PgGPt++wkaXXHr3n7EmLfE3Bs0C+N80PWTKDcGHIXBNh
VdMEcWVrgZArKRqPxnqioTuZytktxAaDhqQZRLWE0jDdc5FDGFj5XDwPYG5FGVVnBwjhIlvRqAbA
+AdFyrRvpj7WvpVo7as1am2wzGV7ds1eP1ZVpe7UplUPyMCdfWtSd5SXsybn1Nz0F66rqIZFrg4Y
J9urVi53Fgk84P4kLGjCh0XUWpnfLUCylqkcFhsj5HWJzA9KB3HVMEHWTzYGZHPL/BCJIneWqR4C
GNaYn+Q6OMVMoNamymsARzBfAzXVyRmXW2NOGeBL5Xi2WX9CojaZ6R+2d7N0RNuVhDhKJ2TrbvvO
AKtBkmjnzgS5psqnI4moAZEB8gVEoxg2MrLIrgKh4KHShuOdbO0Cy5PvxgoJvy84tP1BJ2BeguyM
R/PBxu/YvJDsV0WUR0n3Ogm0MGEMVA9wXPb4P2tVFKeZY7wFiQAIWu2mO9DM9TCuIXtzcMEYclfv
ieQcnCKTDhmgNvhA1mrR3gXfZ8HdCfXGi4IiUVsdzi5qHE+jFv8ii8rxTNqwCwc8JNBQbwFFJaqL
jHFDQ9A94j9XGtbx57lsynM12VW/cbE78tIEPLyKANvJcZgExdEIIjItUi9hYYrNUqUGQFWzQEWt
JU/M1m2865z8R9Xs8LfR/Iky6A4cmLO5K1mXYCHAbVfYbs6gQ6qBvK1VuxS5VMgEBCo3aaMSQNbe
jJLgPXimXhMa4hu8qckGddkaELoiY0MKFwQY+1siA44sSDcWMFg2UiwO1B2dCS4uOKYmL2bAwl7H
pMqQtMlxcO9AANf2QTQUKRi00YT4yQN62mhLj8Z9X4cWYiNcPfSq5ZE6DHOEvhrxQl+7cuZ8DU3A
g1CCYVHb4zkPt7dEQ5FzaLVmgYQKoZgzPHht3t4nI/5U0PQV0mMK8xb4hbW+i5GhYjl5eNIAoBKw
iKdeHLvIsiZhI/IUHsfhgkQF0mQRnEE0h4ZSISc/yNa1Rt2YN7HJmmp5Q8mVYJFpyjc3ZoFpZ/yY
JLN7NrWublBEgK62QuwKqoGKse2dBiQtbPB6zVq2qtoxcCnqSb3Oj3Rst/oW1YNiCWo4HNGebffl
lpz5q/d+ddyTs3/t/kOnaGG4w7dz/IeR2K1p+TQj2ia6S6MfRT7xXmZxuOK7kkMcRQ0ArMNlSwps
8vFNU+KxWdXokiWN1wwRMbtMLAOscwvzHxTSmNtARjBvCW7E9QAwyD+NDIcLhWlIertPgCN9piY/
pgxow/d60hSg9YUvCWFHekLbNkJG+qx9XR/I61P7IUGPnue12b7jBD3u5FNaPucfZG6m+aM9IBiW
I4LcshHYDLVWbcYmagqPhNT8X8eqQJWT0/+nNTSBNUdGdAvZWO3h/8PRJFT6k2RBeeBUIe3/Qtbz
dvarLNVWUhYiWJHTqPd/kuH9fVtv5WYRTC885/D7duaB3J/SWTqHgKusHLPbSgWQrX46VH/rPCXf
6qPGmGrQTjX9HDjFkB/crHJOtmhqS7Hvmt/JkgS5gajCA27Qvxn/5/UGJwmGxm4BBP3zYhOISSbO
6j/HInutBRFSKRrq2Qw4n9SrXAZycYPZvpShpBzsRw+Gao7szyGMDiSnhtbTiFOJxqA5qQ9gMTzK
paiXA4s+aPq8R4E5oNpbtklESLYwG+zX7pCBHLx/xiZLtzlpyGjtEjhQxuFMv7cXiyQfk+RCdwuv
c5Aij+rLGLlcVrLkeC0Ch70FnMkvrGCJIAircne5cYfRmEjBhvK9mDjgIwS72DrvrvvbeaSnyeZS
zKYvycWAEdUfwbCEAvZ5k7jI4ifQcYIbX6HDG1cgk5OAmpEQx5GyOIBmgvokpmmAbFO242T9IBGB
jpN8tZZ268ooH4yTQEr/saaVp09OiZCzvCdaU06ZxEv3WRERYBzREPulblTrxa1LY2qQXwBCEtKE
QK890TiaVGVbTMmPB7uiZECckUIOrNHdDZVE041nGwgh175LnKcW7KdiUBsugPWo5/AwGAccHUih
uZZqe2mO4J+dg3iJhDwEF5DWLWaLvxPLqID6XgLXJ6qGDd1cWtlRHKwfyW2Qhe/R7cobkh+Jenef
eP2IZJ7xiSF9FIuSEUfa4m3rbXM4kJUhOw3gWAAVfNKiatnI8E5EFfaqUad26s4kJUtDifPTnAB1
1SchCGuQSA52uaVBwTPokccTN8IZrMnYwrlxg78e2qRZUdjvyhzE76tQbvFo61fzyQL8XepuHyfS
uHb+6NpyOStlXvsLShw3Ceq8TpOI7WaOOcCj/jGmHjV634B7xwUQslDKhqYtYu6DTA4Layq2IAhF
ueSHHbi4EeGyO6T2WuowbPNUtTjSfGskndq58w7AiGJ4pg0gCok65CFUgqQH53Iqy09rwwAhHLi1
sWcDricJnSTMTlnKACDTm/CzJxngdRG4WA1TMiQh3IZAYpn1m2EPWu1tOIOg0AFA7B4Mys935Suj
qA6TIHG/mkg5zVAJHg41wO0uzTZL3fFvSzEcy1K3/gu5mV9YoY1fBi0zt4NhsRNAzNVLPMwqiPAA
cI1a0mI9a5WIIZcomJrhI2v4QZ6/JqNXzxpcK2peNOc4YmxjoGruSx7nfzMkkPxd1cCmB7Ibvsfv
rTIO77wvmk3Wd8O1mwoNG39gizYLj0F0VG6iaQDr3m/IwQBIPV5qxK/9IdYEMR8Ow6ju+UkgRlNq
Zo2r+lHxQfRVcWX06SK04G+vJC4i72O98McCNKRV6D5ouJKSrbcgDAtxEaleVxA8ZnIteR90q3Iu
mZBMmkjtw+eiCyXiK5OKx6t9fCdyZbneavzxgWkotbQo4P21w2LhoPjxqeTF1v+Gmj7bx4Xu/m/k
WvJW774tuZD8sECGBo1RI8BOPxA5IuSWoBINGbRClEkEjRVMg/A21u6qW/sD8KhvSBs07wEcBEgt
iOhZyJADbMplGUBpiuxvFB0KEIN6YPUQ0NikyqBfbf6hJsvIdS6aWGedQjLUf6KEkdb81QbZdOHJ
BqERKEzctTxkrQcZUXOUz68Tw8FbVogsQtyGFdtxq+feY51J3nAA4GU2PEc0XwdPtKrOwLDQa3cC
aECVY4sDDO31fu4+GHWpIaOaI42F7i1KU1REUZfUPc9eVfDXBKGGAj5TQCszsaOn3oNMSc0OSYnC
BsCy/a4zOySdYSTtaIhEsdtSNPz/yAxQcm4aeJ5wzJxuOcmAplWO8fwnSdaUY0UopUUDEJX2bkaU
I3Mma0EpEEUNRyL+R34zYuzx+W4NPQVDxVjhe9UF+VOTNPXOneIXZwgFrYpgj1q7pL6TjgMKefGe
DJWtC6hiLxm2BtK+r3EFqI4o4tzw7LL6VqHe/EAy0lIThqzcWCg23Two0qWb9hw+KU8aU0/RRY3S
7Qoa4I1Tx6qr+GXiybIlPFQlAp2bl5fuDxXerIBkU2v3p16grVLvQQagZ8xY5zkVqJCn2UBIwp3h
f29GZBrNSAXf0tg29XC3tEMfb5ccjD6P+sfx0PZFsLQs+hwubbi1tb7eG2NVfwOCMChEZoBElGp1
KlAY5heDXn8DQ8iIOiZdfWpAMv0KmNRXBBadJ9upp3EOlLHMly/wAtq7Ijf4KTXdjQpH+YFGBbCD
kGkjFDNHgfpoMrv0VpUQjkJIGpIh2BFiX2Sp076P+t06JI1S1MVJYdnP2TTxbnUFULE26uOw5mJU
4DWvbQA+PayeK3Dx0NXWlUmf0DVXU7q7pcTjcWkjvl0vIta8W36dKu+ZjNY7Wz+iuKj8hOL7SLG9
PqxLxHqC+HqLDYoydMgfXkFECew3F3iibuYmSOmOy4A01JACxHY46XA7Bq6eACOV6pZbiVeBDytY
bUjTpOHXutHtQPqAqUceXySZ4zEVtnh2fXiMpSv4zndcJjN+UlJF5nL2g0Je4HfLhuAr8yo1mjaq
C15JSf4IbP+/al1XtiR/5JCUdqR+mCuH1CMySeqJRRfxAHiQSyZLaUsyBLWR5CnVch7JXDV9a8Yy
OjuZabyB4aBGakFT7UYqv+SmdtJ5ASjkJssbkauyxZ+pexxC7UVDtvhFjestKuSVctv2QFhyoxgn
FsJTsJZ6VceCmYcaLkhxpJ0yIJvKQ67yAEqxxtfmeNGaPzLgT7oA6Tquz4LUWd7uhiCSegNHBYJZ
SvJMSMGDAcBCT4IGr5jCICSG9BFfeB2DX+jgFG6xlxDH1DN4+X1AhRvq8lCP2qPC4OeRDTBp4SZx
0nHzcJYzDfU5Z4tylHKggeinMMY+QEyvk7oJ2IBsmogjRKiRt1kXjmfGx+nYpG8kV4lQAaXrVgq4
U2RX8wicFmMoaqZYpmxysPH4VCkVl810od5aUhU3AvBVqKnY6q7Oai2++nU2FWDRbNLGds7927FV
aYYqUHTwi9b/TdmVbbeNK9sv4lrgTL5qlizLcpzETr9wpdNpEpxnEvj6u1F0DLVu+txzX7BQE6TY
DgmgqvaW8wUABf3VU4NlVPVmrMWwNR00PaxiC9R7ALpCpUTaX2kg54gDC7Azx+6oDZk/OihLzx2V
JEQsOcY8AMQDA/KMhwsRuhVRw+w4QENPgdJHOmMWHU7A9p8hN5tTAATpQ9KgVhpFSQIFaj34SetC
rnD/AYhLr6+uHPQsCtgycI0yAghLylYjYLFAKQCPPBoBeTnM1h7N8zjQKt0cm/HWZigit1G49cj9
3n8MwEOw9RW2ggAuqgTvhwtUoha/vi5N63Od5BBZ71XrCTghj0aarQRQwPkKjfjvM6WbwBV2xe86
xSERMMc9cW7GU5HjYApZD+HstT5AnKEks0STy8qKg2Kjdb/1Djgep4CUbU8it8A9LoxpbwGz9wuJ
2L1Ne3P0gLeorGhbnW9EstpCtl/qH3rxTHUw05co/KhYy64Mli+W4EeJvbD6juRz980Kam+mwN/+
O6cexKqgvpiXI5fe1tOJYQrwRgXA8/V35wfSlRHYocB+fv09+/Kv+OXk4AMHSE7hcSh6/zLatn9x
CCMP1ArrXomkI2sYpO0j6i1WpNcBJIZAGlO37saODLHbjTbgagrz4Lr8rztnWnOKkZTIJiDEqo8W
Fa5+QmB970fBGzyHQPzmFCiRxHVVckFuN2erSE1ZiO7suvqa8Dy5uHboTChARnVkLbMj6UL0PbwH
YF/srJ1GuBtS+qHszY1eusD2bI3dTbmmnzEdkJafyhTXQLcYw9e7H/5ynCJrACv9uPW5SjubXVIB
DttYPMitVqDBSW2dwRLkP4AjB1RtDJDJCUrwYjXQbDR7tistjv+symr29XTRfgyIOeu8r0PUBMBA
EdoaJtXJxpbzRHq98JB1cmemxYj2KBvNxSBD7FXClji0lxSJEhdMAJI//G50N9Ml+tdatEwqK3Rj
UHDXvH9IlU3IUAkxd9a6L/3s0NYG8HnToLj2aqAZ4Lm+RXGan0hCZ3d5dVBxfbAaDpL7DzcyTHPz
zRB40Q18Lq6kqkMOiGnlK836cyS8+Lg8xXUL7dyi9rKrfHur3wT0QKeBnu/kYvaJoxg0puVlQYZy
eaFMMbqvZPlufleqTyB3/QEk0qfgrf4k6+ApMwxssKwAIPzRFFarRU5Ah/GY1bYlV5UBTqi68h5S
1sITbamAMFHmwGoSwNTZ/YZEMiwh9jBlD27Z724Xo8/hNtLVImnl/mY14Y/oWwj/5vUftJO52VbV
tNOh7Y9D3Nw3+x/yJTn2I/xhjT9uXNwUl1AN6kDRn5T3DDe5c+2tsgB3vxU98VP1bkjUMM3gwEj7
ag9SPeDGfehpRjpmx08M6XKG4tDgHKa9teYKWDZWwzACZyZz2gLQ1xBtZGtvDK2P4znpaBhBtfTU
+lN10AZahWK1oTRQL7zE3a1P3oBkfJuiDASygIWPN/3UOqhEwwBuege4rHb50LH/ZRwAz/fQqYF8
cXpEdTLJZGHIBayAdpPtyKwdtehXPkK0TDMaDL8dttKJu2VBbdDOS3Acir/AheNuJz+SJxrws59w
tapkAH6PBSBxQDg9+RamNrek+uX8cng3wdVhTbcaWzRz3piXoGFZWsXTqjqIltPizceTZQm///g7
/4G+GIXS4Ec7oJ3Xp0hxWPoL8yUKcU6h4su8kV0rn/eg73tYdMGdO4VTDM3ITDNtcDKQpCEbjXWx
qQHGBE0XrQ5CnTs6FR3rsy5qS6swXpcVqoEFFcb9exnbYqfCuEm67alsJvxdoy6OQnTB3G8L6CZa
vHL9AeCi+QOAJ15FjRcmalTGM1Psz8T0TAPRPdOMDBFgZU5tI9Z3+t/50nJjYgUbUOAYq39d8y72
4+uAFKI8o4u0NwYg9GUBP+Nme5p3NHXmPD13hX0Ga1J/8Hg5cdXrytesk2Ij0XgC1lQVI8ypQzpP
ufvIJaSbyYxzAHaFKYCpbGk86+XcEH/P4BFZ8cJszKMz2eYKZa4RsF0m3K+hiM/e+DUaBxb57hGU
mJ9zy/bPN88teipRGNrU7LV+cNEMBHv+4zJLvtyEajcK7Vhho0wBvsvH0sNw+ez3T9RfZPFA5hEX
FXhxGHiYrptEGI+lX94O05Q6J0+2B613hySSK5Jbd3rGKaE+/i607Q1z03LpobznH2uSMxBNbL1w
/uEhOOoYVrbPng206Bx16PKxvVqUN8PtoucW/Q+4iLSAaZN7lnVCx511mk00CqJ3ENPFVMQDMHJc
u/O3AkeNg98UWytwOxvwaXAiM81uYoJ5YOGDNi3+6KBdxU2XhA0YqE0bfRYxCMhjHJgeGnfcAj6m
QvUihqYPyguJH0Zy1XqakRGIXts7Pa1BRrxIFuNduAE2s9UcDC2qTP1VZof8mvRB/KkEI/3Zc8UT
41XyaVHJqt8LowPvgPKgweCzxAECiIpICr77cc+8isS0wSYNty7L6mtoTisdlJkiOk5phgO93WbZ
Gjht9dbqRAFgmF+LWAPe1mjzcY8URwYz8Ve+VaXXcRwZniVZOY2g7VZFjyihPI+KPMDAXdahZOUz
SaLLa3tHVptYBRqn69ZTkna4t/4V4hrjGDzawbyz0ah4XByXmD7g5Ua0brProhgsFYXrX0308F+r
Hu00oNDqtqRbDM1UHAwX+2CtqxwrBahCetSqOex94Gu4aOSc5YX0pLIA0QrqObs9xupjfCBemRNw
9tRfBpvmHA+Fft7HBchTVrrVwVIWJMvmPTnemF3B/hHDDBmj3edD26uF77oqyKpXo49ZliSLWeCI
edN+oVYgH73qL+8K35K+tWuyGaxu/+zbUIG3K9b9KjDiDpVKH4BnuKIBqTeeyQRdpg1AvrYfSwu3
EP9ESCMRTdUvaDyKjiRVcsJdOSDsUIcIBP8tKTOjlIduqWG38sEFDGyMfa9TXcLeC06OgspDBf0E
smnZLLrSBVHICvVsi5/TpOGJomj4jZ5UH+uSP6n0uqRbRPpEwCUCRekBt2PVA3gX2RMNIarJn4Yd
zc2of9fa4MB6CML5oh3JaI3JsAfeNq4xPlaQKsqbBom3iWlt7gwdOtXwHErFXq9OEQYu/WoAjz4g
w908tn2wEXaVvEijRr1bNUwnEjsG2N9inP5KHJa8kApolCiDM6xbj7yQf5ERhD/xS2ehYIbWoKik
rdyHDw9ya6vk2qNbtAYIyAgMuKOb41lEQxNZ7zOt42ObALMDJTqk6z5c7pyrJip3Na+AQPuxnl5U
9o4i6uZAtPZR20mxeintp2ORKr/5enKeX99r/XMeD0cAzeNdQS8MNaRqACMEoMVICR5svGuiGkWO
4JVfJDK4KGPDW/8jUK9TqXcUGUh3s1in10UesbHXd64UdOO0fFDhP/EWlHKg5rVPDG0Up6T+NdM6
ExAjm9YcwMujXLSh9YawWJRkuTP/v3R6VQrLxjj6r5Y2wSQwGQmKiGuAcHDUQyc8+uoUXn+sRsa2
hdtd+rqpz+BNORM2jh9M8/VDApjjIhGMThLjOZ0XqJOz+FRVx6UPFrhBD95o8WMIkjlS3bTP1p39
PQNFZJM9cJyMUWSG51zMAD5VG9WRJP1Gppex6YwuStEblKz9erPrF/2HkVR34f+6LIvkEf9Pjf4Y
xWG3d6RAV5AazBH9QVINJKbx/HNOcnNLEsMVw6InkdwogMT/Qhc7eQNEFbX8+wfZkClQr6M/3XKx
PZFABgLB04zaHVCGhHkeAdfHMZONULqe2eBHQp7Cf6BBeEO1D7vii1ahntFKNssKNNWmrERDkowH
sdG6G/epFWa/o89B2fqmsQPcTTNAvGcchTkLbAlhkGjskhuckjuoE+2jQ2g2htGhtP3qQB6kugsl
HcGeNHdQKTrktz4fS5P17hu0g4eOXdv5TvAtvj1iY0lTGkpgT/mCn0mo6qAe0T3reedlOthtu5lL
dIfpCJrdL8NBU1nhnKPd7j3MGTwFv1uKPq5x5UulSPe6sM4exTAi6SrjbzWadfjedmQG+EMMViKS
jTWyeFPhQucxzM0ZyL5BJSbQDCCw8OdvrYVSPPLWcWTUujdeYu9Fypt1SI7kIMDghZ3EuvKd5jS1
3PBec9DpVlkozzzBs0O4/fBF2khOIlEc/QTqH04i+c+cB93KTcL8cy2DatcBwBkV9qzfxzOXwE40
crTwABxqC56eHEjXhQXYox5c48DA/e5VDqDAUC4PRoe49beLrLwjN0WdrlOlmyLrogvq5KMLzbiR
otkKBWw70nVV7YJ9s8Y+rKwAKagdF8sAoKuiHS6tWmBR0QoG8jG7RaZlxYQdI62wKPU6XGzBrAf+
ZvU96IO4AFj6pm7Dvcc6fgZVWgcKczSrmUAcOc/89f4YSifIDK2FyDrNDhBwJxxp9RF0sESJM2Mi
Vn4bo41C7SxoLzBU3T7DJuaJVLjMkvuM+e5aby8SoNvkZQf6W7WVIA+9BkWpNVLlQVIblEADVp9i
2opfUCKDdlcAlw7cPFlAMSE9lc5RYRwN2vefbtoDJ+YMYEho4BjCEdhaYHXeoXRjQLczdyU6e+dg
xwy7AViVO0+HHLgh+7J2D56Q5omGbpbhvMjMrlFd2HeBCQBWzoGk8OGl/cl847lMyU4m7Umz0J7q
4EEr7QbvFWAkxf4+trwDhdjS8VZeA1RfnfsJRCn6s5Z1YguARij/JMuSNepEnW1zE+UdS5poLMBz
PbbRBiCCuNHwi+iihxqphMdUvJFGlCX6f8WMOnirb4w9KTsPNEarIQVlJdDjolUUF5chKk+eAnWk
AYlc70a80/U5XrH/2YUiRNoD2VGvercMic7HZ45R3h6N2l8C/nX5PEZjUTtXYBlSN37gk3FOrfpC
JFrYmZUrbaEZmcmRRBq4CtYiWVHUgmDteBfHRtxkjy77Q3vcLdUKhhtC/W3c7rtr4wqOKnR1V5Vn
WqtcoJpj6b5amq66ufH2lt/8RfW6i26xdy2KnFs5gDGJerl6wCaAIgj55JqAUUZjaHHVVyWAGapw
xTCh8XNDSifFX/oO+SmwiCvq1NTIfXPnq6bSxYuigFPnr278l/WGRuwyC9vpqQbuAxCpC7SJIfuU
V814SVRuikTTYqDOxh5xSzqyaj+b9Z94Z0mwhP4KpZkoAGoymPGypDbSGvoDh9aLUYlYFXswgXrn
McvLcNemfgBGVrGXWTo0G3TieOdl6tWZXDWC21tz9uz6MimANQby6ygRM+oz8KxamT1oqSmGlmx5
jxZ0MX66+dUNqTSDrf4l3/xN3ZjckH/zpET1UoP32pp+6csid38UNzHLH1jlAoLajEW4aRVaipOX
gF3xRPvTDTx/t4hk8bxsPtMsUjArJOZxgZdZlYOI5ENHLm2B49eyYswBJdPwP8jDBJ7ugD5yfJKO
aHr0WfURm40CrzNWHplC0Enw1OlToz8tfyf0dwA4bLRGprB0KEI73fyZCBVCcoavs01AtB2BtxGN
jKyP16iF4Xshom6NHDBkA+mEIzCPwD5OssVbU2XwP01m2MXr0ZyGSxm5m9i202e77dLnKU7S5zbF
P6k2rxNvhxhokGwPMHT2SDZyZcH0Fs0sOi0ew8gE3tlMHGgNGlDUjoRv2M275bNanCG2LYollg8z
8Ju4REm4smoLDFHodcDNqd+iXC4GF6HS+X0HgxJpRrq6wcWHsMXDnRsZmYrqc2feTxn781/XIEM2
yWjFGbu4aTHg52Cgcs+eebUxshlcgneyyLO/Aj7I8+w1w7WT9aOlsEylkua2xdYO7JBdZC42r03Y
OcNPFNSV5rDPcvx3HkL8we79QLbhU96ZKGWLQRZgCKnaeZ0zCsaDA/a5wH6PFOo3DSjzYWcZpfku
msATDEqIdmU3tX0IqUoE0ND53gaczdogGbDd/VNhv/p8Bma15+Huc0ycz0UVtFtNhzs3M3qQ5vGJ
VK7FvXOOi02SiFe3tGZnZw89zhKKV5cGz3V9PBE8VBBYJjYdIq93A+rqrr0qmeIT67HHhkg6FEbF
12L0X4pkwgtf6Uk1OOB8jD3zM7kuKmWsUK+wto0Rr8UuzIKVDNzoKVuTwzjPydUweP6Y8nbb21Z1
8of6kdX4u7XD/HaI0rjdjQCFXd0ZTOVnhgDo5cDy2morGUgE/c2rbVvRgRYOZr+/Wb13HluXscd7
tfoyoH55tD1QOOZoPhcZ98HJ3PvPQEnajej9vZDECimfIvDaApWmT9c8ipGFHYy/yN9rXf95MMd4
j4OeyosgnAx9D1LYOpuGXYmr/xT/tcGcJHKWnigEfAk4N3i+u43SEe9Px27cEw1zkAD7VUoX+LOY
ka6tg79R5TVvLe2GPiVgtys/HUazu9g7kVz0Mjr2X5cKWB7gDF9kAMcNG0AtUouNHqZpXIM0YTjy
rEL/NBnC0nXCA7XleLjZrFakdWhadSjGtobyazyhXrnsOJqZVPP20q1NUxpaXDGmEfJb1MVNKhwR
q0cc8JvNgC6UVYPmo1Ds7RiNy3h78eabP8xAgmLAIe4kq7+FRf0TiDDmVeJJeZ2K6G9Sm8z1NvEw
eUe3svNv4zYMWHFENQtqJ0Aqs6naUtG0OPYrgOkf3VFmn8JGmJ/svnroo8Z+zbKWg2IVMLOuXzVf
QpAiSi83zyIP2BkdlWyZkc7PrOmBhT+0zYraZhuGpgmKpq68WvUryqLBt6NqFSOJwbLdbjtLPM5I
RwPONz9tObn7GmBcx0SMYLlwYpw6MaCBBPQwWp7LaXEBLxEM2Yfjb1y0imapyZPHNhnfV6aVJrSZ
yxogJgBY6NUwKCwFl1AXSF6m3tT+3baKXpI6eQdFz0GeOoZ0JXKVivP5usTGAJ5GSUm1ta0WuK/S
wW6lC9HeYOF/DDDehVdfshB4BUBgJhdT+XnIv2xxUrS2hqpZBFhGYb6UTc/GbVGdaMMOWJgZl6qy
2Bf9fLvXT0A0uJcTm1fLRv9me09Tch/rcsXC+dkAQgW4KYH9a/gh+ImtaU8gwKTi6Brf1ansNiSS
ocuzHwMuvraiE8l2tKtuN2Sl+QqMu5MlWtACTiPSa9K3n4skjY7/twdAZqq1w0y5dzLHfKBBdom1
zP6zbpD8BUn/5ibUjIwfjhEwwOHy966pfzZY4Rj/1RrH+asYI2cLLmn7IQ7Mn0uLbBi5/DQ1qgvZ
AlAhzlLeWQ9o+8LvUAhc5czoKjjLDlTnUN15ADn7VmdPHPU6cVfuh4TNwBsx5qsAHMq+i11v1SuR
DKDbKK9ApyAhNpoqQgUGsqplEqYHoI1/RlbwxfpAEx/dykOph4Ee9w8dzZLJQeLPMlzAuP+CHqfZ
UPbrClROj6BvAjC034TAkcz5dSRRRsnKblG4zmVSnWdAEJ9Lt6+QEUg2mVKRHmVIZb65meKY5a8Y
SCk3YR/CRK5pnRkAbfLMFmwNIwoBEwAdDgrSe5mpR/+NqAxNHiUbv3OCxblqJUANydttqhRVAv9c
olUi6QJmAbJ2UEuOnhOCiE5Nb7QNLaUDWAFUjXeQIi8Cdifd7S33jv8Kn6zvCe+uFvWdoFFhA50Z
UbP+nfPUWutgyJu3LkVmIuzM1zB3vGlTcZ7sijiagCxUi4c7Goo2k+heLUFZjJ4hN1wtMnnKBp3g
O+R+JLh1mThZXv5XWIjoBQX4/YEJx9x3QVJ8GaPqaxqnxQ/01f/F5+jfHdBiALTh3N2X0bgf3QE9
OI6ZJudutNBko2ZxHGQoLfqQScla8Llmvj1s7wwz7xPAw2Igv5lWJHnMcL5A5fB+7LrhMCbBKZgY
7uYaMCUvKf1FpsT+kr2nbL7RsN5e0xTJAuAt0HSpDlimKgPUM1VTsISNPeo7JpNF2KJ8BCzTwezN
w1BE2P7Ew/gCPETgcoCUHqTywJ7s5AiS88zZktGbG/sptN09GeME/mXmgLsWf/Mn0pWh6R+rLrBx
dQKrhy2XVSfbmzN1lOIkLj1UnJzxwDVBfBMkX5JxR8wDJAzVjngHflmYwnD/JZDFk8BaKDk4F/2y
R8MSqvsw1r5pAyYcWZg4BJgKtTlRg1OOq+P0OI5dtq2kHa1M9ACBCA4kvgCn9l9GiTyYi7aZlavw
uUkUCiF8EAnybMpKQ/8x0wbyC4ccoOL/OYTW505ybMtqRIVnLN7SIMOFbFtdOFKvly5A4QJgSkrn
QRkAEoqUeQO6y8U84VD5kMOQgdlhX4dxtvKBNPtg5z+pzVV3vS7IQRpt6JfbDbgQGSmM8IdIxOXA
qFaz/XWNrdPjfbHGIMWjIY6/Sw8Zytb4N0knHRwjP/bopyfKOYEc8IfsUwCmKpwMDWlRpv3WZXZx
1CqNchHmlmrpqsQI3pt/hJGuDV22ZqHthC2wVOZEISq0z1LBRNpD/X0aUOHr4547WXtxdyumcvhu
CumBdQp/D+sP56YERCUIR1odX1sZf45ydHlx6ziGAFcW/VD9Ydk/k8FP/hQSbNMWb/yHAQUv14Gh
driyu+TPKYq/JcBceHFwV38Mn5t2HFCZBd6xok/Tq4UL4xxPmhdSGdL82606kK0oVY+2rN2EZAEK
CiEaAFPW/uTBB+fGvzNYtHMjVIUF4FF6mBrRbf05fp1Gvz13mck+Sb8rz7zI3io3FMV6sGt3HaEo
ZW/GifkpAf7CJ+QkyDY5HLBRqtOeImkAJPqr7YXzugqag6+6n0AkbT7QTItMxOgadEx3e2fQonae
eF6dEjA4USU47kEEMqWfU8sHMcYvqS3ruULpifpvEddrwtKkkg5d15HGzsqzAa6tK0q0W9zaq7HL
mSIbECB5AIK3lOHTqAYLQAqAPjZOnoJNIP2M+9+HyDIeSKX1TcwicLAN04Z0ofDYXoIodH7OWGid
0C/mb7mZs1MAPLbrbEXOqpde8SPykn3Lqu4xGPDIXmgWwHPcbyIPLLBElkBcCr+jViCrdhGlKdd9
huoxjQoUEwwQyb2D3zQu1xXskmX4m6GzwK/7QVeqUYG0bkEO0nKQeu9xGiCIZsDIVXWEIzu6rZte
47DfyZSNL7gaH18k4JgUMnN0nJXOC1Bx7maeXC1WpeNzv3dAJPtEqsJCoTv2Q/OWxLxvXTyG2/rQ
J7ig7iL2iYYxbPsdOOOmTZ9UrFiXZnOp0eH4OFaN+WlwbCBMOy2/iWhCq1ibQLQ60AI4SCXPak3h
SnPdBexbHEzWxk9s44FHU3Z158JbTWiT+NOIEqTrnO6rUaTYMMiaHwBJb35Jq/5KDqABlKuENc61
dMLhoctlvC1ZkPzZodFWrUBLi5mHm7kbJH5Ofxo559fl2RKH3/9V4uH3Ju/5VQwJnlGIM+3+zwBo
DbuuBpsmIFwr3ESpTRHJNHgimoMzQFUusnDtPemaoacSznbbRU75mk+fieM7thN5SjybA1wlFG++
7+frofS78wxG+VcnuPHibgCvgYs3K0F3mPbq6y+kRtWtONVOki5esszevYoQ7EU+K3azKUdQIHO0
qzdz8hJZtnWpB3Fifpwnm0Yh2+PoSYfQ5dg6skLs2ZB/10fU+4Muuci4unGhsyvItLG/M+Jzoggv
kJ/BHUb+REKt2C/MGkStSLECn045aAOrO3SZ4a5jn/m56a+itFmlaHsUFUpnzHGra4Pvyn8l+njR
4j5/uyshpoAMXZr4qBTNayT7RRECkHKOgS4NROPV3Vo37oZM1rhk804Up9dGIqbcoBkO29G8nlZu
PPArwMQCpK+HZi08J/0OuqPXThb1S1SAZas0PRPlDNBnotqnY+B+DVBqcbCAybPLwYz9XQ7rQI7s
DyDvubue+fUBNET2K25JNmQHIyDfGrgkPo1lm32egv4TrefEBcBjx6J4LFvHuxqTgf2O+iCLdehx
jl1+RfPsqSxGgDxJJK7duhZvRd95WyCO8kPoZPLNb9iDJaP6pemd+Ql90chvJ/a7m2gnfiDxn24s
d5+dtthgD7DDpaT7eZiT+oILg2HhsOcR8qfxVMZH+hN14AZaURNFuGO1cbhtvHhl+zUppfu99kGu
HDq5/TR1U/EoQjxKyeAm+aFv+/Q1aGS4L4BpvhehF77Gs7Mlh7TmGXoga3kGsEp3dSokkIXI3O+o
8v3O0WD9Ytlpd+o8pNNJ76EVEcU53+PC8La1W/vH3mmMF3fuv0ZItCcl3uYzmOg+9Y6c13WAsnT+
QXAvsuyBTeBAIFVfJsOlxgMpTS3waJQtkuEjfr/rDPTHGRL3WKAAgfHNArgl+28WoOWjvu8u3Ml3
ncKg5j321UUgHlCVXj0OSkV6EmlIG7SD9v5crbWOZtpPyLw9zwzcve0miKLppDeZoFr3qw3tN2n4
cPGJW9UjtlW9O/3wwT3efKqc5O8483Bt+7ERpy05J04f2pPTHpzMWqTZ4qN38HEe8fXoz8lGO1Kc
40Wg3VryP5YBSAO/RL9wHHTNNlEdNY7qqEnVzFUG3wDjFBlIR1ZtmFSDDem0AUUc7xEx91WpZ5rh
VNY5FQr/qEHIsjN/nYLu8JQZbXBtuwzdrepOyZpxwzMZ5ltWJeH2dx6J1+5rNMK+2YaHDmZutJso
cqw9OGCOU5dJkAyPkbHJgsTfJsDRLLAnrjeFHyTXtsnMT2NV8qPoGtSNkDdKIRvU8gzVKR4c9ik2
0vmi1opFiTxWXXa7QF3W6uvc5U43teydOePmOvqw+kkPRCPtKNzy4g2odyNV4EzpupxxIeo5SNFz
RVZKMwd/PD0yRloN4gZUdHRFITYDdtvrGR1EEtmSX2GIQAcdckyK0hSUyminJeM4t+8RrbKQmQxe
Id/ejw/Yt5sb/D6cCyEkoebG3iSukW1wPP4Fm0SQSMi+tBwYwuS2YCplyjlws3xDypsIOAs3yhdn
c+Lp5b0humiOfWcNe5zAsXFL5TUonPDvfvruB7GriozHLbqt57+A9vTdDUzjrUXj87rop/hzjG0e
6MU9+eTmHIeIoXbR7511JwYqh4O0arRBFG2wHbNq3LlNgeRpZoI+RHGIAMgqONZGtNUq0tMwO/7c
r27kfpR4iRaPWkXIyxSbMLSFoeJtRks5quzjnPELvnn+ZTAysEW509tspN3Rd1pvM8zt9MaA9gwY
6FQ+MvAOfQlmpFqVW+G7YCFKA9BEGMX8VgUhWhANp8X9HTrdjpFXResKqAuPaYUiWcbxsBs6E6hU
qP0N8jI7RqxFWwe50GCkMS7/m8xed17njHuKA76merh7bJNM1qVywq9Ngud9MOCtaale5lzi2Uqi
qTqdtUjWSjlHypkp57tYsiZZtgFmCzK5tQ/4h2VMUPXyaz551ce8AHuHxyzUwoSD+UCDra5+tah1
t3Gk/QhePuN/2ckpbXHkEUn2kJSx/WjOI+4PWZzsQxMAKNgVQUlDoCBwcxRH9uai0FoquchqkJrk
SN6Dyvc3kf3k4+4TneZ4Wf5akko6Chy+BarrQdvuAvKMPka7oJuYb2MHbT+TG1VrH+h5yCqAuSOv
k/EpVcM0IJsfxsAwJgMN6PgZn8oMKOJJHQyHuwgu0rcUr/3jXUCM1HhQ4mCs16CZMbW7iIvpTFKX
IrG54n628nAlcNG+pWWiQggVOD1XqPlqwB0ZIHqxn11E0kV5oXB6lZLMN97YwPU+6Og/2LJiFpYg
kETukMizyDBY4cswJu2ZVOi+Tjchj4FP03r+1naQTAIoT/WIvAgepjTVgzmwvZkb1UmraOarZ/Ci
S9ntKmQIlTUrDxx3OJ/CaMT/faNFRlgd7HB+GY9Fgb0M6DRBxhOG48ZEO+eVzn4Ml/dbL/HBDgAS
1xfHjMunQobHZBzANnu3FKub8ThWVrjqZ/z3KDLL2xdddEANUPICksXkxek9XOOAr2ffOB7K/buC
P+VGsHiI+Bs64bwc2FNRBCC/GpxhIL+JgNvEPJTOVyw6k1zm+P0NYTxuSbTAkGrsyCywCd7gardZ
kxiUCQJ9Faij/Wr+4ThGe9AliVTMGFoWfntZVe3xMkVxStGzdD/56MoRVWIs5YpdDNasasrfeJ/j
XTHmtnPBmc+5uGHxNwrKugNJWl+MMz/if8M3ZnbOxVJDBF7Yx7jxi6+VP3zNkPRCGdBqJm7MKrC/
tNgZvEW9IdeWxcUzgDNC/OMi+TCk7gSugNLYtYh8Rpsxzruist/Kufs6J0mj1hnb2fsmDeuFrhRQ
j/DaOFO0I0kPmtmRdHVYegtF5J1L04f38R6qUwdAqtJRzkPiaVotx702NVZli9ISsugjIC7p/HUE
IhhFw9E9WQ7KIV3ci2lmNTSnmmdQE+8LC5AVRlsE+4UWQqA/PgZL6wYQ6+NnT2TmY1qIN1bxqF/j
DZJ75Wdik0B1BxBfqvqR4kJp/36ZMVBcUm2YH/2smw7cTOQeuaf2izW04A/NkDcw0p9m5ngvi4M3
4jXi4YqP2eneDNsfxPPuU3kIkcIT2zsNZPnwI1WH4rCNLFoXb4OmahJQbqTO1VZDaYqfDgB4jpNv
21fSR0MVbGoujY3WiQqvzNDGbxaXB0a0YkXErgH6mBE0+Q40Tm/eLBS4wNmcsYMAM7Ql/W0veXia
LDc40az9jahdyA8QlO8ROqxKu1Wb2Oyoff2pfUXettnhOM5QbPvPj9B+9IlapNndt6DYO78ZBHAr
e2yrtacAFvsOWayiDLydo0Twpk3LQFbSaRf8zoB30ypEQO3IBfAyaQUK6XrZHfGLBRnJHMiDMGpx
ZK2L+pKwH7ddyEBk52AXY9t58qefWofBj0Fd64SotwtM9weok8HbNPv2lwbfdBPmoXGhlQAdKo75
mIKqIizHrYXit0uY5MWBnvxeFKYo/pZf6MlPQ+WIeudWUbtZGBR9VcoMmnKUpLnJlK3nxF7ZBq+u
5G13ZaYXMFPArRnAGXYNAFx5Pejv8I9OSjE9bgheg4YbwJO49v+whty/ZEZsfgJ1+9DYyQsNNY6B
Wzd1rG2KcqYX7EG7p7r8XpW5h90o9j2bPgKq/CILF6DsM+CaTuANhR3YiSuRedFTwLnxLHx8i6CX
6Ptvoud0sKLnoAL3bmkjK0MiGUJZyE3eueGWopzWT5/QI8n+h7MvW3JcR5b8lbZ+HtoA4H5t7n0Q
taek3Ld6oVVV1uEGEtzA7evHGcqTypOnu9rsvqCwBCBWiiKBCA93QPIQd40Poe/KKxyHD6aym+tm
0O+F8my58vNsHWnFD27ljcvOT73vQ3/b9FX+0wfRO6640CffCiHDIHDteQxsIHdltR5cD495x8cB
NXRrJ7jA10AvhlgyYdKoKADM8Kex3lVTb74PQNs2PyPhRD/yNb6OJ1YJ7COEe4V8jxnoJVv3ysFF
dbvCASs1tS1ojyxHzZtANUAidx3SOt3wW2lm8HlMM46QZPqoVkNmdQces2Mk0zcIK9ePVRfWa2Ma
PbjLS3Dp9ZVcOm7UfytktzbS0HmbTW3Lqc6mSacmYMRSe4/IVnfqU3ASOCB+fS4Hlm38bCzWchLm
8+TDgzJNKj3SKL7NvPCdp8ukjNnqZprKGInIM+EeeOf8cqFF213BD3TIwagJxP5HXzvT9Z3bn+3P
9QEMBldxDk0806vtQ4/fWJCkU/6zyh7d0RPfxYQtu0qK4dCnfDhJcGIFFWjq1yyLQVc8x4T8mdLc
7hQugtrhHC2iGuRFIQA+8CG4DHgUUbq0qfZ1ibKKxjWfqp/4q8RISgeNzqWgPn8mwY0a6S3xDn4f
pYGUJbdx18Zb7qUjwv7aRlAHjCQHPZaQnKqAOqA+7JveB6g2kTVV1Yi3Sm5nUBzvEhCFVQXil7Ny
PGIk9e2MRD33WbO+/KUPW+N013IH4ayLDQ0rLzdOdhEB1RQO9+BsGtdlHyKwmWXp0ai8CopNRvKU
Oumves45McRDZxnNW4kctAWwWOM9BHnGtRiK4irLEFcGtv9RGH1zHBH4u1yajItz1+XKqKt0vJ2P
bdvpn//4v//z/34O/xX9UjdKjpEq/lHo/AZfb9v89z858/75j/Lcv3v7738CyghdHst3PfxrQgLc
msd/fr9Limg2/z+xrOuiaJV5yoF83RDVDtHqcFOuGUeO46WLmHcuzTP7TgKdFjzL127WJmdCHrL4
QvbT+T4IXrklgO4Ls4PtgOcgQWQxwOs0O8DHjK+ZqhBxyIALgw01qYDURRbojN0mo2UFCvHK79Ao
D/Dnd95G6Act8tIoHwzEoNasseVe5GN7bVoZngkC9G8k/WPY8O7jrBdtz4p61MbJMtpKil5e2mcF
PuxkwkXkJPGWxPHGcDX5y/P7L42ydF0ajEEzogQgkdr13B6d3O6XAEsbhwwPNyRd3haeJ26TGFLo
9eheU8vMk+G6a3XgRggYBB0o3a6QNv5wsTf7zN5CZxEp32SSN3G+zp1QLWkBKqAxlC7FMDTr5uNz
GATNFyJ2o9156aSw7kByJg+0NONWcur9BAxVfnxP8YWuUieJneyRWmnJONR+ELpww14Fv7/TXPa3
Gw3oUg94Ace3XC5M5683Wi3taMwifzoxV0RXpKPk1EMZn8WXzupKCtl9SQL3ynkYyjNXYNIt9Lkd
d1zFy7/asKkMmzVyMvF0IwpDhtfrrh3baBGOIr8hRkMayNrhJ6jDzB3CBZBrGhO+GnFTrY1okaej
+6OYX2SitcpjDOn6o89NXAuAl4A32uszx7cd6+TkVDs1ICVrE5lgposaz1q2YA9fm+A1QrZXlRoB
RZvACgpIOoWWaktCUXTMrx2JMMu5BT7haVNHsjpAOLQ6tQJgQTrMzac3ZRZVAJHR9nx8+7BgI89V
IOMGo1byPhrZ337/VeGn//W7gsAPHgYmAB8+mEfdefzTQ6HrjEHlljecAMsMg2HyDq4vjHtRNd5h
8qwyKLuIv+IQai6QuluetJmVd44wHqk/jI10NSlz2sFLKF5iY2/1mr8ipa/fjokIV2Tl4PjpVNJd
Rbppt5Ysm+sCuJPVHGgNqJn6U3Mdz4XOzM8DJTLzjnpCBLnmaZDOb9wQynerIiqj7ZiW5nOfgJfQ
B9imaJzykWlwNc5WYz0Y0IrBpFBPLzxqWqQGZ4BPMTx3loZZ+wFteZXvwQMb+/my4d4h5Kx/1doI
g8btzevEq+MdFOfw58dp9obzCrlj1TR9U3GyK+eHvyrsgzUWq9SIMd57zZ3vxNlCeS3fU5P7o3U9
5B0co8CjB7WXRxsks4SQdCqNnZG68Jgn4mUsw/THXAEfb/YjQaWfe+YK9XwMFWy62GBowwtZXdFp
8VLQuRGeCHcJ5R4V0ICJR83693eP5Vpf7x7TcYBQgIyCKfBWoVfOp7tnFJmbRbGdngwg7oLK8ayj
LUb8pHxoL7cmfxvmhCTqokHqp2aRsvzKjNnqSz81qYj7rl26Whnndf+VXcuz3cCQUaLmT75MpU8Y
B4gEuRl//tJP1+AWXrdPy2hj69Tbm3PBcsTGkPnjuPvBGFCloXOVeqlNNXBMePtL31cbWu4yTDUk
G24jZPduZR/f4+ck1u+f92+X+nQRl7W+LP31k8mQru68OplfrjsHwWw+f/al/5Pd5VMuy1z6BiN5
dLq2WYf46vZ+lkEQjqpUpNBO2uN4x/aXPqp96UN0fQCjwrwEFZ/atMS57VYJGJpauKH+1Rr/qo8+
BmBA7NK/DMcgqVtURl2suQ98A1fhL2DuEI70p6dW1uCjsMr+6AyTuwccE5p+rpHcIwwAnkQgBn7O
0imytcJfvOTfwZs6PTle/+ekeZNSlUO3bkv3iD28BBcpl0XgFs2E/Bc47IzCiE9Zbx85Pc/HeVTp
7H0078qERhEpju9pwqTjz/PJIsF8hoDcuveyZD0AVnFwhSkD1YE6u07wFh9EBvktrsWD1iYgR2X1
iv1hsslM5Gz3o1u+isLZOgPnDzR99IBtsGezy3Qf/2eajihWDJFlnOvOQDtuMH8JUXH8Xz8wdmfM
HY14XKwrt9DLzlLyhTXdyW2E84ZA6y03sv7ZAjHPqi+sFpzShXfITTNe5Y2QL/7QXkyrFJIVbew9
elVpnfzGBSFPC97PuSXd0ATR0gRnoTNyFgAUX63IjkaoQPoYctIx40v/BK3xgI31tBI9sPjGGLXn
KNclcnYJcPWOjR1pjk3JHCQ7x8/IrjOBxNNh+j6XZnwJjs1z8YaBAIcRb0gqMMsNJE5StUN4rV1w
O1o1bZLuqU+VPlLfaKB0J2OH94YDbZbJLwG8mTOKK7vie6rZc5NqlwE95x93lH9MVbK2KG2YjJBK
jQziy0xdyXIx+g0A1v7Urd28/WnPu66K9+/F1CVQVaI2g4+vXuhZ/PIyPigJZEMOfEwxZ1BQ0cyp
ETXlW1B7AGRtIULmrLIZvnIxRAahsYvgeD//j+k/n3jY3Dh4cJy1EvP5D3L+o/H0fYT+UsCj8CBt
Z1RYp9VV0cr3ogp9MEtf2jQ8ihmsSp3UhriLWGEjmCzOI/+bNc6rOU29Tg1mZkcvLyXcxiCiNXzf
v4GvtN9z7E9XIweYA0iNDQGoyaLCb+VGeKDjIQsGAs1FWRf5EsgA+wDK1V3vd3pHLSr8uf/SRDKh
3ldRDZwrMgVLK1LID2HDajR1VS2I68RJ9Hh1blM1ruyiXFOVihxxblYpcw3yWK121EerUS0Jyxky
Pq9ug9wXblanPRQNDuVpA6zMLY1cPofmwE1dA+DXG2lQ91ztCGY5gkJgV7nQECeUJvX168YO2T3V
bYbTHZl7M8E5cqA+m0dN1wROKMsAtNG+Ixa6694mbuKTsF/fUIpiMoF+jJp8RjqbjZWv2nl0mps0
KlKpNpTBOOZhDm5y8Zu5F2Oa69liryLpLWqk+V5l831mwSMP9WhE8ZHxM/eycioQGkMeYkBtiexK
5HPNQ1SkIu9WfWQjSDhbUl9fJFG2pjYterE+Twn7bvn7rRln/OvWzPKQBSiEA91G7pvOvHX7tDVz
WWw4cEuII+BbabvzXln6YrpVcEGXfgGlXsCm/9YEsWFjNy8SC/xq2xDawWF3Dd+SOnZMtsh/9vxD
5ve3uR7aO+rSolQrWzd6RU0a+BeTinC8JQMqmnmSO0+6LPQxqbe6aoENuzwf+0oL7HNKej/o/JdD
SQK06VMcL/AcrnbUyQUe+unQdUiOyz0jWv1NxgNvGx/Py31Poh4Ehy8ICU9VAV21tWulJV5oBeJ1
mfdmlS52BGp8VhFoFAQ4QW5NkHyvs0hHhwachNDHbK1NOpn2dYezO0Cs3HmMhrFGCK73fmgH5NJw
IkdA2HsLv9/4OGFcIU0QAq2XWKRMM39pNTghxsqOhsUlQHlutwIx33liAvHt399A/t8OhpbnWI7H
HMZd5L6IL96iNFRthZ9ud4x8kP5EJjJ8F9VUIedVycA0IzSNKocKtesVoP1CxgmYvksIqcncWlIn
FQZ+mQzupSlcQri1CULFzZVrmxM2SeDxW1AAK9XgUNbFNAXUhOwrMENzQdaXAfwR2msyuQyQHc24
LBXP0l2stItvYaMQ9EQmyn2fGJBX9hIIjTkOEqiQlBWEzEb+Wf4CRoRyayNsFzSz+1V/SKZQjfqQ
Z5JtHEPdk5TKpf9f2X4ykaFYd303LdJxTIKxydmhdCzvqTF/OTPuT0KbdF+4iNi1ozu8kFUd9+yA
RBz/yS5+WbNVNQIyF9kIyJEVjmIzrSnWIiusRd0XK5pEa3FwbR1+f2dwy/76aEGo2OEmdy3Xgx49
/+IzECCM1LFv6aM1NV4wzczaVMQph6SgA46cSx/V8nEIQMGSnuIhhMwE2XG85T7Z4QSW37j1CIdU
k560l0S7XlvNQpUyv8dvncLsFD73cJIOEpE6G+oDNp8d3C79do68T079bNSmcSDbloOCR+LrX5Jt
XVTVfXE4W/Zx5Ae6rs3zOhpbvEOTtq9eBgBlMCb5i+eCNZrWYVpMm0q0Blhu3HqpRqvZNaBLB7CZ
+7vRNbIn+Fk2qhLjt17Hn/tLpEdRv18Wn/tn+5Rl07dQjq+G3dy3tnVC6nl7h3NoeONx9ZzAXfTi
NK7azOyDa8nb6sWMrOM7KCo1LcDGojcF0oYj4W7m1hRF4ZFAOR9j9tSKx48WQXI+Wh/zQCH4aRVa
82Me2BbCI7WKKD1/Qp4B2BlFALHOS/27yRLmv7s8utiPSyDLj8ubvCYYCo2EMOnas+y8KF0IxnrG
tdH1OZSY7fI+wqkKrru2vC+Y8953Gb3UyM7oGvM//Bb8r67O2anu2a7L8aiE+8P+8lPQPcD5Ud7L
Y+kiY4y3Hbb5FIE6h6VAXbYRVjtBCOHP+JTpV4iS28PBmGpEIJB9EoA0y3kwjCg74pf1K0pt+8Ea
vfC2dYaly6Xz4M8F0rqhyTHmd2Tgu9XPlDnV8dwakHTe6VbtyBShT2AaYx6tqclFNq6E1b+Cp0Qu
wGZo3upCm7d10+SbITYAq537qGjjyl9mtatXlz5Dh1kwxq67sW373Q4Q3zehfXuvTReOZkBaNzKM
yhPNypsiv1XYBs2fQj3wxFVHgDavLiuYnYz2lyvKbDsGRCEq9hNDKqhqGvsGqXb97CtN4Q0vpu+j
Bn6vCeWznybJtu4StalKJl5kyAIygEq2WA42sg4GuFruTA+3DQ3Qkq4XGEYMR/SiCKW7+w9PRfPr
U1Fw4TAmLNOyLOQGsPlW+bThqrokGiDCZBxiG2zqlyQSG1E+G7Ges2D1pf+STPKlD/Lc7dLzIqSw
IIttEefR9InO9ZLMEyuIEzDfGs+jlwHijBU5JBFo7mXABAiHL2jETmSLNNDmpiXksmJAPmUpsFLN
XLWAbl37VjQuaNiAkzHbUBVy07tQRNEe19btmY/9QK6M8qUEB1SgErtYK92dFB7db5Fdf6nMQ0Na
Nm/T1H4ZGtAzzUN/sUFMRC5Me6i29crxq/Ka6Fo92jlUS+o5N6i/XnFs06//0gPEWrpo2AxcUH4b
FHPqez5zXVFRTA4/pGA6aonNCn5ZMJNkrvhRKcPdfrKbp7kAOa86Hutg8oBG5nXNV32CJChz3F14
bJKy1O2C6JGI1+ZSzNmdU1+uuxkvEJZ1fG/30NPD9g4w17kFxYptCD8PfsnaQToqlJmlhJRhDwx/
vaAqFcXcSTXPm0B6kWpn9XWgG+9/f4M75pe3vuAuHnC2g8w1bpr210iB00xg83MBBigiBQ8REtof
e2W9lKlwmuAOKlTyIQEn0oMuOHJp7dS+ak2dP2RpCbRjWtngO0GTGVCkAAYzB+DJQWKF9mdGzBZO
hVQyH3CQrNpQEIcKyLJnh7hKr2gfT2Ee6mel2iGRIRtumUzDjZ1ooy1nKp1VbLwNLR5LePp9j+wU
4V2gj5G4+NGkURzYv7cfQeLsT4tzPJgswEJ8m+DMd47DgBeIA52JkBJFbjyz4Ifel88D+fw6U3Oo
jnXvo2k78IPGaOUj5eb33wI863/7Gnz8pn3Buc/Bf/y34Jpj2h62/PCUdJk1IQ0RzORTEGVdE4MX
kVXI0Ins4Wc1svRU40h9L2S+AlcrZH0AQbo3ytjEUUx3iL5U2LokfFopP/Lu0gI580PhmpAoaLy7
rDS6Q4bNFOgvuyKY/CqFGqIvtmRcMNAOguln22XVUAR1N+bLsojC9RQy966Upr0GVNtl36ekYLfW
1LVrEODp7ZSE2M2CPKNB/PJbHJctXNEDPON1P74gl2whcUY791/sJXw8l/6/2tM6hc7eeg8CGpTP
yqA1vLHgGQpsymW9tGm4yMHYZ3cihI7vUB6iFIU9FhCUmhwUqdHvlJIb6qLBi5mQeGgC8Q07kSB5
29NedqV6mwHNiMJEMs1JK/ZQ1qrb9TItN3Zh4pgaRVO78CVrDh5Vh1amGz3W389NaDzdqqmK1qME
tf/CgEdhX0w+2+O4gJrlo5Pan6qfTM/VTwbnafMCl6XOU2kkbjQEXiqgJsuKXyWJfu3G2Fy3aQse
JzEaKGkEYEh+9al9Np/nUK02QdPQ48G1Ojdp+nkRCJSClqtc/Idb3/O/3PsIVHIIcDM4OwBkQGb1
F58GiOYkDqqdWA860wjsOXrH2ya66W0cHR3uiu9ZUy+B7JC/HDv9lVmtfkytOFtXIJO6wmwO8Rth
Lg1v7F8mWZxG18K7CP58L0Si6YjkrGfwfiarcmT5lpqWC7GIuHMB1ZhHzdiaI/PGPVD8/A6sJWer
uLGqg9U71qJzBrksh3zaNeO3iGvnkXtDd6MT8wHbkfJ5qPNwZ/aeEaS5o55jo8xXpmTZlkbLLnlG
9JXAZAQh4wbklfv4jnpaSH4iWwT5lLGVF4D1sfMgG6p8G0fgX/WFzBAb+LMYyuG56nix8fCwOESl
B8mLedBsvb5ZXNo0TCNQ54VAoRmBWcFWNtgcEMUv/MZCKCBWj/2Y50E+2d7TMCO27FFOLxYijEje
i5pvRttDcaMpfqic3eupyd7KEhm2LEz+6JtyLdiQxmDlgYs+sop0keZBNrD8qWWyXoRi6p89V19V
ldR3kauMO21K7DTQ3U0q3jWD8cTs5gBRgV5tbGeCRFKYcwD8mkMxdQjsCgCbFnamsrXWG6Pk4U9k
VCXwR0zprYwzf5uOMtoyj+s7D+qWC44v543zTZTmfzP1hjwFsb+FY+tsj9jDF3sXab7npUXieVuB
8Mh56b+YpmZkP0Ta+5lMNTvEuR5XDK6OR6Mw/1B+5fyy+yfJugKbHjAY4AUo7w3kDuMRkzwCs+gv
fFf4uxoh4QdgWJHKMZk1wixSPnSyZCdDGNegcRwb+FLibWNE5U1paxUIq8o3hPXrjf6gkgiqQjPy
z+UxslDKsjs4eWtuXDt8ldJgT3wYvttGZPxyAApDyNv6WdTKXDS1Tu6ttPLWSNN397FKh6PtJOmq
mCeBSv27O08aavBJDP37pD7qkCDZdiATmhljs867C0uzgLrb3Er8YgfhSihNzs2/WohMNMfEqG5G
E0hmKbrjOSP4o+nS4zxuoXTm6OEIiukBREOlAIukSnh5a6VtxzcaMUDk8VQufhvMuQab4HTVufmB
uiTgsKDUkM24cgCaBDDJcK6juSDjwsUdKnMZYz8nG6R2GXW0F7qDdAPwl8lc9J7agw3DOVKXYYT8
GkxhWAhj1GVFcbJvPHCWXibx0bdWdaRNCKbDjrVgvRlMIMMafWRWaAPPjYJqcDI4+O1BrUQDmr4d
eA/X5QwmTdqIL4GW1Wtj3ix6Iq5uTQDe6MlABVD/fOn7TK9pQoRI2C1I/D5Z0Bq5UpCJz78JPG0f
vCgu9tXgQOmQmm2bX3cDQKK4RTU0Rle6srMHGrOcDNlKvjpRy62xTwUl5q4NeXWjU8Q+WFTxZdG3
ANy6EloRtVGK3bndFq/2BEGOcU7kTLU1XaWd/Xoeu8ylUdnV2d1lPvUZUzJeI9kMpx0GNUjP+dEr
XHLaR/Vdm4GAoc2Mcj9NZnYqIMy3LEyhn6fKfqIbdMQk9jEpN1l1F0p/o8UQXlciz09OaVyBzN66
oyL3UrWcjMJfSVvXJ65l9hR7aYBMYuceBKvxE1h49Zg95bHB7nvegg8DJkU0treT1expAmO1vHbw
nlC+SO8npMLdh145LoBgifbULG3Pu6rL7I1aw2zR2/O2uKkiCBwny6hT8br10nA7IHPtNu2mNGBu
5f600x09u4YCyoVmbXd3xSSMDZk62onPpgq04T/9aavbLFtYoXvfQG7zsSiLGIEkD1reuRCPQNAj
GJuC1pF492n00syN5i/G81zTK4+QTnCu6i5yFrlpiFcgkjMAoRx19JKyvk8LYLHmfgOM4CvEReDl
qPzmFSJlGf62K6ZUsdUa+XkVBOW+D8rYloYl/qjscdMALfu9ySokQQyVezf49bi2h1RAeqs14JdV
6SqJ5DYJbbm1C2Y+QpEMmTZ9nG9JcRM8R/0S6YvvozLP+mUB7oklC0W2BHHosKyg3PA4FHm2NYbu
c9OfmzXzxKOy2/fRS5PmlpbU96rEy7GPvSvTzJEq5sT9Enw04WvSVZuo6se3Trm/RngYHrAHddYJ
dpP7Dm7Ga1fD05KnvviR9r/IUshqXEzKwDeoQhMk+lDtqa2y2g8iQZKrTtqgnJvUF2Xxe+33feUE
ycJoAEYYsPKAzyhoJhAu20xz1bOhTNkXIPzGhwEfHcvkSDUq8qStV+7YiiXrWXOnhUDeXaFe+goO
cj5B9KgtuXpxFeS600p5xzyvkydA7QBrhlnkKWsvm84LujF7HXHgNu77quRrWyOs6Ap7+NYmcAAb
ButPomTqhgZ6HCi/MZCFL7zGeB8AYxxikrM/lQYuM2jAt71FNln5bezhrGJX6Q6bM+9ErXA+pYRR
lwbUpMJo2idsHZ9GPOYRTsz/IFzBF6hA78Wvla+T3aW/SbIbAELUmhmWsTKAZ3woPKRRSOY4v4BG
n9EkYEKChGAHfgjAT4aVmawhXuzc+J2PlM0iNl5627/junf/8Ie3qkqMN8eBV6PG3+rRGNxopT1d
nBS8HDshogCYO723AQs/Ip3Nw54USbcI9R96pGO+sb68NzyVPYcJHr88cfZmXILeSJXFz6lT23YE
WyreYMfSAncuEuv7m7GU4beOc4icZuBmVJbXLUfsR27yoZfg8xbPjWupGyrqrmJrAPxrwN/+7KPa
1GfIwen946Uf5Fx8VUBSBsGev9haydWYFP216nCvL/jE/QARrQV2+yLgRgmAnu/LHzmDNLPlIpUO
Hhp5NKzkFjT+0x11sYHppS2ibk1NGqig2KS7EXk+sxmgnw5AeTxcNGbcIVkbz5tcS+xpU3bDen+8
8kPoRKeJW/yIH2K76H4kQ2ID+Oe5V/FQlTc93HiLfhLdD9Y7xwG5rmAAb6q1lYZlGBB90rmaMSvd
gs7iymYJRi5sS18YmM7DRLR05mEyZYTMK6O40pajV4Ufu0eEJN1glHa7mrISHL2XttXzZmW7CXh9
XGg0577RHLRy0mdZJ1uzkP5d4Y/svqnECu++9NnQcXR0OzjsqAmcm73pG9msirHInk3kBMKLWyGX
fTYWpvmtTRMkg86Drr3ozMHA7iaNb4s+Q6gMWKHHAkJBS9zm6ibD5mwzAlMErlEuEec12VZ2SJTW
qWOvOBsRo5hiZBZY+fCMRCEQ3oxN+dOwim0KxytuQAmKs7JHcJPn1wKYiO9OLofFECfWY9IYatmr
zr2ZbJ+vjR7Brmli5q6PvBhQiFEjdRmbeAXJ+ds0diDJbPpAWEM0UqVxcwC9BhKz59qlAAC3Wtc+
nhgN9MnNpQU1zKWbpMUSuew5MCfY757bpWbqBA0AGFFnJdXMd41OnBjaQ1PLh4hBoaSf/RgMlEF3
3eB+T/IeBxkk/oAZCtRfmZ39QS0q2gakPKYdVjuyT0FZdApNebY3DOXe9YCRL0tnSKDl4LaB55XD
vkmrcckqpvYFs7oXG0Q8SBt+bWwBH/7QFqsuHavXVCXffTUUt24KNHA72OM65JCAx9lBvfIB+z0N
xNx+qAb/BZA5d+6etM12o1ci652arP0j6sIOrMWGiadS/eZha/Dq6DxZDU3a7aK2Ua+dvRr8mL0U
Zq32mYU7gboBfc0XYEvi10yz8Ra6uy+ZZlBngKjawTMhRD4Bqr1FRorzAvqK1QAOqkf8vNpjnvmz
WMFkv/RzdFMgYXTfZbHzMvZL6UXqpeqYuvJGiD5QdxNmYNuxPOh6gN0UjihDrkKQPjxBGdV+Kisd
3TpTdU1dVuymB4Gz1YKaHkilt0WsovOEpEmiVYdX/5ZGyc6ZymrTuCC4CavpJYnj4SodBO6vucgg
iFMgD+qmnxmPHd0Wp5j7m4tBWbfuzi1NBRDBn5OQ/1uvR8CkljIDED0AiQO27DPxMa1Chm6W/6H0
BPbGeRr1x+AILZAouWwtSy7N2IGaQxip/uDgCA2GddMHVl3KfmE5SCBZ+m3YHXgBr8Pak8mW29Ow
o76JAwZ9rtKcMAW5DI3QalTrEx9OBpxgEsgb3gAFAiIaI+6/mXaeBPhPx6eo5yGyKC3opc8DboKb
zOXGeNTAdd1C0/oPU/X9N6CddCBCIzvWXmnc1on4cV5Izzvr/F5HKxl706krLJDYpMbsI4BoHngf
OgEsBqpp2T4VPSgcP/VFBsQThBdd0VywXAzOkqUmgkCusJY0LTI76HTU4CDqZ2ctd92AN3l8Xc6p
PR9dzHaja3tO76F+Fr1bUddkgzhRVG63AdhNYTveIADSTEix8WR5XzNbXpkC4nyey9MyqG31xA0b
KdJkDBznVuixDdxYZ2XQjmKJz+9uaDRHisnaVFW2ikGEDHrwVN5Z1t3ZFNQTP5Ar/yycrDx/cm5C
8MVKABKcP5hWqFX5fjHnBXkCSPR8MdSkQqX1pwuqZdRskXfRBvSRtNJfL0q7+hC10XGK/ewmjJW8
SZmFzQPcWR1IOm4u/brhfdAiWX19GfDisTpBbnVBZtQvQdGN1B1PAOqDR2IlRAuZB0/iEIOmD6m0
I9Si7lSTwEvMa2w74Q9KtjTqWiy8Bn3fyrLaK1X09R66Gib0tFm2sjNISu3yqh4QHIjdjQZCbxkC
V78mPkEqBhnKZVWx9FOf9Dn4hfJYrlXsiGtvlKvaGup1C5b+J6cV90j0Sd6shD9ApLCAdyXS6xzb
nT005pObJDaxr54tevyHSsV+8sbuA1u0+hqMaO4eDEzJOkF+w5NKzZs67ZM3bnvPNrySj51kUKnM
63qNBHl409v42gN5E5iz5wdnYt+IPg5/1SbyDBFm+t47cRUIbCluuazCDXCl444mpaEul1JM04vE
pEIN4a+uLdduU42fJgFnGW76eVIBJOV1n7Bymc6TPj4JIc41GN9GS742/shXwsj8vSvwW6967KUp
FbuP/NXvLUZY1P9uDURs5c84A5/4bJENBoR0I3kMq1fkLOU3VIi8Km6qEBKcKhPtKucZEFhWp+Nr
mIE5Evt9ssuBaAnAu+dlaXtC9ru3tFQrnwyZJ4vC4PwXpNrBXWiC2d17bpHN+2xPTC4Ha3Su+Wg0
W26AGYFmg9b8fbY/z2ZMio/ZyOd4tke4PfD4Az2RdsBa5oXjt6JMajyMTHnDI3s60UA69eM3JHTi
nuX4ZkvJNgYIAlaxC5KdVorKXIq7JkHWWSbWsd1kSBFrs1fPe6QjSz1gA4Nk3gz7bjd7dT53/8Wa
zjFknfYcPHpN9aoj4D12eJ4Wh3YuLAX1k8Z3sSdtVL3luY8DU4THB/Z3mbwDR6e5sYfC3lTzCXXi
6qfL8ATvrE48WlX9qSXQykDscKrnk+5sSa241sPPwrj3cRS5Nk1ePiLTNphwhniOokxcTT6Isqip
e5kByJqCHWceNazsMZO9e+Prwr4Xuth0wneeoQgPhjtROYGWKfyWg8ODfr5eEjq/KKezFtlLLTez
xf+n7LyWG0eWbv1EiIA3tzQSKZLyLan7BjE9Bt57PP35kNSIau3Zs/9zg0BmZRXVbJKoyly5FkBJ
trylYTdnWwJFP10v8+ZY5exeYW6LSR9C4+nqXvwACw7EH2BFxWXDO0dPelYehOgTDqL5+suEwMo2
Aj6FXAeks94km6qwZ3aE6nwM/LC/pQ9KI3HF57rNngYjtX6jW5rG7Laaj3kFep0PAE+MMPs+WNOw
E1Ur0hbTpjG88UpSlrqXxQ8NnX7xVPLEvIyCo4u2dmRAFEqzIyepbryGzLJ8q7rhmape/TBmqvIA
XymUZmX5BoADhjJFsbYSBXNKSV+zj2YoJHCrtOzrwzAZkICxhJ1byl513GrTLGYCf8na7hSyIovp
PHgsdlNpSzhZwpsSfb7zpWLzlK8utlbQ4SJm7ZqcACsj23L4d24u8/ImhD0iGm/1nFp2Re5sDy1d
DaIzKh+87NEfh/pRPClyHDuIyuK1mDIwh4G/KvNIX7js3uPy4sqfODhbCX2LmdtN6wFS7YBKupvv
EQMqVwFcrA9yoZSXHIe8uotdurzIEjXDna6z+RJT8yA9ThO9WKsmdBhGZPVrTY/McRWXXnuSS0Xj
+mmeVIR4Pe8Pcfnl3J4+xTl+HB2KKqAMSqyEpORy9rEacP7QaBM3ltq6n/jujVzcj7uvIxIe2hMd
FTwP1xItPrk7R09RZ1wHDq1GQQHjTQDtnNz9k/n/5fPiHtoAx4o3l/WQOyhB46iPSgaLgVxISQyn
YqF8KEH08TuLNtHHICTg72Him+CrOaSKvZZ4mRn0AXQQcqsOVXzM0GeVWJk6WIGOnksezqguBOA7
L+3D4Eb9TVeH4Vp6iG3hrnOEu04BW4W+9hJAfjA4B5iV0ZOKNlw6IXK/PXGwyR4jVUkezAbgk+sm
a7dFnIIOA8g5zMQ5xjz3y6DwrqOpMbYuJMNvgQJ/fld7w2kgkfrq+4eGL+ZbHWjxsdCXZGVYRm99
EUNsPeThXky/G4+pAnVbB+c6m3Xtycra7KUxf/jGONxlOXUZulj1azGtUovtld8pb5GranvxOYM7
3HnLJTPKvUKZ4yCW+EfIjW8NOJ6UyjNe6XwND/MYTmsxu9qFtQT0xY6NqkEJUn32dAf96mSngfXf
aIhl3HZ9MRirDCIaiLGbx1ovmDR1I0SkeX6jAwc/mBxCeGws5dfMNtTDQ1L3r12vWDQHDMHjrPrD
w9xulAbF7zxKg8ci7sID+SuUfxmHoSF4rLokvepdl/d/iZCBML71tIcydr6RsSzvIX8IXorxKVkq
mHrj5beNWqBvvZgTUJvdVFIlEtNbEhFhYlh7MZclHFvtr3Jn8LZRpUE82ZnaGzJF593T3AxXhjL1
v42NUa2taC4e/DFQrjmCjftIN6K75GOSn/bnScWEKPgyySCtk7PzWmij5YmR9WhUemH2IJaRDtGm
zSKNeijPFMtFOlml/3QlE8SXo6F4mTAF9X3rDGZy6szsWxvEv2cLYrNO/H5t6218CszOeiCV9Ue5
ZCodsCzrXmnzU9+Y6kMXGn9KvN5q9TowKG/NedA/VG5MI/KyEAqWNNiOzXjSgA1BRgSsBoiECf2I
611ppMuPcsnH4NZzOuqMbv/uEr+YjVUM/aqf8najwbi6/hIT6QgMbPzBqW7szN3KvCypG6AfRsIX
dnQ1WLnbF3U0AUIP9pI3YqdcaVqxc/tB3cONmN0GTsghT4v9b1lHf6sLOPPPlob72DT/+nW2U5vh
eXZom59n921AS1GjTRtJwugJHemR6Re3SL7qa8Vjc9nD6KWtJB1TtaG9pYP099brvPVU+eggc9Df
mZkz7NgwUVI3Qp7TelM+e6N1O7njXiRArbk+pqGnfa+XiXM7Uwh0nPeJYTf1917MsXV0veJAz1hD
S+7CJh8uxPK1Mz8MpKD3572f6sA4v/i6xXfeH/IOn00ZTCkT7QMzHrZ2vq0i17m37XoI4aT8bHXu
RoFF5j4Zs+YhWy54aNd5bYaovCsUI77jbJGtjKCe3kjNTdvGHjjoLWbnq/uSzPuThPkFVcPCNKc3
30ysdVAVa7oO9G9WxntL29FwlDKI8aspo25cDkeYJgNEkzqeAJn5Mqll8o16LztLsyEBlcfhc5kb
0H5Dx52N84tR6e8BugJL5owongK48aGilnU/tU92rdUPF08fgo4P+OfLOJYMNVrnXyMCpKzcyCHc
JjEU9WG+S5d3wlL7d18ZlflOTP8jTnx6pJK9qm6HIXYfoy69GUqK32KNbqLs6jHiEdgaQ762Bvf7
7GfZUUZ1pwFplNNsrdg9urnLzrkH0LUXUzbSYtIiOq0vpozm9pVuNFZygurgXnoMEl7m4NTdTvoM
xCV3oVcrhwzoHplaeiLyoeKnOg53JQ+ZXWT7I/Dd4kcXhvnvtKl8z1tvfpYAdQijXQ9bxDPHvHNA
qvnfK3d4D5AVwkFPVn7r58f/jBqVKtxx6nxfxuF1jGCipeHvZS4B8oc0Wf1DN+BA5mRlX9WNYr3D
Cg074WSmW+A1bLZfZ3BhMupXJR0p+y9+gRqK7zxNbN/Vr+ecdqTrLtO0By1rrRO8ccrKoBvie+lB
5JLpY3Lr9Wr4yNbybSAl/+8Aoa/QOEsDfGsZjmE7mqNRi/kCD6rsatKsmHejc6ZXSjQ30nxQzRBo
rFSqvSsIUoEMiz1S+D4uMVTavnMgtCkdVNpDEEz+pshm9XwnvsLM/I3chU3jb5DF+Hs04UgZDXG8
lQPulKjZPSci8BuKlS2sHu8n5Ckcg0OSNY8S0bj2/0BG2V+hx2h9mpZL47YDGN1U9S/QY0hfes1K
Pef0vgmLYScPqaGvg1Ezv8Ufd8UUvvsud/81jp8ZUGuR3z/k/jMdFen3OYOt3IvAX/HgmH64VJNA
O33XFncEEciVEhrVqU9y9gIFZwAYFejDKM32xexVSKugS/d70BEa7RObeOFY12v3pxtZenJK1Wq6
s2aApevAp7pI5b4+BVm2EGl2xr1vlvFtj9oKHBC8tFeU2SotTP2+g8L604DM8DtyNzJjMhF7lhnw
TWYrioJQMqKHdp4heYE0jlmKxu9//zB63sJy8plux9YNzVNdh52opdmu/aWBquWnbDDsYjqRz3Xh
b+kTOggjtzjIZUrS8qAul7T1YnCmyy1pi+2Y2wFpUuKUrCsPdlEz+tU+Ry9TZORiNr7fXpm+AtBq
USaOYLzYFk5V3MWjVtzJXeskyqYISa19GZhRBb0KS3qLZIBHBQ+nZS7SrhSySOPTePr3UumyXjj5
0U1sjE+X1SXCI3t6zI356tMay0ybtqLbLiO1zmSJlGXkrubnO6thfQnGRDvE+TjeVmUW0Y9fgOG1
M9isFl+qN6m+op+jWpUuZF2ZBvysyCbjj9GKVrIf4TnypA69/VZacAdplTbejwOEtE2NdooW+AeY
MBpjU9fFj3gYpl1og828/geT3vNpZwlmHkqetcL3+BRmpXY9eroKFgWsIiAx9DDsdtCAtNIj1BkA
SrZ80qDjujtHgJwDlVSCIMtGn1iZ8DFrdrv5ukWo8XY+C7MYxu/n85EfgCtyJi0nN2GqR93y6C+U
U5TYl2HxaanR2VfnM5XRdTPSzpQWEN/yyKDIqes8y3WqQwltxHfy2B5IMcU/OTrEVvTmAy2L5vFn
p28kddgtAeoSwF7B32tx4B6EC6/pfOcKDlvgwjx/p5U4zxehzpsN5wqKT7g0lvOmXD4Fhh/DxkJD
KMMqOS6wMWaKcIgGLjBfOsGDIHzlENVdp2KZ7OuC5dJJy/w5BJr6nR6kd95oOI9pnUcPZQLd65ST
jB6ntNqO1TBvp2XjICH6/GoAbF5FlrnjUWIByjGVTVNALVuhcfYUQgNxHMrmhzEPab3Oe0gh8qjb
xJVt03MGlXmUIkuKWM18M9r9vbhCb5iB1WVOe2NyTOKnbwZU46CnGXfe42WW3E2dG6OqmDx/8XfN
5O8hRv/2aUlkWKDBbd0XedFSSRcOaX5w9l2av4nvvMjydw2D3+/VxPxuhQGYnqaBvMjUqt/61uGP
lr98ucCxmO5d0//pceS+TtMMkruF64AEsnOqlgsMmVAxcfr/4pcI8SXRlK97D3VbR0jDxRkuROTA
DM5zJfjT6Hmy3b7Pk2CZRjHDWSM9mqOiEN3Y6D/+pK7XrbysU7+1IYgcGt6Vu2Ekkzb2cXYAVNId
EF2srmMwHPdjAAbQbP3ghW1TzWav1H6mtr5DHi0KQb7FK1KXyp9ebrwlJITfpnys13aSVbdQxCNo
q/u3ha/X+24yXiEFpy1kuYhf7iYvu1IpnR3F6hsfzXPqUZxXcpAyF07b87DZ1XvHt17PceL7WCVn
z3dexUquqEbaCz2ISmYabn3HP5uO5Xq3M6yHMmgKgUhlf46w69y/DZJuf2EMUT4ixPfrGvVCGFzq
5R9WZq7o6koOMCPSoAwaVE0MPk+Zk559QhDp9KMB1r91SOBPLvLBi6LvYOhbuITTG8XNtKPXpsj6
nof9RdJ3Gc5GVAVTx/xNdbKT1pD85/ivk+OK6YyzUvp8s1rZTIA2jkL0X/iKAf4gigHqIxIgFxmI
9dhchQHUJfMwMC1cPrQXZyHfAT2fNjXEfjdnXelLh82g+q9GM8Hsf9E0/1u+nP47L3dfo9Gqrz/N
O6tUT0zUlonnaEgPKUFHPkJYfRQCMUSvtgrz5265OJX2Gsb6eDIA5j+3Ju3OwJngEzba/LnW0uyG
IgFJ/iW2TTt2u21EBY1BmfDrdCUCiRwFEJfqAwVv5Nh2nTtOJETMK7LH6rNPuf2Wp0CLYCF+bQlz
l7BhMYEeXEVeoj6jNbHOyG8cTRjxVqGqTG90R6WL3qa3C9PkvGK8rFja/vuK4pcXljAl09+mFHVs
Ggf75zgKF/GN8pV6aHBKQOmsTCcoX/XAr6+drre3Yjok7MDEwJ4jppt4J2oV+oOsUWTBRtwT2/JT
tqyhf6wRFTQG1Yq9AYOhwIRMT5Z0Z3UFWkY89M+ui58WRWOt+YhIiO/cscURst1bVvp6NmeSBhVn
Z2hEhvSuNPaZb/W3ee2oyiYOxls3oRofqB2ds4ptp3dTy2fZbtDY1hs4WDZpMcTIWPQBZSxah/qw
Q620p7wsF1JyHOsaJV1VWVj4GzebeCf1Xe8O7xGku0Cp5on9G7qYwf5sylxtaADnIpS7keg+oowt
A7HSDfueH3mxLn4xqcAnZmzCHuRR+YDV9joxLbIVpGNg8m+U5x5S8lsq88XteYB0cLnudRc6jxrC
TKFY7OwRumnoe6g7ogV78YEHTCDlgZZxkhgZkokf0WLpTXWoXRLh3tZAK/uTsId8Pd+9PLyau1G+
tR7i8kN5d1btkO+1DTA4QvU6sr4FTaFs6taGBhRST9BCUWN2UAuNxs7Vou405QtXhMKZTVq9jLgj
2YYoxlUi3A651pxjMh4W99IShiQrhSAaxyHwhV00WQhIh6QKTmLKBcDigbJLvb+45I5GCBSBbW+B
0DzArz09c/jzgChz5l6svrM4nlvxyU+T4U5cFJmDtTqCq5BBXx/8LVs1eyujc1zD4NDmf5S0IqxU
6h3fm35ir22pwaEoOu+lt0DyWFMPuEfxrls4Na4kjPLGkd/k4Dmxu/QEZUhyDlO8JlqPbV9yuvPt
pyS3j3bOB7hUHecmSWPaJSrtWz+piNfBWv0IHEI/OapzTPnRecyXi0IRfVv0VrS9+MicPeqBZR0l
InW1Zp032Qgr3mHQVevb6Kjts6t9F6NHbPUphEpVLIv/kyfY9tY137dvUaj5jyAlNudIt+kf+UXi
m+3bz5wCqwTVowh21pKs/LByi7xnE48GhpwhE6Cpq4CfMJJ0ynw3UYlYkeRyv3Gq+CaaNnIpgoSn
kcgwDk4yHv2dCOVY49Cy6dUqMlgKwrfo897DRpK/UH6Jr3UT9r5qspRHq22TlTDyJL59b0A99xKg
c3mOKGkLeara6v8csbyKb6neQU/UcjuRP1ulFiizKG46d9W3CKSF43BlJWMAjzsP8Q2t9dMWrF58
b4YZpO3Aye+7/di0yp145VLknrFVdTbd7wst8VPcU4ir7OOnuNi3rhUb7HfHt6fYTrH9Pe3S8EaW
PcfZcXFDpfn1HFFGKYWDQZmv6W2CbkT+xKHuEWJeFigtqDnlTzzbyk3RRcrdZbnEG4xtParQJcgE
xW6vi+WP0tMxAKfuVNdK0f8gJ9PckvmnvwVLrapPVhIqzW2zQM5NQMAy1vi9ARy1+ad5H2Po2RWr
KFb2neXwmQNVEwNhO4ql03q/c31UMcQcwe5kbgBIadrmPrDgadHT65si28R+XV73i1DDZE18jzzl
2ROWhzqcfyZkxY7k1/qnOKBBSBY8jw7mNvJMFirVYZ0jl3ttl/yOJPZ01l9uP5SY3SZm41xGx35x
ib8yULlRC5UWihARZ/HNfToeFHu4l7CL/2N66ivQs2flcOWOA7D9bla+g1F9v7v4vtyVlFx/zGhr
nme4Nb0+WXNo59I8DeOkg31Gk8NRxkfY/snajK9Oneovy6P/vgxp1lpikF4zlrKfu7LtOD+lIYBU
movqx0Ifj5qXmq/zkDn7KQw4kS6q78rsphvNh8BKTKyjHY/dY1b3NLTo9soUwCzZjf4w8i/3vwXg
XKi9u/76zCtdG3mymxzkhklRwZurtid7+cMG1YOkyg4fbbNUvsXdtXjjsLbQeFLuxGrSoT6GBqon
YtJGpe5Kfq03YrZBpm1584vz1Nwq6f2OSvXGsWp3p9gcMs1K0Q3qjxMbigbw3tiXUB806jwiXTZu
zmZtjN5tqHt/gkocd/zmwUptTjCWeQgODjWVaQMlirsYYvvrEuQZZUd8l4GJ/8LtCB/v+uKTu7Qa
mo2GPPLmy4CrDvV6ctv0SgYuo4bZL9r1JBPkJWVAXg1Og59e0lV78Ue2M59cb5631vTdh8KKz7aT
H+WucZMQCOTiDDouoUfLOc0hWbLWwH+AZMIpw3KJZVhu+8wiMZf3ysZQi+SkD91941bWTqxgmBLU
7pbfbrGN0fEOwRyQG2VARlNr1jb/nmHTHe9rhs3wOO26qmV5lgej9JcMm+N6oTmUU3RS62JcCXMU
QF2gq2qXX4kpl7Zwd3ZFx4GQSU0zwPNWNX5cAv7bpLCw7KtWoc814gy48Wlr2wYqlMJyIVcCJ0D4
+8Vzdn+E+v0M9knCvPB3ahHrGHSKPunhXdA6wXPpItI9j2ileEYePtPFr94EYFxWMjqbnv80rZ1l
SBzIYpPaUBrzRsJVt0n5TYsXpC6LUXvwbqvWPokls4AynXpvTuG3MbTVEMTBt5mk5coacv+mBqr6
rYmTcsMBOQKQg5nnMVoUJpKjEqzFrg30fLLWYo4q/CvRspeU4LLRq7s5j+/PsQ3MOtlAJlWxgwFI
EE8x2CUe5WVmLftmKf5wK6G9xneWx35ykHXs0F41HZhRtaG8J+UrHqnBZvrVlFGpdcmoUlPSuwQj
1vHZ/Ke5VYGuS0KPRO2rbO2TXn0Khso6UJmoH0iINQ+Ly8pC6yB1OvGXqn52eW2zycsEgLlO8WGF
oJF3NwT6OnKX3TkAq7t5uYRRke210f1LAi5+zmr9Wi/87EoGzot8zL8Ehw26Q+NM94MUrC0XAqJk
iH8I3klccG7fKE1d3Em5OmkmKCXpJ7i6xEMk80Osqo61B6OFbn3Jw9mi6CGcx6Le4fcwaaaUPtFO
WLJvEpS3mnfVc/ZZd0WY3dGds3xw6M5pUIHl7eumO7Rms7s2jbRzd05LUvQ8IDMiehA/zaCWPUHi
ldnk4EL1WhTJSW+w2fKeIf/Vv7X5J+PvEQmrlJ2E/T1nbKJH2Fe8K44Cm3myBnAS8VTcVAkJoJgO
mSsOBMXuXLSLZ/VNHv+yM0An4UqxwaKKlUPEvJWLmDKwRMgWQDYJcLZShUZu4kZMuUN6BK412TR8
LCevgMDq+3ISHPFBv3N9fjcsvsl22POtDDV337V2uubJ4T47cTWfMmP8TSyjz5J7ajozcFTH30fK
FD33Sq+ywVqojRbTTLLyjmLiMS/pglgnc3RKDSe6M6jHPCuBXm6mLBuu+0qJnukzjm9iZAdWMtVI
svw4TeMGkc7iEISQKVXlQBefEpdiTr5OlkXJ8+z633+daa7/+uvsUIfzLHsR29JhIvxSlDLKmB7s
jlNJGNCcaegcXUCP/+H5Ck0fPdJUqEmPIP6jReEBqQ0THZbZgMuaA/Hv/Dz8Zipe8MM0+XxR27Je
GjUm05Ar1tPUA9ijgy98KKs+uCrdpruNR3++zlo75uFddfugmoMbzTP7QxPTHdCPqsnpM++uJjoy
7qEGDLZGHbZryBrhXGG7CTJ17F9diB1hDNLLn1YanGj/mIJV0T2qbRmhwDqAFvOy6E/DhtXWWLZc
mr/QojvNN8hAik3iT8XD1Pb5VVSV80kpFG0XjloDkcOA8tQ8atdmECu3nDnbrZ6w605ptd/blqUf
UL+gWcqv9RdzdKKdY7QKeyvMUYXyMulG61rMvKCi1ZM0O4jpecYLHYL6nVix263QYTaf7bpPnuow
vhJ3YNTl7Qwr//kFhkK7MTPbrH5alokw1KrVUXuFjIM6U5cgYLPQhXVebK1ATlYHfQEYNB/mEJJ2
Jcn45PvZQzdm42s6DhD8djMEv07kHvUCYVy46pI3igO30qlKgusBQpjh1Wfnv+0RxT6i7uMc7YgO
FmMhxhvq4VqAxFIiNSAKhnh2OvaGTR5AKqmKhwK1USbDtZgS/BEXG1V3rSp+tEqneNwqOfU83WoR
JlxME3TjFR2Q76aMQktofHPVGmUzJUrOsInQVNZGUIZP8mDp2KZeLHsONqVFStOlHwzeuuQsWp6Y
PO04ALu3jTvkR1BL9mYcs/w3Vfs/R8Sl268n2G//aY1Ync3/wSFjaF9Zy2yPHkhKxoatQU/rOkvp
8hNVleojH6FULFwbA3q7I5yH9kWCJkq0ZBu7MZ3jOio1zXJxRLtG7HOkTNKAueaoAaFKI7bM5ITf
oV33sSbyGtG6hTlz4xuBenCXCwfK+SAm7FjQecqtOGU4gWllY+c2aohLoG14xMjtZeKXdS6TPVOp
UHtKA0Q8SOdItV+AAHBwwL4ZJf1OTLAw+f2YTMbNEndGBdjplC9cHfVqIIO8e4cKLDGokD2f2Qsj
iDPX7rAcEfzpL6HwG42mXuta0J7Q1YaTKBnOfrox3/2zZg0PS7xQAWoLIEzixb/Ewy34I2QjvrPL
XDsp9aid5G4RSDuF3dYbp+yTW+udmWRq5PX7MKvpYGdSoPjtMTGce4i3HkY7Gh1Y1Fr3LqNauqH5
1tyIKZeyazJ6E6eDqcf5M6WseUNyKiUzPmBCR7CPPd9bhYCDnw0OewjpWEDeiJUJsJ99IwVqny7T
k8pNryV+SkNlj5rz+3QtJPnhun227+reOI2dZZyQwdxkadccVLhSJ4rj7KKi2mqRtzJfJawfPQWw
ZEKf08rgFMpGuEm2Mlkun4LYpp4XE5+sdYmTVd1KfxU/qJFmrwTmUe0LrVzpitIcLheDNqVPpiUm
5CokDfXNJUzuJPYcsSzyZaqEfH0NiQmbwN1aeRKu+lxXy9VlYit2o8R4ZWEZmqKQTU2U33N67R6T
xDUgu1X7VeWq3WOzXGbIsCAGmJOdmDJQdOtEaUNAnkzKgk7flXQoriAfoNV88c0+8PXUnJO9xCtW
DBSrOY+5FZyZsWPcGuxGV3B8Nr8lunHjW2YdrFyVs2LudX8EKtx0HQ33LwF93QhN0F4aVV6xm9kE
X/Nn7wKbIwkMVgtpZqH8UJHJmBfOlaL0//J0333O6my+ytnDcuwhlKYVZW1Xtv8DPa2tPDjcCB1W
CqbSyoD2z3Sr1u6bND3YiTrfso94u4yNnvUmMC5FL+dL5D/MWyJ5PMPc3YTAsk2KObTenmLEo6F5
R4BUfJeBpTH3JKbbTtM2cXxkBOHp5qy2TO4Cxd1WdV1vFS1zr2ALc26qvBogpEdgQEXz6qVptd/a
pvT/7KJyFSam+buH9ipo4CJ68g37Lu+Hb6FLixateB07huUSakZzE40Usldfb2UcKvLmJpHx86Qq
aM8zL9M/xchthDjSv+/0rK9PE0c16UaELNiDYsm2zS+wq36yLWTn3ObYqnBh6G54k2sdPT2itiR2
MY9/21XGtrpcxukwaR5EcslIo3GHaMCqplnzrJvgKpNz29fOXhtSVBXoAYI6AZnAtRINHntHBYGA
dWtaV5eTERJg4SpJ6IiQo1EGwB8FTAgg5DAEdKC4R0WZg5J9MuKa6gnysHL5pBHrjCiZTcC3V86i
9upe1GPFPs+JzKOiRM2+iU318O/v5X+kNByy8wAPDM12VA8U25cnM/DqSqMBJTvOZ8VLLYFn6fwM
cwO+ermX+Vfo0HhQ6Mzocbn99P6UkkcX9ZUbe3BuavNO5Oh8N/SPCQ+0lYjiBHqSXE1lQ1ZskbJr
PLpyMo6At5PXzy//OSlDtmw9hGOxk2ZLX6fHeFCCYn9pwLQahYfl4pN2SxkIjF/iuqV38+KDv6dG
JDEsatqzTbe9chzykV6QPcJ6F9zC0eHSDGI737M8Wdr7XZdKa1s9DtX8Iv4uS60N2cn8xmqy4tXr
yvXQ+fZ3rVn+YeQ0r8VU1ZlTLPh/L1SrmwhM2EamLy+nZlr6SN9xeH45ia/T4v3lMh9mwn//j+VB
8uU45Kg2gr+eq1kG1L7/ob6W9JVtOtZQHr16WM1wQ7yrkcV6dDdiinaZfB28/+LyI3N9liyTiGUN
+Q7JTL458d0SIdZQwZjJ//OB7XRxo/hdcqWD+HqLe1JhnIN+N1QbtXc3qGiBpuNbKZpF7TB/s0P1
YQ6r5mEoo/4p0sOdfHDQpFD51s68Ylwar92UaxtK1MleTPQlP03SgnhXGIqyaiaI5mJ/4ar89dJo
sDSvxNkgsrKz2uH0T3EXX6XmJ2jrTPsHRahhFS1g7dg2jV2V0869WBdpEs0BtQ323Nix53qbF0tc
lzCZOTN49vvGwwhIZOV2t4J8duduYQhU6luqa8ZRLQ1oYtAK+jkn54BGoRId2lV9GzpQCv9bgO1X
5X72vE1kmg5NuP/+qfoPjKFjaAitWZoFT6QJ+PXLz0VO/qadXC2EcUPA/EPU32Rdor20prNyY7V7
dpJifvJjfROWhvoyTJN3q1f5Tz+u1JeWlkTACjDJyRwvgx/fdZJ6K7FTBeyVV4h35xUtNB9Uax4P
Mnc5eKq+r959vJzqOxtjbOezOJvUbqNinDceCvNbMeWSerp9BwBfjAujZ6rqn0NlQEKbYS2V3n5Y
2sfMXiHLjNIGVXazqjZ9qTYoEoBLsCvze9vzGxbTu/NCYU686O+Yt0FPLnoY5uIVkkuNrkYU72U0
/XWJ0tHOS3TaKEtoy8KRqb4vIXPUxlHPSwQLOuLyVyRu/RcdNsH+goeCSPxed21AQQKUukCoQoj6
eDiZ2UowV5cBPUz+RyLGXT4Dn3GoDs9lF55Q+hptXQUq/Othz65CE/qDubkh3wRD7nKa75YDP8pn
HO7r3PjW/GqCR30fFYqlS3BTmz89FZm0uDTzbUvb7VXge9aTp/jFiZbF12Rp3ByX7huL3LNjtYjk
Li419t/jZTABvnuK2+hVrI/4nG3G7XnBqh7WhTutC7+wO21dm360E4pfPVUAa43QmaBydVcvF/Eb
tESJX6zBSkuQ5tEaosP8yhn05KmaOc4kNFD/NoHYAJTs/5VNKCqpRf/T7y2d5rbEeaKF2t0mdk9q
onPUGwq03XWmjdHyc4jclT3F341sesyrwv+rSX9AiZf9OfIjvLKMJn5JURbYpB6UiW7SBHu4S5T7
vDbf2lJx3tTKj6/USHWuCyhF3lK4upV8TJ6D2Fb+x3+58ZWq19U0h98T09Jt3ftPPHgCG59Gq9F0
oF2INNAEc4sGf2satup2yl3lJL7Lxe8W9Usz+uPikjuFlP9Gr+IKwpbpZRhn68/e81eGR+F/5ZXN
po1t/4+p1n74QRt+10d2KOCXzac5cpNt0zXJXa241nXfjfChtGV8mEIaWGDu84bif/wWklb88kFH
iMBQHT6ABsIEbJ6+fNATy+hJiRb1wYRP/QiJrbPrQLXu26AIbkfXWnbnWvuseGRyUS+Lf6qttquq
siMvVsYbambK73lG06fegCfUDUXdqF1T3eV2We9gnXP37HMraCdVyPyUbn6iN9FbRZlOqpJev/NK
YcfhAe6lP+ciC9EwgytzCqxyY/AW36v64FzrfdzfkIzTYQWPsiu76axHOkXTtQ8g9gc8FHdWZiFq
qSv3veuHf3lp9jMMVet1mgEhyxJRDgvBHd/E/iZRxum6QAdiXeX0FzfLRdGrf/FJiARLXBnB6SnM
uAiguOuqhrNMWfp7wSjSS6U/0GlUP9r8lO8TtR1XMhaOk3ubjmTB+K8sX0IqHavMpgOPd/Ou6sF9
rTTvm69FDp+TiTJ64/Z/oMP+m09f13eO09HapU50O9ceNF1Z9OOyeSyaHgCCnvyQraTsHX915QnY
s8K3i+sgrNdFpfJZ/PUuNhKI38eighZZ4+7T6JZzG1gYvR6aRzlGLlaeotv4YcmYHCrzYt6aS6Qc
Kj/mSR/RMibzZKzE+r/N+1jlY56sQiuDt/c6Y9zW0TQdHE0ZD2WuwuTWlfrZB7nadLhcJO5iyp34
+tS78sjr7oZBKSpaB1ivSGEVMade357jpuoPV3WmveqM+SP8ZvY1nDgNWQTMfvbyxwT91TWcLu1O
fO3i4ysAwWxW3ouL/FB5iMzmd7G6IKYTAObea7Q/SYcEM/k7Mldy0SVZJbcNJcbrjjwxB6wlz/X/
KDuvJbd1bV0/EasYwHSrnFvqaPuG5bAmc858+vMR8rJs71n7nHPDEgYAqlsSSWCMPySTelZlt2y3
WgBcfawhYT7mPE7kxwgkYl0XbgWC3HtS66QTwQKfJWlpqAPzYFaz/BRrzryLfdQp20LdFCPOLrFr
oARhN8X+LjvqO8m5zYqXAAmzF7Tn/JfHCBlL5xEAiu8ypXIS951/PUdk5xeyXm+tGYbfDKNe2dEg
Pnm+bW56R5i7otLit8LLbnJAEKFJMWgk7bPIxmVVacLVFKrBt1JrVgh4i09pqFvsafDVYvGBVrzf
ehtSbjmrSJqa8MOXFOyFU6VA0OcQd8WfI2SnjP05Qp5jFGa+AnxeXSrVegEziu+QFpJCjJrqGoGn
WYrBcL4VIiBFgdwccnz1Ap5O8UIW4ufYYgzM09CkuzCphiUCytYXkTQ7JUcKthACpCiyH43bBCvU
KsanGm7KnipgudPdQlzjeVI/T2qQ/Tb1tHm2ADzzxcRo3CrpXs0s81NnJd42NodgU5FkxFZ2+jJO
in01Qqu4OYr4kGFEwxUwjQbl6VR9cpN+mRilfdMjxbo1uYnIQW7+qPBkjZYA48Dr47LsOZGzD9Dm
/hxfnVQvPuupmJDTBJ2czPpbaqX/yJPCuCpFV5Mv6Mh4zcO8cUJrAFPcPZrrIZOzKe4+/vfVvCb+
zqQgPs0mUZiubaK2Cnnoz6WaZ3rFkOtadGzczsD0RuvH6FMUJKgGz1ZRlK3WTjA4363YixeVqPV3
tcEKBdWE4Wq4AXrjhqiP3tRxIImxrQDKXxuR7LjOKLPpaf0mWgqEtaZnS0j49ZvdTd2R+rO6iOdm
aQPFrcw+WriZ37w1ajtcWHd/yKkO2qrX3PHPcqYiTOXmNS7a8kxs1cB5yfofDdWcVR0E9qoYjBym
CYd28otjF8J1XTzaehrCa3q0FbM5qVbcV1j9ICm27GY/oDYc0mtj6ekWJoCykLHHQY+rg9FEBbUk
xsrDb2PNVrApVD77qeKioBtC8UkbPdgEceQtqFqqI8vKUVkN/PfAEgfVOJbcbynn+mdpmCtNdOWr
x2GisnJUsN14hOSEv8bKYaYfL1bmkKjKwqs0tG8141znWn5yWDsoyGeW9gI6goOr1Ny2gBisuW+M
P+fYiAvsSiWG19vydy58xKLO5OQ38mT3OWwOl75tjBdX9d2r7ChLjA7VMDMAZT2LBj6BKtEJPRnc
xuqfYzsBvyBjGWyalZmifv5bsO17zBIshczBjGeYcQ5A9+9zHyEZLz3EzERk6/8X/3C5I/l9x+Kw
jmMB68yXg42c418JxR5GnG80Y3S00xR3iJJkMinkWfE8KHGJzsLndrbQyJUw2KDLwO7SnVZ3OwjU
QZnxv1+X4u8dFMxKzbZ11aWirRpkof68LKPQNAsSZOYhtNXkNAJx4KfKQb56NNO8BB8yFqTY5l7u
NO3GdQqUMjJkK3tUHSCT1zBHaD0OjtXe0jAYj49QhJj/sooo34apQaa5V6xil8E5gjftGte4dCng
Jh0OnagioLKCzv2igKi5kWQq8xet6kGwEkL975CZoiXH/XaYY31gPP/vn9v84fy1JHdtvOMsMpqa
Y7Ic/fuTgy47wDNqykNmsf41uZeaa5Q2+7MUI2Z34i9kU4oRGxUG7YZF2hzVO6SKkdleILrSryq8
RxbYSgbnPEKLrTLSo5NVwVmGKMDN1+/ctlLlWUWa8BYUnrsd9S5bV2arvOvqiNfNoAR72VRsNV7E
YsQfY+5Ncm1ZuE71WtYFaqQpPrmBo5ANVeG25NwZZdMJv6v+IHYiqJJlVEOQsKJCfcqBZYx2DV0C
HeZXLrJlGLTKTQ7wu6JejHnZHWVn1Gj4hCfNsJG9kxZrMLRSHHcyZQFBMf+Al+dtKor7yJ6SeLA9
K1u2ETdz2cve4RAWSfXsx5l4EZm9llwKbmctKSgSIk0UGccAgiQSNJEivkN7/hH1BeKUrlmvR2lV
Un1ESWU9S36Rgb3SuvOwPy9RJreaJJhxxO++ZehgobLgGuQ9i6nR8D/nGVySEWTbHmBi8Bml+YWO
vOtH3YXasah0bSmnkzkIljmSwCzI2uQNDOpGA5vKxlDxd13vcbn2AFJEL8jhKKm3a0M0aBWk3653
40atRl1rLNLDHes/tUG4iCwnQkvcLZBQwyXEicVNFRVgoNHXr0ozfJFhMWLDLMIEXtjMM+4QDzVC
P2TRyqigHb7082Q7Fd1GnqsNxq1H0pk91sy+qhOxVPy2ewkCDnqzEoIfk2x0Y5isRN9VW9lU6jE7
A3N9ixFvKpZDq3zte6M5eXbQvbSaukYiX1tPY8TueDa8KYswv1iR9qw7LVe/5yBzQbn2Fs9eOaqL
chL7n2nv9hl0obrotiM6iYvQGS+KqWTeQgkHgb95/+5N5nCVBxS5RrRhrF2aWs7pPiwNDQDyTTCu
k2Eix4AuUuiz+C/fbfa7m8xzs9UwZ8n7KvxP7kbxLVEzBaNlhJPEAEVfqBH7JQFjuzGS5sUJ62sw
Z+FDT8O2rvLafTqEHUb1b/I0YYTkjmJYA14cnNU3+PRdzXlrAJMdY1tkiNbAXAu4UaJgNiKUFnml
u+nd7Pu96TdFsESLRbfyReM32l5rAxh5STDyiNa0V6PtXIS+vQnB9xyh+jpQz3rufpYtMbjNS1C8
KREjZYTL7pRZiv4kJ5siMRdJVk6H+/DUrFbV1C0FRda1aij1czFTJTRIKFWlsAWZQ6rlD6dMzV9J
h6nJsoo1fy0nuFaJBpct3v0RESCyBryLn4VPhT5Rs0pwspEddu4bTyN03ye1Nn7vQP9Ff1KU9H/M
eHRU86ni2fymjoq17lZBu8+pZASx7WwQNc4vea7+j1fRr97BSjo+7NyKzyOwa2TDA3L8Xv0O8yBd
W6WOUVxcoUIgZmIZdxe+4Fhjp1QEP2w8HGYh64C6QNfFP+cYOQR8KnM+i7hKbHKvZo7pICNdi8ec
uIm/d2PtHXqP9HCDbNAGVr29V5zKggNmtYu6L9PvjRMcdWp4H48RovCtmxp6f4+ozKnDnkD5pxpK
f+b/Tel3U9jNpq1Jitja+AJiT3uKIb2cW6tC+QO928+1X3PnaYv+PLIrejG86ap0mfY58zKsHgZD
2QU9TXelZsXwWUdyZe9owHnlZDZfN7c0/Jce8H4PEmOT1EYL38i1XnyNr7y0TeOHlZzlx5TUANVY
K5hvqRt0a68f2MMFanOkGLUah3FX8ethf0cWtJsPdYdHsSjNqwy5bYm7gKXXW5npBIQ2HkcblyCz
177bro1YJujBxZ1/nBu7wYImKrnJqka6wyY3ubtTlT0ciJAY2JkuPqkA9dFHhk91SsYU3WbZbv1h
Ruu2ZgwwKYHRZPTJpmmmmr+nj6Z3uJbAH2aYlOI9a+j3vuozJjMzUPkbfzbC6sXrKwRRO1UvvxV1
b5TfbOD603vY5sV7lsLfMZHiOcOsMz6qHHNNX7x3mTlcrA4TZBnGWiZFkCxON73RD/zV6IE1iGGB
WxnHS5pp+gqaW7SSTTHH5Ct5aMSIMK/r7tUkpBYqY4GTeofKDw/3WAWlbW/CEd5pnqmx+mUvHQb6
a0Ot4LVV+pQKgdtu1CaCdGVhnToPqDOtXNmwo08oZOfXDk7vMEQ8jZWyfenTvl3DU2Oj3HrDTtPt
cPa97U+QT9SNlTf5rawVZTkWnvWOsXrKcx7NHNSGtnFUZ8GiAP7liDT6x0+Ud6UM688ClcRlmuSs
vsbBAzTFoiGMi571oKLswnn5oNbwXnslNleyFyfd7ETdNF7I3lgp3We/I7E1T8WRqHsNbOPa+VQ4
cM/rl7Bmg13LbescJ+ZR+miMAr8NoUBsLWvUBGTz3uHo6X2CjMmDPo1bnNjHi2wNSZ0vHK0PF9Qt
8RkHwEAy3y9fE03g0AbBFEk9fWdnebmWRFKhNf/JzQ8tML0XJ7PcdYrUzolElHdg4xBv40ozb+At
q6XI8/pLlLUn1+jFPygXrNoqDb73gPQXivDFAdnJ76bSmC/2t5wl7ot87fp9sgTyn+7tuasLh34f
NmgIyt6iV9ul2ioDnlvICvS23i2Lgn3oYxEsF7yiavtd6ODx7Wfwm/0CmnhWZj9fhcR6IKcADCJg
tfLVY9yfvaGoxEIEXb21y1rsmkR5Smbm4eMQjxlL1pmSiNiXsa9sc4eav70OqwoM5zArk8dG+ke7
82p7XRu8t2tvxOSeHaimZ7dn1w1d2z9b8ZTXK0T+Wcta9jn23e+aF1Ufgzm9Go2KwDGf9zFm4ba6
W6bxK1F7bvdTo1GHTbVgVStdtO+BISwBtfguP4M8+CJaCLNvQ6l/nWyvaV7scUrZkrbpXXkZVaFm
NxWOsQikp15rgNUKR8wSZYL2nqp9xDQLhL2cI8f0MwAAb5ARqaxWbMrIAoo/o8qRMZ8WhgmRwHDM
YGclZMIqLxVH5NrT+T5WzHe0dr6B/dWUHY9YMQBjzbRuX4+Kf7DHXnlzAYNLdzizxga+Cw3/0IMp
e8S9EfP4R9yZFanmB/BjvGsihYJ1wcNi2vcQznDKfv+Qf5LW03N8gNC4l4pQOjZxG3XOKeGpiNFV
1fjXKtPjm2bqX6WuO+AOdIsTv9pL1Xe13vSJOn1iTZweHEWdVsOs/s4mOVoMsH6q6qVkCaMVpLu1
+Irg6lcyYej2V2wuVAlsHRpjoaVBd5R4edkrm3wpxtujKXuTefA4zzXm+71s9l7VLD2+j6VcmEY1
Yop2HFANm9epE/WWo1yYymaugjy39nfrRycsk0Wepe4x8UnGoc+azsp+5hHPb/M4zQfZlIciK/EX
G90Jc50qQz1pHigPcqCckvg8ctG7F6wMjUKt2HOpaIGYIH/OiqssbNCgKxT9tb3EJsDwPIswiqDB
+sazZVEMnzEKXVhHhxkEtJKjUE8pV0VUXociSIfbfakUq8640aYpOxekyddwF/VXAFzNQlU693sb
JEuLp9k/BvgstRDD56ZVpuVQm9GNsvuwhbbSHsYh/zrphUmiXIglALL0uzueLHUMv5UogK+oVpgn
ewiLy2NAXZzCqI++TaL+Y4AePw8TJnLCdTNELvLsNYi7J/mrVI2sXf1LXOuQJ+F3k4PT5Yuax8tf
vabU7SpweNLknjPVOpQyJ8REpD+SfQ7OsuAjK0FzyEhy6PkSr/WrOc3wrNisXaSSZ4/ONm2z8+Cl
bGGopX4bMxZBM5oPYnIDKrDNXxCj7bcwydu9W/gZxnipBXverCyFBZAmzEPhZL8/2fWk32A6oR8f
D3v57I9nofhUy99l3PBRobs/9qHS6kse5clanimzk5IbsBgRtx25wUwdy7t6hNA6N+WN6a+YvBFZ
v8bJphz8d4wlJroy8J1zwE/7qVS+shCtn+6aFOkcGw3nX2P9rLfyELWIylxFMfSly/jldI4bfWtY
qIJ1s36Y44BEzjC5L77VxFsRz0RKSxdPaJtOS9Mp9mZnGtcUHM8qG8vmCgeap6gVI7GCC/gBCI/C
lnSMn5QEZkION+QVESAbofax+dLkOkL98xIaY5D7miSrfaxIuuhbO/KfBUFvvw1T8j54AnGuIWm3
EiIfNEawrjF+2MqVoWzKXrk2fDQlgL6OsAiTg/+/5j7O/Nfc4M8/Q74vH6FzuS88a5KGgP9q1Hpm
qRqgFc20EPqQnaGO/YWkuEMuBjI7S1DYw0qiMlywL8dRNLsa7bvXSSNlVrbFbTJH87W2UItBd3M4
IfdovkYTkj9dM6k72bSdjJs0hoprOdjtfLEXXoEz6jxX61P3nDTcwedWE2XOc+INqF1yIvlWMQpD
PfzcZERJhbqw/YpU8ABSm528fOUk1tcCa7+D3RXs+k21Utb4YOGdI7MAlhGP51RBHb9TzQO4JXOZ
mjXcv1naI0USD9Julp8VBHbfe/6qzkEdhJSctU9ia3X/9HjY3+qxt+AA+dwMDdu2DoHHO8T6FL1k
eeMve8cO1xiH4aQoRybuWVjIKhT+sC21Pr4aXoXnHnbW71Tp8lnpovyeIF7fA0KBSNKGKxsQ6o/c
xYYoD/T4IyoVf2W6mXsdcKvZzkWLY68Z4VGe0+lQsa4V1z5lXgzH2iLrNDitvtdKMjlU2qcXyAgl
Eh1cMJrRsx/M+1vqTt7SbLSjjVTHRZQujA29KNCgI/eVlAP1vPmgiQW1OCQclaAo39zY2ledn90k
C71XsW+FYXWTTPNeQ4p97mtTjGRwycMZYWD3n1hmepx8od8sy8iQZmXfULnOD/hL3rNR+8XBtnuq
yU5TfFW0TT2X/9Qagg6qOjcjb7T7JYWiBOvQuSl/+LI5jirN+fH7aMpLCm9YZImDptzk2Cfl862s
m9dPZWjdPANDYdmScZ5NMHDG4CRbv0JaXASQfpkjh86j5ERShsVTpYVvrQLB7y5Uqtd5tGVP9kc7
5C6xUDqqZ0q0zeqR/Fs2/nzxK/L7CyVX3YglMzIAYmKxi6K+r4MEU1T/Iv8G+dfIEHngiy/XkJ7G
iLn5+B/R8iPh5fgudT9UyKayOoE6E/bK60LUYP2xWE69FjpbPZlWpGTM/j5Z1Jh/1FG1nvyuv7+j
POkcquCk30f9CsmJjw8oCMu1DAXz11QqKmjXcrgrM/OIcFdzdnDH7otFRcanZ9fW1YubEAJvspFh
zYUYhK1N1D41ljb/tfHzBDDueeTeugMM5CxkTB4SHqfLFnbO5hEDco83RWYD+2VWFkT5kzaQBuEy
APwc6Ap6tUW1TeeftTuaAOgUf06TQbGQOZ82T24wrPnBT0W9kxKzksTa2sPP2IPmCviZ5NRdrbtm
qWMoYqNMJGgpcVSfm+gq01DVkJr3cDok1Wf43jIsR5PMc2QKQIXOHGraj3rmObdFzZKgqo+YgqZf
oc+4pMrGAYm1mu+OXfi5cN3g4OZhuhOhNT2VttqtBL7Z7/UMoUKm2rroavwPfCxxGRHlIyHm2VvZ
7FLPh6yPDdxe750XMVLdkx3yMHmY6eDD8+rk7nRzq3gZ+G7MRtOOkSzxS/dw30FqPXL7punct4zI
TvqreyaE/cxGAme12HYhiyNUIpvyYCXTz9gDsh5k1c+YhOyS8za2edwGu0oVJvhEiv6la0bP8uCp
eBpgIft0bymIZtWBuMmWPSXxc9OToh16VDsfMSNDP6bkMkioim7CqBkv8gB9/eerDtK9H5rnUIDc
QSSDETqkua3j+rNmBk05NnFDuruCQkA2n8oU0bBM+mReyc5yZlmWDKcIilAxq6Ehot67q7Quvkai
9PdSvqzOC8alQaau7RBkngzG8WhtOrPUdi5OWztRsGjRJrV6cbq8ehlCtAAKNHUStksvWJmk1H14
pMnOEvH966gqa9kpJwFAxqq3NjDfm6cj2mgcyQewevl1ytTx3vUBPLs1j1DmN+XrOeVlBicYjeCF
jVjAqgyayl6WpMiPdu23zclQguToZBhKU00lKg8yKCcZeQH5zvayON6BJFH3Sd/xD5brJNxUYdqs
QzE2T5Og9hib3n+K1PwwhQqS1MSuSCki/9L4KkpkWMxuEwcnRycNABo25DOsvli2M+VDjPaH3mT5
R1lCD5STMrGzSI6OBqysuteSazRQi5AH/FuVKVdR7CQi+wS7ynWaoIDjkDT4bag2FKjlVNrlcYog
wc8F/xIoavNYzzcBSWsp3nmAmV+wXbsLRg/J8FvrV5+Eg466+MEyiFV9y+VTx53+Cpd5WlvuGJ0H
AyT4pORIpQmlv5l52OIxWWVfUk0/5aqv/aOCUoCYaX5TYYMt4B0DlAuTZDOVUX6yu649+m1vbKIW
IOVQOQHOEXr/tTYL/Lqs6U33mw+7c9plXrH2Ivdsvog8ig74mSO9NzfloYlvjqvoz7LxGO9jJfqi
z+NDjeyE7J0M96XW1fQMmnqNLbX3JGZlPTMHMKElQbCS1TApnldSv+nLznuSIS8BZFZjNkQtQ8Po
4196y7kX6iS36fns9YTisZXXXxPStpsqBhSaIuLtppP+Q8P5tSCb/TkH2ALgoEHwG0GcXWV3aA9m
1VucesbVV8r4tfK9dTGH0QqOjorX9UurCo0PJ7C8Fbk+k8cBXGdqTSVLFSDIHxALys+pVvXcaTNn
14928dlMPuVFb39USqYduJhAcc7hEneIRdo49RN3S3EDA/1hmcWnPJg+8OuYPuUWhAS7Gp9bD1gF
tOwfJcrin9zBTjeKD8saX9oaj0mj2UzdJdUD61neXSn2orEiKn0nm6ntB4cJ9uqiNwLky3PLfGF8
1m+oaZfnWGcNe6jxaVvFdR0t9AQMrvwn1QK2ggIQbCs/goKE6AIHE/Vimr36Hk4XGaaK6aE/xCR4
PBubB2g/btzpxI76Wur4FywQpsuuQuCwarMN2iUwbyDNIIN+nMfMnAh8KSPzKNHloYKdg4JIyPYB
SefDcI5t8BPQ7utDsb8XZiqr4hcBzgJFrfDbFCmQmXwlfy5cSnWpoIwlM8z+QvEy/1uicPXmsaof
SGVWz3Kir1NvtLMs3NeVUz0/k9GnGjUXoQDSGDvo+aBsZRVKlL27aFhX7SxzMm9msDHnxU4hCpJp
Xne+5+PmZi5w8ZC72clqxaqYphHWZ5pfQFnlyNRxYLMcL0MDGfdHrAQi/VuvaeckfubBjw45WM61
517ZIQ8UGH6Oe/Q+zqxip2J0JFHCvP/k6C1XkBf108IXwKikRXXtlf0pLsRSVBg2Kamo7oD0dMKb
E7FFqhMzPt3GqObeK9HrsvnolYP/H+Yivwm+7FFFDbi5twmINUfuuILZ8aQHJr2R5VU5rnUcZd83
w3fZKqBtHgtR36KsYDFSZClqzZMzLPPBZ03qqKiKxI57qibTuGTYn66TVkmWRp3a/2W7SOLL0FLi
c3Iq/8pgesN+yO0K2k7ekaUZovhdIpnqdGq2qQlmUTYxveHXWzTOUUNf9o54qvU0WgIoGHe6VqG7
3RSfCz1z6mU0K084WvEsi8pTR7YPrA5UwTmV55OQ2rg9S13Zy2WzD2tKKVLq08Y4G9+PrFlKrU8Z
82aRT3lw5lehhR1qbRu3EVMGUjcuesqF9dR6qcuGDeDlI152iKFvZNBTh3wTe1o8vQ96/tRmpYcU
c4QxwGxyUHjaSWcr8OLgRPZkQQZboD4+fkL61cTHywvPki0CqzPdYhmrLOQ1+2CQFHV5mK/Pk2mX
2Q6H23DxV4JY5pBlDNeUT1S3ou0jt/wYOzQmkEJykiuw3d1TH9g/E94ey/Gnim/jfr3ZLJHMjRW1
NjkB39uYRTF+qgr1bYyL9tZUanGr++ZdhgsS2iu4ELuoHZHLUxsjfcGApbu6ebKxpM5wFKBdnY+2
Nddaed5xV9xWVoihR8suEZFY27T3n1IEgt6qPGKNw/04TN1hr0SpgZY3zSblVjjAMD9rlD1QtkXP
D7/f8Fyo+bLQBui+apH6uNzZyqXwxjcHOM/+EUII0cdd0+5WXKj9Sg6TvbLD6CcW3lr/JoDsgDSZ
B8shPapG8m3kWJAbPplSDmwazEVrJSZ0Q5r3afXczuee34K//kh50oyfXgtADdtE51hYin2cksY+
3uTLR1A2/y321xBhWjoXJepejw7n16kfsb/Oxwp9wGulOYWd7S1QFhY/pY7vGadEFSmKCO5a5pTu
sXu6SY4PQkPcu+5Bye6Rc6jXr4NZKPk+55GxerwPqe5xg4C3uqi7QWMV0/tbCAfWM7dIWDlF1X4H
rUZmiXWlhQSJWk7Oe+2hXdrkmXEOay0FO8m6sCoL/wNq2E7BPQTYX5G8pnq0kpCnKU28s+AWtJDN
ajTcXZSSi5ZN7Fvjddm5bGZmfFTWpSOJnsg6xVVgH/zOmtY+WmlHeXCwpD/6dorv29zRWz4yIjJ4
f3kflGAbxAAm2cNYHhEz+Dn93u202kYfcn/Fw1dAifrvxsluWswem3DayG2S7Gj1+rmGe32SoSD2
BdBfa/mY1PQsgOSJJhHcQqAoJ/lU9COSGKimpUtFRNSnHu1W1qtku0hyCmK6Jy5sXlYyQRxU7biV
8Ue+WI5FfTJdylP/df576rmKyIFTrt+SmdXYPZTVJoDuTYIjNrX9pLj/DFU5Xu+x2kZKL1AS1PHB
IMjDiEthkKTzo7JACiGRR9Mc4mWcus26n3UU7kFubkgqzAc9xRqUFPRRtu4T7wP1Jth1mvNVtvwQ
UIiRdj4G5aRHzvXk8oPxHXOdWnYYrMPOGixzJVQUif8EFkgwQcYT/NCrFfJRv7AGEnuQ6Uq+y03t
H2DO47bUC29bcdN+R4Xk4OPM9Q1/13IZ6GV/UT08jYyxG5ZuXIbfqIvvoP9nH3maR+Rs3KuleQFr
IISihGa4V0MJqbD07qsMjd2uyd34VUaw2b0AEBifZBdg8HbR9al6lJ2myq46jbGvl721aVUbjA6m
tezV6iLfl+ggLmVvyQ3qpAlIK/cTGxh79YVn36ZhUNaDldYnWC5Y4vniWnTFcES0BX0jcLSnwUm6
BqNI2l3J6aq5cMnjcBsrMbAV6S0p247KrtbMjcJADpjcnYHSz6IitY9nc2u+Z2iTLxR+5ABZaEZd
u8t8dXhW+GLe+LJYwRKuwmh8sof8E8lC8z12a/fQRqDRZGcQpMm2KBtzLZthi92oH6rx3gmQkouj
iO0i7oRxEhRriUlp0Aa5oKcNvgW8ij9T+rxgfK+adrbgKNujCOsvkvv+Gwt+ps+zS1wCpKyOj/hv
ZPoyDeL1BPJ69n/Pz3JM2pnF3lCHYwcynOpN2I4/X3ZOPFIJHJodMLK9bGFZnuX7+xhWqcd7GtuY
2mHjW3598zAD3TZFxwZe2g492qAjjIvnGktlrpzL8rk8pEYSHYxw2D7K6jLeJqa3LDofdxcSDk8N
mGbRs/dahn7rH3yB10Hc6t5NHhzdM9Z5XYhV+CsWJKTgu7pSd3KI7GjK4BB1E1X6eVgU5dauTZv/
oFm19luhPsuD4rOzblB+AUThTOlyVLztQNnuInu90nT3thZ3i8eMJgFchv4BWsZlrD33IyTcPm/X
ka9HxzDS3uSa7EG5/o1tLYPcl052GtW7v8aZrYk9WB+WCzV3Sd/ozlCuKiXRl1IpOZ6xDQDw6Gl1
+9MdaJ37Pvhs4TpPeA+5T1WIL+80CRx156aMyV7HCf6BIohIwK84iTv4P5GLizzTedhS3lCHC0pm
GvvUrLhkSo3VU6U2bMGb+NmKkV0einb6po7BSrrmYj745mqZ+dR3o7GUGze5MNSBlq0i0aESMKs1
Pjr2AeXZ61i6Jw3ACQkq19yJpheXaWrc1ehk3VtCwXkxoNv2XUMnDeAumifoJ26pstffWkWfFqyP
hlelDStQkRALRWTW+6YP8JrVWHZFKBfKdIBZ8Gmih3VPJaBngeQ/sm1LEDwDFQJQ5v1e9wo1Oziq
0S4djaVXixZzdhB6xbO2pzCuDp9kI+AJdeprPJTKlFQO6pV6A8h8sI9Z0TVsLjKvXWK0DCBpDg4l
DMuV+nhZYQZ6lAcZhGex88oQ56w5fj+bfHmfeH/pkxDTw+lsITRZLX47mZnm5rIdgmqlz1lYBNy6
pc+TbC1TsTImX4VpJE76MCwxmWa7dE/ZVsl3PdLRijbbfm0P9fjZwT1cmmPxfPCXReIkV9B/8fFf
Rgx24i/1eEiuM+ny6OmTtdRL7NoHBBeuVZUoPNQMH/QUTXlQBzSGtNh41sNI3EMyPnXeQtdc8s2/
4iTdhwUMiXYnR5R5fNFj1zykszD9EJ9NtY/vAvUyIg9Ogm9UqVSYB/NbdFcIyBpbSjfFYsqywcVr
cPhy3/REiITDiilYYQleyQKI4v9L2+pGb31fkLRs4VZx472NPA7ujxY8wYt0dX/KpC7KxkP7I1CT
/NgheLDQVNaXQI32XLrGgfVRZazkPp172l6dY5oy+drikRXQGcydyzg8NvuTHDLPkGcJjRQXZDnj
15kf2/4/z3R/C0OBRarz1nmR7uVTXweZg9JekFyM3qwuyBfV96c+HKeDWnbme4C/ylbtWn3rdkn4
0dnxvh0d1KH08mZ4ln4J4/TTPTnZ9folMqLfWhnPwZGq3s5w/Q6Ob4kWeSSCeq1iB7eodAt+QFwY
5WnMnu64h8HGpjWcWFaWAsOphPvFvY39FO32V/8dE2Ga+s/xEjEB4Sm/evrFMcSEe4A8yv2x3C6L
IHO3SHm/ylDbVtOa8kjGR4L0agjoFM0KOLryD3nEZFNCLmQM3wi0sMz6J6HXbCxjIWPyD3jMtesW
rTWJz5hwuDpgYlxs4yTsN3KPCDL+Szo5AOD5x579wr2lYwJG+Y7MyHW22RXQA8lHKEl77iACzpw+
QGPapOkXUMW3fm7J0Kj88B1PeZYNbvJgk6a8uNMfkiAWq6BK460y67JUWndyJmwuNXQzf3tAILJo
nqNxuD8fHg8O30VHzuq5i8kHxKOjqZ8jJFV7njvPuUis2+CIK3594SdaLTYvI6mUxg0/WbnJAzir
ndOshPuR7nOc3D+VSq2dwkanTjbP6cIGGkPoqzvZS0mfJydn9orXex3tbvZp158M31O2beRor6bR
fZamelwmX3qAIq/Y3EU7jMwmHDfar9m8AtO8JF8MDbtvuSBrqcLEtiaeAYHZr+1Ion9etZkerO04
xANwnoM+m3Ho7am+r9r0Mgi2RuM691UbmTXkPwu92HP79Vn+tXCtUP/lRw3CoO1ZFww+Kcxmhhik
YRZf0O9+7+YWvqjxix4naFMp2bw2KrehyIOb7ExQQ1rkecUydR4bkw5f9v+HsvNajhsJ1vQTIQLe
3LZlO3qJkm4QMjPw3uPp90M2h82ZPbuxe4MokwWSUjdQlfmbqmA/vXQNRxkW+zCYaHkxodINKkQe
hzrb7VUwOnhffTxcIa+pO8WlmnR7ihpVWJ8j/vdBZJmPt3GncKmxNtZFhuQp3fSGs+EdX1zCufqZ
xbmxB3dQXNgGJQlnXrw2Rt18kwh/mfDxIuw2IwfFDbsqZx326U+fw8H+OiGBcukTjr1B7LwhFYt6
6PUOsjgIi5+hkzakhDPgzEEG2V83p/xQ4QgO3MxdDm2+mT8N0CTP18f0aKZPNcgdtvOU1F2PorRX
uSdUzgPQwnVVXK5NAAPlVhnHEE5IUKBzx6Vbpj/FTHq2yZ2Id5fbp6faVecHfGK8vZdl2V3RpPWr
50w/kbvLfofG/K2eWvsVaCQFbwvG7UeAyNRU5fjNT9P8efCyZJs7JtDT5SKtSViNiRaFFxiF8ZT1
Z8hVAe4Df6gfkInOx29arlRb1wcvamp8fgqnTDaKluo/PZgBZanFfyZkZVadV2pPJAeSg12oSLHn
SkkmQflb9zr/MfKBIXpO8DVAyfSlr5P0bLUlMgWxjgoxp9bFTqlBMpPn12CNRwqB9zKG7BRmSx8X
pxvOUVfZx9uQhLWe0my8AlFvmTCQ6YFMsbfNrlpjPJz8TqOfPU4Tf7Rq+ZaNfvyiaNQoAmw1Dhrl
j0dcJ1ANc8FZV3Z/wWWrfIFxf/CWh0aOwctBR0FgI13S7jXKjr5+km7V/4zjfvqao3Fw8WnCQWMR
JAMcTzDL2UsUUnBvttFrj2Fis4Fw5jd/EbxXfKVDKYcWFYf+2kL44W1QXWMn45ao499CPFyHypVS
YL6dhUNy6iK8D4OsvKtEsBr1NmsFQ/xf/Zy0wibqgR53gwnNv/e0lWA6QyOcT5a1oOEXeOitKwBQ
CZbZKgsM9jnRF+G3xxgjxGzXONJCKk+GqT/4Bbl3mZRL+E+E9EzU2A5Qad8jwrTt7pIxBn4UzL/c
pBpOjm01z0rYm/dqZO07NW2fZQgoQL2rSrvd3MaWRWVnb/rmTV/sBnqz+04KJ32E2G+/Zk2+6VCi
fMNzFwFRDHHWSmsabybMua0ejjAkQ83Zx8XY7PhmFijJtOFOU9G7u1r4BdA18BpZRpfMBAhkgtrl
Iq0YngEe7sG+jnFzGxEs/Yr8z7wvJnaq0i2WR3KVWe1BunYF3gEVt+n+Goy3d0g2/BXWQ/Q8dcpR
8/vgreYEcubxZa08f77Tqv63byQKnh7YZHSTp26UwvP3QnjslQhVLelSF/wi3XHWjNWsqzjBncoq
fb5tuKSFoDmuJ4M172QDZ4pX4W0mInVAbZxiTlqH+a4rcu1UZZt5Doaftu+PW54q7RETcOvZS6O/
ZbNmGkggq1HgPpUpMC3MwOJt3rNRr3Eccck6qLH6tbMy7V7pUIAU/ItNSX4/uDl1uwUlM5QJgnPT
4J+lyyK7L91d5DdQBZYTmRIqxn2M+pH0boc0vzUinHLYMl3HlsJarI2wRqgg+sgpH+zA4l0u4I4h
2ZiYN1zJAban5GvdDsJDV/0s0Yvbl9gjXRS19mdcgWiSL8ecu+7TbZcYCtZAjOmFgWtMSd3vDo2B
t/fuMnOLUZxka2fdcMIyM9i5TtBDV+swRPJKMp3SVElhAcPm0i8z/9PY0FFxSM3p+T+xpdxFBv3s
XFa1CzS/9tcYTVAWwaCZZF+cnG0d58JYP5ZLqt+1KhzXesc6x3qSP5b5sKryYbqXXipDSqFvbasM
NjLWetOSRep5FXakYIsmqE6jJGpvfRlMgpm/SZrXoKg21jxdWmDwrAk0KD8rkIXv95DBKtlV2TQ+
lJ2jrMqiyT5VUHVMvs+UZI5yLJdzOIm0ATF2x1vJyx7TzxyvyPPt5S3Dt24XdPkmQKtqfZu4vu9D
hJf+ATd7Zh5tu0od/wsojz7w5dK6gs6vKHPBnyd1yQdiWQjW18ypm/VhvE05YDvFyhmsCam+JNp+
3rDK5rTHQX1Tpy4+30v64nZx0CBRnN4/qSgO4Hmc5NZRLePnOUzqC4ZEnHVxg+GEOz56WvtHmxz3
cPORaRV8P1IHrV0JA6M/PSaN6WCL8r5yHuz+YALz8vZa4SbfA7sgYThHxTYJ2MY4fviWZ662B0Jg
73F9N78qfnoU5GLGBmwN6AEjHhsn5mnEWEsESdQkOeByP2+VME72bty3p86Y1XU7OeO3sGGjCylv
OA2K3n/DrMFSilc8OfalHg2P2Lb/FGptopBZzQdww8LHnT3tcSjy4nnx5eJVnc48DxF9/ap47S8E
ydo9qgf1XswFzqbdDT/sZVCvmnqfV/r047sMZiPWO5UPv1YbrPYCI1qBKQfWAWmkhs0vAJ9wbOsv
dqvurqAHxOD3gxoZ126VFyenq+MX+DfXGkLGqQfNLfMoFYPYrvwn5/5WXhgbsz+yxYjBTfMWXsM8
wM+1cOutxDeGOd6/W1lFVIAws8BmmoTvrUAqrdt5UAqp0q2WFE+IpqlgxG4/UucjtwFcpIJqpvIh
Ews+zF+AYjJEml97sIJwc1skEDO5UY+zwkYXoGviciaqwqFJvvpBEDzDALm+u8N52sXgBR/ktV1X
Rrd3gsBbX9/py8s+/j9EyE6gGov0zKbhfIUb5/VPt/Smx27S0+cpyZ5k2KaCtG8xqdsNBZoXC3t9
IwIe0yK0DdXF6LDG6WNAJTIyL8ImSoPXhYxlvLxzV1MvSTB+DRayputH0TavMv2gAt381vWXuYPq
WSthd1eiRbyTbmH15yrJo1d9wszMyyxYzMvqDjQwjBi1vu/YRT0vdy3D73ndZsmfgUf0rlTq8q4N
HPaXsP324tfYOb2KuCnyVNI1x6J80ls8ekoH7jYwo2cXE497cXNsrfY0CJkEvVADSxc8TGzPHQ9F
zCHR0nn1pvqUbquliz7HdNK7uF7JrFap8XPJ4Uwm5VLHyOpwcn+QHh8E8LQIZ+mzoZ27Np1OqeMb
925VknILK9hXRfy3DFn6THrNlgkr+477aXiY8PXB30F5DYKoqL7A467W/r7syukH4OtqP3RmtzcS
o/vh7wPeoj+oZVX7WUXuTkZJaAX9XzPC1nbpeM2uaCPnCTYvYrB+HTzGaVHeWVEBrFDln79DQeWM
shNb+DEJdk2jwhdcJnq7Gc7SAnAA50D612Zl18fU0eODrQ8BSvPL6tsaVC2MbHEoGMLYeVI7448g
apzEz1euGyBK5tb5iedssBUMjuXuDHcofgKe1raxZRTHBgDpsbfQ2UY3HDnfBUCOBOyqjar619jq
I0Sl1H+YzNE8+Fh/7Ju0N14ktuzu/Q4PSV+1cDNIMvesZTYWndmwxrpjPFvoVpyN5WLPaDvvGtdv
V0D7gOa0Vtjcpx7ub1rI9qa3+rFHwwJimurhWafMqX5mz24juaCABHCaExt8jLpkwiin5mQtF782
jhH5yX3kk/1au34dnwpl1lzcyWhaftiihVkn9V3To9CKj+qJHDXiNtK0vLTj5TXX7YFS6KfsvaE5
HR7j+uqaxk+WjH6olWT0pfkxffNIpCZP8kz6KZzFLJiRIPPM8A44xLfMsCqMTP65cNRtxpX0J4+y
bdpTsbH6zyGYO9fXFVU7ZWs3Zm/5adntXnCwsl1GHaFzUvTbYgDBiMABBDcqDEnNpDgIyKaTzHLq
ZfmdBMqgv8CHrxCdJVpV3fxgLJlqmZXLMHT5XY18zEom9NA61AC9j5Oq9vfDcnEDIyajXnrbFAGP
+9uEtPywOCYNp1WZDEMFS8MlrFUV+2QpaDAsPRmXeOl2Gu+oOUCESroy4VYhX8sQml8N4u0Bjv9X
/CVQ2mvq8EEuMp5bkKNL/IPAyv17QlWLOyspsTleJiRYWkZcZvdWfp/j2WZeJ2XcmfI7+J6YE6bG
3X/yuHKESDv1W0pF4k56crmdObpg+oYNnrsfSzIIr6YXZetrJgV/2Ce3cZJNMFvRvZKUwTlx/XJL
Smz+xtf86DZ+9EfrODIBFi1eKaJibBg3MaYAk/7UeaO+khBEQMnCaPNPuRuJ2Hrdzn6xLwJH26C+
pHzR5hjn8aaL/1ShtYYaTYWmBUaF363x08wAwVe2obygOYHtQFFPJERU46CMHq/G0sgeUrWYF/ji
IQjZ78W55p6EEtJOAhWMPnc7twaGspzVJBga3+fuXGvjqkqt/og0lrYOLHhi2Matha0C8JDzjdWF
r7YfRPsAGMyRx0N01AOqi9OYUQ7qupNlY1BrLBdpuVqfndKZQ36eDPdV17+Py2TdGemuVqldSPc2
K+sDDd2Ahlr07jZ7u8vHD6w5bnbsy19sG4uZxmm7A/4Wwfe6RsUiGd4yXuMnv2vstQxbPCvYQ3j1
BUaw9QrcZG8tEjDeiCMNQHBQXctqN41elVYNn5sKrQvTwT/VWcKsArEEdwofJB8iyY1bZuT/YUxC
cn1WDk5po2hMKuWaJxm6p3CONSpp0Eishg90MR6p6LDntmP2jOwB0t1/ksl64a6TtNMut/E8RWRv
qU7KDj6wlB3Fu+o4J3FXbdykdu6K0L30SQrIHD4qvKh6YVDlCJqurLQcd9dI3bLRsBuRwEAtc3qs
7PaJZE57EmqXXPI8T7Y63r2bG+eLGnJ2NjHtkEVXolfBUnNZKmO3pRrmDps44RnA+ex9mcze4paf
2qrlXYnkzEn4eKUfIk0bJ+VFuvVHV4hHiZe8z0r30+zCGRY3ndtaCVYzu7gIS+kWnGhlt53Vib9u
8QZ22RIrfbj1FgNga/OpE+7xbcIY3I0p0ZF44PiemNrpdpmbUP/c5bcAIfARkxWkjLB//z3LhDr3
0SZvKgc6nUqN4inUR/9owmDeoAMy/YiD4aJ2CE03cV3v5aj6n5OrHH7DBZQks3Kxmyzdtq2H6trH
RC9H5VtfAmVxWxtIxIC2XdmL6EC9+KxhW+ffcYh4kp6Mi+madG8RvdE+TSOYh9VtQuKUWffvemt8
+mTYJiHVhGFrmDoHskGvgla3Fxg7rzu+GE3SkoijS8YW+1mnepWeXJBmpDQyY5Qtq9qiDS/LPW4R
cg90Qd7vIRHLPW4/5XaP209Z7gE5xTlNpfmXmmvBq5e6X2xAEBdc4cLXqIJgP/VztZPJCKzsCZsQ
fJGWWRlTQGoW1DaeZcjjlLueU9SQ+iWiRv2OjBmwXJmtwqJ5rBbTw4/lcEP2jQU9cGFpp9XWt/Lw
b2QiqDthYf5VjTWTInWr3hfKVHLs8iZARuX8wJeRSqyXaW/xPH/3SBkeTaRAql9NAMkwpdptOG9u
YZLecv3pR2VQxZ+nBJd1NE/bOUZNbB6Q6mHcUXzG06Y8qciC8JFGM0Az/HwnmLA0hvdpaBrOuYIx
Iw/2r77Mu/bgrQVbZubBc2g68SbAdMFa+VU2HqcyeDL9gi9OH/U84kr/kb9B/TI4KSfl2jbWaVNH
v2zP4rnf228KVqr7dOiKuyy2wq+cZC8S0ALuX3MSxn4Myx2Me4KD08JQcflvunQhBmWIYznb1PXq
r248vw1T6/zpDPsQm0Xz3VG6aeMvoZqdzaep8z+Filbov0N5ZUbHjtxHwYfy7BZtuVX9Uvs2QIJI
tDb+4zpGAOu4y18Rnxv2rj9HB1hG5hMIHZSQlpAycVdp6Iw/89lK2f4M4T0bwZBc0bfGzPM1dRzA
elZf/FCa0Dsh1j0+Z6pbXsJKebB48z/LkIIdw6Z07Gj3z4J8CwRPfZBZkItIyxTAz4tezTnBjZay
ovpq3Mm0adg554+f16WKp4Ugq7CpkcmgRVOloUa9Q2U/uutmPQNVoMUPTd3zTEjSXj23DQrayxjm
D715nVY9fCArL8fGuIkUnoV8hEOjN/c9oqLvMVGmquz2Kj5St4XyY5QeaQ4Fo50QYbqzq6rQhckw
HewpQbZ80DiXL9mlpDXLTZXbw1bxF9RhrrJfdYGX+1WQP/glBoKxV7SPKD6FfF28DscnuhNspkdE
cvQ9qq6Ar6X7MZHgda3ApcHJcwlbxgM1Qpc2g3kSuy6ERJUP0Dl3rKPc6RrXN6Abm9wFXN93Xrqr
Jtc/aursHztUoWDBL3100y9DWjfsTj7GIqN6D5Roifs0XVE5VLYydbsUvqFaa69J8uULlMLJidjZ
l4mj4nytW+7RDvQ+OYcwyXw+5Hse9ljPk8IgEcGLfj3pMQBdxXAu0oo020eFaX65jafmAO885Ilx
aXEpXmVpNu7tJDfmTbwMatp0XSK9TxOD4oYry/OHvczIHYeOk5BdUMcmeRYjjLLOirHD/z0cL9eR
NDeGax+IR+50F2Rlxksq0TInlx4II3Oy7jbqzl3JedHbtm6K4KliUWTFKv65VaoAYaCdUcBIQpQO
+WA/UCJYyktfUfuXsh7txV5GfVZRGDoVo/OzCRH+WHPQmMCNNu0+HjaSyZH8DX6h7t7AlWklSZ9S
fNdQBHmY2q49SUi75H6srnX3WR6qn+Rc5S5LbFum77GQ2E/8Ld5lbJMGBzA7Ocovo1uDdk8l5xA3
vvosQ4MF44y3jgm7kF93QCPl2cSSKrFL/0GGAgdAiQukdXVbRRn2d2P+yduZAo6e+k91E37z2kn9
TnLD31iDjYrZ1BXfsvhL0Qfa977ReKY2kJMwndS+k+RAbDGtXvOxnM9aZLRrWe0bBXUSuHL3edo9
jC5qDMPqipYjV8sHM3DcI0doZaUt3BZolO9d8Vm8dWX2FiymjE6EB2Jaz5Axy9nYZ2mrUpruQHzD
HfupmM2WN6H/lxJPyJnP+bcyCBANGVKqb0lvHUZUUtbFDFBi5qxy7EervkQJPOOgt5xXOy2aVaJ7
8R8kA1aOWZh/x7H26AxK9T3XPG1dYXMFocpR946HNr5jNfDxnaA78uZTDkFqtv9tJeD1jn0dKIf/
exzbpWI3IDOFW7dWP6GCDLvv1yigztZPl05YluOF/b7Bjj9oLAPxKpSKwXwdr0Wv67Vp3XOH5fEn
PJP1wX7SEv9cLituB9orHmqZSHnj7LzUW/63/DL8Am9xF+qB9XcaYqhKhfunhTbxure66rktInun
hlZzgiybn/NKyXYaua2X2XetlWqSYVqWO2Cft1Sc8p1qQ/r4g6v6s40fRTF71sHO/QlCH90UgctV
SiHgnt1djaz2gi/+cJmWljZ0L0HrAL5fxsvU9HeZZ7prJwDlYQHlu27Kb13Z7ku3SsLoIrIDt+6n
WYrQF9n9y2xfqH+/c2EbR6He7WSev81d0zs6KTSWO2mmS3+YRjQopOlnsfseFaCbc0xKDkuxMT8N
mJHkkLYZG6zQPwLasHfFMLw4w6yd5GKOCZt8aaqm+z54m5axQTG+62WrY+Txz7LWjmDpmwFmizW7
kiM6IPiWenN7GpPWfqiUFAr4aGW/I4dDglqZ956j/wKGqz24poIEpAvpzIacaANmZXAYOLoFie3u
6rHUH2RMLtYc3Ls2Z3KrKvne1KOi39v2k0S1H6EoEUMcNucft9Uy2VoO5cXKfi66mgTpP7CvpMVD
JU/a8xVuJt0lIsPWuS0Qv4GnBQJ0uchp83rw9NOcQlof72TsFpKXVMZWtz7S0PC9YPJsJbBCBJsS
8eQhCeaDi3TTwjzqKkxDNy+y7ZD4NbLySby9uVWDHfEe+nk+5mWunNAVgpAT49h3Z2qBCc2Sx+9f
GQ5Og2C4Q78sq9WwwLfl8qn/qSlTTqEXx3GRfRqB7XjDsClMP/61+Ej0CtAUywVPifVBBSs1aQ4Y
Iuf7UdO1V7Pv/0iE48AIQiz+Ww4iZZuXhU7mM+/uHU1T1prOVl+xFIBpTpqv4biVZ8jt9ZudLA5P
MLSMQTvGGf8S0v3foyJoBN+QSn2PihYpWYmiLledi9GXe8mwP1jaEbeREEF9bn2LqrrHFBrbIYmG
+FkBYIXVgRb+cnMAODbVdfao0XxEQaTd9klr/ay/qEES/TKMBHlg3XCP5rypI0770G+hxTlxB19v
Yd7JJVJaiNmp4m1vY+TYYOgt0TKGRC+4RAmM+9Tf+kXi7MfC//J/1DbPexWotw//8KZrLi2EXIPL
VSE9qtCMkZh4QRV1Q1CfDGTTEXdKjQGYEPnpcOcs+Wlg5uSnTclSy0AoaeyoBMeO0aSzwYAWjXvJ
WCdL8vq6wNE1KLWxrgOjrnL9jIjgXuk79U6r9QlI7ZIuRyCKHHkH6gytpBqNxtqy72CXsb8Zp2+8
iOLDjLrkNlARKPSqBK+wNk/v0YMd78fGI0dh9PtwQP5eNENEEuQ2dtMqaS3/PU5CJPgWJ2MSLGMT
hwSyfwup6BZzu//tXvGAjWGZtTrFRPSLhBgmHLI50eJNm0PRlq5MXMljla6ql+jXLdSs/Gw1WkG2
6yaOu9C+YvvkYsSx8hWr3dpAhE8yJi25qPhlNTtpGpHG1+8WHuh5Ua9kSvPCtFsk1f5im1LtwqVy
LpdEKuXSRISO5dOi6Qbi85WXRoXnK4GfYurGJ+a2XFqyRFof665LOAS8/xgnG38XI68OToF8fuWj
jCiWc1zwB/IRl6HrrHNF3S4ffBgUzjGD+HT93F/n+WI1ZOHxq3GMtjn1PQmAz83RNp7KyMv3OppB
J4kxwqzQz9LUQjs7BmM0s9mYnNrjXyXMmlXd6+F5iFrUdT5aLvtgBSrd4T/jsay4xd3Wxh6f22pY
Uokfd7nFKQE5R+RY/iVWkc9IgSziFWradNEuVhxvpzfKc/EhaPFJ6wK9KMI5CI7rXt6QId+IzX8Z
Oh0GUSdy31dujhB0EgFedhp+GUMAQUwGXewotu/q7VDXy3WjQDNogz6/k0IlaoXWPjTwJpHuUEzp
hUTkL2vO+teg9ONXzoQyJRel0t68YTYv0pN7Rb7yqrqase36WHmzq2KNpPv8A9Z0vBsnC/9O8JgY
Ueh7yKbWKloOnWE8g+mNOY3y0FLvZaxfjqQKSIgNjsjDNpLT6LycRjNOowmCvbiUL4fdstM6wLNE
y7rp49Yeb3AsCayDPmrmg1z4A+xV2fd8UJYxR6vMh7kNrAfPN7emV6FB8BGbIrNxas3xdBuSlpGS
AnP6DsvnJRaITIlxltVvYOEBkQTxpa/RgZs2aPKMF7m0cWCd81LrORHr0Urk4KlS93cGwGQyAqjD
95mWbWJ7nA7SjU3vbeyy4DFy4uarUhzDxZ2udrMO5J1TRT9sNyLXmKHNPCUUc3ujB9PudezUzNbh
fctlquO/hyg1jtKT8XLy1knucopbFqEG6NyTcdg2ltXiJ6bDXgm1AlmzZbksoGY87iId2UVZ4bY9
RcsktDj6p31YHeocfbAVfs+YpS+Xa9+AT24pMMiBVObpRmauzWQOC3bYlbmzqvBPgrEkh5RlLCJo
Z5a5zlsLbQlAAEv2VdReA92qNk2MeNpt7OZ2IPqwElItIbOd8Rlzx+eQ7NkxdmGhiqQ3uMQv4FTS
l6CYw3OGiSFSjsiDfoynDjJb/8M4KlvhOWyT+3IMUFVzIOt2rr4VMdibNmwjlVXpm56v4abGe08B
AR/sb5Gy2mcTvoE84JILUjlLCyfTAzept2sz53vDSjC2otED24CKRWr+kjHR6elF5Kf2wfaak362
60rfxOVkHrER+F0EXvkztMprI/6n8TG1NPACq37KiG7lPyznR+kPl3ZBKKZ13T4uPUEz5v/qfcxl
0DPXPv9OhytQwcjHvxXU8fEhXZS9ihg12ik2vwmWIXJtPDbzO1FbjHUkF4HWdPXCIPdTwPof4or/
DEuMREsA6X6JHoeB/On/fgOJbEbwCU6R/10nMztXEwqia5bpndqXuHBo03SSlmkEzF5jcJdIlbUM
N3li3hWDAl2FcJ3FZEpS3Fax23u/4aeFEnS73O4uYxDsECPNvk1+Wx8j1EA3UkxrIx2QYYWEdodH
44uulhcZD8dMASOUhHxEqLmZhnNufITwOf3397U9UsdfxpOgrzfGXLVHhJKVb39k0Aj5jSly71GG
jyEusrFlL42VhcU5ZAG1vBX6FxnOJyghCfTn698rv+j1D5Pm9Z/l9odc/2k0hPtRwOEPkqAeZaat
VjX5KhuioV3Ng1mfjbhxtZ3hVV+UqVb3bhg157TkdGKjnM8+f4cKivWCO7L1ohqeswI9Yx1w6TZf
phqCeu7Y5Vpm2wiCQ1duSejbXr1GkAoB8POEwPhZs3xz7fuNta4NFdXgj4lbN82DuVnhrDLfOYF2
DPAuttdlPgWn/1vTRTQfNPMQFytw/vNx7rYyZC/j0pJbSKvSET5FoxNpoBlN7nf+SxPtQNApZ6k0
SgUyMnr7gJb4D9McOGLJRG+4yE4GpbG9DhZJ/GiWLYa2oHGrDQq9qzze5Bk+TTNSGOYqRLj5IZ7H
X/zpwaEZ0/ShWi4WX6UHTa3RU7AWy/ml67QWWO0CH5NtApiPQoVDDXiKDVyBTf/3fxZTVrDB5KD3
mADgX8ms3KYavbX8BjJEyuaAnoV6Njw9PBmF/do2pfbYj4Xmr1zf3HSKH9630k3zOV2XSZnui8xX
H01EEB+RkLLAMnLy65d1sjjNXf8eOZ33IVlblu3P1BnKo4TJxSX/sYVHom1uY9RTr78FKJmFM+V9
HZsarV7PyPfxUrWp0U1Iyx8yiuHKx6hh68WPREXXV0a7MlpiZ71XnrAyr1dNgcBLMw76j7KvL60T
gGUoEO7HTTb7q49AIYBC9b/mnV5u4thVHiK79/C66+pjWKvO2dFrcBc4D7zIncyGHWXap1UTgZgF
SR0uJZMEm5qdqbjpK8ebdLGGsf60xbzOu9n6OSjsFLwsHh+aRXQ3ivtf7chBsbZ1FFFNGxSfEZVP
adEhfhShcLUUBHFdQdptiZDuR4T0ZNGQGOqmyaPHBlOU66OhVPyvZjtnT3z9hqcoCa+PBr3FG6GO
VGsnB+WxtL+aWZU/RcBD/xOFcpWF+xHuC1mcshtbnuVhFjxrSd6g1UJPhozlsU7x5Lnr/frTeNaj
gNUMmA0Mi6ngNAX2sBnsbrygLzxevAwN1zyySXiiOLnFZWgMMdhznrrAKK7nk9sB5NOBJM4sXJPk
MHJtZsli1kJZe+XhHL+a4L4/1i55OxUC3VZkRM2kh6vNu3bRGTXrLkEkIZz3uKqO29zQrLth0eqO
x5/aOBpvkTsbR7vXCgBQ+MmFNu8QN2lLCoia8xSZAHwWP7k2sUAJDMqrYYOvMMgTPSX6ouTjkgLU
ssB/UvmTr7qnKQpF/vwH0YX3yNhL3yNRFgK+apJ1FMwJDhVuq/5p5o1OuuFy5T1cKQ7a18Fu8gte
ajAjhAlx5T9oX0M/ynFBwSEP0b2LYApU80dcONWDy1nCX5VuxXuC/db+ClFQusACb7Xk7a5atXGs
7JH7BIXh2elZ2Evg8XGnInnxHJmpdsjsYd7BKMveSNac7dLizClOXagakBcsircMQvEZQof6zAeh
OPeF8xYIIR4zFmuNPEKzl1nbUufnP9KUCwnbCgRV4qz7JqF0kajVG2kamJC1co5NABerZJjzNa49
89ZTEtgeXuesB7VfhDWo9eYkch5hO4b3mmFGa9n7Je38PqFT7bgf2DuvzdqMMIVd9GSLCvX93Nde
qNSUK2SonT/tQNK/SNtfCgy6dR9lVCCD0DwU2lzsI/Z6G1iZ80bLh+FkqmO5kceLmVRPemA4LzLe
cr4h6UPB+WMcjOUFZbH6t2um+VtZ9Ep+aB2KVI7a5hfA0ginLYbOZOLyy1iDA5OyQT+tLIRj7gGK
+CeF7a3guP4L91omAxfW+cKBuSG9osErjyhKZChcbYeFW6U2lGSN3CsxQs3ju7FM7bvGaOAFIz2H
hgy1npfaL5H3Gkbt3nFt+1IalEaVFskPjBj3Vld0b9hZ9PsaDaTls9N8dQwgrcWcP4I7GFb9lBYb
uO0mUHVbe9Oq382solXnNdZdFowTVTy6BppKJIzdp2IRkar9vlppYwQYfFndRAgTWVBh3km7ESQU
KCrd3TXLqlr5e/9K+uXx/d7/FK8banenZ4OxHttyQhAyBosBJH3T62jPOV0R7BKntncThptfjVij
DMGb+CCz5BgSlNtz6yKzTmzeGX1SPmeDYyO0fSdBkK6cR62qHqRn2NEEpjqk6rfcH28Mcqwp2rs5
vIjOcjpsG7zsRf0NQLV/6ZeLmSNvqaNTtZduX7szyOzih/RkidtEb46pBrioEQ+Eqd/HyCxuosIz
7nD/ogq61OEqo4A+kYTVWup1MiZ1uMGzgSygEX8bV5RQ2y0p0Ksto8TKbJ4AvF1iZShPfTC31cTh
n3/zNcj5L1U+TqdrIQcQ47VrR3hCUTkYQeTn/r1VNl+lBEGF0r93lfKrlCvc0PNkTqoV1hLpECno
o/9h3XIXifQLiKsW9bFdpGZ72T7KptFXUKx37DA+yzYz9MNg7+XjuJFZdqXp4wx1ScdSeNFclkuJ
rPXF14b9LeFno8cnQ9d8H14QHlbm/d6vPRRskiK9S/XizV+YaWloDnd9O8agIOGtWSEQ8ibUajKf
dCHIbs0m6l9zM+ofLSwlqug7mx//L3f4KwG68SdTcFsKZ6t8wQ7P2EXg2E8cgFB6C6zFuSJtvvp2
+duLp3njBnazRha8AL6Ke2usa/beEdEZ8OP/6st8usx3qc5XuIIu8g/9da77YiWEvCrsmmc8VHj6
lNNFhmqlQF4x1l+EwCeXYKm8koZEF3bh+V0v/5+LypBi4yhsXDV88IqZXyeLnW3cdO7BFb0DvXPb
zTtDtwfEvXNij9Nd0VYAVybliwWHWvK/tmubB1R1pk0zsWfBjCGav9Yh6MCUxNBG5E9Enu4qvNdP
G2q0uC3bhrWHSf9im4VziRaBLmnBm3IubcXDPyzbafufCQkZqLPg3+RspJdnuNSlIyIh6WTa2xB5
tq0QKMRf2DN3CI40IHzgW2ildtdQLjxqGKZNqxtEbMz9gxeU0VFAX7PMSlOgZKQBAPeP/5q93mGZ
kXVyq8GJ1a2J7Su7fYeXlKqA5XeqPtPPRv975OWOiDyZT3YWbOYNaS6J0lYrkALkkPG/CDuPJbm1
bD2/SkePhRC8UehqACC9KV8scoKgO/De4+n1YSf7JJtx1ZqA2AaoTCawzVq/aQFtKm4bQg/Ph1n1
bw+TKE+OpvolAG55d2+/PUxjOlxvghf55MA9URDyCIdOOiWLIm/7VA+fZbxH4eJq7edRs58ToRrN
/19aGvJfgTV8lpEm/siiAn53E4dPGfZ5u2m0xv1kqN+XqX/pBJKqNVvMRSje3kMjUY1Tr44vcSV5
S6fedARueNCJ/y+X35KxVeyzbCmJrzjX3jZct7osxbKF1U6DwLgG+DJsX8dpkj/1PuOn9olknYpn
RtEDKXG0T5jgyttYa7WtaG1sbLb0yAA2YvRgtPUKTYXeiVGO07Eb0ErWjcocncwO51jx64u6oUkS
VzOByYuiJlu/uoiiOIi77IASj3tlkVN510Tml8WZyl+oV76JQvwr9eo0n/w6Q8gKjeou3AkSuDjc
W+514mwUFHFxqvQYJCB2DI0pVo7qaB2SCC6WZWs/VUk+p7UZ/ihSIDAwOEGapd+GTFK/mHWBxsBQ
pJ+bECr80oEaU1qgRjDGkvcwQMpvIrD9Olaq45l9BlVTZbmRZeyolohhMa+mq+IY+ZUEGOnXJtS/
ZoO9y/IVzQcRP+4b+evgsC5X89Z8Brg0bWs+8KmcGePNhpSwkB3rpD49SOq0F3pkokoc8tU9SJzd
G4SAmSiOupYfhizd36tqaX6PRnuAOtMPLzNU2T7FdtpZrR0hPKWbIApACaxFGOXJQxYNx4A0AsJb
oKZJJUvETnNzeEHPrzkEyppUXu9UEQVhn6itLh9AXpW/ga53yGtYW2rtJmDwtrpdfL7DXsXZb/1S
nqsO8Y3lnYiJtu7wHFQqm0KKnsSWLh2Qy4OvxuOw7ghFnYpwpWov0ZOo4kFFYjBn6hONM4LqZwi2
70iqFq+xVSyEneDNDzHzla3iZjuzZhF8qAJnFg+MRH3QHDl/jcG/7qZFy31JHqWtWpulV0qhU8L7
ipUzErtbzK/C460uyJqXYhi1B8utNL1E+Cc3sNAwSQeuazhTU/4q6nIE3agtj6Nh/BTVZMscRmlL
PWhFGb0Odb37w4bYiBWYNuECh3fNW4sDcjjDdYpSbHGNX1WiPq9Cdds3Wubx4w9A1FaLGouY0VnI
gN3ctWy5wWGGMJsnVMJCI2YUN4vC7RF3IH8Os74qm0u/WOEjo2D02KwHvYwdTzcAF4gGUSdaY7D1
8oruWPuLW5ihzAChgeP/4x5pKX+bSkc5iAtFo6aOb0jyaXtlgIlT2jj4ibzM7ZAbyGKsEhrikJqt
BbDEOtyrxNk99yOKo6H+1QTPUIaL/W2Hp0TpsivCyXZvCHNlmuPHQvdNjMbaDRoxCECuvQer3f2y
7NTYwIC7LoyXsQ3Nlzj66NpgfBY1WTFOoCvacS/awmoujlJlEwgPQVje9lBgn5ftHfJRxDOP/70s
oB6/gUO6tngn6RTu7l3UCbtlrG+ygzDEQwfSAIr+gpgtejVhGWLJF8ln0VYE1uTP1dLuRGtso1of
RzNyuwDHXyVDrq9zrNwubWalcfN2xUJPoe6hI1GQvFk9WUxiGofcTn9G6GK0G0I5APIT6XL7P8Q4
c5MtaJs2pWKSfwaok4F5fKzCqrkmsNZF1b1e5pvAQaOvgyrIb32JhPzWN1jNce9952r6C4g38GMk
prTyChd72kmzVLI8JKSrBPn3Npzqx0ZP+mdwlA+iOm6SX70E7kFdqt97aeqDqI7IUgSI3vlR3WrI
+kzOUQ3wIGV5q4GfqFqPiHf1JWz1c55i3NcNo6+pUvI9Ku2FlyOOXvO0tzd4EZZeM6MuiZpt92yi
2niIeqddrSbaZ3GYmFxZdQzyDs4IXquJDTES5evHZEWz96ap3/JtZsJGPNGXZS+SbiJ/JnJwPcDV
Cf2ue/WiByH+yMMn0eleX8ZWtlEwr/LvDQMW3P9KatZtACGuKm0/AFXhoYCEAeKIx8LtTInnKw6x
z5mBXO69XjSq7ENOAY95pK8ODKJOHBIbzmhvqX+xt+0fCgukYmXC6iLO9GmSh+VEeCb18OCoPtUT
uqCmFGO2YbblJxhytmtlen4WreGibx1lTp76DE1Ow8/KIN2IEM0yRj+MqA4Ogv8hOCUL7MutYTmG
d3si7VAyL/A2bheILtmE87KEbDFmx5hJFWZgXcRZLJX2ZQwV9JuSxb7M6xmBB/v31kR/J94UepjU
6x8okfjC7yZgreqHzWSfJ6VWH+yAyL2gm09S81Q1Svo22rhhBG1nbEMg2p45dNYBHJ3uhVIb7IKQ
CZJpoTuPWCmLuVXMmXG8vKFEV1xESVv9l5UJXqGYX7XVnZlPINrEwcbwCnhWEfFmjCnh98aIdkPR
a0/dejBtp8AgWzYP4cIM6rW5fm6B+15uRUc6kAYMHkVfo2TyCIxxKy4vgXY+LVUUngxl+vare7z6
WRO29JS+Y3tATGreKA2y0cG83j2TAtkTn0BcbdbDp1lTMaBYU5Q5ATLP6qpwc89OipzkvXjvYlsp
gU/RAtSGTIDId9pKq/jzUqtrkG3Q6k9RNj6xRiAi3cxHTLSrvxal+9pVExpItR4gy5/qiIBVK1YB
P87YrHPSrxBKikKrnqH41l7VW6CknPKsLGOD0yBhXpNFlbFbZuvPjPY8lrGfhgyC4p26H+CuvLJN
rI+iSrypVsj/phb8EDUkeBAxDBtM/dTFKV1R2ViSPzoBYljaBOuqWAJnP2TNRVt1EJFzrQf3dnpr
1jClHHgeUAVZu8MgJ0uXoJgdVlb0oC1R40pSpe40BBwfRnT6dHeZUbRKNAn3uLXy1nE908j+HiW1
ePqtszhtDYQel7S73PtatmTsW9t6E5AmAWFK8tD2RnLOXiEgTwh8JSfRLA43WJNAON2v+Q0Wde9+
qxT3FN3zFvluvthXHIR/mGIfHxP1RcF3+iGvu/wEjUtEmog1XCfsQ0TDrV/6r352vcR7TZ5+jH/L
A3c8LBeFxPlFirUfOpDGnWhMhLawOJ1jNTt3neze+/5xvRVheWVUBW5hf994TqKDgs7eubUG6QEH
EzFG3flpfVRPbmUE1f7e0LK62FXgFlxR11vO8lCnF/Gsl7BJsPOanwMytMZRaySKSv/c4N5c7syo
UM7//Mf//D//+/v0v8Kf5WOZMeEX/yj6/LFEvL79r3+axj//Ud2qDz/+65+G6thsZyxDVVHTsnVd
lWn//vUZhRx6K/8DUPRUxmGRHcF25xsjTqHQ2bzka2xURNBF5FyDoUu4Wn2ZcHpp1Wx6VZm9D7iG
2Rts1pev4kC60t4QolAOSdHMr47RIK+zUloVJUPhv5qvSgA+vBknpHH1RP6K+unzNPXqXk0XEz7b
CK3hiH6efkTQ7lRZxPWwL19dBfAJd7GmD7ZmIUsqVn9FeEYdcktKmzQS7ri3CF04BdgF1DDAlSIe
wEqsxThDbknGKcIqjcQjFJHgWMEhndFHB1aW7YA7pLe6eI4vpsTzL3qU9WJeJ5yP7xeBIM334kZZ
hvP8f/41bPXffw1Nlh2k2YnWGLahKfwe//5rZKlG2AXcxTFLwfnMRtg8ZnbTkDBUWh+33Woj6sQB
/wjlUrXJrQodOVhbPfBrVW8Tn4wr+i5ZPT7ApxluBww5CrCiJfMuwGrEXbJoBKXcK7s5Htt407X1
D3R7/V8yH5Xd2lepm0IvkokuI4oFvfFeJtFABmsJ24dmPRMNak18QNTZhQUQoe/w1hOVt6sro1NR
DNhlhhZARWbDeNtiFihmLOWvDafUMddnivZrw4lcYALqqDmKruKiWW/ZdEa9dhRTIJyK9nC/5a2O
W2aNYz6KkrhlX07JVhTR80seUCy67VnFfcUtwUprtz8jbumoUoDGG5telRdo/59/ak3W/vitFcey
eOUIE2sGyHH5jzdPkmwNs7Ei2seVrBynzCZu3+IOoWZoAONgYPtdNIPnCUrCdaI895kJN+ZFnRPj
2usVhnkt/rkeklbN5lZ2Yqk9Owi7WXH/rz5Ny68wJejlakVlXSPQ3/tGyUci6anzOjvpF2zylu/a
kr9iouS8zYiUbTWpHw5LHZpPjPWMYXYvfw+7Dm5A1H4OIjKFCxHJE1Y6AcIPLcady7h8R26uG+f4
uxmYjpc3fXFVgwmncZ53KDZGA6UQkp/OX0vD1nQdY5Qel7TIEKVH2kN3shekUcOjBhnuQRzkhnBD
VKQt4qSLDYcW+paoE62TGvfbvtdCrxmGbrU95LqoJBqBr93lVldMK/NyUNVDOE6Dn45pzOyfoXEd
qB1xKB59+Omo4YiDSkyhNdnWitJijdPFNKbTXfDaQDoPf2VG79tNJps0c8siYnO/iVGigQEEIbnd
OKvr+kAMLMdNMFEIDuJ0wPCukEZKlOqaZ/gSjalaYXtSV9dqretgozPN2ebPqIuT/a23aNG75FNg
9cBCxLXrFeIyUYSR+yCNAPlE1e0m4lQprYMydBpEFY0bizpxF0fV3ksz3hlDkpyGBcDC9PdBNUsk
DVCUB0tMGv2PBlGMwg4WTQ2sWBTFFfd+uilphxzd2j/q78UepTPLwc3sv7t8NGdYYzkASHGB1auL
H0VI1t5pXnJj+bYU5acQOVoS5YIgttLG1oZgbbhX3UhlxiW32ULKX6Qyn772cW24bVtND4qe6Zem
tgdPNCz5ckWcvnizjKU+JF2WoidX5V8RzhTtGMT3rlJpexnRkStByO5qTRYHwO8bHVS+Z6xFG0CE
jgg9KW0Z4MTWCEGW++IauS4eNLyyD7ptq4oruhsxO3JQTuvtRMWtLagb86Cb3eOtk7gHXgTFFjan
7YreA/ztPRtjov9EdJOXathbKsZ7Va+eW2LMKPnb+lOqISCkxLdCQtT+ovXZQTT1aydz4OUj0Zfj
fkZR1Onsv0gtwkYWRdGgr4rOeGlkhLbpJ+pUoh+42I/F7X7ippUSskxbITvrXxd9xwSkWtg9Ndpi
gETWlksVIjxlAgGZiVpGkoqaQw/VDr/ZBQvbpNYehkDWHsRZneuLa6r2vIuRpTOBgtDsyOW2nS39
fKuzpKQ7ZyzgReOtbmxJUEC6BTYk/oBoao1JhUSM+4Mo/vZXMoIjU9ocp/UPi/p8GeGNDqsvmwNg
Z62vypl44BD9uNUB77z85ylCtZ0/pghVtm0HvzbLcDjVjXW58NvijPFetQhiaTuMP1bEV2Yq2XZq
9b76CA7JVI9HZLiCR11CjLQb6/y7Lsu7Gmujj0ZnKqnL5fcehHqmjyrHxKxoFIfxgAR6PUxosNst
XOCVlbdEXe+JViE6LVqXHqawUcjab50dC0VfXq1He5G6bRuPMTORDQU8nat1jLXRj6kn9SlZD5MG
ICrBq3sv6qK4eY/HRj1Ntvkthc55RNJYfbodZGmHA3tyFSXRXZyJ+yhpRwM9ENwxH1nlVidl1XrX
nKhv3CVBK7qWlHVORN29nWUqb6drOcxg0Py3Lag0Oov6e4e1v7jzst5eXCSK4kzUiWLP2nMTBCGW
NX//BZQymGd/+2P/r3sZ6vhECkHe3e93+3TrBb9/+Pv3KKOi3Xeacrp/rNsl9y7ic2V5clBzIH6J
YwYXtkmaOylW/tnGi86DbTOeQCRa77MDkpyFPeoy87RVVmqKUFn6TXvpprrECIdC8LrFux+Q9dO8
2bBr9vwQWUTD/RaTgzrF9o8WY2jx3+xDy+vh9z+ag/YdVYvgMKsVrm+QYBqMslTZs6TVBW7RM+JR
eeci+zeUnf1BTKTaz4k8bVGsQrhr+Jn2knWrtse08M3aDHa5MmqDu+QpTr7RJDnneKzL7bCSP0Qx
WevE2a2nWVXBuVPIF/Zmo5/EzNJaNeLykbK7zTOCb2z0KjDyWFV/BrM8/WpZJxrRJza01mt6A8k+
1l07rbPwW9WS7JNpW7t+LvWvpmPZHraH4QUr3fCxTogKV7iQfg1gmY6o37x0xoQlAlZ5G1HPWxr2
Y/PVwARrE9WFccg0PX1NpRy/xCXcLA3pIbbBKzE9xSpPDvsWjAZSabdKmzfrNKB5I+pwVtevnRaw
dZpj2XEZClvYmVSK5jpxwJg4wPJd/fbPFPfprmqk4GRrbXJM65LYxCA3ZPqKZgvENH1iwK98cB/t
W9nnGvYQavrFzOt3MEuYfUyZj83fdJoi/FF7SVKuZqGSL59KlnKOrF5vdTlbUjceh0PC6H/q+vpX
Q7Oe6QUm8pAbefpEP1EpriOT9D2McR2p+yi8JslZONSGKInLgRFd1QSuG5hZaSuKwBihKDVlvFsY
r6/CuTZipj4ESThIL7fAvOLoHZCe9lGAJadUavw0KdqTxiWva71ALon6pC0f/z9DvezYf+zEdctx
FIsNuGawB5SZxP59sOdnKUxTqYzDIqOYG8G9XjxHyQvMIhVpvp1mJdsE11prgf4Nh4pNs6L24VaH
u71Rptp5baMgc0GlOR6BLN0TdREmrOd2qgpXzjTnNUf87HFMjSPSpTK8exJ4qf0qesZLfLIUdAvV
tWOL+wyJdKKyohHsrOFF7Gn2oghVWto4rSJtROd4QrnBDu3PFpQdj12L+WqY83IOO9K9oojpa/5E
SGNbD8jDiyoE5N2ujDJUbumPnPs7EjDlVZRQP468WNWTY9/PhBytwDrqoYNxIOhzP4Its+/H3nxz
krL2+S8iVd4BOcqbHDHdJXFurWromAT1+uogOi+V5ik2mkolcMRD3y3d2wCnkpRPle9F0ZFRvuVz
ZcTo8+6tjBUsp8ce3tnaWc36YFvm42qdTVHSVt+aMJ38RJFjAm5A4p2mTS7WeoBKlVwWU0aHwel9
UQIF+atedLvXNWXOW5wOCM1a5c++lFFRXw9mXFa3s3udoqiPU2xZ+3vVlAVIFK0HUQcSnC17FVfu
Hw2iVZqDmMR13BzLLjMOt7oAboETMnstRvpCer24FFkYsKYjUbDVEla+ovK3lnt5JA/mWGZIsIrr
7ofbHbR85Xbp/aMyqb9al9IGrYSQ/1Zdcvl5jryi1stnUUhlW93NkT57oiivHTKz/q7A7T+JqiCG
bVUa6ZOxCh+IqoJEtE8MdN6Kuq6LosdyqPyKB6yywgeT3dA5jMbxeYxl1rw520VRFIdUVw23aqz4
ADlgfDbNNH7K81U4ngvEAdQcqKo6wMhmrWNvPz7HcfXTmBYEgtcqFdXXa40omiiJ+0zkdTeWlZQb
UQd2JPKNynC2eblcLPBLlzyu+ueoMZozueE3UapsuX8G96kT/gZ3J+rEASzYYSDLdxWljtj7CbPv
b6K/qEKtgGV5Y71r6dj5lmy3Xwb9hzT22sckhQuSXsynOckTnnaVNEZty2+ZNWk+XOPI7+38i9GU
0hGpyGJnlenk4fRZgS+NsDpelMd4NFGQ0ZYCEEwjfx6U+KLYufMSI2mDeMfylSVeu2sIcPFHxmUD
UGHYT4iYk5ctUHebuuOUywhbTMleLkLzEhpBgq8Cfr6JPVjXxtHeyoZUq93V0cnhQzhKmx1apGk2
zkhAcGzyXW3q7VkqLogS5AMmBs4Ap1nhE43mXsmSbapVGFrXRsIqMSPZHs5uNS/sMovIfJIDRG01
WZqORRTLL9Ay3mtr6r7CwGJ8qXT5iia2cTWrMCI1V4U73WqUTTdl+gOTrlfNavgsDuRA5cPSxx03
/1ddhHvLpgHiu7nXjQ7C0djbBQeEmqPbtWG7eqhm2aPoJpOFP+MF+XC/SK6lkbEHU5D7RSmxVU9R
rGQn6mZAhecA8Z9BL8vM1dq5PkpJhLaFKJd69assKk244dtwRlQXwGjm3o4qWlBgoYbqmEoD9s+i
rA56dRRnZJTouqztrbhK1P66VK4mN8jHwhczkZik8DSFOroeRN29eK/7o18i5jLRfDu9t99vwctq
/Zrwbqd5PoA7Zb+MOOJxartfhziEYZ+uh8QyoswVZdEsKsXZve7ekMb4tLn35j9vcb/6V0/ojLua
wB1uqTEqQYb9JMEOeImzAc/4/kfWDcuDPCD/oA+h6re6HbD6zIOXJcsxOVDU+Keh/6zCqfjOjjL3
GMXBr2Bytq+ctiLQE+lPw5gjdhd36Q8MHRNNSX6yXh6AsgX5i9RV7a5UMv2g4VBG/BUorq1b7ddk
tvxFRh3JcFiBhuQrfQPo9wnF7OwN8ZCDAXn8c5QN8dYOm8XjZR6Rr3MkvkQSvik9b2bfJt86ZQjf
VDx8LR2LVVypus/pkm6mXpfexnap9zHWtN1kjScTmYUTHFv8PPQNBozzwcmKnO8tpU8a9mS+ZjbO
3lCLQ7wk2qEPyeNCX62xN9U+bEn9LAb2RFbjjd0apR+8MXvOu9zsAEZKSvw5aaSnhv/Q5ySu9hHA
wquMDISLLwmCK8u8Kyq05e188Wepazd1jvUS9BCwS0Um77QQtxvWpJrPc4PHoATexiLqTc7SzpA6
RqIA7+W9jvmZGyRkCUzFMr/Bpd3ju4Ms1RSN5z6trQfmFS+XUPxBqeTnEiZPuiPpn6cswSkvfcvI
R39tJUSgQrt1nb7JriW2uleEr0klriLhpS2dgrgv3sExlvsCmO5usQz9Bav3ndPEu8KO++/Vgi7Q
ZDfDE5FY+5DNybRNAqwYWqm8sryvsfyeCj8PCt1DkKA5sb7NPuR5wyioeEvOAwMs1PGNiPh9reLe
Xk/FKbMxl7Pq8gFLEZRWuzDzWlXTMdzUyodB0R1/gmLgmJU/tqa262PduZqq/OGoKL2xEiCTghbB
IQlkQImh+sNCPv0IfpAIk/5iM4xZaVkch6TGl6+SiXHlIXbcmmYD9cdOL+greW9K+VEfMQJtzcp1
4qzDYreo/RJG1NUy4+xosqBjV+dKXe06Mua/eLwHn/oaTH+XO9ZLcohZV4ICVE9L47A4MfJj38bF
scZRZDcn85vW18VLcTDG+GnoTPRzQa1AHe6X52gox62ZNpKrLZK9aXJWYbP6gP6odAy01nanfArx
yCKul4ONSpzEPiZyc+6T6Qn7LBIlTxKiN+6czzHDfdqf2Z+GQXIIfvYJKvwtYoFHcaidJvNn1LHm
0k5csC/dsa6gcNa5AzqvSPeGpG/xlFfNjZnWPZ6L5meZDpaK0scYvbAS6rDnmMqjOKhOXN3ORFGq
zPLorAdRxAYiYRj/u/cfzVkMT8OqRug1o31sVhkwgPVzcSu3RfktMr5ZtcFzEFke8lPqscwz9Yjn
iJG7JevbjCgibjZu1FVfEItByZlRBCdIFEKJFTiLJ07VVH0z1ajaRhUWayPxl6M1E4VlTzi5RX0I
0thxy2hQcaNE3yfJpV1sJBLuLjZ3KJvKS5KeWb95UPXahme2+vhZoGIcWF8eY/ySVgzvWpJuYIA+
maPM8y27sjqnh6YxC8Wbsvzdyi0Ui9ZPQNDJdOTqMHdvdVVMR4eA/1FaD9iNZHUErLocimOwHsRc
I84AuUTs0SsiqSYixf44Am6U0S88RqaOxtN6NhjD96opXyHY43snp/wP1OsUq2WjsZuZEdCFanjM
x2C7xOkVZqJ0bFZtN3EIYlADUqaXnpwC3m3ngxHzxcTvp+j1u4GA5wZhsuI4zktxZAGEffpwbNVC
P+hG4RamkrNHs1pUQrS+2OhyD9gB1sCxdPIvWtkam0JO5mZfIFe+TeriPVSc5shbShiN/1h9kk5m
gk4ffr6p5Vg78cUigIdeUWGlriC2fozrbjkaHYCwjA2aZdjVMV5/b9by9s5KYhYkhXxMV5movKn6
23/Trxvx3yTOsqIebmcpdK5Dp7HvC8jS4xal4i5cYhmPLv2ybU3jSStzILGhA0dWitqjONhy3R77
lMgLjHykdYyZtXtZuuSd2mMeB18Qc3lqakXmBas7D7C/L0X1yW56Vw7Q2MRnKYzz56TOSAX1rDuH
EHJXQUBIsYzPjSkFl2QaFq9LiqcyySdEC5RvkELhMrbjKZ/0GbJnCOrdLGw3t+COmP05TOXuuU7b
0DdNVkT4ZrTbGNaYRxgeufhaBysXb3UQg++zGuRbEByJT+6v2aA1pvo4BYXs/EgCSBUvnJ5ti8D+
mkq27Rtm9zKX1eRPVWhziRN4japGLn4Q2TZiZ098ZnyJLLgG0zx8ZvkfMs86tZsaJnrIFtgxZ5aR
ObTWtFxiufOa/u0MdaPAjN6ChklRE6l1n5eKUJ/dGHtrQIu7dToWBwbWDpETMUnkTzkpIF+TR5If
4WTsTYOMa+jjExC6gco7oQTFtANOpPGnJxVQKN8niRbFbSachRjx0QVV+ZY9a5mm3+fBY5aGsC8y
R9qFMUZGidHtbbM7mwFC4WlUHRLmLEyx4l2fJx3/lYNFFhOFxAylIBe1nXzTLCXGHKqElJEUXtM4
xxKmaeQNY6u5QXV28kMre0f2Td6YSRUhDlIjWjKRsIzxVxgdFT1qENWb1A7fc53g2IjgS2h105XJ
7oF3qDkVEcqy1nBep1WXnNpnGaCrH3c1NF8bHfSGVbdvy1bpmYryZbDJhHVdEx3tYPCMxpxRPW2B
oAxxurH6rvedsL42UXwoIs1mFNQf0H9MmJgdfa9G+MnabfvZ6bN2x/sJ/agtn9SyelXVpt3wYy17
086NXWYOG8i27a6d9MaFcsxDnaOuHsX8rlKCo4rGI6dqh6WZ4i2bieu6+j+3MQCwbJ7Kg6INbA0G
2c1tVuPpMiP23TPRzxXuDhXIZQMw3CmT47+Suc/9cFiBUQMENBB1aIZh0xnIoIPscpU0TJn8nPEh
TGfLNaSFRDBSquesf2wxbfTliu/fzekPo6qLjWJL2kUyEPUkAvOXoydA47Lmjc3UaWlVqHkGOYnR
lh+ShFxo5Sw7VXIuehaVHrqnztFQ0tGvFGAiaWJvU0iL1865TKESQhOL4hermAK2P5mxt6XB8okh
GUimd4+JTo4NdVZPNdGyV2LIjBHhv8QJggsZE3j2hMiuNcTIh8VADidxMAKo56OU9cuO3MmXssQb
AHuF5nEc38osg6o9IibLgk/ZsI4avaYxzmYWGXv4qpA4lOb7NLNcIdcenJiNrklm1Hu8gEDFGq5B
JmbXGFZyMjPZ2PTRxXKG1i9g6TdDZT9EE6RyremwcB7VztVCnWckSK1LvciM+gtOYKBMFVR8WFGN
Q277oZOrXtdrlatoRr6dKscFAmk9x6jKeEqOLaCTW+vEjX1OiuNFPSCvEtbo1BHagsGyWihm6A2o
vbF+qOQaDcUj3g7AiMOgBXEAoSN1eE5y05QJJ8ch9laWCaD7CBSSr0/eYKntyJMW0m/gwHEPtAnL
KfrgY8jzPqcqUzT4zh0+SlvU775goKv5AcYNzB9qeSirOHsopybxFs30sPXu+HtF72mFUWGtEUFg
ZDHtjYRuvHm0puOYK49q2DfbnOn5IXdwvymMuHeZBKLHMCzf0Kw7g2a99nhYXCGGzGgHXR2lGreB
PThPujHsspn5p85rbWPKqKM3dZw/zNKMbd/Ur9+HpWhRm/O2kcuXrB3aja1hs1hK/de0yLutaaNy
jnmW4mkh0l1pBAIUExwVZQdz5Idgsx8s8oixRgmktcJMoh11r03tt6XUpVcnkR5TVNtVSKMXQh/D
VpUTNkA4g1yVqNvaaaWcorXUd/F4NXMNb3gpNI4mIgukM+gRRwYPfll52fixLLnkF4xq1zha1Gsu
hWjYgybyRJFB+zihLYKmAFYUyrLUH6GOA2RX1e1HVY1YV2t9/zGRqHMdTPs+iOkO7sxg/xEyZ2Os
nC0fqImhngbOA4NEPAUNGBsfzpL27lQM2kfbm+RieKA/dDSnQAQ01oeSsucBH2x/sPxg90Piwp86
BX6jTmymkuzyg/0OT1TTKZ+SFnu5QNOjTytL2NWCfMCYJoLSS7rwrYklkodoGxLjfzNJHHid3Bmv
UV9oZNLD6jXOGZVnM1I8ywmK/dRii5cBdXgOEWDzZ10Pn0LlQuA/BpA6WI+GMkNwbyz1wTHHehuq
Dgn9EIbQFDfzxUlifZdk3XwurWbc66i/noiy15CMW+XYRwPoyArlUHsIgUXg/rqX5gz5KzPJ9vNY
azglMUXluYmRjWEdYCBbPjRqPhLJBWAILWLqscw2Nu6fslnGxaHNH9sGjnsH4tNNF90AWlW8Nima
bclSfSrJZvjmPMteifp2VugnM9bPCAcp7IKU70OrvZNY/KswUdpHWIBFcH1IWT9MqokZch2bx4mN
eI9z52mJxl+HIZWOBZ8Ftw/b8fO0ORtONO0aa34HkDz6Bg7DjHuTvkWrZNhUWV6f2J3gDQE/XLGU
aV+AH/QmYL6urWEdM6Pq6VnrViIxtPGgj/mz7ny2LVl9K6T5ZzSwM9d5XiNp30th8tBg0L3NHOsj
KLD6qAyjf7ND7PRIepEga+ptEhLSlRq1uwaSxma87a5DPNrb0ClUSKszqojEbwf1TOYMiNGaa03s
9ENRSC/VTn4wHGLr2sCAGudRtM1hBoC4j59nVYN4lEXvldW+tLWrjYvha/2xiiUFy7v4iYnLH3Us
XJUZEJAqN3/BrFLMpnSl/P9ydl5dbuNcuv5FXIs53CqHUqhc9g2X7baZMxh//XkIVVvunm/mzDk3
NLEBqKpkCQT2foP4RUK252kuTLTTo2iByjp+2JPWrae8zZFYro+h7iTbwtc+iF4pCjUg4wSWfMpD
6uC/UEIvVtgE3qo2/XxqTItXEgAcKUF8kxB0SYHmG2z5oq1uftGLzNiwPr5UHQLfehb3p5YP/MKN
8AyAh7h12jo5ZkaHumOJtHps969DWtnbwPcFyhTdV7UpSCkgPD/ZIWvf4Hc4/2lsqhoAtTkO4VFZ
fsHDsdjguv6Kf3B09NgwTK7y3NYUYZWIJ5NSlutCaEicOzz4q5YSa4jsA06i67aww5fG3VQp2nCF
2nmoV4Db8vCQL9EQNwFwxKE3XQt20nbc/VB0EIaamwA890HK2M5zpn8fEORiiUFfIxvaL49OmLp/
eSWcVzjKSwtWW5MHB7/RkkUNTw5C8uQ9Atm2D0Iff9YjTrlJP78hkVtfoKiyZDQRSU9oO5fAi/RN
n0/NoUGKbGXCN+YAQa4gq5qeVBEpigxLFbxK64uqq3zAI49zRzly5MhLRH+fa7XdsxHutqPslj11
VbHtAmTJeBm4vcAfffJV9Ew9mFE2bm3nV1L59b5rFeomtbtUfTQ1DYSrEd8Q+korVXuH/sWy1DhD
ljA3tDC2t8a4TihiPQFpOadQBJaRaF0O7VBPBi9yXlE9RwKjW+cmZhq98KOlkuQslsG8aHpbJbed
H0Hc72G+A1oZi2llTwU5fB8ifQSLSyUJhRmOwTm/7I9liPto114pr5V4xohqK7QIYQqjfWynzFja
emnuUd1ah8E+DIDBGCmikGNiVlSZZ/m3LMHfIMnOoCTDpwKHO3ZLZwXpz9GzBQgjywBuW/sr3w9f
0GT3lrpzEF2nvbbpizoaPYXVoD63Rf8TUaUR9fcq3lVqSPlM4/k2uewrayCgUWAsiwHon6KMZ2yK
SgrSzWvk11Tm/F9+n+cvqt9943zXwi9sNmPgz4Q1votlmZxtlBr2aGAGS8+21yB2vnAOh9qWtdO6
dXwOu437FTHAdDcpSFcYcUfpyMA1M6ucYIGyBp+r+i0x7YDzU/MT+EG7cOLpxSqTTZJ/VEVofvMr
cUJYDLY6tJZsfA+yrMCH1kK5biyeEMRpN07kPBlD+l7kiDxHzZdk0F79VvzMU/apbfBNjcZfblTn
7Ci8lspBEFCXi9SjqwFssqJ9U7Vb1W6nb7DkYWGi36mnHQKH1aIQpFKUXKs2WmUI3L9ybRFHfwlE
lChcFeLUd4DPMzXFQ6uqgOp7/VqLmmal6AfqCFmCECvcj19NgYqp5WDsAqtLvXYtmTc+uZGD1mma
IG/oiqU6svvokCj0JsfhbO1/VUWPu4A1uos2m76mvDGoSXMeaa9FZXibISvDqz+Y1sKJzoVnryIO
zh9OM+wt7M4XJgW8LfSmV1wCo8tUKGg1+AqPKOFhYB14iLUH3xQwK4VqBPvc94unoE5+AOceFq6G
lLVuKMfvDgsE2wenOASU+rC4BUg5eV26dAcW+B277mSfYIrVu+y88DsvlwWKdKQUcqhL8LEWCRzw
yijzVQTMkeWfA1UUetpmIuWyUnUThGaB76G8MwTpVseO39W+6L8CeMH4xqmjR+SJ90FTOjvbtpVl
EZfK2Sj4Ux3kJCxUJ/gIp8a5ikYM4CuyOWyQlDdvdDlMpMk075eUN2NS0RMI7HSnW014VeICFzwl
tGEhAaC/6ACsyat4pLWDeKrX9ij4SSgRi2eQBFD10vZBYNy+CZJJLG7qN58qN7jNFEkXnjBPahfm
lKYPbmzXKxEBRymcyT/pwl4JO4TSUvXxTxXaB7v1kNyfBrMAIaPIXN58FMKRghT5C4yovdhaSHxY
HWT1cUwCDj0zPgy30goyem4tJLZMjUlU3wfLXtlkQ7m0YtSdUhK5c2G4Q1kkqPF9V8N+kw2+d7G1
4vPS+2usVZrLPawbGppuU8++dZqkYPPn0FpB1zoeE45uZQvtDoLAg0KmkAVytv4qsZZtYNtSWnMv
Y516T/U4nGRYjrJdthDIH91GuRyzLlNjuU+61Z1kGJzY2fGo/CUGRY9Z1lpCSdoe+kaaJMcb7MSp
VaRyhugoOyUwRYbmEaSLEAiRzfk1jETfu3ER8qi2nKu86NnPCs2hC4RCniEq/ycgBqLDfUDmAKGe
OHat2XJ1ysJM3WEbYsK+jOQUCqvICKEVJafk5VSu7DihkGTHH+yqxudSjPVBJe1yY25o/qmGtPjV
CcdmU0Ej2mtWMCIB2Z0keSMccZVSAtU85VojkFLrnYXswE7nwy2bUzsA6Bg9SONpk1CfhLqwVbz4
veu8cDvhSXUMB5zD/TzM34yo/pDaXnHU7MfJ7L4UGBusCsNqH1L/nYUvfiomnm+2jVNdHGNYQTlA
bNLUdM6yN0Aw/GSlzSnR/Raxc8NPtpqnIlxjKvGTCaP33GbaS6faK6U1NZR7XP21gKEmW3Vf8jGl
NdaJ/tSZnf76e2Qzj5xbJpLeq1gYlzsF/cZSn6zZmSkDgTfqGn5ykrouKer/YrbHgx3tZ7kwKTDc
FSgV3wSIkStqtqTQn2VHiFwWOcZZufimR1xMUbwHEjLr71a96zzcaHCaky/DpjaOn6ygv5vQ0ZDQ
sJ1NU+/gGnhXHwLyxtAnbQnczIO/z0VHLO4wFtnPeyiIYOGgOwnLPTQVKA4MQ7hz7dSY592HDY0a
Lty8tfZU0v0rCnHedXLJ1CEfW6IGwCzZAXDX5SxMGuZbbJiLXnqDJlmkn/qpE6uMDOpKD+v4os1+
MPJuiAyYru5YLf7VMdpT/pBY6UbG+5svzDy34Qxe5cCJ5IuIejaa8WdHmFwNItJrDLlfFFsVq3LS
EHVph5+SYJoPk7Uu3a4BXT2zUUd9trDLopPsxY5waTtK91JMjfrotvEZx4niPSHffwi6GmCMn3ac
4rDWK/yg21Q97FWpXSRyUqeRpbDnm6WM4IEjSG1a0Uk2eX8e9FZtH2Vr5PFo929a2mmPFbARGWxE
XZziBrk0KZ/EgajfG00YrNohVt/CMe9I8lFhM137h+6hPpA1XcV/KPgVSCXZSxKOGfgZyH56iRZO
HxofRaE3JzlWRVh+lbSRu5FjLSP7nNrNmgdyKkfLz6ldZ92mxhi+v6CZaFNCdpzNbSxZkwWiwhQh
56Jx5bSo0/tBcsH59VLMLa+MtJcpW0MojW6NLFdfWaLSs+zigg0zGoK4NTNcb4FUjb1Q17I3wh70
UKuYEIUtkOSAFOEFuaxzXyGLkmVaiE6/cPlCBOIh4Qy/Hqehey+z4dEFXf/XP4farv45tFPd6l9D
+7E9Q7GoEqjwJfC5Nqiu4Ohs4ELFX1J7wZrGAFeadNz3rV99aX+BFQ2+lF3msxUh9S0Hyck+GrHX
fJ6M0vofk+tIH/dyWM051EIK4T5bvqZexOFCzrZqMnZdlShLfwCk1kBa2GmR713dUMF31qe+XE36
1p4NTgbdOHtTEX2pmyhZtcJoLipaWgukoamjzKIEateTHJl6fSmbY6ZETxYqf7LFOmI9d0k/oG8z
DYcmUCjhxk46vSXpJfKmBiS0Ue3MQE0Xva9D4JLBqsjR5oMRvzAgw98GjrWJMhN2QMsUS99F0ObR
Q9172YsCIWktYqGsZTNvtOEYB6Bg9HjIXkI3dp9Rd5INOcAsydJR73sY86Y5WLg6caZMpg8RsPFu
alM/yAe0XVz7Roh3niQVQDyhX1VO97k2KWdpU4ma7htUQ+Vcz6aVcx+alMo5QrZuX6EHvAoSC6ML
y/9Z4XwG/dZna2/4ZPc7XMCGVD2MzRRukZ4yn6wRLn6qtM0Pg0VGy5tr2UhFxni4otwbsOomi1xf
hT2lSQrNpGvxqp9vFEC/aG9QCvkvY1SUiTal8BBscXp11zWk3pv5aYT2m7pTqzJbjV5eHm8/yrRn
2DNyFQZJIilBMpnBdzUPg5MM5ZBe1qRLwPjNX2Tdlgwye1rI3jKP9KcJv2+ITDMnUHyNNJV6Sdbk
D14igitkEYRRirD5PrQuRPMwfSus1t1SYLe2tvDKtzzLT+Q0m++NAwwgR5nz0qR19SA4ICOw4rXH
vIvxH0W4EEePqds1WvrUtRkZcqf81Vv5rtDr6pdKvuyfN/MYGRm46Z0UfGHQBFcHAcpVBj9wD6J5
/KD0t6pK0b7iLGucEiBiC/kxGLvYXsV92O5l85/DOg55t2FD86FH3nsvrD5cq9hskOafYNfhT0yi
kRNwqxZnvECLs7xzcMNemZpqL7WeIjPVg3oPL9RDuzDXH/91x6/3GTPyvjxCPU2vCOhuJs5dT02m
669zq0EZ/qlRC32dhjrSiUivo4qLijdarKbzwqbHgn0Iwqao8HwP6/EhC8HdSJlF4frKTmpoaDoy
thH47g2POjAqbSfKEymhjZTTiFQIM4miGskpV0OUMKSsusArc9ugAEaievbVyksRAbIA0wdcQ6g7
pR846oQuJXZIV9lDB54Bb/ujXY4jEHF3BP7Gnbxwrhk2dmnyqPkdu/cOzVhQeHWGrYyViJ7eXsAY
OvtkRA8o1OqHOu333hAF0VM2leNR2DsTE2RMBXqK1eCdu4WU65bC3SLAOQ94DTobjX+Wl5uMt1LG
59qcxsN9rLxTpwmBk/lpL5tAmbxd6xQwiQvXf8yNZqP1HADbuRVR8T6jqEYhkJa8TJFf7g2bRNg9
BrYqXxvzRc6SHS4pm4WaZ9X+1hyD9OJ0+RrrbXJcnYFlMVIXU9uSQIauQ/ZKGoa1LWeuulcgMFTa
U2pG7tlRip2QvSH0qXWmK8iVSe+x+fUSPewuWBvpqYKsfNcinmsHF2WYnMeKFOpjim/TTiQRIIS5
KTsGFCiZ6MdrK20Rp1dC30OUK2h2ASrAFDFN/zpZ5vAgR3vza9mPKQfc20tGeWTgNGwnG2/YKIVw
zr3Z8a2xkv++xd4H8AK5FPnsiJQxeigKxLm2ieKEq6ZwWdrYE66cocKow1F7m7oiykGZ7uOKPV8G
bCt4ynbHe7ynAtCtynJWnfOMgreGcaIYZ2/t3/N8s3a2ZaZ/vYfk3e1l4rVtbsK6Dq5C/3k/n8kI
WsW341nbBME1y36lkhQw5bDVLTtAwxX0hiLWumYiohb2ykoS3/WJ015v+Ds0uyby9joChomoNo05
wtObm0mEN7uItOpcanrwProbmO7GuwGf/wG+Xr0dRYTkxbzU88B+uS0EN9XYwBoE9E/3FQMOG31s
G9kqyxoR5xqgMs1KxiAO+O6TrVppZhA9T6SuVxi8ZlsEdcPnCGnWK0T9dTSWGUXqIIlXWGZ+9hpV
HF99PqFybJqG6rLzjHY9GLWG0gELN3CrbqMFerKQulVNhHiVvJMXOaTOvmT4jKwVct2HQTP0k0hd
ZZXUlvuWZeFXyGb+TwFWh31a9yPpOzIDkW8/xeTNtnUJpaOJ/VXA6v5stoG2HwKgagmg8+dBG6xn
YSxzYILPMkIeP1/anH73EFwOUREYbyT0sOQYvsfGUK8Q3YtPTV4qp5piPWW5MfuRsi90gvGPAZ2Y
lJMZUC1S61E8NWnQLHPLJG8aBF2yz86tnVuXycUVFDeN7EdCQhnzi/ArwnrlmpxTd4RMEa4wzvbO
fjaF7E60+jlkU7/zJpvS7qjZr2NrPZXTkDy4gjN4POs6607bLeIKyoqU5JeX/9QhY5mFrhYVcnvj
zhZHoaGKRaiO8zGZpozJO3lRZruXNDBVgOY5qz3FrLd4xqM79t/qk4mqLZUyiq5SsnLoWnGIHNBc
coSMOXC5l9YMK1cc/0tgGuNXv0vPuP/1L0qQRUcBrGPlhWTzoBvd4miRhsekUT7jLuPFPN6e49kc
j+2gQQZCpOvaC+IFIDDnXMKdeTPT90xHFzrsI+sBUDKJwFQx3jW9Q0o2U5qtNTfVwXtUyyCf3sh5
2CvUd/s1eWi03VANeEYJzUuLpUDwbiVaTxF70DQewBhlEAFVXdd+aPHZJatXjl8DS/9WIBH8VDeZ
80dcZOotHqnM7ztw6XZuo1fgYU7rJOoXV0GZed5d670A6xj0XzOjUpeqjiab2ardbrRrZYdeNZpC
jsVPNxTklu24uYDwsg+Za50hMfUIYA1tczEC/Raj8MYG2mhK5O/VBIa1WSp/GXyyxAteO9aT3rNJ
a1uxl+dRgBnqcVSVeCmbaebXm3pqTd4rzqGU/lxSvWn2IJtO5m40q/ZOKEE/a3wXH5rSi1dSdjif
U7aA2T7yhJKSSMj8qEUfvKqF8+gmVfRd1YeZjDxYFy0tos1tyxGG+bgLdGGsOQShueEgEbRUUxPv
oLBV9prqxk/yUnsPlmoAn6qL5Kn1sAW2te677JIhyxFzqQMailTGDXVc3RAyDFlhhuwqY1JsF1LN
d02rXLgnOMh6Cfqr0TCSzZB8OpdSRKkiXHmLTQVcgTCKDoWK5EGQaNbj/W7KSncVDqX1GLCFXcEa
ng7xmJ0jzcquZHPh0+k4C1fUzq6xnnxePCgBpRLYZxnv0lJd6l7tLwcgfbCKE+1x7CzsG1Oj2vim
Z7x7MzB+XnHuI9Jg+BxhFLX5nhTFbYROkQWzcvXYZTlo66ib2oX9x5WTdL/RvCwBytyqD2h6NI5K
1spHmHkyxmCPMtSXekL2BH9q8xznJR0Iuf7MMKraVREevSQyfqZq0J0a1NeEbSjFOlWUbulyitr4
s65aNmuwCQ29AS2zunVcwxhzDOOK/K551efL6KONFpc8lkWE0IXR8eStW72GkcE4eYlE5W/wPqyW
coaM+cpgPswvhxsjMEhU9jle+qR6t25VmmeyT/y2qIEvslH1H2RMWpzYc2/ZDLi/oWu9lDEdGQUz
s83qe9KJb26EaJYS8X7MxnIBnlj7QGT+SjZx9CD1z0HkZFphzpMYq59GR8u4zsd8CcEBoboGNYxL
5CN3LPX7KFhQFKgw4rl11wMMzggAR2NUK4xcvLXcIyhx1zzeY/esbTGPa7oZVirTtpDYP9v3vYWc
15U1Yh2q5l7l2qV5ytkaJ+dkzitZ4fXmLrJLvk9yNRut8CJ75dgwLM2d8EWydIApgE+hAFti3RSa
0+clm5sJCLwlMs/96t4x2FlzG6d1w7TuWh8Ejd6356Af163v1Y9holBCuC2ZYRVRO24sAyh0QMnT
K/OXqTDsTYqt4MqYD+eUFarTWDdf2vkg38yXrJoWVtOUT3J8qEElBpW0jfVWgb0D7j8MtPg6Tenn
nYzFc2yYY3FvFZsBCOKPqgET3HhDeLBmOwFUAqsHAOhfMgwMnh1LnHtLRcC271kzERwdTyqFhq5X
Aj5qPgjQxu430m1HQ2Z9jcQ8NOD5pH9v3px5KqrJ40Bd0xPwLTqUyalOdI9tZSA9rNf1RniusZLN
uI6j56pNqHSk28bpzeT0KZxsgrrwpJlgafClssC8rShUaQ/yQSwfychN8K2m7v+TraezIM/2LdIm
91IpYfIKwAmlXxYNyy7REBtRP/LmZkvhb20pGtXOWVwXevttktDa/6dJY5Brx66e/8DKwp923lsG
QIn2slnPeWzkCz6bsjcc/9FM0Lm4DU50BWRUEL9ltVmtSldLD1Btxw8bT9w0qqc3VbEc+EngTpQh
yjamNgX7TOF06ZVG/VQMJGg0T9RrE8HT7wVHTB4xyOuVcEIV89AlVvHkjewMvLnDg7yqIHkhf8XJ
89QzNOsP+RsW3aSenWn86KAovCpB+e++kZEhgjkASh2KmVZD9aWElIg0nLq/Sdn3YQDIferU/d1z
tENQ9z/G3LmQI18m7Gyx/XQKnSKtPExZdSHH4SKsSRVK3iURSewcS8o5+fFnBwLKpxZ5u+M9jlZP
djTHeJe5QC/nXKrMoMIRP9jkjC4yFRsnIMsG1e53MlEb6wj2g+MxlnLCiCrTJRuNw5Qn5WHs036p
pUkBwjEI95YirOfc17U95xZv0VNwfobabz33yapUs+pZRnhuf48B7gVdqH2PbHR50IcI+9JfqlHu
nShwp6c07quVk1NHEfLzL3Te43kvi3tHdKKyuZKbVbmVlXGR4Js7x2VokF/Xf8bkMDnr92vIsT3I
qpuZVdKNa3A4V9C1IHej/EfPMRxnR1FT+OyDI5/NaZ2Z8OLnEZ1rXG45sVoTa2kSJy9RUQ+nYL7I
JrnvbWwBPx/AgC5MQOTbeDiUTQYiZZa1l6aVPii5sB+vZlM2N6F7Im7mjFcxL5dyIBGjcre63pAm
hubEDgm9kuUt/6KWKL440DIXMj0jszDyMlg+VJ24Pfij9671Y3gsTRJ6eeTd2OayCqg7KT5GhneW
jw95wZVyleIudwvJR8/vibfj6txs9OYg9BpgWobB/VBX41VvCuiBYCo2Mmb32niFdgD9JhEc5+Zx
t7KtA7IGhW31rNffh3HsP6KQDXulasgIRMWBc1W0ljmoOa61+Wc8cdJoDcN6+vrP8TKescu/gpGL
F0moPgj0/p+HoNNOyghuXma9bYRglsJzUgzCQ/1VZWN5S5rX1LDHxhg2Mgs+VeS9FBSsRA6cUlQt
JK2uOQDWwjhJtiwx5wVtCwLFvBfCkeXptlQ3qnjt3VB9bCKgkH/ckQnvNVGtB0TnyEiO/XIaNPUj
SvMvWqzHv+zui9piXrUogcnlaWx863UQHOlg2S9NWyirAtWEs6KA1RsmL56RBgb11KACm94BJHFh
uv7ij8G4SC3s5NRME1C1TrPeQi/2Nx7r3tqTTUQSVl7rNnvZa/ZOBkrN1U9VWVhvM/a9zGrvqXND
/aVDF01OAqmaXbLA+irnwH+aDmrZtUsL3sbZC4vnzMn8M0fZatX1iGE2ug9gXgZVYTaHOKkvsiUv
uRhIo80zXGM4VnGnHO5xE/MBCtLgJGqw8haw8Y00QK5m6Wh5FyAuEY0c+u5xSxjODum/eCFjwEO9
izRQli9SuTW1jCC6kp4eK7aBM/ZESdOd4ivt0Y/L7pipR5zfVcRftGqbFcVHjZG7WIyzUVqspFAq
OgVL6Dbwbt1JT1FyJWNmPPuoBaA5VuPYlUutW/W6ah5axScRGXdqcrzdpvNt33nJUd7JC0pjFWSn
uYd9O0ahf0QDGA5ObR78yebXnbxjNdf25TMEGBxaKdHjf43cHjnlry4a48eb1QqDZUs+Vf4v0xWK
9bsoEThYY7VzwdmoBQhK5VY2a0ULSSrSAYmmPMQmuBxzsoIdZZEFThHlKZ96BD5vc4ukATSkT9v7
NNmRqvnKt0NsCNG4BoiuDld5MUKyz73I3sS8TtzjVhvsKX44D4FSIWcfBCW+PL+nysFyqhMnb3LW
OC9F8u73VIcKDtZJSfs51RXauC/4xrGt8wxS4opD1SCO97emohUXH2EO2bKEZj7xm7ur0lMDiqyl
+VTMF4SC2pJduhzlAp3btnqI/eXcJ0eB4HuGIuA+yJaKLtxR1VsgjPMIOSuxxl8ZDElSD+a+n3NP
GM7CzRNquXQT+JikJNPnJN3IPhlR2NYv/r/Gp13vw7CNBpz2YhIOfW9tpF+R7bsjpJbyz+a9Vw6W
veqszeTOg++997nS60hxdfBIlWFtrEnor/+ae2/ef24YgJSudGcbz9nqKlU5Awq8LmQ62hmdfCME
VMuiN8cMaL7/0HiNiwcXEgtmbGElm/fJwpDJ6tKr4qWLSteuV8L+0XS+G0ae7zSXilQ+VzS08asR
aspHmwR/hqPwW4uW2Md9dB8U5G7Cb/8aLcND9w3mhX8bbYauscYcgk90DdU7dot3ODpPVem5VwrC
1WsAP0CG7TbRT4aLrrpoy/IdbLizxeCswZKkLd6VLLSXt9fIvjo1Aq6mGwcxUhp82oUJ08ISZnxW
PSBZRq9Zr+bErnVwguKnlT5nuWn8yjWAIkFYf1RRQr677JOrQgZ2V5MQ3ju/Z2u/Z9vlkP90h+cc
D3o5O9bT6iMOSDNOpZNcM2hru75D7F/ODjRojr4onzWrT186PwTD6PjDF0cr39lwqz8bWHsstUO4
wM1vNWm19xfr21elj7wPMWQZNl8AfXqLIkZDouusmbmy7UrFOwgTTJYTG9M2NA1xUTlmrRqRpC/J
+O4BM1vEmoj/QkVgAehV+eYg+Lyas57nvNPNIxpl7Topw+LDdMXRbXzghlb80+GXe0HSptxWSN3C
Xh4F1QtSwUaYxHsbmDU1uzI8xknyFs5Ip1SLnCuYYP06HCLkpTCg8wRhvXwJnak43mJRB05saviy
yN7bTBNdk6JHPCSR86oBdpEdmIsYPXolMr8GnvZL3iCXdLsBk/JLU1Xj63zzvx4zT5/mWf94nf86
/fcYFefozgiDJ8t3uhP0iw8t7vOXsDI4S3PKQlUqfpItO4ElFDt2fjD1OH8hg8y2AbrYyvWH7gTg
PFkZSby8Qercrn32HUia84oQU7Z7/t1HsfnWJ7F4sk9jnmwVf89DfgN8yhAVRyurUD73SSGBpjBf
7ak5y0MZJunhsqzD7JJQXjmhXYnGSYuDmYr6CLmZ5q3MkdSa2YdpMYC3KEi+xvMd6NnPOxmTvXIc
sgf/Q+/9VUjqQF4KR7EfIY2jyaF96TyHhKke1Tsz6rUvjfFYxar4CEPF3PsjP1mOqsb2HSnmiLyE
3p2DFBqijFO4aZZ+UusPOoK4LwJ+Vu9hHJKmtfbk9Wjq2kXbXC29Vg66matrsu3ll6DUUAXx8n2D
0dzaTViyvbasd7LGTL1j39ckWrtBTy5Vh/GbjIdA627DZMV6HsY223ie8K+81Aie3IZNXpivEjdb
qkpozDDMYlvYQv/v7/7ncW6qqUekzJdOYxRbchn/+1dqVNSZQ0SKzBnF0SiNWDZGFmwK0YwWUmKo
ZjQjujoSYoGHWbeVf6ce4i7eKdUTjhPt1XXFd1dzxYNRUec01EZ7gKv7XRZ4ZBEnQD091Awog3PN
p5yZrQYIk40s92CX2i5CwFZbqApANU0138gym0SryjvQ18UZmo+9CMr2z14pRi3HaY25Hrtk0UtH
TM0ia6xYyXCSbUchB6DCE9ukTkFCVBt5yJtecJKXAl+WE6mSpRp4KNL8jvckuHeaUVPZwJxXuvZW
cl9axLtO0eyjDMmLJrpOoGysBiunQK3NcYCapmFS43XEe0Yao9/blV5etTYU0EtqB2/EmFQUhoLd
+Kzn+pN8X2EPkxvz4vH2NkeWduE41z4VHZAiyAI/Kh3N608HevDS3uZeg8eXMIfOrf2ShXdZtFdh
/esLX63xRLILMLPl30X8+xg0Q5GgLbwHWarvXaVZ+Wpiby2/e9Vbx3ib6lpfg3FELrFkKeqjxqCw
risfwNCOCNdl3zTXXvglzJ0w5zNtFVZzcXsEy1/Ei1XhfgJEHYCraavBtrFRScHluXlM5ouMpfji
Lbsx3EDzbx/UcSqsU9JVkEhleQdVBChvnAh2iBHXbOk94yovvV+3l8n8kQ1w9G/xRtXfcn1w4dEX
5m2UOu86jQJI2T3WiNjdFRS7i+pXwwPuouo9H3cjscJdGDYlTEqdqs18kd2yI5rh5Cocq2WJRvA2
7erkqWl1bYehEDTrGWkqY6XX8XiMNMo0EqoK/viaYUTxIIdEqdFdcPCCncaEwuOMd8tkJIMuLrfj
/TjV46etURXta5F4DfYLybifmnxdqkU3wMngzCK0m6dzjfTep+Nz67205JO2sBmHZiFdoDN4Ew+2
hFdktR/thtZ5HmWSRlcc/eAaI7IfCjLenpUYB8vuL3hS4DWuqyH6ZQkyMTjDoKUu34n5HfML3j3Z
khf5Xs1xr0J87B76Pf7f8Qj0ok06eJkrKe+63zUTPmkz1Y5f4ndr/h2GQYkXE3odqEEBxcFHeU7J
xBH12QE1Zs1Gwe/vFlWAZh0Vc3Z+/h+1bfQIlDYzb80sS8URYMnx9per/gjhIvT3wZzYmpT8eoMt
ZHp3kjmYVoMTEJIK2910Aj0fScJMON3uEzAw9wsNjJPMz/TxZGzsrg6X0lTIDgVES3k7xFOyco0O
JN9sTfQv96F7DOCx6pFGmwepcJ43n1/yJvS+yODtNVFUydaNqyJU/R9eTr66V3a8BI4iIQlTHFn+
/qljW9X7CPpDtNVmycdYUw+9rQ/63nJ0c50XyHcr1xztK/Kxv//teRDM7fHz39/9LvpviOPw++g7
UtXuDaneZaAkoyzHpkoC0UkKODtcBGaPcfZ4ciCuzt7JE9huc9zFFGzuCIDgjJQ9Thg2EPMms10E
hqbvfBsxQotc8wpIjd5/s/X0a6Q7/abVRXcUQ9IdYWtWuHpUWQk9qGwW0i7pbo0km/Ki+BRWbWfc
3UP/aZiMAQDqwIWN8Q2JJJFEeuGztAOQXcrm/ZJjE/9QkTS7hyR0CeUGhNCbAipMHSMFBX6pDUx7
j6QFKAef/4XYxKHGrCDU2aOPsYGOr9NJeL9uep3hVIdrN1PUVdYO4gkNm5VqDPalU1PxNBnYL6j5
lCxkp4x5iQl5xXVxe5mHVKP60eCITH168tr+hlHVA39t+dBsLEPNH4oY3QKZhmtDwGSZ4U6n3Kjs
58AtH8K+r0iMKWCUDWvEnWb0F5btWFv5QA7Cyd1VU/J+f1Dfn8f/7LzHq77e+BS+Dh3kzBtDxEC0
7aT7ALRu/BFSaifZK9WHSXP/2dvOzftc2YuG0fMU4IiuB9FMn4RzLrdf7L5JmwXj06AgXhlE8V/x
6CrLuuuHYzBwdHjo+jg5WyYCfuwU914RKP+HtfNajlvn0vYVsYo5nHbOkqzsE5blwJwzr34eoGVL
29+ef2aq/hMWASywu6VuEljrDT/VxodYGo2vnYDfYpRh3Ni4xUHn8dudGrfzrZUDLzCwavoqJvlD
f9S0cISbSd5k8J35PIYKLGORBfmTmg3d9G30UUqSXfIQxGIpnc3eMjbK4ZJ4wyoqA+uBCuU7LWWg
rGJZLSAuwVIZdaVboHhXXAynuYbJTxkMcbCvxvk/wpQSA+JKAC59dCmd8U4+cuIRN48p8n/Iljwk
pFzXHa4+a/kAk33YTYINVPXskA8tNHx+rqWJ1LAPRf2aSpYfIg7zZ2Tp9UMos0MZAkvr2SWB/fE5
48hQEPtH9U/8Scx68hBhd9yVfIbDgLsBIuEeDX7y1wd27kEvcsm/bmSEfGoXZhTuQOEY18e87Bs0
FoU1Ao8fKwK9dUu0ETWk4ReYLc3bHrmSC/gM6llCH9iPgWUlE070aeX+lM+Jrp92NWX2o2xd1wFt
PH7qk8sA2J/1cjDZVNzVEAshQCwMs3bvvHmw95PNE41nbf/sFmjDCkDAv0WU5tA/Q1z5FNE0QkfU
alHqEsuaKFbcU6GpeyNKWNLIj5nPMdYCbX7++JhlBk7J64B0fvTBjQm3luMXSzkr4Vm3n90Y3rDS
vg1DXj/qExl2mOaUQ7qmvqHWC8ZP9zKyaNMCftb4Y2pcvmF2C7tJN33Sb66940863rX8w64hOfkP
Nfe+y0sPui6KDi7cBMMOFkUSvWS4MR/ixm4PNT/Ig12hb+9oJPqsOesf+rAfj1luIGESz/1DnXXh
lzlQl1MR+e3ST9tTo7XTTWMlHuR8dcJIlm9bEJvpXQ3H7dBhyLrJY7WCadnuZJ0oTLAukBE4btaH
5n8XkXRZhY5B9+ka3ly2axV70iWYi2TranG6zG04LoBl/fpGiV+7yYERl0zQYv0QQ+vraAebemVW
ySbTC9J4wutYQSl0GQd2dNK91Hw2KT5lU9E9TkDTb8imfZdRRVB6W8vomMRH4KNNxygIWdIVgYrm
gji1e4WvvVXcw3GhL0A7Y9NHgpsuYMpqoXirLigRfvmDWpZnEXi/S6pZHgJXiYmZ1W9gcy3OLJJm
K9/xspU3wBDGsWbvWIMHoBsUCWRnnKGRe8rgDWlCEKTKb6cyRXIwNx8NDf8PNDKKlekE5fOQg7wp
pnTCbLIrn9UYXJwWGepFjoYW9M15eIK36N70pv3SudF8QQEBBltVQVFSQu+b5esH08q8AGDy6+Sl
6a9Gm1+UwrFe5jbqWHma7ZeQDcwGIG14dnPN3ru5qu6ifhigkBjpSoVlEFdetylFTc8SZTw9zbmr
ij60D1gj4mv03h7EAlIGyj7bi/vrPNnn2wN6Ejq+FhIq0aZgUvTWYiHtuP5pjmb/NFV6sIJOqywR
irAx41IzBXtAhjPdIIvr9ctJdb+iBOfcfBxqq05W9hDiyCIG3I6dFfiF8KRZWKB+xGVYGRxzrApk
V5ra4aLw3RlXWz9GlSRQ+/jc2eW6Iitzg+iRhUkUZ8NQJ1t2sa4QmXvv80q9P9Sx9WOKrKWOhPQj
2YzuPM84w9elN750ExKpZm+pezOoJ2iAfFOy+P4dvCMqxbJ+LAvLRqxv+SkEt7JlaZG6iqfS28ii
cj2CGM+U+JcsSffh+I3qmHPWxEGeqa364mdeuwvJ/7VbdujhTm28t8hp3yNatZo2SHWx9/SwEMQ/
QiwYB0gWdjFRzR60bQQm83xtpmpG3rYo6pWMwb+mubXrduUmWX8p8LfkCYxAHSrj2Ws+ZRaCB/N4
rJPBfipHVDSTJnuFRDvt5gExH1P3fVF+GhfQdZrdbDB1agLEgpAhra9tMpV8jXzduDd97XUyLf1p
zOdHp9HtH3iRHvnZBa8JSvWrBHDI2RpT54gdlU71BpUt1TNMjBoau1LAko34tI1hsZoLrFe6vDYA
YUHrPXGbSNZBhwnSNcYUjm8wZ4Ytt8IZmoCKHJKOP/qyLx5YN75nLz7yFaScE/T9AEuffPVhslAO
c+I1Clv93k75HW1nR41ASiQFn7TA1lt2Qoe48UXMJoEitCirbjhLnMrAT9Q06mdgB9El6cicy+5S
hTim9U6/kU05KdSaemn1Ix6eokiWO5XioifP/2RDtq3bz6l2n3KLv09r/jCFiRyKAOh+tSvjfvLG
z/2NeE7/M37G4HeV9t61f0KtKM63euJD7pe73FRscPM/B9S/xdZXHmFuQHgpeR/w05DbtfvHDsrK
wUdzbCVfSmv9/eDMwyMKldWnfhEfUhMR2OnmnNds2g3fvLMcN7wvzWkv7+yt6UGd6xxAo9Twn9GP
7tlzssuwyzS5ewdZlaxnkrNmpXCzwFe3kXADNh3UdNKGgtYAWPaK+ZPD8mCnuQVQPtOrN790/H2F
9sHKyXBn8oTAwRyG036q8S1LEgf+VOmmd4mCugxugA+yK9UqimSsfWS8ilazXpeHlETB6e9njGwj
zKaRAKpR2/SVeKPqjbIcolq/oB+K5KIWk5a2DAAmSjfsoNOOy3qsrfvUascvvsuvisYMcf6QqPp3
6aIddWj6TzVm6bL5cUgo/p9lM+tSND3ANm5RdhogCrj8JSy25puKStKemsyzM0YpP5Qq3toCNoev
c36resIkWWCAC0V/6+wOr2MB+bgaM/yxX6jTFsRG7Xz7q196/6C9MZ5tI0XF0MRnW0xCCeQ+NO16
4ZbZvtWa6XWEFbcCWuyem65nm6mhph/lavbkm+pLmJC6o2JFYSM86UrzrAk/12qsW0qLwa8iiNOj
7Cq8NLtpx3wziwDZZVu+uolxbVjlYWcgWTc062DEJ90YrODqWVfOqosB8WTve5Xk49Wzzsh/KIiF
463p3LH1cPZV5HSbeWyGZ/zBjhK5DpwMYKkoDiDhxh02CC9J3kASDYzHWtURzaNlULG/tpB3+m6E
SPWM/oTglgT8NOxmFyPOH2Go61+mCJivm+sCVwxaDTXMfY2AFsBimtHYRSstdaOD/AGISRY+dBh1
uOgNDyHAvdmziyMbqhPCneR3yHrxTsPwhCxPdtPJDN+gbZCKFLp2/PXkX0h3/GlpeMq4/fizWuUI
RNmdb2UXYj/BIUiQO5yauCJ1C0YnV4wY5LRVrYfJKV+VZn71FKO9C2tNv3F4EixkP9qJ6IP7YXto
Yzt/afqzM5TVq+M+9LpH2iRNppfU4K0rkETO0H39R+Sxrv1WUpl7agxoNMTOaizU+pKP4GOf5G0l
QJxCoh+UqHDYpiF/ARRC9khkRKxp3mbGH3L510BeorDU1ziBygHd84OdjxP3QUdfbQyqR7kzttJl
ONGQ+2JG0LusHpGknC+aBtxFZL5t804LXPUU8NMrtoMxUWPSKu22qapUqOlmP2usHjI85VVleLT5
5r2M6K0gO6mntx5aTbvWMI09HgHxZUjjaD2kmXIz5mhSWShj4IDoNqdyqB7ZHiLKqpihv5qb2lr3
bdR+kQeNrIKdxPY5yztSEK4f7tzI0pMzSA5ta2buHXQN9UZ+I+PUvuPrp5Jr5TsoxmQLyJv3Zdbm
dTBkm9rizj9h4LRCz1W9aEluH7B+bPE0DPNHSEs/Bj+zf4jQwWyyZREmdvUWOGGy70mFXQotfrKq
Mri2fCUpLrJ/FINWHT751Av3sj8BRqwt7ORHbZjPtTc5pGI4GDxDYVGK0wHQ4hSo/J15gMpBN+27
GYCTWq30LIxXBVo1mysc6UrDc5L6qTdBCUceSyD5j3RaPPw+mh+jsqBneFRy+zE46XnCx/3HNwiV
bmMFeBfVoH8O5Hp56b2gPn70N7lbH8U1vKkuNtVccNXOMs6jOGR1qaBsGlOwSOGQfOq7xjROtgsm
5VUOyEMiZ8hTZCHyZR475bqr+/cLRtsYc2mU6AxrfnM6y9z5QuEo7BsUJsXPMQqdcgmGA9ZK44aP
ajhtZT/pe4pWCjJSsolS1wHbyvoBD4L0LKfXTvB0FRDwyuCsDvjxvU6hBx+EC7pBcUz8sjiyRQ+Q
LnJVgL59BxSBlXoEepXxlvRBuZCnn9rXCZ/GPFfVF4ZRFjskNd0bR2lv5fcyCTv3BsjbrWaFNVbB
Q4Z4H2J2WVaW50YYVw91vXQry3rIyqS5K50ZhXAoGhPWlweblNrScNXy2UcReN1i8bCVk7pfege4
YD5KDHOse9ZtlUCG9HvkKLrJuv0zFviFfW1xBXYkWngZ8OxatbWSHJBPN0g8aAdQ4BY6t2PwJc6y
Syp5aJUz7w0fqLLXzc2tW6HsYM7YQL1gzXlpUBS8+LM13sZ21nMLD18VM5luZde1P+m2DVvCc0hB
7drPR41X3O3JByEAcr7WaMIhP2i9v8vHQHmx5iRdx3lcnDB7BWvuZ1gCUWz+ZpkI5IYZUIIW3pxn
8E7Zjbg7HofaFmMeXCMyF2U1U49+uK6C9SOW3tdlUOsY3prFnH9o8/C+nVD/W+s96kuG2Za7T1vV
iNzsaB7nlo3RoRx1mKBWbp2MGDFqTY0v8hZFjS4+qcX0LG9RsqtQNUhQ5FqvdzL8e6vz0DWnOtZ3
JNiM13aOOhJXTXDB3rI+MhuDHQiPT0EACENsBP6EVqBnUVGP3kMb7MA2o5GET2jNf4R6feWcZiP5
KVdETdgH12WRYyoXWPjO7mOlJJdLk61BT5kS2PV/GCul8lAFfnIjOSyStVI7Rr12Jq8ApQuvpcy1
i6K07q72dSBzTlAh1eziwxE2Dri5clD6A9JHX6eB/2oYdv395OvxvQt8UDix+sLoVDxbl+kcuVvZ
9BJ1POEx/E225JymaJ6meIrPcpKX+S1ic1m8opypYh8zq2vy0sG5neG4kLXIcbmi5CoPckCekbYL
T3aWweiavGnhW7H+Ax9Jsc4y4wrRv95w70oTDqvrAaKaVVO9S1Ny1tgLpuukBqWOq9ADDKEAU9JP
J5h5YAxFDzuN64lbVs6zhUt22XkZyoaJdZe4LfDACMfbwW/Dtxoeb9fioGBR97dYUhx0C3HVzhx/
ynE50UYfa1nifHyDUO/eYW34xQmG7l4T0qny9z/zLCyxhVkoNn723SwgXx1iBXK0SMmr2m3GDWCM
osdCNddtDh4JEh7Ms3Bb943BkrD1XvXw2q0iw7pVk/S9m+hZ8fN15WsDMmiPjbhzsFfoHmhIBQTZ
iEyUNKFF9LEuRyQf/Xcj8GukKfEquruSvqyuAEhnQ8ipJvermyK4kLDDuTg6tzIAgIB00dp8cJv2
FwLJ0zdL88nAjM8NZkq7merhuRhAq28n+joeRwnJ84cJbBKMybA4S5SabKLbXJwlSm2uEReTo+xN
9U0XJ9nKtLBvGnS1Ozqq7d1nsXJb8ZrKQ1R316aWOONXGVZ4b+oMBmYu0ZgVyVf+Va9UeLWHKOqV
bal38S6sVcQb/Xbc2aY23g3wgeSOQh5SL7FWemWVm1rwaxGOnsjyvkfUJgzcXETk9lSi1Mg+JHSq
B/Se8zvDtFhgGVFzZr0VP9guUsPAzl5xWDE3TZe222YGSxLilumy6oGZ0nenOKuRr+vtBq0hkVAu
dO0Chi28T0z2AL6PPBfJFbi7U6OsghpTGDkaidFAYTQUPN/UcIP7ucH0rbKT28lu8n3ik/N+olKf
7MIUsRhDxa3gCkktEPujZkHbkbQl2UY+9Xd77k3cllFphgvuAoCEixuUClqnGcpOsikhkBZ2R/gM
3MuezCsRtBTxsYi3NGwhPuJliNv+a7yR4UsdhUWyq2FJnHvH0FdKjl8w6Mup31wx1EUyRKRFRY1X
i3ALTfPpZGQLub/NcUvdlVS2lpHYARutk8PLcE5yByz3vE4+40pSpbcy3oqxVcjhH+9spG2PFJRf
EVgSGGK1eoirzth6BQhaJBobbYl4c73OVW1e2g1ruetb0DMs6+KRVYrMMKLjBGMOAQDueKuALfwd
pkD1nYsIyaVPHQFt430rfnRtykEZJiOUzFrVMKW3tVHD3RcLy7HGkMLLTGMdRR65mT/rS3nGryg/
+p4Jl51153XJeZ02NXv96pPeRMiP8ddspwDa8NyMGxNFdMrZ9H06FAMqYLnXXEM+BqYRhSucj0Pj
hOvtm59R65Y1kcIK2isMoos0xPvFgKz5O1c7b9Hp+NFwjZbVEjnsieKpHPA0TLZ+Fm6K62KK5c0N
CiDmdrCgPsh/WAv5/BIXEbJUnYO6pVNuUBK0rv86BWTnMguncj8kY3A7hZiIDNOEGaOCzLpYw0co
+hsrPc8Qa36OYrBSb2ASJ5gWbPJDviCrWKWI/Fce4MoilcMNNcXr8EdyQEZX2awuXWTGrtuDKVTq
Y89jU77spx0DriysCCLEb+RbcU3soo347FeIArt5pWxMG2E5dFXFFtsZv4N7YrMLSV6zwLkGlf2E
4kyA93oT74dQNdax0N2RkKw0dYMzmNvVUJUoMMimgg2hjEgB+7tuJrRjI/MiD0PV/8pJX+w+ulSw
UZdgCjEANb0X2Z9nGhwCu0bulcu7VRae5RniXvPazBCO+uiTA6aOj2tJGXKT5kF21KP+5eM73WTI
1iEE9xKJH0KETjkkVcnJhjDDr1fp3SPKlgn19IIikI/27shu/qeNuHgx+j8jC0qeOrjJ42Dk1lov
jOakakBFG9ObF73AZWvGhKCFa8dXzJiHbNR5jusnCSiTMDIf97QsR80Douy4SLvS3uT3COCHYH2L
7iYbojfTjMRSPUz3KGX0K9lsQeqs8qB0d7Lp+MoPx52iG9nK72fPwotQpkXmHmGo1kaYJzN0zM+E
btJcFAb6creGMST1shLaSZnWRweprEQZMV92ob5RBY9BshUko0GeXQ+VZXBLjx5k/0eYouPdbuRV
DcGraC5aZK+vhYy/mmlQ7wbTy5Z91gT33FBi3IDD6SvSeeepCRtIr0O4cIBN/ZyN8VfKT+O5HHB3
BbYfUeBpnS3ipu3BSDwT/zSc0vRSyTb2UP9Mu9xL93ZG6jSx6m+9Po3DtxlgPApRsCNNVzuyjHw/
fDSLaCJRLNu5P+Eqwg7j3+Jkn96tUVAIzvI+ZYubFZRznRtg6S7kjenjBiZHZTPwAn2NGcR7yMdA
Y6Eeopk3QTUVax+q7Aol2vzKeZZncXSjRE5589HNbehzqDIT/zu0s9LqU2ibRrdgQC8pmJC7pFfU
DdbG+UmZh+kQqq3PcxtLhK4t9BUl3v6x7/ECn1mRvbXc4q/kIt/SFoadlyjcjt9d/OWe66Eyl13t
4hZAUhBPh8pehuAL3hSEOdKBJGQN+HDjR72/1wvd/MKmmD21iIDP9B2V/OE+8cpu7/kzAtB6Z7x0
JrURETDFME7x6Cgv6ODpZ8fmXgacXDm53DTPisAFfRy69rVrpuz00SPPPoXC6lrhOzYuP/rIUq0c
aoK3Ud2Um84DrGLZ+Xzf4+1466HRCZx5vh9UZ7ovG6tn56mNB9m0SyXc66xtQAWGbbU0+idNH+ov
ctAUe5ExJdstm6zauMHN1ts11G/R6VTgH8nB2mFN1mbBEUAv5pUkvC5IeCHsHMUt+sAKYEsKzCfZ
mrVousgQ3Fy73ZwkP2T/9SBnYZhTLOc5MVlVqfmhADO1sAu2gK7udTcdv8gVDJv+GTFrUEiB9StN
lpai5r9QIUc8xp+fPM/USQTV5gWYXoaZrNqvr+mvmXRk7q8S4WTlDZWLMDto29jzgHZ0DaLxOHMe
4y6aXtx4nYmoyZl/R4luk0zJP6OUqFI+X+tP1Nwj5S2v9fsV6yhc+Rk8R2VauRnSufMYm1+6Io5x
x+2hHIjmDFjoSw9THUfY+Rz1PS1nwlhNs0sMeUHXQKqP5oUx6vo+EMNhMPQXrW8Pcv51RtFg4gPH
bpOiZMmMaTX0eOBcedRjAeql7DHNScaRHH5MvkdIvxfH9yUw0H30aVDilsOpGA798H2YjA8sSjHb
nTC6ifXqrsfKVUPoroVWOVCS/KsWAN73aNuttf/r0S6f77IPm5FjmevWXq4XZFcVK8NhRFHn38oW
iWbczr2t7mrcwIaFDAH2gouC3LD/GZYDelwU2Hw43OXkKEKV18kTCeHfM/BdRYmdnTlatclxDtDp
vp7Kdik65Vn3iuukcpDnphKm115byYn/iJLDf8XIZqD0yRF94dcs8+rrRxv6/KcRowpOKfA9/fBv
H1lkKdS0z6+T5Af5yFfICUOWowPtTChBloFwZ1JdUAlBse8iPcTvWXk/YM/BKLIPQbj56K3dSsO3
VoReA+SQUIzJHAw/jdLaNgIItezm/Ek1CxuUduvcTUnEwUdtnMXitRHxvY1d63AN98cg3yNTjaa9
iI/FQW0MUldtpK/kDDkQBEq+dMTL9JXS7/xSEcY54BaE44HeHJ28xSLG7X2koV2jBeMjejM7CXBq
Ubz13yOWjIdkQQ1oWPlJU960iVGBCYmz7zWl/zwu9a8DkKv1HGcudARKp/hfV/vC0BeV6sV3WJoa
gIywl9q8r++V4RvyBcmzn/TlvhcWJlLiRh0V0jpjtqgoc2zywfHB1NSZs9On9DCXPbVQzbXWU5Tg
Pjdia1bW2NsVts0X1pELv7bjmzi4yD7wQDcWwkREJBJYuCaYRELLJncQ+zqrs2otcwdyhMbHyO+w
33PgAJICSXKD8lUvuKHtuJDYXUmnrib4okOEELlvCnjG+CdGDksmtq3n/zEPCZIEt5Dm3iel92AH
zos+1dl3byrQe6+ah6ynfgGGytsWTREsrALEHnWv6ABGDzu4dnKfJzzTZY4gRx9j4drWcPc/R3RW
9tjUcYvFZdfcXDV8RvhLfQ/sw9VCQMxS+kf0IaqrnP6KU0Vfrk7aNlQbNvddFG5yrQxOoTIWJxbV
zrpPauXBMOCR6EPo/7Rw8taMn8bootKpVepDKuZM4Ryc0OIpTv5gOkClff8BtsT7nO701xz5Ot6A
52TsRk8aN/gzGFVtjX4HBp+iCNCNHkUAdHMNcp205yH/GY4JezPR8hEYmRZyHpv5/DQVmMf8iZX9
1xDTHy6ogO49t99pWmf/SHTrtUAICM1NLdw0lVodO2MI8QYApUGt1nwVoVU+zws/zX5RmfManJed
vt2i7DqteXZjN6GhpMNdsb6Pa+tbrrnhW9lXGDiMWnmH1e5wDFBnXMl0XKTdUhqwvsaN8RrFvQlu
SZt2qo+wTCQeirielaQxcFJAoil+yD3yh0rc7APVMWGzUn7jiYUUfKM51coOK5ai9mQ+tR1YaJDf
KBMWAbqK6ZQhrgjuMFklOlnzOVLQ/2Wg7azkJBzblrNbWsdQM+8bw4++DND9bkjj496Civ/rEGLY
U/lTt5dNu3z1dfJkQZWjiZ4iNckdJXwNB5KarmU05yh2jQd8crayH4067oOJxyZaXEy8iAsKaoFo
ur2ri94/yoPtpj6i0OZ7s5piGD6djrnWn5Aa1Ea0csdxMfDO11Ppd/cNt45DO+IkJ5v6rPcs5PCK
CRLlAmalv9eKMsOCDjMdOYhdEEk5y17KQTkp6fUASzGl2Ptmxw7GrEa+SjMGeU7vfFGqIdlDrwi3
YZU0T3bNFqTKm8fe1YdDI9zrhH5hKQ6u7UcHbhgpjwrXvpMDuaqAEffQs9B8vYmXoRApRPQl3F7b
mav9SIrOOfhSzlDMQ7x5abaxeiOvguKZfhniYjMoXbHpockecJP60UZJ9h3HgafQL/JHs6+0bWtz
54jj2b+vjeLfAqox63Z5T2ZSc5JNamILC83vZ+T74Cc9sJBm78PkT423aAD73gWR/jg02LAGGV+I
mOfWtmxzHemPMT4hrw5XxBiauxmyOWA1XX9GJ+UHYgXDpRQVH3k/DvtubcRed9UTtaYB9YShu4vH
RzT1I6x+9AJkdeo+97a9lx8KJgo74RQ55D7HWYTVWX5SBQrBhZ1UqKFxK1t5ZXl7N7IRxxeDgDna
Lwg0jMuxDNXtRx9mgX/Psgy9WcgJMswabfyAWL/8t7P6nJIOhOBGwEkpIH/MuLbFa9RTd+Ru4Z8A
R4b3Q+HNG8uDMaMOKQtGPK/4MTl89dgPgAiJ1U1ILoUFrICEjIySyQvuGm09kJB8tnr2HaE64JTU
eafQRdSqF0pSc6pSFDPSBEdLbhAGYUYajp/CZL8M6zIkHyjXTi8VAFkZFmjJ+9XGP1dzxNVkU4SV
4M0XM/Dis2+yh09lBZIHxrNNwWgzOohogcdjK6CEwobXDW407AsefT1dyn4r6ZvjhKDQMglZ5bft
pK30qSz2cnTkw1SoVX6xp9G8s/0RWAwX02PqrpC+grVsljP1cMWt/aNsBv0vPGsr8Cu8IT+wVoig
2Ys6Ro15DrL4BTU1pB3M+mlCWO2CKHeLVGAVvdQj4rV5X0xb5CSiF91NXjXF7G+d3KVeVCZ72d1q
1bTPRpxc5KQqGOESlv54lKP/vLYaFyzZxWs2mfX52sjsv3ZO298mbTH827V18Q76WfAU/1y7y1/U
gRybYZxmxwhRaOGgqu37mVFyH3EMRYqYhZdszPFslIGIYPir1EgQ9hPRCKwyImePbtrso667g3kb
XUyt7bSVnAInaKEMoXkazMraIeT6FKH6icynklI+RC6pV2sLb6G2zHdKUbL791ttJWMsz3LP+qnD
iD07Gpr7imcWcg9iujwkf87M2U5XZF7yzBw3uZBeCl3WLr0T3jnmoN2ZqXLP7hldpLBBJqHEJUlC
Oqmt/RUlJ8soFXV7dFAdc5lyzzq4Vf0jH6z4mzgpf5+YpApkjzyZw+6HPNF+n4jg/1PM//QS8oKg
S8/8TVkiKmhhKUM57VgAjC9FPu7SvI0eukxUoLSoXMh+GeYbCA3YLJ5eeLjsQj+NH8Cp/UeYJ64m
w9S++xRW9QqbphBZ6Y+r/XnRaUKtfvzn1VxPbdfyRS3KXKtSwb44jDAiSyb4DbKQJZuW2SonWeZK
ub1cR6XcwseoFHKYFPv/61z5NuQLyStTF1dOH6/78SY/XleODn/exhS1/RZeobNMLBfMhOedrXgw
b1TFNm/kWdzgheIn5ohRixjou8hZVJ6uLvK5HbcyUJedTV2tUrtuzh+T/7cXFa8WFKl583HhNk8w
spWv+efC177/y0Xl/BRg3fXdfrqoBpJYdcLP7zY0UBwIDOX6J7jG/v3x//xd5EVdWx238o1/fOb/
14U/vX7u29na6FZSAL8Pk+eujFVsC5HfU1w8dMl2hlvZhAwH4COrca4USnxN2fp3ZUR9RCj3yYhC
Dz9Nx+7zP6a7Vf55emMXS3mxP9NxIJkXZdyo56AjiWkLbENifMvmKfpOlZRtLIrUaEa60AkxcNyW
fp/cB5Sd/yU0sZv30NGGjyNDJ636mQzD0nSi9NEoTHOdzlA/8GJ1jwD/gJ/iVvcwi9xbXU8DO5JF
y83+Z4EeFD1Ztm1ZHi00UdaYxcEoe3+pDybmYqIOYtU9GkWoAZo4vd7LMNnvBBY2O4pOybTHrqVD
lfUozz4OBh4I1Bzd95CPgb+CZdN3jXKZOWABqQIP58SvYTwE3hsKww3CKL+bMXDuAvyqg99fr8zr
gooCGiIpiKEon4Qd5HBg8Wjd+yiJAZXDgdsUYm4ISKZfSMpDRv6FRmL8AAW4faiVJ7ntlo1SeZIb
8gKV2n+OJNOnsL/nSDQA37//nCMXmqZpNA9q8ywvbeeBu/EUB9376en/MvFf3xP+YPoyHHHyVNWu
WMqnE4YFyhJZf/Mgn2GIebIg65+BoWUnz534dgq2Qlian6M07Qyntn9m+/Iepc71W9rOOSg4NULA
ctT2nupb9/Hgv1BQCt86FcjWbAwuSqeQ2acZ8T4pfhsXP0fVLb6OYiJ8TG3fIH5w74buixwHyfJ5
YhxU6OGIK/b5LzlxAAW7iYynZrb6Q5P4mJkjkARuRoNYZfHIHP0n+Q1WIu9HWwbJEyWCaq27Q3Jm
t4RF57/MqcYnaU3xZ04v5rRhnpzHqsiOTmvMG73YNaaib1h0VLgJudaxz3pTyCcg517zGwupqr2m
KlIuUFCChVcvyrLwxffppURP4AWbeXPZq112Z8xxsp0TfJCNTIivguVFeVydvfVsCl/IcUxuGmfU
KIIP8ffS3EsklxKl8TKKx+mWZb+379CV3WTYOz3apfciIzRLvykMkJpl903JJ+M2EUy3ucSQDSsA
ire0ZH8RFhgTzDxWS7Vlma7gM7kxU81fymF5sFWD6n2m3NUyJI6fRxtjb0AR8dloCntf9YG6o9Qx
XSzPTNeuEzcPzYQtTghq7xvCQ+eiFvuzhH28aaq/ymJ6cvokfp0mrV6mIPu/BAb/zTZzMSvp+noj
f9vykNvliNAsP3WneLOivD2VKLDtVRYQi4CkRHs/Taj+ezdKTyrvDXnSApV6OJoLqWsbx9020tz5
6EimL2p45cbpYgUfzNm8UFbWUGqNgmNcA46cuvaxDoBIJo4+7mIUze4NV/uJQEZxGyTJtCz0fgm1
lfLeP88Kc0IBKEg6PGPF2T9HWS7SxybyffSfcYXacHty8UsVs/6ODZkVy/n/vObfr/jfxQXlKXMC
tXoDYJ1CdDHVLzzNEdlrhhF1Y5q2lXU3Y4HPfYod6NKv5n4dsaZeD01CG6+0bcMm8EYGD1WAZpdK
YrGuEu0LQl3Z1kBodV1SY0EY8RvJPW9dJEa/D7OwfNRn6wzDpvlmuQkC88hWnW34iLf4PXULOZBm
3Gyn0e7ucnxRT6WN9bm8kuKUe1DgDXrkpbVrK7PfNKljfDXNVVsB4kMzptqONs8cSHyPZGCRUEir
HxISn4easy0ya15LxojdBKHY36UniZ8XkxoQU0VIVQ/ZqJnV2PUsKGv40TF9o+wLwLJ+Gk2chrqN
q4Gz08e1WrsNkB9w6zgS7OfZt/EMoIgNGxnFmcav7vEme8IV8mduJ/Z3LVDOVdVwh69MfmK9AUph
AuIapx5LiUDFUyo+jkYJCsS3vSV+kPXFmoP/Yuy8tttWlnX9RBgDOdwyU6SyZEu+wfB0QM4ZT78/
FLVMTy+fffYNBrq7GqQoEuiu+gOYfRJY2842qvfSDPd5FjvfZl2BMuGU85Mzo1rMPkrbx1pdveDl
/cOaY//BCTNkjmNYHbpu/dMENXlnr3Zf/EBPt0PVlHe6GqRH3VWC42CPHTtTO9pauR69WqWBjSwf
yTdl9rHrHKhoL1dq0nz+EH+PMOBAVa1J1rrR2ySqxvCuCCd0MM3R/mqx9XW5ZX6iSt4drHnEDjFo
nLeQcpR58LJbgd4OY2m8ePatqAVLAxibjMwIqi0jv4VltwLQHT9G/jVHh4wJQ4w7YjKijVJa3ZZS
i/5OWn0j7IyhrsJ1hYXnw/8/Yo6K/ASyvg5bhKNW+MNiFpJjGB1glTnwmSCIsXO59NsEF2KXDPCa
tNxsgTJm4yUirYaTWoXl5woz+x0pto4V26g9KYaSfkQU9mObl+4r9uPdPmnJmmq16T+7Qf7t8iLd
/N6G8/CiUcw9NIAU9wijO2trYQ8C8nvIDCd8Cpy0eWyN4YXabfmmakiJkZzgabo0Nfh6qyFPvLvM
Da2XmgSv9Bd65RwHRWthkFjlG6oFlJBYo51l1Hsr0PN76zTAIJWKS3zoesVbZ4lcXTseZQ50sp0+
KNUL28TyXnHRFMbWOnsttNGENFkgm/3IU3Rb4GGJ/ylnsz5wFub2b31x0mDHXiIVdy3U4XtdbrJi
4lbxqzQmhS9p2mMRnrvuRYOadK70mSRenr10YwlhZekCzNxSd1lOryHXppy5Ck7WHby2zR8DqVoM
aKtjso3RLbyQvCrHU7ocmiQYT5YL2/DSGdXZutJ09ygD1xCZcYmTEUemXMev4SBHXSQdgmHz27Xl
1EsTb4Xi4rSJKs06cVOxTnJ2PVz7kjB+JXFLHdGq83r1t5BrX9P4/4lpreAybxrH7y38zbcaS64K
X8MvRZqp96X5GCsj+JrSMI85UpgXmNbcZRjQJxn+YEC8rqVcOZO+JcIGdXWWeq70y+HDO+A/o9eB
P8vG3sMHa9PyjfRITsi4qN/jcoklT+uqm2tfB38I0rvyVV8k9K/9jbbzRiW5KOtLN3yhhBty0x7n
fhEQJnO7a1xUrKFJ9emekla1urSjKSzuNKcu7sZfI9IHGz3QcCnUizuZE5vYT146Q1i+27hDYx13
mXu/6cI31xnirdoidTF23YAbWwJ5GAzTZ8u3HgS1Dt/3HgGlj9A2GXDmCEloO3BE/xJaa4q9Zq8L
b9ZPG4Dn6OdYoWWtnRi3+KvQ80XfmZQXuQIGrsF/DMgF0iKe100/JYjvg1YUnM8ANGw9D+Bu4QaC
TJTOK1zR0ptxbQcVQMq/AByl73qF61UFLjQ403hij7gxy7Tb5yPAU8218yd4PvlTAu0W2zbF5lmW
FU9u0udP9fxPYwfegzSqwbNuqgxLC8fSkdfXKa4DnQ/d7VB2SrKmkv9sZ8ZwlstFgDvvoMPtpCUX
uL5qCtx9W/WQzq8K/iLtf216xYLx88x4fZX2l9EGFcos87ub0Ks92LbCWK976xveG+mxDQx75eWp
thNt3w57l4vmrxU05h5ZpXJ1Ff2Vs0tcd2upQ3IJvXabYFtXlKfkYTcCUl0nk4aR9mJsJk2vbpuj
PCTNYf4YvTajJbjJVevo6MvSz69XbJ/GH+Ce/kmNNnmLMkdbT3NmPnpau+BWSQf4tdve6D5ewCFW
g2hS2Sa+aF35isvhsJqnsfhnqjHY1GASr8qaskEa4ecjUPYeWIDT9C/pXHZbvcuQEmmCHtA6xQdo
+tSollENHtxDp9T8dBm8TCAp3vnNdJmuVcFAgRImZxaG2YOuwKWp8golZ3uExlfgbFnn/gFczryW
JvA47Va3tHdpdVh9P7cumQwig0TTXgqjR89Y1e8v0Qkcw9zvp5toGdS7sNrWzWhuIyoCIqFg4ZKw
Lp22vpEmlhCPhuoFjxgFZa+xM/McQ3eh6uP5Fl+yejUOc/E5jytr781hv+15fpyNof6Zh0Co5GAU
bnscM7aNPSoD1/70V4T0ySjCpdhqqr6/reeK+9KvGTLwR/M6DRAdyXkY/Zs/4iTk+kKODfJmlY3a
uw8VYH99L9cXv15ULnVpNqBL8gaZ7uUt/+8vYS1/bQeTDUnTDj870CCNUtsv2ZTb686YtEPfKBaJ
FbXe6djfbFXYqy9BpOjHnHvBWppw9d1bRbffpIWtgv2U9OpKZrbLdDUARR+41aMEKL4PYsm0p3M0
W+gHlnwalTLVt0DWtxj2YbQ4ZeFDtxwSAFeb2Qy1jTRlQEL0ud+ZLli964RQg3pNqRVy23KRy2FE
Bq1u8xYTlDg/SJ9cqfjPC+pOuO0HqqbsI5L2jMhUtL6USz0XMzaqSuP20i49nkKsq73DtX7aqNoZ
RHhxK/VTMgvZIzICl/hc8ZNzFevPUpyVgKBBP480PTKllq7cQTFaszeuzwJsRTd5kfQm+3HTVu5F
vFtG9bZHO1FOLzFy+itQoLG1TL4MLGDaIMFfw5kDc9OPZlzuQB2g3NAGN4YRYJrblMF06sw5Kndy
CnR3OoWKBoke8TESagiS7qB67gvXhd41KdwTUFyxbCzmC4RMqnhVQKuNECoBwt636GNe+0aEG6+j
17P/S1z/l7nL9YYABIZYJAeJjtoq27agLLT3P86KJtHfR9XMVnOl/9fouPTNy+j/HiejJCw+4v54
jevr/hkXocFWIMS/5CpFB2S02g22BhF1dvKVeK8nG1jdaFcuzSZvYP90Dub2YZfV6yXYyfXwUVRF
rsFyOSjKH8EyqrdfWHB1D6VmHnV8vT/F9TDewdz4VrpT8ynC++6k2hOaRMtghAveUdXcFLIno6md
OJTkNWcro7lnYduX2YgBLMHdOC+YgLC8YUlZf8pjBYSnOgbctpfRuH0y0eR9kNbQ5FC8rfE59Jz2
FbyO9BZ5az/6qOZ0k+vBo0XKRjHqaKfkUXemQJudMDbDIYlC5ZMaFexpjNb4gs7OyTEG86fR9dsc
bdp/INFj7UTe6dm0umjbBE+LWB4W5kF+zjU0SJaWriCiAr4A/rG040lvqehO8fbSXBRU5GwYFeem
iYz9JbsUKMO0aacBwbhBg7mHdjSeet2dGc3IdM7oOkZrNzSePSexQahpVbgjfcAyVNZavjL/zFTN
u2Gt067YZyYncSCx1KLY1cNcb6UZtEqPVejwc8ZpA0qTddIyv3wW75J5urchaH+1PZYOUVXar3Fm
jJvGM6z7sGxN+J6adaMUXXC2QrD6rW4W0LIqd90Wzvi5Sv0fA/K535ugWLveYs2gOcPeL1v7ZRhY
UrvuBO9mKo6SR/FS/QEB2/ER5dLyec71Q9ghTzC77gDNAdis5GJkUo4zcVIDu63XYZXi3F42MLxb
3bntpsC9vTYLt1r5id2e50oxZ3CNxFVxEGwTyxjWdZgP26RQ3RWGZfXZD9TvRhTg3DfOmN777IfP
tpxOtl5inJxW29ThfdSjcwvAh1dbzoo66OflA+ZZ4wUNdGo6bTXlgRM20Mo9vriIJzhr37W/2G01
3oTN7D8WVE7uhsYEbVUpj9IV9p5zmKFOrMxA8R9lwEk7b6MHDfvtpU8OZWVXq8QHBjdS14kXw8RN
VsX1fYD09jpT+ZbXE4nMoPzR4FG76uzeftUSrLarqk3uDLQij3FjsYELyc9uQneu3tzSebVcN//Z
14Dfj0oMZROVwRn9CnUkn4qWWGlhl6dZcfjY+DGWVGQTkJ4CWAxa7BrqpIHCzzRWDlnSh3iR/ieU
qxqKm75E5jytksIfdlGBH1M/1pkKxS5ao0TybGPRhoGJWm/1SptuW2osSJ111h7QrMFTN7HWvk+q
F9LrIzwq86eC8LAfKe33dKGkJHlZ7ZtK6zb4k1Xs43GldWq3hgSL5b2kbzLNflId/tprRIDMym8R
luk+tfyzXvNBZ+mGL8j+N54QVQH4HuwS0X3Et4G08OdccwwkiCpl04YpnlBjZr10fcTvahFwRCbV
uOXrcc4W/UfpagxF2yChvg41L9hCiRyfjKKenkJFIe3gWLfSBbqyO7lG+50vYpGhaYW6k+16zV5i
JQQVdq0FJCWNIJ6qg6Gj8S9NOSjgVlFoxFheJnl9Hd872DJcI/IazqpZxeHlfeid+zleABLASnvQ
wHZ6Z2lKddfATlz3VhT9E/jKUUUb4hM0CHtf9Ja+59EXfE5dIK1LgMwcfMDBrTquPH7xv/RL5ex6
EK1TdIus9Wz71eY68Jv4KmlV46yXe7+1lR24TZyJ8+g3p9ESLxuEAovuRmSqGwS6DhAg1bUwihr8
dJ5i+BZZQAGoB8aHkhMyKki7ANDHmXyvL80Sd9Ktz/2EWxqyKtdR0Q6QUVRsSNf+CpZmkjXFnmQo
lrxuceuqs/59OclB28pJEGTBc57Y5N5WERsO29oU3ex+Mkyb2nqdg9Z0o/oMSife9lETvzfgIQYF
dv0Y457uaNQ+W9039qBQ7ENZ58mT3WN2JyHsSvFon52XXGdtYxi6u4moPXw2PMfYTIE1HaQ5tZB5
OoiYt9L0zHbLfVd9LnS9evbMhv+Spnya8X68jfF9X0nTN/vmIJesDT7eDx3byHCHsw1hASyg2j3a
adaessHFubFDVV7RwcLqyhcLmZFtPCgRmcwqfzYN758SQYa3FL8GtK27txhXe0pNavswLIfOqpFg
dMvTtd/M65y1c6xDrSBWDv0YufdJsbv2yNmYxsglVnA8rwMpJZEbfS7f8k6fNnzY7VoPNGfOV2mt
YX9SB8D58WjHyiM0o32BlPcw7cClWitRAkYoZToFTvEqrUmLm8d/d9WLQpYyzJcoaf17oh6TZl//
mqQsToRTOap3WfzhaI2s3lM+6f5RRGavmrOuN/ubKkMiSAaaosTZL7WB06VO+Gdwmdn6XTZ/jUMS
7oZ6uggCyMMMgFydbViSJkjV7BJ3+Imnmn3SXc861ctZU4NYXf12KkPRMNgnn+rgoTCbW+kKFCCj
1sBqJkxU7H2jLjuiDoBwTEwzsHnUqJ/I6tvP0jG3XYAmJbZ0w5ix8MC7bQw3Zl0WKxOb1VPC5h1V
iH+dYW390QfA5r9GrzMCP0WyUZ1A5/4lbigf+tqMKD0S8L+Hygte4/54O/KCgWG9IWww3hR+o9zK
ofKQL9KUdsJ+FVjJdeDSDEdWjEkBwPLXjD/ieJzicanfXrsxGnfWNU5n3CGqOlaAF5QVhdqpOslZ
HMwlnodL+3J6HccMoV0bsWVc5siAm5IgXsmpHCY9cg9RoR3aefbuy96s72AyrEI4mtk2xfVwN0UD
3syLHZ6EyFk4IvaJBKtxuA40SXeZ2y9XuvbLRUqnztd/DGR9DTZquYgMyNWrPiVrgaK1M6vvlYNV
Ypw15SGpw3IrRopzohTrJo7UkwjTeVa2CZXUfjFMGPR/mSRRvgP8hV/v/3NSYNXmY2m7P6ijYFPg
eqiXUM0ZsSD/gnUVJsi2U93q6mica3Rt+OWF2rsxejt17uLvYc2No4/wAdAQBz8kqoOgOHyOp9JI
QJJqToNOSDYfuwHLlmG5RdZNZt7nWod8nj4vMkb9bRfY6SdVL31g4J6+t9p++mR59kkC2iAL12kW
dfdVONlnVS8yFtlJ9Q9yRaucF/1CmV3ZTlBcjtowBs/cLn/ITGuhElrVrD61fYFz69ha6Fcn/RcT
2R6JINlVo3XJIExvdIKK8CUerYsDRq5F40HTsX6pFhDdrOO2pbtwsOxBDV+6xDxIv4RNBj5W1gLV
U10N1F2H+4xvO4Fc7Y8wkTTWlqv9O0xPszcWp5hCs3u5TyaE5dRq7Dc4iUG/kKTytVOSypKLvg4Y
ANovDoXXJLUXYyKdVZDhTRXVW34q076wamNfpaH9OeqMLen++avio97UQdg6q4pSPlphVqzCZlK/
UgVCkKBAIbfTTTSMQcRtZMbU4e7Ob/KN4mSFus1N5Fg+Cia2/gqpwrs0Rcbr2rwoQxnsujzL8y9a
2GMTNzf98Nzg7rXqYjd7sNMpf5gT9KzBdL8maT3dXPsNXBIPEsu/Ff248V9xl75ONz5ihqyaoJAZ
0dYfLXD3KlScgmfP+dqMMd2Tphc5PGmXQ7L4NvDlXptpnd1DpHYeWbBbx3KCImWlHSytlMzxzvLy
ahO0aRev5wLIIM4P5f7SVir9qzLgh4l4hPPIgst5zLDgHaswfJALwjav7pBN2suYxp1oWwSVvy+0
dq8W5fxzORlT63LS/+fkv4ekR+2N7TwO0cVpUr4bWTgWR/Z1X+X7MYsbwq8+icBQFPduXuO3uEvp
onWa+9Ar/g/9QFOAfHhOfSleSO0h0v3lUaw9SE3isv2W0kYKseLo6/OD3VPiXtWLTsOsjMMu6Att
3Q/ZtFIdDI1SK0xfw7hEmQ0Yuxgi18jFXAyRbV3djqF/Y9/IfqXCqnLT245663dae4shCVvTqAu/
1Ufk79rVx8OjgIVwiAHwFCsvyrIT0J+lMhm16JAsnUHSZyc5YOn8cSbN34Z/m34Nt7Vw3pkNkLhw
Um5RqOYhhh2kcjt7pF2CvFR2MuLaWBpsnEUENsjgLEjMJVzGC9/QbqmcS+PSY7irAEGUBx+FKiR1
nDshIIQAUU+21X27chJq1Js3fFbdTiLmYCxv3C6700s0ktDLR7diKWOggvaf5kJ+y6L5oylou2tT
EHK/Bf+amy+GU2pu5qidRimZTqhDaQWjsSzmKd1okV9gEcBvcIcXnr5KKko/LZg0+2hOeXmmEJwA
iZ8Db4eExT+Xpr6MoO+U2kd039Ac8PO941bOLgoi69WZfSpAYDAyvXvta9d5jb3Q3oEmMo5wv9PH
iP/eKl7wHDn8Rg8UwdegbdDBabXsVoO+iCLTOG4CdI2/tGOzpsf+Vk4trvW+lj9WQ6YfXWN0dnNp
jcehhRJSdfkXm8TBd7stDoPt2++1gjiFA9kJrVG1PDUdqTCEM73XX6EAnS6hnWn+PdTwy8tVQ+sj
tFlCu0H9uGppj79dNSVVxR4EpEMxj2cHMZ8DK4AnRFW9fBMtfTIgh1EtxzOqreM5s42t1owwZZYu
PUigV/55OiWL62WUjRuZ/LdrXSa67FoP2OGsUbfDdr5fTW6QLkaDxmuKvwlbxi4594tr8XVUDI5l
tOyM5Mwm4iN49Mt40zuo3S0/NAXkI8Cx1MxO/vJrlM7cHMaVU7IJvPYl8uOUYTnIyB/zfosBL9+v
8LMPu6Nb6sa+XGBTCQSavZvVLB47U326HEzAenY7n6WFF4RyaozkywWUNfVAADtdm/YyinJ+8YTI
pFxMetI8Q8i0ypQ14h1qBgIxfa3/fbWKq10gXderyQXKboKYHq9jwX8VbKx3rfvoJkO9r4uqfUhr
tCuiyB0/TQbcXC+sjG9x1W5bKQLaob2xrSr4rvkYsdalbn1SwyJFnF1VH/LcyfZWovan0vDKE2WC
et86NsyPscDAkK3GvRyqdHJwnu3z7bUvKJ3wvvAUd2/HiCf/McC3Sef+yjb610VkgjQ1L30Obds/
Skv62yk8FEBqbrLEfgyhpTTrrgoOegS4Z6wQA5nb1GQX5FUH2MjRi6cr8XF27HIto53vVI/63LJh
r+OXSJmiF39S3rLILgCGEh9PvHmMzuqdDHaWO570kveddGaDEVoIQLPrny+DoJfh+PgqfFOmdqYe
7HWbirM0nR4FYRT6HqVVh9F7sgi3R1Ssdn6azo8TeYcN4rhoi5MyXtmIJHxhrfyCBs/8w9G8NTAl
OEVZGK20dPB/pl19X5aZ/nWuzGpVIIjzCcc0Hfy5Pz2x9hy3nlobd1hw2MiZo7JXu/N8M7DOPgye
79wGyyvHBhynPgnZHyoUOY2+dO6QTDf3lWF2GNqR8jV7QJNma5m3WWHGO2zf+8c+jNON23Taa5sk
6O27XfXFKebXoJm7H36ZI8Mb8F7b8XviKVGwUlTzbtJK+yv6qCxs9CT8HIN7WJexpj/JKxcZiFdF
y/RNR27M2JSszJHw4AGpNt2pbr3wweopHitD4lMwN4J3MypsMjNw1POy7YHvzwcLp+T3TClUdGAK
tFaWsBxpMFW1qqe+zrt76MEsMpd+MFrOJtNj9egss0aLb7Vmf24XUpuhheCV0s5YC29tKhC8mrRB
PxWhnb/ZuAwvNDfH64uT1pfGWkhwEtVDRISOlBdvFga+v6KomRlrYbNdo+RabnZh0IEtLMDPE4Ue
pboPuzHlOwkcJK9Ua13EFv+bBSIih35ZNdkT2brrgAQHy4zrwCRLMeks/3KZGHbwCT7/g+wmbCtx
VoODNwZQwuRTgZyI9Pud7Rwb2x9QDccyBFHHFsPeoH8xPfarnpE9wSjuX4YshOyqqtpJBh0d8Gjg
WtpOoAAotfVHtC6RqFim1mbW3pt2fiuDQaEoBxRytDXLO+eS98pNv9v7tTNvJQ02ptzUU1+bjtKs
Ff1H1SfWnbSMtFgpTZixkFOdxxnCriTYhqoLz2VoIrlW2FT3K8di+ZW3YfWqxa8+1bdgNYTTfYti
3RcN7+h129TakwZxYNeY5XDWkAK8QZlX3fMHtg9GO8ebmuXBZ6MPvjtZlr85pLdwyCGThIb7mmTO
3PQrV1fbTR/DiLKDKVophdehghdlO8pLxdlBAOhEwtbZ1XhRPM2471BBKxVEecsbTzfNn44eI2no
tv9wUWvldaWydWZbhRtdurusJK0tOxaKEthMjEV2qJrYPMvuRAYkzkFx5xJXyOZlmvNDqFtw+pZd
jOx76hHj7zx0j22PIYmojDkiQlbzUNj9tbOrY3d1CZL4a+RQ8wXxlLy9ySEE3ndoFv7b9kIvEG9A
PJXs7mKFYSApdxPHw3uEferB7dnadZWBXGAdR8/zPJ37yCvvpKvWjI+I0FyEMaJKPTfm9DFqhF5w
6HXbPDlhZOHelGifsq7oD7VlkNovDfVTPlXqNsKtZi+jXUg+3THM/kZGs6j8iTpEeyeDJZ43QWwE
z0aCrG6k/LhcoWgy9hjF86Wl8RBHS4JXU6nHOTUW7ciB9DeKl6VrSWNfm5LGdjReTUYljf1bU5Lc
f5mbxfz+JMn9W3CosrReLpUso/JCOTbe+5C34mShfcoVyhNSnctwEdiC300OUtLT4uxr0jjevapW
0atTs+pYNPZdr2TrF8bBDlCR+bmPnROA2IGiy1g+qeNiwzEan/2oxGUrcPONRe3ns+M6CcL8pn9s
6+gGW1OohqpxdGyreYIV3j6leRjv/DnR4K7SJwfbDN7VSPVO0lItG4FlJqU5P8K86B4U15++vLR6
On4JlQGhQ8Oo91OWnma7wD8dSxDUrVrrxcYLaFVZo/eDpxFqZ1M65CurDJyXCI7dNsnn9Iy6dXJe
1Azdab6fUqfbZiUQlUEs8aRdhkgEXTalZeyn+yQNy7Vt5484kXd3InI4FBghTy33Ymlasdcec09J
1yKyl2Pr+ejb+raMecKjtFg+Jt5CPTYx3XR/OVxevS7nBWihCTgjmA1t61oOilbXTjklj0WqWE5z
VoaXoOs1HBUfARMDbcQ7i+0Yl8ZnnRvj2i/U+STNKC02SApZL0OJArnal+9WlJifXdUoD17gHabJ
faYqeSNOR2JtJGfRPO3DuKtvr/2ZCvDEM+r6N1ek0lT9nV8rcNYWnokcYFSY5z4ubtwMK7YwXlI4
i34lFR1z44S2sRNRObNDqrOZvG+Z68LVQnsOKxBoiVIausbKVHWmYLfEyqB0hSjKBa5t3HtGNT1c
sB3J1HpnSSKYmWfv57lpVpd/cWhrH20Z7gwgfKgyfRfVeGhm6ZbqTHXR/E4dCLyr2o6fax7/N43u
0AyzNDpr2KrJjCqyvPu6qCHcNWZ96N9qL1dg+Az+IwUW7cST520oXP8R1Jj/2COvuYP7aq2lT2IB
B6HGWdj5XvrkgN7ea+C1IYIFXGgKVePR/xIGiO9eJNfRlEnWYVfxT6m1gQUBZ8XkDvt4OUOd5uNM
+q6jYHlixCgT5+S3bLyauW63ZPydhxobgwcHlwjq2r3Ogp4+auoMVGp0G1TFUboQAWkVHlx4dHe6
eneJWGKNEqada83N8dpXmvWIWTh3Y4z9cFaFDB3Xt5lhVZg8qDVyCUub4pl+07OR/a1PYiqJqYL4
xdVRvJS+uiqacXWJDArX3Fyvaxm4bldIIakdW2NTSZV7b2TH2A5V9s3HkC/pVOu9zDOcp/4SoQzY
iQyRfYloVL4BIYvOx66L371IVz5VNp5tXpwjww2r6WbSA+Dwelc8VwY0V6/AMMJDXiSbnB9VpbNP
G44rrTTdiyWBKMUbNUtPpXbh4cj3Sjo9NdZWlmXNEMKQn5fvlAxcZl++cteZMi6R19mN7vYID/n1
Jz3INhWySp9TzY2OjY/hcOfFizzUbJOBZhtTQtcLEbVpAaxuptjMz+CryRijEblq8go5U+n8bVzi
sZsipVIFe9PWh6OEXKIbC0h8YoWgKZ32JAdzhM+ymu3YLFfSkamIKtvGYmItnbYEXMIu53jQtydz
SLrT72MyOWIbUhZ6cPw9Pio6VM5AibSnoWbju6gcbQSynQDLQSEdaS8HPLeAuqVfQNxNr+4zIC2n
P/olQjPRDFpmyuB1ejtijaFY3vfA67STkWAiJWd/a0qfUjqUcuW0TDxvE4d8QWSekg44DE3+A0/e
/jTyNDm1QPIuZ9LXLAPX0b/1abqD1UYx7v6IVdE50clhjZVNhlhtD8kMqpq1ZX7fmYNx0Fk1ni23
d8+oExb+rmxBLGW4fK2t1gpRvrSH6YjjpkUmIJ+iH5mrxojv6W9Cp+RZt8bKLvtmzQsWjB/TE4Bu
WIzmPNzU9ezewkVzN9ha5PyOzHxTelb8NLfYD/lzpe7mhhX5uiyCJ6UxZt5CmjxNGJzcVyVc0yVW
Dlow2AfwytZKmjgwu5uwB9yPwiX34LG+B4lhvFbW8MzmvL7Xl0XPMiYtGYNh+Vvr15hELvPMyrnt
+zEFgGkMt1fOwpXfgCjMj2BWR3g1RMjhqlcnzSWireHhk1T0d4nuBsfUae64/eivtapinBPUd/WS
dIrmMn/4NVYmTnzGHgDaBUlaS8eRuFOdgupei/qqdOZOrtzqdVLuR/KWsGRoXgcsyeuquLBZTY6G
PYOXLjltooAd9VH0mwZ9U0ZW+7Wbx2kb2k5942Hd8aQM6g8Z97JF4DnI7ccA5uYJT8JoWw6QfXCx
MNcOKoSn0XXRFI+bezlgHdncSz/bk9NFmUsGfvVJxHVCpcDJQuIEgxQEW3OMT98qDV0er7JbvqA0
Hcc+JpEKjC3ItIcS3Y0hxNiwVQN978SjhzI0Uah9L9umjq+YHkOMVr+QSUOYJG/1k1zaRp770I3d
vLGWAmnRGydAIOapMj2cJZYuD/2uG1f3EbKhSw7dUh+tA7XH80ihlP8rlgyyujbZZq9AsRbbOFCA
YEbRYknWWu9zZrxkqTX9rKtPbOgo31WzdWCdav0zhBk13XZqP41DsKTCXPfBMHlMDEWfnYsmrG9K
B+gPRVjtTq5d9lG0nuwwHx9HJ2zvkdn0DwEGM9uBO+IXMuZrqqraZ74j/qFUHLZ6ujV+UeiPizq5
RZrtrWsxumqWg5zJwemVVZe6yo0YYEnXaHYqiqNUxqZaTXfy14cIkXus4m7lj5fPrvSr4RhFwzfp
wk9IRXXCSrV1mUTKVjrlYFrTuLKj7NVYvOzrJti4TpreRouWsnRhlQAQbfIPKFSazqa3hgeIn2wI
2Ho6QIOjYa9ooP5I2da4K+6icbAwKVbJ0mTt8O5Rq8Jf8g1dkOimMX00pzOlf2+M8Ls2DsqDqtao
VtQdq/slHKXMdONMQXRCkd38ZNvTGu3s4Z38jbmf0W/ayfQibG70Wu1ezEoxzpCoqrVMR8aWexr2
X7dFp0TPuo/x7HJZeVNK7s5op9s6XzGswRat5TWuaHhzLQpOcoBZOmMf+SSmSmOcK4ckSnBR+BXw
t0mzc5kkUX6s4Ojh5h+T5EKOM1Nu7lnR6178WcHR8dTEffXEIu5HWmTN165zcDTvNPUexw731uNL
v27YGX2Nk/4pVZvqBY54clNWUb+VCdb8TfEBLgMBC/ZRr2UHwPPN57xLdzLPCqNxo6IzcQpbuOYz
Go4HcaVEw9qmRBBblL7+ZVdZrRx0WR6muKnOl5Ixfpz4Oi4PX3U5xI5/8gDC3kgrUF3n3KCIFeYx
ax0vd7bTEOADtTRrWV1nqf2181TtKH3cwrx7V9fTWzNtt9I1LcsktrNssmcDRy8FASh5k3KQ9IHd
TU9Ooig38m4vf0EQFIcE0UADoYA0NF+FMlMEfnD/q1XPRXgfVfarkG2khbfApTVkcyiRM+gP/OKq
HI1XvVGo/Bb6hJ5IYb5JuqqrKxDsFJjOksvyY0/beCaynzJqUcM9tFiYXzJdJbYOd3YJHHkhyciB
3GObOclz1s3ByS7CftWCCiL1prCL6gsU+krSSjIgTYAQ1XPidLemMfEQn9X62R7rkFoorBAZlLBk
XyKUjYgdV7CDot3MHv5YEu4U8XTnNeP5ej15ySKmfKegNztEYfZgJGS5h9ycEctOvBctsfJjHONO
J81FjvuMjjWZ+WXUHCv3odHLg7Tk4Jl7x8IzTxrUSu+QpZ7vpWXZTothVs3qapls6VO08dsOkOTS
lBeexr1lvvVujkz3rCbqvi/wzVhw74Ao61jdO1DLt+YY12usf02WW4WNIE6j3PDTpnoBMalAAC3D
8aZr/oey81qOG1nW9RMhAt7ctm82m34ojW4QmpEG3ns8/f6Q4Ki5dNaJs09MBAJVlVUkR91AVeZv
kG9oYYkpVQMzta8yjEG84jIs+Dpe4E++6rhPjtbm7zWc77RQ3ovJgh85Wl+l1WdzcWdYvb6VZteF
i2Mq2bc1dlkwGut7ZPX6hz6cy4dcwRYTca9m39oxEMc4x1IwNEYE9rl4ZdgdLKyskFuLpierjaar
TpGP+hE7HQgA5DYAr/AQoAn976MpqaKuVv6PphlpH8G/zZVgGe3z2MLQzaz3HG2zK3q66bXxrfTq
1rV5P6k76Zae21i3BEgfn/vkoGHavpHR39a4xQFwy9Ab7vXDb3GD2oDGV4ZjFipOz17ZjmcofFNz
bDWKJMOSwF7zL7fOT+ATPbSbIxX+eXmAdiFHYmQLhNFRdo6Pd8h+sPzwOsxZi1HdRysf1Vpaleol
CGuM+xLp1iuELnfnONb8dcjne2spt6a59tpVTfQld71h79ZafF8o2bRrXPNnv1ivubo57LE3h2O0
NMXYKI7rlyZ3rHvpMqC6XYPQeJAxzw2xAxK3nabovjQKWNcOH7TZ8dT3Air/lYJzuun0QX0vq4zM
maKZWxntGsNaPlfhwQ5q7b1SDQxNG0c5yWgZzryFZ3e+H5elZi15DLzMe5LBLDl5ae/+8evH9bAK
eaTfZa4XoIs4lF+6n54+KO/p5PePZJS+m4to/2xhyhirbbeTpjKZGqzpEsR7qxVfnG746ViKc6ac
rezLMbV3TjFQepzNHEHoTrPZ7k1lvwmRt+XQiR8hzopkY4PA3und2SCvB9Q/g0g0YIJxsaIOulAQ
j5xNllvHazFdacmkeZ5GgazUv4g562reCqa13sN2t0liLD9Phkak3NkgKiX+q/aijt1Z90fJLbgT
bo92kQbbT9kDuZXLRPbgws57Iy1DRe/iKLeJUv01gS5cV5GuT9kJilvAeFbdYpuHz67FQ/dZHV3z
ucswQ850VT+UaQNu3G5y8vxe4pzXduakd107a1eJ7ruygVGwDWpQzlunnBAzK5zrGpq3wGHKljqy
xMoFyavi4Fl5gSknP83O3L9QL/k+ei2JmhBfdJR7rrGXdmz/Ql6LapDpJ61L3CcJCVwj2Ef8inj5
Ws5TsFwWQstpqE18UZdVZKBzZ3+xoNzfuqRfC9mY7n0qU1/aKa4OcAZC/pxqfsahc9hoAX5AYZ7e
SUQWV9WB72NwB8Bhfk5UDFzIref/PxFhBjshyjhwW67GZ1d1dqmjAWxZr5MZRWdL0V4/oV3WW74J
xyI3gsuKdhEYS2r3SEiZ8MmU4sBjP32zDdBoFtJPP9uIFHfh/2wLC4X0Ju/+YG8KvMcnd49YmXap
a6s4BEWcvfHM/phkIw7bmv5Pr4a9VmYqpuOcrvZBZc73Q6l9TNIVK7tYMElWpj5yWuUhI0F94+j/
zuPXFvq/8P3x18zqTYI8P99A5Z6nWr3zw9J673oo0aahBD91pJL5n0yeHADFfVXW7jfXU5TN5AXl
a97ztgCEgzpd6iOx7w7BCRtU51FWgg+E90jQqncxAOW7MtS+l8NUPwu7OV26EFRZu8TKW6KWLmlJ
qHTpHdZUDR9l6Zqy/K98xH0ShshBElW5JLt6S9H3OZ9v6k5s4NbOOYm+xWnrnG+5r6HkL23z9BB4
9V1h+/oAANCOgHyu2hx4qyUnzIyPWtrP33nvRjiv9/N9lJn6kzNAc5WBKIlCiP5+8uI2EbmlWjWQ
vmBG6uN0DrH0azagbpZDZD7Vkx19aTkpaGhQbdqmiDE/N/qneu7PwjrtF+ppgTMPaexX6bGr6jWl
lPcgPNQpQScEOnV9J4PVgBBAlZnOQSZGnROd8FsHLLoQYnn6uhczQ3FN5iLHke8dL8ZWLXb/biIl
Oq9p61+U/7S1PvWv78HG0Ne+FU8nMEueGH+30/yWKxCZnDYMr3KJIuVrVRXW8dbFNiq8TomG4Ele
gJxBDwBMhVp46JTf7OIKQzlYXZvdJYuhnPT3TvHT9nmcDbOr7udC83YorMQvcslaHnZJEsd3zpLd
kb7UOFlN0D5LYwq09BIO1t+3OZM5/OFA7wj/SVBJ2Axi0qWU2hcNouFrpKdUCKDXIIi2mHSZVgng
seMxtbhywUM1MLNNOjJ/y2g6VZBJDBs1CcqerdjdspfLgFwWLiorI+q0Tm/9SI37ajEEGqs+2LRW
Z/6hOtGwByXg3KsuXB69CLpDFraALSP/Ac04fZfG9XTQxw7+UVcnj/YMlGxpyaVIE2PTdVQ4pOkY
sXcHw7HcSFNmabb+pDSJc5Wu3gq7o1u54O2XRZQ2qrFdO09+N7/Mml2/umpF+qbU912gT0dxncxd
68nPlOE5nZOKSuN8EtdJv03GO62lYCXNKoWrVy/Stf/PSW4KV29aykS3STlVZ15Vurat0NnHJRf8
g7hPo4AWnQc9zQHB13hTe03zCmnbnlHC+T12aProPKOSuA1wSnjtQkti49gkDeTZPAkRb1V2Kqi9
Kn8CoujuY/QXD7Apeh6+eKUkLoYhR2EdpQZe4mltn2XADlvqiTf+EfXH7KBA89x8Gvl0y299VzTk
Q/3M+nfZ289Sa8w6DXdUlWxfK8AEHM7ppxXvbmR/9HNoP5UD8qS+kRyk23KL+JL54bgVGHw6xf7O
biA7/Jqk1jpmojkGddoc/z5JotwU1SyZFJmVtk3VfryEDgB6bUTwFdsTUvll8lov/Lwsz4yTQan1
uYdxzJ6KEGQXNhqFzb88dTC2DWbCj4Ue8fzWi/xgwLB673vvj0EJmh+8m8ndddMXb8TgN6kb/VJG
Bia14J92MX5F35cfTFWuOzklL3QnS+AweWW2tzR1fJ/6BOOBCqC2PuZI5NlYvGSN2t/J6NyjAGRG
gX+V0UoN7hpPd59l0D6W09gi810nL+zFzxJiVk3yEMZobTnL8nPWaHe5z5FNpsgPDztV31ZmfjLd
1PhW+sipL6aUrtX9TCgs/1G4OSouvmPcdQr+UzGE292v0GFqnR8+oQ5Zk/8a6uTqp1V/hcZD97Gq
0g+LTp79adUc7V9dT8oXjCyKg97mypGsJB7WoFb1MCrfwVIZF2zVDYwGh+rPLOnI6oZh+oAmTvaK
AdCjxN+mhwNhqNH/1+m1PX5MN0wrlemyrO85cK0SKOFNscvb8UNjRIRDPKNzMfJMX6XV6L5pgGQh
JKoMWBvdcJGB1p4hKY1Fiwf1xDewl/ZHII58qCa8fposc36t8NuP1HEl3QWg4dbfxcyg/s1U/Dfx
OFNNj8wWdb3fb5OxGDZY0Zo7Gc80JbjI3azrH3e3vk+zZdhz0RT4eF+Bm91Vbj49JH7gYcOs7aV1
u1hA5B9g45b71DYmnlDEghXmOyS3TgV70prCM5+n6eHTtNhH2MMdyDQPmMItr2B/RKPGQ2niIE0Z
ENQ6hvSfB9b3ct5wNvFSGEafzqvS6Uamf7gtK0u4y9r/iwEJjnjKjV6mXDLdr65Kyg6pDPU7ackl
VwvKq8ugXJop6LFJU83dbwO5qVZX6UtY+ISk8isyUdRj2wKmzUYm9wVWK5Mbo7a4VL1ul1v9a7AL
yly39i0G5inS0mFcr5OVumoOMLWRjlmsaGU3gXzSYuKzbCyynH+l2ghJeMgGRDpzxcng69QNttda
6q8ze79I7syhP0C2bSjT4Qsj5jCrBYwPNStUs/DOqfpMv5fh1UxmHa/L6KGDYo17WKqHQP3zmINn
hGmGQWbzAlDLs7d+R68MVUiUlDFuD11X+cBBlnAJ1MlVnoux3ljj0NoHya6bSoPaJ1IHB8m4g46e
uo3TRCqw5yXxfgtKe5ugMHcKHHvr72mlJMjUGJiVxR6n4bnV/7g1RdpampkHiVFfOC23UZG2vjVX
f9coBLWek0dBUrPI3Reorem7+2LbQ/OuZU73ErfVsTTj5p08fIx1tvd1HVPt5RcxVf4MBmf0E84p
NRESV8xsAgN0wjiyS1pGy5GMi6IP/VFGy8Tl2edMbB2W0dzABCgM/e5eRmGTvCOf2CMwxuAiQS+/
WGwU3nmuleFDlEtqsFHXILcZ+cl+bS7CXB8aXcuIU5ofI2WkgQLlL/3o/F3I6zYihV9Z7b8uJCMz
Wc7t6pmlxDDvcbU29e+e6j5Ptm08VbVb7owJXUlpwkkyn7LGck8xSjQbY2nKgJqqHdz+v6VxC8UK
9R34qnMnXeNsYZ5o4zFjkeE7Ae31L/bg+hfdKhFQNOIBeARJMIjpI0bISx+qn2fVKn+g/rIVII+q
5MqFwx3iLwuAJ50R73R6DndI9Bhfcnv8q7Q047FV2/KPZdJQtc3WHtvy1SrVne+OxfcKrPJWQ9ht
2TwAy6NCfNA5k76psRtusO1xFwUOQia7I2eKmwv+v80LTB1OlYhSRjDL90U19Kd+wnC+QSCpC8v0
S90r8SWO7XAn/TI9gUGTO7GOeHOzKC6HY4AMtYXcGra3iJk56fzue7b90Ff6XawWGjeA/fxBS05a
lEBvl/Ttr1EfVNkrWr3JaV5GJTiwxoatx0iLF3IYx1Cc3pV6gP/PzdrDUNgsPZ9jBoDS+z5VcCLJ
lPGJZE1KCcTXgEdDHuFcD+srmeOvXaiOT27lZ/6mBp0eG3p8lT6ronQB/OXSk5fbO76hsoH5t8q4
FstMVD7Z3J5v/TFPjCtESYyAKUPe+h2/201giWYs2YMOua4sMZNDG3B6T/OxQv1FnTfNAmn5LxGL
jeKzj4/FLUIzUQLX01BD2Derrn2N9sEvYqgQPhO/8PdoG+kru/TGDrXi4G81aqezkEiln8r9BCwm
Dx9is/gR9fr8nYMrBKqyKp6MoFfug1hxttSx5u/+MJzHpBzRX8bgxTBS71BbTv2nq48bCVBC7KzL
qA4vpFrUFy2IHzs5s4G0AaFdVd2r5lffRaoAMnvDFl/JnsuYMphvokXXLhoGg/KSOKH+TTcDb1/2
o3dGyvy4+tinBvVzyk7DFsmJ9M+sA8IvysxkC83S9P6x6uxrn5nN16ZFQCIju/OMxEYCps2C5a53
9iVWsYvpPM9eFZ7LMUHjtZjRXqTk/JqPer1TrMQ+hMt51ERa7KlSRbW5uqbx0O47yzrBYe7CrTf6
89VBRgSKItw/6Db/tem2+mHgNfNHAlgUQWJ/PgKASb7lSEklmHCTHk3ZWqP5Kd18GEPqPt9+i14+
o1RYXxUIqNshqx9VK8T/fPQ7D2gHD/W1bZqcxTDD6k83AEYcFHsdJ7hH6WpGK7guC2RqrGwSRVeP
3qRnT8Hi9glk7c3t+MqmWpOvXYne9yd3QCHOH3Mqknw7E6ATqOosL/qYFCBONMpemrcBaUYowKGR
5WmHoWzCx5jNzQbbIqjHOoUCIwPKJE23wiVbSfTpHi8K40tm/pjJNrx7uba37cBqEAOKNOTeoU+O
UwLkBHudozQttf/oy5c+fwmJGnWvk+vbDYvzbTsoPtwr9AXcxDJfpQ9Z0Vpp3BfpqQeXB2nBKdEq
wiet78N7uGD1nQ3cDMmIcvpm2fFdGw/hsTGp8r03AwoSuorvKyCG6YiQbYQGrK5uZyPu/wzr5CnN
AvOfMY62euj5f/tjhz5XE5pvlVKOe9+GaWI4ZrTNmxaPTrN8iFUblzFKE8km8I3m4jlh/xq0pnUa
KrXY+iXI6O0AfHQAbf+cZnb/CvXT2HmWA+MvhI0yhOiELEv5eIlvBh8u5I08ENmBu8eNZtgKMUAG
VqbBZDv7wBn5NvEOv2beuEVJnddWk0G6hPjuXz61a9WnrGAnR+mTi1V6eGUlfED00n/0ZovHaWeV
d6E1fwusZHpy+pIHrjtoh5C001Ui1rCaE0uc5i5Ws8QNdqQfY1PFs1gP+ovTo1K9fB7lYygfz9hk
H5PoiUMC/9+PJpiz7pI1+aNE3PrdWFM3Mcje9ZMtA4NpJZdJP3mRdkdePbhW+mI/mS3qtCMIPMqx
ejecyfPfSZ9ckmX0v4UM1ArvQaSzVYwp16vFw8ph0ZCPugent+m78C8IOtqhjPRyUcQJ/kB23sPf
iARtjFjzWz8t7KDcfg+XFtXI9MWFliRjEq+Pf5toYb824aC8OVP6mKPr/yhDToPUQa6jzizhqkm9
3R5yD8A/a6kaNFZ7EeWT0cnOwpObOeVOGclEfgiKzFMdopyUY9ig4MWyi9U+2FVQja8o/hvrBcEU
/O0UN3vAh2I6y4DfqMb1FueGgGaNSr1bY29zg7Y4trl1kQKqWqqkgRyfB89SkXXG+FhnLagM1XF4
5JrArukeo1a/zn1fbKQ5o818ijpsBqSZjoA1lTHPAWlk2oNlg63xq7bYyP6ebS7yNCl5wMmG+Lw2
bxv8T+1P54P1Fm4QrsG6dcEyKrmXi5lGU7Nxx4pCUNsieCZtGZp5I1Hp7F1zX8WOefS0FLIcrn8X
sdsKIxhLoH3ijTQHBx4gouXOub9z53HG2DsxH+K8DIxNgaMKQCXeN9IZxIzUnOYfgFYU19U0eyS1
wxmo9B1M3JzncJESnpZagtzFUkuQ9norvbXoA4PbH4/LHJ1S3e6DqRyHIQgLnnc5Jp/vNcohR8cv
vX26NHFhTnf+lFXniS/xOwbx+VKnmq/S7Bu86EBLvZQuohBegyfoMmmy64q6bvhNgqDZo4W+/IAQ
UbhzAdL54AEHwnakyq96g3LsNmpqCyZA90WQdcpglbs+8rtTD+sM1Rf/o3kbLWq9OwEODbZ5UvEy
mLzaPsnGLtLv0VTRH9dt3TBowZYvYH2UPdzHRs7pT1bddRuZ0C/bQRlgamwlBl+nZfcHDiDYlnNS
wyKrCmRq2H2ffBK5G0d2jC5PpcdpuuR2zYOsb6jG4l6OU2C3s7IpOYqZuakPLvkR8AiG2JlT/8B/
oQj2jpoGTO2j08JfxiB0+RHyW+T/1FBon9YfYhRkyx0LS3P5NeUXvs1af1GMQXlY/s33slz/DokK
etuiABua618u0ymNRSfPap5TszvHEJF4YS8yeKKIJ5J3+DFsEihv9wU8+3/18ZZADvfKLlLcYWuA
ZTlFTmeQTS0VRMGiNICCZijluVlwkbem/HPlnWOuo4KTvDVl9BZs8wr94vrut86rHDQ6moNvmdhr
GFZyKIfZ/wscI/s5YEQQyeEP1bbZPKBMG531yo3PRTdUD3ro4lUQm95b0DpApXGvO+t+Chbahjlu
Jm58Feiob6sJT7g0uQpaVEalOS/Yi8Bh9BZsBeozxElsvxvrEcH2+plj4jc59bRkKgBtBNnZHsrq
z8G+o47Huw0F0GEnXSXemxvDju2zrqTuXuucvjjC78IEN6PszaF9Yo4Pd3Cq8a2RD5Z8CtJhh2Rt
/PExwNnGpfCUz58+xgooYA5lTNPqYB+qBdxz0PdZuLMqJzklE1h4XuM6slrsX5AOmwcempUOmga1
JATxuvva1K+gHdpDBEJ/Pc2oUQoUkFw6FFO/8k9rO8676AGsOAldUJZrn0yEm3SJpu/ZImAhUhaT
0X2ZOkCl0gJS3TxnQfUlH+PqssphODVItKXpK1p6RhxOBbCD0Azg7tbdZUqpbgQx8Dt4AOQRejxu
Z8x7d0CFNKqrUxsWoML9GluSTFfUfY+C3UvS+OqLA2FXc3u8Q5bWUPIEUwwdJb8CuMi2Detuw5Na
OQcUQV6i3HQelvVyrOh3zjDg6LHDOwGAW+KoTxwO4Ixp/ZtcoMAe+lj1nqTlmJa+UWJXvZNmMKnW
3mwrfy/NvK66u9mY+Q574fCmN01ziIfGvNMxhXtk/xtsx5BMN9CwBIwzfXIBsKjvi0gdtpqmxY9N
bOO2wjZzOPdR90X6bsGBonQPWc3b3LJ5pw/JI7Dq8W6dRH5Au0+wvRNUUT+O5l1hKcHKGhN4kDRX
kFFjfx5t/rPZLc0SzeRtbjjlfeJryfxOPVPbo3DHu17xya2gu7OoGfnOoVw0l26XbhFoSsDYHACU
9by7GFXUmhK/3JqDal+th0890i2zZE11gq+jDRQ3IDODB8oS/xqFtnfFokrHwaSiLi4j0pkqCkF1
ghQGpLCLUc6tyteJ8DYKhx0QIgXYTe9db+vIqKmydeWNjA4ZsZ+WktvKb6tN6JAhlqbMncrmZCtG
czQnD0ad0yALSR3BNtvs3Fi2v6sXoyV/AL8zoLBwp5stZ7ZpjNZn/foAT9tuyz9U9yDffLmoiTfw
tSjHw/oei7yg4/FK9TYK8y8fMvocg6xraWrZFkxufuoWkJJcIFWS/Jmf07xrX5LKKRDb1+FnLwEJ
Fbv7qutdSqJzeK4mS3mx2jZZckHZ34GiP83g+96tIo+PBcLZae65RyVqm2vMOXg/pbYJDsOyF+WU
/rvddHfrc1qP8UTOwuZHgxML7F3WCFt18ak3mscu5cs1JCq1B1vB9t5BFatKYqyKVayDU68DH2q5
UMjq1L3LKEgcu8FXn+HitXi3etm3wYiucoJq0bAoTPIilg4uDMzgn+rQNnslCfjbnGy6uro3nAJz
ru9n4DlzVx+mNjPYE4MWXwom6500ZeC3vtK3FbSv+Ae6DVRK7fMvv6wg8ygq074te1t7KPmxvpme
boOyjKYO6p3T/FMGGBtni+Nxt7gbz73XHrNpQAf3P/r7YGQ/KSGFny1yg9mbEwfR1ezT/jyToWZL
SIlF+uRScB68yl0aewaWg8Of0voUdwtRBqqpiVqhjfLbMre1rMBzdrbeF+Tt+MG3gd+a2tQa285R
yt1tQA2GaGsmmbmjKuGDBIjQUcdHCM0LHdUC3TPvZEAuKiwFhPDlKh3WEih3PGGKS4VctjvZW3ja
/dZSOUAX2I8DFFhUdG4aHXL3fxfqkGFk/z6kP27zblNIfUfbMgSTalfl1iz4rAcNmqELnS8g+fts
OudYSdB8naHqRZaZX7TY/y4t6Q91VT3oyPvtpE8uc5a2W2AiE0BW1pG+DN6gLI0lX7BxXEAK08Gy
fPcOFkF98UtKwfrMYYBjnfkgPlceYB4sRZLhYMkIafvoftZVAKuXzsLupIofzJIUwIovztV/xrFj
N7uw7FNdH2BA++2KTNZ8Zz5lOiYsMkopt3jQPWWdGS8c/qi/apFl7PqycHf4dfUPtm31D6hdDg9m
bP50XCs/SZe59K+DS1ha7ktbC9bI28SeDc5JHcuvsoLm899GJvmU/nZ2Nie72xpK9451Cjv65Qy1
nZQSgRADy+LcQi8kb/yTNmlgQAq1If1quFvDeJaNZF+YWw7AyascGXw+lNLye8XdmFpg8r941Ntq
G6A5DNllGL31ljo+GlvSu942sa7vVa9G0fgWRZmxubD1nE5GbxTbGwy9y/X+kGOrsDUyQA63AT3H
XCksq2sbdq+9Bt9OyopDC+RVOKtqqK/Sabd+rTK8eyXS1n4pBkoh8Ve/dLX1iMJrCaTtVqrt2fc6
UHVwA8v8h1v/1FNNAaoz7m99EqKjUQO4R/nz1u+5JIhwLtH4Xi34WHTmdWTT8uRP28MnOavd8Vpq
jnkxZ8XY++k4o1KavptkEX8soQvY51Po4CfWBYjmRygaZO9lYdgSGoCsPvDNKPt3DPfiSivuBWsm
iDT4NMfRqezrf3aZClsEQZ5Jv6V6a9St69fEG0ht6ZKJc4qdSlj35X4agaNuJmWszqOqPtwsUAAa
j1dREJM+L7Grc2dNfJqpE6+z5FYuVRXV59EfHupFU+zWn2CPcYEHuFNqPVU3ftGHDzOnrl1rlN3n
TncZcRUzPEV9+mONRmhncVFehLn8Fj43ER4QoocwShEUlQnLpfXSrxrb4NOtP/az/lAuWYGxC4rr
3Jagm5RiOzWk13fS5yXxYvoJVGHbWFWEKgCBa2dW88LZFBOipiqTAj1Pk6OMy2UIQLpDvEFPHV7u
9TbwMdusvFM++FBvgm0SBcmVfHNyLftwpPL7qx27mIxBkCg2rVcmVxkYrRCGgtz2Xb7IacHQWifW
S9CUJ3m705dvEdIFZz+FE7Qu6cqt0ix/53/8WHQf6qyo73oK0ZdJnbNLN4XZRZpyJ31sUdCD+m8x
eGeQPzdacM8sEI0GcXJ7W0F3NRd5dzOn2GUjWD4P2kXtm+6hSOE4Dlma/NUAL3UbP/ph5Z6Nho9a
PlMnac4kcvOjrRf6W+SkPyTCzv1LqWfJV6TIUaJhDyQ5j3HRq0IWB58uztT6fzbVpQkK42PUM9yP
YMOu+zNKoTrf4cjV470G6vzORQzrWOblADwvpcoWGcE3dXCulkVKOmqVrY3e2N9too34h+flW4Vh
+X7qUu9enyqAAut6jVGX214FqOqmy2kqRkNXpHaljwNVhY7DctIclxilor3q8i6BTQ1KQPpyiZE5
pI+wSl/FVi3Kk9vUa0JlR01S34AIVA76cvqJ/Iqz0XI3oX+4T/zI/Qg0kBs9qfr0N5v8jxCJU4tG
v0Z9BgzQ6s2N9Mkl5rSatX1+kVY069BPm9Tety20uhFM1X0XRew3ivaMHQymLr+6JEIGMSbJKIu/
ZOx5Dplnmbt5JM+wNTuUP01tfC4X1s3YdIthAphKqOPfoB/p28gJqqeqxUtzUBE+8LsG25IocrZB
Grl/kkJFZC/wf4LW2wXJdJ/PSo1TN8TUsKjHa9dXKBgKizVGqysq82b50v3bJ4FyUQb9XebeGK/r
3HWZDCGUZWV1Lvm0wS7bCg5DEBtDUn3gP6WPE4PD7h3+HGiOG6Tj1pQ79XPUJ2THLQztu9s68jOi
ZCGpD/q896RoNoLnP3NisTlt8Ad3arhNSAJepHX7O0DZzndwmv+OzPtI14v3puqjJzNvvmSxW3xJ
yJefAwAzOxC2xRe7GRWQuDkE6aXZWU280TmXPEjTCa9sjmLKa46yQZMVKTwrso6i1aRNFpYRtf3C
M1x59MvsH+nuYTMexl9RyBJ9itKG+FOU3ZIFjjxv+soL8Aom+WOtzgj+Ef2ndS19VA+l4WNWVBnZ
W4Ex687MwvjYelWGApkf3kVZ4QIoZ7TvKufZw4RRBoOlK3Xbd9chh1NWP1tgFsciyYdjBxP8rTHn
YNMvyuXTGKI5E2tfIauX+3muwvtCCyIgYy3/o+xx+g5tYQ1FKgDF0CQ3n6feBAbaNT4btWUz5sZ9
uqmWuhdsTcDUIeK5U4pPq5ujFFz8E6CziLNq/1wkYbgfB+/jbv51dxu93SFRNDyPoNr3/4u4YgIF
wWv46GdmqX9xx3hLVWgCywj2W0UCYhujZ/Rnr2UvK07eq46zM/b/5EPzrVYwY9ND3wVXEbhPJXrv
+GZDI8UaIEK3kHUKRa02ZrbY9LaYc2zqHhjvY2e/rkXmnhOyZXYtqqFJc995XfMH8kIHdvYYdw5m
d+zNWj+4wOP+XEBLbeUFbxHa1Fe79il2Lf1qOvNWn6oKOG0xnA1sU57nKb/Xi8p6N9xIvUeRfREY
Nsi7T8VwQtcUdPDSxOYT1otSGEcJnqqBKq2NY4uMBuX4kvdh9ySDpn7o+Id/b/oCuyo3fENWWr03
+8kt2An057F3eBHlnnpvG+bcUSIH7TvXtVK1uwLy0vQjSMZ6H6jqqahz/dAasPlSD0stCGDaJkqc
7M3WrPGlyrONDIo0DjSY71ZAhlW6NA/cYT0HnMDN4NCXTfU14+jm1v30DRwuWwlfty7kRprHZpw4
brl+cDAgmuxXAs6YkmQmmfp60xIRek5p9ZTcf+mLkBg75Agh3n0WDJFAq8+GbdKnBvY5Fki55SLz
/NRnD0Nh1eKUjo3prhga682wNeUyWGmJKYVlveV1Mz8hF3iSlhLRhfl0EXXzq/SoWfym4gQKaJwh
XUMsxbHD4k7W0nrSkTW+gQdpyk9qwwi6E1Z2VBTj3Fb3E+Xim0lTgqdnxoEL7FyRpfMBult9D4zK
RThtUQfCO3epFy/jo1ujEr50SlCswJE5qEtbOvUu/ohZ59wi89Qm0TMnR7z1kkva631LxZvbOeDz
CChQO+t9GZ9MJacpI3Lxcsv0TpqpOyeV4nxYdfMFjgcG43ILJRlmn9bjox1n9fn34U+R6+0QOQqv
x2narG1/MOYLWg2TspVbv8L+AhOvc279sr00hrwId0VaA3ZrdBT1lpIXVdYyXI00pS2XNVJu6x7i
mtnM8UaINtKH5qnbHJAu+JcQEcDiXjFonRLPJ3dKvglS7DfhEL1RJxlcsWW30V8DN/jZbTDM3OmU
xvm31UpSFpY4T9ExdclaPgeoWYEPYtuvduh/kj9Tkr3bpHx3mu5qjJr5qLaB9QhTLSf5VD6sEbqT
BAcs36ftLcTVKvPxthRqB1tgFjtrzjjSj3p0Z5Jj2HiT0r85g5M+xcV8lkHp6sZi73p281zFc//m
BTYyMR7EKhmchmzcF+gXHLpRHR56HeKZaS/yYV4S7qXUjX9q8QD0lWTCcmel98EYQfvZBmPuPIrL
Su8BixnKyUMoDH0wsV8JvBKdRd3TT2uIDGy8rBvuPmwgJifUzj1mxqI6Fick1IsgcbfSNOxk3MVF
UK+jap8++fagPReRoj+b5cK9cf7Vd/ZDRB4WKUazD5E5WvSdpdnP7YQRH8TQAbI/OttIQYf5XqSg
19AJ+gtA/OmrGyLVaWiWTy6SsN9WXMLwQJq+3oSlSw0RICO2+b6hsp4NSnU1LcN6xdYrgWRN9Uho
Fn2HMCYqMetgsLApbHd4L7uyvkqAxIMBBEC70DKQMDAfvHm4IslsvUqXNpE48bRw0xQsHS44C77b
0xNUQhNNPVR0/AWJIRdT1Zxzl0Q/b11yh97RrjE7/yotWaPkJ20tZ2FfLKvJAO57ztlqlB/SJWG/
phsTifn1ByOKXGhlvcKYEX6y0S+EEyqA5BWHfEMzq2VS3U/6l0/I5BvAOVmgzgjaoKDv19lxnXvD
OicZBdiSDwYQKbK+SX4fabN2KUoPRZJ0SQtr3iVZumRcvEC9YgYHL20GVbc6WPVfvDK0y1os8936
7bdmZ0AiXUerIX/r/oe081qSG1fa7RMxgt7clvdd7dW6YbQcvfd8+n8RJQ01vUc75px9wyCABMoX
iczPaFa0j3tNva8aWDj5BIYXtcW84NtVWcHfmiW8HVFqFMFiVJQayylYzEWN0H2QFSyQAbcBsKCg
hmpDEHyeUigwL0L9LFe9MqwGs065O/YKdvCMSIjdD4vbnKRyl6jgKiLtcpuTcGe19JMSEeB9HmSP
IoMUtQ0EnTgKNzde9dwWuSgRI85ScyiX7LqCn4GiLSaK4TlzBY0awJtIHZkx2dncphh0kx8SckSu
bNgnV7HTA2JRm0gIFnWO/DBReneakCXSDdzVbvPQYtsD3DuI1I5I5sRVrcGPzJvdnO4pwv5nn2+E
bDsVc/p2NX6zk/SpXf013igm7XmNj+0bzzFBRMz0HW2TG9wg5bX94jb4zIqDTzb8Ikm2dRlU/67S
lfKANR06qAnwt8uA0craVshPi2DRJ86qjORq0G/n6eLstm6FeAtbxXITFSQVQazwYOKhUSd7aZ3m
LulkHY/JKs81jOoMLyfhF2dHPq3sKM7mQ+E6/s/hDzGlWTLitUp0aCeRxWmFOUQLMElTq/gkrk3z
BaqprUdZ9rL9b87IYnQa0Eji7H+CrCfg9l8DOMP9mjEvJQGKEDPEdRHdgWxXqgAHu0xxcSWPAnyX
m/h5LNCIIo92sRq0+MdYVh+wolsqra9gDJfupwztk4gsKvKD0ZjcixZInNekz8vbPAxF0AlHRuYo
BjGA6lDWQbNRrNoYvrWyW0QFxKhUIGDvTLgo0VR11KEjHcXdTDyhoEDwSi3ZHU5N8XTLEdVl3x7R
fArSE3wnkEbIsYXHxtWgGiTu+KvDrvovLrTCzW9BiiuHx1v7Fum4XHGXWKGF5LjkYmmpqX4q6l4/
6THGfAFFnGxqKZLCywI//etUxKjg79GNroO1aM6ThyoP2sXc6YTFErCBdxRdt9E5WpKB+kmOwtd/
aw0kKR3s106+JbeIx7nt7Wzu06sSPpMVYxQdpni9/TFQTNbbIwU+HIymlTqERvaDVA2o9TcISxnG
3ifJPyALEeHLYJjd7fDXqKtwGaNGxUAoAkGCHmGkn/iD0KoNYqEVrJbMf7TNL2oWKvcCnpsrTbqR
YW6uxJg4OPlXeQoQDbRhfwaIeE9pn02fbG+9mjjii/lV13ixrPQmwRduejtA2SJ6PL8VItCeXpk4
G1V7oaJvcJj7bzPmttJ5q9JLoofOtJVh5wxtsa/T8b6VJu6bVl3ioUw+xQnOgIHiOSfL8uqTXWfl
OhvxsswRImvRxllq+I6fc9swHtrBfETA2Xqj1OqBiRntfQff/xWDqkU1jtZbkjX9NqFSAu6AMBNc
nZNidtMkinKAI41J/RQWZMrnzEB9Er1bEpkqSkciHipniNJi1J2xz1kNBhjw1g2ON2rNb6dN7/jL
XEIsR3TeoHXgm8PfQ2+93AD166iTpZ2mYyTYwUPYaFPRXJLrH7asuneKX1oP5IjOttOU95WF2unZ
swMXJk1insYEdANwLxjyQx8+VkFqLzRHztYYI47pQcZbeHNDJ7TuQPWr115ldTFArHwNrShEqQg3
WxKu2qtWF/amAalK6pqm12ndwlRwB+pCg5IaF/f1EGoT756Urt/YWE+FCIFhL2dj5O4topz3a3BI
LyDotaiKsuThdG/dNlp451ixtwsp3RwU3zaO4PeirQtWfGKZlCvEN61nBDpqFJdNCW5YaqwgRhvc
i7RkTwuF7BcSLjiCiVNxCCu1YI/kBqu5T8wJLEdbFIXdLF2Moq9dpKiXln+iGS0rzjrZ9VcdHpLs
7X/BaFulUC8dItWia4bMSkMY/BaLNrC+L8Af7IT+nJfhmOz4w2kWrBuCSdlOb3DZGZCax7W+NeWV
GA8KF0ikb/34oHEnmvEYJutkKHFgneEgAvzhoKi3BOPdrEVTHG4xQ+NnEzTwvTYrvSWRA5jEN9Wl
O8E34gKwdMgeWgiUikP6GqeufJ07DKArQ9FKZDSQQxWKpwg8jEvflYfbPH3SRAXoaG5Uv23g1NAU
fYkeF8fIkh5Fl5gK3/BzoofIEiUeqHHfll46ZOg349BUG9FsVHDWRYsCg2jalfKsJW5wFS3nAcFl
/SVyi+aaKM1jaTTSS1j1zkGsh1gKamU+ovpRdz9Wrfx1Osky73bS/0fPf4nxuqr+FJBDG20PDf6w
eDEBAK416PKn2OjSkx0F4MMAYz1Xtv+1c5Dx1+AuowRefGlSyuKj5nrYGrXQCb1R3blVgwJwJlVL
HW3m95xvtl9EzfegdD+XdtpctAbU9WCzCQ9tNXl3YXxj7qQZd5LJLkoOLEAjGAG+y5757IKfR+Gq
RY/Cnsx3yjh9HwJ91QMlezWpLu4MMLLbArWHN924igVLSbbW+ph2e9S6++fQh9w2PVAuax7qJ2WD
B2LR35sOkGwHiainyOv3tamZO983q8UQ92xlqwa0TyPpa/Fxiu+E+HTZdG/SsNHPt896+q4YQdcg
lNeru7mv9CNvrQ9U4WWxXPnX8sY4Uuhxg/3Nf2iuNYYdLC97VLaicjj338qM02g3kGgVo16j3wG7
ylaVJ+fnIfb7dRhn+pOVYecnq6H3LSHDyB+S/mOs4quXO82bpuryMuXm6Z5aBchnfiKHxtSjZaQp
6p1uuMnCb3X7yQPdsw6dMTklRRKcELuR1rZsqU+ZXVAFLgrru7dCxih5Ru3k4kxJQ3fKJo41ulUB
ycW1XcfkEF07UW4jKKrTtkRkM4mhTEHzRPJELVzKQt9Osj5zaW5wzGhf9zKsJcpuc60tH3NKWXOc
GJljRBMD2F/FvLnCJ0ZSCnILAA9vXV97SwG+EDCMhJ/QarBTn9+oAbsuzXL8wlGeO4gYgeYoIhmM
phldRVcfVNV5ICmHY56FmQrXmx2XHw8/iDzaSrpSXNJMTttvUiipn7VEbddYKvqwsQbtKg45vM2z
mqTbEgm5W5foj63hUHCHdwomNW3RZeoYKeM9gXTZNF0MFE5Ub8WS/JVhHgIPzetdy17kdrcmI16f
EbhKrsOk698NbrVpybUum6BPrvPA32PFoKwBDnQxZ1mKMKVNoStK0XhCZHHijJjfskk9p5P0HFE5
qd2mftvutaovrpFN0j1GefBBtpTHtiudQ+lUarqwCgdSQ9Vb7lqu5V+nIuDWKwJusTXJUAqkYbsS
nSKocN3SWGIFnu1jZF9qPwK+pxSGe8rtR3hVzhl3NOfce3jlrrRJXHVQuOinVo5bRNkX3W7Uik8i
0KE4DQRjWqAv7aNX1gHGe1NcPHTB2tB4k0TMCJGS61faHyQjlTcllNbpJqV7S9sAbdAw+dojh4Um
eJpcLfQg8CP1xG3MLUKA50xL+T0iBxO80IDB+1YbfAosvZkUtZ0z1r3di+2gyUA3F3q0wxX07eza
CT65rTGsCqdv9mLUULU9363isYkb+dro4acsC4JPuHQp29yyoW4bGDH+FGRUgmNnVd5dWajRyS57
e6WzE35vwdoJQSYJqhu7Yh+eJ/8fa+GNVzYBcN3QuvCi8VUKvdemAwurTAxk2Yg+jNVSbV3+2zy8
ObqNwr04DoBWdvF17672Apv8XZ9dTDXJLqJfnP190EscH1jQFDINIJtj7+tp1jy1qxJl1/fxm5Wi
RNMpOXLuoCOcCRPhayG2VtMZoqkw8yrfWX0YEMFBlzVbrJCixTxjXmV6faco+T738IVoFZLM8cNY
1vkeBbVslZdutse5EZHMKBrv/CpVt2OVh8d8aOtjJOfNtscXHM1DRHBlXsmzHGKxbQ9t956H6Rkb
kklO9qXAXMNblEZ0l6ey944xnbowQcA/tTr8FrDJ7InLRau6yt3tUMnqHb5yw0pSG331YSACAQ6l
gnxKIDmaCblsirbDtdaB37v1ea2rnWxUWFE4Ve8secSmIJLKYCceSXQOWvIVPE6+BDwNBE0Koubi
8rzqVL/cumLXRpCjivNVGHgjdiw0EYQfEItGB47b43gAHjaBaRTV/QoUXOW/fmp1Gbu5+YKHlcRX
LQLLJLrEhPlCGOrxq+1FxVak7X1N/REomA2LFglA7ovF6Xz4KK4VptXPyp1VP5STDJCB9WQWB+Z7
YspkPSSju9dt29gOqKvuzbGxLgBgK/aAdvmpq6V73KFcrLJdfe8Bhkqrrv0qoZ09bYCKJ9XBALHF
hOokO616wF4Khkns1vck2VFjQDTxzUtSZAF17UeICwDi2w9x2avnTthPtIGy+NCsCj/dOrKakFFA
UD0kPb+rp7908b8cTqaUlaI/iz/4+W99jhUDcyxqT8+iNfeL2CjAR9IO8F46Ky7ySagD4EuT+OPS
KqBRiaaljMGpsrzvojXAAnuEvf5Qh/Jwbt20fdSMJNxa0MNRlmewNdP+IfRuYzZcqOUI5HMrxZp5
hzHYatbHdSsDxuRgOktq/HIML2Ry9Csj+VD0Zf0wti+D4deXaPQQG9bdYEfaFp9iXwU0N/XNAyY3
PIuyKH/21dNZkWrBzsfxezEHc7Gw3ag/CehSkxkmLj7e5xvi6QOcSQCbqtHjk/PdG/5pEPgpEhBr
7ifThai6S2YkwcYco8WQpRZKvE85wIRHg7rek9dhY+qMoXwUob0eOZAVJGWi+6hrrGKNtfhQTLl9
scyxPYiWOACAUXauyauaP+JB2jjV4KEgYHD12P8GSASHCotWAcx1Qy36EcpZC22CKQoso2L1Vrgn
Q2lhxNGNh0JP5KWNGOQWXQi8gywUhROl7K8wuusHOdeDQ215/KoimaYz6He5ixpGUAO4moFx4pc6
it+xUVfFhupGh33JX7/r2+2rGBIzDQXJ6siAKjgVjeWx+dEbdXcSFWJka8t1aOvZrcBcRll0hF4L
KWuqN5cZ4leKe8xiM7qnBLRqcEMDFWTF7ipJfSBLf2FjZ5RsPDz0mWqcBWSWxJK/bYXOGLeymgKZ
K54sSQTZNzmpbj0+ig4plqNlY1fI3E7jbhBwfzOFq6g7QXmfCtHTZcmaDkVtp2hcruOoN876kHHN
El3iEOPhPPWLhoeP8w06UDr8mnJvOM6Hsc0hjoVaf8zKJiugDtI2uxLR7jw7iDjRNc8QZ04vU0nK
L12lBcfG8gtwoIiPNyCmsIRJ/U9+mnwGHNbxPv+kT+lW+dDrSffm2xMDz/Wih74chk2r+IjL101w
rJ12Vxe6vsDkHLGh6RBDmrlIreVuyiBXbgOiT4xmhj1cGpyHAjyZV6KrdgwyY1Tit5nupDuoQVhs
GVV5n7k6Tscddetb6US0ozL/1Q7LLj2ItlWAoFomU7xoVxNLqdBbnEYqr9gMMiUU3Wjdt8rOEfNE
jzGM24NDBeFzX026JMhlX/tsVPCxw1BZ0sfg+vdJ/aT8OE1KyOl9HqdJzj9M6lHnxiohrFEmJQNe
qpJ6IVO3LHL8T2Q1JW0fsolEhME7Q1xiTzgdGicGsG160W7u84AnIlhUdivRJxYwoGjtWwNWdzHt
J0Wfkk4WoxZFhAoLBYi0HMSZOHiJhmWjWXDFUOSfA0rvycAZfjXJKU7Kw93k9MJcMSBC5lVyI4kX
tQ6wc+77sEpedQiL5DU8/18Lz4tYXmdDoz3NPWKd+bkWpRTtA228fuiPOjb/Yx6G+2L6RHVzAqXA
dbl93rbb/97U2Mx0XdlcRGyjfh+0Lr4HlNgecgiwi5tfpmuiWRforQV3Er9NU+3Lqyb1y5v/ZQen
cNPplbWaDTShch0QSswvbKblB/Yyey2Ljf0NIiHAEzcERrHKkCK6ISvKriRV4Ci7UQnQmEocZREq
tYqVbD1c5sPYacMls9aFkwUXESrGRPcIVmgbFpBF5vgA60MVwDnLBU4CPmaaPw+LFXp/I5abu8VZ
ppS/L/fhweYlQeVf+U2Eh1tlKbQday8F2sOH6pSoRQEGfYhFwFTdmstTTaRLa893kuVczppHb9Wq
uS1KY8EUrTWutBYPJEatconot3uVTPeLGXfK4VZrm+RHKYF/FV2ipCcOU1ddYcB0q9AhoHFrzoBu
aMOSpVwTL/XuRsnyn/WO3SmVfusYKFnwHJUYO2swZPZi1ArHYu2Fpb4RTZzZqf30irESwcpIIVuy
ymwpRjsIZECw+Lp601Jt2UngLgzKybQKP1Yec+OzGLothqOKM3LNEa1Crx7Es4oV0OwkKF97vl2Q
eAr/m651MmiNqYmHbXC6nWLPxCnKhSdxhhZlcEIMpCaPDWAyM74ovmYeoBP/PGhT0xibIgWAS6fs
SCZSr3b+s92VXvmfpyL0Nkss8I/t+ZFEjAI0ZYnsc0sS4tdTsMQDi7ZlDTJWkOWillzvFFXUrB29
909zM5j68nGIIAOq/bVVOnv7IYSiY1wtbjFiCTHH6rUQNxasQaalxRQx+GFp0TcPiDgyRV8izdY2
c39Osra6Pcs8aceNrSRoiIKkOYQYIR7E2T81/5e+Dyv/96X8Pz2NuPLdaDE/wf++TJR0XE/+KeaP
z8ZRc1inw3AVs24Pd1sGGsDfHvr3sX9a7uNT/T3+tzEx9fYIv/WKR789Ii5iMHtFx388p3//uL8/
ulhGTK2iBj+Dee15ZO77+Kx+X+l/ePwkBvTw8QP6rf3bw/52Kp7WP7dLdeT/ynILtqRBesingzjr
DCP52PynEBE34ckO4uyPc+eQOe7Do/1xqX8x98NS8zOdH+2Py3+Y+y8e7f99qT++L40k3SPQjej5
9Nb/8dnOA//zs5VwU4lgKvztk/4XL/qP7ynufmTA/u17Mi8zvyf/NPf/8/3441J/fLR/fD/mZzm/
839c+o8h88CHt3teykSTLIg8RF0abO/sxcANxGVg97w0ugrvUXDlCrBDOv0JHdM20O2jLHHWIlD0
zaNdG8J1mEbngdsKIFkZ0QwQt9MyiDX/XFA0PZR6lkjt4SYx5jhWVOWq0Hr5LHlpf4oyT0J+whre
bArcdRqozw4Gw8DnZO2unQ5OYNqnMLZQvqclDgE0djb9ybBNvXBSVaok8zbDGwCzRXqj3KJFoJhC
DoKqZJYf5gVMqfPukHL+sK6jjSioxfiAur3jvVSVYi7SbmyORaf5L5SAC+rJqXkK+8J/Me3hK2rN
eApNrTREzAHa4Z1ogYNHORBCkWjl2kgGCs0gsaoXP8qdEywy9Ak2eVlMRlOIYR1+O9Vdr1SXPfCh
n73tfCpiSX9UiMmFCMYE4AoBhxvoNKMysbJNV9q6nzy70V4SzJypC+WPrRx5r31t2wffD/GBLzWE
jFy211qf1BsxWuV9uwwiSTmIUbUPnnsKalfTNcFfUNRUpnJohsTrIgHd/g6x7SviS8qDL4eoqPvB
5IWQdu9W2i8pTQTbpMQDy9X67s5CwfYOE4ZD0Kb60ZFzNVhrEtICSM1c5ogcYZhLpbyLHpMAEznn
1jnWNYao0zp5O+kIk+reYenhnElMvrjAIHCVkrsnF2EgKQueLDIPmNydSDZYGx3T8zvT0cHu1ejo
jSRkLD8znzE6UxFr7BIMAmmaJuloZKIAFU3NwrfdLbBzdYW0vPFsGthkYtDi/hxFV3I7elEKKYhg
rUdHNwGFuxbB6QBXBgkl4+foMBabsO2DjQhOR+gDCgotGxGs67q2RsVAvY0CQ23WitN6SMLKrCwr
8TpGAmQrgrOscFb6ICtb8RI0klr4KUneTqwcq061Yttc7cRcXQObnbWGtjMlXLuMwifjz9PFt6lN
Tzn5hFfHxLXFZps5ppH06EgGFolTt6/n51DvqdmOY/iqdVWwM6IiXotRX8ZqXkJ9fi9GkdD7BtvG
vehZ3p2d2r3IbR+uLFtxMQCXyqcGsubO1jqEd6ZmptXKJU3sq9QP5ZPWlNVTOyRLL8yih7CUXnSg
ZkdoauNWz6Js2dZ6jxNdhy15m3aHyDFTLMeSr2gBRg81MPFtMoHnYzWHtRcMXbgB44/OimMor22E
NtKoJuVJNBtNx7aBS6I+eei4Q/aUwSXNLQDeeSVlT4YcoRiKCMIhjmBm8XtxN0XWm0D/tMsQlzpa
RKp+r4Hx3bcm4kqiz4difG/JXrspPDS6RZ84ZAl6VHXkkBCa5oo4tSArT3E8RsiWpcSAWjp3VdvK
p8AJ/cnh7GHUOqQtFFgXkXVQm4Cvs2v2JJedjKOF2v9RHMRQwE/31qzl5H2osCXzASYFI+aJRlj4
j0C02f1ZVfMS9xmlD0wvP2dN9obMEkI9g4EDT5XV69rThw2VhQLWzGE+qFFV4V89ddZu9XPEJU+9
iBr043otKy9e+63x2+iMq/tbXzrJ1ixRThsDVwcBqq58ZHgUWz1h+DheQ6NfBY0Z7+KhKrdWVnv3
bP2NpSrl+jWL5UsK73Tlg8vetrF5KPUKmi04iaUWVeOusbNDrNfWvVka1r0UAWdWR/K+ok/JdKQw
+ctZVP4Q3iuKtQ3RGTwnvMF9F7t7NCQl5PA4lLpXbCXLSxaoKEhnyzDbTR821QLUVV2jtw1H5Xaa
ZVSZ87aN1jXKIKdmYruIMxFjkyNe13IaLVuffJIC6CHt9LskDeSr6CHFMBma+BZoOALEQOnIPSKE
qEuLPt1SIspzKeYVU0W817+m2EJeZtt7s8ZXLADzshJ94pCmTnrVrGd81aM7mzLWNdWWKSbhT3ak
P4XIIVyKuC6fuwkGakBIO0uVVz6jpQfTGw4QkkFszt3My+4dpczu2XZsh1AyzzaSBmABkFPkR/cw
CUA+5Naorqxcllb+VA0c8z7dRx4YDN0PmknudwGUsFy7pW0ubc/rjnYdHuKit+8b2+lhS/jq2q2C
+K2Vok91IXX3/lDyViJcShW0TBaKJFExSrUBRcrhXe/cZmsAlnmgBuzr8qr1RvO7LZlX7HuQ30im
imGpIWOv6v0+tklB6HWYPoo+sF3nVi1QQ8y5BsZRlu60oBhP8iDpW8oioeOD5UgM7dqUWbZCGzF4
saquWuBUV4Hcqc6t1WmL0lY7CiGDdRIHucIjcG6KMz2zkh1Z6ce0aJBBF32tMRX+TK1fxZphbQZc
yZYQqofTYOP17TkqjpCWEn/Ck2npRFK6RNDW2kWFqTzjPRauOg1BDU+XjHs3lpaYRI2H1pzeoRI3
uHUhxclCasLnwZ+y1JR31bLvfxhD/a6ZjfqaeQ54uzoOdsi2pBsTwLDZ32GF2t/53H/t9bruMVT3
lVWWR9rSRL3+rCWlexgqBOtH9YSQL2Iodv4YyPq6lSpwC4P5WW+1+GSMZCpdD9shK8vTcw9Jcd21
3fgq1dg5KFuuJKq0SFPNuVqryOjNqziHFetcC0O5ZlJvgqOl5bklMaHuLEAU69u5byitfO0plbIS
s8SAEo7yrldQt5z7UMjLV9Ae33KZnXIOMOvZjePvcdAo3w2nXIxZU1H+7JwFVJT0oQkQOe0dGa93
lUxc1kpQ+CIHJ9U0fUsx78ydUL+2VEOudmx9H2wlfasbxVuretvt9bKlepDX/J25GYTeNn2oLUN/
KhsbbBXoN6u160vNbQWi26DpjC6Abx7V2UqMpi5u5v5YqFupq+OzWvTGogW6WelIbJrtQVHq6hoj
IPQ0ZrA2zcDowSZZ9s7vCm9tgwhZ9XJt3vXoSG7lMcxwKXZMXNogGdV9tVO6KttaRZbc+1ALEXNL
va+JZx6KtG1eo7gkl5fo3V5Ok+HB7vh7FBFyMNwbXuc8y36N6Qukol2g5N4T0sBfYgdZPStphwuW
8+E6rprwqBiVeV/bFnebiNh9Saruu6N31kOLJwx3k4iQl7JZvKf5xsIhbaHgZPikdcPZczrlk2Kk
ymoYNePMtz47Ip2Ubuw0ADjvI5nnZVhd5Vm/TCor+pJC6ZmUFaqrHaLGYfXlMY/rjGR+2GzyVqke
TF/LEZuqrbfBN69j5UMUSMyzYibhj9GovsD8Ul9Hy/ZWHaWfa6jiP29VkrxFsQ0BjQCdRp/ii9RE
kNk1BfiZVl5QLc9/tNokTy8joTYYqFTlyaMil+Z3IzLWlqUp75nTFUsco5J72QzDnWxYxT7P1Hjd
5E20rF2+qGpj6LuJgXQNykZb1kpaYSXVA44AnMYtHwq1cfnGZxmsAs+p8cAuy33TshpYQ0gCpVHw
o7+PkBh7gv1oIX8QIAhX1NlaQQviTs0GFzX/zD55KTzHhE/ukEKM5w+3AGXaeVe0q4GrK+yWQtyt
74rIGDZOgHy855rltnBL72ypebLD4N05OlkU7k3ftw9FHvwwTWRj5F46TVhX1BRUhN/zYi9aol8c
uiliDmt88z2KtHY7d81hvtc2ayfquchWlvGUqOmyGJPuIZ1aeE++a746nDujwcjKV8ulBgxsL5r2
IB8p530ZVT254O2WX/FA8ZZNViVb0YylJr/GKvhWUyfFPkWILjFIRR/MoNS4gBLiAowxgkRp4LWr
YujqRVRp9qkL2u651R/7Jqx+QMBbckECTBK8KZktVLiQj6CCdx3D+kvaKWCjHO1bg3q2ldRoXYfG
XVIN16zznYPXXQyI+Us5NB8y28NckLqgvWwxl59gb+CVk6n3dsqlYlgm3phv8Dpt9oYGvCDr7eJF
tRx0LzSQuaLp9Gm77iv2zL5q9QuLu4p7FZLFvQ2xbtEqxrCf+7Ix+tL0lnUYB7e7F/2R7t8bZpnB
zuAivex6axejMHgWg3jvfkOuNwFamyI831XtS4wwyKFH6XCJw3HFDj587toYl3Z3eHatLF3ZfvVZ
QCNROFMQa5KwkRBtcQCgRmfue9vc1zClJ0T0C6wlto32XnGacyE3/lGTQGtLLv+93NX0C0Ntu4uV
p9KDO5h3/KaTt6xB+Re7G+AuU9NpnLXLXWmmnyQzCbibCvthPwbeA1YW6cl3vmdJGB7bUE9PvVFe
lTCvzqmnWHicKnDVFflZLp34rsnKp9xEMqSz8+vY5Z9aa1DOmZEpZ8ivxjqUpHLZeH5470baQ17I
yrGbWuIQDjGvz24PAm5lY2eGFfeE48rj5mAoKoa0RgZvIbb4PLEktgx+8XXUXUts678ouR0sPIw/
7lK3+dQEmrkZ0qbnOxDrr0Nc4ac4OEfXCNJ1UbgHXY/6XcTO4ZgZhrWtagzk+ohcgEX9KE9sa+W1
yc6pnfswy5wfQHxa2YBy6HVwLiBXfu1tjZ01MKBXEybgsqXGtDV5HJAhaOIqrt580VPzVSqR6EJq
f5HmGVK5Hn4hqtKM75Yr31X8QT7Yjou0lMEVdoG6LxDPofCWbTbC3c1IKk5KE2vJNisgGgNOdJpc
Hr3MpSwaFM6nUcMRV92kWdD+kNpunbL/9BZS9q7Hd/C0jaM4dH1gHvGp5o8oLO77Dgnzse78pQq7
5GuUaKvIHdQ3z8zPJjrz7L0Quofz727H2DZfgcFAwG7LdzO32KkrWOYWzaA9DEX5BeKou+NeTtn5
WbWI3Tb4hsNFt2iD3NsEasD72RTtY9+Xn+OgBEQK0vLRHVUJ/Smsf/mv2cOJcXd4TWUXjFjzNbgY
JMSq8KrJBfoAqj+8agkQRUernLemKL/V4H6+JGF7H4wWPKYiUS9ygH2NUwTSpTXrBCm2+FsW1cab
FgQlm23XOUT4CFwt33+y0STGoU95KX1TuQPe9yJaRVdU3HzE9SJXs6miWN7NWKJARgw1qNJwMyTc
NcsD7lSJLz/lem8v5MCpjw3mHas6dQ1cajJ3k1ZQODKM7FYofvWbqUy7z6YSp/Otxzr5HtVL19Cs
S+aZziIil7VxUoubFv6qq7u505iart+YK8qi+cJE0g/7MVT0IE7hPt0g3dsCX5OL7jPIUfMdzMXt
ZOr5ayizRuPvMXLUm+8WwejR9Es8G9JLr/b+gt9bBnbEtK5JoX/tGrd4k+XQX3tq1e+FlRUkfbNE
yWyht76+4iWQ4dFAR2F03bp7H2uCu7KHIIR4n//FZ1eYDYXzbDpmAe1dT7ZFYDuviQPjviqDLyTQ
9CW+Wu25hLlRliuhOCxkiMWZUCGWtM48pdnLh+45lJunJRppSNy3wcLxJz8P1SNF0w7Vup9My+3E
CvhqxvF+iOTkqiZFeo0CA7fdqHgXEexwJ+q7b4NWhJ6YbjzNg5+BcdDVLVSF5OVYbP3UGR7dosS6
fpIt63EVVJMh+8KNJiRRsufdmL0ODgkuxwrIu1le/hqpSbhyvVzfi1Fdbl6kqmb7GcThS9zdi15X
LYpLZKMx7DYZuA8kN+q9U4Nag0WbrtpEg5wyaWhCw9C/gurkRpCPdJC4cEmuFG95otmDOJSavh3a
ULmIVqoG1QYL6V3sYwfmGCZfRcz3PqveTpL8+n00VOBnmqLsDd91nvKovUPsvH4HvdYvIbd0Z3vw
rNM4JMHKs+vozcq8jQA2qwocKwWgEC5+msWvC3nav0eMBl/RLsiMA+TDZ1UK1CPcSW2VaZX/JZZe
IQR0nzU9kNYQUM098o7pugwaY1FCn2SzlhrLFhvrxwwZxPsBWVhdqo3Hxqq5pdeqdy0zAASqZbFO
pBSSM69yMWgQffJYzrkXsNHrEiTfKqo2ReUfFBQSLqPjVC+56R+BpPT3bNXrl0S/S720eLZIcj7y
C4NUQa+pRu7d6A6Pecq74Jlxu1K9vsB0Xk7yRa1I/8fYeTVJqitb+BcRgTevBWXbVbuZPfNCjMV7
z6+/H2J206fvnBv3hZCEoCgQIpWZa63i2NuVcYM2cw7+Ewko0ChPYqM4UFU0MTRZ2IZ94tpANb2g
GtODOSOOKfpUg01eowzP13LYMCnddTlJ2CPfjoYlEgxveCxDJiFytruAWwRGS2zIqosvfuJ8WSU5
OvNBKuICOHLILZeM6HOU+EhlQNj6WbTlKprWH0pib16Y7/tJBTifws536iT9EwnVRq3WbyRniB9I
xzTwXSbxPgRJcdAW0oJ5iMO7pS8ZGrFbqkNyMATaY7NZBDjESjHAoka3XbFDklVcBZhy0uiRndc/
iZKFZ3ctOW+lv+2FMfnOEq9IH8iYjtbOhJvwZ5bjtJP9xHyGtzs7TiULuNLUUbydIcWw5qj4vvQF
ca6zLlwUOiQgMFqnk2OuaWRcd+b8AP3wwLwKq9FgQGOlLzvq/9whjlAj+SHu40+h1ZJUFMXaawR3
2FFUm0xVX1nvqMeqIJoOXtCbUa++SOTQXqU2LN2iVOKf6S+j1PQfBugJ1ORZdrRzpF4iMvMOtqXJ
n/xkfpIC6Jo0f3jNZ6aLptV7eF26Zu9n9mtUyVYJQjJE0lySteQuz+PwXkvL5oFn052lOvjayz41
0bRsApYK58iOvoqmLKzKU6ijLsC45MUMyh/IFUR3iRLpN2pedPgqr4PZjXeRgNoCSRvv0LyhTvbI
BSJfM+NlO4YIZ0Hkhi+9BlHrKi0LxAOTx3yZyJbsF8BIpEICrZdO9WwpUX9UAxSCMsD713hJqrMn
4EWDNOWQFjB5AxNUX0u1t7wh15WjUEKboCz2ZAtdbqF1JvaOS2d56VwvnZuGFHk1GaMHp/CbaxOo
p9FqIDpZGE+z0UcLNk0foxo6U0bsollVWRexk6xn0nEbIgdibzs4+WVuSli2lkOdnigODLVu4/fa
a9ZL6aFNmxTFDp46xIvZYQ7qcl8Y6Q6VTOYrpzNuwFqikLlUxRwmS8EBLu7hKpqyoG+8JLQZpNbC
PVMADZKVuHmUe93jY6feb0x6S1MQpNp9aTnDNQkSVzZBluKqyV9GbLXHWEP6VmQda6n/SWpt+U5f
8o51BqBXNlp4FNXRjJKLOFQaYZ7LQdfuQhBEeIvn5FbWdNiFt3qmtbNHPg70B8vubUekZSWAEWi0
ZQutjiaOpxsDB9qroTAJw4mM70LLEEAl4FlaZfhzDn4rViH9SgEParmERFzbkhOrBfWdNkXBTWqR
iWU0YfmcFQlB0tkMfjbD77Yp4b379xg9m7M9mt71nVwX2jlKHnvfqR9Z1pUuujDNcZ3pRV1xyIhr
l92Obo2YJfPoac2UebJuRgeRgSo2BO2gV2rkP20it1T0G8i6OszL4xD9/IKlpao1Bi8YsVNXksgF
zf22eAl08k9FKXorbXulgaiEHsu4VsHStUNnP5RG4WA9Bf33VLdwJjTqp7gFPzV3UYEJbdavXe3j
cqfDaCGkB0dg8DgmQ4FnCF28yYg0PnsH0UH31QlmuFy66NbLtMhqgwInwKGd0TLM1opoJjYRn7RC
J8i09Nq6trpu7+KoTI9iBzz5qPal6GKWmoV4iPQk7FVxo3mc9o3WA0td7qtoF01RYz2tt15UDXqI
nfoiCe74rXXjg2pINOtW2EKRo4cX31EcV1RVqyn2DUQGJ2EEaSMa0voEBlTstbvfmR4or0rlzNep
M56zVOrPuROB/E4HWMdAFRR429EM9t9KWSsTeKm1G9EuNls3Uc3iBAKkJq/cbQeUkOlRi+Z0J4hw
g87v7whw7lZBVNEmOHH5VkbEv6E6Fm3bDjvE2WaSMe9ubTht5fMQx98KeD0VZye39oPe4l0Rqegi
Q10krEcA9S7oRd6LJrFTtIvSALQC+h5gIO/on9+OEF0ytQi13da7WnqLc2l9fqgX+JrgXRz9tLpo
0EVvlI6iPRH6XHCvkf8Nmo28TxJlce7+hF9gPo5otB47PRg/6918XN2SpJy7QZQYd3lX6/eW1pHV
XiroGFnB7UwW2Sc5nOOTMwMM1HvngIEk30RdYZ/yaZBvpD74XyWW0Pbpb/0CI7htxbd6gmpqfMT4
hrOnuJUK+JCEQWItcQnfmPyzMEjMqNRPga80rtg7SBbsc874gPiWDZcZ3wrMSUDxS1V8OoAQdqwx
qYoPy5jHvds0yCxoaRgtEBTS/yVkl+Fyi2/FTxiRLB1Sh7lF7NWcKr1GcnbUy0B/MAiGrQyok34X
to1y+4cAlapEjsOt2KmmUIBPcKwd8RQ0T53TAq5KnRA2NaowOLVPRfJIYK9+FC1J2y7fc9jtxT4p
yyCqdUyo5lJUgVP9S0MMv9j36rIIsbPgLED/uTlLByXKOxCpBEisxIdJvNW1z0UUwoIW9S+VrAEw
N/rPrV9pn61hIRhMtXgfdPSq67bDozho1ff1k45rXYbiIOr8x7U517SHrFKnrxXLVM/PnOpm7pC/
Dqv4KhfGTfWHxzVd+AuM2cnvFb+TjpU1mYeYIPBXGx3IAY1pcyy1QzbdruqGcY86TAexWVxnxq0D
QtUr4th5LXRYjzouAIXwF0GshFIUsRA9XmvLPlFTjVZ7fespSJa22r/7VMXQkYiBREgoMGmTObpj
hpBmpZsIUHaFdd/VkFotTONiM2Ct/ukBghOJSvh/ukZfe4iDtnOIAywJ+p63c0yJrl1HleihAlwA
wFBykWJFeamjZt770pgfcIAosEVM1ZnUkMYVe81yTO773n8NE/rK6CO+KNZe7BLd27p8kHsrfVh7
K3DTaHA1X2TfDcKFlwi9xV1rjenJEv6FygAaq3RyczAWAJ62bKqFzXoI7fEGg8oVtWqhsF5Ly07R
DT/eeAOI/k+PpT2pom4X5UjhTlFpu1VYwUYvI7XXWyQMTHb9DVq5+c4Icvk0Dc5LN6XynWiyQCuM
nhHGDlR7scF8MwFdqfrFYVA+og4zAVUsZTm7Ey/APBXSLRbWoxj/ognGN7hLVeI+20vzl4MIi6zv
kOjlIHm59+Wx3as5rln3/zog9OfmafuV7ZffDrKSoj81FRNQn+XlRQcJemnMvryIqiarSE7nUeMS
TtARax4xEJsp35uMPM9APW1fhjCJ4Kh1C+CV2X7gDdxZjdaf1HFULZyR0XwvOb/WmqZP2a099GcZ
J9whUDMuf/mii6+3+PgbkZLtqqzmZr/tGIehu++ZMEQPPYVAKTKd+NAR27qO4xgcGGyKO8tENeop
C69ix6QZV1RaoxtlcqL7IiPu3k/R1W5i6ezIECJGGubxuLQ1RPMVJ3PcHgYet1Kbwr7ArUDsLSva
QyDDJ+vFmi/fZQuEJCriGwsjAioHLd8ZAWt1L5Ur7baRof0Freb3iPENXwqmplsd8LFnBinx4xIC
H2IIFh7cpLoXGwkByrXUturRCsAYqpM9uiCx6/spN/CohD4QmaiEKNJiOecB3qrv2wDNHMBIkFj3
0uyFY109q02FzLMvl6+SqsVuoOv158JgJYih294laRS6YYswQ0zaG6kfHQNZn5B8t6H3xHFEMMn/
OiEY5A26Un6SStQUquaHb/jzVWt1+WhDlHEgpc3e2bPe3SWO9ZyYAIibsSyPOS4iL28SNwyKCcwk
myRTxoMcIXou2hCeGp8yf3xJi1gmJoXMagUQN5Jicg3ltm4esO3LILbyPfIP3T6ypcSrJI3Vph/F
6yasncNo9f7t5KN9bjjoc8mwqF/EJiWBGL7OrLgLwP15cpeNMPEYzqcKV8hOSersTg1y/1OsZEeI
VgOQjUzBvhN6oleg41npQTvutALxx0AZi3NfTMW6VwewgwpTPGI+cI46UeydNYzVLlNT1bWULL8E
kNVf4Jv6U9raxI64WMDZYrelkkpHDhPdxUb03A7c2rYuogS1fk5KojXtO7X/Ommjiast4ixFZf5n
kSgUl2JHZNfOS/a0qIuuoiTapKkF6PsK5Lg9qk5UXpxq7M9mW75ovqMetsuPknB06wleqrYgCXGU
bnR1kfgifeEyLIn+2pIKbs7Gz0IxS5I3QmPnGIHkMlm0y4zRXqrGxsm31ePGhJIiz7PzQKoDbl4U
BGuZGLaAB4iTDrMaN/8oy6mJxBE1bslBuZTKdN8Q0Se9tNrXethButbFJyvGrosLcj9cY87BDJhB
CfIXaYF8fSLi1olbLDZrJ79VeSRrWTSL/ltX1oXmaZRQDUv6PDs1S57ypBhZdhI3sGBqbYFV8gCG
jqAvoqbLbYcjIkfVKteq66TdDVFHjGBp326/eJiibX1E2+5tz9YmSttGPJet+qFfF8k88zY0/ZMO
LQMaFoTzecBbN0mMClHvyCqa1otOyfycXCI7Faw0aU8OK1e8bbZrF21B19l/DhR1cWe23qL04ZAP
1Xd/fDtO6WsuHjlCVq7J+BLrmj3vxQhoLTWd3R5cvwetBl6o1hjTvXhcOLvzy/agt6po257oVpWk
koS07YGLPR+Pc2zHy0sgU1GgFuTVyKVMiLUtoP9gUxOjYzxnUjO7ooGZqP1T1DNSm1FmeZl63IJj
cTGYuy814XsG51IUG5Rnq/f1LIISumuhIxXPZ7td717ztbje3bw2973j7y31x2Rj7PcBX+1lEy/3
Q1t+52/Vv7WJI8QOcdhWFW14xP6cSh4IDsvS8LtPnNv1TRXvpNh0y0QgSpYA7Yi6eJH/1udvbVBJ
8Fi2PR9/QewRp11/YcrIDayr2CXTDi/Q8re3ZypeYvFgP7RtVVH6cNjf2v7rqbbTfzgsdKwKl03Q
76JljoxkNCf/FJd6v4wgMWe+21OyqE7htmDXlGUUxaGivp5EnOnt8Il0C9Tc3hpFSe2r+dh06Umc
vIIx1Ju1vQTd5fo+i9dUTF3bR+FD2/Ymb/3+1lYoC3JDDEXRcTuNaNuq22nEkN6qorS+8Vvjh5/a
TvO3X+oVFcbA4DXVWtiYl6/pOvt9LIpj3zWuX+KPraLDu16iuHUKo6qf14l8EHPsu98SvT6eFcsr
P/f+j23SMJaksK2aLBOLmF1Em6iK0v+3nzhWHJboqTfHanNap9Xt0tdpXVzf/yqK5xGJmVwUA1Kd
SOD5tt0I8akRY7tTUP7ResDvchAwmMUUlhJQa2/EJCHqGWmLSwLl2xRXoTTSta/b1CrO9dfpdvlQ
by+a6PKh3/aOiR1x4EjEtyd5/ch/eI8/HOtnEl4s+bJevJn/mEq5OC/G++xCHgKj3UDgQp3Tg46j
hTIq9v8aa+/Mg1AYGOJCto24aiuIURXX9ibBjYO4GdvML6of2lRxF8leE8ZZE4byXryzuSjapEef
dLxfR2nUv04kts+usLZQEZKA+y1vvejuO93LEMKqGjX2Oxt0vXrxHJtekf6YmqkwQNdnKgxQUVwH
8/akG2R5Jb8zT2LQQNaXetKcT5CHvt0R8Y/XRyka39XfHiP5fFo9j+dtMK1j7M3mFacXP7uNVlES
bWLv36qi7W+nStVGhzbF05e1vbg40bVNin8CsmFZM1TeOt1qFSs8iAUcsnhZwiX9tIM+5Ve3WHdi
JhIlVCPeV4swy/ZmpvwONLW6JB1eSDLzqosPo+bJj/A03PWVDftOSAxGkWY4E/rq9O6ThlXM1237
SopP41jEyewORQHIlTjCjuyDH9uNESWxaQyy/7W8PTTqQxeD3t++0RKJzAcyFe9FR2k0FA/dXtZB
wKk59fJVTskqPDVAnWDkItcYoYQoMp+qxgFKPlZHMefMdYopU4Ag3/fcMjF6xZvtGB0fo9k0Wed3
wRcJ1jokOMts1zWN4YkuSgO3PzSIfIDXjV7z++2oeOJOig22ENwZ1llcpXgy61Q1IZALa579LNqq
OHJ2uFiupjH9DEHVnDnuw4NJBykjJv5TvOJpEe6VuG+5EMeVR/UiXpPa6U5Jh4tonscbDKUMr5yK
+mbxnS9GssfdCJv88ri365PIe95DcvENPaRXkjukfYNkxOy2yFCcYxl3HZpg6Q4q2y+j42h7o5mq
C4aevmcA/CMu/t2qbjWs37Wur5owt7fxPTR2taRK4Fl4s9m2u6hYCZGRtj2J12u9ZcvaUoxtcZIP
c9D6fovGD4eUEmHbsIQekbX4hNgTkjfCMPXzQ6HDDo06FrFDxKWY5EF/7bLB7g7TWD7qvY4fiCxR
YPsnY8geCZztFLhsssC/NePEzeb20cyuReRYe/GrCZSeS8RxB136IShZdzOCGCzLywWt1M4wSoT7
1JNUNCxPUv2sh7W2LlLXVexqWYgXUbznm3HwoU0TqwXRZy1+2C+q/93AWI8Rw4Dw7UFOCv/YRMMB
FJm1Lpf+q/VhajW823lzXCdajduY/lO3oXHcxmpu6i45Q8NJNBFR53si5pS1KFpFXZTExgwkOgUo
WGA/DgddnSHfQM9Hb4z9NnGsZrAYvW8mt1qY9TmpxwJ9Wrwfb34IMUzG2Ax2HdLeoGbSdy/gNouK
l3K1Z5xZjk/MKbgXDdfJwvEkRiQJMBNQA9WFaMI/Kkp6EK+feOJE2nZqH9knMfTauV87iN9Ocbp5
eVHPq6koruzD7/6tLeycJTQb3bY9X2a3HE35QBbXwzqd1UN/gLvyKi5bnM1sguKYtX/cKeKM1tjI
uJDCr2qYK/Pekmai+elxhidZ7H/3hRfXvX4o17dHfNXW10n8Q0Nposv8bNa619ZScdo8H1mvqV43
K/nunUEsqyhglrqer8P63RB8VxQXryd54QWt1pm7Bha4U5FZfCTIOTikMaNQfOPF+rdR8alJRLOD
MjqAu2zPcf9czZF5TBv9oOUWtqkYTVaThgBvWqjT2+9+vWiQVJUK2/yyshZvhPhhZCpnAj8k423D
Twysj0O0GbqnrPA95GlPcx0uyLt/vVbv7uB6R5ePvyiJuyiT6L1rxhb93LdpS++KySuqiGnvzVIg
G+nS69lnZnp8QTCsLSaRkZvRaSShAP1IZmGxBl2LwtAb9dAk3LCc411x9kucBJUfIeQXnXQYLT3R
W4zgMKi4taLeQiK/oN5WE0f83rtJZ3vra8w9LxsDdb1J4tY0YdR6Za5Cby1W9QaOhKlKzj1oudnV
Y3U8qASwxeuqZe2zocckwqzf/gEXAtoUX9+ZXBPpa/ukg/0Ln/Nkug6BYFy9asPNMFEEW/7hn1vV
fWvnGoZcYYOKYSluM1d1CeHeXxQFnO643X9HIZAUL9+7rW21Zdvlf0GOqK4+kFypfhrwee9T/Gzn
PHsQQ0KMBsmZZl7rwR1mQEIn9FvIBmJGEr9sjla0Dy2YHt+9NaK4bgpjl6qVdcqWEYNHztlXqN+c
S+iLFwNWquWjpgAGGifc7sjO6+va37Ay0JShjFW2THLicYiSWsPKCGH920y6XpTYtw4aJZHnvSiK
RrERT02UNGLZrv/LbjPrsewKjwj4F1SS1HVRZ0d6TrqaVA4kheo+6lvDvz47q2ulY2OVneoOUFGK
O7NadmI+0isS10+iuDoqxcNfi6PdBBdD/9766XDe1nooHmCI6Wa1+7AInFofUtY5hUVTmZ/Bf2b7
IJ12qZmRdodLKZR/6+HLSMDzNB2N5TlC7UMSgRgnYtpaH7FFHu4uuen0xf0gbMDFj5oum3zZzJDg
7aMg/SSaxEavbnrUAM6iex5eHYdLThcreFzeSLOtEZvIXuX5Wx/ejvWDCgTUi/NDX+oPfauR2SIR
VrUsciMaZXQVE5gLxkKQViedfHBoN8OdXjN4TAJ9exZb3U6qFbQzySZ80GwzeehmTTvDs3oNFiWu
KM7noy9FP0lmM71c6iXPqWADDkhMwplvNYTag+IF7lTDbfX6T7UsCWbBRaS5UWB44PLTS9zZ4UnT
NOlo+lEGvJZARTHb2mNX1iXfy4gA6lJFaedzpBr1QZ2jHSKh/nWeXmYNrbycvL9rlpLuJDuZhRoP
4bdemjghiXnOIQKy+JxMvxvypq9lX5pXo2WsSGndAd2OYGq2I+dTA4TVI+tWZoaTdqseaBX4DKkJ
HKoUAMVsp1t0qm9yFg+NDLmKCgtAJMk6eQrGvR3PDhfqRc4Y7udOO0lBHX8t9c+zFspHZH9NLxmk
JyUJ4IiTwM1ojZfnpfbZDL/0IIeaxR5GQQmpgCWoiawtgf/fzZAdob8E693XvzVk5SQ3VjBtybT0
SPicPSjNArdK48qbp4OSqPNFtuNPUTcCasqQRILPXd7VcTEcTF2Pb3sF5epF0yeXTN7VwrzPg2BX
TkyOnWlD5m/E7VFBGtFL41JDuDjIz/msvHA92mUkreDi+IQeef8KvweBmYktqXASuCDDQWCt5vcE
GFFshpTE5GpWe9dcziBOY4nedvtzzkEqINmevjrFt7EEmDM5g/UaNdUnQ23Bj7Zx9tAOIxmS4Wzf
m8OUu3pkNPvtA78uoyDBT7wZ9IPbQa5qdWV+D5ebOwTcBJR/b9TlkWoLYUVghaknvtud7jtuZmqT
a3bOeJ+Giu/60EV69lKVNfkKOqEkxUc9Sxla8KgeEu6K1GmPyI/qNgmwLKALHdnEpXJQczgkZ2Qb
qmPupLvU7hT0MpPulJU9FPTRmHhBl5ieNdfATOVoh4JvcL9tOrBXFyfPSFLj6VY6MTPWpwvm7G7y
DQUZHrjceql+RAgCHF89asiUubB3R67qGOGutc1Hp8vjG6Ir/o60XDKppR48gtUk+LYf/VaJQXeM
MXSI9+1Atu26mXQTtdjiGqeqgdJW9KntU4Sz29LYVXZ2TqwEEYDAQhcVhRLS6qXw3i6D9nHW6/ax
iet930NKJ2paPiq32aCds7JObpNlk1rQ4tfTdS6A8+jOSC5u8IvckPxxnpNTXVjjZUyU/S8DTlES
yuxzrPbaDYT41Qmy/d04VoULJDhEgNngG0Tk5jDZDCgbcgxP98txJ1WzcW/U/dG0suZcDwVJZXz4
bkRp25R+BFJIS/Zmh3bqMI47G7LKq0+t9WXdqy2jgI/XfikQCyKTIb13jKJ2axt2XWNOnJNSyY0H
BSHQRiMLLqHWu0FpSz+SwrnYKI9OUHa0cuv/gOA+IQWhBjNTTK1+jOP4qBUFKF2js/+Jk+hZKdDQ
lOagR7WuIahnwTUwIGEBwXIp79oqhEp8IcGX8tI4ocFHqAomP7ct8oBg3QQBYVSiVmlKwSXtAjfP
5691q/i7NAVcEA5Ql1b6s27U5Qt4WEDpDiDUkseYdWawt3xf25Vd97X3C9SM0uSrVMd72RwrKDgi
3AJJF/G3ndsy7r7pURHBmOGjLOMzlkyTmHuUm+exgliYIVqck0xtkClynsKsfZi6qT11gPzcAYmD
W1BuT1VPEFqSnF1MnP/eVGRpl3VkxYLqXWgBmKfxmsiugRBsm0iWm5g0RxqBzxpEbvurVTJXYcEH
Oo10sdi3j+1iBzRQCRNaWCASJEGc7AoInEO+C6x4iHnqLZKQiax5ZRDunBjKT6WzAA0tg5E80G6n
Qtrrknrv7OYqeKrUbjo6WVvvzIJcFhUt3CS3DILi3D4lz17Jqc+glkf5zvDaLGlRhRofcbWOumXe
NboPU2EDoAdO7WinqsboGjrJZ012Z2lx+SmU2h8KcLYbn7r+ivnLtaLBV/F3K5/JrG4luGcbaSBL
HKxUoAb+Psl3hAV2uaQbe6EFPWv/akT3IBU7dYRBoW7cPtFZBSal1w09DtOsYMpOCsvtJGDfEoCA
Pq3UnS4rxlUJzM+OoxsXqamMK2rjv3s5bg6WqaNrmLhaFemnOsObEEc/BxiZkcfIPpvVUJ+M6Zrp
tnLQUSBxCX/xmpLxvANxpF1KdVbdVr6mZdm6TIf2bdop36N+gg2ii0le85t0X9RF/GrOPusNwv/4
MRQCYopW3iom+tWpYp9JY8VnoU3BxQKNdSsrUoWEPEzHSg9caQbWkuEWUpWnaaGz6br6fiwq5Skf
g/pCau7vBIKIwnBH4FfHzpTulexbVZvyK8S60znMisozFWk4JgrOR6PtzTtr2eR691h31U3hh+q5
qUNQHYk6kdMnfy/LwALGo2j7LifYDmnnTq4TAuUkyd0YDTQQhhSTullHboXmvZtqELVqRe64vMsg
cg3zW2iY3ws/SA+Jkyt7R7GHgxa3p9ksC9fo9RAs3jCS7NFWnp2Nzjmry2NTY5XVgPhYiZ0kaN1v
MVZ9N1ana2qOLYrYSYdeuOLs5RiGFGDW7a3Fm3iqJPO17avq0Qwl3EKj6qXAbPbSgLrX3KqfE8Rb
+bJN5E7qZLppddLsGQf1ZWjN5BTk2l7FMyoFhrp3UvW5GPv5RkUUapcao/yYBsRZ/UK9zWsEHoxZ
GhhhiN6l5RBeLPUndMTSfWukPutGGe6NRB75CvSfgc2C6Y3sC6nlaCC8bWK7nGtMTxonB84kzgOo
fH7Jo0/+MPU7rYnlQ+YH2q0xocraTEPm2smdHDbOde4fS52c3AaYA8m1eG0QnfD6iic0j1p3wKRI
86mF0F5DIw1t4QPQK2J2BqpTfWg/29iuhYRDNGqgl1G117RHsL3rB/u8yF565BNIDOL0XGjyvVRb
tZdWUrkzUMrh6QSnSHbHmtduRgDNU0rtxpBDY09ajwu+H9nP2oqOBVGvrilGoAnK78EZ9EPaddIF
cajJUyIbKtFmmWZjNdtlzlcSJNxGz4mUoHfvZT36wXLFjDgW9RmtENBNaHRhHZ0SlMTc1CielSae
vAzPrOVU32NFh0YIkMrOKfs7Cb2wWvPBCpvV51SXCULn6W1dNvYdknc2ylZJewgbuHHQ7SKdUh5K
8p72VUCa2xRkd/ZYA7Cu9aG8TIP2atRhz5XoI1B/s7yfyTE+h5NFCr2RNc+KYtbPCXavnKnxg2jq
sdeg50b+WOzsy2R48g1IfsIepgYnltygsUdcVBxpZNN8Jyn1kz529TO5T9remQIsKgeQRqDkyaEo
JTRNkKGoxs4/M6Pxw2TKL/n40k03jPJ9E/sk9dsV9FQ8Pk90Fm2a4pmj5pAMCgoNouRHrZXqs22U
RH3blFtuNC0EHFUcem1Qfx/NHH7t0cnuzaq35N0oB0hhFPHTuzZRtNJ0vmhhcRE1cRgvORpN5nSL
rBahi37ojwAd5CdTbscnyxNlsTGCBh7dAdfd1lYp5j9d4Me3DjlcT1Ukj9CPDq9bh6FvAy+tIeDa
2szu8BOpdJLHe3LgbVn2L6qT/IKIIXgiESp46lDFPiTgsb2tTasrwGsNiXu5mkZkgtX2cfDt5l4c
MRfafI+tdRQ1sWmbAa/ypOqMVzt4Mm3bU608uvY1dByqqSVnFYzLU+Gn2l1nTg+iJjaNAbdtBerg
JKpyHk/348xFLv1VtQqe2w7QAgrM1lG0gSboHoAwHLHilx50myqUlMDgFmuPSsnqa6OjYLaegx4k
YHeePqD1LdrSXKq8PJP8fdX9LqXOegIQaj05XT/u7SxqEHtHb4aM/BF9HSl8FF2iDGbenA+2K7cq
Oebk3942OWauSabbk9oMBHPQP9uJzutmGBYS8dw/lQGY66LTngcVvWWMgN61lupoZdFzGR/lwdSe
E+yZZ3muAxcpjO4sOgwsos7xLCHevfQXXWBPSXyHBW8w6ufMVKMnqXTyizJBf5AmdfQUL5tySS2t
9azAU0VVbOyQFWpFWuUFj1iZICsDlQaA+17WC5eEQv2lRLzFzTQVi7HOtReMuWFvKCiAir3cIOe0
QOvdwpm1lyAxi7tiLH+IvkgcjU9+Fa77kuGnzG2Z5rBC0ttMbvM2/p3A2ABAug4vtW81D4S41Ocx
DrN9CJA1RfjEjaeye26MIXmQLBb8S01snGJRzfTLYW3zA10DwMraw1fRI7OXTasWB7Df8XU9CnGk
PRP0tBc7ZWR5rxU679spOyc3d+STKmfRhqrXdAkXdn9xgGjzewD+IQiutYdNeCBHpnIvqqMelY+j
D9ptucoc6cyHTIpOaufErgl93rlTdPm5bEmJlzUWZrWdKM+4vJTn0WFs9Vr7KJrMyERofTazozjA
H83+ttfG7xhFyrNoSmPnTi95MUTNVi2TBCap34tqZHKz5KrfV0V8qtRauXP0ZnjShxGmj1L9wsdx
eBKb2Y5RhjFaZflg/mkrHdudCyW6rj2mwiauQJ69RizgGFsQ0IUdEtWK4oe/tP5OMKYUk/wdYLb2
iRtge5KeJ/d6ZUDxFyrKERh2+yi1qMwVrep8narwrM9z+Rvl6suYS9Hd4MQ//IWL2cHMvrWWjVlZ
/q4CVfygacRNqqponrsy/jKVErct0GZGeQ4VR2V6khOFXg40+T7ZCRdBWMPiMSpZdZAlvd7pRiad
7NrNR/W+6hXI5OrIOVnPXZftHekreYr6A3KLNQFagOajqRSfGt05824GB8uXqp0FsUOfK0+WDUFF
+6NJkXQaYOmCHNrC/RHaj3kP+YvuaCXU0IFzkj/nDYnDgexNiCY/89cPtWJG14L5cU7UJxI8Jw/w
rcPS0RnvjLlS9slkwBQyx64dasnXPhnMw1DHuBuKnPCrYe1RVVYQccTn2o6hfqOBFdXq6NfQqfIl
KK0fdpPczIUT7dV5BkGjVunnwDzKtopth1hWgRfYdeJK/iSnlnQI48gi5pslD20k/QTxCJtMFcH0
Z5FjGf7g3VA/Ff541bvqVVey6aVoUgktxep7OWbyOVlEIFhPorKJiuRZsVooy6BGwxjt1F2cJPE1
BzJGzrbsf3OGi2+aUD30abZuFISDK2mEVywq550wp1OtzpHHIFwYjfPLoMNraCH+mox5fI/mToyF
aOZ7pVWawwmS0einBbmHK5fR/3D2XU2O41jWf6WjnoezoIHhF9vzIIlSKr0t0y+MMln0ngQJ/vrv
UNW7k4VJkhuK6MhoSiqAMPcCuDj3HHaXgyRjugBm2LaVP2wVDh8bxR8TSoMfZhZ/zKmAvFQG/i+k
luDmwanCK7Ma/Esu6/SidobyFlTtBW5QQMOJfWjwZGY030YAAH9xufHCZTn+NEE8wyflo9xPce0M
bgKou6tNH5fpi6iUsxujsLkAk4C5oTgaQJC1aupLUA9iaxYQiJIkJTQFQ1/ed7Jrn1uftc9qShFj
mXw8PaVWjiNpSMar0+NgmaVXWmW3Pz32EA87psgQ2HRt3j0nbFrQkD/679Kq3NgnFqf3p9+bEWeQ
qKUluPpQFXWSbB/28eCdHl3kj15BXwNnx+nbsMbST6kCdxGeTn+gM3YrnB4htOkj/L5FjgAI6k+P
rO2RkgdM++70CCmc8TpABP/v0njmTCvY6bvT+9GSfxpZbt2c3t3vWbyTuHz/9QuV1TiFuwpRiqmq
AuvFbUrzl9NTK1WwC50k3QTKD+8klNXuAFpINlnc5og64LPTn1j65s5UASAfNTN2Ctn00DUkwR3E
gcG5DwbVO4MY+SWvnHvt89NjiExUKkd1LVsECTanzwLZYqcCYPv+9O973P0AY+/GXicr91YNFTnU
A+KOjc0xoU8fnv5AW24jCQz73x8hQOjeFgDUb9sh5r8KOH17+sJGYvwxTeVnqNLfkrqUOFhZhY0b
9JDdtqF6VoKMxzefKeQo7XGiBeHA9JPcqtmt2YT4JxzgBo599/WvR5xOoFSU9eHFtPzgEqihW8A6
Kpy+pn9jN4W8RTz/9HD6A/IffAlKEgjMqRYXLqfn01eWUtlVhIwkK7PYrTP9+VUUwMXZprdMfjh9
2IGfD/npjdzHVTregunWukS2GiRO8XT6yKqti0DS8X4I1REplhV4dnrnBSn72Ad15NcT5PwO2PX5
D23oOi8JjffVyIrH0y9rM/PGdBh/PUWq2jXR6P56KoHEhVpV8XT6JZTAN/VYq6fIL+lLZ+Hg6HTu
r+/S+ofl43A6ulRcgQ6ofCkzc8/DwXxIe1G8GMjF7pK4uTt9BwpScJRBO/umTsts7yS4bnBE/VhA
61fSTWQBp2gzAWynkTS4BsAFdRrwXSTLp3iEql0TjvYjMO04McRkCn2q+gJUFfkWfP+Y/5h6KQ53
F5ZEXEVJM9jYAkJHdllUR7dTWAJtwu6RgWRe06G5saf86USJ4LIfwN15ejSLwgKtDMNmjQLmEUNc
cABRzRbMimIXAjp6SEBjdjDUX3VcR98D7P+24Clr7l0wC26Qz5+AhJCXBxjQR9GAU7Aw4twrzbHb
5tmU3JLnVyXyxcG2BG6Q+KkyO/od8+OIQxV9kQ5iCgHyY8M0MT4B4I88P2iVjkOXR4gpq018Kyzh
BBsJhchaWOQ1MYwb17fr75kbf65ONGQKullNBrk+BFbtCwhjfYd4ySMNrAisw1UCjICZ3AW2b9+4
JSb29FE8/Tn9nyCxfUAiSLzxkekFViX/CRlcG2No3APUrMfnoWjvpVsVX2PcJSIjJjM3NsiVtjw1
WrDpme21ZdV8N9ocpMW8UkANGhGi8/Unzty7zD+wLKmBiMGfCKJSyE3aFblhQHTLzrehzJ5ShWSX
ooT8eOp0+84UpZfB920D2fcXJA/4tmSxBeKQot7XA0Rr+9wPX3KZmBfMQvo+UzKBWEZ1SLMu8ph9
LMu+fgaxFNaYDqSVoFh9OD21rv+xM4b2lnGWvqgItFDIRkLC9vSYGGG3dcxBHQeFCGQbwHv2Kfnk
J9I+5GPWvVgg8/Aam1FgI3v2lIBSF8GO6cRcA6MuH7LISp+tIYgOAZepx9Jm/+GP//rXf//X9+H/
Ba8FyFlVUOTNv/4bz9+LUsH1I5H098d/HV6L26/Za3P6V//7K+1Hz0WG/xZ/chN9r4um+Nnqv5re
5n/LRe1/v93ua/v1twewOEWteuhea/X4CjNoT++Adky//L9++cfrqZRnVb7++eE7ItDtVFoQFfmH
v786/vjzg+mSU0f96qep/L+/nHrizw/3X5Ooab/+5z95/dq0f37g/J8gquGcmcLBxo3Y5oc/+tfp
G0b+KbhgYNQnNjNtS+AbIG/a8M8PNv8nAcOyw4UQprCp63z4o0HSKL6y7H/i9xZz4eAcl+E268P/
NP23Ifz3kP6RdxPeK2+bPz/QD3+UvwZ6aplhoQqHc2Gj/PL718coD/Aj8x/g5YQM/ZgjYyGS8dbF
rUJQRe2mYO3xTV/8XeHbCqaC3qvA/r0CbB27IfFRgWlkHztceoN27Pq8oq3fi24L20liN6MeTpo9
4M+1i5j/yA7Lpc/1DAblbc8gYofzK9iSPAHe1dJxryK7ghMcV4pnM/2CqfW2eKUEA5g4YB6tLwbX
v7dot/MrdR1V/Je5/matb3t+pgGW+3sN2C82CbYaFFxO1RUSAb10SL4CNbRS/MzAWuL34gPHqEB9
kTEPzDdkm/Q+BVUnrkvO6n2L/166LXEr4liYNj4O3NuAF8fKki+iADBjuYKpoHfmpTWNy5uJb5eg
6ZeFT73cZ1dJUn1KQM+dV2hOa1+DKSTaLtczdcd79Uyj86YeCIVBiajGKAwO2xJc4md5/1mO7UHg
licwLLXJZbpiEHNt0oyZW7jSEK3veK3pmpdFroLNECYQCZU7YmX06GRdq1b6z5zs4L2GaYbdBCGT
Yuio19Qg4QGWJEVKaWLtsceSxW1T3HSx2CfDngOZtNyVczNOs/eiH+sGoV6E3HtZIuw13GROteKm
zMnu3muOZu4plN/T0QKes7LSQwsl3AFEngjN74HUuRiy/Kny2wtK6yNoC17Pa4/mAvwYm5zaL9Ae
M/8BhtPrKKvuzyra1Gw/SaHHi6Rp6rXgsKYZsNCNf7Vc9IxbMTW7H50SbFgEogjKaRD1lLhChTRN
fxxNnPiXq5gZaFMz/tAG4xOin9SzTHIMW35R9Gxl2s4VrZk94Aru2E/XNi5vb8pUfgKk4bzpaWqW
LmVYId8ccqtuRvqjCyKYrYC2xIofmXvx6fO3fkQBCZASSBc6IaAFrth39pnrqKlZMnaRlBST24hV
tRcw14T0F8sjOXXrO1ZlaiYLOo6IWAZYWbvetHdCxBIoaqP5WZbIirZ63B4s1zPXO5r1OrjuIFAX
gDOK1Zcsd6+h1estFz3XBM1KLVxPKB9M27go6/YhFbcOvMGGxPBsabtfrmPm9YlmrmECOgFwoKKO
2LUOvuzSXQlKqPPmPNEsNhclqwLZDB5igo8AJHh1Vn9efvHTQL4zwEQzVSNvx8pWg+OBXgoZqJ+M
IvZ8+8E2qvucfoRW0W6o9kne7Dgxrqa7uuV65zpMM+PUSWywaHWDF4Ei0UnprUzk5XLRM/6NaGac
jawzsKFUHig7IcCa4EDaxrdp7/5YLn/u1afP3xgyxM5dWUD/0wOVdbgRUh5A5vL1vLI1S7YICysW
DYNHHIEU5hgwCiMbVzpmmi7vDbVmyw0wVWWBkJ7XI9SjwFRmRdHOLbqLygUZeheA7TLcLbdjxuaI
Zs6ZM5ijG2MMECu67YruFmmUHu5ZH6uqW1kh54ZZM2sztkEXiMQMULwo5kVMAVcjRPopHVJxllWD
Mv/3kWY1+FOTshy83hbfU+qAYcxdWSEn8/rPseCuZtJ1QSuV9J3yLKYMsBqae0iFAH3kPPAhxt0D
eV4eiPcnK3c185bQe7VNWQyQV+0PZmM9NvmwMsZTL7zXBM2EE38QRueWymMOjg9q3AyiRdgMwCua
IyoL+pRY7vmahz0tZu9Vp5k1ZK/Gqg6qwbMsAyC9BDw44NZ4YBJ3Y0l4bZvjLYIC4E0iuHMCihrA
ZhactXbz6RD/1uTjoPYRy6+VV0bJ55ylV2YWeecNkGbxgXCDVExzLMmNFJnt1bBlIQAhy6W/b4fc
1Uwe2YR+42MeewAAdpAirrdtb2+7MB03cSz/Wq5kbi5rxm7nViYQVIMlJoYX5YWX089gIDsYSO8Y
xmLFGN/3XnwK5bwdg8BIpGOYsJjGVBdFxy/jyAIKLfrL8DNQbbdACafJim+ZsRqhGX6c0BzsOO3g
pWX7ObMc4PDq6Ha5t+bK1iw/rSC34fDJbykLQQ8fqaJREq/Y5Mx4C83cQ2kZOamwrErJ7+oA7MMT
sDphHiMr8/UUfXjHDoVm9phD0g8Bo/QkqPcHXPQgIHZB81ZumCq/yvjRtSEwRECk+ZlE4UbBKeRh
u3UA9ytwIssg3uEghyADOShApFcFDp/Tb6qe3nZwGkZIL3EdhZh6tBvaR3DUbuK0XvG6c32v+ZAK
ZL0OklSUF/r5M7RxHscwXXERM+dPLqY632wLhrjgDXSssKOxcGlJflJ6DUgBJHg+WsVfSA5I4d/h
mJYn0YzvFZrXAGcja5smhTMUwdZn2bYovkGpYQN1Hw/0TZvRJrjYXbE8c25WaV4kxMUK6UCc6ynj
k0uMY1vLLa51NsqQp7EzoAbVxzeivyQt4tUWiG7C0QOZepXvLTNd8WVzg6e5mSChQB9E6GDcrZQe
ZyNIkYtspY1zhWveBdtrRwDbC/qnmv+Mh9bcpC3YMZdHa6ZwrrmTvpU8Cexo8GwLHGEsyL9WuXo4
r2zNnYRWFfYV2PoRnpLPFueHnhmPy0WfDr7vmDrXvInbEXBcQuXjNO6gV279b1h0IaRxGvlpjDHH
ihECOxSSpurjgMBzBrCJ+bT8AjOznE/z8Y1JhSBw56HTKC913JewAxrctvO96fYP1AAMG/obVivB
lqdWrGpmnnPNPUCyA/pSOMt5IlePxCfPtRttY78+InX3brlJc1Nh+vxNk+o0s8rIxFoZMvCtJQGQ
Vz040nfnla65BQ6qt1j4MJE2JC6ibDiGKgOov/NK19wAZPgMu4yr0TOQyP4F2iLkS+Vm0cVy6XOD
rZl3zIAZEg0dPNpCmUdFO0aAMqw/Gzb1BPSYMPNWPdrcQGvW3kJvKh4CSj2wbe/7cEKyDI8Ee4va
NtbiqzMjzTSjb+q0IvWI3rIBg4/sHKpb0fNyV80Vrdm8YcXw9aRSnhk1j6Ttv2Vmf1YchjPN5EsB
ygqzLUavD8ODSQGdatrzJifTrJlRUKoEBt46sErkSJTdS39mBIwzzXKDwQp4CYpQDwlkhuck47CR
1Hhd7u6pW99xg2wahjc2i2t7xRIk2uMA6+9iYP4p+zgdNaYTW0drr4xXtoYz05Jp5uvzNLRA0Yt1
ok9/MBXcuqI61kl/GKtqxcXNTR3NhkMiaB0PIwIMWfFljMcLpHuuGPBc0ZoBqzEeCHR6sITG7X0T
55/Cce38dYpNvzcEmsGmpI7AuQLHxpBEEthIznA2rOaAt9w0BfaN2Y0Nhtr+wFokajz1DFkY9JqP
8qItfmAHpuq1eOg0od55EapZtT3aYA/tYdVjpIBviG+YidTVVnjLU22mD6lm2TyshOQlMLI5tOEg
DfXUOOV+uei5PqSaaTtZyQRckuVB+mNjU2cPBcYpT2/jQClqbNLLup26kKSA7H0Gs+o2w2YSMraX
kOq8MQH4QJcCObpdfp25lmreQLaG4VMJbwAOhUtp+4+By3bnFa05A1A0gOKfEuXRUX7CcQUJ1s7K
W89YKJ1a88YVQBZX9NDMhtplYH9tMLOM2PgW9qYHqTB3ZZ87N8U0L8BAVwRkJjhzqGE9jFD8Rro8
eF9C5+W87tFcQDBCtSWB7rdHSxA6C/Iwut15qwfVXUAEOSTiYPryANt+bD0MCNiz8sxx1ZxAXARI
rh2QxauK6EaYILoJ2sflPpnpc0cza9aKqEAiDFbU3PocOcNTE8pnmbnnuUZHM+sIGLoE6e+WN1hR
tmUIR3PRfTrv1TWzlgRIIkcpXA5E6ntajl+KlH/msvmxXPzMjHc0O3VdBuG0BDcbtd892MmkYYIL
AdMMvwiIIS/XMVnPO07VmUbljVWlxHRyZIBbnlUB08qayyw29stFT73wXtGawTKRQDCOjQpJd6mN
5EZ/m9fmBQeLF4dToI5Ys6q5GaRZrVWr1GgKRLwNmX0EizaEysB9V6zF7ufaoRktKOIAmkOk2yOI
WJSteOrHxz7LdhY5CuUeljtrbhw08+WkGRR30FnAkz0C+701CvfzeUVrthuwTgpXIFhsh+l16pr3
aV6tFD1zcLA1242dSIHJBG+NXcKGqvSrAVFnACsPPrlmZnvhVONFmRXH5YbM2IOtmXLd8qYJkxhU
gXEJdrFUDceuo9FeAbl7pD0gm8v1zLVKM+sUwkJQQa7hSnPb2Rpdpg62A2HIeKibm1I07ZbR3t0O
Vv+XmVZ0t1zrXOs0ax+UgD5FgBN3zszvQorrUUTb1rKRRcK+nleFZuyg8O1L8LxgdS6cDejg9j5r
vMyvvneW/325ihlb1DFxg+Pygbm4ahcB1Dgp4kWbGPf4OSIVyxVMg/2OV7E1Y29aIybIy0KgoN0D
k7cXBArq0cFvgGpx0m0aNyuzYK4lmtnbqeVD1gSd1acgZpdQhHZFs2sxuc9riGbxfcrGvnND7NnT
p059HiAEOxjlbgSvHJKdXkCTuVzPjGexNfPHlqPxuR2A5TXh5n0AxaMXkor0vKCKDpSznD4ndonh
aJEFAtavMB3uaIVtzsrbTzb3znDrSDkF7m5QI+H+3XXi+7TPLrM2vm4tdlSd3HcqWnFkM4OtQ+Za
Aiqiqsetg0XaQ2yK/bQlziK6MmnnitdsOw8pMccCK/nQQrqoitPwRsSgnm980z7vdGlNVb9ZyLui
ZinUOhBfL5Kn2mkfJWKqm7OmkKWt5Jwng+mEORZYP/Ov3N5ge2hqrFxhzcxPSzPojvhOUKa4GEjD
5rUIgxSbNGWe+eaaETt92hi+i8MUCUvQs435y3RwXO6VuWsHS7PgBgxsCvRHgBXx4rZWJRgyPmag
Kk+Bha/vxgop/93X1cDZ3BzS7HgwkGKgGPyRnQyvtdmDSbD40kMNemWOzliaDnuzYivlgqI1jZD5
xk9+NtknEIntQebyA5cJy302s8jpALi26woTjCkjSNOSj8QNLqH4ta1Lsq2azDlvzP8DAWe4LfTt
MaGsKupxPemOB9sM8zNL10w57rlC1gvcKRXVFRHdQ2KvbTTnOkcz4bC0a2xkEdqPG7DRWvlHozZu
w4AeKiJXNhkzk8jULBkiV6DJg+a4B36uCxHXO1aAgQHp9cvDO1e8Zss9iSuVIX8EbrTcVm53yV3o
ettqZbGZ6yDNmqHzCtiMxAZwhFLnFmK5NzQCnUsRBLvWGS6W2zBXiWbVbWL3gw2EhVdDnZyUIL/q
s4/gPt6GuF5frmLG5Z0cyhtfHaQhTXOo1oEHNf423eW4SbUCNJoZAR0NB3gpWNkqvH0O7mwLrHED
BjoVxsoWfObNdTicmeSqKCAQ44Ud+RLZxgVwOme++eSX3nQKY3LgcW5i/wvmchdq3iX1t13s7s/q
czIN95vioToaQd0jnzhTIW6ESM8VCPtWXn2uV6bBeFO2URdADEcUy3s1aVaET0ggf1l+7RmvTDSD
9bMGifMmpkjRZtmWV+ZNiDPQBtQf8a5UKrwIDHNlVs5NHc14C2XwtnRdXPJS42DFHNyGEgw5wZnF
a8ZblcXg1iFcfz/lHVc0kscG5EmRhB79cl/NWK6OfEOaIUhdAAz34oRdotteSoSqwRXwgNjrp+Uq
5kZaW4RxtjGqkAscDTESpAY9VVGv9M/7RSM16fdJNIS450cWOA429tBu3LqDyLiz4jjnytZOziK2
GS5PMEFLQD3aqLlyGV3p9NOy+p87dPY7zM36BzjSQC/STjFTfodc060k1PvHmIxVmIPVC+C39jEY
mwE8qO7EogaqZTpsOtcCEVToWP1V1QVNtelEEHeQozSQrFnhEqzeCpoEtzWmR7ZyxfP+/GY6kqws
EWMxHHSwDI17x/KvUnJhdHKl9JndIHM187F8yWrAPCWoTX/W7KsTpleRSQ9KgvsdlxS4mceOsBTj
WZ6Y6fAyFZZ5mdqZ9Eb3W1mxh3ZMns+Z48zVFsDexBU8jiml11ftdS+dPchrVvaYc/NQM590qPsu
MQdASPLkuqxAOF+yj8tvPTO6Om7MkKDY8wfEv0lofBSG/QO7P6Tf8v5pufyZVxeaCYGgl4DcfYQQ
GNK2t46PfGckua0lzM2Vri1+UdgHbdKiYyqSQbMaxI5EJOfl/oC953fPkll5aaUxLpYHUBX2UuxS
ugb4nnlvdxqNNysf8C9l1RI4FlCA1N/7AOoCm8IRaljxLjOjyqd635QfcGeQXCAXR2ZgfLGw4YP+
M4/EeYPKNZutHLtKEjEii8gwmk2ZxTlEIcN25eXfX4+YDtezUp+YfgZDGpB/8ugW8pMAvgJMFfss
rd2zzv1MaCPQcL8qAJQGD1nfRgRC3JH1lMZZYhyW5/3MCOjYOh8ak3ljVaVnkvxn2hdqH4AqFEp4
oKdYrmFmDumAusKNGycB8aaXVMjX7pSBBPXz4BpMWL/PHzUq0ColeHtpO/u8xv1qXK3ELeZGV3OT
o+zNaKgadPzEXFuSQxL/GMrXsm7WPPzkFd9ZWYXmLTMwY5pV4kpP4DbdUtZuMH4A2piIp+kO3o3A
kIvDoSiMLaCfWG/3fggel8Am0PR0QTEeggsvf6xxOgp4d6TZDQvqY9vegJsI1MHGFpx229Ss95La
z27ngA6p8fLiElerlW/+aH3Q90XGX8Stp8CGyHOgQccrYMHAUHV/1tDr6Dy/pkaBLkRWTc6dXY+7
D9x8W/Z+ufS5JZlrPruKAtZmDOkixK8OHAhp5Gi5zQHJlrFgF8ivrJBTBVXnldVtxlR0zB72PDl0
C+CsRlJfA6L/FRnoR9DN/VxuzsyE0yF5KiipyEVCIdjDoPJTBbfg2yHbTBT7dKArs3rGGHUcnkOS
SrV1Tj3wcEabNhpvarp2fzPXP5ox8sxOJ0FlCpguKIUhBGPE4XSVsjLcc8VrBllE/gjBTIUcwlDe
y67d8lpeWd1aJHquZzRrNBvOB1CkM8x+qOqGgfvq82zt7DVTuI5Yi5HKaooa70664Mjc8oLZdGVj
OjNtmGYENej+EjtBNnhjx9+q8WUwQ5APxxl4zDOxW56aMwnNTMeugeK27TJwxHuBTEB9Er1EWKet
nsO/yJfOH27N2vnG8cj9LTgpPy9XOzPiOqwtGa0BiJ0YNAPUvEty94JG4XOfuyvH+rmem6p9s/mQ
lRWXoNVDKm1q3WRQVyJRs4PaCohNV6bsXA3TdHhTAwSrJAGfGfPKloHzL/ppgzraRrchtlWu7EKm
cX5nFdGRbc7ImZU1SO9EuJUi6YGCw0x4XZTfCuzr7by86Wgbr7jAuXmsmThFzm7AfI7KApCM+sMh
hvbQeYOtmXcPZ05xeMQUg5T2VZtwMGNBenBP3Kr6sVzF3HBoJo7xJtIJ8PaDLz8aIzky37gYrfS2
ImuGPlOFDmILJYhBKbOox7n/pRutHQdhOi8VuJrch+VWzFiFDmRDIl45KMAgvFEkuzK1DkRV4KDi
3nLxM0OsY9l6JcDsGffM6zjYH2WdPLQg5FqZrHOFT932xiCCZEg7WaB7WNjcmHUtN5a9hqmf6xfN
nENCkbXR4cUtGuz8Yhi3CWd3kbPKuzH38tPnb16eR0HmjNGA7P6h2zKe39KsOG+jRLWDSttRlgWR
pKCmLq790fASHj0uj+dct2gmGxqJz0aA7z0/NuimAecGZELC64DU2cqMmfFAOjStDdK0CR30S3OZ
kh3u7f2YQiai2RXZo1VnZ057zXhZ2Snl2D1FpNRPN9ZNa2wHCXLDs3pJR6nxjlhJL9FLQpXOA7AN
6d5SkbqUYVaet5rpSDUfwnlhyjHG9ZAiGYukz0FgH2TVPp/XBC3GIEwjl0MCChCjEjcUTKzJyHcu
5tJ5xWumS5CoW2SZZF7WFYfBcqBKIC7ImKwsxnNbDB2pZkTIgkeKAKwrKY9ubdQbqDrUEG6KXjNl
/jXy/jaFUSTE3FGTuchsL8KVuqceemcJdTTDhqpp18aTiSin3YPZPUViQfyly9k3m/m3eTIEK7Ns
ivW+V5Fm5oNh8qZQaKNjfCyyOxxUzMIHi8enYfxiGx/NNg9Xapprkmb1JpJJwOddI/LhdNl2bLAV
qKO29NqgSra147Rb0Cmshf1mFj1HW7qpaEkPVRcwWRg9KE79Or9TVVR6TTB8JSQ4D6SK1Off/S9W
1YFQAzQ0UDB/TDmEZozsrOxFpgPdzAFQHRgouIZd+w6JtVtovVws283MqqGj2pqKFNiZd8xzsMuU
VuABGLk7r2jN4gkuTCMxYpA7KONdjCZ1tmVqrE2hmVG1NYMvBqu1mjEEO9kYbqfzVjhkj0UkDolK
V/pmrgptyaZKKF/WEfNOkAEuDxIhiqgFFquqi2xlzzqzAOqQNXNKoPYhhgWh1OBlQC7iViCDoga3
4JkVaFYtIdhjWCWGIWdDuoVwHKhsAf/5rkBt/n15pOfaoJlzWIAtJHTAlFW0pYSmlZHdOG3jQyAB
0aDlKubmqWbEZWEOSI7HWJixonsfwc07UNLRb+eVrtmu30mn70xMplhy6A1n1xmFUtNy2TOdo2PU
fDWEQwOlKA9iqN8dPt4NUXiZQTZvufiZjtEhaqWV50UU4BRqFVAm6UmSg9CFyhUTmCtds+HBMTip
Q/jO0HYicxcP5VhucXEa7Jfffq5zNCuGPk+F10eauosE1jKIIUUG/ZjMOSwXP/f6U7Vv9sQQ082w
zKDvsdaYYLsP5LZnavSWS597+anWN6VbVgFkNpiwwS8Usm0eO92kRVeDjRpU9OdVYf9eRZmjhtZk
8KEFuQ6Fuqt8cpnhknm5+Ln+0Qw3yQKuajrNezus7iCUSV7apA+fzitds9kYCYoutDlxFLT770Vi
HKEwct6KaGkGCwFp7IhycDC2dQc1osgaNrQs4s1ZL66D0fhQcqgaoFsoyJ2w2CYdOHXHL8uFz+yy
dBBaXaSyHQoMqR2FMVT8Wkh/p88KQmojDj6UqceoJ48xtCpWBnlmmuqINKPOLR4ZCCT51nAs4uxS
8O5g2N1uuT0zc+jEHfDGCtI+Mno7RXtAzxFh8WrJnoN9fOXl50qfGvWm9H4I6sYtEdWGLOQmckaw
3A+Bf+Y4T5W+KdxJRz/JgylmGzjBrkqCV6ghnjf5dWq2eGDhyAbEEnwlr0ywYPoqXzkQzA2oZrWh
QbtfM6hzQRvs80fRWYfM9s87yp6OQG96JR3cwPChiebVsr0xjdIBO1j1ymrfOrPbNeOtAruUNEV2
N23HI1QkIO2yek1xwky/c4jRIWjUUFkG6DzOmfZwU6v+qXAMCMKTgyyrBxw6Nm4lHnzQEmNOTUYX
mXLcmAXDAYRuccK66SUosssKMQ5yLK3sHoZ4gEL1URQOzNUfog22nRyCBVBhbmPnPuqbtZPKzGTX
8W0DNHaYAG7Fg7IUBQU+by/duq3PW8t1wjfhDhACzIGPSToftFzVcUDzl33AzIzU4W1hBVlVRCyn
F7cPPqg3WVQc4kyuYJ3n+kVzAiYH7jLi6BfakBvJ0k8c4ogrK+xc2ZoPIE6Z5B3HtZCt4uQaO2Mf
yob5GsnTzBGCaOt3CDKhEAzQuJQTybEROZDH7gWm/it0QNb4cOc6X3MHeUAzikQ39E7Bu10IyYnd
4OIeBIjtYGV85zpJW8kHAuoNu8cAlH7wI0j62ov6MDlzXmruoHdCUUQtCg9Fu4ta+0okxYoTfr9r
qI5qK6MuCMDD7eAOJbIZ5K9EGm1SkoKE1vJD3PeeM/2pzummBr/yrQbVgLM3AIK0AATfjPut2SBr
YbmK9yMm9Hecm/mPoojrKoYkrtdm9Q9m9HdOxYtN7KTQOGT9a2DR++WK5rpM25EHrhNVaQPnTHyZ
P6rwO4/ZrqyZc2b5U71vVxde4pbDR0PMLvWCih1ZWR0xv1Z2V+/P1BPr+tvioTJuZKD9p14PLZ+N
rfrbqjC/ntc1mjHXgemr1gzg5VhyM4bWrurkIbTFWesu1TF1sU2zcmB4dbeyICk8OpsuCkOo3YkV
HObcHNKsuCoAr1U5IuGGkafbmrE7qpojl9GulTXdmal7lr+mOmMbdO/bti8wxmNuQ6jTuGepu0Zs
N9MIHWlHLEcaWNIdrGL9de/yo2OSvSTBaa3P3DWythkz0AF3Y9qMpCVoQhlVV1D9ueyAYBE5X0tq
mit/at4bM7DMQDSOg3C7IaHHFPOnyOUPg+rOO8JQHf01GHUNXg50k+zVE8iwdwgh/lw2g7kR0CyY
OkZZgQAMYeL0wKoIuBzz2uS3hVtdRv2P5TpmzFjHfZmmA5aeHh6V59aE2R73BshdV9z1XOGaHduO
nweSM8ejbpxvlSU8iM+s0d/PFa6txmZYDRCnw8Sp/fCBRhAQlsOn5U6Z63jNfhELcApaTzd8gbMF
0PLYUCF3gRu9mCS8yJNwBbMxNze1BTlJMmBMAOpBwNz65Oa72Gz3WT2uLPczrdBRV8goCGVdg+SZ
FCbikWGYHUHcP176MZgjbQSxwOjZrO0c5yoTv5tZW1Wy9FsMdZsOzq4JGN/mpGv2rYLsK3Jg2YZ2
tNgtj8/M0OsILIORPCFTv2VJ9dgkwY0h1sL0c+3QVmUjb/oq8WFzNqLd46Rwh1ybTQooRWZBjGyd
N3SuDZpxuwF28lGPYEEXljfIor6FauRfy90z14apyjcuz4B8HuS7MfCsSj5N/FtZWT5VqbwecweX
ZsbK/JprgWbduSPT2qynvWpv7ADmv1JYhJZbMFe0ZtvMKHB05dgb+QREVlAfZxtDdWu5fXP9o5l3
GvucuDZefKAXxmgcg+qzE5Arv33lZ23jKdcNmxEoHU7nSwJNTBt0thsIh48rp/r3jzpUB5ERYRvc
RJTGQyL8TjbVLss/1kZ7N/orWOMZt6RDyeCxCePcdrzSZd+oGg8mLl07vkZyN1f8NCxvpqc0UwfK
jygeGZzQn0NqBrx3spVNtLI1natAs+FU2J0dFA4UHQL+iCu9vX2SUwtWzGuu/zXL7STUxIrGgl91
jQTy0L7XETpukOl3ITp2ngXojGihK+XAoF8AGBQyN/P2Lu/YeXarI8VaK6oDCGTh/QmA2GOn7pqh
XYmYzRgu0wyXhGFtQ0HJ8bI8PriRAR5Le/UGb8ZumWa3jugSaFRNfi2paihWS/nEOlPcWkhpPgiQ
7G/9uqnOW5uZZsIGNMsAjUYvxZm9DYPsIgemMXPXrjSmdfE/o2f0/3P2ZbuR68qyXySAEjXxVVKN
drk8D/0i9LCa1ECRIjVQ+vobdXAf9q19vIxr9EvDgOUqimRmRkZGXBPEzMRH6YPJgoyoVo8Ec9JH
uGWXh1boslgmV+ZlZMpzMNovM9VPqBXRNWPMMg9ylSEJNyBHG7JkLVzdug5eEK8h/7PUEBhtfiK5
yXQwfZEAfnJUrklkYIOuTUoNisSBPAVC3qVzdduvzRl3+xcHhX2ykFeHHZ6mxvUU70lG/d5we6RW
/Fy6YJOO1e9Ooo4gcPwpmgF78VvBKbo6/1PvE0YcvtQYJ3eQI76plfsibnyyw6/Fz+DNGhAzgsk+
Dc1EMgvPxmLoB8zNiTLazfXoF1jO/tf3vshVAEcHhEdxCcZgM0X/QGHcFQnsj765Slc3wRqDJi8F
OK+uTDcwK78r5++ZsUTXRDPjuNeFPTr5up+CYzyWJPdD+VUb+ZMrLLo6+IMXN8OsTbix0DCAXVoY
QRuODUJsvrXq1xQzAWH9hnAbQsFjTrM+mbPJS9QXB+6TD39NLiNiWVE6g8BC2j48KQ8q9Bg5+95w
dRReRW6VLpAWGrE03QQZhwl9NYD8kIL694X55LK41kGzflxXlUWLug3NLwpd14w0sOZWzb7uxPc6
UdE1vYygSS1Zi7R7sXExg3aVCb8yX+z5T+6iawJZVHGTCoI5FwVHTrZC0zFdLYTtMTmE07X1pKmO
2hP6Vxjyr6bPPnvjV4dYWjvJPujDTQgqfgQWbei+Omef5FHh1RHWk+8BfEZbOYYEuhH+K6+kyspl
/eLq/uyjX8XzRrbclwG6v7SCEHFqlJ+PpPsm+PBfNDFH3DQnsGyKE57HMEiBpu0XCfInO/W/aGI9
kPSm8cES7YdiYPw2srLwdJX1cLP6Yi999jeuCmrZz03DZ1B9ZI0KOqwYbLjka9MEJ28iX82jfvKG
6dWBXnjcM5cm2DxkOE9y3I1dtOOy/KrS+uQNX3PHurZJFu6TeIMD3N2FHR83BtNpX1wYnz39KhD7
gR1p5Hw8PRgMpjamO9Wbx3+/jD579uXn/1GkrJ2D8fkAmismUh28eanOyiD8Krv/JM5fq5v1kaA1
hevFJja/ofqyJeVtyGiBCk58sy8e0avT2zuYs/Q9ePBpO/1MxgiojBP/1+f2/9M4M7oYtf7n8qB+
lv2q2nDj4wPvl2hJ3pJqMbde7NjLv7+Bz/bmVRxm2oMPMRpum7mE+QGl6pTMwVFU+nulyjVdDEbF
THZlfzlgyR7+scX45ST2J3YO0TVXDPbMXYuOJPpUU3c7Qc4sIHIrsV6Zx6Y3qem2lGybNHHWduHP
mnQvIRy0nfB2yVTvYpNujISz87cW8r9Ez5DPNP6IDLmkk8vKqiVbiuq4SCc+f+8kXjuF9pPlQ2ma
cDOOrNrUcV+DzPNNXnF0rXnW9K4xLMXTO2kLRsKdgbK5U2pThsPD99bo6rgHg1AL/mEAfYXV9CXv
aHn5WLGvIJVPrpNr9TOlxobFOIOYACM3YqFvTH81bvnZo6/OOaxTHYsuyKtflveXRyfpVxpJnz36
6pQzzjoy9AgPg2NFqusTD/X3Kp1rXhlKz9iL5hQgkFr3tsWQyKzfoZyxmHeu+/GLffnJPXvNL1NW
jv3aD0BRluWmK0+jOzBMIAuYj8/L679vnU8W6ZpmxrllMWTeUYCKJP4RRSP/IG28fDWR8tnjr0O0
KonnuRqsYkJv5EjarOraLz76J/nqNaPMI7PUjRSXYzue2dL4uS0xKq01zVabHtzc/gMfULUDla4r
/n21PnsjVzG7k31EwVsJoe4+hx+tz4nMnVb9krE2SG5ZLQeR9Y209//+9z6JItdKaIMsp7qfOGCc
lJ9bZsLMCvU8gU7078//BMe5Zp+ZmMLUtEIkx4A7eXaDmElhdAINamagqbDpZxd5WWdWq/Km67zv
2f9F14JRBMlaZCuPbuIaHAtHx99Qd84j6T9gMTf//t0+23pXN4taJLMVNFY2UdyZbMTOhjNp+j0N
+eia/UYqjNDD4ApXYhC/weq9yX2//Gri9rOPfpU80NHA0IaXdNObqc46iHag2Ou+0vn85KVfU9/A
q/AqiHLhyBN6C8Hus8+6g9eiSppjDC/QfgOOyleUoE928DVXDVr4rmTD5ass5iBCDV+vJa9Kf/+t
l3xNVnOuCzvv4ng6tNAsbVToHtEO5l8QFD65Ya75ajGLUqZrm0LtiiM6DZcX0VVrH4HW18KRPolr
r88q5vlDAWmc+N6NMjVfQLifbIJrm1JilSvbFPgWVC8i2E2FHrst/c5+b1QiuuacrcwOJCnbZEO1
DJ7HKNJnlzbue0PWEbk6fiiKeeNVePFJLHLL0zWz2k+/SAo/W5ur0B7oIZg5x9nGW6iLRdCj5mL6
5sOvTl8ce6xNFzzcZ3W/JZ78OazLVwjOJy4b4TXXDDWfZyYPTzeIVeWw5nxdzyg8HogkD4lFW7vi
/3hlf+zb9mHAED+t0HvTHsRUzECyCHCAgUVeI7zfY6c//v0Y/e9XQnjNTMP4Zq8F6AIbNZrt/0we
m+FQlz3ZznKxCHHTwcfM4hfH6n9/exDb/n/LLztDzaTibbTBJPsCynz64zJR9u/f5LNnXwCJ/6h8
nfKXtiEMM0aqhP0dh59NVfih9r9Yqf8d2AivtaRso0VDPKwU4ebHVJYnEQeF1enZ7/zH732Fy1f7
j69ALEbilgn3s3NllXuur6C11X2FsX72Ba4Qt5hIppzFjTl6dZHW/r2/Tk9ON0NhAll/8y1cHX7I
RfAw8FDz1NMTpcEuKJsvwCuKqxbr8N/Np/Ba+o2zdCV8Ajbvhalr8ioNdZt5NPZBtCPkpjEQbBlm
YgpP8O6wgDYK5aNwOdSu19tg7Jc9fKvSY+st60sVJs2er8RCoSZZ7zHoLYqKJ8GGx1P8orT9WMhq
dtYO1Xld3HDDZ4r582qabgaaxuc2YOqhqSF2WfPUz0LY2p8jK0B3YiFZjkmTtqdo0vI9NLLe+ang
ZzVOiB9DFeRDKt0OfTp18sp2PYKtrIvY1fbBuAa4dFfDygHN05t1WqHPBVC/nm9HfGooHWGaJW2l
y1XcdG++Xbs7DneGrLEMVfqUYKwu40iARZ7yAManDRHvnbpMVdJYNnDlxBByFiaQYYUTZPmzrEZ1
00Rwfk0S653bsPKgEjpM+7kcYOoeM3OMattkVWD++gRc0nFpfpcdWotz7bzCWY9swGZqdrr2o1x7
/e/YW9f3FUpcG62tyZlYzYFGZs2Yv3qsEL1uc7+fz4Ov5cFjnX9b+/6yNQOscnqvqe79gNkNA1Gm
CGbM+Rqa1KhuowOMLs4ugHcPps3qXE1znTmujizq/N2SxuuWoPX0I5z1uKN9rLKp1XU+dGD1movz
L1ljcnZgMwBBJzc1RrWLYFFJAeT2Pqi9p8iFUOOc+C+R6F+mqdWti5opD7pp3SVs6TaxS/kezcml
6JcyaLNZDjCyHVFhliTqNkGalPu+9ye0dRtbBHaqN6lTPIumRXdFv5p229bLX39Z2X0gUZxCJ2kF
osECOG5TfQsRqOYsIWiI8ymjg0n6ICcRwccHQpUNdgGLkWEgiPqtVwiRml0Qj7oIlVqzJsKMN9UW
LfdRiMKt9esawhHzR19N6tx1Thdipg9+tAzgs9UpLPTgwp3T1u30uo4uM8HQ36xjVy4AWlScCTVx
SGU2Y0Fs1W71ogzcm5G9b/WU0k2XVA2mqiY1pJnwKlRBoF00r8iEVn67RvGQ3jReJ/h9szRmLqgi
WLZ0qeIgS+ZmWI910rGpSNNqGV6atR0cJhNpxWyxSkLIrY78Cu8fBOwdEUFAiqYf2hJrDFn9vNFJ
QIt2bjq5bf0BDQrOq/53anmfuZFCxDOYe/kGCKB22xYH+5n7Qz1vp7CtzaZZ5k4e52Zdf2AN01O3
jqmEEtkS8AxmjsHJijasbybjEz+bgrS/X2hbvmkoxZxxvEaThQKuIpldIA8R8bl+gfPVyoqQjAn8
aoPY9zeDlebDn1n9BtPFbt/Vxqf55I8mzVY9zpD3mIPg0LQC9uQTjMqXLQv9kex5qQNcSkzVaO9A
6iqCJagfTulm4uUs7jGiZZKMG5PSfHHeLDHmKuilWxOYnaZBF+ZlEFu2WYBhnWEOMt+j3+vbTI6x
EzDcTqy+q5BeNrtRza3JeVROfuaBRiEhqw5LmoLRnjZPrmZ1UzT1rJrtGI5cn9pQM7qtStugWFt1
6xfw5zAvQT0EchuvkT8XBifJHlAY8TSTTqX2tTbtsm753EXsLlSsVG/RapNqA4JAa8HigDBxnTUG
5n9Hl/pLd8CsffBDlVE6P4cxDbDWYNjq8rmVsWlOQjQWX582dlYZZNrtnxIQyfzM67VPbjn1wAZt
2ZS+YNC1TE49Kyueh6qHPaluo7k700ZXASpbOvE7CxAe3s0rulo34zDHt3U6NeUIZyqqplPc6VS/
wRvODhn0R5a1zWqMjTMvG+Kxc29LQtLuwBY4F+IE9vPqNNhevhpuyRgvE7COPm3Ket9g5E3vB0QA
7575s4rnLF4Txc+WINB3Gf6v0fIf+o6qH/08ceyQxMCWHVdRsyymgEZc6z+3paBBwSuUshtvlX5z
MWkjETT2aEKxH1ueFFWpwrc+Cfq7WAQNxPDQvvgdLJbS/VqKyDzUPBzIxpbcrHnYezUijBsxMzcP
rT4NSeqzYvGrlhcW8uJtZkF+BGrpE3KmSYhbSSS9njNju9EUaRVTUbQDRMF21DoI7YAc0bmsGX1p
N74/DV1GAqWhrj61eJiTpUogYGmx6cCCnJOj0qupTkbP9H028RLhTUeBzRZcGuVeci383UXMuC7q
UTjzu66sHve6Xtcumyp8nNtYTIr8dIpok3dlIDw0jIE93+OwNtXBYEBheOhgqmVzMyxNVGAGJk0y
L4rHd9HEhtwNHUyZd2kYsFdbE5LiBDvqZY1z0ZPol4nu6zlI4BkyLuRmSeAiWTiazAbt0G5BOkGY
SPLQC5Ilj5Jg4Ie1bUf6uA6DdBmXY6UzNZbjfIj5OgR7ikwOS6PoYk+ldh2mmFeu1A6W7qPIeKzb
JGs8SGXe9C1b/A3XSvqPRA8O9Cxe22gLP0bF89ZzaXu/hJ1uNjpu6uQQuQRBvO+XGXyCuuf6oKH0
Vz6XjJFxQxoajo+JxnBOhrucQfpHjX37zNa4JbkD4JdCMs5NSiIIXNqNANfGGZd1mEqcIYHuVFQK
uE2K0ddRNsJroz3PPEovud006AfqR+6XihBfCsivj1FBRrM+hujCe4inTDcfIxvQdidAfGhRdWI+
lWIQYc7SwbXAMwO65JTMGqZSE6Yit65jbOkz0ZTQ+2DM+xuW0P+A4kyETZeZBefiHhJPRGGPJdKz
dxSyxvIBCpOj3ffEsvcqJn7wVqceRFHypqdm/pGOlDH4RoBaWt6k6ypltYHXjBlPda0juZ1qi1YZ
w50d7E0DDzaIMQp/fuguxptnGtWK5g3n3EGSbOnrbYPZ0GQpEE18PRcXvACih/1cgdOx9KXpCxjJ
JnXeznaO/iDM9eU2qY3Hj8jCmcxKKC74YBUpWX9EoTKnuexgzl3GUqa/WjYbvYsxw6AewXsS67Z0
Qx/s1zQuTRZ3KTEPi28wY0hnjARvANthLDF1lIx55GmbYlAeIxCPM+8TH+WKhciZFmEpC8PTDtzR
dAz7S5aIbKLS6fKPRPd/vaEyAbGDEgNpkkjUVXik1eTrMTfOLAOOPsFtcnaY/45vWdPyh1gGbVRo
zA2O2QoRfwkYNp51MaaGVievZsmYewF+4UQSWAjs12jAXGU4aL96itXsv5gKGdKugbuev2Oa9vJO
dtByzaQJOc9hq+Nb2BxM0QxNOysT2Ir7y+jtqHEDvCppHSxZWs9lnA/gSoFwS1K2glp6Ufs7Idex
04dstbW3mHToy0Md9FS8JyqNKahi5SCLMYQtISRmPNfucP1rj2fdalKNaYURfqEoKobuHx0OS5qz
cQFEptbG09noDz45LqUgiEPT0qsfIUes2bYjvBnx5207F7ac07boex7APGT15r7OCHOh3QclrEy2
MH6pSFZi7yQvCxNoUcRep8p3WiEQHoBsLTXspedl/TmvmPHJOext4nzCqRxu0zgJaZasvLLbaQy9
6YhUAXnd2Oi4O5Qw+Ou3QUm9du8LvZh8Ri+EPSPNWPmvkNoad3PkD9j/ndSihxLYnIq8lXOTIKuh
U73sktF61WGap0CcotkvLzJPyG8fqmrgy65Etj3vA6NjfYYsXENv08sU4x51CO/2LDEEyqyRHJs/
OmkVeQuG1FQvNaZg2WntRnTZcswPy+lHaHRb79cKHVPo4Ht02akG5rO/h5q2clsNalSPk4QC2rZC
Nkxzb4mNvemd7mpcB9xSZK+JjdMBcpfgpG8ZT7wIfEf4cJ4sQWjMfbo09W5KIbt/kEks+xuc5sY9
LaIZSV4S9FiwLTo0m5Ool1HuM2vGwqSQnt1WtKzBUWao+LbMXyBlOms7k4u0Xy0OavQTlvGpMmTD
E3D3zuVq1pBnbdQgU9Xz5Oz7GKW6zJAmyOpxtRNjjypZR7bRjoc+aknjwtyo0L7ETZCOf9Y+rXyw
iPoSiVinxnFPoyodC+hIWHv0Yr6s91G3TDbnyrrxSXKIo90oSEyOuT917pZYMZhtnLD+nq+q87J0
Imx+U0El4v2wRhoi71rQ4R+4uIw+fAcQMk6sAdSZBzZJH0QVDd3eCRBsi9KJ6E+4sDIYcr81AeBO
kKfC5uSxUXkHzx+1yHGnKlHIMOIdWIVDHZ8oWFsM6X1l5w3D5TjdjxG+8yHC1Hi4jaAG2/4q1xm3
Y0HTLlwy2q3cy2npkaqAslhHUXE0Q6oz2yvnXjW8xcdDWckg2mJYspY7gABLdIMQN/pv0LiCMukf
PSS0oujfzhx5r5/WIK6r1ZPyx+pZxrYSJksqt81FuyWkAO/ZJlgJxO7fRhFEIRj0mBVzNwEzTbCf
wYq29c9mnEw7YvhtCjC+DUlyEhdm6pYZ9e46NjmJIROXg2XE1SappiC4bVNLQpYhEer0kls8Od1w
M02rzGBxpinB62iX8B2ZGu+RtvVNJf5IzNJ4xcy0ddsJJl9833WBPUx1I+IsXRA5PiLmDPtgwgT2
cRRVlzx2KkEVLcmAAotpfyoSUpNdgqSjzW0XRSpHcZ7u8RaSsxn7cgLdLVjvmZRqPqAAI/5NCPOn
8sS8oX9MkcOLXCcSDr6+XSim7Sc69WfPUh+iztM6boIAhN48hEYK3OxUPz/FfjcGm9h2rC2UHaYs
CTqanEQp2rIIEzl0+HEfJCe/q7w4423QvOGgtU02tKK7XyJE703kTAu15r6zt4tIQN7RsSd+QWob
JzEE3gaB3xhNhByiiNPHEnj2HXEeUa/FBXxORgMaHwg0M8lmBaWuYamN2sbU8aaIk94TOZslmMKI
Oou580c62d0Eg6o+k92cBDIbyRxLiFAn3NCnfoJaVOY1RvB8cPQiFJ9C96r+bUYToHLniPe515X+
Q52WGqydKPhbBTbm2RjMwKKCqA/uTagTtxkdOp2ZnuAaC6nCvonw9bvIgC7ZouQQxiIkwLEW9VTQ
Q093E4cVrZB9Am56kNB8hBMFT3IThF6B3FfcCo8E56iJpwwuGeGbVw2mhtVq2KOaXOYQYWGs6k2F
080zAhsJ4CJRG51pWMcyj2wHVQJP6gG5gV5SVO3RSI64F9aXMdRRvqKgaItl9po9iumWb3sUIbeI
93bHROn+GezwE6hZtQ8nVW/6hOhNSoYX1kfnwbbltoYk3LGr4MZVt7WPnBc+KlnJK4NljJckIwKS
7wXS4eRMu2EFPAZWR3dAcWqgSy5obM/rFKBF56UNRO5FQ+tczyXQB9e/oxy4dx1JD5cN+MxXtzz5
a/sk4mVAqR2K+1gACmsCK/mHw647Agca09yatirSsLKPtIrkC3rFMtgA+RwtnD0i7xcxk8xH0dyV
BLW3bBOy861ec9lj9tjL+oH7+cKW4AChF95mCZCDR7f4SmUEUgCFqv3kJ4Rr5gLTUNEjXo2581Tp
MJOr6NPYTeIP+o06Mx3cz2JQETOUhPrJH7uKwrks/YBdI8kaOUlw1wIBv1mEZF9MPS4IWUMQVYxp
AUc41FlMqLuWlqhq3PjKndQFa8Iybww0149qWIa3SmHesqhgglHml0Izn9cmKdwQAs7vgXsxOMHE
47wpefvkIV7sJ9nA7AQeDpD6UhhGd9NfmpY90NTpKNLowSn0tzpBUCwp+yw7dUNaeUPi9Z3THg6z
AVzoa1sdY6BNqxf84/jY59iYO5Pwp4G5R5KIsyndMYxQLNUlVNz9ST3VfXtCjvcSlsuZd+KjHECe
oMgFqv/JOkfUH+08PI0u+nn5Za9Wab507BHZTPuA++6YRCgC1mB+byPolyLeqSJeDKTdWrOboeeb
K/iB9BaVnjfUBZXyMpco4iNwoeWmSklycHXIoD8TRR80lQBzTTS4wiv1rlH+DUQUX6ngTxV8nrO0
815rwg7KRn9Uqn0wCSZVWLYuOeyxbdZNPqwM0CB3A7+taMvR4kI+map53ww4aXpMbqtlPaE8fECm
AyilFHko6IHNZRG3HrIX+LzQstoMvv8nWapXVIe/K1fB0MSOWaDFCXjoe5l6x9XH68Vc4t9BoZUq
6N6jJI+r9gdwxBuAsK/Epzfegq5RZ58FRy8XcQ+S/NUDoCOExHhfNuSvFjqH6n6ZG+PdE7uIHBD6
HSds7+z6hJLhBHDivYzZr7EaflAiX+qIvAD+gNp3+jZUwG+9ge6b6EJequ/VpJ+ZdVNO4xZd/DIx
MHXwMfsRyk2XAndwosqrVu3mwfsByWWasVr72zgM+N55UxbS6iaU6H7VBkkUvCyhsXHRW40vbube
tjShzNaavKhggf5KjyEufVDQhcbAe3y/psNGNeEW9/+zatnNKMVGKjRKWe0dANcirtR7KcqdHuGC
AtxgxKXrlZlKTQ6uF81cqPytg1JQN68Wt4f5kAIr0sb9sZ7FvrT9U7TKfQSAFwGGxZlblM1tYo9r
xLfLqDaTP/zUkC0myYzrA3YTsEMibo6yCTY3YRs++UivcYucOOyvNPCtctRvwPt/JFSJDR3Izyq8
RCDq73nXv6JGirN+GbcKzyLo0PhpAhnUdSf1WFzWHbKRNx26Nd4cZlzPzzCxu3HgTdfoDtQrzItS
eDHNabKzZVXvI9E+Gds8w+nW5KDtd1nQtj99GA2OMdjpsY53zuvvkqDChOhSHivuP1g7fqQpfQO3
5til1QtlaK1cbM48l+xC5PtiLm95XzWZSOVNw2XBE7lTM9/OovoNkapNTP0NgNAbxoYaHYYKVx/V
eVR2e1m6RzhFpDngskKotAg0irwI5fNc+T8q0vdZJ2PUAGBWZQrJVwaFnho4z6wKou2L39UNrutW
FGaN3hEEHiM6bYGqyoyDm3Zwy3rmPPoD+GYHlf2DcOkdW8a/rPY/TFUdXWXvQufOiVrXLBGoYGS3
NfCfSMn0NEUdfib23uzuak5ux0T9cVYUEHIoOIIUMMLprQk5JMnlFq3nM+zxnry421Vt96rX+FjX
a9EyGFGaBKams5fVAoE4MvErUcPei9ktdCGeL+a8NVyTMVN548P3jlCoCpEu/tv79b7yvH3Q8j0A
0VvliWcZjEe21EUcqKeVxtsWbV807TbOJg8ws/2dsAEnD21vhRZ75gi99xEbs0WILW+nNIeJ8l/F
1kOv14dWTEGOuPbYjPLO4/0dWcw+uWi6j2sDer93CAxqWlxmj3HotsBkTlWc1tkcko/Gn+9RVb6X
E38K13KDSm1f1fJd9WuReBVyXUQGp8NnwConpFFDVtfTPwb7PZ29vArdkxP6rVv4seVqOybNoa2T
DU/1MUCu2QTDYU7JoWf0NAa4PUTASuCschsEVREFarc2MBry5nuQsF/rxgKUJ7eBr0GL71CqK9gr
IwjBkHX04Qinh4fZKytgIkBJQbsNc4rb9/LWwFo+QDJ9gwrt1EvAkXU0vg/EPRhOf8660dniZuBb
5EjghOWqducDo5dRA+pK+wgpgHeFC9Kx4TB5pghNifPf3ScDNmrSLY+JmG6iBhMGZBU1bt9037ry
BhNRBaDwfceTp4Unu8SWP/pxPnuBnDJr+luvn07ctEcS+mfm2B0Gmu7Wxfy87FjbBXlgJrHp1nbn
DQBZ+uCYDvSlqwegLJ5/aFX9BIrQaZlFm0VdANten8DNDD2/3g8OHeteqaMfQ+rNWUOie6EEwm/1
yhL+itT/jiEqOUeLOpjuyoA/92C9dkBVIm036TTtGyRilzmutKiQiMB2qDtHfPhTpcMPvJEnJDoQ
Oh22MG76MysAFLOczpqM+5K2D7Nku3UM9ytUx6D7mS+qu4U/y2/Xp7lLQmjf4GAwFd4EC7f5PIIE
D0/u52guScFTcp6G5Kek/GBE2WzAtNtjSGovyvRDxXj1qRdmCTCnjUKDEWUe3lZnfi2B+Lj87iIx
VT8tN0ES/oWaNPwOsZSwGLhfAn8va3mvkm4PNZNHC2REDOtrr7zTqC8yD0QeYGeYQRuTZoupdBER
8H/G5TlI6n9gZwYNxPg24QDNglC/Jiy+gSJ5nDEPbnAcphFu8k4Rm168eHmxSfcX6kp3fep9hAz9
HQQI2da/oq7bm9TdNUbf8LU/xoHZRh1/nFr1z0LnRyvkL6HccyKhexNVb/+z0WWld2sZHyc/vhum
5NzM2Gx+yO/nOIh3EC0WeSDXV/SnAT8ovuuBfBXAwhH88FYx2XpjYWGL/bpjtrnrA36IorLMehL8
wJjDdiZlnK0dO8VmMpkCFhcx4PSN4IVo1BsugJMXBb/mLrkZPP9XZ9vD5QYbXf2DlSzKAMqcyZi+
yg7KAyV60THWjcF80w7pLV2jrGtVHo3iUQik2Oxyx49Ngz80bETMCo1IHSf+roJ/aeIHGVma/8PZ
efVGjqVp+q8M6nrZQ3tIAlNzQUYwrFzI64aQMpX0h97++nlY3bvbre3MWhRQQFamFBEM8rjvdV/p
Mayf3HiaPcRE+24eHgmIYRRmtJ7Pch2QEsofZMCrS7pRZDUsSKo0d8lE3TTSMIfq7ELs6Wmua+EX
otpyM1SWRfdNaVNWjly71thYul61N9Dbt4q0j2k09x6ir4gjCLUWWc2nmCNxJ8S3rLPOSmp1h4Kq
Epv2EdZx2zal6i2m7qDj0dwrp1ke4Il/9KY8rbdLttZOTbJ3ZdRd+rzVp7YbnWDSwveRZrC+Nqrv
PZhH5sneLJ7jOio++nJ5jEBGeBg1B0ObQ6zyDnBqvHMcp8V4r4LhU3kn0IJZkgRDqbXH0gmLXVah
0gR0PRYDT01z7YdMiee9MWrC8ZOhlR9KUtHwfhi5H51rQb1WZSA7M/ZkW7xFlmX7ilKdBW2WZu5J
6Ogu+XiFs5uN5XVdgEQxf9a2wo5Rpa9dMR+NFDi9q8S9jMVjQ4tsX584XEABuOyn7kuHpmCowKBS
nnpsyKs5na5MyYrFfpFUcPx2rOXbKTMPxphkazFaeKla+1gOlGC27PHbgvLN8QfFVT/J0BOBIaQE
fSR91xxk6Nkzs49oTAWvtmLvOd0zHJAcexCc+hYwXLlJ46F/G50x9CEfYBOTHNylEkgrzZTq1dP7
fn6JbDvdDNJ2gk4HW9Mst7hSS9DmZS41zUMGOG8UFxFHhD6H7oyVc1/12Rb/Luapuk/K8zDJ1PUa
JuJmIKz5cZpm29jMRSI2FtGmi5e7CaW24hSO641LGl1nY1lS0ajpzpSz8twm5Rh0nJEPRm4jKADJ
ogQy7SjICPUnIcapt+6CRyudFxpj5Ub65sDUPnDepg1SbVolRFkMr4Ni1yxGgndqdfQTsmYs35rU
BmmFadblo5LO/QLXMTnSS6LOuaDdIMufrhByQzfe5ch1VehFitnw62YS5zmsDbjo0hhRbWRCtfza
jPQ3EpzTyssnEb7ljLgzNVV7CgvHOrRkSENviOUpEtpwzFsIITdNYR707mpWG/UuHrJIv0pHGRG3
SH+XyKustnmNUzOS57SoW2VbdF10TCCxt1bEgWGoBxYQU4bXWpw0vVcMThWsbYSdF9lOhtjYqFyS
TY6/1rk2s6HYpqlh3nIuMnI/D2dxyHjON6ZrNtuxVfWayKyyv2SzYRz7vhYPxLCkVxOU8FVoSc4J
o6scrTqLA0Z+tqld1dkZtL/x7JQZkerYT4zMEpDlhb3Vx1g/gg/HfuLOgx8Jhzfosiyoa9Qk3sq/
B6DHc0BbHuW1HHTx2rWqvLNyLT0C1DRzEOpNSbkzDTep3Tu7OrK63qsWUN05N6LnpVds29PC3t11
XVXti9bsQTPQCY3F5IBkpt2hM4p03NQATMR22OCVBUUVaVQPfd7OfgFcGJ+XYbZoOjXlgTtTui7G
JDyTGe+JPnV8JWOeYvLMjonuVL5Ar7J3SrEBVEyBF+q92vRbqx4Poyn9aVIBcmgwy1GqLjdZZsGK
FPoTxULtc1GRlznaKemVvWm7W2Oy70x30RgWzjMtZh5tNXsuyp4DGkB1A6dFLsgth8tr8pYyL2/p
KWf0ADuOQ0pSVfNPjf1Nq+zvs9kOPmhv4Y95d1Gy8aktXM2XjpL6E3oZxVGvYKV2VeGee5GkfpxM
N/0IIa+m0w/DXq4Kq0k8tVZ3PN9rRVOrqyZMzilr6JSFV23JaWJWMp8+Qfqmd3s70Kv5IKTxmqc6
aZ7RrqvUYBbGWSfHGf7mWpjyI1HKw1SYQVjKG9mgcopy+06Jp7PoGssjlzzdh2buOxmgg71ou9GI
DC/O8yagBQCSGB0CrS8zm2qhotBblVya1XOYaOUWxUu2gbvndFlvpCFLz87YGmRkPJXh8rl+62FU
d1UzfqikeFU9uzLjdOM6I2OItlqd3C1tv1dabTvq8y7WzCN52qyVXQGlgWxuqSGziuVHrqoPKSv0
JlfJBljqAjpEZXuavo2KU3tz2z9lDBl8keVth0CtLOrOb4kpmQTMkbY2M+kjNuiRBugdC+kso9LT
I+VqGKxrMU+Brei7PKOxk+awRNo3VTdz+LEe0Da/qbF4mw36A5a2CqICyFgbwXrtrjLtZC147Ilx
yHXjWrGpEuYYMGgq08onifZsMMha9EyOlV5V3O2d4tgy0B31iEsUsLVoL4O73CxRfG7R1oYpFXNp
asIb9cy54jE/JMRxNKTreT3N5mkVUu2XIaQVX+fejrzSyt37JbIeIsO4th31Esr0XMfdxkygFdGq
oUCYdmB+twp33YikpyhY2VvnRKZR0Knxu14ot3ES0tFvOq7faLDJ5Crcl8zsb9paezV0JehV9xGd
HdBxjOwmHzYi1qiEVT/vs3Rjg7aYYbMj2d6T0/QMyhVBNaMlrMwdh9yb9Y7qXXXriGxfhfW1mWTf
yfJH4LRstKa968Siej2qAcLHvxOxu2nc5Bl6Y1emyV41EZoNfRRINT1m8eRTP+/78G4yo+dylT6o
ivrN1pyLOZobtWk8mVRP66OCDOs3aHI2plNttOKbkSjXeiRPmq7fmnaoUiFp30woivUHElx1cgFb
HXgApdqjsoQSqjhw2YvH5nBGfr3pwmkPA8bmbNezH6LYKVT2CKP1q/CNS7wriG3SlCfFjg+9inRi
AkCmm5vxMQLBGdLwI1YAVWGYy+FuvQ4pmitUM9vKyW+olG5rlXFHvFTm0kOytSAQ4Po/ZvIeOifd
6LC6ZHT5ad+fIuQImav4UdveK7YTcmxql90kSQPW1enIcIcaGQKt62/YzP1moLh3AVaB3jigKzu3
/KBPNO8PiukVqeE3rryukuKHMekXLe990502cSrf11aDyixZdsE44+FQ6+G3soMVnuqj1N86Jb01
m36fqeo+W95NezzQ5577iBsSpXBjvSi0SbE7LVA1Zx8KKjanru5dp9gTZkZ/MPppR1bur3dhHR/J
OG2W2CjQh2pvjVx21bgGnYXsV2XxfejzR6Uubvpw7cKplXtK1s8/vgJZbIFBR0Sh9lR70bEZs10y
O68sXicsSx9O1FM4KD0DLU97r0tzz3Gy72hsqpOlTeluScV+MvsXxFr9OWmV+buix9FwBJUpaq/q
EhQuoWnkzLq2CHqhzUd1CvuXQnJH84QlRnPRU0CWQ3UMUIJNoXBCg/w1u3Q5cfhxb9ShLp6cKRIH
p5qTzxBJ5MZqB+1WH1hGVFvpmOZDPMIr9QHyDZcVenZvTUOVYNjIPTUhYppkatOzGlEnZVF20+fd
zHkQyjMbYWjSmpigmXLfi90sXIhKULkpOkdRUzTiaoE8vULttwSydYxD28TSrybD8bS2hY+HudqN
usR/EccWKqPUPNYUfa+zJhpfW5bhMPdhunWdpD04SVyPlEP9uwXXvVfVJln2ZRFGlzgcHiRc5KaP
Mrv3LEMBsVtbDcEZD9u4RQg85+axM0pxSJfsudT0EBvtUj7FoKq0jWM/TsNnp6ke1RLnohyyQKeN
pDeb2m2c9pnn5Gnt1e6Y+ZD5JmqCUvPI/lY9KPfIs5NaUMkVcp/ziWd6fd50Y6xuu86od+60GL5u
oNGNLP2zpru7ZwwAHyzk1kEuhsLwm7JbVy4qwCoxV1E/FVeddB5SQzv3FupPhxB6EIFg1BvNM7hC
b0rLU2son521jGCJhbKfSqVkk83k/VC3cdAPHLyRyrbiQ3D62zh5dyeMpntt+tT1kQyuelC44bxt
f4Akv4WqvO67YoWSBtdXZ/PZttU3txqgWUQPgl1VzY4gD6ouvX4Z4QMRFDsPjE/7NBVdcjQT63aa
x70mC+7CiBBj3Dn2cLAU9cmxo96TCCpPrQlybbe99JGVnNrUuo9Eke/nnqNr6YqKRWvIN7CRBNjX
/Kpa1N9ztbXZuJZuV0srvES29QJ712/GNl/pPMU4FFm57GKWIE+I5d3QBnBe5A4j4wtRImVycipG
9jipY9eeRHScGnoSVr3G7rkA7tRg0/4yqdLX84kvTfEWzebiDZNR4vuY1UdT5DcUz/ShVaN34nJz
v4eR2Tb0dvVQfkGiZ+1dO01p0EUT2ra2dLGpOtRZc3epbCtnA58Lz7bN8zLr91BntUduz1uk4xlf
k0ypdawgsYyjEievKHzv9EJ8xJ2sULdrvkVcBdgRNecyL2D4tE2dZf2RxPq3xu7vZd4pUGyUJEwZ
sTHdiiyz0XmJjfo6S+bc70yXByCRZ81y1M5kOii+SvtpenEALtvQbaIuet8BcllbTc4N2w2arexs
h5zH42x40SjI7HXUQ45fD+Fwy8H1IYXuRdzYvhQY0RErLLckm1+7TfRKrHCGetJ50VZL0sLZQU/n
o1YuV0hsBy/Jmge0mxlg19qgVYWJjmQU47qd7BdEKPKYzsAQhSPAI/NjPicnVQ7BHNcHjBuXrF7u
LEViOx0bEzWWFOfW1T6JjGu8sDVcspeQPucAhBt7PS91RgjqOe2beNa3kwmJFocuz60HmiUOlMda
qVOBosROFscb86LSvbFZpgtIdPyiOXN8VUXZ9cgiWRpZ5Dlu31G8lj7r5ynT4+sSahgfk7AQikdX
1tI92/lyaHNI4KrIv1lGupMudzLNWEbEqL6Y8zwgF3fg1+zlOYymflOathWo1JfeGgY/OqnhAd0e
dA0Ph6kchWk4oH/VXu9QNk3zuW3SfWU6Zz3OdouKvndpo3NuRRepiQ9tqHe505PNZ08Ng8tmEVee
WNGvpOPsXE43rVsc2lbB6Wrexe04BbQ0Gxg1gAZDg7iwDvN9Z0PwRT3C0TZ2N3pk3+L7eeSWvukJ
C35VLZuiqO7Cut9WFoIfV0MqMRrcrJWR7IfjpAgb3VAfbte04SicnxYJzTUh8GIJ03uvTKxL5Ngq
NayBTyORQEjD9Imc54Men9cL5GMRRwnrL+fvFnDT0cEhZApsEYnpuy3a44xhIJXaiRTfe6TcAemf
fiai3RoW3C3uvs+NDxGqqD9HjrNjzqF0fC2n8tkty2unVzkfqPlTVi1vbgdlAafRejY5M9XU3VpT
zvDCcVZKlWOw7dOuE1Tu0tT2voa3lPP7wMbOisMGYp5TmgWY5Mi4811Rq2jKz0WL7p0nLZNgKj67
zLzubLpW8fYlIMu48GymIKk4pvacQGb3zBEuon83qU8+gt3N+ttrsIUlUppuh35C3DVRwiYaX/7I
0wHspY58WpNu8gHsdUBkzmLTuE0QifQcFWOg9Ghz5nET09F+6NO9Rhc3FUONoWt3qgkS6TxE83WY
pSzyXKauTKf14pkqm1Bptu38QvvtXJ+gehnOg3XJafiw6BL4h2Bs7s1iyGAhGDi3njJzPNCwDmlB
9L1tnvnKDqd/LZPBuPaKIpNh7NqPaMo3TeFc95nDWG98rkKVoe+sGSFJcwyJEzAtk6p6vpt6yv34
jf/TTc7uWgvDAddi2BxergWtkt0y29ppcmWApWt59gE5DQqkTfcZh7DeR3Hp3Ej0FQ9VK4ROWQQH
D8X42vXWpccPkXJnmg78HUpIE6E3aPEegwrrHE39oFoSSGP9I8l/gC69rL2YsxHsycWo3cEjt6Aq
U2egHW1gKQsJn7oEjQw0mV1by4wol8PvUoQ4r/O3SS2+W71+VtkleUOkrtuGsbqavlvrpVCfliZk
n2v8sIqDcSxOwMveOgswaFzYyXeiheuK1c5rerdi9Si8zup8ZxnvhkgNsklBRNKCxld7xoZqFnvE
lpvSQkwM+5jL9KbN0qvBFBeVDwKWmXJtB+97xiy2cW31VpfKPkqHXZrlwWLD4NLCTTGyW1NPL/Y0
gkliWWbHZ59aNqXTA+Yh3wtCJa82qaJspNnfCjN/Rip+sJrmzI1AL702leZEVeMOsGd6M7F7tJtM
3Tk9Js75RSMWxCsQY6gUbOBJCMbFfOKBz0JeonzcjqO7WbTq1sp3vdu+rYNI0ZJtBl4cGWC0zUuy
9gCKdW/qh88170OVBLItKtRe98BjTFG4hOpZzbSNTXbhZDd39JFbM2+r4g8DYATc4kIJA66xtLd3
SfukGs7t0DbXYpDYHsyzKvTTiDYYWXT5x9TTTOfD1bqHdQTkE7FLYhrwdFRvFUuQTt79GlmV68pF
tky5+dJl4c4mesNkYcabve8q4uqHen430+Ems/p9Pj/nLgeQkXB2BlrCaRGiQs5XBdOtGNgnNbcj
hCbeE/YoFJT+5XJjcsLQm26T8e0pYvwceHEq261Zx95CZJmmm4GTdCj+S5T282Gqin1JPGRt4cWr
/Jhqsgiv5Hi9IISJVysbZeA6kHDlXTIjOfCmx1EpbrLMfozaec+pw1O70GuxNSLaOZZCPQ2TeWML
ZfJNp31Y0T8Cznn0qW7dZnG4UYbey+Z2X/QcEWg/TFAScNR7NyzngssF4OdIGx5aUvTMeNnKdhVO
zQ/hWlp3qvbwx4RbEzwbK3uxmfKFeadOtKSPisBhkaLb2h9bkwMMq0CaDCjFC+RELrpxnMQsXn0y
/UAUBOiEPi5zObNHPsflfQ2UN9fB+qK0y9DGuqdyNrbZpF/xFSrOXTy4vpl3I89ppZaQctxqHVPO
/R66A9VBi6p9PKyHjSQFCdWAQOjJMRMUYc1DQH6OjxPtJRyroNaLY6dku3VBV+O3OjLxDHxfnxMr
49X6TOhd6ttA42JKqIWNDSN3XT7WR2yV0z5Z3jWQ9fVzbUFFsr7EpAvBZIXbNp4Clz1lqoN1ReEO
S4RmGZbpkvZnssjOSd1tq5m2bvIpZpkdyctbl+2kSK7TLn7k69qtCiNMEmuj+1OS3ES9FrBGFEXr
qVgoLTYI1HgQodaL44bouwrqlhIpzOi3jnuIXNt3aztY6JOjT06QNvYG0RMVmbFBBnTg2/Towvx1
u0yX9NEabTwGBUsAQdGeKI2rHHicamo/2eJ+XV8rAif7tP5eL9qpsZFTQUWGFxWZNmtIysBiDQWs
2DUznsz2KZPhTZbSSbifNuuNL+GB3KLcrheQmdWGIa/3ms/KaPHH0rwIuVyMKjmkMKr86/q42XwR
c27WmdOgTFzXsYWMojkegWIMD9vMid9EwA5cU/okZ1+Vtn4xKRK7dADQkueFO7cwyOP8GwpA6IXc
44yQl0e89AGX0OfNBgiRkhGx9Iz9wuCo6N7Sjw21R80jEzcuOk6/kuFxrNyJszeJsgW0oYflxADw
bQCAZP6e5OM7bQsendb9wdqHeUwxMz9dupuUXFMfxxc9LAWT2QwJcuoF5JMWOqCB1q4c0pgIlRbM
bh0/mf3e6+GLroqHusP4sd5AmJtNHg7qXkKk5esbxjElLmXWQ7PmsSIivjON5VrPgVcWqjjLzDt/
qWcm2aq+W1fg9ee003xUB/nZhKP8pubqrV1OMDzmGw4G6oTmftCyzWIPl3Kcb4gouS1N/ZsYtKNQ
WkaFQdsWRfanvB+x1Uzf12ECf/sjs5Z30lW5t7HzMUj1bpAm2J0Ftm2X9wREloG2SPrWGFRMqavc
raMRIvcOqf95KORrli6vidlwMqhuiCnfAioE3MRDpIxbq3ARBmuvotavcWmcGze9V63syhbdgwL1
bcKLICBTHrJywD9cJXda6M6nijZ4Af7PY1fVL1FqPI2Z/haZxsXKOQgklrtTdaI8C1OLN7o5suS4
9V041LfFaF4voj3bHA2oJwhFrnU+ZPgjxze1u21WYB9yipYTfj5TturFd9mHb4jpzpQrqYeBwSZw
zFoVo7C1WU5htM77rhSTZ+TVzSSG3WK3NxXAAB199DvEeQjQ3E+QD/qzAGiTSVL4Dc4UD3vSu6Ym
rdeUM7hO1V0jxjK8yCzfWNofdHL7tzyOl9aeazgG/aXVjUcO8LfCsi6jU35E5UzQTC6DYrG3fOWt
CiirC/shjY0bUTpB6yTbweF4O+pvtWqxwrCasYOC5Vb59waNMuKf1thoOu2xxg4YiFT9Zcp/DCpC
jboN3RMxKusF5ligBGZcmXQLvlCoGqt1xq1G0TB16Vax6/acT/K94mZkbXcpcX91I8o/dJq36wy2
BbTNONR+XhvPIyeGKqOsWReidQGGtPPCgpkzWmPpG6byzahW1xW0Y1bn7xWCgmbs3hJrKv2kaN8m
K/kA2ZHs3BYERL9pW+ublIhSOgeTUWNqu1aEj7hCnmD+g9KE2VZZVa1JvpRjTRZGq3jaXB7Lxr1j
ice01LLeKu6lW9IrDmdPogrfo8jB8aIsR8cZECJb92ArpynPX1pUQTKXe6OzT2RKcOlcSghurs7J
0VFfe3ir+CmL3SBUs8cyR8+FVDT1CQ7Bu5cfEnXBFbVwwKj0+KIZLFKkYd3T6gvheIf+wExZ2JYh
22IFeuk6Ha4wvZ/z5dNJhkCky7xX4mEMsEsh1kFdWHuLU9W0ZmOHT2NKXaV1wkNHWjbzq7fx7kc3
Qi3V3YInOuha/EqhRk9fa4gSHxlzAcHfX0iOy24BMlBF48AiYUCOexeEZ483NrnYeYIUrP7E2szX
IcjpmRdf1ZaIvhuNXRxb5A/Q2MsSTDVSNFGpN4KA5HMWzgjHZwPdWGQNnj7K3ssdilw31TJ8z7ga
tTJLdmoqPiejCwar/qgr56Il06FOrUsY99YuBdTdImIvEk9PWX0jIYj5nHJB8DcZcU7tqEHRRYpv
WUPyAxulizg4lFf/S4ge929oQum5eulH1e5btYxgRaLxolo5L0V8hzF4N+XZoarhAotr3Ww+/1qy
xpdkF6teurayEsI7ksI5ws5Qpuju+CehFz9J1vjacihXu0LwxHl3ErvXEBWVzdMYOKyPavbx62/w
7wPIzK/9hqKEPkNDijZ0QTCoCeh2XVxXzOc1F2bNhPn1x/wkRcX5ktCCpdOAPJtI8p40H37kSi3y
Pwnw+NlbfwlosXERYX9dvwHIDd7lSCfdpLU3f+3CLTJD/ik7pTPb0i5zYnNzFBeeQ6anNod/LbbG
+ZLLUi4qET0p9nKlax9a3bkpUT/+pcwh0/mSylIssFN1X5hbhwa4u2yKO0902p9lMWlr7sq/iUxx
vuSxLIj00mRg0mVFAxvkNnrFCXOwyUqIZ6uWW1wn8lkxC31AxapT747dMmKNFCNh00QdF5gVKxQK
f/ExfclvqgczKduZ9AskBAjzqgojJwKHP0lmXh/2v/u2X6a5ZpRzHNoZzWDrpuhAv8L5Phn16awj
WEyDX4+0n8z2r/2Jur5OQdEIriyce0n1AZiKNUB9MJSnX3/AT2Ju7DWr6Z+G8jynwHbxQsKcuXI4
r9Qv4ABR9aHG39fZngM7/PqT1gH8b+6X/WW215Kih5af5ExG4Uc1Fq9a4/xZYuJPkqXsL9O9lzbp
wzHvTRE3lpcF5FgggiZnAqtJtWlhHH/9JX7y0O0vMz8hoMRKkV9sY0W+mbhBrbo6NNHwJ21TfnaP
1n//p6dhuOps0OeK7pO4BEl7JG5l6P9anJlpf5n9JLG0U4Zlb/vHwW69R/Fo/VknvJ9d+Ze5Py+a
hvF4dYHYygfS1m6jRbn5l/L3TPvLREauNxWGRSOQlv4fG1Jnm+e2kuIvhRyb9peJPMy9rfXTuqNW
WnytkUJMWGn1J6vET+7L10ZEcWX0I+wZAyYcT2sjA2rTu1+PxZ8M+q8tiPppUcNEkKSv0XA8NhvY
O7EBaBgxCtYWhn0sPr/+pJ+cB8SXqet0ZV0pGvn5bNDFVdokJQT+gLCUmtGDgcBNCVt3++sP+8mS
J77OZUsTtAWIyW0jJ5DeK9rrWCsHU9USf63kfv0hP3ssX+YxOgzVFWplbXPDrn0bCX5PP6q/tkh8
7Us0RJiUFjrhknnoPilEhMlouYpd6/DXrv3LPC6mBJOgTTfFMhl9JRluTJwWv37rnyxv4sssHgTZ
BbbDlTtaEqio4vDvXZS0/WsHPvFlHjdVmQprbYdN8ujkEyoUHeK81De/vvifPdMv89iZNRpZhnTS
ToGxtysQpNWLCH795j+ZAl97EdGcSGDwIwk9H/uyAhgPrfDYqEhYPKOS6POxqmXoJYU2RX//Pv/5
LwHy7X//F3//Vlao/aO4+/LX/34oC/77r/U1/+d3/vUV/737LK/fi8/26y/9y2t433987ua9e/+X
v2zpC9XRavyzmS+fLSKTP94/+izX3/z//eF/fP7xLg9z9fn7b9/KXnbru0VJKX/7x48O33//TV+7
ovznP7//P364foHff3tcPj6zBK/v//uiz/e2+/032/ibZui6rTqa7jqO7jCQxs/1J5b1N9cVwnB1
S+PH7np8lgTjxr//Zlp/QzOMjFBHWMEvrYm0bdmvPzLsvyFfMnTXhRi0dZ01539f3O3fjy5/fx7c
jH/8/T9kj30jkV37+2/CUteB/H/POLYhhG1AYSL4clw+yvmyvIi8xHEYDsUubkZYM2U8Zo4D9jah
wxnY2YdVHksCYOnXaA93ko7WgN1RHuC/JpJjkJAIUwTbiJ8wB5JEYYVYRo3cdJ+KWaJOcqJrvAmK
RPZbJpFzh/9OQU6RPNO8RW6VjH4MKpZsEoOqINLqZzpxT7sl0iZvoW8wik2CM6TpgJdDc/i6/o4p
HRk5nipf0guZ0DAijYtS2TppfJtLXPejMjsgQcYdKbX8zqJ7mpBExNkaqsFOZFRwxbwroiy8QfkF
6WSdm2mNrcED073qUGIEqCSunxutvZMktmEOmEJkpgsJ/2X46RYjIsMMpK8js8Aru29kVuSXqM4y
aGVQIs2Kq6veIl+Hvse7JO76k9FuonEUJ3Nqp70+DsckVc2TAD0Nyth5lm46nNCsqRRVxzB0pmN4
1K3iLA0Xu0yJUU2xWnGMnC7zSOOThmo8VjX0tCaSDh4FnVuTGPGuzSBSC0ev37TGuOu68JRyvDo3
TRJC+VteCtsuLBl/Lpp9Y01m+k3r5hcMJhhOOy1HhechA518XDullxRquBdTV201wMUdtsp4N8jW
Tx23fHEGczx2qmA/kmP5ojfu4ttaWJ6q0nDObL9s682dsBrlfnERUWDIzk9GWnpN7hv9Yp3DQk+v
HHIkyJU1Fl/MOml/ZndxFbSceRFWB5xFXtY18Wl8G3O33+ZUL/RcXuW7BRaIhLCXoKq4oGSOb8O6
Lh5GpcwJLoPr1NXhtIi6uh0nkWyk4ryV2rrqLcPkWbNOpvOlqh1uD3A77QiUfUZvVXClubpUZtOQ
cqPkm9aKFExm871j5D+MavrQ1fyQRi0qjzSJ9hUJHZVDQB3BiLthWm4bSc2DPBvvARx9FqX3PdHV
aCaH7TSq4521OL0/ZuXtoidLgKOKtDHUSJeuLjbJbKFTjEoUAlWGyqJXOiwbSEOXuj8lbknIFPEB
QYTNRamWS5qTg9WWw7EBtYLoTx2sDuL7CNW84rjmXYh0wFbzFvCvVXdDm5IThF1qy53dh2Pz2qiK
dpwxjCwE9OnVZB11+J6gGAmTsw3o99liqIxz5OtOfNMX/WFyK+s66uIBnBDGpmwq68nC8kOz+LcF
X9G3eZ6vkuwbwhFj203xxzC5w66Lwsc07YJ00HFHpeGBwD8bbbz6fRZJ0OBYpwVvgmd1qXfGLLVn
XSjbFG+1H4Vlgm4szwLAfrlXkAHUBmZxVNmnseZkRwoBFA5sOZb/B12Juk06Ww9kMGbXvSgWL5RV
8Y4G4mYph/gk66HlpLDBMVAFxCqKjd4iMotDc2fbIpgrA8fCYAaaHQ7Ioh4Lyz0kRpSeiKRTg942
bwGvy9ohyE0u2y4rUILV7qFNmtYPMvownvXomdAchTCCZTmqIWmVZeavqVlvQ9nVgTNmF6Lovqm6
nDaqw8AQDjxdhHk3bJdNAhAbl09qKx5CJKdjP9IjroxSFAEdUUcifjf6dllVtejjVoN5M2j1Plx5
Yztb9gQ7HOxouWEFabdW6SCYs6JXQ8bQvWX9PxydWW+cyhpFf1FJUMyv3fTc7Xl+QXEcQzHPUPz6
szjSVZRzFTmxG6q+Ye+1b+2EyL1ltGnX8bj1LQO/b87bjjq+P0gLv4VPYtzcDPuic+UGChlqi3q5
5Aaoh5W3ejbstDuZvVolu/lyWQBNUR2NmgVa8pFl6DgHJ3pOqx8b7J9RgnyNTJYHhhQ3lxHKZt5O
o/WlzQLmnvevdR2xlVX/LpxAs83nVK48FB2Re0kctw3xm9ohU9Odg4QSsCfYoqmMalxlSGGksJ+t
zrhnd4LrlMzXJTffghyajR2423LKxdlOJBv0Ct9Kmj0u0Gs3amij1+Krd9HtWOjRjktiF5ugRXcu
lPgiDSs9QnB7qivfhqYJDXhRMuN1jXFRgYFroBBFM90KWNL50AUNsI0aFk6iRREaqUo3lfTzDTwi
lpbiYrtd9J0jyEULzrEDWNAAwrBuASedv6xDYS8V3XXkx0O+DOmmFuPkJOWoFtF93Ltqay0e+1w2
FxtgNVxaefdDxKe/Edwj21wtXx0yiT7xvxQI23w2uIUbs76gWSswr+Ynxq8P8GpN9PkcVgFOcWz/
5V+ZoeHjPhv2/YiFsvTq5XlagusYy4MOYqyTMwynKDbRhmpn3iWFeE7aI5aBdutkU4tuY9xNQZyE
aS0mzDiF3kSN+9HAgN/UbsCkTjwsQ39x5/gllT7rxqUYt8TV8Ma1bG4RM6g14aSJutWlXHlc1m3f
7uxuXXKm3cG2bfwA0n4TcgJ1hgVvM9YS7sQQBDuv7riZLNa4QGwl/4Zk3zqrZV/l567OuFMLslPw
N5RmOW4GeMRoCab8PEM7Recry4Nt9g/wKM9Zlntn1eUvmYL6bkaFQWQTVUdrpc/Jq688ZHOj/ZQl
+O0VP/c2busQA8TLNApvP/tNiEaZfcac/sJzNS8GEoXHiBW01/Dui+oL3nt66SP5g9cFjbD28q2a
/JdAY+9ORfGXu6NB6JY3YW4OVweXyZktN8JVcklHw2Jzx98K+sQ9jMLqSY0UyYXd/CHqYSihXsc2
7/RoX5cydHBaqAmuHd96s9VR/hskHjeUpx8TR6pjkfFATUUyhgG5dtcKLJauoxGiknlm/wyqpGgF
JV68S3MrO9dFs9I6y7PiPK/AEh1bDFPl2GZPHesaqev44hhyuY52PVzdr5bh7G0Q42HKVuOfsGCT
FDPrGKC8KIYbObzXfNB4M4ECeUN5IwVl2E1uV+8WmMJOwCK71Q/mDD5zVSO2fg6fOiqGvRy4izKv
NEhMYd8PQNXaAnuxz4WoP4oEuMMyO+JsCru7EMgH1NSajr2KyxAzwZ/OmsrtHNmnssKOItVAQutc
hdVvnue4mBUuBTIWT6OsvUM0DC8QQb/B4d4pZsF7fq4/VhG9t0x6j+XwbDWzGS519WtMcEfzcbiU
zup8HWJUprE66cCyMQkHyBAjwjd7gdd+xa01KAw3ZmEWW3CDKmzceDplGWjeprx2dVTsHJP6JxGs
oprulplA0Ly9aQ3OkegGXN1pcgxcm/29bGgWV1NqPBSnxENO1wsNxYJaKOhqtcMXx5ldBC/Ke8D7
UtwCjwOM9q9BEo5vLkhs9Dfr1590pMNAgQkvzf9t5gq5Lj/73DpJo5cffrKUW8yfn1Q23s6dsvUC
yswdi0uNfFTWoZi5LqyJ9XLk68PM+7jxZV5siyriTsytl+LPuCiO755jw48I3S0dY79kTRliQjhI
9s6PNUeMtvwlNEY/u++8wtmX1iAxOEQcVdYq1ErTCq0Y1OXEbF5Tje9A0xmEng9lQGQDS3dtXsaR
6cLgs0a0ABqyWr+bze+lBmzCBcHJMHFigL8jds9MN0GH6QRzCTr/RgA9payaxBs6+xCrWwgFOb20
hnTDMQ1B3tRWdt806FTJboVjbTWIge2/i6V7PDiEfLHxQwvjJPMRz7V5GDLnY+zMBFY5GhII40CO
tEIq7LjI4KmGjLhBS+nNaqfQulOb621j4JuZUre+pclwtBd/vDMyGZJK8uSJESlbO0MCHf839nFh
ubmLDasjj1lqSg4P+fac6SQ0Od4FcOe9QPlBfxUUd609LBc12/sqTc1HM5kOLpIgF/jAebJ8fWcn
pn918ChXxlI/usF4rz29CcZ2xAqTdLfA5e4p4wJ9pyqibWUnXqhrzomuzAt8UKggGtO7+P04bKXo
EWhI7XFH6A5zkmMRP/gjderc/f9LP6VoIeeLH0feoar+qrGdb6mRxJjdppcqDR5LC82wl7VoMdbf
taaZHBLV2xiZHdxLbXUfVz9V0iEb7E190HP8Bs2PxqEkT54fEMY+FACLRj0/RGSW8apg1uylCCsz
dw6zlP8GL0+vRUxDiJ3mwutvXRaC3DapnNGmdsVrkzgN6/i6ORuCw4ET6DMY8+K+act7oymbA63w
ndC1PPQVDAlbARodth7uV3bGUXzy3cfOWsxzZ4PBIjhq59bB/YxyNG2Qk8zYHkxLnPw58Q8lLc3Z
o/EqkGkeMr+vt7jYHnW1QtvnEolrXbybiJxPpRE9VnXwk2cs8rp4wVTuDdDaBZyqBpIEDMR9yfrj
kDS15LmsHmH8O7iwm08MlmE/wMyqhoXYkYSOY5ExHJHF+/B717w3NBYzwOHp4LU7LyOPZuiBr3Vr
edyOHxnK2WvkArVqxuyuxl1H6Z7aYQni2LOjftc0f7QbidApi58US+6WaWJLje16m1GoOzOA+j5n
+a4Fnw9tfTkmZYGarDNnjGtmWIgVywWqFyvdsZ8xTLVTBIhBjKeIwooaggCWzDCfIskoS+MX6NDx
AiR4iRu7uytyxE5A3nsTGbvdLubWAHR8tTL7t8hlfHANecaiiqrUaYLNUOpjuUD+TgmroN/tLtR8
mNHVtIQQ7dPQ1iwb25jyk7GoOGDaBSuTu/F4yPBkA5pzoZh7kXNs0WSNdrlrBgMo8KieDaa+29xs
9r2JacUr0H6RC4g+rSs+0jp2LgWWD9NjCG1PBi3MnFyAUO3hhCJOsdNH7paX1Bimuyh2pjtl0gCY
GlVeYK4AOdCgRZvtdZPvo7tODxPAYUveddSW+3gswuZ/f2pngyuwM4fz68NWzWvUR8k7wuZQFAqh
+WA9lbZJxsUyPLUKVo7C67kdoqxBSei/+NiFN5DDSygfKXqwwPgT5wvKF+r/2qxhlpnuxYnhqKt0
OmCbnO9Mp4HcJ6j4AgCtCK5MfVuwkfD29+B2gpqcgkg+pJYBiql86w27YgXtir1P5EuYGPUXDMJ3
338fHZoFt0s+C/ej6mxzV5XDS1GbnExZtJlmDSAO6O4uGB+9xfJfSqjCjhvcERBe3gv/MAwT/yxQ
pVic1auguj/2TFWvZkqVPRdvQ8xZm2KQzEqOAS0+u/y58qx4Z8cdM+9h5gLtvfjcF02ws4VeTZD9
E7KF+bE8qaphANTMRz/DRSiMh95izNW5ebMNaoO6cgTDZCHFjmP3x5mh9ZfaN0N0bjxVEBdB7i31
68c01tnZrUzs4/lDrIxrgZfqEhhEwJG88ZCiJx9wFW5Ms/lrc7Yzl0r+tExOAKmafDs+c60+t/Y+
EpOiNnSIiQLlSZgtYgxTXz5r65BHk3+yB5RhyYTEJW6931VKak2xQN1d7T05Inl1smKXNxgLbfk5
pWJmhIYOVEsKO6frCFdxxymc4+9WIVKbW5O8mJ66KqmDq23UWLyLVSiHjSWjHOEOgYtBt9kHuJE8
ZFFbI/CiJyBSPAJjfEgxTZ2aKjkFLvh54P7TpotpuTCKFKleLXfg/4acCgPPevvsO+22czt3azlz
80hV6O31MgVU9eJbMZA6d41+JKYFkao1PqS2jyeCJs9S+dZjOnCPTfRZlTfh9erIDKdB1R31B1KU
TwMk0G1rIT6dy8vsgNj3zA361JVUe3UX61lkS4f+GvpqNRqr81YePDc4+mN5l5EEtZcrZWJmaLBd
rO4ywFvf5nnMMXrnxcHHELviEqNeirLIP6eV6Z///10EMhDSQYn9aOSFb8vvXPxr149lKQkH6cvo
O+vZ7EgcIxsQGW8eIUj7ZvZCo68Q3zNt4Mxz/7ouVVCGwWAbE76EN6je0SoefNuU2zju3nD3oF+L
2rAzByPMM14eF2TgXnCRj51+GRfGNiZacm8EPBkt92ayxOcyjd0tItdDFsO8nybIplM+3bxzMozD
R442WNQRfh/O61MhTXur16edZINQq/kCKxssquPsR0MkBy8pTnlOn5Es1KiINQnpmF8Xu+g3zCQ0
akW727PHXbMiULyDCKjpDKb3bLHsvYfBwe1BsEwN9n6LOp+z0+h3pr4XBjRdTUzBAUgXfJPSuWTj
+FrY3bzjNMXp78xq7fTqExNOLdV7SToLlpFh5wXyLjCYWPWUq7vK33AvQ/qI53l3NLyXIEi+uxG5
eu46YOtwtNrtM/p3LBGKW2zsqhfb4exOahiKg6Sqm36IJ2n3NTksgU2mK3xmsbOXQl+ldV/NcsJU
ToQxIb3Lo5lZ03Vxa/ismNjkjGktEH44zcsvalRF1ZD4x+B/wP2n7Oz4YBGctgGZfoqjVU4uPRVW
ifI2hYjv0U5Zh3pFbWP3oJ47j+AZNzWYhUR4z5WkjRjUgvsmTwuqIedmdOmy7x1aVr71A9ljeIHB
kvX6C4cj88j/Tcsz0/yqIqAhahQSafVaajvYJ86S7PKIdX7jTMO5FNPR9u0zoaoQoVNE+Z47zo8D
mJ5DrTNOH8WoMI4BlQcpYCMCGn9d2ze3UICzPdjpYcMBROHZ2DyqDTknUxd3B6IjrwxXmIekw7+x
d7oQcGW/KUkQ2Dgd4+cs8T+jbFwumVEeU7KsQbCpvwFcJuoL+VZnvroukXfiz9Y39adE9Vp5o/We
BFGGDkyHcxojpqNJoIDHRlMUT73ERZ64yLGHtF6hgdDalIhJUulSvGSJqPaiY3DkgInd1iTbqIWK
mniAn0Qu/xqn5/gU9WmqaPJKBPtAWDE7WbQfBLffQ+b6rWU14dxnFBXXwHJccxo2VnNsRa9DSyeY
lTRZEjZzyPUODtPp5Iw3XMpJvFnEjCqxve/GfNo7LWPkxHZ+pWP9rak16SWh8rvudJAK44KqEJOC
73mzbMgIYrl55mmgXAHENtPfmOnyGEEG2jZ6wY2lHOh+GIe1x7+54wUrXRuLp2CsM2a3SlrGXQHd
2ou87yB4nbDGojzek7XUbK14scPKSz5iN+9OVtW+q34GXWQULCIAoDI9xppj4vLZxSr95tz/swTr
m+ZAa4l9vTdxYR7GSWD6wjWUWjyHgb2hXRuuifNo+OqjZPRr24oi0mo/L24wT5CpAD3wQF4zsM+6
jU6eQYGf56pYZ7CQeVHn7jWTp6nNNMyuvMd5Z8bb0vG6F0sjak49+zVqioIz2rn6Ehy+M5mgSSEC
Wq1Q4UKcyjIlr3a9JyEtPbSO2+whGxxJ00LPvxR0vBIwYvql5/oP4S7IxyHLAASyqQk6nkpvfkx0
NZ/6ZnUSRurQ2YBX87hXYWy8znU2Hs00ucgG06LnPjlGKe9iGnqFx/XoykIys52+hpIhh5g7iK0a
farb4XmOcVtIxMGbAK8ur/U/MKEMSaafLgdQZSzHcQSCZnBGmiIhB6rsq6OfMlFpxbhrCKA+YNlc
U6mjjdkWJkQZAR9a+yKUQf+tOCraRd9M0LwWb4eouURnbDQysRvGZsG0lSXCjL7LwpLRPecylaWU
9a8qjTX2qXxZauWdClTgBzNqqSThzRB+PmwpJn9LpGVhx2QGUGamwyTAw1DS4UQtTsNhar+8sT03
I9CulBkvvMN2CQVqV5i459lPXh0HZgx406ue+jPx1u+RUT13fG7HdA0TMJ4LEETEYDCxF9doVb0b
MvVCzzWfLZlgIzTwKPQz17jNtdCpHt6NsHCgZ8XJD5qS5mFFBmBWwfsKtK12mp0V5SibswaOYaXw
39JAj0efNALgwT5ZlvFnFdgtLhfGDq0RfZZFfJiU+OAVC63gsapMGwnwsUlaWJE0L+FA4oUN7eEz
NUJgUkCt1x5qzLCN9eQzaN9bgdZfQV5OOw/dJ9FAy7ar03c2MsYmx1ZVsxmioc9JPOgdzCp82DTh
P8XIP6fM3ZAsSd68MT1lNlYLPEzPXjK9+9o6Dhki+cE7KTlcaIaz69yCcA3yP8PisYcjXmPrMuRB
+m4BbdbzvaNDz+6eE5YQUiA+ZhwXA5PasAzTm260TKp3cACxAvo6iRixfAI9G6IcyghoZFS/WXA1
12FmXg+bCCbpAw5uNkiTtTdgWJxUEL/pTpISQpJPbjgHLwrKY+1OT0TuUGIQY3MHS5y+bqRBsQ3s
Xl5b7ua0oL9ph1fT7wmxihx5WdXn1wQFfdD9ywVujTx5MgzuFTAV1taSVnWYu3EP4UJeFTjW0aju
zXxMIfyaFJ1d6m64ts7CjKtQDANnjG/emnXjSxgCLrhghuiEE4C72w0XI6MaHssTdISPAZ0x/tNe
kYyR3xrRZEeW2IALFvd19JP1JALsGA3pt52dvcL/8gL/t8wdtOi9TWYw13IFj2bsMVVVxsle2KaP
pfviWhrp+wSjFMpcSk7FzogsvSWBB9iKZM6kiwJcQWL9m5THCcqlehDQ98CpW9vSau565hpJm7R0
ps6dkDG3oMNamJFi6iiBezPw92bBB6bS9mtxi/ElZ1xUF9DtS5WPiBzX56cV9RXt6YMh6uEyfoyy
LbdZVZugf0Yu/CZBJctKkLUUfECv2jk+T42xsMmw+w8HNsNmliTZ5oWz8MtK4/GKFw6OR07dU9bP
C1p+L2KtIP8w9k0PhaG/DKLS9n2EGZ2tDlcfa9MSY07vHcn9oZJrAkg/CTl7WSYukR+tvqD606ub
d392DjbUtg0rXHEeO8wRrsJGRU5Sv0N1fi6HexnYR2jx3P7Bgs1N18wqoMcyCE13sckYuql+sHlj
Nm6nidTN5CTaOoCc5Gx55kmDCv1ODnvAd+94isjZoKDJmSuzFBiefI/hu9qape7uczfP8MnVuzL3
5HYo9yU2ju0y1XdBJ6HetMYhNrv0LpHEXpRqIJ8EAkg3+NWlKj8FUbA3KC372qnM28lAjLEzbUdj
0sreUY9U54WJ2WlNwCkRFgL5LAizkMnRMZad5w3ONbej79m0MxAUQbrlf7lBteqTKlhW6dbqk+e+
hCRvNIbPuvu42D2QKAt4uWPJB/YKgWgBLkOBhdEx73BPs6kkXjO3P4gou9WNfG3taN+31nIgr2yP
As2IBC6zsTvbS/KE2fzVXdf8xL9ZUcYUGes3kFdsE3kHndJf2rCexQejkooR6okGNj8OQfsABYqM
hih5TDvbwRECOm03FP621MiWssRbM/cuVZX2WFEzHu+0MXYB7oqwzwLSt5p3EC97v3ZuRFpixV8T
zQJOIxMD55WAJHprzkxPm+UTe41jnrC6lSQL8dcEgLCL/jHzmDASH1KHOdbGMaZYyOoCtF0OUJVA
PlJjiL7iix/zUb2ky/TXYsK9qGvDgv3WlO2zni06D5hlWwQ2ZZhZ+mi8GW6Dy5uf2cbPRjIO2diP
0rbvicNug2LlsdBW2YQHsfbiTZAusRfo787Sx6c2l9LdEpsyTeku0rwePeDA3mBcPxjuZ9o69TlO
W3JxfJ+VmlS7KYasnvXpEyZYiwIm9rH3Y2bBJ8MrH7B/6KNFHbE3BVuYb8HRG5qzNw3NJW28Lw2H
4GDBN8Gxzm7YFxHL0EKjtzV/eSCZCIw/M8oKanMWQEW8GA9Ci6cpXXGjNqmGtJPwqhU5oCwlu+Gl
NyOqkjbbLnGwV1Ph3MEVrMqAXSnHUjqa3p7+m5ivaXb2DTNwiFc9pbYpmRRAMayEV+wqC2WJnN/s
LJwqhY0R3pR2XrHKsHm0DPA7UTMfBp9S2nC8SzUWuPzKht1FhIcVC5Juus+i93a9X6mw6LCVt8H0
ENfmLYjYRRQLn7IdcRk7skHlYOmbx4WRcjWfxxWon3ciZ8NNYojunX3WZg8diGQOPcyoombVMjES
u0RdHfNlkNQk4Mk3addgMDcfEgrci+e8JPU/ObbffQJRuhsa+uYaCAQMjyFOsQGOGPE7j4cgJykg
0isxYMFPzjoP7Eh8n+DfmgxM/SO9CRSL8Y28tkNGFg/BkbY4ktryoQBzwZFG2JqAXKIeCCoD5yCo
KWRPHT1jQf5JNh66qX6dU+JXGKeCXXWir0Xyp4XR4M9snlwLMnNj4evK/lEIAsFkHrORUD0rTHpi
iFCb+Gcz8z8R7lTnWoy3hpwWbJYs0ZpiXMIRCjzodvod0Rk73gLtZhs7ypsVBf3JSPRWqhkiMzI8
ohJGghsm+9QAY0yD7MIg0NpM9QLxQHs1N1+J59O9d1rjIfDwftpdLvdyTRRCwHauzU5xIWwT6KLv
5kwiUuMcEELR9oBTayIbJLVHgeuckmACf6mCct9U5ePsVA8qx7YWD7DvUHPxQ3cqaq3F1fyAIGXi
v7lYZXdJYsJeklEy3tCXkXSvkMflX4ZOSlTkn6R49lLxx1dIdZRsYJH4yFe0O/w23YpyHpaXkoxQ
Ys8Y7VU8XwyIA7RxALqFN365aFaToP4ueprNBW7txlmzMAyjIfXWeh8ZEVzzzmFPAHmSogEJmdpM
lom0LCYg0O7XjXwGSGdoT9pcPvPAPzrKRXxVpJQH7UCK6Tp4n28m82t7G69irdqr1B4doBsSAcwV
1zVAi3mqSqE+dOY9mCr+I6LxHDtopdOBVKdlYjLasTNgM0P1AvEUIIz/CnNwu7gByq+xR0vXYUpP
7Crsa8bMbpQBaS3GoyNcSn7UI9uF99h2dxm5PaHHrEgiEDsCdfigfAp7lE2nTlOXLT22Un9ei1NR
EvIE2i0wj+1EYEx5b4touhbGkB31OL8lsy4u6WBgHfY+weAvO/mZFKrbWaX5j8frRdrDFYIw8phm
jaygbimN7nMsFbW8NT8gq9oGTsVWsQ+G0IvnX3PK/hh98OrMfAyLyVIvpTHexJWzjaDTbArDkjcH
lIgW8iFLCSHsJqfYOJjuqTyLO+0XP+34G/sFQNw5T/ZZXt3JxgIdA9cvCfKjM7ypivFPnCySVocP
L2GVC0MU6tIYqbd2ADw7YcC/ETvLRdcFPWPLDV8s3dP6Lzt3HR7B+ooYCqlbRcjdwckYYQJCIjC1
zx56NYCD79l0SfvLdyWPdXddymUNjcH1GIjJZH0sSHvC7rTvkMzNUdSd/QQw+pwHB7dIw94gcVFN
VX9gzXGwYmIGW6c4DeNihnA6nssyGw5I+LvWfbZsyZ+oWBoYd46/sCGACSMYNl24GI5mE/v7coLk
NM0mwQnDR0C7tOoFE+WCcbKzhHe5ZukEluih97/SiPFVUUdZWNCQbPrYNu4AQwdh7racq8XUXIiA
Bq3b9juJ4uOBaLFT70/7svBuEYG2d448xnX5a+RCkkqkX+mehp0/+hw3Qu2pjM9+E9GiUYIWJO9s
arQC98iDiMmo6z2JS6ySIjRK/MYAmARpMNDInkgmZWjJHpl24OKzSSjYL23A5LJCTzLrzNr7YSI4
FUGLti86g/wEyBt2vtw06LgqGZj0hyah9rn92B8XiwFBQtzwMfpk+0bEAZodUlU2zrplSYzhr99m
LOym/K1oUeN7Nj0JS6l5pw3KIDv6DUS0wHRNLzWpwjuSZ82DTF3gv5CkGFCbP5acS2RZ9FkTrCZZ
V+cIFQ/TOfMSLfp3bi8kaCwXgbzJwOV7mYyFYIGACdVsgptS6c0a2nqDsAq2RRn9XeqOYU8oeQuQ
AN3kSDLBpm7n4uCNpLdAkS6g2mItVvEk79jnIgJlL5CMOKYtY6Q17oD0mOjw6gnqk4eyAa3yEcux
e6Dj+QED/zrohWMdeZRP7mOUKBM2wSscsfXkVO33YIDU5obnZodF4SWQrds9bUmFb8QMzkms6+dc
QyXGs+sVicEwjkFHD5EqN5nBCJdeTCDG8FKL1SBx43DfSLiSPVFRBZAahD3zX1X3x55zdCPafjxg
w7y1vffjGgiWqsAnPeR58frhRfc5ivrgGCs3eVq7r3FcCaReyexFqYCXKLtPzaJjAJH/lQObFoeb
aBCwDUEkBofJs5rQGNZKs0S7prPO2MQZHUDR9YesyxHZ9BUXzsAzNQ563uRj/AMe55ViZ5+5q1g1
4lohkqc+o9Q0ahRCc02MJnoNRv4EdlTRQdWIPYcaeDwc5UtkBX/bxs92HexPt52uccrMpK+CKhxw
FIVOGt8vfkPpWUTPuiHtYkUt2DBjY/YPOpdEOBirqLkYLlEd8Onzf6iAJe4I8Ul68DJ7BFab0cAb
65bzcFTeY63rejv49VsAQPFEaMDAMhMI2//hpGXYpu3ZNOLPRcHs7xsPuhVRo+cgssmjK9aF0/Qz
0KZuI9KSv8bFCpPOyA9aQaEqAbGhAkEROjoOAN44ir/BGl74CjuYTs6dHqtDkJIA5lkZIUHlG0ZS
Y2+l3nsXaA8l5MYds1erqGqWTCQljdwRRrGjNEcM4Av+TtbMSuQvcQI2JScHcgPIis99jneQwD9B
vg2bbvEXggTenLiOqXY0r2mqt8ibJuTRvjwTFgIJbbQtlr1DxblhHAKdDFeSoxQsTyTuZNQBBOX7
4h6lGHGGHzEDKyTp0jnZHZoiU1EPQpwoyZ899cr6RGh4W4htP9veHHbVfR2hvHXG6GM0UUfPibgW
zWiRkLDQ8djXOCi7jW1zo7fZ1PCZLQ/pMjhPXcypz1gcbSGKc6bv8uiBZ527GqlePKKcC/TZzqPL
5Ivu3STrc3FgLxkMpGu3vhQZMbBLE9MzR7/e5DzIl9xiWu+1/9KITKN6oMKumva1jhx9EAHvAsGg
F807sBtQb0GOAosaz4+RQ8KYXnDfA6JDAG6afxvhd8CYVMSWsnyxjbw+kJGmwl7djBiw4QRo8jB0
ztvIZcyXrL6YuZbPyUC7mvjdq7wYiiehWhKa3+CxntJz3rCoBRIPULpfPt0SZFCUL1T+gP+hoHfH
sRbf2WT/gQj8qBYgvUDnUgXooqDRhjEA+RkT/jGoyN8Lsg/h5q/aZrynEIFmsXU3xtlzUik2voME
rRzX/qsPJLnxxxauM55liPz7tKnJ7OK58dC57dplIHxGP8el3gnDbg6mJgcoZpAAGI02doj++Ll5
s+lpd1MFQqftm99MA3BCnfWSLXOy4SxjjDs9yIgFg8Switq2v2Wj+Tw5SELmIaBjBDRl+DhKi9mC
3Ea6+GzXL+6M4EX41WtqkZYm4efWY9ocGxQQmzElDckvk73r6wWVbNbRi3j6NV8B18U/p1bueRH9
N5AI7gg9/2Hr2O2qpXMPgWF+QbLaLBArz4kZ3FP/5decGQ0rVvTTGaa10fYfoqB3Hv31l8gdd6pa
2FYsKK19Fe18mBqGZroknQTE6QJaOl26fZ9loJUhCLHPJ4KuYICKSeR9IEwj1oCHHCG2iefBuBJ9
dIgcYW2y60g5AzQEKHq/eHdzrBZCzvL2TTIaPrjSUjt0GUjTwIZv7VkMG7OpmsMiqn+ZX9xQGCCi
BcJMbRlsGlE+WK7dhaZyyGq2vlludruxQ80fsGTdCJBO9C0RdRiotarz/K1IXSCGzvgWcEaHeH00
LDKoPbro+R5l8UcmwHUM6owNUzZOT+6f0uO2IW473RoiAvCXM7SbSeU7UrSVxy5qvlMWlZd8hXy7
3aOIQZ8QhzIfp7mNifYtw3lAeOHXGGYKM3kGFEwmBA6GCiWKjyHk5iBey3izILNCmCVF9tImxMbP
Q/2QitLBylIap7FEpMUSAKV5ssP5gjGQgx67D1pDiovFV/anZeoXl0xfitW8OGUCiS6QwWOrCpJg
K4bcJYJnrEVPxVDJDSrHHG9Pj/aE/1qS/q5F+BKa6w3Wmjcs9+AU26ENCwYilzozt52BHEnm3s/U
J7s0ql4B4y8HeLx1nHwNFikioudsXoJvsoEV8hgDaYnfRufYdH67znwzgn++ZFtjutWuQM1BjBZb
J1Iy/gxakMgpjFMs3QfZV2Q41s5LBQEMoRFzTJ0EEJk9wfuT5PeDIlfOBuArycs4UDNw99pkm3do
PVPXi/aF8txDQYqm7dbPVTGFniXrs0DCE8YivRk136QjOd/ypSbXtlQvygeJNo/cuC0LswmuZtOQ
g9ixjudPVzsCqLM7jkCSS+xNMKgMepb3WxTZFzQek5Kr/4+s81huXdmS6BchAr4KU3pP+WMmiGOB
gvemvr4XqO53b7yeMEQZioJIoCp35kofKja7q5Z+FE63ylq5i9VZogZpLZyT9F1rPZCLtPuv+CZx
Ilks8Sltrwf1Pvj0FQG62rhO+TfpgvbkUbtItwXhiOrbWMkWZ8SYbvOwcY6DYsfUuXpdtDvDteP3
1CVq6VNJdczD7jXL3UMIlXVtMFaVUrAljGyGmr0u+Hl8LFGBFa1Ot8h99bNfao8F2qazA5/+HO89
0/Ya3RWjVc2ijCSYtWK3yZTGxjHPHA2rSfd9iTtkwAWf+K8y0Wle8P79cuoZNmNHvzAWVMRORSJK
jqceFmcu5m/EpGmOK9xX8o7FU9N53yQn7LBjniwjf/MUUTcASQpMWdpORwhK5ADA76ydAG5Um85v
xuCk65YkyHoyEa377otuFCcqIfejpu5Qp9230Ahs5mZI5JmB5zzt25cMUy5+iECsMGmd9CRZJ0Qj
2FLbPjfAlbZz53y1Syajlk7V0Y37la8B0rCHB8dONrosMvpMi/wiEEodL7Xv4Ka+NGHPO4JqFo5W
9dNhXrSffA8Jnbo/4QwhSTsYyI6CEuclL1ZKUCbzMYm4PThKmyltp4z64NEcvemrjd/RUJVrPLFJ
gvJkecx3HEygTOO+OElU7nOGzX2Mc8JmzI2N+wUfS3N12vYXY2sYn0lKXPjStsEf2rcxcNsJUSMG
Od+8VA4bhbzYWq75OtXNte2JMqVZxfiQ4urVRO8L8QkPvnzl/65Zp6/9bLQB/hIUGX9TRCOeSu9C
S8YaxfxPOsZHaYbHFEnUiIkWCgIrTUxzZo+3xC1L75oW2SuOjE1lsCBFWMx2Tp7Ou06N2dbLbbFy
cwdDUceauXb1ITFxWVo1uTIDInexC2fnSUl0rxxXQ9oBDg2DUy+II7YywipJuD6dxBcSYUysTWqM
cZ/wIg/iN6MMsPRMpAsyZb16mWNuqD6HzydSvM60qB68agLUvByOQI9PzSjlleLSTeAcjSEbnsch
ct+mJbJVMsbAG3TyuqR4xYCRHy2HfeqIV+nVLWZ2gKGtWTz7P2Ixh99nhoaEQdBGmAc2bKI2mZfN
18hMC+qpZfWjooDCaObstx5cXlK43Nl4hj/7Lmhupgeu2XDdI7U8t5mQ3YHZHABygtnbkQLxDftm
Rhz9okRqj7WLmXqrjNquyeKqawvjHZOnvCcug3gnHi7+UtYNkQsCYCA2wwDrGiHDX/XCa999Omda
RjrbQI2M2ihrJ/lXCeyEmWLgnyBAWTWYcIeUR+6waqz1uMkn5HCkD+vlKDCvK++PKlCx0rBGPAWA
37+pJkJfd9OvXWmbt1H9VtAzVt+ZJLCKZqHrBXF5x7Tc5h1wQEJueVyc6WMKMCnPX+TU4Vop7X2T
Dywl831t9cTbWBI18bFNu1swzhe6qN+7IThn59RwFHM4/vMlAWr2XveqbSIsL8F6UC1GTMpncdh/
LaDgQurdZwbDi2xA/jRH9Ib4rzWpl4Zk0DYwc0aRqLVVrElbsfEGqT29YCyTViSQW/2fqT3/Bbr+
wVhnS9DkB3FhgoElzWutQtZlcS0Wy32Wl9Wmm2sD2Jf1k9k5wEoXxcpsJGE9wVJ/Kn6rPmzOWR3/
peXmJ7veHIBVfqocj7CPfeEN8kOO2PqcNInWrZO+2HOA6DQeB6wNskStrvrhRZVmQGF0+lfSkLOq
k9Z8rqpbGI8Ek6Q/XI33whvqa5irL+DlxTOOxBIJhACNnrDHJHZtHYJOn0kSU7hnAH1tRiUBw+NF
9iL7hKhqn+JQ4Rrk8mifdKwPMytoully66Ry8H/acP7vo+Vzj7uSo7ArCvlR6oC4LE2GuBWwBXGi
yHdgufFlZZV9oSt+M9FzvSfihMtycipm40DCy85BbtGT+wXMj7XLJ98/kzIX50ok4uw1hX+gePXg
IMSPiTw1sPs3bY2/DoQtZzErNJOzDJvkjGTk7qIifJdVEJ4tKzfw3rb9sVQ0IIVBcn7cOGGefn70
uCu19aYM9gRRWRd40HNGsCylVmwyuEu/E61Hy4dDKHEuZGQkTNedj76B17Y0ql03chinBYTDSg6h
urebc9pcPGs8j452DsEoWQzmDDndRBE66AnkdG55qUSt4AUbot4pByE7iE2XPk12B2HBe2u5KSIm
asQDKraNcHtjkSPSx9WFdFaFk0094RHODq3h1xfoC6cimhELQcVV5BeJf3fJzEkEsqpFRaG/a3DW
nTlrQfjTNBeleyv3vePY40gIo4KukMI5FAr7sS3wAdO1SVYDpJ+xcMKMs7MczcdxfXw0hESHY2sk
KLf8px438eRcdU28wsNOzCAI4jur4W0UmhafyzFrCpp1yT+tp7EPzk7Ufq8y4hBzf0yKODxXuexY
bIyb1jCMY138kuQgiA+y5MNkj7KdmCeTmMIp2FV+qnepbT3boRRHv//lJljKUAV+ufh/97Ier3Zn
QednCbke9fQctAhybBkickgO8RE93t2Q613QJ88BFVBUbC1xNFyPZMPc9ViOa7fI62068NJM0BDN
MmJMxyRzrOM9iX4K3ztojkXY4hLtAPPb1glEL+TUDHAtbZTjVvJyfA4EAPnUDg1K5JAaSDS1Bwzm
dUitMqX1zm6erK1LH/PBLNLxZLeRu/HHkX952SLKhI3JBmJJT8iRibcdsSXJelIErRXq5d33VxgC
FnQzfFBZH+/oz6hPY2mWx4hRjRf1AWPf+hp3IWqvHKbT50fLXTt/ik1LH73KqE/OcpMvP9zYlI54
NtRJqcPuVBW6PbEaiM30jGX2Q7mQiZ08zrbCsgB85wD01i5p6fVgUPxA+8h2bjvMFWka4IDzLQ49
KylbcToXZm89dy3JKL8NbmXQvAksEWcReewZqPJdw/3nr71UzeC+NRP0WdyH4pSJaxT2Z5mF+C5b
q2bMDX1o0AFBRQM5rwwS+QoEd1/nE1JgNe9QikHxRFNNzCn+qGb3jUUz8MohdV7FJLFhlfVv00Xy
rnCKc9pDhIp733nSdAljSvyiaaq9BlApNxn9nLvAIcjBGk7gPXTJmInUBt1qqWSDo4FXiiObQ2II
4+scfDwCxtIFuDv5k9xDdKAuljf4zbjF7Ne/dTIaDhp3DRJYBL69mZNDQWLEVMX4kWaWvYMDcEPR
p3NHe/WLl+qXIgTEGeZu/jos7vOIZche2Xb0Pk/6axdaE4TKWlFH3qKnN4jcPPOCcVGIMcTjxF8Z
C2I8dDvG0Jz9XXFlENvs87zk4oRbiuymxQWBbpVFLF1BciFthgUcih/nUe8Omt34hmfY22emtHfp
c4cecjTTQW4Y4R1zAXC9Ssp8y+kJ0yfqjJyM+7KU1KJhvIIP7iWl49Ky5clP6m3VVb8AYIdcorEa
0NDmnlqtnwrRt3sK7H/SrqH3vqXqXTgNJlo29cddnERHJzPEs9dgpo54BrRKAS8Iwptyfgsybhz0
7NIWYtg3agZSRc4GtNS8zSP8u6ZIwER4sY5ZwKLEVW6ZPqvWC89R0mI07sEW85JYx1Gwn+2SMue8
XtopC7T7wEvEQZsTsFclkblJCuK6pEltrjd43QiZzlvb/4luZj8L28kvc2S+lLrHEiqH5OSFpnOV
kAR9MfziUWGA4S+de/uHh5tfWFV1Fqw9eGPHPaLK1QjS8qQYnn7e1LMMT1U8/ZUkztdk5S4Ok6JN
7fTzyulYnDdVyXzYjXck2VZDON4yRfX0APTo9HkjY4/CPAaXCofvTiRfZ2brRwcv0ioaC5tF8PeQ
IcXazMm3V/ahS1zrxDZKspweu4wKOXUqLOLejCBArPo42TpikywwY4/ytFJhv7fjM5JnfG6l+MXF
n1dJWJmM/jgv2x7XUzzuXKzZDrhbe/D+fl67aciAqDxMNgjx2Dn7Sw3s4yP3Px/FUfgc+3rcB3n6
jQGhu0t8h7TVckNFuTFm/qmJ0TFKczZIcxqCITEMsdi5ZGxFeFmDAMgq8kLeCFg9ABkqxd3xM9jV
fT9dHCueL4+PppaeIsWrcW3S8bHBvcbc1WJVnc9AnufZxM5NxBr1PLeozbAGohM2wxw6Qn6UmgUZ
lWhEFyrf/7wZ7Mk+Gpl1UMXs4QIJwEskmIGGYZQbmECYBCa4J53VXpMcaQ8TZ7Hr5vF/f9xdHigf
6ogrf3Yt2fOcPcwAIZoMO5daUpqVMjOL6Rn5z00TDuVlro/FXMTXDruTykWyD53+uatZAlSOpM+9
HcLLPzdd5oUXdwIKYzGv9O2vs9mdE0XhBXU85T7z5p+U1uCHLeCW9AH1NUQLOapB0Z9SN4ORoXFl
6fkX+aJV4LQGR9S+InOGS8O0vMTLQ0VEdeH4ydMwDOFZEYZpI5VeXOelCnV0TTk94t6LKUVn4iWX
v5DJqbo+7oaH1EUwiePpq5+5/Zo0aLlXiPPYeBjwBVa2zaY6v5DabRGdpviDfR1FGk5tPRFiNXZZ
h3HZdDvqysu6PEAecm5W3pVbyoL81zAvmYIgJhoim7/pTn8ErpdQFpCcXWZadUzgjLiqeyxpsv6J
WjlRP2ard3OC8VE3hgPG0ZjXdqzMfRoq6+wiY47hEMNLCYM97UjjPXZde4Pi3lwqbGQr4tScU7AB
YkP/kSc0CrOsL7XV/06AwWOPFL8Kg7d0bVTmfarbr0EDmjqrVfJstcjOvPbfVVjuuJbTIgrDum9H
rmn0Uq6DwXMPjT2ld9lJJDOvOuC4ys+OpOtIfFe9PawwqMAz/iZ7apYNw/urK04hyWD+MpaTdetN
81s+4UeOpnzNVZZ/TV1KtMTUPKZthK2zoWsWawAsB9aHb0adUQeQ5f1vh5VqNy/Rh7hsrzVwQ0At
golLhZfEZEveljK/V1aPq5OcxuDl2ICXxhBhY102AsoicSV98OtSLlLsrIQS7kfqoNwPHMetGCzv
w8RnyNS+kIfHV7FjIGmHXnR9/KwZlqdhLuOXdO6s9zx5enwTkBX15Dj6rV4e3woz8kKmS+RjeUAr
j2ZcX063/fxew9YbrxHmQpL3PnwnZ6PRW87l8bPatc8lDoRnlfBCs6f947MzA3maE/XL4xF80BQk
mhKD9jGev6gFCHR6dz6fv9KmuzS+dJ/PHyMsGg7q+OXx64Suru4YNsSDm+6DidTjIZLRdZ48aT39
73NgK8ziRnx+MaLb9tB0hvp8/gmUpU2EDHx4/HV6kLh5MNNdHo80ivjuB2VMgJU/7vP5BbV6Tkp5
e9wrO51fsMWzhVu+w53MnPI3i1Hu8rd4ok629Tgb+8dd1iFipVUgz4/f5QnvqRa2/XnQQXNkcmw/
Yhl1z5R94uniEUAdDJd5wKfzuDv5hKwfh+Rxl+F4uQ10634eV9tlGE9RHLHB5WfDhmlZVbafj28U
pHXq6KOisvDZ4v/y+B6bHqALVcvj5/PP88Q6ZAVW6r7sMUCI1rlYdkZXPYYbNmnpbwVSbs08un4x
E46SnvqPxz3HFJdKGuzCZc83xMPdayexKztkGJkV9rtfR0/K8ajyCyLnHcLLMYp/p50S98eXHT9+
zpvG/bznR+azQvW80xJjvzOJfnGAz39+reXPGrXsP++JoX2FytJ+fieo9leba87n1+pxeiMokX/e
S+bs3Rry5PMJGCCoPHOKPr9GReuHGufg5uf4onKnrHZxFO+DwZnuhBGiTR1SXvK466LGg3jp9mY5
/THSrn1K0uAZL/4pcyq8Jjo46M42bpahmNLHVA80XtTdmbp27DuWaJkpcSlZ8POmqKnvPYn/sx8Z
R9NdOCqchtZN3bR3bZYSDoxxtK0PpADrrsI+2zDwCjf+wu5I/JsomJR3fqgOcU0oGlTapcyDdyNi
LC/NNMAGWmMZr7ykOoWBfnHpFNpKNsecpuWRsNF0Zx5PV3chPry5d29ZkXoHnVNpv9x73CSjn+y8
GrdwZjrT2S0nVhYBeyWXUX1UlebJiLwTqQvzFrXCvDnJoK55cc9HTB4OIVe2vrScdwYbgoDkzsgf
r2xsKFUlUDF9bxnSKLm2HlF75bk3C/vnaM32JQDtvnIjv9gPDF81CV5GEVx1Y4olbiYCzqrpXbWP
EsqodDz79DnXkJiWu8D3nZsr70yNxmucAh5Ky8hZFQSUWOAQpwDA5t/s1PVvTWrtKQYEyhTWwcGg
shZQPN22qvduj48eNx6HKEcNpSKlnNHPSkhMAwmuEtfP4zg1/hCeYhaO5vI3PD4Vdcx8W7PpdkLx
7NIGO1abMyTMJh1h7lbu2pRBRoKaCPuqdAkVlDOJlsD2452awSYNveoILFP7PTTteE9FHu5aM8HH
Hr20qD1XuTzLx2vh8VEqkdY8RPnN4y4lRL+YW9mHyVLgSqVxKUezP2gWtYEbYdMlZH63Q5Nca69P
iZeWx7ErmYMmpNICyB+BS5gdEy4LNzu8TRMdsrnQ+y6zJY0+FS1vEYCDqWrkZWalbz0badkdHSG+
GUMNsUnjq4p1gx30cbOEL1hYpDuT3BSrmX7P/HXpsqe+iNHNHz+ARNH3bHaTmGBWFuD3Hpv4knc0
HqnYONB4/TJ3Rry1rRIY/TB5V/a2bKUvBSvYfRfg/RAm7BlWfexnZAAJLoNUBMcmaowVm7HXrKt/
DLl7i+eEzuz8A/rEKu99aC99sA8jk66+6IQqkq3gTp2FfiayoZgsu7cIvYWJ3HTTOcMULE+Sk3yY
n0wrL05mLGcuIf+5D7OrOP1zN3KhyDJpLoJ0VSXT9O9vtZef//zk46FaWIP4IZeHwhtGAG7obCzA
n9/xX4/7+IHHA3DNZVn1X1/+96/9/NgtMh7rn2/792+weYU053//tn8e/vGRhT2nOf/7r3j86sfX
Hjefz/G/n8+/f7P5OE7//MTjz/z8lY9P/uuP//w9/+84fD7af3/z5yOa4ETmwcIMRKVYAwXiCL4s
2kNheO5Rs8//upmCJ2WWy5j6z9io61SbBPQ1PblsbU+N1adEqwi7VbV1ZjUUsnmVH9ARxWm2774v
qnPlztW5r/bsawgr5ZisRJnvOh1V52G5KancPOdV9Bdpk1aJatliZsZftWzE2jwUO6Owv4Qid88i
Hd1zQCzQgkF9ELOTnTBcMWv4PsZcJSpqGWBj2Bf2tcG6rYlFjlFPJnGZueOfPkMtwoSaBReZieis
0zQ+B1XF9CFIMMGaVrItA8NbSc/KLo+bwglrQg01hV+4IM7JSGPhzBpo4y/bTbOIibMUpEIqqWgH
byFO4MS/mg3WETwnO7ttgOi1brZNqE6RmnYVij+JAfKsEQJOdcWouJgbfIpGyLWyPoei+kLKGHvx
lE5HQxqIPdbPzDPEaeS8ftfJdCBf2+5SL91pl/rSlouUSgZs8k731qqEKqYSf1Y+E0VWeBWz7mvr
OuZxrq5YAJwDAcZt2tWvRCxTjItnDxcoJXJF9hGn9wapdO1q+UtqhUbZmPT6CVK5MZu5a6BwTyXL
s5Vzamxj2/0o6MhIit7c2zalSEJS2O6373Ve5HvPYOhrBKCMW1ltU9Mg1V6Li4xACtKOdZ+8eF8j
V1162/8gPNae7D743TFeY3WwzHRSht91sqkaiAmu4cg1TUDDsp+XdB6X9XBhFi8TVJKx0ChhvCI9
pRwaqXs4XrDTCIhk9wTA1HaWOPNRwcizMdVg4tfDYFf484f+zdVlugsQyheiyLXp8ZwF3i9zpNVE
kCyVbIBOHRfwerlOZjZpt6nqrmeabeKndsBKIaygPCrsL2MdPI++lb62Anv3SHwmZGe0GTDlkOqj
vZ0QYggG2Iw889C2M1e8dqQ5JvszNy79bQkasTPoI6tS5ynSAnlZI6uFxh7U5GsUFYJOxyB6J8VN
kNVYg96xzvhyELCj7pu7fGrMqx2R8pubb1gclUoPHwA1A7yxtb830UedEeoOUY7hagH/LrImerKJ
S4ox7vc2Kyfqqp8w2NA5X/ITrsFGrpk4uDEVkAt4iATq96JJGHJhtz8oM9r98w6nNwd9VCcowdS8
GwRxI/eOlt2/iZKNNTMlol7MfZxqITGm3tEtoGxmPf50f+YfWyHbhn7PqdnOk7VOlOTSbli81TCI
0ulDL5evjyQ2yJlPvPPTNujJLzI0ZGLgJHnJO01ONIYGhzRiLGLMs72Xk/qTF0RwwlAv6j75vTkt
g01qqbPhuxc/traqJRudBJE6tVn7WvUkXXyOGKZ6ExcmqILF8r0meb8WBl0NTZN+LZqKcEHAbFt2
PTF8gKmd674oEP/70E+f4lp4q7aLWvBtKIr4DL05tfd+vxl6lLwk7I4FrTE7iVt9FI1PFNjDT+92
Ryv21D1dVGuSyaH0303A6TjanR6Bzr8wDyIN2JEoHxvqZKuyuJKHx8eZWW9NU+pzUfUEwkxgbJkT
75wh44VZmn+GJvmedNYX0FtZVsp1AjNkbUGjM0ne7zvjORyDp6bFy7tk4QaC6isWHD+7gt/UgBw6
jrA85KIdeBwsbc3Y9i02irGPrp5e0jiDJWuWb5gHsQHb0c8gClmk+fOvWrlQyWrrBVRAfZla96qi
imPqUz5qkQzbZ375lwhOc2uVbm6FaNN9U1ScSjvbxVHMb+rQx3l5L+ayxAcV459RyD0QTSMEBiu8
x0n9NXXwyQtQ3mzwmgOVVmAPhQeuBDlxO0j/I2jVa+oTpndtG+UwcF8KEXdwrmxUyAkzYtIS3sAo
OeegSaIi8C6AzOyeBD+nFWct48Yi2levurZwaHai1C+q9E+7+q1LosZddfDmslsXlA8OLck7Qtni
GlQIa/XciXWrhpNJoGCb8GbAdkZwZBLGuJt6eq+Zt1/or138CdT2WpbdbWmae2rQGw6MBbZQJ9eM
NsU+6Cb77NDnxuXoeyGzg11RGR/lwj63vKxRlqMYRdfYRF74HmRgVOZeX2IKoIqsMs4daNxVmBps
hTPV7ZVXXH33afDFxIXWPU9wkaWDQYHR8DDF9VUe0aeLF+1rEl3xsJUl6D90K6Z/rmbu5OGfCO3j
5CcxaZIxYPM+/TZ7nMJBKAyO25deN81GRYplukKaFnbWbYaEsyD2wPG5Sdq1EcAq1Il5B/C7t+N8
eIK1kONF0PGOprtj2kTzUftcdRpn8LZ9KhLcIIeBft9r2GDOMCBA808dX0u/Hw8pkt1KhsI/to5z
FQMJ+3Rse1xQ5gWoa3LwOc25tWUfRo1IK0qQTGVzyKLyKZqq6ph7/R0yC1N909yMvh9v/TD86jf9
BJbS/BGkI96RaVSrEvxcGrftoZLmBeLKtoxwfbQTpSVRzC7RrdDZJtFyQiZpEuQ/MS1SGlYkzrrP
f5FJ5vrVt3wFO1yUsqtRLTM99TJExZtMp3IvB+dtKqCtRqm3qamp3lV1lu+S9nvRjeUZlT9mKdCt
4zpp/kaCxZZjmsd8wrFouthxVCmqp5nt3tHTNMnq1mJQajjUxMocq1ol0xtvXV5YcAKKP1280D7d
aUIlmr73QmDbqlFhE7dLWLyJCCZqCcRu6vFoZ/wDir7yt4kyj3YKUcNMrQ8iC99B5EX7LOZd1I+n
xgmTvQCGDnC8J6tFOzXdj/46UP47Du/sHFFICRA4btZN0PNm75HEOtvH4+zlPSbCZ1wxS0xEE6JP
iA8mqb1D9KlBnbDPAT8E99T1Nl0Sq10mu2viLP5Yo6aBFwuBI4BYRYZWW9O7knalQdvYirEISHWD
IHcif5n1RS/4Q7+aZhE9d0P5wyyJR6TOe01IAFHVgGiF0UeGabTuFYZBF3vBuh7J2Tp+We0rJh0T
EL63qk/eO2bMay+j2lkJ0pyEZ18tr1XIpuB6co9i25wjUA805WXLqiPxtkYBAK4ii7tPWbFQ34lT
Y07WJQjmA4Ye1PGBsGhSOmLn6uFHNDrtboLUR4o6yLcOiUEvUftwrp5VDfNDuPVT5zvFeaaa58CJ
59AOTPgnJMMhh4quDX3o3IqTYP57bmbjYOf+XkNiALMpI5DdZGAoLGc2mB+Q+1C4QtoPe7M/+RWV
ZfBgnhmZ+Suts296WfP6zgceohdtT9jEBwE5tuEM0QX+zU/b74OwaORcOPA+U8GZ8ICGF/46Xbp5
mrfKkm+mVTb70BhoSNXtkdi+dfCIFcFwZyFB9PFPULaUDlrNLaWH5nVQcgN4fpeSXf3WwkG3oLPa
80D6YSTgWS5myzlIrV3VtNnFe5NeTTTRT+0VweV6g95QRP24n9zS2LgI5irznY0y0gJXHDbexajq
DgSFjM54t8cAwzuukhEdn1ZCMrItRVClyteBWxk70Ho3O8p/hYPGR+fLt6wufnfa/ZMsviXhxQbj
a64IKo+3ZcdcN83tcaVHkrW4ujajRTmuIXEJI9fcxmrC/gtbOLMLeZxG09jwVu9aLhcMPm2HEToM
tolM1lb2TXo2Z9q8zelethVjwmxZExjq4NXeKUzm12UPvTOTsd7MdLb6eQ0j2/YsVtg0phXFHQfY
gmHu0w340UuMVWZ2R3KS4JZY/+h0a+TlvDUdKJFzyHsFhmW9MUz8OuCHmexa7TIbpO5QoHDjGsi3
1RQW+7RA1SsAs9uWidXq6+iWYhtn+asVMFQxWRRdSrrvHMCkU8wFRBCqWNeFHKnyHp7qxdIfN2R9
3d499pU+WCBFtrEVy/Poj68TXKoVeqN/rkwm0eAvXymBxOKNq9qUw4uRR7s6y8ItjuxpQeVDBfTz
E+v269D1uGXjnuzaUNMn7kUl40xSWH2wtYuifuesDMgVuInr4uswff0UFs0Vnqizwch0DRIWAE21
5OldAsCqwUAuil91h4hEAJ+851jfuRS1jfPDjyhy7rrZY3dH6KYTeoej7FuXmkuC4E+IXfJQRRHg
b8qLee64UUcugX3vXsIx/jKknnGlLoKpYh6Ym4F2DnhTH7qwObMNPjN0JxS30hXfqzlRWy+Ef85o
b6ErafsqQqAfw3sdTHiaBggDvT9SaEKhYc1WYw6pMUVdJb670N6CNK+OdWrFu2DKL0mON9zT9rHS
XL/9ZadUEzBo2ijEOTuaa9MkWKx95+doiWwV6BCgh93teAd3K+V2vEI7vGdiYBhZWT8IoQYAxwI8
021wHjuSM1Cos5cC8EdWmclJpclEeEkOz5SA4AcKx1eMKrwGufKwSQxfumQ/jQmTzZ7oVM5fjtRg
wjiyd0hYDdAbPlVG/RMGO6JlzesgpvLIwNLfEgFyvvtcL9pcek/I2i8ypOvdbcN7TQIzMmb1VmAT
WLkiDo8hMDlcxjZkTWIK8gO9y9wOProIPgt9YaX0JTFhOyhnek/bwt+5JPacRBZHHzPEuaIwWYoZ
tcPGgBum2d4u8juOvu4UT/nz0KBpWGKoToUDx9OTL/YwwDUJ0/4yoqeslHCcLcQtcSLikh+YRh6M
0B2AUhRs7gsxXjY1tMezgzfNA38UEdopQ8JakWPcuoYWz9nqt8MQzQdb06lpTQdHTPVxdGD7gGKj
H6ZJvk7hNLF9GZh6uB3bY/tkJQ7cA1ZksTqlKkSCUM01E7LeQflgoJYSjcZaMZQVqB2FDzhh8zul
GAbtMMR4xGKwZnYrmh2j+0XJn7BzCno/CwGth8fTLHx4vwHsS0AJsNApDLbqIydE24oPpvXu5km4
m4DfrdqzIfV3w7QqegDEezqUP6fFadZQ/JpJeJQjmLY1TdEvpdBfvIKEp8cTJU10K3PzTwopzoDE
tjFURGB8Bv1k6vqOkEm+a3Te8DmBUFsURZ2lDCkVvGIk840bc81goRduYSUC4YHbyqbOvfLmCDbl
7IJ9ALUQJummshzwmnh3A874Kwx7QKkKUhd1zbWw2xSgZGjOrsZ1aLfdsZ6xT+OyQvFobdwfuN7O
dqx3vCW6qwVbeW2niEYUSZ0cDTHQ1pB/mdhHga63qumuBlj6jeGpP3WXVlvQVyVBDwIwRWXDV4qg
U8O325WG9yOX9aH0pm6b2I2L+DIE+zzE6WlNsJvb0P+a0I+1w4+zmbWfkHRInHM7YGpAL92aNWdc
0X0jHfxEe0b31tULVsULE1Y+ikvKaL0UstjPaX7LC9leiMFTZ9w60GOlf9e9DXQZs1TaDuRy8Mam
0ffJA8qMNbUgwLbB7WHRi53eOopHqVRZZuY5fRfWYDDDHImmjSPRlnZCh8zCP3gzygNviudche8Q
d51tqPVbWXkDJkaY6o6DcdBcXPWiLiFQlw5ueT/dOH12xnveriPD+tHYzVHrYKJog26JkJpso0uj
M1d0FzSWNW7Y9UP94S04Wvke3KFqkmciJWq3xmQ0b2Tfhs8Y1Xln9h3D87zeFAORlzDGXxKn+Qna
HEWvfXNQYRRuhS6PSe/nm7kJnw3H+VH3AA40Rm9yCHBC4z9sXcKzCUVpnZwoobYwIPfHvumNnY1R
OjK8YQf4tMUqr+/jFOKZb5qFp2DQoi4ENNnWpFQ6qnc6ab8F5aWJsBsV2tFY9cfsiBXb2rCE/R/u
zmw5biTN0i80KAPgcAcwl7FHMBjBfdENjKRE7Ktjf/r+wCyzrspp6565nbIyWUpipkQScP+Xc74D
8AABxb4Py2cqINT4k/7FBVjdtTZvPaSOW0luzU6zwjoYIXxyIZkyNtypDhfvnUa0u2rgKG50m5Tr
Vp19CNDbrieRIHZKinpXvWRpdSsSlVwqvuumGq0bE6sJXOx2DzVCsZkZ2AhAXmwBoK4jBdytcTE+
Fux2Nm7nnNoZ/BWZ0wGy4AV5Edi7SKEc6CMj47QWd7itjV00kgQIlZCQAmcXLJAsx4bIpyc6jckM
IHuNsX2HyYSVKBohZ8GJHfSSOaLsBMFS4ASbXjJ0SW3H3gbIgOCUoX7vS4UkwHMB1TfXwKH3KbsQ
Ml4OCceBaDW42MrKqn5OY9ZMlqymU27idEAXvPUTau18AsmW9Da6ChddOINTJO0vIRXjCzXWoffG
TyAslMTKOST9ss/tau+G3dT86uakDqT58IQ6Wt41AuKk18+vLKtImslQVPx8VFXl0cYOqvhEIsz0
alrITaFiPlSWkT1mlnn4+ZdGG7mbz0p7/fNR+nXOyAIZalVz/87DS+niRPc560728tMegdGqA2p4
Oxvh+CIMeW4d0Z5zVvNUqcnLyELaD9PXcPaMi22av03GeK8Vcd/UDpwjP7/J6jHZtoFIDz+/q3L0
fLpuu9sWEfOzmKpV53O/DQajwq73n4N4YPXpGY9gWfxnLvMsNI/wbcqHKVQDKzIe7ZlMqFTNz3nb
e8cALyYNKuk4IXbLbaPhyeLCAO0DxQvYL24IB5EkEgTz0x9cDpUkgTbWutc4nZ+noLFfEgvRpE7q
guEXdQbFU7r2whTeVsa9JXrOpdjsiQ/Kq3anJRBzr+j4kIpXL/PgQU52Wn05AUZ9brBfjPss8KXD
yWBD8mKa2AKMZgWY/CPOEG/KjqTYkVF2EkXiITeND254fxXV4JaMTl20kpwNTHsplmp7X3F/7aR7
7nptbhhX3oSqbrZj6ZivwqflKQuXI6EBDvlTA/UptQd4drJa0n7nEeD8CJX5ROSVeVQ5NlQx+dGh
8ECX6bQ2XsfkUlrdCxpM407DNXyYNfd54P8xqS/ZM1MR8ljUuLkx8Up6jtdJ/qIsK7dFMbiH0Euz
XR+X/p5BJHozjey3o/ucR1oriu+Ye0qOSPncqt+HMZv0QkRHRAfolZYxcGVwMLb+xV+cqyq4M/2a
vUMcsDqASRjVgHb7iPGsPQTXAtPSmwgiWBQ+g0YloE0RLo6/sXMpXMChNhoIWFkNRK8n9nhq1IL+
tVKotiV2tDGe9v0QIcfte3/nUAu8BkW3t+whPDgT3K1oSHFomMm4NRBxvGrPeouZsyc4XQ7D5Kgn
jQZv14B826ZGM27wsSEGkyhj/SJf2Uj799iepqdOwhYP1OyR+xJhLC7cmPCu0T/ymlZrWBzs17tz
HSv03hvE0x+Z0wdXeLesGjgYjyQYvcBvIOqDfh6mlZrvO6//qFy2M0Xd3CD4NM8on0xGZHSJTT87
+xwgJM4FJFdIPPtDjf0gccL8lqz05RGGh2T1BxHLreQy/5pTS66KHkWayJh2GiOiJ9OYhp1iKPIc
t/m3qiz3d9VQIvqF/8v2ILu7Hm9+oeDSpBWAlSHyQPn08/uAWszIDOsTycLOa7ht22FRHEWO92TH
1ykWmwGf54t2jPYuMR0O3xZGL9leQAHy+FrUyXNIottzM4/ttUF9MsrpDwVIeEsiVfuUrZu5uzEK
o76d/JaRhahuZD5aZ3gadVFZVx+KG0ax+u7nhz4l9QKDbIjQonxVuVncDDbTnKHCgpTYJTE9i38J
UvFmdIRziwkfWhdp6ztHuYTcpbkHGdyHLaVMqNHjnS0oqS2vpySLg9uybT8LuMlj9YaZ5xeSIpj3
MiuOoz5ZmYZQwHW/CTP4klHpHmW8nzpmddEylh4DcdfIjjVfIl/7kFHq2Iir2XS0Qu3Q7TpUQ0PH
Il1q2qCUCQO1bHzHTjAjJs556qNseeG94dT7Dj7hahtK7cGp3VYUNOuiKo/1ONwyCUUhNBHkNCGl
sDmKe6wO1FyMQyqGWS1nxOhM+dmP6ABrnsoDgnY+1372gPxDeQvmQTKtAZHl+/bvKqEUkB50lTSw
r5h+OtBUAwDGoTNPS+FpkQnK7KUYb42xJ5yvvO+BoBNDIcejsHb6YCLl2KsB6G6V00v4jCZJzBJb
Bzm3Gp6Hfsj2GTgEBuQIT7zs3ikU5RzFifRbXirmM7mPICm39CZN3W/JluHWsfiKug7qDyxdHPcz
wiLWnjTy6IE910T23chbmy31GicuEvO6Wfe0iW1OQWOSMR/W4aFsZn1X4xeMAi7AMcGHnICME3QX
3n3plfq36xE3AgUn2Ph6Ko5h3K+4UAL2u/my7MESHCCa2fqT/xk3PStrk0vNyHvngmzqZUjYxF1A
mnnPbK/FXL5jCBT3cyU/Ribv3lRU0IBaVgfIY3ZCtfQ3M1hdv1pzD8W3btfbt6o/RRUWkD4myLpJ
/jCugEVdITQeSnlENrF25MBDUT6atYLIKl0frJrI7qyx2xoaEjQ0rJCYqZJ+XPn7OSbIIIB9ehqy
Kj8yOy7O+Zhb+1T2+UUGvOLZlPM+ueGOjSNlmuJ74wRqJTqjXzc5HZLpV/REmlwF5bo3ypmx6LRo
UoLCaS5oWJGQuzU4HqTuLrKZVd4G7a2TGsc8tcO1y6xv5eddtR376TcjeqjUPUlYKNe/5yWvCXZd
sK2LRVGe4GeEprpTpEutaoR3dH/JK3U8/GWcmStSiWl7seaClmGbX02bxmIiTO9wy4tu740A/IO2
9cFfIkxqsKZLNMwu8cA0+bMNcptLZ5b9lu3di1X6OeAGBl1JJaMN1Ut8iKl08jkDrVwav6HHVhWG
Rm2yQkV4e61bq6T2GDuGmMO0DcDaMCSry2vjLIpsJNrAEaDSeIQ4rLPE97ZR0q9K5uKnnBl3xiNO
G9YDy9GmfXWYZ7LaluigNOF4wJHSVu3MCTg1QOsrNjg2SdweQL+3RIq0LEI6mCJu9U3LjI9W5rgA
TZoGNEN3bd4c02JWKGoIPBLQQsj0iaHSbuGmbJs2ffD8aiCjYCdMEIop9Dn2DkQr1TmgRJFCWknH
a7TsLXCb2wcsJe/gSnu+50CYnRx7B9p5Y/8vGan/ReyoteT+/mvoqOf6wrIsBKSWNB1L/C28V0fL
Fy0o6PZrkrdGl9Fp65xhtmQbGitvB69lWne9d3AGvL302DvO0WU0h+e/8fr/ISsaeub/+fdBtOfY
li0dadl/z6eulJ36uVVwoYAmBVKyfIPRcG+gf9zyTD0Evi3vKjNNuXauLBRpS5OKE2GBI3cw7lVn
vIDJT07BaLyY8cmpS66Jwrq2sHlXaMcYcBjyEDTjZxYwI2CHttGJvneD5BaqZcYxiem1D4hw8w39
q2EMXLffPBwfbQnlNZP5s9sN13yku7C64lp4vPF5AicuMB+CZhh3iUFeatC9I+bvQMYZxakwnadM
FuZNFjavohUTqE194wgmyFZ9ZaRd87QweHahHKxlHgJwRdh7m8pHw6InjZm8bZpQvpv5Sx9qC+sD
VZcopju/SBgtNlJsLZuJkF05D4p93ZChLvCHHPJbXrzVRndC6EbAAq6OLTaVh6ksti7VTp1MJtUL
Q4ssu8vn2cG0NzOGWIjpGtiKSwgOUBp5SYuCke8IQzDFMsp6xjwAe12XQ/wigrncxrjfUJyUivpL
b72k49WsqGKkyg9ycXOERvQrQEJIxqP+goh1zVx3hC/UmLteDNtAZpBnaq5XNYl7NPVHJ9Q0ITkq
nkr6G5H7d/akXnsEmLtMEAAtUskax0p39BSPReocHbMFFRykv1yWR3BVYdctZl3MOAzQJERtpepv
Jko9jp1i0xbyIsuRlZAznJsxIxCWfIo0l+lxXG5GiPIr1jrh+r9/25wlTfrf3jYPKaflKF9apm3S
W/H7Xx8PcRESCWz9LzSKgVV4EWevh+2T9R9/i2Z6AAe2HwNdHbtUuseaQzjDfLhvSN0E+tLtGjda
V3nzjn/3oTf9G8PAbW1W/cU1w3OHMoqdotWSSB4AoIF9QwWVrxx2umuLiStOSAiBTogom+U09jxG
atOcxZf0aQwta1P1Um26xfmtDAfjqedSNUBKpSRL0AcFnzWGmb8Ssf8ZE/3Pg+dvedR/++n/TTz1
bfzVlLr8bn8CqP8/CLG2vP82xPruT9P9a+b1z4f/FV+N4+of3O62q6AvCdKrbY7Ov/KrDc/6hyCL
Wpq+7brCES6/9c8Aa8P8h2mRd23yP454DntTEG+ty58Ma8Py/iEcn2grKVxfCU+5/y8h1s6/B50r
lqCOL6RrSyk52m3772nqEWbXvhM1PgHT2kQSz/wQVq8GgL09kV2vmkxlfM9xtmdXRioxSuw6rZpt
UwEKqj2TGAWgZ8zdi8obVpn+WpDM26LpHkxDnNy5vevcL7vJoYyFuzTsHgu7++5ZLceQpJnJ7MPS
fsNVkjAZzxY4hfIxM+M9g+a9yeHMl4X/0teuWiWuumntl3wKm23fBdTpxs7y36SuGqBbMln9lcf+
Nf7v/zrf2/77l0Z5BEHznfCldEyLjcG/v/qFj6fGMPBE+2PG6IeuJndvYtnf9AAUEy9EIxVV2LxM
aA/gXxtW92Xc/kFThkqLA2Lr4/NpmTZh4IeYO8gzG/uvxjGRHdanUFdih7QWYH5lBaflNrTtZu/T
yf0Pn4i1VAT/eYYpoTyeE096Pv/3paP+9j2Wth+XkVvBgC0sZJ6VumPmvWRoEAakODL7HM/vwjI4
6ScIUvk+Tfpwa3rW4b8/TH3b//tfxQWI4ijeBIo0shK9JVH9X47TWOiScwzXPjXDKX9Qphxe2b9v
VRo9Ra12D5ivOki86LqrwLT3c8KVkDIg245EVilwmYSPGLs8CMV5HAoYMabAhhljN12Hjf/qZq3c
e9YTcwPx0O8G1uebpq/tbUv4m4FgG4TYpz8CrdO1wNlT+M1LQkte+825mMxrMtf+rmu8ag1UjNhY
7W8cVo7HgO8yxSPf6pj9niwhbIEzv0elNMQi/QjtcgsV/KWfzRMVfvB2W9ht/OHaZKqB1FpZbVg9
AbeFOCwR4HelhZCo+UJV5W2htiVHFhvW2gJfWUdBR1hWhAvP5aVoepfU7iPEOHYmPKXkdjvNsfMI
m04VcgfSyp9DC2JbZ9ZL/SODS48vMlPJ0j3NBE7M7DmgfH6MCE9utXwEJzc8FVcgTtlNnnUfY+XG
Z4hlmrknsr96fm9kWxyEVFsEf+VN58eC7M3xrY679T7E53uv2VJ2ikAmrxmvwYjGy5tcf1vk1aIq
6GFam+mTjFOxIbty3he+Lm94ON98m9QvUxU3CMk+mtwp16U5EFEl5G/V1g+hGAj2Q7F4nlSuz0bL
2rlfaLFtNd5W5CnixzejLbIY+G9jsxvd9Fg6NfvYLPcWheu0xXx7403hsTZClhYDzmghh+DsOik6
qw70lGnHN6IGm2bUwbxPq3rcFRVEvW7fYSh6MrOa5sNM9gvAdwTe/wKLqt0inC/WoVQBgQrtb2Mw
cJ91jxxw5Hy6iqiBhmAnfAs2DnbgZcivQ56bQVKH5x7tVeVgKmQeF0kOTNek09bEyN/NYd/ju7lU
RFNvuA/2zLf8qzFjKRrUk5cHl7rW+jX29APEcrCTAXKRriR9M4l6JCS2RStuAo35wsf3GRULsGjC
euBhyVjpXj1o/KS7ssrbnfDb77Fkv4CK+5wZAp4pXwsQaGlesDIZQcDn1jdvz68o4RPuzwF5PDuG
EQ2J0ZC2g02NGmXvTtTfYJJBTYWgNdCA7pYXpglIorRU420KSvw8J6Ota8HxlbDcx1JnV/LpSYzI
AS83Be4hK35rXeaKvjfvZ+LBtmIOKiKSAApIGy0jwbrnKhYfHvK9S/WbwZ3JPspgVCeN37iYifvx
023tO9exsN8qv72JBjTGuoKNa2rB8K4gvaXQ4s2zsictFaY60Ldg1P1P30huRi1OpYwo0SKLZEll
LY7HgU1mlzyJInkTic53ZhbdN5DsV77DJ5TjA8zM2PvjY6KcS/If0nEuIJvLm5/Vs2ymp3QB1Bg1
qgajk/e2yfM2WcleJ0AHcE1frXY6T+z9tuALV26vBEl57ncyvKX1RM9KKj2MRsnpRqpNODHfcbT7
DAEjWaO6zDGYdnIV6xzzNM0h6BQ245JeNgbbO45z8xzq5VVFnXLM7afWzO+dWdyaNWtjD6Yua5xi
2VC+jQo8IY1st40Fe1JILXaKlinS+YfW7jZLURJ2c/dqC+8rwznz3EVFemrT4LUW3pUQUIRA1keQ
jqRs+xrMaPMnsyWoG0N+mubEl1HzFqTdY9CD2fAmEgDHLJv2FqsI8EmEQwi32kdkI90nPN88ivmb
lwz5ScQBpuTAOscVkYQDG+ZdlffmxpmmA4nBB2tsq3NhDq94j/SmUvD2E+d3Zw/miwrK8g7L8sOi
sWCjrpt9YmIFhlHlnroELmfisJ+FyLEi8ddYUVVvJCQcJo83Pf3lKTOVfajS9mZO3OXpBwfOUMn6
8HwD3FMI+yDAWT8qe2tWXOuJfswTD6BlQnKFdz/lvf+F8AFMvTGBsJrZi6J93XuhF2yBzXkUB6jH
CWGNiB6IsShsbP9ajF+yMj+9NIQyaPr3WUy3Z/iXcCJZVd77tbxGkPN2KP5nAuebF1wWfEp6+lX2
LfvQjBchBMiujZ5RAyPnE+RbplE0KT0xHqpkuSjZQBAgQb4mW/a9XYlH0WCKNhGB1LYeX2eBTpfQ
IxiUF4+h8q4v8w+jNnEgwuVa82zRhnasgbFMfuloWD6vSKxtbb+Dor4AiR5uxORkd6nV4jg2pjW4
9HWdJ/vIB6QCfF0uydUTjFeM/lpVw9WDTvKQ6nw+k3PxYCGIfxDLD112iUQbbCMVFGz/y3/+8tBO
JiVhlR1//kWzN1h7lvwFiV9muepVdz8fO+NbOnt6ZHtlbmrHfWkJ0L4wd4yfG9UQZG8ObxTazRHu
t9qgHcPhy8T5QI4gbKAiZRU8LUlsk3diqszSwo/0yhw3jI4jcljiZxdVLlMoPTBFdl8C4l/rcNKo
73uYWMn8Nprxc9AEigGFSreTgQaxbV8DYOYcFck7AHKQqWB2bVKcbBebiAvKQ6BZQIYwPCjydqIU
FKvhNA+4LSYkhb+rgITPGpCeL5gni/Ax0djyGhpHsh1PM6icla9Mk+fN5qYENtaRj4niGOAkMuRt
4iFcBCm0xZcKmKVsH2fRX6MO6WAnkz99TKNuoYZZTWT7pibpJw1/GWV+cpcyO/a+0R6WyN1feJpw
8RSEybiQHvdgERbirfg2KQmINa+2Eh4ixOok27BwJMqV1ZdCnDA0mTiFza++K2P6gPHT7zUcGxdp
7ahR4uf6d9cBcIXzxzB+78RJyVTaI46sGbp7DGH3aRo2qAAM8+wY5hUAZLwSflzti5lP0s41z11W
kXOWdg+9lz2H7OgAbOtvqSXojM+mCut1C7FxDQr+Ma+BJI7uV9+7XICZwWIjTT+BUaOenbI/zK/i
NaQCzKFmGOB0gVmmZaqIwsPO5JrNnYiB2wmNeqHtL6okyiOqPv2IxM9kzOja7ex3F87FxR6qV5dY
kdvRSY/ZoOIdYJnfCUTei4i5qPqQf4XBHaWBVx/D0BQrW1DjIlXdV5l7VU3lowq0HqPWQhM0tPcs
8sj/aqp5eUBnnLwJJ2wCoUFspjKw1nN1JZUFZq4pGMmMILKX5Au29t0mYdFHG4LI88dHNYhJ7xuV
feqk28WZRKlOPk9cBEtPx5i6HSLkNyFRSgBYyRtHn01eJtjnmBQ9TfA38w9sU3Krbat4sFvzjwGf
lAOX0ZiqiksZolFuNAgVjKDkfRSvMxqnruxc1h/OrnL84BFa54YSZy+dAmtbZVc4a0sWdCGTP+Z4
5Jfaw7BKVA7DJEXqLt3qHkcU0qvcqQ8hDIy18glBiJ34nNQJAXiASlHvY7iT0Zmvc/bQVGhDUQKu
vTE/dYrYVWbQaHlTSA7aK+VOhcFbFnZg1JQNO21Mz00LtdCYovM8EHHnGTmRRUmwroP0YYrVPmIa
6fjM/XHVL4wVYpEoC7ezK4qTn1hfFqbWXVv2V8rOKzjP+KEh0uxi++El0sYuxsN+LAVrZ9Mo/gAj
bC9jGuUb4kNocHrv04oheZjZS1UM4daeiTe1suIhhc1qOQMZju3wDM3Y3ShBNEJtTfGu8MHrZd3R
K0qUG0XwwriBjA0X6oOZGjeVJckoyw2DwVruLTN1fy3rwtqb1OyUqS2jxBCWE/gjAKs+tjfHu/Hx
g696BJZ7Ici8wc0tCeGqbOatFPajQFsexR1grURzChe/PHQxuPWBvhnFHoExSC5N0qZLghzsvCVx
mt1a4cVvVeS7D4Ei3aTI7gcCVUlEww3d8lWN9PDFjH5Pgb7IxI8NfSqTSEVMfIHwsYtO4Qywv7DF
naHbX1mIMpZcPtuddlA6OfmSi+cieCnRA4uM/Luc/w4avA3XyYYzrGZ2AItqPKo+IhFuFH90b/zS
SX5jz9lF9yhbp5xizS6hjCaAuQNxz0M5rLxcQKPlBdvVI9tOBrYzQKxjwn8La0GIxoOxBHXMLQKq
jyDIrmnFhQJ6ftm6/LH0YxY8jRKBjQ1d1kLqMbO6MGuy6VrXwvaQLLq5egGaTnCYQWhQPew7Ub3E
RLPLygZyOiKuILRYzDgfmBG8tAxIrx6vV1EePWm/MmLaEtXO98zmxHdiA+oYmNvJIgMlpgwD8dQZ
9gaGN0tAb7pkef9Ott28mjnod3WdsFpy76NBPvpafRQ6vOJAehRpeqts8slkcQ2kfwFkSrBHfewy
+0EamsR66x3VHxhrROmNl75Onn3Uo3hsJQPNzgRfj9VsHSe4TBhEg+9AKGEUT8y0ko3BDsnInSdG
5dmKLSCiMAWDxnoSMUiSOOmupZM9BTq8h+mzCzzoE+hk6DkYgmaKHIQK71P8Ecj6EcNDvDKJDgob
PmBU7X3Op7ERVKViecHa9Nhm9Q361T0rsC87ZvyhCYkz/oDm9CGrJPdjgBE+FTGpHhDGghkA31g9
5POdY2FLAls16u7O8PzkyK54lcft2cT9kRCyQ1/K0LpeBrSddZj3CecxKtl227rdR+fII6rSXVWU
3t5I+RyMgh3TKLuDWY0Qm4F0BC5ax9LeJIVxO9CvYzPK68W1EoLsFmFMRDrTb0l1tpFQxFaNVf4K
8AysK02hOKiD1ZJAZnlmvLY9doTz/J6m5RVh6QrjAwurwUU0x0osS+6ht7CUVIwjvkC1jrhzXapW
Z95JkMDoA7BcJKlERDnG2L/k4mBpOACFoo8BcTppWFtlcRQtLyLWNVaN1Q5H1lfeBWdCeYH2xtVl
+c6aoLx3Vacwl9W09cZeFcOetT2FI7wuRfS1mUMi66WD99Q6RYLoL8cnKEOiE8SvpeGXa4IGaR2b
lIl6N34Nc/0WULm5LUh3n8nFisVpTTz6saiLD+h/oELgYJK+traHHj+N7f82+uFoDAUxYh0RmUNV
EC7nwQRgHsrXw2Ow4k9k9Km3KKp6sAL2s27rg2+W32ZfIxifSIrM3RfTtb6xB7+Wdk9QNGdu1Btf
XhLdRygsusz81Kj1N2OYdusEZ3RYl/0+n71XePf3tQUd0HTNX0XlftRIZSl/02RVKwJqC4X8gD2C
Dc9viVUlSS29uNb4q1fZnwDJ6Lp07OexB9DpmXetiyp7dr5gl7arfG6XLCogZgLddOOUj6r+PdBc
sAeem7WAyT0IxQ4/hWtbz49ODmSdXVQQWLBn8XEWonjAbAMedpHhle8JKWIcP920KcCIhGhywtIK
dw0C1xUzOYi2x2SS7xM0lj1ad4LTUIHpoqG1VwvWk02QGebHBsGOYyPKIHYeFrWRImzngTJ7CjjP
+kbfX9zWxBEEmUwe6zB1nwPXAgWi5GPCc/Zs6Vc4GDgjl5W6RFvw7PBnc2tOD6QmNM+m455St7Hu
5gjcYVVWEcgT/z1vSh+jaRo9882DnTu3krxOfmohHgCp5MWHn59qd2ITCmqRfbWPH9Gbn/GTOjuh
O3sDAJ8LQwwfpQjX9sRG1ba7rWDeuHYa6T/QsRF+4vOedTgvZ8vN3y0OOq/009egskjumWygUE6b
v4Op4ERl345TtmKw4RbrQPnuM0kM8OJtZgp+/OaCs0Rqx4S7y8r31LTwQhNQsesRmL9XqbojYFI9
jKW7T6ymvRkKgt9RAOfvbjXCOotLA3m5Mb/61mc4V8V7obmljRbuodcN43aQ3vDObv7RbpX5MGPF
uTg1S1LHsTBn5xrKhI9rrO/bc9xL72mAfJqPYXUmoRMxGlqtw2zHD9bIPtPrKDsm5y2IwxNsFO8R
4U8IanVahGWLBWi8xIbSj7WmLZHDFG2tSjKBsbvwbNuUAapmeFOU6dIv4oVs6PA6CnaEUfq5nywf
oudSBNveJ+6FnC0pHxpokoyAIaF8i+cToLrxuU2LYy1K/SvRIO6DyryLCsJ6ZjaXKSDb7eAOybGu
DaQwyn4BL6ZuCHiauQqD+N2rnHA95wadnotkAfE+gZYuaZ/U4ZKu92YxN3O+gpmbZyQsrpb1Jqq+
hpoHfhJIJGa/fOkWR3pYuh+OikDAKvtJdVm0PCG3OKsBbI2El1Y6OWsD0wDCGqbKDGkiO12nM1hS
zFYjwLD5FPfhI0GYPidc/W0FE4QE/NFzQmQy2NhH2zMxi6POK5rwu5jxClmJ3klM/tcYjMhY3DsJ
AVudTf2gHfDHeNfEOaGUYETY46siyHZPDiTZTB4Ca0YxT0x/m9vR7LtHC2IidWR5k2l9mYrh02Db
tNVvZena2HVmxbxWHbyqO8mRojkMG8A93gGAvVxZfv+rT3J77S6YnbHr1q2EgmdNRO+0mWYorJ2j
Hxl/gAH4sdUxXcyZjxR4MZy4JSGAFAHfMIk+FTSdjiu2qL+wdgq/OLi198pqH7Z1kmzSzDR5gadj
P+VPDkEzm2aGCm1hhV3lrtUhoWVkKiyw/CJ1H3BwvYRxeSGpGCg6b+E2t6trFxLSzOAz2GdT/Is6
+D3R8/DU5/2VRKZfUTN4xy5G4Fc2dkjifckAnjVCkkentiX9cvYfSctZu2Hl7GVIIgCTowE3lDkc
SwQD1KDBNQSdvyKi2CHmGAegPWSYMqqqvNFuv1agrw/Q42zEN6VqT4uBA1ZZfpRNOp8kjyc3H9Pz
ilKT3Oce2LtEjE2aJHpJPwuPulpkMyQ6k3v35vrxtMGbwkUdpreiwAZa8ugSDNi05clM/GTnAPg2
3O/OuSli5R9+/pgyJTM+Yz4ddoU84H1F5JIbVnlqJaTCBU8b7QervdqD4EsfpIcyE/1pRpGRrdoY
4o4VZ8x1iE+0QFxiKISfnIBPFD4GUyOsYSsza2L/Jk7G8gOc3V0s2GgbZInSyPN30w6EzHL5M//6
qcH+gLgWZ9Nnyjt0PBBGC6dXDdPVbftzS9j8KmyScd0TwspahNfl4FGtj1O0a8yyAs1KQ0k8bl4k
v/PhI+cZOAy1TVRCoy9lYu21GYPoNU18gL/TghYDyFd9CcBmrvKC0Kop7D77DLF738qXIB8ee0K5
8cW3rJJQ6q2gQMykGuQl8kT9Xjz2WdmAriChdhqGje3KapcnBiCEkrO0hdCfFwCIpJhAL3BFd3p6
JSiKhKzQcpHddddY/7Yt9SwZS4ZQDiKONqcZGzyBzrOfFn9yD3+YMU8fiHfxnVg1mlYCLECfnpjw
0DyMxKkgZ2OQXbhL9gVuMd7tDLVmwxE7UrYOxnD2Z/+mSd4nwIggPJNXkIOEItnWd2/ntz3j4ZVC
suukpG17gu4rJFY0NOiLA1SxcglerBDDIlxrkXAEuC8LQmiLybtNO7vfjo2NSpoUIoT/ycGPXOSW
o2Xtspp0E56MYjtEwOi5P/c6TJ5m00nOM0gO5NVwDsIW2Y3HDoCwzD8d3qobbiOQpv6+lnF+X7np
RzklTzaKVGcm80Hy9Us6kVxFsyO8Eu6TCX5qBGrFjsxfIYFgfxRWEuUFhiLR9sv4C/6s2ZOz1xly
69WoD7sJN9EFakdwP7JnnC3IHT1ZaOtmqY4drSibwdSvSXhxmXY66zhApkY0AZ5+kR69xDukXlWS
YmnlO7udxIPinmMTQK/eObvGc0AA5+pPAe99MPJ9XDbNDuQDe/16hxb9OeJ02WE8hGN1sidcQ05/
E0xQkHBgnwZKrMrI6qc5ju5NnUHaiFh/pgy7W9fhTu2iTU3yB8FAGYcIsBCRLWt6G8WcSB9Ts34H
NfPgp6Fa8B33CGEM+csJbvF+hJumZP4xTQr/X1a88uz7ef5m1WaAcb/MwPiU00VgVwDbXRqaI4hY
0yxxuj1SvW+cBRDcomELMTQiQqDCe8lYKc1qY5v3MK6GlAAgPypIsamw2HUGVFoOc2DAyKirAugD
iJ8ncus3iQH56j0pqmBjpyxUHHbOGaHNRVEe3LQ4N3GPLpWTcIPDpSaHlJy4PE6eAzpflGDsWgL8
EOvG7ik38+F79vVZxaTzmWQ02QU2QpzZnGU/v9Zi1gFjMo/Hxr5Ws09B+vNLzfLrP/8UawQ6fLJ3
qcfo5ufXjYWX9Z8/5VJjo8oMhlyohY6VuwFE5+Uffz6wtoyaCTpBzeoHqfXzO3/9439wdB7LjSNb
EP0iRMCjsKX3ohxFcYNoOXhTBY+vn4PZTPSb6deGBMrkzTxJBcnRBUCyTcuZdBUlYLRKMlGH/3/E
cv3PrpMnpwz1bWlO50iDizhOWPiBwOTnhjS7N2CL0hF6Nq7t8D5yeKhyaWy0vu6RKdOjYUfNwg36
cFso7cvtbc789shQqMmeOzfv8LA6L+1sUq2Cay7EuFG4ctcIk79V3lID1KS8SrRHh41wFk5h8UeJ
AOPo3vgq4qtwDHetWVQOxC7uMZ1jI9sYZi+DV6WzIDm4Mov3rTTuGeaGEwC334oD4CJs3HhNk8iv
SVpnnSs34cpf7yvOlDyAVwua46l3eUkxui/omwXpYfA3mvCO5YnnkS7R0aVHuQXU8F53VLn0Av91
zmk8RT9h/kpbdGD9ulTOLE1oyCszz3yC5lX8bkI71QL5z/fsHVe9YDUhMPki64/s6FezjST70rTy
Jt1bl5k6+hGlTr4MTtyiYV5J0yH85aCdOC2Jpv/JvjOVRHF2XBQOpcxRjRWOroQfX9fVphpPJcem
49gM3xiC5iNg8eUXPLY4Yl5iRcPchMV5paqPNDUOTWXxq5KNXociJwvS5G9+TRUKHXVilRKKpn+X
ptPIwNTeUxqLebQV2Mz7CKFofmwrEzvs/z/i/wuEAzP+/Pj//2/+f2r//9H/TzLsBXIKOpLF/Eib
dc3z//9P+f8fGoU3SxjSFke1yccEYYzPudB3dIOBh6qyHTpHwRBZBmvTsFeMQOJVnKtmVVMfS9SZ
axJ8S3kOLWsPtG86gV246E3wD4CQdvBadiXiZwgrNs2YVZDsDI/Fyy173gqEnYtIGwQsBIq1HU1i
IbTxBxJldx6EzXCok3+1/MkLf1rmivYuEiRI5dzqR3djWSyqqaVxr42xn4vKujkToPGyMMUmK2i/
qwsq7D35PUT2QpqYBLBrBCRTeBb7eDy3DJrwZtcvTQvcq8nAfZt51W001d9yc4I4kfFxj8Tr4Rjh
80SSQCmgkGSZyemqeTSd1Tp1DfjCX5zu2iZfiH3ZxtTgjdodZlvDZpDRtWebJCI8C0YhFinf8BH5
FBQmc7xCb7NTm8PQNuiUXnmX0VN0uUbZcBjsnZdz6uGNegVRqR0CBmKbriWF4WfRzbOmkF4DnDm2
wuzIB0u3oW+9a0VWwLEOmHr3grcjTMo9/qtlo+XuCqNgDqz18L/hg8GXWpNVbDcy6k/VaAS3PNzn
kHQVCUN/8BZaP9euFC5lQnYHjY45K6F9PhHa4jZoglzR/OI3Y/dYsE3fWJvFoS6Z9noDe2KXrTwY
y5sCuXdjSdr+uqJ7YihLQL7EJjFNg7bUo/KLVhOP6U1sMrRpOYeZTMdKwY7NdplHEGaGvYkfPhTj
wMdaDYz8u702IUokXUKLSuAgaVfWkjFxt5ZByPNp0xtmpeaMP6QlaSxOrKo/TR8w2Q2Te6zpw2Zy
H9z7wHBUK9HjKCdBfEPaoPqhRguqnRI6CA/CBubUO1H6WSSAKpQ1abKxIlXsKjpsudyCzs7vZhq+
2U7Yb4OyP2ktOQMfnzF9jjZfZllQtTobW0sr3nXFFIGFwzdqgCgZ4/EnyFrj14s+rRaCv9KFmrs0
/ibuBrGRsDQF6a0SHqQR7p6BIYnABBA+O5u6UXLv0VYpZteTPX0yy8iuBU3MeSVgQEYW4M2qOVaU
ie4zdIy8C34dgaW0M17syqQraWR6hVLTuHSi9MbEYJDvVzjojrxvb56HFpuRk6w5HeRB9kLp2rTF
/Zat8pENopZ0FLJ4anSuUgseWluolYAFCoPkNj5/EvCTSVd98JzNz6pOitOsplc2RS5KCd2fXeZ7
zFOees082egqeyPPkFNGmgU1378JHBFWzzupYF7WajoC4cL3raJV4Mt8xZO9Cb0mXZkhrAEAoLih
OWtwYEq56Bprkb8Si842dRzwxIwI/lCpV51p/XIwOGrcqxY0gVwo3wgWMQDjlU3fLZN8elm4asmk
XHUBjtmaikrhmv0OgCopJXOgCnoonZ3G7zXozfAyzWWD9YCLw7bPEbxHpHuXF5L8xJLz8l+p35NE
C585A68H06LMyOZkZvi8DxmksaXWtNT7AqNNp5hWVqwUQvGKQNxtlyR+OjLsHW3ARJsQn3SCWg4U
FsefwqWIh0/fhlalFHkubyBhOTTEDwnouIwK6LG0K0WBNGMsDKVzizJOFKxJjSm/bGyLUv+nZxOd
udU7CWDkfxEkqxIlJcphoOQRFmKoRq+jE+4rYLJLJ3bVjoXQ2iRRyd6A96lJY7kEAQ04jrVEODVR
YXI/49iBUE/5Sn2aDpZjFB/1YDJ2RLq95ejPaTCQCKVbwX4Imrvo6YVlfI+le6oWDPPjnSucnxT+
pR2ehRd8J8or1pmOVVT4v3Up9bVuYs2C/elApwHYoGhOdOQxdRCaIyx4o/J9YA2pznyKGV3FZagZ
sIsRSz1MGeJmJPoj7CHMSHPFsh33QGjTF4yvSDKGi7KCXDGpTxtHjtn6X8QGF0Gc6VvGRAaWNzjA
0XyXoGqJWld9OWrd6wC9isEVBnsoIvfQo2Ha4Jw8+UG1pTFtxXuSLaXteLxRprakuttjHN7uZe+h
pPfuP5VCHTN5TzRHoFCwOlrs60hqp9zK6n3nR9ta0h4+JdAj3UrCMcMU4yqLgpOMD5Q4IOs4W3zD
MA92Bwba0meHRCHSODMGFWjDhnl3jRGPoUfS0flt/5nzeWRw1rnNPt8ZF5ETZTMYJ2/t+efzHB7G
QF/heSBd1ncPw46vnamtPDd+b3jbFqKrCZmVib22XVxmiY57wmA0uzSknSzDsR2YI+jB0rGN18pE
L+MB3EDPfp4a3F3Kor66U4XY8ra+5UNHXwmoihBSDp3OgGriP0iGjH6pCF3gh4qWpqRqQ6Rdsuqx
sTL4S9ZsKG+W9LVtBKaNuQCnAclG5Q7Ry6iaRToFw3oayB2TxdvFXVxspKD3q3KMW2QaH4PinY/0
RFCZYABN6tHPwvzeUg95wpD21BphsOEXIjqSBe+qL7Co0NJEuy0xpwZeMsiq1WyibF0m1X1N050H
FoVxPVPpMOdHEEecNv4YqhLroNDOiFnHqS+2bQz1Qg9pZu648a50Yg363IfGUBG/M6ScBQP4ddQn
/XPT5TsYv3ip9Gnf+v/bfk5yTMloOmwgGvBTK38fKrnyjIxoKaqQRqjKzMOP1mxZDDwaklrbZm1y
sx8OM8lLlzbm0kwGCqRFIBam0G610XnLwvONde71wAvGj9SDxQjogE75u1nFbyqB4VEKWvWi5K1v
OdIWLBLvnS3mikB6nQ1NyG2hU2PG7+WyhdaFzbbKC5cOpP89jkqRb7/nRrjiABZQQZpvstZpLobM
UFIMm4tDWbxaXnMv3TfKLr7ytG13yiKTLnGSogk1yFWHqF6ZEvkFJhzDkcnOboPSu6NlBvvRkxgd
eoqqJJ3fvObgkSZGtiVlWrZT70yr6fdFHeN3cyKfydK4aUtGc2gu1ApRGtRLmE+9aQJkBkTna/As
3bL5SUFTsU5WRyujQ1G5zaWaOJBJxHBwl+4ykeY174D4xAIvUVs053QtfDhMU5gKriPV1lROQhxY
8qp1wphbOAacXtkpHkBmsCJyi9Ygxhdqw/jgucpFeJEDk0idsZSe/wbFEBxwDs474ZyJSuk0SynO
RKgONTRY6S2BkR+UDPjuiI0uijeXLpy151cR/9CeNGRn9PDQ4bNXOyOaaG9umIprz13r4XLskeDo
vnPTYVUIWML0EbK52zPGCqtulOOMpsrCG2b3q3VIeztcGH1r0OkMRtDHnmyU5jplDYfXQtyU/tI9
HcCvwxC/ZzrD/6Z47pL2NWw90qOmvQok0sOAAgNFmGtJmOf7YeDq2ibTG7HJVwCyDBk2ZZAVW1g/
DEFnMaZHycb8uG4UFSl1RUmvJBE6yuxZ6yl+1uy77QUE5f0/eAuPJipgrGOqcIcHUIwnp2KjQgR+
a9rwJwVWubAwzehhf5cRtDf4gwgg2Ulq+amycPGPrKSiYQKJJWaj0oS8T0J5R4ws49KOkQ1nM5G7
YTxOGakJ3eVmw/F0V4GCw2P4p6v5S8rI+8uCLFaFh2UTSQAzpclTG+wZd1UYn3CVwx4affmnfOg9
BMq+jGj4cqW/TXXqT8nnfg7Y83jTXfgN+A0UOimUk7mPSFY718veSPwbF8xxR2aM3daIWFXjgIEO
JeAN55yQepcFrZSs3zQrBf1rVKv1hEPRDv41sP8J5vrm2q2jt45KtaNfhmLR+bjQ7JZSI7P+hxC9
ZOb0B1jA2NcCneeNqd6Gzf2bsrSVUO0bN7mBXRL+mTUcTG6bmyJqHnhd+QvCplyQsyTWWzTrQI9+
mGld+tSkKrdDCa12oRX8a8uEPno6MZZuLdm+xhJXtuBjUx/c9+Uir9i1J46hS9s9ZKPAty6ZWFCW
7KmdZfobfqsSEgC+BwKOB+kY1dJxK2Q4uUur+MHTou+LCqiqr2HqCGjsm1LzdX5QtHi8RiJzllaE
rgaz75faG2/s3vvQxuzGfH+aght5uCoNgoXeehfZS5yxafamV8w2lOT84peUoyazZxlNtUaBtSL+
xVARiRHQd8ucEYf8fzqSPCJGwLSp9gkn3e0QcwhrPP48GM5+g+lkNcNnqTM5syquWkInE7BwPf/c
zwcPzpRsx3+5gaDXCMY+OPROeNx3EPzRJgH3YnjbU5sGFBpNQarqBRjAbqyj/fwf405slPYeDzSI
0df7qkfenzVqz6kkS4mIDb5Ll9Mqtechcru0ZT1u1cDGaIPEgpNw9zuy8z4Tz0BPV6AGEMe6X92n
ZzmN5HWkpwcCxDUJo6+2zTy+dlq4i2zchGbSkU41zk3BdNOT4Utq3+mu3DjB8JpnwXchQdLEVL4u
+jF8L3BHQbW7E9XnnB6l23yYwIeodDlO3e9UTfe8GaK1rEOx5ZSH0xHpMpTMnRVN18I8joxgt2aX
PwS8AS+ybBho4EdJQWFwkpx0JhwOlXcTMKEXrOG/8RBcklH7mpesKVcH3ITbPMEtrUXTq0UgRlbM
BWc1aWy13wRS7MLVnxtGWstMA3I7d7uHBaQNU1x6zxVo2em72/cc4ssfUeug1nqEpLz1uJl231WR
rc12eOKFu5i0rAEEpyLKsJHV7e9QVFdlCLWuw/zSGmppG5y8csoq50K/b2s+CAuTM4piYRy/E/gM
a+m0r41PIoXGPiKpbMielswcS0b3PvJExtW6Lz+MaUp3ZiveutZZqtTnQjsfLbXuWgTDJeLinkRc
WpkoKH4BW7KUJy993G8Mctb4X5rAflIjHel5NuAVCDHKFcEjMssHOs5cpjFbL6p+Q3UE5y7V3gKC
nnpLr4JjRAfP/img2i3Kmt2+6jL7Cfll5SXq29fHexqlPCNu8Do/J3Y7J9UHugmjmLKyRAf9ApSs
MqynnnFjVNa8NW3cbSCgYr2CLiHSHoA6Fx/uKIW29SyXSTjULl4Q4FxyWdvG8whrEc4j2GYQzqMZ
/NAPy92sJSQA4gFPa7iAJ8sN+8Ld4ARLYmtJZ4uJAIKmmF4DKuTXzGFXLR4xCNptmp6ibGTNdClv
DgJ7lTZz3F0JLGesySi0NId4sLw96zWhPFPLMSBr0VuB07AGqIcpAYWbP7eI/G2kwyYkmLyIjfLd
yNFxSi/bhiG2uRGvKO8+umBe/kRms88zCtjY02PXe/UGefZHD8SvD7GwXjjuDGs2VAG3GuR1zEvW
MZ124okypQgbrOL6n2Fkdrg+W136kjOSLumLjBwavoJBUcRSzLUDJ2/Kj3gPL/REpovaAJYZG9Pa
TzlPJfCE58XTMPOP/z9EpStrWZbTaapsuuapXek59RYl3Il0IIIU7EQoL6mcboVnPQdJ/9oXmIsA
Ogst4hfOQQqVEb+Nmz4Kv3zw4e+g1TIw7flDlcCQAYJ9m2CXhK1Wk8gOLgmpjecYZ8hKK9f3h23k
7WrbWU7F+MBHP8/TrrnXnDD2UQ2KCYm4cygupMvozDrnmXXB0hksvbzaZZk6VBOLTDzqiNKhjmBe
HedvxLRzTGUN2+o8dIlplq9wj9Eo32xCKHdu3d/8kaLguSgTmDQhr5ufj79JwBNrSHdZwPaHLfBp
STK9Y5fdQgrDkRKDy4SqYA3a5+hSBG6V+lMp/KdkJFmTptYJzvMLPas3C7LtUjr2PvUYyE11oMHL
9a+NKEiMwbizaQ7zW//Wln9jwtyU6yC6CHsKFxfekwFLG7PwQu9O5rxZuXFJVgm10DerV0bCX0WW
rGOPv8mEKONIfz1lxjupvWjFkfbFMfx06eLDx46R7uiBkMveYpGeJu+f1XIsNM2HkbaAnIr+7kFV
XDDWegA7oUjCPXEV/DAK457IX1sjwe5rOIEpNslWSl7sstpZy5EgC0l4o0z9pxEWGTlpAWTQSzFR
ENuwY1mudc+DyxB719jAHuJ5exH3/CVMbKjNRzmNv/ogt7PnmncUtZfXIrXxGZaB89ySoMlrLdw2
vfnqcqKL+/FIDG2f0WAvfeutgGWnmwdHl8SgoMlbzGqm6g8Pybtrd87SpFwA7WdghNtov52tPcui
+cFZm7Luuyu7Kv85JkaOkR3NiB5Ame01ZRR1/hgNKbFAnZuxgsnUp/tR93i0KnHWqfTTOHfV9XhM
HCC+sqRMKWi0VTH5N1XwsQ60544eTA2RQRG4E/aeuwzowCRf6hvmNWrCn9wL9yM2XJ8uTXy+ydPY
o+uUw6InYAOesOCa7eqcU6IvKE77aiB/OOkpDjJRHNsezSmAHEmx6YEiiQcT4kMdGJzi9XuTMIC0
x/SG2oFxNmVZMDsyYo0vIKFRWGR2lyJBWAt6DvQmI2f9wMGhXvS4sXZjVy+Amrwr2al9x8rBFGLf
9sXDNjBz9ymzAcczb5oYQmoWmOC2KSBD1brvHcMqP6SBwB1xKxq0qymOCCDsZzmw+HAjAo26lmwg
7D7FnvYufOTHUjaoeH9ewqtsFBPSjnPuKvuau7MYEfKnomuGQUX2hifpWrgRR8AAlytoE6v9jMKT
TSr2kk0dQAi1zoj2Vn74BZ3zrbGMG1S5w0BLvNO0xtZV/Ehgr+KQal0SMll+bB6bUTgAkJisxQg8
JAdLGCxqzuqzzBpxD5pDX1JpdUhTiH7e2movUYxpVyFMSjQONSJ3CliflDTAcDEBCHFTfAk9Ph80
zYfeNOTcnPbObWcXuaCU45aLyAQmFx9Vwg17cIt9w3AiNR45k5w1NCDY2M0aeBMN6NyFO88kGuje
cGfszUbJdTT1j3Isy2MKhbGq7yH3YTalddiZL1ZSPHskQrHQ2YzCx3eryD/b0n61Wh0genzjPFAy
NGxvOQ/LIopeqyx+atzsUMb6KcCMPfBB6rZ1Kuz67nRAA6m52JryJ3PN+3yCUXGDZ27o6o3tdB9z
liOYP2Mb5xIOQvvTKJyb20ePyqJLAlZQ5Uzaml7DPcU5p6rrP+Ix58sWcykjKO/UCf8J58xgiUWF
iI9nFF9lFd9FpI0biRIUV8hU3P+2mu09ofZxDffp7+6N11CUK0Pj+umo8tgbX7irSe+dc8yaeTQ+
EVzE3d9p9bZr9C2mGF7YaOXj8FlaVfZqlf2T0QW4QlA4PQfI8xAm2NC9vTX0x17ljzxfN6Z2VswH
6dJrt9lDtSG2VQMIeNdvVc44ecp2bAHuGiLmj15ON7d1r8JtrnmmHqJrrl7J1dv1xBqTFoZec9wF
Kbl8fyaP7N0QvnIGn3IwtDNfL+c3PVlBppRbBsXEppEbMkFxbmOQpceEwwhCfqE9HixHvyG/5guB
24WMZEvkgyzW8uH39OPa6fhZeppL4VDyRBIUgce3P9AyCkJGyM06dvOK1qBFij5QIJTI7DXl3BIH
WHqzFA2G30pLUGScgRMpoSyaB0y2S+Me9Pq4cml4CIIOHqcsNoWDOY3QGVTIM+ynd0DJExpS/K41
3CykGrGoom3mPB6ONm00M6NRqyZ6RM0c72N6ZSzwUyPv4LQipBD5r4NJ/BsrH5eUrL3oz8NYVWQO
FaFa/H0yDd+p9Xtxa8086giTC62LVnxKlwjxsZINBiqNyBhnMagO/qFjp67SW+t4D5vIykJCa1ik
RX7qIgc4eClROvi5CHrUdWWcE2J33KvJeBvi4jmLKGSLCc6GEnhYWZDwLOeGZEZ0846T0GEaucWN
nktzZ+scR2M4kSGM+oV98xsS2AGQ3RxLJMlc9ZDcYJOxkXu/odyjNz88vaGbwKFljmtaVJMYTDqL
dts0C5D1KWs1Z5hUuUqmame0zSOtAK86Li9l1OTsv6Jk4tAM/wQz1jCFp2U38uQa+R9b7zbojbNi
jH62quGKCnsBR4LVUOseasI/bdXa3oeu203oaro7zqjrlUn3jxqHO7NjcnPTeOuNraHTVmjJGgu6
7K6TmDgecFdEFcCutTDbVSAITdGnUckdJOdP3miWZZzxlTJPMVJqUnT+EvzLziqHg6vFm1o5r9No
vOcp9Kl0miMrAv9DTaIzSXgq3Tje5C6gTDxLeqFe+hRzKw3xXKI7oX10DYNKZ96PsLejUJp0aMMW
X3CVoseq2BADeOKcyt714bfWsIu1fF8gQfEirDI7faoj68bazkWsTRd4mI5eG1NWF6HX1idLixnk
wkJuXe8mTY0pxziehgk/DU/vqLUUETJrwX8mF5XVPzVehjcylntTDiuREZSnWdv2aF+zKiJ6qup/
xqL7iYjJOEyjF6J2tQN1PYzmcTYDCPQWBUsdFTbtoSd/X2JZVhWSO/0yc/vUyDM1mp+8pb9TImFh
2dmBBngihlP86+fk90MLmp6bOgzuim9V8y1OxG0rKGagfZkeaqZF6LWX767sb62MmqXvk8KgriJe
1EQMOKCrd8PHSRYbTFbiAPZmbv6j5/NqAQlYuYl2Fmne7nI9Wjk6odcMdHH1r3blSRPqCVfXEw0r
Lt8bDrIwnJF2OtMdFMdbQMmZa2Tv5sAOHSAjwC6iKXx24Rvw69N3z57OKubUkHe0qeYG3pOc2CG7
NKicZq3jcGIm9FSyduFU5z6c9O9V2oLiGa8mxmDCvl9NVey0yjPXWWZ9pIk6oastpDe90+lARYBi
kAMf6eBK0VOmKS6B2927qd05unMZq+THh2W59DBEL30n2HW9lu3klO+r5hkc5A6PwVb3YAQxoqY9
OvgoC0WcTNsyf19YOTXVom4+gCs1i4a5DF6H6QkLfgRlEculQPTXovivU82jtqkZDEh7+fZAV6qu
cbYGSlkHkpoQapFbM1zVfnQOY+5B+tRvqLy5RF76ZGSUv8G27wSARSurDhVhgJEWy2mqNfyuJF3m
FLHG2VKNXFBw9KDxWOepgCQLJFdb9Nx9O0EhIb5prkAnt+HNkh3xrrBb8cj5S4u1bONyMRSUcVkt
ge6BYDVBHyfwrm3qfyYc5RYJKf0R+/uYTbtSw1IzAEocAn3R2XW1Kkb3qqflpzlRWsU8FqnGLWs6
7SaSjIQnUTNobCsEpdferBNyXd0IPXqxM72AN12CWUWczkh87HAnbaqpPWQ/vGgQZHlCQDAzaw6S
d/QXulWSH4G3CenT4TumLpy/BkUkUwelqgqPZDk41qbZHbOJv/AELctxnxg7Qzc2RlaGCwZZ/aJt
Cxzb3d/gY0Q2cbrhnPuMIs07Fc4+6Sie6GNIZASnoYZhApZrFbGPJQ6zXNIVaNge2oEzZZSLOcNR
i3nCYgtOr9ZNx2ykwCPrA/IWTzqRCQUZbGP27LlZacRA9PB8UVF6t7uC6g7ut4M5725NBM7a8NHK
LdYbl8WVsz1I+l1ele9VXxzC8eCVVbsuSfNANx53mpsWBLrZtytPQfDUEI80QeDcxbxuhzHBsIIV
7DtqTOOKk/ANk1e0SueobkvXJQG0nd/3Z8UTA1r7U7P0a+I2cIBAesQhM7xM+QNdITUz0+zLtbE2
ZZL+NqLiTnkEXt+i2qQgF+vxMzOJ29Cu0YFCZkWPUFUC72z2BgFFbogwAIl41lhOwfd2ou+gobcR
JOtebqjJmqtKGzP+icJ0y9WSlyR0h2VliY2lo1CZA3Z6XaSPQWB7IIu4CstcnrKk2GeVeoswpXT+
Gxw7j76eouZzXLqkS5egCX91J2PiNJ+pOeTjrZEP5l2nzEDTowplnsQyHJDkO5edMbwEFgOIvLG+
htCNDpTYAG2PN4ERgGcYKzxf/XHE2YZmxpVNVxR7TZy+Zs26g5oDYEmtWzN916M45J7A/yJ4D7eh
SKLrqCpgnLr+qvt9CyBD6cuqzZKHbVHFpzO+P5NyXleWVT7NNlMwm7r22UyEyq0kK87Ki8WLkNEb
hwRW29yOntSEn8a2zQrHZGe+p/pTapkrEcUkLOK0O+VmuVWjz+SG5z5Koq+iNynb8Y1mNTmefuhv
FLS2n6rXqn2ah2oZtWioVpk/rKI9e/4o34h62EdgbSF8Ozd7aFxLvRBnuCqGej9mvbpEMNQWuRrE
J/ciCJ5wXs8d47gtlgtSSq5z17Wof/R+QqKw1IrT5MXy6JpdsnBE8QYeuHzgJqHdoTE0qknK6j3w
9X0DlzlpzfLWEE8gdsEfccwiWA18ijlWIoFF5+F5ItkyQyHCP3+Sqf6wTVg3BriVfa7n4zLuxUG6
VfCZZ+ZxaFxY47mlHXMdjccb+uoWOnLtxI1c4OmaLjQ1MuIdpLWyrOEifUar+CMwV2qfSqcroJHB
80ixJVZc7s/jsBfjMzyFubAbgB02PAR6jXFXi7XNNI1nMPKrvH9yM+bxTtoSa21xj9jxva3B51Pk
26O8LKTjU4IzuOdidnU3XvRSj4M8IPAhKEq6VUo6j2JGIwqj2xKi191X3Ah9XBEqeXRhPjJ+Hh6c
pfaA9A4Jr0dCvJIwLRe9KdrakQX/3urYZY3nJM0XDoeqQ1BM1BeTmHYUYoH/CZRnI8mIcrZhHmjv
FNkh/p7MA2hHJr8kJl4a3KR69Jy17IAiNJAV+vLqmwl4mIp8j4bt03f/dYn7yuHMZSXjX5CKzwhV
OHPWrNuDAvO4x+GjwVOBCaZQa2v4HmJD8DF00Oen6Uo110IfmbjgFCAlH+yQKu+108mDEMHVaHPc
dDrFjHZfbzqsp6NhgYvJ5LWQGM0ymiJQZqndZUjaxJCe9I+EJtGpYkuLUP5NEiK2r3OKYMSJGJkZ
ROZS99l33XzjWy8JCXneSXCTYktL1DrW+FZMhb/OsXjw4vTPQRKqsQUtpex/YvLx5Ux1xWSZr0IL
4RaG4trT2NwpUl0TRnHZhoG2DGaPwODn9sptnAUtMhjDqe+jbtmXK3dEn6S/8N6hYlHCRZMhDm+q
BAeGKRLUbSoIDsLf/4VzyrNWJNSzfLk0vB+wZgLARLdhNso9x64o8xouzP2Yllu/rUtn1VTcDI1b
I3zeceO2VJ4W9T2oOW3kg742Kx2DntBx5A82fulnDGP2ygT1vZVcNrFVEo7D6pIV+HNAqGEIJj7u
UXRD90bRB7whjtw0YfyD5hqz1mOYckrwrAmRDzfDGTnUyQ2x5B7I8UrWgkE3b3DTv1kOYp01vNJH
gcpV7HJh3wZcjKtwKNaucfO08neaOm1pNe2GvxstL6Q1TMjHaiBvmh4xGiZM5Up74fkbvWy+FJmj
XWV4z/jErb1xKmrjrUtZ1HED3bDfZaF8LuA9XNNO7tmw8Eug8Mvwrw3MbxHzSZpdTci2v2bEdEPO
0WtICFyYoXSlCGkm7qEImgSSxxy80MMX/lQSW+fgTG+wRrul19MGZslgn9OEV/hcH90Yi10dk8Pg
BlqCCF6wne94+38LhG4LeZZp0KXw5VvG7JdZVVWvSsvGOJ80L5gX+QYaFeDOrF+12oefgwug+Z+K
lBI5SFzqJlR0CSLprKYWWD6nxrxO3tNOkNSBkbZXFRW4TnlBW7NTSjtZbJ61GXUtovoTuvnOVvVP
YSevDnbv2bSL6FAlX5B3Tt20C6yfHvDlomh1HzOd8xyEtrdAMWNrzz47ItrLumT9A0USVTDTZqel
q0HTsdLOIwT/12fIcY3SN1FLQivAwW2PHJ/SmGtRp/zvlvBHOGTUdAvvx/KdZVkH1A0yvLZbnHZ0
kbA/LCzeaUqK69lnyRUs0xiHJeE2MYPH9N4Zzr/akscKEwT1KriKtGodDxGuwWIfdbSSlDEdIcxv
fXhquGaldJZYaoplYVY327VveWsS3g9/kbturj68oqSSgJuMEx3NJ9b7iaVdtovaIoiOzpkhpi9q
pTOM/BspIyvjgGgLY60Koh1jMnrP0Fcch4KZRg7rOi6MTdu8gnfg3GghoQDxf6LAfkUXF35S2l39
eVpbCoYQWEgc6t5HrETLVH3GuVDU+gZvge8fhj64j8J67k3jzZn6Q1wPA68qD2BSfxjKIe2byB9m
slwfa3ry6MoZoZoyj5hL97gvUTqMJfC7K3m8unE9qWhZU3zD8jLvVZQTkzT7xebHimBPr8mIszc1
dbj8NduXoxFiA4dT5gTsVH6PBkDvhjN9213r4n8HUuh6/7xHm7CGtqVzxmf/LaJL7jKf5PvpFzwP
8t6FMl5VI4uTLne55hOR9JEZuoGjdFfi6GPw6k31pe/Tc1E3a6ZYBI8k3rupJZHLCAvpOVjpPdXb
c6JWwKYa6FNeWLN7Mu352arHuqGm4lF3Z/L7f5o9fP7H0ZksN25sQfSLEIEZqC1nUqREippaG4SG
bgCFGYWp8PU+8MbxHPZrSxxQt25mnoyNHbANwOIEOkSzt70WkpZn2ms5Trc0xTut40/hc3eEhBy2
/DdgSIHHyO6uVQcHSycfnGEXhp2DlHQnt/+3yHDjsZ2vMQZsZErSXWGNc0SU+GMlJK3awSQoI2yX
rJ1XbaLbIzy2M9rimQT3FrTHhlxiApYDk0CT5h+YIawNP3DAwXkMcVUZ/Fxm5DxXrCnXGJUOLGv/
spwPPUfzncvSQ+bcDcCMrLslWdaiW1DkqEek+NWMgV5T7ltW71lfrgujHHduEtycDuEPhgbrhzY/
TOh4+9Hr7uX/QaWMDILyqGdk9tFZGmzyCfHRE+IVWsq7qtv2RP6VkxNreDxwOadQkZg21bOjrF6z
ZHqmevoFdWXtjMWeWzY03Paj1AxXnc1hGkYt/nHnL0Q1snAVbAgLStpsJEADjBFDAmn09piG4B+G
Yh+aaMIqGTcmhQkbPrPUrnvmEZv2kWEEJ8s1m7mihLJ6avg+ZlCUUAwfe38a1tOXDsy3IVWkFSD6
PbZaPXhDMAOBbt+iufwyg/Y7s3nAR1ZtHDn6KeTata14igp97jgTiXNNj7y6B7/r76mVPOA9JnrH
ndlx7TeVk9bIf0S788iUqR6Sx2zxqsiAWk2rfqqS0t/kRRltRqqaV1MbcJ1VvDBKsbZXxynKP5fO
wWhUh5jKh8lXx1RPOaaX5HVO/RsjzZIhhSn0IWRNKxeV6lsL4NIUWc6mt9KTHICpAlZvWb+4IbnV
ueaCi9Ojw5Sxp6Pqlnoj9wV1aqww3vgxHswGabMP3zqv/uYudq0TQndL5GVrpuOmZhsrATd/glJi
odwzpPgUdeWl3HuWPpRjum0HnNtFSFqWCCnFm8Qw24aDQ7Tky/GZyKVdPKd4zHLLX6sK76Vgv6gJ
Z2hmqDWuqo6RAXD9/BDj66w79w2r32uw7GNKZf9Y2GTtPP1VjABd2F2dUD5hyN5XfsGQjMETaflM
fuheEUHsw+ToOfHNd7BYmTZHfVrpCyS+xznH0ZRJmzLQYO9bjKBCgw0kOroNwgdjlmdzsD/Cgn9r
cK9Y+wIqbMfjYBMqxme6Ibb2rO3xu3G7e8WCYlTsMyiqBKUEMC6eoheoZcwrfDoURifNLKeMaGsY
M7P67CFk2eqURv4PBJ+nLMenHmoMHDAfanfgrK+389zgM6louSUeNdrMWsuYMjisZ6OYWSTw5BPc
3zNIMaIiVsgX3ns1RXstuvloa/Eal0ZFZrt+yNr2m/F4ldXdRysLpkpiaVTcEVbdlfbM2eSIkLYg
DGWjpp+MDp9NUqTk+yPjMI9kmW3grC4vaWRdsErZa2/2z7E0bmNKq+UY5eskDh6dOOeZUFQpT6Ld
iOXDsZcWHd/4mPNboPO3JsVj1FQTu0a/JJnEKDi6V8882eY/QawPDZUvGOm9gInYHANm8vy5MdSO
dpkK53K8hvr6jPwN8CThPlnSC0IcbZNWT0MA6QhPAVSAuKMocoYEpJnEIvoyoLtRf4bjowKw7QzV
r7DyT2FZf61Vj+WGw0M+5bigR6Jjq5AV9tqhoRJffnWwsGKXBo0ZbBPxNIClJQGBU2c0su7YCSwi
uBUgDcAi3PuD+y+IhQIt237QjfY+Wd25yvu7cvnotpVTrKd//szess03HWoWqVJKnyNG94qQgZLp
b1YnjwE2rVk0z0mL36CS5cHPmf5Rmh8GSfEUS2dkGvYpBs4A/shkCAoMHO1n4cQe5cuQQpeyFD/D
EzeERAU8oU6YHX/TAfXdiHFHGTQhhmSwbVoNXLu72NB7KkKoNGR9Yjh8KZjTyAK4u4pE+3oUT442
092YGLdU5p/kSV+LgM85rBl4BPabnQQjf6bz15GEJ6lyY3YIf8gYzSsKH/nUJikR9TbGFmrkZ9l5
6a4SiOzVR+Kkz2UXPtZhw7pviveT0a+tihQ1GNmHSvEDU9nybuCy3veasdrM//jMN//3PzevoVFm
WwQbbmaTfZttK9iPYf9BCXxidO+mDdZswFWx6ZL4YPNm7D0qZ1fTl514dJJwC+F3bm3jK/KTp6A6
hTHPQgNH4Lq36tdJ6suQ+zg6pUORnXltU65YSJlkASviESM3HRrubNRDd4q/3Zb+xQgyEDrdnXzM
2U/MD3/uzn0AGKsht5Dh04rA4JIZG/atxw+AbLZr6+GHsMrytU0LTtPCBfGVOepnCFcWYJ+ab/pa
8BSKG/3QSO9DGu3ebTgq8lnqLS2f4fjjRZyCGXt6NhXGaYDJshGec3NxJHi6QQyqnqx40fCBkKBd
9+aWeCNL6UC3G7qLnqih2bUj3nkfLOnKD313G1OsC+MBA495b32v3Y5AWlcUgdM+7v/rmQsYMg99
gMBAhGkdhs3S0sJGUNP62Nr1Qz6xBxhYhMm5uxhR9pNYU0PaTL2QnoUtyI14u/Mq6yxbjqQkpWBm
GvWKgpw46D8E2xHWdWz3cdOnIyopnc14z9E6uAcj7VAF3rr4kion/+dp8YkFmLg3sjI3EQbbpBm3
w7CWFg/loLuJHh/YUFRi20fDTk/lnyo2Xgiv8MxifzFaxhUPxqmxF98LcfB1NPtvy0ilWhKJ2M2N
ra9dgj8ZyothP1eWHpf0FA8aZ1UalD/mMS+P7RS/0vVOeTL8kEW6/0+fUHYG83JRR8aQtzGoeCil
WJNJ/GAUuxgJCVy/6O500FJIz74RIRjX0shO2lNY6yMwFgp27s5uLrmoX9ycx19DmQRLBbVbfg/f
bI+LFk4n2FGUrGi4Kf+0SfGqB66TXqwe8HdfaGU6eZ73N+KT0RAVW/n++ABACHeV0Z0R1Rdtrlrs
MehfRf4Ujd47wSbqiYJ5bTnUtrUzFuTmlvoRzTneTyjno2u4+6lIP0STYvI3EJjpcpboS9TSEiqN
FbEnACBh55yIiCf+csWTwylssYC5hhMxBNKeGAaG3mrlXsSybI/iz4zo53kkAxIo/9LWEYIF02+a
2vQNkmCq6EbeDNZ3H+gvN6SDsdPNgpIZtpRo4azAJgZLxHiPAtemffmtr5fkJNz7Te2iFzMX2sNR
zv141mOxmy3SDL2J3Fu17o1LwKsOhmJto9xjXkpf+45dtoYii/ySbnXM56AnA7/KcvufEHtOWXYc
ChJz6Lm4mh+ngvh8YkNBQDq/AqS5Om25FxWUUMOwrxHFwYHbfcQ1jkyTC7llXjLMRjn2C2NKn/hx
WNxPD2btv3eGPC7rAHiSVBIqTK8+tuPUbD90WRCPC5Nd3CnFzMZ13cfkNFA4ypZj3oaYSXigrFks
DuDR+VUGJ7qxCONN8H6gcT6MBfS2EN6lOW8tw8+3c1N+BDinp7az1hCDqiSXgE3Mn8nl9kRZ5v9S
+CeFkhRj05AiTDFAuTQeob82MXdnY4kLWJbxHMnyR27ig2oplVTZorWkfOwF8YB2DD+BeDEPZvpO
ZOVMrEVPKSZMTqRV2pR/8jLHAlBOb2MC2cd0+YBWTDl+lv6OqDCbPHA2NL98d/A8N7GJ32Ky11Um
Wd2D7pfhKmEbv7JSHCADhO45tG70rhFeKbhLqOkYuSaM+iCVGx5IbyFtUHs3R+bsxDr3UQWrih2u
1+IyQw/RViq3Sdxd7bq7+0b4RUHSSoxMv84M92xx73uy6tBADLyyuv5D//efAEujbvmCahUl64IV
8kp7vGCqt/4UpXoN3fLmj90dtOzik0E6IF//MYbbauLZ5VT+tcB/s5lT60fYLIZ9J/vwUnYYMWIb
yVK0roYkbPCWGri6EmClrsPgk3JLdnPyE+EsD04TUKeZxDxC7W3/CnzqG7btopfJp7ChA11Z7i5s
KN+Z4j+JuTyrPa8EivG29GihtzbbQnGqOCH0fYfmvgmCSAoYdFUunTnUTLUFyxu3ZnIv736nxi3V
nDZz7uNsl82BRykeDMOAqQHDM1q8FLNLfu4W5M2fHAdlbTg10cFe70o617tuxXYLfauhHqCtf1lc
AOycYdTMbLAavKCrNidNoUT0YCvWeijeBBYXfYoRxSROzD2anSYdfCIK9qGfvbLn+U597rxu+VTF
6k3I5FNneMXMmkPB8E1IjskDqTYKcSvEXQV/UxYH3SGPos1DMLxEyAB4mOTeSPEjEIjLjmND9sEn
WjTJsWXyNU5ttdgTuT11ov2NXXGzKzqLEuunj8pfJIsGMucpK6K/sY9bLNFYTLqr6yRnppq/RYa8
EER1QaS8JKvVDddai5s73nP+yUb28SkT7rkmjmq6eKc7BKw01r/Mcjvfw5jlE4LGn13qfTARV41C
46irL3tS2ffgXvoYE7SIESDdsOfXwiKX+DEfaELLLOzo+7X8a9OxGpsA1U4uEkB9ClXwbrIQeIRG
uvfF+KzHuGHnqIjWLFTM1N11haowkXL+BcPCB5N3aue3Zcwp6xsO22BiHNGA80MGKRvH7sKtWa4i
36HrnKd65kC7iQAZE/FB8usHCRVCnb1g4O0b3gLc7HWZwZEa6w+ZMJQNI+YAyJaR7kg2i7NafFOj
7f6IKOEs4snatfpLlpy0WftOU4agGFB8JWHyOrC5aPvk286RGkJ/p3PuPa3xVJglg55Tv0vWVS2x
iRWMdT53+VFlfJAGzGHu8E8Y7pdF+YSXFdl6hmJH6Nni7lV38NV9VpRZQswkdLlf+45+09kyHzME
zZQ4mAAxPFajkeLP064DfdEt/yo8icwnyDCdvhoxpjyvMZ96IwhXLpehssDJi+bGyybUlV7RnUMI
ulWQ/0QAMyRh4WsrjvU0a3fVEsiX/XfSNNduIK9ADt4oqNY0slfQN3+wfLwVaI/HwqVge9G3w7ne
4+njWTT3v4mBs45eLYMr1jqNq71PHzPfpbMX69sACnFRku9uxCDPbelOa8HP6FX7pSB4zyfy1hbu
lgbSuybWCwJSUE0NVc8L6x+SA4dxaDSFp7G57sHh+hSmwzLdgDB0x3qJavB2CsiOS8DSx/GYdskm
p/WbIjMakFQvXvDYbANKJVcmk1JUcVrS07TvOwcotWqpF20KdJj4Wr32yzvRL+aeYPjsdP8TiOGv
QXxdQks3oAK11d5psf1KBc2E2Tfki8K3KWnAZoIcIDKZ5FDD2Dv7fJ2sAnmpOZLo34mOUARVBXTf
Vd5DkWETtI38bsAwZHAtHg3IqdI2xEsTozYDye4bpA0BbDu0Qizq7gPIP66ZzvCYyy7ehTT/rUJ4
CzY/x5A4O3zAG86jqganp0pE1Ji8Z1zGr+y+jo3CSOjJV891LqqHluKK6aRM4x46VUyWnz5Wx32q
7Og1SVmCM/KlhypzfnRgXUpQTVMSnaehutRdu+v8DNIWXzJ5mYxa4ll1uYbnF9IUtB+aTylzyYtu
mztC4WCB/rLbdSdSzMjSZcvPxpe+XUhETrbrrK1fgYXMQhLaVx4Mxbocx6c66bkPkTMq4KeCmWbl
k6Hcmiz1PEAauZpILRMfs0fTp04oIMEzGS8dgiCmEApd8AuymRUpTDfWYbHn3KNsuGcu7Fa6Aqut
yhAllXiAKUcStzCouSkJpXeMjWikZGvhF0/0DYBEHYz7jBVsnaZ5CAvA3rlZ+2Ohu/O5YylgQ0AH
GBGdcVHvhT29pSbvYJ0jztpEUzzSBUbe15j0ifZWuKqWD6ycnfX/nzGiol+5r6G8PYI3/woN9cQN
Nd26rvoemvRFz4a5qxtHPlRs+El7m/cinv6Q0MIVL3SxnSC3nILsZgchmmisbWoDmHL8ts13Yex2
2zSZ3lyrtR+9lOcs13R2dpoTJs6o0e0wDJVRQnu77jkH+xLnIc7Muk7DPZ9TB23vSOa/Q0To6BCA
9DIy29UIeGYmXsVosZLth2KrXMFTdmsRP6ddrdwoe7krTcWnpVN2zOKxTdJnk30YuVvD4tSsdsza
BORS5hOIHWsWtH5QQeUTmCqiwd5rUEotO2ES7us8WvDf7Z+OYPAEJtbmNGoG6+SwcVmBDrjKBtXQ
csWx6PVH6fBQbopyH7IViPlhhqH+qWtQpYBFcLZ3/FnsZoLdcqgnrNQ0D9G4jP54E6u3chnXDW8O
D5XFvRMpSA/Rn5xxHGLgd+nxgsTSM1eqyx4tI0j2gyTzkhR7p8pOrsc04WfV69z1A1Ki+WPjWS1r
hxBVGWFF4eMyDMmRAZYbrj1cpMJm4yxxqrLK2UHgRl8eqIxQINWTiCq4iP44Xlf/KxqYOZOauUZL
AFxZO34vfA13No21Gpt7L/1/QzE/9wyGfVfuc/+F6Mw5o8Z776LmUqE3bxPFbO4sEnMHjfeUyejV
VxrhpY9e/Kpk7nPNZwL1+boXJR0vGObd8qhMiHZ2CNtEhVI/mph4I+I5q5kySQTAJj3RGPY+OqmJ
M3X4zS2AUTA5lnGuf87wthJBoCnVyY91dKr7KaQDpLuQj3n0JV/oQbuXQsVsIXzqKkztfwB2Xjea
K86s3owyLc6u+ROU1JJGLrzi3rr3cfbkAdFa3E7OZuqHQ8clsjapug8r68/AkoiNzCe9KQm/adef
phw01Fy9pBWrMjf7BfYZFJG5DZE5zFrcLPYokUmBbJk4AKPcnwkLeL/YfgYiAsTu/kzsI5Y5YGYB
B4bLvLqogzsbOCvQs2k7QQJ1sv0wYZVnzb+FtvxkNBMQBJwyDmnWyQcP7BXoEPa6c+BAzGR/ttqP
z0AUzvSS/pO8QHGALOGzfOFkH9fL7RLEzJn58Oq6OfAfy9tl+RiuJv2KvSZh3T4L6oyQdEwAbCuv
Eu/KBpW8XFmCYt42ZvC3oykQ5CPlqTr427bQGSoruATAtJNsPIy0HMdItbVv4DvBTu9lMaccgkSb
NudyZg63NJggjr62jD4qYX+b4fK0qhkeEvU218nn1BoPcgL65FLfmSQJurOb7TyjICiJhJ74i+0t
3QzTjQcU1ICQSCKgBNZ+3PCjcKHvjzD8TcbzKmZ6ytPFWbQ49Qiw207ww66Eu5idUeOAgNCpay0Y
JIaxKU5ejBLUPUw1X8ppEheM4ng+hPzsB//dSsvTZGJ2n+Q/L7M3quH705kcMqqt90bD56QzxQWw
KKeffTE9WjL6sHzqPQGSZwHx3HKagDZe5QTHSJGKruroYEjjQ3sOD0GDOLuF2lS2b4HlBqcgNeE7
woBCtEVMDygjByEM9wTKUd6QrazLD2xGLjsnlyuCcp4TQlFS9PfZG899V98zRMuy9vHt5Qem43uN
6zHSxa3tqaNWNSvQYO0E4yPY9ieOXgh5ov2IFtOX0DgyeJQyYDP5xtmbNONPLwcPY6L+EmndatfS
CIbjvEus78kbL3Nalz/mRBNa8DD43c0NDM5Y6rIWWIc8h4TRtjkVzeDV5k97snHIWWEBvk2TSsfn
QcefPT1q2jwnD2wXX/fHhqPwwXawamUTQrXbxphfsjC4drKfiX5wkLaqEDvbL4Ep/RZ1wGRajOqK
OYWlro6Ko99tkyRPr2J09dWbcKfnMuy2fo9KbRM4t1PGmiYJ5bVB5YZCSJReWH5wHmV+tIJ+vkKL
nq8WY+kJANoHpv5PDzdal5z+/y8hAtIKA5aD71dwIBhMTcFrnixEBtneCUi4K02zb5fnL3Eq0VKF
Ps1Cii2v94pIMIWGw3iMTfcyehYfTVDuQwWBhm7zYoZbiBRqYawv/qZSem9e693mQD+EhvyoZSWu
YWYXxOim9sxlT13KrCfy3v6Y+Rh/dnxlnX9SopCF+F8e8iFmeI9vpdbTnYi2vwOIWYL9In+cKe6G
zA8apFAtf7rkArLafvYpiSIcHgarLMNcXmRRuM2ggNujbx1HOqr2qefVLxkRGNZF4fCLsXCLhhzB
0zo1Y+hs6uzIdmDcRAX3MNbcVC9nZn1JFJq8PdvFZ9TZ23r52FNK0G51KMa1t/ygkgTBGnkPf2kf
nswqKPe4ui+9bcP7mIr+ytU6h3qA2c5Kpyv2LW4eWJJcN53oRkgWpj7wmsKgTtpPp+KwfEE3Ule/
hCgwrKWef7T9ABp4jJwFTIfTMm++RYa81BBELfrMfzz3fYUZyBp/TcPztjiGSYEJF6he3N7cvDB/
sbVcbZXod8FtktclIX+VdXTAVX364JqUj7RgRDrao65GW3GENw9Wk7a/wu+/HBC0r1O+9OoF4qUw
qcDGijQ8yTrezWYC77bHe0rbtLh5rCFJAruNkFT2VNUjpb40m1Em9JzVtjwwbsyHmWjppfKaR6sm
QVfx749DOH9H7TH2IRJhE5w3dOO2Oz6eOUaxMSQ+b5rbOfa+gonlnmENl6Xel5UQ7BXjEJi9dRMK
25PHA61UiPUKHEzkz1jCamboliD1qpHSujkDLZ0l39f9/38LVJCdurDo6XCWTI4PQRRDJhTZsmiO
mAoWOGFsItNB5aK26PL/3yWVh/grQF/L6J01dLW1fak3LBeVW9xCa0Z3oySvcTLWHFy8WYGFoybe
Hgp98+KGe7TjQYcSVLoUbf3E82CNdjZTW9wmTyW06JHYuZ128lF0sGPIqr2F/VDxp9AT3fGOlGTo
MuXNm0LQdFtQz0QY3nDwsYIXwurStvZwAxY63sgpqEd+wR2xSvZFk6VRNCXJ3FZR4gFM/CKm+GQ/
4fVi3Ub0YsaneQMro3DMG8f//87igIY4mJ49HQB4Vt7jDAy5p2hww6U62pIfS2+lcL3HgMKIGov3
2Run9bxw6oJmuHVe3mF7hLUBWC3G3Lixy8E8xKLiDYwE16vaPnupljdQZ4Mxs0IoWaILVL60KJ4n
aBeUBfTzGqvyC9Vk6tEUMW1rJKGwS1Dz1uTXdkrYqFjIJVXBnrZWD87Io8tVavjV+W55P5xam4/Z
yIIMh8xrTysUFyiZnWGmUkpqDOeeN3kkWGu7dvRnqEiz6+Zi10N70QmJKwBA64CnZ+0uC+bZ0Bca
QYHCTIz77MzyGauNa/nmRlGtd/II//m/c5jxZJkr8ij2dCU+uY0goqTs/jYuyO5VKPwfe76nGcix
aS9w4TwUPoqTSombmkCeCocfE5w7PJsAa7GoBMBNdh1NiXnSSr1nqwaaFPnB3opxlKU6Dc+EXfHV
2ZyNAXKLgDyMH6idADSHBxmnz1nbf0ZR+Rn1xWMLOWlV8OHfFAFiszFnAO+IZ+EAmyUA7mkJJdje
vrRJRVNMZ12MAB8TZEXQLGaoN1L1x3EArx804HQ5uh+nQbJIDfB9FGYa0b6N0Nzjd9V9tM8iD6gT
OUOS/ITiBbdwA/w5/rT24LLwDpMHAzfWavT7K1ZHcK88Yk33TvYHIdcjUmHoGC+PkWO36cltjMZX
3KbfHr64FU9awKT8P4hMj1sZ66/MyS/sqPADVrFzsIuUlFU3bXp+ZkVxxxo2xroJwReMbR7vVHWm
Vx0fhc2f3JT2NpE82OqSizFrYeAslEG1Pnq96HnIZ+PRLBBTJCvCCkoitSnzWjUF/zz21OX/vzRU
/QVJsljI2y3wVHLa3I11iTfKUx1g2na+kpVHdAuRZiC/XohSnCx7XNDUjrXuE3go4eydKc/AWc1Q
yrKTHpB6/MaOmtKDPerNoL8amnUvNKGSyQu641Q5b7ENGQpgNOIv/hwCTW43pAuG/LuiapwE5b8A
WLjCkuOHRnyxKWQwmuJYLUkmniL05WCLWk0FZ6pKtsos0AsVBHw9A+RiNLrFwBt3U0dcIu18D3If
moRPTSE2QAZEA9bGtsRiTookCzH7iHtaYEGuY0scXHZ73BIGfry9TvpPUOc01MwVt/6xdl6j7DWh
rh6/mTcf+pSl0tJj1QT8X7iBHdFQufB3zHYg+deFNIOjZORNp/CIqMNbZIVcJUb7kpIrW46stU/T
69nx7wNX9EObZOD7+9+Kjtg1otV7JMVnzevq1WzXatB1AeuFlTZdapS5sdLMuqMAit+oY6CSPgn2
5S/1yHvUjgbsc/KN674foQYvH4M62OH7XaLCdAwhfz01nPF8e8gvhFD5OnpBzXLmXpz4e8JYhOyl
sTGrliGXmPHezDHIULFhcZFErMsrF4dD/GuY/sYfKgjGoYkkhK16DZIcDH7O0JIrasKCEC7O2JZf
pBvBSc4hxDyNH7KyGULYrAWgGPMrUH3EApf3N6kLClMWxxAIhp6FIcF4Y9xkpqP2tRl9BAEnT5ZQ
0lgOrxFXiFjMeHOA6ay72vsLIaTcBhAp/HIobwu6EXTiTlRosNV8jRO+fvGro9LqFKhq73btd2qy
XSl6yLoTWSUtuOtZ0J/99Euo+hqCbMR7pexd4iTjo2HLfUHCo9DDSP8RSUyvNc8WphWOheKpsnjg
aD3aq86JMKpAUmj8mdA7MZGwGuJd76C9jAbPgoqhdyOUOa39JdERT6Q05GT5MJYcSEw8h7CuMVjv
2wF/WOQx0sPRX4uaYzgcRjxq9vxr5POJu1u1qfi12cthNZ4K/HUTIpGVnciy1jxQEjweJArAdW89
gjpFNp/tcaKsrGBT2yMIVy8sQa4wJujM8+GuqIAlqyf5JFsRYiJmiKVn4Wi3Ph/a2ifrQ93nOtN0
fdtd/UGIcZkrcS44/Ibz+DoPnbsrUvPNpB4GEjgW0IBGO8DXySF3gq3vUxU4ixdVSRBGVn+1wKGF
SSCO2SzwOY/mT2F6YKoK5PiuwGM8kPADM0D0HJvSnrwXtzqaj0cMx6Ywrqa0OQe95ElYX9T/5TtQ
u28O45O0MSGUIWlJ2E4q8OYt63LmI7RcMskNNVIRwfUxfKL4Mt2Q1Nznibfikblb4P48VH+svl82
TBVTu1SPTpveROs2F2P5i+rtCwW8mGDz6hFazLwx0J7WBO77k82uJxWWRyceRQR9/A5PyT6hktnr
uIpxeVlUF3LahdvCvw6gH9aT40Fly+lDEAH9Ua7Zfmqjwa0bXWio2eatc4MfRm4hZUn4Isc5o2y4
e+JUZ28zGx9t7f7pBpBDbHebY5aDSxnDDSxorAdlcYQrgJpWSnfpoD1An7Wc4burSLhVAiufxBcy
yHhhTthHjy4lz2k31F8vTdGKsBTGHcqLoIv45i/BaXjmczIsDspXz0A0j4R85SVT3DNgz31WKvss
DG9jJjYdIjXDF5XDZOjBSDiE43putXE3btiz/qP05nu0u7uSNPVyv0df4ACit+XoAmnoI85OPwe+
4Fqwf3LjCgKI1wrzRBITQjD0VG2gmPKU8s/SGiw01hgV0Mm4tti/tjn+EufQ1oiLzGLTngRIZR7l
FnW9d/jYERufGrTUJDs4Bmp7NuGR9jqf7Ijf7Me5YEPJ9JbN1V/kZ+DQFtGMljL2tYiMeaWN9k8F
v6dOx/l9pvki9Sxa9OZFTQlHhMcNVDJ3Kzpyb0xRpENh61OsiHAecYNDOxPD1TcmQoM2KYgxHdYQ
7omlx/JURcY7jc3GhJ+PcdAaKXclDEzMov/rxclmBC10pqWRkAnoJS7C2Kw7fm5UQUXGDtmNqr/2
b9d91c7R/+3MRq6EIuwhPKqozb4B+soclqTJK4P4dzeMd78wbWZjHvdM0as5lYfBU0eKr9svg3cX
59yDSUJtEQxvQHcJuOdc+CEVH7vOeTHxehEClQyVNQQiDa7MaxomODKcfFz0R1HFzz2y53wzW7YS
ybRxcok/6GbBHCkj+w2lW4LQJA2RvjK/fEZW+VAhnP1fO+AdF6kncaMDp/DVNqdT7/IMnQMZHdo5
B+5b8LmpXpwiOhLc2kqC7uSyg5c0D+xVamC7l7TxZRxKGQ+M1WxDPKGja7tMO4Cu3sKKvKtFh6xv
DPQE4Iov2OPxjiOB0KxArPhhTmdoFOkx7s23uhrG7eyTCFncCcpgYxamxa+T884OM3lrby7we8//
TFOaO911d2NirsTdhsWEZXnV4w04x0X5k7EQ3tRgnOouO40F3zk66DZOG/xtvOIQBsWbWcWXPslu
Hf4a0pi7tqH62FFXPHiQchhvzjO1ctQO5VgrT6NiFp3H5NUNJPk/44flB47i/G4ZjCZjZ5ormyAI
6LVDUUiyuXGqHvweWJNlKZyF5Ff9+BZP83eFFhtoTqE8KP91ZuiukIacIDGeBVdt6AnGA+74N2XB
gUfU3gqzenI7v18XwFLnQ85JhYsTOqKPqqPDYZ/NwKuDYV82E42c/bTvJup3KLxe16TJJvD/3NpX
1UBidliThP2I8S/R6/3dhD7ouYkwkrMSQf2mHV7vrELlTyL59qO5GT8pxuyQHAVMotymvYItuYU7
gLfIRBE3/2gCo51XpGcLuclp9hmiXiTjZwokWRQ0+txGy7d4AsSeS8ZeojULdH5yU6DWTrzNJBB4
TgwOczykRjW9+5LI+lgSsYhJRWHqRxLjEW0SfgFjBxRoyy5JHlP+q1jaxDnMrY/B4QzooNf5CPGU
etYrc9lBs81CAptpnDTCvzMDB0SRc5IMeP89frUSYaI2ofChZk1A7FPmAPgw6cbIn+iMBygWqH9Q
4ffiqQ2sbx+C99puE2vt4qbnNAzJ/+wjl4hVISGEFoFVnSH0/Ho6eWrInBl98B63xci2PCbpVkUY
qjpu4FO3Mab2BOJmgSCyHhjkcBsL29nGz7WBTawYudzbYUvLvENGdIJMiobnrwaVPIT2cC8LQrn4
seBBNlXByrw7+zqBzFg4h1nO/7B3IWAPwNd7SzwZmosMDPY0uWh2Uqqqv/sS9E1JvYcYxq+0IUgd
e4wyYVoniBc2m4WSZ0Fcpo+2RpwVAhSamZ3yviGWsLir8drGgv+Bns0PWrRrT1lc/fCpzCYdM/8x
dl69rSRZtv4rhfN8sycifQ66+kH0nhLlXxJyJ72N9L9+PrJ6ptFzgYtbKBCipCNRTBM79l7rW/Vk
UmCTfpQx1K+EO7eU9+j7Foro8KFx6M0NV+5aV1FC+JwGcC2DI6TO11qLHwwdpFOiv4OHy5iE2znX
L9Vf7T+LELG+Xjf3sY9e0w86GkclV3RwndhMewTGxsbMvtjuozNnaQizaWUXBSyy2HyGnMDwOi7A
cDSFQ5MkPmrlCQYaVFtrcuZlzv48poxwq17MrPTkuG0zJ97+nR7Q/bUi5EYPUBRYROgA+BsqqdZa
YyIu1AWdqaFDrDOs+3hgYCcWhYDpSZ7Rwq/yb9Uo0qqB3iGWMDl3WiL9bP+TrdaTXxnaXTRp54xJ
33g1RUjatEOZARdihQ0ERiO2MjAsSUnhh0R5NCfED4FRKp7plwSHpuJ+M+qms8Lcmi0sbuUH5K+b
nNH/fZqNwZbIJwb/YU0FKtpxGyBL2vYoPAct0Gl0J+FDlPfiDAny9iS0s/3E0PtCoysx2nf4jO0K
QCfnB7ebgK7hLqjrZyJ77IOvtoU+lgv4QzhkjCK8hKD5mJiW3gKVwUuOxeOoV45GYDHzzSCv3XtL
Z5TJ7mfeGWZ/6KRj7VKj5OyXfbzPeNG4nEwqNnABpFZhhPO1d7I5/a1EFvpQeQBwXLT0GQ6QJSeX
/lS6rwwusHuy535J4cCCPYZifnvaqRLBlq65jPPLTZ3QvO4AA830kRbpmMDGbyoUl1Qjs87Q+yM9
rxWOzfjBNoYWu5iMl6JdBWFBP5YP+kjDkCTa+t6L8I9rtAdb1zd3PhCPjEzYhQ2tbE/cwQhzmk6U
SqJ21wZoUnNZVzstH3HJjQHVfZ0eKQkk0oACxbNGn6ALW+S89Le1vhznU+2Xh3qC69MDPpzZugUV
VYOJr+pWzZxkbloaG6bSRKKsmB1kSdYxgQkN+vztl09QAhbx3LrYib/1MLDQlq67koZh7CMPHsP3
whPNfoyTk+132kFLClyqSt0HqMQZOw/lWwNTASXWALcURZNNQTwLq34FJHVYiwaNtxs5NULJ8rNQ
RXgibTA+VG4DPHqS4ikO/bmmMYsKxokxuDTjDWg/EqQ9VR1GU13YoiPWJwnwoxPkOyd5VDCiGa+0
HsrgdlJqowwhNp4yub/VRrDqVO8jUPOducsAat4Jn3OIdfykgB3diQZHeAxKaMlOB1p83GxCdnL0
I4HWQTTEO6E73y7B8D+18+qiqlzJ1mWklDRKEo07yW7thrnO6FUtNGKmdnEpXNJqPDbOAA84GWv3
rOHRXeQ2ttncJQDN1QFftZw4H2DelwOl7E8S6GdieGgOCBQME7ugA5lQqPbQxTzDRHa5R4+0jupu
EdA0P7GnUDtUDewNymh8xxF31mi/PVbkI8yaKcHiR4rsbILo9DrJEdll3qiN2U3kl5XXKHb0THtQ
c3JHYXR7UuuVXCjlOsjx8aXctWV7aAK3Od+uFptt1u2ZnqEKD0K/nuVsKjdaCf28b6T2nIlGoOIu
3omx+13n/a5TmvUorNF6HDCFa1P+SKdO2waYSO4Gz8RzZYYkEfRqI2r9EvRm/OX05iXsGXAEgdMd
rp925XCQniUAVmvjpmuRbpuAIKhsI2fZxyPb+LHtn9NITduWUJejXerrOrP8+9uDrr1FLWrSPmvN
x2tuN8JGu7xHlU0iJk7SEQXZW9907oyaH3GDbmW7dNIZ3lwLNYN0sevrZ0Z1FqhS6a2jvk8qGvNG
9wamLPhJUsWJP5nZUgTwAbFDkD9RJgDMpgHMJAO0BpInpLJofLUzxNPdWJsnJoLmhsYeLvXw22iY
P12/TlyEt2qDkKSc2F44XcEtPbYsROHRa6Lc6nL7lNSK33qNpLom1WVRM8J79AdHLZHrwdnIZfA4
VYl5KJ19WBmXxJH2a4NAemlWnbGqQ3J7mblsxZDYF620hqOvR/ys6+eZrRK+oLo5DkZS+qIieXKt
QSeU4YoRVA4QmAp+VV3hvr99tdZB4yiGGzAGaiRcvu2+ipb9dNrk7r5m9/ekF9P89nlCRF5oCgFm
YwFf1WauQz5L72UTys8wQ8fRxll3byNpuqutYZqPNBFh4MblexoTv1r28jO2c3s2TKF90KeKEgI4
ClKjxscyb2cbn7RCRLMceUZn5aIze6j1lQlzwA2NVVoN4UUq8Z5CiVrUEu2xEVnVG85VTHZDh80w
r05jxZvfC6+6/IbyGM86xtVvWYBIqIYMs5cFUJJIBevb5zFbUepPKc20fnzvlbzIpm4vviA/Vcvo
HsdIWWsHkhIiaX0P1U+yBOZ4u8Zb3AUVcoKp2ddy8ylCSyTKvnvFh1mt0y28IXXyOtXtLMfZcumO
Fn3WGrlFPiXLaDTqvZOQLpPjgvG5Nu861H8rj/vxsQUFMsM+LNcVXyEOKAV9YpvOzsug2bdhOyzB
5dorjRb+aFyRD7w1T5LxSNTV3YvZxcaesKuZ2yANTBl8PFeBZqyYlqiFV0t5YGFJWEtLtTKDeDgE
g3bqfa9+RLT3GGguMWPsIip53QsTgXyXaXV2mBqJ5Rt+8ZIaEQ4eCz8WeZ6S2k2MjUrOrVWYT2VI
KUWuWv1RYFtyncp8Y5O8t40QfaHRvThXLIKXuvDRwmZ4mYSztNza+sjJlZu1afjEilyua0uXR8tE
xXY7u2zfn+PEj95Chi2oDJKD7DtnZzQVbbZShp/KLg+o97UnMythq3dEWSqaon0B8C4xaRL4zSQ+
9diaj+WkftNrR09K0kNQd8YWl0yzCoYR41E99S+ZbJcxKH59cP1TVREiHWveA81j/VBcn7kO6X1+
mFnoLkokR6ltb0I2+7dV10c8OGpi2k2AE+e4Z6snPAIOG9igfDOS/CsLpvGrneSVvMM+k+06sp/u
gW568ZEoVPalcpMXe+Lw6UGrLv1AmlVzPwR5v5+uD7ePRON1+9LuoivhMV2oXIXPDRb1sqBn3Qvo
JWC40ZKDMH9VOAJMy+EtBr9H7oxW7xsz1Nn2m7Ow8d9v5z63WOatre8dJRPiU1OCR2zc2n80g2rn
ZiiXasDK+7Gt2Rj6wj2JlhgiozLPshu3kZWPgDg7HQ/WQLGKS36pMdBlghhZmBp8/b1J1Tn1IvYF
YJ3BR3cvjPUZZ9byHpdNtJJRBeGI/UXccdRz+kLgGVErmRWhBbKzdXR5tUu7JNTY24cJxB3PIJCh
gOHmlNiFHefxtsyZTZkz6yZTBnKvu+joltDfcl3UA3Jrgaq+H5AgosixrFVhYlcZwgzDYUc4WGVE
G3ZG49KZcDqDDWZ3MA3jazMIdzklgbYQY7FWma4/mSb+duDEYpdgyDPTLqvvMsspt6Fwh7NnQqwA
nqKtSI6jruHmMvb1yeAHQauuykWTRzotSNKgGG89w5KoVrBWH6IQMC6l//gKIxVCmXTMLU2c8XXq
D5UH9XNITQlEjxC7vSz9ZtlGRR+TBR8QjlPAtRissWYUkJFEn+rGjlSm9louHW/zEYvLZd91bOzi
uOHGlo61XAQk3qx9de3Coal9ILHpU2UGIx+Vudinn2D2QmHkg55ewO0DDcDFW2ioJ/SyD51nD8cm
67pHs6MhootIkPTW3mdTx9jCKT5DzMx3keeNr51HCEyWXHRXEUZ8ewWe726iiMmNIY3XHgESjpl0
XhpdfmYMGu0CIX/G1twgvjQvrts+BEOdLLU+KjdRrKW720dahxkyYiyNjCA4jBa0M8jP4TrMG3GI
Mu+3NgXhuq2YP6achA3J18Fd2J64OMS2tUuxkq7+ogzsoNZUtKcUMjSYkZqVJQrA+Gnkc3IdQahp
43g9TawiHj0NDdcYArs7bE1XUhjGIwZn1bZVhMPAmS5Xtztkl3/KdPBB2KovJvachmNiq11t6y85
/qHCsL87jA9D3oDMAhqAfLU43B4yzYW34IGkkwiN7stSW01elx/9vnfILtDjs4v5UTbI7YkSWrZk
cdUIk3x//dfZCPihX7uiRNZe28PCapg3tyRUV+R3X6SXX3tFQ7S0IFtjX5ycsz0+FPFjysDzgsCw
u3QTwzEzSNQ6GtqncHLaB+Gl98R4j49mMfmbNGcdTkovPg5sUO66Rix9N88f4XnYJ1clWNeN4FmU
NZZCqwPlzIkMg4MMDxFEm6b11dy8suJYm2z8NEa9vZ1IAAM7egoNx9mGX+E2cpX7YzDXCkpirdAE
RNvOIe+lN/o1sr4tkZrWpU4kMu8hwTNtPE0Wvhe2mug8Gz1d3p46AKgLG/Qiafa3Y9d7Jg2ZINDW
eaKR4gOAL0/UsTcbWMZ9jZSirU3W0dDc3z5C5V/Nh6CPXqY6jk+WZgG4GRKQ/0TwtXrjrR2EEXQw
7hoJec126KFdd2N1W/8UGjZsiHowMVAEHWumcxBPIVUxIe6Gpl9JvQQZxEzvWGg0jQa8oXgulXVJ
i1kp5Lgu/Kma+wMxU7lK7ukjBzMO0DKPyg9cuSSyYoa0gzJ80B0SEpoxD76s1j7KDp/HFDmnBHHq
GQjDW4vr9xXp7LQQTJ4NZKrcVTs32AFW5TX61orpv3NJTWaJft1/WFMtz6Upnyh58J97qP9vZ7aZ
GvaSatteXMeUL/ZYQrkyYHO4cUrHzbKjbajjmS+SoV2HiZSPAnf/kohfhqX0VoERQQ1wJs9b9iRC
QVvT2y3iTLxGlrm71UFkVBdH+s9YwDUGTBp4U6uKkEakpfc9ZER2XW88twfyenc9prlV6Q1QZ8cU
nKlqqwefbs6swJtxhoh2YXPCbH7wgrMy82IXNkm7wN4DLD0++mT/HCMj9mZmh90KJ46/m9yzcN1k
N6QVCkSDvaeOaJ09qpdcWqd9C3Lu17DXwWZV3kzvmLYE8L0BhC3rICy31XWCUGQWmrJAFCtXubwz
rPu71p8eO1yRy7DvjY3WFnSahbS2gX1ocLo/5Pxxt3WmzMYXskD0lXZVAWtDKd6DMFzI3K6/Q4yY
DAPq8sELv/0BbldTtOVTbl+Bk3VAbH1Kzp+8CsFDArkvbUS1xsbb2HLlJrtmsONZxCLal06By6up
kNpzpS5ayfR7ABS2G+m+7nQ8u7vbUyDSaN9G9TiFk7EvxKXHz3aIW7wUVSnAqdyeV9951SN2hEkz
ayOsBXdZZYtNJPIXsiuKdZCjEri1WlqBCM1q0VwbFFBPNpnjs0EzzfUY6+FWXLsYQ9S/9Y7ubrRx
EvuwQU+sfOAVlU5bOxzXjpkJmhxlvFQOEmQj6zbRVRRcc0faJzbk28HJBEpcac9DUocHfUbbA9h6
Jz2cxtY3ZpCOOZv76iIyoVGNpkU9qyiASx8h2sq48zy4XrW30Fy+oOPf5IUCS8alPJ9w+SgqSzMi
guO6oBZmJpdN0RTXZlmylF0+zoehb1eFwc3b8aPnPMwpeZTYVyqx94VOodYHjngbEIABz3hsoi65
TBl/xaChHQpovDIutHb1tdqOJPYIOw/cZaebjIrVcO/rDfUAQvTHgPN+GbFbenOt97jR6w8aWf2i
ZQC91LTwpGnDuNcKuHm56Q9/fYR1Ytz3+K7zCj7W7TtGY4zX7Jb++b0Rf6Bb9tYuRHEIEY8tze0B
pYA6idRF6+yDEIXutW3oaL4YcFoWkNCtmVfASzNIG3irw7Uam2LhB5bY9T0vSvqpu7waKJ+uqXlV
kyy8QTmroDTEs5ZhNugFOei3py5ZVHnsH9upUEfpBcZTpYb32zM8bKhBpRj2ZLWXaTe+F02rL1uG
O2uwHOmb6zKMt8n4YR3ZYVQkKyPNQGLyu96q0JqnJSYS+sQX3fJd2MMRRJhapQgkEoSqSdetrKRL
9kFlepR1NIPyvH12kIDccRegl3V9Okn7GLO1O9+euRgjI1ZljEDGuwjItVShANflGwuvCoyHXq/2
NUiVV9Hn4QaTrwMOyn8qMeU+mdYh0nz30y2hMbVWPCFFqfxzE1GYRq730ifhiRlhdSININgYFrPM
2HE3t/U7p8I5hnqAUSFLVn8ViZVjOLRcoJvmvpNtybXJtrlIN05uFPNqqK1L7oNQ8ZPwySmLZl5f
38EpFJsBg48njPIgDE09GFFYML7MxTy3aEmrYervS3dYN8o2kb/hgLsdlRZBzHqsnI3OLQNK6Vjf
a2XzEQo/Otag5G0U059Y3GCA6pNzxEDMwDAg0xdd6zi7na+pbp5I7XEweFjmpq2MBz0feCm1yl+9
wcYmwn+EqVTBs0M6sXb9vIV9BG3p5KwaGPTpOJzayQnOtwdy7o1l75rZrEmMC2+f2N/eLN4XKqEp
DbbU++HFh6t/haO/AVcnfxoXgoy6V/rX5nvLgKwq6ABmQ2FD7um0ddTo8YLZGiW5GRx715dYJQdn
G9SSBmIbt/fS698cOqSMX0N3J4kE2wHbf3MQQmCAoaM7Ne5pAkI172M0eeNYyEcZkeqtYkotLWah
VComoyD9uRWhuiCELCjqU8CeHSsUitwQMoqfSAhF+FGOadcXB3SjTE+vBIZ7mVnLMd9YTRq+aZOw
N45TGGBrjeAt7tlWpdr0bkqTzYRyiufIexvi0nhprZY9RZ4AW4z6n5H4n2eYdHohr4QRT5yQUWpP
Omk/E5k6B4H9JQbl6dLI1bo1do2CeqzIsrVtQ38mhIWOKF4+S8thS2pRvOU6/fThIZ37KiGS0/Ls
VR0wHVEgcHcBt9KXqgg3WTppD0mg5JEgCe5sejNZaslmPzgEIszP2QsSvK3hKigfrqQXsqOFHKxL
QgAe7CllP8LbbDbVj22X0RYmif5E7XihSK5PutUYT6LydtYUz32Q05sUs8zx9oC90llCnIIM7LQA
5ezuGIRtd8mYnS59lZYMCXxaOq360rpNWVn1dy7x80cqpHmN136TJcNrnaCEDTN5l/l6+DRGmG6c
fDBOuOUmhjTJU9UBMMaUGR5iYww4aGxYimG8H0Q0gs0ljutfL6kA441rpNz/6/NWlXurugfRpHeS
UK6o6fBD//e/MvvqJXIY+1rESt/+dKdgNakG869LNM0Vuq9i/E67yF5qrHHrwVTN22AdbztUVXGH
9yJnYU4jAZLXDZBXDCggk72Df+WIxrfiNPgqvDoABFwiyI4hVzRRANZwrOS5boBZ2L2qPhUQkli5
ZCNJawRxS5uGUBV5zK5tupA+FBk926FyGjT/nBKIjvVDd9vK5syMGFXa95md2F9tE73bCu+zQPiw
opMHrMk3zspV6S4FVz3PiYJ+FS6NT0uLIEyhqewY2A+afPMgx3tRQLDh9eTQiWHHjjXsE8s6lyLR
99Bx/XsV9sl6HFx4TJY7QUB9v51mZpoVu866Kjf17JxKlZ9vn7dzJGHI6sjZsSoA3o7qHns2ORtL
sFdChzWs4Q97qwhGi2ul9pcWoimpdWXfByC9N/iYq6Uav29rfhPgmAssavFo3JAIAeoQV0mflLCe
s+B9Ypd/TA2XKoCCejXSlqOzxIO4PqBbPpsA8K/T641fhW99m+jQ/6LkAd3qgDvJgq9qGMH6dh7D
R673qhafUcqGkpuPtkd1NW3itAA+S7Qv5Q8mGNRlGZKGU27QEokntitJ59EYbfL+bm4C9zpOWgx2
7Rpl4l0h2F7aep8N9LW4ZBREFMN70pJ8JSs5rkLs28exN8YjTi4KONTvvYtv2bKGz9QsHiydBUdw
UZJfigt9MBnfldDgb6Mhj9pO6r79bFh9gPrrDTS+/TCl41bYrnuPbR36Y4MuFKrk/LalgV0yzlLL
I0jXi7bQJ4M9cdnVImoa73z7KEdBsxeW/dpn8HLNrOlhLl/tol3g7Mc8qR/TxtzKTOvewhSEWjAQ
x6b5JuPjPPEe4a+R6yWcYXF72g/gfrPi2mZlHnWnKhGRR8lylGhSHLxOJufY4w3t6jT/8AsWmTTA
uDplerQKuxA20qgn76LS9rTgj7/++I9//P0/vob/DH6Kc5GOQZGrf/yd518Fwu4oCJv/9fQfj0XG
/7d/8z/f8+//4h+H6KtmRPe7+X9+1+qnOH5kP+p/f9P11fzPT+a3//PVzT+aj397ssibqBnv2596
fPiB4dfcXgV/x/U7/3+/+AfzWH7K41j+/Pnrq2hzaAUPPwHBXb/++aXN95+/pBC3N+qv9+n68//5
xesf8OevFVLin4//6x/8fKjmz1+a8zfblML2XNfjHLKFYf36o/+5fUlaf4PqxRdMR/dsaer2rz9y
AhBCfqX+NxtTofTgLeEAtUzn1x+qaK9fcv5G+gNNapgAQrelbvz677/8347gv47oH3mbnYuIWcCf
v0zbM3/9ATTveqivfxsdWhgepsW0wEQdZAhp8PWvD2b0Ad8v/0/bI5tgMrGIBUHgke59JeAQ7gy2
I7NKpMx/o8ma27XLTFU7F4Sdr9mAgFz1lYAwYVCQIdNvrnaIBJ1j7+sPQeb6S7evPjzbUrO8AjAA
bnDmpr/hyaZ35aBfmCq8Fh2uVb/IHpyMNpeLrLdC0egOyZPm1U+upj0W3UeJ6mZORuhmyCeMdrU5
zDQBntoGZVqKcA/FgzvG704PHgIXoW9q7uTYil2Mz2E++nU3a90Es2NI4Kxu+sXKGYdd3sFd0CMf
s2D5BE3KwWmtTmUPckDa9Yq2P2KLrGXY5w1EwMXBxb5WyDUwyt5qntO4vjdSzUBgAX6ii4IA/zdc
muASjd5pqpNxrln+s56n57B61Kzid2Cwa49ksMogjF2jftO70NAvaUdmBU0rrI+ftlMFc8LCsgN+
vLlC1OLmnXqnIfxuNVuTGxU+ptCdG3jwEJQtXQAem0AilG9xfGOpgY/lYQiAdrALMv15ZJR4F8d+
eqabvQWPAgQNLbjZuQkzCPPDJMA4KRmPO/VTphBq1tb3gLnEM+1NLf1pNYXaOXdRO2f1oTaGg+Ek
J82GLjAwRiKwzqXt3ZL/hHvD2Y4GZgH0UARJp9/pWBKBlbHJy8KYMk4zDwOF6n1I0FEYQiDJS2uE
zxA8Sj2E3JJxuK6LhUQgWbnxoRe0ZXriQ2ZdTOR2QrwAUpssWLlDypTJQTPVaO47Rah5LFtzYorW
zbUGIBxp6mDNm5WPZmk+pMVz11vvpmNbKxcHRI5qf14IhwgMvJv4mjBNC7nvI0UQq6tftMgwkMg3
QDZEsiIBA9x/LmG/4uaCyYR8/ory8Knnr7GGzbloUwRMtrkRI1PXwWx/Gx5pob5qw0M4IKoIHpkU
A7IlEc/R0LxBPN3CG6+25eCTz1G4YtX46LTFhIhxJL/B5lRSCV5eN9TDxyaxnkn0WxiddRS97GZV
4+JOo5m9d5twpbsSuzkugrksyQTKQ8g9UwjkviyRaCkHYpzJarLKk+G7Eg1X+DkosN7ZQ4kzp4Kd
xsnhtXRSCtqt2yzqz9G48qWtf1WqL2Zj/BX1Wcb3AwmCML3SoCqh/sH12/jfZs5PGWKZrCe6bh7b
0ru+FjoEfDwZCceR1lPxFkrCX3ILQX4/yf4shTdvCE7dDCjM57KFyzMZ1pIhGDAph1TiGIUuhpO5
otsPUyRgWjdQPbdaMTdjEtOpw5OkhOSrV5cw86pFYRqY5lBRa8NzONU9/DMyN4imQ8FiPMZBOS1N
BVGi1+g46Y+6V5IGIGtaH+OBTO9LN0Knp+2pzeKOcQ+I7ykFH+PGOug1n8zPEAC1QCwZmABzHJcg
QgHolvEy5BYn+yo1W1tGHUNMEjcJBi+Qbroxr4NUwFe7GJBgKhdFAM0jO6wY/QbizVEjwEDIFRtE
dDqXAlJBrp5mpGaxnUtfyp3THkscLZmIH+p067NQI9i0eGMdDymct3da4mAaz+AWJvonR9MPotPm
IZhhDoU/bPqp5rwjLmPh1F+quQ7HKrammm1tpaUTuMjAnLBxsKsBXsfUKb/toEeZ7WmboH5P5HA1
q0FPCrJiYXdAp4Ir21KDPrRsHXeaG8r5yeAJstvStAXYmlmU6B+RC9pMsjLMuE+fdUXcJneNbdJG
JAkTZ31XSevKf9AwZXD8c3sik8aptkU/vPlFSxRF3v0GDFWieiX8NdmFFtGvQykfm0796E3xzA3H
n/Mqg/tr9hYjGG/uVcP36BKvmzrd4lPPqyvGkReblPEeOe1iMrUT3TImhIXa2AP5I+RADi3nK0Nu
CFfmo9dkDDqaOzOa1J2S/tLDPUrYx8wQ8cG0p2PskfkMtivXcWSSAAws1t+K0eSk7bx51qBKbHkv
2z46VlbwzmBklw/pqpfQWzrbQ5UoRlAl5dYzjH02VWA8qichnGPb4BUEfhC7aGoT3TuzFUSh1esn
zZhXUcY9TjsD64RX59/j8cMiQ4x7MhJjZIVluhQVCTLZyYj990ay+l4/iBv/jVY7SBHk2jq2SUWC
qQqqp6DJ5k6rnrS+dRa+jnxNxziJShxJLJBeGTD5UnUIyQFoXS6mc8nMjH4QD996qf0MVzUYN751
FDL8TMDamA2Z6I6h/0x1uumb8tDnDWI0U51bnUEjc9+XBP/cSomIlnm56j0Oaoq/MEDgcJd7DMjd
pLkMXOtNNC0CQHKFLD4g5zBB4OjFtMd8OT2XCpdCOdJX7s5ksoOHZ36RX1lXgy4eTYwFWauWTueE
cNX1e9fJEZfDc4KTzSTW6Z2PiC27iY9zTTLXWUzuXUtZctRaGu1tw22kqs6xmDiJ2I7cGebg4R5Y
47qECQmuzBxPcmoz/DtNfKcniolYYTPU4DKGMA/AKuqei3BUWwmRIHa75VSV+lNh5O99obd73e02
Pli6pdI1e4ZyscGF0Cru/eKhlEmwRDl1vZHPktzfQ83QJut3MeXtHaXrCKotfRVsqDCIpZ/StL/S
kVZe2jg/bFi/0iBb5zlIC4kvdd1dB3sKFTGAqjHVg0Vvuid4oOMdzUiSMSWxtRNe0CFZ0IJpyIHO
nqO62Vc0NlHX5C8xxei8HljHxUDB4einCIXbHO/exQdksHYM9zkxO3KcccFPsrWWEsTIvC/rTcG+
lZZbdU985ZNdpWLtCfdJTd6HE0QrrE/uDG5DSScLjiqMCVLGHW3ltidACweVBJxzQwTQRqIwHDyY
h0GbwFqpxjvCdtRQu6sy3Ft599zk3zCVqXtS8VskxGomA7fU7srcCR4UxqvKzo+ssEiWsDtEyNIr
/z1lDQHsXFNWmV21dKCqzkMGcc1npRFARAdVdybAK7BwzdiZSTt/9a2cjr8GxzaG9FsxlEMoCBKg
IPAcPyEKeQe/iOmdzTIBjuZMtMNAH88TclzyFlCAGpoIBOeWbBA5q6qkmqdu0MKcNMnlyMUKpNh7
c0Uz5E68nJo44lCNXIRRSyftQKvbfIZKtAp9nbb1ZM0i245WjqZh9uEXYQoYuHUzeV9Ll2AAG+9g
ZQj/oUUB4uG0Wccp6WZOaRSrURVvRgWoXQV6Mk+sLMdzSAY2dIjDRGMW3cHv0vZ+vDHj9Tdn16JB
NdQaQUyDRJDiGNucaarZmOt+1PKZ47kjhyMmHgowyWSRmOWqH00fHcZV912d1HO4sB6JLsGxRu/g
mnSiCkxTDIA4ctkAGvInYenFWwWyy548Iiy5P9oVVC7PRu7qGf1Pm9TQTsxrU6EGIu4QjTil/XvY
NilWQgP0kJl4qJ8QzTbXNNJ8oi6iaGvN5AFN7cakQSgyhBehTH8QaOZ3ppUec0fZy9qBoZIz1FxF
frI0zcHEZOUbM3b/7ozN/+8EcLOeOcRLG/kih+BvTUhUw/qKb7Xcrd/k1trMzTmi5/2YPnf0M+PQ
XanYh65WwYKU07DqClovA+OuVY9w1LbKn4SAmXmmTOCA+M3hBhQcjeaJKEzc5P0n86R7XKSXIGPo
9YXe9dSab5CnN7nIXHTd7NDcijdM+D/QLQEg1ZBAPWFeWO5/O9Kdo19cGv5E+QFFJ/Ua3poheXcT
a9gbjiYIESctgVD1O0V+KSNyRX1i8dv0Xn0nGZz6Ed6pk6E4nwKwCBWe+C35dfc4YnkbOnOfDt6O
vE9rW+CinvUQ9V3LPcWoogwM+CdqLcKGUOcAgGWiGWhPlrJnqkq419rfVVEtputSLDsHK4otP0za
aZFCxOD1q7AaMvy5zXpwHIri4a23ERj7cfuZdMBXM04rmvXxsUWQhMwaoyFBI3YxoxMpFHMNLeEv
Fl9t6Ozp6OxHCwCPC9dW1d5aV5xKJTTDpB5PfVPT5kyCFCIdlAnW3GV5VeQGFhb0V4pw5Glc6tqj
cnmn4pL8xrQ3iCix3qIJHX6a9Q+1zI9YD96YRgZmaeAbg0XuHwu9P/sUk6X1W68YABAVOhNp8MEO
74OsEOlhMW0m5gEUw35OYmrWb2Vlb63aLQnktt/JjsYlYDWzypEGWvX8EfnrS2sUD03inL2yN+ae
qDZ0S3mfSIoyI5K1aQwroErmondoqetX75KTbvBNh3fZiGfuv0g6j93KkSyIfhEBmkya7fNeT95s
iFKpRO+SSfv1c9izGGG6UVC19MjMayJOVDMAgG7+tSp4bWZyoOCxWdaELzNyXpzp0PKBAsURBm05
7eAcX4q6/zfKt6n6Hide2Gxcdv7uTsbz65Sab4MAv0w06sLxdqHYT9kHyBI8Bn30YLVOA+YaBuWY
mitPUaxSYs7I4vyi/qbltdfM489kSC5bzmLnucglpy35Xv808lRCrS2W2wVrB/QjPBzkT/71gN5V
y8keG8jOnfgwVN1PaL2Mkn40SutXO/PhrQUTmo78UEvaaVND3em6s9RxsmMBRBYR3jRbExAHnN8V
kg8aLKKHcIM0iZektN/hdKzZ7m9is8l42CMQx+TdxSiGreq51MPD2Cp0q13KgVF8dMKc157o38ze
vg52dOyD/tOMi/wvpc6fZk52M+f+puIR35WzoJ1xUFDjMnvDo+zeRi96HkogKjHmlVWLABsirfdr
D2CD7ewYzpE+uCFQP/4nmCPnwXGKw79Ow5o7dTh5LBv/22hvggCZJdnZvDX2DYRUucZ0TU835vwd
oMWjcQAoT3QCeikAACKCuGDmYJhqQIAKzu7BS5sdA456TW8awVnO+RP0vNtwwpPT9PkeccF4IR+E
2IQhWOvcNrfgaeez4hcoc9wrruLe6FKkWDGYASL8SAIoayQBhofMKeETbR22AySvm3Vc71iAIkYx
xq/Eqw+uB33cDJh/kqO46SmiNz0dRJnoR7R+09mSWrOBP1g5AV52jb/ONObfoSTLqRRZSoeBx7zh
ge5kTwfLwtxF9yao9I8CmG9AFVYxf+O2LXlAQZy1Haxp/dSYSnLrxnDWWOBgBMbFBtrLNoNr3zR/
3aBe7D6OsxUS7ak7cQUZkoWzTPv3xWcbCAwVfXnpPTc/xj771IDsNI/9zd7CvpQvWUaBzQuGRQ8E
ReI9wSQB1eb0vGJmTQ9SHx1ULNBZg4fIKHFXFUQcs1peBTL7yRTaP+hlDck5NUV17z+SKbdvW+tB
2calrKZn7oOdG08ZPlnY/8oOq2OGS8uxZUC5QZFU4JiG07F1zc9gpJP0513e8RrBe502HsqKvOjC
iyVd92Qm+M6jFtYMcnCmy8SUUx0fy/IRCZB3U6lkEAZ+mXYrewgmFzhPpeR+xB49ffpR1Tz09la4
3PBdHX55ghLV9KHXlhK174yIeSyt7iNjb05HEN/8+K/dsSnDGzVxnBXcwGtmpS/QYjQhxkuKuxcW
OyiKRTtjTiEbbDOKgSAXuE3bsjEAR6TwGFG0rzyksLgYkj8D6M4PbPor8nYbVd0Lz6T71xBLXdjo
aUg2Mn8XUnNwLDnadJEa9q4KEwONJrCUpBm+i47sRoN04qidyQMOfzuQfdwwrHuVaTw1ZX8YO3An
dWZtbCPcc5PHsJ/XnK5YD1SVkpJcviQ8N+xtyOPIWvOLRIpDqol5T2oCW+y/hEr+K7qKUy7fhsCO
Dgb5PZa6ttAMpjXhI4q5GOPRbHqdm/C3GUlc1z2L040TDSiWGc8i+6gxwuMm8hYswZJdlDnOoWSP
squEePR656Og9TEm0gzq0Pvwans7g2tYCT8aN5bi19/oVxitPMcVqM6GwCPbeNAKxH9JIbEqUljy
Lno9lTEntTqCKRh7biTSVFMNRJE3UBN9IpUHG1A/gegvU9sFe1EEMAs82W+0Zz0nDZv5cir/ISj5
blWSrFUdf9LxANwx11D0QRe7SKO0ydvPnHGtIlq1JdPKtCitauyKJJOKnSiGm2iSgy97supNXBje
xPvq+dh20yysAHqML4hcfwuSicDf4dou03+2Q1/AMg9J4CaxqGaARIWwJZknpeKhGAPnISRyGhHo
NXLQPPkW+qw+Cs6mC2YDbaG5d4r5QGvx3c7tnYzGXVVuxgJJXizevAmXeyzWEmHcPncx0GZCYvSW
zA6IGdig4vV2nZD7um/RaYs7A2noNnb5hGsOmfGCsnPY8AB2pWCNIEdx5WTTakyH2yjhWob2M+m2
BzH15jlX2adhawqCVpg7UUaPQj5Dv/APmambrUEUMrZuIrfQi3cjJNbuaUgFUVgmZ3Oc/J0F+cUE
9g0GEGiAQfM0EHRcfPYThs+i7CmM9RnoGy+6YBSMWWRZu+7sTP3YZfDUS5CjGfvCVZGnEy1V+08p
LNUygzoExVDxDmH+rKZdCkiOEHH2mgi5XQdjKZjqoUaTSdpWuEGrumlAwAqYd9swifLtWFfDedac
lxi8GRpD45ly6oZZNISctO0psMnXwcsW7QmxaQ6Zm/5k+geLxswrTQCG2fZAqAm3CjUWNac4zm7P
uNUtAzAV3m8etQ0LQrAFgsHDOmZ8TsXjNciqEQhoQkyJeQMmJT9chesmtjBgWbWx61rgACNRYgDu
J36HkXdie9kf/boK/A2tD8Br2TobPx38GwfTtIPRbq+6rBU0s3xxpEculhyx3jaZO224Tuyd9tFa
MSa96wKcrj2Cu85yhanJJt3JMJiOAPxdD9R2kTvg9jJRgVNXA/bQiP0zbm0nFbs+z1PAMXjKm5QR
xazvY+Mi54EX5xfZNcxYoeY9++/gHrgvcvDWlUDFm0a0j2rWr2zqr1Fnsc10sbqSF72fiXECGAsX
Nsv3Yhujr0InjAy3Q0Dm585V+v6THRtkb0aL+8VtXzprOlcl881AUKt1lnUYMI7sx+S7FKjdesgm
G9P2H435hzvxNGGBAwpRnlQHaA9oeYnw8qHPyaRx4C+udJliDW+eoCEerKiGTQETuNUPQ4OL3Qx8
hu9t+V5Fr2KgXVFiOiNbBrLp7EwXfUXPmw1D5ruwRqxxoI6hOgBkS+yttOXGGGwgBvUvSlGIOx6A
C8FZVAVRwAvpJCx8vGJDd0CxZ3fTJS12KCK3YhjVus86cRn09BmGz9IOodlUPSv10PzNiNIJSmbV
jUNg/GhxB6Teu6JK7hL93kQJg3OWzDIpORE0WKiGY00H1yDkIhmreo8jD6W11cSrLIAun02sdYH2
C2LQ6Mg514gYTlh+ueVVz8Arm7HnSG4icHH5E/CRRzd5Q9jC77rTxi4fuJYiTYiNbGb2USMTvTp8
IMHuEsjHXts1Zn9zQTRtnL6+BmbiIhWq/uC2eAk7m/A4Ze+JCUlXtSBZHpQpWw4qs34kSVn/6wYy
OUmbbUBfj3kgdpafvYf2dLOsKoPegrwt8V5hN1MT9UeC2ccV9s8EmmJ5dXJ9D7yJU9R7d1pO+6c5
66ONa5eYJsC3otgqt12E8Ha2uC07vPwBrZiRvRcNeDx8UzsnC/hQG2ODR9Bcda51m61950nihfJn
NN4EPQixb2t9c5KE1JcxvMe4ezOFk7N39b/Cq1md1Ti/2mLeVZq6uvNemHjtPa0fLMLpHDzs2mAy
CKtSr8mllBTdkDm0e8i3eIqqteyqlOMaX9fUescOz5TqO/Z/NXWeUChWhvqgu+DDlt5VTOmtYatn
Tc5F2idIwWwcuLzGmlcB5cUqr/SjQSARktqZhIQ1xy7Zue6z4Qy/ediyq3aSK96or6qh7cOAcRCh
hrtgDNgqAC71ds5prpbFVHbTbGR3jUjeXOut1JqUEUQYvul+jh5nSkvzse3H/LCEFeEWzLfR7J2N
3CHAFTlH5bvRCdbWP7MVKYxdzU8adQ8T5z6GBH/dBurJFG/lvPCFxHwsaiqOvDZnPqWkODMSa4ma
z1+UV13HYH5nQ8quA1Nd5KYsaobGWo/IDiVI9LARkPXSgtYy/7JheIgyuJl6+hURM75g1E9+TJqi
I/8tAMAJ2GXCiBVrJ0kLKN7Wtd8VJ98EZOXWGU+JbbI/TVQC+p6sWQlmgy0Sn4ss05OzaFwMgP3k
miVkeK4EscCzN2whKhElCcMYGRoZ6GQ0vTm89puenNCNo4n7AiFmgQK95n45rXHpXvrE5miY3WIv
48+wNpytH8ZLTkH2TzrMabGGP6PJxoaKDPNMyut27Boyvw3juVoCnC2BqM5JNws5rjQKKtWyvwJe
s+vpOykYEbh2jnCxtXlfRuer6KsXA6f3AYU0pcozsYPJgUvJXXVx8FNJrOuJ+3euGb2xxvCpN5zt
2Ntf5CG1+yaOoDWts3ghYANo3rOB2SLxPY+OyzCjJ6kgLYtbokyE6gkx5reyTM99HSQbi70DbIF7
brJBY65qmsnJZyajNWkOHGF4PWq6bVJVaiy+a4ThcnxTHkMmKHjQbkBiusDthppky3AjFIJZK6lu
Kje/66HymFVELxpE9YqP/y2M9Lv9QmaFuQ17oqGM6SIlaCu3nPW+51GfM+8q3eapravXoWDvBrbz
hIvsiRm4gJeQkWQhBrWFEfrNsd4MI2yx7js3be76M3k833BR7qmFJDQjXcYwRXSqy48ozIj9nZq9
Hw5PaGeKVecRegddzy7wYrcK3bbqfuaquqYx6yCv6449cZx0lZumZ3Wl455mMvb2HmH0KxG697Kd
AHdJ+cDGnqKOkRRS0CK+j4Zrs2nrmTxl/bfLOZ52zLvkQC1aB7fIBDrWpD0zdGi2+Gyelym8Hob6
1vTprRz9s0EmGqiAcSnqYT6LeJcStsz5z+WgQ+5/hdYWtBeN7W8yELbnWXwwwFL5zw2OKiYegn5J
7nKXhVioaSiN+inFL7pQP/Hn5CaTItbZXcwWyHWbI4CHM5HT/Zp+2ge7yJCRLfzQHCI7GXetghea
AKKC4RFRbVYxi1rY8T3fq/CXNOzgnqWYTgerOujmp2tAxGQS/Xl+p9gx13iLvywXRrJPWikSqHA7
SZ7qPvpE434yq+p9q1KST0mvZ4QGfJT8sldnJtW0i5hOKXbdrt+/zSAfnEz9mmUEkt+vn6xAkxgu
iUlAOEZDcCCu+7MI3FUIZ3ZbeuVfJKdEIYzQO6hS/popGSlq8fQiTHmDRUZjaZs/wEPx2Q/WiZXb
bS4pWM3OIMS2jAiw8hMaacq3CZfVJSvLT7epzroTI2eqGe4Rjhab1CeDBNnlrXblt8od0pa9+MJI
ClgaesnQoMMZnW1DtVR5eAFrtyTtu2ry0+xgLWGFAam/cWF4FPXsA9+Qjyh5s8MSHN0P4Jgsnf3U
M+L7MFfq7Pn5HwbhCAAYdwocca7ST4Zh/g1TEW/rjOciiRHz9HWHJKLMyBj+h4P/eczdajd0wWWs
aYByMrmWwG7JL23jWfEjr3hJ9pu10YCO4CeBXx0dGnWd7jpWSyu7JZBP1QxP0PmM1Bex8S+1C3ub
EO9Wst6Dl8WwZJ5PYU/KcS0QuEWEK7oN0S0NtXcWjExRzXWcMTbpze5dJDnk1/zKAhk590j7jRGi
J1yH6RtpPKYnb22fQABG1gHooeYk3Rm2qLeemG9Ik84cXXxbW30zuibgIy1eyWb7CUX/6iNnAvFm
J7tWTr+1BJoSO1c9RnTqkJ9aR++wBp+SxrgWo/vemMBusso/DvlQbZV59Wcy+OwEKnNjRQn8pPQ0
5NWF6Hb8kEg7IOoxeYElBeZ+NxchYSlASg7BiNXGruR6bK0d8DIAbHbQbsaKBsdDzfqWaBzzkZt9
Gen4EQlj/ivdUzqYwaPXpYRLqfjIEn0PXNXaeR5P2WCN8UkkBbVhx31SpOehVWctAalNqUaCYSWs
HrJ2PhQsFvdhhl2C9HdCvGuL5KGOpl42zCMTQIxIkveztPnRI+APYGp2QZR/Byk+cm7tAEEAC2bV
6J1jd8li/0ZLgPChE/VlbGwMvhjl8JP80xRSq94pLKJHlAN0AwYSuK8XxsfgxfxhYbi8CUnJRrX8
U2bDK2JQilCX/pO7zvNurQ33JKsoryZN/5EL4YOnIYmjCHdmoF+zctl04A4O6OqbyotXPaxzdrFY
gF+tbPxTJYsyzV0tVg22UP2zJaHRI22NECENIgTxUDc/oxldrUoDXeAEizWcJ4fJmtm5ENY5rFNY
putepOeoLODSOKTVRkSjVVNyKGW0FaCzl8A1Bt6ePHEJf+gw8G6GJrhCQ+/dlySRjUbAOCaeiQ5o
zZEwJ74kwFb2TBIe5tpNSX+AzaIM0J1NH7oIIRhsMSA8Z+GXzH5JYnbPBCAopssUiB3NWm9O0R6z
7eM0VF8DRsdNSIrURoLpbQE2XScv4JOBcTl1JSGTcDq3dVXpixr0D6NR4uuc8rHw58fYNTnPi4gd
jsLHZ03aRkJS/3RMA7dZ3EExikRyNAdGVvgfn6qrNOWi7he0uS3Gkq48CtWhLAPRKd1nT7foujoE
R24RTysPueGpBO3sYlQnaqvleIjavc0EpOZgW9Utk3nPVg9hP+CRfjVyvO5orAH5xoi55tA6p8Lj
9I6YZfJgVzOA5wTJ+9bGYyvs5lOajnop7UVdEn9UKblTdYzEyNOOXM6lu9P4v+o/EE8EEj2B/QvH
iMyD7HXyZ5wwZrSz7ORnHFP3UEjzJUb8BX66ALOXmv1zPYma0w4PINZKoj/ZO5Hq+t3LysCUgImj
9nn/nQYQc3DNETatSSBm2B2lt5Y+qkFf42cz60PlXkbmbAePoTQakuZeRX54ZNr4qGZaXsY6ylby
YQpbaDFKHb1QX2SfxUgIjOAwRM7PnJMnhfsJilUbvBltCpKy4LzVeXTISHN45Ug9gDzr/HmdZvxZ
w51P4OROEWb7vY0pZBeZ7YUoIZPe7RK5rXW0e03OHxHQQGOi45wxQ2I4rWq8ABrdKIdN1O6kHWHL
FwiELLPaWip/sfnUh2COd20bwDIrLLo0j8GmjLFwqBbjU0PZw2iorcqfkDFT7dfAGyLgJUb6NqBJ
Q6GVIMBpuGehH3izD8pzNEEgRXvqsJ43Ak8MzPpVMfSQbTGMkS/k1IcphHA4h69mbt5Hz6kow5bk
56b+UxXiA3rTthyrRwIcJRxguUcSUm7poRGrdtNb4o5oD/pw2NWtXrIF0pXhmx+V080PxIs+z1O1
bfpljyC4YxMrNE8+WSqhO91GwudYbjNPrg2ewDRmUmA67jrNP0ZhAYpK7Jd6SM9jT21A+0NJrwin
tEZsffnnILMX0/P/Ys56NcyKfwfxnyyV1wkt3j4vFMWKzZCmNaJTlSfXNAgBzeAmbVbM57zz0NS4
x8DJOw3CrkDVcBiABEIuZIcQP/iwiKjwuV5rXnk4s5w5fg4Uu2AlWh4cnIqbwFvNTO7Qs3LNmKI/
1VP90skfgC4giReczVSMNj51m1QPiDco7rwDmVr8JQMAzNzZwXdrNlHYPk0I0NZ53NxhiH/A83iA
UME3JeaChoDiOw7CSx4wZI7NeF83Hh65mlNoKruDLMdFRjQemki+dk11cmt6ub5nV5oUiMNC3OWd
xf5YDSZRo2a4ZYq6cafmZi8XNEMophBxsneALlkOoEtR1+rso25az9z2a23p7py4dnemav4QrSmA
qBHwYsIWZ8M6n//7UrYCr3Tf59XZJ7q0IWydIEZ0Zf/93/++ZFHvHhrRx1fTfXCyIj1JgEXEH6q9
CWlo5WUWxWw7NmvHUdfB6H+UA4AjnzUrPQBgo6h/Y012th1Fn9z2BCAlMA9GEf/FKCK2Ia4VbAHG
Ex5nV7vQHCtONsdwIXAWUbZNBRn1A3VqkRf2w8BFui1aG/uTTf0cK+btFsHw0vpIXJJA4zkOdw5V
oI0icRtn2XuMwMVMA8SsgJdn/zk1/enUh9HjTH6RbWZrAwLFysjkT9g1n92kO7YysHGIsmAx0r6P
snsP5YDFunCRbqj8rzId8h8RZsc+lk3PlM8jh/chQhLWhSljLIVKqkQLtJmQ1MAuTF5ZtW0SU1qb
EAMzSmvxGbXmb7/spAin4KhBdFSkukYfR8BR8IFdfItn4U84OITP8T4wUSW2rTPnC8wvvCpoJgaC
r4II3G4YvbP2otcezO8+RWppd9fUswWa8PiH3+UUGaT4ium4ONoXSp9sFY+/Gt/6cXyoU1Suy46G
FUn0b2iDXT9bPQq1Cfntwlzmzvc2cWR1QF+9i65Di24HLe08VHuriFnwSmKwOpTPCwcH5sVHx54b
+230AaebXiIdzwTiMG8d+Qk8sir9mKPWkMwTA24S/qIzbNhbXrsuo/AaWUOEF86E/lbb5oVvbA68
b2llMPnvHQ0l1DmNIRzymml0Efve2oydX+Ic1/bcPhdqKaM7BIxeNUfkXAwIwXNn01YW0j5QN1Xb
+8dWfvWG7G/ES8HaK26zR3hn4nhgijpkEwFE4Wbn+IWEWO0f/IVnzmyvWudTkp7dnn0ZVOBhyzZ4
hm2MoCWc23dHgT+k6SivkDR3ZBbM5C/hqwm7hFSuHtglHwuyCbd+djQ1KfAGIJ8G9jZfdQe394yT
j4K/ST165Da11hONnKpFcMvZDK4i2/8inp2IHjIWULdV34UtTlM7PwtEOwhvQDpVk7GFVXlKUvfi
DQW24OKbguPdYMYYyhit19AduyG6sRhbuF3MDBQ6SFVKIq38T8D20Dm9SxQgojU8kByFOsTAaBR+
G/7DEDBX81+HbMUK2dmqacOvKe+/2q47taMLSLZ5UsQqrqc4kMhzyMvRnMPK4mVhZvHAGvundLzn
qPlpONI2IYCJmvonfbXn4j0eAeKPsn4qlHqEU0bzYxQPPZlxLOi7X3B8SBM79ZBX1q9Fe7buqPIZ
mNvAQvGnhfaMOhZxH/uVH/TwwJCn8rlUBuS3TmzZtqin2SwPcT7DxRjqrZrMu0yTw8RWRRpmeAqx
IrZuH2/MpOL0ydrzCP7t3oxnESSPeQdbgp/Qhp4a/VPx+IUJV25NVpyECll7p2TwODhzs7djVS9i
kpOp/PhEefA0q3K6dGKjB2BjUnnc4dgKghK3ZhaLDX1rBJxr2uuARWJGlzwo9xD71j+jLp4Q7xV7
QXr1vh6Ckfman+9EhKo8xoORh431oUR8tYruxRNx/VaaVXydWx9dgmMiByZ45USQBYMPWaVPRVwf
iPYCUELIAksaM7znrns1Sn/XzHAjiTUztTyYg1fs2rkbTmVLKJ/usXMZHCEOJq1zDwgvmECVooXb
m90Se0v8GqXsqWB/hD2X/ZGL7V/N/o50awRKOqLQX8aToz+V2yzxo90UaWDd0Cwlg/5vH0FO1nfy
M5qJPuDNlsdi8qpnrbzX2ri5QTy8sIC0H4uq22TekK2jlCXjSGbRE4hRtbGs1Nr994+Af80pNy7Q
hfIVsLH8LYHSdo4Hnq4U29+JLMSS+zF3D4kJ2pd7032DmkZApLZHeJOhfGOKBZe1bsJtXHgXhyGI
I5nFziEfG/HmFgohJJuRj0kOHmiQZyjPwEbRgW2NGVlPnta73uZ102V9t1FvHs16ykj+QFDVxmDg
8fA90PBDcoIhu7VSFEKRLPUjC+B8u+CVnyf4K4zAmog7KWXeOjl/as5XdJC/UFNcqBrRvShB7aGA
rZ6G9TDnIVlF8GSltux94tRIsnL7WSY1cdeg8F6iEKOgKbJXBd75hTQt9pusbyJqtN08Buk+MhNi
VZ1BPg6+Rncc6Dc1i32lqrPTq/Hs9XW0V1ALIqMzgcBO1TMKCO7ykIF/VQHb8Kr2nqFzvDXGuO7j
Kn4ZrJABvHIWBX2FytIEIu506BbqkUGM9GOYpCSgFEn/2lObK2giQRReCzfvr1GpK0xN2BHMsb+b
ZVOi5h5/rKwkR3qRv/a97R7ZXj4G3TChoiQKJxkMyNJ9iyWkbqJt2g4/Mfvec0QGSW1f5zn37vWQ
sxVORbFhRnXzeAcO3dhBDuwgvUSJM24DgiTBIeeselBoyXUX4FlA5iuOlgico6lbCh857ywaciKC
oAkkEgDBlL8GVVJvh9BlkTvJ6NwJ+wfQOkZpIf6Vsgj39sz8q0HZs54zu31U+oMZlHvq3fKo5zY9
8ojg+BcF60uPCtRzFnBXg9rN6/gRLD3ZB0VMPQCxoT9XGJuQi2u9w0RCbC/I2avZnIJQVc9MOb3G
KR9M7SfHzmFHCLq8Ady1LH1iz2SzYKIjynuWSjxsBH38pKp88Rb8KXviNK6fk2VPZro4L9IeZHYP
DRvESv0RdTbxFbiponC5hwsovWxtqisI7PxiJ9R4TpbQ7Xvla13hgMixirLXVZvRbpmfNzGN5Txz
GgSjuAH6JvNw5H6JxvYPl5wJy6xnDoTobZM4BgBRPlJsActUvp/X8RKQ7cHzqQP7IC2Ec2UnraMe
nU25vDhDhd0oDNj1g7417nAr0TAlrbtyKGeA+Q9ku/vxo8a48dWUg1zW7rsaMuzOXgoPdAQQ9q2M
FJYU5HvZtG8A2Uf41NX84JTBB9G4q6omfdFUjXdiaMpjZNtqGw2OwWR0RviVMazk2kZhZHe31LNI
RxNsgCqiLYCTi5uVjOPWAKbXwVbdUqlicQ0h4QFavfD3l9uJZ32N2Anip3KcdYPahyMZbjtlc7Cz
LD9fDW6aPTM2mg/ARMx1Gvo/0vb0S5Eaf1lair8DFyMKseCtK5jOsWRCPjyE70Vq32HiBD/mGZ3e
PXWG8MmIKpauBo4Gh3gTXDaPkYz3dJViay3AQJE0b7FnU14OxmMSte3GWlpGP3KSk4bXwU1EyYvC
9CmuWbbQjmRHIAKMJtn6rUXsnfJ+bLYxUUrrIrbmqyGbB7d56Brt7qOE9nRsmxeQJUg6RoIIM7Cx
DSzGo+ePS+hH3t7bFp2wA0sxmoQ+zd6osPdRJds1L2YZnpu49Q9u7U9rnmjmzYMnV4ULGaloqOXS
edFmmXVD00tuS1q2MychcVRUdvOBJo/2Cw2ASqzx2Ez+GSfdeFJLvLtsmWhJc7xr17rqpAFza0Aj
iieR77VNu6l9OHWdYXxMLhswOtL0XiS7hFi0t4Wa0fg4uP+PbBzwYjKlLWcSwFPWJSBY7fxlCO4z
3o0zRwy6YDBArGl0uPXwKe3qbiBYcxj+DyEssBhupzniB86le8my5tNBrbVpE19cnJEJUNfpezRk
Aek0ZGZWbeSc7ULRGMQ7Cy3yxRNVe3XxZcwW09DRkPkO0kZ4KoPMPqEh+z+dy1fpvjeabmPXDp1e
uTdK8+IU1WtU96wkugxBLBzsjTbT5Fw5RyfM24dWMuBlv0VEhauja6p+nbFGBDBn/5jyXUlmsz5s
ZTHPr126/iJHFYOEzayi9z7kSiHD0HAiYIcDdzsjGPKSo+TNiFV17azPFGehDKZpzVL3ZrTeM85L
sTHNHES7QY4lhiSsjPKVyIm/lcXyMhDIywLGu+7Aq2litThB0gtnOJn4zZGzGuJLVCMPRUxata8h
fwlicxj2eo8iGgEq95Bj7MY6Fo71JUJU8nWF+GruYWjNC6BETmtToX2OQv3tAw1e2YmLPkr413Sa
CdsQsO5CWCabKlRwdQxO63n2j+EStV5JsRo6vp8Wud4U47DrZPgHzDes59gmcIH5EQKO1jhwgBCy
YFaPtujP7PIucZdP9LVkOvjgQKhv1M3zQ4BZoj6U/sgm1wNvGD2HDil9tRWkx3iyt36xx5JyFQET
P3rLCTaYt2eyuR6mOaDu8Z6iIXU3efVphurLw04KZESxanau1sRCOhyDoyAHcSNDk/1bbF9IefRX
LvuIUsBFm9Y1g2NyNkqIjGGwxtj62NQergXMXFoQxBSUhKIXzkc+JL+G2XwTGAh/ryLrY1G3lUH6
EnTq00hgF4IsUyuPHMtjBlptdllOtIH5HM0629jYK5yFRc+kBV5Mik2y4ZWHi8Mb0y/ot5PMCEXo
nLexnz6ECD7SZnzuXP70WDdHGILENvH4rQiYP5RhGOEN8K9Yr7tFVunXNX3ERze5rxPZaQ9xS5GQ
xjLY2Jn7kc2E0FWdXHmjjyxp1je/MddJaKOtbi4uQhTkeJLh6vSt6xhVIcYD3b5Urg/Xgf1cXV9K
6V+TML6S9pKtHJu2Ekmwt3MMqNh+z15yDjFHjt4BbZGNLB4qXYF8JdR6k3W6p37+G0CwJbwv+0KW
8s0QGduH7z9MY/GcN/Zdjc5jD4yJtfY9ScOLXfoMgivoUS1i1o7vI0A+rv1avEdRs45d76gLzD7k
vA/NkrLA1T5mtJMhSSjojQntLo1DINVEvFa/q2qP536Izu3YfpG5StFO6gff3iCKAYd8bzPFipgN
pVNmrYTlHCyWu6sOa4FN5qCUaYDCrXpoU45GzNpbI3XglR+DyOS0mGiKeyu9ecLA5TR5GyAgCJtz
HBOzVZJTYP2gYtBr152vIkUvWGdPbB/vw6D4DsZnbmENRwY1q4hsDyJWkhFrhsXDon/KLhx3WYeu
Bkie0nKlEJOu0B1j9DV656yibcjOZGJZcmUn1goHuwoC443jZs+6movbf18ArZP3EeK+sarNII2X
Wjn+7b8vbYygLsWQS9+FqagbtvHA0JfDfZVYxQvQELI3rW44DyncaxVY/H7LqgLqDNakTMn7C41h
2IJo3SLoQ93czjsZIIvENr0H93kfvD7ZsI76Tch99zpAHX6kEeW6ILVsi401Wjjr3rrjQ5VW8owh
xbpzdRFSQimzkoX9R7Hf4DKst6MHthOS0T6YwmZfkREPS7mZrxFbG15hIg8Guz8bTZMeZzQHXI+s
jCzF4PW/f0S2VMLYk3B0UaOMAzt4ntfmNCLL8jMFkRN/4MYZ/8feeexYjmRb9lcKPWeCNCrj9Gqt
/LqcEC6ptebXv8WoRCEzCy+ra9hAI5Ex8fDw6xRmx87Ze22343jHH06pc2kqnpdcaPrOGDwxU7SG
LcbKlFXSeVdp1Xc7G5iqV/ozAE0AodMf5MPDn0z7FW/wJ+zndlcBKd0Z1bdJIQpSEweuntOmZxZi
4Uu0QdiOeeFsmBgPOz1wsIxME1rFr3aWWlS7YQ068AExY7AM3Mqghc7lJlRPKNwJ01SyJQ7WiCeM
jGobXejWCpuNx1xsrouI5nRGMjU014Vbaco2qqJdkUafTLSKozXaxm2Q8eZh6OoTdumcCHRa06aS
Rwxj7WD6tQ06PJgCHDiqug3Qm1vacojKIfdB8UZzP0Pam9+aUnVnvPh3CPgkZ1TRKlPjCtn6AGgH
Nt26NzBxeagVejU6RjjwFgVe43mYmzOSROhnqIJxhD11k3prj1X4aIyfvgsEoCsc6ElwYg79MU8g
GtZK+ZTazqqoG/BSHkhpgZ44NYR4QE+mFU+dZNDapETCKIj1dLZygN9IbP0iOVaMmczaeOGjn/HK
VWZOG5EQd6QEMKgK1nxgR4GLvVB2OzEMDxlru2/ocunI8KtycP8aGtlTOKQofNRx55fhj2SotNG9
b7NjiCu97h06jcvfI26JmcaXZUdbGwVMUbJZKF70oxZuOqsbxGFT/WBfbAgH0KhxCcWoUytKUMIy
QVnW3k/XBEe85ahNQI0qvsYWpiYLZRyOtQ/PVBvKWdPXu7KjOdKUWD3cRLz0PRk30xayJl4knzM1
cXt5rPHnz9jKW9wH0OMlcvh1gfZcjsUKpoNc+FX7E4ziWvRNxZaO4jPX0myj0cruC8AZKqBIkVoc
F9xhZeXVHZXxVUsNDVQNUyTk0gh2GJeGry5UfYJzYBaWtfqSxKWzbCO6qQyclTBaEuLTndLqYqeJ
RSVdv5Zk3839fMBmYuC06unto+mL910ZvRScwOeKg7MoTvjDHELoPwWH9MKSkO89dx/5Vb7ESX0V
hUN9O7gQGUNmo6ptYyd3FgFIA3Ip2Lk77aan7Q7j6jpEibDoA2AXunDfNSJkG7VZulZ4w2j7EBM+
W+f70aP/YYM4X9ddRgwmkmFy5lVkt8lNBpAV8jp7TDMbAmzNrqElw70iCHpRu16D8b1OIRY4OeQt
JE1+iHB1mAJW8w6Idaa9aCVhhJ5ZL+NKpe2BqKkln25GOfZiyWwLixEZqRDjjD4tc8GeLU4Z52UC
FKtJCbuwC9FvrAEBl9oX/TLKzRrmWnsi4A5PAPzA2gWxIOxjR5T3Aua2Sv7qs0Li45wvs20SIj/P
EK8tEgBuOtkqW/DX+XxEbC2t6rXMITOoHAfURI8ONUrtsWMQPXpL/GVz4RbI8ZMPE9lNCDE4d2Gy
6EWJmW0ghTaxP0oy2dcgsAY63/aj3XlIeOGXWFQ0okm8ZUkGNv2tBpUfxv+hRHGqwOH20ZQgUUFQ
rSnfKbTqUl8FRnhj20G4zFjljXN3PoW4dbvSyx9rP94MjngJgvLDrOqnNmTHVSY0QT90/prZlzXL
zHfDG3GpkToGbOWRsdxZxeef1d2j6JqDo9VrURGjl4YfOWzuNrG0pa4bnLfCU1hwUXBC4pRH1ILn
AoWd/2OkGiLFYGfqE0+jMH/cljwQohd7p33BRBe0CkamAq1VmWPLxoU+K5T2bPqWDhE6Itc5qJnE
l8pSR09dDoUx6wN+c9o8BxtX38Vmq1RiYR9C4r/cjNexM6aRRJbceIJcnqhTRy02U63SAYyVuvOk
MR66xr9ZLlaStuEw6XJwnqcRGZYlYvw5RPlnsFMF4+qIOO0BPNCOyFF6/4FJXiOdXVcNjpFnqmuR
9S+BHU3RAMFMHaIPE5PZgB28wTRBbHmKUNHVgrc2wWkQ+W/kRtAXHlN75U16NdsbsAT4abu2zPaB
Nu++DDV7Lt2kRWhXoSSOgccgifOBvy5VwozWvdI9c/xy6Mp3ZIjF7h7sObbnSh6J61AXbW+1i1ah
L4SkC6l1oy1LzyShwORaqhBKDPKn123izQWBUzPy/cyF7g4/OcJZePIMJJMBJ7/7hBoCy3/sM61V
unNsWzAh3fJ5aGjcWWK0AW+zcqkosxVkkgu9sz67lu5dVnUnvQ4wdWj5RvctMmpY4VUzPfMYHUWF
7kpUF1zdF0YjM7sri42m1XvQstP0C9pYQ8CqV7jDFrndtmp4nO2EgZtTd9uepmc4DMsiBf/l8ubM
Yhl/DUVw0mNmrKYYz2B34dvT6SSygwm8RRConknmXU3/lcH+iClz6TDq1AYmTJais7cuNkxVA+Cs
GPEZrunBGGkzYH6jg9nQXnad7C0rw2uoG5K2Dl+Dz/LmyfhqKhQCxRjOxi4Zt8LOnrI+J4SxpsOo
iP47t26a1X3ZyAmY/1EKWGE264CoMAzYdW2ULyAK+jvpx8+2Fh59Bt1IrJE82xRsM7eoji6+XCH4
i5rl7FreilXP8WweWXq8HHDQkOb7Elrx0kpDRG46ZsvB6ZbgLZkJOj+GriTHpnIXRG9tLN1hCoe6
10dT00Yuoa4DNQfms3mViVvrQV4yc/1Cz+TS4ef6NgPtM2yr7YiwDWe+FtODn+waabYbx/FFom7T
Kw+SweB+yeQhwRGMAwVZaawiU6jg1HyrtJkIHAj20ghRV+dawhw732WRSJlIBXuj9sy5MVjarFA5
fCVCI9FUZ/JYS/OmOHihgEA8ekZzDgdnNhb2h29pZIYZhkBpTO0iSaQkvHvcVhWys0iYWxPgZKnj
jLBVkS+qSj0SyIPGugohNQBCYjaD7oOT1rxHurlIGkZZ3kDKhOitWSSLk2tzGo2T6DsNvafRRk3s
FeXZ7yqak9HKHSV9HjtP5lH2GbRDxdIJ9bPLn91Yh4WlZy+0ylMEcZOcrj7UQ/9RJ+QO6cSUEOuB
+p8246okGlY4bb5GV0IYX1mejTHTN6Gvxnu9aIh+5uWSOXgLAxokoWg8ofTR2mzqtVkWTzh2bOx/
BzKngFeo3oLAiytyXZruGGmmgPooIpimzJ4wjEIPiGr618GbPrZrb3ReicwBxkyYaDtZP+uec4Xf
Xl2M1KaqfWqBSuCgui4Z6VfZNU/6bdgrsJBsbVwwmqNrbKn2bJl7EcbPjL6WR9ciA6I/V7EuYXk8
tzliRdR7e91mSEyviRlPxtG8XyURbXaKdjA4xoXms2DubelL8zsNsDZYw3hrR1JcNHZ0vWZrtLNl
yESDkFsCqwaaKpG5Idlx5ffhoxW4r1UNMx4Wj1R469xAzde2T0HS5/vat+8mLG+S4Lbu1FmAJIj9
q7cWDW7bJcHAK1sfnwPT5SFV0FwZ41OVyVNbn0dGNHT+GzjETA7NQqeOyLqNqjCJJKz9OP1ftfgR
AamBkSk6dusQSkwbRyzmhl/P2goFhVZVr6ldPlgAbXwg3qMylRUe3ZaMrXeepNoHJ849kB8yNpqM
+GILT5KLl6W2xInkn2HlCPBfWkN2QcxeIzRiYY5jFD4NIb9Q7UGFln1PKcO99JLc3Ug3Witrw6Bu
tzScHyMUWi6M33RwOh1/QXN2b3fWpuwGbgNFzzYHhEkOPGLssoLvoX/3fnzlhNoA0Cp2aQCGvbNG
KDV6toHj4e7K8qIlwM4jyFmLJnP2VpBcAFgcKqKeHVsNlzS12cg1HHIZzOpHn/Q5BeDXSqV0mINT
ZzqvPdc1D7NJsOhcieJnOG8fJNyuQ46S2yErukuMklTVSnsOHPyjsMCdOQmgf7QCFCmT9WZ4EjQs
Fg2bBTSlhqjUYAh3cZ2Dy6ovrR//pG5yLiGZL9Wsp4xQh81gFPGiEQYvs81W20keBK+k9pfkSY+K
Fm4yYgVXTLVYIGiNWEZMKhM3ux7teeHUO8tskg0m23XkUhZPFD/dlrSptEUTax7k1merxr3o+8YO
gsNTaNLJ6sPqjiHmMkrxWZES4IkY4RcvSlzK7zJEF9oML2lhHocRMU/dmDeTpu68qtwb0j54SOPU
lUDGxsl99atyC0PxxB4hwH/R5LTDkATZ4FmDLMgEq0PzgyQ8sVOFSHd6BINZbxj7PkngQ8AAnCh8
FyiUttmr7YZsVW67R3BgL4hoWgH4qJhYNy/0Z5pdBkoZq9iIyK4Ha2EKGl8jeCw5uvRoyUm2ovoz
igkSHuJ8bcp+n8tLR0DLup+a0TD5zkWfrgaX+pvGNJMmxDEMAC+JWR6iwH4g5EQ1SMMz6o2qiS8d
Us7s/8M7/2/gnZjd/w7e+fCeZH9id/76+7+zOzVb+81QTSloBergO8Uf2J22+E2qhtAMw/7nF//F
7lQ0/TcDWaDAGW84pm5pIDV/h3cqmgHz0zJgfhoSqqdu/Vf4TtOQ/+cff6J38o8IVeiGyXqg6ULy
Cf9I77TJZ25VFIj3zmcqMjlS8848CryIHIvaVw1F1qg/xTDQ8pD2mJvEVyPLnjB2nvqxPo4mYS76
Z9GOD2wo00BJ/6wUxuP5W6Qyyo2zGclWawsxRmNFj1XOt0XlN1fs4LC2GsCrYqs42dWya73t0Bkw
PZAgzHQaDw4nBgbjpNTkBZ8Atgu6FBUychYz8GMglA202KB08R27oNSRJ1EIN6fAUpZelCxwv559
YaByplmHFxiFiW6eBMaaQlrbLHJQoTIzk8QNNa36oOIg5UIhB7AwfPqzwiuWmjZ3bbSrnYmL3xuC
jziPzn3+koMZtMxpB9F3tS32XhBdy4GeSgEkqhEP0cDwTbxkGp9EQZrVxWTSutFnWmFGHhLKgSJi
jMhXFFveLWV4CN3yliHVn66K7hVbF8a1bjLgUIxxJ5lfmIT9qX72lEMA0OL4I3+ooQqWvvaQGNad
6flm1NRnK8AlKi2JOVZcALkljbbvWn5OYikoxAks7B3lZWqlaZlxhD04G1QUWYX6CdLjGsNPaVpj
B1zqU0TGzQmB0YdXtJG7MCyeFCmOHOg3lkPSRXpTNzmTKjVTd5wTuHQMZFLn6F6Az57aXqz8IXnK
O7rtGoHeRYIRnltVBq+ah40DJW/WIEArbjwD26SOmJwkjJTxv7MnMW6NcglhD4KWcIGmcZDnvJRV
h1RD2WDFi5K9cPC1ox2glDO9hVr4+zRxz8MoPimt9p41z3m+xvBKDs7dQ6iVOGcEEtgKnHcamD96
Ku+jHJ/TVuy63oDEFXLuzD8LbI0tJ2vLT1Gz1N+qG4GLM0jXawM2mnZB1OSir8HFEBCRp2gUHYZ3
CZOJTM920/9oZrgxCMoVwdRE7xoiE9gk+uDKfajz8oW9nYe3bHajh9EqUiGn24a2R6h0nR4Ftdv3
EplQZ6i0oNRSR2HU7o3RWLlZjdw1oGakbLk3RfA8ZC6oWkTs+NoZ20TVajCjlzyyf3AYvhYgKWts
tQFaa71ABR6S8ha72ZNXlrey5GabNVIIfxU4xo9KUJJoNnGWf7aM4IoxffIh9Btle6IvQaTp1U2t
WZkYr6ZN+J7mDJQmygZDGd0BbYVs9pMiZNu09tIfyrVjNnTrcemDQ2r8D0/Vd37jLi3FXXZ59+kN
+p7F5duSoAsgRjAzYZQ1qYC1EmFkrnDakgOhI8G1MKqbWmj7piNZgwcPfku5K3UDUSQAP2ttSQID
wUnIyl8JrVp3SoBGh8sBGJbGBr1BrKvjS5TRYUo42XjxJqrEQYnGT/g5DGLQsCXQZLE5dW9Mr5A6
6udK6996FISC0IQ5OT8HlaZzoeSkKmfrBO2JE+jPSaDvNMO9+wMjE2IRWEAASqqVMsfa9pj2mJB0
HQg6HAYEIpuYd1AdyIrxgg+jZIiTxy+lTaPURu3Vp/Zr4qMUzkKsgRaLZ5ryUmgTwdYdfoV1Y0ho
5TlIkysF2msXqM+N6ODaMAuzfeC28HBq/3XkUoVEQHsFDmwRl7hbWo9aVRz6SNkP+ySzt2agvjUd
Ve5YfJcNP8awG0h8M8fl0wS22A2zcOqCEqp2KRHTDZzvkbpeJ/qby2pMt+ynE9oyziJSvDHsKZn+
yVmLOit4TZNyRcbNvnP4UErzqJbm1gHV2GT6vm1UAo+RzZIHOPIuBv4K5e+EXixmA0SJmW5YpyDR
DpgMYQEwzUK5zrWhJVC7Z5zhhRFH89BnZKYbrAtJkKOTE8s4J/DC0w+ugvy15fISkpjoJK3Uyd1X
vvKKfz8R8dW+VzByse+696hHVGJWpyivF0TybaETbAUk+DxSF43U9tO3pmh9E8hh1Wl6Wwq3f2xg
yGhyeBtCb5WN4SsAwZMo3Y0amjBw2nMgHnNJSLXDSw0ifWlF43PXWUdbylPaoogeQT1rpsRjeh21
5MlBeNkVLJCDwSBInhHdH2WjrSaHVJWNeDBS8aD3yqayVS5KQiwA+4CnrZTcOSb1PnDUVQ5bQLJE
AP6bNWJ8KBSi4ixe0lBmO7WpjznhzrW8G4PYuVH4aifW6SVnPQEVvMH19Tb4+mFswJzSO8btfA1j
hY5lg89IXLsf5tCk5vzYvfID9/juTXx72axVYlVQwK6VgecjYQaizIk922YYdypV37t6caPFfOBn
m+z2lQoXu+JeAti00arwAk2/sUgBX67qKj5jyjiJRj8Ug06vxTikHdaEQZ6dSVsdBMs/FGm/c8z/
yC3XQKP/e90jTeE4lqVSm0110R+o5RiE8rBOY1JNMOSpCCm9wt6kxGTpaOtNo9o2+La5NrtDT1mD
5OxgQVY1c2sjuQH9GM7//gNNpeC/fSBNcyzT0R1JrMNfPpCa0JPoGbrcsTmcZW7uaoCTLf3yFvAd
MXRHIMNzawBYU/k3ab8Xn8zwV2YYXxIk3zVD1YAMyohEEXRN8OHkY5a1CKsB3qQ3TxiEnWWXv//M
loRj/5cPLTWkxQZdE8dxoC//+Sq6zGCE5Vv9nTbeucjjZ5xCszI+KHH3Wrt1wsAuO5i+R3vDEriy
MYdpt2YYv6uCdUCkZ5fvQ/8Fb4J0OHAuRdpska1usfqtsHWtcUusTdEv4eYtLEjTUOeX2PuOkAyv
jQc0pUjvHrIGzVkW9TNrqhzTJQZI5L3megQP7IOOzhskJ7tUessUvpT27eLu09CWOBz8xq5dhGLY
Fi53NTrHHRccLETARw59apZwXITI0GTNwnEaAznPrQZM4GTwi/FRmPM0RFTt8R1KuMsLf1f71jyr
+3WUM+HJ0Mwrjz5ql0kZQf7oFSHTyqRqgKJ8Ji50RHOiCsqY2L+VaQI6ThzNUDm0abdsoWbC8b9L
36SugEuu8bb21VYd48MINAOZGf6J7OI57SrMx0tRfPuUEJ5T78V4adNvqzPzme2SDEUNtJyM87Gn
HiovvQzwVlEzX5MuvFYERnSkhrbOQ9n2JNfwaTu1WNaRyeUXF8VHQCdYVuvug5BIVOhp9W4G70bv
HpgSzkcOqKhBN4LjgYyauYByw8HnubAuZvWhyfoLO3CE4L09FYQweeGyCEgxjXX0px6Q7AqkQ1se
+Jx7UQzs4vFV8YqzG4wLpUleC/wyYQRBhmgi8lZ3I5qauvN2cd8uNQXOklqfqeKz5q6lu9iRd3ty
psMU0JFIpDCadFCRqcoL7Vj5jBVvF6XeizEiSXXUO3TXh9b3nvvWQ4subwXw7tGvtjzAKzvpT3Vg
HIPCu/fPwmVCVub2XYuUg6bbd3sYPnU73qREAaBkBuyCcUQFReC7xqbKb5Ew9rSkF+ivkDjm8M70
g5q4j03YXqL6JUAsFQ8pLczmwxk/Grt7rB2e4pLLGNjuE2yMTUdlL02wlfhmxPAQWwhdpfo5lGe7
kI8TAK3OuTDaDpQYYkTq3W0XmKu66E+Rnx4Yad+Rvi7aNrlg7FvZYXLxy+QSGvkK2OGsCk3OVo/A
e+YFAcG+M3fbfs0g7TBqyoHlCGCBggcD9y8/MvOiawdrolXlCcjdzYHwZ3n1tuOspJBbyNxLubqN
vrMSfInGG0bEJd5yfEjdqWyThYTRGoU6Dq+If1TVGbCTSgdAYDSPhYa3IN7ZfbefrJ7myLQYWvAA
6bjqzbnnK0vOPfR0OnSFEs0pY9mgWlp3djIltQho7KavWZbJkcGcSwjjIpeHVM/fgSkteEQZVJKn
naNk0/eyG3ZxlhyCCETGdyFRNGgPqgN3XQLAY766i3rn5o8pFRMwAf6nBceTii2AiIUk62cjJeWQ
9cwolZ3t0FWOlatAsVEwOB0AapJmvE+G/EzgTprxq0dvHfE5ntaupl9Fa7tTOEBuDOqNSxCNVyrX
aQFomJwy9X00Mge5tXayyBlrR37c9Lt4unOvkZyhwkRWdzbz6qipyaHWjK/p32zzn8kVKRxw5Eyg
IeEsVTN5L4Z6P9io0dIK/XdsALdUC3IYKc4bmGN2GK/MojjHFO+86/Ay8vfBlodQvSPrOPvqOVKL
vS2IPTDACVZ5CDzC7j464LSZGx3KKvxA5uTSoFTeGaBhJIg2PX42s8DD2mXvaIdSmX4QBX9rnXlZ
Rt+JNDYN58uo6k/VGNxqTxztjDNnOKCBmJTpxm50yjM7JaZvINGsdpHq/SDmo8giIrZd4vneSOov
PyUXB9BwmPlL6Lrr0OS0h5ZsOhPKPF44RrT59QR7yaLJ+1PCrdBkeJ0n8B/xfuHtYvSM+5gTWnQ2
CScYsJl0prFpK0iJg7yXNMTbGHg/73Gg+rvUblec5c9Rj2ZIP4+j89TjplAM2BbgnHrLOKYiOoRa
s3dj4+jbcAw8xXkIR++mg4+XRE45kIUTvBQ0T1dWqc3V0F9WjXwspPNgmrx7KUwD/E8l/P/Q2g0J
SYmeckcWcs/cZDlER+QzD8IL1obiPJMdtw9Z0IAY262+6fr+FBfercEVoxuIm4L0MJWuZeMvaX/P
acMvG6zLgiw0vTOOWrCm+7xHkt+yuIUXiVe2l5m10CBjJj7rdu9HL5Yjjjn2Bqlj9m/HU8DqSCTc
ZxPLx1QzN6OufRqlcjAsTufMOuntl2hx8GQqdC5p9uwGDTRA+xF7jGKI4jgYDntri7PZt3YOYUPR
MDKUyHg6h2PQ6SX2XkQdvnI19Z6kLufOjyegpdq7PfeeDVEF85HTm0h8D08fHyvisME/FA7Jxgxp
LT/DN8EOjzyDexa7eFd47oavJPDWbdDuLZeKylCW5HAvpkcyQBFjWC72G+9YJpxRRbvMqgcnGrBg
NXtDNzYmGatyOvnVxjJXgkcHpgldLUg8rrMHDUyY+x5v+Bvj330n5H4UmEgSkmfHiBiOjWV1yxLE
Ux5HrED5qQNX4ITh1c2R5BrHSJM/vqH8IJJ97/r0xcjrXc3sUQabGn9lQ2JdJONnUk3WQ64vFdnt
w95+V8G6RMaDyFI2Ls5uHf7UVtffvIqWfQAk2QzWXlh8WdnmSjuaYJ46fyk9elpsAHEe71M8c8NI
BkDKDLDJQSCR0MfvbO0J1OYUX3w5qb8yWm3b9NSb7BV28NSI6LkW+K4haUOdgrjAPyxjih997TMU
10TPrbcZquQoTSpLuavD2Qc7EsGhsyN7KbR87+TKT6SY777+bEbyg9HtQmTeyq6nUlLSDsHRDIUW
X1JFyIuT/7Oh/c+Qpcs/E4r+eAT49xPAVLtKCTWX/whx+XPtKkQL/Ffr+ruOJLspw13G0Usd2nNZ
R5u/L5Q10pb+XCdbpqULGxAMJ3fNNLQ//6wcVGVdgeK4eyxbKFiJ7qqvbQfYFyqO4Q7zSIQ7asF9
1xXEi/sc3jH40yDzmo06GFuJsy+3u9vffyzxb83f6WPpmkGip04B/9dDUIP8NE2F2d9F/NCzzzCc
mLvmM8SXur5yPuYZeYuKlViX5UtVvPHVSsNw09RbwmSN4FB0VwWpJHS5BQKvyZeH5trlIA4ic81T
OE/9z18f+b+KEPt/KPlLTMc8ItL+l+Svexmkwdf71z/e069/3LOPdy/7YwzYr+/+fZRgqb8ZjjY9
qpZpC8GN+1cMmKX95ky5W6qqGlIKnup/jRI07TcdyA9TBCGmE5rKl36fJGjqb1ThjuTWq1InDkz7
b3LApoPeH0LATEfYfC6eb4dDojCtv4wRNA/wAzJCZ25Jt52an3Pq1pmlQxhMkjc1Y21pK2PDnKT6
D6/xX9+tXz/awuEkLKlZ0v7rGbS06G4qhg4FttqU1P6BDZBF68Hr98WD0tr3dCwJ5ogGZgiTLrTD
Z0EHGW5yOUdAlLfbJCnxSjf/4XRsa39JRqOvoGs2y580pK7iAPrLRSnxKhPAHZOh2pTGIlRwDhUs
cI45xBsnUZdaQMhOZlIW54w8SsV+MRvxPno58Wbg6RwDRVIeIL83IjucxVWxsPT2BwsLBnVKAwzT
w7wuPHe2KUwdeR+WpV1oVCsfX8uizI+co/Hq3Ep0QXgppkm/hzrODdjB4nPg4+cyp9P2Jxg2oiVG
62JPwZ9xjDglgHwAw6phj5vlEwuSSbLHUWDcRlG5NMFQgo456ZmJ7BZvcBF+aE720CNWzQrJ4aNC
F6o+2Y64ulGe41Jy1s0SUTdjSjX6aO1MwQprPIqYAAAnF4diHM6ymFCWtjfOYWYuLCX9HEWGUT+t
yfG2roYVEDEgcUx3NP5sD+QVTi9fAT1MasWTy8zWwOSxVUS5ySr90PWwOGTdIw/soFtAvWtMQH6U
KG96pX3maDCSluYuMtsrLOgrwZqbxCXV0aOPa7s46Wg9lbNsT7ZyhWSWUXA7Jfp62KhUQppnVeuf
nFrfE7xBtEUIFtEqSDChcML6NcWT0Hohc4lvZTpSeT9ZT9tAfBRx8ZUkHHBLyIbjCKuLjirQcZek
GKWsxdL3JreZ1whATHLR+Ih5SpXYD4dvj+Ch2FPgQkg3E/yXc7cBRkMibEgVmmRMlr9E3UnziEfL
j0D31f3eLHU65HmJrignkcRDQl+V0cl76okfXiSTbK8SOcWNCreeqDmXxCoLq7OqPE7qiGkyOFcI
P4SzNHKWwS1mdhMxTzGudQ2RMKrfK1QCTpA9JEXWEhiK35cUsxn4LqR0laVvs6baNVVbbugoH0VL
+112GFmjTq4j1jwy8vBqscIEC5O+ETNunftuzQpG7g9A03cJcIB5pHGEwiNs7XNDbDpreKpKmC2Z
9H9M7j4+irPeI+hxMySmbhwUlGnjPQbcVpSFsYiMwVwnsrbXnTXRYiIFS27uXYk8pKDDUbUwc+BB
Q1CdQpR5c2LVF9xR3B52PuzI35kNPcEPXvxgduChqDzncdBVc8OO32L3W6v7z743D0M33HKP3xlo
3iwaacOmBNotyCR9cEAlzkyZOyt3eIXdNtLLGjVElV51GqY/ONyeKCSSjb5QGGvMKHsQYQ4QtdRA
P5ajciYLbWWL+LOeUqV4Ls08gkGskBgxsjX77UTn8JO36YH2inxq984yN+ShM69VxuIbe/p3oFk6
R0CSL0Zj67kjJO4A20NYk/2mBRAKW/OxSsoXRkdQGWJ7levenuyiRY0mHvUP5o6kyjGhWYBdGmiX
cZEUNHZaBhRiqLGK5Jcyovm2kNmXwBxbJ+KahYCzrSkAiQzpg+a/In1R53pELJ2rsSRnSvbgGTW/
JOEZCJyeVEJmzE55cRF5zXKdzy4n6RbxhOPYHpNswNsT8InRmDx05O35erM12SRwUQCQimWzUFvo
+ap68VrlCv/1Yqac9tQmmcMHWMuE8kSp76Wpn5jjX8EFwU3Rf3AF32uDFICi5UUvOmUZ4szwFDjt
08hQj3Aoj4W+spnLsSwRz2iuBIxdtPg8m37aYd0JV6LSr24bvlXgihDfthcLG2ZXwabBvsj5A3AS
pDArZeVIYu9iOsGqTctqofuEOmthSkGYveRG/zTk1knUnIVDnG0ee0UchF+os5CfmDusrPVyMNnv
evs1VfN9VvFLMCT8CA2xA/7/VBsl6EpfPk7l5yzxG0lnwbyNubdXlW8ZsSFaNb9noH7S09qlWkmE
NzdZWjey3rEpo56knamfkwCusVEtA/xxnV7sWhhZqntG2PKcJjykAdHxM0+3TgMtmV5cDcntdqWx
bkxkWnZdvtCU2VVYrpHzTuJd82JPwjEHbFel2ndFUVAglvwczOQRzwKA1jdbhB9DXCxYrpa2wj0B
dJvS+YrqR9em6RA1/pd02Qm93v/IB45j9C7QDYOCHtspQUJ7I13ikEZslBgBUaMW4RvKK1NL3379
ZCvjsF0VLq8DRgdgYuj3dWKDE2duM/icdWX4xrBGEiFVnR2PtB0pnlC0Et/HZFqz+9sAwqyks6Wm
rMdjoyNv8FZmBkjBgnOa8LaqbnLpsQMsTXFnV/HpHOPIkW3w2Nts6S2ldMEgddkWAx0SN/4ICMmT
DcjvwGV7Govk7ddun5ucFwfkfor/0/pcrpYAFiEIAYJmgzmMg5jziE3uOPbxllLnHuW8WyM+E8bg
3Oc6QnKMl30RoV8tw6+Qi+d2o5yxeoCED3O6vMFH0aRvRWBeu1CemHFZvBJ+OQ+8el9E9aYtjkNN
qRKcvD48o9AiEAgRkm+QFNb1P25iMuxtHEnsk3Jvbf8LbN+lhXofOMV7GOeoqAUrwNjSoR8M7ycx
8bITyUMytwBEwjd2Pt0pLbtUEGVX4JF3FMkPgXNNCR6denosBaReguzAiTP6+jKTzqse9NkC5drC
i9vDiFeOI/WRSjlAystEhxSeQ4Xr73+oO7PdxrF0S79Ko++ZILm5OQDdfSFRkjXYkm15ihvC4YHz
PGyST98fIxNdlXlOZZ+6ajRQCFQiw2nLEvf+h7W+lYjyohnZKZ4jGwtl8ljmZMkAuAQZ3LAZg4NR
cUIzYVHe+q1Ew45QlF9WDaINg421hA4MawBpJxWpTeeCGLLC6BMxOtlX/S35QhsrMLbMHD5Md3mw
Qxhu5I79LFkRQLck8Q7GJKWR6jBNcApylsbTFV/9bREOt/HMp9SeOOOwqmArBuqmGn4jTpv9CPoC
WYXx/KsGqIt79CBOYZyBs72DFyDVoN01ZXVnasVDtSz+ZieqNuhVdnYMjnbqOT0KnSWpNm1JmFWd
6A5may3+ytPcFviOag0lI6rpWY1YTDmDksFau1G0/J8SQwjRg532mRBhhkDQ3PANCdOD7gT53mQH
4pEq3YnNoLKHMCueXNPiV4FMvS5+5DNofcWzMU8AAxKEoyk+XcK33LJkA1mWte9G7dWt5n3dxHAz
F5cRrNQdJwOkngAHrdhGzFmpQJ9xqNzEtW6u+zmEICY7E0GCMzA2ij9EMt9meMQ3QDXu0HC2R2rF
0eQPKE7Ao0abtkDz3skVu/PIdFqPbfx4aKfsJyGR95kJVHegGMtk8JnvW+BUvosnbzfjCAkRGBKS
uigNOftWHVa4VZ9jRlDkn3aEykOsHqxyn8fgKYago6InzsmD54bN1frZeh7v7EiplDfOD5Qs139q
Gv+TScZfWyAbN740pXAcU7i20K2/NBpmQFgrY0VtHfBS1zMncJdxdduCZw37hTmj1UZGvZSMRp1d
nJH6qG2qXUoy8L2DiQrDpnONArwDf/+T/XXC8MdPRu/jIrk1sLT+efDB8rXpZNkv6agvOLhfMPRg
UZu8TQH2umycTUrJjpLy2kfJd5L2rzGuY1/Z4fvERM0sS29rKeicyzqjcpgquX17M3fc4zFVRN8n
P6SF4qldCpO2xH/mubC+2e3CvBn/byvav4xLfr0YVp0sE9H8IgX4y7YTrosrjYzWxYzDLaN/fEi6
S8IrVsWG2CebZ34O5KMdy7Nh5ZcC52rdwFw1rGNT20edOU815ae05qpMR24p2Z5snG6rOseQCIf0
dQzuektDM+f1l14X+5AdxCAYp/z922L8ZW/7+ysR0nVchgI284E/vy1qmKD7zAk5NoB5V52nP88G
F/1gHzRQk44GHseY+XE9Uiw8ob39/bf/D30xH1cacgZPDB+Yavxl1e3GbVdD6cd7p3W3Fo1ZpYnf
o+b/5XBv+cT/0zzi1wt0EDQ6prOMNrxlIPdP633sNVOnFnufHOUuaxCk6dqhXUCZf/9STPGX0d7y
nfgWlm46DPhcz/3LaG/KjZzDELJg1NAzT+P0bMinchrf0mG4nTPtUEjsmfASV465HOkmkq+sbkk8
jEmTq718kTCicyQ30I7yYgdozl47tfFsR8FjBmecJ4hytok+tcy6x/oBYAX/cmR26+U72FS/0UTV
Xwf5AU/uWiwJlr2TfsOd6HV5iXr7zumgSQYqORd2cCz5Bhi/GANAG93OPX0NFxL+qxjra6tIgOHo
KBws+GNT73VSMiJtgYvlMHLprvxAGN/aYwD4Z6lultbf1pNno7jFn/hoBzDvipFYILApxM0O+Znd
Bs1DcRJ6/TgN6XcYRigR4cGCZCosCD8BW7cv5TJHXwY1Qs7PHYURF0ZwxdXBp1JkFHXTE8xyZNSv
UV+sK4/2dpycrcslUUfJ0errxzCgLUi1AyPPXS6wCIkq/LYzuQ0DUmw6+E5NOJLnXueoSOsfQMAu
Url7EodOmrLvKotfLcSLx7anqVyaFJmREphG6WUO7J1raUxbDFgWTE7uUG8/khcCN90lErR3UVr0
HWvDQ91BsscbpaXlRgkrR3zlXtOcGpgLI2Js0Zzb8dXr7WCtQxpwnlWSXpdnoLO56xEm3sVuemRq
Txub8yKLuHgkUcdyoq+kLk5zzRsU4NgF57xSkLVkwtJYK637CSKBzMNvpPTAmkHXeUH9Gtb9bUT0
bjGiM+jC6cmyCDA1+lsTVjHRMWtJWnuXzM/VHH9GGklMneNnMYk00GsDyvghtvei417w3IY84/Kb
Rv4dv6EFKwf2LzKL/jZoNQq+SmNN3Z7CqrikMS1AkpxCSTeSznDbI2QhVscUIuqdazqUr3Ni3BPR
+xPEKek5NaVBtDRUcTlt5gjXOuHzDFCyS6Yl32kbXAuXGI2OwVcYcoHInanjIGls55oYfFmU8WSZ
QM4xyNFB0rrmwwxfImRi0tTxJwuW0C1+9Hr3I86b50anRBJNvZM1iWcD3QshGXfEavw0R4WODvOA
W6afjV4xNIjutFQ8ZRYZcWY1/358/Fvj7GuZ87//sXzNR4kkLCaM+9fE+B//dBt/NGVbfnd/+7f+
f5qL29xI/3ouvmnVO+Dg+E/D8OVLfh+GC/O35WTn6BWObtCcc32pr7b7n/9d6L85KKR1T1jo401s
+P9nFK6Z8jf+JvcpMwAkS/aisPpjFq6Zzm+MaokBsg1HUkgZ/9YwnNrrT9ePayxTeC5Xm0k9/1Uc
kH++fhwlOflTndaWU2ZdhfPCpOq7aEvb8cLytzuMYUM1Rjj9vTb29zpAczLhJjITk/jOdmS2G9lZ
kQyHDr4e8/TYJO6ZeyzacZVA3NVanwCMZCs1kPXZHBxRYDALRn80xY+N1LQDlnpx7M5TOAbMPFwo
YsgQEQaprWq1cR9A99+3HIWGQZ6qV3g/Su1O7+dync65dQKLKQkzY9zlGSMxhqTVRtnDNBnOUZuc
4kgDuhrJ2d7Lob+XtsMhQISVjitV0bK67XnUiS1vYdGgn3+HfbphXjiOLWd88Dy7fMdxHjll9BVI
K2tdjYUJm5wUIEzpcF6H9GDV5IYC/wZDUm4wnLkrS5mHerTex4WNZBIBtoHVx2Bu+aMd+gk5tZNs
cLB+6abCgj6wqixJo9GnGtwDnGkf4g8LZDvYUToAkFeI4+oi3BdF4+zGyOsPno4q2yyQKbWSTtkF
4LwyIjWAdixtjMg67u6pCv0yZ9nQawBTJ3saTtUM1S0BG82w8WFIhHE/jO5Gb/EsRN68qbE0r7KP
zDCik4iDnWHUFZy61jn0qWrW+I8AL0c11Rj4aJi/SXHG4ehsGK1V6ygJUmyZxlmWDtHKZnSomuom
QfYKk/SOi/CEWNBbTXDu1okBuaKTEU1zWu8L1Vz7yqh3hiycVVfb8FSjqkRIyB+Mfh9xMTLdDwHm
BDGD7qb7ymarWaFxmky9RoVUZjtCfwlTS90YKe9+SmDVBUZg3aOb8FsW6xq/0lvR6ek218moLhh1
J/SPe9nJaafHCEcMZGeGEPp9uUQ/GFr/c7mKISU+OklKfAZEhxaqtS+JYg6AD77FcbkZisTeVDOG
2RauX0AhbdtV/+jy9uUEDLtz7/exPm7nAkeDmofplpnoTRdnX5HX1K/GMKPxrdynxMvJxqXWfsYm
u4FZYb8xuCDzjf9qQztFbKlBDE2RP3heDsGd+2KQ8sMoYOMHtnsC4pkQBQ6zpU6QWwX5YqAkpbTn
k5MbJXKx5ePOHMSXwkr9phN3bYs3MYy8m8ZSO80Mh+tAOFcWAchQySVNy3Yr8nF4q0xi/wbGuIu7
Aj3No+AEWw169wlE52nQmttINvYGFC5Wz/jAuBPDbj1Bj/Hkyzgr15cu2oVZ01H89dyBBKXAPWyP
xDn7IT8gbpc2J2ItR5lFvkxcds3ZTmJnrwS6wtnDS0gahhQoLkAKMlgjVmKj1TEvw7HE+xCNgAqH
+LOwKg4imKMhsVVoLvRXXceUQ095kwv4OGOKGLmXlxy0r6eV+SXjYKk0Eqz7Jfogtadt7dLlw16a
WyyAcfHUWEzp3QGn9CDi5sZL7K9pgHGo2WRdwSOlF/IojjvA0JNLb2KVH0auMwOU2ozbA7ZyHpfg
Q8AUxMHkPANlHIlZiSdjF+cOqELPfqo8F/Hj/AMDlr7uXYUGD4l/2DrJBRj5EduWbyxYbst5oVrf
mTWBb4FSJtpBVC+eCl5ViWC9qkzwDxK+kkMqciatlxw1VV0ybO8yQAKoFggM19wQq2LI5rPPyXKt
v+E5mWdP4DvFbuDbrRsg4GbmBd/O7yKZ+IPev0AaXTg79lbwtKx7qOB73S2uiuw4p7IG6OiFOuRT
cDQ0zIhWAAYO5I22tYEJYtFdJXB8j5LE1iRJya8ZvBsyZaFBuMbESISNh+eK7NgaL+CQgkPSXhia
e8cKkQbIy/BGdxsPt5NgLgzqpWibWzPvE5iF/ePgqnRva/Ot4bm3IZewP/1CtiMJ7SoDVzw7hdU0
iXErJhoFUi0S6rbNYDfgsAYU3booXjXl0HUYwZIrmcY+BJG3JK1cAr/bRx6D73mMTx77gvNkhPU2
SBXjWbM8gS3xo2yJ247saGnjcaBRNN20BGAAPEuNmySIf2LnGdZx5ebk9+h+W8XgX/KDhcz+JtQb
cyNkzcU7xyd3mtQGGQrsJdShqxrVVdlH+yhA6UFQUeMnTlLd28kUbV32rcpTORAj5qX4GtJtF5Bp
rrMlq6VV3lM9v7Z6z1qIKLybpcwvcswTJt3Stm6l2KQc/o+VWwNIbrpzi6kiH5GQWbHpsdQkOt5a
BP0kNfSlP9eRvQWIgFvZspbwcMIkgW1GhQP+R/vAuS23zlSo+19/0L0xJoH2DkhdbxlNmxWUCGup
VcN8PIlEC29E5t5X3UwRYbK2DRuH4KnQACSinvQSjMNI3R/35smsyhtOkOFeEvQJjH3I9gRFLYbp
kI/ad8XpyMB7zLZpabynKe1oVp0HFzyrY7Rr4To/LZ3rtvLEayrDaIFiE9SLjGUFVasF5GvDsyL7
jC38Np7t15xCYkvx3qDco/9QiCk9aUPBpCoSnkUEBWtx38PKLguLu52dQ3OYZXFpY1J57LYJ6LDQ
fNlDqX6fhPy/KcD/ZZn+p9q+/V+/qvjwq/Tfu/c//cPmlyH1vv9qpoevts9+7wP++Jv/1X/5377+
K7ZW9OV/V4Gz5v8shz8ZW399xR8FuP4bK0I+rIZ0YU/okvr39wLctH+zl8rXo/RlGCbtfxTglouC
RQewQbm8RKy5jIX+qL8t+Rv1uImKwwICaUnxb5XfBj/LUmD/Y/7D4NnA5Iix1Xb5Rrpw/1KAM8YO
K5tEQ1/wlB6RHWu+2Q0gyrQu93VZEbghknrbGk27kd7C2sT3QWJwxCNfK/ZwHeVrzu7dd5oa/8c4
iK3JtgKQ5Yx5fUKvHCQBIWkihy6sHkAgGxDt9AprS39L3GvAwqmldJfUtaxM1qPpXBoskp3DaFsv
OHYqj1YVL6BjH8LJ9KEwwXy3coDD8cqEfeG7bD8RGaBoCNr6oEsuNg19AlBDuAeO+6IB+gSmKdOF
Q2iR6EDUOlnTOeetWYXoMIkt4H3aM7kfUTHX+84AcDnM/V3gdl+WLBCWgp8LjOKzzFAVuyOUTC+7
TR0bJtuo3oDZ3BDm7ttzd7U77942uud4QU8Z0XxTJuw69OCOKu2V3ydBRhqMAaeOnwDIkmGaPULP
IZQg80KIMJzKJtRvxKR4isLIzxrYyKkxkdxOe72yGuuS9eHZdDEgC7vF5Z707JaGHWvj1zYq39yE
7VWuMYxyjMI3Z6KKen14HaqGKA3wvU2YzQfUSajv9XmDoGVaGwMk/t5EtPsFcSacwblZIbCBfrwx
3OaZhGpnFZnhavboQApToVYddCpmpMsV7qt8gGbvLMbOsWg+DTxWjLW+hVg0LuX0s3a796mdPqco
Q0sdkcQDj7MJkGxPOsmRDcNGP6rp4ZrhUBaKBJ4ZZX9TotZg2et57IICfSGMM/ghu7cp/F75Ot3i
IIhFGkpGejONn6/nxwh5z1Zv2Gim5CGCJgvnXRvvZ71PQGrZtxm+7lXetgi8AQntUnPc98ksgJvS
/eAaIU6SaJKbMgz5uYJWbugwaNQcVvh41s2bSbDDN9Eo3zlEfTHquenY2PuqJAHLdZ0LqDUGQ3P6
Nggy2TIuO80qm500CQfVeFkIAIttrLkv0zT/LGQLutUowGKT+uZHGg+SZVZsMxNZbeDz07bJPt52
ksj2xGlu8kzvnppTaMXHKi8QGC3ijD7pXiiKPxJdaec8xyqY4zcheNokH2rOmgcr6H9YZKTOY/Ke
JjjUOpKhcg3JRrfA+CLu5G2MORR7BdOgLn9lwA1DD7pngMKJsXD+gsz3ZW6ogWgQiahD3p3f1+Gg
H6wIaa6eNvMDyQA3oavpa0sxscwHPbkTA1oGXW2Il38wlHo2qSpJxRSb2cyQmXVOuU0D8jkiLCVA
anClV8OpqctvU/Xou8G0zrEdbgBn8gDY6gRhvd0q2z0w+Ey2cSwPmnSLvU5+K2u8vaas+M7tKtRb
8holTb7Jgl1EwAQrsBSFnWo7n9yjRW2dDYcqo4n99UfXQZVzJlb7gdWwv3Y8cHrlU1dEz0tUakAE
lTGJ7z6vnoil+8rY+u+SQTLvFJNfJR5lmpLhOtWZXpMawu82yH50JS6Zhu2p2UpWN5QxKBa3TpoC
yFO7gM88i1/sKtbY+ZmNPr6yHz2XFmnq8XwTG4rcWhICvoQrR7n9ox2xVbvGmSTld03SUeoj1hNS
cqNMf+8JfwT0Am3vM2mJxlZlFlCuaisZmeouxjvUVvI56JufDkqgPjZtvk16cOAVHxxL7i18SQGn
h+iMnyZFVqnnK9rn8VBF2bmi3KtCgIyldFjtacFNztWEcSSH9Zmk2P5baP8Z84kqQ4ketby0uUpP
jjvs+cgRQVr0GtAWLIxef1atfB9ikDSEcxo9GOc4OspxWKYO2E/N+IcgCqkru28SMMol/A6ikG8o
aa+K2Or9SMzHrOpuCQG6jzP3mQuJAsyuVlnGs2Tw8/fCRmAN5DPx0JORFbEKC49ASEv/ZseKgaob
TqaVWius6ZnubkWsHUMC8XZ57725YkT+kHYWIgdAC5MCQWRh7GUtOK1bkSKTormFp0P2IMqt+VBY
JVJ1O3ltbX4bcx6uRG4B1itZI47xR+d10VUrnzxvJFgkbPhSN8E5hxkrmRGEDxTVMQQSoKm2Cz85
/x6JvQoE3IAxfHAtYxeIgBJStAQgmydo4hKFUHa0ajJkYZbinsJWNeX9Pe1zctX67JSrnH7Aasn+
cAIoKm73UjKCYntoyi1QiedqIBeq7aZ4bdXlvVFySNuORjw3pt4aiUL/FSrmNnmmnI3WCwM3v6Ot
7ZgtymR2b5CzSZqv0yvY1g+namq/LNsfI4lSQGGQyMRx51f1iAuh3pa5ahDtQIWLhHidDHnft0TG
Aqe47/rmyUajUi7VQrAwW/IDmF3oxQhPMG/HAk+Dvu8E/95aUuAQydIOei+ZcQP+7aJ4wTybw8ma
9I86bW5sXjybfronTZZbwl9/hn0Eg/KIMgbhmXhHNNaw2NVf2tp6qzo9Xw/eg513wyb3vG7zCfle
28eD/Ok2FnFYGijaiMxC1j/VhsvXaqILS/T4nHuPHP35eazxFMIXKNSiebRJNK6rwqPrR9pdZD1h
VigwHDN6hJqGACxy7iNocVIEL17BdGCsrlNjmLjW+U4Y7mgSU5XuvA7fpUARugKTSXKSK4L1AJq8
bvDVihKhjADSkCdKsj+BD19fRN9GexaqfhqKYRMxCUq1+aIN1V1iDY/xfCcBQKyUog21h4m4SwOT
JuS4LaYWJB2puQ5LlWwqZjFQI8p9O/XYRhr0issNG0YvZR3/7LwUAQPBqmEAuLNrtL3F1ZMzuyFI
T90Mi5MFRt99aNNTpYYwNgliebRoucetDpxVNnfGBCMEh8QaDhE8Ede4ao1xtdqBLQy7FMJlt2On
/0RW99nM9Sl1hwtY30/RxIeQjAm/nnjH4+aszdVDKV1iGrq5X8/6ji2x9EECdfswrS4Fb0cSdDdG
B5E5i+q1OaAPlQ7A3SEk52fU24UKth4Kd0NINuuUEEabMGzK28bqeGw4hYVdcKHDrW2RfThPWqgc
oqejb68pZzpr7AaGHb5VCLhzPfmaHYpL1yUeq1b9A2y3hQ1eMnEqSb1TLLX9OCvri0v0zQqAbXBj
JfG2DMWWbeRG0IPvlSe3dgCYw5FUgppKrmfZjiRbGNaJPQyTu/DMpUfGXYB/D4ojajGWPnBIk880
ixgD6RPMy6bH3NfZpAySIWTDikAXUAOfUG9F7PHTke8sSJNfcQ1QW5nVThvKikxTDVLhCFXAeeon
d5sAQhB5/dPrnkOQjWuRMDoUDGX83PL7ZSWfWOUTxj8Ussr5tgv9YZ6iaItIC0sMm0ZZhOsZE/U6
KPiUVAI1SHHun/q4urayfGvTlzGj4JFj9aiK+Bww7ih5SMj+U19zcYhsrC9Zj18n8eJPNHsRHBsP
qWvCA1InML7CZILcIZp9UiIktbJjY0AF1/n8rqexPWVMaYh7QY7UFwdVTkcTGOImFQaZdTTh1gAQ
sdVJ/dKc+8BsKj/RM+4pAwZJFUCK+CUmVxwQc33NNJGvoK0OOw+l5HIn2SWkePqDOe0N3xuVzU6g
3yEAO/QokkzW52sx9e86+pK6uuoW7lWCRYsbe2wAMDCAlhbOD+Uyqg17Sap7vGVOn8Bc8zKUxOih
G4d9YYipxA5VvKn74MMwCSifFvnvnJJSpMbo1YqTxwn1d1JzKEw9oSGNmfAmpiW3e1i/ajO4Z9tJ
nhibnWTYovDRMcRaF9UU6FnhmDHiUy8JXRrnrWVvUlXvyZaF5+4anCHp2SGiRiZsNCN7fNa6JwMu
D3lJw22DN3jVubRPSZJsNZsgtLIPH7qRsmUVa5SXMRD7MGBNHnSVT5rTRwwgfVXb+lYBadsEgt+3
CnjP6txSiKKcvd5iy1JqukYim1dtrE5KeITBMditxVBcZBU9d1o/Mu0w9lZFzpTj1MTJYmk1tcpA
TsqXudForXDqrCmbx63NCr33LpY3/Zz4vJdzdu0blt0ty38EcOWzbgbu2tESza97eL8Uwmtsmj2O
6+qaVCZcpUqkqJAbfOk9iNWadF7POgsxsUEqSPwMxSOhBZy4i8ZqTEgpnDQe1Z7gth72nmr3YZOa
K9FHBRMifiuAYsuGameYvfdBf01S1h1dQyb2lMfploiltd5hCgNEK1amHJ6HOroou5+YyC0fh5ya
Xal8lbOwkkl3M+cte3WD+rc8/fobRqO+2LJtKrVD7fMwuxPp7zmxCSa5IvxnZlERjeqlaynE7Dui
J7QCjt6urwlCybVNYLE41hMHrb+eBr6cvnqPt9OrJPjJRABJZvykhegu2ig9iqnsd3loENqF1Ie7
Vfg2nza/yNKzpxWV79oDS5LJRvRpcwoKeS4VaHdR0rh3hfcxuMYDaGL45byhK4WcnjiFPfgs+K0p
SRCVw8a5nSWoHazHWceCpCuHp0laVM5uc9s5goqZ3B4+oqwNownrfXew3BHQfwOzY7IQQmLE9aL5
kAwD0uAgm9YiD9/1SaxnD9sDkEhjJfi/sLwpggJLB6ttPaGXep28wmLaoR0ieAtclbwUxq8nO/kO
0/7LlYg0OgV7Evo52ocrcMF7CBgQYPq906gb7Cyfo4n5HXBKU7wXSpxSz/Q4czM0jRKyb+IeCCer
dhRpJmUnJ3SiJeecoMka7Gkg0xdoYqD6MKrXBsnMyMHCfd0lXwwkOFzK54DhzhqRXJQYCbQLBvWy
eaMZJU0dfSGo1/fU0oi2tImLanjsogEdYUZOch4+jcTCTdFor1F1lusZebTulR+pY/q9cQsQOPZb
hLm+OzSvNiCEdZvkV02HspE53i6YEyqUlNiCbn6ybeBYUfVmEDaFKDm4gQuj9u5g70okZqBIiVpr
CJIlUiF3NQUBtbvUCQN7lfT4O5DRT5TJEZ8AD7V969Z84CzeDAV4bG0QrdGACCVEkqS/kDOqbqFL
dilnHdFsCEE6BAeYLMhyvNYc5Ez/02hPFvDWTYMP/EY1Ws0QcE0KTscJt0RmqzLfcjlqG04l306Q
74cUkqyquU+Ne01Ybyh/kNVUu04PIwYraOeDPEIsFBsxU3D0MY7U1/YYPIuuEys5Uo47Y33JNUQ4
aqjYrUZHLTcdQukhXGmwgKQJxJXknlCIR03QMplVFm3EkYadhL0p+Q7m6DGBQxKnSvimTnJgld5I
xCGrEiyJQ6/oOvMemxH0xP6sTYTzLSq68DbSXgKl+YPeIqCCdEPOGw/uLaOwk7d4XIPW5BDTu2s0
GFDE41sCz1mfefXZaphhJJmBVB3aF+kfjZaRiqUXTHpacFAs98joNuJDhlTSdPAh18E9BN5pN2it
uw3jiai8I9JXe1sMPNLU/F890vLCoM5g77PNSF4hCAqnq7h2eH995ZkU9pV4StXBSuGBtmpBs7WP
TGrk1oAH7atgHCkRETfHjKQIl5g+wrQ4TNYd8VycfE12SUkmTjwFrEOR/ArlZZ2P8jNqY3HwEOSy
t3y051QHAieZrIdgfyS99DRVJmPzfKvr+rgpgVuvbHQ9LfSuLhE6BNOJ2QlNvDfJJcU0B1JQQcjP
rGDnZkONbYGFqufIC4W+vQ4H8vcSzOEprI1919q3+VR8Q5qpN2Yz3Ypm/I6yokGsPuLZtg30zd53
YXwEVfmOSfG9sucPo0JYCNHtqpAph3PTbRw9Kwhp4InpCbL3pvBUdaxL4TBvnFJ+FLWTAKybniZk
anbaH0ZTv3Q5qbQUiBj08pXKPcnvMDpAOKt2bWB/xAHV6UQHDXg4ZyCnTL/hbOcJwhYXPvTKukon
B8GtJwSx7gI82WESHLvaeY5krDZ1jewbovUuCMAmE7BATyed+yKl0s8HPpZds2Qd3cAYhBYPe6+b
SGZvTGNe06R956am1jM9SppMqPPYUIMcDO91aXt7Ujt2WuMdutT4RJp+NTJmpmGmXuOxZosvwNum
yPu46Vd2j4shT4fvNE52KOyelN4/NoUdbScmm0Qgz68MnopVO83D3smttb5MFbwcM3RoOueiFNde
gQ/QR+It4PKv0WwJaEWc/jIrXmMLfCMDafAMdbB1ekpgvUHAPLJ2w4minQeDMqvn/M3Hyds2E56N
NI52rTYAdCN18he/tWxqKl+iABDBEzA7CXPXCiaCuVkCgbHZK1m0LK2nBFcOY8MUobXHXJYFNRRv
gimJddcf+iqgvOJhXWVs0mN+rV7sEai6VMRjw5GcGf0DDKY5H5Nj2iW3LsuDQyrNez0CJBQmJL9J
hjiQvcujPeZyFYvwAvtr3Osm0zMG6Wu95CKfHaKMyDQ7L0HOWVIv8Vm0my6dmDfhkaMeD44yDc52
r73hzYuItSnjXWbMD4q9ajf2+n3Di99MOXJ/0ttf60B3NwlTyM0e/v6lXCDvRhmwaBTR2mkxH8yl
JfyZhQ5jG1EcDQi8q6Dw7N0MYHPP8A1aDx5V5rvxzmt5GFJNvdl2np6hJ53cBNuK1WBpqMiNXGcW
EvhhZGPZjdaOBPcRrGZkbiwCyta9zvSYsHB0GBWHjNScRVRYAUwwhuAmg8G+PKfhkPVHLSKXj+Bf
3hl3rTrj1GhTssflcjGhwB9iHqC6mrTboO7wiVrF3nUt0h5mpDha9dJ2NAdgZu9Kr7grXSAYyuNi
MTzt3BvRtSLa1m9lcyRI9EHLdjlpCitjwMLUhvM3Sld928gFOVKBMm+JM1uFXubumjbe1tqk9rHV
beIqQpwymvVa9cv1YAC2w+Wwg71O+Vu+Ik+t9eTqFR02mR49d4GuifsT6c5AsmHCd05rLogJ0zyj
CgdtVPvB2YuiJiK4K2PSrJrqIUaoMYCERPH8ynFU+EGhP59AcZhcpjK+sQyKqSjKWfOwft+ay+gB
vhJhyDO3o259DJZe7LHwfhuiBADf18fZwO45ag37mT60MK2O02kiU3wICnBCaBcT1x3XZe7Brgsm
cnKEd0C5+2AwHd+4NWHxn2NN6mFNbjPFN9CNKfL2ItRNYOAEsKVaRWAqn/OiGG/aMsaANlBqatrw
3kcui4PwrZ4Y4VQ6J7jVJJvWtrBbCnLL7PJsV154XMh4aiGfe4IdcGbhuAht+9KUwQmQvrWEhah1
BngRlSfyr3E9CiP0uTKZFTIOT+MuPoA+r0xnPNoJ6d2dbpKC633hbZ0JBNMSGNME9gbMbbU+WmKj
cumX8U2ujXgxJ7kUIVa/VrFHKwFsSLrTnRI9Rdvk7ouKwU/rjLt5tC5VzyEtvCWSqOu3dI0bs2Tw
6RnoUd2OOpRMEGftRdusWYyybYAC32jI1hy5+kTvB319SeYdLi/HbxFYHXGM7l3NJn83kUTbWAkI
IAhF645UO55o5F1GPwqift0tGYGCtinLtiGQHPNsTOY3Bq92UzoFTcHoWJu4KG75/LO8KfovHZDJ
Jktia0ttAO8ncqBbIpklwZ0eoDMCllNmJZAC5aRFLKEdnr1Bop6uTXLVZhxKa4+Jcx+6xBMt7zex
gAGdbvs82QzJUDVd9NJObhDloh0xqRSX6tGjB6/iV0QNGdGf1Vc3i4+Rz3eQ1qxIgneyrp9gHD6g
8wkMZAnlopJi8IxYebYPsyFf687cTkDCgOBbi0DktcvFc1u4cl11AG9FGaWQmKrHKGoMbJukRWf5
+xh9lM1jPWPKPbv6zxkw0HBO07NFllBdMYdx3zzzMewXK+AlNK92eiAqJh1OKr+DG1E6x16/0eyH
oL5Lb+bhoOzHwnjI6FjLtZKPsOCc6OQsONjwHkstX/u/STqv3datLAw/EQH2citSpHq1LMs3hH1s
s/fOp5+PGWAuJglyYkvk3mv9lbegh1WStJtp3qeMJrHuGRYPiY+5hKlA3JLNyAUj0u4ijU02d8oR
7qsCKf22qluhH6kqVoprbkwr2AUAkZdJxZhMvXjyLg760fcbBIHRWvEfs78dQjKz0CZP/imPbg0g
6HCfchJ0PnvG8Wz6R+HQapw/lOEtV+/mUlNNT+Kfr75rxkdUvxVJuLHmT32AzNNvgrFP5n3XU9Lu
ztZBb/e+1WGWa73QPNAlUNFEGLGm7K36o1ZvIjILvWqZyC03IdgHmXdMulvLLvYMh8q1lN8yecQm
bvSEAoS9XF5EFJzVP7F4N6TfHPCowLCtZ6ep+evaRyFeZ/UWlH+x+o5NmAOEQjLp1OafYfC9tLKJ
DBDCVKHwRPIP/TThWh14pIOXln2Li5nw2wcC8vHlSzfFL1wZsDKuHH7pxe6ZwGpJiczCix8QT382
bxLcVaFGV3oODE+U0QRLYBG5w4IriMS5DhMXwKfUWKs2etAlxG/CW8Y4Puo/ufAoEAoWhG5aKzzu
YbdPsk3ce2p7q9rDZF38ggf8aMqPiMeNREiiUwQ73xENyIfZK0+KUHRObeph2IW3Zkzw02aMKMfa
5uqJfzPRdoZxns1zD0IEEEDRE3aWucZCVm2CviTqmsoDgJVh+OzYRCU05Q1e6zlaNCiQ2cKnxuku
Av4Tfkj+84wOH+QH6lYOdMo1yJs16SQHQELuy0pPhDy7hxxvUvSgTMCrVv9CLcFEuhivXmOPw4LW
B4lRKjRSysXK9QK2WwKhejDOkN8r2UKTysvHS2BO1HjNARiyF8+XUI1B1pjloe1n6aOVP5ZI7bNI
ZmFySetPUmO80TigaG9HEvbWLRPaRMYenR9I/aNTNZHy95YGt0zjJY1smnCtXnJ8wliLQzheSYHh
e9YqSO37RqtJGJA/xLog+CtZhcj1ZPkWoIGn26D2+Qc4y885EdYAFBha5uybV0SK91l1l8pPM76P
4l+W/hFFn0DnGfFnPYGyATakyh9t3/A99qRcp+FrrEquWD4TLvQIEJYGXjzoDy5OydpV07ep4uKE
zUlmn9C4Eh3o5zRcTAD1ANwmdDj45OlvZJYW05AEp2Mm37jfVoP4L4fDXjrmOM0cKx/tSAk9lCvs
Py0hu6CB0oOsfvMtkr+GimKshCRNEhjHK4rXwsDMAQMfvyv4xbHcrtqJR374RU+yjsYfs/dX8ejv
1DKy/QmLieouT3nJl7S8l0utYctfV1ZAXTJ8qX8Q0bHJLUUk/Y+fHo36YVR/mvlhik9qZ9PqvZzO
pfQW5zhrn6r/VfNZhP/FdT/J0N4X4HYdwQiNEwWMUoWIYO/K4w5YRxXyt/BqaqqeNY0piya1hwHn
ZMQLBCquZNHYyOzrOa0VZIthmOww/MBsYNcfe57ir6H9goMnIJKJgenzNhnlqgTtLkMVrmdcdfk/
E/d4X3uioPP9E7JYKfsGKUU4PxedV85Tj2AvgYlk2FoRIwLU/hW1eJCgxJGoydU32Q8tKLCG0205
e0ytgwxaIhUsL2zR5U23Nl4nbC9+Q9cQPys994D4iAL5UrRYdaQQyWvE5+tbqzD6rdCDQC8XuE5P
PRB9RgdXgXLSKiA3uJqDliCwBoMwb5PKlCTohBKNLLcEaTFe8OBXSHTwhXYlhTRQzhP9ZNQxVPTt
pnx8i++dWUjPN1OISGFqnZHWFR47VCLCumtKJ4mzbUQjYGv0jt7RmEWKYoOyLVyL4mOSp505kE7A
6FTA96vtxM2mOJ1euq3yTOhMDFXec9AGyKK1Tg8fHRmIE2qaoIHiTRDdjHYlgwLt4oWu5KH2+dqk
La0I1ppQkdYwbZEwA2xwQdC6fM1aDAVZRMUT/XlmrkBtJx7uZpROrwAnamhMZHpOqwIQIk3eSbXt
5pvQfCb0V9E9RzCKvyLHtDTuA3OXTnTC8sPJDU/veJgC9m84wKz7saK9YRzE+DxonwrvcdH/TItt
gGFFQGpC0eOaFmp3ml+Tuhep5a6UrTCHG9A8h4c/SCRC0AmDmQlaxLutkpzN0tNz0YocoCUZCWMA
3tR8yyF2aJ4SgFYCetYWHUcKBYmSwuzF8ZjGJPyllCVRRhmVxP9QSE2UmjuYVKGB0PSggHXEi2Jg
Lx9sEh2X/46ZfiiIOHhTlo+3nUhIy9RN2yGC7YFmGYyLnuuEeBdBPgbjRa3vCdNrzChl/dTdC2Es
vYH81lDjMs1bg4k+CJN4SjG6xSOlQQf2yk+JZnoy3nzxW1S/muwQEjI96gGPhP9HdsZK4WhGFYmu
0VjgOcbQhOwH04nYYtK58tpctuGi4eMzt6rBwSlcTaiNLHzMIgnlatF8FbgqoEgAdVJ7hsVXfWUZ
Zwk2V+5DQARourB9H/JAbC43DssIIPE7LXJiIxw17tQGWUTal/ZQISRJASMDlX5aaxfEpVfMw7HT
tUtnxfwmGVL6IuEOWt452W2NRQcMACajftN0ZxR4gSVqThBAiAFRAxkGulK3VfrDiz46CkZ+QHR7
qktxRwTqxu9hV6WPRv6eA0QSoG6yWnrWGO19SXxLInL0B54iZNloCfhdB4JGR+Tq1a6URUKYKWQO
IZVmDBOuHpXemBXbUJu9Xk28CYQ2SBl0ZIK0M+tqlgli3OFn6KY9vlYoKt/pWoyP6OkIxbbb7M6m
fsKNeaYq+l6YhufDTwbjTKBickv68igTrFwE0aXy16rcQw734lalVEa3JM8gQbyVm9NaLqXjAE6X
qTF51pPb9bHTQf9pJMnQgrxBv79WKb9S8+kgxaY70vku1zFCO4zaGTqDqHiU/nBrKWLgJqSpNZMe
odh9VLIBW5od8wZ3XUWSe2WsFZWKjRC811SelSSSQm6dyOC7o4s8IdX3ivQzSqlLnDeW0ZyqctvQ
3SeFwl6KSdkNAd4ZTPEWDU6Qze+yal3SXPwbE1gRloCjKkgXAVo0lZoNoX519Vnjw6s085QPwVuq
E8Vc3yrd+G1wZGTBAAoWHwO65iQagyDEqq/UAkXm+EiBAVGp6UgWl7N9MF9VlrO9fUlAvrTdO5LC
97ytkmJTVN8iPHpC8EAan0afLab/rXF8EPpIVJPlZmisLABLc5enqCauk7UlJD6a71EHO+Kl7S2W
3wg7JnS8Tu6R+o8YXZT65IA0h177qHldMpWMnADoQNvPRWoD+1BUoq6w6QyfgXpqovecGroIUjgV
AG0B1AQbFg5UZWRY4C9q+aybR2m3kjxJfoHPOJnS2n54I265XCFog3DPfJzr9Kw9mFbGi9jvcvEc
K1e4VRy+XpadIxe+QbcXWILoiPFaDtxSDn4mUXnEzSdvNQfxkYQXx6CS4RhzaUstILdysqKLvgaZ
8oLmxKtEwnW9UgeIcgSlaD7XOVbxQqamj1HBRLekoMVQgkcjb1QDbxJcNyH/nfKQ650EQJpspdwb
Og9pHP+LFNzomNLHz1ISt6LLOlL8KcmzjtB2ErSxQXYwU9tZvXNXrvIqWelkdh3rFa3kWAJs8mGr
3bCiols7crqYlseZZiuliwc+k/6lQCeIYXuvSg8gTkq+jteFMw7bOECp5lDenHxzeZFWc2oB8PA3
pOVRQdop9ffSwtWbIb6VVuTQaKFh0xq/Qinft47wg7caxXmOWUqfvpX+mln0UxgkF+7K6LpABh1P
hWhuxvExzCR/bi3pHK5RKeoXJn5Tf6vHXRa+Rvmu9u/VzB74lgmvSH9nP6rndStuJutBtwVzzrEe
HX5B1pkNzP5qLG785G6I+yU5ykhS493o0saq783i1Kq3kuwzQ53dZjqLduuINK+p7jSSb+n14n7o
3/nXEmU7aefcvOBj0BpXm86duRUdxKC8CMzp2S5ekygsu6nHg5Nvo5BY4r1ChoyS/8vmX0G7V4Ob
2o8JEdZv6L830i2M/hjWB8sjJh2fzqTdOmYpGgB/hsktrAdzOCVYL52MYd0TxjcOY9G8Go7Ac/9D
fspaNE7xtnWFnKTpY8DPYgO6pXf+TJsyuaD4jbj/pOJFYmo7uq0DURyZsMAgzVzZXflvUD+m9rcW
PKN1JPWkjTsh3s+Vm9sBxudHR6FiRyLCNbcfGYXqCv1hbfNZakxX23LJL/vXM6gZ7S3yiQ1BC2f2
91glUWSTWF98/mtDQgl9HaXt8lV4CbG8xySmicNLcWRwZpjrlBAVV1sxl8LL+5gO1OLZu5pj5pcl
K4sWAuZgPgfDkZffrqBxUv+lRBS5TcCw2FlPiQqEvr82bLnyiBwTSRKRruRM47/uq4NmQShv4HFW
RkmN2DpjTtRxwzCGUbj3R2MpnuGIxRbpQP/0Gy8DlUC5vDKuSQ0OLp6ldKORbgEdp5MmkvJ/R5m8
EtC/uX73m+MYPglbX560fMTFEhE0AWCv04mIX8tehpKy+pRrGku2YGMrbfWDqpzF5INOwHn5xo6D
ei6xjOTT1RrOTXAJqRQic29ND3FQH1mJ2JsK/rHTVNuyOYXtqUNhORwKcT9Zt7YcISWrVY2ocSw2
2bCdhD8DLQZhhbYY/QzCb+QlXmq8qJ3hYLm0xb/lF3xdRPm9rtDZIrEcmxumcFLmqaCDjNE804K0
3Nf1W1NdasamD9TYmJfCatsI71h+Vqx1/ZF9kd/41HPqJt21cVRnll6Ff5TrDyQ36P1WLbp9JheO
olOYbrrOG8wHWQvkhL0HzTEGPeDzskWH9LXyNtVbcDY3ZS2u/G0onPgUwunrP34aTk/2Kv/LlA8K
bHyc3gPlj97p/tbVHorQ9KMAawWzWvo2XJFGWYxbBNUySEcXX9tFCynDTs2UvMoXUfZ086M3qb+G
nC86916HgI2Bm2Gv0Hfk0uECy9BcxwSDlDeFXRBFaYETv/uWM7vChxpcu3k/rb7I4UfawHKyM5t9
BvE2ZR994pFT7CjIzd0GgsrB8Z+wWSbNX7MunTos6QIVUGZDu5LlP8unGdnudBC0k65t9YyVZ1ex
RQ7qD7uSGN58ToO2u5mBV4roYCEP90a6l/xDob0rCQDXZqSt2Dpp4TOUdiKaj35NPUOxjwsPzb/U
n4lWBwd6JoQ8j6Rkj0eLD542eLHBLkwNc/yPgPGcwBRBfS7KcRYUm4ZmdvEnp3NyVfxNZzmLHJVf
YHRUj/HO1g4p74RFXwJy1NlUKUNdXJcpa4ZpL5+m8mBAD6L1UJJeTH3P+JjCdWR5X8Q1YWYLPWtb
euRoTZznuvfz4Lsrgy2NylZ5s+hRFdaE7i81z8GApNrry0tTO7gxg8A7XfitA5sLvXXF1M1RYZZw
33Q78d4tKgYvqj1zLTgFimVh02NPS+xofq+0LbmYGZCytWLOWYVXAL6KtXel0RbL5Gs59Hliin0b
ih0vbgsVpGEDPo6RR+Fo/w8h1QoLhEsu17j6Nh0V0vXMGN2QFqUZ57Hb9Aow+lawCINy0/QSc+UE
REK4zcFcySuRsCJatjyC6lcSu1W8DBPdRTIO5PdJKLD4JApSD1LA2vNogIIUS+bGs00vXX9SGHiM
p64wIVkkk7lq9Wpbxlmwdg/Byf/RkIYp0ezfSdMEB5wQWXSrdlllBRrIay9KzhTYcyymbwYT1SZw
FdwcDdvzpqSkFrIUEZVbozi7SJwGyV5v72mxZmFniUHOfUrHq1GSV4c6gT20zb59PvJG2RQyPnL/
ZILCdeR/R2/mdOOAHyZH5CVXtrX5joJx5MTID2104c1EXZ8pAzv7u3zTwr0v2vQC+Gtej6yyl1Gj
M17CvC/WRbadjYOG1ZcfbYo5nfcjF4XPgUU0c0o0F1oleFsEn3ZCtgkBP/NI0QRpOVtKh9t35pg1
vfM80quc2oFwK8AMi67a3iGmQQFJ5pyYZ0AvRAR1+g6BOeGMebiha2jCpJCdBF4YjRcEIl5h9BVE
El7uGfOOnG8GZYOPhKHXkj0exiRz0Zv0xd4cT4O1Iy4VEMBDFMDDGfHJGiQu9mblBOOPMe4s4xDQ
NxL4Dnk4LpyK3fr8pb7o9DAJUaeVIUSeOagqStC4RYsnEnRLPzSVl0CJKhuFP4TSt9ITx385AVcy
/I7o77PeNZFLOEZMfH67V9pz18POoMLA7epUa3KgzV/F/zfKS1S4bUbmDi0gdNQtG8+tS2dbVuO7
QlklZ3vkIzW/Q/rKSD/Si10FybUO10Lww1VO3kczuHnlqtG6iRyd8tOw/zKHp8i4qixAGcyJqt54
ZeyBlPp6O+NnH5ONIR7Hv5HTPPxqxjt2ViN+Tg42w+y+DHEzKelXM4SCcam1WsXrqdrJ2VGWplU4
nPX8g+NSU3fLC6/7L7ED/tA/lxeqa/Ef2HTvrOKG/DxuXl3nZfEBu/qnFR5SYStON1WjH3qZISvx
NImXXN5pwVE3z5inlGmT5vvZhl/2j6wJBFhB5rdIGJ6B3XPtER6HH3NN6MEqn88xibShTHYCKLKd
rmWHfjWmQScF5uYYUbax8ixYGTVInC46L7uVAfzOkhAHLZPvc5iOZnkf+bLH/miOB7O7KPG+Uzcg
VB36E5o4eLPImZ9a4s0klG38bhYLtP839deIJyzyN3K11a61cEnEU0kBIx+g6rsYLQJKDfr+ZfVX
jfQ2R853Bi3iaZdSO/67QKdC96JrrVNhg8cXBJOtd5jqr6r8KIUbcgU8SjyVTmozQWNHWi4HRbmN
6k3X9on+ocpvMnNan79IkayGz1jYzh0HJmbd+NwMJw5cZlyFFUV2Qph5rNTTxQ9uoXW3cNNNNqZ+
NqJLzxYvHVgGG383ok40wqcIYeqA4AK052d6Fk06ig70NIBB24sf3ckcLo3lAJqi80B9GBOy3Lk8
oEGK2p9PoPuLmfc2cKnyErTAVPEuBduWXkR9PQsnPMi4w9/oqlhzvOjMpJ3wwcLLrjzZsKzoKYSd
aZ1SfH3VtVR+VDgAnNyrSQLiQ/gsW3e1OMnFtIqpaSi/S/WSzEzUTyTOdARJhP7kwHrbyPyuRR7d
95HOxn/6iuzJeisaLHj7RmNUwpUgKr9AiYM4Mu6RCIhEwSp+M+23CE7WnK1Km2UNJxBXuRX8kt2o
q5sR31m/S0uA/GtUX6vk8FhY0mPQbmrlquGoSdLzxDzUTYeoP1ESjRJA/Fa5IWa6LCkAXihILgm1
YZNwOvM10+49FgeoxCZFZnHWG29kJJ3TpxrsZeG7abi6ODKLG+NDZZXgKAgcioNc30ke4IrKdcbR
caM2Xqo/SeykVem23DJoBpqMYjvPhDx49CouHDThIlC2MJ4E8TBU34v3LgYZHCF1SvWmjgohVL+V
dUmGf3V2003GhKNvuZHuAS5zlH8pGSrq9WwPLD4O0VEMpvIq/ZozT1X4IZOd3zikIdn4mTg05Nk1
wiMGr3WBci28j8FW1jxBv5D1BH8Co8ODJIKi4u2CkXiU9CAYrh6jeduDVrVkSJZP3UKnjp5XFxEF
2OBoag908podxCRKAm16jdZoO603kkKT6tG1n2brdrobB3tF+RvyP7RKPeQic6ym/CwLW5buiCck
U9dLm+OASd4/1dM9ab616qPp3gfpwReikKdNhm59kJRdpC2aktBmuYc7UMVLhDahes87TEvTI2qv
rEBBAWwyiEROvWfldi4Pg7Hz5S8inDD1oBo91A5DmvKvW/Mcxw/SurgtODOUqxyGdiUJK0hje6Ay
aWh+5f6A1xPC/w/zPYsx1TT0xCWOVSPUGn6i2lwrHT2Gww/bFYVTfCKrH0F/H11U7vL7CAoSbHTP
srZ0WqmoTorgjtHUDlhP7NAR+RdGyxnBftRzzxvLfQItlnyNILHLj8HXIYXrdAatM77n4hUIl0G6
ahJldJxZjPnYcVcEg8BSeRkOGX8R3aSXUHGlAQX+t26S6urUCLNoyOJ9eBLBihStWIfFLUHDsyxr
Clb2NuzsolW9bPUnDTvyzHKfV+zU9e8mT0ehZyt/eDcJBw3yhwBtkR5YCpDBcS1fJ/3Mms+Q7Ew+
ixF/YgUbWEVvmXq0NvSoG4CLjMEILnREppAyMbBWdWSCoSM0GX94L/PxTQCgY7/WjMtExvSfObvJ
K4u8qdw02jZtaOwAhegOlXwie3z+y8wNTEStHHkTJHlXi1uKFTkDOBUmDBoSGyvbV6nxzFb/5GFv
mPeOerryuFSjl17KlWioHzVQq4aGh1VOyNhltQ8TJmsozv645w/rAzfQNxO7XMUIGvzRYYjCx1zr
FrIy4whgU7mzsSdZ2ihP5D+m0pbYbgTPyGQlwNNX2Vx0BSfQyrCD6mhdBcNBwy1MYPtQXuu6Pvz3
h2P4Gt+D7C2ejmH2rxpOy5CsBRGa6gFdJk3lxUMbvAQKOMxvFhcMbeD2MuXDkncM6ySHT5uW2abm
kFmBehDpQZ+VHfqcs3xMwk7NPNLTIokpd9PWn3KEnOWpyuuq9xrr8TXbBL9zooTrFq/hlS3SKYPN
kHzMkHI5Z6WRfg8bXTvDYhb6Gl2ykmyTNz11l88cwiIyb5hZ7FDsGdqJG6Sy8K73vy0/K/cGRWRs
CaufUOcSLfG+Py3+doD3TCcCgm5WaJlppX92hm22SGY+ZPGbkb1XV0W34Q4tky3MHJ7t7fI0C/K+
3vXvwienuUa6jnRWGoZMGpMhLozCI7iYmP0F1jRkxIuu2Wzn9B5KL2YFadrI0X4qDnl3QbcEdfvo
bVbF+rvT/pkKQAlcyUJgoF4cKalVrst/WIQ/iOcX3wwB0IZ1gC+eaCxWrqN4RmPOJwLkspyyrYti
GdnVp4Ggp20/uQZHY59ZBGa6IfwPEXUy9g10BoyqDiWeuKcIueZiycSbqp7j8gGgXBgoS8cLZsNI
OE8TeJxHPGfpIada2mevC4RUJR+AdbpyLK1jIb2k/OUfC5CD+pqGhiuhjGzmzxg+VqrfzOQpWGej
9eTpWPd7EScHE/KAxica7SUamVclDY9x+TOpRFUX7wpQSdp8V1g5LdBaspwoULHJwxg/uaVQKj75
2vVgv+x46WnYRO5UPZfNeQRvYzYIwRrRkmEmJHKHM6GSdjWXXjZ+0jeUASUI6Vecf/ky6hmMOdQo
ZWROrSbeuE0/Xrmu+cOWm7N2deoGHyw7+H/VVdez+RSk5Yjn5Xik9j4srqU5r8m2NqxHMp/R+7SS
k8gbHZt1706RS7BLnPxOSbbqu8OCuhBD1S1kADH/0YsyAEgzMjhN4avmbyfVy8w+ESdDR+6L6pyF
3zoKqzE+0vvJ5fPWoHBXjX+CuC2Esw61F8KjMKmIzVGUb5HzNUJZ4q+zm+rZ+PvONghEO/eJu9wJ
+rzNwIbmjs5FDnTl19cIln3q3cPS6T3ctOl3GzAd7cbye+4+BQHxLxd5+B+WPTKsiZ+afw8xnC/o
QCI9l1VeUe9BtauDO1AzrY979sO1uchUv5CA0XxIkRh8eSly8XDbZkPkjOMdXL7I9h0YROX5QbHS
Kuh5npuIo/9USTn5aQatDRkBn4Vt4KzumXR9cA+DsEhZ/ls4hW5kHLQe4vTUxZqSukON2IZjrvoe
wnYVlY8tabFtuZND1Dbpm8DrmtiAVfG6E7y2Rp35S3MUK4y80nLeG1IlfH+244DHkz9eCI6DBq7k
yqmrV06E0fm9R4NfuZijWDmW521SP+XynjWnIv+x/MLu2Nyy5C6KLw0/n69dedBGRD9ywA+c39rk
ktB5dqVB0AJqFjfjVODeccJl50HCgMYtAM3nP1/KsCHAJMjWOffGf6iZoVWBNxEulrGnSo9uAYpE
NNP9E2UXY8HZCG+RiJNwiwdinebX0PlOfQwiAsQsFgCO+HRdiyeKMYioS9dEWeLmtYi6lAlpXiem
jYNhDC8AQ2y5urVP2bdrnXF8wFBIMMd0lOiTpGuR2ykoXsubWIgn0QLCY9dsgEyT6Vlz7DXBSfW3
y8q9LAlcEzyI3PkAOaT5ooTEbLTypZdVbWfBjX3LXn4BGVRUh24eFlH4RELZpp/uSJVJKz3PE4cG
Et8te0GWeXm8lox1aR6yZSRAm1B2Z52rqpC/leQfsD3N81V+zMjmw+goyjRvcDf08gwIt52k2wje
YK5zj+0wl9xUP4ifzZqCzuaGdHdtMdSWOHIyXnQmNEPf6NO21B89aWc9H3+SXZX2XdExSbppeTLl
v+WTMJQ3ZXhQOFd/RfqSh80VLRxZCTmpBGkL7yM/qZkGnHz/GyNsXteJHD9hIDjdYPEIfgJlU+N5
TdIPso353GKYo06GAVgR6JkfjOGjUqmOd5ksdIvB2pOGk1mf8D2i4jNW+N5g99EqJifSUYPWHYXd
tJsE1AxlbZuY0ROMQmp05euV0PBR0sKsj0AJFkH8CKyrX98hGRwd5XK/6UktOJpHq1k33aE1aIf7
GN+q6oIR35w2xPxDOpUoExrzqu7HR24DhIkAsAhxGo9JyZKZyMjHqz+z9j5Obz4jXDyiOWB4zdmd
vWozcLAv3zviwgXbKwwaL7tvw8Ca2V4N7V0092r0V9jf+cDiOwEvjLiUj5W41Ra/3jFkka/N3JZY
pFPWHSM4L2m0+572tWB6r+cvQXl1+h+qfL/fyf63UuIKWYH+aU95vun9+8Ln+P4H8LCiw7whSVkX
96jfxaPTVj8lHiMk7tygtYpIwDy2FtJ6jip1IfMenVk73M1+xqjpdgzw/t6PryjuFs7HSMh+2k1r
3UPvJhKpor6N2aOK/hSoYbT/Fk+IBH8zw4IkNa85y3cdykR0aDckZnYtHaiEx51E/msZrVNX5c57
o/edx2xe68Bm4lwzWn3m5Ws5XPX2S+KCGa5yy5uVIzbAPNw1MnNjgF/1Zmog0eRZx+hmqbqLkEAn
FCWYNk0v/k/rckckf8YSkd5ajkkMcrvUOZ9D+acyVnIH7XO0eoiDL5oFQJ6ZPrLC6XNeVP8lkZ+g
lQJKw9S2ACyVCaf3I/CvjAyzCY+BYwo7bkse+HUiPkwo/+rwzRqO/NxQfADL4In30a2dkTi/xfHS
YxLNeDk6klqCXdLuE9R0iXnkTBSXeLWByDLjn4y8p9A5uspTY1Bf4hO4txWgJBWnReCJ5Rrmk94W
fIyG8uxgIqJFrwLqjuiC/0GKGTGgHbCpqCA2mWnc3PmwWb3m1OM2Je0jJzBoJ0lXlbVT9T+F6rsm
jF8+DM7gxt2BAhOH+ztyuVC0/3YZ8C+N8Jg8PiX9ZRFo+4RPiuW20t97iWg6bBHq+Ez959Szw/9Z
woeQfuQVzUTILjaj6Cazx8i8wfjaIF6atprXESUZOIgxsG/wCjy/OHS1X1SAcObknGH26hYb1YT7
i9j9DZIktX6qYuug3tOmj2UvxJlo1edl76zq7+aP4LKVBqQ1oxWqi7NSs0PysOyF4iZV+7T+1fwT
WBTdoWp+Vpere7lrzYHLrXEq4wb9JlU3ExHvGhMr8ANAlWGmYJL/5CqypaB3pbFClo7Hc7HzIVpq
FSR//T9f/DKtfahImNy+c/3EJ8MOE3HW4gBeqnP4Fo/xTJLkY0SRRiYyMm1a0neEnDg4WORnFrmq
ci7JVg74E5Gm+sUzwkOf9wUxAIzjIrdYyARI5UxcYJ2d6N7cKfLerIHUPURxKnpZnO4giUpGIv1D
GVjt9H8wVMRG/D7QoxofVv8VaT9DhexP++mYsUiDsSef+wvmXrMFdmRv2phLyKSnptCtaxBKhiti
gyjjoNhldXxvCb4vwdgMOB2/J9O/umNnao3DRBEyAz9WPfRn3XzSwxvfqTlDyTEaxVbuUOOdTpTo
vHJOrKWbrKI8uZp+dRQxKShr1V1qtv4O6Z1kQsSmX3V2pkwFMLNnyCPkGgQGpdiIfi3v7Xq+LFxY
/NYKf0pFjRpVpbg+6clxBBCahHFjStc05lCkzS2dhHbOw0f0JUzZaAcSIOm+EU8FZYg8n/dIvDc9
xEq5GYSXFMIgsz/kJHgsF1VccDC+qIPpSowDuQTmPq1jTuq0YgIhVC9B2VtS2LMBVyeLK5Q2zFPL
t1Eq1z5sONsD1g92p0ULa6KphHCO2wN/kEdALNGzA51SHCQr2j1MhRgve9I2zdvISqu6ANyWtm8Z
vqOLgV9v1o4WA1+FV1wfdsK8YjizjWoPuLL03OGKsdGfMtipS5YJG4Y/nahYWZ73lJyOrHqr+PKL
gZwbXoLS51ny+PKD+3IvL3oTuCt52i5ffuc/G1LQooJNNiSTEl19DrJj7WWRlT3kazQAdZh2uKp1
6yXOB6W8VcJbQdxMt/PzF4cC8exy9D7DbTRMXnHhiBYQZhnaBXbatmTE9SmY6l5kI7DsIQAFzFxc
LzholfKCHc/R0v0ydYWdZnf8zAY3NOIMeyZTbBFhD/ViTeIXLwi6ocvFQneJ20/Lk40a6GsxsoDH
hU2pzl6e0IzWZBCyC6mHoBUOKCfLh1axOXHkln4RroJly9I7y84PGJMAxkpB3/tgqBYz07i2RIcD
HvgbFgTODBpSkFBG32TX8ORgX2pvYozu4auqPZ9hpwUBxY+1ygHrzaS1W9qqxuWxAVEUjO3nUsEr
Fz+6dK3mI5FNKk3lcZ86iyg1lfmOUEFXZmcTEV0c+thDGqYSXFNBGtOg4uGIrrNLTYkymK5FBDVv
PasDaiWDF7c37y0R/FwLUAfaJUgvLf0k2N4KvEyh8Vlh0VcwpFjT9yKLGro1pzP7s1sIO5+Rl2ey
DM5ztomm+2jdJ2SJYQ+Vxj5wSTgCsKsizPsjNpoTYT9J73Vd23X9r3gp1UMrkYaApOkjQz7yQEKy
t9TIODmwmGiSCZHwlse5M17qEHbI3/dgZj0IcW6QSi90YGWX1P/UgB0J2EYxt5eNHYXtWbfL+ZYx
Fue/fipin9pI/n05TJcf1PkSmxpCR7RFicI1ywIyRBmFuiqD4+Ys5c3+H0vntds4koXhJyLAHG4l
isrZli3fEI7MOfPp96uevVhgMZjptiWy6pw/EjDbOp8qiLxUnL8wQc+gh4Tvk97kNks7vkzJQ1fO
EyyzsJOE9l9LNoIUXrhw5nDcBNqHIuFsrT8a39NE1NWdfpVFRACOPNwj4SeA7rfRSIBsLQ0k8QIA
q6N60S5Vr0zXDOkUeR1DmP1afeMl3lTOqTPfa8QZU8o4F6Ae5xWZbH7IeOKNi1ZoDVAk/EkmM/xX
mH9CQFCxyfQg+VBKHC6pvG3GfcMPoSw7ZuLPSkB21l4LWLpqQnMHtpAGOfa7bl6r4Zs3WU5dbNUU
F6f/qLXXzroafr6mg3ZdYqyrdYbROQUGHlzchIT4YOyCq7MyeIdjYxHngloFjS5BAS55sP0KjVbt
AnS268F5I8QcKthYONx2zcYy+CSTD4bIaN7M4aUwjkEGGcXToTHROIQ8W2XzHSDItvkGk7gkovDH
X1H4nG/9T0NoKfct2DIfZ4zMD9mLTJsYETYS+mKaFpaD726wJyw7KduWKP9t/Cga5eq9xg0DQzCs
WIPIRwakRJr4zhm4kOYHUSwqgPmFbLrZHb2eRCRecij92c0F5rYnp53qSBPTSryMmQ5HRkOJxqnu
0fKrzoSEM44oCiu0szIm+t4BABvivR3e4rg85JTb+99quEJPLtWnGEeIxM2ZjjcDs0NZ1Ivv37q5
QMzyZz1THCB98ZicY4IzLbmHCK9s1Bu0t4vTWo09rqOFTpozphIc6s6fRtQQUZcM68GUe47/U8iv
Ah1S6onJqvacQl11OjcBP50c0jZHbhcWpeJAkVLSXodchtb0JhUkmnDI39x6Zv2q8YK1ll/EURCG
R/IcyS1nGfP6aacSYhFe1ciVw5OA2PBYCH0MysiNoi2Yx1ZRtgZ3DPlHk9tP+8p6b4CAzZjgmnTn
oNG284eTo0jgy0fS5N9ClMjC9ZEfVftqFtsival1vuyUW2JZENfoTxDND1q5J9BzySIUnvV1jeZ8
o7YHfiU2lVWnHjOOwIZ5Uk3/tPTTJ1bjp+JKE98DQ/gSM9tUvisKH2ZG8IqrMKIXZ3Fu0GTiVAfx
wZbJ2nryvIkrIO2umXxt1VNZD65lz1uC1LfWLK/ouCA6pObdK7yBu2vxN9Nx7eeEAFQ6QxOKQCE6
1X+m1ejFaEBxkM6/NSoyy9g2wXugvdQInpO2Q478lLUPRGf/PjpwJRSvDiUA8rRlb9OKzwpzCgkW
Esh05EPjgS2N1tvUXiNMRlRNWOYyX/Pqla9d/yshEJo0xqXWK8rHsOpWCeAbXhKys6BLz2UpL0bz
poNrlPSCAWRUb3Hwl3ec++hIOKOz8ZHzsqdkYY41JtEZqbuyqfNVZb8WzU6Jr2H/p+GKL4KWTAmS
exR6IjciVbpfomXSojUI7UKdTNIXR5YqxPktxdFoV2Y8HTlsWbHOu0N/LXjvxf0o2aToudA1QOLN
ivAPZdH9VY1nyhsSzWyWuY5Q/Ncq/zHDlyB9n3AqzOBH/fASj8T6TFfGB+dXkT/k6VSjUyhfyQdC
LbixCXf902l4fe/s6w+WHu0eWFeSejB7nJrpViRXgin1bnQ72NAIfXnfyF5lgiksfgymOxNHSv7g
AlAoE+LMkGYPMg5b7t52K4LGeIlZN5N5R6BGQRG8ffbjOz08GsQ7tmXMLmxnMkKsu+/jjFfXRrxV
660G5Y9KHqFqom8tfvUOG6wzvhsqjgQoMPF4TTaVgmSbmXbAv4viQmy8LTNpLqSQBpqJcGlMMmJq
8qzOYHCD/1LDQpdPXToKzMox0UGJbeGCi21Rzme/WSHFFHIhSfWCkEwYUkOv4gSz/A/ZdFG1U7CI
3QORBmsGjbjk4Bn0iaFyiH/q8SoG4jEDQKx7oIcEF/ATLtb5LZevs0k2zqpkYppRMpwcpA/mnjIr
bHw/1Xyx8ge18+gigkXDS99zAuZMPVi8AUiZyZc2IaqkaB1V3Ew2ugu+Fol1FacjIdQZUNIe5SSd
fZbzVsIsdD9284T0dzC+0+u6Af5vyn75aXPmHAmqovzgMH2B2Vo6w2/9VmNN0LXFhFzNpPNRrjJ3
gkwTS6TZ/IX8xnMDByQ5y2DekkGFBQ5tDJdrN16whaY3rcPRgboTbSBptwyc5DFYEMLGs4a+FYdg
X2EuQ4xt7rhngnjrqI/ZnT21uviYjkSk2VR9V+W3mm1C7W7zk5TAt/gb/frYa0esgdxuvCtIQRH+
qOWWRTDONm3zPWOj7CFvyQLUvh3cyGb9MRS3INoYxcZ2g1WjswUtckS7XrLNR4RFE0DPv9NsBBUZ
i2YlYdaLKNVdJCNqy45hSHmp7HOkX4KVKFkLPLn+VAh4SZt/RKpR7ExXophjR8ehW5JEVINT88eu
yCEDP0hQb5GYh1lnQagZ0huGHNzJ4KojM8nWQFaVFTsZS3BybJpLQuPBcCAMmLykV5Jxjn50HTlW
iWy3WFhsBnQHFyGjfKEgd+0whEGiK+Dd1BV64/CKjX+RwuaHLV5caAgvQpyvL63MS72Mv/fXWZGk
HjzFIsQWFNP/vDZWuuT58aGRPI2QXJttmrgSLwTAAzKCEJU7mEeOLdiywl4V4fOhAj+zn7DttdGj
Kt+y9B3cMJc2YtlVVlx8Jn5fUBml5lep4JpMZheS9noIUaFfHhgu0vr7le4QNV+BnQ7sYZ/98Jlp
fw6RbtNKpaGFoK6N1P02kHix8cFvsiJcyj1Ai9/t4Ab44obWu2pvaIYlk3Qlv4FiGBQ2hn9k3SwH
NVlU95Dvo4rWckiO8l/c/8iI6cGAMu1emZeOwZtPxE217XjL9BWHGqCRN8qbot3I9ZXYONI1XybA
DzErOuqRfN5l0twRjXA3mviuyM2VXw3tAvgXMwOhySWXl/BkOURBFH5+0jmJv8X8ZnsFmQrHVQpc
Rk3oXwtFO0sjXwpGMjQN6fSedV7vPML4EYZ/rXmXhlvuH6jzlZrztJa8ytjTCN5l2C8Zv8hAqoHe
TTbODk5Hgt+hrVk5RFhTudeGjTSty+Ri6mdVvg0NqUGXMvzTnAPgVlHtRNDxV1Wtie3CWLdhjHXh
aNV4a1N945Zby761c4Or3Fj66Wnqb6SL2PZbaR00Uv4gPKGVsFjSkGW+OOMGdZthvBiAXEa5N4bP
CeC+Ui9WthO/OPPYkF+FlI8E31I/1Rqgwk3heB7DHxUqtUct5qz8kpwEeIklznAblWv3sPMXqf3s
V/UqAzJN+gklJSYxNm2d5zQisDWZiYXT6XYldNwlHqbl2Q4W3bB2kiMctYsXER3SSLo2Te4BC2mw
AG4ZSkCK80jdfH3iKTeii0DjZ8IBGP608KR29GzSaRJhk9f3KpUVtA8BJBERA8LZ3oiPBeS9x6AT
s/rC5+BK8NFM+L9ze06jH5WYp176c/oNQmmhic4BbOzhh5aWe2R8jMD9aAH1kbQZLgrf+HD6p3I0
9IWDasYhXvAok9aKpEX6SHLxlixn3mqmTRdYDimDS3GQoO47PF1IqGLpL2U6AJtdWs5PsWqKetnp
pDMfS1kSswuKUpUDQ8TieVP4WUCzomx3A0LShuRVs9+BSCLlLXpOkzdIXlC8xqShx98D8T+OtsGd
uMIkRwLpLyqNxis3BVIx4x3sCl1Y4zCbhkdqyWfGHXLNmvqIEJUXZiR8Q0cSxQ1uyif+H5kaQ8VE
to2dp19+xvNPPP/y/lFysA+APtVuA9S7VLiTvRIbGCMAPlIR2p5uBObJK5R+yMaxx1rOVgxflxDS
u660dBkyXdPsyoLhL8lfQZK4VdOXqubIpKJIT89Rty2MQ0UAi+OfZu3Kj6ccLSTyaA4o0pVh1JXB
OQjmt4SgAYkwq70KM8GFFgocqHroMFVG/OnYX0PP2Ix5pliRiZvZZBJQ3ntEitkbz7zlqpYfpEXR
2LvRolDcXYq6HuojIQJIFff5Gvm8vq028RqavT1aWn1plFceF5j9WNsJEb/hnC5KeSnls5x+QCIh
Ppc4sq1kPwDf19LfJDP9SFgjuVgUdMaV/WJJW7I9cURjNt4Pmo0yukdg/K1TiZ1cx2JZJ66uIXzG
aDUWn+kxZW72ly2xDulNHAFT/Nb7x8Z8d+qt4WCGdKkhIsAGTJzfLa8v1Yut/wBwJBw9HU8R6hYU
pUsj3bEqCAfaGorbefKvryNSAnt0vEV6rFSNDJxtgt+g4DECECCnW0rBKmfSeo1sbW1Z9AsP0XH2
pxcX9c/nqHX2SCWn6AqCt9AU9iTnmkS/TbrXolVQrGFYguKRIfCfRw70iukYxBdpKv0CAYi29e1D
N+Q1tmacvbpxJsknXMfrGQ99i/QNcToiExeKIVYhudXeC2pAS/mWM/RpI0qzwSMQUgGD4xMN2O1v
Uv9AWMFN+II20tW0D0e09Klck4vG+BoivuAMtFjyxIQxJQcIJ7f7kZEGChhj+rb4mjofuzbsJeNs
wkcOtu/iSU88ZqB1q/+2wAAC8+T6wIHeQIgTJgqLiQI9VDe2/1r3n07+k4DLG+Cjq3SaOQfQOrdb
esUXQbmdhr9OJx8dFQAZL8mVeK6QiYLBokfNMKMOxtWjE4ovt2CRQb0e1G1EvKV9TdQvxb6YGb5i
4vRtylQkv2fqAL1WToH85tR/nb3oNtNmGA+E6yTyepiPvdvDXtxk8dUy0/UEGsj5RsaAnNPBgJ+c
FhqA3jXlhNpf9AOpJqgb3T/PDIvpfcKWEQAr2B5lkWn7JnwuQYbCPwAfoI7rQJ0NeecI4U6DC2XU
bHtrn1b7Kr7FwXs/wBGYK42IMT5rPzi0A+KUcAX+jc1lxeDP9BETw8hJNexr858txOdgggADvr/n
sM3IprgG+MzRjhyd7bBBqJfGK4lPz78kPOvyMR7eWALtYiWZBHCACoK5FBObRrq1TA81FaJqUAuN
CiCFq1DqHiDrS7PatKsKS+Menq/HmJywDhE13CJ2CGpOsEJxwyvC+K7dp7CjxjPhRgjl/ThdhMQx
5o4LW8lNsj9o+LDdkXtP4gW4apFvVQTOHQku7LqRg8WGSMwcKTpqmtray9amGb0xzoU+mVC1dt42
9lq0ByOpiKQjV0qavanRDQAeWTzbJW7FjHlnEVV3u0VASMZyo/Hdb1iw0/E9i86ldOvCZ5+eYt6N
Zj6AcDSbYdPoa7EfFKmL0quvjuoSTXu+zrVfm1WmaD/bAT6y3tMbTT6R32zMXl2ZzdHq+OWoN5L2
nN1Q5Dyb6dqRvXdCj+n/BksfD+DsizCgOIpcwtUwPAbgrqFHrhGcRZaFZp4ck1i4XUJeHkGak5+5
lvpM4RANTsCR7IGCi7pcvLXTh9q8656zRiglRCtk8wN0orECIo+V/WTs+hr9opmtKERbYKeFVwYb
vdZs2XMVYL7cBMMO+MOSTniNAbl45EiqiBuixJFTtYf6gQeLoEPa4hKqDig864jE4uBazw/uIjH8
mKDTBSJFuQ4hBX4ZvHApF2/xlv+qdsOfMjeWdAaBcq8bLDUO0p/WzQxhcvwRJiYi/+lf6y9R95b2
32QGYh4IgBB5z9BVNrK/kNqPuH0dZ41P/Oi3O+b4+kpe9sBlN8CmMDaUkP/J4i/UUONxLK7VdQB6
O7KDBdlbwHnD4IbEnZSK19iFe0Aa2V9yE9+qtImaBTVtEztRfGdoJOc0xr9oP1r29OFFbMBDf9Gs
C4ZAUfJCKaPx26a7FGxFYaMQe3WGBQoyjagRf4LARdaS+49Q4YSYdyFnHN6i9qPChqutRwzy3L38
GiHwZLahBXJU+eVYuAoi6i9Uuc/jKhAs94I3cDWOcLGwH/qdeg+h8ejT76piKA9PPOaDwjTbj4ux
GZdO+xGgj5EJkP2RjQ2701SzqQ1u52wYE8bmFeckxzMvACIy8uvcSFqGJTw5XyM2yrKr1ql94E9E
O6QQSAmQZX/a7dHRhYzJdyeNTrGFDIOI54pZQ4CCQXhweAjEaEiqo1vXXBLEj0TAuH1xI0eQBJJT
1t3HjzZd8+vr8Y2hQW22vM9V8aQOk6SRryo+CH7KRlhAgv6CwSAL9zxfYrdWu1NiWoBFfFz+b/RF
t4mQYEkT10d5HXVKz/1wKSEI7y728IdFQUKkEU/rMFm/BtZa+Cnn5kMlR4gg0o753kbvzdDUmH+9
li9Si8gDdiHhAmDYjROEKTfV5gAiQriJnkLA9WlG2ZJc7cw5h8nOzp4jU3dD73gLHuCkbwJ1yCGL
+SSMGDNq4GoVkXhDB4f4LfM4cHFVd8BjnPxp9Ea9zmJwEu4xrArcNRFuK+VZc3s1OWtIcNUNwpxI
qgowl4uRU1BgSCD1chdjC1Z7YJVbXL2q6qtUHRR7P6O51FSXsSpLP3Im7pmnPzNuJSRQkT/hm01z
IzsMzrKbcjsxiCIyKD9g+I1tt1G6TeHsgcVyJFJgqf2PVgEdGBQJwY3NCkiKGLPD8hSVrACKjhm4
xhrLWt49TLdrsqXNM1Ml3YoSkMVsPjP7sxw/coizBVxEA348uRa9lPSdLXkKBGvAS2OaeJGGozjl
OfKEWbjgGpqmA/wWMwwxSfT6qF48cqbsOHMa/RfTpvDMjKru1tdo/O2QSfK6EnkUlXfOaBqxLbxs
DnPVDZsGxr9s/hNvCSrSxP417IHrn8uKh9sm9Qe9dM3EPuAyXybDPqz3zAlTi0ypB7wDzxJhr5PI
1Vv5rsTsBjCeKlexpSc65x3hVhFofICIoJySVSBikVFz4P9Y8o8FQiK+1P7Bj8jE6H9xK8PTTO3u
s8F7uB4RnQCr+B0AyiamNJ4HYuJKQ1Kh4XLSHMi/miJFL7oYiMCVLfPygHEQdRTx8uahiOB8bmLO
iUF0XoTQU38byc5r8o2t73T2V1T8iDoJ2Itd5CzGGvCoQuTJsDIG6664ECbfKt4cfUcOzj4OmuqE
DkXGeoRQOy/Ws72H1hz6XYjJTYiLJFp+NmIpY/YCQcCMyGq8z2MSYs9A/7Bc+RqqoKNUvnOfzXtB
IImGnFylHfVdqjFOEMsgo3I0RsSQY8hzQV2AzON/ia2XjoQ5yqmVL98mPd2LPRrBFdh+VyAaanTq
xncpAKVlBkHWPMCLPzlKhSyZJxVrpDjiJGv1MOkYaPlHIrQuesRURJigbqFxN82z/ibjDlC0fUaI
VEwaUFneQp7N+IiTu5KwsWzbeu9UJmFS3SqbaAN3q/hiRnvwRLKTF4NnLYGX+LlgX+9jfo/5rdVQ
XtLINViZq8ciuHQbBScTwGz5yfBoIN+wvM56iQnRASYwQSDJd2D8IBWn9VTzJmV/s8Hmna1IeSGU
YqFxdI/FGspTxBdE/7zJM97VwzBtnVlD9ETMyLWDcWO5AMVe9d0uFvULJmf0xZYusvnuQ/w7Z0gB
ClOccTdwnE3yEoq+zU6mDCc/7znfAgOxmyzMjDGb9z8uwnIt69OhVysYwLmJoSnXfnPSuVlZ2kSq
oauUJykGplCyVaYTVASUh4UZZQiPxmvtSJt0oChoPsSIuCMuOKLdwgV7chDe2gZrNE0GqnrQizOr
FrF2XKQqGt6zjDoo3xJMIB4xHW4fqrLsOWCNbllbqxicht5EKcZHCAmw09fmCsDV+J4M3ytJ54jB
QmLi1VKIiewmC6CX83eo7zIQH/WJ842Yr0Bihkl+eNzl8hw458R/bcKvoqfr0fZOeo9XAIDKuOSg
LElJGQI/Szfzv/G7weym7g3UqA0dAA07a4UCnO0ee1+lHQy+NNy05Rov0bRGtt2NX+Jgbal1CKtz
LuH6oLMiZ0QskK7R7nLAc2uSKlBWP4n2qLAfP8zhrbLQbRO6oc1PH8rMyH80C25and2T2ioLa/oQ
i2ppGV6tXh15B75hrZMtfEe71D3qUJfMpca4HceniG1LE3ZEJOW2xw6A6IkX7jHkDx+PZWayuin8
tVrqhSQlSMy66iYcVjlh3mawrJjd8vZDtSyCxfgVfQ5fb5BdXIEjUxC7/WhmyEoI9m53OYsJlR/8
odzdrzxu8EsizksbnobyTjgPb53PkokWBSladwO5XrDkcUAYpHjxqzRMGC34qsWrYBNSM378Q0Sz
eyxRxvWVEQE+HU1rp01PVKaVvcXpb1j3IMsWUwDsJ3bC7DOIvumbZw98hEggu8bBkw/9nZ2z7tqV
i4Y+gYIEC/FH43PBcqA3Lwml3DOz4NQS1hKhXnl39Dv9uYjeX4TO18nOuvwcyD+y1lVFcikxw4qn
9Udq6CRlDW8Umd8pZ9oU6fDLrwTpomXJtlrP6F29mT8Y6nXS+puIhiB26yGQeWgalwKzpcCSQFAk
xjVFfuc9FDMZAAa6D+4ngsGoHSsxoaoWNAzarjn+KNU/0kX8+tA0DVfaZs4/MwgnQ+v5b4AxgA6R
tFNWcwMjY1jshI9029MbWNC986EiNYiMbzP+8KvrNKHiZbzqmJPlde8Ap9DJhv/mLWJfrAaShhcQ
n51LdCjszcyRoIenyuSrL9+m4rOk9S1Gh6i25VnpH4PgRzbidFTgd8IBOaz1B4yCmxI1SLRovhJ8
/T5xsX7ariaVYgLcSD0n674f0PMza53eLD91NYQe/FvcKIhhr0q5r+VlCRZjBRvpx6+YYOgl813g
mHFd1NtcMhZV8J3HDjMxIikE/d2mcR2A0aOgwRxyEtryUui/ykijGp1ier8O2dH9GdaxeknstXrR
+2urn4tcWnwXhFF1W+FjUsn2dt4A7RZNceYtt9SrWfdE5oGh3M1yN0rovty22WXdZ0VcW5YVfE+E
h6ObpFSuEGbylSwksXuje8XwITzMuze4deHh1/E0jwskgFDJgf4BM0HcriPMVztIV1HIXI7fFYpg
X6KseiMAYMD/MLlPnrYOmLBeqPES9HUc/kbDJXX2/XqI8XeaFQYbNqFFT8ssaqlkM3LKxiaj/jpS
rqpz0fMTK4+GvAUBMxELqD50Ht/I9rm0QbqQOiKYhwoio9omI5BD159FHBgTd3RWCfaiPTNB54Ev
ChlN8tEviB/5AtLzK7eaPPw8ZAJdNJPFtf7NtXd6qRed3HkTDbURDj8EbUREMJwxcPC9dzjPahEd
Xt4ltg5Z3muqgmN/xhr7kFvS/ffSFyg8ITJRcwuKb9op+av4CGl/X/DsN6Bq7QmWiD/zUWY/COCQ
GNC6JJEldQ5QMvAwMfs2d1ZwQUD77UXwpwHAiWgoTr/L+eX/eF+I7TqM6cdbE1YoJV+mtg3ojxKl
y8qTUTneTmtrOoGYOqKXfB2a6ya95Lqz1IwD2XLdDMbFaLUO2U6VpvWcfnDNlCwL9YK9DdA7AxAT
2iDBHPUZn/kFrX0h+cyN6K+inS2gX27mbmj49l4k+yClJ9IuYD2F2Rnvtb6vlLuK+HQGKqzLdhUj
CFJ5QoJVTHoQzy4rWMc78I8hHDxRH2W7JcFVEmLUEndmW4kFackSzQwEbRAL6bn0TVgugng2INjg
DJmeZTPtJ6f0SgB/SkZIAtE53IWODzxHTUgtYeXgPBYGrAYOiwkYNYXGBRhfs8WVEUKj/Sb6JiWG
K7xPLOScqNNJguLzFXMlWAu1ay6d84yrq6LYC1yalkrgpdT/Uite+N9xfiMdF1aIJI2UH6TK3pXq
VWGvaygQmIUljIs7JWoLxjXHPXhQ+YPtU0titVZ8FJgzywOM7lj8Gg1GzjWsSePPdM5/JDJeRpY+
WDqLN1qbRXYmZWEm1mLCoPqRwEPUpAphWG3BzWuysCJfUbl4/gkwQTPDN5ZwznJOCRK5Rkteqjqz
GE07CZxO4HyWxXfEENnsW/OYrQnwyrfU43m9RRDfWnBxQDEK4KvY9TKWgonwnpwnFKmg4glnjiGt
M207t0dc7/iE4dfKI/FZeEDMYpWLqGciEQ6SidTG6ypCDHYpfg/ZuIU4gEg7RVDqLPuReur8VpGa
AWEKlNZYW3KoMOWvmmnf3fGN2qxhqXUhtn3hd3vQJQMTks1Zs4mRbUm/zdBswjJZ0jMGroOiHI8G
VofixsHSqS+R+Z6n9lblC4whynk4gQvXXXnQZWACY63zBFion1T7EWFVcSCeb5zdSZQtNIvzZPM6
L8f+FoZEMX/ZpGnnjepS6bWqVE476g5kkwPmfWo24E6Rfda43BKyDOriW7bP8rCWFGTebmK/1wzD
Xcczph1In/MqsDvGQy+nrHXFe+k53SMu71RSkITXLksSPecYHoasm02ZHwdHQj8Kykk4V8XRSJzz
1pFf538qLnGj6M4ZqmjykRFxqApmHGGpJZJT1X2AI3aegIGLa0REql3jxsU6jRNEPtbxRpMtHrCf
hBVQInWmPpvje5OTLPcOry3FCLL1v1yj2gYAEngqCt6H8qR+huWGuA3i27kG2EUKovG8RgoBwg4Y
eRZ+v38iE/iK5guU4QRx3nA0OhFsXXOdyrOdvA72T9x/D/K8oRyAYa1MkXlZNyPgHFCIZTrJ3Zot
O/MZzKkP0XEEIFn574Lp+f58bkfJ5YEgYSBuNJGq6baxsvLtEGfRtfOY9vwLSvBUA7Jmpod4UPvf
jHiXMP8qoqdECFz9CURKcpxBfXEJmnC1Fj+TfSJRLVT+DDpcnXssz240fhhkn7dHyfkz6DM3dyqe
AP/haHdN+uNBnfNbnCD62dq4bs8qTfDVUsMfrrrWEGy1lCEAFSJlui6BI1F+1qxnoPCGoyKSp520
ir0qXrNIigtVbHX85OjBVpJ/nxFuND2eLPT6hqDb23dZ8oRJQpV2cPsqSI2SEN57lq6YfUtlhEJ/
z9SDbCH0IVJjX44Dxy+0EAIlmiZgebfI6aJl8VShJLuQatCFDWNSE8jwIUcHfVhrRENm0Y+iYURX
bmbdQZjhgppeRliieT1uqjXijHLDg2huB3j9KH4VwNnEMBpBe1qs1/KMjFYnpaz1SqTBRPm2KWBH
xHBptiDvr2Q8LyPlNMiAUICMzkjCwd3iJih4VFK8c9ySiGkYyxm3wHqc7bThjBY7kJZ7OKNFsGYD
UsL0Wu64E/poA0ifzG9NQ5jkMdeuaXbvyBKIDrhvpMozeNyhc1bOmq1crEaE2TNJNOU9Y2Om3Afj
3KeeUxTfb0rWbYWHEg7IJYQCufpI/iZLXRO/Eu4yFn8jqIjFniGcKq0K2pe5Nv05Cu+fgdZP2zb7
bNrU9LER+9PanN3wJn77lTXfvXkLl8FmnH/CkA4V3AfJyjE+M1S09cu/nLs9+sBOXECMnfbaT5k9
9ogYKH4AiPwN2dVsui67U8NSZeubpHwPx5syF7x5u4qHL+4PSvA+h0f7XXe28hweTLVeOROVWG8N
GbeCoIZJ5qAVcYlyg5rSPEkOwlqR5MaHPIjgJyHghNOiQYoxkmTO4DOjvazOmG86k+mcb4cKvRiC
IvRgaw3qNMGyE0YLovZIFcD9jxemny49Kv4CRqysNyBGhurp8DtZV9OZXVCsCPLZbF7JBe1WfGVl
dTEwaJGWbh069Ocqn2jGEi/3LzKxCBEKv6k9ondd9qyj/kVsL6QjC3mz3a8F21JTClkbPIfc/7VS
AhMNiwQRfoNS14GTTSReTOKegANnj4+KLAK92epUFBY/tU5shoTwiutr5pHQLN7LUKclXdp8g3AD
M6+IgPwvJke3voSOrqWAAz0JOHTS3hOGpcDQFmz5RKwuGw2DcICJiFyQbkSAwRpCWULbPzUUQ+NV
IzA8oNhjGB818f0ljuCt9igIHovvhgoON13U8qqwg5eMCsnHTGQgGl/mTjTc9WOmZ4c5B5xa40x3
4o1er8b2ogsiQgyI9vPCX6aRqLjvIXHVp8NLhmNO2QjiIOECI/7RNh4UQsI37+Hz2KuOlU3dvFuR
FyqQC19nq2Wp06aXVN9DPsg0W7wE5fPf4SNPqD0PAU+SIxIeWJ/5pogXTHVPjQFBCVgctv6txpHv
5fIe1W0nX/NuO1me35Itual8/jiXPABQJi3d+VayNspTyS4yajLqZw/4dSYvKz/0fJ4hXkDsISzd
iit/p6QKkuFFwvdRSDYUEVAfGmj5/BcnPVnjcScPHsG7Iu4FcSYKjbCkJ/ItYILxr/VEzeomQ4pS
beZX8Bn6k0YX9J3ziEUuDs8dr16TfFnDdxS7PcatBtjhpQ6PsnlrymdeoZdai5DDwWNa6+CeqmYg
io9Ismpd2B55VVWJ6Nzz/SNgyJB8aMJrHcE0Y77VZA65P2O8zQNxGxKk3pcG+aFgDN0m1lZw2h4R
qOnoNmrNyAB4HR6n5sXGrEGWOo2nPo8JwQwpKRK7gAdRPzZcgytyOsNPwKEUIoAKDixDyPQ59HTo
XBFxU+4wyUTtS6OcJv1hkVaBtw91aOKvA17YHihvW5S7edzl0UOf0o2pfxTqK0+nqmCvQskpNtgZ
qVDF3W7hSiGlZpw3xN4SV3KGe+I2FSvXjBdmWNIaspjUr1rB1+V15dWhtTlS76PyqaI1aXi3o86d
zWjp2M+JQTChNGnj+7s2PGr6UwmuxL/K/q7Uj6m5i9OjGT0c6wUBW0dGxXNWtoiRw/CegOMr1iXg
DdB2PNalcw+BVQJAUeMbrmiqj1J7MBidyZOQ/S1m5mqmQ2tSvDxAeqRPQKKoLqV3m+rUEXeiB9Cl
k3lUU3br6ixEKXIZXXuM0mWet5L+riKGSUGuZAmUNn2OxaNk2yr2hKYlnZgv+jBYQT8v69cRubA8
/PCBSh0tEvscOZJMeH1NF4QdkQRWvITyH33dRDg25q4PN361KvQlSdU7YiFT1H0FCk5TvviE3LZb
IfzyzXM0nGaEJsY6Lz4nZTXZL4XOJO5yycJw2e3OVg7ynSBMtXlq0YtavM5EcUGwSOtIX6VkD6OX
XfEXMOx2ASHlT3CoOaXAr/PXBd91BpI8Ic93+i8/5E1YzSkFHU+bWALTlTNvMDEl8HNWPd4+ohxA
uOLhFtaXEe8USs0eJQ1rJGHD5nQYKa2uiRwBWJU6jPQYruIL8QZBN+KlXTnWu5Iych3DBMcWHomC
DA0b62Lwqat/MT/rgAFPtr6AWqjI8cQ7X1pk+F1SFEqAjStb22byK0WRU3sh+LkxjsBYs3mhQxEE
Fi8VWff/hNvhXzrwMs+EwX4W00/KwmdmVGXIN+SzaGm6Y+63S7eR3glKwiWSFzeZnJPs0Vk/M0+B
xASfCQnj8Io+IYqYdJQdRcmJ+hCSOpto1Vf+Sno4yViGlIMTgKQnhKXsV0Ssu/5wFrRFpmXLWP0V
PSGx8pjCF7TUWoA8lxSAY6+c6xRY5Ki3O6ll0hZYXfGTYW5h0DetDYeDoLS6iMDOV4dMVD5qZX7P
2oXTDBQFQdBwfochl4EDtGsf/HZPDw3flt6txVKvvpzCjIwA0v75ExPtwJtDJIpPVuNZ5FwRidUK
piGtFg0AWdoYy5ZrJTZOIDwjoUf/4+y8eiNnsjT9Vz7U9bKHQTKC5GC6L0pplJlymSl/Q8gVvff8
9fuwune2JDWk3cEADXyjqhJNMOKc97xG9A9pJH8mszGG/4vjD5+fISKbJL3F+tOfQjIaLlSyT/R7
a8Lka7iOtho3129zEmwZYleEtJ9RXgXl1QiW1dDk5urVpbjq/YvfCwfor9kJHyCfT564y+sEKvrg
vWXcVo+F/TzgbrRbBvclnGmnhNpCRw7O2hk/B9EBNGBecUxX1XBeZqRJreji2K5aSqvfMF+7aME9
UszwMMLFbGcXM91gVu8VG4YeZKNOxVXVw+fnJIR7HSePaL/SBDL2mswdz5pfVumfWXhAhGi/5/3O
Z5TE0zPUpRCnBh0bOmlEJxWeBmwc54b+NgPBGMNV0b3pXLC31ZiI4vHrPhpIKev8PtCA3zFpH14S
C6Ehxm/BaQVc7e6s7t7hysT9PJq0571TXgb2iaSvVruUag35c73tDfa7WXF5wTKZ4g3TJTY2TESo
aEjLBcwZsdIkzwaSIh7DtwjaMPsUODo5bDkuaHW2FfqOB54Pt+SnQQUKeOr3EVx4qvtzq3+ahp2o
iGtcUgA6OkAccQ+M+qqef7v/Vfa4ma4BebwS9iIDsm1MwTDsJKbaZ9MAT4HyGWgToMSFZHhqbwI+
ue6YJ29SHIduie+J+wbyaudvZX4Zh4dB7cZ23TRnMO17OIM1HDDtfLCuXWBQAuLqa4vPAk1u9Evo
AIA5sFN9O2VH70X2Cydk0n7mBFcgJl12mlDTtIAmIUlB+QsxtoypE/oo5kCWBSURX2kGGx0+VjAb
sR1INxGhg0mwMlI4mduI9BKxb0bgotWUrREdtBoUHJwDoUyZNxnk8PrYxVdh9DBCHaljAIep+1nJ
i0aDFHSdQXvA0C9nQHmcs16AebTmUI672aydomcgoGjL1M+2F07FVPwy9A+eftuUz7V5CI1XLcQr
HaJ9sYvpvlb8yiC60tDrVd1y6k5967S0+Wxj3OLPvQzblpukhDGJTBPMutvwQeIZxgQcy2Lsa8f6
fqCgrzBladeoM5DH+yfNfCGqC7YVNhaOfuiwyWEzGkFnLrwCR+SNIqub9zP8bNBMrOZk38YbTjOC
HYGIGEECwiDeNc48Uh708zCEO0pMiX1qG9eRduey/WM1O9MNNwJUrx74aPr1SJhG/cuKilXFvESN
p8w5UlSHPeZAp4Z3PeTLVidzZx33GmY953b4NsGH64rVMLIMTorihPoPLVGRbNh9lfvsMZmMbpxk
RVCLKrfE1q8azuIQFwF8GKHbQgYjeiMMn0rcbhDu9+V52K4tRbd4hhhVpYehTlFpzVS9VRasCrpz
mzp5vGnSl97gILYlXdNsDcWsn2orIoIc9DU/t7ujQsFeV8+auXSGmacJ2aXC80J1V8qASRNdlBZL
y0HviTDqTGAOEOO4jPYRaTXWU3x0Hlz4Dkq9tcFHk/bBItehgyCJFARbl3nqmF5qWkQG49nAhKRF
Kxx2Nw2XP0l0nAt8q7qbKCYIFSiwxqJvstcdDtrluhu2mHH50Sq2D61L5UN9IVCWoALs8BALIGMi
apHn2Pem9trE+aHrzjTzumifU4lh6E1fb7UxoTu/Z2AYoY7hfEouIMI25rmEX2MfiCFgQNKzd+I8
noYsNWqSHUEu1vhSFWcOCHPFw1r3w86czovhctRetDnV+zlxVuD3ZNBP+qkVPcHVsXWMTZBx4+F6
6Y7rnP0xQ2RgIuB2b8v6OO7C7L4HtACj1kHfWVCq+YUnpMJYs1pygMLfADFKcJIf7/ilIB8Y4YY6
rWP/y8nvkZO2IGDBs+ey0LcJBhkWTK9VofiX8NGgsIwuyM+0mXZE/aU97IfyJu9vM76YusDZaHzW
bFwY0d8n4UtaLHGstXlnwdZrTjUDaMZ+cdRBAivCI6dlgD5DvGxBI7swgsPUPkmMW4S4JvGgsXf5
tHPNrZXVJ/Bk9XpxAnmIKBkd8v0M+WIwL51LjGtYDRmUC4JeGkgSFwVGvT5wXUGDp6zbXj9O2Qtx
e3OV05unGofTbCsYIcthfl0xFuWWGL9n/vUY3yj7ef5kwWKju1lHTfzjSUm/wrAIrF1Wh0ruhLEn
+Gua9wg0Mna+CsOHFqpVygnf0v0nAbho+DBXoagOaH7xOPNbGBe/PNpsXC7EReffpeNboqJFHwKy
DA6he5eSjzhfDhhqJSkm4FeFxKLYqY7jeCDZNSXAI37mDeCnTZBDz5xmoLFCFQcrBM9QmJtqnWC0
zd/iw4auz7gWn4bCIUx30xNrTEEa+88uVDyqUejuLFcaIl5KZeAPY3vAnkceOqFuVM9MOVLuqZXM
neUcKfFUe3ucedOa3W4TuzclTlu4yBivVXZbMKawodPq1/SNBSaQTNbzDQu8sO64+iTckYLOd1oO
l/hINwgP/YeUCDAPF2Wm2Neuj/IdlcDeRG2O+e08RYle6v6Nx9j2V7azC9Mb3V0DilJtOuEhNa54
VI52DkAa+Bh7nGcurtbnyDG1VV7uS7Ber9+12iWo3gj65FTLrPNWWn3A4relt8ov2IoJxgYHhixc
1fO4BbHzvHB8ZIHsAeYr2yAdtk9MarioJaap5c/WKHZd+jQBSSJJ8k+nHnuFs1DeCuCUlgFDjzkP
mjibEwzXtIsgxlLgXlPb1M8BQ2hgMPU1mTQwGFpyR3i0as1N3+2m9RRt+dXJcDNXX9wgHhSz1wkj
vRKj/Y1hXVWEJXdvYjzztNvCvhzds7o4U92eIQKmqPF4FRpvMm74AvdVfYjqg6HfFtlV0i9icKoM
SuOCb8QfyIj4JbxblV73HHfBWptOMZmvirs87mi7GGv5mPciImmYAZo3Tn4YnasCxD9K9wYYJDxe
6znA+2lCQw0sj8/+Yzdt4gnS0indD7qdXD9G5cWcyStJmpvA1aiqYDPjsixgL3f4jZ629o2Ex8tT
ZjtN0q0+XBnigoAfP7qxvGntFsXKiCPCdC97qOsmCFpEpcDv4M8EOIr1JeijwVEUbnP5lKT2idc7
F0Y90BluBebY5kaWjyYW9q6lbewWZN7el8y+C8RynH50XnBdiOplJ2HK2//qtAPGXVZwOUIzQea7
LKtj0ScLrXEYfLcbYFbVvWLeB/kq7lYt2HiD+dc6xnBJqxooTK9D8VqY+EKsGnOXoKAbR6RYvyyI
AJn/Bitf85DeP3bFQ9uAA3PrQLKXFO6SqRZMuXjtBvc6/nwG6DDF5HLKVlV01uC45fBpYzNqKxrr
vU9XOp4woBjwSbY2uqC5iEFjvT2emmZ8gQygrs4S+9mSRKXAY0zOpmLTq4sSKFo37mPsQ/Dew7HT
XCbyOauZYoEuQoZy8bilnI8fhuRW2Lioo3WzqPJHsu8Ym4gISBYavTgE/UNvnLoDvdBN/JQ7kLQa
dp0As6j6RbYULdrThOjYglNiz4ZA/Y5cYshMTgV5ZxVyybLinK8g/rzU+K5GiIfO2ICKAtYfnEs2
mXq68Mt9jkmSJmmJtMc0foRpRqNSgFhA2QOFcUkeYDaHwA5WQhktdeZHepmwdW17Ur3608Zcje22
6J/KGbtp4OK1B0wOTbcDZD7j7PMArhPqt9Z88oDBJnCbk6ZnAE8bFcS3I5oMb+ekp1V7SroKhyKH
KudXkEHQMGF4GCxDcSdHCsX40OI4w7nFaNnXL2aRYgZVhFktH5kBxE4k+mo26ObcnPdXH87+zLNP
5SYgmYICwtzSIx96dTurIvRTvMLwuWEeyp35w14N26K8yylMtA6Sz/A8U2uiekWYIug/R4MHr70H
xFcQxLtgFvreabNNhvYSeb9s4Kwc/tF53t1PiKQ00NSW7cgbjpZxa9vHXAfN4NkJEBk2QJJHS4hy
jJSsC7KKZ5sAj19ruw3kHEjIs0sSoQDJfa2RC7eJ0rt0umNYfTGlp74saEUfGmtPTQVruubsnaaV
xW4f4F4B/BO4BIU+TdVlqLYspplsLnxU3Ipjl9QzRyNzHPppRb44i9ZsZiONEsjtV+8/ViHQLQT9
FFzZXbkEAJDpdANnLRrvh2FL4+ZYl1q/78fXqnxywzePHqRUZBfY26xA3nHM+Tn5IZ2LwbPOm4O4
Op9iioCKdRPu/OZCF0/AYDMmRvT0T7HJ55975sK1fGLOYkhud1oloP3QawaYdGiARcxEmFhF9z/+
+o9//Nd/vAz/6b/lV3ky+nlW/+O/+O+XvBi5+KD58J//uMZIIE9//53//jPv/8Y/zsOXKq/zX82X
f2r9ll88pW/1xz80X81//8v89n9d3eKpeXr3H8usCZtx375V4+GtbpPm91VwH/Of/H/94V9vv/+V
67F4+/uPl7zNmvlf88M8+/GvH21e//5DuO7vB/XP5zT/+//64XwDf/9x/sS5/JQkf23q5Cl7rT/9
1benuuFfsY2/CduyXJckQJvwV/njr/7t90+U8TfDNG1+oCBaSmX8+CvLqybgL4m/KcLkXNe1TGwq
LefHX3Xezj+Rf7MdiaGGqxQ+UIY0fvyfB/DuRf7fF/tX1pJQjytA/fcfSv34q/jn+55v0NEtIUxl
6uSCuMpUhsHvKV6eDmHm86fF/xIqGKt08FMaTP3GsOW922xcbz3FbXqqRER4SD5syEzaBMW2ML1k
Peo0NejlX1IFauhrAmv6st25VvVSUosGldeuwtFd1n5drwfLyleRhhF0FFNYGQ+bWjrZeeDRB/mz
ehohy1rD87nVs33Pr3T69mI0cSaurpvBi9l223EVpgLYsn5g+E8NVtdMTwXKrSyLCUmxHnvdbn5W
Pk1sqiclmGG8tLqB00lZmCfQczaTte/9GPsgj8lQEIdqUTeCqFRpp9QOJ7wFypemh6kduNiXFP51
BWuqqvVFa4FX/7FG/vUK/nzkpvj8yC2hW6bQTcn/CPP9I29MewrqaIwPpmndpLfTCPHKwSbV97JN
aTFYmerqtbPsS2q2+eLdlW82hGkHPhzU/sobOE/baNi1dbVX0Tykr3PIQNAQWyaJnaiOvYqcjRom
guKlEmT6FXeumWFliR8KM2iGRxsrTK++vi/xaSkZjtR1V1msTSlN88N9pb7vSi20rcPg4KXkT8+N
Lp5jy9/khjyTKt97o3Y6ts6Li3BbZBdTY551drtrNE7+CINQj3DAr6/J4NN6v7zna+L9Sb4lm2du
v3/WthPanVWF8tAXV6qUOUbeCh7biRnIa7PTb30/Oiut4sRNx3urRKzfkYmA+pT9ci1L5jcNPg7C
39qiHU8ya3yuUwyIcDMHAMB4pEE/PjjLNA02X1+4ZKP5dOFCWYayHcH/uewMf36XmV2SrOlU6hDi
/YBb8L0f28CYQTgy9Q3BCsmkyXuIQfagnaV6VHPGp881sq1m/giDp15lr2WLRUi8ZHQVnfh1a5xI
Vd0WnnaZmwPItQdSbRvPUXY/piM+r61ylmX5aAwNHzYuaS2pnGNWnGomIK3eUCDXjAC84Yre9im2
Uf6McGjDLJvRd2iVXttdaa6Dd8U4MKjue2LFBMlhRS+urD598EMcAvoANHs2dvQbbdWNVNuNce9i
pamqPZyCYw7Qpunt7uvnac772Lt9zjRsQzksA0Mw5VXW++dZdUbnOZEKjknoSpyOOoxh4at5irM2
ZZKGq5UpLHdRuyPE5YSYOwVXRQ+LYSmi7KXzTfQ03fhWuP2L6hwsNsKK28bzJnQokRKPRq3BSSiW
m6JDK8o8DaPZJEd6Jmv8xhejZt1W5PNC7bDHFahy22An7cCByaerWLUPQ6sjMvO/2W2MeaF8uHFH
6HwDynEMxzL09zfeaPlUp8OAqk2QUpqROjZ17kWV9wfHxne7qMUIq4K0RKMol1oN/QmEh+jBNsnP
LAcHRYzUh6JmzgDxwJ4ohYNenWvgMuTXPUyBuPnmTX3aHk0uU+fYs6ThCGl9uOB86rKgH83w6Bqs
8R5zs1juaR4kCQ+MeNcUYWBR0JMHZO324O+qVD9XwMUSj7Gi76G7purSz5HU2uyAXTWdh17ErISE
+MzB5rAqD7VeboRpYg+093T9qnYSDIf7befAH6tjIOOv7+nT1yy5FdcyhOHqNrnx+vy1/3HKDoEX
ySbnBqo2ee2GYESmq55rvTlAv4L51iSXkwoeIptjR0sw7AwHPK8aE5MVt4fVOqqfrpsFy8nA4drv
jF00U+47/sBJYRPMiGPU0DTA7J6BSwYSEOm72I5ULlQUWPpmVNx3kUSW6xqcj+VKc8QuMsDVWAMU
kqdDpRSC0RGSuGb060pHEiRbZPEZDB01RuOyV8gpzBJJTEysd1XmkgSimCQzWK8mPpcJyiwRZkc/
okksKoVfuolpr004b7C0sagwQ1gcXrH/+skaH1eLlNJle9R1ZStpqI+H6egRUV2nQj8gJn3s7ObK
zfCb6seyp3IprEUP6LHkD+A9PplwHiwc3RhdDoWPeTp5SZX25KSDtRSxfec3UBFdOyBMCIZsqg1I
jvpi+/UVi487u5TzCamEdE2dnV3Nd/THWqgg5Lt2MYlDkmCoCJ8a8geuCsTYxHaGS3l2bw0l49Au
g9TFHAjLr33O5LzBAiFiKGBNDWsA5KzuI38RCn8lWz09+R9cpSuUbUshkfmrDyvWad0x60tDHPIR
2ncNAUYIi2m7VzyX5lErcdWhHMPKMmzPpOgJSGBM447no2ESfzSSyqYIqUlVANrRWVsdM7Zo+v/f
3eaH6drClrpNKezKD+d7ncRZPxqFcZhwWI7LAApClGKTOYgzQwBPJBacrbR/HDGFIfF8l1jYb4aM
ZRhitqW7EhwJuJulBtNd7LUqHcqiTqz6SVu1YJLWY+hDyfj62ZrzWfPnlvzPi3aotpWjG8r9UCg1
YxiFXmoLwFwCul1TvRj17BdXsPrICBU9x7AzElbWKa7t2o+iq1BPJmYbNL+MvJyUlrY0GcRo0I+Y
ZDInzmB2la7TYJw/Gqx6uC0xano9LrCVHM5VZx8UOMbJbHNtWD4pewF6pbKAeKqY5NZkrn1zl/Oj
/3CXruHY1IGOLRS1zPt17mZZl9KbWgcnLBjMloKNWRyEWfQgOCHmJql31MKSfJJg1v+5e5kGAxx+
ScCBz7WhrVgLD+zRw/ynbdZta2713D/3SBsL2mKH+97OH4tXn+wY4HhYSN48aS9i7WeNuYXvt9ga
caYvJqwOazliJykwcWzi6cTw5QCNS51R7vXffDnG/Pbe3ze9nmXZpq7YlaiD3993PbadQgZvHtq+
PE25P3dob3sWIEJ+0CtT3EQVqoZUBkgvm5z5Edoff4SfZHjDeYsJ308C1NFJX3WmIxbSMJ/yhkGL
sml5uiTY8a//wsj+69clPi9KLps+VDekRVupPjSCVlMGgqLFPARqWuvGdMGMnlAdBw1M79uMpOBP
WPVzZxeveSxv1EjSozdeWp74ro/4WLNLaVuUvaatHEOwv899xh8bZOgMYnC82DxE3rAIZLWumQUo
B7tc3yAIqMS/w/dgc80+VL0Ir2q8PiGq8YBD69K2cLbLTeObb/bfvVVpcHBLw1aKnebDRXmtyizP
jY1DR0PldQSbEDY7pN3dlIViUVtEbQbRg556q0SDU6trXG8WSWSbBAdVfXM3Tiw1ARJ90lflrWtA
mud4QGlRtuz6Rop9QbdPrMU3r/Xz+WhLW7gWD9Ol6/x42tCGdXWrJl6r6Rz0WINwgDXm4Nevjl1g
eTwiVubwX2PpDlmktklVMaP/wUXQytjsBlK3LOfj2uq9YrBJOTYOQU4Q0iKbRgFkBVDZayBbbUvs
UdTvpY+9OOCsPzi/vn4Kv1GMD9+kTQ3M6xMmH8zvNvGPJZVWkxpGaRoH4Q7Rws/9vatGcGyXX4j/
+9K0f3VpF2MOvHa1m8Yo1FlKFI8b24ITNr7yTNzTLPgIlUttb0T6aZQxI/abACtrGyNFhG/nbjCb
w5EPMdkQH9JIrcxwXDVYbXxzN//mA7H5TIWlWI66q3+oIFJXr2j3OfTK3pAnrnvjx2C/z9GQPJcJ
tvxmNVwI2W1Mg6Qf4iyabJlT32UVXLKprzlD4urZ0FOMHgNCFqMKuCW6qkvrdqjilSEqtErGuddC
J/n6yj+VPjRNvALHcnXLNVzTeP9l66JNg7iiWPNdkOa0uo3q8Uy2w5nFjLOOqluORfQB4puS62Pv
J3//WkpwqRumMPUPHQUxX3WWeko/BK53TO34pjHJaa/MZdqifi7C9tAQzff1rf6b32npoH2sNfYN
1/hQmHh+bJQg/Pqhsu374KqscDxLBQNiqoykdjcN1KGvf6OYn967Ra7Uu1/5YQfXbOkL12t0ROTW
MkojXENA2UhmSez6IrXMRelfpH73e1Y+pmrVolb6+hI+VzZgkroBzjL32ZLj6f0LTiThFpYTTgej
h3Y3epsmUPCnpq1H/f6zqadhLdS6h90NQ9dCWtStW9O9t0KIFpnVXkQRtlj6pqxo7cyMwZYy3tr+
TjrG8DNhCD3M0SLoT8SJoSC31VJsqiDAu1xntOIgEZnwcxAD2dVZnL91QJe6GUzfbGefWmrWE++U
5STmY951Pjxowhn4TpKSWI0k37bJWukUtrLE2UxBIp/D0xUsqD7lCFA2qgB1nTQOWSGErZt5fyam
mbQjvd2gFcs8mvDSQd8xuEAQGHtok7H8+q18AuZ+X69i8yMjQlCmf1j/WRT4dZTW08HR5VIl/nUC
kztPmH165nxMaf6tXVtnk91cNljM4by9bFPzkJeQpTuZKSxRy0NSJeuvr8v4N9uBNFkv7Aa67tj6
h+foISPW2Q1YLQwooEt5C7nDqjO2XnqNmbhb3NZo/gPopw6O8J60HiELC2QiCPv8TetS2pclw7pC
lKddEq/41K6coQP1JIXJINls1G5KfSIrWQ6vrmYtpeVdk9ExflPyiY8bssKETijXcW2X4AFOmvfL
3ipGndR7kwSJFEIktjYF7Pja2ldOf4Q43+TZ1omDnY7AHqvtO4ViKznJdG3ZTs3p1w/108uerwWI
SyqpTEu3nLnO++OoMwf2Ab1vxmNbpowAQyKj9TOFwmMoeLUFpJ7OF2e2CHe1G7EHII720rWuG5s8
JhCoqb+5oN+r689tab4g25r7HAXabX/8WsLMANbzE/3Y2elsnrns0xa+XTCeGaSxwq88y4qAaCo0
uX53ETbm0mwYB0+2PNUHuY01JCEyGQZosNG2zZldMlJ5DclBqxt5rvJwDTS6z2oTygO1YUqHakwu
3GOxkfDsiatIDe3SK8Rda3NApuJOZ0Qx1O3TkAHfpvgzMTeT/nT29ZtQ81t/f+OSitqmEZg/vc+f
XRfkbtv3GUdOcJGLudzJ6S4ntI9e7WOQ2z/48XCZWyjFDGMWbg60bVYCzCZh8DOkg0YZTTWAW7p2
CXv+qaWC0AOk/oPFuzNSxpFzDw7qUdUwjrsSSDXNnJMibW4rj9pmSM+1ljGKh3iwJclc8I6Jt2Ds
qmuERytI01PKZgkz0itoJt24IAMvJkO6IJar3An17Hnjq3KSaDEF3dbpcEXzKoRqMDqElxFg0OjM
tH3MxT20MCxK9JBiwBp2QDTSW+PGKqrrIUqPXz/ceRD38eHO6LicxyjsHvqHZQ4eq5EhMbVH+NZm
+5Sb8m0EF3Hy/lgXBcqIAhvBjDjibIAMocfhLo6g+sdjUa+C0sQ81UqwZD1WVoZ8g1Y0jeVb0eLq
JzN/rVcYGccN5Ia0oF7yXRZqCIsulsxenHkwlfT3XSEeiCOvEbd51wjqV4kXQ2PIkM03o37nNMOl
318OpQ5skhh3RgtBduinm8TEQKhNCN6Idk0iLoqU8D+K99VQLqe6XdtavekrfkeZ8T9t6jw3FtNu
vzOvOlJ2ZU2EYujsE2rmn5Xl11gaWvgm8FEFeb72zYCsNoBb3uGdcrZ9gvx4ihmsTz5bo56dayHP
p+YXM5O8mwz/zquyfeFhdEWdBCdB2M+Fn6mVHs5JIt54Whr2uWkM0dJLWhIgdVQbmPbnWHQuWGmv
Jvm2yzEpsZdpaGWSYxsh0UuJBtXbTTlaZ4FhXHz9+q2PsyYF9cO0516MwkF3nQ87bmxkqRXYTQre
mFy7EZ9MjO9alPEVqfrQMNQDfLgTno4K3kFe3BfWMTKxtpviy9QEGJrC6OCU/lKNxTZsWfqmWTCz
tAFc1Cbvu1ucXKWH5eJYhkiKXPVssZcXjkM4sqVIh74JUqjDjQ12kdSsrswCezIhkDaNIhCxe7by
cq36Hf8vmmc84UR7E3Rw4HxSZhKnHzml+KS/fi6/7/v9nmObkvEwUzgGzhxH73d/N86ToQpVdpRI
r0O85svEOCmD8p4zI1yrhjM/bS8TsocXTa2d0d3fGo1fLRpBdgRDydPJN3dm7yLmKwu1HFuIfDHj
ubbn9nroWpHQn0lSzxbUYLmL37XQPGsVwR10K/XU5HaPH7G3xU8NSUMeX8s6IZBiypCOgV8MbfyS
khM2TBCymhDFINWhG6xrmybKmI3gHZySy3w2E48YJFlsXifqwm6Nu8jVnNNxxEnGOKZOe+NIyIVt
n0aLcrBPZdpdYN6+kvMnU9c5qvuQCa8ZLbM8ZulbwyvzCzxT+mVnB+hrbfaouCYKOfBIoAu3uPiT
atWN/orK+QnJ1GoyzScnwit99K+EG+21Vv+mALI+b2Lz28I9zLCEQwXxYRMz7aDPVYF11FA4b7Sa
WpJxn7MkzHhy0/61agiYGKdtFaTn8RAfknbaSihfCQT0KgnWsWvch1jWAzk8WQSldGl7k6QN2fHp
SjdqguzSBHJZSvLwEMiTOq5uMPhBVlyuHTPY0YtcWUSeVN1wIgTyR6yKRwcrEiHpAp270hpuSle7
8CwMkPftrN/E6wzOaGWtnb54nbBEw5wOEZXZPn69kH935B8WMtCzSbXKBMj6NLbyEpvAP60rjqEd
A4vW8IS9bWvMhXYQkwBdQOKRcYSWVsudn9bQndUhgHnTEvaTFRf4lGx73ODxvgMqxZntp1LkmJfq
Mug6ojWC+rGd3Cu9puFNzRIiFOa3X9/CJ6CfPcrVDYtJlm44czH2/lucwKVh+8riaIyE+Xrevsj7
u9g3r3luu8gO8VTGMKGA7Jh1MJmK0tsztI2hU7XrPs0uZBhs9TR9HonVRahr1f03pZnxeRedB4IG
1ckMVQL3v79CvRwMuu+I5BNcCQynfjYFxAyB6qBPahD/Ru2juE+WhVVPi8LCGhvHmhA9Xe7M3xAM
1wYOGu6c+zEsF8LO0YOFNhD2ALrlDtQ17DjMqWI0lsxlTgJ4IXK2WPrmSc/fyfvF4vCQlW5ShrP3
fUQMI8vCoigW2RHYfNfPdL2yHNsTa7JvQpIiek8gsOkShHndJf6PGCVgjVJOkkxf5K+gPN80BP/2
wUITsGzqXcpe48OHnWhGqqVOhTBZ+ruyMq/ddCIIob7Mx+kx28Wegc46fvBdTPZitqXRPOpFRAyR
fkXXddkWLtiityzIUEozwPFEWxeVi89Y4J6Kqr6tSsddKUIGWz/75sv7fUR8eJg8TaXb0mSmZnxk
Hvh94cVYQZfHIimOuo8WWAv3RQ2Ne4hQdwTiOiEz2CYqpngEP79TmfGrhbbnEcjb9atQpupnwKSP
2qB/CEX16IdxcUJ3zNFnop3tETCFjnHTRBlrSLfumZvvEonpYZ7FV3ZTY9XkZuy7VY+REZCgsCf/
Z2sF2M1X4mBkDWFdwrns6srfASmQ/Uvej0Qj4oR1tHAKi/iUln5H2fieNghEEqyNoVitWr04OnW8
kUV4NlXFsQuy88pJLyyo5ZmhrzM/eVQ92HHQXjba0BMWTPOLtERqw7jQoIv3Di4Ckx4AQccglRmY
aaZ7EJADErf6PsVDsesD8GF0BXhtVMrs8eTCjLZITUI6UpPgM81dpK+aFWCHSDS1ykkiDENkzJ5U
sB3tPV3D3nZ0OBlEpBQFTmh1s2bwjhOP6z8L0iSVeOuTpPhm0f7+St6/eHduVkxn5oJRXxnvdwM3
cqLCjcb6WJr4m2HtKpN6ROuDnLlXWPn4kD36eDSXRdNRPTTOMtawkVJBcxm1Zrc2PcwbPQc2Yoco
Ncnah9zriEArBc0DUizpMXuLG/STpVPeNE4rVk1ymiXldTzbFYLDSmKvSmArbakV3cpubKwiMd7T
cY6CjXv0Bgr33Jq6BfymrRg75v+MvqapeIxTrBi6FrOpPLxL2hL+ZMAcyPXO7ZpdydXDTZv4Ieaz
7pvqUI7FCiZ0j09vn9rnnsq/GwP9flofn6ZrGPO4nxbl0+5fBFmqO45dH+s4uVH+qlKywSGdJ9Oa
Fe54OhVQhGLX9f23yKmPUufnkYmxxEGv2VXdAZs4K0VXlpMwQlkHq06/8jUaEE+xOUPoCk6mRF/Y
Q0w8DpKqoMQPMo9QlDHDXsgaOHqIMLjLevMo2+g7TN38tOlyay7ltzkPFwA63y8X382bnjlNfWzq
mmhej7CgSitWCJdRc1ioY9uJTFLc8J0YIpBWGthasnCyOahmdMiAIsSjcPapP17NyUYOA8mFm1OO
l0VBTIS/EVNjL3xJkNLXx8VvysuHV8PMWOEdAXzHXvehSE7ibhosLa6OmewOqaJeJ4XQmbBpG5L8
l197b43DsuaqYx5rOdC3cUlDZJ1GFd5IPW9tDM2TuqGzNUoPC5DgV+2g9/n6Oj8Busqgiud0Bhtj
gMrh9v4Je0DIqeUE7HkzPoai8iYy2vMRISs8gLssZvfxNFQOt1VRPmH+OsBF/+YSPlWoXIJkbKNM
WACKfuv9JYDLS2fQRoLFqTt/Qq3cw7MsTvocHNbRQ8IQNpOKhlUZVAh7yYgIZXYi8UmAjSpwZXoG
agxh24mr2JGIrFGB+f+buzNJjhzJtuxWcgOIDyg6xZTWG3vSSTo5gZB0Eoq+U7TbqVENahW5sTpg
ZMp3J7+4Sw6rREJCIrwxmsEA1afv3Xtul/xh1Ox+6bTwLtEBoGVFz+ohBvn1XcIS7yy1qAASZWJg
ALjp0+GwmnGbO9jZUKys1GyV68azsmOUjUu3wsjppMTvUwrSrRyOQUahmFsdxRqYPQsf4ywLZDqU
uiW0HV162wLh6Wy1RDN053HL0KSo8eaK02axmCQjxIDUP5/khL0gQ8NulkTrOqjQQzO5KkxK0HaU
xv6i78zoUMHULSX1UQBB1iY0vI9ebZncKZuNxFYhJQCs5XQMD3/4Qr88tculQmgsBe1KlL+f7v3B
V6glIeHeWBU+eDe9g/L3vZzJ30zErg7QE/rhVmT9duhh/DbNtuuZX5Tx9vfv4+sBnt6NdGnfIGZG
7vV5JOipGauDp8ybaSo3iR533ZC4685vea6W8I8NCa5b35l2E1tDNPZXQxfhCo6RK01YCsblqJgM
P9qeXrq0r7RGA1ybGTSaxj6W2F5WalhoRzk9Dw3UuGK7kmC9pXHZhi9SjmeDRuyVWMmdjQTfzys8
cF4C5tbmHnUNwkbD1ptWtR9vPA2GQPIlmwsibhzJ8Vg7IeGyf9SzfN01hM9wTNjoVakdzY8l4afu
rW+neVe5TnUbDFRRlH5h7EOEm0LiVTFBMfe+sONoAAg0gfjU8LYDlmDM8tSwThyDCKjMXRv4/YqF
c4sGHnO63o3GuI+9/DC1DZwXA5JGNP6Q2GFljl/YbIwfQ2L0e8IWHq0me0zqjDOxj7Wk/JMq5Gt7
evmANhI/BDvLJPZTZWwHQfb3B/QdZeIUmt9bn5xfTN6u7L9Z5NDKnpZ+VJqPJkCOhX0uDLmFZVWu
fGgyBlGCQzTNf1jovp430bajf/fZE5BnfZkQVzlbbV75JUaU8DnQI2Rsuy1Bnt0HWfZY1h2kKOk9
q2lcm7FWOzsqDv6oL4rEWWWjjdykJXgjCraFRzM0DXIY29AmkfRDgZhK/PZesnNqRHR+mRVrKw6e
//BELU/uL7uakFw9FKfL3uZbn6cplnYmv8mq+HYM2WXp3eUm+TYAgBPdAqoZ7nvU34jxM7lKR6g2
8z6Osjs1RpfNZHynsFjXPQmws1m9tI28yUpxI91qJyv6l0i/bjH8rOMp341TcxYCh9KDdWKmVPVj
lpAjhvmzqC4781thty9zVZO6ErLMwQNorz0GkbbXvU/ZDKIMAwpfePxUpNMxnmjZxyB6C13vpjq8
/P1FEV+nD4hJqZZRUS9Kti8PVDxHwkkw695qW+B+zDC0AhLRRUVzCLpt4cCmI+ZloO+iz8cqudAx
YQIxadcMHbCeGYgriCiVBCvHxJjVLgyrlPGE5AU48z/XfnSdQLoIvVddw3MyNVFDGSxKSOMooiXl
2shoI0855qspvDJz9S2NDexMxaFPoLPjSa04Soxdfe+MybOTRt/KIT0ftLktm/AihQynITCSZHFU
5gDsm4zNsN3VXnAxB8F1pjixF1N0HJXeVyGu5Dk3ftQFzoYUdIhNI3LM0BXOCf8yPPfFyuAnMAqI
vEUdGWJl5gy/oXx+mTl2IBT3/chaSeyJI66X2Ya5MZfoluZp3kBG/j639VmSL1/h4D1G1lsIIaCI
9VXod9t2sr6XC2YjfpgqYPzOsvBO3qO07pzEzVeGMsxVQLBI2Gf72ranlYNAEEnUWeVHpFloMtSB
XIYj8JkE7lgvIPTbTvcem/zAqMzJERvunACQH6lepAfN7sto2NBDwhtBLIM5mt8dyraqh7cFtvok
HoybuZavIaE+fnbZ1OSjWRZB3JFjEGSlBLhzaubcupBt/NzmzUs4qucQ1v4QT1hbtaLUyUBcLa2M
Dp9AqJDgeYa8iKzmQTaEbIahPq8Kw2JdJe1irsl49lvAtErBYPBAFiTFsHUbDo9h6ZM4Z4QbiyB0
oDQwBTtRwAYomq09YWiJNJTLLppQxFWAzTqi7CaMi60ZhEcndNexL4jR8zSK3W7YhwnjnykKUxr1
V6bT6GsbYpgrIEfp3jpw570SCeftHLtig8hh7Yu+f4+H7qUrJdFVpH9M4hgwpvGfKwNwvJQEdHk3
mZO82YV7haLyAsnIY5ToU0NHNw5wa9eZ3qYKHBF8MUJEFz5csI6j9DZ2gNO3JFdOrYQRqEZ4i8l6
SpkgTy1tbpUxpwgTbyX6+ZsEDZCVxUuMBJyAEO+biuEKxbn5GpdsuVk7QJ3GARtL7p+poHEWBhd0
M+ksTTJ7KERwo2IN6KFA1tu51cEMSyJM50iuLEkuULMIsKzo3nLjo5W1P/Lp5ffLirVU3r+utVTl
DscH2k2UMZ/b7G7HQ6J76KSmMHa+3d3nigedFjU0BhU+dBOtgogymRiKzAVOXHs4TxJzW4jkvWeO
zeH4pGmc767H89d0FKy/f4Pyy0RaLEf4xWG0yDHYcH+tiGcG+53REAvBPQc3Ioi/O6U4Ty058hD3
1DuntZAzhy77hyW4x8xQcvrMsTTIrD83VH0aVBxzKnJa12bvXNek0qcRSKaiGshvyXwOoWRQDCXc
Vz+Wu8YAvlY4yWWuiIwjRYKvgbu2mF2YjfX0g00Dv7J92sWK9KyBF2on+8WtGwa9JF1KlwIg8IHv
aDd6HhFFbGu45UieASL5w4thFBehgu0R6ARYacmpl40LcYL9w3G7GBT1Im1S+ocTjTsn9eyNO0c7
P4RG7XrKObSKVBakg+BZGbwWbjUdiNoz/YLsG2HYsFHP3ZAKsEtqFHtaeBtTtoeICn3dyL4nwTK/
lWH0Hgb2vQVa0RjwvKjZ8/gsJUf3fkfoFUgGWe7iEU2V42b3v/9Gv2oM+EYF/ipvmRWgOvl0Euun
QprGpPlGIRoEhbnSrQdqyvk+CeTKsRKr0g3esgleWiQey8w8H9t2b3dUVFbWgMnhT/3hLX09SwQ+
QphlDmdL+4tQM5mL1Aj8AbdwuzU0zpLYFYc8xUE3zY9sXnzJhH2rgTtQCEY6Rgs3z8y/Q/f8/Tv5
4gKgTYnMMYCOhKrMpRnx6+2uPa8x87HvbyzHR0IT4Aam7K/lBcvRpeF/w98EkaqqyOV27Bcj/5ar
aRcZsHnt66S1rsoqI2cM2TG33FWXs45ZMWBqbfzhubS+Fmm8UQ6odIaoRr503EspWy/reaNtEp35
JMoMKHuLeGtFnE2muDoOHjeV1dNqC5r0GJOYNlvkgY2RBAEODCN1zaXK1+pkstzX319GKb4uaz5F
C+8QxQYHkE/naEZPoqY1svDjxIYI8MBLYQ504Yk7BckabR8WSuHujXy4GRFDOo6Cd61HMjBi443V
/EqBT9/ZM8w/jxnMWdzO+dqoKYEpzsCS9je8IioBJ30Wdgs1eJjvMy56o0hF8vxxL4w22BQcC0m0
fnA1V8HpwEE4OZP9EfNn2UyEt5FeIcozi/JaWY9VTPpHyxmpsfekCDwXbNqY051Tw+kkmBHYbS0u
OMUphxih8TUa02Qbd9Uj6/ohvyy4wcHcpO9GVNcoclNIGW2NciA+1VVyG7vA5mIvIQKvNKD9wAd0
gUoYI46BYK6IrwDfp2EilKo7bUVbnJhV/C4CgkfCYjorQATxQaku8HhZG8su/qAF/Tgnf9qJFi+w
zXHeQwjx+TxvBqrPum7iysYFbvJsOW7YEzmg9lOapYTJFM9FrF4rSSObUnFlztn7YMBPSogkHefX
DAMQBgnzyipyZhH6KGa5VgKKQppDO09samGNQz+qCZ0n0abHWbtBW4ITPL8ZEjLvQgenOi9S6uKh
ZCSPRyQgNrP2QVwaV4A2LaxJhH7H71nQoHRxzugxY/ezgNU6Wr2NGd4tWsMS25l70KWTrwhoKhkw
uxtgtpcKoLBYQn4Wyr8b8i1NkzibSZoY6nFe2TY+Hdew9+1AllROKxJ54G0LPq6xOJ+D+wgBLJHY
kYII+v3z8uVhtnmKsWd7aB2Z8DmfzrK5Mdm+O1X5rY4J7My9N9PXz0Pd3MlEJwRhRX84zThfdnV+
IPJZU3LOQUr1ec7FsXr0Kt/KbtGywdY5Z79+dBQeDrsFRTNDCtDGN8eAmmUIlJEjkFdKhHQV2eaT
6O32TIGYcsRjY0HKCn1D7wH8r2IR4/AJxtvS7l/dO7cjK50zJEM0Hv9klKdZXl15rdqWWXmqbfu8
clmQ/IUytDA7wt6HIWJgJhtmMGytrB57z3kLBCz/eTLJkwrphk2zAj3H8a8v5R9W/6/V2HJZaJug
bqe19aWXFHlZIotwym5FOb8OSPFXiDaaE02yYpfDNvHsdk1bAur0In8Is21q0IaU1psz6ItuGDc+
VQzdVMQrOdba1ED88/s75essmLfoIQ2kveAG4otcyR9nq299nd2GfnnVgrNA+P6SXk9d+UCz/6Kv
mmeMpQocjzldNF5O8kzBjMK8qMqWITbnQROS/bAXZfQnPzrjiM/Lvk3X1HIFs2oWEcyiv+6eCPZZ
qxSinbbonqU6uCJEWaRCeSKG5NUbq63uB7IMyDkTCd0aBrD4jBjr4KgBSnxIJ19vbJDja/OZHqiG
09UAcRme2gZxAOstMDDvvOWAmqGU48HOgCciU5tFotbnQdLcJS2EEUt/T+2hPPEn4I2Fz3G9Kcd9
HunrjiB2bEAgpbV1IdxkZ5QFDxrGVR5KGvR4FMvqIUe1tLJnH+vxEr0wIYBrfiQgcqB8Z7lSa7T/
hGy6vE7jWhe6dk45VTN8BWjcDo+p5m/mNowkFfMhQbmgCcJul0B2pjX0XKfcQYmYTonym1ZGUD8n
Xv3gKf5CF4EDt6yXCbUpOyRygibJ7icnTzddJLZe7wKlMUZx0le2s7aqpCB9aD6TfndGenMxFOvJ
mW9zg5sPL6t5FB68ZysEyJ0a823LnDdT5cOMIoYTYwNkbvY3jYL2pHwJLTa7iiP7uivtlWs+uozi
4AnRhsij4mLUdDtCy9NkAJU/omF6cohq2KpQ3FGbYa9Jq4sgDF6RzRI0X0I8cTH21sWVGExv7RXD
HaXvobDmW5/h60p5BFP4tM5NkIx/eES+Ds2X21BgaMARZ3v4f369DZtRl600w/Q2DYMXx262xdA8
KmioOjXYjvrxtWyKjeHyucNkPLdsuYt1xOlmQD2ekOlV2eio/cQ4g9VCLdHTa6qJj+sjThl5HJGu
A6jcKKJ3YeSPaaaCTVp7F3FEUwJNOYooa9oOUU5iTw+BMiwNWlNCPhWWKzfCV7fgMOJ93to7voQZ
CCU5K7aHvAQdAGArMkk6tXeK4SqtXLRgImZmHBysQE0n5hJEZeQm83+BSEXtdBg/IJZCljB7+Hcx
CKTjWmfts6nsmQgfVONRV10Npb0vhbMREk5Tqmry+IJ+cV++qua9DKrHJGW7HJ3sJpwjlg8Qjp63
Tga+qiYebhV7UgXulNHRROPAIKS8yNaNvpwzv9yNC2LXmOA/ZvzHlJDHNfL4iQwfCMVvPy83WEa6
O/ItUn9i59pkCUIuXiBoDJpntEXkXznPhclDJI0Ii5oLpi0+iK4v8DVNNMyzngJIV6ti+VlEdJI/
pN03xfCcZ2pcOaemJhASPM20ld4c8tCucEQn0HoRZ7jbOlbryOle2xbHHMeNfT+zszbeqNe/v/v+
pzWQMReYFpZpjvb2p+PVHMZjgqQ/unVJztkO9NFSbT/Mlokb3qmfJ6lYNWb+rxuKfVVnRA2Ew5vr
RG9RVF1VobjMiu+eADVkOMfJTA85Ctu1OwLTnkGv+Va9eNh+DNI8TTNUir1FbxTTHeAB89quRLH3
CVDzZ/ny+w9muV9OaTbkmUWC9NEV9j47wBI4DLjXHMzzVnfJLQexoOwv8gRZnOto/1B2RCNj1txg
MJ/XuWhvVOsxiW+nb065UCZsybEohxwSTER0KBnu/JZEJYO2gdtYt0EbOUcbWcaJm/g7qynO6lik
xzqfrdONW8bGMUH9TVZYQdd3VqddDeF8BjnnOL0PE50GHHrDAzo4eTIh49hoe6jhWQ+b0iUOZva+
+WjASJZpQMl4A1mfdloQYwHwEPZzFO5kZ983TfCGzwddPT3VsGibY/6k+5RjgalCGPK0wYqZoZZw
YK0iHR85pqPhqHIer+mBfBpuOerjdaDAC0dHy2vNTejGew6bxDnExDbNRB+zHl7n6r3vny0u2DYw
U0CBE55SnwtnEi2Zmq2FUcUiX9uWG1ePUI6jwt2EvXixQ3MtojPIS6iHyeIC7DRD1rfstR+aO7fr
kOtNwHzr3sC1FRKDlLiv8aAuGdgQb9GH92Y5voQwCuBuoA3pZnneTIAbgqDMiUTE+xssXbMooEUt
UgI3QaIQyvQt8AkGacZg089osLJMv4UZbmHfEug/C2Ct6asjSABFnbqmAriMizBYm+j5d1nfiT35
zaYN/STEIo8IZAjY9S2isCAbsrOC4p4wZzTcgMe6vzJfSEhUWxu8zSrtu7dyNE7bYuyOTuOp05gW
olNO5NpN0t3k1vytk4jdDMtiX7Z9ZNKA3v9w/39p1S23PyN0zt1I8L94D9H+9wMTSHXbybAhCbS+
DDFoYmkx7mvFgTa02oqcmPaATGEt+2YzGPKbmBuCdvPiYDvlA4wmNN5N+s6J/D1R1h+m1x+OjF+O
cB+zdY/lh0bd1+YFe32b1tLnAc1g5sRMHicXJQSBqGbQ40+bnJoBDAtyOOwiFl7km2wPYQ00Kbg2
kuewJUs1VN65bv3vfgE0kmfcKmwAbP65KYsXaVdXbGaQrdkLqku/N86oSPAKet+9hGLFmB9SKwby
WB00POyo885CeqyG5X+r6NIFIslPlpfzpvIsKdI3L3cZVJPFMXnDy+jOL2NENIufnhaOpFy0CZHy
55fCgbbYxtCM0rdFywkAeznGa8SNaDq4IZfhK3zQnLwA5ypzDSp2Bo+bzhh/lMEI4iI4Rpr7yEQ6
AiJOP48JpLoRWl9YLyZyj13J15z29dyobVirO4Ttl4Q51Cs/GMdVRItakH6Eo/WkcdI/6OS+ig74
2uyAngveHjw/n9dVOk6hBBce3cqiP02cYiN9djXtD/se0oaf2M/5SFJP0jwlpnykim1pfSR1ypw2
itDicjBJTLbH3ES/U9c2PVQzprFRU3rEztlgMHRxKVLXvZavrUJkrTYqL7ecOtfZ4FxkNiyrMiyR
wTbBWujyurOZGeU1MotweplogseuecfBge8rP0n8VakFYl9m4JbTY1NOuo0yCGeqdUueVsNJfkr2
ufr76PNf/wk77v8h5BveoZ8WmC/It9t//q/yH3Dw/vm//wHx7R9XzT//T/EaV28/o98+XuJv9Jv/
l0NXjGat5/kOsLUFo/E3+s3jd9BQB/z6okNyLJoH/0a//UXnzWSWK1GPYd5edvR/sd8M8y+T85vH
koNqnL8poSv8J/w362Ms/N+rj4/eL8DwT+MUY6xcVMC/Vt02ZZdXtDQh/RzdQ5MdbcLLzbm8qvV4
JyeO733cHxYkyYlPlhA9apJ1CpISErLephpIUmpRwThDtEmVR6g7m2viAxZqimoTeRxjRdq/Oszu
DGaVm2ausUdgwOgixz52hbypsEVGcFk2E51j1CnsyCBdqxHE9RBce0e3hYtmsI1uipmYn+Bg9BL6
6fCUx1aOGJJp1zDhKa+WHPqOhmQn1Sopq51JhIabzKRULCcyL/IfsiKrtiX873SAMsG0l0GgwVbm
lnw4YUZbqZq7LMrhmBclvT2EhsK6raaQItYsiIYILvLAuxo5eq3SCo1JndSvNZwuZqXpewcwx15O
bk1hbSrI3BCpCY5MZ9Kz0uzNiXy9hvhxGLtxmRdQ+zmUT7Ku7/oqOYZDBWpXJOSQlpceEWC0EYBs
l+VaeOkzK6ZNnBAaO9nw8eZlXOPHNLXrNroM0Yl0af13q3akmxYbNrDcYTpqU1ibn+73q7/vjJ/x
dZb/647KHeMs3l7f5waEYWJ+dhhOuIQqz3/08vR+KjnKaqTV69iQPtwsGxMmB/cwmt5LVD2EDdJ3
bJh7yhDN37jEKKc5FnU5gRA2ZLLLM8IRs4HfWy5qkwoHWG7aM41swZUp4ypz5JmubWtriFrtcdLc
ZUx0ueDxgcMUk/cinjaUtnrDmL3G3jH9CKr8IfWrM9clEDkKazLBR8LtW8tmPJm+FyZjn6zWIHF7
RplmOMEwQxHu+LQuGlrKjuOdT1kT7JIZT6qQ30snIOl8pEyYEK92vVhhmtkigQVBrLNjrnyyaWNu
0LxCuEmCbZhne6u2yBoaWPAtzf5wNhUQkFxbndETw9YV+eV6WMIj7aESK1v0bHHhW95Xl6VFjQWv
M6F4FYe6nXoqJG7BbuTVex6m0B1fu7w6LebiVJn64DX1E4O1kynlttGLGlPVywtr/1Jl8hyWBo0b
CT1Q2dFzNZQ5hzn7yU6n9ypKxh2De28WNlAVnvGubt1971RbIxfTulfdDV8JcUJgGKVXBxsbxHAb
Bqd5gnoiAHsc4kNaaYmBQVIl8oWTk5TH8bszZOOJPVlPfdvTzPWNp8aKwOmDBVpB/9uUFaj4MR0u
eK9oRPtGrFLRv5omj8HQZ3JTASeAGmV9tzwe7Tid65UJHvvjPukYHK4RMy+MR8JL48xY+dl44zAk
DmVbHwyi1dA2NfuIgQKet/whsbx8b4+4QcdGvwlHR+usWJ7rrlrRVLT2Xd71OLnNH7RbXE4rjc2s
pZJrq+1uem2cBpySyUGn0Y1UilBEVT5RGFXb2kB5rNAFnBSCGltG4rs3FH8gGFifW3TLiA1tj0dz
asFdyeX3f9KF2b3ss0g+jnlxzhBCc9z2H5Dvn5v05m3kRSdOZtyyUICw7DmgLA/Px2P/H23j7Hv8
85nb+jO29f8/BKwnfloev5QD6yR+QcIV/7z9L3/j793fsf9iVotCmvEMuAC00v/e/R3rL+5O9m86
/P/e9QXbPl0vmqeAPWjw8zL/2vUt86/AXMTWjFl9mB80L/4D5OuvUwtsk5QPsO1sZKCYq1jDf72V
wG6ExCTYkP0M78KdzXIdjfxH6S14yQHvmLv/6ZL8DzvGp+nsv34ijW9f0vl24bT9+hNp9qHXR5OK
Zh2SXNwiHOi7JEdRk5BumsW0ychd8InIaEjCXjbOOWcp6o0c50EZ3cAJII6+8i7gR2DhtCYm7Yhk
AppFyDzejYQV/vdveXlHPxdFNgU9hzGKLKovmH2fukFM2us6LQfeTeBf2LlzEQUQqHkHv/8xwaeJ
znILLOYASBm+sAL4kkvz5qfnuk1BsIiG2UlajOSmWPGw8XZdCIPGSZyVaZjDSR4N7qonuUuXZ3nr
V5vBJ5sySEBPGDWtSCRb2s5+oO1a4xQLj0EwY2816G/MEf4hWLxEaprlpTEF+AhUme/x+ztF0270
0Jzlbt2ugpHlnr3Dr7v6UHTXbhO4q6nHFl/Z3a52DMmJSgc4O4nsNcqEpAHqkil5FErTOLHnrSg9
vRMUaDSXQMEXQh+doah3czGPmBfS5DyqMdkiJN7VwyDIvMZI04bJKzuqtUkD67RQVbJuvfppyoHA
0PLlwJiqdpuEJtjbpnyIG/y71VzSnJvjvVdpXk4KVmnzQJEnj9S2hxmW8aphVrpJJLxfWVjhq+Hl
6zpMr3PNZwn66cmzSPSBJplfNuIsoGueqXC46ixtrDqyzpHxUH9GESmEhplD5pNzeRQGRGMVcIxy
YpOVHksLiNbhpJ3Da9Fn950unjTdG4xnBAIgHhnAQZEmpPKXIImuaEhFB0e6p7Fw9vkQRvjPkb/K
+jUXiryLeEjWtHnWZY7mNK1TouNASZ0XAzuNkVVUO77YlJKDmlvMM0nhiE1Dt7pwsFmVNY24rnPt
80YReSQgkaKtuY9C95k964dZxAk+kitt1MUxAAC17xyCaObSOVdVWxy82Efv495IwViFpuWjqo19
4s/2LlHkTpgJiFaSqyU3Y7EPiV1zjYqw28LwLyNFrQmaOHrMDHgvdhjkh3YSiEnJT+2pVu8zN/NO
vYDgaXf5Y65B6myetgSjZ715p7CqgCOPHmOGPGDyJR6p5a9z8n8yvTi6Nl3bvUqL7uXjl5lzm6we
zbj/+JleBITVnLvzZpEHOGk6nGhz3HgjwExE5fRM0mTT1PWPCaLYJphJ4K40IUaee4EynzqNyhua
+/hNu/WDTYa0TS98nRgCiZR36fZAdJyZtgvUYNogCBXWeW5EuyZtlhE7grXegPSSx/K07aL05GNZ
U1xeESTvEUeZssxvm4Sy3Wu7dVIXYtXQFGBcWtooKs17saxqXMFtU0Rn+RL6GxrxuxzdC2uskMMp
/pzMByQfRU+zmRYfPy6oJSq8HBf0Io7oU3stLbqhbYO6p1EzelXUcx96hijHXjdJPqi3BpvqrxFn
2sfUpcusTU130KJGYJi0mgoUJ3HTu/vJo7A2MRrNKa1MSO8sKDW6ouVqaQz0LnmzVKq87VDGzwAp
th8lI63favsxsjdqZ0/j3vWZyC1vsnQdgr9z//7jWsPdvuhSG17EQNjKGL8vnzeA0qF4ZNyYS4Zp
6wzV6rVdUjIuC/7Hj+YMxFNOXuC6T4CMYog50U2ArIeifGpcrnycMarjmnUusp/lVZucqxNoVAQf
v57ol0obbx/v9u9fqIAhF63BHI8zYAjcS3bviGYvmJ9cJBaf12n4mkdzuoclc+9Y3UW9fO/l7H5s
kG01ij339cnHdWvGMy57v27t5Y0q8z7zrUvH6++q0TxIJR1sCHwZZX0XVeETn+YlctGm4KL3117A
RCYNjcM8Gumepe91HEsau4p4NZtQ7ajm5q3gahM9CaZ64KxZOdynMucU4oSYFCvHeGb54V722Ac/
jiCZQ3RJkHBPWJwNTmqlT+VEzS2XW95eDH2dwuHtP6VR85xioF4jsPNWhkPnzlMgnR2qX2cAOsGs
78rMoDN/qO9E55+rmPGMisrrweTUVnJE9cTC1liLsNe7FJQtULn5fiw8sB8f+2fGFcFF9OCl4noo
2m1e8erZulUYqryaGtz3bgCDIXuKiSDp8+Z6YVpHVXwJCH3Dvn3WN4GNOf6spFmyT9vBX1uLxijM
7UcoS/2+4DhJlhCmLcM6BuhuevqkOxWTxNHRYfMs9CbOmL1XlYgYhIJ9Hqy9npk5x1nUgwEJbtOq
drdR5R5ZBMhBwnG/+rjEqhLkNg0Hpxm2LYy4XSS57Yqmf4wK+4zJQE3FvTQuaGzgPid5cRBrMPP9
bsTTYnCbRQOq0JBEmdI6cVv5ggmaaNgyPouQ7SxEb7p/tlETs1Nt58w4fCwkH+pKIfvvpRGyeKmb
j1f5+HEqMW9iT99whOFRTt0Lx+JWmNqzOJa0cbyYaQxSty1JPEyXXPOeRF6MbMwFoSDEuy7tXor0
rmJ+karFhzemwa4uh51VtcuMLUGhUQdnJGAcrEa9JVVFi9LKmVwupumoOGLpe5VWzC6jFWJEfrXr
YiJrTXMzzQiL7EwCXPG/fxzToTBhJRbrj/NUVI04Nw3GyCyTZURklHana3CIwS5wWX+GbNgOVX8K
vbVcj0C1Fij/U9KYj30bRCuRceWNpEcS0Nmr2uwqYDemSzwZKL6KMdxJwjda5EF21Ubda0o3aIuG
xtyY5pOXGtGtMcxk1bbl0Uw4gZeFZW/HCDTbRVOM21JbNdxLq1k3WFvXVCPThuMeIapCnOkIHWxS
CHlipBivefqRYEfErtgzUoWOPLfQn+7FiNClYyVci9KfV8wiLqs2C866pyEsH+j5rXRtxjuRRxum
HfMKN1u3Zp1gsUQ5sOt8UK7tnFxaabDuSb2msfDmeCV3Rd3vKLDEyvRJZDAooHCn1EdLLntA2994
tiYrL6ej7mcDiwiQeEzci5GMJ+1j4fKX56y0stcxcK6WhVgk7JDpsgzOFY3m+C6sA1DkhLGp1LUP
tD8GDAT8GWERmPSxxFsWaI1+CPZdrFHiEciIFmxZ6Pn4Qhnf6ItY7KpGvKmqlmmQig4N1JDREvV5
brYQaTpcBTlAko+XS8ziuzU76Ra6RwDE49EBM5/w3lEe8rYMuOQGoNbtx7Y8iRZ4NZc36MQ6zeNs
b+Bhi2ID3XcWW7u6awcUus54BtX+2Z+BtThtLLe2FU6Q5o80YFedah7ntncZ76N6muIspqZEzp/Z
o3cW29o5Y/j5wCJ+pvsaJVrbH0jJgJnuNoTICVoPRkQmVlOeB7N+tLpy50U3Q6+jVdSo9xGV07oZ
IWYo34W0Mhzw+cBMsU/MySWZ3bROBFtChGBsjXVi5Vbhj06QDTXWP7QU6WmmpksOjQa6wl0dtv6x
wTOepIi66jraeyartA2hf21bzWnXurd2jQg40gzjrU59kzqlYelQwwYNFWVHB3DJ4CH0zloAB4rR
6ZK6bDGd/eZS/G79Plr7HnFlxkyy3MJnO23icy2HfGNG4YVqqkdDRvZO+OwMfsCRLYQEoYQNAQLV
EvADcuHLkaBFFq5DyuHD1zNFD+rk0Ez3ir4XcJaWVmC8qbNy6StrvS5LBuKj6r9pgY41fZvdIT8F
zELbliA6aq+CQ6LJcciPzs2a7Mgim7PboIuhBBT9OsJeQykykt+LHsIfTs1wvhNhi1Bm8PsT7THQ
FUUzXIRsJRtZevLGkisvc1EgxL0CiqLmnUz6XTGwLRAH0RZNeUQ+ynoTxYgmgHleDH7mn8+zCVC5
gqHlyPp8Tr2tNwZPnbaGAzrt4iA7LrxNyypKyNls8fv0uC98MXM6wIB6w3Q32M2ELa8NUTFis7Pi
/7J3Hstta2vaviKcQg5TkWAOkkjLlico05YBLOQcrv5/Fvfpbls+v1U978FWWd6WCKz4hTdsPY/A
p0d5Bu66wBgYHUEqbBxKaYtNlmbD38tYo41qxK9ebH52u/gnVBjnbM4nsiapO6tCgzFJqZwuc3yj
GJ2FZkD1Crv2Zx9Hz7mdbOxU7xZNY7wNYd49atFwUQRWc9GkPGi1hQPxbIfLqqF7lIHEglCXOJsQ
re+d4nzxZFivG4BqGldzLxx4+wSk8KJQZ2OX4os4J5N+4nhex3N3Ikixl70dwNjp8JqlKhhU/bjU
9LbER4IMwrNKRLi0aWNm2XiIw8ZeTWbBBszSo0gwtKd8LoLAemhN76kvOjRU0XiIWribI32Fulp5
TlA8mmEcYgKDaNUsgiXraB1oRrtxtOQlnAdlXWXYuWYJcUNlNj4SlFBl6IJvIL1D347brVop0Q5o
6Is9Je5WzcA3DXm5SHPnoEpF/d5N8JfXxKsCLRgRWPCrbuAWvj4MZ7ME3Z6243YUSnfu5RejcL2d
PY4n1BDwgKganVwpsPdpYS/hDjlUeMt+JyWBsW/sdpVudjt3UCF5KY69KDp4+bOebBsjnXZaSSg+
e+HOdkccfVOFPCB0+mKTj/3OGqZi348eBIWu7VEMLLW916jqDvdF4HiBRu5tQUoLjwDakDKAwdBP
ymlAvWVRDS9GKIvPoMyWc1JtcBOXGrYH9DJX7HJ3A8f+uYRxv52dWTunoxefquZnUzfurml+Khgo
aEkVgPocj43s2nQzrh5TjkNO23Pv/Jdk6v+VGD9wmZKdZdy4/j8mU6RXRV00v1YY5Q/8u8Jo/gt5
JDSp/11L/Ke3SN0RIydgdJYsGpsof/53lREoxb+oImNEgTaNq1uaR+nrv5qLmv4vE6l/ityUmGns
eP+r1qJu/l5phIVhIx+KBKIKxZsu6Ht5qz6jjWgr1BUpS4FNr0HdZuIzikC7ZkDuevZOmk5+XHfY
Rie6gJ0zI8GsBq+A2h+nwaRW37rSSiW5WVG0StVUPPSpd51dsJkwi4jXy2apTd87D2CZUnpYzM7k
KmmSnEN5B83DHoOhZhk0BpTiiC/p9AJPAYveYO7JBCbcMc09sJEbfQSxqDoLU1u2H3JyPJheJLdE
BfEYozmyIJn7HNr6IaJmB/UNgEjRzpfAs46tieonKJiH+9+OOuab/GQfr5A2033b5HPv/5suQuFF
exQaiSozfuWow3VvK+lriJe5LkDLOgouyqjYPpAp+3qZ7WgngQXVR7r6bnbjuj81TnUeA66cGEP1
cZxOeoCOTOqc5D8gVgS1x1+6GvjE+7uMdkNzCwxxM2rZ4v5CtPaAIEyvM7hPxJBQZiBXwu7XdX7I
X3L/7agS0ifRl7kIIT8GWkXc1EK/mHhwYZZHalWPY5jebEemnZV9bwSTkylXB8tkfCFURtuFcSCi
G1SJH7DrL1UU32DV99xPxNijRdcO5Yab6JVpBbxo27jDGdSUb47hDU4Pt6pOwltX3MWCmK/W62aZ
K+Wz4aqIhZRwYc0MNaCAK2OQb9lZOJ50Jr5N8qGKYfxSDigDN7V37UTfL6LSWcw9SCsjYFKUsPdH
xUoIdGdrX2nudLzXktNyaLEnGHaOEUcLhJJBpK3MZqkAbfFNuZabJr3dP6IawvNQq1chl4nZdlgq
gy4zSyoy3lXpYrJsm14mS3kYNeYxsd9AKq0RHUENKxU34oAblFFRZusC18ZMBFclDOcVGOjwQatI
LuQ6aVQKC6yMU1VaGPdKe0oGFn1hNO/iWyDXovy/XowvcdhqyxLV98U/Pzmz8AeF9LBEMkYOWOeV
xxDI/AObzF3m4MJIIZJrb55QUMQWojfByHYlYhhJf7PB7fhDNxxBEOzuOZzVy+WIwpYl2i+pPbPG
PITzxokISyX76vA7kL/4PtyUEX6mwxFhmoNXMiFJxia5P1ciZeOaKT+r5vn+tErBVp5tAkEPl2/5
0kHRLrDuokwdNFerHz+SV5E1/P+p8cvTiWYask8qqiYQxB36Lb+W3h0bwbU5hO/XWxwy2Hxvod8x
T8C/7p//y6H9+GfbXMIo/vg0abSH4Qs69O+b5liscAZpqfWgTezcgX2DGUmiO4u2HFbE9keld65y
0fz9Y39vZPz7JX/52HetlzGZmkYXCS/pOlvG/BYHuXgAZNZ80DG5U+z+eEF6PdRP+e8PVMCQ5Qmh
Vm496AYnUR9cEytmYwfXqUBZtIjK1qduf2s8tsFgmlKJHGp3cs1Db/v3d37PB7nPLE00C1lwhttS
3zVVhpJqu2bSxY0Db9vb7dYU1c6DBIsbUnDVIqabeuxBo3eUJts+abYiND/LpyN13sBbhmTTPHjN
+AKos/pooCSb4v1A/fp0AH9+XXfQIZRwVFl3WVIRHSvnpAzYpPIqq4SFTJV3DeUtJqBJmvpYfPT5
xn96ANBI9Bk1IEauhBf9+gDe7JSGGk3Wg9vYW8I9CSoAVT02Ezel3KaIeMW4jrc/4hp8ZI/Ns+f+
aJSBI0tw1ICFxpsmN34auXtFPIgl7L0KreWIEhfafFetdXGspYiqTGhOqwLCosGNnUByJAR+bea4
8rtkPqiNuTe4KZGDQlmHW17Y8WLoyvMQzScl6ygIIyaBww1Pl1XdJreLvaxd5E4KLc3RSVt7v4s0
JjocHu9XiuaRJqtyi8mrRhMumczwWpT82ynmEJ1zQD/IvJIxmWe83UH8egH1qPg2yDGQf+iSb61Z
f43lqwp52dGxPWkR+IdU+1aap/vVUZdvCMU+Z2m37mP86B15WSVjf52t9Izi7rUa3/TAQAqx42Lo
vMAHsrtKBnIR0/ZFppwE2wNZbJ8W5MtkUae5Xz2zk8wrMIuclfchs/Z0lb9HhY0IJ2vi/jFyEd8j
KiUkZsEjEmdZOkoy5nDkwo3k0IN5vdreqjO5hr2m31Axv/4T3lg9d6j+eSBlACgUcyIw+vezPfaY
pbyRPw2sl9Bx8c9PcYfY1eX+7/6+U+mC/7kZ2KQcxC5CaZK+9ftadINqnkdaxkQ4BFxdn0EXN8Kn
2eW7MunZsUZFbY9HKlUw4q64OQMSeUHxpZI3lxyKeJ7fggYa/sSCkYMAmu3RzOPLZNjzpo8JLmub
qb/v/XPYqF8aCxqal/jg4qUlt6f4tqP40xTfWkWeDYDdaSWhC8iPKnLY5Y/KwHPIYP8o5aaI45UV
a6cw4UItYmY4p5SdobchDz1EV28tGp8Pehbvg54N1VasLcsav3o0qKYqXMp/ksrRlr+5c2hdmE35
qBIBjVw/94ixrrgr40Au/YZFGPZIpeXpF8r+AMwG4iAo3oi0NHuOQMld5g2n0fbLKPoyjCsUt4h2
mF1XHntwW78qhbWqNfLCur7e17pVvg2mjcxJEq0H1ZVCaN5i9KhlV4hA6OyTKSZSKzzvOqnWFSDx
PzFIbbA602xp1SuMPU/3j/e4vBxLyMyQ6pakNeE4QHW0y9f3zUhJ4SZPiwFUnWe31Hy5BWRfHT1u
Vv7wHWtZlpzc8qUkXnWD+xXZgMX9m1JwtGT9eM3raHf/Gxe2GmtzjbTgvi8BDieOfpOnjpYQacmI
ErmVH2NOaq0q34z5C0oSlzxnw/FvlGnA2xOwGaL42xyIgWJKvJWnEzLZcuETjFEa4TPr3uRc8iIY
Wr0E2KDBJI9HYD/Owhq/oDLtLe7bFMQirtREX6WmPIYt5nFBJW6mjDETebYleGKgfAi7C11vJpXv
xrg34U6f27qlCdUBEbznKDKLaAomwq171Pu1N9tQmBmu67JBJ0Pu7NhAzKSY3zCWoWCJYgMqT7eW
XsLCS8VLXRuX2oluacGqtIsdkvgZITHfZMMLpqLfBo2E6D4OCCzkU3K8B7S94EiVDC/FRmCh1nDK
Y11AIWAy7nv+/7L8D7J8qEW/HI5/IIlevsGtbLtf0/z7T/yT5wNHkUbRIHekHxY2L/+NJMI4mhKA
VOvEWYFE2/sfHLGiGf9SwZVgteOg0mjgVPI/ub7OLzSBFLlggfDbAn3yv8EUgUD6LaihCIpsHMYT
IJfkMf4eRexlCfWt2qkvVU+Ft2tASqhFnB1A3XGg9l24AQY1ndJMP9GSzBZpDTjfDOdiq2uAWiMP
YO6UJY95INDj0byrbqerVKBaX3ZZtp7LWEBGzT2/M9J+A28A6AUmBLsyt5eYLEynQcyRD2z2e512
wYLiY7kJA+Pllyn5D0H8f3hNEEwoPpkMGlIT2jtc0BgjkT0QweLerpUPhciwi/9Zd32zqFNiJVP0
1sMcqNZe9yAbhQJ3t1HwhFqu+ujFUHjztCOkWFhuwTroLcVvK2TioeFkktO4zoXjPHhKRTzoOc9j
Y5gPajhE+zKHpNQ6fhg34V5tvXllhMEq1IxPf3/B9zxl5lF3gJ8RGuIcojOZv9/HY9XYAv+c9qJq
iBvkGp6ioSEWCejRfW0ip67X2bA0FCzo9eESWpaK52jp+Ig6+VyrKLpbwRG6afuptYwNxAf6RyjZ
hXUwfoAqu4/1L3H0P49KGUuTrupIf8gw9xfoVF8bouiasrtkDD3QJBUme6lCXQ8HukMQ1zw93Uyz
lZ0GvR4WbY8ouj6PLLvZ2NdJOD6hzn0rXV9Lbefpg3F8V/ri4TA/YlsiKAdE+g9b9WTsUnpXBfWh
0OgPyNxB/5zM5BBbT+gBBVunFc3Sa2wopCw0mjSzvYzVw+Da06kzbpMZxCgyeEcrDox9HoyrD55P
LtTfBw80jYHCIOLUALrfyy+qk0KwQJZ04aJ26dK7n3snQOjMMNt9XFpP6dA2NJdr+6CEVDNQQCpX
dmaKBf2zg5GK7JgD9tdiA/tsJSk/yFH0dynKffgswhwLXr/hcYD9PredivtpNqf6xUkqfduZ4Mqd
3KHK1nkrz+yABXZasUVDCuJZm19Np9vCNZooasUpUUhXlSHAHRe+AVKQqW9+d0NHe/IaxIe0ALnN
v4/mu9xePi3nKEPpStMFCrK/P60TCdwH0Ve4tAJ6pyijGOGKbG92tniera9zY4+7UcV5pc1Ty//7
ZzsyW3s3k5BBDDxQZeEW+tjvH54LQ1dM09Av3ghl2lRR5auqbF0HQbVyhMCiY0SC3ZhT60tE/vFQ
e6n5UGuFgCYcGEfPa6tt6dDowqtFxQzbgBS37qiE0NhD/jk1vNwXCKjEgfWSSl9fN7M/jShiP3i9
0ZHyWfaCntYxi/ri2W2/A18A/9W0GyRDMMZGI9V1ou9DqNBTS1xZm0TnuBggWhSJ8R02oh+Ldjol
Fo0Ir1S+ovOQXXt0U9S0UJ5YpeFDhxoaA/o9aZzv0dTZj21rbqY+vaT9FOy0LJJFP1UH5Qe/iTb5
o6gTA1U0gROkhoSm1dHBAdC5MHUdW5NwhoDoKGJZGBnIymJ4hD8WPAWGNj8ie3+EKl59tN/+WCL4
oSGqIxMdXsC4z+JvhxWLsXQ75xKmqecLuKgPxKvNYtBR1J+HF9UsNwhf1pc41aRxgbkNUmPh4kVB
2Td/zLsx2+oOkS58zjbto4tK9hPaRvbRg/5xkRMPqLQTsAJl39FA+H05aY4yGGx+56LS5fc7sUkc
Fa9WZy2+pFatLvvcBE9D2lDkRfzQGfgy/X1Ba3/sfQ9lJA2EMquW6/Cu1PnLUNlqr6oROgCXocfZ
bTBgEIHjBM7nddCFHdN3Wgwj+57eXmE2IMn6Jlh+8Ax/HN/yGVzb0y2MG5DueL+pODp1pSsUbjg6
mInw0EUL8k3UtsEySJDSm9JsV4kO41kAef48wJsfskynQa2jXjsFKHy6jelTY3wA2VL5RR19UOWy
ZJ3ot43PM3oYuumGrakAlt+dkQGXbDE1gXWpRLL0ps459Lniu9Mw74eWfmWtFxTqcZOtIemf+zqk
YWwnIQY3yoHf16+qLKGXDyDwICqcc8NZy58yEdH8cExlFyjrwrCpTlWmueq9iAbOLNJt0zrfhNri
yaLOnA549z7YSTkgGyryr1ldXkyvWNiNou9c+SX5rqiV5ps9bc7QraCWRNqTEkOw8r6UAXpxYCfJ
QlTEQCS4OAB7ss7T4kwSVUJ21UDRVKm2rz2hL1Iy/XPVv6TRR3Dv9+Jq7Elw+lzWCG2jAwvF7vdV
D5hBUWdoLRcYyt+qXLRgUOpmZRZRvRRhsSotC7gZaJGFEB3LPpIWGREC6zriEftawqyr0D15lfLB
1eL8eXAglctqo3+mUrB+j0RXnMJ2sEtMrt1ETG3WWfmMJL5fDGW0HAYlXweJuxT42ftVApt5iNRk
b0UecBLFeWtThOchevZ7rFSg2ipDsXJwej1GU/yihvn8GNnlPm70V6En+WMbGKi4RmO70EIAxoOI
Id5hqu2ATbarVZ2lCMrhKA0TeX61aOOcstzrT2keEY1b2rxBc/hCchtu0g5lqHGgxl9UvbeE27uq
Z8vaw6zDLkL80CMkOapUjY6mghoAqqrpasLF89Et++cUIsQTN9QWLRbE61RXPNvJuVKz9BCnFlAd
QIylHRirpnAx6o5SQJblVNH+7otT3F0SLapPql6fZ7Myd0AuL9DUtbVI2n4/OMVF8RqUXJyBKmTU
WfOp5EytczQ98xbd4y7Ojtpc1h8cKRhL/7FfScHIz9BXQ2xIf68WZahCeBX8y0uTFt+TPDKXkQYE
l2E5UafmUtBVtD71QnKh4etOivJi4CLg94QXfqIPEMjMmjlCCwUIdXDygB7ms6gXyiTbCBXu5uie
0H4pxGeMgWKyMHOmmqFp1zjtCM/lBBSDS3ASGtYC68BgJcBzIdLU9DvdEGtQas0lwK+pCXE/b/CY
3+Wd4azNmmjKVLtpB1tyLcw0P3DfolyhQDEGD/lQjMXNnLNdGNTjItecJzuekq1ilmLbtTuMd78W
amitQZBvI6M9ISVTPpeA2LCA8Ml1aFfqD/qYbsFFQUZwUmtpRGl6HNtkW7oT/LZs3Nm1ceujbKKG
JHZ28qNAw+DATRadnBCBxtwGcoQTRx3O+SavihppG5EBdCgw64od9Znbt0QmUXkZzaw8x5KIbXsF
EMMQB3h7cJINJaCDRjHlqRbAN+LZuN2/izsCRtiaMGFLjw5uDybcizzvFBfTF8stlCPFsEIyBvBa
mCNAr6U3puhAjsPJi6otvbba1zRAclOIjHCtNtVmbqdLhv2qqxcKZD0pLO/MWOIq58hNPQjrw0ap
PTRDGw7tqjI3dEkQ4sxd2IcdeC/0fOaCQmBHYzRQtbXa4BLkdnt1RBWzCzr4YDnQHaNH6b6cAR3l
BOsChkkVgsAP3Hlr96q+CuLkUcg6T1nA5zC9fkSpNn0YexrnMhZLJ+M0DWW8GR1kYMaYpsg4ntG4
YMXWKlYv1oWe0kz1My5QJO6KzWzLgnmFFi/ZzrLKEZQzTOy1IoWCZY1YhwdcN9YHBEGj4pMb0EvF
JOTFcgLrMFf9DINDTkdQ/ehpRONOlbTgeCF+xLnwUKbgi1bxmzGDPXU4iB2jrFL2mdUtSy6uHrLC
CLrQLN7mqT2BcQ6b3i+7uFroSVWctOqMsmHnqwg2bcrOn2ir71X5JWFi9EB7roogPLtevA2inwhG
RIc0asc9MozbXE3rjZYn6SH0ZsAwjvaixLH2KUN+YpVIUOMU2Gt0a+ydF3dgisLkbBkD623ofc4T
4UdTpR3D5HsZu+Z+GB1AnLECRDcbrUMsTNQeTfcmWCRPIXX+h8G9JSOgMPkHor1PzdyG26aDfkKn
Wtl0afaahbW21Rpae2ETnRvsyff2MAOwMgu0LQHqork7UC9P6WwiVGKMG3Bf7QpfF0D6gac8OqKs
H8yujnd2btfLQCvtVY+OzIOXCXVtpGVzLmtUM8MaOGGImqoRzNG5ReNhWyjWJRz1GHXqEIEvxKRg
9iBiWdYajuIoGO8wzamvTcTG0SInY5z9xqY0nEyVfbDzr5ErnB2oD8cXQwcJOMjeCPHM3TBa5pMS
1FIvODH2lWU3fo7o/d5wmtkv7dhbYUN1iE2jOvZh0W/DQBSLolDzJb3t8qDMRvykupAlEgXN6tHW
43WZqQKeiPXs9SWQwGl0nuemec3D1lhXdYfSmPLmSg86r4/K/TTgwjLHaPeMldN+QOU0/rzRqcRB
eZPcfapJ71Nv+jU1z24rlwzhywo4c5C3BxSscfVwbX+cDARsUg4KQPDfZzfSl55LiJSw70OEgzZl
vQ7NKvWHjOiY7D2la1i+4uvwrDXKN9nWMKVbXoCOdltoa6XBPcYs+nyDOg6dEDU2fW0wv4+mCLdC
61Lg+P1KD0T2VFRjRKjtCTSyGw1YSGX6+x403wfGqH9m9x4jIMWJibnIhe62eL9E+EKtdR3gWXi1
IABliclT9YEfKjUZTxjBvWe/NngLLukKUHtCM84fijZD84dv0S4tHuq4/jkDarDc50FvvvTM6CJU
6/PYzu7i77nAf5ovWYgw8aKzUTd4r/U8RgCbROeEtB967YS0n7PzWkqPdxS4bmvjFzecNvFQWViP
eQStQbevGswTrQnKUYPyFrsh2NPkVY55On6twf9sImtErj3H2Cq9TXPSbcy8hSqSlOu0AENf1122
w7dnfMjkh7phajzBeCj9iLbSZIflJyWEZjeh2kR4WK2U1lSfhaG84nO/V/I+2Exe7h7/PhLOn5kZ
MGkmzYU6Cn3UflfnsLU5hdM2xNeiMvAHKW4o5Y6PJOdwtUboDBq6McXnEvGwT001C38SQ8WCCtpN
HcUvCeSWS1P+aIAKbcqeFTkDUHx0MCPl8gN/43jnwkqdjRvmDhJHltiFtpOuGgRJa7Bsn/pq/knJ
oUCD2s1WZtBWS8sui21fZQdcLpwjXoXwpvI4gMVv6DtJi77fIkbVvlRjK9auJk1PeQ3AaLKF1dS2
+DwX8PtsnLwJUYC1zK3+aRyAREelZy8iDWSSpwfutSiDn2XT9IshH+MnCe61J/st4OB9GJbYsC7L
pnMWY6Sdc03t1lGRIqLkJZCOdGoLttFT324/KP78I834exIoi/gSxMKpTBXqHZkXdTadLmNXXmsh
lRNEt7R07htdGdUjnLAtMfsMTqyg7VjY+irprR85GGZkfGKMyJtlwz30XNHmxiZVpVtttwB/nNre
w6R6tSLTXhWVQy7ZR9smFsYnD3tQSOjWIy3EZhM7bNeMjXDEKOgcwLuII2Mr4rbcD673HAydeAo9
/bOpxW+aa5avVt3/89GBZ8e0Brtb7ZkrlRK50U71c1JNYt3mRLiig2zANUWWmhpgqBXk7zm/Osle
WuLCNu2rvkXVyk3dTVmqxTbOqv09AeDwTvbOkG0tta/hKU6SNzfuPIIsLEcLbX9PL6a6irCWJjOa
zH456K0ACQxyS+3mZ6vUGr8cCRx1IXrftJThaM07LXfHx0G/mf1jmCbTF6yPx0XjtrDgVCMEDldc
gQI0a1K2aT/Wlt9nGuZ/XXskGs72aV59dgsePMZhw/ew9IVcbmjXWp/8rP1p64g5zB4Oq3/ftLCI
/8g7LHpA9H9QoYHV/P6+idBo61q1Lq6qdhW9ZzyWjVdsHXWMkGwC2UcM8ZLNZn1Ugk+4Aqtr4G/j
whmpXKDe8uhkVX018cSpMu2r6HqD1sO0U526OCV5bOzDptikiV1/GgOM8ljjnzW7yI9JgVQgvtAW
KDwz9CFkQRCdKh2NL3ikSGCHDxRH5qUAC7EcpvnY52H97A7mJaNXCbrV2tepgwBLgLiiEY0r05zK
c5jkm3Bw2x3e2I6Pvfaedkx2RTTR10LtpCAmd6mqGJi5JHuOwWkoQwugeACXzzwrimZ/iVADzRsb
9bgwIMPKJ95wfo2wpXwMlGGLwJnmZ47WXWMlWRj9vC+mwXrEes/4VITeRiEM92oYSVkB89ZDbtqw
XlylMNYDGWibqKQRY7kT6ajv+4QVpYX9TWD+6kFsIMwX9RUs1HTLvXbjom09JPq4t+QS0zOAgFPV
owGFddsWHqf94GCbQGIxJdcigUmW9Jw2oUWHrDMu5eBGX6ADP7e1lT/ajohJ2TYFCPWrGWvNCvK3
A/Wh9Q6Zg62zOiWA6GkbHcquLnDhavJ1Nl76ckoPgIRg4CjFedTybo8/cYDnGYrcY9EdQjsZjwPq
LQtSx2EJsUXBR4AosrkbS+uNfu6dal65BULD5dx+jvs6eMJ8cfRTCf3PKNdte82aSXeT4dnM2ZlC
8RMYbj9M/cmlmD9N3fDdi94qR82e2nFSV3YHs0mRTqHoaeS70pNZhWzzdbHoQAV8m+lfbbkprWPT
Elp3FqkuBRlrn+dW6Nfw/ADf0lRL8gIvY1NJOVLE8FTYQ41WmrtSAL8EGgLdo845YAucOfv4pXHz
9NxlYjVDlLliNlU8lpn+ii14eVRlW48qMy53k7DObd/MWxFRz5oIrTNRfDOGBDimeuawC3Y1vfsP
1J/vlfzfz3qaIRqegeiOYbz3voAQMgdYcI71dYbMsddgRVwEROcHA5PRtWlWXztbRzow7OAR2N8H
x9bQFtbQhaFc/kq60O29IVZPOA8u0U9LH9JZN7DIpoliRoVv972+7VOoWEY1ZyijBpxgsqLSdq61
otiHcnSg+mRk88kY2+AJ0JDdIANl5od0jooDKX4JDnhsP9GxrfdBWqq7fnSjpdYH2O6Ewyi7op/m
LBZnzA4jUBFeSO4ccxPjpG1OiY3ETdLvcWI3FlDCxXqOaepV1ojgQzsqSNv0Glz5g0l02sQZhkUx
2yrUnZ4KR3Dp2vEAva+/EnbTYkDWkIwp2apU3A/4r5mrqkGtIJjwlLBiPNRt+tXbYbCnQzdXzzWn
wxONTd/tau2UjLX+VDWIxzidMYPg5eBW1Ony98P5Xkd+P6UEUlL1lkTgD3HCqEHJEceH5oqy+1pl
L+6DbgrXSRxf8sGLPtEW/GYN9moMEEeoE4ywstnTro7OH+xiXpW1zFQaEvu+1vdOV0OX04+uiFDF
pZJAIYTp+Psz/4daKcBK+kzIVaBBTgX691ppGGK8bpVOe8UhXIa8xVsBV/ea7fq4fismi7WjNtZ6
koIRAK+GrR1gjRhr49dJL7RdIYbsROX9AxVFyVt4Vw63uN1UYnQeC9Dnu+C0DItUGyg5XhvK4WTT
67RRBz90Rb4elEhss2Zai8moDw1qBDlMqL1X9Xti9H3uzv1aV+qzOpgIYqBjFtrTtm8rYOQablkc
5caBAmFI96EenlFzMoqm3FetoZOmIEHv2B2ofkwZKAejjiZGPKgL08cZST159Z5uVIMvZ3Ec4hLp
dtVcB/hDoY7RPGJW4IOxjg4gyb6GUfE0emF0sDJHXQjVSnx0gIPNEG7JU3fkUxNemrm1xBAUe3Kc
UFZhOlGwpIoYRGrqU/KZo1o5zl4KwiwpD2M9moveDSiKRFqIPHeXf4HknT3m7JNFU+pvXRRPa4RU
TkFnQOxyGrzYO/s8EE486m7L0abSuo4I+hcBdctjlcFZjvRO2wRT96ZiZLy3ZvRhx2YQu7y0bMws
FNuPSpw9vWJ24V9Eq0EQpbuYz1C4tMfPDA5qp5/T0W1P4Rh80D8y3mcp9IyBMGiW5eioM9KY/X19
diQ+oFun8Wo16DiF+WrirR4NYX0yJrdeUlEqgQXENmJjeXuK+3jjTHZ8TUW8Rck28wEsSGeZAHee
Hqk7Qkc0Mk9W89115u7oGA1dKLf/NECwuEYD5TJ8Ai90WzuEyFttAaGR5lim6Wcuzg/0YnTZ0/n1
vJDvhuwkkAfbM+mPy7b+L5lzQcOzUzM0KxC+zf1WT9aZijbBlP9sSVOhtkj2YrnoB+VQh1G6oVhy
rGzEyCa81Va1VJEce/MSq8Lw4xbfTtK9i2ckz6qNoVQpCG+gtv39wNDlgfDuoenjIWUIjtNEZF4W
xn95aPzwZvCVlXpFUmHVWKziwnRxccpOVNMaTvrJ3MAUmnwVv70R4ie0dGrKmfoEThrcHa6mTlGQ
W6V6s7QrS39wQNEpDYw4p8kDXzVnimSRsdAjuLvDzHehp42+dU2S1MXq02o+yLuM97V85oEIlKYR
qkYo4b7PhGmCTbE2u/NV6zCccSvlrUI0bxkqvjCEvU8gXYKKgR9e1aArKsxiVaveghaNl/nQMnPT
UC31YdON+rxCYwgzM6VT1siaoaU6PjLxFE91u0fbAlvSvmLegim6zUp2SFpMdNsm+5oCziOaThCZ
NjViLTTHk6h7xafj7/P3Hk7v8rIebWuZ8rugxg3ZLP1l/rIiLt00NdRritoSaOj8pGXJxkgrtsl0
yEbzLcBeDI1z01mxp/Gqs+KXdsq+RpHxuVXjA4odFxR+IifWN7r2EZblj3KSfD7o02x6VhieXO+e
z6D/XzqAs6+ue2l0M15DiX9Vabp6rf7DRdUc1qy66PL+a09Pz0VOh5i/rpKVGMwfpYcSZI5PQNsY
S7SLCJnRHAfrmX3Qyfvjrrd0W25dhhObIhbN+55yE3tpmyXqVYvHN60mScXEQHGxusuAoRcRWDcw
LzrqLDS1S3U5OixeJ8L+GPvrH31k3aayOMSkR36I2qwQiCkMmOQZr8mEft0Hk/5OmYqJ1rlIPcJM
xyLehLXy+6xLNG+Sl4Z+BY1eL83E1PauOp/CKa5IyhxsydEFP6U4nIkpqLezOmf7UVcGX6gAd3PX
KXZNLmm1Ef5BVW2aB6VEFlTgGfQdZAkp3gK8M0koMMVtrCXofodWuDFu6O81S0MX9qaI4BWHEabu
BcLAsJaQ8PdafAylaApa9k568og6/x95Z7IcOZJl2V9pqT1SACjGRS3aDDYbSeNgHHwD4eCOQTGP
Cnx9H3hmV4V7VUVILFt6Q2FGZNAGAKpP37v33FVYMNkK2+GGPsZWC5P2Ve/1bSze09Bll+uL23Jg
c56Gbgsqv/rsqpoliLa+odk7xiyMIo2TjJiQdsCKN1rtr/O6QoJbIYSXr6VjXRVw5AD/AjIuAIY8
t/ozHwxfldlcFEomdAChDDzrUaYRNkbMVt7cTzeMuTT7zmsFOriBcCAZxyfcep+KysmxGOCNMwKK
Kgk/VBEjC+dwwkQWclec1oHoOb8w09qVdVIEoLMHjU6T4UrMdXa01rTHMsHbWxpafVD+eF9L975S
cNrHJOt2aV9VK60rLaZKzaFUfY6LmQ2t1psJRvinAxX8NtdgEvf+YB4dt0u4TJ52UiVIfyt68Esu
DlxveS6Sb60RBVocjWe39eTGs5NTTAfv6ec+nwDweUIvvZ9BcrAQ59Ntjgxpozyz3hVu9WRMTfQQ
FU1Po28sifXLHwxOTXbmlacIs/XGtQQdCRnR6GPGeV8rZEhyltu6y0CWLTWsElAofoa3lVo3/UXJ
QH34+xblYZcF9LZUDmyxv4ermbltaEZBGjINMswEurj5KY6SxjGqQxgKQ0fDqUEiDc6TGRykEAr6
eueIPIcZbpmXSLX7SBHWMOXQn/gljrTAjKbmIucw2irH4UuX0N3T2KPvolztZBnkWNUKlWXnELVs
PqRmtWvrhqNoxV6SjarftQNrPMtbekvCkXmo4sXbN8ozReRLJTvzhuHwFzshd5OLRqv22mdl9/ne
T9/g0LgXu2jcC+ySQ+FGP2Kj1l5U411JyDZPE98HXlf+2M+/GPXF96KzN3GG71ES4LCfJ/vOmNAo
FaUu14M5RbcM1OF9+PoQALONgtyL/DuSyAVom9swX6ADhAARALhJB6c+yljtFDacg1T1c2l+tLlp
XmfqR7vq6lNS99/k4DosyEIdwGnyHGfkf5qxbl6jNsH+mGbhrkLXXrtFe9uUD3Doikd6BURqz75z
wKEzfhoIgrdG2ZwmI5lu2xztGmeW+9Ej63aYfbGt/Oa+KUP9aDs2goVRpX+xVP607v1S3/ykOBvY
WBY1JfvkryulcqzRtfuhvoYamHzphHIncs1dm05MGGhS/hiLNFwNSVZvR/4lLpc+PI3jcAwTulx2
+eb2WXye26jYt+hNcsYwj9AHd23WPfysPbuiNbmP3KNiPTM5o744A9TSME92sZrfHS8LT0wfL6UJ
lcyzU/VQD/5N2vrHvoxaWBiT9ZD6Y7+yTMHpnFJlNaMdukfP662t1nzIc5g1gz9p55p84fvELMW9
BAQYR6RKkfs+aYl5M7JnrGVfZcBFasSNMwmIgyAlNaSrZw6m2sWVEcLRsAymD6p6q+2mvuVqwIpB
F4hQSI+ZD0Zl2z2bjbZVaTUePJrjZOO6LM4zzCc/LtZIwAHl5FZ3ns3+pEV5+jV0yXdmZtq+S8kk
6UIuKRA6yOh6020i+OibOo9VoIXS+qtd+/djJXUeH9nxXES8QrcXOvgfi58B10rGNlJeQwtDuZ9O
QT3vizSD+KDjdRyJVgwhThN+2histO2jHYmW7lrUcXh7BmHEQ3Earb466qo5RrobcTKO0PwV7h7P
3LiHIgZvixRAwudXjEP/qnr7L6Uq6FDbZCP3gYuiSf7tOOQ0EDKmPhmuDWSkdQ8S5kZl2SEf+zmw
FGhIv7V5k1mxzi1zoyTlkEQOtR86kj3b0Thmrv3jz4sL8V++VB+7LVwCz+SAZnHY//VLDcvYdge6
8lcC2zeqqaeLVZGPnDXi1an0+CBqqPWaKi4hipyTXlAD6YVD15n9d+kFx0J239PkLYr3peVwwxZh
y4h/5MA/mfThdf89I0z5NHPovGXZb1FZt/FG6fGy4yIXrLHOB6luFduhJ5CXJUsPIg/XdmvQtEKp
qwy3vvz81H/L+PL/FAifq/I/Yymeyqj8o1nFFPzf/2VW+QfMW4dQQpfzns0R6f9Sb6HXL4MItkb0
bLhblrbyf5ApAFNQZvrYAKmRQYz7/KsWtm787//m/AM7go5XxSXzztMxwPwdrwo61uX++s8Vm74A
h2jPRKnt0B+wUE3/ev+1jTQqkf+At0424sPgAzKbAb6NGgI/XxL02GhzGfR47oIm8gH3zKW2QTko
gt6om4c4ppQZYjnsXS2CZ5QlI4++Y90RYp7ddnJYiXEQd6JzbETosti1hhR35Sxe4gk2VFKzyrd5
Bnh3GvQD08JkNRjuToZZfcTMkB1HaR8tQUAQgGkYOMa8bSxSyJgKszuYyTGFAQp0HX527LdBLxBI
8Ha2JgHa7Nb2YZhiwKYtDdw6fUCGVWM3S7HkJkt2+KVvcnvXjxJjaJZ+czzCmjyypABjL+llCPMU
ecv7IYyR1bk/8ufUG7t1cqMWXF3TCXvTo9ym00vSp2U/m4twK++y3YwYD+y42tQoMVILcirJ1kAq
IH3kCdC2gQTTAfB6uXciZjBeOtmbORof6hmgDkpyAvg6ALDJl+bVp2+2hh1YlA4tTKSXWey+CvSP
TqagrJepItyvhiLiPie3AENOMf7coC/8dz31bkrcdIxqDkM+X8ap3vfxjzj1A/BKW+Xrj4ypnweP
+V1R7L0JMqIO7khM1XEq0hZAbkgUIEeWWXjPjGWYnubyvqj2aVNcOX9fk0m/cIcFNSiOpQs9ricp
xrWehJ9+uZr8+dWZ5rtYgUmTFvD+hHhUwYeGBJJOirsIyELilWqlyC0WTETShXocmdVd6M8Xc8m4
FP6S8yZ1qOnVs6rDQ04LfrXELweeSYShaRbXPnHv3VpsvCT9kcH83+aU0EoV7/M5hlNGdB6h8tK3
d6Vd9gjtPinVV5kbvhhefvW1dD54nvhieHEz5F6LlBLyW2X6b4xr4Bgm8SHOtc8OsGroetUKudxd
MvWEhDHkM21w/nl2saRx8dEIr/PO/ppSEOy5Vq3ihfseFj9KkSKZxcmMyAUgZ6dt89K5pqP93Fto
H5k/GGzlk/Ouq7oOOHns7Cl5wEJNTH3ejut01k+mgPhmatOjP2i7cR4e9I4jILivj9i8WHDfVq0V
DqvI6Fn9HflQutBNX0yX9rc9lUe/iSq6LCgMzTg5ec6YB4i+n60kww3e9E+Z4spHSXevRxrKQYew
C00tqIR0azTTheDTlTt7+TmzCbcyqpnTycSIOwxiHDBcspQUvso4w69P7x22pFXnN4Fd4cLF2LMs
J0CCi3o40gw94618FInznDqSoLm83dk1Dxk90X5rz2Auo6IUR5S+5jFZfvvP/1mGqtkZk3PSEfGg
aeCHYeT/+s22z4De5mOnDxOPlcFYNzBVCN3DamNEncuPqoysXR3N+76e7WPimR09UAupYlk1558/
6sjPtl4OpiGsbpHJZXr9VtVevY29+Spz45JyRbCZku5JLrALFNBXERWgNoJwVnBjzWxnJ7BjY2JC
1m09WuzS7hi085icSrrnhGUQemWOJSfgxGKMZrLFTsqwdn2uWNfMnvwLY4+jOz21Kpenn7+NSk//
9VtTbAEcE/XIWSSYjfZ1lBFNgm5YwLkwuEYnu9XdOqbNTlbA4iTvFcf6BG/hKfUdYKNeCUDSAHyc
ZOY+Tqry+POHUs7HOHTjJiltyrOuA1Kek/pdpVw3ZczkhrhNFqQczgkxE3stS+eA9Mmlf5FUx4QJ
OgbiEqOt5aKTU8ztOEW7yaawWtIvTNgyhQM/geJFlNY2M3NOaZnrrnWO+prnD5u6IpfWMEGlQjsk
UQFWB8pbkJTTpjYjlI5KadtGG/OdOxYvSe+9VUN3GjQvJD5Ibbo+0rZV9tRyEwGfmT60kMAzMlxf
RpDix7gLR/aUwDQH/0DTMT2a1ySh4nO6ucSoYOx8zMX7XCdCykBXtvH1pj92WkXYIRzUxtHHbeL5
97Zq0pOVOXfp4NU7vuV4bbdzgdYSXlo0kHDWkARjGcZ47FNxFuXU7WzsROvSdV9q+oUrGnjt0Woh
lAKdcduNTCpmE7MRrXQ87k2CULY2TTjO9UPU+fUG/ztBnp3zwQXTttLQuRJTS7QRFEJT+c2mMd37
SYuOKlOPVmH2T6lzVzv2jVfZ7jZPNYFDPYt3hVwjaHiPlVABpWb17OVk0oaoLmhKcTFm1Z77HnRs
5E1bc0R5W0o5rVu7sTY1x/mtZQPenAYgD3PGNjVU9ceoSOPUYTfZ5YLXHRH+6oU9b8I83JKHxUeC
KNVN6JIyrZcBUU6kniYumOEqm25tv4C21t1MWoyfNcqeRlKq1q7VkCaiLsJK4LRlGKAiReNgVhwR
CgWsSNNmNHJ2fOMZpY8Tnfmn09bf5or1GQKMRQs5YvALLtZph51uABPVCtpr8zVN4m7rRkjkiVAU
j+SjrxofFCdarmLbVK72YOHxUX1NyIpLQ0h6BJJOlraGCS6Due+Ho/CrDQM2XKyuDfPbmTF8ge1Y
djK60ZZXHRHOsZWU2S6PM4cKBqfYEMOYFBF+s6FI7RUiTKCgOqaTyGgvCTSv3dgB80tM/8aNxq/O
dyf2sy7dZmX6WnladTJtszr1RbLJhxYsZxceBrNWp2YseBN5zLmT3uNtH3+lFtyPnOw59gF78bJY
9YnQSGtt0iab5766N7xsetCxdw2OSl/1dHT3hhiiDZckvMFLTPMvjq8dcTJgsKb8OLZe/5KAdDDA
y25RGzV7IhazTUsvkuPubK6k4546vzo5g0N/BEcGsjP8Un5xU+Tk60mLzBQ7RX6gkugOoUlOTeHv
HI3bXUJCDwbZiFsnqVoATLb60MN4O9djt9MWv9oQuvSqfXwIoDxBgMbSurjTuJd99BB3+Q9LT4ZH
GYEqGLmKD9WSzwZLvQ+0KieRvPZTpiuQjgextHO6LTIPbyWl1W3QUqHMIRmVcWZZrn34ytWYdBBQ
3SuDexj5ZibPqG2uSN4Ac9j3BuRHzM4ewWSYwda1QBtSWXgJeY9y3faQJW1doZTSBWGG0p7XMX3H
oH3wc10d6aI2jdadnIqKM/fHbjvpyZuIw3mvMrq3MQ3anYg1C9Nu+Q2QGJbjlD8Z2xVwexrd9J9f
ujR+C5FpPJQFu77tykNdp/NG7zJz0xf1u+xd40YBRO2LSt+2Q/YjlxG3Ry+1U5qbxRbtOpCwrENW
5hpAdfoi7w70FD6NcGubWndfa+KgEkX6ryhO5sgbcDTMZlVSa2u7K9D3TeZAcx43AWxHNrVVLcCr
urVPmwUzb2igx3dmawrCbJj3un1vkTaLUpGwo7hf2I99exRmgjvKGtgRXZ+5akiQ70xGD6GrDWmh
lqV4ckwKZniqZGI9OWW9jbyovkOcgbpKV/oxVQrlE1sOTz923Mo8F9O85Efar35pubceiM/Uabvb
VFUPXmpuM2rYyhdo2KQL2zWXOC49NKYVUON9nkfPU22jaOvpOidvoLs2xUSkRB9TEBZPaeUZjKPk
85xdB4vuUxYVh7kUBYOAuLwV9TQzH13WHYJoBsI8QGOP62wKofAMjrH2RDHsU1F9VAw4CLPmB4SJ
s29W9WEGs0kclKHSG1+L2JHC8uw39qcLUHvfZXV825hYfUaBDtmUhNOSdqmvIr0N7LqM9m6TP5hT
EzMGVW8LlpNcKmg/MmUBLAAcD1xLzxqHbSeRcRjozjZ0pY3biXhjZM3jllDdj4a5/Lqv1CcRT6vJ
LNpNaDSEe01w4aUsux3UP0mQBmWhS4DESm/G6YyYaeUxngnsccyPpC5t06T6ioWHoUNzXlXkqLWu
WBjgmax9L71nSIs9q/1hZVirHMFy0tOml232UDbDuCbQIl1XaPGGuh+PXiSfLb1OiZgGt4eDa9/2
o7v1WrVpjWReNV5yJP/LZlLA5wW6lgU6HVlaP8VKK/jvdLdIgzqvVtDiraO7/KiSeRmATXsb2WeB
vLbxlLUiH/45x2VBZ1AzvEdmsDFqW4DhEWnFLQkaFC8xBsuJnl/Do4G61VPrdCygMdG1spOEJc/x
EOaHzBY+B2T5t2FYPNDoBTg0r3S/vCsyTWyzqHowB9JcW6bmLEn2EnzwBHtlnxKbtS0pP7UcmWfk
k7Hl9t9lPb5YlXhNHMwwdBOuhSIGKh2PTTauya6m0ojCce3ZeIiaElO3RAFJ2od6bODqc9bQ2fuL
Rzh6HodOUh+uuj0361I1PfETrnUoMmhvs6DoSjU3mLTiNZxoQOep+X3OoJkbmvqgjunpzYP8ZjPe
xH6E68wOn/DHAUZPtR2erQoRIRrjIve2EZzedcSq4M6pvVGQsWEMKvIBkm+eSpEXLQHINulecuJP
TsZYBc2sc9TyYEGP6kysrr5FV3JFa/ZBGlhySG/sDIOp3y9Haqkt+Waz2iFGBHdVuK967D+TiqeC
sruZiZh1SCudsXftC9N6Lfxp303pJyY3DSUUJmhtfBLkMOtGF3HP0Dib0vpjdsPHbORThN6bo+V3
TEEwSVcmc+W23WVTeqtacddo7c4P402j/Rhwea9pyrET5No7KuuvriGFi6Scq0du9s/tIY7fU7vZ
53Xdr1UfDCNGFxd/TM7MPIB6c6bCpEDHxKPKPD87bvyi0hndDSQxoekkT+TzHXPPhYERvzQIeyjS
KLPmudpbaFCB2++NkT5w6tk7T2pUGBiqpuY1j1xU6W65ydrm25xbFzE390nUwKxAINPhnuzBNWEB
O+cv7mMywqqrRhF0sgT3mzLoSMGwAz1q7mJr4RD6y0cetm6ei73Rc59WI+7fUn+wyzFaLxjGya2u
ITdMMCL7McvoE/EdCldcAEWW3UfwfQOtqczjkhMXx8Zmqii9phzMObWoy3SfMfNaOQSLdU7PU5yO
62jZnELoFdqcAFogVA9JULOma/kSZrFzaG5Ni602mmd3HQMvSvs7zzHvupIAsm6K8o2tEqD+dFQI
2YXi07blVujt1+A0nHhY5ENVAkRwFQqyuHgYo3oXz1YwxeND3ohTHNcf6BtX9G7528DctiPTAlPl
ajs4+iNE6hdP5HvbUKTT7v3cJvUFC5s7GCCYY74fy5baaq7bTUlwxtbGqnAs45qEJ5Q1RZYMKwqR
G81ItjrYMvymzcoDJokJmzTZYeSOJOWCSECkoqyx8Yc7mcm5p8MzlHNxKOgX7Ac3uujFvRZbt6jE
gZHkGYqcwtQ2DXaYjT1eU+T2K2OGQ283QF0bY6HLkYoyzGcrzhCzj9toDh+1Qn/UK+fSjdOX1BDL
FFF9wKVxoCtXBYkZv2j9/GqS47eivNpzsGItUE+UVsZGjzMMbV38HPU8meRPPJYYUkXyJXL9GyFL
qJtLRqAIju5Q4Qo1sbiU7XfLRvcsyN2d5BtgMRqGxVtnhlf0qekmT+rPyLQfsejgyx6HS1K5ny6e
hIqsv3SEej42rtxE5jnMKLZVrmO6tJqNH7NyVtzfZo3EF03NttXjGGYAz19hXnNWlp3o5+Ms4+Py
aDSJC2C9C5+cHEhOFD57c3MRNbYt6fsEnJtsdlEYfmThcG/2o7cjQKjFobEfTeMSJcRUa/23MhI4
R21x8eXwTWbymytozjNDOjrJdWY9mGsClGIZX5QyKbwa63GkgKDLwoE/j3b5LEJiMR0I+V10mU1S
IeBmfcS2/jpE9qfN/K+pZ32b9nW0abUy2YyjPEae/VgXE2z/cp8YtHE6wlSA8F0y37vpuyVAPpm/
hEVHNe18EnON9FqifwcQRkRPH0X+OpThcpJ8kr52ne2m2ZKkGGOp5DExe8DaurkSWnfU+dq2aePt
M9qma3/QIV53rNfzkvXo8sWNTYqTks7uxhhiwCQwgMZp7+XeS2eXlCihXKcuS00HPWUcOL1Sua7s
QyGJm67FnVWaDKzQS9BKS0+lS6QNLTE1eTuYXhqKFHnT98bj7FhsTcmVMSjRfmFKtmccfpEVykNW
9Ps2T8A4umpa21m12PiJDEXeG4fyNakNlIuwkPy4Ejuqix3Z7zjapv6O/sJ8FoYVFFOCMlCRpBVK
QUu3j64ME4GKmyYnz+pH789B1vF8qrTJOC7pIMG5H8NJvWOWG1kO0gsKZDiN0W2tQjKs8uNStq/s
yO2ZGuLcc/vYCSrGxfvG0rcWfY5kLppzQmW37gdG3Png3zYtjzDfvmbK/NDr0SOE+rLRsbOG1UZl
4nku6E1liXU7kD8AngzjgOyth6p+rgYOWUbfoRY/cFCcd2F705jWdBZx9A4BQW2LSexyG8rjZGhx
kKCq5wtV56LHASxHCzG0z5XBDOAFYdG8d/4UXUqnepNjfBwm8bUU00TPtmc9v4niieN3QxpHT/fF
I6m7ztLtiL5r8rNnSP/wHqNruFdT8sjz+cj5+VsCtg6h1JIv1W9sGMw7radvK7NHAXR2Vbbjg6Nl
yQ7680HTnHNUGxxseh9tRLxcJqozeNBVkJr6magjNN32s1GbBRqh+2R2LhwoT7itOiJgdY4jhJyn
1vTB9wv7fVGX5B1t+xEofQRanoheYCkeXybnfFC3myQ2nkRsESLhjoB9Q7KgKl+/89OAAcIxHdoT
jUJPrhlafCCof03z+hWaHatY7euBwDu5rjxvTWTXHJhFYR5ilDwe6ul9UgLw5c3ta9MOcZ+DvZ/y
/F2V7ltdyQOMCcS23Ww8D9W8Gpy+oCeWfMuVO67BSwG8WxJAxop2uZPF794CxXNm+cXwHFOrc1eU
pGjb8rlAubBC9X/2EmGvwnsn9O8Z5b11tTrEo73AD+dH01u2k4dGUsk1WXnLZB59gkUMdjsiZtCo
vdWCIYtSFFluf9eTutEXhLhppUauqhEecCey+WPAoonObDfsiPqe0md7TKMduvSbisfszOGI+4Kz
8aQHOg6/jbK0aN2I6nViDnXu/PEUaWpt2OEzjf7DZCdPVT25K5F0bTBSf4NxZkRZSvW67Ndzry4y
M4ZVT+AbI3t4nDnGNWVZ96Rl1OAw4zXDffBojgDxc9+hYKq5yTdaU9RrpqEk76ExshnIBcOQwBv0
hRWQhHOaObisSByMVj7BCVvceKcmsmz4rvE6iryOJq625+RPJjQvQU5fgPMZJqlRHCxnDHeWFxMn
7icvjd4/jQX4B214gcjOTheb96nceR17WOcUBCK1xsUQqb8iwGvYV+b4g/SW3TBkE30WTpRjJIhv
saI9ritCB53hi0iOq+XXVOl5/dCZ3nGEnnxOcyfA5hntEoPVMhcxSgMju+FhRejg34ytQXK9WIqP
BFbcENIrzDW24Ap8WT82764Zmjcy0led1r9quaHtZ0tPN16tekImq3WrwaYYE3tjifpDQ5261hjw
l8nwRH4ukh0hPmUySIY4w6kQ+HNno1zNROSsdI/1QbctcOeIgxxv5mSVlldldE/EH74Ll2vWz96N
S3PZ1TjBCYdGhR3ic8JjdAQnUx7lCB8BnwT7RN05R/Y7OFechky8/OsKErAzMXoYib8cMZwHTdOy
KxL/NIXvLl3bXqcJbpZts8O37QTujNBLyZz9vsBElI7e7Ryy1Gdxf7U17xPi9pr4wuWfLmrhgofD
SVmQHbMiI8w5QmthkBPKb2k0i/VPWZfxPZJ76Lkd1HSyv5rolHa1WCMMeaaR/l7FYlgNs3yobW5V
J9K1FYXvtO7c8twMpBz1g7HhtB4CBl8XSwNkJjKSJav8HLBA3JQnl0p/k6mpC7Dqnek7d+u85KA9
w37ZcAJOsfD3P4CUllsWjHccmuZe4I+C+59w7naIv8njyj72YmDzt+jAy9g+lpVl8aDX28GeeEhb
AgtDSSLIHOn+tonaduPR+XZtyAO5y2FzbGROMDCq9EoLj3UJp0mUmjqD0g0tOnhKuOOmjnNjFbtD
vPMHLjvNs8emk+EZ/8EDKOWWP9B/iEq7lZxIsrAlPTMtuNVSHk0VggIsuhmMaAi3dXbJk6pADkeS
VDZ4iN8EPkUX8/RuEum8Vm7Mc8TS1Dp+t8sNlIbOEO3Njn2rgOZakMC+6qGGBAOdVM/1wj0au7NJ
/Isge5keGSdIm+2RN88JWQGAQbdbrkUWcegHYuoWnAv06tvk6xfGSsRwE9SkksI/lZ5+Jpttwkxs
VdkHaL0b7PBs2Hm9A5lynUvOLXE17srZeuDMBq5wiUNI1mbdPgBBDPTyVRI1asDXLSUDs8q2xkCP
21fRyIeMcng7Q9hdQf95ilV/svKWnkLngVpd+lRMVlaTZPGMLlqf23tu+aPFJrJJhGoDk80tQklu
pxH2SdN58VV5JaBLrHMWRVo4I+zoplgnTfiY89ATYkSQATiZZmHKuC6m5cTeMxq7H0cyh9DaMTIy
AP3MbIBaku4cdOdBXsQ/sCd6MebF+Ud81V3W9C6eGIdrtM8ROGwS/GZrPW+CwekkLiwavyMnTuHy
bVsMFPXC5F6yhhk0Lp1LP4T0b9U+cw6drwXhLvQvKspK52FyU1xTIE/m8kTldmhq1wJk7ByTuM93
kUYaQK9l72UCxMkbgD3T31+PXPJ110MD0yr84fm8tJlrm3ZS991NLMVbokegQG4qvOFryWQoGB3B
cDQn/bCb3GPV9cXFY7qwClSaFx90tm5kO35XJK/uHasvTnnEahPbDgGxLQ3dsPS4mMQ4nITZOVhs
42BounkjChsrv7LgcJJNtTHnCfrL8KSsoIIkRxyakBiQ5Sec+KdGb5+py5st7Uhup5qqrmqpSH0a
JquBZLlN4XIGHwAb0TOG9qlm5q7CzG/oyuK2b6dD7Sdf7piytZHgUNj+d3id08aa2vusEAcxOdVj
Hlbynz6jv6Xi+f8xBxuJzP8sBvrf8/fm4z1J34s/SoL4T/4pCLL1fwgInVCsFtGX/zP1+l9JNRY5
2Eh72D0xr/+Sh01Etu6gEvPh5qFgAxTxH3og4f3DQ1oC+UnnJMJA52/pgcSvhiEXuQLAL6xjHkJ3
1Eq/mzmmvoHF0g6UrbIagnBJjRMo0uqc5qKVetuGemxl8HwTgxWGx7gdT8JOAaOQezaNkUOjJcmC
TFc5eAZZrdHsHOeOGWi44MOrB3CMw6ao3X1nO1gLJoBxKMebQUshftcJtA/K6dGxj2ZEuf6H63D5
p6bpfxV9fimTomv//d9+o04tH46plA7YwEVS5Zg/zTl/MG/M9F9lUxrJhsT4N7eebmPacUuqdec5
76bVP9Kffg7LnP5V434C1D4LhbZU9G/+7H//8zfzm+5vcS7pPvcAwivcjoRrL1rFP7yZVM+6ypey
QGKfvpZu+8ZY/j5xq3Pb2z2hMvvM8XfmlLiblhTfY1wVDPSHG9r5JOqSgB274YdOqOEqbh2SBmda
ReTDACqL3VWCp6DqfDRCOWIc74uYhxfheXiDaQbZVgCMVW5K3WTdblIrSOzuXpuXJleCtMTJXv78
o/7qeeKTmjo3NJ+Vug+vx+8c3XywhU58nk5zwEacOyLBsHTixzTyyZKOPDgJ15Xh15+/6qJb+4Ou
7Z+vii8JDqkg3kH/zbORTllqtQUFBsXwPZFkHEacnDgBnIx//kKLpea3F/pptdR1zCwMl5eP/4cL
6QLfAv7Ukfg5DHttyOvNqCXqSOYzvGJjEV6qcPO3X9LmWUdirZNfzyf89SWdPLc7ujQMUua0PWkT
lp68c+/9nOqv9e1xp1JMKX/+mr+xKH9eRubWhFiBo/T5Un/z26ESxDI9MnkRlmUfs/BYms51mIrT
WGWnWai70pl3YJgBgPWOEfz5q/8395AjEFLykT3BN/2bo5XaNqRiKRQzO4JdK6X2iy8uLaSBlx0a
gaMBiiq2f/9FIZSyJMJ6MczfQd6kzSKNcMg+BRJ1F5lPts2HBRJXDNabGminUrP95df8mx5zuW/B
ruiuo+PlsrDu/3pt/XDqhGzltHFwsWtJdNtE5m2Z4KgJHV+ilRw/rT4+M34HAUyvQNuTNpP8xT39
3zw84JB1j32KHYfn59c3UZlu6LYIDDciUYvCO115GfdXmfzFKrgIrn97dlxeyAPb6fpgxH+7rOiv
Utz0NfGUPkc7EmtJ5zxZCCS5mysahUYKydZ8//PLCjT695eFTcyqYJgsDIJktt8+XtSnZEpZdbpJ
oCVDa4jvI42wQ2mA8wrBLBIKuqhQD0Ys76Qqvrgj43VrLe2IpPvQ8nu+cRVwTBE7VaT7xA+veYNg
kvM76oziq9OyK+qmm0JKtIV6u0dZfY6n0EWLiTRo1vSr8z704tLaRFtNyv8yKvMC4muVSG2n5NMY
F5+NId9Ekr+Uxvw65tE3lco7zw56Vz6R1AS0kUowFhUmOXIm0aqvWsKG0axOSERJZ3FL98bCcFyI
6Dlt1Q9O7w0DwvxizwxI5efi2FKRt/a95NXUsjtfJpiNwttqbP4Pe+e1G7kSdtcnokEW822z2eyg
Vs43hEYaMRUzWQxP78X5bTjBNnzvGwEHM0ejQFZ9Ye+1j2Q5aAbOGTmcjEl/dA37OdaX89CKYz0r
ul7MOnZ3a2Xrrb56dy6fgx62f+pMzO1Uyla7HLBxjF5yQimMujG5tTrcO57bXRsL/gtbv3/uQvE8
dWVKZ++7ILU7ml6r/WN5I5LfWXtetnGrPeT3OGe8H/zFyQEgU3fhZ1gwiLoImAcXdANMutHWn5jR
20HbvICfGm+wKgDeKOtLZnqB0Flhi6IiRMgj4rJOxuym1Ykfrk37d0J4UjbkjWvN59QnczBQHiDm
S07skeRTY73GFherPeH4GhwTDZ3ZY8uNf4tZ7jzfLEmEhRhorDH7H7BpHIsjvTHQjrjEbE4AOIh1
bT+4KRova7L3OmDxXX1NGTjcJmjIEPrGL8XEEnbt94MuunDStSdrAHNZx0QtK4wged6YB83S47Pd
aO9uMkb24Muzjn6T5ZwZxUhuLlNBNmgqGYdmhGSQZx4fMSUpvPRwTJxHV8+WG1xw61E4JG9Qie1s
W4336+yf+JbNPc4gGno5Xwbyn3Ayte++kzwUrQj1eUvLTvtwna361NNoZHXx2PjTkyleEOUNT5oz
HEX6k3iiCnAZxFt+7QcrmeVsV6Ye6cyVA9OU+iVlaWL3twTPkbjmm8a+Vc4WNx8sRO3u1Dzn3yBO
dqPXQtVMfXWXGQefZNKjlY23mpu/jhpKqtW3GYFpZrsvYzcSicBMnDUv7Hp/rNF/LbrFOJZM6diy
sRAqKIR4VyWZXEG/8sr1lotxkR/U4KrpLJhqsX+zMbLoxpc/kKao13KNON7v5p3b5OYDM7wt2phJ
TurYUdv01UFS6RxQcQxkR+nrkWjQZTfiqggNv9tAoiVzKh67AUQQnditZ/o02+T5XjNhBOaYzR9V
Ix6x0zhQ64qVbWqXwdNR3qGtPGKmdYt6DVtT7bbNMaP5PDdeDs1ngbjlGQ4k/OJ+aZQVKVgNgTnp
BNZ7DVFeNuiRZR2uXcYyw/NplZPE+EBBT5V5Ypv+jqnWDrq6E5FmdR9LxUqqth6k0nSs2auIhus0
gEFUSv1Nkebunb7/NKaJVb7RsGcRKRBH+K2Hmfdjb6fGo1/MLPkoNJk8fFWsycH5mXzFuy5nNjzK
5OPWk2INewWQISHkJbGTYSexsqC8/0619JIhvoFhhF5iIBlTFxAtc4YO0gdQUWApwnn4SzptGare
fpROl0ZCuyQDxzKyJ8ireQVWQmOfD6E4cvR5z67JDnodArWttE+3kffexLZL5KyUp6K8cn4NpBeH
9mK9z0TwLts4L36v0obk8NhlF2GMtCzLOwZEpFrrsAXB+svzkt0Nm5ZOMZEP1DaAR64ODnWey0Nj
sR802j/VnP+qvsnvO9g0Yu0/009YAA8shnjuFJu+5nlAGLHMdFj+RQCVCkm9XiLd6SJ326dXM19V
auWY5pcyviacWo9OqVeHhDM/qQAFsBqeTy1Mx6Brhk++oOpUoITA/+4wutTdkZTNYd4hEGTmjQA5
xDrsBNJz6rslRbOuxStb7IkIpHWWwEsddhSxERVFitx+WbVHH7Egqbgd9q1GjzCdJdjqaNDwqqq2
h2PBWj42u3rvWlmzB2HQooaoGiMJR+GjZZknwsT1JSW7y3sliPGA2uUtNjySMznuEEHoyDw7gn3I
/fs7+lvScPWy9AxMfSKXw6yTCkdK9WmYFU/ANq1Hfi+nfD8Vrgw5qIiY9EFu0RNvm4nK2q2kYX8D
ALnO4sckwvy2WuuDaNBQmc16SAd1C0iJne0g9jETuiFv3iYVR+wIngqp/TQ5y4hKk7fVhONwqcK1
axD0Lc3FGnIkR+R0L2mZHhvpvoF7gmsB3AAB0xeyLxKLivqtq8iq7wlgDjZoyamVbWDAMr0nNRy1
41M2pDB5Wh0HgUmP3LvxcnAbzm+lqzro2L4RDnOX9vztxOo/rd6/GEP/Aoqx4THZ95aTPk2586Cq
4krUESp8mfw0XgTyOFpaTX8sY/GBLjpwYEHdWaCDH+yYW7bNu9CRsFsYLto7PLfbCz2d26H4zVx1
tMz+Qpfxp5BriPJEI0MUsNQfx2+ns4lzpMrIofNUu++lwyOjL3/TqRwDZMKURMj1d1Uhnrdw+uP/
uUoz/5eS39ZpGHE7ia3dIKH3f6xBcUdlnBzpwOVDvPxY+A8Q+dRhVb6FHlASsTqq8tx11BeYPOaz
1lAHYRneLaNcbqZF/6oruiDJM0forsVaTg3HoRmXk5vD0N24qZ4WjwHMzJX91tNYpn9KyDGMJR8H
We3bVMpboFJ/nbkpzmMV3ySu+7WOJRouuSQBI0ey10mMyNxOu23f/337/3+29n+LhrLpr//307Xr
l8z++7masf31/5isWf8JnApBz7TDnsGQx6bq/4/JmmYI/ox+ebPhuSQYbNw/MpY2P90WqfBfrHUG
ljzoHphDbRh0puW6/y/WOtf5Zyf9b92N7XJq/pt78ACbcC7+5zYDxXmekgx8iHFRBgPqftwD/klT
aYtEeqc3dfyBwc6NOAqbJr1IB/5bjlpgT37TH0qRa+M5cShK/7RW2OJ9UoEPUwvdVSiH4uKZo5+V
LvcqiWWKN3sSB2FjMdPLP7L0SfP04g+sQ0M06+Z6SuYXDO1Q9/LuAWkptQ83dwfka12rJMhbfQhd
Y2GwpI8Go2sML3N+uwyKLTHCwN2CBKitRNTSKe9GI/teS1tdayxcrEwNbTdTIx5ny/+dB7wdNhIW
jqCrvurdk8MWKs3aTyi65Tl38Ntwox1GH4yanuvxXq4Ohxas66Sgbk3XZgo1t23Ddoy/ivLJZUPe
4vVoE3MIdEy70Ty++01y7TzEbBVxKkFvjGx/pxtiec61pHmDE6UyKA6D0Z6VzIFZVuUZGcWvqt3H
Wl8+LTdGesM9n8xe5NRacnDG4aniVusryTDfelxKjYRabGt62wH4606agD2ei3tK3yKqK7qdjp8z
azmXM5JIufnBbl04MDPlitF+Wf4AmXydibWXMiyM7kpjAGEVjObmalpsSJxLrO+k6D89v/uu4uYU
E/zSpqDNxxqoR4p0p2lAWxseXxZTtiDH2NKW4/NsOpgurc8FbeZisbCpCzKTEqjVfnGoEtsNl64B
kTAZ6F8obCoayh0Jj00IM0mEa+Wf+I9iZ2RwFsfYw/6o18UNuTPXvtGrs2OC81H5b1rsLGfYmNcj
oHelF3vFLhmEzNXyKTHiocZjn+VHaXk+gHHi9Yri6GfGVQpj7zoEJyiwtXsmRBMVg81W2eqDBbP+
YV0SlnW/vcZ6sYRp/9yQJGLgs9g4a6SVE6Q8NOWL8q7YC9ydNB2iaG38eAC9bt3RErveiFdM/cN6
2oIhs0xLI71ik45x0ojUkvkPRaFtnLuzhtUjMIn13AFGv9VtCfFfoYNeY+uvqZA3uNpBZmBsSVHL
WVjm92ue/GCBQKOyqI+VZ+28uEiSm/ij8r46rTD2uNStQ7plleUp/R5HzI0/1c8zmPFUVMtdqk59
bb+J+bUDXAZFehsdJVkI2Y8ZHYYlw1yKC8MS9HrbTCk3l1fRJEiUhsTdkcN5WnJsJszympHxWgG6
cE3qNWBzj5lUJHdyZByQGjeLV15Ksewohl79kaTLsdZOti8/zTUu98zcbxK41gpSFHrgA1zfKxlD
MX40dZLmX5G1JEY6WZjJ7qbbHI1Nj+Sjmd9qzf+qjYJpPOLPHXPBQ031ugNvOSCi1PMIbx6uLeOu
RznTif5WZDDZff50XNLTYLA69TKdNbMfsuOPjK79oKkSIZjez0QOyLy096FwjqZloNTQZbCkznde
IOOsCoDvEPp3IJg+5swGLbLs88pHBjDMz2JtH9Va/RlSTG1Sgzmmp4+UjCPCSWXszXlCjQEcm5od
Mv1AEl5mu5vGamVvcSwTwMPg31DT5DhCBldslBmfKJX6jPng1077yypXzDHO6zj6E2lvTX/c1o0o
5NUOMOZ9kqavg1pRZZlTtMTM5amnc1OOhKx1lwmxsM7JuWNF0squp66tTwzO9is5KTvLbq9GHn/j
qrm2a3wUk/fitf3B8HiTZgR6vZOX+3Zipz4tPcZklDXYPeet/a3UNdWpjyW94M4U9WtXPMFgICGA
DjEQXsQmHgKONk+4ABIIYPgmavapJyKMcbd5LCGTrwy9ONqI8YBIL3Lb+dX3yZRds9NsDxZRmCcC
xqtzM9veXmP2hsnLDH0kqjuwDKfFtVCBrGURdV61yVp6Mn66+jBVnbXTzLkOOai+hNuPx6J0byEx
0IBvsxq9MU4tt/fJqNbToOEprIdeXHoEjskAwrydXQ93OJowTgO9NNwjpAxc4cTWO9xnrWWHsG2/
YeZi1KmxCyy1cWy2anBb1lTVo2ARQm4vFoN1dgSGrRphWYobJnnhqAwSdxWk3yZ4L9Upyx7KWP87
9NxRjtaKw+Ld9+6EztCZNUYTCaDYLMFq9GQZ/YeJNomlMbbtV5RUZxsvEhR2APRLYjypTOzXXCA7
keYmO/2os9aGspJIpDzem5Z6/HlXn9GC7whpeoYVRZzAmtzpHQLRvLOf57KEXLmgTJonH7iIowdo
PO4rBFMsw9EJT+lz0VttYOvJHE7td2Xs49y3b5ahefxni8eKHB9MhbOaBv4u95gjkn7CDxPQU+nu
+kxJ5AGYewfZYJdeaGForniAbGOvi8ne6Yb6MoZi3THPwp9TTJE2WaGuVI2PIsGbatNDivJ9Nuos
qDJZHuqpY2aX22+zGyO3Q/GtyCwohlfdUxfk+XTrgwxiIMy8Zfi33S6KkzXq7M3Xxok5o7OgdUAq
2RMx7nuhWhkcas7yCe/2Suas3NmtHsYaIt2aThET/tjdtem1bSsW/CBR4gkY6lBAPJUFqN2+Xt6q
erwquLZ4JEpiDOtnXK9kfOT2ZzyfTQPnimP2xz55W+RyznQEcy5aYtZkyYeTU5+R5ehg0Umqy398
sCH2WGJ8Aw1U7umqr7rIup2mVkZfDmYmad9UNgWbytLykLSkPcb+H/SgmQCf4WMaSdb+uopMDxxa
4KCfTXrw+KqbMvIQnKAvmD4Mx3gbVoG/1EqjzZMP6fDO0zDNoRE5eAl9K18CsO/+7LDZfJGq3FQg
AuNa6Rn7eTXlvjbec4QCRzYVtz6TY1xwlQZQv7bdJ0fz6NqdT+bdj32HsLExdaIQ5nHYy9z7HCb5
x+b5uBQTK0dnpXeyR+fNQGWPBMxhhStubB/FpvAsagUQQ7gajO5Or8DpDDK/L22m2Qzxf8QGPSC+
PH722wcn9yNtGJpzBzg5zNaJFYZ5jCnW9qlW5YG/YkLGEIJkzLVvEf3oh1VCuIUfzzEEdmBIu3s5
d95+wjG750eRB8a0kd5MLWr5cjIDSRBy1Tdve0tmFInOtKCaKlvvGJscWMj2aGKtkqeZTi/N7b3K
+cUJoyfdQmKls9sST5OvzkTiSLg6WNqshb2wmoH0M5jQuiw0EHBkDkJw2/qLBG8ho2m6L+Cp4ktP
G9jHjpk8Nrl1XUrzbZ5siANehv1Y/tTOEs51gaSzmFChoqvObcX4AiJVR49qAwpNffSWLrC6vV9e
rZKCSDPae1dbTr0xvzLjmFmK/+20jh3u1KqA3JgnjwZhtzTzwSHR4mLN+rNHd4r1lz1g5t3PKPx3
jdBueJAIHFzIpiv5zm1rSyf03u21Erf08WlAnUIObc/V7hPKannJ3s2pp3ynIIbTIZ9nch+8X7cj
jazrGCdBnAL+bSBD6fTjPDNQXf66zHn3OYwqjLW4WJwjLlN/744NTl6fIQlW0NYq7/DI4FvNEXeD
28HYxQo2anXnNcEiSlNeXif0ywGi7R2a9J8UiVSYd29EFzw7ROnEE3pP07FRwjeP86DfgFTt0/xh
bPqX+tqT2Zy646tLXuHUQqjXY1T+eLhNTDy2ffJH7a+v1oAWhK+ySN77jMDopLlZE8X2mQjMyv1e
6m8sxPy5gzC/0sejaxZPPSqoZWIS5i/+XxNkwK5eTLWfbTYYnf03rYdfhV7yIIBNIDJNmKrwY/M1
c2eRhZa3JEGaExoqeXAN43no6z7g8vtmZ3v1vMLdpZZxK8fh5JYEOlbpEs2z/oB36zauOeib5cxD
+TaD6Ra8XmB4vjpHUrM72KAVWsxF3WktpiK//lkNL4xtgsW1tA4s1XCVQM+ygDWUqcH4laTHQNg9
kyWJR2wyrHuGkrbm7GvfOAMbTQEpkzcl0XhMAxK5HeRC8vzo/sa0eMnz5BYFwmVdgbfYJozLauI0
cvR7S5t9XpTkRLTG0yCNR0KL3nQyH0xYE7uqxF5qV/Gl8/hZrGR87DI3XnnwiyexFMvOaKu3ZfnK
lTjYlLESCWTsYUybssckdc6tiUWqj1u8bJ3ziE9SHSzCfeqYQXDPm4gRdVPUGSeY2NuAp/lsK5/R
L+2h6XFsZJP9pNcEEClan9ZUZ9dPSrZ6GsJ4/L5axrQQvyrzLWatXiPWiMXduLOf3I5fcT8XJGek
9c9Cvlrvk+zHrFdDWqkbiEXYjVgYhbfGzXDL41SBsJvnPsDCwXkH42VcExkuaXunFylNf+dG/MN7
b0GphVz41mAmfGhNkxJSI7mJkeeb3uD/6kpSl+Jr5synaXARVev4Aj217AeHdtjNjO9kyT/6oakP
LU/sznVoDmO9NsPGkefWRsYxVhbHzbcykL5qK4Vmii6g7yawYFmNUHwsTzWyNN6F5c7wJ+SBvWFH
Ev5Oy34LZezPKmwCTCipDC05kgJQs7mrZFinzi5feucsmj/TBOos5XaqlRfhG2GUuyS/qjN/qeH3
rt1ke+UagIBntitro4cok8eH1hnTQ8dvFM4kLgtnSCg6i2nPeqENzYVo2HpCTlzFgk1XiaFsxRji
caewvfzu9CGJxGQALxgg7dGWdQjA/YNjUMc0fJ8Dt0Gd0ivnvOkAE40wxZsamj5pfZPn/CUYgDfc
NsqgzTLwWQ1bzu5xafDKlcIPWyXf9ZhEeqVp8qK8kSKzSvJDz6CTnLNqCsVLbFIe+yUCSOIEqht/
M+7L5LUQA6d2x+ym6+MAN4ITinz93kD+MsvKu7HfKr9KbZibJSrNDm4EZj59wC4xe70T2DOHrsq5
1DRofMTI+U/Yk/Z64/n71SOqNlXHavAtriQqmAZVaJ9IWjmHJr0pE8RX7qdjyDJCfpkT+hYskqwg
CLCvY9HQLSbTFDoESNKgutNhwOJGfaR4LKzlMuf9s0zIezF1SH3nrq6oBjg6BPy3fSM7aGfu++I8
p1umnqybYYtoCttKVZd5wUtRWk5otNtjaOuHxLXicBy5bAju2adsiZMMfUhiZAULg6rZ6dmz1lrV
Nuy593qIJfXaHWo3nQOrhSiSO/l0bPM0wk+U74u85cFir8p9M50my3qK61iEZgmIjTzjLdcppxhd
NJJQYiK60MsXSJhlvLP9KcFqgCOQUcNRc3CvtWVW70jr21uIxy5GPX1UZQZmyGBYgCGlPMq8elS1
DUgpX3HHt8l78ml08fK4EOa2nxV342ypbxa44TBUdsDUbw61BuRH5Q7rMZ/0kb2zYLOLeHOXFPTe
9eITfTaXQQLpnXtnBSbxxE7jrqOscEjj26X6RBKAcrCf8cV6xVtKbUWla7O76ttxn2ZULOZsdRfp
Zw9DqVk4FfiB6xypmMIBcrjcoHmFoH8lcnTCmCc5ygs6yKDJcfY0pve8zMMXTXd/8GP17LiQSqUe
JbmWP5urzQ6i0PGPyuqtiY382Oh6vS9XFpiZdoz1XpLflLyl+ZhH2HZQ6a/iC3uXdEUWoJz/a3bE
Va6y/0J39CrKva1aIxor4iaWdqGNX9L+hBseeAkb7g0c2hlBw/vcJrJBbuz+9C7U9kKXp39zHdP9
Amo/E6vGhwJuANwY/7XXt+gjbJbdBqehcS09bi3PeefKo0nL4vmU8BQxd7Ju46loTxgPPcQPZJvb
JvxZlOMz/UGJYaNVj5rvwWOAMe8xqsqI2xmF6FELQ2IVhjvsRhp0HNp410T5yEmAh8kHNoC6HJnI
dihRrb+m3aM5CSy0Pb79timP3JNdgNPiduk4F9eRfzWD+9USB8NkUpDrakW9gzihHkUfTpwkqRJu
1GCQKcupvvPnsg7TQmv3dZuoo1PisSBFlwvbZ8HHgi7emXnlhZ44Fnh1Wva3j7PvnRQm0kMpbDos
UPQHHvM2HLQ2+ahFaNl+hChuOEG9ZAeakvGQkHhyomU5ea1zwA9cXbJcHA2iG8O4YodVbZ/OafPp
XibrsDf9V4Pt73OOKSab5nDVjdeB4KXANTIZ1DSic6KuBFLMd/1qvjBX/ho7FCJYSRnAQtUC/7H0
R8eM/xR4qXZDYR9SR3wPTguyitpozd8oUPuwSe/7apxCsoEfJpaYjG8ysJEajZ/v+UtQym3yOT4p
UcXXwpMnveT96ayyO3Zm6MRpQ6FEEdYs5Suv8u1AEu9FsT/0HOQUyj50TXpj+OYYOlt4Z9xsbDKv
Icm5Qz1mFR2htXbCYpGFnaWl7JXLKE3TOKIEeS8sRa5qP9yzz50O1crE3ckZ5EjXOPA+6zvACLsK
wN5BUE1wm4YYsih0G6jllid6JmJ/59Ioz6XOcQ6RaQNbcn/7MtX4dCA4vEI3UXhjqbY9EyILAynW
UftEMc2x0vwO18uhNsl1tbLpwir+5NppvW8ait2uS5+YjqRRwzK6cZG752OTHywSGXSxwlmr5oOW
16yFC809DZYMNEkcc95D1SZY7gPLzG+yhUFJ2WKB6zEeMtDHd41/v3YT5nru9Dot9p+cVT0Vh/nk
SzQgZqefeNQh1KtjuhjGodW4Qd2GVX8KbsDNspfeZJLjGIQv5LhmZF5Ca17yN+VrE34ldndCTrdr
3nZ7vzL/sOordwzawCfkBotKIgv2KP+/rMl4t0qkw7kXt1GscFOmNkPUSZtAtPCQ6LHn7NpsinxS
TkbpXyToik7MOvWH0+79ZBquKF5YwXhFt08qjgExT8DgeBtWtwIgjCGwnts1kJhygtYRrzVHJQMM
5B4mxykqleI6oGHOC7QC/QAn1C8eyQust97SA1Zla0eKm2gFqhUahcwCL1t2ueuY/IgyNCr9BCnZ
ND8cpH6HNhkQht4PutG9oGFun1ZS/1YT/2HHfYOxxcmwz4rDkHhAq+2UDPaHmtWEy6rRXHvYPww5
Q9XxfBD8guQXHFvY24j+C9x4Zu9mB3OxCRHm4UBc7dyl7oLgKz/6jqWdfAxXj9ZgIi7pSxf6hnos
EYEj1SrNfbW2l7wWLfZ56zGefesqW1uH1Zb/iZvGDHv4JsQLHOKO4Bk6ZjOwmLSciINrGN0GvZkV
0aQpsChrqT/qma4YCFBkDrrl3Fqah82tZTZg9F7A6OO7ZkCP99jz72FQgCQgmH7zHxoEcioW8V7i
3Pc6Npe8Sn7WucyPY38jmlWnPC/J3cWCR4xHlj4w4J5upa/29VxUp74rAU6pdjra6/ykOuowsep2
VPmCOixHyZSyOUlIdsKDvFZRtva3psbAnZSCs23EDZY12yPmavhoBHRFzR1fFkOYTzrVLA3tTbdZ
dCeOW6zCvnOclf26UvNMUih89OJRLPSPS8wMTEe9sLeS9VkxSUH7YQSaWprHVS6gHwkhxjbTQNGY
meKupnbHhmQ6y1KPnBYQWUVmaYjMzSKxZ75f6s2vOPRdUOqUMv0ECHMU8BuYS98YGQBOR6vjsDDd
0HVa/TLEZ3euSfMdyod/HzhsWvwtGaDh73nzwAqX+HJEA1M06ENKRGp+kp1eXDN4sCox1K2ohCQA
PYm5X6QetLoWNZ3XX0YsX3PCXNzS+V25Nv+zLes6Koz+vLYjVGyz4MkVka/pXYDJ3KX08IYH/m1m
DqKvTlNT/zg9Y1e9sC9kM8PCF8XNMGGNGU3vHrchixlvyp/+fRjW+9XQ00NNnFmgjf58iEv3syCG
t+aUC325wJ3PJA63yUXvI5PDtHhPDVD8oysMzIBlutUGwj1X7YnWzT4711QsguQ9coFn6AoVrWM4
VQ7oE3i5nAMUaL4YAcmgyaHPGIAf1d7btMr4Jks776bbL6WbXuPW/14Kv47IFTq4FdxncIItlr7p
gBP9OJNAHs3pS1eoNRoayqdBjPO+0zEA2jHMPMAIWLIyS91NyUIL7CbndNLqQJvHo0+JEqgSoQPx
vT1eCfujmjnKrWR4q5COYWZ3iz0HYHrqZ/QZSJflW7zSa5OoASrEYYE6s2dqNMa6XQdxX5ObHIrm
IMK3PjbEUJq2BgTbxthhV9WbniXqIdeo50T1O/apvMt8nSK0tkjnWZDZIfrGFtb7J3/A4NUKxO2Z
KU+NmR7wTGXHEhDqOf6b985wRtpMB5hs1J+G6HrbmKsj5f0hL63q7Kbo+gjAOiOv+O56nwkh0Tdm
nOzmciQWV8fOltXlm9/U4hJnBkKaGE+6hoImn/VAc1b/lt8427iEOFibWXHtKT8koekq4Jq9k+qG
Rkou9nVo5gUXBe0U/ILASlgmFVN5rUnzAmPJKJ2daM/igFE2phNhYrITU8YvlgES8jC8leW8PPZu
kl3Nrgmw7O6FizwskVyfojCxfC/jr7s+wA+PQzqQ56SnVOjLyHTiJYiD1ga8HlfqLdPNaje6i8fN
ob+VtFAUoLqPSlQRHsyLF/XegRJf23Grk5zgCPg8lEyq0n57wtIDVazvme38rRWOymKZT6uW9ud0
cf6AWKvpfEYf+yTGNkjVFIuCjXDh2Q/LtHQbomzc+41GAoKe/PFFGgeS1FUjYThZbuDctmiSYDXK
fYUKGmZPjCGu8O5sAmMOssFQ3rmK850vg0l954cEvGWhrtnELS3MlPGC1tHs/5LBDTjPQPe1OCWE
gEb/ARKYHZXxS5fV3i39BhXI8xOj8+fJBy9sAbM/KM21jzR3WPXSz6Jk0+0Zc3sXOx0mWm/DjKw6
ECJVcuEMaEZbRuCEVdIotrTsmvZDe9MdTaV96LpxPxbJxOjXYGLsdqySip9F2lrkMLfJcIRDrplw
5CLAHLbhOs5BMnXRAy8fzqD5587pvsqm2zIFnJ1gRxA63vLjJtpDb7vpfhHrk+4OtIhx9U3vuWvg
zh9HwOaZYUI1tNl3ZSzJL60Wf8ba6u4SB8EexsZj3a+wDvSbXmB8FqJmaZLHCUsAI95QOyzn7c7c
IweXoapl9mq2wFGUaxrvVUz3N0bMmXroNsm2o9AZOeUvmubJ54WUIxOB335Ern8ZcIjfQGFDR68x
xhZxT3dUoHdtUmClTKPnm369a1w3OZWFxPQ7J5hlx4X9ZSrwfKXNA8czYbWt2Z5U7uh3U7PQXIg0
SCsM+/Ewvvkro3PpkbbkgdOTg+NEtYo33rxzKbljAguuGx5OxCj/autsXbxj72wWTv3V7s9zmtzP
SjJ5ZP/PQVkYKEgSlV5VzEy9bjwRCr0VF5mP5y622qNk63tpGckCHh1PVcuDkHkwarU6DdNqpNQt
JNrn8mLPun8ucxMmYpMsRGZSNLseZfi8VJFlzC9ckB+JVpiH3lafsWLEM5PfkmHozOxOpydwl8u/
D5XlAVkChvImcBAfJHZ3trTnPH0ROXSBQi359iY8JwW0r5QxCX01H8j1fCkQ3DDaWWnl8fJC5EUq
omc/E813mBkQ8/lhXcymdToWgXWzzRazoFhnCM0uPB97xQuBaRg5yfpFII1z6ByOhLkgbajq1QvC
B+2Qad5D0hHU1pL4AscZIUfD8uambWrCdgf/uagnSsUJW/MwddYl9hl6NuuCs75KNoKQEZlr+6DK
0j2wafhI2d0GTW18+4P1AkKU1yp3fxzIjchmGgJgWPgF/z5TLVINqlDNPpiB+WWBHYv4yCeWaZJm
qC0AYCnly4vriC7IFRs120ZBOaNIHl11IYGYzeOaY8pKWKlPC9MpU4nvOQXvqTWOG80DoZOK0bfN
ipmSJb379/ngkGm8AvEJFzxRiPp4dfNGXRxGvozJag/Pu9tgm79DA4OF1vCIuDO1c7196AEEA09L
j1vle2aRNVKXniu/grjHKJgL12GsDEWIdUjani1lNfytboEc8OAizdjZWv3UutOyPaUG8VsTMVN8
4+ec9UtQtTU5il5KE24ktPHJMH4J3hAydWe6dSsCofhQVWqMIEUSXzTCWMshAfJ//9cPY0MBXLAe
icb1w5x6PVQNh9c6+ogs2t6DNmy7UTzE3+XQRfyF/UB+GyjSCIGVlC6hUol8TJNYD+TKxFuLv5z/
zNd5LTeuZFn0ixABk3CvJEFPytsXhFSqgjcJn/j6WeCdmZro6J4XhkgZUjBpztl77aL7cLK6us9t
Sq1Cg2Ht15ThhT1fzYbZPzJ9xFEgVALF8aM24k87Ll3cy3ImzjtflAQozNDdy9/xlAbuFP0Y0nP3
bUI2VIo9iSC98dGL2SxZ3hCkTq6tTAcC0PIWTuiAzyTV1YClsVyBiEnQZlKTWPXNYB8NsKSuCQs1
BNS3zvFtr31B9auVuBTgSW6FDeVh/iyUuR6m8pnTj8F60U6r0QLyAwuAjD+IPzDCkrm+1kq0F6GV
NAW646Rh4fETVGZSVMWFtFSLOlragP7lcxL8cETzcKktEd21RhFMmDZOGeRstyyQyJdAWlBTZ9TW
poG2Ywx0swY15CXQP8hnj4LITe6wbbiXLsZ0U2Md0Ni0o6Kq4JIn+wVvPxecRJEOT47UnrVFu2e1
LU5NHc8W60bFuoqWSO3fT4wr69Ij0khP5GNtgAv3INYEXFn6xR+zUzmaNYnZU7Me/Ja+VuICTfNU
dWZz+FiOxtJ1BVFiCoolZkRNdMZquRL4p3hq0Stwuh3d+Ne0SxXClvHF6gIvNAE16SPqcijQS62V
ZnXaPsXpRD04ZdvjY+8tABFaQBEKwwQPk3QvXTsmtP7zBzquTJ0FgG3oODvDhJIX2xurplnXKHRL
vAzFhdUoSAEClOdwV2iNQboxzRWXotfRqSjoUETSVsJDAyglAgs+tS0VIMee0zh10e/M7bpggLiw
azR2Grffm8PuePsqoWC5M12LirFUx9xj9dPT9k9z73FuLHw5aAvRGNAJ74ktSjTqYTScAy3LUXDE
xJawvdXr2N2NcU9d2APlODsenlvXN/dtSJLkQOV13y39EDsDTWMraGP0QMR6DuNX947LJNzbbosY
RBPwWRe0tG1R7RSAeiBDTKueipmrpcfx0QdIBJAx/xKsoVZYHPcsVpk1BW4O3Fz33RCGgCO8baLm
8hhHxkshmZv6cWnM0/VQQEVWjavUMdSkETRG/G01HeOPn8+bjm3kSvSU8e2eOOAoL2EHkSoBuYg+
CtJ0VrZdTBNgbTZWgeQLZVJMnhhBWMuQXh+JsnnQXR3ZlkZO0e38hom+LQBG2nHmA8BaNGDL9zDM
5dzo6FiNBbp++wpqGLcQshrMThRai6lad7N9iDWJSozqk+yMO79jzCtnTojDhmRTc+mssqKWB1Y7
wK4FpdlGEqkVxdG2NpNXaKsNAar8NaGbe6vW5HEEGAitnISyktgy9A9kQf8o5fMnW3IUiOiiEMcK
IEEHasCi5U7VfxzbfYnBYKw6rwO2UQGOplIc71utoYVePOcLClqzqvk46e2bprG0zZG4HqcBtNyK
YJ0eHiIKgzLOrsTAskLXHnp2z4fbeQLaWB2xw9iofIN8Ln7yAopbU7Gy6e4BSRcHIqPXNgRrNCz9
staMHwYOF9hoOkpRllG9rLg3rJRgpxoOEev0Na09bV/JxUNMw52NZ9sc4S8iN3HtV7aCPFsekp4Q
JUlJc82lAW59Of2sTGC9tIMeWBkhB5MCpRnrlKKWf+n2ULVJeRS1N28Lzgp1S6LD23T57W5HC5AP
3zMTRuTQ7JXwNlZWlJRPoNMeQQ/QXkGOqVPsOOoDC2NkpB9mbwHBn68jV/FBxS+qjKcLpUp3QxKs
wZpSG65p3Xk7Q/QHCDTIvzztAuASLWnHyinxe3llTasYLtoZlA31nprwiXB4owGXLVQ/4ygSsr6k
W8F6zLcpJrwTlMGCMlH6TQztjmyT9EoFody5CJSw7kgqPTgJIbeRX8/iZF8OWnsxnPyzrW1JuGbk
X4w8dXa2pn5KCg2nEVp1m5Fboiu73+jKWGdWmiB9RgYzk8sXLKWcK7EZ/gH8xtVzI/pnZR9u6K7l
Jz7fdtbmyEDUTCqX65/RBqytMkQ0ZlJQKNLBWoFZr7aznxG6Z9ikLSf5dK4lFihfy650yVt0Q51A
KJU/zp3az9QWEo9++yPypnzTR+WvzCaeymkQKWie2rP3psQeBQSeevTyUevJCog+JCu8LKeayFPo
XKxcCCenmBIVVELJwUgywja18Jw2rdqMJmqSri027tBPewF0G6b5o/RSfasDxVvzb+WFEyQw7u81
u/4Zy0cvHBDrFsYJIAE6Za9sL2AW7viRXwmEID2stt1ABEYMNujeoWIWsW6kerCqGIDVSI85ip5i
e1HpzeEd7Vt7YzJ69R5W6sbIoaL6j5lgntWd4tiaRrpDbEpsWtSsZFrBZfISuXGLdG2/N+SLrWJD
tdsUQ+mm8ogEdLR7i9XyhvMZb/ww/ey1mq4Gb0hz1ZS4z76ZCrl0NbCDBpUrOocFZQoZnaO62VW5
nDYp2SXrRrh3dvyFlYtZC+HWBjNUuTK8l9ihyISSgVJ0ge+2L35nerMFcPuFZe+jS8xvU9MPpYPj
rs3YpoYJPssUwa7geDrU2ekekmNIs3o1LKVk08FggoMXEe60O6DxAX6jsl9Ckc4hqgoNa4lYgM0I
U6nxk0UoFGbzh2lzbmtwPuglE3BH0GDToEHhP0OJt5Zcb2no2nZIbeqC8R359b8rh3JXOdKP6r3u
C4EQUSAGZlnbS+hEpO9RvolT41WOkuwPJiaSc2iwE/fNcJ7h3DTiGQ4aq7E8NZ6NnCgyrdhYg/1i
W2TlSptFEQq4UOoPWagdLKCCJGFSS/QAjrlW86sItWMxI6X0Jsh4U7LxFeFfU6vZW4+9Jsu6x0E/
R/qRnN/vztXfvEJ+RX33XCNkrcnGcNz2NQy5pHhjChzObwfz2Qpw/a+hjapV1UsSc2G9Nt0FMxOs
ZqjTDe5LzGtyU4+/6OkVQYuua91J+dtj9YyBcLh3fPtQAKN8Al6FZkF5+kHz5TO8U2erMY3vkEoX
gVtwv1Qe+B23xwzYU90Yc1SICuVF7KZPMa2aILv4M0bdusuOka2LTVMTRJNM8inKdgZduaBIiG0c
LbTqdksI9khexm4idEAm2fNozw8mdyWmIoxdNIzTbRlG1nn24mfDDYf9TFoSdY2SKamL/vSZDRh9
elQZvzIlGuHi6rsqLQrE/Qfd/jgwmBVI/OBWz19p3h6RKuKDVSj6tSRww+lBUfBsnfmAf44SSKPT
tw8RmaJrcGktrWiyooFqysAyenvVFDoiMY3QiiHMLmKuyU8WzAuiVfJotMaWQoixjkcF1ImoD0wx
6crQk35lkXFJW0LsLOy0iV390SEqr7yxhGRkWOshp5JEfgLSIIqwCDQo5rr9uw3Wd9X7YYM6qWtX
QldfqFFNhpG93WvvpOqtBQjBnCmgru33LrS7FUuJ0M0YfCRjFBrMYLT4D+ToB2FuI/QugF6GFpCo
kgUaPYbHFAo6FUmNiHYu8AH66SWcsr3j9SfZucGAnWU1mzwA2Ye6jL12k1kkqyVTna6dcLQOqTHT
mSung1kodZ7ZJm2afBGVO91EYcTD0izYGkcZW5DEKIh5NJtr2yz5bbYMuIfdXWfJN4QD1aGCE2Lb
9/mcWSiSOP2KDDpn+plC/UuTi+LZkb9E6GxpfDDiROZplHm7rScPeLKP88E6u6wQtyLRiGXwG/B0
qBT1lJ5MiPq+8L/iuCZCLr2wycA6uJzooXBohiMmoSG59ntSiVILfiIBDagH1YaByM61mMgtCL5N
br6rtA1adt5ZehAF0VIpPSBM6J/6IAJ/pKldqNcmnSiHxvchqnkzxG9YM4Q0YwWdLOJo6aOLum5n
TO5+HKhUTr79pWbnKJp+r/JtaBcv4zBlG5cqz/Y6eVTgKTQ0a0ymVDThrZuJQZsgrQgTAqpIndw7
ZZ8wstBK1fXRKCjbQAiBfWn2FwRYwy4z4++KksPW2HVmk22IN0rXqqI777SPWeO/S206ZTKqt9EE
XNy37yhkbTIOKlw4mnOVjOu1yKP3uAzzDyf0UDTZCUHVJYYIQ8G5HAAulOX8MuSjfzIQem3mihTB
LHw0U++ERStE7a52EeWewxi65XnwbPKAzRzo+eydLZERpZYT2S0ypkpSvCkKUYFfXLzIHZ1mSWAL
401mgAPEXoRUuN/nmtFtK/AGwBb1hhVt3pCs4LZIWSJoQN0ktpHj1OuYss/KsvHqOBYdlxRTxlw3
xRP3GfqzIxEAH+BQo3UcOw9ka4h1pGo+Q4aEKi+zD92Dzx8NcLQxh2YKObpTIyQYwdiWFlXy0feG
zdixra94Br2q2iBXPLWDN6yXzAT44uVujilfovsGB0toWhhWqMVANpTGouApC6rRxkPJKWQXIw95
BxiTAM2vmOOKEB/REbK/Ldz3fD8aP/owin20+NbqxF/zbzJOuOkfQKHXOoaTWhpJT6kSdHmRHPV+
6oMZRdqK4FrErhRWAz7LRZtQm9NVokRPDXY1UWS8sz1izsoas97YJeNVqgpeUAmravZ/4QGbD0YG
HNz3LOrI/tnuyopCTEdMU0cBNXQojQ7Oua1HNzAWkMiwUVNobOYSZaOT3xc1VM4wO40xhwrfQbG2
e5vEzGK4oOHfp5W9WAeAUaFvL3eTkBVtan0G/audFK6gD8MY890E229roOo7wQpndR/Ny2iSPKVe
bV+VJHMLxVz8MUDRxSNg58d8ZLCfC1kfhpORzhxp0lmIkIRDHs+YN1xR+e/WQuGkY8oiSdfEFtgB
MOwYd3o+qnfQEukBz4LwcQ2jLKo+kPT9ymfl3Pua1t33FoO4Fz80ZT19TB5WbB+1G7DWeECOTcxA
lv7y2bh90AjKodRlJiZu49HLY4+wV7tjCebUNFSm8g5/y3jK5vYbUeMjIbrW+6SKx3niHSKrG9n5
8Ra0+aGqDyWSxLHcSYQIF1VxRTY0LlcmleRLtMS36hEjRCqJ/SnHyX1PFlS1U3w0y6FgE2mGCANn
zyg/TAGrDJxnHlmA7g+ha5uc4PFrqMdTmoQ1LJY62pWAILep1j3MyAA3Y590z2HdHFKz2CGDZlGd
I/+I0u7Nze1q78eaQxgh7+fPkLxNNYnTaEzhZjYc+mAI7G7/nSgT+6Brk74Rc6XuYJ6RMTJvJhEe
XNkal4b+1uX2FSKgx8JI6CYQPNB6xEYVADevvfaYIAT/NMMuISFZHkvR53uwtGDRkaKvXIErIyYm
B8NN9tXSdNo0IAwwTNJZoabJhrkRVI+1n2oaE9D7x9tlNTD+nu2G6yGqWR3CFaFTzZAdc2fNvMs8
1NggHSRKWDOw9vRAI0JRflo1p5PQoTPVDCqcEzEYfcZ6YdCffRtjIlr9u8HNvySacMByhJ7peuQD
N+uRi495u6Pjr6foPyFC1DI0TglBVNjmsBBSJ17H1T5LyS0FSewEHimDezKF/iDRGg6EAFNMx4gV
ZC2DdVU1REvjgIdHB0GkSM7MAXt/bJ/A4F9lnCZBauCzMTtNscCGuxAyvE6R9sscOQ7ePJBVbrKU
c6rKJEeHCbvPSSgGK0IOwVXLrWinhWa0i/trYvaEzvMbJ9f+bMqpuqu79MRssDXS584huyj225Pn
m0jgRCExrwscb4OG3n2M6+sCU0WQLtK6eZo8pF+CpKLB8QLKE/LeWoTIPSvZVuddzCRrD62uYOQR
yhY0qu8/KTFSTINV7ctKnLyxtU6qdYmkM+uLIW1KP8rJHqLeeSYSwDuyT/yDiiC+6liT103ceQQ6
eFyPOheXdu1tanZu6GgnvMrnVCXXUceHWPX4fpilmJXhnJzYz7LwNvNmT8uMjXxb/AnzClQ4y29E
ioSqK47iovxeJ/OsAV9pOiIlaZDiVrmQKds+QhR/B1Y0MZPL4VQk5R4DMRJZn5w3Yzk4MVw8simN
10wv/U800dPaAYB3yRZOoA+ICkg1leTR+QBAuEQSAceZDOulU0zwDkpPdTv3E6w3OIcB4rDmM0KA
hdGoZA1pATBJZg32RDLdOUPQMdu6ZpOeKU8NzBwY4eZcrPU6egTy7I2FTeGBLq5oslVOIXGfY65Y
KrGlF5lvmpXSox7DKhhZ/L5pJtIgyz2ZVm+/GG2EknJZ6NcxWRxeLy4xWFPkkxAOO3JIUvNFGoDv
yUxntWxRXKEBPbGA0WEp1srDUkBWFAXLZYvvstTR6u+kNY525wrYUzqWwDE/Jhbw7jz5vg21mcGv
58a8FC6LA/Lxa+pM6gCkjpj5sbuG4Hk/fQFKAy8X6W8tzI6S8+N3OnvXmrKB6OSOWLHokCE1RPdH
f7qLLHjK9MOZpbNwrVvscHrBfh+u35OIiZaU7YuTU6JhdWRuTI8NRbpcA5y7pfyh/YEevrWy+MVS
VUpViHRzqsBkgWgYscuGebwX+psmQmYIAPPXykEyCo8DwInpvzlieiMBZqc5/SurG3La5+6ouuhR
ONN3LFw0GkyvU8NyvZsSlqlFzKaQded65lSlyn20F2oN3SVSX1ELVFbk7BFFJrRAm+YQdxkqd9PE
WGw/mVg/J5eebaMXp9CufBb0NIeyqPzQ/PrBmFg0jcsx9nOCxWTZdsSWypc45KQLjbHYTGJvTZbZ
piAiJ5m9JtAXOx/2M+wU3Z1l0CQSqFtphh8a4gB3ctEveOG3l9Gizj3T+3Ct+di0uvXsV753GgYW
db1UG3+ZsCcNqZdsxHvks8MZhW4zr0OIDtuKFBU/aWG1mQgmUqp3Ui/kXekLsGSS0LYs0fvd6KYg
YmbjNe6clVLcBvo0UpNuSnr2htzYJFzYxGQQAEkYw1hTZMyNpzSZq0fqOL+GVLh7pqR2JQdLfvh4
VCiJgOQ3mBKSlHwARCXTVo0VO5sQ52CcnyImiXGQ+oolbXaeU1rpifppc06S0nBBJw1cj7B+0BrW
DXQkv13vOc6l9jYP9pOMbJakRXGNqiTatfgtP9BHAyXAZdUNWByHUjwrnRv29pOKwUgfgrCnIHFb
WKFGoBRXa81xxKrw3oyvQK+qV5Se23SaP5qGg1tl0AZs60ssM+Eg2xk/dsv9TZ2AK/gI6/5AA8Ja
W67l7cUAdoyhW0NEsrY9XX8nLIudp8r0ALAmdZA8NN7JZl0WMU3zVMRCsCdjKEzHmGJEd42xlXyI
pL1HLVQ+ZUM5XTpnjtahHPhAEcNRT5/sQtgdCsE+BArDzycGsbmaqpx907qXUlVPejSIdW+7LPEL
7TzZF0NjTaPjgdnXM0sWT2jmB6EEDjZrzcFK1o+QREtUvY9RND+VYqo+9IxhsYkMLg5Tqz6W1DLO
GhpU1EzbsoYs6E29eXDnnCsjrpCVD0zretHdJVb8o/fOdJ+kTv3AHPXe1yp81ygxBspwEX5kkfZe
R2KrqOauM9IYdqYSdwW7MTRKdb8V1SAoMOvTe9Yr3KiNSw1rJlmMW1276BGlW199wqEI2Rna7ORZ
lsLyiT+KUqdeNbgvAkXPWVM5YU55nHxAd/0io/oCtNw7U8/rn4yYPJTljhp0g8bWlMzc7FX+nml/
/nk5gm4kBLXVusfyl7HC7kDc76zG/3CTyKFk77fXkbLUCtaT8+GIeImSyDuw0EP4aMiEuJUtscXp
CiGOYsdP0CFpynhAu66nQDLFb3ms1nSx7Y9xan/yBpyCHumEMRlQzqy0f2g0VMlUsX3UJO+VLulx
aTFaI4x/T0k6P9Whfq127CyrR2/KFQQiFrut1T91NJt3XC4AkBCzNCU1EPD1pOtkLP4RUvnv3VtW
O81LNMgdBxzhhEMcMAWMfkuDjEk4gRg4o2q9DvMjWuvoYYR0vyIgN72auf4xRBUdh4YGTGrRBQQl
xo6jZ2zG6j006IMpS73KrA88uuD4ggbOMCgzihXKQSLt0Xiw6ZLcHsaWltW/e+323b/fuP3c39f+
Pv2Pr92+Ef/vG92e/rvX/v6p//hut1/7/3/u3/3l//ja7U/9fbe/f/7/f+3vJ7j9xu2H/+U1nEKU
DrvJ32HgdUg/LxTDcqodHYOChpb4w7qZoZHPUTmeqTUNzAp4+fXOH845GTSYSJYvi3SB3+tkYJwx
T2G1iYv9tPzK//mZ//Pl7VtRjXnTDU0juP1ebbg+g/ZuoqF90i0sx4QYoMrrfVa/moVq0oxfesOk
ALNUP2jBkWJSRpimB1Web69hqi/Pt6dwjKNDB2+jpfiInlGP1Nnr2dlPI0xBSqIgtJz6Tzkix7Cs
NtyO/vjLsx214f6Y1qp2qxO15RUwHkr7kfk7GQlxH8OZyoxBaTXWSM1TobiqMXwzsgpLmTOfa7T5
9uByg2qHwVUz7ie2axGh7AVw5nZwfrUIW6mfNOllVpm57/3k0e9gLk8KRGUv46/Q+pa1joF6XtKd
beJY1Xwid4Uq6xIkF7YOobIT6dV6jyi7CkSL/KNc3pzz5eAVWoQFbLpYiTgbkD8bTIrEiOk2CQot
vMPQmNEKMa/TE9QDdtIfdkLNh6iwarZbbJGgQyypdf1qXY3lHIByESTy9CejnqYgD8OXfV0gtwkB
9lBDkkSIdxfQbebKmJKfthKfIVX8Qv7qJ+wP1JMEhDCJMsmOINKkF19w4EjUXfSkbCncvth3qf7O
cKifPaljy4811n3zj4JXiXG6lZsMBv8wh8feqou1E3k/SK+CVJAGzzR6dkVvb1z6FBkbREmrlFLk
vLdQ1/c1yanLYdQ5Rw7QNnQhDQX2IYQ2U8rNnJATmfaavU465961xAlNWkPGRZciqENXONQRsh8q
eBOtbzqpIHoGTT6R/Udykk+F1k6cCyvAAdWquxtGjAu6G+9i0OurPHKf5xyof2+hDaJZSmWXjeBS
g0DhI5s/uIyvoB6jfewQhadPj4BMwDT0SKjiPL5OrmGvpJd85lIl7F8TNrvLVdt13XROdBRDVVgg
EwbWsLXL/ouLC2m2wy8ZNPj1To4cPPLjW4+NWVk5B3smSSDKCFLvC2SdYdpYJNktwCE+4cVk1c5u
hwNsJ6gWrNYg0mBotyaijkMzbCBkYreF9R4IN4kpVtrROTGGAHLfvPEotrFTwE/ITz9RPUFtQ6eH
b04JnYRsN6fRlx9qIDhGSGqA93wKCvrnpLOSM1r3mCx3sEejdF2TcMTS1ViJtDzpfuRv0oI6cxTz
r9/+/7gRbDZuz/Nu0fSOFPQgtLTEugZe9In5jGMu3DZoTDKpoUk8aYQZmcL9LSVSch07fTt54xpC
DHfczKlkN2FvJknNrZNYuJlUxVE1ICEGwuRr4we3oLMZiLs/cEEc2pqaT8heubGozFmi04K5n+6m
yj+Ejo0FpkUY6Od6y9BXdme2MjuLO8Oh0UOan7DOTQkPORflREGV3FUT0sLaRu585qNZ2you/3jO
2J2xjsCbgyiwHSmlIKXKg0LMr1Elk6DRq5OtEwRENdECbglsyINPxNK8ZpRcunfuG+W+pwrzOaVF
zoe29PGtQd8YYtDpsGbM3DNtQmZZuujd2NrUARUSJ5AOTYJTCB3eJ+Laai90kMP12qzbhrl60UtO
06OMQxJxpupEbTMQXtGjjEuns1U4I6SHdDPU/tM4oycMZxovjp78MzXchn0F7HCj2UnGDqoBt9OD
KzsZDDgRG5lNGpk2uvksPQsnua/E7LGtwW3a91wLFkLHyNMsZM7y6Fn86aqB6RJqUXZOi/Cxq+mA
s2ZUa6NWJzLk5J461/uYy2vOapsMjW8bYDByb2oJo46Ojsiubgsh81UpzHVJnOxMgoTodat+Tc2A
jDJi1jEmGHjbuzdVG6BIq2xlTYuoCJgpFCurYZQF0fJWF3271Leyg+i7021avD1kpbWomcJ/Jk3X
mQfQAUyNf3/i9pVbq1+ECnyJijsZuLd/DhVGXM0FEXR72i15OLevcm/0z9VUOztU4S++6Eh1FyIk
ENO8G0P7Q5fjtLenvekWMHzTAU9WxaHzgEnsemLEcDpv7BdNV9/NCLZKudqvOPaCIhV3ocyeIg08
kMmgibdg5ZFJxjWUPKED8/kgjGYpPYlEMBHrkbe3cy7nxhYP3hS/zm1Mp8jy23O/PCgdI7mmo0Sd
+EMZZogOSi3GvpF1qv5cxiTr4nCcA2GODoq18jmytDe36H6oSL3UxhjQF46Ofhs6J/LS5n74szSx
dnZYvXk2SjjXcbfzqL6LhQLSNJYTSEi+Er8mqhoWFxklW0UmV1AWTGOJdW8DstQK0zyay4RTi4Gt
aQqfokqaLRFi29xAp+1TmQqjLgl6Iql8jWYnxnfk5Bh1W0ps2wEdO5TUZ3rUGNq1ug1EF9bnrpqA
P4XtRjdz56yWhwJJ5mqwCaKcTaKpJq+ItqH/OZZGuaEVrbHFs0hDp9TqsDleG0Y0nGUPxc4JOXFh
TjOzkxl5rnMGUrNOD05uHeXUXQY4dLSfBopu9P/OrOSRhCSD5MoEQdv8lot79PZX+pGaSO0/354I
xGDrgRXVnm7pNW2ZftzGh1fgP9WEocPUc6lgLcbfuD0nymrOi0v+PEy2dbQdaC7LcTYVKHuVE5sN
Knnt5tjXdCcEopDVB0n1FDAyoTmGBtnv14x9/DT4en1ukLTQtzI2WkLhql7uq9EQz0YLoQQC6yl3
0W6yaVAFTbYGndg5Xd66MBkBhtF8BjC7UZUdoexhhaHPy9lPUxmAHiKOSU2P6RyRaW1VsPX48EsB
t6uS8+3J7aFvs45YYg1LKDa4fdEkD0PewsKYfHedtshCbqPzQDdE6qDoTDdjttbeYkZ2TO97PuWw
apfjin1sGa0iddQ427fJS41acbbgx55F5gJwxycT+E39nHizuUMDKQ+RG+4dn1PeOMT6UYgKclPF
R5la/blaHsxSnrB763tJfwlvFPj1gcUL9pmfplnnBeI76l/IPhQsMj8VX3HvE4le1JS3CMREpzqy
20eBGT0NMxOvX6FUmGb/MKHJP8MVTrYGUgRa8tMmmwn+hP6fjYqunGL3xgYNvysKNGF/EoS3tTX9
t2OKHToE9rM2ox9L5/Gebvy5HbqLObFOgeyyqRcIU15AvkKp12e4FKLqTjhavYuT7idmOWJV9PY8
L1r/s/4nChKXYQ7LRA+Lx8KcKJjZ/CPpsquU+q6etdeCNzz/ffBhOZxN1p67kpHHSgaIECnKxirM
WCh0fRVoIeHTBdHyWl1f6kQjQLynUozHFxMBwJlUe2knjUVbKI9TawsyncbHpkjQw9XeOe7EvdK5
LbU038h2l3V9ekQsS+fOuSswQu+ZmfVzvyyqhuI1RaK6hjtcsGlgwr9d3YnrsUzBGL1HUHsGQEMn
Pv+pdTzFED48OxQ0+8SXPQIHNyP4Qn7fHvxk3kQoa2HnLwtyOzzQpzBAGvo/tz9Kent9vn11m9n/
vnZ7appsJTLX+ednp+Ueu/3E31/4l9+vl8sTlHGcbkrfyN/L0al2Mq7UVtMT412W+psFZ/TBG3L5
MNfO6+1l0ZExWgvQELenyssfcCNWCKyy+r7osp/by3jtAXOwltuB72j2ns/R65YOaAQj+IquHaMw
4Wk7u7DG6+0bf7/beacpasXl9qMwLtjzsMiz97ERf/79KadNs2Mt3GuiKvOq8H6uOw3u8+2pMXXY
rzxnIJAsNK6yaMqrARd+eQJ+xLzevro9aFioUlSToKDVjp5aygTuow0uravZq/9+6Gmc750YjQ02
z7kZuuvtB24PVGasawtMciNTMCJlt+QnCA/KweA6VzwOL403vKfRSP/ka8AAdkyy8qTVaM7szHzx
dRwgeiMuhc1uBwfp6989/K34gJ6PJW0HYtNh67aSHUrnMsGgkYA+NDu3PWHSp0dbAKjrlj+P+aY5
ktr8P19ZPULIOaOhvHzXpR8E/Wdb5o/Q0tWK8Gx/A2l+Ot4egJlrMNaBZvrS94+LEoF9sr7rsDTR
E2d1RUgYrPDkjIgSxJwVt1SHbo+kBzFoxK481kkXZAD99s3y7PaSV9Lu6lFqa51jb2Lr01r8EKY7
1EfYYWxk/ebBH80XFtDnGNL9sZAFTrTlq9tDY7XZcRpBfs6HuqckXNbNvOkXEapXjD5mK2qUqE2Y
PiJzco/AmGYAucMrYPff7BpjDMbl78lg0zqP8cD6VPTHjDJ4kJjm++0lylMeDnJOToGKYpdHZnWc
+sLdAB+Cu7I8dVlXI4QtQP7g4rFWaik+hVOi76Nu2tmqw2aLMLjt62YTU99DbAdEQbLWYFIBKxU7
PGdpXh0ZHPDbcyKIzlhZ2WBv/mMRZ5bOe0HHPJgWHbfZS8jlt2skquyLrTV0kcCtBCnJC5wJnSuk
Tw6J8YcdICInN2Z/MCi41t7iwLPKsj4mnvttmtYUFKWkq74cj3+OgPNSd4BPI2vOtzS/XoYaytHt
wSW1ZgfhB4cj/rMiRSiKr/LldgJuDypD9ZwV+mtoxwcbDjAy5Ib9bSy58PbtbF+cKU/3SFqziqf9
Q84iEJGo9RZNwyso1HZ7O5os+Kvj7WBD85xWdpV7yKWNMEg0e6d86z0koobgTSwhXMK2tavakKG9
x9G/FAb/VsZkn0swINDhHf9PXlFVFD6a7AYIxdFj3TERubSaovDHyIrn21vTgRYHglL++RxL4U9v
8nZeG/7Q7wtkWP9SK2s7CtpUzwFHGVV80n86c5oXMX0PRsK2to6mnecq6cm4xkcmjEO2eHNYjgLX
ipM3OvGEki4vdctXoIJrzXq2cmwoYWZ/QExBO5ilZbydGRVuY0GPuwX/3fKP+ingDxo41oFbFqiG
Hq19aKPs7GiMJKQHb8aoFutwMsqrwld/tYwO5/RcuIHZJEjvpH0BiJIglcIvqv10FvX3xEK5aqck
k9I73lsQk/+w98Tj053dxoneU717CWPf/cKM/zsbuowSCQtxjJzMHKYC0TXDCUw79lAamiA1qWtZ
BcvGqkx876zL1LwSfDMHatlScF8Fvgu0zAjT/34YOvWd0wmHlAQFdWw9cGIqgj6g2V+RCp89G8YI
2djxKdY55CIPP0bqF6v/Yuy8dmRHzi39KkJfD3XozeC0LtIwXWVmeXdDlKUnI0gG3dPPx5bmDHQG
GAwgNLRRtWtXZpKM36z1rVTvIqZ6b22g3AN6xl2SReleVDHcsb4baHF5vB5jKplVS6YJvuVFO61h
rFG/DE5YyUTLoOIR963L/T0D6pgAO7OPXPGUXAG0WQ8U1nvDxN3PTPqjVpiAvWmxzY/gPWYomlHZ
YQGpJ/D8Q9MwpsKpVaRqFw/lcJii5lbwEYQKx8za0wHtBPGMZHsOjmZuAsdLtROxYxVeAQBLtdVj
V847sB/Q7qgvjw1QiwOdP393OTAWn24k+CFRcc7awtjZCGMvjUc4rqOZlyT31IVnRjjYBujPXgGD
QxzxIEDyMdEQ/go+hcX2Ycb2iYLc/y1KtDJ9+dXGPZSezKIfFRxfZZ/yuwPaRrqaMwJ0dFZY72WP
QJOSdqxYytqiP1paj0oj+rZZiW+RBLkYS0gQs1p/hxYzOY7561Cix4wSHS5fN1L2t+Ij9scdG9G7
TocMRPH0goZw3E3A+8NqDEaeuWdw1hnbY3XV/U8sWlaB37/UFswLk7NNCs18NZT6VuHr2xgMqYi9
TndD+k4/g5D7r4zMwsflBh5PtJBREmvYdHbz2hvLcmQm68xBw712MbUUM7sG5UUDZ2k4tNxZoyGu
jaPv6Ouumm+tEXwswxFCSewp+R3sZiN6+Q4wjyci+85hTkJb72wUqyK+8RfukovR2PSSQ2XPRxFX
AbKgrFm1pYYCvmG6kWYnpo48SxN1j+syZfUPQL3CTWwr64i/icAjsGqlRsNmO9MVeHMKlMm6EaT3
nfIyePYaYzhpgXsoVAt9pIf5IQNk5a5DzsuApUWMuAClZz0iDHplpH2XS9fYxd4sCc6B5ReTSe0T
dlBLnwyRSHBTaEAY7SjpsbPUx0mznzkCEJsXDFBnDQJISUXBgIDiQd2SF6ptXSTVkVEGJ9FXxz5g
Qzzk/qlpkwfFdJW+GYlfnGunPOfxQPsxnXtPQY7RcHp4JLKg4230UKXBvjWbu65Dj6Z1mHUG45Cg
Y4CtGx+rZiFwFZPa60FyYjPUHvMcNpNmXwoddHGL6OOjjoMPy7KrW9FABspa5FOlOgWtZa6Syo3P
HvKJjYEcFS+ld40E9gpfdj8NfJhV5UU+FDiU931ZJKHRpu/9rDz0v051Q4KJ2HeCCehINHmvl79z
LjwGmCbD6uXXSG+GKPlKM84PqDnlFnYCcDsRP0moEIgaTQAmMXqQOtc2pdVHbPJB2HKbC/pWCzgX
aUerhXq0A1RerodICiC9kbEyXBS/FWq6Q45yhRcRGjSovGK5p426EDFLvlBQ+cepxz9LwjIiUvDG
J8wAkVXd0Gsme6c23ieDRySc3nijt/pT2/bG3i9zOskZzhcdbghDyvE53Imho6TzfZq+muENbBu3
TAnN9itBJq6zt1r3flDDp5O70ChNQG0lk41JZPu4h4+do2ZDJ1u1u6K6SGUPhJi40Tm5drztbqXd
eQCeuWmRCiHwYBRDUEzLyqMfGKT1KuTLe5u2GkX1rOPf89tdliVH38bM5g+ffg2Kgv1CsNiCj5IZ
66rDPYE6N8dXWMp1GcmzNtcmqBZVEAA3vJTQ3g04PaiFDEi0JnGN0h2uDbfilVMqt+yAFQS/XVvl
pEyxSgjzEXeHn2pvju5O+8mYf/kscO812PUNltkrfiYPvIUHLlHjbZMmM8JBUV6XzS5gf3Zg8Meq
3lBwYBR+5zRYWDbDXjOYoRm4l3Z5aWxcvNfItoHRJuMRyRSqAG9mAQW7TFA8eRqJ3/lQsBB18hL2
kHdXpOJ+cv1nNNzNiCYAeHvN2iuDcI1MfM761SjRTWNTfMaAcO6ypfO/HSRNFMPf5yCuPpDg5Btt
IWEyGg9wkC/760+3WShfDIpRvb3bnUhCDXcx7y303sHifelSCcVQBjsg4/Jc6uW+162wUg5CvaqQ
GF4WjJSln60+edT0a+NifrVy2M9TDHRgRu/Nkw2AH30FnyBxDOjpwdd2rYDAjGIWnDRLL4kE6DYC
95sPQXXpyyFkHD/ypJ8JkDGfY8wonN7qO0FvzThjZBeOL1DOX+kAxtWbuydtdpOLPcgzbemrFrE+
ci0LN61hnoBCIV6LofAGWnfF5I/pm6k0oFAKudICuJPE09rW1JPeQd6NgKMUmv3NFOt2CEzkIxWE
BNLio8JWpwrk/kuHJi8ugvPUzsPLYLiPnXxJUKSte3y/WNVqFALtljV2sY9NqHqRjfQYdWYFngRx
NQsYLJWVexbjkIV+1RwMyzozDRmx76K8nWrtbPrDsS7db312MRmB9kOZ0u9V318l2o+h/Z3Nztga
XR5OICbaRWAyEPQERUK7AUr2hTCyOoypOgK3fLZd+eLV41UepsF5LGOf26JIbYzuZGhXJXaeVP24
XlweY9//ZRQaq/aVIxwJkIc+vExInJPG3TBktx4X9arT1UcGSHElsn6jXHINE1wORFSgkdWlDEF5
XmWjQ0qGt4GwW2NZhS5f9Cb+Mu0caNPRZiZqW+24spux2GJGzt3ktpTWbVQgXsPqoiA3YHw3Tjnv
f6on+RY31QOCONwYPZej9WBIwzh7jQ890kunfRezAxUgn9Vkvva2Xq5NTG09zQ5gzH4XCfeaDuID
I99jxBXIOGY8jpn2K4PTMqk7jbm1g6667fNnb6K/xZx5Y3vHsQr2cvxthvxq0eKuvG78bDVywdAn
TIFGKoAN7ogkK1MISGFdqeEXxwgFbxCZMehsVf2kJXeochfZxCejJlWo25z1rD1030Hj1RvGswR/
ox/sAgkR3Om3bivau7/+o3e30jaybeb7+8QkyrchhDtNmEJNeJ33Y5cE965u3aOhb/lgInPT0xwy
C76gl3dukCfvCC7IcH7ppzlq5pumy3+ybkYkxcaj9bkCeHDCBHWzz6niVCPBszm5FV0OJlyCN2oH
6JHPhq2RzFfNQW0tbHhwCpmX1fKZCy57tvB/pz5A6YxZ2IxweT06EZZTIHMJ+4fV6KF8c23ttUJ7
CB1Hz1BFcrw0pmOCJtfF1sJuuzYIt++GYNx6XfHC1nHYul7ykgDM6+0310oHQKiecbW8zgGe2BIg
0rRix6fHYMCFv4lwFY2sBSCx2XgeAbrFED01trdVLky+aPC+eZ7VW9MAfwJ1DYkZALJwzCZoCcJd
p/H40CRsSOvOjjb9aOW3so39g4ffWR/IzMCuvY+DIIP/E1AaVaB7LMF0r2OvuXEMnCNFgkyic8wb
dr3grpZ6BzqWvk2ABRAlEDfZTrhxti47myHuvDGASzFmIcck73j9i0TS11Rycs0nFTjGMYgtC9hZ
c7YJHWYJmPZb6M83aphugwhXM6Wmv9Yhj1SsvcN+BrowYz+U7kwIgGKEm2f5A4StrAnuI/MwtRac
mAgHYRt4zkZKlOlsw3sXBSalwqaLuaUAPmpGcdDi5cQzYM4TYrKTZfxT6iNp876noHgjyTQsHmPt
gquskk/NxlvutcxvUypSiIb5HrofARLXmXySodMpXGT2XWBQO/qu+HAxUyM85BLybliBsmtU9Zcn
TTzxXgsg2g5KFJ4eEjEQx92Arcw3fhyLNYuhiNkQDARWuQi8A+k/tCllfyvVR9NCBPR9CmnglPDP
XpVjzNt/3pOgkBFuBFzTx7iurm6HiKIsccC99bZzqGr8zyOnyYpVy11p50cIES+oz222g9QpzWDz
esFJxpq8d3MfIFrB3DmuD8ZimOVvg5yP0C7SXTVeBY4EpCOCMyjGUNb2GGS2GhPrSrIgNpubMWpz
sjQZqYpy4ytKO0Fx4GY2zyqdG4dUvhvgWYKPXv1aYJNgBL+RO007M/msuatmo40xmsRGj4lszJ59
gJPbuLhThftNzFXOh0j/JdlQC+ZEUDwwic69eWhAeyuiDlD6pVEI7vFH2sGDUvMQRlFOURFitmcZ
heBgg5rlpqvAnnWZu+6QtYRei2a36ZgWpC7c6rE5lL3q1yO7LiCMvOA5fmHqv/jd4zdsBRlrr/Zp
0seb0on5ZITCUlpICqfpyPDiPqlglKWzt7UVy/u8/7Jl+mgY44sVt0QrJOvBHn4zq9K20bNOs6Rw
blcK349vwwRPp9AoPmGiHSOmu0TsQW6NU3T66QQao0C/zdGjf2KZe29TsffaTzoi5xzhyc6m/Gc2
OFTFkCAE149jPbDtoNwiOyVMDNwzHjJ2x0dEjqEkLKPqNx5SuOyp26yJjtSAr7DBmCT/PgamMTdB
IQ8MfOLLNkXO42XG0YgpwyqWUvBefnALXuK4uFhVcoMvSkP1boGS1V5ASeMOmGMSRllyucTO0wW+
lDnwAYmIDruUH8LWeyhLpW0A6DCFKZhbV0yWjfQojIat8sDqdxFJV0W3C+wloi7HxeuYTbCuQbVx
bFQHOmtLy19ocCBhFRpZh/y4SbwMiUkHWHBQ6QQrKq1/kg2ChCz5LAZ+RRx8jx1P6iHznscBabWe
g993EYKSUrSbmqS5YLcq1xClLdrDJcAWEh7SQQhVDKgNGkyikRbzrKz9vV+cCZF8chIIEOTZ7sqm
3fHAv53MWoVwXW8oy73V6ARUQuwGvcF5D+BVDziQkPQEN4xRPh1Xutt5bPd7ElivUYNh1TGDS1aA
yhRp8mbHw053SBvt1K9I07dUNPtEG7VVX9z29PMWAX0bR1Qghuzoow4SklbJRmQqRFmeMWfjdp2N
dzJqfqdpajkdYRj1kw0xzwxF5HFAy29LG5itViDaWUkdfefXZtCwcnTq/OUasDlwSaBlERZ0WzTx
X25fwx2crNdiwIndz8jLiqI/pYmQG5Ni3q6SPQtm/KPRjC+5LLfKztiZgtdsPR61ykWsAtN2lfIu
iNneODMyhEmPz6OQ34OVgg2BlFIU5g692Da3u4fCFdOGTif2bRBak/rgWHpyOpS7A8UZ3gptCRZR
I6W1bn2j9XlKyigk4oq/bfsUFvRNGdts8Mm8s7rmXJKtdHHP+Dil1p7XPell+Y2Siy6xK58nvA9m
2yYrQm4e20BvKB9qtNYZ5/pYEVFnqexnoUsF82jThihxY0ViNTGHaXQJ6athd5jAHYgD8C1+xqUG
ieiTMzmc4q49TI7ZhboQuypFp2Ljpo+VAdCtxnEAYgAFfd4gXu8Qm/t5O+99AyvamIF1sxZ8bt82
UMBOlrIxkKCfJZJ7TI4uFysqhIZHVz/s4iY5uCpjsIhX5c52j5qlzV9RNr5qTv6edK12cN2hfYam
vOQzBe2GTG/qHZAyetctV6i/zj2t3VtD0tJaKD2UZgTeSrfi0BGSvLzX2hM3xHocUVAjLbB8Op1R
Q1QTnQdm4Fs0eIepn+hXAv8lkwiXa5yordUh0zJ/Eyd9ml37jMSHJTQoPNdMCf6g21bJ9DQ16nvO
yqeKKmJ51n4KhwvG6uVJm42LR7oUaLLQd+0FFEZsdy2hKlvepchmdHBuQw/kmRvfs1js9+LToJOs
F0ppPL4Y7FtDCiOfKxy0Dq4gRyJeiAPUR4EKzY7hcjTPR4cmBzi+Qy1mvKVmCSLVS347cbZkpoXG
IENVMsrm/Fy5Yx7Oub8Y3xUjNROFkDI3A8iZjWskd7aHp2QcOffN/jCw/GFKEOCUd2vuQe3BsH5K
gu3XSgApSzic65x2gYV4ghBI/0Lacz/acPH1CSMl1AvXLz6ComlONRwdPq38Ww3JiBoyexqnOt/b
gXMHXcjfCtcinkEZOGrAfVfhXMuCCA1A7QNSOGYQ+r73pLVNkNXlGWM/Fe3mMr6RBdFBNfEig55e
QMpxEflQEHksg35WXGWOXIRS1dvYuAThECBW+ymeg9ojp9l2rTW8k2gTW+llHgymAqQzTqb+TSQ4
L6L2n6UEhEGnL/dRoX0RjwX9SuMTaQb5VUqXl41QtdeKt1ZAucviLxZoPBMygmGiBucRmBFQXb99
yVytmp7ByG7Mgs47qwymL2X1ZCyzFGMhewK235/nun6xSgO3Qvomew+MQKZtGcscdXdED2P472XB
nY027VZvvEeTTazjfENN4R9HswZF6bYtfQVUhKeBX+9mlzk55xlSe0K9ucgccgCJn/G8Zt/ZoH1z
yIqsU9usw1VTTqdUtIc+MaHRe5TeGvXHKiqTR2uEGEqw2j2jQkZQ1DbZ6DnEKzTeSpbHQmeoqWXM
Kyd7KVGSlSldfSUaAZYlim6cAsMRARac7zZz2yRAITJQOc+utkY8dpKiuIzYSC8u7hm4TA/mEL83
bF3CQQag+6urkbDVhhGEOtflBsn7z5x19RqokUkGxq2Of0KLQLXDF2Owcq1b9BRDBIs28CF5QIlq
kz7YTUpCx9QBNxI70XlqQdoQ5VDX5y5lyNP0O6PE1z8XaN5M0rRi2gWG1PfNJHdawEOnrl4j3Y6P
GSqudMlFYM51i7D30zmVuknwZjp+gsb6YTYWTO4nFi1yoRMeyGOvERqQeffIrY4D8tFVI+onJgQA
ILyz4iCUMAd2+G6WKNzpJuj7MLIMfes+BXH3gnbhudVgqFoUBjWZSgTT6Z8O4PeL1ZB7jz9dRJsJ
BuGAyj/sG8QUHo51J9Ofu7AzyMgdFCqJFvTBcu6u2i558sg2SHQ9PSZU2Lm+aTreyMG8IllKN2WV
ncxLoANUkxpOzqq8pD1yZXpdNEdyPqHR2cbM+HdZgiqUfTru7dtSy9rd0JvvemRtu7ghtU5A89RT
96tyItbTwbcuUG55Tg1ft3YfIApGLIb2RV8/tqn7Xmd+SgmFKzUpaQDQEn6W3pkhzBnMQ/ohEP31
VraBJ4IytZ9CT+Op5DPhWMilivhm6I/DdCDA5YExJCMNO//x2IQwBNCsrZ28xTP5RSo1aeLS6IYp
x8Q8M4/OEbK7zutOrHwX37EHw7Wrn62aQW6VUfyOHvWIRZNsJ/P3wOSyJMDF8uPQtrDYMhU8gkNx
QFECenD92iaup0eB29rUCxUwm5YuYxUoq4Qiz5zOxPTF1ctzPU5scjI31uD/5Pi2HL2/j8VUM+gz
fodMu5gBjmxRk3Za/5jSA9zpaDddsHgDwZ1rTgbzY0weYodaawjml57YmMauHsEOtJsoasqTMBz4
uRZ4HWXE8DSxcfvFSx6r+1GrQHlXwT1r16uLnGMN8yDbAtr4qVsGwfNYUYqSZK9N3pIERLKyCyEe
I78+RWo7eMwAPB0LZyax/aQDM/kXmCnPbQ/0Bm/xhUO2x6dP7JHqjW3dTPtBwPASBGruYxncKsN5
x9SSnsuo/fLG+beN/AfbG68+6sRmfs7MrqfE6u/SlBsDZcuxTZnny9Y8GdpxFM4NKL5Pu6XCd7iN
VPCqmDZRRdH3LrTkXhmrno+FfeJhYtNOCU0hmHbUV+WWO27vO92HoAHlRqC5SXw4yzPoPCcQW7/r
ri3BTL33GJN4ue6I+bMFg5gK4dJmcLufoslyDpz2vhn92yYmZK4THfxsewfZBnmgUT2UtbcHnG4a
Ft4gzkpTxswkgAVGLoA2o8YQSJASBrCL9JgijLn9Tnjouoq9Ck+rxbFvVndT3sebVr8n56KZvRci
YT/nvL/lPD/HeHy35NRArOv7Q67EGfyR9xQReWsw4w/M6QKk+qXQMieUA2otKIM3pnOyux81zpyu
oH6LBdpq64ujj0jD1rB2gTLBslnysc/qD+Dg2Bl6cZZeRMVgrFVnCt64O6B8LC6j6wi1dWXLeae1
oH4g1M7IT0CR5AgQ6FmfLb25c9APSFK4xMgTHgNgvO55jkNt7jcWmlYCKZg+GNK+ZhMBkexY2lA3
4IuKIh9Q0IqdH+kaYK3gLCoCWnRQE2lFPshIYINgad2l3Yvs3dAnJ4/ZMCElGkOTqus3WYCzOdJ/
h1pmuC9ZFZnTQx31b5nK7Ru7YFNfsCW3NN5GQsdB1qCucz3YSCZyV8jiAQ/ddN15FiWDw5WsDeLX
Swymx/ZGIz5yWzq5t+maTYEUCmmT8dkIjcpOiLVFjrJmolxr9ZMzxOWKHZVviReWwP3KtgcOq7a7
Ri0ZhkP5blj5XvryXgDs9gIuLVU4wKdBVRpY2ZEWcYM7sO00j+vYGI7RTNqTf+eZjoBaM8wMZD+o
RbRdSbnk+ERcxA63j0rG0+C2j6yy8E7MFmtix733W+OcoXGgq9fmbRxYb9U2gVYKkd9cET+8C+DW
wE5wSRHtjGPeQ9D2+ieIZdmuZoC3Cni4++6jPYH/72+DXPE8LHMUsORGDigHpu4WEIWxQiETMXuF
9s0YNbQZ4DB4FaTQasEB6ycHUwx/MI7bfRZZcLQIcIIQZfCYycm10kgyZIcbnPpGv0V6zgU1tmYY
xaUzwesksSmbzI6dToqqa/mPaxD5EHvtFOpT4aMnrWB/RdyaULZ8f4MUVgEtjIHJ54gDGFFrfAbD
hlMpjKmU105TsbhqCdvr+Bi0dtoWTn6izmHrYlUxW3GT3ZSPQX1MLXnbyeiXoMRgQyMm1xN4RlTS
CTaHe/xaCzksIJYmRSbrB198It+ya+We5XcMdoKlbtC2x8mW4wq9Dsy7kg6HpEhcP4wlwTgPJ0xF
xZaVioNckkxqs9+kERVrL1C/qvbBsRgqajPQ9SS/JdYKQ0iPqFBGKclkrKcLW576Cmps4rc/fAaw
BDO8IsrpsJTw3Fde9w0aI9RK67avqCZZInqXoetPpgtONe5LIr/Kt2GmASUVTCOOUwGesRlcOUn6
pVVDtY6xF8N1uJ/U+Gr6JtEj5DxHSFNwwmz9Vvhw6h946+7sFjkj5iW+vcnfrKnXT7GW7gPzAanD
sOqi8cKKbVr1YWfHkGksUNwWNaMumeF12QA5WNxThMhVN7u3NX1BZ5MsjEEr1KMUQLoEQEdf5lCh
qiN3U7PrZm5XUskD+cymPNgT4ss4Jmzm9taFJWeW8z5werLHEF+tIndxv00VCztykcvKPkfMm01j
sq5OYV7hV61TzseNhPWM6KiGmA3Qq+7fwDTz5tLWV325AzX1i+riMc/Zxvs+LD5/MqDkEdRK/42r
oI4ZZ7dYMC3XCjnICTY3rQ2jPQvXpvfBxrwBF4FgjBBOoGAAMxx0JXoeA86PXltBrkCZNZ/1VP2Q
hiHWhN89OJPe403GMDe3KtiZXf1Y6zj4hO8sixHWrRm520YwnWQcyY2uCErJoRo5Sf9AjGjJo4Ou
XkR1HmZOcHWJ+Uw0b9sYbIFU2jyZTfLl+PG40XtCkqsKttDgvM5m40Ncg+iRGK+Vbd+Vs5ZBoLL2
eR7caBlGjlFXGQPKeue0wt55rYw23Ip98py2qOxIfPi1eaqMonzti4jISCaB1a2TnOe2eAkS5Gtk
13H4ohgQ/Q/O2C8tEWEKsUcQUZm1+ruB6muN1o8oPEc8ZgkBzGNE//JXShq7BkNjl50bIF84lgTL
PMk5whKt5DwHBeZFv8NAaz4k9N8Ks1EaTZ9UHgwxPR4JtV+gLSu4oDvWcbzv7SHPYPG7TE6yHgz8
yA45aMz6Vt8GgsC0eKhfYyf/WPwVGwsGaQdHYe3RQW85t7wto1ValWwsaIJnVsPwoLyoDM2B6Z3h
0v2ChXyMaiZxQM0PuTfoa0MdvOQr47KBAiE3GBgUbnXiIbkD0RTFEkU7vuBORO8WmXLIBLYeVqXr
+DYQODXVjbPzeTohvshhJEUB2lly0oiC8i5ldYcuBAqwn72Z0GVQAbXEVKYkbjque8xLFd24Fo+K
gcG0cFsCWMwpBL97DxrHFiCkW9R1m9T78jw9WOsod7XRrA8ekjeYt02+c3lYN9nwIAk1bVrjqhUT
ixf/LkO2s00cjaxGHe+e7+Tfy/MUw71H0goL7zLwrmaOsGgQB0sXLSc65T4uoYJ+BEpnSiAFQTA0
2yy++JcJgjaGYCeIQF3HPrgpz4VW1ONts8W5JAOWz+sFylyN5r7R0cPF4wrflLWVTKx2SsovQw/O
JIQwLgq4X+vIepq65AB9xSEbpLtvW3VHBHOc41GqPDPYoSZ8Z5+7QcGbHhwdthQB753TD7eipB/x
2A2z0SD4oZI4NLT51xBMyXV6/a2JQ7ecuvXgckdmWX/XWCTzdUa6iWi5N742bR2P0izxxH7Qxncb
/R/ULy59Pt/GSt0wQfAUedTUpeitowc+hUMPElZH6bQD6AuSiKUYXSKRuX48n9oCnl4SDQFXPMoJ
0QAv7YtdMOmCfSH7rZFMwvVA340wRQpaVRmSYpPuS+HZuMg4tWs7Nlk2NVs7YghgW8IOA8sq0bZl
F8VGcaUHOtKFdjQvtdJPwMyvEWzAtCFGSgJAZiwY8/96MGNzQtbT3POw6+mq2rh5VTZBNiShw+ls
s6uXJXtjyWOpgg9Ay81NHgPrzB2C2mJVnJPgkDVsUOG/F6dmDh6NDhXWREOT58Vv70QMa02kK3b/
pMXqLArP2DRR8osyNl9lSAWy9pqSljWLoFpz7Tsrv0csAYAfTmJEePYY7zF8aduqG1+lNH8Dw+UR
21XrZAJ5LJM3psUuQUskwtvvFFRMiYiubJAbFaM8VZ3aa1N3aExgaI32kMku2rhNfimIFkPEtCVP
fYdRlfGc+TFE8SP855fYi1+jKvqp7A8dVWquDT+phZppis+642BYEMmpBHlUmMaljtNzP0QsERH8
Fgopm5E69kWK4MrQCOUMkRBdVUzbLPcZLLgaVo2IxcM8mpR6uEdUWTsr+O/9Et5OqaCa5MVaOGCT
fECA+oKt0eOK6L7yge3U4ENSK1P1SCAb9nNtemMZ8iQia74hpOBL3/U2b6GkDLroU/Kqi+ybV4u0
fY71sIu4dBtyp0PbdL5N7g+2jLyTHsjMsiRARZ86H/9Y/VLOrK6Vusk7f7j89R8jdn7QSQ6hqUlB
Q13tK8sLCy5GBNZpdNKQe7XAkNaMjZx1GYCEvTVkBto319MtyS4MtoALry2tgfkFrvqcF4jBgLE+
mGSot8atP+VHHoCLrmk+NIJbspTgHHXtMMpSC0upf6eJ+yE1U11sJTa55j71Bt5214Z7k3mk9dR3
PiKAk2lor42LklQNehm6FtYvImU+WWDn2zSgFZuCt6kUXCpEhiZW2q3HeXjDOwMULrd/G6MGIWgX
TBD4lfqRvrUocwj+en0JvOrJQXp9dPqDhEVztlpkuJom+Wb93mI+t4EpAqoXp+569KzvXJuIoktj
cE8dq0MZAeU0BSCiP/72H//4z//4Gv9n/FPf1gV+oar9x3/y569aEHUWM2z/9z/+47Eu+d9ff+e/
vue/fcs5/Wrqtv7t/p/ftfupLx/lT/vfv2n5bf7rJ/Ov/+u323x0H//2B+7FtJvu1E8z3f+0zLL+
+i14Hct3/v9+8W8/f/2Ux0n8/PnHFxqRbvlpOAyrP/71pcP3n38Yrv3XG/XP92n5+f/64vIC/vzj
Wn7839/+89F2f/7hBH/3Lc/3GNTyMPRN3frjb8PPX18x/67rGEt93Ud5HLh68Mffqrrpkj//MN2/
W76DhtFwHZ39rGv+8Te2fMuXDPfvrmex8zAN2/Y8xwr++N8v+98+vv/zcf6NMfJtnVZd++cfts5P
Ev/8mJfX5Vme42Ez5Fcz+WV821m+/vVxn1Yx3278j6adg9FMMY2Ys6WFWgKeFDwnofeIfFTjgXhG
TcXwTdr7Vo4mE4r0yU+d8QoYl8JDk/oVAOE3tBHrQ1WIyvNiT8B8DtE/G0PfSy4dxD3QFoXORIHt
dVeld0PRqLusPev2W6W5+mdtSxplVwJTNtJD3E33s8qau0if6fuXwE+zZ04WBQ5YM41aVo7zSTfV
iwhkmNatOs8y2DrC6fazwTKv9fsboDA/CE+Gc1wxcHGCGUEjmmRSrdOPBBh12Zl4Auz+wuYFoncT
UP5bkX5Wy42mWwKvXQIGsmeGuknpuKqYrDkzLx69hkgt2fGwK0e/2jTgAvFXWlcM9zyLtYEYW8II
4uxrrFlGxA1A9LjMn6akIBCmKm7Zzn22ZvJNVO/WlhHYaMDKTrcMPqBPrSx/PCSVIGyQlQ+2l3Xn
p/eIz9nc3Df0XqEWOXcEa8Skqc40927a7CsczatYAU8WEjZ/x5SiF+qlsPPQlcNVa21oa3FlrueK
NevYohCoAAl4+du0mBU74QD/pfBpu28xGcaOrkhtOOx/FXOJzQjIdK0P/jEwEFK0mVQbfA7manwl
w1xH8HIzpdXJdWEUZQZiJx9IYOOTZ8zQDKR6jVojgP/gR1iyYj8o1hNIBaI9NvEMh0fzahQbgUsJ
lstTGyt5ijPz3TTLMoy4CHZd4O7sCbQdwYj4m3Czs3MNTo5P0EckvUf0lmsXOc3GU0dWO1WIiPL8
FyeX0JjM0cDsDCKs8nwLjYE6k52Jj2Z+3bY5qp+k4V2mfiOSPFgPOeZPKPPgzRaybgx/HQW1aCmg
o3YZE47JfeOKfmcGlcaMU7zp3MNX7qE9fNH+hgS5U6Bb9p0eMc7UCWtkWhgcB8teKUYDx2CUAWA5
82SOhn11ovbRpy7Z8RkU68ZqNn7q31WysW7hZqH07YNPVSN1tyzjC5hjsVIRDKa+62TYWIG86fEB
rxM7gYYZjQ0k3mSP6WHNhZWCjNtOWAq2ml6fk1qEVgMIDyys0Nm+WjrhC2ro91M9zzv7f7F3JsuN
K9mW/SI8AxxwNFOx70m1IU1gEYoI9H2Pr68FKG9K91ZmPKt5TWgCGxAiQbj7OXuvLfz3LGBg02tU
znlKJzDRKQEpyjmNNPxyWbBvG2NHuRquXa2E36TrnshTNzamsm7QPlEhyV47zKAgA5CZVYgd6VFx
vjVaRFza1N8eaWjejcKE3uXiJQUdh+ILTJWD7akbSLVEf/VUW0clp45eua3+ZFP2Jx5ziVjVQ2ZR
n8qokBuPFUZ459fqsFTtXS9uWanHe5sL5Z2Cf39a1eecgha0Zd5tFanOzsqmEOYkW0uVQ62bSDlS
sGIurZvMq6ojzZo1x/lUt/oF1RqiO2BRdelQRrZygT0toJdK8c6LaR5Gj00JbKxuVWhfcf+rt1xg
B6F2iiUdk952jpRpsfzEpE7bnfroZSoFg/g58U2DamxLpSEo72l7c2605W8l936Loj+UpVKxcFJY
2+jy6ujduA4bAu4dhy5v4zz3wlAxkZ0jVx82gMfGuymhYeKSL9DVp1Muog/kI5JUaivimHDDhWRL
InrT9w7hlTD9KfRZjYCxqY14rsjP2HrjNPUooo0XPSmkN+0AqBBOarCa8y15oYdFkHqT6kyxaeV5
5WtK/1jmb63eepxpmExdJnKbtJ4kap6X7sIkKNEkEzwUds1OafDIhp22KoIxPqRGR5JW1m1A2Z9z
s2M9Y2LQGTs7OcFtTU9J1Ce47umvKXKtgz1ZW0XOCaIRRgtR8WwA2L6myVZDh7ApSvtNUVm+5CPv
VsqByXoSPLhe1p6s5wbl3LGS4kECdV0nIjD2akiBI+th+oT9QmJBw94WEOtS5HJLrhvBBXSuIErD
LQG+grQtsg6KG6Ceu3yZGPxrBP464grG+78NuDbrImkDTrIshNHCZmLxdcANDXiLRGBI7G7oyrIC
gYCM8K/0nllcaCpRK4dSTTgUQQ95RXuqr34XQ9/xddEIj1A6NwoqvZjLPG7KaZNaxJIoqdjKgseu
WOXJZH2xwuQ8Dq2///Ph69rfD98QpkGXXDVtwaELkD9/P3xP0qQzCnT6ec9vKKByPPtmKTR3d5lw
bnZW/xrwKFpW/I35Q75I9On0iGhCFvEPJxpf8+5ixQUZY0UIAYVw6ASdNHNbosdZmXZoCRiq6BbT
f7gD+vla+8GBYZ/sv3Zlh93SCG8GMujNn/8xQ/7f/5imacyBkIA7TLCmx79MhJipNRR6qRZ2qrbV
3PiHnjsrv0qVZZeRWe5SM1tUBRHakp+OTnCTHwuxkkaQrDV9uG8EhgNSvVaFbmtLadoqdaz+5BUs
7skzI9/LL5gKjf42DUjyghUzAUKWeebT0SPSZxGjVLwTWQ0UU6ObHunRMVakecKXQ4wpQvmEVWyv
/g5KDZltT8lT89ltM9DbDGHtSaE9RgPC9BjBxx11pz9/Ppr6z29e1wzLMIQqmc0ynTXUv39ADr1d
zDAUBAeaI9fBbuRzHx4173vblANuGPNQWjXxN6xfNt0qdOl+3IVcoGozG34KHzmcFlrvdl3WR6/K
xBWPA4xvDZWUTUUtzI16y0yZa33XI6KvxM8wI1bO90prCR+GK1ub84MlrhQZ55tsbHelCFvfaYDr
WVYOz2RF29/rSQrVMbm+KAEBXi7VGqYHcbJSu8i6BO4kREW9j9f5t4OyZKkqWcsytdQWAdjEdRcU
E3XaLtY0LqPd5MEGWDgebStIMEm0kqjM5jLQZz+6er5STVIkk9CXa2OEsjSic1u0Khi0kOyxKJHl
WQ8N9Tam7irkJ0+cnis2KJ1bugy1fYyZhK/Utit3Mq/sHWboHghfqe6hO2HAyRDupr6xSdDV7mJB
PGwJbJ5qRtChnCw7ikbl5DKFHZoNlXc1JW3bgKSBRWwJsS1iUthJrlNeAO7/rMK0WcepUJd26BG6
5xs5RmJKBHsibIlnDH8ye//153NGCPOfJ41ApTzlQTuObWiOY/1zeWEgtpSTDo2qNFYMNzm3fir3
eVRC1owmO57BrGr7sV0a72bZ0A+J5QCsucioHfWoBH2oCeR3KP21L4vhmjZUIcuOIuIxc5XHcSgO
eV8HV4YK83FEZo06se0PHjY7VRuCF7KrraL03xivtY2JTnuT4aZ9yxDmjGq7z0mv4pddVhcdVc3F
pygQvIR00XdjSTjppDWsz1FGTnXulU+FV9XnWKCNIVETZDbKwaueGVAdqhEQEpgSauWWSpN6jI+0
G2Execp91pC/Q5fXvlZ1KQ58MzcrM0caUdN9fE1ObV1VhsF936u07Vgs7OwoRzfsgIHPQhPTvAdT
jt7koqdgyBw5J/FizI9mRyRVpbjesU4A5YBSGkg3HKt9oA7wW9E50CDSPWI4CtImpN5eSzVrtpCu
miMK28hy9bOHhGmpIulc5mnuXYrYAlw1im2MwGDTeqR3lTSgQBQqK+YD4zItChTBExtBFISSJTjF
RKug5qZUokgRbCcv+pGJ2nKQGbmE0xYVcygKzhjt5q+pdS5BVaF+QeVP1q3q3rc6kb9Zmbbr1Osm
97kIt1bB0iNy7BFxDM2gMMFYX5MwUA6BfKa52yKIzN4H0g+PvTf2W+q6BXCo7h41YHqMtWxZmJ65
GEJ0NpB79rkktdaVhPzgk2D5QLltGY9KgXWAMFRpNOkjQno4QU7j3JyMGY0zVhecmdUlMdD62H4G
XDCllx5qcpMpymNCk2aXgUzeabEnF5QUOw0jdZsqD1zmk4M2RAmIpFhd+4PS7Mj9YqUTTfpXWzeP
moxK4vy6Z5BFSaWAW+2ydtuWzoF2rIbAR+svtPy/53Xb/ayqSnnoMVXSq7SCk9aNHHbhHKtwdBiN
tejWdunBV2DES92UK8uukl3QKG8N08h7vOERv3oX9hr2qjtz8OEAVAVguzDd50DEdwVUBoiS/kE0
OeciQbYRVTNnUlh6pl4+RiT95kpHIS6KKZI7SAsHm5O57gt2FUzuOi3NnqfiLcirqVc71umzE0SI
edXWXSW+e+olPnGz8QESIqCscbq4ryWfzOnjPke6BNr43Q7nngX1oXWMPf2nfDgocPYOfqa+KnlN
e804lPhD7y1E3o+u0F/0VFQnZyApnvqzuYg0jKDLojTVrZnqx35KOGPe2MOF5y+7iaDHxtErzaY6
WCcMl6RXxmD7c+PcN+gQhoAqZaVW48kv09sEAiY7AiNsEtnrsk2ttd7W3wi9MN81rX7I8ix7jibz
QK9Vl49n2nVEUrsHzDB6s41Q/W5GKZmUZQ7HKRiSBxKN39IgCt98lZhJAuSdwCpvSZ9Ut04ieVDB
paBix1yRgzvIG2qC5XRT9JpzxHd/l8XWkWeDd0mc8gEeNe5rta+WphXn2CBjPuDYVvGn5tCTGui1
WmMykx4NMkmI/Vk3g0NuDgQ0dLHp2K9aL4zOYYg+BlW5sUsYOI6ksmVrt668+7pLgPAIy3lxGUss
tczfrJpauNdebX+o75FYBlcrr3/rJp4wLSGCLK2Ym8K11b9hS94VluU94kAez4GDGmh+Wop5YaUZ
nKUy4aLtDkIimXSMU9wjoKX/fNV0p7syXeuu5dQ1KI2g280PRMKod4CjvhVq0EN+oaF9hya6ZnCk
oF/r9nBGlD2cpUfBndOXdmes6Vz9pzvb6eFyKEeEPAPBfl1pHCTJkGAeWG5VyageQpRRm3EU1wYM
9CrIMDDKKbNvvhmagIVkAWBj//HnfO+8XWq5WDEMvtOqRXCbxXJbN0Z3ES2LQgWcAX279AAGYQHf
s90ZAR5DAlwEaoz20AB15RO7k24ZLAsXyZgvpm50ITwGMzhOsrRO9VCPp4qwXrohkhiNKeIvjtFs
CppJuzEz66cQlzjR5c0yEOoIIWgML0QHVucqPswbTR/2B9kEe9KN0qtfSUCQLPhYp7EWs6IOUV1v
nWgA2SfPtzHiB6yT+RY2okuSDaKY8ZWWRZ+77QWb/1s0NSyczvagW9vptsqK+9AhcmXOXUF/W+9s
O9njYjSfQa/hBDX1g+nAcqg7XHUV9txccd8r0rk3hpmAONXCGppgvQhQrjsS53Q8uHsccMamwdG8
pmqKGUEUb47LwA1RIHmoczJdDZImKcVP/cEhAsudeaO2M4fhudSLRYGC8sENjPQBse8vKg8WKfVs
AbfpdmiyyP4owvQYpAjVt1gJ6q5pzuV0gwCwQJgUW3fz5vyALP2LWTT2JuygVsw3TsV1UuDHPDUw
JjLnycaYhDz/wUb3fwtIwoNbw2Uv74lQS0VarnO73trogRD+Zj9qIsSTCf0SkfqD946hsIivTTMB
Bx2VdnsQl2esXMWuDJMp0hapT0Wm04Nm2f4+q1u8mTX9NHAd9rZw2gRFq3pvlXCBaCQOZNtw0zYh
6HyPQ46x7zqm8VTiult6njvFxLGY0Cu1JaKK5ghohxg5npdfCU/qdk6aAnKjebBxiwYHk9m+iQif
eRk2A5cva2Gq7g0zsnnCuOCv7SIgzs435YH+BQ5S69lWopXwCHSwpKGAJcF1kbuHDtXqkWpkFTVM
rwm6O0nZpKdRUmPMfdF8n+hu1EQLqZw9tV83rTG+NJW30C0N8rhN7yRVy1PhWwwtrSOWYaeS9TUq
+bruc0F4vUb5X22/deBrR4gSR+AsBaLZ/GAz0DNONv6DjjRr0SNL2wgmnzcNaZxeOeFtDCBLSCDl
NIvMlRMdgaVafO0Kudn0ub6LViN9ByZfr3bdqYui5lzZRnMm0ZK6RJYsKh82BPQ7VOgkUK7HEgmU
E6riljMMQN0gcTwD/aGClHkeRin2Vlgizx0oF/mG7e/ILYAd5mvwnQUKtQqt4x4K/M7N8rNRCfea
hqVL5V8pjqnTn4wGo3zleu+eQy45GCSiIZOp4p1bTwKb75LmFPAFx9AWbk0cmUk99ayWHcYg2dnr
1mdZ0juxsmwNv/s+0FllraerwbWrK2Nddh1jvrt2/DYk/I3Wv1m37lmNQ4tAa5TOiEGY2piGf605
D7awobWtn5b5VdqIzgeyPt9Up9rHDlicyCOxy1TA+edx982oO2iE5EpeRx3veOSR1Yom68ikU99W
uVodgqhsd3Wo4Wau+pSkUQi7pE16B9qJAcmNunmgqVptcXR2q9hK28UQax75G1X6HY/eMSZZ8MnQ
y24HfwL/dGCl30P1WuUmPfaibPdS9sl9a5rRuuhdpGEJk8TFUFKBSCW/L9vxzb06hBUXFbvf6tHw
MPUyWJil38VQIhgbnGmBT+JrkdX3SjNNRfNqS1oeKn8fiwYzUPRzefzgO7GPV5iviHE+3pR9Zd8E
GaV65m/7EHYaEt9JtN4+VIUSL6XTFZtM5+vXOLl+16My3Lrs95i35bcs1W58RG/4HOs3MJ9MJc3S
eGFBGKAQWhJxOx7bSuhPmetsw1qsGi8PCKViRCTzsH3uA+bAdJ1Z4oy1BC2qE7GBNn8bWMa7bjnq
QlFGUGGJ91zhTb7EOsHjtijpKjOaocHIUcZTRMc585R4+Q/VVdNvIQKLRSogN+jl4B1TF0kSUTvN
EkVft1NSVHp5zcKUGvE35jH2I5KnDU2qTR528UtVaFeW9rshCYbrfOON3bg3uv5+jl2bb4YcXljO
gOX1EtWP4VLQpd0vZOlcPCBytlcjHrVTRrRxP8CnOgx9/ZjIQNxMLcy2QAvyRUUvZOl31rgJK2jd
UWFLGCjuiOmqrg5UALaVPdQHbNjVJcc7WsfjthmIXnSbwSLFKUyXYW9Y411ajwfb6+S19DE0qRRH
t06llkQEeY98H3RG0oH/nmC0t74oLyGAjQ15uOlKWH279sxUHKJGCzFuWoegxFWuRmZ67HIt3Htp
KLZ5YuertGnQCRHNcsEg1GA4JtSgFDb+4IE2eKfjaaUXQ3YPTq8fij6uRgfvjW/e6+kwwRgBUb2W
ltW/ZF3r7ZPGUUm0sH4ZRRjsk9iNLqKvxh0G+77uSfOuUufB8Hp1ZYEXhvimhfDQW+dppPGOiCl4
9CksCk0iCQwYMRQH42neUs43uaKDoUiyjS8TMBo53OEeXsMy6dJhMzsgw5H5emhWMQzN7g4jurcI
kNGuo9aObhk4FDpfwDU7UHKYSV+QqmdLIj7DldJm2TIjLuxaQ6fbICbND2Uow43CLhdJGR/8wQuv
ZFIE1xGRGhwdKu/oiEMMe2vL8HC+tr1GFNYkMDTHcauKnurBSFMAGzeARv51icT42QutfgGrcyPh
hWx8NxAQrOqB+Dwlcu+oFIIRa7T3Vr0H4qFDcENIndmGg5uIm7BO16o+RAtVAY7TNbjyFUvAzEJ5
hwQMX7g0OzJqyhZWlAa6J0OhVREoOljHJMHbWOXVrZX5DZVNeC2gV0orCM9ZhJUefNkywQRBm5Do
CU+rwjM9gG7fBz6X/Hjygaq0OjuB0DUEQb4TI80M19T7x2JIqotwtVMO7vFuiGhcwXy3V5C4QdKF
XXawRAZGJyQ8VC0fKm3ArozD5g4/sMsHyVJlwuDEkbAIps6IyiBx1pjWG/3Gbogvdy1/LxGjFExy
x42uxPVKyXV1GReJ/uyPDhR7isObeLz3Il+/z4IMoIRTAmuAgIn8fig3aevtAoKfd2XWuoc+ocsY
MWqtMHnAtjQ8suIV5HGmKdtza1Cnz9H67syxLE52Vj2ltBWR34fDAxKmlz5IvFOl5FBqdANybRH2
V3PXVbl2baab+a+xB1CZx3rw5QEYpP4aZTkNwel5CC21a0bUE2ZyebBizqPS9qJtN0EV/dYOzxIS
WN4N5a3RaUEbBs1ZHKRUry3R3SuDpHKUED/WcKo957G4VVZfvJc55DO1sYcHq2O8qHGQe25EOy4K
s7OhhJAUe/K0MjclilOSydJ346sWB90vkdF8HGX6wsQfRm62MIvRek+LDAFeWcXX1NBRq6iOyTLV
Id87Sd9plJc/e5VI9jw3v/mGg8I0CfrjpI90hmsEcR91k6+/9goRwS05uSAs2uy5JDu+yHN5Tw2B
ar/hnXtPBi+pbtcHLEbRIg509VwbeGuA7SIOI1OhygVqgrDONpFlXIZOD5gZSlqHeV2/S1CDvRpU
r3Hj1gADYIawWEBv34nkKQrxMJc6P6k0dOIno6cLH0EHomRDinnve4tBi4JlCiR1E8B7R1FKOcWT
xbAr0jB7Zqlq4hOoxoMn1XKHcTdbZPmEjDeI56RE2mF09x8mCDv5q8xT/TJ27x3FMe6REJDoybJD
2Zi1A2ghixeQlt51sA9LTylp4g3FHZ8QXuj21uNwW+YS/2nWoGwOI5r+Bk5zr1unrUSFVoAGThT9
rc5+U+g9NSO1Qac30ilp5hhxURnJFLhDBpAsYmn88BHGNzuE4i+6Cy7KG7p35KrVssM8bOTlc6R6
D22U7Hpz7JZN3ziUU73XxO/jhS5qfOwaacbFEWnBxfSwSbHWek8hi4/gULzBWPU66wOgjqCBg6aB
WkjueqoBU8+oP1m0i20HwJn3pNXDqyLQk5EXw2qGmfBQqM+aJy5Na39Lq+dExQ0RRIq/8BUbLSzP
SANKfYy8SDjQ03lJsNQkfBLAhwu9y1EHSiy0OkaIHo0iDBydshHtoySofxnOr0wnAcoxUbnBGTVo
EXExDvVln9h3DougSA5b4o33RrRKkO8tWO2YS8+JL1UpfZqHROq0sP6KAUMWELCrzecTu91jlYrk
zvQAWeChl669NjTex20wY6J+O0pSnNF/MQ6EybcQ3xvBn4G1jOsHq9RYZ7+gTKCHbqvP0irOJoUq
2yWWvozNKXgnXgq8uLRGAwCAPUF6Mt4SAt6RwbXMSy6FoxVCQx/AlYjiZNT6jzy5mdGzUdJkh3zX
b2LsKky6kWl0qHTRlt/XuPqXUR2/1WNypqjYr0yoRnceuazaaJ0qy5YrHyrWoqyyEvsLzb9clsig
E89dOkH6JvkFh/0bYc7gDJziSdOoeeT4M/nXOOqWlgQmqIEUxgG2ThBKjG5XdBWEw6ZWBHWrPmIw
j5dpMJnW8LGBF7GXYLGJjeYc6dBKh95NS5N6nejWzyLxf8mkQ8uLTqcuWSBVAdL43sQgau3jlLp3
r9UwAJWYM88cT31gkobI75c+PV+d770YOnDwlFgYStQHYUe0YDysd2ry6NaqscijkSx2UZ/ILVpF
iU9c7yRJdl202kwA9VIHPTG6bzggHkzNIIBVjc4S4OYdmgumdioLVtm/gR9dZRn4clUdDZxrzrdA
pgdHD9aqHGABYaZeJJP1xxiJbFD1s5taN61C3pM28UvdxkADoc/0Of4xZoQJLU/j4JohNU1vRS/3
tVflBTwigrwUpx7Bw/hVA0D1YnjOGpS2pQKxFpTKcmrMdMBC0FprFLVlwtybKZPb6MSiaf0zxYNg
nSaHvvW8VW04xV1L5Bj1IOzjJbUvtJJgW5ZK7KGQYPazaIoaBoRCpkne7EJaSDjhPQ+TIB68gkAR
e991yANdg8sgWZYkmDeeh+GAGG9MtCtfoRxB2MOj1Y0/i658tlkf1x4CjtqlCWOwPrtbJHn1mIna
w74QCAIQVWKVTQsTU2c96Y7yZjSsYNFckJtRuvuKX1SKCPEOdQDDX02ucEnDwjDaparCXjAiD5JF
4N3ZKNATpogLk5X0otaDBKQFM3eTpFcbtAHgPzqm5Rbw6LtB6AnFvYbUU6t8UQYwChZmZpo3DusA
d0R5Sz6epaTryjJucQegFNNqFydYHHRyrMUA4C3yzySfvQSN/rux9pbfBEurR/ydcuG1bOSqAv2P
mujwgSqEVMREblR8oSsyufjSLBQwvUoRaeQiUWJPq6mdKnqD/XoAeJnzu47rhjFC039HFbkFgfYj
sHu8z9Y4LF90o2wmwqVG7sDwbbTGh5Zg2HM/3Rh1G6J1BiIYmwGTcprL7aSUgl2JZ6ShxVTxW6KC
Fi6omj/0CKPuvByjWV7w8Uk/XYGlvas5oKOqA0cxUF0zHtPcyFh02YD5h5qdZJlLkSZKN6S1RQtj
QBLt0rrpByCxeciXZHhZcBDqGnNFtp0I07mdh2CF8DGJun7L4szfQFIhHCfih5XEKFMZGVuKSAu4
BTfN7HeYP5CGiY4rhfRuhe0/J5XlbO20/+6VlObtaTjqW/CGHmplQ7C6atqHULS/iwKzhKHc9Cyl
W6uQuQL/CAAiCyUabTjgQOebLu5ucMFAg9eIw0x0AItgGOqt8JJ6hTL7iL1kPQbQDrICI7ueYDsk
nhAEInS/Be170Kq4zQDR3VEzz8jkoXQV279Fj6wdvM5Jdip5RRCJLCK373gBVEuZ/jS3avRaVuqE
v4P8Ucc0CaLkvuK8QrWVoiGROcy5kBxiNd4UngCNdQ9Ait93N3ZHswHPB36LipdPfK3nwVmO1Q0k
M+LeHdTpih/Qeqi3MGXzfe/Xq9DENKuX5WZsMOMGGcJhK8GF7KC4qTMu+r1NL1kfRwYz1ue1okLl
VsXPOJZy2RQxwI6hx0So46q01WDN4qna29XKaptF67kh6kTRbwJnyjdllHPQ2adU0VdNnbwqzeig
6xYKz45GjAGSL2SCtqKKIIEq6hDON4FywUzjNNrAUEVBVSRn+eyZmM+gt6okA/iLIsEwVJl01aCk
HGkr0meZemIyPGU4EClMgyVI44ioKeVXPF1vPCh2fFaEYAedfadn8Y3YH86wivKKiuOZlgEJ2oFz
svXuMcq0aAvxAL5hFL+MpmqTa9Uaa+u3olIto8tVU9ZZhXpxwf1761oAtOQIE1cFgDMpjLtUtCSp
imyru/UvS9qgWapsYgJnvxMq86tCaiHctvGn3qKl0mPnhyXdX56daERMFc9D675YfahTmox+aw4o
u8xddCkSPzxLBX6UgtLponVw38GOONj1cG37YZlkpr3IBu+iu9jqAoi0y8RQflhcIBbO6D3KoqOQ
losEVoLj3Fk1J50MgvNgW7ibM+1VibQeh0dJbrrKaTwh/xkayKxasegoFh1rlYXwG7nu0/4ezkT0
4Ne9d6pxgC2MqFZeTUZlbCNZe0FEVl6NFphsYFEKTYXjXRjbkLzaVMxsnvPodcaxsDv3FQLcFKLU
JzvNUECBVwtX4jjLvbcuicRG49cJmoRNTweEJMzgpR+icB/R6FsawPtPnmb7nLbZvQi0+KHwVOXY
ibH8OCZdgGLEx95dukGJD3qu3mLXxvtt186K2Yu+ZZRD4R8iNU3D4BJTQTgHZXIKEtt6BXU5rhwY
XTuAQtGrjZVQJUuU6vOtj0t7U5eZWDtdFb41iI4c0rZPTYpfb+q3NTBDOmp9p3kLH/7HXQDzJE0o
enHzXdVfz5q35vvpy3+88PMuKoMbOqHml31Nz1IpGp3mZ4nWTXZOhwIXN/cmUkPnNLAg5uTUaLwK
D/IvskWplAkzzqi8xU7EEkhRD44D321QR/qPsqWEFXVUkIm+0t56Z1TPqqZktx7Vza1HSRxBdP9y
V+XHm6636qUkxwSryl//UyPFpvEs6+PQ5vunuyyrs06FqxIGNx1kNz3jy2fDM9KYttD8/8z3m7Qu
57s+d/3vF/ouv8jUVrGP79zp4w59E0hKF5zn11vTx+2xFGGOTQN4/pc7dLyqVTP7Zb9RAVnWAccH
yvavzY9jw9X48eh8DPO+VRUl6fSZfjyDWi+dLzY/Xj89Om9+/jPTM/qp1frxAi+EdTltfu7SpSXg
urpzCmIbdlKTlBs0RfUtB3avKE19nreIQ/d2iYYGZaDF3TUbOobVwikD9Zrkjwncrhvik2TN5DFc
zpugy8sblRhQfAJa4nxfTL7SjXIhs2vpu4tKkO20AD3Vr6uIxef8nNzRilthZhr9lcpg4chLPnao
ghsaSgr7n/tq4BqtDRWe/cdT5uPwTaJ4E2Ki5vvmGxZGhDGMCjaY6SnzTSCinFiWCiHR9B7z+wKt
Q61hA1yZnzI/kHVJv3HVIflyX1Tk1K9p9C3ml81PHiJbbljB0Lf693vYo+9uih65G6SVmm+YUKit
28KKn1837z9U9GQLKtm8+3xdp2TlNm4M48t9ulO2WwiC4uO185P1OlVxXeNf/PycpFCNLZe94eO1
8wM2JuttYbXdl9eSNIKAkX7Ll/eoSzXZddOy+MuxaG6xw6TINPDf30U4mu0uFdB45+fND2hjq4Iv
ZEH28b1G6C12TKjpIPz789DLxt2JpAq/3Ed1K9yjdabzPX9GdY9oo/Lc35+7BghY7+mW/PrcEz+w
YZ92zvvnXQD09T1zyx+fx4k5wd43o/72eZdO3Plh9OvXz93nHTCRzHRfPveV0mgBmaI+f95VDnF/
UMzsad7X/P1RFhIH1XAfPndfuZZ1MBPj/nP3o28hb3fVj9NufqGI/PRImtn1c/deUVXHpMwun/tK
o7Y/hiYoHK4iBEYKVum4OPgpP6KdUx410E6KMw1w+aA8qhlkhchoRyRBPAhKqF1glqt286OAO8oV
qjttPT+at4mxKWOnhbzPaw3L1PaMVybXW1471k4E71W8zA+2hR3eaywBGo1YVhqklGuStnqYnyqK
5gpEDu7/tB/6M82dVvXqYX4wFpNUMNP77fyoH1ClovvnfRxDqqc9XehAWcyPli4rZGoWdIanYwgw
L12cVL3OW45ZlA9UiifGD8cQseoieiG6F9O7ymR4Kd0+Ps/76fKO0OzQFZPAUHkEUdkucyeUm/nR
Nvb4CFqnXM2Paqg8doR0tYt5k3oZmZo5GtV5U2d9eu0S82NPtjDGR1v91yHQft+OdqJ8HF/qhr9r
kUan+U3CWsdSaWsA9adDKARWcocV32bedD2jxFRAW3feVPM43TM5oukwPZnvbTx1rvJ93gr9ortV
QbGe/9H5LohvNcoDZnojxnpTCZYNLVss0jQbQUEs+oTla++wGmhTwWq2FMeuS/ydLkoS5GIxJTJ3
pNJYHgSfqPIOqmWCu/BCjfiYpNn0WWM+zn8pdUbEybQ5P29+xbxZ91l1AQXPEOybj4Wqdo9FSpmf
jXlnlhOTpWval/nZeJfwRqqyOYzzrqc4u1ob5GZ+QU/HkWqkQJs3vV6DvLsvsXN97G4McHMrmnc/
70lRVKQGiMWn/ci2/lCt/3/f3//i+xOTChqD5H/x/V3xngd5HqS/qq9uwflVH/Y/DSufqQpaJvj/
TLTz5l/2Pw0nnyMcHACOZhvSmoyBf9n/1P9xdNNwbBPNrEkxg4f+Zf8z/sfUpIWcVtVtE3yQ/f9k
/7P/pnlXsBBaBkp0gfPwq9a9qxWXIShBNWl2O5qr77YV1oTzwjjQQmNHIJO9dkf1x5fP5j9YH6z/
8m7TUXxR1ttd6HmB6yCZpqbBoqWlXTsVihTvJvv4JffN45/fSJs8FJ+mxs//azqCL++kDgEWdK3o
j/SmhnGFDsx4ULpAnCIM1ghpfOx+bkjUdRBq3zKpi9+aZgxAnkPqzXGWqve2KpEo2RqVrrs/H9Tf
/QWfx8QJ8PWYPILY4Nn6w7HTmLSXVVqvRBlHW9MKq+Wf3+K/fcD/sC70Bn5gzxb6zqjJArZ1FBVw
r9JQXpUUHkapUVr78ztNB/2fPuB/mFf8AFyIZRctPKkifI/tCXXVamKJ6NA/Q87u/hfXgZhMBf/p
jf5hM7Go+6C5z7sj84H+G5Y+gF4sbRYV6tuVz2VzLXuaAijWwFQWg/p9zDwQNKFpwFWLh/bcAZl8
dLHdUj/1pb6wmyx+FjJjbUFWWEE6KD/AjVHZzuOfPxrtvx3yP6TumZHoie5zdgtRO6+uAcVH5p76
2HA4QEkilX6fbSvOW126Hm0OFDULo++1339+fzG9z3/6yCYp/peT39XK0ZXYGVC7kCRi+9dCr94z
FV4/kXn5/+HsTJrjRLoF+ouISGbYUnOhWZYsa0PItsw8z/z6d8rfW8i0qIrQqrvtDrJIyIG8955D
iFWLQqoFilVD+ZhpE6EwyUAioMznMMgNyyFksOv1Hi+qQpRfu5+Ityqk500cJJ3/jUtjYVZC0sjs
aVKfLtLah3I4jgLR3/5Ll5ZnUxoJlrhqxlPvy7DcrzrdJaP+/KUXZhV5Nn954E+Fz8foVZ4+Bgms
l7fz110YTPJstrKpYyBttz7VjRK7IbXMSkAtsJGDD/S1FuZzjxdQ7oyX4UoNH6bpd01i0FD/CoV3
YZgu9cxs4oEm6eF64/oZfLVCoOdS11/75acWP7zMehLWRakWpsux313SKeRummAsde1Jsrrui90z
m2QGu6fIbggsV5L4dubLB21jfGBI/DCiILvQyMLkLCv/3gllDcK0W49GCDDp3UtLXILI3Uau3gmI
rs5318KCLs/G/hTJFog4hQrGzNpCWVzhpXWi9k3z2p1UTkRYHs83tPTEZyOYcE2bSToOUZPcObDC
JSCfgmD3l65+IiJ8fOqN3daGQWGr2wPwxA9uUfJi1b/OX3xh8hGzYRy1qjKBrjdJfa5OBLZntSg3
Wpxd2HwsXX42msmZkGUp9ExXM8tbiHGHQbPvKWd2v/brZ0MZ2VyvZCOXz3It2CsnV7E29ER3hG/c
fK2J2WhutMQKEfvpbsKJhk8FG9EzSlDbCw93YboTsyFd1yT4tfjSXV2FHZOcUl/RCxDjL8n4rcWf
8zex1MpsTEuUJGd9cWrFAw7jV+0vJKgPSiZGcFn+hWrYhTH9F6rxYXaqp84u1ZhG8jx1MykdOK+X
rzh0gKWpq2u5oLT4/O0sjLe/RZkfWpIp54PFQ0vE9Gx4Rxb4fD1ef+3is8HMR0YTVKVvuAZzLYoe
qm51CWDC+av/nXz+syE5fbP8O5qlmqIAu+Dy9L3eygDnXJB75B+l5Tcq8bpnijkuVFd/+tRpaja2
s1TysQHYPBBlzHaST6wq1E0ybhUR7SrMLedv6dNplmZmYzwSpdJnU2a42O5IODXTFytsbgPPe6gD
5RHny4m6WF3Ydnw6odDY6V4/PPq6xnEStbrhanl/U9dU4p0YEBQEbs/fzFKfzYa7nXgVlDUKIYA+
UfZwimmTF/xSm/2FBj59d7mB059/uAFh91iIh950bW/aGZb/kAgoBed//FLnzIZ5VMW57YeliUyq
XhM1zvc+ZhKZrOXd1xpQ/v3xYCIDEEc+Obleft+H6lMpVYGT1OmFKWSpc2YrtklOLS4OiqZlDI9O
T80pecvR9dd+/Gxgj3nU+y3HC27YXE1obkutXnP8uT9/9YVRwBHEP881kLSoB/touGDAHaXtrgOj
2g0jiFLSMguIdNr4fr6lhadszYY1YLxxIq3GcCehP3tV+TK0+tsEueXCW7QwBKzZeA5q0tZ13TDc
xPxtEFnsW7FJ8Y/ygXhhxli6g1PLH8bA1PZqBvXOwBfp2asa3ME67waFIkz5q02cmv7QREyBqCE6
HrYpV2+K4qk/cMGE3wzRFhdu4tPlzqSS+98WNJtKyCmihSR6GNFBSfgIK/JQ1Ewj0TNfn3/YSw9j
NqS7SC1ko7fBCNS9kxbF8zQ0sMYpqXM66dIOc+lWZsO6D2z8MAqTqmSNcHN6NGF+FB1BfBfkQreU
BnxlM0WfzcZ3Re7qqBlFcRVKo7zD1qjuVN+Cs23E9eF8h/39hPhkgbVmw9xXG1Cemp5ceQGf9+bQ
57isyxQBA/rPH/nk9T9GUZfXEC67krLEiKMtm7LwE2UjtG5te1Av/JTPDx9M25zNCcguLdnL6vwK
aR7VB3DxwanmdTytykLB0gVdPa85cRgwBfcT2Va7PsukAxW3NpVbknZXAqoEbwl5wYvJeoWMjsJC
MtvyTqhky+c95VLwjjA2l2YN15a6KkoOyrq/8I4vzMd/8SAfRhF2X8k08nxk81s86n73bRjrp/PP
aWEO0GbDJyYV0ezobLca3R78VGG9DP6lDeLCqNFmo6YQIJwa0xogRb6gDCibltwV9RhG1eb8r1/q
mNmIGcdYrSN00S6ChPyxLjuy801CXuevPuPK/P/xKDVFsym+N8vM7HxjcPv7cdPvilvv2F2h61sT
9Nnmq84F7PagHJRDsc+ct2JF9OhITuhtcaxvlX220u/0Cz9FPnXZJ8NJzFaDJCDpACQcd0rW61Zd
R1uqzA7+ob6qHN6L1aVdpLLQpaeYwMcZuxtzKG91P7itWkmnM2HFXHl1F14lagQ3lj1fvFIHDYc9
mh+ESa15GPy63YpRs9caSULbsPS6axVzFnQrL+bfKH01CGDtUgH4QAlIw/HTtFjbo5K4GozytVJ1
UgrCugDRdP7RLWwDzNmTy+xuqGzLImc0APW9KowASr9VtdKLDjcodoYss/mDvjGJilapke/Ot/v5
Qatpa7Optc8MqU6GcHTbrkUqaBrQhMtQM6/Jhe9uoi5HdiPM+FB5xBXLAFJ/WVTBhXld/fzhWdZs
uVUDfzLjQuEt2ZQb3aFIzsF/cg2DxanWr9+Qj/Hi6j+pfri21pmLumoFsMyp3pNN5OKf30Qb+y65
/n8y5/8CT3f/ez0/cqUWvrKs+eI8WX3aTfI0uBlF3Qm59sbL6P0qyJ+NPW1VKj+TgHQt+1c9PZzv
/8+nM8uazTgU6FKFDXfUBUkryW+VAR3k9/lLn1aL/45Ay5rNNaXUtkOc0Ldd+JDlb5p0F0LdwBVM
Wmbq4Hc1+i99XFnz5XkUFrXUlOy7epGDk6ucQb0fcWKev4+ld2S2MA9+ge1elweXM4hTzreTxBd6
aKHz5+tsNCVGOiotPcQzcAybcaaUNd4+48Lo+jzywko+mwVj9r92qWcJRR0lZHgVKg5us1LZEwZY
mzVqJsu+7lic4yA6Siq5hRNuOVLsqmlX9b+o7dyRNO2QG/UwZC3psSdm+flu/fzmbXM2b2JWCK2u
CSkZ7+Tu2GilfhhUJK1RKhX7800sLQLmfHgbYyxiisauhA1i7wYhIliWMDHFATUZRJuMlN0UobDa
3EhRcOI1+G1PQXipPKNsma7NRFaOvYRN9PwPWniV5rNsOuE+JOVr4GOrfaEU98aLg835S3/enUC9
/l2G9BGippqPbB1wGYKk9iimkS8cVy797Nmj6lURYATkZ2c4lqXgJy6fCx/OS7969oDCsbAqQLRs
GAyoceIpld7y8StnuLz7p7v5sAkMPKI8TV7EV3qGLiGEjbybPCXZtHnbXej0pcX/FNv/2EbaFFIH
TCO7QsEYv4JhOlEB7BbTk1kmr/wVWWctVXIBVvBt51Viq9kT9VpapT57OlEzTZ3qdyNPwO+OQgoG
HMAtFm1Qpfr3psVCiz0p1l2fTJj7XFSUWVMVfgyKjoKvwG7GCwvh38jaJ5P1vLPGegxgNAgexEo7
KhtKh7bRWnqgKHeTX6WHaB9uo2vzgBBkcynetPTsZ32nE3qAq80bWwfXhfqmy9dT/+38YPh8N2PN
QWXl0Pc+GYSsatWNEteOV97kabfqlDes1WxrvjguZnuXOjBapNCn1VqNYFQgAuourTmnxeWz5zFb
dMxU8SDNsy6/KKtXjKLrb6/XsfNsOtc/w+P2Z+5sQ+chWL+TJ+dQrrkztnBNnD+BI5zI+eM+3yer
5/N9+XkeBiV5s69BMdmTUth0Jjhi6aW466/jJ+Uw3sYH8xj/SI7hI/mW59taeCWM2S5USgPSvvFl
u7Lmg3T9nkq3ufp0/toLO03LmM2Qal8LvfOGwVUaPA0wf7uOQ5yoWunkd0aStNdQU9vBW2PKF27n
ND/+9yH+h5fn61YlEpUZKKlu1SZdS92fIL+z+0sxns/nZducvX+tJWoRAuW7sipU9HwyGNdQHYsL
x/BLV5+9gmT524C78/iqqxB2YoPbFGprXOiazzeH9vylApXWFw2EsSsONrcgs5wQrGONnKJC1mO9
eMA6bOoVzz/6z18re/5aAT/gKJnkkivf0DAPl5sMV27eKhcuf3qBPnnM8xeLyIg5SkbBcQnKZHFF
Seqg7RsKlsrp9/kbWNrIGLMVOOvDoWnor6tUm/S3ftLLXWcU8rH0JmmvS0r5kpi2dyWPsrTqLS0h
fAG0iexD/r/Ky3eAqNPX87/l87lVmLPXAthIi2mqmtxKImwSDdZLJAFM0YwQorrpKrW/j0V7YV36
vGvh6/+7vgJkosQ2SaaTnXOVpyFf0p7jnexHNSQhY7ww3X4+UOHh/ttMniGYmaLIOkqB+gKYowRh
DTVdLs29XBR/znfcwgmfmL8np+J3CB6DeTSm+CnXpG9WrcAzk+t9ok3YUDyD4k/dokwb+HlQvamy
9A3d2Mv55j8fzqQv/nuPoV7IFh5q8yhlOlXbwE+kMrk/f+3PB5gwTn/+YavVUvirGr2pk4OOT5ZQ
XdX9NKRiff7qS0/ndEcfrh77llXkvgn3OR4rgPPx1hbRppOCE14WVd/5VpbuYbYdMTQK7gUKhyP1
hhQj9v5NZIZXmcC7+7UGlH9vIyMHXhlNfMY6R+IZGe6FmkGJLy7MQku/f7YYwGwcGt3StGOtARiq
xkhejRbFzoXdDF9sYjb0q7BIQeNP2tGTiRVQqRplWMvEw/n+WXjM+mysJ02Rabahc67Sk+dHKfLf
kvtvFtAQh+Pwu/OtLMwo+myoG15nU6StdO6EYbiUgk2WctoT/IxlCkna9/ONLIw1fbbV0Mj6Fpaa
2cdskqiZO5rIHb525dkoLsdWG/y+sY/JMABWLzaa9rVNs9Bng5iQa55XaImOgYLchvxGX79R2o0B
HbtrfoX14/k7WHhP9dloTkQMOqTvGzdtEAjErW5/EwCUFSeRql9fa0L9d6TBMtEyK24aqIXas28h
9gsaG5xTNF4IyS4939lQtpBtIZ9DApEb406VhztvTL+d/+1L7+dsGOedJYOGGpAFTXeJfTQNkNrZ
k2a/JkDCzzexsILrs2FsS2LyfGF7R639WVXBmn9QuI4es962+nPfPZ9vZuFOtNl41jTdGgv0q0eQ
UZnTD9ENhfvgPKO1Qk14QD3d19qZj2gtaKcqUhhsKqaPyY20dmX5b/n0bqYXjhLkhZdWmw1oS6ll
shiFdZQrW1ohrVagkQL5UMc0xi9vvuHdrK70inqdzEfkgWbScyhNVhDCeeEOc7q3jzVsX5MxiPX5
+154jNpsKpAUEQRDH6QumPN+XUiJRQZ+XvyqW53MJaHkt2qXKnhP0ouJnEuPdDawCjVPlUp0k2vI
ycOYbxQENIn2hFXrl6EY9YX3c6mzZ6Orh8Bop41lgc8mrdgM3CYu3s3u0rn00k3MRpjshZbmh515
DHpqO/G5b6tarlaUo28jyQSwZXvD9muPaDbSUvwfAUTzyQ3zHrLemO8bStyBMPk3iqEC+J6kayGZ
2u58cwt3hk3qn40SkdfUA7qD+BGXZFqRl57jZUVCjMW3D9/jULpwXwtPSJ0NuZD6mHJAAOKWWgyl
OdU0BM7YiXFMNBfebo3f/N+PKqGe7vHjpi/K4AXDaHArDfpsIR1l49Kx8NKvnw0cnC5SpU6ecSRB
sr3xE/CGg4qQgdrB/MIrfOrxz379qekPv76P1E7PpbZ2C+3dr9MdaLt16sG9B3uV+TGkFIRy8tP5
x750P6cu/NCYOQDTinTDPkL6QZGZDQA0dPy8fOh+rYHZsAd53WG8Cip3gC0C0BR58coEEHH+6qdu
/6yvZsPdF6liDVpSutTs3HWlfGxPfAxRvEyDfOH7ZGGq/Buv/tBDPYZMKCW6fVSRXjMtr0aDfBH2
xYryp5PlfdrXF0bG0s3MRrzfpUbT+HHl2k3mDjr4JoU0DRYJQcHnl/prXu81VY0a55ZfuRDiN/14
nyPBCb0aZPKFg5+F90mZjW7dt9vOlvzqKA9APhNEcuUfIVkXemjp6rOBXUgQEq1Kzd12Gj2Ss9KD
1aiCQ1l2nF/roFPLH5422bup5g2Semwg6sFqXdfFPdgUJyuH1fkWFuJq4m884EMTfRnLEhuy0m2P
2q64gvxUQoq6MvfpCkTNXuFw1LsF9VPd5NvhOr1tL5w4L3XebCSCTwkHbVJLt9FrsGz7kTSAmIDn
+dtaWD/+5gN9uCuflSoNgJ4ei1yCcxAfkV6f6NRvQzY+C/9SysTC5KjMFuAR3mg0QiZyaUu/SYOm
dKVyfCkw5e0sPp3WgGGSbUE+364b8kux/oUF5e+j/HBzDRn3PVuj0p3Ukzn41bMvTC4LF54XK/Ud
7O9JHjK3wpxnxvJWKrr9+QeyMG/Ni5V6MJr1lJ4ed4DoSqOYG2IfFrlVJHXYZIa1gozlfFMLx+PY
o/8dNZZu1lY6GtZxbJTuSjciYA5WAK0N99s6KNvwEaiahWkXcYiZN3B88qy8cJ8LL558mk0/PBtS
Ek9i61E+ZtRZrI001PETGAWHinKyyds2uoFEbm/O3+nCGPq7x//QWDykRIeSWrgVY6gJ3IgjN6C5
X7v4bC1OKImXjEkt3KDFdWx536D+HlEmv5y//MLQ+Xs+/OG3t6XcyhzH8/mvUPyfN0439ntbfc3N
p6HEUgRWDvPPhclm8ZWYrczeEIej4ODZDfsWwbGBUsas38Y8/Bmr5qqMmm9ynFEg7+8CIbQL31pL
j2c2O3Se6cm6ZStHYQi0G0WRXXsVPhI7oxj/Qi/+rVr4ZM/x944/9GOmUfk66KlwUdOrmygsm3sx
qrZ3O3WB+SMnBY84LiGbaZvJYFsCqfWSlRkYA3U0OSAW9IrUW0ZZpgDMyzL+0sgLiM1lto807JQG
spWpHAx8MLHkgjNtj3rSxK4RGHwCnxh1vVopaw7Tqk0bB3e97emYrHPiIGb83iaVsSlsO70qsEEg
+cuiDeHrb8gaHppS+tGKKth65YnG3v62K11ZgyidYG2KCWdC1DuDBUK7FPqL4pkw6YWerMuTw1MZ
j0ZtQykY0mTdaFOGPyu9DsrgWxTIzxyvolvQKOsIavkQBzHCT9347SONdURMuamiIaU4FTSmgeU7
ucSZStvmLoiSe8NOUIVLnQscwtprnZnvTt+IkaZgfmwAbRd1syLP7VeWQW5Mu/GByu5TNS/VSf0I
OztQe+ugxeWI0aUDftiTgm4A9AWbWvoHNMxAeyZtN1XVXd6av9si8aGA+L/ayP7TT63vqG36Cu8T
rI8JtTiRJ8Q1ILoQPSAFSxKyj2sNWIRStCO43CldSVNylLXGba3OgDzma3v4wy7OpLtETO12Yoly
tBp4HPhn/a98lF7IfwVF/9LGHLE2fNRtMDkMq6y3rtUYmamZje+pbGvXaRi5wuiuqeEdnWQKhi3V
8hLZ4iknH77wuOdaJgQFoL+EDgnfzizBSXsBYNn8MfaiLed8eApAoQNw40GAOBudnK3+Wo0L3clB
cjiqxlG43Ckj2u3kpdaL3/LUf0/Vhs6cjoAMbzxb+f5X0d5gGojK8GEYT/lLovvjk8PnQHPi9Y2M
R9E1P+2O2vkkpHjVsl5HrbknTABJnDUt8hIEHC2MMqsGjtiUODQlCc6ICqEq7B9UX/+Tp8QsUvJq
4hMuDxdgr00oRPJHu+9euhausZ/6I2ivyFgVYfpsUN/rkLy8xvp+gLvwswqje60Tex1ap2Pgv+Mr
uaKGJZZejAS2p9354hDWIDG9DIK5WozK1kRdRHj6KfEx6iLewLGi1rctd+6ktop7ZYKPFuj+rSLZ
V+TtUjRdmBsxybuCzCtHbqoC75781IaVW4LHh2dIf5uW9JjWoziKUIGcmankyIOn3KhNV6xEw36+
iaRtiBLnECdQpYjw5t/MopYcFWifkyqioH4FXqTPCfCKuGC+yUrKvPgC8VZWVtRr6vLMrQGKBOYo
tLbIbn5q6fSrrwDfKnmSbfIGK1WIcDw/afQaE51OMK4BT/weEj3faHp3VMr4e2CO91nkHQHLVk6Y
prcKP2XDQg5SOBgPYRzuoxxCt6RegWf/ISOVcVLLw7mOLAxm3m2OaMlT20M3Wspai9t2SxoRzveh
stAMlaZD6tOwpT/dLB7uiKAnVPkZYpcH9TNkv96NhxazWNtD7aSrU1Qs8ND6LXBq4Wi5uNU79TDJ
rekUk4VfI0kCxwp8xUEljWRQj8BiJaZKXcBwWw0+mbkDk4IxoEVV6nCVqNa1JZPpYnSy6sil6PZE
6iCxClJ5CpMTlcxe17Ystp7XkywZQs0bSfEiI15TjoOlkTybYOMtp/xGmvTohfgRdrqBVVnj0QoI
z5UmS5suafSNpQW7OO8m9NGaCw5TWqcEar4ZsXywTXHXGPWjha9qJcL2YGo47/3W/+4NhIe4t6dR
th5sOF9O7uc9YMaJqlGZ73xdv05V41VOlUc5yX4PUgAvIz5Ifq0Bz2D2CYUBUZhDIeY6Xrneag96
5L0Qdy1XrdeVe6XoTOYMYJcNVQ1726D4rsbCutV6xA11Vd8oQZGttSD/WfuUVkhNDBSbt9RUCcbV
bfSn9FTN4W17jJI231ZktjlKqjyrafVkJprnACT8MXXaS6sBB46q6tase/A/1fAnpaYdpHf4PgSK
uU1Hvmg48e5gzUObjXqKLAr5lAMPMVqxAgqUpGxTDxPCtzAk8GFlgB6kFHR4G6GZqa/UarSPeq1r
e2qoObM0B1hywVUk58+Tnd8KH6xSbIzvcT28S1r3cxrqR1001VpuomNjRT+HUCp2csD5Q4/XXJn8
cUX26p3UJ28gtV8Lw3+jtIttHWbkrC43YaT87qbmBjHB9yZtv8kowJyCjEtVtLYjJoyWqMQk3kcU
GxJBWGQK0brrzOch0sPVOIZHPZRkJ5CGjM8S3Gxalr8EFnMFZP/IYa98Y7N8bUCBhLskYFntouFI
SAD5o1x0sDhbJJ6aQQG3b3yD532f52La5mEcQNHVDGecvPE6RsXJbBU9SFLxVEL3PR0btOwRIiqy
Nf2YmiE+hOk5LAuWS0N5igeN057pvpfNR1yz5qrJUUeUcRaslRhYMn5PuLYd51ldKeVrcvdIKYch
XAySvDJ8SN7wZ0/JoDAcRbflfbF3Uoh5QbWS31IMcGSw+C/wwqZjJoZ8AIrU4TGDQCxa1quQ2cMp
mRQ2VWVJbtCzVoY5wjxfh6VUWtldiXsNdRvKgd7OXDkCa9pAZwq5TNWn96an29u6DJQNWWzpXu1G
aLKZ8YtF+bsqp3dmKFlrYgbwFUPbUbLhe+1NT0HLmXtXQsk2O+V+gq7oKFN8J/fFr1H02S6X8+ya
+NKISaqlNjxQ1U3Id6VjgiG9S9Hs7jt2EKvKUsUdqHdvlVp5cVSg/ztVU10zfwmg3uGN4vcPYVw+
4dWMj5KO79ajPupoMTTXvlqla50vr40cpOPKKoxnz7J6DloTWbiCTMA7VLk5JePeeBf2EeDgosoG
J2lHMJBe/YDmRndiEWSHKdPaX3Em7bMaI0GAMYadStFta5Av75mpIQxD0Y2vRwnbVT6hR1QC0YC9
76prqa7H7yRjlOgFY/m26CXzzu98+7shS8+d1E93xDp1uGSGUgKuzMeDilIDfUTx3Jr5nvOocZsN
sb2NIK4hpMgpRBjoOaUXGBptheIcMGfbvG6VVYCb5bGV045tpCHWk32iGA/DfTrqhMqV+nnI05x6
02E8UEJmr0cpxBfUUDaUmVa7iSJNBqOfh6ucffFQNNq1nOnyvu+sd7It9E3VTm9VCI62sRP2YkhV
V2ojt1tARk+GKJCYy4W3NTwDNGoprNOPMlae1BuHYEIx7LUiW2Xsnree1ejbrJStFWbu5pgHpb1F
e9PA80bSDKcV6rw/eevR1PVd1I+sep3B6C2M0KklGGM1LtZ9JuXya1H29pWhdGKlSag0TNVPrjKj
l5/0evD3WgAwGE24jiHqZL41sYaUipW8pZA+m11ctcV3udTJi9FMUiKKzv6TNWxqKs0YGdfyn0SF
3F3GXkFBLVlVTerXqybBkW2EabSWTc3bWtStkogAJNYzk/egLxFQZZp/pHjvpwaOmL1LWm4MfZR/
q5lQbzUz/sXJP7D2fFR16q+KKockWdVMg52BEQ5VZCrJ6PgSXANCjmJI9168tvPhNZLwGfTVOBxq
fLMgJjrKGscEZh22hzU4nvLajqhkAQ6XAppmUrOjqXdiJTCdzht7x9OkctOllbxSSqylAICrjZKD
VqfC80W3w/sizRE28HatsqTj64qN+DZveCcCrX8zW6mEfzzcVXzrID9r7rSSEcAEdYiHCr173Tw2
rR+woKbpJklyfHhR+YgRniknl+qNlffhlapzClfb1YMRmvm1Dw97PSn6Ly3ChSQ15rDOLD/YNAlb
Eeh5oYNs6EWk1a/R5hcbnfZNjjrLQbbNF99Utlu7jSFOIola6wIfWdh573lgqWy3Tf7/RB639chu
u5XrfCM82g7i+gefrsDla/8PFGp9y61EUIMTJCg1wtWGUrGYrIN1kNTyfRQjlhlrNq+pYiL07KxG
rBoRZusxGmBaC8oy+Um1YylDdG97OJiLGOo/9cWNO05RuJokq7ytjD5cW0yj1whFBfIVTgLyXMV7
N5X6XrOINciKVt0xXXsUPffXVctEZRsa+mG/fIbl4HUOHsF4U+ZCbGMST7fEDK+E38YbwhjqFgPv
n0wlAC3Q524q1FoO+vjv7Fgg/Nl+us2J9N6YGTOthXgVN0H6u8C6sZ+8WMXYCJPI65rHoexhM2ui
Mchd1l4JfA23HWzmTTDxJaBzg9/bDqKwpppOVAzF2gQ9CuJZDymOQJQn4MFLo5euMn14jLCarhMV
Qr+gkIIHqmET75tu5+O3c/LMzxwZYdZd4LMs1ZZ5pyvMySafqQriUMDPZHuaYfNc2t59P3lQF0c8
QVn0zTT1NyOVQCp1cs/+X+QP2QTFOetHANslcY+w6H7aSZ6vhgJ1msra61iJDTFeKo0DDuHgLlIl
gRfZKE+Sd5bsVvpTtuXrKRq4a0w+zvtAXGMPTrdVVv0ZRHsdiuRnpnqtU8q5D9zcqH+T096tLXrc
qdo4vaFMaSIHLuK5Vk2+Gtn9ryQhmi3c2W6jC01bSVWRbjqN8vOsYv8Ad0Xedm1R32Zm6SEPUV7b
qijXwZDlG1K2wFML//QSRc+itnDchH2pkkIc6G+tn4T7UEmibY3GijNmPlylCYNwbaj9NXnt0r5K
poH3UX4mlGl9B6QfnU4Ixd4wGgsMpDWy92ti+A1sQxNUctewuElHVFjAZFasLTohLD94PfDFVZRh
ZDIweK9ISdQQKABzDlNeVZGyBWo6pH5hlXtXQE2Hn1rfdk96YvcrMyEhjMBBAPNqyIeXqpKUrUI3
Psp1lq3joasRqQbhi19H4VUsKuOhlELLratq3Alv0h9QQwdXCVaS/ZTHxZ8qa0MAOwOBYX2y06PZ
ZSHsNUtby3XDY8lEsrdqu9iVSnsSETTVLkg5vej8tDi2cdi5SR8Yq2TMTXUftION6U1XjtFJwuWA
eWH71jWWj04h8hBHjHavfe0Uel56eXrAlapwVNzV5VrveI++eCA3r6Qk3NBmRRsSjte1q0RBlsKO
l3pu/c/507iFAz8xO/xNRU6E1CaZ1SqlY5EML1ZkAiC/BDg4XeaToz5xavbDUZ8IpISn01Ruw5aG
WcT15McyExvyE3dfu4HZmW+licC0UsiySU+CS6Wlh6KAKztIP752/dNh8Ic7QK/Kp6wtk0XQ8xUs
RkcdWjwcl9KBlvp/FlOKZaHUwBxbN6s4fwQ9/9IEulvbyhcDvHPAzhipoVeKsoHMNWwyWbqKtfYx
0qVXRSrfznfRQgxmTtaJ8No05CJw7B7p1xo79dGTfp+/9EJNphCzkG4OsJfF1LSPFRDqgS3uJMwH
PWWU+7xQNpKRXHMo7bmWdaArvtpeiMh8+lyM/xB3aq3RxtquzSOH7hH+0DjYKhRV8onWfykTgiZO
cacPb1bMREfd3Zi7o1Y8tEb/o0/xTQf9hTnpb/zmP2OP689iShUiVgxUgziadpchRUH0oaYYeP2u
0jbGoCHC04fx9HXNTr7WkoPipcku7+QSkSr5w1oiRceky9LrTG3C5xoFwLfzT3Wpc2eTDqI0qo8y
EroaxMf4VV9Y/n3HmIwLt/5pRIs7n806cVSkEO/IlJqiUuF8TcoOzHPed6MOc9Q22QQcsFAez9/M
p1EhGptNQPg3vKRQJutIQZW27YuwP4ZTfco9QFKSdeOt6RdbPKCDkw9Zcjjf6KdDjkZn04YVNXJv
D2HhDuzlDqEVlHwKieiL/TcLPaXsMVVJj8SR3d9TlOS3E/qKeCpeZdW4norp/fxNLD0m+d8BoGOl
bdomF8ewSb6HSXdsAaNAutryjXcYu+npfDNLfTWbQsBFZKlSS5QxBEP52lidctPmzTR+JW5vULL7
712cDvXzXvUJmZ2cPnxPXfM232Pe2Vakm5Pu9uP8bSwMmjnBJ2zDWDSpEEfweK+hWd8EXe/Keat/
bcabE3y8JtHZ3sYUSHSv0AD8HSEWY88n3KX0iYXHbc1GPSpupiQy/fEdPUrGu6Fbq2J8jSfZycNL
NWxLk96cKeApfcKpjDy6UugTZDGlNPseKtb0lqo6qtY6s8qfGGGY98qWvKeVpkacMCKSgnxAwqB5
S2xSeY/hPW90aka+W23NYVs4Ce9C0e3nvSCrs7nJCNCbC7/u3DwsqpVUSm+Yp3ApUT8UGIDQ5efz
r8vnb738F7rwYXWpARnEpl817gAJftOINL3L1FK9ECf+fNKT1dn803vKGCt4SV0zulKid5FjUyse
fWoRvTJbyeJlbL9Uqm7I6mwymoQSgu1gA1MRAL738w7M2qQobhsW1oUMiKW+mk1ENvXaXouN0m05
ypOf8HBcmBuWLjyfeqqKTCjs3q5W9o9VF26EUl0Io38+HcjzRLSxrzrvhNJ16+aqjcmvapr/4+w7
euTmmW5/kQBSVNwqdJ6enJ6NMOPxUJESqUTp19/Tvht/eqe7AW8MuGErUCSrWHVCcDLrujx7zl19
kZsQNjejD23ovW8UxaY/oVlNW8N8Rqrfl+/w48nAoeZpffw1P0uGo3+bs24PEOtLQt3Ih98Vtcga
5n1XIBRnlpq52HBSJsVQzqLbj/4YcXgnDN9jc89MA+QffmXXPLMQzMVyRlEbbd+2wOws+jZouuHB
z7Ot45iwNid1aHetG8Cy7a6EYP2Vb3PutU6T7a+R60sb7ViKkfPQL1P1vYAzZV3MIHE+eVX3j++1
WODw3fTbcib1HhWDF4jg7GWSHHFawV4o0YMBh45Z+Res26+91ZmlssSl1V0/CXTbgKNt3nX+2Nmv
l+fZuZm8WIK1V4xF3WMJGkW/U45c1Ul1l7d6e/nyZ6bx/+DPEotQu8ZGqNUGmq+BssE81a8lmeLL
NzgzLksUGkhBRtY7vNtL721CWc1Ivi9f+EyopEvMGfI5FN5F3cHCM+nD1ITSZ2H46cath60aCXwg
65dx6r7cvo+FMlCl9iPmwdrMSlA8Rb3Jnx5V3Txcfpxz77lYrB73JniOYz8b4GmaiFM57MpO8zOS
yqFLzBnEas3EM412PyS93Ap0ONbQ65jDHNXdNZ17Y0VPll6I+eQIhA262jC3jC6/1pnp94fX//di
7QydOu3M9yxV7zWfNgWy0QCWL0+Xr39u2Bbr1JiztIQyebcvpuRjptmtZc9Xts9zU9v8v/uMoafM
SyB2tS988lbr5gGGulOghF/BXLO/gqk7Nz6L0GuaJvrarOpgW/voGMfR/vSnK6eYc0OzWPlUguU+
tFg5DRjuJ0lWmn9dHvQzD70U1x7T2YDdFgKLMOtITveNdkPjXy++CL0ZLNlLv0wRept3OW5r9Dm8
K+zxn9UkHLqsJsJ4C7jBGhk9T7gOKwPYES/zu4NgbbsVqTOErsx5CF9ZD7KUbnNLWM9WaMvLaOrL
ISZebT9JH5aVlwfyzBRbVh8dS0xTgt1nryF8PqLYbGW/4BcZOnqILt/hzCRYFiDdaSiA3ki7PevM
TaXUDbH1NT36P8DP/62w0KUOt1swOGPBGX434vDwBUlItHiL3+17Bj7lsXiHY24Cl+PPf3uTxUpv
LSm9ZsCbSKAMN6kkgOiVjftvKfCyTOgQw89m1BSAbb3z3JcEhebLj31urSwW+CR8v8llCl8mwKTy
hkZwsAdE59rp4NwMWixyWGmZtNJJt4fxeWANSUgVi2C1sZKkX11+gz+8gv/9zGSpvm0WJTQsetzD
2AyrKUzWJIb/Xsw2aJKNN+DjRXN4GA/NsTuWG3Fvvha3cB+7skTon3T1p9svNoQCoQrbQVruOT46
CzV6zMMswdnNi6EfAgazkafUAerD1BJMlKH1gXcAIsU45s4o34BUsZ1wLvLplqaFPFR15rK4dgx0
1VCDHNMoaYxpN+DvKC006Kd7IyzboKWcfNkUyIpedSZwbRXEYzPHWxVOZ691CThCht5EVLkQZqty
SeKZUh85qdfuhPTJsaKJh/ayIe6027rfTKTTXg0Ne5u8NF9ZcKu/4xb4hTYDEiznA4MDtJ/eg+4h
45YrC8q14KpsFIw7n0XT9Vvp0HQFlI0dGV5Z3jpUpN+zHjoeQBi2WqP4DLDPVGRPLavRIp9JVwCf
C1BORVW69XKNeoBq7fGusJnxkRjKPZhyoEDNVDxCIOpe5lZU8eg5+VcmLCOwTTE89xpSzDlIXkHe
nhBDbPThci6LR69Fv6EQQ7enJe92xTBxBEZH5ZE7lvUGTlU+2lpNdzCgL9HEXPNkXcpseJC1kcQm
/E1vewzbDZkBsSBOaj5Yo632rJ8IRFl1VkJ8sISDcDsVgKBQY523JcA+FeGAXnbmnmiTABti+NvM
AK5IwtGU4xTYW/Fs1C0L5kolr2nP5yKQQHZsgGIEkqaHRxoa2d6kwRysxxvDZMVTg4ZhfgJQwjK2
la9J3jSbpun8T+LzqdqnpcUCgPMgNzCPxjVNc/O0cf00rxcnQJBZSwgC+SCKH9gt3GW39go+njdA
KRrH7KbZt6tqy+/Gw0nr0dynuyT2n655QPx8hiJLRXhZ54Db5Eg7iJo/IU/z1MsO4ls0+xgmdZ9R
4+Py3vFz+CHLSrQ7cszpFluHC7sBs32T3ePlC/+8rZJl1blmmYCps2I7yxflPgeksgvaOZ8A57RY
tb58k9MO89MXWoQc5XWVafRGtx+iAnqbgATcQBOtE1GdX9ndzr3GIse0uQYoaazZTuZYneVcfMLw
HZKHrXvlfHbuBovw4zbVLNIZh5wcnzV7BMYnMOqHy8NzZhItK6YpHtm10yrfm/1BszkEUA5Aa2OT
m8U6n6or4efMGyzLpjlQIbBChBpB6rlfxFAnoPbz5Nv/lFaQZcEUuE5Zc+NEM6EtrKDlNiXXuD5n
Jr93+v2vs8/Y2J0cRNvt514Gk3EPZM/lgf9z+P1hYi6FU5FOcFv5GHlGGfRcpkpbRYS4hF0sc7h4
PImNzcEIOV07HmCQjuqvv+uUhBpxl71Wfb5hhss/M1LQNvDF9AR2wrjpS/AlqAdm6uXHPPPllpoe
sANmztwZEoJqh8kA8vDojV+XL31maJda1TkiVV7MzryTTnXbud2DZxTx5UufmdXWYkn2dVMBL1Hy
nWnxDgIzgAXpfk8Stam9dNWU/TXNnJ9TN7IUH65atwd9Qmc7AOJhj/obCNQVmutg91xrafxcnCPW
Ijn0M8wOuzfSnavQkHPI7BwMqB3vQP/ASdakbvYO9I7zjKMOdh+jyJBaXR7E/y8D99MUXQwjIrtL
q37kezlrhLTer8W0btBYs8ORF2m/BR1lwFTs4dNcgxwAyHiRiDdYHHZ3eQ32ChcUGadk+cNJZn9d
Vx3wnfZMXqBqTb6zFkGr8ZvypeYnVJSjoZUU2DT1Xww0LhBOe1LcCw8dck1pcaxdqwIdg9fv2nSh
bJ40tbUu20Lc9MmTYX0AnwUReBEPAJBm+r+qskLezDtrzre0HWPGFMgHJtCDz51rAFFUR2L4rblc
13ynfBoynH4UmrgISTdeg9uZoQFPC/RiAuGpgPu/fMaion9DEyjCR1gD/B7PHo1q5F2NzKc1L6xH
3tRA5OZBXn0OuRVM+W2Sb5Ph3Zz7oHFxh06vkI/B8yFfz6czKTgvTR2adQYEdO6irKO2MLAHJ8fM
oGLksFXeebfm+E6YsR9MOJPBjlpxP3ZT9dyyae2O2bMDu8dKGTs3F3vAWoPacpEJGpE/j5/Asxc3
Q/HuAq1s54AXljt7csugL+dfc83u3XkEYGnclI29c7PyzpfmQ2cBcA/wfCxbGlfNq0/ryOi9oMg0
1LWRpDlw0rHEBylxTAQOlSYFRE2OtXkvWxFI/No1dujlc1zrm8L64LoKTmBE1my0uTcLAMLSnSiN
eGZHNYmQ6Lu+ygPlvBNfBoAoBlkxBYNeweymQPbmrbX0A0+62xlqQkUPv/PTyxcrOANEY/FYazdK
UlgiGfNBunKjBjPOkRJbdAhhWL1qCIcVJiqEYwbXdvB0VAoLdwFiQWbECka67Bse1Sjavcjmo8kP
jeZhB7ZiAYOtW7M4Qsf3Zvrsy4C+ajgTENDsjqwLoHR6QzcNe5n2po1HDmbTM8IBFsX0i475N1X9
PpmfarLuEiPMMONsA2eEnZ8dSLFOgYiTMWGvYkZnIkxeVHa087hJNvI2FWvaHLSPM03YPDliUz2A
EaYa4D5DXB6vRwEL31ryqJGsp2FjPHbpzpHrfMAMC+dHCFNpcQ8aVgQmR+KGtTyiRQeTZNTwTwwi
i8Q9fC8TUm5nXwTti/vq+sYGcx4mU1Huwi5+nXP9AtUBbqVH1wGH4q3Hn6l9m95l9cbzX0zwx3e2
FcGXCEXjsLRep2+D6zfS6v86GzOjhG1YJfWWAbUfuNRaFdVOGPdZcVJh61AiZYHdYXGtXO4EVLyQ
8TGdb5Jb6shgFjTuijzOyxG2x5F4bx005aaQ/krBziuazZymK+bUoazdGMujnXeFhKvUtqofwFn0
UX0FTBakX+wMVo9hCoh3hE12r7eSPxJxmK2V7zbgCT8l7IieVjY+utWmr287L8OcD8GMb8tjJ6Ma
/CGyLqs3DbdmgDFVdj/PcIYxA8y43LjFfAK72veB9I2mbE2M1byx/DAdAmmuGfC6U9w99DVMzg5o
4pQ7QVc5WeUSZnz6cxjWwK/mX3kTsUfbgvDPhnyk80bRWHzoGj2fUDmB9aG+E+xuKjKywMV68Y6+
+4VnK/RqAm/KuOt68F3fuHGEaY3n3CMGoY8yvIBhI4aD6g+dDlO+yr3Qa7eG8wrlLApbssF6cEiY
WDczcMvODGDvpp63Y6oAUb7jczw0OwKuAjDaLha+Ywe2hx9glJeFoxuIJwb+WycC0Hmwra5rIL7c
7AhseM7gbtodPNA9AByHaw9WRlSA912N+FYxIE7g4QTp9Nrk/0nnPhlVBLT5zi2w5bZ1AMuD24aY
W48ABFkNAWnaUIBigYPcVP021FPdfLQuCFDJQ6lxTDR/E7BQ+y+iaaBTaClQFvqoArRDemswIIDc
12Ys13AMD3S+p+nvEUC10VPRYL5rthEo11fmK0u6eATcmCiwNUEMUlUXeeOdDZiFlz53wPDT+b3M
ZOQ1NwIAz5I+u95LZ1nBIOShtx5GSLQm1osS4NlsO7LmKFrk0Iyw66OqixB6X6ggNXiyCgjIW0sB
pAwQXjnzoNQYfkCVy3wKfOOz5JDN+EJhgfpZSEB8RY1MFE1Qd2nIFYns7KknFagd3qa2QS3Bg1vG
IYFTuEGgCZSBaTyCWNNFTv/gDoeKFDFaexEg7lFCQlQ/wtTuwlrfAo4aTViFvvHhqGRbJKAFizXr
ME2rFYDEoPrkgJo+oCYRAY2d+V4ERa64hXMXWv5gacUD6Agnvq2lgV/r4HpA2QP850Ovu9PpGI2Z
hRN+3oTOVIZNshbcXWU2380OPvM8qYBYct36j6C67OGAFVruo/RsMO7IvmzNdceH+85xQqmhhjoW
B3cYb2pg6s2KRL4NwoMN114ApQLod22glRSABvTopPCBcXM4jCVTZLTfLoSmetR6hPWWFaccagrZ
DGIMI6HZemsH5QakMBgStL7I20zkdsIULq06rMl/HviVtvedeW9pydfEHhH+Hthwb/ufeWME/QTU
tj3CK+i5G+H3NvC4ozn+Y4FN14Ug7T1BaOLkkJDqwGqxZ5W90Q6SdJWwb0KrmAOy3bcvpdiirBEp
bwAy1rhPLFDCdXNbioOPcgzH/gYMvELbDykP8gIUtkMtDjVNQkWjxHsB1hu1w8kC0yW2vGkN8bSg
86GLMmtza+XIkzwwNt95bkHSRKmHvJseSQ7KuW/BOqBzTSvEdDqUbhID+bVOihMn3Lp3TXxlBT6y
GOugqJp7m74aWAIp+JS9+u4L764385CKJuTFTTveg7QINo6CZQ/41lX/30h51A3pzk/VXaLru6Kx
3oSHMrnqsrsMAmud2cV8Bh1h6L6KtnnrwdYD+/3oJeVeER3PpfkFEf6NA1J9YCfY8FVK36C/dZML
vgZVOxJt8t3rQYWZp3a+SozAavyNnU6/+rLHaIk7JumRghs95FmOjaTcu5a3JVUHV5fS6wKbWw38
MRpUPL353bcs1BOF881tMEtnJPgrL8XoUvThV43j/sJ/TNeaGPYqb0S79uapP0IDCjQiH0u4kbMM
Og+akzkBWh020Kir8W5TZHA+GL9ZD0YEMcKJU7IZPCQ9BU10QOlwVzL4jvkgH1p4lCgTWSRAEEIO
C6+wMldfyhy8HdBARlxIhIVC1TW+gTOu0Mn5trB7F7YFtkNbbzKQOcOiaoGzb8gWt/utR26G4OdD
GT4DpwsOxieoa+dFpLatuGpbFoE3/UKoaLH1e/cwDutBLvbh2zRj5jZ9LdaSVgLBLN17jdlENQNO
oKFu7PnJsGaOy24wi15qq+ZxIyu9qyn7nXLQalWats8KfIIInt19ZBRIBLlTJm/VwMxgcFMC+Qww
eoC2/8UoP2rdog1RAKtsKwfbjwYfEV2DNvJLPKuXV8iB877AvtTudUW3EEzA2dzVaSAn+yArfgup
vQ1jUEqoKgne42CtJoxY5PWgq+OU8JV4c5xjY5JyjlBX3HOb4ThdWfDGo1SEvWxXYDKElRjqbU6r
+wlrfjCTVQ93rTHXGw3e/cbqfXfftARiAbnp9uFcY9srwKVYdXO+Y24KMw6LWLE/nqJ/0mwLmcmw
Rcs6yhSOU4nvIAcrzOJ+bEBFGKSt7goiHphKVhyMnzArPKSC7dRvfGNIDzZtMIPSyS43yi5g1D3z
dmvNlftqd7TaKKP1DkqrE7WAe1tQQ/g+1w0OLp0DQ3isCVfdwwWg7eMeHdc95P6sXeP56RqM8PQd
+Aj+VIwE1oaegZBbjwWHbHyvnVVXWpYI4E9QQkIGhBBmCOcGLvMdyMqywu4jUuMTVdDml2FMoE3B
df1odwT85zHvEb7KIUoNe/yYulbEiZ2BC0dz+7ORbXaTSZNsZNnq91TZ5S0i1Hzn+dW0VqCWQz2U
10fpe+5jiS7ogwb/qPoYahBncdTQIJnWjWO+Xj7unql0LO1EOJk5cYEU2WPXBLus7w3s4DingQxz
pZB6piqxNBPhJ0t2lFK6kxnDbcPLbYETyqCrW0S3u7J1/62sunRigNM8HzOJuvB4QiRX8xzNsoVw
yBXY3LlxWhRU6xLW6nB3AlooazZZC7YkEvRZ2FdKN2eqQu6i5sCKvIKEKeIBz5pjahi7zOVXnvxM
scZd1FGt3EKOyTXAItPRwqodMTRNgfjdv/zbFFrUanKj1f5k9GjUItgKaG/XProiV8ByZwpBSyVz
064x70dZ73QF5+KSG822y2yy9kULe7QcR2KLCxaSoa53MOaurwionxk0bzFoCUjM/liybN/NzmPZ
sm+r9japQmujoFcm7LlbLIZNI8mtDSXkLkMugljU0dAflPkEMWfzeXapvAJbPTe1TiP7Vy23GbWT
ji3L93ifKS7KmeEcM/zrxF20OMdKTkXqYHYNGeRbLai+0Cv1/3P7xun3v56btV02oa2AJWGMauXB
Fz3qfdXs6pJDtiFHJTifkOv/0xxeKtnbQ1kOpfBbGNTL/SQfOIV4mLwCx/mDy/qhougsXiWpQBBH
barcV7y0NoVbsk9RD1aAgh5bQaPbfaam7cYulzMLp6F1jU1Twh/hpO3sPsEx2P/gWW2iAAALgQZq
H7nPQuB4RxFCgoRcA/Kx09T76TlPU/WvIU8dwhRXgu892MCkKFs1028wtNKnBKeGOhBwEtinbTus
aJ6kRwPyY1nQAXIFYaDW2MGlyV0XEmcAvEj1i2jYkEctKBAfrkNqgNM6VHxmqBvvbDZnr50Yhg90
rZv3UiDMBdKoshub4TPXRm1AxMQdntu8w8kazVW5tRTN3i5/7J9XHtq5//c1WWlzAZmMAcjP/8zq
JQN7P3ORsz5cvvzPvTe6bHHYSTb1zgR9mWrO10MKKQei2p0e5GGGilMgtLZAuyzeL9/tHJTFW4SO
OrdgMTgD8KsKKKW6EqD3jvmvjJSPTgMw41C77zRjL9x3N4Bf32RVijYdSjcE/PXLz/DzJk2Xhmyq
YKC7tyOCI6/zFZipOurowN45y+pj1/nZTvIOCOcMZwgQCBLjykif+ZBLXzC4h6RQ48JIi0ysFQ64
JiW3ae5uCj+7Eph/jvvUXSxdDf3WmZl2se/7FEA0hUPK2rP76mbEZndl+M69xmLZ0SnPYHKghz05
mQOMQh8g3vGCoi2SzHa4Zrp17i6nN/xrcYupByNZzoBptuYjLKtGFPH8GxxSjthDruR650ZrsbJA
TbOdqsI9rI7HU1utuGsCsn2NcnnuFRZR2RQ1khcTXW0tPIJSW6mh+dTY/Y7nKn2s+sa+vzyh/1AU
/ncnpO4iOHuoBTU5zub7pEnQzrDbtgrdqedha452mLrKiwbRudEIjj4E1UTWroHx4XHBZR6lZkM3
Pq/bvenbM+yL/CRGqLLhsGwkTxKFE4BRIMxWEBMlBbPiWy8t3d9alR6AOk0FzR/mb+fEdm8IwXxr
kYjc9qCMows0mdB7kRxlG//35Xf9OT+gywxLdWSSTtuNkGB5dMhvPzWvIATOXXiRGiSd0hB7wIUr
+WD1Tz5kwP7tiRdrEuJuGeo+0Gsk8ljxb+ZdM546M32dxUJMGr8UTuqBstrAcdODJX0yRIq20eXn
Pnf50+9/rUBlMC/jDL1B6cDBBDVQNBMDaM1fGZYzq8NZLD45lkpaqVfsq3LeDdDqQwaj22/bK/sb
u0qv2cqcewv2f9/CzAqOPsk47Buu7ikqkY1In2TpxJcH6Vw8cxbxbJicycmAnNg3I4GAoIUDfjxy
0ezQ1XPXtGIkUv2QrrjXi6NLh/zOHNx57ScQ34VeuHfjQObk5fLDnHvXxYaDBUngCJW0e9tr4ck9
3LhZ8wJq7j8dzaiz2GWqrOh6CNd1+7qApZp60bO/1vTWRrfr8vOfWYJLbxgJvW7bIcih3alsw14p
4LLMLH28fPU/ytY/7JJLUxgIPKJOMwCB0sbzSm2Hbbavd2zvAAomgurZi2TkBEPcbofj9Kifh2fr
k8C/5ze/NbZJ/HLlI52W/U9PsdgORtOGywR0JmCICCCS8Vl5aGG2kArNPm34c1x+V/vM6vrz+1+L
1/MkpHocsBwMPcInyCrQBM8oCUfGaoqVzFD/HgqaQn2uE6iF1aj4g1b6mZmUb6t0TNdCN6h5z3aJ
ZnniRwZzoaAuEihxjAO/17M9PtN8RjPGGWDu3aPeZ6IVGQ2OZNvObXEmmBiKA6RXt2ZJ2UvCYWQB
URIqvu22S25bCKBtunocbqrZL0D78owM39xtogS04BWtM5QWU3RGq9ec+KMf8Q6FPjSf5IrNrD0A
0TFuh6RGua0UzFGBIHP1kucsvYU6B7rGnYCsmlP6ccV5GVJUpO54RvpbL8nkNZHrn1cc8RdLwgC9
w/YcwO4s/yj7yIEsuPNP2y9Z0n1FOTV6OGHicIYK4SMWc8OANs6VQ8UZrgpZsnznzoRQGLC5O8B7
Mg7HkgFlZJF0STBnGdnMop4/LMaKt7Q3jQgCPGiEmbK6NnDnlvppQP+anzW6DtTsUP8yrffepgGd
kyubyDnugb0ILHmpfLe0XSww1ks0ejzypnlfHSdhOZEBunncQawikiDhxmUqp6hOEiMSEKoHuGWc
nzXNszXEnoorxZlzC34RgapcdJNMECEm4SRwC4RGjt8q4xaOzdXK4VDCMVNIJlxe+OfGdRGOMsWQ
aZS4GeuaTW47b3ZSzVc2FfoHMfXT3rUIMBWK1rSwMuAl4M6+NxqeHBikdR47ze23eeTzXqDkvO1s
jnMqyuovQqn20yvdLIkAnWsGcC+qsgt8m/eQJPV4NMJH5yCBiY1lCtlbtAmLtYsgtu/9gkRjm6Kd
584UsoEk8Q5Dp6Y+0Lxt7pwM+kN5J+WvnE7I1QwyjFudABVAkO4GIzH0Ae0z4yAmxVa8qPkd1aq7
n/rKvTshm/4TkLCE1B2EhGF8TyFEaHf19J7WvrrrmsyOW1mPL2CrAYY0qdp7rXMCIvmsyXqeRyUD
o03Vho8851Bi9qvYak19lCkgzSlUij7ShPSPbZ76e0Fkejch54/GCmJKOHXk+zLh4hYVBy8Qdjbg
WhO0kEyVhFwOug2JQHm76Qu074G/W1cSMpXppD4Eb9r7TIwU4uxe82ENUsZJzvoVaNhZXJodmreI
znde0xl77ckOrefW2vYDa2B84qEdTmix0t1svUIPmn/4vvCAU1JuBGFWKyA1BPjaAf03OiYKqnKk
XtssrSOYCo4rniFoOIYanzLIE4e1mn3s+Ra+52j6eTya8xQnY6Yi9D3tOE+a8pE0cFyBTRo64o5b
4cZGvu1ztOWTGgKNSCaz5zShdQw5LfPOz1yo/Sbag7sSkBWl0TQxI8Nb7g/1mtWsjjTywhXoQ+0d
0VW+A1o+v4UPhB97sOqKEnhBR16OdqY3dredBkeBypp9wTe1fOuKRH41ZJRxU049g3Rwfy1tOVNB
sRZ7mSGVdMG+G/YOUoigH2MAT+Y4uy2uObOcu8FiR8O+UYGFjWCeErKHqvY6y+SmasxuPQ2uHeXE
gZ2hvpLlnSn/0SXkE4r8U2u6Xr9nVg/lXoioA2nUplsmJVTD7KFZ0VaTuIP66FPn9sl67i0BKU9t
xsy23E1CkXGUI1gfM7WATulTaE4aXHxe3uF+DrnUXOxwDfVlblLwbEkPqIKbFxr9tlLadjD7PSB9
/3SXpXuaGPyU+2077mErG6CvRxu0Mouvyxc/k5xZixo3WCIK0K56hNM6OsuYh2N25DqNvOJKG+JM
dKfW4jCLncgnNg7x0AMwk7jJ5ve+77YKqyel7pb2c5wUY2RUdFcZ4spNz8S5pXtanaqJJQZCOqsL
fePSsoBPWwZBWBdIsgLRNwaauPz4tyE8De1f+YOdSi+rrRxBvseWD8hp8giBOLoaJ+OdAowTX77N
mcm2xChzCPtPEmR3eAyeyjjubu7stySvrrzFuSFbxFOHpbkyWQNMPEBjCB2rAdrbVENG3YIS6BUb
w3O7xyJHbSE1qQHxHfYoCPXhCJlWqGlna9u27jIG6ILljB+Na3xfHrEzCcjSnYylpqcIDjL7qful
6b2nXy5f98yaWZqR9QZ3zAQy8/t2PlmSmgOEe+TenPUH74crPZwzX5stjmaU8wJwV2fYa6gkQpQq
gMBvaAFCePkVzD+7xw/5E1vMWkiUSiiHTSipVNaGgQDul4ferFY2RDolNAgrAbXhg5DvLIuT8lcD
AFSW6RiSeQGb5aZONlaGlKB6gjIqnFTWzHsq8nJd6dciq2PtNZBNfs3/AHnaDbPWrbIP4/CYQJjX
KaITNUiVH6ncAR4eqGTdEOhxQnw07VbWwO8SoOAE2HdtJ4OEClT9gIQ7DtYmQ1QboKUHvOAAakMB
HFyjXsEXCRGsAcd1oF1qRbX8zsmxIRSXvu9I0FbVCvDNWey0OW/GInbtTZK6d97wNPJvu57vXTqH
NrT+C76ZgS2dWx0U/iHpsA7G78ZbwZlqlU8C8LOv2oLSKgwmxjwmZRn5E9I1FBjlc1WNLwIA8NGN
tH6H8g4sLDI5gfkO8jjSqSYW3nosd3oCQNx6ITMwPk9FLQGOf5cvcGvAGHOAPYDbY21gKOCaHCPU
JfiNuYkDQb8xEvSwpipyhnUF0wsAzWegUoCa7sljaZbhlHTAkX9JFjUTCWSyotUjhwMZYC4APApU
r+mTbeDfQLLeNdYZ2oOdvElqmN65EJrXH2ZOV6jEBkZzD5MhFQALXOUuvtoqdTYlNoMxYCYaBhpK
3fvM2dYZ0NtQyIY6bh1lLmCAXey4dUCbG3fEYQJoan43gXBYAYSnwHJUQJj1ZRVKK05TFNKBWKef
rX1zOmcbvAD8oAAG0I76CorhLVlxND9o/tw0T40awsqGhntaRnQWocyyoHdRW363KpgjGEh6h1CR
XSkPUqmgGg+J/s+oWZCKB2nG9QnvNq/0hO9TPo/p3rUfzRwgbAHSJcGJGe2DAHBGhUa/of874TgJ
sJYWDT0gV002wsJpDKA1DyuMmw7OFOVN82WV67II0jfWB8L/bozfNPtN8nC094kcojxlV/b+H3cc
F57E/zfEwMM7daRtiQPp5Ka3yruqzj9sgeR6RCPxypZw2un/Z0fATRapnddIaae9qg9jqKNyBWh4
JFZW7K5AWAi9CKLQAaoc62GtbsTaiHh0+b4/905x38WhNKEqsUzd1ocuglHK6pMG/VrC1awOfw/B
6+FwZOHH8+MYpDGmUGAGj19f/6R4iFsvEjiIlaHhV+f1wRzZIRMDoO59cU/NYXX53X6MQLj+Iqgm
ukkY0To/oArbfJgZRX0LPN0rWc65WbGIpuhRJmY3VMWhcZ4Tc6cA9k1lcaKAXJkSPwYh118WQf8f
Z1fS3DavBH8Rq0BwA68ktVK2vGSxc2E5TsIF3Amuv/61fPKHJ4hVrlySHAgBGAwGM9PdOQ6rjnQF
P/UaCua52YPXp0RLHAPP9soQijnIiVCwXjsV6O35abTmYEhBwz4VG9E+jP3D7S1QDSBdpAOzbLtj
OT918V2PXkkGvElEdV9AZOxrI1xG/hT/EaLxSlBMwSIZHC4SSIickEcBXKFZWSWFHcmouhap6M7O
+vLEWPWIDpe9hjfm7V9/tQKNPb4M+enXd8JsMt1OMyQ0mkNtOrsiRzwDlmMd/ZEZ6Jyqmm5GA8mC
2+Ndfw9gQOm4x2AkTLieZyezNU5IVIDcn/roCw70Pttx3N8CSXzNhMSXla3MUWXH9L9zFFE/lIj6
59Aq5/vCIoD6iH1ZabuVKV0NazEl6ZjrLcgeqhjfZ3fOGf2oQdYAKeAjRPHes/s5oNvYdybf2CT7
tcaB66lFjCkd/rnnUc5TjFnknvuSv/IjVAbYA1rI341/EBcQsQ/Vovj37Sl+UJRduRzkd6IzO2Uc
o88yFMES8E2+BeRlMxxQAj/nwbJ/zz0C2w/EG1yoL/6WOyTs/cyPNrm/5o0Umtiu/JIsnGyoqHbZ
Rs/aAtAUpJunBwgEet0BnSJevltDaCtHkpyGnuLZSClGajb8yQbvBRCFHvdLz/ANX9+gjuazlav9
8slrCyt5j1KnLbNGLCydtHtRO8jO8W0kxIvN6s0IEaCVc6c4A6ZkL2j+nu3I5XOIuP9sNvX3YWif
h0tz0m0LUbgo+bHFWUEN1jtTyNngCfrbyNZo2VRflhIIkYHekoXZUwjcNiSXfhXm2+2frFh6+Y01
ADE9Zwt+sl5rB1SREJXW3anl9R8kajd5M66tvWogaY8h/pKDOSl3wxpgRJSiPCMKZw6dOsBTnWh/
ezaKi04m2WxqJ2MagdIQ4cdJC9OOAYEQjtWa41Ztw+X/P10U3EEfXtN1+H50aod3Wq/tr+qHSxfC
0HUltH6GKTQRm7O6Po5dtTWj1OdrMYBq/SX/Dx0boyMAiIaQF/Vc971gtX8B+CA7AHRZtZKt/OA/
vHKUDekaQLK/JHaLFWq3wN7MiU8frUOzj+8hNxQ235uAvufW1jx3W3cjfvM70wMSzivvkr/G620b
+KDgu/YT5FPeZwmrO3MKk4OgHtK/J+i++WVQBoCM7BxAJaHt9Idtm225K1aaND/oCq8MKtNyFrzX
WGdbE7iCug2Qzp61x0vR0/y/MO+7LhAbhrCdBxAC9JlPVmpZCnuURaMNVM9NII2mEICGRrwOeGHf
XsTrpSXHlWk6F5JQ4TaYD/dEACyCr3kv+aHwKu/8bfN0SL3f+bY8T97u9Po2B7p/AirNe3u43BCX
R1KGl0q61QLUhFZ+keKEfLAkfTp6c6OnNSGXXQX+BSqNhvUy1agyJ2ucrddbRzDly63xaQRQeoGZ
dMAIy9l5Lh/QCnDn+PVm3lpHeqL7ciX/p7pYP+imPo1TQ7BTy2c6hcNWO0P0N0wf0e1wmo7NQ7PN
junZCdYkfhUX3gcFz6ehdDr2kLvBLrqx5VvDtkGbtWauGN/1NjcsmORS2qF0AHHC1wH48F+QPPAA
lfTZLvmTPcR7a/DmeyOcwvQ7VJXO3Wl4M7dFUG3tMNlkG30zbKinBWv2oTr2Hyfz01zpYI7QTMMV
OR7rE6TQ7sddtXOeMPazs1sQdlo+xGM3+c46zLvbp0ShSO7K8taJGbcTrWAyQMUG+ikOy23lO367
GXHg01O8qzfI7HmAjm5i4A1WwiXFrsrco8YiBGQDLkdBN4B1BioKmncFdL9WZqU4ajL1aBahxWDh
l319j38A1uNd/JkR9PfpPtr9ajwob20Gb/D7YPoHVu/ZQ2/iKfPqu27lGtcvFnTFm37Uwj7tJSKd
nvYpopLagoRWHO2FtoDIChofWR9ArCC2uy2lE8RPrYNVZs9G9GNl7qqRL2vyaWTgia2hM7G2F8a3
8lAf2C7eAxAZ8COi/R33u2AMJlhvf2D7clPv1nSfVR5XZislZT9r2mXk0V+2/YZ72gk1tK2BP/Nm
9kd/xp/sIIIKOwKNyQ0ShB74uTyUVb0c74DKr/fi2L+7v7J7+x3I78vOwPLW7gTVc+vj/z+tzQTF
J1DdXuwOZEpn8a0GQv2n/eB8B1HBeILe0d/ut76SsrjeHea4H17602CsdUoeMRihBfOLdnTD9xfy
PUCF99EpOkEJO4AQyB04AbAN2UYLog3boNVp2/voUFq5dBT364d9fvoRQoNcFwKkCSxSr5HY0XFt
dpe47pqBS2FSg66CrIPEYQgo7oSLNX5ytuiBQcZP7Os9xxb/0n4B5JzcQ6/IAzNtqH1r9lZw28pV
05IiJLDxd7rdYnR+AVemxEeDxMqKqW5RmSN1SAaIOdcwEnMX/YNQHLDnCH+Gjfuv+8bC6nmNyU0V
acoMn6YBsbFl+TCQ8sAep5fosbi3j2xXeYnf+AmA5WfnfvAWH0WIVwGI7lY7dt8Q9a74ScUqyiyg
fcOzCbKqE4SteICaBxrlnm/vj+qkkYvZfLK7dKQxNIQRIhhn66X9hjrJXf7chtFW/Ej/OD9m1ANW
omXVJC5+8NNIlBJXdyOMFGU8GEBPgAaaNVNQpNWIZOQDWlOY0xr49q8W5CKph8LLz+Kx+h69XnDN
/rRptrO9i0J6gqT43jisrJ7i/pK1gybWMSiWLXilPRZPC2KSf/mr+Z2+NhDEA9Ms+uBBMg2qDU87
aCtjXn9dsf+jCoWCjr1kWMY2SoM0rqHgiCxU/MsBdU2RuCtgPEXekMnSQe4I2c9unnEv1gOSlfe0
QfEGdAYQajjoC545abLPymLvgrPv9mJetw8miwmlxsSY2xNEcVVWgGOk2YzmGkni9TiGyWSMsbYU
FRfYp2Z+G6cjYe9JtvYeu24D7P8IGM1iGOwYG4JyGhgQzhDUDkDvcTCCyx3C/XE7Bsl9/Y8fEFS8
ucfyiSKhdQkPk5XgUBGQMveypJ+OVhRltqUvOsz/++wDtX6XHsFrdYhOmos30rDRduREgxLxaI6q
z9Pt/foI7f//ZmGyQlBeWXbpZDh0vd9ttLMeWGG9nQ5QnD1PezuocWfqxxlzLe/mfXG29+3dGuei
wvdDc/O/M4ZydmS1Fca2d+l++Ebusmf7AHzKCyhXzigErC2tyiglxwLAGvCMFo7BxBz07z1a+e/b
q6cIPJncQJxn9YDuMZjNdDbO87E+uB60yRHrkjOked9XRrmeK8cB+u86ERvEi/bF6bbB8pK+xff0
mO7LrR5q985Gu6tAf5o8tfflMVp5ql3n/HeY3F48QqAd9LsYMTlNW3tnvfC9sY+P7JQeyLY5QP7c
52d3xWcokiFMJshMQcSwpDOcRrWp/hngZAFLG9gpvtfPzpP7q7zvDnjoIoNsPU5HiGj6dpitHDqF
H5ZJM5MEBG5GjDOXuwATo37edaCb4g8ZelCnhXi3N1BhfzLSp2QadFkc2F9aJZlvcvHcaflKaKhw
inKZexrLMWPDNIUzM8BSVmTLYSYQGOubely5mFVDSI7JxYOqmaBuG0IG9bsNnZdyTLdWvlYLVK2O
FLzUhQZW8VhcVoe9Tq0d6FG2cgEqtleuVdtosizB74LLDqLdZEp9N3q1GUrl2uhb9ffbu6u4Ov6v
YN1FHTTOHeOQNeCJGvXuHY3IaG4ZJzgDa01rTbUJUgyOQqaIxp5hlAr0SMQGC9tdPvUrR1Dxdblq
zaGrjtjUNQ4xI95UDJs0wl/ZytcVKyQXrGMCafsljUCfOFmPrWvvMjpvo8bZQXhnc3sTFAKQzLqY
wKfbs0FrMvqsNOMwttTMN3PW4ahZtmjOsTGCyl/vy/jsFp114c9EUURzqgrUdlb5TNOoWPkVCnuT
67QibRnSjalzaFtavyz5LA4g0OyD3G3j92rRxa6o8rWY5Xq4zCzp9qSsq4amgyjjZNlsr42oQ7uR
bQYiSXTwppn8gJk3L1HemmCxqPsv3kYyNilFHzqAb9w82LRGo13S5pW2ZRnLuG/2E503uV3qSLsk
Ij9YU5w+gA9W17du3HPhDRSMMoS6UR3UECRC3R+aVDF4cLxYK3MwibXWtp+7+Mdts1D4FrkJIAax
RQnZE3YYM/cBathn0gwrn1YdmcuQnwyu6lK7y/XEOhhQIgHrFhSJweTjadm04tlV4ZFcIrd7QlLa
gmcoW9B+64NFq0Vj9pzt+xiV6hkC3yenJHPQtETf6n1qbyFDbSBpqy+Q/+l4YDLb+HN7IVVHWHI/
FS6wttSIc0Ce7ymZxYvO0m0iLnR67hrRr2Kz5Hp5POZijEC4fACF7Rl8/ZuKrkl8KXLPTK6DlxZN
50QX4DYdisCNfoNhyouX+JCglTIewZiE3nj9n1Xr/phoPnXf9Gz0wRVHnHK3gHdzRnWwvWPuM212
BRBdTf8jAqVdeYCso2da50wHZ2v5rc5/OhGasRyoaS8vt5deYWhyY/Y4GCWLM808VBMRzxzM4dte
ZGUAoDdd4QRQ+C3zsuufbDkDYodYLIGlVeBsS59nB0x19ewV8Q9r+JKIiwPE8X8H0RnPp6K3nEPN
9NOFn6y3QZfIE9AmsZVyosJKTelMmprVmBpzzAMbHPTKR5BVaWZhQojBWAJwiawMo7psZIxFltpz
SizdPtAJiEYA6xL73RiIITxoU02gFLFRPKhHfdsuvQgMI22ea7CvJJ5DAapfiSoVdiGnV4UeLbMz
tG0INYK5rwGRPBlg/LhtdIonx4dP+mQR+FAzVLqrg96seZxicSGfBowrX1Di0uwiMKj9Dj7nFV+q
OPn/lzetSFqiqQA81ngc/MmqMnnK84avbJfKKqSLshfWAIaI2QHnqnhsAVM1pl+zq5/y7u32Yil2
4iNF/2mx5mKwGjEw5zAIErp5xi/UpmBGNeN/twdQzUDyvgmov6K4z9lh4cujZaOA6tjnNOq3EXRZ
VnZcMYbcjEKEaQOkVLADdzK/5ndur52GFt2saPi9PQvVsZFBAAmzK82sR4RHM7D1oB3khrGhXOyy
+qHN30X8WKErOuur96bhK08Axd7IDSt6a6NX1i3dA7NT92Wyq+7JZmYfexSvg7+3J6Ya47Kkn/Z/
sg2tzyabHWK9HI9RnCOPbaHW7plxY7OV1VOcEblXBeKQUZZS4P2sGvTGxfQC0t0V+1VtveQ2LyKt
I2HYekcwPwZKME/PeX2f9nx3e4FUv1164kU2GYucA/BR9F2Yt+RnnM7/bn9a9dulw42ksYgaoKPC
DhKLoO023RfoEHAwR9X5Ru/Il+g0HCY3qoCwMO1JA6wPgrLQHsi2rsf7pl1raVME8x+N3p9MSNMz
VyysnsOe5bZnlMN20fFGKss92AYQZDPyJ4qjVwAG12qml+TXlcSf3IECIa8yj8xOD4eqd07xEJXf
CiOpwQAPYaEnV3cslBB7UaNSlmmahwpvDRZkN2ebpLedFcNQnBy5ISUx8YQVU2eEvUNejLp949P8
UpDq+UvGIXeluAPIDXg6GiE66/7pUKzruR52JnlNsii4PYRqBtLZh2oIN5PIpZDKa/7pFCyp+tyf
0XG5Vl5XnB25zQTQX9IzCDuFo20MEFeY5oeJ9msdQYp7Xm4uMSYTZKm23YRlzjSElOMW9HqOT1Ln
WPK9KNm3pal+fm2pJC8wzKA0ZJQ2Yey8QEHLG+pwHn/c/rZqlSQ3YJkd6S/8IGHaF2fDLXZ1ba14
R0VwLDeK8D5OtBjy3qd6Hn9H+fSUF4WBXuH5dSTRQXfwbP3aHKRbPmJdH/WJaRz4VP9ICANuyeqf
bn9bMQm5BwQCymWuQ9gm7PMY3oTv8ioJms7auaO1sZfft0dROGO5E4TlSbvQsjXCunlMhucaDLzE
ee+HNbyNYpflPo8LKHbos7LH9+3oCDGebpMa8VrDguIofyTDP/lgd9CxoWzRQyvOHnTiPHUuWrpa
e8Xjqn78ZdhPnxeaMdkApPVhtbiHuHJPrqVtbq/71V9uM5lj0ImzLgW57YICx4VVwfbbLN8XxpoL
Un1eOrigamk1czKXkGmt4S9pF2+LEizTEWnX1KuuLg5mIJ1fMbMO+jdRC/quAWx3KH0l0fb24lw1
Snz6cgF+WvdqidrShOx5OELSCeI3lFkBS3tQZq+tz0cH2//dpRhCOrnCsaLE6jsK3sXicUmd7AXa
Uc4mTXjpa3pRg1KhmStv0Ot072TQQimHOd/2GfDjEzKjaE6cp51oajQh9EZuhOaSV6hHxCAZBNpH
wCG4LCRQ4HrrY808UR3afLcX53pLms3kG7gHDN/VwEhxhNOEtAtUaIBGsMDHfyE+Lzqv4famQL6f
dNyDSKpnj4fCdMG/cKZ1dWQ9CREz+HV+SC6OUaz8rOtNj/hZFz/2adM65AaFVhfRcZytv02tbaEB
YiClCi1Dm4G2dMoObcM2cUcCfTb3BAJFgpu7Go8JDoWI24ujMEqZabIhLEYeF1xPZVt+J85Fo0nk
KzNUWKXMJjk6YKgv00k/jkAIWwv/0/T5eZjc8zQnaxge1e+XFjEa3GLsBKvRzpkO921aLZCuidby
OVevFJvJZN5970CIneLRnkJVxKzbwtNi4+gWsCPokII+lpDd7X1QrZXkOXVwXIHP1l5CizZgeGep
Z0AEauJpgCrl2utUNchlET9ZHM9M8MZ27gLdXCBV0naEhA89N46zz5eE+7dncjXMx5pJnpTRHASi
cYUsQcXIMypHpebrdQFB5RQaqoeWsPkZOljdAjWOEYqcEAFpV4ZWGYPkYWMUHkCcrZPj0Eexz+r2
d+NGK6hKlSlILpZXM4npYuuAadtwHYb7mrgVuIWjHWK8JJ+ilUOjmoPkZ029gGJIlvehCZ35VKfv
kPJbmYLi0zIxZY0LqBrmjByr0fjRtE7nJbTUg9vbfjXKtpkME477qS6LjoDlueuRfs7FDyOrHsGA
HPSgsAKwfYRsRbcmyK64rmVwsEHEbBZzTUIT8C+AN5vNbMSvo9OvBDLXCxOYjmRKbTz0Tk4pO5oo
rVaFvSt7zS9s+7W0xImAnc3O3E2G61Urs7dxXHZWIbbj9Of2YiqMTa63LhUfomia2dEdnqviZxHb
gWUjVoZ2TzF9KbmKKUqWtgDpxaOlNY8NB89DV5janc0dASiySFeMQjEPueaqD+NYQavYPo62e6hz
VO9Q+h7TjWPgMl0LOhW2IJdeR7ufGy237KMx5Zs4Nt5zlv+ytGztElB4TbnsilydyVOWRkfQBIH2
Ch4L/NYgs/eKLwGRbECP/+uXScqoq5dxBPnAc1kzD6wxuwmYJDCXB6Rbqx+r1km6YmgDVbvB6M1j
KV4MG5Dzy9mk7orvVW31xel8ultE2xMzyzv76JgtCYk2o50xSugr9mHaZy3k0hzwj25un4/rTUlY
MemSadwUZF31XIW6A9YQSPNuhrGFGo5rlnvIP7IcrOAJIFVFBn3pIrI9Srpi0y4mZI+EgRbB279D
saQyAsdabMhKtBkugLbcjQt4LeySvjdijchacZfK9W8hUCHoccUe0VNLF98tLbYfSVIGvDWrnVt3
xiYdchMYf8d4R5fJsPvSvOSy7JC1vAR3fRXaxAFtBSSfoA04VGvcDoplk0HKbEigzs47EhqDCyWg
A7JjXuasNHYpPi6XWJMcl/RS4uN6/ktfnsruvVs7p6pPX+6+TzbuoHwLoRtHP17IA7wOPVWuwaA6
h+b/2+uucDVyHTTrEwKEMcTxgAyFvNd4MPsSODOneKGptRaWX07klZecXAkVEXp3+r6EUXEtQf5l
PIglWilFqL59WblPK0SsXjcGmOzRFOJUcFAUFnSlxKVwMHLhM4ptbSyIZRyHpK+EN3HQgyExxZ9m
u6j8IR9Q7ab9GpOwaqslB2MlzGGE9e4xMiBYBtYcXhDgc9eUIVQbLYUX6IumeoIekSPVosaHuH18
WmIGANjQzjte03zlIKsWTYpaq66Kc0B0CQC/6DWPf7Gh2SXsOQFnjzCr7desVgokwMVb9qbRG8ck
jcj9ErtNoEMObG8O2rQdTNA43R5HsSdy+c5pF6dMevMixSWenSg+IZuwhYLwCgpR9XnpdFspKFkd
6AiGbvI2GG+iAaNJuhJ6q7592Z9P54Kmtdm1tVWFiZkNB7tI2Uk3oH6oNePaBaw4ejJzV8cE7p2h
q8Ksp8/2RS93Sh9uL7zCWuW63GL0LRI+WhsmtHktRsjosty9o+gnDyiIyFYOuGqNpAiCsoiVJEZM
b1jQCY9dvLN7tPtkK1aq+rx0og1oEbsJi3EvTHz5NZNxAKU27jl/Zk3882sLJR1rPEn4IJZeP9YV
RI2NAWq1bDjWCflT2XSlj1+1GdKRBmuuVVCoX4dNu/hDuQQNUmxW82bzdnN7FqqVks4zajGFVrMP
kcDlDEHAzFtq8VDb9UorjuL7crmnTPOSj005H7lp/KQCD0P0RtyBvfvH7d+veIrKBR+gvzvmpHYa
lijEkGbeTpoTedMAudWlQQbQzDYXhZeV1VKcOxlQvID/K00tIC+XSD+lRg49Jbpy7q53jSNFKNlT
FHe8ZovbhIzozQ6EnNmx6vIp29CyyO76eMpybylcSBhhynnrW4s5hA0T+iaCOlABAtxM4+CP486P
2hTQ2Jgze4Fm5sDz0QPBdvYoRFsPAbr+4yKo+wVkJiKfv2apH/nYT05PxPGo1xSqHRBM0zZZlb5M
tAD9wAKSlmSNZUdhTHLVBzRLFROVPiEGLr/X7ei3kF2PkBC8bUuK0yaXeyCsy6heG9Mx04dum5BU
7BvdNjbxRfOUMzNZCZxU05AuCCs1FjJGU4c8LOSdGbln4J6frHYlKP74vVeCPrnws4g+imoEHcdx
zA7j6GzKxgLB5ptucD+fT6VRnIFkhbSK4/MFut4QnZ3oj2SCTNTwlI0N6Px+aWQtlrsOBLKZjOwd
pirikOmajlpftkFc5+1+ZCV9aEGnvYfP7ANSRv0Pd4nQQmOKtATtI522uhPlhwhZvsdCmGJj5HUU
jA5o0VuNFFvHgRT1KCg9lKj6v9w2gMsGXFk4uTTa8JkzsOxNx2g0zJAUeXEPOcdur3UROKoAAN6A
GrNdCUEUgxHpvJsOy6JozoaQFcmOX3i8IYajYVa29m2hK5eUahDpAskQY4qoSCEu1Zb3etFVPp7O
zFtasJPYenwsoC9/e+1URi3d6FU8d0abWNMxr1+jpfaZNns8/hK1EGxIutAtvhRF3hByjGrxjg6o
cz188Q0pN+tpBVp0k8pBppR2j1MkUm/I4y3pi9fbC3MdtYjfLu2BY4hL1EzJUUDhtnCmQzGOuzyz
kO+BVKle9X5S6+EE6kzP5NCcvz2syplJF3sj9L6H5CsolbkV8hG6ct0DM7utpq0BXBWXoQx1tjWd
VQvv01DX4u0iWNhSbeUyVNzqRArPKZrrC31y7WNOzW3nuqDr+8nNJwNhupsmXqLH/pdWiVzOzadr
qySWW04jiKdJVYK8hscjehJ7Gzz1YHWHlGiyMiHF6SCXXfo0zrI4vO4hV3BMeVEFblqIjVW3IKHV
2NdUGNHg/N8heE3aJO4QE1i09eyW7ShBIGSuSWSoZiCd73EZ6qjIQBZs289R/L2LtikKOrd3QfVt
6XQbC2SUod3Vh5mbkqCpYtAE5cY9iVJ7ZZ+vGxSVleh0uoxaP6FikTIG4MT4mtqgdk3j7GXW3GCy
IOOMV/PKBXzd6VK5kghmzKnrJ0TtxVxsCq75wl3w/MiPTWV5pb4SrahGkfbbmHG8J0aW0Mm+644A
Ufe7sfxaoP/QJmtO5PrGUFkXOKr1kuRCK5DzrI6zzYBi7PTc6y2xslSqfZF2Xmsgy8MqYwnT6L42
3e0gJs9xvrnuHAgIuJf9ly5bKksEW2XVpC4tCPq/Y5CGONWOZxDlcZpw4VmIpr0vvf2prBdMZrdt
ZrTSHyfAijxuRj+EYx5jC4it20dFtWCSWy8b7vKpg1BOC17w2pzfzDIfXqLxAiOvujLQc2ghenPO
16i9rnt5KhcSdZ5qC4kaEvJq+WlY1Y+Z6tvbc1FYl6wbO6Y8N0ySQDO2ctEp6pTF3dAky/OMy2v/
tSEk/75YkFdanJQd86wftm2e/7aXqNu2JuRFvjaC5NmdMuuhWaotod2iOpkU5g9rqb8lkARYGUCx
4zIillkgoI4a2zlWmfWWkf6+rOhjUV9E9oziRB3xu6jtFZ9yvQZB5cIu5GVtswEp4pFG1PKiuLhP
3fIuznpQp4s9dGofm26IPQuouNurp5qcdP6HEngWGxJ0R5eBWjo58PZXRPax5XpIlnozKb9oavS/
lyOd+6ZaauSqUcXxMkyhrv828xfdpFzCLdKERRU3yDHNlztSXVgF53OkrfU2Kzy9XLx1oZ+HFE1O
wpSSAB2uCTYAUj2aRQ4VCNVBjo72lNv7oTiSchEXtbZkiJcGuerJMANXZx3QayDjTUe7W9lyxWzk
Em5b0hIqU2MX8vqBO4aPWvSGgDwM8jqRpX9xEOncJ0yQqrVEF04mXptifDQrekfj9gAy+de+aNfc
8XUMiE3lcm4E9R6XGDE9Jl32wLNor/XQ7TOfUy33zQKCtHW9n3OgtRugjaz6a25NxoHqADe3I4/S
EEjnU1caP9MxL303ztdYy1WbJEV7kNXSwGQxT8c0uTOW6FzqO+hBgctlgAjfGo+Fos+QypVdSBBr
BQi/q5D+Ei8gZjiCqaPf6WE0euK3/c18ts/xAzmBIWf/nN8l39Pft638OpUxdk1yB/XiFpowMTB5
rA/nqvbPEMY82JV/1vcJgs+wONiD1/XeEVxDvv732f75zJ+fs120Yp8KvycXXQmvuJVU7XSs6iEs
Xfo2xuiwhyjZo12PQccZD6jQ1wgbVKNJQUNt9Au1e5SuQbLmL8tfk50aMDXn0TMfhT9FyUqUrbAa
uRwLbfbCcLSiD0vnvctaf6ZZEFnZFmkOb9DWRlFEJDL2dcpFPXAAIiE1D3nA2fWBY9ndNgyF+5Nr
slqWZG5XkgLByBzYtQ7QQH0g9rwSHSr2Qa7GsrKMB0ibFOD1+9OVOdr+IH/c/7bZSRv0Pafxym2n
uMZlaCpP9clO8ss04Le348KCqAbLwjTkp3jBHT5A+AMNG9Umgf/42s0hl2yrBqUoqF0UoW0au140
m2yg35kjvubxZIgqqvFx30RGHZKlfnJL4yyW7Bgx8+n2xqtsSnIIJfiG01ib6rBHTtIs6RaClyub
obIpKf2jGV1vFulco8y1JIBYQ54h0fgTJbOzcuxUP1463uaoQYzI1HAgqnlr5K0HlpCVTyuSV1Su
w+YjN9Iy6fowT/tHNzFRIyeN5woW5GN7KIz+MJvTlhvF0xCNh9uboTBfGVcZV5C+dgVSDYKjZ0RA
mo8QwJ8XY+t0+qEtID8StXEgrKpYMd5LsP7/iV8qoyq72XbtmUNqCZNtPWRRIB8ZvQ0DKKRWIQHX
RU5sKhdtNZCJEVHCEBYdNJ5QSoIiWWJA8Rd9037ba/pJVOW4d5zZODqNY+z5aDV78FDEB0Kg49y4
rdiNaOBDA3us/U56Qr3YtdI7c+x7P+8L8UxK2v8ctCzbXxjTvdaJyAFSg/mmstGg32QQyrMSQMkX
UIN57ZTaT5ZDysfb26YwdLnUN5Z27Ra8LsNYGBeo4t6Z7EOSGiupAtXnpZBkQil0dhK9CKEJHLRL
tG+j5K7WmpVjqjhEcmlPS1utmaIIdOlQmRyLbvYHAoXi20ujsC+5tqdD2BKobVeEQ9k+0kEEJckS
aD6VT+gGWUlxqCYg+RkA8mcsNsR/u9nYjbUDKZXp++2fr1p6ycGgNl8MxaKP4aJ9o27iLXio0TVN
B8XH5aJe2k1avMxTgVg2exbEOQ3Z+NyuEg0plkXuZ5hLLW8tN4F+ZLOwZ1PvaY7AropWVl0R8hiS
VZpUn+2qXnJQ4oPTRBDrOY6zMKL8WUuT+7IbvkS3Ce9h/PcFy7g91+0MwO5AH5q82XRtvxL0KFZI
Lnui1YoRONY81JbG2LeGNkNYy1rrflJ9/bJwnzLffMpLl4EeNMzibg+9qlerG9bctvHxLr3muKV7
W2u7hoPYoQ3brC+eW8O278coA41PE83z01IM4+DRVhi7rtF77rXV2G1LSt1XnHX6LEBQWJ8yEAUc
BZ5x58o00qfRhVh5oPPZeIsBoaiD3lzA8JugXc/8eGLtx6ah3yuLk9JnOgPT9tKALadsp2fw7s8i
cIe4aT0X8gidX3cksS9KA/0+B8ov8dzCGp4Mq4gfa9cp/cy5KD2jcYFAxaRwQSEiEh2QkwZqBcBk
F8lWM8vaN6Bf/CtHOutX6vbFj6G0up9AoFd/IreufkC+WvvRLkYetAIq3d5QuN12AV98MJJx2iSx
VhwNS2tObELYTObMuneW2jyl1ViAl58C7Q9B5MFhm1lYpVe21BWBZbmG6XfoCMWvAe/Av8YyOJpT
q9wv0ax8Atd4AymFsgDjUeqiS28oWuM7ixLylPbJ/C13qB5A2STdu8x9MZyhAQ6fD39LPanvKmG6
uxadFA8FX54Bhvk5GvNwdAzwNk+tO4PYHr0EJDa0gMb9gbjovu8XVGEj3JZ+hIXAP3PNa1rI1reu
YWy5m+ZQ+ATSvMiq+5xYL5W1xB6Co8cLhnNju+MTSZwEdGCk3QJiaNzp3ELC1IWMe1PWoB1q9aAG
paKfDDr7H2dX0hynroV/EVVIAgltgR7c7dmO7WRDZQQxDwIBv/59vquEZ5oqb+4iyQVaw9HROd8Q
IvgXgUejb5xDGg4GSe8eiJAz9TIop05dUe3mBNwyC77oO6Qmr1YJzzsIG94kfLaQz3t5qB12Ozve
dChTFflF0TZhDHUl2Pmlk9+1rQjw/wy+HZs+tEhsIHLXALhseTAfqaH73Lv//UDr96xLIPosqNgY
qU5qdMRbOyaun3auRjEbUORygPIkjKE7EC8yV93SBAJuXHn3eTPoXVRZ0YF7FrjuivxCYar4look
Pslc5Ye6GGMTNO3o3SmLzE+0w9SMFbcAcHGL27l0qmOpnOFg2/HvtHDsQ6zT2zFy7ooacJ5KWg+J
hjW0cuIssCenPNDYbZGdxdkhblCsAnpbHLrOHnyvxLrxqCvzgEgD3hMswQGZ6u1850g4j5useGQd
v8F0dEHlTdXN3NY8f3/0a0WsJ56x8TgVVncvMhueR0nsnKyqr9sAftw/s6aI95O0Cz9D8/n7YI9v
nZXUV1Pu0S9qLlKggdAZgdaE3BHWACSJzecEaU9qJGJN+2DBXDqwW90HGv7zYTfA2rHp5XxMHCgG
5BK+lT1xunBy9HzVjaMLiy/+WmY5brlqYP48zC+sil34u0zx41QACMNkM58Yh18ji4vs0MoKdNxm
JgBy5a/dYKwDLcEqTlSVP6UIQUExcPzHS3QAxDcMjYz6XTXRoyWr7khrTwU9Ose+AL0HCPG4Cohb
v0xR85VnDT9GLYEfOYoqQUs76rtuLW6mKSqvWDbGmJtm3LWto06ci8Y+6LloApm5InDRjL4eG+K8
4JBs9rzq87AcLWgVx6gCui2AD2Uk5EkUE3xNCIFL+BTfw5gobfyiRgjJKgc2qLHFqlPWDOrGAxhp
x5nn/DAJ1LynZoCYGiHAQLKq3eG4L296psx3WOLNuGpl+SkRA4PUqEPnGzIV6QMMTHoKEk4OApaO
SY89T9mhRLUt7N/NRy1h/iRjSiG+ht+MHLkIEMZFQB3IFAH5Ch/xobV+Tp7Mof1RZruphQyjaVMN
xUpgbbIgnZT75Jg2L49u5A23CvJ2MZwd6/oOyl3p00goXJYLmVUHmLtHIavn5EUDXrZLqlyDDYaQ
h2ikD9rBfDI+Wr+7wSJV0M8mAdG0pvZzMVNoxduUHQdXWN87now66CfKnovWrbkPuw0nCUrgOY+M
k7zeJRCjg+duZZXXVcftvYPcBYU9Bx6U0omHe6Z5nPpMcBEHFU1r1FUiA20e08myDUQas7skKeQ3
W4zkx+XkbyV3ZYu8UiZYoGKk5dmjz1N9bUMwc0BF2J23OstrL1hklz2XObF6HEx185ynX4v0NnEq
367IRvK9kmAulUEit8PBCc0hbDz7aIF5uSOIvZDuaz/XvwZT7N8cJynf6VXzXMA4eQ4oCngT+53H
1e7yBKxUjf6PO1y5IkXBsD9HWT5BvTvZNy4s6x3zNXfJ957Fns8GaORdftvKbCxpLmlrJ15qFeaU
9665G8QcP2LKp3AklvclkupTMqmcLkFq0o2ydCLv961JXyeRfvaq4denfsIScJZAfpGUTVGfNTU/
Qa19MXV7EmiTzsknizpLsbLJCIITzYO7uFs1N2acsmewXKLzUPNso+K1crNYQp7SFkjHucvM2cQa
1oFFmCTw+yHfIG/k187r5aFa2Rv/B36KcJx0sRjOM/+FTQj32zwE+T+8/PSVQs4S+eRVqYWqIMtR
EZB3xtVfcxb/aeHpi0DvhPC3vuoa6D3n0UYFYu2usYgkpEc7ZmoSc06N8WOgCSn7cvmXrDx5iXVK
cY2pGSD35xLGzTJ61dbL5x68CB19Pnhdm0uEjnwMeWl2I7LXzz16cfMCHM+ZJ+CNzqa5nQFrs9nW
lX0lRizRTPFs4+xxOwMi/jdoaQTOdN+YJADu/XMhe4llolDm7IfYFOfBdv5w9Cp8h4tfoPw+Xh6a
lYW59K6IpRPp2ShzLrofkfpDe/bcOpClz6e7/yDSdunr7nOgcbp0s6AZUNy9h1UJ7xifw7C7szd+
xsruXUJIaQQxhKlxAQPX1y6H2yyk59n3y0O0NseLY58Iu/VK1F4BL6JV7YtymmpfRbXj+EqA+lnU
Vbu//KqVA25pWKF60imK2/J5JN2TTqHI7g2PXTwfZlygLCJOnhtvEeL+Iwb8f8UAlbd/z+rMMjwz
c9ud60LqG7exphvioLkeDLjEvgKFaQd9/zDaqs7CaeBl7afSa+/iRsNhysadnQRWGWOwsyzXh7gE
rW5Em4WG9WCy7wrljrvB1vCxH2xeJUHKZtwdeMPVySm6QuCS725xsT4OSmRph6GsykmyxgxnMkNO
Hr4DVczvL0/JxxuELH0vcslMlsQUj05sgL6G6eAQsKApU3dAHKBrmYEaLZGb102bb2z6j1ccWfph
KAaCVBsDEJ2MNZDQPbunjg3QCYe3WOxuJFNrY/a+lf4qR3kDtGYaMg0Iir9H+rUTG5j+tee+//lf
z+1GwsyAT4XY0q0oT0n66/JErD13UfZzRCxRkeuHczZ+r4df3bRlSLr2YPrvBzdtPKUjw4Nr6yat
siBJqo15/DgqQVT13yfTOIoFik3yxGfcT5yq21WZ+DF3n9MAIEuTCgXOUjzGsT6L9jmJZlRzp6Ct
yvDygK+swqU5RdMPwNFJrMJ8cPvrkiY7q4QAe03TIWAz20juVsZoaUiRqLpx5NwOZ9nL6IvMCnGe
6s46Doq6G1H14/yRLF0oSiexDG5WwxnFwFOH2R2A3EzM9y53wyH6lIwnJ977MP617nWdWKJXCBS5
aUJNvtrRj8vz8B8U4oNA7S12Kp47qqpFP8PoTj3jkquugUAmV3VUW0cPdZXYZwQbrvcI/EP6kj7O
pJNvXUpGVGhasEPcJg3SLNJ3Q5u2Yd65sAuMo+JgQ4npmM02NASanO9JY81BXUzVc6IcC/LYRl3p
JBb7WnndYWilDqrZNX4OsdVdL5W31w5KUzEsDPzSZPSKDhFsy4e8vFGO0g+dwbzWURIHUeNUu7Ib
41smGvedVoS2KWrSYJV01n6iDfc9CaEE01TNkdqe/aBKNu7scsxQl9RboK6Vrb5UDCsT1WaNivWp
LRod5JDqOVr2XF1dnqgVfg9ZqoUpJks+tIgkpOjFcfCK/qCKJtvNNnkvCscjrMhYYXYKlu8whmqb
fT0NKnSdor4iZEaNk9ZlOKP97jvQfy/h51hYQTJaMIoV3LmFBMe08a0rI7HUK6pkP9t2NGLbUfOs
5HRdkeH58jCsPXoRT6GUW9QOAOXnvIvmo80MPWW13gL3f/h08X8cEuoIdA7tnpxbxkKOZIL33sY1
4cM4gUcvLk0tJRnMFRxytitlP8g+lmHuJd8cacgRTsawEW2hSnZ5kFbetbxGFbMlddajBqqpTgJH
lYAGDYciaWEk0cNehKdb0QPh5/+Cxzt7/9+w1GcqKuGgSM5Vzb+RJLthGcoyCXXUxiG39kve//yv
uGeLWkkdeZAxnaOw0nd5liAFS8PYRZPIzj43N8uLVgXRnpjME9hBZryJOhT6KMmvMj4eWpM8SpsL
/3MTswi2M5gEqS6YDfLpnYjaMCEZitu3s/u1k1v0ypU1vLx0pdqqcm5ke65Iel313jFp+419/eEN
AtO9yJKSyC7wna597pG1+m5qNaHSLgp+5DtLFbqBiQV70Nz5TJ0Br1vsdV2rgTqJJhgtehPZOToe
3evnJmKRPA2FmLtyhkZfQxodosgXzFGW+JWhx1qRe6ulXz/3osW2ZzxLqnKG3F0xxCw0jKZ7YkkV
1GNS75ok/ebl5Va17OPpEcs7F1aW9IY2b89scv5Ueqp2goz3Uo5XuoKDWTdSX6vK2ljLH+ZWQiyv
RRVroOspoHuasr46QsFgvhIW6kwy+pz+Al6x2P1jl2DoCmmfo3ayb7NIFFey2tTm/jAFxdMXOdWI
aqibSwR7WdZPQ92hdcPVg10kT9Kdfl+e/rVBWmz40jMjsE4uOTv2dI69/qko6C+ZTJ+5DuEnvMeA
v8Jj3JV1n+SGvLNGdiaBRSNM0D735Yu9bqcTs1oXMTFtoNSCnhwxP8phK59dG/vF1qaKNOnMsHjK
6sZyVJij9mQXv6f+z+Wv/zgIwtj334EZeoghjnELjHNHv4xRei17d4O8sTalix09TFPRJ5JiSjUN
6NQ86Sw59CreAK+ujMzyYlQPSVSLDqg8BdgAQWKX9kcDqcdzXlT2MRGq2Ajmay9anN0Vz10pmxbS
9KqBsQHqKEMASXIRWtkYnUAX2bQhfp/U/88SxPKKpIAJ0HEDRt5guuIqbqdhDCYAYwM0RcudC2L5
Hl3z6U9XTNZtOvdzULZtg/6c0ck944NzP1G48AZZmtQnbaA2bjkW9Wvk+HcVl1MfxHK0U1+jKSmD
toPLlB9PhG6p3a6M1JJoSDIqc6TW+oxeoheIohv2wLHFoZsb2EB3bbyxstbeswgW7YAKGW9H+1y4
8YMNAhg6kGPs58T7CevRjZesHBJLrqEQ8WTPM4OgfXo1AQYyd7WPztM+KUZchiBWkW8kVWu/ZhFA
HJ25skZ3+AyWzjftNad3eJ6vuulPikV2eZuvvWMRRuRAvToe+xbH+NcWzQhw7j3yJy63WGdrg7UI
I6yso7aRXnNuZx5Ycwx5irfCMX4J5buI/Wm3ROlWYsryep+2cTeJGXsxs3lYuBqQB53csa78cXmc
/tMH/mgLLpaWztvY8ZxyPkfCTFD16pTgvs46NYVRh2TaT2n7B16Q2Q8eA0nto/FW70vZRteumYYj
ndvRp8YedmMu+pNXj7892YobI9ox6Jjl+BVPnEAVRKNLx9V3tCuy732ih1tLuOO3mGNKwBAsJ7Bz
+v+wURJgmA4Giz5h8+jb2L8nHkXNlahIvyvtiD+YXhcvACMV1w2VEGyudfbq2MV7XxytraxvTOjk
qdoNqUVFoGReHApSvGpauucKucOe1jU9jHJ0T22f2ztqO3UAMI08GPzwPYrhUTDNKFmUnc4CBkBO
8F5RDp1Kl4/NzFLmUyjH7ot5EDdlL+XeAGNw5UIp+tACtxaA34oeGATBHlQ2ebu2mg3gAkkKC+M6
cfMpALCsrK8aqETezKZTD02SqdKHnqELbMc4tD8vz+7KYScWJ1I2cOZYFZLZoUTTspLkK2w3tsB/
Kw9fElPz2CnaYXgHRDZ37vCC4O1f/uqPr3ZiSUt1cwGTKEzqOe60X3juVS1fQUv1U/4T22t/+SVr
X7/IIO14VE3dN/rsZBbcdWiNJM/bam+t7NqlQauGBHrTjwMqpO5AQ+BTIz+uXTQuiZ3uPvf9i32b
d5AcAlKUnT0RP2tQUn3ubjVbV/zfUeP5N0kqchcy8t27cDzNi2urUWzXgv4RQmIcFtV0GI9tSvSx
jqFZU3W2uU9kIcJW1cU3t7eaN68l00lKyTYmayXaLv0IoEuWdgLCgGeVOccWNLF57HBilGrw0xQZ
qNuMrT+qLRff/1r8HwXFxQnVwfuz6zzLPo8cVZGU9sDDkIHy77zW/Q76oMNhiIDuzJtp+pWrxN7F
UHrc2cWQ7ufKhRIjl/PL5Yle++2Lk6ye2hJZJXKkyqpPFMabfm/pF2+09x7jTWAqy/a12JILW9kW
y1JlZwk7gTYSZP9UCUhq40/zVsNj5UhelikZKshOO2LHmdH6Nsdfp9TzFQTYPbpxlq18+1Jef9DE
m2oHZ6WZolun656FI8PLk7D26PfJ+es6VSUshQsyXKFgDvU1E/QxfxeEu/zslWCxlMbgDk8K0yBI
T5Z4LjNO/CgdX+GWu8U+XHnBUr97qJw6bXFona0yQuEVZNK0+skF2+Lgyo+zeL5YoS6xO50SPp0r
z+y66TsuzOc850HGXnqV7lDOD/Ks2Yh7q7FpkXkppfXAkoGdAby+rns0xYmqIsiFNtmVqpzfVpPf
Rk75G9Jk+8Fzf9RjBywK1bPP8jTxiWyeLs/bynpessLbOQZJwuBDYB7xG9L7uyhz3prB/BTa2bjF
r8zckg0u87JiLavc89yDPmhsv54KP2m2KA0rB+2SCZ5yx44Truk5t6OHwZkf8tL6UUp+NTX1O/B8
65q0EsKWot56bE3DqdOf9aCvqGZXrDZw6XTeIGj52JjodYQu6+VJWdmoSzr4UHBLoYLmnBWprxPc
Lv1+2DJIXpnwJekb6L+00jF30OYffltVFdojBJI0oKPTtMFmWXvF+8/6K86UIuo9YyXuu+3Uroob
f2z6vTsjbdyszn3MKBRiSfq2aaf1DCz7uQaxQOeV39qHWrwPVB04FaBh6QsX1Ief28acrP2oRXwQ
hFepqC0Ius2KBd7E2qCOvCfqmX3L9PPliV97ySIsvNt9QmoAWyWtpyeSo/1YMXV0tSK4AGx5Va9t
mEU+HZMGKPIZbJeREIU2kASVtEMtBsiDMB+rVxBHNqrDK+t4yeSuzVx43uhQ3C/Te3Rcf5Tc2mIK
r/yKJX8b9ITGq/IM3ma5e6aRwZUm/c4nHXht9NRU3pdPzciSy60FPLVc2C6dcMcUISx5AO5u5Ljz
2saCzZYoDpff87EEhBBLVrdLixo6mmhqdbKrD4UNmdaWt/YrBYkC3sx5iUtkS6/SnNWh4VHsa3vy
AhA42OPlL1ibrPfw/deuVbgqQoUGNcuJemFc9m+pAYDt8rNXYueS1s0nM7E6E/YZPqcPdiOPTqpO
ZdQ+GqEOOvf+TPZWc3bltFlSvC04n7U4xuezzu07mNDugTa6wnV2Y5RW0gRnEQYqoPDbkqFuHHkK
NSYbbaImgnZAssuqBH4btl2GeopQcZAs/NzgLYICgOcjBVZgPk89iW6Ult51jILTmxrjFEqMDGwf
ngxJGUAMlG91Jj9GuAmxdJWDlj80Nru2OQORNOzaXJB71fbzPU1I8sIB4PuWQcx0Z2RS3OdI+gI7
qYdb20vLI0CQswKpSoBbBGQH1Ogtep4ld3w4etm3LanbkJPIOUamcW89MDWv2gTuD06KHwp0YGlt
1OjW1sIi0iW9NKDjTogRjdWHbu9RaL1G/CuufUCxXJ6dlXcsqe0FcyCKyWl/TmJU6GBYeptGKg0y
1WxUNFf25ZLHzitFBtG32blgEKBKyG2Rg8z0uY9/D65/7XkwnGg79cICFO+XhbG3YXROP8VnEOL/
mOqZgX8QTaHjkYF6iAJ2XPThUPy4/Olrw7IIVz2ELgfAec1Zxf1vpaxz2kV646xfe/b7n/81LDVq
V3FnyehE8Om3c2fmnWXrLXvXtVDP2L+P7zhL8qJz1dkVXnTwekpDtDZtlHchG9AqonBbB2XrC6Bd
yfXIuuFgoXMRwtXcPF4evJXDk9F/v0A3hZskM7VOTf9Dc+3HxNoVqkBbIfZJ3e8uv2Ul6i85P8yU
Lpzs3ezMsv6WpcUvYaQDJYaqB0ajfz+89KuNnvTGYl573WK3T6OcnVb20WmW36UGA9F7oJzuJJc+
yeOHstsqm69s+SUVyE1FxbwaL2pr9jZ1wFtxfu9pa+umsZIFLolA1uB6wnGQope5dZXy/ouCYYsp
rNDW80ZmtvaKxcantW2c1tPZOfcm6IE70FNXfpGCqZhv3ctWNtGSAkS90YqIoM65bUYWGF1Ur1FK
vF+X19ba0xfbvyCdjjj6IydBNfizPXkbmP59+dkrZ/x/R+Jf27+Fac4YddASAPs7AZElSp5g7JX8
fFcUPti5PT5KsL3vQfLzbubKAMB3+b0fS24LsVSPEKbOZigMjmfad+rQkVZeQUoPJGi3S8C/1m2A
3my3zxqvvPZA29oDjGJB4roXfoNz+CCR1u+56zHjwweyOzJWFLsSAGyYUJXxVlyn8j1MfFBZtBer
p055GVVdlJ5JzwGlLKcurLyIBYha8cOYuo/eBP+TZCy/RE5TBRVSg12XU3B6aR0dpCTm2u7exaMt
t06PAKq8JlPMgoRZLyMakbhZo32TZ/a1U07Eh9NgAaIzlI4iNrlhHDl/mhTlA9dp36mlFbZInpyj
ZPJCVKAoSgtw6ow79j2BOAooB8MPx8RQuk+l+8a0XYdZo/PApIz7InXzEN65FezmNMTuDbXtxG8c
ynf4RyKotVNC6M/7PUOVxEZsBmWx8mQN7QpSBt0MLjad5BiMiZx2TgOLHxAcUj+vWnXKVTUeYIHx
p7B7iJ0OXrJvuzLau6wrglhAqIvakoNzzYcigElJBIjAMJpHAG3dx9GywL8dvKgcfJNNIg8my7Cj
W0Dxy3dnOX2BG1LRBX2HzBq069nqcAtugFhqBsu9ayOLgdNN3U7tWp6aZ2AKJYT/mSu+ZlOJmmXv
KvFWCU2CJM3kG6y5m1d4A/BvrdaQOJAgI4TsvTKtZXeVWZntO6Ae7yvKxD7CSRsCT9uDbWdzX9YN
Kq1ATwVFoQHTBJ4MNGPbw+0o7LvYfM36DrOYQvFHF4UzBrhSqbdOuTY4E5qf2zyJUAGfcjDiY9KG
M7hXP3th2oPVyfHouNw9JM2UXBUAMB7TfG53gwRMxnKt8QoFfrCok1bccV5Ft7OqwTTom5R3125H
oIPgsAm7gQ3Wvojs2s/END20KkcB2lPjXiZdtR/cjgW0Y6/MTlTgFp4McreJQxkjtWfjDG2wPmqv
4bnThJDLpYE1Fp3ZVWpAGZ0wyz64aoAjsvI4+Ett4UxTCOurtNtJQkS6L+tUZntCLVkEfRnl19HE
5qsZkIQmnEjFX4UpE5jsFNUjtKjgaQsZiV1dZxxzk6AHnyvOfnRclEeZ8PzBnasKfz+z+gqS4HTw
G0zWrks6KNuPZXyKUCd94v2oHxBKvNt+LuoAeiUQ5YD1Kch/dCjBQ9eMsBeQpJ0HyTTNQ0Hc5Nxg
6+xFmgYRigBHyAN6PofuwqMbifonafp+CPkkoqDQ7k9ezum10DC5hb9YD0gC7Ye7KGrbQwRniV0i
qNxltEh2NQQbXogYshlhCPRpcLTTvcE15nmsM/LSouPyVQzT7Pgden27BOVCvQPvrL5iEVTAEsvr
0Z2N8vnFK4CncRoLfc48T5zQsuFK5Ew0CxCwK7Rm+wc4VcPcjLBiT124kBlgGLAeAMiJdwYO5S+t
VebHeU7UKSG8DqYEyhZpln2LES7d2rsdjd36BnqiO0uhVeE5lgZx26R+SwG4qMaku6Lo+QZuI7wA
NSE3xDlUY1Ch1poJhRmwhJ9O2U1knOgA3QF4TUblF/jIwOwocpsgqQpUC3t9ILbFQzEo5MQqf8Wg
mC+ZVbkngr0bjmJ6S+KKwTHQVL4avVdAuUpwhFL7R1819oukwAzyasDlqlKhHms0mVNu/BEhdW/K
rDi5tox9QKgJ9CeggD2kTfMA/e32j5dN+FuRxddiTjkiZZ+9XT7A1hKjRVrZJ27hynhyzsj6v9sF
3GJn7d5Hiew/l5gvrRX6OYZsg86jkwP4y/1Q0zkcpTL7jc9fSYuX9iMjq1JatGo8EzMzKPjzESI2
ORFhno/szQVSJdSzGg+5amFI4po5Dzw9saM1R/GuYdB88qMXKN46PurE8EyB8kn+J50cGpAom3Zg
2ZWl73oqgRtL6wUDcJr7PM7HA5Xcfmw7ps993Pa7MdoNwJffmnguD4nO9Y8sAmyomIYytFsrv2oz
PR9Nb0Gxq2zq+i1WDvnaqyx9iD3XveaZ5Vy1qckQ0mF6lcBJufXzsuUH6sFCexyRXuygVWFf826U
AiAZ3j8UtlVeDSQegHHldvSGDoXc69Sz7uYqqjd9GFfWyFKoibEZmFpRT2AMNRPCYXs1556fRyys
qRtCR+yF9SVaBdHD6BVPjE2tzxoIlMwxe+ZwWMWwVq+X53slCV5KFhWjRa0pm6JTLo61fV1YWUDI
HdV8K597v9B9kCct2envZsXEGz3rVEzd2eq6/TBDsMtmNMABFKaqOY1AYQg6HBj2Kkk46iD3nVX/
uPz7VpbzksHek4zbemzy89xE57zvSZDb/VFAINLlXu+jVOVu7Mu1kVxcmNtk9sYxRTV+jOyvoy7u
pxJ65catfJhHbGlArb1kcW2uLaSzJlbxWZDfjP+CuF2Q0rtyi3qxtjAXwYu4gz3NzDNnZAfDjvfw
ruwqOFlBbePp8nysvWFRyBNDUXZmNPI0YL1FD9n4NLufXMqLu28EmosAOSE6xTk95RkJGtzl0uGh
IY+Xv31lLS05F3Ep3VEwVIpKWj3FVvLLKofHSLwoBfxmT7dKBivXuv9jXAjVACqA1zjAnNwQqeag
iol5vvwj1p6+WEG8RA4lvVSeLEGQmuZX3qg2xmetIbVE83dxqyF5hKLASK390GQHFpXXlg1t3ml+
i2kC9778RVbIx3F+fW7b2YsF1XsMbXF7tk72fNfZb07THIb0N3R4Ng7E/5QFPwhg/8epznE7SVDO
PEOuM7oBuaOP/KGGr2U1J/OB9XwK4dYbfZlxGchD1tu4A2gJdq/lDldtOcw7XfLirVRRcaoqpLup
x6xD5RZz7/d2XVzBzjV9HLuqPsDAPAm05PRTuQhfosbiaR6g/WO8U4wgwXJ5xyJ1ZYtsd3kpfbyX
0ST7t4LWNuXs4YIOQcAeUlGOh1ZJ4xZocabe/WfeIJasnYxbzTApYJXBloegk9nl1RPf1CheCaZL
bYTSkUOVFzlqc8kIC+LHWqB5AacXs+Uj+vEAiSVPR0ptO73i1ol07bEkI0TeSPezdseNvfxxQOJL
NkgXqYyKtHPOFqO+rX9lA0CM38vkLeNbAhX/kUT/f/njpvPvJMeMlNRieXmWYmS3qjP1Fw2JtJ2u
Ko3r9WzyUySn5hg5NH5WxHj7PLL6oI0oEr++YldZDwMEi49mV0K/4c7NrPwmJoCWhrGhdWjbtrD9
0TPmK27sdJ/VoDdB5AzeNb7QI7m1vMl6dpJ2vq4laW+9BKUHCTgt1PfEvO80B/1t1OPeadrsls7R
9FSYKoOoF5yCDomw7Z3Tm1c9ZfRp6OGi3rl2f0afonmbvcaSIPJ6XuqPdYn0o8IF8JrGzXgXuSbb
QXzZ3o2jJU/dLMcfI5/AepPMJdc1/FoBi0HvK7acr3CD4kcJ8t2r29v8JGf4Goo+F7sqQcEVJGt7
V3To7skJhFjDIAJh8ioCuLTTYWJP8XEmcXloiKmvVDdbR2h7pVATF32981jJrx3O9BENNQhmYb9d
O1BEKnxF3uUfWWswHgVz54OTe9E+djJ6402u6MLLW/Dj84KLRXyNdT/abtp6pyKSO+4MDzIdrz71
6CX3py9HoahAR2eGGXEQVS59sDVVx8tP/3jzQXb434Xb9EnpzI2Vnb2BusFUdhbcBNw/2RxZnwL1
cPn+5r9rpIrpCAyOd5H2MYQxd5DWv1m6VWJcqYTyJfOHOvGsUyowPHe4jyf35mX6TmEpeKO+jA/W
N/rmvZln/aBvgJHbOME/johcLpIDVoxo81e5xIGhHyeL3jjWdB2J8jUlyUYrb21aFilm1TjdUHHb
O8FPBgJyA1T8aNTv+r7YCIprL1gs2CHrJBkVDr0oerXdIUjnOowz419eVSvbYSmZUEHaMjPN6J3S
euR+5RgT2rLZsj9ZefqSGQT5QTeq60qeDKFBnIHujRry5Q9fmdqlTkLVwwUBzADvNCFqeOrmnZHv
4SqpEnfjDSvpH1+SgKASYEw8GNxcRe6ESqk/wsAYohU/4yp+y0sbir7QtI6nr30MGNznftdim/MY
YXCGQOLJm3ocgtS6rWbIULKkGcLCmG4jzVw5av/H2ZUtx6lr0S+iCoQA8Qr07NhO7HjIi8qZGARi
kBCCr7+r85TDTbur/HKqjqsCjYatrb3XsIayz13cC11odiRd+wMlvaQMHxq3SEOvgR1JpHbvf82l
BbAKKcbNDethMwChHggvohQ7PxSBU1wJuBe2xhp9DekCNQe5P57QT7cZ6pl50pD6p3SucSEvLbJV
/KgUhh7nuT2NRLyh6H6SGpjNqId2gy+f3h+iSx9B/ht1Izi+1mbGQqZwJQ6GG6e+dacf7z/70u9f
xQ5f6AEqCxSCK9BDBkh+7lI0BGBW2vg5yqJdfS2turCc1hDqvHJLeOl09MQh5go1h8+KzZ/aM/9k
ng7zUm/f/54LY7UGUkMaPWJaY3O04GfNT36DDgl9+NizV4lhPMC/nqExcGxYk3bzsqksTfr++f2n
X9gIayy1tLPppEPYsW/qT2NIvkM47gr98tKgnCf/r2Nbllrmbtuwo/pjFQIOXsRlnDWzvhZrL73h
/Pe/3mBsDnkX36MnaJXtSVhsaGF2OrqGYb/0+POY/fV43Xl+4fkYm7I6VO2LrH8tzscgnsCO//fZ
xC2tJ4qKHV3q8i/wKVyOfcT9G60g+cmqiWfvz++FnRatdjHuCS2gW0gDyHgWHirR/oJ2X5Cg9vqL
l8GVt1wYqfC8/f4aqYJERaBHRO2c6N0SVw9t2+3VPF0B+V7YxWt2kNAaStQeUpja/+3g0mPg40kg
NjOGbz6/xg+69JLVYhKR6OuINcAkQtQ8gX73z8mlbVp6wb5y0Go0E//6/pxcGq3VuoJXdGPO+tQn
E/0c2KOS34prVac/kLl/XCPX1AUvnLyhRa3mZF5QxR9e42fUs50mCW/8OeFJd+s+2m8P3WeWJ8uV
AHX+2f965WqJReATT43BKxstgO/43V9TKLs0I6tTYq7cASryKN8LT+9ih49JI3MnQREIBkRA/bXc
uQZOOwfTf33DqqY5h8ESDnUI0xgFDLkAxzGZzgjyKOpgkScVdORg8QU/oisb5sKYrXkKDh/annj4
tBDOpPdF34U78Arq3+8vsAsDt6YpDLkzQNmnyE+z/B2xHOpPUFpUASxqn9AZ+Ni9b81RqMuJT5WD
MjCFhLBX9JmHXFp3b+9/wqUBWh0euc/GtoxodQpzNE3b8N43xef3H31pdFYb3VkWLZyz7UipqyoZ
5bKzCI2DAvXBj9rPCyyu33/RpW84//2vqOiEjY8ee25PCwvMrhoCeUAjePj5saevTpClGGAsJQnG
n6BbWzbmFglslb3/8Asham03Z32nVox24lTAQ2+QIGIOP0ByvHKXuDQwq43Nu5iHqDTFx5HAgqTN
2YZA4GzzsZ++2so1KQ2zIu5PYwdgcNTDW0qlMr8S7C6cp2uaAQYdPBmwQY5NfDvHN0b0SV1+lvX3
D/34NdOgBiqHYvuyo+HfZ68DEgAS89e0mS4M+5pfYI3xy7hCJgkldKBgOugERiJ9/4dfGpfVfg1i
Owczd+MjNV8rVAHAY0vr8LZFEf9jL1jv2qkLNPUCfhxrb8sjcNK5C7ELpZ5jLq5pbV44Bv6PO6Cp
U3jN+VqouUlrtiwoqxYnK/pv0Ed7lI65J2p4fv+LLk3HagMDohMUEwL1yQvptrbNzlvCj0WeNXOg
WnQnZCwBjiAyY+dKBK6j1yCjF2IDXe3ebmRL1YWKH+MRjhuzLJIcNu4JdD12HxuY1Q6GcPw4BAXn
R/CQXmABceosuTIwF/DQ4RpCX4fwshBzzI6AVDwa5b25hb8fLfvhuLAjIaVTQha3OzDp/T5XcrIy
+mCddI2tr6wZjGAB7nG9t82ZvAXKb6fH+mM1B/982v112Lh29KbIB3lIRAbgOwhnou/Vsfhj228N
sPd9l+WTQYUepT6Q/+vUr3+5OBeE9/X9Sb9wKq9drzpO4bKT9+wYduZAifxVP7eBk0rb78qCFFc+
4wIZFmoO/x2mCNIWg6e8+MhJV5x8YsRzG8visS0GCI4XBUpaY93Bx4M5QKaVIc1aXgEE45E5zXUU
vEq0yjZgyvErddqLK3IVBubF0bAcoagdsOauzMs7b4ABiSznVw02TOLRPnNZu+l1u9G0OrCeX0ng
LoTsNTAf+dUQe9H5ODDPc1cnlBM0XL+TjyG0cA//71A7TtdF8MRYToE33i8LoEzcBeyShFfyuAtx
6I9r4d8rPqiXyW9g8oLuXOJB37qlJTCX0ZWlcuHxa+S9asFeDQzy27J5hsZLMjRPBf1Y6F+j7gNR
la4CSw2sLm0P0unyvQXk5Mp1+dIvX4WCFlAvwkb88iW+cwEqrt0YPjT0yoI9d53/cVVaY+3DsCqA
EJOonVcTFBwcazdT7SmY9cAeCrGN7txgno7KGcKjdnt1TRP20led//7XdJM46tRAw/g4+ANu/3WW
L0+LZ67kL5eevooLXOCun0/oN2jxtfSK/YIbv4ivCfxdCG5rsD3LBW9b1s8nbtzqcwlvgz2UMssv
1Kg4DSYb7SIe2qf3I+mFff0HYPHXQPGeW7d1EVCC5bmATnYwhEkPbGhYNh9cYKudzYAEH6bx3KuE
j1YaRf2XePFfoek+f3DvrTKAuWqWUHiovIHNk8HhI/WGbjvYa02GC5nXGhfYVX0R23MvQ8p+O4UA
9DPn54cGf43zG+aiJq3TopnIapqEwuL86LdeCPdSc1WU9sIMr/mShTfR0fcw/hrybE37NrG3PLhh
lXdl+C89//z3v1ZQT8ZymcA7OnLzFjRgGvZNprRMIRZ9ZbtdCCJruKDj5EIskKQ8OeJrB+/fQbzm
5IG498K99ca7ubxGgLuwr//kAX99SmHJPOthKcEJnVJjCTS22vzLwmGY/P6EX3rB6vgmBMx55Yvl
lMO0PVXxcuhIeRrp9Pb+8y+tVfLfuSBFXlZ9jlO66PT8KIbI2bsd7z/WWv+TlPw1PMIXcTXhqn/U
M9nXM5AzTd7vlvqaYOGFC9VaqrlsagUhIl2d4n7f+lD9E6BF8F1OWjCIY3hg2o8tqDVmcIpgUQc4
WIWW2+RXyVnT4qWEaQY6Jo7uEs5E9MkoOZ+cQPbfSTDrKzeKC6F9jSLUcV93oGMjfRMQnoZy29Lo
DaBHB5QFwvLx/UVwYZGtSVBzKyF8JvESWKck2iugs1bu6+KDN7o1/IsNCkZ4AbPgtZKNJgvsIWEg
udDd+7/+QjhZ47/aWVnqWIM7lzs8M3At8qI4kb76Cv2/K0nJpVecd89f6xhkHZdNiuH2QB7b8FZL
KLMjvJNr3e9LE7Da5eB6wSGvrJbTVMCtNDT2u2b5S1VFm48N0WqX19jbMGlDRMcVLukMbLI/BdPb
CEjw+8+/dO9ZwzeXaJ4GDWH/Uy4r71iQQN/WPuhqUrv6NmBtfsNGEWc0r4KbWCz5ERbqcUrEON/k
I4dIA87MTZh39Mrl44JiWLDukdMResfVPAPgUYPpiMulPugKN2KnbiTge5J90rVSmTtP/naIQVNx
SxibW26gL11ienN0fq6hvS/E2DX0tC7OznohopSpzQ8oeaZlNVxLW//9bOjA/ndlelOVQ6MmJKcZ
Ug2QhgWkoS3y1/en9d/LMliDBgfRB4VPi+VkhPMaFOY7OEbPzVxeiW2XHr+6SNB6tHEPI3cUS+D4
2QMcVbw07lXg1Tld/P+bRLBGji0BrIkmCIGcaDPx7y1xm9cQXJuvddiIdtu1jKAAOgbtgzs1bwVj
bKOLJUrQzgy/fmz8zh/+V9igfCgc7Vhs69gRCXgFdtO0MCJ3IDr58P4r/h2ZwLL/7ysEGPai64Lo
OJ5BATDDieBdy5ebMLpyNlx4wRq+xnsKzXXNoiNU2FPR7WagZTz2kqsPhVZYKP/3A+RUQBqgcNCq
cjt9CCenyUanBgTIB+9iZGFxJRW5tFFWITAOHYh3waHw2JDg1HjxI9B+z+/PwZ971r9W2urC0vbB
cF5IqE7DxnoPHE6TBUsERcSBBvMdC93wRoxWfuF1EW7Ksum2sAPSnzobLMnEXG/Pok6ASKtAEZwY
/zHSck6l15khEQ2ot3DtrW6MDdx91ErPSQdnxjARqoZrKfm/EynQqv87C3wGM3zSmAUb3zHrJ5V9
8t04gZ7J0ajvubxWx7+w5dlqFuSgMAvYhSdUSmc4TNcz+vgNpD7HYsnen41Ln7KajFKFjXQAuzqC
Lp1Do3REzwCyOWP5Orj1Gf3zrNzmyuK99Dmri2S11L4RsVpOoY33xoLuzceMeP4ViMuFvbfG/eRO
q80o6+UEI986mYEVQF3U5iCy9qe+bD6/P2AX3rLGQkJck7RgC7Lj4PYwAX6K1e9OQf536a5kB4Re
GqfVKdXzZg48BhcgEhdDFvglmqKLKyFpDLrPr0GFzoMLVBsUlUFNlSmqPmCjQ9frUBvRfYvpglpq
eVjsQnZNUH9bmph8UpHj72LUisOUMzWeSqmAAXJq4NYSZwpKD5pWnYbBYK1wK8h7v70NW8fetNzN
d4Css9fYHUkWeEI8irDMt2Gs8m0J750t6Ib5hsWGgYndexws+rIXydC5+C0Bb9K2zu0jRwXyO/A7
rwsk5558S33cMxlHL9yYafndy7i8sUPp3nIRm5QymJbOMPa+GSnttsiIWaKIFfvcBu1O+Ln3OrR+
l5YuKzI+OtUeCUO3j+bhh9coto20IDufLGpvXfJTLBBARVWsTczSisMonW9jRO1n00Z260M16gGK
KM/c9HSTO0L+biXPQa132o0/xPbOb0v8fzPDoJfP0GoMRwyiynOIvRez8+bXNRrX0HfdlEM7QNAF
auBLyKHLHBVz1oDsAki9y1KoGUwPY02+AdkAeQcSqU8ULO492MBN5shRHnAzBgF91mUale4MDedw
Tr2u+QnN5Tyz3gi5FhNVQAstAjTpM77DXSA6MLUUYg8Bkce6j1r0TaRCgSk2gD2mzTLHd8Xc4ogI
1OimnapiONzDyhNlCwhWNRMFkaB+o8i4Mj9QFLjOCTbaKaqi6CJBj3RftP38XOXA4fvGDw6hPzoJ
7Ui/Rancd5JWFs12cYP4C6WN4yWsoOpOOKjf06Hnd6a23nYaxnGzQNf+FhjYFw2p7oMtO/nk8Nbb
tlCt/tLradp1PYQwEser7XcxUasS8LL9hFE6bgjxxYbbevlWOdNvH15a98GQTxmmRtkEwGd/E0Kt
eFMyaKPxZbAbM/NlS6GrnfQsUAVkFGx0n/djdeuip/TQywDy/AHUHTASBXQ2qYIILxe8AT81MK8Q
xfG3EP6bkqJV3r6thpfaorytu5bfQ48fmhaLX0x3s9PNWX5me8dWY5WYWt1MlVdunVyHKXO5SpHL
s6+mBGfYcFDuIRw2g7QxLRWwJqypX6ecTQcRTKCZDyNRadTbZt+1Jdv4lXpDj+y1m0aZVg3YE1ID
pw6oxwA7LOrt4LQ0sdThim5aooo+6UYaN1lcxd6jxvqR0OKw0ZeyRA0yJROpp8xbzJcKR/A2zJsB
qga8ybrooRs9ZwdZ9Apu621TA5HURluQ7LsniFo9Np2rp0RXeSc2MobpIZYsYOxhXqc5FBjuRTs9
LyRcwowVKr+D7gA84goHIdFZwETFXuJ+cEPjvsiUok2RUZGPTfqhgLwGTWKnANHtWwADdZQotE50
4KZB8FjFTx97wfkk+CsvDVksfEgVsCME4BMO8ozJg8S3cyad3x97wyrznWnlQmEB2ZZTfQuAsPfo
C+/uRJ5fGaILB0p0zvL++gINNvK4tEt7WqhUMIKGPkJD4JfGo8q5kkdcSBjXEMp4HCt4SnXhcaii
+9YTjz5AEx8bnVUWhMPQcWQnQ8AwGg4D8/k3zEQfqxoXc1DlrlyBL/3+VR60zH4BWCOVJzH5iZWw
O1ZX8t0LCcOajxhbGFT7XR0eS09C5+R5GcrMmz+X+v794bkwuWtCIsyD8rITdX8CoJdBk4VHSRP7
5abyiyuJ1aU3rG5NE9yXCrfyg2MUFgdJooOCYL4u5ysVqQsp6BqvCkEhLwiCYj6ZsN/KsquySoZv
dipV6sfis5b1DnomNx8brdVmhoVu7kbKjKdKhy5O57I7KbglpTOvyJXvuTRc57//tdu8wCk11Zhw
0I7hWvDbjX+guH4lO7ywTtfa9kbMSA+ddjhRvzZVUuDuc9MXjXh4f3guzMWaMBP0vSYUSBu4fj6L
xd6Fw5wtUO6BdkDaI+NplHclYEQYjX/cAte8mVKfU/UWV/EJotAjWodl8aSgo8QC9N39Ky+5wM4J
1gYkYOYU4EriLYD+pXURpLmjNoNLICvz5M/9Jqrrz3n7wttr1asLk7+2HUWQzeveRcvJGfmJEf1m
SPMCPZ0rzb4/PZn/GzaQm1d7MQ7AGSNhzQ+z59F9JItQJLRu/C+uV9S3oP6Ro8+Nk/bgKR+ctp9S
9PjNtq17C8Ed1x028Ikwz3DBXb7yxZIrA/3Pz8bPOs/yX2u+gK8kkiyDixaJz8gNdWqm+cbFQfn+
uqTnO+K/vnu9b305moGq6NDBximJqIGqTs7tDTxb63sBFPfnoqnQJoaIbrmXSGGykGBrGNVP3hbM
GXrnRhMUUArH2wOU7R1EI2MYXEwik0NrbwIZ2geZN9OtLtr8F1gvTGDzTs0teBPQX+Nd2H3yOzJt
CcAoZ1iSGdKJxe0CFq1g+4BXI2wUNIXRBwmqnZWmS8zY5XcAQvigxJPCbD1c0A5xTZEcK0CoX94f
m3+P/f9xPolXuVbUo39UY5tGSDBBG0478SHWDvjuq3AG3Vs7QM2THKto2YWLv8WVYqekPrTQ0prD
D+Ek8JpzwPtrBQk3R9RUkEECyCihM0tkxBKYqXwkBcLj/f8+fgI/u/ZoDI2Mct6o8gEbJ5m7D9m+
Yfmvxgje6oaBWAM/JdwrsqkbDqjizzCA73F/gBzalY/4Z8zEa1Zj1OAeCSOHBruMP+i8yij/1VZf
KGBy0vnykcUUra0wF2VyycOiPwV+dYs7/k6o6jFk9iPJCr5glcuJCPKqYVX1Jyf/YnBzO6v0G3ul
aPnPTAsPX+VwQkchanwkPsAIzN1RCOg+WjKAnmJoT77Os6+v7LhL87AqZHWeF1a5U5JjB209lT/C
owFqBNj5ILAXAIG/PxV/1IL+P+b9n9LBrGa4VrOFHUpfyDotwznYOnUOETTY+eKGrjt4Jkv7MlpY
nyVew8efpR+UiTMPM4DcRftJRiHLoLWGAsWQt1ABcK5hBv491v+nkNBD0DGGXrh3zPNWH4ZgchPp
ht7GnIUrQMW/Vmq99J7VgqENwCZh65OjUj8Gckui3SzcNL/Ws/n3TIZrP0U9U0ubnJOjx/RmoXUi
6Tdju2wYfwCq8KHDMVyXDHMhF810i21ry20JNZLSCU9gCR+urBPvzzH7j5WyplAPYz/B4GjmEGx0
yAvkBj2A+GNoyFqT73L0TzI0HNtNNaBcBz3j2MI4PEAEl32zdSc1nwYvnm+dmJo+LTUOU3H2w5oM
mjEmiKt7pH3u1vGEzoCpgDNZmEevgYjG22C00LBsHPdT0TIIuhCxoCHrt2kvyHQkQUm3gyYqgfje
nfAB4aXEzKjrzMuumnmBcnZcp1WP4lIYnRUpxFTDvKE31PvVxGL+MS5RiY6jKhO9wPJ5LnV/1zWs
yyRjkQ9jlmV0M4yveYSaJrl3ANd85C7rQW+koH9SbsM73bARuhtgDh34FEXH0vbzm26oSLuCud8l
Kd2EkNZsuW+jXy5ZxC6ewxoFEyu7fRzpfB+Hg7clNWkOrqxBrJmLJqWdWkgywqH0doLD0WaupuGB
6XhEm5T26aKiFgnYoHZj6NjbsFqi79CHHNJ+0eO290O1YQvEyeGM0KNgaHz30cF2/+mERbUR4SQ+
xVW3vNKoHg7MkUOeKFm6N5pEHJB7H8UYnPOk3bXj0IOzFPFsIHIcs4jn/LaYyxgD7FVf5tp3z0WX
MkxQH6nuInTUvqm+CT9FQT186/1uSGGPOO3jGFkj8iH1fWGF+QFryGZHxFAAemDrxzmOZ5SOYO6t
l7D/ZFvI+wkoSacYf8jPxpP/taiHBam1hplE0OCHQSUvx2oCtNLLREcgOzZGfGOdcy21YkuqmO3g
ahh3W+g6YlhY6X71Z2izTn3Jb7lE9WPwnHATRDC/dN1GvlQhDIbJ4ERPwAeTzM5jeWuZP7QZrOvM
bqJ6OI4DHaEs79ud6XwKWZvI3c06JyctvRmSvpCgZpoMe8jfBRASCanDs6anxRskjOJUipG9dJDp
hp+jYjtoGuIkhwLtpi+rJxm75MlK/DMmR5wsZXNPeSXx+Ejj2jI7Ccgi/icko+BOj/bODNWcsRKS
s84gFgPN27y/6bwh/xwPMKVcdPxtouw+FuN3jIKG0DO8N7F2/H1DfGc79Y3zFBBt79oI6RDEiTna
lV3xFSuwuEHbDNc/dJob5HwlDBsy0iiRlioaExo2wUMHvbHbEkqEJ5WL/ERDU2w0FM4SaNTECVRU
YphaDAR877HYjKRBgRGveKqAW4dvGMRtoOvpTN8kG5sb2MKOz7yPUbbOW4a0o6y2jE/+s+5UfGt8
n6M6CadYNcl+E04jQBn5GIOSEKJKGrfFjQv/nCxeLPJiMUPWcvGmBJqIEXzP/apOHNs1T16ROw+R
Q2vYFcYcbPDAZ+HdZCKawLnRvkCIfQC8cfBv7eCZ46xbiFZjecE3A4LCVnrtlo60SEcIbWRMWRhb
WiO2pirVpjZjDqclvjSpmKpy106B3s09mzfjPJG7vGia376Ec6sf8+CYA1yCsIWjExhUuSXCFpsK
iJa7pQC4mfZFjmqy7HZh580bFoghhcHZtENLo940cV9u3QABTXDmbuAc3aXSCYPDHAV6u1gX6A2b
Ozu/V0sWTZOD1k4PhKt2h+9IskW2kGZ+VUq3rxOrxi8utG2ySFXyJgYd6d6bhDiWkPrZFLX3bJZe
30exsjvuUA6lXjm7mfbz8tSVMIuinuEpJ5qly+CxhMNuA/6O7A2OUzqJOq/YFnSQSQSRrB2x1R4i
7fBzDvQJoN7lzjZ+uIsCCMQXY2+TmrYMarxq2KGQPqA9L2a0C+Vz4UgfRTkIVDYOrjys4TKBjZH9
mdMFMqRVAcGviEQ3I/wvYfzasfnrQuf6zYkKN5t9F0qafQ9FV5gDb2XYleiCDP0BR5HaU97nkD7t
ed+DERiyLyAXsV+tH0wpmwvy5rbC2cl6WtAjc+g29xd5iKRvkhKCJTswiBeQBpgLnF4LMVRYqlV7
6nRtVkDFG2GFBmikBhwuxFBg4n5Nz8qX1XbsdPA6ToRuOqPNVwHuy5M0XnvgBYahGoS/DVAtV6i1
t4g5UqeQEQ6zxZhq75V+lZEJZykIpfD5W6y3s5PXZEUtRVIRlWcTLRcch9AmFkLecBd/h6b0Hcw1
5T436FH1Btwd1MQQqADJSQqZ/wDfdcyAz+o2s4IA6eDG5QkqsviXIyRFPM9z77FvYJEZBGcuSNc8
5OMcYp82zwMrXojDyj1VVbOTuhhOHqYSwsiOh57SUv8c5mbaaRekoaqOfvYTgGysbm3aeXAj5ajJ
3RQDfmRRgfcxu1ChhgAXQnhrx0QWpfeFtPQHUvn7vOv34wJecLCghOcGKEwUxppkYDOBS15c7hzQ
VbKhRe4admgZzi2RGzJ4bcKmAepXrkH2POJCPY/18KWCNe2W5micoYAxQczGgkHtQZN6jvIxQzkY
DqjE/RQOiAqlr3bh3PkntOEeAB5ZbgfcrzdVg7YMESKH9Cpcm1pHv0wN+g7aovPC0RkSLRrFsc8e
c950m5j5b7Fpnqp22NGefpc2L6GHHeLk9fMJKcLyC/k0LqcOe65mjehboMMRahOC3qP0phFRvLU4
qg++gHCrLn4GxjbJpLDRvJKQTQ5rXeFPn2EI/0BgFryndXSAHtgn5hGcQgIs2KHBL0I+89QOLtvz
ukfrKcYIxTGR4MLUQAEQB1tG5DX62qT8WqNz2Tt/FLR7dFTRoExFqJa0WEybLD2KMWZR3yY9v/Ch
81ONQ3IT6hgKmmF5lzvhCySCXwEHfLake/Eg7LLngUErs5kRAuelhHNk7/6CwHmRhX74CL0qvY0R
em87auM3ERJn48HacRuZ8L6EwFdW0P5LGPIXUcCviOYCx5Ez4nWIUltOqUqHKfgeBy7auBH7OY9j
mSxt1yREqbuYgDQiKzMlKop/oiSPHKdXoEsj9iOhm0BYkRaNKOHNZy1bNDBEHyUMiuJJIIP7sil/
AYMhEycS6Pz21suGpbvtIEqc+U5lAL5nFkLt0JMqi7I9YEeIu8LpvJ0nyjGNveJ3PfPfrMrDRMYe
DjUzGdycFvij+NHXYpJ71oHaQhf+TE39EFJkjmgw94cAp09KPNgEYsm9dWPNszCCCCKNvS+Fp+ps
ggxRGiu0cKd4/NUvDKL3+YxMt3XCtOxCBw2leATjZ6KZHQQAXq156qg7bbxRVWlVImVxCtHvES+Q
C1fkd1DGyxGcqNfG5u5WWPC+KbMtSoL8qXHhjQYddbsBtvvr7OLdI2oHaJegt2xYo8FCcafMhLzK
PGLGFI5j38KR4A7Xg30dVdEniBOPO1DkDIx+4DKAJjDKeqX/Zn1+DxkRnQyLfaB+9N0ZWJDQKGg3
o4skGYJEsCaCM05ia+/ey8l47AZXQco81iA9VGE6xTCamVvrwKNt+e4szbjxJk8nXdD1SK/L3zXk
3cCRyN9a4gR4PeEJgX5uGiKSwEJQ2U3EmzZbwrhKKh68+oHbpA6MB1BvsXByVrhBoCsYbLnXt7+K
Ms43DgncG8RgCJPg4Nh2XhWhSUoe0Mjos3JcymwkevoFSxKkCZGKTcZbPCAHYvpxKoebtusg69wM
btYGwMlD/vGZlcttVeewLepL8akffeehiYr2YXKE8wC6toLUL4W+h8ceIkqK26jWTbZ4c7ktlHNY
8oDccN//XIm23HYTg1Z5LRegEcJ6O8Ua3z46+3JBox6Y7e99AWRB3esHODCEG+pVnxcgVFNYJnzK
G6Q7/aTIIY+MSrkxT1Cu9hJbmW+lmUdYZKBmX/c8PrnRWKXBPHwDmfx2ajX6tuJuqRYf1y6N8A93
dinVmI2xbQ4CKEBWRCHOgXDI+rzCeYibUiqU85UR+UBEgQNnxP6DlHO7saMMkhAuBfiP+o40pz54
kY3OaILvXadubeMgo+RuAZLSILelhguU7+g8c1j7AHrXyRobZ11MZVrAmjsDOA8p4gBOa8H4xqnc
b2D5OdtusHezEiN63jByCiQEFOLey7cKqV5ivAnhVtoqHajbpYFuPg3GLFsJb7PR94tDICRqB0E+
bqhqfsZLB+FR5PNpKyqCqOjJrck5TNdixJBpANQDWvwmlehQZEZCpj6iOPYd4kKUUTYbyFTbTewv
3SHi/Cz7OpZZActdiDCCvKdK/8VZsJJzE+ADCIQWIwmobNgjfWkY1NOQy+E+TPmb5fJ+0W234WCi
wrZsvqvoBLMBpeeUOrWTAOdX3hMDC2YJ5cB9riscTFPwTTUlGlmhmlONDsquM/hBjSmiYwG17W2g
mj6tm5Ht5qjSaCr7deY40Wte9D5MMZoX3do4GVuCcIC76ljQYGeDHhAWFMThBoQLmGpaiN1TL99F
0oM4Y88+jWUbAt9S50ksYnRgCwRNIf3tWHZ1CvtHjf+gn6ZimHTQVkHgf1B3sgWgrC6bahdwiAwU
om3uUbMwKffb+qE1EE33keclpnWGjMA2ZtMBb5PVXlju5i6iBwMa+64mE3wXKm43I5uhyzgP4LSp
hwY8jDQO5Ctf5vtasyXRo0EWgZzjELnmZVraB6D04s1kBvcebnsDDvQOi2RwAKKFwvtGqsrZB7Iz
X/wCliOdcnBIMmnTmiPlExR1DwqJyt3cdn0Sdmp65WRxgVyBcxJBNo/N1lSJG0RnfdxO73wPRiQz
n7ca/nfQxM9/ynGaNvo8vZJr8amCk8cTbOv1ocP9K/GqsttMlR2yuP4fZ1fSHDerRX+RqjQgQNse
7ZZnx3aSjSqJYwnNM0K//h1l5Y9nWlW9cpUX0AIuw71ngGtBpvowIFTs/Lx/BboHhEqYaT5ask6B
voX9QD3Yz2qW6S6qcfn2MqvGlZdbG2Gp6SpNAMUWCsRjXuNgLMVcwHQt+51O6Q/qecOm6x32Mrby
ATDMfltPnrNHtL0WgwP5ehfJCPhdENh2QHEFKfnoWir/beb1vAOAKdnYTBSH1uLujSNttvFKgDpQ
MSnjrQRMqrrKuW/BVSjNUeSoRQT6MwBZ8TauuYO3JnGexdR7D9JT800OKvl9asv+liYVDlm8YEFi
jlyGRWf3FUlOkzfZ426YrOlFjEx8t6kqrtJyLGFe74g7u22TTVnv+/QoLPuN2TBDoFk53Ew898BW
pvmRe3i2qMyS23zqs/sgduubcuqigwU3jdABdRFM2KI6pFNGj4IDXRYksjp6tuvvAbbOd2PK2rsg
SHu82/KFv6nyFCVRyg+OhTrlQCV2OlwiDrxdDjaUhKBOJBIGNFPlPsre9nY07UrkAOoY4KrZTUOr
KL172Bh1h9ZmC6/Lj67hYWtv8UxezmKrh1tan10xC+41AZ3xjAHsM0xVnb1ZeRYh9kV5oImg0F4g
KAVjze9qv0quYHRRH301zBCcz8cjCRIk1tI4R1mVk3Hrxrm3wwE17DJh108cqh8wGu15+TqxUiAP
I+Yb7uQczmdpsY/rMYOceJecUEsMnnivvJOVVw2et3H1hvNHbgFaAlxlgST/mtzcQa2Lp/dR0Mjj
pFxxGsuliFPLjm76rnCvGk8AtOzD0gXU4LG5ncu8fCRlUO1Kl9MnBxe7G+FP2Qb2Qr7Exc6HuK3l
Aqw2pP1phL7eDlJ+zt90VNVjaiFhRfmSbJk4OfgIy72wA/h0BhAOOAAQyH9EIlJHbOQA2GVIVpGa
J7iFzeVJeSIHHislNTByYx/tSBWka3n7r2uVVC+iMy9mwRjxOmTQJYmS+WSzOwvXNp5OD6V8jwP1
EfPxtUxfzyeADQVAvZQ+DvCSsdjQhFQCptU0cFR08rTekCJPjue7MKTh9To6YAc0iPMIBQfBDiXS
gICd7LAxIovzdr4H00doJbROQOaps706nMVTwx5kDFekYaXqtNTHvkqPa3UzD16VVTsEdVgm9n3i
tsfCzVYwzaaB0eqKQ5P00xCj6am99wBdWGSf2wleQMVK5ds0LloBJOtaPDOhMBlW9Z0FhWtCkYIa
/1426FrFjDWktUSAleoAz5dW2ZHBV8exVlo3FFd0vcfUjh0fVdHgOoNs4lvbBNZO2YI/dyOvrU2B
ZAJeez0rV7ARhpH6P/x3WeWoAYgmlNZbOkw7kkKwVP25aKR05sis5gBu7fl8mqMcxj71Vo7PrWxX
KkSGBapjGMcghxtLEzdAn6XP0E6/9d15pVZpGpVl4X6qq1cjMm6RZ9UhgcXcHj4XzqYGweq+pchl
XjY2S9efuoiJKNwAEh6hBfxOigsZ/pTi/XzjpqFZ/v+5cV5HinBnhmvwr0JS3C7XdABMI6OFLoMx
rRzsxIEGTO9vG4hyLw+qx6gil2DNKFzH//vTmWs5kHRXM1zW5cbHw9qS80awNWCG6fdrwSukXxbA
YbsnCU36wXol8S9gDVfm1DTsWombxyXkl0bgJQJUqjas9e+dcgpWcAyGTVOHLMoOaUteetPJ478h
H7lzYVE4tzA5rIKVbdkwNrpyceC4HW+yWJ447L0KCMfQntxC42d/flH+85364kTRMYtZM0RWBrz0
dc+Ivad41D15Uw2KXDRvUbVvwAWY+5BMVoUtzs8/wNzYtD69GtT8QManBnLdV9Sh9AW1E/sbIwAP
yNwuXnoVtHegPEV7eMfNKxvj14wrSn1tD3BGnH9eBAnCaEnubeO5ga2kBA79gzdzAQYc7cuPXvF4
4fM52Y92LpcTuKq/DSg/XNHE4Ud4N9lIDShk63HpJ+1f0cMBhnMvf5QikLcuSbsfripQ1uQN+TNQ
Nv+pGoosxvkh5wiar0Zc+wZZ1g63cCUFqbhKNixnYZnOd/lgvUGs5SWd8eKLalATzvdmWj/L/z/t
OiguOQ0L0hH1RBgmwffwZ5xk3+uYr9wRDUejDuME6UqWrJ6nE4jkN2PCu83si6fZhlSUM9l/u7pf
mXvTh2ibXDzW4FBUlX1KuRdCNvM5CWKIFK7pzptmRdvi+mJAtqxP7ROR6lDj7SwljkbnuSEw0rSf
I28F4/BPEuqr6dc2O7vCQxmG6/MJazPbovjEkENqPJRxWDTv0sSiKOL3w/SkcP/dBxkcp4NhtL7N
VlccoOUW4TWFRP8MqP0umUmitqyvUMQnc3tcEE+vjFfObdUn5LpCoH7QpsyuBJwnbq0iVrdFayX5
xius/r6HWeZv8HvYiwNl8V81KtDTNkt58CI5G4+VK4I/8ey5a2xxw2apqxDag5fHxJ7IiRU/O6BY
O+evCroNbHx359e6YavXlQjzFKqkg0AHvT0lm6jJrtJerXCiTT9ei9qptzymHBfwHYDf6/RHJ+44
ex+8X+d/uml1a6eUGtKxzHxrPnnJaO8meOChZAQPUlQbqpWXj6ELXRw24MPQFVMxnqpgUFsKkSDI
pPQZUipNu3IcmrpYguvzZuPODQie7XCKWLBvorjZRwU7NqBLruxmhijV1WG7kdV+DEO/U9cL+ZND
1//oUy5/g400PA4TYCJ+YgX1dqz75Pv5mTEsKn/51k/fNHm0sOnQDKd89umhLVl57zjFRX4aONCW
Xj+1XvY0C5KE2CeelsO+wsV8nwTWiebpyv3ha0UE9KDvmzHkp2F4qk6TSu+gA9ch47fpQLwrI6yx
luwJcDmOO9+68HN0B1iHBr9s0JLPj57heNAVX7uiRpoH5Z+TnHuU5vsNJIqht1yBeJdili6LHl/b
U31HwU8WBhKnHoJIrYTONv7CIW1l1ZmWgBac8AIqfAAU3BNzYLpmITHTeWvKToa2iUaRTWFELGuJ
qzUACTDHQjKyXgPZmprWVq7sQQWErbh7ajP7CIfbPyKHhs35eTVEui5pmmE3kWJE22UOPJCC8zr9
DdfLldZNm622ZgGVA5ceHN+T7UT9IYN4KvyZ3PHeGaW/L2DFdulnuP8NvylBir6GPA3MZNNNWT4O
3t9crKlCmsZfW5XBxMBlBsbppFDNQUpy0yfPl42+tiAjWCvkOBmckwTab2919JcP3AKz2Jq+1dd0
E/p/gqYjJ1nbAf8PzzuUo6K4+wmESXxjMUnBSG/j8inwrW4359CfXi4pyZOkQF+c/7yvvZPQu3aO
IMmd55ZfjSced9ltrgpI/1I10gOESIaP0WuqXe+W/VOZ1d73COziN3hc0f1ExgyCGIxfDfDCPCR2
QPbIQUBLLkHBNWZwkwIj1Xs//ysNi1SXRhUpcEcjG3CPpygpotSBk86BsgPkdeQ2AUz/5Xw/Xy4j
5uva+0EugZDheQtZUcB5bPWzGNbsXU1Na8t/dvNIBBRkF0kz3HqRbd7bUT+v7P1fDhB+uLb+OWud
KJJWCYTwMweKKxNATyiGGpO70sOXuxB60OLAz/0yQ8W+CZGeB/ze9/ttb8mbSo3Z7vzgfx0IzNdv
TRTQCMjrtqhEjqC6QI4SkLsN3sIKlXq6BW0cL57zXRkmQ5fXp20AoFDJ/BPg8dnGisEghyLRiuaO
qfHlfP50zygmRSH3JtMwyWr2p4/iudgE/WXAcIySdjtGyolA36NX0IH6W40/MxwKwD+cHxfDJOsX
MDq0ymq8hJ7qnqIKmNTBIU89cLGdia7MsqmLZdQ+jU7K8hEVJBucWXjYlb/z+s5Vr+d/vWngtaNM
2FaBUx3FU9u5L+fbYv5zvl1DcOkXq6FprKQpUSGvKwc1cVhol7eBbIJNGdf1W6ZAvz/fkWlstChG
mTsX7sSmMGfx1SDjb6pyOiT/7JWVaWpfi+G5bnLp8gyGA6wD8kqoBq5mVhJtkevxV5aQYbD0S1an
bEvxoFWh9OlTEPePEFt4orM4DUNzSYqU+frj1srHglazn4ZD9Aao/Nw9OZf5fgFx+9/VOXeCVEVd
NmHCQFSLAn5dBNNd5pUrP920x5Fl2D4tf/hADR0EV6qwdT/gH3iVAH7eFONOVN4GL65NKxZ1OtZv
S//t/KJafvr/JUEwWsti+NRj3MNzd/DSKrRc93tEgXiWsYu64iD4oSxCVa1dZEwzr0X2CE0UGXit
E/Z5ckWy6tEZmbulg7etI6s6nP8aQ4wTLcYbWcbR3LhTCJrqdWRbV5kHxPD5tk0foB/RKsuCqBUV
jjjxOk3R1QBMF8TDn6zqMutzX1feB4ApTetk2Urg5ABGRCm3qT1Xx7KAFkrkl9Xu/KcYIv0fI/bT
pFdOm4+5zwtwdNqNw34CprRp7JX90NC4rsAPzk0WDAkrwyieNn31M0nktr3wCNLvoyomKTzAAhXW
9M8APlFE3jnwweeHxbB69Hsk8YbJZ4mkJyeL78ogf0vKbk0MzxBnur5+miN9aIGoFBbTCzD5m2l8
z/EYycWzDerR+d9vGnktlosI0JAuc8owJ6/e+FCp57R9uazpZcg+rRjRDEE8EzTNg7vAf4niX53/
67KmtZi14K3t2x1kMjpIcVhQiqqCaTeUK0kjQ9TqIvhtDQSIqvsm7MA63jV1QsFIimLgwMpyB9G3
lY3HWXaBL/ZRXQzfZokDBxFehbzKb4vMvl7gJalsrqFiEgJXqgBBt6INIKUH6L5cdU3Q7rjlrXRv
mnnt6IZ1lt3JOACgp4m3GRjOM1w7nGItf/Flso/5ulR+6tQtyWuG4wDIzQ1oSVdenLypLD05QbUP
EiTKqZz2F60HXTsf9B8xgAikwh6ilAIqDh39GPI1uU7DSLnaES4Jc5uh6RzM0/ArK5NjyV0XGPA1
pQ7DetPV8zNHQE7BdgmkWb4J8AEmDkv07lvH1zIyprlYPuxTJHLpT3AMz6pwaNII9hxzu60rXwhc
BJvuqkf+dTuklvdYBNGaHLxhX3S14HeyKffjMaInsMIkQNUk3kwkfjo/3abGtfCPEsUdJ++qkCpw
IyJPvi1EjvNtGzZdXSk/U0JmJfVh98PApvTnMb+i6Widygzpw0kAZptDrnglBk2dadfzUsSt2zEI
hUeA1zxkpK+vO7f0D72PPBaEyYOrrszab5d9mRbw3GLKVhUwQkGfY9ckqn1H3LAdLC3Fq4jK8Zai
25U91BAzupx+bM/EC3KfnGLxve0+HKiYAdN+/kMM8aLr6QOP7MOgO6/Csf3u5TetCrYpeDBT9Pd8
+6bfrsV7TfNSWB2EhsAI2U7OS8D5JqZrlHVT68tXfQpGRB8FIwo07ChmN6RQx6aq+83kT+/nf70h
OP5Jtnxu31MRB/m2DoGffR5Ic+epbuWtYWp6+f+npuuhg5OBjyTH7FfbvDy1iL7zP9o0pVpET1IG
qZVguSQlZNmUe5OUd9KXpyFas1oy9bAcwp9+u1RjReoC8k6cgV8vgYvflO1QIa1rb2mq1rZa0xBp
Ed2DudGCVUFOKVDgPS7muzm1L0p4g/OoRXDgV3xCNYOcckjAJdEPAVZjTd7OT4FhXepq+Qkfggyy
mtFJYbkr+GpM8re9ek82HEG6YBCfuzya3TI6RTZQ/XyRiozSZ1n0x2GheLnATnjAP1/2KVoAO71n
DfMUEAiWt4/J5L0MVrv3ijUvMsNS0qXxuwA3JrEkPRwHVN2s2XUKHDAJ/fHs22UfsMzRp8UKZdco
UnbNQpbk98XsgXJdpMinAzZ/WQdaJE/Cb+CsBaKtD7a2U1w3hb8R/grYw3Cq6eItAtYBXTCA7eLW
r6W883sQzOInYb/VyYXPFl3AxU6lI7uossPagwIB9ey/sLl/9+DSszJApjnW4riLQZAVMCALvfYE
1dLcuWuy3638fX74Ta1rgQwL0LGICygaT+S9Is/eEGzn5GO2LoJCMqILzNtz6apoyGq45Dbjpp5F
sstTPhxqe83xyft6uyC6zHwPYVJg/ZsiDHyvumeEJEfoEffXGahhOx+yH1u/S8V1ZHnNt6DqoULU
5Vm2qfs+OhYZZztcevMdH+3cAcmjU1ceeCmbqm29d6lyFKdYIPY5Seznkjv265wU/W/qWCCPStdu
X8YyiJ9AXHW+izSLwjxIyVsX1PaR55Fzb4H7fMhUZ8XbIMntb1FKEaJTydnaPv/1DJJA22KUbFTW
O7Avod2TcK9ow0FzfZrKl/MLxDS6S7efNoAcbLgStWoagnYG74f3CFoQffl0vvGv45P8n5QWauxW
67Z+GDjgoZbWpg6QKnSL7cDgjkoueqMTXUmrVnkM3p5LQ+EX5XVXefmh9ST82PMi2Z//kK8RhVjn
2rWhGCZAOOt6ChcS1fXYjdOhSX2442U8iY9pECQvNWOjegJPcX7K0iQYtpROE9llSCwCJYx1vXO6
Rcu8zEHVkyVIbC3kMCq8853hmvZJcOSd1/4s+IJKUPD8+AGgEmwU54xE1cp3fH04Et33omTKT0sZ
+yEKGY/lABQwNA+GNLizhXOfFOreUnTlZPn6fkK4NmKjPYlpyEo/jEDeL+PymjtkpWnDmtVl4sFL
Tafcw5YpRmiNpCAl8V8ZhADPz7Vh0XJtQyb9YFURafAIhxh5JpPvwhfXcVkeXReU/oKuXHENca2T
Bdo4KmXlZ3aIIjZD/oXNj36SgWrFW4iNZMWa0KthsHSWQOmUYGdZEQ0jkT8UPLkb5xGks6RZQSoa
5lknCkBROxP5JGmYjWKb+/XGVe/nJ8IwQjpJgPtFKj0HLSvQegYIzai7lD03kPc4375hopm29fV+
B5kjV4EMUkLGRgI9qcB55vn3ORbeQ05aqJtALGYtT2UYqMD9706bTKk/IOywGca/ZnbK6NoNwjDD
uqYXdBSQzJaShHl6w1S8saV3BUPZlTuWYcvQxbzAzc5KeISSME7GHYO4nAPFtaB7k5N/hTSrE32c
nw3D8OiSXiBwUlaMMQkLL7iGxtpPoPFXjiHDAOn8ND5W8BSK8QkQFLwCNRjplWC8tcDs3p//7aYO
tDM6miC6B1kcJ0z5S8bBmy5fobG2Od+4YxoZbZ2mEG2KSNKzMO4hnMV+c+dXDS1oFT3P/Z3X/bH5
Qyne7OZ+Amnfs96oXLO9/ufp9/+JY6Kru+bllLmAEamQjO0OWozbti9eoe20rezqvemzwyy6MM9H
KKt1fyY+yx1okt/qMbmuGBBZXXbMZu+VW8NKyBoGWge5gL6Ic7QYvTCNFIAif7MBJHy5sgJN+8HS
6aerUIWHCmsVRElE0W4aAVGFynt2qbou5M0UXSaYS9gyy596cVsiGXQ5/LDrhm0Bi4IAsl32GqsQ
kjdo54sp04XJIXblMBBp/bDpnXgXK4s+RFC7OVHOIKzIiXqXxWT/iEAAzlHNgKHGRgo/eoBzDDQs
Rsu7c5OZHtWIzMvkzu6WtMEcb3uipmMN1sEOagwyxUbpzlepiPGEtyEKdBBJArkkKslJWUFyy0AQ
3+Ue+MPDXMS/QI5Weycou6PIZgjNygr0Vx8aL4cxgGi0VVvNMwQR/AMscSYIrhJ2FOMc7SQKjHvw
dftDNNTD9TgJdd3hPrxpk3bYwU9jCqtJsjsHmmXXblpAsBlSa6e2mfITbYlzhfkEfTCrh11e9Ore
blPrb572r0CNyR9T3cdHq468rfIrSCIBm3YiClBbeE429Q1kJadd4o/jAYlAb89jZ9zDPmS4Y/3Q
jNs6zdhd79TdM2m9hcJL8POLotz3foWrSTnexfbPYLavoZwZ7Wzp+8cuKCB4BZ2meuP5NAL3OP4Y
8Ma/IzMsSaBDIbvdNMzevqdNtyXMiyBeP5BnyLRVj0kmhbNAlods67mS/upiDqWPdBTfmiwHXtZr
qVCbyIcMilcktb0b7drZggw07WRPre3YE0hmAYX3wJM8pbuIzNBnshh0B1e2KkMEUW2nyuxZzGLE
RlvD2yGtvlsQ14NrZwvpJAUb4PP74QJ5/WKBUy1Mkzq3yz6G+BGWbrR1klL6mwlMqj1EKuYjBg2I
hDEB7xlOopuop6pf+TrT5qNFroyIKkXUu6HnQPMPaoPNSwC0yPXYQNvk/LcZutAZdDXjSPgIb4AT
Tm9fz1UbPHQq8fatw+e3y7rQrrdzxiD7yWwZVsCrb/NB9BDfyfASXrzB1g4O03doaQfoIY3QLkzc
kKXTbULde7/GDauffp7/BsOJqPPpGq+hroSoSyhrB6Ig8bsjyO5804ZfrhPpejY33KGWDEk9PFnd
tOvi4iAL8XhZ80vkfNr9HdUHIMrbc2gLCWpnsqvdn658v6xx97+Ni1yQLOe9hxI7y5/h/ZbeVnjK
hknbzPXKCWy4DupoTWVXLa9IBX1Jvz4Go/9W1zZUf+Bx22fDH4jD/ASS9vdl36OtotnGJg8sOgmD
ctxmxNs61Z3frlHeDItIh2w2UBCkkED0YTY2AKJJc7GhUbMCV1t2vC82KR2lOUKQpcphyBomzbfE
vkllcbRRDfD8ZmWdmn69tpA63tqQWPEhYDjmt9M0f4vgHnl+2E2/XdvFXT6VFlR4CAoYw/XAEkgc
zcPzYuPh+pBNOt/J8ju/GqAl/j4FQt1AMrnmk4JaZx+Doc2Dt8YW1k/plRDrgTHUB6y31hatabCW
/3/qLJ5S6Md5mRNSnBwb5ZHbfrn9nP+Sr6l6UFH0/tt6UFM7ib3GDiGFsIFabncLfEN+KB79t+Yn
JRBt2wcdkpRb53cf0muyK26aa/eAG8XVIoZYPZXQJwGa4LmE+OKmfRHyYG/WvGNNk6ntCeByeQ2g
N1BqH58bYHp6xrYdRMiDNbFnw3Gsk2psh0lH5YUTdvmVM5QoMuLKWLqbcbizxpeiGJ6z+ur8SBv2
Zl/bD8oR20wsSickSRJBeWZ8aCf1FMft2vPCMFg6ADRthJODq+CGVWo/j/Cl3YwlZAVT0AbAE5TN
yh5q+A4dBApw2wgpoq4JuV/ufAI9R9s9qmLN4tDUvLY1qBhyeywrcU8ZnDu/iU4iDm65KF/Pz4Ih
mHQYaOy2HrQwMUgdaZ+Twn1qbLkywYZNQcd70qjnXd1lTehY3qb/bvPvs3c/RZATfD//200TrG0E
vLAZ9AUXyQxbQOqnhO7QQxVVGxvMkfM9/MOdfLGx6SjPOFOZh3hoQyjYTwdx557IFnKAOxv6f1uy
gVJ9t7Nu8ZI4RJvTc7yL7oo3ur90BWvhHrXpAi+O7BCSs80W77ErDplR6D4ziPa3K2RB0wrQrpBp
UA6M2kETjkFGoPKKLJCMH86Pn6ltLcYLCJLKmMYKFJzB3SYqencTDN35xg3rS0d/1vEUQXXE8sLR
zrZpDEXMmIWWJTfMguRoR1YyyIYtUceB0rEva0gsEzD2CdThx81kDZs0gRDJBHXTh2yB31fFyjcZ
ol3HhRZWWseu0/n/OivhfNANzSYJ1kiNhojRoaEKmg1TTJBcbKym2OBJbW9AKnj0hIJz7fRxfl4M
k/6v9PfpfO79xqU2PDJDO5/3Kp+u0ypYSU+bhkeLeCidF8BFDEiHgMfKnN8WAL81jCLP/3BT69rR
73qoCSQCM52kL039mxAKzc8f59s2jbwWygWFNalfwOdsnu96um/J/K2q3SsnWjOLMo26FsZODmkW
n6M0z93I+87rqfkxi2gN9WlqXQvkXAqbdkVfhmnWvTlgAjZE2itr3tC2Dvksh7yqvBlX94A7N6Tv
bgZfrOw/hhnVAZ59FQ1jOlASsnqE2aPYqeWvWLu2m5rXzmao1wVibkYaWoPctOPBx80wTr+dXzGm
YVlW0qcwYiChi0HhWVxVSbWBQsSOS35ZiLrLB31qG1mopPY6WofNoKA5H0P/L+NrlRjDUtcxnJxa
gcoENL/mtH1I++K9GzjsOPzpmJbNmiiAaei1WLWgKU/SmlXh5I3Otu36dBvDXXSbDmqNxm76Di1k
AzIwCQjCEEK0WkEuLg9C0vb9UwePuZteqv73ZROtRS5Vc0WtGdpxQwz8thNfc3hoXNa0FrZ9FJF2
xl03jGMo6nEov7+MTBVv51s3DJAO1rQmmBt2KeAicBJ+taAdDv1w+jGPSbqF+PXamWWIAx22KaCu
7MAXCE6HuJ7u4UjRHtjQuStPe8Pp/q9W8ikSVK4a6N/nQ+gQBACjZQpdBMfbs7R2d6Imx6iPnb0X
KGfXt9Pr+YEzpfX/eSZ96jVG4kgGXe2GkZ8Fd3Hf0T2dBg+Z79y+HuMG7qZeh+yCjQW3ZdUIOwjb
H5O1lW0IHh2zR0sIRzJomIa+m2wl1G8RM5lc2XMNOSUdskeczoUKPxqvkmmfpVArn3JYk0DUndvb
qgPpYlpLO5i+Q9t/eZ7FVjpz2H1ZkOYHdICzZGvJlQ3Y1Pqy7D9NUmc3FTjYuA4EjhzfZuCJIAHf
RdAF9eMLI2jp+nMXCcovkZ0j9LPxmUIbeDO4JXRWI+tE4lU+symClv9/6qUo46EQrV+Hvl1+az16
pYZx5cpkXMnaPgzP+i6vO+TvEzryEPs+u4mhgP29SHH52FlIC0moL+fksbFsyITDCTd4SZ2Aufvz
obRM9RcPtH8kmU/fFrRemYwyXxzMnBiVFP+1hZptBcuLbaXc72kzXNiRtkvjMSvbImAyLMoP1v4Y
ISYMY+qNEpBWT/yVTpZ5/+prtP26LkZrnBMu4eLd5a8SGZLD0MKkamMDGHlZVUJ3+wPQrRE8YNAs
L2i0g8FvfG07fbovJ7UmK2r4DFtbcNiva5tPyRgG0OZR85YGV4u6+/kZN5w6Okw0SKau8UASCiur
8A9558z7vIMRqtUX2SHI47WkryFqdKzoXE/ONLaBDMUErK4f0PwlsrCUV269pjHS1lMQd3Nb535w
SoqXlj239l6s5UUMMWFrq8iFpFfMcts6TSSFGwp4l3gQW055JfhpbuyVeTAgGTwdLdpFtFKDR62T
N5b7os52VV/sUfw9EHGyLf+FRW+xmE5jHQoGmDZccFKx4/7Ks/zr8fN0IOnMO8eDlMsYNpCs7pp4
59OQkuFwySLzdJxm2zkOTuhGhQKyiwnwpSLfM6JQeAfo/wiIar7S0T822P+HvBdop4zsmhn23XEL
RGgvIQYFwfS9g6MSOQYGM8aKTe0rg73GR15FsISbKhyq1siegEBysfN0wyEt53nfNJCUgmtGhiKx
JZrmo5nKpUKeeX9hmYX8m2yqfhvIrL8vIoHScQdTeDuE154Pv7VgSCHEzsYRRmYjrJjOD+LXMlTM
09FGwmuyjkDjKExiQV8YrNigNAX2UrLlaYBCR9ERFLcttc+h3nHkEwl2WQYp9Q7mepDKh3i6S7rv
53+Mab0s//90UFAWl3XbjdGppfwmGuG1khVHrKBq5WO/3pY8Hbfq1JPqiB3xU1H0D7VT3Cbp9BMK
ZU9u6fw6/wmmLrSzFuAEXrvRjLKD88Np7gkuiGX3Osu1ndVwmHs6qA2vhRQuIyM/UQgC1B0Ul4J+
kTACj61QzTH2l2toGsa4d8FrRa1g0kwzo+2EVUSxLqDxj88KWjizwEgjRaGl5enL+XEzdKCD0fxA
VbyEhmk4q2Qn7PwaViwhYmglhL8+KDwdkNYqp3X82p9C2wMllrYwhs2LcaU4bphzXR3dSyy5+Kg4
YVM0v+jkOLe4XdUHf5r4n3iCquP5ITJ1s/z/U3T0qgE5EhbDIWN8OGI/+Oal43BTAByzc4OJruSa
vz6ZPB2B5vZWBD8slJey+sFW9iZLj05gb8T4dy1lbupBu3rQ1K+go8igLOK79cmt6ueompztIGi0
j235rVqlwJuGTIvGzBJZ1sMG9MTs11p9BBnd9v1rgjv8+SkxrVr3v1MyltZQDAny8kn8RCM4qoBZ
igcUXQmKrx++EM7+b/OZjbJVU0rcP+r0KfHB5JfYF+v5O5PNlagETCHHLIWqQv94/ntMHWq3kkF0
JJkKyU8opDfQL83UdR9HYtxklmddSbvJjrBtIpshoO9tCZGl890ahlFHTKdw7vFdL8FJKqPdiIx6
ks17y4tXbkGG9aYDplUurFwh8YrmvYPrQhNewb88c5st+nuBK8yaR71hl9Hx0ySIkdLlNj/VNdkH
SryzrrwsxeLp2OnUhscQtBT5aYqjYzU7d0VFVvLepp+9TMunjWUGXyBpIQYdOp1VbQXrPuBe+XbZ
1GqxblmT01eyD06wnHujZfFM5ureCYbn882bjkMdfCmSeuijGfIAMI8Y4NapFjNWe9r1FmHXg986
24AIWLUmcXQFJFn9WCBoV/JSht1Fx44NNGVOPFj+iTXwMcxgrZrdJPSts9aocKYOtPiHry2oNWMe
nWD+12zk1H9jmY97ewNhB38tS2uKDi3mAycd6nwRsmlaGJW6cJjz44lsq4pBTlPUi4JkvlJtNsS5
jiJLPYdzuBGO0GJ6LtVNE93L9P78QjA1vWS6Pq3hNq/asREWyPyxGjaQRMiTTQDqzRMjCV0jFBiG
ii7//9QJvB/7CGrPAGdXMTtQWJAdIhGnz1VezKeiltkVF7G6cLC0415MHHy6blFIgrY/oLobhQWe
p++XjZcW8/CQD5I2RuvjXG4dSAnZ5HX013Zc02xoUa8iJGmpY+MOMbL86AbjsG9sIo+tO/aHyz5A
O9rdOin9wGJNWMCOCt7LWfSITHe3WPL6KzNg2BepdronHoyh5VL06rPR3ueNW29rCyonl32AFtyC
DRghz27+x9mVLNepa9EvogoEktCU5rRuYyeOPaHiNLQCAaL9+rdORrk8c6hy1R0luXBQs7W192rO
qoBh8chdaMGm/KWGI+DGG1bCx1KFMUKG0DEl5rNDpxdr4I9uyWv4iRsPaWV9LgYuMX3t3FKazmgk
l6MDD+vZj00ryGrHt9ItavwKJwIH9X+3XaJhcNfE3AFIpXOOVgP/48Rt4rcyrZL3so+6R6Ox2Glq
YA035o0bQvIGeChQBCHfjBPiXNEItjZmO3+NajA6apbDZn0Yx89djpY9lt7IGxjE2eXZsZ/d6Euk
7ke+UQhciThLXe2isuBwFSMZr3X8AoUr6wgLb+EXFVdBasTdY25sKpqtvWsRcMpGwQ0ZifjZNh+m
ER5jFSAbI/zI3BfwSjbW5MqeWopGGsYUFw5IDWc2H209enDO+lwSuVTsroljcDe90Pu6LuQ9TjAj
DUa+RUhdCWlLzKHdx1abxzi7YF3tNeRrnx+R8H/yty8iTS+irAb5oTtfRLsGD2aPg99CIOp2horI
Rqp02S0fFLGWsEFQZ1lpdgw15ZkI4G9QJYXB7g1vYqAo7fE9baLIg33u8Xp4Wwk+S+igZTOhuAIW
ThmnuYOBdvps531gaBFef8HKhCyhgwz2mZZ9qf3WgCZqVKrs0hNwFLz+9JV1ukQMstqpOjGnyCdS
6xWEFeLRzNjqvq9cs5bCkRpFmkwYI+478GD0zYq3fjfx9t4EQbIJeFaNt4YA1UK2dQtjSDlvFcBW
xmzZp6VdDic3F7JzmjDPBRaWj3EwRmJj0FYiyLJRG7MqmXiFJtYItkDmOS6MDHuTDDvROfERcvfT
nWWqpt943drXLAIWBElJ56TIv+24mmCCM4h7QnR/n1Fr3AhXK6t4Cb1MagaTyNR1Txau4EFb9PBq
Yfls4ON4AVRGklsbl9S1NXH5yH9yy9Q24TY8Q8ow4t1LF1E4D/N69spB3sSCQjvOhhOoOz44DI3n
62t8ZfyWWvFVD3HGtEvQBYYVfMJTfxa9l8lP1quWuEymWqSwkFA8wT7VK9BQ1qCuSQum7VvrbSWk
OeS/Y6ZbiFhzIEDOeUHmV9ZX6SP4HiYcfxsAWY22/EFK4+LnM9dbhKu1uLDI2hIadVmcdC4gvtO9
4O3B7XR4fTrWVsDiIgZEe2v1Dfo/bjI/1+gSBNWg7rok3cUxqG09+CtTOT3lJP95/YUr878EZw7Q
9HX5iLNYUjidy4Tu+tQ6mlnJNxbYSjxYwjKtWmdRVebluczf4varEQGqzxsvxv3cNauNjbOiFGEv
8Zgmny0i69HFxViNQd+No59m0+gn0SB3kBRI9o4Jn9aMGPFjXyYlUg8nvYnrCysSyLMDTNSK72NM
Ch+O0J3fm3MHSKQjPJOx8qaB91RYoOe77yEZ7Y8TgD9Qsupers/B2hAtYljfzJAHpCjnxzjyodDN
UEYoxVNftx5M3vfXX7KyspZozwI9j8ZSU3euHBPurCa8j4uA2gc7L3cZbIsnSCtO1pfrL1tbVZed
808gq6cxHng9sdMMEC7cpY0RMhuK3QFMkwbXX7Gy7237v6+QdSQLE7Y/MD4+Mf1Tt/C5TUbYDj83
sLow0k/uj0V4SQBMBF8JEvN8fNL8tkev1Hi9/gVrM7III5pmWsM7tTnD+Ct7mjhnoTByuquo8OI5
G+G9W+vTmI18D2d4a+M2sfbWRYRp20rxCS2pc8u+w87Yc6vkltr3SQ9PsHkKSlWFzRaVbOVdS8Ro
RW0X1mnxfFaiOShrhDuksZeleVMCQ1XDA36YmtDIt6olKwf1EkVazKzS9oSeEekKP0rBs9SVPzg/
KNnYqCvLeqkUGhciHcapm86V/jIN91NaepRuXKLXnr0IArUjWpZ3Y39OQRs4ghtaPQhKJ7+AZeeP
6wtu5dxaokltt0/xXwIjgETd5Q79amXG8/VHr/36xYYXtcgkSOVogjDmxUD4wJDEy82tE3clQv4N
+//EE6tBP7VJDegH6rQ5JSSDUm6FwamNvvJLXPRCkrXZ0+e+ZbHlbTcaSqklO5GUHzq7fLfm4i6v
psfrj/9bOvrgEvbX7fGfj2lVxznPUUEEo4O+FiY83OzWYI+5HFKfqzgLMlTO7imsDgGWU1EQz/x+
7s3Y5+M8IrGhfShYau1hP0shl24YXj8SlGx7mgdWl8b3dqPVj15G+As4p4c0bWw/ckn6VjHXOc4s
b3YZZcNZVFXpt8QwAtkQ7WV9HvvRbEJcYE7JiZUF9Y2qYtBFyt0wbpv2cRAxLtapUidmJPBlh9C9
z6cGZ3o3J3v8C/HVNhLUC0zNDg0kcBLsEF2GTuK0XgJhl9pTTZfAAd4eZ0+41YNjN4+FnH5CaH54
KyNz/KXg5DR4k5PZISDnFrwkFEzLnbb5ZM5LFiHQ4gAYRITRUz0z12sM57YspQwzlW0lPSvbYSnS
CWUSOmRWA+nn/GVwqKfc7+20VQtb2Qx/cT7/rB+hGZpMJeRxLau8sUf3i5zdN6Mxwla4b9JSdCNz
WxGwtv/CRf55UUdobbUzktHRtqJdKvqdLNJ9FdPveZ61HhP9c1t0t5k73NOhORb5+JBEMC6+vk9W
otUSMdj3DiQ9JYE5B/RjAD7ws6jZiLVrj16cvDY83SoucKjb/OdowuP92/WfvDbti4WVxJVokGJN
AHAKLwVzRwHzlBRb0rIrP3sJB56aUgkCtQkgdqdvkBf/OtMtq9m1Ry/Kq7IcLcjuKXbSVfuMOTxR
kTxcH5S1R1+W8T+raBIEOj0X9++4ryPo0VVwYSJ6YyZXRnyp1TkI2XTzDMlUNsenbjIPrKde0juf
W4NLDKaqXcyitCBFDNfRe2iCjmB6Rdb8fn1o1n79Zcj+GZo6j+Yitx2UYrI3jssxSDveRT3k+tPX
Bn6RIcdpR1nTO/wUTVLeWjKdjzlwKrvrT1/77eS/v93iVTxIE1aIkdLvhrKiU0uoEdgdrcPPvWGx
S1syQtJawZJiaO1QlCJwbbTtuxhSj597wWK7Nk3cW3A1mSEGx7y2nL0k0fDe3CpGfzz+ZIm75C5a
Aug5k7Ph1nrX2kzDoWpKN5qdHye7ZImrZDl2klaGhYzL8OfM9jWObJfZHs82Vufa719s3EpacIER
iGYp9OsGE+IyRW5tiXx/fH0jSzglytCzVTu6QuuOVLt4stpdBbnHk+n046+xM2DMMPH0CMQw/3V9
tj++jJClLGYFZzYypxlDaJvv7TG7M0f5LGtwkE3XCTvleFZfJz7Np4264cfnNFkiDSc3qjne5Zxq
+xHAOV+VLIyqt2b6UZlbzsgf70IiFntcJVYGJ2DmnLpK7cCPuWmA4WbTFrx27ROWmxw1XFUwUMTq
wfzRFvb7BOU+qP32vp2C/+eU6cZWXFtri72upDUkCb0QoLLuvkr7W3fmG/n22rwvd3mForBuMzQh
MmjlwvHDdIO2f4V3BbSejklya2dbX7GyJ5cAxiGZsjlu2wsaefKqxN652Zsda7/KaHB9Ea/M9xLD
CPIvz5qoVmcWS9gsDgdnqmFsP24E9ZWUjyxhjDJNx6w0BaDgc2080AKceg+CVdWeJV28x74sd7pv
kB5g6+5NCQ2NsXWjXdW7xs9KtN1GN3VtIC9//s/BKFyawHJ5hNqUSYJWfuuSX5ab+VG05Ua99oLL
+P77Aps1UC/TDWIzHT0gFU6so8/GRCgUcreQdCu75/90X6H/Y+YFHc5uOpM45IPWz22bNd+kJdqb
cUyavdCl3F9fGh9uIWb+n0LXCBFNs3Lbc07bHtdChvPMyg/XH/7heOHhl5f+M16wLrezerLJqY5e
3OELR/rfmk9p/pk9iscvwlhftbOLc709x8OELk4dnee8uSGmerIycVKxglAAi1AD/9Q+wgsXga23
I2OiSLnOCf1d68qbkvOwRQj+cI/i2YtYZvdTp9JuxkQARt8D059Yb3rYonN8uKjw9EU4g87FWLEq
amD5JwOR3wMmeRG3g2H7u8OjjTCzMt1LRMfUjpEeS8j5J824t6r5bZKgNkIQ72dUbOq+rCzYJaSj
qoipnR7A2YkaJ86SW0dsGa+sTMESMgHNQKF5GtXnkdwMxjcVhap7u74T1n71IjSVTgIddHB1z0ny
YLHvpfHl+nP5X+XY/6sLMXMJXgBXSs65lkD6FqnleqOpxVOV10MPcC+pHzoN8O9MWLXHvzQtbx4n
w5s06SKvtkh8lqkmr65Z292tk/UMLt6mytuDFKotPXSPSvhNQazxl0lZPXoM5Rb8L4TeVZZJC8+k
5XRqU/hGQ0OoKQ95lelzS6HDy8EVhLYquFVy1vaTZaRweBgGuGLD3N3YKwF4IJVzd3TrzryDQLRz
HGQUe5VTtruJQXols+x9UTf0EaK5KdQ3yfhim1TsJshO3TUi0885DBe+A3kSF76iShQHLuPBzxmt
ggZ2SS88y4egNa0aFqP2PXOSLygPjD6u2l8QOQq/T22UP3iShPhMYzcqAS2oanC9OqqmYLaaCDQJ
EDarUZaQjJftroYroDf1xeTViT3v3ZyYO7BInd1sUOkZ1EhCWUoRwJPDPRhc7cqpOCVdUXxJ3e43
NPEhJx5Pd9qwkT9OCLgjsy4eWyXqPdk3YxhRu0ub2h8ao92TInkTjEA9SXTfUytyj7mMRh85jwTT
EqbNNqxK/KJmT1YBb5QLHYwm1XjTEH5L67zxwfrvPN658U5F1rGfrCro7UaGiTa/uqX5BjnuwSun
Tu5RWdwPxEmAKMAHpqbLQ4l2sZfAtX5H2vo5G+Nfncr/iKa6IZQ9m5lV7l2opXV9/FUO016inQ7x
JeR5tjPaPnH1TRZRBimmxgz0eOnfZdFu1qo8ZUXBWg/WXPMzVMSwKmh0U16kxKykDiohQ9GDZAFO
5DPJWIj7UCAS42ik4hcl6aMsnf5COm69OI2NoANrxpup6wsTVsE9VTGO4mQ3ROogYx75SWmf9JQB
GSOGBz25cj8U5VM9O90d6bvOk4YYfeizvYqsyg4ur/bUnk+GmcG1Mo8hXMuLadehLFnE4m3g+a2d
V2CktcV3HMJnR7A3yGi+xgUM4OoZ8muVDbNCrtsy6BTEkCJS3MnResnd6JsJtw5NwQJz7TbMRLRn
TjtAAsZNdrQoZ9+WXRzgoGcBJ3Bc02m9Sy0jCgzoLHmM4BLFhowEtLd/5BfGmKSvdLDhWJPE7+hi
3CuUd70+a261rm5AA71FJfXSbWCehEyLKsdz39tf2lSc58L+PTbFO3Hj+GirWnkF01/c2rwpnOye
OMUvcHZeqTBvMIanSjjK54lDwdyx52MXdU8i721vjGFqDPeWG6qqH6zid/bM4qBKq5/Z4FoH7oD3
7rqiPEi7geN4Eb2gkAyE7UwazySa+zkvKxS7nNe0JKcMUsWeXdiuB9suJNmKH0hqhlFHdWjE5N2U
7KnJx30Cxdq2Y3e41dxEWVT+lP1ghkxJgKjt4WeTlmqXgU7jZaZ5m8UGjrsEuCsy2niXZTL0q9xn
WRpNUKbZqyqwkKqUEm+OGjtIdVvDSpEHorffEmt4Fp3aR+24izL3nJq88F2XitDujOFYOFUaii7P
sLJ1hRIGWsixpGHqDj5uDkDDuy+tY1Qv0ihtTzQ0gsON+EpnMWPnRtmPDiBEv5iJue/7DLG1wurO
8yqH+C6K6TZ41D6uzyFEggFDHAqP4NaGFQGhZhHF3zqni725ZL/7hjyAIg2HpEjGYQv5Xo/G7H7i
MDQwcvmiZHsLknHizSSJfTXwrzRxfuKaXgYyEsS3Y853Fmqm/sSFEwx9AWOJ4UiTpg9n+AH6DqMH
a1bP2qgaH4IT4gGOG1M4xOZ9Ng0/TJmXgYBFh6dzBUOKeTYCK+In7ch7hMAnnmWQWKBt5dEBVRKE
exxNcRHmMu88A74dfp5Nt6MalVe2Ru7Zs6i8otffDaP5Zmb1l5x1D4rMhlcK1fgQK858cAtjlCzq
Z9bVdG9y+ycIet9ifjH8iiHRT1IX7HT9BkhKAIcnJ6BUWV7TuE/abnZN2zXnNGlvbKe7Haf4S15W
N65A7wmywlMA4M6r040vJcQHg0HZp5q6nS+09TqbpIDeMP4h7mbPUyTeynp4i7g+OhFqt9ogAJKl
5DWNDLUfp+Ftji0VRkPWhqNu+6ONFv3Uwha0rP147kObtafGbIEFn0zI/UHi16sou6/gnQJEVO2z
ZEo8oxb3WuLxJs2Pam5c34TlQDDZhsTRXIQA43AvjcshdMfxtyuUCglSY282R2Dn3PgE18o3OKoP
Xjemf3DglHAwGKAHhtpFJnrTH0UtY8/NFL2dVBcFrXZi6DWTeQ9dL5D+XZ9COdzAYeuj7XtvGDnb
cZfmXky63RzlfyiADU03yaCs+QEVkxSikMKPyvZMbfOZAZ+GtIOccDDclE3jeNKuvk/znOzA6M39
PuJlyBpaHczJKHy4uBkhQNn1PpFl5hsG2Kx6xBleNaX2Z8N414XZh1Dklr4c0SUBOlHBzWZEEyrR
amdT87GMbTOQVcM9KFY/RuWFS2s2ARKieI8enY11DXQcDur0DWrOOLeaYQxsTZ8KLYk3Mjnidfll
YRRzfjcOunsA5905GxqjD85ufp9BsAfHVHvIsvZubsYEyyIdn8d+ugVHOvEkiqjB3JE/uo2+OHEH
GcRU3ZpDdV/PsvK6Sh8pIFQ4YGGRAK71e2mz8UggqHCLv7ewFmzugyrAkBBNbWhEaR40loWzmYAT
LAaHPIIvmt1nyspDMpiRr1hVvXSN/HuAxUHdn4ZKedIpgtJI5U1iwGRYTwnBfvha6z9SgvJcQ0m4
1DNM8tShZ9ljV1HP5K3lxQ00KoY83sPaBIe5Xb3lHSj+osaUahLMefsIU4/nlhZ+Ho++jvSvzrW9
NB/vSlUDsT/uSaMtT3Y1eukc1sydvkvzNNBzElKVPcfNzYAUtTCHvWmUzJ/hEKJce19alV8rC1LU
5aGYrT2Ufx5sQIghkRgqAHUmgHAiNK0sMtwUutlnjvZMO/KhBPzd0eoG0IC33EYPRc8TKHXo9RIO
8riJmIvjKvEbZuwFn+Fl1se3BFoS0OX2C6N5KYdsB27GAQlKAD/MBxTbADwdQzQyX9OBPUr3J0AQ
HrfSh2Iy0FNVJuAW+W0fdzczStiAI+c+7dhjleXobeJYhgkw7nHsa9cREVKTBSyb+2NRpAFupre5
EsFk2G9Whl9lpK2NLPN3EmelT0ukqMQ8p6kCulacSqsNahunV6bNtwa5rsTR1JIwVUQHHcTYScp2
cSoPTh3VgYNWsEfrHnLL08nIL1yWaH5OII48gOLgdOVZI7mitv2YgTbnUbfCiYQua2RASD93cPz2
aXVw+hfavJDevHH6JEBNSoS6KEwPjTWY4hVRUZ8qaqGWU1N469TFTtWCB25NjmOn6J7Vprvv2tba
i9a46co8+RPFLuxsmV2cqh6OT2j833YZj3fU6uZdH/UHRgjCRF8fmiJqg2TundiL+yH3I8uwQlws
27BUBcQU+l2fAYOKJvSPXAzHvq0dL83c2xms8gHWUJ6tMXK6t04d4r2KTduDQd4r7El4EEnywy4q
35rSJoDpPQS9HLtGuMGAEfjI7KAdX4neb2AwfqQ8Th8Hc0Ltz5aFn2jKcagjCNe204SkrUB9SbTj
KVUhrVJO/OpWQ/tc2xP3GY2BWGyU/lEaZX5vmsR9x7qsjsrFJ6FKFh+TTqKinJfZDVxWzZsUZJR9
LNwWIXWubS9PtJ367ajiR5Ego4WeR7ujGQzavIap2D5YlNMwifMG9zQ4f6SeXVIVHbuxVT9yBaM7
j7RldtdaU7nralJQ0L2t9CYvzFk/5Bq6Q+Fggo+9UetZueEuIYEThDTVWGl+FFC9D63Sbe+oZcuN
dqB1KYN8cM1dAgJj9HUaZ9LJWanugOq/V0BraJIs0Dayi4zfZVLsi+lYxH9ioje+afWtl3LKPwWs
STc5ahko85RIHMnMjrjsIYGMPMmLU2xC6UC1uAbhlsnvXYdufexKtWYp5Ai8Q95UeZ6cR14KA1Z8
iRUdMjJZJvaiUb+gR1cHg5RmGuTp3GTYnMx5jaFk9CtuYZvmD6Au9ofUNIZTpS3j1Z7iXofQshvu
3HQcf14vPqzVSxb1N9hEm2Z24UhnLbwmrBE4kInFv7kkzkZF6cN+D4obi4IblC54CnqQe+qT9OsQ
T8exIg9t3RVe55JDhaKBI92NpvDKAl6yHKYWbFPHQYmmbb6BcjBsCWaujdKi9MYvIcOsLHEaJhm2
RguH0d9SfaZbxMwllSEZR9oNgtXnEgpmCmpc7MGAv4x8ps6n6MN4xWVu/tkD89w6YjRgbBm12c0c
6RfXNL5fX0AfNw7w7MX+6gyWG03f1WeNLRWC5Zf7SSC/sldcfyHAHrBpA7+4MglLNP5U9dXUJkSc
4ENReDEOEygw3hb2vLEVVkqfSzVkSiWdhpyLU1bDoaRPg1jVgc1NXOWfro/VSkxYQu5tEfMc9o3O
SVi4rbKifptl/1xBvGGI4HY5wWjDv/6mD8eKQ0/ovxMeQ9Hd0sqqAYhkf1ST/7QSfWrmUnzy+YtN
DRgpjI7zhpwTKMh4Pe+x5ZBmhiXkWTe2xYd7GZ+wKKY7yTSSooCstiuG6StEKdJDwWxSe9dHaO3x
iy19gVLh2s7scx2L6s7t2IiI2zkbp87K+C81DVInQy5AGDwSp+mQlBPfaYOfwB35HBmZLFUNKsN2
Wq0mguaFgaKN+0sWOve0sMQOH5X5QOB+riO3lDXQvUxI2kH+iBiZ76A4mKHQUbAXKY/XZ+LDXcHJ
UtsgbyNEJFpdNIgs/miMQ/MANld6hHZApD00JiPUYnGh/NzbLjP2Tyisi9Sdyi6xz6a03hStbzS6
KUQPzK+r+r2mLN9YYGtL4LLw/nmRBVAm6Si1z3LIToK7v11a/zK52BBqWXv8Yoc3TlmXU97CGMSw
7zXjoStBrmsKW+2vD9TaCxZbXIFphEJR4pxbE/dR1Hwju/bNfgtg8BcK/n/ZIKZ9sb8VaawSJrIQ
ofYd3/023FJM9lftPcBPKsz95kBeNVrQT+ZOBigdv3YvKMO9m18AxOIBPxZ+sRHL1tbfIhJ0qTGP
IKbRc1K8VSjaohy+T8qflkh2lf3+qcFcah+4FEjiLONQQh/IAWZXqC7UGQzcs9fPPX9xwMPgGypl
socBUHlPmO0b7eQp5zNZFSdL4YOpV5YB0huEq+EGd+Qo3j8za4o+iZ1YuljFgjfCgubIeYhn99sE
M3SUb3BldaeiCBq7K8PrY7Qyz8s2edZahJrwz0BGTkF3SGGdlpoPFUHhx6jG0s8rYyNTWTlblj3z
urSkAY1v+zxl9FdjsiOkdTZ25dqjF9u+YzH8MiK4Wjq5jQp7gzpGX8dbl5bLUz7Yk8vmeNFIM0qg
mHGmkHE/5rWeQ5lLsFNKOzvgosCOsWbdIc8kua0KZQXcztoDcVUPG7rO/hpbQOten621D12EB+pm
5owqXX8esyEYIN+fiDj43KMXG560qk8LF+KXjTveSYigwhz2c2ts2T6fC0DiBc96QJdZkHCUFKdh
73LDz9w/PPt5/fevROZl+9x1WQ53ALykQk/GiF4b+UdDWvD6w1d2ybKBzsZ8lqULF6ueImtJeF/t
wNjP9/VkybdpNPM9wfVza6N8mHNzdB3/e0gCNaVIlqTOORdwR0OOlxyB4SXofRrzIU7GyEcPBdW8
FvShqgVTiUbZtyi3UAhu+vwxopeqbX+xdGGi9PBng1dn4C2AHz5967O6PMa0MY9NVHWB6KQOXZtX
4eRod6fQyvAok3D345DRQpcX9SFmfIPop3ls3fJuaLV9TGvzVXLzLVOTueNOdDNbKRZMnpsHsA5/
z7GafSnqb2h81x5UVWOQ6CPw6ogagrFnWxIBK7OyJPCUTm1yyDfqM+G9Qi4pj6VtFX5nREDhwiXd
KB+vT//KtltKw3dMD3GbQzBfuO+Sfx3oBmj14zIMB8vjvzOdZG0BtRwuz5bg9o7YsXWrWy6+qApm
ERz3BhmiAVbkXtejX5WZbYtmVoR+cDx2TbyxuFe+bqk/QaSKhr7Fzi8vfe1sHlCqFZ8cuiWKw6g0
aK3QGjnHTHX+3Cvgr42uf7o+MX+5Fx/E5qUExVCZQzIoGI2aBVg8TulqIA0Nt/VtA+aZXWK2Pjjj
4kvCzPhBX1ReY50agcmU/uqOveG3uVV9uf5jPkZWWstPzSKrMi17gDDJbHZB18VoM04p2cW1YOfY
acrATvPm2Z3gAOylMAX99Zn3kmUtSTEHAvkNLDSKKBq8XPKQR/2RGjYO7+JG9ajMAOhOPSKd3fU3
rsXaxTEEuw5YMUSQXRSxa2DfS3HTFVEcUiMdP5fJL7UyqiqyaCMuviBjC088E/dEg/+CuerGZK0s
+mV9yYhAb2ptGEgVSY/L6Kz5To0m3QgYlwzzg2W5LC2VRZnIppkh7Tvwdj9k1YvW4laIHkLDCaTk
p/Y3G9T79dlYOS6WtaZS55mOWNqf+64Im+q2n8ygaX4J++Vzz18cR1WTlMAi5c4ZplXAPVCfqNLL
tdjp+ZOSu2RZZhqTGqbh2ukgRpprf6CzfqxkIr/kuie3GRNwRafZFN+6hc33UnJ3l7I0h8pcW9/W
RoEeeopu/ca9YW1tXP78n0sqlOV6hmIyVEUn+77Iu5uhrzbO9pUjaykAIWwXCiCplOfZTRGLYtWH
jpnDqhhg2ANkfYEd5i5ueNdnbmWfLsUgpoYXSmqzBKwXitqoFphGhHbcuJHXrUVfZxEHNNAZHSRk
nfOk63tuGD/qYviO1nWP/ijmqotcL2fWd26JIyAEu0jIJzHCYvjChr3+hWtrf5G18pwAzCPRYy3z
Fg3sO3AZA1Mckq35WhnBZfNHwUJz5NbIzxHsFNuKHSAMCTTH56ybyLL5A2HnOtKRiwa8k4DK8zsu
3kB13xiblSD0/yIQdGyhlY9zAbIOXQt9FsV9J3uzLGAf4AXHt6iJa4O0CBClINA5tw0HxW7tJWUN
iEHvNXSTeHnJhj6IpkuthgnneSsKNMgnmfe+sBJoATmiCirgE+AC5ILiNuYaEEAD7i2wIusfCubS
m1gBR8CAWAobC7t4Y1Q/Dg7QbPpvcLAgosnAY2rOOp5+N079R5T57vpiXkkglt8JzBrRXTSCzSCm
5FCnyR1rAfLj8t7u2EHO5nPUN6dUwxLy+gvXvmUR6JDCpNCuFuLkOHP+ZW6A68ygixF85unkr1Xp
P2E0yUCJK3soHqKT+d7A7wRMRL5RB1+Jo/YicZ7AgeZmjLXtxo3XpY+KSa8n0ncl9VrIllz/grWF
Tf4710ZeRnBr0NYZsCdgiwCuGAavMD7nZ0PsRfiMhGgpcMfs3AF7MGLfmHbi1XojN/54com9CI16
6MlE5aTPhirfqj65yVm7teNXhn+pZNEKGFiOJX45AybKskAYAMaRXi571ZOZNRvny8rwLwUsOsRL
M4WO0dkqU4nbj6a7Gd1xH4YNW8j4FbFcstSw0A5MmbpOqnNR1f2vpqqcnVZ6Pqhu+D0bNfwMDIDf
agAnTPN+aOGtgTY5sHkbn7gySWQRTSTto3mOen0GNPSNieQdWggbW+TyiA+iJlksXqePQFgEnA2G
I7D+tKA/AayZho2llWy84e9EfPSKxQIeazUWgHDQswrsJygk+PLUfuXv4qyObUgfJt8J87B4Sh/d
V/NJ3AK4cpMdisfirXxjJDQ24szaYlwsdAGJI+aimHGGjFto8eIbcG5IUmsj9ckYHXku5OfiwVLV
Mq8s3QNA3Z35PJgH2FC6cAjNyW6qav7wqZCzlKMjg1tJB3DM8xwTJywgoxwKKfMHcAOa/edecRnH
f+Ky0qOe2aCxrRLn3symHSsSVC+35E//9io+WBVLl7CyE70hTRB+jLG+o5QUgw/KnPU/zs6kOW5c
y8K/iBEAOIFbDjkqB0mpccPwIBOcQIDgiF/fJ2v12l1+juhdhaMsK5kgcHHvOd8RQF1wd98OzHkc
imD8FfTAfsSIxDYnXF8hActV+NBA/blFcHCV8bFek4IO9RbkCCjCh0qc7grqjeqFe5DRmm+owrwV
KmXcuQfmtR+Drdr0rqhJ3F4vFyLkmOhxGI4tLeetLVaVOt1o67iGJyApGQ/SvGtVFgyT3HMfequh
a4Dl0SDaesgavHIiqte67t2jnNfiUkK6tOdlQFOK/KbDwCf7AslUBakngxkg93XMB7B9+NrX+0AU
8lRXPN81vjcmhNT1vnNRG7Oo9F9rXUL7Hs5F1lStltuoNw5kS+syx50Z1wZCqyh888aecFzj27Ha
LwMPBwTEjprHg+iimJbklS7u/3M09zuko20ACrRd0MMGQ75Ug2RC3q5nMpAf/33Z/WGr+53TgVoN
0kUqzBGyEZlg0BwhRo6J/X//6X/YBP65ovzHopYUrhaycnoMXXIwdfAUUPEDWZHv81xc8Od/eT3/
OT3/bXH/tqv27B6u1Fp2XHDOwRWhBu+twz/+tbjc7vRo3fOyyuniI20tybX+YZkbpoVnyKNTWi81
cmBfEL9pTKM6/7kXFXA3bjjdFHGC1JvL5dSTGWw7WZOviI0hFglKd0Mqsh97aFadNbRJl2OGmgzM
YgRgVn/a2KKo3/77k/zTrk5+2x8Q3wDJhcajHIq+S/HPyXtfWTyNjbGJx7rAS/qB67R0dHetoPZ7
MMFcnnnULCe/9izE+QD1UTYCTSQKxEqXvP3E35hhdamahCirof02HRScnNMEWvXhs/a6eePYSmaI
PZlE7K3UT0YULBkZ9PyXiujf6wn6+7zRrAVAzz42C+s/tf4MNemrhWTzvz+2f1/eNPht2Oi60mHu
vOhj07AicULzCI3XX1bdP+/g/1119PdhY0GiotORRgsmDPjelH77TomsLpyW5uBXdn2hffCxRn15
1Hqd2phCNXiWQvSnpo7Cx2pZ2W5FCFPcg9v6l9/q3x8n+6ep/R+vHMhpmHsNOKoQ4nSxJHp27lEV
4m8SuX9/oOyfiu0/fnznowfoV5Qdo0G0myC0elt1JPrLXesP1dHv8Jh5IXqa8pwe0RGJGIYfOlXL
h1j+ljD4p5//23LgfGEFtxEezgwMH5xMXzi/3pXxfxLQJf8/Sw66nP99kJeqkS0VozlOZvoxMXPy
c7777z/6D9vp76QXJllR2GGdjxTnbhYVwLv5uuxuebX8WDv4K2PlNNNf9u4/LKTfc/eq1vc75SIs
qFfRGXAuL9aT/xr45d/uuX/6Mtz//aCaDtgMOuG2uJTepV/5uQrrr5Z6EgOu4C9Nwz99iN8OBu4F
aLF0mt6fWLkfx9lbYhtE7N24498Sof70rfxWb7uyALz1vn6Yb+djUPX8YNYaMQgVZmqm9dY4GDvy
l1blH9pHv8fxVbRkK+tLnKi2DzYDcHkbIAJEOs0rzQbWjjdeIAPAusT+ZRz274+Q/k6IwSvjgEOF
/Vlwm4ol3E8wuWsa/mVN//sHor8jYiRXTeX3I5ptwXr1hoFmVT+lNQqGOC/DH5qW28n5m6P+D72c
35P45OxXfVG7gLoPPYmnvIMhBd6Q1i9ONSUfPtZKHJG7MyX6W4bUv69y+jtDJnRKb43Uvd8yNBN6
1/1YpzX3/Yx2MDNHeAn+Ng53vX/CZP7lRPodHyPt5LvKKsCCaCCyZqXFqwZEdi99Vt9tfysydOvm
GNRz8TGU0HGqNWw/JqePshymhD4GiwknPhJ9b9KWcJC1FrYv347LJzImqz3sgv0FxKZGITahpxff
BsuDnWGrKpzcQd5Xu54ayAp24eK3m4nU+c0V07iFmr7ctgjBSKeiA0PctvwWRF2xqXivHnIf8ZIc
RuPMY2KOQ9rwM0wcy34NCTyLZB4VSuo2p0mFge8J7W24KRd47cp6Xa9qHUwPP1I06ER4Hj0Ir58P
E8xHu4kbUPtbzezZW/l0zl05wbJW0Fe0jbr9BAv700hnzRM9F8Ar2baZoPKv851uaHhtxTDuVN1U
GRzi9H1wc7WFVRYRYx6EHrYz0ZO/AFmV5ODvLgkyaZ0iKw3gpACIl3HlYmDv5eJOP5p1Sg0mCF0k
1B5XBp7OEVtfcmAhXwQe9bbOh/KphJ+qjuGsZqny3O6ReoAbtnOYNrJ7xpvw1TCv2ErSv96JOufG
b46s71G8oSMZL8hcyxq4d8+z5V2aG5mUudh3hdiPAvSlZpr2cizVC4rFNRNqRLC257oJ3NF52jS1
3YTa+e7UjpNFttPZ6Hc318Fuj1jcJxuFGWgdLHZUN2wA/vzyTf8LYTb2GSCWeod/0sKhQEg8wi64
5RU7Ocv4zc8bnoxqemaWH7vFeyFRbWFVDOAahxkZ1B4JC7E6mdIF37fZhtw8LuWKjhXmTnETYUBS
t82nghkjyXuA5guyYF7tqnBbR+Y8hRGAsIqYHYxS4m4JQJb6ZLoxAf2Rva1y8Q8T6v7ENCzpVzLh
Uu3LhNGljMOyDm+0WyHWaKLLUhH/0w0VLPS2GdK8jpqjvoPxkKjs3J8TAMFR0yZyioJt0/RzIkJ3
kPBriqmCwHsYTbo4EP3e62+Ux76cNnztxGFecrqVQOLs9d3h6t3NhAgjXHaksCzNBZBLJtcNUj5q
vSsW1R6I7Pq9i/0vW7wcRSJsFK9ILZ/WeFiZszWmn+O+c9kuz8scJlPVQU3SafOEnZqnbdtGR182
PHN71pxqXk5XLqP36Z7Y6dRwtFIoUtbSBVe1dlP40G5U15lDa0Sp0ZdlgV1prutfHcDFN1cD8YD0
IBSQbvBr7eTBMfknB14CYaEBLkETXFb3WNbaLTYFqqkOSbEXZuUNyokRuZzNduxWufNcgt8xzDM4
pXdEyQ+M3U9mctNV5NtG6LNc16MAzDTQHFyI4gkOsG9LUD4PJLrWYoW2bl53SnhoM6yLzSZ33bm9
EWcEi5zWvNsoomAMXrJFmmcahrDIFe/zOG1LG6agyQnMP+RBEbhaV0MehpzulqV78MrmiGDK/ej6
+15JWLlg3uv9+q0oFlzkWZDkBa5GjnCemsKBdZfteW6fqDtcwiF4dRnfjIAmNS19JGLdyLD6NU/O
Y+kuO6d0L17oPHdwoSaU5KfJhFfH5pucFteRwl45h6KKeypOLXcPdSN3XdFt8qWAozXf9nY1uIDm
KgarctiFAZIKVP6zuuPJaf1SDvxc2+aK9Z3ZGX+lY3s7lbdSoRFaYbOKAx/6gpVgcbf5pp30eWzY
Tz80x7INYTmdxWYldQB8Ry+SMDR5XMEaijbJWqRDHaVknb8rsjw43nLqZH8ASAvQC6DK8QxusPGf
jKUlIO/hdcHZ3Nr2zfHQLZd1/xaszkvrO+9UqROoGFhzLqRZ/meu5Lny0eyEoOkLxr7naqE3xRrk
3XhYt+HAM9X1V0gs3wp/3TiR/wAbOslMQT8wKI0S927X1Y6PSJ0oLaN1xx1zlAUQFpN84m24rSB0
QF842ME1tUdJdh5IeWVWvYFvhnOezD8wsZbJFOizUw5HQda3roUpVqnl2szmCorPY718Exxnhtb8
Oku6EQxW1ap5sNI/123xEADfUAh8irUldcyL4KX19Mlv+Auo+CeO5DOY5PMEnD7AYWvvLWKIwQWH
4GcIieUcsrNEey/tuP9M9PhrWYJbgZ2jbIM66Xj+AfTBA0ileRx486Xz+BPaP1AcyedZwt5ZGX9b
zfpY0vECSeWLcOg10nxjI6xhnr+ji/Fg2/oSOFAhCSLfgcn9igJ7DWZ5cq3ca5zAmMrJTHtqQ/Cb
iQ7YFdjOLjmbdktB4JEoTxFCmDDzYklUcpBTcoYTtPwxTvpCpYQIcWoemJDYJroxP1AQis6+Gw6H
wBd64wl3OhrX6k1Q5CQZ++YZ09TXoQTBblnsmSJkGbuXOgK2cBRe8zZFtY51GQ0pg8vXx+uzmlpm
8ruaAveRwxqyg+SN7eaCs41BktZuCcMzzIlNnAcT/O1N9Uot0kWHelh3az2322rAVLgN1gqnQKiS
yQ3t3RmLmUG+npQtn/0VNbkryVfQYuWRO1cCmfYQ7IXsQtzhWZliRx0NPoRGxH1TrbGZ+wMiQE9L
VKVAoidzO7xNgTrkXu3FVvkkxoi7hDrP34LXhZyyHg/aaaqtqOyjMy02Kcnwaok8RHNz6dvi5rju
27pWtxG3uTUcMg9544NEsoXbfviyQ29pbt/XVl9t6DyA5FJuy0mdOos4pW4QRVpF6FQOtDr5hc6q
MYQfMxi3i1fua1s3d6r1bjZyF/n8K9R+in2dbVzm1XGlaugliYDdA/dIZffwvMErTbN6COYtqwhJ
onq5wAhiENopgBqQx4VaPEzfffJkmPWO84Vir03yVb+ounyPCnsrXOZcRuKHWF7rECNM/eqF7a5w
9UMEzsege5R+vKoeoA2xmQSi/IC6Cwd79VLP67W3CN9o2v28lC+m5DIhBT0HWAzFQjflPN1fUv2J
yfJLiGxnS5vdpJ0PNasUNQvqQNzBQG5R44GGeudqsxVqPgLNAIxKcAJxAqiaqD/MbD4yGt1gLn+c
SIuSgwgADUZWIv4N/CBYLTagbxw7AuNvpQ+VHFaw91T+2czO/LPnRn6ovtiMgA8ANz2ZlEXOua6i
rfSDDXAYx1zPbwus2fEMbGpiQ7ycvYwQ4RmEu7AYSzijSbvnClTqKJrvrXLpItSAY8eIKv8MmhKw
FXIGkIIollbMhLHDowAFCD/Uhj47i0/3WgZeDMwBuxaF6a8UgZgJYrmRjlFhzU8QpKelIUvSiIIk
+aydeLbsB8Yi425pIBJqXIwv/NGIxI7za050GMNX+sEAqC0jAAnGoG/SqpkRSlU6Q8I6vOsN0Ccp
7QdUMHB5x15lcYSq5ky8fEfulGzRBRFMsuC5uWWvYvjN90XXfVh37jMu+m8wZH+RiS14ZPAlcunY
eBgYj8Exx+YP2IEKkXesw+WxF9jqIGV78936dXSxZCa8TFEBAOLoiitaW/OmbQOBF3sKHxSxWFkq
+HCi9ibBSkpwO4jAMw6uLuSvx7yg7juuO2pEoYihxYSRNIhMByBwXgDJsnHjMXwyXXyMymS1mvZV
YxKtO8ysLPKgRKYo3wXcPkRtlJEa33WVixi1XmZVkwbGAHlkNvWMdw29EbBvKEpIk7qFm0yOF8ug
/TVTK7OhGw/+pLbBur76s91GbH7zA3AXubO+AIX1EI3uZuyCsxPR01jbBFv/NhL0hKywl7DN/RT1
3pG7/QARBz7N2nRbjEDzdB6xyWHCfodENSXc2uRtyIWJ/XsBUw/NjgYYYLsNYhRMDwu3sJfZGkxb
8P0kumiKmM7TW5ljQug239issbPOazbOin50SCuIO11W6TxXwWaBGCGlwRTs83ryvhYjnNgKJCYp
7Qy7FVLLbWiWYb86RZj2Bpg/iFBw9gIPJa8kX4evhXgC8SX4jja8JcHG46R4KQPjAxjgjLgZqrHf
OXzQD3nY9sepBlBn6OSAG1hktyMBKwclPEOCOD60wh6YzNyDkHpeqy3qZv+5CrvuDOXLuDWYcQHR
5aw7hxTYZKeqA661aHdWD+uW3m2sSHLugjTiUX+zY1PsW0AynutlbZ+LoQZnYs7ntHFGJ+Wm6QDz
Z+ROLxDPuTebLMhlBxyYDSEnbHybiGZmnyGdAYEa2LqxPsSLxKEToE/TwPZQA/a3kABUBX0jOYUh
3NUKUXZ4vxAAofxxOpVsgV4GnfUTlCUCCQW1e9Mo78+odNRGIwv4A7er4IJTByyFSU/kRKfSHvho
NQj54xpPhrAE12mzGwANekA9K1O/n8fYNownAfXAQnLGyM8G1IH7CQ7S5xHPy1uK5TBKfK8FIgKf
V28EngdyerThcWsdHnSU15cSmPtdJavuYeCDxB2JD3RDsYiuKCsKCKUoXxPKhNgjwW24Yq7k7gUm
fICMN6y8OQLvfYnb0hF3M1zwlAlPKxGAkhVQUYO2AIrQtplyN4OGsD1Uk5+ni1fX21axewaymg/N
HDRpsfh50ucROhAGkZ2Bw4INVw7fWdyRNt68mtcyL2HLivR0izz5ze/GOeZz6TybFmA1WMWiKxg2
6wMqapvqDlkQZqpcsGsW7wk4X/HiF24TO8hQ3WLfzmMXdt6s4Ko4w3A0Z/qedhVO4IBx1vIn8JDG
56IbGOonAMowNJJwBy3l92Z0nQSUArWlrayhi6IcCet464JrRFxm46qYUZSEkOXHoehYMi6iTEYJ
2AQYiW623FUI2FeFhId7mJ2kbRCl64qFPs/N4L+jdGs9vAMjygKhunffNe1JYJ8wdmV4ffNL5OcI
eCy+a895LTGKyiJWfwJzM2+CrgURDqFNGHO+uHO4ZRNNbLkk+FZ2swxYcgcI4dBs5cUxs048IHHQ
wfDmFHMNnSBwdCf95RtIcDx2hvAUOoPeBnKk+071J9K4mQOuMCZUPT8WDmAQAzTY34K+xGNaeZ+0
wEOepROyhBXWpswg1SAiargHLyR9R25dGX2zUOsCde0XGdIAB/RFejBDZmTQoacCqIis3qMJ9Mq1
mA8jX78BnvCcrwgJMnMHQwtaLnAFXiO5AEBrzA/oZAWoPkuwmVYLFE7TnAVZPkuG2xyuhkluWrwn
41Am1QQSm5bICF2589FO6wzjRjeBxjGdGSmGtMz7R+jCdvBl0rSkrI69Nr8UnkiHku8H7LJobd9Q
3iE1x00LVA8JarYXCa1PLBfXIq44/zRuuZFdCxhbk63T/NaPzo2M9cdqLG5KykfjrYSPZGckeQ+K
LjU6uGvYU4sebCy9/BIEdohDF8WNHezDGLjvbrN+q8N1p215XHT9iEn2Y7Pitq6cezEOLKrXA6MY
LPzq572NORmn24gox0uPewnINLIfjgWsBpnLMXaPcEt3Cn5Ck5JvmqCSZxqyn7iFAIqUmzmVVVM/
NL1nk8gF9WOOVvKI808fMM6b9t0UhBfVdCMC4AVebXzW2JEsAt4pnx6DpgxSbPs/Jrps73wz4aE8
gejbLiIxHdlUTvs1S/IYkGALnE0dy9Gi1g6qU+8AR6HK6KaMeCNTc0Yv4rDafre4YEau09iCf0O/
ZtJsvaXcrKq+lorbjABpkTRlcaaeaEEsMifpYSlOVO/J3Vnrei2ajVNF4qYfopjXQKjlY+7hqtDR
LS0MvhA6PBhUIiA44oS2FS7OVDfBRvc1SUrN5xT9IJYEJUoYIMSo3USu6l7WvPVOYNGHCOTSryZc
o3jh4akP+WdR4n13817HkyO7x3kG9cWrSz+mI4VoThmS+tH8CT5HGXdovKP3lLWkQviZuplAfVN5
8a0Nou9kQeew6xFJXyj16rT6B1A6+WmYWZd4vrfzp9YAH8I30FI9OtJ5jqg3xiCkgQlTJDZCsDLm
xS3oiBpfA7LGeuwQooG2XOlyT1bvfWzCXTMXs4LrdHV/Vnyd98wLAvQFS4CjlPaAoMlr7O2+dkOE
gHuDiUHA7B4cXOUO0wKDDN4++eoTGAj6os2BuFvRqGyW4U2W7pTCK6jQfxmcUze29RnHn9yFOSUQ
nZT1iDbK5IzYtXg1JTZwwI2aR+L5SV6jkKm4QI2FIJpLMDJkgPTMe6VQGcAViCs4WlVcdJhZWv+G
JEYooK1h+dlXtfWSqPDWH1XbjB8tPLW/kJNefSPRKPskjABF0RC33fI6l4htQM6NdJvgYnSjgcWb
vJsP4ecJ3a7mNLmVkyIfK9+5E4J746kfCILJcWUN40ETe7OrGsHBnliZ0dIp1wT2RV1sFlI7KYp2
72VhPpqYpb/+6ue5ST03XN7rUTfP7iTbPEEpyS5AdwsAs0qnfuicUb+g3kDPAclDWB+CtN+I21FA
4llb/7DlqJIVnfe9u/Qa3RBXXwKQuXcEcYRfEtf9pPfbiMUdRJt7Njs9ND18+RQddiiiwC2TmDw8
N5Vj9k7v8iHWDIbadMoLgPUwHgzJDrzKsUpL3/HXs4F9I8vJgBpjaar+2Qn0bkQR9oq2iwY6xuh2
u/pldZOMGxJ3HPc7ZvjUpl3fBClOQ2+Dz0jSgPbOgwfo1AxUVQSyKEH9hV9paPLXEKOEDZV9cBaO
0gPAWwIUvFZ5y+PS1ytmRSz/MjXiqIBDEmhxow5KfQpErNewdYvKFKSkALyxZJGqOoLahraVaXEd
KZcBoQ2oXcpi4zYwbTBISta4JQB0jqWvjxCa+buZ5nkSGk0hpO/rB4Uj6nuHxKMjE513MQhCy7Qv
5QnsILtzHDPhqx34tm+GEbFlI8ZAdb+mNY66TC/udEVQYpB4iLk+krDUSS0CvmUQVp+82Vm/zbTH
9aauZFvGfHX6jdOW3aPmmI17czgFCcT89eMc9Thh1xrJVtpIdtW6zVOB7S5utGRdHOTBsK/HsAdp
Uar9OvbOMwo9C+s4Cs65lfYFNT5/n9zSeVq1QBUfVcWSjkPLUy2cYgudPTkMdpRb3fjLDYs3ejeG
iCdbKQWtF36DTc2WIkRkIofZj1YVMvwEdd7haQzfJ+suaempGQMnwyT2UTaPmdP74qowu/7J9Fzi
AQr1NHM3wuVvCRNhSlR3pYG3N6yWc0N7icCuOeLvoYIrz4JWcaCFBp3IyP6HUqTcdYhr3oZ5C8ib
gmxHoqOwmTvkNze4x34n4Sq9pOk7vs9pL3b+XEwPQlBvBx7ompCSoGjExXkr3GV5WEIY/mMw89gL
JeP8bVgH+S1HAYP/6iEiqgIzPY/4x7ZTDfOpHKAZipvG52/ePcjRcGDUGJEwPSDX/K0pRX2A983e
akgcaDz2ZoCIqIaJId8blGRPnYv5FijyVSljj5lIp86kqhEg0RyyNMz8P9twfeHWRTBDV7tvsEV9
aUzK0kE4PExcNkfQ+PIIXS6NKwJQGzPfzL7nHIFAXLLabw3wsLMpfs5OVX6QfOkvmtbDbQVZvInF
PHxnbaE3vKuqzDd1szEDACYkqHgKuNm9ZIzCz2adMTQ04HGWmZHU9S88KKcBTDhcyD9E75QCuF+J
xu7STs+RLhXaSveeSFOjYbdE4BvGS+8kAZqdWVUJni3KGYF8iyTd54wOWLJ4EOhSId7n6DX30hCT
qRhDKecl4hTGAgK1utG6bxN3lhpLsYlwj6rcS66wYyRODjJahsx0iwOjCUcXVLdy+Y5tcD1x3Cs3
UzR+5xS4xLZ3+0yRbo4dgUzr1K9DA9xi4cI0iz+J8VzrKzCE7Tu4xd6ZNINzBHvLvb9o7OLkDWoU
wO2uogU1I56s3wb32TGGkI5TPCGCe0rI0LMM79dtwWG883P2E1RAmIzadw11TlpOaPhFCszCvqHb
euiui8FMaHJ3fjg9FK5FJ7ssUSzOH9PibOsWNVbe7rAzm9Ry92aXbkKDoT47XI0n0FDttkYbBWow
+QiMZ5vWU/iOQVtmSudI8Cli641lKuYRfOmm+/QW8+V5d/57DpQwJEk2Xcf81xgB9sxVuOFShRkr
JC75HlCnbUBQbDdRi5t+4GPPBYhVElmgt9Ds8NMNAtPEA+lB8rmLrVzf9lkVzNd8ERz7wrSkgjKI
FHxcVNXEAb8LECEYoqNYSBYXo/eZ176MS0n7mJvwSNHNxSXPQWNuIT+bYMLNAOEVSWujTxAjI1w8
cmylSJcHKXLCAdI5ebIWFAhaELO7yYNdWggUxfp14t7BCngvC0yFUryb3zGNA5gpwqij5buJVTLW
HCdDoZAWYu1o4hKpmtj8ZxGTrv+x4ECF/gVhdT02GTTBAMUe+hFh2zVgggAKvERhJ7bEK2q05rx9
W9RPXA4nr2AnVxff+6GWMaUoFXHnh1kYhE5vIiIOrOk3TUHoDt9ucbWziK5uUfl7CrnpLug1Jhor
CiftykdTCDg6UfNkTDj1NhTo0HrUu5ZVmBrakKTolz5lLXvwWnS5cq8oYlniJ3hB9IMsIH8jzaFM
IWPejJHtYwiaAQvHEYnTNTNr1IGhinhP4huTtg4ms34rf+Kejqv9BE+hgNgWYw+0xVe0xMDvmVJD
fB43YfCzE+ySD5BgB0sV3QpkhWaAvMOP6A2voYYAsYG2oGrKH2vkBJsKGdX7zpQU0GTQwBn4THtQ
LqtEOZiuyrbjl8E24x7ZbQerQ2Q9d4X+wl8FyFEBOx7hbh7jA42ZWfAMtTdWG1r3JbZM64OnTMON
ob6TKLH6iTvMVYYD/oBg52C3WvI88jrMKr+KTgYW+x2Er5diDF7kWg070i3uXsrlLdfOdJ/ujilG
IX4KBr1CAYB+bMnoBBk7mVME0g9JGak2o4u6sRr4aFAngV3GCs4EyKmpFJ3MDNMybdyG48bcn0I2
RRvEWhagoBrvEQdY6pVtBDVx4Ow7JqYMc0zMPBQHk9yXD5VF+iEOkjJmI8tBxM3Nvu2dBvadDlnY
FLqEyrPhLhDVpxL9YcWkY6vcTr5oFYpd0BYM41JEUqh+ZnBr4E0boiVKZgHStJfPydLJDw0Ndjy5
do1tpDCvXOclG/sRbSLl4/pQNj9IqQGCpOaRi9LN8CbJ58hiMBiY/ju+Iic2Iafo3JCPBbAnNLEA
YQVX+EcAPzIAp8Cug2H+xOrxZR06ADQxNUtWEXZpoJAcW4uRJU0+ope+gBJc+DUCywVeM9/F8wBb
I1tQm7zgXlQfPSfvfuCi+uBb+W5n734DdUd0AyJ+VRWm00OdKZc7u9z3BnDPFZo/BvN+zNZtOrWY
DTDgzLOF2w+uSPtgQQ7aF6wYvjvhiIMnRIQLtsLqQHIPV37SBAkWNRIoQfhHLd4lExvATQ79Oe0q
c6FdDsyeBGi3sgJtJrxXuRWY3SPicMu84ZQTWqYuAWTXb1HwtoqGeHXJN1RD3Wl16vFa4nKBZAwo
X9B4em0dvOBeYIZjzuefCjKvcyerdYsITiiMx+hh6oXF/xn+mpbCu0wFyiSXVS7umyVu6SumVboH
j3hZ8FUrAw51MUxD6g+gaS8ELRAf90zsO/cdIihwWevItF0heslsKL+3eQm6lAo/WRQOD0PUTucG
jdESaJW0csZfIVNYKQEWlhx73AfMXvXTSeBFw9Ghh6zBhoLRFZOvssOQufWoSO1QvICUcRrZ2sFz
UKA17Xlfc4CgCA+/3rzImzuMG960RymhuyI5Tnw0U15aAUn6amsnrn3/Bx7F/3B2HjtyI1EW/aEh
wKCJILfpXXkjqTaEpJLoyaA3Xz8ne6XJUVYBWjTQXQ0kXZgX77ofMmNGex5n7zjOf+pi3gZhuhRO
+ispJG3BihiNuW4WQ96D6Y3Wuy+mddzqYW33Y7RNHX3r9hnXNLuN0bkPiNWO2ZDnyyzT8UaOo7Ui
z9g4lmUO6CKY5I6Yfk92+zsa51M1U0Od3QxgCmgbhl/VxuIXAHzLSd30ExJDy9qCgBeEhDsPrljz
C9Zd6TZyM0HeXpB2ynF+piQ3/DncmjIU5UZECfuq3cB4Yv3A/hO3Wkq0lUpncaLCLI8xrgUbCWb9
HJX5fIrDUu2a2om2yjSxYPedZC/SqPmOlUV/MueBzHc3a5+mNO8OVUkVRv0U2EiNqkEd6rjz9LKp
vOxttDvnl9HVbYsJOXwBQwzs5lOFm7wr6YM1mvHORtgWnLrb98In/HXZKyd8Y27UJGNkefCU0NGn
z5XE2a4d3fmtLQLght5tur0vrCpb5UndbX1tTQug1HYDi+ZnErnqOFhuvtKEit+oLDdPMm+sdw8b
lAe6Xs3akwkEoNrOf4DwDrtuKsd1nXoVqpBJ7ARdnr2VBAQmUBWu6JWhe3fKgC/c2AUsq0B9DY1q
3IFR4n/bl+HWKdt2o6Z2Rviv7fex7udDXCfR3Ww03ZY2BY6TbWx/m9kLfmK8Fv3uahuspR30ehwM
a9eNXrmLjcJ5GiPWdlPl9PEK+C0Lv7J6OGAdmXChaMJl3qhIrzw5G4BzQbUrUAgAesAJSBc6J2ch
Uop/Ddw43mTnRhvPZGyUH2NSjHJyWiRjGSeoGLzwtjb8aBWouNlgH2x9qwod9IhpfHvp1xXqmUTP
j2DGGTpiFks6bJVrbW2jrrsHExwqWIzncB94/TmS9gmiHFmU9rQwhcYIvIoLSp5sCg92Idw3I1BT
vDRdY7qB2yKWuLRFT34M+pY2zm8SSdrfjNIJ93cOh1lIbySoHPNsQU9XNxsIOY4CoDvMyilFenNj
e3n3VeYBsQN2M2xaWm7PfhoWG5XYMPiiOLnxey99Gqmybzw/db5yBnd2Sd0QwOKqYpsNnnGa8j7Z
QkcgniAi94AN09ZOE620O02rCc7XHZ0oA+jblc6uH0rrVVYSRLKpAZtuoBf45/75mLPs0NjIz02d
akKQHMf0O5tg3/v4ZspmztZuMvbb0KZQQqVgrAYLORApA5Hah8Hg4/3a6J9G7TTrKelYKDKzej17
3Dy0VmTtS8fvXp1xGO9TRUNd9YQFdkFNYzOlsUYKjHa2WFWV1Pl9tJa6qmi/nTPXhk72e5ONHWGK
nbx3OOUde9sUp1SI5jn3iFoYGaPrZCrxoB2LetV0vVj4c7tr+lKvBpnkBAJClDSyYlxDNJqeqBKh
JWpVt7s6iekrTyEm0TQHbnXKBrOolI1Hdp5Huxmq07gIFaRF3PN5qji37mU9WnQhwnDji8Q4eZjb
0Fc02uRZurI7u+PWW4+Cfz/27bCMQwhHsV0NtxKl0taeAmsbd9jbWyTsrPsprdfyHK9ch7p+g38r
2Bb8/NbFHX7N6STbENhmLTy7T9h5sNkvoAyRFkQUCWTkGYCvynZ+PGPuBKvie8xKeYMvuNow1cNj
QVtj43DNe2he57wvD6nWwDbXlVaN3qX15cpTcb/M+xkTojoa31orrJb+OJB4TE93FXnkjdgELG+K
0O3rVRo6xLMyQymfZ8dkWeOc8d2rElztfZo6eorycNlycoTXh6eZCA3WVs+qu/XoR5g1ZaNeFnnC
ASH14/3MrDsVVZg82q3jUMiU8zFOeg9suc3QRMUTiSGjc8fxpoEFUOcbJ/bSbz4MiyMxLnLZ65kG
+9DGwNzumYQPXjR3PaLUuGKljaY6euDkTHBAnif+SiriTKK0HdcJqW77MenqJS+e1zoMxZbOGrye
NO22ivXq6DslqYzRqLeuqsu3PAd7FPU0nIQDP3Kh2ii+ixXHdNN3272V+uPL1IS2xik3z2/iwOx+
ENfkLtupEkskhefEACxnyIWhKw5JkH7xmcpqesdpotawMoKye39l97i3OzVzOPAfDP7HEBckJ+MW
5Qja3JS4YZmeO6P2e5xn8EVaY1sFyQP5EVuGyIoVm1NA1cMXzciPkIfaMNcp2BzNnk0Z6nXuyYOC
/zeH6cpO+0OYgmBnWGplLnxDfcj6eOOTFRhM6amKzGprJsaa+jfceDWlzJjYt1icVxtlGt0qi6ns
VJ4++JCG15RCe8Oxodip+M4iaMgF+wfWs5H3GPZtqrP7iBw1YfRPaaQfAqIpXN3eVzYnFbfWt75R
txCTYmfv5mG2QteFa0ri3+bQ+o+KRWw91G23z0COl4ERvdL13KZxfJNW7rAMYMXZdnSDrFIsSjP4
0g/txrS9eoUVabQDRiRj3r2BzRvuAwe++Qww6EOBA8W1d5K6F9bnUjvlC7pK8zTYhjjUYRNuzLQX
LCd+yvkx9V6yhviiUPT9QVTGwNSyoldMXkSw8vqpetc0ro5ultjuKSr0ONIrgQQM7JF696pAhg1h
UWAaDHCm27BbtnCXQQ2099MvSYgP7FmvRoWCduES4rKCnqe2tlIZIu/QOeQOek7LUmqZkw6/TbiX
VeiCSeImxV6Yw2OJBHBkhs8bIKz0xl0f4IlLX8Mhi2fUpzqB42pzeDlNVT6wx6Y2Ddkkfbba6U27
JHBFZ+4cbHX5EpCk8+S51nhbzbAQ6rL29zHl+qHvJWFjeQSHkrb3WggK7T53iQ8C3tmHnoLWbqjs
B5j6WT15bqGQzENkDULYvYDfRvfQmTYNvbI7B++rPOcMuAhZbl6cRHvrivM0yRti6rZznOGrDIUH
3BXZ73KKrX5raZMSU47WvBNVX0Kq5Ey0AFuo+4csqMW7z6R7SGJRgyfL/BR3FtQT2affs3hUj3lp
dUffz7MjCTUEBlllmBOZkbSKEs8zSK3J68ZZyTpk/qliNlAJ2gq2SzgeJ1whwWUwiwFnWBATOB98
7LEelCLbRhtNuw7m/NUS4Nngove+lz5q1YB2eH4/E1XqQt4upCb6BpYza3w3swj05cGIwY8W4zyN
j3S20u0Uz9lLUE0FNKWSThls/9UQsKZmBShc44/eHXsavvfScsqbIqb4b6w0PXqVT/uin7pljPlj
SitKWKuobI3bwm7qXx5bM8SfLtg6OtN77IcTuejg1SyZMvFtnXnFBoZxuRi8NnhrEb+mcyC3NO/9
eDEUyfACOTN5t6w5JV+qRRcwA/qmdhceokL9rqPmkXtLdrFTvMV+iSevmfmniQFyVyFu5TXYcFtW
Bq/9Z9wp3P2s5D521HDI/Y5TQNOVu7k2qoM3p/nelB7HoojYNPD1bh2mQ7Ye02HcTEEU7gjxmHCb
w207kX62n72O2KCgteF0zRG7NaxdywqjZ9aRCjLAVO1FGYqD33KznJKrdTwU+rUrGnM9iGk8BCT9
7I1pfFW9725wlAy3pYM1B/TKZzr0MOw9KlhsFfLbPD1zPWY3eID53d9V6Vj8niwoXDhbyeVQzcOq
Vq63JeOZ2OsIhUlB9bmUTQ4/JwrdTWLrYWvHk7OcTZJSAOrlk4G/KMR+F1asC8LfcMzouoRTdakR
S6VTelumAhFt01RLt+9cmpmOTXthxrsbNNe5G0Nydkpc+NYDApLzGdb/WcWVosWd/qJqpXaoLbfe
j3LqT06jYSLQbnkCBYQjqs92b3OW7wynkwujH4KD7+bRvcpmb5mMtVr29Mle68jrHlXtmDuTRNcb
/ZNesNxYmsng1TQ7ZGTZpxpY8dHtyF9rtT66NXBt0ZBw0yQA+oYdgWOY5KC0yuVWK5UehxLKVipI
OSdZ4qlNBtgAehCP4bkgd3HhphfJDHcn8QIjcFNa1aMxN9/iaHqQhXrQudzO/kiLIssOKXRpQrJe
KgMCN+2h20ZJE02YXe5GaZrrQjggRmcEllOGWMvGP9iNuHe7QdDBCn4Plb/JeU3YGzGglHnuZLb2
lsH3mBnRM2s7WBEoX58SzxIJavuusd0bMhjmdevAAJQ5+cf2SEVjO/Ou8Ay4jdrdUfHlK6DeaEeS
+FPYjwFURhbxIE9QzKvxWWn7V5gXT72RHkME9aYEKJkB+M4rHej93D5I4cpVl43RTsCNX4E/FmfZ
EChnPKJbZrLDtbIeQujZAsNXNyN/x8KbczXL7JvZ0qiNDZodClhvMcVABGECWGVZzJvuyQCkXARJ
G206mzSrakpAAgoPm2ZP2Athh9+xJuhoYeB7PCRFQFjLGf5m2lYdtp2D7Y1r2yZhGMrNsBj6lh6u
29MThTb2tSvadj3GFrFkwfTNLIrpCCU4X/b1GWero2JLOqlepo0bbHrXD+koKuhRBZoWIUN9nslw
8tm8bobIGHaqgZVQIb7acRIod6qw71uhYCBDLOBlejfYJJwJpiGhN1EQb/LQg7kOLrmI4/SL1bYV
DQj71WhiXDGa7hB41pckhupSiem9sdrvrlklC6pZtAawekhKauVe6YJd28r7h0Tlz0Epv4ZN7JB/
08MctdTescLb2ZjYAgorum3HulinY+WC5fMZ3MjsF5I4kPV0LrlC7GgWMoEnWVPsHHTUGguICL+D
zGHkQVJcQe2cKRSSYNE2kGqHNL4NEK8v8hbSltlj4w1SbhKrSMO00TFpKGP9UDjhUzwEt4bhvkXY
DM0pmtE+CU6WxiYpY+3mCeF/nuVDLjKHk0eWzh1l/K12jGUp069zWn1jTaroJdXOpgzG5hRLIjqL
fEBQD+nTSoNxZ9kUKxy1xztG5LekS9bRJJ+baIY4Ip/t2r31Z9YNJigk0HQ61lOxx0NjD1njySrU
CQYJt9PQbe1SAFxrbJJVOibfYKTtIDXaK2twCyJW+tukqYABqBQ2vm/SK42H/WzPFhyCEYZbWnOu
oYVKgBSlNl9xDWDMGdur17U9/qzGIIEcMUZvzNNmm2DiAf17Mww4VEcwmXwzujMcd9jAckkWFqc3
ItGcFwbCiycZZpk5PglwqUBFwMaNfDTK+RmicbAGuVjJDiOhTHgdsZr1avDd19osboIW9rMmW3ER
iIxAyaZmzKvi1xnDW1ZpOPOgIfticEfmWrIYBowrfCt6IsXvEAq5jUS3kpbxYrXw9WW5wQh079D7
Wqo5/06i2XqYnTXHYxa2FGFOW6qXaILWn3ls2AHsHPj6/Ffl3eXI02DTjNQVmb4n3/SegLzD1JKU
2uHEYY7DMhHuV3/EKd1vdsixgEydPbRH1gFz+lqKAIppr0nznEOy53RwU3c+1MS53JYAeAfwZMqO
BvavggRyhB/7AhBJG3Z8aOr4bZYYovQoc5j42W+zg27QmzYtyCp7Bam9A3UOlqZN0zGsGqQ3WXRg
mr/Xot+OYjxv6DCT2eTQ/RBnWbiwGzMYqGtCp0C+K87OWodsqpZYevCbF0lJbZtNdr2ESeDBlRtp
bne5cZMkmr0z5WM53h1M/JbemPxS97DaFAXkjYlz+F0wuEAvqNPX5GUa+8iz6CTkvglFpGs3BWl1
qyr3/B8QY8QuDlqIVhXUfDXlh37gHTe+0msE9F8wdab3G3TlwZ/AKFM6uPtc03YRkz1vmtgEtdPV
LylyrItzPwvujDlmvoe0Lho7gw5N2dYy5TvXuGtqumgiGdsbRBWPQ05+KvlxCP1k8op/d/lWg2Xt
LTsrDnUg3hCjUyHMgbXCCYZ5hbsx0mcq4q40ICFpoIbNWJnVhsb5l8RON1gkc7SYb2bNYaOCc2Sp
6cEe9S+bBErHYICZc10t6Os9T4bYeLCathO2Ugd6K+apmCf3MAsq0qKnX2RJgBGahPayCCaip6D5
WrrZwr16qlS5r/Lp4Ww0umgC6jp7RLwWG91tLuyDwaloDZPwF3G7HATD8LmrnR+WQccvbZETdWqc
NlbKamIa7bdIJMHKAgdfRnVlQciJk6X0UHZGbvN9AthZpDHt1Sbw7S22EyDp4zOd93Q5KdYKECDK
uBE4WkN329BdWHXRPCzzNCPaT4IsoaYI4euG+oBl+h5IaUJUQbqeN1ty24I9bQxUDXEg7ho3/kGM
KcimminXzNqgPQKzzteR+B3p4dzdRu8a+gOBn0lYr8MRkWw1enTPOprHIXDk0jEFZM8iMx6GmH/p
mm1adPdTNsr7ATnPIo8cc3mWZ696WPhbH3XBc+l09uHs5b4uLU7crmWcQrRdExWNIQdrNZGmuZKV
Oy1UFWypuW/LPsbdSs43pT0+mLR3CTJpvnqYIhgKv+7JP7Om9j585DHI1jJMjrokftIEq2IRM2Ai
ePKZtfIx853HyCzdA9+kWOCD8Kuz3K+TrpIVXfS7UdivOT2RDajL7yKcKWJz5jWM+7gsnzhY3aee
IOSTzn7Jkrgop24T1ilVDj3xhZW0OCaO9TcEcXwDDWPKS8XSFJwhZ3O+T9KSJoSOTxwpblCqT6vG
sfbwdH6rYbiRuvwFeAoTv2c7q+L6KfJbshdL6mQxxDtYfi2+A7gvd/07HfSzGih06LGEj8oAnVd6
fAnPOXtJuZ2kcyNdRiwhm6Zt3MzS+6YakGeBf6OVNQa4PETU0DBPiTk+FDnlrmmVp6kbifvrC4Bn
+u1C+Yc4ojwqDHAXAoJoXrcErZrqXcTdt+L8Ba0AEAo9sjU5DzFJSIuB3DTBJCHj1XiySvOuVeIZ
0snziM8iDeoJyml7OLMi8a+rjvNsnSZSFuswPtg6PRVjIdA8qV1Hjwdl+42QZ2p/dhD4UE0svvU5
j/kcPWpWPR2zIoeQRtvIwa1qYVXxU9LO76ginxunRL5VjLddIH820n/BS4g6n6SdUJrlUgXk+mYh
jRN1Fs3c1spKV9N538qVCpepDVBuFWBOXuce0tmAQ9kOBZR7kcTuYwUdYtOPzrAzEiUWxG42rzJV
+k6HCdouyFSw3UIYbpOKOBG5+ZooZM62BM2sWkiAr8AZzUnKRNzJwCx+G3XZPWHBkidolM+XHrXI
Ttms0nuL3f+nkc/VoxgottwxN96bvus3oR6A8nIGmFMWcm30AbhoW9AQbvC47WzEzIRiop+WyNj3
feV2+wby9kbFtpuDsytjM/dJfJCEeRdrWtFFhNh30dyO5VlfTL1Cszl+nEHWzqTscNNX2l6iBBxv
G1MBzSYOQq3ZrAkNTNLJ5RLTbyIRqWUckR9LQkUP/2PbuIElfKEjlSz9pJGeXvwQutW+nPrXj+1T
rlkxnD1t/vCuId47jHsLrl7it8ck2nrASCsJMLR0iumfzOiEf2FqUrGzkPM6iWMK2Vqyj80ddgEv
Hz/AFWtf4V/YmYRp6xjePOtj18cudmduvvdnl0Y0Wct0vQg7iEgC+J3WzXALZG9uZZIPxzCHKOmB
FcLSyadPfDuEyVv7m9fEhe0JWJ6ZdnYwEnoVP9GKpyGn4p0GeLIsd0uu7jqvs/O2+B5ZhvWJKc01
A4/zzfzxCUEsWj1GxnzUbBkDmj0Yi/ChNvb0PEIUgt6/wjLh47d9xfjEO9/DH9cytelCW5PzEe3R
iVLuvhTtgUzdp49//u9OSsI7G6L88fOeRDzh4M55tFLrUHQ23r/zmKw+/vErQ927cAuTPiVfDHBw
NPsQFZjpsMTQ10cfoX2kNibOqR9f6MpLurR8dUyz84zRJGQa6b5qs9eE0/7Up5+YWf5nW/WXUead
H/CPt0TZm3AyIx0OKZV6m8n8JPg6TNUtCAQqHWT8xcscoQlBNn2md7lYLPgpK/VofBIpdOUJvfPf
/7iDkVDmsPUK8xi2EdmfhJ+Sb+6rQyRH8cnXujYUzn//4xK5FaayxV79mBaw4AFeavSH//R9LtP1
mo76ZpCYExHyPZTfDQsF8vO//fTFYiRNawqNBNE4BcQzvPL1VDTPDXyZj3/+2hC+WF8q2+4UNARk
rXH0xiZw60U5wvgCGA4w++NrXPu2F8uJoCvoG2VkHu36wYLAK9Basxv/049fBuuFRRHKpvTxhWIP
SJu3vm3ZKb9+/ONXFsLLUL15EKXUSIOOSRkfwoaA5DShjUN86+ja+G1bzc6rjDejGz+xgbryOdTF
isJJYuwL30yxThO0jJuNnaiv9twTkmI1nywmV+bBZbwehP4SX0XsmcQAab9Xy6z6xDZLXfvpi1nM
kqHhUcrh6Afx9C5akNYlRiWE14Yt6dbj6HjfZqfxSdXWEkVFBzrlLLHbibAzGCGG2V0tPZqkkbsJ
AqTBk0zQAiLivglL9taFgni5LhT0W3+Gq5Z03phvM0iRt46gVxKayC2qrph26Gc9uM+Wc5PFg/cd
El7wzanq4NGLzqHT6P8wJqKXFhqDv4O2VCy1adN9UY0PBa+dodePsCMAUkvOhp5oh9fMiYwd2Hb5
YKRNvdNJH6wMaN0kXZX60e9bgslb/axzP1yj8JtwLy+DV/TT9R4DQ4g+Pu9bJ350qlDCrSzYDzu0
Mem7SqxuI/PMP7TSl79nD4Yd4ABdJq/UeqeIGuI4opK7YC7Lo05H+/uoMvK9IXHPhwxrl2nh5KrR
dErj4pON89pIvFgtIRm4PWfw8TgXpBdMz2fSAWYGy+GzoOG/G7qJ/9y1/liO56Jz1ayN8RgMNgY2
8bYd0e205fdGYp3BxT8Z7tce5GIBbUzHgtTlYGTuwd61Kg2GpeVurAN3bbfjJ4aQ165ysY4KU1T4
l1JnZHWWrjmC0n2oDr2mZ+sYVvLJSnrtKhcraYhzj9lri7o3GZZhCu4lFjAdIhbVjxe8K0u1PF/4
j4+CowqmyFkVHBzzrFvzlnAn8RqI/22xvkzcq9zYCyfkY4eMI7t2OLFD6sC365O7v/J6LmP2xqoq
IiX76ZhPdUzPlKmsEWQtYDV8bXr1SXV8xUtP2v/3HeE8AUm7rM8PMf4SZrVKupjjn7stqu7ZwaDE
gOvz8ee4dqmLsQs1AB5DV8zHuZGIYX05butmFHiN4Yf8Rj9ivteoGcRC04749W/XvBjJVpg5eT2y
GFm01hZ5V4yrvjG/T5wuW+iUMnFf8hbK28dXuzbgLkY0umtSH2zbO1QGPFCcA8+sTThBJvY/n0ya
K5e4jOBLRjqd82gHB6u1T1YodnbjrVx3/qc4XHEZvicqCaPzfN79D1OAGOU130D+F2Zur/7pHbkX
RUEOS8vwQvfsDQmQBP9XAuT5dGc//vkrm7Z7MeczqLFlhRCW5GBl0ymuuxPWKeO/FfaXCWtRPeBG
XY1I8gCcxpg9Cv8ObYf/cvPSdS5u3rVIeYiswdg7UfoLVsVXuOTFJ2Pzry+G3z4PqD8Wwwl9cjGn
ZXhAMRAtXa9PfoZykK//8Nr59YsN1qHBmVRxFh6asLaAURLnZjaz+pMj3V+XQn79YpGKh3aOA8vy
9p5CKp1YyXPCKWUFiQ6vwuqTlfCvM4uLXCxP5gAV3NRFAFXrUcgbUz+37ifD5tr9X6xCvA3TZPM0
9oWZ/7DawtuNJQ5acSDTN8og9S9Tiye4WH48PXlItniCvLx1s+dMPKjh28ff98rLuYxPkvCZxqaa
vL3s453ffCE5bimR0X38639vUkn3Mj5pdIwZ8WbJnaeZ7cG99Y2HmmZ5gu+cp++bMnBQ+0v1pSw8
rI5qkcqjxNigSz3/C/Z08smhyNp+fDdXvtZ/fYU/ZorO7H6Ohjo+aKw9kxQOqYmoWEKuNj6Z51fe
5n/9sT+uEOshwUp9BmlIxpUP1130jwmuph/f/5Vfv3TERlHTu21mRgcfxUxeEgf0nqnPMpz+uolL
1zz//Y9b95AgxSgto4NjyVMRm2RYt9Ubni4/IXHes5vfdqBZHz/IlSXr0r9+CNDe4LoSH8zxe1t/
GczPDo1X3pB9sQfFqVXaEzTlfZd9mb0HK7gh7PTje7720+dB9cf7CfoRO3K0qvtgJNR3DhY6sxaE
jHyyil8Zm5fJUhLQ0cWAVO1FgL1pUi980S9MHOW08fpvD3Cxkmd50c4zZ719Mhh4VPZvWe0S82H9
40JysZSTMRuVE0JJevQSHhskmbC3f2nP/WTyXnv/F6u4akMFQzA08CFOEC8lgN9AzfgpfPx2rr3/
i5W8bWyjz3GI2leA38uARf2RwANxKMKq+6qgnH3yGNeuc7GUW2pwzVBlKL1LrCuyEry5DsKvBVhd
leb639ahy/QnVydl6bdBsG8VRHhXJNQ1VE2eo97+6XVdBj8FYaDbyLeC/eCCO5tzfzsXhoAbAof7
LPv6t6tcTOew9FMr6dDkSWdGe2bfNZn5Wnj9tozq3ceXuDKsrPN3+mNaKz/KpRfyPTQGxstiHIEq
AU9wxgq/fnyFK4vdZQayPcR50o2gcCCvKz8RUKM/a7hf++mLKd23dTCYgxMfGhkfmyHfhGb8SWXm
8/z/r9cu3cvcY0vQqAm7PjmkmPbCa6uFyRUa9ZSFdvCiu3g6ZabIX1t4MA9R4+WftBavPdLlNMcY
vIsTHgnpxS2LOTbe/SfF2rVPfTHFDc/GWSqd2f6t+xheGE50mN6Wm48/87Vfv5jYrmBPtXw7PiDg
ABKt+eecj/JPQaHSFefv9Mc4xSG47oOOLRPSH46wxi6r7gsMaT+++fOE+svXvsy0qoUyq7YewkNb
g4j3mX129w1PEA9RrBs4GNZD9MnSdGVgiYs5bRAGhhkIRRgKkvxJYOjhLgvYBc06kFN8jzJ/tBZ1
kVVffFvlv+zMxDn9357yYq5HRZ36haoYW/5TDA24LPd29z22ftSl/cmLvLK8X0Y0hVmc6UTp+NAF
+hRlxd4fqu92RLk24m378WNcGWmXMU2+b9h6GigD8+odo7ul6H4okfzjO7IvxllMSLuseIACum2F
9QRRfvNCpwPobZYszU58sixeG3IXEz1Nx9ruRggcsuubrQNB8+XsmHPUmbCfkahBMJNFIR4/fmfe
3wf4ZRBLaEL5xmuR6TN0waLDiMqG39Dk0w8DP+vzYMdlWn2WSnllFFxms5id7eHd0rAuO+27Pf+I
ehhaGRc3P+shXhkDl4EspedVuRyd7OAMzj0cn9MQ1vsurl4+fl1XVmHzYhTorrWSCkr9IcUsESmR
YxCQ1f4TDimdyxQRaLvYSRZBfHD1N9vFIShr4LuJ9cf3/vdX4/y/EBEW4TGK+NRRgzsJtpVnQwEh
PivUr/38xfqlEU8FXs06X/TGTpTzJjfdVTSF9/929xdrlK18hViZagFmzQLX5oVTfouKHx//+N/H
pXMZCRJ7Q5orm2UelvNLiI72tkYYvrDnGCO3uviMcPD3Jd7xL8oSYsCDQs5VdHDN+EuQazw3uDI0
XeMY2t4jviqryFHItZzPvvm1B7sYryO04cxpu+xQmGGRLcqoheok5fvkjeKUuFbySVX093nhXHJu
Is6saZ9Y2cF143IzJ3PwRjxG/v3jz3OlW+L4FxWKxlrFwnYtPgQ1QzZ7SzIL4ni3TGCMB3b6lrfP
loGcClFpC90U4cpRZp/tjn9fIh3/ooDx0rj2CovKy6IuCiGFZLVYxs59Od+XJlo7/Js+fswrF7rk
0tS5aCebRIdDY1saDiayCaKp8XOs63TVEpxCW/2MuprsNx9f8e/8JOlc8mu0Z9ggUqw4Okr9Q4TX
NaJg1etVb/shthymu8YgJhGA/m5yVi1UEO/UnMj9Jzdgi/O+9pcSy7zY7xQRmWg9ZvvAJfxvfjNO
j+YwxI+ZNcgZoX2a/1QIP2r4iE6CE3RWe3vLL/t6SZNRY1FRYB6yc+q2einbosZjWCTziqVufqAk
d3GHRWuHIaWV7gnR0ydvxNpokTuxi4IiVM1TXDfSWEBUzH/mVoo2JVPnmJtQItgv+wB7emv+kbc6
v0MDwxGuEXGxceD1NsuWEBjU9kE0rECHxwbfE/u1tZnYOTFkL4Md9szovtpYbmJuqgZ9ZlFE7bZp
cUpVngX3LMMGEgpyvZlriwSECmMTPkqxmlxjwFxfBfEJqvZ89NWEOwBa4WZZT7W91N1gYS3p9s+z
znN4wiEWp2c/Ri/w3EPs2cXPOtL5Kaxn8+0/gUcM2fOxCxr5K3BkeKw4xPzOe93vlNdZ370Y3vWM
1cCyxpduXeh8EEtVkXFjRwGO5cJvgjuL3QkvJPRk9iJDFXVTexV6AqnSCPB88H85vbDgoBi/y8og
UbQZQeMdz1hBK+SQSujGctZnIVA1IwzypJJfAi+xf3aIBVDyWtl4D7O6/1U6yjt0mT/ta7vC8Tsa
8TdqOTxswWWx23fcCBFxOKwms4QCj/MJ9P8Bg5aHQHnp0jIQaMR0nB9wx9RvjlsW50wR9XUc0JPj
pJ6kK1UV+S4JmvSH70XoABKCLtEEpdDmVyKFNJq2rrk2pbaWrT3kJBUMOn+wJEE5ukWRIoe0aJYa
nSN/nHQMvRybhsUUzN2LUQ/dS1kwKmp7yvaM0gaCoyjtCjq/mNdNXU0PbZHk90S1Ru9xKs29Wfoo
oq2gxM8RtaVYOW0c4eHJmP4aT2e8GKevdGkUQt79L2fn1dw2z63RX8QZdoC36sWWa1xyw4mTvOyd
YPv1ZylX+Xgia8a3mYxoiQQIbOxnLSP1h31rFM1BApo/OX1B/jJUOQ+MCCPueRZxxGQRn6HjmQUx
EAfI6j8aUAjkO2IPsrTbUEZLxya+Q3Uesa6skpWMIPIvJB3dwKQUCeulPIOEPTM9I9rr/tb3QidE
hYHbZq00H/gl2DIw6PidLJosiNItVJNAiyoL9YxhYfgg7DCtSbrWv2s25PQ+1/xsC69wAvoiCmvR
OhaaLBRcBKdyvfNppceAE6iiP4aTEz9nnhQ3QZLW9yQ7XbL/WV5Dq83C8kdbCk6fs6RV/3HmpUcL
Qwp94ySufeDI3ll7YEWeTH0K9gmome9R0HeQuY33uMnzu7bLul0Cc5nYpmbf14EfYtfTdIw5A1Rp
ql77Epz5JmRYrfKWorWdWM6uK8yCvGxj3kVZqO8TDWaCmbXhNkU9tOrc3D0NnbPteg3wnZ/hQ4n0
rv4lk7xfDYbjPxHzHykXmP7apEV1y99JR43PK9Npsug2M2kFmXIiETa8P6+FwmbVB49V+cEguNst
bOW1Wx/S6dF3RR7Cfxz+kAJotwPGWq5R1j9VZZAuUp8yvoxED0E+61dQ5W2xLH0Ti0fdlhqYX9iS
MqI9OYrUb6jbzi4wy/8qz7XWwdhk/c4nL7rWpGlR+KMzuxe5A+i8y+VDqKRJVEOz/6v8IdlykIG3
qTYrtRwbeEi9CsrfHuinFzlaINzCODuiGAE66VTxumXft/LSMTlgLS9vEM4Yt3kJ+YWco04Mw8PP
2NqueZdDyd1orF92juvKR8sedTIHFu7qOJv4P2WbvUG54kzMV9qm7CEg6AGrJxqPPGeFj4kG6Y6o
n7RYrcdYPbD64ClWpROYCyAZWbwZ+rqMkR252jsZAv2bNwzJLUyycDvIzn81eFShNinz0KMwPZXj
CI+ioiSv4J6tpGJr1AY6HAUQTKdSw7ReNcJec4ejt1LGOt1PltqAvKluJrjtAGLiwV22EgbbqEx3
RdAmvaGxKqK9XGfu0X3DeuhQP+zcJKy2mhuKTQTQaa+1xASVQevaGFjFD64pKgI8XnKbh6nz3QN0
9+DYgeCxIeyxro0qfrbRTJBFwV2zVHGFOY7uhqciBuMcgmQj06wnG8wKYkmXmvcSdHb2WDFtPGgk
8bYaH74R7qDdjvAujxEoXHI/Ify/VIj2tQunmFLzuVQEAqP5iWVDOxhOLF/ZzoHmUHHwSls+R1mO
DswjGOJb6C7+kZpGseuBR+8GCqPfPKBSJ/pF3UOuFdVv3yqjExH26N0uC0CgXW/yFg2M7Zg4xj7t
QxpBUB/uXDi/JxXG44/cqYZN7SYVtMY420rtrCerYhBGsDcHqF0lTimAe+p7WGnlVsL7LFZT4Ivf
cSTqXWSBnQDFHZ+GJCeaV5YuNrmh9U51MdHmWBbBiy5DQ9sBppWPA9mhIyEC57uyu+mlz6hbGNFA
BSN0vRczsp1pFelh368IWseHwEzjN0En2tp3wn5jWgM69DxDn9FF5lonlrlXBKC3PujYcKENtr7x
3GRa9RJ6eAflts6o6dfSqw7wD7Wffs3rrhcjzqShiRKS7irbiCACMwI1axVqBayisGTaL2GI97gM
niatsOC1DC21yqCkxyUPX21OGw+ZnrV7umDi1djY1QalT02hwSI8R0xsE2P8WNPZ1dxNA7+lxEOx
zOuiuKU9bVCbsHFghSP6WUnmaUKEoXVUpK+I0XaTBpq0Y4lQwR1AKISOZ+GFvkHuv2jWfdSMR+5w
WYAMN5pjgVEnh+vtjncQLJkhLRhAgxiCxyGQuBOUR4/mUIMxgOUz7kqV6BAqkv4nDEua242wPpoB
wM6hdsvbNgqMR1NnCemYpn+PT92j8c3tG/NnBiB3K+OSmGhD69gYVu4dsXPFjyabHS4i2EWjnTK9
BN2uINVDFBc00S9CM81dpqeMTbO3vbXWkF0lYqbeKqc9zwpOAhOS5TMkEz2lKqi7YsOCI34UXZgB
KBjqwt5UIFPJwkRQR3RSUpPPmycbLAdniBNS1hkjiLudLNsea1JfvoHk5OzDZ/IKQboV1n0zssh0
nJoJdupbXppRVUy/fFUFJ8Ab/VK0JcyM3o55szYStnKaRtHJg6ZbrqVvZFuWWHXGsZB7JjVpY+8d
SxsQkoqWVUo+sA0BEqRNIneIb4JiCbLCzFZZ0lnDxo96J9iUJauqxVQonEoTgG1o4iLZWkMXnYLK
9agU6v6vDNkKPDZNW2WmpR6gAunY5KG7F9MfZ4E1nilvRnRrwf+Eoxd35/S1we0zJogAmpvop4gH
xl6ShCreIEzIJ0OvvQNF0Po5iNsC/KxDIgWUcLRqlV3d80eLo9J7L1+xThYvuqlNxbrMu+jt3D4B
sQro2dpLSmwrop7uZDqVv22lA1dOjNL43arOPY1+V5y/PyoQw4pZodexfTawNQ0WgDQEFhwLYq7O
SGGx6jSLLH+ub8kL50dBCGsVMh2uSA6FB9bCbYaEhygboMvizoWVB3Td6FkXYYXgeDQNJ47+sja5
SaPk2bMCNGeBYdxpVgMNz5Klw5pZ2d+CkIziUaeBjBVgquwVLozsbpAWnJWanURoG8Th8JLGazan
9reWHWmVq0NIP8SuajXvTcuCEpAawMUHoI7iLQX3RXZOWNu6S+mWLfLoUUA1PuqAld45CJsK8D1w
xSs7Gt5R+ZAWj4Zx+sXKCF+ezm7guw3E533QYkAhFm9hsCOWdaMDZ3nMGrBJITKdRw5dAKZmTgyR
2/VH/qKQtbMduSgcZQI/xa/ik9XBCCrrYWc58PmspjhphiZPnpc0W03ZPjXBBp9mDIZlFbpm+1g1
WgEBr5teeRjsdcA42aDdbHeTqsYDuyw0CXWVw+6vm00JX2zdsGG7UQPWTnsYxUvfqfE+lYkOYsTu
9ikpzFUNsHylYR3BItSbB01gPShMjKmZ7gXLmu3E0itMDDpJOm6ySbfKhfDApwVM8t/qPg2Q3U3Z
I+cx3socbLLhXqDWTLzhpsrHYjEl/vQSlZl55GH3j4mrvDd28gE0Dddbsbqo6FeI6wcr7SgiIww+
xF5hrzScoPR0V9M+bKbgXYRa81TR8QzMifzXrp3YFTclQgjPqY0PIHr0TOue2YqlbIr6mRbi/mgB
ObxjNYRuygoJpyOlb1ocsexE0W9Wy26sNUmAVrC6HcIEsR5esG4Lsiy7Q1hh3GglaNplPGXGnezP
60XGz4szhPZGq/rmZ5tbwQepVXYDCurgSymj4KBrsdNzvUGoNQ9FeIM4sbiLhjjfWaEGr7o2vD5b
+x3ltjNAj92K0VXhNmt4CiKvG8aVPkCLzSHu8X8t9REHZfGCqqBkxSYVi7kcoW7M+isPtXXNtuwX
As7h0c5yLHJwIDDqZX5hvfD8TS+DcEivW149wKJnIq7YcCt/iYSpPdYdukuZhxBQPEcx+/blVhv4
j6aChIuQYSoOtGyP+yoHhrzASK/dNGM5rkb8RrgQ/PI1K+GxmWTPLSDCOkzZHJoXTLG4+AE800AL
B0Eycn0sfsJ18DW3xB9bV033qT0Z96kOnVBlsdgoLIxL6mcdftWoHpY1Jo0179Pph1+omLhQbO/0
SNp3umHIHw2zJ9U7pU4pXA2qk0CBNh40dXdRY2wx1zLDmrciSY1y1Qxig0Ufzc1LyPbahxUlQ7Hp
AZDvKVrwRjZxf8pzrhN2q/KG6bubStianVF3G8drpmSJO0aS/HY7ot8mOhryymLZTzLdd0HloEEr
k0Nvhfq2K2Ko24kNej1sUcK6Z0saMfd0adMBv5EdQBkIO+NPa8C4tBiKUhyD2gAoOCQB8D5ZbWpl
eFuLSWBDVml8w/OpQaVPKIIHXmXepC0PVmQ0eL0Ii7hnOSz4NBIdDUoBwMyhC+AIMi2/a0jUM3eV
hBLVwOVaWo1v/Qh5Spesaotl29t0e9gCojIgeCRDehLepH7a7YwERCcUWfVojdVwsHrkzNUEKWzZ
2/S165A+5HBm/2dNvLF6YawE9q4tpXUDgIGWNajw6o7XU5LYTxwVGDzNYNRyP6jvzZwueT1Ko5fY
yXC5JUmMzzRQL56t4GFC7H8rRupPkGjFuuv78YBdNIUV6dgR0PsouglKbKpsuSt4oa2z7KF3/ecJ
E/0wGpNokyifVIvRsMsYAj+hQtCRRC7L0bq1gQ08DGVnneCkUqcK07F6Z/ncPZjDBAwobcNsWUdd
elumwL+zyPTWim373uPleIjaPNjXUZOsItnZMItNGzq2V3wodW5Oy4BrP1e+Y91HRW9/E7EgaG/A
/6+bIliGGfzG3FbTbyyJnbbU0UHcZFigdyyvTAhzWrJjdA8rWqG7YwRB6jVMIvcpD62MNVJsCY7b
6HyT5DGOUTuEgECEu3SAiz05cAr2VKfkqzs61clNguBgqDoCjyOK71rQG6+TI0gLADb8TR1OQni2
NcCF0pw2Kj+vfUM9XFvK6Sr2zGPwImp4sKWG8SlMzOy57u3yY8KnsRfdkOymKIzWVWw7RzUJ49FJ
J8y2vaz3eTUi7UVItOxUYdxYjmOf6twNAayp8A4FAwGnbGDS8qr0JPuBdUORBul3hrR/GqltrwDH
E+Ku3JrtuAcIKbMmwfhJm40fhBgCPAg3Qk5q05WsGlOn+O2WcLQ1yoanAF/S1k6EvUIiVr177KU3
hKCb/xKH924FRQv3XhyxaZfqEJMQuLNiBBuVitQH6FT1kGLZOcLYGnchBrp0MY02tRPH01uIQ4X+
6OVK3lmpFh1qYxSkI7w6hMiuiZdoOqPuxeg+kts5e7gzGx+v/scuOkwAWMJY+U8F26r/ojDPHpHu
pPdsucNln9jli4C2vKNCaS77zOhQSyT1xu/aZptVsW8skOA4BzuqE4P9Z+kjOyi6PXo69j9RN1W3
sIHjrajcaGc6CT/cIL2nfMjKFZQf0J5Vxq4vzX3cJ0GLgyd29G9TZ9cGMyNFrqXILIkBMcnv9KI0
jpkOf0LXrR4pJa2rIbdlYxmlt0OtzZlN6rBdNUbu8eTW+d6Nhg6vsnBZ8wxBR75d0yHjQdTIygrw
VMhqp65ktu96mrJ619LfixF2mBNVCPPSIPtV4ZQpkbMk9jdZuXKdWx17gKbN7/NxCu4pQukJSOsy
OJhNq9Fj7KKyZpFJpH9QKl/EZj+tdCc2Vn0Yi1c4I+WtMcTalvbhFj4c6OuFEUBAM00vHG+IZuEm
pwqCSktKfatXUbctu56Xb6WhpStp714zEqeF2cnmu4XL6rUfWBYPlRl897NQPSOqC6jEaeWtUsZ5
eg/8dUdI95Y0lXri7Ray0xfpvqcUcyPYHOMiK6qcYDVCXRZmublrnaLc4xxi525S9fYsz9840mD3
NyT1B6YqFj8KkYKPzuWo9Yn36IsyfHK7FvOABI7+lI9Aa09WXVbb1uMECyRBh8/BNQq46gKPhMa4
Ltoqu5FGHhzwP+v3RF3DZ43D27tSs729I7RoQwawW2cRBOopx9KQpnkOJQkaW9XIkK6q0tiWXm88
1hRxX2BS6QgkTfWKBodbrkH0Am7QgVMDC/DInlfuqNU0N03O+kpgSf0WO9P4QJVaLXKTAs4EwfyW
vVy0NWU3bVCCqW2d+OYHAFOsjaqm6DrKcj80tb9ixxU/xqBGYHmwLKXXBBNGMmgvcW8O9xGE5c3A
/Q634IPddOPZ4HklMVaWrLS4ubcOzupDXBuRu2aBKz4g56p06bTKfc90IfR7XGw5uFMz918AWsO7
KOzkjQrMCM81Zx+yTXkBuuQXW+fNQUJRMpA7WqCNRHZvhp+4z4APaBNusRh9UHF0fnD7gm9Sz0PQ
fmEq7kxPqXPKzv4WG7bNYUAZWi+6PXTHsqJrBsyD/uJP0JiT0l248DperK6EHt3EXXhMen26hWyu
bcBYmHtoudl/KtXdY57YabQyI/CnzWQBmWccWzsvgTmFMHp4KoY6OPAoaa+d0rNvEPLQIICqsR6k
m/Q7dxySX2g28HaVk5xYsza4lqm9ozIKsBPfg8JX73ZhJrsk6o3/HHgtSweT3+bKede/D0pRrP1v
GwkIw6yyqfgeFMqRApVXWbu/hERCmFTuUfXVY2QivWHHfJOZ7pvV+jzU1i/bZ91bedPr53/GhR4T
fX6kGbmUvqGyHMxaPCd5fJf68LPUZN+WjvUEzPxKuObf17HnCfsSCLM9Sb5tYWdLT/xkjgT/X3FA
AwFFqMXn3+bS8fA8/04tSW+HXKNc1lvqMLB4Br9spnd1kQ+cuhntJs1kSh+VB/ylAKkbxwX9slVY
7kbe+gsXw9fu87/l0jc+d0f81Y5GnDlL+jCk/6QlryEqWW1ze/RWQzWcEeWg1+rAGrefX+zC6b6c
9ROUU6qNxRinB90GxOJTD/bGV8oXW7B+V86kL3R1zKPx/VRI+IGUPmTWRFvlCjAxVEKjjW0M7rV2
zQt9EXJ2BCxLf/D13qLoa9aviNP2canfympEjJW88KzuIbb8lBWM089/t38PQlvOBqEO3Fx2OOoO
nAnSLDj96MLuSiPEpVsyG1l0e+eSJuyEZZZlbDh9OnNCRXuXFla7bxOAUJ9/hUsn9/PgvBkoZi6q
4gfKD1SS/V+6IYHsZOLGkBBy7YLFpBOfsmgAyYU1/vPLXngc5ol6jpYZ0ZkMDhlHV4ugbx5G2b1U
BtXMzy9wYfzME/RmZVWOZWvxubpKFa6tmpJsmMJZCakl2yUdB1QG6JzXr13ufBv/Gq5IWdLI7Lrg
EAy0W3UdRewfbTNBAMvXnL9d+VKXfrXzv/91lYmyR5Wa5z63Rj+ooX/Qo+Y3vIkrc86Fx/lPnP+v
j+cNrNE20LDU6Yobz/XZ56OX//wHuvSnzxqIhNFGTk5VmU2+VcOfDEC2C1dCiIX7//a1a8yGf1rS
+2+5vLfBVZLeyfSTF1/pGrswHMVspHManjdeykd70Jaa6VtmO1sWXgtBredrf/xswNuxlhhhw4+f
meUPSV0VMbj/jkfIuHIHLnwF9zxp/nV3ZaHHgZaL4DACjQncgC5NNXzoOiyuuplWn3+LCzOwe25J
+usiqSjisbXocRqpkmdc5tXI3hqsG1x50WM3ACPz+ZUuTVzueeT/danasRtBBZQ2RFQm1Og9mlk4
o14azJdhkN1SDXkOM4Vk7v3zK14YHvNQvBCmiEbJ6OvkMD2picUCBelJ33/+8RdGyDwUH4dg/fqo
plTlH9CcBjZ7VaRIn3/4pZt//k5//ViwFcaqoOB8AHu09CKL/g9WENO7Flxryb30588GeKkgb9jx
SLytDGiCkVSRnxW0zs///kufPhvaUY8tCHQjOE9PX2SGe5LtW8ye6mufPhvd/dnQTStMeCgzHMH5
rkqpT+vHzz/8wpvInQ1sM4/DPqaMfWjinUktRoHydoxvPrW6ygu3n1/kT5Dg/3e/2fN0uwtx0WCL
Yx3A7+d3I2KTvVk4nBoyRhC8Rdq+oXYIcXvMVtOQWnRkj+Jdr2gBWhjnlhADEchuMEec1IWp73uX
Sk4ycGaxiL3QvbKOvzCE5iF5L54wxU+GtkdnRqeNbLv4jjzhtcXMhdlnnpCfWmVlE4qQPVTzvRHo
2rmCRO8+nTye9c6Z5w4s19akDPb5r37hqXRmb/0mHFwIhdSAc5v6HThXzojYOFtXbuqFJ8c5X/av
QQtqLY4N3/Wx2qinMAggbJNIWQEY+dAjKkx+1W2+9kVm04PoJPW3ghyYMT5VHJtN6T7UrgyuC1OP
M5sYTINzmC6T/l5gNw9ytbGTKVlrhfekZbTwfe0LzOaHVteLs/kLwRDCGvrPAtrIzIcutZMrF/jn
vRDG//sWom44D7EwcViPbvAWJLibYiTfGrzS/Er8+J+/FNeYfYkxJ/1vtZF+bN0f0qa6OWw56Yc9
+ZX1EZ8/m+aE9EBVB6B2aC3AzhAszeAjQXT3+S249NfP5jkvszWP6QMMTaq0BTw/aquJxXF/QpNP
4EaPn1/mn1MIQ/c89v8aFGc9SObo3AhJhQ0T05PvXMtcXvro2eJFSXRBOf0QxzhrXs1UvCJpDa48
P/+cKvizz8/VX392L5Gy+RV0Dc5Ri3VTynvlAmj3h1Rd2TFeusL5vvx1hSyyZEDDonFE+rjMC/dY
ueRsx2u4m0sfP5+M2lwlIMmMo7CcFlOH81vHKb6hauBd+Yku/fyzSQj5hYGwtLaPmj1RtHNrNCsI
xH987bmZTUNNYVM17pQ89F33xG7w2U/DL619uLmzgUutr8VXDs+IVHxGI5GoTmZ37ck5P33/783O
h89GLZy0zkwmegZdBDe9uBExAAnOatrbtCsWZnglF3ph+M4RGAWHPVlg9N4BqszSF9p2MkI8cWIB
W//zO3DhCnMSRhUnxC103Ts4YHGQeWMOfLT8pyq8RrAxzj/JP36qOQyjsyw+3kXJGHJKoyCVjcpe
DtjQGu6G4Wt0u8koW0Vp7G7OlfxwEUC5+fzbXRgfczICyDsrwn0zHXthIyN7LpRFP/K3zz/8wtCw
Zg9YwizdulbiHxDBnCq3XLfqS3l5webof6cNW3WDF/XCO4wc/xb8RPRcv1dUHtGK2VdG9qXfZvZq
QEI91FNDMCQtmoCVb+vcOlZOAb1EivelX2geyHctD0cIeXaOaaYVySRaAx3w7J9/+B/A6j8erHka
X4SuM+nJGJMG4hRTAqq6DbBHL2J8DDeOgirBwZmFPRruE3+IC3iAvO8itP1pHXYG+TVTYCTUaAyP
YyxJNBZkp9Fr7GOd027Umii+xkx9k7UzrmIT51unVfkijAJt0dG7unMcfVqmuJ9WjrLdFeaW5FSh
0dwVke99T1QAoTdqMtbUn39j4w/d6F9fefbCQgurM1wRdU4lbX005qu7vhs5ZoexKfKsQ8Xnmafe
qQdWi+P0mnRde9RU6m/oeLK+FZOdbTlYqT683sYXZPU1iGJhAp6x2xv6uPxt3HX1DaCDMFnkweg+
eFbhLyozbw6FtDBJua7a9mLIaGAv7X0nKBQt4jrydkXSd8+EjRKcEZr+gHPOXBut7v62zck/6WWc
bYzurMaeaKbwisLaVolBx+40dsfcrGnbaZh9LLBOmNLDcmlLfDm6T3uxwHOAhYTDqONAjwScSaWd
xZj+1mp7gXiuiQ8+n7pFvTLs49R9bmPj3BQtvBUzADxQjkhXdjDYP6xhYPGQxHa5JYrlv5kg4Y8i
1J1vhp+md0MqUY/25XgyLL3eGcoNbyZMASnC7craFqjJnvrJqE99fJYqcxKGKM8YXmHT229a4tUn
NwhTGCCFlu9kOCbLULl4o3JCGeZYOSfNU8WjSFvOjMuqnZ6lbU+sJWsdMvlk5lu/sqZHe4zqg1mR
tckM3zyIMf3QqpIDc2hd5cm0NKItmFhfTEIit25ephTtONlcq64JOZw00oWR0WCWmvgjG1+LVxqn
dbei0LyGrVfvbRp8aGdDXLYkjqytBm2AdE8+fUUvSoIh8Cys0IYg21mxUQL/jOMVR4c1ER4/XWkO
j49lpABdcSnTLDp6+1bhgxyVVx7bll5hLyuMpUMu96Tlvn4DHfQl8jVI6oRIaMURaB4RmVYLZOLy
MAqF8G8q6V5NG+taXvXCa20OuAjzsKm8zvAOciKRAnUs0rFY66cgvvJmvjD5z/kWgYaRkGWRPHgT
0mKzfnBr70pJ68LEbM6WXGE05YUpeWFGZJkWkYuowMMomBP6+HweufS3z1ZdlsiNhn7O6Uj7W7t1
Sm3cVLUdfaVkJgxz9lrUJ00fJltYxzATwZY2SWwbHU2WXTxdW1Ncuruz1+PoG7my6Sw+ut66DO0F
/bM7LSvf+zi+trW8dBNmb0cnMOh+wol24LxxRVsG7cPWi0Zk8MpcfuErzMkWnLWRrzHLGNNguU9b
+zlyNCQ3rkvsFM3i5zf6wip1Drho0J/WJFLGo0DTeO+avWfSde5bMAamdhVjk3yp/dx5jdIeTNnn
17zww81JF66tWHCRzTxOXRdBWs3WZHgybMZGeOUKl36687//tadigs85ZQ1hhesRHdY0G5RPRHCW
hheuv/Ydzt/tryvQsxx4UwfYP7CtautksbEGZDHttAnByOeXuPQlZoM86nKjYtAxyC2x1Af/QAPq
jyAcTy3449Xn17gwzv+cqP/1NUZUUW03Qj7v6UCnn8f48AxxZWN7ofTyJ/D712eTJWsMQfsoR3nI
k6O3TNQLWm5ZNNzBjf7ijzQb55NGysHWeJZcfvk1T1B3I52Y6ElAhCrTG//K/f5niVJARfjf+92J
cKKHsIuO9PjdwCtPyJ2tJsTOVvRgZtG32NP8BYbVa/DKCz/eHGnX1d5Q0BiLm8CE/pffWirf1NFt
ReOM90VU7Jxs5zjpkGS5IQ+mUXzYMr1tPOI/GcT0RWJb9Hq64zLOv0QZEsacbWePiQwtLeFRw7vW
jcMGciN+wufPH+QLc8qcYxLS9CWCRhuPkXfy031gP07p/ecffWEczqElZJNTx22k4PS25+DoySqp
x1u3BNo+//xLf/psnAdTXdI674qDKeQ9u2qMcnJFPeHKDuvSx89e5cLIfUnDrDikrvgeyP6liMTd
RBf+lRF46fPN/x0ZrTJrm2QzCGCBILMImlNqmd8iw7kGYLx0gdkQj/JScwlKMMSd6TTW6VH30w/D
Mq8UAP59IMmDORvapiQnXdRypKkWBqeKjkmm+2+F7dqE9fE8em7pb93KrNFqJuYqDgbnyq3595Ol
z3kvXgR1oSkaNmb2z7H5VmLBbM195HxpAtbnwBcXCMBUlMwhMSipPj1a6dPk3k3d2aT7+/Nn99/v
D92b7TYDoetx7fsgu634gOuDPormSyOa+s//PlcZWqTJKC1xwIQUL9IyAqfXZq+NXl7Bnl369c/P
21/vpxxpaU2jtgDsSXhRey90zNj+jUquHJpd+vzZuDaATfix3jOFl6cJ4tXk25T9joLM2ec//qUL
zEa2FYVNYtpxfqyTmyyFxm6+lpKsT/X0tc+fjey49WJ2bbk8CNymtfUxOgSd7A+7ylafX+Df7A+h
z7kuxWDUcWdGOY/PcBck4SkKAHqU5R2tn7h9teeA2QVxZbZHhz4ulVa916q9sj/797yiz7kuJpYK
hSR6PA7iZ8SJFjPAGF5rabswq+hzmEujDfQQEVs9NmnyoI3GvlIPQr61VnpjxgFe0k1vEki8VoS/
8CzMQS4QOaVntYM8WNVDp/8i24uuFjzC13ac+ryTs41IR9lJKQ5TO9W05GMIxSNXrCgR2FfGy4X7
Me/ihCphEOKoi2MVuXema/3wiuqmsZ2fnz9sf4ix/78yps8dRZMqnNGn0+SIYY8IrB4Tbigpxcm8
Jyopci9dVJVhrAZIfKcptPt2oatBPInR0F89XXLsI3P33Ptt2xuynWSmR7jr66I1rHYr4iH/EUYj
3YpiKLRF5OfxrS9FsEYRHq8HrxHvHjaAm4Y60raXwvuvtM36N+UQqAR4XKBJWN3PlgarNVof7yb0
U53aoC6ujOZ/ryj1ebMo8bNC+oE0jvAZ9l2LGXaysi16vu9Ny54YgMGVaenSfZxNS2Oa8YCrfjwG
5dk5WS0bI19W5sfnt/HSp88mJZ2uaK9s3PHY+/cqPXn2W5S/ff7Rl8bQbKFR2tSfKaqwECjeDSNc
1c6wT8fbKL4GKDT+UEL/9QzO1hr4OdxGj0NxyEa4B7GRNyvXa8aVlbXWadBHm6i7CtZTZaAs11y/
OMoRdWmslLPTrXzaJiK03mJUhKh/SCp1RmIuMIeSSqLznopaZ1DmUMkqrs/NW5EDTKWlXXfRAAm+
Q6UDQ6TPffBOg3u06zKin8QmvjTQcx6KKL9pXCgrVu35z5Mvu7tsrKodhKj2WSnhP45mg38lls66
9VCFZmXhbSP2YGsdeuTS7cweJAlYTLSEH74wW6pSebyfyG4vxtqTjAKjX7dBnhxTLIObsW7UN6/Q
pnViNjmdrCLZhKQclkRrxhc4LSFZdhgPhHMCIneKPgdWG3vXF8leCzI+tc5FcooB7r5CCwo+2knG
Hp39jve7TYxkb5Pz3XYZf35rCfL0pEPDTVTY3cYU2bDswyl90eOp22RK6UTa3PxG1QaBsDrRn4ma
BitBlhSMq9k8BvjlgTcQB0r7On9VrvefZiByNjXq7BoMSFaG5G3DbMp3rmUI4FC9frTt3FpCNs72
ZDvc14gc7Y/K18MXITtn1cVQm7xRvwvTgoadIU02qaPMnWri35Xk/CAN+2yX296wBx0Bj8eS+X1i
RuMuyttxVTeWsdZp/nlqx5b7bYwYlCMSkWs7Y5b+fFRcGHDzRmMs5m6HZTc7ahPz5pLQt7a0tAkO
Sj6VxsPnF/lTFP3HwJg3Fhv9+bilOA/roY03sAzCRSVAuEE9SF5w3Qb/4cL87dXueYmJvLSSqYWl
E4dTkQh8vGVr78bS9Q4+ufCTE5SA+50wWkWIen+RhW8ItaYE6mQ23jtjhHdR+oCiJCrdpku9r61Z
/xzK/LWkrDqL7g3pyIOe4Cc23zoTkkNvLj7/kS7MT3PlBCwWB8ABOzm/1Mpzhr/qHqY4rH6UmHnp
a6nDfPmlK81r47HMI5cnqjlGRWMe89oBAc1Idr8JNy/+EwLsz5cuNG/3ToOqI6HTjkdVnhp68c9F
KPk9lC+ff/z/cXYmS3Lq3BZ+IiIEop2SZAfVV7k5nhC26xgEohONgKe/Kz2qX6eU3MhpDlAipK1m
7/Ut3di99OTH7yGF8FxZiETC9jwv06dsEl/LrDtcf7zmg3iXZj88fvLIWg5TgMvTzFrCzmw71NzP
r21hN/uhc5qNr6F7C+UggQydY9cVDlmQiIYuvKInBi/kLX7/5SmfzTxluR4GV7SeU2OjSsWhg056
5uz9tv5R1moDRHL4QvawgVwF5sGvPKMRlFa70WHR9RZ022y1wLvPC46nAb5QC2+IWgSOg4MCLKh+
0A4DAyXkM6Q/qMAH3bg384MJIfVGZPz8+OL66s2BBw1ybadBnzhjhawvDO+aCihC4M8gXCjeZxYc
mgAhs6oOObePkxes4HsY/S3jwvXU64Oee6jBXGqOO681O+UGM6POyMkvOcIQ9JaYgzYueYMPQ7wO
BniXFP2QOH4N5l/Qv/Zt/3bBGk1zu5EO+nRnijaUSwS+BHO12rJJCv5jXJByRLoSfpO7ojVCLH0b
vfXpOEcrSixIgWkhPtTMyVAVe2RaT5UTvF4fhZ9OUDxaiQNtD1ILmH9NIhn9CqduwBTH76wa9tcf
r/vnl98/fAMoL6jo2mBKZE7YXTq7xml25G3WIJ5qxlxys6rrScCjUnhPZGkqiNChn3Ogwb3+9//m
df4TYdA9ShgokH6HFzgbAK2jQNnM6/jQLA5odcBJxtYqxR2MJiH59tYKHt8QzUuc/g4FqVHyTq0x
pOBCfSv9lSQz+uI4AL70iNzzsnEL93kMcT3VUbNfoZ+BFTD+n4zaPkI6eHh1m0N/N/SHJr/LzI0R
qBkm6nIxlgyBG9nQGGrokHFrtw5DmGFbd72fNdNIlQFVs53JDgSceGjzfdE7KNSojwG2Onx5MQVf
Nj6n7i3o/45GAkd1bDMzEXs0+OoAQgobHAAonK2U1CWyfDJaPGW0jBkUsiDFdfGwgBUeAqRkPC1L
a/xhFoWW3TEB8cEBu0kPKMERf673nealVL+tzjEzOydWHffDkD8tOA3EHtxHz12/LhtRTtOEete1
+EsGlueMegPreaBfBu+7QW+MP8qpEuwLZ4YEfExmYCOJMZ/ASIk2r3404Ue9yRqJ51Dmt0FciadW
VFE2+vvrva751OqlFYWoHxXgCD1e/tJVA1xSStQZrSHNHn1fRDWzNqbG38qCTwaVen1lD4sZFIMx
JOOu37fn8iVLpjczgur/kB/ANY7koTkHcf9m3/mJOGJzHV1/Rc1XVy+1eGmBD4YKysSTAYB5w1FS
sU+7fGNQ6b7NpdkPS8NYFz0Kw7E8z+K+yr9ay+/rf1v33MvvH57LBWA1fpEOySDZ1wqEKX/KNq5d
dY9W4gekRlVLTUCYxsw8m5cKpwkVjNf/9qcbcihdlNjRAt1HHMsckrp79rGaub+69FzSjc7WfUvl
fmhKq2FuXPxzSxxgaYfbw2yXBhsnYN1cUOawXC3wnOx5gMv20kZFv5T73LHe19yid9mUOe+06es9
8DR0Y/eq6Sv1XG8Z7mpWPla9djl46wE8GJnvQUW9/iU0faWe5y1glcBbQs1e4K5RvxypaABu/3r9
4bq/rmwYJwvWiKaFDUUGUldo8ObNTLO3ti8PUuZblQWacaqeLDq2NKSvTO/cwM8sFY9F/u22f698
6YUPvRgcu4vHie0wpkLO7R1C3hpsdI+m71XFqOhBYKoakIO5OHfrl7UCBa7dCmiablGVouNkuU4Q
WF3cj90jCJ5vwm1erneMZgqoytCFw4rL5PjfALAkFzhxKoNq10zBAVzVc1fOr4OdbyTdNZslVRQ6
5S0jKAAWce4BAYzyTfBbQwoaybRiMG0ZPus6SwnPRV4Y9boC4SrG/B+vKM+ezG4qPwMp/dLmhxDd
tsQd7dbEV15785QHwDYFRdZHnmBsf/2D6DrpP6GaZkWR99hResC1k9p/MgLzyTTdu2GSB9GLrbit
6yclbpty7hoLPBmUSo4nuMKTEJj0LQdx3XRQwrbN3TLFSdk7C2Du24V/SYX4FbjZLWkrfAdlOkt3
LkGmW70zyE/d9IutQK5lr9c/wN+h/8m+RZWHGoRlKDywUezr0vpUd9I/dasFthWdxVgeFltawJUv
zN+1KOn4bYKtuM/yVN4NSG39IMAGwS+s4UZYFwXk1o5PnjtYA6DeuQbTG2SZZ7sC4dkvjea3A2hy
hkRBi2r0DmYucHHsZ1yLNxlD7TGYu2HhuxAZCt6Ke+rZy46uZn0qTQsyVAE89Un2hP1r2ww3Eo1d
fG9yVshwrIE+CLu5AivPWYPTghTIkaXCXkO3WII3s5TLby+YgR8G4QoyNN90z27jlEf4gEBx0gI/
/aXK7DWq3QsYDxr7Vwn+5VNGFsBdQaeM3KwSu9IDHp+2/QqcdDf8k+XFRa+b+nAt5g5qtkXffgHN
P4/s3oRzAwpBEtt07Y14ohlkqpSItpOwSbe28SqdI2wGyt04rm04l77Y2NtooqOqwTWXqjMa5Fni
hvblrmJAJ7tOdr/2y1dQqf9Zp/WuKsTGJk0z81VFbupXIAM7pI+ZtPvQsIxHXq1laJjdXeWBat9W
G8lC3eWAqsWdlpKsdTt454rPOA6nk8t+wWHJOklXuM+tALpk9HgVF047P1fVpd7Zh6g8ySp7Oc+N
U4NBhXzQoZCCH6dSwKMVzgo7gB7kxl/UBCdVzmtX2cr5tFxAYxbGbAaucdvm/un6FNf1tBLG8Vyc
clvaxsGCSzUrnfynCuw48JFI14JCPlTkVNnulmxI15wS0l3vwsJCigWm2Fm7x8zkb1ZN5xjpyPVl
IF79nE+z2BqzutaUuI7EIc8AmCxiH97tuH39gQQ5rq/7/GWGcBnFYhBTXO9G3UdSgvywggqPAoUq
djM43efpON8BCbg1BHTvocT4DlrxZantNu4ygjwTFexYp0vzq+XL8L1qQEmfgpZszD3Nq6hKWTFR
QIQAeIx93sJhA0Y1OxT5rBvbfl2guoSXD9sGavelQ8Ecj31S7nuWnVdanHscvK9/B93jLz344fG4
vRtQiuQUcRUs7uPcSPpncsB694jnbxTs6Zq4nAo+NFHm+VqTBl5TEB+xozdYRgLB1nh0M8vb3fYW
l6Y/NMGCRdbCdTmovhacAWZpwXSmKfwHH0vLxoqh+8yX3z+0AfI+Su7dqYrB5qv34DaIfeEZWxk8
3dOV+SBTYLt6wPvOXmexHQOkcN9Kq9nY82gOYKrodMQImhxcPcSoyArr+uA6IpQ2igc2Bqnm+ark
FJsPLlIB8CVxAAm+s6Z+t4BM2MiNE5Lu+cokQPZUjmgBZnIGqFJhuazim4uJdsTeoL6Dy0ku99dH
kiZyqPLSvm0DYzVxXIInbIxNzVOKYnF7EudymI9m2mzVf2kmBb286YfRNFbpWAw2Ln+X2muPRbXY
+2Bi5oEyGBNcfxVdE8qkGGRHPWnxITawbeO4uK7lPshgbrw0wvp+vY2/Xp2fbHipMit6OVmoFHdx
6q78w8wgozQ7ZG+BDV+7E2AsMJt5Etjuut4XuGC8yHQ9sPF1hKLu+h/QfS9lfUQ5lKSzxKmqaEr+
q6mX4TEFEjJyjGKI8qBzv/oNTAg2WtONQ2V9BDJzdetUovZrgesLiPUkp89Om+5dWR+uv1CAAfBZ
hyqBwC+nVE4+7eKl46GL3IZkA+w3+/ey8J+cYMDGafrTZfbX681p4g5VVkoTUNmKjMgOuEteP9DW
zV9Qtu2/XH+6pr9UtXA1I00zIjTHRIyPnQeSv9lkSd2YSBfl2dYapukyVTVskpX1aenUsVOk2X5a
KnMvHGGEEgRgkFWH7mGCJyRcqjxUTcmhCDZWHVP3esriOZFxMG0IOWPc9c2Pa+9PcAUqJvBRncma
gWRNq1eem+OD7FBdX7GpuWdpnr0b+eh7u55AbHwsMsafB6ORP7F1h04IyWB3a1HRgDY9tS4EONme
wVS1iefGmr43GZwCHAioM8h7VhgjDhaKE1wyuTHcM+SDQUQdEXvwDxgB9bNvgFIDIyi5sUhcgvV/
R7arpo3TeoXCOk3NWAbjmVH3YcyMN1oO8N9Od6107/PFuEmL5XqqlrOCuUkAPG0WO92565JcfCsm
Dqn6j9vGtRL1mCDtgns0YOq8eW+vb9OcH83lS2b+uv58zaz8W474YXUQgwd3TgkY8lz+cAgA/7Bi
u/5kzaKgSjk7JxMWlVMTM5bujVbsJwd2D5UVXX+87o8r0QtZ4sBe87SKW9gQ3BdTYZyA5N26ntME
e0sJVm3hZsADdlnsNu+AyEdGwE/EP1Kg0uvy6fobaDpIVXG2roAL2YhPa2KalLm3A3aKkRsvAVX5
Zu2XnptLqKqFLA4oSwyRL0CUf73tvyvxqKOV6LtCknjN1h8c9mUhIKxHmC9tlQboOucSCD+MSxs4
ZoCnPSuuqHusiiJ0Vvc4ii2qoeb7qqbjNmp9DJCHu0RMu+Ue1rEMGG5g9Kf9bf2jTNt0DSz4UYCe
7XrVjqUOSBEEVAJx2+BXxZk+4LEMuPouWTF01iaNcj+/8dHKxqMsDMMoJbZWjomS0SmDq9i0Lhun
A82k/Yt5+fBV/XoFLlKsbQJ2AbxTWvhdbpHbdF9UmbHjOq8o46EteOWPLV13RnaAbs79aeNy6vo3
/Tsx/7usQJTyv2OyBp5N9j7yhrgxFPDdK83sNFO7AR8bPq0t+qnznhzIAeC5JVh536zWdC5lIF8W
G75J0bB4KK3PKwPWh6hs9t2xfrfNbAkF6ibDenBJmPcy3fi7n28ZqKfsV0ERz5agnee4m7MvvZcn
Xdu+4jb9Ybbr5+s98nmfU7Ugg60gFHazNaI8xv5VLfRYtXkT+mbDwobD82Gp05sSrFRNuQ0ktwzD
g0aqcLtn0BNO5UCx/U43QvHn+zrqKYMHYHW7MkiXJxzGMHxIY5+WTxLnsKYrnxmqwupMHLvU/Xm9
3z4PblRNw3GUs68C2G8IXu2fElZWkvg8JEO/dXr4fANE1VQcnyUugUtYpYI+dc6nAupLK3shVQ9b
zfJLPZE7LozbSJ5UTc5NnoO8NBmXWLjGQeY8CWBSDMfEw/XO0r2LshLQUcBvqVtgbMq7FzmVj3Zp
fMXrAT5TwnUTbE/SvVxvSvddLr9/CE90RIai75o5Ftz5CsMRjvwf+wfglq0UqWZOqpk5ti4uzEuM
KbYq6e2ytLNgEjvFUzB/8bN5vm3mq3knWNHBR6tmMu4aaMKdLxTyQi75zkJi5XpHaSa+mnzKJ/in
sIwvcSBa0ERjD6fsts328/ibifR0vRFNES1V8xpNPrK2IKJNAv/nyJ5b9gQRzkUjF5oE9xf2imwD
jxsTzjfuL0LZxiKlGQVqhqPuXLiTwbE3Mcw59Ly4rR+qTeqk7uHKaF6AnjD7oJ5jq4EUJ7trjWlX
82a/0WW6x19+/zCCIWKgo5PROhngM3nomF/GXQ65WhXAzUv41PwzGqBR7dal8JFSwcFrRunu4pKo
Wizr+wAp35nSBlBMr7O/W7YNc6/rf00zZOzL9P7wz5AwXFmxQpJqIXNfN8OekuZZ0PaNwMUPpkK/
rzfz+Q6DqlTGNTCwNne8S7p6fl5pd+cuy8ZqpwlEtvLpGCzv2tlcxiSohzZMURQfZmP+uwqmqG7Z
BLM3+76s2dttL6J8SZLaVukPEMC2EzzZmLnP++bb9UdropCqFkkzz29ryMCSmdKEoXDYgoldV+YH
GAtvXGHrmlA2H2KA/dHQtGPiFMur5OZjb1mHvON/at/45/pbaIa6mlfNm7QLgiqTSTAL2PPRetnD
kZUcZEluK0ijzmWQfRizBhyeLEAHMZuEhFOrWLPI4LZ/uP4CGsIzVQm0wRx4HPSO9lK8HEG/9tTM
DDuNGU63Ng4N4AJWM/hbYre4Yyz7vNvBtRmaZ2cHQShAZNnOA5oSO80d8ejGn9LshFRibTr0rg37
PPwne9jDuW0H+vSDlNUhcJZ9PQ3PyyjD1d24ONbMVpVfa81QZ610rhPCu0dU1L5mAxSJ17tXN12V
CwK7ylc5mX2V+Lh/AisfRnk/bRsKteDOGWLmtBtDXdeOsndcDHPg0Al3CaotizBPAWeDMyv8o6Aw
adcwK+TGHlgzp9TUR94stMjbFsasZdf88b3GfxgyNjzaDewoqtHYwv5qPorK3PRHuoLZ4NdJUJYo
ioX1H+iEW2BVTVafqmmPwZugGYXZZAIlZwrSv6jgLU18mD3L/MEDTi9MA9eIBMQ50TIUcK4ujMNY
dtk+cJvlZKSER83aVDtQ7IK7suL2g53bfXR90GiCiposyVAob/fjOiZ/SwUA1/yyVPC/vZzZrjeg
+4hKWB9buL7WGea82ZXOTwNCsZPDKvcP7guKyFqrrfJfzXKrZktqFFnmAW4gEqRcI9K270CrlWHO
p3fLNMad8N236y+kGy1KpM9I5nGjapbYg3Jjlw7eAbjRLV2j7nNY/xuAbZgWgzOWNYmALxl/YrA1
7dd5f/2f6x6uBAiHl8FEVzyc8CGixQvctw7dTdo5F5ja//3n7tKulQ0npFia5Bnlu7jDgi72pj+u
5jpac029eUTUpMJs3oOS59/oQnoWLrn0bws2aqaDze4wiQXjx269P3XOUPJVjk8GLizDLq3+vf4i
mkFqXX7/sL6aGbXsPJBuzPLv8LXsf9RNFrY86YfbzvVqVkIEtLCESfpkTrkDNzdqO0A3EGJBJe0V
hwWUnSM1Akj0OEUCc9+hrG1jt6iZF2pewG/YzFCoAz0/RQ7CpSdUJv+83m26R19+/9BtMy4XuyGn
BOzg/GEdlpcMtLHbHq3MZqtHHV9RiTWGE2EMyeTJmbfy3bp/rcxlmuawU4JxdexUKQ7AE+pGgZcf
out/XDOZLWUy877oTYptUWx2UnzpG4fD+npxweV16Om2JpQpTZbB6vsCdcbzVH/rVuPUGNapy62N
x2tWBjUd4NaIpGXj5Ik1wvN1/MHrh6KUu7bdkjnqGrhsYD4Mm7SAb6G1kDlOmYhAGwiRewBMF56u
KLu83kWaCf130f/QRMacwjZHbK264DVjDJaiRih6lFCTu4l7G3Fb9x6X3z820lHGmrzskoAX9YM7
55BdVCtsuNP52eJI1Fx/l0u3/Pe2F/J8pRkPWjPDX+fYHskULTXYwpLVKPkxzR8tsZE1X743zrQR
b3WtKXPabjw4LThVmxSmuYO/5oLiGYZ7Zfih0/WwUj9x5UZQ1H0kZY7XDpEws0buozEBLYSUbfHk
yzxWjwH8Mw1hbxmEfQ5vd6mKeczKkuE4gQV2HIH3izIDpPhB1PUejOYlanzSwUCqpnddP+W7FvXk
j2Nb1+/V4PCNqxxdrypRoSyAhJ+ogV1Qbh1ANwmby4DM893cmOdmvVuncSP+6FpSgoNvWbLJcxCP
UbmDAlUSwg5XmvQpXVBLufJQLtXGHPuL8v1kYKppCOzhAti1olvdZ3HHTn3o7g59eC6i9B/4LnYR
fV5jLzaO9f41j09OEZbf5o0CRE2U/Q8XMp1EKaH4S9KCzZjZYODN1Qw2c+lswZc1y4QKg1yZy03q
getdFgw5kT+usaVZ0MQNFQTp55AGAabSJHP9zxQYD3Tow7H8IZfu2/WIoWtAiRgjq4Khy9mYLGL0
jpU05FvHgnZvlmN+Ys14E1wC7tBKrKjkxHAA6swk49+s8cfs5UentsJJ3GZTRIkSIZaKl7kziCDO
ZFonneMfkR+JYG0Na5yZwN9J2BuxXDNtiLIp6FDtv0JmQGPPYQUqudo8atfyj5uSN6OfYmNCoTMB
eGlj56z7Qko8YDiqD1WfUkiUQGLBjtl3z9Zq7y1R3LaBUsEPoEJ2aQr1QoKTL72vkDvYNcKpN1aJ
zyeHpXIdIHaGIyrOwYkt6ZvtVc8rtzZC5eergqXiHIqO0X5YepI49bRGuOUB+twvSTgu8HVsbF7u
ReVt+vJevu9/Y5ilVugIyX1z5V0aB9ZvSEX2Lh3e0qU85dX3KvWAcAqOAU/vK8qe7G7Y28V8Uz2N
pbIeAA1AhsebRZKy+pCysQmZNz4hAfPbGbyNM/7nUdJSoQ+Ezw0TsyCYn9WZ+FnUDCQOTLIxxHSP
V6b/Csf6AANhTYAoDFvroYXh28S2Uoe6pytzvwUMaTSsnsatn3/NstHZsbH+SmW2tVIGmk+vTHnH
sAe78H2USqF8ffK+p8Uv+LiFQH9DTSJQdGhGoEpF10OyblQrE17M0KkhztN49GgfDl66m4Dcq0v+
B7i4o8E3NTi6hpT1f5p5PfQXpynYNTwxMJeoWUDXOqcv3UT2F7TJRgjThABVc08ycLPlDDVUV4hj
YaLAwMpON3WWKrrvKiglYIVeJyv/kWb0XJf3SwcHiOV5Fnwjgn0e8C1Vbp+Pa5FZ8ChA3sGKxFDt
eiDAzakNeQehfUHCnvsbPaWhd1iqwn7Bck9qcyKJkbMvM+Xsru/4v4PT7adsOrUd6PItPwfLeGLM
Ol7vw89XGEtFSTJ4VkgDZmYxHIn+EcTJTszPwdel/QHIz61BoEmNWiqycXVL5ixdacXpsDx2VMJ9
cnKnaLZIseMLc98yONOHVu+0vzKWz3lIcd7rgUjriLm11GmGvK9EihwgatcpqIWa1C6qqoYc6Ji+
wRzmPKTNs5tzeeO4VCIGrngD6tt9k/BCNBFnc/bmpyt96IaenevWBLehdOaND6gboErEWOe0WuEc
AzAYuMIHwXke+Yvr7toApWI4eBo74sJ7qqo396WaK3HLV2IHbvJsnE+w9DK4aAFsOO7HL9kecsSo
msLs3Wdh+9A8zQ98Dyn4xiFQM05VjX+WZk4+Q9MQz8JbQShzXeur65U+DHcn8Auy1N4qzNKN1f8I
/vlQcnvBODHgxRdnk5mfJjry58Wj9qNfTOKVzp1z33q4Ag9BsfTeUENMvoJkyZ/GmdQbG5zPF7ZA
nTJ1abOWmAGJS9hV7ZYctRGVBQug1YKXzfXJr2tCmRFm1nSuZ640lshD/5MPBKcYx50SKy+nf29r
QpkLRjnAAxZ8jNiW6TsI7ndO28GbcSCH68//fFIHvjL8wcvMSJOtfZJ6zo6b31CsEloGSgXyX6jU
3uinzwdfoA54RpoUWHVcYHLbCn3xYMkOvvRgIX+/6SXUwT1VnXDaiZB46O2Xwp/eF+b9QrXqYe2D
Z9AhNkaU5jXUgY2ChtEgZCrgvvlYF9ZxMWEAPIo9YLr7217k8pU+XHW1wnKttoAIsxbNQTrG3oNM
oxmeG5Sk9caNvXV5vQ+N1JyPuQkSLAwlnn3n1Wg7SKI5zDjgRTVsFcRqxtV/CFcB77o6xW2aafx0
AVTI21fT/t6A4d3xdSN069pQNsbEAB66rtFGWX2rujsx/uutRhiw9wCA1+sf5PPdV6AWVQZF7Zv+
2trxZLuvDWXH0i43RAu6f6/M7KxnnFncneOxxk5oeG8XFAi5beT30w5J040+0r2AMr8tg/QEqMsc
SS+3P6D81o5gT7bJnde9hLKUoQ4Q6v9+IZDDesLdpw0y4FMawIMwXeVjny78j5P39dGrsWAXuFg9
LUvl3HE5zm+LUQVwxIOe1cXJN/TAc49qY3JO5TxlPyU2Vfu1NsxzgfzNc8/gMd0NrXHyOShHYV+X
AEmOE4xDPCeHWULpH8uVmwcTpIPItV1jP1DTjSxuek9SpNa+8bvi1HpsPzj17yUP5oPD/ewJAtgZ
9wKBi6IS/FocYVRefYdWmRwLa5h23cDNJly7OU3sSWbfiN+D+9sFZjSOfD2gUjGNPI8skbnCrjJI
O/elBmL4m0VcqC0p6qk6KemODUV3NIlf7D1m+ueW+7hjtta+RdrCNPYwpxvuDdLS+xSVQBvRRLM8
qWWnVi781vNQFyjtt/Vi90Yeg4LdFtPVktMM9/B+I5G+MA04KHOjHfewG1zDtSBO7A6u/HXTDFSr
TVvZlX3a1SxpUpYY0oMN3hZtUtc/SiB0+qUaWIuy3HSywcG2j2bPd8aYRdf/uWZuuJdmP8TZBtZm
gZsiJZzWViJSSncYVE44VH4TurjpOFT5sCX61ExztdC0p66RpxZnCTODR+GRJ7IZyXWPVjY5pEXS
OYNWNRnBwwNUqd7Vk51tjCLNmS1wlSjow2Q14xmAdW0uI1ZUw12TLfYuKIOD15vndeAPLhv/FGbe
RSYC5sbU+PxSInCVsLiSwYdMqYfDy2p4x2k0xQuFX+dzO2ZTwlvEGsNqrKiZlvEs5mBLT6gbcWq4
hJCgWnNUg46z9dLT8bsv0oSjHOT6iNM8Xi3TnYug9iFZdGI55G8Dm15guvhuT1sKg8+PSoFanzul
Zd6V44DF0LOmVz93ocOCU8MjFYB5djQDLCKvgYwhdKtw/m+9/3/vDQO1NpcIUvppgDcqJ38E6zSv
omlq7ENjQwA5SdQA9xDjHQPJ+akcA77jl0MvlLvdD5Iz+mKBBbxLDdzHuXMKiLrp1Y/wsvVOSGMU
j8MMyTeOJvODUyISD+My74wiXR8bw23PAuLj3erl7cmfq+wlqAQ5pd7SPEKE7N/ZOEihRsLxQwOu
9fdBZUJn3c3l3TRP4rC2ozz4zA++wB6i2o19MO05tOZHlgknrKvFAXGhHna95O5OMHii77KJ2SiN
woHQ8/0eQcO0X8FOk1HPcGNhuL4X2R1xIodKdrAHOSaFUaXhAhOEcLKr4Rxk9rgLcpQHprKrv6Ag
XHxLpemdmprk0QTzogN8HOfICmxxqMGjidYRJisgzS0bs0o3m1WES++JtYYIxUKdfvo2oB14DKDE
ceynUKbLQ1WmX42GnscgxV1M13+9Puw1gVbFsnhei2wc6MSgqdpPqCF/kH3Jw9Fzx6glOERzcytZ
pUlxBmqFaAuzrLnIFzee5y4ajKPtNRdO0m4S/YHBNjqAK4KVe0+8mqKhLze4M5cF6bNZoIRgsQSB
sWCfEPflMu78tZt2ThE89WbzOln9lt5J14oSio11agGi6EgyN2TP2l9kel2XKgxKsRHsNSuJWv05
9/VCXbslSQ4z7LshYMU9zQ1jY7nV/X0ltjK/rzhpZJMsBN4BLD33i/9uOfNPs3Jerg80TXxVeSy4
JfHgetuQpM1++vkSBgJQcZQ93Pb0S9j9sF/wxVyNloTIr2Hyjwsr4ACWudLbOLzq/vtl8nx4et97
vYXLQDNuV+FFhBTFiz/INOoACt7IFmsWVbVgvjCHoB8apBEhq3GjBi5EeejgaiTuPaOQu4Z/KXE/
SoiJ+ye7DDZqinUvdvn9w4uV1pzDO6AmoIh21p1rpwKe03yJgswyb+y7y4D+0AQU2X3lwyM8Hq38
IfXlo7/k+3nOjtc/vCZ+qcjhAK4emSisOjHLupwjZvg8GkkL43G/np/MC9gNxxu5hWLSTBS1VBFG
7hNv3QxutaX4MsPk27HmMyCL0WBvTEXNRFcLFgOYmc/tYptAdXUob8reHA4l5PXO0lwvBmqlInY4
YuixY4thYf4Cw743a5j3i2saJ6zrxQtlE3yGmnY48GkaDwGj1hNdPR97OSZuHHJKpKRy9cZiho36
7LzI7idv/p3L39dfTzcWlI3pQjq39v3L5alZ+8cqyJ0ooFDn2gMsiFw3Z29G6gYbl8K6xpSQCV5S
jhiQI+KP9r5Yvrnsda5gHGa/bXsja9pQq9jnvKepyyozHmRGwgpF87uidF6F2d9VVdnuWcd/Xe86
TSBQ69hbi5hUcA/qjabfOfx76hm7od6CwOre4/L7hxgAyx83KB0I1JepaF94d6mQtexhN06ZvO9E
1kR5Noyv119Fs9NWy9LHLCBwbRcW0jf3XfWUu+a59PYDZPccFzjTZomg7qWU2LnAU8lwZ27FU/oY
yDVi9SPcy8KpKsORb1w36j6LEjxzm8M9icOPx/bBoMzFWLx4rV9HRj1uVbhp4g1V9kfSHU0HsBEr
NkF6e3QzGuwhI9jSB+o6SZntUAVZU+1aJJ6RWizaAHDVuEn7w5gBo8Ofr39xXVBW5z0HSk6WWMV8
p4+Hsj57GYyDWNmdJXXeb2pDLb/2fDCj616asSP6twB19Ya1HPLWuxsscyM6a76EWoBtYVtcudJC
OtQ0mvPoF/V9VgzV6bYXUIZrVroT65rJjC1YIc/m776aIQctw3XZqh/QDNa/NXgfZvmKfKqRL+Ya
FwM7YlKH1miGvmFs7IA1X1mlr/idG6TD7BTJCjBlW+Z7EzuwlbZhtZUv0rWgDNZRlsD/d3aR+BcS
plWi+nEOq3L8f5BoEfA+OYyoldfMrQx4jKUwM8Uxkpht6Pn9zvf+pNWWdFT3EZRlaZSGU8xsXhKb
O3xvWewZUhMrdJatS3FNeFVLr7tJwmSGlQ6S9t5zm9Zn0zNmXBNkCbXt37XN7pBY39gUa15G5bLM
hpcZHsvbpJ4d5HJM45Whar3p+OH6nPjcL82FKfv/LkzVOgBG35IhsY/pkZ3m1yYeHuW9eUIlx87b
Tbt1Zx2WO/fAT+BpP5JTfRxP7t7dX29f936XgfhhxlRLQNrZQzK7Iz9AdyzIj3na2HbrrhPUkuzW
xRU76akNK9Nsx0dkdTwfQ3mevYMgawZELMqWUEwSdfV4By7BRs2KJoj9JdL9H2dXtlwprgS/iAiB
FuAVOKv3pbvd/UK4NwFiFav4+pvuJw/XHCL8NDGeCTiUVKVSVVbmu09qBxAjEa8BtUiaX9eSfJsa
9OQ/Z67FUaV00okiB3WknsA2YVCcIt+Uu5WkrC3GwvsVbWsCVt7yapqsqKCJF0Bn5EvlxhsrsmaZ
xSmFUsA4jAKzj/PQODsCRemAu7hTfs42C7/HsOOonAKqOHlidu1o7qDUoYMBTEmXn78SG5dA6tqa
0fm0zHzVQdvV6aEV6N21tN41GBK6/IZ/fFEfBMclYNpMYhg8W3nnWNTPQ0rjACvOb+xG0j++RdS3
mfj6Dlxlfmh6v9n1mQW0mN/44Zg705nMaOw3rOrviatcO0CTZT5aOREPjM3TEHRW+c2iaCJc/rlr
BlmEDhAYS+63dD6Tuouyhu0L6w/YQo8qSz4XHZYY7GbwpCPskpyHOZehmSaQxw/0hczzJ1/w5gnv
fLUZDNgZC889m94t94q32dEWZYY9P1UbEfxfuPloUd+84d07MruwaFOk5Eq/0Jfmdn5W5zHbqSro
X6bX9u7sf2dFQD4FWPX/D4vNlSUbnjpn2RbpHiPNz8nQegHaq3+r2fr1uYVfxAlZU1AVS9B5gdIo
4m1yQl/wmKJKO3O6cbdcCUVkESpsiZwcI1Tk7Ejg1Oxpx4d0n1XNxrqvbd1FrOAY8LPcpiXnlEGA
usFkUKB53O1nDrBPYhN7A9v7ccTzlgjsqvPm2eB4PRsGaHozZI9Ap218w8cm8pYQ7BaKvXY/2zAR
yGG8AaQtREaYxt4Idx/fW7wl5loOdWuVIIo/Qw4sgKRqaGcvbVaHSf/Dc7ZkFz9eB7TJ/+sbjPSW
ALu2ONcOpAHy38CUh8S6a83vyzt1zUZvf3/ne8YB2LHpZ3F2SvMMQd0/DoSOA9nEG869ZqSFb48a
vRbFdHvFCL2NlXVoK/G16fqjqkEnL6vPsSNCgf2/36FUJf3Sz+yzzrp9yd0kRAvyS9taG3Za+46F
RyNlHitLSvdsd3ZY6mcBlBj1gWAEk002tBuFr7W3LJy6SoeZVJMDNH2O+S6383d1zZ9K7T8lU4xR
uTLbmtxYW/eFf2tN+YTZeXaWWiSBbeffuFMdpumTrSpviaseZNJVFLexK6sHeVkAMRY17qxpV+2F
F3DcajYW5m0j/f/h4S1B1q1DyKwn6I2x/KzHSKjPefcSWB1PQ2eNELO9Yupvk7yM4t7rnsvAHrfa
QWs/fOHZnSMIK4YKs/gWFwFzh+9trzb20b/L4kdWWbg1F20PsUkB+LyTgwUN5EXmpyt4+TXLB35V
TSi2YVrYsDmcvd+yI82vZC4gA1e314zW/T7LPFJH9eA91Z7T/OBpDSypNUIaN+B9LKJ+yqwIiMPi
qs7rdn85Fq3EuiXkhXTCpPkI6gNdVHtdFmEyfB1b58SKh8+94M3t3gU7TJbUzaCm9mpI/VtQnWFc
QmUBaP3Os7NFr7biWEu5o27WFe9A2Xel6+rc9z3IwcWNNbafKtF4S9CLshMnhRyLDfUFUkS24cOv
viTeGUjudi8yVh4um2rlM5Ythh4EfYkiOeKp5aEJ3mL5M584QcmTZKPr+nGVQCyLsFx7s8rHcThP
MU4c5yW1rRD/6OR3SP9AwN6PLn/K2nsWvtDEPqhrpqo9DzYju9obX+LePHY+aLJGkNxa6PamM9/S
Bv3YrcWSKIQmUvQzcfRZMkrvusHK0VDO608lluDB+O8OHkTi+MYi/dlteZBBuMlO77JJRNreGif6
+AgSdHHQFRr8yyqOm3Mi6uTQzNR5skFpfMSxNIfGmVRQ0Gn4fnlpPt5lGGn+7+dU0FOyWa87+F92
7ybdTWv8PQYQfl9+/McBBZOd/318a0Fsm7S8Pyswaz6DWKyO5tqxbk3TyaPA9P7GPW/lM5bOMpGh
4Gku9Lnssv5gNK0iyaw06t3K3fD7FWSEWLblEoEju88gcMZy9iup43BswM01lBgSwchfXPcBmesp
UF2RBE3hdLtsSLdoFlf2xLKwzaHlNBCpQayY0QcDQYB6qupjD04hVNDNDwYS7Y0jYKUkJZYF7mYu
mdf39YAavcmCPuYussTp99u0iuXRPfQp+HGarTPYDX91tPx6eaN83FkXS3IRu0lB3E9A1+9183gL
VaPkvqtmNwTjrLkGHKU5lKLWf2nH9HPsMn9jUVci07IaPjSy79sOFP6p1ddRVSgUMEt235QVeoQp
lNNSFYFUZ6PstrZLF7Ej84fcbm0CwYDSMj449lkaFXqUEVUUYN/Lllz7pEX4GPtGpcAr92fAME8a
lMQhZje7oI7zx5iTnxP3H2ev/1RBSyxL5aZAAmVnkDEEg9frlFg3FZThMAmx1QtfieVL1vKsGzMP
pLj63JP0WPnz/YxW9GU7rSzGskRumcFl2h+g7TyUD46bQ4UqKx95+jmooliWxes89/JS4ae39kMj
vvn29yJ/vvzTV6LqsiBOyxlAbdNhH4mc300uxkxq2yp+gdu3O4Kjx95IQVaizj/thnfZGkh4Blq2
kAbKBq/aS5OpX6bkOQl9cH3uROZNV7PdjRtvW1uQt7+/exs1Mk7ShrinLiP7brb3qHYc0E7fuE6s
wCrEsugNaT7mqRayWVmDQCoVmw/AOnZhMaM3DP3f9A53AX7uK+Ydx2GYrlrL1xiBcZJ9401udHnt
1my6iAGG2CMrHIjXCEPKAxvnakfENH5Jsz67ljpmZ2KZcSuYvz31/28h4p8t3tkUukU2poVqfpr8
5jbLyijTzg4kJiEtGkwBVieJESirAj1PRe+lpl7gKDsyxRbj7dqaLtILf5ZOiTolJIE85uyB+OEH
8DCo0MkSe+NKsfaKRYqRdiOuVTPJz4UAJUulwbyHeiyUrn2gFi+v2corlmV1V4Lzwp7HAqp48RDY
oskOFWDUgecWW23ZtWN3WVdnXje4csjcE9XTb7ROOFgixltVpD/7vHwl07xXangeZv93ZrFx46xY
fevbLn23P8CcK3F/V+U5LbOfqLvfjjW/c/oswExxEWE/fK/8OHKMOLhxsnHmrkSvZcV8mDkISN0y
w57gYN5I8qCLfZSaq9oNJjptCSKsvWYRThghZZoieoGv3hxT2v+cmu6rT4snpj83AoZqwX+tR5Ks
AB2nW53byb2FcMFf246TqIPiAGjvlRuix2Y2guPKQfh/RfMe9QDQipTnyS7s0xA3+kxzVm4EpbWn
L3KGqYlnaGBa1Xk0ar6dPHB+VjSpv1x2n7WnL4KAbCS4mMwA6jLfv6sNBl2a5v7yo9cWeeH8dZJA
lKV2IVZogdQjG2cOTYIYpXhRv8beFq/tx2+B5PN/1zltM+GmeoTwS2NjdI1IFUpLDdEw+U6Q2Jve
+LGh+LJc3qOJNlqeUwJO2okGVC7KfcC92YvsEbdLQtImMIpOO7/qp4NUQCZg/L+K6kk0ER8wvGIm
PoeDn/Ub3dC1D1+EBwDxhRosCLrksdhTFAkSMp0q6w5CSxsR6OPQypfV9cEe83EyUOvx7T95/OBX
X222kZt+nAjzJWmJo+MiG922POeqiTHc0Me7Aefhleon62DcfO6Cxpr80+xVw+vl7bj2NW8L+y6c
DjHDsLeK83MyoqLoVZ4KXM53UBuOPveCRfZQ6qFqZ8ZQG2AaGj4D+a2pTUOTbxVd175gGQm61ncK
VCPPXT7IyEX6HWo60YAn/saeWnvDIhoQp+16u0Le3fn6q3TpqyyyhyKOt75gzYkWISFNp8RJ6gyq
dolO75XjqV1fts7Gpvo4fePLoroYY2VbFDLhDJDsoOqtr4Nb7NmMsfusEsHUehttmxXXW1bVExCU
aL/XxdnhxZ01ee21Fh5Sm7F4ld1kbcTPj6/dfFljn8WQpWnuqnNCCL+OUcYHDTEAVd8I6WcgCLz2
L6Rz8rBJ57kPdG+8jaxt7fPe/v7OU8TQkmTUUAPk9LGx71KvAZz9YVZbw5sru2zJWmI7w0QADnNP
ov6aWA9+P0U45faXvXBliy2JFyzeuv3oVfxUErvbyViMh3Zss40ttmaahY8jW+6TniITzEsPSgp3
MdAQlldD6urx8s9fs83Cx4lx6mLqXPeUNiCnFWe/+ltu1RPX/GPh3UPneHBvWZzl3NhPlPvx21k8
7XST5TdCUxpA1HD4cvlDVjT6oOj+312kPFaW2msgCYE7Dg2citc8bN1RHjzR6GbvuO6gw3woarS7
+AS2rwqQxzSUONf+qGRUOwvTt8dJ9DXbuCusGGDZHhCgGOtgAf8UQ8F934ikPZImyw4g9+5DGtNp
nxR6i9pl7WWL82ayU5MmXZOeR3ABy64IoHsb8E4GDImQlW1VyVb2+5J9ooB4jGgtrzlTaWmMc4PD
s5XORgha2Y1Lzom+N4NvCyDBkzQ/yD6PPOvOadRGyW3Fmdw3y72LM7Jz3MHVCRDBXv7bAW9LIJLi
t7HcY7YprbcCn+HuIpgNqHIzG6iJUz248VF5pR0lY05RS6x9fhdXvX1QrotuHfDO/mQha+PNsSQZ
hu8tF4C/IAUFFhiNCnu6AduD2LhorVn27e/vvl1Qjts97iCnAnJJnfsH011hBWnhy863tikWew9z
UBnGUV3/ZAa1w4TKSdHsk1tiEQHBeJuhy6W9kyTilGsbky3TTUPtjfC9khguRb5KL6FlySvv5Ljt
A5gZ7BATJ8eq6b7NzXxjLIhI62l+uWymtZctAmI+C9k0yvNPXjs2flDi9n5tZ2MFAZvKioDLcOKA
Nmo4V2OZbGz6lVYFFwsDCqRThIKAEmSEv31bhcwMmJGto1SqHQTToAGU7vIhjZhFftJZfy6zW2qO
CRWXcih8VJ0xt3zHRa7vKeQBAi+rtiLRWsBb3MSmunWsqWHuCVKZUZHlYdF/h5h1kPHnWW0Nd63E
jGUX3BYzpqumHNsvp1MwMX6lSv0w1H041snGIf/viPr/yhxfsj7E3sxROndQ7aSWfW0sTDa7dmaF
MzQhgqTxkj89JmL3HptA+9EBQ1tgvHHf57WFbNCWzxItEtwuYIyTk7Ry17K4vZstaoedxRL8q632
xBooyrbYAIWr6GMLHpCXrC/jxy623Tc9IevEkqS+Vbjd7ojf2lEupMZOJQTDK7LYm3aE2GNWpru4
j9W3rvPeAHW+f2ybhqBe2MjnSQ39rstTFxRYfgp2jLnpgopAbvwNU9am4CMtUkW+ofE/JwHpR2AZ
siKpQjZI/zFvqbkVbZ4dBlW4N2Zu0IXUxHm2cqh/GFJIUIYXs4rsxBMBSKMZC1kL5IMuRysa56Y5
wn51WILHd9inuhY0KIo+vTduXzYB9cwYDV2D/gcvkvFHZ/u4xBbQMdhXk287oZ3n87VxQUCUesN0
O+pB7ZOJ6A3nX0tQllgE8LWAfM0q3FNS2RDRBRhLRB0fpjtwp8QnMWrnqu5LIPNTk9y5wwSO0rYZ
yz4oWi/+mmrc9YLB87ZQKSsxe8lFQTim/jMQo4JPCBWerKYhBxnMRuazctwsGScy0A/6kqTWSaf8
pGYdTdJ/8FN/I6it/fZFrpcylpNEODHGhZzHAs0PTvLD5Ri98suXrBK08KlPjedhSuIEnZiwLSoQ
DgwbdlkJJ0tSiS4HKcDMSIxaOwkd/eqrLlLOrZM9X/71a89fpDh2X9AG6ovxifXWgbdgwWf3VT7u
emJvmH7tDW9/f5dIDCyZPc1MfKqGTgFwH4MuaJ5voW/zc56TX5/7jEW2MmEBEskz6xRDMKkq4CzD
U91+KSH0e/kF/xo9H4TcJbWBKCFZa/o5PpEYUmHWSOm1kyYydNw6ayExbkgEsZzsV1+M877Mi2Rn
AJ08NYnVPMzDyHcpFNMOrsXqjQNzza6LY1oVdumUDj65GNIQA/1R0v1s0iqwsg2brtT3+VL8qmkB
0Hf63sLKoT7aMYAUsqS98f3ylIyiDVqP3ZipJJDMk3XgzM3WNejtQP7I1ou0J61GJtKytk5eoV8S
x/0J9aoGqqAF5inKLrJiywTjONWRX292vtfceBEhpsbiGj4Qn+LuZ+7jrodZoHnDkitL9X/ECHMt
fdNWMKQYxkfBGuhyZKmbBoA2ORFYWbeoQdde9JZHvvM1YDzskVMan4z+qcWfOHYCx76vxq2O+oqR
lnKCFYaMrGpCNBqsmYSy8oanJqvYHemnrfLIxykvW7JgxNTWYz/Czxx/4JANcL8Qyl/7t2hROfe2
y+xA+fXGXeFjezG+WPQZg3MYoLLjU1d1yFwabLaZhWXqZQGLh8+Vqdly+VtfDLEteHzKFU6JrFAh
SI7OrZ+/Xo5NH7sLW2pJovtq6djL5Zk6+jEtvDwcHPpAjL4nTvaKDOhe0vEV6ktbE4gra7TcBi64
VupphD67UlkVoIv1XKjhZpqzK3tIHkvUhbpqC4n8cdLOlqwZpTV1DYZ/rZM9Xin1J9U8FDSFxAKY
8LshumzBlTsPY4vzAyq+rH/jATqTsvCOCSiyb8F2ZF31hawjwkES7PtqDqnlmshN4vpbXvkQJuSe
3l3+BR8nKGwpQlk1GRcpMAznqmA/Zd5BisYvN3Y5/dht2ZJBY6poXvfg/j5XunDOvpf+dSxe78u4
rs8jam4RWg8HnmG8wjgYPR96+moqq9lB4QCQtLG+s4gb2tR/hFzrGGrwrWLaVDymrb4GK/CucqAg
oOsTys4MSGgKWiNwyigve+HzANYhd0IJmF03WfqnEFNk7PJgBsp3/kzmwIPMS3jZhmtbZVGaTKED
z1FfiU8Fm8SZj7R6sIaxOcqKyePYQw0kbwa6kdasvWxxRtVGosE1NtiXqAVFlurrB0sZdfYsT18x
U/RPEjqyx8tftrY7FnGKVh6bZwdfVvsorCv7yoji8fKjV/bGkoCCpSrxCHfjk0uzH5mIf400u50g
0v65xy9OpJKVletqNAGz9iUvbMxat9f55D5dfvrKIizVExHvysyT0j8VYJc4Fl4WiUzciix/an3d
B6Wwv1x+0UrEW4KdlZ3OqWKud4r1dVvLgJZNlCBb9skUQis90vXnZlTZPx9+d4RPbl0JU+JIciqT
P0/c8iJJdfEtnpW1sXVXTr0lxhmFPV8YxkGzCTdxLHMYwd+GdvQDb7d4k9d2Ff1vIuKqSVRA8iHj
keJHw3sTuuDOD3WFKbHPrcjC2dF54ryscQZ1OrtNqP6l8u7OLugN9I0OTjx+U3SLmGvNXgtXn0ve
cfQacXnMxxDk5IEKjd2E1bglM7dmrYV752yAOiKpkSAUjv6SjPP8TfIcNNOZm/obScJKCFmCnEE4
TEYfWvGnOXYOJON7afvfLy/Fin2W2OYR9NI5xibi06SP0GIM+voHLb4h1d2I6yvmWeKXR/R4Z27j
BulOTz4Br1jzO7V/Xv7tKxFkCVhOx1LzCgyFp5wmYU8xPT/+4uUfqYqAORvBY80+b9/1zqUxkTdl
ykcM9LynpHqZun5fiica57vL37C2tG9/f/d8M4uU1k6L04GUt6ZIrsArshEq1ky/8OMspl7d2Hh0
DIErCJiFOYTT09RsrOzaL186MRTJML0Izyp758T7YZdmWwCOtYVdOG2OkhmnmIQ4JaQDa2UfyDED
WnMKWF2hkL7VKl57zcJ1ZV+nyuok6lbOXzn0Act/ao4X+S3q5Ft0rCursEQbMzK/pdwwUzE7ISlR
J33TcMbxc3n/rD1+cUZ3HqTnHMFQSej1EyoXX3mDq5c206/PPf/Ndu/2Z1/b4MedhXXyB/+WWxip
yVUBgKxONrbRioMtoca+N9vC66sYi/DHdR8dboJM3jnTxjjemn3e/v7u90/SmE5kvjzHo8qiwQP8
ZCI1ijk2oxsV/RVH+D94MQd3T+Wh/Nkrrk9pTOOwdPMtUIDz5k//X1Bh/yrM774A6WM2zPMEJYbc
EEiBxswLSrs3fdBz2Ry9YTYhCKSz69iA7qXwdXGTupIf7SJpvygy8tASfXOuSN7fQ+4TJKkg+A8m
IYewFV0JpaL0Z93Fag+l7OTKjJ3aXd46ayu7CBD1FPvd0AHh1cZgaumO2PS3LYcSZM0+F+H+3Qjf
mcaXfafTGpXhMk9PAhSZ6PFihK353BQ7+1dce/d85c5ZR0ecu2jWAmFsJ3XUzS0JbIgwbBhpZX8u
EcYJqUoMenH31BgjQzpDMshzIFviVGKrq7X2ikWIAKMxT1t7Qv4LQMZhkvXb6gt6GMimZNTaKxZR
Infjok1B43tyfW+n7Thwpv5og9Xj8k5a8bAlcNj3GwiFKR81+q57SYcu6gqzpUC99uy3T3q3xqDT
166V+/6JVuV9ITnyz0/mnkuUcFdJUvYWQltf+unD2Kvqa94LcaOdmjy6M3E3agT/MA0fhIglRpii
mAsMSFKctadq8O50ntuGQ13y3yJtRJgW2ts3JJaHUubcCTMfnI6gXsSGS+zUu0ktyzqoFvTWrKLV
kVqMHXVN9TeuMxxUdanzK89yc7RFzQAK5yb/oXKRX3ctUM+3uafsb2xMxkDlFkhhutLb+5NNTw3N
TETR5Ny7+P92aVm13+u2HZ4gl5rMQZUYNL0qoTnSWgvDGWlL75jo2p9wNgh35Jrok2uyLJoSCuH6
atRFxLU1RTkE6X7UQ0ELlBOH6t7te38/VNeV0rZz1qDVVgeM5+bgTgLrdQawUNCZyTkokVrgWaog
nppCVflrh5AYVuUwXA0UroD/O77qy6K8q9WcHvo2LrNg9NGazcTIHrUPOvXMKaxnQycTzqmWJyrn
PmJSmOvKKoCdZ11/RUrtbBy+/w7BjxZ2EUJnwWRcy0SeayrFH88fybX2PUdgmgMVzjkGUkJwk0YN
w3S4T1w/TDm0Jay0RB+jYBwyDSrNs4DOpn/0k3Y4Dcg2N5oYH6dP1F+kT7zMLbu3lX8mYFqZhBu0
qgod8Tcd/QDSyfvLvr8WWha5YOvlhYz5lJ1Z5wwP7eB+J2h2n1RF2cYbVs6ppc6lsOwCffUqPxud
RrH/Qvzi2CcZFKu2Su8r3Ri6xJEXLB690svyc9mjZhPa2s4PduHG92UxZ5Fn09wLHZWZ80zd9CcG
hPo7TVJv4/r4sQnpEl3OwBCBdMHurmY1TCFUaMtTZdwhipueb4BW1/bC4gCYJYqCvp7IFeZW0P+1
AZFH86LL3C+mnv9Kr3v4zG6gS9S4omj3Cx88zLDxsyDxF5a5MpBsa25qzVSL02DOtVWSIqdnkL8d
oehchVYX34Cu6Plzv//tFHp32pTW3I9TPkO8LnYkQlr7ONvZCf3ULT2qtYWgixcA8Z6ivAk2Uo5o
KX92LA1d9N0mBWygVew+9xmLuDTYFmkomK6uoF8QdphEMCh6T5mzcSf4+Eym/sLnk1S7fC4hpdvn
sQ6krQ7QoX28/NNX8mm6BHLzxqsamXB9JTHJlURNpe1dYXe0C+xOpciHUxH/rcTk/WkTIKYgolKc
y3FMHjkq6tCSUuO4j1uEIOaDqXmsGHlG23hsgmlW5Q/X7dWd9OM8C42w2AG4kvrKmQb37+Wf/3Gw
okt0uNY42klW0rOYcfwlomWHHBjqwGv8H8Yfttg8V/xgCQ/3KXoa3APj/NxghF9PmH0RJ6Bpo8tf
sfb4t6975wZ5U9eW14OdGZJggc+PTlIGRGzEopXds0SAe0qgL+En5dXYNq/wrFfLwuMv//A18y/8
1+9yOeZNQcDET6JRt4EPaPEQP6GssmGaj6vVdClF2cg8l/0b+1fd+9+70jlUVV9CpAkkw4Xowpy1
ewhlbpHari3EwpHTvhdOkkABp6r+FpXaG/+AAfWNKLF27C0V+CAYWEAEkY9nOVEd0Gw4+CX9O7tF
idZ2edsRVOpk7ZMATrm3EmuD2GztoxaJiQEHiKCzRM8RaP3nPGnAgyR4OhRBmeb9xt1zZZ2W0Ghk
gzkazwDRQ14yxExIaKp2Vw4mmCFtQFOUkMRWCcldQZPRJVQ6URXGMgH0Owvb1BjAJtq6H1o/PnZQ
ibuHJkgF3ko3UfvJo83ffLR6csIQ8/R7ruuhDECbgP7x5PT1Hzqa6SUp264Fl0PFwPNguvTF9N74
4y2UQVDeUwrIPzBFZY0sIohfAWDOeTVAlJ2we5AIu3tTOc7RbZoaYtfauZZzN92XmIK5B/tOepVb
ifOlpmrat4rKe5d5cj+i6YUslVgvLifVqxqgyic68obVyI28Rzcz22Hyuvua5EVXg22LZXnQpqq9
BTM54KrGLQ6prc3OTxJrz7ijIAeVZt9xnRE7DBnG+7gepgpiXaI8pM781sZT5s7L1XSAwEj+Z4yB
Lm8G29yTtsvOeQ/gI21yH+W42LoqDWMPttVTG+C4oThXmWz3c9eMtxnJnSwAcn/eg9C42AvTqTsL
aha7UbLiWpi++j51Vn0gRZH8dUzrXNNcf82A9Tu0iTk5qr0ZjJIA5Y8kyqy5jhC/3wbLpQxt3y6i
ufJupdtei7gug5jML87ERQQe1aeq7iG/0lTpcSQT2EI9PpxtR1V71LRQhxNk3nNZXecFpEy0LI52
Mp8MAOY5708FB/F1P8+/IWR2k0zNl1bn6Z4KroED6osIQOEcjBfApLvaeSpwsQ6AGSWBViw5FIl/
D5SyQkPYfxGs+EVsXu7LtmY4Zxzwu5n0wcpdGtiQ+wkzWX4F9VsaJBD4IMrNQlb6JkLPLQWFqsFr
oF0dVNC9Cova/LKL+jA7+k8n+XdApO9dWZsAq36CoinmXWR6chzmRMInfegM1muH6jsa2c0cxW9d
m3oWNJxtyLFZ7E1RImnueDGzSFo1ueNDjDKugapElfK9AU8m7pj6mng5eFrUY9OX92VTxxF0kfCf
M+cVCkvXkO15Zi2rHiHv9oobZBPYTd6EAy/BX0rAWmpK6v4lOr+jQqYBdSBXkRINlQartmDj1D9L
lwE4mFhhbADhFAPGMqu+f2pmyIRUpjwhV7KOYz64kEjz/04GEtpMVo9uaf2ohDOFdd1dCy5ffZ4/
TrQOW9Z9STz5VfX8N5RH8gBcOtd26f6eiMwCTrQfJmmHpxGgh01PDqL35qD04izkLL+Oq0RGNhrZ
OyAyMawm7F/KVGHHoIDKC5JBXbC5TUpz4kw9WmN2nFT+Dad7Ftq93svGvyny+Z6Y+jvuJzcts6ag
ksO5pFhkj6lrmgDB4Sni7HxQCEWYX6dRXnId0YTdIrn66XH+OAnnuZbs1HL3HtfkKiwJvQGaBmxW
aMkG6FmeeqhI6666c8rm0enmG4GqaR0DwIOm4zGdvRvqTs9NQ6+60t/Fnb7xMvPFySDRRtAzCQom
z0yUD7KdjlYCwcKY7fNZ/e4gDBnytto7dYPhihYJWkf+tpn9oqe2gDkUDXHhx/Yd1I12K30kLjgF
XT7GgSwAQGx0NoS949wR6QOhm83XOvb7vQAQLCI9jZgrnkDMGqFWoIMR+wkxzd4B+DHvMlL8RiXm
2onJLbZqGZixgNQWY99kEUcgx937SjYgy64PsZbQWXDuPaNfMNcLWgYP2jJtTSOXSTAOOt7OsOo3
uD1eMZh3UBqlmzaVUc6nPea2yXHWIkB1+0oQs4Nokh903QgS2rzYOagc3AMyFYeggXkoZSKiEgJ9
oZuZY82rXw3Nf84dplDGuk9CkES+Arv1JaM55lQ0uMCMPb1mdowiTCHdt4Nb7t03vVaPxFB1lObO
t5NTjUjBkoyHTTNDfyxGCSKu4pu09o8UFevTNBbmxi3LPMid7j6uzZ1FfYD/iPhaW9hARemP943h
gXHMvUX8G8wXwepmV8bdU0edH6qx6FMLkezXoqRYH7CvBa2ToUw1NlfNkPya1PQYC+eQITGqoW54
6nX80mODBKlpbiYESJwk01+LYAJNOl9G29Yhd+LD/8j7siU5kS3bX2mrd07juAPOta7zwBBzRMaQ
kYNesEwp5cyTOzjw9Xehqj59lKer6na/XrMylaRQRhDgOHuvvYbJQ+6ldo2oc+x9EztXVo7ligzg
xhCnvqcTyA55O5u+aotyxTV5JZ1x7FOyrxHgCYyFrByEAR0sls8RSbFvK+FGzYycRd13Dy0BB9ou
xVZID8qLWu7LFgsRoBY23x5PP+QG8dl47TtyGBj/NhNxHme2xYbznrcN1hiCQ3jfPXk90A6GkHcW
9+uEZXcPMemIhbXWDLltvgRMYOejGeSZvaUN2iS7mzYKT2e/gtPJ2oUNjU+nFhdgoidLJntkOSfQ
GMxvMdO31gT5BfysbdfJs1e3lh+n8sXSLZI/LA9gdOm8gIC2RUkB1GwwD/B3hvmd2ZuA4XK9Ulnx
QSVY006jYUyLpGIfQNwH6Sim7I5xhHR+nfP5wI0Y1hUTCghTVmGf8dtgJxf4gl06G8cmYrgONkhD
X5x7gywt6L4rGi+YR6VC0OgfBFYLZkKCgoeQvNsDa/1Z4gk/cUMHOPkMpOH5ojNS+UNfvVgpyx6N
iZVBnegH+GyCydSsDGvY1lhXo7WEyE2t40uSYlU3SDsdzDwLUqvifjnHz6rDwxVAaomVWt4trzsJ
XR8LYJlpV1+TpojIgJjUAcTMJp03WWK7m7yE9A5ekm9uaj+6MMYpS1hBSJblgUJcOGLwROzzhkSk
jK+l5+w0buCAmSmBeK8+KadoQ9nNkPF1pg4okfCGafoa804LvN14if3xmnmFxYMEk0k8jwZDbA7C
4gfPDGK3vkwoLpqWfXOG8VokhuUP2lBBDokBLnf3OGOywzvcfE1SU78YGKIo8SBJZhegJS/XrU0c
v57pU5OQ95o5+0bWt2rA8qkSGo4A863cQTytB5tSzNo7D9mv6WjTQCDgVZfD7McCqQlmnvhFzD4S
qVA09vQo4JbiO12DUifvy2ho6hEyK6c4pS1amBRAdSRtGxlQfXqq4varNXkp6Otu67te2XyAYart
sNWIkMIab9JbnHUrVztIM1XSr3R6sl0Xssr+mSbOSws5cwi58nFQ+rnprVvr4OubRnwlrOTBwPQd
SNhrRlMNa/oirKHpDjWXuFBZCUtZC6wjs/Xe5lEeKxA9Mck7ZA5YNp1CsZEqO4gxLVg5cPcc/Lix
K1gAVlV7qWKS7528wuLgpVwLo20eLJc4Gl4g2C5VLnCNWniQ+ypzjK8V5Yh6zNqyiyFmwXlPJiDW
cBZmNVjLgyrAk+4y2EaN8YIQkRnBLCYzA9mn5hzA4cYtgw4l/jPvXYibYVGM+gAIUr2esrm8FPZQ
Hi1G0yuQeHHMW1rfkhZRWLlhp1dGkKLqpzC6j4PScNHAstz0zsXM2+fBEs3BpJlUPkXBAgcm2p8z
5ulvTi68Jkxqq2+DBJXYBgBmt0XAjsAZI3Ps7F2kbmu/MWP3gSKPdy8K2GBtZzJp+0al0VRBjYfn
UxonXtDOHOqqYjYG4qsOawLsd5LkYcUcUNU5nHa+Ejn3p7idRzw/EbpynnGkz3arvL8A1v+gjf8s
kyMSvkFInR9BfUQmFK5hZ9koNuudXc//q8Ez/ay4qdKyz6aMjTuXkrDJtd/xPuqR//rnQMQf9Lif
NTeWKRqNsFq9i+fZ3PHMmtbI40USZ9tnf9FG/8FJ+kywJgoNYz22zV55x2xE+8OCyT7U9l+x5f4A
qvys0FVoE2GH5w2IPxaXcWgPdYapXlOU96pM6zVQ8P+d4zL9LNPF1gHjLTEn+6xKhrcW1e8NY+Mi
auX8V+6Jf3A9PofC5ynXXlON1b7J0+8j+txmrG6W0/0FKvTjff51EkTdT8ATBleFZ6Uq2XejKG4p
6HMlqjkrWcN/j25KFNgriSDh1Zyl9gc3QelHdIlYe3kO0i+xjUfJhm4jyoZszE62EFq3w90jnJ+z
Xo0cAnXen70h6YnvxSIZ/DZhcLUn9VKFTrnrO9zOkMia92FGhyzUIs/PorfmyO0wLrRNSrFJ0sFa
FxNUa2kKPR0U8e6OjZr6wJngleHMgEJpYx5Lp+vLwGthS80dvZ17FnLXCCEtL0+ZQcR+tt10w+cx
D/t0HvwCutnNZIlx1Zcqi4oRltZFLkd4xzj1ORsShqjXAqr/dHhFUHe6YTSuX+KsqNeaQnEIvJRt
u7GrwlJXJQxCab3zkNgemgbhPhWYt6uxFw+JKLqItVxCd0zxQB/jZtV7YE/9+T37Bwv+s5YgdTkt
krmq9z2sNS4W8OJosA36tSqlvZszYQSkauVvG8S/fx3/j/iooeea4NQu//4f+PPXGnGNKdy9P/3x
7491if/+Y/mZf/ybn3/i7+uP+vRWfsjP/+inn8H7/v654Zt6++kPUaVSNV36j266fsi+UD/eH0e4
/Mv/1xf/7ePHuzxOzcevv3wFrqmWdxNpXf3y+0vbb7/+Yi36rX//5/f//cXlC/z6C35N31OMxn57
s3/8xMebVMsP/82CtSmHqwl1iektUXr6Y3mFkL+5DNW0x5hFKHcWdXhVdyr59ReDOH/z4CdseyZh
3LPsBYCTNVLB8ZrF8RreB8Rb4nrQwFq//Oex/XR1/utq/VvVl+caGcjy119+3j84ASyDI6PcZJAe
Ou7npD9DdRQ0jf6LaxuwQH2EGUwwFN/+6Xz8/pn//Bke0PX/2kN+fAa+ievgLFgms3DAP6HvsQ2/
S1amb7yCRjvnzhqwRiQ4xBJsV+VdBETYBf+6W/35x35KjsHnUgomi8ccWLCBXsCXB80/of4MO7ol
bfIdtmChoohkfEldGaLnQOOJMjRBUXXPSLZGTqTfai+c6gpFypeG7ml9tNlOd/tUrRTq4j8/sJ/v
xx/HxWBDCJEcga2z9dnVpUdlKTIDHEAAekAYFlE5Op60SVbCdNHU0OovmGL/cpEpZSD9MYsRQkxc
hJ9PxJgUrOli+j3m4DMafPzOYVmDdm78q53mXz/IpqZrY13atketz1akblrB8rETqCPt/OTUIB+2
qW8Jdv/zE/hDaPDTiqI2xSc4NuGuSclngo6aGwj/M9T6hHwnRRN0AMCa8TltykiILpzRHXOXR0ns
BqKZ39pOGz78r1dxTtGSDE8DoKRCGit7tiIrLRDn0T81+m12K9SUiCGvvmeEAQVCYj09Ejqt1RgH
nf3q2lAN2HqdF3PY1ySwlshiiPUOoGFvU8SNwPnlL57A/80pZZyYlGE/AAb5WdRrzpPXVdIUfmnX
/oQnjCUMX9X/s8nYsiZdgKqcM8JcmE19JhX2mauVleGesED0M1sztOKjCzznzy/cv34ZfIqDHCvK
LGo7n0s8RzaqjImX+FN7ip16xdtXOujozz+E/uDh/bQ8uE080+MOIRz76+dzxhq4dBqweEWqmajm
wnehEexOccp4uqakoTpk2oytU+xJ7RylBz793ksGrwqLfACVSXhJzLaEGaJZla5Hi31pVJY4YLtu
4Xuj6noaTHUjLXA29Niw/vGmW9USszD5Bm4UWeaGi5Cvjb9Kp5liDQsyAKZvyknrfhXPQAQ3cYbi
JlJly6sjl2C0rWnN0H8Itx3g1sK4M0Up4Ui3qvnE40Nv0CpeA/Qa+apKLPMZ6cyk2RmTtSAPjRTf
wBU3QbxGx5VdCk4hajZN+CuasAivbxqyQsRzlbk9YjyDTwUsn1j9zksa6NKIVRj7Nm9oDUad46Sr
yWjdfJs7pIOXAp/cDFAVtZmzLs0Y3aQLfIUBaoIKDtCPqatNB3QRhHgy9vMGXwYeCXAYlEBSRxLr
BQRGz57ndHA2tHI0fm/rnGQ+DBlku2IZHLkxmcGbRKgDW/pEpW0IHxbSqftkAdiLATEikWqF6cJU
VJsWkYxc1X6XZqU7fgiZyJH5OMqEwX8pUWOxb+06R4c61nd4iOO8xHbM6GMPbLlGXy2yaqOQnt0D
C8nJeAd3LuFBbFfeO7ILqzhSSWroFRSkhH/vgNaWUZr3BM2k1/buCualyPo0kqxwd/AhcYyLY2pe
vLtp2jEQH8ZKGm8SRKL2sQeM537N8rb9mDvW+UYxdHMgxlmOjh8DxWSmgoFfUbooz6Q9iOLBNXJ8
RwNKKBLmqWEnwTCkQEkimqdEXTumiOG3pFHJEwJRlLHCb2H/HAPP9PEcaJqNcGt4GPiONwOsALoN
bLzy8xIzoNCDU0XySMaqAvbrWY1xbQmuILyKSd5hiJKXxRrdKYC1CiBo/8QIx7ARuYtO2QVZLJHZ
i4vn2hA2ZUOhrEcU3IYNnpekiLttSs+199pWFkDfBkKAIhy9spNvkzSBVeTupKcbEVJnl8qe7fQ2
FMU0Qik18K6EeWqNIZ0/VHToVg1QV+fF0yrmm0rBreRtxk1bByItSPxtrAYNaF913RSnoD5oK3vB
oE1SMF28sgD6n6k4vXNTC2trospIX8wiwVKfCw3OPcUc2nMwEGuzpAT0J0T6UGvHsa5manNyMFra
es8uMayq8UGYHa0NdOve2o5FGgczyOkIsKh19lbbk/E6WDZ1NujE6t3MOo1bxcxhwhFjJAuQgncS
3BiVtlUF80ywzwPcJt3sJ8JUj6mjFtCh5uSimrhZxqCGrui+KU2vvtAxc8do0GXiYATRVc7KjFNF
jtzGZ7WBrmmlfbSzToP4UKOMGWY1jZnu+pQpDwO8Ed6NOgcCDliu1C0JxiEBg1DYRsF2XhVXQyRy
NxfrORmz78OYEbFTtl02DzPMWHjYxHmKTFjH5cMjt2JSRuVcSIhevap012ZDDBHBPM68KKKdNELI
BiuPFWL6JsBfVqfPUiUmCUHRBB5st6MXjDNNvVACfDq2TcoXlkFt15gWeBoAM3HGa1eXjfSdeNAy
chzHiGzX5F+msuKY9k1zF3ETCJBP3DrD5HDI5hnTqjqlUdebUDymUsDjxdU2iUTXpe/lMOTmJSlz
MT3PhtJ9hMmkbPcJ8peqh9ga+RBqipvX8+1uBKYLfQziFYIMlZtLgYLHFBWF9EbknsMlsX1rdUEU
HAtTa1gGX6O5s6XVDNFETC1XI+sImlnR2CR0ocLstzBSVV/1BE/zMJ4IjPgTMTUEKlc7czC6E3OK
22ooknCGGnQKAPG3bkS7xHszLGsAxTlBLPYX2xTzgMkzLPdXBJUl38cwlrK+cwxf45M9pIruschn
DJipPT+lIEzNO9XnTXF3Z0Pj2rpQ0fYVo9/aLJ6KQ5mWk/UUp3YvVyBXaXZscIt6j1CPTAU8qsaB
3KkrYUaAwgeGkKgKHLsxAEY3Qv7GnPn/uGf0UEE5C9Xrj/vGfS3rof7ntvEfP/R764gG0WMgFiLW
kbnMWbj6v7WOlvk3E8IMNDU2mioUOPQfrSOj6De5CTM3QCAMhTiaj987R/bb++E1k6PztKDl/B80
jnBL+Lmac1HeYwOjmJJzvCXjn4Wuamg4g8NRickN/4As3jtgp4cW3mzuvXXBndl+m0tMCD3vyFIY
0YMbN10E5rhrXcBSClPNjSz4alRmtjhIuZhDyWPHGxCgMZRepVUq15hSvJfMKZ5cdsjA3wn7uNi2
7klbEsMCtGlF7nwpS+s4kHH2LdkiPsBJen/lsDEggiEhZSi1T+ALVcbFIdOe2Lrz9IIT1K/UsJAL
WvxzS9PIKLpkU0m79Rm3stOPX/IO2xLBpEsi7XQ1UgOTATWXdxkZyhgOk3fG7eLACQvVCvGsizlj
u1seKqGVAGonZtJjdqYRYbCZi3naGyS+MZIkD4R7IjL6+kEVyguz+tUa8nuNlF7fG53Unz0TP2Si
L3XdCOoPFdXFkKzHLl4Dkcr2Obf3Vj14DxYZtrPq2KoxXYzOUvAt8HCKiD02W6jYBI42do8w6Zlz
GOoMOt0KBdkl0QKuV+1QbOjMPuB2FhHADWs+mNQHMudEM81fZN05EU6fr4McJITAVZhnEpE+aaN2
ggLP3yAr2m1peWaUwmIqArzqT26/N/piVQ/Nk+ydY14lvnDcYYPSiARdizQui8OGrHW3GSJMxwLL
x67UZiJe6hfCHrHpUwNWOZh/cMxiA7Ose19XMEUzTZRKU1fAf9tA2havYY5BtfDTknZreDA7GHt0
IRs4pjAM5pszyBmNrjEQuFmuTv0mH5CjRdQX1taBoyjYRBlcvNziMtXxhfbspcrrJMiUC39djE+K
8hr3QLwlFG6Gy+5Mg6FRs5b4MqnDGENyuIXZOsRo/pUCH1/TxjbDGJNcMFaCydUXlV5ROgaWiDde
XYRYoiECdiKTFmFRjqucIm0G4UH2YBwkK7YTPKzSZvbbvP1SifGWp4tModrKuj4bxbHum4eu7R6Q
bbZPYrgyp9pHAMu6RoVUu8UOee4n3vH13Fc7eAdHtc0ekgZea8Wjabbr8jLb1W5IS5TPmPeJGa58
U1jMcu2qejUUh8Q0Qpiz+5V8jIf3bmqBXKq1pUXUOy+J2e4RWOHDX2AztTSi7rwBOQTcjD7sFPJ1
SX3UXXIdEvQzajHEydZOTTD7zp/tsYqgnA2LzPrGK9BZoR5Dbb9LM9zIelrFtfIt6BmAaa9FzMJ8
tvYiLpFrFO+GQm/zpNmCdeqb8Xg3aYmpiXcSuQXy2LAy7SpsQMiYoU2oabYuxnTNhuyg8J0cTDNr
E5/XNuGQfBlLHdUg4lS4DGi113Cs9Hk5bby83XtQmqQgPvXDZvkrWHms+t48Y+oaELgpEtlsoH4P
u54GTvc0xfYKgW0rfOimgWA9pcmpJfrA0/Gy/H1p2Q/ESC/TYtUZGytuvYJosKKFgdEjKpWc+cv/
S9msCmTHZTJdWw7ePUnfyDI1VYgfx8Ad6n5wP0LYRqED8EILoA23TMhM5gB30zpJGQbfGF2iMChW
xgPsrFoCizfb2xo6Xot02lKrAn9iDusRnLik3qyW05HFQC8Kd+MhsDnP7TMSR4tm46XVMTdxMabk
pOI3SbD23CFaPqwWRwQnB2yso15m2yz/YjfpwmrY57P9shylA3efuZcol9iKT+2GzTTCuDmq1NZo
vQ8b7d2cpGtvLI/U3qKghjAbnPEREqv3gSExec53blU+Q3R1g29UCE551KKyY7VeeR4LYLP8hCli
2BnzBiSdcCgAzWcHhO9FvSq3dTlGY8ki15rgJ+IcDEymlNGtWdaF7ozZcTpj6CdDgl4qG70fp8lq
6kDOx8oZorlMsfV50BshJNFcCCrOoZ23BV5SNL04qXpdlvJyzuloh7oByfAKVpVv6wT17yqrIHeS
QZ7cSOytQfVZZxl9gG3+Q8XcTSf5qanLYzLEm5k9MNAqZyO5iN3kQf9YYxVJdpiH8jyl+cV2LdBW
kjWyBTcCsKg7vdegeOmZBjBdcyZxEjxeg7CxZYMRiWoKS1nAeRCW81UXKAfbnxG5bRnFBd/QTK+Q
9x6pcVr3FhglFkBeFg27ucdTLfaOLTYL3MsyHVZlY0UOn9dxakSYXT1PIw2XjXj5c5/KAGYpaElp
hIUAowZMs3E/ipmtqro44oG6mqyDN4O3DYcWF6Xu8jLJWQCuBm5982ghD7ZQ6bmL9U2MODHgHg75
xqqcgyycw5jZoeeVMOl2/UZiNGr6TjHtwNJZ5+34FcaEAZEYv2vrISHiiWbl0csb2FIm3VVCChDj
btAGCKAgGWBRJVMc9V69A8Jxh/vOLs6dgyfdLcf5gndONIDXkAsZELddDxT7NGLGGaL7gBK8E8PJ
IFj0jobpHCjywEqc7KJ5bjsz0JMReaI8x7U8SDk+mvV0dNBhc3M/QPKGo+b5u9EmQaOaV8Mdz/OJ
99YzmK47WNxEeXytcvZqkORSJ/lZlc2rQIwjyP4bKEqvcgaaOEmQylIcTtg4XmTk8xGz8rU5Dk9m
za+JOYW6bsNKYMmQLpxEGnjTtRshx2JH/A5oVSRNIwLfJ2IgS/TJN0Nhk4Wh+8jhIdZEo/kNeR5B
W7OAYrtlcO9ERDybQi5RA/VJFM+Gr+3VaDVRPeCSFObGHLoQQPV6gOIXxEdkdlsP3ay32vEhc8Z5
zLBRcyMoNfg1dbOnfA7zZMaTR0fqQVpFaOCmbjKEuNuDDMvUWeWERjmQECuw4FnbTXzjobF1W2xE
Rbyb7Gzd9XwrCV2lG7Drg0no1bIzC2OCr4bye3wlIGNBYd1xUvzlDFgKSuWyCnp33AwgVOjhQpsx
7LIWUsESE8XCHwULstb1YQYTJZlYMVDAENfy4+8TJwsGJbYlMDdjOlK65gDIl1VA5EcPHECWfF0b
cbSsHH6IvW9Nz0ANxRZjk+XWBAew2k2O97EcTMGbfSbgxfw69Q8mu0EYsGnH6SiNdJ3F/bWajBKJ
b/lL9w4O8hmexpepnS2/9eQjLDJCFyE1ugYxrVR3C8byrEoO7vDVdgy451EIKb11ClIqes4FdPbF
x7K+yyo/lwO69z55ju2zAeqrZgbSKKaL24Oh4clrxu33pFs7Q34CRW5HB2/fzJkPIG1HPHEYnLU9
o+mMk3UDRnVL4mACA65LYbFatLsSKYfCax8Q8YlKvAwM+6PMIPyxfELxjDc93zHFPQb/FvFdvoel
VwtwMUh2qKan2QHSboEzkwogjtNWoijpZ/hHiuEGafnec8RBkcm34avWIeH8IQNDyn4m6XCFH1Sg
9DcjQRQmisDe3DeoRYjdRyKzD0mtDr1EXXOwaFCc8JTNq2InLYrUH4UEjo2YOkA687Eu7EOXg/pR
FeesUgfcjcGEuW7LxhCh51awbBBzVQW6HLeGYgeWKcy0K2AL84bjBpppaHnNBpQiPyE+NuYMbO2Z
653ZjtthqjcQq74YjrtxK2yfk+lrIq4Areya+C3la5rzQ25J4LvDI4ZD/nKeJ8O7wn0fGWgPIP5+
ON34NLHqfUqbR8dCXWaUPoAZIF4vrarPzMVKTJryCA9CZKiyB8sA+R/y+qcmddcpGNxxJr9KaAox
Q4lKAG3tnG8xrwu8YVqZdXKIq2rPKr01Z+8RNKNDhQrfwF5KDbFWMxJLkCjpgodbUXvVww/b8FCl
2iilwf9tdQC8apVQ4wqWeQjvrhWJxZMrufa1FGerROx6I7+yrnp3sohaINoy59UWyZ3XdzJ5N6fC
YN4Iexc6Ovgu3aUDeC9ZTdhCC7zcYViIonYA08p6KKW8x+Fo4fzped/38b1T+InReW2l80oT8zln
+cskxGOj5S3m4mQ7u66wLq6qXmhdngf7S8qGA+IHrslsfhP6MXGsnQPHqtyLn2wqnqyyemceixQh
UQqqrJ+DR728MOr+ju6jqQCDJztQfq9xMd0r7yHTHG6eBZQJ5QtNpltbNkfVTBeNhkGWRyTYnXC2
7pkuz4T1JzbD5Y6Pt8kdHyrrO7zS7tMaLqqX9pnS/AtSAd57pK824LWOXXnEXOFU5+JxeXItx7l8
Cw88LNuwd8thLZnJjvgY0FkYanhsM31BxXtFbjz8o8v18mOV2d+XH8un+K6m3LcNeZxg4tNrc90V
7BWhr2eBRRQPzmtiz89Uqysq5pem6G48i/cV4PnOEEHd6i0km6dOqrs7qnuaVOeezahYwZVoAXlr
dRvy4lxT8m5O6ubFZysZ9xVJwPVeu3X/OKbzs8Xb09gUyFPkrzI/9HYGZoV+hh7gZqGM6GKFSvqr
QgeYD/UXyESjBERz234pnD4ySrKuRn5zoURI3eLdY/LsgUcjjAuMhF7ROt+AtN9LEVngji2LghXx
PeP8dbmMkE08zuMIslWLLuY8sfRsWy4Obrwsh2C7xn2wimPTveUs3hCvvw29c8LdfLd4f3Xi8ZKO
FQJLGrT2/c0rcjxV4WRaDFckZJ3dTlwRJQiGpvUgCn0Fifus5NfGco5aVVtm61viOK+l0X2Zkxja
gkk8xU7xoqHZadL0MNDx2QBHcERSEK7s1a0x3WmPSSxPaW+gEOS3gsqT1ZNnw02OwjgaFnzwLCtc
DrwvjVvWxkeQSp+WLwXV0a4jX5JGHDS/llN27koBWUi502l/Exh7EgJQGenyy/t33gnSQtey7hIX
crnIs4sBJ9dngpWN2cRJu1+NjB6Xj4pn+9QIcp5T8dyMxp1V/Yl4z4AlnzA0PLkmHiymuHYSJAQl
rqW2j7D987vqt2XT8vimHHlio3Hhnb4C1QxHucpOxUlUMliOBwTMbYWIELRVr8s/Fcl8NmzjbsLW
Cvj4Tsnk2pQJLCol7jF9mHLoYrDTO+McSd7txrQOIfA6OtXdk2e0Dpyr4+Q9LF+MdNgmz0tpSqcH
82vedHc8JHSxEk2x0wnAjPghVy+1FSa4y2IdAum5LRdgTMQdsozGVVfimJie2OtCoL0jOMbBPfXE
uLiFd7OAnyYJjos6Jxf71phMzznuSCNzDkmBUrsSmEebZ+r0xzmLYjiUl7hBtYnVgB20Y6fRyAMY
r18wqrxrVAbwULpx7h6wNrew/8CQor8tK8psxamz1VMGbehyR/UsPntHUtWvMc1RDe6ga9FODNsr
3DBFcbYG0FJx9ICeV7GJyQclD8vr8Fi+iZI8j6w+2dW5aHCdGhEhPTnkYLJWfH72LNN3RXHKE++O
8ft5UuoGW0GMzNwImdA3RrvHPscaM6ZnTlXkjXbUpjgLJDe+gEc3+rKFqkCD3FQGy12KcN3nyRyu
WSyCEnJGg6mr+t4V3mVukhdE25D4rJgOm0SFtM7fvVR+0cpcL08HOr4j7u5Y4S2gMZIk31YZdDES
/aqAfckIPdXMzbPRqvtyTInrvrIcrSiQGe62dzh535bvuKzsPgXa5E275V614T2qFn67dPE99V1O
eGRmSVDXxq3izqmyvAOXAaQ5e4mlDcfLKx3zsxzLc6vKI+toqABKkXRZA+R5ObuJq8+2V740dX9H
6NQXpjVAo/zHnwHazFATIP21a5/TrjtCUrRJ8pcZwA4eejUe4fHRHNeW8U1mbWSjNk8rNNiuOPG8
Pqd1gefl1HztUP4UxNq7CqKetobf5uBuwL3bUICKSRfFXRwsBeqoWKgGFi476kLh/XEH5FBQMECe
+bCqp+RgWk91jmWNenBZNLPAQAU9Lxh+QW57j4yjrramvR0/d0AhVH9ylfGl7PFYEOZ6+X/Px7Aq
kFxcGtAiUkiSsH2706ZgZVRVO405Tc4mn1N3O9Z1hKngNrX1xpiLcNk6MXSNjOzcOFnoZXs+fO/L
8tjAsyqfJ18ZNhw/QMFhDxPFFMpU1c5QeG6BHBWVEEG1BIfdx6gLZVCP6uRYBeRcsL2H97TriZPM
4atdsRVtjPWMgWo6OKsBbDgPvgeUAzEatr1pPVRAz5a3w+0XKsFADUhPpK87lJ7rJjXWY2KetYng
yuYFo+uwc5DG14UIC14zwE5O85qwx9FEW58Ey3lu2wvUNPuyS9fk/1J3ZjtyI1uW/SIWjKRxenXS
h/ApZoWkF0JTkMaZNM5fX8uVjarMuBdXaKBf+iWRKWUoFHTacM7Ze+0u2TJYYYZbhg7txtvT6gUf
S8FoJqgOpdedUUPsOKWANBD7iTF/uqvzOPSTko2uP7e9hZAleLl9JftU0s4Hvn+jeaQpXdCWOVkz
AhuhOqOcWmw0jULtJws1TJLs8kJua3s6VEvLxfN6eyaTG+zFVB/cut1AGd5qrzrm2iCjYyL2Mz7O
QQMY4iwKNlPjCFHyPa7aB2AVvwqVz9vcLPeGDPxQ6PHNGGfzXJfqa+G58yX1zhnhIkxdaUoNQm+G
sv1uZXjpMjmcigGPjPAJbKATr+Z5O1jNRQUMe3kXaeTnJ5KTcANmSbHpAq9EIIJSss6bbSbrFyfG
5rGm7dbW2gWxW4WF4zw6TdYesix4HprkWePIDHIdxtqxI248eyfJh21c11EGMjtqnTwJW9t5ifV0
r/PhfVCxiqpt789I/UtEHY2kzGUOG00DucNrM/1Efs6/COu7YuRt1Qq/u/uc6OyA98pIg0tR0yIy
+xChngxH27yKxruSI12FTYEDuDL8Q75SSxtVnPOnpmHK8K3Q2XtCiZDMd7Io9Ml5SDOjChn+4xDh
x5UL5re4FG/eOnxux/xNCUdvnf4LOVPlZQpiLhfOc5YbImzM0th1mYdkxMgBmvr0VW2xXTuahlXQ
30+4Xat88MKiwWhml+zREmvP7Bu7NvCq8Gblqs0CU4VBI8ECHpqaPI3eFv4pQ+hkk3rSzq65mWL+
p7zOMbZUz0pPCwyvFvOVTUcjnX/IqsFDkBrFhjSl/RJ3JEkkUxI2GWamKcO6ERhtaHd04Mvftpxk
NcPSH+/aAS8ElN/3aUoOHVoE5LJkb6TNGmaST2/NMRS6/bdJDq+5P+0JHqG+pAzdmK/uVDdhGf8+
eOcwt90VX7/3EjSTFxrgwOnSBpGb1n6o+KhJI0Icje6IQNCrqZefPakdoWybPYAwrmY2PcJSFj95
K13MS/Gu5fyy3KQP3WJ978zl1Zi1v2m/VGYOzFVqm8QP4ziMQx+VJaP2mfafnsTFweGnHCfBVoDl
5/d48P/1lPSifnSMFt/7j9Laf6hx/z/S3zJ5+k9z1P2gql/fjI3S+tvw93Hq76/7a5RqmPZ/0ZJA
FSZtSyBX8EB8/DVLvWltPYGW0PcZY5sIYv93mGpa/3Wbpfp0mLGJByhY/2eYaor/QnvLdNY2kZii
mPP/b4apku/xN4ms49muTx38W4PHPNV1Pkhk0QgFsarae051+vTZTxs4z31XiA0g+5/oMhgLtnZ8
9Iev/oJuzc3bczEI0gAtGHFpItVubEmnGQJPU0omX/pbZ1MO7JbWqtxL3YxY0Bnroaf3N07R2zTz
u+zk1r5NI31BfTqynlbBCERi0aPJ6kYryYZ3aZw4hzUJDhjbKCu2whjMh3b4BgpqRKjEXhsb8Aec
OYn8tir/ADv4rdT7XyXf7+fCENu3HJ6ONP9FKosHFceGTu+1P2Q7V7j4vUqmN2anvxsm7DTr0s7J
iNO/pPWimscRU53tVzLKLKffZfW4hqXyzV1dueV2ChYzsoXM7rAzYsVbh7PTiJ9Na1RnVHrf6tGh
KvYseTR884T/AatpzChJSQX6ZLXTu3JPoxKTKw7SyEm9Yt8syyH3qpzs0nZ+iP3vblCECl8x+5pv
hevApmfBg46Upf2olrbYDcCDGl8390GcMhIKxnOnBZ6ktLNCL/hlzKl1JDxdbaiK3pqqHUN/sNWu
N/6gQpY31e/HZ2uB60YK4DDM/kj5ZbP219E1rvGa4Fugj+6X9TWhASRRxt05s71u0w5LhGoZ5NIa
1pn9ZrjixdMTcPQmf55FGjXTbERmkdqI9Zx8j+qqgVFS2hsSqwsafxVhiUt/S0zKLlLY3cFsVlqy
yeBuMmURENYpnP7KL3aY4upwsYc0KiYHG8dsES5o6X3A+nyIe4kt5JbgLTWStOBPwlTr5mf5+DCQ
siFkQAeMmuH2+3/TigeevSxKGtdiyhifuHG0uq0fufm77KcqkmlHMu1Eb9JHwbDIV07UHVePTZnN
S1SHTb5MW6vqES2oAiiaKr8b6VKjAMqa3WoV722m62j2G54Lorg/CF4/YDr+WiWw8tGIWCYCP/vD
7jGuJiOFJbhmZRvfm0MLD68nGHBBvVrA0xc0CAcEF0NPUlWu3ZNMUQoG/E8YW/WPv22+D389sr+L
/X9vVR+epGOJgEfomtg4P6rb3RZ7r/QUjh80hz62ZEAPdQYUNOgi/K7DlrwvczsHRf0s6BPredD3
FFnfkLrB6Ajq7JWN/aFyvH0aG9ludL2Ly3HNCHadHgcfFoI2mOY4xvVhs/hz+xK3y2flW2rrFVjj
e9shFJ3mzdHGOTYKsB5rKy52lcZ3mYvGQBrm935W8aakRX/Xzmu1i8lmCJ2ApWa00ASndnngSriS
PqCWa2ja3KFNATuA+DJxHooXJ1WntPxTeuJvvcyHJ0ft4tk2ih7nduz88x0EmWCMkoaArqdmB4Ly
ILM1AYPiOwcffUo7qVA4s2QQOFjhrOmmV9mV/lK7d9IbaG0CDZTJCxasIVyXeNmvWeMc3IGyGtwH
C3B1Le/IUGCXeZ599BKXsTsSCxpyIDqdOkXlYPgh2JTxjlTpSTy7dl0ji8upmn3enVryTv/n1+WD
Vvv3u+sJ4SJsv1k0zI8mJV0t/gIJ9VrMDO7NEYWJMPeZTYlFDsq89VLV7Bb3EHvtUd9Xo/g/tyou
O//eAGPeFseHp34TpdsoqTCMWDct1d9XvsahbWOOuLKzUBMN2TtISkhaJeVU+VgJyOQTY9M4Ey88
uaPTsqOxcf/pOfwG6f/LX8O9Cf0dkzvKRzGVSAq6SZO4prra2z0GmV7+isvEf1RZCitl6C6WbvPL
1LhPoo4/08SV9MWSJWxE4oVxRZKL6kbnMHiiOpvYeKBz5LwBb5kuiWrNkKF4HXYHRnT5xqgBABoe
nakVhyhcMahYdnFbfgl2xf6g4kRehwRDvOvYjM/7+I8mzH+z4XqmFXg0Mrhf/QtZjwmCRetDXFs1
P0yICjdWVVevXbJvHH+5FnY342AdI0NU/mN7nFaGc365jhG6cbADiF2Mdr4yqlOb3zttI9j2ZjCe
ee2XQIaKa2CNcSSKn7rX/h4P4iMZWFk4L8aPvM2DfWUnyxbZtzySGmyFcWHtnJu6VMpmX3mmAyNM
fhWLfCJDcNmaXfPQCNimZOAaG3+QZdQBLDsVNRxve3GTsEoCqlo3+OTs49pe73JvRt6PzrQ21Q4Z
EVFs6S0rl6lLaDVJtalsl1FlotRpWrOCsZK9G+Oge1Te45QKhSngSj3j37vJAo8zDq66l/WuY7zH
GHu/oJJlTlySUogoNPzPi/J25f2XNWFhnOLyi4iQ1fnPNZFSxSbKGK7aNkgVDmJ6DGb9tfLG9gjr
imNjRUZTIgHvenUrRA0cAc7RryoADLgeh7ZpdrU7foKuQFNDMIolBHQnu77aEwATFQZ4LnIQezAD
xR/ooL8Pu48LybltoLcrNZq7m2rxbyc54xlDVkV/daz0GzeP7ozQF9YTA43Ym3y6B8uLb+6TSeVR
oJF3DctmpG/g9fk+7cwboI8Xo5bWWz3kTGzbcu92lJlNPN8bSO+uicKI03XmIetQSCcQa0IOJGdj
dnMd6cwLDhYK4Q3NiCbyLQYGTZxOfzB03ZxrH3/GwJE29xUTPedHiDkEWIs6u7kuEyeBnPu7hKMy
XPXyrWnzp//8Mvy7hUp1ZNp0uW+GmhuQ7G/Psyn8eGq76pqXc7OLDfVuBNxz/vP3+JdLg7xVXywY
NgMMieLjJlzWlpgCy7rmHQrIDrf5xlQs0lmqo5VLxtwFH92IAWpJZVT3QJ5y7g45WI69Y52Nguu0
XNS2tPpkK2u6nIazF3hbCOAmewxaKFq7VN7V2Ul6RIwu9c5Y4yLqB/lsdO7XGPLmplnUwwLyIhrN
toWwUnMfv93fOl60jQjuB8UgPF5qbnTwVTazbl5TyqON6zH+zuDkIrwL2o3dCq6QdnnuUMHbozM/
NakVVpd4ZNBT3MBmf3h2/7QTcn/3fZ+j06NwJIyKUumfH9DamOSjlu01MLoXncjk5MYglxazG8NE
G3vtIesLJEOGxlY0PTzu5TBdPtlF9WlxC/NcxBoBiy0OTW3dpZo1SoR1EU1lLXbtYuiNDWipofZb
sxlUT9XtIGEFey9GyI+a3woT12fQELvAeB0QVoYydopVnji9cWrsfl8IsqDN3hInp24ea61UZDbx
TdDUuntwmOkOqu+002uRH4CVccaNYtt5/Zcata0RJ8F5yqtkC1tup1JSe77gZPNO8Ip+jg1NQbJc
nzLXcv6AIeAw+rDKbg9WcvPH1uVTm3y8j9Voj1fP6q5eRndJFZb5tKJqWsvm0JW++TC5rdik9fzX
WWw7GipJbprhqKvHUTAwLyinUZ8UKhKZJNTRib07B0OIQzmZTE6OuLcZ7vybyyAbskun/bBJ0Uuv
2sphzGLEqwC1bEfRqGvmjBfLbq3tuuZvONbMu3IKynMmEbUo+TVNESytNfxYWHTmNi+goiEnoles
2KVHX1thDmRqM/vfK0bIG8/uERI58zVfjpaeEBDQfgsHVwVn5NAmuDiwQaXlHvIeDrTXGFwpygcs
CPvU5M9qh2A9jRxS5moEYdLr4qHInajyfa7eu4bRaDTki8ly5sdJnChp6BcOvcIVnwPwEim+oN5R
bdQmFcYQX53TrP6x3Eou5ZNLMrIUnVo9wTILWMvVsZ3MlAtumZ7r3vvhr81+yGoPBGoijuYxrVxS
xcT8mXZNSFHxS2ZEsTk9hKCFo7VzayQeaqNc0z/rlFU8JymdYIue+EosJ+azGnExTKMKZCRsbpvZ
dwzfC0zTzrHBrHkumsqqFpHtlSX8t+a9sYxDlVTWpSnRoCSYnhbd76tphgfX6Ks7/uxs1wx/3xTp
RCd/uDY7H0+A27uJL9GlGStoPn08oddmlqvflFfAVhNJB+ya8aJmqIC0SC0nLlBMOM7Gzbm/+11q
EFlD71ugMx07BjINERjRPLOKG8ageF6vdQZPIRjbAEEvtW5f0mAOSEnyCXXGDdhs6Y79pOr1QAlR
0RlOfE1RXLOsAx6UfVd2PFvfLbYpkpE7T2bHshyXyLKadFuKoo8CysIt9BsLPZH3HLvlTQK7PuQG
9YcKii8IcCv6IhncQal+uX1/SQM+s7asmh1N+stg3mTxS+ZGBoOHLX6Emk8DGep/3k0/sEN/76aB
tBwu4ibeeu9jPcLkN3WIELz0gzmE45Ax0RlHP3IWwFPCy/e00uABviJ4uDhMbf7w3f9J9/zruzs0
vDyMo5g7PhbP3Uiah+H4lxknUJd2r65ZnEyXFrqVctIPmdkAjHT3y6C3IIjsu4wchL02RRUF6tcU
0GMCRng/wHiMJqjSWPr+9Df8N6cNjfQA9wePidfvQ5HqJXmrBhwdU0qc/Wz/9POhD4N6/jb1/FXq
UjwmSX2bG6B7c9IICs/EBTnXG4dtZ0kCwqQGyF/XIMaU9oenhzrv45YdYAKQjss1Qga0cm/L5m+X
FdcTRQGf6uLpAGqnE2/abB1fHGO8FyJeea1vmE/PzY9xGi93adk9rLRINjhpOeeN7mD12cqBAu2w
9jfdqpNLVff+p3z+psBpUWrADcuyYkK3UkZF4J+bdYrxvSH5rJvO/YRFdN4HE7q0YpLuJ1TmUzQz
aDkkyVxRrjfOMegSH7BJN5yytS4/FRkL0O9wAKiKY1HYT2nfmruh6bu//lMi9TsIg0t0XIzRimX9
cemHiVHH/SyCV6J9m+eVAKM7KKwZS8V3vuB9hylpN9/XcTiqgtiDvFfpLrBkxQ9XwFsrmvnI+Iji
vgx2qUu3twIIAjhvCQ1z9o5mf+EyE59Qo5d7f1HXgUAVi684pYaE44jZowMWiLnYno4a3vFOu+5h
wOAcusHVIx9hBqcYtEb8oKeGQbx0p8Og20M1iewpXZB0WQASj65Mm0+VIKKoG5b0MrpD86nppxdj
zC4z1/vPvZNuJISXQ4BxYVfIfNknlUI0x4h5HzflU+Kbv8bOPQhmkxGI2shExLxOBVkTopSR3eqB
2VUkO69jQuPpHXPxpauWs0wscidzRVN9PTI5xyLAGGhvVcZ0kDPCI0it+8rNUDak81ffzH7Z9YRK
pI39XRLnj4t7CmSyPnCUnvyg8zadC947mLydNASTVA1/a8hQL1gP1txuC+VAgDVoU2NrepoYxjHz
G4HbNM9CUWk4eCNSE7OUtdKCIdnvbnKs+14iMW0GFISNku+uJ7v7ofQOxjS8Z5AFN71X37OXAfzq
ekzf3VOgebvstXxr1+yVq6o17NuKQli6P2rbe/an5We99vfGyhdPCx06SXEyp5BQR5tnxhH8JBB5
YMc6zsX4tdHxV2aI7D+o65N1+uFO7QZHJSzLzH/Jy47GzHBvMKOOZOydGRTuejP+MqLDq1ZklBMX
ZYbpPkP65JpOA5nb2MGzvrgETvbWBdl3DvW3FK1MwVUfTSymTdKip5g2+qzX54JmvJN032emeOHU
AXabYJjOQnI38lR8dcvlk+JFCtVCkRqgn/VGzzhKvxsOpYGO2DZyxJt+HmmjezZSX0eZW2ukwvWA
UoGBdLkG612S0irtugpVR7kiwRjejFmJDTvgur2hlrZuQf6FcxuZGDppwtzQ5Pql8cHTs3MNdtCZ
6fPXPKfM9s7CY+Vk7VBem/En5ujx2js8ydG/81ENhX2NRaywIyUne+fXK1TAodBh1QVDCMzsuc68
0Ezt9yr1PXaVykQXlW6gyxyX0e7PeU2iNXbbNhrze7OxxHnmug+jiI6dZibauCSwZPm1lUtzam8z
TwP7cY5gYAvfEcIJsWYB5Q5JefNpXFGcz8nnsYSy6Kn0i0dfNrTa8r6idzFLDBHAHGr6SNjIA+76
TLXPPT41gHKNh2+tkPjF7CbqVnQmYBZ2+Zr9Ek6Tgumv+Mjm+X5A0Opq4KOtRHlNk99jB0G4zth/
2owtAvXWlxHKxcuQUTlM4rtB8tQ+SN78BDtbUWJ7SUCJpGDwNN6V8xQDaGxvTOKhcE6G3X9z+mFL
5f3Zyp9Kl0GWUkhADFNg0Ckxr3fifUrll2ANchKbDJPShNvvkL+qFQWP10DzcFeLmi/OaLWhP5l0
sBzoWT4n/pIdCLratHi28HHVPwIDqMjQiGnTF/MbO/0bLOlpJ0ZepWQZQpgSX4Dm/4SQNmzwZoRG
yUw+Vo+jRvZh1C8jT1lIJNCBnDf47d/sQZRbz8BMNtZMFVwBq8T87DKLR73fcQpYNbZEC7uFp4kO
SGbr3uywhlQBKroYVaJEcIwXsp42Xu/Kg5rv2L6MJ0O332koMTiR6Y9VNVZo18Rh2UnyRfWo6RfZ
vNe0iEmK63faRqQwG+NPpF2XWc9tSMwOa5er7SaBBr13TeOTzMvsaLr3nRzTi2KCvsat5qfLrVfR
FxhZUBzP+pvlouJv4wQGYN6dQAqWx7gr+nXbTzMyk6x9ZhSKCcezSpC2JUpEJVpODDbkoDQPi9F1
h9nOGnAnugyxlj9iFgpuuwN+I2bwiy/DmtFAllj1sfiff3ABr49DUqEwo9IIJVjuY6D4kD3oA7Og
38/AA7ErVwAnxTKQYwqIfn+RbnwF8/j29b//uLxHmmmt3jZzctxZt3+AY9aYg5J1N0+pv59UXKNS
uP2OLHwCuotv+Nadreiaz85Cn5uGccKFcTYCvIupxc8zbD3cOa37nC7de+8+kpByheT4nHMfoq3M
9wczcFeOvKNTCfWz7JcbfNWzjovvfBJ512PJwEfm9B4lIRoL30jPGj2UVuabNacHOIcjMg95/f3E
AxCzR3d2UAPxBW3twHaiEHXWnVxuCgpjUqBkW+PZui3yJRXdpmPvjFZfyS/KdENd+ReyyNRxmlsw
au76hEVz3SdLSxYRgdZ+XTW4ACXTSjqd4zzTW8s8ceFG8FZYdDnBTXEtsEAverGzWSViOjdoaL0B
zwDJMsoraJCtLZaX1hu6u2Cf5c2noAfN6eM38l3MHb49o3Z1X12qTqAKQXVuDe9zUXLlTL3maeiR
FyJZfjdIn35ltr3ez8jwRmPqdvRjHxofpUm71EhdbeczHAFu7mjeyFtJHzJ99iTk6Y7J9QjcOqIa
ISZc2iUKmoweL0XthdtujZrJrbdBAYlT6+9zQNNPSCOaJ2ggnd08mnnxSdlJfBY9Gbal1+5UOXKz
AfUV+gIWp5cQDdCWztUwh2nXJvaeufkXt+/EHbDQ9JHuWnzqHfOm804fmyU5d6utI290vrfqIUsy
eaZbWRyAgf4Yu5hQbD3EN2D7q6iCci9/mGPxMlV9vjP66QDzSKPP896ES4iVvxheNNk/HRfPX6Ks
7FBAbj70CzOyhopmZkD8Opb6NMCCoL44L4NHCZwfE+XRDEOW3FcTlu4WnaM/oOvV9ER5J9n5p6vL
nXTNOguuAaLDjpHawtt7SqeyOP3+N6+3gGtgQ4p4x/U+AzsF9TV+8xE2OjqXWyRUMz2Mvec5A2yK
/JuyIWa4RM5yjqc4Udf284oNiiijKrQRNoRzVR9MYrCOlRLGXW+Xd9UyNPsEUWqwIKlbar0nZgDS
NSPrWjVOWMX2rywVxcllPc3sN/deK3/ZY4FoKwloy9vEaaVk7YUp/BIpptfGd62N7Sg0Nq1sLu2Q
H7FCs4Mv7bOoqiYyl2z8PK3qSdVzcTTrPtg6q8uVxLTTyyQQHK+5OicVxNXca63IdwofyzYbmt+/
TfQ7jqldXkpRwtNJdyjZv3fGt2HMs6tIpyv/HZ/9FnPbLL5kapguJcKyZLWaIxDjJxwDsEdoQF0x
37OiDIJBvLTZYgtD0Nj1iEyT5t7uSzFy/ix6v/YeFkPj6C3OfKgHS4UVXcQ7D/8yDOE8eOo99YOJ
aINYC3muRFt8BgbbH2wvSheSMuKi7K58imSi3XFs46CKR5Rxrv40pAsURs1BpyZ9oGFIWNpqH60J
Y681WvcF9cG5qiwrLAXXap9bNuNYlH2zEFfd8OuO1sm2HmC49JxloXCNexTf4mA4rLMuFkPE1eQ+
hvaxZaHldxhNvqPwAcyGOCuzuStym8Adb+KJMn11LcrAhuE6ePvZwWWbDcaIK76JgEO7qP2h0mcu
PYbcyc9GQ/+OVvI5B0LL0ameq6kb7gpwN+A02MBr9CGJ1rcUVWvfSUkU4NweM1F+bYNEH73B2xoL
3rlEu0+pMZyUC90S+vS9kt459VLmqRO6y6XlWsY2abdNcK7YR3sHfjiUfeeQo83Aa4QSjdgb34nx
+3f443ogTDv8/s1mxeS/sQfL3KKF7B7c/tZdYxK7uk77uYQcg/q5P1WYPqOR4SKxOSTYdkTt7Yvq
KTVr9ZpP083gnIcAftoo473ZeLnLRdVArDfMgxu1gSI8KPXTk1OM5e9j4LEuY/EQYC60+s7/Rsth
E98+HhDFwzUdSwyOrv/UUFke7FK/dUABbtXwDNuK/d4Y4+RLOnLGDI+ijbtvq3jIpmo4jmOt4DTn
73lGQyBg+Z3INFhCkbY/TX76vbAtNuxBU/ON3g/VlWFOfshJ58l8cpzldeSjZPl26DDM5B5faU39
UR+kWVtvSX+RraNOo0fh1VA1udV84iazkPQiQ6s0l7s1Z9/rUu5TirYg27pzkUbnbVO3OogK5w2d
/73KKZtqq/68uAiPvBraceLW96U3ZFthVcG5ngWyby2+Kv+rucjuPAmqyAJQj7EGmOgcsS+cdAp9
o54jBBbNsWhpg86LzPcNpTElXlyfUtHuXCCg+96pnhFJ+9uGNkFd4JxQkzVskT7HB3nrleB8rE69
djDFSOJlbs1hXMhj2EKHIY/CLsOsCnj0nrnSeki++HZCrkqJwULUn21A6gf4Cy+W1bY73lKI+zQD
rhYal1A3RnBPh/ucNRVRqat687WEXsQPb9H72cvbpsC4QEmRPidcH1KDWVOM/pkKI62OJBCE+j3n
6vcM7PQEsmw8cT/uKZzi7DEL8rtBNktk9j4T1DKxj7etqCS/65T6vbtX0nwAermem8w41V52b5dI
dfMyxS07T/jubY3tQncb7cQgXoeJtnmZV7tAoCaug0ptaZNZvPiCF7tH+Z0XZgVqY4JEjpHt4BkQ
NxDA4got0i80p4vzIIY3sBh4kht4GNNo5Gd/xVzs+MjeZQfgqTe5P+Y6vg60dD2PlmoaPE7kauRs
WctqpXdyOptOq67keDinOSeuDfLWiWeJBVvRKIU+hws7OAZr1tKszH6VRHrfbvrzxkUd82It6I47
rUC1udXJ7rrPcObVnZ0ZoIlbveuwgWunUAdRLNOua4kGdMuM6J16uM/bwY/kgpho5boXSYk7v6xi
dN+pV2+yWTnwTsZpv0zzkxpXzOIJyIHRp6Jf+jKkjXQQPqnBpmk/SjXVkT87at8Mak/kjXthnPCU
e97bmNknpGu0wAx+q3eJYc46l1chOSm9nCcGoVtw4ZwrqfPQeM03CoZyyyEr9quH2Lf0v48NfUoS
EqBiXTvkQNpJ6NqmiQO46Ps4FIxOC+AEqdznTcpNu4FfHmTu14D3bD/02ZsYOvtU1SpiM07PTvUp
q5cA1xQ/lKYMRn7kbYmqNA5JngL0MlbncHv4OerkjKgFvIWhZxMBwiCWoo/+nkcLLqKdzGGAwxsT
qkaCbX923Ym+paOROQaTQuoVxf6M8jlogWrJNWqL2DwiZNuaQ5nsh8Aqv96ijG3+7tjTLmVWv8g8
Tc6yKslOMb2DNX7mXh+cBfKNjWlJTQMHWPmi83eoY+9dgqGMjLmj43TWfqrnJpxqse8hejDvDO4A
UhPwUS0EX9THZGiYe7rBz2TgTpNwWu+LoqdyBmXFmVrE2yb/PJukxKdx1d11RfLqpUxHudLll9xM
fprF8gnJI+bAQfDagmvr1+JAlTRTzXYBW1+3yyzYVr21ImBPfoAEHqIi5axI6H8+mMicBpOx8tTc
6xivuVU+UFEccKxYL7SiCEpw6mO8wFduihjUOyKsOzBdGJNncckMjEU02Yjosfh1BfA4Ytp29loT
SXf3agJqtw0MNlUlD6VQcufMYBtyZ/TuE8EAY21zbMRrHSDUdsaNsRo3g0bpkLXQZMdgsp7j2KSf
CEEBsLfgJH/MgF+0BBhwkzsZJOhxHKZBRJeAg1ZNBKmRWy7LHkErDenJdvut2bdj5HVIuC2r6HDf
dZ88d4gBCRkyZON9XHKlXqalPltn6GflpWVTOqz9kG90NT4Yo56ARaYEEukexyjRT+TjLOfGqruw
xr20Ul1FWcdpDd1uOw3ZcIek9EGXRr/V+MJv7JOWiIDJPNlHrKSwZRrIIG49PcEgESE4HX5eP9nq
Rb4YXTJDpynxEY3zJ2tNGW2PfDN8JQox19Wq7G8BE6pDFRivk7TTjbDL+DkZpw2hUvm9ajkf0w6L
heqxA2FyfnJnlghxUcvR9yeCdXKGrF3JGKHQ6P7X4qkNDP3sa8IbRNyLe6XqH9kAxac2rVdWNyqU
Y2514vvQ+j7BCezOkpPBt7Nl665UbmOs0nsAaJrlcyryaoy0rlq6Iu6Oc6TZqnGZt22Mo9rXDgZm
IgDWyrZ4TWt1FVy/wrkx+125oOirJoqogDSEsOXQyhsPxiQHLfYp0RwWbdzFekiwNGia5kqRTJIg
5Z/QdyMSVtd4To9IfTFD28Yve2XPXPIUzADBi50h/Z1l0BBLMEKGSq+7nHilXUEhGsk6L7Z0nBDj
YlBm0Omiq8zcE0Yd/3Fw7AtG3NtT7V/WArHMnKrd3EEWpLfGlQ7HBccDuNhhdDdSyzzy/RbpNDk0
AdOBvZ9wa1qXAF2eqs6VGfCgyzaJetK/tjIxpnuzHJ/kEnxWU87+lz5n1ezeAS1k2nwbqa2GYx8h
5Bk7yxnf0iHfjZqItsqSp9Ef2wNxvjd30rRp+8FhFpHeInoJ5EIQYIVgOlmuSb9T5rxXHcPAhfgo
bjhtvh3Y8kNXY6WLG3yrvfJec2exj4Wl0NP8N3vnsRs7lkXZLyJAb6ZkkOF9hBTShJD0JHrv+fW9
WG3RQKPR8x4UKrPqZUoKkfces/faw3wVpT5ap6q04DtSzTatlZH0+Q1CHmw8f9+Iz6bXtROSW5u9
AtmO5hw7hJsxemVPQTIGJt1jJCNf6HhNAGmlOrw5aqBArq6yBZ68LmrM2Gx8yUkVbfCLshv5IJ7G
BJNNbLSB12QEvlf0k4eulG/TPLfMJFsTu154AIB3GbAHuIokxMAOCaBv6aSgJOS4HAk+60Sgj8Td
2fVghasiMwCRyjG8lMa1/Erbt0a+QrpBsk/GmkAwAft0ireQlA8SwFjK2wOMTQftwlWgo1kpo9ON
fe/lAlFls9++CcvWVW2TH25OfE3iMuCtIA0QzGWNDbJh/EEbtkhOPw9P9Ebxf92K/X/byOP/gm0X
Ua39n/F7tyL7yv83bPvyT/w39p6FKcSQiYJdtidYP1iD/g/2nqxjCDEtCNeaqC1U8f+GbVdN2Hua
phsGjhBkc4ss67+z9/CfyIbM0l4yFf5BQ/t/sYtwL/8nVfR/SsAwIciIfYCqqzpiN77WIuH7Xzad
YTMOMm04uo5MalZNZ1IhKsG5F334SlV2yBIJVM3A1tBKIxtj896s9KM/JylG6L5azhxbI63NaUws
TSNhFR2e8o0mZx9yzJRwECaOC22pR31VtymJJXz383uV+cYb4E70EON7U5HQIpmD6WbJRqUkc0P5
jU0Fh02OFGgOfiZZa+x5TGunltOdxUDA4TYnlHCG7imCO62SxrA7CYN7RadhGX3hwoF4yIO1nTNW
ZqPPwGJQtXMmpzema+pRkKh+5V5cjTHyoAylMIQ/SE04VxGLG/sMd0DUk1OX0BqhOmg9sG6NXRcR
iFxk8Hkv36dQUVZDaKjAR6jE5wYLbaN7Rt2CW23EWwBJLKZYdSodmltnJAZv+p2Y+fe0gbrmjzXj
+NG0QPL2Et42n5PJsGC34/fTgdLt6FFGHHTa2mAY6MwJtYZlpt/BMLbXki1gXhGGFRrxTcqjbVcM
szvoS6y5pLqKQugSdZkrp11+nOEgEgpnwE5gXAvzNWKtwWZLK3tp1TUor0Q98DKgRow+QBjr6LDY
bZNBSFM6QEBSuwMTUIz9puL2E3p4PcekXn9LEQ9PqhkB6cLqvauJ/GknI3G1qf9o5T+tsIptqHTX
pOj3fqQSkAdyELUHmk+JudMQ7MR5xPFtTLPHpmFMuPInTM2uZf0mtcJqeSgrtzA+xlLxUdKx8VK0
7qDWnOkpAAV7KsUXSFjUxnlkk4gJxr332c/KZrFHxLMNdBJg8MnDUsx6VxqJQBZZsdqtYgVekW1j
LLebCEBSPIrm2qzLrwBqNs5RZpQIe52kSb5ggzSbRMfWkxUhpl0jccTun9whVorVlhqii2BITfNB
gflbStbRBCsz01F5rTKqK5+ULqzssbrn5vgYfL/BNWzeGHAeA3/0Uc/Tgjet+OoiI/T6qEcaIxvK
ihmA72BlZ1fTccMYzCswt4cY1EgYW9asJSZuVSfEtc92QS9ntoJuJ6LcWPWlDN8mlNYdO2B3mIDR
9NQTYK1SdttErpKQXDtKQzZoVTELXoIwxYlEZsOH4QL2fBcPsuxOXf+SO9B0fqcyYqq+QfXm65hk
ShhX6Vefi6uEZt61GlwFcqfCOpJ0sgLnl9k1cBoNIORNrbyLjcI5wq0/h/IWHtGz5JOl8QncseyR
UqbRZRyqT798oRv4GESTF6rAUz0B7Jp8dL+54HRRhRQpjaTVNR+VaCU80rgQnPRVyZqwHxrdhlOr
Aq2m5w2yK6sgFvTKm58SsDrnjStYPNjTGOOOtYZTnRGRWSOg7gtBOjCdamK9XYOUwsSmdtumTzGV
DOmzKS2CT+ZVP5eosdG0UQX4XpHKrGJJWMSwpLPvYV61ssY83kfxVoyZiC+pp6uZD45JMy1YrTwG
gW1mqlNLapX6koAqzkNwmTiZNzGgOa+EGBpnS4E19oCLqhE5jIGEDsmxvQDPJ0pKQ1kWNYb2E8wm
v+gceLMWDFcGEKOd+6FXRvR79Kf8vnoptK3Wgouq9DcpmftN2kMma1PxLZJ5d7BQLIG/rFLTZDqK
bfVVqmioMCc9soQB7NCSuxCG8NkHwnG1mEnMhKKr02ZmK2bTrmBnrmhSIk8AQeUNZotZPExQCoYN
1ObJlS0eKRw83aESf3I0B7tMAaKPR54dv0bSYKphN84e89wrl7xLX6mSHOG+S0gvwn+krxlMpUM2
oYFmd+xNeGqB68i5kbqE4toiwZ90m1F3bUpJPoWmsKqbqV2ZQ2a5alSN12JSEvDxE8141nDMS1kB
CpLusTG9MMAZF04hYC0lw6OR8QHGFvy+wggmYAfiPYyM99gvxUNTBuKhFYyrCJ9rY8mjsBaq5lur
C/1EAhqdWt+95jmIncDXiWhb0ihJlnwpbcJGIizefYS1h757BGkbb7R5Bo8hBqukU5cBMd9TqzE3
loZw2ql912x0fZIY+lnNMREmnru8rFaalHcX8jBGlQtYrINnWCnZo8oFRscCkZyEvwB3qkvM9wFc
7kxWtxZPdZtx9SgBsKgpmx+iSR6JNEtYgeiwRcyqJ6Wq3xMQCsdZG8GwFfPdwAO0sdSh5P56FyFk
7FLE7LASw5NuRopXp1epTnw7bad5o04jlkSUtJqG87kiXv4iB3QRpnKEkqB64ax+DFHwCd+uhEAa
wolzCz0DLTcnzRPA4UGEccKITFwtFg49L79U5VFMKVvxSZa8UOO0b8gjdcZqxjw0QNaNZ48RpOmp
Sp891Tk7iA7ZxwpgByfpUnULRyLdjfqPH44RARF0LUQfozWuGTkOtWiQ1hKHt5b3HA6h7DZtN4FH
gWsEnj+/iTK5S4Wsj58GO4FuDNygmvuvwMAvxbAuOcqAg22F/IY1Kjl4CXXYvYpauw4LSrcQyXGg
Ljn1eRC/53AjzMWoFtGNqaoSH0MFGKo0vlupNH+Zya4OWEw1LPijbvY3ZSgU+M5YKlZieCz1Kj+P
BF3YTaulm//8bZMR357irnIaZtbHtq6Ko8xxg6QdVPBQ4tDRfWicps6h9Z+5+DBMwZpb/8Nq/R4y
6zgc/vNXaqG4yOf59Ym1BOSQzhqvuayu8zxIgDB8w5bX7kkrlo4gpm6iqfUjkusR4UYoeq2urICk
Vr1tINraYcvxUKLwt0IgBm5dmV9yEO6QOUFwmQUeDb8YwBECGj2CthAjWdtUgbhUXdkHdaV/reRd
g56b3VxznjGobMel7hKCU68WxUbL6t4WOyBh7RzAnCAMVAHLuLIK8I+9gK4j7UBVCEbDYEGO4IJa
a9lKhz3ygPeqhpjQGutY9beIoSW0EzDU/OIOgGwFu5wOK31mnFoQ23VsG7Issq1A0IRGsoytwZYN
7WXKUIAClY2/2n8QJ0BI0EWG/jt0SAFYOvmJjzZqEacQHv/oglFfN2kLvM7U3TiGtPs5ChXLuMrN
pfywKFpzsloV6IbkTcw1xayAWIfT3KA0K5nMxwrxEkHikv1J1E4viWRitCtDISNVUAo+7rZTsGZV
72Eu8jJq0q/YJKIXE3Jo4V7wMgWtjx4lnmSw0/0KTdifZnDsJLQLKsT5vkrQA6Q7CrkDA1i2HLOd
lckp7YZNVpnrqmo2Gmd7CxUG8tK6Fl5dCGfbsrx8BiCdLKMIzcmECt4YmMI+bI8GJDF+azoMmpif
TO8RczPpmNNqRJQws90rkGF3FMNz+KNXBd4lJuYSE6hCgiIB1zhC5YBRIGMQG1bfWBfxQPer0roM
U+tMUc86J3d0/DEilq5oUFbzLhOCDQuiFdtQdzk41Vx2kUrw4SDQC8AythGqPX2EtTfbUsb3pUg2
59HKwObIjIzqxGCFg6CnM0Unm7vOiZPUiyyQ33KrbIq++dHGn1hq0W0lDJEXXb3O6UmSToeQKLro
2VcaV/C8AqeOeQKHCoxMbZdIuPGMw7AApS33RyiwdiGxGgZLEebZ5yhfM4t+g9xo6jOxW0t6C7xP
V9dN8TTIJqCwTTZi8ZxyxOatbSzjCEV2exwBPkmpAebShjDSQ0DA3YC+IGTVWw/TRpUDm6RtL2bb
i2aPuVGz8g3rTR/jzyRmsJmCYhVbPbCpFRu9m9dplhWrrEqozwnRbSAq80uUvL5Gx0ANKP5UfIla
DE9qV207+V9L4LoG5Rr3egK0QpO77TCi4q0UW4cyKNQRcUmlTQrjuuHFxA4HBapfoZbHTwpuRlqH
HUGJ2uDgmgzdHoN83WKOycY9acH+hsURvhkq7oCLkpYRjSlNA34hpkkdM0ZyOXAiNv2G2ZCImHYg
SYPJX2JSW1XJdDBaDbLKe91ZqFLmq1FL8JvbCT0PlURlHiN4d+FZMxrRrnRIg5yvW9aez1kj7lad
Zj6zRr6HNIrWkDCa1qZbOpffGO0lsNxmTSOKkVEws/gcyZ5U1hnQL/KMuS3hGurlVRymzyFH01aq
6VVoMzRUAvOosHrTJwqujuqY7L6sZzEaWoCY+mZJdAnw6LE/MpKOhbcCxVzfT538FWv10RjnV0xm
yUINUJCduF0lv7A2mq9O15cTYUYc3SQoCnr2pnL6yU76JQtZ4+W2FQj8iAz7RxLIeabNFGsTtBK+
8jnTmYSW8oCEgfodn/AGgeSEzMcglj37W8QatDwBsOOWhERf+fHrxWuTB//qhvy15TEzaoRXpsX1
1fLxWAyDGXz6zyDC2mHp5XebNe12DLO/sBK+5gmwdFpWEp2Z6MYSugssVrpj+CmHic5kvM2o0Kb8
bWwEZWeBXQV/vAlbTWB6boXAs8FExOADNrTos63LYc1GVJM3EXXehVkmh9sFKzhA+BK/fe0nLjNu
Apl0AwZ9Do7WQH9FvjGubdi9I4o3SkimH3py0wnoMFqYY4WvXgksuWYGx0xlFB7yKeQLuUzDkQZu
WFoCJSJSBsl0sAgOq7xi1q6rZ2lgNJdp8HTiZXvoZ4hDqEOAKxO/3U4aWsuq2o1Ffg55Kdv4ZVYl
81Qbfs0c4nARdLvm3UqUdwvurK8GR9NXgJlJtryV0ZuNEwtA3gbpK2xPXbQHZsMFM/P/WyUYhdQe
rMQJwsgp1XMS3Ivyhga7BpUpJLSu0W+DPX76F4xXSz3X3WUad8n06vNt9SzGq28yiWQIylGo3wls
x93yWc9/skGQQUtsB0uaCUMOlSAgnn1At1LqNdufaFVwXUbDR6wjb8Pc+JVOZ1SKrDEMuygecTfR
BW+6ggxeO0xuWvZZ6FyE3cYUTp6MaHRm1LxtcZcBNIoejCfo+fH8W60jMCyu/NvEmZ1AuFsCv3BP
0Mj/hojyQ7rQgPcpLx5BAgry3kkqaG8gRUPzFViv2DxqCKWjt8T/84WfJTp6kN8HZjfsZYhYT0D8
pISsbOthXc2uMnmphe5l/Pb5sjmfd1HBnN8Jw7WM3VJ1Z9W12p1mbobwpebvqXE7jgEMOhbb+xzb
DzkBYW6xJZbIC3hbypQw9rQDjArD2ITGxmBHo5nsi302wK4W7Mlg4L64pYR2B/ErksksAm0cYQ1v
kYJK6NSPi/Ou407fQNSc40eUvMXkUHSDansiJDiBOO9e+coCBKJN6FgktIiHehygX21H/SZVzaqC
52f5X5WyY+DM9T7CqtZ2Db4xE76bUEZujfBJ8lgj2qJm4RG/GF7aMX9Zy/Kumz6D7qvG014s4fPS
1bROSfU2MZ9OTRTW5j6Ijur4ZXaHpv0XITVnq0Yaop3JnlUTj+DUHDH5nlUteVZ0EqXpzcNXq6k8
rN89oGdZwtfL+owpTvwcGSotL/NHKN0aE8myhF8bnHU0XTV1k1MZMRdxpvRNSz7SAKH4tx9dMmok
UEZ2WX2jnsA9TAK2Oe9n+VXy0Pb6aSq3ubmXIBMgvCybbzE7sPVVk1PJeMG/+ix7Jb7lWd1OOcg6
WE+8RStFuASNti1BaukKEredoO1FpIgDB5eNDJYkg5EdbQIUlJ9zVbAMOSK9QUvX0TvMxktPPmPK
XnVdBL8aYx5R+EPoA9Ll0in7kpVQgPT/n6QSM98u/Sy4uXXcMsBfpZBOhA2Bb0b/L0tOMv6+oDOv
ZAat6vqedJgoZ7xZ4ZmjYhBu5fCnm/7OH8g26M5NcKc1r5LIqUds7cbVpFDxVWGrsnnVq89e2cpI
9/Wd0nBZDOYpyygAtS8Cn0YwxIEgIgPHQ2itzXjbZ709A1AOIsBixcXHEKhhkQ/g2Kv9kz+TBWdp
vGjdrhNcbnZLCrj437oIQt/eHxhFcpNpgOEVfkZ24Wg6eGLF0xA8rOwpGDe+hojVw9imwqdRkpBB
mScxQjDzH7m6E6sZZdeCkn00L0Zxa5Sn0qp2R7ltAjKskk2e9JuqfEfYy0sGgaYwPCN7yP5bI/yF
46/V7gV5JTRsSJkArNrp4ofvgnLLceQvbWC30tO/xrpM1JmYBftrXR5GxDnG2RLexIla/bcyrpJ6
aYlgmtDfgjlwRNPpwisMNkakwD2PebMTmFvvkZgm0zlJN3y9IXOlBWu0qRU4N3iZfPIR5leQXGfI
S9lpiHdMUJHkLALvMoMQmXGEHcThQw+45ja4f4fsq5fL/bRIyoEU5SvMyyQ08ClzAEZzDj6HCC/K
7RG7sEmEnnoAcGnV/LNbbTp1+V5IPCIGapnoCAJRyGgvo6+uumT6vuTjUyUEWmsEQe3RCg+5dbRK
NIKXpDqhg+cHFLtb2mxwufMT6UCLs0M/XIToo2XFEf/E2CKz/qoql6m8vmvMhgLOYckj4jKXv8rg
o+uvHDRTdk7NE1zgLNrP061S35vyIGBLaT2cccO8jUMobIeCS6xnNJX9GsENgDNnTJbtCOSRwj1Q
U7UkIk1xeo3TnuMVL6/B4xQzdtrP870UgjuiyVVT/asCbzmQLWLfaQnFd7P7Xhx/Qfmrg9njpY5y
W5ju6ECpSH3thI+g1NeSuGK2AQoDRVUbrJlROHPLnmI7xSc5+c4lQnpXfPdWfSdQQjupySXL3ibC
ovmkSE3zu3MG1nuM0FtDocyn3yF4J5lZze+ZtJWhF+r0P6q8ZmxplCsaPz7GLMRSy6gDyxT/LQEy
+jALT+V0WIsBqg2wkTclOkjKzZKRLQufUf+sKZoFSPl4BpCTZsFRr36q8Tk3jzRa58m5iel6AGmy
O1+Mm0HIcTMom3L6l+grMf9Rg0eUvbchpHcenNYaVz6O73bPGL4INn6zmkaoP+eM4SFybFtKjlzK
yuDx/KwY8w6oJbm3+NQRPir1toyeEj1+bn117W0mbwNPS7gz0CYOyyfTquwn7/xW5mFyZGmjhjuz
P0qwoUvQmz8DPqWAuZ01fbflaBfcz9ybU/U0x2synE2qcX4kfgVz4U79Pc3Q5LTLpZgFO3XakeA0
Dd8ZVw7Pb0HE31+MMHjW15ZPN4b+/11TfqVgbUGgRFZSu4YEFMYz2j+NjlVqT23yGJXWjvPXvK+b
e2e94eovwH6CAccHSzL9mZcugOdqbnxxW0xfvblJ5QNessT0uvkbx/so/KTm2bCOqr7ni6I6sUSb
J1ybfiQa/3ZPLo5PSIBwDshV4RCNBf6l99QHCApadCWnJ55XhbFf7Y1MQ6aFdrUT+yfHaWp9z8kT
MP0SqJobuMhQ+R0HCpO043/oPaQg1FRDNOKBBWWQ36k3FPF7GJEK4i1Y5+LalPlmQ9Hps3ZVRc/S
nYKVOmuUkhv+FoIIjxKtP23kEk5ungKDVx2VJ7sUngYKaxUdbH+s1e2g3IVMd0jFcupUd5EsOmnO
dimskVAcrPicEEnIn+P3ZeDLM/pLo5b8uKRwbMGKczOL5pdeC6yz7oZ/oDVP4vVM4Tw4qfGJqq0y
+LZIXumynx7NCcFcUnlF2JxLnrVkNzUEBGS3YXRr6aAy5ZHWAzaBkUQG4X0avnp+LbhM4nLD7Rf3
l65kNzSKHsSfVnebxhuGZzau9OZHTDdtC7TVhbfCEoRx2jRdYSWJSHfM6FczCLoSHE1fsxzkKVb8
R1psigHwJ158pA3UIVyIQu6Nzd9M2vK4JhnFlmkMQ861wtVCN9RcpXn18ZOjGO7/xC6x9o+dseKV
lcmNldZMRkA6F0jb/BGFCutUCK5HkZIuRIGz9uetPx9N88Ru0Wg2NY+4eGsyLAh9uGPr0q2XgXNm
m2v+XXl1tFpWi/qryt1APoaEpOhnAqmCYdsEmyRxs4pGrnoK+bEbj2PyURuGHaoEcmwashupiKP4
EivP2EurVT3txZ25juvtlHLQ30vtO4ve9fpGfJQ4b/rQLURXMXfFuOUb0Yv1ZOwN7TZTKciMtO8l
TWGxK7p0RdxjJ2wa7cT6AUgyOmSGVXH8MST4Ju6F7PEl6czwge9RHgM4ULq1ynugUhzfFIPo072U
HZLQi9hLymj02xVZyjGo0RKr2mDZCh39gFtjfM/Su9x9acpPWH62bAUTFXxPvlksIuGl1g9Nc0jl
lfynzPdYJwOFbRXCdiiqlYjFh17roVeXMbql6dMvT2Z7ABpho4K0Q+WgU9YQEtTeovncq79xBG+A
cQs+OleX7qr0L47vUXc0t9gY47VksyEsHIxJtBcr3Kjtwdf3ifJRCrs5PvjiMY0IR1nXw2Ue/qB9
sm/ipEbbaYkOk68xc0fqrmJfRF+uzBJXofV+k0pnJDgh8srxjdYNCEaf70oiR3I8SprAvxbbrS2G
b/hkkKO9z1rk0DQ5qvjCU8yfWDHsYT241eNtOJ8i61TQnkXSDiWlbL238QGuWmTgRTqbQ2+zHFll
0ssqt4P1GrNDgxwl3KTpNUPYa4w/BidkJLy1KIOFmbr1s1LWPOdivq/zcxW/AuHQzvQpyZ9iHUvx
gnwaDzGzCr9yRmuj6Odgmc4HBJwMAzbpkunaWx0cIoV+apOOXjqs5e7gMxeePztUPxGnZw5FXLyY
0jHikSHKi/qrQV1s7GlVmOvP5w4r8cS93rcVZhKnyyB3s5/wdIxp45HSXbtP7EKkHpOIbNc0UrJK
EenWKhPX7r0T3iKpxFRA7hDSpsn/zegE6vjBB54NDxm6bLsvhRVCKVutTiUeVrX8HX065oRDTLrI
8kMOj4X6GIo1qlZV3QXqHpP4+NC44zPxxSvZpKdwEYfpJzF7s/SEBE8E0Hcz+MtY8OSxZsvDx8Tw
OB4uiXbqwGlljea0Mk5WDFckbFNf35IQhGV6TvId6/YA/dgRx7XdyR/oP51PLXoi3gzkdUDScEHG
4L4yD6lFl74otrg76oSZPBVxDrltfnH+M8FefxcO2yiMCE6RLI8JV7YD9C1U//m66MRpDMFsN1dH
WE51cAmLI78sNdjMRJ2EDyFn0dpzzfx2qHx57hgWnGEwoiN2I1fAm7HCbZdSE6cu5+/kfDcMRHuP
pX/8XoId93f6UtE2mxQzeoO/AvWWwn/86lfP3qhHiuJWakcxQqf3Iqy2Zel+XAbXOCluRgZDUaDg
m/7RqDrTfM0GSvDwT+QSGIsaG32OspO5rX4pcJ5qx9H8mNsLCQW5+LSULUJf1MZsxZJLBfnXJgyW
+tQTXbH6CZgxsdhwVHS4Sf/Vd/DdIFEYjDgx+OX+URvvWvmhtW7YMT2i+4ovWfcR9JObQWHHoDrJ
8cpAXAkMmEcHAfxg7FMUYql8WTogrLRhiHvRei3xHcUAIbD1EosAyJ0CpSa94ByWh2/N/45MkSFw
viro6RtVWPc4jNL4ZuSfcnXqV98yaywc4XSrr8p3NWFt6IdpPEjFU2aw0nxM09Z8igLE9l3ok9e3
rCBKdTubjxlrSPFVgzsqvuLhJOhniw+hkbZduomCa0CNUeK64QtA0d7xXAkVny9q8p3cX8v2L27+
8IWLjJR75DJgFEFy0m7k+zl8L6I3afg38atouIGJvwpR89ZfjUyo3boe+Sg2kvRmzh8zAzCqiJWE
X9fISL7aWtU1SN9LnoOCREFLhibraP8poFkPMgqz8p0mvJa5mKpOBMwVbjhJHsAdN5gevB2Sv26T
nLwd3npekWUT9S9lHm35O6l8tLPHywPtXjYuqV44UUi+yrtgbQv7268Rim5M46FFb1F6TPRdoR45
31LlLWyuRvZZ1nT7e00nxISeZ0NYyAS2YIkx5PyUfIYajOnkuynQfItXkbxAazPL3xPcPI0zj3R5
Wx4dzlGKSP9s2JbdGhuOrJx7NMoaO28xe+CekfljbBzxFxP6+DTUT20J1o3exHFXlmQYbgeSh1Fe
8nsizzsn6KDFZ/7OcG3SHtJ8qMtdKey1SHdblhd9tdRcBAIxkeR9lX6YnYwe2W8NiqgO99cuEFMn
WyI5CcdAOwQdy460B3bewWfeX/LdyisOCAX8958Y7+pui0RMrtZG+t0LvxO5O+p4C4jAMdgJKLFo
y/0zhuqtTp+APLLypATrGl0xigeThdW6nOp13TCCZlFnlDs6h0omUHltaL+N8iFm97w+pkAI8H5g
18TEMPzUyXfrpy5qYPpHnVcB7CZpIAcGhOITmjtlqWBtmuma+9ch2zThK532ge6F8ZcF6J6cHGnw
zuZ49OH7+Y9IY9Fky/Jree+h2/ccVUca7eZPxwwy4UB1A3/fYQHP88NYu5Bb4mANyGmVstBhcy3H
EH27ndSvmcuhoMawl5O83nqz4RXACgrSHJ+FuA/WjboiKZ1Ve/OpxPjiUtWTOJYEm5+LZ9DaFca+
Co9aIIL17+1A+cjTp+gmjJDVvTo9FqkUUElbWg5xNK4GaY/mThyODJxYEe1zzpEkf+fBbqqQH7Sj
x9v06TOc71byaXS2jkpeOf+9ieZHzNWiLDPR9qKSe1iTCRDZGenYI6MvUl7VNxDOnpD6wLOYSs4A
+r81I7Ez6apbl7ZiyNjfwZbEdLJbns7GOozjG2H2rpph5hyvavDbIQIjWhViJt8yX4QXdUhYRyhn
g48zsi+hRlE9cRS2d5k6pTZv43yfPUJFq5/BwYlGRovbe4O1GmwqJBU7Dug22TCcqeEKZ60i4wMU
2IQBkSkUBhDbrFwr6qHSPVSJZvlMqcL8inwHQ2AOo7ujzYyXpULkmivcANSASFgo1hJlLTr4APm9
uyNcgqsh/8PQRgLGEUIA8wBURP0jXV5uVgstiHv4sR0hFSmsiks53QNE+e53JW58i6qiZLLf1cjg
6P1lTyErN95gE7BZiDp1funo+yEUDG99diTebkF0IYZ7EERZhjynDrtiPCQmFw48rLaj+iL8YfyM
iFMcStYO8bvlNKtaPi8/TkIH0toBqo5Mh0uPnXaVrkRj30jHZrnQW6pd/12zzpXakHcbE7ewa776
+lh2Lz4qvWeOr+5kjL6WeUvLl6Vu2InZfcfb4URt6yndb9uxipteKpkUJA7TBvHlsW+Wta0P+0H9
Nwv3rj6b2peWuNH0G4Qmw51/qidjob1l1ncmfBl1zZ+n13D4jU1w+zftXt3qPdRKPlGL+TXdtqv5
28GFkeMztu6ZfKl/0nhPhmfA+NYyt9RYk3zlY6hSF3RQRZveb7Rlli99CTwSOWE7bXlXWMQkLsLq
NSaScqt4MR0IbosRq4BTNIcu3vIrM6JbUJ0a+SgGL5YAQ7Rh2tqWu1xy2nof0Bv0NSFnHvgAu6Jb
3fhbKkYadi5GkdskSLZjTCxAj3SB4A5luo/BdwBCRK3Y3wontcf11j5DWJdWRFpZ2jkNI+mKSDHE
Z7gFQJ/Q/UA0YsgcBUA9KNP1/km+wrqLd+EaU2KxI30P2ct6sK7K9IA0Z2t1h+vrJjK8SKN/csb4
b1gnzYHpXimfkMUyASG7D3nXh/pFMrK85r5XHHO2oV2FNt8wvrgZiCGhFXAphIOpvaxucprqLX6o
5YXsoeX0IUpaLvbqenDFbB1hmOcUHxPCbvuEJ6BCFPsYPabh1bVcqUyr1saKO4qJree787TTfUIr
CIWUjQ99PCvGusdCASPZjqlRUattB8gfvR33Dmtt4ohlNy+3ScKM/VaMD5XMEAVbzpsyEZ+50zuk
kn9Te5SKHz36xJrK4IAxynua/vk6K8PTb26jFGDksMTAaEd6SmoM8jHK6CPKv3OFw67/RQZqhw6O
P3/NOoPvvHDldRRfLSYsYSa7JdzwPFQx5PwxOaLWF9TzIKK5s0cazR3IeBxfRxLFUEtcRPZz0roV
T0R0pFrldMx1ciAvDlYyru55k/s/QfMrjs9KJHzmOhJv0/Co4PuhtSzYbF00/TvhrzJtz4ADzs2h
Zr/Z0PCiblkxHmV051hw7zbZRyEcp+ldTT3ciTBt2bKUfzUG1T7wuvxV5zdtfM31eQlCQ4agSP9k
xE5CtVkyjzjY43bbqI8KT2xYXEVkgpio15Ig7wWjXnMyrsi1nRwCMksGAQe1uHAjr9Au2uPZpETe
ki2Hw7gTiapkH9NblPT5MSo2nb8fi2O6CDRAJEGroFW7m/+FpfPabRzJwvATEWAOtyKpLFnBUTeE
bLeZc+bT71eDBfZiMDvotiWy6pw/9u/hOtqEtZ978Xr8df5NvuEqHeclECw24Lb/LDKimf1l3MjF
ZdB+ZAk7ckecTUH7n88p2j9trrAB6L8hZChtSr9sVa8FIFukb6X/7KwbE2/DMhL58iLIExCNmyR5
kbJW7HeTrV4bGKWMjcYX2FXH1NwQ6wevra56jxdEMXd1+xlUrxlxshe6uVQZyKksmDAEYEwY/9hu
peBfbJzCeIcwnidCQXZK4hbFobl1cVAx86QOd47aiStLcV5sXtpgCzUD0k415K2fHNd2XBp0ChJY
+OuzewUL30LG6V9QQEhvpvDIOVbqK7zpOGiqeFdJxxRBx7BiX+noT9yZ0oZIKGoaiWagu5miF+h5
uuCwWxG2Qs2sfJ+8dqWjzEVztoko8NyBp1B7derbAynjnUaV4rdQmsmolvqe24iESXki6RvGk1gl
L/zA57wSP7gCejIK7BfOLyLopRLzc97jbNPcjl2XOGfWIR4/tCVa0+xpdvZVuWfxec2VR5sqa5BG
dBhbxfrOCJ+mJLE6VvpGLx+VJa/16dzrfhAfa8LfMJOVNwGYyLmz63JW64SOnPqtyT/zQgA466ZZ
DyxL+Udv/fbWTzV8y1h11RMqR8Jb9q1nc2N7fIqgOB6VxdipNolnkxvZMWlYHKbEFyAd/tGj97y/
3vCkXnUcCelG8WKfUWdhySPILdO43gyKNhmlSQQq7XuntStIW5ae/MqtYAPvFdx2ncJBosXuBGGR
EwINy4s6iwPX6XwMaSuj59uOYD35l1ZHXpev2y666A3CVmgj5Aicv71LHTtpx14QqG78UledP0On
EJ67qpR7EYOt7w249gZP+inMz/AdgNUDywJ/Ke5JtNrxXgXg0Rn5re4zvlk2QVzAH61PiNdcrEIR
0UboFOVy+AyG0VMxMMRMexQ7Od1a5SpEBzEec534kewSAnYuG9KAUOgO5TlYa5AgR/WrZkaM0D4S
zRhm31jX+XjjxOM62CjOF0gBxPlrkP3IU3ycQmQRBX2SF5AvNw533X2G+ma45Zq0r9NMCBOWjn41
u4rya9JAt+H07c5NTQ4yspaV7gAYrasMHJfMkvDGf8y0FXzXNLN1L4rzTkgyYzqHhnwISPNtq3sd
6OAqXPO1G4E+yOuq2WQIQxKsfxIFzXK/JgFvVWqfmfXPakED5QsZLW5M7vTogRjn3wDOq+RBaD/i
ixVhDDQOesq4DfAaI9h2FoOs6ZwQv4itiCeCH4qoWZeeXm8mBiDUcSnW+ADfyuBPpyAxDrajc+pn
wYpxsOS9wXOAUW8T/Y1EBJCht2x0k9xfYMxxA7QmcJ7o3/8vGPUdTVCyMzfZeP/vQoVsLLaO9FPx
nJXTj1bpmH6JyD5U9IzzEPd/5IuHK6iOF1b0IgEQ5oeuT/nqhQiuVRM+FesNKSSaNaq8Qr5gCsHr
gg8IxzfRSw17vCo9jGRvOS6/DxvYcKdC24szLgCiSaJTurxQyQbx/Jln/8CxKWHud/Dk0PoSKMSL
NlwVaky3AegX+kQHFQnhNDkdeAafalj+scVOInKNC2UE03ZbPNBbh7chG/A9OyvswvRpcL/u8m2G
wDVAdONLNRq3f3a4hRmlLMw1ZlIYruJpEolJDF2DlXv56jH/x9WJFDO4Wi8xdgtImZR1vqTzJuIF
6r4taPDIJSnL3guJZoYwa7Lg3NaTF4K0VnDv70pXvcSpQx4AnQjlc6w+ULestOgsMaJYXIOG1/sz
m5gMO7SNuGbMCtQUlw3idE+yWH9FVC4Bv+Fnr17j+VGXvyr2lX56UHZCaCn8Y2B5ZnNmaguKWwxP
OiAKEOCbqUEGsNnJxRMjeteiPI6P5rTu8r9B+cJnSiZY4CI0A7T+a3kEcjd2+/oRssIAZ6nyp86v
ZywHFKzIEzU+YQT8gHbaSnZlA+AOTCYbPozfuf5Qh3jV5rvRrebzWL2bGjI1IoPr6heLkoguIPZ6
OI2oT/iu634N5REqnp5/VfYZB6JnWa/T1t4F+l0qPtWYMAYTSS/ZzwRgEg8FHDVxLrMKlXhggOHp
E4CvupbTi0CEVeJ9hMrGCN9V+tCk6GfInxYExBRWnkS9dla+8klxIgvEbf6yrH08n1TjdQm+teol
m+/ij3akhw3CQCOdO9nYpzn4pOjmVIk3s9QpOyRVq8y8sSXoE9urp2oH1JGm8qlDr0ORpuHfFH99
w9SaO2WNNI9lI1f3XAC7DgmIAUKU9Xun3U6yh0S40QJf44hCYVB2jyYAoIM6KqN7PPqLuiVkVVT+
WvSJdlO6LkCwJD3GifVmFe/sAtS7+AlGjG26yUmHZ7OaJ0binSQRD2C7SJqRrW7kfbEboeOdvfhV
IhIuIDmK6Nmjany0MNQLmSyZ9tujELOix8ImPg8LQ+TH8gl52KYfCt8vRiME2lnEgnOQiNoJiSiv
yO7Bp52VL2WHEbY9D9P3zDo9b8R+pPGT+lyG0anxJmSgMFEFnCXUAqE0QES5SmoIj+rPgORELEJZ
JYHkijiTi7i6ySV8II/TYcjT8Ttt3sPy0sovLN96+ktSyEpO3qPlxq6vRF8TrnkkSwK+6PMbnKSE
2wgbEJl5LSycs87Q2m8tf4St27PDwWVLEc50qBqOBO7WeqDeb/wxmsETPwsAK/o1BdiyfxFzfS1Q
W3rn4QLCU4mYt0KCq7e3UL22UJoKJ/PwBsPWLEfMfihgpe03cKXBRMCbOJIHqY4Nq2QBiAoqK6M5
o62X2hIErxupPSsVJ/pVtzv0vYjhuyexCvS+rfgZN7yJCuBzZLzBxVN+N1cMmvm5kV7rWXZ53iiT
oal20U7d/BIwK7afsnyRpZeC5a/Q91a27z0UzM4LEVpQ6Ve13waLCJHedUA8sLnEw29afkv4D4E1
+YsXw5LmuI1wN5G1Z6l/an5v5HXwVUs3lFEWn/M031IyOwbrVbPWpGMsUA7AHbF9qGuyt3Y6tFOp
Fx6Se+zVriYzhyz3Yb6L85F0VLHbRaTNeFh24kOVXCzdy+YNxcw+VlCwt4NU7+p8oxKu2p4YhOrq
lqY8uqgteO8UrOvGh2W+xMbdQrKaprRkxO+a/dXHFJcDSV5C2888aEQs4uAjzFDozqb0kaJS8aZ1
He8y8WJ9KvGZdjC/XrweZ5lLV5m2Jjo3VL6l6LdT77HFenNJkoeEUY7sPhAFGxlRAOaLmiEE2qu/
IgQ8HBGhubIfJaw5EIZnOOty01fwWeu2eCGCWykOYNyCw8AuIZ4ytFhgHn5W8ZbsSpCS6iBlx2bY
WPmaIHIy0X/ZAnniE4fHPf7BJRZF6955UQxEcAlDqDuUN9vYUFfhpQXwBzb23MM669C+UmxnJ1qP
+oeoL7Rfo+Q1mY7ddCvNbW4eQY7gmagW4YlanB1mnPhWLGtTvSb8+yUvUa7HbpwSAsXGntB1uu0J
OljPxHTCmG1an2+bz9PeTc5O+q6AsmlCHt6Z4lHcrAzFFYOwaM/UOTucOQMDZoCfVde0yU1iXRUH
LnwsoQCbAFsJX8GEJc0WTz0ZlwjkV1OXYAF1w+bQGgciVzUD19QTXxlG3H2PrT2UgDXskYBi9Inr
iSyHYvkjjRbuP3ZuDa9X05lsOMgjqjvFqfyIyXrYJtM/+lYIBSBt0GXbTsu/xBF6DjpEVXU9WzMQ
Ii9zvV9gV9jGoJjQWd0XEyp0PFlA+kp+YmLAakgNrsXTgIgVgmtkvfThYpKjIj2C+nsmZroyWXVI
VwzUVdcCtiGieU+Z+KqoxZYBFWyxRS6gQ5gwV7JymHl8RRSaXhOiOPxaMtYmOtjOWG94cYetuRuM
Tc18siJo269EsBwbQHE24x0dW6XylTGfQVtrbB4LU2IPwCq9RDQeSNk6yo+YxjT1LWUZWm7a8Jtw
whjVXqx8ZnaYACJGNJhajLSdfPOkBWLm+0dkF6WPRgN1c06zBoJsZl6MX2saPkJl0zAR3gn+wG22
KuOfdoSVq+U1yyV5R4eWIQKKTuwV1cL8w0BCKW9HHLEtfyntPi8vTkOeFWKaX464Lv4iaIKzkd2v
4JUXMPzkcQpDa0wjSQgV6whMeZggLCPuN+TVY71DTSS3j1Z8KdbmO0433EMounzD2CHh6fC5Tfs2
iFyFYbYJLokEabEi3AQLz7ce/EMggYvSgsY8owQXF7iArN1vC5ZEJvXgPwStPTbmd0OERq1+aSnk
OAWEm3G48Rj02WZ+FP29zc8y0tSxvCVorzI0/C0HJ8SUqxGYRpMLVXpH1SVQN7kJ4si2cTQgNtcu
pYX4kPXD6lBffRN1bRDpagolTm4f677etITNiNGM1CvkLzJCCCfQ0C2BdItjrn2rVWg1UE7hfyYx
e01NkGP/xjINBNegexAz6hYI+cV74tgog1iR6tWY/cxxAvmL3Pjeusl65ntcg1bMK/QDmuaHlW/E
l8LFLrt4o/o2DWgmYNbEcbqAAHWtEIawsc/dg9iNeHLjZS8I7zJ4r3ggpBn1VAWvyu/Oa4OKzp9A
feAQon4/Vn91yVflySRXWZcJdY/BzzS+9uhHHJLN923xZPeptVtcvYJSYQOyJA6wDCvqpZheVY6+
qHuz9edzBqqOXF1/x47thtpfvx5BZUsMWOdw9VOzpLYRRPRI+zTAiOG11ywSWmRZAf2jFrh7C/tH
h5TEpP9BiM8dfp2M+qIqIFDmYxkuTX7qKj9r/4ritw90hlvk9v237exUplvmN6UlkudZcAbvNN6K
jxjJPebQfyTi8qeEvmWDrvA68HhJn5w5NRXW/TbRzkm5rrt/ybgfyzNLpXZkVuBu/dVMKNBrI26/
w1ATqX4X7D/hW+SvtAao4XiFwJSd2jUDRLmiRrJBZGjsU04Snf/f56HiHRJiDUCmahdue/PTCJ85
xODIC+yIIGncv1AorpQ+avJENBPERvOlYc+Zp5tnuyeVpHkR2oaJuLNpfHcUP7Z9VnFK4BH0HQly
X+X8/bwR63xD8JW6jlkmwErjei3FwlAByKiB52wZTgF9lOZgUEajBw9b+VsK9rENGo7VEp5QoYG4
5O5Pp2+mbbcd5z0RbCle6zE7D5EYQIoYVeRnW+9SaZNyJNGpjYD+PanvHX62/CpYF6kA4LSRbMH7
fKAKqKtzjUewHp4Aboa1a+MPADXRhpzqa8RUvM12Bfc1bsQhnzicP8juNfLtNIDyghhPTyouxbLr
0n3Nd6j+y7qAf0XoDHBaV1xi+ZCh1jK/YKJXQ3dgaouvDVnaUZOyU0HPI+GnEJ5V9cqHNiXH2uc2
nbcCtQn6dzlCoaEIwmSNWCFqPS3CzgSZEGIXROHELRRaR6eEUON0/kiR6I53c4bb81gD2oHlKUC3
CGEnnH5nLuUFGZfUvGagJ6xiAXuZN8xbgvAa9aopZEAhm2L6YOoSsx/q8tGXwiN0qDj10bs2uY0Q
ilTJW7UcrPTYyix3DIfzeahO6Fc8YGUZdhe4Scq+SZjAtfVBzHZPAD1AhlEhAbyjHQb4V7EJZf2n
+afSap/tOhrP4BsXCiw97j0F13ixTZCAW3icZZoItO7W+Is7VtSMbVrC3HjEuPowNxkWWdmfNGGm
Kj8/20YLD17E6HMiKDv7kqnfkX3lkZzUHZkNGxtqTCfjQ1/ZoBgflk9kx3iMWQxlyNH0Ks5TLq4B
scL4F1U7ymMECUOzG0+SvDopkMMt3Eyl/UrO027eHWfL7kei01BsOyV2je45ILEHPo7YeI3yX78m
6CPgvJ/oSwWz2wTAiNgChsDmeLexqv3gv9zALrKezD73Wn8Uurg+32jIG4a4ObXlj4YsgrypHthS
ewjIvk9e6YkBckM9fuPoJ1cE4WwJPj2CfWJUEAyEfIuabJ2rhG6pqGZDAb4slgsCV5zpm1ql4GtG
sTOMFy0q8QYh7bGFuu4XjpEz2DJ2Jn9iAWQoTxVKAS5Z681BzBVtEgb17JDE/0Lnqirz6kk6hXbp
na25HIL2FPywX/Q/RDumJWOvzd8BmLdw1mGnD9IeGJW2lBKTlodus2HIY2IcU4LHiFrAtAfI/R/s
B5bCrtX1e1a4FYEEYlltUZI61Wtb/pvfG/VS1utRlPkwY/omXU3LyUDr3342qDbVd8tlx8tuoBiE
/ublMz/N5bPworWhQeinHtbMKb0aCMiDH8fpSVmxV3BiuDw4tf8RkcyorPI1JRlCFUrHFxlCVGKt
Zz5LDwnydgZm5gL7v7HKkC+I1V4anjBJoqqI74en4s3WmovdneZLukHVqe8I/d0Ao3DtY3U5MTME
Ctb4yIXgGeqB7+2dHATCJB78bvJwCjT0FmsDvLAkwoJlO3pG/XenPP5Dp523DtEa6SKrAM0cZhEe
bpKYo7XjqqNzJNeC8+tKyj6m4LMinSaPUWOqXmoEr8xMDAlG9jIFwJINSsfslbsoBRrKlcCNQIAJ
z1k1pMmDyErY3ISka0R1ohin/BE7rPL4LgAwkM4QROGhJ+3WJj09PgYO9u8ty8Dabg+pF3rxgpvg
16mesfM1J3t25Sy+jcq2ls4CUOKfnIbOJ0bO7gilTKEd6yrpvUxNJ6YbzMrHuSPh+assDuVWRuSw
if6pMdQvZ87T1rZDgOIm+Yn7s1S8gXHUxnp+zvGnwZhaf5XT28gGLJhqoeuMxydSDY4bDXEaYH79
oeiBGx77YHHtoXZ1z3Z+/9v9QeRT6S/2iUwxobB4+FCoM1SBfbf+sh7gULCRQ1S8zbz80jWVr1J1
mtMtA56JQO0cDF+S8VDzCWp9XkV24M3hb2I8pLy8Ex5X9lCEa/I4G8Exj9KfmAzz+FfuXtp/DLtQ
arTL8629EensSuO9555ejBuaYZ0gFXMfxGdNfZGHQ5x/EW+Cmmba6NFZNX0Z9/MSsLvFF9gD7oGs
I+DjZdS+BHnSFpwRjN2m5ZGqwWCU7zApE6V/iuXNHyrp7itcG2j1kWVQ1MrlVkPthLx+DaKh3uEV
ACTNWfGEwG6xn638yjZjGURxbEYQJzSBlUdORohjSBve5+hXVYQmHH/NR62fnWInhp+puAoRGHKj
YdjP0dVEndxJT2c+ZLW86vI3YkIRL+PjGZZ3ifFeb2ciS5m6rWM7fJAVbSY3JztniwE0yps33oAX
cQhACW91aS2OAEZGB9amqTfTd5li4dq3E5AE9WF/0niZ2g8NdZ/+Uqe0hnHzbauBOm7GkmM2+3BD
uYOcYJjdAkFcD4Xka6K5jJvqSEYjyQfrsHtZZCbco2XfevMeR39x8j5CJfTIu4AveUQaSkscVlyd
/w5u+UylVDz5vEL84mH9O3Q+jD0HxrNFoNjnnM71ZZFc3jcpuZraRZLfdKg9C3G8UNxm7d1kOo+i
s+DkxDLkpG8tisZUu4bKtrO31ryufS4SWPJ7CrHCRt1VuA7MS6bdu5khIv2Oh9+0R11+gQVA68Ta
NmF+MxoFdvjPlLZDe1AQPYPz1q6a7pzyS6zpcnsLrPvv52QaHpmeXmw8mhi4uf+Hlm1GZ3HFxjip
x5zrPZGe9BGVZ1j+WGPcdr8r80dQSNSOrBZoL6tAHtDQcgY4KmyLPWEHsXPQhNTCJ+mkRIvTHIrs
s6k+ekyW5dvAV6Mpb5eKApDS9kcwdpVZu//rDUs85wrpUtHGYu8U29OmZZYhgRXt1DrZxYi10bRy
OFEsEa5t3wn/ETyxht5u0EWjTMZQiLml+4t4r3UGkM55Y3cinE9SvnHNWD2QtoLQQhjlq4dDmICd
9asaiy1d91JM+wPMPWeBAJtHBOH7rr1U6amlOLzcR2umUy6AaQO2YaY+WZ0kkTr/YSQ6TT7ufwQ5
uk2BrGh8IUqKnx9lUjfuA8ACIdNw+bzau6ym3tI8ZdPvWw82Wr/UBcrytyxhtslwueeA4PtweiVj
nnwltAZoC/qagQ5sUPXEiAFViCK5QSvGzKaXWynagh8ZzcNuJkaJX4Xl1voeiJ+drB+tg6ReadUO
DC+Bigqp8DRwhC0RvRAnB4w5QkkD8hZrqGK2tfk9W98aYIGaVq4qvQy8M0b1DuzK5YiclsoOb6zf
xHI9wI1MxSMcNbi5ipR3InBNvkZY4UY/wuySyTldOp1BnT4xItTXer1TEscdMEhQYU48yB8bAlKU
lVLnHlHmfDITUCrRSiZ9Kh+2PpDecli++f0F7OBwobBrywQ6Cu09/OfIs/eiOhciTPr+t5Tfhuaz
kPZVt41IrgDGRN4HP2qSzLB2enOlMX9PxckMX6EPXAWap+doaCpeKkgc6jeQ2rA+4FKU5Pc5uJjF
v7Bh3EmPhrTva6wrSGrwFq5lk2XEFfBFSOrplzRwU7bDZuaySDwCWKZrnvyKHdjiFLRJ21AghgN+
56z/nYCNUsUbxofEdAnjrGg7BNuhto4y195gCgdZD17+U1gsl5ixlKAZCp1wM59l7asF3wleoVIL
MqJmFnzZt8rItTmik6Lzgw5ihoiwEXG6ZQOckG+22MY+oyyjbtCfqArH8udAmi87pUcmTsNv3BIB
998Y4DS7JNjQIAQ2dE/ko5AUVukIi1mgNH8JaA6bX8L8YThusuxTSWJY5nByIauRkbqRT4MI/CGx
D/sO4ZIgOTxTHlf/fhoTxUpLCom8MJ2DLfaT+Fqq9NrNN5CxEkQ1sq69do9X/wamf1zUyIbAjdb1
NtpN+iWr3urgkDpnlJp89OThYPxNp0EADULKvQQUTmSfVvQa6z+d+rog29NdwIK425rZWv3J2Ow8
hCw5dhfPJACkETumW6EMHW+WdtRonkwzdOLkuBLj1Wi0HoGHl9h3Ogu6jOtWI4iUpSkGeG2R1GI5
gTAqwm6jKgumQTSvHOP7mr4xBN8OtzbnSzO5OQUN5QycM73T7xzyRUM/+BBNDDCsgkD+I0Cf0t+o
51iNzcvoITiJvNSC7PNGaDy8WexSkAPbcDMM/8bqLWb9sE23yl9Fp31sXBEn4/31EjbeUJxPTNWN
vNJLdmWfNZu0CUAskDZEhgzuI7ys9pj0zxTiaOg0f6xf7fnDJNhRpq5p+ZdHh4JJy589rfyduxph
Hk9rAaLAiC2nwAOrD8JWarVcd1GzFc+XzSoaUypm28uOZ83r1bNaXqFEIPwZtHb2F8oKcaAFNZ/s
fWRtUpcXyhtxDbEvRBVu4uozHV7E+Rqg/CPO0f0noafQs2eg/EsTzqQI5Ud74tMD5UXFR+f81oAR
iqIXRFCdO2kVVPCA2n7wM8taDcpNa/BzTjer3Gn2FWNCg9Uh1MlavBUTvB8kCJ1l5hvpYhz9yZ7I
JCLZPueOqwsPN50DJD0K/N/x//vkCm3LO+5TnQkeg5qkIQ7Zg33m6gPmgC8QuKDOrVuf1A0htPNF
WpPWP/i59aVmf7DzZvJBnECIXF/Wr/awjUvahVFQ9SvHCUEL/YDro8oVf26J05+ZEZBTVvJbEPxG
hAUPeAgRV+rSr+78xeVbSCQCNz+fq5asCX5bkZ2borlRes7M8Z6yoWImXpR3MTVq8SNzGVnayy/a
srJhBYnddLo1MNlC0JVNZ8CLHoFIR4kbuelH8UV0NU49XSVEh3SY2vFzgMMficYdcYQ56LmG04zz
Oi1w7BPdVKBazjBNL4eSMzDiZIFrpc2PAg7ukyLdEjYsFndsOe9f9DCg91o9I5RrLQ97xe1NAhhg
v03THdMreb+DlHMCZO5uEtZuuk9qsPjwS0G1m06kApYYH9ho1Fc92POWS0+etojh3Jl+M3AXB8Ar
Asi1q/YnWIC1W+KFeOsjcpaEbYRQrYY9BMnol5RyxmfbqTovIAFDZ9Gi+4GCW3K5jKAehWEFynjc
CuKgi787SzhM7fy9DUU+kQOUgTWGV52mYWTzUIcI47BDbkyqJwbrqhekG+JPswL3h6A31DaCsDSv
ExHrgizhrBXwbYM/JjvOfIu0XvKs8+oCdpgHmBoTVq/hCs8icblqlEkUz+I7tMD0uj8uKx6i2G+T
mdFedTVUKinmzXkC62BCVdtPcz7TsLRr1Q/JjzeLcRJARp1tgg23LvyeEAkpZPrQTOqlXInkcq8i
ri7bvsfih+CuL4iCAzMN1kHzUGmlizQ0lyTuNBi3Ln2IzsWmsYGABu0vBHJM363kwpfmEegXcFkg
/LBXb01wHtyAe+CpG9/A9isV7BFyzUOyTEEPaVKeoix+PPLj8P2Rf4i/bysOjQhpKUQWw0an/eOf
8NzhBYP31Ky9HR8mA6hyBBVTH7N2yaV+W1oUFJntZlRrpHGHNkKecwE29NiLXRpd/DJCneilrrlk
O61COc/DMdhkqTN56/Wb/hzMH+GsNuOPArMfn4wMp5+Jk4LX871yuNlLREKsZmAcpLjykzoAve11
QE9UlgdxEjQWSUh+htTFnr/VkU+CisPQehQNhSEtiiX9W0ovjnFJ9LOUHyv5zypfNRFnBN0Zfqb1
79SEZMrw7EaHNr+07PUsnySU1HsjfS1y3L8bAuQZmQGoY5l1lM8xR4ue8goD5fC+v9XVqa5JE/+x
+YPPy7JbUBBkigC9GnaRDuECE/DKcXuNIYvbkb9CuKYUjpYMS/Ch2AWbMLtTEkSQT4JQuTsEwzXT
BLhKnmy0kE8Ae0iqdYCsJ9wtdNhgCOIGaCONtV2FPkq9EX6shhNIzpTwkCzSrMI28y2r5qCcN7Ys
bUXel4Ei3+S44FcIJPISRoe9gtmelKsJjr9jmJcZrkr3xxYoOXdbTIKYeH9gwciFdxF0UXrWQyFy
47kKEhMikhjCvqygJDsQ0V5m+ULJtTiFj6y2oWp9jhV2kXdS4YyGkoWvXtuXzQWiXq9uOGYs54vm
a/5+aT0nLB5DtNKoMYb77NYh26XouKp7asUgmILxAzchwDGI3INNljQrEEYmxhf8wzU2Z37mEHNz
DA2sqq+GKf2n8TYWILlzg+K2hKRLVUonj1rfQiVRkEhyW30QmxBVs8a4p1dwBWfszsbJRNoGx9Oq
2yqhb2hnSGuSfuV3SivI6zVttl+koTyT+vKwkIJm22KHm0M9EjwoliNMxjNRKYg7u2htDd3OiW96
i2isg0nfZvyIIxcnrlm4bn8UP4vMkc9wZw8goKjihyrD3OsN9hfrnrAelHzLYh5W6S2YpC+p2lK8
wtj82kp34qfGdzs449AcYyIyZ3d00HsTS++YaP1Vet+y3kO761sgQUD8gcH4heXBk8OdXj976a9K
XoHDi/IyoOUIAcoNpIIKTCyQgT92p8BCWH4es6dqM3ES/9mC2WDXFKoqi8G2mf8xm/I1su9C7JrP
qmDh0k6SwS/RcrUPMRBLjdvvFvB9ZI8oQSkDEjuse+uYDX9VfVdRe5CPxbNF1udUeRcub0KaUK8T
7MioBQtreiWSD2nj4IVE5cO3jzeIOY3wkq0a0KbJt08EhW7T3VXiGH1O+AVX32Pxh+kdJOG34U+a
hzdrvouvozHfx/hUwcOkG6fZ6Co2M3oL6ewk4VfoT+EaTZmOBI7ThrDfZOBCLD8akpMk7iiMkcgB
i3itfZA3IY5TRdrDOTvkuBCdDY78Xhj4QM59ANMZ4okn17rGLFftyDStlO9YY6xwDpL8bIafXgN9
LBokSiT2tha3aeVWFhJSFJFh9GOTJ8Y1iTTlnonruDuo9S1QT3VxDxASBAR+CUo25Kod2SvorCEK
q+Lt+AfQGlY3gAydmz7zNedMCiyyLZH1aKzkn9l+sklSSfuSBwB+P+b8mahPQ+48o/nQYA4IyAGW
nI+DE5NUABCEeFXAnmH1J77TWPoge9KdsHkQPISJesfxzBfRTXsZ+BNHBb3ss7HV43Veg99+2tJn
5fyZ+oFToZQ+AnQVViWv5uKDT0bq6DtmicuGS5mczYpvvmOjSckk2aQ+LZIEMUDJaGjnUebE4Umz
dpbxXXZPndmlim6LBOBAHI4HwAUuTjPsqidddbkpbBoaZdF2gvYxebWLI/9LgYES9IgDE4OtfaiJ
xntbrDSPRCkrAofxLHurtLuU/RdcxlrO5aCxxKQo5X/jHOU4ig7mh8w+ZQjOsu4Ay0DyTwHoSEMQ
gpHE7WT+FfOaOtyFjIkDPtY50E5a92oZfzGMQ9RdIVkC0Y2AlNC+xOMxCq5h+4YVDcDbD1hzzEri
72WzC77IvBOKFJBFiAmugrR8BsMpMk9af2kAgvLflEzTeds2jJWd7Wlt7ObKP9sjsjT4RaDpZqyb
SVyhzCHkJxGQAHJn4wW9pNh4h1bFRoW5r0Ca2SF4vqhEZ9XSQ2u1VWN9TsbXsjQ7w9SQVC5+YaMP
yV6J8MYQ4AGZ5zX+dZR8bBRowgvj1kYqhoP2mDVg1eTbV0TkRLwM6eJArv2r4j/HeFWbVzl4c/7m
9ezBsTBEdiuYpVHAfzT0Mqs3OMg4Nla3gUjYbwCOep+EIIuOAT9wEjEYVFP4EGsiPsz4HVTP1Pa4
JBJ26ZVOaXH7JwWfQr1uDe/aclOND+HnWzix1O4Ha5ZY2NmHk/whRd/R/E6JzIr3E9E2LwcPpYo6
uLULJgKcZFjvnXvc4kw6TdPVmhM3H0f3DbYu/mvRiLbvWXwtmpjcjKeeE/a0qhix78SFIwbB1Lcl
3jr4Q81IOinxiiak2fxadHe5eQAsMIetFw23yGZEYl/KnxRduPMbDRf2teaK1lDt4UFEuc7FLL10
N1X+iFr63Y9R4aPRPY7jJh4Echj6pkebMr1Y/Cm0cqxqGte4a1UEAPgajfhK9rZn4ywJRmjzhqtp
p6j7kcRyNLqkYmHX4D5zFe7qJxnb0VkezwEZKRZMIEQ4Aom1PX62eDa5qMS9DFqARGstF8csI3eX
84yAz/BXtSbAc4x5vBuTeSVIMFxddASw0kH7ICmoCTB7fcsBxUbnquLdAViXfqzuc3HeQE87uBab
DWxazjSSENxpme9Zfh0BEscGW8fyNtc7ad4O6muOmS1pVgaFBa23kPB6Y2by2i90XgRuEuZVbhxf
qDwW5TZjqgRmVzvHVdTBcyD7CwNa+GSrB8zNevpTqd8Wy0SN9JG/tRC1f4iBibBJfCII5eSYtzuU
TEN1SKQz4dirBjOtQjkcWnVOS4M6BsSA4nvXYsfVaE2Kd0Hx1fbOanbCrQWKJQS/XcBXJfl8cGLs
KokcEF5zxAzSh8CscDusbKgHPTiLTyJUv3LrUC4ETML6z6cybrx2/GpN8jcZvSznEJhHvt45uuB9
QKvcoFRL0Hp38BK2RIRd6mvILaTqTOd2P71bqFvIaF+lwdcb1HVxnb3KVdJdXb0UKsvWi/gFkviD
ki60YBC9yhuUGOHBMBscGQhbrOln2sbARyzzSGMvwMluSlJjLV1aPBuo4xVCx5fKj2z4hVWheely
zWBzLmBwWsid7fCA5M//kXReu5EjWRD9IgL05lVlWN4bSS+ESobee379nOwBtoGZ3e0ZdRWZeU3E
CckAnFjP5PQj1S8pzFgDepSvf2f1QSuuk/4ZIGFT0cS1dwoqtCDSO7i3sJ9TCIUNee4Lq9w3c5KY
JgYkBCVooDUd8M0GL7qMRHdSfgvt0uDrjxYZ02QPI1Kc3BQGuHVBwPyJzdUd1O6bYbxqeZ/hJ252
Y8Z55b+P5UNF6yjuWpWHMSOxqTWQrjOq7tito01AGcdhWiL1JqxZBL6jCQ9dgikoGlgygwVkexNs
o3TeJNdUZlY7+3JsMtE4XOOxovSme/c+nWgv8eYytkVrNwd3EJQbXb8K4YocvovP1ukxH1W3Jvxy
UvyBjOwqsDNziK7c7J9j8VIsApaRQL0qEo3HdRjex/6Z1u9S9hs1r8zgFmLfMFZri9sp8pA7HFFT
4T7aNuUzZz5NHsO/blFRIXbv+xJuMfUxd3teniAf+tWPjac1I0aJWRLN+6hnLHBevnIkzsjQCW1W
PmP9o0PbJLcvOd8ycOACz8KPyvT2HVKRYCMzjyczl5MbzepvaS+mEBPp0gKOqK4C0f2f6vwo9Xfb
WOQ2wIH8nKQr+41mpTjG+h+JQDMbK+G3ibzvbi2MBTw/sfz1gp9+OCP2nMRHam0651ZibCHxgenK
F89ZWSJJtlwvpG/kY6g3YjhkoJMgsYMmSwuW6ClG8bSjGiifEcryMTnU2cYsxMa7G5/iRcT6MTLH
xMCsQKOiA9EZ3lov8jffJOVRsmnt9B++mUk+tChqfBvVnopHYqmU4gbbqvleS91oOsrao5CuGt6G
mPoYOQbbpaUCHNFYpDvDeM+zj2TaW9oeQ2EVv6ccYYV9RnUDe9WlYtBV17QQGJ26ZjUMp8JCueAs
4+JOBEKGEoK2vIa5/b8ViwUJh32abMT8v+F40o2lSHyJSR9ZtM2nnQOetD6FDBIlaUuYIBUuwSUg
naQj3oMRqzMVk7OLlGvVAx76qCseO6ETFbtIjq/FZNCu0EbUUbNS85/BfJE7P48Zvi3yRdqeBiKZ
GDGYZCDTEn1quI9x+4LS9VwhTo6D/dC5Uuc6HYtGKBooiwv/1CCBovr5tt7jra9thaNfabg3hO5u
bROeqa56/S2rXE1+EY/hNKcQEjaqHQC7S9kmgeQuYtURlr9V6F8YlUfq6pdav8GkJA5p9nhW95v7
V7j7jNxCmQ0Od0OYX20LQSrbinpZP6x6HTFi85eZerGMI06N5JWDIJGZiDOAKv1/k03H/l93wBxS
PsK4Raf5GFXXUClS6BmWbfWZIr8Fyz0cWNR26oYEAjYcawS6SBnYO80KStM7iT+Ezq40jUJkO7S/
lHAISZns8sOG2SWJkP32DCzuUc5Fw11l+uGSWROMjEOYfnM9BOnNgvwj/WOuxP2ObSuaqoh5r+JO
cLRuvrwveIhNlsPWgEvzY2SaYcG4Vqoz4qlUXmUiUHNBBKezpIlprL0FojHqbFrxaab7f1V3EOIA
iBDItfmc/l1PRzEDi7IPi+wF4WmagPMa2N7SD6NnEoXlGsvntE+bS1bcPAPA1XdTCYDVoUCkbjK1
q3XYOy+7OGlIq4lFJj8oODDUTOM1DpsghC52bPQdtVJacwhhTMLFS/zYl0xAEPINRxAfgP8QC8EE
8AYNIBl+Cm9rU4kTyFAxRZK5dhqWPgNcD7bTVHYZKpV9FUIkEjMRXn+0ivho+TyXk3kcwAuhPC3M
dd7trADQ292hKoAyUFDFOSpXAct+7ZDzYHuIUDYM+Av0ey2zMZ3BmWhnkkF3w/zSxjnuyGQ+1U9Q
Yl76Eg90SaJHojHYWkBLtJNTW0OJCzJG/K6gDTqM0wSLtRoxidQ7v2QMcdLMd6d+8dLPAsxK7Lo5
IBvEoZryWbWYAty2/fMxWVMsOfOpQbGM0gHXrdimZv5V49MJnNOgrMelvnR87PI52qFm4VuP32+Z
/z+dYdL/6EKrUdmLqv/x2IGhkiTvEk+1vO2dDfTpiCSnFFG189Nbf+JnMGFaeCXBs/W5zhkzLjxK
xFs5R/OYf4u+swUa1t0iZpWS+gVHWS52+NNhEakjrByHV05zR/08SPcJmLOlPcZk4/tnNIq2vNc0
4aRmJOJvQ5Fy4er+hrndoNyb9pE4z9pBfHrN5YPvrYtwbzE8nFUg5NYo2N6a/Cfm+p7qS6kvdO3X
yv4yDTwDmT3LpvmMyruTvFTnJr8FC789k9gwG5dELOYfMlsFoXM00TVYQ0a1lWNafbbtXgNeE26t
iLZ0ibvOy+4dswGlMv89RhqPBsiFmW+dNAMjxroPgGrOES3PAb9wymJlmfxFy0yKmX/QbHRqAq1x
jW9WrjBr0BhCAxKGcXPBi2B9MwJimosqh7wAc2/Ztzq9JP13OJ5y9acP1XVTX5pKY6UMDogQHt36
SvrdRHwwm9qEW29iRVAoN/lqon9I1/+uTjZj/lWQr1LzaaA3JIbcZNvVHYCcadXVzncd7UPlFEuA
N0CyGCOLPkVtv3UMG+NTsF+a3q27Y5OcZUBg+U5mBMowy54bWD8in5keZ6WXCfiyQfHFS5m63NdR
d+jG3VSjt00gHPNKMTeTwWAdOAJMajCEFeElMP44FGCmWDoZ5T+e/8tpgKDul/RX4F0ZN9vBww6p
/3bUzCLhsWfxGKsf0AYM1pB1TWXXb+N4005rzAWz8C+pERE9O4+V1vdQrxWWdfjg+wXps6r+TPgH
66cxfEnpVuWw6EEMDteOCUopU82CWtCR3TrZj+SdCmNZT8iRWH7thNdVxbRTrjuJ+9rizD78k1FJ
N6ZHs6yEvblsk63qr23poRrkxLhYNdYxri8DNUfLC5ScgfxpLYp5AaU9T+ExZwRMkyAYHvhMhROg
l4H17cjRynbhCFTURR65gDiRdc8eq3udbS1lByquKvZWcW7fYBKiRQAPU9zU+sLWv8BybqE3J3B8
yR2KTqrpD0N0HLlf5JaAHGpHFtXQ7t5bKsa8vNX1+0g9X1+s6uJwiWrqCnZgypAuRqMjBlWldDFU
EhLPVnsIg2qWDh+dzoE1fbPmF9DuBrUM8ny7q3HCbaC3m2RVn/vug4SFGS6FjFEfgwncgbSEWnl2
rt6Iv2AVIRAeurPl/dn6fkIfXfSI+zix5GB4C4qjWi8LDXECdddKj7ZOe3KGHWzNkcU7/HammXH3
jH3Ou/pg08irZEx04dFkWl9kZFEzzdPWUr5J9YNwYE+Vqy5IS+6wfQG2OUhoHSIhKqC/iJdp5kJH
F74ZbXhajFljEBQzJDE5U2dYx/12MleOuTKzk1ISsLsxpZNJB1cgNn8YBonkl1RaZ87WgN9VMyBV
agLQS2hQNoANNH9YApsDJeEsMz8VTgHL+xD7MnC9qFOt7D3sj0A63rR0P5WbGFNJgnaH1nvRa2f7
698HOF6x1C7I/4u8vexc++4L0gtXjOTtkVZnCvI+pMyZK1omPb4KP3PEiyNj5ay9p+J8hUhdarDI
vBKcjP3SMvDobf3gRxDnKsgA+SbDA+lo735NpPRZdTZ1gzIK9rljzYpFmx6D+lLUwi1kblqsHKP6
1L3v2v5FNjNvEARayL3FqaI3R9YgdkRbO6dGhl4FxlYbmKbjWFYAIpLCRND6sBk0FuWXhhfG3KX2
o3gOCfRUC8cQ/YUMYo9vO4ClE5BH0iJg8XgsBx1aBoaTjL+1dvawCYaf3i6ZTuOgoWfFYsZSpYLJ
KSzU6ba2D9OAPHxOVRrzVHku2h9cSfy7NSoEthuhevWVrU7DbRsnk3AroedDKAMdl583D8AaEOw0
68yNYm5SBg4Z47GWuVnRk08GjtBc+uk6x+1m78QxWjsLZcl65r0Zn+QO27RHww1WZCKBtDdYK2ms
AaaR43FP/ZIyf0Prn1Qg688sGmacL7K1K0h7mKM87qwPTzTqEKBYPy0caMgyXNmtdlHDR4Y/yMJ2
x5YxPEHtG8ND0S5r+4GGBtk9ryOWVme8KOENurTD3FQNvEOhfomwFk6gllIFlkDLsBT4UzqcpfYg
xw/0qvOAOTOYqXiLrDQ0T/UsWGIZNzCYG7PRW/nNnEldsGxWtn4IaLtXur2I4iM1ewpyo0VsLKOE
EbdEB13TwUPHFaG3wBNxuCKONuwAiTDYxw+WZloI0oFqzH4iQ+eOapOTbjyTnFfJQg4cH5PkhpAC
pq8KAtQDSmDtArG4iFnDQ6WiSAYm/E8vFPBKx4e2WTKxostLE8wES997DBpQ3sPYrsBAEdLNtGll
7fV8b83v9If227TIATCyK8EsQ3yO28XMgjdANTSK9XzTBTcbybvkzHuPVKVPRIZk6lK4n0Uvj6ZM
ZTCrHiqDUfmjQfrgr1jaFcNOVPk4USXeNt54Hs6p20jjFkwtD6MGUw9+mmGtHp9EBcJ1lHvE2aek
c3NB2IJK5NyTdCncf8Wlz9kVrbk1Xr98EpNzYzLEqwMyG67tP2Afcl2gtiwiLeQzuQxSexEMJ3gL
WFl9w55lWPxzwPayrS9MbkZDa4gyeKOOfqOVXMLNo3nmmewcYudWXXxmZfLU4IPTPCNihBfhG8+c
NySYvuOIYD3hc4DyiRvOm+fDfgw2SUX3LEaykJS6Y20hfnC1ATAS7BCiakDP463HXa20Ln9siDR9
+hyjvZ1skaB7YA7slY3QybzgHJnVDRu3nY9GHiJ4qm1CAMQGIZUHFhnM42X1ENVMetmJ5CA9sgKS
Mn8AJsQJKv+e4n6cN8hhxHgSiUofu1P6ngG8c+ptOG6EAVkpF8LMrNrboj6H2oZDpnAQd4Kw4XGt
7jX+XH2bUqTLxFeWtAsbx6JPQz0w0lmx2ueoUrszWRzFeMnbaDb57CIFmIJlhGRwXiCa/18arVAS
8e0NEEYBqRcL6YFLuavc6QYp0kdlmg3XSgdX4u/D5jU4biccs+wf/VeWLpXiaKYbwmGwSOI3RaJ+
m4q5GLx46ZxUc1DGcfLsWWoCKlAVVyE3k2aPXtEARSXE/KNya4134cWKPnNU3/Z0Ft2cFR6keTRT
ur2PzMonFOThl+tJWdnefXhkDF2lo+Rdq3JrOTvZcKMImzNwzGZEcHFJhJo7YAYTPR+ABdj8D9p3
6JxMFs2x9RG5gQvpcAp/SomjLTdng/SXwPTLV2ULzhFhcF3g3nMumbzVe7ID6eLA7R7kce3Icxko
xCi0fsq+bV57PoaGurSuTmAP8/FckuUz6Mco2ctIbPUT4pekbN6YBIjrN9LWvLxl+Uk+DV91zMLA
J4RK4MVInR76hfBV5vVXSuygStHPqQkOLUdgwLS3pDD0c7ehgRX6SelYI/SQruIP2EISSGV3tJ8+
UaYh1kvC5FFCIhJdIUBvK7SN48qIl5L60BkFEIIiBi/lzkJKRiNk4XMM1uTJvTU0gSjPupC7rHvq
AUR47xjlrgbHdXCwQGDbU5C7ARhkntgl3FD20ZxDysufUhzPbA5RBpMCXCAmSdznKXbKcHRZjXGV
MsFx23BFbrBWnbE3D3T0dvWCwyeU8PZ1ErVKx5rUuAgd8+B8ixa7X5fwO+pPve0XGXbNF2+Jd+7a
bZfuFe0ubMNMbP14aw4bVQf/PCd3ZWp+9fK9NV8+aoccsa1SQ2Bm9GGUy1FfGOb7yDIV9F2guqJt
C42LcC/p5Vzy95VzYL3t1iiPWeuAKRB1smKfe+Wd4b2FNsCHxscSmCO0fOTGss9+y/5OQZRcqXSj
Bu6p0PWG4V+jXELvkf5O0fFFEnG/RLeZTb95R1sj5KzbiPCGbB3xecnEUTF209pNkc5qBxeYzLJ6
A5gKIiSTiNw+TVzarAGJ2uwedMfM7Mz0CGskBqCJZkfOjmSULBMe0qG+yN4eup/QdMFYo47mt4WI
V5ZMYMni4FHjqxClnKbyiu0FHYoxdIFZxkDRzkr5mUkfjXPDwWwweFCvWfBRA201b+gMWnEDhzjL
0UdvdJuUh7scr1sxGjBR0zbnpNxkSGfAFutU1eMrrxGhOnP2S/5vT96KBcoRPY+QhoOIo+ix+J+I
GR0ijhx21FC02I/D0/LDg6g35PjFwh/2B6rVfs2Qf0HGw8hMq92lmlsyYVYpOr/rYKMXSGXRdiUr
tj+OsQcu+daUG+FXZHstJtq0+Oa5AsGhRECLtYdWrZtWcJONZNml/EBkjPxVcxv6rLpO/C9T4Ef8
PcU6/4HYbrTkR64LwJw9W9l7pgisJosA69aoQHVvlq+yQ2MZx33sM0SO8nym0pGbMIR7RwC4UHEt
4zWtgodqkYY+PMnaQW143TIonzsbCASji8DYC8N0XH+Kxzxe8NvLfkHzAxtZzVligFxkflwdwbiL
4aYWXggooItttJMDBDenCtAQOECyEpuFSPtVm0va0+iwwka0FKznxS7MDoZ1xLhIVOzdZytHPTPr
SlouCc+vRbMC/boKH5J2aDy0iT1r9U89cTOf5VSIEYrAaxANko4UiYmcshtNdi4Mvcrsp4ODpO4Y
yWnhPTAuebwy1U0pXescbcXGQOkCOdLe2ClCH23BXBm3ImdGHW2L7nek/k2jQ9KhBM9oR62vKuaQ
LtcDMUGklYkOS1O+qjQDI/ORcPVZhGh1LEyhbenhiL3Ee1Rm+aUq7DqJw16jB2Pt0uOMjLaVCVKq
qPgQ53nv3yrDPtRS9NdW5SfJJdxVfqbPDUk5TZNwHVErppn8p+nOKUinRyoDoKoUIA3M89UI/Vgg
bRsu4qpYE/d8UKzVqOevfvrsSZO0+XK1gVwuXzqYsOSn3HzWKXi0oHNt5jlB6W9zGPdRmu4rKslQ
blmpKnf04rMWFz+YmP5ioyQFu4q0EP9bFpO7gcmyhH7hTbs+ULlMsYGU+sphmdJ2PHBVzKE5Lmmt
l+j/Z2qo7ffB0B46uT1YjuL6hX3p1VRm4dJy/i4KtIFaIKGbwRDaxZdgmFxJ0cGNOq4cU25Kw1Fl
F4kkw84dyETWsmvM5UCfJVibPWdNJTc/th6xarDOliN2O/QSCfnnCN8cdGNjmq+tEL8okD9k5gFT
J7O4lCqk2BEWnTkAXxwWUQ5NxhrdfELnQvasZyO9Ai3p+ZVbTGyAWUU16ovDWOr6lZKSOaiNm16W
9kmQ7YouJDhsWiXIBFuED4rPvckWYUx7stccXiqkP2q6bAvNbek5SwCvoU5vnMenKbXvnYPVozON
UzH1+yAqXMMH7Ise2UqU+VCK2JyChm5Ca5ggfJT2ZrjRU54IKqwU3xstmJO+J7hPBn84+JiCoG3u
DBgCclwuGgumKNxHscbII+VcO2DYyCgjnngZ8xqFQbnreTQoTADoqWRalm6UWxjPwBKBtodbvOxs
QFqsLyaF5HohAqrIolG4KRU833a3U/QvSX5NAFUKcfb8KBYAG4sIghqeVs3Sk4mpR0WhcwHGVEos
bUE6fng/oixJkK0Y7PWHUxQwLWe1FKE2DAzaJJSBsc2i3GDtB7WRvYXO3FiPDk7yXtBXjQ6dM0Eb
w0Fq0D8QDDmZ0GlAazUYnQ0GqiZr4nFCJ9bAfE7jedTS4QzgXVmrF6k+U8mmsMGFjdzZKuWG8+Wg
XSpJB1OQEvYIFMS/R6fDKpwPj2K/LdpFECtvBoYrTmBfpjem0wynpTdtx+SjnOolP+iCmM1FYiCv
myh0ux+9YabEmCQ62tbOC7cZrg+GqVTKc6RJWs1unfPDwq8wiG40uAXGylLIAGNzSWw9FeFnN10o
utP4UeDxbckgCy1EdswmkKGFUj/3g9StSXew+UQSvB4JGQBvHoMyT7YjPHYWQoRxrQNw89NFjbZT
ZxAipfKdiWLLsSg+3klwbYhCkGDgW6irLZ2PDe28+OFCGtok53zQnh0ZRr2QX/IPLExKlYg+VEha
EtIGWYyRaDL6SN6xe4zUVC28vRH7Ndd1l8/9XlqoIXpbb1hmSPAmvAJWtioC1o814zWaSoTZBRKF
cKQqAQ2komfPFICpmChTIFCdqNR4lCrkWugFIAigeej4zPVspQH1Krx4p1fKIq1Gug0aOAaDi9K8
VgV7sPA3B3xsMsNQecIF3cto0vnEOjcXEZAOfXTNB8jhDr6wGi9hQ2dMJ6JYjN2QmeYkZzhIHQq0
6xYUOwuCcUC9jP6q+dPTLxsrsaBT1CrzYJaVomJlf68kz6oDOattYXjdINfXdMIAgSgRs28pZFLM
iFzpucSYaBc1paGFDmwY64UPbq/5atKtBQBtYN5Vs5uTubVzflYNEIkmW6u+k9/sqEFZEc0wY+Fq
ynlTmgoV7WenvAIflmjKx3zubVJMaSXrhTpgC5kIB+jVbVK9NyauMNYIffPqvWc3HJzgnjjHQnvk
6r4O35XyA2iFXd2lZM/Dr9FeKgNVikHDwpgfaUKhUg/WYAboPxpagoG/z4dlW+tcGUgoBm/jdB7r
qR+9BwPc/7aI1sQEVcxE5OiRcM8UFg8QfspzxpeSxqehZKOvfmU2s4dEuRcReFeYI1gt5hEkBS/D
bJATSoBsI4ciPsjfgmrBMtMw9wpEqdECdjxyi96zAlFfyHf3mvqTZX6mqKGTyVsI84ejh+hKXgZE
lb9AvbWtAtmCmVvAMBZiUoPLMQy/wpqpPZFQRBtkf32LeNJE7aB81BgNCsAhyq8S/9lMpYrPDBlo
RDN3k9MXLgWuANIhz1J8VCqYXh8hqmphwlMvYQR2HfOeUuXzWAXMlr6tJxyh5Ven383hxifR4wVh
ZQxaLpYI5ApnmbEZ5LNf3FKCdIEfRVsiYBWTHCHeQLbeJB7l65HxkBy4KZvZ+KTExw6i1lurvssK
7b+0DFgIJnxHwC8s+jgNh1pZuwZ6tlGbpaE3s9kENFShQQk/WiZERCrgiGEglfkscFQ2bAsM+53/
CqEf1ifzK+WUGXKqFtvVeOj/SbETtH6YzDVu7NYOlppvbjP6XcMq5gGjOA+SbZzU7JUgRg6fXifQ
gMlbwx5YZahAU4hgmFBEFtr88keSCLx8NeTlKq7mIj+ERsRi446s4sioSooJUznoxLDRZqQr8t6g
RoNYfrNS+od+T87NiISyX+YbfI5TuoTNLCp29c7vlPJFOZ7MaOeHFwm8Hpr2divjXsTVo+fr3IHb
d0+qnwncqwT2s2VMYSg38ZCnxWeFLcXnR86dgV8SyboQRNiHEyEbMnVK6HKjdFpFqIPQVah0T4kM
Sj9Eoa7ftaica91J9/Klplwk/S6RLqmpL8W7melL8T9YlU9m9u/oqQOc4CZlO1KoAt1TM3wVxkdW
HVrLh39kELRBe/ircYLk5zAj6u1PDQ46iaTitczSX9m6q9arHraqdyyAz1jbDCGMojFd/E2qYjmq
jzjeSdG65POt/YUW2ktTQxOh/HUMv70nrDOgsJW35bMM7R3TBNZ2LGOarezsiOLBd1/b2wq7ZXot
xTUbfun0faN2U4qPNEVk+8ef2Rl3uX7lDRmn95xrNhu/e4R8afkJ6DeJrygMJ7iY8kG3awK6SUtW
19Zwr6kDUtIPa03f2yxSmPk3Cifih8z1E+Fsr5yT3DKj2nvlxWy/s3JVDjYGX/qWEBMfofHZxLXP
Zqos7mpg8cbcs/w5juCg+qvRXESFoMhocZc59k3llMXp3Ax2qnLpjGvDDCWBW3zpTNLNNvZS9Q9R
d1Ep3sdtVNLLHUhI5/eW9roHbTGdAuYjnnrV7I+qUGYGd2oSHzG0sU90ZHaBx4rTq7qOwXeafinp
ip1mq19S9N0068Z0VJs1DjxN3cqkhSjR1pNHTLVu2T5DGbHjLolPdr6xvEvA4A2qXe9tK1aV3aEo
l3oNfGHTGhetRWQp3yfz1qNfULIDFPSKltFWGN7UxxzDDh+8pzybbFMX+0T5CKeDPFx1DoI2vPPI
KBwD+J9L51d1jJ0yIWbjxhR/HI1etM5eHWtdK74xNAHDHvp/UvdgLK+M+zBicfpWgEWgJPO1ncmy
DvMiSxQfwyGzyz6/FcqNeCEEsEczwoKE73A6SWAhxdLiZtrrhmGQvkvw+kbLwmFdYezYbY/te8pG
vsfxQ2cr9K7UjbHrGUf+oopPsnMzGcXaBiPKjBMdaUJyMqq7ZR6CCubQOSi3aYCKfz1MSCJXwPXs
4BQgXyQywtGOkWHPPZkq3OWSYy1uofodoOX3/dlMXoAdEr7RvEWXR5bLUFBrcXp2V4Kwi+w3ga9Z
/sRcf+k+8MNFi2LBDqy54j08fdVVaFCWJZYl50uqXqP/NUVP08abKu2c9ER3MHepQALYxhVnaa79
FNw1Nh6sATVNnaPl6aNFyHYr97+MgXxoSj3ScNB25slhDMippwONWT8EylccPPLuaZr3YmQBs6iy
BWYgb9w23U5NPnW289nRDy4G/wxSthkoqO1e724y90r0zeFYG3PVx5MwC1lLgdFrjoW+Z8BSMynG
QIjMFEHCV4qC0vYuDgu02rtECvUT3A31qno/Ml9AfueJKNOL3vKF/hXMyhAx8tVriHTB3LYbHWG5
z1N7soet733p9aZQmI/ln6P/3ciu0TP+Lvb9cIiIi+nWUXSEZ0wDb/crMuowV3PAx7/ibWpPdbv3
1Z1avdNjyxA9o+gpwd+kjNK17659RLJboppkreFsk5wN8TpUHzyrSfFdV2tkeYNN5mj6liNBIlgC
JwmpxgxPHiFmGwWsnXIucU6mnMUdbEhwtpDaZyac5xR6GKPQOWVhYfuzyLaZVf2KF0wMD4qGWeE+
MraZ4nK0tfqjIAMA/aKR/lWs8UMyJukAZyhRQOvwkxXKhjBkX1rLJtMuFKmcJna/qbsPfBDNxIxr
4yk7hocOrurIf1eZcVMBv9U9VmF+TYM+b6N0RkdNpurabgkc1X51EahATdOj7Yvh18q2UNlzolrW
2c4uBoOFYhNEN9Gm8cN21Ysu1YfnbjOGFYVRh2LUqsjL8FBf7bLkV8OR1DH+DTEWGuGtH99p73LK
n+gUpWeC2jJvWZbC9JD6bLV3dnzVk99WYb0vfwz6d2F8l/lfiaA/myk9qYKboP8x42GGwVX0h630
IzIPU/qwrrrq6hMuWE0VIjHMDy4YVhmjf2oywk28pGRJJWvP3qTN2qtBmbkKgT4W8Cp3mMiGvzTx
1bYZdr8HziF5VOQuQFWUYdwhsaOSz/4S59qi9C2+uUX5w/f+JYeDA6hGMGYhGZ8KpiIhy8QdP65p
LoEaEEJp8sZR2L3x0gTlk3cg0Y4Sxqz8MTLXS1aqsRozwlFvob+zYEJTo1Sbir8oydJd3HWssfWe
65j6owI3jgiXbHTIZHw7JY4ENjTso97Y4EHfUEkJCl3+IrJuEQMizonRQrmyNsiXRJ3WFMA+pLU2
4qLgYEz8gjVKzYXAKzMihQ+t95VejAt9jNCDOJ9dOj0dU30UcsWQiWWlOn3ZXidYh2ebS0BF4dym
2WHkV3JoHjFTt9DS952GbbS3wQZFm1rTeGVzxBzfXmVQQYxrI4YR5wzpOrXLrTlQGxT5zkNFn9ps
iW1gehKib6QAA6jKPKlOpuWddkWb7lrDEm6sRSBnBvod8xRZOso58q34pdDvRZACmlBVV0m80tJ6
O/TarpdiPHRvk+0tp7FYSgwpHSsCYYiKMoAQErwPHi2KhRkQbQGOVtcwGjftCKGoCuKrDWVedBcI
ZKvJCg6K559ruz03AwQOZ6Tl3jXp1Qcq3X01znToKI6aAJBALC9aStO2GDZl+CmjGEhH6lr4Tq3q
ZmGyT4lkLzO0KQbCYULdzO7ocdYrNOtyd8UgUFjH0R9WKaO9JgAigtRqZKmjwQCKmi85Pwv5bogL
JiY1LovVt5IloqTe4mqEAzY+4yjDuTPtWjQcyoBpstk50z1M/PmUEY2Uk8hDnlesjzO5aFAlj+s6
fnW4whjZxGRKYPVb8VUu8wSjiiescfm3DwyZdrTAvhL/GQxDyASFaqUir/PdmH9RmhNSS6M7AlHH
SDzXVYRdgOulblw65JeZRH4ZtIYGxViB0NFScS0jq6jJm+lKoPzWgmxmziO+aGaxKnWjN4Ce8MqJ
HS4BRE3fXWUJ+1+bcO7UZn/B5NalF6ma3Dwkqaz1d5oybuy6veJPnPJhhzxzJycjL5RyzLLmTAPs
6qTU4azBNQopYiCnHn5CHl1ksv1KW3omY3+Vmt/BDle9ZdzB6xr2eFH9ZNsV/konR6vB2Nsk2q7U
q5tURr9SQtyVKeS9db9z7tZQfJU9Mb1m/4rq7FooPDvUpdj8e7s99dJw6BXlkJnTIYiRGHNKNgEx
e2zCHFPYhLXxu4bv1JJsJDT48gLhQ0YKUlImX3VVcIiwthiIZKCgsa8OZLCBFh3JXOdcFGhipcGS
HNaylYXvTcnqaA/o7IsJwUKR0k+SXjH3z/swvo2B/JdoGuCvuDvUzt+g9NfO1s+5bkCi7eamPq16
kr8zo5878nDEYYYqQoY2pukI8SgvOn7otDPYKaCCzpGAGmE893ime1MCP2t9oHjAyZN+ad4OuAzb
LUNIYHTImLVDdJMCr0R6qmF5JdQGJrS2S/3y2jqYz1Jdfc/HuNuqR6j73KZl/u73U4WN+nuQxp+h
JxgFgeK6BDu348p0mMo7jA+Ttn2rSlFuINJJcsLZytgOd5433a0wJbthDM8EICJskvS3nFTfoMER
13OCZiUBuxr7VgVbDpE0Lhyaq16tIqqX2VSwqtGNalNE7xohVQ7CesAD5LWEK1sNVvrkbTS7Wlcj
5F5oK0g+myLaqrS0bYLqC/1JarNut9PNFBikG/XQ+vSVCZ3CkfcdaVOehvsOBknBegR1FZ+Qa9fh
Ou+j+VTgtG+qszxiHI8CwCf+DGfJ2tL6nenDypeluReYHyFQrsRLZ2HPe0b2rdzXbmW2RGbiEK47
urBoF9KwjWG+AatzUQhw5+FfTBaWZF1Bhnor9XY1tlifWnmjRM+h4+FWKuUytcOHHNTkfNBqR8FR
VpTvEpFutrU9D2UhEOFyWJRJuxZSAMbyLR8ac0ey1wDID/GX6bNc19l3RNXJL6pNF07fEwkJvOMn
RzfXQ8tdKRBsJje0XsyzrsOuhDceNYySTv9xdGbdceJqFP1FrIUAMbymRtvleYjtF1ZsJwLEjADB
r+9NP9y+q4fElapC+oZz9rkdHD5vuV6CzL2RyrsZI+geOXR9CoSI7X5QfM7QrkoYSxUylWyhxg4h
/cyXsS3uuiK/nkFOWoHkFjQC1sG0XW4tw8ZMmrO/jEdHQbSWzamAEFCZ5I6uBn/WlXK6u+1vJ0Cp
U1uQIjyz4sjv5JjeG3byvV0PZeww5LNXQzGgETLXKyvAmKlnBwqfyPgjUCWiSEW4M6D2SyUevB6w
zn3WXJfZMfXviE/mr1lwBf9hGh+8hjaaOYu5Iwu0B3uU59+tRZ8H7nxJfgb/d7+1kdWfxjlF6Xvr
vkbyEW+NyF5sLhgCA7RILz3z7777yhlHKT0xZGewFX6YPtyXDA+Wh4xzLIM12QlnF0HqSDIBZ5UF
JqQsbMCuwEGRPOCfHZPrmYNd5Z+j/7DB62XKDMW9DnB5TfXbNtlUyVNCv+CD1rDDw2S2FxQwGe1I
Xh168GfRH8Vha5ids2Gnwc5Gcg5hmfj5o8E9RlVkFvTtt6Rn4cmnDrpkBE8owNlBB4JYHwfnkx9C
9kL2FtcvLRdPi982ImbX7BIuyWBIEJNfquUx6g6je15pZ6l8DQnbQf+mxZmPYyivnfReqD998M/z
kZe/RMGfLngOfXpX6L0uyl3/2ct/+L5XCuL1ZwXWUkW/YbrhO1oHNGOXY76R5G4boIRdlu9B9I+W
aRmz+fCIbBwTjMuKWOs7i8pLZtDHGRTUGBiciDSWsSX3jwc8cX6FI1xC/CgGCoeJoK1jzZ5J1V3L
9yJkgvSPPwgjoMRhHHvtvU6gIz2usfjWKV8aZsfxhCEkxxc3g2weNn/0+0DYqEeBxGXdbbM2psJy
/fIBYbZM1IjsCYjxceLPSCNGY19UKSROab/7KjLLsaz3WRMeSoJ4etZzoVOSUZ0c0gfrs5DTyTlf
Rsx4aMJ5c9GVkrjAU8Q+x5r6JNPyWJjNOdsfQ+bX8US/sFwh/SARjQUx2RwaB6+fvoNaJvUBJGwN
pFhdg022TNjTwkeLZHYqJEAD23vyNMd/s4pL0WUbBnknYJQslWXp9MrbXxxzxG0j8VnNWZSPjvea
FhU7ij9V8df13sVIQ/GQ2iuydZNjwVERh3dF/NlK4EDqO1ge4uoe3wkrRAr5tYVKnH9taDcPS9t4
a8eHmh3Mwvrq/36bTi6uPlT+axZvNbC/lW5pgoNQdm+1wvX9ThlVxT/K/R168EReNUe1eB4ntjAG
T39Y0SIhNZ/fwugS8TFk6XATOj+lIU74LdOPK20zQRmr/8rTEcc3mfOYry8KNjUDlNL7o1k6qPVd
Ndhf4VSz1eek2RWh3HGhMjNn8+y8EwaFGP05q3A3OVBC3i1L2RhhH49j8mds3OOqBR6ulx6dTF/+
taSzTIJDN/8nK8nij9X34mDk3DkBQVXMSNvyBR28QfEiw8+i5KWtCogmeVYMZce/OoJwj7SDdSZ2
F8T0+9yUe3Z4xyZMnhZTnrav0ph1h41BZsRBUWtso7chbs9SoWG0EL7ERB4sJFSN+hRhrHdYvezA
VAmzTIaNB/ufVx+S1rtKHFIH0fPakCtVjPtFptcZ06Z0Dm6sbg8h+9TWAWhGDmqYMJIM5mPBFTxD
xA0KSxII/2zYbPjXonNvZzU/WrZxpeRhwfxckeBpM31Fz0x6EVlOU8zK+lkVnJdrcJcH7Vkg33BS
VPOUGJHIjrFbHXnVZI7Xx6anVp67U12EhzUuEb6IjzaHddJZgsMh38WnZZZ3qser1WRsQDYBBCsZ
9aqgWsQaoR5j3xn1B+XBvlXFwXTPMtOkMpJql6G5yY/ZypYPu3IqUdgh8C1poF3XgTaojx5/hMLy
hPvpTVff53F9wQINcqRzjuGavPFLZ+iehIriOQ13q4sqwIML4kHE6jTsa2KuIIXIACocIIQKINPq
oQe2HMDII0sWRs3Mqg0LTlse4BbtBrhgchs9m27fUOJQm2XmYkmAKer5zuTroULlUReQ7xTb/0ns
Z7Mc5jm9dpgAoc0VwKV6fp6do3MOwlOW4yleIqCerNh9935klram1SHZ9eSXBGlwcOLlsCTkq9Nl
h0AqaXAOsp3Py4ztBUWGSfLjBDrSReqaRx7ipRUXzm0Yolxn992AelMmPnVMghhZLPFrIYrrqovP
9CWj2+yjkeg3J3ofhmTvMpikTud/BFXwNSnOdh2us5j8z93qXEIaupCySrN8XJiBJIB/XGpJRXD6
35lJUIDiZN4syv8c/dttmTppu5/xxeqI/RBGxSTHDjd9dTBp2nvItDE7OD/cNduKWo8Ii9nvEtGW
6feoI6D4M2e5v+AUjcb7YPwdsiVq0qshfNLyO3A+J3p+7VLNiMdePxd4dzHn30ihj/5jpm5Vo9kS
rhOvabhrpfOSF/0V85nmoEmirof8dmsN23bdJ/h1LCEpzZMPUGY6lsX9BFKhzD88+9KLr6i89ae/
sj7b/LfrHAv/JSbBsz5p96Hvv6v4ahu7L8185dLJ+c6lmPcgzFPxlkIM7h7lqA8VySqi+9bszHKD
4C7+M4rLZjpS4NJRgLrxVz2jCH9K2GhIVIZpsElO1M6MzSGJCF3/yHy5mxnlaXZzs/x2N28mBqZj
UI3XuYNvLqegfEvc18ERO/4P4D2sCHkKEjRL2BLkY1fjQaxuQkH2Auo42sAQ+iQlSShwCLoD4UUk
hfdEGLMF235MVWGeiBbWkwkNxjbxPuc5+nN/Imf92U8elgLGPsWlAfaNA5ENBFIsN6x+Rnbjwh+u
DEeooyWr+fxYso2c8Bo5d4NA4zeba9WTwlLANlCKAS7cfViRDWSM3jP7Hv9eYFmHha819+GQjOzf
h5Oo15NN/MNsXbSp9ti2w7Pjf6Yc0xGDVzDleTLv/KRA/TWcks4/TmG699P8KEywn3R8nNoOTfan
v9CWwMVJkrshf0297NeaPJRNhFQ/gvJpjz3eAzdOOVR9fA/ltxkxvGlePqs8O1AHglYPZsJ8iKUu
7xsdPDAadpeSN3wrNbB7kLE3JwSnoCLukJGyyQU3CauebBIa6xqdS5UtpyplaK8+auROBbIKFfz2
0AqjsupIP1u75ryYBDyKPFgNnwm1Rb6S77hYAtsR32N2bTuyzUjUIKe38hBt1RjW2Vw1rOETjsfJ
ZTJtUKH8s1SgM6lH23lSwK227H7xv21r9n5auIXfDBuiOmbNItfDsKQ72w7E/mGk5MUZzBYjGZMl
W+ccRYt345U8ypTXzi7z+AdcdbSiJ52/tQXqN4wclHfGuZkmcEI/LRuyxsN4U/3zDKW3+FjHkfAk
tUdptg1U2+PUR78COvDVEl3n5Oc2Wg/cWeQCXQzc7pCk0VaNl36Ob+IBi4U3nnKCM5YKdGjQCpYb
7GHKy6QzkqDGiUtgvQc594EUpGLqLBfvuhH1rRcN9zkvnI64L+j1Ijk8lEHwZ6m62xYo2CruAwEb
JuLR+OV1+CK2i16WznEduWYGRiW9vSvn8dSO5CqV4k4l2XM3ibfNeeTniBy9Ir+JSx4Kt8UWQkS9
d7c9AaLwztPi/pDffZs2CpxZfO7dhQfNwPgKwazld6GAetd01/MaPqzBbZpkX6tunlMGU5Uz/GZe
x+S5gcRvQEqk4w/IxswMz2UToKAAOMdPdcTyvQ0GRzPe6QS+UrHxAvo7RXx1+ZqMQLYSdMvla5UU
hwhblC7s29gMYE6oVub3EmjL4ARX5cKOHEUUsirMhXo5Nmq497IWkXo53PAAXSYRojMJONOQJEvx
IRBibDYDp/9wI3ZXcoZ0u96IVl8xSEWBhWg96R/ykF5TcoMtfX/b04jmBVl2Yfk+BT3iDOX/DHF3
lEr9DpR8S8X8lLKLS9wXAgCeSt6kxQG1lTBP+5WfvJBzJaZ5JOD1e0bTYAKmZGV4Ixd8YIU+uT2v
uunvpNi+B5SdtXhpEsQwYnlNHOJcrEfb1Obl72gtTnFAZRwG/2bVXLlldxRzfuzn9Mk20Rs/9lkH
6s5HEaU6xIIz2k2nhFVXUeyH4XyfJNj0Rkp5Nl6PfT5w6qD6VRgO+xbyIlLuzP/OBpLDenKDIufS
lvExbh9h+O9j8iA0D1vBnnPohksEFYtOfduatU8K9fjCFs0fO7zET/5qH9YCqxh2PqdHRb7hTTPC
5BEQMYwvSmAnrCgnbjjh5bfNtL4jhaM+X2755qNNfHexO5eMN1lbHhZS5EdJM7dGzxoBhesV4Fz1
LT7qYwxQMayfK1WdcJY7ank3iBSKLDiicWXRS6582r+sjPFHRfSl510WndxKwyRuZErc3KQrgeEz
DFPoiiFY0dAi/PE5Fjv/a6WZE5iz0tn917vlQczyXEz+zaL911K5RznKq7Zl60lGK6B/lAfHKlcv
wpg7dBD/VBPs/cxcGbjx0Xyc+LpNRKjDaC9NdtWhFMnQZhWki2mvPK7SfGUmPs7RExK//dSVdz21
Td5clqRmQcTCg6kszPKrCCvXIhXj0Oqhmcgm6NLXxdbOnoLkfg4vIhFExueAfwRNG9MrNxwpmcmS
Rhft2+ouLoZH25yJkYUjaVPnrqqBhPoIUr7i2J59nt+1wmkIfCNnaxwTjau57OsVicsqLt2MLW50
EfLKG3zYv+UY/bP/IoJNvZh5VHDLZlRAv2DCtwvi+34On5bNvmnk32265un0xmO/0GXdQ7dGFzd1
7xp3wYq5nIwFxBWSjN1MD5t4oKOrmp0VJnT9ENfQ9WqQVEHsHP1wOIt2eFAzUAbM2SIpzZFm5NcA
MECoFEhhBJXRPxrQBGKZbsAJj9G6n4L4d9NjBU3Z3zR62DGTQPm2HuK7ukZ2HVOvKswJ+FZ0gC7K
tM8JSrW8Qm2AttB/l1N/tGQecFux7ivCnY7H64kdNAx7sWiwNQmh57g4dMJGfEyfxo4uohjnfVct
F8tKiMT3P50hJ264ievqLJPh4tvpqvShMzOznGRx6TOkmSNh7vFtZ/HoXUSGPqlmfzVLAnLaK+NA
9eXScXJUPyFzfOPtyFOv8PU1XIJkHrSsC8xo7tK3EsFisXyPbXVsl2QHSs635lytzVGjnVrygKir
GLaAD2bC2019eHTd6diCX28kH3zFrisdTm6A+KWx+woCf2VPNJNXA6m7hhl/SMz3QEeOD/PSEUzl
0pV1GBYa/RGBThwwAIExjT+7GIr7u1M0dFJoIwSKZJXt+YiPeRky/av26WacRPHXDQbcwoclmyHd
Ez2f4NczUGoXMONb1d0y2CQ5aqYRlUwV5EZcwFWXMyfxN8kaIuzuj+lRZSHfymlqfdJZ6xzHRgvb
cWUMxmY+x2AraI4q8qvXDAf1VBx/Rz5cHZcL2yQwbzqsg8hXEUlSMxCZ8j31l5pFd5x9LsXXsL5P
24ioAmMYYvSB58cf80/tjPuGIperC5dew76xOcY+ts7wxmUNlfcx8xkG7q5Enf3i5dnZEY9eSFJf
nxto2hSImS9I2Rk9cp+rLWyQiIZmXPEhJHRgIoD11TrtdFUPOPqSHBmQHIFYh7D2bfMe9XG2D3zq
9ex3tYZffmE+SpAwe+Hm+2jF8Gu8jp9fqE/fKyi9anGf92T8RLFGURrDP5kdXi3gI08j5hgC7zHs
gJxVMcOaBtBcxx+h0ZIyMEKQXbsaEk3V3onOPAyQIFWXI9od6+hozMVJucK8wMa7qELl6RCoOq3b
VqXkS5YF8FLWPG6PNfEjfim8cw7uJOlaTjWB6DvW6DCLoC7YF1N2Wimyc8jlQxoqxSSE31Rp4haR
Vtlwjhht6/0QpcOlwVzoRQHJnViZnSj46uYIVKslyDEtX0REZoWjx2+gffupDI9aeIfYw6zMgGkX
0yDUObKB8CecNjhInl94kjYKcgjQtk3PXgaPi/oXazOZ9HGCGDb/NFF9r1vnRQcS0I6i528u2Wwu
hezO5dxSRYcICYZ1ucT4t7JyuuKNFceiouYJ7ENsoueiTiF0eOkEiq54TrLsMRLVQVd49dfQp1U3
LusSxAF4/gFNIgScHeQMIiYszm7oUYIH8hB+iMqjK4Wn2RM4NjoT31YaHJYBZe8SuDF7jK09maEK
3P5S1wUr0whAgbLcIS6iXlnE1/3IWjVrnz0r//nhI4kcwBkdSfSPelhduONF+HsixtYLofvzyotn
41XwmOwfWxGZwCa5OdUBZDQ/40uiuhe/aLGhSHsKSh4uf5hvnGjyT0l9k5uiuqnG9BRHjJGriB5L
le58tpW6dC3olTxPkY3vY+7NnVVwPgsXKH5dEgi2luVRLBmgj9wH/J5OB9PjU4yZVO/8JRhPPU9R
tyUeyf5LjZE+qGzdNOjVWcuNXgP90Xrrul9WPJrhpnIil0uM+Xw0tWMPcWt/5q76Nh6RHKEYaNGZ
4nuM6d3itSf1+6pcYwK5Sv9vCpayC1lWjyk7W3+ort0OkVjE/LCLu1uhO5bqIzTcXAPo0pGBFoaT
ImYhsPPfKKF/lGlwsOgVeYP4U89ItOd2X9TM3nolv4e2nQ89SEhX8jaN8LVmSCViJXOxIp5iqEoP
7o1GO5qwfw+LD9zJL2s0ehjVK/ongtDclTX3ItIPiRCgWdV3X6Fo1T5JdQXi7aSq3tupCM9+nl7q
hkVaCDyrWwAv9lF4Tlmx7Keahs4PgmcXwhy7vpMgW7SNAOszRlvPrXH/otxYy5duRTi0KPCLNl99
6uH1Lp6Z6QzTjLtWUAsRKVTlf2QJo3VOXyYPZm7GelM0iCwnoQ42I9TD4bkPTPhVeNNN0ZNEUK+S
KEWME173b07Tf4tgHmCpC/IW8VynaUtRDtQqh5Uc3Q20WvvIRY6fuJ8p0x5rkfQUnrcPlk1N7WFc
zv3kuvPBnQsn+kjg5k0QaYbgWcc0E75M/3LWVFxYDCqGJ4nXREzLj/A7B7QJ8YJQs7wIVAQXWJm6
KxuRkpokeZ0HnozafhYhNuNiJRdWBNFt075oxlNhMQkk33wcQcT4zzk1VMW/4ijc+Y0CxO8SLez0
hKwJp04vCpuaD1Eu3lhsa1Ox8inn9ynpDhKYVVo5NGxop0flUdk0Bu/t1KKpGDqqhadENzdRAOh6
IIa70Dkomwn1bNpEaJHmo60DFppLAXhi9S82hm7htdm9DD5yHxxAmoIcTTddd0xsBISEAhS1CHg3
OggYUWSfjN9e/MBz991KmCnbrSGCYuOxAo5p+suy+82a9r6KG6DAqXPlgdROxuCm4R3n5GTmNJTp
88SXB+YnVFbHx8Ehh26/RnubUsGHDvuzOr/1nGAlUuWx+/+d6ILi4PX+tR6ZGw09YWmjQeQhnYcO
WV1J2cX8FM/CWGHvsvQ2USxH9KBPHTOGEvEMFraRoBeJ93Du8L5vlZA28i0ZEHcm05VQLb5T5O+9
YuolevNUCsw+g0exUvUrTCZwPYiuRNB8BJlii2YVpjqd00b1UL8IHVpWc+Xng7+vHU72DledXFIS
sRm9ODXSmzn+LAZEitatWdXLoEMDcjutBIJ4ccJY3oE4hwRZTbgQXWjd2/tICP0+RAU2hP3TgN4H
zhKbpSBp3uu0ZwvmM6DLHvrI/cty4DnuewIWkyPRvoj3k7lCD4qLLgw53SOBcjCN1Dlnk9MM5JDp
imiHvB+veS4xK2YY0oaNqGM9KBhwAZeiRt08JfEeBcBr6ZqLMBJsEZEgnNXXAeJfmrX3mseU7Zje
ZTlZH+3g9gfXJWbY5D9yIrVg8Tp6PnC8bN+6Xc+8uHPkmSeOTZnlq55aMOQTe/+yUKwdMDR5jXNo
dMS/DwQaPnRv3UKcUdJ/I6tlsjrAcdSQcrNGv00eU1onxGMo6Z8ilSLpZTY08fgwo3kKyrrcT5hf
KcCb3TxjLEqKUbGNEM9gRJsod3eyT0oCipkr1mTTolhESV0wqO+8lnhLkQCQWKcDHsMlrdy9GX9k
nVIEBtO75JTqBjg2I3se2QfPNSL/ya8BlS9TeFhMAwshflQ22gLGV2gDE9vqEslGNrjvhU9lFIhZ
I4RGmTeiqKXuXg9ebd4xzumggPoQqke/HQIOMuRLOotuwpHtb8pqbFx1v+NLiil7uitcRtqelPi2
PQlmq7wmhgGzIQutyRlurSd/0pX9wyT/Osvgsm+1TP9LxmRBKM9teVXNEOTN8N06CFTWZGPs06mM
7jvi15U9oEzKkxPGvykYoMblfBODirBcJ38VekkY7iFnWtrkLu8fS7fbMkAAQ2UjvqF5si8t7IFA
s+nGRU7skFesu6fV6BLPZ4qNMEBGK/PsVca+Ooc+M8t8SsJTMZQstSY8EEkXXKVcqRcHalxZFR9+
LR+W3iXuuvvJBq5MR3v8HuYrb1rJN22FOpK/trVYLn39oJqUT8NlTjNa2GpRDFGKlnVSDeYqTxGR
iU3CzVmIrHXOPBAUpm0Usb5wBcTScRwQmxmvDNj0cDN7weuQVoB4Ary9ee3WW63I94YNfDEOLf5F
iyd9aT6jYgthrNgzeHgoIO4yTnfVk++1v9m7LCHlnFPA4Zl6yUAxfSxjP8U1IF68lHlnp+1dNsXE
yqR+cJhmfat7w9gqzu89bfFiUXepnL1D2Q/AM8aRIBjm0637SRZFvmtCr+W5tLiq5v4H8yLq2BWr
kZv6Bx1l5jotw8fWmD/NpJm0od47DcgapjGkK7PhQxQhIZ6bBlsUbUhSxuKUjlRwLtO2lkM9aMjw
NYXaZhsO4asm3q5RwHc2yd/kmP1EvlmObn9ZNRahkUL5V8iCmQ4H0JSRPJEMA6qRZrI3t87a3lsn
wt3q63jvFQSypdBFBjrEIq2YEc2YmvyBCYNO0OAu16FvSOwRCfOW2L3XLgW8r+Ct1jTQfYk6EnNg
mtes9tR4Jg1nr30Hkoug7x09YpXnYtci094J639Zf2RNitEgWWkzncI/tMN0Da79j5clGK17VlC6
TpgPc6FgHQp82k+zSeF6sgcC1brAA8OXNEDfnWfxr3iIsQS2a7X3nEMdLe9T9uV01UftdB+mYFiQ
JjhZmnx4jzOFuc3w8asheBXypaihe0N7JS4w4jyazUFo799K6cpjzI1QOP0uI+3UWBiG2vgJUprq
VObNuRoGSIe4DLB+Ng4eODcRx4UsaSyPv4YM+kZ628493FbYnNu/nxvKRGSGhHZc5i0YzwRMyjXC
vD1o6TSB5ju0zlWxKS2yTZucpbh15FZfr0yV283gPg7DJ5Hr3xEaJneNb8RU7udR9ujVKEYYr+zH
iQjLuKFCXmbxbBULclLcmR18BzIWwLV4dVXyFVaWWMKFUMosRwLEQBIuBtG2+VbyMkdkyUTuQCTu
h9j/REn51a7dc+iOx4L50q6cHx1/2tSRA2jA5ndtQRhk7LUGtSIbKLc+0GKQ9gV53QZmSm5OI+AG
1CXDDG6yKnCShPMxUbA8ltwhNnxkARuBWhq9C0luM4jKrqD1yyZaaC9jXTwUBtqaQGoSXHlFG+FE
qatD7fD2RgW+Zh0HZ+Fwi8yzZ0mfVed4jBFcuz4+qTg+ri3OOERf77aqv7KGedPasyRBMvk7bgYs
Z8HJsQVhn3HCyoOZY16n5///O5OrAzHPT03lvvjKe2GD8Y1B/WaUVNaeT1tY1f93Secsq3mb2UVO
W767B6PSLf6pMbwfuueCQQGAGr5kyzq9d876t/ZRxbhYFFP9amd6n6A3r42Po7umLBtWdkH60esC
0gHLz4Zkx7hr9skKE6BmQjBWEk1JIk8GomzF7/4r3H6y70CHcrlNFrYhhGOsDIs20orW+1Y49Lfe
fIodYgZ8HwtekaA5cF1OK34V86qvIQu+K9SseZ69Z1UCufZZzvg4g7AM94lEdtfkuCdbZIZcXCx/
WXZyFPRjrPZdNnyG2MvqDP9w5yPLzMLpe26d1yEpslPze0wLS/baBS/AnzBbaTEHIC0da4OsYQSl
shmmYqL/kuLhbaoZL6f3YYb+Rs961gggkTjpgPJvN45YOwFo3ATTpA4AXsECRQEB8W5Dcu8FO+Hf
yWSPeeBeGz1i7qaAaSS0Am8cApzIiIa0TdShCrlasoMJSb2MMCO0aXLuEhqXdo6rg5Rc3NH2lTLy
Bd/uvZfOw76a+MyS2Lz6EwKyNfp2Hemx3YI4zlkll0+j8JJK7Ho7ZfiR3D4lKKjqztc0l8soqptu
Nu9V8lqp4FrX9a5Ep7aEBbedLRkDYgpv2IGWdbMc1o5OvLTtv7GP3oU696n/wCu60QqDog0RtkEo
Zn6dH5vFUnqMjGhmLf76pJGmhv3emjTXebJsU0hwaM4Unf0IcZSeoaavFIOjr+w+SimS/YliO1Mp
+yi77+CaBlH43s8BNFU/aPbcSJb1vscek6uLvR5n7jAtO5+XxHxYqQNR9C/SZYjJrvNVQfMhCmVh
z7Ep+WT5bmKGI71tZvbTfbKrppxvvFmcfUfPvrYiRb4w/3gOZ12vaIbsupzDFuRjH/FtG1s6/yBk
xTlmN7Kk9rB53P1Sbtnyp98qMHFsM+fNTagD66yllRH+2ch5o3Sg6kiJp2E1U+yYLONcFs2/tUfM
UVWCZl4OL6FGToRg4NxY/zbhUMcxyTvTpbxzoV9i9asOK/EtIERnCJ1tzOC8BONTMRHtujw+tTAw
bYtzqpRHC83Bz9yHOkAo3qYOvCRLWOVo4KS0sGRbl92LkcvB9qTFUguKvD5EWZsiLPwsh9dVUvZr
7eOY84Ae+FhWcYPyrEl2qHUFVH+AolH3DYIFnuk2aK6FJeTZKLRHzhBd0VrvVcXXsQyYhcwFvKJM
MTGaDdsiRnF4Ijbkm4oRMNbL/BZ7UXTd0uxHBfNpRuTFitI1xEo/jHVxO0zOk+EcO2nb/fE71m0i
4veV4djcWNb5Q+HzebkNFatYnlXUNFeJjW66sdkE1vd140bXOQvMnWzEzZJxVrWZ6s/Uh2enJxNa
1Qx53dShVSAFqlTQaeUSRMd14PjyS/uRuGhbw6jLfiVNHDPAx4aG8PcgCx6P3IN23IywO2a+may8
3Ht4B8Xe1hjO+oQIi2b+WVtKPZN2D6ODqUmz1mxish4b4mZqjR4vH81wHYzyMV6m5rlGjMYSf2SF
dUevA1nfBYecZrg8zIkTfzm4NaFia/vBbIsyy4+Z2VCiLys2T7fEz8iFT3Rh/wvFDZ9o+8wYKqaf
jT9kKu7kwq/KpKBR7qNdg0hhh33mzEgSR+txygjNsG43IithWLS2Fh2XJNVS06DbLDt7MgTQJ9yP
IfMdlAXj9Zr2f+tNu1BcRQWdZl2C+o3yDdQ5UyX5v9LGo5pZUqgE7XRIeSp9faVD/j72YInD5OgP
6Pk5v8gS7XTwW6DUHB0eMzeXC/va8R/znBUNF9hHjtoaUXRSXQzZuvEsjlXbnE3l/6zNSixgxQmf
OAeloye3IsUlsBuqMXO/ZwMoqZn921kg9xX131S1885a+Mg+pkMP0KMUOYufBTFsRkfciaYk67Y9
tTJGGqsHlp51flOCAQGjjKOmjaIXKZvupAO7h1OizgMVMoKR5J/mSTus6sMv+vqsJr29ZNpkWq3H
VvmsRuegODXGJx+cgAekXY63H7KKnFrfqc5+iNitM7bctQDYYsbGJPtSKi/xN8aqehJQc+Lym28V
iLB14uyv192iAuDzEhOcotsT84zifqh46AcOl35Awc+TTRTQhN/D0jA70qK0pVmBYY3GLa1Ad2im
Kb/inhrGrxcCATI9YPtuj6k2n+5Ib5RP2duaTf05J5ZLMjsZIoa0edreVvjosg6ZrFqRFSzLMu/m
jsQc7byUlulNPHT+mbuHfaCoD4ro8L4q1ts8ELjm1XoN7+WAm4Jc1Dr5LuI320GgDl20G63SDyqf
XqolhmLVeKxfUPPWEefSWm/yzLL604r+dsrZyIiKr03nFeBQ6sesRNPuJZuVPvNfTVicrL+8jXX4
XQn6pVSjyAwsO3tYTCNhNXPBF5MdSLWCrZMsczMkA6if/rkppPTKJ4ElQtKRJHaz2o35vmBRd1LJ
B0em2QlaL6w0DKfGWu+SuP+Qlvvblxz1gwjfM+OKmy5Cj+cNKOZz7w931dEGADxlAENAZy1aKiRz
pZN9dIrKS09HPx6afZPsZ4l8MqSNbXoKbcJxY26yZCb+JoO+pYArOj37giwG3r7dLThijgFrfJJQ
b/JyXM4rXdiO//pK1ogwK84T2B7yHzLEcgLEMtcowa1Bv7y8dmE6ngqe1V/x2F1pmTILTOh+cUs+
1FH4KsrQHOSq2TlmwSFTcGNGh/DVCOG6UWtxSOBz2CwF/xgGbPfU+KRLVKhYMGyzQMWMfqzPCHZI
mmMvMW0sKn2xmSRpqeSiCcbsb+sNknmlcz2rlBj6AoMMsYZZn3JbLww/tCV606OyhlZPK9ePjB2T
J6+iLU1NybufofSZwqU7dfaSJtHMje6CwA9igtiq+DD+x915LFeSpNn5VcpyTc8J4eEeMTbdZgSu
AnAvVEJvwpAAMrT2kE/PL6qrZ7qGwzGOGbkgrXtRmUBCXOHiP+d8p1lVvDYP9/PC4GwuyVT4WdEc
Qms7VPNpDsj0VaW8UE4/XgA6uRmsJ7OUtKAPJUb8ig2EMBYjAF3tQAV5Ne+olqLOjnIqkAcfEwDb
Jm9+ITCmWzcSB290YAAHzFa5D8kDdweS2QyLk8S70x3khZoQAPl6/JTzTSwbdYmLcrhY5vYrxfUB
yzQXm3nkbhfbj0xgWxyWhhWBs/BgPLoMrU04JzReqHhbjwb/Oj3ErtAhn5PfLpUZdgnObg24yQQ8
npjHqLQYy60b289FXJdbVEehVUCRX3c/UbHWQZihFYNmbI0LdcnNV8Kp59LWw52gpWPT5sFLFoY/
o65Nj66hKyLScXiRiBoCCka5XFKIRp4OF1/FCh87zD6VHe2WvGI0NHBB7/IPvAvgSR0HfIOcmoPy
g89sVBcpb0fWpe5mpKumt3JwngIfPRKH3vTBVSH5Ho7vXcU+VBNvTlwURg30SFjg35ZWbOMie/Bn
B1j9DJK6ij/aAVtfmQ1gx3i355YXABGfLlR7Fcsxup0W0tkLp1mMeDn7FD1BUYbeHJGEKaryRo5W
sZliBpcheYDLdjLkB9nBHCZZRPlmoAm410YYCXs9APU2tTxofyg2Hg6uXMJ/cJwQ6FDJkJrZhNJQ
WlXdEipFECURlb0qm0OE7J1xo3Q37dyiemk/kiXYRy4Zlo6U7jDU22K+X4Ik2foYyzcOj6afwVSI
EvriojLZLDX2JTbkd9737xSHZZyqp69ZSvqbBPmgBX05sEV9jAWHVAERIkMAypzlumz1xny0uefu
PNU9yLQ8LuQ7lx5pnTgT+iDNYvKnTUx063cZVG4x3c/Lye+4L1bNAvwux8w04be2ATBWke3+CLjV
y5hSBy/1jlnPBTOR48kIiLjuasmePWzUXCsNHc+cFXssbYwwtXO+ckOE81msk22CemB28p8paXDM
DuDo2PhX5zFO0RhvZmCYwpQp9qtOuerATSMOSHcFXbNcssofUo2kynyUiZhX3nWOe2oWl+PniBNj
vcPkODCJyHGVrxpn2cSwVKU93ZK9epWerlgDY7LlXg35rsUzOMJ2D3hgqm64KEJ75j19m/dY3hdB
gMaEEm5qiE3dADNdbWJW2obAAqddkymDgTS+xOMKzjmsGKjbPqmBsQX3joM7iCjrkVje+5DHrbCz
kqR8CzM0tUEvQhLMPJYHHHOU0SRVt0tblo9x6ZhM+AXLRYj+Sc5u57b4p5qGiaeJOYjCpsX4yTW6
nkb6A3GJabuN9nNtHrMGQhNxz2FTtPzX2DmPLbpJ3HXldtDltQAYt2nTbYNFbYOtOsFswXaUBEV3
tOId/cPRcYAuzcrV4mjsoaS1jHZEsq8jVp9AFeMhjc2NHDTLVKlwTir/IYwKTOyG0UjfgG2Z2+mY
OXo5KAtxlySyOPv22z/99V/+6WP65+iruq1yhMay++u/8OcPwoRtEmE7/PMf//pQFfz/93/zr5/z
7z7llHy0VVf9Mv/pZ+2/quv34qv795+0/jT/+pX57n/8dJt38/6nP2zZScx813+Br/rq+tz8/lPw
e6yf+b/7wd++fv8qD3P99ZdvH+vtYv1qUVKV3/740MXnX745jv/7A/W3x2n9+n98cP0F/vLt4T1N
Mjyj7//zP/p678xfvmnvu+25gbJt31bSUo737bfxa/2I0t9dyQBNOY5rS+m59rff2PJM/Jdv0v5u
SceRWmvHYTEI9LffuqpfP+Sq74pwoKcdX3uBVp769vdf/k9P4r89qb+VPTa3pDQdP8233+q/PdXr
7yYc9FSESOW6/P3H+31SRnyS/d9ElMRFHs1q75buu2lsrprFZWRPl6IKP7JWvv7DY/LHt/3Hb+Os
X+8/+j7On79P2nBT9DzgY54FdSKSlrjSxp8fle0N0VE4Ur3khnz6ph4WkiNWlnHsLawmPjbR6DOD
xGmFQdGzH2OVR+yDcnpwC7fZjV47vad101/XBDJATiD1NBmlCzwVdHeEOb26//nvwNdaf9r/6Lfg
ifrHR6uNSf/7PMN7246+ZO0zz49Mh8NsxjsBZmgk/0I0pJp3A9fHywYjz3PXDYp1wtO3jWWilSwH
8aZ1QWRugXWlKbScVHAr8tOMa0PcAmVKaDAZrnXJvflsFktEKqEPxAA2MfWdY+BQ+EfsinCBEJoy
hqmyDYYMk5W7okCdYLTmxjcjd1Hmw05i3aYObhCryfMvqAgzkAlTE7JNFA+/KfS26Vo4jp3vSR/c
RpDfCG/2hgu4BZEAh+bPb32x9nRRmAqnb0kCkR5i1VEBz0JSbElfBbcttEsKvMMeL1294A9qx+Rp
djXYXh/fBcNq23sqaJZgzApClCMn1QxP9KqPP1KccUT40gDqRihmhIVgoOgqZsBwJ1UXvJa2NKua
3OkHu03lKciH4rhM6I2rDQYYeTFlzD+XQWyCuEXsphCSa8sSRdNtG6QQp92hDTmLhA2HFly26SlU
zD+7kks9/uoIRHXAbdQRDB/I3axFdyPNs1WbvNtMFHZ5wvFmzsfmyNcXep8wb/zpGowHZ4NlxHKT
FgYbvlu53mtegEFnNSbEGtWQ0CwafX3bya/KWlSnKEqjJ3zN+S+4DVhxKmfAfFN6ycfo8aufRfNC
UQx5dDykWdR1TK/H1ZQh0jcIn/5P4Nz+na/JayqYEDeq9CtOtxJYSKgsBk0LyTEQsFzf6qqp2eDx
I58XViTJsvBfolbmhB9XvlHgC5mLHa35cGrQbIoHdsbv3ZHvhsZ3QqV0XwcDDdbFMcAZiDI6k0/e
TeUZzAi9KIfNEojphYQBmeNZqKOnWvfDSzEkIKpCSKoCvFFuG4RkX9L5p69qxlQxr/KLqZ5hHbRe
fhNVTvBSkX+88ts1dUEcYOdbUUsMj3IZg6/g2AWxOnFjRO91OHJ3oO5S/95ObXXFEMlGLXaKoxgK
79adoDidWcJvbmsx2h8twQrCsHFFXqvjqMOtL6HrLSVgbR/7GFyAvcwGcyV6q/+jHfoqhE0cAjtT
GJo+KjsyVxgqvKMlI+fcHzW4hXwKj/xz9TOPiEuYNMX93Vnj1ucvgSPjFYN/bqf1m1vY7U0St/C8
rLmMybg39QdOB13v8iJvfwwNdDfous2BIR+OEwdk700vewkYmBKzqtH2uRBxCaEl4GvaFvkq289G
hmtRCjlrSvW0kcIvP4O+n29RnoODljMBsyWqHqtZ2gen9NsX7qm0wNi4j1jVixsv6Jf93JYuXWGT
QiFD2mPVGQB0pnk9FqujEMBJCGi0FAaytpsxSEjXgGFQpafaEc2bU7TqzoxyoR91WTHGo6Ktfemq
z9kCYEoEv3+KhDN8hiE5Rgwx/dPkZ9Mb1vf0bZjr+oJ3BuacgBCYpXz7hyaVSbyowWtwpibykU1j
9ZvJh7O5SU0Tcx+kaFY35TCtCZ7mpUqMuydSaLZWErYvKbzLfWiG4GVw3YyWggirA0e1KD0MdYhN
yq5W4OTQsxQsjsoOvp67J7QB+ltluI4N62DB5VIk/UGPXnVoNa82/GDYD0uWu20ckwjlUpo8JhS8
Md0oiuShkg0+6LqycRfbul6OAvlEobbNE3rnrNC3imBCGjVFQ3OkxlZ8Hi65+pxwr+77wkGGLLRX
tGdTsST3Eb2Yv8YSaIMYXe7CuWoAPsiSpibBuZaxanFMGzDgRcigUUKnojnadONDsPjmPe4L96YW
fnDRG4oVXApXHsZQN7tqCqjbYMmmFyspaX8I/Y9ZpPILZqK119ZqS20nSVy69fdlkXevi09rl5Z9
taefZ/qoyDPeZ+XM62RxIjZw6VQvSmm6YtMkYdDUJVdBiz8W21NMhMybGpsbpW0AwHm4nBir864S
0VOlJ3dPPsnChZW2cPwTnDXWlEI6zXyPp6IpDZ12QwsdircuVOTOCn4mk3LfdUjLFcHN7mUgXXco
5mbGX9oF4bjjyCWPcVLqXxlB5Ss3hzGntaphYtTJjrOuA04XhsGrEwHvlnz4gbsMO+XAMgupJAdv
Z9qYXELqmR2Fgsy6q3VOKLqJChetu31MvOfGolDzarS0ufRGoiSkP2V4z1UdzcFfyhlFflp+sW04
4BQWEd8M6BJsoQMFAE7ilfs8T4ZLOwtoIkikZjQeWsL90aeYy0tl8ZIKl+G6qqoi31RFjDojuOnG
jly+ODfWF3AP9JZWXIt5u/QYMRgaWLO0Lp7HdiheHG+GaBYJufHLnELtRVKbU5Xp9JpykSBEHMQi
31ejngkAuLHCH+/m4xNs2BVMx0zzrPS5VKHOYqmeq/gyqjTnL09B9OXyc1kFkGxKJ4x+Tp0amFla
5eoUn0FIRaTLSOscyFv4X05NE9eYyXGvRi8+4melkSHFoC+CqPuZdos4jDVFKqkQqLb24Pb3TZuk
9CVKGoeqwiNpNUB8cHHMn/RSwsBjXIE1oC4/FuyP3ALFYK5KrklH19XJNu08n2+4uhY9hkB713gB
zlwmLNUEmKCWTvNh0nB+wZwof84IcnCIhuS6awlr1qMiqRr5MUgLx6FDQ5dwhLsachcPydFUGUnE
uqImPWEAe+iBZd67ldkOfW2OrU0ohKMZE4VgsklL9eV1Kvv+1hOahpeOWZ+qluBeqozugGpoX5g0
z7tOt8Nl4mgLWUUipeSqujVZrZ6U52P4ifwwPoT4yWC8Rc6wdXs8wKt6b3+A7wdv5XvLvsTfQVZ3
6o9lxBi4HiNyn0Xb4iHPM26L+ZBh0nfbmKwyhKlrZcL+rZd0jQ797G5E0gbMTOpmOkF2n3Z2CGgg
swMH0RXvPCpd4480ZShqsZxSUhdR1JRlDxEGuzqvB7pDSS7KwaaKZKwbeejmDIckd4zwRfq8HUVT
ksLLSejWae5S86PVRUOq+tKRZJeDuEwOub92BAkCos82WGZQ2QE8aMld+jVlA7tvFSwAU3PEm+NB
XoftvFz6/ahXVoxDlMRggZUT5jvMFF38TjyEIPng+dGlUV4ZnGIXLxc4Cw8VqfBseSNNgfRatL76
KQnfPC+sXtuJ4x3pi8DzXiPAT+/4jn0cFsi1+8iI7p0sQ/yi3V4zx5izrYG4xKG+n4527UkyooVb
nncT7cGeGgGYyB7tMuvSC7tcqVz20L2yB2VbXvyrNwKQhpqTllU76nZ+yfxFYbonykZRgDdX+s42
LmR338IAzFGiHo4Zau1bLtYocoGfQayDr7SeIX4qCs96nnL8ZiKrryc8Dy/4K+wDYy14HCJdHtSE
PEm0otrp1ZeTBos51E1lb1tnNVv7AVzwU1ot4XsRuZIclCOTDyernGv2TMSkYlnuSc2UmiCaYv4r
RWeudQVh/UwUbXrdWbZVXeQ+fN1dWy3ToypqjACdMwwrGcYaHyei6uzgtMfQZNVEvFrsIbqmmLn+
wLgD+9kTAi6dtKg3oA1sPqtdR70WsNof0dtIrvg6fK8F3p8z1bXLZRFq/8VK6N1s2GpRD5CDAaQO
yMlMrUwPAGGUO5hPlHoEgrdxqqzcbCcZF++6jSeyYknWUeWS5f1RhwQDjZ1WD22e55t0yIOrNhlZ
n71IACZskE+nKWh+aDEKDJ9jQjG48H762QxGgmEooypsQoNr8yJ0F8w32zr/HUu8QJAWmrQYZSNd
dIzmxDn4DeGOsfJ8AGN9CIu31QRiZoauyPUwjFZzqnTxfEwZ9WvDyHZa2dQph0OACSjEqAUEYaFy
FPy28B+MckHAO9k8UiOuywBxqp58DDXppEldZBTfbnBwWR7EDQKmoHS7KKEEZQFP1a9TtbZEENs1
UZDcFw2KqG137iMCtXmY0yy9FJx4Hzxd15dMLbGVO0NTOmeuynEQL7VsADCXnMCwxg8WNVRjpsvV
Ypxf1bin4WX0w9VqWXjHzuMfE4FcnRSFus48QKUcD8G+x53pT4vnaqiSBQW8CLEvMUb5w6AifOYQ
oK/L3jdHgP/u89hU6k6LAluDCWbg22aMVtA2BHXERnwiRcpZrvek2VXCcWHShwmtbcs8/ShLpYG3
MS6I/DI+kn4CucXcGFqb1q/akrRB9inuQloEnbtFqfxqhCeHkUC6703pVVBwjD2eytwJT00NYUNx
kIbGFHfiR+hUuNGwBzg8dqZCL83C8o3oxlwAsw6pMmq5hJJNL3VLnWWf7vUE1NBNVmMj9gbiWHHS
od6ALIr6O2jReQNHyG/m/cQpcK3bTfue+p00QBeIQc9yJ40eemB1WKWId9xY2cjZTVr9TcOUCAAH
hz48ahKXSZzlj1YbC8DA4M13NnvT41A5yUEQpmUQm5GhinMPLSKJ7dMQtx6exyZ2XsL6J5faR7cM
iq+2HcBkoxgwwQ8iyhAWzrt3aWPkr46BLCxazymwKvrIH0kXDddua2NgJ0rvea37yWuCaHWWuPOF
tuvqlQVW3C69DwEiXkLwo/Uy3PURKUNZDKTMEuPoX+6SdddMn0mVCysmQqujm4pk3cb2kvyaM7Z6
b6o2PfVzC0BwvSY/NvGEVcOaVbEvxtx9LiIa0XaNVXNF51qK04i4aQQE0rLvbIz9d+MSTay6ecfR
Ou3gW+F5MOFr47bY4GJ/Vu5ZRNKbCPQiqbFLOW+jAntz99YWIUI3u0BGAVgXRRAXWuO/tNyCbu0U
sXHbSEUcsAsnRlZkCOxX3god+JOlXc1UInXISy9Okx4cBgvMqJfsppC0mGRkJ5O+Qy+fx6HmYBLV
l27o+js2Pw7a3lKEnEbc8S0T40Lxdxpf4YCPOBPVPdQ9nynOa9HgKo4H6EZVP6DHFnWRouBWcqBC
KNHLI4uW+4OJUXcloqC/WhoRYiSekDYSD9qznWfixi9a+5CLxX/kZDXe6YLrP4JShI1C+F56n3YC
vbNdfJfcHnInl05cNi56qS5ebZbqQzHlxSnLGZ/7bu49c/EASxMVCV7lonK7Z7zP/MRLpHHWMj5P
HrwcbpcUIQW4rZzSa5GUYNmrJQ7vqzRlW5mI5+YYBet8BHOWVxeTBYbUxdB5AMJABrCeYP/OsNO5
FEcflodZhR2QxmIewmlH4ivLL1Rk0cdSN/FPm3YlXhrMXrttzRVzWtvLFFQYM8+3WYlhOMr1sO0J
axymqOjvEYuZGFUzxUqBD7MHOzMtMUSgQJ3NEP/OTKbZCATvNejebnWv/AT5w2dXTwuWcLJf/pFF
Y7mIh7J88oaYANuS6O3Sxd2paMvO3gz1iKcQaTA/zUwNucciWWcWExae4hBY8Sii+yUduouMaOwl
+RrOUPGiIQZ0eZRd11WSHHBXBV+jSw4P0oNNl1josAKxbFpvhvHFdnEFRbcRLR61Nc272BOQrLsB
q6LFLZ29PiTfEtYa95Kt5oPuGESQyxF7xM/oQQvlDm+2w//WjACcIc8J3vM0w4re9F5Ur3sBnKSw
0fCAxFLV6S6f82At4V7g/iQA1O3LtikooeYuPGG1tzLaUYVe9JmWeAU5ZTUE6JbS5jdIaZrw6Uay
PMzdk9ZbrmbBHptjQvecn1NfFBFNebLhg7xTQuP8MINZp6VVySYSuEzcbFGleou5On6WPpzF3E8x
fHEBi05p0NU3FBiRfp2KbggYcC54y3PLcbEnkm7ApNBQR4J3cXhYEoBmjdU5FJCCIsa0bA7Nmo0Z
hDa8T6RH6h5w6LnmW9+0jWfeZr8wN+DJIJ4CiiNH7/beTtr59M7eP++bgZlBnHCxqoBkvWDdtx+l
LCE6ZvpV1KY6yBL5KFHAcPs5ybeCA8Fl70EwqyzyCLLIzUlX2iHiIXJsVHleVL/mkTEEEam0IbnY
BPSGdBwg9Rk/y3K0VLeuk74SNwXstUuC28H15AJFPMu70T4tlgfiXzXT9AzTpof3NM/LQ5Pb5rz2
+wJ+NmVhQS3Elj6c8H6MwJ01eUDBbWKQ/L1cqt3i01aA0SR56DDz7cnFjbcejiEwU6KHt6+RqmU5
uUzCLbKyZ9xIMD7ZLbblsQAuCCASlkdNI8V2mMqeprOhnNH1cJkxWuOlsW6itmI/CjUPd6mEebHC
osh3XR4Em1bQvcRlaARBapaQjYaHTlxIdw7BcKnqcp4x4iOTJwzu7PSXmKwJeVBDRU/7xTokliHj
M5VJcwH7lyNlkzqXJm3rw8xB9qpbLBBe/LKfnmHbTnKn2VcQRj8lLpoLzmD5p2na7CG3tfsDITv9
4cVO8RjnUFidYZ7vvWWR8ENgbHaYNz+jNrJfTOTS7R1aEdghHfXD3hN4Ac9wTsFllliKxnI1AM4V
AWbaYlh75yb3Hvxc6w13/vIj9qx6M0SluOf3dK+CMVa0hDLO7GTcHfrFZy46zI48dfhltvk0ksGC
eUrBie+vCbvYRhtnsS3OZNkUGyqxSMK70rDwzJyOdpMzZuHWC0kH8OMFXyLhIpTjDXxQ4ZAf66Cp
TkE5przuyTGdy4gzVx5KsXcyByhwOo3nWVQuj9ho9EM1YhI6Uw34PdTKjvMNYbbuOolS/bPSQX2K
NN4D4bOtxxZDYZR+cyWjkYThTARkU0xtwJEmLq8K4XXXY9JQbWDccrO4gGF0UvsfNvRuNOskcm7V
RF8SXJDC5X1M6XUFa24Lt6j4sMgh7quuxNQG//OOAyjRQYq+z4sY7KPFtRQQcuDuE2gOkOvM4O46
XlHMsLPIhwG90tK0BgfMa3r1RC3cdeykcbdNAPa2T4bw0ua18ASWV392wRRcEiQZr4MxUfRihdaD
FTjZzVQMuE37ALGfgzF0r6XpX3zjwbqupC4uBLr+OVEDtm/XnjZ0OKr7MAUu3JPXOJrWz45Jl3r3
XeDCX9RZedE7WM9CEy9PBVHcg5kkhz3bWPf4vSdOK8Y3dFAs03gSk4fiN9h+SK/HGE7PvlWWCeHp
1mG9a9SjVYrxg0s6PjTEaeIGvit9zkFtAaKnarV/javS9c8apjDlGRnM7m0iWbn3qrTFPTFZFq8a
JK0QyyoUujP6Kf0tR9CRBGoxbLPJhO+caBnERdwZXlzENHQrbG+bsgwb6mhogV/aJt+zRVd8puse
O5ygD40f1I/4COOrxQTZLfgWutMZaBb3NY0uBzHV5DMA8XjPTasofjLRHHtXDp5sRiBkV8SO4at1
X3I+wIPu+GTrf9cI/0+L5P8Pyd//qfj938vPqm3f/1Eu5/P/pnvb37VvuX4A7DLQHlMFRNO/6d72
d45XVhAEkj67wPVXsfjvurfznXmXti0+pF3lrtr7H7q3dL5L17PWL2Tz9zY6+n9B97al9SctVzso
8dp2pKsV2rzlSPlnTdcJ0DlkSzdXI45MTKpTGS7QjaQr91WsfS5fILXaBI7eYjGwJqXFXLe71GJI
7sKF7gWdm0PaOVvhqUuCOdV12NTHFNkTFLtqzsicbnEMcZ2IrnzR1FfWiMuGghi98m2KGhnOLUYW
PPzhmMjlcB55GDnXNTNaGn8XSKA26TR8FFb7hpD5E2B72nhPZJruQkZ9e8o/820eMLED/N1SzlFZ
Mjs4KTAerhJ5yV2v8ibrTlg1dFgwQxKWu5K7uWEKOLYfTTUe6RgEJn9nYQvcVbG8G3oTcYZrr2y/
oBAeUzoeuPNa2f31MqZfIfIIdb0wLuj282qcwEMu1Clr5LbgnHzeipHYm4NS4jiV2fOwY8PixJkx
QYUcAxQlKX9mwhd7iXJHR8V8n5efFioNU118XxXWzwBr0JmtxNXcTfuQDG1tWdfRAnamsOeUGFS/
nFufUxiV54uk6HiCHBunxXweE73PRnPVokgjmyHmTD7EBtyEGMe2JuwueUzwdY5tRA+U+5T4D3iy
w0295qQwBe3Ztc8Bc1T3ZNpu7Uc7aX+FmXgGZyKRwtZL/DzBU0i8X33Y7qd0ri7alfCZ9lNC8NUj
kEIrQlA5+SFdetpZbTr3mI1dLoNfXv1fWWj+v3Pj2D72GWxL/ws3zu17+x717/M/rki//5O/rUnC
k98dL3Ah+Dn4132Wmb8vSkKx9Eht6UAqXDeudFl6/liVhB18dwLJaoYdx/Ndy/q3ZUk4+rtizEHA
lhuP5eG6/6+sSzh8gj8tTAofkHLXryU9Zdku9qA/L0wYKIKB6RCdhA6+ObvGLNlM3tbxOJvF2L7P
RE9T9UC4ux3nVTe5Crr2Fonqms2XlHIMOEBAph4Jr1j+Nc6jY97ikLGsKz+mW1jl+fPsQferXBh5
yrwRxL5I4+TCqsY3Y1j16F+t94HtXo6iehpi+BS9cRgXAEQ9d/hwDEXKLzZydO4jX/50k/6HdDnY
p155LsP6K2qcp9QPb2CvUPp+GTXdq4hH+J/5aXLdl5zajm6pb3FkviVj/eUEGX4XI6GbJXA8OXaW
3Q3zM7pzQot2RUKC+OpB9U+Vl2/a6qav7DdI/BwgsQ1kZZedh4LWskGqbQAq2o95m5exd2588BLF
uty1Ix3VTc7kBiTm2aQ7ks4pvXpBiETVkRhMa3o+HQAfmTfhiEwJtIS3YeeQjmfRcV0gH6g1QCWw
ImaIyqPnvAZCn9I5e+l1czCySHczR7Fk5EK7xNGttIIVy4g7OFIOTuk9TiyPuHn96YqvMfRuw5VQ
pdVrP1NmZJWTR+623Ari5amCtha176MJL1pYxGNsPUcAc5xaFohnLDl9JT5FaMhyTbcypYJxDqKX
JAnOJ8R648W/ptp5J4mODIgvdUiuZl89Rjo4qSy+dD3xwytpXWimM12op0yEJ9nit0m610ZcMTGB
bzMa7JS4LCX1zSYefjgtI+SAsPSS61e/MvikKzyn1fxpIpa/fqTGkVTEM94n2pen6Wj5kO/SUU+0
YeHeWFr/Jh6q9dBdvlgBgmW6vKrAxraMLdbzaxxUvI5Jg3mQlYq1aoR8yCAgaDc8ZT4mp3xYqJyH
k+tgxpg9H1utoM2B/NRdmbPUh8ATeVmicineBQX8tDqR4E37u0k2144F9AAwfV7BRmCU/cr17da6
7DP7LQxmdKH4qq3GDxsd56xhi6hCnmFbgQxpqPOZeMulQfQFWDotuvdpWjfyqP2Y8cVym3Iv0dxC
BJAznzkEG5N7z5voYE/xozHySS8AHMbheuyyO89tMRvNF0sWPsmyfkwSvgJWUHifmEf7uT/HZMa7
tPCwcPOm0h1N5/2ym0R30U68ShaVvITaO5EjKX12Qpv4WtJvii45timhmDQa7o1/F0gc0S0HBawM
ESlu9x6eFI6l6bOJSvoW1K5x9S+mv09zJQ9VPFNNueDGqJhuRYF3haP53lHOr3QRJ2fsCL5SVeHn
7sPiJmh3TxMWW8QD5P+SorsufoKF/Garr7pf7kyrmVO3+ueQBA0XN3UfEErKp4RCWtvcc1egAHOh
rNVxXoSicXrk+JLF2Wdqi0NlD18uaJ+zWapHKJoEGLznaqnvPad55SbzuBDwcXxxZbs9PmX7JRHt
bjEPolAfrtRfeLp6TMrDpu3gNmfAJUd3/GWJH2WoP7NqHveRx+ErM/FDUgFp7rmGtLEmeYEHDOCI
z1BaoSvT72bVRLdVCimfyNfqq4ad6xuKq8NtNVL8NnMsIaaBzVyGz9Y+M2i2Kkp/DmsMqsvRdYgS
knTnfNQU8OrbOdLI8wlgJXnbE/o/639l2tzPi3mknhuNVH7mi/qhKvKUVDl/LbyVw+7dV/KOqcp1
xnoIXpNaU4HxOwyvloQ6hZLvEGABCIjoLXNgNn4FI9YPbqek2xqPWkbtPsxecKpxibP3cB1zHpWa
P1pqMDrbv3VLQaEfKBcJqJdL8c0wkokxLzlFx0xiTnKq740aHg2O5vM2LB7ThkhNJbdeVW+bEf8I
THMmlV8U777jg3xnTsOQFTdaB9S61aTwQhJGaoke69da99eBAVHH/QBymUX1tT2tR10wWWdyVJvM
qd/tmZdKaVOiYmzzw2HYq+CnmF/ZYj7SNVCa20znqxAkIUle7WgscctzZAiBRLwT7QZNwx7765Fs
Qew2V7FmoaejM96gN+9wELxUZF92ngXkDrT72r3LbVZpxHf/jqkud90arrLV/MxS+aG79rg+Y02P
fAMn7ixBU11roDdaMgHgisza3fu7Dsg1bqq3AkWMibDH3ksT3jQ9RpM6OrD6nPzCzlJaGiYbPMv4
BjHlFv0QhMwd1dv9xrL957Qqn32He3YK8wb4rzw5BXYA5z0X0ZVlxCPutueBTEdV0SaQZ++hT1AA
qcM9m3qqVBLC9qJvMUMkLyyUTFuLH1p7vwj7XuZVcG/H/qkTZtemoFAWptFdwZ26Xe7SujxpK6YE
x0WJEN3lBKMkYXJzbhcczjWlNUROo3MCWh9LHK+EgxYragn1swtvo4AIccJ8YhgZQ7hNc5tUDEb6
vN4Qpgg2QSQfjf3MInzbDsSlJMwAlmE6omPnQ2BTgz35P1g6j+XGkS2IfhEiCh61JUEvGlFeG4RM
C7bg/de/g4m3UXT3jLolEay6JvMk8Y8Kb3IUiquNxw01kMSpWBRHu3UrJkkU+QH2B2eYV637TZJ3
M3uEFpN9DuG3JOQznO6eFnKULNZhlkvZmEAVGeAN6R3VT1G+jHlJynmBaw26BFqfpF1NzfCu3AH4
cUi2Fi8l9MAfr6fViQIQD9L91TT3imQXorhFw2bW58nE3FxV0x0IDTk7uUa7KJYlD/2BM392LedN
SOhWVbAaiAUWdGKjf0DVbljsfaAHvoHr4HhBg7ry8MQlQ/45xJAX0ciAs0VtsYSr5xgDAWOxCCtu
ScrSQ3e56Nxba/Ce0er6daFnqfrHLD5CrXjsWGbgvUXewhByPeZsjQhGOcaN9Z0RoslA82COvMc8
wFhwAvO7ETzVKvpQZXNwC5L2lEWXpJBtwFTQxn9xFJ8QOcO6YiDIUcf8WQYOJPDfoALwq9MZm0bL
vqx6aSH2s16+hCD4+LQf0KL3zMleDSP/ZeF2Zjl9WFStcf/DuPlTC9VH38QvxfBFRYrGDa/Yqh2k
743aJy4nnipbvjD5fc0ZCbMRfRZmtZ+d6d1LTHJXq5twqycj/hsr9ZVK2J/13e2ad7fBRE7xdLbH
6IhQmBVE3MMxJ3EpHB5CA29sEIWbgdUBwHZYEkYSblyZL/h/76HNmn3fDtdQwurp/yVZ9FGn46mK
el8M5kGmzS5wJ1ZrMXF+MXk9i+88zTHBuMy79SXENZk+ZpmFkPfNm1FeHGvat2l90WQOI9g4F4Jy
sGLsLGP9IavUm6e7i2MdJ54zqqcBD5R0Oe2F+mw79pF1pT3x3ZPAPUWoS8nmwOu+lVn0HQ7sjiYl
6Hy/rNZ8rs2lNe6RxVX945ASZtIL9zECpj3U7kOn8LYSJGnNLRxDdfMc+zz2wWNiQj9tnH2V5vsG
2TVauIg9lNkyqU9/9BpgzpCj+8RVDMop20/AFletqF47RI1Alp+swHkNeu+mGuOZQT51HHwbfZhf
9JxSrshHRpbhpzOOnAhluvbM5GXS8m8ajx+jCLZmr22pHVRNol55Jubr2/Pg9ketdR8S+xjh7Qv1
hpBTGDuIRW5Qvl70IbvGFoAuRIhkPgzmWwi4pI7C34AZM0rgrSU+KxFcnKYkWidI4Y3VbwiZCL/E
oV6n/QdCsHvg9DupEI732hMgrVtrGr8gYe5FXB09ps8EZkxvdl8/D5FnbDK3BaHNONOKUfqrqTu0
HUvDKWTNYphbw7MCTAoAftxYljeGPnOQvcJT8DMh/VK072NK41C0JdAz3b5QI197xYwoHc2N4hVh
mxYeLJCWVHSosZj6AwsnFMte5kX1LLdT0HWIAjB5kkN+tg26QKarRLwkB+FqAvcG3QxxmTcjrcd9
gFiOhsp+ZIALoUOGYo/9BLMtOQ1St5nYihZYQaVgl5gwDTI98/UxQUB/CcAWhj2EP6GX/2ScQO6x
JnczStQ/blz81QkrBKoYYDvsr1fabJcrVyrW0v/t0gmeCvN6hwuOD5nLNaqWUjO7DfP4MdGprQAK
LMHAhQvTHyEQjhAf2NtrrFvvuWVTEDXCIEFCe3En7btxPCTQMei3kkolmut92JavA+frwVX5SwrP
20/zIl9G1/O6RN4EtyE7dpGlndA/il3duRjSIjbInk4OhTBKXy0UZLeDx0ekDDr4XWYXZLkYxJeP
DlftYBn2ziRYwRb1S1wbyc5gRLeeDChpsK+4FQRZUrVLLqZC3oXLTjXu2pvofWfQqvC7nZzgmEgF
x3pAFWpL0oqKkKBZY9xlHn4uSXmPwz86qozYT2McWrJCK8T2XfZUUoxmVf3IDOOu5+Ovpus58zdj
Z+jqPQ5dkt5mau6UiHnLqknDaQmWrPVLW9q85xsL9nl/bSTnTGfHH4kswHOTaJ5G+ia1idCOun2S
L+8gCIAJ9gqaw+nuSsg1RmTCJM1QkWmZ2JV0pWvbcVltyF3eNMRdFL+BrFheI6jaZGR32zlvmaYc
4Jhx1eCmjH0b6eTai8PetywS17Usf9TyWd/oiPd4fO3HbKSlnoMeFhEV8rSEZUSYXFdN55arNAC6
2wfph1ELn6HEzSknDIHM6jfRUxoZtt8i/AU3AhsoylJunP6SJTxFriIcIEPsUTb6UzrFySpyd3Za
fdgy/kQs+5bYXB2ac6g7i6lJ1ZKYPhhkuTKIRduUrC0Qn1PV/81TPmPRrXajEe8sB4ikoZCv2Z3x
a2Cb1bJfXQcnkGj9Jhtqgt7cFhuHW98T4q79Vqnv3GREQVb6XW9QAfNAIEQwQu04Os2TN+nGFv7I
Ae47eRJ4+QyPoq3g/gF9D8S4J/GHxYyehE/ZiBY7MFDBoTkhFwq/1gryF3yoTaBaSKDlb1JXcJ4t
43nkUipy/VVUARiy1HqeMzg7hAzjIteJV3dQMevib45aBwR2GOwrETnw8/QR8jPNwwyzUbCTPVUO
QKgw7QwIVqYJ+Nu51NZcoGE2nYcS5nlk8tOoHP2cL+rUIbbyzaHvBAVyKTAKwOHqzIuLJWDN6IoE
Cit+LHvieSPVjbyxwK/wyG8XIfMqMz3noEfRS+fNh7mdZ3w38b5P6cwACIeIr6p8bYhU7A1S7xbC
AtEaD8Pi4c6M4UEV9sHK52ptoVA0at5RAQQg2kIuhf6iNQ3hNcvpDAnqgwiKHyxV77XM63Wg23BY
dRBwYYZloMRiRyXnvolQ3JMxf5JFeZpxXK47VpAj/MF1ruc1c3aTWD3k4tjswMmo+Tdp5I+D2zdM
EojTJWe3O2Z3z0jXReOFRLcaQKXQi2BP+zVwgUXZWeLwA04FxkPlEuLC4pinFE1y8WX2hcvZTAlM
JvVHMJLHMdUzNJJ+3hENAWrG7bhwugI0vqQpXb6vKYz+aRhDkI/Agdf6ZMPWDlO99cCKYWPFBtJZ
O+l4huVwGuhbO3ukM6Z0sTHiQpkBKlVFYkVqWgg5kfV306OZ6yGihZbLUnRiI5mKcQvs7lspSXLQ
NAJB7pN72zKGEbp1z0uywdqEfLgSdZLvtTpaL1yutpjxBlfRflwMv57YjCbDkSaEuoIwWUsWoL1c
aYL6mB8OUg+Ilys19y9S7AJYbyt2Am/mYD9xqVEzwVoDN0ekUUgoTj+CAi4u2SKv0VC3vbmd5kAA
CU9EVkLBI6CjXTJrasDzPK0j/240fOSp+6B13gdmj27Ty/4cD0W2ImoSx9ilyoqvNsnQKTTTlz38
CJm/2IHxmQrvcazbo2ka02ZXe9W7W5Q7167sjQW2FF0CdY4TFRRuZvpD/lYN2t54IfhyKx2AgobM
ngpgzIMC79sZ3+0wtifX+9FS/aNFULkx1XgGa0qTuvTsBpbBiLpIQ42RklPuMvwzhfMLgdPpu99A
NKkPKJ1gPmDWbsJhxgiZK1CrITTHwo8QFuYV9jNNpcEhxaY4mdll1lBpQzD+AoWwh8P62RmnXmjP
WVob+CiNxzzX/SbRTvhUf8L2RQ9kv1mCw4TdEKdFxPzGROC4IkGA8aOFj7ru4dK6LcwGixliFqeH
jvWw2aYpwdnulooFwFwT3+b+r7RQTmVVc54z80NPDs6k07DrzImncokWYGrKOQ4GU6PKmLl0Qjxm
u3ECXlkImtMhfB5CCydYEnvr0k0VtOd4IDdgE6U9z24glU+YxlGfOuAICMlpbTZFRmFQN42PdTg7
dDrNnUGyF08kvGoECfTT6UGM+qkx01sr5MfcWwbPyxJIVZPvTXL6m6Xh/Y54tfGVUeMgIPctxS3F
UU0+jnX0vI4ltYf0iOi6rqvkmhoCes8zwZQKC6v2DLd/ZRKlDkWvy9cEGLJPlOpuTnW1cruOQbpG
eWYhrjIbxiEpZUhPw2FWA3MRWIBWh+uDlu1Lm5LioWZ73WKR27QOd0U0/Sie9WJU6dVuspfYxYI0
B6MEevoTZ8WpDmAQ52hCorzyrbbo/BkpcdDUweHAOZTyArcbg5n2YXB0RCnTOeSl3iZe620mF/5D
xlVeYhNkIO2sOMmRr+ratbjMexQRmd8W1rzSI4qCrLmKsg72ec6faNNPhLdvbQwwVk3nzxgL8rM5
JFY1VpVDU0+vJtIRnzP5iUAmjXbN2g5i8vwGvQ9FiDudJK5PswS0FW9Y1NQEOKW/0xiSyiN4f3Ru
0l3Iq1+V+tztnVru0iZ7C0zThCOjX1JWhavooxzJK1SJ3CEl2gBFAHLGOAnQCEkQFS/EHLlPM/C1
LSGDD4NHCYZEA0UUErsCC2jOORuCHSCtcXRHxx/r+bqonxnaFvvCQESpoldD+wsJ0/Eh9lJEJ1gc
DJ2iPYwmJOqhPHr4rQ6uJCZXS5a0Tmq2OhgrIBj2XXVe+dvK8pTC51mQeG+K3EpPi36NjpChUJu4
l0UarW1dEb1XMdQYgh6+biHfmq71SXRgcrmc5BDPESd9xiDcIoowvDzYM+YIMb/RPcxJxtK1IcHD
LI/S4/VB8XbAdwq/uQG7Z9vmywQmyqQjOGrBhycyci0HgbnW0d6BfYpjEqkCZ/UOYY3N7OjGGE7C
HJHGccz3gTWeBjN5bMv6ieVw4w+lPfue1yM9f8XOYF0GoruDSC3BVSF1Hj6WXWEtiq4u2PAeYN1r
OtdEfE2R8xyVlgAqhyrfSWlBze6M+S3Y9FrbrjTj6jgRFJPuIFvjSlb4uGa9hfrb2YsE3F9cGvUx
HwEfpmZ+UQUYp6kmBWox4G2bsIQmbNQfKXG3YEKAarlEegTxxCgkjfyqT6bFAvmTl2gYqJ4kli7O
jAylSed+WnEFfCjTr7LTki2cdVIgWMVYZnOf0kbfRawV0Rs3D3abH0U4t+zGOLMbyAHLTA9yRb5f
4nw4rYkON1t4p0Hw7Hb6U4TTmfpSnqI+s/2poTDrZfmKMnWtz8xeoM4yER7KXZLmd8zUB7eSn00N
zyJxUMc5mn6OILrAsICkEx5hO9WP/Mtmga+xIUp621vjRs0E2Enr2eY73HlV/Od5B1mvRwcM5JDE
vJe7a93C6C4xuHXaPholEzZMT/rCsW7lW2AQMjk562za1OzUtrrnKQI/qn82PC3OfVbjGNMR8zuH
OS7ZnLccnXbNUiIHqSXR263KmvyEivjdsTS3Th18zE1zBt1CKd6VTAJr9Q7mlcCVbML7OV5j094H
fHFs9S7EOIG44yBxDUK3ctd3J8YECjbS2hyDr75vP6AozzBg8V8mTLHCjEz7KOf9hCxbDDlXPP8a
Fz8Lz7o7CDI3Kf+8M/hoCIgVdXUHP2YPf6Q8jsQZGI128lSu/ImgpUl9yTJ+nyxT+lY8Q2JK8YSl
9qusbmyDPbhS362d1tteuzX4efhehmPfRKTXl5J0mGDbOEl3Lpv2RZA5hibiOWvujGJRDduNs8H0
+qIVZALU2qPXVx+zkghQu/oAOu/TK1EyxlhyVoKdLGkbCGrtYjM57DJ1z0HXMJXxWuvSEgeQeIUf
x/ZSepsMOC81HZucEThXqFONdeaX4QLYnGF8Wm62KY2hXSNh54wZI4IkCZ+ZIKmNFv1VEFrg4Pnx
powNnEHAEePo9SZJrdG/RhC7HYdFdJY+MQA4Y9p5tCwPX3JVXGVvfTNcfewySvG5gj8MaoWc2H07
h8Pe0b1POXme37qPVdh2R86mo2GUCtut/SPhqyA83sNHEayZbaJaUdNpC8xQkpPRMWFqYcvLfMz5
hb7zpPZwzCqDJUp0YKFrQnnLH4n7YYjKnrVklQtC6Akb1jP5Ha9yprurnK9w4nDoZcMGaf5oFA/9
giySNeMFupaOAQb4PoPNsQm+W24cKU+DK1zYnk1GbgwjlbLjeiZuiKQBaiLNKL7dcenG0uR3yNem
Y/8m5vSWuHDHkTS96i32J8ZQWGw28K7Wk139uj3l4cTYrrT7r2ISr0mPp6QroqvWzD95Wq8MLYci
Y1dk9rRfmmyf04RwVIjgZ+VMT3oaf9IUbcMwvlohT0vZ/wA6eNc0c09Z0fb6l2NwTbZ69SxGlprk
6uZsLgLI780R/6uFfC/xg27AydJrbMbkFxgcetrsOulDv23wZOmVe+grg+MDDfKutiPhJ03iENrL
sHBx0nme++45YNGDhOBk0spw/5C11yXXxIxjiIrZfoZDAEaWcbhpfpoDh1+4MU3xMMVcCCWv+gAf
wIjio53OPyM5B6J85FgP5ZdRul+grq6NnXvwpVl7ZPHNRMBY61a/swrx50ZIbDhsElJAxKIo0kj2
EU6mbwpdw8ElH71uHkGtxh+xTb8VWBdzqlAjt4izJJrPsevOYetu0GPsPJT6drNgfuZP1Q/fyah2
k2Y89MN8AJgDdsdjBh4VNikWw/ClsZQakx+sJBf6SK0/YTXBC8YMGrNMgRg2BF4RDfguVbZuFKN+
Gl9jH7CFOxDEV666HzeVoKUqlAwmFvVGsuXooCcjfnubQrAgONLOqagfkMJ+9Mp6mzzEqW02XY3Z
ZABUd/uak2DXxe21akx6VgIyqHXhxZ/6khVmkui7xKy4mxxzqXUHXLjGAR3tI8tDVG+u3wTgH2Kn
O9eY/BBj0oS0jBrCmERnw/6uO3WMuhTEERqMVIMqO9f3UZbPDiG8Xts8y4KsENmOe6fzzq6HcaXm
Ymy9/EjaGQdc6PqyTr+N3jx55rwViNIiXd8MGVAz8OjMJcfnymaQbTT4mxpm8u6knrWO+WAiOJ/s
7mZW4YHR6RMm9YpUBcX1x+6vNpGyYDDFLZHna8ek9CA5CyYL0bdAKbv8p9dKkJQMy/BxRQQMOtxJ
SfARUKI5Bctd4CHoUx2o92AStsJcMhFite6g/eycSDDji7k4ptr5Z4+sK/suDfzsVnkeAX5FP+56
m7k1MtS1NZLhAGbnjOAXheviEg9dQoQcvpuMslQ3ZYQ475MlBGV12EBdFP2HbgenIIvY5oC9Ya9o
m+VTiIyY/YxO5kHEaVpHztbT5GcpmQ0IEGpZNquNh0kzScIrhrmfIv/XzdPWNf6Rt8EYXC94aALn
0Ziq8Yb7s11tRzmA5VXpP9QzLzRBpF6iBi4yecglrJ0sGi9a7z1rpniC4AJCAAQ5YDUJHxb2leTt
2nUsRgvB2NbIWl8Y8sA3mm3tZjxObRT6RBMEfmO4zyKPnitj2ns0gkxBsGLoOgtc8Y0AZI3FrvLL
mts/d8K/IG82la0VW2HBs6oq68sG3gCuqys3w4LzaCf8AmoWPZ+DfCHEtG5V+J4SFNfKyiECT2sB
62blCfepicVj4Dr11oR/ekwbkLNcni82JQeT5vd5UjYY4OQF5RKz01I86aZ79doa52H+lvUJWurE
IvNsnM+jMqwtGSmzn3vmaeqrwQdIEaxtI9sExs4M2L2Z0FuXBRLXpyr3xLRhzxMV+eDZNa/y8xiw
hDMadWjAW2xIZTu3invbSjso/qp55o5uNimfNWWZsQmHZICuXrCca96K1GFWN2zAMyyJ97x8Tp+I
rQRmRHqThWVpIjeJuhYMOtZLBFdXMUQlewkPs5UJpn6CuacYmNWK+Pao1WtSwhty2tkRB06LVrSX
12Cy1F6ySYz7Wl/rcj8MzMvoZYq1BlSMJ7E/lszDixmKLzodSPmlWfrOBFcUE+6sOz2ZBFoI5Sbd
ZKzoBiw5B6+1buHcvIQt77QEHjLpQlBbqgX8DoptkzOwghmbBC4aDyYmgeY9NZOhvTcldHZWttKV
z+bguXt3W2jMJFlZWbvA8/HQ4iU0l52G3Z00Im2HRL7TFOwMUH4pn4Uv/upkruHjzAZoUsS6j52V
UInFATLE7BGMt0Br6/0UjL9iMC5pjsW24JpIpf3S9AGGScKicUd3Ct2dNeOta7OL8PqnkkiJA5ak
d2kk+4Y75qtzTtY0p4eoPmvwNdaZze0x/4UcD4J+C9bED5Gqw0aLB1Q/4+BPObCWXCM8Oa/V1uCf
n0PtgVue8XA8vRtee+4igoHaCszngg9OtV9dBt+V1f0VyroNeffq8l7xbXyMPtblexYT1VD10FeE
5KVu+hF18bzWQkh1nCnEVIXusEOd/94gX6hbbn+V0z9L+z5X3MbxAjygrGFBPdzIl2bDVeGun9v+
2S7UDesAoTw1tsyZ8ieOp288palP8/pInNSpAR2HU6b40Ebv5GbM9TA9P5SpvOUui2BTo56fXA3/
alz8FE1HzjNTf6KSEji3wRHS8hVVLFOB6S/pg0UxQwB1Hp0aF1VFNJmSoNWZjWUkGWjikW+SiL0V
c21CH2zmKM6jWZRsZMK0Wo8xEUg1fTKMWV/GnuFrqXkr51JbZ8QAoUcWKFaoshTdHzxNQCMQWR8y
dt2GWT1BTYtORhi0fujhXm87Y9tqOWmWwvnM4T6gB9fFSQinAMkekuZBq6C5sHNH2/6h0gr24Wfo
9OR92OE25v7cqYJ5pWz1Q5rRdcWBxvFRic3s2N9wpnQaFucx5Py4p5J0vxKa5FxEX6571vGrrTOH
uaxcVCat7R7JpL7gAQUHW+HF7kboIRBxNsjVngKH0i4OLVJJF+v7iILSSUrUnzqypEwDjp8tZ3A2
ojpIgBYW3IOheaJuGvfJtMxNq5fBvfCToQ4Df1VbvHsw8z5hbXtvkJ+uiaNmTYWH2+coW2Iryod6
rF61LCPUfp6uDvz1qgpYFbHrbJdFBpP0OjePsgOK7bok7CKQd8b0izTD/FDririrnkUTgBR/CzIG
+0ve/BWUn45MHqXBZk1P+nPtrYTLb/TGwuQYs9aC+y1RaFkvYeP86Wgg/RRGPUTL7rUGcNbM9nSs
mVlxxaCgKtDAYvjpcMNzdMQ2h2m6/K3aV509Mw0WGK4CQgo8ut8RrK8eYblxgpT7jH1wlyMyKRKH
tDe8r00dslbkQFtbibep4ormTjZ0qVO1zzkcGflNpM465pGwxv1EabgShXfk1JXbDnPkurUiEC6N
YntMvYdlk0W/DQjf6zadSO8AmOSDCUJgh4cgJyxga2jTpa3K8I1ifTPMnfkU9Hn2lDveNtCIsgmt
nkXE/J50XnLJqAsaSVBnLUPjIqKxfkP5r6ZGvnaNxeQmNh96Jc5JGESvTSAqgo+7nWPeqBdtWqx7
2Fl8cOfPPsbfZFdRunfwKL7bZfBIIjLjJkgBG1Hh/hedNZ3wzjMVjpL6QDnMhtcIGMtbw/TQWldT
lGevRTSRpsFnGHTERNqtsclnWZ8DLPEc3rO9JY+LQQunA5jQKT4aWJIcFnJH5pgMWbsoe7GLXLvE
TvQ0WPAgujYL71VSbaoxGTc2bLxtlXXZi8JL+FW6dfLMyGR+6atdUqXyGdwRfKIG4oB8FZ1ZPRvm
LF7GkOXiOE53njO+bXC2WX0QbSo29QT/1dblSHgXLAChGOEzgYKJX+LlxSVNkIOtsnlTWFN5wjxe
nkxlaWDKeXoiYfFFzyURDTWkI79a/h/XccvTf7/q0Brt1OTeDGgX8AJtCCMuLDE7KdvTfx8009HL
1X+/DBOLrAlur3XduCgMD3GKbI25JX6G5Q/++1BajrHGdjDAySlYvC8W0RNo+/9/yPJQESkQkvoV
aN0pXf5rYsBgwRSG5zjRr1ph69eCv4XIYm6fMiaosG0qY/vff0V6Tc6pbYkr5cDdteb+iPkOgU/G
j7dJE3HVg1Zc0ZbbdaRdwuX//O9PQtO5iSqcdyySj5qTwq6G5JfuXUEeeV5Z81XXHmYjsS+lEc/X
vAF87ehMb7BrzNfBM6drE7vZQ0YCoMW3zBUqEqI5VXiRdPpOPnZnfJwcBVrqcuIFFoKR5FbMeQJs
UeML2hil8xSXsj1jwiEaqZzbc+gsKzjEwOiE9YKgqKei1Zuz1AKm21AcmvN/H2rWayyLk29Eiw+G
R87w3NWsK5YPavmEATXDvnRGnp4pv4Do8K1JsaebWexUzRgRLGiba01oYmMkbAgTqQ++FpIF0ouE
9bBJsq3BQb8aa/aaZYFEuW8DwnWEsnvEfXxgDETDqEfk9Wk4bUnpIOSvNdC0h3nWn03V92cHsTRI
E44QYyrKrTAo9evc7c6QWlD3B5HJ3aKlvjIWyO8wQhr7ihEXrIxMfDhJjf7ETq9sym6eBVJSgcV6
DjvBZHEOHnpGgCB0tQhNBEgktJvjNqlia6sqO7y7ACzvcaK2Cj335b/fMdY1z+RkpULty6R3bl3t
OLfKTZxbSSLx9NC0SXMtA1fuWgxHC9iJGi+s2MuLKrmz49ixM7XB4WZQZOreeqLlEw+uHnxl+PX2
vaxDX1iKwk+yVbEZTPtJNoQ/MzVa4opvTF0tWdtu8WCH54hlHMcrihrbZaxWty4OK3v4ZpJr7eln
ko2u9fuu1M9cvTp8ythZtebY3YCT5KdQNts26ZaXqn2NKaXvsX6Lb0yYPS5jthZpMRBHwd/ZLUJV
r0deB2qyeAxLb0m6bPNvCukXFKawL7QnNSLhaRoGdEEUeT6g0k00i/zdkOUOjt8eztr4JkOE3kiC
0ctQ1x8jV9s5LvaKkmUV4VofcT8wzQ4lyV3LB3Ke9r01EYhk8sX2k/Y8perVMfiN64bvneUSF231
Pj1Us2VW926VrHqdnExightQN8SJ/iMmciPH6G1u2PoE3h1wPzlD6PqpzzO5Gk3Ke1td+nAMj0U0
mscS1cGxN8/hpHAWcAetIKSwAkycczB1rFnwYfNkUfrvS24Kv0rBPwOshzhTDpmvZKY/ao5zVw6T
J8tCN2JWlxQhAZ/u7Yse+YlruTyBbcADDIcLO8Nh8H4Y4LWLCrd7TO3CN0OaLM2JYHQG9F0Ke9m+
Feo9qHLCSkTwYFd0v5G2o7AnZCay/8q+Go9xV4aXWU47S0+HR3gZL7DxCSX22nfLJhonsq0nvZyu
LMW/mD2GJ6khKVT9nkUbkYyqdg9DTkeQLl9HBupqF5hqXqcUUPNMOvLcCocV+IjqlEN91MxDneCs
boBnbqdYJP4gNUI8YPiTcEKpNxXGo96N+uMwTWiT7a9KMlNpVFH7QR4CeeMO9w0X57UoxLkugXLl
7k0Zw8CyH87rNBpkEqmAqqO2i51ZfvclEUOKfVKRpOdSs4nlds1t6ho8iLXs96qlICRK82AWQXe2
RV8/jhndXl0y/eitDzZA4y7SApzaLTbvSYU4LsjO6+q+OCjyeLEdIdk0k30CrAH+ZsdbgEKS8YaI
SFZfvrdBBLvUjIaHuci3nZulG5n3FcYN1GShVz/AkbRXlzKes9tE/bQmxsjb9oS/3JKWlKkAnEO+
iLnGfwEC8LXrVTyNSDqGCWGCq7PAJ37hI9NntTMhcZlzkW4rh8O0Sykpxs7cleW0ndrwT0XRPecn
hNxCV8MhtOGQTKDAo6Y+sElKnPoxdpWxj5LwbhXVDfviznV47yQfUxKSZd41vxDwwo1WkiCLg5tY
O6Yf6zgbkKppExE0PQgSy9xPIrhGVb/v1ajD68OIqMoNUaLKj4pUrofOYD5YsDoP+hAB0IpoboJf
jBglXrVktMXzDgnZ2uiObklXLRP4PXnywpwLc4BTfjvGXbeLb1yFTIWUcZocaw/f/p6K7ssdoBy5
85/pJp4fVXRAwqt3bFC2tdIm6rUpRsbjEq81JKfYC/94aR/Y7qU+2J19gmwAsonch0GliNTSmLYz
10E/4e5D7zMkB558Fb+a2CLUtBTG4uP+T/iBbYiqHJlATy+OAmGvBNJ6Vum+WrbmeRS/p1X52c4k
sCi+InxR+9l0TjW5DcmwRDvU03s61DuRvLdqCrdB0L1o9iJERiVuxyz2DPPF662dakkJr6pvHFnv
cBEZnbYQs/TQ23hY4o916vxDcoISZWeDTtxlbshequyjA735JXDVrihIOy6U9tC7ZJhWevvdIthg
FEvIgwlZL1gY9WX/mwR6drIYnpSoVnfjZgwxuwBI8d1suCiHJXFfj/c4FMegDUhYruofuxhvTZY/
B1U87RBz9fgduuJN2Z6vvkyO443ldt99DVs5LBZlud6+pWO+0wKj8Yua2GzH8zD8M7os6Xv0wLA2
md29lyU5VIVO2ltFOAKSQEj7mOFlZ/Ilx9pz7CB1Ec4OYxTyPFESAG9G20aX+UawTug1j52dQhpR
E/vmjuy0IIuw1DToF4ubaWPdapbATiRVuWkGj0H9VKHHZV0T3obpX9NW8a1on5WZbERnP4sJsXzv
XZqkJ8fGGV8nD1caHme+5B5Fpu0yNHYDnqWiKzi1+7U3hh4DHWD0BiweCp9PI+94lvIfc4mGIN16
Hacludwzbo+kM0+BB2qzJHljoa+p5E8UjXMOC3Py0Qoe0qpRO2mn74kVRRuwXZ+ehlChJ/TFylBf
hzp5QB4BLFrdQ8CeqYiTYaZyN8U3J/WRS5xMogSBm5kZEu0URuf5JUlKw4/7DPSQrGxfGsPLZH2m
ZQQKqij+x955LLmOZFv2i1AG6QCmFCCoGYKhJrCQ0NKhv/4t5BNWb9Bm3fOeVGZW1b0ZlwTcj9h7
7buVTUcgBm8V8D1mHcVLnYutkOp3CKg26Hf1hCg/b8j8QOHk2Z1DTjhvASNeDL8SpN0WFYTXPekE
u5zY5i5qC5pSVnscIjnqgMaO7hyTm3yu2+Ok392GYMQ5IDavNgayJHn2CFxi+thDv9Ia0CCKjXiD
VjaOBFqlfKyfIdgyHc7UDx6kZUd/03TjuU3LW86gLMnchQvUZB4DyDCpvQAyDH6hxt3Yg/SHjvGu
4zpAacPymAKKYFzzYIpqETNB3kGOuElpPhHY9R+uhofT7ZC2sTtYJRFIVLa49JYoJTH4yfBYp8Fw
rrQwXFOINgr5JCMtFM4tGCNQaflxBfG2scVlGh9pNoNW+xwnDeS5WFhbCS18QHjfRgz6x0TCnBf0
EFwqvX8YFHxvTILjI0CzNy3ub6oO53RsnX0jwnxPviORPZOu0YgYTxpmpV3JD1e2r1EWfNjG9DTD
lWMIVm/5ljxThgLZDjMZvSpOQecZyMdb6vBn9DKvBLwgNKxG6p7w0ISEBNX5+GbYPK1Ixggbn7W7
lluFJzrywyEzVzx+IVOuRmxmB1wtIqZqUwv9rNKTYXdvNqwLCEm0572rTh+qOj8z4jNws8SAm3mg
V2HZbKt0iz7kEdzI27JH5HXfAXwJHetb9P1Dm+OXqptpr4REzaMowsqCjBcm4g5aC29xXKTXqBr3
RescyGlR2op1XpKdjME0ML2x9Mj6NzWLMAo3SIonqfpuUD73CcudwHEcltR0dwUCnNCB/Nnl55LM
NNNmwec03eTLNPoAyL3RsTysnloHNmDIOGrjp2nIuzYyzJwrcQyMoMYlN/JnaJgrmXiFMtcvkkD/
GhV9Cz99AlOP7qTV0n4zjaeuKJNLU2V7E3dsOcUDMnS9oV7J+Pm3miCD0qmx5yrK+Bo6JLAp5XSw
a76HCAKJX7vvbjxxcmQc7ei6SXyWqJFV+O6lobyhyKYCTBoeetM48zzhZ3QauWtj3bNakMwNjhUc
lejV9ZRNL4z3qS9mL9LBcRNtUjrEmlDrrXrFfRbTVHl0GCf03yGUTARWzsQqjKCYJo5xqprgx0A7
lt7IBMAi4s0N4yeRhlcxxd/5kF85ewhe6We5mVRn8o3+QZVoUwrq/zZ/RCpzrWJaR4lIVEbN1p7A
iZl5TMpRrJ/1rL8GsHPwqbjbmYkYngzcggEOz14rtNWgah4KfgU0AeFCbTsTbjuSeAOKhr1bRq6L
KIJrljT4OntUo7QfZBMp9WFUKI6C1K8Cor9q3ajwLrn12mFSQ5vk+JiS+vMMB2vVgGzBSwXDr51R
xuXS2ldKcCD4NUWJx+5sDDamaIYNG6e2mTSsp86wm1vpT6O0PGUoHlrhSKZwFO/jINDnteFRgYNK
WhD/oVopms1QrmOu9kNfA5YYMJ1t59H6m1xReEwpdJjSXm7LBw0666kam+Y6EMDWG1bkJ93OVUIV
8Ub74gREKWY6NFhHc+1XKXhuY36MswTT80rCwiStV9eOrt1UlfugRLeocK2+dozSPWfJkavnQry2
S+gNmyrjUoq62WoBGIuof9enke1r0c0n5J1LB84/Dj0xlZkaqbuiVvjETJO4nUr9c6npr0BO7Lvu
PCM2Jv4telEjSz3G0fgmghwnStS9WkpUHXuh1uuec2aNXTBaae1gbYMal3KX5freiBzlxe7lzyAD
9DeLqDuDHBctw3/N9K36H0ludghgh42z3rPCId6baOk/I6IoMkp82YxDNy6vDkqKicwZg/BiI4sn
b6a0YMP0pQJgllXA9iWdGWE1FlMSxFehngiEyX2MzJLVUdvhcEn5ncYxfWLayK0nUXwS2wc9TR8T
JOUukNv2YCLJ2oR6q2yoMw4h+sKVPZcGxiUOCq0jCKdYepxyIkFVJX2tB6O6VntV3zKC/SLW7A0k
knMMlbchcN41tS+PWAMeJhrPzbL1RxlX7adWjF4mWXz3KLHc9sp7qZFHOVE0slKc6wkhcnqgyzjB
y8XMqLOXFaQ+8wz3266tTxZRPMiNE2S2g/Zrggi4trO6bZklchbJe5seuR8I6LSSqxHbJPJIcyfA
g5PGFx5DixjFrApBttA39yYfwqDFYgNe8xhleKRgyjJbjJKXRNUv4zg7WJ2mbmNq86G13d9OQ8E5
AzhGtBby0MwKbttOUa8hpsChnmjXUUdvmfE9lflwIQViZ2k9uCOdlsVmtlL6bgxzFVwYfNKYVlOv
3ovE4o6BWeUTdH6UkkZFBGL2eUz38L6nI1ksnrSQzbWT81NObGPHbsOcbp2Zs/OiEFQYRwmhSAgd
+lB7tdgHIl7php1lq1f2DZu5G7YROyoc9owC4CQ+k/3deokkLCvR7DfoKpgXXKi9Sg4l1xLzot+E
bQAXfyRUDbmo1flZotWb1I5bXx1PlR29TxWGKfyICSOC3ZxUpywCaBOYMeSuKn1PMzPdO4N8guQc
be3MaQ8EYm1mIX+qyoPg+qVohIF06qnr0hOd6i0a2UBMNoW2hAGlBEwVIWYwXhDkn4eY9goaXxoD
rJA+AhyKaRe+si2lcdIz/WbZkV/FPPlOiUV9VIpX2m+JiBeP7pweqtyCp6HX2ygZrgPM392UF0+d
BrQbjwjW+pL5fK6vMUXhlGqiW1UwhGNbQCZjYG6Mojlj0/+a1PkxEuah0AAKxnN9ymOqHyeDIlPi
U/ACOR+hkeyZIwLghT28tiTpvyEJ4gvDawXdkkDUwDNzIshgvzqaBd6xi1OoB2j+o8xFCe1Ov0ye
gBIkPSjIMtOJtn1E57usSYynRo+L3YCEmFa+sDxjTF7HlhVK2SmfTAaSBIuMmZyBIZHtOWibduxr
r4ihYBQxLpg8TDyErSdRIkSsx+kExGjgmHH/YsU4GkW/n/Bc+WJrTOToDXVmb7tw/lHcA7B7aIOi
PBa5GFfTwCMJ8KHPumIzqgqRNXNgHYe2frQybWSFigR4kjYSW5O33ba5JQoB8b+KGcnc42WhKQtL
OeAclWveDSsc1GMA/Z7w8ArqOSuMvpZ+IJw/g9gVpZqYITD0Zwyb6ut6OlkFIi5jJDgMmK83R3rq
AWUA1U++ShFHKNFJeziUPcADC5t81qGic4L3SE6xN5CTm6O4rE1uA2RTiDnlS6ky/RVFd7coGvE/
sEmL1MWGxRudONYfvzvxgqnmKaOAKeIwV8GlBaNNhLuxJabPGmJWVByew9KdjJb+XVahL4qh96mR
KKcscbE6k414gFiwZv5ghtmXnqKEydg2doJkTJio6tHSvGWzsW7ZYm0LjZc8GfgjgHeayUxUuj2f
7EuD0g2pvPPZ1Qb7NF2nlcGT++gMgEuG4tPNzB9KPmiG1TMRGBH2KPLPQOYSNQsmPCyVfaySsNtK
WomoDbYIpTAIcBBamdKeolJrUFvVkEhEsHNntCVD/aklDtYxu4dYr1lISpd/hI3+Tkz7WgvIBEI5
AJyWBJhNs5oRr5y4172yYxeYxVqwEWPxKK7A5fh5PVFzNGFa8SlMlqSUTYSI/JJF8w8pHTob4Pkz
Cml4vamyBWcoGwpUKBt1wIleTNgStZ5tLWFGmL3cEiQU7X4de4nBdCSwadVDiAcTiZ4bkjuKg0hU
MoFq6lapMALFfb1GU8rAlbsCoRAGdIG6L0BHsI5UnIluoPrkzsSbyuWVK7WIsVXs58x618lsR2TW
obUsOFkrRMkMJ9U1EUxPXY5EqCTvcFMq7PqtqPVtnL2idxTKLkvfWOEShYf9yCxTm/HQ72Ap3wRW
26sBHeFuGSyNgusvENGeTO2BYhrGa8aKCtGZjiCMZ6dDgIwnJ905l3rZOxbQKVeM4RihtNQ/poHu
P9E+ZBTJq14UO5R2n+5gA/id4ZIQ9YHo0W63saxropBtNudT/hsV6tNkU67jgXkJya4jvnVU4J3F
VLsNnlYJ++icprOFuAivmKns81NhzBiIalZgNV6v2W4LD0vXp6tj47KJCtjlvXLNrOrQAvInXorL
e0pGA7P1HKO4QwmoqLwakxg/yjF+kSbGHxTW0rD4Anqmc90iMCKld7ugkPWunlm9vYBQ7vmKY8wM
whx3YeLQ9I820MSN3tHwFBo3ZCLnL81FWWPY4143pLl2ESIhRM8eE8MiPaRCk5zi7q0D/MyEq8A/
i1BjEb4yuHa1sXX4sgDZfjPbHHyl/+KUBLe/IgIAW2GW1+tc5QOJPjX0rx2XhwwHCbTIQqCisAPp
k14hH8jZFgOreAQCj1yGr42OraR0tN90dNu9QIcxUD/SsDde14RnO2XPTz1GhkDQEXjIi1GnzXmE
ps2au2RUI7o7MSzLIsoMfaCZv4M2rdBq7TAPlbAUoU5L91izrHOX479V6B2T+oeF3ran8tloDLrA
mGe7kVmIGbAYT5ArAFSi+w1hjQDH4AfkdFAC2MNp436oJ92vCPIZI8VgYdEioHUlLY79JcxmWJf7
YbQojdI/wyElB1OLjdxN3YVISz2zFdp6EXBBhaefoQzRDevQY3JcK0Og0UQAh627GiBoaHijwSNs
Fe2wzIz5sYmtBRaJ54TtFLmPCJBHpkmkQTzZoY6YQOHATVj2UI0thXSMhKqyrGmnDxG+ktYjwBZt
CO+G6zC1DIEvrUrN/WXyNDC8pub2p5bUs1G6t3AIbuwzYY+T4QWsAQG4QsfNflruw/GmqVT6rkNQ
qoqlOECsyhWY/ZDSc0qyOd72sMuwFuhbIL2L8g2XJveZKuzkOAg0SGbursiPL3yyhQ+pQYaHMGhk
neBg1Vw00iVFMxyWaUGrv1iVCyKrJml5Ydlsopxp9XJ9mSP5V+SFIWPs8MvGrTscOCL8XDNQ7S0v
69gXggMj9u2uz7f9nF8ZhfoYwe7ayBxNieSlCcV8cvpkU+rqo6NxAlSKvDnB8G6/Rk0vicfrD/AY
vnkVF5FCyTSi4iVnZI3+fXjj8M3Bbx+z4K1lJH+MwWGvEdv96bZ7GEd5qdt49KAYXIClsaSykaUZ
AFGZumxJDAH9ZJX3ClLHoRv1aD3EbK5HNByz1B4t+e1kQbavTK6hTGNkGutK4IXJ1SVWDSl3JVfo
Wfi+2Uk/5Ck1k6ONp7JYFLZAZJAu64/CTC0+PaAnQTXQ07nu2lb7aqNvRGW/dRne4yhAwkKZEPaH
MnS4GunMjYga3dEKf2jSz5GOHSdKQ8HDyC7rFBT4mMLWIph+klp919IOnYWj/zlME1d5Z0dr8oSf
O50wAPTpDJ4rQiESwlN28RDUlA0K57subzIp2z3xAwzZNd3PzPA95xA+hoG82VZX82ZELh15NK2H
OWNLNoe/gchTb9At56CE96LHudIn1R8KE+NNN20sAlGMxwJFVIEb1ZDqLpPspLV6fI5ThIeMUfCx
kXIBFGY+VyZzxqTgPSAvpgrBUatDRzRNIawVI2fK6vFWN6Z6rK0Zv/uxJcbtwdCgBduYOFUciuep
7bheFB653my6QwWa362KVT0JeYocppZ4lN+M+W3uR0IZAsiUeN4CWHS4iTjvwQg1rOAf3UwPCR8Q
ZBNxD0F1sQ9twZxuiKbEp0zgT7MteqN+t2OdN9qKZ/J+GbYT+bXAbSAm8blAyhn76WxbI42T20yb
VOCuMmxWlCHxt3wyOeURCsIMqSpeB0P5gU9eX1oz6T3XMGC1mCrZ71FlbKENpTdbZaOSZoafsDK7
VNWDpRbZ2cjG34yUSI8hG+uD3h/IaBiYCB5i9xaF+uDrZG1rwKn3dnxTxPjD0KJ/4gDOtl2gJVtz
4iGYlm1T4YzupTVeB2nYx8Gsfuj4yf3W5V4phyVutrRvo9BQp8iIurLQu3NRsuHPWZ5sWzCeF466
YaXWSDUqSxzxmki8MZXHg/7M5lT9bLrqibearyN+iko8fqDkakyK+BKMkWFVoyr6QdFCjLARD5vL
Sde2OY2dHR+Ezk6psvUfAfwsEs6+zXTnYNhocax2Hs5OVZO4bBC42JanlGT5Uz1Mq8Iui4NBYpqc
HA/SCnvjuKZ6dhZwTZfs+3hCOtJ45tR+BwMK5WSMPnUEbD1NqGEbD6DpGLw3znNfPlugjgLAUKsW
mD3Uinkbh91V6ft3VO/fupj55Yt4x4STnhpL7z0ar+mS7KDzaJvDmxurFc0XYGmZe/zrmJcVTBym
hiQIcgbaZNrlglmAO4QsAzouX+7IY2FdUtl2+Ek5WQP+m03eRXf0p74ph98uNA6SWx0fdxnQVeKr
hd2OcZJZmxN1cj2wNq6HW63hCFY06zGuuxPlwusfaqeXGOF3haiwM2uUzGZwLvR2K/uSkt+8Ral7
z6saL5w5P/e66tea7SdCwMBiiF240c/Y2rCj4PvEAdsZvgqAQJhOguijLerd/0eU/l8FBtughv/P
iNIz4/zf4jdsyn+HlOrLL/pPSKmu/stwGLmqFJyaY1r/gyjVnH9hEBGWqtqqBlb537DJxr8QWyHK
dw1+EWRjIKn/jU3W/uWg/oDBrBmaYWKI+H/Bk8If+t9Jvux4HQN+qrZwUi1WvmLBl/5bcnDQAviC
n5BilEieFLnMZNOjSixopb72IzAGWxC+YC/Dp5fCRPwbVQ9Q8FCWe7EOLbwX1blevPNCV6/gF8w1
tyDJPybtoVrc1apGDLkkiyclO+lIWaXd3UkVaxv3VDekYr86EUM8k547LJN723ExDS2zKgN11qxg
Vq5n1EQabmIXZw0WfCpJTRmOJZyzOjP2OTIhCM84efJlF00qBAu3zWClN4RmDyTV/kKmAwRIZiPy
BveUzryneUyUkSg/4fmjhChAkzr5wSbRaG25AOpjp3wv5PsYp4/UcAnqf+QDRRwQc0HBXqcOtpPu
02zkMe2bN9EXTxJIcJy/cz0/45du1+PQL4VQwv4jT/r3KLQakCTThsYzPiWCE05auFGzOAdzVwQL
7INQAOh8V23JwKnzVp7bwK7wFxVPbNkCnEjPUZx+sNe4166Kqrx5D91QrBk0Mooc+DAFpP65fv4H
xdZZrli5c/9PUPqDyXpyGitGSC0y2F6SOJSFFG5QMILOrVcz+BoQN2iMmEEmTJmZB+i98z5hafY6
N3jUKhTcs/FiiC9bUJDaZmZsaqh8Y8n8yK2X3LFIOoDzHxX+X6yVYZFY0utShGjxDDyGywxpe+Zp
o6OgaQ1IULA/UTNQxqPcc2juQjP1CgdDm5uPo0fY4iaYhAASk31HM0EWuIpCMHRplW+cQavwbY4/
xoB+vcWKm2TWTgqr8/QYSCilkItM5po0Qt1k5u+saAusJHgdZUsw0+jJHCsEMYlsSuc3VhOH0CSw
ecpe84Ql8xAslq403Efmn6Wl7sFJy8JnZbSOkMCGhJGhjXE/bZGf8WttijB4GSX4PVW0P5VmXN1F
oT+oeJ7d4AePJxSzCvYhCSn3GgHkiN+ImTJW89oo3mbJTRGNzyXjEeDml3SsXxvJPhwpXjTNZxdL
rJEZl6me78KEq8XA9WAkFN+JqdI0dMcOrBoXrM4g3ThWZrPX5/BqUJXQjWjfPTUnAXnvirBh4gHq
2VbD4IUyPDetdazq7M0h2RJBff4Jl4EdBKNAabLClLQ8qoLTnx8GxN9TFSUHky9oNS13UlHYI5XE
hxrptybl04zNClNo5XwNPP/bttNfE8xGjcSZCq9Eoyqagp9Rc714yY3AlRWuinL8dZiOLIv02jkF
da2t3cg+RmV3NGN25vOD3sWey7sz5vqrkbYsxYL3ZnHqL79JTG7OGGU7gGb3BGFUSTNoJQNAmBTu
ToGCURPkPM46D7ZMxU86fUuzII+1lU+kkF2cqYcvxB9Dnz+1no+KoDGzXUrgjtVHFjCveuXDa2nZ
27pR0d/3e220v1w12WZF8ZkXYvbIVfikIMsodRH8DXQGBCU+V8hhNapa3Ls841GuHawMu4Arr/1o
vzIrBSd8zruTqyH50ZWDBZfFwTDd2ljtLARGJfuVofRHgZHRDS9meimnelcZg78o9gEIeObcbMgc
3E0GIifMREuNvqyQiNxAHoJrL5z5t7O9mfyhuuliwnkR3uPBwJ7Un1BurwhqAi457vug2Pc0KvpL
4ARePrYnXms/MtTDSIDw8iu1wUSvQypOD6i0ibb6lOwGEqOF9sDQaG0yHmuVq5behfFumpOfYroF
4bfh328WbFKqN+iXB0RgtxrEaWHt9K5k3zTElw70fITuiIDeQxk4Prujq9rvsR/7QTKx0y6P6FE9
NUNLXHG+FabXItdbPpMOIm6Iw36xF1Rje+kYsgQdkmsoxMtvZ7vGFl48C1Fs/GBuOSXMayebY6cw
85+ZjVBL9nl+dvu/IEFnlWzC9FaFSFSm8JHXfJNYWMP1cj+V5dY17H2GUKbkMKNzjSxA9IXqN9i9
GpzZThUyas7++bRA4+/zGnsJf+2VCE3RcFFC5qlvfa0eQxYDahje1dQkNHLYKrSCowieaGGZjIid
k7xicT+lcIqXzzWR/M+MfJfPeXIh9xEmpEmLcYvE4xyg32+2enQlJ9UPepTNZXUVrUsFrOns5FqW
3BUMjyxc2chKEju8RIV2xPy+Q9/IgvhnHneDIBPPIowUANs5TBEazH7UNOeak0jngnQs/D1l2d1L
I3szhuFuZO3H8s9NWr5lYrqRGsZKyXitSsac1aJXNDZNm5/bMb+ZY3pL1fCxlfmtyWro5mtuyFPp
iAsN6vMsGFG7ha9W050ERCTlWE4MYGJVdmt69YDVbh1FxQ1T5n1ywueUQzQzxk2JX8ytg3fCDm8N
oCFsPDdtjk7hMnwX5XkJBgX8TYKLhfNTe1W14KyPX6y6/L5Vd04sP9op+3LxCo06ExYtfICMpCdv
RaE8VPTNdv/YCe24RNdNxvho8HsoffBk1DQzqXKxvuMp3M6d3Gmo8DQNsgaAmqqAnwDJtDMfCrfZ
JjjAsG6w6p/2bkUBPw+eEbonkQ3nKScyERqd7B57AyllySvdGFvVzHaOwxK6ikG4ugdywh7nEKug
G75AmtsKRmBgBL1AU7cmC0oikrZTGK+xO5V89epc/KrvEEjI4nUuRWXvRT19sst+zNoLu55PJY1e
dVO8N6iGQX6pt1x9I3SqTdtjrUCMBdgaWhsi7qvpwFX9mNsjPuXkYXlnhEZsYmn+Bjx2OZqjSNVu
tYGAtpmPhKLGxlMLJFwK7ezY+ldWj38DO8kgmU9VhTqpiV5Thju52X1kpgZ5ZOVinBuMglzdlPBN
y9gGsTy5SO00Hu5omHa2nNC3hltzcc338pLM6ls5HGPM5O2unc+BzgmL4kBgyc27fcneAIPiEajc
41RN50adD2bNmAY8G6UNe/C8PNZ2cV6krSs7Dq+Evb7YKYazrB//UuRGdfblGL2HkdLRjiPTFjVE
w2t2T1JJHkJ1fqvmYD/oCd6s2d4rduYPkd9k07prjC9zDHdpoj+3kcKfiXeOwTCVcTKAtzF8Uske
YzKhk3qxV4Us+kKTQWtDNWDk6AQVO/2qq/uyxNBom4UYrhzjM9YU3aLssBHgBOlbGKH3lNXVdYyt
rORJBo8masWB4LlI7+7M0R5jxhUYnf1lRhwigTUjd69K7TinxhH9/UXRnAuWx9tQir3SPnGNLevK
e1Q7F8fk61ZWhbSeuADvmVTupejv5shLURA8W/7JSHkaNByZmeI3kX1yE/vOAfKUhVTbzNNFxUAJ
Fm0yO08RJHbdSW5kGXlmNO/JsPsxkvw2DpwdCG8YaV+yIU1Y4QJlq6pvmhV1H9f65xBTQlokB69n
kslWyLU1+Yx6Cc1ajtyrTJBNh9EpAxI3pc5DY07OqujsU452WnYPQ+enZfQTEUa+LSfkRoaoENSh
xisDrmFZW16LbXpEQXtsjWCvSfvcAPxcfkiimc6B2vhFaD2ooNs4+UTGsnf2Zqd6HC32FyMKoxVv
IMYTVtMJuAvwxwhXGoAXbjz7TVHrh8ml1lFGRieAM9OQxfxUd9Q6SG1C2cUbBRMbMy8ov0p9Gnu4
ha5oQHhGDcitKVgBbjtRWA8nYgyZ1FfjvDEqQ8NjQRhKQcTfon4L2KORJ7Yph55BJAqksH4nv+9R
5sTVWSjxoendxylCcuuqcG5DplkhOC9LzXzTGu5SFGdmDM6uLUhqLaGHJDPmNCtKfGToi25+25Ry
2qhkOp5aFKiREV/GOUdkY2a5Z2oNlDbmfzRe297mQm4Veht8fiFNRf8ZiNqLDWp0VVDntFjzNIRi
pPwugDlBhpS6VQv5LS0YnUjmCKgsLsgfw1XUd+/NLBamfDPvXL5mlMyT75QIoWa1ZmeVUVa4JFB0
zOIJyI1yaSzEMfaMReSrNjKuxfwVdzULCN421qnktW7nCZ1V31W8jOter1+SwPjT+uhXDZD420IB
OUgm2si1HOWWfSOJCymaMmee4ur5KW1DpvpNA/GAwdQqmXFdsVkhUqH9i806g0Ba44BylzXjsokZ
eltD0T5Gi62DJEMBxw/p5j4Zxeg3Ix5empIYNThUGV2DNZNVSKucBU6f14TwSTSxBsaWDfNt/WpO
mV81Vs48MqeesQekskW1MUtQU8mYoBQ3dMAoIl3D/I5J1qjx+vXDKdYeBb7neymZiqdi7H1rlua2
ZF/gWTnb80kxOoAxjLcA0+IFL5BBcmq369z9Yr0eQPoQv4HsjhlpbgdH4n5XsP3yqCcVXSfPolIg
B7MoBwAx4U9NwukB8EiwIREvgZEQj+xm22E1pBiRdegMAwhissOAEqTkzsUBa50y/QkHF/H4COZR
m9t9Ojk1YB5nD7CE3Z724ObquLEcMpHx0NAvaTR6aXife6YJBqhLNHqEl7ouzaPuKkQ3QNR11Xan
ipBoDc01bkmEs9hQYr+1mI0G0P30ma6KAyh3r+kY5hy4pIEwepY7094VOeEBaE10uErFJ8zvgz2n
wwrqzsB3n+VIsqszdeWfK9hx4/3riSB7BVL7Iirjt++T6NMkocIJ3H0UNMgixk5ek4AGtUZn66Hs
tk7Qnadd5sYs67TpyrdR0Pq4Xt3tRZcgBp2EfWga+V9/V4Gp28OQpQIkqkDMaua1QdE/TZhrW1Za
6yIpsX8pTAPcRMHhORU3A2oGDwm6EGOZqwRh1L9YSFLciL1PU4aaFwFre0qym8gdnIomm33ckl8V
RMYn270gp1/Xbs49JtJvpXTKl1DiZNOba8SzeehHkEbhpDLZLCHhOTm499SdwS+4qMwr10oemWjN
PmG8KPiM5iQjnHYTmFF0NWKjoLZtSz33czSnqzxK3OME2hTYkblYqY2zwO/zSMd1mJo82Ct6PXtu
wcrRBXoAvfiu4Ax6cPRfBLrKA781VDLODPLyEC5jby/2wmDkDW4ril4RVgksBtE3Qbbuu4V3zGhH
1n36vJb9/CKMZE9GL6udiE0dYG46lOBQ1KmvGjpyP5esBXAospQfgsuhjBWq9B3Ct4+oyn+pdQiT
gWeSZy+VGcNTS71SznDKWontDacQgqi2YQQts3OKBXCK8OQbDcz8Qtmyc5YrMIQCZbkr3WepTCiM
gBcCKaQ+sJyJtSjbEL20fKwHcGRQkbWHkI4Bu/NU7KxK+YbFcIhFhbVR/mrksq5Vs+Tf3WWbKu8w
Z4Qop4luSFarPsA0ZMwAUpALmBA0c3QzLm/NzJGC68rxhtn1xUc9OF5Wxn+KW344jNMlmWbzps76
HzeLf5qqeePi2JqFtUeusa+b7CnD7TcFH6w18AYwTNJy5g7KRPJhp4fPwTxelaA4RXN2CpOu2ljl
8KwwXliPrZqtskld9dp0zsf8K7fAJFsM+dHjcarshGfEZ4ZR26AIDqqlvtZylynJX+MYFxOLDJqm
g1J0P0CBwUsWe1sBTakFIavM2VeS7CMkggERP46HJQPRbaI/MqZhOlYGVqLgefmrEZBkijsyyx7M
Mv4S2PNW1D3nJmCx0NYg/wreceKgBd6U7CQtSbW0Q/dA7KSX03taKrPO6quq+H/ZRfOWxxtHa+6D
WpwgsD0ziHlyFdsbNLLbW/fsWNd84K1xE0tiRgCk4tA1J8k3S8hdJiBlm/P8Yk0tb3bM01NmH1nZ
+jr5MqjvGKYmEyaDJvrSZ2sfSxrhMEgx/gyb0tEvGnkm67Kws3UUTAgY832OMYNgkXtWM9iZwTDJ
mc8EFA9ByEX/jOIiWUHVRjISo1rtpb4Kx398Wk20jut619g2tjSNqtjMntDA7XuVVVJs31F0ojbt
KGr4MojGXA1J9mVkwXb5k8Lkv6Vx89TkzRtebZ/I6h9tEu85Xz7IfeXQ2SYdO4NO3XkeG+XQ81F1
NW+HUwrPLhntlf2XFilHqEl+ovUPfeHNOs+cq/uixhUGmhbvXX5iRPDtlvyRpir6GlDfZvr0hy1i
2w98NoUlvFhG+5J8k+XvF+ggIedr+wqP0qunQ9GIB9XJOXjYT0VALFaxZflmDprFdD43jhxQUpMC
rGI4qKgUu+RxiPKtBRRSAl0qOuMBT+OlLZpD2sHaC4mWXUzTIz/rf7B3ZjmSK1l63kqh3nlFI41G
UujqB5+HcA93jzHjhYiIjOQ8z3zSNrQP7UA70Ur6Y1Z2d91qVKELggAJUKEQNxOZ4elBJ82OnfP/
358Z/jnSEMuW8TV2zJ1oiLdKH02eZwedS4th3OGNZtLDo8m/3GfZpQFTw8iJ8q8ouh1c38cIanbe
n0pnttyn1j4Kh1k9HOyCDIrMbJ4CN7GvM+7UhFXS7O2VHr8wxXvwZEK7e7ifqvLV17nLMi19yHPz
GucYYbxm7vU77kPrc3E8oRHVotuPVcThBLDU3HxXO+DXmoOwcxh4f8WAsUdxBiPNWHOGDzukfmgI
eIJ5PithBb4h+ekTIVtMXHYw9SUzQGJu7xgaLxqvKmEJca0QrmohBEduU5ALUD2swcJS0Lyi4/qh
NKiWppk9D3pyTz9tG3kLxzj0IkZU0K56FLMlF74Okh9mk5kLU7krJGb7puItjy3rjGYhZq4kQtYv
sw0ZAZTZxXaCj/ojxZcpZsE9Dd5ACz/8wTmHZrImHuNZGNhCgCtXxjc9QqbG5tC42sFH7Vi22Rvi
mquJ5APhPdgj7tNRxR/17Esxg+50xEwNzCoEIxFVy0Jo6yibP1ALYgEhX5pM7tCan1svQ7NJElCQ
g7Rz9m3bbgDKr7KJNU3P3x0ykyruafTGkDua8tXT23Crt/HHD5x+5qzhJ5v3MMbGFXHuJtE1mA8I
gThdGFdHIsUUxUxDbr/ZznP5QlT6Ps05cqA5yleUK0CZ4vB70s7oK21JKtM+8fxjNRav0dQ/y8o+
D4m2qD3O6YNjc0wx8Z5xklRh/4zuibAUgDNcjIZG6ACktEoD5gFRVVDLwa5qpoepzh5ka+7CnBxh
bPmkwa7RD312DXfvOGBvKYGckTRc2uGpidJD2MHItMLwgy4v5i93YZv9cxd8qraKN3bNYmz26tFL
+6Mn6n1nsqUpDz2sVmIVh1tJldjdYaYe5Tnv84cO4FZZa+uEqN53v4qWc8x8SSvCiadnvIiYB9V+
vmVzw/8YgasD2K9hwWCAG/tlUdrnAgRm4TuPYSW38/Ydes1Jhtauz4wrazz1wGwA1Lp96kKC8MmZ
TGnc6rxU6GeXEWHg6DQn1RM8IyvW+cEfXyiHeSbhhPZknAxkr2QoXjU0mwuzbIAK2TdQ35dOI5uA
nF2Ydoh5swb4GFGeA3dAVlo78EH1kpQ1FmoZhuuYPuJC0t+hk8UBS6y59e+xUsTA72JixNSjilCm
txPx7kAZZ5YokesT1js51OmujmKyfhGadB26sXr2gzAR1yZg8m2MlNSlq9PxbK6x7BO/ZWTI+0X8
9f/ny/+Z+bJwSNL92/PlhxYu3XvKxfz6+Wr773/6489v+dcITPM3NNIS8oGNetOy5L/NlzXL+U1X
iumuDgkKsNEcPfkrAlP9pguTlADdsHRDSiF5D78mzAyYTSEks2fLhhBuCfGPTJgNQ8zJu3ky+nk2
v1dLCVu47ByGZTtK6bzq7yfMYaVLyEAKxRyymCXY5ISGcg9O2meuYrGhIPkc114ApCFO9z6KHGxq
0zmrchNDjbGrDYKr7DZst9jBUESXi7KP7EOqkSVA1x3m4UhnpEEOXPndXSXDy2DKjDOVt3Z01MKM
WDj+RSiYg5RgkHIp5lSBLHb1jarSbWMSyUE+AitRFN5H6PzXCHyudG4sAoKwjSYIBC0XsXlb5wiN
kGMZWKvSEe1lIX1qkLXZR9pKI1Fkh5hq6PqlQtPGzDpHhh5SVOHJUq73OKZasTPMhhIqyZhBDqi3
jZoNrUYGHAoXn4iboE0yh1d3yHdt2fIQSv8ZMJb3SLjbZ9F+Na4R7KOMqN4mN7vtSLI3Y8fxyxSM
PqfyzRf3qRnYlDk4eHRRaqfJss4J6TYV4/oHE3HtFgjruzly8QM8cL7EDdd0HdqVACE3p2vgn77E
n2QciZpZ5CC7aHhzeAeoQgk+WAMDNeBmyUNfpOZZcQLBdr72QUisMWBC4o1GsdWHp7KBuG1gIt6n
VPV+y0+DRYjMirhH7ht623yItHV+bgE2eHPQSNe8eG5dgvaONk1FoPsEOWCYtfV6iWvC6l+gCpHL
EMhqJzTMXV6zDxUMV0Zs2Qpx9y5waxxHPX7+uv40Ma7TPsJgqrWpt+IRyZd58+4kNL7TnI9QGnS6
Yh3DCYM2BHqPvd25Jxo3zLNy/SKnEkc/xk2jnnbANvS1qDWUOTXiakMjExk48ErZJO6gwnwoSthx
ymAiFIxyZLtjTjCW5iakeh+ZelSgrQzTdlYqkWSoeX286iuAqbR5zm30IPSgXwh81ysDr0GR0IQy
qNjoNPJiEIOaXa43H2Rp3ZmDbe2CO22mEw3zLp41xpbIBnD4wEKSBiNYYaANTx3I3TUiU4Oed1sg
zIBGeOSarIbEeMSJXezppmFn8yi5/PiGnDcsNRDDpQcWsB1fA5OQIARK2RIwUYL5swFTY9EY9+Li
BPRIHHww7zwQ9LrMYp+jTsCEXXCn5YASUk4KKLJoz08+I0zYz3M7kik8Jd3aMslo5kXf0QCHYD/r
clVD+bem+woeAafJa5216NFoxR7ThpofTk5DdALBNIWdeRuOhNeAD2ldkRLmV4DlIZJ0JSAkGXvX
Jhq+JdZLYp37XpItIcRGtvADBz8LVjznbJngrvUGChZvtDC7e0Th8Yrcg2E1qmLJVtijZA07Quwp
17W1UScxiwr5fUFfYt9Jwd30pZkuo7wllU31ZyPIuKlt+aSoAaWrKdg6BI/hD0UHX3d3E7usCCcS
fMP23k+CJz1MPiq3eksG693I0u9YtLpZDmBvxtzZ53YpXy2bqNgy/WY3Ll1GPyVRhkwVjrlYz8LC
ijnTlNtwFPKMX2DLbBVU+mQXTOODCHagfvGbgRPm3O3NNeuTNNB2F9jRU5THCdKQEZ7ijSklhYNr
DZvCMj4C52fhEm/9jucYpxnecRU8F6jDl6HRPfQu/fguE8GGQQfyNqQ6dMrIS93hz8UUN0AO1qP6
2MnqpQ1A9aBmxrVTIbP9rgI8/j0u72XTm3NOkYkO3HMforKdU1EugJckRl60qJ61aofxMjgFMG27
51ZDWmxH+74eMOvL5uIawwUXPo1SXU2rSouekrc0c8KDl5g/5mq+UO1Dkt9Eg/HAtPIA3BvVv+sc
KyYkM4we9SMiIHIoSSK2vJOL+nzI/HGT5VO91tqBHl/XHofewYs30O8Xs3fK4maBTYgGXEu8Bc0M
ps5GNxOZu+tUMIUV1niOYM0tcxhTmzi5WlH+pULv4pCLuzHNB0I/moXeirdyuPcJWVjkJgERIRpo
kuNHTvUhOmUWC+bFm8qHzVbjUcWZx92Gct6mCKSHAkK1tLUvp1M/fAxjZnglrMq4ozt5TYRBLnsg
vhByKsIs1IuUFbBnY/40c0yc0v4WsP5Aii53nhYae5tle5F29cmeFdedRHje9YwrfLs4jGN3zMpr
DYh+2bpBTYK7800NpK1bya1vvelkaI511IW8Dg3+/Nzt76SATjwV1QfdqF0Uu29pPFTHyYWymmlo
ccgzfZqjDtsTUb+AlSvc1a3YAvRNhqSd71/zHNSw0Py4eq1zUo3DMAavL6uRlrt5doNyC5Ap3Sdh
Hy0tQRZXmJHnWvpAv4rgy6qDtdkQKMvDnB6r4SEOvVOeEsjDPKeBM4yy96a3462roVba7R7txVuu
aU8yjL+QhEDTztkz5C0KqA6YuaxyMd11eh0sVXfj52XAMeCqaF2bwoDpta+RysZBkQ4cfcfdSPYP
YQ90zA0TbiEeySJBmwv51bDyO0qNralr37MYnS4Vx37yx1PMFgOTGodqeEKa7uMieSlSNLjGEFwQ
42R1+hw+Vy1NpiaZ8648xiPcLxujQkNQzxEmJG/MfuwLrZotILgTrZGHuBoPdXsiwe7bzHYl5SIb
Vzn4zbjHEG/7dUbrFddDXRZ3vZ7oiBkImsmjgIRmATRGKo2/NpGRFw13YdAcPCwDMR4kRg0aCO90
E3OqHs2yAt+YR2sQgzDFAWgWxFfJ0X3Nmx6vHMtQ4Ns/zFBVYNK7m5XKRztFGJYNT72h6LA6T9Rv
Ls3NJlygyCOEbdfwMCFgvRK18A2e0Yoz1EcfAxfSIhtDtcv00WnIbU3IKUYc0B69IiCCU+xc0Q6s
VOYZv84t6N2RVm5+Ep27qdvpk3hD1vWZTtvHg9gYzQfQGz4ZOWKbBPjfW0O4jlDFY6B0FkZqNpSD
5cXL7GcyLl7HqL0nMA4kdE8OyBjNZ1nYWG1MIkNPjF+ktcWhwnEoG3fpBHa4TbKGIznXsclBBfT1
rqBS5/MFmejRynWzmumlX5fHhqosS9BLM0lnvE83zGyhVxpAtOxg/IptmWJlmpsK8HRX5UC9GNRl
sNVi91YXuQehxUD34jP+1jypqD9x8jTuVZtItyr9AWOtO60No3mpuww4oj2RHFdv4kZYJOz51KKQ
R7taHxcuZjKmsgjrBv3U6eKi9P7Zqi2w5w5H1khPqlUa+I9TgHi+VSan5NQ++kAGEJz0G/p00OZI
MF/1zB9bUEFPRWhsnbRLTgLeGezBH8BnUIpGZbYfoPYtcynRcDNK990IBDSlndkJaHdcrZ7aatS0
a1WLfeMXZCvO0k0fnTfudwQDJcJHjLI7URtfY2Wte82oORwATOhVUi1leiNceLpvJBTuzH+1bU1u
OjpTh3gd2JgUOnRz3tRWGAOdR73R63UK+jtPaZRqevZWlFZMQTAzcync4ZLT+vDVoUElv4i6GLOS
424pwyLWsfZOqxjJTnW51WBSODHndSOVX52DKDIO8nUn2ROGdLxkwK4HwjqnqQc6KB/KzEcQCyI2
M7J9w5YGEZ7oO08YvKT15JTPXS7saxK+o3rN143PSqPHlr6AeAlft4K2AmuL5FBEDKPUSKdSxtGQ
jFpDNzs7uM7WTsrCV8Q1UsjpR6qQZHY6MPxesonDwzp0Gfa29mbrQ3v8qBn36E2e3td9S4kwsD0P
M9erUFSDE8JQ20y+MKRd4xZ4BAaCjV9MqO2wSRJG9YoLEG8QN/Qq8O+kb9RrL9bVAn4wyCS7SpaJ
636bCQHo6kBYJBYspjjommU2eM/YYniqRxHuUPfr9E+ngABauz7kFY97qsEvshtqpDhoPwQYRfT2
6XpkcwTKJsVmEDxQmlWR+mie2GuRjOn1k0ZID5YhA9OXCWUL6dyizlznoHN48/r0FbX1LZYdMe55
cMLXfydTh8Y2Sp6wLog+tZ5wvCNlYnmKqggDfv1TZDEVzoung1/sDInWrsY7bGMZxM1iISXQ6IyD
yqiAkdMpRWUwK/bSME2OU58M4CEYGhMNBw/KHnvi6PAA4dPeM6Q/hHkKYgm7Xqq1aJc7ks/DjNh3
+tuHiAhXwuvxquXfcuST60pldzbZuOssxeKWVqVYcAZHm+uTLZOGe1G4WMXYq6O6+iyn5pupNebG
m+x2UzYaGDoBpi50uFINkXfkvJL9RcSHBp/IKELwjiNqQj0hk5OPnfyuJLpTtn+ta/nQiKHdkvoA
QRyU8RpkI3k0wdYrJ7rRlarWzBrYQlyDL5UDQD+l4y09U1sWnZyWNkjq6yyS5Zz7UqYMRQ3jMRAV
NPFKvZExjYYuV28GPXrhaLMWtiEJLBguI8DMZQiB4OYaTbdQYbV1rO4BoDjcgpxMcNvv0IKGHG/D
F0/F731cs3I1CQkq5NjROSWrlvEwa95GQyQ7+K7akUfin1M0p24VrsxcN17h9q3DEupIapgnjujZ
hsBT1DiBfMBMzGSZo3pnxIC3S+B+GC/l4ecXZah050sRQxEK2Noz1OdMfvF1KE1B0n1F6i4fvJzY
N0hZcCMgE5naFDJyEXc6AOtvAtUnR1stwmgVVBoSGyO8WHiv97k315sT82oZEH8xkfpgtXYN2TDf
m+D8wY/WyAO6PiJXS8sfcjknVIIjsQVo9UKE5hVSCpSXhAlRGX9ocNGoIzARGRVGLiPDfEySLzg3
rKPb3pLOQlQIK8PROUVIpi81xkyhfA+rMGsPbnEGSCxokTd5WBrJFg11+9Lm0rrrhpYvWqDuHBlz
+wo1HzJUum8C/eSOPua4LikD+geCX3JNlr2kHYl3ZV+lNUsHd+bdz1/9/BJbJf7hLPryC0iW4fyl
RPa2oQLANxgb+hkhoLcdVe5VKL3hX7UTEtCfX5q++vUrKFxnxm7u0fJFdgMotyvrTOfyoWgY9Dw5
5r4m1qmdzOiN1FwbKNEXKYNlxj10Pn0nuh+pVi74t8+awXUlvK7aGuytNTLunRXoDRUAKa26/ir9
ntRsOTI3zGJ921O3gYWKqHT1ulhHEeSWhhb/vSThnCxzefSGcK+czLoRsCyPWQa2pQ6y9jV7MX0t
3uEq6mlhqeLy80vCUA2Dejpu3bYuN3lcIlRJ/IszTtDvgDhDqwg55OUs9bTawEsj3IzPlpMVd4Mx
wz4tJGem6vI7v0qxfbjZZ4CmZOMD/D5ywkGd3gak/c5kn0SD/c7IjG4a5LVILUbygQnehncY9xzD
06RJ93ZABLwRkfAH6AkrluEcgYy2zxT5L6nTiDtHZ1EbJF2NUsE08VEKLAIea7D1bnmoDFFv9Izt
oOwQFOlQZmpI4zeeXsJr6tK45x7+hg4GnYLYMHnyj2RSkGaodm07xDeXGnNJhxt2Dlr2Zc/+cAs7
w7s6wEQffcEYs4IykTb3Xu/0907iVEfP9sg7q/xz1n2vagsZfFOFryAP8m0UIneWNCp4VN0AZBvQ
rmqorIcOyu4izAiYKb1+WDWtid4cWzmxXFWxGmD2X5Ul07OOMNOkAbPUrak5zhqdVnjOIo4RlvR6
sSOBXl6s8whq5qhVXbmeYoYOfR+1N0Z565jz0NaVEC8i2dhXT15qMo23pGYwrOuS9N5qu4RxXIET
NaxynjfzVOQkt/Rm0d4VfQEFjUHoarLgM/gTIAjK/TvAlHsVGelhxAVxsmdOcRnZ7XrqzfEsCvtG
2YoAL2rG888vg4cNHa5gdlFKnFUVjC9VPBhrAUvuSLMBrLEJNc6LxAnEAewAtD9BZt/ZdvNhAwpB
iRNYzwNLN85nVjwOnfGpykg7qtprxo6CZJMTaFKX7akp0q1OAydg9ms2P4aktzeUJHO3dCiR6/E4
qkjbxA63SMJ8U3Oi92GudJ0yRYFUTjmAvCpbv4sw6Q66RryIVrFiV8bz5KICA4rebBrmwMu2acK9
A2kbS0sybhyTuorO48iUpAKjSq6H1s+bA6k2ry7BHpykPSY0XXC1OMgDCO7QDAUfxViCn/JQAReu
tjafmxZo0DC004KnKjmnFG+OgoXd7JLSJdun7eyTnXKSTeoNOnWUOWG70W1kGqnj5Ie2pm0H1oiV
mYs+NUTFmkKnxRh53+fLCEPBGVG1tY8srZdgXDV+1d9x9J5JtePBG/pqVedUE/gonkKNnN6yL4q9
6SAlZOa0nmGxHJn6r5LBMfodZLMitgJKaIiAFrGIyGUCxDWAnjwvKa9OAVK84TN2kqunpf28xjjY
Cax859WcELNhJiGCoSWLJSYCEwPQsnGRT9k5+IvK7oylSXCSE3Odo5Izm5ojzyiU1u6oVinYqqUq
aqLJo+/lpFt7vbfeVM3UENnACdvxu5bOR0Jpjhuz4iX8bqIn0eO/4hIWXTsekGvHq1bFI1f9yR61
7kVwr66FWTj7nkHkvi8IJBTWaipUvvUlYlDbjVbEZ7GW522wsgAWLbQCc6dfUNoVjriYif6ihPcS
qRr09b3N8nNnNwp6LeiHtdOBKowIiOU41B0Gk0uk236zpzhm2wF+4bdcUZsbcOnCiFAue9AIkIDR
Rf4+kdW+Ux5Esjg0/LcSQp0ZBXu/Q92rO/6Xg48jcINtaSYCixTpiMzr2kXhTOGG3WnOFJXmvsDM
UAmgWvasC5iI/6a1Ak5EH661wfc12nUcKXwymOveYFIqeB0QqUmKbd1ubdNJXu3uKTFmgqXh5ByI
ow5EBh7daURA5pdgD/J5jeqNXUz2B85fp192tvtixwhNI7/+wUOM06JLtJUX03rgdp7oZNycqEKi
LCu1BbvGacDIbqzbzbJkoLCkkyXu2P/vfToRNDmzgYMS9Ty2obXRajiFWs51daWifV7VG0UxZCpp
r0jJnLYidbaR26EDjvB+R4CWO+9LsQ8eO0YpcyJ3v84cZS+g00eo+DdlzyLdmlHyzWP0EVrtOaoI
wbDNLtoQ/0R/u7VnuIO+zvWJMJOKN+f5AmzTWH0MjrtDkNO8Z2j7AOJmoOXgL3NyRk+U1goFeV/C
DxpA4SV2uUuMU2sZSEEMsBpZMr3kjuy37DrGMdLil2wsc/7BvHiYgqo6dNKhUvYAZuhtY67TPEnW
fmnkjFR0Z4G/sN1OJipLOUKV6SZ0HM9hl4XLZJhYVtGUx8GwheD4nlGVrRJF2lho1v1LLcWqcCxK
THBYqzalaxZpBpKKOHwlROa+T3mLqPWZ46twW3f0pAp0G6s8HAPKkXEby+lbHZLTGrMtbCTP7UWU
i4oZ4i4rsg1Doe6cif7suYE8EOe9m3qcaxnyfPAJqbMcew/fVxxl23mlTyz7Rfo8cbqJx5sU8pHl
xX8ec6nuh4BeVFqkZ5Ci8Q68I+VxvhwQFVBT4nngiurixTAR+cxsO6PM+m2Q09z37Pio0VCm9Ww9
jBb8PiLAuHH7FHGBQ6J4wuMJyIeT1hhtyghUQysh/wZxpDaMXX5+2KlGoC3TgwptVRteuyB/zjL3
uxcNzbZOoZMNXrgtO6pSVGTLcczpHsnpoMAVA9w8UrylYDoXFlpgfAkPWRWWkAX4PBumWguegZU3
kRY5ztJPMgyXgE6yvWWYHGVr78o2GeD/Es0iLqfb6BPdW5mlAvwLfojeLQrOGNJKm60tHqVVxeqx
EkO0l6pEypOW9jYgESbBqEpOIoJqwSPtb0GsUhtYzReZNDeJMhz16KWLG3UPsvMr0uu7vpi0dTMn
hqP06Va2szWqGPyJjeDeiXois5MzkgxO6nb6PSjf5BlBnvrI42Kdx8ZrzVbE8VCcOKbaJBPrbPrv
wFq+6ynqFJBFtd9u/Mw6TlmH7ZE2AScBQQGU7vowfJuIJSWP2cBCRwOphSHChnChLWNKxZosexh1
3pH4VkBx/hP4gDerpQs8JWg6fGVtwvdRlN06ESGzWAusHULpnZd2K+IWDkUlbm6G883D+EgotEe1
rnwgxuEbUbU2Z5tp6xfFe+imDyNw9m0BXXVqkS1nCUSgsSOc3WrvY+iMgiu0kpaLy5VGfxehg3EG
GE4B9BkMM+s4n55iA2/GiC6wRA3mu8lCHwELkcP+3frBWOUQ9Va5Rh2JPCfE9ZC/RoGbLCenZs7X
mwg4zZWtoeuaGv0tqsdbSH5L6K5g/XGcF7TnZAMqsjmPUfWl2N4Xftecs0Aw4RKKxuDdNBg0NLQG
lUwlF0xOK994mrTokFQX4oaZBErdmNY96arzp1kxPKpJafO2hNB8epwlo348kMsBw4gA8lwbEQVn
Oh4FiJFAgD9Grz+YvnxPHGw/fcrxXRivCjPblmaEA1wZsw1Rr/y7XbFkAraPOqKxEboRWW2ZXAqC
AJTtyX1UJ7Q0o2oV9gAWRyzecY03PBsYvUXcGX6JbybJSM8Zw8chrp/MOP0i94b+hLc3/Rqe9Fg9
9hUsC181t8CdXtvA3dDPvvYGpjL5owu4++Byg3+m0dZr9gcr3CkCDkYhKR+d7tk2i2IpMttdxhqu
3AZGExtWSIqXTdjc4Nw49Dxzjr8oTzCstE56NbymRESmRXsy3A9V0kns6jd/9j2M9Q0oyrR33AF9
s5F/5Un8WSeM5tqOlHN6UBg56GQwTCY5l38Jr5LmknnK8KhYQAKhe6SdzKeUny9hFIWxhBIaZtUq
oEESAjJc6ABmtm6cffZq3Bdee+yd8ohI/MmvMMtaAxnKFNmmOS6twCxOOxvveEZb32mrp9J2DyjS
DGXfW5lxCqrVXKpsxwlJAlnUmOvijZtjR7bbWR5X0532df87wY/3cYuYKodxuGx8DgwV4sWEtJN2
FDniXTV3Qtj8BGbaljEOPVa2S5II2ErtycaDrg5Dqm25F9kqCrqthCVN3Xgy7IxwyzvllkdKke6A
hmLEwrudbzEi+nCgDWVxAN63bjrrBnsq3zoK5Sl5CehmmxnTiHiiGHlNN8+/eoVYsrDstaZgbDQe
eYdtSrJCzG6vaUmxbWNGpVW/C0ug8VlWI2fihqy+PDjWizxLPzPHrBBeEa49b8jkKq4yz30FrIng
O8y/+ONvQtD1i5CxSufJnZnXCbDSMmnvVEEuQI/yzyxei/7QWPWjmyPHR+O+YHJKsG9T7aQwx/1k
1LsmuegpJR68j2utSiiSKAJ07ucG/R9WX0RnFKjwSrknebLwmTBmfoyV/lC33bpJSAc3o2zVzzYS
Lb8auQ03QLuGhYP5vD9PHafZyiAuhgvVAkHzi4AHUr8woqdOKHd56D8WEZ10zLeAGt5CsgFWRA/f
jKRAvzuZYmnoq9wVt8i5R8h9J1mtDIw9MciyVVw2+8CZD7puB2zHwUanb11meVVp6ZzQz3bazdP/
2liVx4ygzxU9unJn8ZOkNeBVJ96mWTCiNSH0IEQpKDpiY1QPNyblBDuMzmwoNvHQmFaxKQQEOAuJ
uDfmHA+C+jK0nb93YL6T3tVD4vMHknXT5jYBtdLtLAIbZGL7I4RqkUm8j1P9NNT6Xjdt+lwNLOwB
6fnUFcfKf4gqeU1myObQtyuUSM8MS1iACgoX3iclTOu+g1b/NA2Cpqzhh0i0rTQH8TqpixdUWJWM
8b2zePmYsEKjVTOzJop2YmLCFacFkh3wyGnLAN7tEY3PAzLVkeSLgaBJcvqg8tSlgbG1BTlsnfWi
WSH7wJC5m7H9rpNXCCKnebBM9W3swgaGg3tqGTQkpF3jZLwYCFrGHJaWqfCc9C9+Vj5lWHJpg5Ne
QqgRsZixfskU0lySPH9MtjH3WXCJJMSy44NBRuI7ry7VAzXhgAXI3PiwpVc2N26mITxkUoanvKZG
cwPa49KfPlKlg/AU6VESUtxZzlsZYnYH6rfyNL6NZjVioBQzg9WN77pRASQv5Gs4iQ3RYtqBFYB8
LZx6rojgbPb290w2kCx7RqrIfi9yuMfVO6zQvN1lOEy2tp6YB7Pp/GXcWJ9N+Exx2awSCy13m1TG
IS1xcxWyYCM6yjk+wiV3qNHJCAPND0Kbwi+Q/j1KJvDbA7OKvFf6Thj9k53PnVneaccPyOYRRjs3
ANUfp1V0VwnzXcdytyyiHOG+CO7B8L0l7oiNq0RNmQ8kXtdS7tDMFbdc6ufY9XkiDPFoaKT7/eMa
yFP4iaMu/9H803/5HP4rINCxIoCx+ed/+t3vHvOU///dv/I3X+h3r1v/888X8b/y1Xvz/rvfrH8K
Dq/tVzXevuo2+fN7+PU3/7N/+Eu2+DgWX3/642feZs38an6YZ3+paDRsVIN/RwT5/vH+H/76LwGk
Mn9Dc2i4jiEdw/2zyrH/qps//VGb/8hyhAJroxxp2fq/I3aE/ZvCi0GetbCVJUyFKvFfBZD8ES9o
6QIhpG5JkDg/Lz4/+OXPukauGR/Gv//+D1mbXsiWbOo//XHWX/6l/NFyFOJA3RC6YZouqBmUln8J
2GEylMs0cMloIxa66j8mB2CG2d08WWNXQbzWvVopSLpMxAe46Tv2tTK72g3QQEKQksa4NwP/bGr9
tkniXRB+yOyl8tkHKx3GSHVzFUAtAm5x80QzvOsugdstnHgXFuHB1xVzLWbbMXV2ZLzqmrtNR+iS
pL8FJr6mocICrwgbdLZQ/MMYt4PZ3gbFMAn8r7P4P3V//z91886S179382Z/OL0zo/s9IWr+pj/f
wsL4zULSi4TX5CZR3LB//MOf72D+RKKO1fmfTdyM6QKC+qXgleh+XcBNjmOYhjT477/dwPyR4/JS
jmG5hm2bUv4jN7DNv/4XNzCEKMTFLjJeJREXm7b7V/rdJqKWVL2Ez5dnx0SMwTGKrb2tPibLPaDd
Y2BCoZBGjNbcuLuLxi9EWgsb2DzqfGQ0aeMzZ7O2Pn1AMnFWMkJI+Fj55n0XpjtEoHdp9WXPmGO3
eCld97O0h4qGFV2obAdj1lrYVkTXjtgTUmo/U/+9V+Vn4JJQVsUPiJLmySFozXrCoQySmGBkuCuO
QLqF9aK0EF4ibVmmLcgiA5K5rdk2D8uumNMaB93+YYN7CDsXhR4RJXnp8LbHTWzhjfMqck+rtHsL
NcQlj8pPT4Pf/FD43DhE6NvSDTdjfXb79mhUamORvJsye1opq7gqj0ceWv8//gT976z9v9tEtl/5
GWl5/dfbyP+FG4QQgMn+9jO2/J//o/n6w/f/9d/++77Lw+r3avn5W39tFjxPpCOwDDuOsCWiRB6o
X5uF8xv+RtzBPIT4UYXiefr1qAn9N9tESO+6bBXI2RTf9GuvkL+hZ9cBtTmGbdkWu8w/8qhJy5p3
g78Qy9uKF1PzU+ZAp2FU/Fe7hZ30ViPIrI0qC3IVx/+7ygnGQ098VA3+8lpm2lurD3g3o7JEHBS6
14iJOtLWZjfPB5aDaJYJeRiYWfW9xb2OXkNlIJKafdoOzc0Zx02nEE9KhdrJtSNGH0Y23H4qNdpm
vC8CTGtpGN65aUdNyZzPlV1LRKodbSK9f1ESl4qLVug4Rf5J1GG/5zSHkd3qTjLtupNveij5BH73
aDalh8Cw+UYEBbhSAyxU08xfWJIv2nzzQFYvjNaK3lX8YpTJGYFN/ZGVxAqXwmJ9aP6FqfPYrRyJ
kugXEWDSc/u8lVQyT2ZDyNK7pEkyv34OGwPMbITuQndBeiLT3Ig40ZwmQlS31rwO5rxTk6Kpj4bb
VULTVeGQ3rEcHA4q8wbuDpCQoSGucNTlF1K+//ulBul5+e/POl7b2Eyp/jMYCw0tDKV8RIAYS3cr
ajFdybWhipXlgaPdPqzm8snUHZ98MF6pdWxPhV+CPO7FIdKsHfnselcHoQm6HISnM/7CjUyGBS2Z
4sCNTGsfM1neCCM5zmBIMAAEw6EKuKABfmb8aOriiJH2JQkHwKMqCaASTasuTtOHpB25gTLt/e/f
bKNLSVDWeuVETIeYTZ/7LAQk5y8OjNx8RcLZ1zym5ypov4UiFi1tLh/u7G6YFbK0jrH5z8KOHthA
BxwprUs6JCC88xFKT/xo2PMDUALjkDg1fOsys5EE+Vs0sU7+k4sV5P4FyWp8qjKFKSst36wR0EeD
I+vhvy8JXu3tm4pBgqc198N8+QKfiJwrw7iVwSqKwf2+B8x8aZdq1twbj60bltytl8ZTE12Cy/UN
PDEtiCKjVmFgFLNEoJa0eeL/FTY9EMYgH2UQqHTT1mN0doECn0HMQwij5v1iJHrE2JqVlzjOywtj
b75Fybo/FNrKN5Y9I51EEZhcUpY0DJKWZuNlsPZ//15RQmeU2R3+TeP83xc3iwxog/YlErEkv8Gf
U+cij5yZdp1BxJnnw0gWOEZysfGtsOFlvwjRi4nJ+fYNuxWbOC2SO78ek7v4pn1v3LtKfxT9bJ1S
TQWZaulYx6XCJWYGIwayhONf4DXhGdL5//8yNExZhim9/78/jwsbY3OVfUh6AffmZMvrf1+MMemu
eBQMDFioCCKYGW8j8qMhQTgjZdtQjyGXuqKQ8VWvzFM1+1jzcVVs++adexuluY44lkkXb5O2oY8W
XkivII3hj+EzM3xKB3w8atcio41D5DbQCjXs5qKfdowJGA+MijxF6VxkjpnCqMHZpo1tYXpcghZm
EUebQtM7NzoKBhJjIad3jTO3Y+wfyz8FEP02Xg0UBdOFeWHGa15IA2CviEl9FJyWeYn5YbzKfTIc
D0/G8qVOGGVbCI0Y03A0WosvRtGWsqrtJtv7VsN438owG2KytUnKRR12jdzZVkBb7NVsuQ8Qzlzw
gb51telxtZv2rgwXFT1Kz7Mb7KlamzcNBe/4/Xi0D1gBw3syLwwy9/lk3JH9hmCUQeYrXYIGboEZ
pR2HXUWoIoi5fRqU9SUYC1eRYoDLt9aiKWIz7KVh49ukgqqKyWnX9avtmovNh9d5nIxdQLOB18IL
LrFmlxmjuShsnwZkkMpZjjomsUtCUHurKG6uO+VrE0PsqgujbxB6v3F8hRdBA2eV055RUH6XUUUV
8R2vnJ6GtjaitADQcNDXX0aLygj5Q1LAcRPBvYqzt3K4ZV4Ccc8iwFNZwScK5bVAA8P8QA8yjj4q
TR7NurbWTYkIInvBSiLPI6LpWrFwNh2vmj9X1x7rFLWOJ5qf/jmFTpgP21cfeaqnWb4poieZoNC2
jnWp7f6cDpJ2u7JYZS6WezqAH7u9KTp7EzX5q5sM//zimsSwAOSWtlZjOwzF0crdWxROzA9gevsM
7Ngwwo3ySwR75wEW6bSxXbJRabf3XYeJx7DBRwxWZ37yOkeujNjO1/HkPPgRbh4XbpJHDGxj9B6W
5/yCQrltXHiVcmiZO5TVVUzVyO0r33hdfY5MppO5l7+EA6Ss1M2+MBT5Ua2PVsI0HSpTGtFPUSfL
LNpvIhBCpFIK7W2r6EMoLFbUdDBsz6/GIthINAlXunc6wHkzsQiv2IvW2ov+QH2G29lO8n1SWW/E
uDPiXFsJbGabJFO/Trq+3Q9dt3VKs1jHcyB3CcmG6wAp84rUeGHyqk7UJ1bHzorfxoRcURBgOcmn
Lyj1n2PrdgefrjqSXXQCFPUxKYxPuj+2EjcDkjjKV81puilEsKlHf0PNVbXKLQZfbeskS6xhDVnq
fTLXLSXZrN7NsgXBdqSofaKCdGsszk1OOiExoqApiQlAg53m+DUI3FdpXMyq1KcgDfq1z8xONzG2
uBgQsvmeReGw5aiwIP5sDunFo7NU6Xm4MPBksyLmT4GvqPkw7OVKTRhq9m00Dn/VBxErQiyKa6HC
+AhW0lvVbsfjE8TtanAhsw8zpbchc1LGfE1g3+hBYK0JLKpmO3kyA/Cj0iqXH7A/+ME0QcZJ082E
MgLiEa4j5pPQ/8tnXWHnxMfiSPOjzsf6OQ+QlauWtdWZAL15zR/3hDtz9Ot97w4zP7q3s5iUrclH
YAJSfv3gd91O9gZMpCjvD16dimvY8Xii1sdbj5RINA2Y/nqyO1OsyOMniO/uPJCXbFLOT3V8H4nc
uxnsQRjIgcvkzE4ZwYrhhfHCP6fCPcxFksZoJpv4ZEn2YENCmEHkhuG79kluUARCXYQJyv3kmlCt
BwxEm3HG3arH/Ifhfb2tqfroG/sUe9Q0xQo1vp4g9PSe3Fi6AlDdkyAoli90ijwxmklP//1R6mA2
btOovA8lE0hLl+2+ICmHok8TETyF+KydLDnXCbm+wGIASbcYoQrv32SWnDbrh9nOviLdX+qJcpZY
0rdQSZZL4SH4jAELbkx3U34rVRWcsV7Q3ozddJ/TfBPlr6B6LjYM9HVvhzfpQCmG04tDo77hbcHQ
8W9yQo8GYBCVg2s+Efp7kq13NuYagpNqELmG/OimA89h9C184QK4EeMzE9m906T2m0Ou/9DYEx8t
y9xbSsMPZbwlN83MfRjbZblo+R+dv1pynrDwmRqOTA5EfuND2GGj1dLGIMvRZq18kZySLIDcIaY9
SZxgtAEGNzKknI93JzSxFzTKgalHOswDD5MagGj8tnrA1eHSj017s2koAn+UWD9Kiiv6vig+lTKh
19ArWXUZ6E0B4dJUpCio9aAHBYyUS4vRRgw+hef6LigK6hWRti/K6lo8noQX+mZGPFPybUhp9WTi
XG5DBsNs74IDmY95Wy6RJJt3ouzDfRQ99UvyCK04aBPjmHfNl1ApSURZj8a5Mx3j/N8/2TL4ZCB7
CP1iPIRjYD9PYU2l6uTit5PSPoHMYHcliQqPLulpzNX/THPmxh+O5a41uhNAY/efjNRrZrL2IgG2
e/qzYVPbyb1HZFOxHdLsfu2qKF3h92s2o2memA3kVx3C+WCbf67A6aBTTJiWcoMyMYPtehDoSXa9
7UTZgLrHF+tXboh6BntaVua+9HBljgswMVmKsBVLk2ARIHtJqg2BpyWyT9S3kmcTSWDlLcmDcLaG
xxmyCMm5gFwPEjWJnOasJguBfrS3jFTCirogerranVEnOxE52UMWJn/WpPNdJBvcOLX5Us8fYzTW
u4QzxhCWAALEPRyLCLYGUxQb+1cBlqVMWV1qRECkxvgBXhkI+uzHHnBneTnk0FQav6Yb4NuYv/vY
Kk5sOyhHvBSmRNWhw8wimIF0wUzFGu+5xKRbXINsNJB1723PrG/UaNsbu9MzPtLmUWNftwbLIBow
UGxBMUumhwfmQ/UZZz75A2AD1JL/I68Ur8Mgxl+bmcA56FVJ4e+dHJbLMc4ISBgY52rS3rGkE9bH
/uQXECpGgwIkVdMNMOl4Z6rRhQVIw4+B3USb+EAsvL/XTp9E6/egLmlfsVGx8rQqN6XkvBknalu3
j02X3Oqm869unv7vlxoVeOBstXVG+hO1RymzThvJEbPcNp2bHBdmpxOX4SaNM9AsBd7XxCMbWDU7
AisRWIsqw67Q1sZqIV4oM7kfu/ArDcJ2783Ft58MCFTEq4HUWk8plVFNi16X9KywuK16Q/4OoU1o
o7nzFKe1qlLBWgiAfXUxvYQKLvMYj49Eb0xyt/mDtqKDR2XIqsKl36cGfRiLRb2oi2Npg2um3AIY
Er+ylUjZWQlfZ2em5B+T0ZzzDHSwEN2bo1mTUieCWpo1ED46/zsagnexQA1b84PIRWqM/2TLtx4T
cKaZuUfDI6LEeKXfGqP5w4+37ozxoRybiXPpmJw62p4mIpScFn2LDdR9NKMFwA7IFwHL3rk+oin/
0X5yk9+268dDZsVoz7najrW2djYPUxnh9rBmGXAngZXcWg+VEPTRDRZpx+qcq81gWtl1FvNB5GIp
AAvsrWMY53KsFMZxdccvkBfBUWxSNWQ2TgNYZbHjA52b9n7PWQ8T5rSa3kTJlTzIXSI5JsUmVkKW
SrS3rnAddkgyjDb++4DBC/6at4C+0rFzApyXmjD0OOSbPAvNjRViYfbFC1YhwmXcD6nphTBDHQUZ
5NocT3TZrK0/q4/5kCrA4zJs9haGKGg+1PlpyGgIsqy+ib2GOX0WowmZpXQjXpVbHHAI0mX1S9w3
PpFcX9dRi7dh6Nu1n4mYHmnbJfLCkCZvMbqbc813Um3pZkUraLH0dbQtN0KMO6+kQdgcZ6qRTCYq
Q+Z/hz3omJLZxZx8u341s6u2MK9G6MdisDdZaSuOi+tJO/W/cMgEd0dNiNwF9Q77Epa77+5C/KRn
GNmnqVfNXvS5eeyisn3AUM6sCu+oGqrF4Svyve0bUAtrF6t73pAA90X7YgURn758TCGdMGWmOYwj
UxiVHFirt2gmA92px17pl7ZsrPM4uK+gqV2aqjpjXfhDg5dcqbMMg+e2775nHdz3Nrc0Mu64qsYX
AO/B3jaCpUEgf7eVeHOa2QcRAHfFw5vBqYrvpBvifM8BFddb/uNDReZ+Yn9XjEM2Ywi1pobmNQma
g3jytlCH3D00Y3KaSXDoKQWZal6yGDFzqvqR6kr9OAiA1zQq74BdUJ8E2NQGSzkmM1euzwqQZeeF
gqRG/1iNLn+/zxzKTaZ9g5XF4syJH6lsAXE3L1LmfOxjfdNJ9lR76jxDmgEmJldegJQ/y/cpMik8
1+ZzbSafSSU+St+Agg6yvnfdNw4uWIRhJNqTASehs/u1o+t7B6Ue1h2eDgxIx6ogpCvERHfSk5fh
WFX2b2yAVMzRs8c/t02pKe4OTuE+eKHf731iTFyjziNBeC4Di5vBJh/Ylrvec7ITW1u+Kj2atQL5
jRidbDkgoFN79Min1YDhvh7vShacPX9xAeO1XtGLUBzyAm44fuzfqu39I3ZsiO9B1+HQ8deVTaQ6
Fc68qbjtjCkKdp649roWcblEJZirtLhzx7kr6LxmwuK6KgA+Ra1e5y4WHPubKSdrITkZMiXObezm
aQ+/DiAEIJ4F/7VVGbNLzAK/M8SBwSC+Mfv3zsDSMsv4By4qvhqQLGvS88rd58J7ahyTBxCeWB6z
2BZ+0KwrZsnHrdEAs8D36x+jRrurUZXbCazatjRyrK9tck6MkU9MDLjOWVYJUifbqKCyiTwZOQzd
0chm6D9a6Yt1g/N+ZeIUX1eIndAGrXQtDWYkDjfVLPOhPjE+XkzfnIiZua0sEXNtc+Jt3Pu7iUc6
IsNruaRS09E7Vb666OGj0/rQxS6frhsfM9JxZnsyFDBjmOc07VAqFxwM1tgZuREbBi4PX9W3WQN3
yPhVZDVedlJ2/XqOBb7XnkqqmDjZ2CzBM5tTUd0c2ebCXQjpFl2Iy/KUJQ9Y257x5K+k/ckHu3FH
d97mLTAixy9xL9itPgPgp8ZsoaMQntD5r8heDcP5tNE716ZPlioRdG00E4twOfg7t6nfx5LYeCP6
Pfmvd5bgh5S9g2ZiXXDz0iFMGoxBbI+ruuv/LLd/CpTBoTJ9DYue/bX5UgUV9zntxOIGgvhsOt9u
7OxcV0NJ6w9iZOYj+/kEE2AvS8hMkE92pP42LffWAQ6bcLJPnKG/WrWHJFFvbaslLhD1Cq6ZEQjF
TFNtE9ddYssu63vs06qBvE0UafyrCfWt9Ny9J6F3NYzBWlJ94ymYF3PqSJMzU96THKNL7xmPeUdY
KbFS792Mf6tpYvS2KZqSdrrMvYGuOjpt+tc68ksDZrWcnJgU10vQlQCw15PpfWQVGFplMm6wc0i+
LFtVmnOqiWfICF2oDyCGHxgdWJcQFj9rCTXB7JLVKDFdWzS9d0RM6WUuw89QNJQ7m11AcDFOVgmF
w3jMxReRzx4/B89M46gHsgPnYGw4pPLm1hVuy1biiEpo7hSJ+BlKfPqZlQseXhImJAp2g0PpZz27
rCJJ9O014NB1tqsc+09PELBJa2wo8v0jlatOKjHPkl1yPdbNOXLdJxi01Wakw3XV2AJC8ngP8ROD
SKvXAcQOeucPc5q2e8XjJIqe1NEtxki8knH+1Bm/6bBk46F8rJbaMT/iVp4t5nPSSJFRP/tl+4uF
/4mWqatBTln6Kebx6KoG1shsSneVDs5Ce1xH7ARaYnIYJ3JmvLxipLjSSca/keE4I4WLaYLnFkCw
A7LJeXzXT1QW1P2oNsKa1g2lY7h/bzmE4Dl6yRJuvvy1tLGri7DEfa24wHhBtf/ve5Vj8IdNIJDV
zQgU2aKlxcOW5YV9+tlN8R6GjEttCxB1VOV41cL4Sqj40wPsQlfK+FFq+zMGsIZZll6a0j6UhXjH
la82Ze2+G6Px6c664DNhuuZyJrcn7LwbmmCx+RXDSTWPHVLJMHX2CmGLsoD8pCSdtgT3ZbLsSzjB
g9YxVlK0R6YPT5BKDl4n4WnD/U5VugVcTl2C3NLS8k4OBQqH91plGb14cGo4bId3bcfLP/OgOa3+
CrL4X21x5cX3SVHdKmxwqGPj3UShc3RG9+AhnRHKpe4PQgYVwdsit12OH8Ck6Ow6i0rv2zq/8zWl
IVYU/84evMreuZYY3wcvWPtDXW8mkrHbeZLbmP15mVS/ESIjpCWpVXeKjs20+GonmudqHGeUcxYn
3x0+J6c5ZUXzojtsp3ruX+YanjP1DE4Z/6uM7CgNr9gmFjGeJmx+ANwANJXWAXYlOKS7QXWACIjF
yN4V68Hm9phiIa0ksHQj11wejfGxmDh51AbWU7ZOLO+awbHlbTAws1mkBHbteHryFP3Epb4RHTd3
LTvqKqFxkwZUOEngoWY4t0w76OLk/qzul1KUqrHuuqI7pdn0ks/OU5EYXCMxDrYl1C3aDZlAfdtx
++75/Tu/x1WBHj8a+F0LKYKV0ZjXuQ3RAgZ8AklExF6xIBfftTzECnP0VZ7DKf/icsONKCrPaR59
IW5QCOu2x5BMywacAMiunCrhPF3S3Bez7rDHtcOnH7ZvrmGx33M5oCH0frASDl1AMfrG/MxQ1sYw
fJBEKXOuDWsjND4xwkWF88qAsthDGHDWkeCqgXWe2ztNIMWPiG0ciFj+m6m+un7xZtmPPec0Y55J
VxUMLVqFF3FK7/AZUw8EUKu1rJMtAWJC3CVUal7c5IykfJs5Ca3KhYeV0R7giuZfWtLvGqmKEXle
/eA25OdhlNXBMir9+VrQm4SPEehZNtRLgD1cdVSiBtAgRRmdtAYcDiQelkH4alvDi1dVh1lSb9vZ
BGVcQBnGiDXINemFcQKXwlyKtFtSQRiWeW/d+q2mg2tdGQhlRjCfvLiKt3kXXnVO5sRKSP5Hvh8d
uhEcRW5tgxwm5CyKC63aRKdMa2DyyNAW5YSyhUd7uaqkyZsswXdFVv0tytDBXMxMYGD6Gkbc8OHZ
cPFfAhqkyT+B1t5RB80oi+0280z7iDq/r5zwkMwGhhHTx3n4TWKTD2jMD5P4ssmweIP/UpRLKWp2
au1xG6ZAf2sHGJqQFUJllh8KctVZCa7DdaB+dwE1ChyvDk0yPjdFc5R9+wxI6B/Km7nXqzhMb1Zf
v4EkuvkwseEMNBd88492cUKwXw9UbEwx9u7MvAvb4H0BVfCj7f14CRB6JUJBzipDrQR83Ik7O+Bi
brs7ZQ781LSqFO7FB3MeLPuMHCm8ZsT6WPe4D1OCiz1Qh6jm0FZGfY11EZmm5VQbhT2yks8fY+/l
TY6NFS9gshLsZb5XP4wIEZRy64MvMMm2PNB6oHkBUzc3j/BS6f5ETpxCJz+mXUCKJ3TIteMlh7rs
N5Xlfy6PeuJUj20HQ69W3Adg3EWpvmtVuVOl+x5m2Y/RlPaK2O7RMvUPQ5WKhH38FCuiz8xaT6Tw
efpzylhnk3BeE/8sId7Gjbdu5P84CBycTNsbqRNvJfVmJnNrZ+5ro2RC+IgSATzmYK3KN+0CaggF
Ik/etfUmG+xtjqRm5uDAG/+/kcT4KSzFiKQxiROy94OxSw4TmGzO6yzhfcrC0Iylv6Jbgcqd+Ezx
8EMzhffZzEG4FbDDnLEAHyCrx6jT/E4QX/2vwoTMX3SoKlPybCqn3NaMPFHOsoc5NtcFaWN6BZp2
1Stj3hmZ/Rx0nKQTJyIm65CHaZLnocKD7gHm15a12BBeeyJUa8WUdxd77XvVMgkzlKbZwmJ9FU9U
JJHFsVz2BVmfKBB+Ie5jieRoi+691E8podJ1YUHkpoRjI30kpSmg0y63dlwpMG8X869nPZhefxxS
AKKetg6CNxx77rM/xFuqL/ZVJqgVT7C7A4GXHKywefAplRUn00AfVGsy85yRsDrP+65btKOaWiNz
TOzVCLWl7v2DgNoeupzXMVOuHBaMlSlnFo3MOk+GnW1cZzpKEJPY4NGK7aVOz3BtlAL3zsqL4YD1
/JOyrno7VWidiSnrXdg7HZp5tW90me+1j7Usc5pjRMgcq39NaVOOq3xCQEabrU6BOFJb5mxanR7R
O5kYT7d0GPeDKAYAigvGPP7Uc7DNIxzCyq9QdECIWXR4Nsaktv3gDaT4KN8x+P0WC+dKPelY3qB4
M6kwIdvb1XhVDMxcNz6UZFliLrBpAUsjD2ou0CJjBsF7GbbdzlYB1SXRYQ7mK//5Tzx31ypig0sK
PoyuPULu6M7MSfOAY0fMfSOy0C9t3mjPRcoll02J134YNe7zZIGrpQ/WsitIjriUkXUHEAgUbmNT
nwv92Iuezbf6S+OWWiTjfvD5BcKZIC0QI1NUcdlvrWVExskqc/3LCBZ4W2kELY8jvN8Kf90CwKON
KUcJJkOTjMVqAH+2Urr6snX7CPn5Oa8WIxsDbtxRez8I3ieBT9y35MoumPvpxPuWHMwBiZarIfcO
jW+8JUV/dsPiw8xBJoAVeHewGbVdyFqMWUeADgcZe0SWYT0RyHZquAP6CLDEvk95iugEzPYYHvtd
XCODjlCWHQ8eTawqohGd/zkI/VpQ0zwuc/uskHS9pNvBxTczMerS4zGj3WRD4PFaUSpncfBYKbnz
B3mxdFRuiqH+GJz45KJDMG90bxUcEh2U5zARl2RO77E23YF75woe15puPvJa7VCcG1ftdUbQIzSO
CYOGld3E8JUScVOeqTZ91vgrfCT5OZiXjTDEm1IyYMc2cwYgXzNDufW1+5qOR9qV5/sZrSxS9XNf
D7TisgcVeV6iwlFjVs0GM8f+k4T+ewvSw+iZkImsf3dTYIdjH34nYK26zEg3jRkEe+BFzjhTyxw5
v4LZ8Uq49HC2yUhSJSHTA2pmLbv+VOTGTkZWAKBnD0JikZxbcI/7EuGpr3t9xAJDnHFwLMwmxZ3r
9ohjNuVng0YEHIJr15QvonfajSvoAEjgBzK1WDHIU88Bs6KV9W34TMsQDdIdfq31ZLg40JpC7RD9
CkqbiddBS9zQhYKtZ2/H4BhKXHkU+eG9J4Vfr9yQEk9pXtW8BInhFHPw6VeuR4P8ctkYsz/f1s8c
2Yja1TN1PHV+GaOApz5tuw0efz4GeNZ6GbYZA2yTWiXVqp9Lyig1fpsZI4FmNMNII9slsdxUOeNl
JparyZi+pBIfIdN5z5DPFUhNk2PnMomuoJRk7yoZMKWFfKekyzalp45l1Bz9UH7nVgcjk1BMmk6n
srZPc012Ohq6V6pUrmZDkrdK1QneFhBM0aJcUfozYi/AFvfPq7j95SWBFWbpXzWU5zrM9pSLPESW
Q4OUPGqCq4xYsRD4dJZpBLqqOJdQvQlwPbns/qh8S5eVz9vNw1cX4mPg76mk+acr2ECeQfEf5ZBo
cFyCQjj3YGIBrp3CVFFgzvdkEsy3K/TeaY4uYfyWa2LYLbeP9Ry5716TQ3R/bH3/E0mFDCO2BBDn
mPHAXSRc1t1F/KG2m/snex/sVI87MS0tgLvT9sNHnRLalE8D7bXXhD6korJ3ReT9hX4zMSDBaKLq
qiA2Mo5XK46/YexSzhzH1p5yWcDXbKQ9UIuU3M+d3e4K5gQYTfpsY/N0bKk2w+RrUK6WiEf8DqTn
hd3+Q8GEbPoStqM+2j2tcBpMIXfK/BjG+ZflVBCklLUbMmw4BES3bdOna3d+xrnl7cd2oucrh7pZ
ecaGw+qRXrpoW/maIQuUXFsMm8bBNijoaMxRKz3b35uFF77zZ7IMm/XMrRPPClVfLZRMyAMchKPS
WAf9xHuXEkQsQDHs8B78JAmURKonKMGOSigB5mMcS3fjdEy1pA7klUu/V3fgF/zqJfbKuyainY5a
EU6jc84ArXA3nSA+ShHFH6augmSfeucex2826RgSlM1eh+9AzDk3K8pNMfB8QVCf0DdxJVKHQTOQ
MN7Cyrap+IVJl+EORaz38cmdcst5YZ9mm+1IyyfeZ9WaP3NbGrvWNI4VXYBExvv14OtjPArc4HxL
ZvyvnNKDF9Tdkxkb/B50e0VI7De9G1hrZx58muXMdGu1C1nooQoxF+K25JhJoUSsmR/pNDpjTslx
Z8H1ouXRNhiYuSO8CSt2fwsYOXf/ffGXMnrYYp2sX8XMbawqTaZ2af7s0dm5tnt3XLmW+wPpWe1I
ahItC12980aklU6TciyMV09nPaXCUG47aF3GVxvZ+mLr4kUY8zuXXhAjvnyeAghp1JLRhxj332WY
AdVs+leQOk8OhfWjTF4TFLUNIfO3eTP0iOoqxBI1Kk2SfzJQT5naGQ6dPElpEOqtealbRkmzJJg5
D85dopBG7KqoN3h2z04dXxNf38HD4WxgnDo9dUfpR5fEti6mrX9Ny2QB/Qyr6Nfw4jdcJa+Owznf
0Z86dK+IEfuRJq0cBxQdTHeEHyMgv+FTxXwV8fBIn87BDetzaEUROBGKEaXYjyyCbm21JGEXR8xb
mDVHb+aTnJTzhH71V/bTW5dH+AcnHDeRWvpImKUkGH/w4HAbpwJzMTdh0WzvDa5Ys8UUuDB+aa4W
G11315g+57YnCxCL8BIwc/RC+TjVRHYNSUVqhUrKiJ3GdPNYI9d1jGIOJoxWDFejZAD9CaqBY4Rr
7BMGPPc0aGzKyVF7KpzfEs1F1g6cTxPoEsFHLF5zxsRFzgl9fd1SfFYnDAiBIkQNi15KDLSWGI+k
/22jBR2tIHNofh3Q9EKn45x6AOczbi3b+TMLOHLFDBCNkoD0LOzoEXszrB6cyDaJVNRmdhLapoDB
CDZxpMIdB7vPjkjNN0vVew39VI/YB4f+VhImXjsyfyMoD9c6R69Rw30r6qc4okTCo4JkjD/BvjDX
kXLjJ+aaxe014Lle3oRijPXGa+03c6o4UlAXxwqTxISMi9RPSCMOZ9/sWROK4auEQB4k4bwXOaAW
n1084gAzNM/OJH/wDyTcfo1bpcyVPVTHuvnx9CE1QuzLKQ6NGK83opJD47D5O0NrMXPq6cpdFTV0
0+Bxajz4IJ0uvwxKbiuOHJB98dygI7dpc2iI8m7jMb5X5WByjs/fWg8iECc9nJMKxEw6WDf69V5M
6lzxGt/RB4y2Vn/13S1SHRNTdZn1tOsDng9V9WcYcrcZPbKZouckTrg1pQcTyOwqEeqv0VxgZz2s
Z8R6IOHFUVlAO0ffvBeWvR2QlLYKEyqFvAysQskLUDbHxG/tjZu7D71dP45OBi+meJ6LyUZOcXsS
1eUSG/9wZNAczdY7Ib6cLG3C0B7gEcfrBAPaLo2evUZ95mb40WSacHlbAhz4G5id1/bwkJp3aCMb
g9MgjLl15zfvVJvcNXCdUpvBZIQcB/AUY1JjbnIOvyt8v7wMGwGyMUzeDLorekTQHECnx6Sfw1vI
MB6zLUVO6r4myy0wsq+lDPGS/zcpD95Yey5D616A2n+nGPVx+a9DvXZrLkRZTE3ScndND8Cp7ggW
MxgZMeSWSn7FFFYwk35Xvq/Wc9KRySfT3YYAN7ru2w75JXviE38aF0rFbKrBDRQN3o9s8zuHPaeP
jRfP4RQdeAR1bOb+Foag+7QcHnw3uB+xH1fG4KyTIHJP+RSiwDuXyQBvMVnzP68g+0rLPAOdkgDQ
xNaIgWFcC9X9eH4G57BnVtQZZk3r8YIeENlbZhSCyqp0vvRT/kG98ry3/B4nJoqRwU5OFHRjF+5f
43lP0ksUJJIUClT06yMprNqJhpUSaAUfx3wc2vc47u8n9c1tHgjIkxLeP/hZX1hWLoGSL3ZYcUsr
wETTZ0N1fQXrJKl+VditBJ6ovY/CunLBgTPWAWqt6CmsbG8v+VVOxU0Z8cWunM0wGQ5oYP8USxBM
YRpNa8Ag18Yqt0S7Bs4K8U9U1FzymoBLOlRVhdzAfTHb+ZNJmfHcNWs/LmGYGNndkLNi41781aUC
jZRmJz3IY+/kj35P+0tY6UvfO/69XOLXDh0fCQ/PugcSSePh/BFkgTpCGjAptUuuaMAFmof65fw+
r7z/Ye7MduNGsm79QoeNICM4xG3OUkrK1JCyrBtCkznPM5/+fOwGTlcZZRf+uvhxLhpo2OWklCQj
duy91rc05n7AhtcMxOx16ixPypL7YXz6/Xw/mLywuYv2G4L6Uty4G0kMM5Nx8Hp1Um/M/t63gIK7
XvOFUHqDpnRYF2G8dbQ37fvJIGghJAeV0tvrJ+y+k+DfUPZpm1lZ2p79KWM1dfSXreofZFcQn2Dc
hoVhrgWEdXqZUPPj2Gw3jk6/o4Ap9gxMonW5qEQ6tlsHadfDBNU4zEl1IXLaPAirZQ4+ET6fT9wr
x0GtZkz2GvlRfmyktbcj9J0Ku8FUv2q+hWPuqPAUS5hL4RiTKZy9logMErJEd8gk21uCT0uw1DCa
HO+6Hnmtsm7OtvGsiADmN3LdGc1TyQTFV/ocZ1hw4P7tGTijM+eZcQKsCJGbbSuyL4glyJFcOPmL
jN01WIm9CXR531jVTUm7onkPanXjDJ2x8UoLQRkBMKsS9cfWad6iSX80XjHSXzc2EKjualZ2AzeH
gw4a5s34fQZR2KbiRxNH1FTWp8r75yK8qceawE/8OR0tBKMlml3jEZ/MBFPEGKE2TWi2SXO6dbtT
FrgG6ogRjp2u95M9lPedtr01Z/V9Pes3T3gXu0rFoXHSS9RW9/noMjAu8UckHQcx2ASEZsD6ilWP
lt571sYkD1NTPIYjI93JtU4lLtRtNbbbiP4VGuv0m8OKySQfP9+UPFOWcTRkHd9KBulTh1CCvx0Q
96xgKZ3o6ARYlAprV+87Dc5edP1wyOhoM3HPDrXXfCSt+5VMdMFA6nzoPH43U0TqRRu/VC6K0yGj
N0Lb/kffvXm9d+MZmhmHuqrMJNh1vnioyCiFCABJqsX0vcbLku+k11+NhQVqT+avoiqtS8L8xUqq
lzKcmusw6p/JteTWGygj7cLZyqRhwKzR/lhzh35LTaeAjbJjAOn7B6VGZAgI91eyHkg4MaAUymWp
NYs1KGyq1pkAlVSelR9Oh6oWF0OrtzmZl/AfwnzoX8SIh637PAujbc7eoQL7xuynp8JQZLnS8+QN
ytdxf64mesHSw0tjzs9lDlI8TtMbU5b73CyArmEbSwS+CBrXSftY6LLdhwKRDqMxFAR9tsqSet+K
CNFKIPe9r7/11mAQh1Gdi4npwdiWQFTSq9yYv+yWfJOmjw9V34PBFtNBTzRqrMH7AtTyyf/GNQ1Q
MZ8JxKAL39aUNEF6dJSBZYW4bJRg8b0BKSMYO3frdc0lbDPId9WlZa2lhxTQoHkuE8IYcu1+V7H/
2pnMsJb/Q27oSRinlKwFhLU4NQamSXsySwnrvOfYRFiBMM4MIl7JoB8H65R1TOtSS5/7kb463aOT
lXEoofLLY5ALc3WGSnQTZASeielUpzYHaVMSEIyUu3HGY1X633sy7euODNSc0CQUq5t5Ih/TcAx9
XRMEZhDbmfdyJ8FbKGO8Q7t5KzLVU3usm07v7GhGIAEdyqfyqh31tBCXzVRXxNFB1SEsXTEEG5at
WDr6FPo4b0g9jyUnUDOv5PqSpLh4Ro9/ILpPH0DRpujadaGN4L5lCr0x2+K5lOUXcRRPbVWYd/V1
mmEoHLuxPIRIDZDqeRhBxu/CJQAloN3exhyDoXgYRLipbSJRxMVdFHJYSq7NJh3WlRrPosFIE9k1
O6Sl3lQwYfEjXS1NQYFYjfvVugSS+BnzBSPgh+WEx6cEGbpxVVbXsTkejOo1pel9ZQfDOXHLzy5A
IOEtebJJjqzDtpitOFQRVRpcN2XM+Mn5kDJz4LBTmGIlm65MDmpLqseW09etFsOlAWe4cagNNnmp
8ctptOhsA12bEsTWXhNM/VCU8uJ0d31pHkEJPLot5HKnoC6zUm6pvEmSJrrKB5iMUSC+22FFNLms
+C48+/vktPBdB5B6nDpXmWABHqKQyQAnZFI3HAO/RfZhjs16Tm3BLB72iSFRZ7Qiy5ioWnshQf22
XkzAI/8Jh8JNX9MlTenUdGy9nH7yR1kOty1Jy5aJIsvqxdNoHO0GYVsSQAHJtHiqlrY2/2aDnQyI
pOifHXpXyEk2ZhTXODyrR8a5aAwTphFWclVWDmBJNQJ37NnBl1GE3fYbERfmOiXdQhczHTZ7sGlI
RUeI3B2dh3m+CvF5QFcezrEn6q05wXJVacaTEnrXNNA4FAWNdRU2PK85RwpqpOQAaBFBs+l+AgJH
yICEvU5JUssq9qghy3Zj/FE2A+nIpmN9ULMQ7XDOEzBwXofuTqdnq+B0iZ2EgYWOgl1+xynVIWCu
+yw65NzNNPQbHfAjsqhRm7jIu0DyAGGHmbzBL5lfiSyg416nN5VruRsvRIBbC3nHnr61besZLWb4
5CETW6XaNnZBXcFEQ+IR8mi7vhB7k0gK8mGKCgqcs+DS2YsAY8oos+BbBk8RRO+mI8FEx+yjqvth
TiUthNBRV2WXXpghtWcjGBDI4oED4ru0oqIIA40pX6yRos1s4r2n03FPAABPnzlYj4Wormqf8Aln
JJViNtnihUsKEKgd+JkrG6/yfgCZOaXFs2GEnDjSfTkYyaaGs7dZPLjanaFdJwP9hs55pV8quNuu
uPVTAy8Z8j6UjW1/u4AA24pvxO1eGLnH2G6Lc0th1/me8VINDovnh6H01uQ/7pqMiWHVv8mFmkYZ
iZkEK5lMHOg2fD+Jh0bPy/NTXo0XRKEhOkFSp8ch2AHEhALL+7OxRvUs2ND2qiEAUDsx4rtsvnPK
zL+dHJbokkKzlzWQrBQviwtqEqTqLsX7KBtKEyvrXkU3c25tnwbl70HO8qIYEHoDzXwFhc85Mt97
FRWHwgZXN3U4X5qwZyrbPXqBdSZWdKApZj621kwe6tjyQxCfPiJvilVQrCKC4mN7fFpWpkZjh/tA
hybb5sE6+tp9pXWSbhAANisOGOWKzvunEcYxehxWPwZ110WaX5y2qvdFSaigZfm39CMhYvnD60xn
DuuOuLVYo9cq4gsIYr4Koy1KWiqIMpp4fHQDyTarv8NCPY0ihHTevQwjfd90WTE4RTZDPRA7AOeg
QqUVqB806rbcRaKtrEAc5ngmv17cMv34opgilNPTH23+PjkdurpZPDrw6TYRmr/BLKiu1JKzO/7g
Fk5kKdWP4M4vQeR+GNnZVLQFsCNcVz7PtONxTWMMrlj0fjCW2CB13XsJtzjuOvs2ph1b7Wn5rbXF
/gwZ+ybI2aMNcMY0rT0JzyrKN5ZjHSyNY6Upy/Dac6+tXGwzX77gPRg2noVdW9LNpflTpcmLnWYP
BHa1IH98YPTW9JJl+pbD8FlMYJZMdvnv7uTi/h3PDF6fdckz0jJ4JwrAW7lyJIpB0A6WzJmyhYpa
ikttD+dgUUM2fvIe2OVF1U8a7sOKu3ppVPeSO8nBD/JLMiNHlx68t5j8KULb7GfU4au5IEjKdOP3
fA6Ixi3qM5mXENJfSs6WG3c6oObdE1iar2YzO7l1me2Aq6xdu7xuR5DhQ32bzh/aaa6WCxlaohmc
v5mFSUoFXVnAVs9mfIUQ7Ruqq4QduCLKuOVIopGp5eRVJ9CyI29RvdjOpQov4Rw+NBx9+466JlzE
5ainCHIAGtkVV0MX3kcT32x3DP35q56LLeCOA6SYeow/qV0yBjgkQtcZlSsWdyM82fN8LJah2QLZ
wHIrXbQEwVKaougZe/3dgri+krI6ODmBJ4Vc+Wlvb/FSLA0X9iaSqq8xSxLfLhnmt2eyp0hOZs92
HRTGNHB2vg3V2KDN1sQUE7Zv70D/x9twpkT0ePkXpUdvkrIWsxsFmOKA769mY75JBcaOWN8qw9yT
dAGoG7vKDIt1ZfjeLbWmu8kgioa1+81FB0378Bi0DHuHPuoO1dS8dmX1bvU2Ei+2wKSx5E3DRMpb
EGkWgS4o6PnJ2jQ89vKGCnhc7BLs6ql7LQf63EYSPsoZlLAHfW5i0xm7geCZGJwh0tAHnvZjKaLr
rCbzqqmzTTORxFnHNiHHaUtuKf+w2EgrqC82rDgJssTM9xiYvtuG3AdJcwLLQCCxL747Iry4ywvs
Trh2OhWqNR6JGtYXCsBjPDvZUfLc4yS2vgafoak8FhMnPMVNjiM2cghHdy6Z1SvFyphovTfj5nNI
029YS9yV4bK0MsMjVaBGTQxS2csveFORjXnVAWwSL1KZHfAhHiIUUb6S1bqrSbvLGSATqxK3alqV
A3NN+tov1IqcU+vsoeOGUh8xQ8bIT8OcSXhY6tuYhJN8ki++Gt2N0YkD0UcIRZ301EbieUKM1tFm
NKvmGHfetwJROA6uHL2U8TEK/gLs6NrDU+GDo8F3SCOiTMWzz6TBCAf1UOnp5FQch4U8ExfwLcrl
E8XeMWA/ZYIM34U26uKhHi2mEdphBtOjp6BvXuFffi/NxkGznDy0DhEYQ4Y5h8Mrvp1oCS7UR8l6
weZevTghb6Pb01Th66Gq5Y3EbgysOt5pZ/wsmP/RL13iz01kLL2FXrpAINAQzYdGFnNdC2/fxAfW
C9kA7zRwkjRlsieKjyznoT7B27tnizJx4TU4KLklgnH5KlX5Ze6QHkKwRUOOVNmmJ8whlZN84Vwx
/sMeraxnEiG2TuKgLSYZK3SCd0p3tEkUQCvSyRAEFBu/E5+gvY21GKdnvL3PdRzj9xacVBkRyKE8
MHnNm1qs3ap9XO7QhMTwYE3P7jj1GyufNwZzFOa4fImI59qC8Bwnmh9YHQTx6Mo4EGZeomdA8h5M
K89rD14xnUcVnSo72/RlJmhk19f/XoOrHGr5SNmtCmQSE3LoRd3ymDsknEeLsREEW8WDGs7zF4Tz
r2i2qmOV5M0W/cOpNzjoGvYmd/p1LsiSKDjSgnPc10X5NCLE2pgQljjRB3ejPz5a0BNM7IwDLH9N
9buenLoHxpjejs3w3Pfq1oMXK0H+RXCUpQq8A0vMHQRYxpOBfjQGDqMu0sQK5gdSgc20LJR99Cp7
CUl6nMHhRgZc/Si/S7KdtBpmg4IGjvSrZEtV/AqjF9qozYlVztjxB7KHqgmUpZl/+cQOOZZtbeIx
/4wBH9h5d+VJN3wUbv8GIrFfBwEjm5I3dAh7PPButx4kCYs5vvtN07hXoQG7C2oJA0zeJ5uVrSju
0ZZZFP7Da91S6qehPFMrxzuDw2ts2Ig62JMCYxFFY2qR2XWVOSNOKnU7m/IsFG3gbHIPYchZPRec
6CcywVTwOoCBWalkUa6TWWTiqWKyjL2WZ472q8sh7+Sjo63Se2U9mRWae0VaaEX/gCk0i3Xe3wUF
w+p2LIgEayRxmT79w04XgELEmwDKvpmWLBoHW/RoE8TdYWKsaCXb/o/Up22EemlEkhIf/v2FppQQ
dSHPFOOv/kCDBR1uY88gWkmJKsfpzfdZPMl/XSXCeiQ/6QAHqrFZY5aBQzBoDhPsJLU/PUIAGK8Z
CB+KXj1RVuN+z2bqEcNxNt0dwU2Ig7L0Xtr6u5e2LOwD/fT2JlX2IW6tL9PHe2zp4Vw4MzZxttGx
tm6yhqFekj5WBi0myeENHGTzWFnuDXzsXS0xJRbOS8eUYdXq9qHoRpQxYfK9tsgBZ6JNGNqRBWJZ
Em2xIzZx5wCsmSq2ZZjGam/MDi069xRMPG8QexntDv0rfJR6O8beN2SqYkuOzLFNnoEiYNdWKH6w
Slr09tE6zVsO6f265GywbWibagpNT3Fin/zy+yBGxAdhTZ+22uOqLpagcntTIZPnIfno8ozQjCJB
/uHCe4WG2sKlzJVic3aSU95SYjW9t7Wz/tFqqPKcqGjXPukJeYwSNYiCU4DjcEr9ZzzyR+aYWFYy
DhNVdDHn4KF3NBsyogLX9D4w9Z17J3tc/tKWVAvaSC7LvkEILjywDR1Sl7YTU9hgPtIjApFeW4wc
0v6R2A2eQBIrNkVeHrymuPaM+mJm4VU5waRt7EciVMW2dK1nZG/IE9JzZabMN3DNkTncPZOy1qzS
ZozWZMtCFqBPT+uDTMY8QQjXQGpI0cYQZs9jzvyjPU5MlTzmxcShNSNOovhTwMoWAxgPepqTtS2V
8xTWPQIoGV4QHm5n5MN0FRjiRQgPewO1Mo127jH8na6kzZjpdltXyFuW+grBzFB5MCzm+JXWjV5H
eBc4mSC7j1Sn16ozvmEzvQwNKS+R9SNFR45IK/nUJJpp1CMcQHIgp136Zdb2czFEJz/z3+jdC6Zn
5hFx9CYyvNvORfbBgLl7KntGTFKPegXl5XXsL3PUlxvwVFc5UHd8xunOnmOE6IU+szGclpfFG3ix
U4tTc5q0KJqTrxzGxtaQCWJN91jx2V3F2LWYOUvQr1hKh+C+n+XBDBkE6AUSsUwGLb0wdtVVm2wI
u/8i2KLbMWowo2AiHn1YpRn5fkgtR8YNV1OaEb1c32uIcsRX6FeBvHmzVIJKTQCcmBBQJ/ubMpn7
xfJPtpG4IYhwoMOTPtXZsM+kHtYlQmPDT8hi7Ats3JT9a9uFThNd57n5glLrLUtIIlz2G4xvtYni
dBScxmS9kYl1LDVVE9JPdEZIt6sad148dhBo8VQCV+gfm2I8uoHwD8tHGcOYUr3mO7PuLNjr8QEd
3rE0+Q4XETcZAeOrgaKxynzsqhrBcVvMj7KNTrwUZA3QTu8mCuISGyvjF0ipkehejSy7wpNxoLFy
FCNTVonhFY86FhAiQ9ajl+5jpzgOFWkkdZQy3uriz3aab2hD2MTMTHAVhueiEPx+WFDaMD2MKW6l
hocrBCCCoYx6xWgKNlYLBPUMYp4+jIzEW2ssLW6veE0M+lk5pul+EI9qLm1kyzaNkKLeQ5a/DDK9
DGRTJdUy0LuKM+INGvNDF+VwRVIkrqI43bhWxWiaHyXPJhpJRnRlhy7ZNpNzk/v9HYkgNFlmZCKh
c4djjdGzh6iYE8gpt31C8Ir3wvS+2MzuqT0PVhvSRw4xYJjqdQqYHfQuUJhJo4famX2JbKhU+YpN
k8ovGatr5MTrOi6PCCm2QCO+TfXEAdd/RpaGvFIiemN8iwr51Zuxk5FmBHhbROc6oNnD/hqt+/YG
D/7rZFEjbtyzEVfbInb3fgleGXA17cU+3Wt/ZqY+jdexqx6xyWC01+Yb7vOvtChvjBhdphXX/a5l
OsiZpo5BHsYPEU20bV470z6XPFhthDKyf+2YVa/R9NBAtcxuC1gGU67t6DX5dB9xnfvr/11A4f+P
7EEJ8vLX7MHj2/yWQNJ5+xPR1lz+0X+og577L2nalvAUPgvbszXkz/9AB5UDj9CykanYC2ZTyf9C
B237X0pZ3AhXWg5aCxMsJw6RNgQxK/61/LkNINDzaEx5/zPo4J+IgwbXBSUipRL8+cfbQ5QHUGzN
/1M7Vj8Q+NPtoPvXzVpVcQWQiuiIpz98Gef/sAv/BMD968+XQBj/+PlV7odEvVGigA+gRRJ6Lapc
3+J4/Z8n7teE3V9cgO/ujxfAWu23dRmRS0RP7VhVMjpKjXT/9z/+8in/BTL+v69nuZt//HQkl7Ib
aUXvai/DQe7R4k0z9idndGhQwEtxKXxoxor/IHJ/+dvAkvzL6y0U1j/cjr5NWMKnSez8qjbvuXpL
DksbXjmqHO9//yv9Gej6319pufQfLpFZjRFPdgGRlRHdVvvqEPQKqGo9nirH+od3hWf9jxeZEA7H
se+DCsc5xQgXa4Z2Ow4Qv/8dlq//r24LROc/fnwpM7dSpaDw9bzmPasS866y4fMJ2cUE8dUBTgoO
Sb+/2K/uifXni+nYm6Rs2nlXD6hksmk0bxpVvBCDbp7+2RV+wn02jTP5jsUV3EaTwFRLVZpbz1Vs
iZCtabL8/jLLl/9X39pP7/owV2jrU5FTHU/dB2cMetxBrpvsn32+9dO77id+3BLymO9K+m/3sC2m
E+IGxMG///F/cR+sn950IwWPELZexng9p6Vftjhmk5q0P7uQu392iZ9ed3/AMZ6AnuKU2bWbkjuw
AzIToiRM8offX+IXK4r10xuOualn4h6PO7NLTnIFuBADaSJPHud7xqTNndOf/9mVfnrRa3TVDoSU
cTe7HTo69PlAF0TFMRYbWJLO4iGMWlSgJajF7e8v+YsnzPrptQeRmRfEPlJY9j7dvtpvqF5IZHj9
/cf/6gn46bXnvmdpBmsDq50u9mMbq43tApKMI/QIv7/Er34D688v+xjR5dAywMQwF3T7B79UJ6vH
S/H7j//V3f/pTdcezFkSITJEFuGEWFUBz5peZZnl1UMTWNMPJrgMWfUwMMEec6hbwd+sYr9Y9q2f
Xn6bqYlrgFjdebOPPg835zCATavhh6FuLRb599xWx9//mr+4UeZPK4G2B24/oVa7xiVixtUJRgUn
p0u4qksvvPn9RX5xq8yf1oN2aOhYT4xUPJXmr4YNCX0V2X2g/uYb+8UmY/60GHip5/TDaBKWkyJo
+D5W4aQwxqNWIBba78nTqqodDdHK/ptt4BcPx1Lr/XFXIzVJy6HOkl00gyvDI65q96GP/bA6oxsd
MKVlFZmWc0rD8lHSFxyef/9N/up2LX/+h5LARGnCxBlWT+uNvXcoCe5zdvAXsOiYSU0UyD+7zE+r
Q9I5ATnQItkRiJg9esLoP+EBJz+6cRDyb67xq4fipyUCedBQWiTO7UVEM4nBYT1v9YDg5m8+nwL7
r3dR86cVIuBrJ8NHqn0XSpfeCJgakxjXBBiZ3Rmxs8WSzauFLFG5t4aZdd3GmFTgrPp6REBmCh1D
zpaz36/niirmvumbDrRmrVpGGAiQzPa21V6YXiE6GOJNpW0CVIJ0CAGH2jgGbxmi2Op7DtWv3hi+
XxXf3DIxFJyqJkuq13wkg+cN2H0y1dsh8yf9GdmWw4C3DdKqW4eOp4uK0YGVffra/zfRKxiKe7CR
tXNodRG5jw4Tuuac+mmk97NT2Oa9pZpoviZsLwBsH5XW1tY9awid+UL27wneimhbz8NIYpMxJUt1
2ZT2V6siH9m8K0E23nc+aBNiL/t+ANLXMmmBdRPi1niPk8r0ELgQwn0krK2wPsm9DZpbNy+r6baI
K/KRMpNYNSBRoujHW9HnTfuI8Hn00M2lkfUW9403bMIhBUnJjCQyXXR2lYcLHhRPQt+tbFB31iGS
1aCOe5nu8Pe5pdimYanQQJSdys1VnkB6eM+UH4hLn2TCe0OaZXsfhW+b42dLRo33nramjZW9HhQR
U4lnx6TMgeMzAr2NxzpCO1M4fc8It6WZhuV9KBBLZGUTfZmpX27n1KhzdLO+b70Y4ALK60LNgu8F
BGXGAMAMPWXCn52JweHE4c/1G6aJxr6vhGm3l9qzlUDfR1/iVg7SZrXQUd0/4bRIaeo3Ouig8Y4E
cCm0vQzC+03r5cHMTLihObkO3QLLTi+hGuISQLt1O6a+m+3Shq5nsmM04xYI9502qlBfZGnvvpOM
0BWfiA9qc+f2tRdfcqFL+QkfZCIYdIDGxLxm4FG8zQxNF8voXYIaV8LUKVUzWmsiBme3Hqyz6uqw
uB17M7cuvVEhzjaw3gVMgaJkoHdnRwkBzKic68w/aVSnNb7Osj0ot0m89ZyH7Mw0SaL5sTU8U2Qr
Lw1jaGZ+7fjTLo4CHyGs7dexvy/dzKvVOisajedGEcS9RNvaUjA0VEbVfaEiKl2m1C3oIHq1WdPQ
9KeF0/LFuQGJ4lBS0rGa2TGLMr/RKi36YDeBVRmYv6h06F5zT1nusy+qvr12o54qpERZLDYB6ZPD
i0AvlEMnair9jVcyBt7ekGF7bcoBIcRuxLmRYcPUGu1G1irlPTZlPk13MuhT79FTRd98ObhUIPxa
mUbMOzgeJTZPN+5xYnM7y2Mm7SdeGL2TlybiBz2VYY5Vu4KUtUWMjXF5pZsBXkqQFwkSZWSgdIVF
6VYQttIwxEw90kxz3iN6iP7FNQIn2bVC0gpIU1UyYMUnUeqXAdovkU212VWEUlXGvOcVcRmGj3jt
+ju7ciOAgTgq8Z6FAjY8+G1XXCn2qnbrRcqDgjbKyQivIfpH5rckZ1pz15bhbGJwgQa7ix30PVjh
65zsW1OonEg80QL6L5A4zTdZK2p1DqcQPRBnsBjzMi6VgvzRlvCyawgpwExoIoJe84vefnHHfsi3
3oTuDdxi4OWnqV9S59BaqRbJnaez8wDuh8TFMkXI1WcF+3gE5JI0eC3S+jCElR8yG4vG4YJOPfag
VorUxJaAjbuJtzGZh80toLG4uioD0nrIpVVW7gMdwWWomYhxrpOP7Tzl8UPb95gAUar2C29nrlE7
IljHc3yP17o1SQ7W6tnpR+/drTvEU8KMOpxsTZWG/d5t8jn6GqSVIYFvowyt3drVA/NqUzVAHvy5
m8UeDJXnHUInQ3jtOanMkPyrxPTukCNq92InVjYdC9xE3k2fRB4hZGSfj/YGL3ALMCpFBb8SACDK
jfAnDNxZ5llB4eDww3fUIBMOi0wfh6zheTlO45QCSQWNgIALzZ41DE86aHzXo9+KoDEFkMe+Fu5B
2MXGuJp8s3OfSHuJ5nVpmqL5NHSXyefB0ghSEKCGLU9ANBiveRRLUroLu/VS3kbkhsybm1EzKADe
hGmSMQydCpdcgvwJpIxvXTvTwrNLJwt2TqwjTAR+YECNw8iAzOpq6LUV7CXuVeIcZVMbL5MW7nAc
YypwPEKl7b5F5ej9u/tutLed9tqB0GTyytdzUIQ860MJ2dgvXd9/pv2ck242KqxInUE4642JpwKA
3FAz4nP0hACWnxuT3R5jamxttZf7HuAHbO/+ymkUSTkp0pcIOUVVIhqxKqMa8QiyGMewmhjybafS
MqOdG6VCkXZrt8VtkYn+RVu6AmndyNEh1pBozWId5GHpELebo2UsbKMZGpyiVVA+gHSsZryacmI6
XCg/eUkL1ssbj2zu5Dwpnbq7mJWvv8OxENc3YY2vdjVOo4P/mQuD6cnR3IzXkhFkI7AK2suoNkbH
dQVuI3aOFjgaQXSIiygu9TEq74gpdsRzrVtrEmu/y8b5ig1q9m/SvJ0dKNNlghondszxI+pF770G
pqUgW5sZstUsNUiw7YfOBVPQ2UG9qFSr4SvpWB02fSKm9N4jt1yfbFmTf1sEM3okpCYVWAQnKWp0
T1WvT80sYuM2KqLQB81SL8PLDsd2denCurC+utxznefWxCxDanQeKhwR8NPLJ69Dvn8z6LwhGt4q
WYVIAciavLsmvt2bP2y2Z5OtIBtDyARJrUjqHPK0f5lBjTPFFzNcacohRttXRoE86HrK675fqdGz
xK4HAv7QyC6b0JVOVnlIme7ajOY62CbU+0GjN6lZE9paO9IfPp2ughGzqty6Ho5OBRySPbkN5+DJ
6OKi2DfEPeSfyzoipk/W29DZN+QAzieYFb6802WamcxD7Npp1lMXjfF+Vm1CKyZgESHU1zFxEVsA
EdRehlEW37t4LXvsmkXmbgsjddx37FZWep/gV/S/UEzRs93aKnaZUojO04cJGM0tk2THu3RImRgl
KJP8yONIJOHKslVZP82WAqgYdDLPmDhYVTahQgOce93D/ps2U4SE/MGeIdA/z/1cgWkZe99H+ee1
ebENUzn1134cWe5LOfjkNo8FbwxJoxnVIHrMLMW1Q/QGfr6wTXd9BP3mNTGxYH1DnjIIqLy5AWUm
lBPEUNC2sLsBfCInAm5XP6IRb8StOxVR/4SKJ57bVYZ7sNi2qDOqc9ViqF0hqx2YJfX42lxm9tjo
kTH0WbBN6QwsoaFW9aBmtsgDaI9seBJB3NQPxVSmtI9ynRavPatP+Y3Brx1emqSz2ktp9NbwQm6w
Zx2tpm0mPm25xVdNHxnDCX5cMnxLWt/7gYNnLO5iWyB6hnUifVqQiFduESO202vVWBgl7X4u7GNU
mi4Qfb+aRxQ2fZICDrMc0CWAVBIiIhuRMU1vuPR+7sA/bI25ttl0BVCfK7SdbnlyYkOVx1gYUsEf
LSutNplfON42raeofS3tGQE4Tp5heR5Qc3dPQRc19aErTUR2cqY1A1NFqM666zWlfsN0tWzBz7NH
YWkImcK6UFsA+qFrNY0m2Ishc8frogTy/+pWkzPfVDyx8rNMVYXmR+hx8KB0mBRt47aXVboEHhVj
EkGOpiX7OARapvdEeqrsNUs8q8etGZm8i15WmDbO0TqH0+1pTOA1eHJ5ndlG539z2ZHbGAVEqsZ3
aFIQ6B0d5+lhkM0wHAI2wnkLPM3uEdCW2fRBfTCmdxi1OZHIEE3CidgPV+3Svh2zbR2RrIccbxTW
/UBp4P8wIrdTx44mlY3EM5zrj2GYVXaIPEjMgE1Rh/CSlWAFP70GXyfaOxeAGOV64o8ZeFkyt1c4
nC37iNAbCoAlZy/adbaBO3WesZW8dAIdO+8R7+7OWmrOH3WB2a09COI0m4XR6BnVIR+igUU7RFcE
0bqwM+dOuZ4dFfiNUsAw2kxHzj6DiBQhvbiTc3Q2qT0emDrxQvv5XDavCQiZ8hBN/4bCMUlvQQQC
tYymLxaUkpVbEYeEygCaJLNxZFgjkBQ7BovISBQSWo5nGhePcNLg3o97AHebcYz1dONgccTjBtIz
vZpqIx9vTEdoBWJEzONdYTmxvCEG5f9Sdx5LjmtZlv2Vtp7j2YW4EGZVOaByuiDpWsQE5hHuAa01
vr4X4mVleyCDzio360EP8qVFvEyQBHDVOXuvrTgrlTEh2XmnsXkT5joklr5yHOKlAsci+rpw436F
3yry0U8P2six0Ro1AhGk3V0EluE3HPYUFCOLEKVSeSOp6AN/yMcca2RTakAc8IXF4i5xRs+8ULSs
br/1cUpU8mg0g3M3+AJCi6Mx253blq2rVzCRyRWJXBEQB2KnASnh3Ti2yEDT1PY2LplL6jmOozD8
6dccpXcaQj6DThGr7A1yRbd5sZ0gR2XjlulbwLRaXPSBnribyjCCxlwx6+g1ACAgTTiz3TDuEA+4
atQl2L7R8AGB0YzmAock8VhoV+2q+4H+QvYQscE2CBTSLcEXSMvNTGXwjSUbYeFkSnYTeR0mf6yJ
tLVcb0Ag4Q1aixltwGNJcJOvFni+1ay1/Wc1DFR/g9uzS9E55gl1CbzHOmniHM0ayJmmFhDAZKRV
pWwQlHVEe5VlWz/BaSwR8KmOFSikZHQaWUbbni5+rq5EFEfeD9EqqAAwkXa9HewEeCMHj2Oqu+mz
4xe6dSW7bGTPLNtWARfbsYkngl0NTBvnsJ4gTCpI6XMeWmTGhoW3IFBKCIz4npyJoSCyYMOm1tCX
hEMB53zJRkdJLwD5V/59GWh+cBgALWrbUlHzbisKtiivauu77Xlu6NgPF5K5lmyIksYMJeZWb/Nr
pS6M4MHJg6G5tFXbUHLUSLKGxcZMJDghSDLQvyVmYbNyFhJnPpbEVsEKyzFulaEZ8LG7wPfMd2Ug
Kqr+Vc4U51SlXV7ilFbkuRFz0tthocshrCd9hJCnoHkPrGxEQQWuLVZihbN8JInvtQAu43chGuht
UFWdgckXoKCLoYAd4jBmw8soGl7CVGqWexc0ap2CqAhtqZK+EAy8yESqAtHKfdd+dUClVJdagcEQ
q7TZZu24yL1wGLYh4g7ZYxYdWuPOKVvB8dOPxyi6adgrugDMStc7tGZj52u9KNTygQ44gSjopnwV
a66d1Lq/lpTpPeS3uSYWmYtx+lKPArcFMpir4TVx7KLeso021LO8GtCE5I5w613AiNBuSj3VxAGY
YhBt9CoO9B2yfGSehKi42WVviapY9SzQzmVlDEAdYMygBtsNMudfkN6DiavvCmkEKzAigGjOiH9s
2eQqvuoXIEvUSGBw6MpQoNFFeaFp79QZbCR4VWizlnmOCKPHMLCz8bpRGgw/FJ/yZQ2f6oEzBQp/
W1e0Yu9RSMy/204TUyLi5KqKN69jd7yUmuuo9zKM3eJHT66zvPWaDiC85xoNO24LIIa3bMyU8iWs
Nhe5HXLi1CrXZiZMlyJNw6aa+lOfciImrWsDUq0UxLoiQYhRQiILNl8Cn8X2pTCsoe0A5Ghq+SzH
yGnv4XMnsMEGxv4Yr5q8crS1FlmagUPUTxrdAUYTu8qtIdXUfKUYxshbUXpOlHvHwd0Cmb8muMRc
pKMQdnUhk8TMX8j4o6sPPddLteAmbYo+ji/58gOimkolds66j+PeatIHpuUOO0bAQwdcJz1oXG4c
Ruk6LIUszlAmJxkuq6GH02xvQbj1PP8UEavXXQhECYp754eVpxevzSiZDRfxMAByW4ydbUY3MbZX
qDyx08hX+Fl6fOb6judyLrLGYgpe8Jlokt7EnN4JODs4UfI6HvbaQIRPsRiAKPe7WgayJjasdoaf
mskLC0zXc723ODHU4kFBZRDjMmjG4ALek+sDO5SxB9fLiaH7UXSyGdwXg6WMzbtJeGD14hrk4G3L
lsjiGy0exuqSFdZXv2cFu/utEWV5lm4Mp7HrC2ziTXUR6KlkfjdbrBG4xCFYmYeM0aacjyqOqSet
yZ1fzpxRV7c9KstgxeJGGp3sCijnGa0rRLJubIY2rgGbt/SuczLPSFf4MJMOKrMH/03sYWCQv3au
x31U9t/I7tNxlUnutrux4izt1w3TaxKtuqbBRLYxk7RrLhUsMr6D2rEBiQK8ilM9DGYIKwHsqMIM
xbmSG7YFzELp1dQ/MwNjTNSL2gpRuxHV01pXxP/4dnEuDaPJr11AgBIBfYz6gEKjVTjJjomz729T
2xlgPhiD8DbQ3hM2sQpL3iFgUu5uK0FUVnYxVl5TPP3qS0xaIm+W2vzjvwK1/w5x/tcf/3F/OlH7
7P+jvFTHnNpix1VL+6ysfXKJf7y/ZWnw+jFdW/37//u3eEnT/xJowWlAGQiRyC+io/e3eEkTfxmm
YRIIrNpCBVnP5/1XOLH2l25phKmqFLGQQE+6pv8rXrJRMzk2GzQ2dbol/yeJqao25Rx/0DRYJB87
BttDU+iGo/P9Zr2zRqVqpDGHLUuHs4KJ2cDrCPSy7EBbJBM48LpxSdnuQnTs9qXMy4dBsc+iDH87
glwgEQ4ZZpQ+FAS3CztrDo3if5PaXmnDB1mPz60V0Q1WlAvLc+FvWxuL9vbQ96ugNDDFq+azPRZX
MSCwKWxwAs6mg38pE/csTtxqE/lkjYHRczoHUw1pIOsW3oIwx3VjDTaG034P3Q5TkOKTIV3dd2DO
16xIwH5lxG/RcvaZY/JY9xjYpagVSjGC3JSofnBN51UfwgAkSYT6vtGJmZJ4enIYEWMPBXRQl/6g
/qC8scM9/TN3UD36YQ/k4SqY2HCle+vq4HtJe0iWDjuKBSXJYOEPxF8oDSbtIEixzFFDWlovHQei
RTM6yCEb9LBy8upUC6d3X4KOYjO7ewTKwXiDOLHLmcw6JuLF+MPzQnyuZr8LgiUERWxBPdZrwd5r
xTkFKMajHlv1Ui2rQ0RgQVmHN4RbIU8p7Wtdsgpno31p1fCa63HHdvs6VDK8igFgIaJE1+hxcFim
IseJ1nwzMUmIriSjoqMklzUbNNTZSu3jK9co7sFdXNZtdIiVb2rtPDKJs5XhH0HwRP3iO7C2K+F3
F72d3iaEK63sLr3DijHIcaeGVFv7kp1O1VwpQrnSYAonYfzTyOVlB8W9VS26KjbMel0497LQHPZR
P6TbPgYW0XYS2Te2yUtBXCiYdaMnfHJHlZuzrlFdJ7FK8KrxqKTpTVfHNzVlHQxVBmzK7tUykZai
mF+ptpcsnDKFNlRmSNDT5CFvozuk5ucs3mhyq7Ok764Dn0eExfGqEbjm8r6+m45qSjTpPRpdIN1d
J34yZU/adyINtt0yoDgBj/oXIFSNl53GSazrQ7BsGJY00cIRCwiLUr+l2HyXeXVRcqJc6qEfwFm8
U0eKAKk79KQGYz+lCLNS2u5J79SnQjNWVt7sOt08c6uExLXmvgmg9xTpFbCyrdW+sLKTOmV6r1hf
z0coYKtQs78jq36AWbxW4EThpmnvpReAQRTdBWeCs9Ijj43ZbVF4Q4nCnxxMDMcVieALszB+KD3O
ZlAH5QqznEkdchlU+XU2AW287uHXv5U1+3dcnmutchApI+haubp+1vQJ+Raxv0TW99YMEaVZ99Ln
iLwwqu4Ct+uSLNHvnVW9CLv9aRsDDjHzWQfoGzlwdrrOKs+17AJzHmfjKLn2Wox1BAodUDlbA2pe
ArhI0RvLemNJwLUtAU0Lo6EvoEeMNkFG6CDjp8EZ1glRDl044orsbmiB7aRO2JfwL31yWulavsoW
qNFjNlq8w1p01Q9YdQj4bH2bcwR+HJI3VFd9xIuOdwCPY2KAsE8JeCQ2CTGD7cGvY4NAiZCkzk5/
aiMgX4IPp6/Fz6eCOk6jO6/F2mW3FRtUvsqYvLTeqw4a1I6YkG1KnN7KDmllDRaiZSgW/AGEaEa8
mSM5SRAYm0tAYSQYkVWq9NdjW96Glg8ImhSiRVzjlPbHRduIx4h+JWcAcdHXrnLmjGCFtIxIh7hB
JAU5acgfbDJb3SAm68ykStJ3RORUuJSQLkaTrd6PCh2LRLq1JhKPGf40CvoPkVpc4ZnoFvUUgUmJ
mC6OqmB27xkww3s2dto61MvbYamyiU9aCBvjKIdNlk3AOZgbWpvaMPJ6iDspOdq5AD9HR9LUvac0
z7+N9HMwJVTVapwCX3TOPL3nKsv8pUk4pfSQn13rvYdRuyjvFGoLfOn2FUoCdRN6ghABDsIY9ynt
zIk2fNl6ktDDPnyvJXJxJ6dSzBpA3YUBpuKSBH90CWKaVEYVN2QXOjfU+2mxQeJe9+Z2LHsNd4rd
MiGL74PxzQ2RtXcC5kuthJdGw54SkhD9YSpNCnd3ATmlxq+5MDuqZSlIEsGuHuKneAce9ZC28Z01
tm+DHZzTjSGRqSPzkRUPLA2/RbWYW2ytekxGU93I2riKqv4h5h+LqqdKrwRiWI7BrQPhga5XfwaK
jf90RLn5LWEevO9uth7cBJdokySUkpR7W7oEJuvhi1rcCFYAYA4YMirrOUxwykIup4PuGRQ7aLdY
ek67lJ08doaLSqoHFj/cho5lgrj5XjUxO9DesFaV6T7EBREmRuvu04KAHZs3pjLluujCq9IF+lOL
V8UrfjT+hSECYGGHWtefAShdN0S1djZedMMovtGI56nI5MlqunuIJJeV+UJ8zCMG7xfVSYhFjoOp
SEUEGPvoSMnvczd+0xxXLnwMrRNTWXIgCTajVl6F0bAuVAI4SrghXs0C2rX5eZ6nD5QnOuZ67khQ
9Y+kDW4597OiWXDRek6fHA1XUhcZCcSQjBgB1Psp8WPSBsSW7luzI3RGZcFGgQVDUDHXMrdf/Wp8
CA3EZ9S57k36GK4K0Lk3jH3uVRHBrDZlvNjYNUMCKc0EU8I2f9kV6mU8TpTspDbPPdd+02Ar2ZQa
A858iB4SqWExoHi6tB0IboID65LKNbXXzKKcVNZrZruDBdeA3T7fmYLCN/SIl+q0cxkh8IY8LRK0
3VrftcoBxcKNR393Ad+YjKW2f3QS7T0tsbs4dnLr+e2O6Y74y0f0hVu0C496Ri/ZNC66hr2SV69Y
nXLLv08MkoBKXz1zlOrGNYyH8CmzgYPlOTEonUmGYQ050xDWhd1PWHQbnihNmRQMSn3QNZ1XGMSD
FbC3HKRG+QZEE2/qzquyJ1wq2plFamiikdDco0DuquaicqFGEQ3uqOOZrWbnnvb8a1MGUY+W6DqE
/ERtVWwytGtxaF2RKviW6O1tL3K5ADu2cdMepBcGQZE/90X0ZgePMgAs04Q/60oWyxYm2UrNywPN
ZWKAA5h7pdzpSYXZij2sY8Y/w5An7pEsy5xP0l4R0gZ0W6JSvOlgDVeMLu4tIgD2kKrSQr1vmWWL
/HzqFJZdesgaxV03adkB6STerm5YyzwKSN51J4j6zgkYqdMGkG27aqb6LkqIFxBTeGq9n6x8i7CE
ZT1q+fep6tEN+WHaJiaBed5J877PmHt6WKRLOr+oiQqgVgCZw4yFnLMClko8yPw+qnn9g/ARoJUW
sWAlJTCcdsTc+eYbffCn1iANcvKe06R9t+EtLUyqX6lvf9P0TUcVoM9ulZItbp7gtoKnS/p3I2+p
03JY9dOlPWU5uXn4ZLGwqylBtG2MfLzZVghbsFEW7/2gBGsf8hrSWTr7seFdZR3Mh5zs1aVg74uR
i1qY5rnx2tbdF0LnSb8sScxufTgtuCYPmv6mWmQqhJXirOPRgZCi8g60OKfMmvZzgtiE8OtKQf+b
S539QApW1KsKY5NvO+oty7GWlxENvQX67XghaoQGoavBhkUGUJFjU3QDwLS4hzvbRfdejyYKpPmK
qGWa7R4zO0C720FDCYU8jixvdXhTelBeVP/3JsoB6oHjNgOZ4LDlXlFz6lbk8G5NdiJrsw4fPB9s
ot0vNdi4Sz33J0gP2QS8abSwVyRLspCyQ8GGFm773KNIkBh3Zj5xIRyd7FLokIsw35Za259TTTpz
r6xI0da6diP8rF0OkCJbejhbG/kcvjq2IR5zeYlFH/QeHzLlohltgtVyyABCVmRwYh4vdYTZ2mAM
mzHNxxXxGmelsJqtGl1oOK9Xic48LBEo0Z0sViITZI2yejYlbX193PXutAFKsGKOOVITREprmCod
9TBNIYWvdR+qMG2ZRK5DyqCZBd6mqc/60tbOulF9q5oUTdOIjaUZsvMsGa6AqsBaX7rw+qn3jhAA
pQ/hv5IvUh+ZkUrGbO2TQmnQlvMaX8AK1B40+nCcsrqLJLkdCoPzjQXfJcoYbo3xPGbuDRC8m8CH
BIN5dW0QBOTH5TfUWcmK14pNR3WXddnd4DbImkjQoHWGpqAuVgpN+iWLZTn9LOwXcEDQKDZrdJ4J
7Ri0Tmh9oE5Kdvw2KV7LJsoBybuDsvSVoV8HOml1ZejVW7CAy9Zp8aIFFidU80pvrH3RJAjdAtFu
kYmwvzJ2XZw+urRaKPhdTjhDhk25hqNGanRcnEcdM3erZBwddOUBVQ2gzJJHiXGWBpjwY3ONCO5Z
sRtz7bToQTXqE2dwXdfGaLyPGP+3A1i0pV+D04PtF0AWJPWLMufoWjsfvulSkz35Ee2UPYDtrhAw
qkVdGhtdbc/1DG1AbMtLWn/hJX24MyPJ/LMgUgEOGiaJtekidRoABCPwnaxGSuemwUNqPudD6qzG
ITn4KUF5BvTWQ8mhKcVgf1kALzLbtc8W/ixJOaXkNdSlKGnhDdvihjYX24u4MZfFcB1aanuFMq/E
o9zRClhWJe+uj2HFTjmqYHsO97/+MRLjgE4p9LcumboR6S9QubDyIY9qNmnSPestSQqxIeKrPH0q
vLBbADrnHETuzbKrWdqAVWebRu3BFyfaziC45FuS7VqNEZVb+9qNz7HFxqu0vdL0On6s9O47jxY7
PsyKTerFyrIaCohQhQVRqwk3wjU3Xiu3XewSZjE641lYDcON13gljNBdSt+UBSgs3tziRjPT/EHr
ij3ZPs6VVct3v6GDpdAnWigPkRfeY0TtGL0uDO1c3eiK8l4U1T3kNDY+UUERoClIbkV9x0zLcUqI
Yk20UdwACYkbtnQNmCD6Ek+ViW5QTqknZdHc9kOwov/1EMbqs25mt7VIQBcS59AW3k1VJG/An9+M
zrpNbOuq1uWuDysUqU57kxj4xfW+gSGU3UlPeyACZUMpbAsdgMY2zFBam2cy15Qzuqob9IL1Rku1
tWcPNyV+lJVlJXLNiFpVusMmsc1J2aJZ5Pnmi50P1VqZ8N+DYd2mRVDyioAdCWMTbC/bpLIp4ekj
vaaNocOUlDt4E1DBQ+gEoteee5/5m7p3yh4vfLWjTr9IbzTq5DhK9Z+KzCp0OtC3K8MCtGatEzmh
ETwyCPyM8nqNGKq1yr0uwHhqCNw4CELiueDN8zwah7rMXgyLfD0lHspNZ3vfo/o8LuhX6BqoKMIA
NavZ14PxY1CKF7Uli8lIm5+ecl67+UPEmXlBPqPfKWepdoYImLUmSrql1rH7yKfZ0DHTc9Bs77Cy
qi2HkzANaCAy80NhMhMFXFCY3Tsob8iMems54jgOmDyn7NmRiuDFG9u16pD1QAeK42o6rlMKA+wG
BgpSHFTaLAPnmbHzn0DLamhyynQ3SnOQmF45DrIZ7aABU0ETUAhD3OLQK4DxRMukdkOKPMgIFUGA
s1rf9XSAQ4MQXIKMqSPa1iXA1HFlFfiI8UEv3RoMcGsMFWncSbF1XUR1FWlpWndVjvab366NPSKm
lZ9ThqFH4CyTim0SJfqWfI5A2yTYbzMc6nAFLeOcSPtXOhnyIhHGlZYlxtrk/i/zenjDb0K4ZYJ+
kU7vReQ598Eonnr0KBU98xUVJ+LDzOLVM8ufo2Zd4+wkA5xwHCdizq6MIF/6jUvJy8VFnzRA4GqL
9BTJSWpILjhLx3YzrFATrPmr2rd+ZBlTGec9l0Lmwg8pOQVdfov2aNEh/W6SSl+7aXtvNtY3tYJW
kmVQHl29YfsnjPOovIuqIr+Nwug8LeE7jjXUjMhh/hlkSQRuUK4a3XyzRidfp2752AKEKwHubyLb
RFxHEHsVSCgnfXIT24NEZKz9cAcIi6ms7gO//wajKdmoNSLpqnehWFj9c+yFzfr/Sf1/F/ygspb9
rP/jN5fyP37/I42FfzYeVq/1629/WKd1UA83zXs53L5z+qz/8R9/tyim/+V/91/+r/dfV7kf8vf/
/N8/siatp6t5Qfab/9jAynG8+r/0g/S3mv/0P/+74I8M9i+q/KYUmgkh0TD/VfC39L+kpRqOFNJU
paYbGCP+WfCX/CuT/6fQdU3oqsbV/lnvV/ExU+2nSA9kBy+zof1P6v1/sl6wSzZm7inifhK0eI53
XZSEYbG0K5usq4cT1g6+5YdWwt/G2OnqM4cUvQ237GvFu3YdahZxSq61VRKxhXIi3ny4zdf/PTc0
HzF3Q0foMxK3Ve1DVI5U0xvOwg3Ktu3nV596HXN/53T1qUfywcbjWVpkypykvdylzlQrwS7Twy3h
fT89Qz3/2mfMTFH0iqvcEr08yKz+6ZrVg0tVoW61R9Rhf7fjfuvGnbKMTz9j1sqxw5IToaEZB2C1
2wzCexepq699++nRf7hDY4nyXoa6cVCEuJcuuxnR5neenz6prnvx+WcceUn16e8/fEaXISazWsU4
9Nj6SK7BU0W9iqZmceJHHHlP9ZnFCSy3qaItMQ6CzpCeUgEg0HcKmvjxtR8wMzglLmU6t+f+ZxHI
nC7DO8USGZ0YZcduz2wMkxOm5Kbs9ENXFZxPKvsxjaP0xMV/7wb+awjrsyFsKXT0ezXWyFcxf/hq
zJKrnOtNemEBDal7Inrq7uxLd2ludq7V0sJDmWqHzOdwH/gQvzvoWp9f/MgjnludM+QXQ+D6XFyp
gQ+5tDBaMdL17gk/+tpHzAayMOnsGXWoHZxO25Ikck8eLKjEUz65I495bnMmwK+MkTDR/Rjp2vlS
R6aPKenETHfs6rNxTJXEFLWuxNeoFaldJqJcySJBTvD5vTl2+envPwxhqU/sSAJ+rtEYcMhFBbuO
c6F98eqz8YsENZVWGXvXqe4TKtSNJJJRgJYEGnz+9Y+sA5r2+9efLC5xj1Tt4KrhGYP4AtVtjGWh
kGfszr/4IbNx3GTJWJhgfA+YF1/jpgdsqm2gzSPtcqJT6+X0Mv5hRdNm4xks4JiFdW4fgnS8cCIQ
N6U+nVz0i9YcwKCqJ/zKRx743K/M3opCZG7nB8Tm4sGIAgh+kfvw+eM4MpjnPmUUQ6pUkp5Yc5N8
nwUZb+DhccSxXa5PvbH6sQ+ZDedC79ixJUl+qMXGoOlZJs5eILdcWDB1y2bHueVbmrxIFXo6xyBa
hvTO3k268q5PV733N5yX9wiSevNeV85U40LPodWZ903jozXVV0W6SehI1Bs7dOnEE/LnvxLCDcPq
3rRuO+3E/kKd3p8/PPK5kMMpAjNvejc7dIV/K1r/udXidTEqZ0EvIMeX8gKa2crzqnTlZXiucjKd
TgzMY/dw+vsPw56ItHZELQ44DxcEYjSHCl9AJL0swVt+/i4ce9Gmv//4ES4hUVQh7QOJT+ep173a
rn3/tUvPphWkt26ZUyE+NCYOOolA+gyBbnjiuRy7N7M5JRt0rdDVXsN5pe1MN76CEf3owfj62pef
zSYp+iKNrmx2MC2/VJH11c5T6ebF1xZrdTaP2JBui7JQrUOXUHsPmmtNdb92Y4Tz+xN1jYCEvHiw
DoWt2evE8/tHH5jmOirG6O1LN0fM9vWmYucujkz74BHr6p63JK5j+lFTwz5BUjjycMVs8hBWC+we
7ucBEDrs4kirV3EBx6VoEJh+/huOfcRsU9/hsskLbdTII8J45pXnYKeuIgpBn1/+yJInpo/9MK5a
qHG+pxTO1Kx/Bsf2SpLyRdTlF6ZtnvgFR4aumA3dOE2TSVHtHBpBsDxmOlr3outOXP3Y/ZmN3mRI
DTRZXL0V5dbJiB0l2k8xrK8tcGI2fN2Gl7P2YIKmeQUIwMCji24DMNPd1+7/bPxiEmwSL8qtA41Y
F3ldAH/fIKxdmkFw3eVjdWIgH7tN84FsIIQtROgcjCp/CnWw5kF0Cb169/nP+PMzFs5sMKspFnja
K86h1NXJilqrP9NEj750MhTObBwnmst+W2d9saPiotCyb0iyTjzfP98X/Ly/v//6UOIK9hL7UJaD
d2X35LiXSdg+qSo9vK/dm9kIjvy8sdNRtw+Efgz0WBrbFecqu9l687UPmH7bhzEshQ4bJxeSg7Mv
kGxiUKKx8qUTAzai3y9OSg+mWiO0CVQ6pJAiQHC7p06dx96a2dhNdeqvrlWZhzzG0ulj++SLO89f
uyuzkWtEpBoFtVAPlY1GqtdraxHQPfriQ52N2ymGAqdkqx7iOLd3ig+wrfKCE5PysZdyNlhpU+WK
5gbagUYgSFYLnkWOYBjvZp8uv3R37NmATf1es1rVNQ9eBFK/GTNlGaPQuv786kd+wC/R8Yc3EoKR
EZWSq+tue2sSqQFUVN2qZXliuvnzqkXL4/eXUuCn7eKQckWR19d6Zu8zYtnEYC8NHQfL57/hyMtp
z4Zt20oDD0DBthCQu7khid3+4Wa5deoJHLtH099/uEd2hAhCT2R8qLySvm9FyLJrpul10Brml7Yn
ADR//wjhDY6TZHFyiC39EqMlOgwH6EDb/PzaLZqNX7UgqNdBWnHwUojG5KMhfnarU/hAbRpL/36i
EfZsBIPY8RXFtuJDMZznOt15Dl22TsfQQNMTht2Kw5NJDBb/RUpD1kCXEvueP/SEWypI+Mj160Sy
tSJkrkFwnlSnykzTe/anbzYb/WpI1oFHseAQ6Rj2KzIQxKGJ4kUOJLeNx/Xnt/fYGzKbBhQTwIJb
8ylZsogy64IkcRoLJ9bUIxe3ZhOAasNE96QaHyzgZZji12MwbsZkPDFCj4yeydzw8e1ORow89M7G
aU16aMZKRexqhqvPb8yxi8+Gf2TjNgMGQLaPgZiEsvRwZvWq+rWBb80GfkXiGtEptntw+9xdaUJx
t1bSOyfW0yOvDv6N326M1ZjqoAbBeEiI+YQ3AuimbJ1vDm7nZZOXwTqze3nil0w3+w+vqTUf/74p
NFJQ2NwQQbEkRVSSQts1Z8QgdVsbTTsVIeJJyKWxTvy6Y09mNiN0udoavWXZB3MouitC1o0Hp5Lp
+9ee+2xCcGwAC7FMwOFrYGJwlt2LsDrxzY+Nh9mQbjwhrbSiwCCwv1xmkRwuLbtI9ijDqhNr7i/S
2Z+ex2xA+20TRWPnYoMnsCfpqoc6Lt4Ut9swaTXmU0njMxuzDVyczKWy2Xzttk0dyY9jcYRjZIZ5
4x5AcRDEZicuoX/CSHJ//flzmS70h99lTu/fh6VMyLFrdHeIDhq0in0OIuuy0ajKZhlhVYpFySwc
KnMNB2ATpUN5YgY7sgkwZ7OAM5CohcM1PNTgZCZ12CaNumfP/6W4PDWEjrzQ5mwyUFSUI4YOcXSY
pHWy9gcY5Bj9P79xx64+vYwfbxyu01DPFOswVnbyMkrIcwtJ6aw78WCOXX/6+w/XL0GlRS7KjAPp
Oguif7YkUu+/9tVnIz0qClEI8gkPno0v1jfee7d6+tqlZ8M8gbvgdcglDlgxiH0IcFQ0yala5a/S
1Z9e1tlA90elN9SkChkNUJTOlTG8HplFeveacPkdCOnLuPlxsix77AnMhrxWZ6rW4fbdj0ANCDTH
HAQv61Rx6MjV5WxkI+doc9bA/qAKcnO6QBKKYeXeibfzyLCWs2EdjGPaUwgND6yy8ppMknExgiWm
/t5uVKu8S+PY3LQlKUn1gIr184d/ZH2Us1FNvGCVDzSyD0NOk1lTkLYBS9MAfWFaHvQTA+NItRxF
xu8jIx/jCC4CcUqNPQZX4CG7GxkX2femVUmWlnIx5N3ehQ40rTAooXdqoJx9/guPPLR5j1IVTdS0
1aDse6/YERtLi8z8+YVLc1afPTEKtCZPzK720zZjYUkUmWqEG/Hzq//xfeDqs0czMibhGclqj/tn
NaqgLIpxCXqJFK8MzN8wUUyaitAxeeIp/fFO8YGzh6TabYQhKsr2qu/i0cl7cmRgRqy+9nNmk68h
EWQlXpjti2EL0mGKuUQHFuA52urqzp4MnsOJ3fB0yX+bc/gh0w/8MA+HNunDEDiyfUDKVN5gSsSb
DeD38x9y7DbNpuLGIc6orrl6lKL4dxVgYaXZe5vPrz69O3/67rPZ2JGaUdRhn+59xJ9vBqrcN83u
hl3SeuMP1UrZP+pK/lxBUKq/+INmU3TjAElqMWntCfci5w3aH8B9j9znUz38I3fs35rsYIEIWevK
vUUIk4UqL9Wandkppv38+U078gFzSdRow8vRCz3d1xUhiE2FQU2cgB0fufRcCkX6UNVKYHP70rDa
n43Rpg0eT1E/fembz7VQWu/psYImgEDnaETFC6Hjp4oy7fZrl5/NIeDjXI5WXbaXcUvwbu6C91US
7UQ198i7OldA6UlROb7qJXvUyJvAIOOrL3YeNQ+71M58TGS2XZ+orRz7qNnsMZJnl7NENcwe35Ag
PIbEnrNSueON7ZP/TSD15zfsyNQxV0WNtAWUmIDYPdNSXxFailw5xeXz+dWPvUyzqaNPRQOMNyC+
W2D0gXy7pMV0ar049tVnM0cIJaiD61kj7o2sH6EZ99dDqe4h+9x//u2PfcBsnrA9OjOaYCgEVDMW
mlKsGlXZmaM8/9r1Z5s3s8bna7tGuq/KAIcYYM4Fxjv1PMWi9JVDjHAm5efHlcFNWl2ryrHcA+TU
F07Y2PiU2HMtDDNX1tCNiAH//MccedTziIEBtkHVeV2+l2X2U8rqpUcO/bWXVJu9RkDtBoLmx2ov
tXAzVNWDV0A+c8MTY+3YV5+9SHYicfBhodwDabp32vJMyvLEjDFtJf6wuv2qPX5YmWWcjVpcRUzQ
oWLhD2yfPcVe9S4EBtjg289v/ZH3dK7G8bHHFYB+iv1QiiuYm7egRnfkKJ46Bvz5TCPAhvz+Fo0N
RjgooAXLjVfhKaLFmrndI5F1y9RT0UqQeGz0xbvE745f9FTv9chzmQt0LDnWdEeVfA+8E3V+BIvX
W8YDjt+v3bh59zWxHCXsKFCSBCr2RHTeAYm6y5XuxPg+8v3FbP7Q9TYZwSuWe0M668aMLoH4vH3p
kYvZ1GEpiGRllRV7Ofj2VVWN+CRd298RG3lqQB9ZgeYxC2NFPi1uNlz3VuGthNLrGAnhhkZ6Hjzj
FGjevRCreNgJLCCf/6pplf7DaJlrjMqwtYXhVuVeS3rVeRJw6yLqIXUh0l3sa51KxF2pKdDkpG5l
p7I/jgwfdTZHNhrk9bzX8v3/4exMmtvGuQX6i1hFgCRIbkVqluUpdhJvWHbicJ5n/vp31KvX+tpx
lTe9SCeSOAC4uLj3nMBy9wnEUtBGu2Zqn/9+UR+8BeLy5/9vCqCQaDAAZtVnwX632ncQGguQ/3kT
V84n8+NHX3H1NkglCutStIauFe2mLiOUfMvwpQILRv/V7Js4BaA0mALnJAmFu66dCUJPXxLOfrJ9
+WCS/Cef+f/ukF6WompToz5Lp11nkDZFC7vODR0myTz++bXHcDUYa03mvZMCkUD/q33vp9I8u6C5
v7aEXFcbKRt8G01m7dmYg3Klh+iWtaT85PF+8IJe1xmNDomErhf1eUjKA81nD7Kot3hCX750Z66r
jJZBmxfZzfUZgJjr2zoBPyD1z0pFP3g39ctD//8PV1l9VBdTfVYJzBEZWntbKz/ZTHx0Y65HbtDR
DzwENfteqN8BtIujczm4mwOpb792c65GrwRGq1MBV2OYdusZrAHE/AMGg65Z//0LPrqGq9GlbIhu
gCHSMxmBc4UwPnOyedVoMAH+/gX//QCc69oZBYAnLwOG76wvNDG6J61vvzSmnOvCmXRS1GD3bn1G
FW0cbDPAMWon8+PXfvjVXq4Z+0nSIU1Ww6DzMu86uHal/cmr89FduXotA/q8ywSn7NlFwODlsxt5
sfbplPnfD9Vxr17MyJq6RgvD5qzRBvUzK1pWZZo3jV/duHxmcLwEX/+7WNLB9e+BBV3VEG11mdAy
4AdxXnh657xoNa0/xniE+Qjdr7zP9K+tY4579aK2YToZ7RCRBgqajVDhSxkNb1970lcBOCx/Z2hp
njkvaes7brkR0filEM9xr6b9MKRSpLSa6lzXIHRNWuAgfi7zGQj+VwfY1epb2w7Z6qmqzqbQDm02
bZtm+WRZ+e8YjDa9fz9jI8oLYKvc82kheyjEWK1hc8NXt6EeSSl7Lwm4DqwhzSf367/XYue6tAYw
fIQCnXERXjhDAW9QN4/WKiwRHnXdJ3PeR5d1NbKzJkXeoRG9uuhWBAqYlZPEj6PeITcZMO2IYu9o
44+/v1wfjMXrQhtyfSbOgZwsb2P/xjaTrKhGWnxL6Z/csg+mEudqsI8l/Ao9ZXcUGdW4wePzHiXk
qv/+6z/68KtRLhNXq2Xal+dW0PJYDLLelNho/L9/+kf35mpML3qe9SO6lrMRTGs2Q7uqSN7abPhS
LtH5nwob4hY3nYYMcFfcnojclWePZvfJ3vqjH389tIHDjq2elcQtlt+aUBes8h5I3yeT0kcj4WpY
L1FpJaZz+XiYv73KXpJYh1ThCK9P0q/doOsqmXrs6gC8R3mWbewXbnfKp/qTzM8HL851hYxR6rYG
67s6l12b7qSp3TlBOW7+/t589OFXA7htxsDNDb04l6Jo1na1hJR9tfHXIpbrCpkwEVWF3qg4w3r8
QxCwK+ovFZBQ2Hc1VnMrGTIEMtXZdhdsMYGxeMiaPsu2ffBGXhfEYIlQbjddDhZ6beVm4SXlWZ1i
o3n6ym0nLf7v5WCh42qZqkU7NBzH3AJnE7u8kcmXphrA///+9LmkHQNnnkMmoctvkiXodxfk/idT
zX8PJ3HdCZAjaayTdHEOjXlx4iQWlVUVShKb15Peq3b991v0348AH9W/L4KGeFj8M18jxuYZQNH3
Viw+isjPUhQfff7VjDmHditsNTuHNp0AN1sAL9yWAsCL6vjvV/DfcZ24Tkq1zQwfPJycg545G+cC
0gAR9SMztAWQ2fwtTQA55orHH5TzJ0/+o4u6mklBiGc1xeP2AdfEvpbt02wDcsosIB9/v6b/ni9A
rvz7qSBNJCYyAnVA7WJsu2wRT5Zh2J/Mov/98/+nOwBbk0ajnK4OyTI4KzOd000FGfEblrzPdpr/
fQH/0yJgLEttwEKyD6UFJP15EFM03qk0F/nz3+/QR9dw9V6VcJ+CAs8FHrZFM72siYJfXZ0TszZ6
UX2WyvngW67XmwTEVRrGkTi05fKbOI9qkQFQ51CVv750GderjlaX85ybjTww5OBo9YdYtduyzD6J
hz96DFcTIGhfiTpI0Ws4Bj9qrXwUbfmlaEJ3r2Y/odkmVZm6dWCLH+5Ai24XLJZeqNwvVWTr+vWm
ENIApYv1ZB00JyeFabtzDDArLJ6xBjqfTB4fPODrTWEnrXiKp946FBY2SbQF0VFpjbObkYB/cqM+
eAb21TMwtDDlrC2RhyFejAMTFRWmurt8aSrixOrfM4UVDcIc6tQ6QKx07tEwZXdx2VnwiZrm/u/v
6AcXcL0l5DSmH8qltg4jGHSf4+76tl7s8mt5c929mut0saRdMhbqYDjjYD9e2g/7J6Xph7ILUvd3
Y6smBM2Fh4scPjWmX7qo651igWoui+tgOYxiYmvoLvJQBcHyyTP/p3jof5MN+vW20GgG6Ocq5aIS
Dd515RyQ67whWILiB1XSDJzOK+bXMFsAJdOhjfOl9siwvBaZOM9jGFBZDzEOOuzEh4RMCgG6Urvr
njvlfo/C4DUYwSiFuVEe6DTtdlMNNZIoB8QojR5fCiz/p68jmlukB26lDtCK8nGPq6LP98ic7dL/
2lO4mkRUG9YjUFpxsMIKCHhhQYZL4PB9KVOrX+80+34WIa4Yk0ebg12UZQzd2LSz9pMtzwezx3VD
R6MPsxrS2jxM2Ny9cmiLYzJ37doy9eiTr/hg8DlX6xxSlzlautw8yCyATTuPaqdNJLG+dv+vZo+5
VADViCwOxTIVQNxwC+H5deTT3z/+Hx8CE9F/jYSrWAnzVoXWONYPehO1SFVTa8M6+osHstYR+W14
sf7o+rAvXUwEJYC7lUrD56yEVizyezdNf7S29YY87afWTAmI3fqwFGofB6DO8crcYhnSz6brnBo4
t57bC9Bj0NrxkkV3oI9/Ti7OIWcU74mtQmx/DKmwhCdAAnAtkukdIaSftpVfFsWPcpoflSDIrnXz
2a7KEGbGBA9SAZ/VmCmc5z4CZNnA8Zdg44rW3TaI9oqsfcIqeq+HDv0CfI5t2Nsq0P14Sf1I9PdU
prxqlg3DFkVnDkM61auDY8dHMsDbrjB3ddt8izrz0CNCAqjfb5q42zVlsK6jyMfKt7UBeeMX80zL
OJomZN9cxZAX+N2RtSwb+HUWRFBhw4erCviqy2mMbV/GwWqQ6W3fq0NcJ/uUEoAUel5QwwzV3AJs
pHHqM3juyQKJwlkH1rJ2xnAfqeYQNfOhlPp+icbncDJXWJnZp6kVer2naVCv6CDOpIrOo1ndNQKX
2RIud+R1dnExRh5m9F9uFm0utzcpRLY2awctL+SLRaZI6yz4bvl06zJ6vDCWP3F3+nO7bKbUPDqD
+bPSUw/t2UMuhx91at90Di6IMdQbTw8WcKZ59Xq500My3sV4ixCkx9+wJzxivF1TL4WWBuNQmKKe
HdNdbzkBCPT6Fob5OWnm3xC+brBM9Ouhkb/hHO4N69LY5z4PdX1McZbWab2m0sdLxQK1ONyUoWZ4
FX+Yw0YWS7USaIagnw7w7+d08su4eTQoKtssizhriXgiDFIryxW/62iUq9KRP3FJ57e63Z2EaIcT
ZpwnDOraWtg2VqZ+Bi0bKep3Y+O+LuI7Mce5L0Np7YZcautoHAY/qWBMp7ms7qrANlekLCgobSo7
3LICIJuuxu6bkWT7vCmah6gFCV4t8y1esru6rrJD1hXplkq4dg1QN+AZFz+d2FbwgVXsFaa2UtoM
wTRPXizcUhvOVWDidpsJpr4S+WNIt/4KtLL0SpzZbp6s3Vm/Q3f8kAXlu6n1oBzliCFAoAlhhSiW
ZktPS7eFxGrAay52qEUxa6T64DVQbI1h2JGw9VylQXvFafYil+wpakwg226wnTX7GSfzd5J55tZO
8i2dMtBf7fRJ1/rnNqu3I+kywLnJQ9KEjb/ga0UJ32ACky+zMxw7Gy56DIjXbddptkBv1fTJw4m8
C+ZgguoYb+u8qP2MFmwPtTpq5ov+NNSslRRi8i2nitAwiIcqD95oOa9WveoORTWlXphAOxadOvDb
fmQqyuuVHHV+Zj7MXoxbI0mKO73rzhIGqj/Z1e9Kjx8Tek1WWIFBp7TxbdpT0RpfLC29WhC8zDI4
1MmUASkHaetU6Vbn7I+z/Le5BmYgLWf25gzt4tTOco8NnO9cxj+XF29wpsdoGB4CJFNlHzKfJepb
qo2aT3nfTqvtPwiLOp8urRWN4aiwHXloINBbdXCccvfZTtQabOeTVqZrjkl9pg5MglPVIgYsbzAq
nRQjsbMRDzbF8Ju//h5bNMXrCHo34Vg3310BBpPddo7Ot2OqAD+Cg7fnNCU6Vt3krHHS7MTYghoY
4to3k/xF5VHqU+KPANcBe6mpTaMBu8Y8YNgBs4VYGWO+g2G/nwPEhlDKp80yN/2q0sLcw2QYXZLs
6a5ZrJtRzHKlqSQ5RBD9vM7uD27neriKt7oJ+K4CfJ4gXkXccF8s5Yudz48ybna6ASdKTiP24kU5
0qs5WaGkWdH/2QVwTfMffRDtbLt7IPUCt3sxPMMMm1UaL9YOZeq73nb4HrpxWoeXKd8eDwM2mjDv
wcyEE6BPFHiWVZ2cqKhvl9g9Gk3oK2tYa4Vre9IVN8FkuD5mkX5VpPorgsyXwVmQCENEtgoXD/si
fgR86JZAMt3lOT4E3IWmr5zhtlOVzszg3ttTfNO6NUQZHZ8W6oUg79dhVj/EWXpfZom7xXaN5CFa
Mi+PHc7CM3SB2SZT41qJATW2TWswFDnAPlgvnPTVNqhVooUS+4LRA+Wult/shBGRzNMBddzewkix
dgELcELd9F5TaFikVdTt07kJH/CtAprNWRPialyHdbAWw7x3Yr25U62BvmA2H0zaFxpcNmvQqMn3
PkgZOaIQK+ikHvWtCOjsp4xg2MjxULYQoNYG2BCAs7WgHcv6NWp6sopaoKg0ANGIanXP8czZjl5P
rk97NmgLlcerbOh/6DVGmChiHpvTqvGMaYlZItN3qXF8Zuli3pmcqewzfNSeSKiYDx1ac3QtX3fa
KPy2kTjUtKDczgu+TYP+II6z5ZEAgaFHQlQaN3Mb+lYPF3UW5jFxa1x9tvuW5vaekYeFhWosbGi/
IK2bnEgtwV3eDejhq6HcUaaTnTkPrr8PaqhPYVGXa+oMeVtx2K7SRq+eAl3RJ6bg/6MUS5ZVWlQQ
izSw8Z2v0sr1Rp3qdUMGmq9KalPnnG3FkALEXeXY4PyWj0/XuJfa3BsQKwJ+XoZN1XXTHt9UW3gZ
qOdnjo4TwESOQLnYopEnHKcvbnST+ilybCJQzVQ+epjOAwtaroGc53g7sXOPc5Zs6GwEah212i40
L9LU1ECisSpRZSNPQsrwngShWi12YflVac976qBSPKptf5+7UhTrHvneI4hsfcMRXndXZUPNJYq6
o8ZdJN9VpS6UQDub9zPwX+nrEaVPvhsV+sjyGcf3U4nY0bC7nVkAF7fEOE5eYqaKBcmkqWOOmmek
38XRypJxF1QyeNeMoXyPg2oOL37H8rzUU1+uMOTYftiGi+E3cU1ZQVrWal6J2u62I0i1E0iWZI0x
vlu12tCto1hZm6hCpk5TfX5wZ5ms7SUIbtJE0BzN9mObJlPxag6mdju6ZnvGap2cdVhyHCHpyzqy
xQPQWwcWdGT8NDNH3rGRg6Y8BISpjLZ7lPBgTkb4PN9G4lNPcBx/zNUonzkanPym7ATBkrGsVbAA
OWQZPs11Er/1Lnq/bIhfxVDdN2H5CimF5x7FoNGXjohtmt/Goh83dA4ZW1orsY+YEfreCXOO5KxR
X+LZq5wm9ZN8wOMNAEHcjpVTbE0NtyrTH4kZc1Ze2Abho2HX6JdmI6JyTxZ0B8z4LFfLoM9+rLm3
SVgi+cxmYuKpVxsxR+gLRJSvhmiWz3HWqVOxtEyLTf1uLLRgyiC6Q64nmfztx36u3lQ1uUenHqVH
MD8TpU/qz9zrF+h4gDAwHakaGIxulYw4DsbCoILX0fQbYy61VVXH9aYL2uwZ/FOD9MktjpVrSDbn
9a0mgTBj6uv3eR7JVR2M7ujj57UYvnl5yAY9+xNRE4Jado429YQWLa3jPb8roCtlyJ9pt3TvMtw6
HhOj6RVxmG+VbRg3qk6H75noRLiOKZ9ktb8cEQwywLzGe+8hREYwbIbJymoLlhgniP02wPmFEpZB
lLW9Z9SQ0zm77l7apsIasqQTpMAoR11b5i+pa/9yWnvyRqSm/CuDd38xzb2ap9t5nq1vJu/X3nHa
ZGOKMtsao7qvUlp1o65b6YsMn+12YFEK0zfeyPHoSCs7yFS79GJgngS6jXUxxXMhoxxNSdqZu9Ro
xc4w29nLgiY+tIUlfbe0DK/mR3oZ1Wiewu95zKgPZseVXihMINjnLrvgDZsJQ7xpe2kMIKuNzcST
BnE6tge1k/nwZkq924qguZtbcqJpVsp1pfffCLyG73OSWKvMse1NZ2fn3iK2r+Im8a08K9ZDPYR7
R8mnNAKvoBg8Ix3jXmGP9WteWG960l7UAfWE1cv5ySVq5wHMzLZucTVe/FCRrmeohOR9acr0DH2u
2dLeNL53aIZo/zVfhoXlHlT0+M2Z6spXcCFREreZb0TT+CCWwPAlyOFVfnn5UyOyV0vVGSt42YPX
FnLyJqch+8O6X54gqjN/5XrsYszrpq0etS9BgZ0B12/qdXllsrW7WD05gjM9AkP0Q7z5B6uRkd8H
tfluw0nbLjEx9ZQQmtVN3m0KzjB3QguSTV5O0m9z19qYU+IwUUpznfT0nQazfNPUxVIKc/iUxU2M
cFZZ3Jn0vZ9YR2qsKunCyLVl/5jEhBNN1YW7McXGPubD6GOJ+2EVecNoE7pbrdCa4ubk/7QnkQTZ
TobZUxiU6KqkGGx7i9rdeuvY1p+qeSjvaYoLCfFTtZG0Ku2tuDCJ/aJoTRT3rueXYyI3XPy+NKP9
PIpfiVaJda6pDmD4YB3Kqf1RmKN1lIk4D7wLx5wjMkxKZYrzoqY7cbKR9lnLa4UW1acmd+Q9jeON
YgPtq7EbjpIDkPvMamxPtYG1Zr0JvTzQSYCMg7Zt+lSdrA7nXbBoyx2gb8dPZTL8SdK0BgwVm+dW
w9i2qoJanHD+MlVb1ve8LcudxikNvvDJ2Iqp+tF3bYfxJIxOmWj6l9wYIV/kpfugdXxmp5o3NZa1
15c2bQbMw9hnxumno4Lgh9Lt0qvLJF7j43ugXC/HL2M8l9VUrSaw5Wt6k+fsrm+z8IeIHNPYtPgO
ZMFuI8jDeNVZ3SBeo8KI0YgVBM9as5bdwIRRu1Ou/mju0uTfwloG5H3qqRJRgnIjd/XTMs/M9NZA
DXY1KKxCodH/mLWquemLcrkh9UtYWiSpfZIcWNyKYC5ujKzEqOb2qjpQmqpubVWEapO5nWAKI5Tt
LoatxRXKQ5Barw190P5UQ5Gee/Zcj1MHn23n4nIJtsDzZmC9YjRhBKGTRwSxsEO3zGYTN/TMj01p
4juxIzYILKscG7donNdlIJ2flhXUzcnVM/k+pmrciHie3lBS8lloyBfUBgFKPyMve3RSjdFt+hTu
WUej4b7jUqG3y17fpNT/kYR0lE/RDZkK1A9eqzmMSQ4u1xHoNJ+NcsGkbbaU9c9k3eUYU2qn69sp
cqrdgtXmoDVN/qCUgJbslhGiwtpQY74KYtU8Ra6aX3pWVIySlU4yQbcTBOKhPd3UGo/dEBe7SK+l
lq93MYq9rkrSMwNY2HD3u2g7UZ/4rrMZ3IkwzH9GelsmK9sxl2mnZV3np4XTrU3ixcwfKi0Z2I1M
l6IStzqEMtEdWgNMrTuGbs3mw4rM5l2Py1+60YZ4fOc/KCKDPeqZ+cGJKjVsGrvVfmPckURaMzCh
lYyX6RcaU+e2li7d005dxt+XmV7knrqr54St902RNEFKDzTr1LS4EZ6FMPZoWLXQcAp87r3B2JzD
7oY2mHLLgMpXTWqHhwwx7kqBF7+hWnIyVo3s3dMcEu+GZGz8NGTfEALu8mv7oq+euJmeWVim3wm7
jXzFQzpQotveDcJQHvFmhGscyVGI/HdLDNfyI4xyO3YkEpNqiP0RdBHRtXupCWPbl504PiQPQtvm
4HVhKl7cJsr2WEovIVfACq8RHD+gYXEf0I8XW+Ad5cY2pbtmLq+2Zkkzqe4U8y8ztdOjaYv4JU0b
1+uaht37GGTDw5zhSuV0Iz6ydSeUoFABO4SN0oDC+t81odyDmwYD3e+FdnbJFtwwOxikiubqqIqg
9Kq4GnY9kyDt+El5H2ltdqh1pB79HKWFjzM0NW4rVx67gu47o43gLEoNjUaI9ievxXSPtdPZOaX8
UbUIpOIxGbZqittDagykGEISU01UxYdJxuMJsUF2IPxp72m8snx1EaY10VA+yXLIHkL6Kvftglwm
G/Nu27iaccs2YPR1uylf8orIp2r7ZS+b/s6ayYrFqQlbpc3Fr9xwDE8srOkiwYhZ9p1zxtJMHR1I
/HWxMBPEeQQCnhV4Uy/LuBmshnUiz8nWofn2YoX4ETbc4sWE16R6lobkgx2vU5xCF0Dmd/CP6a2x
NO1WhrD20U78bgeX5UIbOYKJ4C5vujiSp8Jy6WgnB3t5NTp5imT8Z5ywCuZOuqBV0qJ9JdFsrBbi
mXMSqHKTR+G4Lqzgp56jfTcHTayUmlGHYYI4Lun4i21quTJUZK91OrLIOOmI9cr0RaDs4YQxLB+Z
L9r7OI6iu6GT1SGwF+07Ni3znRJJcRdOuCpN7tZGtu34I4szpmQCmw0HMDmbusA9u0tGh8lEw4nl
aiWubZhPfWaOj1YCXcYYcc2Y4dS86EsUfQ/HWTtR/DUf6RhmRzwX1qp2YbDRgrbg1zDfy6YutnrP
Tsds63hj4gncTezJtoBrJebCEsFOlpBZrrvAoKNdlNGupnSXTZAZ7MIB4m6rl4MfEF3SGvlPulI8
q3hyb+beuAdxshDoDoO87SVYXi0IUQymWeYRt+jgBayFWXYyUdYFk6cxXe/ZdmP6lOJHi/ESIWr6
PV0Sds6gbH8SVXZeXuHBrRPdPjYlik3ezRHBldkeQy0y161mRQwUE0OeNep3FS6mzZJK/ENhFLNs
X8R8DVn4kxyWfs3abj3NWuKywMM4CGfudQFWjr/CJnuR+TeDtq1tKOrEN2MNdYg26Se9LAAtu5E+
nVtjslgrE9OfzE5d3kKLPChRSCUM9jl96dLrUE+bfCLfrLq6P7l2MK5lkMR3WloMMLUWLfo5DD2L
keqj9WKELgmmoiJfnylzI1MEV6qkxx8bYevTW6tyEogyeqmqNPrFviNhMzu4OIN7sCVDwh5cGhGr
HDAWT9aCfvokjn43gdbfGTGHIe2MMciI5+jWGMbkSIykHjh9cd71kNe74omtstgqD0HtDK8EAGqL
yGs6xLah8Nv0xfQm9bx6nLtmfK5HI8T+WuX63k4KjjpoFjtVWTh9q5rR9K2msDcuJskHSU/ahlmc
SLckKt9xRdE6IAV1U4VF+a5zrEZDfpB/L/DJPiWOcO5GVZD5yKiO9AMk8uxik2zXB4v+045HLmtI
ZxAIszuM0Vq5Maj8qspvDWxLw0qEC6rcIEv/DLjQ4IW63WMaRu0qMJvI70jurTrdlt+GtotvDESN
35uIlpTWmf5Zotsk2Fyqcb65VpedYs6Od0XoSgK9BmmEQxH2ZVNGRzDSQh8yf4ieRzPdA+Qisers
3P4+4Mbchoaqt3odGHdVbiAQTBwalGfdiY5gDkhZRL0IiketS4bCjw1LfGM0j9vJMbTCR0zfzxsT
e91Omy38mRfZJuAgXpOgax5EGjFTjKGgFWiI73IrKg8NBlK/x8hlJiLdx67RHUe1TBtzxmWVtLV+
rkTJnmCexj+5aYhDXGoDcsaOo4Z9LDSSZ32gzJNbNoNn18WIirehAgYZUKM8jKP2Q2n/msU0n7PA
oqcbDRp7qX56jNMi8e1c1r5ozWMOzRalY8uJWJswGjLy1tN26swjPUzHTMuwMUbdKiWrTfb3bJjB
tzxINx2ENbs3S7KWzbcak8mKdBiLkkk+mCWqT6fQs8LwRRKFE2QunnCsn6mtU1BsfgMXRe2v9t1l
mBN5xftRaQeTKIzE/sHtOcBq7Q2e+MNS9bhKaSzLXTbazB+hTjzcDYGfxf2paQMY0TRt1knn13gG
1jjQOs8MJL4uwTi8MDeqZ1SsXpbr7KHZfSTJ8KvBtdpk6qDqDLau7s1p9727YKTq5saGXD4OuMhs
6YO33/eO9hiXaM8MkW4XqRM4ifWMUCWMh4NbcHCmnP0lP4zp8E2rCgTIafNTc4NdW6Trpp4OMB/u
piXaFEO9D8bktjWpG5ZFy2mx9qM0g9Ngq0OQVw+Jm9xitKrJGcbHdNK/kwX7E8T5rWNqf8JmJrCK
CIUa6HAGBRheITpn39vjjZ04yVGV0ljXdv+ac5bQ9nl31Kzl1imDPYHx3mTq78f8wV200+KG67zN
n2vDOfSu/Zj3yuVdyl4TjTNRx3iGieEpKzsPgQp914iWLVnr1ZxZhZculu1RlpatImbYlVDaTRnQ
dC1y2C8sro1lPo1BuKd3+o9p4rprhrV+sdgaGqc3VjNtY9fajo19ytIq2pZjfKJo/1XG3ZvNSNwR
oDegRTCJ4akmlvfyutvXaplJLyviV2dcURACn59eSr8P63WzSPWbfVLBkSvbzCmIMHxPyxM1vKgg
Gzfw24R/2FbaqVPFfVRFG7dx3vouzN+bJX+1+c9Wm8o3+HL+YBkvTdmcLi9BizfbmQnuIc21Q3nW
ag6E3Lj8A4d1x6z1S5to4wnC6blEPchXrjsGURARQeUcqXD64WxKyg4id9oVNHGxg3uYe3dNj//a
hCvWC90XXGChhCcxz6QL2xpBzMT5lFGPGaeppsk4DTli1rrgiDPyJTKSc2uHxl2ejgXnssR+OjMn
rXp+7xYkUVNBSO/8ahuxw9P5FKfsXpdo3/fYO2Ocnzn8rLVAPbvpHGfeQECC3N/lz6UK71TKwdaI
94z96Bhsy678OcFV5dZN31jWGkhMTUfu3+o9vS0eq6rVtpYcK1935o45XLT7vst0zsCzB1mmAMzC
aC+yPtgos43XrsHKFVrVI9nn2EttNRyq3pIkbniPuGHFgRHW0/uBnw6+zOz3g37H7bW9SHde52G6
t9tpM5XyFMY64brSOLPHPR4avm4yMVL5t08iU1+DgPA4CnosHfM914YbRDAx72GFKnE8mhl4wsCO
9jwwnbM8coZhTOIexHy5GlqdA3B089vOCu/KxDmgpXpsw+7OseTRCqfv+iJOZuz4LUEteTzgaejj
SK/mjvUqo6n2F1aDN67oFMvpBmn4WtrVtl268xy0JIJCqSHfi99Nm92NKt5FW7/G3D4y8yLfUkTV
eiXJtxXy063LASGSgrehCB70AL6408mbYmhvxayiXT7Wf6rZlT40b45Zc53JtHnQnWbf5urEoO3Q
x9siJNvhVjcYOCNwzeV9kvYkCrB87SFcW6ulDbakYOttr/X2Py9xlY/Pi9Eeh1wchV4aK8MhlQtQ
2p8J45u6ey+m6VjO4jUz5FrPHRZDEaINbDmlqxwK5/CGH6OiXOdpe8IgmX7Dd9D6I/PUeKnCtetH
xWschNkbDmQqNqW8SQtFLDQ+UH6yEVK7N83s6Bb1z77Kbpwi3Be5pbaycci3B4hocxJEnm1Wh6gv
TgG5jdvFjrzOcLxwySp/0KS+GhJ9PwXGMWbJickcjquAA8gVrVPICPN2TT8QECMcj7Ov+LYpz6l8
tsPTPHfbtC9+xDJ4UyV5wCZ97ax6G49kg+cO0WZfmIYf5/NzxLkFyae1NYmeYyI2pWPDPKQzexyD
Hm3hshDJ4852iixZjc54VxXA2drpJteD/Wi0d5zSsv4vDtPq/3F0ZsttI0kU/SJEYCssr1i4k6JE
Srb0grBsNYDCvi9fPwfzNOFpt5oCgULmzXNvcsHySrDBaZ7GkAnvixMXj77O702VP5KJ3YAshbaI
9iKuepLFT9WPC+sK17Pddaz0SwuNJKbisWbFlgFmr3sKUPue2yYTvK4MWXBreSaruT0JmealdcKy
5bU9R33KKlJuVs/Sx8+2mtMDE2A/Y3NeMcJa0HV7Uy9ynwzOh8ZeVOHErLnUPieVBa5NmuycQiMz
ZjpaTXKAagxMMKJk+6i5q31R0VBKpI8lpRxoLXS8WTEv0tV3Ihub07TEEA0p8z7sEYTUruLVqZuA
jQyfhck27+3bagCP/Bg/uL/tsilssz+2bvtir+2VfmT1q9za4H7VM0ZOTn6X7VJ3Z8NeXtlP+cs2
mUkruvWeV4zrZjVi8qo0LEyH62XVtCyO+pg5fsSKwKudlP1BdQ3yr11CmJNcsrs5ZufVYtykcH9G
dj6yYFywVHD6SIfxqdTVroxWzcNrSWmRj/+UxP5tu2ikbZWiAxcCfckQQziYCysax+avSgqdz7fx
kVszC7MTprrTbP2LiJqIs35n5AxnTGLPZ/MaN+2rkhbbdtXqGbm8bTQ7+2vbQOEuqTDeOii0u+nF
XamiKI1zPyvKv5q7vDUxB0S5fNeu+UrGy1c2Ai8YzpuzWBX15nJLCpZtM/ZgVj7wGORzdYAe3Pdx
PAeOwx6iJl//c5N+k+eOwJJ7axxuybjYvqsPR5tnQuRL59WqXP08mf4p+bRNyI0vs8C4actxvrM5
/j82ksbHJqvcw2S0ijdSAsqyeEXhaT2k4JMdre/WiNOQGz9ypyYk8z2Fc+l/zQtzIrM33oeMRyTn
HvJYaKceSLRgJblqv66qwrhdfTAJ37u1/CD6DCgiSW5s1qFttsQfQWGWtfobWQjfbqa9Y5QBanHe
rXl85Gp74ijl5eegx41mvYvYh9mn6jWpxjeD6KN4gR1qJ/tFb1DMMfXRCVUUuWyOPSu1Ur4vuar/
aXrBFveFhaNu27xbrrY1zZr9IA6BhaFqw17QpYjv6hAvwUqwaJCrjFAWdheeMzWGDitjpvMoww/2
qmXh7DrqsUgceRKz2DldzM7m0mh9TbH0YEoyjfSIPAq7xr4bgMt+pdQM1xrzVwEpeCW/PfGstvPo
DjLEcSooh1p8CMaZH1RkpJpSxKkaxj6zZpK/ZWsk42S/mZrOPs+10zXkVI3yHAcwo2CrfaWDAoQV
wg2ypjQ+1wQUxWVn5+cMDfwEZskM9DplZmZa4ntJ6rX+B01W/ELYikI7r+IwtqpnFjmfK5/OX1Vz
ekGiyIKZTZ6nTOek7tICFKsZSm+pYtiAhRX3y8SLONXmNw3x514q/BJVJN9FMd7GxlHuVkvlVnH7
MgfpfKjzaNch1hzGWEtCwd6YAKLIZjOHKMzdaI5VkIPy+vAsypsaIzd2C5Be17uEG4xTvUNXqf0c
ccJnntUeqGCtR1w07WkYc21vtfZyalmJ/CYXjgQKn8W37WR6xqm7XmxZrR+UuC91jGBgFANHussU
3lwzZV/R5T0txWSXZJnd3Vz9qJomvjSlGjNcIg+0RbLENTTYTNym0dqzmoBmqzW/p35+Y1ur3I82
VZ3WmIOvTDLzSjVKAKK1/4y0LRlBjCgmKuGPRUIdYAsVqGPMv9WpuRBRPdGDjehbuVIfKyr2q4ji
4Szpyw/swkG5afIe7CYDRWN7OuuYkogzSXmLGqZdaBuXJjJf9UT7187L/EqsU7NLxl59VdeB/gO6
ICTrstxJlQFVIaiJ6ryL7y3o9jFNyujLmWT51NQSjExU8R7neHOo+tzcqz0WJsqmIUw77CCFq5h7
Z7UyP5Fspdd6hkKlrIiFMPPREzYT1rST4DtaP76Vpbky8en6zlNNIe9xaenbiu512EWsBUWUdBu+
XKnOvzHEsaY6YeTfUQuHqSrGL14jJq+x/EMURuTlC50lbdUjson0krNscCMV8sIc6kYKkXpuIgZj
JZE0lKabrRRNWrkqBXscc1aPBITSI7jbibbTiCnadeViHDI3ea/y/l/cN1qQ1kz/m1VnA1aP0xyx
NvPyPuvpZRoC4E2Kz94FMxtt2qWo0/86Nku7dGE8TbVHdSAj6tA5jQjA+6NjRGIR8jKqouvqeTCX
Wh3ArGVv2ai0Xlmuja8tbItvBkaTTKeXa2Z3xb02mFTJBRwiT1yJUshl6Ywx9ZeCoWA1529VFIN2
zfVy0CJdnkx9MHkRIeN5M/BQwubcHnyqbVul8qyoBbnp+T+Oele6r24sXqYoWl7kdi+vpOHRoUMY
zhrzbHP6UKb23dXS2GtW0zpaiXvOZH2U5VoWR26V+dvRJZ++Lof1ix0C4ktN+5roDns2F78RzL89
BviiC6uGQZ1XsoTds6RRe6VlqoDdui3sAPAFNEBZ1FwiOi4VH7+0gO7BKklSJxMLCxosHOzr5EZ9
vkc1E8Ln2ZLiRbEVGEGU1w3bdCL71Sx5/0NK9H8zCxSJC1amc8A7ouvB1Neu83JTG2Y/Koc4DrQ6
tRxvzfMk8evW4hosbZt+NWJoOqa0WW8cmWzoJ4NKB1+yqQ4t25sL4kAVXTJvl4SAG7BYllLQJrpm
ErDJnvXi65h/DbnRDQAUSW8zgO3M+ZBW7vwxz9320i/rQh5QP3Xl4ggTyI9/hbXqRV3Rr2l5bH8z
zxT+2Aq38xyTyxK6q7nErzo7tmZAuQzKoB/qhOpKMQaT8H8bLYNTgnkkXxntoTCtzDgiNcWvi6Yq
99qpWor7trXqEGt1frKMDNfgyGDhnW3yYr5UWps7ZAdy/3oDzXfhKUk5qMFgGFpyBTlybqJsYRiH
QY3f2sTVzpPIUP/FslQpe+NE/pvN4uWHClZjeVrdV/xdEgnqu4798VsoA29NMhUcJKmoWEzaEjAx
PysHqZ8r3VFcXooO/IPRKN1JGdCNfSVOWhcRYWny/Vo0CcY6e7JYo1JnS+PjdIezY9xBl2laIzMp
rYlfVLNvQSInq3jPba0j+JiLTIMt219yRus+sXABiI50n2xbmb0mBlosFylgPYX4WbJ4rQO31Zd/
ZcUQyisTrXl0S2vD8JmkAXtjSUdG+82LWutL1rXXiYHkm86jkwQxZjyTQgaK37dQQzjcVd2WF4pv
lCjTmrrP2M455pkNreAlC4/xLtGVLVbEEAnttKNHHwXBs2hVUi7KSdF1yCCjTpTEt7CVFn41mFaB
HmLl0W4uRkgJ0wWDM0zk/mtrJQYPS6MiYUM1a10wmDrXAzqd+tbsF6c75Nhe4l1L8d54kzWYI9MN
e3OKtDqjI8dVaAbkKIUWuMUEyVBNtqeKaTcRyjagOTEnCwfHQUSPBM2DLzK7n8LWjjvpCzmNn81Y
GF+sUF/d0+ZEanyT+/t7YU6bUJNK1X0zRaF/lEMu/6F8QtSli8usIgVqpqhzNhi1UlnHxgbbqUQq
yaV5KKPcLAJ6WHAdooiK52I1lsHsb9QGWp82V5kIzcxDrGrt95SiJP1QVGSJlybr+rdoFmmEZAbb
v5F42W7eGAl3jzlJa28zzkkPOvjrFCAnTOuOuzR9LxzHwP3gyPHhVhjnwEARuBmeOso+Y3z3UolS
Sn9JU3sJct58f1ZNmomfNHxFoUMipMuxV4tb3c7DcqSp5fKV+UaGR/MgTx2/+3oaZDvkjIM1sA04
mfXZ6Qj0+yVSttmu2syFL93uwM56NT9odqMzvtUIpTvpzlJ+yiazkkBjBNsckn7lW7fMabB9YdTa
g6VSegK8OTLS57Q2nGCYOwsmx+ywCqAuMHTKzBGh2B2W8q+eJybAusFiaF7MRvaNXJv8ydB9wcJQ
//WgKIAoATiNNj5F3TAJH3W7xSmamwNWoKjthwt4EHtRy2UQz6ErK5MMLVq3XQvO074wg6zhSm3q
D88da0fgUFfUkkGP6RY0HbgyzErh7NaSDp1XABQgO81q0YZpb+gZ3KhqaH6vsNsHDs1QkbX4CW+V
wxIzFjIOHO+UMOy1GBsOF90q6mdkGd1RcyomYhPX9o/blsutyZT6z+oK2frLYs66nw+ZmOEFRsQl
Z2EEgywRwdUqlamtXkUyWBkYtcjnoIZKT7zRqEu2gReqZt2E1urwKrmlxK/Rti/Uq6Ru7tECwVhi
1ajd87hosI1NLdzqLsYi8qTRA38OAxegPE9me2Xv66lfCvjMTcB0IZa2sipBXmzPyTr9sdf8Xzbw
tug3VD8qciazhnUHZod4kPnfSlkeiqSmGlOONKfRmUqN6xed8Z3XvD8TujSkZRkwOdvl+oLSV8D2
dOuVRvTC5Om4avqZ0fzeVC0LrUz+Yzvodeq1YxFPB3xA+4jxL7ihRg+afTtKv315JoGtOo9L/wd6
Hl6igLyYmbzb+jIxAu1hv1SWZMr0Wqfjs5nkdTLKT8rbu8Nu4Z078UhkmWnvOpgjME8I5+zGUPmp
dkaoIIZoomftjXGzqDgY4RGQvpF1M/dSjBFHNZqTgWLgMxTrduNknVWOTZ8h461NCRstCaX2jYJt
XnVaPSA8bm2vPadk2Mtk6gMGavS0i9Mf8DEtnt6tJyNJPntpf6plfnOakhUi1a1UFou9N/knKtEh
0nI6igh5LRreeaPIACZg9tk8ELT1ENDUgVDPbUM5UNz1tKDIGQhG7JbxqMOzZ2St9w6EslMfp8x9
ou+jXrrujn3Lh6St3rR6mX1b1c7beYQ/KX5bR7vyYjbc+olOp51JtNZmUELDWAsKt5SSgpeOIfpX
VlGdWHRisNS1/ikM7cgd/hOL8ddosWUgSwFFgJMYRrMGrmo/dK7twBo7XTDkKKDR6uxYgn+ai/qx
3Y6wL33ItXxMNh+yMebeNxi5BHELERSDireZ9thsKW3m/jboK3e9rL5Tbg/wi2y3DPzddWiOhM6H
ccu0joC63ZQQMVtF6b+ElTbmWlzxVoJtKe9JuvzNNePk8A3S8rqctNRiXmJbZ2wXt5GWVNREcUtb
/W/ploJVSdp+pqXzl0Zpg0nZYDD1KUDZYkNl3t0PtxU+tc4ddrWa3Ze0mTwNVb6zM7BnuqaTOU+U
xNygFmJCPRjfbBFBK6yLd8CWX7DG1b5RlEffYZbYzFJ+J2kXmJzD5/XjJUpBEvVKGXwrnX4NUt7T
3EHX1SCZ9HY8sLd5n5KUw4G3kbdxaABrbpLOrOmCeb6wioOK+ccB2iNvCJ1izH6or4Ej4Ly7z1ZM
VCA6FMy8iEPaird1zk+RY99LW3y4Tn9ued8w4q9fchZKUIyuj9wpXlkgdTZHGJ7I0gUQ+XTiW/tI
eobu2iLPXQGSDva/pP1nPIjFs+3NXCbqt+2GoEZ89hr9UTx0eytTBuadEWpcPXTQ8dmzKuNqF5nd
uR94APPRnj1E2ZAyNfEKzdhH/fywmDccOSmeszBf8owgjCUpvUwZ/9suC3w5mu62bZUG+lxO445J
9Q0V62GqyZs+jb9tUhoqBj/VUn22Q3MlAueEZcZ3QQ0CZVz/Y2ZxzAzzdar7IUzy7DQNk7pPyxEv
I4rUwgis07Kvstd/ekXywfFKJnl80AbjnpnuN5kZASNXCKX001i1j8GcLi0aeVDX45X8jt+GAFMW
ctfn3d8EbHO7rFEaH+fcUXxYrgTEuf8cjeLNZrrGImW2KZgZyJtD69oV/+WCcYU+xe/qJoJqyXhj
eeTOsuazNVBjReXOTse/+hhRlBHSFjYFIvToIFbh/yAA1DoO87LNWm7LJnBQfzyHMn1JZReoNNqh
UdeTt67xdZjLNNTN9RYjpHYdxsm4/SxxAZbL/Csd19dMyII3waYKAA5n+kFJ5VuvLOwZ4LEc5uSQ
FPaZUnkLESFUN57cf4NUzq5SXEHG2hCJ6YgjgNku9u5vN49oUpe5+4knVrZrMs6PbjIXgTq6Rmga
vMAofN9heX2zlmc2Pb072+Sgkmfdrc6J3v2xE/lfk+ih2ejh9oFclNpcKAcY3dUz9YoKV9zy3PYL
nva5ca8K8zKxgChqefmpgu7UU/IoRutaN1bYivhRacWTTVYnvKJHU5t2ZcM0JdvKViLL52rdpVJg
7M6zw4zFaaxG1FxcDZ5uNZ8yk+A28qLzT+ya1plz48OpiGjjv+RhSjotlfZjRjxIot51mXoRZRWM
VQIx1B+R5qjmYvr0pvuT5iPOABF7xVLvW35DsSCe69TsQ8TzwLgV80V1GIzxwta617oB23Rd+dX2
7X8Mwd5qXgPYqd9ZMir2XW+ZCLcisCtuS3oiurXykiR2EeYIAx74oel3MRKY5Ua/8HSR6KwwAUKH
yPsI8wzPQ9+eMB6lO2ctM3ra5lSrCYpuLnSQGReHjnZeuuoe0TslSvob08UFVIjB2+zcrWXRAgTb
XVsyqC5ijBD2eJTuHCrZdCeI757WAsaoP0nXusAlopXE8X81yyzw2ct3fXH/El2+WxvqBGwPVS2u
aZ1zfGOdrE3IH6TEEhPB4lSvVmt8DIv4KU33IR3K+oKvf3v+psLYmzw59jidiqY6E0Pji1y5Ema7
7wv3HE0dPr++Qca08jzk5xReMQKR6ol4STV+W1FNRYDhpz30mfxt6FAAImFWFnfmFHZztddIq9gZ
rFsMjbF50MweNKXltLJLpFNg+Wh6zSPyYMfh0GmAQSTJt0t5w0bzmQ/Oca6ah7vwJh4M9GV3+N1Z
7n+KJuYQp+pbbkZHR5RXzeGUiFwkUWVJXinKfMostqKMD5r0wDSVKkghGB5tw5SkwmC5Yf3biVHH
+07P93aThdufo9q6xVoRfSWJVR1ibjjLcs6YsvYcQZdZq5mMVO9yovrkSjksy2mT9qWq1ONgOA9T
x1ZvG/slNQPDWe65GF5EzZmDijbJ/pXW57fbF99dqt5Ts7s2LXZVu8h8oiR31bS8SW4zhbvFdba+
im+TkuvfnCWHTsF+ZGYFaUGWnE/AiT8jGAUOtH096dtZ08gvTZ/fa+TKoMEjAV5MpVTZ8YsyR8+a
YqXOLdevsjLdaW4RIB/nnyVkliGWH1stXN9Okx9SGi/c75cBDeQWs+X6vLAe62se0EHt8a1vx3uU
uNiU1fqjyeuPWSpRWCYYm8fkqlM9F+5yRn9FK6svmVVjfXSyC6xGKHs8KT2yZiLx1cMuKA6VlWMv
PL2FsleLYl/gwi0GiYjNyq+ppjEbXTShmRqg2CclHDffVD4Uu9mML6rIeEKIyerS14q6COdXsndH
E8P0bJ9Y5bX4St/ts3kKzRRYipbuNqjWnvjVq4zH/1QqMJrPKfEUJYf6yvBbzJ9sNCtCo7G7sCfG
ALON/Rck71rkznce2fvEXVlBSl511ex05mQefQ9n8eypbR/0G+W90tMUifq1inbZJRoz+cK4G/Qg
kaN9rr16GjtlVyj92yqNQA6SqkQ1j2WkvUqLAymP5L90RJwolFe3WOlRquSFEexh7IeTXotPm+/W
7wxBzGW8U1Ir3P52HTPlreQtASEDQ5QMeqNg6gsYiyW0iiycxiL2lNgOE8yLU9EGaDiQiVSI+Thf
B9D8wSxOazG+N2YrEQCj+4KsVfa/nTj/ipb+ThEvN+phLxh3QFIhMa7RJZHTj9OJw8ThLpbpooIT
gb/25UnOjgu7J/aqor41vEyh+l+WtdlZToF+ZmOML8u3Tot/qeBW+IRbAQnNvWj7bZLutydvbZWd
UnFz4xkOZJztia0GeuvqPQaP18htfDGnPsB7aPQOSLTzirD9tabKw6ZDG+l1+SShuUQ43REaqjHb
QfSFRksSgfqxJrqfMsREvlD3lVQAu8vDtNW9Lueu0edgN+4b/gvfniEbxWiYoUiz65LXMBENRCHS
tJ7xh2r9LaMmyJxmvxAKsTZYmlaBL6rm8cQ08s/lPsypgItBy2EcUZ5L6H8cY1nS/mKAqPh07ICd
NR0WiNyYbOSUq9zduTmPVelPggalstePQsHsVZo3h8rcSrs9pvnHrMa7SG/4nlf3J1KUp9SBJkCQ
zBKZz5offVbtDTEHqNKBkuvhpKn71nZCVnkHRET58wDVSgUexGN6ILjj0umq38TRhXDrW1t3+zhC
mU2rExX2rTEKYB33tN20kDiI8OOrSTVZt/3eSDtMU3PY9frC1D/ej930vsjxAOnfQH4N/rzkZ4zA
G0uAwXkCEjXCOUkPraifLkbuZbVOvL0D16L5wXaEQSE5zrqJQ9VhN9nMEy/mt0bT/ZjvSPQVp0AS
2oDkNfLjZA+pN3E0pLzVmxr5UVSd5U85RmOpvGyvNDE7qjcbdbC9cebBCPKue7Tqume9wVOs8okK
JHeGZqA/k5OCFpWeFqEGAOYuprny5uYjgQKd/mtzvEaz/SQo6UCe0b5dmWumnJG8wLQQ0ouUA4NW
YXNV9ZPmo9pIz51m8suWF22Mzmk7PaM+viIeTL6aZJ/kLX12zMFtq75Xwvqosm7G1TdqPrf26OnT
cNTt+GwzSBS8i5jnXbJ4eOG99KvO3ZtsrXBKyp2r2b+RqC+rqp+QUb/VIjtMol03mna/UshGrfHj
yAgVc+he0mTcRdCn3UAsOxhC47cFLnK04YEbr9z49O3wbDpuyWnEK4YMWuJejvStGsn97QfOuqx5
FCllkeTeqSg27qj3p7K4RC7rTnoXPWFAwTMDSZXps4PrqPc56qMJc6vat3Stw7IRsJE8zzqPp07D
o7FuVFGfrLioPAqqwXfn+yYY2C4e8GJ9i6cqcJLX7VJgp50AE5QXfYx3uEIGgBH8BqL/qiJy7jAX
CJVznh0A/zpRHdOmO0+NtbMNi1J49RxtfEYOYw+jZpCh4bE2+0OHpkPSAsRbHOIZ+uCws6X2XHqM
TXp/dBr17FYWLjTDClQ9OqCH5wwkMRR2idVTA/I6XKKdo6zwUdZloWfvqytz8IwgpenCjOFAWMUA
pjV9Wkb03rjVHt8DWQ5yr6fjH2gBuJbWV7J4X2SVp6XWd6Vv8Up/t2pCSIH3xElODkcdN+ZdFHfk
eQbFhJYXY39gbIymyeHFP99C+YrtX+LPlPaKp2BlZEck1XcdRst6r03H8SZ4znoTKNVpDuys+K+2
23DuVgDA3Ap05SOFnL+kY/F3LIhZmV07VDp8rv2vBSW1MEd5ioWRUbJaB9qn2DfWV5OL4lRJG3bZ
BP9TTdt+mhaLM5kgletrnaJ6rczemwUXu/JRgRGh+9gAhog/wIVv0My7rJ7/FHZCFw9e4sXCRbSQ
9jUxuCXL6tQbzRmfn9eY8avJL8UNfypbEK7RbVGK8jDjLoYP/Om5XALlygRWGVvzdzvwWJVqHYq4
PK8cTVzrFzVPEHfzPxTHH4RMurCx+h+VgqjNQwXvSh0rWIHVM6/ffcKjXLswl3XR+5oxIZPDYfFl
mZV2ilITln64J63cdasIHcUMt6fNUHtCY9pLaZUvblx+qS3uqe1flL0y0eT+48J8R8K+sBD1qLjd
C5EeTP30MCY4IhYt9WEd4rfw9dE5K3Aq8aSf6zI/pesfboStx/rc3n1lYh3aUn0jPPdh66aXMoff
Ei9IEveGRifTawzSZiWXs5XcGrP8mOvx2GzAegLyCypwwrfd+7JeOPHRxjajfe7Aqln/f4VuJ2g+
141vI6wVBa9NXT3N9Kx+O6WFl6r1nzlnLXRhkHnE0NUz+N4qp/zOSvu/wsGNLBkAATezvStKGCZD
68L7rGpU7Yx6FmcD3nlfVgvwsAWVN+ON4L1qPNRqubZ5B43iFEaYN2r5oVjTG0VMF+BH2k0Cfctg
aM2UdO32HTAMXtfloK8K62T7mnaa8MVl1OjrFRVScwUhYQqJSGWZRy12/2zAtpBzfcjrudyjEn20
svuEYNtDBlMAqexBjX01pckpVtw6uEqMAuBs26Hnl+6yJYZAlnVgVWnaXDuRC78xyCiZZkJR8uHF
pKCZpvHRpx2izky5sbrPpWzeMx3Nu6sOmBD/Giz1LYTYMcMmtYnF3eOQfBfJumtzSsxcvYx4G/1I
ZSX7mE5XAQHr6MpbgenJn0vzOXPwLzTzTV7RvTHkwUhUcn9XB0dFaS40wUpdOlVXadq//HwybDg4
KNixUJDofHRxCc30D56ksMFf8kYW6Z8ZgxWFjXFjgK546Uga0ZL8Gw10Zy39HvPy12L3JDjo3SHV
2tciwenf2U/NSATsbnyAWqYsZA0Pslt+qZYOyLpdXwTE4bpaD90UrzMeE0+tHTCKnroQ+xf8Ljcg
7lKesj4/S6f+lVWKOJbK8LspsLP3E60ORoeLxjmBoUmSQ636zjrsZ6XaKb3znPPhrZHFTR/036Ud
v0fYyxjgWWTwZHhom1H+SGv+0rkbXZH8KKMVbn0Kr2/UgCSgV3+pupWiD3u1bt+Rh1NsED2YEhUZ
gnFWdrbXmQ797KB/F/gWcr0+T0YK4c471IA9KpPhAlm4Lxzrs7NyfJIVUOtg4s3XaWlkzf/yoaf6
0NQl4UaDJIpI307+9YFSOgaIhr9Ud+l2dsfsvJ13Y6Nr12rFJmy0mPOsOGK2uYDKVF15GUY5HKMq
d73tZKpLuGSje1rsovCyuLQ9gVE7gHaM+E9GL/Qe0KUZpZZC2UX+MAiQqgYoKDJcbeUa8eZdYi2w
1qQOpVhhzrgsvdWZIDSzPJssKyIUEDzMdFd5blgo6S3WhE1UNT/pEBCelPSfmudnDOfnWKZf6uzs
GLVftBplrK+aQ+qYoJXxL3OAunUVB3tzpr/gfd5jE3MZc9m/I9c9GvkKLZPONPjLS9mhcWM4cXvr
ac4F4WjKX5UHjDHtwRjH921Z1cxRH89b0L22hkWVhkOrNuDo9dHWi1M9YXZPCBVCkdzrjnq3++oB
sf1Rm2jyuFOuUdz/OGl2WmZkVf7Gu5EbF52Al5I6hj4oJrTFZYoTzWcTPWCxV+RbQntGcgVkkiOZ
unaw9obpT3EfbCqjWJx71KrU9H3VhqBh/6x2pGQtgVDhnu/2Wj5l3/8RqxgBdXASjC0CTzX80HPu
iZEIe6kdtjKkt6Nv7pYwEeI8K4qvzxPZjNt95Qr3j3R4PxXxo0DP0N38mFvZ0a2i06TjtSNiDdL4
pA3WkV31N3atc46sgrgTphSLERNCnPtyqJ/tOpG7ZV9IKot9K3MGKsmp8xW7uBdJA+Mr+yf+ZUTQ
qdzHtVSAZXvYIlhH2nv5d2v+rNp+65Fcknx+WhM/n/MJQuDHliCSFlAmw306ZaJ5eMBPBAZB4rjW
M66ZSK7GVZjTuVzMl7m2XzU9f+mc4TnF7u+om0easfaSNpRO2+XVN5ZlpN5OnOJGAOdx+/SEVMRe
qpNqtaVBoRsaQxN0TNG2XUQJVJfGN1rN66NP6ps2ECdHPlNEPzI76Y5ZUxGuk3uk0nut0uqT4OBr
rMEYKq36/+KS3Ac/7ZuX0mkOW3+0UKWbzL5FVD/VGrhU1MUtMpYDcV+nya4uZoPQSTXeufqFZ768
6QaCXVuvyV5tYcc7jac5IsItNM2hZqrTZIHWtuWLAxt9aNORpB62tYagmfrLHA/xvlJlcpkjab/p
xCjB5mrrh2ypkDGMqcdxxtO9czQl/kvsAMa6SjhZ0MyT8yvBecLNEg/lrZw5bIhNP4qhIkJpXFTy
mdyt22HTJpDzWGu/LU54zxrFbTB04tQ2olKff5IKpKfmpbDJAIraQiBSm6wEo/DUM/3WOcHUeP5x
nQUZuftn9dEpchX7inmfiRjATCAjzErDPDzItd0KPeOPGUWPqSAxrGoSDqp8MU952qf/Ne4E+0HJ
4G/jNEtVI1B2ZiPrRPfgUapOhxnqg6lN8g2A+z+Ozms5biQLol+ECAAFV6/tPbvpyReERHHgPapg
vn4P9mVnNjSaEUl0oW7ezJP6LAClrkqG/9kpzo0EPJR00d6YwGgphuzlV6Ku/+QLZiGeB6c8C38Q
Oz7l4BwqlFYYd7WxqgYuRkUYXaUJ6KDKv9IhISgX1OHKBq6kVf1H+s456XiGyYVgSo2n92bs9W4y
pu9+zA/g784sJZ58vOyxE/zqoP7Kq+EJTN/vInW7Ur+Tl+emWIMp0N0b/o7owO2OS2fPPjQe4w9C
+e8YB8HZOQVe5QzK2dD9hLzoRMfKJXK7HwKRbAaR60rrhRz+cWi9GzEhnGntjtD9BYeQ+v8rHRjR
a5yE16ECytomw3iRTn2gu4EhOtWPSI4XE002q9W3qcY/HFXBzuuSO6aDS4gTKhZLOGDaVM10XXoC
1viQ/to6fXZ7HwPHZHcAePwttoJHaJhqj5D6NcziDHyEECMJoE0nhmQDxGjbz7zoSTR+u0V67bFV
rLVIWPQpecdJ/4hSl439kJWAEfXJiydcCZAGNqmhv8aQUFsayH8lhYvs9pvFAs6lTfrtS97Lks9C
bmEJZLCu/Q6CYN+QoeXYXnl40LcOpTqYQ2oUD69Rz1zMrL0R9A/H5SYQWsApQR7wExWQPLTj3idt
shDgxovR9FTn+cdoROAD54hWOT9vL1VFcEdM9hJP7yfEL+u/sO6+u9kOHkNaXEm5BidvWgY6vL/r
rqFQoXArVpislFdyHkauN0PH+Okf29aBpFEXL0XW/tXY1nC03nAqXpH2c1KuWOqcmf1hjFV6E81F
fTSGTP3Y5mzuvTkK9qo0rX8qagu5ovyab5o9ImUELauGHEts1cjinniFuacf6bOqQNoh+HLrzYD1
VEBcV4XIqGebS6A8YbTRmWvt/cx+t5h+382Jx9AgghJ71quy+t8CUZczr4xuVUcApCqNN6GF+Z8f
TcWPwEmA0wTCPZC0iXJpbqYH3xy5AAXeczxyXA6Kjhg3tqajhjy04tdIchkdwJ8sfIgiheYzZq82
uzCujOWwcVl1xZNmZzMJ5GGDn5WaC3VJ0GhelReMu6D0gouZE3yOxNRw/XVPs5MzPakelmjA9vaa
NcGj0RZYhxQXt13lhJbdJIRHWVohZqrmmmRclGflgMebq/DGhyVj+Ty9lBN39agd/yHzsDsZKvlC
PpzdVCuJPWRD5f3CwH/vdXsn8HivMT8AdcrxQ2jwUebIqkP2yVvYRFBCeu4aXe8UWwmLHMIRCgIQ
4GHfJ6XPRClfEhMzeufr6Frp6jvvxH8iCGCzqhqrvWl3q8KvmxeRqq8Rk4bnRAdlzQWnBxd6pvJz
Rhf2aqiSp6Eicq8HwuVkZotd70RAtLyOXUbmtethHO0aRBi/o7I63GSRe0QVvg+R62ChLl9FTg0o
tSDzg/hRjZ0/zq6s4cW5G2zxKX3cR7Fdf2FPcbbROP7zMqBtCfePbGI7N05l9jWp6c221d33YUd5
bVZ/tkVaXRqBX7uSESu2kj1m1pxtrPJHlLS73QfpPqzFmWaqLuQsJ6fRKHw5VCJmuFgxbbj2lAO+
nZuTWfYYvI3movzUZcvk/hmZqm6umd6MALu1EeX7Gjvbigjnf71qfi3d7aF71PDM8rudJ4x/FvDY
8d/M0cAsMjB6ghbjvbRy2cpFKn2J8u6pa+37mPMScRWqBhHHai298lvEjLlO3z/ipofdVv72kfmL
eTPYouAAg3ONf0U7P4w8vdY51JDlb4qk5C7IdQ580IN7D55gXxCX4KD23IVhYHd8Mrxy8QGBVOO+
8S2LHnFx6WT1837eQLppziJO3E1AzqpJp0Mf4eYCq0gWJey5/B2qqNqbY+sXWCvkcyLb5IjGFC+a
bL72ZWD9kcFsPDocbCd/CmJ/A5Zy7tfNyEnFPI3lDspMuzFxgp8LgyDPFMtkHeCsOJdlznZgdLye
iKmmuiIhX9R5hriICBjufh6i+jE0af6dt6bFxg0DJ9tg0zcz/n0TkStpGeTh2XiVn6bh5afUrsZf
GFukdXsUfZ/hF0Das0PH5qso8IrODWboVlrZfehq3XDyS9ixdm+SbAsV2zQv8U6t8M13rSeNKZ4k
PT/mUZ0we5f7fgrNcyaC5ElHETyU3p2f++RfyFeT4/nJ7T+uNvofd2zZ5wR2VOILUGbTkU+wMQG7
nmkznlr8T5Dlz7gIE6zFWg/g+wDyfORLEJS8EjzBG0oIM5M1aPeIKpBtI7vh8S3A9vBerxKapyvj
zdUdce1M5/jPSiPa6Tis5i0++OGjQnorceSvdS45XwBOef+NtRnc4rEn0IjnK/jPhCtVrYFW5quU
YwT0bzJ01y7vFaSQ0Ixg3iCKGAWGWa+V9R/doM9ZEVO1D6Hp3uMwwCHmmh/VZIwRup5jnrtQ529m
2rKqid0pZGc64HojfRmCU6Dy4aOeEvMYj8Qhq1nPNelwUx5SWgOO0BP0wYUIj6RrW5iTrFBuCDcG
J+jPI9AWOowjPZF162P/Vw0d1dsG5TE+7z3D/s/rGo7nJKtItg0MdT3k6cxOxmf2roQLasK/00Tg
y8ABxVqLAMNznCNHTIZEJnBd/4HHkbtpYMUOlE7ibG0Xz1zlrQpjul9JG2OU+Qs6kQwGGz8Xzarm
zSTIApwdFMCUYZ1w59D5/VPG0r2qdL0rC8wh9TBPJw3/dMV3VT7Pc4ixlXP5QLjd/x7qMXxScqiO
BdrXOgw7Xu9C1ePJHuboZJKq++sMEUqBKMfDbBb+2p81cWgqwp+n1EuuJF7nk00e7CzKKYEw10/x
OrNjVGpslZ/EdmFtW/a/vsanuWnLxj7kMlQEFHwgyqlhYBibsnDhoXWf5BTRAwVT5Lr3nXQn6yG7
xjxFVwKDISNWUDk7v8BzqYmlo5jLYrq6wgNO5HNxPwmHMPljzicI/XGtGlC8wvmr5844VlMjnyly
0zu+GSFwpt5zj4GaMMmElZWcXJd95DokUgYHvBhyfKdZnv7RRjkRTYIEuB6HOqbjV5ssoQwkAGnP
Cl8ClrRdjPft5voF74cEQfItYZYEiWnC2QycrP8b6IZxvjB97jjj5KOT6tIo3uswNoIVVy3KEabU
1k+B0kl4VAVuJJxl+JtamEZE4rHKHvsyycebapLQBU3pjTG5UUeyZCqxmiZGsDiQ3MXq304hmiaq
A72p1DJZtMNwOjLQpwGqWG+stVenbP9HQew4J0HKNlxf3NlBKMsgHq6NWXrbsJHzeJvRNp5DbLtr
25xMLBVRQu1Y4o/13uTI3NRRh+AccjTVutbPrqu99yIwyucyMLJXKZBlMFKU+3LUzrfZ5GJVp2m6
p7h3vLnwnbeRRpMqXXa7Ihq5t/BQep8DfL3XYgZgp+cQVoxu/D8V9udoVaqudkFyzKLf97wYgSlY
QbpJRdNu3YAJNazTJnzy3a64aDOGM9JJByZv409rPA9L74FMyayQrO+xjnGgjTO6TRW49YctvOI1
Z/AhbF8SPdMWORCiAZfRkCYuRbgxbTOVW1uRtiDB54FI0f1JYWOHBWaqH4g1wW9lOuUDgi00D6Gd
q5Ck+fJGZSvWXWJb+4G51knVrLzGavYiDs13QinTnm/mwv/ggt8WGGTWIUj3FblS5ITU7ziU5G8b
Suil6KkrZbTZtW/Jez5VTK/3yvP0tE0laDANNn0nIte727U3fHIHyR/SApVOglm/VDj82Af7ZF3j
ChvHjsxKnmx9bJR7mFnWd8TZc41K0omeW7UoqdCLvh08RBvBGv80OKDSOxMNP0af5RJdB3fD1+nV
7gKDKLxVnC038R5tpqEmEY3ciwGTBnoTxAsuBe0xSwznJR5FeTY7M9857Jfe6zxLcL0nqthXCcqO
YxjtxSBSl61kSWpuIBv/6/mG/E+pCrIJ6Sl5qdwK7D4B6I32KaES/MG3Fmy1uwX/Bh1wjLVgC3sM
uizf9E4u/vnKNJ7JMsBwTz21SUykUg+lwz8EUU1S2nWLhueRSJwzM9q4isvGDse1vQGih4G5acQh
HjFvNiacFKchomkjKOxs0r2beLbgFZi13g9+lP8kvJR2bsthn8C5Wnt+Ba7MJ/hgECSFLlq2htx0
Npst4iti0wS4yMI4Y4diOwgbywrGGysF1mVwW7J8cfcppKruZufH6hB49XSf4qk+ZBpnxiFIIepB
omeNaGm4CfMQEuP0hqrbg1EbtlUSJU9h0tq/IDgIkqaJ8xyYc/QADdAQyazp7hx8A+VYjf1BTy3w
upDpGVdHrw0KE7y5/ytEnxW7hqHYwd2o/BM+xPIy+x2qb+2BQk8pd/WbqT/1bsLoJljGJa7zd8qG
/giVi+u4y7KRnhn34Dg9++EaimqWzvneGECdeiwx7/lE7m3Ni33JK47ypankd4ond/GcmC8pmgoo
jHJmx6BHd5N0hndrUoL8/JABvajZ3og09PHJ6l9HyfykDcu84Mc1P9PJh//ICMq9r0yZClYJYe6d
lxvNxnYLuUmiZd8/RN7bFHrq1RnmN1GY2bWlLZctl59vOzcNUIogjm7iNuheZRqw7wkqFW+gBA5P
5WgQ3bHOy10FWXT47CVLWnvAwmAxjaQtoDrKAyZjAeAQzxrN5zJ5F2awbcHdy7IGAR6C+HN+mqpl
4gpw7hVhwE162XCn8btjpAiSApN7yrPGiyuqzJ03K+L7vmKcLTfoj0R7IqfZ8FztsEqy+pOC/xSa
sdOpT5vlPo8qfMYu+5NG47ei4mFyB2vlzubK4JZADxeOLSKb2nTXswC/pTxzo+P2HkfJxWXzhD2a
d8wL+RGwadaaz9va9v2DzJqTb3SPvg35dsEgmQymwXaXdc3fWkZ3wZZpEh1ZsmCd99VPIkhb1fF3
6AQ0Leh5E5PP4KhieArpLvCAoZDR3HTMpkUFPDof7ZepYzUejhYRteiFTdthzmTJm5ECimY8VpRF
KCvG8D5vTdoqIh7K3D2T893pKDmb43Sec14B0NXJId7b4Dom9CXovyVQ63mM75bV4MJpL6b6UMUH
I8o5T+QmTdiBFv5pFpgK0wIpHkgfll2E4EZNi5V4eDXGiUGjauzdlHYkWUC1rubWbY+tGzhPDAU5
9ONIBeupEvVlnGkDydi2aS6ReGJVFAdPc9kgzESFk+8i27B2VKvOG7QoYG2db/1zXae6pxa3WrNa
rqUER1c6gqzQl316phmdMgegrcSA4VmAvyIn3SbNdAddlx4CN+iI96Thc+2ZDVNZgrUpq8FYCDVh
FeWTvaq7uvssXGoaem67R7vop2s+VP0fz0EuzkU2P2bPqEBNuw7kfxNpZTLM5ha5RX3RNCo9RtBV
uNp6lJq+xKAtvCp7w/oOSMub57fYqRS+q7F5irSX7gnWhTvDMJpDDwRjlZcQCduFAFG7wsYOW6a/
SZH3O3TXaR10dM6lPSB3aqR5hQmSpzPOBwc8rPJX7NS+TV9zyELpznZGN+P00GFnnjIaPraA3sSO
LqqlMEBUx6BWPYHI1trDhDUQ7UgjxQ4svRjW+9kLgAt5fuGe2qiMTKLkMMpT15eHOM+LXSkQvdUg
62d38EY+HWnkfkM2oCTELnLnG53d2oAji1jIgribHee3Hlx9AFQSrNG/CXsUHn4bWQ68t/tqM8Cg
hHrie4gqI5FAvKrYMP1416URi8mKTdzeBb+64loFqcQp+5Xhqy9tozsZJN62QVKR/AZnwhWfJwtO
p2Gt2f3GO1WkgCQLcp1piQaaG2qAOUGmrQrb7BiIFkZG7kVcbJJknDGtj4QZ+miet8L0uyNBaf9K
N5X3maoi/1Py/O+Kni1ogqH7fQgQt/iK588QzDcZ6GqAZJ1M9VbPxt+qzTNOju7HgjawSclpA3y3
cUPl3b0oA2tbtxhiZWU129pgpyyU9ReVsFvjEu62s/CLY5B7GFTa2tsEmF1vwHDTgzOadImYiUnc
uSg/iFyJR1/Tnuxxyh77XMCGNtheFTIOzyavxT8qNZt1PmFZwJkMGT1I3RovMGTgCM/NqnM78xw6
XPWMJMc+NdX1o9K5/d72vC7sELudSMx/Zl2Xzy7cNfpgcp8eDx2vK88xkdpN/coWoTuaLIrpDGD4
1G5W7WzTMZgbACv5UY0BUrpqp6ZBb0xidhdBjnETKUKGmjfJmaw/dryeaKVlgWppYme48jTnbGcy
eiyIIA2nTsTFD8S84j5o0aztMfK4uLjhPovV+DwnGSCUIYo3Y1VipRT4p4qgLtejw81MxG25DSs6
umezNV+qsU6J56tGn0lYYjQriYbDzNN71dEQ1CtHbHXEztZW1sQvsF+fJ2++21lm/JNd3u2HpOkv
HWUwO3aU5i1Mc/zbTAdnAAc4dFy2B1JJdWOec15tDMDbOG5xNOb8MFpLR99GUZbvYx/pGyBH67mq
eSv4QhCntYlP3PpJOxvytsZzGTbBxhExrj0JIo+MCakPt+V6UxvTUaDlbqxmHk8T9eCgXLHn6Kj/
zGTfuBB92bwkAYZDfpKhs7WyTBOpM3S1yiaR3ey+L6552JXLKVnt2zpZXChWu5YhbTlFMHDPI9ZU
PQt+rNdhitVva7o869jAi3fPRP7tdQ8gBtvFmiSJDWJzblu4Vab9xoZb7CIl/ggucacesO+ZmD/J
IAM4gVFCPgSBlm9LoyaM5JLESZKAq0NxqJqQMQW/L9dKUhLbULc7FCUCxa9RP+68yD5nwfRn8viy
RMBFtnR+0kC9O3yjwkqtHUA1kAS3M7tt2rz2TVjA/XH3y9/LIOHD6B0S77tqfcpU6y+EFyRe7CZT
Y77h99gUoVx31XWs9LYGPICN388SsDgNqTKN4jddjbmAXiA3hG0QYcR5RB8CE7CaePV5ATp9PvLB
0E/LX8WEJzjBJ53aQu3pJsWZKoqTGSVvusmveYThyrbNr4huIBU6l4Q3TAUZaG7RSF2cvYa5zbtx
k8G5XUWivdQc2UrqF0geOyFLnM7RYY7zl4nfkGXqZDncXqtODquOwHmTJLgDXAQCo73jZ5tH2FSD
iykoPMMoWSOwrLlO3xLD/jJtzny8vl7aEkUhG8tNl4OT9rHmJ2sEMh2lRaO5Ta18F4K43Bhm9cJa
hZU1NAflQCO6NkKt7eTa9MEeNCKqn3wJhcLenB3tBDB+h48GVnjX0cZXkeZbHqGEYKtVJH8NCJUb
iVs8CuefRAPql856hHaMYoB5Q2XExOaN5ULZmkEn9t37MN89GE3sNz+MgpdDcUutYWs54but2cTM
2cFwzENjRicjkYdmJEfRA/NBkH6hmUcf+avrq8+cn3HBnzbUWO2zBBDe8txF3P1S14R1JEkF+Wdn
mnZcAzCs/vTh39r+qOZxAx4XP9Xij07/88I7lqULnkLaPEzgkXhSfNte8RTlLlDfdmjOs4mutoBX
AR0Sa4IFBhVjJR2+iCglOqG3MwHN5TFMTP9lTMddJp5zuJ0JT3hgdcdgSv8EhQlLmzvrwIH4MVV/
jKhdjdZnhkJp8sOlWubi0S4ArhDzbITYw9njGtG5Z9076QIKLCc37jSR3DXPxliKC/8ln1/tjXkl
G9zMgya/a9OfgC90wJTtyy0o6a0H7sGL02tAnhy1BBKyG5ooh2qJJdY7qTBJpFX3Fqj8hVfctlJ6
25DQmaPqJnWDx6Lh4ViS90F2I1HFZT1bs/nv06/QsDZTM5kgPBklBnhj/X0Ykvd4UNQxiH8EFY9Q
PT6COrU5Z0yefn9j4iGqsIDzgR0CcfBz9Vj8b/GAQXUGQ5dXu9QY91Yk8AhQOTOKBZlkrIc4+MqG
5rtqjFdhTf12UN778kQiPJLw5B+dhPUkgOHCWN9LLz2ZKnCPDWaoNp9elP/SxR8mFIlVTG7ZavoP
a6ndHOG6RTjHnnSzIFi64o0uXJoBEro2o4U5SAhRbmYPm93gw5afas5aojKjiTWVBIe/G/kYE4uf
zslAhpU6FS5oMnxANTXOTmdTyyPkUwdFKHBSHqk0pUfbeeuy6DZp3Du8BXZlWmC6LW718nw2Rnhh
DrM2pcMZO4qR0BghpDZ1j1LR+d012Fdd5pXlQbBn7ymfx096/w7OYujJBSAGo28Wq1C+AD1w/hDb
XJ6GNB32roaKBOozn9W1cX28NCOb0RrH+6aqYvyXbcHaqFDVt2ql/eD6PB1i2yuJFybdxYx0we2N
0cySTBWRBzVchi8996R6Rp5f4KVwNkjAYDYXQ80b1rHeY/pmKCFVxrTN7QhoHnBz2gCx71eeegPD
c4HmfbLnCJZou1cTMBItTti3uKIFPYpbPlLvR4oaQRjZkSmHB14/FUn+AT0NzHzSlbsi5RwsYoP7
c/OQE5n7AgjERhCWWXvsjfd15F7bbrm3x3gT+I6/Roq8AL1c3Fv6dVJVP7E1UhqBAMizpwe543tD
MFmrvd/jDbQL70FpMnMdhGx6YzDZx1F6IvrzQo3Bipa/lyqigIo2ANwYv5aBfz5psivvFQKL9qX1
gG4DCrFZUHi4K5mUKT9Aew56LHizx8aAAVW5qbH2SJbTpzN+sZH/6/l0JYYgMKi7q/p1sLwdK1yL
K3ppfhWffuEi00ljiUtZOLDl1hgbDgq9G6MBO5H20E/idwgExnosUh7o9itE8wcBdKomzJkKiF7L
eaAy/0zhwT5z4ktkhk8oO88MmkhngV1tVBZdo9HbBU33Mad8x/TUY4UZqm3DiVGZZbol0vwDQ+TC
vmIz8yNs6TdB3znlY4f2aZ8trtLQhz5FxrWjMM+DpHmPyjC0MKJE9EDgtC2TqzfoDzmbVCj1gkeI
lsC0wLVuIC2miu3BgnpxR/gDnGqjRRHB2HXRugvkiw0MuU0pz5Syi7YVpwYcD8kbvR6pbrIQpqfo
ZfkiQPIvjqbhZxLmmdGcRzGHaMDVdjwyLYIDqIK9rdUj1OOl4I9ftrQk4ZbeRMHwkvTGM2iZZOOE
E9yGgXusEdmrwgGMZ5DrlBX+/NJFX+HMi4A6MySTuC9R0GRI60SLIYNaInDzKTHadTc7JOL1q/JR
UUsOH62BaEnvyc3YMwEd5JNdaSBzEVNH3b7WNdjWOTJegwZDmYtTQkcDHSyZ/kk8Nv2mJbeU59GX
4kGsDYvmijIKWnTCUNuEyd4xrAe9gG/xwr3idbePa8zBhdWsoVj2bKLUVWBj90wGoqYddiOoL2EY
n46asJ73/j7nFRoz27QaHcMWeKqbiBBHl91NtJiCEy6l4p3KzT0KKm2j1Ruro4Ojyp8gUGefOVxb
crnqcQQwv4u12/kZvkfnzFNbUPBX3gvcHOthHppr0A72Vjek3DvbalEGxbQNFq9hIKNPbUy3qQxY
S82/tc1AOM5zcWtwDTrcDzNSkVQd3ulqh2XSEu7i9VF76R+aFbpvhdv7HFXTV0uj6h2F3Sc1ad1s
r7+nReudHNHIryIZwle7dMA0yQjrZoRvB1A4X1HIBcmxY2gAIe5cFfR4HeN7OIHtVmzmAofgi4E1
iOWypRIMqjJ4niJ6uGaCPFs/UNaqoXEMejITeQwFvL26hdfs2LhUANz5HTSxnnInBeXk0DgpGj6Y
8zm3lmIWnGorGZNqKhzWoSVhmyBYiHdc3xCPGxtfIIjE5e3BNg9DDOAdbffrcB5AIwcFcA3TvmnW
ZNuQnwhFnWsMNVsGwnhF/SmrDa8UOyeT/2G59NeRI0pWAtMFfeItmk1KjOaSr8glEwI54rMiPdD2
4r0FgZBEncJhXvwLk+EvB1J8d2P72WvkO/2vz+jQB8+zxW6WwLF1LF7i0AINYG0aKR45ZBZWGgen
keBKce9OmAr7KDRWOU1GexDwxrW01UgOC8+1RSiAp1M3yR11Q23ascQnwbLBBolPDQsSsYz2M992
IfHQp7i11q4bfOOffw3c7lFM3sci/kbUMhZQ4olmw/BMi+xaIJ43yXxK+LO5YnjViTZXkEAoYzGT
hT9h3SdnQX/J/qPMZITYhpWqH3jhpeiiIkv3YIdQ4Us4CZosTYARvqySkwgFd/H4DU3BIxc7mdve
DHwYSuWzPbnAKAz4FL2pWHAAXuIHW7zAHS9hWo2spis+rW18CEfnWHcJY0Mwbc3eKbdo3o/Eah74
kYOj1AOwlwZsCRAUfkbJTzKH36V0v5sAt3jTXIe6vDujvkQeDj9H54dotl78wFZ/ROK8QtLbLj5S
N6j7I0ohU0Fw08X0PLRU2Fp02onJ+NuGnX5IEUSbwchuddY+/NwHuW8wNdG+khqPNDeHVcIOVmY5
8ycVlvsZ7L9jDLfMNetDZ7PmSv7/D03UdLpR2h45uhkJkoOnE6zJCoOWmLtqUzRBehjVAuPO2ZPW
0bilygHxSHUsSEfiTxQEK/Xux0kHINEHu16+W4P8wIi1narwrWqwDHKuv3uiuGMDOHVxdFTpeMW3
fp5meWNT8EdUfDiUdnZzMX1gbPlrIm/s2M7fEPU2RLtddlUpNBxMeUFmbTMQt7PjnmKm2g5vbVJy
iUERZ627dqSAusZUmtDt4i7ShiWs17bjvtXQiCrnTZm5cim53hPDLzeTl1J6Rs+R7Ub4x0x2MdHs
vxJi/M8X3OVFuOaJO/k5JnwodHcj9RiFDWiBI+ssVPgY5IDJbtXrMjbxzifVTidzZLs9B9lOxszS
Ul3R6K4yi4+BPTPeYwCO1AR9zKECKtL/UGUgLSQvjpOdMZZ8x0SXNlVbfjYj/CemgKKoYKHYDds8
Aa6WVwQYjP/MitKrlcy9aT2aePdrF6y8V/jmIZp6ChLm3j30zlJj71lQbyiQwnyVlwgKGu0+l+ya
qsrY2eQvdqwjMRZxhb1VRmkCOAkh03nhoksJc8L9wC44GcwGTGxpMyo3fNtLbENH7/9jauoHLOBY
X33aGQDcCOQcjgw5qAc2sOLGlj0iMtUW7c73ou6gMz8lCwWDbz2Eifm3dSuiYyo2vDtv9/KzLDMf
8wWuOEUTOWaaBdBUVXQfp47brcdMOjvCkYBUqXEZ+bnwWqhnB+Z8GKo1nmxckyJD33LhcnuWr/J1
jMtlm0kzvsXdaKH89fZzk7TGPlYJTHFv9I+uBiBfTNwPYx34pyHscQxVZn4x4f8cOG7ENvQkXic9
V3u8HcUWI6t7mUsDRokjuCwNyybCANRPxau/m8sYALvTtt2Gf31NZ29AgtG1kzNVOcOGDg/kiW50
CX3E1WfdN5x9ILe5Syvj5KYTDcs9bRpLP/PebSNwz34AaMhThcfOctZ7w2PdC8AcxyGb6V1cxvO9
6vnkKSPCESpd49ELziSkm5bnyeq3EpbatmjYjGkLDZ0tRLy1haaNU3BQiwG0iJXmHvEypwH10qZP
Q6P/2WALeLpS7+BFRuhsOgiXL95CUGigHqwMlLutmnJ9rh07uBTGgPEiD8qncS6XY9xB1IjnoAZy
Dmp1xZiSfo5eF+w5a/r9lMp5q7Bsws5n02elvEv9Nsz3kSl/Xd5HS2K35GPpw+bADz7BD4n/OOwm
VnUrLmYoAKCxy+LTVLGEGMNttqy7eskA7B4LFDOD4w6C5LUIup+eiQhPgPxPRDX8Va89eNL76of0
1A/ZKRHUmSOK7gQ6mixaqJxxd8c1sXUHXLrwK+h4tIjUhHbyWbS9syrDbhuAaMwM++6o5t9st2Sc
STSshiWcWIdLSAbiHo8xmRHAfqbpnjOwOdh3Ewra1ZfAK7wEujZtMjsnU/vc6ZR6m5QacSDTVmPE
l8pfOm5qVl18L7CsbvKJVP8SyKjg9uK+P8EX37Su8zE26Xqw5pfEriAOxHubQotGsa1121fozr/K
xRsVN4yg/XIrKaKLN8lLRkGoVRvXIV1kxOIirPDY1dXfuBsavJPFaUrS+5iiirbeM6ymp0FZX908
PivtEe9nKM0oVuoTb1i5nfFnCab4U/JiowbFonrKZufJr128MtlXTzKvN4K90zU3G82uATtDV1R8
mSAu8W4kLpiAAI+bh+uJW60tsut29tllLI4AQMEwvKAFvppwgf3B9ld2Hu9ndzgNGQwBc65YLhrt
MWrFs13aO3/Orsv/dxPmSRv0fTZEKEnTNQooTsFd/TdX3S7yhydpmlevbnkM6q9mYZz0xfgeFPpS
yU4u9UcmkPVS7tmGoIn1ZCTVfMLndsJUwrJZf5MU2ZV5ccRic2s8cy+wG++kKFg/F0/Yup9s5C0P
UxFeMfg5VZQ+nMS7d818t/4ffBluNHa25y5VkkHXuHAdJVvcoMP9n+WRNNiIWmz8Tv4/ls5jOW5k
iaJfhAh4s23vDZtkk9ogKFKC9x5f/05q3kozEtkNU5WV5hr7dbbw/WDjMXvCfJCZE3g6v2ofwZQ4
v2i+MIsKk/Q8gNNyO2Td/Mr+1Aptr+cT8lAa2coChpT7akPL4eJQ2J4z+9IwnsNxJEDnLebc0/Li
36PtAAyaeorYCJpRA+6TYUSOkw0TkzFnRqSgRbfNIO0mtW6Zu9Iy11JGsYHp3XU6aLizYi7uxBiF
owFrKTkUUki1djYCd1FIUQJcewBcdkdwBzSA2uEXSiYPpDKx8rZ9wrEAWUrV2GjkH6jEr4YIazAv
zT76wlnqbr9NURQR9SwX7q1V/h7Ay6H5jGJu0C6l05w0rn7qdRVVfwxypbFQB2qytMxp3LYj0hSQ
YCM6m705rXNUKWvyGsibWGrQykWEHNXXAyOGT29U0KmCiVwmaw6YTWwgfu0Dp/GNg4ZRO3P1Q6tg
PjKZxqKjyZMy+jpWgbau+/CJh/RyQuaAM4EjoaPq08RK/K0rZxfSNrNZzUr+jKxmn0DcasiQpRmt
mcJ4zTTkabMp3wkdIhttoPuh+J5UEToNA85AWU/6QBZFIaBItqnmn3oW3yxGxRAwmV5ZAAvrhDGZ
72TnIoQbNLeHHn0bsuoZ0dwURQ3DhGTkl6ca2sw8Rt9WkR2lRzJP+hmyyP3fIBm53LXROFfVw4Q7
gJbi9XW0BXS9mX3OzoquZq3PK9UH691GVP60hqwSiQMEY5a+BjnB1P2Hl05rq5yvddajw5mOqCEK
SHm+FEawAlX4awb7YqRw1TMIAz2JQpq95316kOsK/RD5n3ea12eOkJWbJm8+YP1gRLnLdMnikPLn
72OL3EA1b0kmLr90+l1v62btJenzS6C71LwIRyjxXi2kWp3WnGjryoTOSsPqny6Nlqxa1SFTxzAX
gI+vnhKtRX1HCRIMO+pVDBWiMjzMcZn9xmG00mcfYKS7CxJnZ1EqBUDBMXUVPLp9d3v1UCXuvbS0
DYQi0K66AS3CbO+ljl99rB0bXEPnNtynvs7MDS9DhJeHK5gWtCJSd2lmVImhNz3jeKTNa7lHBwTY
YirN9xzez2LKoE0a01KDvi0rFL7BsuP6ByQL1QKmDSvbH+Z1GrwXHHS9bq11ti2FLoDg7D01oZMm
oGG0OkUx3t3ammvu3DZEBtCsASVAfAlJv9TS2CMKdQsRgh0a97MHDUR9+4pBlPjcE5Jxjh/tJxLG
Vzsrf1DBg1jMcpetkuk2zHVssX14Nrgw9VkxX9VI4pg7b7JayX5gtSn8LDywOAIHW9KYt0ecJdHt
TMgeDHNVtbT98C+hNZN5P7XaMGWP/uQ4StLFs5fw8feZitQvs31/oZVI2JYWvVnXuHdm86LVxrGG
c0jbBGx7nTDBn09eXZqbiEVRt8UrLbON6ZEpzQXkDhO4EIJoy6GNnq4JG8vprQOIKWS4QVJQaJRU
EcObb1Krki+ahB7EWNp6zyRuow75ExAEAl4xzseDH3+NTsRyavE5YyBJcAepX6XRA42EXYa1K+Ji
7psfVicNM5HEyWxU4tsvp+shM6Pqvja0gLsc8z+NN1n47wzhKjcS2OEQ0zeDN9yrnA4L6ZEcsezi
6gv1vZOeTW+Jat9ci7Yt/eAUzXOeuaUVb17rn4Y5++wsdVwIB3gMQlxCzKtHg6p1tZemsTGS9+x9
2eaiyjRi1g6cTOlvCNm8FHXzU9AYVTg9FzhUPwoxnlTcSxY722LmJC1T/W5V7dUrw4+RHuzOBjZ/
o0NhgfFFXdMzoJA7tD1HIl5WMXDIposyzGA1fMegmwwSLC++AifephWDRtRvAYPDn6QjXOTa3qsQ
U3dz760FtL2wHfFGatTyrruRfwkUOJJU/eO5Lymg2sxa6QCIBmAvrLictNLxVyQRSwbWu8IMQKIA
6ehpYSCGEY3mzpE0cKjzALSlw4wNN6YTvXF9mw5h+MLsZybdd63kilSVRTcZ4aXcMaYPClscO8I2
GB76oNOG7TPUTsoyRr0DHV5mrsqAk6DVnNV6/qxsEKvjmBioDHCGYUm1Z1EgYlR+kOTrTD90ZTMO
9GAVJmyul2xDZ/rsqhIY7DC8Mt94U5wwQPoFNdSecq8cHMrFQAEHZF9SHFMXSpv/1k1n1asGTYjm
2nsRk1Q4FgZlNW2cS1RW57LBKcHuLh7NlQVp4E7v+jsI3GLZQWFw6iFf1UAqSEl+kgbOKhkeSKiX
NssOClL/0ItC+9GaCo860yfjZQZTcAS6NYnalPlWBiiE1/Rfdh33+scsLMZaXewxagdNCd7fAnRF
nRmjHp1ZW9jq+S8XS4SnnZGx0JqHvfUssh4iTRPSyEyxOoV4Y/9UQfCSozWA5ORvGyWwzGbSG403
AEaiKDWe8Qd9h977gunoS41CQODjNqgV7tVuNA1PgI6yHjHXK71J7dZNOBFFhaDbwOBWQ++ysyZg
G3wY2Px9Nys7LDpp4WGuXcXNRqtR+zdA1YDVYMrlFfQnmp07D+eKBFyhyqIM7KlZGe5iRs4RlPeo
VRjt3iRVafT6G1oGpjblLlCS00C5T4F/ckVBpAATlbXkN0GHqswACOs0VEnDtIVcCY7QuLN8zX/x
ITNRW+DtYxfHQp+d7VTGG7cHkJd6RrzS8R4MS+vQZk34bc6YyOtT9dDj6B7V0g6hn9xSvKwKZqwA
6t3imxjyzsQDcJFmzMepBuoz5Wm/QTTY18iUykPUTIgu5Qgk1um+sDwPIkNegpmtleRdhCeYg4GY
7FkXahyhkwJ5DV1iUNMmotwkelGP9wz5P3qKa2OaPk2rOBHedh6m32hy7Z05vvVptIm77gpzauWE
en9ANrtC3RX9oCi11jEm8ytUUZQFLYmQ4555CVW9TslBFrHTRsa91jjdmoCeU5wC0Ga8wgymMQNY
3T04jHM0ngezSF7DPGZ2ZfffMyCfHf0o6RgXV9Vv93pb/wRN9HArshJgMZsUkH/CN3tmve+d7M5A
dz9loAmGPml+ufjokTuiSjcw2u31FYyGa2OKNVxEV849FWb80SnF2Roinqe98VPjw8qaxyT6Pz6h
HsmDVTKMVzNQdsg5HJGl2zpNf2zGZEez97UNQOqh5pSirSYK2UMjoNGIhLkgTkubrojfqM7hernL
OUOeo8X9TiMpz0rxHWCW1neIBbWnuSjWtU2DLqnfcFVZabHzVzMsoN/zSWngWkUJ07Q4ycFiYGQB
mxGbEdwyshBjjIbT3lBZBOaqB3ZeGKK/k5vwXaFygpC1/lRaO4j7LIZLwJwWEPcGClZXGI6lg0lV
dYu4Qt0G3+uA1R1Hmqp5PSwchIhnHVnaCGFVz0Mj3u+G76oqr+Ck7NUMAbluhi1WD6RE0toq42Bt
u+Sww8BTUYYt8spPwcmMU3MpzTZbVna7Hk0wQSEM8YUx6rsau41ESXbqTCuzEgjDvOt1GIyWaJgE
FbyJHMG5knFuEynMOAzzVLEoRTN75aqogXnwJJjsLyc0vzPGecYQHJmkbTWRg09hS21hcODdUCJw
gYgyBiwSIewasCqZJyiY5oo6Np5ozuiuY4wIYVgujK7Hpyhy/wLtIUefQpi11XzqDVqwtVEx1061
20jNFM/NAE0WSZHEUvahU8uDNz6qFhUWjdsLu/VgomSEaHxsoVqgzyRL/sekDxfDgmMk12Rzq3MJ
Lz9U0E/Sb6zibgFICzGjzIO4mTXIIdA9V/z6dcaUc6sHPlo4QcOcKuOxBePfCk5jXVvbusOhDooe
StQ7cMXrUPV+wyF6ErjB0fWcliWAqNJF4CPo3wxHuzr1+FYyubLG8aNIOLpy7+lCPEMr/pHW1JCD
SQ6rV1CmmriaX8IRKZtpaIH1zFX3rSKC/ZllhndIez3YaJP35eTNdwHyj4KIkNZ3yX42iyMePjyM
eAObFh6sc9W4s0SfbxPSebGi0pPtv+VuYqaheTPDJc/PaRXuCyfhKJqDW6TWIxr13VFe5QRaK5//
mYOzevVzmc1bj83oqQ40oeYF4UBmXMomUWVYZvi41gX72RdrJEU1kVxtnyjWfyAodqINhC9FNu6C
zjrW2DHpWbS2TOU9MOKtbIjBA5BD1AONcLbz+QOVX3ZRp2+90QPvol0mWVusuhQUnEuekTXFc5Tq
oipczgycP5Vo3jGIA1nrruoWHdVHhQRslAHaPLsQ/4cCQ4fc+IWg2lHvzVve7Tu2TrYHzwkQBYvY
OlpC0F9W2mMcuNRoL4vY1ABnq9OlYIRh/o3LRxNHx4QOaEwdmiDJ4volKwpEF9/tG8hnWDrJB2Bb
WIx8OdeQQ4LrL5G/E2C7S0YGv5KRuXMBt7/MQZEltF0iNo3dEuGYwVoAFkilCXPJncusc4a00PDa
jaZke7OZ1mX1mQAcHwAYONr7YD8b85vv08pyMw20hrlWti3dahQfQMLQe7FPuBCszRjzYLAQ/IaF
pLYToyZDd9oxomVvqWAg+mWkZujbPbhg2780CE3AZSnpRFo4CGKPYgdLbocLhZHXUbm1/U9QPBNk
+PijQMeHX5xHDRAkvDgbRV3nZcp/uPQUoBaza1RsXMHgLC1tXMzc7ERh7NIRrfJN5zR/kI3X4T/m
ew0ClCzwDitAIwjOoVR9zj7P462BcHJU4Z9p3UKP1n30bcIcg0FGsC66fU4ck09UFEhatf0V+DsP
+uuo76PAoWIKAUFR2GoPnsII4zzECatPzg5JIr8dsGozIjT/wBNFRRN2+8eQj6u6K3Em/TMzLnEz
ZzEhtWYPnx4z3nEiIP33wlg0amZu5aV0HFksSSC3LzNZSWV/YdPp8iCyvQQhfqEi91dQA5NXH8Rv
uT7/4W/1Sr8YTAM6M9nNYNZ04W1hn+6ehuZHVKdshGwsznubGm1Ca9g1MJKUVux0kCcji8krnxoA
MgQ85XvYDazeDAlt8AeL3tEXY4LOwsRsjSkGTwHPsK1bTDAdHsP4HeYo4ub2ijWo9C91RutEFiB+
OuomLiCItJsKCgZeIytu19dNUI8ZLeQ3w3qzwKXZ9ZeL0ppG+tErH3HAkFDfVfPbgDYlKLp9iJJI
WyAuo58c5IvNlPQKU7z/X2g/buLwN6t+IkCjf6F4nqi00BCgYrKRj0CzzrDfGQPLb5idwYwCdCdG
KChUHrjm2YlfTdffwbhCvGJvKdFxxlOdhEDOoyo0thrwX75UYKtQfPDIwF4pCB98Wd26tJ4QXWMU
y++2DVhS8m89hFmgFSuz/oqZFbGmuT5567S1YOtme41Awez9VMM+wXlspzjjIa8wWWwoKQSX0yGA
o0+/PRtR4QASvPfDnmrz6VdDIzyJnzzaZG52lRavtG6SKwxGdZ9oLyFrw3HLNUORtWzVtvcOZvqM
mwurk6tA3ezMBch2k8U7vODydOQvGLcvS7bXSDhw1ZA23muBRCy/EaGa1A9Psl2qUXcddvaChcWD
08l3c6QACkw45htmLfCgy2kx269gcPoZI2IHYTZQ2bO5YZenhEtiQ2V+y5f3Aj4STQ2+d8x/GhR6
QAkgsKseU1Qta725pjwQxsVP3gYYmrUB8YxFHn21oFEKB4kv7eplD649hJKDgel6tv29E+XNBR2Z
LXPqasFzoVSnudfa1yJOvvDVY6wUUGHi4/EOTm0/gaGTaAyj70D9yXk8f06GveNRJoZ6yqW+zGhM
+2iSG4H/wcCkjrpLCYY3VOaVlVl73gVPa4q0QwDc0SdeR126ogUMHb6jcH7n5ice7eB+4EuzGClO
GWNtgFavJv9e48Ha9+Eu4CRRaSoO6NpOIzkgWy4vv5HcW+AfvPZ0ThDeG/RhE2HNlmfVJefO+JS3
0LfZwdWxeSZxi5rwFhb4zOUKsxpuTi2PEtzbGgAFeOi2UlHZNbaKpe/NMb8GkyGBUenad0b/QOgi
GtaQpYJk3VnFikWCbMVat/bYPuLEkX3x5v9Jm3X7IWodEMZoHLKLegJ++Kqr1qvN33CpTimOetkH
NxFxPfyMVyNnCorVsRtUjuzjSH0UAt8dqIkKDDeddpOgUxyNyTrynkGE+XSHEdFMdwMkwZZONM0y
H61LhFYD5BUllZX9UCAmxEKt9OLWu4iGAqaSYwUm7tJsN5w4iQdK0QYCqDO9bTclk6uS42PsH4wD
TlGTLpTmiSWRxIlsb7vW2iGNMMJLj4JGDUI1NzyxLjryr7Jg8JdfoG/EDl2Z9ntKAt8KvBhSZxoX
3wpznpoGtKN1W9YG8B03e0wQRQhkYahtUe1b+b5D6lutsORaGYr3PQcm/lU0bHKygyjNdlpV3uUH
iq5aEHFtNdkmwLj9awKTzYXkSvm4Z5K862qEOrXibFIZcHKO0JflnOBKNYoHF72OXgDX+EgNHZOF
xJ7/ost0jNIcGUJb2RCrs0h70/32aRXqEbny10JPnpMxvfCoNF9bjrX/KVujm0im2WojU64gr66d
Zr+ivbRsy2tXsaWY1koew5PNVLAj/DYyLEyxyF3VmCy/faCPfuFonx0oKApjSERRK31PwxHV2WyZ
zuJB/QcrKyzymLUqJ+wQdhEH9GhD/7v07rzu41M/Haoe6bha21TdXi21uyySDnUr0JRI6HFqNwts
XHY8AjmjByotpbzLzpmrDxpPyAegn9yDQYgTa6fhXFTQU0wTfa/480qHfWF2+E+7xJdpmg7dXP81
wUIvw7r+xtRrV6fui9ZaF72ZjoGnrNBPx2wVFRRnaL4YQ12Ssfxd+ggiFzibVrp6Q1Kvp5qAqURW
OuKnbsYws/1p4EdQ/OqjCZSVddJ1jEhxYDooU/KhesFe9a1D0etvia1fQ9+xFkaCxIqZ7Qd7OqL3
vZ/bYu9l0RPPxC0ePjsY/7cImY7cS77p2PKuNOMjy5sjAuHb2vf3BhGAntk2ROxjAetpObrJVTMz
bopWsOUh/ZIL2o7F0ZjI+1nT+HtQ2TmmuQn6GU+NcOuYM2vZ1zeo5K1qrTs4VTCih4TCBcdhOlYa
1RPmlYOnjAsnLH8yJztaSv06ZlgDuWb1e+BRxJG6Nlq8taPmWlUZ7Yb+rI5xv1T0dksjc6/imm5X
2jYQtiRsn5ckB5eYT+5uzrRHikqzJJcDGDgGPTsozFuD9Zt1MGopkO18uFj1l4JLdKTf2NuqfvbV
t5q4yZaVcBwStCCVtz5T83et+lDZNYVKn3hjtNXZAUSECxMYTaLqWSvAk51JlSWnafofNZnXHII9
S8slzjPwIPq8AaPZqpgVmN/0cBY5gMecJkfVnl3/J2yfnHycf7JjJgZJKjLwbXLHmpQxnDjQQQ7x
fhlM7MXrzxnDFwJnRmpKBKYzx2zgkhlfJaoxaR3C2Lo2yV3OGBa8HB1K0f2aw9eEL+ZTicSy1EK6
pyCUNnP/ESSzVDnSHWw4KsfhE+oMQy+GknG3DDR7O2AHoI0fXKg8HUKh46Cgj2qeZNZcuNK+NnR4
KlA6xYcJJTsGDZ4i0Qv8ejk3zPH1PTkGLgVk9qqaHq2aVDJ7HxGUMUxyx3A+22QWI10FonOhQ3Or
GiYw6k6iLUZjK619z0HITNYPQbtyuEw2qTyZCCdmGqUnhaED742OFB0lzlkSOj6550SVqccM8l+Z
QfCqsFKABZA4mPpBvn+AuNiPRFbvmVMm6QYoCT6Dy/AZ/ujN3Uta5B3e2awrL5i3PL8cq432L9ZS
gMCkvOrdD4vk3s/QeMHsR9LMtEHSm8Ca2b/lWKNgYPHwo0CNF3kWQAPioVT+KtBvvBOOUDDTUD04
+a8O9UYUhyj5fP/32ZK3ye/NQKaLETw8pZFuv/M0+Wkv/e5CwEmkXh1vCRHdZdx9szCMmImkvs8S
jGptZowXlgBEdtlbEv11fUd7/8iLabWnDJMqCsgq4tTiTlwk8jrlI7GSjZvdtOyvR2bOZ4bhY2Ym
DyRgQZcMX1dtp7MqM5RtWQVuPxNMTj3nlk8SDvl828VntgRVc6WiL6TTSAxf2SZxg6w/qsBgaXfM
r1YuqqcDZmBDAk85h0KBdkYPUSW+KXSxuUZJC2l37qK0PUhWmuXxZRziteP/FCoiaDhHAHUKhvLc
YSfLGtjhXnmpWpHwx4sVnAFHRTG/JDGLzX7qagCrbhpXEiYMuCoyLluFobXjJjWbGSgboIuag/jA
A2w+UvP6yUXqFyQQl2hNrRPr6tjepxSHY4Z+gRKKMzgkgtfBeTJ7Qlwhe2IjmW6zwli27r/zT/aV
igav6iqL0AHxm0+gq7m2eIrfJWKA/l/Gzm+zcy8UuYyv4a6U15ggkMlSJyCM6VeAin0dZIdEDsU6
eyL2Ax6PWRwrMT5TenitfvZsfRNzt0rlw5khZRr8JSveaz1gfUhTaAOck2Qx+rso/D3Iu3bfxdIZ
kXzWTuAspSQM3XydR93CS2w4W9lDo8uGLs2N8TpgLoJTsq6qf8/A4/H7iCRqLlnIvmYSsJCCX6eY
gYsxZ+a96+y7HBNaO56dNNwBIjiE3AkNBslnLcdBaISBNbmjGHZb49FEkhNE3mWMQcxH+oYW2Mrh
quJqzxtlHxK0pKgmskh493t/Kf87kNMkFBRedxiRXeUq+Gl0zVbybcloL6k9uEeI1//WIdJ4q9Yr
1xHpS0TvQQK/RN0uafb/xITVTWF+a3mznDnGQrwEiDKZ+v+VLEuPBcUi92p1TVjmTcuGHv1VRZlr
8if7NETeVwcI0TAF6Q3r4rXSMvJ4CvJDJZ3rmSDBX7E3ZhI2znKUEIDGkr02dALtpN35/YvUAC47
EQmOG7kS38P7LiJwhNlDgm/OGqm1Z8Luitg+stgT9Urs4UHJQuWnbUMHJiGUkM+2+2PRVZHNq+oY
HGHVUUQifbApaXFJySmZOs1ReYSEQ9v/YS1O/dPo3+RkqxELD0miCWw+fHguKGqYO5Oo/2uLpJ/T
QJIhCvDaQzqFmNOi5vFeBAN0ETT00vptZpbV0mIHgSytAI3aWM5AF90MLlmWbyxjbkBPXDrBjKvm
zWGdwFsa13UNwjuKzvKW6tTZyZ9pnqwSC+bGhwYRUJor8n458anQaHPUX8g2L70S1UEaHjYQyW4v
TY6USKfiFiBB0LD2RmFsQMmvw/7XbDsIrsH3oojgWIi6V9SQQYI4u3HAnRvB2ZgGnpx5JYc6CFYq
hRSJgrvtttuUNyEPhBupzM9Ohy5BjPaSS5h8yH9JhYI+OSnuRR6Jb7+MHNJyYHCzcnRPpLisiX+D
u9xasvLs/EGNb9jn0eGfuj9MibZa0Vw0MiElCWVZcsbKapDLrcnNRz1iDhqveU9EUmWgmcZm7UmM
45YPQrMLuVsJHHTbAoD+xtlkN7GpaFA6qH/6071BqJ77YD0U4deMls5gqiuNk5JUgBkKMPANhXqS
bOTyWYF5mF5M6y1zvAXvMadNV8UAh+Xsq5O1dGjk/ckalZNAmmw0AvlJaeLJImZlQzJZ02z8dyIJ
XJd3ZVM+d6FylF4hl2JQkvZFuqIfxUSCnNRY6oqBNj77hbMg0rF5eHrhOx/9/wSs83LpRDV4DFm8
MBJ0sF67CMSkAxib7EbyCap4k4/xUZhp4qccBkwbwObc6gKZJyKVnuaQqb5dXM0SjmnOVBc1TEky
sLba8dwsijtql5ZtI92mkpZZtzd74nawFVEFZP5vnm4z9IPDRmrN0sJxVBpUcrASZ08cNzRJkwbv
lWxd2uCv+HQ5V+GpLBisQ+1AGpnnL+eT4WvTq8RGXiAcYm2FwzTePanx6aZkOrZf4XeepWdDH2eQ
/Xn+2qA5gbyLB/C0X6uGvvSC7mYM+tVtYPMLztpyOTW8pnARbiEfhwRSYPuwiLsIFimoK7cEH9U6
SEm4sFOsFEUnPwpfe0oKJ81vg5f0gCnd+DHZ9vTu6n2OOaJTXHATbXZ2XV1JDmkCRe29ywJCb0S6
UE0bFKjXcZKdp5q2ipAlkNdjKmU9sjTaDyB2Fn3OZEYSOFlQo9UcZiQeiST2rHzaVMGN3r4lpcOD
ENM4fVvSHerrjMwHEFw0TDQwELf09WHlmHit4TJVBDQGw/klVXM4C+j/WEF7k8b8wPxAG5Utwe3W
IUNm981ZdpsUjuDv/2oUITJk/O/np4MWJ1dVGV4hMCFg1NXvnud99i6MJpsuf1h/S6GlaP7RjqMD
wHwaCcZ2bJNTUDlvOboYS9W6qI12Qil/P9LVHG0MGMZqb9F0AHt4CZziszSHp9eEhyDuV5L6S9GS
kmi5TnOrJ/QQ2lE5IDSxlb+cSg23IFt7hBHNoNpubiGzF4lGpMNHm/BsY7f9wvD5rqj0WAgLQPEQ
Vg2LCujKGC80FfmKJKmz5ZQiEg8dBipgGCFOTGXDN9iIps2ga3Hr2Y4uY8B8GNGKD6zXoaqurYd5
7ZzekV07yGsthhlsqSkqg/251LILY5sLntzYCPV7ox+jrR+osCAqklnLFDakFZtnjqBx1dq1fk+y
7NoXDYIUGUXzlPTuPVG08jtAAxuWvUKXk54c0ocJhWxItz1Fyg2Fb1SlUk1ZDyEiVkpaQB4035so
fgzkHioAKqgy8DejEZNNmhSQGS5ZQ+ImTcexzgE90GyZKOBaV9+VKe6cCW9SzsrC0cEp+eXLvzJN
G2WtLP0GaSdyrBc59Lreo0nWU+GAzYBOPUwIt5p5oLHMpmZdJNBaKopJ3VbnNQ5Gd0Ppn/ikgp9O
UYzTSMTQU4LSXmcnLq7fDa1JxyMAz9FVuAqnKSI0Abx1BcSelnprpKoRk6I6jaffJsB9RmUYcSGV
cW/NIHpMkGKmUjk1GahCjcbtzfD8tacU26kL7VvJuHKpZpUFCt32MBZyGTJi0tgPeK4Xgz0zhFEv
qtu/9EP3JuP8PrfuXQOhekQTmKSWGR52M0jmPmq9E/JJN2NdpKOM6bssD5KVwWh/vEjPoCKAbzee
KLQRRPGwRudSYmbnIoTcZCsP7JoPLUgOJWk3Dvl9oMqOpgEHWiHKd68FWTdavNBlgGP24CgMUmG9
+6BTzbnPg+6/IoCwzLOhojLDyGFgG09+QNPrLTVdZOHFhrg5q0ahiQtKdE3+RqzXNHRHxZDNQLCr
WMsZTX5DMrIOSQ172DIkRGYsAx9YrqCB5gbrCAJynY/gzvWVbpVvFPV5hRrUqCrvajeuCu9bLkwN
3kuyPk7SIXyVbgBCIphRNH966rg8tyCdhdjxgWWampgVYuwLDlC8n0GaNLg0QsAEOdrifUcKnLq3
DtgPgrUUcMVCDW1W0YZRM/gnJDpRgkzm7CUXKfmcM0Q+2mVZtpjicJsyAoICdKiYR/nN00FxxKRA
lkaj9MT4CcmTTGYF8gWYjJ9GXkaJcIL8M3kIOXbbvRU8QwetprQPId+EWGM0yyqf6CTwGnz82ejH
FdxySPeticlI85/Bv+vIBFRMdZc11TxnYCLEM5BBMiu2yVbrRHkhEbBVBcW7+wSVt45LbAxrHNG8
hUX7hwSlt5/yyeQOPeBRzLQ4XbF1KQCCUUrJn9KdL/FUlOEuKWyIXcIYvtKQVEiz5B+D7lUOFFl6
aosP3CvZg5zbsZzJsP16Ff5bnuwyHxy+o+1oGBws1GMcuz2CjX3ncB+r4MyHtsziZG0k7rRBo5AZ
PU7u8fSO0PCKL5SbsjNkVchEpXwKu4wMX/oRD+Fsj/5tsMavwAIMi3hUxEJrrGnL1DEx1Zupck46
1cYEm41e0rbjgE7pUfAZIx0Mo4W9kNF880SZe/yDg/FnWmrnrk7eFK9/pxIaU7xyMMZjLfOZHtzQ
Ds0MOun0O7s1d8HrBq+4ROnwXWdpS5kgl6zG/Rb8CchBjtzeabEgpwZrnw6q+gEnaolyBeSSp89A
g+Rdtqw0nvN0/LcAaI54gAl4tDTNzb54k3Qncz5G1T9DdDmlRblHE2Qlz99SmnWWIE7Pg6STspYn
5ZX5PoCjKXVZA0kyg7Jl9ejRK/C1HxBuF17x10YNcNFa6XUmObeZmFq0MJGg0BCkT2YAweErLCJw
KW7/i4RNvitCqG9ZYGZg8iUOQgRSGbBlAxZpVTk7eJQ7mUAEHHM1bF2/A+0I0VNSgAIpEVhXS5XI
i0WhvRLt+NxTYA3kpzo79F5xAmJ9GcPkXz0JaGLdsERrmp2BcwIrQGo70herwb1OvD7ZZrLeZMQW
cT7LJFQCUIVec9c1WM7T+LMqc+vq8F/T7jtxxoc8EQlZEulU4DUaeTJtskRztqTz8ut92Rwavz3R
WJI9aZcJG9rcyLC7LJ+MKTwnf6t7lJvi8OHkMyARPMTrvpHPkYXSRL/rUTkTMedyYqfcE6ehu0xH
Nl07Bc+NSS9vNqBPUNKvCFig/Kuix1dm1J6dAVNCltnBpJkmCLc95z9oJnB+vfesX59mmQznEg0x
ATyO4bbkG5V/lLw6dQd0VeioxQbUA7ROGFd4RB2CZu0jABxCM28y5zpxOEcVcgF5dUhRBLS1lJYW
vGOyI9kMbDzKJoIubkxkfLSDQqd5gEwWMXC0IaYF6Dc6yz8z3uV2cUBaAnw/PCDCU6H6ezaGPGA0
i7AnRtG4LKNdjOBdRqQuDGc3aNbvPEUutyI6wbQmfMY12K3Z/qkqTAH6cEsTa+Oyw6eiQMyvfsS6
vUbnHWCPV1lrPMIZ3xu/qtDCi0LZlW79S7HrhzYg1QXGqZysd0Wf/4oMT6j1784QrjViV1zq9wrj
dxQocNYIpwQRXaPbWz5+0tVK2qm53W2mVAW6W8JcS2HZaMVGTdS7Zs4UGtaJQQsu6OU+JUDrpFqN
EX1QLjm+ulZUbRdXLTJnEmimYCtnLlyZbYUMHgF95/Tmd6hSabAKC6ID47l/x5sAtMZGMTcuz3hd
ht7eZSd7cTSCc0PcizM4Er9L194MZnVQbNSRpYyRQClTaTmaZStUpFVNMWDEYuyqCaz+wAfn9i9H
pL9GL/6RlVP0qMkMReVgYTks3MF6ADOIlNi4N8EvOrbrBg0U2go7A8G/U+QPn52bn/wAZHmFak1T
d+escZfykpo83hFQJBuRpgzmbhvWDUaXEhQoCgNIVnZqHvHJ2Mr5WmBWCnhd+dLKnJ5sXtIe9kC8
aXT0FDrBjZe82TncYA4dqVhZR2BqEAgHZ2S4KzUAOcp/12a1adhidDUhykVLOTPRU/uUmbqkmDKw
kL3b045AeWKT89+l9x2bOoJI+Cz2d2nj8dItx8eejwkqizWyjKvcRBufHRROy8q4KOXFTPh4kAb0
FuJQb1ejbd0jJUc+tLhrTC1srR9XgzTKwR7SMvSBg8mdanp/zCa4b7qxVx0yRRMpzNhlIG9wIA5Q
DXkSQIjZj2bwK+pxipwMY0Pgj6YcWMWHXNaUwGKhQEhaFehLKZCmnDqtRUMMkeJFTV9bogftRMmh
JZz5vAnfrvDpIC5a84mxy0TzWXIVq2MqTENGzCXc6KvvUVjM/QTlFdV7tXWQBkHubsqu+4vxKsK6
NU6+mg3eGHuCDLoumk4lnViG+eteddYlazEpIsppyIG/xiI2XzrQLS09Jei+QKln7J5QDeTlpTHT
exwlw2A6/I+j81iOHAeC6BcxggYkyGt7J6nV8rowRo7egqD7+n3c0+zOzmq6aYBCVeZLkfJ5wa8I
U99NNhtQTR7KvlzUq5W2FsdxRPJcqN6zmgBoV1r7OFP3EiHPiGJDqumSk+o4U5Gzg58GN8dC4zH9
9BKBRQ0tI6shGQI7tjrv5CT5T+kHegtBvwMdgdtSIQQJtNh7OimeYlNCvkULnjMPPtuTYaEAQX9o
6CfQRmuzx3rSaQDnbdL9NGw77A83U+S/TTaiCyYJQTlYap36qXXEm1Hk96HpcqGQmpP5bOkd/tOM
21Mmj0Kpg1ZEIwXtm5MQDtK2DgFus7nx4D+CGiYIJxQRCgwreHDAoi9basuBY9+UursK1rspdLP1
DB561YxEM+Lmq6Ke/NLgweLsYrKJi0WbYVfBnc1z7bGOu6I/JQGGId9+dsv6QteKHSSkVWmmg8Wy
PHurvA76TeUgGzZmdSwt9Q74/Ljs5I7ZP1CknCNv3NNDWitRPP4v7gVvO0femZE3kLGZElvrDese
+VsajfZEyodw9r1TsMLCXuFh1P3NsPRHibPRHeg2F8nOp24mYOrM07qzJLNL4E5hUB5crT/QE+I2
mc+9n/yJmHYhnibeHnrOfIpKLFkRU0oZ1tmfSJyRI6DkdwdkB8vzUpk+vZDmgxQGDIYl6r30t6qG
J4eyBh/LZrkDMbRnZ4z+NQUCXLd5TGOBwmp466dAoobDZWrzkXyXhyC2MAwyT+vraMbGQ2AszmHM
6ZdZyX+TtM86y6+ZzdWj17GijvjRAQasvH4CS/yxHAHa1OIENUNS5N1PlvwZKU/LyxmQjynC8pWK
CdgT5/6U0IWeGIE6G/9/9K1cPPHYbSsjfIqc+OqQT9S0UM+XyVZHVjc5NMeCvzuiYoh65zsbkSgX
LUskUGNmd+1GuySuNUvBnNuHQFRAYdp5bTbDbqbaDfNhO5r1HuU/uDEGGTPaFHzbb8uRJU45irrJ
IcJo5fEg+bxWrcFRr5xf/EZu4GmGq8TPv1P0NGEd/pRgwipQthYV7di3z00TXQ2Q3TTTqXdYe7r/
i5mZksKNX90E6Y85XmWdUOXvlBpoHXdbfOiPBS1/m7D7loT2UG1o8uEjp8PSbm0P53T+C5uc8B9z
kwVAZLKSroHqVyGSRihk3FFAOAZ660UAgb8G2F66tq33sm8uglGO7Ez0yMF0N4wldirr2CUSKERc
AXmsnHu7GX55+LjzQNPkhLmPvka0jbP4KhlS6qZhyoK4gNMM/Pdw5Rk9wx7OPnDOtya3WPTOHxJs
3mCB42Vi/Fd5zr7yyLxMuDPRsBiufFAuAQCNKQk/rMzAGmF/yGY4gFteQ1m4Nvg4vB4iRhBSWWrE
q4qytvU1fdfY5QAwvc+EOfVSB/tmmXrRJIDX/8sRNwFM3LzRLN6EBA1x2cN+2qiRdhLlv8eWaSPb
8ORhIV4zEoOx5iEyUecQYEXr+auG01bo7gdmKQU64uXv5fuSHL2xTG816s8lwWwtzPYt8ohGDFAf
LX9WhvcJr5Fjdg/UAJiGzyO/27CNwUnd6DaGTNPAavYLXPxIhHP/MIpwG8kXaxxpDuqfgiN62Ji3
PPVufUS7ktTRuHG2TWtDq4v+BdBgiGwIV7WmbUIbnZZv2oOogbO/nogulBIWTCRWAnNHwmaW4LLM
HJfkEo7HlQdHeCJYJcu28QTrvKKzzjPJ4aylCxAOGWHFtKY5BbWcYNv2kulurw33nRhKhBonrqQx
ij98zGiO+0sa6b0y2tMg6f8vMyA2HUQU/LIcRvilp11PDeQ7PkQIfw17BWRgBDdq3s6LSNhNN6Dg
QBtlmwB43FKnsD42NArAjVJVsZNxIdlqwOAQEUVRFdelpisHUoHDic0caHlNe8Lsl+KgUgkcslzL
u6zuaZT7sJDc8oLRggtpPdcdlEWOEsKmzg1/LMDBRuq+1xTgJqKkUgwdi/m0s6fxTHt753kpqZwK
lgO19zhcg1pd/ZbBdRv6G4v9twOcD/rEerAWDIkeFZ3ofOswsatpheRFd+nAfnYGR9p2ao5NoA6D
D4tusGj9IUplMs9n9n8S5F2WmTxyqZaJQlFPH3NvHBQcUbbdaR2QCpum7dXHtr7iwhF58DEzWWg+
uDpRCqvawfuF6JMKj0ntTrDXcekoYp8rDrrjCKmiNJt83UiCDprixZ6Sy7JE4dO9JaxxYeqtsjm6
LJuBP4qLyONTKpwT+rF93jrZvidiQRs+bkVetG4MDhPtM5CdB0fnaLDYUtNFJ2f6I3skB5JWPnaI
AsB5XS1UZK4x3lIm65m2vl01bwM13Es2586nNEyaY0hXIWpT5uocpHx9mbgwXtRCvcBsnCbdJfTQ
RaCftYDSpFQ/o662xjgUvPBoRJsjnH0MLABi9FGOA8AyKtdSn1033PQ5oXg6IlLGOjXCfmU3fQ/Y
cX3fuygtj418im0wQzltCpRKJz9lF61jys3QfHdsXFlBfuEm7z2b5AC8YZtmau9MzrWd5TI3G8jK
QvZPk4nLydqZog3hpU7K4HOkqcNjOljWxeSidwWgMCoCiHdr2gL/irpZLeX2UkSY2jo6mLbAULHD
GF+jRqaCeYdoD1Rn8bhCe3AiZ2E/Lcjc6FWN076fMVfUvKhmX7wpmLv4JzY5z1WPYqyz8AQw1dSd
2hVEn8lGfdQVjCUbcQ5Ccu5aYW3h9C+Nue8CWKzq+39z/ungl11WATfsP7LZeYx85z3q0mdeHIsj
Q+kS+DrV+Qve0XTj1W/C46RnC/sZz91aWMluoOLgPtAKAMhCa5POm4yycz+BlYJShoVBhuMbN43H
HfbG1uRbLOeCgOMD3twzf4DGncvSHNIRLUNva7YOfAJxV0bTo0Xf5FrxxabJR4cl37NqOle61t9x
g+SA1LW9oFu5tFgMx00oi4HEsxVuZi+uLgFH+3Ux4PzwXuG3UFahyjWt99o0WjwsYGeYEiwHHsOt
ngyqa2b3Uf3Vd1O58xwX1IksicM0piccPOxs45elrYqcxeyzQQIaIw7QHA7b/md5rUD27zLWO6T9
kwi8hZj10WTNoWH90GLpL9jFeCNUj6jnuluYtzxhYta/xmBtfEfuRSPPLUtIwQu+KpA4EOrBmmd3
Vfd/YUsyHm7/0XvIGuOXmJwvR5b/0iH/Hjn22a1YZ+hnZocOSZBDUOQWSg33ITJAiND04zA1hpKe
XS6o0eLpWFDJ3WpHTbe2t7dysMRuitIHAxIV5OURx7G9DXrnsgSkZ/KL7MN/NiDMTc7pe0MsuHkg
Za879D4mERu1/2efWMmnLXR6nOfUgBHpMWqQRH7zvA3G/JAJdtzuf7EuEgYfl5Q/oCWMZoISI0hk
SMkGiBV6WFhfKcnLLmv38uybWXQEWUlfmJBWW95FHu678Boa4C3BqFRB+1GPkNUbr+y3Y/gIsQ+p
NsMOGJlvQLG/TdWcS1mfm2Z4HH0KGotT+har9reA+N2OzMYsZ+CrgAMwDESnvnCHHflMXwlyasjE
l7gP4geqrj2+qm+3ddO91iWYATrXodTlGob1GWPREdAcPQYeBYVIdRcZ5ZZlZ6RH1h7JoCFJqvN5
ZsEnrDrEjjaapmjM2eOsyzDlRwLJHu2B7ckdWkn9IhZoKq/wUvFI4UORM8r7tNekUuT5ZyOBepvz
TXeQFEpJh0GXaU0Y3ng/1v6pnu2eQZXprHO3fM4CeIgedtJbU7Ajm8p7HjGi5Hb3VLruV9LX/S4M
Q2YJCdzq7rZcc5wfS+Zlq4mBMt5J26P4CYHBkyBD/IxZIgi3qZuxr0dRa20MpeTGy0v2aqi5kD7Q
XbOAtU73OXo1kgTWXG9AduwzZcgx/XZlsyvwoiERAXph1l+t14C35k0dmxx9fw37nGbZZynGawae
Nh4Y/6meFz3slo0jMfYz7ap7FwY+KnCsvrx/9jgikp8GumrBS+gH4zqMfRA3rREcI9Dp26YfEiA5
tI+mQF9t1z/NeXZnCU0DEq5mwqgYU1WwHXyA0sAs6ulSa5ZPMOgvRszLapK3O3aYJDqXvAzff6/z
+THJk82osw9ZpTd7QEVcNr+R323qorqUAubdNHoH7kFKSx/8KWT4M+zMTTYu9ZcNYxOPF1O+eGXJ
Pn4NppSPGDHr4O5VDafEaudBj0dxhGIlBGLFKTx6NaXesw8g/U4vbuPtUox4Lo10PU4nPwvobswn
ry32ppN95gPYfdPND5hbtzAidlXqvkFrZ6I+589ZWZKsVj7C1t/Pif8vNLvDXE3fkWGdCjfb1qOF
BwqxnvBfkgn7DuVSU5vVevAjtQun8mmWtNLcJvrNEwm70bAQTlTqNbQxKFbemVmPfRCuxsxfeWz4
HbX1nNhUwoNq7xjMPeXuiP3K1deJTAKEwTycFtF+jT+wyNfZrmrnn2BcNGSMYuBminTD2fecGoq5
MMxMWzmsXhPEQEW7OHPHB23rtziscSzlz3lTlScalhxgadkMJlY+NNf9xglHrDvNLnSJa6PhiLWQ
jvE66sRRL3+IYfOmFhwPxpoOVmZlcK6q6kOPaQmW1zwscVknE0Xup+SSBFLheiP/g9QwXj6AvUL1
TwahCBK+1krCrfXM6QVv/YNtuVeyuTm+cUF2kaMZKEfDr5zALzotFwcT4d4JOQApx/vMZ3E3pzyj
bcaIFNTTOSIx775HhYTamRVajvMlmVjVEss4t4PzNMnsW5YWou8IcdnYAqPtMa2BZMYO2Wf9IQ09
axdg1PiOVIf+XliKePWZ/qs/yj8mbM82SbdHjtc1B08W5j4MwPhUNLMIotmQe2iuulIOm7gHb+2O
71NXWvu2EgypeWPx4CPi9p2649H0jwqyWpLUV+SO6c4tpyVOXRCwjH3UmifsWCS2EaVWSayWBtNC
mGp3XU/MZkuMTtbJ3zwN/6S2j75QP2bOCJNdT4YJ/Yss6h97oI4GmTIrE6dnEvXxlgzIW1eaexft
/aYrUFtmaD7xzLMr4uzRtAmHKkhP5G4kl9qkWI4IJ9zEMvjLAHi5DRXohJcetgpeUgJxr1bd3Hum
+yRUwoWrMDHmnkdzvBLxQU28MLVDAjCHQlbQMDAPXVwxsgjJwe5GuG817zLZrCj5ozA8S794lRGY
s9YFoDv4t7qxf2zfC65zkDj3KtfLzKO7b2rn6o5ztaN3da1gMK+igO47q0/o0JbUMvKI/fJRdsMl
w+lfkyEkf8Z4eF4ECFhVynUfCar1CXL3PMr/nZJebUERn83XsJzxklCcc/ZmkkOtG6m6XKC/a9VN
wWo2ICXnpn2tq6VaSYphJaS4jk78kY56HwZqWquyu9WEypzdvGfj9uth1QUTREjl4+lobkYgfg3Z
Pjqe81C5HLsqwD4rpxvVijrh4gzeYU4R4o11tB/rCrG4M8Hr9wM4K9Ldd2wWNZDJ/1VRQEiNztg3
3XSBMHfxOkBJZYerWAxrIk6OM0JI4UNra1masZyulUoA1lSQhQjTY0DfDl+T3+/iMGL8mZxKDNnC
hdlmpWJD1OFDEJu7vs8/limjQc2bu0LR/ho3fuVdpcnRyZLK/Zax8ZwVJtsDAC6TQYsIAp4fyL9l
SJa4+2um429m0HlLCIuK5RMclxstlXpryDS9RwwGF7XhtCmwFaqMyJBij97m6LgsTmFHyHa1noIk
P42Vy5uCMf7o9xT7TsWSxqMRvxNDUnFCYrYdOL11oHAMOdtnH4mg5SdlemQ0vpJO/xQU9TmccbRn
DsmeRfc+hB6NS5uQ+byL/uVkk+rCIZGturFF8LH64jwwRViVKnuAj8hpL7fOgUFWbhB8lwn464QO
kLGUNgo0XVEYNNyD+cN0QEfihVi0ksxU2wVHgSjFs98KvyI1ud8gCGPnq89WUZ67qry2tovh0Tc6
oNiBdcrr8s5idC3IwN36hN1QhqpL6zDw8ZgjO216nW2isnlEsRA3f8Uw3pGs+GyBqMxTgyluRPHn
50b6bCU2DYqCt7Q60zjxO5oMDmEUCoUH+ibK0u4cZosptHpkEglIbeRMPFza2v2TUS/ZWZqnxCln
kn5YdDW89al1zxQubG/IfCsiPlfSxxiZEXNVy2ybW5wRLJNchabNgFkJzhZAQ0yUmvCkuw4wnplH
n/QezmxUf5XTcUguTrHRPC4/PSfRwhu8+0ioUxJTfjl0mcRoIvwojhnA6nCe8IMwii6N9lHU01Oz
fJ/lf+2czOgWejQhDzaqWIMto7Hd5zGB6MHE5ZGV5xVTGbqeAcfpeMgrd+NGwcnOWJ86hEd1yuxI
qb8lBXJrk67TRt81Ip+MPWg1yuaKUw8t15Dvk4issWUVISF2VRXxy6CKh1La/6qsJc283Y7Y8Unq
yXF59d8QCtBVBPOxz6bLYi1Zvr3y/JMsjDeXMMz/b2vKvlpFUq+xzrJhWJTpbrkx7IlukrrrDPfi
VP7dPADwKr1h49Ru/cO8037xkg7gRj66e+Bp9YnWFSrFtMMX0KT9Lu0d/6LTHkLXVDDDDNVo5rSZ
iZ/bJGFn7zMPlDW4BHB8luSIZUF+U3TUCXb1iSJOs78S/z45bY246JIMcEu0MJNG49Oc6WNlViA2
gdVCmUh7xoL2jPA6FoQGOABwddy9RH0QwnikC9maw28x+NlpTATOibIztnaZ9WtrttoNKKT+K8pK
H35SPhgnHyGTv8oxVuyLfiC50xYV7QdUXiapxo9BKtNbIhMoJaCA+5McSvlSKxqkQ9hiz47rcEK7
r+voAKqy2jkeU4ZcxMmJQxnG6KG3rsbEUBq8Iufv1pte7MK1DyphHUUI0D3bjGSqlkrVLDpadsS5
x/WDG/4CSMJI1Z6Im9CCdxVovmOtDKCWo7ob7OM4xlsjTQmmWTR+ODTcVWUYz5X46MbqvSw+lv8A
vfS4/Jc8jgETGd5LFYCsQ1DElHLBKeRlsbggwVP/q5nwJwCCM/61Gl4b8e7WpL714Ze/zP5LRJxi
M6JjKU9B2v5GBIxb3D2s5MsqEjunoD0vHprl32rUGA6aOw81WBAimfR2RfnSQetQRrBDDmXgtSvr
OzwzA5XwHB8zKC1laO1wTU3DywhGyev+CIrlbPKuwd1IdOMDDQNh3SwbAbH3NGpjn8d/nkUSsfPp
ohqwLYXD7Og3zdZTId0QtE2tjWeloWdBv3+Qz8sH5MtZefsVl+0Z0UlHBkiKyDfOwY/54aoS72ja
LT58QTPMJ1wcdUrSQWtRVMAV6RL8LSSarcmTfBpyEncVFnYz/zDR1nF3MvaSIo6fC00n2kcvED5O
fEVYaDzyvON4DB0wRcVnADkW8xC4sgwd7CLBwlT+4VgkCZYnm4vIhZO+uPEz7RZg7ARS1ocx5jR7
/kA/WPtsChYN3PKh+EUL6Mz6xKKEW/NoZ97yA8x68ZW5jEPak1TV1aaybDOEhuCGt6rhN/qvkRid
5fKVJBw0xS/KcXuif8kIjNwp9kYIGTVd70WMMLz5i9IqXnrI3FBuEf+OAY3SkMJ5/sITeeBwsV78
MIvXirr8Pi5vqVfeOK0dYYSy09SnvumOU9cfMBx8jUl8GEux464q42IHz9UITKA8VarEF8TY1Xvu
YlBe9/OAMV3u+IR82WXHIdRrZzlMe4BY2fQrwOkgve7kGpbvuuYiY4CbnGK9vCiu/eMP4okrUrLp
0ihax6Z+GJwfvzTQyTTbwYS0XJ7M4Vow+ODPsVsTp1BzQtSYEGm4i8xGHRpU+14GJtPxo0MLreKv
qZKOE/tjYACHonon0S19EgZ89yph4PKg2Kls2pI8Rrx0SYsMPwQgxfnX/CgxOxnWb+Ff3axYh3Ru
essCrlI2h77rCtxGeF9LrxnWfkTjM6gTvHqfNt9xeblNLTYW0cekq66AMK3b4nf5dhZRcg1C8hyk
56lTxa4LPnVRb2wc+YJQhqrI9jWZW5p8AB4W7o/fGveR+bL8zOUXiAlCeXsylsEOo75lTBBrbqK1
vF2qhKdg/TaUVMvnWBYXkH4frA/d8omb2n6ZY3injXw0Rybu8xNGVkvQ90Uh4NfTUfF/Zm21X/4a
7vOyuPCH6GonU7uncUqma7s81twNwiBhj5mH1IEh07EHLt9YVQBw67e+DvfSiS/8iLkM8QwSpdK+
6jqk6bNbHljfmhEGnrAZ0Xv/Xd6HxIpHwFfhbYnHO8ww+1WGEQBuZmVsk0xwRquj90V4Fmfm3oSp
Z44VTh2eLaev9+Nc/1rp/Jok+muKkQI75MtAUXY/DVI6wZkelJ63Rpk/JJMM9jiHBTmVdoCfBC9N
7IHzJj3SbIJzWTfeiaHYdkHQuMRnmNX8SunBW635sWhSCOtFnx/S3NTNS1KY6IBIz/AdZgil/a5C
PF0ZTb/QRE3qDGjEu3PCTo+2Av6A8zON6Axr/xinvPaT/ZU6+poBvS6yFAcE00dLPxCYsXJsTZsb
ztdkwcWs/3oXvYsxtMDVMBaP0uOEWYTn1uo2BL3vBjQkntT/kLnEZ+2lbDyZh1WBy0/wKUeI/eik
zMrc6oUKmWl7M9P3IM+rawoOvPriKs4jyZxurVhCRGs6dz/3PgPmfONgbi0a0zoZFZQKY/wSYOLZ
ml5johvDrkTWBFspIOOJOIN4bY1YmqFWnkj0PpmETs70Sk0HStIErcwAjlzzMtXzRXfGM/sxrBfK
zKE/1lN0GNpoq2s8kc14sQwG9YY61D35yoEc92Ku5XmgjlGJMB9LRidTarA/ocQLm0dlxD+6o/RZ
NtKKhjMitFMesxxlmhkJo4vUm89zleznMT/Jbn5yZqBSbnhdQtdL8L6NkUASoZHnozE3ZvC7rO6C
CzPQWzpYyoKmBeAPz2r54fKhZ7gmgRusk0mf5znbTiYcRL9rnxzh0j7R0z88Jd927DP+6dYQgY+j
2z60bnYvI+ul7tutyaSYUYKNhYmdwi+f/aB/FkV/TpGwmwajCkxNKxWaj5E1HHtuJUjCdZkQ/muC
eTJV+utY5VlGDQGWqB6rsBx2jfHRQRRF5+S+NQ2rgJmbGn+P5h/nmpqMprYgexcQOX1h8LTZbuD4
6xEgHUykUWrmDH3IFgi67zkF/jsG7iMHrL9BpotLL2g5fqXnJn7zwhBZa5vfQt0eu0zfKys5tK29
MbVz5LZjx8GtNIZno28vnURYh/XzEGZ0DAaMEdy1XVQvcvL0VVrxeTYiH9twUl4CXecg4kjIapdn
2SiK5hDY7lcn/LsoIkYjUcgkUyaEzkRl2HXYfAyXs0vBbbTd4bHqUOS51YHb9QK3HuTt2G6UrPdY
BlY9VWsTobxqhvZcZqzhUUl3GCe5iXrF2lJ4bIWTctzoXNAi3bM1jMT6DH+1Yz4bULLEbO3RsXTr
mNSdFjLqOrcm7NBTcZ7H4QEvNHQ6I4/fg6kC4tDtw2kRbzRQ7jCADMjbHCJ63VfpqEeHWNhTDWNW
9l5zyIgrwv4PEcWGRc9Yz4et5xTvNKx3XVJ/iyEEa8pLHzIYAFnZkjtSuAh+ClS+ZAe7iY0QN77z
GXplqV1jP8Zh1yDZI+yHrgDWjTQko8SZ/JubqHaP1Ixn1yN9HnlYhrdyjh8sn8pxcqE39dsmGG9e
XV9znhRLv2lVvWfjdIhcYJHUabBp/GM6DM8SqSyeiYc+dTmi0NmavY2uR7jlgI9hC438fue4p8Ae
Tm2WXHq9yPV9su2RpnqDf3DdfqMtWrNOYpxCS5DOaVSnIrD3k+d8T64GUZmmX5yNUXPq/mGK3J/A
I4KpHwDc+bbDY2KHV68Qb7pjcA9ccMsI46Aq95bZ4z6J/ScRD+cxZDxmms9xG+5I1r4DO0jngF5i
jeqvtxnqL89QVDS/g0VkdJNvzA7WsR2iQoVF16JOjSYcLtWxa5uL402PgSfvZqEfuzh4DWgR51Vw
6lm1hyR9MRCXmFQ7hP1SN1moYmPsdzNgQ6/RryjPTg3dbU9HawI5mL0555klci0yx99xf4yVRUYH
vhUCpFyNxn3M/oqipmNhxF+MGT5lbetDzTG1d4BK8KN8AjJZOJFPG5s0si5E/DIoyej96Pobt013
L2PmOgRzvQSL6h/8YvWcALBfmSbIGicTAIRqDohhPRxbQ52rFsXhlDRMKlypcJ8vCVBd+O1OIWUg
s3UcOniQmyW5ZJZ5fzeNab0J2+LPaoafMakvWEdJWBl72LqeP1GE/Z+hsBW2M/wIV7gbbnaEKXV2
n0ppoHIVLfNnp1Okbba0+Zpp3tHs9AA79s22b9AeN4NkiJOS0WoasttqAta3cAnmhyg3mCjqOqbC
1/1bntfGOarZQ5QKjl0dnpVq9n6tSDxzd2XI4ooU8r3swMx0dMkcXnSyJQ4Ew5zwgp3r3ENwMKT7
VLAm2KJp9gHMPtA4BuEdhYueM/GecyYMnSw/ohY7ZSmsx7nOcCvaEIuFgEtDg9ZywM3ZJazhyeeY
H2fBrc0qVEVVBXdUVQ+JXQrEdzPOqvxznjRvlh/ae0tVzTbKvBtBaYA7zHZlVOk/GxoCCCcN5Whq
Fa2Rllk2QHTH7iALL+33sTsXhXiwlflTwAyI/OIuSqEdMyQY1nVHRlDLuMJsKT6K6dyE7RnDI/I3
dGvtfiDHfdt2GvNr6F14s9HSEXpUde+BDG4VkoouKx7QD9zNZcZ0XDUxwirf+JnV+C55CbHrbr28
IoZUY3JpiDyVxcIjV++i9l2G4+rKOXzhP9zRKXg0WgK9WRLxeFw7A2P8PH/Q/L5XJsSiijSj9TzY
WCFjtbP5xN0E4pWEhpOhMZc6kMRkJMnsxfuABuS7kOwVPnIqHvZ/dSz+xT0T3bzWjy0ZeEk//CrL
uK+6RvP4iohGPGhFn2ElI4IyxwVJNJIH4C/r2vugocPjQEjR5gb/93bBtXtzsY7wnYad/CQp/NTY
DLzi0OdRhMQOmnVPdPx5gvK2HH+EX7+muYJPQqBQ39NbzrMdjSK1H4faQPkApdEznKOhGkIhKD4o
Jig+cKvVwt8WDICSrGDsRTPTyl4cykzSx+4peOc3kp8/BhV+SK8oDnquGK6OTLRz2mGe9NlYgtdw
LL9ThJVB2dPhSJ9HQ3GGloe8gxZeGcQN0d2oHZfEYTJqmPjIW7vQq3QuLuGg873DWg2fw/gEKa13
TkLfYbJp8QI0fm4yZyc92sJukRHO2+71QOSqExwzc9r4k35u5cj4oLzFFjEOhSK7fW7Tl9xguRyg
aoD956WWZISqClm8BzBFIFrsfdIuHdsTe0ZHN8Psdm7aR/uQmg/d1rTpDPOmmnbpB/SHyJnvkri6
kmTwTL7ENcnVgwyzm02Qra4wmsw0QY1J8/ebkIV87h05knAFh5Pj4lZcIgcAt28BdlMHFzMuS41W
F40gnbI+HS/gOz8DroES+Uc1qwfbzL9NKNAgjeHrWTE7MzRSg3HZwICRKYeB38uV7dEkbvhLYunl
RRxQzFvtvc2HNGNyZRcNiYxvEa+74lVxWHFqVx0yatTQtLBuJHgARVYdlgjSJLBuUoynJAp2BhPW
o8k5Hf/oS8fi5BGu02fknI0uIYpWgPRZHLQ7/wnExzy69KWFh+xvQUw4+blM4h/Xxc9QudmEPMyh
oYfvqrNZNfuebrbr46EhzgJBKOIhPo85RXeFlx3NmJY/qCSLx9w60JmmXz8yHSLPY6VUiEVowJci
Q/ChORGcmB9eRwPTTzXsp4pXghdsSlosaPZTblACzRrgkzXLdVGkNPmcnnyoamD+iQCgsdfsDZvC
Ar7rR91BGlpshYeUG00YgTvKW8yR8o3DAkOdwTsNuBnLIWfkk+OnpOQ9GP344Zsdo1dpIjAf7rq4
2zL+31mCBPFeMYZF7JSZr7pAZpMs+XOz+9FlXYlWDsmUQT7wlF4j2N/RUkcGqTFuhJ88x4X/gD3j
sRAV38gXUD5HTsZTSWcdbGG3Dqi8xNwk6yky2RuNxtzIBgB8BW77EBcLyNdBNsJu6LnExhqNFx5M
a8y/OC7hHyOFk1VXGIA7IhyTpnVUytkVvK8gDYmdBsmmsWrHyXQxnPahKM2nZqJRMofHMZaHWOYH
lAJPaDw5cTgkA5PMulOcqpDQq60L6Niv/F3XoMpUA4m8cX+XRfNzzBd1dHyu20WHghktFrQ4JrSl
s/XC07hO2mKjHUVG4ji8FTMvCSkQqXIOgaO3FhWFnqMHwOHNU4+aAasQDOSFyxVFuFEUMIK0qc71
4s5ywnw7tUzI3My55oZ1TNwQmZE8jmm4coJpV5umwaRQYAbFo0LZzygrTZL9NGHuTytnxNGT3i8P
Z5V5pP7QippQbKY5IsXlHybE4iY3EXHY2RkYvRSRv3Na5W9UPx8aPd2jwu1I/RI9spH2zEzix5fJ
R14gvSlH45BSxeGwdejE09KLkkwRcutD/miNZBtF6EmjVDGwh266tYY85ZBfP5msiIK0hDRrRvr7
C3657hyxDSLJvKKkc2IW88T1HJ/SZHoKkogR9PDSlv6zM/fnEe4km5RztqmDG0P8eqTRA2ei1kut
ZqU6zmMqZl0K3H+5hXBF2+Z9LqytpI0PeX0VoN1SBf7Xju2s7m9MzGG/Bhc/8NEBWbukt/ZjSC6a
VzUwOD1jQHIe5Wc5GAyxWiYnxexxaCzUqypNALI+kvAxrD5T4vCGMX3sOdAs2TwPjiA3mPwQYP9N
LH//4+i8miNF1iD6i4iAwtZre6fultfohZA0o8JD4eHX72GfbsTd2R2pG8rkl3kSIe83WoSegL81
LdRfoyO02Ng3ybuYBPOrGZTiWiQo/Aw2isV6QaNzhgMwZdRYRf5vPKGplkt01S3fGDoAf/RbFCAA
bPCqd7OZ7/ysvpeeywQKkgTXI3w3Xv8EH/sdsj/VNeab0/D+ahDH+chJb1ZPdjWenDIRmzRM3T+V
x7lM1fODcPAxliI6j2321tLYtlY9S4AOSMVbupDH0K+q85xK5DWmIKvGp27MGpcyC2OFrACoXPjE
Vsv8l6Pwk83pjqwAv5wsGNSSTVvayMjkF8rNzxXVPLyeI6AKi1gVtaw9feJJ44J3M1kYZsZiXcek
oRPUoEaQxw1OLCCQWRm4HNwyo/dOXME+PXuwAF9YqMyjZtFsK1y2MJG82X7V3FM8Ne691tkrHMOk
pVg3Z1ly27ePSYUy0brpOeV7zLT6YCyJeljNKLdDAzuI3cBmydw2Sf3hjFTrsg5l0EjzeO/VU00X
bkvE2vKB3M6EaTJ5GLzkUCX+WwsnPMxQ5wVY/k2/oKaFGl+FmOlgsVQ9PGWsltz0+22IRdjte8oZ
LejeZfyPr+KJGJB9Nh3ziLEGywOA6KeqzDiZ1OqorDAE+0bjaqVT8zCkwb9OWj6jsxktnMpg3Lbe
URXWrQ6aU1vhMA0rSlZlX59lj4M3SbOZ/hmMqmI4WghgoY5Rd8PhNw8GuU95z2eZQvnznkLBqAR7
AtOVBv+MbyxxXy7IAP3PdBQdXdOnVAQ/Dg4kqFOUWoZd+xxwqaSRtMPpap7Y3nedwu1mRNM6jWBE
90784+PIWzUki8eFWFGnEs3TAMUDJiejo2qVec3dy8w9igvJPNf8rennFIlL4s97xeN1ZEYe8HRx
wU9jmwHQnJ0MSTNQOMc3C9QGfxYvGjWxLksrEkVx7HoSWyLnzWmD9zDK71OY7fD/nIWKdnFaXmYf
j2Y+O3CGayyYnd2/uBE29rC2vA2T6wyIFcuFz2fymxtTxTbFjTle4tJ13h47l4L23qb/ubSuKoup
ojfZfbDPZpwi9h4z0WNtVgSo6/HBdBQMrOXamETuC6W6+1LIm1bZtaMPAOYIAkDvgRYrGIztDV6U
jc77gE6qhs5Aj27oJnaPWazvY+f85pjPI321qWTEFoOo4XD3ZzuU2Jn7LtxQ5LFemrriqnquSsmu
uSQ3g5jWYkv+cbuPNmcu6w7MQYmGq1eDM0ldAxcY/T1lQed4ttd5MiIpq1dck5shqN/HJD/nY5Ds
h5ryxu5f3rNxLMu4+DdxkvMUg41K8LoU5aVDL/UZWMx5sopjOBRa1l9uaB5qM91KmR/oZwcGYnX0
OOU21AIqwgsfhdfAmmVgewNdxRmZEh+wI9YD4SC9ykr+77JYGhe86VeXuO2bPLnOqFQyNT4DF8Lp
gvvm6diKfBm0hTel1J2T+nNhoDcgG5PHtbJXi4EmrUuP9fIc2YSh6SRM03JNo+m3Jmr+hlT6akW8
8L4Hk0VYP0Stzh1xsNldpHsOLCoAJILFz2gxH+Nu8bAkUEniweqqJ+R/Gzc2LH3AgR2YYYdRQzA3
GxAqj9pp9pWfXzw1/2ZEy5hqGgwiAs7T1JwFqfvGCu7rdDswEZZTdF0+y6iSlzFS26l91YrOLbyV
QMYes5meli66F/MEbsWCvrecT7LcAhIwMDXAS0p4sr/LqRp3TVT+pmHOW0jtbsdUlGKoLvlxFoMm
q2RYA4FJ/mBNPZfK2foc9JdLvRUZG9tiTEXlCs3ie3Px/pPQVBmCNp493Z67yXjHJbL1a0LHGluR
TcOlMaPa9M2JitMdQcM3uCIHywxxJpBtJKVZtoA+8bxCU3euywM5FQTFOZPlhrkfBvkvrRrmwCgK
kf2US1wPMSh+PpookvumFfiJSRSlxAWHyT+PybjjDftb9Irtn5tNTnmw55uU52G4W4F6wLfEg9Ln
FpGwJaGNWtkYDXOEyXmOjOjJCDR4Hi17buwWQ9bSB3oUmkgmkmlDNGk8qsCjcJltOiJovNz7yS4+
C5O1y6uMG+6Wtw7uwiaf6vgCsTsmoK/3sy9x6ATzvFG59TRVxXUA7zrQbeICvxRkDtcIo9AKBDwf
DFhWFgPU9Q0WRBx4a4fe9A2Vre6hd2h7ry0chDgnP60pfGjNCOm7LMzHCLAK1io6Qwrg/5zcb6Br
6ZIwi3Dj+PVrARbLhCncvvaI0D4/LZEs0kvDQ5PKdVgO8R8sDFhWcSpEuCNWrvC4+7Ngu8vS0IKq
q5znscD2PPpQgYt3j7IG6pa53wDXwA7E0HyDAs84zGaYUqpbar6MIb0U47Cl8+2eoDvxmhDXSG+R
wspVIh6K7Ltq6HvPyNabWXJIkvIrm6wnhQMCyzxz8EUEr/1FthieVc7gjsXx1ak76J7+pfImtDaM
DKxFySR3fGD7VPyrOcq3dvFBOgGdmaZh/vMHLcVlHn8gA64K80UaLWCk3zluNpMTvmqKXLhoX604
5HBSI1CqNxaRPVkG4vvugx1AkEWFYvwRrcqppoXe3+aMZFOeyNrmKh9ebIL8y9UrqIAM4hdxgmEJ
M7wNo3suC6iNqh92YfMMLQpKr4quRaTvOCKZ+5e4kgmCjL39ImvJ9N45LJ8IzrlTxlvmQv1053nX
sPUxfuBSydc5xPhuRrA6ETautcCPvU4qb6GEoxqgZuwy33gjpXnr8EFxPyfX7F7CxFjYCaxMhs+P
iqSAIOXzcdsNDonis4mbv1ZAxLMyQCKCeT5JKB/nICiZXypvr0P62gWNuJjR88DYoY0/6Mg8hQ11
CT2lymX9SqQWASE4AEaCSuw++qN3cQvQjvkc53t7rj9T09Ovs6bt2zPJnHGCzoCzoDWLGJyLbsSG
Re9QCOb3de33a3bzHyDGnzUTaxKx9i11BbUpNOg1iTpjQr85RfamW69ZiWRCbW87va1c4yEhtqiB
Q6HmIl6Pfrg2Whv9L2SZVE2yZz/dlFm1az3P3IuQRZaUnN3V1c4NKw6tfGFeaVdgy+s/gbK+wKRu
RyUpOpKPSTgERNKnVZP1e7cY9jjE13BuGNiRqBP9q02mJQai1yTV3e4whhhck8NLQDetH1mnohiP
DbxDHgUmVQOX2XR+YKq+1rTcNvw3Mpymjeg/UIn3VUUzjvDVS5SNDy63gKChF2dJu4eXIgwP3bJR
GTj/tHGO/OGoCTDySCZw3xyZfon53dRY3HrBzarc4SRaKcotIo3YqD6Vk/4txuSXwMOKsmcKZst0
WQir9yBb3j46OklGJbcaM6wXN7BkzFOaM2DonS8vXmCRkSaTlhEzhIyab8sqJITdEFJgy93OWXZr
zIlxPSXkDWp+l0KhgI5jHSluHOn66X0MdkBszOSrEaAkDc78UxGdyR6cG1f9KNfYdRoXeUoAqx2o
pC5ajtXTpa3GWxWaR5ccrIZAsM6Yw7P4Xrhj0TXQutuU8++YZ3eLBSjq0reBt2MV+MlV9eKLcqxw
1bIc5jW8smTCQ0+7UMpHU393gLaWfAUXHS69mWPmSzXKC+s9X7LUEawQcIUd2zbWtkMPiMblr6t7
9748+kiyj4Rq6AHHk0Gh2bqorFebcp15Uui04AeYhVuxOWxtP6a2pG62nS1erdw+zHPHmkWFiFnQ
vlHo6asSM21+/aOLV2/RgZH+pnXPg7DylmElYuhT0ia/FV/ahviwtQqC7EU15PEAe6AB8LP4bkNt
GvOfVcdkWdf275DzAJUFZlFE3ZfExdLeL/S+XnN1xanoUQkS+Wf85eTaEcI57wS6w5VAtoOBTbY2
mIZOvfWVEoJd+KQq079tQEkrAyy3tQFYU5zidyR4g904y1PM1Hlkshx6MdMUWb1a5COhQDq++dEa
3rZT4td2ol+XesMjVMqLP5JcLzWK7LLAA5gnXj5sdNA9JNSgGPV4IMxL88/Q7IusPlFiL7Yg6jpz
6fNyv3OflEaB79mPHDR53ier44g8aFAvGJeXL2OyHpn3MfcAfZ+Ae5IzBxdGvwkNAcHs/o0zSIXL
dYKb2h7A1ZG+O95W8eMbwx9ZBft6qb3Pa6B0HOx08qdP2m3KeKZV4VaEznXMpjfLlRus26dFNZWk
isyu5UoR8gG3Jj1T3P0LR7JfppwAGl4RYy8TCeulYBFWDj527coHnavHWXivoNr2UYuyNzrFO7EU
vjR3zriFFu8T+T/k3wtT8XPI0TGAd0yGGYQKLeFmjh116DjYxO2HPzjZTnQFzjV2qWHIcNkkprER
kfs16QkYVDjAZE5vwVTcQua9Q0vLp8m7EuRm81IGGQcX4R2Sbtgzt3QZiuLTsum/0ZP5oqndzfhC
d75D/A5v65YGQQmEjz/XwTeBGYuWFtavMX95C3E599thHzXlvHeQNEiINHyZw8BRCIbfpC+JIzCX
uPPPcmxE7roGbFxyrAA7N49YOe7UJP64hlwHcf4jDH3jsmg32Q9FHe+OG2zLKH/Vugt3ehyaoxF1
90RH92liwqIH+hcLCOiGPAUNLcnNCFScW/pH75JqSkBGDfXi5hxvJCoOPjG3ldsZ35QDcdly0URm
jRuwZ9IPmaMtnI1om2dIP7StiPGgM/Vn8MBlxhU1LcY/IfXB7qqjVecu+Mc5hEMY78KFPtFU/VJ/
Tqcr7CuYORR1tkX1Fes0W7XTxK7ZfVth8NgwD1mFBT20KfxSHE+0R2nMz36mXugIaNcjkUmjRYC2
+hYzamg8eQxtluMjYqrzh2jxNrQ0i1kAm7jAoV4M6o+7EKDSYCSNHoH/NM6W2VyVPT4vr33kJH90
6N7DwNkOXswuQprOlYBSUi2Rlb6NFOhhTKK3Dos/pjd9DTF3BDt+tMhW4VBimGxRL33wLQCLE3qF
kPYnbPafpQ12eb3qiN6wgcuDle6Xi9RygSm5Eu+a0P1j0DFT2iQzo4BXlPvUfpC8lnVIhwaGgWs4
+CD02DsgY0+vqmHZoUw2wDIDLbauzjbGbBJd8Z2QzVmy79p5i1zIA4aBLQBVTxWnhd0fX93K6TFh
8r+pieDm9imXkuoYtMFvOKHmdDwcLi11nWs9hHHxMpr1HyP39k6X81i77JjBuDfDkeq49i2zsyPD
6nrt2YV9GbH/QREmRz5BOOBqj75f56AFqw53ZJAam9Rrnqyie+V+9FRD4jNzQCbxYsDnNfGYZKT/
i8bxti9ykDeOMcL9Y8BW8whTPx1glNLUstfGyXCDM5V13cHU9T3zVHbzEP4jG6skJZVroQhOQAIk
ECvqVQpba6kbjnpwHk1kX8gf+8CIOsLG9LWul2UyJ5jm000dp/0VGfqlzCi+lAXvghXIPdbXPRDX
c2VZX+boX02zRK1r0VFqmwzwqJ89PlVF2nox7jgUXrXvXPpZpDsL/lqCpxR97y4o7cHFAqI2Kr9C
vzh7bcT9vSyfWiTCYFYw6Fu2TrxTkfjX+eLfcvSsnfAqDNyAYQ3ZzVIns+z/Wg0o/xKxfnAURWb6
IPLSPxppzdOT/fVb6qmjjMhlLnhl6g1MqB9b239kbPowOoY7aJm/wsm/rBBcP28jBhvUecNmIMit
chg8LBhy1fpsNMuijsfqFzIhiWCIo9AyxOtytBpz78FdLESgvUjKuNtSexs/5CpfkrDo7OQhl3Kn
puqImD+sKMOhqTEF2ZtMFlN1IU7ohMCRl3oxiryx5608G+vlqDnJty0TQpG2L72LedHpX82wudHL
e1ge4E4KpFGOku7AIkUJqS1cvUkkr0nTT+AjzGATNM3H0NU/ys7+Dh1BBNODUmV2F7n4gIwxji+Z
3V4AMJIsozcGgRQDHPfeqOe8Xgr3r2VyPk50/A2Iih+tDt5zj6G2OWncKgE4cD64Hh2FAb8CaIgy
UrKUrm06ZlfONDNVkc+Wlz/7XYCtWXmPnYkdt29G2EmYPCUW+LXDQlwMtCGX090Hfhi5GWa+6GRP
2Zn1GPa3HT458O/WrtOWrGDyuUMRyykg2YRGsveaGcdJcpXlcJ8jrtKhUO+dM1CpwkwJhEn9hqP2
hQjTLa/Gc9LjpfGcCekaL3LtsMCF09GotcKDi0UsizivOJHx1kANWsVe+4kvHwz+4GAgHfZiaVhp
g0vFKSOEirCcGw2Gu2VCDjZr//Cs4MKhIJBZwJzCgynMjkiafUc/f08lMcDJramLDtPb2PvUu2M3
zIznFCOsU5gAISzKTLv1lNuPPRYoFVnjtmh8qB4m/1rZk26iFZ0RX4U7b2BCsMQj7W3KjX4T++IV
G0gIfY0TbdjL7kzxZHcIxHS2pPs9wcscPCTejtBVzcs5djgXk/bVTRloDm0KCFWNj4jj72VPlYaV
4RIbs4YBv3D2RVh+aMBOkYe0EcD5h+azBme+noaIMQVzOhSNB3vwv+Rc3rB0AS7y7Zflt2pwmK5S
V+N/DmmzsBmqJQ9tIFEPs8XXcfL5HFYD9s+VM0yHKbKOWFyqVazBaczVDdt7QIOa3MRzem+s6LpY
44QfXZsGJZqDAjGbszItiqvcKTvUQCZwEHBqLxZfMD/SWdf1iwlgiKWT+gTqHAq+P8sUP7xXx2w0
7suIooGToTESyInRpQExtE44GLdJcBfLPtB/ymJ8Mrv55k2ThOQHBSEp3kxCxtAsblYlH8YpooKC
xaEQ6UKNJb3N+YExlHxmjz8QDaehPfv0sX6Z8bBDeL0TQcX8E1/MMYAHQ0EXg5ORXoNFllsutogh
567J7wViY8EavazVYU14TwzfQ69ODp4z4lXbaXE2TtmPHSTbXs6bKC3uhk9+L4fCj5T4KaMMw4Hy
X9MECVwvXwkJvmc9E/nxUwSKEAKN1MZBzdXRdpudz5Ei983j0OZA83LCkyyVgp2rEi6rX3UvKvfF
bYOPrtK/yxrZIQkuKisj3kuLicmuW5opGLn5NoiWiBuxVOIayOhx1O5hqDDlqxFvlPCfTDf8Dofy
uW7Utylspu88T3YpD7kzOGtf5inwCNAOfd3Tj9UHjA/gByU6B5skrjy+CE6k4+2ejq2WoAVpjLuH
zM9MFqzickoYKt0wmW67XZnnx8rk8JR0wAB0Ez4s104nDsut0ubF7BiBLx1UwgpwKZGXJdfMLpNS
4hTDGYAg8Gj6+jHLuCgq68y7xoISq01sw+hsbLEjxkiMBZ0gKrx/zggldPknQZLuQiP4N8dco101
HKUObhHfcDmyV2CXefba4JSH0VtFuL7obFxf0EJG8wFJ4zQ56VFkTOVIEJhMuNAyDss/c5hY9RO2
EU/t5UD0uJmPBf5h3+5eA0e+jSwYnLFf+pKDcMaRMNTcV6Xx1i+aRF9+q/nLKIj8+IohjL5VXXJL
mG7MqfdDLzb/3oMoZUjrDbFwZT5N3rSLkciAdfDbYL6X5kjZGXlLnCCEpiO2dqB2BXM3NfSXmYNS
GjFywAzT8HjMyJFWQeINCcuUHqfq+tzE5aOu/avrzYB77ePSD7u8jggh+7Szr1lnAstcNkWXXyu9
4g0CY5pbF6i5l5QaL7DkybbihcI7TvCuS+xrP2TPJcnDFeBR6j5b/VyI8GG5CQVjv9MeBQWmu2Gk
81mACxtZGdii3orQX5kVE80h1feApt0oDt9hh9DmET61fv8Y8B8ASf481kvSDZbnSi8PUhQpkqS0
BIQyvkYgWZbbSFGPP3Mxfrece/3lMa+7VwRpWhQAxFRtycE6uVScnBAhfpzEInHl53vPyz7iirlM
ZJ+bYaAbzL33LVY53d1rKDE4d7cG5Qk92cYy67ZBos+Gz+8YyXKnKarBa+VtmQYRiDSDUzjVEiNu
/ZTa7IUm1wbPghTgUj8NW77HRD/XlIIjTH01rf2GiIbMzmI/De2zRWwVFEf8VCJVsabyUBQAL6rq
Cd8eqFgDdDZyjemflwN0UZunqR0vdUNLgtDASojHribo+lkzvsTZ8NUk2MY91ypObhz8f6z4N5FU
9G26RVLeFlcMl44EJOcEPovSejArbuJDp6dTlVncbPm5JFuvcoDGWeIyGcPZbLs3qYd9EEMzZQeg
K4Xv2k3dY8EPvTzIdquesjlhr5z/9na2k0Jh59Hd+/LDxrx+bmfmqLiMCkjokhqwD0EVfmlNtCrE
XhgUOXcNaIkrcl+7/3OXqs2IQzvqw47VdVT6p7PsbeY078Kix9qom/IhVmnE5aQYjrn0vqdGIwsM
FBa73XnAoqaN/oHz5qmpOcC4c/mGoWLfLDi1or2xxpGKGEiro/FCWe6rB+nGV9fQWG4a4LMGoaUt
aIqRg1o7cN6Jf7B9sX21V+n6H3NsgMmpy/Xsq39d6jNda4E8+dOhFVynlttvXBjrwg5OwhEHETEV
1eVO6PG5iSWL9MidclpcE5YhL40OtnZH/myuBBdeqreZu9X3Iic0WOC3cVX5PI/RqenKj1J3H0Xd
GKsx6oD8WbZgGN0W13aOUhDbDuPFTj3GVvnMAA4NYfjwXPOeBrgAIdM/RGN+i1v/pQPAwiVd4Lzg
Xepd/dwUamk6a34z6eyTgHxciHtTOr6/LwDjJvRmbkyysbuwNR9NCmnFjOMYww0yvlHeG5fzDcA5
7ORlDt2+PdCsE29mx+FGnLvBRniIolWWjKRHQchZYUwOeaTTAHbbMNv7rikOnE0pHOQwU1e3Hq8U
FS7Nw5TSpTeaG4JMgPzsTzFll8gG0eJU+AzGFuXIR92Yg+EFr6P7aFe2YPRTcf5t51OMI5nomzoL
jwGpNsQtxBWawd/sJONihSN+tuJsDRb428e62XXhB/FQfCNMZEqneOhN9+Ky9YwMagOZ8l3ON7dh
bFiVFE/2nMXwzMHbj55qFoRm9l8oMz36Neb9iZWW+SEljM6pN8We6fNniG+M+oy9ObCNpgPHVIr1
sF/Z7YaeyUuXttt+xs0sWUM6oFnQCMAJAVkr8KuYINdN8AGOQ5R2MNt8Z1esS8Vc39qZm0wwxr9a
Gy9VkF60bRaoWxgBmD2E5kijZAZwUMCcIhk2FA5MI47oI+8MtrvaWiV+BL/FEHsTzWLImUEoShPo
O4xwKaYtTdIREQEWTdbifCa9N30VDt45I1nMHPxIK8uCyATny2jEfeBtpmbhNbAi9RAbtb/yRXdV
8J2IMLndzocW5CYC6jE94AwCMsd5ctmVlBuSc8jefM//W0iuxxxp+zSpYHvw7VSjD9h+uJdJd3Pd
ApNAPZ1toXddN1GujNfPjbZJq+hqK2F22H1DatNm3mnMUXQh4X3NpgWM1TG6jDWeN/n/KWSwWbAq
RzyXdfrsDwNav4vC5mgSIV0+01oJHfX/BdTOzctgm+96wKHnjKxbfeMWZ7S6ByNVP6LlUhwrxDth
AmyP0dgyae0aQVVPPRAnTQFurb2IoJaa9Lh4BKI7i8Gw8eyGK1b0bsbFzXOiU53b33gZMFJ0BIQd
U6nToOt2T5R0Y0ofzRx66jWhoJz+6BaoEqRE0sd56+1VQW0minu5LUCF3UfTDq4O4QEEMFxY+zJr
FiBGlO/6gusFIZxnm2WvccWr05pfDE4IkqRWtbVtFg3mqM9xJgJSnBZD+hFeKkamQ1vCm5/BMEi0
t5KEey23kaC6Ftr/VkfVa1x7t6ys72QhXd4/fKJT0p6c3Htq+A16s2INnQ4er0pKOUTn4z2iiSiY
YGwosbVHsRlkhmhoHpfJYeuIPY6DB0nyWg3jDXrdIzDhxdFaEk8gJpJTWq6IHicWEFJKiEqcuXgq
bEUICTsh+Qh4SBjjqDwv3jq23E2JsOAZ/s6U7saI9TOnlR9EwW+ERd78YonJZQje0yjfTUK0aw+A
NNB+cJB1F+xyI/5WZrEUR5QMp9UXpv9zBIiFsKX3MCTOtiKTm7doG1Frn23s7HmYXJw0I+Q3vgW6
PLrciImwUg9iMkuoadexeSF60/+ZrSpnbCG/pS7fQ1s8eMP8kfMX5I6VbulZpXouAOfLaS0a5YOD
bjgydmpS5w5FbF+FDphrA3fSdMGpxmwe82fZwtj2ha6Jn3MehTZS8upVWcCx3xEuE5/xzJBsHWfd
C7/POZ+zpz5r3uhxPfn1RPENa7G08h8o3uzE3smu1bnq6zs0EUC2QX5MmLg8+g5umXqSLkd0uHeC
39tsKonyz7iQYFbOe5DusZgfaq84T93MFbapEKmRPBEInR179oeNsTLNjbd5Bj46jktjVBGPZzmn
H6IN263dR89REB8bb3wMPeexs6dz2JHAMiRKaKmpQBwNqi6kieEkGK6Fmx6rrqdMdKD2eizJuplC
KPjaErfQ4hKcwCwRtDYocMSNtHzpxSZzdHRMEu9iO92uiovHJiCPLnrzbziPB1m5n7ZkGl213OMx
PDzHY/IuqMytBQO0amhf3EEig+bO12CaR4NqdHv0/1lldzVa/2cw833q1pepbKl+YZrPgOCuwUWt
HTBvD0EVmBzH6pvLuJ8Hl0agPI2IECvzODb+ThS12JX9xJQ8H7PLgB+6196zSrrLrLmFTmX+sPAz
lVsd5zI/eGkMZdZONgu61EjEs2dQZmH1HuXirN8qdBF/MUnj/nsReftDnqhaR5b3U0qMDCVQEcA9
Oy90bxXNWtJHfYpsD3ZP+ONkw79ScOto5PCac+SSuenvYcwk20xyD46T+G/lDyzx/ZNXUcuS4mDs
IBHhuA4Obe9ciojTcuEsGEL1NZQRyWOGS2X/iLT3t7JDY53q6qsYsVta9AgpT6Wv9VBxQ2NCSC0m
n5Sr0NQqsR1yP4Wdgqju9ovuGZTvseMdXZfhU+CoA5bycJlQPg18iFr0B8fuTrUMjQ1VS1hHbECT
Vf1BNuy1J5UC6q+CaGfOBwFpYUlNbrRJpnAtAVwULdumbJP3InMesia2QSRUUIWM4uzycROEPHu1
RyZtCr7l3O7tCqKTmrioRoA2a6t+dDms4slJsZI3LGZKvpdxoJ5jUf3tQvfBH9rPtnJuIkdxygE0
7cpu+v+DcRXOknaKP+ZW/7Tkmgy/Pw6y/6Ts8Gg105WNYMNysk/5BNs8A9CAz/1aQk1yAD5/2IV/
z4eMPGLeAQYTP2FM11wwnMuYEVOub04OJbVyr7Pr/LUMGLth3J69pSY2L/9i/yflVJWHLucITaPX
2bJ8pmdl/aZsOrEpetoJgiNj4f94YgagpN1PaSJaw0TaDSXFHcBI7/byRyROyyn91xDeIQ8LvFAP
0bDN6uFtlovzvx5P+EnX1ti/Jn57nDGlR3mJn2Rc1wkVJ1g6OAHlLKW9Pw9bMSXPIA3tVY3SimaK
VBrhLvelv5SAB+upBsFk8nL3yOVV+TgO3dPyB4BtveDlooYAxyXjyE3B4hoGetsl3iHqu+dZqpMv
oy0zmXATtZBLk8jiDBXT4YftiqGNNt7tdAL1CmEay4ATLQNPchX45vYK55ZTNNCYXAzgBCzRzHr1
wl4BJtFRPn6tGKc1tkLb2jleUTpbHRhmSiHeVIVbw51g9CcWtWluZsV7RRLKeKcxIXH/YEHKc4y6
aZ6Co4GbbThbFs+4fLFavw1vRAW5t/Zh5BeUx2WJqpCCTJncOt9cdAN86HF0Bum4XHupsFV/U6wz
Np9nmLgGDLnBq56bMnbyi4+FBZekimdt8oLR90Yyv67oHmOk7hPndtJGRmxsjs+Eo0/bcUN2BxmL
hV+neGhmkW5MWuMysuGqrB7CQchyUzdcZDeGkeM/0T453U3Yj0l30rFnxl9aVJm/YDlcBgepmlr5
FGZ8iH875UFRJt2xxJbDsDCojE8rtZiHZIFos8myIWmvagrwrzox9zVG707iX8Jg1K+wdh3nx4ms
1P1yzaiaziJ0Q7L7VV/4tAApGH/UrNmLlVE36bi2sGpi5x1GkYI2SQdSNAPzyxeqvVz2DqvHwKQG
6fsnAPi+QTGeZwaHRKjeQsGvczVNwGk7frskNkfMA/DDx0NhlTzRXMeD5jEMtR3+CYoa2hdqUIeh
tmJIXdOli/UNPw+TSJ4QqmIy5Ie6YmUq0oJsamH0mv0U9E66glFBK3taGHCptr6HMPivjAo5bjzP
dqxdrypO2JLIo/PcElguELcbSdivzsCc7icrDugzLlWBSInFIf3plZHjaZCiw4AIVMLX8pqmBh+R
l0WmgYoMWwwGWeMGSJ9Z2776ZuMO17oyRnlhQhrzaPc6tea1G/BbLmjc1gj/NKrhyfiaAoaneq01
zfU/MQeQ1cCbGNXK18m2jdsGNk3Ad9FXpCwagyUkzbKlazdPDbLPkwti4V5lpMh+Kij0jJPVZC1e
KOmas0V4zlMFO8KIH6ZNF5hgbv4TYYiNY63S5WHb+wGgMrhIjClJI4zNqEBXGC5/ZQx+vaZTYD0Z
SIyM3fLBM36E3VvupcYEUg3P8C79qVomyzYhWUdQ7P46d4UrCEVMvtl/9B3r+3vbOB7BqCY1KFlt
FB8QUbfRHAyxySyHGp61bjjbEWAR5Wzyqybk4g2emrISL95ktc3THPSyHrEUemNzJQtrqFezBHJz
4B0egSEriDQhjkkmjqO7yW0+anBcucUBniNU5M/+yh7qGZcmGa2CBToogaIMdMHoSn7GBJFnQtbR
EN5IiBf1W5uXFp6D1qon/R9J57EbOZJF0S8iQB/kVmmYVkp5qTaEpFLRBl3Qf/2c6FkMetDoMsok
I56599wnkYR28OX2Q9dTSRIGh8xnNa1c091Ss1Z/8o6xw/e8DoqoBZubc9p7djXYC6tl5Gc/CZa2
4M1KG5l/UNBb0w3pehvHJwp1PKVJKhTLsam3S4NfMiNgVXeDFychtLjeZb85Z0VXhXuRheb4vHiO
TevMabW43S4OYjmj02BenhL5gDqjYPCbkTR+HCbIpQMtS4t1ngkyv3wAnmiqAq5al8Q1e/65CsfX
IZ7d/rGomJ05VFvkIJLk18+2G+KsqV2SFjNjxLt2l6erZN7ej4zFClIfzcImc82xgYpsUW6k2onJ
WZNAGPbQ/43bEsEymLO2SCV2QMWG9w2pozM9Tvbiaa4yYrqAibllOMyGoWtVxkcwW0McxaTY6298
qpy5OOUGPwvpJ009QqriCNFMGhBbyvBuvQiTBj0c6lpIdbZS6j01wbnh3AWLKX5k4psTRoXEc8jP
SsxcZXt6Ok5+0nGrCaiL2S4x44tQgvNAFDJa3UQMTe5klnFUpYVNZBcMLYxySHpMjQ7MK1Kl9Da7
bxk25oFAbu0tGGL71HXVT19McXXrzVGgKLNNd0ZCKz1c0+GGQ6evXprcW6on4q6KpT3WqmkZPi+a
MrW4pmIMk4RV9VAxwQEsOLeD8M89JlpMvkFgBZie4tBluXpnKX/1O8IWAreH61mbUCPR7+UMQgx3
gH+679wi1X2plelcanrEBp+D09l+LLFSg7QkTIZF/GLtXIthu+A8yEHFAzkc+4gVHrt33xnjmH2w
waRYT6LzWTzitzKhqsxlmpAm2PbFMkaK9pTrcTVrt/fu4IU71Lgt14rePOYCN/md1dmGB/KySVUg
t31imSZKr3aB73JoiMb1ln2xxMJr7ieRlDTXo/S8pNnMg7k07bZF2TAtkZFN4fA7Y2kQzOuxl+XL
sznPKHHOzugDo74Zad2V7Tl2RFJ3e1UyALoWnYk9J1IkU3n/YIuZnnVGQzZlgKYDw3PltbW8wCMY
ZgZYtO9tmQXWbrX8qmI8n0Kc0cm4dlIm7a1t4wUO+D7EXlaN6NZ8eP4oJKeBmRzFwdrzd6YEbOil
hsCBKQThNDe/DYDG4h5j+hw8zUaD0hV8DiUEmxNjGmInsjw3paO2kdeO2eNIWg7v3Krto6OFfVSO
SeygrsuFMoohsjnbE4aAYR5QvEO4Qlp7x8o7zTEQIFxe6u1oqy79l7pTkjIAUVnDOEsmmK4Yo1Wt
tMUGA2tiDExgxkyxgetqh6VQp2bAfDu2n0VyU0NZofSsbbOZyq3fGnXloXcsecQLg/QVyPbjRPoq
KgoJ2zakIHAjWRPqkxEh2prNPdCpLNvBLVc0CWTNAg3PQ8uZv+Y+7YbvAo6oTkvxqb/gAWRrDyJf
LGmuPqSok/UXN1Ssc5dUOhtBhDCAtTrQKEySDato/JH/TDtQ1VFMC1blreND/ag5warGeJ/rigQZ
piVlDYM+bLBdhQbYamtfKnzYpzFZvQ7zhQHXeW2TxPuxQkJydmAcAoBdLnkhsx8kUBx4vpsqu2Wm
J8133AoLJkg29qv9lNqVs4ijinOIGRjVrKEjWnjGeD1HBn7FJuqGviZenoKv5yj2xlrUD8gq0/gP
BwkIH4IUSxV+O+wHMQ2JJfvtemPsMXjyinvr2Wf70QV/sSHErMQgspI1g9K4jGFclSJs0resGQZg
SpXvBxNZin5iTugxDDdXKXbdRWFca4eyyx7bOM3W795v3WCNMB1ZrsDkZeEm38JYTllT2HHjuA/o
1LNy3FHB1UhSQZrbxM6m6TQwIVCAGokHb2KsDIOnEEZ3DLn6g5mw/TKO8Sxr5Bzp2PbxvwzBgLDv
Rg5D4G9MyJyUmXgQT/umHXonOyZd44nxQD3gGObGhVzeX6uMLcq2b2EglUfMsUrcbGi842drtoI8
2yJLpjfDhElHkrA9jancOUoIFPNhOwavcQXE9E+euQk3Eu65hPjfRgrQQozF65qLG2zPEPyEk5UU
CA1DRqrUXtBQ2RnjDuIkIx21dRkvy/g/K5Bf50I+eNgs6/e8s3rLZX6h576bbLEEoWuC8iIFj7UW
g0HpgSskCTf8g+UzksIl4IBAMWYQExZOrAnpbQbTnJ9neKGc/k1cxfkzQU+zaFhaL4NChGt5rah3
tfDk+JdyK8k+pJVX6/eAVQhBXy1CnjMmbYmjLiC809ghtjM3hAm7LUAXdVzKmIDOPCBTk8Uxgy6S
h23CwZZPA1+h7QOTZFnO+H/NvUSCK4X7gxzZq+Rws+jmBAI6M3XtL0pWW/6LOyBXMMl50Wck1YkZ
Y18bMDKymGQx2yPYmvhOCiei4HTH33xEEzQy1OaT+lydVu0dRKOgz4l5tD49dhYdPVkbhmxRZhzr
7pthCTq+jRV7BQLqFGQKzJ8Bi2HA6RUWDVbVEi4DJNihbmR8z3fdluWGhO+YZZU/L7L6zZk2Ap+g
lGBGNNqmg/R3zWa7YaiyhBa95Ywsk7di4bNEM4kjOMjI+e3sVZ4WuQb9KXCAct1cOCf4kBKJCOg+
NRawMpOzmljSc7r0pae7qxuvPVoo6+E/ujbFGb5Xwx7t0+C3jfaozy6DcXAwsoK0k/aV1F4if8Em
YZc9j82WT2Lyv7hfEkKFzUW6w7VcfRe7UVwV+lvO3XjJRgBOOXQ0VAt0Iwq8XAkGL4uT5tdXRoy9
drB06p4rqzphQ4ZHDj9SFizagphlYd3eNZmqSouCjDLGP8+gddr8bBc8kYjXHTah+K8r1FPfSQD7
hywkN/Xbbz7eacTLwAy1OKVJsoK0cfFVwkVgc97HA0+pTWew56fhNeCVJwTX3/FXM4v7si0aJzjU
Iw7T1wDbOQbOtg8s589S+CY1mRK5BcFzzu2UuUs1cbhbDbbZTa7i5SGBqZMq0Gkdgm7CGVEqkXyf
EgkXBCGDj4PsQJ+3dwFKCJ1nboNMfp1oNFf6dkh2YQ1zakkMj1QHQs0YvygEw8ulqsnmghGhYkSR
qL+rqn8EFBKQE2Ex5+cJZ06ahGfXz/M0WpQbLL9NIDTtgTctDw9F1uQB6uNkzov65Memb1591QF5
2jBbnHIgY2x2ZXwnlRyNv1iuTQ7AOs1dwnPoVmrQKzERETi28xyN8t1Yp5ODzNrhj8fkAH3xHvQ5
JaCf0qPe8mSMq8eUQdX8hTNetzbx5JtEJYqsXhdKexJHg28CJcb+kf1H0xK3KhdZbpMuQ5t4xxdR
5DO7qrIK/462HLBKsVSxJdzikTHPreEqcYSergzJbzO1mfsxj6AnFqzp47R8ojuNg9fCW3uBIqEx
fenzsSet/0Di7yw+lypTCxAXqvzO/eTEjOEM0JM5/sDwSSYqBOAYshTxnBE07Z0gsHH+KfyC9vRK
IM/aIOddRDj9cvYQkgZFME9+yinOKKgCLy5E80zYQ+r+HWO3LUnQMEYa8iAJTPMhVCIYDciQQUJe
e2W6TWcy1UeCD/+o8EatSQH9ou3bYP8Z86yoggRF1ACioDedVVFsGIrLE6UYSdh3wivNnIGe588y
3fTWIrmzU2G2CNVKM5na55yeteDj3LMfIwckCIlCjxEXJw4D79fOHrIJeLoHJP/DcFnwT5jBy75N
otqwyvrBjfO8eey6cmmj1EwVNJZ6hEdFhebWoLAXdv9X2XQKK8mM/Bk3X4E3sf1puWzze+zYjUkV
WLfWcnNtP2d5wFRPdaRtkraBQqZEtULYq924ySObE9/7ZyT9kAlynAL6KvRd1TS1u9py/bnZJj0O
EAZbypBkhbOuZt29NRtuChyQU4mYWw6lmZ77JLVTDLwpbk0y/6YXv6Cj3aChLKoIsiL5K+sqhnAz
ZzV1JhOnJrs4oXCco1el+FMJFDKGTU46BsUBYxQI/zOjGnwAZfa37KBSNoQzOMQpV+XVsqVzWlgL
XzHCw8P2C+pxp/DLC9Wgf2szvPtW3KX6a/Vqpp1951+F24OlXgXxsnfO3FW3QcJgbRJaBLwyuPLa
oMRBgssN4EXvlvM+s2ayBFtveXDdytEDQYaDyoXaYvqxOip9r29TBh0PbZOSUCHsma+hP/UxPgI6
pnVb1DURuI3bO6Qoc6gck9Iu/6Velu6dEFZsF/f9vT/FvG20Ae2PYmYfjTT2X6ViqQ1LVrAisrGg
lzuzDcL78j8LVyX9x9G35pNspf+tJvreOmGrQHuSboHaoC8fMvPSAQy9BlbdfdkYC5j8lOMY8zLY
uPnYBTMznphahGkNCLXL1OfEdOtlZZq3AxtUHmlKW4juQ95vkRaWjy7iNZia+HcimZevdbfEe8+b
+6MD5hrWkkTFyqL9IVU0nkQCpQfkQGx9Text5GSbF5fDhYFW6ewprOddlq/9tckVhtslYK+VtuoN
qJVzc1vUO/Fo5RsEVDiTRqMhgdbtYFbBetEz4V9jlTJa1nFGJCqJSRBzYjzxy1zmBToEobimBaID
0/3IJKoVMcELQmV3VCEYTNzhAWES9phf2r7G1x2yaOLgINJ11YmcCVInEPusjrF/Ov85Lgeq0Nqz
tyBUd24t6C1rbGefqInP6ZpipxLzn9QLnsaOViN16WNBBYvsnDnyEINDZLGK065+qQEfaLn1aHZX
TMOfdUmQVxlUR70PHdqSIGEPHiGkt5kSPCa+M4uLQ8zYcMhBj+DBAFrB18uapKiaB0EE9GD59JJB
T0O/XLKEBaUxwhPvSEIEEhAvj5mHIwwUa5DyMzQqcsdVl3yMjuIV6J/l/7XaFT8fy2FAg4PrY4Ez
tnJYri4WlTUjp5g7GElvRIvyZC6wHrrQiLzFBewzbfO4/ddVmANjUjeI/MBdV6wvbhZGOrndzgkK
c0nE85jY9OmESJhOJC0ufWrv+qI5cKo/W+xX4IEQo9Sz3Z52wrB35LHpqOvpapn1rejmbcFLspi/
2fqVSgRmYD/Il96mVrWz2+K1Yv+Finkh69iGa+kcvLCKYr5ZBnT72v6bxOgxLXNr12zdS9CRDVrG
9ZPzeCuz7l4MKCNaoN41iSna4GVawYGmlLZXDAsOdnx0zfukS2CC2DG9IACYu5tr4ltCircVfXlY
QNIDf9KQONt5hiJF/OGavxuEB9OAbbh8I5INos5iZd9qcVDzXdt/ptTb5V1wLMhoMm1ioObV5KUM
57+jEHLTK+/Kw3jN/IlAVPtimUQPrWvEOXhx5vBsG9a91mgmJTcJdJiz6PHP2CSf9wE+qWr138m8
/ewUycpgJeIF577zXi/ZwZ37qIcbLYc8Qu1KpeG9OGD468l+s5LqlfMXlHBL8MrygdH7GIfmbnQE
ykceZUZiqMyQNxswoGANTHCvrGTarMy+Btf+qIfiRYbBi/4PtTw3kAKaj4MRvtims3tgoszk54v4
jW0jv8jmPBjAjyWUkYTdIjp+0MfZznfMuyZEsCCGp7X4yg37BJcyauT8l4HiAYLf41C/roG56+V0
TqvsGLNyJlw7DrytHy/nmW3U7DsfoVZrWpW4GxMCrUKfCn80GN13n+YSXrG2njOr+emaCZGfp8Mt
Ln7DD+PzH8+pTbJdymZqPVQrKZ3kTJemJOcHxt3Ed2ZNf32U/w2xQ6WkeES16hRYqXvyLTwSPzFI
42zPDtKTiB7nr3opOfDGTdfOEYqvW4bn1AHKwNPYkMVjdR+j/tQ5gEDEgc6vmRdYrISL+NRnRCEW
+VuF7MBT8wNDvifT9O5DGexUa+y8hUhuBIzMXDZ93kR66e8A6jD94QEZ2RfhMCT3iajhXZuR96VM
1cqKE02KS8ZLpREMsMrRs4bXgCmx63xrMJDrhFu0z9uwy9ledvcJ5tvMqSHzI3Gs/prTug8L79GC
Bu9nAbLXfjvyqeX1N7Hu52TAX8Gmgcnexe/KTQdLqBXLKcmzKCXRQks1oTJemUPeDb4ROR7IuxqO
Odq1JgsifWDMHN9t8c9RCkexy6GCNp1nhcEEG4m2eOns9uqRoWOY3oFB1lYfzS2J2sw3l354WOCm
Opm/N0cLYHS15U091W393/OVwQhhm/Whf/YBOZwGmgCgJFuas5HTwY79TVdnLxaocnPmnMRcaGnn
K2+p/szzub1Qi8NzDY8i857ou48OxwL9AhLJ5VpZviYybtHZ0ytZO2QtW/w+R+a8hy4x/kxJuM0b
zEqcfeDNX2Ivx3pibgbyeC27OVl0SyELJ5BWwzeqwXOQWe8rdlH+kprUxJe90JfXR87LXUl+ENa8
E5/3XhgFgbyg1AMvYo+HvF6Ac5vZO7BilfRGfFXggp/82UFnYB0SkYC2xdPA79dzyJHZd/ZMG9Ah
YaPsDvV3soCM0F9vywLW1gjjnN2E+8NW9+gH3ysWlharS8PIn9/hxc/GR3dIn1szuFQJjHtW8pQP
d2MwsVqOo9XgtJnZugJhwXl0NKdwq/9/MOYnk4NE+c0e97liajGnzqZwaf9RUwQzHCK8awhH0CZU
G8d4g09wL9og0meaPrOKJoB0hZKVK5xigD89fBdi2nV0G0WwagLMp4z7bYlcsOT9tAewkxwf+rYy
6m9dPxQ99K2p6k6J5RxavJb6s3YcUI455MLJrp8s0WFAyc3IYrZ5N7g4oVsutaRFLGNnDWrNyXuR
JYuawb+OatmLFWJ0mw94ai13O2Yxt9/SpIe2H15zfpigXHae5NsyjKeADPXVkZEb2lcJHtsDbm+L
e4ZE24raIoOG7QXoXNHuDuA1jFxGFqHAuu6QMtswvgTkaUfTUp0r5W30C7cYC/bGlBldniY0JIsv
mLCH927jRFpBUBXqGkwx7ip839zK87gcp7E+ocN8M+zvmLpZdRYXKtakmkEOdkF/XE4aRlBP+H3b
kkUnp7XDQ9PNkkx2pFT82VTIHMIIQ6cy/PIIQLgb+WLJh7my8mE1c/UpWMN03De+e9a3S58Ner2P
34kxf48uHT1gZfiPy+KiR8qO7uJ+1F3yWOInXekmslGeVkGNglHgbCJ1zzvE5vqPTuLkg2XnwUKZ
yTgq/yzNMNK3yoxZwM7Vpa/1Sd7uvPSPUeZXm5dc07iZmm6130j/bPq5JysvCvJnNjx7n4ez8oYX
/Qmza7k67vpAvR+pyviT92TYShj5Kqif0iR80qZh/eiyQrpT5CBYIbl8otnr07TmhIdNfS+AZuif
LF2DbNOWLKBa61gSuOEW8x/kQbwuPZcas5gJYJYEbWpxJFXmGyayB1J/94XC2IiG3YTyaFQQn53l
ue8XHEPVtW0gJMaFtS+wq5gDFgMsdqw5hl0J3MdR5IgTkaZ9d7OHUJQq0gOfM4lxp5BgiTI81sH4
CNRnPyVEcQTwOhtv26JC1BVt7PoHM6Unx7xkre1W+4e8FAej2VzWnJDkujwtfPyGz0SYcmFiEocg
gjRijE5kEgRZGsJ76y/BxKBYfy9pP9Id8qnr385CWbOMmHu9NDzJZnxWAdEclFGGB6gyrr8bCt1O
iccsy5716aAvTc8Jbx2fWoPogynMTY3Otp/GU0jFMbL2YAaIgCM4Eb1MAVW8Atc+EpkMTX3deoOz
n+0YpB8MKEIM5tk+S801QULP+n+/4Iv3aOiQqHL0dbuM77uJyxPfwi3XUH37r76CQUEctAOROMz/
au2lrS7tCEeBE5dN1l05w1zU5Tamt5hrfZX9p8v11A3ZdZDIk3ikoAzCltSkiCIScgB1nx9zWZwN
5PctFZvnfJPHDtHTv+8QMeVlfW2qz6GPMVUI+l4SdohF38t0/WyDeL9wboZS7UxGObrc0edmk2vs
NjACrnXy5iBkoHMfg/uxoEwOnU27LlGYGs9dkV/9NSOQiCStTuRA8gj4xgJVci7Fs3NeuMJmfIHa
SCGS/ESi08kJplM26UFOwv6S8S+qg/tS13dEE+ryxw37s/6StWExK+YIQtomYZarD8pSto9dNn3E
a7hDqX/iyiF70v4aIRgMwXhfx85R38t9Wb4jDtDUB7Ykz7ougfrxr2OGOkwUmouC7li9mtT9rvFW
BnwmKcR1z4UFPL7pg6wB4TL27B74HcFU6S/Y78OLPllYlZ4YzfyaaNnQHuz1XYpdiLgTkqzpcJBo
XmQ6fo2+PUUCDMpQlp+GJsbwlLJbPeoWI5D1fi56ZMYCsSCwY6ea2d4ii6HhJO5+3xUYVQA6Ee1I
IApMtjoBe9ewDAEHRJ8exNWpqfG/ms61pyRgnQibO/vrjhYVlGISuUacBQlFJNymvRicUzdodTxS
b/B5j/rwH2rSVfmnbi2HZD3XaCkhAP/3umSEPYNMPevXmu3wkZ0mmiEbY2LnPsdc712/EKYT7nTF
vgBHsjhl9PvOVOpm4QK+UyG3miMx/8Rqn7T9fsQByexyO6jgMgbXjm5K+ySTjpE2+Wp+i6S+KL4D
KJuuqCML2qclSJCY70vfe55X/9jy/kqT8JBV7oPR2aW+t9cNn7vMG5suTfbFuWOLFNDbsTI8ziNG
JEx7boXouayYPyf7MGsfDOAE+kbrgRcP/MBC3usyMOc5zVHs+VSM5UDXSljrlmt503DkW0X2j2Xm
Xl+8+mkROSRDvtUeXaN+RjP15sl+Jz1azFTAKXe2+vez6SN8uqS2xZ3JO4oS/VLM8RWxNu93dQjF
yJDMPfjYB1nAXQSZSGH50kJ90o8Ci453fVwUvP3CfKz1sC3u95DXdfUzduPesCxczkSvIPYiZKYP
rg3JLHWrfogmpajxogyITTqsZ96YSDEPbRF2i5jRCccHNcG+Sud7DT+oKLlKozyYnoem3Nnp/47w
3W2Cnt/0UQ/KB/1K8IeYvX2yZUspDhyBlwvv9EORGtDJ843P0rnCGquDYkGskBhWGzw4PnfZ+kr9
bZXTDRIyLV61dZqcPWK69Ql+Y3ZGrLAGyWgeVaqFHO4sXvW5JrPwwLPMgxDE1h9VTTfZe1cvR/FS
X3WZq69RFqPYccFX6k+a6nCFCYfpiQHMuS4Wfgrh8EzGyzd2llOQ4mGSfJY8HPrH5R4/elNwz6gO
YKZNwKH+psvficFLaXFid091Ne2M1bqY4aNVZREVIY8foUNgHP8rUtTsk1P741DyG929PjuH3n9a
rXynq36DI7HhCWy66a2jiyAo7EDqZpTa4QthL/ytbd5NrkI+ZH0u2zQeBFjopsZXy6duMg25POvf
Sr90ujKKKVkqZmu6nKICLDIgZ62wWUioe5qUfZdPLFdjFhtlcpKMfLpAPrAuxTQltmbxhfD9xMWU
0fQawj0j8Ljq9ii0idn15dbRsFeExOtq/bp08SiMf1xDbfhUwrI66OPVWrsreTscjWF35II+Zdy1
UO9ZwnZRQDaQVOaHiyU65BQMwbWk7JjvPMZpHsCppgrZH632jx+uTzk6HNGx+KivqW3cUviImdc+
SS5blkNH/T2wDv1TxB7JOulptvNPAUOjRCLIAjmKqRK1M5ynzr9yCu2WRH7omQPNc2qFZzOPL/pA
0EewKTxmj83Ni3MyUTjyWl11xOueSUIJX1APGFhGRDhdDqCdjnmyfDiEtLEyemAd+qQbsKakZ+V7
oUjY23bLYKp4cMMKeVNArzDfTXJ572304Iw0Zrk+pHL8Jqk36idEeqmQZzesqcO8U+UY55b7Nmzb
bbpm77qaQrACeqeX/3XH6GJ15+5jV7irszEaavlIHPAT/97n82IaHY7jZeLvNPDnod15csJ2HzAR
4ZkALXgoSqiG2AMA5QFTWOOfXFvBeUFVR1FKwd3JomB/7MlHwX6k9SzzknrhAakNi670ambJdeir
b+ZRB7/9/5gi5pDU5i09E1Rr8OvTUTRmTxVdPlCo/9pzfLICFuIZJX6o1K1pWguuuTgV3XqT9mht
9XlbB8OPlWRXlCknB05BHIpnvx5OKkavBD41yplBMFvcOtJ40KNFXQCWozywtQGlMTNWi2P4z3ab
3BPC/RPErO6R4HKoqrc2ZZfTK9aS5uw86EmNpbytLqcwwZKI4nAVysNq1ejuMAI7oYOZoAVHnp9j
Zpl3jNB3C4fHUtvEixV/WACdgmB4YrV0F5jOYxsa3Orqv4JtgC7cieRNn4W22b2HNb5sJk8TTWAK
f0YXIKnjPQxx81e34RP3Jauam90P91DuSFrjPZdlvSOoZYs+9KQKlv6BUTmskvp3XR47pf2AYPHC
4XGdp/xvZaQPEDEu/HERk6JPlpdbnxECUKG/gu7Ltac/lZcSemu6/5ZcPQa8x5Vj9wfMn2QVEhmL
v+XSm/K9mvBpeuLQFsuD1y7cJqRuhx7PYVz+96EhzjtbjXcMySk1s7MnxKPK/bNRjK+IMa9sZL8m
ULn/9dwThjFCyLgudDHw30UNx5M4+ZvZN2cASsuehKdXSIJvPnrBzWCvT0wZt4XhYH0rzlZHJCaT
eZseukdaqMcfjpOSwFkeRhpajW4tKLmHHqi7oYdQ3FRpPv1YPXlxep7H+Q/moAiZ5TUeyvHFPIcJ
zhqBHObO8Tyct/FT1uBn7al/8haRqwG8Vnp7y0p2qkGyEvBrkODelFpeCDDjqaFQFXOdPxoh/huI
F9du0LgSz/3JDPeghhjfZGjcYRm81FV1ief8YxohFvXsFNyA37ZOyXZyzpT4Ryw+/x0mPjZ5/RL6
bfaqO6pysp8SnhbZkkfBnvrWD9MLMF8fcb+61zMl7FPMCGhNdW+ElJW9ivkEDo63Ra7M17kCPB9C
X8C93AzVLw3Et9ERkVRXf8YlP0DGg5rbsrwMAephRT9PvnPpOMwGW4m7BtsnEM0mSvrx1/DVaxb2
l9h37j1GQVMQ7hd6OlE6jzjpIvSfO/3k1AJIs6vE1TEXsZtq62/tF4951m37UNokna4PDmPEKU3Y
zLV73dtAYv/MvJH4bxpX1y2+qnnYCkad0xjSE7qn1GkQP0ogJhZca6oRF7WhpUPHLRvHI1QQGFXE
ky/Z++zbFjna1XubIxVCgPCNduusFF9vUOTkA43yIyiNM56atykh6cs3IDN5aop0kAIEIucpRiNk
ddnrjJbvLpmYkpAiggtn6PNNm+KFlLWK6RVDooGt/HcNy/eymj6l5+uZBlBZxXYZ+HFGd+T+Bi6h
fcZMcE5W/608dO0oGl59MlFQwOBJQt9xlyEZwOGGLaJSF7WwbEPfBnqxrT8XXyGVlm+13yEkmlhi
VqaNVLQlh21NS2IxA7bz+owXfvjqe11+aLMVszTqIFYevqk7Zy/8FQ3OkDTAWKOWL4eeCnGyx3bD
3Ilx3duL+yQs9aHnYboodhHRUtGPFxfEq1GNW+Rup4WEMhEW0cxlxsqZYRHtsB4xz23F0cZjIYiU
ttwjRGs4zz2/q0BsU9oA0arkHVZvlHjmss08+dEN5Zs/ko5LOgE2eIQrfgcZhfOTcIqI/33kaRh1
HeDKgivRYKeQAPsKsLRggWGXXqA9ZBkcKKDeDIjow/i7k8ApX2rLiRYRvIQjk+cQj6sl4aoI+9GB
S44m80BGDpNLyceu6FuqFFtbCQlQEDJXrj2eqOGERiTe2lWL4K3oaRnSiChzcoJIuGHDL18Qz0QW
VwXDBP7cdBuwfBsqyqg6vyyiudnk7fQECBSjBw0Jd/PKgJ0epnZY7cXcxXZ50dd9Nk0PRJGIOxTo
x5FfEDpOtTNq9OSMiyXWsb2+V5MYhlHeh9Nel1l6IoaX4oh+4ZIYRjTXTBTnUIJ2TY9TMPJWFAez
nA8OpbX+E3n6iLbyipuinK6NBStfeBqYccRJ9VM6/jVx54PrjW/u4HzNEpJ+KBEIU4IMYXJNcDJr
P2t6l6x4taVJj+0LTni9dALjRRL4QZJcFk9I3TSHacTeslEe21ZtVOfpeSc55rbkY7qt/SbSv9CS
9mcOLutYmcEphDzBJD5/SKi444CyNfChEDCcyn1aG0bZZCG2m7HRNkNOI+g27SZQVneBZPw2dOEQ
VYDKcHunZ+IoyjsyjT4yK5ZcgGxmFR4+ZgkAw9t9roYKMVjeXKylSw6IKNsnGoM8kllKlTak18Fp
TsrM/nEu+XqCrJ6CzN+p0RoPaSnFyXLVWw/sGXqIcRIlQWy2yO6rJPu1Rv95NQ2wD3i7NUmRuJvP
Km5KiIXtZTRs8O9KkLbIm3xl+rhPRXtvqPRRI0K6oPyE83/I2umpBJlBKOBD68ZftU1HTCgViufY
fCsC52UpCf4bZkEbZpECot/D3K6BxawH4jER5QioQZj3N7MJ4ZR65oU4dUIQaG/Nfn2cvPBGIcFE
2HX/rq12+g/VU5cNvyqdomEFRpx5gbMtw3W66V1ylzDP9pgiDHwlmPa70f/i+/wsB2CzBWAvGl4y
2o0vGuN94CtSESn99+4S39o1veRZ+8ihdLQadRvYdOn5rWAflJplFREZcG/YKytBuyRYPH/gTgUk
O0OZ7ZkgWvbj0vc/OBUAlTi/ZpteVA5G0ckctrxOuUWlh+Im4KhJV/tA5DnXB6sbkjWeGbsBUyQH
qcBqPAdgLBlQHAzipxe1nLBvbHRLpp+UcVz2cdJRvpBYa5U41hcahSU1nxsDzIBHt6fXIuh7qjsC
ix4lq3HcFa9LgkGbyz6f2CXKomwPSoPrhwp9nj0lezmm18IudrIbPquq/OFv9tz5lCFkkNzbngnq
t9+qvv2X5yQhMTmw5uII7/qhGB0SpxrqjMJCqrdUwolaA02yUR/NZX7Cx49enx/VI7c3bk8e/5x1
WlFnR9hkaEXHw7wyZuMldidwbeligBctLqJKKU/6n2Zinauy1NLaGUQEEN5Y5lV9cIsr89o5/asc
WEsg1/8wPGrhmTW5xZ2NmyIaK5yMbn+oQmRVy4CfAWGY82D5VgpIPjkGFC2TDTJNBSGRqMMx1zWG
/qulKmF+pvMRYLQdYhKPNm1S6AFf+ESw4z6tgXIIuov/cXYmy20r2bp+lYoaX8QFEv2Je85AIsVO
IiVZsi1PELa3jb7v8fT3g89EzhLICI5ql2LvTCKRa2ViNd+fRoh3xSlglz7C79GBsc4C4wnfSirS
nuW4aBCAZ1SHqBzUKh+xmf2dskj6atwfMaGgMbC8myGbd0MPqNXqBuQ0jKTYWTyzuFWdtNx5FG19
pjwCofk+2Asjpl9b/RqO0T9KbBDUiLVfXZRQeqaY6JqUo7gJCyLMSsppNlt4LIJHXehbURCm0JyB
SJwaI14B9jUgUK7pz0VkfW+G8gcJ2K9hRxScustT6NvWDe275n2nZUQY58gSAoNo3pSf84rOEc1p
cQYG9QQNcDGrbL5NQg9uKA3aK0gaZiJ4Qon3mSCFR2NLaAJhUUo+wqNf8wGK2FxKOiQhilYU6aYZ
kzuzNjtyqv2rBeXkNjaj8taz4AFrNq3bVAP9kxnO15qbtNemDyQ43yibo9XeKo9cgZ8qGIdEE5Rm
ZhJRHDbfYadq/OZr1jTHqZ86vjSDjsumafX9qmvbYyPak8g7iHB0ndKV9sIq70RYvg6JTUSnQ6TM
VYkWE2BMVO2LUVNE3JDOcG0YoNQY2lyHsi+RXX3iS31j0QHbEev2Qo+8gJJ8rkT4HCjRrg3d55Gs
1hgo61rh+69SDHw7DFOyelBiCrrAIsPcGWgo+3iIrFQ/JQ21Zl5nPyWt+QDi9jFzq72iBDuSqQ8T
Mktz6ccRUvNnOpcA/nj5gwdWE+0w61b8UUkL16IlEkXx3deoNrfUXR+zzIYVln+f8P+tpb71pkPk
T73nIP1lWu1LSFbhJqTBoBPWSL7COnpJuBki0sx2CYGDdFmUAAzL69eqMn7/2WtOUq4bkdtgwdXH
Qdf3bkdqgSrY7tbqakQNI4/Gv+xb1Eb7NFHuc1ujDGGir6NNUiIQQb6Gs57d8Gl7SpEJofJ5eNFQ
Tb9Re/+fckDaVW+SW1rOeGRV+WzFWbRKRv17iJTzg0OgEPbD1qd1f8hy6kVoSN9UdtvddbR35z4V
s5YQyCtm2aHOnd9ZRuAujTuVqK9KxxZ8zJwKFjfqX/pCHzatpn9Ok+SfQoB0bkw7Y2M7ZL+qYE0f
mMWq29QaDw5I/679SirgPrbFbhyjRy49wSNlvS3dwe2b5g3/NENxp9Uq2s/ZDre6V3qwS5SrAFQr
Bg6orEavqbep2ESQdPjcQsi4CVLN+FHYQ3LKAp/m6X7Csh0F8qFDFcAjMgHOPjDBHE4z6N2KE0KQ
Th8jX5RUiHRNpXmHOkP1vS9G/XcEO+ZQhWXykkCWuC/p54pXBog6KpM93HSttbxSMybrgRxNNL1k
aM2tm9ZHjATS0M8qnNUki9Ac35w4LyiFof7GRIAD0r2P/o1jUgZme94n/H4/K0EoJxxi/4a0Dgls
rPmroRv5fiwn/0WxwQeIUgGxH8DFhIITkQotwVNTqevmn5u8am60tlO+jrVlblAQ9Dcmv+QmcK0d
L+NYuynMUotaE+r06TOE+UAumxueMY0/A7cnn6/BYP1CJHVjuuE3tfR+Dc4AsolPMhqp1wE9l5rW
Hny8NO2Nn3OSC1FfnyCOlnjzaOT0rOBghKQf+21DLy60gzurjE+Zoapb36q/08r+MyJETkPqI0rA
n4n9fXOU4YlrwrbTlO+KK17alHa6onbMg5ia9DmlIe/Irws/dXX3jIgXeMYE6YIEYJhr0bdeaN0r
BpJuK24MtA9wNSVghDSeJ9CxcEMQl0RiXe7nN6oB6xXK5JOr00ueF7q+4R9I5MXu9waZ4lXSt1+o
PKMgypqOjlG9ReyUpou/jETL6H/7LDp6fUW6KZ1sk5jWN8fBJ1ozmopwPCAjajwTEg1krLuJKm4O
BDR6LYFUANlmxxzv7YgvTd1S10MRHQcBL6vo6R+KOufUmEgjoxoUB3zOlmZq7TOh8oVtZRBlrOze
D6sSNVV7jt/pJcxWQrM+KOoQBWXKe/7RWpcT3X7skxLhAuNB9Xza7KhLgYii3Vi1+sw+oak+Ntf2
xEcfJCkioBHfXbZub0IyEl407ava+hQW2X2nlisHlFfg4I7UqvsEanGDV9olZvGSWtm3cWie3UC8
NfRBwS3R9k5dPxCrfELee+exVr0D0KRLk+HRRPuJW3Rm3AzEzLdOr61MMl7ETMwN4BFylRV9JWqq
PDRu/jWjaqOhgcBDHXgqKZ8qTH4OvfKN4iClxr8OT//WBuSpJ/q9nXufwdxuizDEpyTjKYmtV9sP
Ti2LdAOQY4JGgwAZDd2UJysvamu+WAHgUz5zXs1Ode4spUTQmv+gcF/ysgUaU5Rkycc7p9FJDBHi
iJOHoVZPNHJvtNy5J6FJ9N9Rf0eWsh2oDKNIki1M5R3BX+7EhCGL1jy4iefSLBGsaRU8OUr+K1OM
6T4ys3YVN4RDnGYHaGBj2h0wN7qyyYWU9OB51VdbMb4aY//TbUi2axng7GrmvjeE6B11FUEdpbF6
VlzLX9Qs2Ipx2kICetIoBL9FDulxaqCakHLKbqiA5nbolAW8R5M2wzR8Gg0qFwO/JvY6PiilCddT
qf5JLMoZ+3SbWDQREnmjwkn13oyq3xCz/YorPQVKR+Gax8Ip4pMCKHtE3S5HJRGg/GE0SMHPWWZD
i1Q+BqMd+4bsSOORFqLyMOvhceiEUsEzJuQ7KCWziEJlggwjAtmR/xoOZHrDtroHBf7QOhPN1g3t
sHVOGiasvkFxmm6zwXkTwvpUIG15Q/PA44z3KUaVXtx03Tt0EdgFQd7RQv7D3RApeA1TOGAUdCMd
oJDPcljYMIZ0mjvf6IRGE6Oo3wCGHOK4e8nCkMrS4OCU4ocz1F8z1X5hC3/pUtJYhmdTOavgGUb7
9L8LKngF2ZTN7JKXauztLc169srW4L4ORvXNqzNKAaJepWCvIKFCqySOUfkyVrqCZgC4HccDxvnv
f/3f//l/P4f/8n/lj3kygkL+V9amj3mYNfV//9v897+QY5v/uvvnv/+tCNrvDFtVHZW///z+TA8n
/5L2fxq/V6cURfu9WT0EVvHgknwtG+37+dGNj0e3rb9HJyJt8ZFdin1N6zXScFy3aNy7uW7w+ZHe
/fTJJUbYj4UghRS9FVbz3ObW4bqh5+d5N3RYG6BWEmQoXdpstkGuZ1udFvX1+dHthVXR/x5d0VKI
2HEF6zoBONLxna7G9XqwLCpyPfKJNDidn2hp+cXfE/mKp3pRFYu9X7entDceoiq/coW0v4cGq9iK
oQjE3ki4OtaeslMSZJXO/+55e3ywKW1pU1pgmyIhHG2fp96PQrTrgLgBUZetTSfIhTkW1sZy/36A
WMHUXN1u91BrExC9SJnizs///gWjspy/x9Z1YCqCtpkZ8v4LiRF9NY0JHHM82+b8DPOv/GCFrHlr
vdugnUrWImtzbZ8EzoOuTbvC6O912yOYnhObCraz16MdcXd+uoUda0l2THaBb+PQnMNe4OBHCK18
xldKSZ16imxR8On8NEvvRLLoSqMNVI3sYq+ruamuYMNmFDMmk726bvx53nerZtgm2Ze8KvaWFv9O
MtB2yA5e+O3abFQfvRLJqoe4dYhjIO9sRsPBSRuqumpQ+P19Via3pYio7uo2nB37RKGC1yMfkcYc
JNc92fyj3j2ZX+pErO143FMJcwK3DSu6qC882dLLl0zdjZvcMvRwpI4WxEaVraqGrqckXpfo05mP
1z2AZPJqxze6rvvj3sbeEa6owrvGQfL5/OgLBmlKxm7DBCtFrQx72x/DTWPq4W2nT/pudJv2wt5a
mkK2+aa0ice1/b7FKdKkDFJjFK+04sYXXvHSBJLJ84anslLdjst9Q/gRVdEa5rTdHM8v0YLtmZKJ
O7oX141Wd4ijUcM6uAOadRMiKudHX/rx89/f7c+w0+CKGCU/vlH8B7sx87twDMpNVXNBvW4Kybhj
J2pKU6/bfVRA9Gw6bWuRwkiLeH9+/KUFkuw7coe06iut3VvmSGtflygQ0WBXnh9dW7AyU7LgCjAX
YitTsw9SEpve3VzYE6VU/varPJvWdBxS+0XJUnxX2NGt0ky37Ae602DQhpS6ipVKleL537L0pJLB
O3QTot9ipVDW1GddBZpt5NddCE3JzBW/duLOr8o9mZ5hzecUgl36eMnMF05FQzJzUMem11k0Szee
R4VySPrO90GL0VQHLYiavLz/puhoqovYcS+8uIXFMiS7RxtrEmbcFnukTe2b3ITg6vSQaK96FYZk
9I5mU+tqc6b72eTcGA1ldWmWurfnR1/adIZk9FltdJEGOWOvIVebj98dbv8t9y0+pXZO8CTq5uQF
D/k4rcoQcIW9gwyxSqmMrv1iW+vGziDvd/63LHgIQ/IQLWjHtO04m6OpfIidZNd52nMxE2LPj/9n
E3xwPhvzC3znghyhqvoYmfl+buBUgXhm7djcguernJM7mgUiIIYFYoAQsx+jUEyzPPTKKaEhfgel
Bv501sVEBtAx+yUAvdByUv62KGMiqOf6iZl5d7Hj6WS7wtaNXpqJU2c39tNQv4LaV4ndAZVKwZy7
pA1JO4rCZZYx61yY3uYUDRvamY1yQwG6SS3moP8AsRRaj3lRkBQeirzYwPMLSYn0IHY7+jRUYSP9
Bk8MlcwmGOa4ZOLTKhajD0El8Rcq38KQst8eCUMfJQQ6xvzbSW2z5tuQiYgC12nqDY8e1wDEFpLC
Y9l9T0sAE0iYZdQhXVj5jy9GhuQ4G0qBctOIjX2TG5QcRKI0yzXhWb1YXzeB5DrBaTe1G4/6Xnf5
NIchOPIFpYyoDlw3vuQPWd+CMFOg71Hta9O7lgb2Oz6rhubC7WTJhUhO0cKqUzCg2r7WxTQ+ppka
qQQER7iVF+7vC8alS44xyWMYLhRZ7bMQ2hONMfpA8rHqoB0VkS8+X7VOuuQKiZSNug42bo+KWF+u
GiXvKSusjD648F21sFC65A3pgjV0KBXT3oeA1ezqzKIXVhQCcMn5J5j93gc+Qpf8YZm0bQ4KjLp3
DZ1mFeEKGLooKdQ0Qqw83alO5+eZV+SjeSRnZ0Moa2pLJcncaelLVaXItHSisAlM5gGdQ6WDHliG
KqgfiuGCs19avPnv7/xfEQU6uKR83PeenmyNiEInYCev5x9oaYNJNu6p0Bc6qxL7aMwi8LKmQ5oA
aSyaKTptgEdyfpqFS5IuWTrozt5nO4m9ZiLiMLQ1gsrzxyldmK5P+sc1Ht3UKN/Oz7a0GyS7D+IK
UbjMGfZUBCm7qAhRSO9Dqujy3F47Vz6SZPxKSo1hXaP016oKMA3yYcFDUU0D/Zamhnioax5MSDl3
5x9p4T0JyRFQbucVRlkNe8pmnG2YkT2woRkfNES2vp2fYmGfCckL+CSCp1FDRYVSgrinksYOfwdR
Wt9fN7zkAwy9hulV4gOC1gv3UxyH1KnEQfzl/PBLCyR5gDobDFVL835P3+zU3vh5T1Ug/SrTY00z
j33hMrI0y/z3d7ZoJ10VtIKSW5Iow13uN/Zb1uhU0cem+nz+QZZeg2TudMHRAU69zn5G3H6JhYlB
OoQlpgvuZN4xH7gwIVm8EHrlphDRyeLeDcYAwCrq1H2ZKvZX5LbV5xDFvn3XVrPQZr46/0xLMRYh
2X9S6kY1OuOwL9z0IQ4rJCEhem0QuaEUjzQogH1rN0z1oewoyVV6Z1zlEBnvYs/6df4nLC2r5BM6
04IVXuv9HkrG8JMl9nrqi6nWuPCIH58MwpH2n+PYLkS4WhychrbNnMyCgtgAYKzvohbbKE8eIr+5
MNfH/k040i6EH2h77egNh4SW3S/Uhqp0OIrhSzAUpCLwrVTkXLNqfOn/vd+FMvVpkFTioCj9jxiN
+JrKmuuGlvah31d5NCWKOOR8nd/kWq/fTeTeLuzyj1+3cKQN5yJJpluOLg6lTkd0rpY4AwHx6vxv
X3oB0mZyesDXo9cMB+Q2br3R+Smm4Z9WqTaq4bZXuRohJ3iycLKm1rfFYW4iaNPyoe5RMoa8df4R
PvZkwpYOlLTV+XbxXHHwaVtRO/MhHNMHnyKw88MvrJAtHSbuWNpOXFrWIWldlJ29O97A2qD86AZp
7evesS2dKB24bQBhiCtqgf5YWdMngFoXYkZLqzM/1js/X6C/XnGEEw8GtHaCFqdA4oi4r0LOHuG1
nl+kpVkkO7Y01Okr28C6zPKN6qjnwGxe5+6x64aXjJfSFWdwQs86TLV9Kmiop12arpjM354ff+kd
SxasWF6oAa/VD6RjEAulpHvyvgrT2nq07p6fYsGMbcmMAxtAjpFP4hDnYK7Rq/0dJMaFLbo0tmTE
htMlFiXHwwGBGTx2UNurauLic/6Xa/M98D/PWSHnwiiBBQrrOfx0Lf7eINqI6H33ErbKtgTVNVjF
lhz/rtMpv3TFz/OTLmwoOTcG95XiizEfDqawKNPNFRU9R6dGq42o8HVTSIYNpYQqdhgIKJpmn/pa
/Ua14pud2Beu7gsvRc6P+QnlWrD2xKEduoPW9NsRztH5X76wXeVcWDmZ1uiOnTjUrBBCSXp+DJrU
XlHPP8tcsm/Pz7P0EiSrdpuhHhSNl1CMgwl3war3Viq0O8fWlQtTLD2KZNklKfQ6trLh4FG4Q59T
pKyQB3KgKxX5Kqsh+5x/lKW3IVm4Rmiv1tJyPDSBZtzQkNTToQJ09PzoSwslGTcwQorbA6SLUquP
DoElKpL1eUvlDZKr100h2XhjwOTqKQM4QBI/AtDZF1ArXM96vm546RvQrVSkfSyl50tPdfduMMKj
Mmkq1Gr6tq+aQs6A0Z9BEfLg9YdoSs09zWHBqtZDd28btNKfn+LjLwJhSiatuUZhwB/XDxZQKnTG
IJau4byDcvgZu8qtXW9IXpyfamFDmdKRXfd2aIR1Oh7iDIKi0dnhVtHd6qraBk6av0/tNFStsga7
fQhBAz1QgUslFOo8F377PMoHDt2U7FovTa4vBm9Cbbt8VdvVDCdpq4Obox+Sq2gAnl+jBbMwJeO2
uz6AuW72+A+/uUssuMd0VdE5ObbVBf+x9Boku1abKkGaGcJ93FIcBg8omEvRreFC3FVbegTJst1S
TDRo29pBZMeUhiWKGwAaf5kpOknV3PqpWKfq5xlxNvfHlxTTOhSFgda8ie1LH0lLzyiZfqJ0QHsz
QzuM2TggGkUVvGGFly4Pi48omT6C5EGlhwzv6eiy/wRLe6Mbz6lP6zOaZU7wUNl8dox/cCY8qz2a
d/S7F2b/+apdIqfMKoo63KrpQU/SLPOsThUEhDhE5srWPe2Cg15YQjlFZo+tagNv7qFJFuOnrG38
XykQpQtPsDS65AvGRs/HmCDzwTS7ZyVSvttueN31XU6PlVbQkxfiZKH3HSkpYzNl3QGfcOnkmj3j
B65AznlFbm+UBjooB8fNH00VOlDTWutJFScufN9bHVpdjUzddW96Xr933yKmnczqFWV3MFIMhU5U
evsUV1lZRVVe53LkTA9lpEXrAdU5oNkGfMEKfvRVtqkd/fX8Iyytl+QP9MT2dLrP+wMM201r3E25
feB/qDq9AU1Ld/5w5Z6SjB6dnmJQADkcXHj3myGuaLsdzPzCMi3tWMnmI1RlnEz124NpefGhsLy3
Vu2Hp/NrtDC4nOqphn4oE64/tDnW+c5xovCLwcF/KU2rzUvwwZ6VkzxDnRTQQJMeHUslPWqD3d0j
hI7glEbfTOEK67WAlT/rBke3QKwpCp60Jj0oluVesMqlJ5QMHg2N0TPJ1B6U1qGJDT03KGWX6jAW
jhw5A1SPlFFkmdUdurBGfgTMBD1k+U4rk+s+H/R54ndmWORmQhdx3x1C8uwo3Z5UJaQxwdwP7XAh
u7S0QPPf303RYYFp3Jftga7ZZJ3mIIUQ2b506C+tkHTop22epGrX9gfKnLs75IRAvtZaAqoYqtN1
e1iyc2QJ0K7Qyx6/KOq1krbQUxzags6PvuBFdMm4c6+LmqZpuwNYqGNhw7JX80Oqh58bRT9Gobtz
kWG8MNfCZU+XTH1W6oLURUFgktB9ZbNaD21n2A/NYDmrYWicC6984aXIeZ0WUYC+8/36gLrJEWTH
7yIet6nmfjm/ZAs7Ss7pZBptXmWMVaAuE9wVVd7e9lQsXXc/EJJBNynV/lTs0ERvjPlRoLa9jekA
u+6SKuZX884aXDdQOfsm7sEZLQFIvPerCRnS9XUrI5kzpBbknyp8Odp0yEeEaH08NFoJgvD8+PMa
fOBuhWTL8+3D8pqoQxY0/5GmAxA1S9ugcry1PO0fX49/np9n6Q3rf6+SY8TCgtAKO9t0acytzH5l
eubv6waX7FkFt5BqPa/AjQyxpofaukUm17rgUZd+umTPEJaFQvdhf6DPNNu5SgrLo+zVu/O/fcmy
JAvuW12z6y7uuaDfCZuO1nBCXrF06u9Xja9JAXTIXDFR4RDT8od7A+Rdn/pHe7rU37GwONrsBN/t
fgwLBmnE0ucizda16FAHMDzluqX/U1f2bnQjC1N4RXpzsJ25k6GDjuaP5gXfufTTJcNNzTZW+sxt
Dwb5qENO2SVl03l/nVv480H27qcjqhSEPtqXh0h31LuaJMCGrrJLZrtwxmjzM70bPfMzdShBoB5K
dF/WodelsKrDkxF4Ic1IAYCSGo162PKXJlyKE2uSAU+dzte4rQ5AiOwJGECCbFgWgh8KKk3ZWKEA
VwrT4b61la6CG6a1q6rXL3WaLFjJn4Ttu+e1IRsVlqE1BxE120pHeLXKT6MdPJ03kvmVf+AF/1xG
3w3fjqmR5Oo0E2kqVIdtAPmpA5ECvpVZXLkhJEOn4zZUTRFwMSP8cyTbOrwNbVe8nn+ChQVSJTNv
DCEKeq/5+ko6+g8teGL8Df4ShdcXjoqlKSRTFz36ihFsr0NKDlShXhg40aOOasv5J1gwR1U6pVH4
KYTaEE4PrYn2RhSC7gytv66GT6iSsdOYljaJTRYld7Pud1uL9GdF5/36ut8+L9m7/eNQ5p+Lhg95
F2T2T0ojpp1I6TU8P/rC7lQlY0ePy1GcqiA0oIW3VJ//iOz6E5iIbxXCSBde7tLqS+YdeK6rkFzg
gpeV1U0kBtoqx+t2viodz3lkECtsOILK0gFKS/UejIDG1n6cX56FK4wqnc/xTNQoEKtFXNQAGKaN
5o2ZoPRYJwKQujHOiJ0LkdslE5BsOKNGy4S1WB8QI/AASNPEV3+vEOb8ef5RPn4LdLX/vY/ggiNN
0xJoTpX8S2a5D2Vomte8YY10lzT2NEszpb44hdT6skxhxy2jvJTk/nCPMrq0R7UqigOfBPRpKsav
vt97NwT+NojirfWheTm/Oh+uPnNIe7QIkLzyFJ85apKFQh/1W0JC4nZqhX9hkT48V5lC2qooiJv0
pGvaqTCDdlcgVIq+UAjSOkqnOxoXInQWvFkUIVev2VLMKO1eF1V4o6zV6TRlwUFYxVdQr9SLVxdi
3B/uKIaXdqwwMq1Ti645VWJsPnuUSgEcry+8kIXVkoO7bmK1jmGXzSlvtXqtFzSeub6FLANV/5u0
74Bdmeh8qlGev57fAguPI4d6q4Fr5mja9SlwAJeHfj3ca0ofXFP7p6lyN0Tgd4Dv1bI+FZ7fBquh
dKy3tkBr9cLuWvj18oeoL/RmzN1GAUzv+GB6FTiH0efrVkY64Cw4PF5T5dXJ6A2d+Bi6e+1K7wU6
ZOcnWLA+OZjsunrho3HsHKmvvzP96gbOOnhHf3V++IW1kdsn9MiypoBL7WnQRvU2tjt1VZrACc+P
/uEZwZuVXEcU907kp5pzdJXXcNqZZrLOtU9K99yHw4VvlQUPaEiuw8q5rfio0R6niKrxyXtEpHc1
WEF7k7UXLgJL9ib5ijBzXPSwMl6BmiJ4IJ5Mnoja3hRsqLvrbACyg2dcCPksvRDJcxgZlEtAJMpR
MQNUEJCMp/Xo/NtYGFqOIWe6Oyi9KpRj0On7wR6fk8peXzf0vHTvbmJh64ErVfnVVkqxjAZaw7/U
E71gAHJ3AAVPNjWnk3JM63CtUriSd+mvAgLjdb9cMmA1srogD1QWRUFVKAjoMUFjs7zOAOSwcCKA
G1exqRzrcHoQUb6dJoAdIc1rvf8WtsMFD7pgBPr8xt8tv9m6lmHXrXLUCvg/Y9XcDbayITQwonlq
3V63UpIxd50b0mdgKMdc6V+Jbdz6sX/hNF7amZIRC+Rp6RTmHZdOjvimuYvSS983S9tHMl6rrRFh
d/jVFL7e+u2L1nyuiZyfX5IF/ybHgTsQO2bnjMpxcJM7naRCans3NnqcXGIAMp6fZGFx5CBw55jV
OHnYlmiMp66yVqjJXrp4LayOHEU13XJMO5p3j7lhOjdTPzxmuBxDtS+4zoUFEvO87zYm5WZK0te8
WNsGVN5O+8RzdmXmPzZgd/0OaPN1ayQZgGXqfmxRh3ms9P6WQ2c17//zQy8tkbTtLa8CtRG57hGx
IyoRzAixw0R7o9stvM4FyeXv8CzLEs1XdlE+bC2T3C3guvM/fmnvSLu/jqlCUAzwI42drasMWIsr
Llxxl16tdFCJSRG1CUHpj8sfs38Sbukc7gVCS+alrNrCz5ejqHQ4+m3ldcpxjBBlnE9DkMqXcoIf
x9Y0VQ6iGrFvNl1vu5wsw5M3aMQhbwK9Wbdpt0W19Mm32yNigvAF+ws5zoU1kwOrJV1Obp5GJdzK
GqHP7qvW6q8Gram31WiskFldn3/tC+eBJh1qAdbVUMBdIf+XareRHoyroUV5wU/97KFp3s7PsnAv
kmOtdUV/ZkH7/CmwrYMrkl81lHajoap0qDdOEz73fXPhgZamkuzb5LzXkBsuTn2mHMNOIMxS3SaF
fu/XzRaK/TEyLpWJLa2dZO8mysBTF9rFCfnGRz9LntzUgfKL2PxIevz8yi3tA+m8y2PPG2IxFifX
9PPV5KSvmgUI20/6/M7netOqMOTOT7VkQpIHSFSh91MasOW0oX1qYh8Ml6LmSrS6Ynz4NNLNj44c
xYKzX52UqvwJD2daa2TlrrQXyccUuT0UhlEWJ4OSg6/wxqskR223N4290qLTa1kWPuH8gyxsMTmU
63XJNMIrKU56HsI9i1t1xVtqHyI9HVbjzKM2m6K5SSeYrednXHg1qrR0MCwUf7LM4kQV1UAZtlJF
6JjoNmIo100wb793p2/ojJ2tVAqnu+l/CU1Qo27dX7o6LP16yceEqB71jldmJw397H1km9o9KV7v
8fxP/3MD+Y/cgKaq0s3BRrxDnyYPa3e/DNmTG4vt2A5rexhWCFq31pdS+1Rmd75i7qy0/MadfSXS
cN0an0x08Izu+3zfG0jYxqp2K8xdEigvFlo5tkqzhhUAU7z0ebi0EPPf361yUcQQeRsfwu+kuTgk
p5+1fqYL9V0LrkKV3JGw0O3x3Kk7NT6bQ/VOlRJvYJl/HnX7Abz26/n1XvB6crDY15Uk1ZE7PNUi
PPS19kxv16fOjQ+1FX47P8XSOkmeqM+aSM3SCkAo1B6wtEjNQzn8cd3gkqdoKkHRHe2oJwqwfnqq
eNSS5JrfrbpydLhtCcB04CBOVNiFT447jmte9yV41Yfvl9ElJ5DXHQuhOB3Brxo1BzWFWhhCqV0L
L3WgDefNbdl3xpcrlonZJI+QF1oyVgYCc4WDLHNqhCPUQaDX50efbfM/bJbRJZegaSAb0OQdT+UU
vyBA9NSW0W1rtf+cH/7DPcrwkktQApf6hYbTOM+ijU312Wzwg1M/aAGysOfn+JPK/egZJGs2yzKw
tC4MTol3ct3kFr+xDryfYbpDgmg1IaWhAMIelK9hg2hn1q+aGJHTix/ZS88omXsDZLzreq8/RUb7
SM/1uoAVIgLnq1XH13yTsYzib381lC3A0kFxj6UY7/pqeI56RGRDQCEJGRbnunAT80j23oRTC4Mm
dY9ByF4bGwTgQze5Ki7K6JLBD0Bf6qbKmtNkOfeaXjwZXb3qtKsC+Fxr3L8XCS1iMaDIBea0GpJb
PyxQP0+9S59lC4biSGaoGyaXTGvKTrpXPrZW9hktIUiL/dP5TbywieRu45yVj7WIo1ntrV8FZV63
tHghCFWjX5DbF6O7Hzp01kiyR9OlK8pDG+GUerq67XsfeXbF9y/EtJZGlwwRUey+qeDFnqwMILlL
DrZDaHVzfoWWBpfMLEq62h/dIjrFtqVvQgUIcxqY9fa60SULS2s9iPouiE6qkTt3ldslG1F0r+cH
X9o7klmhU+gEWd6EnHTlSWmK7dR1D446XfAOSysj2VVhwvgAqhSeiiTZDaHxBg+pv3A+LLRFuP/R
VpwWSTV1TnhqRnC/Lup71lYYxkpxwpUZRKsJebMp0dcu/PLUAk4ebRFsGLSvxH3X55fvT4/xBw5e
7j0WsWbHld2FpxFRmaTcQWrQvcesRymM/9Mds3I3lnd6+NjkD6PfH8kvbEFe3HTKdJN57u2U/qQu
81bQwt+Mt1rc3rT2J7/5lDUBAtc2KvK/kribiW5t1Wya6G0yvvb9W+U9DelbmH1y7HjF0Ew2al8n
Ps+ZDYUtNJum9QBnuecLx0VNZIxfRhGskb+8qyrvWY/RhtOhxXmoolGokZQ3Q3nXDOj/1sWJhwB6
eOOIvaf8HrrTKO4bHckFEaw6EKJeUO3i4a4dd6NSPPix/aBUw6bJNTDLf3505V8Cci3Ax1y573qm
yiuqwQaiBWbj8SCpDUhdH1fG9KVRZ7Hs7wqVUvxiXv6UoBAyFjdC+9mDn8zBO+j+paDggqXImGK7
DpGSC/MQAetCualb5Iu8jCq/NgOHfWE3fXzjseep3939a72oEM5Qg1MV0O7vIT0ZDdNN4Oj3XmQ/
aAjSnZ9n6VEkZ4iUgW05bumf4hF5g0ZH+AvJrV1lXwTnLs0geUSA7cgH1ZN/6gz2QtyFn5wBiQgr
dz+ff4QFxyI3a3vURUWZySOELqAiPyyRnXALY3V+9KWfL3lFsG6tMlH/cOxcthOKV/GqMwNomnF9
Kf+xcKrKLds2xSGjktbcZ3J0LeLw2JvKfRL3D7YlLrzmhSnkDm04ilOSR7l7pMlymxX+VrM7yJHp
uujq56sWSoYYd501IqcVOsdR96o1cor4HG2roOd8wSQW3oTco20YYRprY24fLQMXWPdPIqY7rM8v
nE9Lw89L987iCuA3yBb5qNyCqbkph86Z8134Mvv2/AJ9GAdSXWue+N0E1Lq4Rj4o3lHpAAn66fQz
zibUKGyEQdo9bMUf1JdealpYMApLsuvCyOA20ax9NOzB+daGNeKkSAOM7oWX8XGMm6eRzDovVK3o
g8g4NqV7Rx3K97h0DmosfqdTvstILd1WnfdgjNW6jd3f51dwaReLv1fQQ1JK6ZuBrou4fw1DZWc3
yi1psm1dGBcuh/M1/IND3JLMXZBGjSyENI4igZioI7cUoQsxjbvSz+5qZRI3tu18cfrqUqnh0jNJ
16K2/v+cXcmSnLoS/SIiQCAhtjX2BG53e94Q19c2kxBiEsPXv1Nv1VduFRG1rYUopTJTUurkOW6J
GKmmZOqjf91oOXMGadKFdx8LKKlthL/Ft81u7nWtUrfhlzPHxB+7Of2QMvbq4tXm+rrYhjdKDW1U
ykBn3pRACDWC+GApxaGQeaSgpghc4MYkbC5ndnEvLecocAdDov0KquHrSS3pOR2a+xztazU6pKtZ
vQ653Kfh9Hp9ZpYwMlu7xzpzBRTthsR3cKjz/fV3tLi3ebMJ4GurdOCVIEMiivyuLwENKH36sUYH
fMf16bb/b6SBttS+dn1vSKZ6uFtHB8rS40a+v1wp34kUE71HnTZTs5yHBO3VezpEP5DcziVYZAQJ
noHt+3R9BjbfMmIeKt3B3EViSDIpT6yOvl3UqVmxRRFmScomXK/o9TCnYdQnaNl4gTrbL8LECeSg
d7kSd4TgIhHVGwazzcSI9Mjzx7XKwj4Z/ODz2HT3roBisK43qomWzGWC9yqkJFU3aZ/U0ptPQQW5
+3Zeov0kUnac8vE3toT0cWYh3UuvqTbypWVSJoagFZmOXCDtE7mKB7qO/iFjU7uHjt73m9bfbCVb
XGeYBPFUghf/ewe6UTuBF8HdsIobZ2CUTJypXDrcS1WiUiK/k3WckkJ06LGkhdyI9PeNhL4GY99i
Xjgy5adx5ZeV/6hblwNsQVWaPwRVCNGeW0zFAsPBZgfvltnIo5hV6jnoIefo1N5zK9YNB34/GTIT
5pVF3IEoTBfFGYcsDgDHbNfrzUer9/MJ840DReCnNZQ6Qw4j1ftyDr+RNXsVfRSv5ZTkdf/lupFs
kzDyCe8Kb8y7lseskS1e3dqekZ2fO+FGvno/oTCzWxQM76Jgk89j7Ypfacf248Rw9PLEU9VOP2lT
nlu1VWyyNFczEyaUAsXsiq7mMZmLD61fH/Wgjg7Egxcv+Ox1w2EtobcBUaJC6D2F9Oh1G7J3Uz8z
g76f15VGfQUb6uYn5M/YjubFEQ8AJwjEPl//hmWdzLhnUQQlYNAbxhxCYcdcrGcadP3h+uC2CRgx
H02gYXIXBV9rGdBD5FXNI3ToWd8eOhpsnB1sH7n8/ua8H6DQO9cZPCGMcgp5RYge+gvKIjP6kM49
JLc3EpjNUpes8+Y7tXIJ6YPx4gQjlAzattW/VmeT1dY2/OX3N8MjvVMSZCqMce0Cy7T8MkdqY8uy
5EWTE5SHsiM51LxiWdZQZvXb5yWD+mGlbvRTI9YZRMzwquOF8ZTTB1KB8M5fzrIJX6K6f7juSTbr
GKmdhfnAspLweJzl+MMHcP65SJf8dH10SzIhRkZnJIjWGXXFuIj6j5UbnVWd/iGqebnENDRvkmKa
b5uIiYhaS/BJpyk+xYq12qV5/ZiVqCFen4dloU1A1OQHOclLFsYtRVsY9NEFNNhSPG+/9i1Fpe76
VyxrYYKgRBFx0JOOYVzRgn5cU8/bg2+I32ggI5w5qIXwmKIvCYnXuN7MuzFT+fH6X7dsfibiaa3a
EYx5JYsjF1VcmntncJT9qiXaewnacPVtZ1Bm9pmWTd51DNp1qOtn2U6wYS9cVDuiVt7dNhFjF6dF
DnLlsMYHSvc1HNAZVvHs57JAhQCS0w1d1xsX24jtauzbNRgZjcHxzmOIDpUvbiubDXCEzWGNsIZU
OiFD1YRxX5flAFnsHiX2yG1+QRBq2JIts/mrEd0jd/sZ2pg0DoSTAZsJjn1RC3fDpSzXZWbijnC9
zGc+tWGss/ARz7B/8pHvSTl9bDz2Es5+vFb+ZzZqaPeqX9dX//07CDOBRyAoI9myhjRWbdSc0rEJ
dnnRj4c1DKCf6HrBo1dN8hhAHewowZC34XSWNGm2mgqSdy50ExE9cxm+Qo9zOVTL2g+7mY/uvZtW
v1Tvzcc16LKbIFYuNSEDTVq5pWA1jZmQ0O1yB9LvWAr59A33tjig2d+auylkYrhLYwgJjy/Q63F+
As6BNxnJtx66bVa7fPrNxl5kHmTzyoDFagF12Fz1d9FQf1iC8OS3IRoJ0uEeIrC37QBmzyuA5d6i
14HGWnaAcVIoIqsP2Rh8uu54llAywUzCLbLWGwiN3X4Zj5Qs/n1PJ3W4PrrlJGdimKpqHUa3XLDY
n6EH1kMzPJ92Aa8/AqZ8f/0TtvU2Eo5GqbGt6oDGIgRBPeVhf1qX1oOkqsxv28BcI91knVSdRkth
PM31cCIeuEGjMduCg74/AWqCmdANHxDoQyMfO86ntCFxtpBzk7o3/XlqopmAyRRQuEK671nlQnse
r5SOcLdeYGx/3rgPdO2QK92sNM56xz3kJPDvo2mqD4OfbtErvu+h1IQwUWh6LwWbaewNDP+9b+e9
yqAoe9193j8/0Ojy1TexjAJJRGdX0Lgdwn3DuhjFXbDD+WPMRh9CRfkGvvj/QO+/q340Mvb3Requ
8SqJD/nu3stFdbf28jNUjTOkpvKTk4lzoZZ9N45sF7D+TLMWoonOCe9NjxAxeMEzFwSab6ORoCbi
KFupqyZJSQydZefsOE19Lzj0t9sL8P66ZW2uYQRmSCAYQVJC4mVQvwEp+JDq5sPc9hvlLZtbGEEJ
qBFTHl9J7AbF9H0KRf91rrX+ef3PW0Y3wUadAq0XIE5BPGfK2dcVnXZ6atfbnM5EaAcuELC0doIY
ikQXSfjwZWjy37wDL2Hqdv+GS7axedimYYSn3wHI7k5tEPvFNFx0Eh+YXJ9vM5FxrHdAGdqjI5LG
g1PnkJln4i7qqq36u8V7TCRTkXepR0uMLrEIQqf3YPr+M0r547Y/fzHYm7AfKYX7sIbGqev87sry
O3Q7Xq8PbfvnRqCneeb5ncA/J7z5TBaRcE9DOcW7rQ5HTaWEYU1zqfKCxDPIUtEemRePMpJbsAab
xxhRK9J8CstAkXhounEHus8BOgzi93XTWGRFcAz7r9kB4KNo0kq9OGOOPvCGgZG3OvRE3AeDjzZz
soeAyGnVzVfg5E/LLMDELbZOnu8fRqgJddKarNXcNQH0TMTHbhiOESl+NZC8j/x8qzPQsvgmlEmN
uJpr3NljL4gucjbofWPQhttNyt8qCVhWyETzUD4owBx0EIf9IM9+J92jj8yxkTFsEzCieoXecNeD
LhUa5d4vvxBPTrj+i3r7y3UPsA1/+f1N3HVFwyOUv70YytPTd5dgFUhY8B8S7P4bXXA2+xih3UHq
pcOJh8SF6x6YrFwAhvNiwzw2HzKCuxmmwk0z6cfdKu+hirYrO2hHlRwvBq646TWCmrAccC80XgB/
id01eEYt+hG90J/BIL8xBZt9jAgneirTrJ282MPN5QjWMrR9joPYOI7bRjciXLZRES0BjMJdPKPU
s/ynLNWGYSxjm1ichs2i8r3WQ+WC/o4ynIma4HTdL21DX656b/xSkilUbd4RFOaXYu8Vzm81eufr
Y1t83oTf8K7ThT8tJPZBKXSAUGR/6IIOGNe83QK92f6+EbVOjeb+tsr8OPLlc9myH2De/Hr939uG
NiJW+R1S9TCRuOlnsXPdFuie2R037G6JJxNtA2EH3kVckJjyrP6s6iw8Lg4dnwJKupOrmz+3TcII
27UVwFY0I4n7FBoesve9neKblyCbiYyK2txOvahBlhNPA8TnO7DxONFQbljINrgRrgHIfdqybbEh
o6x2jECUdpqZ/H2bXYxoXdwOUqno/Yn7DN28eTDe63n5ctPYJnQmV0UdDt6AaI2K4JhGbr+jWXRb
FRMQ6P8GLO7JWVCAayzOtE93fKF/pG62bkcWrzTxMnqIaraC4S1eIEd7D97zH5RH41EubbF3i623
NEteMCEyWZ8VGQi73JhKHgeFfwrG4Ahc88bF//2bLcRK/muhpa0maHhOMrncajsvTyIiTwsOJKLx
XmbFNrbb92fBzd0KcHreg4C8SVwt/+2G5izRv8L94O66F9mGN9y/z7vAA327Skp/2en5R0W/dNlW
rfD9deYmfjQv9MocWjfJ2IdftAYn3hJ8VpN3B13IjTfG92uF3NyzqoKW2pNaJUUwnF0lPkXgCwSn
drUrQN5Ys/FM5Rbli2XFTSBpqqZMqqIQSTsCwE/Cu4705S4qSsjn+U+QJ7zpBMH/2tAGvAhmkslE
QVK53JWFLgvcYtNi42pvm8dlud5sxtEcgkgY3JMJb7iE0sT40+HlBwDFf0etnwxQhbnJt0xcqfLX
aMIdXyRS9GcnSO+nMX+Kcv90fXjbNC4Z/c00unyVC3GrJvFcdRyy5lmWwwkNZN/9SD1EGTlc/4zF
iU08aTdk0ZChEg0MYV9CzDsfAePr8ntUGV5TtW6RXr6/D3FmbHJl447Y6NImcaZifSom1aF/uRw2
NiLLmws34aPN0rk1T0mTdFUWU6LbQ4+FmEV537X1q/bX8zyzu7bxT9GwdVOwLZCx+3mL4+VcZyoR
kt9lgfcFfRJ3YHZ9AXXiUUX5xtwsKczcCEe0B2dOVeTJFC5fe1qehexfB6DVr6+/bXhjJxwloxod
nSqJuvKIV7HvLKg/9p6zkcBsw1+M98aLi0GXgdchAS8i/ebk7ecwbT5CVGwjl9iGN2K9r0gY0kWo
hIvxy7SSfzKAmHw32Ci7WrzWhIr6mvsoZDQqGVX+Ujrro+7bLVi9bezL728s46NGWNWqVolMs+gn
mX3n80TL/vdty2ps31SvddGHvEmUvAD4eOOl84mWM0Nva1X29fP1z1gmYZLZraWYgikFPz/Y035k
Tv1T1ulG/rMNbdhnAetulI6zSCYGKkQ/KKoz2M+3Ki220Q37FDhbproPs6RqSHMPBn568qdgK9tZ
UsNfHHbgbp6EaOqkGzvvXI1BdW7ruTxXYeAc3JUCzc6AGru+BhY0Gjdhjk4jq1yjwzwpZFg9g1Ql
fSrEIo9+FvDDOPrZnvA+3FM5daewkfWBsHp8yptlSwLPYkyT7ZNTPGc5rrxgRRt3JyNN9/N0G+Wa
y02ocKQK0PMyBGHpOO1OzQKNZ/5JUvRwE+9pGZwNO9pmYeRzHaFRx80qlUxobtmVUJbZLZe2o+ur
ZNlnTZiwKGVG0rCSyTKyz+kSnlDKPDa1PKRRuFWvt33DyOVNo0MUJREyhJMvzdTtJhx25hqdO+sm
Y7rNtY2EHoJQemwyWieZ137LpQe85ZpAiQMSlxA0bdXGvmFZDFPSSbsp9ZZhqZM5rKodCObZbtxe
DMu2YSJ2RyBllKukTNZBPGgQzO8UDR8EOMGuL7bl35uI3WUJ2ZDWVCbpKvRZuYt7DjgEWW8b3Vjm
JVWSdAspk8AFy3qa1j8hH7dRgLNYxiRnXFdBQLaRV8nirOGO+5BWz4d/wB/38bb/bmzYLPC7AWCb
JgnBJbXr/Ubs6zTcQqJZAsBkZwQno+PPeYZdrwVbHxQb/ukcdQ+Kunonib7p8Qd30f9u3D2UGQnJ
M5mEuhqCA51BjADg3lh/u81Ef21NF5U+4dVoGipes3Q4qGVTg9NmIOMYXo0rqyYy1AkYmo+DLJ+X
aH2OwK66c5ctrJvtG8ad21OOXOqQ1Em0RKc8ig605OeyY3HhrXfXTWTzUiNVs7C8XPCCOgEU6LnI
GzKd+5yty6cGFEnp1+sfsQSxibYG2bo3uoABJsU4eChvAdHafJxCJobbTpcmylRIcGQGDauSGmKu
h26oH1A93npquCSDvwED3MSVgsuvYNWs6wQyYNBmcrABNELOcTZIvtM4GexF5jT7SGyCAiz2MsGm
ReFjK2vKGux7jH6f8mB5yJxVbyQmy3xMXHpEsqLWLaTMBoFmXZJ+00rc68U5jKpMyqF8VEW7hamx
zMTklx7clQVlgD1OgDz9KBTbRWvETre51SVs3pz7wSHOnKHpG1Cj6vzskkActKBbCri2v36JmDej
tx1h/iiVBIFpNR08qH4d9NJv0T9b4s5UOQLi0x/wrN4kfeQ+55n4wLKW7VrhH67bJnrfaU1gukQW
XVjo4twMGZQqhXt6+lO/9KdWTbtOSEj8ZU8uuGGuf842HSMbwjoofdSofXQ1/VKPGdDFkEcFK+vG
IcY2vpEJXa06B+0uTVKETXUciQcInpI+UDpu8+/1KVjCwsReV+AxrN2BiSQvxUNH5NehdWPX1d89
H/XIfPpc51sSWrZPGY47rfkCkZypTpyl+Zat9X2PSmoZ1E/Mm1+DXgKe15yvz8rixSYsO58D3fG0
duLciWa9W0bZgc8FFBcbfmabyuW7b6JE1CgbyA7JcVkb6Kj2Z8B1nlPdod/FefQpPeLCtIFotk3F
2M0X1UXUTbFAVZZ+i7LoKZLDFluxxb9MNZ86jQgqNlwka939W5bVfZZ2LyWmcNsqGO6rdV4JKlsM
L4vS2a0ZMGQpz5et05rNNOYuDqu00xCJxA3JpWFyCtwdDH+jzCk3gdiOW7rAFcE8Xdv+CyUwFIMv
95Sq/HzdPhbzm6hrNJ4Ui1+hAByE9Sla2G4FjdxOdsE/18e3HKRMeDXwVm3TrBifEf2qZPBE1Pyl
Hch90XRb7C6WNTDxzq23zkVeFFUixwhskq6oDny6sQ0asOn/xhlqiw04FwocN3ONtv5Rjbup6NjG
PchmfyOKOdg9u7rj5f+LT0g+J5cBKuUXN95BTXDz6JV51WRZlQCgASUI6aU7PIZtvRLa/r2x+bSa
E8cbkIP8KT/kUCrZsRKXlpltctnY1taIX5rn7cRmrG3k8mDHZPOtz+jGDdf2743Y1bqZlGiXKlGV
l5+KoKr3zrTOOGyQrW7H9z8RmshmJyKeH5YoojmDNz8P2A+OSjD9Ms7eFn+V7ROX/eHNPqCgkQHJ
sgkr7PfzkawNP2Zk6u97EFsergfx+4sQmgSNZAURVe9JXKirNtB7QVQICISoQYx0/QPvF2RCE+As
oiZvcQIrEz3R9RAGbDnOVNKP8wQOReAg+r0UOIrf9rGLId8YzA/DbNXhiCuLSmPmTjuogexbKR7p
LF6oLjcyn81ol9/ffEZROfZ81kXSeuoTKhF/usHbmIFtaGM/vrBjoO7eVUk+FhoEKjkBeWyfH67b
x+ZQRlBPUPJz0JyLW4qKfmvSHYsgehDueFu6Dk0KxkUGEcSncDMhQfPog7F9Bw2nrYdZmycZMe2i
IE7UhNM32vigfOh796iMPY5Vel79Jh7DbsNIliUw0dFutjS6nXF793j3uy7TESTg5ZZ8um1wI6Rb
r2rDNqRVoktU9NbpWxmVN6YLfjHcG7dc8kAsRAVVUvj9MSDBQ+pn33W19XBt++vGATscQzK0KqrA
UIccMdUT+C+Fe6vVjdCl1FnWKBuwG9D5AjEC8DOq8y1maovj88uc3pgmrfswJ5pUCWr0X3gnX8Mq
/daL8Pl6XNlMY0Tt0uQlL0GnkxCGPqAqbYvDQMEvd9voRtR6KMOzpcQ2MEFZ6nVZA/erRyZx0w0g
5MY2HFEpc9z4a+AElI5ZzceP2dQMy41/3ohaDwWcuR/DCjiBKMH9PG7HaeuVzLKqJuZZ8ooUisMw
7eh+yxp2zyT95A5brZK24Y1YnTwUmmtw1yatrOpd2YOziuX/sGqrjdviNSbWuQOV8IAkXCa4h4vl
UQFazR+R/6cttT7bB4yI5b4zAyMz43wbsOxQd9DUBRPvVrK3mefy+5uYmptVRUJcUlmQsoPMlH+n
o/SX23d/rvu97QNG0NZtJKACN1fJwNdTn65s58/uc48Kwm3jG1E7QltOFauLqJ077xh4vn+sSBMc
tAyWmyoFoYkfY1lHKWU57kgCHGK7LCrob5Sfyy1heNsKG8HryMhnAHpVSQdqD5x28DK4RjeJSbmh
CSCTPag1gg7XI1ZlH71VvbbNiDfB+U61xWsdiY/Xl8GCjglNFJme8IBadD3OPAPfr6I76i78qTtx
AhF9vvMc6GTm888wi7odZHburn/V4lwmnEw3fGWQfKyTPnW9Q5Ar/9B5kC0FmHlLefr9C3JoIskm
vSpSXM5ybk5xcO8fAWw4OiR7bkHwd30Wtk8YER6OWoAH2cf6k4y+gCseDbpoej1PeU5fFpR2Tte/
Y7OWEetNsBRdUKLW4gncNb25G/c9GyO8Q5Mwu43OPTTh0pQtkI8JFN4ESPcld7s/GR5YJxp9vT4H
S6yYULIQ56OiLXDVgSjFeGj7sdhD1/LWP29s0qXgI3Y2LDa4bta71B3dh2FUKM8DzLuxCLbFNoLd
RyNzuYgBCEivuOMR+84r50Mh2XNDva0t1WYkY7vOSJhnsEyVZGWAFgcwCYXfIUucv15fg8vW+fez
T2iixdC/LlpNuzpps/ELeFjA00hI+dj3ApQTctWobrfTWdAp2ggQi+OaSGq6TOVY+lokkCHInsFT
XnxUa1YdSLQp5GJZFhNP3YFXXQjw86GOB87OPo9pOB5ASfk8VPrGWVw+/War1Wvl5AzwqwRH2OlQ
0qC+p16UH5hSNxYC/sKSdWi7EsBUJ+mALv9QjvV+KSFfen3dbctgbOVR0E1AGCF/QIKt2Nd0+Uf3
UoJJc/x2/QMWvzVpB2W9iIinKxaB63LvMDCA+moSG4dY2xIbwe22aE+o2VAmeRYO+2ICrXSQpl/y
tAC00vM3ziOWC66JJEIrCg1kOaEgHKXHNlQHtFo+yQq8O2MdHcN2i9LWZisjxpfF4xMJ3TLxyxax
VwRqv7j5fLq+Ev9/UH0nxk0oUQmVz7CjADg3gMNB7PU4kW5feC+SveRk3TvqZ6mhqa2iRzQQ3rnj
p7UM9kP+VTXVXT1P+7IdzktwExoiNJWEw85dO5Teq6SHLvxDVITiQ59H/cZcLX5hKgkvEJFUvYsn
cp7xU0Wje07mR1oNd26zxURpWSwTaTRODXNLvxRJnTYd3besdSk69zt/q3HU8gETUpN1ulS+wit1
GqhDyOSp8LfglxaHNuGXxTqvroO+Nrz+oYYF+lqogxXlmTLuzXKniR5ODtHrchSrP2Tp4boDWiZk
SgznK2uWusI2mXnsvsy9Jy+qN15MLduXqS88QZKaOV4nkjF1K/CxFsOh9SGiRYTXHiNQfu2nLs/2
avSj2y4QJlST+H03VwWWf1qiAnTy7vw4rzzdQC3YTGWcKMDbWIZDqVAmhwTTHaMZSHh0U9xWFTFh
bHWbct3iAposfX1fQ7AFQd9tdbdY/rqJYdN8HRy1oNTbV4t/x7Nw3c0Q5Tre5EP+xQHebLg5SAAb
XA9ReW+m+8Cb70D0srGX2P74JZe8GZo6YVj6Lf5451e/ekDNa2/zEGrJRybAzCMCpcu6wd9mGXh9
u4eGFWc2l/8ne7xuGctObsLLXBDiogu8qhJWFvk+k7nep2Qd7iOAdj5d/4TNQsa9HOR81AeGsErA
pZ99WTu8we4I1B+3CCps4xu7OfNSXwdFWiS142Ryr5eud3cuTd1847RjyXsm2Sf364n1tCoTnqdP
Dc2fnb5+UkScIRl+WqdbM7exj0PWADsrFGsSXMLqU5WO9S6HcPjh+ipYFtrEl8kRPB64blwOhA0q
F0HxEIXVHxDc3fREF5qIqRzcmjQLwyLJgSEkfvNrykDDhfeujb3Zu7jLO+cQEyZV5IBwgjYJmzOa
ngM6T7tU4VzV62SN0h8XfPPoiK8Q8T2Am+xJeWQfjN6fmojP1w1oCcb/Kw2+CfQQcoKR6NoKJOGU
/wN2HCip8IL6H8p15N9T1ozlbWncVD2egppnGLNMVgJaC9B2RU9MDeFNjemhiarSZT05oCotkozw
vN6PkHj8sYpl2LpyWuxk4hQoibq1nEWRpKHK9i3tf6En5wNv8p8ZCzc2bkvIm1iFEHznczZGRUIh
OnhHGZD5jl//ur7Qtkgx8lU2o3kFzLdlMvfDayOzh6UCBafwN+xvsY8p1yyZauaBkCLpsXkunfPo
seC5Lv39EGxVom0zMM4BRGWA+HFUuqelOs0aVbe5DP7laXfb/dWEklK8ZcpoBCQcvfz0AJqDl2bG
G0mvw43rn6XJJDTxpOXKJgiLOKilR15wJNT1kj4b119hyvRRjU5+Rh8DxCfSlqs98yeyH0iL3rhF
3KSq7YYmvpSMuqhHVeCOuLKvDklfOhC/XHcwi/eaKDrpL3xgDHdzMTvNrtH+eOK4aRyvj/4+qjE0
xZtF25aVaLE4ssfbQEPaX5ksforiAlqmX6eVPXXK/bEI8eX69yzO9hd6btLLkjq4cAQdTcGLo3xd
fklR+WPHVvcT2/iMzWiX39+k34mgiuiMC4yWNt/WCsAY5WR8Y4e3DW6EPPibaV7rrEjmNfqs+mXZ
UQqqx9sMZJxPwiUKprJGtSFq3fI0Aae5jyT7d2rZFjTJklL+H0VvbMM9UIC14G3+f0rxxu6j20Vg
ZI1eUjSZ3DgL43SCQ9Y8cpCLJ2DBaHau7E6MZx8G1914NrC4kQmfG6cA2LAGp7imoA9gM/sNEZ07
GlYbK2wb/mK6NybSqcbbGcTFknGdwvNFHPhAxtQ7gsCmOl1fZ8sqmPAzl3pTSFNYCL03p1npo1/6
3yVzYpZusbNY/PQvfs0VeolqWbOEjsHJb4Kzs25kXNufNyLATxldczw+JStIFybRyF0h6HnCKSsY
nRu/YQQCeunqQRQgdxjqaj30A0gML3S4u8IBfSB4orfk0fn7J0XX2P54P7VOKFInXgLZAsTdFwfp
0/ZEGVQ+Qk4HCImiLWEFYeJGcNjWxQgOoK5ojwh0YkHZa8br5yZqX6571ftDgxD/v45bVZJIFsxO
rHWZH9pWjoemaDbKae+vOpjS/zs478aIEdCbxUil3+o+VwAENs/QQvsiFd8IbNsELreqN5HnK0rK
1u+cGBIc6S7tiLere8+7yfLMxKPloQuatEU6cdgG3knIoT/ibNJvnNXezxrM5P+l3einVM954kty
qlutdz3Xn9Z2Ol5f3Pdvlswk9KxWn1VgcsoTmncPnQ+Jxao5g0jzdY68LyPZquHalsAI7qBu/UyT
KU/I5EKLrHdH6JLwecNIttGNsG7qdq1dD5MYGiX2o9upQ7b96mob3QjmYO0ErtpYYL4uxdcKENYD
JyzdwOfZFtgI3LJrPbfUpQNRy4KCDUk+q0oth3FxN8LXEmEm+gxKJyBFHkKIwmTq2ZHjI1qjjoBv
lDvtbr3GWLzIZOjMVzQhRnnuxKNXfYXq4hOf1F2jUPwb+IujupveM5iJR5vHlbBZN3niMHKnfPE1
6JfHTNYzmP7T/pDz4sv1qLAsuak/zFVWyguWI5mmaT2Ovt/fychzN04CNmtdXOFNPor8mtNgwuhZ
+3Ogv5biJwG93MAPQ/rntv9/mdebLzjeCEZQD6dJnIKfQI53V9B2489bLkaMG6GsdFh7zHNy9HOl
4RHXyOjouYCW1ijdPVRONwCU4rbPnYj03g9leWQh4nHUbXe+aXImugM15ZZlQwYqg9YT92nJ6Z2X
d/RwfXRLPJowDg7EIHdF5MRzXTDoykHDHvjZ6QDkRXN3/RM27zLS1eBnYNBcsjxZVN7DMqU++TOq
R9dHt8W7ka4WBlmuBXVOIIT4g5bDeMhnEGyWzWPGhw0j2WZgJC3Hg/u2Ac8T7hZ469N1t08V2UKZ
WZbAROExmYkpcwIssMhxOX1RwbgP1uK2/drkHI3GKZwnz8ug6i7rXTaQr37eblSF3j/3MROA5wLP
FDkVxp5peTfR6Tue01EsAAqoDKcvA3UeQz5scY9aFtpUB77oPVUBH7MEOCaxG5FmD6iutgen1N3j
hBrYbfFmSgSXU+3MFSQNknDxxj0FCcU+4O7n695q8aTw8vubTFVVTGRklFlCHMF2jurX/TiQrVOx
zZOMXOU5BPLGM0w0DPKTu4xfCfYjHdBv1/+8bXgjkLMmqttACAc8ibI8B56qH8GzGT0VmrcblRrb
J4xo5p7sptrVWSIjKHf7RaKL4QmdNBuHA5vDGoHc4GRJlMtxtq/XP9Jpnv3S+yUoPdXr9CH3uo/+
Om3kDMtMTPAaOBCiqfKIEw8QENzpKoOsZvM45/PGnm2ZCruEyRtPguhsxAYhssSn86F0g/t01eUO
JnsNoTpTtfKcTTdKHJhUaGT0ljIVJALt77JbSn2HfvSN/dUSECZmrfIzVTZ45Y7R/fltlWl4GsLp
Nn4nVPj+a6O64Hqq8iWKQ+nJvcIj+kHXItvIrLYVNsIBQJygxQuqAyrv/gjpvq8pF6fSXW976GQm
6VkNHeYOPPxOjCeW8HOB2/MzdOedLWC5JZ8yIxaWYgr56jlp3ETZuofYJBoG+Ngc3KVdIGq/1VZs
WWATscYhb1g7CufxhdXdvV82Be6LzhZBmG30S3S8iYJxDbNCjIiyuhtTf4/b1nxqIrHZM2NZ47/e
sWvP7cBkH8U1ejRDtJe24xy365bCryWITeyIZj7pAjw34fTF71Shd3NT3ClnPmQQFix6DkA42cis
llO4b+QLVpLe7z18qifLwwVApHM3HlS/r530PDrOr+t7hG1GF0O+WZDW7cuuXyAdxVw8RnWQCWuX
6AOTZNn13nj6H2dX0iQpziz/0MMMIbFdybUqoau36e0i656vh0VsQiyCX/8851StKRIzbjNlbUq0
RCgU4eGeZ/Zlsbd2f+UIm8jBSc8pKmsLTzKcAJHnn3ieVRFxmmeut1K9K+tm8rB6juMEAbHAwQqU
FWzSi3rmXOhcnzOevQc4p9twJ2uTMVYOXGt1riG0lviDPNdpcWzk8i3Ig6QevX1JWc+9m9Gr3blL
c4aFTcOEt35MCnV2Jn4Bmvqvx5u/Yi0miLCvrcyqvAJKqbj6uqgALEkdZJjlWTSMlG0csTWbN/xu
GE5Fl0GZJRlL3R8av/sdNNPWe2htcCMAoUjmQ3FjDBLuZB4ECDKqedTWbfNl3xIZXpd0dwFZYJES
IVBO413Kr0sl3bNNVLnR179yYk38oIP3T971Xpi0ZfguTKEgKus6koy/v0cGuaIfHk9lZalMaODs
5ss8lgNPlCTMPvCapfOpVl2Tbkxk5TiZ6MAibEGvwTWkau/aPrIT9lmj9BXpdPT2BfsmOtB3+FAy
sFAk6aA/dpb9bWbuRqZrxZ5N8N60jGIu0OKToKh55T771QB2ttgKDHE77c1E6lnonubpCOXgHCLe
4L5XEagCown+YsMnrW2xEUAtCzhXadtgB7KuOnRtmSatS7YK82v7axgy4De1GIsC7hvqjALs8WNT
RGVeAbBLfammjRBz7Uq6T+6V08tyqZqxDIIkIK0H6Kf/FEKvdLGdZytNz0uorncxp8c28faU0Jtk
/BYAjq1Tl3YydIE4aEt3kZXb77qCHR//wNs74poefOocKbXLF6jLZZUXTc2sb/2g+ed9wxsbXvWM
B2yywTo+tKw4KalAEYcLKfxn3/jGluNRNKJNIbWhCAYU8bH1C3e+5q2n96VqXBMDDj6NjA4hnxPQ
0iK46W2Zl5e0qXm1y2O4JiizZl4wpaRektEt/x5o9lNqfyNEW9lbE5LZ48XYBYtakkpJ+gxKrBEI
K7pFirN2NI2bR4IRNRM6XJKirsuT03vOgUL64JrVy7DvcJo3T91yBJRoNITwsJWDL4h6IMTflAe6
n8H/4tGAp/nTtuoxDGdfkyXJkU5GDqIgh6aZ66MGWPAa2LY+LJ5Los4K5HHiLcTsO+HdhsHpIKIm
fBQZXAo9tV0H2byb7Cplae74S4IHDtha+ikbn4uqqvcdBfNeapdR5kGRL4kgQUGuk1CMHTzAGrbC
2pWzZoL7IPGa2kujdVKwEY4Kqnw3DZbc077VMdxg6nSZGkuIF5SoAkuH/ZBoM95Y+TWZKPPWS4lG
3UvAh9goJoHmTic58085Xkx2mR0ym6moVeJ58vmnVKDQVAD+Ye3UV/oPgt0ifgs03JL0mTeOxzZM
tQ20cOuMG0u3YqYmYB0RdCjUDBuyiIgBTr2WDPlUZ6+Ek8kmHM5Ln+VhsySlWP6pPOeUa/aPCtz3
j3d+5fPNB3NpLyXqzxk+Pw3lWTtNdy6cfPnk4OGx7441H80DH+u2BXd9wka1nFmr2vNQOtZp7Off
jyexYhzmW1n00mmkxC9w2ZcnYUFFXaDcs3GA15bo/vdX8YhdiTaUrFpAuWH15yLsWMS6ejxUqEVv
LNHbsadrgsynsWocVQqdWM6gj3opz5nvuIehGSB5vg8b41IjVphplldNVulEaCUOiubk2kPReSN8
XtsDI1Kwra7iti6RbXGaRMLkj5qpfW3frgkwLx3kDdQSTIljZemHfgqbC6RKtyoVa59u3LRWbUOq
vvTmRHba+rXQmn/1lNoilloZ3cSVN27AKscK5oSmPj1gk7tDKOVWhmBtdOOStYqSNTWRY4IKFDlb
VekB/UK2zuXK0Tch3SmYvZ0667GppeyCUwc2yA8UD9bvygvcfR1fronm5gGdQAWRD0nJfBU190yE
J6uNmvza+tz//sp40z5TjQYyNmkKp0XjsM4SGPMWPGVtdMOkKJtKj+eyT4KpSc+g+tZXUul9fByu
CYSeIFwBHXlPJdKjT6JeYgCnjtYsNpZmxek4RupE0dDpl4apRAn+vylvP7s1e6JMvQvrraLH2k8Y
lsUq7Y8cb6xkKCBWmrEPUzcjs2Gd+8neeKGs/IQJhLbGBTkyp1eJ3Y63xp/f5U5xaHvvScjNmuzb
L1LXhDrPdVe4KKpgGmM5n5UU9cnxMudpJAGLAyHdyC5y8r2wq32AJGby91g+YPvaW8qEFm12zvo+
uCxtviUttLZm90zUK6MoRwKtqgxrRpeARKItYNUZZMJl2QcnIIerjZvz7cyW+x+kddi3eulplzhN
EVxRanEjcH3Ky0y9LrpfbnW6peK+4qlMkPXsNWnegHczgfbCb0hgJCWGbrx+I75fWzHDjdBaENX4
TCazZp84d9KoUQplwlD8aPz6tCuM+bex59W2oH0+hLoUDBJCJG2Uj5aACAZgso9HX1sh44JuAOnl
ljViMyB+ZvXprUyXIAp1vlWgWnGGJsia0Ln0gwqfj96n9h0NCeL4dJNZJsTZfOM1+S+ZyqvFoUpY
Ou2nLpF+85cop1tTFy9IQ11yrzgvWpyHpgHtXb8rWeqaaGufls0Sgto/AenS3xCMb6LQb3de2mYH
kK+6wVOjJxNdgN8FkWp6YRW4Mh9v9Mo+mL0/1CIp95xcJk5h/1RzOkcajn7n4HcDebUNukVj3F3B
MGl7nscgefeKyBdM/nz87SuH1ISIz5n23WDSMqHKAdg2Sz0hzk4YgHGfBgVfNuLtlcNkwsTBss/m
JQjbpAlwQLs5tA8+hM2PudXXiVi68OyUwXK0U1+dtAiD477ZGeECKp6NCPAUSvTUV8dZsH80cV8o
eCgfj7/ipWzDxO1pKFCW6NtkqdsIGh1nf27/R3kZQ+tkI2hYO1xG0OA3LnSAatbgJ9B2pOU7XmVf
H3/92t4bwcKsoYwkiGgTewo+5cz5CJz6r1z6G9WJt7+cmTjxDkSfM/SR2mRK2+86yGXELLZVDHz7
25mJE2+pskLX020yWJNzylqhIw+K3mcQBu8Lk5mpANnn9ijDiVaJCFI3cmdhR9Kn+xLhzORFFW7D
/31LJIvl2edKle9FlbonLefve3aXmTh0gY7HobRIgyoghRaIak+ksbMokPtuT2ZC0dt2Dhw3BzNm
4+bhte9p9ZS6wed9X38/VK/cHoIWBfiuWyVhaJ21Wo7WUH6s7HQDmLd2Ng3HgDZ28G76S50UXvCj
YiKN5JR/fPzpbzsFFhpOQXgVh1z93CQscD67pXfLWX4bnLk/8EJsJNnfDpCZyYPa8MWBkqpGuGqD
wBWaVvZXdEGxI4hR6ghw3Dqi0h++lDMpjo9ntWZwhrMI9cDs0vHKxEtRYbSmzImsnruRtuetW3pl
UiYyPQuamddOWCdIk19Tqj/6y/LdtdLPcy7PPdo58fr76/FsVvbfBKg7hYOae0DLROWKnMCuTzCb
eYvNZ2WtTFx6yh1dKHR+JpYUsd3IY+enT5SkG1fC2joZIcFSgJ+jGzC8Rr7g4KM3OFGqcs6onYIH
x8vA8+653jve7Uu2s+A+z1fGCFTpTDlvkGZi1ufOd4qIhtZGGmttrQxLtKHhSlKS1slUuyJC0eLZ
r+TzAsbojQBq7QcMc3SRh9ZAMuIa8jz1wVJKPUluu7GnCm8jDFg7TcYdfadmTXmQNwkNOzQdhwN9
yrW97LtHA8Py2nRcpqAv6qRaxk9pT770oHrfZQYmsjpr7AWJAVEl2qnyBLTE/FRoqjdWfqU1gJnQ
6kL0uuVatQn4Zb5C/SgeVPY3X5oXVouf4l6wgWRzIaHLLVy0oUxfHs9qZcdN1HWQU9+araZCniVv
nudehb9G4EpeFLidN6a2suMm1noCJNAeXV4lRd4EX0NvxNktEUo5Gyfq7Yc8MzHWdpc6aaeCJpka
lMmtPPuUVt1z7gh00JC4HOUWk8jKZWXira0SfNpOhR8atVVHftmdZ9s50q78MmhnywTXVsswQShH
A7fshk3S5dyKkIvII7CzXR/v9toMDOMT3dgqB9m0RMy8i6BUNUOqirVRXQ/tUQ2juy9kMMlKe8en
KrdkmSwQLpK3EqqW7Znaldx5psw+li6VaFxv6zIpS/vi95C8GPlfu9bIbGKZVOAI2kx1ItHIFIGm
913pLhAzEdlLH2zpFazssgnobqbRVm2DO9V16kkdLEJQ9bCmov/8eBJr498PwKtbqBpKwQlBBKLV
NB4GMasDcmpb+pRro9+dyavRcWxGYs9OmYixlZem6JurrzabcNZGv//91egst9yw6lWdZKDu1uh1
LKrz2EDkbsNfrLg8E8jtqsaeFjnWSRj0YeT1ip1oS8mVlPnvfatv2DBLXVL2ma4S0pS/PEqsyHHT
LV2tteUxbLhnd5EIjsHrubGeXMiOHhnpi4120LXFMS5QHMZQ95C7THRetyfEY+UFLSZdnPJ63lj/
FSdkgrir0AclkyJV4rb9E2kQFjP+S+nwyHT1+fEGrMzCJBrtw2nOLbwTk9FLf1fDfCTLeFWW3Igy
Vm4cEyqsihbCQ+jlS7g1HMHeEDeeOtjucMy76W/eex/2zcIwYtKnXprqtkq6BUUuGV7vV7+2yo2t
XjlIJrxskJZa0nmqEvTLtqjnVvMsorBsnI1LYGWVTPBBptLSc8WSJ5aah4to/OVEBjA3+NrOPjeD
JZ5Bd78VP61MxmRlgaZxDv7tOkWZNHQjalXPPA/3NU8wEyc3ViPvUOatkxT98LehbEBgw9nOsMIE
Oo9BvXioRMBXQ9E7d9Q17MiPoJCHcKw2KgQrq2OKLssRb7hhbuGww6k+uvdovq7d9PT4nK6Nbngk
XZf5mIPjMSmRXD+GXuufhBLBxjFas2XDIw15KNEtNOCq1CBJHTVo4bOfYdf/3PXxJswsTWXWpzUE
HJrqVs1oM6hQbNrwdGsWcH+UvrrJ8nqx/Ya3ImlydrAyeswK/5yNKa4alAcgq7lvCveff/UzwzwU
CBtJkdQyU1EpGx0R1Z8fD77irU3wmOWEbBD+VCRNS6uDq2RclvroztZfKVn2vWtNdLO/gC5qWEie
DGX7BJjqBS0Slx6Yh8dTWDmfJsYLqZe8Vf6UJ1XuD20EWZCxPBYBq7dwomtrRP/cgBBCSzWfhzxJ
y+pYVxBarhs7Pywjq4/L7O+DCTITbeXyYk5zKAgnBMxAh5Lk3rFDWfeyb5UMO+t5GaBdMs2T2p2f
AB/qTjYk6PcNbqJRZzXpVlVemrh8fGnd4crVsqWMsLK9JkqMAO/LWUlTYFEhHFfLhR3aWW5hpFfc
jwkQE/7o1aM/pwmn5UVb5KqdFjmqLQ72tY837nh/KKHkAwAiEHTuX1x17ypaf3u8oWtffv/7K7fA
WQo53xwo+3IKrt3Mnnw6Pjul9ffj4VeUIpiJCwPVOkSgUpkmI5l/iFpFi5dGrvrZzn9ZkkYAbBwG
aAbN+OvjX1ybkGFmLdWy5Y1lxX6pjlOlnqjbHtK53ojq1rbCiNoda7L1GGD4RrdFBIrkMSosex8/
KDNRYrIADBcsrbCArLY/1fPUXXmXb8XUa99uGC9K50OTO6EVu3b9Pmc64UNwerzqK5eYCRFLa5U2
qXas2HIJ2JQDFZ4rUXx2rUxHTgjdqXTgGwHvyixMFlJnmNKqb7M0qZjNX3q/agBcz+uNeHfFS5so
5dnyJzI3bprkPuprpNbfWOv/r5DjkQzeLh5VZmLSshwmVwEYnhCvLhrUtgP2qQfL0RJlyyL33Wcm
Jg2I3jEgw2TF6bQM0zHDTcCPAdvJMQptsj8dB7HAwYQ1wmFKfQDfgwoiI0P6+fFxWjFiU7aZ6JGk
0KCyYlGk57sRqyx97w/DRqS7dloNI8544wKfgk1WTTNENkhUotAqvw0LP9k+Bxwg2Am9ZSZEjVHl
9ciW497xh+4FlC3ZZcoX6+yOw5aq65pBGGbt8QEKwL2y4loTFQWF0gBEbTEvr+yECU7LWDjmViat
eBEZ9AH751J0l8aW+4I6E5fGw54W1ViE8V0OXXv8pZrAiVvM+7y1Cd+yp1l7Y42Lk9nzM/W9f6qw
20KWrngKE6/lOFrlnsyseEZHCKDzz6C9yyIm+1sf1Bu+bm31DSMbWAeWrXTisRDVk0i9i5st57nr
dy6PcVeqzKf9mFJcZsuAQnaap1eLNltwrZVzaYpJg26zkkhKhLHs0u6oOcSgpJttjb4iWsFMsBYr
cSodtLMCmRlAa6w+eqM4leGVD3bUNTIa+QcSiGhulygcfwR0eA5ZeuT+ixN8mMVPj59z9KQ/9ldr
UzVMkIbQ1+qmOowDPn/tM/6eUu/H46FXjoAJ42J9n3MNqvO4yJr+OajC/kjyrL/2dbb1NFw5ySaY
q5Qu2MoEbJy4k43HIcQlOHuxvLoknwCSAVlJcZcy3zefu09+FXC2LFNEUsrjUtdP1mQ9LYVKAr1V
x19bLiNUTiXlxVKFPF788qyy8hC41XdA+/95/PVvw66Yie5q/ToTYCvjce317e+iyofrgKs2miF6
dfaB3DwhoVgcqjqwD6jUbaVm/r1V/4sdBK75z1UbXaaC2lU81iyPKvmxm7/xMT9yOp2t0TqCs+OQ
uZBN1u1RI5SuSv/glhehz1UmUJ5I7OwH9ZIxXW4pB6F9/1EFyTBkx4mNx8crs2ICJiBN6bZzJfN4
TKR9AS/JpwmR+IZ5rR1Qw0/lkOIT+dgFsbfMn2mYQlXOAqacTV+Lezry8QTWTo6xxNCD8pacLzx2
R/ZxLIJ3dW/HYtoC7K1gDEzGUj4iR1KGKoh70X2smvFWaPWSOm4yFtSNMigZgnz31+OprO2F4Y6C
xm9sYg1hzAvOnzLonH6bxlRv5Nre3g1qwtC8alRDJaGTsIC7RdYpHnIiziv6jWu9cTGt/YSRE5sW
wIiF5QVxEwxPU5DdZF6557T2nifQ7+7yRNQEjLk2EoYiW4K4aLJT2sr5WKZ2eSQBZxtH6u19oCZi
LG3y3srQkB+PthRR0UEPptfux8ebvPK0piZczF36hgi753GQ2t9IZtdxZvF/wNnXHew25EcgT+U1
l6xGWwrrnvsUohyPf/rts0xNTtMSORrttzaPIQj0F3Heu9MnsC2i87aGbgY5yc7e+KG1BTQMv3Bs
1mU53O3ch+qgedYdZorM8eNpvG3xgHP/6VTRteNID61x8VgD6TUF6M93Fi+7qoZsIZn/fZW+5bgN
U3Qr7VV+jyCorwuwNXYRNO0PzpQI+5KyOpp8cQqzRPt3X52Hnyj9BdjUAXInh7Z6YTKLuiU8IMyM
HGk/5/pMJDa2kseSfrCml44Gx6b+rsgWd9+/pZA3vteEjKnWHzJwXCMgbz7PEiXVd/fPHL3yNEi0
DEzllbge8h5f51l99DvvgrwanhvpuyJl0f37wq3j7WAX3voSwwekBcnvrPNhTAPxhE/xeXNky4cS
Hpmxr+hmOONGI+lydCs/8q0tKvd/e5Pe+l0jQBky3Ym5wo6JogSm+h2wA2SRR4H5lfrsZyTq0d0o
Bx4t+SlM6ZF0Anx93lk1SS71u7x2DxVuJfxvOFsnQT7a4tvjA0tW7MGkTW1TECtaCwnjqfw0QzmU
dOhCgeU1y3IsvSbCnV+Ic12Tyz0ycOlZgi10DjdeI2u/frejV6EbVETqgU33gL6mVQTFLBFlfrFl
66tH7/6zr4YPBFlqWSxQQlE/m/lnZpMDET+5unj03LttLNuP9cijsf7dB0mZiWM7I/avDzh1IBHd
yM38m2p7a/sNl2MRmVIQy9xDeZQXbBLhA8Jwierpnu772pD8GdLYVWVj8ftTtUAFU58791so8vvy
zzzGawN7T8Q3dAJEC/+flmc02B2XMbjcw4n7IaoXEJ+y+xHZPrhru3O3o1fLl89UaTTF+LHlN9ew
FepQBNkWOnxtcMNVqqDISpGnXszd/GWYx7OTDvu8sInG01nuNZ6bebHu2ykKK/8dGVSC7pKN8Vc+
3YTktSQjelkKLxbqC3ARLwKEp4/NcW1kw0NVquG2X+ReXObDGIWO92Sz+v3jsVeuWBNyV4WLQ4K5
9WLaX3TgR17mHyT6e/kPSUfkta3zvt+5R2CvTo3mpKptgtV3+/CHDUHcI1ih35Vlmdi2wyNv8p7R
0d1Gj39tbcUMD1JW4Ebs5sqLvbywYEB+D1oQ0CjsG/3+q6/mMlSlbikQ83HByrY85WKpwf8muqHd
eZQM38AdVYEOh/px0YM9yOIozoYBuHMff/5K0Gsqj09tHboZmb2YtNPfmtOk0+1XiguuTfnGbq+t
v2HGNTQLPOKEbmxBGvo8MBYcVebR4+MJ3HfxDddpAvpEVjSKpKkby5F9KoP6k60UGpLcjUfByvAm
nA98+U0mPMfFWyM8WFZ/JZw9h3pLHmNlbUxInzWgCOtaDF/f6PyYSRCMBSLY11pITSxfGKZeFagc
Hz96v8cgTCNG9/F1U5OYdSkFkfMIXCZ0Ya0oCGWB7FC/9UxaOZYmFWvp0K4pR5yZu4aHekrJHKTH
oiMzemAAzXk3tba/lUdb22LDgqkfUG8KSzfWJMIrf+kiCNE8Ppxr22vYrpcOjVuUGNr2vCmyxx5J
hLncd/I94+7lSo62FXInLtsmXvLxhZTVJXW3WK/XlsUw2zx3mr6bBxarwTvO4fCpws8QvtX+sLY0
xhslyOfBgxgIje2xdiOrrhPaF96+pTGBfFjt3B5q6sRtPhwdNZz4ws6sqzaGX/n2/4D4WrdVbjs7
8bh4p6VjT5l2N/zxyqr/B8DHICHThxmN3RbN3gWtgkO1tNVpEU552nUoTapPibpl2TPLiSvZPi1E
PW87hbWvv//91WXYFBNQHyAOxTnpbwBBfwydJWJTdnn85W+X0KiJdiO4xEM9ziSGktYX4Wa3mrET
NHWvU5CerJJthONr22tYre3mbdsSMkNjYWYHnUPwUzg22bgO1yZhmK1FW8diXmbHM28+1IBo8rlI
kEQ5usvwVDc7I1zXMF8lJS3ZsCww33G5WWDfBGV9lx5bqN9teLeVzhDqGjbslnrJhtZZYjLPhzwj
xyDznyDYWUZdLw6eBdUTp/3Y8f7iMf4JkrYbcerKBpnIuK7r6jwN5BJnpMg/B4U3OxGvQOmyz75N
CrYFuV80Ss46novwE9prL9LrN87Wyu6bhGrcqQBshYZA3Ch5qhv2JHj9JbR5Hllp0xz8Ye+1ZsLj
7BDVIWCYpzik/rEPFEKv1vsfEItbHGErxm5i43p/XgRkzrBKQzWh8S58Cdv5BXmAj4+tfW38++6/
ciZLCaQXmHV1DIwc0DR2I+JBtOpKM6e8Pv6JtYNkWDqoHYYQZXeN+kHP8GzuxqMusy0Gr7XRTUu3
rdJpZ3uKvcYXfxHN3DryLD/YBbagJugONIfSDWw1xX1oqScbKlA3T9J9zHnUJIAMl4FlzG2xNCDe
9wrrAvLSDfNa2VgTcsc61ZSQO9YxtZo8gu7LoZnJL+oP+2J2E3Yny6bQVVrq2EvDl5lY73voT1S9
3goYV/bVBN4VziA7OVQ6HkfnXtAV43n28Hh9fCbXVuceEr869pUdkqAVwRh7QX3s8u6lFhxEj/tE
gKmp/T1KGvK2GsY4s5FTRTcRWkDSQW2ELytxu4m88+pB9ay1u1i76pwROyGDRqljfskyuas2TU0+
Noe53lguWsXF0KcH3drX1M+dKOVko9S0tr2G2Y6S9dqZrS5mVpMeWBp8sIpsOT3e3bXBjWtZ+hBh
LuxGxWIYfkFxJ0WXL7Jm+wY37mMrHG10+GBwWY8/G6evIgt8nY/HXjmWJtiuFJAChWtUcS2QCS4k
Lqx+geuvt6oAb1e5qQmxK9mMzieeKliVbx9YARFHxT4SHr7P7SZmkC4vAOSISmsfsTf9D+pO11Xa
jZhRuPj5mdDKuqJhc4v6aGWjTbydFg3Yakb0JylbvfcY+ZsE44fHW7GSpjNRdguqa7NGZ2nMq/EY
6vY6uOxoS3WhMDZqox+h2+oTWLFnE3CH1Bxu+aDqYrsr4jp1zwPoicZ6+O4U09fHs1lbKOMORva9
E+B16WLHzxKoHL1IEDo+HnrtzBqWPLg8awHTxNdnGtwWWgagzWUCHZPM3ojm177esOcSROqytco2
LohbfnLavLzeCyb7DNoUxNaF15RuarXxMJOPaa2vvTV9f7w2Kx9uYuyYDVb1sknbGNCG4ZRnCkwQ
sIOND19ZeRNityytRCUL9RPVZT+gRpRFxNafwybbMIGVc2k2Vfk8DGvoNjYx5LqBUzt3gz55ml8t
eysDtbY+919+dQ3D1wiUZHUdM9Q44pYIdbNJtY8/lpo4vnZa7o3HUxtnQcgjv52hXmD9oOMWbcza
19///urrRSZcEKizOi5tLU5DtrBL6o9i5+obJsuh4wtkhyPjqe2jnKJvy439Ob8tcp9VmSi+emRO
gfJMjaxrhnYPaOoo7wqivHQrqb5WcTOBfL4IPVRVe/wCKFDKAO0B/DyDV7mfv40hjZh4dq0vtvpb
1g4IX7oLyaConl/a3D2AaSEK7PpUKkCQ9VOXTQecQErtyBvSA/4Rq7Jjr3/iv6y0AHruI9aFbZVj
1yzLuOMdt1oKZHrL2O8sfJ1fRR5MoFWb4ikrL1QT+8fnpSSLFVYxMB3nRvIzs/TZceUTWZoDaHW/
7fI/Jv7vzsst876pUDkc6HVQ7rHkS7hxflbcg8nl5s556PC+r+D4EWENjfdUTP6P2ePfA1ts+bi1
hTI8BFxz0DZDgRkM1W9KivezBVGsEHZQehREEgDXb3jTFS5waiIAR91CBcFXdWzpd7btPvutE+np
38NWuV9YqE9T/YF6DSqkY4RU885lNLwI0HVBWGhRx3NaobxLitQ7i6Uv+t9Sk6n9G/yBW20ib+8Y
YGl/Oqwi5KgHgr4eBCLjZ7/mH8LGf9cR0C6ycF8h0AkNt+XbC2szN/VufQ/mug56LocidbcI2982
TMdES/ZVDqJ2b5hvgE8j1zI17KQa7wqK/l3PWsdEDnUumMaUT+htcv3vrQdZAD7Hbt3vSqo5oeFY
CntoM5D30JtleSem7RdvzLf6o96+jhwT4EOWNPC8OnBuXSflSQeLOIc4rtFjV/K2IUKn6s+zM1IF
jxXOzq0dCJqY5K8utw6gwTmpwf4C9etfj39mZYNNPqii9nhNG8+55S2f0Vw/3Xym5LGgW3mLfzsE
3qhl2sYBtQfi4mGFa2/x8uh+aQBZ42eRAO01lcEBPGoT/eLQ4jIycsntNCrmIupwQ5XNHNnzlz3z
pCYdYub4xUwaLmJlWSdehN/cojuOS/b3vuGNiLlii5akCOebqJ5LST92ejnRsdkCjbx9GKhtHOOc
BiPlwppvqgueBauaUz6gh8EryV8umm7QhZmRXblcx8SkhouYxoEUy623z2Iu436oz/1sRbP9i6Ts
957lAmfnn4d7YFyiViaWm9dCDorWEISwRlaeU6cROy3/vpSvgkW7Ac3FPFfLDaIm8qDLqbwonxUb
weKK7Zt4VG/iFmLcfr65actuUwmWvjlzho20xNrod2N9/e1VHwRt5YJ4Cunu51C0BNJKy3x8vPhv
j07MxaegoaicAIKmQz6rSKXukxTOxul5+xVP/kQCO/9Hq9npWs9rbmMrSEQBqHNsJFP+L+vvZTTp
QtmZk/5APLBGuOWw4SvXZmQELbz2bFegHeJWCx9MrQ2KQZXi8+Xxer1tfBBS+XM3Qjus0C08DzfS
UxplJQsu9SzIya86++oHVvVR763bEzNkoHM4NgRUM7dZEf5S5lZ3dXqG9gIptnoA1lbLcMjaZsNo
hWS4Qd12EJFL8+GXV1C5caOsDe/8uVxQkQgmgPrUbeynIGqIBQoAPm/pM7wdUhEzXvC8yhpFs3Q3
eK4ZKsxN0d0EH6wLDTJ5JB7zNlIJa7tuuFyrsephCdLpRnKQoh9aNk2XbBzpYQmn5mhBheWrDOS+
7DsxYwmwI7TYFEWe62ZyjtkAmc22GTeSyytTMUOJDhl9qZeRPDv+O9AbH0ufvtyB0HT0fkBE/vzY
TN6OJIgZSUzQ4gOkCL8y9jrivviBBhAIXvzzePSVsiwxAbteRz2wRmH4FhpBwJZHunIv+TREoDyL
aNnH8o6Wumbp+KSap8c/unKUTXLJel7GsfGd8f85+7ImR3Ut679y47xzm0kgdfTtBzAe0855qHoh
sqryIAYhQAIEv/5bdp7uruMbLn9RERUuO9OJjca9t9awY/OYaxjb5dauLcNr9I9Llz/+/Kdlfsrz
IAv9oN35dSNEDFcN1wAdm/ZX+v3CXKFnE72EpbhthAcrBJEtAar80dtuBM3mdVXL39oHHXo22bno
IFKfKUxHwax5yUxh+jjNwC/4vaWdngVWYVmJHnaMww6qrrdFpV+C9Jq++KXmOZvhpWuMric17Czn
6IMj57ieuzcvM7u0zB5/PYIuTIpzyGzRzlDg9PWwo6OTkKm5EYTFiHR+K1BwzlUsRwLMQM3aYUeI
da9zc1+Z7kpidmHR+DfYbM1TVFK7YRe46Y+G631eYX0lZpMZsSuqPPl1A12YA+dqlYPjZgGBOMmu
ZvJRmfucp1cW8EtXPtu2KzhU9ppyZyuYuM1Sk3iC/d66cK5MmTqeqeopc7bAWFcINch6DsSVg7oL
ZCTnXNu7hLkR91NcHLbtBgJh/GmED5RuvIjBh61X+dKymlh1ZllW19xaL7XV2TQOnG6yIZRU7nrY
NkWqpQzOX+Kae+GFiRaezeE5CwvPkfnx6nYC2bCFstnHnNt31E1/Lxl3zhGzXm9bTRoyewvhrUfm
W89hX16JaRmW439PYBGa/n2ZzmUw1gCBgjRUNOmBe3UAVmr7Xtd5u5hakS/GqjZYX4twVfX9dOVT
L3TJOYjW03Yt5zC1t5Uq1oATLEDRfv6tOXeOoFWlCgqo3Tnb1AmetFftejjMXFmvLyx45wjawjIT
CUAA23qF+RZodiNFvZ+69Jquy6XOOJvVVtoEWZ2hWYR27mXX3AIIf7DFEGOyLEoBKbTSrDIuw8Wv
2+pS3BEc++enTRpLSF/XLm5IQ5RrtsVd2sCT0rLZavaClV+T17EK73xRxnw2KxcOtb/+4Ev9f7Z5
dxC1LtqU2FvjW+9cT6t+Yqvfu/TZbGeQsxK0xKVhi97hVMCBrOv0/dfXvtT/Z3Nddv6AAM23t6WE
HC3xHtzceg1gc/Hry1/YlYLzPdtroK1APXs7+MWyMx0W9myteL6SqdxD+/ZK8eDCXZxDbfPRBX63
w100INIQnu1o0UedIlfu4kLfnkNtu8GzoImDy7OZL3xub2B0dmX7uJCAn0NtbVG7Q+WggWr7Bac/
PZ8iOT0XMGdOGw79sivdfOkOjkv9T7MC0gBWi3AfQ6grXyyH/tmO4/uvu/hS25/NcHcCZazL0Thc
1EmbhXAFVfFYBsmvL3/pmx9//tM3z6aeE7/pxE4PFlQC3cBJZq6uWRFcuvrZrIVBdTD2JQzORAND
izBjPK6c7JpH76WmOZu4nLujZ3e5u2V9+iVwywfP6JUMzZVo8sLaeo6u7Wk7Gm/A2NFg04nDoB8t
DTWE9BWZHM+/+2V4ZQG6MIvPIbZwnmRqGDF6gjbYNIxsJ6a3fcXebdt5pLT6vVl8jqhlVlPaLOjl
ziVswCmfVSa6HVliW8410PyF6XYOqoWBrW9bwsGdVKsgtRMna3doOlnkEWRRTNNfKxBc6PpziC2l
c17Ici53DExllMfpFzqodTOa39tuzoG1Re4GqZUJpNcp9DhBq3n3iuL3DNmcc1BtXZg0p4NV7FwV
OekbtJWM+vLr6XwhtjwXmwxdCYkSg0uPjdp6OMwl9hC31ohD7SuD9cKUPncNJhSmKbTt560C/20B
67diU87Uu7IVXOrXsyltLLdMicOK3dAXe+VWf86gWUZ2fk3/4dK3P9uPtT+XYZ4W9a5zheDRVGWV
ijLAkF9+3f6Xrn+2IVf2OIylrapdUylrXXpQZQ6G7BqF/ELvnoNqTVYqRlQpd0XRfIUL4rNXkLsG
rGETmvVv3cA5rraygLEXpp5xbAPo6OQOduTm/u9tNueg2rmVA9ICMW/DdE5aU9xTwKevRNoXFtFz
o+OWChserFa9o076XBF7JzRsEiaXHjpOnuxK/N4qeo6ttRWlEuJu7hZsi/Bb7ZdqS7oidOFziWro
73XCcXT9tClDgAermtNVu64GnBzqUmbZhOya8tqFMXoOrjWVZXdOFmIOCHkjXfmnEOrt97742fQd
gYMEYJ3BbRAcdsAtTRi7aryioHjpe5/NXQoimU9hQbyTrv8DviRrN7d/89Jn07aDBkbqmL7ejXMD
rD08FFcAV12j6VyYtuew2lCTwhhkxbvaKPmVSWHvlNVDtTqqWABfYnj0lOz3ptg5wtbjPUgaaKZt
n6pFBcJpBKlwcmWOXVid/w1N6+UT8UdwsmgP3QINdAJEGkr8/+vRc+nyx/b7adgXcB7U4OLiJM7H
6hkBze8XEH9sw6rKoxardHhlmF76oOPPf/qgEMo5fd0ouQsZsJy0Y3zBUzJ9KVx9LfG/EAmdg2pT
lZdFq9BUgfjBwGjtwuVgL6Up4kwNkd9fo3BcWPbOBS1zPQyaZfgcT9QbfEhXL4PxLaisPc9+/Lpb
Lsy7c69lBpmceYI7yC4YmztC+D21yLVV+1JPnM1pWRJnSolV7nAsuna5A1Ms921mv7ndn2Nry9By
q5S6fKcJXOktqwgS6Etd82S6MK/P4bXCNWHdQBBgVxU5rKLNoBcBMO1RQOY/VQrzkF+3/4U2OsfZ
etQmLOUs37mF/hJCKCfUwaqZf49Q4JzDbOFM74kKqOBd2Yx/jtgrZ8e/UjS/MHLOVTKbAbLDVp7n
O/TDXWjZZRQKc63Eean1zyaxgJ+TnzZ9vnMm8yGHbkPdfoU94tAAkPnrlr/0/Y8//2md4H7hhJYY
rW1T5Ch89LmzcBpzTefzUr+eJceZFtaUzRpXJ+K5qbsk9PrEr/orkdyl9jnbi/OKwywR1u5b7mbZ
7dAUy5ykkW40v/GmZvl7LXQ2f5U1VQGnA99lg/fS160bdZ2+tt1cav6zXblPDfFDv8l2tcvNwqr5
3s3a+cpedqF5ziGwANn4WdB7ztYKuwd3dEVs61BFaZ3HfKTXoBgX+vgcAVt7YyAt1Gh3s8krlEmh
ASzdlEbuXD2eeuA/vpv/zD7k3WflXf33f+H1d9lMHWzI9dnL/159yMO7+FD/dfyr/33X3//mv5+k
wL/zt/ztL3Ddvz538a7f//YiqXWup/v+o5sePlRf6dPV8Q2P7/z//eU/Pk5XeZqaj3/98V32NUQG
Hj7gQl7/8devNj/+9Yd71DT+j5+v/9cvj/f4rz8ex48fH//+Bx/vSuNv/X86gc1QIHEIC4LwiLwZ
P46/cZx/2jR0fNumngdJkuPxfy07zf/1R8D+aeNM/o9/KNkfXxPyT3DnfJzd4zIh/iN//M+3+Vt/
/F///KPuxZ3Ma63wFf4+0kLbDkLXg84EI4QwyBOcDecCchaNVyu9IGYsFwWpvBt4affLiRYiIkXa
bmC/+5zziX5VodmUA6XPLWqXMN7JH6qxrKNydvVNDcv7GzUU+gbEQVdHp9enh9wO8vVYB/S1Zc5H
zcEnyXPlbi2/bRK3QU3+p/b+6w5/vqPTN/6/I6DTHUEel0Bo3IO3inOeSdQdNSC8+t3CRhjlhZod
Jp27m0I2IYzsXW+R9iDairpKoawmprWR4S0gBAtr9lPQ1f/noRno16KxACag0l81fttHxILAqoLA
Q5RxsnOKie+5UcMDhbeoO2bZXTdDDt5hQx9x5U97qfMZlKj80IVzt67m/sHn07wC3BwflNb1Khia
txL6tvs69LM9q7faofMQST1iw2imqA0K+pWFoOjTXJP1KOXWm7J0L0gJ/tXk1Jva6uSLqhgC33pY
9LJ19lNO8hs69iopTWu9NrkLj2BP/fCYeXXSaym5ezpa+3t709C3Xc8LHcYwII/B5k/7kdWYCjqx
qNa1Vj/FsgpFYsMvu4HXB3zWVE7HDY7JzENu6K4NB++1kjDpaoVbLnqoqj31vlMlGsTcVQl1pBuZ
dl4fG2PjFFv0r4B32DdgK+aPDVP+BmJ0ToTCM3+klvvkk/G5ocBuB7mbRzhqII8jTJD9LksKkCnu
QsbHaOyCcQ2AUGbhlCDfQkpPR37XTGu3q71nVrr1gjdQkRSUQkbZMeTR4cW4UbbJYsDi7Np1g1VL
uyI2JYcGXh5297IC66cI2CYnVbixmcrXYqLt3Vj0cWBXelfqijzCOcwAiv2jmFW5yZjvbqlVeBtD
qu/DVM0bcP2hik8CEVNvWANea8WBI9nt6WGYZ3aLQdw1y8mv+68SDicL2TMnHsbsm0UEe0SdtI17
e8oWFBLoQ2SHXQRlFkqhiOu/eUrs27zwnsdUuiBSN2xl2UgfoeM9L/U8tCvtQI/RPraC8Nx2lTEH
xVftpHHD/Db2GtP9Cb/TRy5Ge4hM2jZfsFnzVdGR574I9WZkxj9UBf2hNLc2vtWJA3AOSxHwt7RR
aeIW2QiPnxpi5FrgEtDlGPa5GLqbJlVLKh5V3zSvwNnLg5sh4+z7Ybq1J5G10UyCL2VKZdyAERsV
kjQRTIhANIRkSJLpJrgL3SSgJSZeX4k06hlTEGuHYGKfskgOMIMHFaN7kEHzBmdj8bWYm3qRNYPa
ZWXgPx1B1O3x53UQNskQTOPSZGHar3hXlnFuO2HcBVO/hWpm8+L7WdhGNukIEr7UiUZqpreAvJqg
GWNfBT10xFv1UHI4X45TlE9cHkQbsPiv6ez0eQzhll0K49ivcx6CzeJ52UMnd7aeyaIb2vmVcH7v
VPjsoAmqNDJNvijqJvOiYvTcbVlIv1uO5XDnQm3qeR74HHWpKJ5AnwsTn81L4OebTc5odmgZqRYu
Scd3CAxFzC6g21f0+bai1bCaSz9L3CFwn08v3fkuzUoDUUcMgvp/3wAFm/6W2NPTHIZWksGiftUc
Z25fu5uumhMKEfivoEPnWPxFHgeDjylbdbzclTWvtrqgj+BWtpvA9YYVNotbSsrxMIJKC8pZlldv
lV/JRZN7xS30YFayHNNE5imWLRsmTQospskPy10TTmE0Sq8A4Kr0V21Nx73jTY+QOJudhVfXagvw
vbjLLddeqMG3cthJF99loLO9NcP9JlhidmoehuvTVDMsa2Nqt+7ytIIYOLFIfzJ3lNOohUf8LVRL
2O3sjF3cYcVcStFBcPT4Dt5UroFAVt99WFOfTqiNV4DoifSAekB6OD3rcyoXQa7dhds5Vyr+pyP5
vy2yJKTEDmyHesf44VyWKoCvNZBQrVmoGvtFhBW0WbcMGqVjBjSDz6n1Mk9TJEzlx5DBqdHqlnpo
QohvWBMkVLt0WRYquJ860cVmaMkKpyIcdvcgoGXNbL4WpZXhrmw34UCQxbQVfJ+OQRGj0zA+fNmt
ihl6KjCttSM91ROI0VpGtXK8G49o73nm5q+XBRFRnYavdh/sfPie7t3jQ+nYbcKhoxE7sLKaIwzp
Bwi0tU/EJu4Om3Abpdqdn7o27e45ZvfpVToM9pMFyIBbVu09S3P7aVCA7AvdObvw+JJPKUzEQMuP
mYGPBaIR73V0uwHuIt68P71UrxWMCq5kMMQ5HYH93ClOQD0CdXICFTknJOdKFX2q+9DirhOHpwkA
uTbvxh07trJbrNUQ9xyeqjlo92FkTcPz3LXTHbXtOo0y7CvII9IOy+2b3RbHXiz/ZJ5YyKlNXEDp
9nNZQ8Smah5hbyXLpT1qb1EeAwcztelO28zbwUxlzol/sPLSPzhwkcKyShYDnAfuHVgV773G304l
8dbSz+eo1ZCma/z6udNK50DxV7Emnb6dx9fPr1K2GaZeb8UzFBgfK5CL43EoSdw5rF3OBltiSiq9
dOsheJvHKhlnd/jG8+GuZfpHnWr/Br6bzYOrra+0wXIaFuXBKcb6yU+LIsrKvryBsPvSmnW2cKEk
++x60lu0jntQgecnWTdOb2pu4OHNgtXABNop1dWiHvH+wOv5oyjmG2OydlkwpjfSrqv159akC5ti
JbDkRuc+j+YJAratxVjStFI/wGE3WHZFWyz8aoy7XOQPELpzNzkVfWJX/S28z3oYfqC9IXAZRvVs
IjWo6seE8AHaYMedKwQ2uhG5iAv41nwlgwDdrmt4MjfSX4J9JRPZD/w+G/I0Ek4TxErCbQHGOvrW
D90QQJvixQUo75Za6XcvzJpX5B/W2tT0vpka6m9Qv79vVWvWpwipEPVrOUmxGBv0YYG9dDFo1z10
nh+s66DrNkE4xQWz83Xr+sXjRM13HhDvTgXzD691KMzKlMI+VQ0augXMW3yOIifz3k5L31CpJmKK
HAaPP04paOOnYaOPY0e7Xhp93nZdYuey3XEioJaUr9zV7VocQ9VMORAlLKC7vpiDcth9Lq8jUtU2
oyxxjgVAJN3T16or/E09+iN+IaeY1wW7BZWV3RZglexqxznU9TDwOKjmArCgsIgqj79LCDyRyC86
Gk35mK9haWKOgVk3Z/M674YgCtvGP4AA7x+61mkSc9paJvhSLCsXMd5xopweYEIXLj9/K9tBbuoi
cDEG3HxZTEolqVs4UZ33fA0/7leroMD2Sl2/1aKYImuwaVwMXbsGQlQniPwRowttr9xyuoUuoJdA
tIF/CbxuCdF58V0gKO9GCvnzSj98PriTiHvZLPu8P24VXhvPjeEH14Xcot3MceBL/8+MeAddIM6Y
Wxv4ZYgSRIFchWF/AFCB7k6DGAoC8kZvLCJz0IF794ETN3wuOXESJJQLrrne2CrUd0qbLib+hw2K
8Xvb/lBzGOwbJxyWmf5WEaq+Zjzny1ToKglNW3NkLp2CorSbx0UwqG8eHxfW6OfrfBIiKcPUOzA5
IZjLJIb/mLGIl66zxIobeenk7xv064ECrrSQWmGgmNyL00C0XyjrjhvyqWfGTG1AIO6TTkxmXaq5
W9XSmZYIvl9YMQ5rwG6fKhQm9iIMZGJ5/UaKdcka5FoMwqmLmlBvYYk8X5hWh+t2bLznbsqfi6n7
MYjcSSMfJN5FUxWQ6za9uhVcj+sR6tQJM94itIz3gEjZJJMidVxTJtekdaFXXZXtl2oI7+ewfugF
sOmhnF6Gkm0HkuffLKv/fvQ3B5W3THhAx2/WMHQLGapvHWjEi6b+aoRyN2XLRGTzo2YOUL4boTV0
UmuHogF8BUXZuB6b6V463ZBMjb53QCX48jnFSKGmO3IMPOuqeq/bkkSFejvtHbMK2bpTvok/t5IR
zV6EWQbiDM1oPNr942kdFSVSPxF6fDmmiB+PS6UzvMy2MRtTpPRe5Ujl5ci9Q9tjBBpAC7cjZjkw
NcnnAtrbYHJb0uUrC8qRCaQqYtvk7ZeJ8L3VWPbjzLx8XTT+UzEMINW4of8C92MkT4BTNljBx+PC
0Q9PcpLvvivCH5OxI98BW0xMDPSuLC0jaAGYW+W144NHyV3oS/bGpCZLjjx91aYBfZsydx+MRdyJ
QESNpPkGphrh0iFheztID98Cu0aa4Rh14qG/52xWtyjfCGQkfvFkQLPFXK5csAx668Wy7XU98G41
B2RYZDBCyuag+8KYHJclaCnLMvWSznfZKoczHQJmxDCiHdhqmnN30XXkAc3a32j3o1dI7SffA3jE
fC91NiaW9r1XyREdAaWvY95Y0Izp6+Dhszkhc58vIeUzPsC67dbx5yfEwY/K1M2rVao6LhkyxJDP
1r53+iNlX1jtis7IC6Tw5AYSj2kisADQ9DutlI5L4XoY0NW8rq08yXDiiC8+WF+hThPQzL1HGoV4
OCyCl3Tm9R2bOrJts/wJ/huwKvODaMimxovLLm8i6SNSyj2rWBgvr4FUCcSLB9DN3BP7i5mlG+Xt
EKQ74WR3p+zRy7zbSfZvZKwlX+RqVpDw1zQq3FHd+ixl6wy07K4Lv8LpJo+pKfK7bMa8+79nY02C
BLIHH8jGDHjVmbPsnGrYcZ7/Oba8frICTE84hEe2X1hPrvb6vcMtrPLHQeJSnS9K8GC2rpM7b+Vz
mCnyKFV5N6uxSTL4xGxht5seCDTio3Dg7Y70GuUIL0PbWgXKv44V+Lfck8fMRdG4sQgORLC+1Qlo
dt+x89OdkwlAhm1knHXfoxhwDOvl/8b2joD3sOI9X37uhtmL9KPMID2RlJevp2fz3C9NJ8maDg1i
F3ABh9grs11p8DmfO9px0WybqczvG6gJbcbWmTEq/Zotp0KxyFQ0SGjJu2dK+A8jvT46rRQATd9r
XRyxgalJk2a0ggUoXInFyJBFjd8lqlVlDOku/1DMmLyFaNs4AEhowfIXLw/1ky1nueKasfV0TNrt
1PqgPkSFtUVvfOpNb34wRKQNXqULpfaUB9XWzqddPxMrPp4wwOKH7njab+1MzwfNiXq0MVGtuVs0
NrmpPMdro7Ggzu70IPP7jgxkV2bcuSEh95LP1U7V9ZjwlpU3QTiXN+UEOQHPmAdaimUQ4mZEaNVY
pmx5QKoQbEVqPYhssPalhwJTjhPSd5ll8ajL9EFMzhh14KhGA/CrL7Soi0WQDv4dgNPlqsNxeSy8
IjwMbTkuDIrXW7/tugcnSO9YlqjJrp6lCvghRWrgl0IjHKbZhreeeNJQll83g/iW2rSMW7/g23Fu
w7eyBXKgcG6gTFTGuvO7XWBTFVckqF8adXtKUEurRGkhIEsD2737Gadw0SloHECyRGEBdSftD18o
TmL3OIJPF6oKkV1XyB2xU4TrhnQi6oRvbcuhvIWnuty3bDabYZx2ps/k/vTQUNg+t1GjR73IBhFg
8rRz7CBn7QiBDcqxQBamrj4EvrVDKwusfr1AT8gZdLy62cCcpVzoU8o8gR6bBM00HQoSfOvMiG/o
0ekgZyYOs61QGEINcy9lDdeF1BTR0A90aU/T93n0u5u5K2RSFahUfEZ9IiyRBo/tkOhxPD7AKupU
Y4JR6U3njHsEvc8B2N23bSPJS9s8jxjGzxSHlg89IxugYZddV2YHOL2r+3T0I3/ObloLW017LPCh
9pHtwMPrcCOW/+i7vN1/TnWwWfuHtArqp66P4ezhPPlQLXga8+bOxoEWlZ11B56gXCJQcXe+FdiR
zOBAncHkd43ELL8BEbJfpB0Jb3MbzmOIrJBdQaMlVi1HEZCGQRBxpn2A5f3otOfRgDzrcgb16bgD
+oaZG5xvbaHj2qMITid71XVg8RW4+h7KCW+nGmXW4IuT411Jw2+zPAwib7Sr6LMeKNnxWA8X+awR
svbFD6visVTH3IIF6kGNYNZpVQVxAFO45Wl0cbXuaXMzuSo92B6fH5sMtZbazOPGYnp+HHWFsHgW
bsRTvKxk6kX9rPnSQXmmXhaVWGfWTRB8yRplLUdu8V2ByE5Gp6fV6amBLgNeQ5CjD8zGapn3mvOq
3nBLR8a0U3zqZh+x1YpVXeJIFyaHWQh0c1NxMEwtUQcrHIpwmHcViPnBzxURa8J3HYZik3KxGeXE
HBiLwZ/mM2zqelJDCaDItm6QwcM+VcgEjoXIQfkvAdEDXGY00P2OsXdsrJZshP4JxF3C2G6RoYCE
ChlJq1VrVZghKg36kKfsgUoqotQq5SF1CoWqCUocvKumBz6XLJoxQtf+QMwDKMPZfZmXkUH2IuIS
8oWxz/WqbHl7kKrIk4nV/bMOvSYio5f/6GHZU6uxyCJe9zdt64u7toUdHyurnQY5Kxo9Th4RIMVq
lNnisx2aCteutLMBg4UsA2Tzr9KkzxDYrDbNyB5tKPeWi1Iv2hzo9goL58qEJewFK1ceNCk//KGY
7j6DAK/1zV0p2J6p4F1Vw/TVlSDNOQpVCsf3y4XX9PSR2c0+H2vni04FS3qw7NbYIqEcI4S3p1kJ
GV2CASvLFvkVt74BIn2roAb2hCMHsQN18HYKUKdPwPsLo94J0JksR3qHE4JHBJrNIi9D8RQMONFo
mY2IduyyJaVlkaA4WTz40sUn0LbFb/GyZSFIwXMXg7+DGIDkNMTCX/N4rFASCA2Wxm725HbO2zpW
blou/GxwE+JhfGmENKE3+n9OKHfhivZtWUBroeACsVWKckzmz0ljIJtB53Q8eCivhK3f8zjFbrPo
J+MjZZOJOCWhp7ccX5aQqY7cOk+P8t3pLqBVuvMQoW54Vm+0soZNHqawau0s+U6xIFI9v1uTeGK2
+56h6EqbCuTK4zME6fVLWNblBiY5RTKHCsZOPfH2rin8fQ+WwT6vQ2fl1M1764xkR1JICpyegUtS
Jdlst3EzTt39qYE1oJDLYtA0IaOj4rRm9s3pQYZ0nebtvGUt3zpjVck4GKVBJriqA16jJIkCbwce
/Hrym2FBatt7DlxH/pVQ1L6RCx1GRzOgvUcDPUcAGUTQwMyTQbmo1UwYZHGlDFYMfWfjxPDOpAre
Toah8l+gntekvTmwfJYPQqlnE7bFl1PwMs2heWtVvsiJx19KFN5vhIKZj2K29YYcLAmCdgHpD/gq
1bRb13WFsBoH3jez24q9sWS4pHXH96Hmfz2UDtkdeY+3eTl8tQqSfmDLjSAhMd99HtakJsvjcRwT
2MDZ301V1fC49boXnNV1i44cJxmbdCSyGRoIJUS3P5+6o34w68KbIIrA0+JbGOp1j2ATdVEzLDQr
y8Vsp9XOqKJfQgROr5s5mP4q8mdZVqKmei9hY4Jql7kvXJScENLdF6PkW5swL0bfMBqHqODt2PFh
+gwDIRrghnUWW3NW3bluUe0U6cZEFz3dzui4CJtfsU0V8T6XD9KtcFBQJiPynDnyLC/cZy/1azoT
c9fPVtJQNe85Kac7e+Q/PlOSzPFe2Gm0UIGIzIWDC6wH1FZPKMENIzIUFxuEdJyXsB7n5WnlCN13
JjPrLYCzyPr04zLtAL9NhzFdehNhgHelh9wU/YfviB13wvFLNQZi0QXSbPwKOMvWgmoZdrqD5/f+
Tk3I9CmKkRuROQ7sgfL2oeqw+xG7zX441kNO6dLpeftTAcdwaieidUDdGsNwn889Rouyi8XpJcyr
ocZaa3gzWIi5h4rPi8Ca1MIFQBsHDR0kizCwjudssgkeP6uK44wDAyBjq7VsSQy+hrqdMGDMiOOF
GjiIhRhotwxRqN13ThQeA1UcWxdgrnVgKByDV5qFgBE4M7ILy45OBRqcwlV7CMM+EnDDYyfkEmds
819nefD8LSGadDzY9Dj3ogCae3tREj861R8URTmoQ7I7qnuweXlCSTZ8PtMlJbGH09QbUa4R9/vP
QEJ7DzTnK9fU5kV3tX3QaQAHFRSBUQN01qez5NNDMDOCE0UiFlbOvFUN4ZboVB7wINOKqr3zxiA3
+5Alld2J/eAiuZwG3rz+P7q+bElOHmryiYhAgEDcstW+9GZ3+4bw0harECAh4Okni/7+8cxEzA0B
VHXbXQXonMw8mbLt36rH11rh+yiNr/bbmisVASr/WDWX/izVUL/4E/tABYUSdR70cwFbKy4d8tp5
3f+1N88sGu2hTvLRdi/EFhzwf+vy04RPaTtnhUh7ezSVQpu7O1cAOIfh1sGu+eZMV2tg+km7lj58
wZh0CU6rwuJXOi4mp6pepCIXY9osQZOsbi73AV/baGs+oFghZ2HZv4NwJLDLw7rUCy0QtmGcU2FX
QeYF2ko9z1OHgYNmHIQ3PLW238VfzCIziK9eWi92Uawdeu6NKJ6F9WS4t8S88OXOXU3+BK1DhdTr
BzojHQREPpo+gtI6GfthvG0bO1jyfbMgXcEaHtheKO7kwcR5rbn6BZxEWrOOb5jyeKpZbt82bOdx
tOh6PX9dusx78X19qqsCWEMh9wYwebo9zMEOtQkYuaftVOCS8EjrWkcbrh023nO+DM0xUJeqpS3C
QGZf4MleGcSC5OWhpdbJpu5OzUVx36DWOszXhHt1mPE8pC/hAnICepVT6eXdtR/y/yE3t9pjGQpE
HrsDOTsjxL2uhi8Rd9FQQoeOitf/9OrXeSzwJMU3cWONS9NpJUCbHszF6PhFVs2ijltdfRKLT1ff
R1KumDlL5MTJRye7D8mEewLi8j5ygTzaUPuxIeHwU3nkPNVifuON2x8aMPxZZzCP5re7tRzkoW/C
+juKvsRxatg3tJW9D1qJlLs8RJCZM+w3oNaui+6y5tPNQT+ZTkaJA/JRaZq7cOml8IDMvj7/chyW
ZGXAjiO2hs1/q+fXE1GE1rJbGthXDa5dn7lic4zeE9DKg1oICk+kMFMdk361GYs86/y1WFUWkiTA
ATBckuzW+tb4wgzwUdzz7X7KASosbK3iqqbFuUO8EGw7DP1GfSQ3Uk2K1Gnd+oXAKhfgTHhtHgg/
gwVGq2f13NkTymk1I87Y7eiI2qjLn+SD0PRn/rNUM9vRB1wImLq4AdCBSfwcu4toEg7MZaIW0NcK
6OXiePMttxYP8DS4i5HJzGm79WXlFGzv1kV+XfqwLBL77cJF5Q5pmVFH4bVVbKPMfmqXxs0wqIno
R4xTgpJe3m0+jnvGxJIWM1ZWK5AyCTA+fwD2BnYyDOe75ZUqQzpFc0G/Z++glqXntdURpPAkQmpi
caE5mQ5BuSBsjtU+/gaFEttaMOgrK9Qxi/q0qPD/WHOYNt78iphkdfIhszBF7YGibkHWw3E+quuu
3+nWmu+9qT5tLoPDoAc/W4ciPBhoqOIJ2PCZ2kgdliEWSTxyPkBsB3HtKyf6J9po5yFDwEx4rqTz
MzcOnmECl+RAenOqLZY/gZ7MvBX2jbDl+HzszKMi3znvXvKx6S7bJpDTf3vzB+kx1l6Vx6Ebx6eF
1c+FP4o6A1mO66LLnYOvp0M7+PTQkmm/XX1tX32aYFiz7SiU4X9wGBQZ8NS0XILi/rhd+lAeG/RC
hhyAptGMjlokgRnyUz7J314n3unCoR1S5iWHtgZ6gg6sn7BSqDTOX1/6UhTOl5YlhyFebHFfZhBJ
qYhbc5C1fd6n2/ekp1LDrkzmSS1IfvGMqHb/9rxqBERZu+bYy29b975tyhbiMmggbi3x/LRmhUyL
sYJFius3L67Bnany6Y12yMNp+sF7rlb1V6AUfG3pJHC5olJW9vz1TAvVbgnDJvZ0aR37BxzbmP4C
MIncLMu7cFX4sTeTtY09i32nEpSLz2yO3G6c+qIcbOa8le1Y7rhPeEIH+1snigAQMgCXpXGqmym9
vQAKCxyxGtGcPtjDdWrxBCRQ2vfO8gMPs2Dwiw/uSGRsUu9v5TCNRa8Fj9yy4UVXPOvylV8mcM+x
Q2iZQK55NE43HBHL0yOCc5mQtwQFD4DdubsOGOFGZrmxEk1GKIZ6MJGygF6kbNR4CZYxQOWg22Ph
uT78xDDpOmhnt1Unm8ioqJc+Uf0jmxWMekLAql9k+OQjG+G5tw1CEsbgRTBL79njorQe1yhrVm/n
EUOy2SHNEdm7bjqanL/IqX+jjzsQ+HZ/62ZyNHaYIsnaXPKHVqMlo7g7uWyiKnfy/UKHDol/BmE9
op0v0iJD2rORRjhFTnSuASv24fgZCvIgVcMJ2Ng0P4uxcLIcyqJTWXH0gxvH0hn12ZVOc+JzKQ/b
3kqQNIRc4nI/F+477HGRYzeVwRgvQ1R0zQjaNicHbuwhqULMuqrBnHkLqY7qpr7NNJR+UP59dIv3
qSbcG/DnQd4CKFWLHSfHxRK/MZ1fsNhoAPnkSGdY+8FJ56p3nxoHxW3Yy5uzC0UATnOSS3HK28VO
apsHezSgAiA604lkfbUL5xDQM6mGS+sOamc0/ZSrGi5j341AjtcCjeKDOmpyr4s2UZxgso8DI9zd
RuACZ5oBCOMBb4qHUuzBRHqrtDLLLFZca/q+QZ66wbLm+fMYPSqGDYu2a2eBCboNktWEVwwLoErd
lEgboqD8dkh6NP0xFaObsRycdlix/rCQublaATfwXKvhYDwvBWrIaYi4ZqfB9sqrVwMsfDz+SUHz
IweJGm08Tmf+QNHcvpIHqYODcCrbV+fBwuDAAzm/NwpN2oYCwgmWZN0KuQ4ugaMwYCm2Rca463za
DqUAGIy8IRNtnW6NP9uudlwY+ochM7pGf3umrO1OPUeklVHr27pCuVLOaxM3i8s/HNeBlstddYTl
082GYnZOwWiJrFxRjarGQyQG3FcuiLYOdl+3dT+N7OjZMOWMQc6bQzfB8nHTbIFaGY9fopCtPmqG
9b3K/2KKunr2EWD3PKzefFCimKJcS4pORanIzqV1Ue0UxgVvM4+H9Rs1uKQCzwvSqlANYtw43SsC
Zn8OXPfulZV39wYjblyN/OxIp0GXPDaXbc9+HH7thYOdFE0xZfXIZxA5RcK8yv6ptb0meTAH6Uh5
s/NqhNBUAJNhs08+2oDwY/5oFlu/TEWw9Mev/nFZ7XMA8Ri+xVl+GB+eC07uwbiaVTxVA1CtTQ3V
TfJi+k5ElcX/whQ8/+zmp3ZYZqgh4chmrQt5gYwDBjkzVCruknxdIxB7QHu0DmmxBNVtQ0sdusSY
vwL81mOKvoAgIOKeu/wQ47zP/UJ/b/zVi6cp3xdlvRxJHy5xaJCo90g0RnfivHT6xhdanbdLg9ri
7391+sSKJ4Dhv9A4S7TxoAcj1x6eZNi6O/xcWrdr+zSK1XuBMiPaLtSpQh3QtaCUa/fbkjfiXbs2
8ofl7Cd12bdnuUCgunhW9Txr1H4Eyp50O5TMbyKow4cLOnOdLCLXB8+b511NpAY/BLtVEN0jEI+V
pdtdHp62ZtNXCJwfGiGeqSwayJqQC49CZL4ICw2brhcgnpYvE0uHzz2tqlNZW+pegluFHlmMGUZy
kZG1HQK1lshwfdMUno+jGt4axzKxeJRZc4m0KfK4oszj2irKhSS5XNp0UUCbAthvJy516ctczAfp
LOZotfVFNQ6Wo8Aiselw2ZiAvcsJBdEg5uVeltrCM6MeYIG6iLsoR76zJD6d/2BufNPbCofqGGMO
usE/BR4nqhe7TFU+rBjXDIKU4yOLWkuC3ywKTKY3qsNDB48TVqg+6RjcaTsbmSC8mPof3JgSDeEi
v/a2c1+vGtSZnfTGpNJO/qQV6ANeE3JgZWk9jbTPn3zGkrlKhRP1c6e/G6rB83ZVdxV6AdS39uQG
ko5nQhNyg2A+SPzAkh9fDK4j60g91uL2MTIDzcmcWFxbT7Pjxvi7p9cSdNirtTbIXvuvKGicP5qG
TeJuK4ipqiGCOMW/UqpeCnvpX/Hw1lEDEaqK1qAlSed74b723jZB4hfaO8gc91znAv1SQ7P3B7Ke
iF/9refyXs46vEGcII7jhJ6MtyGyvP2SyQuvX7a6wR+dJV27iM203DUUdLTwIB21Gn9fkoZkIdQ/
aQcVzqtXTu6OW1WYCgi9nqVGUbNYUwApPUCQ3vwirj8npQ7xjOrcg8QfGvXOhGFbP/yuzOLEo++v
cengC/Ug9LVx4eBBPUEJkpNEQQkCOnkGvwJtiy1l3PjySYK6SizlQy/f7ZeqhQIFCbSRarsXbw2B
h5eiB6bcv4QrqSPIf3nsC8EjlxSJgH8qctnIGmH44FdRu4kyY2QFikcjVNYXChYLkH6eWmW1H8MC
sEZPnq0xdI74ewqBeZ5uQCuBxb/I+IDvmnDMfkJisSQFfHniuVQHKnsBOlhCrj37e+b2UxyqSI4h
CP6xsyLMKPx2mpZlU0ETqVgeO3KoktAeVoimVsDrViQfswKch27WDf2Ez//iVhp/26j/EuRvROh8
6TdGN/nNkhUWus/mcSXNC4BYWKNf1cQNhhxKuLUGJM11eUao63giEGlloOoBAq/TzdflB9ZMOEcL
c3KLXuGzX8rUlPQnW+VPrwAQxQNrV9TNn3xar6so7XSGjhUPrhMmWaLarvjOo/hEBjs4LK6Vp5Wv
9MXmnyPtsmKa0aVaxsRcfEeP22ZB25lU99DAaW96aOOBg5QYY4Do346AJ+/grT5nrQe1oefan+46
fJtySNUW5h9n6nyCZWrvQP/hzf/YwOJEgie2mr2zhod1dovzbNc3d7bXNOfrL/CF5ZUt9DYs2Tih
cVvbaU0Cp50igcApgNLmqD0LxSM3Y+a5hYzK4SdR87XvUGPQZfyccmA/ylV/jQhc1ACTiWFOrNG5
wuN+qs3zvHppvYTomI1TxapCpbZSPA/Kif6Yuz4Katjf2BXoJGv8PnMO/Vjn/HQHLCrcDvcQNbYp
Hbs+Ga3veib7SYxlWsDlJvOIfS+UvextF5n2+A2viw/Zpd1hLiFnGVUzOc21DWPxsgVUYKarLD6M
gDgNedbNczc3CQZVAjByE4oZm30bemPFvdIsCdvVQ0PM/vB2Da4zSaEnGXdm5N4pq6X1Wsz4Shse
JsSefocmy5cWEwGB2IUB0LK8ISRdTP0aQtGwOwSA1A+DGl8gYAieKnRipkq0FE42U2g08byS8SLB
/OkKYRWdUhl+1s4AlCH32kL9OtR3pdZvuEKWfQlxU+y4UP0KzvKbDi28UzuIw7Bxy9cTUYe8s9wU
K5pOezt44Wj80SOXLuJ0rJ85cFQ8qKs5tcU6JkM7GpC0oxsNitGdDApoIqoFdKXjdAfj47ljdFJO
k8S1GJidcH30u06GFEknqeqgS6e83i2t/RNA4G/jdTtgjA1ww+GV2yBx5979YZP6ycyqStYcwRsY
zudJt/bhbhTF8yJsO+nqwU2kFcYlRXJwx+cfTiBZ1g/NX4xrjpEy83Fquzo2LdxpZ0xQxLgf/pKS
Y8EL9G4OkVbDFP4mIlFvgIhoU8R0glpcXDsJgD7jli//MI1roaEBSRoCLSxnLVzNSJA401SBuEDp
Zs1OOvIeAmzbS7qiT11rKiKdF86+5E19DIvg0uRY6YwHVpHi7kkGG9932bryEky/IQ13TqDG8adS
QmIIjp2DI85QWx6BfuRXJ1igKxrqK+/zXTNBq8h8dhStOFoDlMZVg17NHZyo9Z312hXgMnSodTxB
2LMJY9PCyMvojZCfhSA/Bj93dwSqAQLZ4H7s7Cv0gSQuYDEFNZsD/BuJFzH0HQgK4i2UeM7Jcl3/
HkSseUjMnVesBUgxpXRKSV7Dlbe04xVcFVbPPZkCCIfy/AdRmuxRqjoZ7D6Qa+fpz8Uqcd8WvEyY
g8dAtXxvKl2lsqwg5NHVDvLBjFngIUkvTrn56ECuA3qZE12Q/roECIn5ZeejdXD12CaTP9ZZuTh2
3K/8DqbIS0tYi0RD55xn/E/xj3S/647c2QgBhuoxUMZ0WO5lrXpUOP2cYbZUHuGVpqv8WTsTg5Vn
WGDu5b3Tw3wdvWq3BqS7N1J8t5oqFgiVeFOV+4mslD8c7UwyM3ZlfRgecSclHQy0bl1hB1EP66Y9
s+YPmzYs8VEPREodkYkkUgjU1KE1ddZ40P+PcqF7e9SR56x651BZx0iRhmBqXA604uUleGy8cnxb
7fKHosv00QAK1TbfDXS0n2u7OUMn1h5004SnbgCHS8eqixmUyJEzuv7zQ0+DHFokhY01Gv/SeS8C
/pMVZXvB4kTjWqjvTR2yS4lCOqHha5DLgw9DuUgQ2zz1b1KtJqV9+LF0428x5E9OiWYa03ExHhkY
h2ihKeAro+kM1KcyPUQy40BSJQJYaPjhpSF6OHXE4MMaW5GQqrhzyPX3ZMWwLYYTX6aC5ffRUd1u
ZeCb60FY9wGQU+qiJo5ySISYafI9TMytTGF6kY9quQYKnxKAQrnjtYC2BJaZneY04U1odryn63m1
DD51KBmPrJ6uM5jiaw1XkiTwfZ6WbghqCyw85rbaU4Mk0NTydp032vE0osgfG9PFaql/CV/Y90AE
l1XdMcLl7mYHvY+NJ2qihv6tozX0rgWKWQex1uVYQpQaFAyyfjjv2YdGN/1xUBgkmmwrC3MNKMw0
Z99l/X4KJsySaXQiqPBi+BHhsvECPIpA/TxWhKtlxBG1M0YRSog5fc4OLjK6r8jaqiMC3CEbpIPF
yoWMwIYG+T55tZdi9saJqd/RK6tQqRPCinQKSJWCtSkTyx6Dmw/4MMJAPgZUFKRU+UrQUzt3DMmi
GGJo4lWaJ0Q0XorY9y5psXhBzWnkw7562YMpfxsa186CKqwyYaZ3rZvh7JfrtNduflob3h5razeV
SBGNDNRnnM7LThj34s5yjYo58BMThLCFeeDVFabW1MqzFf89KDptK3ZXRwMeZTSpOfx1avc5MKrP
OuD8kXZR1FKn/h161hpbS+1FoBbChGPeEdBc/wsNx4E7mr4VHQviGdKsnWmfu6GDiNpAR7JioAq6
csp20M8cGWExun4EQCH0+TpRm0V0IFbimak5CT49lA5kSltfsRPKlrh2hXcUGKWLNQqwRAO8iSsW
4oNChQlV23cXHEvSWPOImb/hb4BWLx+ryK/SxhD6rcV4h4DwafJaTOq1UNdWDy9FBq/UcQSCO7Jd
aLdNjKDCDMnKoGcwL3gIHLCirtudCvkCg83hOATVQS6QjbNl3/EgorgI4X6gkA7vgCGp/WKIwr5N
0DtNr+BD/phiLiCtyskze6izoUlKVsflQDVXPIGc5Wcwhc2+BGhWGN/em+k760d5tmtBkzLAJPyA
PiGRgBTSpp68hJY3LOD1nvfq0+TNDdojL+5cFKzF2qU5NR/K8ctjmEMyA26bx1Q5w24E4BWhfeUn
yzNt7LRaYIINnbL0Z5Vqi1AwRgMAvHA+DpWFaok0+94WT+jeJ+gFGnYEn7X3x6a+hDOePFOPlmke
vV0uaobvsritCo4GAa1wqcLhIxT+SRYOhrFsy40wP9FmoLZ/FLP6pR/rmwikvVusT1Pdx7IPLm5T
zVFpanXmeYBGF+IGPDOMWL7JRsDrfhnEDjIY3OGrRuEmkWU/QY6FdCF/xhhci+YYwzfpMBSHAJdn
VE4IL+b4ylNkvPoJKO4lCRqMSRJHobdTmNoN6bnVdRmxasIYa1k7UCx01cWj9E11rboBzdcdjXkf
2IexmOd4xMIHCcggj9uGuCpbV9kfYAgO8lBBtZRrtGoBgezGs9wQfntzl7WTfqE1x13dTt9B9jRx
7mD9ZJTJY2lJ3FPbrtvY8lg9Hln/Dre9Fgq7Jtp2/4/jbjuLzlumLDefX4eAN+qjKpn9CpDdeq0h
/OxrLBrF46jtxTvuxeq6vVY1aG8su/OOrJf8rdYAC/yRh7vtVYlLDTTwNKeNu0zPDeJKiOfozB9B
rcl+jHDV5LgFWYzkji7TalqSihVXAqnLRZF+17n1emBdrY4rJkhLyq7CfcWAgP19LkYM7nWd9037
qCv5+Io4Kv/aEQiXp6LtY1qqJw9z1ZepCqD8xoRDUZbNzW1BmNhw5Uo71tFj26I5lioxbCjhOpLL
NEdgWwItDGajAK6+D/4JavU2c8VsdpQpH3cpabB4dLdwmci9amy+J0XxQ2r1e2jGCw0qCCJKqR8i
jW89yoVzz2z9DIOQhEI5Mfa6P7tMXFcrL562jV5s59bkn5DoLCmISiB3tC13ky0q6EYI/nKXzOUR
MMS119N0NbJCjnFDJ/SJZYjBwtD67lj+rzC/c487b+DNyCtgFcvvvmnYgl7syp5exCrR7OswAiDW
7dAC2095sdRHzA0UkXi4YyPpXB1WISH8NaCNvLmFP7MD+HqFQhm3ZXv9rqRjjrK1rgUwlp2R3ENk
cBNmoxei9YPBCiaWhAPZ63JZgEIciLvSJQpCRi7bC2Ou7ZNrwng7+rcJytm5bG+zZvBdUF+aaDv3
7y3b3nYuR2QQul5NYKKKf+zfC/ZieUvkQPShgHMe/59fsB2SAZaWEnlMXz/1+I9t579+VLWem84N
VOX/fvbff347JywXMzxkHbLtN6B0mvfO0j9pbksRDYz7x0KW2OWe9I/bMewalIcHMF7KXZz0Cg0w
I18gxH6c2964vTDbZZFKFVYxuOuu8ADfghUAlgOTvUeiOiA/TFf9JbVpT5vUEjMQBaC2FXZkmFMM
w/ZFLXzA/89P8LhhZ9t5YLCSTv3la7f1PAdSzTpI/VD1yKuylnSi5keOsg4U6v9sJmnEpTVhvqfe
eIFFmJeYMBAxKeQCUUDPh3RW1IMesFtzQJyUHboc4wWDJldHHaWAsB4Ksv7XIkcIpiFhwPJRvFlU
f0pGGriIDr8bt6RJXnbV07CEDmQfY38zju9m9jyRS10Ithu0qM50qutD3wX20TAfUnpHy0OtyvDE
IXDbe5gsvlTEZYhwq7xYADo4qAcyKRUegTOkn+EDrPQFcTE9p2MHiMJxGay/qmXTbXhs1mnCVFeH
tnw754P5v5W4lG8guCuYSHff8WQfkgKSANxS2OToNq/bYTFbzz6bSVIBgo8cKByuSPEcr97/3jPF
b6OMOMBG+zI1fXEtkUMJNGe0i6s/6PemQQVQuHAOgDZuhvC722EEP399QGAwqm/vM+baLcmDrDCQ
VsChIrjjtr02q4SwRxKMds0YQxpZ/lLW3RE9QQiQFxsaouleHGKyf+fG0YMt1OQc4Y4WQiFT/WBe
K059eLNoHT7X1ITPViEPNg3ytMSYHeYuygWSc2xWBD+i6QSZ5ncDKr82p5AAk+62bTBVLW9Ue4B3
1UsJH4MPz4H0kXLouyzVt6+of4/beWib1wzY37JrWaM+vLVJfbuGz2M5+ScMG7pRvmBMdunC31YA
Bw8KmHyq2qyrVKaXsn3DHYxwVEjn+mUcdi0mUwoGxV4ZjiJiS5i/1U4D1A7oWUTaHiNxObKorbwG
lSpfZdDxswk8GVNgeMQNqxcGHf1a2HLvVigWGzOFaZEHMhLeUoms8R2FmWHLk1FhlR+wxV2yJbfU
adtYAgQuOuO3UDZNHFRr99QWrtr7BiGZIlT+3S7XPi4fTgM92v9F8N/KLfYWROLvelhEZkG6A4O/
hj2Vg4/hUwRF/w6gRJ5B6n6D5ofvZt8qDgVcTF4griu+fgdr1ze7Kpu3GWg/uBBT7/spcF5VIN+3
f8QN2R/b69mpKmxIXEywnuTILBSoj93adYoM4RGHRiLUZAxaNyZlSRBgN4mn0Wq6p3JEGjkbupvn
NWsWIMjiuS/0iHxvO7MxC3nbTgEqlCdbmz/bkaXHFbzJZKOpx1S9BWb76ANTfK0x+pmSKmgwULxO
WL8bhUKk4TFWsw7NT0B/SOcDDhcllEuC3lhnP+cFJy/5MP9cLTD2oub07oeudZ54h9at9LqfrdZX
jqTNtwEj8wlGh6E4dYQNdJDUP0ODoNW+aT8kTBYerP+6s5Cr9F6SOVrH6gNM3gQzhwHiUCcsn53R
7/c1muR9aaluP5AAtSLsRaI8p+XvbrRP5RL80UttnUGMwgLEQtZQQei+pOqkaaBf0NbD3wAtX9ZP
7BmQTP+CHHR97Niso+1Q9k7/kvtNRh0P9X7jXtu6yV+8PPeT0IXIB9h9+JLnNjrhGaWaT8gvb6V9
PEAKta/Y8hPUqXu1qPtHYe4ksaQNVx58tNdBrqDXFAY83DB8e3zLrvYiVQf9u56nP03JgUry6Q0j
MaCRW2oODWaLFmQMRBZEjHfYtMQNQPUE386L6dfu3j/6k7kiVaQfh9u5AF6p98Lv3nrcgUeoRbr7
dspvA77H145l/vGOfz8ww9fIn9v8tP34dh5afFzQHKubVmDHou0VLossGECxbD8PktRHYTfV6aQM
3PAfG7uFpf/y2Pw73PYkRJGo5f9/L4cyx3ChM2fbm4ftzduv2X5iO7ltvDb4uU5KnFooTO2mLM4l
HG5yfAVzlUxVTlNrGMl924RLMx5GVOmR79fWmPp9ak2qua8EtC3wKe/I7Xk5egEWXgGZ2lOAW8w4
s3uDRQSYmjonH8PgBzG1LQe3JxexV1csW1wvjLnl6zc37FGkzaqJe9oHaHJbaMy4Y9dHEPwPwrm5
bJuZk//2tkMC18JTB3kXhmPLE3Tz/22GCV9LtB3PcHg7BZL0B9gj/EBwnYgQo9S9ti7GxEEYbwdB
vuCMh2kMXVJ9Nu9I2Jr369i5z5jDcm95gITniTnP24bpAR8AquN09UPM3AbekrkVnr0qN1BLs3G4
B+7SXJoFE85LJ9XPVTYYTOP6TfdWf5hVgPHAx3lypOsoftZrJ7IBUu1DbbT3FnTICjRr+K3yxN4P
W5AzQ23fct7l0GW6ECoNxPnOx+UMIMT/Hdb4p1nrWnA6coOdzUoMTkNu/xx6EKxvb3n8Il2a8H1g
YMwHPKRBfgIJXuppuFjwRXrMTYzvSyOuqEb4Z8CXmzWY8p0HEAsV1K0upQ+Hq8D2SDq56/RtYO73
7a0DfrUyIf8RgnhOoAuarzrAcovlY8l6G8uSrhRDf4o6QKgckgXcrGnLMNxTlUGN6e6gv/uQV93n
h9NlB9xkCQHbYawXL7QO4AgFCcT2ju29XJs9HMEC1JA/+rpwz5i+9y8Q5A6YWHvswnFIpssMCgjY
AYxzQthdCNeOSw5pdlc1XAN3wsmi8yeRbLv4/NV52m37FLNSiWC1FQMITZCXJJNqmYbrGDZ/BjSZ
vwpQKWjmnT+0lQcGgxrM8GBCXxalhwk+kda9DXxdmJ+6QPhPNE2YHp785tuk2hOwRuvcBeK/zfo4
3M6hbdsZAkiHV1U4QRQT/J/v+/oxh77BcLHYm6Wd0OczwHD1w50bcwpg3x4b7pf8jMc3P6+LS/ed
S8EugOqD1/w7h+f8blZuebZsIJdP2wvGMJJ47WRhwA3vE1S+wRjX2mFe539Rd2bLcSPZlv2V+wMo
c0wO4DWAmAfOpMQXGClRmOcZX98LwWudkrIq1fXYlmZhypAoIRAOH87Ze22KWbVMNmgUremS47qf
Artg8id5YluuC63Xb6T1NDCX3yaNqtyWUaXcZtW4jU1lPP/1flYsDAxukpjmdltP8QE3RnOniTC7
sx/QqMwbwxS0zLRaP88V+kfdKtR3dDUcSOr21SKBZq3Yg3lAeFXd2UNLQtzyJ6y05DmL7KdsGoxt
HI63+WSY3oCz9qmXKiLppn2PewWVxVAMt8TI6EeKjtZSGWzfpw1aCOdFSwtEpgX28161t0LvHOJX
o3qn2mjuBqSaz6xQdIwydTFDVZ0HrVbcGTW22UqRG6eM1EfcEtnGr0KxLhYv4WiUyUHhm8Wyxu/q
Ea5RrXnlbP+Qt2XxJe8nczukCA7R6+RfMP3j9gqd7tLKWrtRy05bFdUY3YWcYzaU9OgelGKAjcFw
4/jNnrpJ6k1La3DL0YQ8+FjtvBHt6UOHxscN47F+ziQ2SwyIJofOdjplk3nRtVz5YUO3VKy4+h6E
WbkSVducktpGRE+gEym08XBrsUnZcMZBIaxkCgXhjLCw0WC5U2hY0aHW2cewdjLyDomNTaPhe7vM
UZFQ3rDbR2XsKW7CinoL5+kchboTrNCGI/eJSFVFIjCU0YwurclwXlIqCUXdYNGAphSX2aMSFenR
97thkS6KVy1Rz03Tq4/qEEnuKW2z6/tdPJLVWuRu64sBglO6tRup30LEaB+RB9orv0rzg5BD+2jN
bbnB29GuDU4OFAn70WOhctYKG+Vt1xvzi03FbhWVUX8xNT+Fg+cqTipetKY0z0XQNygY/HmLqaTb
5o659bXAesVqPFNNFc2to9FpTCsgAqqeKOcmo56CosfNRVy8k2N1zAZ/fk761tjObcvO1ci6Z/YP
p+sfGGMUNh3C5hszbaIzjS0yZNj0vic0ttDIZScKnQMLp1Vv1Dlt9ynJESRILbsfrfvqFxSr1QCm
PtFlkR7Md22mTndJbMlLJRzvr7dw/zAOZHFz/QPX95dk8QMiGs6F/Mz1xWpGdWWjmHHbkX5NyNeK
zEpJkhOSvpthSsO7bnmBvWHe5OrrX+/EhQzucuF7FlKby/V9aUXhsdGy2EsjvdsEc9m/qChaV5Ml
+xMC9P6FFB6qQ63xSCPauk0bHpHl7RYX9l6369K7/lDsZAOygDLfX3+Ipulz1s3N7VDL8klvjFUk
C9tDg0PmNSKXEgQdpxVAMZ1b677hBnGJFWI51SBX/DAtNqM1RtYNy+r4OnW31SjNN2T3DOGEci3G
mek+M4Mf1/dhCtdo+EV4FyVZdKqQOXnN8gNVrbioofUvWL+irR+r9U5x+uqZQXQw7dp8UyyJr67R
9UMSsqnhKGg+gUjKcGJFwbkNHeOpdyAeaX1RnU3Qnk9UFn6odaZ+/mbZ124/Fet6whhndYa2oeke
bdvlf9FxPUoVbjPbumgDSwRmnROOa6dpd0EB/USKDv/4tFOUycGIXb8OFgC2Um0RthYhB3c1/ZbC
+Fj851acrUcoO2EWv2eD/hoWHS2ulpKxhoV0mXa9Vp3eDb9tVrU+C/B48To2hY4OuDnPWZgfqfgG
HM6OXcDBHzsJNb0asVYSWm5ntOepabWdRj/MNXyDUF9cxD5jdDdbZr/ve6r7RuVgolKOozmHh+v/
9XoVeEKPB89Hv34JVF4EC4GrO1O8XqB2h37O7fsFw6Ml7Cm0qPNSQ1XcvlTBy2T5V1ZaztNoyi++
81jmocOjGRcnOxu/ZBMUzBKFfusbdJSS8SFo27XVTe9shU1tosOk+Rdsn+Wq8mPNS/Vh7Zg6ZBwl
25hF9WrLeN70FHvcSLFONVPki5oEd0GoxJtwokq+sC1eTdljHsE0ptp+fsgJFO9lID1Li5UnyBXH
aEi1N63DEisHQ9+bfnA2uyClGZTdWxG6xMYIt3oa5du00R6tfLwHoukabfgk4/FsKNkR2cGJ6OdH
JVTcNPXfZyl+4OrExy/moz+Ld4wZZ6tJyrOD/CuV3HpbTRqyVSPPRMhDloiAzRIVe4UsYXfyjd3Q
lUjzegQameArbwvkWnYc084eqEzwccFvZLuqoM05xLSWhFlaq8bWCxcdpjchPsVO6qcuqbs/qCNc
gIg46wl3B42/HHJDFngtJ4SabCWva7B9a84ENQMbrZvF4PlNEMNCoRQDDdT2bIXcJX1MqH2zE4Q9
pG9FjdcESQghn6xvK2Jw60MhTQ9LoKT9WtarLjO9kJhCt+na2LXBDHjJNHzUzjCdOSx/y3w4Q63Z
bwc4OiXLnxuFhlhH5vAYA4B8Sub4Mb/36QMcfIUlwxLAF8a2yNGj2P2W8t4LXTztHFgUDZaYVPCQ
6RbNw7ytNaqdqTcFGG/ISgSJluiPBZrHVcwD6frhbK6IoKPNp8/xvgLBsQrfukL6B3Vi06OR5bA2
q28EXiqrQI8Gt5iIzgKy3fq2RPHGUwEmb10b2OtkXqKh1GxX74cThybbFUU48TePeycFRkH9FCjD
fZjriKgCM6ZBy9lcHebioA3xve7gPBD+tB/zoPXKgD4SWC6PtabrQ/oJQpxEOPQnFK8wMhD/oYY5
jE77aGtpCCRVm7cUwB8SYF3bQO9YsZJecy1H/mCzla9y2X9ky0dGqe7pYVJ77BzCkVahDJ0vTRX/
MExlJ8L4Gddpwn6TTlsZKRu6nRLZXWWv0/TBUn3aaCJ/tEUV7sIK25lmpOvSKtFblNnGruIXvUre
qesgNe5jymPrJAou9P84rX4LyurYIAPL1URbG2IMV+k8nPrBSyf4rzoEYtwxOUZLkAWRkz2z1rWr
xpI5vP1hL0p/L1ixwlDZtm30IeYBxUg/PIlhVlZUGac1tFyxcSytPvT+eMw4/buk9Lj0nKONXTa+
myfthc6NNyrhg6MGmE8r/ewoAV3mVnxlYWcG026nabChfCHHKCVKwayk1Rh3wQqW4sWgbG70bl5o
B/QL+Bx8gbNPeG1kvLccVdw0a5+iiHCGMSGt2U5Dt6HIxkR/nLuSxO5A1VxtCr4pSXm3fMgpjd6k
f4Y/yiloWqnzULPZ1vJd0U2vqmZMW3yIp7KLSybtOME4mGMQ1GDZGmakwQA7xU2G2q1ezYOkzB+h
/GvybEVfpHV9RTLAY99fhR2z1UHYw0s9zN/9bmZPW2ZehyVPDs4PWxU+keJQMwLN71aNwUNqMbqT
WX1jYkUJqBnhXgnGfNtX6lFL09pLSTeBmBNVZ8u4DGY2rXY69PzVFDqPbTGcJIZwtIf5Q3tJDUCC
BV12zU7rpXLxrdIpBiUSKlzPHMyhb9ku7AFB7XTUthik1inMraDJ3mwLMfHYGvCm8hTbSJi9lQio
HiO9vZi29uIX011jlWeil+gBVQoB1jlhMRPaUhT9PFRGsivVgvZ/Hz4bAzMLtf14pUTWvRTV91Fx
TkMoEEClL9LRdn3biFVe4ehASx36eBPKPAH4oviYgf1VqX/VgQoCHAQelk0NMggDoYsue3eu5Icy
V6GrRLSPcAq7yeAfq5b8TAxnXxVEElqb7MNkArnVnSQ26LHnryoH28O4sqdoeErn7GamXdzS3zXa
7naiKuiCcnGprniRTMJVGSiY2MC0hhi30+A0WsU5TMY7abT9Pc9cTz+O3MMw+w7pMt4ygALUJW4W
TQ8xQg3EtSLicC55K8wDz5D6wZpn5m0QvJXij5s5h/NWRummqeDiqkAJGkIj1lojULDV31FhUA91
0F1OTbnkhF+GzHy2Os7ZKIJ5SAdEcIvsofXf2G4fbblFDMkXcw9Byw3r6eBrswqrAtfv2AO+Ru/Z
RWNKSW5ytTx+7DoDuVHBWcVQqvdBa/CdyvAxJDHZJySmcJL9KDhuAdsJkttqaQuVw4eVKedaqd7U
+T6ojBsTI4QZDbss0raKGdzW9dusNWeQYx9mmd2IPnxLUfGmvRNumgQOdfCBCN7BrVHxfBv+s0KJ
DDHznksbkPbWwI6LY60y9wKHCLZI86PCExMAHUVHjtxMnLX5HtCI9BhdJiW0gN6h5HAChM66n2ar
WUe/ng51tJkzn9sHJ57yDxIkc8wxilPpiMQ445bp1nOdsN50hIo3rIKrGtuWEOUKT/8H2ArQLFJM
JP7EBqgCGMdK/bVP2NqTy/ejNFLP6ufRFbaoXUdsi6pCeEFdaV0SU9ZTU9tDzPVK9mS7xqKblDLL
G7by3sw9ajYnPyVZgFaask8a915OLfgI8Y2NfJ9NrgFp6UaKvPacvHNefCN7Dpu6+ZEMFakWRff6
aSztrOmWVk2Ipzh1p7H2Xb7CHfdC2XBt2X62EdsoGVQzfXGQGVlWehKLL45Xjpk9NKPAtukfLW6V
fOBQHhko0hTDtp6C5Ve5Rmrw1cuSKfprpGpbKQ39x5y3O4Jixzf2WKuwKWg2Ch997aQclXiUXwcN
vRAV2IlvM/3QFt+SXmHlzDPGnjLY73mk1/D8KJnbtCNMZThPpSb2TQO3Qkvy2+vLEPSupt5/cqKD
0uxuWulPh3KaFa8erWanolh5DmyATSCt34q+h0j55DRB6oWTab2PP+Igzr75ikMbGSzfa2n4XybV
1r1Yl1jJFppWH2T3n4AkLSpRGiagvpOsL/hU8NKuboJP+zDshvzkKPlzPA/Ta2ya50+mct1P9clU
835rjBSLDTmPZ/CSxaapC5tho2S3CvTmc7awPjMxrlG4TF9s5uhViiMBDOkQO14O4m8rawuSeEP1
WFU7+b00OOQ5/bNdWWxmQEL99VL3d7MOOkamVnHMJdy4fvoa0m1aevsY6cpR8FVOyUBfa8IiYSPl
VJT82CkavcMrDaJswfpMlKxb39xEXTN9zdl82qk6vwUt8NaezqRXdnNw19LGxkTTKWdAb2/Ocpgd
41J/wfbE4gGgDFtodJOVdXLiIKVtmtL5djXWGtn3Ee+i0nDeAzw6nWgJy8exmyVTOCEJxdCYjwiS
mo2V9yarIsL62IoMLteq70wN5ZUpMm+y8wgqEtvcW90ESQPvvdmwr4Or0xTWuW7HRwjQ2VNtzl+G
IJ9ux2rGJdJ0+0ifmmecEFAybQqzQzQfhF+XR90clFWKZ6UNJFDLBYKQCuds5tQGWhv8apvS+UCV
tu/i/D7hw5yuf6hGT7rCF+UVC3PGyGztUIp+I6zyUi80IbYTAmG8bLbTFCNBZZxWpmXdNmEs7joD
brjb68gOr9zlsUJH1BsO3QhAAzPKmM0I/WEn6mTCLYJnUC/IaU4Egj2yBV6bHGPvp20O9NCKBBfc
PMt19NFobik7QNUb6uEMtvi5EQX5uWYDK9rGy33lzPqD9orFtrtVnbKGDgt2Qp5BcYoT+E26T3HH
P2tyyowm4x5Os4mBoRbu4Lfh+9yoW4vGpunfX7li5BXrDxj72Mzz4FNYohNAPU7XGi+I+wjHL1fI
YSZnUgmXofejmKnv1FyyUSjz90DcT7HxTLz98E47/1npjS948+p7cAsSRDeZB59PV56UI6QjW+za
qhzuNMpXcdN366TIkFpdx0ASGMgrFSQ3eTq2Nz7N/6sZzfE/cr1MHz/9lP0H9Qt0AJzdqwWU1lXM
bkEe7tNWKudALurErLMht4LgFnZ8f32hDRzuO9X6SMH0i0EZHqZGaoCVy5ayWFRcCiRz7E7aQz9Z
5dc5dCRay7TCiKoAXb0ab7PEUc5GYL4hlvNXQENUT7Y/tGKykVCYJSIKkay7QTlZlWWeOsvPcUdl
Fd/KbiC54fHzRgRDZuB0ys2HLGU3Qc8z2irZ7E4tvtErsh4l/lcrbcdbw6Ag/wnPqpFXwyvMaI5M
FsDFeIC5ig01OJTwjGhsTA+zSnOU6MLkGNvwPaxefyFKItu1MzGzwzg9mDXkC7+i9aHJt6w06MMt
9PSqnim3FTME0R6Wmh+Xd1M7hHzr3ZdcyvEeOQRpnU05PeshFqdygXPKfNpgKMgegQTpB6x7F+hT
9uNYRgMEXjvZS1RQaz8KHAqrAt7RQsW4km/7AktM18FybSNMPZ3slV04Ferpc3WYMCT6RW6smkRv
1xUxdCf+6Qg2tZYbJ3H95SitgSp6VXnXhxWCJVWuV7VS+q3mWG4ejMEuD7r4qCg7AC/ObUkyiYvX
Jtvk6bc5qWwOmbEknL1jDMxAMuFEy7ey6XzXMWvt0tjodQaIm2uypOWz0pn3fQGrNWSEdWT03NtM
m7hlL07vLOY6dADXWwk5r8N7zxIs1CilSVzUD8MibbPRmSuhYR+6olF3E7tSt8Nkfqkq/+UTHRxk
WXKPx5akqAaG5ZQmhscHF661IOrbOZI7Tc0hbZGSCER1gJQkinaT6TuBE6lwe3tK1gVM3U/Trg0P
TB+r8E5pJgkmwqbk3lkYTDPIEQKiI+UwemlwzTRhWF9mFeVeE74P1CNd2+6xWKXTnqZ68NyLEcl3
6pazr7yAXDNwo2KypqoENRYKy2OpshkMsx6FdZiw6LO8BBReYAEb1Nd7g4Eq6X1tF//+BXUFEv8v
OCmeYlvd2vAxD+Yoydikr7EDZEgHf+q6R7iL6lqJ43IT0PlM8P2Dlw4iBEi1WjAu0qgh1kYv1l0w
4u+2G3D9im8+9xqLCfQH7ADXRdYOjEd9bzOOdlei918v4GzMrYjlWxijbM91PXQ5tkQb8AHQOm0q
dH8IuzKW0K+fOfpCk6ZhIw037SWJyFkyin5KkFHHqjAkbcJ1i3L6dEVwOGPanfLKPqN378Iw/5aV
puZip2wvvKM6keN1lR4+BGmQ38/TcV6cEnSlte3MVHqy49pfTSofmYJVc9M3k79XivQ+X7gKYWPO
Gyr9VFMDRd0FRFPu6BP4LmTMwUO+j5NN32tWX24NyTZ8YvGK45bYhQCJij7R8+frKJ8LMgaSGOJ+
kJm7MKz6z/CsX7Kzfk4y0tTfw5lUi1a5pZEguvyn/h5l5PBEJpNmKa7pO+VhUihFTXhQrrZ+gR2W
KNbgO0snXoVxUvCqVDMWDZUCZkiKM5SseucIKlSZQ8YRwh4Vmj66IxhE8BYGv36zk3orjMfrrby+
6CZ1u1qTyj6u4+hhgld8aqbp619/QhT+uOrVOjgMJMqwLelPSe9oJ8ti8mh8o3wdfRGspFbeT2Os
XhzDX89ZIi5KTkRNm86kEJgfV+6Vn2jGrvbLeQ3AsPqqWtlzTfLiXafr+Y3WOBW7MN63fSv3ZjDO
h0ppDnq8SLPvsyhNKQaJ6sI0urF7td9IMWq0t7C0WT5VuVKDS7+8JMao4JHsNlHS9kuv0AvM6FgW
PdEETHkblErlYUgWSS1dQbdqsuDNUfp1gYbiuz3O3yEf10+mU0K9IW7vKGORX1QMUJ6AIPM10YI9
KEL/ezZ0L+YYDs9BBA0jma0Bq1q68VNTuy1pCXbYNA6YmqJLIAKsT2N16ewIHP60zoyg+MDU/9oB
a2wN6eyA9qIBX9huIblCXcAGtW9yjhyTzD7wxZiGWWDVEfPOstDm6wtWp2eEN8t2pzCs4SjGF3Ro
reizN58FbG0HQNgdCQcQxhcfws/eOtuPoKE85FGWAuMSydHAkfX5cn1POiEAAsyqF3rt958Sfr2O
UWep/MskwWgyjZ6zARFyYMjo3Dt+Rq6iMjElEdTShyk7qi5ov4/6Y2tS+UU7/H0YOVU5pv3cjUJ6
JYHa1PGbkEN2rG4JaujuZlgnLlUR+hk55twOIHffT9QZ+hE8jDObL6OVoT73p/fEiYlmSLvsTjEC
WEKzLXeOGhXHqBiPSacodFFSczcaon+cNes5TmT3PvL4UqHI5N0UVeIwdgp6RWabZWNfewAPGM6J
qZ4in9r6HLaXZIYINRa6ujPHPsL6xRoOScO81wu9deVcGPCtK4XKT0DERWdRV2zSDjgtFTpQHh5l
i/4GP5W2K5uPAZ7wEYtyeCyXFwWiCHdm+aUwdH55/X0Y+8SnOsOPf05HM36fUoRJjgzYG2FI5GiW
/lsAYzjGuCfSJQG83mjl/L3XVFbaXqI/hFq1yYpYeTFbmvGZgwEnrGX80sV7RavC5xTZqzpNR0On
+kp5o5yOzVIY5uzbev7p6mnqukr7dDf1i8VJL1oOCEG+qKQVGwd+gy4RuToiIN8/h2XbvgTzRVWs
8jkRUrvxdXyWkyafA8JvAYOcxazfTHoRPnRa+jUcm/c5Y4IupTWuHDo7T4llBueu+kOM/PUu/LIi
SYlhWkfspwrHkuK3GM+mSeh3q0rjiXoRh0ciJhYnB3bcNPq5rR02WPBcNnqogM2MQ2sP9c9yicIy
nwOrrBAhIK6MpJ3dzrbvU0JLeX6pCgU7s7QwfkUohFrtSavr9C5IlL2PAJSmYAvEXEONCpytecCF
mm/UhFkwxxp2YMurHLq6mb0+G50/hOZdV5JfPzBaPc1QNd00+MjGbyFuY6DFVuIwUmuSylfqgqVr
tanft5Kd7ZXrKx18+J91hNCg2gtqj9+MmjU7Aiz8CIGHUn/qHMug3WDVOc7BwbghfkbF80SGl9Z3
eMpg2nd0HW2WgtCpWWosUulHlEdmlwY7XxgD69F3NkjqWRBGs5un1MDN3Y5n9E+K99+nUz7+2+DJ
X5Iqt/8vAZbn6Bv4reJH+/9BhqXqEGb6nzMsb9/K7u1/Lh/D/2y7KP94+zn+8vqjn2mWqmn+yzGx
4al4yvgaNR6S/02zNMS/bEOz2bvoqrH83v9Ns1TUf+mqbiBQNVUp2ROYTFBNcU22VFT1X9JAHeNY
hC3Z0lGN/yba0vllV2lbjm4ZGqVJqRlC1/lLf91VNjKaSgor9ikcNOcslti1qYnDe71Bzq12Nq+x
ljo3VWqurDGy/xAvfE1A/uuR4t+H2+Q4ms5zpfOpTP3Xf9+qQ1AtulOcSQr/sPEYnpUFGyVifd6k
VZo8Kim12wR0vYEEnfLRqL+wbr9DCzA8LNZPulbLk7q8TJ2JUqVW0AcwGf/03f6bvEx1ScP97TrJ
XpDC1oVGD8/+ba4bpVrbne9X5+YaLYZ5wdrk1PJOA95ITlQOlePcuKhB+yLxZ1xrCwSjRX+Yc5cc
1V+vw9TEMv9IqMKCmfe3+9WWpd5bRisW1+f8CU3su6XnVJikm4balsKFWHWyG8+War3nVjY8iAwc
z+SAZQLkWQdhd5gLZ9z2gRPd+ZYKgc9GyWMcoFmC5rEm4w8hYL8dXfiS2WcxvkxdIxqK5fS3ix5b
mn0YxOzzZwnVpiG8tux2jVfJeeksxFxO3YptnqKdtyIxbcsl26Af0oGeWJF4Yh0QPMGBkhN1HDYn
qh6Ajrq4u4tIwkN8T0hBVkdnnDQwq3V9OKFWwJtgChpUdde+FIHIVgonqPfSCc+9mLpvuZN7EDlv
5kwlL9QyTOyDEwkjvhVvmJJzJJ04siF9w7RP7koEoeDmUQX8YVwtH/2XccWtsbk7UjcsKrVi+b5/
OtVZ9ggWqrYA/aVD5OkcWgAPmBr9NzGs60qBocyW4zTk7ZdpIWQCK/a3Tacni108gA8QaO4/X9Lf
hxjpuowvg82PYdIU+W2VQ8gRWqhVg8s82MWx9CeAgNMNgbXVqjGb6JHObPRIGAxEdtpwCcp47OEG
eYzgrRybA34Zba8Ld96k/t0MhNcOYUuXr7R7qVmQ9vnPF3wNa//lHi4XTJQ691E1MB/9NofNAFg1
QrLDC2DLlPwZ0zw2tU47y0Sb4KixTmUjgAOOXN+ri97HOAVoq6LP1aDJPliVSiLK3OKMXsiySq6u
Qorlm05a9lGJ1Kc/XO5yOb9dLlsI6bBPNQ1DWL+FCbfaOJrNQMBVvvR97CE4Qa3ghDkvHga2Nfga
jAG4Qnwn4pwAsnZoAN7kbkjkInBBPeSDKQjielLmZuv8z1en/bur0wjGY9nROMj9PiC7KpT1DDjk
Mva95g1p31SrADyFl8XEPpiVVD0nNtuNEUnCyyD+7KF23JfyzNmhhh8Szztt6Oyd8FuPDUp0RKsd
QxBAEooimv793CYbJHLizCoH/SKqunVcBl84Ki28OkIFgGbbn3uY/1gkMJZ7+vs9R9Bg0WzVqJ9o
v23oBXgDo21ldLHw162gZxTnjHpfS3ThwZo2Zarr7LqIcFmCBfYZ8EUkRVCi5vt8wYQotJuYNbI1
YlYUIiON2QgL+bxYvCPldUiq4GzptQGvxIRXZNO6pJGQrnJ0EE7fkr+TEB+eNI56KIkJWzW5SRwT
Z89QtxA+NQVgeLIKp0TSafODvSTNVDiY+iBM/WEF0X+NZGcypn9vs+tgRqZU5/w+Gft2Uwm9reNL
UwQ4s5yMcgeTb18R3gU9Hq1Lr027SEM6oQ3z16DNV5Ntdrt40iNkQ4zIQYzghKGBb8OAnXbXYvht
TQgNelvMN6gjpl2XGuLipKrpZoRqfEtNz8RDs3jpg1t2SuiqVIkkBXHCblKrjy7IlHWhTPKokw2N
YWe+/POw1v8+rC1NYzgzrXFiEdqyD/ppnk10O6wJqE1QZ5adG9mVv5o7aeymLLibu/FLqnHkCDK8
4HozNTdpOZTbcExViB654aZKSeKFbxGxRJF2E7X1fVCOOhwssDep3fRIEMjGKTWMzuls4Ti2dII6
QFopqthdy8wxvUStcApX1eb+3lAbWOqU7GcRZA/ZgO1nmpPvWpm26+uOpi+H/3qadHisDfYFllRN
1uTlFv10C4akUFRZ6tGlqbLctcoyfxRBdEwG4OyqhQBzpGSXmibMS/0W5UfkQlR59Mf2nJPexz2r
s/MgDc1rW31nIFh6VjKk7XFL2+mfvy3tb2OUS2WMswNm3ywYsL9eKsQQMrpSJb4YPnkuAuXxCnyA
vB+VfNV00+ypkaJv4/hR6ZkwGj9d4z7JCQ6Pgm02h99w1W0x3BJfFc4ABWCgktKgPhdwVW9zsI6b
IQxcUVnNyZ7hMTlpqZz++SP8fWPrqEKoFrMNTXI+w1Ji+Olux0mcgzaQyUW365tEJ1A264MvNV/C
Qe31ZFOrT5HTDZcaBJCTCItytelvclpBqwB0FD0pkI8gGHs380WyKrI8W9dK/KdBYXIZv0yMy2Va
vEjychdlz6+XmZQhpa+Ey8QB0CFv3aLR3dlIGdfRTKcIxRUkZpAHJUGnqZYHd7YCWVHW1a3p5NF2
atT6RLr6/x46/+OErf5tX+SozADLwUkzGLS/Xxeu2kq1Mx/rcE4lWW3V/gKWYxFW6E/4RQzXcap8
55jwtewsfbCTooFWBgCwLEeCdtJa+cOd0v7NFUldCkHRwxGc/5cx+9MX6mSALHHwZph9U7p7s35I
8aKs9IiUe5z7TJdGIJno6ZMURnpTBLQ5lChFdiqmo9mn0bqs0mBLF6JeO3nNvZMoT1otuhoEjJU1
5aon1HVSWtoBNuTwhwaC/LWoxcTvGGz5OWyabMRtPsivHyDL5tSoTSPBS5yyBrY0uR1fv2lS+VFy
0MPmSpIobnfdi2hFuuM8sNYlAR8xseBUzt1lUq1ia3Qmq5+Wr43W+dI5VXvoOtgsU4RAn3aei48E
8lWtgVO1/To+6lgZt7HfnK7Wu6sTr0qKm26y+0OUGfeEvSPqlIXGQTMG/M4k5dWNhQt31g52mYlz
0VVn3wmefdqtsASR9jZY7pDxjNHG78DBdTEAY4Ckg0e5sdpOgaKspQT5EnHm3EXYfjky+DdpX1dE
Zzq3aZeoz0MFvjIon0Zpw9pWG3R5kPjhRXXV6+CLkzbFq7ZGChhGZvTfDya2+5y9odUsu1b7t8eu
rWJB9K5ML5LWvRtG8UsyR8gwRlJQEZe43dOSp7jAa6ItFjeH1vnM6bJ86dEQFjSbMrTDN7PNesUx
aHQtUitQpmnsb2TodVEBXcoeGJNK+acji/bvxhGHA2E7lA1YSZcH5acHgRZUVlt4yS5mIvxNRexa
J8vw2MfKfrRKiYzWqi5G5W9ARFskY+b7zEzafc0AXNPK8dd45O5sL9inODnAhr+O6GyfIuubZJ3Z
F3aOmKIBokJWgRsKYqxVvbL+8DCof9sP8DDQSdO59/TSOH/9+iHw5nadI/qUFUZNvGEkIUhPe0gR
C+UoSL82oq4vPrfVU2ZIeNiWDqjmbzSiwz1ObINn9tlDHgdULXV1n9Zt9odjmHotn/46NRuWzXrt
UBaxGKO/ncN4jOxY2nF2aVUNoZxL+o0BNsq1ezB5mR/rLpy2b9Bn74kBOXa4m2nAFQrMxIIEPkE6
0TXztNJtt8L5s+Z00yC5Hm7VAt6tASDBkuXeIhRhV8UyRNiBcyeGX7wLUoSmujDS98bOP/JeR2tp
6+VudBhXnA2cTWgq9nOdLZmK+Qq/XvHQI6h5CCPUpqNRodW1av+AiihbMeNYR3Tsrwmd7b0dpwKQ
EmMbYj4CELr6qxmqD/IxwO/RO7V9AKw0E3f/h7Dz2pEb2bbtFxGgC5rX9D6zsoxUeiEktUTPCHrz
9XcwG7inVdqQHnai1Gr0zqKJWLHWnGMGntTW+Igg2xkiPQxaj0s3uSceOIVceC8IEINjpvV0i+Mw
2NlC/dPBylwWKvc/1arFLlXMZoJAW3RSn57TxCAoWY2cSLS8u4/GuNfz9mQ2dog+Id7EszBGjS0+
/WHl+fwrgmn+68RlFZpY4e3tnxynr9/G5MVUwIFqJE9bJMLFvZ/nMl0KDlRo/s7vK3utjW5+GOhK
MI1hXppVIcFHaXfFsV0cM9NjlzeqVddjffxL4fE/nmzeS1p5HE85ZYoPtdOEky7EKZxfdI89J9WI
HUTBaUBHdhx/Q/BgtylzLDNd5Tw1hUGZSrNtDfS+ot2cZHWAZh/6R28wtirbvzzVj4PWfx5qth1y
ay2TQwibqGP5H76dlBxg83iwzr47IgEcah/otjej0qICa8lTqbr8aBbcz8Teuk5mbekMAZWl8IO8
8+TVgkmJFoAqG+912AjQC7PYVvTVwYiKA9Kje2a4r3+5pv6Httvja/tcUjoiOsfSj8eHxhIdeEN3
PGeoDRZjyxmu7UV9AV2vr/wBKSG+XXORJpB0ITe9NEZyIQmp2E2+g6jUAuEee5naDKz3m8nr6iea
rF+kNMfTgGJ+G5nkK019t2ecYSxSz4fSalcns8Vo7ULC33qloS620/6rSyBpsIPTpjBNZwqLAhbv
xUD7JUZHJDqdWG6CVRGrxk26jfNRO8HE2Pc05m4NYuCzr/zVQ5mn5gwWJ2uj9eBiJUNRNKFFwRG/
oMXW8z0Qk/1fNA+JEt26zbJoOxYNDnbfBnAjkEjT5XXI2AM91vNobbtqrym7ejKEcyQrN9pGHlYo
GmEwrNxQ27tONG0dOL2bHBf+LrAkQePk7sSTZ78ahUFaayE/P/o4jw+V9t+6ASYWLxDgvyL6HuQx
7mk04BtcpKTWOZxDyLGZtsLB5OD52rFrwToVlh3ui2eWDQEFTLe3YjQNlhNjg2WkvGHaQBEujM9e
3kD+lNp3K7Zv5CgONLKS4OZqzntMt+skGqiaRC03W184r53WVqeGjBkYwtF58unVZKUTL3NS9I4O
wANOGcXtkeOQJOkWFu0ZJ2i7H/DVklzXJ4tSRETXSIvJUT29kZRDqqFLYPwUBBYq23zd1e1r7bbx
HpeCvHgtsHOltUGzh7PrHvU5UTQMoIoZdUTgFSTt80AHE+Va3x00h5v2UMs8Pnok3AwOQz/P34ym
8rAW2vQj3K7c2hpEuDW+puDUtJxHexqU+DpRLZPOCHvV9KyDSZjPJ+f2CBLgMgTowSL/pOt6Be8v
EKtExhUioAWxT923ZJrMlWe52jFrzfRW0Tl6MaTe438ZIa5TmB60Ap1z28yAtLjyVmUDGasNVcPr
5KRrvtB4RKo4EnLDh1EmByYqxJgQv1PaTvSsMwNL0Zf8+f3+MNjzeL3pxVlirggM+usft1p4MmQ1
FAGrEiZYvMDRzXHo2oBajzio0Y7VrZndGI/jVoSUZ1M900bZo1S06A2F3HZaF7Hv7RQNlBW7AKe2
rDHXujLRTs8DeNjQi9LP/8HV9cWE8Bp8npJSe7NgMt9K0Syrkpx3vNsPdWWD1CxzcHb8+df8OMSY
f02OU7pB9YaSiD3i16KHtzYnt2Kwz3FV55iI470VQ/VsXO/CUau8ZmJTdAhm4EKKqy7afje6Yfa3
b/HhyDl/i5mh5cNlFY732xbAMyoyR5P2WTIruBZh8eQWBYRCm65ipZHk12RdusS8GiOBp6uUpCQw
FDJxVsSswBxX/Mu51467rLX+8iA4v3835nDcUAY9NGgNz/z1CvFKouuUpjijbJ9F+XYNpjyA2Tp/
gJIDQ4a3qKpJqewMM9tOdv2pnpIMR1r4HGUwaR5TYSfMt5VHPnsSGSCp44QKY8QJzhKyYZ26xGFT
HmnAonv38x2POXBmnAWrLAzLTV4br76F07ZKeKVVUv30cxMBb6moGSbtUkE6J1wEn9VoWl+j1il2
2EOmF6snR4SA9Gszaj9TwayHbaeFv00wWm+VJFgH/c7Jw2AZV+EPH98s+gqIkK5ASBO6DqIhcUSj
AVyLNi1+VShjLqfcLgULo5C7iQBEPjrmdWCP1SEy43A19sb0l87JowT4tUTwfOpyThiMP+lMfDgb
mbwCijgJ7TwOjgWMCtW419TB1muQR4II+yGF8wOEVruKZPXDS4t8V39hDdyR4UK5aRikkpb9Z4qf
MQmanSiBRRR+9MOO2/HYeel4lKY7HJvQ/WRNVcJoHsItp9ZnERsXzAPRzgxiwkTyJF3QTUjPJJct
+toyDhDIwLg3VEtFKzZmQORB4QI/VN30Xo+x+zqVNYAjAcnA0exNk5GiLQykt1GsZoEvERCybrwr
wxtbZ6QfO59pOs8CSYWPeRo1OoRIJ0ps44iJHaDPvaDVnEILm4JSbBqp3vw88HEuOefM7Mkxtw+W
7lxskhO2Kelgm0kEydZIyU3xkf6bFQHUVT93KXiZcF3fmTs/6/w3zpXos0VYtTdHJLt0qJN9ZifD
NY1A1w36zslsAlD0KplhfmI9qYoAoMZ+GQml/fOq9LE1y3rgG5zAaIkadBZ/G63aSVOG1G4Ihmjg
EHhUHsupx8ui0Xl+hIU/PtwBnaJqoX/AUFy4YQCv1dMA5cw49FQG5d60tA05WmAVJjNZRAnEWcNP
mBq6J0+5xlInjelEVGqKrkazdmHd1ctJs02AS3hRCwGd/ZEAXNjlXXfgtseddvHDpZSJt06Jut52
lHurlFSzv1wCY15Wfn3kfboz9JQ80/8fU91iykhSajN5EfXEtFuT6PSqZpUTEMuMBa65mCBpOEbo
LTMrNTjsDVDoR4PirE7f/nw/GEV9/DYGW4TjIE1wWasZBP26CIpENwYj1+SF1PB0XQ8R3qisU5uM
scFZH/cO59atlNFnbShs1H4MhwjQtXXACSYJQLpD9o5ok59mluqHjJC1nRfrEcJhjnG2xGrKrO7e
a2BdLWD7oqHq8AD+3VS/kEQGnPqU/qgBsX9ZVgAyanvOyOCsabbp2WHiexCUIJkW0UMQXrdM8phT
QmL4rMvCXI2WClE5Ru0Cab95aBMBxIKEmW05Yd+0Riwq1eB/8kIDy2cg7jp50QdizqwNDU8A2QKB
m01onjZRf0d0Gr1JM/edhdHAb6NDafkVMVJGf/e7wjgkHC/jwP9h+G3wyUvg82vxVaaOAXmNgCCB
VKcsnQqyDCk+hQv2S59lQw+lvrLBi9qZSTRNTjnWarazMFSpwUHhI5aGdm3jFDebO5S7obmnXdLv
nanVNwqtWJB2Yu94wPP0RKuRNeZ7mbYEcgqdgOMmFjtm/7DgivqzHsy844Jp+AyCWMZp+xKU8Z1M
WIh/c1kVYqheF04I/Kc1DZpNmv2pNxtGXSWnCuicx47I80OmEWFMae/uSztbNqF904Q2fk3LAZ6K
HY170I30f4Y0uLKRH6AHXrs+ipePIJg/P6UfJ3qebuC8oGLkhDtvFR/FZyaaOfCFfXnJfOpMH57Y
wYSUXKRB8azcuFvlbuxsPGFHy6qZvgSlCfQx6sksAh1SjiH2Tw0/3zg7mNKRTmIEgWNLz9H6RNIL
7YhsuIR+DW5+Is1mKvcMw9UO9nV1Gv//T4WM+Gdhi3MdUyb2fK8D8TW+FICvr1CldkVfa8vKH9JN
aUtqwt7bA7Tzd0kMV/PPV+T36m6+IpjQOV+jbjAfLfX/9OXaVHRB2MPcZ1OLbq0/HlMDkFF7tkqv
e0Iyeo+jBn6zhuyy0L7bXevu//IVPsxt5pti0B3XfZ1KGmDdh5WjIsa+VgG2Iv5XnIfcKM5EHpkp
/qWYZIaj33CCNNI45jWbxoXT+uylOT4Z9vyV6tPks59gqfnzt/rYuX98K9NDZkUv7dF4+HU9M2JB
sDTs5YsxDfgWq/FZgcRdCRSLayey9gR93Mo4QMdoki9SmWP+1DUkK8mhWKRBdyc1FB40+aL7YpyG
jRWHzo5M23ohrfJrFnrpE/2AduP3Jl4cN/7LRbV/v6jCQY5Byx6RlkFr6NevHyKknCClFRf8Ou81
3MZTUQNZz5p8Zzf3mtXy20D+C37K1iXluB1WtO+SZCuJDFoG5IOcfKOiteOk3huG6x7bkrBWfTR6
b10zc/PbNtqN8x+xwNxMRPHnYY7mKuEj7qVE5VpMzp4SHf5iqovnQdV4h6TkhMARkOkAYbI0oZE3
VvqpdEM836p8j8eessvh9WAxgVmrD5vHT2PiDpveCK31n+/yY/7yyx7KUNPRLZOhke0wz/qgpGlC
PAesYOrSa+WiHUZ5CLrg3hPyPeacrNNmh1zL2VReloPIoEm314ws2/epYV48JZ67GbX2l+/0277O
TI3xGjoP3aTd/zhu/OeVDIk5N13R1pf0X2fEqPN/M3oYoDo03XQGFwYhwQzehE+ciX0KPdiKwwSN
8mED+vO3+R8PEoaY+VmnYqDO+rhkTkaGRc7TmktnxyXhq73BRKcn9t6X4wqr4HCRJYcUDCHVQh9h
01fSMk9jxTGLWNu3EWoGSNg6Q9dqNPU1KEFNkkdUSbS70h4uQpU/wOsk+7zDPI1bj+6uCM1L4NnD
lpYtfCSHCF0oHaesL8ITgqzx0CpzY0QWxH6EJxfgUWsZ+d2BNGxY+vZgPlk1cSdhne4naTSrrsOn
rroR8RYZVqT21N7firHf3jdT5wmiR+k75M07H4fPo3I9v6MEu9TayQafetb18btI4E5gFooPHVG2
FJ2HIjlIu8hOemJ86lwhAVEoNm3X/st56KMey2PVMV3HpOlIfC4P1IdRRQidNnVDk0AjFY100plX
xG3rbTlEL+tSwb/tc7LgvtttK5nGB+jGOztaAz809raNcylq81MpK8F73LY7sILkAqfduBtV8Kkk
V+vQWTQd//ywWb+dpE3eRS4i50EfL+NHHdHkugbKAM4ofZvruyEjMXEIj4OH1CRnUrosTVWvO3Vo
TJPiJsfmlc8ircSr8F8Ax6FIH9xDL32MS7b+lITToZtFKWEay3vdVt8SU3cOIid6u8APR3YQcenk
NVuZuFPMNWuCUsgXLTObjLMiWbcjjSdCwtdhSdQK0T0gm8O/qEw+WJHoI3GX5hfL8V1D6DQ5fl2q
SUsjrTGK3EtfIzN7ZH0zm7ziBPYxJoGa8zAmydbvjo85cfs9TMj29iv1tQFbvwOL0S8VwLqDlwPN
+vMd+ThS58s5jK8NVFCof2yUCb9+OYZ1tsesf7r8K2H9dyGsCcxh3uJeYbo1ryNCyd00qU9452mS
zqrax0fYGs4pdv9+8Pn9XXN8hxae5XDiRws8//1/FkgC6xpPuoN1yVCO7mgvyN75UluyZqs1BBb/
gCY0cjDZKWNjtjreqDD7aWGSXsUDudVTpterP18n8duibdkGlgaDRBcDBcrHHpAVhAl4+8IgRsLQ
dnAxGlDRQJ7cOHgz6sB5ao24utYFDiK4/L3NHA7H8XcvYGSfeVELOya/q9mRTZYP3SygR/uyITFC
wnvZuXAypyy78xiDy1RpuWLe5J6LJktPWMqXKkzcZdjXpzAFmEc4o38iucjZRoy9OeVqy0dL2Jil
lMAaPzcPj5FJgQD92uu3LMxyG+FSYK2Fo41bj6ZGUSJTi6X6AXs6mcKtxQDgR+O6R5UI+x3rMLyE
3Ev/9sD9jwuJH4/dhgBDWmnuhwFmgesynHh7LyKfbu0wM8p18xTo1dy7EDjK04MBSgJYzPSdtJF2
VROmeMg90Op/vqUf/Dy8l9asZfVoNJjUp9zWXx8zglPs0m+EuDiB3h16DTFiZgm4B305rFTreBc6
QTr+olKBQ4uiI0d/CYVJNzaZhGlm+Xa6BVs0nVD1wPemt3uUajSWZJLAq839djnXUGW5qeacETUb
KG1GVSgAuE2z/z6gGwtRrnutzaF+KgqGOTmofR33aTcHPo5ga456JKNrz1SfuBJnUfvtRG/QP9ez
L86d/FOLb2071HEHxx8aip/FYm83OLH/fLk+GHsel4ujlceA36SIx4zy6+WKehorHuq0hzNpkQIa
iv0Ix2zys6p14G4unLmksebpL/GMjTOw9NJhOnQy5tTdQLIamqklw0g7TKJ5s0KGJWnRftGL/l0Z
+RcwHdgKkPGsgD8uFFSgBb3cHdSumxs5n+JC4rzclkn3htwHLZ1d/eUd/yiC5IEQLvJHlE822m7W
6l9/Q83gqOaZHk4iAS2+7NJFGvbm1ozE99AwsNaN9kHLIL/4YWjy96QvaclZkFR2bNnBjB5rHCA/
Z+0p7ergUdjT5yvgPvtLOvregvMDoCIhUjK0Jyx1BWpC2pDAZIo1IKpnO9F+5CLaagEtLE6F/RbX
cbMpCvi3rD/pX+7o/3gBMA8z2aEu9pz5Xfj1902VJ1pnctJrVvdX8pTGMw43Bo6Jd4+m6g1Ajncm
xQK7YJYflDfMqneC5i0jPuXMmFahGXWHnHy8B1JhqKqzV7jy1Yrivd0FK1bvvUeH4GwhIlwwRB8B
3LXDCcVvsBjG5i4iA8OpSRYnkla5oL5KQWlo3WrIdDQgWfGsN57a4YTMbrWBVjav9fJzFbxl7A9v
1XxZPBJ2gRQER+lP1kvRcQqpkrr8y4D697oFdSjnRMfm6Ud+9nhy/rMjhd3oAfJqA3Yk5lOdGAhA
CmR2qqwfY6sI/gUAHs+ufC1xqt3QKQqXuIqPkdNc7NB7noJwePXS7hC41tcmMqxjkQzh1aymmwXM
B/pz6F+biuSUugMcGRDfvZOYdVUgJ5CY6aY1qm995dKYTaq3rC6+BfX0nmatohtWE4kc+n9ThtKA
5vb/cnaCuU9dgHre8jzXtT+03CPlxJkth/TaWXqzdbXsO7E04i1KzBoRQzUuJz1JLx4x3chCxLgh
KgZ9vJ6Gn7Is6UHRcZzB/wvanGC7YxT4BcQh4xIRA3WVKliUs+tNTROD1ZztNG5olWuePGDidJkj
ppg9Zp6B9gkQAEhDjq9bLYvtS1uMGa5B3NadFjj/aGOZPhNwxtikmdgSay/eu9Yb8DKXowbYUypS
502ZPNfLKNDxtWeqvvakD179ivzOcJRkO8ca2Y1Dch0Ng0wOARNJn3TxRC99gAT9M0Q+x17NDwoP
kquFYHF0b7hRNxoLvyfNwSJmjTVv+FL+UCTx/jRf/dmLoTYT3ulDFpbHqQ/681DoiuhZ+T6JTluX
uVftpBj0pybF4GRy7IKJACz1n1noyjyHEN0uaLvXXI9Nc2F38k6UQ0GAnXtCIdlebRRhexo8a01p
9c6s42TNKo04OwdvmSe3zu+cNxjF3oyteQsJKmT/dT7pmCxXXjPIc0dI7Z6gOvUealm0yoNuhBrQ
LAhwDMDJkX2CC6fee0AmrgImaM7AduPbzIv+7w6REFjsvS580VxtWuOTTUhQcFHwO8w2qrbvzr0W
/jCUHtzK1t/YfWntU2qVBTWGvmsHs76zk9oeaYT1SPSz917UKvoKIHnh9bADgKawILp9Qm5n5o+7
vITh5qHWy4h631YDqacEJWefWNRxMbNJooVTR2xlnN8XzUyjQbpKMA0Efb1QpyhLx8+s0zSER6qp
xx/7RNLf8IJ7HKaMHxEPLSalh8vKjtTFHXW5jN2IZ1fq7jlvAYTpNK+/Qf7cplrekClpd3SbiSFz
/RWor+jp8RGenaT0bgaSlXAZ+NO+liI9exDNDwFsikXSWeG+NANr9eg4egCmloIB3yEE2bCdSqfc
kGkzlLHzrmQpYLqocOvlKnpqnPwu8uqrbFT+lKdDcAVjSqweLPS2gPRXe+UzmIJ8w19pK2PSq2dn
6OSxqewTeqhn8rerf5JkfJJennyaVOKsAUHXx6zXOpR5A+MQGf8Y3bp7cRMuIAoyqwzI7ng0Spya
OSNvdgtBgITqnuvzaljqRMR7jlRiivcqiY0l0/M9UTzQWeuiPvdleBsMTM1N4YzrCOTACcOvjQxA
Av10a+JP4zEG2Nvb4yUyYGsno9NcNU8VSPHU1Ui1BDWjsDHBMsqxTURMRo7bicDFaxoMu2TS1NEc
3+X0uRKt9kZMScUva1scbONv/iCIDvVHF4sJYCgAs2dZ5u1CjrK/hkOVbP7zE/PFpVmlwfJxBTg9
HelhrzCzaJ/TZtbymtBLJtsKzu7ElI7J1Booo03V1j8r3fmMHnqfOkl9hepaX9PwRhUzfq3CZ6eG
u40EQxxDBhgLMFbyUrv7hsST40NCkkmwroUIlo7Va5shIFvXjvQckO3E2VE+t5WFNqZ/fRwlLNrK
UFxFvSz1OZGrkatUyuyzzhOxbDO1FW2hrUTW+Cc7HXBq0VrdhvMCwtjpVpF2tC47uoA6T/Tt8TGJ
5WDi2jfLTt877fjipWGBPq0BH4XgO3SfGLNEO0frxaJizbrB4Mp2EyKGJadgGFHKdLYdGs8XGb9r
UTEsUnr9X9Li8jC9F24XbFtd+0fT8u9DWTf3KVarDEz7shw94LlMYZ7cztqh2x3o4xikN6R1SEM2
rk+RGXKjwLhxdnS2CfKPlziXrPGh7nyXPNitEdFpDx3SbSOHQDzogCvwffFnzSicZYCldM/saMFO
FN0yD2G1rVUQLKmMFiyv9RfW/o1wUN7OQxoZ2Om6DIZxP2rSm3MGVrZ1zd1OuyWtiYVN4XdhW7hh
jRz2aUtKJcQRb4uXsDkGncmZZYIElIYOsGeFRllMzkhR439VNJmoHuGNZfaUXDLpk8Iq2/RzWjtP
1ADTjxmqXqBaXomQOEN3njSRGIFMsTiroWru4VSyeEaIekuTAeWDGJbb08voV1Dteu3g9u6AhKhE
PCz098bTbr5vEXseT1g2KtG94C1IrgaYAdyOh9wxs/NDCGYnTGlkADs9A+2u43ZUvkjuLomPp4Z5
QR/EwzatK0TIbmBd3FLZQJoYTj46mR7kdjV7IqkTU3IJ8EmWZkQQbOeP8OFZU7OnzorEc9jKBKjK
STPFmX11DDnarDxkpZSSg01esGBsFdGWsRwFnlEZ9R4gC8Q9bxzOImnuZNRc2rgOmZYn1uv8T7RR
H65Nuipzy7uJGtx1p+XJPyOBH6p0aKTGjYOlzrh3eMqekQaaRz/0spWWxGqf9UgfCWgFj9SM7Q5M
qXgzNZuMU1kPJ+IOzq4ZByctpqEHW7N+H+fEoVSaxyDP0FnDpfa2EGnMZRCb/kq4nOt55Kp/pFJb
lLHWu+SZWaE6zc/WDMz79xheagDSYjw3cG/T8vj4yNhXVgmq06UAp35O60bbITh/efxpskcCTx5H
+Fh62brswZqYgTZdy0RL72kyPAdg2t9lGzFRcgQz/9lvFsX0jvMQRDJItmyZWPLuYi970gie23Ua
o1hRtOWdKMJNWdYdOVmM+1o5+Nd+/hDjS5bmOdbObvxCvbGz6yB6M/Ra2xudW6xFFzl/MRy6s1z8
l9pzphbRHJ8HRz56oA8zozpigNGVqr1Ivzvr3ME3NyeLR9p2eNTHspqFd+beNZyQN5yK06EpvLZc
8oeyKHjXO8s4ViWnUi9B5/D4Y1zLN+Au1ms4lM9hahffpcyfJfSGlddNzVEgnl9HdhoR8Jjrr/mS
8kjflM5orgI36p4ByNpPqVUuUpPbFoapYpexFv7jqR2IWwJWlr78uz8qT708YIlEEy3QsYn30Rlg
H4pq1+VtcDR4+6C0BjVcqXxo175WRSdOeGvblcVLFwMg9GpHfw8gvciiyr8LfgsIp3gnfONHlUzP
xHP5XwhTpmkbdsMbBQbml44Y5HQCMpWU5EUTVrHgOmovj1DOsUe0KRP3rrdR8vTn1sC/8uFfbhfU
AUaups3x2bW9j9MoL9CHBmEkZrkGv2oVx4zLOZhcIX0MYlFXibegOYuzYm1Eg7EUypLjxtCsdodS
83MxpBX+M0D8+NTUJyujF01Z2hHYgLYwtI12nQsibNqmwvudwOX3EEvDo9M8cuAnJRHnebDBlcCc
YVXNtXXC/sh8+aept/aa91ccptSebqmfugsrHPPvQIpWhUeqKIC5SmjZZcrifqEZVnDRK5UsKt9N
tkjfS0jPugVo3ISlk7oXI0AP/X+AIaFntHuKNto0DGBPvEu3XhIlAwgseAom7MaIdfZCivpqzR95
dwrt4YnCIGmtkRoAOUE1Rs+xOyfKqSldiImsNDtqPMBtZOaQ0IRU0tsy0ghXBXqPZVQa4mg3WsZo
rx/X9pNo2+YmR9HcyvlDC6x6iQ3T2FRjhRo1679F4yfPk8DyaiO/qkY/9io3dtEwUmrEqkJ3qJO9
2HQGbimptDeP2fTStIP8uSMRdV2zB1x7pw02Td0R6+OL9kBG31byX7mM81DQFdUP5l0dX86qt70j
xIvvh9+yhjCmMWluSeDIU0FaMu9tCKqQiygXTFrlc0IXfue3RotqknK/1nyCzyZU30OOAN8ccuKG
uRULfo3xOmeph8709JDFNm4Fi1kmNgy7GvJ1pLpFDTcFtnfALS+qNXkECZl5ffkOGN5O09VUmp8U
s92NKMDdPgRE9QgtPxFFdpgMZvGG7LM9LNYF9KlsZU+Ff5swImwG2eUnsnirg9WIlziMMoKZ050B
ivstJcHqwi7y8/GnpIzcA/uwXCoX0o7GDHfzuGWPD3oFHgZKIE9RTepdUBgU9Qzo3+kobIU12S9E
VC3KtLQOpHrKVTmHYVXltA98QV6SViX7tiFCbyQOZIWW3tirSX+HAFVf6VCIN3Qwi15O/Q1TxheD
0AqY12H0rtNQWfC6pRffTN3nXLLIwawu0xMj4h4wq+neRFG5N61qfBJ2cxuef01yVxvlZ7PwiDu2
g+EQi8niS6iVPdTue0UUtNTBlKKgMW4hQV3rYf4JwmW7Js7NvMmc2AsZWv2y6ctqmxmlcTKRURBT
R/xj0MXpvS8seW7rgMxmZkEA0ZtV1JDt4XMT8zlv41E2PthJlQrHo6nSmZUPqBgzaHAUyg+OZk4y
dURg68pWY30EdYhcKqlFuO2iwl/k1ntsIjwiaOS9I5PoM2cmnr4g3dtjbl2ZoQF+bU25GYBtnnKF
BMFNJxotcfFdM9HhJG2s3ZuBtkIgwfxYA4//3Lqgj28tBXHie55fAHdY59hfymCZ2e5K+craA2t0
mJpG0zLj4LfnWpNFb+beWyIYZ/XhOotR6xO2gJ6PfLOtYnR2ZcthqZ7qmCQGtKCjptfHsfG8A4r3
eqlVlvYWhAA6/+1oPFIO6pHwkHlZnD8eP+k6eUCDqXbxvFw8ErQ5OYAnwtOXLEsPwnFa+hz1LGvj
jzYPQmO9OdPYr7Q51S6ZMcsB9A+kVCSPSm7oYPxw4zkzI2uzV++SzoW+rT+4solAwu+8REHV3OJO
/wKRbc2q1O3roZqWYH3fwWXbx0abXiAHmN8JJvgcOLW6dECe91EWVAtbV89tVGavbUm33SYtetUp
zEVAqiDpd/iMyYkWFq3XTBVrj4ApQJHJ1fWL8N9f8fF70qVPlyFB7E+Ia15MAeU7igx1xPxBM1ll
yRn4eruTMc+aGUjK4Gj4VGNtALob1rTjYowPqsRXQV3rzB94gNEFENuxFAYibncWMYwAtRaSRQtq
oq3e/dyLUITE4dHIJ8bAfXprLc3ZIZO1bnac2LeIeUIzVfWedt7NS8LqUMT95THl02X/TfhxsBGz
DrWfdaiPj26419b8pjEdY15eFcQRTMH3R6MGIx+tLKdsIVzO5S8PMKNURCLk03f3LGcCQbxf9C2H
TJYlWoV8q/c3j8IbQeGrq6YLKTTG60A6TZGM+WZM6V9l5qRtuYP6CpX+IqK/doosD/xFFP5UIlw2
NZJUX5HcMPe9sqRot0h2zEWl6MYR+/DygI86VjHD4ZtpF496gJeq+JHTRztidhRH4aTOoW0Gwr08
7agwCC/GxpDAXtoaD283q07SpYiy8mDkkBZCgzVoVM64inLnR6l7kLVCyzoHgfejmC3ntO6eSLOf
rlZufOmqctgpWjKr3GpYcmqZHiNWvs2/zzzzu5FnJgxvM2I6toqUZm1NeoDSxabtnO41MdL3ROeQ
jgeXUBZCy57jsPqeWDoJKUhCFw2D1IMToeeeRiESoGWwQ8dcLlJbUdlZbvFEFwMITe7oMGVoNzZN
Rl8LZxIjwGiTNsaAYNmPP0NAf3fyON/mutLWZl06C71v6q9uM30bKHjurleVR4J1kI5H2r1ODf1u
QKK+K91clnmtbpk9Rku97sNjmRicNriZV6Wl4StbErh4PdxXgpEDLFR66qWfngj1+NlKP95HokPZ
LwnCK2Enpab0vpnunJ5eNku9d6KnYIw/0Tec7jLq36Gxvj2uvJM25UInkWDRzJWdOw7ZKWjS8xCG
9tfumxi98olonmihVxwM8L58zUnHQxuYbiYo7Itm1ihNxBz3pTiOM7nOE9fUNJudS21BxzbLsDHl
IEOCg1al4uL7E90N1zCbDR3edl3A7zyVRBkuZOsNq2mcJhQmPUnbtTWtMIwTLIKOZvHo+8Vp8nUa
bDiz3uBlFH7ELbDSG8u0iNJzXlDq6FgQz0ZsvRC56h1pJ7QU3UH8j0MckySde29qrsVqD4s8prZZ
/T/Ozmu5cSzLol+ECHjzSu9JiTIpvSCkTBW8uwAuzNfPAlQ9WV3TMRUzLwiCZCrpcM05e6+d6a9G
nTliUTi1ToKWyWZ3Yp/H/ZcXIuEcJgNOTX7zAnJbg4LVus8GmbbOqisjw13x3NXA6pk1hA6gcjrk
ebr+XheZyF4POVnrczkybymM0hNxVqG9L2wQ7lYkJRQKbdj0In+3qiA8OV413NKJjaEJTDSd2qrX
pNB+gMdlaxhq/VKUzmaQUtsTRXRH8DeyZjOGnWb713mEZ5h1d2pTNHucxBDJXXuyQyf0qRWij+0w
X8WhR7LDJE6NtMk42DtrVj8Q0XGKEZMBrDQNfnSDU74lueouERrlR/eE9zs5lUGXnLDnSxwHurHW
/UlrornhJyayx06GmwhmAJNmsDcVPiujtRGlZM0PR+lWAeSND3Us3GUD6mznNNEbHFdvw3TsYAhM
f0jX5/1lpJOsraLtHkTKLjrQENYqNhk8jjCwnPptfFN6lw3j2CByZdWN1Svb94na0rEo7Bs741+m
XqjP30NqKfpkO18VgT6oH73+RJF+urQArLL12I05WlJe57bmiYe0FEyb6ZiAmtB/wmr2HkJHvXSu
HpwMXvYysgAf2xjiLwr/29GC77KGM/tQ56O1Lw1q4wSXwGqPbHVbaR3T9HTgt1MtUwcRgQEd8hnL
zh9J4cqVq5BzgzRiXOSOGxB8JVzYpyj8WK4Stjaa/tF2U5I+Bv8+grtFNgTg1LbqRxU5B2AoOEcB
k9ZxPihhLBaGCEgaNGCjk795ng9WG/I/KIH9jl9UMojjNGtdM0ErxyiuNm9iqqCWVvniRgN7CK+F
OlzUawE96CHXWkm8a1C+2dF4z0V3RE/t7Ieh4rVNKzXy+pZCT9WjPS3ARe5258rQnnywJr5OVZfS
3KUfx2Zh1Hn4Bf6Q8huVVUgV65nzPR/6UI02QmX8T4awvucVJPEiApiSUvielwHj6FvHNh9HUl/d
ven9sg0KQXn8YE+bq1iOKpYKrpiweYRyqz2mqV1udanmSxkZK2kgNRDsfs8Y0LJ6TF80t9vUU/GD
VAsa2OKuurmxrcqCZhgFowVFXTIARF48h8P7/H8oqVLfZXGLy6R8rIqYtzYqOfuFCd6f9OeIpJEb
v6bghs4i2g1FPsWvJHKvA2hVuqY9hT2HkZCbhRB2vrH9uD11+dBu+AKyrZPwuaatdyLhhABtq3iK
hKo/4hnb8YJsEpqJ0/M98UCHsSbx1qSeNmlPcNauHRXgzZjI3Zy8ARClvoSRfm+n2j0h0znZs0N+
SxztKGUcrqYpJu1a+2QK+TPz4MNUimEvTEF6z7ynGaZPm+yAgj12jmhLpZuh5PWzqlBZ7sqi/tR7
f0f0Vh4icGZTVQ4PJukBe/R2JJrC+37Q1KNm5PDqJwFLVvoBble9H9eNYHuRNPZGsv37IVzp0i1y
kGx3XbT85kqXINj3FhQhC3vCDYVxeC/SZ5a02aMOamXXFD7K/NHmj/sZU1Ed6ujN1HjnkDq2jLS9
mJYVuS+Gs1ej1BBhtuGTAC+nxfWDyHGsql13Gub1lZVorJvHfDFjpMOY3xAv5bkOWrp7HiU8YMN/
3mro1Sz0ZrTqDVTtem1SiEQdEbwnLDo2A+Gse43czCdUka868rXPTCMrmiKtTtqQguXep/uQqOlU
WXDy58rHUSu9sf0KaqKbyDZZdGDod/1ARMfJ1HJ660rXLw2+xgM2CxdrfN9hlRls51DHP9DN+fv5
xOTD/d/LP/bUCP636s+EQDGQtk0eaFf7OxvOpEdQA0jpriMrqk3ZJcmkVbGYioFT31gKLF2r7jaC
zu8+DKUOJixUCRnwxdIxayzboC42st4pha9+5uaOzMnwVQuppGapslV9yrcjYugb+z7zltNLXLC7
OruuYLY0Ivk0RKa31dR42vQla7/U2qfcCEgQyvM3u67MtR6albv0NXmTpu8dQqsGMmJPC0/1CTUI
AYqlmz8kJWs3Gg3qp60lS767vav2AYkPiT/BM8AZ91aym8NnTJF3F0TLW9/u7slgBG+9apUb2Hbm
thSDvrN6bVjO5XHRnsMKA8xIO3zrZJZ5JvW+WnluUW6J2GFRbVj6Q199RH1S/JNK9D98M45jTxJ3
FfWhPqtI/6JbKNo0wYJCn1gLY3qJaVBAA4f5zstm4mxrd9UkpFJWOpGSev6W6ZCb47L7SInJ2mBO
yjYNn9NqqFjz8sMxnlu9rRe0Ay6mKTT0wIC0CfNaqa3Rrgdq6cijlnaanzUyZ5/Q9Z9akXbr8Z+w
Nbgv/+dvDhgUQh0V4aKt/V2c0KY1BXaYY9fvK9MVXbKtgojCqY0xT/ZVvspDRCVVEuyl2Yxnl8C0
oQrjZVKW+rn2f7HYjFciUUmXatn3sjMYF1XV2duMcA1yisxFLLSVgeb3UEr/RXAZHkcNZKSG+3tr
N9K/CP0GTN27xKXnIcpiHV7ZpDyWUePu5nHFEk+aFXZPopSbohybO93acjRgQhjFJOaDOGi2zvvo
d7SHUu1Bi7v8SXG5rgkKXXWl162kOj6nPHMfp4JA7oSa37zSlMTs7FRmhIULOmVhNm77Y76lop1c
OJqKHizXiCwIHQe7Z0VqbQSWLAHvOYzGF7lb0VVJSRiKFkl1aCh5nLtA2mvbjzaZX/knY6idVRKL
fh9DuODHg2rC7jFY4oY0VgpglI0bSG8JK/9csA/9ZanxNhnv0pRoH4YRgXY6XOjcklqmRclF0Kba
F1rLyJ11PY4bg6VMq8O0d3RG4aQ6xTp+xSYyjoqfY3qLlSdH8wEbGhGQ0kJencLwtpACdwafzL4z
03wDrcXeGpnrrDqdEsHQGcjOXdwO//sQp0/Sr38f4kDE8etH/qM5KqIpHv/LhTR2DlCOesQKOYw5
VGZvO0hKRlGEdcZelxOZNKX/m0ROeSwETjdh/aC/6i+DQESrTsXJRbpFRQRq9llGpgnNovsawACd
nDZzN//3V4ttEIYvGCFkvTP06S+vttbDWInDeLiS6aJji66j+0iegZJQ86YKIRPjAQG5uchTwpaS
1mN4qMjRkCzCdXXXpQgt6mSoDyZ7E/y0y3j0NDyVeXjAfxr9P16tjc0TK4tDo8f5uyg8yqyylaaq
XUczyZcsBCHf6yRCxkmlPSHFL1dovyxkF8ntO6MGFRKXiyCO2SfxIFOI2kTPChGTHJJpK5EXKRlc
3rvvZgxnBFD+gxzsP5ghkcshXzcwm7mgAf5u4ehGsls131avcBxeWz+Xd6/O/UNrEaXF+5wC/aIQ
to6oTwPmXiiBrJ7tZJCb6IBNwPihh9HVzwzUamZa3RXNlNvBAP1ArX+BgAfVt4CJEYwpmrapbK6a
Q76TRDne2qpfYgQ/ZFpbPJEYGp+M5CnRSckOa3K0O/JhFmrWJJ/YPo51STkncfcE/VanLh68W6GV
21pJ5NFpi/UQNd5IuCDjcyZldPKqV+FXMQVl4tqm4DUUKiL7Ni3Sfjv0TF9YBRBHmWOqXNG5vUEW
lq/5aExucTgPUeJj86pQtUx7mZJmyCY34m2vsQgYSIs+6oEYfmBECFJ/OWYmDnfHu85lrKZPbnnk
aJuy8nG0KlV0sV2gmgZW5c+QjN/RguRFXVJGjvoovACokeW8UpRcVY7E85sLb2faXnOmfckWtPRO
ugvXs2dDduvQdC/nfWbFyjkvnYM310p9pT0SXSmPg00xSloKPQANAgIFqhfPVojYsPrHNmOukwkd
oXYqYpjvJH6nVzeHMoiJ8iOeGykhBTmCwqvoUEVMPqOqtIdc1wtGtJTdLbqmrVdDuvcaFISlSUDl
wJb/FtI2ykQ6/JPMelLj/vuANfnDDMdyZsH63+26OLzaURBRdCWF99GpCpUQOEKrAZssfcAra3Z7
DEKGChfAQRXVPaPU8/d42r4Gj9ybnA7W8z+MSui2/8eLsmnqoiG2MBw5wKT+fRSlCWD2UMGMqzDV
JxDPV41S8eM4HUj/KjbgX9qV7BOEk618M4fWvKgD5P9eC+LzJDsRmnhIKUSGjq5++mQfeyClHhhG
P1GPpAtHxPqyUcLkkxIHTTzZMmOm8kOJu2er9gpUFw31wDp7Vp2s2tOgWRktU6z01lQjG4KxycIm
OZtvSamWuNOWTUl6BSu34lWQRGplVPzBx0QbRcqXVPTa0fVlP+VDHnFxxxc8dOXRRVEAZEuQDwcD
FNlC6WrZBV/uKMbgsXVuoYuYm75Sd++j+o+4bmnOJAWClSnHz4KDsfKSWiWONXrEdt2etClSK7VI
4O1U2AzzKQgwg9mEiOvY1YioCqgD64V58HBOIqsO8SUjoEDcONAXizELbn3EsSDtgG+p+J0/fc38
4mIndmq4hvRnDq1omKTLyFk20LjQ8CdHrisDM5C/BvixYj3wqFtBvammEkA9HeYVCcrZY1A64dXO
2jca2MXe0DrO1I68dbX/NZm2aMsnwaMPZZwA6OeAlKsSaRnSzfhimV54cPWsW8bSM26q9H6alRkf
5jOpEfOFHnRhm5m+jvS3KtOCjUOszlZwCe06ruJV2Hf+tulAcPg+yXxZEb27uONjPWsOCZy977IH
ZHSkmPhflbK6NnZQPFtmSepqTDxuRnbJiexd4s/gOL4AaL6NlCP49Ii/9JulHDsbXAAjWtqVgb0Y
bSPYBKPLjxXc0ImelAAnxphZjU21Cis33nsN0UiJMiUwD/RhQ1OwnsRt/QAOdz20NhL/gPfFDpuC
ViTNdeS0YqFP7YIgQhrVt1eLds56fkFDGnSHgQ+f6JXEVfYmyp6S/KC1RHS9N9s+fIUYS3hzW+Fe
H7DyBoLAUsSST1YM9y1rA6rVDHMo7CjoZDUQTzwE5okZlmjY9ORM0XBRR9RN3gP2JqGCkml4pPjL
lnhiK1oWsgJhJOKqWU2yTmw24LmfLyyjyo6FUgQEa4MJ4n88fiEUix97tsiPoI3PdsHGaJhShxGL
WFRJoTKNgR+ffRb9rEDq/FcCNnbdDwQqBtJdCSIZicIMyHdrplfHOkWranht0EaPDWSNQz6wGR5y
cElFgOkgigw5tWkPiQD7NP+4LeJei24NfGeKvw0lDRGR3Po+qxd9iPMytMZmW5nUdSDZBJkXMr4H
fXERkh6h0d8j2qpr8jb0qxcnZKtMtzJ9/KglQmjWUOu5Izn3JgnHHPBT286+MzL90DvUTKrWzHaB
pyVrT1qAPcOECl2p8J/0zkgvwCEgHb1O1NIaVdo0PuLQp02Soa9r8lU5gUjmLhAZaw3fW+0uFRbJ
FX1z7VdYouFTjEAcDXpfQUzQWKPIFiFRaO6q6aOv5fCRqlW8LtT0M5B5fJwPQvrRUeC9XNadGmEH
bl5qT4+uojNhUalquYQpieQgZ5nXxqJbDw6xiaHrVIcur+6z7ng+kHb0SrCYt4nt8SLigZ6mXbRb
vfYZMYo+W80q67Eth02rl3/0FjkzYybss9cQYmcNNNBJgFqLGMBNokXheWpB53156hwnWHkZBR5Y
t85D3sU5LkQ4t/NpQolPmSzVKu/+OcIr1E7Bg0RjEH0UDePCUwMKkiPaiukwq7zr92l/9SELguxr
AnJzNb4YcC7QRWc5JoTYsWhQJ8210nYRq9OLn9UslKif0DlRnpRY/lkDCnvA/1bIS2kreffLsr4D
bdDrcqnUprGpHjxd9S92UvmXBCCcGzUVyByG7Yjg1UPRaZSjaXU/CIkNwDLvQgmW2QBLlfYLI0Yh
+vNc3IQ1spRi8PaNaSYbg2i1RTsFro6ZnR4DBwyiMzbtpjZcf62lzc3N7OqsSUibcFKeodqMlwzX
vGGJcSsl2zl3NLo1cVDZynD0+qhNh0ZE6j7PzJ0VOO2T1pfVYoxowoZkvd0JtmW5He0z7Imreqp/
Wb7+5mttcCwi1p1eE3yE03Dftb48owFemNNw3xjwq2pNJutvQ4chHwNEK9ipLWSotGkg9eVsjRNb
HtIVUwhpVFMBlSviXSpddgWx/tClbCrnBojoQvqPAYptSBj5bYT4uSlULpckJ7UwUpjFMrRsZOh2
DfQRezjyPWubxAFNMTcoEIZS5Y/QwtQ2Y4+V1lAv7KB+gNeJsKt7UloyscpO3jEipnuEP9mipWqz
DI20ObuFYV2RB6JIgsw2/+pnfhsuaPWSGK8Eoc6XmjOmyWORDRSJhPucUU3YNXrRX0HJA4jMXGXr
+kVFtEB1MFM7AUakj7tQNEdspl24NAC1bJLJ8iT9cJukfnMIApsJu6zCbiGxPG8i0y8uGqLQVVKV
ZEVVmXfNyyY7R7lk1z4ehKI0H3GYOwvJmmej0V5jOOqGy3yoMyOiWrwk1D4HSTIU5zQsizOjuUtI
vdkB8FeL9bdqDQY5VusAIfx00M3KWWd4GBZzN3zCA6+70BtWYEPiTTvgOQDLmWx6JaIP10G90jv9
D5hGLHfIN29T3BeuJpe8s/qtUsV6xgdEkQpDoF5rIB8XsD7vnSW9naSu8AqhhCbkZHXS4KMZfA0b
gWN2F4i8BQNB9Zq6i7/qzd2gRpKtoPdHq/Pt46X6iLMRBiCU/ykeKwx3TQRBFL9J6wTIniSkLDdJ
I1CBQ7CqUp2eBhlw2zBPP7N4kFsrH9RloBQDoaZRfAJYsWzRJ2wMsErbVtOTA7Xeask3leyaZihX
c+BIZcB/L+v+XTRl8MwOf16Fkd8krzjWDzbK5tkl4NkUmgKXyTo27iAp0P13I5GJjSh2oa6JY9ar
1Mdt4In8MhcqoOiDp3u3Gm+OsxhV767lMZ4TdrYUGUHfQOOjCQRkP8wq74dIKz4tqqaTilfYvnMT
5cTN0WNtYTKCG1ruHL3ENI6pfQ08YnsinDSV7krop0oAxnbaYLoODdO2qVgs/kR6WJ6Sbp/3/vBj
rFH4UwuncTRtsLswea1ZFzwV2jSlD9SyEuwMyiQ7NfSo2QawXAFOGfqisB158Qa5KgvD/uXqVQQR
T8K0ZjgiSsHatyxOl0ESxEwuj0FSv/VwCMabw4ppOV/E5qi+x0nSLgP0T/fa7a/lUAx7TSeIA4m9
iVt0vPClN08Zjr4DcewZyIVV0DqoH5TXmoQsYUFFSiuHdh1rvIokTOp40c1CPX4Xk0MIpqHhoJet
ZO9fypFd/9JGNH4FTl1Rds6r1dwUcRDSThWch9DPzsTCppew1j/M0e2PTk53oUlZjiDmjLf2QIDm
70zQzurMNe7RflEylZ2KvA93ZkisLiRj5aiSdLFlFfZAH6DYj97k1ldapmyKBMQcN7JaaI1TH1Fn
2Tth25tZ4pSUPkrlJLl5Rh4+KZ32s9FqDVc2283c6RqSNex4bfWO2NJD909BPXzOI0c/6XmjbjgQ
o5ZQODrOJiaHQI8FVHlmfwL/xkNvFs1DI7dUGuJV3LTWa2txoVEkHxaNYsb7holp5UGqONEx/3JU
v1sXcjB2ikqmAxSjeJenePdLTWXUNqvxiQCMlDVP3H75RENjl12R7qFfgyA49LGvfcWdv0eTy/Sq
Ws2pRab54BtVStJmmR7m07RK8qMN6ynz7TcckdVLr/vjurWz/BT0qU7nnSl3bCS+D6jgmW63C21o
+0ffU8hAUo2XOnUERFGMASxX2xtbsFjHDaA6ncfrY73tRnhb88R7CoMyeKJTOkxOwkwm9TpWTOI4
8lpSkwEwMS+l5kWVWu1iKzGuqPX6myHzeu8k+ns46Trnw1gS+2SL4jQPYCarqtYyq7VRjvV5UFG4
gn1dap2nP2REm+PiZRZJ6vbiRPSzEzrDiI+htrS86bgx/a8h5ofT1s3PjrDChRozqBVqPa4Lt6dr
3g/D43yrCEzlT62XBeXslNa2cR5c7wsKu3eHno8CXXZ7L2iHteYEw3tXOOvG1qyXQXKZVoXTHAR9
RhG1+mnelrq6csMi0Gy1wQx2bE+DI1z3+GgXmr/VE924UOPBqtWpHn34ot+TZZM/q1ZwSXBxf3Rj
Q8yzNYAvswZ8ZuBWoCNK5V0tTjZ0yTvX11mp0+L7MJLNs1TzhGzMrmaFUWRyPw6F9mSJ9m3QR+0c
Wb567TogEq1lnLssOeOlMfbzmZzu0tvWpK9TgC5xXXcBazk6GqGqPzOco3GsjfCopl16cQP3YXYE
1a157T2C4XW3M3Y9A8SilcwEBb3N/YzmqqdT0jJOcIEuCFu65ewray1bW5p2znc7JYhWImlXRqM4
mMYtFQLvmD0gjqgOVmJGG2nRp83pqdRtLa0VbcV068UVss0GTZhe0V0pOucyZNGAlHgwwWQNAMCc
Dtp23WgnzxAq8mfjaXTzcm0g2wOPaURXlvKUDabvs3Ej5cFQ00OmEGLlJp6zwD5jL01SejAcsuEZ
Y6qRceaRSqKPKMgBMcnK0K+iqHGht/JnmUMGpHeHxMI1NJZrCYYrmhzZxk5kcgoo2psYeOaeOETi
JTIWanMVU7MXO9EhM7Cujr2mvY0ieo98AnWDYNAeXRYTXALyE9wr1iqI4+fWMa/awC7fy+qA7QJr
/BxEzNIG87h09KCbpGUpBHYIoPqUvI6Bs1z4Kqa2ebal9zSyWUaZwJgSKikx5lFp/kzDRUVm6J3O
GFHFb2Helq/R0IcEieZfHTLKMKPFyC4TzSlS2ivCb33Pck2ys6rtx8KpKIElnbftwgL9fyXJE5eZ
spz/T8uyCINSvTDe0h1ZZ0OGzqVx0CoFKrzcMWVwbstymTmZf5kPZcPc4kfWxpS4zlS7vzUUxxAz
Kexe2XU/KgkbVqYD7ArjV1NbXIIObiFzzmSx+XjcQZEbbMXDewT5MtAidMd5ipQTOTwICdu6V1be
b4IaL+uASm12ztYl/qrSSS+9MBCoBoX6Y5xuhYU9/oiT4Ard/AWlnfy+MGwkHTxrGVieci9AMyCl
NJu1Tpdn4fQJ1gdQhVPFq92B1IouNFy2iZNhQg2s7EKSbY4/I/QoYjglEQwsQQManJdWtMXqe5HR
hHo9ZZjEwCQRCvlxpb4EvniD/V1SDu/lqam0r8w3/E3sJIjF/Vo5K6qYRC8siNUoVcsDNC9eiSCM
tySdTbbJM8u0fN3ZjUut21DO87+aDzAJo4WC4mS62n41tYIuHSU5IAdmh3knOmZZyu9+F0bJHdeP
+EVe30NhUFApanCfwg/F0c1U55TDf+dyHhdt1okncmBd4KtYH9O4nbbo0a0OVOuS0sMP8bw/u250
aGou9XIU9iOc8P1cKB/hxa2wA1hLW8+/LMNtyqWbmz/KlnG2QyD0OLinFB86vWvsQ2Acq1yzPyW8
5GUlPARMdUF1unxtx7y+hRq2kyBl9UE4U42ukfvmg71P7ab4yx1DUhpL0A7JZn5mPz09jAmQyEjB
CAex1Sxq4GNnDNCeBuege93+92hc0wZZBQXjncTzhPOy81dVPgREUyVT0q4fYd5nvX+E0j2uxkmZ
hRPauQGTrdc50WareUU6r031Jq73Wmmli/kp86Ec2FXFDmmpLt9X4ZVYAmDxqQs5+uGliyvSkaMn
VljGKXdaWsye+oDlUH2oB1oUeWFE+2LyUAduoT1QMHoxfMS0811pnjFclsWHk7F0hWamIki5+aK6
z+Sz1sYTq5VU7uYHkdWnKOMxw+qy8xb8uKOtiwf9e1Jig54wZeZr2Zp7qeIrpGTOdJGij59PMz9k
rdvBUswzZSPNsbhDbvIuEZiEdopDmA916Nhcowbra2M3jNrwIvXMWQy20ZzmHwljNGY4TXtqLcq4
JtDrZA0sy1+Rw1lu6XxHr+nYHBwRILtkXgfrQ5O0ZM5lHZs+D51iYlXtWL9NUm3bIq7YampjPT+a
SsjAeks/rw3UPT017cWVvdyggao2IUvUl4Tu4YpnhDvJh91GWIlU26wPg6ZWizLh5/x9IJl00Rch
ZIjpPmLSHiNVcXYobllhBjRG8zQMVypX+xbtIpEuKAcUrD4XzCZ7EXZxjVKAuTdm8ChsJmtyB6yD
Fpib0VTaF7fG9hiir1qTuZ4cnQbToemX/p71xCuRKPo1UgB1ITcdsArY3aNSOU9I6kusQnQ2WeNc
lDp5DaKSJEc2tIdADllznM9zRWEaTL2OPbbu70iervxyGdLaPTRmUhwKp9MRRGdLqjphDu/ayBHV
8DekZaPGn28WdUsphdmxXVOR+9S1LD8AA8rQdiOwWsznWadl33fazGrJBAv68/z3038/Z77v+1+n
qGrXvV3Tm1eq/BBNh5ws0cN8ii2aPzafA3f3/rxJw5B7fz91fvz7zvlmPL29+ZYqrGylNihVU6rv
Cd+izA/q9Aa+b01v9y+n0wPg7P716H+fzk+BFcRfoIsJnwgA8fffmv9MaHsDcQN0k4xdDbu7s6zs
EGouH85fbs5vfz6fD+X0JjspeBKq+Oww30lDFYaZo2urv72R+XR+x3/7mOYHSHBsN6jKHyj0lgdZ
Iyvvy75IoZv+69zvFVIU1H6XTmsl3JXTb4Viy5L25rL3ym4nsqEel0bvteuxKH/1o/0F/DBawFrN
fKhOEUV13ajePN/d0jy55B4UujC1DnYcXNrMWOW5kbNuMN8cmw6SyHXCTAvWcuRpOFlBuzjtXhzd
71e0EV2mXzZhLMjfnMFB2endlFJ/i3LtQ7rjY6VH94p25hpw4ptZji9p9wTV9IsW85OhB/vcDftl
qgn2TTWNKoSRK9FUEWWmnKIpsR0hNkK9edId/V743XIMYHcVXvqZG+VLHsp64xbqStW1lxJF2aJV
hLPM8qlPZnx4jf3ipo29iJMjrtKdIT6MUoMak/1K/Tty3R4cjPPghMHai6M7wSePhg9TLW1+ItBv
WM+kzRKdzSlHkJZa6ib1rE3QEhZA0e+TdAUDzxWZc1VxM2r1kr1hM7/Uibp1FYGi2oh5YaHcNLah
od2tycwWzi2GBlJVinMytHpXpU676mEvYJ7xd1JoyGit7IQpY9siCVmh8XtPwEwWedrurDJ8FBkF
p7pAPVe+kRAzju+s9DHJO/1jo1TBIusc4M7GZlrp78F7XCQ6WofcKuZ1Wk1wCanom0a+HuBHL5XA
2bpat3BVNEYWKHi9DW7BaB/YGDwq5VfQdzwYtf7CzfV7PblAWvsxiOWJrLCd1qJ1Q8sQPtMB4DMx
M/p64R9AFDrgA0Ua99SFtMkreIuw1ZPOyGealcp9WuGEjf5kT0z+0DnB8jzETfFlGPpLa9DD1Leu
1eyxzZwtS1Qr91XZDiEq9kCoxUrvj346Pqhm/OShE+fFAz0qKEB6VHjXZR+8oyNqcRouCJ6i5+ZJ
JEruA8GMB2rj1S5KH9julIusyd8TU35m8HQb1Qk3Zf1Zh/2RYtxJ9Ypw4zWps9IRrWuVvgpDncJ0
qFDFSonhzbS76fbh0ulLUA38rKsOHFphbdjWr5wxekusxFp0KIoWUUqJTuTbMQrovcFc75ycsB7L
WI9OvfKchI9tePLrBo9TzETcJ0w6/Dlcu26UbwybcKDJnRa7J1CW5sZFalXX9dcogpOIATukgJJp
gURXhoiVGT2hFFg16KaqBktkj82RMBdkJ7G8QlevUFCnVybvPZNNE/BbTgKTMpHtf7nOIFAG6XQN
E+Apr/P4lJbRSCTENMTpsRuMCAQpF5WBuWW5yIg3j4W90dsg5qcnfd+c7/3LE+ZxEUlctE49kiZG
vawO8wFlRXWok2JvqnmznYfFeUqbB/7fp/Ot+b750f90WgyD/+dU8vvf6SF7mgZX9vL3fb//sdoC
P6oLY1fZ8BvL1iwPYjrMp2aSYVSf75zP50MbhdUBTcgia+14r/TIkxbRNFsPAoHKYp6zv8/jvpi0
wcxA852/H2msjpjWwrr+7f7vPzbfOZhEhv3lj30/1LaGTX0hIAty+h+/7+xZ2TM428Wy7UR5GOnj
/+Uw31f/9wMGCQSoQptNnTfjEtdu+DN8L2UwfpThL9+ksBR53vDDRgAOdJLWHDRA8UpoQOdvoK2E
O+AQ/bmC9L+uDEHwnNN+dI52dc2UNhexUSvbHPQ9i19/oddNv51Nx+SUwFavIFErkUuFaJxEx5Wi
kyI6qOJSoG5eGN7gAtwpH0Qvvc1o9OZeSXrrZpfKZoBiACgiQdOK7gHSu3n8Fr1MbJ45ABfWQHFG
mK6Sb8vz0CPX19z3/qATbu+0zHvu/ZjEmYE9vVBFsUVxN1wqekJAE9KXMqwQkjchtSEOxBlqobBu
dVnt0h7paZ1G5+ZH1ogPNMMdDefqxQvpf0lfaY4JFPJj7hj9OsomE7mts5r2yxRlvdIuK9h2h1Jv
AHfHynCqbHtXNunaNJX6zAYkvllKHd1Ktn9Fk5GVW47tqaA9OsQ/lNpawqDDdUdVCXVn5lImtuKt
NKNuH8WvdYpRBRNVeNZTx14bxRSSNiXvWI0Tr3GW4PKctjMUXLRz59Htm+rrSQJQuLWb5z6g7MQF
+Bh5Ff5zu3GWqllBNZ006+QTeYVwXzPvzTWmzYxv5TuUe9ECxD4bpsa6OBQV1jV0941qhOPdqPQE
NmJ8MzxkMT51YwpxI798qe3UwhL/xdmZNbdtrVn7r5zK/T4NYGPs6pwLzqRIiZpt36A8KJjnGb++
H8D5OjYTSV+5UsUSbUcgMezhfdd6FrB7pyPNYGjPftnLFVxMsqfqoD3gWqOBE7WLuWAdx943zy+S
aycjryR0iCFSDdqZQrHvIvfepdT0R6uFn0ZEwc/kB8BeIuZmZRV+sXTwbD6YivoHtQ336PtKfosK
ax2EECLINqObwebmJg0e0dOCYxFOv1Ixw22HyKIZPPJxW/hM+04YYjEWw7hp6g7oP7TotTl0SAkp
4S0ip6wOE5T1IHlkwIiSYGB316LtxdYIHXuZw3nYtEoJTS5ZU8Eum4IFO5K3De6nYUsJr1vVY/1C
eG+/se5VaBZnf1S/aBi31jM/U0YYzjw3ZR1SEW8X5sz6UVQP7L7ZNBMjaEYnEh6LxAfLgX+4FJNj
IDXXsa1a31LTflCBFXiq8zykkMBzN0XXMoJ9T3Imv1TWK22w+jMq3G+NguRO7YdkQfvdpnqdye0Q
Dii+fVpYftAdSqYWCD5qty2n9Fe7uw3tiJ7pZCxxM/u2k5a48TtUEIlQtqYHGb2vMvXQm0m31bsD
RF31lHmpdpp/0oyex5Ny1QrO9lIlHPdUVI17mn+qkH0fQ4e1ZgggR7YV/bLpxSLPgt6c6q1t0ot3
44BJ12Zh+r2wJROWGZkhxMKhMrUWca7vCVIr1q41UAjsvzbd2DxlVnOvZGN4UuBzrKnXZ2dfD7Jz
7t5lwkwBgPMnkQ7GpLGBFggVYm822RCsogAwYjn5QvepvldVLneajokhrXpzYYx+cos/KHW5jOw1
9wbaymPgdfE5BzszCfO97V9viSOjyGTXDHrcpCudiLhVnRvXthPYO1Nm2jEJbe042iX1sTJNNrN0
r1QYYuDN73LSuqIQaWvdeawPW0+hQ9g8C62y3aVkbfo9Cq0xSwWCkQOU1Um/Gmi0N+BfKXwYerOP
gSwVruYc+yRzFlWdn9rCcskdoY/aYYdcxKYsd5qIP7Usaw9D0peLKqHizPVlLFRo1iJ22LjSGNfK
xDCwWoYmaJ8HPSmUoxp6dF9KFtOjoiGySRFmq/ZIPJZimsvChLs04GdbUWq8lkmRnulU2GCaLIdQ
SvySrVcoW/4vLNAtH7ZjEYcGjn+Sg8pZVHbjbE0Cuja0vgXacIrGJkW+pZGqwTZAzbhFqkmzbrJa
E//454vLFTKM3D1oUZERjU02S18r3bpVe+M+BoclsfQ4KN6TRm0fqgi/koHMSU3LzyH57htR6yjK
qlhbsMfzTnmieyutNJudVrAXwg7nHMK+a++9cUj3jjIBUqa3g1laG68PKafXBDaOKEyf558yvBfP
aLU4b53BWAthc510HfdYQ1rbWnVGuipFAjGhdlU8WLZk/Ez1k57bCQ56eGvSL20cjpp/nfl8otge
q1VM5+gLxXptgL3SGAR/t+2iT3L9W4fZSzO/9fB4ESBI89bJHw3NIyLIR7ZSUC5YBVoH6APR0aqv
q2rLMoKEuwDyz8iYdA/+PBkddPJVoREnQum4TuQW7Gu7AfrubY24neS+OZHyVdnWLA5QTVi5efTI
6d0yq5JPP7krIwd8au9l1Y6c1PTK6St6OkUW0xEb+3Wv6slK1UtnZee+fmWyqh/MWD2KrCrhNBYA
QxBvDRGcQiOvH3oaale5PvRnweZiMRTJWYSN+zWtkOQ+VjmS/Jn3hA1jIQu9P1dmlDzHdasvh96p
b5LC1+kRT98tjNL72nEfQAHCumHmKUtMmWWjFTdmxk4YsVX+UfPuKwtSXqP7yTmU8UI0JsjjKoTa
R7bSHiiJvfQG9CCKyfSjPtFvr3d1qDtrMzaVq0KBp6ViNNyIsL8RIYNR2jjmhhx2VA2TgYGqNwsY
l97a9GQUpb/VQzM/QfoYzkMZJgjFRbcRiZ8RpOLlz16Ll5VQ9waFCsxFysWMOF2bbFtPb9A9+NVK
MNkmfiAmuB4MrMg5Gp34A5uT8VA2Urv1qAxOxgXOCr3PLLb8e7/wrCNRQ/0iKQd83kAT1mAxJ+Rb
RhMQc7iVFslBNQrWQNNyQUgG30DTTNSI1r0z248kHsBwwKafc+BPeb4pGwXB1qSApXnUXylOa5/L
+uO8ZEkjJCxOqKNT0Cx37xrxZx7NL7P5rxDoWWMvOBgtNdZFgPt1Ack+2BQZXHJBw3sTtyB0vmdF
+i3qlxRTDSWvjyCYv+uwKdRby6o1Kc1CbA7YoO8VSYxlaptU3y2Q7J0rT/70Mv9UoXdYuiRarpTJ
2yc1vdvYKhWVWjBD6VMDNkDLtDRdmvHrtsJfqUyyKWIQvirphxJfyePYo5sfXe1ZBD2a5cI/MIqQ
vpY7/U1fxrT74ZATQNusMLPj5WI8OU6boiCn1K/xKBDQy0tQ81wg2VooZlIQwYliluyt0xRAGY7d
8En2PORlIOVN4FXqjp1jshCE/S0k3r3nJDQoko7KRqFPt5oF69bknTFj93Y+u+1ktyS8+QA0pThV
VbdEJ1jfcSbi5UBWzElzzRs5OdjqXD+XUlOveMq7rTeVITPTBD9Ei5uzI9QXo1UP81FtHa2QphTg
J6YPkSUGXGInwhs8vXXc2ljkkG+QzFAQljE9MMLP5WMjcX2moSW/lK29HWctjvTA67ST2ij9WssC
Rl4Zq3do3EPqGWhgy6oNrxLYPVvRERzaqIUCSwev9Y2s/XEtTIPUZrpLldvKx0oxqisrOgv0fWMe
w8EqUcghcxD+ps9ZP/h19cy0eOrcON7oTd2u1Kl7V9sSPbCD+oxPMZ91wpS+9PBFhj7U7/ypTlzq
oNjM9M4jf+BIpN/NDOrpjAafDSiJxQzvadwm39qTTYHTHZyqIu9AQtPIzgrla+M79i1qguYQwwMi
a7A74cr+JGq8xnGFwCCwgkdj6mRGTTYeqvmBRTiSLkzAICmCu8dCFDaqWBFsafTV0MA7Z4UKsT+K
ulaYLiAEuYgPcfYev//vqJsw6LreMZjmKz9K6r2ZjfRaNTVfa53TbPoJphn2U0lAFgevHhkb6yLb
uzp1oRiyXIIOGNCmv2IbwjZOyJeZcQNrc8p0mRh0A+GDDJ9ulSNzx/dfWWCF26R+SJ0ATRPWYjo0
Gn4ZGtd7byrmIwwisbU21ENVKoBRXdy5dpq6y9ByEHNE/kvgAxET2ENXM6YvohQMYQgQlVtnBO8a
FbG/ADr7iL1T7Os1yeO4/Dov/zwONDLGrLuNxhxNXtTlz60uvzH6+mF4G/sm06ydJctxyLvbJlDl
IumRM5q9+lRrrotDG+xE5DjxLrNYygf9GCHOJCsLkfk09AdXEFifVaN0bpKJjzzpaVE9LSPBRqEe
P0u3+ximeXkvbP9ed7CKlNWQPGeRvikl9UmtrZuVG7jnzrOhfrg+wYlODDWuzcr7iIHwarA/qhD3
F4LQLiSO4bgMIQEekRc/KiMBPytXeNVjbalfpsfqoVW7ZpsUSbabZLNABa70inkipwLxpCTUx6qG
3Hm1j/qbpu2sc6sG+JTsFZ4puu81fqUwZV5zrPqLdwcCloRIU7HlPVaZ5N4X2sZv3GjluAzRepVX
t31Z7XKJX8U0tZMXEXSCvDXeJqE+LAsnKHdKbIYHByP2vPm2ynhcsqkKT2o2OWuyhGZrYpTLzDHG
DQbholYetalxKsXY7uS0ap0njXLMNioz/z6zen3dsU+5b+MeWDPXSBGIJzKXEdYq0GAr5lPUC+s6
1+P+4ObN0xydOL/oFWF4buXezWlEjREHSO1EvRyUmNk8GQe5EL5CCDZKz+sygQYBzGCg7lnLheGz
285z9suNSh2dDjuiadaWY+uhLjAZrQKqfBvCyqydg9x0SQbr5zHJxV0pXuDc+kSUUoTPbXH2wnJX
6H63todoU7OuO4bsLBgO+9jGEWk+xFNbnqzKbNlhL0ZqHIUbUyowmoGXL5oOyK1kWcawAmGA6sR6
8Oxu3xHDsIpD23jSzBrTReO00Q4tkg5dQtNvWubQhaZr+bIvfY/TgJJlfin0fJMURrIEqmgfgoAK
qshB/6ppC6taHc3v8jIHVKeZP2hhVJ8dH4gaTlNmMN0zFwXz32f6iEsCUjYwyJj0ppGkyXm0hnia
s1lCOAVLF70ObSrJEcsBW6dywf6W9gNKkO8+dMQY4YFGIqjB6SWsiNwRtXYNFDdeZlAPqmXD/A6h
3vwI/8yWK1MzjB1s6GCdD52/16MCSaUbh6Tf2evObT9jYbszCqW6NghijSiWrg16ULY+OrtCmHv4
Zuk5HeRLaycr06x9AMDhSYK06DQc29MU7PQUVDI3m3JL8fEVLYyvKqoWTVUYR0o1t2hMe7QTqnG0
07EH0VJ+kZ3h3Cdsw22H4OzcDWycB15yIyj+rwAzlit32rBU4ZdWM/zrHvBlEFbjh7h87lwLRxji
44CBkEQGd1eJQ8ZW4ghfNS2HVdea+QoDPbVxuyjusxLbCScriS33kKGQXfWVsqx9rvZoawBLAn3l
6E61ppq31LvUWkdu4q+xymMQYZlktYa6YZJBLSGzpa+iLlV6zdk0Vs79DxliXRiGuSKpYmFQPaQo
gigIRA2e7FgC0+hbSLCBWq7pVPlEfaCHwB3oLEJZ3nKunEOhICV1ShxztBZG9EQO5AcsvzudTENN
CBLAQkhKDjUEMBzlqevoUQw5g3E3vQXY9o6d8++JMiYZ84rOfM5qzv5bqkAc+aNJ9dsg6g4FjzY+
u5SyJUmt3YjuCulZ7BAjM1IOWYalViy5/cqN5sDqwOL7tuVMnX25P9vgaLBL3UD+qc7//ew408ix
0EKCZW/8Ir1GNiW2ZkjnOFLqOzgr6ia7U/EtLHNXIUgU/izuAku8UIx/1LUwfSC9JTxbQHLmd54C
ha3QI3MxOw/SeLxxh3iLrRXRagrU3zUHKA/MU591xDAyNvudDfMJaWN6cpRR+5YGrHfdZIUAQyFY
rXePqUsjB5aS8uRK9VkKgKF0Rz74dWsck8RsyWX1EDUp6r5OOv1M69dYyHlbGrubJvQELlPDxM1j
l0cpjHwZ4y89NqOBTYZRjGnkrMvWfwDYVV35afWHlrLMHYPOufKNwTyLwYCb2PXBFwqXzy7dP6O6
r5AgHfSOMtHgG+mnlvKWt593blB8s30o6p1te8mJuvzWa1iL8yVQ+0xbEie+ppCffX9xI2PXlFaJ
FIpyamYRsDKUwVOTc6NqXn7P8kwsWM9+w0Dak6EVOBusAPaGTDgQ8IX7qMf+evKhntCA6gsjCpx1
b3vAOaZi81AI56safAvTYp3Hyp2m1OWt1VNWV3yMGYThBUqJw4QqlfA1dB6dXd15XYcNsDEpHYIZ
3XuO4ORNmuxO9uKeekG7SNSwPOVjXZ7mn6QPx6q2TOQKvSjWpWc7p6HodjUe/mKhh3q619IeE066
VNQh+Ori+KBYYO40JtyrHm/Y3dt3tf13qoMlEUlgSFfAoDrOBRyXtaJbj7oC9Ryj7wJxTrhgx9wA
sOAFEB3LJDxhZxMhFgEZ7bZJBon/JZOr70L/jLSEpdW4H5wAdJKfA1AzR3RJtoFU5pMWx9GpVp1z
HJf07KzRRiObGvf90EB4YVTxUR3i3SVo6buWs229R9lX8U4n5WDTYFxZlSxkFnWpkr0r3ZsCqu2e
lY55X6b8MYWYQSmqo6NQVFHtDRYLHTUK2lAlJsGJ5e6D7WjykBU+vWUoj6qiPztBX6/9vmejNwVC
jvp1AHYoNCTJYRF92QoE7tEtM+bM5UyZSjt15w3GFxfZMRkKbM5YvoU3ekIkQfSFrqZ+Nif3BmsN
f4XkaFiRSjNp3LTyoaSMd2hJQuXDut4+crCcehluMXjcxRoee7vieP6mGeEfsi6y8wXCABxrOjKj
NLC54YR4D+bBCHppnwUOxuILTQ/cJtvULgI5RhpCeFWABlV4MdRmaPbS9pUNVijqKrqPZCLPg50l
rHyHtAzWyhCeglgOrJqTqbu0shs42wJJwXquhqZalq+stiR10AyaW1HdlIra7NXYj5d+Y5+EUavP
oGYkadhBdWUXyaeK6iD6Z8Nyz5lsgpUdm3uFaWZFKaC919Cl3FK2XYZxDtO/VLrFXCdsq1ValjnV
XNBhIihOgV5q11VQJ2uXcF0byLpG1fwkAKDa7sAWgCY4vXnHW5l+LrcUJ0fqRETHTPUAp236w/c7
mYwVell+rjy6lpJs42FM1uP0tnesZDsRivTAxZrLksCnloiW2vpATPfWUBT3yUsNWN+Q/TZsGbp9
HRMANcOx5hcZ6TQkHHi3JtSi+ZPXeBTWTuxn2znoIM+LP+BUp3cl9WXmfRbQfTOVfgxPLklUF0/j
GIcbhJHOxkyGYaWaZbjVghgnl2l//S5nJf1pScZstkfYQTVIC7+NBXTZviTsIC0nS6kXhIuirepb
7tQzLfT6CkqIj2+hevTYhqELv8qyvFp2uZHcdXF3O/RqdRcFTFPlVFSYgPGB9OwreiAC6bq/N6MG
fX+iaY9e4O0FuukFnQ2xcvATUU5aDjQHrqDa0AyIx6MSgcDyh68KMX2s281sExqf3dYxr3Kj/yOu
/ZiRoiIqA0n/lyDYGXb8NPG9DgA6lSO37DOauHwd6l7y5AXDN3S/7ouLANUa/DOJj1F/izEgWtdj
bp9qYXyljogJzB0/Zhl7M8Cyf/6UBUFyzkbUXzZ8PXoj+a6eVXhDcodjYbgVjrtqWf8voe5S0Jpe
pBs6yziwiC1ycgxhBVy3QuuxSSg9ztlaO9BxsU5zt6jMWn2vhkbJxsRW9kWWuddjj8qtHRDk5kje
AS5GL2HvuLvMr6+pyvb4c6Nv7Nc/ziuCLAW0iQ6FkhH9k2iqKhUkJnmVtYbg4iC3MuJdWMr63quS
8qjF5ZdRjB0q1pQqYBbr1HGh1fpFcUcOS34nNEjnDNb5qXfHO+YEPOK++9nT4hd3SsKZX6qhvy7V
Lrhum8K6dQaAvFQ/d/RRADs7AP9NJyl3euFgeAEWtFDY9mxmLmSf2OoS2Qfcvn6npq7yECAJuiuK
cq0YzUfyVya3mo6I0PFMigoUKMvwK7C0+JS01YlCjNh/fzAa/w/EUgY2I0pQhRjp19Lz+uQE2in1
cTi4HUkO/gQOpV5W7QuFx8QPX5QJi2F4KWDR0DuMU4W6qNNbE5vmLhhkeeQeIYrNlcuuiFGVKsZT
H9YKfgBY2hTPKHBaypc4MZw7CXnSm2BQwhzao9aoD3jXuHZwJc/F6IbX7cjz1YBaSj0zuXNcsbf0
lUo57IWQm4rVfB6tajDqJ61/qto2fWTbCQQDH59wPdYlHmjilArQFbkAbJdcwijnyrGKFbIAhoMo
xgBMRXD6lnifetVVA3UOcnAXDNLa2kNtsJIkpRxr5AAb2ao1nKBpNOtRnEidRUlhph+gTa67ntJx
AGl1LnxJETdI0aIP8HCtpTY5GEzK3GSj9CfNM2lb+TWyOvUjPhFz708IAVBHJMkhcTZK91GlHn4z
gxPsFi4FbrolbQeEy55YGkpLHmGQKDep5wALxE5oW0l9kyvjs4BefpoJsN2QiMX8T/uqdBaG3gfc
XQOHGKWOS1jrdqYG7sqjc7rsU0yM36+dTyYpJdsnI8EwaHuaPJYRUAyWtux8zXOvoBQtSOamDWAE
z20KQdtSqhcp/mj0bgqHVoNrhGVYcXVCqIqu7+lkajZVW7RzfpWVtzAu8o3RikleJtVVW2nFc+2B
D63SD8J1JS5qFp+Zx4nNpPdHkKPPF9bEiBgSH3m0RVmo7/1zFgfnGpb7ValRnwkLhIITs9CYmIVB
E9AOpVg9Ew9qo4q2lpaSAV2f317WqX9Ddlgk/xkSmoxmm6ZiXNAx3MKuSERL5I2fhM7B07NH4fY2
7RqVVX1Nay6cOksyocbkjKFx6zQWinzcnlHx1GG7+9j55cM7n0n+LYjBpvDpgOYxdMOB+HURXpon
zdCOKVhquN/Zag4vzfXm7AhH3+rTFDm/xN7a9ZrgWvGkvk16qAcA1YbrqELmDcxuthil2U7CBPze
QBpq9cUZDcYDeFMIFnwFF4xY6wRO0BkcmpPVWtka7yMrO5jEy9HujCPAbfjBQ3Q31OkU5d66p8ij
o9sqNFfC7oVbxD6pJmtDncnopIbFYnAN+2jWDs03iHuliv5P9nidGoGU3xxM/aw1enNlspZngHtM
BgiUIgUdMozDqZJes28U+TmMwuHaUfxtNCW/5K4THmsfBvakGZlh9DraMkcL95pr7aFj5XgCn1jH
uQD1B5K/bBsbEa2KpdZA3ojzYpmJOyUw28c6HbSTO5C069Tko4QDmbBj81n4fnn2euUOqn6+6qIW
h4Jnwpxsx23fAmoGIO3vhZ7diUwdaY862F3RxSxAKOlAwkA62Xa0zovGx4EATbAsqUfF1mnuwtgh
HA51YI9lrPyGIAvyQuRWTcIW96CmPvQsY90FNZdr1psmju/AWCq1HnxoKS6uzAzsHdW7QWb+fWoh
FiwG8gGVwt16tU/qDrIn/Ewy6pMPHuagOqEbFVZlvBmVsfzYlILEhCTfIEAwuIhsDOeXoqvU9zhN
f9sokS9KHxE8nOpoOumOP+/+Ry+oRAYK64xkylsCzEEg6raCdmuS0dzt4kXb1Q0UCeq6cyCnZkK0
ttSto+RIXgqo+XkyIlgXH2jcR6BpzGjrFxDVK8/Qdm8/a/On+alWYUuoOFIx2dupPG+Xj5qMXJlX
WXK2BtPAUKE6+yqO5GTXau8NB8RRklQaeaFluOqFjg8a85MR+U+pHX+eV1UqhUXhhelVZIBAk40C
uFCvkr0Cq4y0n/ZDruVsdxVfXxe6Y9+IMTs5hhecaJx2KxmzU4LxgUhDMkbOprixq7xjJx0IqwPa
2HSsd/QudVx85CZn+HpyS3wMsSQ1VreZJ6eqtOubyg3vcQ6Aj1OCk1qy75pfdISn+9hzPqgSLDAe
eAbuSRkyAyvlRK2cf5r/rA0zdf3OGb7kD2kKhTTT0LkXTPvv90Ne6K5nURY/CxsIZxB0Osufsdoq
FaWOqu2znaquh6kRWzMCy65p7007qW58E8UdUhCkJORTXukZz6ye+ksfTNH9SBHjAD0EP3sMzndQ
rWgvrKWg7nmeXxo6k2Rl5NeO5RKHN6TrvlS1Q53nN98KxSpuLac8zP1cShIHljbl7co2+5vSJpjM
TfPd3F/Mcm/nFD3owNiybq20biim2PHXitCzupDbqqBAWKdhd2wUoz0KL6vfY0pdMhcRF+qSp4lA
a9hyxjxX/ICVA+qUaB7q6TOrdXX22k2FKImSQHYFtpiJnVNZxbIabNaN2N2XkZ3fzmVe6RIQn6il
snPkO/hRVbmco/hcfChp2apmqSokr58fc7duRGR3VXeWlmvfWJXTHvh3X0XsfR2meJL5xS8aPEYU
reZEK8Lk3LUZZhTNqdymKyKN7kyL1pmG6Vmdxjpc6M4haChipmn5UKS1yWIl7VZUkuwTk3ixFUrz
SMNEW80SriwZjwE7gYfZxtJ2+laGHctclm344uanp01cnIeVZqznTZnesF7CM5FsZ1LI/AKycRkk
WMnTgs5SN3nNkn6CPJUi2s1v0RrkO62GZxqcSD/oH2kN4PfKqRZTKpQ/vJ2ZBbqJoDLUmYnSkO24
jw6bsAJbbMBhK2vh1eomTb50TpHeBgldON6ITCAq5wdv6rloUku3OVUA6icbJDzVlT5LVDpDvVUm
P+Cs3KNar69yzZwLTsBnG4MqgYqgWkUivPPaorqD/LfGdXAKKTtsjb68M6fwu9ZpQIuOOKtcXKe0
eRyqGjiCVwMofeIJxFMXsZNAw84mVUduaTWEaLw9LpjTPPDjyMsNZFGzNqRpKNJQLrlkVUI0dhJk
wxkeDpwWvz8NpvaxK91u5WhovvXAumavNxdNqDY7m0qnTjv3d5j/spOJinGl4H7fd0h9N773GKtk
nZg18mSzrl8ob2ZYjcbuBorIY9DT3p2FUElAtJ0R36dzwINRoN1MqhAbp+2ep/CcNZJHPBxCj66I
xY2u5p/qMMq2IkR3qOcOKxd6Ti2V0N1Af3uZF/AEqOR+8fGob8KEazeHZdxVEkYZ8jQFMAL3pi1t
rDm5rX1uSjqijaQGrR9lS28bMMqDH/SfuU5sSmvjxLNb3YxUVDvP70mdEf4ymMpy+Bytw3wl/utr
/9/eS8Y6evCytPrP//D+K1HYJbvD+uLtf7Yv2fXn5KX6n+n/+r9/9Z+f3/I//flLV5/rzz+9wVEY
sNlvXsrh7qVq4no+HIef/uX/71/+62X+LQ9D/vL7b1+zJq2n3+bRDP7tz7/af/v9N3W6U/7rx9//
519OX+D33/bpt+Dz3/79y+eq/v03x/q3roAmYpqnqscAxqDVvUx/Y9r/nuYpB2qdIiU/sg5Is7L2
f/9NGv/m7nTMaTUO+5a9wm//qrJm+ivz35ap8Ie2xdhMtLqj/fb/PtdPp/2vy/CvtKFcEqR19ftv
P4/0QpvgoQYkzouRFIOxqpZIVHeVr6RbSCo5JvkKHJ7BsvKHU/HnIX88xM+7nb8OcUFSBZAdhOSw
9ZgQg3CFBSFaMCsnq7d/+2tf4GLF19iDHzRqRHVeS+tbvFzGx1CnmmU3BIT+2iHMn2cbQQ4CGZNh
R5dZZYszauWA8NlExKkTS/jh7YO8dpam7/fDVDtgShmHOuYgfgaykBgZrF2eruTvfYvXDjD9+Q8H
yIHvW4pJGERXp6BNqEAFD6g+I++d2fm13z/N2T/8fgbS1qxi4iJq8lxwqcB0eaax1V+/fX5+Hrn/
uoumld4Pvz60RDR0Pe1Wtvqxd6jiEE++pZTVp7Yce4egiQ66eA07xX9nsnjtzrpYnTvJGNlN5Jrr
pGzV8IYUA5oovpyOK2ODde3bX+y183aRQQ96h1vLQ4LuA26ccqmhDC78Ucs+vf37XzlxysUTTmaI
kofOYK4bNddPpiMsG7dbqg7Hwa7TfiuskciqZCjyu7cP+MoXUi6e99xW8hatkbluY8fqD8R6uiy6
KuQV67cPMD13f03i/3crKBePvB2MnVI3kmyNeMjCRzfwZU3mIyq5ScRd2OAz9AoK0P3bh7voxvx1
vIvnP7eSKjKqwVg3JGQUS1uztxJp95JufCw+Ygnpw9Wgd0TEN4MlwInSKCesz4Nx+Q7e/R9vRYb6
i8EBqUnhSoq3WwTM40OEKfCmyOvyXIWZ/04H/bVDXAwPXdTjZaT7uNVEH6x10C7RFSwwbpYIhcd7
QOXXLt3FF4lJYmxjozPWyPMAVZXZH347UB1uYxKfvXcyRV+7AS++Ssao09nEbKyHobI+eGVpraFW
xe/MBq99hYtxLrbDwKxkaawjGQQvSoaflLgVkLrSMDOo7Omw+cX77mLIy4hcBguHMkp4QNHd3nzS
MCgtPcr71M81FO9e461is0GIlHSPEZrLt4/82gm8GPkA+GOc0QpjXWcC/2KplqG3yg1Her94gIsx
T+s9FXov1AVT8WLMvlGUeJgtk8D9lQPwwFwMelpIIElW5ZTNMjSL5zqzR3FvCZ2Oztun6B9HVQ5w
MchVtoImuzcYCSxX35JZX6Npb324t0lY0I8ChrTzQ/aSbx/uH68Ih7sY8hz6lXGjDe42I18r2XQl
CIt1Txh2u337AK89/hdjHO0I1+5yQSujbkjogleUKusxRW6+zoO6+6VFCN/j4uGZSClUnnIUf8SZ
7QUI1BvHm/zrb3+L107T5RPjkkHHCGluG4ue30IJe/0jQod8/favf+0kXTwXDRVqNpWmiUmcYbgn
nXHNzIrRNVCb/Bev9MWjQQ0tHeKBdGkdhAKO38GmSV0pQzC+c45e+RKz1uSHhdRkIymcfroERSlp
XvpNCCvVzhvYySJGWfNL58q+eECQLpNdJnpz62JmPGnOWFxXgyNPuE/jX1kSmmyEfl4SJhRIDQiR
3LO6mjREp5tdfltWFE6uZDE6yqEWvmPdskOV5q8s1jjkxWOCyg1xOTXdbQt5ON4iqEKji9BUyHdm
l1fGlctcZXi8npJ0XH4jaclyU5pGdMdY09p2lXkWBfrIaC3laKuozD6+faWmMfFvyym+0/Qw/XBD
QB5xLRJk3S1bTB9fExnF1ddKQ1WxFmOZmbdRqMUeS4/Yr49KqOXah0FHYXf79uFfeWbtiyFhcE1W
pBTntoklmpWvxzCWTCIg3v7t/7x449tdDAlGW5PmphXOVtKLoMGkunisbJpnw9arhsZ7zoXeIbeH
rmZc92zP05NmQQn4YEdoYd955v5xzcCHuBg4yM4zkfGSHkSyCQaQoUOra8fpnbDR0/VgRd5Z6792
Li8Gj0J61M+E5WAq65RwibQ6gV8VEJzxa7endTGvVgGJ01pf2tuaeHFtr1u1pj0VudSHXRo0+Ja0
EbzBV3ooYI3fvoKvjFfWxUAiSbznUpTm1rTdpFmMZMOhWI684qUdeODfuUKvHeViLBmxyKMRZKXo
e3G0NmusACnAypWvYgZ/+4u8cnGsi7HDdB0lDYt+xDTg1aiCzHYV54a1+bXfPn2xH55iyuU+fjWo
/6EWJGRZqXDsh0x7ZzR/7bNPf/7Db2dJndkYJ8YtyaXpQvHV53Tq9P3aR78YAeArpnof48oNLDHe
dm0K0bX1hP7eWu21D38xBPgA23JJf3cr3MTZC0UWGxaH+i+emotnW+YthkpCgrZExutLPWnRlSuR
+859+dr4ZV080qBjRru1uK5qVCEnaXZS9Kck8T5AYboHn7sVkbmxcuLboZK8fT1emYPm9LcfLnZI
z17p3IqLnYcfEe4gkmt6Ah10sOHu6EELqON3DvXKY2dePNypa/jjqIpuCznghb1O1G70OsrTbd0h
XHr767xy+edewA9fR7YWRPzI7baSB/zOqZHgk/wevbNvnj7pP8yel8lLNTwDvRvNbqvqKEV5AD+J
iJTQHA+01N0PVRY3C8cN37nZXrs003n84buodRK79hj+L2dnttwm0wXaJ6IK6Ga6RUKyPE+xndxQ
ceIwQzMPT3+W/nMu8nEiq8q3rgQE9O5x77X6fWtBWqgaYW2R8FxkCvF7SOmCr0ix+dprW4U8g2aY
ZYbAmlAB7N00FiRHJ56wlH1+/VOffhX1Vhi1mYZWOSD1V112ti39oajyK69EKvn5LU59+VXgsx2p
DQZ0Egpoo7F9Cg3Q09eqL/OPz69/YuZkr0KfbJChjgZzCsg32jp61W1Ifd/OHtkewE8GrKXgx3U/
P1KnP7/jqSda9QZWqmXSxUAT1DkGCwGRjmx6rz9z9RPTFGs1ukO4kWaYukOgSu17xLEY8A1cTW3K
0TX26y89grUKeXBPAOxb+/89gjSpireOdM6vXX01jgsLWKkbG0PgjR7S1+PV26+/oNUQnuH/4GiM
q9cLlHlLzfeRstHlZr1PxV76xWdYBXmM4q3STZ0FvjQ/KKF3g1Bia/7aC1qFNTk6uZtEXNxtXVKn
ZTxDXLbj/3us959Tvb/Pek70T+uMtqljOySfM366SQaq1zxNnQSQIhdQthI8O2qPzx/j1I3M/3aE
RaxMMKB6H7Afvx/hx6VZfW9N6XssxIWdFGe2Ek8Nv9YqxNsF1D9WdAhiibET4XQNXvlCA8BvZxqi
Aj2IBwnJ29rWofzio61iXA+tRsyxRsJzPzOfSMlql6HfTslPmRlgs6evzRjXQs269SZUSH0fpLYX
+3aa5D5Hw86ZpzjRvctVmDsC0wC8zi6opGbvIs3uyCVqnTv6wvxMYzvRGcpVrE+9NKm/8HpKJwFZ
+9pSZPlmmaiF236pkclVuJMZ4hW9itBFZORme41l71Th8i3kYoAh9VAUzm6x//xmp55mFfVk7ZoN
Lp1+H5FmgKyuPSoZ0zn4/OqnPscq7PsmVILimH7feeJHq02QhgpSPlztzKs6df3VaD61c0rBg9YB
ktGAmpvfRRhRnlQ8fP7zT4xMchXuHoUADlaLbs8BXwH5hVF1qOLHwY0uvQxC/ud3OfUQq2Avs1Zr
PLfvoeBbNxSzVH5hIo+xp9evXX8V2Zz8j9hDXLggTQIVMHzCqP5qWsXV55c/1VmJ1fjtQuHVmCLM
exku+l5MHIhmYYaMkkqDIKrgdTlhIzYgJlC+kPm/lT0l15/f/MQXWvtShwiRfMaV9znTxdt5zsst
pFrzQptdZ6fcvD+zYjh1n1XQ98hc9BzX4Z4T8rusIIFGmjwrmUi+XXt/vvYwx5v/Nc0O3aR2hqTp
9+MAc89olruiUIlPuth9HidfG4nFsRX+dROvtEF6aEUHRDT9sDGJXtLhOPefP8GJpixW8W52Ztdg
faI3GcZbo43uxDJcKewYX7v8KtwXWXmg4bJ+rwP69s2qCsKx+pHX7hd//ireMUxPYyK4vquN9xlI
qzGtLg1Tnhk5TjWiVaCj6Q0j1OwdQ5/2MOgw3Ht3YuVZQUzRyd77/CUdm+Q/loZiFe6GoZSzaKbG
bHG4Iinaj4aKsjXI6nV925v1mTnKiU+9TobUYpYgTcW7ynomdChSTNHujjXpnz/FiXHJXA3kEo8J
tZ6GFlQgJJrRvJLWma9w6oevQlnNFho5xWJWGN2BPOiLgunCQnL+1374KogTDIdx3/PDzepJV5wv
eh9fu/Dxef4K3NxLG1Ls+a44rX6aYX2LceNrK1ZzFbao5jJYBTZGxjY1nkkIMvdpD/Hv8x9+okGa
q6gFcShTPfe6vRHeZbHck2h05Zpq7+j6g0mi+dfusopdckgjTUldC+iPHxZ4ippu/6zbhcq+I09e
y7/YMFdBTKuvyddnTmAtowKPgoheDgBmPn8K49TLWkUvqCGnk5QaBdPO3U+H+E0Cmafk7EdD+f7d
EJRBpW3zh+ZbWG3P7bydiIh1Nl4MvhPJ6dxRcgDUQU9+AMYhVUsL3z9/qFPXX8XyyGnZfARbBlTQ
XiScSsC7STEWonn62g1WId30vc4hIjeAb3TvqvKdM/0b1/a+NiwYq5AmQZI6cmr3g6YQ95OZvedm
ftM61pnLn+jqjFVgU1LpCDEZ3d4bhby1Scwn5W+yz0TfiUHnf9Vgf3UbcSuHnBm4FoiFMsWi79+d
pdp4pUbFnmi/+AFWIQ61Xo6ZRwcCSgBjq56RCEOdf7PkW5CUAM6+8p1dcxV7Zeq6Wkb/GrSLMC5E
1kW7YdbUExricve1W6ziL4eB3wNvy/dgThQK5yTfq0JYe2qT3DNf5N/h4K7DTS1aoYeAqvfDkv8C
MHFlaswA5nD50gDnGqtw66lam6n/yvdiYFNqw2mV+pE4VnO35B48mS+9p//1X381K3JpwpBcMHSM
jfNu5dmhiuMn6AZfGkXddcjJQTdji21nDk+qo2G7FvGz03fn5gD/7mXddcglZot9Njx+ApGGrEeg
+M1x95ZitQ/yTLOpUy/kmRb17wB01wFYmWk/LQ2PYjTGTZroiY/nnW08g1QqUtzqMyPHv3sRd11b
4NmLM1utm+6NsTMACfSMhz5wh7o9swQ61WzN/84/XIjiqkxjniO2YQxkQt7Bh2s2C4eVX/zqq/ie
gRNSNVBr28jAknyZ6oZOaaCyzq3ijvnr/5gb41j87zPYUpgT1Xk0K1Y+BXvMtU5poiR/nsUr2Opd
POHt2WooIrJ9Cu2IvRb8CNWrASl7r/LoaNuS2iM8PHdsji6dvguc2NPyN1WZxrgbwSRidLfS6Zco
pLwaVNpdzoh52MXrR+ppvRiuhY6Eb3mODbYvHlA/LfNdrDNI3qYq1patKLS4vQHs3HgbYYbV8OtL
IbtOybUWuzaPR19BBIKOghjIoqOdFhej1NPXr91i1fXEWiqGZRiyfZdaL20IXN6sHzJt/loTXKfg
OrhkCs0esz3cSYWxVx4Qob95kOQ///knugX9GMJ/dWpkvRTR0k4ZIJAyN9lTmJsu8OY2brZLAW6A
ci+KBw+tp6XmmcHgRO+grwd/9L62HKxsrynNDmQGFi6q8d8B6gQK04gzY8Kp2xx7jb+eDDlnbwhq
Lve1gs+5LKCDLHO+VGW5s8e2+dqg8L8Cur/uYugRaMimz/Z23idPzGPlnRtH088pNbQzS5UTvZC+
6oX00HMioKtZ0E4is7dzPnXunxZJTXeRjGxmnumJTr2vVU/UmFnUDzbl5lGC/3TXW5PhjymLiKSA
x7Zxh2I480Ants9cfdUnRbFDKk6TZ3u9+BO6b0ydQJSIPyoV26lRh8xwA2FDz2vO3fG4L/f/bxA4
6yxVbVJG6JQgd5cS3aARb8nX8fVj8Tvl1JNRBGZe7yb3a40CZvx/m54jwsxdcijMJM84R0NMa+0q
16vnwI6GXD/TwP/dLpx1qirAJMdOyOTYAnlV11MFnqnuq/I+B8B8JlT/PcJS7v3fByGPsE4SoM57
B7z9zk4Aoyaafq7u49TVVx3BkABhFr0R4/UV7q5J5gS6UfTn847t1MWPf/8rMHVbGXnuIIw0huRS
DwVkE/vMiz916dXU/5ji3rKiD7fLItlGYUZu1PvPf/Wpb7qK9Zkc2gSSPMTYxLxqIHN79T1gmK9d
fBXhWaPrUGpI/VbpWF+yZ5nupkR7jCApfe0Gq7gOLYciA6F524n62wCpRwtrV7eCXIs/Pr/Dia7D
WSfVUnvShBapMntKhz/MpH5jz/KWY1aULGIXavbdNMSDz8r+o1Dn2um/e0ZyEv/blCLboUSUmjog
WGa+G6pwujRqekcgFsYRA+ue6RdP9FLrNFsNupSFMDwhNVxcNULehEMIIWAMqBfnBEld0+7Qdfbn
akROtON1ji3M/7rHceIdyTUg28vjapYsa3fZfv6xTl1/Fd9x5XV1LkuP/Dgg+4O1m636+9cufbzl
X9E9g6uLioiJXd4BkSn7kq48tx4/v/ip77CKb4iq3VJFVbiFdf8SjgAHhje3/VF4+MxL83GAA5UU
9ZkJxKmXtIr4hYy2duhUsh/JYNl28dz/CZvS+1oSOnX8/31RXjFToJ1Z2AokfC+/M+J6B9jkTz+E
i/bFR1iFfW+XYenUwuMcCgJs9oA+4MyVjeNb+MfAvU6DlfZikMwZxbixNTFcFVlaiJ+OPdn6ZsQ6
dxnPVt7sNYr4qA1ZJt17GLsGAYDDZn33k7LwRu47JujNmenyia+1zpGFUokv1uyOy7WmA184lEWC
UDdX2ubztnfqBsd5+l8NGzt0Z7tG7Gzh42kWjulynnbUD3Jy9fkN/j3hp7//7w2aLuuXAbx00Ffk
nWfhcA819TYLmw9LH3d9fW5b90Sn6ayCnymjJZQouI9KY+ZY+g2Y89Jve+2ikM6Zcr1TN1l1A8oZ
oEt03GToR8RdBVidJTlgfn31jPbMqHnqHqveQMY41JK+JHvDXHZluaAjHt6gSH6wmfL++Tc59dGP
rf+vj15lLnNkEXYBTO3Cd0ELbzF+67uvXX3VBUTQunWpwfWr2LT3K5zktzm6+ZfPr378nv+K0FXw
S7bajsiOLuj0tvQTG+qk6jxjE7vya+e3zjpNNmlGoyqrvAtCTkK/qQS9jW/ri3NmznUcxv/xBOvU
2MWKx7rrB0qMGhpo31LOqFs3JrKjUiGXi9zX2EnO3OvEl16nyHIkJBYg3W2QeEaxs/Sy3LC/ey6H
+URsr1NkxWgKuKtdG9RVFFiGdSsRTPheW//pDW9bpvPvz7/5qfusYrsfa5JKnbkNQiN/TOzovnDi
K9hbd7Kdn9jFTM50/6fuswpvK+ttTQDoDEbDuGsGE0NU8YhuCd1viQk+0b/Wq9urENcWVdRhLsg9
s5Jm6+Gk2dDJn8vDPBEh9iq6l76XYTI0beAo8z3J5QPH33+OzKHPP8apJrUK77iICyClqHQsL3bQ
TUhzYyxhFXx+9RO9n70K79zIkOZVLM/wcfdxMANZolajL5JiB8glR3nUKPNcbeSJidc6LRb9SSiN
lEfJxyZIKuuKks8b9gzfGPUR6IZ/3ME9qCn99vmznbrdal6v4tDpOpvbdUlzOdfdtSf0q3L+sKwf
rg3rFEXBhat7Z0L/xJtcE9OylI7GBWkRuApbWZcijtKaegAjbd63RXgmmfxEY7OOd/9rKPE4D+4K
dLTBkPUDuhDXxFvt5NfRDJz+89d2Iiqt463/usVcCNteGr6Qwd6A72nq1yLT6yKK70Z7eDdqjKJf
u9Eq/HFL4Hln5ytAZIJmVlOXRaanfmRFd06X/ynr4cyC/tSnWcV/iRG6c9xQBUk2xL6S0EbTRZV+
Yw+N3wAG+/x5TkSqteoIQinzxkhtbtPVMTT5DFN8kfZn3tYKdvn/6Am2s86g7Y15CXsY6rumKPdO
pj9Gs9hlEd4mioqusRMc3+H0CmT0oMz21ktkvaNo4ojBtXadhSL688c81T5WXUYouFVPNm8Q190f
WxxNTql6imrjBkwwuQrumfA98TrXabUcYXBQMHveTuJr8wbtV5WXz58/wokpwTqnNjNMI8wwOe1q
uy82sh5hQI5WeBFC+77CZ9a/4KQ091mBHuXzO556mOPL/CuojLwSFd4vrLLhlFub1jC66so28tI9
0zGcusGqY1BYCVm7KG/nxm5QtSgU8QF97bevOgTSXTHwmFx6ME380R226HOJNKd+9fHvf70W6AJJ
GDs1r+WYFuhGLcKDGjjr5z/8+AP/MfOTq7gnRSfulhnm4lSkW6vMwIKre912zkTkqR+/incdItoi
CnxBhQx3k2XeyTJ5+PyX/+9k+18/fTXqW2TWxY0oJcWT7geie+t3Y7v9ZR+G3mPVDm+Q/7/3qrm1
m2XeT2gqL+DsZY8ZCVUBLnRsjzAmfSPvYaQL+QCbEGeil53LsT7Ro8pVH4DOt07zvnI4ainTt7zO
OSdcjCWINaO+lEJvnj5/Dyfus07ETbRMSXcMbbSEWnvRSBCQH2BnpbiIimWMbzpmQuc2I/6XiPeP
d77OvLVnWRYw2PCw76ILutYLb2e+6IFpb2Rg7g0f87DPqLiHZroJr8wr94K+NZC/1Eb3C6jVZ5rV
iVYrVl2Fhb1mAmKVwwV+090GcObVwAnX5y/UwDn876gQq55CQLuE31rnQTPZysPoG2vMu7ZZ21v2
7I+dlIQiqNbC3MSN6TnSr3uwCTxr6U0xqjAw+zp8e2XHmBWNKEVEjnEE8R+Sarv+IcSYYZjLyrTD
ndlEYzOC00+EcQVkCM1u4YJkdA5wWJ068ydrVPk3OTtu9VwhOwVibMIYIXFLp0BDpIVeQ+kzunpS
u3lR8JC3cz2gG++kV7G6ChPQ/JPjppciEx3EyVh9sxwwMnkOMrepFvmHOm4EYs5Sa84VpYsAelPW
94vvlZNRXZKXGV+q0dZvZvy2/aack4mVbuEVWgvaNpTJj9E1lHZZloD4e9+pmuQysxN7P5Yy3/d6
3NyZ7cwRapag51jcOKMgvhCU7lQO7km2tPvo6GKNdhaWBj+RySHHRvZWDmUU8vymJ+Dsw+jewt0u
Nnaquz66iU1uy0CYXnIg42+ARdiau3nmOynrt2rm6xhiKXjo6QaC6M6q6iXAkI6jO7zNUHwOjRdv
OudQRR7d6s1Ud3eNXN7t/ndrpL8pNH8X2rvqOpjtUxH0rXwWCPlqc/SjxN5YXQ83MYEA1pHNkbqd
DhaKlNXCD+3qYvJMuOra0N4aXSfRG4fVbWxG4b50U4yk+ERJZWarY9FpRvpNAleXSSp7lE03e/zk
Vm3npfZuuxlK8Mgg6PcVp7dVJX8JxO1tOT2laY+DYbQuiwY3ySyxMYvbIc53Oq4LMxy+N5hT0nj4
gEuZU2WHjIMUdr8HXO/3WvxqztFz37X31sLHqWvhu5yhBWUev1eL9dMotVfpyfd28W5yJ9lU84iu
bdoikvs2CptysWLe6HqsBzi939yu3XsNRjOzu81xrGzaYviljZDvIfkEMqm3Yf+EZo/p5C5SpIoN
Fm9xFhd60r5knvEkwPlK1Thgf9WjWKh98aYby3w1bGdHOXgwpfi6TIdzJul9G8Yc4VH+GC3pjzmd
rnPHDfBbUahfb3Hech4B5BOovmHc5nGhKMprb9txuY7bZhvF+qFCANC7nOr27sVoTHtbTVcRZto6
Na7qqLvTMi3aVkkV9HF0gDC2SbLkOw3TX/LwLorm11Bvt3CZNovx3Zu9+2yYdhpw0p7T1Jnhv5xg
91ZECQm1nneruLQaR/qGO1kh+0ECpGcqCOPkvm+1XW+r2wjrYaLKAPRGMFLrbrReum36/C7Cw9fn
H479yxTZS2SmsLldVEVMIjPr0oT4ajfyFV8dC97YF8VBecmT6ZoHXcGciFhlUVe9NyGWbxGSXJtC
32VQPfwaSeXGbcb8uh2Bqfam+z4bcPSH6l70NfLiQbxTXccenPtuKnW7HMvxp+EyMsrr2Ut2DTXO
eO4h1hJrzxBq7stxQYZuPgGUpU3PRraxu4bZ/dE/j03onsFp8scRmWcFdXxng4++cGIQex6+aaXa
gnrmfKFR9NuBpfV2sofEjzpSUnto1N8XUP5PIIhQy5bdtIRB35vlc59yHOWTaePcd6Yrn1L0n67v
jGX/hEpm3sI35PNnsNG7JL3V5/C3NTc4/6y6QyZAAmP1NBSzdi+NnlKrpAZouU81A1FPobd168du
5uwTKeJXCcF12ZiWV1H3HOdO7dsWL+fFG4EA+nHoUnqYpEdDDxlyYecjEemfJaaHl8KLKIsxJJ3R
diED88hqVSjnKZLawidaAtHktfPUcE5xH1JRI4I5JOXo0qrs/KfLufmb67ARVzWNuJWy0+iOKonz
ImdWNdRTVO7aqW+0oDA8ZjjWYmT7QrO6n0JDUuPMMkF2FZoRY1hUvVVIyPaGUctNDHj/Ohyx281F
UR5ikytuTVRh5UHkdQ88PaQw4mCn8+BdqyI0sg9bs9r+0UgL+TRFHqkqZq7lwu+Upn62Uzz9DEOz
fFF0DQeGB+01TAtIVSMvAcYvg+THjOra2Nat8m6iYXjLCk+76hzIUkEH4pc4G/D2bhERx/mWfC1x
KY3K2kFgLptdmnfergNM9ZKYbvp9CeMKzLBRivABKWK8pRvip7RtdcComTw1i6X/iqIYHvZixJO4
Hgqv/hMVLQoMOC39dy1R00dSpOj8RpxfS16KQ6PZ8hYLh/lbmINUfFZRXUSGPt8mfNQfGUlOb3qI
FX6At/cr1JkI3C9l7u3bzNTvC2nXj7JAUT0XdX0he68hJKXtlpuustkRDCcI1WE1uYcljgx/kIX7
mnApgtZpGHBlu3xrydLAowjr+FCndbKFtPGjMWSL/nYSif1YeU3y/YgiMoHAudavTjN7hNJeax66
lgrxu55apWmbD2kC/VxWhJv0ypq4kvmdPVVtoKGYf4hHa3xD0DJ9k63uPFedgeXRIEcjKctxr7o4
2VHDZ154ljPf0n8OP+0B8QXF7WO6zboOZ13Eb5pnst2OCNoN1DLtAWF8tZ8BX9e+w1ukO9G0ecOw
N3xrJqNMt1WKEI6DI1wV10s8FNbGwSnwZ9SN4t5K25nqyiG+KsfReXNEhNYyjo0NSZkoWiwDu6mH
qvtoa45dYHSNk8T5hx1zkoN8yWwcUe+terR0bOFRyw5pPw2ujjw4Gt23BvvEa56EenxTg++MvEPV
29Z7SQ1bsgULZjgbV4+M4ZBNiWkFU9nqKTOPBSjBxWQp0nMWq+w1fxkmdW+RF9zClQYBNm9Ekdpy
R0klp7BxpkeR7ygU1X/yPi9HzdfzJa8jctSdfkBEXCi2Kg9ckd3WwNMq+1eRj0xdeXO6fOwKm4SB
zM5wOmVxuWmqEPoyB4rdqItNM/HfN1JapsmcqBSPSZqaP3IRPVlTqG26qNZCFp51+AQTBw+fJUL7
lhqI3vvRWmRO4bd0o6g+RCGZu4sdW7w2eDclWZBRZGx1ZqH5lShFo7Y93d9j2URhcj2mmbXxpmVq
dsU8qXkDdFPXfto80HyDmNYz955rIULcVLYWti7eX30afo2Z1pR7cujneq8mdxkOuU4GGkb00S0q
ezOYhZdcJXmfOQ+VhGNZ+arq+vZ6HMz5hp7FnXdmkhp5MCaF5l3W/WhpW4BrQn/MgasMW33qeu+K
8qocXWg3628UGKfDJsoEAisvL9KfEWabYj86aMKxMtRl5SfI+xZfL83yVc+YT2ynOIS0WuTTYm1b
aakfhc48l5TNMvFuvVBnEClDHHY3aQOn5z5qKUQLrGJERe3S5CBWO1M0BVnhzs42HkWTYa+hFmg7
V2XyAfG5Ty8Upr/6le8yy1tsIgm28yTW+01IWMNVr0en2Ud6y6wKcPxMbi0Ytoxzz8FGxU11YLsR
XVGJK4kBDfWSLKt+m0LOkreQzpz3vC3pYtScxlVQKlsr/EGVYbob6XktclyyrMNK1epK96NRGB6Q
DcvOfyVNbXUh1IViLp/szKjmm9FJWndTm5UmgXLFKCKSDGTzc7YAm94caxTK994o6+age0vM66mK
fRbJMHvW3UTFj0iwovFeH8sFIFTYT1Ynt63W4huP6iYVvzMSkuKr1K7FvFd2MWgXupjG+VsqhTS/
k7Ysvd/GmIW3RjVol+RFLb8QVSCoH61oG+kyJNELZO14CUFrWC6oPRBvOZt4HLuDCLIfSmfKl9so
UXV/kYRkO92bur54L2k0t4Z1JOc55qZyjGyy/VT3Wpx2hd0Olwa0s4q+WiGf+sYJmPRuyypJ53qj
qVl3t3FNk2JOC7t6tzg2qWZpNS/mUzzpTQu+GiVtUDJautpG567DVZK12MIYE8N4Y5XHwj+sSMq4
1LM6VxcqTdX8EsdeqjZR2WZd6mdzo5x9niqp0HIUbbcdettlVogo14kX4BIQU3+FQ9E/O2Sq25s4
7KC+RE6DvsoUtY05KsX/czN1+YJ2OCnkc0SBrqCtSW/Z52WG36mTkQ7omdfc47cUFmMSmzN5Qo5S
tnBqPHZ2Mz7P8HObkHVJ50ylbyxqZJtkxKQDTDsN82MYjf0gLEZ6HNIcF0Z9lj2met8aYCJV1zdB
r2GD7neWZ4bdTx0NcDr53Sjr7Gqc2uhooIMy6V3o2Pj03TTnWXRr0Wvmj17Uj/bNKMXUPuAhrBHe
dMvo7fuCwqRtPZrhfC3A7d3bXh+1z5XCrZpinKXSfI99XNq/cOYW9tUyVK5+y7q5CXelxHR2WaMS
zZFNc4g6pv44gaj/1SZRkt8ZwtLaw0QqYXNTUQ+X1DjZpMckFol5PTaecTCE13Z3Vltr5U8zmdz8
2s5Fy9K8jIs8/q1GDDjXPWf9OTndc7S8hJqRdg95VmAIbnHsiQNF9naOCs4EpxlkPXJtKhA0EX4s
EB+g/4PU798HOJ/sIqTUE6SXcdrNx8ZSCDPySTMf9KBVBmcYQzeX5lOpee6lMAtRHzjaHMwbXSVQ
OjeNoWWMtCS5j9u6cKLFp1Z+/GC1WNAvAoHrlF90WSvoWBMz/5UhShgfJHZrFDtukhtPFpvo+h8C
JzYPliZZmnUN/cM74gDPSX0nq7LkfSC5WGN4E3U2jZu2dmRzMLRBX96pYoo7hAtxZ96VKF6MPdzH
6d6puvLQshc+XLMpYMc/xFDZ4aveWKJ71aeZvFtws1rPSx9FtLAhoBaFWtOPbWNpdL8uS624c51u
mX5rsM0EmRQGyhhyq7wysfKNM0a9fZWEpTm/Z42jostOuJQVsA03lp4f8a2yXZknkfvB4j00nlnY
hNNuYMoz3OuG5mrPemu64WVd5DhavcTKFgSWsV4+5N6CuozfNUIB8FubQgH3Jl16B+mFYJ22bKtR
XyZr47YelQSTEWr6oQtbvcg5QtNdYL2uNXcDi1zwUMz9BPs68iKyRru8mEiLlagoYy3blrqrwnck
eCPLTzHpRc3ysY5NXOqFmhQpfnZnYzk1UmVcWUYihzuj1KkSXFTses+TMnW1cw2sbc+aqFyanaNr
ZNEldpzuM1ZfC7s+GZ77K5VXlTb5xWg1ENRVlKX8A0u2zQ1HgfyWY9piFt3UECjVM9MGjLroaNGf
XIbsTnWcq5fHniBq2MyxN2DUbIETPMQXQeV6n72mGaf6xXXZh83soZGl4b0oAk28NGkzC7WNdUYG
JM65qPRXx1VzLrZR51iIgBx7yKmb0HWFuVwbmmLYZ6j55u8WOyzDznSy3Ngw1rbTpVZFXRpYnEdc
e12ojaihjLIYLt18dJNqU9gFJ38j+VPdVriG0V9o7bygElTSsb7pwlO97vd5aAyP9RCmHeq61vGG
a6nVR6pW0Sp7fs1G5kHjpsBNzlmimOHjohvsGXbKjqOKu9q0Q4HNLvLGewMccEqKidXGOSkagg61
9bHPZdHOS2P6eCqDou5HWORtl+6sokzS0g89I2H96VZFaVV+HqfIwjdwizLsdJ0cax2kua21hl8s
bOyyXM96A53yUgj3kjG+0G+hbLTdrqisPuObQMK3n3BBOeZ7r/XTWPgY6fXytzfEboqhL2UZG/pW
MR1nzmU3CutnQ0qJHP1QaOK4P2VVMoux0EV9fnAWPU5+Q2I8lgzEnWtZpZ+3zAaUj8qpXHaI5vGQ
A5lM0odRc70cF6XdePpGtMPcvbDyXfpbam+Q6BkICT00mAyWfxKKvIo7M/Uq2/BrNLvTW6m0UDU7
Yjdfrhi4qo5JoWs1f+yw9NzWDzvi9CIundG4Qb3l6i9TpXnOS2Zl3kEi2gBTVYzO95hF+PAza8rE
2aZTZVF2MzXLcYbqhOwvhv2QwWpq0FgNBS341cay1L24I6H65mJZjPKtxjZpR62+lw/jA1moWfWy
DDm7PB0FGsXGC0Vu3s5sgeoVc73EmnduOiXRY1SwC3nVTY7NKrjQ45pNTrtg1SLNIjK/2WM0K+Qo
2Rwi18NrnI94yw2VhfvGFMqlGihte2OzDIpPsKX2cdKuVGml9WYe1HFwKOzGynASNAljXj7PYfQ7
R0Q27Ka0yOyDzcLc3SrXK1hp1WwKF7gOmRxVT2yFefVzO6VajZHZRG6Y1FFob+gN0vAXPu84DpZ6
xgrol05T5i9AuMOe8wqTNQ0VRKGzacyZg1TWNGzFPiyUVYXRdgSIH281e9Cty1pNcFXZuTA5Ou76
bmwfTMEF4qtZeQLVrOBzhZet6zWpswFR4rQ76vKn+D3hjnq1mUspwztppY3adPjHtV3XUvuD/Jna
op2Q1E3RJbl6++IsiUlQhsbYlIdhoihxhyoYcdjixKgdk7ap9Wd2+qr4pnGM0LyjrMxIir1e0b1B
dFlSajz8rI9lJAIaqmUeptDU7TdLTwEsRrY+97d6JiftrTK6oU42k8MO5p/RUDkedmPIZbx3xsGK
3/4PdefRHDeyZu2/cqP36IHLROKL6bsolKURvdwGITXZ8N7j139P6fbMlSAVa4a7iehNkyJQBaR9
85znjENfzVdJWCTt2hhL1CK8JJIdGy+IksG+qLOj44YiTulCknFGptDCN6J1BX/A/jyaRdZ5Q1Hj
Ymf4Jc56FTJch4/9XKnuvZ+JUb0ULVnAXJZ1gf5Vs0pQ455bOAOTZT2AtH03lkeVuRsT7XuNgaih
0lvW5IJ9VHNhhTc+qgH3ycmLkUDEQoOvN61HwjkwtMyO6rJdkYbgZ6YymIe72NJN9w5bzVzsOTxy
nE8qdIMs2miSRM3LYdZkEW7AzQ1Zv9GsbpZX7YDfQ20ZViYyYXWRZvUhJlWE2DIwaQ+TEhi1V/kg
O+dJi/tm2AY+jetuUF2efDLtTroe2QopSZyQLdUTRcmAJiSGWbHq9NlLjXcybrX6oWwsK/9L5A0c
hNEIUt3DhkCu0YoFkp8/zwjl5FU+k8P5V53OXbNWOkiM93YydgV5wUNmPPW9TPSLuWzHdl8W6D1p
0aVdlZdsLkPzxkr1Lnhvzn7ebIithRDYUcgwb+0+tgtnRdXEci6x8k7ldrCcod6GBbibCiS7ynMS
HUPJqkD0nNA4Kzv1k+gQN62c/ux7F5r/qnCa0XjUmqDo9qE9OEgg2MfLeQsDL/CJ3cudmFmMqAzj
KQMtnVPIFnZCtoU19lSV6FVPRGqmlAI0wnyC/JA1Q+ZTpJ7c9sKPLMdaWbPAohj61JbvhF6UrOMr
lflWt6J44EQwSe2EBKZNgxa1Ee9S+PLucD25QdiM24bE2sTeCidKxw8aoZWutgqN1iq6Leuonqm3
mKWRfA7DYzCK1/SBlVzHjEPBzUQC1TBRubYkxyEWqZIEorPDIRVk69ZzkEaA7LoEGx/V2aKkih6W
sXas0BedukldNx6cAydYJQWC2YqdulkHZHjp04pynerizeDYnXpkFMgyJtTa7pL3pcbRyC3LgLq6
i+vYVy9GK10yDZPIEk+hIXL9sZy6xLhXekvgxK4IJ455FMRMMl8pqTCVATakl1lrUjVbdTmU/RjQ
nxMlrwx7jqo7veym6TploBo2xFGnFZtFQr51L8nLrrmcIjXF12Qnhc6dL8ph/DB1ZRhTVyLKazN1
maoZkFrcUJnQnf5xThGjekeBiLgKQ3vWn5Vx1MftQ7TJDiVCf6qpEqcaJ0fK7Mp9Rb6WvTWBAw1f
3WYg8ZZcHd++rPykj1KvtBox9Adq34FLRHY6djMH21oeTaVXl00wenU64dSgXXA4dUEB1+6uJ7NJ
8uAmR9WWXDWi7tT7qobBv7LHbCo2Vde2w6ZI0zzf5AnJwhRT9fuYYSJduTWHSOsI5PrnTGvZpY4D
e0a2wNJ88bU5eLAo1z0TT5hRc3ejey2ws559g2kO3pjmhrUyOcHLOT4T/YGcsWpaEYZqJ7uBJl5x
joJW+oL1m5VeTqZKmgvGXzLOQumb7VpOA0d8o1lqbOPSQAiOZVnS3dYmw807l82qe0slKO05gQD7
kro3s2CfnF1J3ZJTuSand5pJIjMnqT2ZQzB+LVOaGFvqlkO7d/Y0DZU3T4kZrTlrGfwVeXWl6ZnH
JpoSJ5/IK+HqFTmjta0xPpdOE0nKKFb7cUTLdDv1srNXs976d1g83StOfTswbk1S3lC6kc8U/URz
pyGEIGIFVh3RoSPTwV1Arasgb5io6zVV4bzyxprpcGUSPGy2K85WKC2vCjwLJfUCERms2tNxcD67
IkzmJ8oibGaaCSmqiHSpXYLI6l3PAb11Sc6nr65KxC+A8QjCC5OVSc0uvmvJaRZeqEVD6+F1pvoW
5gZBr63T18Q4j0IbqIXFDhhTbulY76WtOJ8M2P1fxXmS5ldCxDSQvuWOHuuFarhqMjE7+4L9ynGW
7egGdRMV5XOiCsH+ZwQisC+qKMHpUVXadE0Nq0x3ThsIeauNLCw8UTnDsVDIRrNcFyImZB1BX4aN
1bcMBuBEyAe7dPRPVA2zmHVcKf1VOrAoXncaEsNVnyQ602tP8LeHRX56sFVRFd7sWKTV+g3B1iuO
CwztYBl2/oXCO3CJ0NaO+aaojrStSCRLMNZO+Ze8yUYWoYHO9htpt8rjbJXVoZtexqJE4rGKi8HN
3pVRZ8OEFEImh5oCabMjRKriUCav5hnNmXZUu6VhX60F9i19P2WROXHOTclrpZURjRuVWhVtG59d
Bgv0SZ8/2n4n2CMmYMGufaJfQORPVfZJTm2TbHxB10n1LLevOO/XOVl1NLKQGcC72dNZJ7obJo3R
WRPF1bF8rlr7OmBcD72MefnZTg1ZrzmKDDi7liKBg1/3U85nbAjcdDPW755pOnV8Mbmic/4aSFi4
LQsKek+UybvgDpbj3HrTJJz3vUv8+EqvQgKeqH7FciVGx/mQVqzcOTeO7EvbmnTqZEkxd9dV1eiJ
1xFUW1BxNxOiJtN8zgY+NNvPg2Okclw5LMWbR6YekxC3mtz0m7LmLMNLXbS4KEn4A51SfGM9Dhbm
cE8PklHbiULTv6q0aAiXby1ja/PEM0+HrZZsrDYoL7uxa0hLbbUx9ag7uDecyZE+Phhz/NKVZLeu
krDkQHfmdPTZDlksrB3ZJC4HOKLgIF7PWEzsyHlwxX3RNzqncppT6fekZucs+vB2cYxv1DqIoHSA
MXHVmXLS0T4xCm44LiB5yGpbw14Th9F+bkNi3reWxeC4c6RmPoejf2wtlExkvOta9pEeSAGaWg3R
P8GYrhdg3PN+KDaZYkJchWzrLvHz9sXBCLTpa936QnqaMGLCw7Cdacec+wJFjimN8KIwQqa4wQDe
vdYsjpBWUo1pS8tx8vFGG6JJeZmWcPYG66i/dmsGp2xdh3E9fw6dBIUUpIIXGYwc8K1mMdv7Ia8q
0oJqo28ZtSn6KfItaS+oekVZr5shpmH6vh3Uj33i6vLCT+aCus/MK7M5NpwMSuZB93Eqxm7cufo0
kZBpsIAfjBsxlmnZciqe8FqcRNFFgO/Yipqtqn39ciybqnw/VkjVFYAbZbeUfwe9/VIrOYMRF2Mq
QdBEqH5ZilA6brKc8G+jQyE+6F1RuZt8tGX4qRHdhAK0MAojqjgKYYye13XAYZq/I1K41wzWM0VO
jeeMvOiEJm7J4ivG1HT9yHG2Bk1zIzk2tLy+iDipi512FWqy+cCJpXFQRoUMPKRhlTn68gFMSbFy
OGPetwmK1kj9DyRPR1Har3RdC5FhlUeQtCbUnu5Qm802bZVNcD0ja7UbTNa9KzJcZ7E3rbSJdn0b
OJ1HRTR0iRrHen1GeHVKybbQIgbjTH6GVjvbgkEsXRMYOF47Pif4llHYe84HpTq8/g5O6ccWssS6
aqbGtiy5nYOQs3fQKXG2NjKqnPskKurhjDfr1JteKBSp0VVuNphiKxXxDu1g5JsqKqM3fomFwLCs
Rd9AIRHb3skoeBrvVRXQVcrpjCXkxENasv7aCiRFGfh4Vt2QsaaeDkTTvwMydI4RcOLxLGl/LQJf
jrKk2Cq72qDz5YQc6fyZxnTq4guJoD/2USvYcG0D6owrRWDtivGvPyNAPHX1hUDQTEpLTBrPxpwz
FhOtC8xxLs4oOk+ox83jC/lO8StrIxuweNBsQsc1n5s8Ok6PcgK7Y5DzV67KDmPAHtufKM/EG536
Pseff3dLJUbOV50MEbwxIkHqJvuyczrr/vXu9g1H9IvhZQkDdOLJkv0U2Nsu9itn0+iVW3iBQ778
s8xyZiW/UkG7StyyMW+0MJrjT0YzEzAP6NwKLkM7LoNH267qaG2HxaAFZ17jr5u4+81z+93XLgdk
yUTltLvALr9oQ/9hEAUKj/SMRPnU5Rf9v7dQ+QIL0ja5HTFzH2mfWspBNyWTdv36oz11i8UgUIe9
Q9DICKzYDK/q2fkcR8O1n7/NYOAu6UFx5uCdDq1mx3HhdR1r0Say1Tkn4InPvgzv7IKaqOGuh+Ms
prWt1wclFb6n+U2jr7vkBtWCDWhgZc3ONAX7t9r67I4s2N/03JfQoCk0Ypj2yB7tqb8MkSoVQ3FT
9dnt65f/9VToLgFBJolKlkk2Cmc2/n2o5EUaU83k43sVa8TN226y6PSFOJZzbG5SuZHl+W65Rx/y
SRYZW/dk+/o9TnR9d0kH6vDZJCFF2p00il3WkJ4r2Hqv7Ew8WwNyWk741rjbD+TAJB62QzboevlA
Ob7aZcgv3tbRlwChQWMHUtkdr4sCX9OKe5TVj41rvX/9W55qyYuOzglKE5ayaHa+Zu0Ck2P4sjzo
2blkgF9PCO4SFtT7FB3i1K53QxttHHNkveg3dwEnjytTRdcUb86MJsc3//M4rZaQoGi2/aYeE8S8
Yekl9vQuU+fge79+RGoJBBq02kz7EqVLmPXsEGpHxteVLNGExibZA295D+onHlCSj3lSCB7U1N5q
DLJpaH/QyuTx9cufejyLWX/Ui4YTIL9mROmbPVyJ1iMf1Trz8E89oePPv5uMgqNruLbMepfaxoch
ju8JUt/YWnmmjZ768Meff3f5cKxKKg9hsxNmZA8bLK1u6wWkVSVnPv/xKfyq8Vg/3sAOg0BRIqt3
86jdRZn5mFbl7ZgXuxFywOsv4NQjWqzb0wjhrtlyi8bvr1kyXBfduG+jcxk+py6/6Mapmvys6qd6
V1vOn3qvwAkrs70zgiE6MyedusNiujYdTsn6iAbaDfgtqtS4DKh+rQjNPmOFPnGDJRwoQwjYjqDr
djW77hUIsRs/1G/C2n1+0xtYgoBaSu4cfPMGGFAv+8m8RKa4U/4bwXhL/o87BGkXV0G9y5PoPSnH
91VdPsg+uCmrc5EnJ5rpEvlDnlitg/OtdzoxQyIBmGpUV6PKroZabd72kI4v57uuRqJD68tBq3bs
WD/IQF5NpIylSfXxbZdf9GSf+ksSlDFTKs9q5VYBXgqhAq+z3+avUmrRlVsrrrS4cKtd4o5P4zjf
gca76zT36fUvcPygvxgp1KIb69QKp1xQSlMqRUYexhU9bSyyh9cvfwKZo5bEHwrG8dwj39slVfk0
O9ltrSo8Ns1Xq9KGjV7Ip8jBn5MjgVvFidPhZGqNVVqdc9Wf+n6LXt7HQiKSQY48Y4rBzIHsc0CH
9fq3O3HxJQ+o03IK6WNR7QIxh7AtkD0X5Yty++SMFfzUDRZMAHsqdDcY82o3lU1b7nAL4ISgige7
723fYLE1n5KuU3XmlzshqFyvqVKXWJJcjlLPPKITXXwJ+MGWp9sDrvxd7A/PhCJcoZpqvAr+qV6j
j3r9Wxw78y8a8ZLu4zjjqPReL3dWUj+JaBIrXeLNtUCGn/kap+5wfEHfDSNtStm3sXKY+fOcv/Tz
OF0Ys5l8SaYxP+foPHWPRU/noACF0sijKsK4WKH/XJeJeT+mxps818pZdPXULID7Ol254xyi3E+N
3myHtAjPzHanmupiwu6t3prKdDi+aDF/0As/2NtIyc4Ff526/KIfW4yy8FJ5xW7uV83W6Tg0Xgm/
kOd2kSca6hLrgyY0KfKyxwrq5PGuIS2hrtVTkedfRGC/cV25hPvg+jMr2dY0I7t9iILmDj3WB9RU
u9f7wYmHtOT5BP40WGkaVDsndz/nxWBwLGGfS0k6dfHjg/uuC1QZplety8pdyz71syYN89AlZyms
p65+7BTfXR1vZxg7liiQDoNsojSzrlMpN297LsebfnfxetI430+5uCpajm9zcUjys3mZv+a2KLno
tlU0kgSrcNtwVBhpT5TSDFx7cYEc/F7qnVVfaqEPIa7zHTXdNo7vlIfKNWXpGXYn1KFDpIRFz3b9
YdqpoLSG9TBMcf1lVBIQQE6UBhNlgn/2kA1+UF8EowEDVZvjUNxaSNaLa9cyZf8ZCEQSPeAEEO1e
isZR66hCOrUdRjSNGymsJv80Ooi6bltbavFXPZBJ95zmDsdMZYI67R1yetPA/Rw702VrtfmwQbU9
TuuyNjhmc8fMnKAn+lW9xew1dXsSHuZgP7g9iI/MKaV+AIMX4+dxLNe/78YxNC71ykdbvrI7S+Vv
fJ2LgSwb0SglnVWAbMbIWAz5Wqip8F5vKydG4WW4J1IUNPBYA3apjD/3Y37jGsGF70RvWzAuCUY9
6TQcOvHZReczyqQXTuHuZuWu3/Tpl8wi0ZMhaGRxuTNdd1z5motlfYyfmQzOTCInHs8yxrPWAwuD
ilFSWonjVcEQZg3aZ/hEj2/7AosFSdwj+c3JVN3FOqwj7L/ptkWIvy/w3bxtplpCiUIZ6V1uymbn
kCBzQHOH5DWt7fvXv8CvC0QocBdjTYadsi97xpqxjj0yguNLlrzzphpr8zDhIbrqoA++fq9TL2Mx
rnFU2DrF7PKwEBphRa7e13mFq9/vznyZUzdYjG0ciqJ3U2Wxq9sK3487ieJgkkP8ifpI8sZ1zxJE
ZOSRMWscaO8k9NoRkWtUvqCGHp8dja90pmMcH8kvlohisTxps2rwtbDltdjpX8Q0X6B/P5f8cGLp
IBZrk7JDsFFNTsFOuZCPeZl1HxPsdc+ZPQ2fJlA6f73+uk80rSViqBfVTKIIwU1phQkCnRbIgxXK
APOqQi6JVQZswbQa6S9fXr/hiYe2BA8NZZ4aULFZrqjic1d0A1z+6BwF/dTFFz29dAY/ngMmZWtq
a8/tDLznaJx2b/voi9XKgIChEREVL1CN6UWo8uQSo43+/m1XX3TyJs6DxC8KRvG8cy7C3NI/s8k9
d9p76skcf/7dcgUcfTVnDUvRxE/TQwengqiu9ly66YnWusQMoRvo3Og4walMXdhp+Y5F3Gcrmt53
bXYuJ+jUN1jM0AStoCJhc7zTptx6wZI/v8xZl7Vn5uhTl190ZmFa5KDEYFuERBRyQBVkeLoP0eBM
+MAJrrdaAoMm3fR9map8h2CpTW6jHJSJB7PfLAHnFNojxJR3mnJgQMqW+eRCyameLkJNiHNJGCdG
3m8BKt+1gQEXZJ5n2HYR585XgW6Ma/xV8aOtQnP7eiM+dYvFsNXEuFdtGJa7OgveOf186UtzF3bn
6qsnXtJSsxCMnPLIush3bqzZewvGxj4tAS286cMvBQsDSBvVJ1aGzA0ZDCri+rGI7X4fIpA8R1o/
8Q2WOCdc7KzfY1b2w1SFytOymDpuFuZleuYNnLrBorwjIXKxIWTi8K06zq6SsVEUqqDfnDuSPnWD
xRg7611tN72Z7yzLiFgKDrh9KLPZvbt602tY0plkM9NGTW6As/Jj0yb7cO4+NKn25+uXP/X5F+Ns
2mZT63YzzIo6bzzyGf6aUZKc+eynLn78+XddLKhmAykwZI5et7epmVyYZnNmlXxijLUW66ZM03Bf
qzbfzQO5xVE77PLQvAP7ca1hPHrbs1mMsW2Y1gFGC/qXUNbGNvoB+2+dnxliTwwO5qLl2O5YWDLX
kUNimiZlUe19w3yopvltn948PrnvHn5d5kHguzBeXDscrlTr6mvmIfP29Wdz6tMff/7d1d0hmXok
XiyMrdA3D66wxXwI29ie1kOqFc5fr9/mRAtaxnaqSfrUAwIGCEJOyqPgUg1eoumg+V+/wanv8VM7
ipoKq0q2M9PuPi0QVbeANA1/8/rljeOE+YtVsbloQ0VftUqv+QIixZ2juXsD/21lZxsdaFJVjNtC
2NeT5f+lwxExo7/rMf/x5/j/gpfi9l93aP75n/z/n0U51VEQtov//edjkfHffx7/5r//zY9/8c/d
S/HuS/bSLP/RD3/Ddf++7/pL++WH/9nkbdROd91LPd2/NF3afrs+n/D4L/+nv/zHy7erPE7lyx+/
/Yl/sT1eLWAa/u3vXx2e//jNPCpn/uP76//9y+MX+OO3h5fpz/AlTV+an/7o5UvT/vGbkL8j9wcX
Y8OVkVDw6BfDy/E3Nr/RgUIpKaibgsvmN3lRt+Efv2nW747B71zFPh6ygH08CmyK7tvvDP13UwpC
hoTJv3Bd9Bb/9fF+eEH/fmH/yLvsFrxS2/zx27Hb/7uhKNNQQjeOn8OWDnqjJe0vrqN5yFgdrXLZ
ul6j7K9CcHzTF/HBwG23tcBAnhmev0UNLu9p41m2bZNEWtNdNFIfFz2jG6bcWn2x27nxdOXhwIsO
hj5ot5XfgT7RyWhKJ7UqrXI15Fa/ToyxgkFUPM94OdeuTigm5xxnJHo/dsvj0zg6d4XrCKV0Hsdi
mAG9h7Gc2Y6Bl3T3KNOttSbU+8lJ5u13zeTv9/D9cz+uBH58Bsd7gK6XQheW842O+N2A5lT49luz
DjyIvfVlnxd/uc1Y7X3Tm/zHuTEu4RnFZ77djwXN47dzbcO1bNoW+Y+Osxh8ijFx6x4rtWd11nyw
40NUJ9ojVclplTgwx8xoi0hw02j2uSPnBUf0X7emQuXCGXF0aajF0rQ2WLlEkcut06RbO5GsV2Xk
XknLOs6m4A2CIPhcBHbwAFdmA13UwNhX3QduNmNJR2uup91+GLGVTDVOOz8eH/K5Ss+1zB+HzW8f
UzjKprrqSmUYYjFJdlVb1sAJQ6/MsnAlovASpJ8CbR/EngWhaxW39rvsOH8WgiWYa26IyWrOzA3u
z60QHKqgXQgLAgnWnx8nO+JOOrAKGa5Y19+HIRFcuihdbLOQoPB5Cx/eYGBaX229cC+nNjsIMTir
2A1iHLjlfTcH8oLGBTEwgfQyioPphvEhKcGUyXAtZ/e+7FJnZdoRhdZJ5AcShyR65MdawrQy3QEt
qR4/GA77Jb0dEMna9Z0uI3NVyCg/oKoYDnav32oopw7m2H6RVr8FpFYdTEdVHoJsXCQlOX+Jj6kN
ylg+JC82BI+N6jRxcOIPY+QDL+um3ktgn3iuaRr3TiieFSNONXWFZ/XYXvCrpxvROzx2Wd9VtvEx
tuwG3DMgDhBMhmOBB7SbdVUnsTfNKVjjUq1TgAp4R8JHrMQWaMdDZo4mntKsWpc66A3gBQwfjpf1
bbsdovA9YIVLAaRrPxypnAYj4sauzK9YlcctiUi9hw1XHOa2wgwX8GUQI29UUwW7MGCAKgx/hfdm
PNNXv9WYfhwgXElVHcuodG3HXpatR2GZJgLX0AszJKKWgOBhm4DWS/ej0ffKMwwcaOOMKQbizX6y
8nUDdjCBNXOb9kd6Hw5sN7N7b3bFV2Ne42bNHmJXkFiMoyuv4NzJ0DXWHF+YnlUbDymWvKl/Z+UO
mhmtKtadmSQXeVZuA4NXL4XmgzvFsteJwOtpLzfmMc/Cie4N15yA7XAmYYRTtE3CBnKHEB/KyeEF
2+EdiXvGBozMs212BCCoTF9b/bXMKmv/+qj6ixFOOsqRlmGBJJTfhJLfjaocH/ocfmjwhOSI7L3+
BFjQXDumP2/m43sP1jDtki2pc7X3+p2/Bdwu35fSsScfp2Wlq8XUUeZk74mAW4u67C5i336qJBX7
zlVEx2qtWM2j/qEt3R4Xdgj4u+YQIrRvnEpqGxUbZE6Y42Mk1LmU6p8nGvfYjEgJlExr4OJ+HExg
jEpqKlHkpbZnZw+VI+QhKLEHs8mbyLK5PAuN/nlJcVyU4PhnHOVRLIXfhoMjWTvKS4sJMO/UblkE
zJeo7T0OmtRaI1PnjJpCLkdMU4dEy1N3eedMqctbjkM9tpHDVjiJW9JgRWZuI/OuBHX+EcIZ791p
4/XcW5cCi/etHs/Po6jkBQGk0zVRpGXmiD2KxjaI35uwND1ZgRCKZWIzBOOTHNhfb3ptGzl67zlu
wlFyVNdbs4L4lAJqKVQ8XPZJt2oj3Im4z71ROdo7Zld7W8f2uHLteYWAubnGPAdixKBIGmPEuQY8
gAzRbYBWZGZ8HWjW6GE3HtfEOZSXkCe8rrX1K2UnD2EYJWIFmyZe9VWpr3OifTdGacBJ6CqvHRxy
Dn3HPszH88nMOVKn8ptA1voGro270TrVbXS3ugJ+MyKmtndn2v+ynSH7YCVnwYESEJR0czHD66E1
lxaeRRZ1U7SzrQr6T18Cmok0yO2MKUFk1Idwmh6TDPpLPLXhRoyHb92yhHW8J0+b9hKmD8A1mnWR
hRfQtc9tjL6t4L7vpnxMx9bhUSibQV4s/R9YrKwEtpmzijJwvnBZm7uuwWGihnTYCULj15rCHRIE
abPKpvnaDgZ7UwxlvJFkqqxDnKFTPvRfHay63YTPrM7cB4xIl2kvy4sgNq9zxKbYYSrnitV+7GHX
m/atJYECTv5lJIDC4r8FVOXe1PjCCJS2buvRn7aVRUWE0eBmcuJtk4fr2qjVLh8PQxbWlwl+1cOg
y2o9U5ZOwP0deFZindbzuTTOb3HpPz4jyfqHxE/Xdr8NpD8OGVEgRe+zZ1kNMOfWnd1/9sf5Ga2A
uTuiImln0XABO2xdhDjnVRPrKzlTG7FD5nIhnGqTB86TGyhgHD1uthx7PqihIPK0AJHHmYb3U983
hO4Ky1YMcfZxP/XjpyXnIkBYDQ2yDeAjpgEW3yn6wioAGz6UaIwvo+tV7axA03Zf64aFfTKVJk54
9vaD2bieiuSfmsLC//onY//2wxLfNJgKwG2a0hKSxchim9NYWO5UBeDBmurN4CKFwwGdrRsrXleo
As7cbTnqHu+mdLaSDtgCtpqLEvrAB8BIGqJU7OIYejQ8FN3Vd5TV/5yG+J2ElnCuy/98S27G5sV0
uDdr1UWXZ/kLPbQPmPJAx10Xjo4Tv7nWovkvFG31oeGAbh2mzbaIGxMV5TSAHWSpKazU3YvI8+NQ
vosm0NuR48NnSQB4vP4GvpWkf2jJhsNG+duUoLP3Xu6yArQbFL1I6kRlDHLSNZ6xeo8Yj6W4OJ6P
zBtGAXmRzz06jtRc9VIIHO7QRgkisu+ygQ1oyO4jzP30U6p/ZS0+MTZU8HXSyNxmxz1zOArnQo5B
ArbcInylkRfzIBvQTizgqWNsdW08UwVbGD54v4ZSVBOoV7ORY3l4bHrfrXMSB/lIMkfE5QL+XGfd
6D9QPXxKj/AF2JL5zicUeA2BK/Dyvg7WlS/LfTqsNXLzaPhmu3n9Qf/U1BlW4XfgpmXpBW140Qf1
SBSqBl3nCVlfgc0bwcfZrGvmUm7h+50ReP/8Wk1L2NJm3cBgbnDTH78+bXpIKiAIcMpY1OkBIOuq
sypPGKBQJ9FCxQb1gf7uDop29EQgElkCfnWdw3hfh42jI48pC0yj870Ejbcqm0LfkDjgr444PMQh
frABGnSHpmAm9i+PNqrVYLuq4yJc9e/DSMx7K4hhUernJE0/dSoMU3w9SemHbqWWJYgEsJZOdDER
YZU7enBxQNC0W86gJTOTq3btcdf0+ttTP5Y7aU6msG3FlteRLFz5AD8+z8xu0xLoVuQ1pVUfHDi6
nj8bwkuNwWa9lgJVd4zskBJKSydNjpvG+qpMEmvnyo6thVX2a3i44b6Z236vDfgb+2Y3VvWFXpjJ
piJqgPzlUdtqvnkb5hzfgu268+MKAGxSZxv/GJqetyB9ZpIg3MoaGRc+GXbZX7V2Dw6xLu9nK3o3
wk8oXJm+sBVBUkZ6gG2Wmzro2cwWYbU2EsZ1Sw990laM5IKN6LDRivxgFH6+hkmaeXA23V0bFQm5
WGF4PenWXRRgGYgKJztkIt+0edfv43b4iDtdrmEQH632SXZXK5Ht8yZIUevG3aXT6eOmkqJeOSDQ
rgorBRjatphjMn3PCwy3eeKbG456q6ee8A40QT4Fp6vBjJ4CQoX21myk6zFNo/UEdvE6NocNlr1w
nWDeOvN6xc+v12HWdaVLqY+61rK7OOw6SsNpE49IgWkdO75aNVqdkKHY19cZmTR9Zh6sLJxvI01h
16yDG12Y69i8RQSt7c0SbMaExehdewWvBYzfMM73sHEOiGXmfZG393mjpftWTcNW+eHG0oCpkDtb
Iprzm4vend+1pl1ehnnXslLNNiDwoKw1e4Rw0Tr2fU5TtNDymr7r11rOoOU31dpOY05BQOSDp7mJ
WOUA5GkuzAF3K9qI9L7o5nsEGdmq0v9sRBpfKl+LbnsX4us4fxzd/zKy/q+K2/+XKtfHWeGVyvWx
nPyPh+75y4/17uNf/at0bYnfmVoclIBsIKlAHA2q/ypdm/bv1MYcVocMGMz8LouNv0vXhvn7cfhi
JHIZvoRzjCP8u3Jt/W4znEkW3wB1HUtxxPu/KFzb3/yx/57cHcpraJWoeDnKgjv+k8GYVInIMqfu
/WiSv/4wk03p35RjAsYP1Ts2i9UUkOx2aOAhyRnKdjdbH+aogTUSDVGfvo/aWn2K+3AiiTmsJkkr
Iu5kM+Fnb/al1cTF1giTOryOI3A8ax1vSOghiQ4AS/cqpR5yjBUhhAxUV6t9yms7CuBr1mlnAWRh
DxaXmxbiWCs+z9oQ2JsBccyYrEkmKaqGGBEHDlGd9ACx4ABxtL5KFGaWyzw/Rqr4HVvAXZbU9lXk
Avt9rBNTVZ/aXrn53ukq0k2GNhxMr6tS+k7R2PpwV8g6hkNUTRqpMsCmAbbvNHOKopUWgFZct3ro
SFguZqR95cgiF7t2tIwDMEiFWCsqsoNtamEHbajUwi9jb4C664vUHN4lgjyDeZVCctFhCWiqjO7t
GqTX3gwmYZP5bpQm9g8dsFtTRZ3Y6lPtEgXbmEOL9Pf/U3dmS3IryXb9IlwDAvMrphwqax5ZL7Aq
FokZgTEwfL1WnpbptiSTSfdRL20kjaeZlYmMcN++fS/crqzTGLrdnGuvU/CthbC0n2HOpHYwHMVd
J8opFW9a7enzhbDNcb/Mkiz6s7AHz0c67Mz+CZf4kF0wjwP97WCVOPcFg5T6tlot/3tt6VrCsV2y
/Mkgn6rnyCAU7LsadzJiVk852dF1hT8d2wZt994XbS1vCQT0eWmmRrKM2tyXipTiWGRNtSCyyu11
E7OP/rwr2AHw+wizgG/Meh9enupVeqquQnbC8jLMS0HAlllt1hzovSMByhIvPSV1P8LccLfSXVAl
WndPCm8yn5XKup04Yo28MBBwfvdQE0O13k8o6N1FAGleOKbLAYBDu/QattimK2JivZyXRfSARHOP
kIKgz6qlCyY6bLocvxn9G8eTyrrLRrcllVorBjtoRzk4t8w0LPUsCcQc6XetJZNPftka24OXkiHw
jTWz2A5Dqqr2pHNl6w/eAN3msUqpxAilSX3ke2te0ja0U69boH0Tb0rsbipx2J8ymVeE3ot8bI0L
aobfrHGzEBepImWAE3g00pSUZnYjyeBLiAPxceVTQzVPGZ94891B7zDCgmzlbTpuvBirSJyiWr2Y
aCn2cAi1oVkPmmwW2t+hgSQAq37Z+wn+SK7SoQZsXBrOHBrOlteMzhdtEa9SQ9FPCUk2l+FCUueU
Eaui+KmTyvfZ6icwW0CU0wZLFRincoAioVFMMHMPrYDwBVzQ6PXi4NUkXK+RJjvjbmmmdgtaj2Xb
2GpTezmRYe9qJj703dcuE8GAbpDTKpYOuqwO+GdcO1rRMOdvWcVlSutG3OTrXpQTIhMrtD+ayelC
NlSVsfOK2u3K4nMQSFePhmm6injDtJeP+tTm8stNq9w6weJxQAmk2rwFhtNb00E3tRUSiUmOcqCB
+SPkc0gFCViokLWt60BP+CrTfi6LHhGnWYynjKjmMvCJRRRBWxrTkz/OGZK7zDUZ9aO32Ojn/rjd
tX7lMGmviNkMi3Fbvwh5VVmM1Nr8NhrHfLJny66PBNsozti6KsWHMGaShnDS5fbN7K2NdpikGKdf
o0MKJc6Vzer4o0UjsWnSRw+imibq7sZzyH46OpZanbd2JBfXDlxXIq3pttZ9pg5RxV+DkfUOoimy
QFJ169QkmPJd40GfV8u8EzaNU6DKfuAMgiMSDN1i+0k/ASw5s13p/fEMTzMOlUne2ytCT+lE2QbV
PZhToRrKHeGu8Uruo31wST40frYZleCONMB0vUu3bPxMpe60J1TbzT0ypmqNU66AeUUpToQm5Alf
9aRJN1/GOssBIElayynjseg98Zlt6wSOoeVHTDYr66iT05FsIqlzTiT6NfsgnCYUzWDYZ/gZ0LeA
pEnSFtS5tyi9gqyesD2owVvK0HM566MB++hCQZ7pOep+55cBXLJhvO9LX0EMMwdRJsqZHOdey7pU
u1l3muKYvOBtCWdtM7uQqahUx2wZaiNI1Uz3Pona6k8EETXWmWrXiAlAz/tghH4xBJY7fCC3qo8u
NY0xKAQmDMgPrHxwt9Z9E9d7lkr644rXaFZEWR1X9tGrOEtLeGm2EuwqpfVa/dQpo5f7DgYjkDIW
AaZoJvqwJK5Cm6uo8XaSV/nnhfp2HJ4FQ+u/J7WM84/LCWBFu9vSbPpbl1a3FZFfxUvFT1sBGtK3
MpYda5uHYestKyH1wXjyC1lUt8LOm/dqJZYRbpTWGaeNasWlg8nJIyXZOu/DWrQ5gNYuM7aTrtBq
75ymMrtEcy0C/ogmdaaDLL0Gqeua8X7YvBLrrsZ+hiRbqdcIcpJbO91CvWGPV7dALH0Oq+bqXxYQ
muy0utKZAgVbxAnWuh/6qLTpy5NtgRYdO0M7L/f2MKZ9PEDX8gmXdEUbSbeXNfSSurHvyHJv9nt4
zwTcdnueD6ehbvbhWBJd5Ye6pvdD3OYaILd295r1vMiKpVDSpeRyhGCfu+TZGVMe6bQfU7yg3GhA
FXzHwnVsAbjZWkmAPsgu32Vlhcy8OB9237xxXL6WRyOz+h+73dz1YO+qreN5rXI32bj+rcOWc8Mk
KmMv5/+iM/wj5P97zWfhhSAbj0hzy0L0u1aX/y58aFOhNq91v/2U71v3XtZe3XNGb5w+hOoSJPds
a649nVSDBBUodx8prsx/Ki2tJ3Y2PTQrMdqk8Q+21f5rDPFfahD+H9wvt8XvgUjBv9P/an/5nxwz
/x91Gv/oav/nTuMwb1/t17/7Y/75D/7VZGgYZOyrCcVDpruKzdeP/F9dBhtn/2GiQV97CdJpDMf6
zzbD+w/rWvLrPJ22h3hx9ZD89zbD+A/DJekV5pBBhwIc57/UZpj2P8um//nMId2C4yXO3cQ4gYHH
06/t9b+JbQNRLq7ISHPXYUSNrRnLshHHYrS+5eJS9mHlOjaTcxDGYIZOapjH65S+gc0ArIWIWg/1
IxvulgpdzmsEMrDL/81cHbtde8dSPVvnTi/+cggQU182IBjT8cISwCnTrfbkW81veCj3NAXloeEI
8g3517Y4adNmzxC2l3MmOpCObNz7sKSXjllbviqwLQV8h/kwSMYtixeyCdYmZUmZWF6U3/+0Mnva
FptZ+mhl4a7Nzxskyr6lsMudkXBLb/nCNhSUtUloeT7fmMK6tVO9DRkAT1EmG0bJJm+A041UBcb0
SqotjQAkK3fY7rRc3OU2lKmBKBJxIfk19uw28sijrdXUhmZW8cU11U1jEf06OP2Z1UlJuPqgkrY/
V1Otw8t2jSS1vftS9KA26CQSYc6omOgusjSNYFzqv64tIXkRdqKNBBjqI6OdcXq1bPdXP2heOLvT
+77tD0NhsaDXmZ/Qoj4zv37wiMOq/XYIWlNSLrbTb6cGQa+Bc4kMUdE9HVjPo6zUNaIlS/nJvb2A
NeZoyyaHa81RL2Y3/LKcLAL1C64cE24v+5Vc7+aOSOWK6lv8cYvteayPMJh+dUW6MJwwZJQvzdHL
ycXFVBqB3coCY3TfpQsMcIDq1a9iPvOJIkKCavBbtzgCEaWb6V55UmTU6L4beLX/S9IvsocIwQMy
S9iSlEyqPcpvL7QbyyZYbt3+evbO/b4aP8QJX/qiX+EerHswf5PG50Y909igaJUKm7VhLu1hcSnK
yJyH29LQD7qgR23q6c1g3hhAnHkBULGxLQhdrCvKAzHVF23xnMNeI03SwRG/7leR29YH0Mrljepe
dDwhAclKgNPaNuAushgTlCaJns1l78bFPKeE8vOlqo2DvPJrusJaXyo44+qlUOPOByGXqClOqiIL
GMzR0d+y9byp8pfd+n2SWyuRNxpjHI1gw3XOprBZhipairoPq2UNDTJUUXdrIlUXM0GJIju+sXqm
V411bP2aJ2z+6qt3YnL1ZE73W3ffYNrMP1Ndw8DywH+XS360N6qx3QXQmO9WG/WT0z1ovh11C4mg
jEhcHkmbMS0r6qSUIpJa86GdQ0l6fFJtkwg2S7xIclCOFKvncuRxXEsoKOOURvOGmR5f6BTYI7S0
ZGKZ+6bIEtClQ6xr1ZAAGnWgO7pu1HWgHIlynsK67I1Tu9UxzUuIKR8kukc1wyoyzBDCwfVRiEiR
+hGUXcs4oOYpzcjiPWyNo5GpB4LWW36MsZ2ONOQUQLZ684SSkWBcEq0DTmcSa8s4L9wpSsXZSEYx
NfdA12J7SWF67QxO/Xa8r8xxCmpZbdEMw4tc0fzDNjQe0U23D4IvjD4pOyz8VhI5XNAwulksdDox
u26fy7Q7ps1tqRgS9gYAFlcXDPKmNjZnHE2dLni9UEtb114idJedoYePw6iCqcuCGZSUpo0NKS98
bEacWoLtDW//4mMj4Xqtn5jSluG8WNuxLuUZJwSO3r03iMkGeWc/1fumLs1uvQydTsq361P5ypKG
mlNpmfMp8POVFtU/65lVnUrrzppwI+6tQT5RdZ3285StYKGmSV3319sbo1hLKnj3vOESCXK/uikU
gDmP89EfjyS85RC7Ju/gzRNlTPFAms+GuISybBkc6CkZ4LAenUujN9eXS4s/c5Aj0/7eUgHXqSoe
qNNbwuzdjeRIvyF1uLlrsQNFKZHjtQZpxK7xWTCGFiPfFjVZJ5Ly2d3xvqtKRcWsiRtoBitt03Jx
9ga6C2+KL40hWF3vbjdj0t3IqCILNpbVrQ6BKVqFCWOawUgEYEgDsqtUhBHroDpYx0Xl0bRQvAeQ
C0GkaXt/dgeTpDG9CiSKFULwmhICCuZnWmPdy/LEfjb8/WkvB/Alk+8l2IqOKTFHwTDS0q40pbHU
esi5vs0xNnJ6ODCxlwVKCkrStNkfOse9vXFpIiO3kQKMxsuv/0qnBS5T6Q/tZJgAX9R6lHYHSaXt
X9d3y6mbaJfY6s0lvZ/hkzZaHiscc8xbbnfe7wPzpl9lPTxXFJHnff4xsYEnmUOIrKnsd88Yw32R
V03fup1rGecZjB9XJW65aveIZN/trLdYxewEjEB3FPtSBK5Rlkdzdra47ghpsEf91Ivti8txJnzy
4eo7+ADLd6jt9a8lnDuS5H/L2f8qPC7JqsN4YIi0C+TovG2kwzf7ugQog49j9ozAc5MRskwloM7Y
k7qYs+Okj697KfLE3bC0aROCpJdiRtCVc+yb6cnN1pJgpGUO/LU0wm1W2SnNxwcN2ko82llHoIcX
VleYbNXQnE5WAbdxJol4y9JTh4U9dLBzgmVwAlgu22GG5noAFRE7ZA1rTX/E3dJGw83ELRt5DVOd
Qd3BIdWvoM4btp8Oe56ei7bEw0KqgW7NLH3tTWQTwZnYNA97dyE4OXP2J1OPjN00cI7CRyyb/QlQ
Ev4xr/0Uy/BhjAJsb/biuP1RV9NlRLdKMya+FcPyeBojaxC3usJi6y53kHmhM/iPYrUvmdY8ri2J
/GUbEWgP0HtWce3oz6IpX9aFI9YnF1iNRtBRXvlc0ShAF2NjLcmeSb6W46ns50eCbTHB1Q+6GFEw
tO1UTsPRBxQbiI4nN5XzabbHl34BS999+It4dDtGVvV82et8iVJnC2l5XonivLP94dUdnF84dP5o
DkeBTP2PVA1RvZLal3UWP71L4ePJ35rZIg7+6ZfVikDGH0tkMJgky1FxoZQkBhzcCvgSG3oW5YEB
y+5Ky6T/jGV7ZSDIP/3WdsFu4K72jWkMxs6KfMAo0bTWVKTKfnIMJFNyzc4VIgXq33LW6yO4T8q3
eUSKWMcbc7+Ybnuvq+3WKzUIQICwg64KSQ0/iNU74zkKAR7g+uhPw9JfzNzQQVONMYM/BmfKjudx
I3r6SrrgS9ilAMlIYu5DRpUYh/r5XvblT7EuLUByF2IJz3rg+/FI9MBdUQ3LlfWYH3yAtq24nS3/
vqY7nrRzZU6vBjJj5KVvJyc3u1tS0mGdktAOn+CW6Ow/cqxes2WE8jDfrA7xu1X721hT81C2owpY
RUuyfqYcdeoupGanBU5P1uuqQASL7dhmO++Ja6VnVhRVylUnqvFE4DlGLlIQL9csg6luVNjV1W9o
pH90qANB1Tb7iTXWp5xZ5jJ+bkZHEvz4W+TLbQPUzBjWj9omlhn8wCKqBz9P33QjfeohjsNqKqOu
wOJCPFsZICNT8JhdF/rqza6sF5wfVVQs+63S3G/PA+IAlTEiDBySGxnzmDAbL39SuZ8UsN/9zJme
1gGWH88zZzMKKD8fydiJO5Z/torTo3ghPHaOMzvb+C41R/5SB5oKjhBQ54mKaI90AL/Kx+XHToV9
KpsxVJ1vcb8Q21spxNpuTk+svYYbNXWo9U7OZG7wgsIEDK61+odamg3mS/loZdbX9RGrtv272ikO
VnMIlkbwJiNZggWfqeS2syaKB0ynv2HbgXcYk1Zg3oPxA7zd9ADQp5Zj83V90FR9HjPxyrNYp4MV
5KA9WsfuA4YpgwYnDItEkKvpzl0nM+AO+jN4810G+91o16OSLK0XmfSj4gkZ/Emf9E8PcTIwpRkJ
ZzfpGGa0Yr8O7Vx+aAVKFqbDarH7ON3JEeK8t90fYuUtvAk+SI9iu3WJpENUOtdyf50glDs57nXG
QByM9vTWbqCdZO1+5yUc+Gr134DM3MtNyVDWVxR1ST8C2gpuTnZwcAOSvfplDvuh6RBy/LX4hHmb
haBxA03s5MITPhr0g/GElfzcdGCjUu0A+WkPsNrxeItKxdvHslsJhR/FDnuwDM3SX5qVvZbbcuRT
utH2fYm8ZXNiYuwN4wF/2++urpmHV7UIdYrhtSg+LR6NEndADKBiD9QMbWkz6T3sKfECPQdnNpj+
b0N9mfV+S5y5G9jzfgtBQOekEB/4MOINwMW3fVf0n3AAfzYzd3jp5V3VzXf2qvRTSkRFoIxDJ3UV
deM8Byudc0zxdXH87c9STc69Oz/YkFlxthpPjT39kYVGMoCZHeY+Mw5+Zf/NvTykXIUk6B6WcaGO
1qpTmzUi8uE+R8COoFlDCZzg7NAyDOFoIjLDvqviut+fXEBVOMy0/L0c00cH8lZsT4jATdmbIdMb
KF17/loNIpoHj8a20cxIDkV/tvtnf3eYebcTVW0XL+WNa1fby2Tt532TfmJAjRsUzIUtLQ6ordVJ
K8kclq3/s+TyraXje4RFSJ+qCT802doLbYJcq9JJFMSQAPjrHmLdLpNrjkte+xDySMDQyV8+FGXa
hDxK+4Wkh+dMeQMlqktFKkVk0uofsDFtCdCnhFgv4/1ULJ1/3q6wurwjgAUyyZ4rqLtdc7fl7Ubh
ZDn3gMneIPUyd2DJ/LoA0caN7b7nI+gJyEesSKZT7HaNF0oE1EjH8xDMfXvU/Nw6l8t2N1Nu3rmT
TEZdF0eYhLZXLQ9X7F2CX2qPamv/VZVgbIstj3vNWyOqcdRSAWexxySa+Xn1lOblPf5bllS1xoQi
hVtR8N2ZpHQ/K1NEW+Us7yuWP/oJE2jb3H7V+UoYFH6fZt0vxHfgz/qYAHKhujjmwZTzORvN+ZC3
lhdYBHFE16iB2Jgnk6OFz3OheOdV4BD650YeHBYVVN++m500b5YyWw+QuN+zSjAJUEX11GV3lVsM
x0wIaEykPfDWLs5NuercfkjjbGBevx7oDZ3Rzl9Gpx3Tev6G/NZf+swyLv982Nvoo4TMsxs63KXA
9eBaCM5aZ1/u0p1VLbOsfw0L1/0iEtnDL5IeAxAzI45vcWXLR5E7oJz/cP1w1kk3rnyUCtF4B/CP
++FqtGIjx7hclZtpYKUDQgAX2lAiZ3Ck7e2+ouoDkeCQbRNDyHuHxaYLU02qLFRr2rjuKbedLNiq
3TlUchXYjcftCW7fDLsKpOKgRSnc3pCErL9OxUhwdv13yH1rWPmbds588ygLONILYBzV8oS7Kx6k
titVbHrYZaEPIeN6r+bQNx8Uj5XPACezTf2IAbMMQcuVieNX743Kn3je4LRuj+A24q3kEXYmcIs9
qyE3UFJBP1smGPuBmSnbLGxzaEQUVmN6B7PZCF1UqYPekKJe/qEjEbEo8xO7ykFZiOzTTk1IJFCv
jnUmv5iuyIPjDP7Zs2bq4ZpNkcnOIxN/QG1OQ1wB7D1NpQJ5MUPTTMeclcxshVtfenELLz2ApTRe
au2eGfDDVuT0APo7X94HDefwMe2mORrIBwiyZs+h313/ex9oi8U3TicS+ZAu3PFrF6/l0J22dPJO
K60J7ttpeZ/S17nGYLULyaFGutN5w+5YFAzETMvcz4DtAmfGd5w2U8G+jvO1mXV6a4/7877Ynx2D
l9Ne/tjdyDaQ3RVAsN1oM1dSyksSSk0HqHkNP86lWWgXnR2SKgNThATFqI4Z1pBWAHyovCO5st+n
jVfWs7DlsQNLE2lasyR+/dhPLiVMt0ca8ONHsHXnNc33ZMpn1I7aRCUyBEcrzPmwk40dVPvyZ6kN
Gkrl5DELgCD6iIMuiaWgwOhfJ4nOCOmIW4oikx/Z5C3Rl8tkRvXsPtTFetWjtoTeiNH56P6U3LGR
Bj3nwGpc4NbjgjeQ8w+eTHfW994JS/CP89LJBx5nJdct1jbbvV3zWh1BWmA+2O9b+9Vltnq34THh
6L/uDvwizisDGlrlsT+P94xUvkt8Ya++MyY7EN9HwsHTkNKU8XY/fuzwfpOOay0EQfRrnu3txQNb
z67ruCW6y/ssZqM45cJBlShSTKV+r0JvMd/KXkG138ebzqYBhJRXDy1Wsl0mft9Qi7MHGGd++dVw
4w5YDsCQ9vxTuhWnwuwTDbtBaGSmmzAY+Ztx7L3oMUy7A/uH8+3iwcdmnlKf7F3Mj2p/tlmBYimM
qPFqFyXlTH+Xe9p4l/KpGMBEyOiuNZqTrKs/m8mrLmJb3ael7JobO5NF0CKxPFklVZHUreqoKAhD
z+q8X8WaPfD0QtRcGoq1LcVwjqpZvpdmpX5IMrmdsaB9WLKVMeRI61SPHuPVzcfaPPPhd2P/XbXz
SRgSmlKq3YHfce/VkJ4qIgFerGyFPJs7bzmb6nHVTUvYclGHNO+/VjqgWw9RKOz6mw03wsVcgLK1
Tom/3szNg3I3QRej5lMPbvr1n9+m0LdC7PptuGS69zbYex1A0vZvc7vx3lbmq52ezskgxJT4WinI
Y6XN8NJ9vfcn20MxrKbPom6PjPbfIV1viJ2MrPpGk08Di2UHEyzXqe6a4uKvzVOh6K3yvVPvWLLw
y8nejqu++FPKdnlOT1uhq5+mvpLUa097cOdsCR2qlcDQ9+XebGszXMGAmoDl5mjjYWZ3UH6Y01yF
oiunF1G33J0efgc0BuvBrj+Wze1+bb7yjhorc/E/v53TPFqm7QtZfD3met4+wCRsHzK3nbjm0TxJ
WJzhJTuzHYxImmcGsMF1wvPumqV+ypTLW++1r0OOd1Mrcv3Sz+uLxRj0CdKmSPD2mHHOaUAV7CY1
E4sDeTbj/dj6J3Pq+C5vBs4Hp3+iTbXiGQTiHcL9OzWjiDGoVSDeduNzU7e2oadvLsaCgCXrNBCa
lcf1YOoXLp4PjnvsTl0x3CJeDresyE+4fKsxFr3IbuDkZjfd9X/U7gSzWejsOrC3E+zmfK5atZ+9
6albNNw2C77jpVQPmjGvCCWFiA1b+yKeOH9N1ZgftsrbGcvK7DHfqjTYl6H5vXZn6V32UaHA8Its
TUGm84v1f/uT//F3JAONX2xj/l2yP946Vt94VYB11KBJN4JXL7Xp1nFT1UOc1Y1MMhyUEXix9sEs
Voq31bFOfS/yux2DZEyU59aut2vT7fdEiCDGm7366qT6rkoJestFa5QsDHWFMB49UN+hMfT5Fy65
497t418K5dPWbc6ndv3qijZbHwvTWw5Gb3VHlgFivxMmHvB2vdp3usdcH64Pjbe+9fWMhAW9Nd4N
x0uMLt9OYJgRdXVRfADvRrZWamMXM9/YkFjco4tyqTB1PLLJ37/J7rXFtvVqDeOFVSQPxa4CDuhN
+9fuOB9V18/P2TLNZzTQPh6BhH6V9aM3zv2noGNL1Co+wYTPXNDT8guoqLWO7q9tx/iguHWSf347
5/pJsrdQp+t019qOePGJRgscvV8vSD3mi1U3eYSn5qHpNT0x1iF7XgxUuqKli5nN8r3WufjcKltp
XBZgeiw7zmwcvWmN1d4xK+cMpEeLsrxc4zFH3jVnnylh1+Y03z7TuXpjK6hI9qbwOLE5EjxvIspn
DxpI1MGoax/63t3uI9dYOrs2MXE1Oy9yQ9zQqpuWiwsaX6mduEQvm1LtsazhQMyGwf4mDR4KSR4u
jOoO3GElTo3iz5L1dzifEk4McZ5WhkLzwL4b0xStoM4icxBHends0+y8YX0HoFyeLHaiotIw9VAJ
2FmOWouDTWgawI4l2dp8vd2nsY7T3APYgEgrQVwBp5jpERSttM36qMytg7ulyQy3Opn60QybH3Yy
ptBQmXfoxg1tisfI3Q6FmrkXZHHSKHgr/GM1tfitWNqH1OtvrtZ/cuTpYy3WSmrLihqnHAlmDytK
+tpEMaINv5Xjfuo9467OWGSqJEbmRuJDZBnvgRqCTV58i0HZzOz8V5KpV+Nfpkyc/WZ+z/acEeFs
sBkMuJVmFNeZb7f2fb1iRFTKABtGxTJo+ZJoqKq1ZWaxQQjhQaFx6TcaRIDI4NoWmxwDYJLP+5MY
vR8kcBV5c4+lBDlSYPQgLvjdFHxR+AMDujVWoSVnvqVDESld5+KTihySojPyusvzXKJ1M60qA0or
OhX9j10NzwDbnHDRxnvohWeHJgoD4KUaGz9osVAHrd5/jIUBkHDc3ozRX5J0GTGfYTpLrCT3xhgW
6/C45HRGKExXpYSqiLuVuUTxlfkZnF12fIPWyG/nmWJ3GIe/dGh//XKG1tgeWTtuTu5qP2SyxRAJ
LjjuyqPRld2l37pYSBoRc/d/6wzT+eA+yno/X+cL2C9514zMRpXOPxkiw0Ouml/L5DCI2rw/7gJw
vOoiuyB4zJ2/M0e0yZYzCdPy/qILosZPXXbCtPXEHOO3tqCRtWK6Z2uTN5AWvRd9j03TfqjNR9Nf
2Ip0/fk43ZkZx/uayfVYNcN73eD+L7gq1ux7kVuUGQNz5XqrQjdHQrP93wt8vzElJsMeWsospYWY
+CsihyjY+NV1fk4vzKydZQSYgxOTclSBkz1qf7pGwazMizqA/srUvHADxzHTYNnmzzzNb1dnxDGQ
/ZizgaKBG3lcfmOptgIH9iKlGOM1wJ8vfJjxauD8cVi/AoEbSoKgIki7iKebXUXYcZ6VqSf6uosQ
SnseWmkVE4L2u2p0bseSjth1gMxzMAaFr8JVxykwjjpGfx1fQxo0S/V7cPPfzVIskc+jPrJcQyQC
nKV5oqvyOJsHjv+r8/gyAoqPRod+xewX54Bosoc4iv7yAZ1nSRmKUMNYUcooNWimbJdXXftXly6D
G52vkMwy3LVwTqecNTI2Fqxr/YN/Go0phJoS2wPy0uQQDjFk6CUVRsQOIxR7HwiYTe4d8aUSC8Fr
7dUD7lKsYQXV0NBVbJb4BcNPgUiNSKK3/CuOoL5QGTjTLKcW2y0vLJcRAFAxOawh8O1Pp3INShMU
YNnfdxso1HRq9HBVgaMZ9rFslqc8z4AbO74B5XPkdBzXP4aTPs/ZHpe1fqWAmL9MOzWOSAwyUvOL
3hYfjt19l0o5CUkdIa6Ye8cl12Q2ibH34PO0lC2Ul4HhIepU9k5jxHl4BYSHuS+eV00e3dL8aSFD
WpjeQhNb8WHDSraaJrUOdwrlqPcp1F1W8skOvYa2UJ0y2/rx4B9zoF7lIWWcxr2jm8rLhMasI0SC
3p2JQsUaCy6Eb79meOPlPxVGWt3Yb5h3XRo1wAMf0t/b6D5YuHVvOs4AZ8Vsh8u7Rmbq7j2xxk6h
JymSIwkvCWI4HwQTlUO5fy6rvDf8a8isQ+9ke/XnIEGXapUIXAuMZItYqGUNy8wtn3U+4X8Ga3ZT
FCVS86a9F8yjLnO2vnhVE7KugnvU0YN9Zrda9poWyn4OssoNPRZWTh3scLCmSNZZm+BHywKtMj4d
od3yB88klBYJbY2f7FsTzyIqxLzep/OSRZJ1Hk0idMi+hlFe4l5dvS3Wm36D2escV+9uanD5qaGs
0NfK0DAr6yh9hoBmP71lBFQMBWFLRr35+FsW7gjBFm1j52Ws7OJnuk7UZ4UrmxRrkJMMN5oi9yLA
nLxYUSqMES4vyHarSDGoZ4LJKnItZctjyumNpBcCdgLNa67PabZ/GNc7LxVP2Onfc9t44HN/2xEX
EXpRq9RyOynBPK4ko6HXMXK31v6yZtma8E27MJJ2IyUUz5g5sjUHjpXxlgPRy7OCwJe/i9nTQ0qd
jGUwH4s+649FSvqENWmRMVVraIrlv7F3JsuxIlu6fiKOgYPTTCH6RqF+S5pg0pZE3zk9T38/8tTg
Hrt2razmNchMy50pKRQB+Fp/e5rM7oQN92PJptpP9CraEHMFGz1yk2basMEWsI2JmQ1cXwxTu3Hy
TOceZrhPD1o1F7t//oa48c6Mu6/M8H5pbo9A/UqkA/IxrY1tPRs2/CsP0Km46QZM/5DmB1kUx1qb
4o3MUsYfHL+hAYNMszt49HRvZZ3YLgrLfGvHPAfxrdG9be2MxLQPAn0SDNCJYrYvaKRzUvRPfTN9
V6otAy8MkeyLeE9WHQW3Vh7TM7e3pjfh3oa+XPZTlFOczjGKNEqmm7kCY8fBfeja8FOPiTKakgot
7vhl4FDqDDvZoy6KggwhbDgbQYRbdlPTcq8nzT7R53ZbRPb7YvTAqG72Am6FXORH5JHJFVr94LV5
dcm2AC2szP28JK+mcegTvqEzza/OMN2o1kYJZGQ/nbNwrrjoKNLQIWKy4LoZ4RrsvBmD0LrkoTsc
vWg4a1F5KIrifnZ3ecyDhjdXO4yABKm1glwI+xvXuhsbdWhj9yLK6QkhgB5Ehrlpi/EWqon8BOjR
yoq+AaNoKV6QAhjqs3eX1yR1243SLTDBxuyDLiU7ZwJLW1MA3ONswcxTG+13ojYDOT60eHePdRE9
eCE15rJC1PAtmfX82im/2O/v2XNAwPISYow8qkz34FhpfI+hPZWRvgxZcQsXjnkxM0tROKLvMWkE
uUPAjYHhjFn5bXTLW9MW94h2vzKTlvna6zkyBoy7MVDcEPWPdgdLZ7ljfxy6zxbD4Maucslon+wT
U1FoH688SdXLbboUnDbUQQssVBBa1s6suo1hZCTOTPN9MqhTVWaLH47uT1iPr2YYvrWSWU3xxhv5
i220L5VJNnvljeZmyFGULIFRMqNYnv23UqTf2LP9leVBVSBTtrOKt9bMXvQk/xq0pzlExJS15dGe
4ag6brGUiRTcDpgiMfD5UmO9ce3y14yKzcSRvy8ifHFFVn9o3MOXWaaHoXV3C100r3RfhL4edQx6
KZx5LcPHwra7jVjanV04WxFXS2AbE+5elT96rJ6IrLBJI8L0a1kRJjM9yxx8XBvH8Q7L2HzMkTEe
uklr75XBE7kuO7q1q+a+bpLxV9puELd28XcZeQPysNOfLEMrd8wB8QXZnDzbQ93teiNvnljjLd8i
benLgan558stYd2ljTW9z8WKahCVf5+WCyaiIbOPntuXd8UA1ghei1FXt36Qkwy/84Fk++Y3dcfI
j5q4eDVcI9oWwowIvOm0I7EQNuLMLLwfqTkPWEKcd0U4iFpfcFGpbeGFA5apxoEqd+MnNMjTbjSS
5WyZY3kRMZPFWA7uk9uhVGx5KP6NqPn+58unUn8ocbO94YEMA8a4/H7kUz0sDN2T48RH2r1ehGkT
veSSOZj01xqTArdwTDts5ePe6n2pkIstun1GOP/ARhCzkZZzYLccDYOG7KJpOW0gZ0f80ruwHL4S
4T7XRn5rpdk95ANxaVrOBc0wjR1BRzNqCR71AxEIs9rJeqbxnCoCKTT8J1H62wGacXrosDZ0aDV0
DWyYkWebcuTWqlwswNF95iHbi8xTPeGviwoNd7A0ehgSO6Aqa9caife2JOKbS3fqySYyw2sMUrmh
1Z6nzQGUON5WfYu6kpwPwC/K2Tp3EzrmXymztYIcF2nJJFhr13mtZhlVy7WQ/2brYdgXELGiyq+S
lJSq6bDXdKhwhIofmS+qQ1x2v8jO4A7E8IJWEk38PDxpChljl3K2eiGzzsDTZrKYg0niW9HdICyi
9L5mqU7HB2NkwCF8iV+/ak72bNxSE8UB2vjFQnQXm+igaHl/d7mBuBZY+2LT/DtUDjXuys9d5zXp
dW/rcLl3BcoFhGP5czwulHr3ZLHo5cnL4nHbZiD8jACvtk6agF3IbOsM7wxW9NSZ8jq4eo21QjzM
ixWg6dm4a49vu066BW2Cm7C0nm0kRp6GRQoOdA9sieRiShGOgvfiXEIamegKX4fSgJsStKJtoW06
e9cvRM/NZEnlXd7e1bZ7NiJiiXv6RtIVyYaV28qwMblPSsfPl4cYPcnFq2u17Wx2bsd9q91J3BJC
BdYeFL/tEuLeF9PcOprbk3hDUrcReX/KaezWS6vFZhdtRCdfZ7brfeL8LgMEZeV6fyYe2QXN4L7K
hyfcXd0xq8KT6F2xieqqRj4njq5pJceM8OS1bVwbLy2NC5bh2gdPY3jpiulhPXDaXPVfhcP1YEnK
5XkntkR4atax7oytU6p9ZLIFlvMan5MsmCVHhrnIqraTYo9uj24uCPdv85PZYdEuEHPBFDUjuQGm
D2CEBVI4oOw8d7FLSgTIxmBsy7bmLAAr5vHgIPZzEfkurEqTSL4qUYVICWXuwww8GDljPp3YOuxo
zMFY36JS48Ad8mqjpuJAEz2ruLFDXqD8JnkjN+RuVffY3nhPKQj73cT2JZGKai10KhuKFSqkltn0
NMLOB6k5gXswTNRhc0NflfvDNIzoKeXdYgwvIJzIPkubrCLdvVhW/2PD0gZNln1nSDMLb4mhINjf
zZh9KJHoqhEi3lzbempnOYLImxfDBiuWf8uxJ4xtQW2aL83es+5Vmz1W0odmbhCojkxG44uxZDdz
FhcrmZ48tVxkOVy7tmDocSzkhiHmScO56hE4Ri/KD/q8rqLNn82KfnpWVi1Y3UyR28rAlhb2n95j
4m/OESD9WCclBig/M0AKp/BPyEoMzUxULEOe2OaV8xzr2k/chj+EcD1BxR4aL9dYzJPn2KOz2i5I
2xJw+cxLOq9jvIQmj5ikAkEiTuSSlGSTxF74IipxQK97TLM7dx7+JEh8cFhZ8mAnNzuNX3gj8jPA
4OyPk/enotSN720Q6F9HRFI5BNMV2nTQJnW1I0E0K88Vqo+gV4edXmXfak4/wMFeE+qoor46ZEIg
KlL3amTBzYv+q3UZUIo0fVhdQHyejenbbnFGNezr5oWYdOdZLWm3Jd/GMyZ8LzRpBs5sT4dk7p7s
iWdertQv2u8vzQFmHZA42Zyp84LpkKf43xAH8GFIvCyouwhP3PQlBArsWUfx1y8w9ZpMP03owsBb
6CMkRQmLmejbbc9nFOhdfHKFyDeZaV6zGSVrYU0ETJIg4cJM7oHZHhfWjyEEDakcaW6khxJh5MoB
KgcLAieH1K9R/jn1yR6tRwTH07Yc2X5sHAcIq5t9Pzn1PeHLm7F4m1PMh6PQPgXYNne/r23EjLzC
tNy/VefcGzICu7QDt8AFnlD5QrCy5dd6BIjhXAFoXV49gHwd35cQA6kdfdV9f7Yy9dyisVD2+DF2
YUp8S/5r14JFkuVDS4Yn4FbO2nkKZK7wJVfLVZb1DTltmcKITZ3ecHXxeKBvpvRHbznNo/FZWzyC
mtFagtj4sLr2ueT3agzvmRkEetFmSCr0S8X4zIGLjxW/HxIjkbSBQ/KCP6f4NSULlGNvRmgYQCAA
S099xxNyhKbRtmPOQBKL/rDMfC5zflkm87mppy8876VfL5i48/Ai0XrsygjgxMaj0GNRQeKEpiWv
vzWLgqM5Wiri6hBFsd8VsrqZZv3iLJweKsz3RPgIvzF/VVlXfobr2c8yHt2FGd3q0IUfH+bXuFVP
C6HCTJ79xVADszKOGELVnkK00PtWOW9eHh3bDqbNqcd7U6JVXt/Wz7ozzY3tkYSvasEBEd1Fo3yl
vlj5ePLInQztB4wRDAVle1XeU2EReDnnjUDCmO2ijJ5YmWVopEy5MdzlO6r4vMUa6pKJT0/j27ho
E/nP0frI+U2nGiU/gHlG5kVNThV4crIx+vKG+zSIY/s7cYqXXPAbtMs4bDWYkGRtT05HkLJ0ucaa
ajfkuQEdLeJKpBgsKRPWkpivDZkip7j5Ia8aRcZU/vFKD4q7G1n+uuFWRzr5FKNNNVNcbeu6x5yr
WLjGWXI3MI4NWcR71tYsyzrJcXjsSAUrJJ4OnhYiBIhCj3Zu6yFo3JmzMzWKbSbkRR/K2zAv2EZF
9rGJuO28If3Gba62C7WuW1IRr/Fk7pKhANUc0q3Ghk+wJ9AmP0qGdxJgDU89IIzT9udQFs+zfQ0L
jpQl9/A5iut6ougO8iElnxqC6+qqMTedkwlUMGYZDFZxG6vpx9Pro6zzl9wZnkYYV7JEfgD9ISWR
zHbmvrSktq27+gWhC5pqLHtgnp4bt9/4fXYiweabESPqJTzwxaCf6maVItnkBEzRtBnIO20UyoBO
sk7qKXhWWQyMzGEX1MggavqeNpZRjb6wYJ+lfV8sVOaWGUSCka1Xttx4w2Q9ZvyCw/Ko+/nBNBtw
zHK+9G5FMGLY3zulfolkPQZNGR+TZNWOOfq2MOa3fiw2Wo5cCznSHfEwl5akAYSP7JMt8l+HcS1I
Ocr8cEbISHfLDoMH52Ykwt2/X3JffMaqrHbLAuQ2IYAVRmdxQ46ZbxXtH2rFDkPJrJE3OC+AKGOB
QGec2iiIzC9Zgx8aQ3zBCAkI3UIKc+/2kXUtk4ynT5+8qAFp6/PSaD+d1nIbe8kZKjze4nBT275O
UKj0TRxMa26AHeu71OE5MjWxgcOTbSA7j7Lckes1BV3t3K1S6FyC2jFDAYZq0PX4LLeLDkQIsFX5
oe4enKEJNx5yogAcreGQj+9QKZjHWBL2q1saYmhCDSvj0e5TZlxD8pPz9E/X6ZtuMU7gHx+x7oHG
oZ8PlOOCtNfYUeuuAh2oHlqDw3SMwZ8zc/iGLp6hIipUM9zPpYz+iLa6uPW7vjJfxLuRUbgfhvgb
UVyxa53U8LuJeQtdwl1u5kc4mEO18MqLLMGMUr+33nSJjPZtmoz0NBT1JazSQ+IWMDUdF2LOL5/E
4HtSucMGwRwOFAW4Olqsm/kxl021DY3kIwyJ84u8Hi5Ocut77YSeRF/IG1iO1DLuM9E+uUu/y233
L0cAi5SrOYHqJERm8sqmk/jSi69L5m5ESYDG0tZfrUGrlQIpjY7sEtHZcvoXK3Gutum8ugviDDk/
hdy8AEZHu9VvCUYuc4kei1Vp2RqTvZmtPOjbFpYgk5t46kG0De1z/R5Nx7DW6Ol+4CktM++qhdlH
k6A91EzvJ/MeMHVfM2D/szV0A/mtbGvWPh6r58lZbiGWD/otCF2SwWREd4WlftNZNcEaWyLJFmWS
V69Cj+90+BHHFnpAhFwM4FUjGB7BSGzogFLX/UZYz1Ovsm0WjvDb+Vebs3JGeIP8AkvFDBEadAPG
90RPhd9O+Y7AM8AM6jtYSCWhTg6r1MDlKKPv9fb0pm5XaQXiRVs8IJ3iSFXdw+wBDZF7OGwjpE3a
MHxKh2mvpI4FuL06e5H2iMW9R5YUTuwH0YtsGOoNlxejemyLUibRGWIpWD/1QtowEc6lanBDtZpO
HaA7XRuhv8x4pij/48X1w3QKtWLVXJK7gGwwK71TmnNLLwrLnoJDS6BbeLZxC4+efUoj1PSq+BZ0
kmyTUlzIkII7yXFpN1ZMDLV91QbSDKuco3Vy5QZ67rs080f+N7ZPgk4bYzUnTdpzUY3nyHt3FM/B
/dTnf+02vCVj8dzYRAJMTAAN4sO8CUHxzTSADoUMWhDKaZqN07Di6Int4lsfMgKjNY7hojpqtZw3
k2sFAzZ+35gntc1jcjCRXBghb6ULLbgJY1SR02JqhInxwclBYMXjuxmyF35aJk/SnLdOOxws1CBQ
hVmykTkZvYAaQVpr3JSKs0lLGeQJG7DZLTSsC7FWB0S+/x2hHxF0xtHOCatA5EUYzIByMNLRne32
3r5d5JM2dD8ytVDvK0Tx5lKYpwQF7LjAP5o804lDAV51yxXP6LNTbOuHQTjoARRO/qy4Sqn9kvwF
JoYXwuhghcMwH8+gMmDLaDCp6439rqgqxle7OuqSQdizzcBaohy5BeyoBaw0A25FGWDzqLu7dTK1
Lfk3rE22+XneSdxZ/TLqJ0QrUb9s805Yfj/3O6OF8q+akgPGDpI+MzcqnGHE+dlV5xFhEJGgE7n3
yJ4XMHRPsdMuP1VobJVpP3uIKs+rxsEopBVoxVIfK332xfRdcjNsPfjADXzEVrfst16D9hrdZ3gZ
BXpGZ6Sp2ImzljiD6UL0IJzMEv3WMcdDqLPMIivk2jecI1D2e5tdidWr7riJx6b5WfPMDkt/zby0
vmeW34gWvoCf5/ids+6Q04g60vvRHE4LWd5FS7hCrbNF+ia8m6GYxlPtWbS873aLpqwMYvVBdqBx
jLLl3cDoSQzPlvfi0gL8+bkTv9CXaQYEuhUBWqVdSq/ZYayca+Sa155ydhGi7yKGZwl6z8DsZ6N8
7IA1Jled49QjncypvuniAmXAzJaO9ct6CHQaQKmoivvE4xXSaYYAA9PIFseo2kI7aJ3xIvT6Gmrl
RjM6A6aJZdrt4wUCIDuQOCm2oRd+xUvbI2EsP/4J6frfjIH/pofDJPb1/x8xgMMq+lTJf4QMrF/x
74wB4f7LxrdP9p0jDSF0Ihf/K8dMEDBAzL8raSaQpjTIPvuvHDPL+hfSYdsiOU+QFCxMXP/tGplG
cYfxL8BR3fYEXbvuGgrwP8kx41X9XymxDt/J03XTsaRHhvUaZ/mf6QLFiDJdDL3kFMCbrnuPWWJ2
vut0/01oJrq2/+dHmfxGrmnqlmTWI+P3P39UM8uZasNxDGBwfVPbETLyHSU4TwzPQplV/02K6bef
wzbADPEzolQqsnQIUsooN53X3GsqXdOy4MVjTMpGgdYd3D2eFBN5cuxYJmdFBJFWh4TL3GYbUqlK
1+xAHXJC2Y922wBSF96Nwnaczg7IwWggRckgJW0ArTQsT4RCQm+CjGW05gFZmn+m6mEJ9cJXlft3
SdCjTx1SKJ2gF/1h7uS51pD0tHN3tE3g84IG3AQNYjO41q7OUZqkbvLc2uZfc5gMWE5i0MuKBb7W
7AOowKEVuekXNeUKIrTZWfAelyvnSUE4OVvRfGzM8a1shn3Ckw/pjjxnDTNHl0/HrrYPVZ+917r8
zUIUEl6oKOPqdo0M30qXQ1qSHI1sP1oYkbRjyZnEAwnWNZ0fq7b+hJ05jdq5dXmghQiwSNdMIDez
l8Q5gzJ+j/XdsIxfFGsAPOt5BX2PNquKN3NedP/+iknN13w0Xov1RSkTYzrU9kdc7dBbGcDKFuG1
qvCFrm54vY52ZH6ODkjyal3RUgv8KP+ocyAU+5pR/LJPcqhHoyp+PKttyHnT77sB4dCUDJxH09tY
VNE+SpZ3FSMAr/LqL9aVV+i1DTwMWg6VOIG0Gx3Bh7kn4R+5ioNaF/gjgh7KNKRV9pqXNvoNDGEw
1QauNvLCbOwksVeh/9DCPwoSHPUHoXZ9h5m/qFZ/DOIlmY2beX7RvO5NYYGF+SAQACB53InASur0
VKu5JGoAhN1axl8DXmdhhNhm9uD3KbJSNOkbk04jv9e6L6U81IiQkFCqI3pJxc9UW2GM/LFZWn4+
z9qWvkwfNYzFMOvsvXZ5aWhb8DutJshyubMTm5Q9VHF63DR+0jsJ6VimQodTn9JVLhOSPbCZk5Ow
YcFSlX3jeGn9e6tANxPzr6IdK+bKlxpma4MRk0HXKS98ihgjcgf6U97wC7LWlchzZ23SfQD846pS
95lqs9aG0CjfBi96aflwWPOPmi7OOYEExZTvZWyQqE6fNBIz/ddR7p3RtL/SaZ+mpKGQAFseyQAR
EjhO+qbGW4nPgoSA+GTxh8ICwq+t6onUtG8wTfCLEs0lgTqBKGTIJbGvxZgGYYmupNJqfwCyQcWH
9FfLHpq+ubUzu3Cod9+ia+/KoTlPTZ5cC+ZPEpVyP5WmBn6TFIjeCBNAmu5R6r3XsJAH+LNp6CMb
wy1P4/gou2FH1G9QUnEQDKBkPGnGT0XE6KZT9XxEkp9gdqlfkBn/GswOuZcVB73SeJPSuCRRJfwR
ZAT65oiRJGJFnJMnbEjXCOfGCIjoaxPUXsjk7hXGZjTaL3cwXqo0CYDf1B736QPPvIdqqI+mpZ+x
tBUirfyFUDC/isNDbZu3Udp7Y3lC9fnhgTH7Zrs8jGN+P/T7XnkIzmjeqsd9UxM3GGkTEUsEivmC
tY1nWxogyNlHkbVvsViEBRtBa6PfHkvvr00HU9Djaw8wWz0Zo4OOMMXp2sxcpekKwgOE1wXUZm4o
cFPYX/JMegvQoD53Gj7mVeYWlmSNgDqZGzzzV924IvPVfGxQgNEkIZJacu3DfOuSHpWGHxKxc5LL
+3TY2/H0wFb/x+rNS20NL/i9N6Lu9qMxb2sv2uoDcJE+7KBXWsc9qgUNUBdtRtPGdtjfw+N8JuC6
uWftZiK7kMW/y0bfTpLlXbd3uj59NV3JBFagEJ3SM5jOgUigP02cbABGSObnGY6P1Yx6H9cSUQuS
CEoZeXrgOBPmcCpnPPK4yG4g+LmB9eDZz6OX8p64IL+DAy8dnJ1pg3WhoPdjJz9pqflVagCreNdj
T8Obj7SAofA6q/LWVgbhhuGpLbZdZO4HI7rKHAFHmFxCbsrMXJ7p8dpXVQgCgsSoQo1O47T+d3Lh
1TID6qltMMR8AwhRc9No36zqUDyFfcNDi5nzTtPTwwyworemRDhl3BGqiXWjVt9icE9x5uGd+NTn
/BzXgXDHg5lNt74EkBAlNgNZfnZdezBxJATzVN/ZYcneCximefdtVb/bSrw22vTY4I8Xw/Inqusj
5xDlX+8DLSxQTBwk9R5MALT1j7jDOISS0GFl75M/IkGPJtvxe1wIDyGRx3bEizLdrcFLd5ZjN6bX
JNMeYQVuZW18GUb/kMcvk2LJ8vqb8iS9B+5D7KlTF/MX5j+9yO8xLV3bFRXL48hPhX4iRuKbDXOz
NOWVEqBHtdyJJr9rLe8xL+0twQVYNZb7Bl9sTSlGLXeJk5ztXyyKJ2mnnU+i+zvevKdB3KVOs8sq
NGRO1b2JBUv2mvhN+hilLOc4afeLPvlK1nuLMtTaiT4bR34KqfOx61vHnPZt1xxmxHAtunTVes+l
aMBhKAeV1vjau8NeW8Qn2YiX1O0+3JgHybQYr+XyVpUCIXz5Y07GRS9gUxoY/k49ylXBkSbzW6Es
bFCoEN2Ypo80e0H58NyNB08Zj2ZP4kKsPY9W/eA6d5UZPUej9+WmeOpYwzI/yx8AIjdFQ4BHCQyj
AR3opfHAcbnP8WVFlnMhF+KvLOGZ7Mr7Mhrv8k1i1ENsarZv6eYhTXeJtnx0Qr/aZEwvjICcmyl6
yvkjdOdvNKcXXWo/dmbiDszSTehaD4IhCC0uvSkZ6qVitnBM58hSnZekRHKXtEAmUXqMa+jKktjA
PN5V7XNV62jRdbizSRDLUtvXEnGvh7Xb0uoHlC/7mXZLn31+AxT3EhXRe4iB05+88pwb9W7KylPT
2OTetFfHjW9tLDe9bv9ReNejjwEKWvHxDXP45DnROWlhMkjYlHr9hjWNMqbpfcz6S6LI+mbee7O6
fu+s44gp7qrEPdjTmtG9tHsyJM+Zt059qj+rLHtwzZeoGV/a0d1SKYRot5MbvDUfXOYRd5z+xygq
vGGFWGOaRmRvG86wIK/dqyWcd8Ip0JKNh9QwzpY+HCF6XiuFJ10oc0t7CKl9NIj1/ePUU5IgEa4l
yUl6FmEc0cma3U1hjvu0xuZT+2W279iCI+FeI+J6qdPmVHETphP3URCaoxWfFp56YU03FBm70UUe
FrWn9fYsbewTBX2/00w2+nBzBGFVhn7wQCdVbr8UJEWpKLwjqPLd0aP9WGt/w5icCvLB7hHz71eC
ev2LAPo3F8WsZ8zXmRoow8bwFaWbVpMPcTtf6yW7kta4JaxgrveCN1PI5VRm9FJNkADCvB9JKdMj
YzehUcjm7L63xq01rc054tlw6MPQsEu6uAeAbUuMCpFOLoUxPmjnBWPEYvxdwEHQlkw0UyVivqsi
ANZ9Qz9DmJvvEKKH0KkeXFw7Vkxl3WJu3A+LWIncm++UKbbVUr32Nb9+OJxGiKUca0/S2nvdlDc1
8dU5nhmBhJxUNjEWx0QU21pcZKefsIRul5plA7Z8dLamnm3TCC8A1QaejLeELp4UD0CCeMBjr21G
gTqSKV2Fl7UvxZy60/pPYc83qJ9NvYwQmGKX9QWxC+o0VPq1wMEwz+YxdcGsFWwkL05x/fay25eI
8nuAQ60F4+HPCeEhkGUzFfmpSIx7t5JnZaJq4lNwmRi0jPCLghMVdQK5ZKwd3sGxVvTwmSD/nQuq
QSFWUAmMySnFB3m1G835QEjyXRjbmGqTh0nLd7Q/BgLlhV1jPMM9aWf75jVpo9NgdVe7cV5zTbvn
ktw1TCYRdVVGXe9HqU6eUBtXooEerI07Jd88ng4ePktva5BBZsfpZf0ubd5+zGP0yyUlEPPkTX9o
cYUOpnOISZSGyN7lYHl5BKvtevWXQ9xpY+WYwexrzrinmk8gMoGpZDnqS/gIyujXdbxlzCOmebiN
8XgedRWsuKXiTRdcXW1JrpbV7KwuuaMH2OhmLqRiawKplcyb688kOXTAkeVsvTHaDq3NI5IFrI0o
MZm4XBLvoc2XfQxlQh3yLhuXPcIvMug6stSKXbnKI5lCLcwSVvXQ1N1Bwy02oeDJy+SiFAHDVXjs
wm9nqo7SjM9lMzLs+hXvoYmXw73v+PrQrMgG6zcxjt55Gnd959C8wH24bsGVS9ps/ho709nrdYoA
5ws4waZK8t3Y1kcQJ/b06dIxb7EbXp3I2GAseKUOA/y0PuqTdeuFfRXevDEIQC1zVKm22lqji958
OmumAKeF0ABZxIa0Vzpthlq852S4EKgetM1uLQCNO49ps71WHiebJoKcWG2NGz9Oii2hRAHVyDjj
tKNMXq1Vwzi9dZ7YGd176XBfgPQDBYbOFknPucc4bWVVoDvaPembAfHy+56INWLML+v17PTFVucV
YpjdtlV0MKtknyYeCl65KfPAVdGO+CHfxJhOowXc4Hz1JvdYCLXDbcehsosG1BPheM0ieolq55FC
3yuqhWMHxymUs9fluIt754abiEz1TZNkR6wLD2WJuTJPQlBoogqk2jYkL7sUHAxGdSwrfMR5ti/R
oBi5eQQw2oWRsw9782iTjMUqsWl7gYvZ5jqSvjVMsGPQbVxb6/PMYMUl0gfDiEHWg9qF6iutaxS2
7SnDm7u+EaA1O5ETpa4XKHDcXenhmxn1/E9dGdd5+bCH4lTG8YGQJdy/SNqc+TBxBs9xy3PS2ZuZ
vq9HdKwEnFPG8Zibr3ms79dnYWMlZ2V0OKFBNWUYJFZyBUl5MOvljZgAVuH2HGbdS9h5JdIK54UI
LexS7p1otcdOE3trTUbI3W3VppfOZVAUljkc49xju8CgNs/1wS7VGRL7oy69x7AmtxkgB5C7+lHe
HAaSaAEk5d/WqIK+bp5R1xAWVwh4inmdaMOSHMfUo1Zr+PjnvzkGbtuZpOygGnU4JqQMHVrFBR3x
wInQjBnJ4DSGITB3/0iS3/zVBx1pv7WAv8hd/ACYnVlgTYrjpwIzcqK0R7LCX1F+8C5M7Hyt9whA
80tcgWaUl6RaXQmuS77w4nRUg0HWz4nRYN2Bnd9Lb3ktYQwDMkDwOSbt1mE9SSW0SBRrZ3P1rRQe
qF3ToTvKZr7PNAw30ie3o0XmiKOr8mCPw173TDTyutr1sGpYkp4MYmItbf3hS8giOWNkxqjyA+cg
2Q5xQfQWMecat2bQtP/wrY9RzJOpNX7xpPws4HQIpDQ0vtXEseKYx0YjH1vboDt5TQy+NilzwUGK
mt2NhihQ4wBWUpIeag/GHfVO+8oWA88SmC7inAo4Z8LEbHKr5vwmi+68fqbo4DnLzPwnFnz+dI3i
28l/qpRgRLGAGeV28Yt6fKdifpNF8UZBdx7VMP02ZDgN2WrQ0PCowCT06/Mi4Yd7L/2g3ZgBU9/i
7aX+1dvCtLw5zYK/gbIwLIrmqxWHvHj2t9H88OYB9QGvxsp+eo8OO1oP8eSVuKLmcrVT7iu9++yI
1MPMWxLyUYTPkSVI1uYZH/VDoJsdV6OR3BXZ/2HvPHYkR9os+y7/etggaaSRXPTGtQrhHjo3RKg0
amHUfPo+rB+YQaMxi9nPorJQmVkR4e4k7RP3nntvClwvY2orrAefRdjccM/bzArUdytnvdNmfiuS
B0nBtFIdqqWad7sx2oNppt+A45FqJDHOAQT/oyThbBr4WfTkx6zaAMh5abhO2Jbb2KxGOoRqWaJ7
vDimhKuhx7Ridq+EVzCnQD2/s2Y6MpfN/NYYop2ckGO7w7vGFgvMnnhBu5rU+hpCYKFhw5RSJwor
sCM2pE3rtVcX1954mVIjQFqTvmrDLU5GfVdyB4HsmJgsLHKCNBxtxPvyHRoX5vs8qM9AB4CPwn1g
9xeHvIIqd/1V6FVno6v3Y6u//Hj+Fg2ffqDr/aCU2CZ7S0fIXVmTtchsV7CZrKXCeC7lo6NkfTaJ
8oozYZ21RNyUtsVmCoNqJ6b47zRXG9F6VyOnxmkC5+h4AfcChLpQdWA3/AEzfZn81DFtM+6slzzs
ecnjsoJRyZbR8NfkGn/8ZudD/FtDkOvW/vKWmoVxi6PZZkpHad/ylrXUSRtob1FMmIPXaihrCscF
BsYatT39Lwz5tTQjYLK7pvZurct/Z+ZiF+n43wdV2NTugL4imsBZWhOGIztgLF+/S7vyTtYD/OmQ
EmqAsJEV3HCVAVxJJJypvkvkQUEhVTNXyw11/OejbUI200jm4ZHR19R19WtUxW9lIwkqw3ZlVbwN
baI+Ypx/R6GRYfdmGp4bmD4S/PZKjowqVTKcALN8m+nRy6lzRoANJNC2+9yGK8jN9Cvg3W0xbrwj
xfbuc5tZPk/m0UbEpKN2bTbZXdYi/6v8U59p1vh54rEAGxFuwogorHo/T5ylym9zzG42SEUTHAuG
ZaqmaxQ5f9iCY3T107PgPlZwATdphiB5+S5dyxOhxBqO6O+Q1tW9MfAzOhRYa9FNqKOKOxlUlyoS
lA21brbh3zBBYGo6Vr9pyuQJAp6NAhEJBZbEhyyXxaH+bpGQrrvaOucZpUTMF0tcHn0D64ZiOUoC
7fWoHDpcEoX+Uw18uia4xZWtuLigrXN5lBF04JaR41zwYGk9iKi9LPa5zywza7tD32ffSvOEstIe
5ch4RnR9AsSeIWchNCXKfzuz+g0dyDJGx3o7ZV/LgnaeHEJAI79ctyX7/9gpDmWriQRdpoI4ARlz
cJC1dEVjl+6HwH8wU8jtXpOJvduKazkTPYC5+1YuaxPkaHqY6mWh6Wzw4krICcuV2pSnpAvuob7p
nSjG38j3COUyzUMX9DyyBBy0KWMe1iY9h78EI0uI6D8PD+nHl6l2f7HmczYt2Rh1m+ydvn/qM58n
HrePM5uAMtK7Vg0PXunf3BSfOSwJRqaSX0hyu/J5pLs59iTVrnqlt6fuKPjswwlhzcTS9d4ujlMw
4ZVqbYuMVwSyzPaPumFKh5nHi8TOhMm1HlLvF38PtdqEKVOPHg3M+LWsveaKcakkz+GgXQS+8MwK
MKOS/BSHyewCBFOc8+BkNfbNeIX61PkI+uEZxsT7IPxw16iJ4pV4HuD9z+B+q00f9fEpRylAPWc0
TDOazzQk+i/Rz9aSew2IiQJEjnd+PX+3Nod3KIvfptJIKicsVg4XCrtjJhKT9zbn7H9g/yW7yqNk
KRl/eU6ODtLw30old4nlHruBh/RymTjj9ODa0qFt40K2oYeu0Tkh3qqi+85In+XkYZc3yZgP7BGQ
qY63eOL2KrUfAOWYB2iut9n4IiJLbC1nDAAJO4QmuugGCQQptySR1CzOevxxFkq3GQ/d0D2DyNEX
PyrfnDZ19nq23g2BbzACRrE2ZwWqpO/eMx9li9SlvFe6+QrtEdcMK9NDZ3jXFmUiepMK2XPsvTlK
PA0D01W26/EejCAhCyLPt5jJvQ1aNozyGNV2KXF7DEe2bg6SMxqohKtJQOFAaXwNBjzKDYu5TbyM
RSvLvu/suLtafV4RZccYgKRpzEUWE5EAZI6Bp6jWebdWM8sSxJ4/WdTBURfpXdllMA968Vjkz94M
00JlhiauOtjgFOUwk55z0ua368XdRQCzRZqFBjyOUE6qKEWyAq58NvJdPYTAu/uOnqfB39R3A5Rj
5kCEE10dwt7bsXE2ykPNabvduHG64Tkw5HCgHvvM0+nOiVkSkJ/H0qeGwEVn9jouwpmo1f3BMttb
NNEmGz38xmjEnsNBVkHxjHZcO2C31XBNALeQAwMRt/Xcb18sEM45pmeQB90zbQKNDGW5Htfl2Dvr
NMcnXcMtTI2x383SkQdzUI+26zzI2nkfUyw3SRBFIDrE81BgkxgoljRGOOZXoYcw6lBBlTv3Dosz
2ZYnHgNNMl+qjBwSW4S7rLN2yGJm2NozHxGt2JC9tD2zsQl0Ff6qiJZ8avei/UxmCyBZxyrRMeZd
GPf380jAlQoDf20S+mRkI/sQCBmvOthFTCC9DKR1WjmHseHAsF3jbLxGjHvW6qUcRby5KSDKm46a
A6ljYaxteoUyxGXfq3K5E7bKHj+og6ah/oPd4nGqegq5KgIRMBqkUrUvbjAsySsvfjla29Qw30Sj
+zXdI0+hFMjliBVKdM4+bFAVZsZIzAXTVLjQn5bNZihC47p3vM/QxSPfBag446h9RwNjbyGyn3Cm
oDee/HqxThIICsAcVnq+M+tOr2F174JU0zHCiMaTCMPPVmmJSgSQFO8Yu2yK0pk56qA5OmMjPVFg
1uvJ5lnECByFr2mhk6ZSMLF7RyOIUXKIqrAP115hI/oha3AVIp/bmcb4Hs4VElCjDVdOl9xhYrqV
pQA4a9UfZiTFmbAZXPUFV69RqXDn05jNqQ7ukuYCu2a+MDhdpc5C3e9QAVrdTypFus6rBKIYlyAX
kz5gkf10eWfBS6b4mR258t38s09aH+jeeMfREx2q/NgJQCGWBJbF40MQG9hvR1NFmyFpnHUT28fK
nMuz4TOe9Er2fxNCp0la7UF643vlJkyGFfcOdgX2BIplVEU1UDFGNZN6C6IHQWnwi5iIIzYlCbCt
v1SfzTsfoxh3kHHEWgfTVlItyf6MrHQ6NGZ7zuzmyualPI75XytpP9hOp8uHQRxqYT9VnaWwe9P6
BG35NQV3emBjMxJ+vK3r5NFK+u6ijmnjR6d4ERjFlK6jiqFHMA5s8Q3sQsN9a4GrE4p4GnRn7rAE
12vVJelFan/db/MqLe40vd0WDjTaOFIiqHs2UUqtYBcxMQ7RTddOwqCOKiHK2+tYJV/FnOIixtzK
JFtAv0/Jpp3FcAphFqlRIuYWzNu9gb+gSjtgO12QSIsVceVm8xvJAiEyBtR6OQTI2nPWQx/v2Yfe
jLoYt4GdyZ2RHlBU84RBhrudplFsktpkR4mAr3DUCRQl2AAna3e8cJSUdDZ2FCI5rLxzh1TS4+Tb
8qinCmpwEFa1SVBNsQkFguNwTm7KEw+BN8VITAHeiSE4ujW2m4ih85CO2TokECuuMK/GDveCj2IQ
0UG1CTOcEigvTua46Mtt3MGm+oaGb2LGGBFbl68co3Jr+/vRrH0GEli2vORtaq3gGAP2eK3N4c1W
IFIEoV9gLNJmpwY8R3k7zTtp5x99lxsE3fBQ99N6E/BMxDDL47Iva0Y3pEQzH7uD3XEGMs8Ogvha
Xrm5lWZ64QZ0SegJ732fPV1jEEdeZRqzvklbmdnefEABcSGLim/neyQn+KretNJ/rguJFb33WJVH
7UMo8+FQK9gbOXlAXqzHc5OQT2bVGEM9dogsFC5WtEtIbbsAH2LUXjHr11WMWjTZgng1N4NX3IP/
KrYFM1YnMV/sBjNP3NJimIuVsY70iwF5b+8xLKhHRNasWHj//AjwQ8dXS2uOLFT+aP8Jow+AgGg/
l6dxxi+aajYazJOaXZZgWcpw029b00V9RGCCNrRauWxyyDVhPDs17rypFvjyQkPwdc1aycF+USZg
+KSyqHFgzYScFdzny5wr3EQeWSd0z5gKCudca3vf5wUwdwZ0m3B8ZK02bZU3HJd4i9Boj8lYK8CZ
6GX9ljQo3VLygXv5cK3xMXPVM9NIBEUNhuw8tCN8lRiWB5RCejHaUcLdoVu/Bgq+CPnIycW2yRVo
6pm1JNTGhcm/VMdlYoLAayMfrkLQ7YbSZ5/ayiWiofqTGiGy5Sj5CpklF8WMpNWwf7AScJYXAf0X
FTtNV9DQ9IzlJrVLlzHFBIOR8WrsDHduUL4EDZYsS/X36MKx45biyQVAYKVqp5a+twzZW5iz6REl
eUeI3XjrA3SP0guZHLFOdXajC5Zd4bE1sxSTbHGRsnmmaBY7FygObEF7vofLx49kpm8ZeQhjZlcX
LA8YUyXiI5Sem6rqfmMFkztPxs8eqVHvWPUO4MlG5YZH0BwSIMFDMWD/tTGDON4W0033fbUVjfsd
CTASc7CnMocE53nNuEO9i0jGKtqll/mACw7YrdJsXJdcWW2M1ADqJpBQ4f2q25UkqD5AtbWpx4gV
ft9jnaRDyLAsMf6dnmziWZGdIDXrcbKHVg4ZOUb96w78P0VZ4JPBeBSoFA0VVXteLiY6Gu31BPmX
d1o9evq8MLZy0w0eVEeZlfbBrukd3JN+8u10cC2CCW9qnj53hKpsJ8ME9p7BM8MzL1YQvpkk++65
cEhh7IOzWQgSMAwcIh2ygbXj+/cj6Jc+wVdrKvdYZ95PmRBkpgu2OlBx9Z5I4u8aB3GPcnXt8W7y
+GTCVNrIiEDj8k4Eel8FDE0MvkfkRSDEW2zVPE5ZQIUhQvfgXS1hIrbXX5PYr09m1v5i0cq2sHKb
TdtOYD2D+25ubspfdNn9sfE6QMXW9GZ22VYj96akw2Uh5XCW7gRwKKdS9LNHx/DCjeDhUw+L8x9a
po+dY2eRABwg7EDDyy2WQ+e0HX7cyHqZh2jP3CHE3UJiYC/L3yaI+iNQQHmypomZ+TYQfb3t9WJX
VeKa5ehjXcbRlIACqLzDQ6CheJrnAGNkm2yJMfs72AG8u/q7GZN3rDtba1G28PQqQrPc+RnQ2GRS
+oAG8BAZatjp4hUwH9vLjljFwjnOAbsxKEx3hkl+EGt6B6kUNfOQsw/Iwn1fG9ZaGrm/nRzAErPJ
diKAHKPHyyAnHvULYc1oCekUPKvXYjJuVd1uySpnz+uDvhgnyAMTu0UWx4wSI/FnzJN+41TqNesj
nDN4q4Y8/fXiQm2yidiTuFQvoo1tsOgJcUy+fLLrX5SXxYmH56EZ6gPJCremAgIzRWGxZSqKF9lJ
trmHZIimcJPxfAbnUDjbjEUXuX3dFiX3i+vIR2FliPI0BzLS7mORt/BgVN7vdWu+tD4Rpx7efXKx
ti7bUOn97ZKI1hnMMUL56Gi2wGCSrCNjBtuGy3ZMSLZKWqLD8qn4wAE7jF4Ulu85ukYZkmhLZ6jA
6yhhhOqtRncumShvHJ/jiE1bv9Pqg4SMD5MyEOeyc5F4IZf3Wu6mut0l9ifzwWmrgSxjJdTWeUqC
92pAko/nVvNd9UcP/F2ECORsOeitdM0WltFHSn+6l3GHAycYieOOu3XBibeygDitY+H+ZWH6KF2W
VWj9jFWK706kR4Yg27qt1u4Y3wH0YQRkLer/GA6L18AaanFKz0wulhkGibJg6VlSpIe5RHXiekgX
mJavU3JwzM53105XPBIOt62l/RMoLqmmc9n3VFfmv/HKsk2xEzWNh/ERZlmDxjBJcWeOzxINIO3q
g8UoTij/NVHxg4vNWHIg2uUHlKYQ8nv1ZEi48BhEGkpu6MN4IrDkw04fHSYAqtwBdr3xRAK9YJd7
N+6Pgi+C1YBxx7zV5sRpQO81e/de4FIhUnEKk37WJJgg7Bpx6GvAWChIzrZFWgO+uqWYDGYec128
s3qDLe3EhCE5TWZ9bwbhuEM/1a8Gn916BFKT7zb13neuMXQTKkSXQB2p2m8X2y4qCND4lAWE8t45
Ld5AMwC3a1gcgzZHogiqjl4LMd+/AeAO2ycCZyOSHNdeyLfkSt2aBp4b0lbfAbrujHq6QfThwDaq
km0D4bcNH0vcjAKVIPIOVgz7fxtpwbevQ0rDldDtGz1RRTbnM1mxiOJUiq2iouuvFONZeGAqsD5J
iGbslvTnaeo4wVXdkMKpbxn+Mg+s83ZME4F2F/0YoVRoX0v/4MDCdEYr2MwGXkrfCL/Yugvw7LO1
qxpzR/oNfXX8nRuuQ/iRd2NGcaHvYNQJ4yIdijceVwe0YH8pNGvKQnkPJ4eVVbsdez52M2IHXGzr
Bp+AH+JX9EnLUIiogsGhx6tI5Wiz/TgCL+p82LyYi1Lm4Cj5BjHzgEd1yKV1bms6JkGu5BZQisuq
I9v3GU5TMTB1TMAiDwWuN5OHAtql1RQwbWLIQRRK9kKh+ZQG3p+oQUDlJfU7qWUTHlOyrUC1zm1E
JFPBER5SX/U1ZbMghMVf7H49Sbydg4JINX26spIQDxDxEPn4YrbGd8LSBdJHw3vcZQeFDRhpLq+y
phVsp+LKdAgcbEUMgYfmWf1oyfylah2DqJz4o3GZ+kwzty7N4n5cbD/QHh+bzPK2XonNKkiMVxe9
JSCMnqUpOTrQkB9KKV6rbqIUu2L/4DEaYmvRQ4lBiIlA14q/7Ry84y7cTCYJdliS4XwASggEqUbG
gLrPnAUZXBJz5YChRVbdxa40J2OYIi1Oih9nQpCIVufZadTZDjdDI4ieSMmjGQR8ChJzgb0x62X6
YKyiBWEYOdfemayNl06fEtMlAqO13afbStd3he9BhGrndztFaTfCTnGl/xkZ1EbhbB1DaJGCAV8u
vbs0G39c687IIKIHf8jNe9EkSKOr+5kydp4Mid7QMUUo0tHPJVxC4ETevJ5xI30Trrh2ztd18EUW
8m7KQd1DdyeVpx3YQf0lcg51QBV+TANLhwhddpfcbF2yD7IsZztAz6yRqSosvgC8zXsfAQhM32Ql
SDAJDetiw02kevAvtITtyq6tt3Qo36vefB9MH/Nf++VW7tUHkVpJaoxp+c2KznbWsNBcRDzs189h
jerMrrg7/AqAxcxgmNuY09aEl2QK/eNL64g97xoiS42qGAvV8jMABDpPRXaCzoqsK2l2TsxSG7NW
rygBfCZ3bY1uQ1uYsjtW6og/SG82Ow49esK8LN7YNsGAmM5uAlCGccWBNpWKEoyjiUkMo1GNgEU+
+v28xCmm955hkyNTHENHfQsfnY76kR3OhC5Kn/MmIaOB3Vceiy9vqpFDmup1MAm1a5zpPh7Ht4Iw
4XXjMuOZAvvo2H20aSwBFeJRLgKbtOdF1blNb1/bT9B6Nk1vYbOT2JRE/KaN+h14l1wdORC/CJ1x
1njyo1VYuxtV9B/2EE3rQLDoMGa/5CDCfq/j12Jwz/XQ43KKPZwSDVGLFA0R5JUisFfuTO6ZS4gG
LzOKYeXngqaERtiq2g8tp2/gKp/ERZBrRy6IOR+bqXssGnG06+Gz6Kgfm2YGMgOz3zyHLZpR9q8o
WfrwT6vYFtbNGWAJKnQ+YD9Ggm58p35MbQ/xmy6g+rI+XIpinHg3cuTflaLiS026+aF2j5AOn1tT
3vmLAxA8IcPFDON+mF2iQB3jrLzlM3ZkupLABLwbQfdJ7gZP01WHe2lV34bT3BzEHCMD8mi4Mpl9
K3uWfXIcQdh8WlP94Lj+Rfv2iyyGB6LDvhgQ1VjYXOE91RaIX6vf44HlemxucwK3vmkIRxjgYucW
5P+i/yvD/qi8EWUBYSpLz/w0Icc2LAC22qOILOQ7a9N7NJhXLwZKExj3MfzMofFhZCgXARNSUVnL
T8JRUNYq9qwBp5KFa9sNySK+454h32T5wwRvAtstWocD5dErIlawhQVP+n/glI3KtnGrDnMW/86G
80fH8tLHf7vCuu8tsZABuaTJ+/ow0mRPWBVLXg5M1tP3tdsiG0+OsaZqbAb2mM34WYk03/7zkoch
2cx0+10TH3OgN9iWjRdo1oey/2s4E3SWdpcX5r414etRzM1djPy/xLoQV9lTPu/s2fuMaUv4pBVT
89hZLxuCjLB0ag0uRssne0yQGUXwt53kXzDYdzYULlpIRI9jGxxEFWH2h8nNkUP7mxR8WfEHQS2y
ZZ4bPm7C1dKSTXBsVugSmIeEvF+O/ZdVFnMAMzmVnEbkanMRIRUBIYDQn/HPp0+A0Sry2x8oJecw
tu4hUWPLpmup2KdPvXPEa30LPE4IoFxYXpYRZDCWtz7bW2IHWvSPm6itpzsmZtH8K1oHnTR8xSbO
3yZQEY1jsWsA3lF7DJXnJcJuzDgpoSQlOYtbXzD9Kie9qozxi80ICU6oKgdGBXQj9B2OCp6zWB5x
+LOmqh6CwHqe7Oor1il3K0MOs1V/Qyd5yH3no2UPtMKxRX4sFhGMOzyE3LuoU49CPTVk1IY6Jsqs
wPZbdEaI76Z4EGEKMaWuGHCScGYZ/bbqYDZIu75BbYJxbHFFUmShVE8QS2IKNUDD4vWn+fZl9jcE
CUHgSAAF7M6OY/wd89SveH0P3RiNm6YBOpt1yV8nHhA5vA51+lMhys2d5KkL5m/WcrvBhDaaS4IU
+SAqThMSZXZBYdIxz0jPUW9tS5DQa/tgWO8eY1zfmvdVro8+uDInINhujpBsmmTjpgyxU7JZDV2+
Bbm+U/ihZSbbFWoxekLCFBCHLaFO7UMCDG7T4KlbeSN3kjA9xIjpvpeacIllX1/4bN7jtzDyXuiV
roIvmzkeQhwveibhdA7bzbIjciUR6NH83EfitVXzwZpfBjTRyO/vfD+/5ZqakmDf37YfX/Gz4J/C
vozSz7sOxkPkA4mp1QW/iARrMD8rd13l89l3xz+dB7FNNgyMUYni/G63delBgTAjaPN0cShmcSpX
DUq9zGXQ4FCXFXF2RkNrMT8xAv8nYGNLbGXFtcOKHFD8uoKpsyHFKMU06dx5ghzLUjXpbnCcezKY
6b5JnrfK9hmUU8XtNr8EtvsZ+e6WBJVFlwbGqJNDRURNcY9J28MOFlJaeutuLhEPAbNlxgGShiHQ
uvCan64hVw3j/CFqxldfL88c5JqrNspeCDA6AuFc7lRcLtJIL0Y0boWqL3kb7QRYYfpP0Blh4nEN
FsmP7xTPcZ1sWrbDpNoDbQuAfZVNRN04vzbNB/zYc1F2AAPSN7zUaMTK8o+TAwZgH701UvcRT9l7
oR6EGf8ytkns5rvxxs+i8C4UUZdGOEyVUWfndXoRfXif1qmx0jJ8cUcwG7oDa+FzvgeeXEOxnWDd
zA8Mpk8eg4dV2WdPlMMkm4Uo7unOV8ROAk9s37Mu7Dn6GapUBni/6MOD/LshauO563hHxjDX4GPD
ctsFOyEjhCHBcMqZD7V62I8cTmgsrrXi7GpBgqxpw7FZNuOL04LsRICy8+zmNZKIBFz2SbzLJYMd
2lFramym1/FRzv3P8uORlPMydaCIK+AYExla8VK4dR2lB7oiLYCJg42rdrr+gwqpPDs2h5BusbeY
Jvcvg3nU7bNx9PNj6bE8RjwQ7qSVrVWNvUEtLiUj6+9zE+2Yk/XhiZhS75iw8uylKM4q80hBG33m
KXJ8UT7ad19gB2Bk6+/MLrH2bvpSjB0Oig4udCexhkTpfS9AlhtiHZk+97fu0IOMD7YxOusyBh7h
3xSOPoBF0Q0681fvMT6VzQJhoa9i8bmply4tcGB1crOujI80blG9KrZpTqQ/DZ0+asb9ieyuqGnd
MBl3qKuCrXlCbxQdyV6gu48Gb22mvMOihjw6BQO2e6Nxt8rxR9BNsthSPgCezLfDEH6NS5YK0yOD
VBsIEVZrzluPHaJP6vQygA64bfjZK6pHsxrOCW9u0PtAl6LwEhBOic4DuHsJx6wKHe6AAgImfsdl
HsZRUSU3FEwPqY2arcEIterIEtjMg9uD3vWugtDclZAjOQjkSAKfsIrwDJBmAnIIjJA1KEMCxiSY
BxDCEIrqFh1zXCHXTuq+y5IXRBPur2tP7CLLsfd5kV8kfzSi1qHQaf9GwntY/plJO1rNAasGVZrk
ly/p3bQRxaIZ0fYl84IU3Z5/41y5oyehQyVvGgk1yodR/sksikPHhwbdEy4N5mYn2wFkrloKGxu7
hWhOIpj3CZFZxODuUGuhJrZ5xteVPOpkumf7cxoa8x008Spy+wuKWbNLf6aKbXNXRfmmzRUKIjpv
eqVNyi59zK2RKCw+BXckpQ28G9169Z2HGFZs9QW37Ufl9omW6lsyMs+q5DnvEx/ECwIZ5b5X47k0
2KmX1nzpUu+SRAt3Kbsu3xad9lfZ0rrl7QMmM9RRDdEoOZ/PwObDrf31kvo+d4SuJcR6lZPzrQom
VVX2VcYndHjZ2tGUauQ8vbewrZeqWdt/l+g4L66/A8VGLWHvi150+Rk1+eExBGVWZdeKAfahTV48
hz3rwgGP3Z71HSAu20R/ZYsUh1zcPhhM1/EldNDzwnkND1Er8yVhAquq6TlKSJusO0IugbiVPhMY
C9dgHWE8rduWjaG9sMMeaxR3jVV+cQuvoyw7BoN5x/r0QZEnYDTVk50vVZZGL9+NpPoxUSoJJ636
a0jiLUAi/zbgB+F47TfChpur/fq+UuXfoRwuHdiRAck9UHZGbF62m8lfQUA1/cFg8cUmctt21ivV
0c6YnaeAgYBuGR9UHK25hXuqe1/+rW19z919aErmhnOIUrsD3R3OXH9A0FaTaN6HKoDazyJ1town
xbYVyTfRj43TrBRWwLXpxFxGfr5ha3UrvHxEja83OSNhaDbLa9D6zjXpd0v93njogqasewAx+ur4
PIrcmMVRFX9TeWK2zRy8cjqjVMmHFWUHDKDMvdGhfNW5vNklhx+lHchHX20UAYytih7M3D8l1B8l
xz0Bwe7B8xPkcyZPUh0QHjijNl3e56AbgYB3uLGHJr+EkX0Tk3WBufmMYudFYFk1LH3f1ZowipFG
IkyuyyvqZb/LB2Ag0fzd2fM+dF+SooKdaXw1iXxC9X8sc+Ou769ONx173/hopu/a1A+t4bw3Ptt2
t3YeS8j6vo1ak0H/ksGAjClAg92FH06QLaUEHvMQ1nTWpTfJI5PZR/8naYL91Km7TKLHQ52/mpjV
TBail0a0m1rSE6mOw8Qv5V1sVsRQy70IPz0PV0E5XVx2gv5yTUdG8Tbq/BC0ESlZ8tGycIMnDVlU
wakPSKeinQgpo6TZPLBvAfCZodxj7+ON9+zVLXxwacMkM7L088BOqWV430blo5Ixp2fMCbu06jGk
y60jKbZnfJURdVNeGxdrRJdS9szMESk85PzT1ID9apjphc+GNaXPJNPOfqxa65TNyVvf1HtpuPgk
Y/MxHhAhsdmibwcn41MABOjhObaJribI6Z0n2nFMb3MzsOdOPgbUOw4fdV87THhc/GVXH3kkYqFn
mwju0X2oeiTbnj+CVzIGFA/QVLxCEv5Vghfk2RdzjQx2xvNfBAebjfKqYt2581E44gD/i+vqyyzY
O9da55vpK0ZUslZx/22iMsowoAcZIyxig21ozDCpI3MT2/VbztiycwXTTXiu24T5LDHdWOPZszPv
cjljXkfLgiyrlmCHhimjMADqpjaIQ7c+V9PJKQq8VdgWCpu6Os4iY+WbuNeF+E1o0EOe01uG3/M6
QPPVpQqPSbpxDMddQ90HolU1lAWEZUQCe8GAK6IQxXXu0+VxAgMJpuKkSIOLSm2sE3WC98gGsyPW
Rkq9Tx98I1enuORJA1QDoSObT098hWnEoF4YB7NNSVVZmoBIsP0lDWlH0/VSBtbhXwuN5P9TW56n
6vc///VdkrKlp9uvIukX6gpxTGwmf/7zX5YNzuT/jm056s/6f/z1fzNbHJgtVhCYnvACy+Wq5Qv9
G9oi/P+gTREs50xpubZwILMU+K0hswgPngtYRFNYwoPzYor/DW2xg//gr0vwJxh7AmkGzv8LtEVQ
Gv13bouQVJOu79vC8yzTEgs6pvr+vLEFbHjd/ysjzWkQrC02ZQvfnsP2sWdNbsyeezf7nUtPkQH0
I6mGbGnHGO90Qzs4EgArwT0+VyXLtsbyzx4YyIeeeNGdKRJBUIftPnL/7rOMMQis9nA7mNSlOAeK
I3FYHspUs74FBWMy4OLOD/P7qUqzX6IheOKF/YtufYmaxGv3iRuyP6UXeMDVJtd51zlP7VSiq56I
AlPde8vN1/WMShtLRhCZHmJhWScVmhCVqRvnOA1hPPoYPFu81YEV5fde3O+tWLA7wtPICDKzrm4j
qB5Cgc+bncHOAvP/Ao3kk2yd5KfPu7vZMt23TIdnEjUwYfrgIoBCqJtlREgGHMbQYD4clKYgpZpy
erFSfJs83fRW11p89s0xjQP3jwEvfUNozotU5E43qZtd3Y52jMfNubOdfO/3Cv6g3+fXevlDqX+s
CO16qjvnZMvSPEyCgFiFHY4eRX6Ufa72DspAUYTWKeKyAkCXeisv1+JYNYW85EgXisWoOhjC2iLG
HraFxpFYlbK6x5tQ3dcCUZPl7kgBqx+jGedYmEq17guLPFLV3VTZtgeu3fb0f35JIrs99VbansgT
g4Mc+adw4kc/SMNrToUMTAQCabbhCOQ/67k5ZVX9QdoF25nE76+G0xN1ofpgX+SDdfILMCLxPFwJ
sUELgPvwaC/y239+LwwpLqO6PZHTJe4NP9kGkzVesRI8lRFHADOiZOPyZW41NIhdFpCpgf8z2P8X
UWe21biyZdEv0hgK9XoF9x3G2Bh40QASpJAU6vuvrylu3aoXTkJySCzbit2sNdeQpglAjb6DvdxS
aunyRYQ1MqSmmpAMNUxjfOuAMqjbaENdLn0FlIdYKkV04sQ+OY9rrrIKTn8fjCRBruswepcx8hyk
dc219DD968O3N4j6OpQ0GQ6Vq0jtVdSbxrPt29XNI8bRH2vnKbIKHME5wSK92/lHTL0lIvQ4WIWD
6x3H2HV3Y1KsMkWn5YXh/34Iamx640iZKlMC6joljx0TmG1tlMbJBpKRFffKaoyDUbspStQAcVzd
tvtRqhduI9raZK8MAXxAJhwMpBrMOpepMDg6UxCZHpFFnK+shAkJPEYu68XSdUpmbgiPVSshjYtR
h8SGMK4jtSQ09lBxAqRK89qsBJ1U1SRxhowMDGvJXI4iqS7KdemxGHQsyhMmvN3C0e62Ty4FihB+
0ISkFdwlmU7+HudpvQJscxhy19rjqoz3iDOA1kT+IgbkfSDa1dxXfdWtLNIZX0ISUYn7+e6cOLiA
ecNH07LTACFEBCr0ncfMCwH8pf5zyDCF9tlgOMpkRbBUj7G6slcOJPlSOGghQL1E8Bk9XHq1EYMZ
kSreS8iWTvpNotOsvmiqA1ASwIZDt+5LKDZuOSKW6Sp1TOVTFFT+GRj6dtZMb7w5Kawf9JUhzH96
RQCzirPFYFbqBSk+VxLXaE4qoSUx8GRsnSHAEae4K/7+WA3ebMBoEhJ1Oytll/1/fyVzjMp/n4d+
wb62guL7f1/6+3oyf/r3tf/8sJGx/KPXkoPsoFwkP40P8CG7hT0xW4SmWuwqY8h3Yenk//kT09Q4
fagN61UY7mx+1kFUzN/XuQSmP/jTc8cL+LGvU+LAw7bcwRcpd9HI9Jx9wH8///tr4uX5ojt/8e9v
/j5oiimErhGmoLr3gMnT8v//7u9b2+nd7HKkz+M0Mt60tBfiHlsUVRrAoDQNrzil/BcCcNJCp1My
Qqw9Q3j1as4M26SA5dKGMNdVsR71EOLG/Olk/06+bx9FGR7VxWsH90X2RnQlZv0YCiuCJsln8KFJ
vzGAoSiepQJkr6Y3wcIuoq2dixmB3osv2D67lKTt/WhTpyUjIm/haZcQji6CHzhZUaw2Kioq6CLB
k6Y709psJ++kV8WTC60d0bO2Jj8bnnPHYJrglMdwrF91uA8ojdof9N08rVnC9CWiDZ+DQ+isdvYA
O95DzF5XrNwZWGHGHfL8xmDWIXON4f+2SNAn1m5hPmhooas8uk2ddVWxduubctnWfrpwa+1c4ZSi
EADz1y4ZXQPKQVLo4lB8IARYS94CfAv8mCxno+4fyZwbQZEsbE8/Majgm8KUvUF5oVZe9xoaIQm5
2kgQoabdawJQiFlR+cUb/JY4xCAI52qP1qmZvGsLdHVI6Jwsx2XuObJptXaOwZYxBRhTDN2FvSOb
pAuJ0SciglmUodl3SMn2bP1tiMXRQAHmyqdWr0+M2jmT32iXOlAR+hOgEtwY7nOo0y5EaKXqYlcP
ONndbFV67j71nDepkf5oBt2PMxcspOE5XW4uoJn9M2PGj36hzrqOupN3X3O1SU4A679uY/tDdGwB
jUr+NDx4BjINc0qCJ14cxjQF4a0ZJMpEtYRQ2MSTaJswQ4XgZJcUJVKQf9WSySk/Bszdb2OktyLm
iWoCtHTSISRCwGYsyU4AXHfo6gDZaIyUyWkvZr6zFGaMvGJYUm7tSlxTTa1TtHUTE9cUs/ywjy1Y
lRbPi8G8ja3N3Sq95w5MrY5UDvLHZtD7Sw54Lkx2CFI+A2PiUM67s7KuE6jRh1Ybr85kfodlcdWn
dum2uNZ7DYFH95pm1mtgGadeOb8IrChpLjVL8Ubvd5ioGNv1A5a0EBBvlDv/cBxG+rDs+vzFDgsQ
61U6HWpw72lfPUkJWoylJIQh76sV/ftkjheX72rqbDUxz2l6+dQN0bGvE4Yzy8BO2CtM5wn9phz1
DSLKr17WZ8dkVMHSthg+gt7duXqlVgHhwWEdXtwQ2YNt8U3OtGlS9YaveR23JFu3+j53GkKYa5yP
JrRpSAK/CDZWTscxkM5GMCa0b7AVuK8I6iBYaawqWKtLHUuP8Z5xBUkuuUt9uGsdQ4SBzeYAJu3B
NNKjbfpP5HGJrty0LKWnfniEgX1D50p9yCwlt7IfPCsoZ9VvJ7Q3o7Qs1t88Y0xqEhJP4k65D2Gg
3mXu3pNwY5mnQCvBewWcTCYGHQCfatYR1Y9ZVt76vt7AZPgI/Bm+Fg4K5Yhzhqf0qnrndUD1bBLj
OjnYlwFJwm62nuBVMAcEtPiAEYDBfvFc4aBjWR9tcJLuGpMN4uyt5haP2qWYIwgYJOcBQU91Fgo2
mwh7OOSHB9Sf/YtRF09tOu48PfrOXR5dLN/HEESwfTO07DZG7UBIgbwQb8UraV4EaQY7Wx6qTCKG
J6l8x3UmcMqkByL1rH7qUNmD5a7g7tp5eZsS482IjffO9dfkrvzmhAyTW13h4ii/eptXvD6NS4vM
q0c/Av6ma/AE3OQDWr67qif/gMfrAiyD4Z5FqYZEcrChjmU1qNyYyZzFRqjnA5Rr9Y06cCWrnMk2
b3SqanaV/kVFDF8tG8ji2CbHwS4vRhm+2VbF0CDmX0zGaVYVcW1QVOAkxohft4hVZmO4RGGTZQKn
bnQbkU07DbdO2CNkTf7FGkB9y7PpoNf5neaA25pkZQ6hcZWrmskVa22tSBjjq11goBFtaczmcgAG
vLbsWJ8t6IpeqnvY+DwzRsoMG5HyNBKc6pGU4Uj2ukSiz4X7v9gPjsM8gEgsRqCF1+GIt4iIo+xk
SPAjmUzhWijvkwYfhpFDhaonzN71yn/TJVdgzFF5hgUvNgPHh2zP5FKHrGrp1vxa/BgewTU163N+
VqmCW5GgZ3OhaGk+B0TCdZcEF6WZ+Gw64nkiw3jCbbvJMiN5bJhlt+b4g2trPWTeaSIRORwzFMBN
chmbEFdr9wx/5McfQQ7hUH2I55PIxJvURtVD0l6txnk3p+GGiBans28tG0+gkAx/VYEMxmrLk4yG
nwIp9IPqgmvOms+39M8wrcsHXcp7LLeyi99aj+CTyfjpYgNQRLvw5JzO5rAUF/bNiYg8jOyZeRSw
Qiq++4gqrsri/eSF66ApT35if1dV/OPozrl8i0JU4gNArohaE2Ev5gkL2e0AcYNc0ka+1RHHuFW9
uw6kYG70UPGhV+akKvISQM8F6OZj2nD0v06yhcJLoe7+6EJ8eEH5l6PDPqRHAoQE0+oxqAguA7pK
JqlupN+kiF88Yia1KkXq5t2TOP6HJvZiac2/adWQSOKLclt0aKFszKrY4fEGR1W8MIzOxjG/CBoG
33VT49zODjYbEO4rG7ctL+nEfrAdh39R7z8WJq4Bs+6YUOqfifzm/aEWqUp/vBT5RcBwHkkUJ1vr
Os9s7C5GnH1pesSGPBvFHEPH5OUhnQsW3oPj6JzYBYKU6j/SAKJ+OYGPLO3fsmjOOoShqfIXRGy8
oPT5qTAtsBsrvsLkOaNHppvg3UbneytMYzVF8afHr5SOxvcwlc9h88k/CMI/Pfa9c8T5vi2K8Bsy
wDVL4JyJZ6aCEjXYGILI4GTRmA4zfGF5FWn3ep4zKM4LR83jzjh5o59iwfcb+Mar2UFGiYz91Gto
YLnUmG4OSdw8N2m0GeGIGm10JZv+WMjkYAXWstQ9tEj20Z1fziWzCnlqQ/Pk9zWzunrD2Tio7ZCj
wtKsgy2YBEfGASfD2Rlv04BJd/6BZo7EyazsmyU+LKtc225MTibx48TyGHSpY86WuNuolhMgGuZp
9aCvu56BKabJztIwMnX4aIYMRWHJ2t/1r43Wr4gIOCv9zRfDrzK8r1yvjuMgDzlHzUPceidPo1lx
1Nrk/hGSs83k550zDgUUyxxSPYpD5hRH3Sk2NVtfBIEpwi3fx6zLOH608pWdaAdjsp7cTvyQvj37
KoBGRMpFiwPZdQrLfazijTtF92ZQ57TQmMmP43NOIjgy/mJJKOJzU1XXTFRPmd/3D53rUPyZ+sWe
hreqLtuHVjWXMVnIzntOk2s544AYEvyAvmAW7elIvJzxZWpYpIBhYTcxerO70f4amvSWI8thGfvc
mYqc0yp+53wp+JZl33QNBDFz3XpjsinycGn3RbltCB1ZSqbqDxOxhe2tq6xrkP/1gbAJdoBymwPx
59gzDBnea4RWawgMxz6J+2U1AQeYSvVPw46DBb4Y2f6FZbKiqo4wxcSIN0Jge12XU0ahwFhGozqS
vVWsRru9i8h4s6ImeoDRAa3yYJgA7VS6yhLjYzKcFL9VzNNt5WpjeeqoW/Ebs8nqDTuouXCHjxhO
8MquzAPx0rP5vf6KRoxgROrF43gy5wRRIp3gDGjTE1OAR7sRJ8sOsnVsOU+AEzHfu9Ql3ciqyA/8
8SoydW56Lz6q2ZVq2u1rWRrFK0EGaC2dW5so8SHRWNeaUx7mAUqC5Mclznup4XdYjBm2WiRfhMJV
DBeEyTnJAPSkTAKaUN92j0hJdGhHhCSyhUApkMK2cjgeUTZhmCzL6DNPvpk3YnYxB7KsUrpWs9de
CwfWUglqsIsqpvNopJFHf8Q4kRhgxquWv6OryhysO2JNQoO3iSV5z9u6dOt1gOljz/DiylFMesFK
kCyG+uEoZJqeMbs/VDEzMy2UDPdligCtIxkw6oZVWCXjKs3MZ7SBTZILgEZY29j8jAbBL+WzQ7Qr
akNUiub8UG3q/X4OHSB1Rj6KIMDThF1Kr8on1tfDsnHzD1EQHC5x605Znq7kIGNym9BeeaUWYqVJ
PrWA7Yf1T9QMtaRtVtsa/V0RZy0gyHxpkKsoa2IE8Cn1S2fkYkpl0eBM5H0PXbHI6Zt6fPorozav
VSuMA8wVDPyhy1ZvsHe2/Wpo5Nq1vr2Udnip0qzaCOkdMMTE5zHOBUNiiqI+HoudVbrLkb4SgxZc
ULutt/VbmjKchdLy0yG/ZHRGrRiIU5MVCb3ZcAi05NII8nhE6uwKY347pLi8ajbLy5ZWnCCScKCO
T851XfwOJbpopBT2KlE1zAaC1HXhfzNEYtAU1/+SuMweYzqCNMd4yJv5g0gYmAPw+eF8eNRufXrU
bAdTYlxNYBWDX5rFcR7BXHwLuVTrBOHaEfKnEOrX8rlwrdr5FZDV8dPAZ7fS4tpmUyjv5B56D5ip
MROqaSlFZexYTHWrziDX2ie3m5oJdF8sQeQJzJIVQtqS0Tg6yHkXmvnY0SK2zg0ouMg6W2wDDkw1
uHEVfoblp13jxq2ffNEdxnmh1fv9W++BEVE122LKGD9T/0KrIMFkKn7Jztyyg+UoG00ce/lwISWA
l546mZy7R6MNfmRaopitEpy99rbI6/rZJ4gmE/677iHywOfFLafOn8ckKlZuUZ4VsYxsbs+Sq7pz
rLhdtq549wr64juucOyuBgmtiNTwMlePNsJmooGbMx6QcNWMBHIIZbkPuRF8WgY1SyNBx9km8izg
5wTHYH5zw/6GCXGtxiy558a4J6+hfKimAUpZ6S+j0iWqOeQJDMvvMpQs9KMp3Jka2msBQYfYOhKW
0mlBIkxFINBLSMlwLKc1To9LnI4/GGoLXZAgPKBBF0YNdy/oLiGxfesuh5AQaQyqbV99CjAO9An6
tALLumoTwWrd9Xoyhu0MLTladJJcnrPRZ959MOsGzjiltK9XO7eP3h0GrcvYmJlQIidP09XLpfDM
X/TcaOkGwlbQ5T9EY8uv3TmgAp3yVRfaLgNeMA7qxH+9wcdnWLM/FZnxWdXtC+LIdqH3FNW+okfo
/bRAZtBpKBeNp7g17o2DaDiZsBt3/hMRICn+RQE6weqRckyhwZBKay+VWz0X3VJO6H4FAgsixIcf
s2BR6fcboOHHUL2V4/BW29xeEywUC1qIvIvOfuFdcLe+1mheWdvGSFV5dPcGDQrGURh+2ADeVK/Y
6yCw4zllfGXRpLso89duAesYXeHKH8DHaGHiLb32Bo0pW4uaMi+XzbPTCrEo9N4huFY/kArK3YRU
7XbNLZnySve495LXCwqBhtL7rbMLfeUx66a1M7bbDBI1pwS6cGulyDokZC4yXGyg3Z6MhK0Xdy9D
7D6JeFiHTQFttLmZDutrLGBtxY2gCfzfMYWqYtrpe60fq3QlXO9Dy4JfFiXfvYa5nvvffuqaI2Lx
c9KDnDMvUyDAVYYn2RIZw5+VOz4mnbmxffMY1NjLiurJDxAe+o26UB8NJGzHyjkOmC5JxNyj8Xrt
XajO1F8w/WiMsTDbXxreYCLK3FNTO6tEBngJzWPk08exSzDYQ5BxNY8aH8rS27QmnO4yOsy/2hxE
KHl8dmKerbQ4iZz9CWYGZpsoscm6j3tuIVCDWsnNIUih/rap+tBqBlTmM3MMFhn1xomsuy4dBqki
/3CDcj9C9S0txIAZQiyzvlFYU1EsI60/dpaN7L/+hv+xNobnclZEhP6291iezFdh0sqrN+Zn0zPW
U21vQ6I63eI9sxVjGnKF3Yx91Iw262l7hEUyrYqp4uG0Y2nCWjyaG0z3a+bonLDOuXeSjxFPdO91
Z6TSu7IDZWOKVYDovGyDk0N5NY3/prC7WCbnaRsvWJg9zf9craWHNB/PBUo57k4nJ79kQXnpWt6o
kgcU6BENKhlwDHvB4INco0SCT/9ddFjGJoVOrGu7r7b4tHL5rmZWYTcK1lmFCSln7uR9dKtmB7vb
sN5dtNSPEncovBQyUXFju3CypuoDrMw2SEgHUoTFk+pkZQGUhYEBRYCnKR41cp4FLN5hshFB8L7J
bX+riO96EDVZlYKDzLZOIYIZusTpWGdn2McrfUIyK8BYj4uOjlxx2VJyOS1V/CIH1y3xGtbNhqPk
2r+yKtzqZvvAamyVY78NWnHWWE2VerutcgsDz2IIhyPm13llidqse7Ts8IRe6GPySRTvUXda8SZ3
0LQP+0pFT141fQ+ZdtY99zSjMkrvrCvzZMv+nQ5u2RncNaPi2CV//HJU/uMpmjHnNhg2y/1zr6gH
i6wmvPXlk28HZxbee0iOHVBPo8w+8ti6JgYtR2n1Ly00sbDBDOXG3amA2sKIc+eSzFGTuCo664gK
/hwm/QnlFq10lJ65W6/DDDJHEpIX7MQvSq7SyTjEeLIMx5obvQ5pICpUztnJrC6VB/w/KQgPbSyx
MGL0V1bsrYg72itCpqOwO1tJ/N2N7lNgh8+TnbwALl7CLntWxA/pDvohN3euqPWeQPY/pkRNmVV5
DPTiEmXiSIgGjvTyJGixuf1/+2O1wdf2ntjlWwqUJuV3injBFWF7zNr4XBe04X73ZY94uTmkiINe
+PGwG1m71WUKHfPRtKanjF+24jTGigsIm9tue0yNGAJ9tOENefU8tMHVSgM1HQ7s6ct2ZxvNRyAB
CoCVj6p2Eesr4DvvVcpSlqE0by3MZ+5r3Ov7+fdwuLU61JB6udcK9RiKfmUZYifS7Nd1eIuZ/qHR
3n2RPaVmeejhcfIUCbIcKlc852J8iQfG1Fn5E8QRBwi2AMTGrx0xl00PaLWRe6Pvr2jyXhyHl34p
xXUIurdAQQcx3tuhYS4Z4ETMgH55vvbNA8V9jmpt0PZYuzF1FzPC+4BodfSmtdUVL5bbk/BGqgdh
ZpvUAF4/1F/z9yEI3w8if2YOefKtHQop+OrKJpAP/qeKWRW3u8nltZLHr17v3vXZ0uflJCzKg8uk
j6moFzZLtKbbxKk381VM+pnfYlPS1ohR6Qgrez0qe9mlV5FA5eM31Ftzx4Dzicb6Tqm0wKREzh/M
70SrH5s6xRfV0PEgxowHVFFqWPeRsTVMShHvlLbu1bKdvdvIVWRNnzOQiMOzeOm05DzklJWjvkVz
iPrZfTaE8+Ij5H1o8PVgblrUi2oE0xMn8Vcn+rNVGoBetBjLIQMqzIuox9gIVpq/9DSss6rw4dWg
V8/zbuVGxm+IBvox161fNM8RkVR2s0nL+9D5+UNRyVOflqiLs3Otuw2SULlLYydmzQjdpa0R+Zti
HShBtxTm32Q3wlcRzMgzwTRNy7SVRkxEJ8st6pEQ/mD/kfVE+pR/sgMZnzEizBMxD359Q9B8kNTP
mlEkNy1Xcxa58h6qjj9NNBLbDBbWik3hMYjPqdGOyzxVSLfa4t3z+9e6pIzHiAv2MaMv8xn9jtLY
TQFeesSwx6CZMd1Wsig5JR4N8tjXWc/Aqilq7g85RieW8I917r/1E3dut/aWjYruGCIvDQPqyTH1
heNx4BbhwNA+v9cUhIvEZa6ge+lSlaaGWpQPNv4l3slyJ510WOCt/y7ENZGODbCisGY7J9mKjOKC
QIfGCeAPg+x3ELRrMybbU5u4IKqEMUxEpcUugvbcIYavQTQrB6SfiRuCBcmFRn4PYZ+dQ9kTQ9Di
qBkBFg1q0YUH9I/Ii/VKXwUu/MnSBOfDzYhlQFtsZZaOh6ScSDkmLolIHuLb/ekgFd0wVT8X5BBO
rngUJuGTGokTTKYrezi07gTTTVfX2O/Tdfodlz63VU2+5bicH0NeuZhka0rTovDXbj9t3NqY9kby
zyVOLh6b+hFShr5OpqhZsVRNmVixdHCoiVQ8ku8p2kVZcOzlyMsrYD4ioJ6eYbVmpOaB30c6sQ2y
FBnF45h/InQ4RwYqENN/V5VG+tNU332bptxH9kOTTWxalzmL3GOPpJEgDoVJNP2lCqhPit5kf1ZM
LzRrTMSVJze9EfK6qOPXWpHQ2LQa4UUW5U4bkAJQNKdQ0/cQlCBKSMLV4rwiybnqDu1ULBXYqMWY
/7Fn62UWdMAE0xCaQyArtN+Fw4lHJBzgqWWICpjkOWp5qNPCLwaad9T1KYR09jgJqW2GfJurEJio
5aXXg5+smqKVOyHpDPGp17V/NAf6hZaX6m6KsP/ZIV7HPhu5fCxSnfbVL33yKoV/Qv0C1SP7NYt2
FziFuUth+EExgGViElMXps5TnkO7USxUCuoKfTC/B2ahLBO68TEYlw3qmkU6ZygWRXAlqeeS0xMy
U2gOmhz+SSUIzYMLCa4S8k6t01gkJcAQ2z+U+YDoExnuyAj7OGq9uU3S5t6BQltmdCSVw8Dfq5mf
53pw6OwYwH5WblTgNwAEaDVkgPONH/BUQw52RbXOreQlwuZ8sKtDElXaVk7TuQrZlwZkxtK63ifw
/m2rmYs2zfPlIC60ZWqO9mP7ZNo9cYguehXuCxgHEoSjsco3DbEUNPbdixdML5poER6Jpl0i8xt3
sqh+4dfAGK1Ycg+IuFnZFH2nfwPMSRBOP2eeFXCEk/nk2MnKlNq9MBq89KH9UynrNRwpPgHPreLC
jZ4wcuxDE18uuTqfGrtx1t9vfTSHTo3xytJsjDSigOiRah2P9jR6xEIlg44kmOIrEO+ky1/sgiSE
oY8FALWNXtMB+XH1Gcif1iPTPnB/iznRp7X0ftFDp4ahNZy8qT71dX0wceGuAoc+XqtZhcXCB5GY
oVBpSu4xkgrJMzs0FPA5S472tR27R1O5l4CecO12xS4oxo6lIjvHMiUmK1FMv4P2SXr2wQD7zKoM
mTxOGfHgWzEqPRZMgw2Vpe3Cfy7KprHuv4Vhy7Pnxh94wTgsBg9YS2gtUhCPLM0TatQlyn1G7lJu
Bzo1gF3FC/LKiX13rBYimeLHikTIc4U6u0CGsR9a8WvVwzE1vRoAerYGbtaeBhVBpwBjm3gCzJBO
vV7I/D2r4+JR6f4NlxP1olFq6J7HdOsZ6gRbcKdxYGdavZPSql+1Ij7gm4a2URKQUhBoFaeApdCS
VwAddrUlPwtF5gMhuZ823bmfJNsKxUHANI5aGNWEaYYECYQa/1BwAifLKq0Hrz6+6rZ9CQekBmpo
EoaREINwPD0rE4I4gJ9wWUbo0QEMbcNKZ8zp9b/K5IoF7EyS9M4BQPgB/xcs6RJSXeue6OPzA8m4
YPvKF/6LmCwO944EYpVqIAEYNz9gY2CawtZ+C5V5Gcji22cjchCG86kM06RHTG9AOJNFNqE8ziJj
DaVqAL3n5PiS5MPfH3gFsXfVC29du4CDpYNykkAI7m0a9GKK3UdQJnKRV87JHchX0qoWzE3jFpyG
VHBg0/YlYWgMIMYa3llDBkw1bSD5L0Cgh5u8Db+qvNWWnil3lHH/Jp4R0W0IjrCebQRJLEqos6m+
OuLfNl1UjItwZAMXoc7mivBjgEwH5Bh7pIav2AimEJj7XWso8aiw9zxksAfxQRZAnoEzWt5TX6lX
pLAUTfns8iS2jPUjsRb0X3v8pLem0BMGHFhQlcRYYBUv6LV/UND2qAtGufdz76ZNPlk4UtzyhHPQ
w6GWvBEsaK8QqTMwIbd17/vBITeIhM3C4JkpSl5GiPACiaOv/bGsJnpEE4pERCMCzwseiWnOroHx
nWAfol0u9yneBChak7TnAJTijbN727gxUeQjRg5iXNlFtcMGEDLrfZi5PBgDryTYU/Znb7pp6luj
IFROeMQkpqZa34m1ecG5icSLJq0M8oM99i9CwIUb4Ipugo4XaB4YIMzAYRWSd1zHTXMf+c0zowGB
v5NFc1YEZEyhCd10df2W206zYWtrMSwLeVVlKN97SF52wcFH/x2UegLCMaMfYEk5WofOR3FRGO2S
LlBfUnN+ZJ08MkCq9jIdLjgfpgWJUkgbfawPpf+qG/xTRsEShCcKxyBOG6vHQNsmOQjX2kFcUanH
bgyYvPnjnP/8FRU0q3hGTkON689lvM0IG4WjX8AYibUO7n/BJNmGgEH6mxBDerQwApszsqYRBIb4
zsEGKuNqgB17mzYyr8eDBYVdxwK11p02X/lxxiYHzQju+5Oa7WZjkjAoReJq5VgTTUn5OtD+2mWE
bwexKFu5G5opZ2lL8yL677y2uXnlyZnp8W9VJ+tc1hBP6+5L6exR03IO2AFhvnBcQh77vaWMl9BG
WenX7kajuE4yshXiYvQXbZidJ59yHLqNyQPGRtnG75o2hos4ILAnIqmq0RizxyCoog4CFLMZ3cIh
70fq0RyWns4dHtAdzDOrAqFJ8RgVsbuMdYYBXbaGt+fSKZ5DU4PnbTCXzI34o6+9jejwFOtDS0hO
6ZNFZpTAVuIvG23ZoiemC8PVsA3e4JpRsGoMj/u6W8W2gwMykAPpbt5ZI5upIQ97oSpfX9mEMwDB
G/2HyuPuq/PooUdtZOdMu0AYS9ojDHUZ7rdS9TQ81iWy8lOKDG8RyhPULA1F3GPRQnnygHIPfaMh
K4QiZHKhMJLpNnvNJucCDM5AA2kSfTeK78qTL5YNVqbp0PONwW+fJyjDEs9cOIO822Z9lM7UQAlB
qdUnm4T86Cj7Gkzbhb7BmIftL3zX0f8Yo72eTAbYyJK1aW9klJ093Hrk2eQ+tuNTVyU2hwx1bk2M
i+/AuzE9eK8V97l0V/Pfe1rUkKXMtLyOoTNx24wx7+gtPVwz166U242IEGIpCuBaQ8QJKWQ8hA0a
MFC2wzuwTwA6kYhmDJFPXkhxb6LE2uM/NVe47fsCoRylQF1Wr6M7dh8pQK6Hmo7mJfd6grwBpCNt
axnlBwwDJQwK37sJxf4Wwx9Bz6NzSEs17EGl6QsvFdNnKRzmF+OEV5MhTaub+wm89KYdMOFEJUtK
dvDdSUr9ZkweKJNuPnOg8dR7kgfZYPImLDriU/IuBzLVAYlcww8zD2VIK9uqo4dS2arqg5s2cHvM
OFVEy+B9dlQNIsGwIasYyQjllr0RVqjpc+qDfwC2xssQtJIzKAlYJhvT5+zda5AwENzX60+cA9qq
D5xyE09oAOp4plvGmcWa578f/Ar5cadYObdGLo9xqK5ap4qN1o/y+PclBJkWAQrjuIxLAYQq0soZ
SOJP6KHjAzB6ye41XutjieQ4UfgKyYWWQXsnqVktIwl7NRF9e29T5v8+wPGTF/fJncVJYzQ/WZgn
T33eD4RaDzFG17y5azpNjGX3rNKZnhel028tgiD25mjjnmfV3Oz/PnfmL0LC4ovQMbyHQRTDjggK
badDnV5qqs3v6VA+KRGU657adguh50MGYINwO8l1myS43hpREKYHypNte+uqOcQErdT+70Pe4woM
els8duASn0N/E1Qlk4ncvqnEqRDW4Hyop3Jhle9WlEUHo6dwR5dwdPPWPwYExmyhRx89I00OBpmh
u4KqWMPfwS48WrjzQ9OjkViImTBE4/Kfz/QsqfZ/Xx8Sl3iH+Tu03E52OrZFnAMk2Nq22v39CfF8
jDZel4vO1xFmzh98J4XNEZZr3HfoRRu3vsiz6Bv1S6KMfPCN3MT7OrEslTUuMPxygE2DXZgzQqzy
yluWdsyRSb1f2LcyN7Jb5rFn6bccVyWdgvKuRA/CIbVubjVO1zq+oA60bkMGsFmIWU+vPtraMG+S
tVtHTUAaqPvWRdG1UBRJnIx0+bG9MD2dXKe4i5ApkWoQaJg8yhyz6zT2GGoQtwSG3jCDc8j4dCFU
RCaJa6bxKumTdygD0KM47dU0uQ9K012XbvA/7H3XcutI0+Sr7AvgC3izl7A0oDcyNwhKR4L3Hk+/
Cej/dngwBBGr642JURy6brSrrq7OygSBbZf65wxXj0sXXonCRZZ3buzAPSB/WQtYeFte/yduihNS
ltzt8BZViKqVpzhjsR5vhHXOneH5qJBDg+BmEUkYtJY/F6AIAG69FmSpfxkUNb3lwQIyfIgrcD2u
OW/PRm9AtgnnjPbFs4SHpEMpPiB6Lp49CzemcVZbZl3jtOp5zsFKEY5yXA5iypxnnSXJLTS+YVud
CRjp7IQRYQDYnqox2leynHMoI7Sd4kRa9piEOHtcXmwJR7gMr0Qk/x5DJEUTqDcGzuTQEkBYN/Ef
2vKbU4VjKPw7ZwtAGr0bPmJq0ObT1QkUVDBAROleENnPsNuy5LKkBBdALRqSKqDFMIZPU4R9wf7O
IKoBBwTyO/6lwaa+KFlHwNg4/iWTpHCdpcCnDi8LdGNEFhuuSWC3yODSOHS7b/hqNbziU6k5lYgn
R5ktnXLxghy08BKln+Aic4zKxfGvbbrs0hI8xKVD+uCkdn7xS24reB7o0e3QKMmwuNBU+kaXYbId
XqWgIO6v9AWzEbj8ImCFyLg+JECrEF5SjsPtXoTjV8GUxWp4mcZ9ij0SQZcSkZeXrIpxwUlIoFNk
Aa8N7aK+FA2MfxwhXDu8bEBjqcUWeIYDcCZemrLjwMnI7kE1SCkuqPIufFjFulfEtt54RXtBrrGR
RlafWgKG8YrY2FkD/q0Uf3KRO3FIxIV0bOAf0OF4nwIYqErDAggevDd8DRqmgUJ1dm388x7SVFM1
p2te+6c4EpKzGsQmQGf6f8sDsDYzKgSSlH/ei4MsXiJo28sr/7eONMmLNd04l3/eQtSX2yRUgCPU
fx/YcoCwhM7KP2UND5iAF63zLHf304S+aSQBFxjAachixPam4qpUazxIMyX1Vkxs5Iv2f/zOdnc8
aA49F1i4nz+2KO2QriaDJud/3mLg9+6zYD98nnAlbzY52D/Kmgp2resjPw90KZukbkRgIDi8ZIQ0
2HW4zIAeCdRqhy8KPBK9AKUD8zlhR4ci5rRULOFl9a+GPxGCPgHUaEwcd15YoucM4+gUQggllhyf
xB84WR+6jEwuTAsEW56SgYHoKCgC0kJaikm+S+mK/QzBdhBD3e/sB05nQGOMW0QtrJyIkEfvO3Wb
BLFEcDchmXh4OfzBVWYHRJtNboaXcQLAdU5QHLTq/vve6Htk4r+B3h1krn2ZPx/23x1KGl6C1gZe
R+yuR2UQcBk2HviNzcLdjn79z0sW0gXLhMAA/v0E/9Tke1BFRJojws9/P4LXSqBzKWrQ/DbYe++a
Saddi9N4yICdAUrFwI313xx+/vMjJP3cACWi+DjapCGXv5BtC1LtIrvkIlvvJT66DG/n8IKW4FkA
H0n/LQ5bioojFLEYXiZW9477eWbnFnFyTdkd04bFS1JU1gZZ1cBv9r9pKZIy+MLqtOFTIoBYGbAV
9prrv1zk7CpBtuCRcOP4lHBYw/2P4pjs1j6kS8EohW+xKUSlcK0WGsOPkGaIYzPwPpuU6IoXGrcX
GReWl4BIy71XUD/PnhVRvbQShBOGH0Fmo1PLkrGhKIYfZTw4UAWH3wl+EV6L6DjU68exuJFi3E4N
vyFTJO4EXkJpw0s3guhLXOAgP7xEeHNVIRp3hDRGcIoyfzGUnFJpswZ0C9IG0QLgfxa8lu4nj28e
oAoRnCBngr7II3BLZkx4KuLMPTLWMU6QGjZ8gadBKiA4Fa8P7yVEQu8EQgKWrP91/xvP9bCrEXm2
GL6B++F640bWIezLGN4ixATEJlBPXA3vuWlXrQNg5YA1QiHDn5xO/iAl2VoPrywQyi+TrpeJ77/x
U1IobgWROLFpI5oFSEBNXHlB2xFE47cAeUtJlodvvAOtvwjQaOgUduWlkJxdy1fSrXNTENCHFjSb
GnSqAAY7UG/gl5JELJ2IoK5pSDu4/udzqLFawktRhfrwhZxCkkPodoQZuAVOvwEYunDZLt5qAMr9
JkvPrFjVSGZjfd2ny/KdSi7D5+BQhoC1E8Xr0JdEGDoEuYYPAKBDzCb3vCOGHjmFog0UXl8iV+zs
ugOmWmwcnS1JcpnhDgS7fnQdPrfjkJEdXiB2TGcLZgJyT4Qz0QiX6rQKJKyvGR8nQKjjJpZGbuPV
EujV8AU4FeDnrzJnywANtuVFkPEO/YIw3tb2HQoiHxm1kHyJ18PcJl5LqWcwg8AyB/AkCKhClYDU
GRRZq2ZbCVjewEgxH5IFZGjTtW/wfnEx4MX5SnQB8cDdbwYUNb5RZ9Yh54ruAnobwRAYx15YSZT3
A3NK+y84EnJ2QN9HHNqcilaJ0yElmw6ARAczmAPUzgfOH7jD8zNm6xMQgiUaBkZ6qL1aeG0o3MI6
lVRKooGIEdA3wHpbP5XzCGy2rkO/IAkeIklpEi0Dty1OYHT5Gop2IvejrUvx1IiVtGgBwu6VqIMX
0pdWwxcyoF8gG0YV+zyFDDvBRr7WlGJyc/3z8AWbgCgP2o3rdCfDHToIW366pkUCEnJwhTeYDEbL
QQ68st2sOQg4yABUh3aR2FWBiRAvJG9DBDJk/UVLx/4FbvNP2aEA4n3JqaOjQNXOihV9Tweoynkj
bBy2+iKgfZMpnhdb2xDKyiblJjk04UX6g49V9Iz/kfAUp7a2ABVFHO53pIjsm+GXXe4vkIIHNHla
d3rUknlviIIThxD5z+NJUgIFawnuNY08baTG+4aH3I4r/l8PRVS+ALbDmCD3Npg01ogjQUaYq4h3
yvkzfCFpkY2YklK9YbzO2+YJIvvDwEHDTmb9NngnQx75MrHNrkg2SA8MAZTMT8PaaFdhGiBrw+M0
7LrQYOEi8AAP/0R6PiBfTicx63h4FxhiZ+VlCJH/86W7fw4/EoWQXQ//QoyNsgG/AGqFScH6flec
15c5fGko/eeT4fVPcYis+f0xUm9zUI6qwycPv/7zuUsBbgX6n/anCcM3f2ofKrp7xJ+aJLFMFp5E
/jzC8J3xc/z8fCiJwqpBHNPzvnNwZ+r/PMfwr5hjk9X/p9kYuDRmaDZAQvGMZuN8c8HVek+0Mfzg
h2iDoun/kKSAKxuGBvxEFLj/Em1QFPcfieYliWXwfYZkUcn/EG3Q/H8YMGmABQ98KTxDi2DnyMFO
Bg4OmvwPJ3Jg2GBEEUBN7v+NaANVJDEQ/riAAX0IQSPxjBVxYda/f8euEZLISubdEPknB4s2XANK
080tPN31wv6nmP8VleE+dqMCrBziROEj6g7cgQIXA0b3TROAbEDGVbVdGqBsdT+TWn5eBbhIHj4/
OvX++cEN0oAqFc9PFAeCwGa9eV4uRU4U3Fd41zGZxGPHZfDsCOOCLy/osxhlogE/qZ6DwRN6XZH6
y6pApnJfFUSvcCXjow0gKUWosEX0BHeRH4CmuMBo9sJ8M51FYdY87C3675qa1OUIsUajwLLVnKs9
4LRISuV3xXu+q97zj+cNmhqTvva7rqORVMoC/BJsWgScmWhLpNvnBVP9cz6arf1g3ZUcUp5AAyuO
2fqNRAiKUQDNAoX2EbQO4GrPVs5X+UMo9Nn8b/srfjB1pcc18f37dzVBpqjG7RtqgkhpJy7LLf9G
nzNy2d24t5nG9MP7oDF8v2ruqvAhqCEyHqqwb81n9Ol/s9+ADx1dTikoQ/wsNtRMTVNtGa1xAoHW
2m1RkQ9f7JqdiSO5Q94mYcS7502ZGHB+tM7BPxBD6RgVOKA9LrxDTc4YEGqqj0bLG1gPgArzGEnM
WBpI/gFOARo1kLeWs+/2zFoq4onWiz3Tjr8ph/6vMeRHax6OadghaO5vOte0fEjGAbwWYanU3fF5
R/WP/WjIRyudAkgCKd3I9iMdcDxCRD1WAssmVzxA3srvqhgt8dDJIbTBOqjChkyv9B4KmkRYvyx8
tLKlNBYQjcbzC9LOt0wcAhDXzOTnTz5lcvnR6s4Bs2chjoc19wl4Fe57AohHvdCfwsF67fiZJkxs
eNxoYTseg/he58Ouf1Zn6iP5tl6lX25G3GhFFwwUHSVc5GyKlu/Phs1L0AYzG9LEGuNGi5gMXN9n
CpQdSJ9+t6Wt8/Nen5jz3GjtMl5JEHFgBxuvRjpgKxEUAIESmN6aELioJtSfVzPhCnCjhSyVuBsW
bcwcCbHMM4w2cvWFDHnmMpS1f1fFaPWCwYkIiRojSxQAQq6hNrSXonVyK2ZGgJoaAuZvg10lsesg
LzvYlODY3ua3ZE8AXCwz70j8exMXiqUhVfR5WyZMNjdaxQWRRbYwGIpvViO2uL3/TjaQ3DCeFz+1
CEbruMCl/0/xJYrvFt6V153D86KnOmm0iC2cXlOuwSJOKfYzSbBVZ97MHJqYquxo6ba229YUh/7P
sClzxDmHppMIFR4weM50+8TDs6MFTBchpH5tyt+kOSR9xZ6cVXveLVM7We/j3+/2Tm2BTULooA9I
IASHZFB7gUuQ9C3PIwlhvBQaNiHuEviiyEANDw6IKsrKtQvUzyoOkBxNgf967lkmfFtq1Ewe0tpB
VnfeRkRi0Ja8IMUgSxXi0FxgAX43xahRe9MawqpOUAtmBCgN7We4PevA1sOQuebbxYmBgvxMcyYm
85ggUCpYAB3pVjCBvTTK1N92fvIVID2nk7pFh7Sc5yM4YcHYkaFk+TwuGKAXNymSYpEI8WpfONA8
gMh9bvb1tvCBd8D27985hCDsRUwH3PAbEZRleZAtU+/mgDrid88/Mo9lwIKJOkLpTeIacXMrmb1F
fOfirWt4SErPuQhTZwx2ZCUhUgYOoADeP1KqBUkGQwkkPSRBLj+tV1BxICxWiTMjP2UQRlZSsJwE
QX8K1AygSVuGgauBVwCK5mmtADr2244bGcvIq3OGrlELuwEouhQ1CFT4e6RPArH/fGimzM7IZrJF
WVWgMgTdVXF1wNpYN+bzgqcGgxmZzIivLa5kUXJ78IDVhJbvF3SWIBoAHjU3gJ6fksUz2+/E7GVG
RoUDtbvFRCkcK2jblgIQwutCnGnHRAf1UZj7ldF5KZF64HjbFHWKpLdvof0JaE0e8yZm0EA+erfk
BKp1MnA/A3kDAguyQYoKuEvYlVSdnw/AVPn/WtJOV/FpgJHNoEjUrTJ64YLiPcft8u8q6HvsrgEO
hVMqmNlAEt9A5iVDEneSExqRBtDJoa/P65g6djOjJc0gnJyJ4B7Y0CCnDWDzgEGiiKhEsiQgegXk
b5QOxESLXIo9rcTWopVW0Rl+IRILaAPU6+fPMTEL6NEySUNc0rFZ6G14SA1eqsKpzP6os3xe+sT8
pUZLJXFdMYm42Nt0qW1D96ywXDWlGFAwwmDaM8PVF/bAxDMjixURGXTvnNTfeLTKhyoJRVvkRyNK
0qhgCMGV/K/awoxMFudUsVP3zkZBXwH7Fdxlxc4MwkQ3MaNB6HDBRtQ14SEnO4cwyqFm/sTl6flj
T+zk9GgInECEqDQbxZvCQriwLCjWYIs6NJB480Z6XKAlAjTAn9c10Q56ZK4KPwuThkMGAJm31kck
OiRsQGHvuDpkZ6qYOtDSI7PVilRRtQEmLORIs0z1kKssKSErQ9igJFZAOAfpzIBPzCu6tz93ZoBj
PLAAdqipAt0WREz/gIvNg1IZ5KNcpfr6XZf1XXlXSZKSyGKkA6w/p1ZoBnnljcqVM7GXqRaMDBlw
nL6YInlnw4tKZCG5A7mtSLABcFUGp5kz04SpWkaWrBa4ggA/LbhgrhynITOXa0GoDvZ4BQEGIZoZ
jam5NVrlQVSkLDDa8K/By1vuCwbURnMh0AnfnR4tbYtmqQDXb96GA4cRkx8C9wqlFaKtND9/tcG8
mYJKn4lnNt6JllCjIXdCy+4ggwmsOI1MiR6ICcELsf3+1YQaDtr3E6plwE8IQXUgKPNtBeaPjKWv
ApRonxc/4bEPR7G74kUBgPgspRvTplY+UFs2eP7AK7KOkW7Vqc/rmOqg0VBneW3bCCg2ppOfi/wE
9E9nfz0veurxRyPNs0AaewSKxq13SCoVrYFbKzqKrFKTMz00saMOhuuuh5pKEKGjix6q/PcAumXN
nD2aKJgcWXIyhEJGHKFg0MDKhQ869PPzTplwqMiR2S45YHIhl9mAukmFajBEQXlLjpqZ/pgqfWSw
CZ7hPbKxW5NIN74P6gjEFww3/93WSY6MdBQCSyVZ6BSwWlg5xNRXkDV+3i0T05AcrVMmapmqAPzf
bIW811Za+4CGJWE14yZPFd8P8908CZEeyZYguTTb0oQICkhb3qTm9XePPjLJSPr2iQ6UWyblv5MI
CabFwq6vvyt7tDrzygLpEjjBTah8yL3+WCviDJepz0ufcFfI0QIVLIaNGq7B6qkFbFek9I60f4NK
pB24C3XGj1+e1zPlR5Ajn4sBXXIHZlxM+hbpY6UHRRyG53c2ya15ITYrBoSsLsjCWqtSoTLvzPgv
j9uHoO/fow5h3axjaac1yQwqYMzKciEeABr22LoQ0DWcaVw/zv92iUVptKLdjOObuEQtDmhhjaKA
qGUFRBKEMuFedE4kbKxOJEw+gXqZBaoAMxIg2Ce6oBSLEcdUvNJvZqb5cCx+9Cyj9S8IoRjzTtma
XRb3yasZNLl4ED9/gNKG3dSR3b5nfVJawyNURwqu9xYBMqjhAt1V2QwUpCzy+/S0cCg5EWnoH7Tg
BXOCDm5+1YkqdCCatxp5YjrteNwudHwovvpgx0pY6PzxRZkuO662VwG80TXsZ6MzsdRtkO0gvrF0
Cu4bGwQXLy7D26rbSYIphghXQoq0ZxZsQ1oXLBYMNqkXfz8fnMdbEDQ4/p4BfEU3lRPatGnTZ9f7
yKsbA9kmKC8jHRtIx+PzWiYC6yI9WqZA2kNMPYAIsgRQPShKZFy3KmBVymT+lVTjpb33d7+72BXH
/hPomiLPB1ucyQAI57mGaLXgsFmH0EGs8jUlcshFp2a2k8dmU5RGBp8hW44NgqQzhZgzOvLGAPck
dp8zvdb3zqPJOrL5RNf6JF93nZlSDQi1WIVtkaACNUpJ0APyDbk5emkZFHoRAHq5bGZs6kRMSQTu
5K/NoG3oIiEI6Oml7Q70kRrHvjZI/5Uo0KP7h4RfVsQfEXwPbDvjhA6R3EctHU3DhATdHBIpSBN3
sWAiO4vgC5eh7neoFMukVoQBJp8dcbbmfOzegD+qbzQfCZGjw8ZCffa2vXr7+MqoyYJple7m7xLj
+fD1c+BRHaPNw8JWAfBzBYA1LiNBTIf0ErvlEh2pUVCTRcbD82qGef2ontHekZYh6K7LlDSFk330
QCpxrr/ZKzixVA65a8Ckaa5O7dtVtEGeNTJ01Wgzd1aZsB7iaP/okiJpIEFNmiDfOAa6veQX+X7O
mZrYFEVxtG9wFo9svMYjzZZKViCCPfig4gw4iAmAIAXAWk1yy4NFNF8hcoKfd+ZUg0bbg8SDkVMi
QDZCRhm9dosPrxY55KrREA9xuG5t1wmQQnkj/c5+iCP7AS1yH5lZRWciu08nLJBTQyYxbNiZKThh
nsSRARHJEuxJuY/dDsCKqNpKVaNYzNx1LDuxisSRnaAoMClRAYqHfLzqr3eVTpigsMe88zfVktPB
k6yES4hgKLVGajicyaTeKNtUlQzpkOonyB4tW+2ErNftKtBgwdaE/nwcpxo+sicRAXLrjkV+aUuS
vcjJh+jZ27wNf+XnQ7rqbwPJCy5pRRlYakBnjiyr8Luw8m0GmZLfPf3IcmSSx3JFi36tSxNK9SBf
2bKQxHle+NQUH5mLvBFBeefYnRk7kuHBucjSU9iza1QQeQRlHfv2vJ6JIRBGtiEvgBfuWuSXEOCz
YKT33K4h7LB8XviU0RNGtkES3QDUomiFaCApgpbJTbCmFv4aFLjRnloUWncTP2GXLvxLsalPtJkv
ntc8YdXHcEooCoP7kfN68vzPjirUHqdfNq+x08yYoCmzJ4xsQouZ6+Tg2DNzCA2XNKkKIHTPwPLK
f9vpuUqXvnXxmvPz5vSj8WDz6CGr9+e+2KKERpRggCBUrDiWqFfVrfagrrR0uVxNij+cw2nPq5rq
uZG1gMCBEAtp1pmdEEG0VGwKnOw9fpl4yO+l/KhVn9czhK4etWm0+GuIqhOdW3WmlR3ruOdnRm79
DcwCcq35khlaS2TQZSDgCqBmZiKTGaRmtvK88uGq4lHlI9NQ2VzgiBI8Qt6wjPIaLTMTjG1KsrBO
0iVaVCtRB0eK5myQybz0Zmqd8tiEkcWAQYrB6hRjH2kCVs9ZKzcIJFzJgRdCJrKUeIiXljwUE5D2
AK5a6yVxSdsA60J9nGl337kP2j2+umFL6NxFJbxud1ss2RWnBufEFFehQuC/8AxyMIOVhRUc/aV9
ThRiDUKzuQF/HDEFyPnvSUzbGV9lde/x6+Ct1r4Eo9Ikg1hyMxUwE7ZsDKewMqGmJR8V4G4MrKtX
Rk+PiQpNOaNdJGq27HQQgO2pNS8XV2LD72MD6bZKdZVWlgw5QMVXa93eIJF5GZ/mrjcmVu4YfoEk
VCnMOjwTBfYDQdiF8XcT2nJR7un8g89e+aCdWbhTrR8ZJBJTS0gKjjJt3GOB1BG6fl8Q75vZj4Yb
jAczZxyBtgQOCkoeT5npVShlaBJsrWu68XZ+Kotqec4WuQmiyGUmu99gVVkkK1q3jVItLo5Bzuzn
U305Mk1NU2dAoeIRYiB4wEWY9+zQ9GsHcRRFgspGVCPfxMM5Mmm86/MF0xf971YjY+DvOQs+NSQU
iwymVA2RDCfWXHBfPi96mPf/LlsURlu8K+GAG1WwQVDhXpBYaxATXka6rYUK6OaWzg3CNzJYG5Va
nlkhExfI4hhNnZdEWOQlqhQNe+EokIWRcbw3aJVZ2fqcVzd1TBwDqhsxgGYuFMTMdlVvJT1WOK03
LxCo0ijtm/gDespVNGdTJ6wKPzoLpDZkRBGJg/Osk65C3EqwkIQq/cLDcM8M1FQVo5XFV0khkZbQ
mjn9Vnvniu+1AWTQX9AUhK3CQwCKzZqdWWjD1HowLfh+fd/FeCMhkghG5Foz05Gjq4G5UQbxpiyo
gtyphVqpuQyJYNlSkRiv2EuIICx51QDfgtIpyQq7llwowczJhH48/8UxEpuWQD0VVjyCgmauFWZ9
zDdg8/DkaO2p0ULa8K/p3ltEGijYZFAqXMEqIds4xz7v+cm+6Lexu76Q6gqQ2AiDG2rpO6mJb5/5
slaXlMxf9XAlrD0d7K4yWIYWkbyH8pRCq5+UUhiCWn74H54i/Hn+IP1kejQmIzPgVQQhNBzGJCxv
XbyMPWhBcLsSF8kgZZsZ+AnHix85B+DNF3zbYVqThxvQfEG+m3JBi/f1vAVTpY+MTRuJYF3hEAqC
hhfk4M8tZL2CfE90c1CHKedmDOiOKUukLArPH3rdqimDnc3x4MIC2xUOzxpXhWtwSyBuRGfXri0+
eYL73TlsjPbm+M4Jm37BBAnu8YkQh2jQ1LwRDuhgn3fexNY6xnynUiUi8ZJC57nQyD3QBLiRaGum
8IldbQz8jkgpD4SAwG0UWVl6ymB3BUcRY+YZaQOhZCG/1xUCXgEbZgatFzeaWduPZ4QwxqaEEG3D
jIC/kJYQVGzjclnkvl5A7i4NEZB63nOPFw4v9e/fLWDOskLbFzrK5Fe4+FG6A5jDZ454Axrl34uS
H0d1JRdQJz/IKZNe2e+xwa86nQVPliKdkNKstm++0W7KTSXzKuiyoiMB1ggZJEcbnJv0eFGC03IW
zjBEyB89y8hoW54AooOkfxbwKOztU6sEO3/Fq8JreKte6Ffcp4mqo9gbSgnA7we8KqRLwHg0082D
i/uo/t5+3/VzRrFg8eVSygy30msElmqgTUzUeLXUVAnWqWnpnMbqFhQsQLA6449NDe7IOrtUEiBo
g0ZDrQgaHCu32nQJQpniMfFmqpjyWMb5CpA8QM54jJsPcEacouWHp+7bz0oBY7Rmz3lFj9sBQdG/
O8/tcHMFOTjaBOmwARUnTFRQxikQXkFkDKogMhyWy/P1MLWjcaM+Ixwqh0oRzgOQWFzGsmNcKR1c
ZhouDBUHdy2ODokg+QvCEQcc7DXQYxvgvVMvjZYYlJIvHfn0/EkmpgxC6X+3OkldD/oJ/clk15mQ
+zFYJdmlCqU2Mr3MVVupl8Ih3Scbby5vYyKmxY12OArsWKCnQI2ZGh7b7w7BfHCPqHteppRULdVQ
9eBG2Go2V2Ff8L9XBQRg/26im1pOVSG9z5QouTg3J2FRvRBfvCRTG59AOPN5T04FE8b5EEJGNHZW
oRpvyUIZxkQww2j0asmooPYDYYYOfgFJwal62e4pDRSH4cdMzRM9Os6TEJHIxkOQijIr1degPaTT
WmwEOoTBVdHoVF7lZefYLkHZpoJ0VHE2BQ5j3L413oHhm5nSE/vXOKGC5qHunVN4ho75cstdw5sE
LQHxBiFjo2oXMQj/nrd2YhceA/9jCVzPTX9jmLgXvsT1d72uyG7Ogk7MlTHo3/Z5wW9YC3NFupH5
l1jZWg1VWrHbW9wmlD6oEL53TkIGipircuJcwY7sTkFYQU33wRhmB1lCtbxRi/YNWm7Rdi4lYzjY
PVgB4yQAuqXSuMtg2jpd0iGWsgLxnwn/SHZ0yyDks4hNglX4FbZnmB7JAOMToURqovMrB9NHxD4F
6g4VMdtF1/8KZhHyXSoothRWjuQbiK7gbgcKdt1djRUVGNjaTAvioDBtoGReBka5KNeOhutqbS69
b2K3FdmR6eoCP/PZfsplsJ3gTtdAIA9T4hskLjAsVdpkW3fPvmYKMmEN3hAVV38+BaeOtsMdy90+
i5whBBn6cI59jW/1sVvW340JTe4T+RmfkSyid9fyFHw9r21qdY/Ml0XHOemwqAwRdFlKj2UBxfpE
h1h0yDggr27nJuJERePsBJdImSLhUVHaLEJmCXy/RR2E7ORRug8eH8QgM6CiyQq598G2tY8iDvXM
kiqWJLdIwRDyvLlTIfVx5gJNkjEZ9+YaOj9EpvKKdEyuDLi6NUjXzGz2j71ecZzBkASuI0JXjjZB
NrmgEvcdJMhaHvsqU0mvz9sx4U6McxkoqYHSS9+MOjwlzZUnTqAQhiO/BlfW8xqmQkdDBPRuGjJQ
W+MqDlWAK0sPdqlB6Qiaa+XF1l5wDDYag9VJnVrl67m5ODz9A0vCjI1Vm3si30dvC7BUyqzR6SJO
26Scatky1MJjoEKYQc81XuEWjA4IqeZhF8Lent1oNdYtmdxxm2aNq8VGjlVyZjiHOOqjxxr5UzVN
/s/uU+gIRGLPyw2YrTNYpmUSZgpRUJXQ/zja846fGtqR4fEkWuykDJ0Aqeo+TCcX2pwXMTn7R96R
U7odTyV92dI2FrZUpFugpg6rpd9CBJYFpPXoF3Mn2olNe5w9UBFJ0EW9y8KvOLNb43pU8xbdRphD
ikzs1eMMgpCpKByZUb5oMCqUDxaC7iLUyKwAJdqBFn7laLNh/4m2jDMIWMYFadePE0RqkQ6Qw7WS
qxUldyZUShZIHNFYA5TEvpZfod4qN9+xae1KPTQbrTAWSMdaQnDLoHVc4Wr1wlnaujCzUKcerZ9H
d+uUrsmSp5HKbYoHSj1DKHwHBmpt7m5hKiY/zjawLQi0ZP0GATgTzr/nY4fduZGPLP50KqXvfAXo
REWUafjWuXa1VUuZy/mbBIv1Q3/XNpJJEJrobRA0tbVw669iZckdNFoNtNNc/w3z8cHyHuKSd5Xw
om2BQQ3mulAhhiJ7BtRFDo3qapCByxa16iqCxiMemKLF4PrGFPt6u4BKSgfDxhoMhuni+cKf2DbG
EHap4QLelUT0NH8K8m0BHIT1x5XcGbsysVyG0+9dM7vOi9yGQfEdNL5pSKPUxKWm5nLTpkofWRau
KaCQKgiUSXBHMXt3yX0K3pznHTMRhREHc3b36LYQIdm/QuHcp3ukt9QSjLsYqCWoji0tOjO0zJ+5
jbhjZfuCeCCcyQTHoW2KdagVm1gnDGLlzUQCp9yzMdydcb2uI0r0Y/0NPpINTmPMK4SvIxmaQpmc
fDOr5JhtnQN/fN76qUP0GAYvgIwe6iT9wH0Sr92ZA8gedzZ/PD25gTGd3SWh6kAKcMmcQKP9kb48
r3bAfT5YFuTIrgCMG3SuiE7fVaf4WPSXcPkl2NVquOy+pZV9igzI4dHrWINwKY8L0HSXXOYCb1OR
3jF+viA8X8iGIafkENVs7GOi+xv2RL4ifZ26Pm/kxKwl+/fvJhZXxbjXgcCeKQgfEFVWfOETaXsz
03aq8JE3E3ud3UBTG/fga07zz+7MwAze0KOBGbkjQZuzhNCi3HIF7RnMBZpcuC6S+6HeC32PY7Uu
DdCbg8OI2Lh7QmUP2We+dt6TAzYhJLPzOsfp5GuxCjfZrtGsNTt3vcBOnDbJke8C/WobTCh4NEwY
0wF5fLdwLMA43au9pvfhe8rKuPRX6h35Yr0IqwLpX8nVXXLHul6ABwsi1l0lI7zHK+6m+WauEDdJ
VuJHwqn1C19gsjmHOeDWlNkfI/q5Kq8Lj2EoM1pKr4FeIWxJy51l+BzyhhYdGPJxAkVkZUFAKC05
RnDhE9l+s2sQm2ntGvSOqZoWuPZvkZ0C0VnV3TH759NyyuMcJwF0EuGwaY5b6FZzF7wCYWCFVAKd
MyxEmr8YJd/1UM65jWcCQiWMwf9gs8zFBqyRpiC7movzbac7Oi/XOq/uE5lRKs2TJZVfVSrM7WYu
JjoR0xLG2QBpLaVFE6Na3qBXxdLVEDaW+5tHSP8pzu12Ixed1mm9w5TM+PKP1ySI9v5e8Bkdp1wd
YIIW4RtE+mQQyOvBrLvyeAcXxrcFQu2liVUjQp4mCqXzirjEBg6F46O0jdbSgVarTWWEalbMtGZw
Df5tCgRpZL8SqPBSZY3oOPXJshA+U4kPG5nhp2JFl0YIwRelq7XZ1JTHnqYwBoM3dRwGOQhbERKp
1FbzF2Am3RSL6oPQ2OWnd+wjx4FBr4lzMXtenxqwsbEDrUiXCOjSmm7Ptk1fk5L5SgUAiar0lDrR
lqtzgxKdLVunmh10xzD3wJNebDy/PXoCO5OxOjWyI8PGE0UZl26BmEzHaI6NzCUO2uEiJ/PI751Z
9FNNHblQLASIQdVTUiZrgDp026yptXeyESOjVrxegIdVaddzF3OTS34U93HZuEA2Iyqr9HjVLLJd
uEpXngro8bZaV+tCi9V6Jy48DRS0oVyvcZE108x+5B7M2X8hxQuC96wYI4oEkF18S1f1xT4IWnAT
X7tr9e7PbJMTvTmGjHeOHdWMGOFYREPFr6d+Bfk8ko9mmtEbjEetGBmSpqIJ6LEl8HeB7wKskPBO
onSV6FXlzbHqTKAXhTEkvCIgcEg5qCPbM0iUArQVR0/7XThGi2ZFfzI3qBla7Cx0cKrH+vfvnCG+
DAKuSWNYL/vA0WCLLFz1/3D2JU1y8ky3v0gRgEBCW4aaq7p6dntD2G0bkJhn+PXfKcdd+OU2RcSz
rYUoDZlKZZ48h+prlnyLer5asFk0xCajIyy6GTK52Ejddt0ammUhQOb2zEfoVTxIC2KDqK2RB4Vs
0eShE2uToMoEAcNt7H1A/skd/LX83tepTD7HfBcQx4xLgoUSDj2RS7y3HXINnu7bx9LgMy8gWhBf
BSMmQ1G8E84L1PBOay3AC/kfbs+s3oQWkZVoGLxBwmS8hKg+yh10PXG73//3S1+YY73NMAjH8fb3
oRyCuzzcyo2xB5Zna6+sz0Jins/x3gB4QMXlttuQ671Up2QfuYlne5MrEKcwIJfwFENB3tGOxWuy
U572vhawLE5uZvQjQm+lQ0sAkwse1e7mKGPkm4Zzv+K0FjZ/DvgGKRTAOYOO/YG8xjbuk9QB+r90
ck5rqGFm9UNvpdY3jZliJemw8NAC8fD/Wr1Jukkf8w5B2KN6ou+o2TjFWfMQrTi/7p+JBb8yTySP
TcY7rcYXbmaJ+sXKP194oPJ5ttjgpbCLDuPqm7dugwmcm5dyK5/is/UTSJd9fop2+f4mw4tsNVSn
L/pqVmwBMsDnLDl1UkKVOUI8oApbutpkXGQTvlKLbpvBvClyOTeNSAv6rlONgspUnQJcRffXc/EY
zhw1j3nflwEALxb1Rf6Sb4HhySynOA7yEB2jlUTHwrbxmcMeMjrlBcFXaF/4RSkOeWHvCzB23J/F
oh3PvHapjEFB/AlS83skTvvHZp8e6Puwgz7eqfKbXbEbvcq1DsmPDA8Abctf1jJ+C88rzo3/PfNl
BYqj8mbH+dt0Ut+p18SooPPztA2ei8RBRRFP0EuzjT/WKDGXzGwOy1eQIIXIAVazG0qo3YbeCL5n
MtWOrj8a5SlXT5F4z1Pp0un1/gIv+ZKZr1dE1CGH3uypHSHbEmlOT4mv5JNeZl4HRKGAav39Ly2c
lDniN+jNrk9vXyICG0lqJ2HfddT07o9+O29fBA5zpK+RNlK1AUbn5GfXvUlOVwZeOgZs5s6Tsk+U
nfc4Bv5U+903/mAc1FMDfLTaT4/ANT03lzp2ih/55v5UFmpqfE6eDMFgLsMWXxw22lv71l7CA70g
b+lZfn6SB+LRTwYQTvakeWtcsgs5dD7H+ubWVJYKikRYv7P+0zr36K6TTriHMFnq1Bt7I07ouF7B
Ui0cujmWd4QG5cg0fGz0S9BYOpZvAa3yey0XunQWZj4jl7y2iUyQUhPBJoZmfCSSlRfe0iGe+QSw
KKs2hy7gKabQOBctVNnf6fB4f+MXXs5z3G3AwkGzFdFOXesK5OwQoRzyfRO7+XVt5Zf+/8zcRVD2
Nsif0akdQOxrfBsJkGXpWvR+M4kvjHAOvNWNqYutCquDvppX6Fmfy9Wn6NJ1NsfWQn02JmS6jX2C
fvepe89P+Ub7Gf5Z601eSNnzObZWD7UxKkos//QwPAQ/un0PLu4re+2fQnQTO/p2UA4oJEGixX7e
3/Cl9ZpFVVqnTK3UMSfUKfo/yXN3CBJ3Ta9gafDbEfjnoWZCZXuIFAZnj+0lekOejnzc/9sL5jtH
KfJQThAgwsjN/hZ1vurbZNf+XKWqWzDfOTAxsPQcAn9CO0FWNqCfCfTE7v/vhcM/xxlKW08iCGUD
1eEPPxMo1ayMu3RtW7PXGAP/HRgRY/2kvUUvdNcgOhn8GmzlZ+WstuwtJJfmEMIR+qJRBbIjIOyQ
wgfgHywhwS/tymtnOkwgAvlEK0j93h/6A1v76MJOz/GEec1aXoN172QyVXhpID3Vleep7p9pUT9V
QeOyDvwY97dnyQDnGEJWC8H4Ldt0A6KClOvAN2CPOMbIZzcu+dCOzWOzXaU8XrCPOVowqYQO9Szc
EtHe9MtXfuTfhr06GDfJKVQHwTUHVfeHpN/ZSEOs9SYsuPg5chCq3RM0oZFZJjZxWdtsIJTsd/1L
QKDe3FjOkHGoM7/cX9CFEzMHEqYZ1OjaEbULE2qY8aarPwqNOnU3ePfH/1vd/8Lfz2GDKF3ZPXrP
ETwCbAN29YOxVUjyBi/FsT2htuqOfrRpDtGF7fpduyNe7AnPBApuTTFjwVXMQYVZGooUVETwcU3l
dp3hrpLr/20++Gpus5s+T7tK9ApDG4cCSGgLXT7xoXnJrvwIkNMBQmZe8VADeZM7wKWh24ltYi8C
HAfolTf7WPsg79yv1QyW5jlzMBClr0WRjHgFJblj4zQqayWgWeir4n+LdP9cEw0BaVXOB0CGT+gG
3oCpIn/iGwHwYnXsN4NTvCDYQdaEXYc/4cfwI36opVu91df7Z2jBCueAv6JsA17XvX4Keg9FiVG4
TfsUSgfN1/c/sLB0cyhfq5WN1aRYOtW8Nmbu1MPn/YGX/vnt938WDjq0pBIEC2dXn0CwO2X1Ypu7
ftqLZHf/C0v2NcdGpUXYTAYUTE+6Z75Oe+NVU066Da70/UZygxIRepZHYMvMncRGHeQtf7H9niE+
WUtgL1yZc/RUHyDZJG+lWhqnkPs9Nck7ydbu44XbZQ6XUmM35Qx6gHhz2P7I8x+gsvL6xNhmtu2x
GLraQv9vAHxuzHarC3WbaAMe8wW6DMD+dk13xhXtyezYvK62m958wxc+4+8+/nMk2sy2ouaWrGCZ
eLRiBhqBasfF8Fur1CWJQsNRYVo6oaoe9HHcliTepIP4b5ZkzOI9ML3JQevxcVCsV8+a5ULV3vzZ
8hU7WjoJN/v6Z24xSMoMAhVO0HN8px2Er1CQaVf6FpaC+zmr2MSkYWUmBu/l3gq89LU70IPuIxQf
kDS/b00Lt+HfDNM/EyAZ56EhEFamY+g3lvpVcnMD5rj9IKA2ev8bS4s089My07VUMxUCQYUWmvSD
V5Gj9WsZvdv79avjNXu8BVVdWpNERQEQNL9+as/p+XfjoDfbs3fdOVozlYXP/E1L/LNQ7ZBIwkE+
j6Jft+GOcoq9vkv3chNskOcQ12Qt3luw/7+Vmn8+ZNhVE5l5hMwK+Mhc3DzmW3a0TzFaiG9ZNuHG
28mPfAWxgA++8nZZuA7+Znn++SYveR/XBlIPDQ3Rs3+x+dN/2vq/Qe0/A7fg7ApA9KhB3SKDpucv
ggRBZK0YyNK/ntl2bxSEQQEGudzhnZBvWfR8/08vQQP+poP++dfjqOG9nqFY3x+GB/ugzhAbNyFi
k+BYae/iOq6szkLcO0ctJvUkrOLWlai51TM7/O4O2aHbyu39aSyY3Ry0WEWMQB8ed3zYsW2aWr5t
t6eoX6shLK7SzKyzsiONYPj3AJVvixP6T4700rlAkN/6SnDn3p/GX1f9hYH/dY//7AZ4d6HHeMMP
ZHvDr7fqQPzQB8f+h+kBYLPVIA18NPZ8Gz4nW/nKr5AnFs6IR5HY3/8HCz5yjlpMk0TEk4GJGlpy
bOTo1gOynq145ilb+cRSUWQOVOxNzbhV526AbPMAL4lJms4J0nPA5ltrH1kwmDkssZosZfMBK0l2
tRP8/VDqdgdAr8FNMHrqYQ0isXR1zSGIgJ0Ap3CbTouGxdot3VtPEwgq3bV76xahfHEo5ujDbjKt
aGwmmE4c+7p9GbTUMSBC0Au/BbLz/sYv2Kc2u90n6PsKauAjTe3f3ovOhIJ1fK0e0/f7H1gwUe12
2fxztK0874ga8YE8OSRIOHaQWS5f74+9ZJ9zQGEk0qYcdQxeFscmfch14NPIpzRfA0CMWHgx8kNh
vKTjjqNLr1bf7n92qTY1xwaKPKw1eDbsTOXoD3rroEBk4uGU7qo90HFHVKb8FsHYLnsD+PbQvFVb
9bKGMF5a0FkwkNMhGvsQ4V5SnJvpl8hHh8mX+zP7emzI0P7vZpWVYcZxjol1xh+L/Wk5EO/Dmmka
X55nNsfzjUEcpgWkzE/Tc+eRY34x/Phxq28tywEg2v9vM7h9/J/jlsV22vFb5bXgO5MAcEau0AZa
MZav4xZwFv7v4AkEA/sovnlJtDqUF5i8ayNdvxIWfW2KTMw2lghmNKmN0btN+8MEyvEGUtdOayyj
CzgYNkdWtVM05aBJxr/vPdvaxDsdnbFOojmQ4BuQxTB2lfQYaP626kpuezLu7u/JQn6PzcFWuZIR
Xkj4crLv0PRZb7uTfImPqW971tbe6Iljf44nvhLvLxTumH1zqP+cgXoK/1/QZCsnMpz+LdvYz8xD
Jy2URLzp0Lj8BV3BaBVZe7AvVNHYHIs1cKIF4438oPmWvpUA5YEs+pN51Av2ja8d1WaNgGoBmcfm
TJ1G1mhxbmAth0/QdCSVp6MYHbmGH27Nh2RDXPmGLmvMTJzVi0LHE64lf+3S+/p2ZXMez2xKtCG7
Qc6gC+k0/eSUxVpOcWno2T0ha7OuJLsNnf9ioQHVrrUs/UKmi80BWQqyg4M08XzKTsYP5Jpw9t+b
T7pJNac4ddfyHL9i4XxIoV3zk1HtoB+cHKwP4zSulD2/vsmZPfMbpDSLuLXhlDrGnHR8abnpkuQ5
RuMJ596Kkd0G+//DBTYHb4URXrMGJLwBc4Pu2aY7To/1hrrFtj6sNft/HSWyOXprBKYmyhk+IR4i
UKvVJ7pisguOdQ7aIhYrO9nk5imaMrfLw0uRFK4EyNDIwrNl0ZM9Pd1fpoUbbs7KaWRTrclhwoix
8Yc0AHTYI5hAi+zz/vhLS3T7/R/fA3EBI9Q5iI5zSjdg7HFt9FQMUeMkjb6CvNEXImk25+Lse4sj
P1jjyZlUwS4JGIgqkfPf5mGXecLqC8BZo4gdjA6vujaPP7kd8l2ZB/UuacLMq1peudOAhFtCR3Vh
0XSKbIv5JS01p9W70sn0qPPC1s78LtbRx0e6aFMXijlFrTI35JHwkI1GW4QViUMyRKXbqBh8Ngnh
W5NZ7Vb2Od9ViiJyncZiEyudPoKoP3hXXWDsIxjkdxkFkwuMRfA6jGXp9Bl85vQ4ESE3UyXAehkP
oZuWMvHCJgHJt6HZe00LzB3JoSPa9Jm1BR/D6KR9IVE2by1XG41wW8i+coOoSfd9MIQbO++qc5qj
6m0Y9fiaDL06MpMXzyLtqBMPVf4tKqZmi785gJmmrX+3SBT4gTTTbYULHzDuCHAY4IXpjthZDVmC
wfA1wguwZOW9bxa4SzWWEzeYqtTvZRVtjAp96lgU0BYrkW60rAl3cdGlYP0XIKIL4/44JEl3JJll
O9wCg/nQKM2dgpb5uR3ajijw35Ixh7o8of0ZGmfRplStfNAiI9mZTWXsmUlyvxmKYSeLdngxUcR2
RSljV58QxTdgdjg0aQ+AmZR85eAt2c7Ndf9ztps2GZR1q8QbvHDD6vfYg+pdrlEALFnO/AIYMxyt
W5G2bT5lyBwz2ymx7ciKYS6819gc1dUVVJ/K4Tb+E0Swse7bAQ/57Iwjb6xk0JYWaObnlSnBNXaD
QbTiksiPpvoU8j96yFlw2Jo5b1vo0Z7MM1p+PK1HWsDw1H+E/rI5SAt6W6Bl1XFHhj9AG0P8zh0s
J3Rf9bUC6IKLn+O0uORVOBr4gCwfBtPVhhcwQToRydwquDD5eN/9LsTQc8yWHrRdUA2IwwoDmgS1
a5UPlVm4qvhIqO5QfsyabuUxsHSg5mit0NaKOoMjPg1x6+jkYxz3U301qkthxa5G6s0Q2h43/lMm
kM1xWkGfxlWdDOBJ6pUvghPVV0lgFixvjsqKNRqXgwINMjkGB+NP9oLC34G74ya5VDv9MX/JlPMs
X+/v0EKcx2ZmPqWE2U2IebAC6WscsgZo//tDL5gfM/7XP/UVEbZQ9XRKGCizWtPLwsc0+XZ/8IVc
A5uDtEjMS9VYIILUkAnUPfKk7zJw0XRv5T5ClZusJPuXJjEz9DBLEp1W+IzdPKX9w5iHboJO85VJ
LNjHHKg1MirypL5N4pEd5Ie9RT7xrO91Tx26Y/KQnvFcICD+Sn+Zx7Xod2HH5wCuTq+tMUE58WQ2
uub1KadeJdEndX9KC+s1B2/ZVGhZMuI8xaH9Mqa4123Ni1NzZTuW/vw8nuOqmTjtodtCaXexoNWx
GYI+WHkZL/352YUR9Mi7ciXys5po5/S1cbRo84to7UrybenpM+euUxBeKGpRQrUnr8xfdKhiv8Dx
8pruJqxYiW4Tm3WzhWCY7eCVZBx4RPVDAK6dfdQBBldqrHJMVLldvU51x54UiOhorzZxWqPtM58M
B42hjR9bLPGjys6ezH7QIMZqo3d25dAuuKc56kyAaCbKSUJPKe17N4xuaI8mrM6IRsgu78y1dsmF
V9ocfmamUPzRgpIimViQ78weezcZZLgJs6p5rhOSbotUrN0eSzs/81WtPXb6FDf0xMoy3aXgWHI0
ZXIHipTl9r5lLK3bzJO0uiGllpHszFrW7hhY2rYy7olrxKPpF7a2JpW14FPmWLGqoWxinFsnU0I6
nJu83OOFkn7TGshpdlFuZ05Z69bToELAgppE/ro/v6Xv3iKNf8LRLMv6kbcc6LCwYM+8UvXDGJsS
Ep4RU49dLcLXuBT1yRbjiGpm06wWShee2nMEWWlG2phQQz9qWo8ee40a1XmEjlfoxFYeXfUeymFQ
BxdIQlsV+EmciJrlb3sC1N4tdVyA7v0VWGiRZnNUmUYmcKBA8O/Y4PNOU+TPBYNcQV7TX6Lq9u0N
VYo9yevskFfgq2tTUJSp8FecJpsUD8E2FyniLwST2fTWl9onjbR0J0W9BjK63epfJCXmSLQ+gpsI
o5IeUZQjgddOQuv8ugp544A6le2YYUru11ak2fiBQc0yUbRB24NWNSdGTe0Vle/+sYcAwT7KsZ2O
yU26b4lqfqRKBDZEbUMApRknzYcZj6OCdEEC9da8Y9LPWrte48hdsKY55G2o7MRQUzGe2illrTMo
OfqGNRTPQRSTh5ZWa+mqvzxgX63ZLELqCgXkK8TkAEeOTg9eeghuMgHOT++t3qnG0bbgTNecd+IC
EfaLV86hd55b8OTF29gNt39C9xMhwxnFojUQ2lLoMye7U2E2pVz04FV2NPfn9D6Ad+/GDP/YO6A7
8O4f5r+g2S/mPQdsRTYxasJDesqngqBNL2VHM64VZGeEesonAi2sAUdIldRFzQeOE0FwKry8LU9T
bnmhsL4TTVIviUYo0jU2qALkjcmYKe7JvHzV6a1A3+ClrlfWATp9YC3QcvRIsRrIbmk8B1n3aPGu
gaxdDMIiFR1Vp76JVEKonXo0HLdDG/pF0P5JEx47lRhLeLZOeVbcx06YVugub9IdYaPl0C6U7lSI
MwVRDykneS4m9icKSu6WmbGGzdGtv+QBX6yaOQshatsM7aYxwNkNZQ93QvvOXliy0xw+leJnZlUs
c0JkDDymOonyXhTalUulIZ+mCPKXWTtAu30a02uhhO2UqG6YSMVIqzt0jTFM2zHOAkBUectSv43A
qoUMRYSseiaGzo1lKxqHUoWmSt2oMcsgE13ht6zvP0laQqJ2DJpNWofgI+a46MYoguAEyYZrW0pj
8JSBvIrDyWAYyM/gAnkKkpHsBIb6gDbfTUozEt86NWnbfLKMLRoU4WURD1S/rSQsoRNkaJ9hJYC7
LnAAEB2AONrLKLzihkx9oflVog9PkYJEJJRM0I4pwZo+jErwbRzV7TtQgqbhS4ik7xr8F+IWNGt/
4+okyi+mMIaSJqpg7xAs6E6NCcHu0jKra1Drx4HkOGuxLhxb1GqXD4a1S6cscSwwjwEV2JsZ2Jbt
uvBKCL1fNJ3zx7CCpCPJ8Mdh38ZjpJEqdSY9z0+VkSXbQje1LWiwQSBXJeisz60Bqp5ZCX+YCsiJ
AGS0CassfSrysH0a8XJqHasP2otJEuC9QLGE1F1vZdGlEiaSVjQbWkdCqeKjTJLh2Eo99MlY9lDw
HFqvl9w+CojzflAaoAV64gzU5YGFvvECyJseZ8iElpmLw/ShBcCd97kokfYDp7k5Vte4Mh9EPUC8
3k5MZ1Rm5YYmPXUm9NqnrAFZY8IAOuYycwkzbIf24pzkQe/SuLNOTPUGiPOlsj9vrBGgCyNadWw7
DbRQjKTmBxckBNsnZD2fRMV/mVbxPTZSdCZllXACko3uECjhpFn5g9Ss6tCQAwGsuEeVRxT51RT1
eBxYlHlgEImczkiBNSpFtm+RhNgN0EMpHd7Fw8bk0nalrH+pjIhDzCwB/TOQSdMwolsdd4xfoj3H
Gdo63WrYyY+gVeZVIxoYsnSVOmEA1F9EL33DAdLpn+uyTVxiiXPRJ79qi18MOYzXqC6gd6ZS89C1
2keWTYZr3iocViyH3dhYv0YaIvjj5YOudVCqgLKbQyypP1VlpLud7G5ukHynzCr25ahxr2LiUY9h
dnXKlduO8meiimsYl5o3NlTb5z1A5RlL6o2Z6MXGvOHMKasvRQmtcDBDore71j/LUrZ+kOO+TMR4
zjXxTSvzAXufm/uu1R+hZPIrk/QQJ3B1RTT9sewe9HE03Q0WnxytCLIdKdgbYAR0PzQleGiSRnOm
ED0QTRWB3Zxz5SdYMtSh6Fs9oWehq6PY68L2Ggb5RSdxATcJfyKL4EfZl6NDtbTaCKkVbiSDEm/4
6SOrhsITpNiFevdIG25vkGgGVrg0m25LRX8pguqZRN2bSc3BtXt1DVgCnr1Wyh9gb0N/qlBXzvS3
kQfPisTPTI6F2wc08hPspjt2dNyq2IzOhZWmPrE6e5/kwwFxCXUKAMb2o6GDo9aoDmJqzE0SWOZ+
xKNzx1RO/ImGvZvaYNiswqH95ICcPoxEgWhJ19G7muLufM/0TnMDI/yRBGV55CONzq2yfyQxOsXb
iB4grK4uueLWOYtr4qqQq41FtWhTGNYTZ2H83AURPHmhAk/F9jGK2p9RkLwlU/BNQLHK05voys06
uAwiKo9m30HrE+tzLOXtfGhlty1bS4N8YBU+TEPI34sgOlZjv8si+HQzJuMrBK6QZtYJ3j0VeWFJ
8WEEI8rQQfy9t7X3OM2nN12f1M82jYedXhWnhtQFJD9GGyZmNjhsSVVQX7IY7fZ28pSLUHPyqeOH
IdDQYTr1uI5jKLw61GgjZ5zsTVNB/ipFOBrTvrnava32kmRQaG+N95BU+XEadetHnIWcOBUEKpxY
ArSp8fSoWspxuYMcxIA8XTR65QSizZz9CLukc0sOjns5PrdWs6tqDfynyg1KoI1V4NJBHzcZKiaO
FQi4AS6nZ10GrVe3YvQ1zQ43aTk836CpbtaZB3PqjtLsNkZPpdv3eeEnHOfUrF/BkdJsM15XbiEy
HMWM+4ME6QPvz6EZ7vJE86xyCg+sqtmnnfQDgMEGfHYlobgVlG4a523h5FmD26khW9anFWY5/Mms
vIKG21T41Wg9cJ48asyWuGJHT0bM67vSq2vU9bLazeLRpXXzEE82SjxsAvsiKjgHswKKlk2uqeRD
EuWnsBlOMSyE63iacLP/FrfIIw6k3Kke6gRxaKLtsy/RK1IV3yoyBpADjVEMGkA9X1ROnhgXANLr
t67jN9agsNnVQUDflU3ORjGC/ZAyvwVL7zSiJ0kCRQiN8E2Uc1+lg9MPsErcwCqSZ0z5WCUUqj+0
d+IkvOBkfOSDBmK+oNjBL7woAmYwCR0IxfRjXmZHEtaHroTHtLO3WzCXsHATCHPwo17LtqkWoAMq
1hEa8sCvBp6j9KI2JVKLedVtK9rAsGyTXeXQTz7ioyPWhW4TWW1iUvhGIg6kS3bQ0/SBSfXtNr6i
hnPIcXDiOvNHZh2sECzOU3ipsv4yxqCODTVPG2Lqh1G7kxV67MH+6VSx3ntUM84F7QfwEkfMyRsy
OB2vNSeopQJtQ1BeiiEA4xOk51zkkfaJDbyr0B8M5DUcEk7broxBqcOg3B7t0hps2UUFzYR6HxS2
A3bibV1Wf6tPG7sTl1GoxpM82KQ2XFCfxNPOjIaHsA9rn7bp1WTTtYQcyeTkVBXOOFhvaPW13LKt
f45TmV1U16PJqWVF6EiNhK4AjrxzbNM+aa0sXUQREWpTaISKk6Ry2lYfj5ZqgNcwCMoz9vic1Xnl
RH0jUKa1TO+Gs/4mBhPkt9TGnZ9LudWGYE/iyO/ssdwOvZl6mm4cM6J20CEYPa5UguWhAICjtnx7
vpVeJAh8JExeTjXd8pI96o3xxEXgFWkGohtrOpQ8jzbtrY016NpvvBw/8BiPIU5ZtW7Wx+cUxMp5
l/goIsavuFNAJyfxobCqJ8csegV+y+4xDtXzRDIFtew+4A7Vzd3E0O0JnEO90RRMlTcChHTFiFAO
KmrnwEpARF7VzQ8jYWITZdAsiOEPjBDs+kZguERXCFtkWr9Cjn14LadpmwTDJiRa8kFM0m4tJJbc
qNR0F6JsIAbqTAA0OnhDmlflVekAK4WG9VnXkE6jbMu7bl/32Xtg8nNMwl01TphEh559S8hoF3EU
I3Hc/LSoN2UQkEOcZXs8YvStsvXhEjT6c9RHF5oxQPdzWe4LMwjw4Jama5MKlsJRHMFTyagaP6kN
/SBJy39ZBrrhWoPWuzaY9l1mIyYLd3qaXqdBdk5apMAH4ZpmI1QDgyaC9x59M2JveUAfbDakrgB+
VNnF28iYOxTmJ02tz7BHRb+IxsxtdcSBVZ8hC2AH0mE8epTR9GJmyWY0pA/Fp3pvNTVarELRIaJG
+GPH2fcJZ1BlIdlGVg3mFqr1/mDUg1+xPvQsqqd+3qfUy8ZY+lLnKJ6+Ayn32U3TWev6S9W1XqbS
TSJKYD9U+6lF8pCMwYUExXFK8rOOyYpa92s5PAU6lILwbni2iIjdaMSdMEW4SCtXa6w/Y07Lc8hM
L4iC0RtD2kAxGUweQ7wHLyXZa4FI9kiBmnuKPo9MQoC7blPNCxFCn2mbhF6jV7+sAb2UreFJaW1y
GRo+0aynsSB+Xjejw6useM7t2roSUXgBsy5RgdAwRLoePSTQ00WTRNa7HdSPcfka5VE1NSr3Pe7H
sCtuGZcrnciLOUXbQOvdsS38qWJ+MHa+PdYIscrYMViPsC83vbFCh2XNDnZlvZikkfuoYi9mYpyw
RgkcT7tVmfCiQXopT/2Yis1UQtlh7P0mb9ymSTd4bQ2OTvsaaEgA7wQPIRNrDY4mmKsruZ0a/Fns
4hNyzXAgWodQsP9ZFRnfxairO7wO6IEjUQi4BNrrUlCnXRBvP5h54VZxfaSpeqxIfxIZbdx8yraT
Lj5jo/nTkXrLY8OxWn7Ai/WPnaW/4YKgLizLb1OeNNtoJFd94K+tBmB72Ocb0XQedCi9tKVuFoYu
+is8q4Y6oiDu1Og+7aBDHEa/QhGcgY91Vaaow9rBSWsOBvp6uhRR8VOlCZLocoSoMRAPVlc92qpR
TkjN1gsMkMoU4KpUhfk7j1JIhAGrVTGqH/F83pnUTh3RNk95nezADfPc8eSiR6nLwXBp1ZWXEPmp
eI8XWHk2RPXdbMsHiTfYOIGXo0MWIanRYmILOEOJjlLBghhcn1l3zeoORoRukY0+ltSpaPLSTe1P
GwrcD3bEftLBGICKA4qCGUiJ5OLJrHIDqgum6Q1RdFXadOG2ddaZfu4b0P2HGduYNGv8QMcDS1j6
oQCYhJKqcIrEvBoqRJFTIv7EPZkb3wurP5NBnVNaPPZdhgKc5mbjzwpHIm3oY9T9TinQ2MBlUvq9
iT/Rg/CY6T+s4Pf/cfZty43jWLa/MlHv7AFBgiBPTPcDKepmSZbv6XxhONNOgjeABEGC5NefJbnO
dJdnTtXEdHS4LDttSyII7L32ujjZuMQtOqeIODvaQYsoP4YxvJVO9qx0817WLUYAFSLvyuI2D9wa
xMEZvhhCYVchyG3t6f3YdfOKtlmG1cHQ7IYVRrChM4OoxrfY45Oi7utEq3LlexymX1a0iaLRDSSf
SO7zF7pfJAgB/eJ75ylcltsBqMm9fzneu+Z7haZRul3aSTddCNkIB+BHTe5Ar0FXj4QnEyL3PnBj
1L0nXr8DynwuWnIM52k1ecU7Xfq7ogFA0/YrM2GOqOf3VoK6rEzaFMGZVRyjlKnaVGjZsgiJ1LNr
9tYje7g2gFjeBFs5ktWU1StuujXWRTKZPAXqDSQXnR6pbv3O2059t/Elhw/uHG2CSqCXQWVXEOxy
Xl2xzTQbC0Y0lji1+2Us46pc4iXsTTJqvVHymVtwhPJ7u+TyWIa4dwnwNSyT24Koo6iqNCfZ2oNx
U4yA3mQO0bkqmI+6k4qzTm5kizrIeUIhuzUuq1atdw8bXZDv3SqthvndzSaUWkE6suL7rLM3m6NL
nuA14i0bVr9z/Ec6XsJq7xVnHNrYvPnuZcN7M7BXvQzPQeQ9g3ufeA59lKBhr0o97IMMuJXq7mBh
Y/M28TNxm5fzWZksdoKBJK5BxSUEcHmJLaV7DnBMK++X9ssnKsIH0oi4NHJVts9jfl824y9ff+uH
p76lIBC/2OjMygKd4bd5fK+YiSeNaF76qDUSW0MogsHEaOe7AQaUxVOZi7hTYdKi559FhLsR5FYz
fIjF+5kX4dHKNzgn7Wc01uH4DnXvyW31is3iyGn9ptDOIa+OH6pZniaoviBCD38skEmuc2tvfFwv
O8NN0D9VOW1WHK18Bxyo1zdFwLeuTxE76f/IvV9LsK1H86iqp0LSb5orTCeAitEOv5CuTAgXtD5a
Mfw8IfdedHcBBdhwq90qwb69Cwz88RSUWNit6IcT7LnHUoSMg+41IEdPAXl3b5Vee+5GkvFUDIHc
Tcu8ykfjpWMFzi1cFUeRp2o5qfm+p0cLKwENVTguQi7AMzZ7BK8nHTy7+19O9qjoXdbKFYxWVjlc
dkt101t/p0Y8xxqcs/6RF37iNSat6EdQLdvcOjF+f47FJ+JMo2pj58urHKOjgy5+Jg8IN12NdbjV
+hcfNZxcUV6GCIhlo5/YabwN0QwO1NyEINCK9s0vOx3DoHhHw2CXB/PKcrPxKkRMAI1p2p9dXyWM
sl86CDZwNN8WEd0w78VHdp3IDErTabX4NkW/yloodso6qWd4ZtrqLgrHvW4YTkV3BoEMCHS5KzC4
bBq1phwLOIANDrYxMOnQ0tZIjWRA00pv04f2ptf9wzD3sRYT/H0nZ5tRs6Ocv43A/LClrCfLTyPD
cq6X2EHD1k5IwAQMY/1Xt4ZpsQUPhn8rip/Kz1LisUcFk59Wv6Mdwc1rk6wO9r3OXgJIjM0CETZA
/ck5ZI77zTXoMvXz1LwpXhwpgkrEHKyM95S1WEYZ3nwiUHkX6qHjiOBpIhSj2D5rc8g7+jwX8/e2
WnuIYG27NWwRU+PvnU59KzM6rD3067nJgEEzLDzmZUkzuJsmB2M1uxsNnNPJFBIcu+LZAa0fDXdz
VwS33tTej8MA9b3PkjnHuLxpTqqseSIdhummG6RyNFgSIhgPC97RPQYIGI5NY6xnvRrIDIOdYW/E
Bx2gaGa5eJZYPBkMueNoMjC998ZdgDuqHJaVCPtkWbJ4AAQIfkEAQGpscCn4EHc1WExZjaQG92Sb
S0xTkfq2BqLexV4P755CpQTgd+h0K4oEKrqo1YTrK6A/DINzQEEqRD28DBfn6DVrQrgVhR4uv1wH
YQaw1d45TgsBwwHoYilVOmfwkh8a4BxDrBhKdo9sqopvZf6GpPkNn6pUsTNv2qTOSELcj8krj0FU
bDrZbpEf+RTIDfIVj7aYUuDOK786MDIm2bDpc3p0MqwSbRJ//FkG0Tmq91XxPLE3tLgAEeSRORrl
r5A1FCFNUth+JToEsCKHkjVBuy4buFRxbILYCPsC9MycdBuaFUdF96J6b7NjCbHBIot825szD11Q
13ct71chrRO3OffiNsNN34PiCS/kdohhwxCHagHFDeeX7X9GRflzkvMTDoPX1uLC8egX0e3DRKCQ
G4fYM7jzK9QwoX6rPNhW4e3GaDCJXHTGRpMndFPNCvwdpK55zQ0HLogrWgwr6rZA9fPXyPeSQunn
yl+XF1SmFO+OLIBRgPdQds/OcDtI2OrrjMGErTyBinWcQDhKhEEfmO+KqIax37vL0L663XNL3NTU
ThDnuZMaZ97n/oTgKw91faX0jZNV/XZs34ty3iM/Jq08eUJwYVJkxV3jV8jOQPhqJr0H8E5fRY0h
NkH0pqrYKgC3qQ8R0cWC8Uir4NBKm++khq/aaP1w67vklflLl1ZKvoRN7mAUej/ML7DwTn1Wpd1A
AsARFjlL4yVDWKEbwsBYJCW5c/nwRgbyM1PqtUOtH4dMPk7W+veURFCHnMduP/o4X4Zww6vdjH67
q/cZIPvsEusAeLLb0nZKePBIl4cF9zuhaQiltZPJTW5gDpVLEs82WGOVP7mIEJhi1I4omHjlknUV
9fRb3rBIbcPBd+i6WhbGdiNFB5tEiFaFdVxRhL+adgjMAbX2eNv13J7nYgRLhQtWv4RVJ94K3wHi
UkjjxbRHp5JVTrsOF0Nfo4mcu9xxXrgnvCdJZmLikBeZAjwNUD3vJf3f0ZK+umugPzRthPnwYdKP
3Xgk+q4I/4Lj+P+hJH11ziBmqQgLeu+Qs3wvzfII4srzX8xg//tx/ddoqqHPyxpBolA+ALhBsAIa
iKVcoqRRRH6Oef/95/R/8g8IJeo5V7L/x3/g8U/VzrrIhfny8B+PqsH//+PyM//5b/74E//YfKjT
W/PRf/1Hf/gZ/N7f/+7qzbz94UEqTWFQeH3o+f6jH2pz/f14hpd/+T/95r99XH/L49x+/P23n2qQ
5vLbcgxUf/v9W7v3v/9GL94S//6vv//3b15ewN9/e8TCgxklyC2fv+0/f+TjrTd//80l7G9g33nc
4zxCqPVFJGU/Lt+J+N88nwU0QMg7Yf71O1JBIo8/Sf7mo2VEJ8BDlF/exdmqV8PlW/htLiForjmh
jANV8n/7f0/tDxfnnxfr3yQQQYXbov/7b1dDnX+Ol2EuHVE8O58iXcXzOMVv+wPZhrRDGy2TY7bC
QXos9sV8vYwzRhpOpU65P54M0uEmV5a3zNTDnrtIXRkbjd5iyTAfqpxjXrV7VbXkO/BEdE80Whds
FDvrOAjmYn2xJcP4ZC5mWoPxySGcNSDV5TJE52ozjYOFbUbUfa8eYM4zPkIqRwBUap/sFzqhxLM4
XaWYjiVt1b6C1aknaH+71PPBn3T5UGkD2U8FUB4o7V/w4b8Ez1zeHM8jHOE4vsupD67TH98cVrVi
lPB73SpbFgewraajRMNviHPsBM6mfLkg8rD+PhcOzmBUApshd3uEaeVZzHw7rCNtIDfoKj/2y2h+
EDwr18yacP35Ossy91cYjuRH3et604++A09X26L+ASJjM8c+yBxN+Hz9rIdu4F9W6u/L4V8v/xcp
HRYXI5Rwn7mcUeKFX9kvXKHWHAc1bdiCDxx59AcP8GPbZs5mIcWLG/rt61LDu8tBYxawZdyyUmB8
kXXLCsNBqHjCBq41YwjAxQb0pojyX3/+HP/LVeCoEaEgDz2GlY953Bc+WBVFM5Wd4Bs3qiBv4TBc
6TG2vVV5PR7a2vF2nTG3wVg0xw4vBtM4F8mkjXnTnozWmgHtdTyght3ln0azOIdBFz2NlU16HY7r
fq7rtKxIlkb1mCUVk/MZTXy3U1E0nYMSrBxnCQGtRcMa9bz/F7v9lyCSyyVgPmd+iG0gDCguxx8X
WVuBnjhTwjZOqYi7IiWQcdO4aqV1UT/0OBLjkueYirqOvpdy8k5ELuzIGgIAxhUs5X0JK6ELSI5a
+H0u3Qbzvwj53rRpT9RgxQLsru4djPEQu1HduIx6OyDJOBz9KD/OYxncOAJtynoyKropaCUxcMZY
58+v4xd9Kl5oQLEPhrDLYRFYEV/V1XnnM6rCatyETgusaYmHzhMPpS6Lh0FBjJTP1qLUAtljGrZZ
N38Dyat4HxZ+O9CueVkwlU51CLzEdTLvpsxGZy8KSIT+/Gl+8Wa6Pk00e7jjI4bg7+DrLeEChwx8
2FhtvNy1YNXOLMH4d0xrp+rW1z0gEFDWGlH7WGtOab4LyICsxi1fOuN0zqfwRy6KYv95i8tZRpuu
TbnLgc91c31yWN7fYX4J5MliQEmjCdTNvFhf94F+cv+qVPnilH15RZ4bEIxLmRuBNv3VXpx2UZGZ
CXPMoTfywAoyb7pJjMmwBM3P5WZCoji287y/JW1Rx0s3GsBMzXQMF/Ggh/V8YyJPJ0FPmjtT52K7
RHmwAVVrDz9lDfKWZg+8Lbrdn1+IL0Ztn087ClxKiI/pEhLQ/nhjWCY0pslAqCUqkhMc09w4d0BB
ZjxaNd0w7J1w0E8isKi06+VO0eBZT7LAP5A/0ON2qxLGqAcxLEWs4E3/XZFhRdCQ+8wBOO5buAFK
fy0CXA3B0eqwBs61kQ2e6aybn/XI0A1hOOIM7pPbLSrNOvcv1toX4fTlJeIAD3AvUOA6Xvj1gJmL
ZmmXedAb73rsdQBNSu8pao4U5if3+Kkeg20pz5C8yN3YN3NiInQwcx7e4ZTu0AGG9gjLwycgA3/+
7rt/JDB/PrWIeowRn6JMIV+2Jak4MA+P6A0Oe39nmxoJThaogaDA1g1w8xsZtDvP8dU2n+WwCrz2
23SBaaapzpI6LLoULUE0ta9//sSuHuv/WrHgPUMlBWYRx/+i6KveK4d83x1MaTBypGpD3LK/6yf4
oDsg1lTTccladZgX22Qx3FcgB0fFBe4JjF7B01KOJTd1VSAFwY+WN+5WwJFotJrBGoAwatYH0oUa
IiO9JKJREoYcYCtiYHiahTedEdIpd31phlUJ77EYfQ4ITP7tPJdQMS7TUQQ1Wf/5yw2xGLDO//CC
IwQWMRjd+ziqg/9ShQiYvuPoVhh5G2c12NXM5z0a2gbgeBntJdCDkU0Poh1UYoeAxxmfn5sKQFzV
NbtAgEzlN+cAvOGtTyyYd8KF1SiN+tQQ8DEUJGe0K8EAHedngCzfBFDx2M1xsNguXPeaWRhfYR5P
ekwau4KCHQj2T9yo4qGxhux0m3/4dYjcqAtg7FCOzYTC982LXL4eOQgAvUEStEPLoxqa+6pyywSt
MSjUEYxgi7F7EcV59jrkdgjngv9z5G6VqVe3JgHX7p2p9jv4nlvA+bfDuNh46sSBAxtMM01YCsDK
iWXosgOf2ISJ7YyudQZvpYTEdO0YoeNCFPWK8mHFEXWyjor8LEb8adb075Fx0I4v+xyLKan998BT
YhXBk2me88PYOFuY7vu3bDm7akxcNPdr0Vcz+g8gOEEZeJtQuOfJ2ef3nnRuLXAW2sH5f5iLbAda
281g8KfZBG7KGJG0UFGbBhRMqz3PgYEswaiSJgPVBvTGjdaTBbEK57WnMUfH+KlXAWqdnBQALRaz
mnJgcwvm5MVYELhjtgfplE9FP/6wS5DBmaSJYd6KlwvuYgk23kZCrZsI/ZZpd1UUcJqUBW/XYLPE
TUmOKObWs3KeCIt+GLdcD+qjA/NwlVMXkTkz0C13eCmRNZVAjHEZrkc/a0QdAnqEBQqOLcDNWHJV
r7Yll08hh+o3U0O+otoBjZSRX5PXP5NW062Tg0hT9QHuEtslOUYXQCBKkNlw42Bs/FwO4Ie3PjLX
7SMRfIvT9wz7B1B4Br9D5Ty8CRvtg8pLFwZtdNL3GNC6hZe4OUg7NMcShgb5yGWYmMzStQ8eaOzX
mMLnw3foqYc48MYbXiOxkCDUOICHiyPAn8X92ifaBfeolOs+IjFxncfeH4D1trBHzBzvNfMX5MH1
XuyKzoCGejfPYA8xj/jALdX3OV9WapwxUe7zaauqkaauhlVc0Okj9aeXHoX/1P/0fRANPKZfOmxG
2YCgTN8cdMegHC7kExyjQWngz+AA7NCKpZHLmnWrMHhqza5T7Y+8gggaVvsveU1GQO3hNpgD0GG7
C9OwBpMxcpB/Yx27IhVUCVWDhD3LsdQ9vcRZNKSQ4Gps2tMNyNGYlGTZSeAZ7CeETRULi6OAPNb5
IFZAfmHMO0CvsrgXmA4IQWhGEBnx9CORg2qF23I7wfqiaE8l+IWbnmJ/GILlW1hX5jFonksGTrUL
pVHMaxkX0TfpFC8MCBUU89BUBC06I5CmUJFO62XIj5GSZ4iau7S00XzP3XrbtYo9+8W0m9yl3xQq
N+lUu/ytOZKCCJDUgJkOoBzuC5TKB48v+3IKMEC3Ob01xi92rib9VmYOMKGewvJKEvYIAvcalS5J
htzorb7ULBUm4e5lI8K+4TzAIAdOabTh70QA4A/K4kc33WW6gHeKBdhceW3wjZF76dP5RRUQiYS+
Ah3OesE38E07sBorhP+6o/88MBvPOMLWrinaTZ5DpdPWC6y/itZ9XdAIO0MpHrtZ8APQzS4Baw9M
3A6gTK9pdyoXp77psxAJgy5YF1AC2CzSd3Mbjjeh07/00tRwKFq+tV3l3ueDT+656HwMPfthM2U3
vMjpSVDb3zqMzOulFk9oE3R8ffdmd36L6hDj986fzpGcGJr34nm5HNR17iG6xxr7yp0yZRhd/7Qc
ZJ22LzC0qgg2hLnaM1sBbTc5vevDOu1w7WKhzJwGk3Z2Veb+ANdyLwvBHiEWOl5bjGBg3nrMlwq0
4XEVgLm5H51BH2br64NTp15p0fdS/37G9vvQ96OXNpOH4ZtaYfSMfM6KN4+d15d3utKpjrpqPSyY
BwAXdR4dfwN1C31SYbgbAjXtZkfDoaUn0YuxxT3OefPhuHxrW+SkFz4cYzlIw6ccnS0mS4F3XDzR
bkCqUVs61HpPMyx9CPiwrP0sADGmU0BUe5AJLkRqK6rmERSc57B1xQ/Q0+Y4nPl0Dn1eQYwHwrp0
QITRDVfHKKP7ucfOAMvIBmSjib+gbT7UHLtp0fD2zkip9tHsVxiJgyFucLqtQVXE7KqRb3NPkeeM
8nMPPkH5KB3n/vr1sF/GpGxAL+kEphmWZP2tX7fICCrqcqMK4cciWnDxK1bDiDXagIZqzpQinBDd
U7AG9dqc7eVrHeqBPSm8l3DxwA1tVZSWXR6e6suH62ftOqo8/1++AH415AI+R1InUmJjJVq6Nior
bzuy/P5hiRq4J9DZTa7fcGnlxLmqp7QLMS/Fep8P1IcQMVYRIjcLk2NMjq8Z3P6f3/3nQ9Z0q6i2
7dGJ1nnfu2de47jVcMA+g71bxiidza6E534GjFyjFkCIDJjnoD2iim5KF61DKwWEDS47Vax74J00
x572ByUKXiZNXbSAdmyedHmuEkdN6hY+UIDHJ1rcRQr4d9c0YlNhVhtoV9+1Ds6ka007ReUnbgPx
gzj2xjlOWde+OhWB5BMEVFphIZKsKlPLM7LBG+8hvb52V103YIjKl+98AK4+QH/zSH0bu+MMO+2p
pUlDQvnkX0qIUZ5d/0mrvr/zGVtOpShXqBBhzDA5KxWS8vj5qMSgetugEjAN/D8wFfewzkMa7ByD
Y3/kwNA9BUhZjEHiiRkk4tCpkXsT1tGFA6pXIXL5bq4frt8GHQQPddfvc2D+aGVjMTZwI1rwfuSi
wrgx096QAEs4lwN7sdaRN/biRsHhHdEIG952SqLuDtgDOElxA5WwWFmkOcY0yr0nCp0BFIP5QzX7
PVwtPnci5c/TObM5CLzcz4+okmWKhsys6Ag+C3GCtXT6Og0iUSWQ7CJEJ++8n8s0rlp0SPeyhPpl
lihxIWUwFaiLtMI6q/r7gUESQzk6AAUzjl0eaYpODvKGemr6uwt7yAa5BOFh0De1hCmHHp6Wa/vQ
OzW6Xm8QD56qsGs4EiY/iBtIr9tNpooP1L/AygY32ICB96DaSMPQhm1UfWkpO5rtM4Yjoqw95Ck2
FrhmNTtmNS/oVkBpGHekN0++NgvYDOTDd7tf4+BVt/NYXFgDfnaCGXubTH0kQFdhTQqrC7JXEHo/
gA3wPS9LtfUBcG+D0XswVohvDhiq4HO49wsQZShnRnViDV99/u0O+uC9VQrMHxJIVMt2eJHVrZpG
pNHU/oiiPATHIisx7KvROVwfjnnz9PnjngQ5prq8Zz1fhnTKI8i9h2BEfQnFXC1adSz64h1o17i5
PiIhW0B6kRj1O8SupAGlECdXtPfCyQE/vPJWjQRTqsyae+IOsKLuzE3vhiBKFaHb7DCGDeap+CaD
d8h3l41SdbBF2VicRThOiWfS3hnEeWSYZVRFcdT+6KZUDeOji+cQz36BaXmbhSeAN78jaF0TvbXK
C959DAl5UKPogwDIXWmcFqe7qQime2htdsHlfCi9oPr9nSONLQ428HhCQV6D0zMRyaJ2uDD0ZQno
lIysbDbMSP9kTOifhASscjlQx6iBHBsL9XGcwE/APLzctJ1tn/16OvcN8db+KMtDXu2wqSOfAJ/4
0sXwriLbqpiQ8sjt0+iU/VFfOFoudACJzetsW1TE3PcSXIxRRHCOUAk3AjSTywfml+dPOIG747rC
s0ShjpsPWszbQjewExvqZjd37K2MGH44CKvNCJQtcQdX3wgCiBBuASPZD0Add30H51uj92L4pq1X
vPZQYGyZgJCGd/q97kBjB3U0S1keYlqZzQ+o6etj7cPYB1XN4Xr9K0p+UXtsuaHPOmLzySOgGmcI
UL7Cy6jivJgMBuSxqnvlbjFvEX/pp6VpBCBaaffMn9iaTgKuN5pm6xyb/CoquL5D3QGxUW/Z7vrw
ujyvX3MXBxTNiPpJB5ruLvMczPyXCnxzZxpf7ALH13aKvrUNSBbS7OcOxj64MN6Twj39+VArU9/1
eX1nreVJD03/43/3GTr5J9ZIfnM9gz0kxG8h1OhvJrzttBB3uauOLG9JklcT6BCgLDy0t96l+Kos
y298XfN4RnV6s2AsBxVU4x6bbn4qPcc7T4j32QDFQKwcLUFoc7j/NDmyvUit/Cer+jbpm+L3z67f
PX7uzXUHix3wHTKUVl6z/8SPq7ZC5qNcFPj7strkTQkOB8gWKEEuE4h57MK4G6oirZFE2aOLAPnB
booGRUatPVzLHM7OkjQvthz11jOUg4zd8+NoqmWnvPrIoTiBjnUuIWuVw08fZwUgO7TCRwre+EAg
C+owX4IXpYMDslOn69fooOFTTKF4mrvtBEbta4PhE24nk2MypJo1pilkdQVeFxctiPTKi/tdu0A8
18kzCyu0DCO6kBZtc9L7HqxonLG/Z6H6jpbY7mvdY4YRIYejYvmpztZTGMynbLC/f8CYGPDABSdH
PeEfCZs/rjg54vvKzRTUSYSK+2HCXrUCcR+kuaLcV4udv8sW09PPFY6e8U4aa0BehtU9SoFwj068
bAL1ourCOVWd8wH9Ux87VUiOMyv0dlQMKgSB6ckE2cs6L303Vp2osTh6TFQmNqzg85THlpcIJceI
68RpP4A/EpiUasEp+ORdvy4JZFe1iZbHqPbuOnCSemjemjmA5QSOrmr0kTklZ5AiNPlhJ7SH0EiB
eMhDcZRB5gJAabxti8kzlGMCxYnl6lD7Qqaf84hKeditlyW6hTpKb2YxsrgD4HpaMCyB/GJad1a1
23Jw+Dd//BgbWTzKUNxCsUo3TaWrdTVHy7o2PY5JF0fh+hO0dCBkNtd5lw1L5ME4BlwwInBBqd+l
zL308vmkTmNNbsIykre1a+SeAHaPr7VCzhVfQ7hz1gxMMB9kiZVrR7uWHZ2/1zKHgA5UF6PYU6mn
AlouuSLGNYdajP2x/SCOyn8APkhsM5qD9TnwQgbH/fMANpcF9f0HDsFlFfbRSXWFTMPLduMYB6Hv
tT+twFTAhhXIEaWbwg05Xp5qNY0PnyM8CqNIGeRJBpLlefGVxjaE4VNDwchFizqnFtBu3IMRjstD
n3A5P5ycsQdp6w3KUBcyH4K23oP1GtzBsh3oSjjuru8WgdrqoEGDqhidH65VJ1nCRlwMweKmUsHe
hRg1MRyEScyQx0TTelmXkK6CSY8FkUn5/foG2gW+fNJEbmzdUu4Bd/bp5/G7gEybVtF03/JZQubW
jelyRaFpWe+Kbgyym0oo0D65qrD++11Jg+iIucezVKbCHHT6QTynvweN1z8MznwvwnxMPD3qjbl0
ssx11L5Zwl/j5dECGDKuRE9XESCIPWxBwmTI9G7UvQNv5Po9c4HDLcKd9tP1Ml1Hfp9LJ1PTRTsH
jf71V2nqoRkdwmwLxer8fWEmWk0RuM4+ncirCZz1nOdkX49iuGVRsXcDXr24GcYJZYVoKuXdjwjj
3pAhE+CoUO9lNuWNmEPUHk702GTLnlqQ+Kbhwtf0rPOc+fI2aLL6bgzInEZcB3Hfq+rGB1UWeEep
X6pfoHsKHIiYtMEv9UcnMqR15r2f5qoJk+mCvF57C0BQ83ash9SGYHfGEuqeTUtfVIBm0bpBB2mR
Lrd1kz9K7ChrB4Oy/cwxcc41XlYvg72dl2V3/UyGfNnZy9eunzkKAhneL1laE+BfXTXr+6kBjTHD
pd2MZOguaGuPjQfnD3q5BkMSOxf1U+Fd/jjmcuncthj/9gWgtHzp99YE8yEabI57VhL7HEEtuzPB
iNgg+lZkZLlnWaF39UUwJLEFQQpXk931dQYNbB2udGXRTU/XGavHivP1CLp+sBX+kmlapFLpFFNJ
8GGg3dkUPRBaKwe04MDKT51xnX0gnTW99v6cnSNwBdHFoF2BUJSvNSKED0Ufert6aeNM9tDbBVID
0ZHf8S56t84I28MZ1Ec0NWUAEQ/UC04ZicNSwoHP1hYiJWzyHlbEmjPAWaAhfPZ8wyiQjzbVH/Ca
BG5R7x2ABmW47qIIwsJcAOlBI/EMvZGsMIqWTetBwMjL3z/LIdSq2gyzRU6nfVM6S9riMPoOJhx6
FDH+gED+lYEQBf2E98sZFrJuS9EfSIs2CljUqYFx1B1AeHjC5lPizwrthIXzQZE1sVv6KKvm5qX1
YU5ZhOGYhMMF3eeRWCGnaq9qaEUqDW5rtOZlo1fAO3kCc0koPTWFQs8+5hZJLd7wjE3ujUMwn+AY
AnRDxJaB1BtmWOUZB8oKDSXAXNckbCt8sAg9SyB/XODcyKZgOwTgBEY4olcu3EtXIPS+YugMkmYk
krHx3hyof8E6zXZw9sLuYIEWenn9c/Hl3vWrC3+wRFLEsIAbViOdJFwg6QuhVoYe+EaDdwJlP5Ej
OPl9gMYKg3VYiIyAqsWGRz0cGvEozrL6dnJmmnBAoji9cwgYLYwnSZuLBMdZuXaFC8CtmNOuzT5a
PNu0I2ClTbDmdxzkSLs6TKDZL25AKoujSAhMBaYH67W3GlKOvdskkDdk6LVCumImnR2CGYj9vxyd
x5LjSBJEvwhmiYS+EoqqtK4LrLq7BhpIaPH1+7iXtZ3Z3uoiCWZGeLi/UFbQMZtiawFFrcfPzFOm
U8gU2VSmNJGIt5u3BfZISoTH9scSFDaSCFAw/tPFIE+TlUfjMDgX4s59wkSBIrD3c7cLQeHFU6Kj
SZVEiTcRF52qQ1t4KffisCDxo6wQHfTrlPC8Vk4Hnu7stOJHF3o0Mx1Zc9mETv9xI9scEp74Q691
sVUcUVjeiRwku8D8OU3IuOX+PJFY9huJy9QtyXfvQx24lR2voEwiYv237VXDm4NLQnirdr/kDvOH
xPXNqjbCZu/OeQlxziR7IfM/NL3fyZD38Wz81Bo3kijsqwlmgRCNPTIJIbFv2HOY3G4rpmofcw5S
QxtWBjnNqWd17XvHYOEgeu+zR6SJxy35Y90g7VaOyN3s5Bl7fT3uZnpVlvV3ZcceG3dZp1C6Fkv2
Bv1YSbI77CI8NFl/bygxxmqTkZQgKdyZCIyN9ykj4xSJVL0PGHhJAt8PpjRP+0lU7nudWzqTowoM
QmHC+dWpm1JqOM+qjnTd/7asOW5rOwSMZ6+Wqj+AKF02uX0hxLV69th42RroZl7F6Va+J/X0R8/n
LdCc4YcA9JtxE85zx0qwF8uwrYkmOf9PUQv93On5V7EmW2xsO5M63vp6SIa41ua7ucj+MNN62bLf
23dl4kJ0E00ji1t+cmQmQd4W7kGb81gh1+76+F9aOYyGBhh38/az5Op3TJfS17wb2sgl8DWNq+1L
LJVB0nh3rbsY0e7mTPDWIpQOB5pdb8Bg12Cac/N1xut0WOUUWr36ErZ7Gne4YXSdH0VPnkgv+2ez
9k4u8JSXrVGBY3lfXUKmqhUCX2wL3XT+z24jRzkpmiez/dXC00oFWgQkvb7ERkkEegzLZ6iKxL1L
9ebF7vNb9Dwl+9PsQULjore3WN/EmCLlotoW2Kv5/8f7Wf3W9RjP3Vb/1go3Tpdmxc2eX2xgtUf2
JJw8s/lx0w6WpMGkr03N8dZPOIGdJcQGFJ7nqn6mf29w/xLlLDfa8xUlJ+LtYeAJ7DU0SVpxQYGc
Heu/fL1BMZTYxGeQGQjJtl85qO7OWp10y/w6QSX5WbGU0AdjcdM6HMmtONXMh9xdE6He3aQVBlS+
k/wUebMERPJROqz67ywHJxha8TkuRBn7TYVtRVwW2fkd7GbqZ015NFfnKlFxAjzbX7iJy3PWND+D
OGVGtfpTUQ6oZf8m2ZeMDdRG1eIwKJPKH/OkCr1xPfdSUjcNM3ZmtiEskxEZKRMw1CKTBjU/Uum9
ifNcERORaX2amrIL8S97hx1coz/ih2GQ1CwU9sVDpvDupwYHU17OEUYapnPokgcPf1vCWCmosNvs
ax3s9fC8WtyiypRxKUoLFhIPgXEopIlwu71uHWDgfSWEM/+d8yLh6TSHQ911DylZQn9ARwqUKP1e
aM1hqZf+SuaTkEdm5fGMSTM0CGlSIGz2Q+E96L35nzDRu6bJ4p2ZYCROWss7073Wg3Eiw8fx7vKq
aTfvXfnE1A9Uk9P+s9ziuxF587VmaXtrmoH6ltu5SbeNkCmgD2uh3yDj9IbXZ0L3hCjJxwHWhkUZ
Eu2485wwsbU3LhKWSuhQgbWRDqYfjort608gL4vQLYVg0Javflm5X/kqtaBL17DVmAw7XRc4XfG9
ZGOH4T9HABdKj1m/9A2S0ZcJVnDOw2C1bW47hFgb3067b2CPl5m1ch4zSUaXC7mwTGK6T2Z+Dyq7
e6V1NRwAKgrpuOTdlE1JUf8FN0iYErx5t5ub7yBWr1P+3tfkRly5E+JxvvpCEqAwktiji9yRxBlh
wzIVCxsUHePX2sfQXQmWqMYmOkLmttNcpNgJugluT9/07vNqEdeskhqwBbySyrPizknGIw/MaZ+1
oIeUehEWtAdYzbEYu6PahHeB4Hdnq8p42NYx3rkCkY2HR3S2E7/95LN/XUbD3IaFlrXRrtbfSWft
9+xejXJpTjSNWVBqie4nZnHFvvZUTF5AqavHczoDkPKUcR627yJlhMx+zDuPX51Fv0S2wVFoxuIe
9BXJrt5qenULdsbY7lFmrUcHSPQNWnVW3fhdc0AmFv2m4VRMRjwCI2ktz3laqcDtZlgK6ZPplnXY
O/alnSbWbKr+ujBUDFdMVwfed79dyYjvE7AsrVz+FTJYMg1FJ++BatnTdbEKnyH2NxPRMe57GzDM
5EVDQaLH8KrtRDQ6IsAIhbsrHlfpbQdhqrNV9PaRNDayhvjTVsaMVI86t1dMWeWME8+oFWwXD8gL
b0TeF3+aAX1Cx2BYak1ga62Mtm6o6LcXf/e6p/pmlNm39OIlNkNjjRWzdVrz+TpbyA70f4uUWeTN
4uoVFcXzkP+KRH9kS7YWE5XfKVco/MwxocXRcat04mNlsWtgbjyqmhkOuzBxL1Ly9Yxu3RWjxd7h
wckB4Uw8wENW2kEx9Ry6auOChQ0Fpks/LtyAt1VSJaly/QuG04lbPTl2+R5ZJaW/ohUOt1W94paG
VObpvks1eBAppc00cJ2y/cs1tsM8glMAqsuBLP+BbflxJbnXEQfbwS1QiDYapblozUOyl0nkzHU0
0PUfslq8K7AWfu7l13QShu/NTh+s89AcNlE2sa1WloR7b7uCa9W8otC9A6K500ncjNT9ifU0Ai6y
bbppc5PcoCa8nyT9cV3OB1EOl2JD2HMmEbs9qn+9XmsdGEHpyrfeAwMBhIsSU3L04kWtDlXKU0Rg
urfO2lR/Sq1+TSGOkHPWTlb2F//QBzU9hqlQNRAgb943MzerJ72Bi+g3RCfl3PQxO0wDRGp1GMwR
W1idf232bB8sQNTnVlufUovWwwbX4CVDFqBCtS5XjvB0EY60XUHSz20wry35/fVn0/Uo94wKO+Q+
HAqzY4448Y8NjJcRc7A/ZhNsQzqNYlm8A1fkkaKU8lUMz1WVXDQiRJV6EOP4paHDBdO237gTq+tX
lkRgoRk1bmVNy3kbD3oLEM7Jz+nozVDPJ6LpzkiB0buMKVYE5mXAtnRDFZQ8B0VK6oV5HkGY4Y+7
y5ksf1td7roWpEqhqyysHeyDDG1vQzLjLM0dSHWRxraT0LQQK/cHpzgZxvCKoGL7bkEkSrOtL8nE
1i+ZBgXQa0A0iU9xy0KO8/qgthqCfL1avHsV7YVt8oDMbpjlXCO5kQaTyl4Ju7HMZzFQTK3nhkfp
2C08kMiin3ZL5slIFvtYWO1zn5FhHGZ7Y8Otdp7hdkpr9vcpq4/coVEqQWqJ7aGAmqFZS3u3ErNb
9UQ8AM8PLZoT6HyE38ddNmTLnOwmfDEBVs58zIhqQMgYpQ/xZqTpmO+MGp1+7j/0LeFBw8WksouH
j/rQbYvByFzDu7y+L43DhcDEaB/JkRuESvth/BhNm9S++yeX3ledYidxCo9FCCwPySqvZ5y7HK0+
V76XS8vXIbM1s/EHBOWl3McE5XSj29Sqc1p/oq4ZdwbQKmGnjKBMz6AU0GOD0/TOGrs7y3vQ+kSd
R2n+Z3WvJVXrsddNmxvQxt+XoANN9hZ10hpOS7fnfsfSYDjETuriY5JSQ79nDXuxwhhpBhHpWnqd
mumfyW6sQ/5TkhU8cAQtgaX0d+nmEZnSjcerPoDAGhkpFjVu5pXrEFACmqAWVl41BpA+tnIJEmh9
fMcpSrtpJxOb1xivvB2XV/azpgluZLn0h05NfzTJVHPH3Jd3BgYw0939UVj/aTq+UGtet8O0Nk5w
+1dYmY+e+FXGPp9SmY6Bbq/wbIrqyP22Xi0j/cM85WAnrbxm5l9QHXwBbj9PbikAFl03KGYNn9US
/p41hS8GWGXCq29OIuOxdiccCRhKmL3MX0naZ5dltFQ4rhkTIsEjgIEDda/w56Gzv9aKPzgA38u6
ry3fvNC69mMlo8QwpN9Zqd8m2n9sem3ZgGBzhoqiP89L+SlW5lk9ZSdQh/2hLM1/uVr1SEyIzR0U
hnI0ashn9e9aUL+4auNkBUwybvUbfobCx4D0R7Oc73zR360E8IInFFR8KthGFFrgNgRyxyXWwcH6
C38/V1F6zG7ScyY5583Vg3UzUfTCTzvs0hKhk+Z1bCwAKvdF8nVtnrdi60Ov0QI6RE79brgOY8ef
zte/ukWluRCVDjzczdR9XxhJO79AzfBH3nxRadT+K+N5TsCWcl0tYyQMoUW5NBBiVHvK9c9pJkkp
93yIOwOQ+wT1o9y173aAFeh1Kyff7T+INeKsFwUgAu6XPSOZZ+UkfexF49FTkJmWmtVzFXiOzGGG
oJC1LXv+xTBORFffDVoah4fJwdOi+qM1LsvRwNNyq6gOaW5fqck4rJA2nKkxGH/Ygc2YsPM2hKd9
/UCNR9eRp0FwmcOrpeZstkgO9hIh6pVLSh2rQ5xplgJZSId4omfuAVsJ8wcEdmkQkVZM5Y517r7j
INQcW6Ap34+3iX6NbZICZzzvXs+PKEyQSvpdb4CKuR3eEO7wUSTEIsHnbcCHEm6DWg+tqh6D4WaX
JF0JUtawdEzU3+20dKHZ92lAZDgaHL53S5ZcRa1+Gr11DhnznoMOTigxMHgJDTn2tGRk5V3Ti9nQ
ETa0mL7i2yYWEcMyKo9a5TwLqXY8x3tsKP1WsnGBmgLA6JT9M3SgT2PWvU3N845OHKHC5Qdg5+fC
qt7zqb03kjIL8Fq+WcIiobx5z/gaaHhYq7uZeDlLNn+hcOjy0LdipLShpnBJez3ZkO8WIJm3RS1G
NkdN3f5XdKuBMLMSiJTfyuzg3fEGdT1MBs4NyqeaGoyQFhASTN54Tsk0Na/FeOyYij/vVfLuCSaq
SYYbcHICq0xQ8+wZhrgxtWHOPt7DrQMMTL2603fxxix0jgEQ4dpKzXitZog4UNf9ufRz5ogUgLfE
cdNSVLAogoI1XBlxkRZP46VdAb9pkx2zv+KHgXS5yWOhN3hRtFuImf+i7Rt7y9Pyir+T2U6hAnuf
qIz749pQxUqgQJulvfRqUGFtykfAJh99anOOrrIM2rb4rpPsDdedeyr26ghb5O9Q3M94ywHVuLwy
IhMHzGX5zGNXVdOlkrAkCNK9NZ77n7d4sJBAYdXVzCCr1QOgjOBfiFjW9XiduaPctLB8pBXvoDzn
WxtZ31Wm4AyX8SozdNcpl0/pjBhs6tud5m5mRHp7QfyaTjyhrKpJnepIq+qESxMCRXVixbkYWpn8
Y7jia1oGnNICtkzZrNcM7lEsydHNfRYWzpTgauSCUd0TYKznXY6HoRuGozRsehIw64chs54VYXQm
2xT4iwFdaG1nJhKtMVM1rkZouRV3J2qx1yVHtZbORWDx3CsVt/30CTmR9PxShJ19HTpLhpifAUtw
mx43ciNl5ehxJrr2YDnD8PLr7KJ/YbDy5qk+uaa1uweOph+lMzJFzO8njF2XTrfehh7fJMtl9aB2
r94wFkjleXcGNIvq5uUBNtxL0VvlaWJudAvmqDC5oTH0ZUpiWqEAs0J7kIuD6iT0Kja4iIeUYXG7
A6SeFzcscymjtkQ5NwZgGpPl+m6KIUZR6BdlB8BOpUSPmzXSTP7J8YC/lISWK9MeQmE5Zbw6T0tq
ZujCWnnOuXA5HbSoJJMSWdkXmAtcd82L9PD+JKlRHYfJfWobGZgWjZzypi4ai+VDVIqGaGz+6V2O
zyjZJaZo2HB1R99FtGhytGPD7xJni0bNisnnZLrML+byOQEliT2i574fR/u6KPu4ulzwxejUzBd1
rEhlf9phg/oZUt0OweysMLG1FSL9Vrn3TCMisfG9N1zMrtBJymtV11FRejfEB8CkdiD5QWv/M6QU
95gjxmZuT407Hc0uCakTm2BpLTakOhi080JtceehhU9aqtCklyBbJu+xVWNN0qDnKLeO5oZEZlcw
VdJ9My74Q180UuRFUhpPlA0XBshTNPfWR1s7O7Yw962SuGo1e6eTQOJdp2k+p5P+Odf1W2VzOfYD
d5Ltpn7RrmkoBn6d1kIeMvP5N+um1N/Zs0Gow7pUhAqCToEQci3cmC7zu0j0RM72rJhOikce0Jb1
sxfJcGGr8bFztI3iWn/ERoVcyprTYz3Zv8KQz57HJ1QuTIQIjOTacKnUwaOIfqic5a+NDR8rp3Hp
5gkvLB9N7+RGvJMUOwANWELbcONtB2NqWs+j06w+e/fakFeFAa2Dr4s1HwGp0fBPKKaxWU/LylQo
SdkFOGT7W9V3OFdSD70424Ne1CNBVEn/D5E3VZ6NlXJ7nNSYXNY9eSg9GenOYKMKNPKStfbTPi0+
3oQlpk/II4CdfidhsBhw50IDnyvejQ8qqPnRc7ANKA7XUscIn3tqfx3Bed5OlvdlNrzYHLAKTIYI
2nSxYGfrRwGOpPe08TGFcAVn79meWWGVnTJIS2+Y0GGwouN3RRsSiZTx1G/taZh2fGo2x04LYDTo
iEO/7KMdlUVLyzU3Z6Rq+Uh14jKhnJ9NxFzinfvykdvyut+wGlYD/Wiu79rVSK+33V5KJM4pTzIs
/OJPiXUrKCjfuRmNdx4lyHpaCiuR2XZurAE7D8vT0gtWXvAzlt+0YsaXlpl3dBRFauktGWOHSRzg
D6n9ni+qeOhcvpzWvOeXynsaRPdCEJpuqeccGcp7l6kuOlC6AUL0XrZ+kPdYY04Oqmk+iv8oIe42
xcjMzXWoinS2MJdTnaQH1JxZ2QRBFvfkSWZonqP7k1vqxzWzkHL0zH513eQtbQhm7+P6WaIwRzz0
TOhHEWiiPW6gRZJR73zFTTz1muZPRInb9CTyZbiQNnxqLDQTpxT7qckwxg6F88WqM0587WndAFNT
EER1qydxWvDdNocd40nGNydTAZZNuKZt8x9lgRcMlvfa45inPfLeXbb58bMm4FDdZwLwmm0QMCEM
fBHb3p0mcJDBigUW5Zd9pGt1rbSGCVNDqT2WrhZpWOL7lBiW2ULJg4O6F8qhcNMCmvT8QszHNwN7
KlxEbKrErbYo0SQBVdtjraCanBXZD5MwRjk/a+c/rj1r1AnIoYbqPnicv4f5i4mA+bNPjwD9gTtL
S16U/AFPsUWEmJg9secCMbEPKBX+OrbRHZjW/JvxOeBFoUFoUvHi6uqIEYYGyrHLg+CGnFcv8ibr
U5fmYezr7rSW7T9Vmi8NCt5Fs+DgOtWTObTD4zDdmdi5AmbWT3WPYPh32frtWq124B5ADPV+loAw
y42K8E2ePfar7UTjnLZnxzwvM0TsHNeabVr8qPyZXcG3OQ5DariN460yYo6gLN7d4cceWuNRW+jL
9lLyf63omaxocqAZOUoP7az6s3VlXOQ1b57WmdGa5UAr6egh9ZWAyOcHMpY8dhTPO/PtdBs+MBM8
2vWQHSwLm0lH+3g2U+xWze5iBZ8JA7KB5ER+9KPd7ifVJo+1qU++rZyfRFYYrIF2JvYToR0OoJXs
EB03fFtVgERq9ldGqek59+p40/JgwdmCZ/QPzO4yrpqJx5gpQ+RZgnCCW7125c8tHHVz0Rsqvk2d
2CP4l6T7qRpvFVE9hUZPOMjOB4sWgUduUca16pzrAMLqBIwBLOkMnnoasojQ2n1htyTe3AYS7eb6
PMxWXI3jI76lwFVtxG+pR4a75Edq9mjT198Uu0dgwNG9HHiD0IsK28TCWR6LZJwwpMMbb4ljkx2/
sNXCCG2l0FXML2WPsFcVQChjqmNKg9Q3TE0PNunEUz63kak6vBhlO7+sXXnQgBBVA9owfss/bc5Y
xBvVdiRFNjCiyZ5No95Pek5APIdw4m9ccP5s5A83wJyZM/6etRdRiuJ10H7Y1c04sCFvszhZ5K4s
a5J7RS/UAs8T02RjLOMvqDfB/VhN9+W+MdhgnOs3AlKPJSeuobU7cyqSRAjyYl7BQtQvff6yuwxc
ZM34Yh+ZMnreBZYPwP3Fkb4utGekrCwyxPQGcmtgQL/dmWzdebD/IZpmEUwnGtflyMCEWU9z0kzG
dxmziY79RoeVvVafWvFs7JKH6L5374p8Qio7Ga568RApYlPyFGIotOBHHYwc6wrFwS9UAz+52Sic
msatyrlMa/2cDfbnPptMmes5dDZzplOnSiYOlpYuJKQb3L5wUwCTt0x0Ay2vdX40sbXnNBGXqXde
vHJrA1ONP0mln3Ge7SG01TGci1fpFhZeIYMX4cFepUx67bf8bi/q+34nwzIsNR8vNplmbLRzPeGC
5wH/rzWm4aJ31VvtZlYME+NbYtAINH0n517vUQKt3/O6H0cynGsLE1utcGekHGbd2dJ8UtuV9PHz
EBZKu94G39LAf4KK96AcBhSOvZ+tAenb2BjqmcU7gzFaoH1eWNuV3E+a/Y5CU0UM0Knb9Tdn+VU4
Su2qPrtZn4IGbowYAPR9mh6tDfhYxa6vivHOgWQY5oZKwyBmbhBVYbjmGMV2eiIaDF6CEWWbdPHy
ZNOJ0C4dibf3oeWM74wV86hU9PqAu+wU+gAIoKwbx5hT5MVguaedHkdzfaOnCraKPTaJNDmxLP2/
sXSuTNHujX57s2TF0pSWoQkRQZ74ivCNmQC+51voe/iyTUIXJtuxQdLR/1umIY4DwvHcpagdpoLA
t4oXqBU/9rzdV61z3UhEAyY7SAV7c8qtV6Owzs6U/ujYic5OxWmoqTFc9urBK1U8FlQuYkYjxiD0
ahcVNs4O3US0XUwOEdS/XajQC039wqJHFXdyuhqm8ZFX+p1XcjRvV9Wpx32at1Pfm0dzL8Jkz4ab
h/ZRVSwlqWR1n02gxCqTgqhiFUFJgGpFnJw0DV/uhmlUl9n3gL+5A62CpZ4en0nQXb7Pj9NqNjGM
D3y6Pbw4y+BMWtchpALkte8Ye4FSHjuvfQZswfC0ecKp/zQW+nfxXrA9kOnH/uTkzltpryxJUd0R
fkN9FjsIFw9fdeCI4qykFs/Ki0tyXURkSePK1P3ZR0jDNHUlYp7kV3RfpLM/bV7x3wwbIhyQiPNM
hNC8QhtDa6a5j7Jw9qBwGdcmsMwbDIzEywXgtf79llvuQOEc0Bz4BnTma2lWbHkdTJgK5fYx6SsE
/OE6GSDnUkditeACn3P0tjZH0NvLE7CAgDOQr+danFqrnJjEjKGj0Via9XAcsuI/DCJmQJmt+ZhV
Qc2L945EcmaA9QI9TN6T8LFTpO92l6IoDxOmxPnvsD3BfI0txtnTbR2CsJFPGjssshLhBphF2ZC4
bDMnAlN2K1vJwL5lEiRq/27I9cGT+kMzsiZl0NPtoDqist7NzDPjakJ2evtrr7wMsXe8sA00bNdZ
DMU2X2b/cpfkUEY0GH2OZ0HRiYrB+8pMF167jgOuHXj8p6fFTPCkTKB8gJKhOo4YvhL45IMaP4sK
eTafyk+r7v8T6aPjsvwVtHrqSxXpcMkqE++SV9pPwzC/lav+YQHtPyx9RfuWXzrMElqefLpO+ttY
nRXx1TuT8bxMDobE3ntrk7w6ZqguhgBtV3eJh96Ga1Y+ACn92+Rkh5Ex6077aFeuQ8B7SHPsqye+
getdhwKU7qRoeWsMt8jCzlv8PHcuM5cyfl391muXLAEz+o9t/5vlblCYt4LBVSOTUhwfXMOuQNB3
xt44/+x0sXRiybVj9UgPBCEwxXpZLDuP+qz427jiF+Hqu7hBnrUsC5sFd4Na75Iob83/2hTnOeN3
xqnJM3evwtWr2GRRYAHqm9hsrbuavOloyTMH8qEE6QZB2WZATPBLSxmRAJa8Tf6LjR1WTNvMW/O8
l6RsR6R9s0/jYfkq8waP5p7GLoZ7P93GqGc+HNw+AqOTb6mc36Zi+DFr6PjsV5iL/iFtM+9mRj7a
HpqBMv5L2KMXuKlxctfk5faUFp39OG//AWjAJjZ6dzu18DbLA/tB86ibx48VwmIHLlFDXuLW45Cs
oL5CVECY76qQhO8T7MQmAApUHmyve3eK7JHsADYaYscNVp83s5/kwUF9duxiRZYl9d5QYmGTYYMx
qRWGSPlr52KuZFoxcYC4h0FK1AQb9WCvJHhHlrnYaMOHpWThNdsv8IXhFlz17C3XM45xs36e88UO
1zrfTjL7RUx5323739DwZyVyGiFdP8GeyRwFXMJ2nZziF2PtdyORctaVFNlU/tu52Xz2Dz20uZOF
dkcuFdIcwSmw5XOWPfDDH9zFjqXGnrWloh0zdF5Bmgc5O59uAc4Z0aRrtoNlDr9dkZ33KW8wZzzl
Dj3A4qXfSWK/mU+mJ5Jn0f9xyJnGew6wxzS9U1GtQ2DndX2tM8L83ZwRrrclC3eosaj9kEH05D/4
vW2kNHsMIOtfO4oU9TFj2AyGAmtCAlOAGS5mwsG0T8PGWTlrd/0GanHfdYbZ8h4OQcu4wfqYWM0X
epAqaSun40T8ioeuvZRMIY7Vo20RPE/UwpCr+WK0dliUbjEsoPgyVkT03OAwrm1U8aSlmp3m2Nna
I/vF9QODG5WVJzbRhSx45jU1K6AQD8YjhJhgwR+9ivJf19EQy67VOH6tyJHPGAmsi55N984i7vgf
YC/PQ48FJdUYA4uHhN11qqg3Cum5CnbWdY32AFDA5hOuPyHoII0Nf3S3Nw82lXgEUCLopunSWrRX
C1+feHWx6zAdPOYCrvnI/VxvlXWg8DaDyrN/VSJedA0kL4c18zH9ZSEmdTDstoZg0P50yvz0mqPq
wZyxTqMOCmv9hnQC9GfEG8Lmqy4AEHW31Tftr2Q7gL7X/cXaHXgSzJFy8ek4y3Hw2LSbYoqh8zzq
qSqezGL+KRrixUaS/SZ78dIWhsnU1Tj1tRjRw2dsXFixD6KO5ZK0j5r119Grv+5o3M2GFghWKvEX
YvzV5R7jC3XOyzP99t2iSuvIA5kFNQTKOEnruE3oAnT2J9BvIXcpZnLOPJ1rKdSRmFge4n1/0xfo
DoNhn4x5umnR5w1RpjG66zR15r2Hv7ck7R06Uo8UMzO40RedBBXHdHLuvCuapteq/FjK+qE3+OXr
YXBphIcfHkDyFFUErO2vZfUsdcppXkdZnlqF1t6p41Iiw3r2/K9ruY1KGjAmdAT/5rOz6XeI48xf
t5whaN8SH/JYV2OSBk736rWSRYS96K2e6TvKeSYvrXE11KPnZ4SeGeo46cmQ+ccmTvltut5ngnVf
ZG4OKk8Z32iVgPxJ9+oOOFo17JHA5cAN6+udyfGPG239ybP0qqOQgBz1tQGTT0dLCOM1T1gXVDmB
XNtLl51rc0ljNZFy2Qx1+6QbEdjCvmzD1PAhbQ5TPUK91mQflLEKn2zUveXetlpNljqXy129tR/C
1sQZi+090B3wb5Z6sYeiPS0ClypaFGGj7T1zGJxiQF3CKTf7IBFJjWkhhVzG+k0cZMie0rx4qeUd
2VV526mYBAR2E9bo5V+5wMVspFrGFNd62kbGMkmrzlXXPbLKDlGdn3sYLfMIzyllaICBLy81NoJU
OK2696n7sRvrgWVUVTQNyuRjGs4mmAb8YfnV3EdQUoY0ws2pH1CYNGoUgVcNuSNQ+MKPEwABmjDG
A/vAbhdWOe2QTZiZ/sUhELtur2IaY9yGNUkmFlpEJqD8pSSjSf4iO3hyLzh5tTcicZxoabawdwDW
reP9qUYoEpgoL0ZHJtNKUiTs5sYarvy6ZmWS4RVR4rCppuPer+QtoNImMdyxC7Pp8aB765csWlJZ
52ycumDjuSR41/m2oWcs8Rl/Kn3+FQ3rkzj0aC+37bXoyxCHxo+LqMUnxDVvdk96Yp73Xtz1I/Wn
15YxifaROt3glyKaI3ZErZuXdlUMNGYb0oRO0ti4UVOxutzqDLsIVMomF7OUh02zv0oEBEQpgdW9
uJjEYzD4eQ8KiBEOiu5Js9YsNsoXZ53pfpBSQ/wRj1LNEEXs7rvfx+cFeCHzuxXn4b6F8w2Jqht3
tkuDb0wF639gEuPZuDNWF+ZyCy+oF8eZNT5vU7+zX+W2XYOb9GNxpzma7SUnSlNdrIWwxsYXe8+y
uC1d6CzytkOFZiSrTTP+H0fnsSWrsQXRL2ItfMK0fFWXae8mrHYXb5KExHy9Nhq8gfSu1K0qSBMn
Ysc81D0NJPzL4cnfihqDXVSw/GASHBvSKoHnTqfJcuJ13LxMRplj9QrPqcAlOQa71qis8xQkH0aL
o9U1+c8hElcjznDq5tUKyvKVZfVJqNZZTXyVo7dA7pt9wpWE6RvHRf6xHKrfHGYIm+l2jHCEitG5
OiredoICq1lQ6pHNJb5BDkBRGeDDj3hEEFlbKeK7LPyAa8b9NYQzO1Ktwy2rfzUD5mpQLvONGzPr
Ufe5gNsmEmaaiHc7MNtLEoO3B+bgie7SaO0lcHbmSYpTEJMpq4PzuMAxtcfsckj8x6DqQDwWlACW
Uf3sDT3FaGG8Q43mowidYKWt4Rj6P+SLiLNDZ9qINHxFFF/yorRxBC3pESprD6MOEBwK9WCnBD2C
cP62FouylG3I8wTbfE7BmTH1h8jiJuc6tu7lK0t5wakrtVjdHlB769sIr3w20ZEsNqgIbYEV2Tf3
6cSLl6UvFmAoOdwFE65tu6NqMuUoWbn+Keq/lREO58kKGsbB/zj6MLh3KthRjX8MGj6YqSEo1Nv5
a5vY5yIwkHyXhJzZnqbkGWhdfMU/zXtDjpeqimyFuR3PE20MQCn4y07RfhVrXtBYavui6wAQXEqo
iOQLN8dsZba5fQThtFQ6ByewDleW2PDYgABGSSnIyXBmWvk5Qq5Oa7rKmElg7BXPqkzEinZrJpP5
xfZn5gBGvK1CO4NooIB3sIQpekFVA2U5yvyXwMBTUWCb5YdPPHseNBxgSlR8qfkpgl0YuhYnyeKa
YnjbcAooMXJwAfZq8yfA4tSNxpc2cVUGQys3RB053FpfsKPkyq/ti18Rim6qJUzBfDyhDG81Rs2R
uYLKPc7k2TJDKl79Yi65V/NiNBM60IicgRGO/WgGz+5n68arBbrJna7gP8t6xkkfy29qJmBkD+MP
PNJfNGlMUQ5tQR1Q8RlA5mmC/xHO5n1DDJ5CiHeLRgwSZjvpit/cwLCKdauGUjighuMAsOtScbg6
9WXPWhlJe4UrZtbpbzFGFke66DtwQv4GqW237/QKAfrC2lTeGABvusYF3JRXV3wN3CcYR8YBybqZ
D021nG8MzMS7KOrXzWz75EQrwOkjHCzTip/8KbEPzpLHaQNlECdF0olEhFUHTOhKglyycjNeE99n
8BtxI4fjpojPoq3O21lioE+3zuD7B6G6SwSdfJuanIlz2T36huRIMbEGD+494KF1JpO/IMjemnDn
jQPcipUQYKDy39asn7KkK5AKir9sUOPKiMyr72Xk9b0Tj+c+rO172ju+OiSOqfrMmUSNoNy7urtq
rZ/Hyd2TJzhzdriv4uE9xxva9yZaoH8LtE0z4XJileISa5zsMn1awjh1wWXZKEjI0YOMwbNZB1X/
7jsEdkqj/BhHqh5cEfzYsOlx0tEgEp9i3DeGLHZJLjcl7cNmSWrOasHP2924HgLrydLfcuAVSykU
yp33XBkPOQ5BGxXarV90Uh4xRXKOFMcK/vWJUfRmSGMw7K0nVkVZnToLExAXaaOcuWFB5UtsaKJF
mW9ihFguxyMwktIgFBje3MA8eWb4a40mfv35jUpMyB2tOx+9TlyRw/dRj0hgSc4AokCMwPK074ye
H0cV38qUZXEgusexoC/lQTvznyV3I42QCFopdzfGX/ZYHUsRy/0UNwU3aEKK1ABCr7XM9XJZGNSs
NpVVtIdAbIUT0pKZWNZmzN3v0FEPYlJgWJkP8mLJ5jGGf+XCO6lR7njEOSk5Nf5CTF0oWu6Gx2Y3
j0l/4EQ2bTq1Dtp+cREdRV4XxyhCt5lHpTem24l1OZPHoYwmEMHWX4DLgQvLJdNnI/Koj7JHuKdP
Tt6H59oNn2TPeSsM8ier9M82BfJL0wruYqsCTtraH2ON8TimiiAeY4VYH0vsJmPOzjo9FLSuGiKE
bxjASHHLfF+GVrgJXW/lZTidG9o7RNGcRGW8RK68LLUhI9GkHtlxVfW1sWfrYD2XSCytz1fl2OFD
nuRcl/x4a8XGcu/962N9js12uOvNEQJUiKr2EyJVbQCRxluqOTzXP/sx5NmmwWBrjsyErCl5rzyb
hMFs72CRyl0TzX896GGGXzS18D+MHap4Lpmks9WV/c72Us4GibUTTip54qhLjBp0kZC44iJnj+FA
xNOljZCZc+fJPySFrxY5/yJEumVw+IOV6F8uoWmWdbj31F9V96/Kn/LtpNpHWD0Eg5tmH0EqquQF
2tQ9axNXHY+7eD8cekkJS8ehuYn1mnAY7TQ4fKZvTqfDXUEPZEK7CF70JcTHlBSCJTWLs3VONJmA
wvP+1OzjMimzCcefz1gNsw1dhTRlduZzMooEDFw871obfSgwcJszLEWgVT8cJ83NsAygRQtQIi8+
EDaBJfI3YOejyHKCib0F3dercxRRO6E/o4R1kpR2cwkKUP8FtaUbs6ZxtIS1Y/v8ep313iccUokE
05sSanbik62JPsYs8j6hmCOGkSvMNaCPcXHsJGeBcKB92Ejl2ZilsQsajGNBNmxszAfkYJZOHPfN
j0AN8cMd84X0n97TeIFQw4QPLgCj8+9Uk2Z0gzRdWR4G6gFvUJWrc9Hb9W4o3FNHIxV25C0EI5NZ
0soxWnMXl8w8ClsfS4t1vpr7+UwL4qlnOHjJG0a5nEzXZgq/1eyArXgT2WASMHUdX3rOB9xt3tSo
h02uKGNLiYmDAEwZP84Zhbs2BaPo1DX3+nVsuNNGbRxNUQkmgU8PUw79HxuHCAd91vVOK4zixEUY
E85FsXcbnpAqeieehAbIy7IfOntftAkJrDKfECvY9FLKYxNtHUpE7h10MaKEOOINOA5yUI9NOx0D
WpGPU672yQQLh3xPaA1Y2kb/YiThW8h9DQpyhfm7c59rpvJzjhXTN8hspe1AfgFvzmJzFAr6TTYj
+dCS/sYFe+d36YsOyWqjp+xzAjNRL236t0iRBUvkK0tZ5nrKa5ilYyLDHdCHLQGxImKV5S3Q80iw
zRN6n9pPyUjXiJtZL0VgowT54KDGyqe5sKlhwfnOLgyLTe7jpuy0w2vNC5D24A0thQO6zY7KQuDU
JmNztEqMo3xC2LLI0eUYIGbdLn2mCzVLf0XedKD4/C2TxNcRhzmtRdG57kOyZy7RuczeR23JSUOg
1oQ5roER/A8epvI5qxzUKKvjoGwf6JtUe03oHSrzu1MM+qK8n3LguEwuO8OAKwr7YWSkiWtWPFXS
kQc+jG2RUgNMOekWs+a4a60YDhjfPzexR9PCU0QT+H6Kxq+smAS3jw8r5qH15uET48VlShrQqrO6
F6794sZMCYgG/fZ2hF5AKKxuUQy6EOhYFUAO0g3T0KzYVlOwCTBT7JhXvCh3+hQxwkZjd4+qsJgQ
24m3CmLqUIDw0viXUHelUTWqwY1XUZq9Zfw+q94FYAE+4lGjZGJQ5UNIxDXyJbxbJqx3MzXW0j5X
uC62yTy4zMaWgW41Y3DmqKeS+36ob2VoXDxbLlZ/VMQat0IRiy3/qQvakz7ssW23jeP+ddzO8YwC
s09EwGoDPn0TJkg2kRxuftSH66grGZd7B8wkZItnitNHKwu4CeBMbKAibwQOS0qGD3n6VY8qYk1k
GQv4wyauCmxJ8RMULYa4LgNQU4i/jOrkw1IlU2SsOX4QYnQLgxPXppVFPcmA42jP1wssfWT4hr1p
MQoVKzubswOBWIEg3T5SFYsSUXLXTXPMKfTh7V13vPpE5/EwEWIq6fSUcfHEejnvMzWSrKCRKDQT
2jgLffIHTLptya0gyqtsk1iAvaWpOQVgRmKC4/Dj4QIymWB4kMz9TVZxw/i+n7emnVFGlBG0Cjpc
b4Q6SsrcVyGMBVyZdEwuBNrIDbYAit5lHr2MWSDwKydYx5zqMFgT9rnWKTfaUqe8Nm796HNnKgt5
gNW9spCNNg0o+1VzSBfore1jOrMseC8Nsk0luPZ0OmHMXxF8a32QImm8MSFxNn6L+COaE1OafR77
/h6TL7M7CvtU7BxSw3/qQmkjx7P3eho3beQw9Q2S/DH07UckbwI9GfgAJ61ZePBFYjats+g+4QBI
Jl0q6r9Ycpvapvc9LuR5DKYnYwl/9aO2OVf3iNaGuZ96uLEGzhkCWUe63WgSLa1d4KtoY8X8aS5/
zUIGqahpCgE9l8FGmfO+D6ll5BT30GQGBJmKgJOTMfSXSHLRbaLD6pmLNI050VrmIzw1PEHuFNUn
VEEUOxjsG+pON71Rffrm4IH+nIAYtSfPCX0uD02xk2MKmXvur6b2PhhqPRLwztY0fiZku/hM7OIz
C+ru2BKASfP4V0+En9kwd4XF0lUmwVFPebHOFDbtGsTeOsrOKp7/5RXqrIfyv5LGkRk+s8wq+jYl
sKg+A+Fi+o8OTQfrRutLEuEjTmA37lK2c4HHtVY297XSx6uSY8qSz1HL1Uw0CfuAyUjD96ACZM9L
qRgT15sFsBljac0ImLAXs5DsVg0CtjNdnyCBIq5ljG46z4o4t2XfOETjM96kRAKmL5TPQI64PsSl
fZ+lBMX9T4tA77ZxaddCsj5w1AxXym8r6FzGaxxP5mpkantEA900S6rcxGawGgRIaHP4AxqabAO8
LkPqXEc/vTgUMQ4AR1cuVxOOpVlApMEO8Yk62yb2uPWOWbhuvelSKhDDrJS/8NRf6UEO4O+S8bPa
+Vw1QJITz8VpINx3A8vIViT5v0BgEQLuRr+jPKEOKKikFkwIJ6YMrmmZ2/EAOciUsY+w6jaoZuZE
m1Z07yzdYjn5bgb+1F145bn2PMDPgXMKcyCD5jK30DQ2sPyKDC2ctUIVuvnqCndjEm8iIb5t8vIp
tsmXFAP2X5H+2Z2iOhDeaRqeVJXh3Ggp9qCK9KN0GUB0zpVVcthiJ36eu+HHTq2dH2Bjdh1gBbMX
XZtaOwdV8twkQffemuDTGmoxFiJBzmKNUUZCAgkIKDNYJHvYeAZMMhwb1H+vJ5/M9TiA+bXQGYJW
Ab7sb5ZGDm0riH3UQH87tEMPbvPUkf9YzaWFvZhrHFAGTFPGfYgDd922MJGzojq5QCpKVnSO7DU2
ZfZbJ/7Heo/bve2re4Cnm94pnwnPrEvbGE9C10un04Kvyq0VGGxCc/xKWoIg1UGHRJKAUww9CL5k
NasYB3mTiccmIPpQ9Q/ugKQR5kgp1kAHXpHnXLYzZkAWdD7NELY1DmVgvTVYwftcQjEkhweOKkx4
Ocq2ZOZHkjOc/GtR4huQPvjbW+8TVA+LLHpDpAKrCr5vglJRYObKNbEUHGyrrEWRQDZ4cSkDcWIN
hrcnhGp4UDxRwq2whQ/CP+TDmtxKw/jBj3v1kvlnkFxC8azamxxXMPXwlBI6zV0Vin94s9iO3Krf
Bu6rIviySSrvu84jrNOeuYtawiaKhczW5qWksjgf5bcnGqJqasUA8aX1riCS8Y03vD6Ep2/UM2JE
tNJw1zcntyaPykBqnUzwJNJSXsWEe8LU0U1XBp6aIruzMvB+RXCfzg2ulyB5yPiPRQed9tVihuKe
CZXSSdmEHH8xdBxkEmQbXcfP8VRPWETfkNDraDj19VJHHLA91s68ThvCepAEXspp6PZDSFNAq1HH
6CxONl6Uf47kgtZuhm6lCTsKsSBTk5SsM4iItYtn4up2hH3o9/SYU9/IKOUIaRwOSI/2lfwdO3qx
tWK04V/Gmv14iNLPju7GnpI/g6tmr9yPQP/rUA0Z/oXllsVapBMFokvUK3Fg/+jGuuWW8Q2Xe5WE
xPzAu38OJCfnBXrRzRC3Pe8Q98MdG5qrB7lR9gT3MGlIXk64CLua9hEufVgq0/lu5nrZzWotUI9G
Q59sp/0jV/Ds4V3op/ynEfbyD7M6JUFEM3kTXvLenhCEnbWW0SdN6cRcu/5fH1MXZATOvfTIadQW
piOhFkaKhKragIWYyydBjfLRgzG2it8jjz8RhBXu7KB+jlIieGVb7Bhu3jymCg7YDL+BiCPs7BV8
BHfBmwLjtnEjd5Pg00AHhPXi1BCB4oPg/1kRlPMwAKAu9O4f0qBm6kJg43fK5X3PwZpRhXUr84Yg
15CfCqCTJdV7g0miVrUSM5G8ViUHPTBIu0Z3QP3x3cg0NBFHprOqk28Dba0kIosT+C63nxu3BFCH
0Ug3BB+YTFKvF32UU2SvsHOf44YWQX7RCEOH0Y6YvSmvydj/E2KlG3yUa3ow9KaklwQndfbgLwQI
D3NsDuSlcFlU+iJnkR6tG7yGN1DnDJri7rtiF+jmhjZT86KG9m/mAp/5A+lZS4Z8Kf5fOGW/YUYi
irg8/KQQGdmLvmtHXafQ3GG9PGmwrmGp3+dsTKEQs89ZO9un1tLtCCp3k3BWjppwOFYthJTxvjWb
S91UfPRti95bPuINAA4jOaom0T7nOdyO2XBPnOdeJqyQbWsZFDB4JOjpTSBCKkzMzOhZTHN4LhG8
vb0XdSybncsFgBGgvzfcJYSm03dOQ7eqQLVkW3uO+uAla0Zz25hTtCVPQVlTcNKpeXTnV2vqj0UY
JFxUOJOYFN6zsU8WukpCcevKx6EIYv+eI8yDl44ouoJLyTQcFYC9UdLB6os727JvKQGAdFrQ+077
XE7dpTGqb9TjB+pYy7B4iWR7ioqQOTxSDyQ3vMRvQ0/EwHAOnRx3nWR00dm7uaX5gV8Dg+alLf1/
vuBYzQx+m6bD19zoS9hjd+ncbeHMzxX8C3fCPGZaEB48b1vZOTpQ8hMa41sEZN60DH6Yx0UNz7dd
PY6sbVP+QPDjiHo5lPWmqZcZjQ6eVZJejL7jihHhimGqZUw0nM6nvvBe+MRfMjTf0WgW7GgFT7nM
Xn1MHVBaWD9E8zEaLlGTqIRWNbvwcrvxrUP1gBDK/TWbMVWSh5SBGjcGkcUhPPpKbXDubsoY/FvF
a2qOuLdnYioe0FVG7MsvZ7aEVvvwIiOxjmckfzdG4gzIvGVB8O6P4jMKY06t6fBXFdW31QfjJovT
myk/RtgHlIesSxUcclVSv2xjidbeu9A+AVMoci4tOVbl3oF+oYK6eQs1heZ2yuDjMPjzboqGl6is
79NsPGiCNn7n1fi/mndSjrhfnXfwUnTNxz8kOJd119szhuREy3QAW1K7YRDq1ONnM/M+mupiMvnh
OeNPDAkzFRF/LdcpRnbUb6IIYYFcgS9bCcv4DCUQ2MGG8tDXNXk52bK3+du0aLcmbirWxKMKwFxg
AEoS47HMYLvjKz9l5cwBJbfeDGP4+P8D1wyq8WNhcc2hb7gZcwJ7WS5aHDw2MhRZQYb6Ly1FWhWB
OGEe0v7fDI0lzuonVxYw91bZQGpzTGDtugLZbWAJ6MlQsxJvjGE+t0mHNkOW2EmyY6aZ+i3f9FCm
n/mYvGguWKuGruygvybdjw01ifjNsOmy+tVy9cEMyCC4WERMhqSbfrABmMnmZJfVY19nWzBYh1gP
a2d02Lvlk8s1nht5YO9K0/yOMFXhwnX8XTt2O48p5kU64xnHEh5h6Q0I0OVDXcPiJk2KicE1tkBI
GKWT4WlwaUk53Ud9Sdy1iC9JN+ymEAhMExovRsbAVLguoyp8rtlDrqfpOLfNzQU8ySmu3/kuzon/
FY6hKz9MioiTxLl6S20zut6FWc93H/ICDPW7YtpU9r2AAhTSdW1awA2K6ZmRVhao19jToPRF/Bos
g6DWgYNJ8R6GwXuR+nsCieNKO9M2iXqyBv/T5Wh39cejjP2HLJlySgDXjhf+xYoXppZtug4C98do
YRygEbzkXF3WillrDqzR6S+JHVCp0eL+dpzsSvdq25KVGUX01ICTQUPmApVEv1SrYQK/41ZMz4q9
buV4YPx0kSWUuzR5GIq22BjV+FY9K98/Ligo1UO0aJR5x5INU7kuYf9RJsFYJv8yiuqh8n15ENmj
qKuHwaRYgW70zL24Y/A9BODsRpeAv/tpUj63pRqAh9PBL8gDW43Vc2GN/cZqgbXkVAKYidw0nfUi
aeo9RQ3kCbpyTp7B5DOpwPjiG8a/Yz030hrufJ+hPiTFaeOUHNp4vTEm1KlzckqnR2XVH7pvjgFO
X4iw1Msw6QmPNnyC2Z5Bm4BFXlmag1Vpuv/sjo8HYqd1xhC6qsLprp1wx0BJ8leZ5xzgFZ1tZ/jC
fsV5M2n/muk5HDPUfMQszBXdPz+PwWTXmhH0U4eqs07MRN1hEzGl/esZ4xGPNjNBGu+xsDV/EoPk
4oa9DgSlcLpCr+f3wCBvMSgpl34/NPngf6k5uWDPl4d0tp5tNcY7TSrTbm8syzjrE06L7XfCNH2j
2M62Her3mmTep5qJXJHmDN04POiAwykZ1kiPel300dl3YCT0AcsF93LoEcm+KGAvU3SVsRziyyqi
f4nLI4HlcDWNaJrxwHwsypGo/faUt60HhAl4zGQbT1PXXrUnjT2b+UM2pdtEeDdDtnprGcbnrIs7
aL7vHgdt0pVScF0XFziyS+kWFL1m7wbDZXA80kiluouG/hwGOCZVq8hAECVdFYzT58Hc0VXAmaKw
v6ckZuPA+IR1o1ilnCzWVdWPR1E5l1rS98Nk9cA3kJtcFV0rO3WM1XHN4LmzwC8GXWpv5vQgfL1n
xSxWUrQEGYEzpWb0TzRlt7IZpu0tg7tTO1kHzxSAW5RBYNtFwnKl8K/mfBf2WN6TKd04DsQInip+
Bp4mTkgmUU58Y5x/P6rM+mscu7grnYGemSRbO6j5q9ones2s7DSZxrzn1Ef5itkQucbW44oW83Pm
ov6BRMKWzcDBms8jewaFSz2J23VrpOUFGySGIiZewBCQNNhnKGxZq6DzLxzTTzKgRSH0O55wb/hK
TPu568hFOW2xmOIXNuXNIYt+EjYHftMbGMkEw0xmr7s3h3FElqH0GgL+PzWNuzrmbujU7pFB100L
+4kH3wImbJGQLssnuCDftWXuIUMgLJVi3PZspCuVBemBaCjzge4KjYfDqAnjjhTXLTBuphnBB52s
cz/H344qrqoZMmxjFHUy2F5POaMN0KU/Lo4J1zj0ioIjMi5Iy9l91/N4zW2i1qkX3qUml/5mWOq8
fPefY44vfsp8nusJlun2aBDQXflFbe6bILnTU3EkFrFWtqGuY6R3LSowB9FSIVLhQSsw61ScTmsl
UWuryEUVIJjsjvUblFG9V1ROMc9itBgbGAzaJtg4VXsjLfCsAoMzycA4NXMTta2Te+KUzAZMfP6G
Q++93wDt5ZHGD7aiwwsHkuu996Z3FfNNk7Cjx0Nmmz55tMUCjkL95uyity4DQjppLLgF8K29Xt6i
opzZ0MYjYZEap6BhrOe73EAqiPJhnXXAD7rCm5jxGj+Yyimu8z8TEDZbd7EI+i4O9ZKxQep1xTGA
+kf7BCPRCRbk2iiaxx6yFxwQmtgyVfHn2cOJmHHQ0b54yxywH9Wo3J2OkhvayZMnhbOe9qYMXlJM
cmsNppLyUYmtmdgCZwMcPoMUGzMs4N8AvI+kg8UBD0QbKvDlBBKacSDO5RfJDgggLRoLpNUwWBqB
FYellW1NiwxwUV8LNeC+FeITRd0mC5pz7nG7CvGZEZFXB2CJIOoM3tlRfXLI8K2tEmy0CUXRuCXL
nKi6fPRtAHX0W1oZQaumEuemsUjvhGgGIZOMIS8f7IBUW+3prxrX7JJFupuG+SXo7Id+ljAyol2n
ArWnM/DfpOPbMGkW7P6dMfqDNXSg27xuHU1OtQ9sCn2hG0PA590N4+yk8T8NhGmjpH2sh/ANJy1M
Rp2462bNzE4gDEOlgV2BKafWv2QJEMaY3vshHXmYpFyeA2PNoS7nXxeGO+a0dIERN558uJ1kFtwA
rqdgqB8+uhJLfsJKi1HcY8g6G//sQH45ggN1GrWYL52DZasXzR610W5300mEiIb4P6iBQG9rkUyL
/0iM4zRKvzoHXgt7I7yfuHvmmP/LRGvvyew0quFe0tYFpSz/YULHp+H+iaK8lZ2QTILmL7yF8c7g
lg7YLEvTTQhR9MGLmNy18aEIxl/Pioe9ayZvVsqnmxivZiPhc3vhetbwx1qIZytHGnrnhxUXRRK/
q8XBKb30R5ndQ2U4lDETfe98pB4cVwKvqCBYUofE4X37UxvRXat4umJmnljwnPeeqF5cwNd0clwz
krnhKkUuwlk7PuELgqi7D7lpM/5TM18NG55izN5MIbsOxnzmLad/3PlejSVCLY2POR8fWXKoRIsY
1UwOec0RDcfmhxfYYvw44mQSyD/fN77YOiGb2j/t7A27znJ5K+xkj930vUJAKC0sWZXRw8pgjZMe
fFKvf3G7GX4IY84o/rAi9axdrmyClYFgNNbutPhTsgBZzwfV5oDBuPG/tJBgoiD9fKmhm69CgdMO
a8JHm/o9fIZ025WL6DMCgYr98ti497Lh5WrHYF8BSkUg6tBGM5YDMoGMY57NVN55YSc2fcixQZbx
znfKeC2C6MtteGTojPrnM7jnaylPnIudEG6rPXCjI/DCdYa9nUfiHnJCi1bv4p8FM9VX3CSMfFyX
znyMAxysuhzCXQHqa1puQRIdTnjNpy8GKu9ExAoRRXs9EzvG8MiZl80F+jO6xjxjsU+Sa5WJcoPG
AlvRosVwdPN3Cpn4ZibGwU0/3jqTObwXsD9Smf1iRYybJvaRFfnXf5ZLtYuXEhInH7BO9q2Ynvx4
3Cc95oJpDphMPSRcQnf0vGGgcLMv22RgNDfpx7ww9VD+eEhhEJRpfvZEj7LOq1LhZCwDfWRQ9dQO
FOm5ur7PhMT9WV9DBxMtwy8S0+ZvxBo2WKBuZj/HvBtQ1kUT8TlXDc9teuiB9pzKHyIkH05PDDYT
y4iAmSAIxjnasQT66ZVykGNrI+IixiOm1vp94boz6F+xJDwLcNQcHhDoYo4QecSYQzf+4poId/jq
blz89rL074sCoEHEUzbMEah0l7Cextv3/4U3oMacYS+Sk4FKaPff5ZgcZdNB6WzCQ+sP4xZ+4gJS
RMhhgsJXras1VVk/fWFDzUIhAB1mf+TacXF8fKa5Ne8CRYpKdh912v6Eyw6UOLMDOHa+k8VnwYyK
ji72RoEyvMUJdSNoOzr9BucukA9Ju4zt/saOhTcjKK5RfEflDCVV88xE3lb7DHa+xb+FsYh3tFA5
dwDV/5z02Bb4M+wcKdy0Pbgk3XCyuseJhxPNjV82Wwneaa7rokRpmrmZJOoeu/qdP8Pg7m2LxANn
y5QIBQq3/V1z8eKl6Tv0mzI+q4qy5EJ5JDzKEliegX1YlOND48AWKVwXgEvHcSsm+Ss5FMH+Bdq6
DGSxTyasJWuALRkhMb40/LdOxndniAGbV3oew8TfDeOP6RB4N7JF/nQ4GIa+wVzdYy2a3OKlcYaP
dh5xSAfTOkgGbFQjNewFXhM8gBwdCQbCvktpyRg9LEuqO1d5Gm8nu3ojMr7xsdas+zc8728VBBD4
f2Oy6eP2bvIZ1kD+An8oe3DcDJ151pm1S0FWAFomKZkC8wJoj/0s4Nro5ebEtdCMIGEHIZp7n0H/
zYV7qNtpi3+1WE+jXW5YrfjRLcbcmhhR5zaHFtGGoykPFcyyoU235dA8elBwrDy+T5L6K5M557a2
+YGQNbuht/XM7JUI9XwmbLYpbG4gVCjDUaGuYcqwtPRe56xNA7Xdran4bOL3lr7N24i/3PaNR9Xq
X3Li845ZX7fp3Ctl3eVmmOIvNJFXL/ydNazVIcIcF5uupvKE7MEYGffCZDhncZBynO7FNNvHwUu4
7y1ZMjvSH8ui4ZZQAqdEPBVZdvPj8sdIzN8Z8OLKyRloMU7qBDP1qLd7tLg3SyOUFWCCo3R4sQni
b0Y5HWQhfwtQZtvKqR9FW3z2QeohmuYwC+na2uRe9a5GxwdYpr49RF0cdDH7IyctD/UgqN4skahN
4JNh0li9p+mFArGRI1R+TMYvi3U4rfQDub93rIGnaNHkW7v+ikpeidb1X7U3sj0ZAQWZ3EgyT5xi
9WYvjvCpHgU4SnSmZczG6LNbAyfJzjmWbnOu3qoQeiNHku/SlqesYqhrRwytAr4j0wzsNa8i3bM8
pjT1lmZ2zWltQflEbNHklrwalD237GFOK6ziIF1cJ310QmQ4ZRVfYzJdR1VmKzrnuLvOYglu5duo
I6Xq5NiYpM+aWMdq52b+L0VF1T4hEjeV3WEKoLxOiqQIOj/Zj+fUgb6o6x+3hAtWWyQyJD4w0Zsb
KiAgXVT6yYM1whwyeIyG7l2h3IPBERgD116TCi4dPIkY/tO17Mxyi009GrtwhWT6r6HEM690Qx0J
bzYH626lmWjDKXf4tNKfilMhVvmaf3vbHpQAnsow0cyqL1u1D76m3yM1flUBVQeFZGv5jOLqRhMh
rKEICeKWahh+PCh6///FkHj4RFugcGPloZvSCxC7zb2LewUYMz7QtDnXDlf+fGI3i2b9Rhnj1tcW
GVcpcfnyq+WA1vecxxnWF/umwttvOME3lq5NppCYHMF1BMFphBdARIlJIdcOZlDO/E1n5RqfFlSO
sH1twSTbSv3NHdP95Rd1G5Jocd58ehwRNrPLOmtU0TasnUurmN7j0jcCE0mbFLMl4DzmaHsFvn0I
cbjTl1/YdINDDY6f+IPFP5039zkj+sI+JVH3Oi0/+T/Gzmw3ciy7or9SyGezzeFyMlz9EBxijpBC
U0ovhIZMzvPMr/eiqm2jbcBwo1DIaimliCB577nn7L12qNS5p+qS6ZqDC4VgM6jLQ4mlB3odc1Fu
ikMOWmvGIu7VsXKLOENgSN7rGnwzHLM2/h9tq+mk+ITVL4OT48YYeQ2JiQNLr47ZjLfQHF1lYlem
CkdVYmeOXInnEXk8LcLxajXMTZpLN4VveDwhxAntcyAfZSnANwW5jqpl6l8AwXgwxdhwaeJJQatt
VSIlg2alKjKalkPOlVJdoR0V2FcDNTjS2cKZOoKJLKSQcQbDY/aukZYuctfWkVeLQ2AVVwJo6PWS
55ClpEsOa/BOjBPUR9q/MReOttRFEpuPfqo1R5VFxQAfJXcQlgwqE7q0DBI1XwrV37Y27+g3QRDo
I+Ezs8SXDT/HZpCoA72lnaBA8sWP0Ir4mb5QfKqH7Vgoj4s2oG/qpge9NNw+yLSt3dg5uy/ctgmw
XljgFDUqyCl6epCLKXN0ClrBiu7GNDO39nI1JJ3ccI7sIMkBjWIf2Ewk+oBI4SrbMcWwEMUL3Yj5
Aipo2jTLW1OOlY91sqFnu3aQ1yuVZy/2iLg/6NYJJV4dvHaTcDBJ/Ya9y8k40bxmYrZTlq+aVe4D
mRBh9hM37Hh1IYET9MzQDYSQVeCu0o4HbYQSktMnUs6trRxIuIPHQQARbPhEcxa5cWWIdpsuxuGq
sgxApXnVRDA4A31nveezV8zupbQyGYg3pUuj0ghQl49Kz69zstSu3GsQohl3SvXMIj39Rqv0ERU1
be8pIg6CBlVX80ptwscIOiIKyREY5aYp3Ne1uKUJ+bT0MgnjwsmFSkPH9R2RXdUUyzs4Gt1XRsJR
xPirksdqF6IiKuUF7oyo9zSZCu51TKIFoiI0Rc1Hyxxroyx24bOmDxK6Oi3szmiGIBIxaWPmHM/k
j2Zjd+QPZ7pUqNAgX7P3XKrKa1Lc/5HoBTALNm1ApMh88pCC7VhbNMREicMgqHOJ8doqNsoUrjbd
+xjB7sZeBxLEEz1qxe+uL3Sm1aQTRUT5oQWEDD552CwX32xspq7gqaAkGU4/LXgqeJIcYq5GL9Y4
qtjsYuxQ5rYOnkY6o1oPIiR+0nqrZRArHlTEXtoQeX2BoIeu7EtWFw+cS1DD8imQLTXN5sq68L99
awlRJ3MF4wBbAzrZXjnFEfpofWItr3TqYYOuO7WWPy0hd6Zt3uWK4pHKS7sN270jqbRwZeVpyWU/
MfJql2saNKtB33QVmevMaedN2B2J2kXrF7/0MSeLJfhVqC31Q+do+P1ONF9ejBXlr+DL2Sxd+UmH
9KMcVgWpCu6aiMAcL4CPgLvP0IDHq99tmBjYcxzH4dRu5owJF/MJa+T5DDkOILUnhRtMAb4f5oPK
arVaUolWVRJfswSmsopD2TE5PXBcGwsY7K1yq0f1Kxc8gVY+k4GzxPWdZmTmTl4whBkVDnKl1buj
ZWv1HRa5m5TgnDVK5lVFEjChJcChryGe5zOLzsyKY8wMlbF2P9FKH90hHaxtH9qA6YL4nfir52aw
+sdwYVzRWepVDcrhsevTlMcLBS8Kxj0nweGFyd6x76SOTpcRPyRIdNVsHvgsR7hvi8UkoQEYWavq
Fnfy9EaEbeVlLS0SQnhfgzU6bTR7sdeBBnDTQoPF5nhMjaS96nNLs3FYDRYLIIWDbCRvytInX00i
X2yyo16KefmyJyZKnq5zGjPRNzyFxrA2vbqbbU3gErMYJmo1VI2nSZ3uFgEgV2K7tAO2hOq2ME4w
TSa9ihV9BOlAsQW24cYbe18zbG1VDvbMpRhJJYTYMjpNTiXq31M0z6/lsJB8UHfWfi4S2zhI2tFa
wxK//6WI8Gf7HcqGHRepq9GF51iFVjbOFOTREjIzsYUOpM6U6GTK/cKY7acyWi1OGKAHQU5bB0U6
DRuFXM6gYraZxKUX6Xm+tYbx10A3YSctWnhWJLAijcBGnNXgiNf/K1UlaQvi8qEmjPjYTHl6LHQa
1EhEM57E+8BqdoGy4OPoxVYoxEbpZXkIaiKqZgPuliRgNaoyEYZmLYl7FkD9XjVV2wnjWPWJYU0B
xOeNJ4x5uGSFPVwS4JuA3AJq+3ENEoy0teL4vjRUGNWWW8n0e9T7e6EQeVu3RqjRe4QNHGRlcKzg
tmDC46z/HaFchBDwCv6eT1pjdQlmUM4LfhMnNbv1WzKU2QZzdKyhsUs+UvxRGIzKBZzUvz70RRXz
8Vsjo5lmerEJAtHnaN5VnbT7TgJtClK3U3XAZ20mHDPt6DzqBuj39U9CLMDT0q7AVTeDn1agIpGj
8ZxGUefWmhweldFYN6QM8K6pEgdgxviqSUbdKdmKWFgDi7U1x5NLo50iLsBWh8lDz1432aHTn2xM
yX4ypOVehgu5i4WEUojmZqhYHFAbBLkzNETmO0nxOOt2+Jjf6nVDa1XisrBK9S+LjmnNJJbe6F+U
cKo1zpC+QnA5AhDWwu+4tFCN0mPbIo5cAzZDeGZu3iRiLwNShaOBULyj8DpoXY5QRWrD+k6k83Mn
iuDQ/XXv5qs3Zb2pUxx9u8oWD6GRTmcRk0BnrHcuspXkNOuJdMmm5hlp9HyX5G18Nq2U6YQ2xx8j
E5ZNXKHbQQRY7oa4bY4FFDucBvzceQAZm2MrGSlTAUVrYDVo/VF4JJH/17MPHQWkvYIOic5wwrIm
MzYNh/NfLxGqU+B9x0YqalhtEsQCflgiBALp/5Vn6vwyw46Qqwn/rY0epsUvcv6+ERu9QRwklHzH
0zyg8pySPXMomknGAtZF9Fgjy+JLSjpWeTkSj//9pyJMEa2snxoPBEll4Qo+UctuN7b1lxlphpcT
z+QovEsbC8GJvbYgjbSpnQUD5C5qQuugK58MMabzrFX5MQePpZV6e41U9eH7GgG5WV3XdB5IrShP
iyzrj6mBgC2qlNfBLDs3kzlGxkgARXfkjigxZ5rBPnlKhkZ4JEhwvURC4Dkiwo0qF/rj1BHzJyDN
IloPaEV14KaiXHUMXNFXwhZoikBetbT60EA7veY91Ydl1/eYVG4U6sZdaZjdU80RNMord1Ea5s06
Ezo4qs1Jt+TsRDgU+KLZR5oM+HOa6weDNNNaqj5i255/1rIhM2oZSbswey9uQxr92ZQeda2mASPa
5N6064s62LanyEF5T/8TbwCxtG7Yrp+GveCLlENw3px2HcRR4xkfqYTngZxiPMrRrRmt+2Ygq6tq
xxtkQGPPkR1xVjpWL/n0O4gWT8AqmfBePISBrT8YwuLAoidvwK9kJ5E4AoddfbEU7PdCwHwS3QnS
q3QtWDPX0Clm+okK9EYoxSmoAgS1EDUusELluxDjNIX/om3AZg2BT/TQhXYHJxKlNisA7Z9joUX7
qcGsVBl4FYeQ7CYDPzfnUTh4shnObzhKKG2jZltasOCGxvTUuck/xwyqLcgr5awpBYkyU/2C1Q8A
ZAJjMNSR5ye0ZB9AfBABIOXJF7OD7TxFh6arjKcada3TQdu6G9P+flWneukwVlCesOubZUmiZg6/
5vuxGNU0PgXzIp9GSZ4Y1xATCKyfm2YQ9i12JbxHINmt9EKvinjJRo9PepSR22hBHGxmEgkzTXD6
GM1jKaih8d/nh45my0GbEdNEjzJtMpDIRuMs9VjvTd1stkUF8VYvRMlCiboMpPSWWaG+W1LL8vSQ
YCYMZOde4XCTRArLPObBxEogRQ8QFXN1IgiWhsAI6C8qhuuEshGEKlKZOClozgubXFYWdcSL0kXD
2KNrqQM3+5wSyL3LiAFBWFQC0ZBPA+vFtutGGZ7nctXkcuQxRLcZMyz10DDzMI2QAMZpAaFim07d
EMTbkkjsTSr+LQO3WSI1d2YKUt5CgguCGFJD1+8idO1gFW8NeAl4K6M7AtE4oeGydyn7KBlzhJag
Vde3hHioDjtqDE10PFlQSgGGZ6mbM8ISWUMYjprTE4G4SgsnIsm2MncqCaTl1FDU5hZHoSF46q3c
s4Jg3Z2CD6nJlxWlRbOsb72l1m+NZodb1bD1jV2pW7NozV2Xya+FKp6pI3JK18pyFguBoK1C6tV4
NHCmAJAd0l3OzVgkoXKOJxJdZtT6DNMsBJ3ykbWt5FyGvKiQ4vecHUpv0UVZCmX90OZbg5vSS/pO
2ZZZiT4mfmUOFm9Y1PEoYbiEPP3Q59JbvK5/c6vdDSziNFbr65wa52hmoC9H8uJqg/ys0a1yUKev
2i8zhbR4Qnk8PfNymAqi1ilJvphhd5KuJO7MYoa2YBw41TCBEfzQCeLHao6hU4RgEFeP8PEcuGEk
0n3GklvgvDFz6XcpwS1U9BoIyJh1XgkGYOpQgmpxRm7JEB6mIX6tKNQRR0M0wMzwNFUl3PmFwMB0
+T0puUlcJb+W3cmHZxG4iHbPsoqVbEV8EB8W7WN5xFO4+KU5cmxn7OTIYmKEV5trR8YRQdIcbXKf
JxVjoyXXt1rTzhS8JU9N89XQrjczna4aSqTKkLBS8226HlkkW+fmflEs5K31T1EG104Zv4IRE2nb
Gm82B7fU0o9c0W4biHSnTBryb3N+BoRFZGg6XqViqPdxR3jlsE4ru1yhX4siuKER3OmkbSQD7gOw
5RGn/fZJ6UrLg9tcEv9K2WUo1cmyrGg76DJxqoxH4MaghdUYULRaSpezyl0O9ERLrD+0q6fnSZM4
JGeK4CNoSmLnCCEnc7MR2m4pKhwzZbLVsu6rA5HlhOEtN6buNMWichnjnERZkAAxMjCSjOOQQuse
lmueI/FvlPlQMXbd2mn7PKvq4fuFpAucGeIZNvcULvI5KJTcFTohj6SBskxs4gxzPy1ZcsDb4d5M
+ZQlq4FEiSYgr4d7zPiZiz37QEzRswIMYqMN4M5xkRKiOMsPiTa/ttzEbrf6VswEIaNFQwyJYfpa
99RGa4yKngrU/tH9XMrjq5EgeCk+E50u4JBC3DIXjMqGvE+l4ZkEsWdjZr+MzxYAbEDgFVyumZw2
VuJ19/3JJIC+8KrZXmJA33Jx7OrkszWhjM2KL0bsGkKyn3syynYVixrieUYhNYKNqI/uk6X/EA1N
LdL8MheX8Guhm5jEcuXOmOUnQ0KGykGKjk+ZvSF2NDziAfWm3xdUB5u6pCFUqvSuAhBulq4jgLZo
qsNzBNqW0LxN1unwTgqazxYnSTjr7yTOQ0xpvz8/S1dQZse1b2s4z1rea1rVNKRM8F/MXb4fsrKp
75mhwPFYcpIleD12JO+LAl2zns8HerHBLaR31Bnxr0pwhrCH8LGClUN0OWcQUcqI/Qh6/fHHv/79
3//1c/q38Fd5V+KNKYv27//Of3+W1dwA2Ov+x3/+/bHM+ef77/zX9/zz3/j7Of5sSH/63f2f37X9
VV7e81/t//ym9dX810/mt//j1bnv3fs//YdXdMQq3fe/mvn2q+2z7vtV8D7W7/z/fvGPX98/BenB
rz9/fJZ90a0/LYzL4sc/vrT/+vOHIrTvD+qvz2n9+f/44voG/vzxwDT0HZ/m//orv97b7s8fqvo3
HUenbRmqBk1OVc0ff4y/1q8oxt8sYZpCVkxN02xLiB9/FJDOoz9/CPtvhqwpAl6KkA1V//FHW/bf
XzD/ZhKyIZtCVzVb1U3rx3++8X+6gP99Qf8o+vyujIuu/fOHJhR+e/XXlV7fmomZ0dBkQ+EgrluW
oqoqX/98v0Gx5PuVf6mW0MSAjHFXTSushfgL92QrbackMS6VIj+SQWpv+1QdD3XVsFdk6iU3Rjdk
whSlnX3RlFHyM2uInQV10c7IxCPNSlIZ+uFnM9exV3LUcOJpsXZ4DJdNHaLuamnnRNNMW0piB5YL
JHaZZZRXlZ+PdECxvSXX5YO1aFu56+JH4B9wZmpb9TJBiEM1xdaeFCvc3hW5DL5ZL9a+nsZTlvEK
mnk86tIAlaszRgdr88LYGSEKh3b+vtFjEVJneUeMwYMpX5a8hvIjgsatBpR52qpRDg54Zn51GGDA
ooBE6ZQbQiJjMzUzlF9QM/NS7TI5fGapvxdZ8kztzg/JROAg30EmGzIHRhi4TIpFS1aZcZPI4eot
C5xO6G7ZYV5rrCA7x1V9CkMdcF/IUCifwRrSWnjQTcYhafcKmYiJ3fw71MrPXsPFk1bnAIp/USY+
sv2zmtGTymE5RdORgvzJHHKa/Oh5EG4/Va25t83+U+swac3gI7Ks0725mUKnSv1Bnu8ItUIRiXFy
k0w/gzi+4T3suEJUoGH9OXXWDWpLJZRLU6/SyQmquIxMHjISIcWKOtDJ9I2IUqxIb2harnQknvoC
iFP13EkLctEMrxWmnIYj9hSar8lspI5eI7AoA8yJ+lB4fcYoFSj8Wxosxm7Iq4cqjkkVMVeddFQ4
SyV+6aVinGtJOigDySqEoPmIDOONPdHHhx+ASTYHl0VSGby+vtvmcIVc1AurlAuYdl4YW1qo9KK4
rmNtyDs4ORWnWiHh/7ERKPVB7puAYWupf8RvBaC56V4XjuCm3tzHoYIVG7jdIrFZc5w2ByaCHLph
6q0c4aCFQMZxZTFhahFFA0MjJO+0GybA5mJieqPQWI1tPXY5sT3RC7adRO9ifwjHzyCGUICxl5Tv
iBiw0K5dqa9+lin8IrJaVIaaYgQ2ECqcRvGhUXujZcJ5i0CZWXegx8d5namUAR68HL67U1OwSlgN
lDQjIG3KTyJj2MRgToOVgxpGK603KzEtN5Bw9PSy5tPdtX2jxOsZq8YtaBRPaQIL8XFHBz1N8bBB
hIhzAm0nK4TV2/P6Q53BM5lfvp5XkpOTbb+MwaEIsl+RiR5diyVUqtGXBYZiN0JoLQCrMydDh7Aw
HUwarYLeJn62FccUCe3EUDMJtzcNN0QkMuLzqslPRK84Bt/iyYzV9NgeNroR2rh7JaZlXfVaJ2ri
ZHO9y2JIQFrY+5y2bRSJMolucYU+f3oal/RrsHEU6zbQCd1iBMBVu+MbuSZpAMaOiRbSUYSpqvFr
bvtuM6rvRWTVLo8CdeaUQepFXKVJWuSX+BAyuP9blnLUqflLU3bMIlDNQOacJrx2fc8go8lQ3aMX
3SnpPO1Ckz650X70pty7aEbHg62a7wpzJuy5hE7HcIcWXJNuh0ONoVl0mzMj8gj0xHrZ1tNWqTQi
WqEGk0MOeMPCf0Y6ushGsrPSk6YWd8oCJWCQhqu2cMybtc6ic5XBxccIb9mdcYT/tENqmZ5NE3qs
VoPhb861gQRlZhEV83xQSaQhvbNAhuJ1ZtKzCtD0M+ISAUDPLVsrTb2lw4vQj1spFrTtWzzwbhDT
py9JuGwKu+NMW1/oBuH1YMQVK0kL34t6urZb4rdZQvA1g3lUWPbH+RQFxSUd3+SxJS6e43TVQTeW
zfQ+V2J1nwdcoiCiZqw060bgdHStWyulnLOHw6xJPZiHvmb0IR8IC60OA78MenTsjArKoyxwhRy/
JjXhh6Z9vywlU5CM3lVq7yo9/dQWccqx5buxGtGGTdvHiLRzno717JUXw11wb4c3NUmC3cL4dHW1
uLU5HCiLX9qmQbGrnCaU89hyULyGaYm5O0ZAnM0XnVqPnB/yH/uEmIalSjcFnlZf23EegHiA65j9
NeRSuZqljA7rZ6ZDsGqa9JIEo7YqiK5zm5zUKThNxL16jQAEaJRLwwyM9h+7KsEMCqIcqT7U/O80
MmxEr1fTcSBtWiYlQIxfjBzzJM6Q4YP7RR+IsqHikBeF0ZWUlv2y9AwNCOHdmiTG6HJhbvVJ+Vq5
bp48aphb15ZBgaQMv33Ewh/V5Aj3ybaW4yvR03hnLGwZ1pCyCwuNManMeT1MCctMUzy01vQR8f7x
8CLwCkeNRYODYV7IHjr8zy5jANQ2hD/TuoL6hplBlTlywqAoeoZKBSfTnajixxahvGIz3yjiCNQF
QXIIUrCfRbH4VUTU+UkH3pqnzqnM5h053+JLIl5BDu9hpxgYJTjmQ9ZhLi2RToe7HZIsCRiZDBLK
KEqX5pEzlOBJdNK0OBUGLCVziCXGqo/N+IIMTNyTxsRSS0er5ndlg73y6HlWhaGTsyPj5VyMonEV
bl8jZTVu4zHdRgXLgbAtnFVB7kUVUO84X0VOAcQFwI8oqSjNMEUj5KNr+Vuds7PUoiOABG1BV9zo
HYsQHRLYsdhNoEsbHoQZ8OUNWQJVRcQOtll8YUBoaDgKR4dVSzdmBpReRhloOutgcf6GQ6A8Nkn7
FavoIMN1mh2QBDtkQXMxh+kxQB204b1rTmmRz2ygfEITvBqje8iYbpEPAXdP/EHj5I3wivVMXLUY
pmt0EhpYIYafclt99rGuO3AZTDR640cxSkxY6O/7EU9+I09fcq3bKBGV+ZrrOrduB8lNhOhtFyCt
QVbJW5HlJNVOKQ/QcgkbRIwSkXN0xyCPCqu03L6vxjOSvNjR0ZS1RXiRgLFqFfzhzm3KpjhGoX6t
kNfgGQDLgPn6XCXmS2bPpIHJkH6y2iYZp9UfUVpDRuzvCNR5T5kKuM94pBM+2tldVtVZrCa7Sune
TLv5GgagkAHoLZKnWCLiuHT1pYWyGicfaqwCbrC7yFcLqXOZN03uYsuEA46YyzoVgp+kYe+s6Zui
IsKiEo2fJJ8lNJzM4xToBLAlRLJJl8UQT2DMCFzPQzQWLaajum7Z0oCH22m9TWP2KM1+V0uzcCFD
kBtg3gPl5WjLfkOHi8iL1GtDY9NoMTmNtnkvDCo9q/3ABjS+sQINPMPPgU37CQKV9jZZL5mxfrSE
hNGbWh3obzAXOkEH6rPKz7p+LbO7j0R8JNm7Ff0cmztmzI7GshEn205xCnakDk2onqxI/neyejZr
gHWiflbhc2VGDmbFMfuCujQqV5m5jI1f1FcI7BiYQISWO3HELlaryniUM26cJOcH4IEKDWdqzLsl
sraSVuMmqVFc35oAXR/RTWWlnbMVJWXNO3MkuD5FJ2L/lHBdNsolMbzVNJLSj5OxJA5Qkto65crj
jYRfFB5bemXDrHryYPm6ShYdFiAzee9mrFYQ4gYVu6EB4jkESam8gfGagq0ZfiQ9C5fyJkEottt7
W19Tmqm7yg9LPtf2sEPkX99GraK2n+76DhxffZXn2GmMEg377He0MMz8qVj9/TlGBY4ndu4v8suA
rrjJiS6SohtXCkNDwlgwPfdwO9O0c0C57hr1MjZEQq/hOuzM6/YAgCp/MnuauoogUexnQfMHRynP
q19Xv2WykuIJOo1N1ryxBrFGO5ONnvKGRCGXH3bMpWFX6skha9U9Ip19vFBUUORF6FVWDkVBenaC
YMGQsL5S/8wP9Q0ZandHEACnuMFFD5R8VqtYD6rjuAVwHfanoXeyyAsQVYdugcBmdlXTr0yvQ4Oq
u8zTK/zNw8jKRCaapzBPpeWvnGTDbWyM+C5b1wmETvAGKiu+ZUi5ayxo25agQRDSSCfwyZAwnpys
++KnOsPMxxtBjM2VRq2R7mYYTHOxLRcvBeYrvSuNG8kXmQGfekiEU7d+sh8N2O+4a0DGs2a3npVb
mMX2Ax2p8nnIKCLPA9Un1UqHt6gijoP6TZ5uZYRt46zRYY9NUGSHfDzVfE6iOAzQJhU3LPjwHV06
UxCgWu+mY0xzbnrJ37lZGt8anvTqkaUVNkGU+UG+rdOd1uxw8A/sDK5xH6wsATiN7UfYcZL1NVR9
6alvOem5BVLn5Spn5EGgiHFDdduwTbd+XX+hFDTFL1pbcFbJueWSVSqARogBnCVgde5ROkLYw9hF
ijGxzUBAI68xbstKRoE4QXx2empO9bt6sKBrPmR3wxUIYvPKwhrrGyB5RHca8ItXyRzdLHRhRyN0
YEPUjYNLUeJAAsJHdoAcpKXHymvT4gVOYHjBNmGoYLriHrrviFyxh3oxeZN9NmsiRxzT3BrJziiO
JK2RPJfq/kw4yezN6UEPDsmA6ydzyaAIlIOM1kxwfqnJIqw/x/Irea2AmewKJE4I8+5mZppPOlQb
ElupQaRmRyaQLrwiOGczi87JHDHgP8hAJ/lloRzCtDtwW9XtR6psR+RhJJexY7N2WPdx9qDBFEiL
3ySHNfP6qpb2J/TgTa4euOvS7kRwhhOA78oeVGVLo50bsbszBI/Xpn/DaJvWnI2A+bg8olH3k/sM
6nnOQNxHSkqAm8iPQXGXr9JXgk95NcVxXPYm8hRiUiCIoNybHvILzi8ol3P6sPTEk921IxGOR4BR
obJNkT/zTwEL07Wv+meM2pK050NIU5wCh/mPv4adSEQUbgog9gpafLfRbtb6bxb41zDAyEcDE0mm
g0g3POt49HKvlPdWd5M+U3rW+SuYH4o/TP/werW7bLqEz8gvEdvbWAYdgHwh6kgEkeRYIB8NvLAA
O+1k1m6SDqSJoWc0+neec43MP6bI7UErrkqIGW9nIgCI90ZFaBuCZIYIZ0RQpgXExY9B5BBr9dnl
N0tnUuup0bVRTkyw6wIZvVvZiEVBJzgVRlE3/s3aUT7nVPiNT2Q1LFM+mBDAIeGHPY8FjGfimNye
5YWrH+/D9mTQQI/dGVvNFilt1uLJx3jP4j619zphPp2fhj7EDvA/PkWGrWN9csoLb41ri11aos2r
uvUqpacuORn9aSy3ZXUkrcapuO2BRttbmmoUrkNz6GJPtj1YhrEJh9avM6L57nLedkhg0QH31CT7
+TsXLq2I5duYPoQBL72Fk8tzBIChICG+3QWUR4tvEG+lbkPpoeIVz8FlBVKTfUGSB7OHVQjf7iIW
iwISzyHVDou9nZtn29rzuBvdSVXO1rAD0J6ilXUjFAqgnqWbwlodxTfunzrB6ivdZcTnTdODrT2r
6iM5MYTwIAGw9u1zx2epulp6EuoWuFAXbVvieWM3zTdBf2KH4CGlD5ECMYUfbB8ErthX2bikb7Xm
Z/MzUumS+g/D3hYCKAB5YJeS/JDXflBukZ8Gs4e8h/PDvsanD/vlpSydZmFJZS1DzYe8ydXJ4D7y
X9mDiaUwcVBY01mj4U1l4gJNY8yJPxAsT0pxBWqEaR2yH/Y+gTuXkz6yGResMGtGbzgdq7vYjG/q
b4PiidFnB1LrnHfX6GorTkNTi5IXtZXDI0UlUeF84gnmZGv6uf0F0yBLHpgw2KU3kF1EBJLEZGLT
vaQmFS6wSSR6mOYWZiOb+Qwv3UxP8uLFzC8A70vXqfOoilqC0XJ/bn3F+ALgkWAcbX0+3nxyFWvj
s+sytojuAILK5RZhyohei0EyCy/+1O4O/reFFgNZx2XWycrBNuzBw+FNwwmkTJFeYD9XwVWVd+Z0
XOD9M94Vv4d232sgwXYkk9iK2yr3pGKWyj0VOsUumJvPWGx5zCSoulJx5UIHBLAED+w9Lfty59EI
5gxO7waoReSa3UGWdzLZKvJOYvszj3ZwHof3GlEriUIR05FT+5Kkp3Lh6/7Q7G3rmr4E8r2LBQ9h
ZA9/Yk8Gb4limmOlsZx1Y8fQjjpgmPBEbyXpLCsAjg7NzPK51ZKnmcUbBTqnpE8exYqpW2k7BJEZ
yUUidq/yphfDOoraUR75LKZmjzPFTJ7IvSxbX5XWN6R0Xjh8MEvSeLqwm0HKSXes1phOQ+2xTFHH
7o0G3dKWtB52bHbvcXhSiKMPzyKn3PQHyect9Y2PDY6ChuBjcsgbwRPgRYmvByykQHscGihIzpZt
p++xj3XADsxzD6abRo54UloHAoKnLZz7neyTPVe20TNQ1zssPRmrE/2v3JlO2SNdGFYnnhs2Wp4Q
KgRF+cSdDRPzEs7nSr1RxW5y40EKTzp/ohfRZ3gFd0rir2rxcP/RWBw2neEaYZCpaf1BNKCdT2DB
ftCvhnWqcI2+yeEDUswWhWX9JIjDah8ifnl6XbQnVb+EtBtYvOicerN2sIwj7RjKtU+lPk8mUUwX
yitqkzXOhVJ63PHgxMO1Yh+AC+Via1RZUZV9f6588UZ5godXwejSn7i8waEJj41+Spaj1u1C7Vxw
eFT3QrrknMppalboLg6REB6nSnSDUwhXf6PwKZMIojxIlUtjs15TIbb6/AIjVusOs+Tlhk+DHaEF
VOoR2SGWn9wx7R0ibkbzy3cJ1WDXZMHDIbFRXEEHbocIL8rfos4r+Db2E7BnEzyDTfwO10LCDI2k
eZ0XnwHhDprDfTz4yGixsETg4fGjpDsBLuNZyGcKEupYNUfV95PKlu/ixeQ3dugGti7RKxqaNYYa
yL9pZq3Xmxm2yt/ADXBRnwU92NPgpqPL7dZ8UnROyvy7jnvGwrn4IBp3MyoHSkebtllGT3xp5aus
IWLKiUIWV1m4pMxEo6+DdPmuSNBixu8EVGkd1+4W7PubKFx4u+Nz9JMfBjyu87g9jHezcqkEyX8A
ajk/yc80ng8WcirOfDHnhCt0tU+gfjnh3A7YCFV3594lvfAJNx8iw/lCycgho9xWVbJuIFO1M8qj
RDALDiJOgjeFNWRRakpeG3MhkcE4jJi0IgipwcOV+5RKgeDv/Son7QgOj6m1GnU/SUSaM1bWnba3
75EruIWCWGJus3ORVSz3d2rS7sM1RIIDYg99dsNgdV/phidJ4on6KyRue4/1NkFMDlZpU/3UcFQt
+xQLW7G1hXcDb6B8ZT9BaxIBrZ5JEImfZ+WwpD7FU2FtV5YbZDViTfkOyaPA5xiugkb8mcS35DWw
XA6CWLR4cWRqcmdKOYca0pscaHCGIDU922s9EFueReympbrXcFmlrmaz1jiF5ra1PzXXoT7bpI2u
L8kKiEZ05+qOIHYnUUlFAmebDA/m8EL2OVke6s5Uf/epvVVFfJz0iYSoJ2VI/GdN+7SnjnuNRe8S
F8tuJIZ+boxNpBznyhvF1ZpvSwwCOrhf2teG8YR8xjbN8j4FV4lGCq40CwNO8dtCzFjRvao76VBa
pJ1xZkvMFJscs4wwy/cwIPtNT4pUKw3/wd55LNeuZEn2iyINMgKYHq14qOUERl5eQmsE1NfXAjOr
MmvS1j3vwaM9iqtIHGCHb/fll9prrkHEa5aoc6iouivXtbfV43tibBjmsKFMJqyc6zCop3ruz6xD
V4HBGHnbZBcAD53c4puBkW7eG310b0Pyhh+zeYyvAdC0zktPup6fsB5uFNl/F+BGDFew7I/09lAL
kdyaDZ0irr64Y/MAMq3WBHW4WY/ESPogJ0C/zpEuOfjv8JFSh8TPZ3wwKNw8jv7Gp/fg2E1HioDh
4hcUVdZMlG6BrNOkabW1RwrBDEv/BGYLDWx86Hyj22V18BDT2TJZKGGuK9786J36vYIhxxcXI2TY
ZuxuJPsFth3AcwOYlQnee3AMvXsaO3kkvCevIREprF3ppYYTvR0sQ6xlYkHcjpMfq7LVzq/Ep/z2
uddWidWt6Bfl2AR0WMXjd+Xl577RdzDSDxRFPXcT7P7JTBqM0B+hw0M9LYxzYivOhbDAdcgdp/6g
rojD0OQzxVrVsUa/ROZfxh+Zn8txZQr7OYkriw7ImXJDv593rJ22CHzueZZIlTadbOtyqtjxxH97
ajthaScUaWbu1sb2arYQthwrf5RWeBeKnyapnxXNHZF9Lip90+k3187vNAbTqZxJFqFMGn1NbTr5
BwxA5tWxjD1zIgDAiD4HjbkCuiKovyhk29pRQlPlEnExMFkvS0gKTsDxM8Z7i3+DISolaej2cGrr
6C7oKQRQfYx3OWiTNdx9NHme1t5YHKz0z4BBGEQu5ARZ6p+o/I6a2L1vIxOUSyFZ6HrII236nNlM
TF2MmWcBxptuephr9TeNKmAXQEk7khPsS4d1NhBi6SETr9OOqG6ZAQSfs4VNh4KKyxdoFSOSo5hg
oWo6e8ON9yE81cZ/UADTWCJMnK3zY+8oydQVvfoR/pCR5RHnxAm+EU3cTOP9SVsJgU1S/JMgsJPk
1bDxJWsDK7cTNjjGk9tiXrK1C7/Zbq6z/17ZMMI7Y1w5GScy4jbJhaC5D3SQadmvkECLJS4T2B9U
Y/7NCsw+DbI7S5vqY45BR9Q+6ZAyKHl5WfpQV/297UQR1GIHMZelq4DmFC3zmm19uSF8q4R0pp6Y
71JT4it0FZAN9OwiwiBZ6CQ49WjVXpvvsih9Me3yOSaiP3iOBdVSERMZCSOHEQ75KUBgLanOa8v2
hZbWBgQ+TwzEUlKT0amWNDGagst58F4GSl9YgPEywxb7PnjRMbCNLyNmmiCIR7GXOKYge7WgEwlI
WLErMvplIX8CvZHmc3hHdwXcJ7JGiQm1OLBQbKOE5JWRGGfPBS8MwKKiC3R8orAVbTifviFlwbDr
UtC+ytqlppo2ocq/4bGRDh3x/1i0cff9VO2akphHrtEICk/AY86652BoPObFgJOM+Qa129sYLGB2
FMnSanzBxGxt2i4rdsMw0pDLv12NzccMv0U1Cc9iokKdx2Mu7fMXpd3HMbd3oc/DvpRgeIckhmFf
b6xIWVcQpj+65vTuQ2weFVtlOQBr9NXIWoFv1lIxKNg/4FG8k1FHv9ecf7TimcKTAze5H7zQBOVx
PRklDLUafj9zKyewMLPZNiT7dgqfxoYxuUlu4dRgLg/l0WR1vqWRh2uMKJGBKg3Kob/zsul27BGZ
UoXQy4M7zpR3sO/NOHsRhbzFLgxzdUKiCSb+Sn0zbik8O8qwzM+dOX1NSbwflv4xCw3Q7UOklCm9
KoK0juLJ0TnhttVkUWbiI4o4/WRiyipE/iZjhAJW+sEkX7Cf4dKkCWBk1K9S7iQRC/1VinvV5lW4
kn1G1sVCLVbK29n6Lsgc0jfRogOp+ExUb2lfnF4DR9yJOn8LEtovmxm0klEyWfs3FBUGzGPUvZCx
B+bXWDGqeXwpvBR9B5Nql9YaByjMorxisIhop9rU6Y6d547EIrOPG725tFysLBNcmFE1z3SXw3D2
VsaYPgp7wqMXI+zaOuXV7nrcVQnaJTXPQEsOt3MgkWOH4mXu3OoEI+GF4kxkQWQafGS7JOLh5tB5
QrKi59FqXD3JQsM2cZE6AMwGF9hODRIIdkS3iSPrUfjio2N4tTh1B4wEMGNOKcjHxQD4gvvpdrDN
96jTn67KT4nRHtyReSh3tr0NA9FzkktlsKm1X3FdP9AnYW9FjZ/fG71knxfvtmp4Co3Fh04RJbFs
nIYEtkKBQkUXzSapqucodb8/PaP4wKrNlsp8JxwdcjT3ecxW6euYcuQvqnRT9ABVHQa1LESeMlIO
27IEskt47jDeg+PxN4BQyXEbT7FRZJch7t54hMxbivi+8t6njLYWJ90ADSTSYcCDwW0CHVIabJvx
V+IO9KOj6VGB6+dEcPy+IDBNWNifPrRF9Nm1EXHphzzoIe82rpffauC7dmmmBGf8rwIo04HlbRmP
JZCi5g8syo47N4G0NHlkD3kPXOCPSpfwR4a+V1sIu0stAm0HclXY85+c2MCy1N7kUaaPBLZeGjOF
St4HqEFOQfdOOl6rBNxF3t+C4002JHDZEs48AybPvfhu9WccgmNTYnyyanSsPOyvsNH0vuDl4zhR
c1TEC5q4qe/Morub6XG1LP5Q17bEPiw57WgNtZNtX9hO3VqV5iHmnJQ3Hm7wGbOvVnA1g8iFzIKT
l3gtyylc0YBlrMDgJC8/gkLc91hau6Z6DcP5L5YKiwULCwt8VcDZyRGBPanthmJF1jzSxPmTdWw9
6uwR9wwSSYqhqffVZz46DrmaAVlv2jVuCdiv47jB0v1CBP97cMF3VfxL6nWvWAcalBNvpOku/QAE
q7vITg65S6xEeuMTeEncB5X1NUSgWZUuPjH64xQtEarbadh6c8uRqUXLbfOAFTp3tzGI5bYq8MHX
ffGSKcM+WG7z5NR9uBtFeZ3JjK9F/ccg97flMT+s8Qy+Oo1zjhLJqgT+FFa0Tp/z3L/UPNIO+KLF
ahiKAdcD5uXl7Ar23KffD7R9QM9DLRaT/LkMvZ8gzB7meryoxsN0oiJrDUV6I+AOmgrCVzrrZdEL
97mP1N5Bac5YvFAo/pEV30BI8mzMj2H9HMEvplCrHskdVjgDxYtK0SyNJcJCvSMtgi4sK9w03j7N
eX4lYFRonMRPdCj9rFgPUQyyZADL1RUs5ybwfPvsi2gfqIyYGGgci7VhthvLsD89zr2WMKkxnHnt
2unikwq9gRUKXXdDUUEMefPNWqzKMfyubJieRO7oywgdDTjBOQjBoYbYjhnSo8u0ZHf+XeDpO7AW
JruQN2fKzC2LUU6WTgA+RF5hLqBXJHAH/WevQG5tuu7Lvfc1VGkdty9z5BKUox9ZTWikVrmdR8JF
0kh2yXywXZcrcuzeU4doDeTmg52w/mtrsz8olza5Cr3Jbp77sb00ZfGexup2kNEFa9J3LbrtECD2
Y2UuUGNrB6UEKOhLp8n+4j4gbVK/2R7TJPSHjpqGt8rt8fOwNAURWOA/q5DhArV1ex7dIgl3U0wS
OXQU1P2oBvzEt6vlpZc0tPKRi7opC0pabQOpwO0TXu/CApz5PsxvZgJjog0we1XpS1ScSyu/p9GA
BZ9y2f93sN86zz7W7vKIL42MCtKUwlFQcl1M+qlnck3JOTC1g+0W8/w0NyOoTL/bmBWH5yR2PkYp
t24MrMSIYMFTogvdFBJAmcKF06Qjpn5PmRowgBytn8zy4zS2z1WuTpHFka1zWBblAOkX/jHpDa8o
ja0jqldvzNcW1iouCLIgNMrfB6EhaULUG9dgudLU3rmus4BFy0TyDTGoAiGwHgYOE34MeWuE12AW
mz5Jkmvf+jyrogaXPWsY155OPU0qFyLOJpsrMDCzIw+0A6TkQeOltn3809Uq2GMDBrFC8gq+UtWe
XVBJi7dJbcm7/5V5W5wC5R5N0IUH0WSfc1/5G5vIbiqCoyHJ9hkmVvcgB5BcFHyv6yYQeydyweeM
ot3NTXABP1HfStpp1p2tI2SISJ9XAUZDzmdjcjbG+pgaSp3Jdz44Jd1ygt4Sh24uQxC1BvG9nMNv
WpOOU/56nxgPqzUe1vEQ6YpJYRDdupVlteNYSw4qBUEO21jgMLhzoDrcDKh0np9fU1CKJ7+IMWTJ
AU2ldPcdLlxRR+GJ9jb63eQfDNjhKRua4ZBM3tk0OYVErp8c3An2jzvPj/6C7hpDBm4AS2xPbGJc
+dgeehsIeTg63QmiD3Oqk2YPkc9ZK4li+oL9tc6ewwp+pzOSrIjdOTtIr9+SnIgOUKp4YFbOg3Sm
4YDtOF3lvb0pqHujdnYCgucjS1B2xF8BAsvOM9yDYePrLC1sU8mcZtiJrW3pq1s4ZAggwbRX6TDd
Vsv1XXNbasoYlA31Ltu2Z1QETslhy7L3v39EMfp0v8WsIzk82rs8vQjbmZFfE5IklNjt2rYY91lr
fgyVlV6rtv7pgvEBgybBzoHHUuLm/c6sUsXMC/VimtljmXUW86rkZmVJeuQcfiUbHdxkRrPtjXY6
Tvl4SifDPxaqobhhrs9ygaToyQVLgPewUhWjTqbSg+y9T9DXvxl+qhEqvIBDuLQxxS5ZbNXxZB76
i7L6A2hQziciRxEc6huc2QSNjK6kMDv99HLkW8DC4Rasy2BAjYAUOh2pGL6STWAVmTbJzqKFAbMR
VqiIu57Ko+OQDNmxXM5j/WLBnTobI2v9IUaMD9OQgJSyJ+YRixAphUabko7ubdoaFCC2/rhzq6LY
isnDwJsFIFBH1mgydtQT4XoKg/2Tq5zuk8z0vh6CvdRCfkqyqjaZr08bO0Le4BlrZQxahZJ1QtlN
x7eo2Pdm6pz7hc7R2Jr9NfISDRlskX2GUoXE2/M7HChPKTfD7PGx2H6aRqN/jIvxgE+fqTXD8sLr
+EdNbM9b9WPhSD843YGOHTiuSfclhf/q/7PPjdZd2DBPfW3/GbDRgsffV46hzu4YnrhHOtiq4xPf
RPwFNX2vtTc8NYXs9hiwbjUmASNM8JN0w1sD625rqZh6E0fBkCQISBB0jdeILpYmvfRBOlHDxTrP
secf6RX+NurGFL2RwYnClp8o4Ig4cdPbhe3RicUriVAA1DgJ6cPztnOHrlkrh2YWC/9/7+tD1wzh
Ma5ONrP/mtb4ky+ZiZsUQSweURoKh2wqy7xsoJgqZnSPpALAzl84mOfhNnHwJylFOCbic71vo3Mk
xHO8qIjWaaKXgwxJmrZwdgqwWWoggYStdfIFSnMICXMvAnXmgAypwj4rJ552PnjSQ+ezIUlGk/OR
GbHbaWtnrWa2vFbcsULHKtyl2DfYWkuiq7deOLJCYbHaOEu3ZoC2UQRcji6FeUF20AWeKA3zLB/K
TbZgXvw+u5uXZue4cV8lWgWjljx4cCrMiCc3PU2PQQc0Ppaf7gILrMtKA40KaBzVf2VsZMd2O9Q0
UYpg4rBC+hiYzHSb7fOcrlcj3zu0Y7DOi8VWIh5iXLGgjjCnIfZ7mF+CVF+oLN/V2n6gbo5JcQjq
JXgMAZFYvSMUVx/Ws5TWiaKV0bFD2lOsB2dP1we3NlBqjWzeytyzVnPggUPleEJEed65YYMHZXBQ
MIai3nb1XLM2XPKo43wqwr+6DfMXHmZ7sx69lSrk4j00ioPLOdXKSveQRewjVcGpNAEqtVLDfW+O
9BLM4b3v9ff81riECa+zwGtfee6HT0SzKAzgkKE3hR8Ge/ICxdrIWFZmI7tRgLkzuwyCXXB/IUe1
3CQ6A/AeiK7HsdwRQyjuaGrnasfgKZR+8xvIm1EaRtveYYtXB4L6Oad9HSL08hSTI8e4ytnMSddA
1UcvCBoHh3+FBY7gALOhhclH0HbvhMjpWEhIir/HSuLoasRnpLlMjYUKQvD3mdvBVM3UPJvGgv1g
mPRKuitxgrh5K7GL8JQIYgYHt+HCiGPISWp4SKIQsqEyHqqag3oXj2dRtXts45hbs7GlToOGGeJC
hzYA3lJOMzfP/KFR9JTICfOqO42vKjenPasD41n0hrxxIr5hcdzA+bTz6TKzBaDtmriHwAwM9Lc9
Zh5bhcgn9IL/O9j9/0DY/1UgzJX/p0DYzWf2OcT/Kw62/IK/n0voy3b/4ZvSswyXx7TFeP0/cTDb
+geoDN81TN+1TYvM17/CYML/hy2Va/uO4Xrkx/i//8mDgUH7x/K1/y8hMH71f0TAPNO2pWlLzzQt
3zOlIT0+/x8RsHBSWlFbVtCdmfMI88vySXgkJ+1iRLsevOIJnbS/BZN8/v1kjCnIJgu1yXle3Pz7
TRG04iaG6r1NXcEj/H8+S/JT3EReBofDxMClWuM6JZTrJZKi5Tksr6xu9mDXhzejYaZuKRDZ/r6b
cSxaFalZX826lU+SbbqmMfktwut8VItY0lAO/h8/q39l5P4zE2d5yw/nf39DmPek4ZqcwB2Twujl
G/Yf35BSWCSPxbyUYotnmBnxOenRqGnlDTZZS+tNsrzJ2sjeQZK9r53GWDGSY6y0y+E0dMntnLL1
T/qYaYeVnM3q0VPJ31oUmxAY99Z3EMstZNKGPsxjOmQfTiqeE8k9VxYGjPz2UmIBh/72U7chkypB
E3Ry/x4CTp8BsbYqYrvdPB/9hE3iGDIQTqZL8sZ+E12NVAUerEmpxIAqRfMYi0VcVDHSMpiMmSyy
ufcNFk5jT15JVz6uQWQjHbIpl9IOEJ31eRRM1K6L+dmvclra2BRtYirBRrjD8+wZdElgZZuwDDch
lnaAKL7VbCmCpECHU9ml0odmiIi6Ol22RVfegHHYe5Fz7AP+4R1VGWYpvhSnSdSTc2Na5QXFd8mJ
cNFFHg1wGq5ubPbsLkq1zyoAp6CNiGgj8rPEY45hR2qK8Fs3wCHp90MOry6W4bw5nJ+qhltjk2iU
OEFpgktOWAbiD1QXzIzAP9NbI0F/TNjK2C67XoI+Jb4T7U6kMKZTQbqaxerd1BXA7RmrNyV1sVAl
izR7sVkA0JUJMbykmKLANiwT7vQ0AZ9Cl2033XL4+rQ+wnt5ZC6kvErTtq09rD99uqpYAa7jCncR
uUaYzxLGQ+/h5UjUH5OTvpglxQp9nXGxePO6Md3noaLyu25w3kIxDoBAFCkkUXE2rCAkDLIeMp4Z
leubW8+CMslRZh9XwU3YzsU2EaSiKp+iu5r+msaLKFUwUVUpyz4CMmbwcVIc7p31oCZxC3yETUmc
aQrMqonu7+jKo2Ub44IjT/lg1rj6AI++MMovNL5LMuBTtbgSRg2igQraDbvCBx7p9tFnD4dg494A
QTK21JoT9ueojzjkokmjDnADOVeaHbfK2PbrHv9HUzfvcaSOKTxix8Y37dq3kBzTe8X5oy1TWMrC
n7aBX1IMOSTbQjr9OwgoKK2A8icvR9LUN8kARk6nibsJ2SOZGItdEy9XMXeXeL4NZletvYo9mtna
t85sjpwas+/MbonFL+untgzuAJYdhxAkOhLYKibiMQGUIoCF9k8Bm8rRVuohno+wZJ56uEs8X89+
4V9MTnPovrjKjY7LaOaFbltsuSAV04Dl39RE4Ic0RbBx4+dsVMDMuJj61CYF5JO1Kat7CXqwxUCL
3Az9YG1G2XkyTEzxiy7NnZjFYfoc5stizSJo6vIbu25I0rZzWC/WBKKYv7cOKYW1tXfCkXprIa7a
Tr+EKvGxRVCq6Uq7OE3bslwhmSs0mEymz5m/1A29Vo+afsxQeTDyJafiEZ9ZoMQpdKYn0MLNRjjY
fIcKdy541GrFopWoJA3cFE2mnACot/uT6+qMgvtDBRB8DG3cNLF+HDDd83shCIyuczBiXu7DWK5j
M4jIqIUYRW3/1FjDn77K/X1su/cFTSKw3Au8Qh7LTAT8JQabh0C83So404YZnA3fKQ5mX9xkie2z
ncbxwjfkvz8rC5sCDyEoqF2+2C8K1M4xRs7K53LYALhiqAPQuVGEBC45q+aLu/yfdBJnGy6AAsNu
30t3Ko7NkBIhiBMk40rplXK+mnqcd37sYwF7qhaqjhlWze1kzw0uV/4vTIDAc59bOaZFsHL50L/f
qGUq7gR9j+j4zJzhlXLw7mbGoxNKfJdGy+1e5/V4+n3Xmha9kX5ztkB8tm7C5zKzCbF6LGursrae
yjZvbnRcff2+1yRKPDgWqxnLN586yqBX3RgYG4tBFMS+8SX72aMQ1y+2U9kXJ1Lqxen3//79rmli
UKX6hxWxwOzO/LC2hWzOVWZl+1LUjw2AQL5B9GjNZbEOy9b960XhB/tn5wVqeIJjP+9ubOXJjUzp
B8WA3QCjqcdFBuSBGc3XicaOMqE9k0V79RrQ/uLJtPxp0eyy+0nH+bfFIZtGi957HA233FlxLc9T
IYuLUbqChbKJl5RXygYEUUvIIfW/XX0dOzP/gXHDObMcXvKSSmLcFnSrjsExazNMZrxM9jqY0oci
8jdOZf+Z20ZdPDSjVerhZHRym+pa7iuDCqsHMw7/wvYQF7cbV1jFCcb21lMUsCAKkqp8pGvJ3jod
uloIU3WXsk2l5icCgyliUH61Zu1jqcfOb+kDIOH4EfGnjtZEfeX4vGwQP8Yvf1mA27n+nlTyWpTz
wxhW6dHIKJmOEvFn6Ns/zehn90U8KZIiSlCWMzknS4VyTxsG1kOT0spRYZYlTsV3KsDuX8QStK0G
SJeUn/2ksagFs7mjpwc7Gf0aJwQSaytG5b6JWu9VHLZ/+GEChzKt9r6K2XmqRgu6ND0OKSisYxcC
t3auJcDevV0cEzVM/PiXWJHoQhB5rjg5tBmcsnkQXJnY2zQptBvWATBV89C7G7SHNzvgMNyJtNnI
KgW6lFnzA90d3ib88GQxkzaaIiI6kXWdl1mFDfBPlAKPNvyKhg5qDJESLVQjQmMAB9nU5+ZJcLTW
meLQm0icrUHsnDIQ3+TCh9e8Fe+tneRQbXqHvmc3BgqdJvsqM2mcd+UDK5G6tuVNmZbPLFWqp7Aa
j9jYjEIs0cvuiqCDIXP8cb3sGY4xerWmSoUMOftLbmWKfeo5+gPgQNyyWo/29lCxSOAAh+JWQQSL
uwtAWW4i4Uk0TsNqKEjpgcrGdZTHDAlxNZ9HH70WyhF7vpNlWMleNqm3MksMvEPt0K6AhDIYmdgv
dsGgn2/mOI6vUKUeSeClB519e7MHuNMhsCBDj6GigxA9QC42vWbfj1CutJsZO4KV+jrlUNP7ut1I
t74t6qUEFMMR1zsVSpON88r77CrZHMoUyC+g122Gg4SUCav2Ioypq2Z1u63vR4vLw4TJ/BQOE+dX
n25sHqF+kFd3WZ5xb8jDRxMEwm0++tOutblSJ1l7V+BmWuXnOQseQ0EDOiCN5ZY43KFY5ZjKnDcK
ufpT4EXxfVcEr5bra8iiPFNDuzFuf9/0mXPjN1V4zJyvypzJsDiT9cT+G/RKgnnFAAt64gf3WuV4
fOMAHq2JGY0eISs76gHGeMfPi2hsT1hxEVEkS/UWlvPZnq3+sXcznNGD9x5OdQmOINCPv29i5aw8
Lz4PuIduhJ0712ywHu1eviaWsO9Cl35OAAXd3pljjANjd5crp37MIldtjZG2m8bJh4d5OuM56e4j
7GM50vUlzCcGMm7WV5lUX04kiFDwawPDcHGhouemycDYStnUKrdrdV8ub+yafBB8zhChgCcJx7Dk
wAU93CCCEGhaOEkkd+ttmPVnoC9XIDHds2czbSVx9BbyHTq7sjRQ243wLaIMeYNG5x5/Pyv0fIip
/3z0xmy8M5vx7ferZJU7LP+YuUMDRCxkGXfXA+O4BiItrxgpUtBI/Pm84wTGVhVczlTgZjdGPBB0
zfPsJt/qMkpurOUDvx9tghI0zu9X1Y5JCJUNHEP1f3+9NIlL//P9f35NOUH1HUyyfMvX/PPTv7/z
v39NDK7ZjGB2/X6Ilkrr7HlcPQmDV9NR2lktb37fdeyMLXVakO722hm07fKZ36/BjEQnx7++KPH+
+eWN5mUr6m6EpMA/Egwspphwojsgi6BCLB/LZ9DfXoHKtXyie3TNILyr7Z58eJ8G58gqLomVFne/
bwRRytVos1wdimmfoOk954WbPJI3JTrNe31q2U/etK9lx4oER7k9xz2BslI/KzhSkR8zKSr1EGOR
egyNcD25nnP/+x4YtWkt+mA4/L7rcP8+ysLB3758bY/t6JF0REo/8GXkj2ISzbobXikxFqTA+7LC
k4cl80EB7cOeeAxNHN0jCR2cPG9lJZxV6rOQB1z3AdJ4ocU9ltq5hySKmzFcPGYWps/K1Kx5jC+8
6YAd4de6xlWZ7YfhLv1sOUE4620kBks2OLomA0kMmHPA9DoPMIMDiyyiv4B4S8EdN4DeaTlYvLBk
ubRCHT2aNFeOQbhQOlxCDA0nHbEHhKmwIAWC/QxAuy+puysJVrKgr4mXIAJqMcktiIJjN1o23S/s
wQot1G406SGLimtgCzaSRnRbxE99GdJFGLS49CoDnNtsvPlJ+wPBhDsmbBGl6wvJwm5plhlXqqVm
iZmB4kz/MfPATBQ5twT2XEf4vN6Be/QArXurOpytTWjeuTHMZijsj11xMrr2gafOUbsDkp/xjSLx
5cQ1ULnY5/hkCia58DhCIau03k22gcpMqkh0S/RV0kdBI+QpssF8xV18mTgB7igTOtcu64tGEYaf
2awAeaThyGb/kRLNoqzw83f0MWc3AuXePqdZ9uHVlEP0SPdxDvI5laLfAsDAykIrhFm5rzB/yGkz
1QK+wFaPQWobpPNVjd/ZKN6A+97UExJRMH8ENO+Swd4OdpitffPdLiiw6PHF300m0JnEq05+1Hxg
jGv3TQ7ZMJ3/Wkn5V8T9t8TUZLbsCOLy1jX1X0sJsqrM7R3MG4TWdxqSz3Npj7vJ0sQk6nzTS/3A
ajM7gJUGUNDYVxkB6qP9Z9w4U3rMPSxKVEiAlxjr5a66HVquamzYH9SpfIcsGrhs1YFg9D7V5sms
eYV00ZTs+qb+y8S/wnBx4b+HOURZcV3/qA39NpMTTLFSQwCCQhFN5y4lKT0tkLrQjMl9MNEbA3eB
wrnzRcxCx8DkZOGYAFdaEBgpbuek3PiFQQi0/JhlbO6xV/HIwqa1nWX4mvhUSbkKYn6s+13+1Dsc
NStRe7T77rl2e3KE5XDWqA07nIEe8jC1OGYJ+of2jp9c+BAVCxwgmpdhpb2Fs/kXtYulY1IymVL+
tSU1T2QrBjWEOtA6pPTNCQCzneqdrx8UUv1rXmO0t+M9MIJvuI1v8aTvGmglG+7sxyxnFeaGTxGq
VTUNhODHJuOfWuN0a/C8atGe08mTRE6iW0vj51cGXUqexysJQN2XRSvirhrXVTudRFfKO2OaD7Vj
8XMycAlEqXXDVfpj1s1J0KhBQqJstpmLHz1uUeHoxGQvbv01hu2gRbMgEvbA0f5UhqgRrHayV8A5
i83MMLLNwKT1s3GbpXcGtQe7KH9nzv2pfZKFbuk/ZMEh8iznvtIZKWbwbkHEaDw1kEvrIHuOaPCk
5tHbgilEcqtHcgChtZ4Ebmgv1c1eT80TQOLsLOzuFrafhQIgqKIgGiMCq35VfL/tOXm2yymghnla
JvdIXp2DZ1JwNWTye+LlJ7kLrmukNNgD0QIwCs/ZvFSh2wedF0seXG8mVbFgKeXFLcU5rtmLGA0o
5RgfMwqbcWfiQdgXY/XjhbrlecG8Rfibwb3m86H9MvDvolhs3ML4WmywIPD9wb/lHj0gLeGuooRm
TSme3FdKvaRlEz0OzrID//BdyzwNhRfdp7Fzq6i6W+UxwTffokrCccp72o4wOYv2IQXswZCyYH+I
wBJBMhpCK1VX0IU+nKoA2Xi0sgsHNWvnFM2yUGqi3Ti8Uz/wgFe2pJ65veiRx4Y3yBcjcx97H/VR
597W78g4Rsi167EYmn00Rj3zfEppiW0dS+xaO8u/cxGyexWpjWkXC6Q+I0XYVD91MiOdzOzqgXw+
pl2IjcR9cisWQkNSPkwDdvVMI2TmQ/Ha4Zax65SXKb1N62nWJyWt6oVGGp6hXsACd2vL+U0k4lzQ
sEjEFreUD+aADtP4ivTw0fIRGjn6YsOJn8SxaB3sbXprDwVwrjbj4alQ1kiGzf1Aq3zXY4UZeEbO
8GsoOeFb23IbzXOCbzLKtqN4SQjMnAZTkq4Rw63h1k9pRJQtDVOJ9Da/DO1jOoKqVYr2BRPHVmN4
2E1BTEw14cPQc28cyZlhSmkuCEt2wsZkbruU8UMy4c9gckQFl0djjEuG2tqYPc8rw0TaYvJHohYt
JbxwKIPKeGAL+AwZZJNzKe9Gmm9W+BJ2wHXJxTgVNSbsrkZXRVejap9wjr+i4Kp9oznTNC0miZBu
nhUqIU933dmAGTqOxvXt7LfPmMiI7Xs45YyAhAi+FA/wLA3ymFcKD+1VGUfAIxQipc2HSOcve86H
tRe5xAbtfD/5XrkzwQTQwDYBofAgWqTRYqJbdYOZ3bVyeuwsIEiptO6Tik7dMTGNMy0tUrdkypLC
4fiQ+wew5085kc2k6++70jqP2ng0wH0fsuSoEnbqNDSlu9Jsd5Hkp6TxSq78JrridkENojrQsCtg
ud5YXro5xBcgXjpsLiVOPzadbPpUizFprl8L4X8gsol1mcZPY9YWu1jLBXD+6gis1UVMA1NKxQLs
2C8U15UAC3QG+rfB5p+egn54UONQHyL8SAdXNw2dmPzGqIcr9A/MkSZTjaBKXZkugcluKTDlRSM5
Cf0Xe+exJLeyZdkv8mdwOOAApqFl6kg1gaUgobXG19cCu2tQgzbrnvfg0ezex5tkZgDuR+y9NlQu
Y88SvCDY1L3JeAhoc60PIKfjAy+eX9koDYGnQSgx8br0h7g0HlO/U9tMORO73fK7M21mibByUhDR
VlLze1GuaVKOESY0q8Boj0ZmhXu9dPlFFV67unmqegNnKd/xMJ77PPAuIbBnBCbptqzl44Lo9Eys
B6IAkdFzJq9tH/K+FINc1ZrtgXaPtTfqx9HttlOwTFUCbBbeaxbR6Duc8UU3PUTep0i51Hw1bobe
6lZ+H6Vr1DlcQfOuciCecoc/9AUDB4OZSR6htCPjEEQCj86BBOBbG+J1JsyXeCnqsfbXc8HJ+h5B
skE4fiCBM67IDr/YiP+oycficIaF+EluzCOZJsgGo/jN6WkqyxlScBfeGzPVf0TIGPY1mGmtwoka
6h86g2itz0VoRVvE1dOmQg7gjOq3FILMt6JBqe8Dr+DpXzSyULMs46NBVAXG9rPuBZypAlpBjZMp
ro3uZHXsx/0BJFjex1c1OcbOx+jKSJs5NEd9GppbAMs/OO6+erd+VCygPMddJyU4zig7WKlIDm5J
aZBWt3ykqhIz07sYJfumGb2/zI4z8oBNip81V6042fCvTlb+WXu1ROqjoWYRYno/sfYve+4Kgw51
Y5HgxXeFGWaAzg9UJCH1d4MHA49kbtxPGUOfBZlVjeqNFSPbJAi6/RBw3cM6W2U7syEfJ9Xi7xxg
2GkYEYKhVJsZNPQCl0Jzkii1DZqePtW3udY6SiP4KCYXWFP3Ow6wlteU/ApLxFcpx/xc9tEBFiBq
PtPp8JPCjPvVup6uVR/+AbrVPpKTUA6Wu20aSF4gBfmEwOjSF2LVgoVdkTyzsb5H77WOltGR2dQc
HNuxrilyEzmuarP7Dgsj22C9idYWrUC79FPhsiAocvPOwTaDiw2HH7lnRlIN6zGJtsqHJtX1JUYl
Zofw+74YV9gre4EIWsZTE8PjytNBHSMmkVgx6m1CP8DuDI4QeqEVjMP5jF7iGvc1GOIKeVwSoSME
rX4psACsdQnaTWFHJ5ecrZ9ZwHRMAFR6tQ0Fk/kNFXxjrvFMsdhAJEhXeJn8OMSbGFcM26JPYoSP
GWL3E/4mxHpkDfottu2SuADlZhngaA4Pp4R0IToe/oLNWdH3mzB3yIxD3Iec4y51++u/59cxifJi
IUxVEkJ2SLlgSvnXKD/Ir7tNBRUgijBkYcqo9qnd3lpGPgQABEdSer5h5b6UDl5DJFO3YuZddfOs
2fij9RQFg7zKLAO2geeyCPptPbOIKYGDsYI0nmY7eUyt2T/UFhFiWe58ox28pTHwOdvO2QTtrQgu
dJ6IC/JYkgiTTWQlL1PiSEZ7jbPx5/g9Htjh8TOK1pkL4iEq0WrJDDBGGNlf+FL/ZJENyar9buxC
PZiFVvTVlbEZkadiJrZPfQ+5YtQb34teIhIltuyUNWAh7zDYr4r4RkKrGIiq6i+mFTY7CNTDPtsH
BkJrzAcrMwqg1g8QhQ1U4+kMQq+KdrYxv1RVy9uAl5xc919h6+ouRIc6euBB6rZZ08mVR/lNLswX
MZ3fc69RQc3k69R9/EFTaZEaVoH5192uT9HRZUoU3KZUWAiHKffaN3rsb1VJFHrptNGmjZ3PM9S+
BqiLWICBJg4aqyJ+lLH1yrYMdTQlvrrW4vPzbfSqqLvQStHRrEeFozeafeAmimWjARP/3y89d5iv
3QD23ESqUnUCtNvu5hi4ty02YqAdjDP5PIBqhyE3ovzt9B6NZcdjGtyXofGOzphlfJ3sHWv+7jAI
6vg6BQbIobT9dFVwrgbXAPeztxjV7Zoy+IhhlDii9Ami5Btg7fqTT801ziZxrGfEoZD5d6JrHgPI
drvQhppecG7iu3UR3hNZG7G+my0Ws6N/KOS46eqJ18LnEYkD+HGxF7xPIVJkwGri4AQH3CMY3sIw
2psdvwx9AZnD2bm+TPada/wyJjhYjHxWBCPeAjlyGwO4cUmEXBvt8jFBgeHYvXfp7rjZGR/Ycoak
QJiXEPriNvh/U2vvaEnz6LoHDz8WlWh1RC78lrCO8pDRrobM+lQSp4sb57eE/Q7JB8E+bDPr6Nf6
QxVNfRp68pZVE23dchl9W+F7Pd4EYx3gEfAroiVkykuR19H+0SFCkRzU8NRbbGfH3J/XxjHT/RMy
wb85S7eOnnw7BMMvos27KIqTbbBki3u0J3nB+jxxrGFf1PR9WVSQD2nqh1xTazicFEOm8eToGJ4v
HUZD/77rwgJkDHyICJ85mSrFOeixCzg217iAIO+aPrNdCcsDwf4oCQa1Z+OQ9F64nhXI41DQGZh/
aq+CFUsaDc2ajQDckKRT1EAwmuqzWyyp9ojq0OV7nmV6X3mp2A4LWQ4FOMVavWOwaK66ihyTEZLp
0OE5TzyOlMS9C5t43IQjHvzak9c5zhb73Jxsc8kMVaOXmzm/CQWd86/FQRHdD0NRv6tFh8Jlqhko
UMgigjZEdyiLONioGeBiWg3PkllpmhwrDM1nkrMc5MTOivaGn2YPR8BnULZhI88kK0+xv8Dl6PFr
wkIcOnNrg8mLEi6VZxk0rxGd6ZE9KWFgBsOEgI3kJZd/e+6KLREq73h2NlPY38KeSndBQdZ6fKoC
bueKFN4oQGNXdtx/9vyOOMDCVyPjU8tyQY/IJlzbPBuy+9GDDT8Ce40VDAeQhKBqIivYE5vLzTg0
QEWqCD2uPHOYfNq+fZtLIC+oRM5LhAPANwKrOTe42TJada7Em4sR2mk/hwVBGww0GTrD5TthgkLg
sK5sl7R3y78kIfG0YggrCBpMDz0a9TKEa+aNjgszlDX8iCjJSEpgz16/LxwjJXxFUub38A76VO9K
AwUwLtk7z8T/NdvVOkyLJzMP0ktTtB/eGAK0y4jTMgLKWMJeiNXAupVmCdCzsuhWbOR72YBHSMj5
YsaFzbAMADLgcSYh2nJLRANpuHds8pOqvjzw2QQnYhCB+QvYNBGrzoZ6A/drd6KzxVeNigvQTl4u
Q96HtB6iS0y9TmtBKp0xdAeVUPPHk3LWptW/NHjKNnMqakBIghGlS0+NqflqBgKVfhw/Tw3QFKKG
tpp9GviA6DVpYoIvyvQ7ymASYtdaj9PEdr2LrvTCj0E0g9/A/7OTinWB0VVs2HaFwAvf27B15jK5
Jp5zsVBm9HbzVtGKYHXRC+0QIiM+IahdmPNuytsWGQA9XO96jZuRkjXL1CkuxpvhjnzzPcUfTOSJ
okLsVO+CAReUqhNe0VrEf2PhPQmRTM8KBnYWtt6CdiSmmjV+lkIr9wVQlaZsi20D8yYb1aJ3oiZl
4rfus64iF6hvr0GZf2Z0YSvDoz+eNVkFqQXaz/AWuy8BdYE/HYLeuGJkeevy6tGvPH8vsHxum/ZP
OkjSw3tAUiPLT088aeIpbjOLyZEmDuYZov7EzM/2ICFlm4lFMaG3HixEWIuElhOs0qxS4i6w1333
KalkXHEuWZoOcSx5Yz6m9I3sK4Jma7nibKpZHMgCPaf4j1ID0w4avRc1ptbOHRMWA5BjAixCm8Gr
BYUNaHFNEziTVh1LGAlzuacVYNgKi7QdOpYBM8WBYOGD5T/8bsD+TTgLGnrjO5Q159AT4hDE6PFH
pDhTQkVUjBYaERb1G3PQLN2T+GzFzpPSatgaRvwclxyJhHN1awI6dyQuWfe8aZ9OBDWRSB8+7iAH
VzMz5TMQ1pUWi+dXonfJphwwc5Z0q2f+5XxGwuyYnXtIMPuYJeN+2wE72QPn33u55axU8VEW9rGJ
c7ZwqfmX/B801uW8YXySkCFmg0/XlrdLXCu7MmJRhwR4JYzWdDclikFyB8kht+LFMNnckT35O85O
vyPCB5AG8VvVWIDCEsEbAT6fCY3GNqZc3URk8JHGAVWmSTZOxAhCtNbffMqH3Yz4GCYpbi9DTmfi
2rJtv+RWamWT7ZXuxogpEgtFw5wjmPWPtduoC0JIgun8dq8ycjjYVi1pdF5yx1v226n5hIOFZfwI
1DUvbcrQBJBCDRdj73OEsOulDNPJ2Q+S+yFmJjpm9i5XNkDGQTCXE/KPYiLKBDHecOjVWzmSGB+w
ldVwaDpCyt0ogfto2UiDMs5CQuwX/QR+n7ktz53xhPwJ3Z+VIRxoTiUIeDgBrLTRXD2MusDaAqaB
V63EpIGMXgc0IVHNTYDaC0AxM1D0OmKJomexXml9sgVIMrWbOoxvYWKs2snXD7210KxA0nQVc02w
4HBRFxPcMI1rVSdvRbWprJ7pkcEfrWzEhMwfGhjQ9ePQr5uoRt+Z0zsgY0BZyDmOI5Fx8OLi6OPX
YjCuubuVYu63UQp2hQ8qerRFeZCC+K/Gx5hO3l757IuFp9PuZ59l1OTj7jR6850E3KcR7ZDykwpW
i/PSzQD1fO+zmQNMR5HHBKWbT0yQ8BAd26THD2TlvNvasfD9BV/xCJUsMm+J7ohUMbTPvKM5ijHa
wZdNTnMPKjmxfFoik+rf6sQ11l6PVYjgwmJeHHAyXRVNMu/aziAhzcVmaXvv83gk8ORvVRGx4uXD
vkVJUGZE80UBnZHOYaj5CR6RKMbkU8TPoQ9GKe9GccxEe24yhK5NLwmpIZ6UTQ5RdaAh8s5v9oow
Eohy1kegXIpP08T39K0SyGcUhg9KURd3TmpxDXm0u/BZpWEDAKpeBoADm7z5sifzw+redRHzcLdL
wDg7a/p3RUZPRjjgZBCFY7InEDF1o7/gcObPhvJqk/WGt5eo5iSzr4M/Or+lOZJaAx1VR92uUOlz
r0qw7liUqvLI8UPiuSGrXe2A3aklqP92Sh660GH7iDgCGkjO+MNrdjV1X9Kn4yZuHTSGfTEcTZXv
lAMeKkjlqxIXp4ygn2oGJK7d/pWUnl5lxkfi4fY1opCp9UGNlEweavnjz0Z/iOgJliW024Rbnr/4
4NDErWVv4E9On/PBA6UwMqw2mMVlQ4oHp2R8w7qWANHNUEn8ISEPcG2Qh5bB5KoEShCg7jSofOSB
WRBfYXQH6sCKS/DkMkfn+ehZoqAh6SK3Z6H50KQZsgZ/YZDDMBFMHg23/60tpCz8YFBw30PxiCCp
jvukALXTLhSH5C4z53JjckYXxfw5OtxPtfXccnOlyCk2uU2Z4SAiJ/QKtoOX4TkRlm1s9DZ0mjeU
LNRSdh6BDOQqczFsdCyFCe1AzBBUmHvn+bMbmIYQjI22B70qnMd5PXc5eQRZjrm2ah7rHpNaitw4
Hc1Ll9TbWhESN8VoBQCS27zB0gbqt+JPvCVDz1Yy6Z+knd9MXYEicoeT017wrwkgm0l6clX7XjdR
elc5+jk2610oKeiCwSt2VsjC4qeZh2bn0MSvChKWDrSlF5kCi5JXYZMFOrMZx+TM2W446uDr7MmA
lOoYwR4rEfRHD92w75ifVV7tSLSfdvaII64Mw+s0Y8s3t2ZFaVNy/ayaE3wUXvaQhIHJK4+TB9TE
G+2MVCzuRya4l0YY4uSVsmZoSLRY622mXP4B6euOFDGu0+1LkT9ihmz2opzto4leKvMRuIZp+RRG
Fd0MAy7Vo17UYX7E04hEvQXcNXtdiVJ2OhVFtAgM7QP06jXyv+fYpeZD7HBCR/FXxS4o+KYArI5M
h/Q96s0Z99qTzgWuVAbs0gU2SCztKmTPvx47epCIgASRDO2WPduaLcq8bVKkZLoEWQOCP2mgabZo
5FnA8D8P8ZJf+6eq5fIkae3oCQqwvC4QO5ufU4IMfLKAxSUj4rLBG55DeORirp5NCahfKuunYddg
ZiS7e+V0lsX4lNklapmI3b7bcRV43WcH5Gr2IQ1GGeKw1v7Bj/XiKAsOOFkGLOa2tgmMLqPloodH
CkgYJK03JSAIXcmqQRjVsQCFDkEATpluHwEhXWAPFUjSACNmBr4F1ijHVLnfZGqs9dIlTmROsQfv
iI6PrtbIjReSj7COXGcVB6GDDY+M4sl7SSQpHInAhKWS45S6DrFVZGFit/MZqlh5xb2HbEqU0jgM
oUXCW0142OiBOJoJDdro3FxK8/KoS1RQZOri7updj3EpOV+BIjMZrAWBN93wEnfvqjCDdSLtllCC
4s+o3GYrOiipbgV8HfS0RYhhDcqQtTL0R7Ib04lREh9VRubLRt2sDj8krq1DbMGxqWP62S54YJkB
cFxS4DvtjKzWBjkdp7/Cc8lRDJbeUoagiViPBWBbURV/N/0xWFxnmGm5kCGsjHsSeDZTVX9P5vCG
gLM7L/Ne2AV/fdyrp7ZvfyakcIQMdO3WijXHRRsNq2oy35XuwfIGYFQLehzdMsQwpATNxVkz/tsK
iqSBH6CALhsmNkmHjh0HqpmpEthnPlMvsgow63EvQvu3tr1HZqKPKRnJq8aW+yqPd64JgyfC+4E+
Wfz/rK0//zfWqsVrQybZ/yFqax9+5f8jZ2v57f/LVyX/YxquZXueoxRppVrL/47ZEuo/pm1b0vNI
erRd9lgYnP63tUrK/yBrNvmvXM8y+f/4r/47aes/joVDy/NcT5uWYSrr/8VkZbr6f7qKbEcrw8S/
ZWM1MC0Uz8b/dBU1LncoTPJ8rOoXQ+KQ9z330rtBvg8rsGlk5FzjzuXF0924D4n0EtOREp5CySTF
vFLlJsW9uukSBm7SxGqQuuWe0Evqdzsed07KuKVUBnhVF8hO4xZ3XgOZn1Ees5qHSJKjgI6yufSh
uXM8w2R06F11OWF4MTEJOQQmMi9V5apuWpdgbgO/J2z9sgPcTqEMNYM1S+JWly4+pOgPqYMpsEIU
oKklm5PJZCpqfv79zczACh4Ha8kfMEO2zCxSzoDwSNZ04dBDQMImn5/oUs1dX2XNOqt7Ji2jrzd1
iF5oilL2UgF07jyH+Cj0d6HBcIkaL4JfuM1vMaL1iSXRMpLADMAiwOtnMwGhWGFCdZZvBzVEj4GD
YJaAVf4+MUmZ6Qi8waQDYFo3H81cEFQTOOhddcOqnsGw4LdN+6YGow44y34cZhBhEhrxHBv9c1tA
EQV11+KsKkAL+2TicoiOcf1M9SJQzYnhTk0qwTBkzvIUDFl6HnsvOcdt+oHDj+vK9u+0b9tICMOn
xKNYXxmT5mjlR3Vh0bTk/5R3jLiS9zwAnlZxFxZhdi98ye7VcWm70ZXtu3iwSIDeOpJ1Utw3jw21
/0oJGlemK9SJUf0qyowroSLn2qrBGPAT+wADddcmrsm+U80HIpdXZq68O+0xG2Qf6ACP6roVP/jo
vhEyvE8VZikrsdH1L66xgT3QdTDdc2Yz5FISBv3yoJTQQl7rhuFXeoSd1xw9OHdeMF+oRph8Tf/8
KsP8Igky1TMWEVnkRC/m4XgtSwgWU2MwM3YixNtEGghF3Jzwaka206Av/35JIQBUbJeIgmYi5acg
b/28fzZaWZ5Es/gWC3FvSLDGhpPa9/zh5yHLq2MwcMNQPL7wd8BKTbrppa28uznpGQqzcN3i0AQL
XrM8RiSF9lO6b0Y6uJvBEs1vzDDFBOkXzuajPTsE9EAfTgwCsaRq3jU4lYA5bW6O3ZUqvTyOSbjI
LYb+quhQw2n8sqqyu+olPKchyPrgoX4ufkUOx+rfq59jxNi0fZdBh+iWWIlp7cjKfkgaQJP+gKS9
1FF+NQA+TG28s2JYc/9+HoqVy6WjGnB6CyDt2XDM5uyotjkvEW2bOUIHQ1w0iOQS3kLojrt//zQk
AvuYstyN1NmhC8vyCMGnvgTWXF8Kto7E8MB3yJCVrrNgZNCucBztQC/cLBWUIByMU6/yYatdGtvC
b7GBCNQdfJCpwBuKk2trydR/tLP61U1ZRNfRVL3UVEoskjJ876wWxkLmGJm8CX27V61kSxJLMPfs
e6AtIEWsR/O+S4d33OLNhjlkckY8Gm+8qYtRDdc/DntIUkGGhEhXP3j1+xgof0qB1dPEnuGG1Bt7
gneqHRLkYiswb2fEge92VaRXz0rIabXIUcgjG7OIEe9zv0zO1qTL5yxXRyTej77TT9vC9v7UzI6R
6c7gcIPfGL6GIxwSRwjR8oTr4VrPWIk0aAYLJyMEpmnJvYjQX1aNtJb1APDtpK32jYQL3RjNK9PF
F3S/P9ASkh3wpmk9LVrX/kXNfG0k3NtmtPgJ5ozEBzhM25ZIBMts9SPW1+ksCnjvbmOMJ6Z3FXx/
uBsw3HKmelC9iSf8w4D6OsVZ/g09mE+6IrfroZuck5+RsD5qVZwYOdRMCIg3mVBi2FjD0B8RwYvI
849RgQmZpyX5ry63XYeljtmPj7OdVGSvT77LCKlnL9KvUODfjMMu29u5PjWVY8Gy747EMZ4FKwY3
PldGRZcwoAwoJ/wCdmKIrV2RnxSM2T5MMonmap6B+zDVgOPTrUIsXKh2tzYrpdWg22TfsO6vMk69
iYUGlE5SgQ2Y2NKBlx7d+mVPULEXITM1D/86mLg2Qcx7NWuNGbErdjyeq3FA+VYVwWNsH1yHcXKj
WMIXMb+4uSZlBc1j7T+Hec0i3UEBxKNP8C0LWH8sbmbkvdGaTlszUACSkcQgZ0N+1xGzw1RrZlh4
aFTwgFRcOpTUTBq3yPQWSjfRFtHYnet6ehElvOgsAzZu1ckTYIr3tp+HTZlA9DY95rEEgcjiPQe/
3rXdk0DFzaj7Ge8+1i395I3j3ihSFsF+dqt0tR8qejzZulebWbs79f4BRrRrXKYo985T2JjQpfNN
5XPhG+WnMMvFhPNupUHHnn+hqIaKxraqLP6aM3GBJsxB9MqfXar/iHFCH5OIA6X7Phucgg1XpVZo
mNbogtoNCrNDLpl6txooe4fYenJC1AQqnpEbeMa+ZnlJ3N+nhb8K42f+pVTtgTcWEdAqhWE5JEWn
0SgYcqeJifojYWyJX5nT8J4P4DuuJ8Bfw/jUtAnZZ1EL6oEHQ2IC2kdmyWMDRWYrLJ5Sx9tZhRjh
aHGHQjk7ZTk0p6Its40pAQf1sQXCmSmNgCm55UP1dl1dtUdZQUyvbZQF4AB3RRLap1qULNmteNtJ
vBedO9onN63wK+sUEqqD43NMGvMwlPMXCJaC3N/hrzsapFfXHgbUAkqoYwDm86vmkhFqunFxo2xL
NGPufO369EelseZUrhV/qzVwGwIM8LpuF3F75xSXpgQg7QQGfQyPDkur5KkKeWqiqPwKYvOVU2SR
BATnICwehUOu38Bw+w+qJNY5AXTcyE8+SULin3r3FIEk0i03b615xYCQlQy4sdoQQcXq1/0Zy+Gm
OpLo+STdOxt9ALv38NQPrKA7TCMbvyEtOrMlYz0YeiMTfoN1VTAF20B7HuB2SK3tND9U5bRXPsEu
VccqMHCi3ZSZ+hRPJVg9J7f3oDnK09Rnp9QfedgxtvMXICZIt2zsG/9qOfgtjHz+mmT7MhFY6rjk
42VT4m6cho+9oVagiuEaYm8VAyFaiXQ8p1GfbF0FxppgO/jT/UsgqfFglK1tVX1rs7C3iUPACng+
RIHdKh9wU7MFEIdOdGwc+duZvnnth/qrAoRLFKGEvDYhRWXDzBg9EShcpHuXNJ53neqHdslp5WTY
VEPjrMxpDADbIchAU4TSFtl/0TzZXmUxDihus+5/K4lFAMUIOzxNTBhiWT5dMu24jWHizH/tnCEg
gXsLV1c9dDpnt7hInhLkJGNoPmKIWLeif0PFuhJ6eBmK9G0gX309lJa/T2JKDR8Ktd/ECXM2iA29
eDRUcCzagK+EeB9rGg15PJ7RX1MN16SyQ2EDqjJGZ9yH1qbOM94qKCUb5nqk5xhsWWpGcroGMRXy
SjvP/RJf0SU2Sz0OxShKq+NkWY9dtnxmZNz2A4+qMVvEJLTzw6DrEx6nd1ewNh34DJj38ypX1cTK
2o5elAyPpu2/hmJcj2V/hhJgXRpVvjPJQbnBwnxbWXjsG+aAC5bXC0uCj/qrHmKq3Sl+xdmwypyg
RQDnkmEoeIdm6R+DUoCRyoEV9hODBM/p7qMg/po4mmwBgLod+k1qWT0hBU11atLirkmqdOs9KZed
fxDOz9GA7qqrRsqk8sPxvUf/vmFwRkuvkEJBAdLJKwZGTA6DvsflAVIo+fUK9oZOGn6NJWihtp0I
rulQBiKGG2AoRp8D7QofF+rAdpavriXqS42RcyqcjznLvloukXXND2TriPYQF0VL81Ob7HEzSFW5
eUxSb0bm566J/QO4XHkGdFC8JElW4c8q3hnffPctCmCGa93ZL5Dekk/pGfemv1yADvvBueYDjAr1
EsT+NssWvWSwiUN2fVNBLVcNziWlnTJmlqZyGYjkjfwWBjVs55PdAidn2SWc9eRiVHikEOQBnZzX
SiVvEU/+xIXKSTt0fFlK/SErz7we8zZW7oVN1FH7DdPjfnrC9KbJtcmfndHa0hjLPXvA7TyFxJPU
IUioDEyr+SzN5Lk72TK6BXSgs5e+UsrC80zjXbIIlctu5cm6R4MzX5ech7m5JLqBmTip33QIT3B8
PjpvCh5EXn+FPmPPGjDdKh24t4qOb0+QDYakWq9mKYictD1/jX9srwrCvuo5+kLsOl84FwCszfuY
iyLiekwl6xP1aowajzAy84HhPyTryLqjhESxbr+ip6i2IJHPOt10VvQc6yZbQlX6HP2LX2G7l1a3
j4KemJRkrP/lcTSWsasIP4QIEXIxCN1sdcBE1oPSt0r7UzXyZhfV3QT2aJW06UMedsNzlxpfdl2u
xpDUFU9O6WGcOBx9B37+XP4tFBsXh+EapiOQn1qx/yNLosY6vXYMGxFrPV/afrgvHZv6E9+rH5aK
CRvPdFzJ5RJ5L8FOJYQL4yUuLzCfp3WLOA1JdcNGgjnbVDq/iZtFq1agcDB1cjO09d538plR6DU3
a37LRIRVjVtrkf9k8TlQgoCxwhwJnbovkqbc6CMsVNodl8HZAtdSsX/RBDV3NpzqRttv1pLoWzeg
pQMooJz2TNe4N538YISUlENLze33BnUPi/117uuDUUqfMJf2hKsdtlXankLkPlmVYboqUrLXZu8W
yeHF7JYIBzY1iYPSJfCX26Eu4ltODeJoavepHn77FpFZ5rnkR3QPXaG+Y8kc326KQ9UYz6FrP/Nz
PbXQyLZJV8GQrmZjp3k5a9P58TL1bhuagSV8d97Qh5H1z2Is4EsCmSOTlohDxr3joJ+x9PCERfGD
YttFNIF1m/pb3BsnZdK6NzLDidRjj1MPZcBgeBDdZ0j45GjKB8Ov7QPCZ9VRCpCU+xj6Psa60V6l
nhdtLIigDBbah6AO3ujBDoYR3HqDaDjbbRmhhyeT3WPq+sa+HaxbnbMOnZvwIUvSnazQAxbNQPfp
J5tg9OvtkBnfXuo5V0tcAvK3tz0Tqo20K9Z3ULmF9xP144OMuMNC9N55VP0E7I7RY/m3os0/7EwB
xPkANPHOhPwfZ+ZP3EL55TDCr3vvFFzBZYh/xsqMTyv6LX1Fgtz0HHZQUcs2hE1BRBfVltwG00sg
cFNVuTooWTFU7+f32AzfMKyWG98NTropqiPhJ0CVp19Z6oe4NZ8tK3gRxrgb+uw49TOBgwO6JIll
0qUmC414i7KNV8a7KQnsJphcwqdCnmGheNtqz76T+SMYgIeC+ITDUMz5sSuDSx4E8cUYvkdFrRWy
ok2Q1E3x/F3VS6mE88wPGSy44Apjjd2mykmoiaCe+wtNHMmF1hAJSot4YKMir86m+NAS0Hs+cp5Y
PuAIiNJbedByBBQQFYdEJ2+dNp4l4EMMFRLwpTYRcyKEqaaFhV99m8I6T8n0lBIFZRX1Pg/zp4G2
f2fC5NxCIwu5ouuTZTS/ommKXTA7O0MVChFMxHhxCv4Zc1nfaRMm9D165lU4zw7aaNVv8wdzKvWx
EN1byquFWcldLMDRRSxzGDni4oqLYd1p/EiavoWZAmEnyMpJvmIRx7qKuYpIcrllLuSkk3kKWA8h
NsofS6acoRrRxnnRT1BFHG1Y2+Da3lBXrnSx2A8a8ykdBKmRRQ7ColMHokV2/oKxs2jCqbHv1UBF
YyjVrLuEzCV8nZtIxfZKPeZvccgDzIRm3fHj6kYCLtFeMf14xIPwsLwaFkEXREIRCCnadyrIg5cI
dHn23gSJurKG8mDJ6dOYy0M919UKLSggGy98c8MKRU4231s8ZCvMNOxy4vniOOFbq/rsQsjnRtad
WsW9dcmdCXlgChx0QNYJXyCvEL6otjrwtTtGGyykJrgcxq2rHZrWUP2KTHyJlogjfBu8q4L9BxIv
0ezTXt6XIHrsuN4XIaofS7Iam+L0Pvfdj2wgckG6z3NcfRdwfQ5Ssq0iOx2n90vZyXDjDuCWyzz7
qUvjUJjWu1EMjGiz/Gjk9rZQ19hk+S1D7xXFzPs82OCKanbC0B6JmuwS4JtsflfJ1TKBXfU2lvWi
uWGCMnbjeOnwaHGycF7PbOc36YQdERICWlB/qXji6immWMJytpr6kZncjL0uNJGAqIJqdzmV84Dv
wPMQm9Sx2GfhCHXYf4k8ePtBRiVX8BX7WHUsi8dvIyUIIo/NP2LiLJlF/k6YhIMGEixekepjjl70
iA4FpI491+uqLW7LNsqyiRson3udyH8bVS8fn43OpgEpQlZE9mDyyUcjNyQGCcUiicf89F+Undlu
3FiarV+l0ffsw3mTQFdfxDyHFBqtG0KyZW7O4+b09P1RWV0n04VT7gMkAnZ6CoUiyP2vf61vZYPx
2vjm06gzbMIIekU5fsn14bMQvJuB969siWINR2MTDxlN8E9TE5hLLw1N8BO8jBlIEQIs1iZxq6vk
Ph/QIqtkdRO5ll9K7zscjm3eBUdgUeU650i8ZM+6GJHziFOSNiCLm268MiHml2gJt2SGLM83sUXh
5J8ERAWcom5x1/o+LnHCfAX2EsCnpy7vxh2nnaXX1zapAB5qSnAMwWY1LKrZ/sqV3NC7VaGPeBvd
nLBS4FEF6kWHlnMRUuWwblUvNk6nbcVYjKt+yGLkFflMvLM/gHEkDMGF1RYkFgCt3iK6eng2FmVH
KZ6BpPlJvyxUsPheZIRrjKE8jiG6lK+5r5HlDQvLrn9EJb1+sZMdjLp58ICU4FWdAe/KJvClG4jd
Y0zONHo08kRuLcY/YnmULE2wTwPWwyu/ypjfxhsavkT/xffsQjZb9LJl/SgJ9pbDcexhJ4L8oSy4
KLx3tPIHnVqA0mF8qpsfTgv2Rgv5Eh2DAT6UNRZjulWEb+xIcGA+IO0M/oXDsQXBZm6qEz3usNp6
tbx6DkiG4LrX4wykGkja2Gm/z7PyyfZ4szXOnS9cAKFU3IXZe1NMMPMN1tTMyRgnbA6PBJSB4jLt
zVmjsDCeZa2+4RuH+o1LwJfBiVj8xWhScaoamZxbFq6hKr3liFS3NpRxn/BCdWnjreNq3DDo9muz
eHVZ0y9CmilDY0P0LtzI2VMTdfK7qKBJkhQtSPcwszbDuKaLjwIWZLrJxrrjwPlkYsCaA7CVmdL5
pipsoXpJtDBa1YVPBqA03gzJxQPH/E4kw12btoTCTLpm3TrfVnWFVKYKB5W2eJMFHX4UNDxX4qed
pnLFBqXAG44k7JCwOmrKo46r+m6pMTuaDIwLcq7BEpjMFpflRWkeiSSy07q3LtLyoA+Q7AhtHG2P
SzEkh70ykLdjIENDU8wlR+0+MjF3FhINzULDRbplhlubqn5LUu+xSkyaA0auO83wZub9Xte5JKeQ
4r9i1dbdZM1MW7O7ehWX4vLF9en7a4kMsn/HcDdgEwB9S1GIxAhQhs1mSGGF0jmtiMxT45UfYjAa
h9Tc2WQu2Ak5LwD06GBtrK0hXXubK+qdbYWZpx6SfGup8jA18cFM+hsHM/Og69Y96dtPDlr5ggv6
5AU+tEXfgN+Fe9210utQu1gDBuu7ERMLsEy6yZO56i92jaVDWJboV7nqCqSctAcMEnl0EjHNhTsD
I7/vwBDqJlKtAjdfk38qGgaomuEuHgjKJKamH/d5zeELFPRPdn20/+liXzKBENBxonUqaFgPHRLx
2l6zaR0FZ72OBGelLA+eSjtvNyQr1YG0lTpQ2lPCEot/+jxn4tk1VKds3DoNCnYqOaBRZo+DOKKo
z9XWURd+mnpfr/IElDHEkeqkuU7H5Sh/a+BcbsdEwf1lq7f0DBVwiRHfm75z1n5IqWUlnBeDN90q
KZxzbZcVp8WxOhSiuebj+DyG47uBeVBvCe9bVMnKWH00BUDEKsVWkXX5Y9M2P0aT8KTVFPqW37Ma
4PbiGqPZrR6d9i627TvbCMUCIGSySclECT77e/w3LxnvkkXlUETfgTquwrI91MDkljJAAipHxmJV
8zc7WvZKzDPcxCqtDp4DGSEKWXXqjuGttDrpDwQDqabojnkw0uojudKxvLDbqTnEfu4dTGxYB6vq
T60b3itJIkum7hnTW38AbdyRPs0UNRhmcQhPX/93KK1LZ40w19sqPrX5nQP/fmGkPjUWjb41KQVZ
hz4oC+W/dEEBSiqo3zsoYhF7W7pg08dIDpyKASjVs+m2A7t1sPvgzoZhhQmb/hwumDUdVuxgsf2s
PR21sbKx4dVsYVeG0IP1IMWzKqtvSce2gPU1ifL5wUm3jQjATtTZYxEVR8C+Ly1L9k1I2t1pmwu5
knYrgxIZw9WHdYyDvJdYSkCUPUHrmN2DoSe3lVPfhUFmbZmfrgUdX22RbpChqVmaqECQeVLv/KjZ
sOVlT+4hE/Ya36XJrl4iGVvbMo8kXXjHcVJc/rONJav3rKKsNBzlJxG+UxPoL/SujAvZxg/KaYLV
OFgu4GmU/iaXT12W5ivicd+yOvtm2wzQOGBA83XmOmLx61ONs7KMpN5iU1kxBDyyPkTqNeKbj5w5
IiEsp9CKV1ASgJi47OgK7o+FSQ6lnwb8nnG0iftbqpJ2XdRoR4rVzFYVNcuL2PxpxGpjDVZ5FbVT
rvUsPUBfzfa+kbzbtN9Yam5INMBTRLp2YgQh5c6wPYQDoKBZyJLe9yIj4V5k6TfwiixmwvLVS2yd
Ex3Gau5E614fzpGI5X0xYMUh5UO9wS71kucphN2BFdhZ4q/WAbS9fhkNywQ6TyUbSRqwJCduMqCF
wSPrk+ZAJSFpX/NbpurZ40YX+eBS6TCy9GVFUzarFCOaT9N51Ps/c460Gxl0qMdzEZBGgH4ZaxPL
ea27G+JCw/5EPbTsdSJiVvnRjnq0hcX7yJBdrnwzO1G79CPIfGcH9I/M+RwYHpkH0xbsqq3tA9c4
B675YbojBSewSWWAUm4l1BR1wAdk/BLZo7xAsyM93CXjIc0fAqU95F27c7xR33Qh97bS3U1BS5jA
s7xdmpXGmpf4M1QRxw/Vz8ROOn/dXIDBl1yXseZLr6LEczg3ukWtpifZjgjv1vGumjTnR5Ub55Hy
edelhBIPOIcQV+zDYvC3cTluNE8l29qotlnTQ7IGw98X7hlfKkn3oT+2VHI1PTKWE9RUuMdaQimn
dixYbmJwwHltpJwFMb1hDe0i46kAMuQkzypx0z0Ld4bIqXYukYcHKg9u7qSX57ALOvZN07nlTGtH
vBiG212ka33AIHl2vOId56G5Vrp8EeOhnHp/R3GRt5Ec/AYHu1eLLJPOEkGtPhLHbpYgOiAj1mW2
izok4N4iJ+ZI3ly3VNfHS1fSMlwExwQmITjcaJN71DJQiIpIDXpgEVv0PWdG9NhXnMgDgVfGFbyD
CnM6ztH0Osx3aV11R/w6O4L+zhIG4o9KJ2hkEqtd9J18EgjNd7RHEOIju87Sv+Kk2DYvQUCcoWxY
hQM+Evu2RikCFOPilCv9ITl6HfYYLQjpKxEcTyKPMde2MFBbSfRh2M0PgJgDRYAMFdNgHz03CvZT
251LqPJCtdWy6DGnTwo0rcQtRH3XpybIUjrac00L0b3OdZKI0nSMexwGcdVuRQWYuezSJW9Vm/1O
wRfhsfbInH4bfAfXSwV7jbzYcsO1+chBbMcRW0UVl21hPBl+t4ljpGavo5W4ZA+1Uo3tLVnCU2+s
vdKZgrTc7JM8qpd1ypqaHB3STLnxuYoviUATXDYxKaTPleazu4j1ftVUxrDtOrLNU0dzNlP6svbZ
o+CA5HNtqUtGRdrBrphzaghMUqIIjuWw4wIanz08zWz2TLb9mUHbHdyAu1k1N8aaLnQGJlQV/r6+
QQGJ0CZaHAWuDrnal9oPQB4g9cFIkV6zWACgtAbAGxBtbzYUACzNGges2SOedvKQdiVTLZcL4VdL
1MUfuuu1RJwEJgTmZUBf3LAqhRVWw5djbJxKfxukPHAM/daZ9vd4lkmq2CbUZCceFS7NaxyHQFI1
MKiueBOACoCQBeSSFdKGRVUgKHmoKNB/91oRWIchJr6DHMtNbcbjmcHOmZK7KBP6EjDzjeCvP3Pi
n3RORMss7z0GWD1bFNo5EH3G/an81OqayzL4Os9LUIVhUIz6Q2/xiXdRkHH3F9/psqu3AEC/d0Ct
2gG/bYXIZBMcXmmjYBJvjLzc9Dkfnjw9RtTAYvPPiGp7+ha4p+S5ZuuRypDN6CL2WB32qdauQ/qW
EINoNDp/PeRlI85FI59zBtqQk01aa8c4yjNk4M5b4cTe6ZVoz/V0AEvDnk33Rgxl+biq1bCnfcQ5
D8MUbtq+MBZg5pbanPptBUEFuqewoobdqUk1tVFhvLJcyJBVMB1gay+jWPcP3L/F0tFY21Brde/q
CTyp2LtB3SmO0aTuNB97ets0x8BBTeI2BT07B7WvRqw6JCFrkAUQbq7Fia6IdIlAR7Dfaa92SR+g
RVm7y4trkJqFGLSccO4tS+AwB4iU3/UY5NLofbp23y5MNbqrOP6BCB8vOpf1RN7m9M6I4i4x7K1J
vhMbMEphgkDcVFc60CKYK+AdVIkwl7zhr34yqYxlFccqD6LMJ57z+A5qNYVTJY7yydRW08+xoaYw
aaj/7vMjkDA+ufM+ONLltHMARN3GWWJuiO+zCQyqY6T0flerbj2mprs2a/2NDU6+pGyCeYTyrdyl
criPQp3BbGJO1cnMeg6h9tQvTkVDHV3OBxueSbAwLS/YdfhSKJYqP8keUvvABdwP2AiIaDowlpe4
rdi6Z/aJzwae34KzedjKK/Bzgn+ziTHijQeZ9MVvEue+UjUstZJWFCzXZEVJcgTUM5oYH9HiBBbA
nkpBRZHwjKdBUfA763FIAlKMVbsTtgO1ItWOTdFpx68fOXbHck63sw9P2HQ/YUNUnNPM8SGxU38r
6p8dXouDqbEvGETLclax/tdn4IipJ94emsCr0xB4qfEnb8Msrk6T4ZRzpVW5i/vpoisa04aWOYWs
xLqXfEvYFF0Kt4e3kwi1D+mNoYpr+BwCM3nXgMGlvmXcUAYgFffEnyLAdw9Eeu64xEQ0Sw/tgbPe
Op540WRSsVXnQD7MZXW62QxX34Xy0xIZagX7hFYexhZHlRWU6sXp6APSCiPEaJnInZ57GewGpJri
Z6DT0Q1pl+yddYdhQx5HjQZQp4ysVw6d45rbk9qBdzRfpRi3oGk6CkwbB4eY+J5Klq9lRnNMU5T7
YGQdAmLDHosHqlj0h2TejsH3WWl3Uicti+n8WRtQECq72A2NeBZFyE1wMk6mhUSlbXzXtSCrkRc3
U/pcQPvaCLcCG/kgwAmJttI2tj6aXOCyaRngU6sS+aGZxR0BEUjg7r3P1mgdeib/cOxdGaXDo6Kn
9BhnnblIMODSoZdVW6+GAV9GQXbFKZ9do3bKribkzgNmJ/Lc/OzrfxlTHmDBcZksBxuIDuVjmoP1
vSmtQ84E2HROsR675AfraNS2cTZn6XC0pmp0D5L2owVAWFrIajtfMtQd8BPhEDGB0PeWC7TCx9lE
CxHarklto6Ge4pnv0vWwo4MohQ1kJO5zX4TXtIRXynhAxaLEekr8fTq7rJFJgigaqkW3HDD0Mphh
SXKKyDiHQdLuKOFmn9I0jABcXOiRpkHQbvVlP7qbxlEjIClRbCkvvAiulqM90DvD3f8ce+07dYPF
IzzVt6gtBVb8Kj/I5ickrIriwXNfID3iuybUYxbD0UwaTECRRNcd0JH1uD5kjn7TTJ5O4VnPFgEs
xXUUXBsgI7qLaw+xtjBHalfYoRPQNcI9JKD0TGtBem5AQjVYurn6TatBo2VFiL7bYON9IKnutCi6
luTSZBUsMeLGWgoudZ0fd2s3sb6lTrjTTLnHU00lK/aHhHXQIS/PTem9GH70EseMsAXvpyEvQEPH
tr4KgJWDKU+GA3mPiMak0tqUHY3APeGUaPiGFrwsK5svcORzKrkVoMV4q4LA7cpINI4ufQXRpMJ2
5JXASLT3hIzKwDiiAehf1zrdZaM/vOe9+sDxWDIeyFNthq+6X+V7bOr9QUvn2dxR51B06qwNXr3h
YJguuSMBqME0CD8Ib5YQIbE8m8Zs1O4cOqYlk601Rj7wXe9njcFlxAdLcCvGkdNblxxKlWiw8AZd
cjYRbZh1dUyib1rQuOuqAhwvSK334F9ZVoEVcAXDMRgsviXTfsCZg9kHZi1v9jF68nUQiKw9j1Am
VvqQc7JXfL8UWefCsSGz1c06ajNsy2LlwhZd2Yl1dAHzL/vBvIMolPC9sutFF/UPVDTvEOldLIeL
MWrAmwZnLSpgp47mXaEl15AyANdi8qY3A6cabRGqE8+tSvd112prUl5h2LCWpvFG3ftl8uLh11zV
vLn8W+SgL+gayRGp6mNYd0SBzdPXXIlz7mFg5Wfp8kZRwdnOleQQinxmYVhxc+qb8jP2SigG/Xgi
eEWENatZa8LNqzIYZ0VhLo1K3qqCxTJFXimi5yoqvHNheu8jityMVcX4oZ6HMH51hmsjnvzMrZch
bu5D46YfFIuDP8FsUHFYU2kLuiJGuYLrw8GUz5LO1oKPBwJ0+dn6AWIVyoDrDMnSStNnlhLhtsI5
EatOQ+SaTr4PRDhm1lNBexRVAB6IalkutdqmM3HqOvNivHgpQrbpcQstXdWatU4wfqxZ7cPdQ+/n
gOKSoNTKBLxBvJvC/rWrOoKSDupQTsejGdvq6Pdaw3EQw/TUbgGD94njX3GqclGqDO7hsZxQvxwP
E21/imli2yTZ0F6+HoQTyH1hWc8ON9Q//lemYo1m2snD5VmIc+yPw9EPzdXXzxp/FOevH8mIRfPX
j2wfjx1mZDSdEcHeKYt260CdEauMvgpleuKUCCgLqR3iJO94f7rmdMmkCwbUkqzC55/+34eoai82
1VMHP6kogA3VuJGjBE/sNewKyzJf98qxzl8PHe53kSJpty7Sl1M74j4wpvjO4ZruRtNN46J4z93N
3E1moC1b6A/cergkxRaWXgS3LHZou6Ts7RxTxSH6+AXGfw33K2TUl5S3e3p18CWBUJnfYRteR2D3
HNgY58kfym9SJY8VlKZL+ZUR0Vxr34n8Epl9c3VNe/eVofk/f4Ro/l5503yFar4XJTSGULa//PS/
Hgvks+w/5z/zj9/z1z/xX+foe100xc/2X/6u7Wdxec8+m19/01/+Zv71vz+71Xv7/pefMKVFLSCx
z3q8fTZ8IP4cBvrf/uK/ff5vskbm3KP0/w4bPb7jPcyjv+SNvv7IH4EjW/8P29Ypb7ZQkz0CRv8o
cjLpazKF4fq2gRGRQw+hov+pctL/wyefbeu6jj/QcE3ftf+RONJII3E8xUXpERPSySX9f0WODItA
UZGC2s73P/727x4TsZjDTXQ7YTkxoPjz63+qMfJ16dldT8hSx51g+KJ66oAloJkXF7rjoJM1Ld4Z
l8mgzfT3tvAHYvAmq46A9O/4+afX7u/vsX/LVUYuKW+bv/278df40x/PhvIZCylFwBKwf4k/VQW+
cbuY0zZlFK4Sh0xz6HfOrdRi50Zyn86pyDlh8lhwZF1GYY01qMuz29CB3Rz5V5lp7JINH7mDwON4
9K+fn2X++mr5pq37uu7N31DH9udf/9OrhYEsIUsjWf15uJR1Q1LwMdrmgrXGa2UWbCRIKceCFtEe
CyKo8nrBN5KLJlp/bVMk444QmgcJXUEk6Xj2Ev+1C1lughwxZs2vA2dCv0TXsIgPXXWtRnipFvjZ
uAs+i7bzt10jmdKU3i2hH4tlbYVL1xDZb75Sk7fRL28MvlS2OB5fLRdR055//U9fak97pE0jeAp1
2SieW3PgqpPZRGi44PvpCJMkbMChOsjKeoUmYgDb2XkhlOihmZ7HqDevnWt85Gbzrtjs33090IBA
FwB5Aog2Yk9BBX7tQPeqS1jjn0qiCKTv5AD1NU2xisKcWX9oSpgnSpR3UcNq22rac9aUjsktMjAu
YWzZS7t5bAOdjUEEj3VS+Df6qrwvqDDgVGQPd2bjfsKNGpRSF5ub3mlyWAg2BQ5dlVkWiJveO5JW
OxZWI/94kPVXUSSeOLsOqF4o3fWopmI90AK5NeUI9CjU9VMgOeaJadiNKUosm/TNKIPiBzmTj4g/
82o0/TEQmCWm3CUsXUOz7AhTWY57J9ISlJMVnEBbEGuKPvMeW7gUqQdxxe7vitqQYPl7gJADe2FF
GvraqGTaCoSRtQNZVhUMfdTE0cJdt/bKqcLgACSgEqa3mm9pW60XwCXScZmpbrxvgkhestGFNDCz
r5W9daJs1YIb3lcQKFMMCYdABXeu6QgMvUZ74si/CZWA8jG6L87ggAyDUrxnSK4orfSN+1HvgaK7
lBS6zMqha7FCaXP7Yu6MfgiYG4hJlDojeRPY8ZWrTHwt5ylfL+3oEOX2Cwn76FS6YFKwc3mHlr6a
Bc2X8SawIzIPPLVxzM1tktjmqjWMiKaRZxeWtlHG7SOWf4uSWNQCDVvZA9AdGrts6wCOkImZsrqd
5cmzZTs0SsIxTCHpwM1pNkwRHcdr5S6f446lAL1czbGVQkcXjQCXmduK9/zObtoO5AQL/aq2vAt9
9u6yDeiuMtz6NcHsdGmhnK8rv6ID2Q2yjcuRuXdzSnHxF/Nxbzl7FSd4Odm9J7GSzqZqtC08pkDL
0Onwy6+7uvK3pBLXpbANAIHRHrxA/OgnxO0tAxwAjStnaJvDo4yj6gJUxgacR6C+VW1zkIQ8lsrI
CTZHfXhKTd4KunpyW+OpYZp4Ivu10ktYX3TMt1uCR4+yGbNNVTODo49Ot9YleW6IcwOK5qhPEF59
qaI1uS+LrykHRRfi17VUxQJBn+R9berXf31JNebiwD/fgEzudLbr+QZihudbHvfBv1xn8H/3KaBX
LpRptKToZDrUId4EgEahNG6D1U9bK+QJV3IQO81D2gXiU75FjVinm1Tmy8GyefJh5Bzdtp3V7R6G
52+e5a83JpMLpMu5mNWJzlXR+eU2yRgAIKQAH8EnLbwG3NNZylHzOuoklL4kxH58ywwMAS4U92pg
UZAEu2DEg8O+xdh3kfktGprgNA3x0++e2/wS/eUlNC2D0JNrQ+MTgizyX19CKKd+hg4GJhGn/JU8
D9Q3mtReC3BEoBDH9tmAcbjUuaI8mnqxhnWINoYddcm2DgiACZqPP0vzHOLwTuunWyZt4+JJr34a
ky2NCdkJZMzrANj4QKx03Hvi7yUbqF3DMeZD0VS+i6pSzCYGK3oSfvQaBOCr8mTMDl5tUOAHYXid
pE2818Nuw0e9ucqupHWOhvBdnGM6ylujPw0zVbjPlLHNS896EFr1osgcvuuTgIGkGmwfNUiBuJjq
W2/KdB+32mwp0OpbRPPklZKH1VfH19eDmuu8WOlS3ztAeQ/dsLl3nYfSzco7GntWOuv2+7EEkEQh
kPcsyT3DSCixXtG8Njluf559rGc0STJDnIC6BYHwN2cydqSzvPM4Ovk5HqHhFeZPerMEZUxJvCr1
kcFBh0Q0Vq6zHvMquox59AGsyHyY1h3etSNMquqPBzVzlrEQJfto/qLMZprWnjSiNfU0LGriUnuc
vKJCv4uzK3DeZWWogYK6hjykD9/fTvyJexi1Vjjd9F1A1iJwkgFUd68v8iqHsdtFLmGWknks2cL3
hYyXuUeV6WZIcuuDcVF8unn/nqUtdRgJc1/vD/bFGOaNott1e5nwkjNvsmPOfPjF2ImcyXOe3cZg
C+OM9w5twis80N9qFNINH9zsnt/9CAV5UUPBAtTdgKmSIRTTdsBeiA15JUqUenSbHdbl8nky0naf
s0UGaFLdNQke7fYNVXbcTAB61nXvZ/R3s75NJ20kTwb01MrqdgdtuTv/5hP166HYNNGqTAdDCnYA
0/g1hZ/HDg5DrO8LsIfsGd3Gf/TaEsVMUtXF3YPuZCPfOylrEoACeLdroz63lowfk/5OTP7rb56P
yZjwyyfcNeZBgufzdSWaL6J/OozFbQXDyB3YxtliG2RDvbNGH2VfYQAvDWPV1vrRrPPyHYVjFeu0
IAP63RCGAYmY1QY18oRsdct+sBCS1j4W+HWaVvJx8nsie7VJkZ+ir7hO6gss+Kdwxs8A1W+fhgT+
fqF8gIUUNZ9oMs1YA6fTI/BGyXchY59bVkcylaesRhhoMtN84r71FtjaNhIothBrv2WDWLQODj+Z
V4/h/OCQG5iGxL//+lkQ0Jac5P2r8PuC8gTcidjkyg/KAm32ftF4HpRG1aYhj18P6fwjsrXu0lNQ
bIcMPYsmN51eFqN79NNu1SYDxxPL8hDrbT4d2YS+y8IR+TJ6ioDn7K20Ldd17phLp8UYZ2TecG+m
qPtRkRzLSt9YnBWuldNykOSIgUoWoD2+iAYeQcyh55qTyV15I+QiU9bxNbO7GwcTOWH7sGqCqYrE
zqDx7igw5x1Cg1zBzFYFNZZTqJBV8U2mI3vdAsxkkDpy53BpvdaZjvs8h2yVKz58sSePdde7GxCg
+c0wMP20w0M8P5QEpnGV4uVLHEJb2YdB2vmSQEdDzQpvYchlcSKbfA77JHqqsk3wKkYzf8AWQCDf
0PTNb96llA//05vUs3zbtgFoWMav90g12srCRUk8hT3VYMUfDpS2BaaR6OSWRb0QkXtP2uddOOoz
YZ90rCxC+6YY3iIn8I6mpX+vk8VvntQ/3Rsty/WFzt3r6+b96xhTibiunVnTEi6nVgp8yk1puOWe
FRl1ZFXmfKODwLwOOhmqzLSAEkYpUEIPRek3z+SfjhCW5eue5QjyS/w3z/R//gyjo5ZhbwliVS5T
QNPv7YnVQcKW5Ezp7rCBXQM2yO/1CxK5u+xI5SwKVqf3mM5KcNHX0G5QtDv/AW7c6jdPbj4i/OUI
YZHv8T3UBBsjsj2rEX9+chzaA92XuA97Ojko1GgeeVnW3kiLau+XH7qqti5W9JciDsJtOb92nkmB
7mwSc7PQ2FWOKCnwslHXyTGfPGaTJ5PCZmhf9W9eSNTuX2dTi2crHAceHEO4a4lfxvCmrgqnILG1
wGO0p8BvuOqlf19TvFNzjLtEhrcpKWI+BXgZKDihUchx9xW0gHU2wkCDmGg3Rrip9OYyKYPoZWtd
jQLTTNmWiKzGmdQH5Dzi+8wRAQgsr47WWZNFBy648D+Ns+eXL5oCQTT2ZNYHNWFaAyNWmr39vbUy
WPzlpNZFnsdbB5e581LWOycAQRaG2bJme49M0F2xv32YQ+8w80QXRzW3SsNswdXMWumh/UwLFS2S
ttynDCXlnHWdsBSS3XU8deBdHOymppr7Vx7xF4Z06gLGc3VM6pzmQICFSCF7hZtg0Kh+EOnsVQrm
mh+bXgzREBekI0/nnwdKR3I4DzXn4Nes4wwG7baaTuhVYCL9/olgZEMKb2KOhX8f9QOVrkLHbiNf
RkJ5nCp81heNVq189a0TWwlEABGcv6ZqfwKHwnGz4iAPzny8a/l+g0NIuEI2HhSD1hxXQhXxXVbH
DfxkeJJJl7Pw6smg5AWTlKoscUj0ML30qOx0QuP8HxZBDJskJptWIL9ElFN6bqeOZDMWPj6bYDiN
oUWBSZ8W1zSdzEPgahfR6ouIbBiobYcamghKOV1YPoiQuB1hEXJh7mwtYAqJQH4m+jtYyAShg+4A
o3f7Z7oZy6TuXzy3JDPqCtZVWI/6GJIcoTRasvuK8qDwm1LtuGB1B3nbjwC9dDgJy+bJDNpHf3DX
qdcH26HtF7Zbhktpx+nNUqxY5l1S3tUfukZHr2X0DVwvVkj1iR82p4HTzoOXAtbBW6MgoVL2GI0m
kVu6fXXZL7vQC/cmWszKNF1WUyQtVhXm95LmGOJlBJVGL3xt+zBaNbNCHqRkxhtBPm6y7FvmD9EZ
6fwB+27DMvr7WKU/kX6+U0jyGacFZul0hO0eCmehTHouejau1iP/8KE3dOwQgf2NuDS3mPsB0gxu
05z00jYPmx2MyEfbwyrTjeJqE4qGuydPtkq5J3v1TvStWhaDlgFvBaHDQuSY1PIORCR45TQkjDpF
V8sI81PFnIIeb4K3GK4ZCWLfsfvHXAbL17LzzV03yQczFOYmaQdcqxGy0M++dMF25e3zUMc3qIXV
DfkF/i6mjMopj7qLo2aU7XBg8NipnCoSMHcUDLJCdMJp2Mjc/lmbXbWp4oTsAHYqzgOHTGC1tzsz
3LdmeDZdnMiEs/oVbuYfgwZhQbNARAIeKJeQKubWPcDTYZhkJ9W/WfoAXWNKi23WwU1nItQcVT6V
BWDVxEg4K4fRRRczpSSMl2SVSIbBxtfrelpJVb75BQ4TwIHfem7vGzG5jyRU1ZKY/HPPuhueQrFm
Tv5o3TxfAKiHc6hPeDlSYkQJAkpMDtehExzZpyfrhQvMB9ZRdTgtaoUz3+MFVSzUG0miBRFY0naB
zW+gziuP36C31DMGutmW4wsJphln0uIp0issHSRAcmDyqZO0r1OndqrEjiBU+KAnaXmkDDuGrpBu
8XPGlMmYBb5E9WOqNTwBmDVXtR0NZ68hKoGxlc1KUi5jyxgf2MkWq8axXsiNoZW43bNh9NOOqmjU
HvvFsaIXXd1EQoMtDaTQywns+vR2HlqdTVVQTi3TECnFqiBEyvYS2u4wsrfPYN0aUOH9gpm5xgiQ
Vxm+Ure/cLOOdo1ensKisPedsSoIL+04g6tFnbc2ZlD3nGHPxPeIcViqLLyMnr6pNRFep+g5YCt9
FH5I9F2tTcd4VWHvrnMIctDH+z3eqG5BtpIQRRfgFpmWRQRuhlJUXq3Uv5hD63B5xldNYBotqZ/k
kSZtEuaOKt5whYP4FeVOkrDeDWAUrHZ87TuRQsCkhCKf51Svbihd9otiU3NfJ5IuCAlocu0bstj4
dgtflVLyqRIfvK4UfoeYiRyLSENOt/epbaKn0st/DoM93elEOBGaP73ih9V28gKoGpiNTO1dQlXK
0iL4toom59UoQt4z7CBLmWK6bT1/7WREgonM29shmG4IM8SVYpRJnJYwPor/Juo8diNXgiz6RQTI
pN+W906mJG0ItaN3mfRfP4d6g5kNUWoI3dVVZGZkxL3nrrICwIVQD9AS2pkzMC70sH8jm5HW8mgb
e7cIEIhOdIZiXZoLty9daOZhsEnG/D2yA9IQHKg9dG1eE4KniGeviZ51zI3O9BmO0HiAJ35Tuodh
Lk9tiL6sRyN+XvR9D3MgwyuadERpZbmkTlzA4PGWgV5wg/NhcjuxLRV427y/meZqK5dwB2p6LOlV
XRcvdUXyXYIPwxR+8UkitNvS52BKOq06CWmoToZ7MCbwS8wSL0dLFJYN8VoGoXWP9Go9ebUAepp9
Ahs0tmLiCzNSAaHEqbxDlSvwJar9y3rzqnS5oZhegTSsf9f59GwIA/kuvCGC/Y8mkfPIQ9aYlq10
fFctSOkGjDHL/DCsob1t+ZBmNzXhCBA/Hr1LN7zgNrBDRahttnFDeFNANfAn2hxTMgRiZkd+RZNJ
f+32pCxN/fCX4Mgtw5sYJwg7JuEkbYIBLlOOsyljXDXGcMxN2Eo15eGeQmwpokJDhqZV26TGB9ON
pCk7RoI4Swl762swm+K2c4CgzFxXTk1br+UOGXMxfCiEI3gzyPBx+NoSsplf1bRBS4NLZwXwdfhO
AgcIwNQ8IAn9DrNcbPUBvSHuu1btYoUiANDLN7YJbW8g4aItp4fDsm3I46o11L4Bi2MgiVjIIvMo
YVZCBxb5G/mrwbrkuS3rlkOiJo4TRtzdiH7yXDa4J0VgGltFAkWeQXzniDZFpG+Hv8NgNrn2zgeC
bvLx5mQWrwtf4UI4BxM0hv5WAWwIzaa8ViBljlkZoK/p9hg461tT1/G9my+Tax+awfRPuhZE99Gt
afhyQuqb/mz704HscAyGNJA+SmBWG80m11wVPujrCPlgpF58euVYGaG9BinFUwcj267Q9vgmCs04
c90j/prPiUf0MDWWuQGYgMFU2JgoB0sgUCn5mvvSds9UOhWUKRTWIEsbXLyVuib+pK52O965RfMb
CSjmHdCPJD0EwDHS4/JYxABMx4luupwstTU5SV0tOZTbmNUKmJyM7rHHJKXU0xsyFWcTm3m9ae3R
XMthKpZVF4ozWZwMgRrto698gqtzPTjIhilIpJnFOaCbfY0ZTVHT0oISPHj8miQ6Hcj1YKTBWu8y
c5+XHZHGQWYe3BGVtU9WCRySFJ0DGeeLkEAkm06UgA101yo/eLidbmyA92B7+flR19DQlYTZoqlf
g6HBZqSeOCe0ezM3OXoD0YVtBfc0sNCKSaanpvVnFhW863BEXapyJwSuzqNmlra6prNjsHHfnbTy
aL0lapeN6oc1nL2WwmmphLPmveJpzrTIP1i5g2DCSYbTz6v/v/z8GbS7T2Bf9Vboxe8JdNYJ57Nx
jcEeyiRhReVO3lRmMh6FqHciZ0tRhfHh5+iDJ82N3hLbBzBQ2cYB5mP8prcdOrssIXFWE/iduFSt
tiXKLPyKpT17CdhuXTnms5pcLIxgwlGZmJCaohgmmJbrZ3AK6SojLW8He1zbIoXzXyLsWEtG+RRG
oPmqMRSsG/i56yjRcZUO+S1q3PC1N1x7SXxMvtMUP04H9d7qrf1wq8Ja9ZGn7k1NmAShHfGNGjIl
hcTCvymsqt3k5osZCLkiLLM80yTDt5VnmOHdrD1PHvJhKurXLLfGwzRvRVM7nrUIEtLCIbqYtGWL
ZCDX/WwQuw2j2fwpe3qWKSN5VOLBtHdEXl6IZrUWohI1ctuXWrzoVR5y5OQSyNlVWJM+gMC+uQ3Y
yPb08TD2YZi45VEenvC9MavrUBmR7wC5pG1RhlXFK8Gp1oa+iM9ko5GnpKUX3oNuXk/D1G+UMN5k
L7JHlJviopkQWHQ77T71ujNg7jFrLZsO7YeqiGIwZ14u4sZrNrQ8S7W/CzGDEeFgxN+zWrgqTecP
sCuEVZL0XaKbzSXZyNZVjYl9VV+ayjk1Iy+5pj8Xqx4ONjCufWz4TFs2iE7Nu5mm9aNIK3Nf2N+Q
6aYg1k7SreodrVnIIzaIDlNpp775jknOXSAn5pQyQ7p+Lu6UP0kwrwlyDy9GCtspU5P/SPSu2vc+
jWqJNUCRIfFpTpyFPLsJrwRVMFaUenhQCI2XcVtbWw4yyT0ug/jeBB7QckSF68b569k9JKis6Vd2
r9fZksr7H1J/jPYl5/I0xwkz1c1rLJLiNX8YMOajvKdMyvxXWUbGGyElz6YJ/N/0Fl5oFcl3qrxu
k/c1SeqGxRjXDg5d2+OXBfZ56Uph7KcJyjLdexRIwMgPMqZMmSoHz+k8ZsCuXu0mm5RJt1PVzcNX
dTPTFqgS/9VZZZmeHZMcEqMl3J4FfyYj1Buf8PejnRZvhtPqd0976Xz+YXZa96RIauZgSXaGZx6N
5j4Kcv7CkpxaS/jGK5Nxd2fRsV52nvjuKQRfujF5IC+IvyMdAYfl2395+MaDien00vgOpAVrfO0S
6lYfwNAp0+xulbfo8CxVqXua3lVlqGNCxvsLOtpgR/k4JIlFNDmxLmpk/FzOmllRdux11ZzhO4df
zWCmprHKk+635aliV9jUIExouwzwt+A6PPxgoq4ok43mw/iRpu7cmvliJYRduaVGj4yUxK4YI+rs
0rk03uhc5HzhuNDhxvULKFlmf4zN4A1quLf3C8bgg00MAj1F8dYJpoi9H95nza1hDtpSixMfPZyO
Z8mxEtz8dY4bmjkvGWKOdwLUSt+0MC5EmnjXGDfGf5cIStkSgscykHF/KLoiu/r4z2d3OqQdkDil
UuKPB0CU07v9RTXYPDTHjQAo5OVVRPa6DenE21GZvY81vVkqbOsY+6dGpO0h9g3vLUF6x7RB3jkI
Xh1rSC7ZUCSXJIbb0Sf96ecnWamJKNcQCFve3mBjG681ZJ6+Y4fBuuU+EBrl4MCD8erh8d7Wzq0i
Chdd7FgfkW/WxzCn2aUGfWcXiBfmHcmeL2po1ZX6ax11xnTQpUB8QpT8yS5QzkdDt7M8BsJN7U5f
TkXcNVDI3zlqc5xH4wzSmJwjQVyRp91reH8dPNcTkySxnVzov50SJv5Kl5ZXJhhXj4qYjmy2r6rQ
OLKo6MdGIg52qcOLFv9uoo2YJy37ZsuGC0dStCZfrhbJQ2d28iMCcIfq53PE+LzHSVuxOg1Ik7C3
7lJEbUeV0j5tQvsr9boSMxazsBhqy9kvSPqyo9H6UpH4NxYOB85I1mho6vLSEanwU5LZAy6SsS3K
XdDF6aPAnnFENcGemZXdNYLnzDlH/8BVdkxjTb2E0mxeKrkfvZEDB4GRml45159Xjd98aJn9RuBF
ThbzEL8FQxfhYhMaomsF6kxrSNNxw2wlYjc7SoHAL0xShmd9EO5kaclNr2fWXojB2JIQXmwt+gKr
qiA8eHQAAMROwyHG929GGB3t2DiT42HtEKyvIMJa526s06MrnYboDrJrzHpm3RMtdi/U2cK9ZA5X
h5352lajvzLmhOwB2MZVMITYtEbiLzCXYz2ZmjRFCVYvmgIkZ2IU3VkAxVmOQxKBpZD9KZ4vGqiC
xhf6yWCmyykr7be9o31pfRVses0bDkXf9yuj4+mVKFIwAHpL4aNlt7XvUqOdFznZeLOhV5wiYalV
nwNZtmsR7QL/vcNN50G7W/deFO4qMsWZQSUs7cV+oqrbaM4YfDlEt7R295WbiK7aBhQLRei0r9uB
Y+Mo5R7a7j+SbrrvIKHHafdhdos9D2mvL1Dcu4w/sb+ekqGcXiLLxLMS1/veIfAmR9fyXZffjTRa
NicSdcqMdxdRW35WFKUGADlj7Ny3oLGOblwiVu+diVvLJ4+ND2fteKRySReQAxBO04+dr8Fz6X1l
1XQ1Nd26RAJsi+NN8gyqeFjqo/oDykFjmFxx0LJqpnUByDKrWxN5Gf2KUmjFIRzsZvD3Vlc6b5Wl
9oOlzC+iht0Vq8O441NdCfob7z7ALqswh0+v0Tc0//6MHfM0vxhPo1kZd9826MsV19iaqt+VVt0b
asp35LoIhok0WtbmqBEGwmqmtc63O9QHAxzahREhxMcyuJtB/c2hKj3b7ZCSHjjnAjdx+SuIaONN
tniPVeou/ch6z6Zc7I1M+MuoVi8O5MuVnhOIMA8po6bRH4HbkXUXGsbVSyAC6BXcmwp43a+svZhM
Br+tOJPrhiVok0TZLxX8C6v0lV4TgICUxm/iifx70FwSDjhM3zT+Z858D8SBkWFH74p1KDgO7KF7
tV+1Uc+ltpOTd8RtE4Aa1erXNjXiWxQp8TKvDmGVtfefn9oKY3YmdJpedmKeOoTc9FdxZOgx/pJ+
1zK3AcunnXzdny2BZfiqMqigliueuH5x2dUpJEajf4kycMGEV75YTVhffe2UxhWUvADrVtGvpnpG
BPr1X8hAirbqIsFYT4NEfo0TITsIwIKdCTzTHc2/gBXe5CAIwjF/k4sYnplseHTDm9o5pEUDvJWx
q5V6TP09YGE6gZFGhqw4RN+eaMXeSL4zz/iVJZWNYxU8U1M4eAXNPiY4F+VSSJup8SeCW4GZ3aYG
IARO678RUsCAEmvlmOGEw29TtV54bmzZn2vPCI8Du23ur0OU46ewiNd1IXDpaMUvADJAENOs1c9G
oiqaYMb15ycgV8ZhaKKn1RYdrPDhY7Td/LXzwv8WCOJfcbYExi1kUrt/uMHoHFPOHj6AMJqXg/jE
Nk3vwsnlFaySdium+m9uauIzaGehOxTCQIVImKTzHrk5zD1qStRt6g+d9Ogy5cmA3TFv1hmxWLlT
2I9OmfFDjfa5TyrzaYSas+jyWK07L8ErMDuz/PGj87h5RJ/8M3tOCxGs22edA0JOB9JYYMtEz6GK
b20l4jtDwWzVt44iLA9lPVF5k5tWN9uoLp6CrZfzNnBOPnyrbZ+tEbLsW0TP6076BcrKuE7WnM4Z
SLULitrbohWAEReHr9L3ZsXausVRfyaqenhiULKoYeiN8VXmfn9NWHfCyGl2DTsfNkn7zY+afFdU
Tr1q4Cp0BCA+jRRFqq9Uduwcq3gqqzuNmgjuQsEC0HGbh+wknLK935jvxLs/BsMBqk27/Pmx7gZI
gUnXMf+KUB7kTf+ZNvWLglC7d3z6LH7KwTPN9FsgIDh3aEvG5KIQn2JFiqYVMpry5o4ZGIF8WE0N
q3Uamj2hR0wVbTPIP5pxHvOMhrEH9Y0LLxzewyjY4CiT+16U9KyA897xM35U4k2NQfVKcAGZN/TN
vB63biH88dHaZERrGeJHmMxAnrz6vSh5Y/UwNcfCAOMEyYAe+5h0u8aznhO2RB7Aut67etfv3flL
nKYpefoAINfsIP42rvPkmTv4XbyIpzxOgf2RH+xdMJl9T+EnChsf303dHDWG8jf+ye80Y45aO76D
PoI+/s+PYY64yZHuM578aJcEtXlhfvjGzGM9hHb8dCKrOpPN2Px3m5WFtJemKr7QsZgbRwIStYte
HR5+17NqsYwipazCZ6z1jyqFw5sTD37UCIdfds6h03j3We/USByGW+lAdTNicZ/0EetY7FqcfPjG
4RFWO3f+EQ0gN06l0M2ipgXM1mpnE0O+gG44hihyyG0bFgkO6ntkuidsM/ETucJ0xGHAhC3N3GNs
EXzY2kGH85kQImWkj0bBo8hH/a5NzB0AsS5oNAwXt/1rVsSmWUoLD4TkcRAs+msahq9eaWnn0kcY
xGkG4jRKebZeDRjtQKDiiE2aN9Rshjxr3wlHgN40OleTqnQfIz17Vqnx4hW6e6vpNB7ykN/P2PbY
Mw6pKetzjEJX9oZ5ElDAEWR47bNzMmNTGphAyo7qmhZVyH3pvBEBY7mBfiAs8KSFNJqRZ+lb71bl
tnqOdWheWlJt0cNK9Zxq3FRBZFOXWMUGLfvLTJM8M2leFj7hq9LiDdisi1Uf3KtqOGUAL44eGIvS
0K03DHTRtYLAwNPDbaMqqJkuY0ZwHQDtLO5xWsqI3jIds7tfGAcWCjxGfKR1VtRviVPZl6igbaNz
K/TtiPjYXXv9GBOMnNUrEk3q1x62H/+Lfilk5B7aLC+fjcPCVKQTxYCYXlUsloJjyN7Oe5uxAdu4
O7vUheQ3tal5ek1pLCsY8wcP0x5notg4tqwhonWSh1fK4aXkYf1Z3Cpcr0fyJ+nHq6h9huEYbghE
KLZlqX6Xk9nd5u9auV1wNaG8uYp3mYyEyVdg1lo3+rDjljORNWmYWiccv5kkTVOmu6AKne2YWHSz
k8b76Ar92VXmQ3ZkdWq5e+a/s9MHiFxF90YN7eP0HFeABawtwWZYBmZUJIXnoK1A7XyNrtQAGqwb
3FEL0P8MyxzxO49R27ez93EYp+KQTnM0UTI8LC0f9g4aqwOfYH1oYMTs/DJYZZ3OFACDPfj1hFwO
fXBXHfFoeLkirPaEzq5kMoIf8GrzO8wgnbeTe0vaBOSJ41OXGc6parxm31mkHaR6sLGbtzApx/2k
tXMSmACoLcevzhLWltbAN7xy2lwD9somyrEYBHcrJbIP+DCZa9NdT3nWrT8GtItDYOTFQSshTfnz
5edVZGPvyAxy5RtRISzu5YF5pNKXHWScw6jBXAkdRdNEN9UqNkxF95DLRHDvf69+fky6SdszeChk
0zAbTv/3IpBsrivb/1OEhtiFk8CXH/aHGunIQndhC/QpPf5grOGb2Ehz+DtVCP7o5xWAT8QbevSP
tvx4EH00HkoyRBe964KuIoy8J56cDgpwn1E16CzmS/9/r8jTcLdeEm8rejx7BSI9vDaV2R24RboD
UbzdAU0Gs0uW91Ul7Sv5OUSXFFmKC720Oewa+SGiSXDw5o/t58eQk+Fqsu+yiP1FEIvvgGJ2AIYD
mKdHdzuTzv67J2aG1IhZmezE+R75uYw0k02rrTYTkxwk5SZRB2rUpmU9F3JWQVIWgfE27SI/DvOV
pvPNOkAB6ALee9Wnq9wPdRyJAUVfCKXJKIqK0FUkJtMlyCuFf7v/1Wdgl03bAKIx3jnCMxj3YuYH
8c+VmfAjapnjaB46tEjUgFKroiFeh3tYzm/6553mTKhWtQuYElJhdASHxOdR4+3LldMcfi7FDOr6
eWVaFQhGZfEPmcVBdiEhOPMrSyn4g8wWyC0cS7gEvNumrVakaP4tQt9a0y5ZurVP45sw4VrJcqsZ
w14aJgaUoSJsmT87+PMlFXQM/v/y82c1WwKwLAO0EFvGz62NA3sXpv24k/mkHzXsGkfTgtVY697e
kuLphfZWeSBA1dTEa0Ey2IJu6IwfqZzDzyUgQ+VQ1QHMh6afk2rOMDimZY8giRz68beMgOQiHHnl
xaqA4gJBqH/Vc2aXyhI3LEv1BnMv+mp7giuSVod1UHl7dD64ePKBIEwNyDZ8hG4ZJsgbg2lY1aQ8
o6O6ODPblCxy0F3C/7KZbTJyas4ICLgtQ/8zHaov0h3KXZaS/dIr3DmIaNGeMPpxT2h26msnjPVg
mONl6P7C6uNQhGyYO4Zun8bRdTkQz7gw1lMlgZsn1rGohY5bAOP62F3GbHoYTvlaeFgizDHbO63c
UY3RSAgYzA+yLLi5qfRDv/gYqgLtcXQtdT/bliwbNKjvtJjcTZfGL4PJHWsAI6RLoxZSK/5Gfb60
WPzWunsYUSqjMSjoBJXFhKBMPnNLpRt98o805nesP6zSMoYtyPNT6O2zGBExRW11ZDTNGMnp9oEJ
uISzZrftvQyAl/fZ5PZD2b2DMNYFHFi6n4UnLkWpt9z7/SFO4JfEplRoeFW8Q5qCk9ZBWAWEjoc0
qCC0x5faQSkUtjl+p14MuzS1nyCfm2MWsep3gU1qd0HvbAp3pWmzCgE+QNZernXfxpw+A0UVi9XJ
NFy+RdVMO8Kzcrj80iJKyOdcaLm7Cv3mESMVOS0BklgnNOvzoLvDjQPNny5/l61DlasVj9Ybb0WY
gz9q9qIPvPXQ89dG3fQiSokBZaS1Go2/bS2wzn7Y35VG7RKW6UukW8dSzFmIeY14uVe00T3cqB00
w34k7RDVRi+cYE3wJn4PZL0rRUYUGAdYU1W5lTWrvGn/ZuT6S3XBuvXm9kutMSMMDqkvFrDnjMVF
1xH2ZzPrNjHJXB3fSJsRsPGglFfffdSdfC0nvhl512KqEd1q5IlxYpvZRc82RfmGlS/VzX2fqbNZ
oUtPfVJ7ZnrZVGpsz2PzpaXvYQIFIUtdAQgyzg85/otlLNNha3lNvZkE+sMuVi0MEdBzEwln8kkf
FehvttZLj2fYT5Zp6pQEW3G2joPumes0pUtMO0yUrkFiL0dRGXtatS1MTec54CHHn2Mf8zhmmgi6
30nwXqOidNc9+yTMMA233h8Nsdcqrdt2OTT+luiELYzet1jC+qQj94Fq7wZGGWyEH6+xUkNeysut
4dUhZTyZk2MbQh4IweYoO3vPgUBGzll2TAwDm+l7Ps+eSVBZ+M0nvokXHS4SWR08hyhH6MntUGV8
CZm/VRxEc0JdXjTPZDyhIx1Us7TaTj9af1h3pUkYCjxCe6j/Vb4XrYKc1mcRfHPmypBBKcQD1oeX
z9J3oYl1lZj/ZPd3rPMXt+PmNd1GgeCFBBFYxrHO5AFS/N/BRUTUqXS4JqbP7gqniUYua3tEZm6U
f9kDBJ85SkwKM1y51UhLHYZyoTHdyUOOMmkmNmat5QenCKKlnwzplmEC9pGCNbC7EGzuEbD7wdPH
ZD6FhBLExUnSXKItKF5im1lg7syIGafxyNrNngi82ccK+qVl7m4G37XvMyZcOl56K7GTI2kqhNfv
yyAYNsCCCFKwNWOnB35LBoGJvwyMbis9VI/OWK/KIPnq5ZUJOyyIrgUXhlCfjIRVoDsFxZHOCYDq
s0LLYk3iGCduvxssMBD6jNaNIZxnBznAERsHvC3coUumBm8hEryJY21osz/ahMwbbchv2K++DTBU
IjrsFKy2wCWBhL8j1iGiYpaCbpT4VxJ0H3rjbWGlESRiI8tv5jqvpD/FA01DLgBX+M+n2tw5EEe1
HFpNZnndytOGr6Qj4wrNl54DYDBYYpejGfyrAxf5Hvty7GM0qKv32B8+kvyAJPg7ALqK6zS6Nnjn
l07eapdiCuHOMgcSbDpjWNAsNe7C/OojVCm5rcmFYWtP1hHG9ikm+8E99JBq4UKQglP2i0QhF6Ii
/xeqat3w1e00Wb7mZsIYEXgO89h2MnWggeVSHM2Gx89snYuC0bSN8xnuan2DPfnsdaPZyMS796VJ
nvlkeFt5sgfMWU0l65eoJW856zY+FtxXU5RXuddcDz2/j9rM0/ZiLD4iaUVnp3DWU1/BoKAKwFdQ
ffZeGT0Q1U8Qt2x7WUn2J7LpHKDn2F+kujHPODVW+pUH2dMvUBvYSfnXkxnNu3BLR+3GOyJZLHzS
v1vlMKeWtlP123o0L2mRHsAHF1eiHdcxCd265f0DltJCOAzPJnbFlm76DmsoZiIck8T8dquA8Hcd
mjKny4POyIn+e0FsS7u2rAmVQQUWfTTYY8uUZ76EBrGsqexlEJNwGhVvNZF/a6slxtkxNAxRiKzp
m9rOshqIawj6Ym1mfKWOA8Eu9sdbBzmvd84uSsQ3gD5HSHBk4cIbsRy/3fg88wqtJt7nj0QwnXUN
zjWtxNFjoorrL5h0gxdXyCPNXNyEM8E7QleV2PLaO2JrZjw6DBHIc5telDTjNWa0d/iX4NBsJFXJ
v1iTaPUUKbj+uE9KZ5XRKwLLpOGWbdo30zikg/4JtvhIAyreIunc+l0nrjKeUDqTIQwNhxOd+g0r
7e62+ZdsZ/5aBAmZdAV+QeAlSp8Jh9SN6YIkRezmwCon2KRCFRCghetM78lQSK5Hmm/LCtAmNLOU
5BIDnWRGrH3hQMyl49mwVfXtgikqc1apvooc5l/qIUhRMRj1mgq2y7J/cc4d7fndQ1PTOWcz/oPL
Gvy6pS7e5PzumbnQKZ7wtYTJ3VPeOQOeiRHcRmixYjjaEYY7NltQ1reBf04E4S8v74tdIk1mbPRv
YN4XK2H17wGs8eWY/PZQRoMVQo7s+GfTzfCFOJ+h518sxT4WukG57yqaAoiNGyZD0hvGzegnR0uF
L11igMlw41vSpxuCoUH6J48aN9QmM7oPDImHcGKEHpAERj3Koy1wMGB/Dxc6mQUATXs6e9Fn7uVv
gEE5WPvo3oO22HLjsS5chZBvVeAtPAvnUBpGCSwajDzSa7Ykgt9TS55M5MXADLJL1FfqINvsK53C
YhUg4VjkPUAzBaeQgIULDYNvwrjerITQl2AitGNXT/5B74O/RNWX6G0WULO3ut1+6FnK5p6gTAe7
uiYY7dYF1h9Xq15JhNhCg1xWDoISfG/TMgsdWO5I/KDR7BlnD+us7S+kM1Sk8qwixR80AMVShl37
EEV3WEIwhLd6iPUWAlau7QBygdksKJqzQcKJ8d0NHlxjkQsrWhkDIMeODLeM9JICS9rWYKrc/jFs
mSwrt4+Iz+sp65PQ3ED7O7LxvbkytNZ9BQ4rdz41TVXb2rX++XihbYLk0G0MOa0Fg5YNc45HzkEN
sxxfyVA8ErMGrOlZ15T54sZMyeo0XZLhJw/JVajpT1zXS51ggaiG0K7g5+klpmbLEYjIJOu2jvDc
qGk+u/DJVoa0Vhz4+CyGeIGmYKfb+rvT1H+aIsCGGxPFl/Y7xGr6MvXrY6sbL6T73QmeOdrVxFwN
wbRWDDfCcnzKRuKpMzPZYql6bSU5Neb4PiU5R1Gj2Qq7J9/MbbON3rPdZPjgkYVsKrvloUuao2+G
Futju/VKo1xZm6nK0qOeUCsM4XjV+/61iycE6clAnjYJOWSlWWqDEOaohawDYkwEinsY2nV7LdH1
LrKGRFVPvKOuHheAWral3iHPZNjEba6ZiymvtipP7yiN86Ug07qFQ5S72a+MtARKpPAclP0KpOkv
5c5lTBZik8ABId38NLhQvciOtZG/rsgbeMzx3BKMwBtRkw85rcXk+buuSl40K/woUAVvM1ndE5KH
lJP7fJXhr6n5RlsCW8odnrIzy0VdOe942mLydScwloAXl7mmccKG0uDUJbc+2dTk5bDetFQvK1ju
PFp+PBx+XrlRCBKbzWo5hKXE50LvhxDtFIGLQapaXeNbCKIiOTbcg8cienZGPJ4RRdLCD8kJSHNQ
SJFwuTWnHvar67+kaaRtB+74pUHB+uLGWXSYXJ/QmGliv2y7XQ8J6pCFnNAqNwMzNVnDIRD204Q3
ubGaoDrVjgd4nbyGtcjt8NBCBiIAq7iM9higGWr64iK4E10PfQmIYbwCjmOiK+z4PYuUmxQG2xrr
OVlsU2feGBKUOwlFc4EH2lvjof2IEboyAVDpre7rW1Lm/alyST4S0jI56+M4aQSC+Swef6M6g+bo
KMmSaYcAB7BuSZLoRpBqHHlo6bbETyr6J+c4Mi6DIgcNr6R1JPTgGRqJPA3MEQ+hhq2HTylcM8B9
7x0dr4Zv9Hd6XMPdyvRX2ehqFXSzfy8AzkVcG4GREzIEnRwOS0/Ok/2iT0PB00lqBr0rXW8YY7lm
dMmIh9nBAfubIGm+MgQQmGuIM6f/dQU6PBF1747Hn1dxAMF2GLOPHr39SptIn3LNsDjCwpMc8Omk
DcZUngzl8GhEIRmnhsbkZIS9PmbeRcyXZhgR/fipg0pPpzpyjHH1w4arQiTeizzvfbZBvW0preI/
uYjxj/P3byA0ffT0Ok4eYEDQVh5BYq5pHgfB/Iq2OpqpIN4jlIruetzOmI9kXTZxuuO49VpY8S+n
JBdJpBmZOJUoX4zGIltZA5rEDlxecz4bPylmVCxnyMmPt35IXAxwtXtfp9uUU+574Vtg+2uprzF+
iK9+YvI4WR2zL2xDdKucBW2sakfAgceMWy6mCtVAacDOd/XB3gldfNkhCZdx0v3FPHfJXRfubsVf
arOToY8wjHsWEEgyjYncD24ND8Wq6dKXijxIP/5E7c20L/2tSjJWmHULWlMabLFucInscKyVkvIq
Gbj/nnx8kcr1/jVJrx36rNAO0WCQtViVxrcDG5ib/qM1DW0/RtxVnp4yYuzFP0fL7qbF1EQS9LKk
I35vgH3+m/0oVaViTtPBbdJypKdEPTHSIQgkFZQVDpsjRQQKN/iq3TIqza2HeJxFX1ccjVxCijOE
PHq3hYcYPClXkslDJpfSkYD+Y7wr1WqbALYFKmrr2wemT3VGcogqve7EhwBmm67ye2tZ/k6gH1mZ
jfJuSC+OBLSX1yQOGYfkFp6DclyjH9gz7zPvOK/FFtgrjtrJM+9ddhlrE1YBz/NCCxLj2ARGsA3o
/q2QvbgrTSBDlQldFBIVAYGPhzZN2l0ZavKVjxogRpeS41gUO9El9tv/kHcmy40jWZd+l9qjDPOw
6A0ncCZFzdq4SSEF5nly4On7AyN/y6xqs7be9yKZpEhJIRJwXL/3nO9gjhq2Xk7g0v0hto5y2yXp
lwL0kNwx75HgFI3eCzoMc4KQdItIHrzZdps9xvgp6Ka42tpEKnOA6h0QmFh5D6rJd/TCPdmF7j1E
gfQunklC7vzc/UZREHBhtK6WjMU/8iYtH5qJUgXXwhk0POFK6vSMprXt6vRzyO0HiJyXkPzDZanY
8VYx8MfbWKXXYcnCkcc1PokQmX4CGFQjTPk8aCREBtqAEnE8qaj390WbmWvkQBbzlGE865XzhmH7
FSCYIC7o3U3S8LFskKqlLnIzx4AaYNsAuBGfbTTVjW/3G6Jzxzz79EgOewhyw/YRxnBjucULMYun
IarrL3DHqBrL0FuXU8F+nMzwtHJZCxgt+pOtugdCGrCdM66Ovbq7spn3CEQ+BGxfr4ajcaUoRsjh
oAWqDkxskBEUnGYd2/6gw69DvspCIYHsl4pGQuYVucVuwcS9mTAziEUwGXJepLEwkltcihGSS5g8
Oi5CEAx1md/pGrvu0NBWmDzsQ0R1qgAtX2eMUQkpGI+iG4sHPCG0AolVclB+lQTdtxGazhwZNRut
fU7vYpUmAFJkap/RTaGvi0l9s0l+5ozbqI2Ofi0DXdtBKcYo43keaqaof+mJGKyaPFubWdTiLi1v
EuIoCHV2QCwdTFCXQUezfqa2FgVHFEBrgm1AYikJYbvIAFA3E+yqWhsVMwruvJujTJcpNQ9GXG6T
mDM2QDTHBg2iDcxUJHDwG9SMPJnmZXJSBtqJNxdwzdIcYm/ZFXq+TvsnWZHZEqXaoxgIMdHZFC9g
N/bbzEm2eJ8CqNrIuHi1zYrVVL7ZAzuv9B/RxOqZUBNmhfWnp8Ij4dLK5nkyr2U8zRz89CGumm8b
oj3pyUq6zMaegTq91ThNkb8Qa71pho0Ot+1hxnEjxCN2cfplOSNkI5WmJPMpcipI66MGALTag6Mf
tNsUw080LYbQw1jU/uwravl5ox7gKbAKDtgSZXpUs82jd75uKDbWOowEeoUOGZvUfCD9kSCTmJqu
OPWuOa040oMJCQFPQYJxglKpleG26c1zg8MhwJZr6McxLM8sJAvSNdZI28ZVSRhuD25xYwYCrDdj
zUVW92A60DixS1HU9ZS0yoL2BeAldXysudiQOvXJ/qxetirFjcKFejmYU4g6jp5/iXCQv7XyVmmY
1ZgxymLXoVK/RXp1zbJsJpPas756ru9LMOjI8htK19O8Y6sbtnIYrBZB5EyMRtFTcz56QjZLIP9c
Q3Dkd/pamLssrxm/67a7ERWz91EehRZfrNR6oplHoFFK0eYZeARL95NxgbsTrXHWXanvzMK7KFjL
ytQNt3ST4Jdl6tdk1O+8v+CT6y7yTdI2iqCdjqF5NXQXvd68JHRG/0qliGIEE3XpjVsdXa5PILRc
KYP81Rtxs2vUcASlxviJiTJnuHf02Jrjjc7XwtM0BtaU/0SgI0N3lH2lx8aim0pvpTjGA0GkxGJ7
SbHtwSeGfQGpx7PMNbFrYdxX7AQhtrAriyGtTSSL+YXMt51Y4Z4Qdd89TMX46fVQPxUn4w9ex+Uz
hqUZLKoB+Ky6Ck1M4W7HMPztAqwKbNO+9LlMdwHTYuK6gR9PWoFZsdGfIOY4AHSWWeBQ8CuVT0Cv
XIWjTdO+/JC5ykRNL7/VhvatykVqY8KIoD+qVmfUi5bqXA1m+8sGTctS9h47m7bUVo2jIxopp4Pe
DXLnuvGOPv032Cp21Dba9TYct7b5KSMl33ddf5zMbpHms3tj7sKP8d6eBSGWmqCkYne9ygXbz26a
Y2ts86oic4qCMd4i8Wd4QEoz8Kat3gHEDxR5U+qq3pgZ5Juarjjp3HTpvgaVJmRXuOR9DBWtRm98
Ys/2hv5gM7VFdnALKl8cwS86Mzc/FXSPcg2sFuHXryXX+HWSGAxhE9xwiHY+kGt8kfm8gil2oRJG
WaVb1NhqdHPpAHFymFeq6KtJS05RI2tH6oO7aJI5/SMYD2XAtCcONQTFzVurdm+hZXk7JmRrVXVu
/Hd0GdwS+P3ThJADWEPbRdxhiFFNH/zcVlFQI3pJ9K138qNvCKibi1DJuejl9DFTmvec4tlOz5jb
WXPqKFOnczixlzODnmhJu7uZkNboafRzPp3cmE50ELJ9lyl9D8wgdE5CP+3kjz3iqVKZy47tM92U
b40+opZMP1UGCMAZG8p0xh/MPnGKtIvohoJzoefqd5h8DFyvlxOEA0/OKtEJLlZ4jqn5Eqm82fIb
kti5LDF9tB2Foijry1gk9F1LC9UGobsBZ35MTBxKSboaXTzQ+U14I9L0Q1ObZ4k1eOnYWKzIv/xU
Ypd8KIOgqJhmhDcNpBQFNAv1kA2E1x1kTNJi2EbHwKAIC8aE/JhpXDusAkx9MNgYqjgWXbcZCgiv
0F8rHdd81LH9R23LAa9/sXx8d+n0qhoB/rTmBoN30vTHlK4A5mv9aqiTvQ46d1onKu650d2aDmEA
Zu0SsoQxMxq8R1ujgLSb4GDH6JViq283dlcd+07s27QgAS9uflN3vY05HeNekxaXPi4VWfTExOTS
BTnhZpLKyQQD1SnOJiSxeinBVq6lQ6ZnZtm0bC2BorLZDS2q+Ik21TIfkx2qPuFzXi4JJSMkuWNG
ZZmMQ0FosaOhMWYSbLHLi5jFSDfByQlm7DlT1AqZC9S/lPw8+4flZ/U7GtCF1BgBkNibqyLU30qR
UcUFJ1trPui0ED6+xIjfroZA/UKltEGqw/lUO5SPfAZU4uZDWRuP1VgsVS/7iD2SpWDHmYuhlm8D
/0hF5aCO8p3Nn83wfepvZIhkrnC/QoE5KiGG7zQEbMDjaCyPdDu7vh8fldB2H63c9HDTIVQMIx4K
2M5bNMJ0juaHAH9NdF2Ya+dHJPI6twCrJIyjZWkV3bPOsfbkZqeS0QTJw6PfJbrxFPGrnkmvXaa5
FT/eH2EB8QejCLnglGxq9CS/3m8CPUe/mYgD8o38auLZvDaPsg7gM+e0dierOHtKUpznYlZjM8sT
0+QSnszXRNUyZ+9S6qhIOgfDiN3D/V4QT+x8q9Z2DsV84zQTPZu8ZntipNRR9xfdn7m/5v7Qwehk
A6g+TNGQntSwVA+hwFOSZenp/qX7PUK5GIrfH7uDxliNVGnYzNZfr/nz9N/fo7qA5kpTszb311Rw
RP/6bm3+LW0BcT0lgvR/fsf9VXbO5toQrOXzHxkHWABC7ETzg26mudLWsciapJ/QKpHDTpUZpTIg
ClY5GhyZymuIRvIRxsi2iqPwzaCw3AVaX3M55lWmXahLZXIjXM0860AqTUyHzysIzxwRNdcT29iH
pYSE39VyIaOcy5Bm+CbKFplSSjXA+ZaVd1DRO+QEFyw1HTq5TEzq/DZyfwjGtNdZWQ27DiSIGPt8
AdMh3oRBWa96L3ORGITKvo9NwRod9nuUJpgJ8Z97DiNSbC8ry6Mzp4txrYSmPJJ6j5ev4UFGLjlk
/DXDZjoyQH+Iee+tfa1AISO9FdwDHYEdyprCneMl1Xqvc/nC9/kepHSCdRerJwO+/f3GkEMBmYdp
0DayBmimPGG1ZNmwxfMlaBAG7NFHr1RoEnCB+GYqdllLJgda3BTCBwvtWxu/uEy5QMykW8RDSABq
4HiGcL7MCZwX7Nr0XNAD9it7eie7Lp5nTiHbh2PaKzgODDgL+IogViamAJvRUdfzprUOSPg6msV0
w2/LG76ShL5YTdaDR7I9EWxDzLqcopJg2XMOBI8QWl1xlKPReyqTYC+NFqN5X+37wfotJ3CV0sZi
mYmVM0M/G8x8wYDwkBCJr2TKnkhnypZd4u3Titos6058mEc9678VxVoJSdwX0ITJtfekk8MNKtXf
QFkwOIT6w9j9nghMXOgIH9ZSDb76CqKZasib3jwqtUYARzSh7TWbtRg/LXwDK0U6D53t/GbCuDDh
MzCc5f3EwApp3RjXQwwLXE/0y0BjYdUQT7dMsXosp2J4zhCvROExqI9ogp+1QszB9BwxXR/sqNVs
rINpjpL61He8L84Y7Wx5qSrzq+ujFWvPsNNCGsuZ5QGdYCtF6/xFM4uLwbu2iCcDcLoUb4xeQXIV
YjcqKjmIidrugeteKwoJKZT2UDDtaqrI2keiQQPvrA3mjXy8gORzELgwujK3QwM4h9JLNnh5RaO4
m5LHwOOazfgbKlmpY7zPEOEZDenOdSYJVQmTfkP/+MpH024Hm6IzSfKVhiRyHcWtoALX94hVFPrc
0ny1HVq9SmsQZReZW4PfWiXKBuT0Ku8H1D6eVnCeXtMCuVALFQEbicbaKbl8GBX4WDkffU1Fgo5K
djvqtCXmmWYhiYdZiU4eoIu/1QOJQQnh3sueIBxVU3eKR8Or4EJQ8LYFDF6CVuK/UmVx4QJuNUVB
d91N8U5qO/wwPnxFBH3txfVm+YxDVPZYL2yZclbl1rSRbvM7YrBLDEOI8jcInz16fl6brzzWoBWj
Mvp6XxWbfvoUiEW7Qftdw9A9pLD7WblgFViLmJ0dIMx5pwZKoEUl4pQwE9MatNWkWTurF0/j1HuH
wLyUHPZaAf/FGOGiDjM2fiQ2M/FSZ2nkIyh8e6fQndp6Q4oFzHemcIsi/6hOTD855zE3TsUqxnay
knW6wrQHHYX0swAH1IRDZgAuQDwiwX13tNdfaPTrH4jXf5Ha/+vh/5fgdu//ym33u8/2J/tMP//1
FwZ+pqHP3/KH26647r91zYSx7jAO82x1RpANP037v/5F7NO/4Sch33Qs1wGPbUMf+4vcrjn/djUb
YDuQcAdw9syOb4quDUGdG/92jPn1FrWPptqm9a//gdb/x2cY/BR/Pf4nKF131P9kVFoaVDubfweB
psDtyKKZaXz/QEImQ5b0Bjp336S3s85LDdOs2jJtG26K9ztD2LNQXc3cZoRx0YMpqCzTnRLnz0NZ
sJ+tLGqE7oI/7Rx95IoX7bD6oCM/S+FsizE7Kkn2Zabuo6vkDJe66L2/iMB9zTWaX+zFFlnSkved
n+OEDkOBg3OtIDpedWSjEu4zn7qI1NDS7Aubbao5uKtJ4op5Qa36k2aEEuoCfqW5zkL8RoVk8wG0
gcEjidB1AfI7zLmWSfM5CBA5BvxARlXARE0EQkZv+WlePNmjdZ20x7hDypJ0zbCwwN0v4Z9+56TD
KcGzaee/isH+SCKiR1S/1cGzKPSd9Fbc3PkCUpDDsBiy9JVS/lDZc2YjAo1Sn7i86sXXGCFQazD/
SjKNXXO8UTUh6FLnLV7FXNSp2D8boN8Co1hrwdhsXEM5VLL7YfO3E2VrgCoBjuea30reOMvUpv6o
Y+s2gqJ2tOo9KvpXQdLaoprtKaO66xrjTA/aupjgzfdahGozoncf9upv1bJYbT1v2Q7qk3lW2nZa
oK8ETda5352x0R0GFAgqhh1y/FOOvs3FEHTo6hdtcLeZmmigxnkDKqbeK0G41iro8RiXk1FdK0p9
XGLbsDGd3xpFV+q0axtDn4+OsNgyXkkYipN93lVquHDV94Kaki2Wqaw6vWDvw254FZNguqExwZTb
G9qdgsIIJlU/LcqjPYIYYvh6UAaKhwj1+CCXdoKOUsk975nN0oDIiuQ9bJ8nmeoQyprqrcUCBtCl
0by31MQmFNr9q+yDA+IJHGoZ/cWs4cK1pngKVgOSVibBO7sOdV9UkoC6jB69Wp7JstRBtgz5N0GF
9LwXklmyEqLro6A8qrpHOYPZNo64tlebZlIn3Fkz54pAMbsfjp4T7ggObVa1Zx0Tk8uQJ43Hbk4T
NDM2WiQ1n2XuXoyQacpKQ+ZXjs2lHox9Qy4PLoVlxcbOMiYuKlReUC/Cc6C21mraVC+WUBHsKCZx
UYEOWlBiqmKsDimKo1OlYgZq/A35zWeseBNdvGsroVHnl35oIueptPhdFbG7qERyqguGmHZ0frTs
6NhRPkIJp0uMT2/RmxJPgIbQrFTYVaiPbr1UdNzNdfseZNGpN4kFVONB3VfZlmgqvlVT4IkAZbNQ
nMaoIGwEPZuEsTXlZ0LWWxCmWMVvURvTI4ONTKR4FG3LuH4X4RSu0NMC2pi5RiNGZ5DdrxlC95CD
FxsyeDS9ndVN/bJQy1umNenSrql90OTGD0B3GVelBC8NQL3rOEQYKyy28zpp9oMyT2+bINtEA0ER
YOMGDjrOK1fvYroijtxOCDNN+BULx5XieEra/pNJ5mOTSoxc+UY42S+st75t9eVWd6I9aIbvnlKU
Q52pRhJ2AJsYhHoR6K7O+yRjhX11YjKQ7JmOmXMTRK9l7yMoISJexMuwHauLa6g+nZByQd0rGN45
3TbOepBG4wUQzIuwgWbpnGwr+GtihZ1x2ABIQOs+gHYKbxYqRhJ2IScJwyTzuWeSXznFcgQhUnhG
z/S9APRFKzGKqYzSlDZf7iU/o3R/sQ5FCzcIwlXestK7idat6jE0OEO7W4wihOFE6NJ5vEvF8nnA
scArwCI3lDmgWXUf/WncAYs1wlPbqNh5Q60/hxFudVIK4e4X8Anzqt91XI/w2iMUGIVAdZQwoWA5
79B3vfd1hg+IRvcV6j8gpzLKN5obPHZgg074ioxFAKhKoQJ+iRJ6PHhEf9pBQkhEhOJ5TNeHrvpd
WwKCm4cwqHe2WDXjN1F446FItqZHs0uRenNSAqQdwOwE7E7bOAwQFZ8qduqah6RUmcyf3GEAj6bv
oiaY14NwRMFipfkr10kI3zCxtlRh6Wqk42trBvV/R6SEKhktuex4oHjUR97nLWcnYW+dnhztbAwR
uWbRLTCYfBY5aj60bNterceNTpILIwELHofWeq+NTDFNSe8HkfbK04uPcXDLW4IqFSNqYh6VBrwS
xTeLgaLDisN7m+mkZE1Juoe69hSRVYnwmHUB8Y6EXwKetl2psX4A1sFhGmILLL31mDebLhofph56
nW6ztEZpshf54NvIZmSW0PpIEWQoJK2pp9wml0+0+VLHQMFFryKkCoFux1FTsPuk8VGVi0qzLlHm
PQaIIqxaz2i1GS/diFUbcTSRb2QZKGN/a3rdRNFY1YvQCJiNuyAeElHuy8R61By9OcjJgsEaZ+jq
c90gQxDjvuGE8lixC7GEwIFsJ+5Lwrq5Bqv+WtmMATQnGD88kOStVnwUAkFBozKsEKML0cgLjGed
KK6trEgJKzv9w2TbdSNA/bHV2uk8pcOn4TbgnTwRQbpgojAGKRg5IvcWGTNneojBi5Zn157z/GRV
dLPTJECxSyM28Gq/mVU4yqSIvVSGiNTMgCyl4FiOfUtAU30aHZrhHuLQRZkXKaw+j5mBwCkZK05N
P8Blr4O5gDRt1MSh8PsiNHZVkb1II67W9KGAQtryHZoz5Vo3sS6W+HphyejeAK/Iaj7DxKFHHlkT
jZNI3RRowMIqSJ4MujiLoCElI8WXtajrut+1AX0VBGPUEYUyHZTO+KVEpbxSiPFHMPGwHZwfU/Qb
TcarU0/djnDhjdK7/ckgZbYeR6xoqh691TpIxJ4MiQVgYGJ6RRg/MBwjS0sCWctHRoBoTocHUSXB
UeOqwjpv3cDbtSeVnNxrF720zThs7EFDVF3WyTHEXcseKkAmlERPnDvgRJHKbIO4+qBqJOEz8Iyt
O2nfXhrvwDW6+xbBhIM8r4oPVs8FlvcaORY6M7CAwneIzc5N9TMqw3PdsUFLJLb/mtBCLU1gHJK5
pRFIoInwxB46WuMO3DtkQS/GjPaL1S/byD54ieazh+M4caHMSh8R2LOKFrU09D0uI1LSE2edexZy
pjdqkmZZ5tRUkn/3IIngqBSkRdVXUZlrxxbLMrXDRZeU9OUSMbNxPUoj9yJtHTKZy6TA/GLTTCyq
XhprdSJatofJrpcWIYEVRpZWz4CK1Y+daJ6QJ21xrxDxo22zcWrhP5zZXKzskvm2dOBrMlZGTklY
21QU72kOvozmBX2HVn2KuuJnsHJ26kZV+13fPiTV2B31wep8rxUvU20D0RGIztocxUP45GKKOtxv
PAJAQY8ToMcphk/jH1+83w0L+MSM2nn9P+7++a564t+oM1j+P57579dDauK3QNPo9pP7fX/2z5fK
rP2PH/yPr95fVY+xs9NYdIsRC0o13+B5bfb3h/d7Uz7982v/9ZIozEiUv7/w7++7v+b+E+iEUpX9
1/f8/WP/n54etKLagJNzlhTn2b5votkUWrDe4nzO/zz++5n715AG0RgXONtcwnlAJuf7v19xv3f/
GpEXHmNZtF9c8xbgJYFKWPGv+2+43xTgSFGhzL8GqQGvYUkGkZrKYYGpNZ43f/p3VZdEbsz+u3Z2
4rlWF6TUah/BEJS7fraw3n/A3dF6vyc8+7WvyFhVxpkwMLsevUxmfwyPJPByTwT4NQqiiDUFBfb9
xsyhHA99/Xr/VVktcDzDgl/c7X93Y+n9CSUNmlWvQAVTZV0SH4p2AiJeScaU5ZFnGtBc2t/v3Z/X
J5Pn71+8P3Y6C84GE9C/X/LnR9wf/+Pn/P18gX1618SpWFd2z9WpM8t9F4VE5dbDXkdI7I84RlCo
zR9D6wLvX6al4yzHSrUWw/yR1ncdWz6/zffH93u1EvQrbyKx6v61+41ZtSRds8qv/ojezAIijtF7
bJRHvd/W9ur+HtxvovkT+fvh/W0qgamnrWQemaSr+6d1v7k/9/fD+zeZUVn8+UDLab4y3B/fn7m/
MNbG2UuCa8ZYiVnUA0XcXmYGkv0a1jN99ACg8iIejEevbY52kp2GSlyIWAFHtc2nHtElH1GOcslx
/aAZt+wlscawlaFN6OCbyLm+konJBRxZds8SoN00mJt1XlyZqqOPeHGIFk9UYpOVYl+GsBbM4jN+
UIFp1tG4BZPvY9dZhzVUCqvewArzHc1G0TtsYENVSBdQgiQluBtVvdRmtXL030H+u5miTWYGgJ+w
8Fj8dcNwLgM8MEE6f5D+GHa0MjWUw6B2u3idehf6wig/FrFJuDg5WCPYcCKKpU93VgRrmtLXMVfe
2rp6h4720Ms3gao4YsubpPnR6JwNkbA+DQZao9XSNrND4ZWHrY3iWMbNte0oBMGWwnbcOVnMH8EO
Jn8dApNw6uYwGNZ2Es2eFtK2MN0jhknMOPoWrdovmY1PnQCZTVd6qj+NToIWCI/Q1M9c0C7gl9kR
yEPfmJzfzi7GkWDkwzp3zGM3tltt1GFESQpVuenaZD+AskzTc99zKQFRC19BHRR8ngV1gHMTk/vc
Z8WDm6WweZH0sn9k5tI/Ugefkmya4ZQ7U760CX7KdDup3rGTzg4t7E+CDsg2jOfaUy9Q0a+60EE6
sAObh8Rhe+ty0BmG8S2DYKcyckVbz/9zsLLdqYy6pd0OS+Fo1468e+Z4kuBaNPnrNLL4mNYtzZhi
bWTuNtanjXvCtsMsJYVE1+5Ar/qlU2EWCraA91bCaAGFlS8BLeZiitf2HM6m4ftgzjRKJFoxxit9
CylzCWOejgrwXb08I6Dbay6wUyU/eZLfbk4Hl9l34hdUAbntYKN/DfMRTSp2ApfM2czatCqDwcZ4
TOxmV6CdTgR7XDQF7HhOo/Gs9Mk2cvVDG6jXKpkuHcoAySCcD3fdRlBEP0NwqDHmqFrFINX5AvKr
jVtWqlAMRkJjlO3EGKuD6meBoAKJdcSgisk2OiWudSicJ8h8l5nBZAdwmxPaDU301qUgZZBhAv7B
6pXuOlOnla3vgUgeK9fYuNhcFRQDFgDY3JznT/aMwaMXQPyocA691WwdM7gVurNLuhdTfukjjMem
nRPL/FDqG1SEq7bpGN0vA/Ksq6q5qjmy6yj6VUTGuSeQLHHtXSuekzrbqYPLaUCpKccD9tCD6LH6
G3QoiOManFuM7DfBnjvFwYfU+7PFT6B9QGi5eLdkemNHjVF4QGU36xGJwginB6Vx94mJnSNzV20c
gMRVN2iLtiWaa7NZEBu0trTq7Nbti1qiH6ycG4qgfYwnoCzMfevUD4obPnZBt52GnFprC35nbZes
VnmAob9gU9ph3EpwYA2fTvh7arVDXBUPWtEgD8X8UCD8oIs0BQ9h179XSXPQ8b9rlbIqMRjVufoS
mQCHEK2pkXoaMF7VLk09rbilqniuwvGhiK1XL8vf47Rlwy+2bTG+qj2pzL217CXukrbYoes9JHmw
TVU6dJKWY7AWbnvBAYckAw2G+AV778XNGLACS9BKgWjZ3efaEbvfLnSLYzuMp94JbqK1dg29ELwy
YAq3uE43OfDbxJr2XsnqHptPidJe9YyaFDyB4C1W8+eSzUFCB8azpqvCW1zoHEmKdnViQD7EwkMH
ghnQ7lMj3KaZd4qU9qGL8nXCsISBOfqn5NyQgWP3zo3y9Uog2ksvxJPp5gsHn2MxtdsAQ6VQxAmR
LQnx2Caq7FQJzzd1sAkdTQ8o0QmgqNJQN0KATDTy5DSKpX1z1BC6abhHLXStwp7GKCOhPLgxUj7b
OXm6aURgduNngoaktQ0p+dU4gJwgzzHHGfEfZ0JnZg3cNnUtpEQozK3oRNj6YUSlpSj5M1lNdMVT
c+Poh8LCvq+Xq/BmVC/RbNlCWesZFjohgkL0YCtEulWnYptDZU7lu1LjXMgeKjHtS931BbhvR1cx
7nGIG8nLGIXkswOXZzjVBWsOyZ1edKwyzdruoWBiVwS1c9I4CkQ/7tR4WlnNu3DDp4jQ8dGSOxrp
aBjyWxH1OwOyzGDZK0vBoPUYpxZRaXh0JtbNgqn3rITD3dQehuYx64YDNJhbFZon2x586IfbBElG
KZj5W82eeK6D7LNjmoNcSaK9ieOP6eAbOazfZpC82dBfRJPvVMlwzCHqDsggvbLbFBXPMR3FxDU3
ZHWe8tT3dGQAT6rlR5PAHf/gfuERHJJLJTausmQqbpVHgARrrf2oINoPPu003TmbaJxsRM25d7NI
tG4gvRWdfUu84qFq0qdIBrtigNffkqodnw2yEWAQBSZ5q/Hcce3D59IlthqijsZwX4T60UIWbLnK
QR/jk8t6Mo4dBPasOZkztSN31o6a+YNCOD2eQG1iRSAxIbQKjmRoTZGO7X7jmOWHO+UXkAsbLY1w
19FCVDa6LXeCakL4VlscI8tak0/m2OsqOKVEz5jIuzQHC69BiWn2e9uILpZ5q/VhObnNqkT6h3nP
N6W+HvQUuFxOlClKpdre2sjaoP1XJp3LkFWfgHRVXNPE8lFMRRKbHepyAw98kKVX0330avcHy6/Z
Aphs1L2pJhsXvVNVLvVSrkX6NkrESCFe2QyEejismAzj06F1OLIAz8SKvRREkAh9l4M/LmtzXw3l
ewO5j11zau6lRtkV4Uz0KwIRumpew8f1yBVNeGin+mAf5vkBshGGCeWT3eQ6ch6I8ttUbrPrSMU2
GUWncptqqS8ik3467UqkFFD5/Cr1fMuMUfdSfgW7LmSx64qVppdbb2qWef6FBXYVE3eX0T2HlYHa
Jjmpovb1bFh5rtgU6XTFH+4wh7ce7EY9MKT1C0vs8px/qGDjHJBTCsfPaa5WmBxkwfBhlL+6eLrZ
SrGbtJc4AV8TajCux6fIno62S2OWPqYdIz6M0ewoCcQTj0aAtUsDlBggkRjxrumA0WY+i8k8mu1r
TjoQFhnWI8y73bBOM2OJ4GE/0uUWitwVXBprhzWlfnDyOXqPLnYtlkEERpNJjoRHMGkbZAMbBWkm
U4y1UIUficTX7QySMct38igzzQ8UQUhifsJ8ss3DGuhn8dyZNdDg3McPeEFsWRThM6L6izTLN6mG
j65w6HeGG6Z7K9dxFmX30eg9nqgBjGu1r7gu1sMGPuzeCkkghOKvgDt3WDk0oGquBW06HpdqQIjB
VPKLxbZ40/RuZwIj1Qmds43fdPNWhpodxzhEYT7eQrJTp0ASmDQxSgn2asCpAgUhxx87QaXPGAnW
fpAwaeibTVjgNnKK1eANqxbdTWdbmzDUl7RwEPO2kHRKemq4AmMm/W65qbprSi8/AzWb28rKMuRB
ZXyfuMOmSwjHQEedZojUcNaSRUYpn617M2IKVz0XXIzkhHGk95UAiSzsVJkTYxrLFdYujiQbzGd0
0FvGVbnf48pL2mbTq6j1J4fqNXyUctjUA9eoBrPqEPtRUS5Mzb4qz2nMHsXV9m6m0rbu/M5iAgUD
SW12LN80e8UKGTlSlX2LAqLt8chAKszhDA/kp3T84fk0bgYcznrxnujl2gA34LgHC49pikA8ycu1
sDyfWVgPPZj1eE+nErkDM5SknHmWu3DOWhiKHXK5/YReyRMbA9hHY2hHIJ6b+c9OpcngodilKFCy
n2gg/K25CDh4TML8BuksGmTTqbeh0j+GWvgGfGspSvVSuZQNFLcF0AmLXSNx1yAHjDW42DXAto2E
wp5ayGZkutFmca+zqfBsRE0Nq4A5GsyiDuKAqPkjehw4DBk7xPZECfmmdxrrdmdSL2qsz8KcLo4a
+31SYwV3jgKVK3pz5N+k/k0vSYd3t65fy4zgaLZHqvGYUsB3LX1tr9sLdbwQUUk4JUm/0rwUxAsH
kX21Q2WVV2g0Yk6gOD4VWBMsWaK2wLvC5c80jA+ibHY2dklvXSNPE9ZE5Rv7ikc0ieQkxWONxXuT
h7afDPMyZhO8M26BZJ8U26OnAfhSoUpqWdtZAfMYKyXmdYzORAUFx9o8aHWBCyA6WeX/pu28muNW
1iz7X/odPUiYRCJi+qW8YRW90wuCoih47/Hre4H33rgipRBnemLiROhIJCVUoRJpvm/vten4EiMN
tZC2gFznZbet3XrLESgIDWy/1bawGsBm8YEw3u3gGitMhMReAw9IfKI2Bg4u8obKzc7KxAygXCII
2pvBeGeV1kYIfdMSZdZiAMEjih36G6iIbWygppRINbFuSPPcM/1m2qmdrFWUfFO4hHsWrKm1NgRv
LcMM/bakKmOYOytBCoDjIiqooFbDev7wUrCTudsv7a7fFAW4U/5lZy7vdMCrO2q02pVf4AJAzx+3
zbpo9Y2tZVvBTt/rPW/7XvxJKsKDipoWYt6YFKBoSOWkPwNEWL//9v2XYP5iRuTwSlUmeIY8hn00
QbxGCTB/CynC3H7woEPJdNbYhXq5bDE50przcUqMvbN9L398qob8+2t/qqKQYPZSt7wQrL7svGnW
o1qrdZpy8bfKMOK93c82/n8V0OCbhktSNUZuCKUkMRbA/pNhWwO86rQWxNh7he0fsKv30o3bBics
iYpj079qPu9fJx1h2EgnI4E2J6jELgbaSva5GVOe66omoLFJ+yff0TE8QV069V0kieUcUSeW3VOQ
u2rf5+RckrmZXpt285DmnkZhhy0ReNj6Eccq2zbihntHLVotLI+5F+jLVHbVU5iSsIvRwoF1yh8D
mkdxIMVD2Q4pSdA1QuvO5euRq1Z2mWBrnn8Mre9WDmjJihz3dICIu9IvOVgDJ+2bZ+jjagVyKN7X
niJLhj3UZqAL9eRMUPkqtQ84DV46Xh/ea+8MGJs4idrI14konX3dTXu34GxRmZp5E9cJ+xWJ7g68
2b7DzohymBDJIur2I5WAWz3LkqvEL76HWU//ZnJ5KFK88mZqQXPxzradk4yC43orqFIkIT6Aknd4
LcDYxL2NKYgSgSHFJobccAda6M3ox/qEwM9A4ZduK+F5zwk+sVVURQ99ovRdnojpOKSdQ8c9Xvke
x9VGFKvG8C4QG7JP9TD/8L6Z+GwKnIGgNBq/EsbTVQOMLHpVF2KWpBywoZQ+Qd/YtLdduO+yLZWC
jPNODoJv2ZF+KmieXpKigSC0EfjXtQ15TODYKV0R2Bxmq57iR4GqINdYeiwmDNfY+kUGkIlwYQmJ
HLwC0Gf6l7zvzt7r+XQVFxmlsnE/ViewBnRnouNUeotsluVEE1QQKJlpvmlQH2Q2XT/HwtLVbYuy
PCQRPtZ8bVlQLxPEuTMIuWMsuAASu3opk3YvNIsG3bRUdbDWq11dGOuJsEVI6ttM7AiWW7UZ1jL6
//4ENdwxQfOhjqNyEzpqPQFp7eipUKylFDjuyAvekkfMaZzeyjmHZcHzbTf1lbJgI8P8ctIKQGey
yknLkiEOocon9DYlHSbcD3GwhFW6yv1vVjOgbkQhatUVHDF3WWd0gtMNeHz+7ewbpv2mQrDwzTRB
ax3s59R7JpZQCmAZ4WFkVdX3koi8djz6gipgmK56oyQd5l4YCM9PHrk3vnvQxvVAPzZkdgpwxFBk
2+QKP8ldNKLMvKvkFa+F21DH94P7ZFR3LIglG5aeIpo2o59um4yZXTxF4axgsdcK8xnhghtoPgRD
/qDDusTajCH3hd8JCBebpOIr5966N+yDg9Cr8h9tnqtDmAe7YqqPo64uMvTABCWiDoKMbkBVbpaT
67BTtxbj0OyHwvo+qPFA3fonBypsaEpcGKZ7T8qiqS5sS9vGxWU/ROtaNE/skaivUGIsa0TAGbE6
9424LFhjGoKVnOpqRBbUYE+0yCOOh0Wys/scJewTCVyLeZsfxCE3FU+fRhykbgEUiIkgqcQOS/Nu
onuF0qxyuEpOqVZLrJXCahWLiQ6reZLpE4J/nmztynK+6exV8u4YY7rPUYOOuJNaTqFmGCyy0LlT
RCIClTqqaTgoWV6Tu72dAmfXRUjMgpFQTqqyytrndN8h3rKBg1cG6c7KTQ7cydrWSzJG9GvfwNFQ
H3PL3RKwg8MkosMX793UfYwqQdF1OIZDcwpyCINLAwO79N2NSxiB0+PS5GRcrJhmYmsXseUjMCLY
hWhk6KGnE6drgsOm2679XpCUgKm5euiYTP3r+dEWxjYx0b4rDKToAPQ71B4+mZnF2dHOHoaWKT0n
8AzwQ7zKeNnfFjgZ+jVedfLSGvOIcz33V21yH6pnFT138VvE81Hr2A6ydGva9iXMt9XMhA05cYwJ
pZnejfcd++9RdHcje/SoSfAj35sdqLyaBxfwKEKuTdcYdElAXfuXRDWdWkNdQHAr2GF0mrepQ/Ca
lBpAtzzNcL+YAIgslueuaNf2s10uBBlJXoQwSSMyTp58ozl5RHfo8GvdsHw59BbKbKf6hhqT/mh9
LpzpbMY6MDf9SLUmY7Xo2uq2glRm9tqW48dpMLNVObC3AyRaxTajOTpDx0U4ki7p+6+KUOycsNi0
6iaJTm3KRF53Vxad+M65x3K/ik33rpUNuQr++MMbK/dGmX19cBzyfyfD1l8cSrC1SneW1o4c8ox+
lVSpfYEJuTgThWSxE3CSV9e5SFUYfncL1bNo8AO9YPc05NZRS2WwYhqm2JoAxoMiS/RyuexdsN4E
UftHL48kogXQtgoh/ftPyBI5TuVaxW0+8KyoAn9Ob8FRTlvEWI7hF4ekcxxQ+GikPNeDTl57zl2p
DB1Q/ghbPzwnhilv3KrOt6WJsVP2RfmcAz8dsVrfUSxPTr6OBTbrzPIZCnuxTLNcXEzQvO6dSd8S
s1Q8B0C8lZTt1knUaxYm/o3f2BpgnhCnRrbPx0BnRGvJbRVlyW1YH/UhKG/ev2LrZgNAQhGCOX8v
6QhZKRL/SmdF8QSA0dHp3FNmJBwL5t9xUHOhm2jdctTsFzpQ31u25c0mmaJinvXnX3UkS8caINE2
UuGd0hCBkeAW9wc1//L+O1+Lz6ZdurtWy/qB1bz7WY0+3cnZnSIF/E+rgPSUm/lbkVGEG0FqVLlp
XBCRZMDG45cx9wBD+QnxeHP2jDeB8aybiuyoqkIbEronxgWVBaLpibCCa1lOTZcuFfZnZAHpQGeA
ZkE9YMdu8UfFNP6XXdpXd5nndyw02patXXX3/iU2gPsuGqrLKDoWUVHfDSCaKBgE4/79j4Ym3E0K
v475m++C1Ln7/6IO377l55f0rf7fs+z8NUfBj7yveRcw//tPp/C1yuv8Z/P5pz78JbTp/9Sur16a
lw9/WGPsbsbr9q0ab97qNvnHBVBEzz/5f/rNf+q578bi7b/+4zWn/zT/a36YZ79KvQ303P/rXwLs
+Z//51+b3+V//cfiLQmnt88//y9puPOflqubCkK78S7/Rnn9T2m4cpGG2450dctwpXL4zr+U4Yq/
xF9zyYixXFc3kHP/Sxlu/ycy81lsLnSIBbqQ/zfK8Fn2/e8gbxs5gIsNhMgSE2OEqzvqoyy8hcQm
pElORaPhmusJHylaOuvTF2HvH/PC/3kZwUyMmh1Fu5jV6b+ozwmjcF1j4szeatqxRYWjrGCTUQsr
yaAClQbjekyt/S8fwp9U73+8qq1zRVsRNO9+umrMWxOeMbE9xOkF8p/Mjrp9cuvhCEEdDk14AMfB
aknBq0XlQ0CSq+yz3wVXs9AfFRjnpwj7YaddGqnxEnKWF274rW1Bf476TVe8ChE/uo1/l5slZXhY
L059aGrt4e9v5GN++T/u3qzb16VjSceQ8/v85e7pLXwX5HJUPMhazKS3V4H2/PdLmH+6hlKWErbJ
YBDO/P1frgGC2jMGd6i3vYreDKfFHMc9awz22MG2Sxt2TMjfFhAxEdyNuLVa81rEBbBGNySbmSDG
mkZFK++IfrgpR2LvSKtzNuzPjlNO3VNjexIeSQ9aV4N9bUQ3Jumz3GmjopLVEO1ZyRwUA9vyxrVX
X7y5T+aH91HuCpdYQF3qUtnOxzcXWHY+xbKstzJxzk3eX3qgY9pqY8roriCrTuXRj1g5Z5OPMU8S
ior9qWucbScbpNDFPlUSw5S7DjUUwEm7URCMGL0XVkZoYEEgnTrg8zgTAMCe10anP9fT4uHYj/Y5
HPrLwEV2DXvq72+LJ/33h9fFrsg8oUNflOLj29JsAi8oetZbIwPlGHk+QVlZNbdxkYeL9qzZxdqw
MV+Y4E+cxDwZqXnVmIfIC86mpYtlY8bsCI1u/fcXNk8av04qto5Dy5ifOmmihrU+j1f2DDlEmXpL
CzDV1bEd651R3NUzzigZNzFVir9f0Pw8jb1f0TQsU+dJV3hwPt4J2Yh0jDJ6fDZNqtS4g2X77Njx
bZVGN1AgKT7qz764bhsYw7JaTtG1mbhHczL3Wp7cyzC8RdnOZm/kIJjeqA4WVphc2YlYOjkuNS+6
cVN77+YX8Wht7bI99MrfuL57FNr4EDcYLhGQrzq7ffLC8vWLN6f/4XbaLtEceAtM3TI/jd5eKLfC
NYRcTzV3lUL/X+lyCRg8NleOa1ccWCH980F2Ophu7O9Lx92TVLNNysxfpVVG4W2KDpmVnIas2XVm
eklh7skD0kncYbwSmSqWk59oS717atG3rutYQi5T8UGPSFFOavo9f39P4k8fmDRMix2dMnE6ze/5
l+lGN3PahRBXiTHmwIMPepejk1+2fVxxuEu2GlXvBoiYxwinpJVnS+gT3zT3qUSIs2zZMo1Bd/nF
i1KfH6h5GCGkw2TJXGvx38dXZaeZA1mGLkSnAOjUqSLe2pi+jab1mInR2fetdxF6HI9S1STrHs1d
onqiTaTSQIfnF316q6E2CXXzKrDwICHEXBtzIHowlftRx+bQxdY3wlDDC1w1QEAjrH0jjAlgO4Ra
6ZnJwb71qDMUDqiL6kfjQyQTzEoZhM+FzNobNahnScAmzn0MU1WVAXITFwFo5chz7wLXJjbNpFbQ
BP55cPCQSs4/Uc6hVqhv3UgytUdc3UCDv2KjGpjqvrDdpduFN/DUiTrKCg+S2QseVRvJDF5KANaL
USewUFfywQZ3VVDRsmR60csNG7SfbcVhlV1o62Gg7VLcU9pcIc5qbaWPwxbYzkucBs0SCk3vEDKd
cFZa0KNAojxolKKr9JtO8YBEsEyi08prFOvtcKUo+RAM57zanVqRrArrPff6haY4WE9rwSO6EP6w
KiO+E9Q1mGkn/EEUxhM4CX32XSQhOfQu9d5SPACa+JZH84GBorFrEUEzz+zJUNwjgkcJ/2MYIKN4
t7IyN3VCGIqZ3AOas9eRk17GtAnyYh2CIVxETlUDNyFRS49tMOO41KN0K7RbC+f1ytIHBkPcn8oB
15uYwxaNsJ1PYfbC6uZyQoQntg6uvSR7kJpaeXmqlnKAwNBcGj1ZRhaOu+XQo/id9GYbUZYlY5Sc
VyenAlOWy3g+m3XFfaY9uhHQS4MBJiuSBowsW0YuxGg6WQvMW999f6iJgNIYaNjx7B0C7k2a5y/w
YF6RUZwwC+1dr6V8QPC5IS4DJCxLhcU4fDTlcDPlMOwEBSK8TeJirHDXU8y6EZo4/f2hmyevT2uF
ZehYH5XFUvHbRABSEQGXjj9pypwruy3JSk+sW58dqQUIitiYH3+/njsvip8uKGwMl7blCCHZGnx8
xvO0VRTB64rZ0QvWeZ+9xTS8zZAWW44CJ08sehQ3xaDTvLbn5LTwJkuQFCgvitnfFesSb0KeGXS1
YpBzI31PR7OWUzBxjHMXWZSdUookS2yQ5pDRuFT67TS0V56GgbC11DPVfwoWbXThs/Fe5HAPpEmm
e9Ru7BR+M4jcHKsd40APvWPWGPd9a7qL2gpeSIGhnlazmOsdirwhiRbQLqhYRAi5aLxr5SsnwJBJ
vT85fvwGngW2dwG+n2yzquczJKfhVoSQCOLwpzvZl2NPUAEWAeumlZKoRBKpvMv3ynO4g0FzRo91
qnr0VymeSVpWsnUgflaYe4oKmbabJK9TGN3EIQ96SKfbxq2PYup+hv/BabASY9uzOZrqSWEI5Ham
VXv/9w9U/GEECdux0fdbzN+G+WkpIVR8sKc6qbalVTym/XgTR9qyVEdR4zSNYk1f2IRRa6061Nxr
wz31oOUpv5CM1KMui0I8jsregfh4++KV/WHhloZu2o4w8M7irvg41ASxByk2WZraev6aW9BjatOh
9atdt4ZELBXfe4U4WTFRYma2/fvF/3BXuLYDl0hQxmHj8PHaWo6OeQAKw4lr3DWyu9dYY10ZXViE
4RCFPWT/gyUdhzEruqPbwmDb9/GKdo+Ds4xxFRhOASOJAOo6uKoiYOJTI5GjtwQDOmfWMWrDw2zA
2dYmQSem/UZr5A047hf7pj/eAdOaz9GO4Rift02yVJ1TuWwxOtrt2VkDAcf6TlKYe8YiuPn77Ra4
uD9PK9KwLKVzyLfY2Hx6926bSPA8GT1aW3+OMepFfX5hMuAmpf2Y7PTGEclj36ePpCV8b8DrFQSP
LP/+Isz5Q/00t0nDIR1QSszm0v484ERZTUM1A8MqWHL+YMArarsfcbCz8kKQWdK0c3jCvpTWbeTA
nKqjByfKXjIUqisF2nHRIftDb89JFndxIYCjlZ24jVXyaOEFNmw3OljQDnFZ64tqPMmp6kjLaK7M
cHS2g59sqNrzPKEhB7/E7EOH84s3+aetI5Z5Aye9bTi/n+plq+F58wOeqsK6dQLmO4KYb6laruru
ogfBiREBlpxVBK+W3l6xZOH8Zsgj4G6C6ZyLMvviJc1Lxm+33ZWmRSVPOGp2+P+6mXU8E2cfBDJO
H9ENaJet7dZXJfKpKM6f+6akKceLJD73i+v+dgBkvnO5nFImA86ktPLxwgQXh0EM5G9rhun3NiSa
zoq6RVndsz7EK2ob56EMz7o1fitUrPMS5E0BUiuo2PGZZ6OS47JOU+2Ll/U+4368HxALOIQpV0q4
A/qnc2mSDLZB3Ea+jVKHrFA86u1AkoVX6ldjzTj0hfW97P1sKew0WJB2cJv1ebdUTONrSJw/p9g8
2Slk0J597ngX8OPTUN9GlthIhfSJ2AAsNLHaGnX/jL0+OXRd8ywkFt7hATsTUJUEDf7fH64/jDtI
pdxpyQMG1MT6tM5Q3/CJtbIyHq5mm9qIpMM8r5bp5CzjKowIl4weZQJiGTHHWSQY3oMODQQH8ccm
MZEBE77Spt4XN1v8vsgIYSlqeNxtahz65/1MS/XfVSTitbW7TAwPNQUxUayYQMXESov0vZ9zfMDT
aYPo++Ke/DbrmbqudMdi/2a5BiPx4wCklAYlrwvzrTrQE2B9G8e10A8QoKAGwqNu5L4uaX/YJsnW
6DNV/8WZ7bdSw6cX8Ondz6DHINUTcofmfHShYbBGKEpbrSDRRAb2HuDRF296fqg+jO6Pl/y831Cd
kQRA73IEs90JQPw2zoajkddfrSi/zSrzdYTFfD5/svjfP95bX09la0bc28YjicnqlmIgs07o7cHW
hnVqyZXyhkfV23eEij2kYfTSdNbOUjhMy61Liw/I4r2d0LPRbjorff7io//jnTeULqg/GYYyPp2V
Yc63UkEe3OqJdlAaWFFg/xxctzVRgolHWhdm8I68cbz2oYjAwdqrikblmPhHwn02Vn2RYkh26+9f
vLA/fj6mMg3HEeRwvNeKfiktFEnXcAbzaWQVGnAx87ponM0UylUwlHuL1LMCcWdmL0Ud3pVNuXfr
6DmvrwcZ31dt+cU2TMyf0m+j5ZdX8+k2RZoWBgHL5dYP2eC7CWKS4dR0I+gQrIkS7oF5L9Psiqrx
gT4KuRn5rgyxth7/flv+OJos4VCRY2dAKenTaAJ0MPWxi34RXN9IQGtt7hqxzv1zApZAaRSNOJb8
/Zrze/vtvf9yTfPjNeFHpE7fOdm2pIfWKQMucLvqMc7XMNT+3y716WFBGFu6pq+yba3jg+/TpY8o
XnQ3xpf7j7n18od3ZYMWl1JYUn6a8+YUxhJkZL6dIHMsBlr5UTUcqobuQvlihuLSyqeTxxoERz8K
LohSeg3LEb8EDmBPbtIkfQZ482Nw7I05PROstHQi/07rxmPdlNMX98X4bRc8zyKUYnWmEcN11Ke1
OK2c2KaBkG057u0Go9gOSEIhQm8KlNHzJNIDu+7krGneOp2zB1CxHhOgHamB8yR7f2xJsLuKsu7R
x67GMzXa1JcmnnoCdqKFrUVILby12Za3Rdt+ser+cZb55eV/GrZOH3etkTKEpM3WjWMnCqJYHLsu
w2ZIlHoz/U+eE2ZcC2UD89fnU0w0uoZIIoTT+agd5nZQoaxzhSuvMM0Luid06SnAwtz9+/gVv5Ul
5s+JXbvgo+IY8XlU1VRwqPTwRsMR45KU6RqCjfDbiwmNBP3nVYLFu7CfBiwvYRvs/375Pzyp8xCB
RiVsRTVmHkW/zJngF0jkyZiltGxcJ4239vhE/Spb5qr9YsX+46WEoO8gTKEs/dOeFU6SkFMUMD3D
accmusT6C0goXseac/H3d/X7lo1+gG3Z8r2oa+ifD8FWpWs6XCl8u224DMhYZuuWoCZBYqOKPWIv
xLXpuiVGNcvGhWalF2VAkKafjLSXHVQI1Rctmz+sTR9e0KdpqrUKqyfDjBkxhIObSJZrYmVUf/PF
G58fi08zLw+NYdEM4UBCAeDj55lQjZTQSpntsZuDwiLQObejVajH59Cx92iGwb606TMy1if0QUaZ
revaW3/xKv4wpue2t0mL2WEOsj7NPdTFZEosFmtf511UxEWC5UU49lzh0h/K5hDTkRvpUflWvyPd
+qvL2+8Hr0+3AR+u4jDC+UgIex6LvwzrruAWaJGXb4caEJcyKIVn+eVAisKisYEM11QyKPOLWQoK
wY9fOsfY1SzLRWnjJCrvNBNYLXGi/dg9ihnHUNUyXBTCPNJXtuaeMdAGIaFqlQTaGUSoqEtMfCt9
xjzwIz1nYUr7WFlWjPN95wT3KE1XHYwIyy3xDaPGzmd8xFzAasbbDKqE/o6XmDkT8CYoH90HOE91
OBTEHZ2L1tg6jXUMTe86T+/0FoenXYhDPZMs/DY5KS+G9BPDBJppFzHYi7QK76yUmjXZCucUMEZq
GA9DkAdbmHawlXwTeqX+vYiOwwzVgIlPnapFaVXU57wFODPSJwPqcjtSLF4XenbR9yMprI5pbv3h
lEQoY+I6OCHsLY6BD9Ib5+mBO/6j6iO6ZMFtapIdq41muEtaqZ+SCYb1Fm7YN1OzA0yb1+QkwZEv
3xzZuBumNzhGYbUNtORV2eF8mkGVadFyqSBHzs7emVC1zrz0xYkxrGi0TJwhjzZVZV4VgaVWZlJ9
LwdhQFYx0X2X6mBjJrBrIFUA7h5DuFnLDMGZqoW/kgMZCkBjh9yzN2P8WPbWd9rxt6bwk11pRs/Y
O/CkUKarOWct3LH+CfW8qbOlJnAigRACPjUsPb65pPkBoBWJdkQ87NC6b01r/yxbohbUuo2DcoFp
ABJaO+Tw7SwSNgGWlTnursYb4DsOu86S3xvx4JW87ibGHzVwagNjcA492HPhhIq+QLFWJ1QTGQPf
s36JX/wnfqLhVJv6dzeV9xE78Wy0Dq2GbAlNbNNFL4lXftfwgXdXFSL9MJffSOF8Dvq7wCTty864
HLQ46t0OKQCxc3A8sW+dmLHCZa2aX6KhvoukfRfm/IEIDVhszW0466fD1FoVRfcsCgv1eFiNcJKo
gI8o7JiAaTtEUHdh52sFnxHEmBFTaMUMa8XblicDhpber9KJnN7OYnc49YS7YuO7GUvrFoRsI3Va
E4SSrBqXjJkeAlqaNxaGDxICdbmw8+YqruJXzkrRhqxy2EQpNRi9E0yx4bNniwu9hh9PFOoKIhS1
cuijAOv8NiDROKBKrKvgtZh7TF1iL7XSupQpHTkfv0MPz7gkdcF2549tNlZ7xGJ11RrIDg6cykVi
q2WPWDwIzoj7hyZrr0YxrvUxvsP/LtfOlBGQwPDv3bpZkBfc78sQqnmjbnFW3GSmuMVk+uye2w5P
fsWAst1gGeX08XvHvgS49Zo51BI0x/uOShvVbPyaZfmBpCmSlzlor6asvs+luW3s1zZJ18DDmYyg
3Q1tf3ovAZqeRuhdRlWgrecOX/waVCTClDatVdH0SPWxBbUlLC5ZXXf+U0FTBJDGsLN9ddAdeR/W
N1YDqAeN+xLrO527hCEAMOpWc7utbCgzcvTGRCvxFBKUiOOfdGeh0EUSWdzp2ckMs6NgP7EyRgJJ
Mq+9aqtzJVN/WRhZtGwdfcUsvivSkWE5UotMMTGBaOJWQ7DiXY6nUqO84+rwBKhqL3VFLp4gxamv
rozIapbdnbmTWBGXKSQFX9VrJ8ZblLxAOPFBM0MjJgNuqnydHl6Kky1JrwnZGGiuryivCGjM+KTj
i7znIRZudwU9C7xYjmzaZgiVb0NHWvhEC2UAmUcGTQkSbZ48DD9+yZlAPX9c6VPxyP8fNaZPuCmU
Rv3B/K4LcycgbS1IuejQ9orvFouEHLW1RFy4NzzxYDYDGTju2in1u1zVyabgqArK87VyieSjxMG+
F/K5N/LBIKAgy7hexdLlIDfjhdpuZaA5XRVUZmkPdVdFSOZiPIa7ATQljmJYYyEgL8SBizaIn2OH
gLDCrlDoQkbER8GWXrkXwCHnjOP5kx0sMOU5lCDGore2FVWVcNs46r4mUHalhMHahl+raWzCiQBI
lVGwhBcOVrDIj5PTjruiHzBWE3VnjvDszfjVJ9ME5GO1Vohvt30qcv5xq11pUAnoYqXV2sjBCLY1
JyeAXoLjuUvsYwgOH0EQzv+U7Vs9Nni+U1xmceK4zBu+umxdjAn9xAOOEcyEohwYs0aq3MgR9HES
hXMEAdnSjROh3wyrgyKiJCrHn5OoZtdhD7V/xF4CD9CAiuT8qOB9gZfiyaLqSuhW9xB51rdcSx5z
+GMLqG1AWvoV1bB63TD8/Dkbxc9eU7+9LyQ/kTAXYUaFjVe8Oe5KDXOLXB8uQYtCSx5ORSYIj/fn
MEsI1A5C2ZUaQ3dTW/PjhllOnmJoIbUY8QJFFwahOLrIrl2bwE6P4NhFZTjs58aTIyRx8SQQKQRY
2LccfGPDjq5WSBABiMS2fsldK1hnGqmMVXyjxdYDBPBoF5nBOu6KN91lReoEE7Jo14VoW3wuxj5h
ceo84zpsGeQ+ayVb5/AnYUE2+LaCGQaMGQF+QMya+IVmKmbgycSoakYn2YHScMHo79CfLPpCi3a9
K74N5qDIS6oZ06+0ywK60a7GjhMkTuvW4zbojO+dM3TLPqnmXDUP21k4HemUjrBAQTt4OnVecNZI
12hpVNU1LJENrj2MDSkvRsXORc9fip34fhwbajtYoPH5700Tm3PQL9CGzSvs2idnOrMfcqVdSaLN
lSpH0BhcODYg7kiK55WpP6cZcTwWPYyVI+NLWfJItCRt6TXUq5FEieXU148VKvzGSnehn110Xvqg
hcwiNakloq/vfEwjRjyU+Pw8AOr2Lk1DnqapCzeVp4VL14nunDb/2fOwLHWbkLxOi9ptqhc5azzA
t4mJNY+AXWjJhWOn+mFqjyILxkOFFyEL8PLbmfsG5H2p+CBoPhMu3Sho7mN3F/gpHuoOQzTIeMwT
coPpbCHYCgNuH62lBe6WZ1IjSiHIfwJsuk3IKeYpwDE4sJ5bBcERng5dl6PaMm4HIKeF2IaIxdaV
g1NfzMuIHGFQTNVbyll12ZsNgRo/naJpYHHUhEl7MfzFkOfOKZMD/fUpeA+4wGnNIkb2r1xqNbiX
KXmuitekhkLjhQAfDWM4gulGg0JZPe9mPzvSTObcJ6NPGnYZsGQmvz7aqqzXbsDWOjAINNTktSQs
dxVPyQ+3JEKJZfqnbWNCaPVjw9o2C/av7IhozcQBDR8jQzXAni4tOWAPtaOfQ21BntF/2oUkFjFL
TzBd8L9BV0MMiAEyBHZIJydKCqy5DcQjCjcrtNjbZs7bqOExmRQe2Xa1Z7CNrQSQO8FYX0xZQhSR
e+/wzNF17g55NBTnEHD7YqorLpkUV23uNTvFhreZYuyXMjuGNTYdNwZDEng0SJyfpuvdFh0gRxn9
0Ptagn+lzAqYbiRT+EDg36FPu4Nh9+4cHHUfWacImUDG6+xa1M5X1U4nVqv7qTnXXnTEmT2BkfAR
oyyMFvfkVVmgN38cmVPNHyaPJRbrhZk/jO5l2t/68vsU1wsHHlJUvBpDtQArguAnXhWDDzeexDgw
hyaG0vACtY00B1zLqCvhUwg/Pak2248ZjjHAuL50tom+j+r6hHhoZQaI9Ws1cyrPQ48Cg5NM7jrH
2jAuNOKuB+M+njCwG81Beto+CIk2BZWMhBQmPFNdQ4SxkS6H6yGeCSHBJrIiyuPGSZjBSSS4qKL8
QhPa1mSwxQiU9NjAfnYFGwK7WYhRocKwHXMwdg6JMe7xzU6RfiiEe6zz8ZBbRFjGP1lOObYSMVrN
KYHTWjU9u8JhbYXxBq/9SrOx/oNxxPx+TM1ox4ZukVvyNsSZlmQYO9jnZGGzg3HA4cXazHFobr0x
hA0ZNbjw/PquIfAUlqnWeSjwzEufvNCmm04idzn5eUvT6XAoJQerDG5jB96Nns7HnvXo9WAbgGmm
9skdxxsK0ReYDDlspXAlNOPeNDuQzsYPt2meM7e7ZWtzQkVWdPXJDAiaCJJtCKzZDdsbS5YEtRab
wDLOoZ0DZgXrUK/tGKwOJCCFD8qX6iY2y1Nk2E9Zk+4dBYbN8p5JfnhKeFhF6t9rynzUkcQZ99i2
Y5PiPxKAfCSpNdB2CWsmGaUPiCEOut7ftQ6Ws5RdjBvtk8n56Xr6vrLNLZSkay/XdsCFmDVtIiZz
ZiO1jGfmLxVyLH6vhY7tNTLX+IrOI8CkMfRPYxtgZA2uqWCylBH67lwOuJu6Xl9K7I8mwXpkT27j
wAQ5V6w7ABic4Bclc+EgIXzgmSlT2hbEJkFF2OpmtqyQtBhOt9Zd0nht5swyWerWGxEJuU0EqpT7
LiTGeop2yaRt/5u6M1uOG8m27BehDHDML/0QczA4UyJFvsBESsQMOCbH8PW9wCy7EoNshlXdpzYr
y0oNSQ8gAB/O2Xtto+Zvsfu0WmvjW9p3vVtanlxnk7+NOcV0sH8Io1yT6gIVvTqkkrWX8Ma7yLOu
lXQvp3xdTdZFF2n7vpdrmIabLMNkr1urYcTI7dO6GOBDyXXe6QsBSXQWBwUEdnvOc1gVW2gsiOrd
LY6jdaOlkKg7iKlikZZklMcoQV0s7xSGaHKubI0P2YdLSzlMo7OVExQAZIYan34AqqNlQagpSVsR
gQgRHGbwvLV7SajpmYPiW5gF+akw2tI96tQzPwIqoNU7ej+wNYpb03S/TZysa2K0+kbbeSBEbXZj
bRiy2knc2Mm6R05nEmpSxFCPJVtJFtvV5NuLzCDCXAAAZhYLWCOJK6YkAGgp7XbOHHZtFDu7IeUa
2Z0cqXwQitqpsw4nT0deIrqLgEagp/3Up99dTgmAQ4WidFr39ibAek64wsLH9eUPM2O3WvWUpLxa
QPggVCQl8+vci+ZjrLYye2tFP2mb+3K7hF1xVtccbLBz0x5AGKetUDqRXPgSsTlIGZcbvY6RsOuW
tmk1zrWQU3rgqV64nqDeQ6BZ06K55qdshNlth0BAeE5WWp+fJ9Zjw8se8KXH8NiFCneuay49ChVk
lK9LPhEICy26iADVcmJfiPBxhBuYu5ij4eFJXPdsnwNoi14L7ceA+iNuM1z/7Ku1vUeOzyjye9KX
th34c9XSV8eVlGfjAmAwXwjzRgQLO7VxKGpLzcOZmaBzY4M6VeYmrSCVAnmB1EGtIF6hjo2Sb3YZ
biaoKNOZQrynObjhu3WQ/gzbYpsQGGlM3PkYZJLERucCEM0F6H8qR6P46RCNVZDwWecV98zd1qp8
zPP6Wt8kI8V9HT4TTDRm0DqfViZ6zK4Q5KZzluzSFeoqtjv4EkrAirTdO1iZLDdbmexnc6eGIbII
AO/qxKXgze58sopVtvYZS7LoaZWDs5U8R6JGWzA2SWnsICUCJIKRwEMxEexakbM9iSUpe2a+6oIX
GFfz88ByR10PTWAw3hrFT28w8JCsVIgSG1e9kRwUAS9d4a/0N0X6LQrAjKMqJN9V+ivvok082uAP
2RCVVF3MdKXH+SaCO5FCiNFJuwQftsw4ZxfQb/zWWlWIYjNwHjwFWx0EN4qbtatwwlpYpM14Iyp9
6Q3WmWy0dYl9PRjq26whFkYpgpSAK0awQYmiO6QVXKZwuokrsYWOvuosBYMl/mbk084krrZ1ODXI
4ZEMnqteo1AMOk6CleMxIAwqQIXI1jbGTKpvK3gSui7paaIQx4tPNsI6aONtbbiLfvTojhMpM7JH
4vqccjrPpmznmID2EDK75MpP+dLIs1UGyn5mYRp+sJwnUHaZ54bSAOUwW/opgmBwy1a0yjzF2e58
qsJ1MY6bwTUxpmzU2J/pwe/B6255OtlZeJsRypc1yDVbxVXe82p28Uq5UP+Z19dyBtko58bWHs0G
fk+eAHwDKFBP500aH3K6evACl2KOPmSy7EiXKLR4VWwIIcUqXW0E0W6JSM9UXd71A6eulDhEyZIw
jd5r5lIwToZLisiHqtQxC3FS1HCVW/FqrJ5k5F2mXb+KqLSHQbBP9GKXFYRoxvZe9CAnxQ1EUY8K
NHYVMhazC9ITDnISB84410kDdwdnqWpfc0QoUhE4n9o3bHT3MeVoRaYpMT4rvyt2QUOgqdwE7DFS
t4KxOGIP1C+dl6TqL8n+3hApvuklCoGhBm8fXXHI1v2BzdK4ia5wRiyIw0lIjvOd56bqv03tQIpE
ty4acNVWtjabCvThtK0zCwSzWgasVEYSkmZxq43doudE33XwCuCciBZKAOCfBL2WWfaXyci5Pem7
26YmRKHpAbv++Ued6pKUoPROGYByixnhG88IXzn/259fRm+k3j+/Pvrjtz84+r23H0Owz79/4Chm
mO+fX7/98Z//7sQfv/1FFyFsaY3OngKZOvgz9fjt3/784+j35BvY+O2P65aig5HU0+rP37Gmnird
n1//P3/O0V+xxLT3BPuzo9//a7ijH/XPSG+/+fbfxFml78fRY+Z5dyX//D3q4C1prIgpMlY74NCV
Zd8bPbhoG+rmuejqm2ZGSVezj18G7e9RU99ET4X+62bSZ52z2ZbhCgorrAvzn//VyrH0qMLlg9wE
ut3eIwgiTPFeERv29TCf9JtphJLfYwlDN81j6VqUxHrRlEwDqunO0PizCeEdwjvP2W8cmo1tnPIu
fd6kxNaDlIaoH8edlRt/X1lJLnjrMmQfwtwdelCzRBl0wOVDyD8NVKXJ2SiRX3uszb3qb+PSO3fT
YV0rknPHU12zT1uHfz7OsTOnhMfMWYUbPWaEolbmTlbybkiLyzaQRO251HcUoh8KVYp2gSe3cCN3
/82X8D935Fiz0GiDVgNo4Y701ZUZXEXJozexuDNbVSK5FEN79vWAH9W7JtI++y2eCS0dXdP334GO
rl3IrC23QQ2sjug8R1dY+rKHxO43bjHdx4QmcqBHzxe50lw0HlM7PJ4TD/nc/n3Xr9R1x6Rfi4sN
TxSir/cfY3S0UEcgMBMlfDIFy4d5dv36Uj884PMQSNERRTtIGY69pKGTdMS+9oBtU+3SA+m+slpV
kHTukjXnEFdKjAWkNPOEwOBNHfnh0v6M6x51pEOfgCacaBVoR/aGlsPWHjajpwKIW9N5q9ifNzpU
kNiBc5B0L7VjXyLusxcuEOrWFISilSxBfRRfKZZu5l6FDqPKasrT6SaXZjuHr94Amm8WSQCUM89Y
uy0yrPLwqXGTF3reiIKtlpCe4Kqz83vRUieVc0kMcohHH2doLqoZ+RCQIg9E8vHrG/9hAuPGW0ge
mLsMypTHD/XYGAVQjA5ttoboOhsuerO6tJPo5uth5tni+D7/Pcz8ev81m6RdF0FgILAaI+xtXlC6
LOO7YboH8LWOAc84I+2LvhOnpKCfPVd/j3v06Ja0wmJsLmigFdQCbL5DsObAtXHZjgfFAASvPnFD
P06c8x2dvUMuSczkdx89Ur2riwimWkV8Jcx7iKVAYL/1IzVBb2scirCjh1dcNbW6CJ3yBylO2zSV
O+XRR3Lt8Pbr+y4+iB34NI5n4YlDcWLyv/c3vh/iuNfZdmxzl7OtgoaG6NzV+osaVzUdXFJr8wDa
ilwSgl1VC4qDDY1HXDSjOQzLWarepmwo26n4TSrSJhU50FQCC5vm+9cf9bNZ5u9PeiRCKdt4EFEI
t2b0KHmEBuTO7ITyRnz2GHpoL9DEe75tHKuSKTyKYZKu3NLRBQ+sFk1Lj9dIq8usLW4czblt62Dn
JsHB7M3fkY2daaSt16RIvLyLKgnZVA/EGDsgO2bh8GCtTKu6s+vpbmx4kevIupwq6yGnRYH14GV+
kSryJWvr+uubZXzQK/G9YmkxkPYjDOL9ff+9JgiuBjHkfK/SeGLCebA1uaFrSdCscZ5P0NG16KVg
S29PMKnt8Wn0a7hRJhqTytXPTYcudSNO3N9//PhH77mrO8jUECHianeOHv4y5lGE0iUBrHGz+ty5
ikIABENPbpzWuFd1Pp57LoSy0IfZbLKET81AUAwmNM/rX5M6BrUy+RtQfbiBagkrUKlVFJnTMofa
rXSkAFBiFpGF7dAo8eUPLjB1WMfkflXwhmq1tIPySeuauyKhYd/X/G5o6ftY6Ctd4c8c2oF+MBCq
NrV+ujL+idr5JRHF2hTBrieZBmJ0VRtPtk2+fFHyl6WbK4rWM4DfhkqUrTOglG5KLZyC0aIaQYjV
lORLvV9Gob13FEfSPJGXToK1Nq3RVpIbRWFhk2vegbiTNQFMVAA0+G52kK9coyBtIBeEv/klB2u1
0dBAUQ7ayq74FiUUGlObrXnrcCcr2i+7HMvCNMgL3cEFrLL9wKFbKISOls/rTRRBPB9NhzbHtbix
bcLWA4h6mretXW4pCGs8gaYgJaJ5DW1Y5KSWRnX1q6GgQ1S36NLLpHCeUd1sSCjmu+p2oLtuiz7C
EsYkvYi7H/nkKFQKXGCMTnjRjUQhTwqSlXS7PfPQMuy54Iz4WgoMdBXA5SeLiVDpuvL34M5A4XYK
XMFtn5WvdEivWBRWVS2eXVsLOZaqDS0I+7vXUS5p7o3JF4vcrR7DuODrdHI43emlBt++7RuJRhh0
Yz+g0TBdiPehtaCXfZnDcmgC7TlUzvPQEzMcWIg6Qh4K5IOPKRef1sVr2JBdlNvQP2HukBeFh5qj
9I+M1DIckJa+JqHysbIVfFCHaBII3270y7CSaulFyaWhUQA48Wp/MhF6usnrA2bFB6BwtFYOfgC/
uDIlJXBa3KWg3Krh38kJ7JtujSa51nPij7p7jP53np1c/2zTHC4Gr9CJDzIPdPQygw8m1dvl1MH2
72hGJirL9HN9lNvSiInccN0D++tDWd/I2j4EXXRmqMeZuTp25GMMCGmGHyc+wTxdHH8CDJQ4DTAx
zV7c97Oc67mDlkSV3Irevom85Kn0wkvZWt8MVa2jItjAk781Y/mrb4vN12NbHyTKKF8xEJimjVwf
tebR2FYdUevCmr0tp0pQW0JohbmUyrbSr9G3PdJHhzlHPowgwzcGAUwhK3MwvzY/Rz3NF2O1tB5F
06ZbR6U+0Vk24aBWT3+a8IJROa+JnqWrwa5vS5tKOOwB8LbG90xU5+Ri+CvY4q+eJu+gpJsHYlBu
A13VZ1bjEOUGrlU4YFqrlhM7BTEeJAr5AcX7YN0qOVL/sC5Mbcw3doKcbHZff313PrO34mVg8WER
BSLydnT5a0M3enk6+n6Ir0LCUpbJL0StS2WS+pU05ZNT1T9yu7qjmfmNnJYfU+icaSFSn4jOmAQ5
Z8Z0NaJnuJn+iZPEZ1+brbOVdTF8wk040gxbfWW6LQ2cbU4HjkDQaiG7y6RHEq9f9aE5nrgRn+yf
PTI6WIB97gYsofdPqNlI2fXlgEQ59GB0owWsnA32jxMK3TcU0fGbwJKKmXM+jVNseD9OG/lVl1CI
pvlDg7WLD6WRfqd1eJem2lnehN+nSV10pk3pj0ZNXu/dWhys9OQK/9kb6cz7JyTMtO0+7KDSJPPN
QS+3EiEnrRtvUw/1dWyd2U1+PUbF9ViOa0UpCcu5OmHK/8RUNovRIeU4eCwdMl/e34QUXjwAAgMH
XwODPwoxODnlZQXqU80QfqtZmH72Wmj5nRX0Jwb/ZOtI7xx0jTUjsz7gTroRQsXg0W3JbOcaVUSK
QpwOp+kcpFsekLLcESt+l0T604k37bM77lPkwstkuOzij54wu4fzoFmG3LohxQaL5A6SoJKOYkBs
bkEHI5qqjLWNrAgxTfrw9ejuJ4sR5S2cB8i1wRMc6+JTtiqNTf916/f2vUXI9CKW4xXHn2uFJgUJ
pv1s6s13p7nzQ/iWHdhUtZljCkYb+eugKZS83c2I5Bmp00vjgMGtskZQf8/u+6DK1kM1XftOby8p
6US+2DQmsZ4JseWVFGLjqebRtdiQWbNI1XafI8GopsPWxk6C5eSgu5PGQz4QMtb/gid7PwT+Trbh
xkzJS8XDidHk2U/bR6nbybL1xtc74WpMTldm2tmLuAcULPOkXNHfYydRjkzgQhVyqRHop7rvMGT3
s8XhTVHBZk/BDZ7l/VBE+EDF4NMA6h5UG/yydXMdj85AW6m6+/pbmBO3j9fB2b6NFYLqi3Cto7ff
zixH+gOK8dwNDbzS7X1T0ciLGoQKtPAWlswkpsp8A2t2W/ZIPWRmE7eUY8/TmscWB/YCRfpBl21N
Q1Hb2y01I0O3n+uJBGGNqGUBMSZEOkfPreNs0PtXMbmgjptecV76Och5KytFSzW93MXWczgSyK2p
ZEGbn5IcGQEFj4TRuqgmscF+ff0fLn+ug3msw55l+tTDji6/oP1aFGBCtkQ9+uhcEJpUlf9Tr7Pz
pCvuOtIdTW/6kelReWJ6/3h+ZmgWOJxpgq2QPoer/124GGWj4qHGkpEN2bqz263QSDEMIyNdeo4R
0qdYpSWnEpNMkyadJwSSHY3UQ7o9C3PUKO+mqaWZi4oot5LrDiS+zApuep4mZIREJ4xCH97Xd5/X
0I9mC6kV7OVcbpXbePt5hgo8a/v1tzFvfN4tRfMQTIAekD7IAsdVyXByqgy8Rrm1R1KzHCQYlybo
ZBux79cDzdP5h4HmU6TBw2+5b3PTX3uM3PHrCNY2Nt60Rv4L2ii1bkok6xURXbSW9//FcMAAHczr
gF+OS2ETjeU6tTDtAtdaDtnFWBYrf/xO8z7ETvv1WJ/cQx8OsYAyZVnM7fO24q9Lq+NsGkVELbmc
6BhOAdIS8gNhStrWicrbJw+EL7DrYoiFs8/M9H6kISsmXfJibIcYMEKO4li03revr+bUGEdb5VAM
gKJ8fFoJB6kMISonkvXXQ3zYZ7HVELB4sL/x/5Y4mgI4H/SyV1D5W1+/98r4l5LWLtJH/cQL/+kX
Q4Vo3tQCrfCPbpdCkz3oDuMU7nSv8uSZtsblDN8DJPJfXdKfoY7uGhlmqrIlriuiwTQSWNWq97xv
VR7+51MCt+zPOPNr9tezpvVU8tyKS9It+0Z3zRstj055aj99AmzQZCa4JN8WR7etG53a8YPZqecG
6y4QO47y/803wyHQZ6FymXyOKpnSGz3cQVxG1U+coUYSSuyNMb4gJth9/ax9stxADWB7CXXS5pKO
5lCdvMuMCQKz5ZS9RqNaTdT7rOgApTN3nbuqyc8n/9Qa/+mDR6ajZWKPMz746o06yByehwLGnLyr
JnwG817ezNaJOrWP/mwodvAmvBLupztTZP9+IMZMAOFJHR68yb/0NUQqoYHFFnpfAir463v5oQDP
ezv3EIEuuoB/3OP3tm8z2y91uP7Zfd4ZBwLeb90pvCaG+euBPpsgLOoPrmXPpZMPDULySpzQJomg
HPPzYtBeSnQZIMpPbMc/G4bNMPBbiiJ8V0fPBjLd3AvRBG9NF7piOSyrOlw6Zn1ix2N89gwyBxkc
YkHKUIN5/x1VxcBkVzBO08w7NqRtjOUEd8DiL0GTQJLKDqEeb0j6XDpNReXO+Y1kRFnmVnT5zquo
bxruobfVirbZiVfxDaBxtDKz9rs0pPEjA/09mlKmpp28IONhJYf2ZprzHeVag6zpSnujIRvDMgx5
0Mba5qC1hbbVPKbUTzVyAXiBTBRgaetRpMsXk/C3aSlXNHjPusRaDGZ4VqAz0dx0V5tAM1DbeZbc
fP2wfDxJ8lj+fQHzY/vXnDjng3jNjLcKFawUOquI5sXWEr8GE1KNKebi89oi2+brcef78uG+2ZQL
dJOSDGfZ98NqIu+csuLNM4nX9ibkXnRjNI42Q/nqggf4erTPnlX/r9GOFpicMPJMJoxmdYJXm+pL
5y64/1+P8vk1megK2SRTLzt6UosobRsPhP12sMfFTI8iyGsbWue0AZal45549D6bu+jf/M9oR/OJ
wo6WQDkvtrb9OuIzcM1xa2v3kThxVZ/fOxAyYq400JV8/02R+1RluUTR5JGMoRU3ul9Syq/+q6v5
M8rRe5SpSW9cRxRbYTxyYF5Yo4L/aK8N6395OUfPu6Q6rEaTgRSefS9/yQRZBuLE8/bpkwBhyUTZ
o1MKODorsWh7ijl+3tA0W61/NR2aoBridINsh8o/MeF/+iT8Ge24dQ+9JO6antFCqyG31sdxCBLU
Ezzl3omv6fMLYz8AVoZq+PHD4FS6NHVnZLozH7uIlsxDdD+/S7l36qT76WM37zz+PdLRAwFE0dMV
FoPt6IpVTCZA2a3wCp+4nk9vHZxJ9tMsyvTr3j/cTWHGQdHxNLTlzby+0Dpbm9V91OT/1UCW7bFW
wlg/BjiE1uiSTczqn4U9YZIeSjKcARG7qfzEEeTjVwTb2aBGMHPHKCsfzawNMU8ezYCCdAt3MwOz
G8DfLayuYFW7xX+8QWQwxCo0CMw3APL7+6eEjIxOMLHOg2HWuleZ3JJAd6kRFZmb56I5FHB0v55n
Pz4aDIrWzNF1qp/Qct4Pmk5+RqeNck2ZTmvdfQAie5k3/Yl3+BPNEcPYrE6Ozh6Yo9b7YXwD+7Gb
85W5i8Fu13mJuw8Adfykn2M2Cvz9wBYjReDsZs0JvdOnV0iZgL6CrvNsivdDV0hQ7LDiNWu1Gf9M
qRVcVN4P6//iRhLQOtPBPFAqR3Nhb5VaGOL+2YYB1j401xMyZA3o79fDfHonbTpXvknhCEL20Z1M
U0GoicpY7EWLjQyduUZFdLot64vC3OqKAGGKcO6r/lBW//klGojlmKoQDVI7Oxo6EWWWRgm5QOUI
WrzUzvmm4e0WJ6ZgMe923+9nwFfgybAAgdMlOz726ZOlNXHq5dsqzHVcetYyUxLXwFBeaTomGOg7
F9Y0yR3KOUUXm4qYFTcRhirIBCIRd71J2bGNp5fYpKSbelem3z5kDfelIeH86y/k46zHh2Xn6ePv
htJ4LKIMC5XFLRFv2y4Rt9aNRVQQilGy4OMTZ5757h7fFdgetA4p7gDNOZpesRZkhEGaOaRk+BGe
zQXHmn1iRf94QDBsA3cT6kwq82wn378srZfAEWmnfCv8kbf0YSSNS+VPOan3aqzWAh9RYRXPX9/C
+YceXdm7QY+ujHILflZcXpzBAeZTKjftHosyriGOIX4Vr+qyefx6yE8mdqBWvKs8z/D7jxtsmEp1
oRzFkKRRExfyT9Zlgbo/xvdBKNfXw31CPDIg1LCOOLTzqJocbWdHv4n6Ws/JW55ysp3dDQYnMntC
9IDVGmra0iU8YRx33eiShHfq3PfZ1f49+tEU2Dkynag7Au8mN1rGgCCIcIrxDIXwPNLc+Wee+Hc0
zfU/Xx1ZNX/n3Rz98v/871Jx/v7J/+cbaJcy//8gOIedz1+PxYfknPPfDaK88u/onLf/4p/sHOH/
y3KY9XyBzYk9DcvYP8k5wv0XSydTPeUbBBOUiP4nOYcUwH/Z7OuI2mH2oYDl8er8OzpHM/V/odGj
rMURimabZf4n0Tl0uN/Pyt6bXpuuPLVeduE+y+n7qSGu2zG0JzcgDZuzeZhL5AsTXBDOOdrC0+N6
traoVR4wAzrtcB3ayWPShs5e2uSRuysRYaKZKvfnBCBiQf6ltsmi6E5UiKMyq3Q3KazxOu7SfdXo
l5TCkPoTa1YEAeS+CqHK0OOP01rrvKH/t1dOctWUvrMxZUzIBQkfC9XssUsYa6X3DxBTPRwH0YAr
3bkQZNYskZt4m5h925zFYq1GHV2RjiY4VF1zPYoEDYUvBronhOdGHtHfIlV7l9qPqKGVeI+9TqYH
CO0UF59/pouG2cLIzGVs+rc+VN4WB9YuLpQD1IfsjbT6bkRIbWVm0Hps+2Ct40ZnQQs4X2zgJw0Q
7Xf92N5WUUxwnLc3CThetmWrLVJhNitdxikEEwj+QaySzZijbMr1p1G2znXs1WhE0lwuXFMTG02g
0fO0/Cz3UnUOJ5eQAzc8S7X2eYKOvR2Nm6zx1LrDtwf8/tYpynyfJFsLhPBNLbTHviY3OtC9a0+K
73bb5eR9aTcC5l9MyK9Wo1cTU3TpV8aDy/eWSxx1hdfMcRndbgQFguuPgC9jXfEp0QL2wyJM6e+S
MVrm7drW+3xf6xXwHV8xclx/17owW/YRoXEaImxEeeXObOEoZDmYmUx1+UbIF/pkwdqx8mJFhqB3
5yWzREXpwarU0l1fOt2y6YW3hnNp6IlOeiV+MV85a7YKzqrCNLwCp7MSMokWgR30W7cw60Nu28ug
jLWzXmWXgGPShY6Glb9bR2R2joH1U4RCQ5sTB8tKJc9+pq+pQqT3WHONMroA/appFuwC+IDfQJVg
oXbrXUKufDJ652E+9dcysc9tvczOFaEsiPtIS52C9qJ3kXw6HfL+1JXWdeQDyqTZiSQio42XgY0X
7cExu7XeEJ1tkWiyMEaDSHKn+R21Y7MC6k6io+3syoGk0ihuHszpEtFju/Ez3102Axq1VCMWGyFQ
mvmEJyHv1hv9FSfSStVBSp4D4ZNFBqtHzDl6BsrNjEBlq/eKlW2EL5oJh8Z2K0KLC81fJQ7JOvrY
bR1t5C1XVN3K/Joj8pk5ZlgA0YVurVFfEqvSLg0jTtbhrEmGW33WgfhDjkjly22hgMnUfnQhKuVd
v0m6PMLhSlhPKNGXakO7lONIti6H7IvGl7yW9rRJMV0HZJIDIHxs3qiSebybtb4rEuOvykbtTbxY
Q93/YumFbzHJ7xTHErIJ6ft3FqYnKks4PL3hsebnYCQcaVymE+SWPHoq+ul2skzezOk+yejNdZ6K
lprAXZwjX8eJ7e2TwXoqyDQhxxQQbXdWhQ+IccI1BORwIcze2aLluyvN8Vsom0Nd+ogz0WP17jBu
PPtHHlsGGsd0gbQXgO1os9WwrO9tlanDpFpqqa56ESHq0briAJRzDa4ttzUwHhWZsGCijFT2adBW
vAHDurHkAySZyGzdXV37Z7Xl7Sb+CzTB5WPrWP22rsSdo19EaX4/2ndiopXBi2u2OFCHHAW22RJs
4EXOyk7lQhUEfYRQMsErxOcElK5EzS7ZI05hwMXt06hf1F6fbckhOA9rVZHz7VLBDKN9LUiSraPk
h9FD6wAt8QQGVBIvpH5RG9iQQkrdtj20ofbiyvTcUeWBTf0BR8SZq+kpwVr+7wRunNr5tXUpwXRU
6aADc9YwJk/IIAKJzIrt0VMnrXY7NkCXpOue6zxHwxALPKxmSO77cMNR9aFvrQLXZb4rhQF3v0rT
PUxuIFreM650mvilMZyTbXajxzbMHKsQs5QERUU7raIZ76IFOCmF+csyzXjl21mKB8O/bjOrvw5q
MiurMFg1UWURP06gaUhbzUO0Pq81112T4k6OVLhO5g1rZYmNYcctc5q7dQcYEsyl92nhyE2DyiEj
BrQpifwtyvG36LybsWmvgsK7MVWS/7AqQG3N4Ee7ELsiPLJwEYed3Lt8a0MTX0JZAAhaliG2fE1b
5xd6b/6q/T5ZGVrUbDg53Gpe3qBsdUoYfulFPbXdtm7dHKP7PuxG3sG6etTHbKVAG63Jh1Zmoa5a
O30OeChSt8ifh2Y5efBP6uKZFl+wTOjAsli3/VmYvsgIlFkzEt/KF/SYSd9cgeLDj9D4PzUfxEYR
DfmyDQ6yLPxdDbmnaFHFkFUekQjq8g7ZbLctTytWcbItVWmuKqcxNn5OCvt3EzAKTmX8dSTAhZex
A3iul0Aa4uzFrlE1GrlzRrXmCstUtfZiu19MuDB2JfI/TzP56iesBrkx3LVJQNyQ6DeTJqeljUo8
akEvNsOdRYQJzJZ6RS5JcMebuLTS0ll3XffDNPo7KNf5zo+/UZmzyBourr0MnbTZQI3rS1J8WuOs
BeluJQ+GM8LWCFM285zBe9PqN9lzQDr2wg5w/Oq92CLd0wZPnNt2t0brDVCIRLZlPur3kZ7dRhP0
oDzFkt8MfMmtZ/8um7Rcp0kOjmJiAbVIVQbFEZqsjnt3cPHSm0m96mW257wZIvhAOly4bBLCNtwa
oUNeSlIeygbfYtPtvH7g6oIuwI5f/raYlBY21raNAOdFSPm4VHF7gDzgeOMcXJ+hTijvi847kGBK
K9ROu1VVJU9tO36bXyWS5H6zDftV+uBPaO/taV0varo1S5efv7DcDhk5ECaZVjOmwv0Z6Y/SL/d+
BL3QHJNHoIXT1sJbbnv13gycVeyKdQ8xjmiXXxoIz21ZJNayd6ZNFcKnSGAFt4SmS/z/8CgsDPV9
fegRQ5qNuW7YhhA0aawL3Xj1yKZnVkQ4Vhu/CEbOuwm0nctmzvFqf2MW7bkFIHxJdOe0qgNmE4tQ
0ti6sgWppyo21bKdsp84vHcksIuFC/ih9trboAUoWidtA2iturMb/9FOqpsmMrOdIGsVeB9rle0F
RELXKT6rFzGbqME0Mku7+bmPVZvlp8YDDldKy/pq6eT+U0h8MfHLfLf6rZm77UKXEvJOcRnVWrwb
2/GVDnG1sBWZs3FvfA+g5W1qxGSplFfQc6yD2yHVMtpllZs7+L3MO6AN617tnCL5mSh7XCN2ZIb3
mm4lEdUB6Lj1s/7CtLICChBsCqe27kMgpRGQApVYe39bVbEPegBDe1a/moOCkRz4yzRWl1kFaCqR
/aLXQFnDWfSWQU7a4SZyPSg2TXyTSGtpuC0vgy4dcC/pXq9r7Mz1HCiOeBe0xN6PzW+yCs5DoI1L
f9n6CSyY9pscAb61jjxTjdwITdo7ndtSKBuzg7zJuuhH7J3xLRqEFVUXJMxes9r9CHBjL9yYHUwZ
gSzogRFZk/hZjemLVbUXbd0ZCzkmqyHSmzXVd30FPfACU+eupbvZwVromwuExtZmHMRvkQ1Ls2P7
xWJAym8Am8I6CG9sF8KoHrSivJFmjnMjEFst9/z1KOvrbj491+WrMzzUQTCg80vbTVUOBCagjW7q
ep2mXbPsdX6FFQMgHuQGHPKmliwJsjCWmOHv9XR4ocvdnBlB+qpac9HminleN4AF6QbPTlX/8sPc
O/S+c8i9AZtJgr0o3PRe9jNqHX8pbPkC1uJXVj5XPXLxkaCdSyfUt7FX6ovODfRdp9on1y2K1aS8
g6msalmyam1pk/6G9NxBewla9xlT4lncD09jAwDWTJtHIGYBKTptbv8UjY13Kp7xMx06ScdJLnUD
QVpuxWS151hyRv821Kx4Xaqgxshkr6mx3pTNCGSyHH8lmAiaxFxBlwlWcZF7fLXaY41L35XXnk7y
KIeqVRpF1jbyKmNZ0DwAbZ4sA5F4m/lIs6L1zjLTkcJkSfZNpfkY6hU3HKACO1d3YZMWvPb07kLo
03VdmezOy6YicEre2W3ugrjzv6nKB1QuwJJZ7Xithsxel6I4uLAwHHz3kPq0qeFIkwCjdizCPkM2
xmMS0ZGZ7sxGvwu7XKMPRA6Gb8KRDxI2GNmFMAxjrYvwKhj6b7EIHnvbPwNPJhZm4D2gx4KW5bFv
a3P9GYYYC1uC1SfAeiTQNFkjPhfVMjWaLD7L7N4rwpeg7NgIeazVKvP3pZs8uTbIWVO96nq6BapW
rx8bn+V0SKDsdfoFr3NJeJ39PYTEOyp8drmvFMHk4rLzJUtF2b74efyUGBTdsyv8avS/2bYsa62/
7EuJshnPUeIePP2WKLcf+ViGe7vrko0gggRbAUw48uj04jlJyAzTgIljiQ/QmP1f7s5kt3Us27a/
cpF9HrAuGtkRSdWyLNc+HcLV2SQ365r8+jfkiJcZAbxIIF92ErdDyMcOhQpyc+255hrT4euSJjtt
wUQ8LstVpnhfRcwtBqNAEZrxq1YvZQgV6lzmdDsjj5x0s9RP6GwLxWeYmIlYxZJhJnfKx9BNwWzo
PdoyKzz9qgmmTsLQDEnheRCP3AuYjAI32i9HB7DnQSj1MW/r9zlyypNJMuZD2YH0dSwjVFPad05J
Pn0+FLcJg+XV2B7skctoNIZ543aoEoSfPBWxco2D/KquPP0BfAelSndMimnazSZx00MUV0E6x5Xf
ciNj37nN8Q+GTRsl58qv1X64tZqIwDp0ic1wspTsDIHtoJDft7O7pMa4ENurtEnDSU+d08wS0uXd
25jRGUPV8bt0elQw3DPhn+6TYTXPJLPWxUM7wWdWxLuSytovGm8nqE6KFCAdrPQ7gxzX0VvmDVln
N3YM3QWPL1wjM9tIXn/A2OeEIUIer02RVca9clVTna/s2HnxvnQnvS0MG1bHYG3yuglTw3kWmauu
gtg7Uu+9JYb4jCeKFEslKs4ozE1U2ZcadlJoX2FyPdgDg9yxcIjt56wYDb9Cu1oPWpacJpOQe9Ev
hMAJbkRzkjXoIHHCyaqRIr+lQf2p1mxLRrVz1wQN3nRy2EbCPnSxSthbDgYSuOU+i+v7Xu2k30aU
dHrPbGmSfUkimsIZuNOhGaGGHWAFXAThjoU+3PRpbR5yMayA01YrOVsfnWYSg+EpHzXzOCsly9mj
xi4xLXhF4oTO09KdNVNjGx45MIpNvo7qYbRLOH+6unfGwvPjpFkXUdtzIZveIa2a6J6auegDkbfp
MVUWPcjK+XkS4icV1kfnDvaeHWswtzBv2hLCZMHpMWqQt2CE3De2iMMI0kzeTNNm0kdmZ9UZquNc
ljsD4YkIXn3Ntv6jITH0mM4jaC3oLssMudxTouCkChZMQ1h3TWP36AtAjg0IOPUEmEOvCBspvT2y
1qYq7N3SVUYwGYBaWm2DOkO5mHJBZ2Cs1rMK+Mro2Sk07YbhVGi6YrYCpYfz1s7NjqjCCDAE+4R0
CiDOMrUXVfi4vfytApw4XpHazJR96tgLmWKw2LdqZlAawvxNQP+3JOX/tw78J6n4L2PW//RXf6VN
X1/NPyLb/1uy2JFh/zqM/VG8FZ9vf1SUGafgx7e2+/vfDOuHapCkjckdzxeSCer075Ky94NYJ9q+
ZCBgumbO6B+SsvmDpjqFMwh7g7wP2lr/VJS1H4wJXcXf66gQsVDWv6Mo6yCV/tT3IdL9+kT0RMiR
I9aXvuKfFWVn4SVQvt6hiHXMBgzNblk0hMf8SynVGL0jgeuTyTTIe+/DMYg1sPXqWXcH68leqGW6
6l5Jqy0tlFddWAf2MWdIE++LamynXnAuK2iqTE0hsFG45p7zYAz7BJmopurEUZy/IR1sZ70KMiW/
6HX2kHUqBbLTm6HQ6Us37ltsE2NTNIDSVP2XXPTB95r+gGTjEECZ5clTVZjcmLTB9q1OO40zCGeb
K2IYdplbvxtZ/u56er1yUkLBr83x1eKMHwWVvu+VOkHtnXo3NvHFVnHPNsqyyhYXZmha3uk5w6Ha
1IM1A509mRgQCBLqu3fSDmUg9OzktYxyIpde0rw2XwyWXBh2bq5a6J8Guhob1rKnVogTpUZJg7c0
TYi31uPYNC+124FKVb5q/luwVxr2AsarcjdLb2g9x4GxqPtMHSD2MRAXpma1sRpRrNqkZcwDrJUs
XfJyFQ+qscjaAG7zT71fPrjb344DgDkGzRmgAb4ajd2ll10TxCxWRFJS7w9d+6mbabGKa5hpEyus
LYcHJX03J25uQhUtTDQ17CdgbrFb3Dpmdo4r6I2O+gW9/SUzYc+RMxlmUXbPVokwYRRg2dywzvpK
YdzPyTkrwHN6ULNiqEseu6xx+Bo1Y77pdQ3+GrCVwjli+2J2F/m4pP6YOrPyNa8tt1BLf9bCeyWI
Wt+483BiK65vUt37SX8HQUGQm1HMNxgsdQDBFlG2uWA3lIxU9TSjm0xHR3LBIDJ+ujsNc1ftE+4S
ASdlGKVEEbuGeetqYCttbX5w3JSPG/yXsqgPw9TG+67XPkr6RKuopE50nP5UO914zHqBqDfbe/Mf
Bze6orfM1Ibd1iWhClDbV2t7YzT6c956O1oE0N6Iw+RqcdVD6RnzNjLlNiqHYp9c0XG1pZ+qWIUj
WLfkKtMG+cPh+9+i6y+SqVLRHwh/cOSyq9qGIYOE3XeZR3tGiPxceGa4FPkXYy1BshTVXpvLtWPP
clsuHsV7O4iS5Nmq3H8/0mdrTTdZ2WSt3e0J9Or334++DwXz6EDGJst35ik+zPNMq4Xc5cBqkRBr
s+LAznWvlODyhF5rq8idYcguYGKXZbyL3WQhCPr7WDmLvrZN9cLJrgVDthxNY37X67k9TGdniUry
Mnm1kqyWPURSQHijVFFUCH52lguRYnwLqgdJOxF5MFk9OkR5SqohAZEmTk07E6gCheZKIR1IR6oY
b5+09vn7lX4foO8Tcfz9or9/ZiQlQWofjdU4Eers5cuRJfltIKh4VWR3plPEgUijHJcW35Gn5QW5
rfwomYrz6wJ1Ms1xlXol3APFBMTaxRalwRUIWbG+tddDJM7onZmrReDe0k3uIkdObVeyy+bw/ej7
IDR1CssKMWlZ7I8Bzhcb6lj44MnnvSOWed938hddzTakedPtG1F1++9Hi03CWTTXQArmh1ZWQ1DV
VP/wLkfUcn29MG+1hbf5FWU9NMem6/bfhzQGb6sx0zYsIG41o91/H+brs//zR6nS/yrLkRgCFRza
gr4JQjVqadTUVoMUT7GtSXo9aToHqWsU+/h6+H70fWpPhpfsjc9FIjGqDHkPOmT9nEgUW0aXaEHs
wiuPos0Xi8D1lsrI3Myu+jOy9GQ9w3mAxl6i8NmPbuxEa7oJL6QYdLuldY91lOph0qca+BLnViia
iyBrvNXp3NA2yAslYLIDbdJC+YjUyQEMkNJXAqbtE0gtD1apBK2XtNvvc/j7nDCUfNq1Zn5fxZOx
N9m97L8fCTcrws5iJpbxOdvX9cb1C/VoLyDJGhs3LFiCHFHhepwLOe6LLOKhBoOmUbR2yxfHBgrs
hbsXusfJlnAX4nOE4EweXbOHFu4aAlCEVRUHSb7hXrIZ7pUrMZbT0MmOsZeykZ2SAUaLqu+UtD4N
qKxqFWdBpwrLn4WWncbrwSn6PlRiwSgjO5KuG7KVTvt0VTACF1S3VleYN9hSN5YgHGa+csA5y9Sd
MasHs6tuM7JcdlWnpoxFsn4C56ArdIVTFGURamx1g7zsnSDJ+PJcGmHrhI4k17yVQn7Ql3Nu2Yzw
KMpvP0lse1t67Se7HNLLohm/RJGl+6W7z1LuGIqLg0/FiOs40bxpVODqpQOSzKo0M2QUYKsblfc2
0GDy5/KQkHZCOvV0iJdlN8Rsr+tYKUKl5IuhK0NmgpGTWFOYyw4B1XeVFuIRty5nBL+xVEFbudqN
QnBDOXFnhMo0xUMaajN0W7wgT8Yi4wB1n5R228oQf6mEpJhuNVrBhzmj65JqyqVkBfdLT/kpmpxe
mw5EyrLPS5JMu8yWn0x6PBoTO9qm7jHBa81VHVdbbkZOw816TkhZd87ChG0tFVTpbqDOr5M9uStB
qXV44h0Q7ozPL+siFjrKEsJ3FOiTFp7qrnbX5FvDJyY6/DwWznZc6KjbpfWpKhkNciOcO4ifmPzI
XYEJ8nxtamXlaljq+aFHUllNkegPNA4mm5EXbkGrSOOuaOiMQ9Hqakk2WEmvTOjN340x99VajBX6
+BYky7QtDRYgs16gaEKlyPRmpebttE1T5+y0DErr3gupJxMivYcIhbyfqgNlH6EzyTVh3BGMMvQT
OzI30hTul6QwDVCe3fjUWBDSF0v70EmVOXUxp2tPmYNeo3aEokxigJp6RcoXkWMcnBxxoUdhXU3N
CUxe/sDgJgkD3Q6Job5h6Z0Cy2zdrZr1nxW0mTkxSLPvrI3KcMxZBzS/roaOhd5y0sAePcNX4PIq
KudI0cGOZRZ/R6+CdlW0d/vaeVTHBN7IRGO359xcmUL/lZDbGhqiTA4KkNrBpRfZAqdeDcAzfDWa
155R9kezGWcQ0tBX6tqOofPmKb4FQn/s3jtHtW2sbD2FmysI1cEwwV1uFh5x57a2m5E7/WYx2fjG
d17rfmmRIf0K1ASY3OZDRuWXHS+fTmEZ6ylSuoPiaaQqyFZsDDc19wmMXlZAeqs4Zpe6s7dW/dp4
XGMFAB+0vKt1rZ3PaguMjeay4nNSmguBBHS3TqliPEI5lrivHfU1m9xHmRFSr49QHzGeFFUvkOMz
D1bFYh4TG1lmWsxqO0X5L1PBqeG0tHXVKDuZzXyekuKpRBsn6886ShmR6BFNSAlchqa+S5QGL0FR
HGUMsXwwnhgZjxkEJ1+ncQ6V4zL7TFm/asfBhe5k1rddT/IBiKQk5JmxvAy0RIWav1pddlS8+Mtp
E4QyMQ0hhOCj1QErVeImdEzN9AtXo2+VB5HSJ/fSk3Bkqn2vGzUhRNZnr8YPdfLCR2Cdp648Nr07
PjVgSSjoSKRuk5LGk2kGIzIHSTFZe/o+4CD4/dH3j1HqDbvRMY7//HfDKSgKdeJ2MvDkpOAAr7Ec
tI68/QUNq79DzRr3i0WrEP6AnrUXSrdkxw3jJR2ah8Sb5lNUV7TeUie0tfZ2muz3MY2jbW1Zd7q8
nv0ZIqS8HvSqnNa9l/dAOVrX2eckjtLDFvBxRZbVm2Z05hC1kJERXflw3QWYtwXjWnYfvT0az2S4
fQ0EJ58b3Xhp3fIBjdw4ZfDgV5ZdnLEtfmRT0WyN9CpcN4QoK6V5Q6cdNjJtXosLcJS64jMH6XBh
CVJupA7U2s4P1LGhlsc7WeI/KlikV63tvFdG+q4Bf9Cy7E6doucJX5G0ffrZ3sWpQMeVUCC5rvWf
tcMuY+ZWeNsLT970yshuS6b6zyjv8SymyfVkpp9Eq3vafx8UZ5j2ler94v5MOoO0x6OVPmSlXa+t
qyDuFQVB3q3+MJkSbawePsfaJbOgU/c8D2f7o1Db4uDZ3cWtnXMsZxK2G+ji+kJ4R9XYYd6aPaaF
fCOr607MXaiB0mg3KeKpJHRvxliyON5t7MjolIqKdZaECbasp5j8j1Oe0hnTuJJNboJM8YZzvrwt
WdPeSCdrdzh07khuT3DbQC7sc/XFWwiiXrh/MywNNb9cIu4TKtT+8TJItkBD/Oi1llzPtKWDosi+
RkN7xcVGTsFAJz6fsSOUkoiYRWdr14R52p6dFPaMp+GbIFMKqYnoEzqueC5gw6/G2pj2ZWt8pGkc
0qqNwsnLIn5n8j1Ta/m61po3aaqklLby3hHNctaxRDRJ6XF64NwZW8T9hOAQH2gfVMs4uZFFElKs
mYyTVgdO3Q+9nJwNOArKrIxAORotj9qoJaCsyoAPbPCxIBl7V/SQrt1orYGiD1optrayvJvMeoY1
n2NN48gbWWD1ayFhA2rs1K48NLViELhUuIGFvD0mJAvUvL1DrWobmVn1Tqvd5pgYbpAk2bgpvCZQ
r7nu45Idl0rYlCrtvFUmTzvUJmnChAPIODnQbAh1N1b8qVWjnUSh9qk++2Ix/LGVji88Am5mxT3B
zHVBT9lMSRBBmZR7PsVs1dVgc6wIc46F10Wdux7CAnj+xOqVG0SV2wYjwWRtKytNTnar7nbNqE5c
euauEh7ZNr1VgouVnBvQ5lckrQifZndICxVenU3GFqkuu9oRX6OqbEVjXnrDWTeE7Eld3I/VNR5R
LeiPUx+WhUFlS15eazQ3umAFF5F5KBU6XQAanDX1kICzo1/Qt38uVuxuTDNRyYailx3zJikA58qZ
2Ko4N0LOd1gTd4Jp2JXLyu5LQtd2ykAerGthBQO6S8NzPmWNwprdqds5uy1MHWPFRHepLHVCXEjE
8Ud+JVpaSFHMFIaRda8Rm1vev4GdzImPXrJd+tLYDwVRCYVMYXeq4sMz6Uuqy7xWzLkK3QgjMe5j
C3E9yK64cqe2Dt5slL5iYZqCZr7TluTFQQF+4z+gbCvupj7vn/qY3IU6+SpUzyGmk32QukQ3mfNR
7WRt0xqdCBq3GMZddYOkTnMIMVGcpy7Cg2GmqLeWDjEXxP9SLQQlNSqxHc5PLSE+pSZaZC41SnjW
iwgflju5Meesuaqb3FtjvX9kUh3Hpf0rKZDGhwFcoS1Y4WSNESWRhrEfY+VJG+Sn0o/2E/axR8wW
COmUWqvIAKbPiGX+qFcTBfh4dBWPpBRuBkEz4vgCwubXej0edKmVAco6SXnV/ItkoYtV6vJNHdVh
hTQ5PtrzmtaU4iNsWheXR+HUtd4ps9thW1j2tF8ItCIA5Zm9JoEIWaWCglP9sUnIhY/khTQ6KywE
FWFuTChPfX/jQuMOLA90oOPNCAlju5NwrA6DS5FpNF5/mLuXZZbutlBgannD5IJkmUkrtOef+JzI
7ii7rUaAwpZ6r1llQmhB31J3sYDnfkEL1x50WOvkD214S+pRMPbil6PhrvR5emP+dqHjNRKFMB6J
9rEO3wdRa78/smoLAv6gEgqxlCMJDq7mW3N1LLL8V7HEfUDTpVQR64es++jGNjkkIuykWuxLJwvd
cdEO3wesPHlYxSwfHgkPTNUUJv1BefJspzq4aRHUONaC2lDJdAK5klt99kgezz5OEUeKxGO1cEfl
PLPKHXNvMQITy9I78Y1zE68VFMHDlZwem+M9TYmtHZXpwamc9lJL68mqF+slSpR2TQ9k3NQ0Wl9s
r8cLSd1MEpe2aRvylNySiCVlEOm51wJvMKZzXZGMUV4PVhG9uFoShbRIdzShgl4dXk0jsvDjJh35
M3zhpOxcw6Con8lMfpucaNlHfYlRjOUv1Lpq2CULPPaRoDVJLleIHSkOoqaL/UFy8xllBgzU0YfD
oHfDobXN68ky/fKcbNjfdnaC0ktHMoAemyEuVm5glEV7v9DrKUB2PlZFotxkvSVXDVfrizaYhNsi
pWyqGispewMy9sz+zVHm4rbBq3Qv9GIXxUP2AoCZsnhkDqD20sBUcT3PVBYEXtHMji0GVmT94bTX
2r7uiPDrPp3Grk5N/pHEtnJMuFlRcxoX2xntFSnLR92+w355HAf9plKZA1qodjZLnb11OP9p5ohf
eRnd6DqZbm4f0K4t/AhTjFT3epEc3AZQIzIe2znoK43tXKzJ8CfJ+HIhROR3c4PXLbt0eV6t+zSS
4Rz3u9El0cSLkteqJ2w+Ye/ay0bxR694Y6Nf4a19xuEMRhoXVhQpW8L9Woxcn66SYMuo1AijrUpI
HV3RU90mn9MUgTrP2eq2eR1ojvuAocIIC4CYzwOmG8IZ1JdR2kc4Mcd6HIO+glEVD0V2NuvyNqEm
LhLHeptL8+IK2puuRy7SNhfKU66QB+hCeFwabwmXsborcGsqo41aJxh/UO6nMjkRcMjFm54VrfjA
G7ayLIJtKmhTvafMx6Gk2dlcp5ES63b2hu5WYhwmYCYw50geNOvFJGEzGGwWZ+96azQnGQAVUQOs
PwyxeM0uxQZW5rjwXOND88SjVaqEicgIppVbXph3RqhiZN2GFhYwCfc6y/QhKZxho3lUEQ0KW4nj
i/t9uutGL9548XjdMpOsUcRFvTdpvvpX69YjXYWe5u0TJkhjXUsVy9jisAFcuuclToi9S73SzxqL
e5JALrBd1NuxHLa6mWM3NZ1mZ82t9awoCnKN614SXbHu1Nbcg6m8r6B0nLAdkJAF3DC0BsJhqqsg
+/3o++C5+l00N1uzlci+OVFgSjSd24z76DQqhF/m1q5E2botR2AUJU9V6lYWxLSrNgsxEWm9PDU1
HUpaFORG4I5ZiiDFiG0O9rPqsDUrch8CYrbvBm3LFV9HSfRIFJWlYwLNMdGv5ty+kbIFupM6T0kO
pqvJtt6wiL0VdxdwbEsIX+001xo+Xm9i3MnK+boVnUSxxQsmIlKyWhkChiLebVTqENnynJrY45FV
4B2zR6StilP3FCX5eIfCdZ8beBnmvNvktM6CLsVG61VX6ledHsYxde9Gg5MJA3kStuxzXI8as3K3
kxTtrq1VTos+vstTrQzNcbxvmU/0iOj1y5gm+hQlu8lox1C18MtZbkX0pzv3x7RV3Aecr4wPEcMk
i1wJ5qXl7ZvRdD8I61NoNyZvmyHZwaH/DIMZdgWamSOJndGcFvU1d/ALzPRTlNlfhFS2XOHkSS32
VhDqYteEnjVTIFn46f1i7hWG4kBALGZMecw0SJwHIRhBFRGFv7QS52DiO/C8vDmRgTGfK+maIXFn
mq+aMZe33T1q+aRAEmTt4hXpU6bsiuy2E5p2Yk19wjFbry4qBjHfjTAmTN1r1sWfBsEjGMQFewVW
w/XUBwPDfEduWgAwBSVPEg9PalS9KlqjXdjdtKidOFVnj2vbLNaNsPVjPlnPdk4TQymbKKyudXiS
vWmddP1lEpwBPeICG/abknKX7cGDZeT1Tec5IczlNsAThvVXm/fFoG2m2eB2VsvxrBgy5Drg82nr
Sw53V/UkbFrsHGue2QF1zaGZKWIWlfrEttWgm4gInugWHmwF3d/YO6n2UrXc8rPEQDmcOc+6EfZb
k5rZwWxTMkq6a4Kkqd9ri17dxq1Y6zMBUlNFcyRiDmNlZ30PUGzbDeY+zbufirMz0vaN17lPF/2r
V63bvIXI0proarp59qphUzRtdmxM76e7RIRMa3F+LCk1/TFtYU0bQjl6CyT6jkzAIC70h0LToGt4
Ovcn4sVGZ/BoeVpst+foobKTi1pZ+1qrt149Tj7ujU01j8aeQEh6R3GHmiw3bdc/RJaiAYgzmTRQ
TfpH3mEiFeKQyuI1TvQHTXIeKHYzhlypOTvUkXyWrL5tBwSKFo9tNFtinYsAxByTHRNs+wFoJEoX
tWmT31Ru025t2iIYW4a1MTSnUuKYLsxu3CB1BlafyL3GqTp7N4Utd2OtvHkRG6bUXraxll8YM92W
StPua5uOMWqUn9nXCnnCKajYfbSfU5ETzJZvu4Yp90hfyMJTPD9rBfN7nUxfHETYCLTmz54wyPVg
VP22UprqJhs0xkR8MizHPQkf5D4qzN/1VdqfUzw5TEKZ80vRZ3rIbGyxTQyzu7HklINQT9+ZA/e8
OQ6IMh3WUNo0ct/qxC+ZfsZEE4tbXaGwkrOdgRMaFl8okfrUdihSNGcuNfiX51dHyapPuyKRyFGn
/rZRDGvX9WD/RNxbDy6ZsOSwNp9aPOzagkaY1boXaeDyUrHHjASlm1ZCcjv2x1pNjE/Ba05UWqBD
wwDMAFIZ0TDmezXMIwtVdyR7E2deIsg/aKv7rq2jz5oIH2xf04ldB/lNg/7WuLTNUztVDlhqdQyJ
zCVa4GWVgXR0A6vJ5+JXCS+8coDPxUjltwyEOLvEtbz1FFfdA1l55nWBk+nQP+DU9VB+7eaYqQDw
+1zDTeAxSJNnefGsNdZlcc35s8mmW/VqNe4aQztaMRMuDP3g7m/bZDcbIt1YCbw7qSruOXG90dda
azr3TKStZnwCY546X/gDX6PMjZ4STMO+aan7/lg32BZH23ysWB19oS1nLAlot5qSb7V5Ugg9sZ+B
b7Z+R9QXBFsuW49WLImpxDk0Oa5ghtxA8TJc7bpbWfJlzRVhQz3e3aBOcK0jknLnamvSIWEf9O4v
VESSQ9FtbRsDmKEjBtTRjOW7jF9ML6a2JuE4NmudEk7hrjPsRBa3O5plEx2DzxGZGWUwgQTOxNVg
TUWQdcMXC0Rn44fjG2zGck3FLTkHqo7dZr+urk8pq7oKTGXEGOi9lWZ+U2iM6tHFZWREv3VsE7//
oiPO0TbXSEVmPPtjyIFxo1t8IVvf4XPdah7vhqm1Moyb+QnSb2uD8lUcimuF9hPtEXbgBZT0bj4K
o18Pb2ac4IUa+cDicfliV76d8/HJdvOLzQZFc6hHnYR96Ux55PIlRO0g15gcyRhNdgqpw9COMYnW
lfGJT/G45NkdMdxfJG2dDGv4yY0pnEo3ukiPljJQWgyYDCJZtIOmsr03B0KhlZjbez1qke9caALe
dy5xvbqcw8LA/61Xy6+BosFIXxrFfe2FRRYCFtMMfaVwspc2IRcQO1rtXdS+O4xWuy5tbW203ISE
/In+RrFBL0nt95XNRFXtuGKfzSaqWVe/LLakMZmx+CefXVTMXH2oVI3ePolCv80IyinU9INmzH6G
vOAn6tQS2EldKvCvmUC6GIrXSN5uPqNUlLdiMPzFYcbQSr13VuNjozHEofbLuurL9jy1y8rps0PT
WoB5GQdI9TwgXpL7VmTcK82i7YcKR+CM7U566msnvO+0ylM/yOUORPsLtmb3a2CvD2Q0PvPNINw1
JEDlE+mgi2jusOWZ28aozE2qeeeqhioILQ2jYCce1aTeuHal3nDuHKPa7UkjFPONI6n5p1bIkCn/
xne00iKqJv3ZQB7xcNcPFTN0NeE+56UynkY7iQ869x+8phElo8YKgyv6wxSi9a1C4gmtowhl+pzE
uvCbnvzUJC6yTW6xgXfnZgVeogyq0TTx7IzcWjSVzLSYESMSF9mvqoH0xm1adZiRq0PcuM99k9B+
61uDPuo1RB1fYny7RLxlXUFwiubhfQR3xWhRK9caAzmmTGW4ePObwDgTLFmYF5y+DA72WxnZ9x7a
AJ08uo/AH62VblVEbMQEa0UWAj+dm/TGTMffD25FL9+dMHf+9os2E/QiSYPyLYLzOF/+719//3oq
xBzq+ch7nuQ1Vbt6nO0K8k1lMh82aY1NMYWEytzer4Ve4Vjm6bomZmXlknrHZCnD7Ay4w/TPX5Xq
mgRXOPQO9XiX9vNG0dWN4xGJ4KKDdRg/qAVA4uuRgTI4lqFHzoIrgkWn005CeH7UC41lP27vdYST
IJfkL3qqVyN07BAkpJ+ZVE/xEhZeH2ql3JsxQp0AFCVN7YPpfRE4LCB4xUkhcL2dhRyzEqTvMNtb
v7uMPhiLd6lUydxiy0ABe8wA93wMh78LCj1mPt4sPqurMQqczbqQJKO2i3MpE1MgtLfNatZcFzQ7
GzACFeztZFwTNcE5knpjhJ3XqT4t92Y9qv2tm/QHc1aCPlaJ/+2YMpncYl8w3za2zZ2VFPcj5o0N
PpKtTp91H2fEwVV4TP1SGN4uV0g4SEYW2Sl1PfqfY3ZMrMndTfUQCBW3jiVJbjSAya5zHK6s8XzR
TOK+TETF91J79bTic5m8U57gR2B0hSktflxJhx6YhYMsbJMYF1RT30TZuYj1Jy1NPgwmBE8z9PhV
kST3QI0ZpQEVDmW5uBu7KmUZaE9ESZOWHTF10BomSRpUkhaN2Dh/M9z5VFXVgzXQqsWJr21x+awW
O32jkfJLXWhq0czQz7GS3eme+CxMvjMj4lzLVZItcL4tNQ0zSTwyAqyXHXon+1VNRbGuYrxIceQF
pkW6uVCX9bB08pB5An0xLt4WD20eAYtcnFLHYWt7cl93wJg7L1QHRuGanGUoosbWWiPybWu6E053
l+rJo2PMLxp7TN/LMxnaBbiQKDWyG6ZYTBB543JKR/1LLZY1CeB4UEiDpd+DQhTr+WNaqoyE66+D
2/F99cldQ0LLqmUCKlw6ujLYNPeTmrwuZh+MTR+FxvKgkj12Jx0StjQluS3gtRBtHBijiBmIQHDt
HE7Zb3vo/xof7e9v5MpOCMnE7uYLdNr57qvts+43xIT4Kq+/vS2Tontg/P//54++0RV/+UT/8/X9
pA9z9fX3v32UPVUNr0AkZfFHo612ZUH+yZn7/ZK+X++/egZUt6TrP3lqRf0BEckizwkHqG2ZZGKA
b8jKQvz+B8Bif+C1hAdFeagDhOB/94cP6K8+gn/97n77LP/13/yr1//bh7P7/PvfdOO3l4Rr+o+f
5b/xCRjuD947KE+HFDgN4g9oiz+8fwzMjNxeMcOewwifZYOc+C/7CK6U0//oJNCNHxhoHeisyEIq
AzJ/+gQs84dhQAVlG4Mj27CugUz/ZZ/Af/j+NeeHCr/1iiM1rihX1fjTB6DY2g/neo58Xx1Xp/p/
3Tnwn14EpvrD4Mw3PU3X/g9357fcxpWc8VdB+Sq5GCwwA2CAqrWrSIqmZYmKLFJOJXdDYkyOCWK4
A4y0VCpVeY1c5yoXucsb+E3yJPn1mRl5zgEsyuiT1Ym3trwrkT4Y9PTpv19/LVeB83p3YJIOZ1iI
kRAHx7C0LRqFC8kMAOtXXYEpRDVwmQkbE3yHQHFR8r4EoLGhloEJwAYkkFMFdweEgFAlgckQXstx
zB2XJSCjOOEl9yQAY9RwxkhGKixZtIsnzeeFpAMYbpUEFmg5xIDQFcUL8YMT+xbEmMEpgllwFya0
eyEzCswOtnbpcF8YxdNhGjMUk2AIZxT35MS+EiSiJazNxRewSYDfDE0EcfNSDheB+ELWEMk8Iou5
0rkjgcVoGM/pZ6IhGEMKiMGZwqRxTodLIBqPhuk0Jt5DEOyzi8f2PYimyXA0HxN7TvGZ2MRZcMZw
qg6Lx2MsPsNpCSzlqXDl2RdhkuAvkQ6jbfBDEjCEdxGEGFxlDjH4CSEfCrDA6xMY8B17tiDi55N0
lLIrDTGYuxKaMdihwvvd2RHRP9tFZuLxYcN1wqIoHTOoSIK0YK8zjjG0ry/M+yoNiOJ4yBeTpGg6
kllN2U3SUwFs5Rz2wHFKWkRD3fyYDwwoJhAXrhJBMhsS+SYpe3rkC+L5LAngKbGVSYKhYIAEPWiM
b0ASwILrRcBm+Bi3N0IVxOfZIoAbEhvAxl7yR/Ad4XlEPJlSBCSA5D4j2I7JkOS62/dgsRiyliMd
jRmbA3ZG0GA+LyAtmDcu+vCgYJwM4fsdj/n6VACwh7YSRGPKJNwPoQSeJmlCmSA0EUy01nA6lPWI
JEgAP9lwxQZV5x4MGaAgNmQhDOGRWUcVljGUdWYqYxgR9RD1EvyTI0syJDLt+4PFkCrJaCrLpUim
8QqhKQGz/koZxCQAM6plZD8jyJslCexJQGLnhCx5PmNP+MTk0aGJYKr1B4vhIpU6yZioB87xkV0t
hE+GkGlKuWBMRan1mGHdg1YtDzeGMe5ghC3ELRL7JOx/spUgpaSMLxgRF/O/I/glQlOCNlg9XAST
xTBlyV8y558jSKFT2yPiDhKcxIg0GlsYYKmkLWEeLoDpGJ9P2DNiNwD7xvh/lg6IHYBSRPacxxSL
AvQGY3WCOJvQOUmoicbpGFKWnfRoDDE4EGfprcxwCaSRoV0DitlKdxAlMb0BFsBAjj5OJShwsuTp
bIifoHsiFCXoQ3hCmGmjY4n9KIQtZnMkkZItO+aQ6DlhJ8V0wmaXFEFI7BiWR2grWIdbgwhaIr7e
hFQjpovILm8nPsYlUFFtvr25KIEJoMlYDheAqHnCytzFmCYxbE+OOVwME4IlOiwTrokpFYSmAkQz
SlOAtaNWRArEPii40ViVbXmEaD6ibDrngsRtkth8YEBZItmdUgZTCkZIgGIZhFq7zfQxesBqZRYU
pgkMX4bzK6yLMNVmiVQMMfSi52SBuzXDJBnGMeEATaYFe6hYIBraRUi1OiCxH989pUM2Hps2knUP
wFtQTGLBKF00PEZwoXHc1vAOt4WiAlTLWDZGl0hKw3ZoiACooEBUQ0mpixzDugSxsODxSIeLQPAE
5AW85l/VvJ8mJ1RVGQbjClBZpYkSXrlo1ijm4SIg+pVQJ6VR2LQI7AwpSke0UqkTpayzEVhRcBdB
slqVEsTUzikGMYIHxAyFlyZZTwlYNoSRoH+QjJtfCM4Sajto0/lwBlSEMhD3oK0L9wUwpXCegisb
s0nPlJVDk4Bp/ap0QEJ/0DSA3QHVTOgS2Dog/ROplqIftJAoKTbuN6CYKNXeArJk4kLUoIUT2FEh
d4TNwiSHbVjc9uwCEoAaYjobsqURFlVesZSCTAbcuwWUy4cEy/IbDfosuOxwrlUBAdmiAROaREhg
MU7NAuG+DAAYArCVv8dYUj9vUvKAtGAcayslCc1ydrxi7PF3I1Jl2x/SaE2JmUCXddii0IyhAKNV
tjAdsjIVew+IlpdNcdSOC6khUDtYSA1hksZEzm3zOiAtUPeS6RUDrqJONGPRuQFaWiEB6CoqSQQF
o0lqaqpNLhKQBMYL7T0Yx0OAxCPgdbRJpgRHTqUIWA0VZTwinTZoqYkNQrsIlLeUN2ECrAYkJZ5v
b+V4PKOZPAe5sIC8GEm0ZYmA1EBtDSO+I9+dkjDgES49RSHrJkSEDbMp0DoSZSxGU1fG+gQkg7aM
e3iGNJmBKGbsgm46XO6CNrVEEA8Jmqc00/EKTcEotIsgW1BVHiFh3yqggQQCesD3xAW2EgC/AmkK
VRy5dIAJ4kSbH2EKUxZXUyZiwwgBwdyOjfEC9FGhcKFSgL8MsG+grpciAdMpB0VLL5nQ0AkJBHhE
i23GSl66yU0KHZYViLVREWhiNABQDd8SDN1Ixot6oTHbhdn2QJEgZjKntZNhSYC2n9IMMH9EhYBa
EB1zM3tih8YYidFIjABAZFNIaMxOQK5g3MQoCleQYumAkoAXmFI6Nh6/pwTERMQLuEG0xIggvLhQ
0NEqX0CSSJ+YOwBlCu1DGTrkavWFgBQopEi5SGBmZkAnrJtAfqcUQkr7iEUsNBEpFmEKbFsQMYs6
BlQE5hyXSfgcHuxerwYGck5BhC5hQrfQzZOjmcTOM8BHtBkxC2ZAJTA1EEiY6i5gEKmWoOOYg2bw
2LoJ0YzAge4JQ7nERSY6Nh8YkkUcae3BBFwJU6lMHWL6JTp0QgPKZgvQ2CMGdoEehAi+Z0RIqQeM
2dA/oHTeRIcGUNq3iERPM8wloRHlMzqqwWmBuoeSgDQEQMZNxyvI3KUTIuMTcJrM5JEpzmR2NzgR
tOPih8cGIKyYsKJRaJCEjF/ablHG08EZSpJM2AAusynQhGQL5g3S43ARkCYwV5FQGKYyxD40RwTR
XLasCeoWQDICCrCrPp5qZcAQOqEBrWn66t2QRc8WkCdI7Aguma66IWoI7yZo3WLCYCZJEKUxUAUC
O7bzBIZzKZ7zH1mMZ0ZxQhOBmqxjguOnizQzY6mCObWdIuPLEIJQRP81mw4rNGK+3ryTw00BrSTh
oyRNICkGfUzPxIqNEqaxKC+DLGJ0k6QpPL6ScaKtG01AW1IUIg1om8Z2CT2l4yoRESFBqNAKbWBE
0YRRPCbywJLxrs0Ids8YRnNyBGwBMQGJBNFBOxYfklMUlhl1kjBjBJvaEQ4xBU5lXQSGlRhiB5EK
3FRYLbgzoZlDaptKGbBDdQ5tkyCpmEAQaVgyoHYmpTPyBLopwmwTnARGWlvAoAXl4TQFTEhHbYe0
QwayyI8Y2RMGpzEcR8GJQD2WB9KMCumEMQNGEEwnxVICM6Ms4JpY0MdMZIWXI7RUKod7xcmcNIjC
EM0ChjGkLGKLgBIqW5lkSLcBpwdXP0y0cQElEeg4gNtSGIO7g7qAJYFoARiPHKq9IyFSuZG/KK0h
ZXShYmBOnSIpYPaJHRrRUEYGYiwN2M7gcsMKD+O22X/4RYiA2BMR0DYFZcK0OiGgpQcGdMmipbbP
0Eg8oLBgob0HoM8xAVTOpizWhKvAyRAiICbMpSKgptESnADGakvAiEH71SW86EWFVJbZKkFyDKig
m9kMS/+luqWKCTFyUglk/gBIOVmQCLMnAYa3YSigjwqjD0MYzPEHFw2ouSqIBogF4TCb7x1AidJ4
KH6AlCHU+WwwVvrKsYxoc8ultSwjGM5VYIIbug5SgjmlgoRxrfAi47SpYx7uCpjFEqYCIKW87kSG
kay7gJ0EekAtDcAdHFYd1DsgX0AKqzQHwA1haBB8NeG/KYlZIuCq0GajjgC7rUHZBBcWxmo2N4aN
UHBh6WL6kuq4kB/0LCLZESGjNF2pJs1DTBGJZ5VaINw1mAAyI+rHctu57D0R0FcYwvRHzGhYzsiY
Q3MKNIC0IsAW4PeJeQAVmsjIEgHQY2Bo2F0hfkRAAVYNW1d9uDkcE/vD7Um7mF4EzBVTJ0UkNMAl
SpWEcoLM7YWmBWrqGjgNCYgpBOxPDaitT1OoziB/Fddp/EVY4SGcKsp7ILQl7IsDYcI8TipUxtY9
YIgdzZCqMWgjmUYJziFIy0cVIWMMYfLDElAzFS4rB24XzRlbpLEkpeOPM2thaYEgpVUiIPijeA64
GoQJPFZUjSwlkEoJBYJ5ApcDs9oBMr6jnUoRQNcwl/wIMgL83U7tPJYZBAJkxlCkjBKgO2jHZQ93
BxMghbO5TKe2BUOnVpTKOBIjOkAO50EmCEQySiWAyQxbJ/UwBm74h2HD6QVGwPPFEJJBjcw1CY/n
l/ERpQxQA2v40CkXUTAgFpDxXZnXb2iuArOG0v9VmUMqZmbBB0N5QvQ6c6gdwV0wrwYODz5sA8IP
LjzWdxKBz8g9Z6Mv1SFsgl0zjeC55XKAwIunc/Gc4cWGpDdaLWAQG053hpSxB2TEO/NIZIogLoUD
NVD0MUUOpQwokAIi4/ulFA0oGTg3AawdXTZEvUBDiB7S4G4CzlwpgggcFa6AoIh+aTd+2PMJIGzA
5yNqZDA2dFbmAwOqGpHiK2XAXBrkRVDbTwybmQuzknF1MGgoQNtgCS5JMDAAnU8ARCTDCJTJZWKf
0pAVIkP3C0KbVuqU4aSW+S8st8gslVILmFfnmwmAiCBIbIHjFCBuMOLBXiANEoXgcKfae0AjSRi9
obEFRoM1cCTAMMYIb0GMKNP8QRLge3CK4E2FpkoM4u4KhCn4G24IdQlB4DQ7cwK7B+qRHOkoUyIn
USAhwjGagfSeR5ApXnSk6zEESG4Y68tGdJOA19NTa7EDNvB2Bi+28NkhJsh+yKWCCwxgWFKaQ8bT
yBKB2BD98l8ayM5KlJStMFI5Q0kYVw1xLmksS710bhGENfEFJaG2SGqXD6M5pSMhx6aETM2kEXlA
oRFFT6UAgI+g6UzmTWXpxQ5rgeSKsiGCRJEWLpYiuNCIOSmlCIDeyiYYumbgTttlgD1zGFFFp2AC
0BunKfvk2g5eQGrAokOlDCKqyDNAZiDqmtkzwRT2hUDlkFwJv9CNpDSfGJAQKP6phcBECjB0YiQa
q7tgE7JJQ3LIwAIDSkEaRHVfkQsPyg48TbP6xaUAl/AIWLLMLNFvk1TByDwkNRCkqMonkDDTWBYy
n5TmEV1WOzaYi7kQGpcmPgwwPEJ5lSJgdzrtZSpDmETZheS21UgWpyn+YMokgmRK4e0F6YbpD+8n
gC0lIoLcjs6prMd0RvS4CQZoJHV2Q3PRuKGAbgLzMko1wClQFAJmTXWEKqLpGvWdAmQm1M6Ik5ut
gqa8Fli2pF6lDKQITl8QuLAWAUF04TZRSt2E4hmWkDEo4YduhB6SHoy1dQMgR+L5SZXoo9Jpd7jg
I8EhMMKIZwBvYIDaoXkF9YRaxC5ZEgWqyYBJzMiu3WPG5sJkAYEFjTVTaA7OMTJjqzQHNJFhjcQv
ACQwLA3oVc8c0HmjgAgLIPNprAuCBzo0LWBkSikCxlLIh8HdkQyCszNQgp4IZmIMxGPETPcLm0lw
TsEwsOjCI4l/qJ0wsbt3KwK+ApboXjYVXNaMPVeqQcRgCpAazD6Qim4yu6cH9B3BZPP6sRkyuROg
HuhJ8SkT0kogUEblsQpCndYXAXPLMsbKnBrldLQlQIPoo9EuZWRUQaaUIG6xRQAuiTr6r8j84Awi
eY72JggnPBBUvD7LkGRToO0UaLpMZJhzTJENVArBYmhOAaeulAGkj7A3xaks1t1DeEdPQYggqSQ3
3Kdt0TKgCBEiGqUIIoh9oEEGmI9NbCie7KsgyxEoLpEstsXU0NSguZuHp4sRlC6sBwR/x9AySDuM
giMBqaQKowl5Ywo9ehOKhKQFemZ86Js+bol0BnSIn2HySRJWDtNzAYAVXiVZjUMFeMUmXai9GGCn
YG6MXd8ljlgxyF1ju3bDgRZgZKR1iZHB4oKm6bM39WQQQZGAtaT7THEtzH1J6vEUTCHsVvCBw2rE
mgCwhpYliKSxJhBUSumyPyPA7iJzM0qHAC6fqpHworftMw7sqQFhgXB8sCmGNGkkO1VC8wcwSyhF
ICu0ZQAJsCWVEegvHSgqqRj7cgjBaDOLvwgvX25jdoVThOaM0JD9ifB/xqDzne3KgsOkZkClHXYf
YYtt4pCAnKKBjqry5QjSb7i9AGYzvJ9OuQ9O5YimE1kidTUDOgpxOkFdQEQElE6Bo8JoQh7gdpVS
mtBSV+qAV+G1E7pw5fCrMJUFyqSCAjkxezJsg8hNgOoPyaQCTg8Sa6BmcmB2l6/HBApFVFk17yyM
wQKyah1XwE0JUQBaf0BfUa44Y2rNhI4zuMsUP1x/Ul+XDClI8tOFtlogaBPpl4E2oYTseoMZk2oY
SUIiKLDQBsGohtVOUpePaauyMYl3LJtCpEJsRUVU0Okf0XJkDMZwXoYXFbXbrg+3g8LoSOQLug4T
QJTs1IvYwk6RSBatp4bzMzzMFXMjysCQehHLxbnrdEv27E+LFhI7AzGhkgC9GQz64dUNtSKAD5wV
emAsgKJjEUFjWxdBhlaZRWDzOB14qI/YpxOaKQD9oFQDumnQ2gjHFxafuoiMg/dSpIiIgeXbJJB0
7hpyo9BkAExIKQN4CmRnLLvTwBJN6Z/asTH+grEUprTEKY6FCjc4EejZsKmfC7cpwELaJMgAo99T
AzZrsUIQhugAOaDVUCuqQUwkkAGDQjdNIjdFBl1BN51lQSTJBpsZ2vtHKbVXgNCfMsEc7gK2au5Z
HMZeAJrqvP6WBjDAZqJ6Sk1gh5IayYg6gGyX+pWJBRnWEMITIQQNsJ+qRiGn4EtQAsYQqRYBMJBs
q2cG5swtQ3bTZQ7hhUX0Pchr1X0k/L7Q+0JlQCYo67Fsp0g1DfZX5jWBqBJGGyRSWCkCgFGlQZB1
8hQNwV0yr7i7P4ssmcoqBSX47gSiGuDKnIkaX4HjB15MXZTBA2aUDZqzdxsEogu5D1ETesBgYzsy
H1LdUM32RllQOonC+k1QAKGZZQ/YHACZCQO9SAeYatKCu0KSgJoJmtBH0HZ8xYbb0ZlZFU4TPCbg
Ayb94YBsA/KARADBgtIWsDeV78Ydn/K2CQFkQWXvHoBKxEICUOa3IMMmqwwvVVTvlo1YnEoTYcaX
p5HQ8l33hECeJNOKMOLJ/FKQ9D7CP6FqIsgEOzh84iIgNpg+F2k0oqXIkB6ttI/byMNyi+qVigDq
uOJkQSRDxMoy7NPTAUoq/FjG+5ndaVfShyWAtph5eOEMNjfZJgmhm9mg7ILxZbMWTSTCAjptZl7T
qFxI1rAt4hwugkgIjOD1BGJLdYjhFMcjMInAwAJVs5GYyyDHUtREX+yUB0pGIw2KH8w+cHv7ItBp
o5HETWhml8JbnqUGnuL3Z9AXAbcThaeQakdGEdhbgBcjtgxDfmRQ2KHdBIinlP5A5jXlHZMNkyyS
K8h2wp49hCcXLgt+QOQI8103JBuQNVAjTEBXsByBLgpYmsTkCJYEmNvBSczh2w2UyqKFexxuDaVi
INSXFAUgNCEntguHkUyrUlKRFIpVvEIUG9w9UJP+ybIYiK5x+bRV57TNHKgVE2o03PiZGdkJsYYK
IkJpCyT2QQvE7wvChs6ZdRGYVaB4DDadDEF6SvTVgtODVNtYljVyveAQuLUlA+qH9BAIGz7WlYIT
gdocjIW9B1soUKKGsMMSgbRSWKQDBgcsWpBMuBR4tTeBLEjQhIhAwPgGWNlzioTIdBTFGOIayaTC
i420dTP26LFuREY1G4pTUaqeAJjqFoZccRpQWTDbHdwtUO9KIUUgSZagqFm27FL+yUpNYkYqi4wm
Sb2k0bmAAqOxFmTCRA7Br4SGgrqUSUxLCaYsnBQQ1q9Nt9C0wMxYq8olEh6zUBUdYEZREPluliQr
hsmm4bCQVSEBIo14eKUxnDCQLOhjQuCFIUanBtWzBWNSBChTMJQt5C64i0CZQyuCGRQOdFSBkYA4
3IGdQv8p0TOtZQBnMpMTXGBkqNlUNwGTD6KYPgJykDTQ8QjQhtNgAYnD4tkxyNQQZ9O09pAiOWg6
VqQJ2x1ZEvQ91k2IWC8LAxgIHLymYb9sOngB+QS2ZCuvAtsECQmE0Y5FAMJjYSeLBI8wARIZkC5D
D2mGeT+3fvoZctp88+cmzz25LVbL0/W22Bb55oc6rx7f5Jt6tX3yF377gEEuxz0+X379FZUvMgnr
Vy8fH/Lm8ObX5M/fXJf8K2v+4s/y7L0fyFP2/lhe59n6id+5Luv1Vr7GTVGuNzu/3ArHfO/2Wfp/
ddoXhfXg3U+6v/yuyKusur59ND94bL/1q+w+//qro5+q4jr7qicJuiTdH+VTv/7q41fu6dEnj1xv
+bStc2wDS8iNwA88d1NYD4qRJ0bVnHhaV+VD3p0haiBsPdwXzaGvymp7Ozi6z13BypoZ5dkXZb3/
7ITYnWupeW6EkTkSZiEEOAnmThg/oIECtpyw3/6MuqfBRj/2qeg3Rrdv8vK37nCnqb//5+3jyLtr
5Gsd1V4b+2pa127n1n3id7/QFT3J1tnS0nxJdX7zNXzmLT2r8ny9ytbL7igRoaR12oPP878W12V3
jrlUQoesPfYiK9bbwWtMWZUPeOzBefGXOicq7Y42KiBBiPaT3q6Lbb4cXGyzbb7pjjOnC3xbe/oJ
B1TZaq+BoCi/Y3tr94KhoNykTxngk6wqrq7wP93TmpcgRKRs8+r+rrPBO+d/wQssBv2Pd3+Pfrq5
zdbFZmu/EA9X7ehDXl1lxc/2waQiWiU9qu7zte1tCaW1px5n65tVtsw3t91Z5lZ5EMT5Y7a+zyrr
WB8PfFu7L82DBTiu6nVe9J9VuKW0wj3J7q/Kpf3OpGOsPfeiKgYvs/Wd5YB2Q8T6VzP1mQ4IX7+2
D/WguN+V65vBC/nHxdGb7ss35s/Dm3u+Xpbr3AmSGMjqPmiPTf1MYXCy/eqgytOf+n32YJsGYOD6
U188VjePH1xzBoWh/ugmdn5RVrmlGaaipVZkEzvvOduDYrzIPmR3t7si8XCvX2alFYQw+KOX83l2
nZU7V0TYK7RSPufulStHlwXDpj44Wy2Ld3ZAZpjsPRycPbp3WnZAaw9+lT9kq+4YY4Nk6EV76uus
yq7z1eD5RoJ3WzUE06Q//24nVGGCysPB1G+KhweKJ9ZDk2Lqz74o1jfZA2ajO8oEFtLR14rj8jYr
3CwJ8LSHg7Ofi11JmxEA9TNnxXvb7lOi9vDEdXUnYaFr5gw5ifaZ3364yveIQ6iutEf/WOTbdXbf
HWRUw4epe76tq/qhvYj90xlHG3l47hf1OtvcFtW+T6Ar4yE+uHiosu3qcZ8tgabTR1xzXiyXq3xw
mm22fQnRV/nk6ViIj62LT2W6F7fFXUmIvkdETEGB6PVQKDnPVtljNnhRV8Xqf/7t3zd38qc3xfLG
Mjak7ixK81B9uCzuyyp6mW+29vndjJT2NlzkxPJ3dffO//SsyMpH0pxi8EO9XmZW4QbQC3wCHhTt
WXm3LAd/Glxmd2R/xb0V3TGmwXZhD2/qRVYXVXHXVzTYgwT37CH+eJ1FqyK6vi2yaLOp93yGh3d/
QYK852QPtuRl9rC9daKRRjRPhgxfsB5k6mHaglD/+dt6cP+vTr20UY7zVfHBurDCHq+9qyclvhZb
YzdofETTp6vBRbZ6ly1Lq2gixJPahz6rqZveYzS7o8Thykiq9mBy+6X0KLqTTEjto+D7CgFX2U1t
PTF9/e6DDk/rX1O6t40dtBVPHbtPO/82HRRp/WmvW3j9k6PVDb046+V6uJtHkudah3pQ8eNyuyF0
t44V2IX26hwTtlvdAJk0Vh9K+EvZqjtIrqOP2sTJbbbsn7nbj61/d63xTf5QX62K60H502B7mw9O
pEphfYiHIMccOvi7Z29O/t462oOyUdzNq9LudckyR+0rPCkJNu360tRDqv+xx2XABetBJ/7ugUVV
hI9F/fjZQz74Ma+WlucVIhjtyc9+Lq6oF1rKLSQ72nNPbx4ftt0xIgYfhabTv+ByS0zcanBWU1+x
zIcwQKmfuiq2TklWUJHqY7e3RflgW2Yf2cYlN/yMdoh98txDgH6WXdmXcO5B187oDlqvbO7hle0q
ApS6+ld28st/b/PBkjz4+buysOtt4CX1H/AiXz9awtgD8ql/t/1/WVy5IYAZsNdqMGl6ub21PAkb
gvVS4HkdKQjLmfZpz4GR3GQbgt3uLBNC+3Ak59ljubUrFvAOdB9zeAAtxZf3lhU2CG+9JFbOoR7u
8Tmu9NpBvvgoa5xnlJ4octnmjDU6HsRbfhA7CZCmO8tohEzIa0X8qiDq7o4xp/ow7eZURxCyLUD7
tI25jI6LzSaru+PMU+/C6urfbX7eENPbCC5Df6d96BYNuIPgZKqz+wqH3zzqhPmNXTFim7WHcwXB
lQ1e5nTSu9NE0MxcdH9UPHRJ4cFWD6Y3PZxbL52Gig9fd1naSQgDxx4e9Zf/KAeX5f0v/2lQcq+r
X/5rfV3YKNf4kzjOz6y9X9a0ghxZJx5yncts/cE1dsyh6CXz9mbnFvoAyBzTFgPJMvg221iBAPNT
+mcGpF04cayhldeajlPKDODYLSdoNjppD/7nnbjbMBaojy3ur7Kr97bFmHnQtsaGXuzcb+Hg0j70
Mb27S8IXCwQwlX0Vnz75yxUAG/j7H7EEeOWalCffwtM42yPgYPiy7nWKF/MQOB3Vm61TrpTNZ59W
macflg7FTVHbXXAPOfxxuSEwNa7mu7z6kN+U7xxYnxA1eHj4rKqtyv/u7Ef9u+Oy43p1A1baeoOJ
h8d9lgsa1WpECs2gVgrPq9yFoviI1E8329JJLoRUQfu0Jx9y6ZZ2B8nt8BGpf1vsTC3IVhTt036b
VWXeNcW748yN9vDivq2y9bXlu+YebvRZccUgAbNW/cf1gdQ6Y7huvckfrXM9hKZneXWfre1jfciB
SRZbukJ1qFWIk6okQrLUF7og/bnf1UDVKksIsE3oz30OKJD4tjtIVJdB/e6Ph6dUz7fZyn7asQcp
fJ9XjoJBRKp/2O+BAlGKyq1eF4Ps+pNfZtt3jjb4SB5eFtvb2g1NzMYgrf5erMp32Z37yB5k/LLA
rm/zNQAlu6doltVpH/tl/decQYa6uunemdFkHzjA83K1RCbWuUIAp31kIM+ZW/bzcEUofW7th/UB
+XuV0/+sdqHDPvId0PvvM9tW+HDNr+mzO4ZNqFe0r+01c7q1U+EyjFrag99QhHLiKZgi9A8sN9qd
yjJEF9oHBnaG1ayKtV2/8JF1XDwwttl9dbnJsVDKqB/4Xba6yirL2cHG4eHg9/nSdh6GPkH9vO+L
LaN6rhrHPlze27sKEVvBJQxGelG8baZgX4CsX5Z22uhj+utHgqtr9O4E/oXuYY1+eOkaQdIg5evK
VmgfWc0FE5e2U4U5sPsCiihrA0oacMq5XWaGnlCoGbX614xVMfSTM79mP/0YAnwPzupFuSnfWdJe
sIqPjRtPPfyXq3U1lAl/wFpXdSP6YkMKPom2/8yC/zFzXU4M7EM5j6vsg10i9dEGOWHayDKKPtry
J+WqdGElPiZJTq9rF4nrgzLh2ypfX98KJsgBmPgI9r7NVnfi0PbVTNInr/3T9cqzmpluO/71MilG
Lx1MrqUaZh+b1sbKXB4QYsuZmQ1P6oPzqu6sqMmFfGCO3la1+7CsBug+5nA/9iNu9wO0HNaLi59G
mHw5N2B4if6AXmAvCRMMp0+94y/3JvaxDWlfTP/biFbD59X/q1Mvwx9neVnd2GGVj0ncN/XG7a/L
kiytPbmkX23XdiFOeurYfUL7hCgbZjbr5Vmifurn7ZcUc9eMClpHtS/yE5MGO6xO/ef/P9OD4+xW
crFOlsZYe8h2Tx4fnN6XD1TZGZQFcBxVxYP1vCMPBbHntDusQ31AcJ5vqiy3OumGnVZ7G3jWv1jP
KnSJ2kO/LysHL+QljXtRv8+Kbfd4Rr2eBhM8HWm9zGmO27Bm2OS6jzk8FvgHymDdKeZhfeA1fsic
htdY+Nq1L+wiq5fF4KjK3NxeeF3Vhz86LWb2y+hPbesz8syD0/uCQe58050q0mbVU/fHw1/hPzKG
PDiG/ac7ypzsY3Tjn3KoBKxTfXTIz6RUPPguL25ut5Y02G/gw2iCebval/AwZIw18lGVPrqqB+f1
xoqf29M9KM2/vDm9OH3z4+mzfx3Iq6XNO7hwtZM9aOyUZj1KSv8wmbBm/ckL1veup21I9beJDhhq
aFjt/l8ECEdVfWW/2e4GHH5Fj5A3qZxB4Bxn1RVItu5Qc1m7P2g+4aYuVnZK54NaRZ6Wsod1T33U
ImX8h1CMwVvraB9G91X2LgMh3pqATrQiZ+Fc1zqKk+wRl7nPvvhof544ujd9MhV8OnR4Vt4DIrXH
0310Kbtz948OyjYirayhP3VZVX2Y76bkFp1Rz4ObtLZh1z5GCb4jAiy6ry+Kh43u/nj4Ff+ey+K8
RvY/6M9txUFzUcDG7piJj1FTmu/bjUwU2HGxjxDlNTCobSn0C1ZjI/aRIl1sBy+K7XZjzPar/F1h
myof9EENYe7L+tquTEDor3+vlxRRi2W2NI9/WV5lziCDD8SN1Cka+Zygm+Vmn12MfaBAeRc/FuDz
oBeWerbMhzfWYYeqzMcQ3jGzXMXmlo+kZrTX2EO4rX9Dby8++QkeYsljYC/OBGjsgz/kBI4P2Ak7
EZggxsfo2EVmx15x6sHANZfsFMg2/WwHoOwD7dqcT6SEVq7ye6u7wEbjTkiHW36Y87Z0nfkAOx1j
6ZuP0XTuVmP8uydtYiVWKHV/8VuPfmBOse9fs5dFyG9cr/Ks+uZ/AQAA//8=</cx:binary>
              </cx:geoCache>
            </cx:geography>
          </cx:layoutPr>
          <cx:valueColors>
            <cx:minColor>
              <a:srgbClr val="F2CAC4"/>
            </cx:minColor>
            <cx:maxColor>
              <a:srgbClr val="E35A3A"/>
            </cx:maxColor>
          </cx:valueColors>
          <cx:valueColorPositions>
            <cx:minPosition>
              <cx:number val="0"/>
            </cx:minPosition>
            <cx:maxPosition>
              <cx:number val="6"/>
            </cx:maxPosition>
          </cx:valueColorPositions>
        </cx:series>
      </cx:plotAreaRegion>
    </cx:plotArea>
    <cx:legend pos="l" align="ctr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rial" panose="020B0604020202020204" pitchFamily="34" charset="0"/>
            <a:cs typeface="Arial" panose="020B0604020202020204" pitchFamily="34" charset="0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4D8F2A46-714B-ED4D-8734-A9FDEAA014B2}" formatIdx="0">
          <cx:tx>
            <cx:txData>
              <cx:f/>
              <cx:v>Emerging Threat Flags</cx:v>
            </cx:txData>
          </cx:tx>
          <cx:dataPt idx="26"/>
          <cx:dataPt idx="146"/>
          <cx:dataPt idx="188"/>
          <cx:dataId val="0"/>
          <cx:layoutPr>
            <cx:geography cultureLanguage="en-US" cultureRegion="US" attribution="Powered by Bing">
              <cx:geoCache provider="{E9337A44-BEBE-4D9F-B70C-5C5E7DAFC167}">
                <cx:binary>7J3LcuNIdvdfRdGbz474yMb9MjHjCJG6lkpqdUlVPd0bBUtikxDvICmJWvk1vPbKC+/8Bv0mfhL/
kiBI4DBVRI0wQSza45iKSSilg/8feTLzXP96//KX+367FR+8DPrD6V/uX/72Q3c2G//lxx+n9932
oDWtD6L7eDQd/T6r348GP45+/z26b//4ELeeo2HnR8swnR/vu6141n754d/+ym/rtEcfR/etWTQa
/jxvx4tP7em8P5t+45n20cH9aD6cqekdftPffrjttg9OW4OvUeuHg/ZwFs0Wt4tx+28/5H7sh4Mf
5S/b+sMHfWSbzR+Ya9p1xwlMMzQ92zVtM3B+OOiPhp3V45rp1h2L/wRe6Nq+7dpu+revWgPmF5Np
KVHr4SFuT6cHq3/zc3PvkH8UTUfNBIjmSIl8erl8xx/zQP/bX8UAby1GMlxIiHY90lHRaHVbfBwp
Hu/nwnLqXuC5fuC7hmcatmvlufCDuuEahus5ru+a8GGmf3vDRQGh3iZjPVnDxvqZpKNxs386bkbz
WffgYhS3S1watld37MCyAs/wTd/37fzSMC2/HthW4BtOYNth4PA4WZUJGwVl0rORmyzYyD2TbFx8
2j8bzT/+Z9Y+ePjff/+P86dRFLdTXN6/Qvy6Z/kenBghSjcILS+/Qty667pWYFhG4Aa+53hCW32P
ZHpitn+DYGf7ByRFzfMKUNQatw++tOOHEslhqzACm83EDwI2E8vNr5eaZcOe45iB5Qae54Uh6i27
YJqFZHqDlsxcSUjm0RYVX/ZPxUn7oR23Zu2Hg5sZ/0wPRr8fXKrzxrA9LXOn9+pB4LjwY7uB6TpW
6OfWjukGdcs21E+EpmUaoVBn/7iYesZ2/T7B4q4fl8yeVOCQ8LE1KvF0YAZ1J3Qcwwxt0/cszmN5
/gy77nuhzY4UuL5jmWF+de0SRs9SMktwkQxKxD8e7n8t3czjaMi5NH319+84Tt20A8P1LdsMDdsA
+BzqNdeth6bphoFluK7nOQY7UlapFZFID/1mpoB/80BScFOBzf9L1J5BQYrC+xlQNxTLDPjiDcuy
7SAQestAb7m+H/qWo9NbBeTR47+eKOBfj0v0v1ztfwEczqezuNUvc9+oWW7dtwLuI56NguHWkV8C
pu2gmAwTtROy7/OTKffJObiQSHoKMlMFCZknkobDz/un4eaP/xwd3I4Gf/zXQWv4cHAd//Hfw/to
XKJeMtisQ9O1w5CbIv9lOfmjsFf3OCEbDlrL8GzH96Re+gck1JP09rsKzt7+QUnhzW0FKJwdfImG
9+jyJYUzZXuJ28PWQ8S5LP3CS9FulstVxjANCzYNub94Zt0MQpNjs+24Fj8ojmU3/6iYb5D57V8n
Gf32T0tavzT3T2sjng/bUXn8Kd3nmVYYBmoNGpY0EpjYdKwQi44Z2KbhOmxe2ePBbnH0PKXzBCHp
sES+UYGt6WZpozn8PY7uSzTS1KygjvpDwzmWb3uB6eVvnWxeRuBj3AxZZr4RhEGegKJS6WnIzxZk
5B9KSn6rwHH5ehTP5p1WP4Xk/erMDjFhWhZLwTK87Utmza+HXmAbLIjQNriCBlxisuuhiER6KjYz
BQ2bB5KC6wpsM7+2B+1hisH78ccGE9qOwWnN9zESe8Kc7/h118bEHJjww1qQNsud0uixX00TwK9G
Jeq/Hu9/F/jSGs5bs3l5uCs/ibp/gC72R8exbPRMxo9iephffK4wju0bpunL23kBgfTQrycK8Nfj
Ev4vn/cP/+dhtLF3lUcCysfFa6KOU7bGwlULwzrXFKV3TJ8Tl+MJE0lhsfRUiOmCEPFU0vK5Al6U
L+1h+3Xe7pe4Pft10zIs0zQx/OInVbeQzKqosSpMjFU+DhS2522PViGJ9GxkpgomMk8kC18qoJs+
v35t96LprFXituCYdc/0LFRTiKMXy3v+Cu/ZddvmjmH7GOY1tt9iIul5yM4VRGQfSSY+/7Z/NXXF
STVudeYlrgfTqrM74BzxLcv0/FCpoOyCCDiuYmlkLRhY6D3uDal6TIwphUTSE5GZKnjIPJE0XJ3v
n4bb1vC1NSzVpOXVLWy1bNh+yEEpuVVnaMCipexdbNX4qdhSQjPPQhGJ9CRsZgoONg8kBbcVWAm3
86dWv8zjkl93fGXvwG7o20vveW4d4EKsez6WRg9Xr8+KQF9lrwm75XkD/tV7SPBXw1vQf9n/13/Z
fonuR+nrv/+GgBcWB5KHocLFTYvHDw2T+fRr2KE4ReHnCO0QZyBH2vRvJxpotzx66NN5Avp0WEJ/
+ff9Q387H0alumDRK5yEuPYa3MAwBgntz/GVxRAEyp5LVAlM5KEvII8e+/VEAf56XKJ/WwF7UWPU
j55K1fqmV0fXuxjp+PhDFFDek1TzsNW5WMpNDkJhEGx5MgpIpMd/PVHgvx6X+Dd+2v/XfxK3MH+n
X+D7FY+DS8JSJ0yidpT3WkWvZRSPVXeI3XEDIt/cMET3C0P3bnH02KfzBPTpsET+5NP+kb9pRXgd
Ps7vy/z6caNi8OHQo3ZdnxAp+fEbmOZ8x7AdE2eruzRkZ7fcgkLpSchNFkzknkk6PlbAZXAbDUZx
7WN7OitxNdSCOjrGIkjKsIgiTI44meXAvlsPVYQb92fbM3Grpisx2YYLCqWnIzdZ0JF7Jum4/bj/
1fG5F7M+SqTCUWYhwyC0JuQ6kJz2M0zYZt3mnubZBEkTlxvYwpNaQB49C+uJgoH1uET/8+H+0VfR
Dwd8gunX+P594c/4jiQ9YPmRyMyBrbjzedzDYVCyeQjDqRniP8NRtjx3mnkznctj4muwDQWoowAn
dcr+ShcVFEq/DG5zs8VayD+UC+K2AkF+l6PhDLtpJy7xjuZYddAmgNnzA4f/kqGaIRFPmPH89eaR
56OYSHo2snMFF9lHkonL4/2rpuPpM2ktwxKd+zXLq7tcCXyTu1hoYLWzc2dWtgYnxNFmWrZLFABh
Gnkiikikp2EzU5CweSApuKmAnegq6rTjMk+tXIkDy1NH1pAjEOegPAEkxIQOvn3fD0zbx1SUx7+A
OHr41xMF+utxCf7V6f6//5v+6KnVKxN9h0OqgXsGR3LIzczwhVMzrBOPhLkCM7WjuS8XEUiP/2am
IGDzQDJwc1EBBlqDUYnOghpHI4+PGoTJ0SOkQnmNMyfTmulza8aK5KT+Ap7n72w75HkD/eQ1JPTJ
qMT9lwo4Lm/acalJkY6TT4UQznzL4O5GRB4BeYbl2Z4v7HS7xXkD99VrSOBXwxL5TxVA/rb1GJXt
rLSDOslDeAUIX3WxgorTqG+q65rNPcxwQ1c5B/IffTGR9Axk5woWso8kE7cf9q97jvsHN63+U+th
FKd4lHI3821cZVx/Q2Ic8RvkFVAQ1AM+fxfnMtY7NJXgoqBQejJykwUbuWeSjpsv+6fjJmrHcevg
Y5s0rvL4YGUobY8Tn/O/mViFchuCycUBM4VFClDIqVU6LotKpSckP1swkn+4RUkFDEeH/a/lupGJ
qjA5mcJHgNfGWwZ1ZdhgmyAGElcangSD+wNH1+zmXEAcPQ3riYKB9bgE/7AC4Cex8yUejoikME2i
4jHa2eQzhmb+bFojcB5bHSZtl7ytpYE1D38BgfTwrycK+NfjEv7Toyqoo2GnNSY/PgWhhL2hblOJ
wDBCtgeCu7Ad5fYGtuh6QCAq1m10ls0FOf3TidHohtIZOyXSM5CZKjjIPJEs3FThhqYMRWWGW5Nd
ALBoIHzKy/S3PAc1njvc4HAw2LZy/agLXFYH3ewW6A0K0omSgHR8C/4KeJRv5g+tEoPqcCerQgPo
Fo+EXMKt8xrICuvq0ozTjYBglVItzkY7pXkD+eQlJO7J6BbqVVA9i1ItQjYRcsoSRDJo6OAeC/Ko
q8sD5yLuZZxLyViUfrObXdK8gXoyTaKejG6h/uv+FX6TGj6jg385+tT813TJv1/l14hexBjqcidb
JXjkzXGqwgOWIG5lWCvQO4Y48hQUSk9BbrIgIveM+kei8M/WwD+1NtCnZ3I+Szzp1EwynELPCHBN
Bq668+Y2WqVnqKiBR4CgUZMfcFPCk412tzh6vNN5Aup0WH70n37Z/0f/aTQo+YTvUuInRLk7LtYG
xxPKhoJN5NAoDwFlNTSpzwXkeQP79EUk+On4FvoVCBi6ToKlF+nnV4a+sVVWDT4wA5g1EVvULLFD
W2VX6uNEi4ikZ2AzU1CweSA5uK6A2r9ovbZ63ZKTBwJSkD2H5A3LZS24IkXZ8+s2vki8Ywa1SZLy
ANkzZjGR9Cxk5woeso8kExcVcIXdtOYP0cFh3CrVMo3GUUHRGD9RO+QVB/kNGMM1+y9LwnLIIdhO
MysqlJ6N/GzBR/6hZOTmcP+7w7I83MHRNRF+yff5fgXlGHVsEGr3ZZdAS6miSRkLkCoRZ1LSj+MQ
jOEeFleAK/JvC5St07ORmyzIyD2TXFxc75+L69Z43jq4aj8fnM4J5irztKQqX1jKY+mT7k1mvtiz
SXMieoIMQMO1LTKVXRHM8j2S6YnZ/g2Cne0fkBRdV8BYcd2O5+WtlJqKIQJuZSfl2sZ1OX9vq/nK
lOFRYQljqqqmqHxu2W1klzhvcLF8CYn/cnAL8+P9LwuqeVxEsxk1Uqkac9V+iqYpCO/XVSb7NOWp
XCrFoK+2Ak5rHkFHXJoJA6MIyTL8Pf3bK4Pdd8mmp0P3foIc3Y9Iqi4qYEz6HM/JDCzzsGtDABYj
EhQo8EbhUeVMy2wmNRd7k0nGFAF45DDgj+MemF0hBSTSs7KeKKhYj0v8P1fgpHtNqEu551wu0nhz
cOO4rrrTOfmjlYer03QIdaF+Jfa+pd0pi34RefTwb2YK/DcPJAHXFQh2OSc/JP0A36+d+Pjx5QM+
e7aqGyJSo1x2B0K0VVoO1ZAobSV27V3C6JFPZgnUk0GJ+HkF8kKOp7NRqXmwXJ9VPDvVWohlWbnv
MxqHFITAVpX18O4naeMp38mOUEAePe7riQL69bhE/7gCe/My9i8F4P0fPNsxqJMGaJLypOpGEkSU
wZ7QOuLtCHzktLQkRxyHdkqjR341TeC+GpWoX1UA9Zv2ghr8/X6ZNddq5Plhxvbw22PKXtVKzWBP
TU8HTYTbzCFJMDF4ZFV9MZn0BGTnChayjyQVN839H05/wrha3vdPdAQWDJP9lDSn7dhGddihSBTe
M4qva3IOdgmjRz+ZJXBPBiXiP1Ugt+C6NaTDQHmYK9+YchRzxtTmfgdErKjqwWTGcsQkkgidlP3w
d8ujhz2dJ4BPhyX014f7/9ixoDyXebrndqWiVZaVmZdVPTL6hpppHGhs7r6UegzZFTj4Z2HfLYse
9nSegD0dlrBfVcCHcDnqPxDFnr7/+7dZKp7hDLY4sOOr1xxxKKpNjBaeNdzF7AbSGlRAHj3264kC
/PW4RP+yAq76n1uzVlwe9pwfFaakcrtEqasOGrkjjkv4HGFbXGUpAwjystLETmn0yK+mCdxXoxL1
nyugai5b/dai3DoTygSKjjfwyCzLjro54ImbI6/DoWgztQ6W9Z5SzpNzfRGB9NhvZgr4Nw8kA5cV
sCV8mk9LxV/FHlLBg1T61b1JnO1JOMaQQH1mTNQrnZTV97vF0aOfzhPYp8MS+U+f97/Nqu/iOUo/
v/ere5UyY6FxlCGNL19ltOY+fSqw2OrGRQ+MZcSucg5kod8tjx76dJ6APh2W0F9WIFii0e53onmJ
idyuUcdLTGce/I/JlTYHPZcuorYI1+WEqRqNyTz6AvLosV9PFOCvxyX6jQrcay9btKqYlRutwpWK
wir0ByP+TRWQy2+3VHaq28qw7zl4j5fFquW3X0QkPQfZ1xE0ZB9JJi4/VUAFjV5VT73JvJ3CUYYa
4tgJzriyMFZiybHD3FogiBEjM8Ydl3KkmovWZSGZ3qAiM1dSkXm0RUUFYiauWBTzElnAxMABlJA5
1SmMMyjXqxwNqirvslzy0h3mpn85OQXtFEYP/2qaQH41KkG/qsD3fzOmnEr66u//9AmJoI0B4c4q
TYmICJE7WbOTL3/paAnJ4ZMNJXeKo4d9NU3AvhqVsB/f7F/t0ETp4PoI/pPjx/uB/7M/1HbjVVk+
hRIWHcrKlWlfoK43HdMINycADte6ITQMWTB4tXCuYG3mVKrcWrnzZgGB9B/85lXEN795ID/7ywq4
zZNqX392VpH9ZASJO9q6SGar0Fnllk+5xIVVszAPUVci5/LNGE0pfuBiPyLUy1f1MpONJru0dsqj
X1eraYKP1ajE/bYCJtPbUafE0kO4CChBqjLGVMSvsTSIZlCnSCClYVVNdxUMv11xZZcwb2GuXmEL
cjW4hXgFIuNulp1sduZvfV8jbi4MGEPpS7A8sBpB3mRkq7ubanBDhUZKyC6r9mY/9oIi6eHPTRYs
5J5JMm4qcI66XLSGg1Kt1krvkM3nqeRt1ViIMKvMCggpCUXtLe5tq/BRiMoyUUAePQvriYKB9bhE
/7ICHsqP0ddyCz7Rc5tUGiLgVHQujjLVrymDPmGklKSmfDI/5VMFYXmxzsJfQCA9/OuJAv71uIT/
YwXubiqA+rc2NtThQ/oVvv8iUXMoEU7/bGLW2ViXsaI5Dgidpu4ThjwyMJVlQ5YDLCiUnobcZEFF
7pmk46oS9otBVGq6R83CbYwViRAgsp9cMM8rI4KIiGEn/5guKstYdqGMsGTsEugNGtKJkoJ0fAv+
CjjSmoRLlJl4ic9eNf7lwJPml+XWQU1tBcQJkdgRkIK/XSp/tzx68NN5Avt0WELfrAD058OHsvuV
18itUVaipROTChMU8RB3a9yY+BNUeKK2YnUhmfQMZKYKEjJPJA/nFfDg43CKytsJVMqAqrlIy3Es
F4TCifJP2PLYpKGAQtb8F/G56d9eO5K/KY0e/OQdBO7JoIT8sgKVbQinIYnrsnXfZgmUalrCi2zQ
VZwaaHRs4m6AgTpzFOJ+jAsZzAMq4CzrD+XB/w659Dxs/QJBydbzLXYqEKX+uVNuMr5Zp0wybUYp
hkYYHdVfzRwphLFzIHIcYtlpsoWjU8Sp7xZHz0U6T1CQDkvkP1fglsyKfYieSo3bxcGs4nV9lgP/
v7wJ59D3MbaGKqLaS+qxyPjFIiLp8d/MFAxsHkgOLr/s38lwyXmo05rSxizVDSVcD0zuYCgdjpwq
lw8HZz7pVfX5oCgvu7Jt0BLeli3Misn0Fg2b99kiYvNoi4oqLIcksvHgU3s8/9qP7g9Gv5fHyZ9R
jt9RQ/9yFI/uy2ypRRlw8lXROy4hXZ7aFnJaqUa3OeKRVNfd1T1NbAoFBHpjOaRvItdCOr61ECpw
VfjYmpXa1olMgYBC+PTxs8i/3zqkqhothLOTfKzKYSZ5NjmD0U5x9NinryGgT4cl8h8rsBt8jGbd
ebkhR6TKUFmOoiCkaCyDvvLHIdVsznDYA3xVLpkcJxFjUUiiN/DfvIykYPNki4Xb/e/JNBIazbol
umxqJK4SR0S3SqrR4R9Ytm7KXhQCiujgnybwkR9waFSQbjzJLa2AQG9QkL6JJCAd34K/Av6Cmzg6
+Nga9lopCO8/EflUaadIkUOlV7LrVX/dnP4nqwZqVsppO8y9kEB6AjJTBQWZJ1skVOBWhlF9USIB
lFkh2hGDdUiRy2U70RwBRMbgJubMileNyiBb7Vx3SqNHfzVNIL8a3UL91/1rHu4qsxJRJ4iRIGq6
xXEJUMgH+WOPqj2KMsI2SpMzvGk+j7Mb705p9KivpgnUV6MS9ctK6HvKTo9KjLCz2VSJerDpUpm3
CEEIXzlWBzpYGuZ2X4KP7Z2S6DFfTxSor8cl7h8b+//aL+bPrWiWfnPv1/KqPITyPVIegtYEW91D
uYKROEm1fIPipAGXYrHL7hZHj306T0CfDkvkL36pAPLtYZnanShezGnUE1W9fkgHBt+cerd91VOd
p6oWu+aEf7FLnDeAT6ZJ3JPRLdiP9w/74Xw6K7XUrvqkSVMCeyIhiAlS3QQy50oUPGiTUED847JG
gfjiC8ijR349UWC/HpfoH1ZAzR/fz8vtvUHZVxXk4BCbTsADdVGEna1Gj3R8kxQ5U9WypJWtgDh6
8NcTBfjrcQn+cXP/n35S2u+fYlqziUjhaEnJadKzlYLnGJNdBJw9CZZjmVB3UdUt43H2lHOzjBVb
ypc+0G1Fei5ykwUfuWeSk4sKxKZcRHH0lYZ833rt7wuRU2Y25RFWtjRVIkhU9qthkaaGnEPoyrKA
nFwSRQTS87CZKUjYPNhi4Hz/qyLJvIrm0/IoqKkcMxQ+dRVVgyYVd5tbDjDgUsWAEk6hkUSkpH87
9QirHLMdIulJyLyNYCHzRNJw+Xn/NDRJLxs9lOkZpvcJzX3wCxMDHTjKz5gjAadwnWQDunPYIcdR
lFKehCIC6TnYzBQUbB5IBi7O9s/AB6qoRPetFAWdAv5OTYRJjdwl/g+HpJ2UjchsCjVfBU5wHA1U
gxrlBBNpxgUE0hOwnijwX49L+D9UIEj05jmavbbjcqMUcTMGGDRdesT5/qoJX4YCRRAlP7A7UH5C
U1OloEx6FnKTBRO5Z5KNZgUWw/ms1V+UtxQIFqVbHwlOiSKSCQOqTRMLhVWC/c0KZRegncLoCVhN
E9CvRiXo5xW4HZzH7XI/f9dWUeocSi2lhkjKwKeY+fxr1GxXqQTU97DJ1SBNxk4pTzbiAgK9AX36
JhL8dHwL/gpcjc/vS4bfU50fyN8OLB+ctyxxNUzOhEdQrJUUV5y/W7VaCwj0Bvzpm0j40/Et+Cvg
czmbkxoWl6l0VF11fI7Kr8vdTAYmEqHCCZVeKHSsTyJz8x9/AXn06K8nCvTX4xL9swqcPyloOknf
//1HH6zP1KyhpyFprVRXkSXv2Q7YjbmCcUsjvV5XqPWbwuhxT15BgJ4MSsTPf97/efOYO05cZlF7
Ezc73iv87Jz5MfqE+QM/Ta9YBaZjEyvqLeNEsyaIAtLoUV9PFMCvxyX2xxUwOyQJxn9WUd8uJC/Z
qkIV9TNcNFF5yoltl94nqv8tq2UVe5g9FdEvXQUmclpaVWIU97Kd4ugXymqaWCarUQn7WQWOo79F
g6+tr8/t8pCvsedyEHWpq0UmzPLGlTuQ4j0jXRj3TVLrGP2VVVFF5NFDv5kp0N88kAT8VgEX2dlo
+DCPWyVa5vDGsAfQQoMqFIbKG8gb5moByUqhv0rYk3FYRcTR47+ZKfDfPJD4n1WgDMXpvDVrD0ic
TL/D9x+M2KPZlzF7uivvPLolq3tCUrjxY7ocSjWRcIUE0lOQmSo4yDyRJJxWQAtdtcdlNsO1sPlg
j6YH2Sr5wsoREBA2Qa17dJO6DW97zHZKo0d/NU0gvxqVqF9VoPVSo9WNS634ZFGqm/aI3LRUW1DV
diyHO2UB8daYGKWJkTbdZXRiVvcXkEeP/HqiwH49LtFvVMD6Vna7K4r6qTpyFErxVnmoOfBV0b8Q
4AlLxwxhUl4iVXiJGWi3OHrs03kC+nRYIn9aAZV/O4977RJtEFy6qCuHgYe4Qhdvi2j/TDCWSllV
sK/KG+eR3y2OHvl0nkA+HZbI31bgStZoD8usMEe5dBeLD22G6QC9TL3OffJk4OEEpqq0t+njk9M3
u6TR4756CQH7alSi3viwfyNE87V9312nG6Uf3/vPOU5IlGFoUSRI1flLogwz5xxlqqC6K8162BLw
UQq781Kqb/tC9fivJwoG1uOSg2YFCkKctr6WGflJSjwFUejiRtCVua4nlwWfnGAsc6rOnMfnT9Bz
yvtK3e+SR4/96jUE8qtRifvp4f6//eMJ5/sRwXD90vtLmtR8QPdQSJezDMtA9DFU+zHWBcJwqYzi
qw71eQa+SzI9G5pfIZjR/MQWSxUwkx4OZ1GHNqCq2WGjFX+dl1m8g9oFKiWMC5mnyFj2os+slBo1
2lV7GU6lafWOPFHfKZyeKu0vEWRpf0bSdViFDNboPi67yAdOfJrRkErPOlr2fcvfHUw6lFHsTP1E
iENn6WzI7uUn7Yd2zE3+4eBmxj9TkmoPLguJqedr1+8T1O36ccniSSWCMcCsxGwEiuQENmGPRKAm
sTB5R7Tp1UkPMfAJWfQAIUPHzC+zm+dd4uiZSucJRtJhifzN8f43pds4GkYPrYelvrsdfW2VWbdR
7TuWSSQSN72lVzrvIVLqjtMyzyzM34ROyuDI7xROT4r2lwiGtD8j6bqtgHUqaZsxPFgt8qjMg9yf
DULm/dnyG+q0Rx9H94QJj4Y/z9vxQlYBvRn1R4PR8OB8quJnSrSXU0kQUzl1c1QYx3JRiK3Ho/6U
G7pkNVP8KEnqz2493yGYfrFs/QKxULaey0Vy09i/Tjufxq12P1Xp779cUudUpfHT+5iKRzb1RfI2
XNq3LOujcv+n5pGK8k7/9Cqqaac4ei7S1xAUpMMS+fMKlJ06iR5LdJxSTZltnFYVqY1WlO0n1qzO
KiCcmETbZUhNHvhd0uhhT2YJ0JNBCflJBSwqn4eROmoexq2vB8eDSB08S1RIy1oJ9AeEBt82cGLk
rFqqATIBxcqrTW1OQo5FDZHvlU1PiP63CIL0PyQJO6zAiet0TnHgEl18tE3Dv0fQk+rM6xPcLVx8
3FYwxXPV5KKybGoqLv+75dHTks4TRKTDEvrTX/e/MRzPutFo/G1D3/fF3NOrmjwrTq60VguwseSx
t9nOuWIQC471UWUHsXyy23URefTgb2YK+DcPJAHHFTi+foww/87aw+msXabxnZxQ+pNaababTEGn
EgnBN5TDQIclaVh5GgpLpedCTBeEiKeSlY/n+18WTQywB1/a8UM7xeX9ZyYs7gZG4YBQ2IC4Jqot
5HaOGhsL3b5QVpYbeHgJpUmy2Rq3d8ukJyQ7V7CRfSSpaFagGlKDXlPDhzLPUDZJP8TkE3fGnQEf
lBPmiFAhUMTfYJUPCeNMWitkVVQBgfQkrCcKBtbjEv5GBVbCoerEU+LeXCPTRJWi8pdtFGiSIK4O
HHDZHFQmu0uRDGyKYoPYLY8e/HSewD4dltAf/rR/JZQUbt2Zk/x92zN9v9TGQLl47tOqD1JeC5nk
SZseFzpVVp5IBVkeo6BMeg5ykwURuWeSjYsKxOOsHZiJLnj/fvCng7Y9LWpeanZbD6XuxATnUwWS
/dheVmLLbQBEJ3NsZYEQFZKUc86q/12i6D/9ZJb45pNB+bHfHu1f9azujhfRsPMwKrP3rAruU01b
yEtPM36y3j4q+dMriqx1ypWrDrW2uJkVl0tPg5wvCJGPJTWnFTDlJbFbtUY0nbbmJa4Ji9psDg4g
FZi5DH7NrYkacctUyja5NHB1o7C2qnKSXRaFxdITI6YLXsTTLVp+2f+KuaFP5O1o0F56ja5xId1H
4xIvD5RzoB4eNfEoC6n6qFEpMscPxZwpamtQgp5cd5ohqTzTLD03f/znUr4//msl4B//vVNCPVNv
/yZB2ts/KPm7ud0/fx/nL23qP8zjTgpcOTs8xSYJqqWT8/KwJTjDgg6rijgqM/Fj6Z9OrOTFRNKz
lJ0reMk+kkx8/Lx/JprdqF/iyqkR4WmSeK1ametSjXC4mmRArls3ZFfNTlH04K+mCdxXoxLyZgWc
FB9a41aJsQbUYlKVf4jx5wqxCibI7PJkRqr2hGC+CjQXW8lOafSor6YJ1FejEvUPFbhRHI0GRBqU
Wu9EBTNjz8D6imOCb57LcwZ4FV1gc+yl9lJakCyvcYpIpAd/M1Pgv3kgKTiqQJTNadxu35eobDBv
o+hN20r8DsSU5wigTRgX72Vt2+0i27tl0UOfzhPAp8MS9tNP+1fxDco8xGXWu6LMhmq/oypdUeGN
HTV/OiLliPLmDp6HVfF5aMnq+QLy6LFfTxTgr8cl+o1f949+czEuFXw2WEoNcIhRue/bWyyVCKj8
QC9Isu50DYB3i6PHPp0noE+HJfLNCiDPZxG9lqhuMJaaBMcShME266meFjl1UwsCSpqj66mHS+0f
uBE77W559NCn8wT06bCEvlGBEP90Hxr+E1ItMBip6m2EkVPHR50ksVpkt13ViJM4dOL9l+4EmdX7
faLpGdH9DsGO7kckU0cVMHs34tZrVGKsksqt82mAR6A/O7PjEn6Zp4fNgxQYcmHoIql6d8q7826B
9Jyk8wQP6bDEvlGBjfkwHrTLbY6H4SJ06E5omg57BHF6OewdrEpUbSWyj6Ktmj5sBeTRY7+eKMBf
j0v0DytwGuWGWGYYDNcwV23HZrgMcjFFHVZqvbEuVHVQvGyqdSFaK3so2imNHvnVNIH7alSi3qxA
wunRY4Tdp9TyJuSsKFipr6SrseGofrXwsioAwbacB76IQHrsNzMF/JsHkoGjCgTs/Ubl1TJDkGqm
XVetHUl1p88LAagGlrXMhoyPU5W9wvdP1hFNUR3x5e+WRw9/Ok+Anw5L6H+rgsppDdrxqMyYeVVe
g4ht1XjTU+mnVv5MqmriEuPikQLBbcGkzkb+46dC7U6B9OhvZgr8Nw8kA80KMNAgvKUdHRypC/GU
SieDFI8S7M8cOz2caVwRcBhsNZxiSybiKCTHBNMoTMhQi0Syb4mjJyKdJ2hIhyUJjQrsAafteNAa
Lr71rt8XZuGatDglDpIzP9kLKiIyp4E4knJZVm5O+qNSlEOuggLy6LFfTxTgr8cl+kfH+zdINOZ9
6k6WuQOwxVJym6Kq6rivCn/m4bdc3GlEGNGReZmgzdPsyaeIPHr4NzMF/psHkoDG6f4JOGoPB624
l6Lwfs1Ds0eDUEc8AIQaUeBWfP606MFRSe8dbEYYMLY24ALy6PFfTxTwr8cl+kcV6LLWHE1nrYNP
pXoCQjwsxE8o0xBHe5rD5NRPLaAnDCcgwrv0BfaKiaTnIDtX0JB9JJloVuD62xwR7XhwhCSJOnhr
Ifx4//IXmRH3jc6233gk8+goikQR/DLTVdjjOW1RA5ZqsKoIPmfdzFFYdafBeEthKA7MxN5wYUlf
PnFC33bbJP3vFEr/KeQmi28h90x+DI2b/SvF5vxriXGvlqkiNLiKs+P4y5S5LR6ItiQnZRl1ue0d
2iWNnoBklkA+GZSQNz/vH/JzAr3LxJxQY862mF65i287Jny2IbzTOKHpSIOLwhUxMzul0WO+miZA
X41K1M8rcPht/vE/s/bBw/87fxpFcTtd/m/pvrzqmy4xyOjCgz5JwrP5Q/tvP6h+qyr8hUAAvEOc
dPNOuZqLeYosFNUOlzrUuC/kVTCR63///T92S6anYvVmmd8gWNn+AUlQ83z/y4IEgR6WwYOT1rTE
fsTcxFUPSspcsj0si2HmNRJGLKpY47Hj+kL+NSop/TSSnaGoVHpq8rMFLfmHkpLGyf4p+TCKH0oN
mSEMCQ+1bbJH4yiiWVCODEy5qp8iygxrIdlD6jydvbHsFkfPQjpP4J8OS+Q/VMA9dNjvtEu9KxIc
oPQ/EXokQ/Cv2gYyJyRKUQcuebwsBYMWf1utUQrIo8d+PVGAvx6X6B9VwI160x89lewh8urqWPRW
gF5SL1mls5MYpxKCxCZRRCA9/puZgoDNA8nATQU2gybrPqZg2uHvMTfGf4Y7G7cR6T/45fjeqdDI
LTK/IPBmKxVERI2yXGHlzeuif0RAPUNv/ybB2Ns/KBlsVmDvuGzF026r3y+/WMqylpoq4ku1FJXX
KHYRLh51to43bhjfI5aer+3fIHja/gHJz+XZ/vf205LdUcobRdqvGWKPxOtkigbs9MOkJhT/CahL
joajakR+Qamb8m6Z9JRk5woyso8kDacVcIzcjCj8XuZ1kBhBbiNYJbkMYv51w/xG77iUTtEW3Sog
iR799UQB/Xpc4n5TgQPWxSLuLF4xSZYYEe7QJJk2lz5qiahv7uIEomXOWL5D+KaihqRglXAtI6SK
iaTnIDtX0JB9JJm4qIBZXhXbpFl1idZAVBGbgGo+RI6Q6r2Vd4zXXFUYAt+sQ9HgpP5+XhUVkUhP
w2amIGHzQFLQaOx/L1hlBG7KVh7ini7VUk/IuMs5C8yxRK0qomSWRi2kYQv+WZyFqiw85ZrFcSsn
YcqWznij50VMF+SIp5KhzxUw016TLhSNx9GwzCJPbMlcSRxi0jCMqN6M+SMwC0eVcdw0KBKcFJRJ
z0husuAj90yycV2Bs9M1EQzzb32F3+dG94lgUATgRqeTclKOILM4COdkT1dZkWaSwCXMIjuleYOB
5CUk9snoFuq/7F9LNeMRVtcSLeechfDN0rFa3zeTarEOtf9UtV+yG7erxRaQR4/8eqLAfj0u0T/7
tH/0D3/vdFvDqNwTE1kTFCcgohwS6I9MVlfuxOThYCfJCJeSMhZuVykoKJOehdxkwUTumWTjsAK3
65NoWG4LX3rI4hjl1uxY2EWIZ8gRQVcdVgkFg1aBDKbYCgqIoydhPVEQsB6X4J+c738pHHcW41l5
6h9widKxcFLgJ8LipJzTGfW/bFZHpyjyW5IfSP9y4qDYKYwe+NU0AftqVIJ+XIFrwjUFmoYP6bvr
jn7ft+m69ALnLsYtjT6A2x1z6CC4vBwQVkJ0MzXfISXri9gtjh73dJ4APh2WyF9XIG+60Rp2+q2H
9rSbQvB+9FV9UYcTD7lEK4WT++ZpT0cNDrJI2RqoYbncF7LoFxNJz0B2rmAh+0gy0Tjav+JZRu6U
R0KNavkUEHWxRmCZM8hmt3MsqFp9WCxIssZqQXSVweMsC0kg0b8cfWr+a/pA92XoachNFjzknv34
b38VkUjLX6j3xtOUJsDIiBOLe6SqOMGVMvdO3HksU3WexGmPjdIIeJx9p0/t8fxrP7pXzRtmmCR3
Qq5/uzd+jXjPN35KfnrNCqjfJoXP4zKNNDWTWCECtkkRISUNL4uZJ4re3Vj3SV/A+6KaKEoFXEAg
PTXriYKM9biE/6ICZuLbbisqd/9jIWClp3gtJbQNjPJm/uiNTlhaZFAP9HAitXbLXL9bID3+m1cR
BGweSAZuK3Dnb6ra/6Um8LAF0raeWlSEJhLvQOpgTlPVfJWxSUwK53IrbW6fVVVFJNJTsJkpKNg8
kBQ0K2CzP4w76v3LzB5M6ubQ1cdCwwToIeFMrHnKRuDhunfI5DHUzSi/XxSSSc9CZqqgIfNE8nD4
af/HkFMMASWaYZbF/H36X7nkURmgjH0rc/+pETTE+uCAgjWfPgy+WifZdbBTHD38q2kC+tWohP20
Ahqo0Z2X6q4iQZAjOEV0lG2RKsGq2F0Gd87glNnhlER12mVuj7gB7RZHj3s6TwCfDkvkG7f7/+AP
X9v4qKLHUp2Fyw7cwaqVmCxdTmVzWiayP6gawqsCttlvvphEegKycwUJ2UeSiMMKBGY1RlMS95fF
/c7a8Wu7M3oqdTsgU58VoWwx4Urd55YElUgIUERBqQrn7Myen9dE3y+enqG3fo9g660fk8w1Dve/
hE7bo7hTqvEe+w3huqSYL23zy8DdjPbi+qBSQTBocrX1kobI2QVUQB49N+uJgoz1uET/9Hj/6F+1
ucvGJTetwoJmcXglEdpXzsNlhn+GAVKkSb0i7p1NhBvcsiBJloGCMulZyE0WTOSeSTauqmBQG82m
z6UeoWrUXMM9osyYruGrks75yzSWHO4XHlERaDaViShOsY0CEumJ2MwULGweSAoapfgShU1o2a8t
SUFbZ2sctWatYy4Ms0Xhp8uX7LRHYurqvKmzbq0enT+QCoJXBGtVkjuifkPumHrS6vfUCpQBkenM
dms6+9sPNZc9RmUsGg713aipqoLgn9vLRxQ2JI2aJDeK4y4PDMNRPOuqOUadomOYSjkxUE16aSuZ
Uu1j+cyqc7cnqJiSP0svWvhDKiJG50VnNFzjtfrfB8P54HoUDWfTv/2gPpRx8mNKzhp5xsRnsD9i
Chzftz5ROpufMv+/546C+fOsMzhbPPZve93Lp8dJw7NPxpah/hm6wVHs9x4bzuT5qNu/N4JLM5r+
PPF+9u0T/2nYfLYfj6IwOr6bXQSDK9c+6Q6Si04CpkYym7g2rWRK4oxko3je6dh3s/7Z+OXKfZ40
rH6nEb2cBB3z1Fk8NpWg/M+FNzxdTE7uzEnjeXIy6Ayar878xOtZR6N+9+Tx5cS7ixpT0272nMfG
ZN4YvlxZL19sBseLS3/22Bx5s4YbtuPxoHE3//BiPrxMTojjPn3tLRo7X0bV5tC+DGfu7MvMXufu
Sy3q9c/MO+czJrOTwFpc2F3zqtY1TubW9FPfH5xaz+Ozl8idNOehczztPDW77rwZT4Nu8/V5cT8J
X6/vnNczSgieElFy4txZ/cZQkdOZv94dj6ya0Xjuj64enbF7fNebN/vT3ldn8Go2uovHj+PFS9g0
Z0Pr6G7smY277mvcdOLny/nruNOcv7xGvOy8ZS9qv8bT6Ovg0XxuBC+9DzU+tMRz9yahLB4tBEYe
gru+Z0Z2J+qfPfaG1zMnPFn07BvDhgHfshu9+fPlMHo9Ch/DxGz35t974/tRdWqykN8F7nM/XJi9
s+jx+dT1XpsKXvfVPsZYkHiC3/wTPjcq3TupNt3ZvxEPJ9GT/2T1zjqB8/WuE/ebhhOf9NzxtPH6
PHpuLuzar2Y0HjSf3ejitRMfG6POb+5k9nQ8fnEun4ywMbD6X4Nx9HU2sK7vJoOf1JcbTszG5G5x
GgXhbzXDPppZs8nHoeX/VJuHv8Zu53PMQ3PWaUU950T9Vus1POqY8/O72lPrefh43TeeTsznwU1n
Ets/GfNfLHcUNZ6f4rNRGJwN1Zc9HccXljePGotF9KHTffwcTMf3vZl5tuj7l6G1+NLtTM/N8ct5
8Ng5iaavx68vo5Pe4JGJ/q3z2jsyXwfB8WTq/dQNn6cN4L2OHNc5Hjx1f3Gt4dVT321ak+CoNnJO
zM60WYtGV7Xh7Ddz4lxPXsYPGYV7naiprPbieK6FX41nVEQ8daPnwXDSOwt65inRaRedweCn4evw
aDoZ/tyfPX7+9p/BHqH9M+oLy/yZ6WA4mk6dce9s7k5O7ef4hGzBhhUMdiwMlZmg/f3q72Z+fzeo
zeeTu8feWa0THsfTyfn4ufZ1Hj3+RJXcccMeLn4O47tBg0opp+bz7KVpDv2L7uvz5WQxOHt87Xzx
er5C+G7cWMw756+vvV9rkdO0Q+vEfxlMjvtefDUe9S5nzuK4h0I3F8/98+midhrPgn6jb07OusGi
FXqPH+bhS7P3GhyP/NnHvhX8VOs9Nudm50utN76duMZz49t4vvW+ajVl3vdp5NyF/ZnL+97Zn1DR
Rs1s8E8t8pqD0eNVd/oJxf7tP6VKqGqxFfubY9uPr6bLCsUj6f2dKjKjE+91wDbQDT7248ejyWLS
O358fJ02umHPaAxHi8mn8XMvPn3xut3mLBw9NnqmO2mMDWt63Ol1nOa3BVM9IbSCie0tHt7NPafD
tzueeM3HqdltRj33g1+bf3yZvh49xu5R9+X5fPgcTU5eHu2fZ93F5cybXoy6nfNRbXzcf/Ka9otP
ufTXo+lwOm6E0/CXrvF0VOs+X7y+BCfWYnIxG7zevsb9q/FL8NPC9z6M3M5JsOieRS+LZvTUvWu6
z571D5IqdrhgGg/GRue1d3bn3DU71rjBZ/bY8MPpjTWZ3NT6g5+soTdtTF4eE4v0m8r3LWbFftLv
PT77Lx3/8WwxnwdHL+a81+jPp/d9d3g1GJuPO3gy39Axqt1W9mMNov5ocvdsPZ71e8OgUZsPTweT
/qeJ/dhlx7Q/Dmezo8d+9Jtai9589Fs0G3wePtX+zjbOxvz8crRYPB7NZvNG3HM/ffvTUZuL5sim
yqZmJXI6L727GAHO5vh3Ueuj86hrNLr+3dF40G/GLGxr6u14/bfeXmhYnEgj87H2DKv+6Es0Nz+H
/uQsGnVOJ/G8GXUmO5bpG1yq9hDZVzIX5uLuKeaVlCpwJ/H1y2BkNO/c8MRd+JMdX6iq2qgFTujZ
2tAKX8be8+OZ05le+JPe/3F2Lc2R8kDyFxHBW3AV0E13u9tve2YuxDwFSEICISHx67eYvfjzTtsR
e5nD2AYkpKqszCzxaJz32jm/xVrSHwFh/FW1HnuMkBzKeVlJMU6ZrlJjSBGEbq0S1BncTcF8yPKl
Hjp7iGK/nBvvdRa8spkR2Mb2Fj4gdkxsUi3ZTHAYP8P+rJWlv7hLjxFHuNP6tIxzs1cyV4c+De/d
MN7nqd0TxGhBA0AOwbgezMovfc5f02Z4dJGNd7EFcCjVtBOe2sXaUryyXzqCfea3ap8t7Hvam73L
ok9eS3jt9b+L1KxPFgfE2lD7kuBlYhvinsYSKoMkf0iaF9RlOF2m0k7pibR+JdtXxC/joAvbB5UZ
dwC3R3GGf+EPFzQd19TfmSbZm0hhwZ8Wlz19vCk2+fifL3d76W+SClqavg9EOtTr3FdJas9y8EoX
ox3JE5ws7SvPCc7XAcMHoSHJ3TnzNLFHNd4omRTShSXv0kfmVXz4TulUy/A3UB+FcwGePHaM5X3S
U4yCAXf+XK6eXwyUQBRGn0z1FYzxt3B48/hNYttoXrmo+2TY9WF730xetSbt14+n59rl30VnO+Vi
No0QdSpJNWl034z9N5Xx/ceX/6tt/nP630djZPs09Yyou6iHwMfCb6G/TFi1r5OFXSCn8E4bfjOL
7Fb1ikEghYXeewgPc+bjsRs4RLJU4y6aAP6YFzI5guMpfOIqOw6BZ3EMrWhV781VztYvyLe7MKJN
0faxxRFZfhiP/Q4ZO49Tb7Bd0uOa9LVs0HlIc4UV4NEWMV4ubSSLBlA15ih6kqwpmnw6BovFc09O
E0vvpsZ8T23Gyih398uQzMWc6r5YR3g6Lw8fnTRPxk4WQ5h/HaU7xoF8DRL2EjtA43EEK4wGf9pJ
zZhMJt3ZLPmO1rgEFybHU58fM0TPCSInH3C485oDGuMdH3sfI7ZAEbq4gjFd0TUtvHmpwqF9HpJk
13tBwSK/pD7/gyjb+RHCIpwPyMgG1mRTG5fvRzFi1YVp2ULm4UG/a2OmsLe2tpgI1NA009+6pt+P
ffjVZ+K2tx3FntFVl3s3xlO3lLK7BkpSl8tD3pOXnuQHNwR1roKKT/kpn2AgEcPJ2rZ4hWKmo8NF
et4j0InPSc5rKjigmb5yaI6LldqHJJlvDGI3HMY0Z+SsB+8whu6uS9rXGBgESendMiy/Ndw1btsS
LWgfj2sRqbwaYaGmMNbB06dxFlXUmhOBvfHxor0CQ/9GkjdbbrKLhG8WraLWwhuLPtQ16/k3yexl
0uLHGtPSs/3NDFHr4/tdw/nRuz2ip0gAORGLugX8NUpSS4H2UgUvUMaUXjituDVCYT+kf4YZyYsV
3dEs7dHcRRTdaSR+t4v/EE1rg8PE3KgonTCXESnQlBuIw2jfD+sxbvvahpCopPB+p4m7ka0o88b7
k1H/xbgME3g9TeAO0iy1D6OUrU8LPnX3ebgUiPqHj4d7JXf8nYU30+usgzYtCiGnabMeFv7AsFX6
iedAXwy0ktqLy4/vdA2jbeflvY39vqXALIypqNeQfGWyPSG4bZiKKuTd71aOP7QMzjGPTy2s/yyz
F0L1HnDUPlmCItty2Bw/zTStP36eK2hm+47J28chMbIDlRJGHqwUc+2O0whwAQKZlNNnRdS16X0H
maBY6N2qYZzjnO1lyH+3CSvygLli0YGPvfizZXsldWz9vW9HE8YshDQ9itoLV6gEgwI+gHqaY+//
uUzeQYy2n13XaUgcYeadRtZKbNR8zLR/imL92DTu+eOXAmfawwP/AzdH7xCCZn4bexS2XxiLpsxS
7y5y2U0U28qEhlZzaG+axr+PFr+D3ZkCmzbwO6bjM/SE9tgGcm+IvwtDU+Wd3o1Z9qtdk7jkDH6q
hqQvmrk/5zGvpMfhtadBwRdrcQ/xVufZmQcUQdVlYUF6z3nUnZrZhpBR0p+6WW6y2TIcpabqIXIr
mZ1G6nY0cvU2AyQIz9QjCfbUBPE6NiUB+1HhiHcPXPMtmYK4cBb9WSELrVPUYkHkjnRpjsfFv0G6
rTOdRZCE/SMnaQGc6dc5NroA4yhczvZfhOYdZk2b4mEM7z030WKm68swdB3uwvaUzXkRUfEIzr4i
QfO5tW1BIkRw5qsz8+aj9ZtzHI+Q6B1kh1abc9tFX4HLvsu74LTYtjR0KJ2MjtqDCYrpPnXDMRPJ
tM9EdysQ/KnKVwnJaIa0zwtIpk+oJV9YZytBBMFUeedGE4PjjKoqm3x1AJH9GIj4oCG9yEzfDi1/
HtnGc0I6h6asLfVeBGRo+JjjadW7VqGuWNYueZ6FfFgMLRglv5mbSx5SXmQp+5HPY2U6QBt61sfR
k3UvukszZ3U7ocPIZEHG6IS69NBp+jANU5kPwU7q/HFLXZA+ntoFXUZAEXMjKNC0qhIbdRP3Wha5
XGcg0bN7j6x/Uzzxf/YyK7NghqA8I5wk/ljkbDqGfnjyGzrgVoVlNjdV48ty9tJ7YKHycqKD/qSG
vrK3/XcZKZ+DsclHJeqspSUT3iOAnBtk5k8CYbBd5/9uOeiG+2/saKBWAgo/hMAMNFLBHT8Y5VPg
4TXDI0IFD+ciNf1RRPkeThioPt7qVxPtO26ld8i2M7Oijnu5m4Fl1Un32NjpD21gV6+WFNGI9rSj
h5zOX2Q2/e7HdddmbG/CqRJtswu43KNw/LLq13niVZbDRgh0sk/7/lcU8Ac3iW+MiucI0E025C9z
oFvsVHJjhbrZkmoIYHDMvDrqsiODuwoXnqblR+zID+VHLx8PNNyC5P+d3yR8N7/LGKWz831A3WG0
J0178fypHsZ5wrleCGwm8wwjCotIkAHHjV9T1Y6FGtgNs9LDG1jb0MHcGqhWU70WviG2kr0N8MrR
hSXZa9xy4MYYkAup+v3xY19TQzYp7G1KidwMqgv3WE0sBwgc4xh5LQbu+LyacO+rl4S4am2DMmcN
FkJj325S00VbdJy87E8ObyptHOg2d0Bx7Vz/LdFrxS19cGIpIw5Fstij+bn3ujpvn7Q7dfSu9cMi
4KA0NLoIGlRKlteI6QPx8vt06c52/KKJPbVNXrap9wk0uTrUd1iANX0oSZCxepgCwD8LRqZawvY8
U7UP8yfb3jGjL4Iy7HNTKMQqBnKaWmThNXvkxoK62tq4Srs/LvcL0R4zSmumUAFGlkIigTlwiGsi
H9Z+OcJegkgC0SuDHKAXPGUJVu51GB765BcNHpy668XeA8YDCt68/d/jZa8zcdty+9cyfIdFkqkl
uaeBJRqW6FbzaC6SLPrdAHFWrr6BkNuUqEV4tbz0ArYDauVAO7JTIgINATirtvNWHKyoCKBmLFrg
trCk7mzlsNd90hV08hoctLRwY1KkfXSzbsyKUBzEo9nUUzPWVqX7SRjgWZo77kyRyabK++mp92cs
ljjC2odka4ayC16Iz0sZJwUn8RnqzdrS8VuQLkC320Pf+VkhAvMDMFylBglYVdUZ12c+oC/JBNwm
fJt5h2TzYMxSKs+cTGceeTSVo2xO0dDupmnZ/f2jnBXzRKqN0lLDZ0zZ5k/911z77/BSL2TArYuG
Oon1pTX8pY2mFzgstxTpUnSjifBWkm2SXwaJurMpDrj+8/HGvZYu3iGofATAOXl8qFORPoy+OIRr
fEbh8tlmuTK0d2GbDJPvicgNIJK2UDJnd8HiPrn0Fey3fVLhbcRh/dKYFU0QKB2C5TYrPHB7E/VT
OfWQ+j+enmt02eatf3sXzeHs1EDntB4TfRgtqpJOLliZAYQZR8qoWdrKDeGTTOTzRKanEPgdmoX7
yXGLaYS+MOrfN11QenFQrEwUQvKbxuQQoPtnjrxC2ORR9hnOnN6ZPKsQqFGfJM0r7/ZvinlTrhk3
dZCz4NmT9nn0b4FhPoz5pxXalfkP362cIZ4zNSaqr8nyLVLCqxaVSuznlGOB8pKp9cBa9tKlDRAf
4S6Y+z1X4oYO5lcuAqjngn0DOOrj93RtqO/WmbBRB9zpRGu6snOA9EMfB7dMxu6T62/nkfxrj4bv
VluYOigFOAiGfRaKfTMHu0TqvXJin67enx6UGjSjHs+0uQUnxzdD3K+PR7Y1efzjzvH2Bce3KxDc
jQyt0PBTR5YDyvUyHLl1zyQIAn3Q7uisXwedVUGfhAWK6XO6mKe07w6BbR+Bg5SfzMC/Xzd8x+G/
j6F9Pvki9oE3BlazEIk4TJE+SBY9ZQP7BLteKYDDd9iVms5mKoFkqAnkm7R9XolJK1/7HR597/vY
xOaT0VwTDrYu6bez6pJZK71YsKIApZbF7oEDomNbJeB5pUFZ1SzpTip71LE3lkmmf3CX7VdDjhzk
OmNNUvrClHamf2a/WwHp9LzsR5ByB7+PcAaiLvamcCw8M278D2eYJKJMKT9sWW8kwKJ3HHeQT+d2
KDYBMx3nS6c4UNreegAsN0CpBwUVWwDGvmbwC3lHOxwSVvFAHimohSOQiFEHuMGbXxVcjQENFPAY
CDZ+YPqzQPvX+vAPLBC8w3bz6ie85T6rvcXumOaFj5Yb3bWy4pnPShXNP1QAZWGY3htfvmSNhgoI
DA8mQfeRyJ4t8kLsLJgK9KAcnlKS4iiWu9wCgeRIspPx2GLK1c2wgvZiE7AvgHtlWOZ9DOIHGv0C
tfKhcw3giwwEEvUMi+NOimxPEamjuHkJ4eAuwsN6suhl+30XN39o1j+aZAE+Mre17u1+mdrKVxwM
KcNu7sVp7cLjmMD7z0nw0I6ocJDXPZ9dcrScuqE9fLyD/0bEf83f+x3cGAXOkZnWqZoKLUG8aDz6
ygLwaiRCPZkg3TXIVjRXJXH6pHMw+LCALZiGqOwyczsJ8tTn5g6sOwe2urveB24jne4zm5+MS4vG
mf9XyoBWv/9uC38a9TBscCCCAhkqo30yiGJokk8MPP+OZXCI6X8v76BtYgwGmIlZfpHJWbrP8vSV
yLF9Ue8/23mNrUdiuLAaX1A2FapdcTOfyVjn4evHr/HaLbYxvcmmTTzloOBpWtv+oWH3pv1G9K3g
t8vCy4/vcG123mVUSjP4kqzY7pDElynjBRDI/3tc93U8Dw/5ryX4Lj+GK5zo0TQwP7FlRQQlRZYf
pP2S6emTgPo3cP7rDu8SZKKhhTztiKiFTstAQdjORgS6yfxnFE2VRKxmQIwkfXf2ZPgNefndgNi3
GeoIz63fKeJJkYEWirs0WPcu0nVDevvZw/2btEj+khlv3p1UY8jUCAi7MVDURzp+cE18sstyApnw
lDLDsfbG54zNA+YLGOU+fqHXWOzt1Ka3ayam4AOdI2/YVKt9otivQfT3Q8Sf/Y7dZcArmjzkOOqm
29C62454p00/8Wb/W+fRRybdzqw2xiNwKZ880ZWZ2Bq43j5Rkw/LBIr5UIs2vwvQeKcCcxpMM+9D
zUB8pvmEw2G6XTP1Y4HS9OPbXtk729c/3t6VacljgjpRB1O7U326J2T4ucYEhHi7XzsUfAbXr8A0
/12AgbOUwx4Ih6EeYeIxB7LVE8Nple1Xf4BK3Ru8Kl64rnLQKrkXHBJYE2wMDqZXU9lYfh9zetcF
46kFTSpX6XnNQPtchHuySnwGpa7U1tsJwm9ng3gCWv39ZKjzSO9zkD11Ft+t3nSTuJAXlHXH1Hk7
zaI/H88+fGcIrvx/Nyd8+/W/d4xmM4sAPG9gcGhOCsh4uXrl2Hnf+2DkxRjY2wy4TdoycJFJCJ0b
peyt7L7pvX0PNqu9x4hfi2RIQYLKvGIa1kc4v7pgZiJ3G3ahfmqwR1sQSUVcr2n3nHNT2VHgGWwf
YKvJfwnwPBa6MX+oQi1mSccwDRYwZFEyAs/WT5j2k8Gzs+es98Jqbua0FKN1lezW2mbx13Bi+242
XyFOPIUbJ276ADKlyxwOu+C5SwjwY3TazQ06BGlcyVHKYmRjg2fR/pybHDL8Mh06M3elm+RNCzSa
jglYLSQqadwcO8BPG5bOElPH0j9MQfC1jdQAbmN7axOge7YtmqLp7PWuDAlszSkQba28GUgeoY9B
YI9bmKPIxIVxZMJeMv5aOn7nUb/S7RDtGiCibMofQKYEfzOjL5Mi5yhdKwn6NB0TIH3GM4m6A/iB
sr0zydm16Ocg0nuAmX4RSJnsvYTsPQHse8vJoeHuBt74TdYAWFQaLuo6BYaUUBdroociF81Dlrb3
7erK3EuATeLtkaasXtqkTKS7RcOSlz3IkHFmvmxuWgtOjmRiQLg7dVil+ipn+QKf1nuVZhjAENJ1
BYn7S9xMt7pVr8nkGRyNLC82prRZ8296sjvRLy8SdrohdOcp8TKNMcO5m57G3lGQ9+OffmIVMBk+
wYlp75wKLzSNKTYg0VAeVvC9rBanDIhPSIsKZwkHawd4CtwCjo9hcyCkAnhGBQL0apuHJFvzXQAK
szIsKki67ptg5tj32mPM87sVRAWwJH2nabMfQ2CZmB11iab+1nVgRxoQb/Gohko0/pPl0c+BrF0V
0XjFa4AumtN9xvQFpAkQ/GlTtdRfyxH83JE1X0yU/0SgMkAvx4HQdQUbQVrMyIz7zV0qlqYafXMe
enClgI5eS44e3Nr/zhzoN5EIMaNL1a8zKWAmwf6gQUNK/XwfTqQQFMKPIqxWoTqDU9TDnVt/ZF5U
DMLc5YIPmASyXGWiS56Qe5aRaDMdwKShgJTA+wsca+9mBCdEopzEdlU1X4AaBnfThu2ykZTKxPWQ
hIcZbEjaGAs8ox7KzGWnIfNfXTfE8L4MMBTAtAIPp9m8S2xXzAMt04b4BYvJ9z4M7oBZjyb0FOWz
V2x7SxD2p1EeGEFnXsZL/n1JwN+U8e5xjfRSonnddww4bT0v2S4P4WWukXsemohBEUV/yBi1ZaLG
oASt8pW68CDz1kB24qpgWQ8Uoi1bGp0NtwQH6QoingCnMwTtiGtVQsERFcjvX2YJVCGY0wOoknQe
1r5gE54H+URD/R2spL/ihn1l/vyQBcONgEMYqizN9m3AStTzP1B0fRfDtIcvYugi6tROBu6Upv1h
adqvIJ7tZ5IwDLazb9kw70Q4PC6yHcG/3dyBC6QQI3gegjGswiUHe6FNfkvj7F+bQL6ZUPMYbB6I
R8Us8z++s09D3h9W6G3HHk/3iLPXLU1BrXX0enT2QJoCLev7CFe1Su1azcai8zoYj7+2GFxmS6Eh
Lmx3Jut434bLTTfqKpi6Kln8O6Ojg2e6OztFz/AtlKd2I+kn2vZA0yowtiXj79AmXzuTXRR4TyJw
12x6eqLmRxCx7sHYcd5SQ4IUbP9kxbqht0Eo/VLB/ApJuppnE9SoIxCloey+2J5XxJIDfJPlGHv8
Nw0g6iODIFhCqE9n/x7y4I/GByuZBRtdMfVJgxef3mQCHomDxsjBuyHBAtOwWOGICViCMX/QWm2O
1Oyb6oIY9+kIyaeh95smFHF6DptMFKC8Yg3jlW17lovMb6AE3EWt7SA6T9gHhDobXgGpootxzX6P
sbkd4D2ncXfmoDzO/gImT3QCgu/QgTgBJpLTDOrt32t21gNiIL2MvD85vlbbLxCvIRiO7zhFKyiv
2/o3cfdVb6tDdghwJagy2zYa9Ur26RBfdAARuc9ex9F/kcHWdWOaCIfKAGFm5eMImlJO3GX+G+d7
kH+iozD2GzhXH8HFfZG5KqAX5AUo8iJQ0eN2ycUltXQ5L+BySeGBNwgTT+5zAhyy2yKgfo0bEHzb
2H3fJCNJ5v3AokeQt19nlT+gJH0CwvN7s3hnNqvPjMQb+voX/HhXOi0EaI6xH4DgNv2ug7RGk+Wr
a+0xB7HmY4xz7RbvaifwQ8UwfWaooUyTOHHpAcxiX9GoD+Br+KQ+u0ICwnH2/4VRXQPouNcAY9dZ
3Eo3/RqIu41Yes/98dDQZm8WVjShOrYLu8mJt/t4bNfQ27vSKmO9FksO5pOFRUDygKMppZ+O6drE
vePc+pbLAdR48ILMTGJwr0OCW0kF3WWvGvWy2DBRDA7XERBjoiElQw9fRcGODcJiuONJCtT2FB6F
zD6hILJ/w2M41Oq/s7xlgxhEg6HW3JxYszx1IhMQU5rLovovs6HPHPz1BtyBsP7z+6hdXjagCVng
K2Lhs7/GP0ceH9fNy5Cxi79mj9CR9y2Sy5M/TQfUsScbkZsG/G+eWn45xveLyQhehzUHin7zk0LG
7GJVreFyu4bDocuFLWJIqNA0Z2qTuKYIiDz4BtqAjIaKaRXeUy7nXTyYOz7O53zITn2TXAbadtgm
9J4ktFBT9JMMDeTzAAJQEPOD3VBvACQ1g4CTCn4S6ZSAhKsDTFtuC7QCGzj5SUFTCIFhNu1pPN8F
BqDvloztCtgJuEELvghuvRuKwq8kJTfRQCBLtEdoNpQ4k8EjilgLrxZasexwr7T8HYTm8venFNDu
6CGQFYf5cRlXhvsw/t/TBa5yDsG29/6x7bfPvb+tc8a5Y6k3h6zuIBjKydbOeLgN2mrObzc+k04Z
WKl0bcCFzMhjAkyny+dPSs5rRoXsXc0JaUepTMDdeSwLBXb9CPBUljVFHO0ieHseeuX2stF+H+/S
f9e4YG3472glAw6yZcCSWv83dFhX8CXk3ZYFkE8qhNRnMejKfs3eFY/WcJZTFLPaLc0OlPxyWQAn
hD12GcQftge0OpKl2rTRvwDSXiDooxzckNFJA/Hz8WCvhcK/leYbRqUR/hjIFGY3zqdT6/9skm5P
VLoT9gKhfheOCUbTM/L+pNAC9PE9/9rT/rWe3sX4OWtE0E0rq5NmfJF598rXcMV0CGXh1jDGUI/V
qa8uLIhrOKbsmC2LwaTxi2QYcBIue+3BPMhFPw+8sVDigId2WSewKdkZbEpT/6SVOUOTFYf/Ubux
Xb0C2P9zq4AZmRYJqEQ/k9YNWDK6I2m+A/rqi1jFYwydcx8P8prck73LMYBLzExCzevB/9OPT9DZ
CX2usgBLdI/aCiBM7qD3cU12sH4dFGoKTNXhZ5b7q3d/l2p4lCMO3ca8loQdYTXDyn3g/p+R3I9N
AybXXQKob4VtDH3Bnl82UH90in2S564Q5XC4/H+3UB9Tq7Jk7GrBoS0qaUBCGGxUel3/A0rRH/OY
DyUEuK8ij75kgh17F0wV1OZA6QX0R+ivO+hZehmgmcesMehkPYIuNJBtkjYfQbsZ94vSv1cv6D7Z
BX+FqX+syK2r/G2Ea9pWGFDjSB2Oc4kCc+CNPAag9k6CvtA4qFcO3QZioTiF0hw3sFxnnT1OybwX
Yo7BuKSgVEfhSeYOin8GTnhotiDO+4yWvQId0LsQzBVkdmopgRnNzz7Pai/gPz9eqVfiHXoXX5fE
WMuBc6mZT2+XJJXgt+6LJevqKaM7337WiBD/m7KEY47+O8mkNa0EJzWp3axvgYLoMQgqF0UoeBWi
Si/gKcoFxS5anl02lP4Q9dB4GL8w4BppA1wPkYDFh/wHtI9LONhbPTKU7OgqFgxr4Qn46kpCowZe
OrvvM7VPBVjb2+4p3fp1En5BIq1YNEE/nhfd5Yx/6RWYGZE8JvPwYprhmeXtcQ4RcMiT/SQMRNde
3Lswj5q4FWsLhnIRnYmC5tvnOHT7LJRPPjhdKdot4UVnYpc3CRQdtlygmZelD/C/nhedJldO7SVd
D94qCjbkewlabZDewY9Hk1UMPEkZNKNMU1T5WytzeFH+Dj7JC17xFx/JT3LVtsj+tTu2sb3JEdA/
0MBOhcUHj2vCy4p+QrV74avFDO3SFn0iKl3LRehdXojXIQiWnPY19P38HntwdSbJmaSLw0MrZpx6
zp6SFWzyJoKAbwdz08aR98nd4VOVV4b5LmIPHcji+Rh3tWupLM3YhUU/8udw9IC1MvlPEgA1AtIj
AajBhTmJRYNxqgcSNqL3FNjWMbTPlCBRmAjId5CY+6C/d7wtRRN+8Q3zCzBH1cukLhS6AjuAbNpC
n8AwM1ASwxnU+IXI/coyKEoTv+CzWgsyqxfoEf0z1cjsWbzuGiKP5EatKcMLmMmHnp6nFV5FTtcE
L0tCijxij/CnJZwACoUAyvYi+jLP7JkZfywDKnYmCu48boFG74BG4MGEYzE6HM/qB03mH9aDpgA3
pzE2tnlyOqiA54QWMVN73XgRqf0V+foYeWBkC7pwrnOTn0B+PTKK4OiGsP8GBrLjSskZDhl+gTxz
G/jrQx9Cu3PGKWzPFcgjELEIdsgAx9sUnpd95QrMAdHq7YiaX9Z8PqRjJPAQuj8RyABlZKcHFNsj
d96C86ZP4K5gBQ6StivVDM7rZgA7FXFu3kN87Fd9MrCGpNd2RSKzXZ/l39MhII9rAGSTlP65t3A6
w+g26T5WYdUx5V/6jgCE100E9d+sS5Xzo8uzQ+CtexGkQxWZ+cLycB9y9XMBXEY7doDG/B+eQy9z
JATuGRtLGrY/F6p34NkZ8DzFvycDVkAKZsgkMHUAka2l5Glh3UHGSw90sX2CztvhMQ5APG8W1BZg
mtYX09KgjMb8MIT25wpuzNLToivsrL+oKCj1zJ9yq15SNNaN8GA/pOS7ikdvz9L/4ezMmhvVuS78
i6hiEAhuwXh2nHm6oZJ0giRADAIE/Ppv0d9Njt84ruqbU9XnnLaN0LC191rP5m8jEUZIBn4nuH1w
mPpg2dsMmPBrnFNWikPUtt59pHiW3DMiLkqFpEWxmAJzzl5Ut1ZtbJos/Wjx9sOpym6QUr0XiV+H
AxVdpHxM21xyJFpwkQy6Jkd2iK4av977yFFEVcqe/I6VMWqAa23iPicRszNEcK1v3erqmYyzul01
h0FiqXBct8LcSD+9msa4McIkNk07pI9WuXCwDNJNx9oHdOqARFMhETpnQfqif0ftoYoKpDj7pj7U
OrjFpLqG2xAR86Cuk1YfmNBvrm1GTiU3cOAui4TpLVOFAdmFhjLBEfvCqhcIR7csMGNVBwvV9Nfz
X0k0fDoQg8R0HFWoDepGZd8sBVUx3Gr1RhtGlAqGkseIpSgIUrVTwYYwyawrHzopPrQ8mgWGWQW1
Iqq26xqCm5CR4JDLGoas8RZOn2rBKb12iLUBD+MoTawKWbp6qRrrs8MaVkO+AxQtCwM/e05r/TkG
iJRQW12jgh0qo17BDrZMYVBIe5yHubFx+/yI62HsTfhbPOg22tbr3yOFMxd6ehJU+hN+me4nBAaF
cYNaye3YW3uV8G0mWdzhHTjgnHgev/B1547OkygyKRQVQSX5WmO757X7Yo3i5vcnOfPRc+uj7yda
Qsk0DAZMzVlh3ZjQ8mL6ORc++8zFzjsJ1Rwv0ak9V/+LZgypTG54DsFwvZBNeym+PvcVJyEb3ByQ
jw9QyU1QwSCPvsi8NOKWvdce7SN4VwSyOzQ0WufWLFUVddJ8nQS/Trzu2nC8A5bkO+ViCk2rLFAk
TLZJBh+HsO2FadViBZszcrjWhKXNS5wsHzarkwvDc2YS/bUAfQsmLLi4xxYJ6LVsKy8kzvRuzodP
b+o7t59UpAi8/DXUlGGQk/ZCgH9uwE6isLRmrDFtQ6wNs3+s7fTWHLodwi1kwazu8d/m1GmUZJIO
ZySgB4NUxxSwjMK8RKQ4E5mckqASLy1SlFj5WuGdwA+BPVy294nMLuRYzg3PSeQTEDUSYuV8zWr/
Kq2sBzfv1/OBAGHiBUnguUc42TsSJNDICNXI2uurLZFZiJrffVPS+PfB/5uL+iFG9U42C4fBWUHa
hiFt7oodTmak1ZS9Uqk4ZiWy9jYHGMYcyjziLCUhAoMbqxI7MIiXqHOhPgdfhTsy3Ek8p42dNFsx
bt2MIr0WlTw4ffA4tq99ALNwVQnIPvwwUenaH9TG74Y1p92+7xpEjapky2o+SlCUgK15OpKy3biT
sfVsVEOm5E53uGHBCnULctwTmiGhHj1scJZeJ6775MH4UHXjfBqW3mwJ3rglve/z5GYk3uP8q/ws
R6zpTaErm9c0p4umsURYjMGjid+KE/HVM9IKVdHgIG0LqI8CfqUCXADiHNyiQuljsmMLTual9soA
BlT3Ff4sWJP9vIDjrYzNQeU7IuDsVYBYZUrsBmXtgomWR6MNnmlRD3dBkDyi1ntn2CVgRt0m0P/m
tSenZCjDQyLTh494PfVsz518Q1HbxK1x8/s0OTMLT6FQKFm2Tt2YDCrwattOHKb23HhStZH/20bj
nuzM3DVFH4iJrQOzuxl9cyEZuVetsTCKdvX7M5y7Js1txb8fXjDlpHabaYwRsd/yoYmT2l8W0s6g
w5gOYnIeTLPDzb2s15aCUixgFxLB50Zv/vfftu7ElrUwKqR10LzrxsYalo333Irqwi50RnoGJtV/
Px88vdwoQNxatwMS4gMtE5SeYRmk4xftcDwkQ7lgNft0LHOD8Efg5gRhBk8O0pyumsrtsS1mfRjY
2IHD1O8e8rZFtVhfmDzzO/xhi/krQf72+EZQJaOoscXQzH3sB72e0mzRFSx2+zouW+sfv+ZkM+4g
dLG6BmqUUQcbYgA3gJSsROppRNpHJ9mFHfPMOeyebMgBczqoWSVbtxn7zEj3Pn8VHa1NJV1vYTjF
Fka9VeoXF77vXB7fPdmhx4Z4sq+CdN1bgMqRmoQu7B3QFi9EQFeWY9z7ot8alUMWqYOX+/tqORPp
nTKCukEh4clStrabkUdMVbeu4V//22efRHpgEyQaXm/sJop8uF0FfZG4ZJQ8V3QhJztJ2rcUIDG8
HwXjhzbUlSao8ZPJfR5MtugyQNu85ENreV+WAA6U5S3ya7h+aH6ppDg/xg/z/ZT8E0w52hp7mIi4
fe6yrDompR3ldY1cg5LLiY86NEV2SUx3ZnXNxPnvm0vXJyxoaM7gqpZTWPbFK1QUXmgHs1/OEMgg
q3+7V8wN8L5/k7Aw51RfsTVr3R7MxYIsOshaf58T51LJc3+f758udecbI84wFMkSJ5pgH8gSepNC
ooDtLap6WCThP5njc29dKfuWDgEM2xlkSwMbYU3XS9OfPhlSCmM1LfqSHjPkPx2aXDg+zi2Ik+3F
oaMKLEHSdWGYKwRER2hPLuxc5zK85GRPMRxtiVYa6ZorkuDeEOC+K+mqYM2q77uvGnFRkJCnzLPu
s4TzVWWYR1kNr56fv3NIMlLibzpRPEtkB7Bd7EFKCJNKkUj25c5OknjKk7ULZL878k3Xqit7sh5q
ARlXM9KQGurNp/miKqdbJelVAGe8bMpN7qXbAHynAFn7xvTiekCo8/vbnifnT0vkZE8rh9HuHB+7
S5lXZVy75aM1OmLrmdWFrOSZVfE/pA5leUBNYjbZ3rXZsD+N48GnFY6MX+cVvfv9Kc7tNaeQjgI1
NR8Cl3SdFt4hsWsVJaVCECwPfwPgHmNLIWfGmZC19tPU9HZkNDTG4v+328EpliNpBCXM9uABCbKt
FnYUQPwHRagn/+1F/SXZfju7297J2Bi42dqUqJ3Cy3tX4tY7wAH7+xCeuUGdkjh0EiQq8DpUcwe1
HdrpoeDNuwtNHrSEF8Kjc19xsm056agmZ5LZuu+qWAm9L2okFeCrrQZ+6Yw+szmccjio63MAGXA5
7+3uKpdkWiRd4YYjd97hjI5p5r0m9ex+UguUGFdcqlvpd19dDd3GMIj8wmiem/UnexRs4JbbkUZA
5o8s3QCRN1QhxpJB9+mUty20tL+/tXOh9ClnaPadkgZitrXw1LJlzmrwwb0CQWqEMhQ4h7LdJyjD
jJ5572XQcXhMLH//6jOH6ylwyC6GQHSzD7Ebu7AiJHbo1RzOiuQpcTZlZ184j86Yksn/cAj6MUB+
axBr1LdjE4W2tF2YzZWhFthSBjJhmyw2KTv6zkPjiwsT6czTnVIEFHDpvWvjBYLqF7fsKh0UvOMW
MCfLkhdRW4wX/O3nvmieQd/WtdOlo0S0D15TxY5lLmFzv6qmDnDLdDuXMB2INn5/YWeWhn1y69LU
sibV2em6c7o3u5H3xnjJXH0uZjg1J1spwFDCstL1lLXpawXObOzL5m70KntbcbZEBX3RVOwT8sQM
IgFyqEgO+ks7Ae/HzE+XFUWc+y6LHcf9bOjYIrGXwSpP7FlscGGPPqcpOLUhVy3aEtQ2fqVgCvhQ
w4/btP8wi2Dfm9A31f0uERXgyv4nxB0r0QDaxXis8+RlPnl/fwvWuUTPqV2ZJeCiVwGqyDBk35ZT
v5zDKncogY6rrbXsvGWTYB35Fkh2hZMtqC9jy/EiM8sedCpo2FPDATWjfSIcOOJpzOvrogUPwLc3
xOfIFKEIEo2UXOMxFxWvhlhKyL8No2aLwEdJTvjeynP8aWHBABIVvtNFBvKLYTsB6kWpXiS+A7C5
8jb11I5R6dsHiKf2Fi/v07beubBqQBQMTqPpxyoTCxzxJKRmeU+1hzwNuU8Kl8dGP2ylsEIZvBke
8HG+3tSjfDAc8BjGut7JJliTovjidhBqxh58Pj5XU/mUIj8IZQdCTbwQTJ4qzIYetaqqW/otXbPK
v/Gr8XpETA3ASL3UZnJfjMMSuDy4V9PVYBMkFIxF5crIlxoeVW8BfrEH2BDE9hXeZN5N7+ANrBNQ
vUhaLHtktEKdmgttG6gnQgpHTR/6xnoujkBk2IvxVneotI2VvJ3S6pGn7a7gwcrEa6Gevy4bM3So
uUs9GvPSWuBgw3FSIIR0e7L0TBZbKY0My9urDtDCejjMeTIzwyc0xW4GH0nDuAJV/Fix4iv12KPZ
drHu3SGcPGBYLSjS5yg3ARbS8etlCZHGnDeBeWEJAvmu08Wxsv0/8zQNZPIyYYhbIZ9nvcfkZ7te
2H/vQDmUzb3QmyZxv2purvx+io2s3Wp33HWd8UdABdvRRC9rR23MugvCDBxc4F/t3eRqcC1ozORD
Bx2TeauSYTs/fwLWS5JrOJEpjgBzN48y6bMXj+7KDM5gsN/8zN24D9znyyyADDrnPJaoxAuhXrya
vBqVBzJe+/b7AjuTFvi7+L9tqEmTaSijUqQ2IU0KRLv0ZY8hzsPEdK6VNK9UMt40JmcXFvTfEO+H
EPpvTPrtC3lXmtkga0S4UqOjgVtGhEwb0c+oJaNbu44Zl7r5Ass8Qv0aF9C+UXvqp6Cy5MaaGTCh
FGljQCbuLixoIKhfbrGW+aJP06ih2AWSqv2Y/5AUkONkOVk6iXQg367dZxfyzCe0LF6zElmnDmwT
O3sOClmt7db7Q5N+1w3wEwzdBfvmuYDjb6+Hb0+bjC33zR63L5/rK6jkaSjghELE0T2qWsVzmsct
sIJ6UV5XMPMlBpwyv7/ZcwfYyeWshzlbpG6PyxmWmcQ9VGvjwqQ599En1yC8Pz3UooNAxCXXGlIb
kIsuhIJnPvrU3590hikq3ELWFLj7sJyznLBfXTjT3Z+vb6eG+GkywWOA2XXtJ+kqN7JV4dQf//7x
J8FJ7Xk1z5IcwQnMIcQgqxkwUHrJhej1TOxzasIWsB14eYGPH1EJCtMqvS7dCSwmfgNiyKF0vbiE
Rur3yePNs+SnZToP4beJ67R6MAMNDRAtmwcktZ9NMBxxvt8rmT5MHb0rcbkvcn9rtdN9BqWS6JyF
5XQvjPZ3RlOu6tT9BOv3moBlFlOzjz2V3qLTVLKA7/BhxF8JfcN9h+9kD30W0JdtvnRU8dKC3jcK
SP1q0r1mXQIonAAVRN1Pgf5AsZmHInC3k43zt68Oow1Bf1I+wItRrnoLnIXJwSWyM8nw5GBfaQM4
YZTPAbAmxzmx2rZZpJMB/vw8eEqd9trEATVKyL17PV0xq4Y8wUM+tE8WQOL+U+LQOXXna6eUFCcC
X8sRxU5Rw7JpFfzCijkXTf69CXx7VabJsyBPsRq7zqRhA08Nb8mCmHQ7WtNHPUAiZPbMgDvS3ECf
9iQsRy07dGpxcCiHXeHX0TzoLEuWppltlZCLxILFUPYXbrLn1vTJTlSovml4j4k71M2j3+k/5Sgv
XKvOreiTnQgdfmzPoIBJdBlM6pJtmyRfyIS9/74M/iarf1gG5nxsfhtbwcWIwAy3gCzp1ziB/0hN
24hre9fbEKmOSf7cOeYmG7P16I0PJTJfaB8CAkRdxEx4OpwFomUzhYPP99wlf+awdF4ulehepF+8
4RCMYF21Qzj+5gILIpIg2aPN0LYkyJIDjEzqIYIkj4LeYT7MB7/XZ/u5FFE19AA+40oGrQ7LAFVi
wIr/KOBKQgsSXGbIVZa4+E/wfKDMAqUJYOdIP74ZQXL/+/icubifutLVgEYivYk8DqRULJQSx/Fg
PYPaty0C91G75JJi91w14dSJ7tMxI1np4BrQ1EuIxl/mJydsuPZHyISa1OxgS2BLdCOPzYtCyL8Y
ip9e/8klcHD8AhWqIV3LCtBESG5uHAVvy1je0a6LzMr4khz2RdNeky6NcmivOQFY0uRLN5/+uLy9
cBc7M83Nk92YmZP0ATdJ12bB477yVmA4/Q0ff3+NZ3gH5JRk1hulUWro19e1hpgUkP09KDtH9Kt4
SJ0OnkvvzsI1rwEtVeWmxi1mRGminrlJPdkNuDuNiHeRDQZLiqx+/01/L9o/jb3z36WHWxNLZCpx
WBfV22SqIxQwIp7Kcovc3pJPyX1g54/dqF+81DrottwGiM8Tt1lWXLzUOByoLlfCbILN2PeLSQno
C1W9VmA0EmM0wy5oBRS5sAqnjUpWrjV8XPjpZ7cN+7+/naBnwmCOjbFClwI4pNXGGdMvNAn/k6h6
2IMfu82Y86KceuFrPyxrzBfq97GPCwtn3jqnXYvcCUXPJ8mhmYERU6aLvKjXbdC+dlO9T4setUgb
x5ac/CHUfv3GAvfWCr7KFtnuuihu2rp860WzsTBirZfsWpbCGS5RteKdOnCRfHboz6ETBeTX7EBX
63nsCMJqQA7eO8LBgg/KN6qCKxdqoCAt/wggUywpj7wyr60J1tDWu88cWyywu62dtN2kyXC0gXWD
tw5wI/+6LAtw2MlVgSvGosFlrsx8iCeQuoF0dEIPFSlEHRojaeD0bcdQe+6LtMur3FTTg2qDx7rF
UTH1aAyGA24zDYDUD8V+jvvTFqjJdCxCH/43yLr1Vef5Vwmc6BE6JaLdQc7VfjJ0HRI7GbEBys95
EpldP0Yiy18ydzgy3M/h47LvysQ6wNn0Dno3PCT98FT6fFPL5iufo/W0pXtJbAQRiNSnKX0r8hyr
nduf8y7Q43WgQr+052APzwtVyntW02EBhDyeWR/Klj852MSB60MVzYObwSqfG2AHIocQWLQRQPW2
AcOXeshJYS4HXEe7Qq68+Xqpn+uUHWrJ9qhh4QI/XCmnA8QGgr9ab+Zr+ZzySnj5pHJQik1y13Px
iizGJ7MDD1UVkIsocMl0epIJv6qbGgdUd9C4b4wAjYc9pL5+Yi9bI4MEFZQAv34FSNmOptesYvtc
VA9kQB8iauB/Blq5Dufvy8BMi+u54JJy5yhLeHNb85gT/sGgbGG6Wnqo2AS1/+4ZUBW5dlwG+jB7
GOYNujLSOqQEDnLh2fVbY9MlopAnwVqMe5/GLWwWyAf7YRvol5b3TpxULgejjWw8Af+iXT21cBEw
lk+hU1pH29foH5IBzWvFAmcrF+gIU2t7A9dYCp8Vopwazmo8q8zQDUNvUscIItNBFg1dBqDDh7MX
REw8ZcqNZDE41bhBgzjMxG6vZBPPTj6w0mGcz3fzHpPb9MnzB5CKKvyjquRL4eg7H9VhBoRztrc6
AB/sQm5B2LpBN+4rC0FmxKdgQ0HWh/lQbWcdEnftdIPUwXQhEDwTZp0ShEWAunoBofUKFckMyAg/
7lVmx7/vaWeygc4pP5ipLjCCHPukbAq0P0C2z+1h0Gd+smv6PiodaPV9yhd1nXz1bvlAMCUTIZ/Q
SMMAK+QSvvDnh3ROiShNEIxVU8EyV4jq0cVsoExeCFPPpM5hmfrvrt0IQyKqK4xVL5PVmHobYaB1
gzM8YXmtEAUe0Rrnxm3aNehpD5k1IPJK/Qsv7+z4noQaqi67ogBddZVmcLk3ZNNa5FAbwcYtNIWc
vFnaEzpd8Jw8i4o+mApmPWCbq8lbFWZ/oaJ7Ll9hnoTqkmhuQ5mNqnxm387bbNbm5SJ3YXD3DdKF
zPavs9zBn2R5pL2/bDLjQr7iTBDiBPMr/xZrJxxbq2yNWUvVNjGmGosCm6H02LJmO1ZpE41lty4G
Ym4UWrOEVAs/4g2rV0XdbPtU73Omo8FpYCREYhWbwe9T/68e6X8jETRy/+8Pa4tamY1J2XqgoHAR
QevYqIZ1kGe3uWHelyPIA7ObuBBiiYL/oen9N20X94kJ2IlvjffwOq10hwfAnvyS5igT1p1bLTpj
eJgTX8ZQbYOyiq0A7TXhtm8LttMupeACugCjGtaqLyx3nVkwehe0f4HM6dFgyQdCjJ1osysNvMOc
40w7AGQSLnYoTKInSlPnCzsAoYKMi1Y/D5l6LUi/Cnz81Lrqy7g3g5vCk8htsscatbEIrQL9S29z
HpyfBu0kBOLg8RY+bmTr3tCRN7g0snvu4izA+LT6T5W473ltPFe98Yrb6QtWHpQTTYd+Gn3xdOHF
nfkJJ5MZByGaLcKXAK4RPdqWPKRZvrItdWGxnNuKTu6e4PNYgxqgK+kbeQ3p591A6IUy17zofxi8
Uyu9LAreiQbSs9KAO0IRcuwq41rn/oGi09Xvo3Nuxzm1ecPYqOzJ7MD+EGCD6I7dNrZxA2Zp1DXj
igGu4vrtk4VgKspAaAkNOj55CEKKXMGcNQ0XKpbnnvVk1x2Z0UztnI9tBLm1QTKusvroApiCqsql
zXV+JT+N58nmiksM0Ch6thbYxspHFFApCHD80d1KB+YnPTP7aggF+slGd87J/f8O12ed9Geg8M6p
6ZuXecnAbeFor2h1kZYGagftx0gKNLptQYRtU6deKs9bikKDzSRx4UeZacSaDazrPKcbdwiW3Bpf
xxQ7cGdOK7fN7/1CxCkaQyxsXm+8BO6Yphzffp8VP980nVN/OOilfpHIngO82QKqo2HOhoY6V1Bk
/f4F5173yWY6JKLue6uFV5gHA4T/7R4dYKCkw5HrDebD719yJifmnLqxM6/SvkXwLUUhkG4vdNy2
SQZOTbcuSzg+FUK6WrSLFAx2hPgPiVcsHOm/z0PsNfSoG3kF79K9O6q9Mnv0lc4iocvb33/euRPF
P9mZUK2ucwG6PPBoaD5lghVlDyih8cAyFlBP8QhXNKiz3SvDsXaGCr7SzN4IWCYo3J+9hiKo7oZ3
mhmvo/T2fqqOXmfsxtK5T72quMp70Klcw4ol+pRyTd5Y6iwyo7h2mQ0wDl4oklVoUeqAjFGqr6ou
XrWsnn1/fAADJy55I0IvyS1wgprjXKIJKmOb4+wYSrjWWe3RME3zA5DnnyoldwxEpdl4Vlb6yLW6
a6t+41v8JtflhZ38XGh26jDntrIq4GD5GvU4e4H4Eo9D3RAk4CDyOMCxYsoeBSNlhKsPPMZNXGi2
S03nwqw9I5mCNBk7y7fgJB8JsmYA4K8n1qN3w6Cgvk7MneeY94GEkc/zvaXRush7dR9pDeAco+96
RuljMf8+ac7+hLku8O0nOFaeZ9PcRwHONrTCY1oAgJTvy8587I30ycD1zgfLBpBysagM/shNvq0M
9aXHS+7mM5vDqXXc7R1zLAWmrVu793N0mJuTxlFwqfhz7vNPtumhM6BtDbD5qCx7nPUjKcxMshkf
L4zgHHv8cAzQ+Xu/jSAtkTT0K2RzjfaZw4+OVnG43C9wbCNbvixbECOulPc155CZl1+6VpyJE+hJ
XFuP2p46LDVcmPQcT0c6T1G+eafshbEjKrugbG2KIgE9+Qg7d4Y765hfYhCdnTUn+20G94MtCtcA
so3D7EFBeneiwUJHdXZEFS/Elwr0sFbCgB0fSA1zWV4CUP+tq/003vN7+Dbe1VjRAKxuYwVvYoTv
o4W9mgcBw0yyPCpH+GbM2RE/4QyzvUeFqq1Malh4YZkH47ugS6u6+GvmJ/7p15xsuug6j96+IxTH
lfVUqK8JcU0LZqeR34jCX+KHECCZ5xQTfmltPbX+5+/T7gweA1X9/w6DT5ga4VxHdjV95gaGnKJt
gC5xhsPW47zjDTCN1OQX46tyJgzhJHDlonIODQ92br+ZGgsAIRI1sCs1Fbp7HnV2CXV7BhLunFoj
GW4xqddaaF42Hhx0ewIMkA9H/LPMvmYoR5tvUglnckNicLy90oGbaOmJuxSaFY4u5IlO7mtrib+g
xukojXtgKkPtqkXjg++INtLij4IdKdtKwJ8abKAuriNNRxYzFRxYA/+gHQV77xXQujCgw7VurBz7
0LnvMwYH6vOVRW4C42usWFTBpMC7rU3MmWOCn5mpJye4BVyFDLfA2F2ISM8UG5xTS+fUEvh6AvRa
7QJ+11nNpu2QJXYCa5Oh2J20yDGaE79nTnmPIbiUvzn7tSeRMEdaQxATmLKqCK58aq7gCDDQVEYh
JTU8VnMWCkxK3N8gNBno6++z88yV3zk1aJpFPvXUZOhTULTPdaa3jg83RiG8qxJWa/CN1+7Ub50E
CSvfgzMaUciFbz6zHXsn23EFf3nDKcGFl+E4IWg1B8yVD3StizJ95EztFiHXQVf8Bt2RZhgt8NcN
bS6cp/Oo/rAdeCfbshboa9r2foFsTglGa73uJf2svODQ+8jPUbQc/v0xz33PvB192wRTgBcswiy5
Hpv6mJtNspihYk5bXxUFuLDGJWwX8c9Fvd7JfssGJ8naEQNqO+pmkCYYlzmUVROFeAqaq4QPt6kN
cCwUdOhGcy08B8BScxm0ZAeeRYwWdNdFX714wHKg6JMtuMIBkU0wHXbVoUmTpaHJmibuo1kXB0vS
XTsz+xlLVr6Dhsupdo8j+HOO5b4AVT1hvRoryE3fLcNGucX0sJQlQm29qEEsNYyGAOOEOjvAi6GQ
9Bpu5pcWiJFBN5/g4Ppgfnj7wbLbUFfGW2IWcZ2WcTOy9wY97sAQ8kIxI+ZaAEMnhEML9OXbAih/
7MAMYXhQRLpXGgmVCjEvarXmAc0PIsgBozJRV3RCG3eO+56tAF2A8kmJHlwJ3LzhZBD3ZIQASZgL
b5ibukoNLO10l1jOsmqyVekXUH8VN532+n1A2CZInV2gzEdWmSvtVc/ocHwzjCUMvIEfWSDZ5f64
VCBCGpRgz6TlfeH3aOaVOI+FATQTs5I9BJebJhg/zER8ArgLv1SlOVAGQb0oGoJiPnY96n2VhX4m
yBAsyrI+DJl+6F1x5Ga14pV91cI3v0RDlYg6A/p1GQSdR4oYUJpNObeptwyKlFmBjg6ubN8k+n5G
xoh2uQLikbxz92jKCNcsba69EaOd2g2Az4EVq4D8mXlhtMpEzDQ1l0gBlGEC4QX67LwCXLyj1D/K
sU5RokCPHSOACR6I5jiXFLxQB/iTDtjTHgy/qKtNlAlRViQeeNJoeLrhwtkWRLaQMTKxgObwaZzI
vYuDpW3tBB6ZAmnYZsY82L6KDAmaT20ueVa0iypFIN4IYIhL/ULs/LNFUs70UAtH69wnTJc/rA9i
8FXBCpTutZXXDy3rVh4q77DdfJn/73nlx04Zn6QXaITsik9hjBBHt/pj6Kx9VXYb06QL18PQuJ6J
Tg518Iby/aaCV9HMpjVItyIkgfORU3mw8vTJsTlE0OkBGsG3wMDlfn7VgeksZAqLbWe/alfHgZuk
0TRqRDtF/TmO5Bmmrz4USl5XI9mgMccnT5prbtYl4EwUCsWyWg9YXY1RN+guaj2zRLxapaviAj/I
UNYXLbIPF607Td3HJB/WAzishEGW6qfjchrNDU95zFJ08RjK9LZsQAoz+Z3nBxhCG7tFnSdLX1Pc
Dt1qZbXGrS3UsJkXk2NAFGLjhIUSIZ1Cf/Kf6GTWS5SAcY3ElQgoDQxC0hRjyJPhFt8KvO0oo4JY
uzxvrms17AJXANky1dcDchlo5gglLOKNuXqX0HavIbaPmqCDBiVAfyY4DlSvl75LtqktbhRkgBGr
sChkkd6RumiiHFzWBipTg+ZN5NkDVkiAnk1F18eZkd0oZKq7oLtlNuKMIb8h1QCJC9kZGkyaTiHq
Jt1eCD+WtdKQFCKnzZX1yEB0IYG5m59aWEY4wiUzI0c6Im6gNbmu2gbd10G0Eb2Nfl6S7x1cVhDO
AeOCKx+c0SycieABQ0uU2p/bVqfI2rZuGuKSdmxqdQ2PNdrXmysX/UI7UoGcTewPdGXcd0UQo8fr
Td5PCAxz/sQGcTf58jGZeZLG0EciHRfjiFYIqf9kU74maEkjXMySPnuch8ysq3sLNR/bq8G7JQsa
BMvKqO5KVFkntOsLsTVsLQlaup1c9ylgECxBYkG7j3nlhqQ3FxYrsKFWUItAZJwvWuzClOUfwh7W
TgUfW+cXd1mSHGDtTyJhlQ14zaiZAnWa36Dc5q+Kxv4bNA4ldMqF2HQuVLQgE60V898T5txYLvCR
eY5LY3WLauxtizvCEo1k8p3lpd1iKPWraLGhwKKPakcX9xL/qw9PYmhyGCBz9B6tnSV42CBuVvmK
tDnUB0G6Fx0w8ZkEAGjGY1tgTIy540NSjGEZUcQQpXON5t9oXieumiK5BzcVzcBkVYTUYje5VT/6
eQMCT7n3Wh2BWfinbskGPPEhtB0LyOg8dkcwiAw5ZlFvoQKN/ipzIh1rvflop3zp5/3RV96CDLhx
p5O7xem48PpghXe5UaAdKjbYseBfMwd8hjRR5EuC7K1AW1j05wH+OQBapk7/j6jzWG5dSYLoFyEC
voEtQG8lylDSBiEL7z2+fk7fmYhZvKsnkQSBNtVlsjI/RocewWhxjuaCzwOhoB5VH+CfFa+DxDqf
9E1lKD29OuMxUCK48gA3j6BD6no5lHaCMLpBV4s5II9qkOuf9GqDg52YdN1N4z4l3wo1Qoc/t5Aq
6qivc+VIV49FKL6nqHo0UwEruQahtjWaXtA3aLQ53Xas57eUg8ZUqDijaeu1gCo8k4FB5ZM2jBL2
9ag8w2A+7+WRo9gJWkhWfKvTalo1QDlH1dmkmfBTeIRe5GKG1e2ks4hTS/20FneVUlAzVWWrZuGx
BoqrhO46HRLo4u3qOQiHa1sOkByY+iVrS8ixhoCCtGv7Bqe1xbatq3SfQtujtj+x43Rru+hWiHBu
oPPeqbpYay3nvJNfg2h+z3LjLbbhFjebSxeMVHK7wk9Q4m60tkQC136J0mk7YyqNivOLwrQo+rc+
gGRrUGYfob91rOv+1KvQgRfuZRTprbOczVhkqEB2p9bMiGh61gVst7ggHHbB8pcUypcz5Hs9JVpS
9ae4ROu+iR5pBhq9KY7xvCCIngz1z4U9YmLlDDmjXBQgE4cKuqvFfaJKdqhdZaWZ04uj2OuIWKpK
0q84bK4qtQN0igzfROcU+qgS3jAuklb1Q2yO+6yVwVOsf2pFtnfllVsXBwnYswd3d+XbwtnM1nRG
52lnWAh7qrODOmO7kVw/+qCTcyNIh0M79/uu1Pxam4GfGLRqksSQaziuED4OshN0dj7v8tyxfJ4j
SWwafeoZhziNJIjpQuhHNcONzTuogBVFPZD0AvCEqDhlnenFHtOjG4RHUP7HvkzWamqfS6X6SYGT
QOKioVE6tdW6sRNY7yMPTHnzgcTzbEKGnkEqHh4rB1sQWxAEGGq9LfL5NRb51oZ9uGFMzNHYu+Yk
caEPPYJggYjXsN75pTrsGIdH5O442SDvqpDP1HTnJpulwja6CdjNpULYOs3yA+CYTVGq13Kwex+o
IAT3OadRGjYumb/p6ATmQ+QUyC2Y2dWIYvvNQFEMPVX3RN+2uqpceknqvF0thUrVVyi/svwCg6D+
s5Thta2resupmdD8E8bZxq5/rMEtyYtUw6rs51uL7pCnRuOXglXbxHHzExY2qhpnGFaVVbIsDwOp
79bsdiVwiL4JkQmB6LyebYQLxHEKh8QvRE+uAT0wlDS3MvGkRMN2aKwdDpN2NqhxQ5xGZfUos2XV
ZIDZMXwqtBtOVHjy8YxN+MCC6E8dum2GMqBOGBClwy6ir+GhNaMbct+tX0A9tAKn9KLY+lU3zccO
ZThrmL/Tcqw3YY2oVrm43yW2Sk9n2OT7+Xls7StK1vrKrjpftkiXlfGgQO4suglJRGcb9k6wcXPm
sQUzkpn9uajmFzI3cYXkXJXXtuzGuDZjgThM+mkwnLlt7SwLkbaKNnpkhXaOBieCBfuIGN7ALZ1q
PDYNSVihY7Dy+oZq8rMymdsC7QxkFxJY26fy5vboSJFeDoBZnmAs3tZltjXs5pSH6ucC46sLmCrK
kgezXu591OBPpj6tAOy3gMpuPfXXVEOVshwuuoWMUe00LbRhFmSf41eQlybCCvV8HIVZcmpqGX4P
wms0rCxmfUBu7dXKnbd4GCjUY2Sx977uuPQ725+WEvwGlfFa5pyzsjQ5OMXsOdh7U2nPSZI9RUty
jJR2Uw7mz5gO+ywfyo0JcUzvtu+9o/3FoFf7Qr+h65LB1rYc7LR7Byn3aBnmWUeBQRbXaVW4Dq0T
rAvVOVedoXqLqyB7ByoQfNgtiaOHtCKYS5Y9mr7Zv1e1gjWWoDywr+oKjZJIg/+p20WAbL9TY6gJ
FarFt6PwNDuR4qmBBql3Kr61ZXrilYrWEKF6bqOkx85ebsMofmoeInMMyhJz5i8NcUFr3yPJSNg6
zILb/5a0c64RvD6LJnoGha48TBm5pMB4gEGoPEB0LNXaDHObFLQR9bqhwIVjdysAPb+0Ud37urqL
hlZ2WsN0gLUycTiYzT0kpEuKsvYD4L/bxeyilYJ9A6UBZ5DJ5u3as2720cmoA2Ad2qBiXQtfaO0W
+O4WLolbStlv1ivgnCZcQktne7U8gxL1BKZmHYcQuicgP6iG7tUwPJtjJPZzMGFrcluFFMJWvKXr
EVYOXtWSfiEO59DV1xXCWD5ky1ursnpPU4p3c+xBHv0zm8F4lJ0vOi1WM2lXesBWSkFs49YB+mvA
0kUZbtHD3DpW9bXM0UEvmCmU2aEtP8z8roK5l4sCybPnIIpRg1PXSevColc/2vMCJghBVc8mU4mw
xH4ZloeS/kWPmhyCimL6kWy66jL/UsY6RTXmnrQrrDJrCXALlPlFrZ19OgX7eC5fir7FCam+9FZg
8IdDSvpUwLbHgnqf0Kf16th9qKl+CDOMfDq/Ar9Ax3Ddp8D9lfpWJxG4snidF2D/82zkRHSBlOTx
zCHGw64aW/wMFGAjET6N+TjRwcbHEdt6gXvgOHTjapSESzMTRnHY09V54y72gwQ5NoQD0Vge6KQV
nctJSeo4m61tCy3ANJTFAffHb7plH05WQx60es1d5psz97CQb/JmkuKWqJ5NrdT2mW7BKUMzssMo
xCXtbGazVkyGImug9tcHJGRQ/qCOGV2MPqUQ3+7MGIBAUR2CSlyMst5k8KqEimJ5RqRc9WT05TKT
d10Gy8mCImGtmfabHG41iVZx3H6oorprJmDezJapb2xwDx50BtccxSrhadlsS7v+smQLqspRFny3
YEY7euEQHKTzJ1tZ423KBk76/nvUWYE8VxdOz8tY7ZqifGha8enM1V9TlW9KEjSrvkV1BH6zlXxH
HZSvfTYcHZriBjBrREMPbl6eiKK2FVNgVToUGUhFe3akVn6qa8xA6/xkKr2nikLmzngom+LeBvpT
Z1s+2C3S5xxTpdVvMxevVdi/QwuxKAw7NEbm4mpMf73e7ILCvcV15Xj2lF51N8f5yxlmuST7HuGo
qHAPbeOunMVGqN00vFyl/68x/2D6e7OpXTCcG6PMz3aTvJpLT0kjfZl78WSU7rUu0nU1MZ869Ugt
XM5qnT6oC8RNhvOpJvpZ1edLNE0rlwZNyM5bJAyKqwLpuezD0Dvy3ayc1HTXwRTtLFVZSXzplFtI
ZKu70LA9tD9uWq491X22HmznKEh8ydeG9rsH6tto4b7Q9L8xNtbLBPd2Aty2kOtO0VY0izyEQ3Cd
YhvYJedx+WUVylsCaFPJ57OIjH0exiHKUO4+Arkph8HM6aqYla/OGVW/Qt5OL4MX0GrjRo52twgc
dvExz/rJlVMgryWxeT1oSM9sp2EljTM6YreMhwL68zdUIsX3Eh8FVL/0t7ak+nWd6k+RvLc2a2Ug
dWh0/YbezGxV58XdNWOGYD6UE4ypymwPEIPj3FuVYd/MD70m7gv1Z1aWpIIaIo4bBNdx2k/S2JWU
vLXKWmdd8mIKfGyzR+Y5L7srwspbbbHWAlynrP3QwnUnAFlJBPNYoV81l2tZeOCBgGEX5ewiGlEn
awf1L4EkNPht8KbTsehcVk2SfqZl86rQgWgv3dMs7x2VU4n/mqPqNMPek8hujQUmUbxwA6sbdTul
GHeKi/41Qqe+XhY/2PzrJJHahQUNuVKnLkOa/6laSBxikrLu7fbD7hJtjRf/IT/x71pgeY9G07F1
SMNYjuUXuNWCNSYbW7FKL5bh3qd61LCa0KH1NaStzuCZJqlgep/Rx0JcY7oisQteuhsDCKrb2a+L
8U2xQf9KDyetCChdpN9lr0cFtXwRZKRZYd1DtqmCrmgct/pSXQqGFoaXI80o33MbXfDYy81Yq6Qv
aieHwFU8NoDwt5B4K149198S1l2oBsAE3WOb7KPYuuSQPyxT8jj19j2eswfhmrsgCoaNmqiDV8QL
hkRD2Cg7lEbzkHTVc0Gz6LqItH2nGKqv4INsmhbZwNx1l62mKDn4hLqD3QRKpaLvSA7qlDv0V5KW
T3AhHlSiH2ouWN/WhVBwyP6spT31znQMpjYGMFQqXtuRyNZpKw6z7kAbwr1PlYPE70BzvjYpk3Wu
81Bx1F7rOVjPHbeg9D8z2PO4hdQckBAgWc5Vwk298LJpKrwhxGkXeQ8NUAHGksDAKoJ9OxUnlVpl
kcpkqSrFBJTkwbLmU9+4pEWdnK6hPn+QG7RTiOmjvH9uCQ8oZUZBc9TT+NRZse8Y5YNrWP7QfSTR
teiN9zxOfFnv7Mn5wVRKa0dtfyrda093mlD7vQmwGvrDylRexfSNUamNu0JOIOZzzfhGWufvH8dd
tP3X/B+spNvQKYTgAB6Tjs6n4Dhny1ba9UwiWaJtY9y5IkPlqeAWrBG6Atn7yg4f+FIzughB2uM3
rLYG9F2eJBufBcbsJKy/USXRDwUil7EsdDZ1ZYDj1EbzszTIEM6Z18gsa0kDdpgsZ4vHopRKJLRl
E944MGfKpYPzyx/JSyOo8s3D9woND8aLdChkRFvr1obyLO/iW+z2F3d4xWihyOynPDVVennPnPgC
u5aQPdToRMyX1JfcRZGdnKhb9DGJS0u5yH6vAp9b3jPeGuRE+Sl2qHpEFNhpQfWS5iW3KyKBZ9SZ
oWzYZKp4wI3Q5Wudc8qsbi3vlFsBkHvlvjROPhfW5EJHGobnYDjloFK94EXZ2y5j2gEu+TyY9yZN
J8wYD6ktxtae76L9LeaX0LzySdlgrbgaqTLyRl1HE/8lmoEeYQDU+gDdewc7PT+csn6WYAUiCjmF
jRP5WgqGXr+UMmCM9S9e4beaczcSVA9JDbbroQ8v+Zjs21JyLebxNe5U4lF1gtgxeZVTPRggU1jh
Ogh4KHoObl3fqvnXEpgnIPPRqJBNpIrlIQP4AYnPAdKFR4m6l8QE1AX3qT48ycB8MFhd0ThfHWH6
Rt9eKJMDS4Z13/ZUJqV0adbj+KELtNTuCkNft88A2XyF4IXZqumGqwd6bKKtCiGRRD60WDj+g9qm
2YEh9rmfUtPoz/lM2gvvkwsxhtokDW9U5wP3JjeKbDU3oOeg+cHqNgkx4UxzKkOOAgDSwOTs9SMM
/63bSqyHsZQXwLjNeEesbie/LMEFZmuEaG0HyEOJkjxg6a767MXR1eeaKZbfzLDT7CsZBJL6NsF/
qJdHvsOK3/rpMUxJ3CrzCo5OT8Pnw3XqOHk7lRZPBZ+6W6GV0OfXwjhPGS2fVJLkddPmxSEgwTyL
JXliY+vJRPzCKajRQjcOFAjtFduH3Um9pYz0VTEM55FPD9ofnDLMPk8UFNh9cazgFA9guSisZdWx
EdQxP5jxmyQ04/6HqH0d4cxw3RvjPGjZ14zahgRCNEn11E5h7zWus55gjGCNOtVdbit5c3yBHJl/
E65fuKDcCVp9kNujGtJrIRy8ommfqPQacmn5XMuEMw7ljYZYt9go6Vs7vjFWkiMlitJX3hVAElIH
A8e9xqayoMIlN9cceSU1wmuYPxpN/4v9qVvjwKG+MuwHOZWmFrkr0umS8yKlIUTaS2ZG9rjwo4I5
34EA3cQI/m/FpU25MhFCieSy2kruBwl9AW6UDmfp68k2ZkZR9NaeH6wL/nU0+2wSlA12SEUCUaC3
rgiBZr9IriyGQwKX+GPcVG9SlpFrS3KR3v0CtsIDoJq4qUyEM7I79pRn4M4k+2mJC/P/T2PhRpnD
5FYZb2nTeE0u75zyjrRjQ96t+dN/p1jOJ8i/9TwsMFxPdF03AAAtDzpqr8CQYY1q+y9Inm3WUcqw
mr3FUTj6hOMZ1lMXbw4HkDSrln6mTPhtq2fuTk5ymig7dpKof3oXSpJl+RMUd4OooiQdr+QKJOsl
116gZRsZ3rMadH2bhFCfa0hFoN6Exs8bhFwANTeQ4WCHVB1xxBnm33/oqvQN4LKMekjVyCGoLKoj
XEkP3A3FbDmCQfitwkJoBYMfusU6yU4D+8Ri80RW+LrQqCZHqf2VBxrjOce3f7OjvmU8/dg8Vt05
DjT/X7L1nyaHPOhYKCnFEkRHwDExkNgDzAgXkodx137LUUftw4nCG7cgBz0UXxmi29L7T6DHS+1b
p7zztfU0okB6YaPKnSFPDk746Kq5vWep1C+6YsNXyI+x7Hl/qF+ariQr/w1QkXb3R2n9jPgf+EjO
nVwLUj+E5cWVJNebXIh8Q8053oNO435izJK+oLFL/leyEXJlsBeeE8R+3d9ob/UqXAcei8GYtBpH
WXzz1TyX3K8jnaN6s+ZEackONMp7BaoNeyO5dDB22tJsw3irE9ZUABOqynqS6y8qJQyLrN+/VRXh
U2EnuSKn8sCptLQIvhpnqPFX0hAG3ashjlanbVD3IyvwNdEUzQ+HkBhipEMbkWwhTBvLac1NWnj0
VJmukpSBQBr5CzTa6pBwNd23xUec9CsZKjhmvZI3gbtQiSOGLqTyyJzztwQUrRCJL+1q48jjUp6c
vCbI9bHYVDJxOa1kkkRVUlhSHfO4e97Aw808HDf/T2enB2nPbjQCYIDWNhu+KyAATUgFs2pO9FR7
pvbK8EjHg68NeN7/3lHNOKJSLN0O/iAtEEuCy7MqGIkl++OvzAh/lJ5BnJ/RZt0iH9OOd6sftqgp
eT1tjH2ANN/k0f24kkao1B2KUuNJ3m6kQ2XH5RO9e7BL6ya9QU08RBNqs+qmqAXNCONtCTZ1St1Z
uKsa1YEpINP5C9ALWRFG5q0JlVXk/C5UpBKgLg64alNcRpBTQfrgxAcnv0zzT6pU4DkelbnZuqJb
pbG560tzi8rboHboB0oyK/u3Tf+0hGed6E7RL9KCpqRuRqJrFmQ0DRwb7bUiITEg1OzM9KWW8TZm
yiImgQUnH0oOnn6BXma14IggHb6Rjyi3aF5d5EEij+EgME8MnFwl2FoRfNj2vDKiOVplSL1oCDuE
MAwQb4/ZtlRvlfrXRjQDiQtPrwUIoSTxq4nfkJKYceGroPXyXUl/LVNdTbCG8ylRw0uTbTNJNpHW
0Yka/rFBSsYK2yPlOQfPNksIFPBQTNpKcxLDCYrN06aQbUGx79rWppvbW0aTabR8Umj1SqrRyVKd
NI12cIPS+S//TnBGFia6gx0YJn4XXBjNuYpwQA1IIAO346/ceZ9/cIc99C3JnQtCoeDpPImZvjCd
ofotpSU0JImszriPoMlLLdtRn9jME26njdzwdDHn41TRq4ysL4tiqgxqvhcpH8OodIg48pvNJlej
4itHIpbJVbrxzIsCHRN+SwmT5mwrP8hv2ZRc+QGY6JG31DFrqCh+xu4P9ueNIz57cYjKP3r0tm1c
bSeL0OtPSuepv8KJnsAIbKfUfez06TEin+pAgleZ73OZP0cpgXUarUUyrVMkhCykUioK9DwkeLaH
Ga5D8DKEHdyjjaq9GujEZ7xhKmixK5xr5y57Bo0n7sP6GC4pzT7lVoPzaUNznBzPpSNFQmW/IyfF
zbe0RxMR2fKlKjMPYwF3m2ptgzQnuRkhX9KBinV2/2aiuzI/+qB4kz0dE/YFj9ao0PUpykOSBdtu
NiB90fG646sNSbS4UPCbUV+MsRXuQKGqrbYVtsyEjkwu91xm/PGZG0w0cFFCgGoJb05keo57Z5XL
k3CeT5KNLIjAfUxQVPV7TI7Bdknw+oOkPdXo+XItEzRWU6Vfk2PMO82yXI9lfitLiIqy+YxXKSuQ
jQ4ZRvqZoZsox49xCkt3vcxXVkXvxJ9ti4JK0R7QFNm4Fe2iXbVvwkejuk/VW5LRlhvIwe20HNkn
+1gjOBJZDijsANYu99CkfzOznkX3erqwM6Qajz1ehESNFo8VY1kHzr8LWIOvjvdF/Z2R7NX0/MRV
pX4OPxhq3ZqeQqWBYteVK1TebsMn5Nbj1w6UBG+KwTyA7WpCe41S2KFre5KVxqEYkUakoEmofY76
YwJQjEchQRJ1zkOmmFR6OPPRwtQj8zEg31lp/U2h/4zEidrtczX5G+EJpsRBsQJYlEFgGR4stf5U
qRbEUQkKlo1jBeRnoqoXUrHZ9aWdbagJaK5KWJaq34j3hCs7klLhKWSjj1bZUPzpmuJAlWAXOT3R
VR5eB236G4xyB+LoUIAztFCX8iwTa+1UywXow4c1Ds9Nqp5dVTmaYTGiBkSPdKNqtEOhHE657jlD
skqdI4KKafh06RYjKbjsVbsioYr6KTVGkD7ZvDPN5l13i73TGvu+AKlc0zbT0FUGAo2+7ERFmCoP
VM90Fj+fnRbwDCLP0GHl/gyNXQt+T96FW7aFb+d1AFVe1QAId61/UCQXWyEyl00v6wptk/hBNq0E
59MFAnN3Fehqfs6B3x2gAtonU3Ftde1Ht7rAb/X6suTabxDQsgI5OLTSPYVe26bdyhjw7UMB6Wj6
nWk6gn5hdjW74YVCaOt3I/k3pRu+yMqRVCaEr4T6Ey4gGYsFanGrrg7FrG/p0vqHOBEdSpZRah3g
3QJ7k33W5rzvgnwlRs1ngK4jk5sp0ZtOWDK36WsTlp+kMZ/JyRI79h8FHTTScpYIKhVQvdIxsIoi
dd3H2KIxIWsSO9HB0fJ33ObHfCAdQ6VpQCtHMWH/w1hVQ6V5eZN8UIXIV+E0Y2l0utXLZ7sLcCXz
m75McO1quKSlHl0So6CUXeMSIVMG268fDBWZJkQy/bltSJVb6wCSJZgd2mMXLr4eK1fK+XdzdP4c
FyNhVo8VO1bRsiNFNK/RYLujCEH8PH8AQgPtZU/vU5Pce2ga9TR910V2lzDeulKh/SM11jbh2i0s
cOUapXkMNjioAuaE3qZQo6CQaetnN3E09L6CeRVZ2iU2ch37CNeLFlK2H+1NPLRAK2bjoVOtM3wg
iReqMHto9nhrZvsPDn+YDcPh1TWSYh1P+ZcTtWsh4r3QGuM4pgaSVTqcrMHL2FsXjeCALcjySGts
KJ54PyMoj8Os14cYqk5SOuVhNHFPGvBrt14sCDNQpGtkNlzAZJHV5D6UEXQLI1hv4sY9llRbi1Hd
94tz69TE8JRQ5GtlLvEsnPrJkPpTufpdRw3aqLZfuMj9zhxHLIPQbVsvNQg8+xk+9jJ0Gt9a+nXS
JZ1vSV2taSbd24X5uz1T5zfdXwfW17oBMY3sxx6IymrK7FWdkBkvzSQkt0mELoJwjy/poy+Ve2G5
PMM1TNK8t4HxcvL36WqKKWDby+Nox8ExcJ2jZUOFSKRqKdHBVhQcQj1HEU4bgHQsez0Y3g2zftTU
j6CjEKw19s6axMVxHFmubA5Ov6zCWv2BM2Ntsv2teqJUqITDU1X3w2qE19XrWc0h+BwIKMZTQAlt
GZytm3efnTFBwKp9JClHTqM82eOyHh3lnHbjTRC5GSYUf21Rf40CxhTNsqczzVrxq2YpO4WUu2eX
uOoZgD4n0ye/N2r0FUwDJknRbR1T+5ka46aoaecrjXO3RU8yD4Wk1FgWkh7ZsdWth7yxtTV4r2e9
y++ZO4TbOoTACSGpMp3JmAsLC4g3m4HoGfVu08zJqiAeWNmu8poutB9qRrmXuR0xDDM5FvuSQaZq
KWKiWhqvGxmUDOOh7/I/RQH1KWzgF+TeIhEdIT5Y9dFbt5SHSvRvcV1DN7SmZL5p8xGWa/vshMm5
zp8590DFvmdNtU7EeBa0+IER2wmE3SrFZvGCc+7W0KXgReBrkVYmQzI+SqVhTeJG/znqeUUuxrrn
JFI4bflbxhhkbDyd2hRXREF0hWdeNAkx63DAy2vy6wxJZEY3bWaloB/svTxyAQ3NBpWW6TJWbyAU
PXkWF8QwCeGpQ/y72OBD+f8EENUoEPLO2/xhEs7a6JtHAxxR2Dj7IFm2ShhAbJYW29IJz5o1nca+
2wdIZUqk5gxIRzpHaZiekUb4bqz+o82iNwOivMklKDH6L4Lou9no1Pb79xGmZ38qo1OT6+9mWpBC
GoTv4rF6Wa7t5eNL0JTSQi1cRuETSgUwizng39VDN4bu2gzHS47zPZBdRB7kpMdgY7Mi+WwD89ZA
YQPEuFK2PbQoq9boKhhrq2eopFxYLOOnWE3udbak58QsH11jIB2wRIHXBTPdx6GxhzgVNHd3nZLy
p0uH54RzeHGtaRMH4uC62Se0tFgOd+zI26rgtBk8oVUBQNpqQAxppqQvbTLx3piItW3ax7lv410G
RDJeUJ+sG4eYIDGXc2YBAvKmwipp2dRIPAH5XlLg4vlgoapKNakIjXNm5ynfBxK+r50TcaSxQnuv
2DqZsRPkA5tE2wo0/GAZw9IsWv1eV2DduQc3msCAxc4BAbYPI0rpVZ4Wyfi6Cji1Ui29dpG9mUto
dqA1XkUFLkIXJRQl0iZeKcKmPRfShSpPfhfQJrdl5ip97xGLn9VWO8bwzKQT0ItkrE9asiQ+DmXY
Zu/DnP+N5nA10v45sZK/nLO6acJrPKvbkry33VLtFn34V2o9RLdtMXrBRG0odIMDpnVtKzEHGSU2
C/l2uWK7mDK8k2TwTtgb2jdOyIC2fm+1d6nibTn2bx2bEcmR4LDQo6oW2ilm8yBEtrHD4L1ylb2p
1uewbPc2NsBxVYfHil6aEXMLPBLUXzpOzwZ6WVqcnLuqfVMW5wExvOeGGEWX+KAhf0np6lRi9QJc
5pYO8etE9DP1cHSARlli9UPaF3SWjnoGvIh28rP0L1rR+5mTbdU6Phh5sxdw+AwsMqFrMKniaOgt
6nBFBm4TAyZdNT1uN/Kk1lFcn+f6JD+xFEAUOYAuUVVM0C4HO5fkyarKZkpTjk1yVz1GHDeochIO
TgKic3I9qVCfoFqnqTNIyY9gl/QIcUxNhNhZ66uY7canrKFKQB/Ax2bcUx2oddqq7EACT5brbKX3
pLTOdju/0+LBCRzjdSwMUpWLZ6M3U08NY0ENZ3zJA+2pKILCC2qTxgsVlfrO2etTcIut8T0YlQeq
rStEhG8Rinnt+IWW0IPJy0ssC5H5YVzGj3SYPugUNUkPkylk3gHG+iC1OZTdLe1yN/n70LaHUZ6e
7eBw85ryrEPSp1VF5Y8ktTdq3Fybybq5eVXBuwXlEXVMan1kiUllHiXIeGqt57xD29GkmOTG6oMc
5axyzN1QZi4zZgWrsh5pYh8vOmdqUju/EGbVvuzgAa7zCkXnS9AbZ8P6C5zxLezsZGP0DM5AhwV3
H1krPXeoLVphSnizPCZzfyJk2o3YLSefjm1QPkmJU7Wut3WRHPpCO7SpSS2lHPyx7v/oOnvKVPOr
YwnKNI1ele+5CyyLqT/XlrUpkQUVSfNUE1pDpf0Q5QWxtkYVGkUETVPXKDDvtWgm7Zrm2zq1N9ky
HYfCeLQ7kOrwPbXrvrORIdKvY0rc2lta4uMRTV6oG4fBIDUWujHalmhguMJh1Cao0nRDN9YKWMJ9
bgHEz6fSWbVNq2yamqQluahRA4oSmca4p5VrIh/cnRrwf567zEh2ayYs1Om2Q2skIQgMsnmNrZfy
ug3HJ+TyK1Wpf7q2ncmfkfabOGCt0N0EEzkyuzb8unS2WrPM+yauv1y7ehFGsVuAXaOZdXIr2taK
7ilMDKyq+RIO7Scd2SeJj1ULGoD0mZpfPN7iwf1sxv4uzxY37d9RDAWLmeGeuuYmWNpH2usv2qj3
qK9C9DhZv0MZs52N8OxU4gW349kC3y69sbgnLx8Zp9Bu/8oAkE1MS7qnDA6erQOLPN8INHx5A3GE
K27+BT0A7j6lM6QmUZ1ogv6l+Tl0HMV3bPO9CNo7lmPdh/NVq5yPSSrWiHDYjQPhCOqRR22OQl96
y9SYH/veKLxxtnns5trOxQ474JduQeOAvlJKuF3UMurAilPv/AdqlyB2TjOaKfIl9+Fvht+ZfANN
SuS0UxV7xlhNA1GujHAs5HipJC8EYm2+DabhbWiAHM+SssMEF6vanwZOPU98xFu8RYHY62bypoyA
wyobyhK3+ZAiFiqMW/JnqC0ImZZPQ289yujJELAooPUnGwoUFnYVwzeWZRZSGMv8lC7h90SJcCVm
c7NM1a8KkLbQ6l1Vuo+uCnF6pLrXzmofHb3HapJkC83wowOMZlok1IYSIxlagEXJXa4k8h6d6VPF
dkO5jI0vsr2iULrjnF47xnLU6T7Emc13WVgfzAXWHwisEWBOFsA4HKfU1L4c/LWBfpG+hhvPgcu2
mgookfr8UY/zJ0XRaRppjjZAc60ZfnQcJ/jyTd+MtaNsl7PixS+TnFWToZuOR1oA8gzmk0S6N1P5
VUbD0eJpy3b4LFr2aURtxBNNRYyUbepmfK5FcyDTv4ua6l7q47M15Qc9D+8mHIYiH9ahSs8YbUBG
x1KfO/I6dBqGnNYONk4T+YPRd73f4EB5Vk/Yq4YKaMKc0oHVvdtxd5oW6xlY8Brw+FauJocNFhrg
M8gJwY7/OjOXA3nDym5eA3sCxaWN4IzIBHTONoHOTu//w9mZ7EaOZNv2X974ESBpJI0cvIn3jVzu
kqufEJIixL7v+fV3WY7uE1IRQA6qgKpMuJx00uzYOXuvXfzuo+xC4u8uiyhOLZ/w6dIO7irgTC2c
JJ0saNKQGzyJdDzKedo5ZofPmeMSfsItt7lr0IIM+G1ro10XlIVVH/ySsDGWta8dXfwdZCM8MHTf
Jd7YwaOAt4iPbInQ/RAnDdzX3nyC5sV4xDNSEC/4pUbOBghrXgPde0/a7GQRJ6dCe1VdnjsWwUd9
s1W3rs1QyBucVNT7nZU20/fGIo1LPXGBh6QpnNOnoqYfXra84mykL1KfH7uBg8dMCJIq91Qdhk95
KwuJ7CzYTyxrKVvOJMvjEAGfzKfu3cmmFRGwF62cN5k+68x/Gop8vqekn5UxB7Hq4i23vX0xzcic
2vGUkXKcKSuL1Wy9xnhvZkmHnKhMHr9qmc/hPgDkz8kwkNgdufmhnrPnyY0+k0GQSXnN8opJO5WS
5YhmR2m49HAiL2N/fh4RS5R1eiIBehewTUcOfWXF/ABwC+UqXM0p6tfJPOtedJor7dYqNazn86mP
7Tt4l8ykkpcsMi/p0D/GMTjnMrvKvN2kyUTLhFsQB8nvyNRvdZdGA/8be+FBnW8cp/1Si8FE/1Nk
RXwYjebAVm2uKLQXY2Wf8rxj9m4+Kt+am2SXaiQyFz3eVd1tBMR7F01xZIPX0g3rBoBwz1c3dz2n
aVTOZ3tqMbdTl6rJSBtbV3+oD/4c3ek5ehYbbuOkY24o3eKItuHeaNQrTusnlXdZCWPWsTpOFUys
6CzZc3DH4OZK8iNyFv+Q2y52sRhTF13SuB5uiI58kgFRf7zh+WhcRSZvNcmiSeNwj99kqffFxfc5
zvDD5FaKxBkI8cSZ26qY83GDoGfm46uWIrwasIjQ8Xus/bkjhyg4OnQhatwNi0E37vEPzogK7Huc
NmsmrI9MHh+MCCOUm86viCvZwrLxoUWdXPPZ9JBZ+RwyB3Qwk4sasTIFtk8rTTNoFRjtRzskJ4Ro
b7ahXehHPiWt/QFak0ILqW08pugWVMt3RhvXYALd+XF7mfzuXI3NhpVu73Reyh2HpZCN4526SPVa
d7ib1C7WRsOnad5buo3QJG7ehSVU4wYFiyRUe5UUQPiCGQ2ZbxW3tg+KXloWKzRmLsxdp86fXnNs
jU464zMZkBSopPd5g1gxXJkBhEkrJSi99V/aMqakaXLGzv2gTgbzL/XOV5X9GI71Q5Aah7wP5yXR
VJjOEuPW6gOVWUvzJs63IQ+J0/NTuJPyHiCtSDqiMstoXHfMCIeuqZdaZD2pw0OJe5OW6RNts/VU
jO9iGvEcjsW2C7VtM8U204Xyoha02DMO5dgeWr41TTd4D9OyoVyJYv3BLwS/cHQmcBRJRjIje0cz
Wc8No8Bgbc+jjrAGpV8w+Z+cYBZGOw4LJs8bt6J/4+N0WEa49xJqyp7HFF81IBfzQYuLdqW55nPC
SxdWQbMsuvg+Uva+oPlqA/M+40wW8Qbqvuqrhgd/wkBIPA6h6hLHjdkkxYK4gaVZshwXrIzg3c5z
OT0P5DcsyAH9NLqe12HeeROrhEV7mI6vbBcx8K+lsrorT1aVUTibIbpxRAiuFt/llNd9q8qH+clP
ZgrfaIOQbNUN89OET9UT7SvUqH0c21dkh4x7p2Kn3C+e2jI0gnwWWYhvsKnFHZcAnb7prwPnsByO
hT35R6wkTNSCdZOKZUOECer0TVlWlzLxf+lzfFO33LeAFVWEGZNIa/qyqP2URVYM5Zeei+uEJbEI
GHGUOu1x9pRZi/fVWCN0sXwszN2DCQRqxodiFvNHLu1pOTLzHxL92bK6ctN7aP+7KHkuudY4zQUO
8OI9LjBLM5SK5u4QNLmDJ4+kevAESJfBErKYGTQ8a/yGoU0HcqqnZWqHtIcH6ybzyQRDZBZm1j6U
HDdo/eD2xMufJ+NvUzJp84bgN0L/l8xhdFxnHcVyhJKn3JqVf5t1zdFCJW+40T9Pp6kx/Oia6aZs
8MbUwwBYiEUvpwQMC5uSLkI31tj3fV0na+rlL9bzG3W21UtyiwebZShHzJBuxsoipLJCV6siCBRn
Yc4bhB6jtuR0uY0INCFWlf52GHR4WcPRwdItn5ISf1GOk6BJGH/HzoeO32BvCEQRJhCSoMG5UPlC
2+dD1im77jpi0iechGA2Pz3hnQ1W6m41o3k7ePLqgO0UZvIKnPKUON0dLrQlW4+5HAqfsWT6YBbx
1nPGZxuLXyrbdTNpD85kvFKT3oL52kHWerJse50xIeqgBvDAoJQxbc7lk/6bJdnDoyvQ9dsny4km
VMszAh6Bn0BY11ygyMp0UIq9h0ikwBNqDicn086+Sae8Kavf+ty9OsAPaATxCPhZay3Un6VheBcX
GXtwmNENiy8cPnkb9dk7RuNM7HzsnLQheqm6AIp0bOxNafX4g4ezliKTDWomFlm8UVdIUfMicRkv
DHW7NQ6nakMqWcBd2bmcmZGXaCQzMs43t4Ydv8ZTidgk6N+h7YPH4SNqbaRoDTkuUVKVKCobiBAs
X5U9YKcIkmXgaqh9EawvK87oqTCPkSXOIec5j45MUOvjoXT06+jiywiqL9KSYe2zcRXZxC8dX3CA
7YyJJrYwy3uaByc2Mmg0wc0AuUAPm+2oMyTAUsr5Q7zPQfPgjcMbhN2HpELTTu7CfYDEftVRZOrt
dPGpg2A9nduxxnox3BZOvU3G6BaJE1h+sgLpUeNUUp9wbRzzYUBkumTkWXH+0VAeQSVYmNI8GGXF
Ywo9ABOWsR57Hffi+MSk7TA68QfA7ePsIN4KDRol/pjfqQusZ4yOCd1U5EEPGUUpvi17N0dNBGRA
vzQhP3HSGjcotDa2WzD/GM+hcLf02xYengWtbCBPRQ+ZSTesZyY61oQyhdAQ5sJND3VfHUxvOjTE
aGQ6Qj66+uvU6J7yLPEXBGrTvYwpHOuyfMxoTnB+pY8YdYdOBId2Ks8z7EOFFNG1mQZDsBs6SByY
KpB5Vo9Esh6GJNzFsBo4x9DJT6OnoRRfaY2f0MAP7CYedorh5M35aXTZcvyhihcEZdVsiwjx7Aas
1pAus2x+FHldg/vE0DvNKBXmjocnKPOHkX/eUjMYbbmaI0YvFZO2sm21pSNqVEmYb0zgDJGI13Xf
msgkNcRdrv3URxVi8JCWODtaarZLfeo3HFyOYa4zpyeZV6MgC+mCKYQHbGzCUPDjxQF7thVfBlbm
MpnWToAclfdjEXF3tm1fTzewvbeJHHcFtX3cOfpWxHLcxBO4EkMvH+K5puPgHQZ2A8cuUbo2TPB7
eNZmwTIwccB3rWzdjO7R6I1z1vDg4RamyVxTlDLxvWNNRh0da592ER+pD5+dKt23UQeXluCrvrX2
qd8iIpyTTUTjc1KVZI1Pn9rD7VgmVVerCzkyykOgWkihtY/S6TPP5x1a+DtryJjMVi9FbuOmJauV
fhnRF1fdmu8CI11F9DgrUcn1OGTYxRHMTAyPsBYouS2CwMzZNVnwmdfy3pPzbT5o94BPjqYMLnaT
X+nJIcrG2OkMw0JDgHMePFqt5Fk4YmIxhVXSgQrXo4vt+K+OE+8NbWTOMaJLLAMdTbqMTzqhn0FF
USU0+te4v5jtlvjRCwHhXpP2bhTNPnMcugO9+cFM+nZUkgCrufAo0ssrrH1h00gLZXxnlGa6n4IR
W16jjesw7J4ciFgEhRMsw4LcJ9q9ZHQTAuBZh2MKOSbSf/t6eRe2mDwVZEFwbV0COYQBuhbklzFu
8Kx5dkmh4r2yhh5SfXxTP0Q8wPg3kJaz622djGNQj1LX104NlXuKpdDiOWSmXm8t0b9PNjas3nIO
HBX2wsXRNJu2udQBVS1q5o5rqdMgGMb3Js5OQaYjj8TnJ4OgR4JHwybxq3JRdmB8zMHwFhEmXgsB
l2UOl4qHFxfFVpJrXzqSueQwn9NJXpoRX2LePedlPK50MDqTQQMrdG3aPbp51EMM0U4W7FKveNbn
AZdrbnwVnMsEITOcL8nvm50S1AUS7J5NuzXEMxznayTtbtl1iiBQY5NATe2GH2piq1U0EkovPLpt
ttZzvEf4fSHCeDft0JabUkuP4ejyAwdnr39rhPWFa+krrKyXLOBLFRl1QomIeWEP+hm2WLjrUve1
NFEx6qm7kq6910JMEUl1ceryvm1buXTdbBP3DLoC8dlrM70LBLhaJ67VULP5jca7NfVPeurcJrhS
egHUDQQcHvwYPWaRaFcFHLKt6BRU/g0GFUaQXfKUpe3WbGwBScK7Rl0LZpMIBUHPspDeW+iXLCr1
xzDMZBJO5KHaSJdAcPfhEsj6PsVhtPI4lXnMtTlBPjcuHqsWIRIH4sImPY6lPc6SkM6J4S58j1hq
dIxvSeZ+JYqgUA7uh4it+4FHPZX20YlgyuT5drLNo5DD3sfzmfjEKXkjFVXher8YcHzw8xHLR9gh
jtaTXQwsaeKsmc5rAltIevaNAxxyEWS5zqAwRE/ZGp80QICGsdqnTc0Pq9/24/hEwOVD5RJF4BF9
aTNrWojAeVWEJZgklElzemtTZ5Jlsfc8czFC6F/S0HsWZn6nHnjTiGuaKdazoTPFadA3M6oFTtZM
IoKsoL13Oo+TPaP6m1kp6gn9K3HAnNWmO/R/LDr2asJQvGjr4i6c3MdJw2KEvUHT5f2kvnGdctSI
moOOemSFeHhvBBo9V+9eyTNM4F0JHbOeck6wTisZniiSj7azX4LcXiYu9QeU3706xyX01ZDLdRdN
RMewxsxYgKipneFYpd1J8TfC3n1L6umSN8aHqM3ncaCs6eRDWJrosc1tODmv6sciio8MQuZAM+NX
o5Tn1DSuWjLdVq3xUEixnpxxFfIsiVE7YoJ75ajMvpxBOQ6nB6kegsjqbGZV2bvhGqS1sqsy4ysA
XoVnreecZPi2s0rbnjTz7LNSkNiSVsYCr44aEUDSHjUyjToMnVXercwUt41ITknoMnuKT3UBk2KC
k0K/ymmsX1jpd+6UHltvPFXgy5eTYZ/1xsJLMdsLY8AqXjI+mA2Bhtwob+ZI4OoNHnqYXermZDQU
8UBONwk+oSKFii7rrwGMhwqrDDAQVGG7n+lOTlm4qsO+WzYdG4U1nDsOj3Zv/tZMtnihMbvGhqLm
SVYLcWmCV6EPPiERqb9MOMwoLljRTr9biVghKpzbdnLeXY/DXeN4t2L07gJa1YmrHUyQRaod5abZ
b07cpwIGfzYwKjX9ElENbCHSp34Zvr6Uc7kj6nMTpQUCZtTNEbwKy0AbAkAXE8aA1yLyxFHrg/uI
jQ+DATKFwX0QiCN0t3ziyHm2DMqcSJ/3oVU7aoC/0xrYOPN0gpQSgWSyPqXhbAY2FIdnrm5wmxdo
+ID9tIs/8+t+gLI637CZNmZcM0XavGu16MGb3H3Y2b+ztvsLI/sHOqrzDY4ZeGECf4MkXz9Nd+yD
h0Zaf0tf/AH7bX+D9vptbuWB5mc8TCum3YR8GMMpNOnP1TTvnPw5AWXhJBhV6aT/+W6Z6rb8C1bw
H87m5/t9lAfN//s/xv/VaW1X8cD1eFF8YQ4F9OOhZc5HRCJK5OxNjRlGWV/GKX/gAHJHveI2KJFT
7Vyn4gGM3bGz43WSozBXDDwCg7aGmJO//Jrip3vyDTLZIuUmXMfLdmoI3o7Vq1MHG5uwax/RQs/L
gfX5ZGXyK+GQ7ot2o3hr/ozjmWYGs1RUh2SkqNegjC16AtholqE3PtVjyWOb/oqs5DoHJo1/KtIe
5tpQVY/BCEgQDNmHQcjpX67k3+MQhf0NFuyEbZKMHPR2nlFfXF8wUGlqxFDNmmNQj8YmIXuQ6cKf
f1fjp/v2DVaJLsKls5YlO6l1T6JvryreR6vDexQWyEY7Vl/IHE3uPma99/wf/+g3RmWZVhCrJvLZ
NRF8lGZ0sGxOyYMXfuotcuHADumbDBbimPLUxMlfXskf3nj7G7GycTTdyQgj2QkE9E0l3UVU4/aa
RfsXJOZPf8D8/5GY9HTklM8y3hm9gOg6Ytcsf3dMJP5829Tr/W+v4LcVq25aXMMq1V5303tyeTfK
3awqqa7lP1Fy+gf8M4x/Iaj+dDXfVrAW24pOTzHe0TB+xi1NJUQDzc5Xf74aoe7Kv1yO9W0Vq2eo
iyLr4x3O2UMosYWZE9OhpnDeYp2ehJatyddgM7MtTmWeGgxG40cZMIGqp3Ms9QvwI8LcQgTUQXTU
sR4YnrhNIhRvQBT0QX9S7s+2MvCYQs7zhvqUd7g5dP0TvStaG7KkZdIdJln/5Zp+uGXWN5R52SUd
Es6JByAPPhMA0Zgh19po/+UBMH5YhK1vixzj9NHxGTPsBFIBJ4qhBnBxJIL9bjNl4FHdfUd/IlSG
Ut411x75on/+tX6IN7C+rUqMuzjQ+iLeOemw1WN/FQblpYfDQI/tv709lrqp/2uHqQMoIo3QYwAb
2ll6/btOaESdJ5s/X8GPN+/boiMwPxSI5OJd4hRPAZPX0hFrRQ1XUyKELJ/KJjU0wyGhA27W/l+o
yz9wcq1vq04WZ8Tzzn68mybtrWxD4rtp7PtGfZe6YbikqWb87QrlT8/HtwXIonmfhUGdoLxhVope
nt3JKUCgBM6zcjoXgfVboX6gEIGEFcy4RB+UHF+rj043D+mYcR5pKhx/QunlU44Xiprl9MUp9HB/
ywoDcUUjpm+nm2DCsGzi4yrolAf07JxYe+vqjEl4TkmipgxmMiFG0qcT0rv7MCxPVtetelQQWovH
b/AHEFPlEn5BvtCzGWeGi4SFs66WIB9FpJHLR0vrrmbsvjrCxD+QJ+gz3GXvWxAsm8e86J+rWO69
OX0fPezAnlx5Au6RO6NaHxjJw/RM9oOMtgqB0tjmvtDMF4ZYOzdEgZom8hiX+aE2rZUG2GkiNYg3
7DOw4DLZaKAqT34Ndv5bS0junUR37DKIwfQkILPFsApqRm51OHK1DRTAuX4kdw3dgm18tub8Acl2
q4XDP6JykcQ3SRJcO617kHL6Cgv5TmrthWM9J7os20p7PGZDexIYmgB8UBnRvR/hW9Dc6l11YuLE
Wzfyse70N1upD3r7linETWDU55mGxwKt0MUih86wyI6EMxc10y7rGQw7ROba7dVHudWPw8qmpQ4u
suAsZ+drqQxOlcX0KsF6NP5WAcgAHfd9JM+1A0UxI5YzcQH5IYgNoWOmIXt1OTiPwi4Ohls82LDn
ug5yMJo2b0z3ZlydCj+4YvMCyd9zPMVy4lh1y99z6CZ7X2M4DQszE7/HETEpER14wBZwdB77KD+H
gWcrRezJJRA2LgoMNQHZPfzkf14Iflqkv22jjpvivMNjvZMifFcoGdz4PG7TX973HwI+hfVt3zTZ
MoXXsa9VFrJQh+hIkLw3jVvli3iSK+FD3BiM7EWwxNC1u6h0gCDnRB3q4RZ36S3TyB0KIbg8xm7M
E9BBcFksIh37gonVbHS8bsTPMbCMywWm4G2flv+tRBLf9uQxisNkDmv2fDt4sMr2Eszhe1GHf9nA
frj14tv+yBwR2FZbsOVzes5ZC41MMtgt/uO3/7Y9iqCcY6vXycEAuOo3iB5hMQYy+tu564flVXzb
BHUv90e6M3x+nOASh/AT6fnJitP7OhQPWmc+Bdr05gGFhcD+7GfJ6396YsW3nbEIJlboGKGzhb7K
xofmGP51KIu/VC0/7FDi28Y4ma3eVCEfP1YZOWVNfzsjH/F6sj1ng7e2sNrLf7uQb3uhmJq2t90q
oj0ZXkJPux907yEJqrs/f7x6jP6lovyn0vxfFQTq1VlrsNfjwIzLlRDuI+r6YeUAuVPrSCW6nVH+
LXfjpz/2bRlpGgwDlBMEP6CXZG+IBNuj/ZL7cmOa8wrz3kabyr8sKj+9ON/WFN2v5robk3hHV/Kq
3kmLpwCjyl+yXNQD/C83zvz22rdwELu5jeNdM6T3rhzXyr2e+1DqtXD9599Gmv/ETPzbX/n29qdl
F6bByIFCbzQDSDbdxcQoP2ysjg3teCv117YIv+ygAlwAmN6jP2wCUGGmQ3pViOBEgVZQ0T8M0r6v
wulMbPjGyZjee3xn4YXoGivrjpBP1Oy59yqS6VjDcKoiqIJeGX32jDEXVmYdG5fBp2PtE218jYL2
0A0cBOv0Xoh5OXOyCqpxZ7LHCiNvl0GqkrXQhi8KNVzytBFTKhOrGhQtIjAJjNSLbrxu3KW+cQft
opJ+o4yBN3g8+dJNdJP009FJpVyNcQxuLsB66BaPAa20dvAOTue/u1YxL6dufJZsGHOHfmcM6AZq
Bf9O1xvPIvFffB1QsRecZqs/WOHA8Rw6qlPFIABDOn2igTeBUSVuc8UZLQvyABwIPd3Jq+rbwcGf
qay6Tqo4VmhYJB5CPb9LNcji0fzUNpRhbU5qDXbKDX15hvtRhY8yeyAldu2NpbYoHJdBmbMtbOxs
tGWxPUQtc8263muZ9lJL5zw4497k+yz0gjphKtXImlPjMuuSD7f0351wKg7kgTyVTKTtjmlsIg0S
nrpDpNlfAY4yIwCtTZDdUXEBK71mp7CWPjAxXwY7YsuHBSDGtdMA855GCNOFcQgjuWs0GEKDHZ+C
Mf3l+bBpEhsbRlR/Tfr8jHKn2WaFvVb1Y2JHR3VwgZe1Rod7pshUEBCC6q3hUeGAqmA8B9qMipIi
UMwQSIXVfYxxehBDcGtCiKWCL27NCD5u0WPAlfracvuLi+1q1HxmZC0+wPmGkIkMrhMDs86UF0Wj
8Mv0Mze1Q+R4v7Rp/jWrG+To7lvgQyZpvQed7h6mdnTyreEcfYbPyAEuSKInpPTZq20wg1Gi4MBG
EuExGgR44TjGQ+8m5xrPJ/PkBulPjzQEkpi6dZobYFnoEgijhUZZaVev+twcZjaQpolD2sbu1RwF
HstY3iS2fmdKqFZTd195iJrEJihdb1FZ4HYQkJ+rsOjgeNUNMRrV1jKyKymilUKhv0wNQjMjTT4V
CEmb9VtFFKwcpKA05GfXPxkcA4iATtdBCMy8MzFd60PyhJAAiJV9WxJhtxR8UKDb1qpt5C+dyF+G
mczrqvJ2NMkUznR8H90UnqNKu3OHEvQKuYduwagsCm5RRiFVj8tdZmJzqV2m505xk5btySzjG9uH
7uviXaQGw9Nl+rekFYQEiZjDGh3rLQL8jSdzn7cO6qaNYdFJr3WQ3+WT9ajuksUwpAmDc8WOqFHE
43xAVxikb15mPiIFOOkTBPQwPuRmFa/UQwD7ktEdJ5Ns/u1BVU4aRGajjK9xP2/qXtNw5wTnThBu
DkT4EAn/FEZM5XQN7k+P0EDm3BdZ3ThFBF85PBhszzVWHXwSWFNhcr94ofeIaGgVed2RYh3LFDKs
afJ2lRcYC8cz0amko1z5bfClgrTHsd80kIOzJP3oxurWZ+GSU5WQJV7faKY8ViZezGxCSY1IydEt
HTubf9Vz/TRPRB1gseyOiizc0XqKpbFBiPDaoFZbxaZG2piFv5gRy5bB6xZe3iqyO6SCrNw1+oiW
JwS9/6Vkt8GRmf3GR4X4KpzvMma5NraJZV01H3lEbqxjhbSVSWfxUqQC1h3t+pdQ2SD0Mag2Xmo/
mOaAlEZrSJ+wEZLZHnrguOAJd54YUJ/MGeMwi2XEWqrviSe/MS1DjTM/LFTXvNLBamQertIZVGy5
juhy5Yh+3dnOr5kBSanjjLDJXmk6JnmyfNN0hMCWfpOO9l0/wxgswaHIxgZihVjbqG89S6SLKYzv
OdQUiz5koZ/lp4Jzz26zsTiteVP3bIeI3Noel7JT+Di86Ttgj38ubYFKizO3xMIE6eQry6yL52V3
jeUrjf5BkPmqFoQuiz90iguY/TMN4WDt4oxPXBmuglLe+9hZqhRbaDDAc/IGc1c16amFVmBr0V1Q
G4wD646o3/yrKUMiOnpccf7BaxKgoxBd2xS1qzSfjKl8ITP+OOvmLeyNYm00zZp4xyfNl2vBmoba
BDNu0QQ3joHAPXN1+C09eWCyEee44UTTjd52Ht1tTyZII7eNNvwynG6fp8VSs8N1JASK9gGTdbmp
Y+TvdQ7Grica1tSw+nri1Zq8VxDvhP1MqKrbqN91tbln2nyaRLxVcPCqbW+MJsSSYFpnsxQQ+q03
zSESnkxvO8iyBYRDQHcGTZ0CXk3VF6BhZoTOIdryaOg2mmGv+PiCHqSB0nW4iMG593mphBPzUpAQ
oUTrkr1oIMNp1uClhLy8bRYfS564wXOhX4XTAj0ZHoYELeUIyBVPiAPhLn+rLf+q6SMSQt7KdsKN
HsTb0qmOURxt2gkVhx7Z+7AqLzl4dxTSyGRrpr+pW1zAVKD+BwAOESchGprUDv7LdW/NjLndNGAA
tgGrEyJyIIzmnBHGtuDGrgrfW8xuVi4DxE0Li6Qt8IiPAZrYfnBvRp+Pat326Fv92yC7dmkK7Ym4
D7oDJTNddLTLUU43RgnbXxjiUWrhGyTOs13hKVO7ep0kDEgnDDNwB6A65Bod1mzl5/K5r8eXvjGv
yK45mCI8a5Jh77Hm5lr66cMu7IxpPbftL22AqBpicGhSp1l6iXOITSb4etnOKIl6HIuDdTewAhaD
hliPXh2szKV6laa5TJdqe1GY6SxKjoOWBqqLB4Ah97Zi8O8T7sA+Ybf3jOKtaMa9+qDSkG8qn8/t
IB/jwX0HOYrENujzjd+kVyMqfiW4Y9XyZAR4TDMzv3U6eRmL/r5H9QAtJ+C1x1PfG/mmFzqCnhHk
rkABw7/aavbBoJ+hSgYYyo+9qCG/RFcJcKfGVkBejFhK3O6UsJYCcNZLRIRbFObLvmoLSMojVso2
vnalZYD65ZsyGIVUQ0qALu6IuNhVSfDBPAGopP2sNfqjHfImOU5CsQj+BWkgNhI9P+Cy3s5muO9w
pnUd+hQ0sNs2RZMZ6xJRlH7ru+aLnM0z6JT3IYgfC4dWmaf7qySUH21W3WSjdjJGeaOnVrtEM3JG
YHfBe/msVc2LM4SfspNbxCf7MaOZZBs+4H7eLr31GH4UK/VThTTiZdV8aUy0Fpbm7iv6+IEDAkE9
r6rCH5NqNRoMmVN7z2zrLirLYp2bOO8nW2wbtIyowoA+1eFnBrJ3WQfRR0mLrtfUyS7E/UJC1Rjd
2Jy3Gk1bT6BBwWKRp8W775aAcmOruo8z52Ni/c8tIDJDq91Go/vhzMat6eKn/Oca+IHJb9w5RBUr
gCQ5qOkmrEPUQQBMc54w1pF0YbOvynR8y6Dgudp4HYaEijoEaNTYr65DuAYiuo9glidEdPiKg/5A
s2vjavU6KLwNRGeWdiaNuhOxSiFv8CLSLOxiwVHmRYbmEf0p5QWWpnjIkS+FrdhkaQS6BzGceoB9
n1fOYwdBw6fvqhZa6gxsuy9wvTKk2Qh+MKd1r0g08pXhTjfqn5Izuiwj1dIWFqB5P723vfZGnfAT
4i9UdW/5OnI53MsJlA+X0axFREEqePdBirm8cJU4Oa6NYnGAcWTlRynTjbrfdhWOy7KrHkuX21ti
5Z8B0EoGNzg1dhPq5nIe1xAgntQlm3b/NNj1xURLY/GLzY6xL/ThMYJqRYDvrkWs0bGO+kTs9s0n
Ab5DZu7Vd5jt6dlIGwz96cmep1t1Lzyb5toQRAcnrSGMhx+hr29m+CfGON21VBpFaq3NPj7Z2Xyo
DJZbWW10Grc10EBtxrTmT29zoK/iZN6o+t/n/6NsBk4YmQkxN8kLXgFw40Rb9f7cr+CH/BIeuosq
ZFud0vwF1vNe49ySVe5TNhvkt+g0XutE7nLdp69sbXJYbFWfvtsJQj83Hb9Ep19nM7sjLGTdY4Ve
zIOSaqAATWaF8LJ3tsZlme2q5071SbX20+yB7XNHI+O2KqNLzotJT/ncZl6Lo5wwQ//ec7BvB6SB
rVKFmjFM7zaxCKvgCQ5dWNJsEWoBYoU/QaR+VB0eGsiwkTRCZNwntSZGWnBUj48qJB2n2GjSO5D1
tbPYiAvOepYnHzEtcAQi54+vEkUjlO3uFJfNUzi4b4ArWrhE4R4PlI4eALKgg59JYdRmB6KTmZkX
L5kO+LbWndf/dvow3IwKHWiFJxbZbQgeyuymXR/gF3Jt9DE5OyMqFDoGDU9euxsx6fQd+OwexQEB
OEfXIDTU1J9RBe7SNLs6Y0S5iguPHk9HTaVKZsgmm6iYOPCMHyFvpq9XL3ZFFzunWZ1p0bhoNYTo
kodE/cEGl/uICz10g93s4YLLt2lUo8cRD9L1n2pHXEQKjhtzHIoX8uPl1pYIXjSTeBQC1N4MSzuV
VXV0eaI0uz16It/OgH+JR7lv2mDdRt4KVO526KiYcNTsMksZSlnFhXVS36JDaj+bd7nl20tDR0lk
WOmN9MVKlGO94mV+Qah2SOKQShuZZJPIJ10GLYuAAe7A470f6hQoWH1jlt1VqbbCAfpS6t361Uhd
GMPIEHvL9I6q8FN8/D5D8jxS/wuLPc4NdUwBRX22JX7PjJOHloUPswm0PTBWbp08VRXhSQOTAduY
fpsjOW5+2R6EXp8aFUruJsOVROk3GOw3/8R9z/nBmqxfdRG9e65E41ccetkDOJTLzpUnh61ClWC6
Wd7VrQkGmO87We5i7sk68ZkLIePSO/op/8PSeSw3jixR9IsQAY/Clp4UnSiJMhuELLx3BXz9O9Xz
Vj3ThiLBMpk3r3HXE9oRCufkhfQ+OOVO+Fn45ZbYk1VhVJdC6o/JYJ0th6thVk3m8N2Fzianh5Wa
eS2qhrCvslrWuJLYxbTJk7BbZY2r4A8eV3TzjQpD+SpZG5DhCYnCZEh+elG6sUPtnJVYEWV+sLbn
4RDHCKGoA95RA/7OTjJRg6cEYeAtR6aU+eGDOUa58+wI/MRKYEgo5PN7U6aXEFeSuEUYMqJCqwpU
wNLAiULGayt3D6MscU6KT/NYftYeTbzpBqSrFXdTrQXNCbYI0erDFAwYSg93LTGcBY7w+SIIM8h6
xDCi5KlvUSYWrmVs8yL9t3jmwN4YrU1LzPpTi7wdzJOXeNuSM18LrJO6tJux3BCfka0pnx9jlwQM
fi4oxk5XB0NjvocyvhXucKP9OtUhfXhQ4NcxD3RIJDHD4KwOZuJ+ZEqsIvVlqPeUMFM/bbIqxABn
SK6eIq0z8bzGbDAt1Z+ssPz1GqwGLXOTYa9vYmJcqrJbZBgvtP5ZDva+MeVGYMgDsz5bZVN0h6bz
N5fDNu/iq0fyyUp0NhK6JocSQPXlVsUl7ftXQzTfM2obEu/GNRZGB4iwSy8uaVBDuRrj8sGowoyp
YvRcEoOUYxDnqPuZ9x7n81vVVcfMFHv1KyP1n1LOUIPlprXMtcHyadz80lYEVGJ6KS3xEU/OYcrj
XSwy3FpgFg71p2Gmz25j/hSZuA4Jzll5/yf9aFN15kPBz0yM7k3YAgdoZd3I1RRaiCR0R8npauyr
y5mMyGT+nQRk8w4qM5ypZTOKp4ZwyYx+O+P8sPL54kFoUyvhG1UTwuqh/yPn5zlMyXOc/JcwH54I
a6YdNGq6+AF6sypohuGpb5ELYiLr+jn+KVb3nQlEiXH9kuYO/hMoKuEHir3Rud9Zz/XpOxCvsdP/
pgjE4Y0ojAAZMo1PXu9iJepFRYtw9Fra6wETA3s6OVHxYek4IOT1ZwV0HcJSsC303kLXfyzVIvd9
wcLXDpY5XvKsV/LXTYsdEjfNfCKGB/pTaD01EpJ3a/xJopE1i3oVyxCiHcQFlf3FnJX7h7gbBelG
JK/BSIzu1QjRDBXiLm+AxOTwnMKiXpiVuEZhuRob2qDIg7xoJq+obC7M/Xe6Fd5JvnqxE5X4lHcQ
V3ngntP4GEEOW6d0dyS/IHcQrw6Fh9lMSukJlqB5W+ScTE7AC53+iC/GlTnaxmgk7pT1Oscu1vJx
qPP6B53sxaIytmaVvUSRSpBrD+qMMikMaG1Zh9FbQRs9a9M909qPhHt87u7CEwejx7ZMstfSon2O
Nes3yTwf55bk0JVShVZHV/W2PE4oX2VTs0BS31jEnUOwl+JwcdPUYbzXPfHWEokHxY0gy8m9Uyuc
UeskC7IlN1ldcsgBH5elYGHg7ko5Z6P5XRAsni/H3r1rXvzKflDGSzCdI7i0rWd+BSWCpY4gbEgH
Z/T/K1MSwZhhQdeOuLNDcEayp3mo1ZFNGHzLOXGenZ8ccdZf9JXYNc2fOQYXLsPdFIaEWvkfUz5s
iiT+INvmXFPBFHn7iEQXRW3y3GvNKnKdLXcyqpzspJ6+Q8C6+n0s3lZZXjDU+jPT4oj+9CmCgz+a
58Rz1r34nV38t2N35VOL9Ql2y6pOUteo+jUoXhm6P+OG8GlQRIfRZWqLLwrhvFXpc/i8cGAWXDJt
96kelV8h+UWxNWGkZrJiRkrliKMotTj9GhMKvGI2taQ5WK/qg+O1KyvcPxKT0Ej0ONhIrH1aq5H7
qqrHc8K0AZUJjp7VWU+6LzNyNk3vN1hjqtyQmDxabBEqfJxcMfzaJm5csVjVnCi6069qiWO+V7yo
OjeiBBABu1g5jldrXchV5vqnGATUid2lyPQrqSRb9QZNPILVp9WVZ17xarTxifcZIemKM0H2JBkY
pFeVMniWgAD8UUB1wzdqox+fUv0+CgZUMlvNQ3IJLZ3dj3MkbwH41ZnSCz51mFj/Cvu5pz6sp+av
7k6ahW0ImT4OWxV/D3ycyn2f481M4aleV2m/8J9XdxafAOLHAyA5LnEoKpxoOxsax4dd7bSoevex
KYk8YIhZHCKzWYG8eQibJ63axN69wthUNTNjNJyQEyyMIVpF2XxT/z3j/RWC/qh/rWfaEVeLvWO8
paVcqSWlarSOuYLw1y55egLwnHceIHtdeGAleBYuUmxMkajt3KlY8XYLl2TBKn4DTd4Il3ANtnhk
W0v1BnqWWFdJfdEROocB2bEhJabEwK5BPoymcxkb4C64uN9irTqqR6zeIitQgqGqYmRsgj2runW8
lXqtxNeuIViP4K0k9a0y/d+CCF+fH5Ua9aoKtJ0R+B8h2jlBRaz+CSU0VnT2s+EOYM8BnV93d+xs
n85MnMzpYNWUkNZXZur4c1n+wu2iZah0jii13fRNgEHiy8X3MpDJRepq3334Qw/M12+U9YxWiQur
g7+pDC3twd0HnWMQuax99+Nny4WM9ZK9dme0qljb9z4AIrMbYDYAWm2j67pDF5hdQhshAZMqWJUr
tZwdJzmqg5IgPAWT1SnBoRw2uusc+XGpbb6p7ev69l52+Y3Nmo7uu48vUmeec4oSqwh2uveNtv+J
v6+WFG0bvUTX6qhF6iMn1sac/RuGaU9pnd1r6g746PTnFoJCezfzqrM7f6vJlXqcfUEOETYms41F
4lQz1Evim6peLKd7VKlVBru6NT4c60vBC9KMb7bEhJ/zQb0V3sO/T4T3faB9SSIK07neGonzRuQK
jQGuCt7HkOJLxdI0hLznUXSWBDHy/RFKgNpdbZzYzFe8UqyeFQdJHWCnRm5fFmanOAZbR5F51CcG
H7goMvI7anW45puxhnin1xMQqEt1zMryG/WJMNsV2vRkAUoRuHf1gEl0kFZlnq7eRdoNAJ5falMX
DLgtT1znOl5zPzzoU47pMBZHuB0fBd8YXy1slpUPHZ33ErX5pnP/1KPCiAm7IPHF//Zj8KlOG3dy
lkyqAcIuvl1sa6JuCLg4J1FOckTDA8VTHjB0LqKDZGzlccb7BIqxKRTaxnrgCcwOZVWIA1XSL5Tc
o5rmfQcQVKX2g0qEq7j74ik4NJZ7UKdcA/xiCuvK2yD+50hL9Voibh+0CIL6ufYgTPEq4/QwhUAf
GK57xXQhE2Gtqkhs0Pbs86lrjqrcTTQMtYxX9elIyuC4LPYzIvqF2vt2T9eO91TClxsifNXzmhAY
ioi8RUmonVOuAC1zNgrpKLgPHQgmse3vkjBugf27HR0VPt5CxVqFT3ZWL1u3/i1Ga6taKGlrO94r
rtgAePazOvc8DImrudjZ1lfAgIGadpPX1pnnV7E4BiqQpmEG9O8oSYyHqu7W6qvAddXGSqDsgktt
ALZQIg9GedP95FvtliZ/5oUw0dn4fvpWiOJa9JgaTRFOLBW/m1reMSyR1ru8of428Sgqb/qNMvmt
blih281KbwCO2uc5EDtT/qnVoc5Ky77DYl5IpzjlSX+1LfQuMSAxJy80NhwVikUa+W9EAVhN+jXQ
RdveRzAgPma3+xTPvD21qvWeRDRmeQmJ2qA2k7RO0KYODsUCXlmrKcphMVqPqgWa/oWLJVtmoPsm
YCDAg5n4eXg3wnajw1WSWSJwSaOPID53KfhnvxSOczNZrZUwd2hZ733ZnafQIPcDEY4C2g3zG20X
g82zOnXU4lALu26Ugwr3dd536zCjNeP2mDLnrH6ieuOIcGgo4vmETNbA44wiqi9xgOPYt+zgQe/9
ciVbaIGDBgyOHn5bGf2hkR4hlZV+wwgBBxiL2Ntu1xjD0XV/E8AwkPiVRvaYDoqGZPPces5PjZC3
JXcTxqFjqMr1UGYpUIYbLToiXPiE7Tmbm18ioiFFyo2BlrLRMC6OyxglETdKaTvoDZstZHdMJbKN
zQCtrVJEfyobSTvOYNtZ2O8S30dQFJ/8VH6nhfGos4MdH1vXwgUbHabgTnF3wv8dFzG8GdFBoPOd
FmUMKdVP55s9IAenoBrsXAPozetDGaL7mxBeL0wJPBE47VL9pYiHp4Er5FRaORMNZQS/tjkgGgcb
EGAX1faoysaPPMiM4fTg48yVUNRMnvFo5bjf8xGquHtIx+boo64tsbd86i38tlruHmeE2ONyPVU8
2nDQDggS0ncsbenZx2TT66656gYCQYzsK9E5P4lGVvYA5j5l4lNP5k9vQfFNQ+Zhk1JVmd6qBQkP
aNPCyHngONW5DGCcfFbx8OxjRMFI2XoauqbhIAxp6JWTTYrq12/eSqwPtB6TnD5L2r2pAE0rqvmA
AedgL9zPaMLuywdpLi1atzHBu1VJ36riZnTztCzafFjleuIsYTjDdSEWAj0gElNKWT/GrAgZ4yZz
8dCYnWbHWQg2FjbZpZmRfIkWE+QchKVv3U1Hh6uJ+uxA34vQVeDKEFwJdbw5fbcKtPm7NYdDhtFc
PEBmoej/MgOEX26nL4xMPoALcPPG1bMXxFcNgoXmjERKg8+splHsBkYiC1mPBzfMjr2egf+EPgxT
mFySKcIc7hmCH+ap3+EG+N4n8boAwTRaZsmsCcOFksuJrVZsO2s3F49z2M5rJFnTU4FZICni46ZU
Ak3Ph8uOkVmpsmB05xYnAsIRj8zr0x0pqCfZfuduiZdP4m9c1SFlnUmtERhEiMQfKbevzQWlI1Mc
AEYXjWusZsNTOj8Cw1zrnhXmawikNXJuxRKlBoKjV92OVh3rM9RD7JfYNmGuRsOgd/XwxxSUgTZg
vay8Q95nKKl0H238nMObtD50a16HlfbSMpkxE/+ha9DHKtikcA9ZnrLDHGSJVXabSYNvHGxQG03b
E/qHFL7C85E/jZLyE0nPVy+Gs8jJmvYsphcTpAkIO9NnmhB/ABN/Ofe2C7fZ+iDgtiHdh7bDavOV
S8igKBvoW1zUODznawYeOzfqv8IOGwFDUJM7GmJ/YcrXNva3Uc9QwiUBAjPztzwbVpr0X0kR2Kqn
XuX+yqJ588FRezj6qzIhDnQ27q2eP8oWz3IiG6NNZ45H0nt4ab9+cXr7iWn6L4Yjb+o5xqnDPMQ+
F4X5YpdokWfLXP4LcuyC7EPU/aPUWpqQCl7ogKkBa8KjvkitEVsy+CB1RPrDtFLHhEOfKbqGzBjs
FykIFhKN11BIyQqSq17r+gWWxPVSkxanyPzpJcOOK2XbO9ZPnxivFYmnA/tDrb06x9JYl0y5qBxj
y8TCSsODO5KqRbZeHAa/el5RW2M+Xik9ucGkTO108ZviuVNnTAhMqVKgsSSqCwzqjJJhG1hzB3xt
JYCAlOCmmli12UPQ1JeZ7AX1Lyz7E8fVhZYbRNS0JGdyodfYE1jufSTFOQEQhKhiv9RmgeNGqG+l
Z25h5b8GdrfFfnOhYLPZZnEHBXkcCqRHhm1aycqd82PtaGcY3ysMSVcg+/t8wMVc4LWLqca9KIZL
E1bNahI1eFl8HimR1YIde22pyxRPj+naY3JKfASRwMQMx+E+wpdTY4AUKvknU5uqruplIvSby/50
EW4QotrvuwL/eIne0MOFpKu2vhiGLZOv86BVexG6u6HAxccccCKo16prMO1PeruNIQfGr/3BTluu
sr5Z2pr9GAfuDnjmlAr0jOE1M+bncBrfg5LQYDtWfhbErxpdAz/cXGV0kIQEYw+jYSXo4TpVdJJI
TjZ2JhgvlyrGkG8uxuJZnewI28D0OXbwiHyyDTohzS3WqLeXATIu3FjB4BNS70MHWTVzewKAClj8
hGhg/9RTgroGYYAi8L6tBk3wPGzgtFSR89yNEgV8e7GM72SyGKgRxYHLj+NjBmqiplgMAKb22LF4
IIywOmIiQzw6Y0MbPgDt9fgWVfGtUdoADmtVZMUEr6jl1rCBapooDeBR/bk/WpuRBEKbICUrdu5O
DfmvF6AmmJoshHHLAKZYlZgdPNSUSX0YHCeoDLpx7ghlUZ8ecOYF5mSL/QWHe0mAIb+h1oHj1Sbb
w3mrpY3JdoWFOhYbRCvh4LpjjHBxgHQCEHg+p4I6NJdE2OQ0hxG3vecuBpXkljHtpY1xGAerw6MY
QuaawO3swJE/d+xPj1ZtmWACYI/FXygOJESGK96ynjdPZSbXGXeKR3HVuCvHV5xNUq9HHOo12+aG
zMSj3mbHmCu1Izg7qz/BQN5K3QZIsBX+odw0YuAIMNBHHdm9pbJJuhP2uujOQMpaz1Y/bbL7tSoR
1NINbfaROiOMLj21XBZa4HxoXffOq1d+/iMJnrfQc5WSuBVC3GKn3NnCP2EJtrInqQyRxwuXouDa
Dt7cgJxVj28V5duyztp6o36cOqNwvLynMJGoID//2xnlX5jiwCvtm0Xs3DJ3vbWpvtlEbIVR7GId
iMJqV37zM9Xjc9H8Wo78Mf3A/3ege3a8xWRl2XK0udPwWxG9awMLNIjByK018YljNm0FyLtHkoH0
JTKC8LEvvtweSqqmVY9cCU/5FK8cJEob3XNfIhM4im3eBekx4ilyRC+ripRi1v85CKfHmQPEwish
gGuE1TkPbzTWeTrgwxPm4wpbPnyqKjQyrk4OLmfD5ECnAc1+40P7pqtcmKpXrxtJIDZM0h0lREgc
QE5TaEYPAHpkxEx+urESYDORT2vQ2XkdBVCdjO4gRmiwuqN1jJ3wpQJdwVT82hiQSmSx82qCMf/x
lwiSEvZ+lF77lvTOPREuTSmectx9IH3BarSr+qvG+qFj+47YCzSsiiBxryK0g1MizM8c6hSwGr6z
yYwrBX5ENfN94SQHDvxxgYMNFgFW8ag1WJrTR62Ry2K0b0abeejAGGOMw2vq67JJXgYeZpWPAmBm
JBxNF8fYnX+zIn6m9glU8SK4nNu9QZIXp1V3RabYLWcn2/R2iAVjvpdULyJG1CSwmhMeudu+aZ2a
Qr+b3X1Oy3WKWml0w+HdyWATcmaZdnAV7YhWf9a3X4M/VqtGtoi8xlPs07a2xSkzjKthJ/u4Rudp
6flW5stwoql/b8im7YW1bzushCgdCWz4BUkFHgvnHbgZvhJtv51sgvDyEO64WePJMOD24BKSVswS
ocIwfVuGKq0FTEN/zHBCrdt+aTd6/a971NB/v3X9+JXkxrTNnTj8zBOWstDdNRxJch+H+JEJ+W2w
iY5MjUebkJiSWecS9RiTI7NbjzlZyo35hG8IhFx22MI15itn7dGri6s5UliUjILM1tsYHeblqAFQ
tw4r2t5XDXvm1hhOcwNAR+5m2hRknNCnz/plYIISTLAQ8Mct9PGnj7tf0cnHqXbJlRnilRDmDVHO
pe9hw9i4DPazPIoE2acxkJ8YtsPeGeYVW/FMC8CcvwWbwFMBM5Zd0WrzYiTUpRzLkxGwD2EWPWCm
gL1SvPUtyEe2wBRqZPwQHgOSniqv/K1p+ofQTxc1ZWPblbfR6I4kuRyKWIM0kmYI+UPg8iEBscUG
Y+mVyNFFIb+71v/WHMKeh7r6tixv7Rq0siEjq3VX48CZxN2uagErDH1A/EZckuNdTRbgAhALTMQf
kJ5J42AkOIxiFr/UQvMx0PtjQzKmwCCGLxdOj1HtI2sAFsF9xYGWsYoLfHqY/AC6uTGugyQCa2ZF
evCEAVbb2ldzyj/GkAXCLaf2JnMBctwjnwbC5KqI1oLXdXErbf1ia8fpcxFWOI2G6xrbsmauHkzN
XkYREadsXaP/0qbsIum6FVbU6OLTV5ZbsFJh9kbY9vtXCwse7KFXfO3NZSBKtsAFTwoSDpP4iHIE
aMHdslAmDkruIHV2tvDi3JZ7GoalHURX9XsmfI5VZdVrVXG7nIRuRB2NLKdiQjmZZ3XX9PAZ0yFf
T2JiYurgelKTt7AjsmDDyHnbEtilaSruoTvqScnFG74MkfZlVvaDUfb3drIA6XvjDdudGWqSAzAM
X2kOlp36us2gIH09qBdY4sDkKTZgIr+Z0VibBkN0EuZgwvejIaEjEwNTdifcb396PrD6ZMRW7EFt
am144ECWEYYkpncfSzQVEhARGxhljgex+tN3OyYa7UWNCCMcJ/0fdZFjNLoY8O51eSagZdE1F9pr
76ILD8wtgbVHByuihgmpYyaPuTGTROqeTOqlFhwvJdVEpNU7VUPGP4tGHDcLa8e3B7rKNzcswha8
SDOLE0Up0fTloeLbD1rzLjlrC4THgoMe7pRWbiwDcDxIyu3oPDZeuC6t9lU1nf0M57rWwLRvve78
VXgWOJ53a3R5sift3crNN4dLX609g3NblN03dsYPTV3/Us+FbU5TTyybKA+qzMtAEdVzi8jBbaxg
/+8rgZr9rP5tDV9oSfkOl+lQkovXjyOTk5r07kg79Xgz9Jn+PbVQlkT1olrS0tAPjbCwSQaL/pHw
bfQxPIxm+uVH0D4MaZwzHLGaitEgREHN076qomGM3znw09Jq55iBtszs/o2oqHILG+hZrVxHapRN
RYOpIcQYvtqMCx8zYsIVOc9n1Am+RDpiJHjXiEg0r2ZbvRdufU11chKEngDTgPCTt+shZlB6M/Fc
u5x00L5sPqtjEttWM1IJGuy20m7HZOEjpTipObdagwx3lG9Xnf0T9vpj1UC4AKooGdAwvBqT9HlO
opcJlpQfhS/m0AHltdZDbWXfZqg9WkbrPSYRDzl052hTJ9iX5RZmgeiFyHOhPBmm/psEeBzBnfDA
gPsnM8qnMsGkvJzGx4LNgc3Ck1emZyhE1nJO5BV2fb3uQvImpNk86CHlKMpkbFqzamOFKds+a+b1
AAaL1ymmiCXT0k47ljOR6VWV4/Q0EVUPjJzrw1vb69MKzmi+Nei2Aopc4rqsnRDDn5zMDyNTehsH
zYk69kWaXkE9124JPRo68H6YtM/RHzB6mu190BRkdvHH0VzZGAr2Z9xZoScLeMaa6F/yuVqptVdE
2dW0uE1sLPrQNea7KJBnRta/+gj6UnpLYriXUop1SVQ7Pyd8zmRwyavuXUQ4LvfwKAez/JWafsWu
53GklaZ9PrvFsKsHi5lSUt4STuVGd4GdgaEaC5tkYUzLmubJdrBittpL0vnjGiM7jiEOqmyujzi0
nQoTWnsmmFOVa8uUVySeTI5m3LOGZpck7QZ66AbS6NpycGiygic6htgcN138Vff2CbL6sfcJ76Di
g9B7G/OWDrh890ctuqUFHHiuuy4TuAbLU9b5D73ObU+V1tbmkYWybKdpE7jDZtaz11Drz2pntN24
0i1nNZvTrbO1F/XiasP2NHtaUxyqYXibQ3jsljY0jIZMFNVGQ7JrtHOq9uwVYoMCjR/RfdbwPgRb
Sh3/TZD9uLXxXaLTh3WBbsHu9HuSsihAZpw0fk4hRUhORPrXpWr78LxnAj2u1CFYl4xJ0+o0+mRL
0Q61ZtAt8gJbCFJpdbKFKX8ftexxLuxl1od7dcI2s/Pb9NnZ5GREybfSBty/klOXOKt+fI3hI+YU
LCSBLJMKotKU/qqfpF7QiG/j7G0nXkz94DwujyjB/h376r8VmsLSh+XkpEc1e+tIXfMhGoUARFEK
S9jCG4tVZdE0p2WJTZeihtWLGbSF82NlsWvq1r5MvU0BzP/zaWt8wPBAWbV8RVwglcvM0P7UcecC
jNqTVGPALyF3voJ33EeA+Uq2l3AJM0zAE9r3woOrfChbWOiB/JoEUhWuUPXh+dCFMJjdA7JNqffT
8+23BSIl6ZHWPOFWBUYTW8VJ4aBR5p5ouLbqadFk0vUteZnYIRiq0lF6m48xpAs3gP8c9GAiTO0r
5+jH/vv/37V6IAGOQvANNdh/7elfa0wIvFs4C7tNbIhk+q3DRC7gO/QzKM5Z9TU2ciuxvW165b3s
3qUmPkt/Bi+r1gEJCVbbf5ru9JGbaHMKhVUJ+vdo1SoIwqnXcElAwat0lWrN7+jRMunJgTIaf/bc
2g6d9lNintaYmDoHcJgjErjn/A12zFvGuagucwGXz4rlvtFwW9VTTmH5NQBUmhwiOH0r+GVTokwo
ifCN6avj1nkPclBREclfp/azZUYFBhthO5ITKdyZW6Svv4eZe3hQ+SZg4xgxvkAZX2YgqyNHD3T1
C2Mz+NjBkmwFJC4pvgxDt7JtyGA8SBm0m7qcH2SZb1tysqXbvGl6/ZdzgHQUC3HO1sOO4lvq2XPX
FVgLpWA4Wla8dxXzumJ4HdwAoY9PvkEdbm0fdQ5OoG9RIXG8NE7/1g3W2IhwgX4ycetd7VAY/rVU
ibF22OPtZR7UykHbQKvLg+X8CoCf4m4+eaE4NaO/qloZAcrIte45L2Hc4aYn3xWbK2zPtq+tR96D
dLIVV7xbNkdp9Hx5kILqjgkSRhMLu873eG4c0jHA8Wda1waQs5rx8AM96lebIe/Qcj4rRzuudQna
OE+fdZt/D21+BLvGHjyLvpiHIaXA8TAW68KPL+osSHrjNoz6sfDkg8lyzpkk2+R0iyLcYCtM2+l/
xdLaE5F1pjhLOIaCOINv7QDW1Su3oncdGLzRVyx0Q81zyvRezva66r111IwfdU9WKTIGpqRKVodR
q5M3D35QnIbQeKkxwuD+fFGdVqscVYlsAchoDeK3VGXY+tq/3ZzWhNKqKvTf7yTA1H6AxUYY7BPN
2qlvIDfkro3zTTC1G73Kf8XQPiGHXc+9tef2QaLWry2Kps50NkGYXhvelxfKv07IWw+gHg/GF1tr
aJK/gcYp9JNrYMCuJaAjiE22W/4415ArAvsZetYx4ETLXEZ01vDcYxyiUJ7aTcmXhBJk3FSJa7O3
NJFcdQgxgmPZGHNQWgfzcHC5KngpCUv4hwNFAc/U/AQuWAfm4GGnyOlEMnU+N6humH31LAl99EtF
4iRzxmTI4xicIVm1TU3L2VLajkYPxZuF1peMpSyt+zHl1CwZfdPSObd+zjZl7WkLJzEuPZ1B4seH
pGx/nLl5r6lrcyTmLFRa3Lh98xPoAeojNNbIWDfFJp8zPEpOST+eRCx3EdsyB1xjBUNHX+O6dmiq
5IGwvH0uyrfAqfV9THU4FsE+VjdXY+8HB0OBXGxyK54Wqv6ce+2z6FnfTkGa2tSCfsm/gP4Uf+HH
1NQYLLHIJc0mqHg11qs+rpCp4C4TQ1WN8+FQJ82+6Mpd1kTPdoVHMoiWTlGOru7CuQ7lqIzdux7e
LfyOfTOAqDp9YBO3NLX+QlIq4FyCz1TPrKs0AQIgCBn6dEgd/+rxKdNeu6i2vR+CfUTTVWjyjQ0J
qScl/J0BdqJW5UiaN3eBaqwbrYVyZdwYpeytUeDDk2I3Ay+8N97VxkJkvDTaDJ7iDIMnNJ9SHxke
s07dLvaesN6GKjgn4fxQkxuOLJKYD+VYypKzKmdbZsFFYpaZEG6SJg1AimDSgb1QCTuUTTMyWwgi
qHcekiK288T/k6F3k8JU8ajkTJP43iFTjBjYExq0BccMB/kaVuXZE9mfkh9Tqu+rtlsBwJPazVoe
M2oOAFKMImB6yucm93ho8Vr1im7e3jyoUKyCjHlKM2P2mlbQW6JhDUVwq7o4u8J1HHivro1VJeKd
qiJ00Gj6Wd9Of0tOCV8pTuj/cqc4K/g+NcNHNYQoYmepvj9CrqgJwzsBJVv1jQ8Feg4r4X2TGsBR
yKjyilIBGWb6pq7fKNEeFSNMocUpu57tyAm4ZJKzyodmj+/dRi2qtKY5mPJ7K9ODK7oTn6JUGEqS
bdTcQkJ8Ubt20BlkwhSPqlklrCuH1QBfcsyTGs4riPNL1RvB/QApn1+dITgY+XdD6eiTYSAK8zOW
2s6u0JbGsEVjK3sF75Up7p0g7fgZIJtBuRxzx/H7kSjvlqs6VBWd4Ja7wHTXjvwWNuRAUDX8DeeN
auD1RjwhojwqPKCy7E0bNAfMRcFwx2/VsJukFEsTvq02G18Bh61CA1Q9X0C/Vh2nemGoa0+Gl30h
7N6qORGKY6yHyh1HvnpdPRxPRUZzpJjhlDmdP31Vhr8tDESXAeNyAZDTtNYngtyNutc6XkN9OcYM
DTJHo6TG+cKNcQQt1gKeZGWYD2pu2vIIFVsVIexOs5MnRSewJgiXPHuct7eClrxpqo2a16sSGXYE
uVjYsfJYUZmvVWlqNPovesUF7t27sCAnFtaXYr61YX/rwunsWkDnORH27S/vXX1Pg9fsaHFR/KLG
VpF0/CRA0XU/yT8YG3+AyUu3kjcFtySWDbwK7U+dBU2uXSsZ95CigWbGYWYciYk/GgYIWUV2yCiQ
MjZOj3rnvwWnyLBc1OqhKOhdz78dSRxpGb5LEBjJqdgG2jEAOzQZMwiVfivZN6HcVQ7DYykftDg/
xwVEWnVSSsoBP8r2kV1+iTm6N9S1U15uMkyRXTljChUhxTCJ6qCQ4dmY+XfhJcc2Dja2Ga91YrCr
JIIyEuzwDQczGA/qsjVK8WKVRBYEnf2bhc5OHfVGRy41Gt6FwRIos/rHStGqjMPdTVHmmu53WvaE
OMkXX78osKEzItxZGW+pk0F9YcYc4t/LLJEKR1UoLRdEk5gLl2u/TORDMdufWp+fYCEcXQlhohhW
hY7zM0OnIoOblroXpFT/0JYGADhXLv0dT4L85LvDvvBLNmDuPokaKEFF+LxzkFWV9RLxuKcQRSwO
xFT6M2jPHFXMLr01h7V6MNDq/v2iNkDfLyOi5ZSx+VinABkD1gf2QvKSkKTBUTm91KDVMcunTrNX
pjoVgk5uVY0qmmytMgLqwVn5aXd29PymVjVjcyyFa2oauWNBcqZIz1822rydvQFe6vhqTuNf5M5n
6GtfKHaeOjhCtiX2XCH1gNMhh3DAk1A92mAD3DrsC66F48QFaUIoU+Mxi+yB1v6tESmBO671oXuI
kvHMDnFZ56r7KViaKTW1M82flq24egSgg+gJ+3+cncdu7Uqypl/l4o4v0fTmorsHWt5IWvJmQkja
Er1Lej59f6HqSR/UqQJ6cCCcvbeWIZOZEX/8Jj7K38FDkh8JHEs1DCe5VBGAvQwVKyM5ovFeLV6G
l2zjHMOx/S0LpZvymvyeY2TEYnjqAAmRQv0iBBkCS3YXOev5FCZ4HoRaE/MQL3AxbGZjoXiDVVYe
9JaFl4kZAMlfMwJGxuGCzAKgxwSW2zuL0RRPrOxAv7zeChd4Ks0BANaqOETc5i6bMU2gvzHwKW9V
8yAnhNaKCwn5FBTJZvCTGoDlMLdsgNUIVG2CEiErCZfV4+8SiBHmcTKEZJ+kPoExaIrxaIaHXFsv
8hpjwwic6xyP3kG2X32w9nKH8a7cR5F3HvPhY1SAXhyfcu3uIoxvzWFcITd40L2R+BLmJ8F0Izsl
NFT5wbskJU8O21vIk7Lk2VFqmpEuSD6b77dr2dpYv36k7aU5goDMf84Z6YP8tixUfsgi4YdOh+zk
3e9ebMBpzwz9YIUECsjnB0pHAmHQGdEzx8E8X6EkMNlgIYlZXntn+9mO6eV7qHu3MS9JcYdxRsY5
xNSGhJr4XY59p/2WNaHyaq+z9/EPtfLF0Ru2bhunGARdEFB7UuhT4zFeinvXqD+kcB8s8+iS+dKk
2daZUrJeuGXS2MmtNKmf86B7ASHuJOs66IhTkw6I2Q3xczc4fR/4YVCt5zyVk1ldY1uxk92mDdSj
XCJ71JhIA3ZlJXN97UPVAcrMiMwdG0aOviGl6hTRh0qZImRBDfdxt34xrY60A29VDQgcGdlCc7kK
aBj4FvSHz1pnX7RmhDGNTT/IGjiwOo+MOQPG/lIB8dCS1wUuAnMwYAORu8i9FX7TFEybQXoKJDVy
Bdoa3zrXwERlLFYySPeqemtXsGq461Q7AfWizN5bN187ofdZ0mBU0e9dVkzyyIOgV+xfVODdp5Z1
rS0Q3XjnmPERbvzwGHlaJ1oDxtO+ZcHAG3j6Qv4D+sAkpB6mjSdTWlt0yM6eYvcsZXNjHuxouMnH
mNvH7k1JSDadX/LlWHaYfl/Ythrgmd9mE0DJYrhRM8ObJUhBlg8z5xGfQv4qS9Ot9EjyOXihUvV7
BTxOD4P39Z1plI/Kn3Y6zziaghKQX6HoqNDrWVBWoUncpgvSR9nfGJ54CW4jNn1iqULIsdrW6Z58
e9rLZKTLiWce42uGVhfZycP+iCE9tHh50xrsD7dq1J5OuIdFf1lgkcWyEalq21gvVodlCEUEq00+
tMz0pzJeT73OuPtHGlrh+ZRlfCmZtxhlvjWoyOuqv5E/B0D3rKcCPNGib3ApZnS9Pko3gjHtfmoV
3UN17OkBdK87zVV6LWxVGmnwNsynjqQ0ILlFXwA0x4JhfHfdclFke8eyDIOJbCMMinIKL3qQvZhw
VvjnU9g8Dzx3LRMoWUx8CnciCBuYrGCbkreeO+MoABiPM0qu7KriIynHvtQcpQgo/8SGcdAgK5gj
OFKawhxN4oubPdPE99WIC2R9ILFMHrdQ79BlTjeibOtaxPmNepAHHlqzwsO+5ZbiZPWRQkK+QhSw
m3nXBZ4dv9qzq/bgfHIgFQiX+Jxl85GSJ9HE+n7k6Bv5JnIQ+aW+FoZhoxGyNKQbKMomex5l9ktp
cj51z2nS3JpUU/LbgfXkOsZj4WcXE9wbCiDWia5VnylNM6d5rRr/aArSpw2afAXf6m5hEJ4zmiw5
ep1O/dELDfoM5v6ccyMAULvEImoB7CFlnhyEEAygu5ZLKrQR+XytSZkpy6VikMc72Yl5L49oCqyp
U242dA4tRwzQ4knaObZg0VjJ6pV9h0L/XlZpOZc3Nchcz32Ws1eYpTUqODeqPsoxuM3D4SYlTGPt
MiuEJ5msSlAQcwQ8geKxlqeXxcMqIP37jxZYXwKbqQKutg1s1hPcyz6J89n8kpbsUwaT/hytAlsw
rOflYWy/tAlj43YqIOVQNrGK27H/0GMxtkho5ZiVTySfwAI7t9xgeXQZFckJYvrlk8IbRJcehnec
Ue8XSflZkbCsbIRunKiqpg5KkbSUC7aHqMHlOI04JW1SXBKTAQDEIAcwhpdmLyGrhzli994SZmqw
yzAdIjsp3OXszB27OhdxdoYJD1V4iOzgqpwBp/70i7uTbej//pOgY0BHVy/vwZVpKZo8r/oZDfib
rOJOD18xvhVhRYI1ft8+ovYSWJC1URLxM0bqIvUlxxlYCS2BNOkp+QY6TkV+erTc5DbW5l9yb2mN
T1Da9xPF4DJ1X+443egxti+0Xzk9o6yAgfqHsetjg0A0iwlm0ui7cyJoZN/R00gaNfXi9vkHiPmN
Ewd/fhdBPIDjaTB0425Z1YqwqHRs9mbkPiQm0JaFJRWe7HgKMrIzgh95ohaF+E4WmhGcBHz10vJj
dsncUCC1rNEQu6GN2WEwIus+5QTg8gt2KQtUrr0y1R08Ic9a7lxKR9TEW1nisY+FRYMBqZyQUjFK
MxfG/o38OthXthS3LtAn1khP1FBbG9S+BIUXfEY2r5ImSo4swbtIcdr1lGcCRwvKIi2zgMkix4ZO
sgooIHMNnqecmJxVjAuRzpLrovDuY57hQXZLxLG39y7kdUKgAE2Icv261sisneqXQcsfmkxhAZgY
n87sfmYe7mCdq/+Ray6bZemkp3ao8ZDqijVt4skpkgsNLLG3y9anz0pi4xop7Rdul2Bf5n3hdk9l
vexHOz0atveAHfhNkIfFNurwQxvw/VoPZU1mFLPIygT+1cb42DXl9zJAPkAB1glV7Dw1urnRkiQR
wTwIlQqAvlEVqAA3DbBfk0sAx4WVb39hK7xpwDu4hSvq7wmPLiEMSv3MopT6ZxaBjcN5fVMhMBLk
PlFzQMNjnMCL8djY4luDuWS7HRtCT2vd/yr6EIcQnyZP5Vid5bslXe6SMZtXUWhc27AHNB4bOUNU
jvI/q7A/gs+lzRvT8Nf1MD5FBtxgSo7NVDonwbGluIeSfYPc76InPtJht16LhL7mfskXaJYCi4hk
JxURTxzuJnt/7K6DYYaV52OuwNiTTbxyzC0mLysqBvlW9WKDNEp/0KxJ1+O/cCUTK2nEGLHIGqcA
FTzbNZ7Dwjz6JJ91QD8ygzEbc+vVL8IslOETfZxMGvBkXhu5+6tzCf7Ubv7sf6CA+2l88yIvJkxe
u2330hfI14W3ffhV/aczZGWOMGxVbmXxOxY3PeGwmChlsmZAQxqsh2X8XeoyhKrxNOK8oQKmvpK3
bvkmcjbI3QuDeKWPw6r0/sxVuEMav5Wby+miT+4FJb6PIr77ljtMFwNBj2xGVH+uS3w1KoSBoVrl
5XsZBTUzz4HsanlnU+knx2iwE5ALXKq18a5msCHlEadlkDC4ZOrKjpbweRN81CKIL3Y83aaoj/N6
ZoAiAjhuzuAuCLvxjMsYicfVtiRgWFf9aWrd7vdy8no9e4t8H7vtHuQ7drXzHVoV8aaEbEVNco5w
T7vyx/IJb+pLHYffk8/1IiQGDrga2j2IVYzIIGtI47FOsV9/RblJ55MWx8nXdLJoKyg+9r10qF4T
nevEJKcxmddRiZi5n081UJ5rDx9FCNBd4RaSLZiEqPQeZ/PvPNYI9RlwTmoDYk/aQh+vnCo7zRDk
yKm+ThawTg+qDO6EgR9vEJrfje7yYCV/kgiHxuFkus8O562IIPE5hasFsxCJDtusjbTVD5e9aro7
ufSa3q6hPJCgzEXv3/2xODmYNMiYSzANjpQoLDF4Gn9ndIUzPDr4pviNAxqrPcpSl3VHKVSrAZNS
6mc1+ZeOlqHwScIRJXZaR09yQeRtQ2DKgDOG17VHNHJOzbiYKdJi4xPPDcy7O82Z7qdmuZYj7Hf2
6b1TxrGHFEF5lvO9A8GXuyb7DwOAw0AU1WBiLQheyOSDHok1J2sSlEFBmeRcll1oMpN7HMsOYEvQ
LAPRthpk+ylkevMYHSy6WcNQxwS2StjgGi4DzXKezpY1kXbGy7HhPDS5RuQ8alx+2wTkqKjOKQJZ
mJ2BxTvmpoOTyiOaJiFeqUiyIB8pGrAqXg4ELl3xYeAmy+qNTB+nHaQIBTmQw3mIIkgJWFsxM7y1
YJ4byYfl5deqcj863b4Q+03h5b1lKXeLK8Hhu211+nwqAqNrb9KZcUQ5HA3OAJlGVJOCFA3Olcls
vJtPfaqla1KMi00/dWghBtQouFDeoWDYVWP/Pvv57ejQhFFTx0n/p6GsCcLUWruMP8Vuauljmvwx
f5J6WO5QGHowILMXUXoyBwW8x/y0wb6KwOMRg4l8vAMmv8Wskvops5/iBmBMS98In/qxBwH752VH
ONvtRI4xHT/ZF0mRv/d1SXu9PCbQl1k8zsMw+DfuGL64kGomhmV2ON0Nil2fO8MGEkEub5kZgAjO
CXfJaIGsx2ejT14hY3RL1HBxrA+nb988KULZsZea4msGJY4nXNm8CJGnHxnjqkkx2ZitJ0vF70Xv
QST1UPXa9VOfszh9oTrVF1eLLr7FQtRFfsVKnzhDIk/7o0EKCRIDHZ+W3+CvdsJeif0gCq5Sxbaa
adHWQlSxl+sQZNCrq9Qk1GzkVMcIKsT1tOWgw+58G2cAc5ieBBDDErRWICGBoOhIml7TrP6k4AKL
Ces9DJHjjFmRxRDGC+YVkaNkV7FBAvGF6aZe6o/SSJFCu9VuKotzS5tot1oCyzN5qMLhnmk5NXuz
x7LqRzy/08JcdqK3gho5XYnvjK5XT8phxSyU0kUe3qmS3EjdN0gZiIuMKjh+mUps3+NCLEeG8isa
zK8k5RFyMmXxuHYXt54h3SI5GlIQAGzkeLKRgOMr+ceF3ItBK9Y/TObKjfJpamFQTFfE5+wyjnWx
Ny3T9M2bfQiHP/rARC1Q2Ce5eplwx4q1PJxk1B6TEX/kRCteIIKiWZ03Od60fI/1whVq2S1EwDtP
at/yQLZR9oqn+bZd1K3h2RcdbDGy/LPDEYpoiMXld5/F7OzkIAks57vuC6zJVM8BgRMSstEqdTdj
mx8T7jKTxtUMOaxmwNq4gHua0XPiJ91TL9wuQPY+MKCmFGciwF+mBcFNqJCnWwKS6CnUMXx/whAW
sjsHJ3PxIR0k9307PBQZ+d5L2XDtC/1l7JbHIetp4dmRxxajQaY6+Uq5tDo+NQYE00eAC0XS9Bzi
kUtBZ4stJTh1JJDUmYnCMUgh32cW+qji6ORZso6q8V6ukx81J6sd3qB6P2SqudPrDFMj0LAe4kmb
Y1+Fp8SwzN9h7r0yNDzgKXNxoNrZqnrtezIUuV5B3V6wuHyZRqKdrSreWTrqXILf16pjSzVq5raQ
CfezzvPlUbjhcEKmcICRvZbMt/ZQgpdBgm1BuVyv2TfGi13Co+LuHsImePM56MMhijc5EBz+N6d8
BAnE3KuDDA154TBzJ8UGIXKS7WTq10p3Lj6eUzly5d7PTj4C0rghK8shYIwo9P6mDZnnZLiZ+y22
0Gj4HTDQqWkePcSiYgFoYH1JtzKvurKDp6/dqxIl2dSNGuZOM8dDW9zgyg9ZrTzTXu4LuGN6F+wX
JIBEfL+6Dv3oHLVA5dqPnVQ3dekD4ymEb3F1ZyMZgPeVnc26ecscHykQ71nF5l1FVe3mRLmGWGvW
qf7eKCbFch852ivkHsV31JfOWv66wuHwKmyS7B+rVDlYkIo7XBKkMRQTavSMJ5SZ+PDhJNlL4NmY
J2FSnDsd/GuvgEbavUUZpYWyHkZYwxm9sQrGgIta74DcH/GW/tRs2G5GbWCkWhx7BBGxP5+0aD5O
fbtDBf1Rk4NSg8IO5qQx1fQwCsKNMWBs6GMWNVnIDvTGP/i9fatKc+UMRgLIgtjZ6LBlKt+NIHyY
QrRGloNbDsS+rKcC1s6ybc/MkrKFg7XwL21PWnqV73wqCsK/X1WgowDxTnENV3Bogvupj75dWgHM
ROFiwACIK6ZaSOow3ik8JjQRT16GF00pQ9sYHv/87SgsPXLE9CpDYsQhjNMLvVcx9lcaSZD3hOlx
uBgZD3xVfdh+dMZn7z2lPWTJotBghkrlMb9U+OsMQXJIW/BQutmjLn4jTg2lGyl6CRbZM0BSs1ob
1fRksnlIqVahGpJDM0EHJWcqI31tdB5SitJC3XdD/FUO0MMWzBzCtHud0dFETX6s7W6fWPNh0srT
FKhjnCebgREpXh4+JxRRnoy0GnREA1Tl/jACTyBkFy8NJ4flzqi/+QixTolN5+Rp1sswpbdkf2/m
PPz9qLEGAQHoQ1zWCgWjvvqUZ1+Po08R/lPRBPy2+BD4ebTXQoiGRBCIq4CD9UU3a2vVp9tkJiUE
WdOQuVwELM+WYiMevqoZHw29uvi5vzPnZd8jIHUoIYyOmBBwcSQgFXrYzEYZlRu3st/76j4L6sPC
v5hGqJwtFiEJCiiHElfA54bjXFXjGbA6MAxqLn5HpqUory9u0KEobM+FzJFFz2/b4q/ggPXE8a1V
9bjXZqcySV79rieb5N4w8k3RqBUXaXDjo0weo3H44qNJ5AY/LHHj5U+pCGPmojOjFNSYYlyxkmXl
A9p5y3KD1eCD5oPSdS1dqP5LIDMp/woFPoHFUzc42wD3g9jWISHLvvJdOXjBdem3EThoR77zsV/3
7o8ADC770q/tP75o9aj/VCMNUN48YKEGlxk9yFx497LMmO9Qm9ZcAH7MRHn4dnFKsbeIuV5iFWF7
J7EfFEcRrM5eMZ9x2QqQ/f8ZSyj0vKvuPNo21rXMdK68BJvIqcakwt2UjI/gDr6PyL4aOrwEpRWs
uT1n5cqNxOwk+hYPDEZdBxMCjyyxBd1u1+FZw0EAkrEZgJd/Lz3MBXqWGJsmaIp3Gn3mrIUky0OI
xxNB0/WtWA5xieVVZDFOHhGhTB9wDoPmtXCszIyTaAjMGwMQeFm6p5Q2ictmtQwL6Uahna65iZrr
X6pRPQUeQ9Ns2QTYSFTD+LgYxsnDYx1ThyFwvxHyn7k9WxmaRHy6NoXE0ljjlWQ84yOhd/pqKoxv
x22uxW9fbJbkMRCz3oT9YHLmE6fvp7xOwQ5jMKeRb4qVz2mhkFom56cN0OKG6cFm0ikbb5rEj57q
AS1uUL1QyvaYD1T69QRFLaunR3HbM4r5zkSOLO9lMRKXweeNF7yVwLXAE6iC4MT5r3o/HCpj3Iv7
RZTfl2W5lme1M6ajuACl+EW6+Elyu8X5pYZWFNrqro27DRcQBLOl9AsuKQ4rDQ4cXjY/tC0iZnka
sym5cwhDLe10K/4evw8r3w4f9jvQ4DsS1HaJNx94NOaYSmiMW3gQI6FYyVfKFEuO4aZiu8LYCAIj
xLtyj4HB2oRjLcoKu75r4uwFFPN3aYxod3zTPEgsFQAifjbGZuS8wFlDw1QpzecbceuorWsH6TvS
ad6AOEwag57yBkzo0oAx4wS8kUtkcyCIy4psr81kfFJLgQ8Rhd7B10JOIb+jI52CyuNeo2F8T7BQ
Eys3o2527jie4E4Log5kEdNuYcPMluVE8TMqok2LmMLro5Ws7pTjSjiiYkUpzipymcvS3fzeO9yV
MBskxjq+Xtgu5LJnqPXFPlYecm3qbxpAX/EqyTpyG139w8zebdTvcVnciDe6FCbiTySewDqulQ1L
qTezm4JHG0/9LRvZleezXxvRddJ4oDbChdfoTtsH0OJUm9ZuGN6Y3Dc5ieTTyvWncZWrpZj0JHhQ
LlW7afTnXOL9BpRsAbKJrGdsBInH1c2XGnjeQhkn1qo2kuyciONy9rBNc3cMVAog1NJ2afFCJH/h
WSNg2eUmyb5mkPRpB8ivEoC3usifl8i+lgWOPuuQ8PHyUW2rqN3rJLBqPncliq69zL2OnHZNwN3L
6JM0MCCLM4m/fnXb8bHNtKvebD/AGNhBb+JCyUQs4eDwYcQLYiDLbyyyB8/1d4p0eXoTnNFCFqFj
E8eYpE98rHMQej95Fm/ldmJUfRDrIc/sn+KxAKAdJXhsG1ILyhOT2uQY29i3NBkaafG9wrSFkNY7
QDdwPTit1svUa1wNhwBD8zZg8mJmtbCuBoZpLG2OvdgrztDon+r2B1bihwrNdF+06VEuSWewiBzl
P/ewCNQI7Tkc4M0Ay8Z0nGOsmNV2IzhQgkNpH0R4gxn1Nhs6vm2b72dkh4FJOJBWslv3w61ptL/F
cpI2IdjedFeO9WEIaI275FYqtHQg9Dghfzy0czJW4iPpx5ueASxTeZhr+DTboOoTVkqEdkGlk3wD
+K40aSlrc7Gy744IPmZbWC5YO9eN7nw8zywv+DNO+l7rvDvuzZRCCLayjRWa19YIq7ZjAMM5nZ0N
U3sfK4KYbQOfeXLW4KyTJ6OcvTXY93jL3fZ9hINSmXyaJRFhU2Cfda7TWGsXZzBLNk0k/9b1YGaH
yZ/fy8w4Eri9dTHZTDGPkn9r+f2xEWm6YJOkh5hTdVtVZswUPD2MM+78fcIj3NGANGW7t7xh72B1
JYdVb5MdZadmzBGsQbNHONWVkAjGVqKyVwQIsBN5ZybCkK3wTJv6dFMlcXvFzsaGe1mqBCcgH5uV
9kdON0trxeP/UCHJTiNO1kbTNyrD4YD9QaX5RUuhtWFx6pTxYTHGarP0ParMBiI/hzro6pP43rtD
81So7tXEXGmGVg2j4ZG9+pNEraOrUDElEVwKm+yBJMPPgHqqwrvZa4lgQf0q3rTymzI8VBhl4g/O
tJ7Um3Bx981io4Zq4bMQv3AVshXUWXQ24+aupMrX8dObOg+fEx/NsU7QTDnk57iJ36cx20sVGmHN
3GG2ZGmMo9Nxn7ML61wFRjDXSSRIkiKOUZugTKRd9xxHwduiyptliM+OO+5HK9tKluPioxQtLN5S
JLCR519FkbVGtwpgL30GmRgL+svMxlZgeiL2D/m+ht6Zd2qxCyxdZ58UNHVYYbcRDG+eZaYm12Ks
lrJrdYR8rsSLvkHka47hDZyODdjdJWkJtogz2itLRdeVs7REjkdrW6eqtcwGFHSGGgh7ip5+rS/M
TWuENNR+fW1sHA73EKFPQ5prbE3hrquN+pJ4UbLG+hcRfmJsfWx9aYTu/WR8bPwRfZu1JgEP0jPe
ynlevcTcnZnihNMGqxQCPFIsN6wlug6xE0bOi6kSBs2Pfp7uHfJQAF2gocEDL7GQL3D7Z/ROJUW2
w6znfNag2kgCKKjUnfykdwn+cfP17m7Bn6pm0WVmiCdPEm0hslxXGbrIQuUI9nJk7Ujb9lrjb3M3
OtnN8CmO1hF1Ai73HIDhDtoB1pLxnUsKvMeblIR0EyKEXVQY6ASq5OuY8KOWDUWCe5zaZ/RDspg2
Tj9MCl9bp9s5RnSnaGqWSPyDczjQEz7ulZV+m4H/mS3EIHBLkAr5CxEyKJiv9GRhf+3nJ8PxaNX4
eLo9vgIllOgPhufZjdGNGVhO1IDzmZu+u3Z10eP6CknrpobHMGOVEmTWl9vmD9hl8zykegx0QhVm
wCAkc6De6fjJrPRWkCetybZG8z1BqQ9M4TpxREhWWVAAzbjsopGjjsi0r52gx0Z1WN7MwHjQjRRH
XO1U1cuzyQFDBMh1UAYEP8ETDrFhqIkgNN3hzvJwSs9YwwzEYzqr9NvHAoG5iuNd1aWzl6LB8B19
ZerGEWutD5jSjAisHuht2AOoHbF62btqOjvEpijW/9Rqd2nOyRrGbyMZoTyVABLgLUwZ8dbJtKPH
2aVVn1jgAW6PLjsr4/UoMDfRiI5FQc0Kkokoi9m5d/X2Y8YgLOA6M5091zXhRnbRsF/Mt1NGjFPG
xxnqYc+1wVMA0maamNf53J3HhlYaWd97UisTt8Pqgk72bLcWBo7DJXer6SqoLUQu46orjB4Ya0L9
HVtHw2OE2xM3emX4zH99t0MdHdFsc4FCwqDjODqVNIWzOIxSGM20XvBkdobuIcYSI6nooLUGwgRD
RWstik5W1B1KMpQ8dEIby7LhEDptz+TD/LHxWN8VenldtSneZR7FpB1kh054DuJSpXlQI0ooQhZW
RsvwOo7zt2b22GFRfhcs+DFk9KV5zQOUZxJmC+SI3YK4zZ1jAmTd8kz3+63qGXOt8ief+9eJQXjG
zjiEBE6ZenflUV5FrBtL8g04C1zszGWzNQ1Y+IIR6r3xOkUvcu1LX3/XFGQ+AnDaCku4kRpOnjuj
xhxHYowbKzwteN5bxAvUeOGXMe4fEgzsNsGHjw5l5Y/RRRYaniczGzE8WTXzBJR+QyvAS7Vw7BvC
a1i396aOf6OKjz5aVh1qvRXor7bSnyubgVhu4CYY5eVV7ja7wAZk4jv9+GMYwur9kboVEuNF5fBU
VWADjVvjfWjaKwfi/hWWmLsmS4+t4a/Et3BuQGBw2+fqlGhEDFe9osclFKlfe2AJeBtfFUxlkiI+
EqW0x7r0QVbZgM+SLdkDWXaXKT1aKy34NGb2z8C/rqjcZfVKKtpoBg9ObL2qlCDdqjefJE560Lud
y4HHc7RrB+KE7e53q+wn64bwzWM/aXccF5tWi27lJ5YYyJJC89Go8EPITfslTPxrDBMybPvwKGEk
sM297rbwtYfB03atra3T0rh1fRQ1br/TVHbKrX5bDQBlQE0/FY6p3kA/p5lv7qQ/RZN3mRp/Ac5n
wgeeS5eptt5IFZI3w30yRF/QcmjgSRluWZ8mPlIeqbJVm+/0eaxXSpzv6i75TnFKdvgKuIvBPRsa
2L9TvzWd9gNnvZFG2teulNJnoBZGLET/SKBV4AWbAo0ztUF0zuFvmUbDho1+jyom/CDul7la+4hV
FsOYuH6Wz1QPCQ/YnF/5ygVjrUBLi5pULZeHu+zCu9DFc3AAnyH0Fa3hHxj0jM6Wad5H+nDGajha
mRUeLNbkQ+gpzcfFGR+ciDUGzdZOXttGfwpJQ+un+rZhTHYooggxKZCXjhUTIjvS0KCDFbhoWAXw
FUYnVg7zZISoS8s089I8q18kiJNeRDveA1S4itnJYLjPbYcUaTAi6PjIV2ZJtmoIKiFt6tRnww4O
HBYIFk2VGLrNVnVqHMy1uKxzFEM6SYaXOOqO8+A+yCulEkaMo+9jwvmGVq3ew/q4RAEDSyR3e3T3
z2TqRFfG7L4hXe9Rqwa3Rk1rOBRfGRkv4AqhvrIQ2TWZNDBGel+V9veQjZiEQw0aAjDGqf6jYiZf
QT1hNxKwB4/ceN1UjzAWoqsgimCjYe9nsbDZso6B5z3E8/yDO9JXPuFW4uXqUFO7jEP9RvLWKVGY
FlTJglCqP86kFoOHRpRtjY2T4zweo6h4T5by1PFeVuevYg1Vqx1C7+AIP8hTWFNnkaQGydrB6dYi
tiK13Hfb8d9Dzzq2YdbCyGwKvJB/rwu1+8xAOsxsZJ8+TJVFj+7DhP48jc+Brd7CGqkxNDEEyUxO
PKVtoPAHtMEAUeOE+FGczg3bIrYk6O+nzmRCTgWZurAB7Kp/mivYZ05hvc0+wB152FJAdRrKZFnl
teqEDl6eg6r9DIfujz6AEqNe1a/U4D0MGZPjaNwpi33IMuPXcCoPKnBHWoT+2Duev0qQjlw5gfll
aiDxphu3m6XwD5BZXyWHnRi4o0qyR1IiH5vQPOUTjFWBr6zO28bMcpjGxjRq9W7AMTV2U3NbENCT
0kFgZJggJyPMLRRGHrrYiBpqGaM3TBx5zAl9GtS1OTiPmVkfjMGC5hc2n7D7M8lQhs+DCWKkQJq4
DFVWfCRFcm/XVbgJHOKk4LkfiPKBv0BskKXYNQRN9ZoYvRsXc0QfEJnta8XGd6VN8XMVDU96sdwp
XduYRXj5r0yvOzWPbrizB7RMTgwma2Laja0SEUvLa7K09wnRnXNRYuow7i0EkAPdYGS5NH31RuYF
jTWf2ftwk/l3Oca65Lr+syTWvwQlmz2LxXDsbK95xXVhze7OtC3EjP5NWMOLpULw6ulYUn3mJtkS
mjWiasGWF0gCh/N6LZsT3dyblhjpSvUwzgh1vEogjWHyl60HlJhXozdgUuJH7zSgOatvOgZlaTGQ
+3By51XSxpE5sSyakb0qSYiLIhnKmNB0+5ULGdIZgpXmQKlaJjY24JiU1AP0ZCnjxeW1NFDiW+Fx
aYgXT1NM1GP/Devk/NSUJqYWZcYNSO9jjOIsnxjNNNmP1cAktdi7Yf2iz85PXku3CfuM3aw8GEBM
ZRYADnXRa9DVL01Z3g1DC9y+d53lQ1VIUCUu3TJxE6Zq5n98BhPVmvjS62QguV75X3bMH8pDE0bJ
ja3ac14BQrrz3m9A3he9Xw+O82qNmPjaZvfuOdo7zTP+xjPzyDJJH5Qz3tI9sULy6EmSRIucAbOj
+sdAx87XqU/wsaCVJMGfrBo2zCq2EfXfbHxoWvlvonr/JmxY/8vqyGpvshmiaTsH+BXF8ryO8UHC
5tJ6+s//+B//+39+Tf8dfVeXfyy0/wBruEAM7dr/9Z9/9wZ/ydGOTGbgfs0buNVAAxtqCMiW5LNy
c/ffRVpLdvU/W+F/eQt6hmTRtSnbG0knuFr35pHSsSh3ZYvk2co/dQWBwcvqVW8nD5DWzp3jVwcW
9Kee0Utp5XU86BkmWNqPYy9wGhKNHAMe/8ApvxZ4VZiQfvZVQMcUKMxWfIqr9lg66iU2qtvYyUHl
jeZZ7zlCsry7LXWQRtqs+qronKekmAlXXjgti5XWA6N0nr9O82bdjcPTErUvkRNfrILxR+kEsAOd
6s5rLUSZWMDbPlnChDx4uCh0wMeInObRebcn/8PPmXqp+jkGsfWy8TiY0WNVEfHrPYRLeqtI21j5
rvUYF+6hzuF2aIg1Zc3RRTCpimfU4+R8/uvbbP9drLTc/68PWPgRi8H4rxHhkkOGabJncqJvitB6
Ca3xfbG765QnQc+Bm/OiIqLMQ62SMiO9SpvK4ezzYS8AyXQEQDfWBPTeJDdaZSHWxFLW784qH7+t
3kUHi3Ks8UZuLr5+UdtHcOYr/E7gp155Xvdsq+DJS5yH3ivutL7/Msn1WfCPM0ZUmK4b/KCTeTYL
q6NwbM8ZgAIund8MdEjXae9Lw/+j6C3JEOHp/9cX5W9iw/W/XBO6QtIXxkJjhJdelXqRwr1oaKMx
V8dj+aYkVHflD8HuX7/b39wB/S/R7qpwlKpg6u9cLydBQ61HBygrnvtT0DWb/7/3+Guo++SWgfL4
RpLqMMAclSkPfsFIDaJ/8zgbf7NjmH/5HraL5jIFstp3xvCUuP5Di9GyF7wICDjPrzAhTHVLaFxW
xkAz+EwxHzfULZbn//o7mhK0/s/2k798ydIK9dHR9Wwf1u01Y7WVb81/pgBqlx6a+DDz5FfdKrV6
fHqrHLP5UAoGHi6XHroaaB1HUmHtqXjM8gWaewiRGlL3evK9f5PhbvzNyjLN//dpcxjYFjPk5l3N
BFe0C7lT79IEvZYohhiBVRgVIMGBYRh2/XHJ6qOncEGGxtqBrwpnH/+Uq/9D3Zktx41k2fZXyvId
eTE5BrOufog5OM+k9AIjpSDmecbX3+VMVTcVxYjoLrtm3dcsH1IiFUDAHceP+zl7bQmYP/7QNPlw
vnpo2u93FKfeYGrwL9aj31+Z0pWLpkCZ2oxae+kY1HnobEAERBs+NTH+IIVCx6+tH5oxciA/xZ6p
G9o+Vnp7HQKdc4F2YGtGpZcuZNs3H2SDL1ZMnCbQ3C6VYTwU/Arko6EXO0fzIOUM8kFWSM25M9u9
qwXnvkhppAIO78/j93lo1DSZon26T2ztgZe7jb32qjsd6Y3ZfdPRPA7juUbfJXdMUsXB9Udbcm6Q
lXASkktxhYdE2SC4JScC06HR+rjDT3dS1o2PDSoWtwZc+JksgIVZjGY94YgHZg8HOLLaXGT+TUeB
IjWLbeie5UpzcfxJHMhJtb2sI9fKPje0UFnTbLfoXQUAEQVmnLMZHZbPEOIp2+Lj1zr4XffSg6hw
8Zehm3it0irBn85ERz5aX9XWe5R6q6qzLpiR7BopCSb2Sopkj1/5QED+CHCfHnIR0+ZjhTE+wpgD
yN7RAJGmihNZhU3H8UvIB/bFW6ftxUoFQ9o6DYnHlYqnJwaxatpcd9BHpIMeL+SJ1f3AC/bxaD99
Ew1zFq0qCwUvgnqF1LyvxV0fmyc+/dCX2AtmxTCpvVU2PCc8D6hosG8sJvaiKocm1WhdOcI7sbYc
mnd7QSrMClHRL65Qn40ubbxj+iY+8/XuPQ3GjVl7NAFa7llPTf748By63l5govs1g3Ukl2RahUJn
XMWgQSNOfkad0qR0kBn74Lml+POvTbmPTeCngQpw6Ql8hwuWTLHWh5AlazsD+50Yic6JixyYDapc
lD5dxNAVLLwmZgOFGLaHQ7RKoWWkEtF7/LEdeHHUvQmRWV5l+TI8QG2l1a1ct1D9CjGucy15PX4J
+YJ88eKoezPBVjBumCyCQsNZAnVNKRp0xYnF8NCH7w17nPQR6ADPW0vTDYvadpMSUf+VG9fdvTWk
DSatrEsbzUmlnjsVXrptKpQT8/XrkaWO9PvIUmRTdAuPxbXj07+FGxFonY2OUczxe/96XHVXBoBP
E0cpjDauRp5LBoIC3xdLFt3GKzFRWtAUdOPHL/N1PNFdeflPl7Hr3mF1mbz1WMHtaKwXL++3nKxf
DtTbELecynn0r7Mw3ZWP8dOFvGzEOSSkTNin/ZnW08+NDYbp2yVNL92L7idPqpas7Uj7nofqrfRW
k90qg+U5H7LyUNqETBOsXw2cl4bXbDL4qyzM4SEjc6KG2M970SC8Bk2au+UD5JEfReNedHV3YjYd
GvC99YM28UD3I81b1xZawFgFVxOMt5Zor48PhS7fp39+z3R3P5ce6BNuzZGxUOhSTbVHKZvt+zJY
JJPhYZFg7KR5goOxSB/QuJ7nyOxoCX0H7DUfCvtMhVAdaRW9Fq49iyb0WNJP0BjYVBkcjhy/zUMz
Zi/gJEWijKVCaVqkiI7o1OGEpy9WTVbuegd+QOraJ1agr0MD9c7fp0ypGo4ZJJ23DjWKgkYQvXWh
+S++vXthhw6eajIAdCJkiS66wrrTA4Xm5uhE+npgtjt7kcehARj5NiZbkMsgPahka0Wy9LDGYMF5
jFkCRtV4Oj4gB+alsxeIPCsRat0yIGUOfbiq53Uf3qaiP5Fx6F8vzLqzF4lCLaCo0VvuGjwUMm0d
BWo72siVp34uXaZaFIt2mHLEjP0C+/gnJxnuKokcKHTlsgH2nUqNYF2lsMySpp5nqXiRUukc7ruj
25eG4qYrQd//IPvg+tiALyDVbtLFq++uFKc+8YYdmFDOXrALVLXLQZq568n1Vx4WbjnGQv/aIOyF
t6zFeFWMiru2gJb7ebu15eFrjIXTiXXywGvnyO/0KX5arVVRXvOJnxRO6aoZaQihaIspRzhPOMuH
I/p+/Ksc2Hph9fb7pcZoDINiYMBNJ/tmxuN1FteozYILkJP93NaS5zCsjZX94YGLcAFSeEhlvr6R
TloRbTlpZAO/C4KlwCmgaYz74zd26BHsRZ7GBx8UlDzjcaA0TLe4pLla+JdK3aE0mT1+mUOzZC/s
+HYjRJLa7pqQ8F0ztBsXQ57jHy0n2hcR3tmLOkNpKjnGXSQ7U31rh9FVqdovURf8RGB7YvQORAN7
L/LEipr2kCXwFnLSpz7WKM8CJqoH2u6OfwfzQDyw9+KNFmp5EQ68RXoA8NGwtz2ef6Ym+VuwWCVE
jZqxQ0PTNDjLqEKM75Tq86SU17ZKPXxsNmqlvGeQSaIizvGMGauZzXmsUlm3hd9eA5xGREzGBp2K
3Q3SYo6TcL1DKYoSN+yRBSQZ8o9JPxc1FTErTnFviV9zRO5pjC0wRnJxqC+n2l93SRQSoITUtypk
C/gBFGQN1PfxRpU0QOl+dfy5HHose2GyH83Ka0ODCEDcMsrhPkM8D/KouNZT+3ZkaVY6jV537/vx
6x0a6L1g5g2R35Lzu2tpqKLq5jUt68+NrfgnAs6BuWrvRTSUeIUGhxMcP33VBZrRUri7Qmse/bI5
8aYdOG7Q7b2gZgN50H09sHHZbbZFZl9Laa+Oni7HFkTKuqX6nBoEZz7Jg0zvRrSqilmfyLEPPcK9
QKf69YAkRLNRGqKSgZEY5cZ2SrQTJ4+HPn4vXrWDX+GVMtrryEl+NDBGJAdOQvaPT4CDT28vUDWu
C3a20NH7B/oVzDgXc1jeGClokSZcAx0k6EolvIdXLtJAwxXJuRvgEEHZ+8Q9yO/yRUSz9yJaWDl2
AUMHwVsEZSfjFJ8Oc/Wb5OjVA+SCHneaOijAQXQaSnjnWu9S2SSkb4/fwIFEy9oLdwldYYNSUqiV
Vla1hYhYN91NRi+gpYuBBdjEx8keTqWkB15yay/20a9UVU00WOuaTYdEwHJ8LL0v7GkboLGq7gat
eDn+zQ4sQ9ZePIlbPTBbnFhoK3sBrEJp3Fwc/+QDh/a6tRc69CKjA7dgVQuieEOb2ZlknGJilKFW
pMFXI6bESXY90P2QUPENRzypqsJ+lgDQlEebwMfX7dressHWZlnbMugYwAPd0k/M7QOvjrUXfFo7
0M3aDMUaQ3qUEOp7hL2K704nctpDz3Yv7uC8XidKrgnoiQxbOXj3ios2//jjPfReWnthhV4zlnOk
ZesK0PMYaGfyS9DbuaEbDQwqtkIBvZnRYGxdeqvHHtcBasgLE2zDidfyQKZk7UWeKdBzFXSMWFtt
laBZMBcFQ1fg1TYhII+M4cQ259Aw7UWgLBZK2hS6WIcdZrd51jIZELPXdnPiixwaqL3wotNHFXFu
C0wNkpRLkiANNI8P04F7F3uRI6t0s9GgQ62hMV1KKzsjwhEuitPhxDw4MAhiL1aEeUS3bK3Y66n1
35C9wY3ATgN3RZ/RDwbl5vj30A4s1GIvUBSTMkUxWvm1qVnxRlS0TVBDujJTQMg0nVJhowHSwCrN
83DCCQTYB3Wov3d+D3eQU3bJINLK8dKdAJUfv6cDwyb2AozTF5Hji4ZbUuNnt6BcnXbTiTl36LP3
QgOwvc7DXNxZq/i8AWJ+LVBaH7/tQ09SXvLTHstt6OINcw/3BjLGsqnoctDzh85w7wI3uT9+jUPT
bi84JErqt25GNTJDmpYmQBzl/tnIrRM51aHHs/fqp3Zsj6pFTuNwXqI7uMDQN3ViWD9Kpl+s9mLv
fS8wUPdhKCPrp5mL3kJpWwhAZUTIDH0ptizgvaJjVo3vmAINdGQjSyggEIxsBRJHPMd2ue0T9JC2
eh4M7pU7aXedZZ050ldQwWv+xEgeegp7cUMgde2bhJe7YYPVAShX3er5+AAemCQf26JPk6TKbGdK
Iz6a/fijZH2N8hmgQzURtBy/xIGyPtzG3ydi4McZZHuuMcUqcvt8k3KOvQyi8H2qymHeZ823Qau6
OfJXkCh4gAJYNGhx1CH3Qu/oFjSElIvjN3Ngwpp74cXrUGFQHeFdZjtMrFgkgX0lwC0e/3hNDskX
c+qjSebT8xycogHRPvD5Gb2Rcn+GCTlL5TDTSsjstlBvJlixmdrF89gcT6T+h0ZxL4qUtGH3U1c7
a780lr5joOWmYa4311mS/Tz+zcwDk/Dj7z99s1BV9LzUR3ctwBdQuVsj06fNKGoo1wFqFtKLCt8L
M0T7UNTZMpuqM0NBwSIdtAw3ufFcsPZt9YK17CusZ1qlFDzK4h+ldEFUUFzA9KLvaXQwCM6Cs6jF
rTIub1JDfw9q7Y51oYcY5nwbEhD4EDBoNRpWequ/IKe/yjoUKex+Ua3v7EItkQFiea0Vt30E2bVL
18efgpyyXw3vXryzE6NAcgE+JRqoVQJAQEyYXTglDdxljFdR9s2gdfH4tQ4theZe8LPa1sFHAygN
Dxg5nqhu2ra+0lE/t1O9oDp27apAaqahppBPvQkURjfHT+GZ44FMSpyzLNlYYX4qfTk0y/bipRFZ
QarZrr9B7r6y+vCbxsN2k2EBeOj1+Hc+dIm9SJe3itv6WoB4x3Vx/FLCS7whVn4uyVPR8vg1Dkxk
Yy9VGtNUFHTG+ht8jWv8e8qbomg2xz/7wPww9kJdCb6YBQuTZ2wQqplO/6DGUYkWYUEXo5K3jA4F
jR6fWMEOPC1jL5gNYhrpX4/8jVdpy9JTGBgAcrRpnocGvt7Hv9Khi8i///Teu67Dh9k1CC8NA8u0
e0pcycsA4xTn5oklQt7wF6+VsRe/MnoTmz6JeWwaHbKuAUPRs/25Crp5NnrIuJDQHv82Hx03X11K
zopPXwf3zYHed4pIuu0/FF2w8mHq+CHYQaXXNx5s2Q6yP3WhOzQgV9TIsCSKoFIp2rjowgIVGZbK
6DSCHAwJmxI4lZrYnrg5S75KX93dXnypITvnZRoHG88brouxf1ILAm6OuDs1lqMdPUnbAdy/M3Sl
vCCUy24leCbKy3VR+j90u50Lw9+O+niWwy7HlG8xDv1VggRNSaHfmAqnkeWkP3qFtx1s+0UVWJqW
0o9K/kQnm9YH/6K3+BtMrp8rgg4dz4/AKt7Usd1pSbuJB3FTqDGUdyV9GUw4gr3OVrkr/Ut/0BPU
ngh7PZrPifx5uwCkC1WSs6mZ6MOH0XWeNQPJ2wi0SgrYo1G5qanyz3S1uw+AuddKDtJq1G+hU+A6
ib6rznGBUcKn0hY7Ux9pe8VDydHetUBAv9WuHb29akNx4UfJtW8Ul/lonPXAefHjYsmAjlAC+m13
QjfPlC76KbJ8I8FzQWJvc9v8Vjnxi0ZXYauIb0mUgz71tZtRHe5dXCycfjpzcu+Z9WlTEGjnIu/O
LaEsse0zad5HGo99tey5MZPghzsWGxmwDHwr8HNoZp2Wn2co1msQe1CfBmS5ZboaUFJF4fTUjZDL
GLJWVpWQqJGoG6g3u63ae8C74Fp547dIRdIp9UIoCb532DahL/DxZc3jdeTj49G6Zz6dUwUKdFGQ
eyeorKvkrnW8SzP01hROzaUQ5UbR6CoGT0nBt157XneJwLaZOcjELFt/k7x/ui+g/CVolbTMwYNN
Uc6lZ4CLVqp1cQvVzRy3BDWZKYKqrCcuTOAfx2c+goOvZ/5Hh9+n9zIKO1X3HAS06NWudb++DQS6
ATmBc9wspj74oYfFqgi0Rzafriif0w6P46LElAD/GwNFCMSTzrx0bHR02tjgCh1Mz3pr0PA1btNc
2RimOE9981UbxotcpizSGgVwHHr2Zp1X+JzaY/YyIGfJaw8SAqlLEk7oEkFuxkjGG2gMA9OsLT08
MUTyUS2YOu16Mm0kyw74THuh0emdJ/61X1dPQYhLh9WCfUnDjRc74QwLyouIj6tLDmqkJREcvmuD
fKrWgBzlJsLeDlLWlLT5ma3Sq40v0Lph15EDGS9lTZqCBLrrJQxVz2gvc0xAmDkVJ3ctSneqkLJw
ZPW4b4H73CFjvbRx3QFxa8LzEldBOF3kwsMCHazaXKkUsTbjgo1z49y1vrq19YanAFoF3CcdUQ1k
RE5AQgL+5PkbzMa+I0haWVNxUWFHYUAnyBL9Iof1ENlpz1GJsdWkmiGrl3rmXce9/9pixBJBJMmC
0JtrlTbHXuM1NsCo6+q1Cqc1nvCVH0d9QQ/KkxybRtb7RWi919V43/NcNQaxquIrWUYVEisErNmk
twYq26OjteuowlfK1porDy7vXJ/0VQ7/BA4QYEG+tJwDaVj/iBI3WhnojWu6lofKSFc6mwx+c5M0
8dJPxtvaJc8Sk/WA5Rtv/32ocN6a2ChbW4r2C4gZ903V7uQxvu44V5MvbkJGs8WbqZS0tky5beFb
BdKZBQVACZepH7ttFBgr1dZ+SntZC/Vd3GYXKLLR07K42ABQ09bngEO9EzgIoP2bI32BShAUMP9S
7DdiPAfokxF9/dh2ugBDi+jeC+yzQFPGWWmJB3iNL3qLHMf0IL9OCBpQOWH24bw10hyUhj3AEGXz
aKUAhN3hSS/Ny4BeolmtwANGiUZTqnetYoBSKYgieQ/u2yy8y0xnl4r8vG+at6BP1m4ZolFVsCKu
Sue8aLVd2qNIruvmG/37sNXS8Tlj5UxIzC03Yh+dRVcS2R23yO4r0W00UV6LyMQIplO+mb1CrWzQ
bzjAXNv18KPzhqXi+CdiyqFcbC99To2+QWVIh8sYGWwunGBta8Y2DgZr1rvTc+lhlJCaJ5buQxfb
y43LRPgpdqq01fpiPQw2RwfNpTJY4yw4B//jnchdDyVje/lxM6ZdK4KR5rUwfPJt+6yj1Tnx2x/e
dKpz0TgUiffyY7+pXC3zE1rBQFDOwyK4CiPrzoOlweJVXvZjem/FPhYcvdXOmqjiSKxCyYRIe0jS
Sz0yLvFqeGtL89amn4Kml7PMtTaGxbMwI84PBU55gb+xXRAGtEVfTWq9CSuxs0RzVaPdR+WyjVT1
JTaK+9qmR+r4EiNzyS9Sq49Wrk8LjDMEnaZp9OT6cXTfmv03TXPO/UE5sXM59PF7uXiTORmV5J4O
t1Z51k3trYKBbzLtj9/9gU2LvpeFO21dUxUNqLXn9iZ0sw4ou9meSooP3fxeUownwoCLuisdCqKr
SQf3hL8e+8ygLy7rQKbGzaIPvHP2lp5xXYEFn+zwzDDu6Jk//v3k5PpqdPYS33YYtVykdgAYO55N
Ko5DdGGAU3sfSHgc8sSwCy8BU22OX+5QG9C+jCJpMsPCnzXYBEoHDvnN86+VHpc8/QoinJUEM9Bg
/CFR4nWe38hnIcXOno+COVxH5EAIVWYtKW9vBa9RYlwEHjV/Cd6o0Kty3JOjcqdz3w1JsOu++uv8
4f/8JqqrP0R2P/JirGgIbPb++O8Pecp//yb/zX/8zu//4t/Xu/zqNd3V+7/027/hc39dd/HavP72
h2XWhM142+6q8W5Xt0nzD9mf/M3/6g//tvv4lIex2P39jx8kDGhh73Z+mGd//PrR9uff/zAgwDGp
/0NYKK/w68fyK/z9j/vmb5evVRN+9a92r3Xz9z8US//TtVXbsE1h67YwZI9dv/vrR8afGmB3jg1U
Q1icvzLBsrxqAiRqzp+aztLq6oZlChWa4B9/q/P2149UoUPDFsLAWEel4fkfT+Dmr1n716D8V4SQ
QjgWMmhTM/g/zXKtfVGYporBjkvbWDTgfRNIMOSaM+NUw+XH+cV/vkK/LuPAHzNMQF6UQnjFPgW6
sDDqqtdU9tAN+QcVkxhcvIfDiAa5forlMduqA1Xc5NnaCd15EbTzON1MzbZky2EaSAqyABPe+2BA
r5dt8+4HPAELEFGMKwZbjyyHCitg2rOhLNJ8Ppa3QddyaG4ufa3a6IayokY9712ZdHC217kz1bRO
xKrfQ9XHt3Q0U9UdIQBuWR/V4E/fUqlswMCjbiycOp71IM4Nc+YNu08z7NcIfpau6h9HKHsP09HQ
57uGaem6vb8t8TUvAOIieJh6iKFVw0YZk2kAqQDiKahEIarNBO8GFpenchBvJXrFsDQzilZYHHl3
7XiHD/ujk9pUo2kA3rX5e+Q89sJfGB2bRwfz4U7nqT+X+EFxHkF8Wek5xoV0Vbo9vYOVd942b1P5
0Nkx+ncwU+bb1N82lonFkbEdeLq0JSwaCB5p5cydNkHKAMK3ZrRjfQGlYyaVKG2YwhzQr1QVnwxo
QWnxo8OdOTOnuTW2c7e41NN2bnj2fGz7RaHeqwnLwOAijU0hiw6zBnVb7oKLq7R1GtOcj4RTB83X
0K6Dp3z4HkPTsf1kZpMKG2m7qVEFKOltif3C2BXIempAJnhldQkoQhfLWYBj6g6Qyjyjx8g3EsRq
KQAANqXm0hvHeVboCzW97WnFqAFEBOkCLLgksQAY56cBPnHt41QD8VCyde3u6ireVK2Op7SxiiTw
ocNAIr9MgnBWlspy6i7NaWcNyiLMc8zGmlsjKM5Fky41iIv10qjhAVBcgQBB2UFdFLa/aBibDrRI
HOlro03mfcnTBhA6RPYt3Nk1uuFV7ya4oyDZ1ndxxA6swepDeZs657zzp7lt1suONQwtuQKuUkPK
CPFxaY1PzlsOMysvl2NUbQw6uwaOa+FLbWlKmFtDeRmELxPbVLv6bjPA2mQtstpYTvm6hvsS1AoI
fxv7OwSm06yznJnj+OdTmF0Y450xaCsBjSaauq2pQJgJxvNu1IHSSPkiXWZ9y67jR8hEAZ/AOHxP
2ZHGGrOLfWx7K7RhLrj8CMyGrzhliGnNaiW4SjsZZ5IaP6mPYkC5O+lIILMX0pGLKLdWdTli5q1d
G4a/GAAxFCNNcRmc0dBbNjk4zEjB1LaGxER5nT6basvmHQjTZVfTfCHtwR3fwUIm5KyDPbGDQzam
rsN5K+Hgx9/uL0OIY7rC0FXVMvdls1NaFYVGA94HHLcO3wuCY243JwLVh6Ttn0KI7agQ4QWSBHtv
axD5Og3fOZFKrcF2hvdqvYpgJSZYpJvmDLO72RC9hD65dNNx6HJeQYqocxc93kPULwNrOHFDv6dY
vyLnp/vZ2xd1JfxYPWN9iMfLoXfmff6ewsCikUlJ3XVBEc5v/4qj/6/TlcvwRwUK573Zz1d+S3H+
f0pqVMb706T856QGZAJpDXnN7ve85q9/+I+8xvhT1VRVhckraPT6Lakh1YFVQ7uUq2uyWf4/kxqO
4kgzIEw5QicX+i2pUYXmuqbBemeo1ED/G0nN10ukbgphqQ6rpLmf1ngBuCdz7AyOMt9CM2XVAw/k
xbMX4Tw6+DTo2jc1aFeI4JZ1hUePDcwYFBI+JDPM1JnqIAm6G927T2m29pJd6nNihgAmpwFWiFkZ
vuc6xeHscWIBVOFPBiDPu95cViZQet4pX0SLqh7WWvpYsT5GKYciI4dNQiwSIn2JvUPIp79W9rTq
1N04bN22n+UzsEDJbexfs95lOC4lPjQjAM16wUEifX6s13pGi0kRzcMmnMNK2dSKi5uTIHVCkF7S
CQw1Bf1uHFgLPjgM+e1moXasg6y6la3NUhsf8uq5V5+TYKejanSRDTgfJqG41XcuzvZQpse72rtz
IECNoYofKilERSqBSf1TLXOL2vXy2Q9tqrtNToxYR4SNQHMxGJIx0SM4ujJK9jJeBuo3VTVqTC+J
pAw+Wxb91mVPY6rYmRa7Mn202hsR0taAN4oYW1ykMZIs47OJtSBqxNzQnnCymbylRSdHbr1x5jAH
UYh0B5d768GFXS5gvkD9L/zn2rrrgZfJv7TVHTzQmc6vTkCg1YAvGmJ2OFkzGzUKi9wsjHYFq3+Z
rl3Fw3JwWpXNbkTj6WJWYUCp1IJNZCS43Gyd5qwaYCPVTI4knCv9G1BeqDTlzIzTeWc9Z8lz4dzA
+sUZSVl4BjZ3Cqr8dJdhpRgLchY3PhsbdgfBrM5BcE8u3u7avIureSrO6j5d6h3/i7GE0gNL8Fj+
dCyvmm5ZJrfQBRcqTORQu6zbcjOpAe5NycrNH8fpLeRJlMUioR4LgCAcboyAUbM53kj6TVU/q+GZ
mbFRVGCfZfV8iDA6hT2c5SHdWdZqDOpVAxlU76fzdthN4Kuiypwvt1nrIwCY+zChfOMuy5+jEr8n
8wK+Bk+/fg6zXeP/T0bmg/H7f+F+0z662VxVu+xH8Dey4teMA6C/drBymyr/2a+oLLQ/8RV38Ydm
W8lWRPYl/tptCvNPYeqCQ11bswzVke14vwKz+NNGcGi7jqqabCw+9qi/dps6+1CbICrjOVtUldrI
fyMwfyjAP+Ud2M1ybXatwrB0hwqcPKr8tEPy7NyIHWcCEonIFayXSedEPkqLlhu/DfBmpQOlql+D
PohJTZWbNDUvWoX8uc3JmPHB0f46tPjtzOLzbkoTzl7KRaeWwZNi4RHswB1Wjd/vKYLgaVvJQFRX
qnMzSd4zLYsXWWMEaxARK9Q/VpBRWYgoaeSB4647tZCe169V215NsBIJOsD4Uy8qZznMdKVUcQ3A
LUV3kxdQxzTmZWslb6gkGyk+aOM3yx/pJiDd1TDvois1p3Whzn9mHHPOy3JqVm4/NbzcxhXWRAoY
RvKgqO2vLcNcuMFr7/pYzlk6rSeR2+CiPmzLoqHJpjwzo/qlDMbH0fA6AHMd3poaUAHDoc0l0PBs
XtVJhZ35qF6EqdWfBRQmRmXCisdSsLofgdcUlPvygSUjcB5A8ygzvemvIIL2c8sq3HlQn8Hiv01K
s6cS5E1Lry/PstTbRUvJbbvr8bWPYFI5FhDwwRCglGuXck2/CrX0vO4V7bouB4RFg2QHV+68M7sb
E4Ilp9XjJuwkn6Yq74xE1pPtKZxzZh5SCcFhkOaedEkz7FJVyUyrZIQ6Z/fnkHjCOU0A7WIypmvq
BONt0ofPecyeqHX6m7RIL+wEtzElgSUVqy6EN9wOOKmEaQ+lu2rjtSxqWL4DEQ6/w7N+eCr0DJe0
kJIjdjZwmovpXDdgn2r4FkeivQkS/PbgzcWrKUrqpe8r7aIZr1Jbr5fjOP4IMyiMuAFMkM4GjOoD
h8vZak9t6xYwM71Jilst/DF+y5thKWo4yI5BVcww47sxN5+yIZ9u+qJCjWtgd+vG4xmQKHyxtDha
piGsNguz7nyiZqz76U1kTN/jwnJneV5q8xgvg1AFM+qSPoB37EBya/cAu6N58NfJh4+zDCJAK7bO
8lTPoPojqnO/BW5erK3A+ukXwdwdkCAKubVVrX5VJnq0TAYNRLpR3lUlNgkO3sG9ZUDr7RmBUO05
AA6dnV67W69l/tVpac39GPMtYYGEzZv63nQ4gLGHkeYgX4MAa686K7tBTvXkiPzHYMXBoiAB2E6L
3nmxW2PnjzTfcaaUz9MJsnX8GobttEJB9pbGoDnbprpPuwAzxv5CtUSGC9F0OQVolsVQ3nL1rLjD
NvHBbMDji6550TApLXL72izTdtk1pEVR3240s+dwyX619BTyuhFfKHTg9Fhb03rof28s9WFyqp05
ter1UFbnvVilTo9LpwY4blLHC22ozkaDrT2Ns5tYBQg9sjzPypZ+55Dolepqg60fbqUuRwPUU7Hc
8JpzkLQ2CI6N10F0VVG44/AVMsYZADpjSnajYb7hQYJF18jpbeRaK7brP5WCqlw27OpkpOBhw2js
LONOUV+HMVgnufHe6tPlqE7GKunohlM511DBYC3LwpsBruvgkXJaVMUXZhVMMzTh5UPvGuTH7nBZ
qwioGipzLZ7vpXreuc0Z+mPISrgKNfVzifOQl6fgzEZ/oZbgjjWTDFMtOTgpa76ArZkPxVA+uWP8
sy6yn0DQonlvcIAylR2mae3CkLYLrRXfxEY2rvvcXEy4JdUBsF/FSHf4IY1079EojT/CoouDnSOs
S5Cl6u1kVxfR1Bir0NbjhYq7qOuVF2mVfh8t7kn3X2wv09eZKmBqEj1nqamlq6I7I5ThwEgDfS7s
Zpkb0083DSlXNm6IxUkeA/z+MHgTtC/E3ploSgQEo9M8g5l+Lznc4Hgi5LDD34XwoulwEY+GkeCB
N1ziSsZpmwPJHzfjcDbY0QaB+SUuczdhUl84unYVJt0mNPOtiNye7azVLgWes9h2YQjnKatu4AEa
ZhtgmNzW16nmUd4XTrlUlGmVxvamxJd5wGNlzrEArggwdUOFJJ9WgxCcfvS9qXvAt6NizHVMK7TU
pzDh9+HW6ZaaZmI/pjzgdf69qqZyXorq3q8UsPD5tiAXrIbyoz6/qEesBcrOvS5a96GwMZPugpu0
Vd/NHtmgeRE6hTSvoZe9zThGTThbLbx4XJYAzWuwruUI4E4M4sI2vS0Iwhxkqg+1rtULWm4C3pIw
e/LwLZgVccl9lEFxDdr23MyibeXfZXEIVhdvBlWnRhzbHaT/YtY7I0R36YSq6PGFrWW0Ag/tuHW1
AIohaisvzpeKid1fjGw9yuwbiMO3rjTyxtmkWsC7fPB1mO2q8EGOuLd207RXQeXA/s/xVNV9/0Ir
A/fZY5eXxOm3Ni7pzqRJcUBQHmDavS4ES3vdvk0OTguUGbOt50lrQ1GgucYGxQ0fHb0yZhpZvtnj
7uVTK7dc8UKJKn9MnE69CfE5s9REnQVD86LYtYVDYPOSC+jGAPefRwKAOYzxGqXAMCsESMbACi4y
YzEEhr7WASbPKzU0zkIXpQnlgPNJ7wwO1kDeF6qVzAqdEz7EhOPKVZQLkYz3wt3QjwN2foK/3+PA
Ww3FcsSnWcT90vb6h7giFMR2tggrnF+SvMWnooJJCTy7WupASdO0De8xi6Ar2I6RA08mBXN7kSru
ZT8o392oaZcQCdsVaJGHjowDF0L4/yKt3Q3Qy4LT3RUijCs60+kaUCAPaxon+9GIvxBJ2MzA9suy
zWrbhep109q3OgdMatUZyNX5lqUT3+YJvlZp6v20i0Z2kM1F5NO0y8YFJ7Fy1WZAZc1kcjagmdk1
NyrKv2p8IpnDXwyzTS/pHAgKj05RseZo2hgvAo9T4WmgWyqPhospU1kLsBdVHac6qxLlW51glMC/
1xZhlNr8en6dBPDJq9SiF0yAArQK3MS6wFzxxjdgbTp4y4NhQdQJ76MRU7hItUjYbAsq98hBdesM
xSrVxhKVfgBwPBrONTxhIE92PiYIi8bPyTnEXTrkL6aLUY8ZqGtbXJoOh8SKSF45rCAAGgonCG26
xa54VlnlFmDAChGucq6ZLFFqkd/XCn7P9OXOheIky77z0jmnvdRDirC65PzTnUetki5Z333cmacL
Cc6nra55pQOCY1gcC2e1NsWIgO3xgmrMpiJHXZoYgZwh2mDPWSNQ0/RhoVh0crQ+wEC7T4IzwP31
NYZx06L0unHx8Ue8sf8ve2e2HDeSbdlfuT+ANIdjfo0AIhATZ1ISX2ASJWKeZ3x9L7BudkpUpmTZ
L93XrMtKVcoUFQMAdz9nnz3sBqSohUs0KxIse4ndrI9j6sHlHPTjfCVs/aOU2X7iFPWCZk62pCgH
N4sjzocWLdepmCaFstsgBa/Oo0uBcSfRA0LZRISzwF1KDwtPw1XPxAwiUbo3eJi3TVlFd7miHPAj
3wZWFV/lo36q29AmBVyang0PBoeF4L6oG1Ivo0cj6JSLgr1G0CMvnKbhAYOB2iujo6m32JsqJMQN
gaXsyjm8mfLKhgMYvoYmbt9iSJzr2pG+apuxGy9a7M0GIj46l2MpROs5NcFQmiEOWNcWsL5nFElN
0hFclKW7Usdod5xtN06j4hDl1V5O5oJtA8V3ORNhlHWMMCK/6MlpL9t82SU61smlZZzTXFKi2bav
UIskuNLXS/SqLMNpjjQS2uS0LddXMepspzRASgnGCds8E9UpWtbobv1hjC1x1zniSxlMJFFFJGTH
iImwCl0WFkw3fhIlgocmwKybR/0Q2sp6bi2PAxz2x1Rx3FK3F3fKCqiNY/kZX0L8Ta1b0ddiIxur
vagmeqQozyUW4MoJ/0JcfRmLnWgLaYqS11iSCmxXqdgxlVq9+Ad9fTy5vEqFeHxxI6tZqJTbaM8h
iunvFBPJrsvbOnkyigFb8DSH3RHmuRuLwfFTOI6UenO7TTCBRDlS3B+4HPhlWJGzWwIGJQoBKnDY
ulOTF+gfHOte7fAsT8RLqWWHqh/rG2UqlFNO8gQ5W8uxwzXpYdTwxISISymRtsWp1YddlpGLa+Qk
qWQWXlNTzCRyadWrvG2gAiZjtdeWmVzvyvTIikGZnBfNrlAbeH6WMDZlSNainASiROpCFZthN1Sz
T6MA5i5U0O92ASTrAuKniwa7UEyKFdA3sZzsT/UIflUv03B2RHzBr3S6srQaFrdQn4oRfYxlQ8nK
0OqemlH5mkj7NSBtcp+qhkMyH97eU7HAEsh6DF+7QXwJKuummZIXtUATkkz16Be5UpOyWhAbN6n6
9QB4NmVyvGvS0hVGdM+zo+5lxolaBeFxqMdtM0+EsavDZ7Mg5zOrlxBfSmGceuZrfiasczoYl0Tt
UCRRxnsacPJuqNIXTu32MDSkRNRm9IDrxeJUXwgPMQ/LTAYMLLybBbmsw4Xx2BuYZjZ1xAHVBEer
18neFSywSVRErmgZHAk73pe5ZXnKsgbtwp+uq9J4ImflJYl3YbdYV6hGK2SI9ksWEzRq20nhttWw
6yYafCHliR1L7qthMMkrcshrN2aca8ven5i1KaNWbfBEEsduMq9TR8k5uehDKED3amxaV72iv6bW
nSbikQIrfiICur/OA7BGLKbZY8xLvnBVUs1BORSShV3AnZY3GJJD/JXFSzPn0mtCfHkNg6xUBT74
Nsinr3VNB56XYBEWxS12H4U/Vjmj8FnV7k0BQBhYOeHSrXZhVZGfXOBWnaM/UXIcQ4BXxRxeYXdr
+g1bQztMyo4gtCkKdnY+LltNCZGQm9BK8yr+jM7hQxlsiA+rD0o1s2r7qsYlrrufzQrKNxV8bGFT
XvcUDDi73DhNYRCAo+c+YMI2kNpzGqvTITS1505NFERVD3NPVowMmg+hNW7x3KpvOQ/Y1OJF2epU
w56mqQNbFYsGBiYxwp2gBDGbyJ/amG/9WpQ1uK9lYcBE+7BPC3lvWgFe+rilYGrlCoxwiD8z2k1g
m+Z+cLKV6b3FUSc9hAOKmHjCebuwONR7o/eQclC14Ae+q9PmE/qhl7QUywVO+2qmf6in5WBmzN96
mavgxxl+PMsEPkxAyJjHkzfm+SdCSwHZIwgHTnYcoCgCfcO5DHIix3sKvVhNIVwuxwHtyIEgICwt
59FLg5zqQ6TDdh4hn2bkap8qRsLlhOVmPSRUBZ3WukMIC34W1AAirzZt2MYERzBIl8K+IQL0A9/3
DnfwR4Noer9lZ1wm52IE8jFOGUfAeNNy2zn0cw+8Fl0SnbHBMMm7IEk/to3is2zsI28LrpBAdFVl
t4PXDxtdwOTsu8If5svCzkpliyVr1jK0reHJsEQyz6j4qm3XfFHm0NrJvp024Wo2EEVWe6zx9/Om
cBHM8NTYVwjLQXTtPLWCbio1GBeMnVMxYBBykzqkI1pNtjWVHgQmFXRA2NkDo5zrjmohSfEK1KLw
IyxU0KhFdfu4xnZfCY5dE96aWvYtDgW5M/SQm5gxEPmOE93M2HtLV+bXjQi2jyY5GqeeDW6MPGjI
x9KihE/I6dn3Xba2L+MrZ1DrWvm0xY7W8CKnuFJ17H1jsKtJJ5o9TNKIKPFkxYXkM1sobWxqCO4K
owZKbirq5dkSlXVrO49Joj2qZSvP1YgLbzOYLoV5cWiBBUzFecBu4B7qNlEdU3CbF5x6802vczgI
UoUAqmxXzfVvFkTcTSCxWVvaGmfWlKK2Z3rOwKcHeoyHlDkBsjfIyKF5zAuqB6XysZJzvLI2iGoQ
xXORR/khmwaeJwqRWLMfnKVvdv2gpKR0AWt5fUxasGkp+o4cnY+tjpahKpdrLb8b8PfeViOiWXqu
dgNm5IlWfgvD3vCTrnODaYg3TKUsIh3ZKtqw8upWJedWIRhZky56VDZMwtFSu/WD0KGNH6xDoevX
Y6swAkrq4sChJa6VdHhlb/KtfMguZSz3XUKM/egwxuDhoh8FbW3icaeoEqp5nVunztS2c1RrxJWF
DzFUEJcFTy5FCxPGEONTL9Qb3NEFeTvJV9skq7HFZLLRFcrhkHoZTcwOQ5ddai0enjmTz7P/IXYW
j+Og2lnW2sU2+Mjopkc+A2k94dot6QQPpH0SbJvIulO7JCKFi3poDCDWl8FSbGBQ5fuhGr7l6BFw
iiSt3tJXs7/RozCAa0sVYxIFeKrUkt1dVmQyORPcHdAbIUuy7OJbFdsvgxADrN4xAKcw3GplsSua
vCIQQ0SXPh49vYphH1aO481xfCiTeNyY2IFVevMxd/QnvHlvgr7trpNxRRGhpKN6jAE76JXkMO3B
KbpNEHwOu1rd5cJW3HAAurb18cUoyYyKi0sX6DPxVcqtaapXKBonRCALOi7luuvIC11W9s7Ecu/H
UXWp1Q1Cxlh6Ztl8SaIBqND+1BY1iaWNl4UYy1Majihxcr3HxWiAXwQI2BUTjO92p+f6w0wwe9IH
zbbDDr0LxU3RjegRZuejAn1/I8oq8MvgFpk1YVla3biMpNzGyKkQnWsm07YntfQ6Hpvj2A1nxoMb
zYR8rqvCdotkZcgUWIIOtN4edrHnRQPPK4K8cEXAQVNYiVvge+xmphIiSXQ+Nf0lARyfpXGfWtPF
qZO9M+o3FuKKzdJa2OenwUPflLs6IG3GiJCzKWJd3fdLnD7BGZKLcl3mwB6Z/aHq2WNH/QxCe2q1
qDsrxXhJquGQp8PIZq58bVklqlGe29Lmy2JelxkrbCtwE6DB4Bz9LBrfIr6cLrLbaIF9S/7uvZyN
JzZlGu7ZgBmT3vWC+1Koy3lGeOkW1szlkXfEnmD1FhCSFn0LpfOYZs6zbLvD2NrXohnvmNHcLfYy
bfEn0RfeqrQvRXZfRVZ2shRGsSpD7GwOvsJA24OuBZuuxlvDCBpWdEcrahgIMXDFabVs9uIcTA/2
CFCtLD+qJJ4QcYWgqMJtyjXs7ZwJVkR4jb09d/sCQ+1pqKzHZobSpDhAakFYNifSQJ5V20EVVH4Z
9dzZhMVwHiEmktCr3zL8MU5hx1ltyuRupUyZtvEpMPTm1ApHQSJyY4KplnV5XHLAxCUPKLxH+q5A
1hc8+7lkqqke4oi6NI71jWF9msoOt2cCMTd6mCOPGvUPgy7NY1/N3zgaLa8bSD+YDXnuShKQA05i
87WOnW99NwxuYQL0lprplXa/F1kK3TC0mArEw65RypPMgpDpRTST+1GShsOoAtSZIX1O2vn8HNtJ
6wqzeE6cwrd7+VKJAb4V2GVk5oA9HO5z/Kp0Ncoi22AMPlzRAzGwVgmt6JmlpM2H0ZdKdlg9LeEz
MSZg0L1P6xatSRfskeSl19pNkXfpHkqkA8ky+tLRG+/pIJGRaL7tJE9Ji+s0N/khHHG9VpS2OFZq
SPtmxudFecJz6IKpouNr6QpnWAZiFk4n2RAomnWD5Y82oEFG3I3WFU8YaJPjO5k36eLrQjVuejWi
jsHvYQzErYY6A+r2uMfE6M5mrXuNGDkykRMFyW0x4E1Qxeq4gr247jH6UPRG39V4OQCNiqtVfumq
MUINfFyYD2Df/kZz+f+MoN/QnKEl/5IP9HklBHmcHZ+7uG+/nzy//c0/CUEQnZGWWpCdIfIYmvrX
6NmEKyQw2HUk+cZMkb8nOlt/GAyWNaHCZBbwgrS/OEHWHzrkZwOiM2RXzVLVfzN6tldK23ejZ5jO
pu4IHd6RajJ+fi9MVqFD5pLQTlckWLeMppuE2m3UMxYM7UM8e3p/JxWyOYb+Qx/kBP329ws5xdlS
+k3CFDTMAakgL7cwQG4H6Wx7qk4z89SwPshmZjBpuH2gE1VkrlG4D5Xs73ocJIpAdzOxbKd+OltD
8TxPhJ9Y2YMannr4qloKnMOusaTKN5OXi/m9kw13S27tnCp2nZnGijNgwsFzjSgqlxz70cybGaXo
JE6lg3JfBBnpkTH01ZZdGGpMBflIK/e9RqSiUn1cuuEizO4Y98ou0NWdCIk6SpbHYklek5IAidF8
DE2djLbeNePlmso916jCs+GoIMzUycYu5Pgfi9B/tdr+kZzB/P4v/cA//tT/gxQOafEA/7NgABj9
88vn8sc1xN/4cw3ZK31DwNxwoMnBnoOj8adYwPmD08mUqsDwkfX6J6dO/qE5mtDQGKxKAlXnsf9v
6oaqojywbBW6HdCFA/f+36yf/3h5f7+ATFODlGryi48BteQdd6OYzCkxA0tCQeg+ZrSxkbncKZHC
7IAKoIOTkAR3WjhmnNvWA8pWkhPrfTrgMY9oMN43FWHIox1vZ3ylLVwB7qAAZBoqd3qdbaRrJiSr
BVJXWsFNCj9XlIYXdMDMebIEuXHWb5eOgn9OQbMDfRzWQanthjbKGBTbgB9gEKlt3ky2/SAS86oz
15+Z0q+yHZ9tegrQOyZaZfNBN6Yn8q5ZVSLZNWrl7CzWodd9GNpTptIWxWYbM7RDHOY4O3sKHrNm
TDaGJiaP0Hs66mY55YumrH4fezJYsbVSMwKdlvSZ6fM9nGtnGwKacFqbBEjXARjNdOxF5Sf9MF1N
VSQZ3Q4hlLXWK2Fx7OI2ZIa+zt8N81jEWeWJIZAusHLVfgojrmSe1h+rWkErn8PTHTK73gVGOG16
h+GrrsFKSwvKZvUEMDjspaCRRFNImtuYvBokdipThwSW2EAXIBEGn1U9V0pyH3Zg6MhIW3eiUz+V
oXww5OdGvTRdMxwgcw7ElJTunCUmgxC9dJNhfJ4JoM4asorVIgD/XLjOc+O2CTLMRYkq2IfiyUy0
27wZBfP+huxyakJ96WB7F1etTJadNgawsnXjkrewLiuzv+jj8tTKVN91Bjd9yvb4O14Thn3og+Rr
bem+bVf31RAcyW6FZTmjsK3Wp07aRyNTjG1VzMchMZ7LNDtrxMYOMeCPZuwuCBbAOsI319MA5CWK
TooFD9CWt4penDHAjretod40ghI8rtuPQx9bXpwgU62y8qYfd04nHxB4Q9vQ15i6Duw2NMptbIVn
Oy5eHYdJgeKOhaXAw1QeLFVeBQNsc9kFfuEUz8LxAtX5PHLjN2NBaWPo/WW28J0vrZeco4CwwI91
yygQRA2Whg6NtINhz/+YRxH3X5I2eJhSXh7PQhLgzPGpbMqbWsDHjvqPVWs+gGlh+yiNK7vLviw6
GU91ZrWbgTg9tcx9do+dGgtktsNlbq1dCY0U5uat1iqkHKb2Q04CXTIwqB9a3W/G9KulBFD6JavL
tsgjQTf7aszmASeFc9LQYS0XKPLAIGp+jsvlFkbPuJnD+MHplubQd/FzHDAvCvTl6HDCNopaeUzW
7X3e1cKNETkSzbolkaRzVYcl07RkTybhiYKUoC7tlvig+zmWK6eEPrW1tz2KdnTDk/VNMcvnWjWR
UlfypYyyHYHep5hmK0qH26GnjcIdoyiC3ZxaHw3cKu0+8soqfZ6rQrg5fEe8Nfj69bJvIsiWmj0e
yt78mCj1PROvamvF9X3cwSCoEhi9xbIdP8xZqv6n3uTs+nvt1TtDJmApdlQId+za/FY33lj637Hh
tEHXx7wrQE1qbSvU8LjMNsyzJPwGlQOoNXho1fRME0tqOYza/4vV7v+sI5rK9J+P6E1ZfI6bbz8e
0fyNv45oTlRbg5+8qvnEdwxL0/5DlzDcKYGlqSGq+IthqXJMq9iAOpax6sM0Xu/PU1r+gUiWh0CH
hWhYhvxXh/T7Ind9omDWGTYfkTJ8rQa+51dOk+xBsDXVLTv5ZJrd11kZjnIxLxn7R9a0r6mzOjgY
+YtUsy8F/b+hDvfQkzKgXqKBFYek12DOdhUwIGOwu64S5E6BbSw2e+N31/VvlGxQS9/V5HxcSn+H
CyP41M5bzf7dAujHMNAMK1eBzMg3a8ggUOjytv0AMWeO4kuYf3CKjq2biXVJ4GdgrGHe5BRsQ7XU
odfBw0yxEOkMghICY97b5EhtK9G3m8hZrhtZc8zm+nbSK8ULMoKFJWHEHBV2sEjXLIIaRj4jVPLq
QU0SZ5sngN6pTD9jw4cN27Q31PmctbZfWNqz0MkBUntYUBkUlOWpJj4RQwUbTJyRGDOMbQ1+6ZJb
XG6z/htxC/Gm0dAomlzIqMtBGSwLvZY2YwlmIKDqZqQ28kPkaA/LaGU4aKQ3YQmnAOjBT5ESbJuk
ndw5wtpEqY0DniqbIJosv+VnUg2VfQqeslYZXdkRHkCobMdoqyn1+1xAkaki9t/I8fS5IbCcgRDN
hUY1BdC4To1Nkdyg8XhRZHWj9wnVAIR9IlZGc4K0k8O9zyYYBQTBO2J56bPwW54r4HkjcuhmBBsG
mZ25sfQdeNo4zRqRk9pUOZ+KOum91HyeCf+el/C2Mm7CsIPoPgqQW9P2qrbFO0XEnIodcbhJcwYw
9/Fp3WHE+yKM8l5ESw5JMfyWkhVtNz3Cb4KJN7lCBjS577NIqIE062GYo7thsR7HUes3+viaFZzL
kGaW3ZQi3GP4rbREbU56dhVVg+u0M55o0TAQn4vkwUo22UgyJa6J02aAKkKG+fjf/t7/qtNBFc1/
f6kh+sc99Idm6H+Q0giy+Xcbwk86I+D7Lm6j/3qKmzAu/uvQZp+Lrz/CC+sL/Lnv6n9ARNcsMAK0
z7a+2pj92Rrpf9iGkAiZLRgEhmrAh/+zPbL/oPXRbIGNAqUqRc5fG6/9h8buLQkdtSBkrXjFv2G2
v995bQAG++2FNLoj7eecyKGD450E7pyrz21WfptG65Ca+jGJNaod9UUrifwpCl8ZqieiNu++u3R/
s5euVg7fN2dvb28LlNV8R2k6HDDfb/xOYDjY1MHP09PwMSBjtZXasbApOxv7MJbBb/I9fkZT+LqO
pjqSkwbS/Jsz83c7d9SZXWKNpuMamX7Xqsc+yRiiOceibe6kyN1CL77VjbobjcJPcvXcFtipzIFv
L8ZlGbSTUOU5ypyrSgYPsd3dZWi1QvIG8O2AU6xeMuQx3Yc5NVHdGFdNc24b3YtN1m6NFzguWTY4
/hLEPvnuMIDwm1IbMBCQXdxkpOIz4nPj+Oik15O1vBD7g6vUgQHvbXs2tOQ4ysRPIuuw/jgdx5Ej
fVflHXh/7dkyOxrFsR0SJkThIcm6fS/qO0sFiw4PhH7dduD8RpL7MGp9WTZegGo6VXmlHk6YpR/T
6GObTp6jiNP6oq0lT/qiX4nZfmUv9/79nXcIAtFMtPwMy9cn47s7gSqob4tId1xZXFX6BGVWw/zw
HCjaxmzU7f/Jmxl03VRAqmm/M+VQ4FqV5mBAYoDJ58CSKBcNpdAJU0zG35H763eTf7eoHDzNbdYW
UsL3T7WVMNvtR9VxMRzbL/Zw4PtvR7N8rIKjokGnnQGvB4IowksWmD4Mm1MXZz7R6h/CboKSbKpn
w5lfxkW7zMgAB8d57cXvFgN7yE9rb5VB8kkFGMz7hC+sxkujcGbHnRmkkZq9zxrroTAiosTyT7+5
Im+e1u8X+irU0djvKEDf+7brWoefEsxvxlb5jTnN+6o1fGdEPI/TlkxnF1IivJTRK5L4mIYj4aJ7
LW2vNRblPI8kJQw70S2uWpRoxPjr1eiZY3Js23MNIRGNjJ8O8z4YhlPIrwFNrl5+g7Oym5CyOyXj
LghjcBa2DnQGmzfqIZ8NLdz3piR2ID6Cx+wtzdxCOt4s/eJKNPwhugEniPY2vfQMSakcB3oaejso
nWpLzPcUIXMLPaWhNsOCqpP1RqQfe5JhjVE7avO0a+r42NDHielzrX8KWvp909imyrSveDGgD4hX
EfjGDI/K8Ac18+cCpq7M3GwlAFTjCZb3dpK533CFMmvYrZDCKu/Xqg6WxqpTNLZWGHotfW8Yf3CU
26l6NtTRS7rnIKSDtNEuEHkSQAPttrGewM6KPFw7970EbWinXSryDc6yygK9Dcv+Mm5QSwQYWUX7
oAzOptUfEonFE+z29etAFPI6PMTHimmzxmBXC3eM3t188aV6Ip7AJxn1Yzg7dyavGiXKbl4SipuI
r5z7CiP5kGuVTDj/mVTD6eCRcH2KLXiY42fZq2IzZ4zoVB25YAxTl5DR8RzIZF8yBaZYLU84a1l4
LmYMztGzTiSh4VMnyq1hYFiXK9EJrUSznfJ82Ct2QoK5eMgAS6q6PckctnaEaUHPP3M9FNxv9Snx
py53l1zZ5bEBumVsE/49RRkS+piRdH+IC6r3vj8N0CzhD51VBS/IdLrC2cnF6nDroGtxICSpW3Zf
so2b6y4Lzl2rH8Oah6aa941DPKvegTFkpH7xAJrxMSuGLw33jRSnbWxLP+Fyp8aEs+muChe3HOzH
qiMBJeq3ZKtzamg+6Lsf2q9OmPlVOHhRRfAb1bOjh15fjXBckZz201UdnjCYOzH9I8LU2NbrYI57
h0Xc/VKMV3lc3Ng4E6nxsa2s+3HkW3MTWhS5c9yt+klv/WZ2JrC9mNywDvbWOhdEIhLNV9aseBFE
TzW+KQvsi0PjKK3MTarZDflbca8dm1j3VaxSdJZT1IS/0b+BHP+4d1GsmNjT2CC7lEdrY/r96VEq
EzPJJXPcQALqDTsNNhxrxv/1tvVm9f/DrrW+DQ0u3amtqiDcP76N6vTJqDBjd/GW9xTkBaOh+31k
bhWTK48AwMgRzfK+MCvpiSBFoUuw7A40sbjBLXS3XhWnwNslEe7Y69uQP8MAHwM6w1dCxhfIXav5
1VoZr1Hud1V0rKCP6Sq+L9EnHZNSPXia4wncS+ExTc8rjDWlASm48z4c9eMssvOMxVTCh+nzwWvj
YavyppUR7IhrPsD52k4i8NafzaxwX49E3PKIrw/nhB0TniGegreJAoHy1xfvp9JuvXYrOsR/OOHf
R1pJqzKtVuHaiWo4NSGsasm4J2V0BDi2rodfv50K5PDTM6FZkneTeNioOET8eLPGSElyFGkOHODh
ZOFSUi/jTlTJEURN1vOui/XLvDjnYlz23JdzxN4IW/AoSftNJvtRI4smyW/bqrvG646gcZhZVEhS
708JJqLrpmBEBs1lDlGTtWlZ9/AhvIHN3g7n/frvJuh4Yb2z1tSg9duy62apCaMn9W0ZHyUS6xpT
maYPPN34kumCrbi+loZ2zPBN7mw05sWEpZtyzrHpdYA35kY/ylTZLNKflX7XpNXBU/LhtG4gRrAN
2vQydcs+0qNbcxq2edocIL7umx4/Sdawk+l+lY34z0UeGpRTj5+iAWyvo7Ixu3CvQVjuSw4vEq8i
ouMinGEc2DRIp0SNPkWnKmlGDxnPsQxCTxgt2h3EBnAfQ63Z48FMBhp0vuhIUNe9IvVLH+mcYPzz
RIbWW0WNSQkrZ3GgRgch/rqRN2IPs750Ab1wPZop/vFFgSGlWO4iE7fPLoaV3MZcBzuNjrDN75xy
2oXGyBfFSQe1vRVB81hcq0z9hNDt9VXV2bgo7DR6lOz0DtFrw8QiMf1OJre65nwow+YzRss3QEdb
5aAN/ckaPpWF6obrR8inq0QMO9xNgYmHqzD7ncvSKm/+ec8ypNAdS+o8oO8qXiQKnGoCunhliJek
lS9O03zux+yWsPddHKHt5xBo8DdcRH0dsZ2bk3O2GE20DGwmCHQFwndNv3LM+nOpMlEqagPIneIA
xwIDB1QlXlycaY6RnZLOB8dKjbeQViHXvcYNR3sK/yt+7Mrloqhg5aI9KDY7AUjZmEZewdaltbkf
8GdrcTBYGiLL07qnD5wrYaD7k1LAZkU8Vzx3CH6SaDpNymsESMXdPmP7xIka7tuyA0eiNkGMmXY3
toAlL4BcIgOf64bADx5sYxuMw5dp0Y+Brb4IO8MOFnMbnpl1B1Vr5zdu/m8mdD/t5OCLUgXgxMaD
4eX3BwbGtVGWxVz89UJXCQcjtvs5G3bQPToWRz8+TrKa9p2S3ajgM5qdXcI96ZWIQd5qR2wxGMus
Bq84QTSNfhHtskfC85uGeD1R3n9OpO7rkSahDryPhS7TMJzmxLHdsQ6+qtQpEl9kOzT99fZU5rDJ
aB8SPftNy/KmFn//vpJxrPYGLDjvs2IGfTYXNUSzVtXl2Vpy357zcyqT44TPlLAQQ+YxuFa/bSt+
Tf1W2Q44UK5V0Rp2L7VhBx54WY+dNpmvwGufgwgBM1mPhBbsluEK5erBQpMdI3Sy2AzxevLLnCjI
eCGNT/NkhT0aFW/IA53M+1ad9ybYo2BU2KXLVarTqApOXSQMHHr++sz8+gR5mwT/dA0M6Bz4EDAT
Nd85giIYF2NRVOj2oviAcovtewPrG9fkcWcJjKTWpwHVXiyoxjDtzpxov27xqcboi1ZmLRcHy/Cb
Yd523cf1CEoFZ11oXKbZ8BeLUhkJZR8nx9XdCisrt8QvbEjKTQckPKNPsIpvMVyPIB12sqesx74J
Er1XTaOnjJk7DsquIos8DFN/vfRr6dgiPOkeJeM1haaiU6GWyw4zMpRurDqRIXHC2iQiHb3STkha
BDOpAuvhcKb7b8dNQFU/NhOhjd1BD7tDTl5aRrny64sr/64c4CBDLAG9XNXf3CO/6/czK0hEbZWO
qyTFTYW6toUla3AEdapJBIXr2D0XeXGdGto7OjprXvbJlJ/xvGW/kJfMvl/zsAyJP3VfhZuQZ3G9
+HZLJR3i6sH+AStt3ULW7/3rT/935aa2EhwMRqCm+j52pVqwcTDsBLAiDsloHz2Jwn7qnN8s/hWG
eP8AsgYBBGnJQQ/WP//uGjVw0adWpapVJyqCzPADJ/lNKOS7BIzVskrih0H8I79Vift8N2pRnLpJ
0f87bt5EdwmPoVCoCmcNJIIWOo2P8LFxVFC8hrXJZP2wVp5YA1EbMQjQ9UsHDP/rq/t3j8b3H0n+
+LWLig/bB3ykPugPjTD8MSxvFtM8yyUDeRt+gzy9gXzvLzNQp6pbILImzK4f388wazwcRei4Yxnd
6cO4S0MEcx07VRp662FaV8WNRpUkhmFX9CY4RbLNZ/03BfI/fA4Hm0yOxtUS88fPAVKlDvkak+0A
IwwKVv1t5K0FQFxz9CxsChyLOmiDlrmpQjE3VptOOfz64r+5O/50NfTVdeqNImO9u/ql0gxROHDi
dPBshzz38V6+KgE4HGe8Wh+GuVgfEv6fdkHHNVAk6IVZleuJpBBoXLTP7TB4a4Gwbt465P9ff8S/
OxMhA/3vT/ju7G7aqrLxfUPvmHuJnl7PQ7gv248zUuuSqXmeFRTdv31K1u/9/roAG7FlAc6D4b/r
/SKyzC0mSrSYeEAhcdyseI1en/q1VbbS83pHAnb9oJtAd8EfjN+Ybct3ttH/WasWo1lwcXjhTNl+
fEBGQw76UvPF30AaVECDGnmtSI5r1zbjBBIl4d26fvtqBLIeNiaUgzLclqHm9ZFfd5HLCBSiaylv
1iLTWUVAPExmz62y8nPjcMd57nqkzSOkvbDDz2Stqm2OmfHUheG+sLNPqhKR9mBc7PmgzwKx3Lhm
A7H79phK9dsVPFsLPIU6EKnJIeRpTqkalZmEFnrlNBowetnRAGy0BuqRZSAnQnPDw56Am405VSsF
5jT4jixRjFJurVUDTdyKn+kAox0n5FqG5Wp7WGsSjaewQqPCfFCjkQloQZpu2nXI4iJOF+Sxj5OR
PteYU73hhxKCF+X+2qwrVB86JIq1MafJGVMT9sjaJqNABP6kd9gG4bC/aiJ9m8OZHOOroH9eN4Iy
cZVYdaGKHCXvz9RVGsnOUNTjELdoxya35pRecTKFF2y67Ri1SPL4ssSdrNhKinungA0ytt5atae0
oSLJ3KI/z+0hUMEAk41W6ce1dDcfIkhHZpXit2OfbfYfaYLrK5o/DzR+PZWWnPcDpajdeGoMTNU9
oK/jek+gQABtcJEhXG8ig8a1nvYQvL21JEgdPj3ApZl+zZAqlyQMoLbft/+LvTPZblvJtu2v5A8g
B+qiy1KkKIqUZFlWB0O0LFSBIlADX39n6GS+Z8vnyiPv7bzG6+Q4adkiCQIRO/Zea664V3gYunrc
DHT2aGGA/NTo7L3prrZS/8plHUaaD1HzVpXqHXMDq7Cv1Mkhgq3Yh906slNlu9jURbLGPkkEisZY
acAfSOKCCrjt11SVKws8gtpUCnqZjhpA696DX2tn/OxXmaFMy1scNCiA7KssRZPuMaTlGBsy2FBf
U8ThQaJ/Z2BhcW90c/DQddW3qL7v3e4aQ/5aoAQaS+smbQfC3KmFjG9oz1buzIfjRpuwscTTtEpO
Avu4Khgc9oC457DEuxP6jVcA5p0JxsLw8flK9t6D+LiogM91kA0HKAc+ZsQZoRVZeeCx2Pb5VeED
HUqcK0HGRDSG6xQjQmxzQ1JS6tZVO0R72Vh7d2CM1Ix7ixBHgGc/qD7Dl8Tof6inKOZ8F+jRVq28
qhWnGk+fv2elj/z9LXu8VzQiBiCsXxehxpcagcK85cR8nkeXFtiDnLiz6D+qziDh639Y7q2/K4PI
r3UxQthMhz4ue41RyiCOWPbqBswbzo0xLlATiGebnnpD6Sh860bd5Z1uQ0Gg/8BGqXqxWao94gJe
ZLT8hZVdlTwFeegfyOM5qCNHVHILNcsJqg10w2sXo5SlS44ZZ+HdDbAHLClWbRgjW/gR1flfF/L/
z9P/pNNXtf5/L1zCepQ1/2CG/o/lS/K9bP52oq5+xb8m6p7xT/ivPnBMg8foL7nSvybqnvlPGzyb
A6nbNaFxqtDnf03UTVTFrhEw/PUcF2K36h7+S8rEjwwwckDLGcWrtuF/Mk//eFJwlFSK2pqBP11I
+pG/Pi2jjnu+byaUwo7iZXTFNhIEiZmWvO9c9p2Jfcmbx0fXHndzgPMmAi8QkRVkhrdjaJ2zytv9
dDVPfz2pP6PiPrad1DtCZqAKKA74v3UUoNdOrYlmdwM/nwh6xTjT+kdvwiMvreEPNct7kN7Pq8Vf
r4afgkGr53ENfv38MtD6uh0MPn9ktOu0AwIUReZCBw6RNg3UZSAP7diyfvjznV0mqziyz0nP6dUH
X4au0EUVZX+RcfwwacEuacLVXNtvOgMzRlUo/McpfwNcQO7PtAFNume0VmnW18ZJr6SrQXLSa6B2
DCBxVnVrv6i/a13HomXlKwBm41Y46d7scQ+SVTAmt1Fcm2Ccyz8smn9/0VEa2BhAHODDv14Gsxd9
0gMV2JQ57vM0QgFLjNxb3d6GdMc+/4I/Hp/eLznSKgiINqhEZWD5+dQo47CV/cgth9G+beocjhrg
lTyOqmXbSHx54/fPX/C3XYxXdHX8MpZiDFKbqi3j53NqRpC1gwt2oyfVTdBoV6rqavop2yi9np7H
y9KPmAYBLIo158q25+k6icVtlcOaYt53E5vNTa7LU+ok11023Mn6BnzKZoRyBgaGDBPNlkv1bHz+
xo2PO8vHN8768PMbH5pg6rOEr8XpSHDyh0eEYa/p3OF+C5UMuU2ugbzusARfpRIwUNxXQLTzEW6d
dDbGUC7+J29ILUq+obuB/xtYUual3tci2vRR+cBCMSxmYAVS27dF/loU1AaeDztnImdoHBnoTAet
A7Mitbu60x4+fzPvM/gPzy6EzcCnMmHJcBQC+eerQ1JTEtmdo61dWX3xTO0WKMUhKIybSeJF9ez+
6wgQbCFDRZKNk2DbtZssQ3/dpoCh3OGm88K7sD1g1Wk7WS/7XFzotj21mCfMlgc/FHLdimHYWUF+
X3pTufLcFBn30oCuksrpkdk7KOAQ2XZX8Bhj0APOVL+OjXtMyvhiDDgktPbJMMue6ix79i3Uh51/
7LzsTYT1lvzbu7Izn7XCfTQxV2r6UbQGSAqG/hsnYMo9AXGLYmrXFGOEnIqvFWPGRZTGb53XP7q1
s21j58nv3DUZd4BpQvEndcjHekrdg5bx3uBF4hUo1dfPV1mGXTLrgpZ+MuXPndbYqzadH03TQcln
cruNsX1udaj8n3+7v6m2319X5XLoxIMgAP7Q+PG6zqIzy+timUjn+ksH5AmMnnW2EuyQgbunB7yM
kSdNXJnPX1vJ1X6pIXltj3XQpJHj2dzqH14b5kglCzuJN9PoiOsG7XyX+hwvoE848N3I0utuOAqI
neF0V17zQBhHeQjHl6kLGjwzRkaOAwb0OS0PVQNoq6oz5O92dcxTc5UORLSPt4SnjjP5enXKHiJS
ykANkuPSz/TbBOEarIuhRfRxTdJftp7aulwFPdwto+dPi/ZPHxkm0m+fGbkLo0jo4EpA/VHxEpMc
YjIzjDbEmIAGa/IHnemY3dubHC58ZXk7t62fPIO90KqYLSDwufTaVvrKLTE7O5spi+ZiyEnq+t6g
frC8SxXWwaYbq16hm0+17WylLp6nLOTDJu5m5v8B0sEgTlKcZUUXmXnApNpxZ5Er3rbjVRsH6RZG
KAOvISF40z0GbTYyRoOnWmt7zdYfsdK2C4cjotfd6DMwBbwOZ02XezkkrzU97EyE4QKXDXPmbhUy
xQJOmLWIcCyNTAO38jBGJN8cQhDi3hNbp/DehO2EnLUxTgVO1i8I+rmuBr7QPo1czEzwnkdh3fWt
dRQRnyXpgTiJyn5o5mkd2s64o2xjpFqU2Xr0Z7oN2ovFaG8tycoM4JPPHhK7eOKf5qaFuXj26dvF
e92APe5gBMn7k9eI5y4P93oUnkwCLZlE36SduQffGFblxgIS0fZww4u7uLEyJrkiIFySTSEOVolf
BDAHeV5q13uo0eOCWiGGOmaD0xKaUpjFYuklUMzsK9ALYmH3TPRR7K1y1nAGIGh6Getbrvu9zbLr
yYnY5TL9krnhKiNObRnp+R2G5wvrxpWT2dcZo3xKNbFMXev8+cOo9rhfV3mKXJNTFYpUl97jh/XH
1u1QCMMKyahMgTdGdEBcsIagG7ILS8STCIloJ2JU1Sv/6Suz7Fge50iDYgWz4K8rn8/0ickOs1+H
JveiLs5W1x1AHMgFtNYVDoRdB4LCGNgpPn/h33qcDn1uQ0UPBSQGGZh9f31l/nRo4YIEDFEcuOqa
rq/6LnzL0uroITvfOOT5DAMRbY2On8uR566VSMmxa7kxU3UE9Hi+mi9maa9BAwL6lKchi15Nc378
/J3aquf767eDEpYBCVJhvMOu/qFwDOFX9Tw23ropWZiCDM5CFZIY4taSDtkyCp2CRdq11l61imId
A1uEESrstKNwnAeqNUKLfUr7UHevvN7diaa4V3usZ3BX6jmrnoscpfW1H+Ygz60VQt8cb3ScTH2J
27bH42V20TJzwbca85JEoBBtSPOlgcfoTRDFhjzYaylkMQLnQfCLP8wnfi9m/1ICW8r9ybbxoZht
uAOkHjreGsfa/VyVi4aQE9JWQqoGzRZ/GAv//ixwX7jqrIaJxQei/et9USWRXwb9HKzr0bywkF17
pbOFB3Ffaxkhi/ZZhbOMQ/iH+/H3reHXl1U//6l+1iGEcaGnAHRPqP3lYLFicfINrIGf309w0n+/
oZAacPBjfMXN/7HcMIx2bOraCNYRrcGhbr9pzp0zwZ8ppk3dYSEHoN3hOxvj2WDhTb8FGeyLYdzM
JoiE2GCJCyVJVRLD66ghootopyUi36Cb/BoTaDdM9f0sNLEUPexO3WH3dWvuFoRKPWGbmP7o4liR
8Rh1Wb6ILefbrDUwdasR+F0A12dOdbBN9XxrymSG9IPx1gWu3tfGPb3vkYoRSNYY0Q3clkM7L6QZ
v0WVfY7iDuSTv4G3vBvjUiCsK05RLwlhkmecLf6q1AAJB4m39bq3DPvR9UxO+SKAueo0HUVQ8E2X
gQ4QA1imjx2vViVjdgqnzF6kDf3PwGNPdAZyaMENLno7f23TC74Ad8mRelgCOwlwIi0taEOxva2i
YNP79riQBUxDhD4xF7K41SdJllRMtpbu1NoynBvShxK5E/pwnbSiWGfdBHyLUwnO3bjpH0bltKzr
4hnbar+YrATOSPFVZNNjMfItyAiqkojImuMRyUK9WTCfugBnfgUBpLWuse4G6pnkRthBtY1NjlIz
s4JMY/cLOO2W6QT9SMAezCOsobK2cawEw10fh6cpZMvsK5zFs6MOrg2+qmCurusSw+5QnNwhxIOf
E/6qXVXzOOJKjC5gpQisBbUaS+26nwQXpiPDyl/riXhKOldyQVKxcNPy1AYa0G7KhHAgNrXlo9WC
vaAZp6tQ6MS4+fo+aKyTyIqDXw03g5k/4/Bc+UlzTx4YSt3ZvK0qVEN3WogfwSH71wlP6WADZgwe
4pwrV7kAaTGlZhutxPeDVAlzGXbegWjaVMgTRAV7Z+eXZiinbRBj0bH8Z1MzcpBrfBENtqLEzmmX
jNugHRm7OeZ9Vmp3UVWdfH7tagi6S+dGay/Lti0aFsiqLfjrfDcJFko9ewaL2qzskStjHbM2cI9N
gKxdGx0qO7uj5xyQIY1UiZSOrlv0c37bxuyCweAdpRKBUk5gySCz2iHxOCn024YhTWF4e9uIhmXF
QwHSpPviAjLratb1pEXUEsesHmBHe5h42a7K4ptqNM6NAJ0YG/lzqtmPwgn2YUbJ1bvyiebNA3Xx
jTkBAxfavtcCSprWf4gcqh5Af6iQi+w1cklzAtgPi2XaRwOGWt8+B7ERUUMrjBWxyQu3/1EY4/eI
xBYK76tEecpHhyZEHbc/pOkhPybfzGuoN2z8YMwF4FXE7sav/PU0oHpzUCAWuTKOzRqtiwgftRjk
i9vexIN8SlX53s3UxdqAWbectDuzRTbu2FwI0kYA53bfYAQvht6EnjRrGREp4U2YDjehlr42Fn5U
KMFTlF5KRNx9PDUbdFfTGr7oNTGCt+MIWTJyXtsmbK84sR17oSWg+KizSbLEvNvBMQ+H11RklHaV
TisPcQqYeWH1j5VdPQHQueaQk6/aIVzxXCyaRgwLYAQbXTYBdjgQAnN70wUn15rv8w53OZQZz8VJ
72qEwtm3UKD9he0AqTWsmsahCZYz9qJTPNkU4GQc1g+64zwZgu/Gi2FihMVOc4p7rfEe0K89tl55
Y5mCTpt3M5fojkGoaS5fUASjvdbcGQ67dS7KOdkSN3dNGjNNGmkvOS5CVq+Hm9x3AP/Hw1r0UMEF
JGImbCe4mrgTs9lC44uQ178Fd/bGaQedc2I+tmb4EnqkpAn8gckLHRPetI4eng7tCcDSnut4JTP/
W2lAvdGNLyhogs0QteCT2uTekeXa7Xh0nDk9ehWzSxtE8r5TQLihkAhHg8cqj256b/iak6fotjwT
fqswHzmmz8ZhMWeRvdgzOBNStVcRcvdVYzoO3K41Qd3naUbr17mCGBsAkIhgbh3wVl5dRSvg7SRM
+qRPs1C4U3I/BuGVS/ToahjFcYKzPUzieiyh63czX1cSX/ualPjkBaiw7Si0iA/BIYqOirNU5uwJ
XydGv/wFHvPC8NKlC24IMSqPpW3wFDJC53AH2s2K7MXYrfTsHkVgtgns764GscyLQ5/4cGPbkFch
q/mqLPETEvpgO+qUlNAS4GF/xki5qYJ8X+XVUa9GjUiGchkN+DUjRz6NRnHfRKQj6aL7Bqvtvhvs
t6DSfkCk5XkCaW45zdbMCA13DLKjx+RS1MMlggzQzN1VPwKZF8krMjGOcg7IJEerdxnI5EXeiTWW
WI7c4YMTc49UAUuPGwwA9r5IZPEL1dcO0vQuiM2XLuOiKUu/U+HdbHQSJ+jmo1n06YJOBjA5mKGf
1zqu9TelDgYfHx+zg57ifZz+U1lVhNbMOLYO1kM0rqPK3xCefCcy/bHMOITN4qUdls53YSaEEcXe
1jVesikcd+BXv9Jyzk3xxtl7Ur1L6JQIlt+L7tTn2xSx/0Iv9DGWcY72m8dqGGlSDb2/zLKe/2ji
i8i9XafHux4CbM+DWVrbUuOM4NRPsM6eZun+EAApq4Aiund52vWCZS6v+hvX5o8ciwsmrPlgF/23
JI6DhadudyMt7sl85jdLoh+ZeibtcZzqpe+Nzw4U02mGIBL6NqVReR/7BfSp8M6bqj+U5e+hyB/O
JUwPMGth4mGAEnw4QdmllRNHWwZrksXcRfNWjpyhCosbRCAa1Af2DmKrjzm1A0nxgiF6ffIQa6zs
lMWur3D46d4T7CLcF9bwOMLPTxoyCAbDPtazdYJqcg79GKD6bMMySryFNunrz28Q628OVxBgPOT8
HnoKujK/1t3pnPrMXXEWS93dxX15qHMWtZx8eSK+Tk1aP1W1PInWm5ZIDa7N+mRG7lZE1MCcmiiH
MnwixfAS6qw8c6uUovKeOf7OjBE2M0TwJF9Zp3k7Uy/vAc/eA0bfJznpmpa2zyvK3s8/kbLm/35c
xDxH95jWLYDDXz8RIQBWEtLOXc9TMK3dQr+XVnMsnbpZZXRJrjqIlk38NPsqXXI08QJFCfrA+PGd
+l0bLCwZmN5lHT2kaWZsXSt5s5L6T+q/v32b4AOYQ3l0Hj96AbyBFyG3EThJVJ3kzJ0+09FzATOa
+QvLFkmptZKd86x8foH+7oX5xi2dIQUFzUdZKzLwOoGVCRGPgpkIscxe2Tn0uD7b20j+I+IK5hy4
hjnAyfr8pf/m4IWpF2srs34mix+fmNlJtbRPW2/dj+DvOVCf6w5KdEfPcUTVSSzEH25vwGK/3wwM
Pw0TYR9TzvcuyE/rXxmn0hZW462FZL0uAv6r76OrRJQa7b7422xri0gJx9+Xn04ED276Pxly/+8c
4b/Yxv/ef/7/IkBLN3+6PX4zjZ/I/W7Lf9wx4P6F0KH+1b+d4s4/TQzJYN7M/2MH/7dT3INRZ6NU
ZJ6MCOOdUfd/neLMwal0ea50JZdg3PBvRIf3TySkCmrn/Yvs8R9Ntn8bnvHc2p4SKhrssTxNH9aa
IumjXoC5WfvSY5Ayksjo4h3V8Gu72ByJd8j8HTkv91lXrr3aWDTxdGsQIQi9fw2YYlOYcmeJ6oqp
8a5J0HQhGPrhduFBdnf5NF2bYUdErr2YiZwwKzRRPjlLfbefSndlgLByVNivRxPM7laGrLY265QY
Nl1THWLdZp2OV9JbT1g8mMpuYkttivlS2hN0ZTzTWLqrFPavrPfBXOChazaREHvTITvaLU+umR3c
Ad4GyJpwgmxHp3BwjMXUEpEV+0evs5kvlafYDE72AMk7GW5bqJ6tfxi7/DDE6YMWiVPvu7sCg1bR
hIu8bRgarnPbWUk/PZoCBFE8X6vtuus4XZ5dxpBNPl6b6UZvyZCbWY6LU03FkWn9thRvnL2vhr68
xxPwopnexiJlssC7lEOJyMx2z5d/KIiE8i3Ufdpwa98N8XjsZA4U1LoqInopZb+Hm7z96e49/bXx
/ywq+G0rBYiItdlV00IwMNZHRfRQ2UYSGvS+J6TyfJUmteDsIDbsrM0IWzSkxHaIeWj4K3CUlnGZ
YR3AY98se9476pyNThXIIHkjFEgUuqkmX03/HELWGIlESJCRNv7MgXleVPiCCqK72rlZff45Pg7j
4A/APIBQB14Ru9pHcdOMaQwnaxGp+S5xaURV9qE4ml7xPEbuYSBDfM6o0j5/0Y/TsI8v+qGW6oJx
TvxQRGvZVned/YTVfyEZf9JYCf4w0zU+ljzqtfiEDOvVWoA++9cCoe2spIhbVOuFLolkjvJVOOwC
cqg6QUng0BcRWvomqyfX1C6ff0xAfb/uR7w2DXda2czBXGT/Hz6nG1ecXqocsnSoAbcFnKDvST5q
9Xijul08fNcz5SIxhFhVnW0WWnuHpK6+7r7UDV2sIL2tOa6VmnzIzQvGoEOcnBOtPuT++Ae9hvGx
Jfv+XqEZUXjTLaU8/PU6uWVvBFWaqMi68jAyPETks01T8zw7/kM8zsCR63sWJcAr/rXXBE/G5H+H
O9fWwYM+Zn+4dH//dnw2gwDUEE6gD5cucWaroVkZ4t3QN5gqSH6SySUmkqWcqFJBqy1wA4bCuw1B
FQuRvzVKfRvlB6dL32jv3H/+XRq697GU4goxyaS8YAPgx776+U/VhVWMGjSIkDxD0iUj+Vg58ihy
qgkrcr625hfbTd84IzyUzma23QxHFc1iVfZEMee+hPM9jeTqqWQoNthf5+qmTLNH20qpN8WhMulY
Rqp7p8/+g2oxxTn467JfOg0W98EWP4bUgn9kE9ohLnHqACL1zj6cbr9yLqW1NtL8IBPnTCN8E0QX
X3OPdfdc9Nqj3thHi/Nq289nGpY9b3ESBNbE8uIQXDBaxo3ZkvEeF8cO00HtQZjS4jeYSuCS5DdR
EROVGBxwqlox5+4N03h11O5gasNKNvWTQ8NlQrs1W5lFgzK5D/isWeIes9B9/yxl7Zy7kqkMh/Gz
7UVfOvc84piLKBAXzRSuuq65rgskKcI9lnq3yDpxJC3kTb31oeWwoT5ZA2+PlPg2YPm38iWW8Z2e
m6/NgGmLTp+C3BkF+1zM11PKC93ZhVt6R69hpDHll74sVb5Owf+I8NswmzdaQDpS0lggMUNn1/Le
fJltIdRlULoJeOp9eCW1/Or7I5pJRDIJySYECVA2Buc2ji/a1D6FMVx6rsQCL0mA+L9EKNpwV1R9
fphq1L4Wmu6GB2oaOKmaqX1jMDkroe8NRvaWcFQsTG9rS/oNAwDMYcbYn9nnLneuYc7fZpOia7Fh
ZvRaSEa7avv2uQoyMk6ig9dWyr6y9LuJfvucgO8euhaTVfSsV3KGdcCclVHCOPQZ6ck5vfe0Wk3t
C8gbk76ue0QBR+KU437jRNcuvIwRpKrW39+rT4ZxX0rm5koz2tLHAwV8yL1vke3stRylOLNsa9F1
RBnKQd5G48qOoy9mqKJ4ZH5xhXcce/9Y4qSzpHfbiLecnsliMmtoVri8Sg06txfvJhnc5ik/ITSI
SAP6mcpW4XEHmzwamUKNVmPQLLI4x/wkA2sxAxWLOT07QEgWtuZqa5qsRVL0K+rHo+HwJQ/5eAi8
gYgDb1zMnnWusvz9qRiG72Ndv/IbSZPjefGapyrgcFRZwUM/dFQn011SqW+wZLoxRs7zkAUEhWtX
6plS7T4ONejsbPBUHPfoPmjJWxeEmMY8A185FIeez6JZ8aUb74KweeorwgzsmE9tNzO/Ut2IOg3h
Chf9YlTIR98rh5UV7N0+e2ktSVJJJFZTo/2Yx/tIM7K117AEqrV2opIbInGZ7OgtDxgMdX53Z3ja
ST1jsqCFk4BJthl8DvllcBhfVFa8bLHdATZ6DUseOIKGfG5PsYOCv9HC4qDe46QmQ0Rhgvwonu1C
bGpj+uGAAmW7eOjj4Nj4E2sNtRxLhy75vRpXQqbGttDCHQWbVacnRZil7uNOhvdGS+QbgDZg6epv
t2XyxY7w4Zcpb4slLhZviHVuNM8nFdOhO926gF/UW6tDcbF663Y2WtRozDKCCaKm33mHWXRPak0J
wbcSmt6vvNbIFo04KvCklOJNr8VB1bwmjKD3C/7eyMbBvfPycq+zOmgRgLyONr42nMtxfrFyAnDp
dQ1TtXFD7QFh3LZ3vJ1OOJCvFRctgL8ipy/6zNenSuqwcndjyHdm5d5JuhviYRSvxXxf6vU0ewvc
8aarXQSPPQrQ1iezYE7vIo8xI9LMlU+Y3pXHQ24g/zOH73rQodBvLZPHllb0QCkN+YKwGZP8D76Y
0vIOY3rM1E5TmQFPLE3/wEvOVVnvRyLVVlm9MRrekLqBdSchlI28i0VZrbMJ4RngI55R5h1JyS+I
SaInvOrNcJr7oG5vSsw8sT4/ql3VYrdJRXGUGgKsCMu1Txt10JhleDl7UBKY+zQFyplEtw0pM0sR
GGdJuEWTGrcIVo5Jz1XQUnp5kujeos0vQN8fZi96m9nTqnpPdMO13smnsOLvqJ0xJZzGog9QOul2
6omZyEwJivkhMMVDYddPsGtp4Nf4RTzyqaY8e3N6ngMx86tr9xgPxo0OFJJlDKBq1fXfq4LMqmPQ
ZBHFOGtTH+ffpTx2rX1W104RhtUn9XvtIe+cs/qioZ1yM3SkG3TXfvxUdeN16+jXRtpujF5dVbVs
+O6RVt9TRAII+k3GvG0RHI3JOr+/Q9ONLkHEJZoY8ZAFkl/COVuix3tyzPJgQ/LWtMFcmz1Pk3nw
4xDLq4UXZsAUQk7Cq2SyFLp04ryCXWAK7LWXO/d90z2WTdNy7OPRnGB8d25wWwcS1DEjLS3ZlGo/
buna6VF8KSzjHOXzosfBsFQftE7kKRAtqUokiXYoceaRkwU/QGT4NqZwEb+ktCUb37hXozDwgE9z
9+KNybXaulW5FTExXERVghHP36mNPs1N4mKco/r7Er6X48MI7HFADdXd6BrXnMyoK9x7tvQfRo2h
o2ieBsYQ2RnTJTsk/1yWvGfpcIOKYDzJFBCLt6ihoIN/VIPa5qjOqpO69TIbT0dMXBK1n3EXUQnn
zAkWg2wA0VAIzrwRXIXLZqPDw1n7NulASZPVcJHIMGQMs/UqpVxd2BxyFkZlPtsR3w9H/JU9aPdO
wymgj2BD4GiiT3kh2nltDmwdWqzUj8bTIHjU+kpcVHWeptqPbPauzYBblL/9vvQHSyoLcD2z+80o
2N5VWZ/33FDIf0jXiLNl1dgZqpuDcMjMzud4l3ARlMQxUIl1vre0cZCphkDtxZfe6p7KQTun0Zlw
z5QrQBXiuVyBWJWPfsybs3L7OGekWNxYHn0Ig6rzfT/SKtZpzX8YkwBWo/4W+MNWFMVhSthtlJdJ
G81zWJHVTjyT+uVkPFwKtevGFV+Lxjei+HNDGj3LrcZkVT0k5Ju+ea51bKMQwdIwL4aatr/Tc69n
k/qYdfZ9LrwfTTMki/c69z3FMB9JQImZAEojD5Z+DelThxwSpmx6tduee7N+04cwW+N53FVMoz3S
V2U3LXXGP4s8Sd5EEP4YybAqBv8Rzc+ucqytL9I3+tOsvAVr0hQUCPB8mEfcR40/XoW6eSYMFgGk
Do/fpGshh21ZWy0ztuhCtPhFEKo3jsGWZ+4lDCjJdJNHGf5otm6q8xzF5bbIiSETTYD+KJwYozFQ
7G3n1kiME1xfts0ILBIgLzxd3LJGyxsRmiKaMs1xoX1vnPRskrA+peNaVkOzinsSOnuUtFhrqqUd
O3eR798MtUdsid+9erXNTKMoGOEyUNwmCbDmqm1W9TSQ54SzUdTaS96E3OPJwc44UVh+bi7bwnky
jQ5bGxWsCDWSjxDfBfFVnddPcZJeWp3peH00R/SuxPoREllatA+gakUlRrVc5e2E5D9aoXN2asEi
U1LkJDJYk3Zk7WIGgwAaaxLquN2DqWRuE7Vc2gBvmksGVROQPRSF1+ZoWqCzKgaaPLGJYTjXrmaQ
LTTb27kiS9ugPdKyqoF8h5Nu0DZK670xcC1KdcsRHI8IF5WzLLGzOTNpWi7kqrRNr+3cOpcTqmBc
4SqdBRZMB5RdH0ll0ZwIeWDKvWLONplMDXdnqFvkBTVHkhT0ld8Xd1opeLBNRr9wnO+d2nlBJcdA
xsibFbrmhz7y6M/0aD3SMNwDOB9Wvt7DdRc9fz5i2RwJIV2YrU2SL4aMraHhnzDqTaSTSp9ClFuh
Fv+mj8a0G/oJbQbKxwONrRsxBJepCWByD+FL0LDbGTEDRhJBT32NLq2jsrXE8v0nMyWDUZLcUmY2
zj0+6vsf0w8lmKjeTuYMmQRAj8ECIBqeuaQXX6g0HzLXOFuSGxjsArci/Kykvqt7NFshIjikTTzC
Y7b3ShKYUEs0q6q3X0bHoYR26eSB+0oSHKDIIdhj+/A8Fe66iDgwmPj+VocQsfkmMhjcu/4Pp8Tl
lsfQ/HuUAEMqLur4JikeF27FjiznDEWhT51ncaBta0k9Ht5Wff30fnqjB3XmRj7yB0yXWUHCMfzG
AYXcchYnkfdvgyPelzJAaQujC54y9C/qJZjKo9BNLzJ1dllNJdJGB3D0Tw11f9/7xGw1T+9zcLUb
qDtGWsnXVid/Kb2o0lYjBonEs72vDprNcKsOF6pdMeURsHRW85l7c1bLQFfEb2OTvfUan0LtgEPE
XNkKRyrZKFw6rZsstSK9EEzwaNlyTVCbu4qvqnNeMnOX8tWN/a0Vn5My/55o2nJI9c2UkgRYV9uW
Dm1fzTSOwYbhgvV7Yv/m8LuO2qQg23gYi30UMPhraMIVOkvi8NxV5slwsQg3fOoQ314rr/TEW9W1
tSPcGTetRnNOTT+hD3GUafItkfa0CwihT3tSleH6IgcG0xsEVNdKIt0lHHMaVd0xoZMNOjUN8b1E
XBDTdHSBZfbdsOp08YWeMIvj9DWpIH7oHcmro8cOwjcd5vd5ER26on/pSKd0jE0D7ZmNdWdm/X1v
G1/pKzwQVLm3rMPA8guSCc3MSBRL2OmvcU/HrcZUbw4UqjahKmsAP11VfS8qbn3AUU9Rpj34PS0T
k2Yp0WdYnIbyVIdMmHuegSzKT17t7aOKMLaB41fHhjdV8SWJ2CezOnlLUVksRDheebK7rzr96v0e
1ENeqzDqp8nNLtEU4u9FSC8aagyzCs9hb+zq4EcyRX9QtP42NqAHiNoYvCsGF9v2PNUl/LlvhFjV
LUYYh9WQrvVOH1CWaw+qASAxhoct1C3H3kYl9Pr6akgQqM0JUup05IyjASb8QyPrveP58yTbR1Tr
2TqcFyAYzDI+9LHGqWg6WilsO15/m5bGKgfWwpS2rzda7Kyv0oiUP0ipgS/BtFQwkKg8aTzkPHIG
fYZ577uXGsv14BKUkHHD+qxvpcFKINcahzKbUj+1463T6HdDA1x6ZqHPG+9rNmR36qSGwPYA1PEW
tDYsmXw5yUPRyY1eb9301nARjmf+aoZt0gowKfhgi3Beou9fxc++0FbsTQYroqqKhxRFZViswFl8
15LpSJz9vR6kO4AouEqypadFqGYRrD38F3tnthu5lXXpV2n0PRMkD0egu4GOYMyTxpRSN4SUyuQ8
z3z6/o5s/85UuqxyA33RQAEFu+y0FBEM8px99l7rW01Qs7oRB1ioZNwGXmdi4q5Gcx8qtCzKjC4M
jn6XxGZodnZXcBi0jmoCOQ3AYgdrxVdgdcn3A0FVpNFLF1Qsq5E3EElkWpwTTFK1O+UQNrLIpXNQ
yPzlwbAPcfaYGNy5bKVseFgO+rEBD4ZMgiMeIb87dNA7kdP7YZagQcAmrZezOIjbks6JGRtwFjlq
h9FLr5m3CBfXiJ/QOcQdjRB/WAele2ra5FLziBK7qy5ag4luW7AB8IH2SA5uA3OTTRa0NfJGFpXr
btzJ+OYSa1IZ5a6sp1PPZDSuzoJkC02fF5xh8ZrDlbBGA7xecMRZTPwermNF3//9DfnLBMJSsezB
c2aiZqLK139+PIoSTl4TOcTC6bRx+jQrKYWsHfS/wIwf8NCR9sKy/PcvyoSQX/vuKYAvhXuWmSOP
5ftYKb0TeYtYQfFyWWIU/oRIJ1tFZz3kZPbWcCZFD/NVt3A4QS8n3kI7YuakZcehpqMzKHuTU8Vd
lFFWQjE5KxyOJ18nTpA9xRzaR3kg7+L+oeK3oM+iRSdbFAONBPkUZHpP4vbLJJIXpKlL2eGsR/cu
s+vHPnd2U9R7Sdg8uuydCc4Qpo3Zkf4ZKAmO6kSi+iEwgEFUj91sXMtOzejIbYxGVFBylpTtGSFP
M/IMSswxHXS/f+w5CVs1HSKzWSXEMcqWljKTucMJT35GhSncTFEtG7WdWz0aoL/pjtFjYesgf2AJ
6eQxp0C3CdBJgWNOY/U4VfZOCsd5vu6KvHiU6kp5b2fCuYYCXyXRix5Vj62iXvf8zrQwuP/su4Hh
HCkjlo5+kN4vEgSXDc25kz/+tmYENVGqEWc34FNsIXq+FGXw/e3IzS68GG2SHBNZF5F7Cw0yJD6r
XREZg0Ybix7dSg0/QxsgI0UJF7CzKeodWx8TuNS9uJqebUqh7gKV0k1pKWHdhjNalFDhqBMHxclS
HhSrPfZucO3nxZ5QGErYuP6cTpyR+7TxaHi/1Ezypp7SLVC+yY6I4JPK1mVQlI/khsEypmFX0FPN
0yyHpDrRbuWDuk4fesVL7DYPIQXJb6v8f6z2H1jt357zf221PxV523yDKtj+KEJ4+6E/RAj6J80g
aVRlX0QygwvlT1y9/olJqQ4GAjuzjcueseYfIgTrk4PXnSB4XWDuAa7+pwjB+mThNJKkevtN1mD9
IxHCLxo/TELgknSUELiF8DG+Wy4bKw3LOcey1vvQa8PEq8ZqVRYR0EzOhmULBAZ8A4D3ikRnv/vc
aspSjg9Q8NHGWeblJfcXRaqtIS5jkKEqmR4M16UYbi5ZMZwNKFdNWh7ospByPXmCkbypv8wphgS7
Ib+2OPWIhpS0OktwtMK6YRv1ygBiHDnDIp+cVbx28umVhsemiQWtyfFhasx9Wvfruc22kfWldcJF
7TS7SK934ZwffR8coRrum5ljKW2JrZS/QTxJzGqhjuZJz4arMNBX4DEXjk6DPrghbOe2pLNY2qcQ
kuFCn4LHUlnip/Zi/itFOehmf5gwKkgYTUtSqBkckA1q5GlOUBetcj5LEqmIL5MBewdTVqjP+6Yq
dpBGWaMPoXGy8sYDSrM0U6x0SrjTBob11UEWHSZU5l4rVoItoe8LUnZfMyXxJKCwBhA4gwPEsLvS
VKa+zXAeG/s+yZSHaFAPeUcbLk+vLde6dUflbiDmNXSCTTnPi8iwLxGXk+gLkrjFKcGoj3j6uiVB
V4KE7cE9GvZ3MuBXVsCnqICEpsmTmVEo61a9EPojZxOuITlcke5RTl+U0b2plfgaZAzZ8fWznmfX
UzGeJbXIaug7kJzSUBFYPcFudR0syiz6oigmCpPmsx0qd0ZFxkY2HXVn+G2o+p9V6sNViun6v16l
1vW3/GuonJ7rNsIH0337ebHiZ/9YrNRPEmCHnNDAZAton9rqD8WUhpiKVE6XqorTB2CPPxcrYjdQ
JHAqYbBuAHqkNPpDMWV8QtmkcyyAT2haVIP/aLGSmoEfayySBqDPuOTcuqyLmNl+Lu1cs02VLqU8
16Nx8WRvEcwsdGQX/fhUTOHKJTO56KcPDjjy7f/yqlgsbcRgUE4sQ6pPfjhvJSW5FYri5J7lPnQT
Pv4bjUA4I0H+njyFpNV0ay1IlyK/L2EgE45cKK+nOCuBUa1EtfJJn2Nd5VH81mT3jJdc5tn9s0Gm
NSYwezs1d1R/DJLvq5HJTv3NCb9YgGZ/+Mb/Ql/0yylNXju+Wlxr8u/qGzvvh09RC3UKB9fOvZxl
JC8fJ5fWgaMBizrKDAfixdF9BVcO3YFycIBYfW7egtWWE05jhm1ehTWtdL/YODowk68VmE49A2rd
KFdhtg+THFY3xcmLHj+bUbQiJ3hX2eYhFRGNS2WtwE4LWeDN9HkKoZX4N8lLXOCA8B8Kp0VEaqxE
N6z+/lO/l1i8fWiAR9yCmEC198i5qEnNIKus3Ouod6OIHr8bXwcBRhX7u+RbZoRMKYG5/vtX/QXN
yctyhVWEQuTRyDyOn++Y0BwjUPEi98yJbloEo0ZFpr41/GLnjvUqaKO10u2zzN62VbzOq2DnVtpK
0TEIuYpX4ilw3Nehu8u7aGtI5OsSzU9Ojw9dE64DupoLl4Tav3/Xf3Wf8655usFmGDqlx8/vuqbl
OPO5ck/B+UDqd6sVnp+Cp/YXo/WdJX1BH7m3w2vQWVmeLSzf4BD9IIpHAz1srT73VAKadRv12L22
dYc8uLlvAwQLuB45BcB4A97CVlpRCWdeU9/Z4i6C2aOUZH7X/gd3/C9S7rdvgYY/pAT+QkjJz58H
/uRIooEGAizS14FVr6eq9YKc0/s0L6RjH1sFVpwEnrW1i+L+2Bleo7yO+YNG5H2rr2tT3c7lSMjF
sP37a639xUqmgRD6r/f2rmcyAPfAwzBzY+p3M6w4F47frMJqyxw0FeEqq08tPQsVvdwHr/xe0/zu
qtjynf2wDjS8LTw5fMuC7wDajlfPzONolQAjdcjz4tqIjEjMQCx95KgfvLq8h96t4D9+bvud5FWN
6ZFhpcox6cPDbFwyTK/0/FatBdbsZzJisScbBEb5K7uKVpn2ESvkF9vF28eHImRIcpVMSfr547dN
gw6KgtcTLc0UDnWK02NzqhZWVS8SItIKIL51u8gbkP8+ahtFJzqNK2Q/FQrBFFCK+4vG08H7k94R
T0SPesQYR1mCbcBwSs7J8BEt9xf12m/vmlRs9Cc2rIF3X1rfKS7A0D4nipkjaeyuq7jYnGBIeDlh
tnFLMy3TGWpP2wzq79w82Ym9mPxhr7CefPAVyiv0/ivE74G+E/SJYxlyu/zhBup6hunO1OZeVIm1
xVXohvu8X9g1HgRa2mOzTuNHJW89wCKef/HH8KMHW27z798BEeMG3AEiwOBt/fwOAMnmQzDl3EQ8
sX5ibXrELpFfn8M+3JXzEVvKVR0mt65ZnHI/O0LbnGtF8kpoOTF1yeo1iIivH1yXv7q1ca7qbLAO
yeJvy9EP16VS8qQcRJrj4G1WbTjs6jbc6WW9Rkp6supqXWrFAW/owueBw413DTXzIxzTXz3cP7wH
/d2VCfqhqekRUCARmVKSHatzVZIkeWiCfNtP3UVYRI5kMFeTOyXvP1rV9Dca2buvhgpJp3akFsTt
9+7m8Ct7Ctwe+QtqKLqs9aqe1gbQ8QnxmjKKgxVq+NyxfxvkFE4MDxOmRlK6OopjNbWbLhMn106/
RIOGe/w2GjEWy6OKLrtg/aK4DqBLdgHTd4ony/3mEzlt2e1GJ5dIdOAo+SMzpu8bYR2dGFPO2jGP
+w2WYOikBoEy5kLDag0rbQT/bSbBrtQUlNLZtkPKa1PmLWsj81S7WnV9stWAovc29MqBiJHK2eWY
m2tH7I05vKLltCtsUoBTfS1fi/6/V6tI5oOarixpIF22JaV4C99+HZWsOADXJYxYDRAgNAxzNOau
arZtJBXDQX8HWXTQmM1oyzJSthrJMVnKuEQzPFVtN32zcVVqLmBQrlvdRJbBAA6Jqq0fzAiNgpN4
k/KtN0if1Iy9pmUQt9SFoe00B2raRNPLFEwK2k0YHrX2QU1eSyvdZkN8bQUYZvn19O12waAS8YH4
yEH0RBfRJwiNSJixFSgT8H7PfC/6k6bWmOyLVaYcOQlrAyMPLn5PmrQT5HDGHqbxVIdPhCotMgik
8ZRtbf2+Qyqlurbnx6T2atwD8zoi74OkLDSYDIorMr2YXgQT1kn0mErIto36Ih7zVaNmh2AOPCcE
LOoQR43Ax2ErR3iwmKbsiz+c6FMrTJfG3l668cM07LSgOicFA6khX7qs0X7OgIqRAhnOa4srpk/d
QjIqa/leWNvRNJEsZzB25AswybdEXDCaOtozOVUGUJ8vK14OjhhTjG20sz+jBiEYuTglMBiGornT
EA2OOglZyXg4lYV59BlGdFrD2H9ejmq596lE5tSGUs+1sx5HIL/dbOEoq5fiq3nTpfYqDB+1LuJD
3/gRQUmwI3xRLXMVlZlOMRmPRJEGZEr0+6zT1gGhSz2lIGfpleOctRo018TtrRHFYW8RhDA+WtsM
XEqgXbUyrqviyk2uLOvO0Sv6urduIDwdLG+WsxUigm6Yv2S9F8Xtguipgr6/wvSeWb/cDFFuYBa/
ymksDGXDhburqgxtENeQGjuUY2lM+44eboMKeq67VDo6KSOjf+umHh5NW18CIl0BZEfygbWh5syQ
+ouc6LGwib3R1ZeGPqzavFwJqsQ2jFcmQuKWRkVMQmeF1qwXM6qmx2q6JuXAVTogRejSpCXc1FdK
+Gyr+XKEg1YKZ2k79w0pZ04L+33013MxLNT+uQYeZTHlXBalvjJqZ9kKKg6DLxZFSZ0+c/5d9oSC
FzZleIVxZLoyUzQPGU1gnod0j1ic3Ip0IegNVXw/egNBpsIJSzsW3clKjWkVu7TWR6687bmdsUpC
sfZJM9JIyQMsuTCqYFEpuyZ5rSsIdfxAqodLzXktTQQ58yvl8sRVxdeyaMUT94OXavetqBcFmtuq
N8j3DhYCssRY215HlGAXXNTWeLvW/qbtEcIA+s1baoGygAL/VVP4FdSXoSY2JuWCK0O0eWOjNewZ
1pJ/wD8nxWaMY89sCmaZ3drt41XsMCDubS+yuH7jnumTBMcsTQFeqNM8FRCxmIBJ6ou2S5Y+cpCe
FU1pZ1p2ydZsn1O12QtHbMh0XFHaMbGGUYfTNSIQYTI7MnJoD+JYb+d6SS4xQy7yHahDpwhQFDlH
jjYsMaijDAYY1ZDvliWoL2h+O6ewsHe5qxKNImFd575TPaSlTdBwiL6JjM+mf2vrdOjI/PBN8FcM
fsJR9WxfILzoVmmR7YravZ91ezmIF9f0AlhgUUbGr2Yfi3hDf1Gpo6txVtbmiJtiRNg8ZJuig7eF
sqfjqXHq4hTZZOyNBIfXTL46xCXIsiZtO846UV35zig1r6Sr6kQ4mIgg4oJaZY19kEnfBF7ZULdm
Va6MOYITh4abQ6pbpRupl4xTdZumAiFbve0IQpIpayGAN597pHOW1Xgf+A9rIMZDyadfVWiwgHgu
rPmeMMylJTIk6IXXt0SmxyFooQZo9J2qb/ooW096B0MbzVBUrpo62lSuj/XfXBek13E0IVr3mtkI
G5IPGWVDLrmXK9pD1lQr0HIbX/G3Qa4Qepl6c1TDMnB2dazvdd/favjrAWLHvb4u9WPFUtQobNA0
KVEw3JYab5Kb2EKIjCwOMNtVie5BpKT0EJXkpNohVP1dJA5mjf2bbdJNxEEx/W0Pq7gmJqZhGIZ/
fiNXrplBUTOpa7kN03zap6SHGsoDjI6VYEOTuzLyhIOWI1HioieJeXBccn8K7dDTZsl9E5yAsau1
ZFtFxn6w642i8aYk2kAVe5BMGxG1cGiqFU+dl+m8cSoLjYpA/rtAzl/ZMVTeuVwjC0d4Cfe9Ad2K
y0DtCTzB2r39eBfsVFUcCXLfxrq2lhtRruoHq1PXNZRsueFgYT2orBKMwZbOd53Td+WsZLVEEQX+
0ROh5+SbqnrIRL0c5C5Vzre9o2wN5mg9YaeyuhkA01bKsYXonKfasXpqS2VLFu26Q/qniHoztvWK
yIklLtul2qprGU1RQvyzerZAGIKOe6JBsy5Kcxe6KhRz94Ij/dL19qVrlYuUYQYRdgAKIgqtoI82
gxdi/2YuepQt66Ijm6vkohvJ9RRzuh7QjiekaQ3iIP850gQzbvUwGO6droXHyN2ZVbqNJ0bnNfJz
XT0EIWkZJGjgeVzyWO3JUI07ZWVONNXN8SkB+K4pxjkLgAOQ4jmOrxJfVOWI7IKtA+G7DsVBxNrR
71skcLR9eE+ySNKcaqN2uKPS6aHtcZUTmZg3xGzNOBoh2BWfjdTwLMXE9JFday7CMxNsgdZsHK3d
WNy34cy8wC1XUrXaN6h/nQK+C5FxrTjVPrNGO4U3F6z1ytjLWwLvzzJ065XMvCWKZB1L5jgddeLO
SSTlG3HVY2/0t0GtPdDEQN+m2BAt8pqycD4bdCcq6lPV9+8qkrlk4UfHImWMLKAcsIqyDRfAOOUG
bNHhAnyMR5JrXj3oMWsBQL5F2n+LqHy1uNtXxrzRaJXuRBltQQFBFBRpv6F/dmqHWNmO2WB7qYnv
JXj0rR6kgiMOjlPfWL12ygNefG3MxT5S/e+ipAZV1AdOgzvcDaAnEQa6/sWJ02+cvw+dpX5tNfeo
ByPJlCWb/XhuovFJs5obQnFvGdp6euYTDToaj0oBkDK8xLMKxFP9mivz0xDWN4ahPAJjXgwsB7rs
lGXDsSinW1iubL/U5WwZyyCzAYfMpHU3k3GkE/hV+Pg2LMv53NbFgd3uWNoCZ8X4NPHiYH36p0rV
bn2u5WhX3tR9j0VwZTf+mUwB25mf9Fh9ACF/7qPyRq2q+wDulFOKY+Hoezt+icF6zv50Kwhji2zS
wezplmBG1rXQ+GzUylJkyTUiks+qyjdpd49kwt1aNULSIU++TOoXoxw0DEhM0BUgWE1qnAqT4wbP
ZziQSdDfQpNbcV0ZuUnECqePWl1bZnI9J9yuGt6UmJMUN1Sri32b2SAYtXVVR08pBZd7F/PtaA6B
t0W0K7lNXX9iPEYGcxjMD6NqHCaHnq/FfSzEIVPUkxMJ5trqqVLQt/ojtXy7kB+uiAWHWf/i9vWq
6K1dzxPbydoPfKhBC8TkZnF5SzR0QIR5MmRiQIs3ZkTVW/c2F7LaNwzPbY3QV+XBIpQoSNZa9WTA
uUoR+4SiPvhxutl2aXZttdmXsVZ3ZC7NUb7VGpp0UCvraWkorQcPJCJe0Gi/9ygHh1GhZRZ5JOjR
p+ISsdUwWgzRlZnR9UDKg1xC/AmNpwycfnv8CXlyQq8fdZrBXNpMsvd3cgHEG7SRr2SBMdE5G8pF
Kpy/FhLGSxCVRtBkSRLtY0fCxSywVJL0LLBWyqWbQNRlyCMT6gcnQ1WMjlMqC3uyl+WxQp6g5CYk
i+cJP9TbIY2/66wsCRohPrwHvHQt99Fa0U9z1m06+HxyOyT+kHWr2QhWIDKGNghTT4RLIzigKCQ+
sdeQIiX1xvTVpd6XKzqpa1DDkZjXpepexsLd2dT4jcIpi+0ZWBGj5nOhm2cByd+iaHWIl6jaZpNY
+Tpk0ms2rFdltsUav86xJ/kqPr9G9/Z9pe+HrlylM6Wxqa4Dev4OGbXsrSinkq0yn4cCBQfnN3bQ
oOWMTNw1SYBHpBcrp+aLNlcDwdnyh2tOp8zEj/KIPxecOjnmRWSjpyPR26Vyp0vV6XiNRm8b2v4d
zvLrdGKqU2TtVnFurMrcy2w5o2g3ec//qfJsp9s9tC+/AOEoU1cSInaxQBtoucp7+ZZMbiibDAOD
HQT47ZcstlCF0/Vlbxh1jfEqf+cY35Ws+Ih4U1oTc4EmM2QD4pQ821wlA5NmtK6a3zK+I59kA75a
2ZBQefhLvFroS1YRSGZ5wjS5m+SRviiR9sq1rva3rvHbfxNE1oKw+p3uQFjW4dba4qSQSQn1hZyx
miRYsQ9aGtV0CORwJmAj0TgkFAHh6VxlLdEOU84Jtms3U3YwSscziCmE7X5JUoH3k63bglWSKQi7
EYYGO0Qthxq4q/R7DqY4VSa9TORdrauf8wCV/gt3GCXSKkBmo1rilJWUMjWVAs+K0AVUL2cnJr4l
2dPhF1m+dmA77FTH43G3Y+VqStLr2Jye5F2kEcYR2ubONHVPviObWJQxZC+ucByGi/Z7SYhwrkIn
MHYyhi1sEBhrd/4sPDcjyjK5tEyR5SWMON7Jp4koj2VHBV4o0LfyehPSOFIUVd5oi5amj9xOVJiJ
8gnMTJ6GSl3LqtV2Aw779HN5wDVQCDLgTT55eAv2E5JlQGlvv+OtkqXv0XPGS/1zibvaCHEK8yDW
RbjJsSRmvbmbtOlJ/jsejxWk6T247WthX8VRzQplcoozV27WcSzjnfFK8h3K69AgFlRl5KfsuNBC
mn131fJpDKv8nIOPSmRLTvEqCsGWtJa3zuQ/mor/ewSRv4aD/MQP+Ze/SL6dr2y+Nctw2/yv//H7
25Pgjp/+YQXzvZ2uu2/1dPOt6dL2j3AI+V/+u3/43769/ZYPxuIuc7cPp+Kb7vn1G+aX8tuPU3H5
o38MxbVP2FAZO4PYldRpi8bvn0NxB3yILvNHNZ3xIuKePxU8piaFO6TBE15hyXDShi0j/J//XTM/
oU9HbyMM/gtII84/GYq/jZ9/brnShmWQZOAgYjL+vh+fzENvqZGPxQOxX99WJ+jLbJ2IV8c8v1JV
6ge4u+FSUbnZ6xecaSGki8xe2rq4AINQtqZIDRT0T1Ns4PlA9GxpYbpqa5STYgIIabL8SE9qXGc7
N+hA1DN/bHEyVCzCiGAZGSeuw/yyTPZl9TmcnRLhiHnpS5ZSpCSnUbbpyig/DlV6MSr1gGzztU6J
G5vwkhpZQ2eX40YXmucfvtG/mnq/TXjfXR3XwvRPfomjMix4N++ZhUYUpks+jdKp7QqbMj0TvBm0
om0y2pZ+h45fuqeEpr0kjVjBkc/Zaqhacp3unFtGD3SXsCj47Y0zg1Iczes393mEjDd7tnRfLCM+
K7DI4dDE2WaCobjJhmg9pDEB50754OT0Pd3cuCDR3kkZp+5bMNIK/O8wxAl0XqbDY57KxoeeH2sB
KVHY9FUi61brxXVY8o1EgsN9a6IyAM4fUxbDL6EXoF/3CXuPL2BUWgya40ny3Andzb4Gw3SK1PDS
hxdTIOyMaweBRKR6GSJHo+kK9ktK0jf2mt6ae7umDR7rvGUFkLtLWtcbSpa2A+BIZLvMnENYVqNh
nGl3XvumuYhV40sxp9/9UjqX++JLk9abvnePoWtfSW+xUnYQeYcvdlsc36Snb84Vogkkj0D2VERX
oSkLb6RoKw5BTUbVbdMP153ZHPsZPbYz8v1oBcKIxHYfIpf6vaEbaEq+tmmjPZ4n3PpTL42JeIv6
h4yU5YVfYlh5c7iJhV/UBSo1RJ2i6TdaYFBJNJTaUa48RWG7fVPlqn3wvbOiVwZ9XdHQxkTT76Gz
B7mjWPdZC8531rJ7eaNIE0irGSszzOiqS3ui2utLbdC3VpzcK1WJm7TmjQeYATNDFWh0YSnYIdbL
uMY3i5Gzy88QYxHSTjb8PpVJRqRFX99eE3XLa1H6xzjFQ2ZCGoTHkChWsdTMHuMlpeoCAd7tNPkv
fijoh1sx6eXSnTgmvEcjXJuoX+lkgyVBZWC15jWZXT3K1q2dc5eMlQgWDsysdTFrny0Ea8Buejir
BT00OLpLZSyCRVL0EclzBMhZJSmn9pMmZyZmXrkSCqvsbDaBRR/U26xVaVmY9VVYGex2FZpX22Jl
GTPlTN7UVtcLZMEOkdC1MIAVTLW/zommYTALnrHPQVmkyXIUsO4NBlUw7pYBTxNJiPmqznIc1HqV
0HKhN9IWNA2b5NxYSbRuaWEq0Ex6bKcMsvWDWjuXPJixaWT9pXfUa1ho3qgAyiQDNqkUnvHwu5VU
N0qdgBpQHsMBy33OUMLmEtHJMxzQkmGUpLsY2iXAoJA+7LzwLSQucy5DS3KN6sGeDmYAYrlo+mUe
Tv0pQJ1vmucyy32PLPHOs9JLmmUj3nAVzub4EBWAm4xeekVyLEkds2XLVWiJh8F3PxDPRhVerFES
fHpU1MiVl5XiYgj9muJfpwOcQJXJwm+xGX+WaI/KzddWb3XerDkHTVUWdhx8VxzcwBg0Ig/H2MVw
aGbXKQZLppUJZN9s14DvHMLkbObtAasmoCize4wIShhECAQzi7YlyV5z39/IeBlBEwpOStltuB5Q
qOdDGVb3kxZ+R7TpdDptgQnXzYTHYuGTTrkg2mRclpOpLJvs2UlyflVmgxqg3x/cO3WvHkxfu7am
mmSITADcLWjQmxBMwxrq+kxm/Kb0D+PAZZZeTR4Audg0+9KiYIy7DG+RPA1aovJE00J9Btx+DisO
Siy7Lhiknp6Z+Vr1LWEOgbNJoQQsYoc7BmooM6PW96RFfJ1qBMEZrO3ObL0yhq3p1w9roTOz6hvc
MUZOf296dRNr54KlGEMkQviiX0LezAJvEljplT+yHMtKMtZG7lZg3FwIVqpKuqPCmbvKtBmE5AGb
hpgJh0prlm4tup2F/00KxzmJwyqpHkP3iMTNADuRIjvJayJenGsl1WAGJ3j7Iq0xUa8vxhRnvNI2
LKBRsqqmtIZEqkDfcHNEN3QjJfJpWNp9e9eg7OFm0VkVqUehylxgK6RLUw0/mDP/EkqFll2WQ7op
062pOt4J8dpy7AvTSFsvKV51qzinHL96N13r5XSZMnGniW4bhdgAA0R66YwxJ8dMFgOHeJGbTlX1
WyAst1V5XyIgaPwQj+ToxZyGm3hYzqGnDAw+R+uLQnc2gkGssj6FprErmys11+4KX1wa8xu2yVNk
qHcBG5OpMqshkPWSqeqr4Stn4egfjfilYuh9McGMi3A++ickQ71T7Whjh/Ug5GNTyyzggK0b645E
RW9QfZAG1tIW0zqOm7Xe2F5V2isbZDqyfNRcPB6Oy4FKDr3oHjCh//tC562O+eWtOYZF1xZZEWru
nzUR1hjXQUpsEIN3gjJda+t0w9ocHrvqKqlfnTldtk3utWj5JlOsEnfgTWMYFdHapkVb1SSbjBeR
6edMMAmz0i9Z3QN0N1ZxPB74n56WJxTiK0Knt5DW+3bbA0Q2kCWnoXoZqRLrCkeDSklnDMsEeYoI
Pjt6s2nEdATLcFVH5S6MxR6cGwkkDVzreK2F2BSZpaI2r7AaTmm8tscBv5eBb169qQiRMJ0zh12V
yWV7aHg27I4kc0LmreuaRnw+pzeh7WyqUN04SrQaqOBy6VNl6GJMymvX9B9d6F8lFmBBVahNKEIR
+jvv7oG0910MiuDIq9hKOY3Py7qZhi2z1W5R5Ogdqy5aZ/S6EJz3XxrVZFA+RitNKh18LXxsO+QF
cfZkqBPCSDaS/Ktddi1RvIwOtWpmaASiITMexlaHGBGmBfOufmnlbMmzJgii6K9RcZCrOaesNejN
iyY5VT7l45slGrn7SwF+P+6jSg4pwMO40AETYsTwj/MWewgMlFCd0Fg/FONZNJ+NTPuixMBCIhJd
l+ViHvxHuyi/DWqPF0ZMj5UtKfUt5YFvnoYhVNY9E3SW74LxZ9kdVdbUNPXXiYR7pIB/F4ZeU+0Q
KJQPNfE53DYrnDUfrENvepZf7nqCNFEYG8RKvScoxkYLLkELqO5780h4JhMeogvqeSOBAhX9a8Xt
cBmdc7Ev6mgfhtmmNQ0vD6j7xvqcoR/qM2sryEGv9HTZaO1HkphfFagCDJ6BaosjIMLpd8+lTutK
M2HfetJ2lWVsCqXIvycqPDT2EV3PsR2l/kOlwhRKEFrC/QonJpWJj4ssmcfXdJgW0xiu0z5lq9CP
oiye/9Mf+Lf6A4Jn+1/3B87P/XPTPP+envljc0D+3O/NAduUzQHTQsmJ4ssUMivw9+aA/CPdljJD
i3RMsJz80R/NAecT/QKZxuKoaOrf0G9/NAccFPOuzf385gj6h+GZf0Gw5b5TObwaDNl5IzQofhTr
cdCpTG0gWlgZSG5qX0prW5Rnt7jOy0VuYiW5ZBRdvbLvJhbM1dybG6qPBZZtr2cyr6bnpH+xtK2b
HOGECn8RIqJwmWuk1O5kO6jhazucieZa8JMgv5aoe7HqP+MPgUBGZ+6UIEY09v3kOck6p3VbL2ux
Tb+X2amKnlpjXRuXNDiV6kZgGReC8Rxils+24NzBv2vPM200G/d4MR5IFFGLS2Bth/GgQFMxtw1S
y7y+twyqgZ2IV0523bcXVeO4CEhcjh7qJ2f+GuDrj9isKcuGbWPtjPQk6vtaPwwjaqynITth1SzG
byJ/abqzrbG3PYryfrauKnrIrtdYe9u8qjjikWfSc5w0PTVam/3tHIlF6e7N33GF/w9adv8/9eM0
1ID/+nn73zlipTRl8frt4d29ylbZfz1plv4Jg4mghNV0VQPQzUr7RxtOfKIWoxR1AeoSFCufzz+f
NJOUKqxPGsW0/LM/23DOJ82Ene3yF8CQ9Nv/SRvulwhP2WCS+crSdsyx/n3WI5pi1QiNyvJ8VW7U
FZoElT5vsnH1G/VkBs+BIpApsh0xXauMW4WD+OAihydEpQE1aWTSjfXkksA9RPOCxySp0dmgDHKy
Sx/Zyx+u7V90xuS+8+PO6VhE+uJTBj5PPSNsqWb9Qa0KGayqbN1HvWi99s6XQBsWmn8u4MPOoEP+
b17LRsRsqjgdjXeqVKWQqS+dw7iagSQCo7rAeDsqlAcrU939/Wu932/l53IdgcgcSqurvxegjq07
AOxm3i0ldmS+EMlzmxB7KyL87Q856vbI/giBIO0c764lt5Yh3Z3chOZ7PbKagtkK48Dw2K4FVCIb
pmROs+jq7z/ar18ZL0IVwc2s05t9f4eFdWZWcQZ9IDaObsURiRbFdLL7Y0bIyQcvJb/+nz+SfC3y
JU0LI8svpFngYGlWtXxlgiYtr5eYV3Hx5OIIGfTyaEVnkdy3NaMU404fjll3yAhvyYkUbOoXu35w
AizwxoYNpx3uwhB3D4H1FWegFxJwOL9LhcMhm68EBKhIZzaK4svRPCtmxOiNz5X/UgV7GKympUjp
8JIDfIwSswuuW9tegh3xlOY7LXGvpcpsdQ70Y7wOB8nHefk/7J3Hct1Im6avCBXwZjMRc7yjOySP
JG4QlIP3QCKBq58HoEqkWPVL0d2bWfSCCGTC8cCk+b7X5NlREY8CUSXIJ/02C48FwZyqfQCLvRB1
AEr2i4b4abFS8o1j63uAY4hx5Tur+RyBR/j9nZx5Ve/vJPoCU3ieJMILYvrNh1Z1Se9YDRheEnj3
KATsoKZvJpcRw8HJUgkYfPorTz4H3nBjih6L9XSRd+Yf/o1/8B5cUgT8B8xbNdg9fIjvvvfQK5Nc
goC2CvJ7qEFn45bE1kaLrI0qyrMbFl+IxR3pNw3UyKah/Ue/8fCsM7+bTdMRTpGXTrDFVUjhh+dM
Dk+9l92OmrYmBrVR3e4QuZ8Ffrb/nTv45l+ndX/bVJWxMqIViixTWORbN/NXhV8vHKEskBu3GgKe
xlXgnBm27HO8fbK237XtH2Z9/2xVfr170+fy5iEaleKS6+BfqCVWWXa1qupntQTHqY6rIOr2paIQ
ucj/y200V4XhoGNCh4qy9o5GlgpzROAR3Nk0hVigOYG7SfYBNUUm2RFm6Fl28/tbPaHz//GuIkMO
cB8GG1TQX3/moAZqZUUVPzMJQNFeVDjeSib+INDxb+3YJHb+chWYo79eJexNK/QjUP1ggFfBNxOJ
f/8mM05otfz+5/zbhWx4f3Tv0B7/IbBsD7Y94EFJg+k+ZhrJ5rDCSM1jGv6Z8Ojm9xebRtLv7x39
KPbLdDueZr27d62X9WknyEL39ReAjoTgLr+/gDG7gP/mEva7G1f1WYaTKr8nweEqKIulCYJda8ON
3ylAQpCSycJtCF3f7cxlHGJHmNgrgGHLCS41KQo3wyLoa3A9oEd8e5MjylIa5iHVugMh+F0cD/e9
OmwGJzo5unNQEpCzgAJxT3LRbu60rdmlD05LE18UT2MIpj6JH9LkO7ZAexxe4+wo4m4Zhg5R2Gyr
B8k2gNfYtC5coB4fHbjgCAKNxrfCvzfB1IS6u+xB9QfPdlss4RKBoXavTEfdO2CQO7u5zoAZNCAC
KiB/oZMvSz3ZdX5zp7sDkmtEbFv0y8ynwAwOcedsVC/ZqXF8AiC2jGNmEkj7JHm+UWN3U+JWagwI
6ib9TunzY6pLpt7doRjcTZTxb1dyl2RQhbLu4HOJOG1uWmNc1ZaEg3HnZdluJK4XWGKjp9nWVkKE
Ti+FejBLQGXGtwxUclQUS693dyqQZGsAW0Ziowx5UDDeu9a5koY4KyO+48OT78TAe0ASFA24N3nC
vmRf12Dp1PiUwRAZif5DVdvAI0aI5FiqOjFld8t7vJRZvXZbZju9ezN6zq62ics19jYaE9CbKhkM
cdaVZJeDlSgQGev09VVnZDeV6+0UYuh2Xa+43EYBxpqAgEuwfusgEsSyfszRS/P0B6s9a9FDIm6c
8GYo1HWf3YF9TeVNM9wPBH2y/hoZpaFhGOKsEueLSpKjzselVWs7sOkrMVyBd+d+CKaIj8L55Ns7
gY+Oed+iXTM0iDt5XxMTYTSlO+Uy3nZYq5B+xoQJg7KFAoJdTdIDUqIYmMGItVa9u1IWpWkvLeUm
7TbtZIkU3U7XdWx/2VT93srSqxJzLc9tSOfKvVpFnwzErK2+IwJbfxv8YKfb3Ql3bugUK2zNt6GC
Ck9hn2UT3lriKRLAtzz1AaVHE83oPNoR2VnUbUaGlcxHtEW0oMEfYkQ0B2uGLtNWIho2eW7vGuDO
LtNg3wZBBL7XILJagXI1tOjYFHKXcgO80DrEefzJtD/zqE5RGd+GBS8rCoBa+FVRe8D+4SLPEHhM
03ViDqfeyM8CzOog5edYBoe+6K5dtQVQ5B7skIzEpGmbYNmoAVrGS0qaAXPg+qBjydG4kCIK4rS4
8yEp3+5yV90gVbKkT7lpwrUzDg+2699a3n01fhxbHVVU5N78D3ieYs+J8EflHgqQASPG06rTbNwK
7ok1YeI26CAW3dcYyNLv2zhtasL+0cTR+TC9swievHc0xngIr8lqCstV+TmHvFWTUgwqvqrp3ird
rqIDbofyoXLPv7/0PwfxoDRer/x+gCSMWAXKhnn8UJpEZVvGFkjEKqssDP7Qrf9bL/v2Su/GM45e
BO2YcqUCqBgWd0SSBfjd8L/TIb35Qe/GLIMSmaTJQZEF1bMvj577h/7o324Yj8M2GaNAxdSnZMmb
MZESdLZZIia2spybEhSluu78A/m6PzyWf+vESTXht0vHylz1Xacnu7LoK7RJVuo4bGycxZgTbFK+
E81snzoi47GDAaEtV10D7BRibyMdSBj9diCw5VkhYHVt7fL1OTmMhxbwmfJFQPdzx3rT41/tawcy
ZngHTtGnEY6Kutaxl9ULfYU15Abn9GVnfRpEfRIor8YdGfsa70eSly5cTyVXF7Z5Lf1h7XkPQXSn
om3VR/IoHCixfbuRprWpGatq9UkpPzTMpoIElVwdCOSmc5n5NPI66LuTh8CTL1ej6xENwN8NakQp
1E0FpGa+of+l0NL/BOf1Fub1f7bfiuvn7Fszo71+or9e8F4/i/9/gMFMXqz/HHxaPg/Zc/4j1tu8
DUFNx/0d7PX+cnRSuwQyZnUUhy/7RwjK1YjoTioohmWygAP8GoLiKBBgDqKN6Ic4UFVfQ1DeXzqu
YnhN6ZqB5w/Zgb/RcLcvrSL3jhsefCt+lN9aCL3MJd+2nkx1PNQ9iEJbOhGv936NfS9A0EvX2Hgd
4zC4O3Id9n2y6Gi1UR+s2vGrgZjiroJvv2hAaVVJqqLVWmwrk+Splz136nBUCwknT5NIdbfDcSzU
C8Hqref5922YP6dV60++Dke7B1jmJYKTYFxuWAJill7edVq9bA25G4pwmZKYNsL6oMb48Iryq1ne
twkSFlTrQ3OYrWBTr0BQ6sYkrXs0rOoqTUGrJwMgHAZk/Ot8bEoVEA0exkvV2tdDOqAnLs8jlE0Y
fphA273w6aThodaQxLR0uJRJzfBwaM/QInEgL0mExeMxz5ksamIl8q8QTuBRcGfasmMeJcXJAyvb
t167FAbnRTIcfVTYWYa4RHb4PMm3qgkSls59YGQD2hVwQ1s136Bmf1CgpbmpPHcgjNGrwo4Kp6pQ
ps8GHIlFN+WDbVJQXL1JGTmxQ2/Vp8F/HOKnppWbMB/htqK053Rn3ShPlnbJIvMDOv+POk7pdjVe
VO/T0HpHtHIvSoOvVxM9K5W5E5o4F9wXa1QvCAKvxpRRkls1m0oQIdeT56zqNm5qMIwpYR+E0XM9
ud3q+W66Me1g7jrT2MVFf664P0lhXQdGfy70vodjqV8Sxrc9rlkyf47dmvgKN6zqxKrg7G5OTliX
0DxI1Lv7qWhjAR5IVPSTdjWp51YN+5tJAdCp/xqF4zVeiM+OYuwCfuF0wMhrIUnCIH3fmfb12I2X
XOnOodqd65zPdezPdkOSOY0PTW87RExwlIYLSEDxKYnSZ9HFEFdT9Um3IqhipCPqptzCS/YB2Mff
h1KejcC6HtHTSJj6TO92PTkVd+PRTCZ5xZTJwfgJuPvatvUT+M5PoRovLBWJmkBeHG789BgHM7+2
XWJRKYIckxNIzixoCM+5L19+hjIcHYwDsGmYHs6gmddxqMLkGg8DtN3pcrK0ry18hIBD+Qsf3rjE
GMOvvYNSlicSmJCd3fg5z/hkOqTSzOg7+ufPKb9RzZCOafqtNMDny5iyOE9qgNiZXdJ6gO5FPkaO
V9PDnR6SMgzcdMl7YXweFW8xXTmPb+mrLVRXAD2WylJizJMq9qYDJqCOxvX8HYYW37WpyrNW87OU
9FmWGDWr0Si2ShxfNLFHOB8zEHEOmOQEQKwknBgIh+YfMJtzuPTXVox4GUpLJHWBs2rGu4FL2KcW
QtsIBUz/TVIkz0HTPYaATHUDMwzcZ8EXX2xdv1RKsRceNAEwS0MGDlGRZ7tOnpXevi4T93OQ2ktI
Ydyr5HvmgdJrGj7IGD2bNOTV9NLho+W3i06M/SLqvRs10g9qOqIn5Yffp4uPtoWGb33w3fR73aiX
kj8XdrQQ/dmps+8GsC3hQSOdGsupjZCw912oBZp2ahtRIGZZrJpxIIA52ZFrXftVKRDWmRoda2q6
isq+d3MX7e/2PDUDU+NVp8q3WkDYrAfcAEG+pdFznmCcMEGjpu+2t8abSr+0grqpgWoVUGcd36zG
zKnB56VJ+nMWGcxy+fIt8w8pbdd4N0a3kP5wXc90gZoQZben8e2bgZ+DTGjRKODrp+4BkFoGqVWc
fVu9c+1674bcwJ6GqtAOSuo9woncuwMUWw2M0KQOOnUovTJ8Tgn/x1Pjb0UGHOiCJyLrj1XkP6cm
Ogn1h96UZ8sZwN6CZEylxGiblyHGF8BWHqbnbwsnW6ua96Uj1l/um9RDr2XkPE5BP4VH6qJNiCEr
9SYFeJMO2rfpGRW9uMScSO/jzagmH4pc7rLEukztZTkmz7YXPoOyo//JvmP5ygR2+ubNAE7gKK6U
9nHsBLNS6sDApsQviMRhc35UHA/P7gYABRGG7ctZ8LRtMZJXYk4w+brrfOlqGX130+i7z9/8XAso
uUFOpNVh3lmJl3nN/473/gD+Z1b1n4d7/7fuPj+/HeWx999wf+8vYuXM64GNGqo5+3/+ndFX/yJV
RkyWDB/Zvl8GefpfvHEY85GZREjTncSz/s7o6wwNNQZkFjKgEwzA+q8M8t5Hom2bED5CfPgTM3S0
jHdhRr8fZJaVpbPC/xN+pEt+y35sEF5GT3frhF99y/uAAOSHN3fnX4aW74Ob7676PoNX9VaDeGju
rELH2WnxrsQD8392hXeT4qwHQxDbhQMIsAPefRTwen5/hffT7vk3GCgU2jaQDW/KBL9ttoY+GdSm
5TeMPc7fmDtLWW9dAny/v8z7afH7y0y38k3raA59K5B+c2j7GY/IR215KeiSf3+R95Pil4tMQXRA
7kws3s29PVfaXtpzkbLbTUIv45ch6xcJyipXv7+QMQOU3vbGL5eaRCEt5if2+0dPNFViY4hmiR7H
W5wwFsxnFlkOGyvP8X+uTwV44NhHL9QEYaEyHluIoVqmyhcl+KImFWR61D77K+LNBLtWLaPTXv+o
kPQiJAmbuH0gOXysHGK2VylE2khuFfnNAcLBzDt1uoWHwmqiAZhOhnWeOR9zpTopNZF8JULsNd3k
cbVCbiG1VnVprXzv+1BD9cKeQgFx3nX9rekWzz1MeQv/GGLJmzCxIJx1G5XMN7qmyYgvD2YCTI8g
fNrhzhrEWgXYaJQfyyZc9ridOEO4UjNrnRGbiyATt96tzO5M97vIsiUJE7gFsL9V/E2JN+P+Lbgf
BbqzGXJCpb+UQN5ln2wTJDqsPj/ko7nsgcfUbrEyJ8ZpaOOvcW80PY6A8SFGGN9vvhb5xbCukLwF
W4x4AmGp2HL4RQhBDDV8ji+EGfP6qrNv2+EpSI6Ty68iQLSQjNInwDIh2e6eKKqIFmOJQP09qWU0
hLAoN+xoFSUu4XOL2ySIq2rHFu+gQbtvvXBZqB+FkSwNUPh8ir31xSolQivxIs7RfrCWg1nupPNk
Fnep9Sjjj6ppbcvGYQi061Ge8NG1yICfu+3NBHJLqnqvIfneYqrS9h/tpFmn9ZdyZ4hxnWBWESlf
bORmJlUIcKNLRfPIFRNyhXqAnMWqTvM1ivdCc3a94tySvLi20vq5l+gWpcskpdlzjMec+Z8jVB5X
bK/gRZ+NxD6gbEwCm0RvN/JSaYT5sbMCtIRjphQmiFje1axlJtucRt9G3uFbrT02+KZnwUECAoqu
g0QcmgA1S+Whjkm71fAvFKxrSGnjBYIpQJnBllGBLzPgr41vRihXdZitYwMFYp5c7kIqFeW2q6ZR
6lYLq50m4feQA04gtNc5kzmZYvJTwyJKDgxFVziXMOJvGYfrx1btHspCP2YoWNUXPXMXqS3u1aA7
RjHGOb15a4N9R7fnnHTNjdSKLW/nQSGZkkMh10V1MF18jBuBIhCMYhEvJR+Hie3z0H6IrHqVJ18D
4JJWTwj5sxXLGxWepJ5dJWa8MKMNTl8M7vCa8pdB2mREyCYPqZS5MTnCwiV90Ct4yJJsJ9gfdOHe
4YXXuqvSmlQdXZ5Ms7JKizeJUDwyMqoWXddoWnWdcjJ7FEQV31wjlIO4fIg2FbBHrz/YiBhNEknB
s0pCo8oxspC8oqNzNEc/A5wKzhpfAywQJ4MChl3w6oc7qXx3wg67AyvElMw/4n92wZ2PJw6r6apy
5ZMuu/ZUJArCWySlOv2px80qYj7rZhq60/dFfER4uQxtWDXHMblDtXthiCMoiRvm4/zEcGsaKMza
JTJYIxHqlBh6s0LTEvR9ifAdvHSBkikfeI+gq1rx0WZ3ScRn5m9Kb1xOZwnd9GDI++kx5PE1wLEO
FlpSjsskRHygDc4eNOii0hZxYi8YYvc6Bq4+jkigr40/dFX/2qsTWP27aX/X5/ZoPAYqroOQKnZC
34fuae48/nfo+Yeh5yQq+Z/Hntv627c8fc6/vh1/Tof8GIBqUyhRJ9iNm8oMZmMo+fcAVP/LIQKu
wblAK+sXxXjX+IuhgANUB0QXQfkpAPljAGoRgJxgH65nQ/0xiFq+Cyr+Lsg4YwDejAf0CX+kErI0
DVOF82q/G98Udjt4qhX3V+74CbOb6giTrTyOeizWHfprGLVWYEvnynkBzB0prnk1zAluvB4z1/XT
0a97z2ulbUOhaPtTLgTkABXHJGJQA0HG1lWPL6uoo6jHOB8K/HuqYf1SVEr16CgkXunn2fxm9eWg
FKOcZW/5FdqVtL52igesqw7OaV5YVijES5m4GSpPpHmRryPemCaFWhy0xnVOSuR2UJ3qydqLA6vW
GIpDzpB9r5OPe38ehCotLgaRBe2YYYuZEDEB/t+lULr6FNnEb9zIO8yleaG3QoBimreW0AIwzjXJ
HKQ/dlSnUlm7bJj3sRAk6FocJq1yGK5H3YZqIa7UQLeXHc68T76JHD2UlQcZ0KY5ThGs2kYrnuxO
PjlFHJ9bV6AIpPj9kp4O4FQfu4cUm7ooQ29vqkmsMf/DUJ+X+dcIAu8QcCgH8jMTIsAZ8/Y3Y2TC
5XFDTFm7shOdZLjht4dkWtAog3FBTKM9lG2OQvJUORfnNbrvgc4WgS++ghJILgs9RVYvTYIifal8
szpv94rShkUaQakIpEqDu4nyIL2ZF12vpTeFXvAQSnff65Z7cJExs5ZxdMr6gJi3pZxSaIUQmQYV
EFu3d6VqPcU1HK1IUz9iqpfsmlS1Np1v54+2jttP3z0PbWJuw9iDS5u5PpZGmXuyXOEiB2i5p9fi
XJfnpbU1S/3DXHrd+LqvYumDWPiA3vq4xqorGzaW2g0H3U2Hg2pN46TXstb12PnN5ZdN814+LJyD
KNu/dzWm418Pmtfe7AOYJd23kYkX9AStbkR2lYJk4Ks3b9o8iRmF2km7jUdXXyAWLvf4g4WLVCLh
M4z9N7vW6ru2NBlPYlJDvW0fXxeZEztvio5TusuINBjoAvbrRwMqWVhma9tE3WOJk+FT3iEbY8O8
ObSx6R/ACfgHXUHoEqQl0pmxW66Zm6K5A4FoDdJ0uLPMiXkV/TE//Z74hiQ+SvaTwClTawP2z7uJ
l5AqPjXw5a80ne/W7hHksBL/iEseMqSJieFY/BT0SBTRpSu7EmPlpYHJ60K3FUSvjOcq1YtrhHwj
mMXTKgIowEr87utLnVduMe3S7jWsV4eovlcZKK4GFXoZuAIvZewTisPYJqzC5NXWuS4AsdTWuUJW
+coIZHgJk+Bjk2bXudmLjcR1NthmjhlcRZmR7JMuuppLvKBv+rB/iRDMlL9f+gXujKM59Avq1EW9
7xeMoSoG6abplRjqne8p4WmEhWokqN208zJxNEzraqU8vZTn1UAYH9CnRXvEKJN1XKC76Ez4NnOI
uusq7j7DCJ+gaOpXCaP3QSrNkUlAcxOMhnebCOaZ3qAcMqVUDrU9GXjNq5JproVmOrWNr0IFmvd6
WX2zg5GLKRElmaaPkgh8W2MtHtfXQu9bDSHP2MI5zTp2TYVAt+t0N5qV29bC9YLHPBDeLvS+JRXW
zQsZMxsIywS8zbwagf85aaWKyWYBpbysg2L/+9vtvQNK6KaqA4UnAOQyueKOv3sRcT6NATf13kHt
e3OJlZp+eF2UKq5acxFrcJImr+W5EuN6Kt/t/rLnXAmibhNJLZ8c2v79tPOGoSuMl6s0/LNvr1LW
ENvVFuF3O1XaU9MCUYmZ76zNDtbgou+sBLP6knZVQ0Dp0CBxZylNk6zmLfHgssVyo/THTlLJ871j
R7uXuvnoaWFWZfvjmNctbcAsVCntG2hUnMaZTzPtrcTY8ZoIOixMrxjpzXUmNHUajKTiKdvTYi7y
SaJIpE1au+3YPuq4PfoWs8RqUPSFgQP5wkkja+9qk3y7Fugf5rW5ritHSI+gt4AF3XS2sa4Q6z7V
RW9iARPfzCVl6gTmtSaKx+Uf3ov3XSvvhUvnqhEUIjb/Dzsf6VmB38eGc+gnVUFSaPotqtDagulb
snOC3EC9lTp0fCE+G924VHOU77oAHvgi9CSvhVWV1x0R+1OoMLiaSq1vJejKTauFWYSnhjFNLoLy
uk/0cjsWGMczoTt0VRAc5zXmi57FJNbg0/x1C1J3fKQxGDBcDcY9GYseT7gCg9VQd8hkAWkzl3Xd
uAeyHw4SW4xHBkWykyiQmiNjlmSjd1Ts0js2jUaiD7E2rGIpvi5qIlZvivMGxg7esY72Y7dXBeYz
VtmXh8p2VyBv5Qkz25x/aVpth0QxN6XPdHosOppwIwgP2KHIU642ybbUzKda+vHWbKoPVun5xwSV
J8IdAW45r2U5VD+2vNbFoUTdmZmxlbrjSh20rFi6zH091MHuLKML74X0xaZUzR49Wn1fCp2Gp6r6
cvX7l2Qmd7xtqy2CyFBpdNcAK6AykP81RpkaQ9RL30Bf027SYlilk4TsAJV+WzR9hiWS0RlMopWT
LAECN8V43SJncxm1zjpCdsUPZCrGTtttW9ce1i9bEW1ACVOt9tIDsxx5Ixi72q3PYxUeaFHz67mk
dIK20Ssvc0kmRXMeLJRG9TLU13PdvGBusx6KYrh2KrODQR2s6jrzbjOmBP+p1CCddVdNC/buVend
qr0BEnH0LlmwDTsHCbkmD9YagtBHN0i0O82F4F8YaMu5ag/TslXOmZ4/hHl0svu2vMpi6DujJW/n
hW8iBexmIxYoZXt4rbdzVJ/A+kQIR2rx+vfPCieud4Nl5oCQzT3IRQ4YEThQvz6s1lDGGnT8uC8T
tLB8T89OReDSwM6rSliySi+fT3p/ODzCe1mEU3Gue7+7G+s2ho1umZ90DxJ7EYTAh9+dcz5yPocw
K4dBYENHOM08wKMbuxHoojZPU+a6eYHeDeSLedUOo+YUmo2xw+v19LrLXG+8HjeXX46Yzio561zK
x7o5ATqPD35prAksN9doUw/aIq09mlvBtzYX5y227SVXQ/p9LlSl0Vw302Iuknw094nV3xpq2L5U
vW5MOsffZLLHb+LnAa/HM3nUoJbE+PBOW+cN8znn4oC968JyGJPOG1BGRGY9iMWhEDqyf07t4hrS
iw9DhPyIKL2butWcxyD/Ptc6eldfOVFJynPaKco8xC/GLtvMxdpslYWHhiyaNqZ7yFCHu9VlryBp
XKlbweBWAbIrnHVEjnxVTJvnfcrGBHGchwfbLJwrNxWT8Haidair6TcvxXlLi2j9VT0txhYueRRE
S9vvurWPkPJpXrjTmtNrToHCM3nqPnPtTQyoJ/eT/pjpfnWFZE19NTKyQfkgw4lcMNVcz1vmRVsw
msdImz0liptbq3CeXuoGw6l3mk6oNkWa6E4fnM2ohTigDIX2IJDTdumAz3OpxIoMSQG1O83FFIV+
5HDDYDcXfRqurYbu5Gou6t0nv+qRlsILFduKHi/jEpXgsiYubY6dhphvmN8KVZkqW/NlH0jZ+e28
4c1+XXStZB56Npnigz3tekzYXeXCfCnFLBnU7Fz0REj8j4HZbi4CxGLgaZkYvE07M79faaro914P
4j2duod5Uc3teZMV0VEJHzptpMeI9P5soKk2XiKEaobUSrt9VGnWEadNbKCjjog/SQUkpCP1cxyO
BOpyp74h2/9joaHWo6XJzbtqZNhVWelIgP2ytyw/6BXTjvn4tO8xq23bw6DHzpWuGM5VrGG0yyeV
mn3LCzRVzRuDHH5wXVgOqkrA2F82F2HKW8Yh5pinL/v9qJr2GWLlLqxppaxEXo2W3b8sApuiadX9
1uG71UEpVLwP+2jU+OVQ+6xjTJcUoneOFa5ejrc1wB5U6TUV1VgWqkQJpqz7EUkDin5vVjcd3WRT
tSi0+76GxEw14LluecAuZGAjjKrLvekIG0P0h6g1/W8Y5n2zTOZKGqzotSPr6MqPtfwY1+6w0a1i
vC9c+2OH3r/hQwKYF6Jl1gFsBZ6Aif7fXMfDYyYyLV43zHXz1nmDWRAuej2iABt/8Dzkbp91rymW
VWMHGLGmobWxTUK9jhPFyNeo2qHPw+dIJeAUDmFxrTp1cQ3VfNWo0j6ahYE6YznNH6e6sSrsYxFp
tbGad57qumm/uTRMh87Hh0nv/SEPCWH2197JwIEFJRRgh7qFHgw6eL/2TooVe1kd9f5Gpowgma2U
H4qgPBLNLs6obzj3fjSSvrGLD9Cxh5NT+2CGZF5+yPFQ3LpOnmxCfCO2hNiitTndbsbbH6IgMPcA
/NDX/Fnn1YW5D6e7PVfF0xpCJYiCpcoGEbyXbXP1z2Pm8/TTo5urftZzT8z9664/620DQcq5ZBjN
sEuVvsRMe2gPSFGmC1XNCmCDIj8DJgJsnMlkMxfnDZYjbwUd+AnibX4uddleJ6O6m0vzXk3WJts4
B13/eiKw9aieZQGuCdN5/Tx5mMK/W4gs1XFeIHdbHdtp0SUC85bewp1k2kpisDq6aOdE+7mchfZI
c1+sQ1MN71E50hdVY2n7wSgojhCs2nC4IDzGsFMOGd7bjEf3885q6ysb6IsopzWtsXCjSLljkO/f
WV3irUptHNZzHWrS/p0TI/tkJpW1n4vzhp4sSpdkNTR8jspCmTBTMHeOU6WbXmQl5qJefdfVXXUq
JTEkzWYU97M4b2ynPVLXeNkDq2b2iP8uFv1Q3827zVXuqN+YTdncSUZqtaMlzIKLZEDZz6tXOHK6
S0uoMa9jnsmrl02Naf7YNFfWeSmL7VzZ9OODUMenNB5spBHwOz5a3V2AFVp+EF3d/CFQosELJoJf
vhl/mxjwoe4A10KDlT6F03/9aHy9lgbcyXiLwC355zI8KqP2OcAD/e5lofXaNjDrchmbRhIvXV9T
VolJENP1OizDzd5SGLqZZP7n7WrlXJqefOHrKWrSTrgEOzdzlRnjxJIjRbHTyuImho56MEK9ubGm
RVNBCMEU6CaTKJoWVtC+VP2sjxBPpT6ViFX/ve9cNxhi14lI20da6N/oVo1MvJo7S9NE824uvm4Y
cJVTFaEgcKh7Nzpg031QkssUBvI+00IYgX5seoxYV/OqSdyzWsihu1UaF0WXaXOiEsWMbxXhB5+G
0BjWiZ+ru7lYTHYjRpNe+NXYv+tYqoy5HX7ydNAIg9CbU2DK6CLAIOh1E37SZTnsShmq6/lwWdE4
2V8xSWyRg2/beyJ9KwHC9TY0KLm2ItcEYtT1vAc4rvY2RGZ23jhX5YJUdim7fD/XOamkFawHWo3p
lC+LLESNL3Ou5gtYg5JtDQ9Vpnmjb5vVPWwzX6jlMk8yzInwuN7OJ4sQTroaeutu3tPT8zUWEuat
aylPI5MPQhuqda/mMdbtzIlXfRPY97Y06xvUxA51UaKSTif3/G/7zocaev15dDUHb0iRbdBN1i9m
2J3VsYu/uqb+aHpDdAmsCEUpwmeH2kni23RQiuW8B79RaL35BcVwku6ISmUZVvSpHHfoQ2M1MhUj
oyBcmw/pZxt2WNO77Tdfiz9L5BAvhQ0QINdsMhvTgn9kxJeEDUYUfo6h7u37KFDhpEbtPtdSkAgK
cfdlZVcYmo8i3cDYS86+iJJz7UUfcr8g+zuVNGUUt91EjwpQpk4yZK/c8U7trOyekeReaU3jQ+Di
xCjzER/Iqagmg1zZWlztMRe4JklRHU2hjP6tKxT1EBtNFX+X/JPaqIv71O4KfFpSezcX26TB4jgC
VQy+2y+XTV5ey8CprwcGKPfIAA+b0sGzaC7qSZUv1Aycw/xJzR+iGyra1pGo98mBae76fTkkMLXt
GNUvXr/bRCmMdQ2Oliy2dWz9yrrVhK0/TiWbIPmtlasGPiHgO6Ztep0b8zbIJT+2tYPxXzhuPqc6
neV3x01Xn6/w83rz1RkPlzeq3T2P1tnt8vIzEVyEthlYXkXkTAihZgYuKBA6WwfmgKFqX4KIVLqI
XReQixIh46KJjQ9K74KW7e28RyOLr45R1Q8SZvR2qKxhF2phdK93cQ5ggXMUnjg4QqQfTXO01kZZ
P45RX21jc0LJ17GyUWnI7qwEL5lyqMyPgJIuuizw6PnouwU6t6qlPNpS2B8R+FCXCr6Sd7FieRvF
y8bjfBq7c/2X01QmmuE/T0Mwh9NcvZ4GNUgBpKj2jnh7qUvIp785l1dnP87lKsVl+oY4V6Mo/iqL
sZC2U8O4Sj37Pkz4/ucvmQH0zajYNSO+3LrX42gkSWL5cPsApS4idF1PVRQbj7Wb9wi7qj+K89a5
2DgSXFKlCqx1mmA/jAha6NaAVtyYCUS6w0zsyqpoz/PCRKa2zz6bHqFdfIHvLdq6gz0wdwBnbt7X
pCbuVSZBauUX597zo3tU2z7FQh//H2XftRw3znX7RKwiwXzbOXcrS75h2fIYTAAzGJ7+LOzWqGV/
nr/q3KCwAyC53SKBHdb6rho0LwciMy9hHbND3WSx5oyZvmd9slEGM54nlYhN4Q3ZGpex8LUL8TrU
Do6RuIuqB8a7K9Pj9cBtAX3Ur8wjHbpvh3OcXRHtBbXB2Pd4e5GhqkFA3o9q3hoAfUBAGE9yI8VF
D0mA74Zp/CqVLO6NELi6MVglAFOR9A8ZindDswfAqx5SFFtXgS0fvCiFhK4VEBaDJ0HbOgm0iQZw
IEcyFmOFgigR1DsSDQA9AkIDlczIFDXsgvcXLvTc9N5BgD5zYtv6LuVQLgwYEQWswPGRl279LW0H
EMBm3rvL0XEmCgVcYCCsbSMHZ8oykMUTS+UbeXgx2h5Ee8QdRj1NE5Baiy5h34bPGXeNX6T6nJBX
7Pbs26fqOjmjRdc7TyKInwZQPzG0D7wAS7c/thJhJEeL7sjtdTHZoPBCev+l7QD66YIEaZuhinty
7VMnQTgTVsE0N1SlbzfoPZKZSo6lZNU2y1N0KJgll9MzbkACsZC2Pgor/RjKtMAh1Wr3N31u4wMn
j5uu8aaDZ5Zqq0Sggw+f65NeGOsyM3/hsRJdaBjswlr2ZlcvDPQ8XHUGWug30u9qJNzhR4YQb/mj
mcfbm4pmZfajF6V1lhI5KPKUXvRc5RXfx9J/UX0a7sKIvQZu7O2cDi+PMi+iS4Jz81yaRrIegg7n
txphNSDUcEChajM55sxHkq5S5YyVjgO06cBojkkEQh2gG1y3MQADsElzVBJGwckMVXeRFBOFxLSU
/yaxFJW1QJE9hW7WXUwrbe5GPajxFEw4ZGYG89W9lwXhubKVvGSyc2cdyvfXKcvkhYbGDb096ooP
5gRU+9IGerRvPfLUa+7dQc49LZV+Z+EBDJq/eGAXknicAm+4rvBO1EbpF94iD/N8TSLz82JjIj22
kFb1BiDcflG5AoABWTM8lsz4hVbP+meR1ZuBqeYNZE/eAqF/4xA2wj1kBsczkINOBditW3KtQ/lP
Zwj3MVA+GkSTzNsGSdVeQiOX80Fy+VNqXNh0oTtOVizM+p3foAPcSmp3R2LF7PUg4+EIyN7hSLN4
GHGt+HSubLNxd5YI1M7Au4ZcrGpYOdXo72vGwBugh0ihwK4wS28uMrDKkI5msuoCFK0k6z/0JLpO
/Dxk5rAFFK2LoIBeetsJ7XTGiXRXAxCobjuNHXdWVeyyVaOi7wL9e/+MForpksh9n/DR4ekv0odp
sPyVLONgV0pfHdGZmi7VgCanz0UtuhBafDnfIxHqVwYWBSh6WXVxki/xRPpp1yZD80SBfvJ6fEWt
arEzM1UucNkbX8NSF3PmaJD/ixvTbuJ3t36I7edCMytovT94cic6/uJaAGmPJ6d5nmwhZ7WI+vcK
kBUFQvho8qsacL7K4ucAoC1kFQf+god2ApQK272UU5CufdOd9gHz8v0AsMvInRIAUIwgxr2kVX5J
gNj7yyyB38lb78fEAC+ngjx9GJgxrpCJVHvHFN2BlVW4TGu7fjQHAOLFgC//GRdgUWNV88vjzQvI
2NhLD3hpIEgmoC4CKPvKQytJ6mZABKjY+C1w383cDF5BYVhsxjQCsRovxm9p+ZPUUYzWpd/Uw4Dm
4WmY2vsqDJul4fXNxopM+Vrn5ikyeH3fjJ4ABWryVDJXvIZNimsiA+EXicholTOFi8pJCVU9eYDR
pdWK09vHAtBuJeVrKMxpDm6/Yg9eDXnfJGCjcqzB2Q1pab8UTr8G24n5gCILcdca/b2bZM5LgngU
aJ46EHH48gmtrO6u51O6FNI25ugQByUhs6z0nBToNpQO+4ekplZAMpIqV0cbkA+kuw3I+mRnI3aR
2kXBMOl9rSK9AqwsapxWoDD1x6rdJV0yvpbxT44H9bPdDOOhAtwt4Fyg7jj411gxtTsFtMzXbHz/
T68p8j/2SsZ324qNZ8liMDbVIA5jueHfcT+I1x7ui3OEYvEDSp6DCDp20X1HsqWZz3nFkp0xTP5d
FUn/LhnrVch664RGPP9O2Z117ttuTjZgGCxKf5oOhj+VawvXZ7RMqXYve7tY4wU6XtoY1KkV/kqf
I8vN0PVahO/orQU/YYSvO26Qy7Kv/Xfh57hnNRvk7sRTnQ7GIjGL4lQIbm6V35SbCee1izd1IHAE
FM1rbpnPCPk7v9LyDBi5EAwoqTnvZcj3klnt1ijM/5mNn9b/9DOU84pyieYhqboXoNlX90qgvjYu
ohhMOqPxJlPUTrQid07VVIJEcAz+yZBSfRsZauiNHD2YUZdyoImHW/L3AGq8BPqMh78cp3hr8xX3
Of9W+hVYRCWunLkyg4eu6E9InS0Hd8yexykxdk6iOVemyX8rzPY9zZP6Dsw+Ll6JIRjMWRy89R2I
X/0+yI95NIgHnIXvKu2PN55Y4ledti3L5Sur3p3YcN7EbCiS4DTkYIWpIgAOdGDBRoGO1ukhshNn
D6ZwJLwhkdFzm49ZA8aBWdK4ORruoLtmUPNkAstxC8Ry2uC2jhajdQ+V1sW8zFu2ccqxAY/PvwOe
Oe1/ixYCmnu0KH+sKNLc3U69XIoweQ/63gRCr5k/AaiO6fR4th+1WEtgp4APM9iQlQ+jBGXUGK7I
6iK1vgK7IgrDtTNz0mATGIE3jz2ZP+GTT5F2y2ycjvTO+me0BX+/SlXfIV+S7cl1dJ3+gaMRmmxA
UBBPGYAYOCvdVcSzcuEMXf2Au4QFXBqfb0ismiI+di7Y97QRddr1Q+7W8Ux1obknXRg3+RbMATjL
TMjMAhixWdVjzS/XFVUXg5wJpCUonmIzF02i58T07p0oCV8F0LBB3ZqaF1/IYJ0aXbLreMeOzdiW
YP8ryic/E4BDzQq0x+POSH81lh18WY7D2HRBMupjOagHGDoBp3LpWkm3tmv8eRlJ7B58F5d33zKH
Z6bqfsuTDO2NWhRjB/qozOIrstoaVCh1+bQhq3IMH6UoFtuTFdX/r4WM6zMb5PA8IBdZOk3/EFV2
+IhD6aw3cQOs2rHaTF4hT7zGL03ZQ6tyrLWIAMXh4Sz4klY+AKb9qtqTdYrLDUdN6wMCtfU90wRO
lIFMLGsHOiWNW4NFnEu5nAwDZWnaCs4SvHMDteT5kN9nKRC7e8NAvbwOOdEwTS+drIZ7EgYhB7QA
Bf2GLqC8HD/8E/Bl1PNCvAwJQ1tnFj/0MavQah/78TYMOYj/ZImTCgqunFOPesKDHD2QdHzqDLyG
TonJ2jl5A/rKOYHB2TmRoQYm56GxXQ2J5ZzQamrumwl4OVUsH4fWPXVdG5xqu5WPvBSgSYjGcE3G
ypzSbT4gWkjWMQOLm/KCeOZ0fbpPgOi8yo3iYercdE8qo5MfM9LdxCgMWmB162Wk/NuSvmDmpq9L
fLVrEJ311ludtSWaM8B/6GiRWwoYWl75GANT61DmUwuaicR667hpzqrRHJGMjqK7vDBeaLkVDugW
ybwGd6gajH0lB7tCm+b7bGI6muUt+5Llj0Pd2pcxm57oZe4DPW5jZQViytqLFgXg1QCPOF71/7uI
vARYHRJds9PGrrPrRI8hAKDRTaRZra00YzEHzZxlgdMdvm5V4Ft6c/6/1/6xFe3whw7tYNmyBCHt
DHzz4d6Vyqyv02AAtsusQk3JJEq29fA2BFMgKa+mLwuEPYKIrELbBilpQBnCVByvG3ZW1K9lEdyX
pbFASoHzcemifG7WJCjPmY1hb55EHEynIKzWeFQOCHuJDxXpG6cYNx4v3m/669K4w9987+M5Zrdi
8tDJV/anfmeRQEt9Oy5WakSREzIf+GH1587IDHzvrMzZ0KbX/WyGityRs/sE7KN13eL7koVGdkIe
YjLRUbmQY2QfrxIZaKjbamtJbu8S7XvT+6aVnYRyfsa5SDcAOMceNxcPH+68SsBO++VH0LTpQPLo
OEjl37yvq3GnaYAdBZipq0w/QeVVfmqkd9+jj2nWIcu2VGbe3otuaO/Bu3ROIx8VpVpl+xU/Og6/
IxupYgsFMbSojXMrRwudf0YAWvyxoNXLaYHXg7iwBWjI8rbJ50/xUhxmUjxWx2KbWqazSsuwPVZ5
9JoMUbK5SoXsjjZL0FlIcuLj61Nk2LXRFtLRIFAUD0R3U+RLbgI5zZbDVzN5V3oJSluDdZIa3667
ko52IJckDqp9nKcL0n9xIWvjjPYMwAX+sgWunWP73T7WvzPYmc0B/XNTewz04I7jr3LE1yNEweTR
Rm+HAh8KDNME7IG2CCoQTMJCOs8XAMYjGeW47mrsUCN1VZL9Y/MEOeoJV19y7Hn2jIYVZJz5WD4k
RXSYkOI4ATYBgC8S2V3LGFNgJQmwA6jycZpqxOvJOPhAP45MvgKIcwFsONnr0sQFGWmzCJBnc+71
qCnWC4Is1qXM2TMZaVFkoBraqF9bpJw3lNUKpY9gH5pn38bGU9s/MlqqAZyT1pPvLfr+6f9lj/Zf
35sbzT71t0A86UXgX/cm6fp7sBKcOeKcVCI94BBW31EUpveau7+opiBIkM5RzR25tn53RyqSKHKD
6+vfFtJetPPnQqGmv+5F23x63banH+u61XX73/ca9O/1u4oW0l6f/yA12d+CSp8pdYzpU02eJH3+
C/6y3399Gn/Z6//jA1KDKfYhIHw8oBy5re+cjRaF9VEoxQqoYnxJB0jQR4R3mfyHbKRxC8OZe2CJ
WpOosro4FuP4SNKEPNUDejfB+snj7npCrRD2W4oWRHt4GwPbBYE7tMQOaG0020EtmAT3d4ZvHVlG
5JWPV0Pbok4Fx1a8zMg9b61/V6LTZVohbVTNSCm1JRiKYzZZ6mAVnnkES/EuYW14B1AODB1O94ao
GMqK/tUNOc70ZWmJJbmQAZCgNnosGmCi0TI9oAZ6X4Yl8KS1FAeIFlboz2QtC+5oEWtxk0Blyo+b
akCRzQr1+d6cdLSya8AsaGZlsLrpJuc+4tGxC7g8UzrKAfQgSZSq+pTIZjT91UapIy1VIN88/+55
TXGp/L41QTecPDa5Gr8lgZ2AtmoCL1Zh6TtG8pir8Ks+SzNUTU7ZEdxA6akRppyHRtsvudWkJxrM
DCxZV7EFtyFvnXL+p0E7l3WC07frfP+yQOtJLEPUH09xtvjrvtotbABGo/AnRb/I1Y3nam8gpVkg
YQG6gyk0d1Mj8JSVwegtOW5MH1PSpkACByGs9kpaY/KWNL1qyYHbdcSAe9lt8C8M1oPeKiGdD/Ce
md8AuU95fgBQKQwAnAz3IzO7Dswu/yqlMBBvKbpVpFqz3yYSD+5ZJxIcp4BXVSyla6JvmLRXG+1y
neYRavZjjcWM28KpLj3cMwXbV3ad+gtRT+A5jn2gY7WN760zX/wscV3fXM1Di4obIzaPCtgC3nrg
hUABMA+XV3NbZdFxqvclys8Z2rH1/lXoLB178PEH2WeAJAD/YuSDMa/Tlf+kE6P4mBkOwMdA25e9
Zik4JMDHFW+YWSCsw4VAd7TVx2cZ9+HRa9++qFBoG5+renjs5OhuyWsQPhYoc4xQkgFs2I4v49Jr
l+gda+dmWncn3uA96Nq8uw5OLoNZw7oCifrfDOQcWMYx85J8x1CGZM1IF7LCORrjlvYgzW23xvXi
rRk4z71fJVugdT0ZjWkDhAoDL4xoBHXf+IMlRrT+oqNpPaKQNhuyOUnh5zISjQLAhF4DaJ6uwQHa
R0y6jCZ+7DMcwTInBF2HFm8DubEUJcq/6/0WmAl4ynZzrw1qpAzXFlW9CzTeLU0c15YoqIsfyNgP
H0Z8AuPM5833vBnn1/wFQx/VWYvXVAeJrjF9FYP8N/GPtRGsFjomAQgUg/8vbKcHJIvZvBJdujHt
eHpgTFh7H+9oUAbBSro+b/YZ+lXPpEJFkLM0Ww+Jrgge4ITrzqqvtjd/0ZcSeG9msb8ud8J2E6W4
IrXqzUUAH6C3CPicROUXJy8K8wV3QBio+ADxZtAzsuZcAdhpQr5sQWbFUzBHkVL7/Lnu9w0z5KPm
MRumbpElhr2ynBzkcMPYqgVozLLlVeZuNZ6ncpMAYPxyVXX++OFCyR9XBnxpDzZIp30wEOD52rzH
fRCsqjRuDulo19eB2wXgIQijo+pjxOpcIH94lfMySemvMuBWrSofzV4RMOpmTsNHsM735jYI0noG
6lNrnjLuIH2bu6cCwYd52tTJD65r3YsSqe8pyDYJN5p1z5zsMYzeVZCNexqcpPuY/afu5tLZQ78K
CkALgFmgQ5WS2+Dy8+cJkU1oEC3ta40UHeVoQPL5ix5ZBbGY0HO2k0V4TL2g/M5TJGdDZmVPFirW
FyhC8fDdAWwuG2t0PucNUKdbNq7bBtS7lojYQkRIrSrFLQAd2uI7stGnOGWPwEkwUC5njSshW3dF
kXkPVIuzuFPR0fKH/sW/XG/r6Lg49h5gGOmWTmta/NmtEn21v60pSqN/CU6IiE0zS5XRKc3FdHAT
9Fa3QqnHrlDNg4mIvxaug109GAlvdDYB9oqz+chqBmzrNt3VfAKzd1je8cBu71AN2SJFXmzoF00R
6t5ZLuiw6VdyBpRpN8rJtySCYPi6KBnz9qG0yw2p0bD9scjCnfvQpRkqL0GnvY/t4SVuA34/JkV8
X7lqWlVoml6QjoYkt1LUoIPU/qYrfcAshENwpFVp4HNk583lbSOwpxobxmOGZglsTgMLYhCVlnjR
3HRtbv6aVIgUIS81yyIXy0o0HCCNJvgNgSfODyQj8O4tUVBQzMZOJmix0E4+qI0n0Kb/62SXiUC3
kxMtvziZMS/wx6H9yTMWeBUXOFyECzF8a+yyAyCg6uNlmGR7EtHsivuN0z2hixeUoqKSFxoiacmL
sMUSwZz+SKqpdtsdH/q7Erj+7tGThbuKUecW2FmwyBprk7joCxNxzQA6gZyVHzwVjZ2/lTLPNghS
fqhl+gR0Sjz9wKCR+CYio8K6R/9Zh2+dGW09LarOAKbimG3Io1XntkaTccusEowdg8Lv/seQRsHG
zdSyl3zdqRWwQux/vP65xbMfMc5JniNZy2+eBGYaoroH0xjkcrD+MQe7PtJg4Ax7ncUhTxauJeoF
gsDtvs9RCYfGiq8P3DpEvByd26sU4HoH2UTz0VfhMegPOKjmx9gdnW4tpdHPK9TZLslYOnZlgurJ
6nahP21JZ3AvxKsvYdMsiHxx8EEogHOQ860LanseqRC/Kav5PbIxPwtuON+GEGdIFMaj211IFAwk
PohZ9YLUBJSP7+Yo6u0cVGvx1kTbeXjM+xK1r5/i2HCk8HMAE5M1JSuJbmkcr+Knc4LU5B3vU763
OFBlzSREP1nPl0NQWY9d5MT7MZWgtW1t6zFo/OISmgCj1EYOQsBHIC3OQCAJQHStElnys7JldiQp
aNFhgiV7mYNo1seTFMkxj5uruMsLsIM1Ml/QVDXg+szt/dWKxhj0gScmwJsyvLLBnuod3DyTqLCp
vtP5nKHYb660vlZovcjt4imXdo/PIUINr6QxbhEaSqMSNIPaJEHN2OP4Oh3yCIUl+Nvrti1P6ksf
iWbuKRH+QMp/Zlmd9zNs0JaLbrgCKasKyc1PX1nVDXiI7IB8K7tznkowis5k0x6kzqGjkGmLAIr6
huQBSrUi0EybZdZvEhlEYHuOvHMDKB2UUUl1F3kNkpyoyppRfZXtMXVkMgHcdKTsJxLJ2grGrmJk
AIt1aOzqmChUSlQsA3pn4hnbCLgEdxPCgWhtTyTIMZqda0f2y988ROyGp2JSYG/W8fG8f8EHgNyE
FmigeLjLBEdnGKiM/zBQAH2wnmkRDkkxCMH1UhbHHwvcBPnO1kvBw0Pp4RpvX9eNLk08hQ9KTqtc
v2ccHoFU3UQ7a6pFYxj9RZT0PvLbOqf87yLbFuFD05pfFg3omDXy+lzqCm9X13SHHiqHshAwmzEV
gVe8/l/ZyMHsSWt6XTeOIKm9JF2nRdLd9kF/EgcIB1yyDpig+BY7J0B5Rru4kgMwfStA7VS8Qylb
0R+NErqrwSjtUz4crouiPujPve3HhyGfQG4L6t3lODQWuJXjt7apfYBEWcawrjPQUJLzdZ2HBsYl
2NuR79I7o0oNPy1Apm2Bjo14KdJxOJM7DbyzngcxbVAhIEBIhI+D/pGmmfhYhHo1EukfaSvhzyzH
F1cdOZMf6egjIGfr0+/6eZJs63W3z+q2jpbQXuDCwyN9k2TJwWG1d4g7yzvwcUSg9ibTjBVeMUuC
sVqROHABKl6aJuCqQB8EjnVqixoPHKsr5I5AT6ROnh5yIwbCPvgT5iNZSElDg6IbNFuH9rqWWX+q
O6VO19W2/1aGTTMHvAU64kyWvNbdpTGbEAWStYm+Nnz+pJ6QhF42ZRVcvRDFf+qy3EAacDLuTZ7v
yUulpdxODJSGdR2Ui1jlzXwCkvcFwKbORTWhdQhGXL21ytEq0tehWPeAcz6SnobSCOJ5OAztGhlg
Ns+SDlyuhd/h0V1nwFgZ8NVOfGSpP3XZIJo7oQfSNc2IdlPtQkOWZ2oeZBHIVwJeeSeNX/IIJDgT
vVGNeSz6ge0BN+YuQwA4P4+581wVtvezzJsdihLE23+6lr33bADJ4CeuoIjhth+uHOTJX3YV3FfP
2rXQu9b/u2vZ9iEAb4q5i6qHC0sdtvBrJZdVWeBsqnXFmLSbMjdGJGP+1Xlh3xxHYKvY2oPcaEiq
AUh0RnmqvMi/2GBd2A9Fdj9Mtr9KMyAK5XZkHoVbWMemqqYR/XaYhmMfzm1Ttou6i/5VCstEZEy7
jymqHxELGNbkTbovq7scOc80BMPMiMwaCrH1vjnrvJ2y2ApZHWsPyGoUJPe6dtR3D4U/mduBqx2Y
vuR91qby3u4r0N6Cf2hOIhksZk6zzi7LLelwxpH3ubXH9bC587VQlH6/S9G2NyMbeeU8tBasy40l
uZBBmMa9ZYZ4BOkfFRYyOgmvX91+OkCkxjXAh8G4rD1oUQSUNDSHtOPmpjMbNuutOt2ZYfwY92w6
0lA7ml22QnFvNeh+MW1g+BDwX+Hr/vUEwCUkjgM3r0vSxgCRyRQ/AJXJPDYe4G1CyQ9hZwMkQYHf
M56GEw1eFw6npECeAHg+CIf9pvcqvjSTzAf2CWKRFM6TqaMAno3qUIr8JVGn9sCf09wlaX4YjNg7
MP0c6grH/SJGUoULPwHYDrn8ze+mq5FuYFOIin+9HQ1KzwJwBwHswTuhC7GfuQhS7WrHix/iPikO
bTV8u8YpdLBi0h4cB4Ud6T49anQrPIQ8bLdJDCzOAs1VF0eCxjSMxfStalEGzCyWn/K2MTaVMlrA
UEeIjM9QoQkUIpDEHv3wHxKaIc/PNAs8Lz9PJtKAQ1QcbiqaTUX6S1UxANz1DuR6nfVVB6Jm+45V
MWq30ZSDvGSJ52Xfr0pUAp0ZSsOAz69JjEIAadbEqOFm7sXjvXsJUyNaOSKs5h0iAMYsQK/XIapC
oADChQYUEqboAu7XLOdoxrHtLYAgcIcldJtENyzaaYLOC2Vvu5xV9sJCw93JhDPpyC1GpSR6xkC1
QaE01dbeNomaxz8jbkn1bTLxLU/90b5HsUY5q5uJPQP5Kpr3wEG7Cy1VrNLCkcc47YptHTV8bQJ3
fVQTLujCcX+OeJ7qI0d7uA0i590BlX4hW6XNOYhsc09GnE/NVcLGH20TWDulBw5kJIHSK0y9cfpQ
CpGzq4hfGuaRxeXKz8Wz39s4VSL8v2/qSoIWHYnzj2lYvyHr6wG4CW2uAFTi6wS8VrMIn5elmuw5
6Li3DhI7RFtQED4FVn72a65+hCWuqaLJhksF2Kl9FKApzw/K+gdfkp2Htbfwp9bdF0g4INvExxWq
FPqDMl11KNo3qUa1D3vEuvFmhEp5zYfx5gbw9HYRx1kzJ5ebIXWO4DbtdrmRpPsgqtM9qgrT/U0k
nacNNKNBRBOKIVBCjPBoYoMPgOQ/nPqpvosEmCARSuH3wMP+xxxDcMhoadK3fXRSWFJNd6TplTIB
exm+kunqlOKil45NvritSWwJENCaI6il96EhtZotcubJiSQTBJunyCpWt43QIwPCB8VehN+sW2Qy
z7UeaObqAx3yWc7VEAxR5YOr+xW1bwyButo7J07sn4EV0W7RrPT+x/IRnfkLX44AtNK+1+Xgar7E
DtB7PnbzgRKTpKgBsTkgpCrQiI2LokHzJLXkG+P00ZxvAKrycBORUHocYqBTSrSeB9yZFtL86YDI
6CCQTDpOiHFOiyIorIWLF9mSSnLCxo1Ocho/msZ0m0gQBS9THOXHDFfwNZ57us9jRCy6K3BIbIof
JNGQ+1YEclptHSOF6jAWH0ZgjR5vLjRLGWDhfWPql8wCjFI1Na+O0boP+RjMxjqw7zwtqTgHMDwa
bTZkrFvDBZYTrndqaOZlKaqVwBEiRf06MJzw5gu3tetCboSBQmZPnRKn9e8GnvjnCs/Xq3OIS9g+
yLL3jIxZ4t/hEpIDhqB6UFHynPnoLZ+ZWYfqAmt4CcF6uRu1FMs0PAeNtA4S3wL0U0iBtEvYL/FV
5iA508vIR8TmX5c5Y732ZYSbr8u2VcRCXHRblM1HNVMAfcGUOQaq9KW7+aojM7n7Fh7HoQzZgrxp
iDgK4a9yKU3EY7oCxwa9GQ0+WmVQOYH8BeAbdonfZccA7SYbf0QJnJZsI8uONONaHJHBwPsLMFWL
GP2ec1LeHBXCq1dvWpcqVPJ1PPVRlInFNz+ayRjIPLMCT7/Kj9y9UWjMgAmwZGhRQmORszJiZzgA
SnE4MCvGN+5TlLE0JIpevXSG8kgg2GpLqAeaubkUIO/7XONGjrvMxwHxexO4gCAhwZbo+q6iqji3
0xSeW2Y+eu6kdh7af880jE1agsYw26IiEf9zpFOOAFKF5l36omxC9hgjKrRTeqe/rUXt7cKweyAp
nlJgrS8m9GY8+bF8sgXgByK3Np7QU3tUnTtdylLi3DImEcq1BLBb0ULp9cKbeV3e3FXKqbfV0Bfr
zk+tx7pkP8kDrYd7JNfEawyeiqVhFfbeE3GDSAOIZTd1FDYbszUBFNkDAYnZEWrmSb5OSVsjpyhn
PirHr15/9fd80KjlcYj3x++OoGKpllWoYZiRx1mnrfvDAA7DkYagVB+zm041HboVAF53U/3hG0bV
tAaU3g9aniDGjly43vO2HWM9Sj6zj01k1J+aoQPCW1NalxY9wYumiLIliWhBsy4gGS7RhFl9v6lo
Vg8j8BFxOo4BAAFMqGLC543ilXUpIvNCLlzoRwBud3MSyWAKvBICw17Q5vYo1gJIZijzk8Y2SdOL
q0E10RA+nKpAovJOD3iwZQuAllkL4PuWbEZmcrTHcicHEPPFPv82xhkwDQgZyg+qjRmOiFQBCGTU
uFAVAYEIESl0JunSvSF2h0NXxq8NskpHF9Wxj1EZc01mITag5lGPyTB660L4ckFWCYT5I8uj72QE
ryMglYzku1UDZIwZIFJ19NDjUobHv1cubgaaDfUoN+mIv20SwwkAIjSLB8M7THif0iZA70P5Pm3V
TfHa8IH9heoC99ilr6Uc+T7Ifb739ECzv+n+5gLWTXQWptPi/146dOAvkYwt8w7oYq1GF0Ns2tjd
RJp1BClGZpLJhwawpRq725KrzqwVYNEsa3Yz0NrUBOx7F3To+htst5ihc6PYxuBwcRzh+fPBnATO
bG5qbLqpEnsgbIk9zSZtAYDAyvFRvh1aXgP0F+AhVD7AWxZS5uyETjMdVRN15h/KLgZ6SCnvR2t8
NJBAfMt8y172me5b7SEiGD/r8rBCo53ie0ckYFZthhBsiO66zYJpX+shFXIstyS7vamQSWf9KulZ
svVJJCcr9qJyRU7Xad0AU97Lxq1lVUgH5mWEPHyf+Sg3MHEVmcCVeqkaASgpN9oPWiLVzY9EtwNE
ueEpsJKKYNuUbveMgkW1MRLdYNQ46g3ovbg3pOb3HlWgy9asjV3SRPY9Pvf3MLem76It8K6Ih/yC
XNPMlE18mfwIjfYmA7VAzzWvMk8P16xpqzOklO5MCxz/ARN6IIn0HFe0GXqWinlj+9bcBij8hmfR
+FCYzbRHv246E2b4miZDdkZJh7sfAcA3U7xunxFcSJC+5QI5WIjZFNqrGl0gqIHPnbkbjPYqpy4s
00QTpRTtRoxxdCIdzYSwXrgTAsopRlGxr189rh4qJwzOLuihcgEw8JseeDr9wYgC0K3BoQRm0VYx
oG44tRHegf5vhi6irEagkPezoPl/lJ3XktzGskW/CBHw5rXtdPcYUiJFii8IidSB9x5ffxcSQ2LU
ok6c+1JRlZlV3RzOwGTu3HuAWWdpqm2jMHkITOV3GspfzFgxkbAoI/tRg5SJKoM/n7hhhAd9afsu
CwOxzpAGJmtu9Y+TD2JDlpu37932UZbilaXa0m3TFXYS/4ceCvjMh9x/sBR9PkhTp+tmwwEgUQyP
Di2fRWT8OUZu/aLlXfKpfxiHufhkaxCyqzwmc2v9Ojvgh4R5AnAq/UjmfNqoKVqKAVd9AFc+TAHs
FqU3lfCiqJTXvNZaGTDSYNAPeRDDACYMF2GN2HwdDvODnGOlXP+C0Hw3xl5IOy7d4oFVRh/Baw37
ebEFQTDuN6/MxFb4Ch0QDq2PiY5QmNvow34a0eR1+zL3d+QFu0sdzlDTWwpr91tvFhmEZnP9SOVT
v7SddvJ9E5ZmsWX0LrW7rPTqNUaMmgUfdE/gnX2onRjMMn/0cNxCaXU2FhqBspnfj3bYHTM/Ux/U
zAmfAA8lxwCuyr0SpNGT3ShUzVW0ZK9tEpFgzOv+lGdq+uucF9DEU5/401Oio9+G4388x3hqRy8G
Z2Ca3EL4hMql6ZzaZPsQU0R8ivUi3feI+R0gvYTXqUygIJ6o7Jg8KF+nNAJBZi/3PpffCFDePvR/
7vQ8uFn+AJt3Mg87engG3rJM5SVuW+VldMLPUR4nV1mJPcwRYIh5c4VgqYCtyLPiXwAzJL/MyJTt
tBEMzQyxarKP3A9G6ijv6rx/DlRLewgX/qvEqnl5lumbISw+5R7vzZsJhmELMr/cWVobblD4zWjb
cm1xY2U4W2rUxVDuT+8buCCu8eKVEN6tSPCpIZiEDpwz0heXJCBPbeiIyPFTVGndmD+YHanZoD1x
sVTem4Hiv/cKKB4SXfsiK7FnVWSepsLx92Ez+2uY1Y/9Xq3y/ixxfdX4Lz29zVzM3V9NC7afOMzQ
N5v88nM8daeCCvufoeJTuorM+VnxvPqJ7mFlL6/3ySIqwm/j703hOEcjmLNrl2bdjd6Tz4Gio8Zi
jsYfRaxeGimdpqiLtIMWf2ujlOqUXwW/abGpHSZgPS9JZ3UPc1+a8AIhd6aMxsfGNMMdyf2FWDGM
42sL0mO31gq8iUzY/bpf/Iq5EPQkCXkw2Q822T6W6DPA6Uk9OtLSZ5e3kluuJdxY7M7Xz3VNealz
oD52XbSM13IT/Km/2nQiX9qqs52Drfakhis72k3VAHRPGxCLyCzlqeOBjCxjWwDY1I3PZmxcBiWL
v/UGSa42yJIPtYICUgAg85LFaIqXFi8XjhIuF9Fx5kk8s9SrrGWWU099NcpaBgjm4iN4npeKhvOp
MN16BU6ZpYqIiBbHh3wM9OkwuS8qL8IX1e7RgZzGZL4OyyAzGTwDOjc7DvvdymJVaSQtOydcKa4G
erdWRqq24UKeO8FRyKhGyTT/sG1hQkkl9uUMoAIuUMHutDGsqmqo5DtZy7CuQ7txj0rSfrXmyb5W
8ELkO7137Kuskct0rjo/wFcjP3r76lc9Pzt0y/egXWAGdUrtYE7h8NLXzfAis5g0/x70k3IUW1At
ijK5Ok27ln49hEq+B0q0FxZf8ybJL3d2Mk1Pldmb58Cb36Gp8aXR8paX48D46JT5l2JMop2rdf4J
bF9zC+JgPKdTqr9QHUOzJoyMD+AJQEFk8XAeeg2pjA7NPJf6wheZ5TSSr7PNVm42A7kafq9gvOpK
xN0TVHjtuvnk+dT6eycwwZyzhIwFPq0kjh/qzGo+AaJAXBEo5rMsDR9QVOL+5rVZ+UIC75vsqQ2b
a1jt2gcJslQ7PgQ+lztZNlr3awbgPtRL5bmFY/pdPKkZMInms6xkyJvcBwlomA+B0nvIC5jeNV0G
j5oiN5b+TJMCBXzSXCcvLhfgiaZ9MKfWubhGmuzFm4cqqqOB+l5W64bn1G36D6GXFUc3B8lmIlj2
rgOSc8rodp788AWQEcDk2DvXIPtfymXQ5yh8gASu2I027Pg7cqDli6HG46Xp1c9ZDqeLmKrc8y6p
ZnyxqxSZAzNKzlZWVcD71OE51bTHhgL+r2Lq/QkWP9cNr16bRsBJHukbSfSjq1bNVQbLMu0z79LQ
pOTx1a3LT0Ot9idQQg2668r4DmaB6R0cxx/zUvPoR8IkAzeu7hhYQcN147utrGE/KxP9IpvmZac4
S7YPmf+P7ZRL6gO5SF6T43jatzFMazKg71CjmhtCLJ3xHw59Ax5Qb025c7oA1xogZofsZq+Dn5R+
gs5KuLPAeMFL6HfOrTtHH9Ar7RrKZciaSKF1ijeMuYmq/lFePuQ9YzYqlyuR3e+mlrxamSW7yMqn
d5VT0/SX6yS8bRqHdxDjhU9WmT+0kxPBhuj3n+qZJ6K1lFjMNA1bqWJ8snl4Cc3S+pjTBv4y6cpf
YlZnEoHAJYzjbI7TUcvD+KAuOfwctq8HmkV/hyoReE34g5xQHHba/S5hYheCQpmJ08UpqzeMhMt2
cUKDsg+m9qEziuFKa/RwbYPgdaZ149ul1w9k6OPoF7eeHe9B4RfnFtn157Ceqkvq99O7sv9ADat/
ceSJzo6Ah83VzO13crmb2c2Hpswj9ULisb7EVUApsjCGUwcohzuTGV9pU72APwhugxaVSFb5w7ui
8z+7NFp+Bik5nWlK4Q+v9aLPoaO3uyTJQloTk/a3CkgHddPos1t4020MwxbgMrs8eAoOvQuQdorC
D4afIPytj/1tHgtqXstMXYbNti3TOvfK3bZmv2vm+m7mYb/J25cECVlu91X2tRnjvW5O4xeSWTEE
mC5gGzXhwY4/+bSD1Nr3ARzETdB/SFqQdV2mglYTbwMLc2Z7O3GKSRui5yS1smcfEBPSzlZcV2ea
3PP6PUT57U43guroDpRIZXDAFe7V0eEzp+o/MUjVrwDXPjRqO3wsCmA3I2zRZ0c3EFNdeLbK+Nvs
2gkc0l7wwvvDgpOpjE/G3A3nzMi9Y6vF0RHpN0jYZid4V6OjCm3ti914yJbF9qSdEqVFhG7KwndO
l2NU+/hTNSoFaTw2yKClpnK17f798h+ZH/OYe1ld51dvD55OQcG3nYrzkLV/BICMblptnht3+bWW
EpYMPxyz/PaX/vcqV8wD1m1mh5S25lStH3rX+rbe7cum/MrnJJdBA6NGY8ffl1VONsNsUM/N6Wp2
lNp6QqTUepJZ4oYWdW0Y0aGfsfbpMKfzToxbYO9mD3UIylLsb0KQrHTOYCe/qbFuPYn3TUivIUlV
27Dbb57ApIIyzlxi23RGbG9h/7VG5N0K2CRlZfQTMnWrw4BNlyep4qEB0XXhgh8/Tuq5raviKZvB
U2cagGafLuFxJ0aYp5jC9DQ+jtHjuhJHZE6fIMkAugV9F4/5SfdXkdwcu6q/hc4iURY74y+wEA9n
34+sy4SG34vPxevQVmn4xXCai+xJ4+p9Ulb8vQ3DMfWTv6pu6imU+/0vieF+y8ml3MRkkV19dm33
IqsprgYEa6EBamAdPlZjE7/X7T/B4arv9br3jxr12YMsbZ4qd4qBdka0kF9GTzygW++TZT4OuXLT
WhNpOf+YGXX0aYhn52o1A3/1Zd/tvUCzrtSMkR2HbRZOO4UnVYg8V15Prab+mrgvPpQSV6/oczRv
6pNlaebFzyJ0YjW/vGiQD+7R257JCkbxk5rQEOo9NHb022Q69TFbiprgZ1v061znULtwnYCs8aFf
X16iZJiXN6RtudmC5mUqk3D1aUvUv4bebUf91kYobcmnhDdPcZ4dT3G5gpMAS47TIoYRz2HxKLO8
MKjhyxp8WfHIu/V8c/KrOP3WAzW4Ode9lsFbhKX8MdBB3wfJVw05DrD+U/ISVG50q0OV60Nm558A
W77IWwA0e58dftU+RvCrnsIg9i8QEbRwg8KkjagyZNwBV3eY5qonf1L6T7kV7Lp+sD/2UPW9dP30
u0QZZuM9xA4sdLK0eKk+uLTzXGTZJ4CHHK18PzktXYyTt0ZRbq1Pdhu+ywMIy2Kyjhe7NePnvEI4
UJkL6yMPZWA+yzH/a6w+cM+z/uPG08eqduvPNYLmB3Sz0nW3OqrGhfRN/Mxj5uvuWo9SrtNBsezO
Uig9IntnzuWnJM/iDzQrhxcri61TbXFDymZYReld/rPsaP53qt561uCcfEo0NwRQh6PhL1LNg+LL
bKkmLJ1lfXXc2nsYx4TuqFTXD9Vk9i9p1yvnInBGEgBJ+WgjgXXyAIi8zzzf2FuW7n9ykvorKKzq
rxDY+8rOgzwSAHEjuhrBtNCqFDwj28gk3frRGVBEjA8UgueLrCywWxVNN2Vc7baYdb36kKxBVn7Z
3mga1DMhBAGyXIPkFL+EH6EZ0F72eyuEMYmBv6bw2QZs50b5kyw2cwg04TmcYZdoMlc/3zkkeDR6
/TB6UN+7y2mOVS2yp1oUXuok7pFJ19vI2HM3eUpj1/otKOLmMQro2JnIQ/6WGlX1YBuoHYrXg9Lr
WMazdxZv1NbuLuA6cRNv47jv9M7V3zUe1ONRWCQPicMvTVlZ16TRw6c+PLUWpDxAg0Ln6LV0k+ZJ
3j8GZf3kQXAV7Duj1F+QPe2rKnrfaVpEsoMhgSUjht3yeY3KrfI9yUHnFuUNzduzAi2m0hjxRYJl
Ly9B0x6CbPO0nWJQxDoOvW4f7AlWNy5FYX7u+fXfUwFsn6i1gj9aUkzzkLrHGErzow+Rwa9OPLbv
pqA/Ur6Ht2+yqIClg6tfJFjhVe9qqLDoldAXPvolDdTwZXxrnSq8bP0W8qS82E2bn73Yt4fnH/Zs
6OqbF7sPZoKKqQxzE1LG+ckyMGOdlx43261xVova1P30zcbNj8iUfgRth/7kcrhawN5SITOMdsb3
4gSvVfY+HuNsL6UFGWZ5L9/qEj9fS6hUK9ZihqzVDLrrlAR7EQWUfV1LhHOMJ6trvPo8jU670wbA
Khq13Cc/0Wj3kikaOsYTWupBroMsrtObzYse3d6vhHrBbzr4on/w51UFtHm6bbW0XiXNaSPQ23aK
jYb9+VSM/OGKo1bRQhu9QrsUPO2+dJHzUdBbddJwe7DMdSW+HyvxLZEC+4I1dY2U7s8fkXWU2UcQ
Ft5RenJDqOWmJhpfpP/WSIfq5BmhdxCnjSzvL5BiiW8d+OPaGzp0qdKqa/t9jwBx9Ks4ZU/ioDSX
e2Z+Q2LpCxfXX7vEUAD2N68Dj3YkyZsnMecK8vbkozUVqeO2WeRhlCe9MKAaEj9sw8OpBUjAo9Mq
gfMmISMSOG/WbxI04pJ1vtSqVnWcN36Z0u7h76Ygs3mOaKEYIxVVwVfZVDzsIQnM60yk2ZDLoNbn
FA7ZFJl6ERJ+nTot0FzK305rt7CtUHFPuA3qExqmPwiEhEpoW5oLDdHGQKRogKnSJHT2EiLBoNl8
MIP+dJC2biMzwneG+TUX7kFZqeXXrUtb6jtB8W3lJrReo6UF/W/77yycsfb/yYmUFTrNhQZD7d1T
5LQO0AbDAZPArENlFeEx+4q2X3bd7ENlIVEw6B1iR2oyot38PXg7QFtOWfaSP8lAUHw/OPc6lFtV
spyZk/nPw2yXe6pZNHkvy7wdAWMus8yb1IfaTv6i022kZ2expXm7ByscXnM/iIZkV/ph8Bx0pvpL
ms/pjpd4/VpWifZLvThCtXqsl5VEuOakH9Lchwhr2SADJY1d2VHL7sfU3ddpP65JELvRPyYBak9F
GSJKUmV6f1Qrozq4qkrxAqwOXIlefaFIQYq3QGyx9yuAWcJNs0752cQrs41Q19yz2IjxjulG6G1s
mpn2RUejWrsPSvqx4IVsubAUxsKR+H01u7M9HNCdynjI99z1upI25pFXS+sql5Cf0Xl68dTuWwCZ
B7no3F2DxDZTYnrwC+eDrAgtHxAFWdSMnFBPdm94QGX3PL0zQCw9SvTPDoXpFib+qffWa2UjF0QJ
TBYyUbD7VxiOnopapSfPSZ43gP1iKhbTmkNflqEyJM9qBqGkH8Ut7fFJ+zi1zbe1vqfl80On6daL
lPdM7iUHWAl5F0cLckcZxXuZFzxSNoFTy7WPYtnMttl5iyBLCDsSoTJk7fTHjLzJWVD3yfJ/rwb0
2MpSgPsyk2GF56dBRfZfqw9vbHUFTZhiajwPIu4FcxgPAktVQJZhkZ7WpP+P5VojcGiHPQfqCBlj
y//aZCrxLzJYqADBLqLp5xQY0WqzadQxvTp5lojQMKNneo8vNFL4PLWNMX8rNJTzCCzEm9z21Zth
0JIlv1Q/lk7a+YceMqh9o2jhiwzGFEQvSUBKuHB063TnyNMwO4UGda87xwD7CSkMqhg/TlLoXtp5
owk56I/0lt20Vwru81XSW5nkASSP5eKIKcBciuFrukjeyEBmpV5nsgzU7muhAIe5s8syM9XqyfR5
VhoGkNs/219PRbyfEjI6wIaC/fIY8tXxUZQc0+n3DF37o6bD+UTzdfpOc/L/OcL1/YNdIJFUBu6T
MpvgU7KS0mLftMPV19Vdmbf0esVjSom9hmPUXHgTZLBqy7jVyMerdDesJrFDFovCeklnea0h9bgu
t212aX32O4MGl79v0xbeBYjiEwCflnrcNmxxhRmUx4Fqxl684mg0950LcPKyUbYWg02VOouvK7Pr
skSTIrquVyKhbA0WfldeW1dHJg1mYhOv75nQ/pZ7b8jR9M2qq+KH+lNtt9pTnSH3u5sr2MXgwN2r
roFtcehwr047WWu9Fp6zUQcU15M8PohfjjBV1djXLnp1EijDWKTRtNDdfA7nouY2wmHiWE9c1+Ve
4wHmaFSjd9HaMfjFdv0Pbjmkvxem5R31cSyAYUXp71ORHzSKLeQhoxhRu4kaLUIBp0wt03NVBM2+
aEflhrSj/WmGAH0hz4QZV4Gu2PitM/P3owMwVY9itAXSar64eRXtxCaDH6rtOxNq2hZKgdWu2f5X
b6BIKAHa1B5cy7VoQCGNJEpSVhHSqMXzEuz/320yI/FPLkkArbKWQN+1XgPvkK53m7dTdZKFaMFr
Z0nX5VuCbsr+GPoxplmatLU4JYUny+++Ndu3RaTaH2MFtF3CN7NsxCfnbb5/njeoObUEIz9rpvua
GJXsqCwT1UHCV6Z+65x8lFsuI5jS6rSlUX+2b/Naqvt2mzUmvL2Iu60NWtxk6pvReHSpf+xWnWg6
TetHUZEWxehoU5U2E/IK4DCLk8SIewuU5TrYym9THxqnkZwpSW0GPUDESmZQi//D9r/GhSC6YMqw
z3Jc0LrfZsdyTyBasqeu4cFhJ1MZTICEhYaGdml72dNml5nY5trn+TsLHsR0v19C2siGvp/yJQU5
PmPbK7NBPpLHqV0am+rN4p2DUhjcde40Hyoj5VUBaCAUJswArnjFTqYyUFWAYwXy4GLxbvafBssx
3lLeEfd26r/adPQ5d2oEFm4Llr2yozC07Gr1X3kIVZU9lDfzLWzpLY3RVkWVHAhYt0DGUoR8yotM
JUbnLn+wKhA49YC4Ai24qYrIEJE92lc7GmiL49KUfXUG37hWuvZ2KP6+FO+dbdsmp0jInS1FR5rS
QgY70fIZqk8nOSJY//zM7WjFrYsj3AXDzllYMCzFeAgyGNer1s2fQXksVAoLXqya9dXx1rbEdI31
0DSjCwnoEraY5CSZLU4tHJH6qHd2n5ACGnqPxHRit9HCRJvcqlhvXqdpgEToziiXWqMR0kPaxLAp
qNCLq8oEfX9YKBqwnRwKu2wcp7NtpH/CMo3HqHlStpbhNbIJFZqKUOFc94jfMXOYnRfGPPl+SjTb
tPW0NjQz//zi4oV80YYYlH+RDOa0cI6YACvA8+NZ19u/eDvx3pMqcbaLwQOfYKxub3XjQEc7JN06
i0tFR6J5Wa9T8c92jHDzFq9Y3bfWitOTeMW+hsi6HhCj2K/T5XT6Fdrb6MaXaRqja+c5wSFw/eow
LtmMfvRoIlQkx1Fr+tXIKeSJp6t7SA2XDIgsYWucLm7Ko/hiLyK6SWDOPFbaYN22wfIt0Op98gkw
THC+s//rEoi7dZOtEuKxPwTAtu7f7IrnwB+h0yU7zAm02JHZ8zvgWPW5rnvgtHpYxy/0vXuHiJ/g
4Y1Ro/TwkCKwu8YgHhW/GMugU1t8CsaK10/2it1WXPUWJPl5vZ67lUW9iIrTfrtsQ8fVPG7L9W4g
a4/eyMMUK/H+7uYwF7zMaUVfoTlejo8GHwAfQGXvPKrCV3ihFqXceaTmg9fieTE/yBpUgbsruiRG
wRu32N64JXxUg/KcxuMX8eYN6JUSNlHhZsoX0iaZgescG8BFC0PTPE31Hq5FPgQ1yoSnJlp9dhIm
gzA60UuW711TRzFQ0UCC0hGCZIemBDeZzboe3KhvLeSli+fNtHDzGJiv7JINSmA2u0alXTt2aHYw
l8aJhW5mnYltziL/OtJ6fmcPlw3brnI0MprIUnjj/+6QkG3vRG2EukBfHrcPG6wyfqAJ+Ytgfhp1
KcPZw2fBB9HoMqDBtdjUYv4sEbNghn7E/atNDhD5PHK6b86UDVMKu8ekxWhcQYfGY9/8oVWnAdJC
9T/SJY1Cin/qk2E+qWEZffZhcNiVGtllEg854AGUUvMk/qwEgXkNu8YmFxArH3s0m9NFiYCXh2UM
eTzyl4E+hL/UJjWOslpjHOqK1l4M22DLRllT6H/dvbnFth6+xSiJ764fs9li+BjOCs38YrJQZPWP
68d6I5Jlu3UuzhSF4ofJtk9K6SBAFniddjOWXLLMZEDt5wsKPPNJ7INdfI97s+Uf0x+b1njZav39
3O1j3sTIJ7ae9YVSFTDa5eu8OfunW9bdYxcEtCj+qjuArxRl/JDXevAUUqPbu5le/g5vDgV0W7Me
zTG3P9Bk/SD23FfoV3dH94BgD1igLwOyJnQNA6x2eGFfmFXK3/3YfVe5EONC59A8q5WG5M9it5vO
2fvlMNys5tfUMZKDksfqVQY3aGCrQ3U3292vxbVFbu4Eko/XPVvMesa2lnDHiJAv3864cwfb574J
r5LA3Yd0MOwDfXRQa0FvPPCN/BDYjQVrOTYZykWNfHCrLl+NshaP6JTLLNTQtLrfsx1htihf37t/
eqTsQZkFNJFKumTbt33qduybT5Wvchezumfb6y8U3nZZ0OnX1Nb1q8mrlrGXaavqdoZaYOEg/74E
yJAvUeLfljKrVOU1RJbrPon2tfFgdo3xINvE1EC4wavwjy1idBqrBmWHriFKmDtvAWkKMlNmgsSU
WWFV2nVbrtGlADe3Pb6csfruY7fz5KhtuW13ZuNc9XUA7hp86BYW6DZVfMfs9xNwmgIRXsChp3Zo
opsfKyVE370W3exlEKMWjVWxg/UWln0x6GSTT7nZf3mzc9sDTsd4DVzPf3NySZfiDWiKAcRl/NwG
lLYap3rHn3PxRE8xUIua2+RuW+f8kZI3jJTTZnsTIyeg1rOeICGeQDRkKsPsA5blquKjgMIHpE33
V9ZN1dltm/SJqh6NQksToCx7bZ7bA0XH9MmouduP2UUW2mKZHJfHW4mj3TujF9FQYEAu0eJc3Cqw
Ktg2dXfXFmrxNEakqgdrtPbbF5fZ+u3luyzpCzc1Hrcv++bL+zlQyjhqrf0b49RUVXfIs/M0TPqj
jshPk49DVZ5onPUPVD+nW1Z3RbWTqQwAoqdbsRllLZ5dGRvjbQu62yPLdSOc2NMaKEbDCMpq92b7
G+vdIev+QOtIyaj9Zx3qxrOx9PQkMxgNGcwFNGhBA7Q6ShHjrCEwemOUwHax3Tk2m4Rs54epdmxn
ugpKx80BSzDY9fw60IsctJTbWZPqn2laUrudX2XFGjNlPdCNLRyiyvHQ2lqy1+U57adPa/TzBVzN
Jxpuluc8eYzrur9RdG5LmuGsC8l723wYciQuako4jxMoH34XbHbLNBhaHg37EprTvE7XGHKYCTKj
36Nltm4xofdudkt0k8av0fcnRllVTieblkuJcZOsouNvORKi6ZEmvPajZ3c0huUakNiohkg46J0Z
edHSC5/nrpv3ekqHaYhoOPxoWTE/9lNgWScyLS2JWpPmisA2YPVDce4x60Ki1LqlVDn0v62HiKfN
re6aG+PCEsnB8hniKLPfTdh2IAxbTokWlb4prS6xPUJwsAy9ZyQg40BuN4gstDsxvplqTadh9emc
0VSy88ueoihedye8iUEM2KMzLEZjfOZxT7tJmDhf9y/btg810U17aIPkJpvW/RJ9d3zfwhGNusEJ
oCDV9Gwu9SsSuNxR/j5QTNCvtRW8OqrM/R7937eIFwSUyV1H9qxzOU58b61jYt5sp9fOxnIhL9KW
C3uzXONlLbNt2GyO3AHEs+7ZXNZy0OSVLhigbLfZf3aM2P6HkDcf97Nj3BSW1aFL/iPON8E/n/7s
iPudqtzNxFoPqb/zhi7ll+n7D+bff1BvPnKo6ZTN3dLZ5SmMK3Q+d8hoI8sFcyF0EvaPgT4UjNta
IicE7dE7WjbJdnFHOvT+63GyFrfMto/Yznlz7t0nSsyd7e6jtK50TlYNw8PyPbev8K8fKSHrF5Qt
bz59+7j133/3UQ2VejgG1MYMop2hmNUDIsX2zV7yDbM69hfbGiCPYLUNRqTRHiVrCW5/7FD7CM/f
963R6kwa/rT6V4tEOUa/nh7oeVHveEkAA+Jr0XH9VQ40nn5kKkOxPJxUy6DL74isZ3lE2vzg7MKj
ng71unHazijaqAlPEllrhWUj1L384S3nyWw9SdZvzu8BwNioYO2NygFLGFOdkqGytdfZf7dpVQjx
psQYo/8/bflfj76Lu1v+v77l3d675XaUiobfPopU9WDHwYlEN03Oag85VmZxt4CcuoCmLd+BAIZB
24vpjZepxCRwUz3Mg/dhTiC92vVTSkl72SyDbSEm3DTQPm229VRq0T1KVbp7kLOUwNERMJJPaPL/
kJLKD3mE2MPy9ChDszzfrUhgHsNqcDj6X2LrFkcV88xzsKw/eWy2brER0ZBLTnNr9LWX3G499z5V
JDgiFqdEqJLgbeAwebRxSJg4ZCbMyrLr70eubcQ/HEOXz2djyL7Cj0JCdxm0RG1OTWN/hvYfHRwl
J7ErjjIf+ugkTQar1VDCdN0jfr+6+RUiR11lhL+Sb1Uuo9JPC7Uw7FGh5ZwTWC3OECZljx0Jq8dA
qchJptkOsB2/y2ITL111ryFiW92D4yVHf7D1ncR4k4Ls6naY7NmWsnGeyz+bJHVPYk9UklCdAch7
iB0QioaXds8W5bKunMubCun6swuS7FnsQTP0jwps3Xd2caqWiyBbhPzUtqF2ektbqFr1Q0PDyWEN
XA51LOuqBiGMwH+vGW3lInFsdSRZuiYst2C+IOYtotsWexe2bbWy/AUtwvYc9mUFO0BQob30fTba
AWxRiCF9sKvMP4lX4raQN7aWx2AXuWBj1Ez6WRvlpOu9vy7VNrBexGEXTQaTeD6dZLk5jMq8DKke
PG4m1YnnRxdJR8qiu6TQ3KskwGQmgySqvCVbJbPNcRcXmO4MwecSKDF3W7ZjtlN5QAkpAIYlTQbS
Tm64SnkSPeYB6qyn0tYgMBoQhtd9CCmA3b10lZ6ScciHk9J55jWpAOjoBe1XO5nKgEYHuNQfgwSC
Rnq1bfuKGmGZuh7DvdhyharYbnNvZ9Fb/d0j54A/KK5ldKm5Bdxk8BdYgu2mr0ux6YZen4ph+o82
GVYNjRoh4tjifmb7se2/x66fSNqbG+zyuUjXdQevidyT0LoHWdk+lnnwVVbC/k5XyosNnx8MlVDJ
Z7w98iauhitRfEITwju63dfdEh9ooEdVxRqvsqGq4uhSxS3cJIk9/5rO6No5aXlGwi5579NP+xL5
OvlwOpR+h6/W2DdBw9dCT+ejW0MNMOTa70niTqfehKVKwngz2BXFWH8ym7YDZ3XQrB657R/9OlJo
LqKJxKUYh9D4Xkt+U1YGLxwc1Eyt9hL0xvOPKe85F7+xg4uF0MqjDMaPma41UbsDMI2GawDsYnFo
g96m8FL9mDpZi+BA6ar7Fi6TdhfUvGq+8cs0pB/iiqj7PtStsN2JrQpmnk4lXK24+YlxpkN9p3da
CfEA56wxapfOF2uoK3DuKBM+eZUHEiXS+V1dGK3y3o5OoHzsleBKbCvhVWKl/iNtA2KS4Y70ii6R
GL1d2l/fMGT9fw51KSCrh1YL/+i9DPiWOQwf8zYtbpXvhYgTLlMZapu/6jfrpO+KGzWzdo/mMaj0
H4HikGXpQ9GU0q+w9ovY6eDRJ7h0jQA4iml/q/5QrMryLuVCitdWo0F/1+yjFlrG0RqYL57J0h3a
sWnsepTdMrh0nlag88+z8O1JoJwTwzV50owp2q1SJLOImSzDqnAypw3JP9E1KR26x2Abz2kHwi9a
Jatb1qv2iYS/bpVTfiikSDyUGt9lU/5LvO3A85dacPNo9XiVwbR6j/aSBqw1wMwk40e1+OxGfQ3Y
QsWGQAKRW8y6XkQmtQFmr/U48Hmvuz1LN8zjGvSvZ959xLZcvxAEhuMVQkwVpZThkssr8/J6LDMZ
BnmZ3tbJD3ezvELX8ia8uWWWLufIDFYiXq6n9A8otoz1fNkmzu2ou12y3ELiGWkFpehQGvVakmsL
kEDVS9AECyBBZk4UkdWyTc0722r3dBeSTHb/Cl8wMn1Q9utB7bJ97iZz18Qwo8VGaPFHrfUdHBqL
622sfMrwuzsupWr5GhIiR2xfY5oyG1qcZbMYpxgK0ciMAHfL4WK8+3KGlenHuoL5oLby0DiWUQwp
vImWxkvW2O3V9+Jo+CZW2oTAlhsWXZKmnY4HJMRbPXgRH7is7qqZvXeZlCbsM2BUsN5c/bIyniIg
EE9tCVVOSWP0KuCigI6EhIsB0jK4Z3X9ScRaIpF3WWO60AiRVeWyNQQWGtRRfIUfeWeRQi6hrdWb
GxoNzU1bZtvy3i0xkZaOKDoZETBalcre/XUmjvtPSeAgcL1cZrYrzJsrUybXI90Kyt3m94zyI7z1
2Rmu9OARJu3gUWZ3yyjlnhu33XxMIx95hS1GZv5AjfGw7fEAuJrTBOsHh647Op552LftHniUu5XT
Q9sO6pVKnwpJQ6ucG888y0rs/Q/nZpPZz5bkaSF229w/i7mzyfnbN9j2/nfb+rW0Dk0HQwVgCgwF
pUnJ5koiV9K8wI1gBFGfxSKD5Irj/Ean7LyatwQwh7iIwjz3RQ1eQKuv8pbgpBGtkMhs7xR5w9je
RbaXi7t3jZZK4C7Neah88yLz5s1le7Gp3dC4uepJLDLoSQpfGXxuTsSL2F0yPIyz+pJXCd26/5J4
lw2SoefqsjCvQh8k//DUKj7+H2PXtt2ormy/iDEQAgSvxnc7cZLOSvfqF0avXmsLEPc7fP2ZKtIh
27v3OedFQ6oqyc7FRirNmjMcQd5GP69dDbgsr6J6sa2/H/J+xJJ9/Z1+2FcT1ETrg9VBIApk+ubF
SiHXGyzdypTVibpDm14j0NkcR1GPqCnSkaOoHCMAxz6gGlX4yxqWuguqDDfgUzEsK0UuCGhHDcCi
mdAojqsTMpNa4X4OjzjtJy/QKzbAjZx2x1FjrMnW8Xanijq90Ug1TvyQGuEjjSC9XT5EPWrn/Uk8
oHpaPFDPNvh0hjwzVvXFA9SO3+1e2qNYgqUFFJTNQDz73MTVjpYgzjqgWwdjaq9MD/GN+2JbIn2y
oIb0xhxzk9Zu98qsMfwiIxOaCghK2xQaN8b4B01JByGvTM0cByo4ge8B3+ow1lvy2uF89DrU+xdg
duw3rPHEFUwK4uomOJHGCcoZMCCz47rt5wjydECBgVkm7HfrVHKs86hnOUZxzJTzQiNXL7qG3cUy
JSDqY3nHuyXtmJ2VDZGuiraMIjce5hhMME6FyqwI5Ki5NlEzMIjec4AD9hQLKlPUC1EXVMO4nmob
MK+Me86T9ubFAnQRflQ9Q8U2CrsoaA3oZjtm9UPJmUFa4jmDephz8CKv3WcpGA5RWTA9UpOCSQlK
aAo5785q2MGYuukyFOwM3nXnzS3qkzTD4gVcM/gwdJBij903L42cWzezN4oxAAO8GFMEwfSeOW+j
55eH1rYAndIrQP8UwN7WCI+mY95GOatTri9EqAFflQKfGLuaeI4eyTTQ/cxdCDD87zPIETnztRSi
g+bbh92Ke3A6u0hAOmZfo46xyJ0Hz8VHrAYBRZ/azXYhAKDq/tZqj25oDVciAWg0E0Ba5d5xQu0S
eBk1JwAZMw8k57aHyviVGYDns3goGIfOVGEeAAeEYHlcANON+gd1oabUvTCtKwsSLpBgdTNDBu0I
IFT1cxIOGF5xB+R5s4UNpW9dUDXVyS11Ez2mHrkbEXmQcKSgAkdJlTJj88lIQescp+ohjHc/zm35
2vC8OKzr3r1WVyf+qcp4MLWqmPZ2Mky7SfnYhKQjqqDxvYj7oOUidDDYiUMPLAOWCHf5OCeiO3cF
P9+PFxdZP0341CUXTXXYVO/AgRBtPq33aX4DQvj3F+TpzoFUAEDj4fypafTjeRRWnwFcDs/7+Hcx
v2z/e4gNlZ5l/f89zg8dYFKW1wT9wNa3oJHzu7dACxYMzLM8Db/wRqT7NM740UW+a+fFjhOYOAgD
mOc9lrHzTikc6TKdPs0ZipnAhdX20TFN7QxRqNijMj3qQVwaNUDUVYqjlC05OJpwPvba5wrlIQ80
YlUfn/BEAm5MOz8ieGH/M9rDvEUVd3RZmTipRzYLaB5Q+Hy4+6r7kpQ2zo19O128Anpqc2s7QRce
ZYPMFYqT2m5DXdbGD57dO0dQMsv4DFWaFrXdebGttWrVFDcdSGn9DY3Wxta6V/91SA78D4IiM+2B
MIx1TRR4KEByOEKpteGooh/Exc2z8cHqW3lGxTME3wZ5M8tM3tJqtA72YOIQ8GGjnuHEOUSvr3fm
3PKiHUtBjkQ1lUulZdEObpCNqNhdxlSOCaUzIAh1VS9FjrLZRz726CCm7k6hA0w47qQfLAATwWer
u8sYL/vgfP9kVlqKOdYNBaTY2IvMck6riSLISTarNEoIVhYMyLNfy5KjrdroWqfyzU1+IN+FyjBP
+jc+s3BrhDh5+90kwGM7mIEa0nYn0rbjqKv3xaNZosprLP0rjSgu7uPkCBItfwtaOv/Qjv18ruwU
L3DMjBaXBc1cmXjyYe+UMsfbMa3zkGpJDXIMrA0Dxw6h2BJFDPjfil2o56K0BN+ydrxbbeSI0wJ/
JUUtGTIxHtrSPtv26EJ/quFP4JaVvvskZ2gjbLwifQsjT17IBkUFF0AzVLAigbUVrsl2PZGqCBcJ
Cit0GcqmBuhzuLgvAi+gcPAhQo0jPokTqBceau+Ay2ZodM/z9BVabv/1oujTHRHFfBqrEWrXwd1M
cHaqbVpwCZU70FoAgpxfDUsVe5QpKyA3ftnIUYMLogUgHzHUOHFdXDmTQNqM6XEYwrDa8BAk0BN1
me7aJQf7+ghSQw3JapoZR3Tqro3SEC1kUIHT0jE05BPIAjofACGvH+zN4EUpvhNkEmDPyIMilfhz
fzQc1FW4J/8YU4/7xXwGNwA2iY31y11CcScuuXOMGG/OholGAdMOYgqja84Tfrwz9RYj+SmSjJEX
o+p16d5Np6CYVlrjaTl8yrH8+nIy2psFkvRhrYYzXY5Rj/4s1Is+7gVXx3+1UUjh9dH7veDdlHX4
28D15X/rlo3nB5VdeQD3+uxoCCBUJHQ8A/oz2XZViB11K0LerX/QT1H0xyRPTRC6345x+Yf/CnJl
BNfT/wbI5lQ8WMduBHAJ9k2nJZocS8zdxFztmzARl8HNGqh9QHdBcnkERnnkXz+GhpJx+2Iw+7sV
1ijWccwESUcPiDDBfeQX0PQmqiWWscyjcDFOsQVq2lEhhRM2eAyu4Tn4LeplbNQJgmjSEm/1ib33
hupHXodBO3WQu0aFe7/hmgB/6VYtxBNccBKl4DM80cjAZdV18hTrob6NLhmTvlSB8IdwO4ZGtQdN
Y9rhDnMIjYCKOqmck3o5/nx7Z4QW3upYS0FX70pwBnmW8tgLUYJ/GPKp49hVu8j0xqeM+SHy+CgJ
zEMLbGPu9JWYg4cmdFBIp+mEGUh9GEpYrnVR/rLhmxm1rR3qQYhsmEf2T6+tUcejSdFGTY/W64Z6
ZLsbriGGhbVREYN5luZRW1dYbbJJr309v0EIubuCbQZyklpxpBnG+K84a1+n3h5fXbD77bs+EQEY
2wvw3Rh/DnjWXkDMCEBAUgD9mGiFEBqvDcVMH4E2ZHZBrZKMQVUV0fPBxOPlmbrCnKNnVBycUPmO
C2Lt9bUprpu/8eTP2ro4YBPP/ZfW9SD9hjxaU3ALYKekFnuw2atdFSFrjUcNqDaX83YSym3UZCgn
puM1ncyxSYKg+vv5XB/VF59/QQF+fV53APTwX7cBdmMeuJVWxzv7wuuwxt3tHojW4W4K2br4kLcc
dHSC51bAi2o6g3ekxC5SzhNoJPIK2WhtpbGrjYufjGuTxWCnWSIXP4UKmi8mezyq2tmSjRaaUJkC
CVK9HI1poU/vgTymU9vBZEK+GMn7tpmBNtC3l64GR7d1895bbaGddVuPGSauhnGeB/UXYsDkadgB
zflkpfHioihmJ5gQZth0Ynth7LjHvruenxysyquvwB4EloHCYFx8A4NTyVMO2AGNaiEMMDZUYD2l
bmvke4PJ8eJBxkYBMHDFqccDez+2RtQknGl1t9Hc0jDM455vktr2L7ECrF7vlpaNE66qgFEtJhEo
YG8yFxBX3JhUT9Sknh/vxxz04KstL4DOzUfAiE3rRmar/NpHfncdGxCIuLP0djH0PQCLHZoHZEGb
B3JQj2y4yRiBM/fwqULEXZjVjuMIYYf+MBjpIxQU3YO0huYW64aHKVi8muwFG78aS/zenhvphJtt
HQtGe3yA8J9OI2poIb0G2aFb1wdZ09nbxgjlFRz0bEaBrY+7B2d6IRuAYEbzQN2wcKF5rvJz00Hx
yM6QZ6aGhnUOqhRswv5abgpyASyfvpeo3BaY8HZB9GkDXTF8GkMy2jov4yWWptEqQz7hOQq+xnnb
G+HP1Ha/ZZ1ib2BwLy+VacdBVHLzrTdH7zCLKtkpr/tug8f6mndg/BvZH3xA0TgNSpC74b4+/ING
DYi0XlRSznvRDkgz63CyydEwQBWTNEdpFq8uUC+Qnp8gOqlYtgkhEHiiIakpgp0r2+Qxe7cRSQS0
qd5tK2fEVDgvhRI9mA0YwC+ZrC+d5hLtNT+cS1Si65jc5PmdzS+6qlyWUMbAUHdv9YFPRKXrnGXJ
/z4mTwmtZ2HJk20NUCFoDAW2YlPu+ipptsu4EiKGwDV3IRms/Z6BqrZB3SzHQ9Y1CW8RikBQShAp
fk6o6+hiThpTswxrzcD0aazDafhpOjMs94gS1O0aByFbVOXU4Uto2OaOdbhLWu7q/x0d8DubTdf5
eWKYuyZrqg0hAO4D3WLezjVoQHzHhvokbt5z7DahhxJQ19ccfSifgUIJjWOP52fP8Pi8+xQ6eYO9
9cEWE7QJg3aLModtVeb2m4s01G7C8W1fgxjrSSLt9wyJC7lJfYCied0kz9Rkw2xsqtC1D6vNqKJy
yyEztcunSGyBL/Uh7OGENyc2KpS4R7vWVcaNTNSAI6rdgSIAfGuD9KDvoIMnmz0VHij7KNjx8/5o
u77YjH1lbkBe019Lne1rUuPKMrd7ZqUo3mZkX3VKsJ0H8O1G5rNLI5GnZz8P/8iku7O5M13bQm+Y
PnWlDGvgn7twU3teeIYi4XxlvIINu7z56uuGwmlYD8afo+hAuP1h/7TislbSgYIHEsSARNPad+ss
8QL8E7tkiJHyW9/WEk8Get3ZMPCnSVHat8as7+XTC1uP4CbDnTj9cOtbS12VHRR4NpFvHB7qSUzb
zhwtFIwo0N2QcfVA5ccKHMpjDNj4Dq3F92CabJ+QjWhPjcuiDTjSmQ8MHIzuMJzzjLfX2C/aJxy+
26cmwxMJmPJiSzZqeBbPj2Uklkklw0ZzMw4gg5dAfx/WuHYyIWIsh2gTgzD1aXWsr/NhF1n+b6+j
HUYOTFMNYgwUXA/I6ufhPzkUjb8kBpuObqTGw8yj/o+ptV/BwZP9zDrx24AEvM2OB1ZLMw/SsXf/
ljGu68FaKV9de4oP0SxBfFwN7CZCyL41Izc3UQruCCfWuWwP2amujtp9nDV/0Wi105CaKCxRc0Fd
JNeLbemGIErSvF7hJIZtHWVGYJg1kvQrz5cPefuzZzsojEfcaqce2WZrullWMZ3sIi8C7DGSPSWS
KbmM6hxAdByILs1gnSVTEcXV2UrcNzKtyWlUI+cB8ziuwnSumryyCM1bMwRLunoUYDzQebh/p+yk
YTXXf+pSblzP/mL2JBrOdUi9u6mrTc+vUxCFraYxFuEhMnA1q0WTM2t2tM7udiH9GbPQeRyG7n64
kP6E0PylYHr02cncXljMX+g2otaivqXCBur+hiJO+Jch5cMptlEOtFxgtGmKC1oDm5oJ/CAuGGCW
DGCeR2qXjl4BGAA+YwqMUNu8TyfoKgDjY+km5OBSwRYetMd6uIJ/aEgwIKdJDr1bJVcgAM1b5IC4
sKlAs0rDSczsRr28h4SNg9SmkCW7+brJy8YHBqmeGj+IoxhkxEC/lsAgoC6ZF5emARwSpdKvZs7k
q5GP6jFi1Qu+dqPFNNTFSRVQpkOCqw7ivnB3EJofrqML7UVSV4xUCgmtFFhMrdVIdmoUUAhQP8N+
FizpZ54N3YbH9nAZ++Ltf78wpovlSReyVWUbBWZRNNtPPCurcOAkIAjqZdm8JZIWYlehRoF5+IDd
6TdZVDkKIpCmnrMIV8z/PvxkM0BPLI2cb8lGjRoGtfe9AaToeuM8JKnePdfDzkGNL4pKsF0mB27i
/JtvBr0bgcjfbxRopKBEtTZtXO/8yAXb5YfdMSBsVXEtDj1CwvrOUTdau6oDnIMcIo3aQ26IYePX
Q3WzQQe9cwWgUqGlKhDZx6K6JWXK9nGfG0sMBXqiqXaoRp7w6JvMlzlP26Dq6nlX64dYXUrzyuIa
dTvrmHrdCExy00N+cya3a1oI/5hjldHPYeL5no6LXmEzSChkcYeiXtyxYcvgBErnnW3Lxk0CHROn
uvOPkTltHWRLzzIaxjP/6NGQHGQb4hbgpXVM7nXKusJqo16roENkmv/cmdf4u1c0h2ha3grNWKet
M8CI/Out3MXQ8HfvkWyW17kns75x5eMH1Y3Zd/UGSsxuiEPoaAaMmW0AdUtcGEPb4EuUF/jqHVm9
KSNz/kK22rZAVGUo1Ds25pdhBvVyI6ZyT05T5umm7j1wahtm+kWx5jtrk+mHhw3XpgHp0Q3cfCZg
OFc7s0wAOsu/ZrszjpwNEdgYfjVDaHWoOkMl22qjXsR792jZ4c/VLksR3ezS8x+RPYC42FELLWwm
1Es9GU4bPrVDb4AlxGS4EbY4urUod3jGsm0pW9tASUg2HN0iAwOGDqeJkBKdrnUeX3MKIZtWnMvw
URsS7488ydIjpZrXTHT8kZN2PHwF9xb4h3RGmuwUlpQKXM00zgpN2+xIz8H2DlyxY5uGqBUEnFia
Uf5ETQtm3jNPmzd/srLFRHZbH0hs5OqPIR5yIFEEbQGUZvK3lDX5U+om43nI8RtGhQ8KDMVYn/GN
Crg8qs0v6eT/lUxlVgR2DxDo6i0mSJJ1wtuJsMK2FeLN4HUi6eC18e0wxpUmcnGrLdK//UF/JRS5
kWzvHE2Op1Fjh29kH0Ye7e1KAQDxsetYdxeQkVHgNG5Sd5tWwL1TTGmJcdmeTC6b93MY/9lNUXaZ
KshlQVWjTjZjZE07SaJy5BpJ3qHVKnK9bvBxuoKiEqj3RH9hgxr+UWjgQS5sCd7mOHqAGlwnD9pR
OSEuuFnSysPq9lLo2TbprbRAOwEa9sndcrccL3NUHhxZ+9CN67CT8m2n2rq4EgWromvNj8VcHvMJ
582p46O7NXFdcBQDQIA0zIvIfGQDqEchLJvv22HuIUKs51Fjnzrh9I+fzAmSm4B7DwFnRXrCX2G6
4bMbbUHNCboA03mYWBH+I4cG7390v4deMQZJ7+DBAXWxzSc6cOoSV3jagng5dKA08Fs3GYk8vO+R
5Aul2vM824rpu2eX85uqQg9XaVl5cgrDfHGsEhQUM/jgpigtAtHEup61mzrAqkAG3trmdURN2LWN
Y4a0hwXufT/F37uvvHYDBZz+2rq23IzgxNj7XdZfK88DJlY7lhihjeTp3LY4ez5Hqgmm1U4zfmeD
Vhzo5CpwEfw/gukl8XWwncaoOt+9lfUlqGd0wLp6Vv0Pa3oID0au8Rqb44aDsfCSjEX2ysHltvOb
3NxZwM++zr6Mr2POsMuxShf0jdPGRX7ti3uzzU0cC+toGFJ9SyoDgGIINLm4P9pDYveTHWrEA0BS
fg7kuJ2WX+eshWhtE4FGEEIbByTc6yPOyG/LkHltfmlmqKYnc/YTKjMbqSVkbMCydO7bv4i4B+NR
yWdopoEfcj82ort0o+ovAG30S2+11b5ZhLiPANOCZUF9ePXMYhLHhDdV8q90BPu7aUBCi7dO+MVJ
3Cdomk3fB4tVW7I72o5052KHYu67PeSpAQUb6xjW1aE2mu7B1bfwXWvEp8YCKR6pxpMtCcdniiCT
pa/tcfYxNuSkRvr9s43nyP0aE/SXbRc6oZNOHxZCDmDQE2mzcaOw35tJC4bOqkvy3eyj2hrJqubB
1w1fEoW628egeOnc8BLxELPdoW4OfVr9K+OAKVGjdC+P43KPUql+g7ot8D+vbur5cx49FP69OdV8
qE2nmZ8hM1ZsfNNjezKWTl89fFoq1eunen1aj2Kot8yW3Rg9tM79+qOKIsAqoLGzFCjckeI5o0Kp
QjJGBzAOSLBj6yKG+3qGJeiu3oGG0CU6VCVklGhKnilAdyPv5FXg6wIh1xUHNPYgjch66IjtsZm7
+oRs1y2tIxsU29r93g2lRIYMPBGxDv80h4JiDe+CNrA80BAFalDGyADf/oDOToSSdcu52bEWjGsr
XnaNoR41BKy9C7mLWxZcY363NC1zN4+Gsi+/Q2643PuZYhA8He30snSTqMuQzSp9nKVLUwS9di3d
Rj/rPlndiodIkOsAe+jTS1nM/SE3i8fV9B/Lk6uhlZeuXnOECjbQKnqh5eUgsJrMjEGm4NfaWSyc
QMqmDqbQaC8pSvfKTZSU3YV5Is33ZMVlggwDvy/PJYoUj8U4OuWGPNR8Gi+RZE30IgmtB3HKOcBm
fg6W8eq/n/9pKdGB/ss2QABSmokB9k6IF6iwaR4NYGUeLTzw2SaMVLdxLBkdVk+sY2ioBn6rZ0ec
aEZd8ve55GTmn2WHKkryrbP92XAvyO/vVtPyUkaTsSPOo99XB71S6KDYKsI9f2wBRa0JjS6p/S0r
AZqaPYE0hG7Gj14FPbxqs4QBelxtyE9j6sUjyASiMb6tU9ZlPoXpFxvTHlnY1b2+A97Waqu8MgvI
uwSSm8a0zvJO1jmdM6QBIFh4wM2oEvYZEOSk1rwIM0PB00LaLdq6Yd1cybaIN5soqTi2WfJXwp3y
EKqKPdiDLfeTCMXJrb38C5f8J7iN8r+MetCYfhe4W+6wcx8mIMxCguwHT8AAhwCoPmNfqBi7FGUO
RnsfmPzM/Dk7k/OaApH4MjjxtmkM55VMpdVszQhcrjRSs4lUIk8faCTmcQy416tTbdQunsm1sTOM
xt91ejo2TvlJVkbQYut/poe4Unm6M6MOzL1VlL/2Seyi+tIFHkc/0x0wa744zjcaUHycDT8tO3ev
9Mwf6yjdzQzqahSBjDIEAntr3NBieJ5Cy1b4G9yAl1+5lyMjZEDvDhePzjFGneapL4vw0S44kgnm
4L41jvl3MY3Dv/ynQg32v7re/eGC6XiZC7mW8pYY0v00l3njvBXCX+binzLcABGCjKVGPce4fN4N
YSZ3K+rZdoF6wOE6Qxm4BQnRqtnZfjY904R2RN15Ujs/WJ/MQM8V30FUFv0FZZx2Y/pj/IwDuYXv
l4iDwQOOWn5Lmtp4BbUiD9hs1l9A+eFfZGn/kw1aRWNMmm/5VNhXD6j5LyaHdnaExOd7rLZZrbfJ
uqF6Thuv+mLIGdkD8GDtaALD7uEpUfXOCVsVFGYY7pxy7q5CN4Mupir0RpJ6ZAvdnAWTLr0iR+L5
UGWw5ei2m6VPUbj3Pk3ZWJ7Wdai3rm1GznSKcW+Id1xe4xKXoz2+feIQqbI0xtGLun3aqxbq6WN5
pbGjg7mVy03SNQAn6yHZ/mMOuVBNil2WgxTLp9l6Tjf2UGlrrSPx7hEPH6pX5IV6ZFtZ+pjdlZD2
E9/u7BT7u6l3Njv9U+9SLy2IvAck022kjYB+3wyqwgnK9iW0GvwYaiNgyF7GawzZWJTiyA+81f/F
rEb0a13nv+G+NNxDUz4GdNAE4bttAqmZTeosEwFxPn2epcYojO/AR2bXlHsScE1XncEQ+h4hjPRg
ukWlfpjQy9kUwI1COLFMsLuq3eN6GrFSjsQvjT+8dEyBdjUkICLu4f8fn3TIte4tXII+0SdXGi2S
pyMrwLgOZzJw+yBVmgL4hy8JKxzYI1A0tx4o7Cb4mEqxOf7fA9W2xWn5DsDn+GCoKt0WzIXoodGe
i9jKnAfsGXZJ3YtD4c0HX3j+EzUmr0Hc1YZ/mtP4buJAvN1Su99QAGTBkNgw+vbg2wa4uPVMih0h
DQNNZr84FZAxXFabQpWCRtvycPkFaoLMi7sdFTNRyRJVNPmOU2EnaG5XE/UoTFAhFI1NfI0u1VBm
gq+w3pXgnpENFOjCZIcccoLTN/iTyEbVNfOHYyknodoa17aTXe1CuToa8qByq/zmK5nfwGCR34YB
MgetBA89F4lvbwrt5iU4yvM8+YvikKGFw8hq62K08rTOpV6m63OUd1jNy0LQJt5mzuxcacX1VQ0j
+xJD/A7ioHgPq32a82bDmQN86Icj6kN1MDKoGjJuGpdMlf5OqjZDWUltgGkfNnLQcG3IRl6y0bAz
yimwZecHZEMJllEvy9C4hk7S+3idWKFku26rZv+7pcGu1O3KjLknRwFEbpdu+83yzDgI53R6bWO/
Q65fxs8cG8C9W/veA6Syc2i9z+AiQRHLMWT1rWCh2JS8z58i5mRP4GPJn9zGvXAc3a9kd/Blu4Ma
EgS5SM3O17TkkpsoOIbi524xqtZpdrUJwBiBIzoUyjyqX8hTPO29RxRMTSBTBaZYj0qxA75TLBor
UG/dxcP8g3RUVs2UT8M7/RXyNDPyMfipob2CCvMCyJnZ28ZxPoEuSiET2ZdjE3AHl829VZuPZKPG
1l68nV64ajFTQA4m5EdQA4CIFAwhm9W2rKbXqCIkChVUMykWoMU4ELj1QCYIbGjUzJWvyn1zTiY6
attJue8LnAA8t0xBJ9zZj6huQlZKhj9YAupkI1b242qfQ6AfFY9/komcFE+9dpZ/cT1pNVFYUfK9
EC5kFXTqK9NJsDrq5dIjG/44h0KBApic1KyxNPRL66tV9H/jQZSf5i4rIM3Ht4WZqC+g2jqDPsC9
StxzXZGp7Y8NY09kWu3UM8YJ+3iKmzMoeyYuOIHIM8isAghRL7POEZL3R2Hy/2utplKoIgXD7dYw
8suCp5wdFC+5U/KttnHFJccQadM+8bKnEXzPVgiWlknl+VMHissnJUSxp7hyNnGhTHFF5yxxoEVw
tqEx6VzcLyaMlR0D33jgxLhjwaiGstqFYQghRk2jsc4jegzQ+r6oELVbb1IBPCmt5mbJseLbyCwc
yImy7uTiK+XkQXgC5UzMvlEza86MmuPatcJV4PbOYXDvh2XK6UR2wSr7VmSope3w6Z34j0EZxqGy
sYNlg9e8AA3Yvpi2qoE8d8ID2aiRxh+TkuoZ/IIKRGgH+lXQbyqSPcheRXQiE/3eyF4NYQwY7vwf
seAXXGIHFLQBV698yGCIbFd3sjm6dcy/CmZ+g8p68VRbgr1CFRVZmZ5/zevcOKCYHtIn01M3QPTC
IWJvZLcfFjZvEDSkD4AMyMPcQiZlMS7E3xRKTRaFuPEeof62+I156M513lwsh0fXTEERMkI94Lci
9J1tJJU6FUUcf6tmDRovxYtpDfFz26s/KApIoPCQMEgq05BXxQyqum546NWIZ5KRhifBchvAllId
ln223mwDOvQQYSP7QHttz+beY9ZWe2WFHVSly7Y4VjJ/zP3hEezRoD53K9BarHvJuq5mc08bQQVh
1z0z/Xyz7iBbZcTly8aZTMhAUiigdptcus7pvzK8ENcLMcGsIRM0E4yhMhdymdX+u1iy9dCmC0vQ
nYN5vWT2RbRI8fIRFONOAxQgEj3isedcPDoQotlAprQ7TEXsPZKDmqpV6ohUU7IErzNaPQ3cmyjC
cLWkLlaihuaH0n/E8WlurMAE5BKNFe9QM4ACxlJBQs0mBUShBQ7jamSQEydzN0IrkazLGHKQe9FN
8YlsVVa+e5c5FE1GE4q6O6TlkKfX2T3fjZNTXWc3sNHN5plsfZ6chDVH509ZuqVraRrOAbc5WwoU
RYysq+l9sXCI2yph1Cew/fCvfuffxqJnz33P1BeRlIu5EmZzHuwRTBo6Kp3Kz5OyUdz8OrOew7Zc
JkmjiDcQIMhS/wAepYAhrf4nCte6jdvYHsgOh/IlSaLXZjbLPyGs5exc5JuPsw5zpm4D+VzzWeKS
ccLuduTtoxLzfgBq83sIBuLdIBwGKfJ2eMvZ9G4XIK9CEa+5bSLHPne66TOoOyw9L3I+D7Wjv7Pd
DT9C7pb6fyxPIbitbfCSBycZ7Bs1puHat7bF7kzhWHW8c0j+d9lV/eNqhlBSdR5r8UqmDtnQm1sd
7yQ8VKrKQ50731Y++IUzfo2raw8y4DmwQQeehN+II74kG3Wpsdq+bzfUpcCBiSWw1Z+qxui7w2y0
0TN++86jPbMgxtP7edQm6sXgVpdIetxWk8fjZzynIEn5EapMG3cyykNmQduomWLbD3CUKfY0pFep
psHbFR3PcKnQpzJAdWt97FyU29rNuendS590xcEbPPmwNqLKImTKOxwR59j+W2asOJCtcF0cDimw
LtRXur6kq0q610wagErNWkVAJ+DmkxyjASSHaFPU1cLUmQYew02JvWpS1RE0RfWtpzsBhAzClBM+
DHCHMyLXtXA3VT+00toylXlXX1cp2F7vXaO47CACPLx0RXHMXTe7IY2a36g3jWl6+3s1ynTIFo85
+4e5AZZ5NVEYUCA/hRMCN61XooYixhZXzqATApGDdqyzYhmNW+haTNvVRm9ApdOwr9teButSqZ5r
ulZ4DBvn55A5uEKnYACL3AvERo53iyw/gN11qGQbp1OjK/dmXc3nWcJ47CuFcvfCr45c9d6xtJvX
PgIylBoZ+zM22YQp7Qk/amtk6RowWafRjYrURGKIoRbALtTzAPW5I9QacOpMTPVMNtdKtepM9c1n
aXtWyv5Z6FCUoIwPKlRHp/GT5yaakudeiu6prY8QXe0kcIewZyIEKjxRQdb0yJkBsdbbEyjVo+Jx
LQahohHF330hf87i+s2tPPe5dGLxVM1Pdtq1CaAM+N8HnuWPZTiElXuoeZ4HFFuHuXiua8m3Ydnz
HQ3JgcrZEdelXnriIFsG+DottkXXsRt3QQ/cdk0LKQYMjcJht6hE4w3dvG1YyrdODlEd1oDYo9a1
E1koOa4xXQ9IFj3GHio7Rnx4AXbXO8XeXEGiSaWZtali2VyAbRqPbKyPRlo2F/CbAOFj6QMLjamh
uNYbx3KZ8jv3asvM5zJDKUIKKZAuRF4/xI3Zg9To8rxl7z0ZpyMcXWBkoJhBQSq8wOWhSzE1hPlw
2hYnqwHEEBpZf6I0NPpSxuqrnH1x9vWWy5kVqgNQJzePvH5wBO/GDXWZHg8Vk4HHVbNDURI8ZMSd
JG65dANWJ2MPDTCF0shftsbWfwUaRyZuyfIooAGAlkDGf4TRMLEjXKLHU4pTIRIHJYTvNzOL+mtW
1P2Vemuz2kCrl+9jlaEgEpDA3Er/BfwBNiaycS6DbqhnuJ1W8i2BCcx57KBqUNk7Bwke7KvMFHSe
2rg0NF6mtxFc1CXX/xD2XU1u60q3v4hVADNfReWsCZ4Zv7ActpkABjDz19+Flrc1x+d8dV9Y7AbI
7a2RSKB7hRafDfQdumpF/MDYyDZFoeX+6gHkEspxJwJxhFiBgaYG0pnNummf4XdqSvDuH4gXP0/n
NUwPAaDT6Asa0Lj5FSy3syWvZxFmVWpuscJPnrG5i07AIp+Jy9xw+GuicwLtrmjaQncrA+w0dQ9B
Af3TanTa1exacMLVOVsawKUXJ3rvByYo3H3Q86vpmdgIJ5BQgGL69JUGPDiTwm0p3bSND5m7XEv2
JCiugzKrT8vU6b1nBVz0Yra6GJv5xID6LAoG+8dhSjsf8piaSkVJbBvTRcF5j4ZLVR4qP/58aO0U
Ol2P5F9zpL5k7j0f+HbgXMBGm/fC8aZ9UrczNGoQPnLw7sAnQnGZl5c2AVXkf8175HJVW7vS/1YV
Xndqy6I7sXHCdopilaHA7ipIHxcjus/6gDdzcYL8LDD12QSKegyEjkpwSMZTQQZ5AkiZU2R5zmZ0
y1uT9ms/mGDxkBrNc4/VAgwns2FHOaDEjT261CUIbtVKwOj0lLcGDJKsFL7ZQQcQfpA7LF1FOVbf
I9walRzVGQgsgP+6XixayxNbxiOUFaenR7mDyhRgzqm9O1unvyogFNYaADSObDv5qOXUkENBd1kO
5QVcm2HZ1AlbDpOHP3AwZs4K7/0hVKULnp9hFzshDefJKfx4GZWpQIVBuU9OFpu3uX+hgCZkAHav
ckAvVqqv8YIPoPqn4bqZdCR+U/o00QhdH2uEjW2110dKOgrSvAI+vDvsxdakH0qHJIcu7j1uKv+l
COJ8n5kyA4AAnCc4iDdaNuT3aykvfAAXfPVCLynK8yKZtmkAzyYWD9jE1BF8hFD1zic8muisFeY3
x2rsHUAHwcoKoNdq9kZ+g6Up3oulNEMzHr6iblsBhpKPN+7aw81zCgvij+Lc8sDaghc4hAVz5dpv
mAQaIR74Birv0S4wor1UEwtdO3gJPNlrEPt33/bYe1FDIqE3Db6Buad4itL8AD9hviygh7PUpiyX
RB+mpOkvMHYAE44rDpgKcplhVYfcAH+gz/hOGpF8n2ZAjLzEzU8sleLWxF6+SEysmSFoAtZKYR/L
mlmfDi28PI4RPnTH9tThMUhzecyjbiEHr4bvQ7yiZ2rgz7+YiNA81k9YejjSs3WiJ+bjMfv3sJ6t
cvds9/kSXqV8Y8Z+dp5LmZ/pjA7Y6YJKkvfxiulRa1BAsbpOsUEzajyVgxywzgU6q6UfYa5/cGRL
qRSocBbvoktVSN3enaMDHfwRwKEdncKjGXrz7J5P9YzoMQgWcnSoY6xPuzF7b1n1QrTSBsttmN3l
8F6dymiTdz0/ECWVDpSvIysIfXBCV5Qr9FwaADfV2tmueqH82FhDsBxwE6lvQjMed3rcpPb7Zc2C
9skpOUieAwwI4Q9rvCZAWB/TopwWUodgIQf7woB8aONkM9oakNgBNGPUBzqzgdyGUFgmV49cygpx
LMHCgFLmn4mUlKMrjrU93bDG8TY0+MjTmc3wuDQUqMyoy3UhmPP9EiIczjHPQHhlEEgsqkBB7wYH
YkfTGX77v3zf4Ou/8vg2D+0CKwEcaUhm3Yefm8Xmce3jktS1ViMHs5kYI/HUYwdTlFsg2cYTpT4d
IJl0ohmVL7f3PDBVS3Ts1fLxqsUXCw3jeKpgzIzXr2EIaS+YDeJPx8zDAIdqG42B4feL2fCy1aBB
1o/UIMevzpiqnTPC5yniQ7d9MAWJZAi7398DVCCnURqgK3D2+4o785CSQVT+121owPekABSgD+DC
pNV2rIf6Mj0dRxLm8WvUGIHRh4iH6+HZa+XYK/Cu2cEH3Tokc2Ad6Ax7LVetK1RWocaltpRzoSeh
1g6+svc5fZHiQ0NhIyQiJiDlbIXyh7e4cy3/YmdWRQVf8Bz6JFGVRuexDlaoBzp7uAbha0JsTeJt
ytSeF6IBhBSrpqfYNKut1U/o6AHGDzfUpAHeMPWstQKzdkdth8iX/HgfJTdUimnkP+d96lTQ6LLX
C5vaG3fgzzD8eqTcF289uLfrzi9KuWoBWqnQoT9xbSRNbtKZb4kd/MsAdaQpkRX3IcsB7aQ5woPJ
2mKyUXzGa/N/XlerIF8OCmqWxBcRnt2eRMt3d0YIhXgU7e70EQqxQN/dPaMBVv2vyfpauhOwtwvo
4i5mXeJ2xVRcGZpr9eyVZ0rRQZa1v2Kt44UUApwnr3Q2VOLTXMpnpQVjKyg1ebq5Qx/Z/fPWfwj6
kDOFbnhl/KAP//GxU3ifqv80bgOFHs9BnyuIvifwVTxNU8lfphrw/Njw5i2FHjyq4FEzpysKeaQi
gI1GVHOBBnlxDJZfh6GFezgimjHXBbwiowt3FOrnKv0uRBWWeEN9zH01rGMhxA5/3Pkl4uKFJkAA
BXswsw4udnF2emjkPpos1EyhQwyMpi2w2np0VMZCAomUR8bKt8fkmDVlAiqMDTDhI04iSJI33U8a
NIwa73Y6/Tsu6bqsFEU4MmcBHCd0mp15uIKNWIVJJsSP2fzgeJT99PBAW5RRDcFJx4gBqQ6S55nb
QApggbKiDVomYn4MAqPM8WwVoIVoIHVPPC8sqRJhOBuK6BATsesR2xqeTWHCBmjegysUUuOH91id
t4GNTcR/940o95g24MH76BuNaRBvIKANsk1vNMcump+nP1bmYB700HySULkf2iEPQR80UTBTsF7R
c8jfHPUIGBHmN85KcRx0i92fRR2yJpe7ToeWWXobHgcZdNLRj09LxzknsrlQZPIPJzX9TZbn08WK
7WRZWbz6GFv/5Bmx8U/hq+3sF97XUqVjiCKpsQ7gTo37Qe+ygrzxdgRVD4/QNB23Psqji3pywB+k
pDeDfMSwnJhkhDlwcHKXKRf+0um69goUaXetTewRClDbJG9WjYFugW6dfjp0+WZkkXGszB7VLP+t
4tkbDCez96xNezReVLbG2yV9T2f0gWdAaM6ObOWXBE1N4NDTd60Nf5CAc4U0TYipW3If5GkazYJx
28fGwRG+veRzesO+nB+hgsiPAACjCuESXJsSsUjrrZ4DbQs8Uu/jND+CMLTAZgmONwFcuOb8GOQC
FqhiMNMzRJMM+6dt8Utjm/HVLQFy9llbnOCbab1WFWr7FDoF+xzS6GMy05MfYRJZ+QYrx3lZjap9
qtg4gLMwsx2zjOYpGEDqjeyvNAZtwOYpH+IIonFx7Z5diTpUmpQrKJT2L05kdYe4B+iVwqQzgtsg
3ZCiVDn9S1pDqmAGMw2Nrv5ltFIRdnjobH93nR3u4sv2p3NLZ7yGlF4KMYkVOEvTAY5OoEeCuIly
AjBfBozv/GlVBFG7SODoeqJD5db1CaWAPkwg17ikHMM/+DTpwyN0Cu7tCsvYUZ5m0OBfIag5H3DQ
jeDbjPvSjMc9aG4LLbX13OCD+2uAwkhWEPGEOdsIHGlbZWFcOMU5TjtzafBsfpNJgr6kE/3juTDy
w27te5DGqNYVZXeZ8vTrYNcvk34Jkgob02dlXhWwJJ/KFeUeA1C23uEpVRzvecZWuRj4Droa/DA7
LVDHdHqPm8Q8WMwFBHoWWpoDU3QqrrVp5N+X/H31UIOSHdViT9fYPBYrTfEOywbSEwA5fG2AyVnn
QGZsKYzRxO+jj7gx663BjHItzC79mrvxOhuS8gukLqY9hH+xr9L50plf4smoz+k8bZST8WsdAXxY
e2guMqPjV0O4/OpAN2A3FU6O3e+/OTrDTrmDgdWVrmSujb1hyUDmyKtlq2JYHGct32vBlW9YN6Fw
Bg24Zwuyd2sOuOIRwo3xoYI17MbK8+omY4+FBS/6JQMNMKQPBsvDa64kOrweHMdqs8N6ZfLxytMR
7GbEMtA2YzM5jMm4lytowoGTQ4ZkNIvGW/yZwAdO5NLP7HbZSSs+d4Kpg4qieI0OSvyl7mw4Upru
T7eesaL2rY9RBb+nilQp+LUJLNf0VCfiHyqvmqVft82q1SJwQpPxOEugMSIbCy4r+tDZffQ5nmmc
ppqmIzcAIF9o4uMSGrzPc0a4rcsseQ2M4B9h9MXTOKf8MHbYGPlB3nwbm3Y9Bl71BkmQchsHo7Zd
te2PWX2l8d4CjxL3gg5W2rcvsYpuXjc332b4B4S5mjdZ4bQg3sw/XGhc7sUomxuJaaa5+WOKXNTg
lGIb2xl8FM9T+EpkQeHvKU4q9m6aWb+EpOcub1Rymb2+i5bBtJ0bIJDv0dQCmjkVssVXE48PvJ3U
qZzmLybLo6d2LIpjCT/u0DAtfm78+QdVQ+jg5BJfUxOVrEfBJBVWu6zQQMUHD8C/NgKOyP2XTlvt
DUdneNKXh6l6pqCqerEbHOu1Lbn9OgkDGvO9mf4a3lonbX5lHftVw8niCxq2CZ5vk3/qO0fs23ae
NwpOerekw6fF89T8OvQA5OmLwADZzrCj+IbPowzrPnZvVpSAt1eYaN9WBsxqbb8BZckHC31uR3Wl
g9+n1qGA43YZRF2woByIRimqpnW9awb/9zxIvytop0Ei4ZGjyVkkYfc7e8dHvqgGBq1xDuWFWqor
DQwl+z6rCrAw6AfsnB645QyCq89BA+KC40gt1Mfaeoku6WunHHNRAdCLnUciL1mdazLZbGwB00gu
UuXo7jAv+tK39g/LLtmvOSz80viSdBzq7FCFRkWoaW5zKwAGn+TBcOLmRnnTLT6lwDmr0GiBNjW1
GZqJL4NewPQxy81LpA95YkxHjgJf4JS2u6BpkDlEYc9FN5HmUe5+EGgaJ8Jx8XvGtffJwknwfzr0
m3IAky6wc+yJ8+Fcdz0Kxi4YaFBh4LuySJ9QSfmdegwqBk9qD1Ii4WzVBsR4/8zhPUrkDGXCTedI
CCxH+T/0lnY6/LdqCaYpvcHpkMP7E+gwN91T2EM28spMa0ERXVXD0GMDHsfnqyoJGVcDBQRoLaf+
BjRwb1PxvNiNaCgtPNdpnugwozMTljWwFR0T7T03qG3mCfNGE9BVlztzxhPQBcVQhHJyRNia4vcF
Ysr+ySqYzpt2osXgtATcp9NKywPeY1cxcF+tD+j3zk+ytbHf9Zj4kQxpCKIAuHmsfU+wjsCrSVzN
BM5F0IOrTBTKW1iP6zBFGy7E69wO7z9KcnqU+kdb+3IlCgiwwZweGAr64XIarjLIg46FFVZjFIHK
VfxkHdaa+GPz8+QKfsbXnZ9RQejWkTtjD6pz97lFyl49v776DYfHIR4UoGCigVaV3rVKqgndVxMS
yX9yTl6JjQrim+nP7WZAUfnNbiEK2XnJdwv8vtBOmH2CgrR1jqsGopBWk3yvfONQQ0o3TNo22Bs1
w3aCNeklMg38xuZd1ot0hQeOnYdwQ4H7kTtCBQs77idZonYaVTelA8rAPktBMTsHU7dmVQhHAfZk
/ZpNe/onsyAekCfu8ALl7HQd4McVRvYkhzP3CqgDl1a3bo1B7hpjGrA3sF/mlAGcXpkcVYl+AH8j
fb9XU1IHiiGxA3rtXQkTFdBkwaPpv2P8jzxFDoAybubZR1cXSOemAh2raEf7aEIdTQaRta905GHb
Wy1pDs3OfCwLvfmbg58uyjNmVe8nsy92rQBPzDOwDa1VuWLmCLUoHdYdWD50RgcmRqyvyrYPrbwu
zzyyoPU9KxBwXX/aoqJULHkQW6+wnfwctglkRR6jCejfq6ybvnW96heDZ1lXnmb2VeZjfBmhPPBI
WTpf184zCl3jthW+e+KulbzWcl0z33xNhzx9LeW60QHsU+ensX9tmuLgGrl/debWfJ2N8h6ZvWu+
Fo74FP0ZM3Irf5nAgiiBnlKW8aWaKu/iDqi/sDx+6/uk2/u8R6FXDw5lVkLsJbXXYBV/NzvfXQJm
adzA6f7BvHj66tiGrkIN8Ynybp3/yPvgc34OwPobxmDAgwzNM/2hFXFhPAFsvjQTZr5OsRdRBPIm
di567M9MGtORifXrK0MJ7DhP/qYfPR62PhZAMXBo72yrVNu+z10xHSqoAWNonN7tNueQPXAa4OoR
ouGR5/37bKbjIS/yOYxFPr2bBrYsPo/jjdUY2ODBdQP8KiCEDhTP+H4cKphQw4lCj3+KWzN5EXj7
wblHfVhpXp4eBwa8x6cQhIiPNk7wEP3PPHZUKV4W8CqkFxYKcD3YxLOF+ty/L7FH7vEWm0cIG3vF
GNrQA/lQgfacMNW3AfqNqy7t1B4W9cZz4pQvtORK6qEMmeuKMwSsFQDesbugATMxvsNRlj25+FwP
LAJjP9JrOPilr7LIurYzMIUtSpWnoXN+Hzgo96dMYUcLOsi0Fqoy4M9HR5pUHsopZvcL6FJlYQlk
NP39kUqP3d6cs+OBTh8LpE/P3U+ndR5gqpjk72XUY74DPRiP2XBmif0PmQ79qczQ6JKJnYGYxOJt
rcNgbGKwXVCzoFE39Tu0W5OvNJjxrDjZE8PiKCzmDF5iHtyvdIuADj1pXM4KVd9ixu5zQOd2QSNR
C6snO82SFYVl33rAGBpgVNlsDAe7z7ax2Yvn0i+Ss12wM2h04jlAV/A5yltvkeJ1uaOcMyftcY7z
r2gGLJ0m8Z+GAPDFoodhgVEH1psrI7X28H+xoRBUfBBW4wl4DTt7h2ZxChcTvz6mLNi6vAwuLHCZ
h8dKX6+AY4TBsU4+DmC0vsaGaS/TDOr8lmF5p9RrPQASUv9+JoqZQfgm95ZD7cBPgYZpohiydwmN
4zCTszg2ENo7dLFpr8Gsb54cyICGwnGyb45r7Ty7tH9Fsl8rsy6/T9pKtqhHBgq01UN1mQAndMgt
xne9018f6qUPNEqXlc52MPpfblwWWb4YGdyy+8ZX7hlgkAw0TZTbQFnub9GsQTxzVTv72Z1vHceS
qIwDsa3nGfoAms0S4UGWc2FfiMhiBEGzmSaIsj6oLryE7Rn+9ZdEk2FoRmHJKLzLOfy5/n4322w2
f416mQsCH5pk4QPGa3A0xUppqTVBeO8Ds9Of4rFaPaC9dFZDYuY+l0Ij6dotsBd9CH8w0GewWlyk
Q8qeXZTxrwPvd36XHQa7rL503txso1gkm8GP7Hc/8MJ6dJ1vbtx2S6w74uMMCdlb7Cm1gARRvHZR
oVs2ujpFFSk6+DLbJXXS7x6lq1aLCtAg5R6hnitQ0tg9UjSNbjko/ktJbP/Qyta8jiqF9Ry8XLxF
5IHi4IAI5iySIK43jZMzrH90HORKXWDlam/gw9neQ19Pp4HSkMW2hYfRgnIeXZJO3MTGzo0/38LP
mdzhcfadJtJ/kO7QNq65Q9n17XFTyheWXeydOX6+35Ny/ZRBy2K4oCgivyYVihcADf3sbKwjeidy
np22GzdYB4jd2E/lDf2fYMHrVP1k7Z53Tv0DlboOtLvCuVjQK90bUNABl4z1r55UX2N9M2zsjoOc
6/foYqxJu4RUS2bfr7ctauQP1ZNP0ts0Bc/fAsgblOcWCVDVi8GCSOU9piFA+epwmgNnW4vpucX/
w5PXJtGpHLFe9oyZfUBRSYRG4cmT40/jcwKFUcpPJuAhSSPtLRTA+AeWACUvsARV7kU1KJrT873T
b4L7U59iCNN8TRP80h6viPvboMwDfui5f7/snnNLd105LDpWSq8JDKMPSTOOVN146UFXaelMrl2j
mhS0YWKU+NxIWm6elbMH5uSVBOVoflSI9GgkYG1qfNHj8LADoNxf4SM3qiwBXlS8+tEGIoihdNqG
Xd2qFGcsJeEH50GgBX8nLP7+nA1THLrg6B3/ytfCLM+lgDqCHqT5oopivqBTx4M4U+D09wFlj8ZK
2i4PgWXPz2nkHHtLmEWY160J7FxtbkanDp6Ux7GLEWx5H60gK7csnaLBMwqjArq5T5MH6iKCe6Ya
7VXpq2RlfCNpl0E3I+hwD0eI5d7F5f4apjme5TSgPwTlqjdgx433/yHRorJQGPHOhuEDJc6hDmV4
wBhSTmp9WjpLY9HBBinAN1JfQZNpgMKiNEIP4jLHvLYAl6GBzsiKZeanFigkuLPdicvUuv6xqiUD
qqj6YcuBP8WdzZ5yBpVRP/O8DYVxotxbAo6RHqODBXT2Gg4yYgmgDn9iAbS8+wQ6u4k9q2ObQCMV
jVKpW9+UoUMU2djAJ970GqPFxqGDyaBrFWVVfzAirPPoDN6OejFowkQygCJxSElfz7lrqT1il5vf
uVkBdkZtGxO+P+DHldsBltU7+KQBygI8MFx10NR5HCj3Z1qSAd9gj7xeQYlvDlmHJgd5pT081OiM
cgqGVCwDyoBS5LxGHmwU+q3nbufef37kWdUCTw4IjsFkDK3MeToPsKn8MgKywNkQvfiQ2HkaUS+c
dFqaYHxijQSNMR1WoHVv/NHvV0YFaFQaGcNOaX4xPGeOYIjaz5PZ+GtbWGxZj8p5HorBuLiJt6EI
rC/n+T/nJx4cfmk+DcbKjbBKCe7z6SI9P9f3p+gx35vzdC37ElY3uiJfBF01LgAY/IG5bEM5aTPI
eOhR2wbHYNGZAFNBPIgvemYipqHHwR1ApPq9DCydfVsUNhpA2fS7nEfr1E/xvSoAPjNES/VUGr8v
WWdAfnI05qGH2kJXBqCacufaEIePnaxPsKP6z7gdkmqHp7RatNzF+GN+1KdYYFuGu7V0daDhcXqK
bQgB6WgU+DstdLFGBODIUTmhdiPvKjJw/GcJUU7K0eSgleOSjWO7otzo81MJmN61bfF6K/1XfEDF
bQTKAos940vHamBVR3wRKWQTZL6FO0XglmI0EaMLWbch2U/SBoB2aqvfCvMKYohY9h8fevOSHn99
DHxcABG5v9DFtMbTg46s2bGPTLEBchWV+TGDGPvQQJZdn9EhAiz6nhsLNm7SITk9Bv/Puf9rih+U
4zrpcgmATIC1e1eB7JKyZlulHFUuCEAeB1aodV5VyVNnA6slg0K9Jwq2JWNr/mNrNlAt4YgMBPJu
bny+sZPG3AeDDxEZNn3UvQ8Xbig5QznRal5SVb+yOE+/Zy08xqwiqK9l1NdHkRlqSQMRVg4lk9OH
BaOHdWO5JdgtWfu40rc5g8UiqmaqYfXecLR9M4vl16JqL60XNzGMQ17BlIV7TlH8bEzWvjWBmy2T
qGyuym75ZhwNtsd+AEpyibGPZYCGYlaY0BFO2CEbwIa0GxiAx2k77KoYVlOVZqulOcPBsWq8pcBl
oxwdRPPSFniOgO+DNlzX3iAqHa9UOimoYaVYgBcQp1mhyPtv/BifHReIMDcfT2wAWsbjeKrU5jDC
DdMtNjZaWu+ZWT1N5RjdKmgk4wvtf1D6MauF9OO7aasnYxbRzU2nc5LV7IeCVt7FtVhwdcLnKFLx
Fwgl1SczwF6Xdv8ctYElmjPOjg3WsBRsmA/twP5JwP98tqMJJZcmGDeZwdpX1wjA183lj/8xQbq2
NkplqKGjznechA/27YBSRtFHUD3QIQ1Yw8SOQgZvBstgiheN04phBQ+2MnOeZS+9E/Tln5rZs59n
r3Ce3bq/Wgzfx4qUohiMurYwxU3gfOPnzQJacgnwYzjYPEuOpop8COKO9vKvAQppCk3unQ5QCYqh
71HuYwuA0dqFWjJINaOXJ+tgKIqXFn30Q2yijpfnnnypXWk/ZzykMcrIzITKd5CJI+UMlkwrU6oE
LT7Mf1x+v9vkWs8z7C6sTr7wrOuf02yFdWN+7JNmDWmxaSf1hh5ftvxIeQoBScAjV45gCIN/0y9q
XdUbG7Nf4jnZhbDnsY/cAO78PuLpkuA9bnzrBpBYvaUcXTdRmdDTFUOKRVCmeweobroNpZJRC+HB
tmFZzQXAYLURQcKvAkLdjEp0BBJxm1qgNztsE39aBeTr+uGHx7o2LCYAWWIboKU5jfg6Trh6na38
mwGM1M+qaQ4of/bv7ljLFSSz1BH9xhZSA9k1crHhnG0OMGqdtx/QehPQYPlwWJBtpwqdMwrTJlln
qOp96ZvWBjAV/LVMT4M65vuQegLgw8k5+U4bhzQfNFNT+63NZwN0shuQ/j8pryq4jWZmwdacZ9js
FyNgMs3c7+B18fvM0TnII/Y7qAL+/0YdPY/uwhz7JGoTIi26ntUU8MTIshHKeX+qYGDJJ5Bpe8TD
9xYczCNlugxAn8Kt4qNsS2sRVKK9ll5rH7CrcZdZ7nbfPzwvar63TPpL7HRMLEVLoHIFyOQ0bDcB
wKnKeIXIpb8RZguY9tyiUJn5h2JqLxNq5Fc6OIm0r35eL7nXVqjX/5vHr8zCcnVIto8cSsg1dF97
O+yVearE9EG0PiHit6x0nZuJnuIlMDhUdDWtLxi6CiTy3tzLfnbehPlBaVs23laY7rCiUF8tPeHe
sAtTlxrM/U9Xe/j374N6UMfcnD+cijevwuvXQGvXH2OVwTIh7821IYLqYyjaA8QRYshU28C7qxj6
EzqfNbwNPQuda7oc1GaUanF5nfndp8uBoz9AeCF+mXmDVTEKB6XhQbOE5Zt8suIPXwUHWzjsuZFm
dS7SGoxkne87q1w2VjTuDW+w35vvlJXeJPcBCgBLCtPIAwUgqK3zjO81lFSgKUYVTThq+qesmiDJ
i486xJrFP8lp3jxqmTRDeWzjzBMYD9xe1KVfQSfSvLpQCjoA2/Pm1bYmQ2R9dfBt9dYUtroVTqNu
lIqQqnVq9qpoAcYPYEwdyAneMJWHwEnAYqBTMUd4aPPm41OOJn6K76eUdWSu/NCfvPLgNPOitEGo
CGbX/JF0SzZM6Y/Mqv0wRcf9HEMe6RhJEAJYI52PhkNQv1PmjzLypkWApt/NlW0LoFCTbEC+Ml5a
N4TNlwJY2MluQMvF2AECTiRE63yTEFGc0th5zxnqORkaeQBoJJsu4PLVZOkTFPGq74EPxfsoCaZr
UdbuIXchQ0kD+LYkAN5+80ahwDbT/CGsUW9Zi0+BJojc/PBsz3/GP0TtUvwo11nTG+8t7+53kFHj
hlEvpxMcoCEgG9UKnFh19vDk3QCGD+K8A4uzzVShqejKSsBXRsdOjHbhPZ7QRd1YOr6vAuFvBkD6
CGZeV/vgb0XzfBmYFBdwpzhWkGgjPAYAlRCXLOr4Qon+94CdV/NF6IG/rqCBOPIwUCkOATp0HuhW
ftrypYLmxE6Y/HUyDPeDA0O/hOoNClJo2rzZQNlYaed9dEOlNtlQpptU+t5HP6EmCOu2LwoCyXvV
BmxJebse36s2ip+auhBnkA/chaom8NIMY9gyyza2ILxN4eDX/MXwAvNkR/kHRVHrjM8McCg9RIfK
Co74+NnFaC3+UkB0f1FmAVzB8JLcdaY/6afjeOK9FxxcHxB3Hd31JkEZgCEVeA338D/n2Y4xnGBx
+tZMc3seh9TeppqnwkDmeef4Ci+k6oejqUO0waI2gMwEvFpB7o+AsNZpQCyaFUpV9ZbCcfBvieup
NVza+o0kJg1h+qG4GmLrPhx6yYdyk5agH7rQHAX6DFuNqDoUDHgghvLc0wDuFeT/vfKErTnfYStt
b7s6as54BlcroDfFi+PCD9a15uhrkxknLwA0eaGmjaiq5iomlEBBAQQxso/UVQZ+dRyqvFnO1pR+
j1wP65t0/jB8/nvtHTeZddWfwhSDL1UmHOgQfC6PQ5zV07FygL8rR3y+4whCvSvw7dWnruXjqzcI
haZz0S642Rm31hztXRSAQRoAWPBmukCh+8r6nkHlVwJNA9V0+6WDOv/KhMfCURmxPHbmHKyyRHov
gSiLxajFY3+NkFH+J1BJuTANF8boCQBYY2V8EXFkfAH3r9+XAl8iCuFcAy3DIbPWFOZWB+33tKvX
qJuI0GRiWBmBn35khv9N1ll0zfpgvnpZ8dMy7ewja9t65aHGtsVbAyG6RF4vszcTX2S42c92SFcH
Q+UvoBI2nDqv6F5G7/f8VlntZqxytqbLOROXGi+d52JQJkRT0DRznyYUHJ+SvrefehjLGH3jHimq
4xI0mRki0RQaHWaMvu3jhdUnO7pqHDzomds+Hgv/3gPr9WBptJA4nxrPvt98hFuDkvXaTBJIxdnz
ezYP01eWFk7oumV/hIIgexL/5ied9//k9fzIj6avI9Du4dhOv+d3+CULeCPtsVhXy7Fv4Utm+9Dc
tgbjS4a3SJg4dnIo9N8E7nxPaPvP107V05cKKy6dLSGSdJki//53G6f+zAv8hh2ox7x1PstBQDOB
AWB8+lJk0GA1rTeTq+iYdSkISTpMqwjYL2jmwPkboQpAB/g/LuqsSOs549Z0kdO5Jd4i1f+6CC0P
9zni3rbwJ2PTOwn0rzJpXPo6tsIBL8CvlWeu0zHr/oHy6WvVjfLt/3F2XktyG1u6fhWFrgczABIu
J2bvCxTKV7UnKfIGQbZIeO/x9OcDWhLJpoI6MwpFEq6qCy5z5Vq/6eII0YUkSa9ZEc3nODXiXZPo
0Rs5VpErKPR/TkTqdqWibM08pESi2Cbq1TRm21sXwF2Q0qCYbCY9tS4yqKvKW3ery7qi2kD5AdxF
hm7tJPmth7ke4JMC8PxkTONWBXaCom1yU4NEfF8rWFN12TDelWaeHoQwRzD2jXYzFIPuSj++d9K8
vs1sERxRtNcOBZnUW5SxQy8sLf23RMNKSp2aL4NGgdfOiucp5oO+rnePlLjoIUgiu1qHFtHUBE64
sdNxM9M3YUK1rCY2GnhVh7nF0N+bel3co/unmt19lKT9vcCE9S73A6Zey9qyPVax0xFVS5BmHQzV
qZ9g6tVPjdEeEI+p7l42zeC7FSBdx3Vn6ODPB8jK9ta9hp0zkVSDL+tOC97L0+/rDsxaa74gO/ut
f0RFtH0bavlwaJTYXrRdMDkaGtgQ7fwxx9cWhRDNPzGxMB4MZsTrdjlnuBuMQQpe0UiOgCxQ7mnH
p5d8k6oa6jlT5z9Wy7Z/WX3JVoUOlbrlYNNB3WYcBk+Yvn9K1Um7xHort4k+Ko+tRSRiVBo8/Uz3
LIFgYil50Yy6/iAdnCO0sPiM/XThNg4z59AQSFxo2julV8TDQnW5rNuLrpw+TJ31TuaGubObIfOm
VDL5ia0PHd4N2JX5CXP+Xu4GXEzOhL81wu+8REJ1pkfZBoZrKKr+MMYqdu+5RMFbb/uzhtYXpJJl
sV3klqcMenmbKp3bF/77tWb1tYT1DUZ73ZOoautBWO026+rXo19VyNbVbDlY6PG3B39TYdObCt3J
uNmsbLeV0Fb2qCovFXSS4kqjeCO8xxf+27o7KIYOT/aF+pYvxzjLMYOWYThsjcmGrIyY3TC05HVt
qhZvYCWxxy1za/8aqzW718VOs5sjgtl332x7WWyN4YGsfHJ8/WUEtAY0hzzYrN+dltNw7eOtsuj3
C4R2cFatPq+i/Wsztzi5104IkUHIF4H/dXvlRNsiivObr4cOIVY+ZR5bx/XL1g9kgmyunZrlbt2m
NwZJ1Awpefj9FtzH5RLwUvnEQcw0bVHJP0iD6x4jVebI+7r/mw+hxGxuCqcx4AZ2gvi68c+lGmZ3
hjRMF2pJ/8nSyqtA9eKtYlF4mZDJOhh1J96YZXK3HtBC63QdOu47P88QrnF8xWv6L4HW6FtdJM5u
rHXKfLGKwbM1n1RAaqd11QwNZ6PJ+EtZTYlbRrF4M6p5cl1XfV6ZJ228J+0DVRZrLU+L8vD9HPiN
iyKUdWOLAQXGSLvx4Yy9H+rS2rW6mu3X1aQfqJIQ+ag+9qQvFxcvlCApmpdLvV5WI4csRXbMP0Zz
bC56GY6xmeViQrSu89tNDa2+cdLgLedBim2Fb2+sRAPTv2xbG82u0tsgTqZdOErf/bpj/QShbXJi
Bvqwbvfb3HS7Op92PTOeG8s0TxBHtNO4rK2b1qU5w6koK7x1JcrG9iYicXqzrg5ZrBxL6kHr9pcj
/trJldF3+Cgi5f7XtnVpPZi+LvFkjrD8123rUtpg56rwQzysAXLXQpx1vyIpVR9pY5e0HDBMO3el
JaPrCr582QFjVT9SfrxfSJWmt+7ha5KtacRAaiWaJ7/+8l///p/n8b+Dz8VdQWW9yH/Ju+yuwGG8
+devwvn1F+qJy+bj7//61RS24Zg20EvLsDVdMzSd/c8fH6I84GjtP0pTRFNX6P2uQylxZzqzzgP3
ZxPOyrWTUXjKAiFRaRpIsdnBbQMqeJOlqfWAAmm+CzC1QrRRkCdux8+iT6K3/GYXs4IBfYk2I/7v
IMt5+iIlKcsEMJ0jjItEodNTMmc3+ChvUa3U3qH29Hsy2rfoykYHx+rH+7UJgo+Utco7smadm6tU
uX5+EaT6w0WQ0lZVU9c1XejUR76/CCa/wKaPr3cCdLvi1c6cb6Yh7E+hZXRAWKOQAhYGjHFhzCdr
wL4+LNStPardtS8x8qmtcW+nEFL1EBv60XautZ2JFzaWpPdygUz0+y4Lj6Y5O1ult1BGHv0BMd52
QP8UWTFy5P7GKpI3ySin46wHnwPLH4iHC3nh8XuPe2u6DUK7f4idpnSLCVNgu3EeNM2Lxj4k4VCK
CzBR49CEBDs6lfCgFreIcT8YuaLfmrriHNH4/o3XU9zquUa01Ywn4t7iTsPHEcpuesH8p/WasdRv
y7DIjiC6P1T9OF/twZ6v5tL4VdkSkbaJqxcU8vLGV96hRsHNJct/qkiD/2Y0477vEIcQUwiUO6FI
sWweakPDDxZK4vqhWgCkURt9JDuj5O+Q6cisQSE2xIFCkK7sSzN4bKvZVbrCTYWiv09TGzM/A0Dk
z+++br26+46FzI6GRZAuhCFQWPv+7ttO2hSNP7W7KVaz3bCod09/NVbeOJs5lt0m1YPUjfUm3hTR
UG+t1Z5utHNo6G5lKTa5sj8bPbS5daN8LiujxPqwTNxc+G/bBEcuHHPCm9lXghtHaMFNbcSp+/MT
spbH9dt32rF4ox008nVbSEuYywl/8063qSAaJoO9q+cRcahMj69rE0YBOgBgmV0eNGu3bhuTLjhL
1dpCYMofKyusvSrs/F1djdkj0KkOPH90UBuZLe4Ow2XKEdl2kLzYUCWTyG1K+2oZhX1t5WRf66Wx
sviLqaGsoykoahIuGtE17X+fowkRUNVxbtalDu8aUjoO9cNlx9qgcYA9wyRthIKWj4YxppAIg9JP
DGZ4Mzw3RoyzaGdNdzhMOWduSXA/yK7YofiTuFWfVY9gWQEn8tD0Wg+NUBTZpfAnK/HWxbXppYEB
GmLo32wjkwAaQeSIXPz8btj2D3fDUTGFNOjALJNE16u74YPrQZs+xdfVUuUtyfR4KUVkC8xwbQhe
620xG/mmpLh237eOROl6PGXLyakToHV7VoutpRhor/hNIw6GM6EWZnl5CCVBHwzn7LRRg02bxQvt
R8M2LP2zii/rQc2Q/4UztumFidRG7CkwZTxnTLN9bI72UxwH0z5sgbSQ39MOQSMVt1z6+qK07UOo
tZ/aQBHiZdu6w6wdr5ddRy2FwxRyDF5C9WbjBIgBBQDXt0Wi69dUKfutrWI0F1GNhpgEA3ZWQNAS
KbokEqJNraEDlWdAfrJkeBixwHFR0BBeh90EZNC+e2hLZGftECclNckOc9bq23opf7eaD0J4shhi
omaAQB7qgSuZSpBX7pzZi5dnMp2U9z+/kX/zWjmaDtZZx8xUtUy53OhvXisNg6KBbEy9C5xqDyJR
nrXA0mu3GR2JmAnrbVbXe/qZp6qPy8OQxAhADXVK8RbFDGxH/lwM9bg+rRtLB6kNZDonT4mxpikM
QOPr0to0irR3qCFeg9ACCvayow3NvSwPxWSU+9Aq9UNQM9ROBm5TgLnG2xoUJCWoadtR5LqszajZ
2WUo8LqEyQy2VT1GuvVpnFoA68UiqaRYan8JbZp11aq3LZ5IJ6k52flrM/sCEGkAipuernB90bdH
SdXOHnxxqnRtwcX7IEG54YMOHQ2fuPkAqd/8h/Hafj1eOxbyZjoDtkM/55jaqzthABJUqjmoSCzo
EQbtMyZOpg9FsUOuxlSc4N4XTu/GmomYurQafB/QojNR+zXgQd0ojc/bEoTVFlUcldF52Qi9M70p
sppy0NCbG8K2eWOaSn9QEyfCnKBpmE9qzptU1UyMuPIyInnKFdWc3Nr1iy4bWurBrZ1p5Y1aHRFH
La6kcIprNkMkzXWyTwSZHrZsw5OOGt+TsKMTcRoBc2flL/S5b+hyL+S3lQe3bq1SHiZhReeVaWlM
9d5pmMSXkfkHUVOGKXG9Nr5btFZtdz1sbIvA61NBj5DH8vbrwX993iZicHEomPZwn4u7LFavP39r
foituFem6qgm94t0txCvAsxQGl2sS2uZacGlwTzX32mTMTx1xRwcIX0Mm3lZjYPginj/YR1B6Cr0
rTIhEG3VhbuqRY6LlqQuqPaDA8hOo6Sm4EjYHu0W8Trl0UJW6dDHhn9aG0iuymkUGQQci+wJfEX5
IEzk/nDR+BSq0bFBUvWIJBrgU5yBG8pSQPSRUTZk/dbkthDQtF6qKPPB6oV9ckKlQayg60/STr9t
8qSVlGn+2rge47eI+0Kp2UdL/DgukeS8NOvq121429gpulJ/HvN1d9omX8Km7I7hGDsk3hnTqGJT
rZVYMTYZzAbdwMmoa7W+2MnI0xZfSDtKcq9oKZQ7TA6hnbSh2y8+pXVh+DsnKqZNZRHpaSpzYVvN
/Ru0c35LTYCWBCb2US0d7cFKsIgu8g8/fwo0629eWSYYhrQtw7EtXb56DLp6Sie7dbpdFuf+xo46
cWhtaEbbSjhn/DfB16VlgQ2AZWxibQ4Bi2BJEvfV8xojF05UL2noJ8x/h5NWhCPdHimerJkewNkj
YjlVJwTPw1OIIs3Si65NpBfdzq6S96HdjjdtySVMEFoAwzVfnXTO6LuWOzeo0QnDys5oAaLrY+D2
1jhfIOj+0ayrmRhI0s3I/TVDc5msrLkwqN6FShTtrTFH9m1I04dRQ6gelaDInRShnVJN4sk665+o
6oxbrd5UCxMBirdHAlweA6LSA812poLLjbAODj1YWqXWyVrmE+RMg1Mwk8scKQ0WSd+fRKb2V8jJ
e70r51NARtkLfC0jOy277dhHeMHk0DDCsCAhjr5PLdTk8rJ91rq9ZvjBxs/i2uuiJThbng8tUi6O
WmfHNmnHzMP3tsGVDdZpjjDT3ioqsWlVvWaKLfJz2zZKgUgPxaI80C89qo5Vgdzu5KPjyfN4zALp
n/IANnYfqiFMl8UTfGlCqCsnTU4gBYlIIka9s5EEILpqu63PybLe25M41i05HNNunsJK+aD4Rbng
x5qnetZrD5WaeR+QgwBODNhP4S6fh9pJ3KExmnITNzU6hmp7VTWrfpwbVLTQw3M2SENjS+IMjyrw
73oMqsfAQh66DZv5KJGc2YFP8CBjV7iK00TMU07rqhyye9Ik/XUS6UfyLnDvErt9asO3+WJayoMK
QPUv/23CepsyFDaCoYXDVpDphAg0RYycyM/fKPE3YaW0TUtSWjFgMTrLC/dNNILUSEnqaGh2lJAC
RL/D6WQYOJ6qRfXH0rqNrPJCqxuwwklOFlIajx1AS7pp6d3OwfKeJfN8yEHqnh0r3fqMBafV4AOo
LUAg5STUSif107aHITVOJYCXc4kd4N4o8icq6NZJM5lB2kPkpjWJ91kpD7oj59sa33ToiTjEtJh4
/UMEIMwfg2rHNG3+oyGqXtIa35x9UE0K1F4TcE8zNc+lMT+QdWeqvjR1yzmsq8F4Cx1bwMwOLs1Y
bVXsQvdz0INAhTm/xw1ocAuM967hMmcf7V5e11VtRvlJQXioRwPknI+6p1vVtCvsmjC2zettFZvx
1lDj+SmywbN3szxEsxldEiYa7lyS7ChVX904m3+46drfnbZj6lTXCYG4+d+fdusUASlEiI/Q8Pqd
NRsDxZc5usR2/dnAKsTMq01m2ck+NiZrIxUqkWtjL0uzYtDJ62iQ4A5tLNPXMFU/URtHnw6t7RMu
5dqxHXXnzQzbG1wUryxBwald4kgtSSEBBNZHuGPxXqdaj24BTYDr9z+cpfHjhNxxbJugwcaFxCAZ
9v1Z2rne+ihuo/c3aspepEZ0Yy5NNfX2fqgY9f2ku0xJSO6pp5taV7UAR6HCETdlUasbnm+0QmDq
bbp8uB9Q17qJA6EcMhucl2nM6lHO0KOLpnXQHqAJRHg2qZWe17Wym5B7R7DFjdIqezdAE48ozN+I
TlLaqc3ODZEPeDMwEbuZ1dsm2jHp+Njm+vQ2bJx4m/Ydg2oEFFAr+dMIeRc3YeWaDln1//0jIRns
eSAEcvrydT9QiDQwFGdo0ezWoarnAS4tS4MFAgk5Ek+7HKmEU4m4mgtxz9qzGVkde1vCGzqrI8Ao
3FCRrMti3xtF79wZHfROdlK2aC6Ajv19JLTqbsYY9S6ucbkaa+6KYRabUu1+c+LfDGFOly5piq1A
eRkayj+co7EEB98nNHBsUpl2kaFRefJf5ee0aiwHxynpT8jj7XXq0iZ1nWrYNB0AgLZLwRctDWIm
FDU7zvnrNhyNtI1qpvomGLL0LEapbXn8CDW6urkuxOC8Ih3XRz4k9pspjU2oahbwYhSioysqGrwA
oPhWuyc7R6B1wIABSXp0xfVgqjw/yIEoL8DC2ipyb7S7dptYEINl1XYHfeHFhkF6KJLqJjD8baz4
5v/hfZEWF9kwyV6pXKDv35ciSbp8nCQ8DUAEF9io+sUoUHRuKq3fDLZ2OyvVcMYbutikthXcmECL
D62fvcMXIwQmnHWjZ4qsQmNyvjVMAxNGjcGFqlVvniInAXHiGPdZCfDSHJ+LuLQfx/YNBPiJSIzR
ZsYPC7aZ9qZJ0AgDk9geHE05+mGzrabU9/B7AREV9tpdPozv48rcApZJnw0tp7TmGJ/7pLipdOpu
pV2clPY95UPHdlPjnxJ9Pw6ZYKKlSpZXqo5NGPr9dZrLXC1rk0xMH6DpBMXTpu43gSDRk9vFNPQR
gNF9mCSEQIZeHOusCE+KwJutAirVadiQrTBOo3GQsS7GvV/04U0YpeENEMwbNei+DHpsXvKm6w8h
5wDNu2B6k6JNYY2ZcuPAIN39/PVf+8LvXw3IIoJUHz2lbjId/v6colmLan0umx2KE8amNZwtcMHs
VKemuDRF4ZwKeMcjubZLix4OiXjzj0amWA8IMzyqtgnULVPGuxnEwV3dRPpViS50B9jJTfLytXE6
cztb6ErrKFaqEgO2BNPHENF2cOdp566LkFtHQO00GAuCJovGvSqZBC0sLogbwWUwM2pncXrqy67a
REF3NclOHVYSTJM2ttfpBWCL2igemgShyDq5LEStrSTT5Ra5oMTa2JvQb4flVJGUVhX9pPh2hmA3
4kphJsKbRNGQysWYyg21IbjTuzl+aeoufNaoNf5DDyWWgff1bdDJ7OiG4zj88+o2dGj/I9IB2Djh
co1ekqEPi0EU+qMpqp/9sz73v4V2rcCB0ZUbaTBPVTrnQv4K0lM3UuqcnePMcHdEPO/TTKrmsjbj
X0sdySVknSp7a+oiPsHgpbrbxRdEqONLXE9PVODiK8j+DlZtHbptTrodPAZi2NX9Pzx0f3O2muVo
KuGXpGiyTva+ib6MLLQ7XD7r3SBmbVMHIEw7aQ9AL5xkF5yn3Ec+XmZfpiC8n/K9mYnqEldUHCee
BAXOyjGG4xzWaLjW9nFQiuxmtqyeemNXHBsErf2+yDdBZnV79MVJrg3jOztO8erEtWNDoabezH0v
91JksRfh4sREUU2Y29NQ6moRNccTaEJw8DQsDXAgubMLgFERs4m1KQA9XJ0Ska55Wry9Soz7hhYh
uWmC61MnDwGuP/bg9HdIvFsHTOMTr1jmDJYcWs/K57eajjdxNBclU029P1qhgg66VURL7tTa5hWJ
6gS+1j88acaPISAJN7FcdOpUqmEuY+U3174MmYMaKN/v5gFT5YWpos7mcAgtazcVMt3IRqMYZSE6
pY3lc2s7/W0kkBKxnB2iYtm7HIk9ryo08pal/bEUhVgCPMpqvXpVZnA3aDtSkwOTKM2qcW0fJ3ZF
nY69vFMj38B/TR4FfupHeAxYSnZqdxKAoKq+EAdTGcWmQgRDmHI7FRYJ9TTj0iiGV9VWfujH8Pl/
/yjS69m2ZgmNi/I6r4Bkel+WZVbvoDfyA/CdrLPuY2JUMMd0zAVT1bkEfhDfan6qbVAicfaOdOJH
C3fvS411V6Dmh9XmoC2r8GBna/nfsi6NZD49z3m5GaDSVKVVvDFndJxwugy8EaWgIJ8+tRRiDutA
CDY3PQEqnqJJnGxR3MsU9gXz5Lh2C4mMtEhScAqdxkwSbjh4x2ZfNWjbNynEPV+nUrbEV8MkPvjI
JezWfNfqp1KNSbaHwXmNylGcYLQoWyQ/EldWCopuujbti4FMeYbi3bazJ+cBZpvzMMfbhnwbIbN+
7uETXBHoLv8h8DB/LDRR1DA0DbDp0u+9DjxkGU8k1pQFLQdTzByzBzuof89GdECirqS3DgF/GQAX
rwAm1aPw1XOdGt2hsU3DJb8T3Zl1/wSU8BJlEsZPlOF9LfWDOljDAf1YSm1O9RvW4onHeDZT6Xwf
64Z4zHlJ+9z4lBVmdE0C9c4EluhNDqRQxqB3NeXmU5/aMZjHEiPmoIJ1Uhr4Y8wB6UOHQmtQMfZn
n4wxGQFwk++wE625OFMgz3PeP4YwLC6SJIkdG2iS+1kCoYZGR/mElJEA1aCTnvn5s7xerleDiE0R
R1CRJwKlo/r+1abk2lVU4Xm1W4sJJSWvbYdmQtdVMzgb5iFRpXwenep9MWgxEXjMFe7tdkduGNw+
91gf5BOwPbrkotJJA70N0piy89yDJ8iTncbnYR7V5cEwtg0Rn+fXtf9bxsTCLeaKuTtCN0IbQ0br
xUy2Ha3bKmmurYBOWgcadxWibFTH55+fuLmMjt+dOMV3qQlTUCVD4/x1YMbbVJRjz3NkzeZOy6fu
jAOsAG6Hx2gVRbsWnNUmGWS/aaYBA7mS9zOGkEqRPkq8akQZCF0S8ZhMTzOwzz1SQtmhDcRdmwyq
O4AOx6smRQhaH3A3kUmyQ994N9qYw1QgnW4mZdzFlAfwjI3M3dRVOM/Tn7bUOipwg0hgSzk98wf1
d+OsY6qob0yuznNT2/foqitIl03pDrmcfhsqQ/6Yma6+GD3kjpmdDPBTQyx3uEsiH1WFW38smHSN
tcALIcZvypE9uafiqQYEegJkYZzayq4PP7/Gzg8ZE2aHlr2+rpZJ1/NqDrUAaGMg5OkukMz3jUpe
S1+VV6sjtPJB+2zWVSITjWxqrMgrYGfjqkOL4ygVuZcZM1gW18Y3mxSyfD5sX7ahSrotiR43kRnn
97kOxc9XzG4n0j6/X7dBJwK0yaxpS3LIv3YaaAhPMfC5iwuYClaXz3eJhJNO3Kk+G8EJsUVSdVVv
3MlU9B78hBDVBXxB1FaVp36o5Wld6sb5NnGseP91uw5+Famy5bjJar7ovTHcTgwhLkLP2SOAQHPX
Zoo8ga1vr6GJl3Nuzv3bPOg+FW2THOshBnXJFILxKwIUXmpTt1VEbL+d+h4NVrQODnXm22+R4IbA
1uvNtQ/H4gJJ6q1Tq4JSUx5vUsUeTzn8DRfVt+LqGOaplI5GWqEvrohTJMmeu1Tu4kVN1KIICzye
6tE/dCraj4lCmxqZpdmmCnBfF86r0BQ5vlIRVhbtpskI4fSC5Gyr9B1UuRoFXCg5E+P6e6t6I2A0
fJRWNlPoqP1jCcr5SYn8u0aI+qMBjWsjHF296tmM2BhFPT8OMUYoGtQAKjvfaPg5vyfd+DTVQRK4
acWdXlD1TjLjTqaZH6wwgkKo6sFT0MIVsRVZnjWz9UhVlY8hIj9GFlV4YbIGoqnYS61F13Io6luC
zR2QEmikSmZEW8xZ1U25qGfhRo2Gl2IF2xiPEg3H5icSP+LNssZ0KblqTf9uqpToqdeST84I4f9l
bdA6Mp8+F2XZqYy9PGPlkLjr6uCQM6qyfiPzSdxJEfg+UdFHswv72yATrMEIqF1Rywi+iQIpjSz8
CzHTTAemJWGMcN5Kx5SkSNx+dp2503dI/Dr36P5XTMPN/oMSKeeW5/pLp/ielSjOJ8EcGfIo8+u4
aZRtwnB+aX0yU4YPLdpG1u7VxymdYxfOx8O4k5+MBkaKk/npIWssBTByBHwzyYO7OoosUtyNf7Fk
Hhz1LslPwyzHM326vUdJuLup7N7amuj83vOup55ouvJNaiK6mnVT8R4Yy3OoxtMzUNwjjwPWnh0/
XgHmxolS1cT547NvVQ8oGtYXS3SfsiZMM5jY0XiKtHqkYMdS8tfSGEAm/3kPp1k/zO8dDUoN4SC5
Ik1K41VKPLfCubcN1d/C9Rg8MzQhQURoCK6SSS9iSk0ErNAiSuJhIRXkpaCP8Pt4WA8ZrCk8VpXz
1CwC+V+balmVUjQnUELu1+2rhL4Z/qmRv67qaCBVL8es61+PHso43EAZab1XO9RS2i66RpPXLvoZ
/V/NV83uV9tSJdBPZffUrwIbGX5PHqXuj6mvx4caH6ddH09ECWV75+i6/6DYaX1jGY2KLwjbTfJ9
G5FBphZDMN6UE4NckGtIshf19PvQi9Oo5TqwUJ6p51AExX6dhK/N0FloFa6L2RI7lY3e4FfDHB0P
mfIUNcRWS2a5TfJ2g/o56BDdrs1TgtYzvG6knOcB8RRk85k8TMzwml2OVqHrB9PbQpf5pV8UHf22
UDDUbM9kplqoHmxqNfzrphaRqLjU9H0/GRIWtDhMeE9+8CMU2BK10u6YATaHhvTCUdSVdtvHSeAp
Kh1NFXcf4ak1hypS36q9bTEzVMvcReMAxJ7F+Jy2yISHQQRIZWFiZ/WT0xXGR0gtqucPbXDowxh+
jSjI5xGe2mTjBl6vNt5Sm0PfW7R/GmUvOMcisEcU3Gy9OWtLs+6283aZbC7rfRqeBrSsD+sOrZ6h
/WY5kE8uOi7ZQtnAdxLlTehEEIq9nvS73LWCYdeynIo0cpai8aLa2lC75QI8e1nU8Nc+xp29m7OY
PVZCRnvd/c0x62KaRH7oiZF0+GgE1XbdaI6gTH/+Vv44/DiaAFhKxk3YlkVg+31Qy1gZ6U2g4hNt
qvNWQ9rgVkO+y3At3ETVXHco2pF/fG1R4G+F7uu7tBLdAeVd/7w2iTLBHlUUAoaoJFc4+4TG6yJK
x2HqlvpIuhavh9O6cV0aVbBgs2l7qZHumZVR21wahG0uXOHgUY0XTxzf1N+qdZ15QHPHOw15wf16
If7rO6hts0Jvn4tyqvH9a1+t/vupyPj/f5bP/HXM95/49/5zcfMx+9z89KBr9FwXTfGlfX3Ud9/M
X//j13kf24/frWzzllfivvtcTw+fmy5t/4QML0f+/+785fP6LU9T+flfvz4XXd4u3xZERf7rH7sW
iLFmagvi8i9Q8vIX/ti9nOi/foXo/fmX4ssv149/97nPH5v2X78qxn/CqrAcID+2qaOIthT8hs9/
7HJQWdCkzYC+pt6IfEkBtSHwZuM/DY08lXRQupMOkItff2mK7o9dWPXwpXyIaBgA6K9/XoO7l6nJ
y837exj1MjP7ZgLDnIUJDOAWkmIMPnzr9w95LTr0nIDKuWmQe4P5zlESLwgK14RB9821+eMvfwvY
fo1WXf6URtqHJB+XgsniMgh+k//pdIVOsOFPDQrVjIFAA1cQqNDGHRp9ez3K0AKI9/XQnuQYvI0r
4zFtU4p5ynZOTfqi6jAwR5eV+jnRJgw3pnczTNJKzEfEKs92Gd+VSuwBib21FOXh5z/eUMWPF0rD
+kpHJ5FJCGHp979+LiFaRakKG6vq2y1OQLcd4u2ugc2KF8p9Sv0SxNrFAKsUPxvwuqLC2dBX3Yk5
ehj0c1Wm71SQzspQ38SISTgfjG5UXD8KjqJLEldplXijOuUhtOejCRnaGqYDtiaGKB9ICHSAX3pi
RYXyJppv9QIvUqd82ljqdKYH+TDkaPagWGR4dhmeBy3aAUeFohbfUXEGKGV9mHx941Thw5ThHdo7
5zCBdTya+tYuMx9RNityE6W/lnDBKaDUpwkbB+YCWLRpQPh0WW3A534O8d8gcx2e7VB5lLX2uTHs
81QM13oKScZ1xa1eNbWXFCFoGL3waml/tMFTu77RbXjQ7sE7NRtbY05bTDsfK+FEVfYK9Hlrnrw6
5KfAkzqXiX3ng7NqcwQeGGYlXiII5OUkKhOMAHHT7f178q9e7huBO864hoGbMyCsdbZ+YcpzF4bx
vZYrB5mnDOXhTTqk2+XhyKfyoFG8QWho8rjPhYt7317WyblnVjg1/sdELQ9ttIjehE8+5gtoJOvb
ovnQq6HNFVQ/O4XuFrYXtvFDnaZ7TY6oJY/bITT2WRAex0x/zJCYwCXF60zlSdexmcvau1mvbkjh
e2Wa7Kmt8GusM2DA7VBaH50xvC+D4oHEpalomC1QCdejuxIrQWwHwJP5RfDgywrOwnCLgxY8KGBj
ORZK/igviQOb2tCoeYLr0wu4SMM84bn1fhDmNUsjHCLr0UNfBKvagLpz2LcLejV3y46Sc29o76Y+
Q7XE8gWGovMnlADAmVgPiTEsMou1JEuaCgL86I0z4d4H1dDNch5Y3vlgpwe5yzA67hHGSt1wILMO
diRCwqDdm7DTd93UoD0fl9Rj0UBBG6xPPVTgip0JilbJEr6ZvvNoITtZ+8iFosD4Ho7hc2H+HsTz
l7qUpOqHx0aJjL0xv6smP+RRGvRNX03vrdY5aLIZXFQD9x1CLzvkW/EYnZkcL2+ojCB3VbDudnUs
sLUcxf9j7zyW5EbT7nwrugFMfPDANoH0vjy5QVSxSXiPD+7q9SDZrZ4ZaeKPP0ILLbRBJLuaxcos
mNec85yTlhXv2G/QuKrf874WnhtWhJ/DER3BGNUXh4xvkXBCjDRAolPumVNe4LJ9J+SbPVLJLFWO
eFg1h+zKLPEkHt5qCD7KiE9CDNWHZeAJ19yXkt90l2dnQ5A6Wmpc5oXjPLdW9NYEEN81epNpq8zt
t9LBk2znVzklRzQv69Lu15M6+mNeXUzSyCtzz7jXM1PzE6PxWxO5dyeK30I19XtJfDS8gNBpP1xy
K/JyAuFGUHLZBbtcKISSBL8yTfnV1/Pa6bODrOK3aXaeTDvFAg350ihoKroTQAhIznS9zmdnyDVa
5OOsG5+KFv+YigznkvOzGeodDfSnvZBMQR9E2inJ05voqj8mtmuVTew3zbkaEoqS2sfMkevKzN7r
6g7qfZf16Rs++MRzuvRqKN9lVj0zf9k3U7cNZ2MDafkM+9y3A3Xfcv3Nfe05to61ncmOGaTHsich
sc2uaVrvrKC9yenaDV2J04LzTtGiTd2F+zIMN10bvxoluOE52k4D+tNBudlD98GN/VOyD6H2Ukcb
D0/Dvrc9FGl6a2e0VHN6M9roybKavWIppzxmM1J37SXPk2MxV9siTy6VPn9XF+d1wBQCg1tth699
GR4Ywa4GIhy7KrorbvLefmX6ovkeJTmQAYlYqjzYTboNdZPyRPGLmV3X7HZrPcAAAB3cq11ry1rG
c2cCUpzYujfSgdcWV5emri4A1QE2hxv6GIkR3v6cNPHbU/V/u9L7j0Xcv1SH/6ke/H+w0tNMnvb/
uc57++ziH5/F//CoPP+5QHz8td9lnqr9w6CGc126BcOwNYs663eVt3zFQEPssue20I9S9fxZ4xnq
P1yxaH1t2gvMtf9U4z2+xEqc/99RbYZTzn+nxnuMD/4u8mxNNV1I8ya2HKQ2MI3/bTzfVQqJnxgV
IK/hacagbdyD7jOg3bex9RS7SWwRg8FXSNzddZNXT2581XRc0pGGvILaJK82OpIgxWWo3LwU9Zte
oTV+jYZXMSMPuklkRsnWJessGbcWUBDnbpU/oFWyYQdYbqrPj8///5+o/0VLomlMhv7zifrcf2Zf
n80f/3KSLn/l90mqi39gm3R0+gmW35a+jKH+PEkFJ6mxdBrYQ1THNP/uRJzlS8JZ9JrsPsn8/V+N
iE1rY6Pesojeenzhv9GGOP+6HOab0xiwRXF0LqJlK/dvEzARmBhyGLJvhm6Gy2iKw+OgAmZckm7z
Yj050PZjdaeC9UsMf8J3yX2ZvN80JxXEcmv8QqVhbDNdthcZZu9anu4qwkfPMnA+oqgqd0xAxZmd
ophWaJTNvZzEfW710euLcRXrROOp5PsSMR7pG67NxXU7vKSGDVSsd+ObOSgukuiBnGE0XYs5tlH2
KH1tLWegW5DwrjT6BpeFew/wPCJviNYqoUik+ljFS5HCyyxvhe10u5KExFAWFRidXj1EYap7pKHX
vk6Syg20HS4Il7FTjo14HxhM31Lwr+msavsIg/+xzG1AQ5o5e32U6gfLbv88lKHqK4WMoBe4yVEL
RHKUGlQ7dL5oYvTKhknbhZt6kS0ni2zZZjxDWpNO8I/mhP9F06Qvp9o/dZdYx1gKOsh7WEzoqmo9
vv5PLZ/TsBTsQSOtY2cMsBup5d6x8Z9KR30l3h1kWxlYzsds4TI2IYp5oyvKLWumYzDDrsMe+tpW
80BegtaunpIyF/fSHMXdTJWYmVpfYBhQj0FthM+4ZRioFKwAe26D3hQFBPSa45OTtMp+LkZ+Xa3b
+h1JmLFwxhvw+VzX+68ApEkjcISWqXFwqmgwPBa2qySXzh5EGlqKRg72phP6WzpOLFaC1mLFYOtr
pWDUBejvN6o4t3tznSpoZ4dC6vegvSZSGrd0WOh/Mrj1IxxJl6HtemiLatXrcXEzVfnqoBe6uiNh
Ukt+6wxUe1dMWUg+mGZ8ryl2ZAEmeZQM5sNe155lulbVgFLEKeVakCqy1VoTTRhq+RP2FN6mFaIu
xp8hj7XIqYaH1w7VywFrcrEjaHAR+hmMlDr7rtZs1l1SiZ/rMP5ibcIuKi8RG0xlt+W81w9yhlRg
6UNwXOxiShdfaAarDRvexnPzgbXDMOLhL6Laa5HE+mrFhvnxQaOgL25tbaO0MAjm6VSH3ygbCOvc
j2N0a0oUeKE8SQdYBuPCDz0HdxWN6TcdM5IfBzKBlDLRRJpDdDmD/0pINYPZt0GPIVcDBf9v6vSY
TLYXotnxG7v+RmrzSIkY5n5nts4hiuLUXDVYfP2xhepGvhxujvZiywT+dBhpa6yEmR3oFyQJ3WnS
Jk+4aX2E7gQn2ew/myV7aDQoq2FXVexP+3OMm/fI4C0nmvNIQuKvOVecrRQjMcAjqG6CPNOV6cbB
Jl1+O6Jzfs5ppkPGtnYqsNQRJ/K3JehjNXRFeRdEjHPzQ0+xcLGHrifXiY5gTUs3XaO0WUFY7F+y
JjjHaSTXOo3lqSLis0tyP+W5/hTWckTJgVImlvH0YZfGRCsU3ImDsGk1+aaaUFuvx8q0TdVO7kU8
aQjr+juJweChBhZlxFl8kKDwZtHX0Eyxh7I1DFgBT3Krdo4GMdnnUYWPUvfBuh9LcX0cLDnkgM8B
HI1zUK5BciXf4dt5bpdebKR9L4Ah800AnX9HkjnQ3iZTt33lxhekQMomCuxm5UTNGp3v8K2l8Ysr
9/g7mikfk63lxPElsuDdhXpw0obhJ/2ptRrsRkL1Ae1uFkPIVVHHTOnnjN7KMt91HY1KskXfFd0b
RVG5wQeUN72hS6IaEkBmSpQdncpC5lxK2BXRGj8CcHRjPLnLIS2T1FMDYcJHcMXJ6u2QaX6wqpR9
b0CxeSRBNT2fpmZqXj5j0nqsSR/b0ZH9sjePxCw/sL0Pxq+yiAjz0B8M3bo2tZE/ucrwNGc9PktQ
O7wllcB1U/Fjg3VIifdw88hYLioAJa6Nb4rkClNpTHavkXm2l1c1CZqALcahANQ8Dtaz5nKi6wtD
UnTkkCi/FJzcJjJx4j2NkY+dz3omkEcL/IemsC9n7eCAmuhY6B6b5RA0YtoYbfYZ1UumvawTnpJp
uEEena5k3cJ7XD6Qke2YxFJ07PSh3/xTufJ/mBEaGL7//ZGBal5nWkAtYpru/yYlIXfVCSdQ4Gsj
AH+3hG70kEZRcsWVZ9pYfYZRYUuaJ3e9dZN7YgXvPCrzhancMlQwxdmtq+kcwbQpuf1ms7kuAh5y
sZ7+qovE2VUsli6mmQx+PzuJPy557EHH2Mwi/jwpkU1NhaOcm4j9GibVeQXtQawHq5Obqk3bgzTN
jyEhk5VIif4AnGDcNihZ12aEfC0wqpONBu4cVBlnZR9ZXoVqxkOy/eGwOOzS0ryj9MyaXbYwlJBS
RM9cT+lWSeZ4JYzmoKSBc0hL1TmMmb3XAhAIIAkFEkU41w3x4qDXU2uboP/w9R9KlZJUXAQuJhi0
p+R9bgwnhK4TzokPBTX2QsAXL1ZotU/xkK8y84esSG2pFT2+8dh5JXOGaOZEJ+rAjT9YOUBKcROT
gYsuVqI2MoJaUOBodp+9aNO1TaOEvLc2XrUTIWHRbCW3UAm8wBx+Qe2M2FuPna86htjbLlMfWRDq
gL809Th3k7OZD29KVydHcuK1jUCjA1omQ1cVWK+a03YXozbavZnxHRMr/OJnwBucgrdWQnlhikcb
rhTjqTSQfTAqWillrB3ZK90e0a2xZF6jlIO96vFYbLKlaMP6hTZLI3YaAPLkm65805Jqj3jEPAVx
TOKWBllLVY2Wbr7MNgo1XSGH5BDnXN6kBGZnpF76qmVy4wuciltxAF+kv4TOoG4jQw5+nloBdrLh
jz5AVp0pPT4GOBODURk3IwfLGkyJcozzCe5NqJ/p+ZlMtGXxCrj2XpNJZqc1dD5d34+YvCxtNLH5
hRAy7DhY4wyfPEfYazstlH04lgGxk+mLrqTp2e0SL5qm7pgwGEy1YdoT6BySoguLBT8P5YGjwvac
1SO0ki3nW72bH9qSEC+E2hW8W1ONr6EqVJ9g0tZ3cJNuazfJV7oxp2fsJul5rvdJN7vbMBFi25mR
/tLJrQEyYiVndCLI5TBrmgPLVEr361RV6YF7TYY347kpg/G5ZXLO8FcZ/bzpVDb1PYYrxQ69KlfM
yzTqtpea1njTHNZ+czSN2AbJ8VEm9T0qM3dvzwk3gxzssIH73k+7zHwWc/XEPq49gPK9uLozvzQl
DqeElGbaT4BlxGyEVxACSMxs6NlGVe6zuXFe3MTLZTNC6EyOOQSRi5XEXj/379akDd+lS1YTyXbw
sai8bgz6N1C6N3aT3EaTJJJFmIdD3O5ARSxCo4lmgB3mwFJP9NUm6APUNioNS1GkhImXmb5lWedc
JnVhp5CU41vLarVwkkusFTze48LdBcEYMbxF9maqtbbuAC5AJxpLYBCy/pbnJkTxPm/PaQu0qilK
y68WY+TDHZlzBxGQsLB8O+vWQrOLFCg+AcqIibGBUV0Zo7VGbxudhKm20wqi27TGk5cfZzHnR+IJ
Ax/xAGPhpYfRgt5TVKWCM2a9jgHhgg+UQ9bXe/AYil+CrvSEmrT3XozuzVYOc5eDqNIb+yu1nHel
tPWjmQKm7ZuKn7Oc53OZjet0JJlUS+Izk9t51YZSgfxGhWu53Jk6ckJqhGtYHaP2ykjurUOz5rE1
7bxJNCB6Cwe9mbbYe2vRvgbxfGn76hcREiWma1d4+Tg1oPaK1AtcYBQySH/JPBO/bTOYJe4l3M47
Dv+tqVbYdVkYNQChQT3m0AKz2N2mOVrWaVGsu5wH6CqnH0lHfmdRfYdhDhh2IusjdRJyIJWJYfQQ
lKwOZnNnzfPFIR+XDwLN1lC8aSVBQVrEJaxNDvTzbrDAj8XctzLs27GwN6P+V9p1n/QrHCQZNJlK
+rUToscJo2GTJu33UKvu4yTZby2et6RjIlg5sVzXrQ3beDm0dAU8SG5B0GN4oUHfqoNZrGeVlCxV
yd/UcEC0NGr6OQhTOCRlIL64h6wQ3kRQAb5KWy7lj1jXgO/NrF9E+ubobh4nVrepImRfKr8FIi0z
gKOPD4vw9l2gh4KBqj4DiLPOCdPlQy5lf6x78zpW0j6Vbv+Mht89tu0In4r36GbTASqOdmiWQw+M
gX9KL9fGVFQnC5r+TicOmExV4+DOYuF41+26lIaDbNIt5QqzKlimPGPvTzIPG6Ik4ppjvuGeWEJg
Xehp/uum164yV9e91fzUIzJrk3FCsBEuuNV6spxVgXJm3UTxAF8wcv1eSBA3luNbiNvOc4ulUk6W
6fNIW6fljDdkOTRqvZKEaV+K2jDwgNua7ybD93jgwVDRWJz73P1wyTt0xXaIlOgoO5jYNF40ChK+
c5qBgVxoda1Qbw0+Ay8bIhVigP2kZNG8zvKuvZWKMPB3L4SiFVcOt3Btik8OMQUbzTUybaUM7bSP
iOM6Pg4IhunzouFajPGxH+r0nBDsWyG/ZhMzy3o7WosLAATYHn1nF3sE0++QRxWcKVZLneDI0asS
Rzs9DkPhkjBi1Tel0cggWoQyas7SpS6tysvGiY2RiBvM0PY2a9Ck+mxCL5Xdq1sCdxVcZugLmTth
bDdXos/6s+jVnEXbtA166C0tBtOVG1WKj/Cs2RZIG8+afLO6oT1XPMumlhTHiDxP8piQmyvuolqP
u3VflLDPI2btYMSDvoXktPB6FEd5r1oEKBIo0riaa9F52JjYgKXgdMsBDY8xtb5K7Kv/dxUOznFb
lCVhMXNJVIii589F1cKfBRLbdWT62km761AFPYUjj9gIk2ReDtemSckMbYbKf3QciHZQzvCknvvJ
OdZTdZmlE+2c/gekF3mJtk4ZW9/q6FsWkASioVJaA1oPX63pAqPzYld2cScysD7rZfktUwTaHR5n
ugRSBPckVFkTKTkOzHnpwaJULolq02eqOZhHHGtTJFPEKZtyGmjWulQN5w0xx42YTf0mto9SVi1Z
rWrEGkckyR+sapYnYTCYVSkddo2qxncmJilos/2g4yOthr54LhWVfRXzNa80wo0Iw2lvP0RB0M52
hp2C+RszpLTk/WJE/krB8m2BwmILhY2LcLgSR5R1xrpuXOZopakYiCgn9sVJRPyp1rw7aRdsHje4
Bq38vuf26bKLOZklsS1mxMMqHDO/pQpc4c60D53dRquEGM9VQ1u4UjHdXLKkzvHE4tp/ZJaOMRI/
OZYkVSw3zsehLFhY6xHPOfpypIu45FdQgcFXTNgPvQxhlTcLU78guGFRG14VzToxGjIw1FPtYntN
oUFV6Zmy/A+9lQO+nq6n9kTZiC7aPWCNkzu3/moXPMoDlFJQ0fm/v31r5fTguaXeBE4+xlPI1CtW
5rssJQalFLjrGCtBZgiE3R4z9q1WE/V7JeHKZdV9LmqMSGayM3vKwsfBYGNqhlB0xpJlFkpjSBIu
0gL+h+6UV4PpN4XVbuFcPfUwyI5Gl7RYDVLz9y0N18ngdV3arAOLt6hzE9hEk4guLfExUjXEc6aM
0u8m+Ad5on4CTGu5q/4VrawEBd0Dt1fWb7QaANpJJU41cVH6uPQJJkjR7rnfOzVZkrYXof3Ulr6l
kO3RlDq3luXweNW7ADHjEtmXYQbGJpNMSJLfIU+htpYtX0BxkV4VloZ7JKwR4574rDtco04/xlc8
v+nYcrGWiX2p02m8FFZ8FR8ZMfMf3SwEegZ3YMTxEtZ8/IinxJ2+SSCqmFx/iq3330GElRZf094k
+xs0WiXqfo/FoDq3TWytdLe8JFRlV9E2xZWy9Ngi/mwAHZ8f/Hy9R5nZRWQLTra4YcRRt+2Uf8mo
6H9qdKgHx6p/xHW+05zM3Spt9ELwrnoL1eCG9LfC74Kypl506EZFvUgHe8gKvnmTdc62ybTXPKTe
qhdLIPGP2j40v6Y+oIMqTe7fesZVmpc1Q65ef4fIbKDQ0cF9xKP02P6aZ7XKrPMMPW1TZchCoqkB
eZbgOi/n5t43anrLh/pQZaN6l0o87TgTVT9zIB6P+ko2aXdmYcCEq3R5QrmD2Dgl37/mR9E8kVql
h0RfeBY+j3KFAjw61tHUr8Kg0nxsHjyeKxEjqWVnu9HEFG5Do/8FFcs+6YMFnVRNSAGdpAEPm4Nl
l8Qc8mRCOO6uY2WJW9EqGjKtIpW2rFZjkliXxyFDLbAjdOlXXSq1V9SMi36j1Xm0WyVXTDS1xulR
u82ZvMR5ru5mgjyUQ5bJ9YMgm2nvctJ5Tk0AAMRQvmUBmQePgwIsy+vjmPVxA2BhWIhfyyEI2I1H
MLGUVpZoToU8oWNs9/VcEukKNerMNcGKf74oQycIPWyLczQbywhTmzeDYs9kQZbAttTQJqVBVza4
iOHSil6ZfAusmw/nMq18UyjeGHcfY+fCK3W1/LQU/CtVCow/QZzcyhmyX8oWY2X3CjqOqAVUNelT
vVYR+1/F4PwaAlUcZKs160yfgWctTir8HfummkHLz8l4IPLzKCv7qRun8M7QrGfyk5mUhFH8zdE/
l9823mHnzRXyu8U15dth0PhOmyLqzuG8FFVAO6Hq54LdtbYYw6ei0dnV35y6HU1PbeIFAQfFVETd
JaudGQF67WwAGqjkI7SUoMnUkKMKF//xm4os7WMp/naqM5abqGLno1Vadg56xtyay+giIDLTM5VZ
24/K9DIJraTXJmrUbPST3QXzXg71xYixXFHlRXvU0N/sUabfZXcITTI0RSZx0xQ1ooHqPQCFcK6N
cxm0ytkYXXeLc/W9WrhfxXJIoGMTqa69KLMRHJXJAfWYdP3SIhcHGqJzHCn9RTBBPqv6ExCB6kQz
VZ9iHKqnQkM6RBz0qisT6zin2PBsve/XVmCaR/xNqwhXwVmvwEAEhFUqZnoL0oZLQrFyFgb8sWs7
EgPdd5qx/hTAMj4hjDO8gqkr6OViW3UyfcWsHd7HjTkn56hrhj+UeFzqurHbKlS0K1zzNUFMzvCk
NR12E/1oZ4ayf1igSYhgahuh7QlFZ0Ey5KBQCNTuHAGLqbFf8hE+IAPYCXgzY9PQ61XlhoFutNbK
pMcn7d5dMIrHYQ6Ho6PgdiVf6KolLj59AFHFaGU8SjmEYUoe3ogfsxkiGE/LmxoGBWpjLX+mrvup
kqq91dRoOplBlfMWqnrTyFK/a8aAPXYeYd+TFzS5QDidvMbB0BbzqxkOVzvMnjsGvDddS9sNpI3B
D5E274BD/zA6rJI1Vtn9nIjXIQ9DLHrhvC2tTltRd7fsv7gtMXaR57LgN0mejzzP6qkOUAIB3QI6
0LTXNIrYPjSDvaX/IE5GcC71Uae/KXJYtWZ4qFNr/EPP4s/UysH6V+o6Co2cbtDS3/QO+Y0m9tQs
4xO6DYZ8KucyT6yriOvkyab0B58au2wZFq8HIZF7PCqfc+5or6IHL6WmBqf2pJlQs9wvO87rc7sw
OJGIYbbUa3cHsD31xuqKbsXdOlPm+ppp/LTrsTgJN9qYBW2uXYXRB7vL51RhdQi2eeuY0JySuplW
2GbbfWJ2m6bsg+MMx35dO5xorZmot3o5kKpwyHL5XnZ2vOckLp9nQ4X/MDW9R7awDnCtvtU0m8fH
oZC0VhZYvt8hknFl6HR8Y75GzlKvUEvhV8FjenwsVn4fhm2fQ1R6POwej73C0ugLBXmClTw+NPpj
0bMDlGI3BMqX0pb6Zsj70NPyUfjsjeLTaKQDt/fRBuBr5dcRfsd1qJPwZBBNFqrFKw9z+3NvsUo7
OQxbtpAIfaOUyodhY1RMoPVvHIv+uirNNzUdL+z10vtE6hSGiexXL8z+hOGzygjL1DnF4dy62ZGp
roYxvRfxtmzsZ7hvEphAJU+kICi+odGxKoPSXuK48V0r5tcoU2TgBaseslzCjzwkEXCOy+jJAFRP
9qzVbMwuCa8mni3f1GD49kxTYJpU8xkO1+7hd3scsh4kXGxHx9xImnOPA+zJEFPl6W40+E3FfUIJ
zeGC8UD4pN1SnFVIsGrF5ZxwnDt4WtbiXb/lqnHubo7/Jeqk/juF8xG7aQfZr6RE2ogJDHj18oFG
2ZBfGXbKIwubQ51QbDalRXVvZ6q9Glnmey3zIrLpDQJ+HE6fVdsilg8LWmvAO9Wx5R55tAsd7gjn
XV71XbOK4b7stQSXkmVWhtc43bs55WLjhtxa7OUQlF0IhgpJpeSZ2RjHB+GRT+xP1qO73CQJ1R79
AZD/b8Pcw1jnyJkhohkN616RDayzkXXaVLP+Wv6oWc1n6BTl9tH1CpB+JEf2jGmCmu1i0yU4M1Ta
EiPr/nwVxVa9r630GCf+xHJmqdMzww3PfHTfOyD/8ObJNpYKrv0RrOWc1sqO/W5TMP5ljAoCrj1p
STF4TtxCa4r1n6JlFAof332GQXoNlT79rpOtEmByXI2jJdAVNxmQExkfKtj850Lpjs2kP0WKfYqU
ZgTOX+JVgWl7aCZmU6QP1h5kx2dSM7I9ZouXBLEdHRWVBw9wa50WWfhksRlsK5MRH1LFNOueGyO2
GDtKaxuyL34WwwrjduRnc2l+DTi+2ok5v0E+rJaO6B+4tNaPlW5hQTgsMwgCWlgyly9de59Fwypb
dlNz4cLCdxi5MpONzyYx0pMUR96QOD5eRZbOK7X81WpkyKpzYB7n5RAvK6emx2GBl3gbL37xMbH0
QxCBdxqfIHIp4LisJPWBZ7q4oye2vrg3avzltqCZaYxbEjHen11GKqpdpgy0KS3GiJAWaVATugOZ
4LSa7p0aedrVLjYhpgD2uezNn+Cjze3jTzYz1zZKbJLWMHfGWVrsXByoN7gJJ9euk33qGDmLOA4u
Qusd2uEPntbtuVgOXUsyjlsxy5zsai3MyXzpUvxziQFiiKdzcgbjIk6Mu58xeXHXINpRH7v0mwat
MaWZIQmaHU2evYUmzM9Mp/KPBOWowZ8e/4mC/AUdhWmhDwDrEpQkROd2oZwKF8W31TaHKA6Ck2FU
yU6ExpPO6IrldQXJ83EwZRMzWFbdDTeKllz2JL5ZEJR31S5MxupkJGl9erxaItiqaI537P+ik5PZ
0enxKpthqE2W9jUqyCSloZKHm4yXx82HOTTgkmgMNg8amdJACpwT4/SbTcYswrM7M/az5XYPmA8w
ORHFDrGwRuE37KZh/2oGguflpZFGDtRX7mbTMj7LgvnPg/XIOICFCIvkDexAtBlUpY/WQzPw5FZf
tXYOj2qTu8/a2DdbQd/g53YFdDLuyxWUoxwuuWug5DBza0+Q4jpDQ3wsloM5o2xO4+SLKJhleRUb
Rz0w9OPi4GbOpu+hafID2pg4vKyTvZ90IZPLpXAnYc70g4rFxmNN+jgE0yxAq31NDZO7x33jcaiI
w9unsnmOXEmtV0z3cWyzN5VZytTXEOC6ZuOSdDUsKqcLZzlMlLTcPj4C17Gqtc5225st1bHIh8AQ
ir5eYXKPTFzgZEI5PrRXs6rsUxqGo7qJRSiQ/oII+HuEyDTDbkEs8ICvmC2MNUktDkVCMCa+rVbV
8XGg2uMeXkHojfr0V9mGNZixvw5tv0C6rf6pFmzBHjTkx0F3lBeJqQq/2KDeTWWN560nKwbSXsca
2XMHt/oqgnEX17Hqt1mlb0yuyRcAMl7GHPAJ7rbnKPnKiKyh8KWd9OtA6YhRKjobzmFqH2xX0Tf5
WH0I/sWLY4zJ70Mz5lupKt9FE303lKD57KCuswAdXwsMrmtNS9j9a+TmjJpjoZ+Y+3WHjfBe2zQ8
VtQr957HWWgh5pilKb6ZOVoJTCvRKVP0NfjRSQWfEfOj6QBdFyF7AQQyX1cShfa0aBIeB5RhhD2z
Imt1c88dUrC1RjSBq2IpaHCu8XbzdSyQi7QyqF6mwGgPBrLMuLM3LL3Bb86Vdni8ehyGGhaiQnMS
uBA1udOEaptcGo3doNsDgG8Vdt7zBNQpGoYnAHUBzFG2uJUNN7DEA+i5tR3fM9WIt2PZ6GhPYG09
HoNk9KhelDs5egdR7Kcqw9P+18OlRmG3y8h/jV8fhVII6fNWp+UN5Ed1JJB03D1WREb+s3Bqa6sg
c92GJBCwZOrCA98HVGYk98xCgktvr+ypV1FIOY24xAvYN22UZB8kYLCLirwKICbF9rFgKs0y39kJ
q1zR18qV8L9VvPR/eWywDo0KlmJFE+xqpQFPnmT+Qgr5I5ZfnZkFBzdj4V8wj/NyNFNHveQKLusU
CgWKsamf4ttjNVwROB4Wn7ikAR9YM/N18xmmvmj4N5nuatL5w6xn5wITScJ6j6e75iIhk+TTSfDd
h8RE7m+1VE2jfu5xEB4BdFJ/NBMu74Sy3P+95bOSZzKrW2hjSHpEAKGtFPArJwLKDsAUEsadq9aZ
MIk7wdJBcKGubJuZbTxF5WW2m/KSphYb9K6q4Ir/lYuuu8zwqZaYgM+O70QajP5GJXLemILnOBdp
jPszgvsTRWJdTqG977Xuq08cMl36ZW3tKjFGREqgBUnNM7Te522b3QEEfFltx4hjYBdVSpenP/1k
VS9DJzbZn0lfM+UqrKvs+NvaMoeAxW+dHfX97zOHD34C6Ym2bmUOSf7B1IGKdDxGYqayy6b+XRK8
4EcWJ0bGPm+LcubJZpC2MvUg50FoaeuCTA02h0YQA+cOMP9YYZsfixxqUxqV7Z6oboRe2tTvGyvS
PKNr27NdMzXGYYrXhCnPmk57eBFV6dWzZXCt81GM6mg+t1P5BT5A2Tms3LZRChn28fyHShPsVJYu
fi7Kb80w9mtTqVgtRzbU3CxvIcqX45WAxgv6vvSuGvLHGKdgO+MkvbuyZjxVqCoOeBL9YsWBD98V
r26FWElD2JNOYsZGA27b1Wzlkos4O47o2dolI4qCtPLQCXYrIxe/VLVr/YpcIYNlvBbuC7f/OUjt
XY+d8CiXQb6Z1UiTLDbgC8ZcMIEnXptXSHegKYWK67naPlg0O49DSB10TGJEeqGb3VugySuQBeY7
ow5wQelApin4z0ZxEi80u+FYSruHa0v/ZvQJ9hpFq86zE9ZndTnA395ETlHs6wWdpwbaAM4peHP7
wbK8nns9uZ48aR8Hq2kK34C8nq5RAAfb0mmaG9imbh0bVe2FmvHUkSt9yKMCuNZDs1cj/z0EDBsJ
fxzgPszWBXN+9NxKHPzCSOtt14jqXinoK9WsxB2d9lx0RbCIk+Is9gdIOTzhU9qZVBEelLfstcmi
/ghQd1rNJI30iBjwnlBCP87aCo6yA+N3Xhcp58UsEfN64f9k67yW21badH1FqEIOp8xZpJLDCcq2
bOTQyI2r309DnuXaU3PSReqf8ZJIoNHfG8kQrIAYTjhtyAkKwyM2svrckeD4qQblHN9u2gy+BfEW
ocT1fHbV9NCEZnAJBPdIIoO97ArSWPPcQYmKUFGJNFxDh52oGjGuUDV6ewY19hcN6Reenpxsh0OE
afq9fB/YHcrEkI/WmGC16iz5lIfNYYtHTGKo7k3msKTr/G0eDvKO5ImiZYFSjk62g1XLntNkDC7m
WdO2GaCSYs/wsWjBheuNia87SNHeVZk2rmsCAy6dOWhrGdZMdFlGt2PNoLT1w2o+dSrjZbnQ0hnm
mA4VeuhNtlhTHZLEmJgQP/Fz7znEDjpe/4IWsn7u57tWkbcrlZAnjQBu6Y/zr9gLsycLUVRODo0M
Jvp5K1+7CGM+9UT9vJTkdWymPCzWOd3pz3T1HQNCClZdQxqIm9n6vpE150ukKjfJVYi/7VfQ28Hd
pj5vP3BEOOoqvKKjkwa6AR1L16fOPu/9/rlxcNB1jXvQtapjH0u65xEzFxIbivRCCj5dvexe6oF6
6dwy8207NwbSJuBekyrSsnLSHTqjXqkqcR0u5HkhYCqcUHvpI8d/yitSUw2Tp+dCQXodPZQ8m6xP
XWDQv45yNL6GNvCFye7ok1RE8EzwBa6uI8xeo7QMpe3LmIcVnop1PjTRR8gzcd24un6fC1sF2JhH
M9bNt6iJDrhvjcdSPgEfuXeSZt13+vgaz/6epgfj0A+dD5oVuvemL4qNM3EOq0t73s5qSMmgDWyG
4c+/hBFc3Bx1t6GKfDiYBa8BmcJrS6Tltu9MwSXcl78ds/sAHlkt9EibeP69RXyhusuXtnKyd/++
IhEkXU1wO/sxtz6snoanwQzJOFBL5vIvF+XQr4Uef8yyMl6T2nKfa4MU18YuVt3cOi+uaXd8DrX/
Rip+s9Ebg7BkYR4QmLdfDDHx9Jrbt65iE/Jm56ZZ9VkTNHwJrfee8w5kWkyEG4qejmz1kVGClRK/
2n6Xrl4cyDWr33QjeB7DfP45Btq90v2PqaDEdPkdG6vnHzGqix6aCKOpZl5HfDHPAKMHKwB3RAmq
bLQZvQxjWl6HrHmyw7x96smHuoqIAiwNTmYuRvKYm9J6Q7pUQjtITLaj+TaUWNcy3e5vntMdJoka
kPZL+TU0+hdkovbGmlC0V2AMTLBlznn6YJGPu21V6S8Fh3svthN00Tz/66aIHjkBjccASZU7IfaR
RffFoiHyaATxsBEWEfqTVlVskJzMSYkNNrThuVuREzSgjaP3MPWMVNlU7HQftZ7wy2s+muNzB4d2
8jXq9Ehxnrlt7gTWRY9q2DJgUfZR+91p6lK0qVFMOD6p1Y/arD8GwOnGduMXy9PyNfF/sBumRTlH
2XFoQZJ2FCCxx94tvhkoe9dOoYU7JFL+AwF5cc477Ued2O4pLBgfgrEsX7Wi+GMSRsM+ZcenkhPP
2tVwSySDa9Nx1QbvYATvuZ2FT2mD3t7JWChu/uKFHkyRUVYvISPIOvVUO6XuYv+Qcfw6GSJ5aH64
kT0Vl2VgHCbqiKg8Cxt7X49+uso8Pdp6Zs/DNUlgvyvfRA61zARclQjae5oC1rExfqU/rToiuO7v
jsCZGou5Psi+e9GtTtsve6WDD/foa/HRzlAD6Dil1yJ28u9WmAgqM1ONWFSPBzRi6WcZzw+gkhoD
LPnZ/1HPAafoVZkT0+cgPPy8DSvTcfe6RGKHiA4bqO98kUjXBkzBsX8pZQZKaCYfZSILnNMukqUs
JwG/yI5JP7ab5Vauau0pnRzvGCuhWxz3X9TNc3BkmHDYl3/KTg+fhIoIhZbK10OfW7vlZzUEIcIN
82rWvvtUExWWoi6ATsiDV1oMJIfaqniDAJrXo5t75Om+++Ih+zsPpflHbPXlRk/q+lJP2bMhte9B
H7horQrzHS3yJunm/LQEZUap9uT7ZXagoIgwb7UMcVscZGK98B+T+kpmfk+UKbMf/uFiD7TGjq42
NDfzvH3Ps3c9TZ5D+l61GpWFZlnI6qcNxpGYjJvmUoKqXJcFppOonTh7D3jMV5Os96n6ZCYSlJT0
KFp5pEWdVWQUIPd0CtA9nSxw9l1Es8gKlEi/VbGVvRZRVewsKIEtp0BadmZK5nAGO/dBz79BHOkn
PEDOfVlSaV/LXO8PtH4a3TB0K8LWENbnyZfeKiL+wj45u31t7vvEjM+BJ8tNOhMyVrINcDxW5p6+
mPZtljTHBdRJS6/oqGzxDnneuBimJnGM/e5iKyVpBwUvQtke/zXiAASVB5t/Is8DkyABluWVNlLe
2eagaWmxdxq96eHOdXlZFp6a0XrKkcssYyuEyd8p1prAxyO/YxJvfQDdgUPLdRrK+Qqcp88ROqrQ
fpAwZe0XnGoeYIKBgV9k0JnHFifFpZfJscN6+RQblNAJjl2cqK9KCr4afetXHnTTeVmy1Pr7qlCv
SuGBi1oDuV0o/Naofe0exRTt7ru+LoJ7x4127wzieZmjXgJa/swO9mhAyfHwyB3aNzMYM+KRjSYi
h0ZwNvyFbQLssjlf6d9sV0LkVNpp+D/aN/TqVzvK9ky7g9+tclVaZNnyoU+M58DmH24jaQafvPFs
9PF08Ib6IPJo5lpggJKt2Rar5X1tvCAxaE+1T1v4aoqGFF4Xu31VUvCD2CS5uFNZKMKDR4hHlW0y
VaQQRwHBXHnnkdvDgsrJO6cWI2gxj82utgQ9Ceb8FKSZ+RSi+HyKAI83rosgkR4zc58HgulEMWO6
lVk3yz10li+h2VsTgcaTW0tJkPRqEqX9PqddAKlsdgfHGd4xGjoH/LDOQ7NBeejUdtyE8pAu+1p4
ergv2upH3hjp2vai+ktJHdOqq337Utp4VJIxQtrskAti09m4WniIhedp7ebB/Gnt3V5AOcQjyUcw
QacWzU2H/CDsYS5JAE8EtKZi8nW1LOh/Qun8Xk4J5rwyRTHyP0szhIjoZE6YB6Wju4VqGB0ktuRl
LG/MFzQh2pnKXYRxbll9zUqi5cul4L0zo3pr11G+7svpJLDnUG2l6/QvslSIAk+9We5RSsMqduU2
j0ZIGFu/LMtk9/qlQ4R+MSfAHKu5is4vb7ZhxGvTTX2kmbzNaxsb+YgwNLA62yTq0cHzxeUaDMI/
+ik4scJGF1h0eYVlRNJTbpPm///fuj2qzTUcLSpqxWEsqqNlSWX2JyIzErF1nj2TdEn7lcUNNo8B
s7rf/xhzlAKAyi/or94jDaA4KYtVTXjas9ZSNVUP6vsVnQT+1ZmSzMDaLAfAf+dBKvEOTO3GcXkU
5RZ2xzCp523T2D/D2Elui7CArvefvm5fhzHITn3pzZsmKE3yFzkU+eSk4EdmGx+YwlZWo7JbCYDc
JEZRbLvCifeTnsanaAysA/Ws1FuWBGxabmfvorFEweaHDEqTo29sosePQCIPMKXupvVuukOEQL9M
L70bZXjRSvNx4u1RdvUfOdhxjaniWUsrF+8naXsFH+C9nfrgIsM/hGIiQ9S8+M2MnIl7BISfJ/Dy
wElqzEjoPaJN7Flvs96bP5cXWUJbThmWHLJSPjS41nEzDTSUmRqhKUZN3tg0jpOzyqcLkLM7XdvY
Dgg44VRpQ0nqVoAvOyM/UJQywrtD7ubkyhNscbbtpIN31Wefzn2ZfSpC/KiJN6Sb5PuZmOTnrvC2
wLDVQXoy2ZC2Fe0/R3eC+rvVAvSX4VyeKlRfKIz68ZIq2cCy4IUEzZ7kzoJNMUp3OBbhyJfUcbzF
t6p0OQHDb84TSqu5hzI0dNiomCnVfyaf6KTN/VSjhkcbX6242cl0vbi+FmuV3WGUrIGCO3zHa9/R
ICPbwvLOjzSds+Ny4yz3TNnAXbtNQtRzVUdnRy3LK1IYqNCgi2jXzmjgg7GJ1nrhJYdZBDr+rbS+
GqmHG8+iB6Cqfi0CxonNOTX4xIZAfs8ACtYSXfkqsAnCT2I3QAPCMkVWtLHrLNhUU9nuKn+gmaCg
BXI0Qv/Vn7K361EETvq8LERtoTX26FEKm2FjVnDOYNozXT2zfWiUiHtZCMLpzpkX3OqQSWOdtXZ5
HnV9uMn/lpwI2zHqN1oX/0JfUTA28vs8hW07r6nO09iCGueJyAvtFAygFxlIKnXzhX7EnHOIuyxf
pygx0BqBUi0LwcfhujdQJ+eqbkvXyd3uY32698IIrqLKPsCv3UPriPCBD0974K0+PISoUWfih7mO
KhY/i+ziWKBBOy54dHIJjSC8miLgsvQpEQQpd0gytOntnFsfoFZgfAsJJrbGaVIyevDvBbxQhEUm
fHmIdFHuHIwicFtxGZxaiw7VHI+vUuYkdKEqJxqfPrlaWw8D8Cf8gNGAKYa/21aC9WXRwSinDw5q
+kszi3qLDNK+SfryDlVYEqrrexd+rl8pR8FbVb4JrvFj2IsLZEJ8oaTo7xKqtwmTEPbCZEBCTKb2
WGnjYSSPfMu5Tm0Dzi8rcu61Tawm+STitdbohbDG+tnzUno3kC8g37VoLYhdY9uAymmu9E4V09Aq
XVA/zY55LMfWodatH6PQnIeP8PyaBcTkq3cZv9mZEJk/pUHPX58PFu7DznoTWcFbL7D2noVdBv6h
UPjwIq7ssnnV0EUjkWXyIcrp50RgMP+JulGzoE/2CsZ5r2eviKp4Z8sKBDoZeZzpzX6CHHotdfqw
Utt7Wt4J0SqvTIN5zqXnVH2XHcq0ezcPoN2keVslLoUpqSg5aNKIYjI7RUKlzq7j3MojWyjJ+aBh
YVP9nLNWEreD33Xn16iGqfCWhIG5OVsz+qFQ/UxK098tJ4zlzFElDVQhevModaazz3PmkHsBu41k
G54b8mA1e3BX5Ch7xJQGwOqjQ6mQn3hbfD3wJyAZqz63wwdTAMZW2T1NxmitjcrysXcNyYcfXadQ
3QfFkByc3M34F2trrZEiVDIzJCv1SvYxenwjcl40p3r2+jD8ZqG+4KPuVgauzPuyAMsGWJGit95P
Ds0C7mvBs6CO5OrVNhFgCvQQf+iVKA6LuqzTvhdmpz2jKIlXLVWYL+SJfy09JFTTgDHAbrBc45Ef
6cqcYQaJxqUFiBzNje6LiMi0Or7OiJu2cfV7Tnv3XHVW9DwSmUNL59D8aCvvMeTZO6HB9iGT8/Rc
Ms4yJKnHpJIC0S9NLULNKTfnmnWY+x/M0s7B0CiRdMryQAtasHFqS37V3WJTWX/wT7jfBryPOzcf
jENqERndGvMDWzM5yF15ZJKZz1qvkxCkXHhF4cp1hXj5vvzM87PzxKHjUJUBtEfsWPlpIupTaJG+
6TNZbYjnDF/yKmwuVeL91ucOPhSYsIf0hlXKBxA1JnKzEe7VhG+5dhP9GH5nTjtPtPWF2bu+zLNE
NRkMtCTEsAWVH0VM+E17LfyXjGyfe6/UwokFllUTgM9FWm6dMNHX/8xzwqQUr6p4tG65fsVxFvIa
2pm8xyVpvdbAZYnkNTsJ8oxRU8/awcwMuL//SHc/9u0NDXPjOiBtyKgSSofUVkulZnbBnndBdN5v
krZrtsvPs36NrUa/9pmljKiFtg4l5wOOx+G6SKSGfyMPz8iyc2ztpkBuzfdnFPgPHQc2TZGSZWbw
ZOjlb/S8RA8pQUTeKhahJLwA9LXbaC5ARlYB+VeQCpmLnBsvlLFtAbdXC8uUfUq02U90m0ACqiLR
sim95DIkFvr4DIdt7LQxuEM/Vnt3qAJCQslzX39GGJAVVu8WaiBRhAKddaRQaJTX0OWS7WOuYDxi
hIRNwIsHwjtQujII7eakJAjY5cH7WTBv6cXGlgSYLW/7oRH7sW8aSpY7ibcukThDcyhcMjJKumiR
D7gDteABv4cpYJZiQWtwETfY+vzBvzD+uBeqYDzCTHW1LF6HqoPlmc30ERX8H4IDA7ZZCdKXHNM5
5t7u1dAEbXr01uy8Lk03pIEIb51oWU7KbPde9CAvgYbmp5lxGAyj7nBgZXsqRyer+EAqUsNT0z7i
rDkWFRjZqg3eopZijqSzqBD23PwtQzIP+VOhWgXl2iJ0SDdLgu4SqOvF3bi2LPJKpNLGxEolk4eJ
fWra/BsVGfpumfHCMEdkReE7Y/F+ROcwkYr7ktD3/oJmXFubRc5ZrTPNF5mRT+6nerJte/Fbo2yE
yNpUP1B9kzInp/az1OG4TOt7YpjJkbr0U2V1yT4K+g/MUW6yN3i0iBrXk9A7mlJk8NswuCQcpSJZ
lsJ95OSpnHzdRL2MLcjYjJ42IATgjLaUxJpF+eQsCDrZ2dE+zcvd1Ej9vUmDO8qW/FhxQT08O/jd
oGPe6SqhxecmO5YhOWyRBtukum8/YXaDmR6dnCaT9mYujxSEAgiyRh5RdY5rYcYLvta0SzMY5sbC
XLATWp6/F22IUIXg0YI97x6pctW8fe99WFtr9BGcqsXO7YHq3P6tNjlVh4aJEQpF7T0JAENdU/xg
40pPlMS/aTYuYvlXQYeMzjOP3ZDL8xjKNzTLwz5Ia/SNodafOW6X6zLF1bF4dQYlJizC9Jcb9y8V
0wephN7F4Xi9NgnVrdXZEmETG3et2TsUtr8KmUCSdaI5G7imcbvZXyG80TUO08Yq8ZuNrRHSP8Mz
z2vbam/MyB+rmJhtYgrao0mexrXBo9OJ3qVhGwuoaQ4BjdgcZqyCUB4CPPry3I+VtZ06+SesZOhs
7aQI1zzwGb/nhBpTYRt7l2AsWrdiB2wlRZNmt/QluUh9Gh1XQ62WkjqSVQEITcJHSxpfqkwP2Ihz
iCkGGhqi7ZMjKpXzqA8IjgNnh+3HOQF1OyfmLGtb1Fm8MpahifA68vT938h5TVpQpXlaXhkMyEe5
pN5M7vPQWs0OslPfdE02bOB8ddAWFPdz4D7A4n8bDRZWoYXyWLnhvI47cnBqVAFOa91NIkJWIZk0
9Lch8VkWuFGxdlI93gK1rdNczpc2qQcTwZ9GxQZZHhtsgOa12xWz19G0+nOxUXNiza4D3ryTqdl3
Jh10rCj9uJ7b6Ba61NIjs8wPTHqH1O68RzhK5wiK3HDK2A21sHZt7b4FPQ4xSyTCRTmlF2eBurJx
1m3r/DSNqN6PUSEGwpXlm0565R4+FSKkYPl8Fe46S1gXXRG4Ui1BkGIxQxK6JvmjdrdWPu1rstUP
ykXIMRkFD3UtmBES9BmoRiq2E23w38EJDkYH5UQsivEA3Mu2ruv8gWUVNPdC3gX2mD0J3zn6dXQX
2tjfCvUw12MceHajc4cWwRYWju2v99u914Ccf0LpVt1MRwDSgpijae/llf1GyjgNu0XtpBetr756
njc+k6o2PrcpNW8zuS4UAgrTS56GcbbxvsBDFoxXl39L7JJ9mTQDEi2PJvF/S45iaiUi5DhaMBfX
ZRkw7V/iRExP5GK9RqMW4QxMrYftc0lo+PBaMsOx4oBFDoDhJzRQ9ylGIB6YuvaMchAUJISrw4Vy
7Ra0R2E8rVq0Nv/QELUf0R+Vz407wEN77rSNcGGdLY7mMO62PPZoxJdfvlaFkUtNZDrLeacXxu94
DjAnQdSeqyl2VqGyxBnYNy4CMQOgBY78527IEOa3RclVj1UtwFS1HQW5rC0RvI++sy4Z3TSrie7d
w+fRW584i3RkYap+rPOSChLH0FGSuG9oL57e6hHulDh/KtPlZkk67VgVlku5lK4K7XmL47g7zUbv
sXG0zqEyk/lpSQUw7OEZA442pu01tex3V9IM/G/p6Cc/FamiEr3yqiH/R/NgjG/EldGPMAzEnoMG
V0L/ihR3RPDu55eEWIBbY7QD3Gj9GyrIP6OiauDy/HBHI0v1TTIsUuDmnfBb5hsuP/BZssOR97ni
zaCsCAvzsri99I9YutdTnMwl8kskCsjyV3pug74Ng3gXorzEKO92eVLBstt9snURtb+MzKgcUlL5
FQxyZc7kDuUdSninDTJ/paV1chvreA0Suo9p+zpnpO0ApOYIZtQruMMVdGbosZ3SF5opM22u1drJ
KCYf+WFEBZCRwsssqkGjCuDSMlnGV9vdFInfohTkHNDH8bOFwnBXRxiWdMO/O1YwcuCsMCByebcc
nojWDWB/MeM48c1Xy/LKqF7blspNPwiu7J8MDdLp7hW/x4HDItk6JXkVvTkgWgNjXd6VmWle4ZBw
NVFU7i4+ZbXgxkfFxMF+LbLwY8QR9qpsYa8kHrkRyiEtjq2TpXXl60DkvaSR7z1Pmruoe+7ssrpJ
N4mwfjl0JekGJaD7BXSOkr65VeVdqBMuSNQRBiQ7uJYA1SpHrI8VnOYitfSWsJ4MeMKGlmngglYJ
rPIDc3eyAfIhuc1F4JkNaX1gDrr5yn28LFMmXrKBVBuz0setJ+webeWIRo4vQeK8m8naJRzpS9Ci
pPWTWbv+JcpceuDYqex+BfrdPNp4JCLHKiasn8FbpdnVs26T3yoSutI17J50PIJl0el1GFquwyZC
4++0pTh1KkQmNG0gkdKRB4rGf7hUTv+wm6Mc62yvyhlXDHwJDyQvODSujZcZyB7xFd/0obHlLZea
c+h761ZlrbfqATN2eCzYst1C5Ae6QAtGXM8PVjCVPweJW5qzA5IyheykvUlcFDwZNzyKrwgxGHID
JOxS87pjbnDWVaCrMIjnky7VDKL+9TnSwsQMx9kw74sgerCTkniivrh2FA1RkpDxgNecGddoVD75
aql03bq2xcfcoT+l1AatXo31ncil4tF4RnUmikBRCoWqwKAAZN4zh8obTOB0m5o24liCrxjxAs8h
crhi0ldxsvvtBPogsy8E/lJGkSWxXHMEszd1MVuoPpLzrCa+lF1Gy/zpOGbiL/rtRIZ9lsHH0myw
dB6Qht6SiyFUBkgdbTttrIkbYye4/I+6YfxWE9/PM4fm1AXjXvQNn0Bp66K77irZko9shoI6Shrq
KKt/JfWLe6Bz7LOmnj/LAlnVAXkw326pFQUmBpq/EAZYXBJtfiv6od9bNTkWlQNh82R2zqAESu1L
P5vJmW265HljaGdnql8JNvor51w0nbSJzBeCBZFy2UaUvM4J6GQ6/CClYKKJki84J0aByGPEd93M
YXZIXeS6xczRqouNn31Xfv8zu/OlUIFKy5IWNGp6JIfTunz9tzStOW9cZqMM6doiDYlHBik/xptR
IKO9NHZJ3AMxvy8AA6huuKILl0SjyUUjg13EmJpTMpTPvWLhloXrNL+0TXrjmOLeHUWQarGb3Sd7
Z+V0DbkhnYhLjW1J248BWO3xlMvFcSGHJ1t7tzgnkilGRDun9duAkN1fVM5eWgJaR9XHp38Ag7lx
jJjebRUJ1mh2dnZpaa/IKsjf3YjTR6xMqZWm2Rc3dZGzelRrlURCCbTVGx36GcN3NX4Zy1T/nHP5
fvo9F909MXt7Fchqwug+vQkiWHb2OOQUQlLli06FLqCwpIkHkyclD7m/jSbXPxAU99c3M4IoHAmi
Ul3MGUp3gniiJhkxoHLsxyQGTJw30QvT9FH6Nro6a8JoPgzyWgjtI8rS8mS4pFrUnLzcqESDEFv1
iWDAwR7wGhMlFcTFrdIGuEPU6JyNVN0oadWeQRpcDvaMBA3h5IRddQhashpJf+thUF8cZ+puhRdd
7URsMcql10wrxid+gfFpxqC96zT8H8vPJnQwn3I+gCC0/v/lVyxadBQ01LconyVXf7NaZrYMRPvG
aNDemvmag++eNCvnIJpVwzejpZeLg+J4FnjfzyMqgGlAQGSQPRRjj7yFTVbvdaqYrv3sPlV2kL3y
1AfTnBMojZRj/hzUxa23mnDNSSTaaSmpDaukL7otZ4Bu3QhTvAzF/GHrBEqDJiG1U+SkPyU3nIv6
o2c625aFkW9nD9e76YzVinZi7WLUGEQXWaNV07XS+OPWry2+s2TIzkaU78wETSaN8PAL6Lc5lxQk
/4zBl9Gc5m3PWLr6N/4RW4R1J8WgNgQY52oe8OscLRlTB6FDgWpAIyFlJyrhbma9G2441q0Ne5S/
npOJxMVlFhIDprXCT6NtpgIO7SLfNTHuNgtccN2bhdhG9txcliWvA8qP9PAX2VPWXnRJenNUb3ko
EqShEcGWDiFFAcb/x7LQNX1Mh346b5b6Ibaq4er50QqFMyJoWMczsySN5BzN6CzAe5lOSP/E2KL/
U6+WxVcpVLM1zhtDiekttQRcJ4csyzyEaWW+x17OM9dBhH78/OFgTZ+HoeUYlET5dB4UXKVYdWnE
2GdJYvp8BeETbzW+ftdTjUCK8PznwJgptlz5qZfP734Jlb38GXrbr+VAzfASEYcDiwowlAeH5cmV
+7lYmWOIMTSbUr4U69yV4XhbFrse9CMKguckKJu1NCIb+m2MLsuiT4DfQ8aFo5g69CLR2VVcla2W
xm/6U2YeIsUXB1Grn3yPyKKVh3RkA36E/22I5vPUOR6cdiM3Fiwrv8ggUU2g1XRrPyWWoWFjY+fD
fUQwEwYagLhjKrxNIKf47KmFaDKc+63WeuQuJq9WR3ql2beIsR31EiWPoQhlc+2ib1vnai5Hgm2S
WAbxXDX+S+Lq5obILDQM//2PyyuvcwtqCdUxNp7MA/9f3TlKMXKSjt6dgzZ7yrqm24N4AHONk52f
QTS9FVWwxcbCIXBy1DJWGdlcAkjarlFLdPV05YKcjwO5JbfMwulSNDFxOJHqzbEo/9YERlgX/OwN
2sFbu0iKXrQmMjeUQVNE6VGC+kn7F6F2NpgulRAgJtAeOVKzM7E28/ezGHQGnJMholqxjH+lozGF
mJCRQ6fE3GEgEBXMHeIpl5TkSxcXiKnmKfsyDglTsvIQlxyIKQ9sj93iLU6j+Pz5UJ+S+C6VWXxZ
cgw1l1g5xgV5Z/tKJo+ZGogBy5hW9/O5SvP5nGPQ97Q62S9uRk8lSy2vdHVe0kY3O2BaOkAUuSc6
Q/8uNpZlLFMhWgD+VMvS/y5oEwjTnY1XZTL8fL4tD7nlcafNzRprvXsyPHqaprRpTxV36/IuUZEK
c2SS18oBMFPIyqLkIQLfPLkoi5xajIdFnU1Djbq7NPfPRODGYdBMejBNMGnJ+fxOFMAASk47cRQ8
IRQTa5P0mq1tpPFlcHowGoe8rBOJHqv/JYgQ0uISgdja/ONJRUVoaBC73wdCD4+BI7/ECyrRgDvu
cBvbe5M85K1wiYcePcu6W0lq30kCpjFzqEA0PdKjYQCPHcc2MHdj3tV85bZyO1WTVX0ug7I8oQWo
Sdu32EE5y27IN5aXZWmaeT5MXXNj30rBtDoegZV3LqoEzgR0ZrO8HUWvbXUm75Vv44O0jpnBQ6Ki
uBC1t8jpf0IJpoI/axor6+6MOpQ7haClk5kSqRURuIS8nJVc25+c5zXLQQkzjhmgJouhTE+VESu0
so2e26RVIWnjNfIT+gpQRe9micBRBCLbpVDBr4PduJyT4uI0OAD+iOitlVR3Z86YUgOkc7eyV/cb
2v7s1T+Mf3mlNwjKZomn6FuRUxJDN8l05uE2nUelWnKd0jhijsZ+QW1vprVPKWEHyCwKbP6YER8t
BpG9Q5oKTJpQ2VHECzXkCOKWwX7G53VY3kWe9Zii2oK2pVGxVxxzXFvtmYTCzWJDq2z515WWluUT
u22HRtr6HkXPUVITzByABx4yEaPcI7dsQ6YpbWvtgPvYP6G9d59FCh6Y59UvHtk0Sdfp96zig99U
Ag7M8tlcOcj1z6JClCFfyAwYrnliTS/VkOrrEsjooPdgp5qBvA0rv7gbhtfBtMwt6VVhcS3ATxei
Y6E8ZgWaBClGCVwvdOtVxE2im5Hee9lDgNizsQm7NRLWcTUWxljtiSu0j4Q/HSuF6c9qtFdDzAnr
Dg0lPTtoERI9rpKt84wIz9CLJA6OROwWDU9nk6jgN9vIY+KiaqbdRa3Z3dqOPCiyB7Vd2UsaYsYy
PsgvfTd1W4+h9ylQiwFSh2nboXrZC+88L9MvZSOmQ+WTqlMn8S4OnPlpDNuG+ETIN5KD4ycQGpaa
KLLaLHSSNdunSs1EjeFh+qqIiPB4RN0CiN3NXLRvNcU2/Nu9E67mfFpXpIDmbo2JngTjbU3F8SWx
O4qezC9jBhdsqMtgURkseoOp7f/ESSKOmu4aKHZnggE78pzJhHSv2YgwxzN2A7ZbmJDutZVe+RzE
CUGfsY43o+1ObUoBR8JZkMA+P4HN0pxPbuWzorDS0E660GSwAOQeqp1uSatbjlUFUz/TML68eAls
V0tnUfBGp/EOIoQ8kBryKixtDui8E0brHUstwApjhAxaDNjGk0NbUa6nb9XQ2N/Q0nurkWnxhq61
O3QDWpMkzwd4Rsv96JNvhKO/zobyoaODvtMiXkPWIfeRyi7N5aZhskH0HAuM06k0f6H91Cmijiry
6Wb9KWjsiiTEtqV9GKQJ2V/yiTnlTlSvEsoidtHUUDpt56d5DhIUMS6bk42fldhnFRG3iLk83SlR
6s2vuvrjlw+kVprOkkChk5THdqaTfG1npLVVpoHpfcmdI65UnPus3mVeR1mLOs0RYJHuyEUBnfYi
JEpwckhjVTTpsti9ZOCOphJCS9Bng4x5B/VARzHjOi4EwviivD4iJ/wew5s/AeTS0lq2+sGwgbWa
bOacSMKJsZ5g3tcLzxdVAqWN8PdGp/1JEtTrQxg0D0fG3mYo6GFySNWNXKP/EnIcWZLscoXALa8K
BcMJj4jLGk6UaXU4LCEVZhxQYBaOhCSp0xE3x04kY35eBpdlhIH6dI6NmT3y0QOJjDWDQ66vWSsK
lldBpjNygjaVK8IDjHXdQaPIpEMYNA32iOTRQxVvAEi30aMgW+HuuRz8wVk9TpSxc4rn2TkB5HpK
mkam2RziaSZrxSoc+credvaJQFkzL/svMrbTh9aOG0IM/JcI+ADvo/f/CDuvJbeRbdt+ESJgEu6V
3rOspOoXhEwL3nt8/RmZpdulrXNu75cMAmSxqkiYzLXmHNNd29I/rcBIaojdtziM6eylw2c4wN4B
yvVIB5SD8ebkx7KUhfxUvNUergLVuA9Z4RPH0Gar0EkA3zbRtteWeBsDpvtUOc6bnbXLNnEN/o8i
HW8QnwfZufIusptkNUjFWm9BzEb1+DAxX3fEoN3VIKrWX/lNnexwb5I+bQkOcQHND+4i0vrRhIpB
z+2qHpVpDfNvtNe6ZnA3WQhOw/oE/a3Xi5FieosnGh7fvreh0ba0ufQur+7k4T10SYnJU7f09/tm
U5GY5YfLsnOEZ251FwuWT2Xt4dM4ypSUcqxOkwJPVlbzJlset2U0jNvQDf6mGlc2dLK1KwuQ+LBb
rquIVxWeSQ3e1I8H1k/RSuujH5UeOrv3+33k5P8lM9mRcX0lk0IsMyQWErjAZ2mbAvuHbRosGf7I
yk4s9L7jbPhbEpsiLLZhdsel/5IHy9xja0bap5DkqllKqgb6E/QlLFq8E9Npe+ub9Y8cFs7J17OO
u130ZCIGuU0GzMxROBzDDop5n0v4tW3N29x7Nmqwojr1PQa8DKS6PxprZRCbG+yIdEdoGrkQoRFi
lmc1aEDYN27ZRGsVfrG0JEerR8ZtLILhqkI66A61zOFIuFAsgpZpC82omdSkEnSBVepfWtlOXMAG
nVzYk/tpQfWfNe6DLo6do+knqM44LadYo/3PJdIc668mq14qakSw1/hvT3xV3Rqe14YvnawwfciP
6oQwjPe0GtKO/u+MRft/Mc3RdrkWq3th2MLl++Fb+y0Gg7BtoZlAordWhVg9I9sLxX9Hr52hqEd7
FwZ0RD8iYw3IoJw6Y3BSL/HbqL/Ln8oyQHV5GsbrrtXsl6xr4ZkOU7Yb5GbHZeaQDBoxsHLTckfv
EhIEttKlxUvMmn6Fbf8UW/RfN0pZHAYJShv0StDR5U4VZKJ2Ipn/ZyfWtJVpg2a0goYTjrU2ouyq
fVR9+Y996uLaySus2mc1Q4PznNa9evHH69Q+9WK1L9KdavXvFHmTE/KP88D2bd+wDKqTvkFSpoxW
+v0TF2bcMz+0wr0GsHef2iCN1ODVMv3O1sKtupEn04RgBmBW5OEJtrDqKHuWHnyO23F8kjuIEYav
4JlkfQRmA/4qRnAXt+kGtdDyYCAZgikMxLLXEWm7WX11ZgzFRR59X+QZ0KBSOI7e9Ksywzz172Vh
0vDBDxupU6wahwJhy7JyagAsOfaSHwuRfacWPT+ZOoGJHm7DC993BM1gePLDoANSKbSnCHcINEm1
Zg41gP+1WZ7UHKGQjU0rzoG3RDrkIkIyTz0sKZP2PfHHlZKrWF9Kso7bVdsD/+xtk6a0ZKTBuPA3
+kxBaQy66ZaXJ0owwGrIPd4glPHIdJg/x+TW3pvehRgKbnPLLGGhGlrWILdodKbAtRXrTw8L7Od4
pVa6PFuZ0hbH2DHXaioG3MbdemNMNEhsLidDDiEueOhoNlcI4kOKgzeW/b7x4UGQ8O6cEgdWSpg6
/QZbagXTbTssuov9FvedoTnibnhGehuYzExRO9wpOpB17mXmgV863BfshkdPN34uODT3eN40JMvx
fDe5tyr/QwxBBmoVaYZ5TX2KcuK4J5iaBgxqdXB4aM2ItAs3fg7ntpYgMbeItR08q3RlSSIxwYPQ
8nrdP4I/3iPFC89dF20SWdS0pNo8To29B8JlP9XBtFuKobkafrM1DWO+1W6d74voW6HVhIiUdnsH
P5KsAkoJ9za6krKztpK2/xuK4XerqGIAz8w5LTvu76CJaPmi92yFAYnWMuqHgCguFraf50pP9p6s
GwLRogRZGbW/HlLza1mWHVQXOuVVDdm2Somp6Btaj5YosS9Unf0UlovqEwdQFbVrxPeFJrwu76DJ
7jZU6KNjtdqlR9F1SfwxY4HPdDeaELIn+UjkxxiB9x4Rhc9dSxUWgT19kIAlyqgXy340GuBkKTX4
Noxpb9n9sQu78bmPpCIhcD/R/9/VbhFeKMQsAN45AXwWECqiQfPFvGGOZGx0ySRv2qDf91X5Y8mp
IXr/D9OT/ny/dYM0BCcdzQRHFFODkC2mJUU7xMM4caYHPh3mqT01klelBiWbwIX+5i/C2TlTllxq
y+eMNp1VIC1w1t3gu3kYuawTbPSpqYOftEsfnMZZ6DdUVCMcPoZoil8cH7etVnjm2u5Ca+/xr6+4
7ucQsrO3VOpbcgRB+8Xw6++Udsa1gil1DgEeMR7LLaLEkgwSaNDImxMSaCtxc1i478iQ0tDq0Spu
rfqi7pxqcJ1hOpb0M0BhBaePoQYvEpXlfFCVr8xNh72BKNiUugMiSrCMJRScNedNkux6lu1dZtZ3
gAvES8bNvDcomK4DJPdrFPnRbpBF3qCHs+xG0uBqtwTNmHkMh17gdDlF448xLc0nMbyUA4JjwGLm
1YiMZ0FozwrNUs3RQ2cRFGS28UfSTxBL3NwyGJ4GA3oNUrwrdzGGEn/amFsdQQ2JIABD+9k15Pt8
DHVkvJa6Ne+cwcAY98+A7NsC/+cV2JmCytounveW6Bi7D77QfCI4AX7gryKiJW0IZdfpsi40ORGh
T16Gchl+66ckavudiZrspIbF5mYwJqwDpgqfcSw1NrHnRqwwdZq6LWbjhssKa1jYZnJzWAi/Etgt
N7jyC/JmpwkHajkjqIu9+1xbB7wS9aVsS3/VssY+9E7gPS0A7+eErF5CJ89clag3S80HTWfrLLl+
BTTbYwv/g0WINZx6+aj2EA7hXz/oiCW4BMPExq9+i5Locy78fj9IoJGQXv2eLiTrMfNt7P1PIge1
RHQ7ub9WmV8Syo57MB36Sx9Xj1Yyb+1Z+wY5uN4G80voh/0+JMKKBnp8tu3ZOppcvxup0NIkwt2J
ViPH+dk3iBlIokpQjViCjYFbDVzQ1MXc6LJyRVJETD10iXeNDJgxXBkIj5bEwZ6XgVuumvnico2A
EdpePyBhmS7QpBjFnmjPKhhfmljgUmm5rQ+61hy9xjQuZIQgJEzx8xSj8SUzgu8znSyk8eQNaYWV
IE+nEqRl3tVL83kddCO0hUZ057KEx6dzAd8WWuutOriZyzICnOfCSxBYA6q0cO9dk3QPTt/TCSfU
NI5gbcMg3sV0ax4gIqONR3G1AWU40pbLPGyDsf3YCzykjjDOogZN3xnYfMPiDVHYnK6JFfmkOsWN
GJOdahzbff25itDBEC/fXDo+rA3Fxl8tGLOLuQjTOKzKuxh74y0sjb/qAho+BflLl1Ng89Nlj9t3
A7E/OqqV41R1cLBDTlg99B+ChTogBCmobg1uks7IseGMXESIm1qr640ahrT7FFh+FWzK8kX56TTX
cXdlaXxHieUenbzdY/md73WRW5c4E8xPjRQ23Ii1wItx6M/BBPFvJPuiBr62xjhLwCvl9jUNMefE
nCre2JqT7ceW+F2WntlZQHD3yfS7j7EA107nbBdK2tFoyJKwjtGga8GMJaaVvNMLKxkhFSbZ0ZZC
xYWe/nqUt2jFV6beNdEG9T7HBdJt5Z/KXLNfYaASzLE6b79wOVkPYd1AUy6zY0Dzxg7b/GGeMZ/p
JpCyccm+1R1+PMWe8qkU1xMKPGuO7AdvdH+0HS2o2pz/8nXrlmBMBlsznMjj4EQY0ge42sGhGEJQ
qtmyo0RTHUoq4OsEcvZjmUfLKe2Kez4t03EhK/o8ySFi3WnqS3FRXmO99p4c3zH2BoGIR/xumw9u
ZjvU3yFCY891sQ80aXRFlolnqic8g7l/sHI1k3NUJgKWEAt25ej95TjpdAlkXaU2C7rtxsbFTup3
xpUaVnNbUM1vygy9vBIz54DoDtTzJbh9L3xAIFWfJsAN0Sj3BfNKKxk1TKBwM9SS0MsgXqVJuVI9
DUuPfzRUQXdhR9e8r3ELNnZCyp9tPw5E3m9sINM71K3RWtOw5XlLGV48fd7n4Pg/axZZ6EVcpq9t
VPyAUUkoECEfTeEGmGXaYov/jJq/FMdUDo5J5FKfc+qjK68PT5o9j0eTFj8GAhzvTNvdjTNZ+uMc
GNqGMvI+biNJ6SLPauVhTMjdLn/UMiBBeTihJCrTg+JUIUKAjWiaK8yIMdLyUb8J/Q3jAY0As7RR
yN0SkApSvNuiZcHqMEF6XWivaIMFjp1m6boKDHp4lMEPKXWMnQ33k5C9eKAsRf+jtYkWgvEgoQj0
krMq/K4h21k3zMyZIaGdSR0I4qLWscgQ+5Elnv0pNoInEtOPrWy5xsWyNHRaratfhOnBD4svaGqt
XUIg5J7U4meIIHDvk8heT7Rvspq6dCvhPYVj7WafxYrC9Omlp0tMj4xczlPILhw3Alwyfnl7V8m6
PU07IO6F9tWCb4PYcT7oTmpfcqd5sHPbPOiynjiirT65mO6EaQzTatK+WJyxO7+xv6lEQ71DSRjD
vCT6XeeGRoYAitaQVUebrHSDhHAvah4XqkuXLskT9H4kmU31ZO+HWd/79uRdk9ICAUvdYYteW6XW
tXBMRjMFhUa40SYjXqYfip/gz1LYsI+RO8Rf2ro/0TCLt1oqhkPfatO6yBdYI5Ojc0srYgDv5qZ0
e4MlM3pCu+23QWUY+7zPz1zB3Kso679pMLBkQXCwzhucH/kgfiaFJS71kLJMN4dnfMoUoqg2b+ux
sl499Fgzq8OLyH19m1j993jSwrUBdo27FZxMs6RqiE9s15Z6eQ1tbpimBm4lDv1DKdlFpR4idJ+A
k/rAmBDAxeucVtW5IN96Y2V9cbHgxiOG1FNaOQwY8DZ9ZAhOAhqcWUp4kGQdwebB5jP07Qoj3gL6
prxbDiKjwCaMkJ7avqNf8QQLfjdYTb+rEa1sNa+tt33FL/IXY17ncHroTefDpZL828RCqa0H4ZH4
pBiUxSuOXVBdVIz5ZbDIF1hcRjIsh0Yv9BNF0eVEXlY2fLWQEh5GBxRZXU7JM1Ku4W96d4RSkEt0
wL5BXpG05dv+9Dogc33OR3T8+Nbywv4SiRd8gQ8gODZK30DMH5YdK0F3QRduKKqvNgoI1MjxctUo
hW7E4IEaD4blbLo9Ou/QeolBrVzJHpqB5aTDocudniZwkG0pYCIywaCQO8OzPVOLKoGoAXnuvzUg
XdZeA6xhjKPsOalxRulzMazXdNWSay+HtCUsL0naFjW8Hq64eWmHzB/AEE21/S1ZBH8XRfrL0Jr9
XpWV3QHktqOBAxXSOtHJxI4oseJd4C0oOfVy2aaLsG+D5OK7k0OsBllXO9YPm6Zy2ktrc8WVh4nq
S5G0luAH9+6W+1YPZsTxBD/UlkYiDBgYJkLchJ0cQjxne0u3v9HSpj4/Yb1dhrRdh3OcuquZAEIU
JCYNgzRMuUtRvE9pdW88tPRQO3OaLoldnPSWtCo7r+tn4cbfTbLvDvkwWBe7H15TjfQg/saOH/J9
utDOt7H0zcc4LHZNhppXBzn7GOA8ILP2wbb9ZDdaNGt1mzAJrtDli7WE3iauzCdNYquSjgS0thNX
TCjGuYsSV+a27fsIikcuWzfM3T/xAfu7VjZmaSwkm6VbpvW7JdaVvtgIJd2U1d2m5wcu1DmaC2FT
AoffpjRqLo/mQXOYCGte3l4GBIXSDaoGokfmXR2FSImkolANoUW8VmitOYS1oaODtJjjQ9hhMFZz
D+5WIa0/VF5LncNRZqgo/XP3JJvC809Q3hFox2V1rT0EHIMb+1vKSuTmxKkZHHOZECDXGXjhmRY7
ovk6OZ0kHmoGEboAEE66XJqoR5n/wD9YPWhFjtEZK0GopeO6YGJAwxbzXc6EfoUvxdr1Jj16guIo
R3oxGrcie9Sh5B9Y3MEeaMh0Azvwo5ZFVjXT0CR/t16WsxBRfepz/WxDGbhnvQ+Y3zdfFhdTlmwH
q8awIUj9SioLDoNUjQ8xHnPN8l50DzFpjZRmMzhk/rhpoh8BZKM0xZu8ONJQ7aZvqVv9FZVTeimt
Jv4svPj0NwLs7lZ5NYuFBty1J5hoWVq8W/IA6oLdflb3lEKDLszMynsSNAYXrz1Ds0xP8BSqJyRN
Lv5WAh2L89Ck3dVzP2EvsY9RszQ5p+P0QMI0OQ0ZLiducMHJMIdiPRqYvD6Qp2aZduj7nIdI2CwO
7WV8FzOkCZoyTWaDqUknNEnaamo5L5JgpZrZQSKmI1THu1qgdWX1li4RsMhm6veEJl07Jha51GHp
cvXpkf47g51UMDm7hyU5t3gFUmMYmLCGr4rF3KSIAQe4z8RzkfIytqwQKEsV24ak3p3Rp95DWZLg
6JDjuUGikG1QNlEq8zH2x9wQAhk1aRtOD9CZJcYe+mS7XWQ9EXqZz7/XTkffeyX6kn5MRnlfTQbA
M6Imaaprj8AH94BXQmZu9I3ph6hykfFjXGsLO95WSIFJBeTwjy1HSj/A3A2WaK6BRjmtq0Y+7G56
8EA2biP+ML6tv+Jx+lYb3cyiEHs8bpqvXUvCDodwQqoeP9s6pn6bPAx+oZdq26hr8dZBQq606YsT
58cqmtxj/JOiTXC24XVCx4STCUXre+ITouN5FLb6UecfAlaCxGK5uv7wvbb6YyRVL4XhrLD2V6ck
tbJdKH5CPWguU1kU2rbOteix09NvzchFdOSOtFpcI7zZGHtq4FGp58RnsSRc26wB9P98Lyz6wHh9
DIA9xcy51oDe0O3osS2kB49G8C7N0qMTaOSGgIytKzJ7u3woN53Dx1aTy9gUS7Nn5T9sFi059bNN
AGU8feNPMXesTbe+mMhAGaP2qjelR2BzvidBtATX1WFy1jtyKeJOrKKjI89XofvtnhwLpliqGEt1
8JQC+0J61JL9eE5qqhRxOsOd1gFmJO3dA4fG7KjPLhNznoveUJaIgzxmKczPjhHkwFHQVWS1PZyL
UrCkOygbh2A5fGTyvKxrG4Id1oph671rEWlTXWErv9ptOF8tc/wS+BFVmnoxt55Mty37/lkzu+xg
Ln18rMPgrBZBpDL/8MtROxqNrm/oeZBaTnB3NqfaW4QEDKQ8n5RAGanzdkuEoCxuqZe1He6swqsW
pKmttyeZ66EOhmBfp+hFYZO9tia1EdycP2dPaz/bZf+ZiirFENtedossLQbWci8RjRzNlLmAJeG9
GK2Wk18a+JUjeve0RP19jHbgpoaCb3CB7kFqRL6Oktq6T61ugssBSZXpdJRHY/4bxk1y0rLaurEu
X+MMKq9gbIxtOXGq5YgHVmE1DpS+mVLotb6bJbl21PDE+HSF100kteUOHEZbypNSM7x6mj4dAHSX
lywS1nacBfpUiYJqUAHsPd3/lFrdeNWW4hCbzKwIgCGMvhly+ApG+pTngoViGBFZo+NxznDQ7Ki0
Oqykn9wWWJlmzWRATI39fCDh7ykMMEvy8RPHlFPhnsEn43kh/tIxpFU+QSvEo8I8T24/3lTuMJ3u
I95/A7HcoO9ZKNB7MPmi0yF/wfJHJx+bZJIUztqNKulIRgFRG9WRaOMXKG/httlRTouQ7knVXnEL
/Bz9WZFXD5lTXj3yaKSkiPhR04XvpBvWJkhNVnhlMj6GXv7qYYjfFQtf7CSlnU3Xf1XKM3RQ+0Cn
MSNDd4CmkySkwSum5NGdTJSTaz+BiiCF/VvP9F/0IRL7GEoFJhFE+8hucSQFmOdKcOcEiSPcPCmI
cKdKpMRj7fWZFYiNnmcGs4oErVy7vhBiHWoualEHwARqZO5YI+oZNaCIaQ4pyJOPcox6pDsNEUwB
GvfGJTZxpIl1yJqFpMPkKfN1+8vMkZOwvNwM4y89GkBtYq5zGnlISsUp8TwaD4T96IRlnGgqH3tc
FuuxZBrrdzC51FAnxJFWA+JjpWsw/Yy8mdClZ6onzNEbLcUH1Iy7bDqpSoa9GNMBo3q3wh89gfMZ
WOQ6BS4DujSKK4oYmgiINtnPBS0oLqzXKc7bO1VJey+E8YATED6w590qa/JvrhdrfKNvugfe2KaE
hBxfiKutmd+0FKNKkecBuClNPBMvti4APG+QXeA1qCWgUi5sU7nEHabgxRr02V6LzKt2sz6GN5+Y
gV1RQJjuw2fkKUysbO0xtZHW5OHySZIE91aY8o9IoWCSvGI5gFbha+mlZf6/8+eguHjBCIxBDI9p
AqZyyDk1Fp/weL7Fepfl5V+V9LeA1AxO6tE0nHUlT5AtEuhfE9d2bEOwJ48tM5I74akZmMylPpNg
MzxTlOdTLmjTIQUayXklsXoKYrTmPd6+NoMFYHXmeBk5905V4m5tBLCD8PV975pBQ+5l4NKZ0780
c5Sfu3+GBY8n53BW4cJK8Ua9W0atAgmENms+BTvrEylT1gPhq85Tk2SrFm3jYpXNzWuD+qYedYa9
6kvc0T78xRoRlohWiCHsXeCICnLHlLrbxqcALsBasZIP2j1RMwEnFQ2UfyyNC/ZxIlzzBx8M8MEk
wGwyBXQW6On9sbTInvQMByHRTG0ujsZ0P8Xjy4j976SGdmz8UyqmTwWgkl0o3QVqiBzqtnWWoU+R
+3wJvk+YmkZJQl1bXjjU1cOQ6l/fzm9eQU0ZTYWN/kmEyU4EEPdxqbMQYIK3VtJoJZKe4TOxosWU
i1/cRvExeKh/xLMGVZBPWO8pIfZ5uklZjhNvEyTxQfk0a1m4R5JGzq+VlhuYvb8MuV2XeXumqDcm
nILfHtX5Ncq6r002tpiOahvEbuHfZh89XG+Pp063bA5orESoVaI1B8K4VpjJUJTGzhnhhKjNniOw
aZfhVFQeAaxq6TOscdnbp9S4iCHNT3EVWAJ9DL3WLkbZYcpp38dgTClMojkDH0OPapKf+aDckQZu
w9E23b0m3LnnS6fyLnxmkXZ2GP0uehJYQmjiLR7Lu+6rIGNhP7UkfgIcdDe0VyDwSWM8Jar81vRv
fNVbg+jne1J09RPN859Fm4p9w33kRMNgW4YdNqSJ/zYjwWaT+FkB3qXzCEthkbPBqTGf/BZUXl+P
EP1jjSaCCulpjBhneYZvK42mzURFc8vdazgZUZvtlY0kwtHOZDs9TsyIqDLQMS5jnYiHwT9NqnGW
JRqnoNES4eTFl1IOTl9tHUiOR1sKd0OJbuoNYm6Z3uPXodasJwJdlwWRKJIWyiBEl1cSf1ihbWmh
/V+pUq/1pB/P7w6x3DKogKfcV2WMB4t8fnfbHycdxXBfeD6WQtGQCDctD+4YW+fY1O+tF3sb8KXE
yOlAlBup0VpgYmwQy3prxUpSiBBytumkZGiSIjO3PQJ33OoMgFI7TuY45AfZxlEr0l5eHljcct+O
eBvqfeNJDUnujCdnGZ9qME+/NcGYOPprLGGoeOT8QpOKv8SiMmeU0ZcxbzqyLUx7jQpkwcqridvg
59MuQO69rWxAZrAO6aZw5O3CCjNSK3HZSC1oIsshM91hI7CFcNpXe1fOCZcCwrxjUatbVdb4CdNt
sIOgeXKMLHzw5ACnDvhGuOiHYqGEl+F/3ZCi492T1GnX9LZxZ06We++h+Vou5QLw6dE27lA+KLuz
B2KWrqeyP4fuuE+d+ckxC3FJ8sXe8RdFK3fCvJlr5lPIiuzspyODO7n0hD+rqA/lRLUBUpP0Wftb
GyHrgbXDKnLD5EL4lLXPIut5hi8/rGb5BY9yCCbENbAY8i3JDFSM6ZgpV44hqyzNaI60i8C9IxI4
pUuiHYMMzLFk4g40Hu5tHfh01N1iV1ici3Q/iifEftGhyMdiHUTO58FsHqHZN2QUXEz6ZWflLCfB
HX5GT6qlVwZfYs0zdkuNENINcaVjVQw8AJ+g8mzZS1WDIfhbi9KjvbKgHzX/AajEFhKS91tKY5Ih
UtW4/riCet12DmvCg4cYr9u4BMY+MMYHxVv7iJEW3vwjk90VCmY9wDew2nbIaaAGBDNcv6YRZ27P
nWJLawHnTEYUeuqiOcdTQRKyZlkYFyz/PNLNPFukTNHD3qrU5Q+xY+gllNiCJV4HSnjPHMvZBCV1
3IgThBu4s4A5ENkXIEJ0ZGwkQ6yBpM6yg54dIKtKg+avgHvDrpL+M0BCI0WZ8jC1FpFvXDWojnk4
HgkK0frM2ZomMkq3rrpriO2GdA4Scp1BEE3hcamBTEMV0PWIZqSq/EpipLvLK6gba9EjxO/gFRUk
K2bR9wwZC+iN2LmNZWy+y9miGk1b2mJarkcrPBjS6KBp+9iKnzJ3Ge6jsClIjearyZLyMjgcGGVg
hncO29cuqL80oTCeHNssIOboDuhhvPId2oi1F8bW3l6KH/PM0TokSNpWRo2WeK6ll6sJ94bGtUEZ
p7NeJ4VP5yxVE5E4CqdLGHkYp0dTbBa/x9pNa3q7VLiRFnBlSHTdCoP4MEFC0gvKQ6JslkPgxrtK
IO5XgyOvUXZTfDJ6FA55G8l/MudlS9xu6cL5lxaAzTGIo6Pa4kt6TAS4MSuAjRibkiRHpaRbsDx0
GSc9OOzqwdD64O4R+YRKEUk15fKK6MU1E6iJsi6WFDOhLiCLt+BQ8wNJmo+KNNOZM5naerl1QVfc
6h6hbFglwMWhjDcDgHtoihEwFjoXi5xPCFQTZ7e2ziH1/4NC4FiyojsZ0/nfVW7C/l8aN8t0hGVB
itDhaRrOf2rckIDx5zZ1tq8wA470Ag4uEUTrnqyFfq7ah0zoP4qweWGePZDzHPJ/LICSNpGXkVhd
12fUT/OpLQl+7wcqyvUA8CzTU05s3BRRKtbjRL2dFUywY4XJRypYlgURdhUOdceYjtbIvMvlFF05
aJgxo4MiR5C00TwYzNRu8KeHQ3ZKk0Mp7SKpr9N3jRySvcnXPU0uawDpswFj0W59ej6gGrks/5eP
yf/jY3IgHlDBtn0AZp7h/ym+TDodVLXN0kwngWgFC3QzSJmeGnJ7+PVIbTLNnMnlO3FZJYtQdivU
4JRmxyVpeEw6Wa9uo+puD0IcKOxwdddjvE70BLhBVLLbV2TwuEXF4YjohL49+QwJopo6h3LegvkJ
C4RjuTY2kKW4WdPI7K+zjkjNJ5Fjq1aIrTSAXBJDS9465kyDdmrb5Eyvyn6B84z7ljI3h69PAY8J
SqdK35obrP/9kzP1P1WUjm4Zui0/PNPhav6nmliwvjTtJB/2Aj0qEsP55sihYrF4WxwuGdgK9J16
onTdN79luuhobntSQ2ek3fsjtSn+eSLzFuob1Kg3Blbv91xxVKVYKkhnUbvEP3njH5vqEWIzezOV
ebtWm2pY5Ju0yUGnNX6yyUtx1nE4xWc1ZIL+CZBXbqnSEz9JQPPH8LHPuLcm9lH1lJFkGAMMpCeW
3j5xVmh3SBbuxpDUF7UZw6B0EUNnp9wC0aj2qcHvcu84GdVf0HdWTkK9PGs1jnq6dMalb1HDULfC
+UBaQb3V/DikrXAJWqAIdoN5yML5qCKG1S6VM6yGpoEE7qbG5z/2R8S9vMcRmwYhh5A80XP8s0/9
qPqJJWmYR1JB3iokcYRy/CT8DBFej7Z+khJstU89+7GJHQvbttp+f/jH82pTDfkC6Vg9en+feiyP
mZ6tWQcmV48MUFndaJaNjh9gTYORRpkcZpMC1EY9DE2pDsronQ/yZz5eY0o++ccmrszjYFNWDRuZ
ViP5CD0trgtgL3q6gQ4gVG66XO5apr4Z6sMAK21WLtOFWsx0MZDBr+HZAcST+z6e+NhM5BORbQ4w
I83slGhedDOz5maWBTfdJroXiIK4t2dMbo2OdaktBtkl0Ov3bNJQTve0eDkQnxkfF8nmfs8slY/U
JouHAnChR+qe84OLfP0wUzBDx8jqsfChBiAeblGbzgn4EznMXcZSJOiiHaDKM0h5cQgBYJxVk8v2
mbRLQqGINsHBudWoCbdBmFibjPzDh1zmNJASCWFGyrjVPmphw/3frxfOnzckx/DJZLdd23CZwtuu
+Z83JAN+k2HnLN6MrHnIATf91O4LYMFnJrjhu0YAa3PAip+TXioG1ACbE3Bkjt2c7CMz2BAq9+uZ
aqgxRJGRmOzohVPTSp3iwIIWZcKsGw9jWxkPIPmXu24+qw0Tf/51LKOtIYvbamhlByuUper/7+aI
c3gVW5zgdfoyeU72d2QhCsSZLwV4dFmjznduBHT9GqoIpW8HC1Dtgnn+a7+FrI2qLz2dvHLuTtzP
Z2UtozxkYv6g6BayprDPGVSWvLTRfCxyXezXGQ+Zu0z/5c5n/R/fhxAIlDxXWB5ThD++j1l0Cd0Z
297HTDZvueeZj+GIcTCFo5KhuXlUuyLgQOfCbj5/7ErKwDjEE8rJVP5Qq7uAJ5j5c3enTTlIhYLq
WgYcccdpaU9mkacTWdU8Uedi6jcJ3OtVK5gu/vYUd+h2RxTDtLfzMdnW4Jro3QOnXEUyC85v/O2/
H5FCGit+t8NwRDqgW0zD8h3L94w/PgE/5cale43YF8A6m+yHPsCRUkMtslRGJs6/ttVON40Ii0Cb
tfJYXezoAUSI4vTsFZGju0eXDj9ObcaldgSHTiwY82k9oNkukwnLMKaVmavRUzucacSsHe7kihBR
dUNyoXrit9eonb89H+R+APyu8LadVcT7GsXaXuTd+JblKcaXyHrNhGmf3Yf/8lHJj+KPjwpemSEM
9Hu6KZSz6DePSmDPqeEPjr3nDpkcWfllz6AkSIjWsx9h1BglCG0+mN7GwpoUDRKJgvYkfBXm/AAA
uMW5GhNeF84rfpqvzAOZ1BW0aP3MwvjrVMQoT+Fmmsrlwrlh3zw5WHNiM6lIbubEerOdEPJ3dilF
UPJZ4zGKveW3V8p38EnUtpmy34sseY2ixDlG+ZgRoMwuNRjIFlb//ul4ci79+6fjmoZOvcF0fZ1U
WeJV//PSVnXolIcwQAfeFcn248asbrYz2+tIo+DO9xYu5JVzP1eviaIop9swvOmJjezcxfAbzn8R
HofaJVmGF0JpIcvGSXtRmzbCsI2IqnyvNiuj8YBhoOJVm0Y1Lzf5RpgUhxe1qwu/qjfDL/J/v1mW
jL+/GQi5X29GLNhyo6v6qN5nIiNYtmuD7mjSw429uH2JgeXvR5/VxFQP7Yuu94gDa+NzWjsjYon5
VtpO86xe2rdeukqbmlRu+dIwwUg8myGSWPlGOZYtRH1SLy2fFQPk23o09+9vVJj+wTH94kG91qtQ
50bZZBzV5jLN5MbrfbBRm4Y2gHDA//T+Tpbmms90wNVzOj3n/b9/6/6flw+uHK5rWEJ3Lax0uvXH
ty5/nTtNYU0cUwEX2UNwooZEiqdbLX7rWBpQo0JzjFgzRdxLOvxThQz2VrbYJjiY4Cs5Xfk6RAFL
6yb54hEudvof6s6rt3EszftfZdD37GUOwM5ekIq2ZMu2ZLt8QziUmHPmp9/fYfXudPU0enZfvDcL
NIx2yZIYDp/zhH+A/Gp6uTTvHHSBTRVhd8DL+I0vIIbl/3qzYaqLQ4Uag8ZL/PQJvER/v/xA82e4
Z5ype7mSooAvXiDt7O9r8aNtys/IqlYRrNR9JeyvapbV3VDpNw7tPySo+adSLSKSbz3eWuLfsEnK
j5HkoGhiDYdEZqKsC4DoP36tgA2uurgsvUrQf3/w9SQowcuvivg/ufnWztWWKxZTg1bl89QbwKOV
ply15fyEYUtx6ItKvwN3RDXR+vULBWENeIqeYDpi+VXp/Qug4q2QYv9Gs8fedIyHtk2Nm1mfA1u0
hNuxI37YeUiTyq4QOY4GfBIjMDxupOI6Pzt5S8MAWZ0b3H1++5FHANyXxfFvP7H6mv/4d37/LMoJ
qX6gBD//+h/H6LMGlX9t/1287b//7P/pr85Fxn9//KCfPpev/+3wVu/t+0+/rHOm+NND972eHr83
XdouxwA9Ufzl//TFv31fPuU8ld///stn0eWt+LQgKvJffntJkEwxQP/dYyQ+/7cX794z3ncs8vfP
4p/e8P29af/+i/Wrbiia7SA0Z7AbOzYfNXz/7RVZF1kjKopkkSAGfvkbNV8b/v0XXfvVMjXNcGS0
+lTgolT4TQEw+MdLKjQ/zDLZsmTe+Mt/nfjpR/j+ccv+nKepGj9vglS41LOYaRq0ChzivSOInL/b
BEfJnuK4nHoX2guSxjkSjjZWuf6qNsdV/4TAzARcFP/lapsN+K/dATNxERRG1qKztmbwospXNUB1
ugDKs9a6h758D9KjVb+CENebp8R8UEykM/dy5UHoH6uStPCC4ZTxmdOAs/dqvE8/nfE2NtZx4jXK
LpnKVfjEjPeBGSBTXMC1OZqQnqrQW7hY1k3M3Jf8VZv3cb1p7bsC5Jtsrzu6uWJusq6nAE+C205n
EomvIr4MIN47N5mPZrlKeGe1vpVUdpjvEdocaKqblqdgVkhrInuTUuq2c6B9S4eN8ZpLN9EDzHXE
x+TJNV7goaIWoqAAHeAeySQcmrVW4QxwCWNy4G36zTZuYWcN78U2OsDYuPpPA6EO9QzbzcOtU++R
So93+ls3HeAuhhvg/ivy7cIdOxhGq2L7CO3erT0L9l1xMK/ABBXQUvmdMtC9d0tokW5AG2KNxuWO
VOMJy05Ejt4BR+wDcs378lbeQU6xpR1Dyn5b4lLl0pYy8LiGti2XLkAWHZwhAxHn2HM8sBTri/Vh
pmQk3wwYE+mT75+G9jFSz7pxC9sQezpo8S30w8TTP3ANMiQ3XaNrEMXA8VwF794O6iHYoi38C6l3
M9GmXuEbolCbvtN0n6D2JQfsHfL5TvXXnbnRMg87lekmrfdAnxoVEahVKzyakPDGbs8znsov/Yoi
ufKZHRF7PDE0PvT6PSBSGk968N1umlwo2z74BePpuNENyHza89TdhN3KmOOrUzYDhvTZjybk/yoK
/nnk+ikg/s8C5fZ7IWJI838gCDryX8XAbfRRv4sx7e/DoHjLjygoGb9qGgobjkVmAXPIImz9FgbF
S6apUbYYJnKTsiVr/x0HNfNXxTDoZVJkk49YNu263+KgeAlcBG0borPJXF3538RBesc/pbuGaWmM
u2VxgKahq7SXf46DUEnD2CiLq6IAHJv35Tl7VF5bmP9Y5MIdXpnrL0DvN+ikHrAWrdxiy7hsZ906
t9N349B/tfvy1Nzl53Qv3adf8RcTzl16xvPa+hyeW9+t3ps1kjp7ktG1s8Mec4+D6dq5nff9F3o4
luriCnyTrqqH6sZ8R3n9Gu2Ko3FQ37GMRiWbVrH6TGf70NxIG3rH9/j2bPIVM+J98qw+lIdh7T/E
e21TPKKbvk5P07p6qEO3QOHojPH6TkfvYYMc6cNwwUGMV5qH+YCKwKF7bvfVo3Svfao3kDc3w7Y9
mFvA05tq66/aXbKWb+BQeuY1PhU3HOWddmvt/OfsUUK44tO+YiQNXBn7oAAaHzRIF6JQ2qzsm+rG
50tbt753NsZOvgTjfXVTOqeP7hjdZHxscIdc2I1zPz1zCQ+cwxUH7A269G50Y3qgvG7ze8ZzLo49
T/5Z3UPF8UKv8c6ZZ63BXB7kG+0QrnpP3oR39hnrlk2yRvtm1brZdvie+5sad5BXdJlvlI2zkdbM
tY7+Qw1PR7r136xdstXxG12NDyHih0TcDYYnDE5x1mSwLpNl7LrwWIGq+EArTgMbewtwyCOT3Yy3
ULNg2E1YTnr2N1z78hWD/sF0jVd2oV30UN5WW7QW4z3iLivTizkvhOS4LPE+3DP52hXb4BZdmXPz
hi320T7xDS8OopquvA73bDc2lz3ZRltzZT1quwr+1xd8Z+kluWXatbWv07Fu3f7FeQRk/6Ldtk+I
fpquEm5nDHrlncOBGq60w3d+o6zlVbntPGXTvds30w0C/CvHXGe3yr30xPrsMXzKITjvrI3iFkfe
v4o8fKQ35i2zKHmDuV60BUv7rXFROHnoT3D5MH/R7rhoWe6Zq3EXdi6IWAXZ1w2idVK2YUpAxN7Q
/Mzc7IMe9qrawuXHavt4yjxX94rHeDO76QZ7xq9NewY5YD4zngvi40A1fPNW4EHh2ms8m7xmra5h
rEEm2lZv2XG+zTct0ktugGoYH/EVs4wwuNyP0OWUexODyiQ/JN4YuBA6FPO1gwbptFdJBd/mXHES
MaDWA3bRdqN2bN3TZ7Ox8Mdc57tqpa/8Bv6Bp136h+nJuKBfAT28BFAkewiIpxi6pF7z2a1Cd7yk
a2bDu7pYA7efUBLsPcjvBiBFfGs1Nr44PynvUvOFawBEjSgFjK5pK0lyo5P8Opi7BMHbeO+rKzIw
+ZutPHVYPMjoEr4H3wp/1YD3bu4lqnu72yCaEK/xlgepc59OKx+R5nYVXWIcWVQFKWd0MrxW+h6s
8sAt57dIl9eZcFtaBej2v3TApR4jHSWHW2dtH6T1fIuFBMzi8QQQLv8YOCZzZwHnFkLNcKPd5tvo
Ieq7Bgnh2atAWZnhrabsnHmNLxAXlEENFQkt+ikzUGp6o0mooIeCf4j/6UfpRttoCPfusvCE/Gfb
36jr5Nnkb77pt5Z6zC8VRlov3Us0o/SM7uSuHNBRcYetfKxt03uzTJpvbvOchBvTfG6TjSO/NIFb
7AauUOsJCw9M4WA5v3aY9MxoMHjJfnLeYdxNTxquOLvhaXiynrknyNJ74137CNqyKQGQuvVN+5Cs
nqy9wvTQJb8sbNpeXyHyIc5DIK2Gl+ZFfsDKtN/IKlI/m9htt53k7bRulV+kk/3Y7L6cFZQVADnA
xUr0xt6toywhKfFa3XcJKdnG8IejEjzmG+2+wyLUcPM3q7t0wB6jyoIqHwtnIG/8RKYPky0XBcx9
tMIzexU9DmtsjP3Js46QBxI3PPM5r6kXQuhC8GLYkG4pKym8wT2nPKrO0fyAsulGq3jdOxhk7nns
0K/1cvNFi/C02FZmv1aqtYAOR66NJoK+IjywOgCdSM/QVbJvDn6xDDSzY/Qq56/Kfd2+KcEe7GMX
HJqr1iKzV34a9cW5N5LbDvr+QZe3K0hSLh7gHT1s79Kv18Nn1qxNWOGKhwF25eovwfzVH5W0dctS
XcGBDdf0U22P2MjwxhUAqW3CCw/dpkXWc+oT040i+UTAh1H1CSV5tmG3RPrGTLIXpCuGY47R7ZMf
exI27v0ae18y9ptuP6wo1T/sR/sO4Dy2m8eKciJ31Q9+tMf0Zjr494aXraoP8uA9X8VNLT1znR5o
5TTQpHeobRGc9bdw330grjXcdh/aadjpt4buApoYERQ8FQcbIb3XwTgpO2RRViBuXQWPGixyxi3/
w9hN3gFi8XEslUBcUr60Xhl5IH4sNJHstZVAH97HEVamq67YtcbLoHrBV4coC5Atz5JQ270hICTj
hsbATXjDImM190cQlwbdyF20erd3iEIrxca0NwM+0e1JLm7SwUN06EvGn1n/0RX6/53y/h9KZkUi
+W//VTf/U0G/ea+L73/bN+l7/tX8PqEVb/stoTV/VQ0SVtJPE0wCpTNZ64+6XrJ+NR1oFhBGqfpV
S9HJdX8r7E31V81RLF5UTQthM9Ge/y2hNRXxkm3aQsZH5qf+v0loTb7+d+1bg6YDgzpT5xhtR7Mc
W2AEflfXC9SNaWLf46FDLbsh1vLNjExcErQvUmEgIKYGjtuhZ61Z7QPaQTYEQiCXOqTmolTJNXwc
F6SB9rUxMd7P8Mqy82JjGxHlIprtwM9LCGsuwifv8VitF1fYQIduW001qLFy3Oh6F3u9LW9mE78X
CB9V933Sy4epSa4hSk3WyD5C0+soabxNs6oTzX4bSRm2lto5O/UoMw6ECx1BdoUE/DYymcxk/QUG
1h7HHgS8iWxwmFeWMZAuxSDcrfBbK7P9+0H+prAnKZOZrMSnRdOn1tTH3y2L39opf8OD6VREedv8
/Rd1Gaf8o0u+XGZatbZlI8puc0v/0C/FkFNLAQdoHtoRKUi69KDZQ4I1PFuNbwpRNb+kWkdpWwuZ
0lszUlVVftV9DSFY3TmLaxE7XNwIaJnrFPmNXKkvucOVlSLoa7GyVgb7bFUSTHzs3qaw3QQOWBOA
U5cmyw6heF8XYYtcO4k3Z4zbZ9xyVrV9X1fwTAeEGlwDoWpEGTOYQRxlKaWf6fxi+ta5r8Jr3Puo
XlgXxd6C/SfBo36ei/ZVbYOLX9mpV89JuY6kFEns/JIYpw63da+JZ5pAIyHY0RjgTowo0XLeKEYw
rJRZpjcSKpmrwUXd5L50VyOrzk6CForxVhfZKUMciKrBfkfkaB0koQMalxPR4aPSCcluYeBMW7Vd
GYBOwtF+TkqyHMmxz3XHjZ3x0BH/o+c0rIYKlDh54F4bzWHX2OQUXRe5acy50MRCoNXotkqORoem
p2+qLbS5h/nGr2AMGRw74pnfBsN+64rgWKjFfTfkJ4NrEzbSdy23zznEYXXENmRgPbIioBFDWvdk
gEUItHB9kK9e65qxF3/cSPkdOGW2dS78pi8s8mGKjTA6LU+VEmZvlR1uY2n8DBpyQzO+ypV/LkpH
98xawooG/esAErxtR6Y36cHV7Lm3jsmX5Q4uAxL+Skj4lJgNbcS6zuviBI6g95SWB9rs4Y0NH8YE
QGmKHOZLtrKb9eJqNiDtEzm4TnkhTDMutTibLiESOBOdr/ql0UBLWQE9vZK5dOI/Zk3yFiEcurIh
+lGcz66ESpsnFdHrZChHh9kv+pXRtVKSQ2dIqzGJ0HcLXyX/CSVD3Fcz+SpOQIocSPzxANc8kK99
LcOeYlgv+zL6dU1wrcpZYrrcPaUoWVso2tHe0YsNdgi3oJrV9WSMpyQDYGxwxIkERr3rhyOaEk/L
2u9VLo1WCaZxsZmAmduh8r6c3Wgkb3/9vNs0MP4QVQ1G/bKO7CBQQUf7Q5dAl6S2ibpC9Zok3lvD
yAwwyN8d6Nm4IWuXsVAPVmSekpDWlizv1AFwRjzSAYxyQUyEmoaJzzu4TQ/XYMnFmRIfIZ/mZDF3
t4wFHo1HWeU5wNJ4P4ECDy35UANXWsW9JqYsay1RUH1Vvrc6XynX9kn8FeiRPSRMFVinQn4ffTMc
/zNzwvWAfjg8LSZgTp/do0qizea2g56AxPgha8HnlNl7KHUdkgTmKrZxt0my9xyqCQDU75akXOZU
PathBRkFSM/UUnKBQ5dcaczp+/U7n1XnIlnzXDH7mTHjdEPOb+a4JGAEDEijvfgaRORRgmy+cLCk
t2lBqFfM8QvqElVkI87e7Dv3r28VqK0/uVeaRWMJBJzCXide/90OyGXDjCmiPAtK9eJwXuIytZJy
KH3wEpZ9GcJ01yEjk+otQJM421TNrOK7MB2RzjmLv3ZmbtKoJdiOpOHeQUvSqlUIm0hQoahymeFT
G4r8Hb/jd4A2a0Df70HOJe8jkGJjwtWCt7dGrfGhSap3POouqsPLwKzRgsk/RqTF3EIilhfvigGp
BJGjJ9Sq3y2TJqdiZe+tBpmytr6lJmsI2EQuFN4kKoDMC0YHpgAlosp2Z/lcQBINnM30PTa9wBD9
SXWRJUdDpHULqz8ppKyqzZkur8xR8WDkzWnW1EOBT8S6jQNqSEHrM2tg7g7nHCSo8mfYZQSsQlQo
MfySvMBBcQRTDUPHsU4K+bNuME8qwri4OeAbYG3nhhTeFGcgQx33/JgyMWiSTVhdmgB0SzpHKJEm
JQgxFkJuqB/WwJKP8WSDxojIiur4yW4OVYJ/162TMvkGa/7ur5eHRQ72T08yBCtHAShh6/Kyen63
OuROigIJtqmnWWzQeXSoDPuUDfZpnrlGZld82DBafRl+cxtg/N5X42Z56FAhotHudjhXu6aqXFIC
QJHICBjwRCoRT2Ebc7PM4oKt3tqQrYOcFO/iL7ucdvg4Ze9SyldoMmtE1bdBTD2bdOl72eqXaFIv
EeaiWm2dCgMIjRw2p1iBbywnXKxO4l6LA8Am8dKr8kFDfdW1Gh7gEVy2V2jSZh6q9TjwTS1KBBUu
Iy32KGhA2TeZ+sz7Jq9ERRfayLjLYcfJbbS3VDoGBZ5/K/DQ+2FAyBkgGCrFfIjCjx4XSjdHFSSq
pc0SBCStXE1mtwsJayYBD6Hoi9Iql7++Sc6f3SSwVQoULl2zlD8CWSckqTiTWvVis7cZQ2BPoSl3
rZKfeit/b6zivVRZZ+2kg9mNERfRWY+RCtofDVDuH4+1lr6LyCz+XpnxNQLeukGPvtpqKdtjNNgf
fi5DNCZjMVDHXeW8AQzgIYikGzl4ARrz6PgdL/JYmhmGnss9kPzkW1GNj+JeiYAfhCkPpPFY+sYp
hm9korbm58ZGXN0i4l2FOVwSx7jgrwl8VdFPrZ/PLpOsftpOVXuMzHoHGpUQJPaULtlJPa5vBAx4
zrxbLA0+Nq94cYgvNtFMMXjKc2wx8yRV3TIlZk8NPc9GQvQg1TG5GLyqINL4SIOxwPs3SXcESbXH
q6oJ0TWzC4zHkm/YUHiUELfi/jW5eRIB2ypm2qhd6Xa2fKnZ68aCcA5KBZKv2h9S27jUwVB4D1XP
Avzru64vqLmfk2qa/g6plAMd1GZs+nPk5gIGg4PIIZVscZrb4k2usrdmLk96VpwoXC414uxeLxVk
c9kBsPDaLC/Iy98ART74QN+nsDwBRj4Kz1qZrGGEOOxVVXvxoz2kzmupMqu0Itwmu/aJnAXfQhTE
toU8rYPwppDbd0RODmh0ndjnycCcx1h2Z3KZAl1DNyWNqnC7ZxQXX/M6uOpjTBZNuxSjjCABfKvb
KHMroVfE8AgtvcYsTIy3wgHaSijBh8b+zRNsS6dDYwzj8K2PZ7Zs+zTml7xMLZ+T0dmqTUnzL31o
Az1hadxrLdWQvi9w8Vnnim0vOwlwKUzv8iHZyQH9Ab0s19XUvalGcUBef71krJBeZQDxoOLRR1qb
UPtWhUELDwCAi4EEXvEkFZgnC9ssRpE6erdJcJHa4LOTXkbT2IH12emw7Xnq2bOmDn/iwswz1I85
sSxO8YPOx0PuY9CBuZLhVlawHkaRLlo5NjvSBUmn2shP5BmE+io6I2d6WDJqv6ea0HK8pMvxU8rp
8spBsZ5kzdNHTsUOtdprQNX5Vpx5ktbKrk7SzFZWkvaFfForip8Kxzwp9NdY5Z4thcy0sMOrlpFn
LnVFmRU7o7cOycROM0n80NLiSWqYfc70aSJ1J5aNWEmVyDJRoYIoXJzsMn8zR3Jku4tpYWqQfQ3E
NQGIgX1RMNhtzn3AQLoLjiDXd0g6HTCrJq1Fd8xO3gI/eVOy7IqtEsl3ipp8Er4o4pjHoHnNTGYJ
cb5tp+hTatHj0CmJnIhECp1zENLxW4QWMgmS9H2ptOcEMscEOzc0re10BRKF3yI6oqvMJLef1lEz
fUPNeQ8x9T6us6uJCR/ltwJUMX6kDqPZJkp5OVSOSctKmTVkZTXJtKn4OKQiNM5j82HGUoHisdDQ
xZKYDWrA4xAKPwq3rjaYb2mWvdWmddYlRAl5ImBhHQZ2sCmSjnn0VVHbmVw1SU8h5AcwLKR13MWQ
ybsr3JUromQy/e3XuM1eQhzalvUQzcHGKBXqZzyorGA+dXb2Noi8PrIoasSt0YbsuVKZdRshHoC1
M6Awa4FnlniQI+M20IO3nDseFYHJvMF4HLr4pa0550Hc7BZn6HRSXkVJs6w3UXqPcfE0TkhbiD8T
tdukVbAlaBHaBZCr6C1tcJBT7LOacmUM9GNy+ucQOyR7bYvehOFzW+sqfARj4o0RPu65xdWcRRHd
ls+WjN/ykAVs4uZH3yhXzW92aHsjn5BRv4rogo8QlDPq7xAqeD4h/T2Jk3Zqt4zMWw3aBSOojaQl
z4XjnAvsSmtK/iVEzFYyo1CSv2FCw3oyUZe0TBJ+NrVR654iC6oRupXos9IQTqfoYCgU2UsxmUTJ
UwvYhPvqnPH0ebMzroAU87pWMCubPsumeVb64iQVMj0g66UIEB5oXsXXwS44DRbkLHvu0Ry0z0Gu
uEEwVS76xYZXc48HPhq2oOIWKvIWsAV3sU/FKgHYRt8NxETQ8YjJ0ik2BvQhxC8t/5zyDPNgXO1J
OteQmxR8hBi7AJL0QYz0lvQkekAVZX9lV7vMnC7L6ePR7lkje5Gsob2ZAEnoWnz9WGYju7FXibtb
z+FVdIQSmU5LF907es48c3pMMhZ+qtAzyeZVUxEH0WV9K6PiBJzrZEw3OqKIjQN2WMO6AcRe09N2
qoyVWLFiWUp1frKj9Ip1gu3S3YOPBGarKfkmPoNVjEbICQnZi2jitEoYgfuVX/rKSFaKBJ+CPtAp
VNP3scRBNsHAb6X20tUwkRkSh6pqbP5Bz/jIbcXRNaLzYkfWLmSuJBWtuv4a9Yg6HgGIlZ3ad+bM
bcdIPfU0LRtXobVOWzK+WeYi2bX8CeH+OCDLsY5WmoPHL6LkK0ev89sWTwFT0JombilsQTQqWByF
iWh4eYyxuVhiR6Qkb0OnsGeU+s5Ruby49p7FmpzYI8SKaXLcFwzEJxlHSE7ypn4YQ8mAg0ix3GQV
Gojrm8Hmr3MG9c+KPccgS1yIO9TnP6cMORbK/iy3qtc7Pnu4DCO9grKF7UZSMHpzys2ydU+0BOQh
ecuyKgJElG+NAaWF5aFcYHh+91wHSeY5RgtrF/iRaPcY2hxTvtK/gEzmgo2cQlqN/+IE5J9JW6KT
aMB6INO1bGAQcAp+PgMkdvXcqSlXZRW4cMykC4DLBoepi96S5wqHNCltNmNSn6vxYVaoMYyZWjBA
LdhFDZalJRoNIhtFUnZdSdVKZKKAq0++/B53MuB7fFXcbmyTtTaPZ5FQpoxqvD5m/kG1zGPMaIwH
DnE68sZZgQPJIj1pIwoy3d0sT0fBRWfcgdOSbpIQLoVMTr4o+jOV0T4YcL6gj+vYrCIPHVBzK2Sp
SyUs6ulI5bRQBQ/cOGLQqvHUj6p2SVrl2U9Gz4FFvZlLMvaITNyIOQihnlX0OqahbfUk2+ETcH5E
RRvI6CPGKC0g7YQCoGLo06L6mkR0AamR0CDf96l8DUrlKUelXgrqDeY113Sbjp25nU36xZNUvzJu
yl3DVGPPspyYNhKHP+AFyOlBobJPkDfpK0n6RbQHJr9/krRn0XVZejaKEUee0n3xZHJWYui8lByL
0ohhOW4trmLR8u9jAUoNQQjfVosVdiVoSAA7w8QKiZIqvuTGUW0fETS9FRfJats1EgKnPvF6FOEJ
AtnXUrG0CEH2FjTQdkJ5rbPXek9aGiIvTGyi4xsYO1FmtvR0JiXbiBpSrAZp1C5RoFyi7hhM+QWR
DIxN7htyHK/EBcTNlXKlhhItZbNFTl0Zjuk4nuE8d+vBlL7M5FxxIw21eI/aZNtY6LZyx9GwxCiF
MSfeUeL3YbRRlaCNC6GcLg+FrqgY+uSuNF6KzHhJDdYemWHhzblxcrT6CRuEVdVzwZs4PSRF/bD0
LSRRrfg4nJNmc2+qEthIUBwS6niyXVFYaw5Rh9p5KU3H/tyPDA0QgKGXADYvKNLv9EYLpLOKk07R
ViwVoihjI0PBDkbfjllxO7DsUpPg27PpLM9FjCaMXg3eXz/Xmnhs/1DLmDLzAUvHug21vj8EJlkb
AtrnseqJZu2SZKbgBGw4xkvvmH7QV418F9NgcDRsoL0+HO3evAvQPLA79UeOPAyQpMz+tmzI+dUI
YSqxYRYvEZhRsInWTaIau1jktnoPFXBMrjp/pA2j4mUIdItdQwRozG/xo7F1z9ba3ejob2ID/Rfn
a4uJxx9PGCip4QBqBZ8qixbq7xorhdZj1xFiWJWJ9C+Jv/rQ2ugiWzbYTC2x3S/N/zr0zz2H3Uz6
Dtm8t7iLriK7FlurKKrmQME8aD2oT71N0i8S+4qNWVyoSUFkxsFyKK1OVAUn/CUvFe1yMQ9xIgfN
q5UKUy5QtlJsoZV2IzLRZQgkEk1jbVTd0QnIN9MMoZyYlK9HX2iY+RpHtp+NUv4MjPQgqknNEFc8
tFHhqB5TMzuFhr9O0Ese0ShLkezAKMPHi5hqjqkyYqKeg2oWZpX6MW6NexOixIpSylmKRtwvHTf+
CHSJKhQptWWqlsKP6mP1bXkRV+yM+Eklx946ySgsccTitNg0Qm+sU1AOtGYqo2cLH9n0iTF3YVAg
Rk6Ko0fm4NZJvu2C0QbFQhwztMcRMeBVVpdAxkES5CSIahSDZ5+2YjtfEvKg4+saRHIwlKMnXGAX
Qc8eUQ1Aqw7G68gwLLVaRtXu6bBchgm9U1+Krg3NOoTcmvVoQWFp1J7sdrYQeMHnXeTUDJEct9KY
hhUBS8Aqyyf4BUfEBm23g5foSVngGSAZojbYBxMDM7OBuW+rCir75UnkxqJscPBjm0A6kGEEYX8s
sg+xk4v621DBr1AmjQ6JxVLIZPAql2OboeOuxJgIhy+G9FDBH0xsctnKu2gb1SlCf9UOvVManAnj
OEXc6sLKwX6BX81yHV6qcY3NB7+NsB4V4x6o1jtRJCKP9baM0kydg5Xj9lumZwc6EJRrFMqTEz/Q
eNrRERxWcyW+QKT9IgeU8dlcZSNSeuGnL4Y6Zh/g+SqtglA6L1X6UoA6j6VR3uqdthMLwE6l2ykq
Ln7DYRZqfGXR3+HUKZ6Fxjd3YvWG8Cdc/PcuWb/7x+comX4wzfqbb9u7wBEVM/dEm1lPPDaWZXwP
Mk/txhul7M/GeLAV66zxXP6okPlTi1KOVfJK12MW46RliNVX5QmbpZP4LFGdhsQb5K28HG1kLG3R
7TEh0dd+6YPrGTxzMPalCaE7ID6JXLGlk9Ol4T0Kg0eU296YT51SSfRZuH4i7cScMdks2ahtkWwi
YIj4sqPdpSkjI1kbj2pufcYtkOo4wOV5IOWf8hbzkGorI1HhTuKSL1UShoYbPIK+RDkqvlqKuYJo
XdG/xTaR/u0orcWYWEabDH0X9lXCpIgUJbRrtwn7k0lfJBAPzVQ3r7ncAbvi3RkBaqmalgpCEmaB
K7WiA9nXxNplaSzh2BzreUPA5/JNXeRVSbjNRN9GNBeQfDvpVXvnRwpGSPFHb3049OrhzCAPkR9y
7rMv2h0PtH55ByIOYn6XUJSKazRMA0h59U1k1m1B6VYQQ6MqvFfm9JhSfQRadE0IWPmUf+Rl9oRZ
new28mMdGREPox/tltm4qKl0FgRbophGLIWTkqnf9I50SuwyULJu5xSF9Zr9lAiOvxhUN5y9xKXs
fDtcG22/Xc52rilgAvGcasMTicB33a95PDhXeW6enPwR5SgecNFQgcdzP6s4ndR2cMxbQ1iVlhtn
eRqkssYGBw0ulsNyK42QWjOO5dseHUMR6ApGDSNWPSWh4a/3r6Wl/NP2paMbDKqDOZ9NSv7HlnNX
i3/VSGflnDJehF7Tmh6bEY8a+gvzoBF9deUihzuEfJy0hl+q7bSp29gS6Y445KVlIMKeuE11Ft/7
EORGa51X9TEskquTpf9i0zX+bM/FT96GTgoXGVDKz3tuxjBDDrJJ8cKM5zxMT8pMfI0UzsBQJAaF
1acFei3HXCCqr6aTHcazQHHUlr4zRYPUXDqY/rmW5sBNu3bdIdugIn8i9qClRyP21yWYi38JbGkf
ScgiYBwB1LS7RW51X+XWzqyyg4hKy/7VohOAuj1KxqoNMTwBk5Ur9+JxkxLk6qzqPlWZ5ga2cRYh
YCnOLXE0GfA4KdP2S/W1PGaxZmGtYj84jvQ9c/jSv77r+s+0t6X4sgDt6BbQb4Uy8g+zQjRwhrlr
eNRbVb8Y9RrNlgi1NwoVMRLy/fTVyaB2mBREMTkZDXFTTNzQStoVYb9aZj8Co1EG7UYWVdakPk2m
9ISR9QVDbngNA6rYMUjYpR6QxNhUTBpM5mJLzSTGC2JORAI6p8mXmBtEHXPbZmwKsDj9rlKE9Fii
XphAqm4BRxLttAmSGJmy3ZD8/vUV0f6pHNUNUPmgkBR4SxSnYsn9Lo2bh66OLKlXPN+fUuyWtqjR
E2LV4gDRnP4WQndsS2c/mUC7oApTWuPDj36uaI0pU76jQ4hAOy2+oEbjyMfFSLdQ2Td3stgHp4jQ
YkMGmoGQQKNkuHnHZrTgBIbAgBqjP9VtfzdHgIA7kQGGKUnK4CK+l3qYRghQBvNjpkf/YjEo/9RL
ECGAM+Z4YFnJy2L53alHcm0oxeTInj3EH4pUnZmB0tjByrTTcYkkKeotRi+Gc2q6cZv24WMSsCcg
nxah6BxuAnC4f303FMGc+Dmr5piElovMEMqxaB3+fDvijk3T7lLFi/rszUmKw7LHiI66rY1e31Al
i86qACBlbKVLmrf0qUczuHeCx75sX5FSci3RZi0m86xN1SkCG9oP+kF0RESzc1bN+8I+zDbBI9do
BlVSulWRcVv/yJbT6KrgfBTk2FLNQNSRw+H++uKGi7dPNnQ982NJwpYsZgE29agR0Ild+aV0FrlT
S83hiIajCD7iH2xEhBhKt7kLiYetVaRvJlimtGCHjnT/3KJK6wlLHEey7rKBVhbk3bcxyw9jh3VB
TR0r6iKIv+9MLmhZEKPFKYl8a4lQUYTHFnNCnd7l0nJd0pguF6FGa9T18pXLPEVkYU2B+YoOt4j0
Vlb0t7mPmebQOe//k7wzW1Idydb0q9QLkCYkkNCtu0bmKZhuZEEAkhiEEAgJnr4/Z2eeyqw6XdVl
1mZtdrqi9s7YDJLLffnyNf3/UlHphknRbEf7/pQOnRuP8ftqr1WyIaZxCZU5uFvt4wQTaZSpXFHT
rtZHqlmgnWZOr81e3OCYo/D7qCersoBF7xnJzK6D9unO8Uq/lTSirpm0g1qoT/Ayw7RUpSzH13kM
JX8YZyDpVBgNghVWvDY2phmQAg2a8BYBMkudT0xVp+SvhG9A5CqjQTpRhXjhEcQkuFbngxFfD20w
WQk+wAOu37IB7xGVXx+hSVTi4Wwki1dy76lw/ulEHOV+GsTa5ZDp1VQHxau2sa7irC3t7GfnG/1O
7blK93wsnJdx2lO1+ytYXSl238imoPdxYaKASSR4K9BwyoZ2/IaCn+r8j22rzpNbFNEGu6KFXQzv
2Jvo1seBvbz1DR0H6VSnfKOmqha7vc4UJIbP5PcyOAt/AN45HA76C1ON9m/S0UCV/nkXKpBkUzfM
FqjM5j/E6IiUnlstguJS6cHjsf3Lqef2ykpXzolyA1TuBZ6tdqPqtkmS6A2T3435Ocn6r/NpnCAn
dZZRI5QBOT4eysf3jaLzNoHnWkXv1Za6NUn/wdBaqMSRSlqocLLaKyoxpZzknGZsb6HSoSrH1GoC
u6GfvayhOQC6MEmiQvtc6OGej/leSU5Fnqp8z1Tg1jSSg0qcqhF07vqcik6lTj/7NmOjsrfV5Q6/
/G4z2ZYF3V0TU2epVd1iQps7J3qenFdC1PoOKa0LVPcb0g+yXKSHIqjQhU2Bev4A702JWpvkuKpZ
fBLI+fwSv0YQhK9fabFpEQOQea0iA9lGSfGlRYFejBPbfN27H9dZ+SpReiI9ZDU+gp5/fGAMkhOV
DXZ0g50TxfFZecgLoebKZzYpagEhasdZ7IkAY76rPIHy99UW7xiAtdCdrzMlVi9o1lWtYHU9bpRy
iiHKbVN3+VFSatXKjEBoagGBHdxu5bxppsH5fZ48rZfuKm+pgQB+JALEboBQz5rl08FvmGtV/mtW
P67lRyW+0pw6qxOYTfu8sfIK2+g4O92VxlJJOLD23Wd2SumDRK5VmbfJaXiCS+5edIZHtqoypj/K
+EJG02jRgkaZUETO8FxOYXwmLD8jXUemhcyE8pH1y/G7AxBF+co2Sa1PKrGpUolWcp6x8WAuJ2Wh
XC/18HoHHEBBOJRHiawnZ7Qq8jW11qhloMWU22514g1Vz7zVg+Rv1LBRjb+S0TeiK2yMLKaY9FFK
NXfHhkpIoNaYJ3XsfMqOm6/mKL2S8vy9JpIH/6QXlCN5PDb2zWebEO9NRDeVD0Qu1J54atG0sGfK
bFWDez9In2UoVZglegSFFx3SM2qLGJQkmrBWQWL6k9NPV6riAUhas/zVL1rx7FMwfLpfAMwSXQUi
yyOd1XMBXIQPuvfLxdUJHdzic2OqBl09rK+igCj62l63OtoGrmsSLIoyrp2Sbru2pirKoNE59aL9
/N0Isjpg76LGz68YSDu2hA1j/bl/tpXIq3ltn90mVRbex+uiIqxfx2wAWtdSav0ps4b8cvBoNfxf
GUPyKSrfcuqcJ63i6ab0YSQRj9GObaW1ZZvy1nen0bvR30gFWz4S1SSZ/sbzUIlZlcF6qFPvk7l8
0HUIAqMwpxvfJw2snGRVHRGVRkkQ6uaq4uSPT2caj0mH8BO0n8ohYkVUmkh9XsuxCbDo35y31XFe
ROCgVUHokaiYTi/ITzL0cyAoYVbpRfDuQZZF7ieYVhHhIsOam/lGRSU+Pnv8OG7UUZup2PwrpZ8o
9D3QQ8GLCs4Jh1btnHs2a11gkXu+QYTTXujyGDULUqUPyoW5qPLb1IWPBTcFxZmiq9XZpTLXZp09
qIoHQKF0hZq4SInwx9P8hCBKQ+8aOt/6VHHXer4yb7NOa0cU6Tu7nrz4afd27fYN0JNK0mVvI3ha
tqNf6CbYVJX01fG5hTiN46FFbQR7u87Mec4Fry82ILSs0jQJlCEbgM4ZZZrRvqcCmk0UQz7sKJOP
ChWrYhFHK2HvdCaXT0W4StFCT76rQa7kXFKd7HeMIzWXJ3YfTFTzZqMTfKzP/9vwj/9xiOemhpK2
7H8JFZmX2fa/Q4r8/bu/8CJtUM66CZuDAZuOroN1/gMuwjvwQ+jcSKGO22BA/gstogMy6WBrwOiE
wQEymbd+R4uotwz4HzTNhK4F5IH+n6BFOG/+GkKwAGeb8FRQYgZfkQHthMKT/MnpubdoonKMypbT
azo0vRLefOWJgTPabO5iSoJJ1M7Lv7k7Q1jwFVRyYjnNsSEaHqhZSf95PkEtK9BVaqMXN6zHVJib
IPPJ2ojaazsHKFLkSy4qt3Lnpr9atZ3KNX0aLASU5jiWYwCyhinBW7QdQLPz3Ck8zAZnB6JQXMQD
BG3tlQGtjx2g1YJaWdCpi9VNzN8OyEWx5TQRdNAVsTNZTCzG743wjF2Iy8TkKGdfvZLLbE5icajd
7lDoYjEcvsTKEpoka+xwJcpPZUsORjqECpbYPECsNp2msLls6Q5K7my6dMsRdnCWXG3RFhNYJUTP
dlavQBNH37mLzWTFryentxrYPAyXGVBWK+ej0b4pftaMVtTCn4ZheBPbTre9Mlbm5P0DIDlfgcYN
YwlujpZ24iUCsrJiNZiHG0tMZs5kNXBeQg7F7CJWC8JqjDSRq5UtnBFMmmLFBDmjniabvOVBzCQ2
o3G4scWI5YOwgp/N1oOKVn12QIEtL2jSZsVghxVjzW2ILdfQ5SAFil663oqqUTFHhQu+vtri9vAN
LxZTW3DV2ruI0Xaw8kaj3mhO9Qc/wcgL5xuWZHMVgxG0EyIDsj3C1BDA3kVMX5QzdfLiQtKKAlhD
2PNm2OglfW3CeH8039wUgLXvgCtGWlO8RnlAQBRyndY4or/uOgfuHDx6ERdNgX9DtQ+k/Sp4/HDz
Dq+ilL1V78aoEzmPxX76FvOt5mouoYK3rNynd+u15+7Q7YgltqDUJONyry6GNtzJoPGkTqkZoJXS
bdROBPLdEN+7Ui7AM0PL/iTFum6F2o4uOjnSTkw3IPUsYv/uabtOSMNQSeUVC6vmxhZz/+fpGv5b
PNzce/s3B3SuOEl3T1W483Z07n6T4x8Cz6BsmcE7KzWm4kUMxwQRRSa7w+X8JkOOD5kPK68VFkHq
n3wz7IxtFzccpDs8H33T0db03cy8Kxjz2CUi7lHmJ9RV04HtNlxb2u5cvTD3w4u8+OC7gyhM+Pz+
KolKOXNilWJ6RHwRCv8S2rLt0hNH6qPGIvL0cTow16ptFqnaL7wFrFExN2UYCwHQX9xlmIuOkFiB
4oGuAA8/nT7E/uhQcSD2sRs5fPQtWCBLDFapmIYj/ylQHGz0BdEt6Wy2c9yZmp9YqCEyVtAmInH2
d2f5FGFLckuWmSiHTOUPqGBEcaBEbjBCINlUfkMu+6nYqCnBfXCnpvwxGdCPP2a+51NaJjk35v/m
j3oDxHo6pWpJDFBuDTJDMXj36YlBrSHqleM9NUrq5tM9/wCrTrG96Dg/PycZu2NA52IKDEKMM7G8
MlOPniUjVoOma3xprGb/16PXYvoU/jcpOUn3Ttlf/kyVvGSfb075irjIZSy/mrIQ4/iz7zvcePgQ
kejfgRW3XUCyJ5n6a/Jb8juVUXiD7IDMWwCH6HF7ebp1Rg0PEgRMWDINoxWgYsGc1GLE/yvHLbhY
IYZPBkwlO4T34tlLZvVSd5nPLX230eTMAXt6NWL2iGHLyjHF+PR1HRC0HaUBzghaQe1mNALZE2ZX
LQ9LQ1tzlvoiIx8VReRGIr5nsbf8JSUXApog2ezSFMPNxBc08GLPn2Uh/FTOxxBVMxG6WA6Z4g5y
lDIz64ZzOPRfniHXyyX1L0pbqilUa4BwyKbEoBaxvHi5uHoaIN9cVtJyunDvyLXb36OdoC4QYnbo
7SS7PBLLjBFtm7y8fMs++GbRAGJNJz8U90POTN74odSRXYfnLX/WfX/Po41dNVK3kEe5kL2ZFMQd
h0tffMcyGC+X3UTUbkt8c3mxBjTFA76l4SYu2Nyz3N3dXa/wnE1vl3OnUuyoMvUScehRo8cLJ9Su
JjmJrhxNRxbAALCt+y1/8Vq83FY3GqAS/bbDYScPizNlCrIKZrlYD79eYjf8IawD7vi7ezj0lFYu
OZ4ssdtVYhZMKmepeYU0ODhvrtMI1aOmzNQO6gCxnk2IooqzT1mnc2a4X/lX5mduE3D6xnANN0Xa
O+ILDL5Dt3Z+INKRfPmNEPKwD1m7HG250ITsi+Gw13X7Yu+6gVwOH/KbE9H4PNOs8oxu1+jGwL2P
8vAtn3CnsMRHEYBt80DXe8vKGQYV796DDgv1VfZgVZJqkIsJPWiYocI5QNLtgGFhYxzQFJboDQ6Z
nBx6i0lv0PNWm82k2xWunAS53I1OYrBj7icRT7xaLSIO0IMuDt3umVq3GAsllqXpQjLwRXXhj0Yd
IzUC4rg/Ec2FJGGSdZ/s5HxU9Gz/PLiOCv/43ZD3QTsA6URHrbdf+/BMvRDa/s27jN7ru3s56IPj
pt5Xo9P6tXqtgfK0N61VPUhHOmmUo7tblAxnV7JIkcyxm4JXEHGIgZWCymlTTKx97ReD2u/AM8LU
6mKYiy+T3bsn0MyPkvO3SykAj/CWYNaFjKWpJO8bIwz52bGyuYNhMDyxeLlL2FR8BQtKAHg5cDK5
rETvUIpB7Dz8l1OJ7rLfd9/i5yn63Yn0p2531k9EL3DW0nV9dkhfjrvDwOkxbtTzbgKyErGtBIQi
IUKGTcWy5Y7adzc3dzZPx0IPM/XKGKTeSVxddo0aW4/VCnb/OhJuaM2/hsJ/WapwFGISd0yM39Y/
hMKjzvmclO0Y+1EbUGF7mjbj3qsxPJuLa7K0ckyTI5wLtveel+6ZswSLyIGbpa9v2g95pCzL6Uze
vU54rUAgBSDzOZoLtr9SASBohRf5NdKKsYKoP9CGa3VwJ8510AwKdnvvuas9bNWuISr32s1/6lHu
cY4s+D2IPGrpReU9Jboehoqvy9m1etBw2zeX9teezjkEu6H7DNMgn49qT50a6bQFyDlQNkHpbpVR
o1Qs9Cq9cnocGyu9+/Kf/cxLHAgQw9ph9v3KhVHFo6uIox1qR3Gl9DYF22QQi9W85jSAvwBTm8MA
NcpZtk8FFtlAHfGj/WjrjTYhlUJo8/lcmVDQR6CUMOZGG8/rDbzBYDAKR4Or8NRfA05bNI375oY9
j/OTJb9AuJLwNKPRdrQx+SomDHYiFuZd+EKMBt5N8F4svHCkjJsbn55vvdWF8/Yqti93tBmN5qs5
57E390fch5t6U/7iYAzD6XbLMXYVDufSfRCONu9gvpl7qPJG7w6/W0CnEtfuR98ZMik7zIZyT0p+
Njp2YeZhIfqR1xLtCYHvRUqNjyZzDrOQA4yf/XI84pZTbhIOBvgLIbZs6M1D8SNc7I++GHl9nt5b
Od4oDNVhNOW/bogpj+GjPoiN+TFURgbG9qO/WA1WK8Qf00QfPDEq2kKjMaEsJ81NFLxDbEIPIXEg
wcGaoc/Yupo2HRaFIIRY1OOZc7kIHUNsO9huaGnzDROdidVygW0TeCL7KpKz2eHm1eNq4nF6U/AW
GvxNRFHegka/sYskwcDzIJmk5HEgxegs4Rb3E/H9El9rTpBuKu2FeScoIYJFKSY4ZQfgtsL9Grpd
dzrsXtHghjhPbyHhJJlArnGI2OgGh//DyUJ69crXJjcImIp83VkU61PvPbc8/cuUzX4aoJS9u6yG
beaZNjmwHYUjKH7mlc+Me2cvTLsh7aHZZEdvNK0DjEnMhwRpxaY6ejX2BAdyzaxGjt9wi+0TQ0TS
ccNTW3CvzOeWYxi+HqpXsbsb343vh/ixoINquz8JZTohK81Hw/10TnMZOUJ4V6ORtw0xA3FNGqwP
fTT5s9lQEYT034W3YTKn+Gdz5fhiCbEJcCJ7HqfrCLojgUyGW28wwoJuigF7YIHzttlO/flNctnB
fNu7iB2umoerFbKn2Gh4Udx6zmy4C4SW58Oq9Kdij4uE89d9fZ3cu5wziKfDIDfsnsGdTYsUpkIZ
D8FqM+BQY6son2uqnmk64t6e53EU9pRQYlPjcY6mXFUZPtNEbtnlW9zclbdaeWz2cD4V3cAdh543
325GC0c5ZvPRfLNg0w/YgbyOm8APasLDqN8aDp4zoCWuq+R7itXjD3kqj8m7SVbGH80hHXPUVKZs
ZWU+b1rSwHnwwnA/8DwHNxqHkiHdeGy18euA2yRsGU/5wnexneJsTEOfNQq3G76G3mGLracICQhp
YThz/k1fZhYIpREyN7j/atk4Fvs8KSpTbGAa5PoMbZ6sDYjQEm/cWdsuLWnkMuWz6j3cW4mHvK3g
bWKTqgum/CHZAVMVMurtn5yyyq28DR5h6fZesqHWHD9INntXpcRrfIMfiNASJ/GOq+IkcyrXakn/
9C0UXvI6gPCZbq5V6dzxgjfphhbW1KGmm7sJK4ykbQ9ld81leSNz7Vzaw5iPQHRJxYuOHj1KEvmX
L8zyaGfuqnHjG1XBgZTKepoH5qz0StxSYGO5bE/KFfXf06LXnsKlIVbhdr5l2dTqqaf1+7GMMN3W
fohEzJXqHRNp+Im746WfifW3r/zMH5fzPxddV0x9Zj7kM/7Y7+eiz06YTqfL5fJn7ff7Pr9j0CuP
bBrux/7RUZ8Nx1Mf52rc/+EX/BQPewGzoYFrKbjGzxgBUc7VlOGo3cr+9Wfu8I2h4QsuNp2zwCh3
S4ZM7Z7FtCQCtvSHcoa/6+PuzvehcgT5Zn/Y5394ZU1MHl8yxLUIfT/0Q+UmuX6KePLCdNp3fX89
xP73+1353V93+3MGMO77/r7vMi/u8ms2c/vLtdvtT8W6z6/DdXe8BmImmA5eaUifSREc/Ji47pR7
4LAlLhYpcRj5jb07RU767jDoOUN+Ocj+cIjB1O9PM9E9uEPcj/XXmbMjEy4mqeNM1nxALpdusF67
313Z/+4IX/Dr8MuVQz6DPh67viu4P12MxsPWqjFZLvs4bMM+Po8/FEN3/S2XvtsfQ6/kum933e+6
w7UQQxlAh8C0fL3dZd8fu4DmhOgP3zfIu+RpTICD+elw6e/hsHZxUfg/f62PjJ1X5BifWn1niedC
j3dh/mTs8jFu25sp8cu+Mn9wM7mm+pqSK7LXgk8Po590XAyXtWvyoO5aBQAwlqb4TeMbLquL99Bd
c0WPt9bdyuNbS/Qz649vAjudHPN6n/utff7JsppOFlgS3xrspMD58pX128+E4Otu31eWKmfAD6J7
kWxZ9rzrD3/2PAJhEvEDRRnS0cI7pO4OY610EJg9wQfiBOwjbt//6mbygIHamwSToXqib9wPhgEC
nak8i/Eaec6JCeFpfrO44589dwuVDTYnpMPO/5m2WLohaWfpPlxWMmM+vrs4sUxD6d2cWi7Hlace
bQpUBstRCy0eCL/1p4FiUjx3NYcFyE+0UOItx+Nx20VLubPu5MvlQZjxNdc3JP9i23UZL3akjRnS
xxVdfykltXTx5GezoOuOl0LgKa+R/fFYads3e+3k3vxlHwlNva47i+QE3jrBZPZVYIo5TbwfV34h
qz5bUJmdrnoTT7cpwuERA8HtjsNwNA+niI3LCrg/U46AWIyYiqnH5nLHU8Rk3UTYGfG6YApYAiYR
aftibv3u+mt4crrI5my59vq6QO8s1Qcj3K9CXvFi+DaLz/zj+i/PvSmbPVx+r5lHf+kuL3K/P0lL
9n+gWpANNx64GD6OdNnD669+Fxtmvda9iPtFovt1dZq4Rgg6trtXhblN/Y2nXyQse9rbM9tuvEYj
MreIW4lJw8hz8b1+CJf/Dr+BNztvv7GYsnwsPhIbCWYa2JBk4MRpOFN93+fM879iHuq7S5ZHqMVD
QK6SiIsKhEw5hplRGNoDJcIniYrkGr6/7A5fvWCWerH8bssusNAg+/i4XYNoQX0XcB0Y8EUuyhTy
f0ovuxVl+RDuI+WH5iChD82wTWQkFyRoa1HOH9MO3uDbBe6NJPAI9bchv9FnRP/4gaJXuFRw0I0j
FeOIh1FzYzBDX/cxHdJFOep41MrOcYf7jUMSkLOfZ4usl/eyHsWpMB/S7OWzj958+qvhNPACEyKR
lNQKfO+DHrxUXPLIHPLTYEu/HIZBFRcfULryOoqdQA3P8jssFQFDdmAfOee5Jy/RjWX3e62uAWyd
l/DAJF77gryAJZwdB+kIXoNNi0sVXSvtlqNs0hc/HZ722y8QVt9H1ahoTenMJk7P4ZJPtGT3MGkN
CK8oEj2C/ZMEpX04OYlYQUMje2fib0dp94lYKw/F22LL4BpxTwvHFft2QgbCECsorfFcJZbxwSJ0
QqdsIdfoQRXWyMJoQr8foXWfRC5XV7cSD2/z9ghgVsr3LRySIh25W9CfNJ5dcieFLkI8vo5dWoyL
xE2IAh5o77rJ/Ybj8s/FcDxEMT0cp+G8gh4wlJd4fhX+fXSE9A2kkkYpve0VX4WpRrK/4KH6GkGS
7q3w6V1WxOGzdKjZp3bei70DfR0dFUFg4So+GVxHYOBmVGa5+QQSGu54OLtHX302cWOvOSbaMgi0
gFumo2Jw5cupc58VG40NlyM86Bq17gWC38cE9Ag+GeE1WN2I4lTE3dSswALBH+Vm0ktaFh61TDKw
wl1wSHln1iCytlscgi8UwiR32iw6c4Fa4t6kg1bwzvT56dGED1eD0ikEaUZYfMgd+DHCe1CR0DnM
YDbsgb/z9eAxeFHhKuwQ9kV0xJHflBRhHjkQ1OD5qdjrMzgNEq8x7YwJdo6wv04nWEtbBAIqaHgh
EQxvg/bouYJD15APzw5nBALUxHCzigRX8JDdF3EPSv6Cx7QYPoYq9LIoXW2Rz48GUkYvYCU3L5ng
gi2oXuaRyL3AVtvbrXpgOUWXDY8BDycZgW/loqHSLYH3Q3gKw7whNtjpowaCiOgfeojWQOs62tSa
OzMyHn5Hriox2dEO1lXxI5UEg11Q7J7OYsHdxT04EGw0RNnNnVtA/LVrfsGtSuFyJPED+ySrOmwz
Zo+RF4j3lZwV06kuNtv1drsDFwMFJw6kt8SuR/4N6R0s2mHiTw62w75UH465CSusYntAYBnEr8Gw
4C5dKQfvNY1AtKNsrmE2dKxRFj76pP6SsLmDyKJNMZ1z2cZLu3/s48LSnj5btWfx8pbI0wuaCvjd
mKH7N60W2vPLojWAocIOtKk9f66eV3zOaKAXoj1r4X9iBD/kM6bTES1PwaQ4ORmCI1wfPTuACtEr
PLYWKcKylzqExfrQgPbOfkAi0YmQDmRRNhwmC8E0xm3n4TEhQeI/vJYPZaWv+/GwREdagM5eYSP+
OTfC/zyP/n+WJP/v+cVVwv7nT40Zfk/gK/rC/2edEQjPmbAL/imI909sin2Ya5Lv8595FJv/9bVf
2fGOBpuiyorbxPs+vIh/ZMct+zea/ZLfhgYEtm+rSZ3y71yKhvYbrBmtFnlzRXVomFTj/UEOrv3W
tixaISk0MNV6Wvs/y47/NTne0Jsk30FsNlXZ+J+T4orb7nm7NXxqAW/SuOfksjunLgVaYZZXqNk6
WVd3tNixLVqv5pqaYuKjjSkcr3248cLHHUMkPf5EdOKVpXFdN4lV3i/1umh0UtmBSqo1M56gkY7l
RKcgXjybl0N0ec8b+muVvCsg48dMPu2389butA595KaMgY3Ku5EAKI1DGDbEtTgmnv2wh2V1JzAG
v+g5z2jxamXE6l94jMmTLrqF2X/nVHs1y5wK84PNiONr2ocNYQNEPMhbCc5xc67fIYk0mtFJmh0t
MB8EU47PaVY8p3GzWCV386d+tNYvLd2XdtJ76bi1cLQtj893UEL/XD462/OtUQu6HGGA1BbNx63R
sXPGOQYClpN5ujGKOzzV9ydRwYtFH1KrmF7PTfifKzo8tIv93aim+evWvVvnU7eKKbHSa8X5eqPI
8mU/iYclDxRTZtGwLDE92rQONTD8onNp4t6n8S5NE4LTeUpEuoFl/H43nOgG8RUktDRTvnTbZwgr
niY1TRTvgiod0uW+GZonw6epcwJPz1sCI1wXURtSdb0J11cxzFJaTNyyE0dsB0bi14seuVfzEcQv
gMu19phb7wd5D1t/QvcaXyGmtN53Py1T1VbvkULfffK156V0Xnb5HL3jor2rO0CDj8ZPUt86gW63
CCPGFjRC9Ni0o8hw0ifpuVwb2/eiIXP9kRJmjwvZed0y96jmhv62t6BFOVgCMsCkVPDqPo8v+xdV
1n9U/vM/U22hMP73JLCz7yz+b3QW3/mls9BMLa3dbkEGCA3sh6/1j8Yund8grQL7Sgc6XfVoQW38
obOav6HMqNqhtEgzQBKhaf7QWc3fwAmbNlStGrkNpen+IKgd/wIo/avGLlT0oJv+DmT6u876ByhL
FcUtgNxp5MfFSQ+e8ePmPwraUAPKpfTjeGvDl5yc/VPVIZNc1EB94rTweYgSuT2f+8fn+QhLYWPx
6NDT6mQmG7oWb3Ldus4BVB6XVwgXZWq3yR40oguEn++HW2stSxTAUEBlQXV9bJxtgHrJ6+rf2Dse
xI75ENLGixNH96jbbNfGwdCuF/mqI/og3046xSWFWW1f1YOWxPRnhpGyo7n26Z34Bc0tJWQwdvdm
VWAMjs9hcm7dnEfnbE87l1YHSpvrMXNMGFoVxRGRSOty7dfW1VzcUr2k0/mrCGqrtgMAPLaX2xfq
77J3Hdp0IxUadYfob/sxuyYtBWW9vRapXWOWpMlrbxl26dmFhcfUySoJ0NSUFiX34GrtS1AVcQOi
rhtKnsODSmSNXgTH1/UA357/bMEN/9KI/4Mm8U6vhgX9dknlRfK4wFbWzGqR394RNH+pKjyJp+dW
GzfByAZAkWwqYm/NS1DG1Tlo6AXIXPoG0zM8v2zOx9iadrLo5ZvX6j3IDFtzarsNYjC9V97Juja8
Tud5h4cpDTJTX3XqE+0h74CF2q1SNTeg0NCOWmfvBc1m99woap3WtK/EK2tr1azqeXI7+p36hRt5
pQz7aOI4PS5v2S5iSFNaLfCmxnnActZh/sJVy7TTIGrmOCTXQdmK3l6rvBAXTttQDhcXqnLeZ8wq
mjnLdvv8ml3SquiXjwwwbsHx0oDlgoc725u78aAsOi9JHMPcIlrva4vaBi1fPK0qnz2fl6eTxKXV
u506JjkKg6YazTdYoDM9m51jnRaLsryXvvWu7m6rYV4C+6Kfl//fm3C6hg76V2oQ6uO/jdN9Uez/
Bh/23wYpNM3n618aZH2u8UstNtomeqxF+01DB6mk1N8ftpx6q6WRtf2l+XQ00+9qsWX91qRvJ4WO
VvOXMv0vtdgyUaaa1YI5SYPEUzP/o0JHTMq/qEVYTHSMQo0O2WjZJk259L+adK1GaSRp9oSC90pX
K/1aDa0qXXJf+NWARacPOOuNt0LxkCq9JlCxJuXg8gJKnz9TEzWlUd5T36AIvSPp5rlnNl/zdwOO
oEb+ANJf8aFSu7mtrAMJZ3rpvVN9+G7eibtcz5uLQjBfoeCr64qad8OJa9gHnxwlkFwfd+VRDyu7
tegkIPoNdGqpU0MeGamAe21kJ++F3STIdW29Zs2Xc4yhEVINlmFKi7ePPPftRLPd9nt31iCGMVs0
rnka1pa77y8nm2ja+zyMjnUGey2hrrYOTcIpbQAaKylDb06YmqHRAuxTX51I3xWQz4JbvQ6OURQ7
93YKxAIuturV+amN++ycva+QQxka2v8UgW9+v4Pj+TQoanSCqUeweFiPcQqT3aXcXTtwIZbvQetU
GCRGb6szisyuwwZsvxlsDo/SuIvqGHVfT8trJo3avTxOW7pN7yIrnrSjeH+JjNitTvRmSCFdoTbb
5EPvsj5YRvhs7zuRJqlgzaHci7/sxqjODZg8OyTaO9dNRR/byiJSEjcO90e6U8RjNwMeGBPqjM7j
jHXNI4PXIjBZ6bBgZy795nSpwD7O80xV6A18QKNFuXZddcjdWqWTN9v9umU5UQ025gqL2AU0k/4g
TheZ4Oye5wucHvEWv2LSedLM/AKW7WTW4nVJttXbCt+dI+0KIgNiT/qEps1LW1TQKUR01n1fXDCe
rvF4RNAQnMcN+71EqdkSSj+yWzmZJEhrynKiYH/gAF0aHd/l8cXTRxVNOC73avgs30xIftnn9QOB
uT2u4fWJ0wt/tNfITol4dyoYY+iRkGRupcEBrZ1OiVMkdCCogIs0z5S9GNd0+4iSxAVpWuPXnHP3
bUwwBTjxE5tGa/fbJrkCwkTPM/MtuAnf+7YFqFsDtZU2G0YXSfwyHtnucU7B93UaxTAyn2HraDy8
rDZ0CYhIN5/dc/QaPO6nq2Pdi5ZzSszafb0vuCs1TLuX46wJb/HrfefzGUMt02LcNnhLL2x6KDzB
z9/K2snoNhS9mOPsZtzdfnxqpLJ4nafgnSd3s0UlSC9rRd1zfNrq+tmN65afqGbTde7RNYOQ1Dmf
gWjyaAs5sZN4XGh5B+o42qhVqlXbu9HNa7RCnIOi2BtHO2wiB61mtnnnkHVmbZqa6VEX6CUgJeJu
x2JsKTTz7VQt6hdJ8tvp3+C+/+qWoss6NrZkC9egDcPxP2F0zUy7tjgRY79zRiisa9t/Hc2gnZ5w
fMBm/Ent/25h/pnrvqnqav5uUP5+N0rNP+2x0J9qNH9yhp9ls9mAYjH2rc71ITR7rEj0DKa1dTOH
ZfrzrugPrZ1GR+s6SU/31b+5vVLM/3R729JM+ECB5bf/QXFnl6Zxvbb12Af7vM0Ki+DWox/VbQlU
/IVK+KzF5S7tiIYeGVQPb8v710PA1P+nEUCNix3JuaF19H9A2cM91rrc2k1aWj/pxqH/L/LObLlt
ZEvXr9IvgDpIzLglwVkDqYGWdYOwLBvzlJjx9OeDylUla1ulrh3RJ7r7XFSFTZkCCWSuXMM/ZBfI
3OyqijSWVG8W5/v7yzk/A51ebvhsx8r1NLhH/yJFkOtqLTvi30afOFRCO9vI5JoMkFZy38QLNZeo
IU47I6mQEzf7s12LU45BTaWF+9Z5HGtMFpv8UJzbimaDYz5m7aGKu7OD2U2rJVu9rK4UxUDqMyUU
pY1nj+XqRTkgb/VTPkKumtACroz4qRYRluKPxRQ8mTZifkKN+iXGliuMOR+HFPG7UhcXY1XIZTS7
7JbZ/UxFRh0CjdGw/1Lp7t0LyxZnU5ChPMIVRBlzGdHLyDREHbCMqORDXDt0OSa93pStOEGE8qRM
Lw0xLFJXYkAVzDCYcTprFbqDjnZORueOSOM25t2IOBBAGedKMx3kxRN7V5OKKhxhacvkidCOeFz6
Oy/7H5XGv+7VvW7V/SdNU/8H2af86N/9beJ4/KKkkfI1jL6Qwre/qKR595+VtKVhU4I8FgIWDjT3
PzJGamw6hQ49PP4/63S/qqR1HAXNWVNLtwiEYs4m/6iktd9MCIgvclu/txP/WSX9877/q5J+E/Bc
bSzjMkfXVaCwfNVHoY4Kaq7tE5pDt5BSHdIjVPAubdUO4l3RalhgTAirxmrcn2xEefZSHYKzaRTm
ntTrIe7rx6Gt6itoicrBzLM7S2KbJLpsk/Y9gKuQbrjmlzToHPAeWtjk+zBM7ZuQs44zrhisW6PL
8XWadJFDxYOX6nUjzkK9HL+hf+h7mlXfVXn66ActuFo20qJGhmcdOlgWGNmYLOLSYTAtRrlMTLsj
I4ovc62vPVHX8SXkpeIy98NxW5RIEZeqy1Qo6dVvYxjVW7NW+q9mlPsIcvX5Kcw0U12QWlmPAVn7
Pkgme1VWduVlivMsWgVjNifLbEZnespkqVe6s9Iz3jScLLkqFFseSlSkvmYqPlfwaT9JbGLu3Iw0
L3WLYiuNslhltjNcKIi4b/Mg0k9VMeqr2tLQ1EkTjD5FDgvJHnXanip/TPwATiWraWnZuXtrSWfq
8UirJsSJa+ytDDe4kraNlVwkw5Pel+3XWlcgB8f0pJFuclSge6rs91VXFPsiU62VCS99g+19E3uo
cGT70nQH1M6t/OimWbEu7VaQHyQNAG8rwctNFvml0VjatmQVXFmOxN856kiOFN++seDvXY+ESxRE
fP/elZa1k4XZLsOwAruZZWjilEVy5Q6VjnuMgYCznUXLWJai8foiDC/b0gUoH3eMoCwFTpTmotZs
aoiwOBMef2o1oWAsEA8Jpqn81s3CQzb+28vadcYzVPB8r+u6hkCmLC+HIsCKgF+7aAqNLjOZ7CmS
dbFq7BjV8EYPtjgolJ4/1t/MzE+uWiPMl3ao9f8Gv/B/Z4ORcPV+ZX34Qp4aJb+IjLztR2Skk+gg
wwVt3xBz7UuQ+2Ee7eArDe0aoRIH64sXwdM/eozab3QdZ88nRiou4xEypT8io/htbjEySuGNBhrr
/8g8WmjvRcb59VepIFLcdl/UIz3GtL+sLbBwqlITTbr0KenSTaBZtL9wNO1aTnhc7ahXWivbC0Zq
oRNib9k14R6XG4GsihZ5uZMAhTAFfskp1VWfaYchJWLxh5Ve5w+W3t5KvPlsITdQ/u8GTWaXwonD
pZ1c90o+rlDJR1NxXOrOjWbCj7V8KiQbXLBR3ydx/rVCTShw0RIdwhgHN1O7skR90UAPXmSORCk1
Q0lMhtU6QAg/bhlgTK6G60pgxZ46ke+4o7MM03TlNlW8qIP6myLLGzftN34D2KpMKjpX0aHvm09I
/lxThWyr8BlVzqWSo7aLe87t5MMEix/88HtbZ5spdx760IQENkSfInFd6Sbiw233xfQbRrjFvTS0
ZzPGqZU88STUaTU26GcWdXyXZI52icO9uoc0fz0GUlnhq4HCdl4aC2fEtg/d8F3UFKhdav05K82r
ydb7vWWZ5YM9Yuc9ZHG3aTIpHzsUTDtcP7ykkdJGEr9gYgV5NV/6gWXETLu0VezLcKPZlSHot9UY
ZPSCAb1F15N7eJclPTINsbGOqr46tFNRfBv9qLzPFC26t4qJ07NQL9I+tb2mb4vNy475RwnY/7LQ
4dqMM02aZu9HDq9Inov/+D//cfcl+VaHUfbldQz58/2/hxChz3seFxwci6gX5/7ZjxDy8hPLoLgw
cFf+ObmyCSFQgl1k0LTZGZnhwh8hhB/pfESHxGxmK9M9/Cdjip+rOlQrDdOA8W866qx5rL7UQK8i
iaa6mGmZaXEKsu+xcT+oqL0ktWfb9nJI8xUaskuMv5c2LeQQ2EeO6cqrO/ersnYmNv9VV/7rJ3hD
Jwn9JtFdySeoaDqn7PU6D7zCib3+ctyZEtu76hS1j8xU5q79wlWe/98u4f9cpTHvqK//vbADjLps
5ievHte/QAduwygpmi/5D4b962X+57t/LHP6xERkQSEAJGA+K/9c5vzEdOZBHaQhw3lZy3+0nXUQ
BC46zkII5LXg5/+5zA39N1tl9XFSosrNu+1/ssxZ1T+vMpdSBcUgFYk5U+fc1t+cmPRDU9KtaLof
y+ra1b4Zo7bHnOsUS/E1VtRPvQ0J3NQPwgnWtqsfLO4dAhHjpzot+MfjrRaHm4KQ3urmpcjobMW1
dtEpl9EU3vhTtw4auJB5vzHT6JwUk7V0ZgUZEeJJ7Md4X8TDqitad1kXwa51x9tRJie3z88qWjFu
knpA/qsRRVUst5HuoN8NntBSRioasPVO/al1LI+0/FuXkDXGcQk7taH9E4vbTKlWkaUwaqQ1WlQS
Lkz3WXG0T+hvXbeNfjFo9m5WFi1s5U513Gs/Qz0NvxPUXbato2zlkH3Osvgpp0pflunXvJZIqWio
qWUJp8nc0jSZVjVXlSuzRWnJuwSTaSPn8DYjQBOqr+37Lm3Q+r9pbHFb5DgYoyXzOevjVRkPpyEK
d6Mf6osG790Oae1ADLeGzVulMGddYt3ruy5eWL1yj/Zsr4aLsnWuDV6vsU1YJKhzK7WyjUW97jP7
XETTE2pH2xozSyZ0sEGraqOE2tow/K1b8ntrWcMOM/rbqpYbLW7PyqTt3dH/rvXFTSq4heXg32Z0
zKx0pHlekpl0Y7bKAFQgna6itBM/Gmq1VDFUAL1W8yqWysu2gEHfxdmJHiwiCPSehrE6d6kPq8qx
t6Nlc5VCX/dKuW+0Zmc2/IRk8AoVki0iT+3SjwZ36dQQInpl2sQhqUdlYQ+HuXAIt2HIdu30ZKWo
waNqhF6sXR8dZJuGQIM5yoh3MdXVOQ6mT73uow6pXFupekhjH1qNIratCUqrV7+aBZ0aZ6B3KjSB
DEAtb0Rr3alue6WYd4wxL4up9josKErnGAXR51wkYsko8FtQ8Q1dcKpoKS98J/tGGxgMmjF9kUa3
sBjQILhzqF08uLW0TJdm32z6xhjXQzx+cmP9osmMfaJgHtYGR27uoq3jTWor8Jd15Xsb1pu0mG4D
w0S6fKxLL60VMHnOl1wbPUPJkaytEI0yfeqotPdQB19XQsHaQP3EIOCcCHNHg/ucqs0J277LEU8Q
UYDl6YvsnCINIYYTEjoBDt/TbUhhz5T6CBoE9ZqGSeUMirHL26Iru6UVdgw0jXifpcD7HYmljO9v
1UTB9dy4cDXwOAhpge1TAO+J7ioRrCCpHfBcO80mBw6mV7YebvHm2reV/NY5yTZxxCpCKVm7EBEP
z/adE+KySjk/jA5Vy9pfKU5nLmLZbDq72tw3eX8RNqj1tq1/TUu7XrLzPytxs+HzzqJM3zVRbzpN
2apxulVLJv91/BldHGwg8ObptYu2T0+CmnbZ9ykYQxQu0Tm9qHrja9np+zpCeBul7rLJXj5oUOTL
kZ4iCcH3JDT2dmqj4t1e4Gb6YPTiwnDDp1E178hdDnlnPHXReO+Hs70miiJqsnX18qZOhlu1UrZm
nG1HhyWmGOGT0jv7ygxQMhsei9753uXKdV/pexAaB0O/RD7xLi6sXWJCXwsAFYzZfii1g+kAvhXh
xmYm/+qg+lVeQdH2Oq/4PeKTPjkGGRStrTcRXzfUCC/UYcLyCyIfVsLXflU+xIJeq5PHHt/4az8g
kGVb68nHtqoP91gAUol0XtFb6w8+zXy1V1nOy6fBTgsFcvB1DD7nPOxVnpW5ZOeVlOq9Cj6BAoD1
Z2Jxj/I0XpPmtkI4C93FC7QPw9q/jpnOZUDVytHfF1I/ZX577MEeN3m2+q/Kft5N8/8bpjaAGebx
yfsZ/G0pvzTp+CvloB/v/ZHWCEbmtu6AFyIZt9HU/zOtEeI3jKJtg9fmDHqu8n+kNfyEXJ9cGhlj
R6c78Fdr1EKFyAawabH8XINmq/5P0po3I6HfO6O2/ZJsvV5NiS9jR0/0CggNoj/6XUaBr48gcg3X
mwLXC/RlpbRrEev3Kn99dad+sbP4yq+W8l8XnVOsV0s4Vtumbk3E6XvL2YQ6DVHRHFuMECuuKiYk
+ePkqZfR8e8vJ34ew/x1vXmDv7peS1stlQla/YE1HvrM2hSRhTymvgn5uybVhW/oC6NGjcj0fy9r
ycGDb8U/+IpvRJgyeO1Dr7jKLhu7QzCZh7g3Nq1ler4/bZzcPqhuvxGp88Hl3n2Ob6JCbQaBqTjS
3ZmJv4kM1dPM0tP7Bz9wPET9jz0TGKd8QI5ZVYLzv3lf3xRclZ4pkhMQ3L4WPzkJ9gKW3FczGb87
4HKw0iLTK/C2iKoPSr33Fs6buV1a6VHLuNzdlan2xQdBXhvmIVLNTeLDWMnUg1TGg/DNj+7qrxB4
c4Uzf45XC8dFd5uqV3V3Q9vCZI62dX52QGMxGEB+xLTpm2zB2HXsDJzj9rljnIbgofebx1aPj0Gn
LXSG4IFvfLBx3nnMlPo/f6A07YTsjdHZ1W65SOwHp8R5xT/Xmr0O8+lAnu5ZOQbOZXKsCuOj2/Dz
QfjH/uEI/PmqWjeN4YSW/q4ar0WvI3uZIZvuHtJU95RW2cjvdeUsBxHH7CLdy9ldtB2w/dE/eO7v
fm/Ku9cPIs8b2ej65OySWGwyzfDiUWc02KwtRfEqk45UIzZa6uDGkK8TPtYHK3z+/X8dun998zeR
qqD/SQ0XQ8ypLM9hcrko6xPOnxR03WFsrgeFl9nFJSIWVe3eg23B85shJwGtGl0CzEea1u8txTcx
rKty4eqpZu4snvEcw6b2CicYL+4xDmbPa9WHj/vX4VJ/KyCX5sICqBjYuzizr2XpH3R80nBOPfox
IRHH5TmGdZgQT0X8USj5uYfz141+E7+SqRJYl+OJpPdYIiIGUuUOAp7ul8xoD2GlvcQUfWSixJ11
4/QgudMKZJIPHvR7138TytRIbUC7ufoutqp7qzeoG9J1aT5rLHMEMjOmJ9hsekYoj4o5HuxwOpgs
vb+/+q/DGp24n1e3TBQgbsNo7kThermqe45znPfW7Gec8nz7kNm3+YFvsnjnq771MbJLCBJNnwJ4
8I2DP4YPOrAT4gjdasMA9Wod8iY4a6p+KIaDpSve1MAN+Ptv+t5Gdt4EMGtShhDHs2ZnpGLTqceG
xw0cdTt7LpoJfMP6CHr3UNGj+HjvvHN/nTfxy3EHlJ5B9e8SbfZOdT1dHTYK/lFgnz1j8DdUXhgI
f7iB3rvDb6KVGghw2Wow7pL2piedYejo9VwqCIJVNzyBpcBfQjtIHaJGJJcN8wDDtz5YTO+ELOdN
yMqKvEu1Wht2Ewup6rCeBcS4cKboHI3l0weP8b1v+CYaRSNAs6ofhpcMbhrdRURM1H1tYQbRMTV1
4uO0uci6Q5vfmToyJZlc/f2l34mDpL0/nQSjgqVyXVrxvnPcQ2Vonhp1NBFgApLLlfy9ZQ/9/aXe
3SlvgpKhYxegmzLe5xCS3X1aS4x0w+0Qtce4CFaJctnJ9GgK1qylHaZg7+4+uPI7IXjGUbw+7yZ9
0LIhUPwdo+NjntBlA8A2h4SwdDw3xlBoOnTmKS9uPrjgew/0TQgypDNElpohS5dviDqmD6neJH3h
kS6K4ibsRlxcbsIKNH0cbGnq/5v32H6TYsWG7sIBKH3M8LZx9eC6wZOjAIPnHs/hL5xWjVXejM6l
M8Fg9c3F7GT691/6nbDwYiz/Krtrw0DtzCT3dxhRPM1lSO5A1dG7Y+/bXhTYh4Isr5H6B2nUOyvX
fhOFFDq4TT0V/i7v9Jf6CkeBzSivA3d4WbQhftN//8XeKXgY8vy8fGSIuc1otJym2H2Z+VdfIzfX
/PtcYKQmsU8oMS7sr9sPKzoxb4lfJEr2m6iDbLEYsQRSdiBmNgUed6mvLAs5LUSdcY4dVQPb0imC
3RQulSG7yLPtB9913hK/urLx83ftTHV0qsZxduVDeRt9w7uHUWsKKvqTvKRlOsWLf/NCbyIPLquR
m1dKvVMcOL0FXJxoZ3YIAgXjoVVZNRXyYBRBUqmWPrrOH1z2vTs7v/5qlYrRlUahtbjyjLupHrZO
1WGWLFcRVnYm9fP0HRO+ZeMrlJfTnsnav3ndNyFomGqZM2wUu85vDkpED7O/cdzRy8Jk1QhxiEht
/dG+xoVwg8HnIhlxNP/g2u+EP/tNNCrUPgXMHWm7YlSPoa/uMRYyuEaLE4Rj5Zw6JOINYCAaiv/e
Jef2zOvbnBhVUJlOVezGYeVet1fpdfMpRBXtTMr70T3V3jmbrTfZzxR2E4jTINnNbsBafvDTfard
5epnbioesHOjvV05pkJFyWx/xLDYhL/YeqqlLFQsWYadmgNcRyTCQquhiTxQeBcExqusslanMAk+
CiDztv3FppoJua/vhqLTY0zwoNi1c05GGATw50kOBF97xBxnUSBVWksM5VgDczHQlMcsAm9PfJ5H
qx88k3e29jzUe/0pRJ+5QaqM2g6v3YWNWG9vRFu78auF1cVHe56KQa7MKLMBwnqR+mP9/f+MSRDw
eAhc7/czyci+gESQvxjU/njvX2NaE+y0a1kqVDFT56H9DmgSBgrpros6uonpEpgDIvIfY1rjN7rW
OoYK/PxfxrQWv4Sx7wwGfcE6/QM0AgDln1YuEuyuDqQexjlUTBtDvDfhqyocS1NELO8ZmN7ocqe6
5kOj5fQbAxv4S5x+tcz4SXGH2nMd8gwjCr0xsUMctnNJkWAUGzU8pfRrcbLCiSMkIzIUnDb1Nt/n
frMXY1dsNRMDSBB7q3Q2k5r68bap8mkdxMB/IMJxGThBDNIm0S5zJUfrHJaH53bqAQ7nhVZnOKMx
ELGq6WyQ861wYML2SFQMdtVlK5t2q2Des+jF+DXLgnEz1s29kEnnuTV6DKKx1ymTJfjnoBv0dqEH
Y3CRW+1JgcIywZxbpnni8pkfafRio1obJ2iXjJdF8mX+r7TyQ5+D2Ir1umNeJmCcRNMyY2S/CoOr
rOPfZlYZegPt2mUMKdJJP+UCVHdmq8lahWfV+cEIarXscF2Foh1jry7i6iaKi7vcfQbXGS0hXx2Y
NSKlVH6CjLBWE/dLPn11sXGvangwrSOZhVnFnmHaorSndGs76ZMYdVjdnwOGfkMHLT7099kUPUU2
vKOZFQBH82yEVbdQ6mztFNPnapqeIvgDdVLdzpB1RWXGacpIXbVhhlchVLBOKR7tCRG2FjB6V8Dy
6n3jWRaJudBaBxgUjg5Q2o2TnkHzqitjWlhZs/KdBJsdf99Suy7VBoBnzASzzotnJasKLzKTJ/zA
8yWIL5wmi9vAhhZWIiL3QkJztOg6M5QDtov1khnmk58Fnoj6L1zsKcoEfLKSNmJJWi3tG7uzmOEl
9javT6JI9JVmlMZGZeYoe1i8MGchmvZRt5NgZY1ArMOoE9tsmsQyx94cfE38PQ1RN0EnxpFHa4Rz
q1JEdEZ3LqbiKdBiw8OP7pMm8gztDVYfGNmQsVZmgC6ONp2LQFFSsdas4VhWj2rDC7OP1aA5j4kW
XmZNsDDV7KsisyVKAjG9uZef13i9OHWw60d5m4/BwZ8aaHk4Yi3CRnsOupvx3CqtttQ75auIROGZ
g7zpUsGCai7VZnJwjnK2Uxk+twK5onERw4TIAgMJ79DCvSF6Vix1thVNHxWtRACgnoAG9jFatVp9
1SsK8vBq4I2Nidpz0z+bVjqtc8U44zw2ee6oo75TAe6GKN3RJ8YLFKvxWt8mqd/i9lFbC0vi18ey
M6oM9/QOIaUAAYEAj9NJyRAsKS7AUZw19Pxk5y5lgq2noewhJaOoopi3inXtulCviJiLSY4PGVZP
iQvDDRPOVMvbtZWGkI7TcNtrxtPAYenB+62BW2wKyZMR+wo4+IWfavG2PIuhK7zJ1LuFOthgIzWw
SxhAQti7ZDqoLCY7qL2q7DCPLV1KI40nGcDzWrhGUG/Mmg+hYf22skd1p2Aow/dcNoFd7aVpD4e6
L9EuzOKNlffjVq30wyAgDxq1DBdFXHvYdj+UvYlnHC4ok6tvAzPaFcm4LoWF6E+AWr9de4MToF6f
lIZXDvlj7fPgixJxGfVej/NbzBW/x9XstZodI2O8msxglefdyrFm1ynIPW0RxstYy55gbt8kQDXL
zP+E7sKzYaShFxk6WY+t7XCkg3ulDSqWaIsir6Z1QrdIDeGLW2n0ZOfBIQuVPUjo28zqPyug+92B
ymNs7oOoO0FQftYKJtG2OPlF8Dypp6JI8SqGFL1OnOqYSMAlJR60OsnOWGftepT9zsi020LNaq/Q
cL1q9XZb47bmKfk0rtNp0YKrucjTEeVH6SNOLIGdx1pU7NW1nyh42U/ZVkHgRpPY0A5K4OlBfitH
AqqSrRzYoXYdrc1RnEYj+Rzo0wr1kGvR8fsMqa6cKP9ulmR9E0cS37LbwFJC+L8eALko8ZMeqReG
jmiszT7xZxBRHQ+J52b9JdXVNaiQxWSVqqcEebG1rea6mrqbqILznhY0ygcDGnrrP7QZn9QvEv7h
FG/CMiYgSi+IeNVtegzuK/ywbeli4zEat9Zk0nB30xEtgew4VPHF5BJUB3Ne/46EVxmDAwkyMDFp
6F9GBmbyceahw4PcfioJP9zICvGAzWciAhyfPD+5CTevNOsAggAhN4qxMi2Y5SRdzCkFr8ivrcbL
LgRUv9oPnmMss0D258QBvb6mGbTOw+rBH2YXNvXcB/15Mq2dbpwC4jHeavXGrxH2dhlBgQbZVY2N
ApsscZtUi6tWv/GhRJjgk1IW6HL2CZzLGdc3d3ZYXsxMtLycPulDvFuVehBfTwqiUuQNeiK7XQC1
3ahauEr5TUow2iSguBfhDTCB2tMwQ13OJ5CmTspSVaZzGjIXsJmtks1eqhn0Eg1VFR4bPGKHR5D7
w9mAGwWWeFqodfjcRf1l1/XHELBGgv+zRycEPwiewBICALOWYFz5NdH3hdSqZVjd6oArARG72Jj1
cYPzWmrSui8/51Zz5mSACKrJh8QJnnAofUzuHLVLPdtXT9ypAApxE69EFm1lyQ1PLFqwOicV44+F
kZAfJNShpAOSx9uonszszzRIgKdFI84xiQuYylFghtKfKUez2hul/6lR8sHrhizbOCpwssFoDnrU
mKuqvUdBoFomjpt6Zg4nNyGYW0BUvEQvBs+QRKtUdpmX2qYn4J/u1OiuLCx8ZaIKzYBtU9kXuiVr
WKfgMIjF+Bhr7LcAtUB0K7qAxzntzUr0+BjbX9WZt52YZr5ylf5CQc4BEglAJdFb3xFTuHxJmf8L
Cof/SVgIyJoqheD7tcOuaWVb/qpy+P2df1QOzm+w9W2BWa9BYv6XgZIA4OlgVAt+/U+w8h+Vg/mb
aaIE5eCaavyAT/zAMRvGb4aGqZJLNwJgzCxT8A8qB/GWC8HvMemYcTFQF4BG2bM/l53lmJGqKal1
L03xDA7+0ozNO0uV9TK12YU+1JoliKRmaTjh5eyRHFY0EVVlXAcqRP90L4YiXfsh/ugqGtzREECp
2hukOOuicyEwQ9cfBWJwSjFdyunK9kuxCQbNiximL4ZGO1m1TXSYm1pK6IIwwjBYmgXxxGxD2NPK
BrEUZ9HJrFoX+bT164zcdhSMJVV1p204K8NtHdpXuV5uhqAeL/i+F2WS3BlYs9UdpHE7pfCp4/Ya
DC5CV/4xcF1E1hTqAVNfpap+skuk3MbeOKnlTYa36FqDG2/6+gF6+kb30ZGN3OMoomA5KOxf1+H0
HYNdHTufRaefRGvcJBCNPYhs5SoU7VZmCRnrGB7bvjyamX4K0vhpllKA07Dviuk4OmgzIIG002tc
I8gvFmz8fBHE/lcTMoOfctjkUXjZJzHeC8FKnTQPgZqFZaFtMiKmWQX3SksJEj8UNFXB5zk7LVO+
hAKYWpt+j+sHy+1XrZ/fxqpx9eL0qVAaKj2putjpWv1plCXscVUPadBae18rLosCEENWJU+zvVs9
u1qG6lUcjreqxqcdautqzgFFgLwnQM7Peo6mOq55Wi02lWJiCFo/KoYGCAMTd3cIv6t5+JhF47Vd
XEeCMwMSFkP0SVKk8PVigezAMKjMajDPENPj7HPZWrQzxcTBYdnfAXR8DiP9AW7gd1/jiI+c9A5H
Q9QjHosYAOjY1TBxreZrhvCoRdTLSrX33FaAYo2fg8iAHpPcp+qLmXhUXguW7eBeNxQjvs1seXYi
rieSrbEh25bxcBUalbpuCmwru9l6ty3IMxG/aIJqUwQ6Na3l4P1TctbFFmqfNf36yodH3vm7MVQm
z8mVeqEmecIiGdE5sJBw9FH9a6vBX6h99DXv6XO1WnrCb7tfONBk3ME4FQOwTXrGj3XnXFW6rW5L
JYS2M8mdG6jFQklzDyGkqGmSFXJt5jKOeI5jU2Cu0OufiowkOMZuwVgptaQvpeKOotTIlHVatM9k
v41sfKx8C0PqEsi1roe31cSBYqlUGqlxcm1lH4w3DCiwioC7sVSK8HuuhN9lhWbaNip7jcwl8VoK
tmIcHO/3ojHQbtIh3wW2UbOv5icXdogPDCg6h/kRGtkIAWh66k0OK3YOJEAhuD1RdeFE6XcaGydz
bSc5gqsq1Wagute9CHbjRJLVSkwvqnMh3HQ/+HGyUMJhmwlzTcgC29x1lzRN0a/Mc8MTcX2tAjuK
VeCA47lzQmPTFdC77RJBujsU8MKVzBV1GzhsOpR/ODZzHALCG6hJ3tDzz9OZdIgH/WPWAflWua+T
2p99JR3ROlUnUn+lyk+AYgzafoiR3NVdsSnM6DmNbEKhddWZjr4L56IuxhugDK2j7XyxAlbDSy+k
dMB9B6VxAgaGmlGp7VRS9KSInztjh2TGKa4CddvX1g3DW3urqGNGePCKyj5r3Hx0JdQL7F43TeOi
kWInUN8FDPv8zrI6bSXH6pDHQ72yLS5TRsUxHA9+W19G5oh9Q4rfdgwyF0Zmvh56lnoloyu7GVfl
KM6ugWFqHvh3fhU/JX3k2V29yef6q4h5ELQeJQjZnIKNBaMi1RJL48xRd1IEgn2VA9Q7rsJDnzD5
ABrOibPUE3v5UvY2g/nZb6xLP57p9z1ytK4mF0lO5KkbYoA5mBs3p2k1ChSq2r0BCWthCqJx0bTf
aqsmgc1KTG2dneoUR7PgUylFfuyGol/Rw16MI2ViWFxURvcwxdaVxsJdyLF82OrM/TGQRlhj9u8s
muJ2GI1i0TU58J2poB0znWEdrmn9Xo2qdoZRg4Bvn+MJ2Lg0XaW7jJr8wsTieOFYIer6BSUZBxUk
Bmx/YsEmCWAXzL36cpamyZyljIoKdHR2r2R9gJervgQ6woCPpswy+FSb7bhv8nrpKFa7RAkGXcYU
cwrHXM1Djlq91KaW009tLwMnRfiQrJoc+q7WyqNATYC2xX0WtM+qa1/RAKIs7HEANRtlGQAzXKAB
liy1QhMLfQCB3WJPqDXdMulw/JTFUSnbyyplvesaDbNq0DqaXABpG0lFFdjFVThSKBbdDPvV1MLT
U7JtiTm1V9S0CLRMonVDgTwaAvoeNsZSZYcJSrjirFgjGGtwI2NoISYmp/uoFjdWBQcqiZO1GQxX
VQqCH3iZuSSjQBrrs8ycC9FfGXW4qofmMaODQ6vdvq36pQ+53Mshii/9tY8qJXNvk4zZlMdCKJIC
Q4UgrMvvcPB3mUKVI6R9V/WgOsuI4YLajv020DDgqGY4W3zbIEW2K8twr9slEYV3w0/x1ypSC0lD
g5Mlk7lYCc9iDjltHjAbX6Fre3bLZ6UJyqbNx8Uw5rcv5VQ4oRUbGN21TQ8JEgJu1zmtwmzE1WC0
cUuw1qZKg1OJMserO7Qs1WZtd8at07ke0ME7vyNVUieOPzuXD1WDSiRLNyz9L4YVfvdNvJ0Lw5Fe
LE5hVzzZZdesQnhv/5e6M9uNW8nS9ROxwHm4OcDJWZmaZ/mGkGWbMxlBBsenPx+9q/toZykllBsN
dKOADZQNZyaDMaz41z9w1XQOA/Jrc57W+kSIeOvdh9kUrUenvGpArrhbZN9n3MRIObYKm8Exg9cm
Ano0A2/rEky+insmsuqtbRmPj2GSkpYbf+uq8cHxnsUQDgC842PQ9ReDnJZGqnFRjthzeySci6jf
VHF+zlQ7lwUfSoV5STF7yEhGDPmnU82NTQvNRwhEpV0/t4HZbAPlHyJR7FSWPc63Q9G4CcZUDLsO
pLtMJmQC+j33qBAnvk1oRM2V2/rnnMDeGYnbhFK5ZrsNMcxb+WC6K6kD/fgpN7hmajbUyQMzpMLm
FxsvIunJKEp74wy96xJLOnEmHUDdwc93tui2OYYDhzGIybXgSomckH3J1i+DeGOOYJalO8DljJ01
HRZ8Ajg+lwNHsiUoElNnh5PTXo/EXVCU31AJQo9bpxJIrQI/5eKIP7AMIuaNapaRHf60zX5l9Jx7
zkTDO8vdSz00MPX11I5DdJGA64DB8yYgnXFVGNemAjQxNW2tm9RWpencyQgJsIk3sWv9yvLsFwqG
s6iut8JAuCBb/J4CpybSLiHtyjWtvQgx6/5lYai4ikx7WCeCqNJkrFeuTFcOSA3WAwQ5u8GDEWPL
qSb7JnN+NHYVbxMztHYWyqq8uW3ZI6KOvarU+IreIlY0dO+BaLu6vbI514ec+7lpUBXKbEnxuFN2
dTZ15d0EADsQ4S0MizSwZDdG0DhSJ/kejXxcnVZLHZQjxbBQUy5lVneBMRm2YLuhG2gwWJ6CYJPP
RmJmttK977X7HOY5eHjOhjxLn3GD+qnLGicXST4K1L05Wtnp6+cuvUHf/R1XNgwZgrdQi39w6fkR
WQZHTo5dxNjkb72pDlXS826xNQCTxKA2SMBIZlglz8bH0Ry2rZ9uFBEoStcpcDGlWjej5RFNDwKP
7Aqlj6v9dKr0zO/RR1wVuflD07GokkXJdZ0seRbvsnfI4rKAdqr7Po5+aBEbLm/3PtS8b46IZ0iI
KJV+aJ6HHoAjK55VEX7DrGg9OUwCPXJZSN74OGRocfgK2MXtvjJAxnwzfXaa6oef6sNZ2dxqWURW
AMIHDV+she3Ubx2zZOs63bUJALFgF5wN4RaOk/3Ih+jXOCBvUYCDdcHjoU0LjRtzds6ShF0XMZmZ
et3uVMyoSFd3lmdP8Mau53UVctMIXehP2IoQSebhZd2Uk1zsKi/83k24w8FPZSeQTN583Iu+/K5H
EAy7n2FAzynXSHOfB1vLu7PGj2pKAspSkSzL1ntoq2rh6vYLvLU0WGZJflbMIe9Bod23zlye681j
oqeHyZlfg0vZ0aZsS4ZIgNyQyEU9h8Rv/x/drQnxEcN9P5YPgi10VUt39s51Qiwd9XSjjwrFz2Nu
2tNOtOBQJpq7VN91JcQmO+64dBrpN3neT1m/qqC2U+GAmTYDkBPl9jAqLNLZvhJPZLjlxsUuS7UQ
B9Fy2oZxgsVyENyF/TJoDp3CU5kmiNLyawoCmwqK5Eyr7nA1pdi2tOExS+AcTmZyaD3jUpRQauvA
u4/y8uDH31SCeRdr7QJYd8eg/MiV/WbLC6+1SEj3sPkIKddTvVggZPRXkaLAduzsRhltvBZ6i8wv
st8a2Y9Iw343ZYZHJ2F+j1yGKj+skW2L87oD6cbG4Lko5bMXUxj76WOUshSdmpJRyl+jgbyYK10b
VkuKAkba2LbRqzA54yiX4URUwX3fgvkngGJ6sknTnmFLOnj480TWozXKhPO5++e0cB0y6Lxd9S0d
kG0GabME79hmGT5QOrU2djE/ZjMujNTm4gu7EEtD3SiHW2niiyIjLuFlYnJMOo6xdFCFrs3mJolc
d8GZYW2cRDyO4QCJwqV6SzoKG83CpCnt+I/UXTxeFp7NuZ3aOV2DThRbLbgTQKeLXtJugWhzo6fe
JnS958Hp+23iERRfjc8O+jIXE9PlfK/vIGAvRh0Ptry+6wP/FeLIlNBKKRpOlQQ7OHxak++Tlz9H
WnmeF5jhDYp2RoxNDWRIfA8U6HNkuLxhL77D0+FXkXhbw9ZexpqNQNn4P0/ND3Ou2Fwr+lGJ7Fvb
GBejsn7WAcxh3c26NVJDaNK5d+NFzBcrwbelsIntQ+gxEatW4ucQDlRRs4Hg5CmC20TwGLklbviJ
dVYCVy+dbjt9p2isk4YcTZMCxHFhuPeBICuGo4ZGoVpN3thApypYv71ijjcz88mmsppP8jKqsJut
4ocIXWsRO79cY9inndEt6xajXLsZtqkaH+3SAjuvKCj7gcogb7OV7UcafCnNXhaYa9tRTSKlp5bc
5LDxHqOnIA64YpUUm6MwzgWtL6/liI/zG/yo77gPIR717o3cuFJTtrMNCrksXMnEtVeJiUMi+uMl
tuIPwouGA0D64CwLo11LhN7bRL/BbmTfaVD4/7tg0f+KFdf/QBWZMfOcT+Om16/169vP/CMN2e9/
+R8KMvMfmDTAbNANRGlYZf0n4wKdmIF1IEwHHU1g4MDw+A8FGX6soLYWb8wCcKWe/U9hvOH8A1RE
n61d8cPHSvXfs5CZeXb/QhXC+uuIFqeFUVJlIS7FEGUvaSkukeG/ual/6FOH00DrwPq8M7OGxlCW
Nb6G8Ws8RtcV7GGy0Kzdu4G7/uv73nsbuh9yhfgZRzS5waGj1LMY96mALqbJaBVXgnBnqlKODMLX
KhpUYV2sNWtU+Mak/kLatBGLqf0hU/Mxt5PLsE0VJl7Gq+3h525oPjkYDYVhUnjYY5c5ezmNM8C/
x1zN2suJ9De3Sm9NL6puDZuKJSz0fd4mLw1bujUkZ1ORXuZafBbnhU27B9CpzJtoV9Sas578SlEp
8yPb2WzTD8+iolqlU3Qt8fq33God6/m9LNpLr8i8RdzQPyp9vDK5Pr9IzXgrafEioz0fwkzhf6vO
yly/G52KsM2O/2DBHX3BxPptbvDRSz5i0xjEFWhKDt0e6QXsNNQ+rcHDj4l5G/oI6IIex+7AWtHh
XrWJsUhCcY7n2ktVemdVlHEPGKIVwCRa5f7VFFy/JSceZlj4SdeXLv+/74dq52d5tMGeuzjrI0Ho
jc0ZKprzIDU78JwCaudEUk7GKbWcJPf83HbvPaMkedHrbqT0zj6fTOaH9Dcm0xH/0B2U3iHK6PZj
2KPEiA+pg52IdLJL1ZVA7aBD+DSG3lNo0ZEavf7FTggJ7qZIgT3IXe+mm0REd2mfbyFJvbW+CreY
nkYLL8qfrcoEI7IzvOTivxZDG3GCf/Hb5wn/was6lndQcnRjqun0+cNoh4Jtb6X9lWeZW90ObynO
lq0/PHpB/tK5+qObKYrJeJXV/Up4DT23jFlsoNxf9cxdIADjPLCw4vSqW5IbIEVM+89/p/EhF5Lt
aSZwveO1xuBdDs3tet+2cKMCYkd90Ik2vrVjDkg1RG8QFc4qv7rPrfQOnK1bhjC2d3YHzFKJc46w
fqG51RdenSde+bFGRAmjH5Rb1PuuIJOKoCGnfZuB28+f1jz1Vo6ojGUcuGmk1/XeHsW5zOV5o0Zu
BhhurZzODJadV6plTOmyqG0DpJG5HseYX+RmcRcVDQ14Pb4KI3VoG6qRKM+2lhOntHGSFz3P7gyz
2VWp9/PzXzu/go+m0DxG717N2FelmpKq3jvGz6HMV3b0M8DCF/st7kvRMrO+1PV9SPRlEsyHyrtv
ctgNk4JSf29UPS7LXHZkwRBFGBX4i7p1Dj2eW61Nfp4zLj9/uJOv4ujACsuoKXEkkvs+mO7QUh7S
jNtbYMdUdHSDM3wRV/U4aA9ZhOnZmO5S18EH2b1tM5cyr1bEtifctIYOX/w80p9T2UIWq7vvQdUn
i8LHktHx/K9sCE5tRv48pd6NketgUhiOPjYgffciktHEjBz1p7TbaX4dr11Sz1DufZEHDzH7FFZp
xVNtgs76Eaw9zps1tbJC39XD90JNZgN+xu6hH5I3YhVu+1FAc5tN0oQBd6DQ/2qGn5RAmzNZ+KNp
dHRoTD43rNi25N4T2LE51WVml6umBDe13Ps6jq6mbNpM+l7OQBaM7tkoLunUfg5uah3tqvYJKNPp
L6byRRu4rsOckaJfa1Wys/Xhta1IuayT89FJ76xI6l+s1dka68PffbT7lyUdjiIMJFE71rosLH0B
bc0/h84GqyZLusugn9x1ROTFMh5ast76AepgVP2EmZxiUouPCd7CgN+5Py006S58j2ShLLIX5BgA
5YeKUigsrLXV5Ns8y4tNjjZD69NHKzQeMH35Fhg02fos37ZN8qo3BjFvQX1bxvprMgBDY5R58AvI
KX3ZPQhVffHgH+ud/OBYixPKTPmVbYg9FkUEayQH14V06QY/O8fYVWV7mdXPvM+DM1kbu1YHvXQ3
ZY7e+POVeaqGOxbklL7iXsSc3WdVjuf5RL+H3Tia3eliqIj+MrDBHoQ1cSmr9NvMwppEk2qZtHiT
grqSpociVPdHbGZGhzXd/hiKQcJQotemmjTCOdUg1UTUvCeyeoqVmNSNN5bRJgEC8wp3ZYn6UOTd
AQMZmtVljBt4TC8i8AnwK1vz3Bd9tg20aJeH5utkaj5lXEeAZIFxvqHhhBMV2CVajYXvYN3kC+D2
26o2iZGP629OmIJPOuBGY2zTgtEuu1I9ZLn3FFvZC77q575f7ey8Oi8ii9tctB56t97I2H75fITN
E/vtsQbJ05vepznW7vWBAriJJD07ElhEZ3PoWTrsA0RKG6u2aK9i+IT6tDTXWDBGK47qbONTqJDC
Yr8GsYhWibCLDTbiCIKV2tecn4t6oHD+/LfaJwqEYxET9NxIdlbb7XWrxwvoduiAnMtr+NKHqmiv
sjFbB259bhYwqm06w6aTbVtvuvZ9CW+SusY8k1Z6OQDoVfH0qx6dNzSgt6QsENHY7OQcY+WTce/Z
uxoviNyOeNJwn5r2Hl/bLQQpHHERybrjciTYKnM9vCKa67Ao15Axc5fok3rBBzoCaiy3cZfd60s9
ysk3dXQGh9OYJ3HfcQZrgb0FPXTvZMqMUAayI8OvvWXok6dV6cO0rFx/yXycWXzBtiXH5zXR0NTa
KTBkQu4AbTRJ9Lv0i7Vhkrpl2TGWV+MwrT9/VeaJy5d3dIxrI86mEWfMPi0ynDCrACJI4qbjBUEA
3mOUSxDDec3pVust7YpbVhRU57ZrRLdNmRTEUThxcg39o73rC19bTpNdXwRdadKZrtSy6q1io4si
X7rNFyWOO5+eHxxO3lEVAN5bJZoTVOjjdGAcu00WGdFbu6xJjE0XCAiZMUBPTfVMe6/CQKooCUNu
HVIZInmeTsmtJ8MrZ5pesdqKUEtSSgsoduuhde1lp9MTT2ybCLYiVes89/KN6wHjmubcG/Ug7MjM
G5bYsb+0QXStqiJamnQndqWWYehuSkxXNbjbecxfECCEQFkfiehUoLTQSG+dkDpwLiRD+narOING
POYvfh1fJ72xFXZeXIQ26ZhhdOlr5Rr6e0XgsoV+yHLt5iwcMW6vu7nO18th23Tuk8rojIYewtaO
PhKeXDmBlr1vbb6YJKf2nvlNvKtjDJm5LTdasQ81xVAJrhcNNGQOugLsr1NZtIwiGidQVhF9aoI+
2wB1KChbUkmtBtJgZTxBtn5MbOexp6VmTdA/UFO5ZzRM4SqVSDg//62/rZ0+mh1HpUvVi9L2sMbb
Z5n/hMftNzUw7o6O5KB2XiszvsaZ5wnL/6fCjK+GvFGYkeFuhnteuZhKnOakmVw3hfE6psntFz/q
1IZ4VJdY7K3x4JVAHJglwNvBhIR6yVR3oVXuYs3tHx0zkCsT9iWEK9tYQVHud4T47VEQxh4q99ER
8MYd4yIKp4Q8LtJYvvhtJ2q9Y/mc2Y2AqEoXXGlx6tYtObu0NQQe5GQ3Uz4NZxl9IA+KvIq4QU8B
rBtogOCWBbe9IR/sq7jFLU/rUQi0BjwjwST84igxTuxPx7o7eFaJL1qj25d2diazemEKD6M3snCa
9rnuqrXLKm9Le2OpGQiNb/5wVObRejflC7PQDTMf+32YGFuFS4dezJhY4h/AnVehrW+bgPRb+sLZ
0C0ghDw0DVYeyShprMHkGILhMFkcabE6fPGTThS3x5o6Xr7TS5gTe6/rYOnDCLcU4u4qG7D3oJeT
NTN/Iit/QiIgZKVBqljdQRuEqG9PDlE2WroejeitSuANanX66vraF84U5nxcfLDq3H8983TRakO7
b6FMzJhO9C2kWP5ljEaw5zU1OzOSxgKVxCZB9U+P/xpL+MeMqzEgfbfsDIt+ld+JzUgUJ3Y8qr9R
kZvgupffOh3NITd98Tzud6U+rkuprj4f1FOHtXt0/oU5XkA09Nu9IbsH3DRJ00jh8SnweVEXLxjV
fOsjzgd7tPe2rbCGxv7SxYUdlCG+xJ3zAns9Wg8tfZpoYt4zCOayHACXEt/9ao3O/NWPhvfoyHOF
NsVa77R7E2UlPvvphSGHbJno5Q9LthEFaXTVBP2DyKdHH8t6o+Kw8+AYLeyCX4ex9f3kc1zJ8Mmr
KcbaHkNCU21/D+J/A3f64ybB/0D4n4E+Df7/319R/EqgH+a4711x+Td/wf6ePbs+z8G1JANxqsxA
2V9CS1fHOd4mbkMnCWUOsuGg+Cfsb2EqH+j8z8HgmQDLGXX7J13aDP6B/hLXeP4Q0jRKy3+HLo1b
9Aez6bdB3d/3tsyoLZk5Ybgu/N7/qbelaa4M2RPrA7PICEkDc5sE5ZvU48JY6RImLuHaOZWMfoM6
qW0FVZ9yjR9pM2T1a6BE2z1UhtF2CReToqY7YLbIr+xQ05OVQQYO8GCQTCn6Sa0Crif4StnqMW1B
kc+dsJ1qepSzyqu3XRmetWmZuxdEMUZkrMYJ7MXQaAUtQD8U2llb2HZ24eAdppEgr0tirEghquJg
GRLyOG6wxNdf9H5AbB9I3E4uyNMiyMbPHOi2k5F75XrQinI4d/vKH/cJjdAywag+kNdTE6t6o0f0
0FdhMBXhoZbmmN+Dd/pqEXnROF3n0jOQbWrSms59M3euNdei3Y4KHanaKP3EWKdNWmbfjNHUnpAr
SAqhijN9UXpTG6yJ5NCCW3xd+/gKojRlHI2kiVY1rNRwNebKan9O+tDAxiEmYlr2Hu7hII0V7Gqw
H2e4JdQirfapFabzbUkrtBV1YADPTfSxuS09ObjrlOUenAdB7MynY0R8ZO65hTykTZm3Z8g8JwTi
gSvNp5irsrvLBz/tN3mFWldBgrYwHLabyEDXzj/28QuFokp+eu0RijE4ZQo3juuLfAwqXcev1Gxm
1rNhhdTKcoxzyME0pL2NFht99WQHQzmcpeE496stLc+CC0P5dfLQZVOTrb08cOTKqk1KnN43nfqx
xT9RPKMpkQGtB72wznkDaX9AGyYAFvtm8rA37BDYMcWIkJtsyw0v0qS04wvhKavYSoarP4trr4SL
Locy/Zk6ughXrqGKZJ3mYwJN34UXf1FL+OJ3rj/GD5UtfPOnFfITMdHVFRR9I5IFTyFp7AIFlR6S
/ShpNoXIKq7doayHizguR5eOUoLngEydLr4JoPIGa9eCNI6JhR+JFkSBi+o6bluyUFuspL0HKs9E
XzQ17e5l4RvVdNkGFE5vEc0ruSw8c3iiu67cRZpJut1Zm7jDKnJxCtiItC6Tx1TjoRGpaaa+F1Om
AU+VHpmnQRgFuKx5Zs9yVIYhy/soECVskqovp3yr7KQWa0Q4LdJatNbIHExpxc+aSpvwLM9F05zH
Gsa4L20Ome8iU2g3V43eSgEfL601iOrseiPMar0114Mx4iMHCCk8bjVt5/RbrxmMBq3giDrba3T7
V2PaTbFkmWDBI+KpgjBVS2WdFd6cp+zOMYJL2jZyuNFKQ/ew1bU6iEwq1OvzRPPMdNkUk0ov3N4J
ojtb6SUWyNBChosgcrtX1/D0M5R7aC2MojcPueNKtbaRcsDjJlSBSazAUtEet6T5oYIKEbZOIAzr
OBTz7hJUPG1u4Ke29wOjns66OgzEt8Y38D3JTdM0qGmD1L8cKWyKZTIo9MemJrXsaTDqNt5LNNrp
ReF7Rr52ur5xL8B9PUjusegRp2YaLsQB9hHlpa4sm5CsiR5UCW+jHAmYJHG6cM5KR1MDfTnHiZdm
6oj6RTQe3mZLSA4EJ84K0ak5ZIMdJbvAR2N9r/e11mR8fA83BcvYsN5WYega13kCXntTdI4IdkkR
ByGgka6HvHSNnW1C5Qi1GOZ8vAqINSs3MCjyYq8XZRuT4+jmEEKrrinouLZuNiwIMg7JlhBAR+fV
7x2aN1vMzGKk/ASv4b+7kGkePhkwaau9igs3vSq9Dr9s35XUdvz5chpqXB6saDaIi3tXv0rtJIBh
2BXwKeCg6m/AB1iWaaQFqGUr/KrZ5J6axKKe0MehjGnY73UM5oNtlaceHCRJNMuS256Ph2NJjtEu
mcLcYOO10nHd+Dkwq2O5uHSAdGULUXE/3xYqltomK5xEHXxypcfD2EVasikDffgREuhBA8s1/Keo
0dSTG9q1sWhk5T2VVtW4v6pqlmVMuowxrtDJTVgCRPTtKgg9s1iWWE4N8KSNMXs2orSFumLZWqS+
JdFok+Tbs2DXoz8aitBnd9Rfp6BoWZd9mEf5Y5bHqbWqzXRAhktoTbos7MB6ss16NPZOVs8eI+2s
dx+6Lnnu8pyoqcDSPXGGwGiChilg5xi6opu+DNMAOMOKqlbOmVlYr+uahp5Fkb/SXhECajmLltMR
0T522/EFgg1t2CayEP1LlEMKXAdR4gy7qbQyZ9MP2qAuYikHQt1GO2LJBgl686qyaFKmTgglUsaQ
Ws+xcjbkuPShbaqzodEcZKlaB+1Jwed2xmylkqR0YS45JUwpBP6xjo4vbqDMl0abb/Wxqtvv+PWw
aXKfqVGMhnKIpLfoQKkGWOu1PaSvEe9Ce+uY2hDMfZpQPhGlE4Ee7EnmWF6GU9liomziLc6t1vHx
tq4LQz8DqOiw2swwrXqoMjJrIJe3zhSss9JlqtHQ5gZ+ldHAR/bRRSAuKTHW18gXAuNRdcjH7jDV
gGBuDEMzrUz8AIPLgT0xWavYL8+FTMpbeF2dQYBqNBBnY3Uh10ZX2v54EdsgQKwURYTosraJvL30
B71s79GWi/6SmrBPuSZlwtkWvaGigwpFOmtGYlHDVogshXVOEJPAVbjd01DZabqnMcmc6gkhk5dQ
5xGxyijKbbzqrKBYAprOW3AsIIHh5m3yuJWeYKLngXQtHUs6xtoHluzI3MikvqXrgQR3tJxWrjoN
1A7TAhFV13UTWuMmyTITof7YCnNX4E6QXhmaDPoX0Jv6lzmAieEslGrea+2gFftRo2VtIS/FiVuw
hVCKoT733QkY0St7457HMkDYG8vsvzu5NJplTMJXth4yRwu3gzVYKVXYmLniUtVZ2F9OMcE/Kw9d
fU8KrZX5c+QYtDzu38oXqZktVJ6O2veO4JDme2qZsbikFLPGAXdVw57eQkHu9VqRbZTuKWBlrwjm
yrvmugV4Jn5dc/oJBlykXSNGzyYsFl340wV0s5hg5H2c5D4escQUWeNDoLK2R4w/joXs3hKoG2W1
IcC07f8C3f6tS9WpVML3eSL/53/NnWruMp6+VF2Mr2XxWr+/UM3/4J9EKh26lAfxGyKVRU71/79R
BSZ/gc87Z/Tstm3PMNY/b1Sm/w+iQ3zX5+9dCxEM4MQ/b1TBP7DAQWHGlco1Tcfx/60gnY/AD58j
7wgrmqZy4EbVil3t0gCaKsjPwirtZPluHK7/uua/J0jNGMrx5X/++BlUfAdFUWyDrZJQvLOjVJxr
fdD3pBiQzwexNDC+QtrmH/vRtxwhOLFZQRxtPLFzTIloBecG9RwX4AhL0Zhmu2ulMznXKtGi7Ivn
OjVsR9CLOaROBYG2AgANQnvZm4Y4xHlbTqvPx+1D7HAeOC7m7wcO/ncd2/lY7bilBt1OtVBTd449
iRet01Q4Sz/7n2yL0b2W9+rZmlwasr6IU3Gmc+w+fv4zTj3mEXiOHlEjlqaVuw5udrx0UuJD1qT7
UUB9/gWn5scR4g3G7dS58qqdxZ3orux941eaS9/myNCq4Q+/5AjBHkRaukB7YscR59jw73P/CupR
jq1A3U9/7XkneQcnhupYvq0UBCcnriQaYaO78mEMXDtTaX4BoJ4Yp5mE+X46VIlQHfIwuGp1Yj9k
YzEV27T0PRsa2GSY28/fxqlnONoMsNqPyVkNq12uqW4zSadY6Xn5VSfh1Kcf7QUpnHyDq6vYVWw4
N9IQ9Odir3a/8mg1Tg3S0TZglGKwR60SOzcbh/6KKhATmlqLQmutikKS4UPf51DXKVZb7MMI50wt
jt29HXiJfnCKxk7WYa6HiGWmQnB30JQPYVnP3Gj9+QB/hIWyqn9D0O+2wzGpwG08NqqQhFZuChWG
G8AvER1t0sYDer+xHXXrLETPfU5Zlw1rYSfm9EVnYB7pD/ZJ82hTcey4J+UlkjsXWuq+H0P7hhj5
aiFGVxxwNQm+f/6Yp9700bbR5pPI0j6VO5jo5S1xrgVEUqMS/p/tvr8bwu+GMUrADDCtFrvcIcJn
EeIp9eAhW/xi1zs1j472C9W7LQVcDKGybrVZtZneaXGdvvUjgMrnI3TiK4x5grx7gtaI6lz3MrnT
AiDGRa7xyXo99SiaY8/7s+VsHG0a+VR7ATwSsUsTM/EQkNAaQ92EycQX7+HUUxztFxy2UxiHHA92
pYGaTH0hUbsWDVlEWaKnT382Vkf7hkmC/Ygfi9jF0ml8Yqdawz80TOX8cmhabCE//5qPWlSszd+7
yvtXEozKC4FndtxukL85hp2pO4/bkndRjgHOXaE5lPVGq2C+33T5OFV/OBfmVfTui7tYl4YlQrat
LinvPdIfrKWHcj+ABxvBtvz88ebR+mDt/2ZfvfsWqx56NVh9teOSVkbDYjRhAq1R6hZiVeTG3Pwz
XDV++/zbTuwAxtEO0JE/bYaIlXZtI/xyHQrU+uupjcuHP/v8o7phEJ5u4QtE2ZpRWK9SgQjPxvz8
K+bsqd9/tAVo6QC4IBOxSwKUSAFQ0KoHW1p//utPHANYx/ztjVdDg4ZbT6tdjzQMtV8cGcmwNv1S
eQ/5ZE/wQZLGQbhKOecfuPL7ZLyF8P++OAdOrFskGH/7/tKMOhtwld1HdMEznEDzR09KLWAuis4v
vuPECM4WPu9ntatpniuR/++cuuqxRpp6e4/Dtffrz4bwaFMo8y5Df1LIHT5QGVqotrGDNbatTbiA
YoMQzGoSiXtL6BsoHWBtvXiha719/uUn1pI+j+u7tRQP2GlIm0IDDbFZYJACEWSXZsSY3SDy7bU7
L1bYl3/+ZacGcv7zd18mNDMKvTJnKtrF9J3kxOhBr4cp/GIPn9/HB/uCbv3942mjaIkcUA8QN6Wt
ukF/Kka4TzFGn6WsHnI32X7+HKcm3dGWUAQibsf50PadDuWINaCYR8ciKzhG5BOr1Z99zdHOMDqY
Ett1x3DpTbJoPfmAoRERlSL/wy842hqsPEwbKXn5KpgVnnRB8ZOxgq6It1Ovsu+fP8bHrwUxyN9f
C9pKp0oq7uW9kxclCnGrg45bFb61VFoRepupDy2Ik6Wtf0WE/XiiQYv/+1cWfmJWlkF9rqdGeQtJ
w0AC2mEv88VM+3gCQPT9++cjYEzpqHCHEWNUZ4suM7x+7QtTR8HbDLZz/fnInXqMo50hyi3YAaEh
dhZgGrpfsqgt+j9/+BBHS78CjBXBvBrLsLQOpVdXsHlLdV+NcfJHdz3yZf8+TlgDJZnuc111SwwX
tJR4VEf1d1qTqM2fDdHRmoel5UvNVGInBvSlNQFtm1pi6vr5p596z0cLvWNFF11U8wIayzqY7Cbg
/fHSqqCcf/4Np17x0RqPNVOiRWemJlksXwtd63A71ZLy8c8+/miFY8eOfUcyUDcXY3VVORqCbfI0
v6rETiztY6kUYTSGMLlg7sgz+TWRbrSUZbPKMWxDxRVe4PX0BUHow0AG3/SPxU5jmeVIqErec5le
I2t/JhB4Y+LP22T9ueiKvYjNXxyi2dIz4njxR6N3LGlKdTyiSoTiuyFNEO5p3+nZ3X7+0SdmFojn
345CZTcqpNsD6ubZLeKECrKm0IwFvjnaF+t7/qh/PQ59/2h9twNZuBg6VrumJQs5UdNKWQ02Lybh
hK4tXz5/kBMT+FiApCqtyxOdMfJjXS0mlAKLpCrk6vNPP/UMR8vbC9DmWIJSv5LJIdXcFHdiM13x
sotFEkzh2edfc+ptHK3z0o26bgBv2UEtkTEdv15cSW4Y+GwZepv94XQ6Wuta5+SNgbx0B/t8bfZt
uXSp/v/wbR+tdGkJ34sbLFP86EoY06EcseEwBJa6zRfv4sSbPha30Bayu8DtxQ5LAcNC9xsO3aHE
zrTfff4WTiDFMLL+vih8R6ail3W104pJw/cKmUU9ZycUEluBITfzW8v0Ysx5aa0ZYnLvaotMA6dt
hqfPf8GpRzw61x0ixIy6rFgySoxs+hWeNaMef6GQPLFbHusxcCZs4Q8xmU1yH6/+H2dX0iS3ymx/
kSI0IEDbmlTV7al9u9v23RC2r43mWULi178jx1uU+ZpSRG1rIQrITCDz5DmoTIM1IQVWG0T1UwTy
tXSoybdGz2gwuG86RgRYEsC/gsTFgPlaD9ZznzWgh4C3nm4PYPEbs20h7EAACMBZfY7oAF4OEdbH
OgVpMZrDVXx7CNuWGBEgqXr0hAiUJwIO7oWlKyOQvFVyw/FtW2I4/hA24K4OkSmJqM5Avwl2jgGU
Ml47xtVS/cg7oGluz8MSyZjh/E0zM1c5PfYiWRCOlVb7lK19OZLIF2Bk/l9N2Jq8X33ljaj/P8ov
BLqSxdoKHvjCPw9dhwbxpf4KTNYDcLVPul2Gc94O4Zfb07JYgAlbL/spSCbAd85J2mRsv0DDctlV
M1cv6CsDefTtUSxGYMLPtTOBzlpi8QCB4Hu3keTCUWzciDu2r6/GcfUsHXqSuGUOE4Pvs1PT1OMF
oKf8Ph8x8eJuJyYQYCIwyxF9JmPVQehShwkkGuatS6RtEww/Bz1hOAaA+J0XknrvADBMPkH50UUr
ZVVvdXTYFmn9/WqRfDZkHnSNi3O/tuZJPHOPayvFxiJ57npOvWG31PBzQP5oH+R9dfaLqHqaQomR
sjE/ly7X7/x87ONxVWeI9AiWygr68rzqxz2Y/dPvs5MMHjJbFUsPLetSMHl2AUR0eBmQz33SQp6j
zjjLDnhMqedJd0DL8JzEwMXkD0w340uRauhduROgEwUB3zVIK36Oqu9epk7JcLeQwKfoVMO9fD9F
mbvnmRCoyBbO9D4FrxvEJRt0hRxKOQFixXEheqhG4nqgL0qbhzEo9IMveP3RIyAIKJd0/KorBvog
FzDIr205Bx8TBdhqX1Dnd6FaAcRWU9InIFdDdSRNDpEjyfTrNLfD66jn2j+G0FX9mCtdvMgl/Bcc
s+6POk+XB4yd/VsuCf/iDyVY0yFrfE5q5CWA9AH91zTjEhhGIuaTcs9J3g0xCkzuY03d/MJpAW7I
wVmqU6C1/5klhP/XebR5oRnaYsBEMivkqCKwDQiKUu5OlyuvG4GW3TMQJyHaUQAkHXeCD7JBV+BA
f4umYw9+mQGgWDggKtwFmaCfIA3DT0VYJ09SJGCpWtKAv5Y0gD4X2JprMM1OpfhVD2mylQ+wOEho
XCwA4yVcg2ToPKDufHAqBgWPJpLHwOmHjfuX7fISGlGkinJHq94tzjINnPCBDTyHcgt4mtrYBWYK
xbGBgM3VH0knYmCo0exUa0fN52SpZ9hsILgONv7Mmlp5y5mMY63pZygxlGV1bqQenofKTz8ggfld
KOjJZakLGulGleiII00bfRBdQ4uNU86y0H8ak6+ixILUQZWiE+NMs9KNGQp0pxptd/syK/qNaG0b
wrjohpVShcrT+qx7oGf3DJROkCMV5BvvE3Co3j5wLIOE68JezaPvXA6kVw4sI/dAA1YEw39yJcLR
wMRtVWksEXVlcb8eo/CAsJp86IpoOqIRbQjY6IKvljffbs/B9v11bldzGGrQhkHhAAyVLs9BXsKH
/ZCgc/721y0mFhrnwSImBbYgPz9D6+GL8JN6Pyj0zg0cyFx/5YRDDWM8gY8PEkpZSTYM2zYn45QA
U3g6qD4vzo07yVM2LV0cgvpk4xRaXfUNtwkNtxkhwERbbwQ6pWSggRiBlP4vRbPXU9IGJO6gakyB
rQYqbWMNbVZm3AkdgCqLwNf9mUDDItsXTQu+FJJC0wH19LJ4vb1TtjUzHMYLUwXhiaQ/53UZQjGP
FZ88kM3/uP311VrfWDNieEpSkDnkUTKcm1ACxA55dQ3SlTzwd/mYsWpfAyY/buy+LQtEjDhehRTi
9SBQit0M8iegbkI5DrJiuki+z0Xy0g/zaU7r5oLGsAdFhqfbU7QsIDEiO6THMohSQeW4Woo5rqXj
xC20tjcmZTGCP937V26ah32Uisrvzi7aTdBVVoJ05MhB7w7qulKAGPH2JKxrZ4aDpkGHR9p0ZxLR
8VFNZdt+Vzl6tB850NziQa0ZYBBpRHmFDB5oRy5g6k2yT2Myd3rjT6z79IaxrJJ31yEJamnliMJc
fa4Amf831cCb71iLpvxWI8tdBkMLZRw6nDLkdecNp7bt3vr71fqin8JzU5S1zrJtybMHubGsiLZ8
y2b9wd8fF3Ua4DnXJmd0+7B9XovhsPAgPY4ouKdO9OX23tlMxIhLYZ+OIVTb5DnX8Df0mybDtwLt
KORQi5Js8EnZBjH2hg9jiE6fJYrRGIEx2iIAl9VMdlDsqA+352HbCjMSqRIw3YFE8Syq6ZUGgfNe
zBHbOO8sexEYkWguhc+Igx5hAeWUr1MN0BHu/f6QH1Rdt9MpQIK12ZiJZbH+MN9cGVXU0imHyjKP
2yqloADG7ddxdLCTUTBt2K3lMDLhrF4AKAMIc+R5BhNC+ouhMacBy1NTqdhxKzArtMjkj5dZ4W5y
e3tsI64LezWpvpR51kaTiFOnhRheD/kZkMdNQA1M4FKM9uDJ4jnqg3TaApFZDCIwYtI08wTs45kT
9zkAPfuBT9CRAF9Qv6WAahtg/f1qSkk3C3fOEbC7yuUB3ipgCz+A0abcYouzGYIRADJf+10Dml70
e5HhlEd5dJbJOD/ybLozgAWG97ehX2fzUmKR2rra95CpOWRoeTze3nTbChk+GZKUQRDIqc58Lr5M
U4YDjqpqI+Np+biJJNXTnCqfoCUIvRvjx3BR0akvI7ZxfbJ93bgN5Kj20FwgZeCwrHuc0AVyHtBp
t7EwFgwmX+Hv17YD5dwydEXpx6Ok4NFm4JL1GyB5oxxo7KTFXXBhM7CN4JGD7qXnP9ZgE39g2ZSd
oefQndM55ycSTV86uWzEBEuI8w0PRaeICxU8Xp6RPozgnEyoH4OfyqccamO/JpnmdOOkttj1Hy61
K8fh4Fzoow5JmIa0/j4BN/J75nrk4opU3FccNhGklQQFNmA0SPEQ6OOh+D+8K8BW9yyl7n/fNm7b
LAzvRFIGYANEzjNRSMQMjFaAAhfueRmjcWNLbEZoeKfwlYt6Jc3OqgIMBGxeMwFrNiQV/Q0rt+25
cS6XIPFrmxkDuD0bX8OJBmcH1yVwcOXhxwLqSvHttbJNxAgEWap9BBkxx0PeJRBRqX3VQspn1Gxj
pSybYQJFa18sI0WT2XnSlP4HtUHybiyYh0xuCUq725OwjWGEBOS3GkoLAVL5JatOo0vQM+uoBdyH
6Bmk3+8bxAgMrJMMKT2BHfFqaC1EtEKLlM8WUKYHkgfscHsYy4asDATX8Ye0gJj4oBk7B2NDjkSN
EHR0Gb9zN9YVvHLwnJJC1nOXnUOe8XfDpCGnpXLvqcha+vW+CawTuxrChxBurioMMXf+9xayJjvZ
kg1uRNviGJ5dSDVQn5XZuer75hOfOVReSd3fF5pMzKeagVzsO5riLG+Z3ic16RgUPB2oGESZ125l
y2yTMFw7k0S3TeOkZ+om4IDPOZcS2hgB3yrZWmLHn7fg1Q4gYcuSLOTJWUhQzkHXBMpl2Tsyzx/U
NPsbR4UlE2RCQBsI1qBtnyaYRfBBe+oX+iCh1CTGQ8u9L73jMyjQ/UMc/XzbrCw+bkI+m3zC4xVq
cOdxooDMJ6MXPLoE/b0umA025mTZGRPyydzQL0AxnZxnHVV7LTQI9DuuL7dnYPu64dmzn/kzRCrS
sw/pobNX4WWHwnOwsT62/TA8WzoM3JmFRIVJt1FxrGc6kIc0GcmPwQPE+ANo/NOndk6ifxd044JU
buFI1p9vT822OeuUryxuyB3VTBSvlskDZZXfTc7TgEbpx0pm7OX2EGssfyOJYMI8PchcgF7JSQCd
Ab0cZ7+qGcyzchm+RyC+3S0ZstlkmauNI8W2WcYBD21EgFqQlDmjEgLqVE+NX6Il38Tq2z5vxIC6
cNA8XsACHJJFjyGEjA9oca43cFOWJ92fatvVdsyiDWXb1CBMz71P3Vx+Cnt0m0s3+JpodNP3ZGOc
t7edmRjPBoTfBC39ybkGofQBkrrDzhXIg0AGr93YB9sQxtFejsuQotkfz/sKCA30vpfiA0gEoG4u
6rHfIlS2jWKc7R0h/tR0YJjPXbc9M6g35ccsKqEIOS5Fv3GBeHvPQUn0t5MoEOFOAV2cOAyGBYjR
9l2glvtQw2xts732QLDI4UkHpb0YVagSffvpR1DnZ4dsES+3/c/279ffr2yqnRB3M44B/H5VivTc
7tLPc3vXNRScs39/vSsaNUEeLIqTtE3fBbN2L60Djaf7/rvhzOUsC43mLZB8DiU9sXChAHx05eG+
rxu+nJY0RKWokudgqH/zuqj3nHpbuVPbshv3cz+b0GDl9E5cQSMgbkQKUU13Sjde6ha7N5GcQdt5
1SjAftr1gQPEFRvn9uBAcgWibgkrtwqTlkmYME4UB7VCFw1yGTTwz9Dmlse6V/+vHm3Fvti+bjjv
iJ7eIMrqKGZZloFTN5KxKv3qrgQpOtn/tkyPz4MehEAA6lpcCsIpA1EM4+3kQzAUx8KGidp2wvBf
qX1/SgbEObqw33Iqc3Ateu/BLL5VubOt0vr7lf9iZ3vUZVN57rIcbFFQtDwywe9rpANLzN9fT6ts
ah0I/qFc5qmvORmzYxeCbV0nwfDpLjfjhhOvdBpFCuKtWDUK+emp+dIvg3fn8hs+XDchWuM0Pt56
8sXjzSMpxSsB9vf2f7ftruHFYqwBZIoKeW6AJb70wDQ+4g6mz/O0bGGlLUOYOM1oqQfNKl/Ewaif
kqV6cJf2UjT1FujbYj8mShOUYTkN0jSKI5Xl7+qmBN9l0DmQvbi9RLbvG17cBnJCWwpOxzafw9ce
WmWfh7ZXx/u+bnhxRYgCIRjF+dJp+Y6VS3tORkCKb399/cr/3k0ZM5wX0gVqmWecjU6lwHVUOCgK
NWApzpqHSnr1RiSyrdD6+5UH+5VPlJc2sFHQGAD5Dn6anUyXeYvA3/Z9w4f9PKmAHulwwld5ehFp
/l7pND3dt0SG96Yg5sx8gSPASwO1q1QPfJWgTxMi0h7UGhu5B5sTGG7sg8PNydCfACNyh2811Mb6
932ZQIUgxNNnq+PMtlCGN2dFAxacMRUxiHMkxBnHEKlSNm9s82rwbxiTia2k0KEh6PnBSoUDuYRV
B86h1Kn2Lc+gqsDzl9bjYuMC//ajipkIyxCk+xA8AzIpydL00Dh59xABx3SB3E55pF6lLiD2WEDZ
VwUbjmhxFWq4+QJuqIlAnTImIf0cBqg1DdAuAt3fpzQCTddtY7NskAm+BAuNm0eQFoh9nrbHdPTS
QwHB5A1Ttn3d8PYAJFpFRhInnoYlOGR9BI54MEduXMlsX19/v/LyWgkofQJ0GE9dA+5pisavqQiK
Da5g29cNHwfApWt4i9JbUMlwjpFRrtQebeMs20hyWAAHoAv6+/9DdIckTMCkAgESwzr6MkS6PUaO
fizUciYQhTxAhPx5WbIHV8y/b2+4zWcMv29VW0c6EdDanGTdAaKKtp2HQeayP0DXE3zBS8gCF6o0
4exvTNQSaqgRBKAVGA5Vqpw48afhUwSN47NLnPazV3Zb/SkWXzHhaKAcC0DoD8q9dCkaEIMPfqn2
pejpNx/T+QBCyW5j/SxVL2ZCJVsuEJ81bg+1C3nTz+3iQwcTGP9y+dS4bflJOKTxLjXU1jVIkFhT
7nqftjP439D4H8tVUfe45JU7fZZjSoZDQZPUPQBnsomasliuCccRwzKomoVRXMkBdH7eqp/a6a2G
QstumnAcqLB2IYqKeAgF4ztnSB7ddHwAOeFdeWtmokS7fkGyVBLYJ4D//3ZDjo41lw31623zfzv3
x0xMYeTV0vPqOYoH6R6JJj865qBAkT1noNHdhZ54Gqql+eCA/Pv2gJblCo0QSJoCrxWQ7sZ9AJXm
ZP5AI3AdtnlzXwA3YYYB6uhlUw5RDP0edfZDMKc6DpSH7/v3RhBsAS7vJVDtMUh0oQTAn2jhPOFl
vZXgt62OEQLB2BUqkJVGsWiLz6NXXpypOoWi3XBW2+eNYKfSARB3nuOeJkaIJE2QMneLsdvN0EQ8
3l4hi7OFRnCjYK+dhxoz4F7/E+K4zxntNq43ln9vIgeHKQhdMPGK2BE8OLK2FueJVNURrL1ywzot
cdPEC9YTXvHCrfAYVQl7DpWbngPmRJ9YN/+gIJjceDNaDh2yzvDqpA5qAcX5Bmgg6UrvCMprcB21
EDUKoJR99DN0dPpy3DpXLTtC1t+vBuNJIlrSNUgeNon3zQ9Y+aNNBdu4dNg2xfCITPSo0/noEAjR
Sg0NZojjIJdYx5oWWxc/2wQMp4iYrIDhFhwaK7R5JoL6H11kheLbBmvbC8MnfEoqVTmwqk63IOto
xio6z7LrkcWV0wHiOnmxaxfoid8ezjYZwz9KUKznJaQuY8hEL3E3N4iABak3vO8Pv9EbTwAT05ZO
KAIrWSCeu3X/K1RzEV6Im86/dI6awSmTyyffbY508dJPUdAyefETsTj7OVr8JEZT2082Rnn3Lmvq
8F3keBDkLikZodeju/A57XtONv6qxXBMRFxWzOEIHR8eo0yaflFtFv0DKGuPRH0/V+fbi20bY93z
K9OfZ2cs85SJuIR2xikiI1h4STUdW2cTU2QbYo0kV0MUQSszaKTClVWaQmRJfugU++3LbOPabYlI
JuIt56TR4eLh1dNBJgjs6DskUPQOvO5PIwgZDrcXymKVwfr71SzyydOCZ0hyMM9huzyc66Obhu1G
uLN93YgR08AyzytDESPVgbtEKd1/hMvaz7f/u8WBTbgb6usVE80YxTnJ9qHTofFIUrabmV52KR5C
vSdfb49km4cRKhiXQVrOCNsMFKff3VQOJ79JxD/3fd2IDCMkrxyQoWIekr+GYTN/HAVPnm9/3GJG
JrCumUjulh6OZZr4j0ul3gWB/zii70wJsgVttCyPSdQIbucaugm4ejno8zgx0F+9n/UYvtyege3r
hi+DA8b33QxXrygg4AOHqNyuaUR0vP11ixubQLlZT05ImhFQVjENXwLwTX739eg8tp3TbuXRbWOs
v185mZPWmvYq4vFcdMWlLkEkP4f1eKyx2RueZhtiXbyrIfJSLFUNHSPkyoqHkFRH4hXfWNkeb6+S
bQ8MR1bEg1jF0ERxoaHNJ4uhuIgmdzfexTYbNc55jlaQlua4fLEsJw8zGFHfKzA0XUpvAdgFiaQo
vj0N2yoZfgyZ9ADozBIpXdl/L1X51XHdd2h22QIRWx5Vf0SLrnZhLADDol6OaNo0Vb3XIeDruxSi
U1VcNXkU7dFul4YX7I/bnQS6DKB1UTXINdyenmWXzBo+FZqE3gz5sdrH7TIqF+dd2Yju0z1fp2bl
vhVRkGcJYfGKwjy00gkO2sm9jRPbYgMm5i+CHuTodwrHqSOh7NszPFPmASrIdH6ekV68Zw4I1n+7
CeQROk84msfIaXXf1bDos6unZeOdYpuDEanK2ZtTxuGExCkuMpuh7Mqcc1SgA0kSKBDcnoNtlPX3
KyNbJscvSY6qii+rj52KXqKy/dAI/3ksAPy7PYbFkkxeSCehU+R3SFeTMmqPNZQ54y7quo2rje3r
6+9XM9A11V4negSrVs4ogZf+MaHp631/3QhVaOBRtPQHFk+q7PP9UkIuHsAPEHRurL/t3xvRSqpp
KScy8jiZZnFM0r6NkzIfnu/7+0aIapyim7Tf8nhcev9dmGsISkKeYCMA2v67cdVAdnOWOfQ3YpXU
6SlLp+Ko+nlLP9vydRPfp0XXQ6MI+xp2XR7TvvHjld91o/BgsXsTzddXYB/vuORxzfinoPAmiPFE
7wnLx/1Co293Lb8J5yshb+n7kIyKW9FnX7wG6g1qbJqNIGc5f1YVsWvD7wLkLpqMUvTSO/MT85MO
OrKeegR1VHffDps0jb47uqpxE0S4ngf9rqzn5JVCq2orUWXb4/X3K991e7wde8g3xVzNI1STuy5V
O+Afu+fbG2BbIsN9A5F4jEikCSs+ht80qcl5ybm8NLOWT/cNYTjwIIeWoBcCRw3O3n9Gkooj2r6y
QzI1W8hT2yoZXlwzAsGVAA8G4dftLlN9v5NTs5V5fvvr1CQtnCpEtn49AQIJ7SUW/euHkOq5vThv
exmUFv7eXwL1jSKb8XJW5QChwi7yk0vqTWNczwNkVKIi3Dhi3t5oakLbJjnm2m0wCSS5z8vMjkvT
fovK4MftedjWaB32yk5zMZfFkGs8PUEc+gpB4Sw7QVylKzbO+vXG8L/5Fhqt4159v9dVoZwMuSlI
DR8ch7xTfP7Z6uIbatbngi9xG3l3XrwMl/Ay2QFWShmShkEOSWmnK4rdAol6986tMByCOQIdCTXe
J+3sQeY3KePF48dZ0LuCKo0MbyBzUKlxYfCGGfmYA2RhgIoCwS+5T5kCpdq/N2PMO14MHcfFi0GH
rG1ctk+icYscy2KpJuItD4CS4RLOjGJ3sh95/nVxwy8MreMb62/xORPr1gdjBhEi3H0DRj7PVT+d
IPH3UA80uDiLu3H2WBzCpChs8wE8EgPyVYN20ETVoUnNFRCduO1uf3pN3vAHE/Mm1EKLUigUHvMo
kaDHg2p2PEu2NDvqgbHnkXvQWgFoGfINBeRik13VFvS1aSKn+432Bv+rVA2oXwXhzSUDEuYnIV0E
uaNIlff1yUCO5m8zQd+vGjgUHmLuKP0QlYTPOzUrtdXfYFlik1FryQnVUDEPkSbKkVzh7hJCk88r
3ePtRbYZohHT2nIMplLPPK5q9KUeGPZv3A1hRcddy6AosnEEWKZhEjWGIAWc0dKFdEU19S8i8Kdv
pVb09b5JGNGMd6uGu/Thq23yASaDhF2QPibp8Pn2923/3ghmEHhyaNNXPHaLhYLzg5avPYi1NsK+
7euGCXGIz3gu8EJxErRQnI+iTKp9o5iONhzJNoARytKR+kUDsp0Y6afoFy6GyzOvgunl9uJYLMhE
/EGGT0GZHLjXZuHNQ6Ba9zhlJeCFgtO7ntjUBP0J0OygPyFBuk7kEiKsGYDZuzZPobF9ew6WFWLG
DWXxUZOL0LMf12BEidkMZYeqTLfYL2wrZFzRIV0X5WIEqLaGiHQuAzwyIFeWbJFvrn/yjTBpwv4i
t/BH5lZhDAHRC4Vo5T4p/Jh17UNS9vIA+cmn26tkm8e6elf3kyCpZjkJJ4zRNq/i0kHxIyfE/diH
ur3TmAxPLlXm6LTocKyrAlrck+PluyJtIwjN6Nn5ensekWXBDHcuIB0bJIlisQ9J1ItaAvLLH7re
3TcTOzrRgF5q9Q86u8RO1WV2uj2oxcRMPB00HIBF4RjUZTOKs0E77AOn2SpnW6ZkIuha0pLZX6Fm
g/cqCg2qqOEcJUhtT+QIavMDw9O28zYxmhZLMOFzxeJnS19jOEKg8LCbBgVKUadjJdhSGdmI6rYV
M9xGjx00dmY0Y5C6mE4p77tz2Pjq39v78aed8g23MeXqOcrAZII4abxqxkLq97Soct8X3yG/vJsE
VGNH8jj4zUV3/a6W3TuUte6DqVNTcL7UeMapjK1DLx6qBEG0g4IFSKz6TtxpboYj0SUtmo4TCsnZ
skGqMPhP5NF9rEHUBNelQ9DWweCReCyL9ghWzH7fTaLY4VDZeJ/Y7Nk4ExsoWy4DGJfiIBSQsyxO
InCbXR1m58x3ob0zf4g0P6TBVgrCag3GGYmL49AlHXKSyF/lNC5yt6qPq3xrswu0M2f71M8dscub
LNIg2+9qyPQKjX456pb1i8r9DE1nyhXLXVAtaoLuCjz2S3TaI+VIAe7LMhBD4+m5xdlpcS0TZxei
5QIouYTGrepOOOhec9JvpNRsnzaOUrQVR5MOkSst6LwcQXY07ftebeG3/0hTveG1JsaMulW7EI2r
GHrY+AiV6LyU38D5BwIXDvbfdjemjveJyrRzdoIRIS4QA2Jq5yady3YOdVxnD60uLzykuve9U5dE
4KfLUz8cHjq9zD/cgLOD49NPoRi03GncUuu9AsUkPd4OPJbYaYLWuhSAMiflYVx37dkTxWs6QyO8
9sMtW7btwPr71TGd1sylUUbWAcafHrZ5h5zIfQ1CNDTiSr6m6qSmIXiOevAT8p+llv9EHv95e3Fs
/908miHc7kYdnvUTD3v07Xbq4BTuVmP1enK8ZTxGVEEW0PdY19EYshDDRySH8mQ3g1L2UINi7biU
Mrov+prAtTDtM6ZDhpvSRPwfLaqP7j4PJGzy9jL9KWG9MRMTvoY+UWBiQWURSx8Sl0cnrMZi7wHR
+eyBLeVDORcLeSzKoRq+QO47k8dC+9WHjCJyHaAaAmqVECCdBYpJC3f2gxy7age9yCmDrSQQKA4y
XIkP0FbqKQRGFrXV4GTZARMT5yS+TIkIw3gY0tfV+FfzYXKC/Hc23feeMiG6sxQaguY+i3M0Bmno
PUGVek98Z9jSNrAYqYnSrYMpAnAT+ep+ICDyxY3nUiR+sHH02b6+xo0r943ySULExQ1jjdQiaOmi
6gF8u9l9BV1qIvgWcPvhqFtfm24mf6qmQ04LuWR3i/XBEt6IESAYTGmY1BzizCJsp9oVP1CwaOcJ
976aECVGkAC5NPqN6EBjkeAeslNgJfqWNCK/q5RIiRElFgblvbwfsAGlbC9BEg57RodqAxVq217j
otFAU8mdhz5EA1swPOh5KM7Y8PuwV9SE7EF5rqiAKyZx45HkIJwoPHDt3vmQNWF2vIcmzVDBdqCY
7idgqs5KufPrKpUPeTjS37eDm8WCTO45gOA1Ou5QLxv9dvqHSOZ+Zv6S/gTRnayOt8ewpNr/R0+5
hOR7kSNAdx20ymvIO+xytwZXsC5zgptdEv4aI5l+HZnypo0xLTtvou8AhkOZHWdzrKIkafelBwZw
XJk78uv2nCyx1cTdOVNb4a2PSiA0D1u+68Y+DPZE6+g/ymryvACk8Hp7JNsOGT6Otlq8lZIOSck8
HT6kuNH8S4Gk/SxyWt3nhCYQLw8pE23joybo0PESIqeH0pqXx/dNwHDxijf9Uro+JqCqsNsnkxIf
QG7G/+W462+c0TYTMxwd7ScphWpoiO3OGBrZqdS/k9onZBfqZmEXqWUh3qsOf2SnAU3akoK2mIGJ
zit4FsCwFoQvST7Spv4wFOygcSjiPpzJ/e0FtNiyCc+DPCCP0koh50S96GNQjuTUFOEWnNf2deMN
ERFSwpJxg9Wjl7zjRHrnMQnzDT+05MtMeF7Sl/NUVV4QLxUb9yN4Rh8oibwT5LPHYzdE4hRxkd3n
KiaVXUBotlQgZQd0pCmWfZKk9XwAD2kKgl3AMrakiiweadLZgWVsBHm9DGIOZ1x5N/4J8qLYpzO/
zx9NyeOCyFBncgriLkyXS5OlDURwyBY7m23DjRNdFGL2Rq8isVvnzSmfACJnym1P9xmr4e0NePeh
1VuQeG2ZbHd+OnnPM8SOtxp5bP/e8PS8AdmrI/H9JPhMNCs/EM3r+/IAJoYNKIjeS2SGa2Y3USCP
yK9+FTq+a2FM6BoS3mAA6nDTUanOHr08TdFLX9ONv27xM8/w4qmeZ6+akJd2+7rU+0zkmgO9Vms4
AyFLeGLuEH1JJn/4cXs6loYFapLWCUHTUXs8iPMxrTlw7SOYGZBkdabdmq96P9a8hPyAD4nG/tAE
IyQwwMoKuaBDnY5k2hGoEfRHP8FbaRcpny77jIKwHBeDDlKyInPB9ISu0eCBl0OycWpbjMddf7+6
7jtpVyGVAel5NAkNx0W44aEo2/soT6gJuksyMC1BrzWIFUOhbzc3VT7saJ0tdz4nPOPv9wXKVKWr
EHiGrDu0Xk/2TlXNh9s7alkcU2zZz4hT6xAGo5U/ndEUWT6FZX6fOA7W+O+lLxRn4I1y/RjcNu0B
4hzDQ6VRPsmLbItszXIJ+KPXcbW7qsGjv62JjzRe/nEZCUBmfvqedv2zqIAhLMnkn5rNerzlFPjT
DH01WjAChkRZFcQg1AkuanT8/SxIeeaYVXx7Ryy3CxOPN2WonHRgjAf4OCrZnlR58yVyRd3ugyoD
gSBxab91qNnGWhf1ajo9KHT6sQy8uAqL8cDdMty7pb+8DyCD8INPwbJhZZZlMwF6VA4imwXz417r
ASUMMIsMOx71SbBvhqKf7ou2JlIPgvHD1K/mplDiPUN7QxwSYEs2JmFxFROkV44uGrD6wI2dkvN9
Qig7YG+2wLu2rTBu/EU/y56ihB9D/qoCocjy1LuTOkAtAoXSLRJ42xRMf3QK1kPWx8fDeyYv6N6v
90wE9ctty7V93bgFLDzJSVm7Xky7bHppSJG9z+dySynOctiZOPmp4vms696LedSlO90MyDIOvSPG
ndNL99lN2mlCg7ojNlol355NaCLn08APl2xSGE8pQBLIWO5RZh42Cu5vb3doogFVSKBCmQ1enA9p
cSSUPLZFeFJhsuwYAwT0nh0JTVzgMkjOi7nx4taR7T8LdI0/hr3aypG+7dWhCQbsauZHrMQclmJJ
38+pwx/d2lvKHbqK7kP/hCbdnUbXxQxVGx/Xbkk+y24o3jfU97/ftz7r3l/Fv2TkU4N7ixtDor04
lch1Hbwk39JDsK2P4dIBDm0PVCxuPPeVPhVRVPS7qVvEA8RG0CRx3xRMl144uMm80Y1V4YkDhX7a
oybTfdp5oQkCZGEne6ADPHQakuaLdHT1gna9zVSpbYWMez1XdVhPtYCPhaqDNlnYHxTE4NAEmLkb
z6q365zQqvl7i1mY4WFbKWyx07CXGnfS/Ty1ckcdNT06aVBBcs3NH/pmyl/GYNlCmlpmZqIDmVPI
Ji0RC1PoePi7rm3DH9HiDcl+hnjdfLy9+ZYoYsIDE9I7EvRfOJKWYLl4nkqPDrpXTkrL7lhNw7iR
8H879oYmTlCnmYfnhOPGXg6JxrMuIXSLxvFqzI9iZFV7BC9B5oMQeL2i3p6aJfya8sY5mPGmpqrc
OIWiJlJHYPMaxqQ73fd1w/E1YxN35Ur+P/fy/zj7st26cW3bLyIgkaKaV3WrcW/HjpMXIbEdSRRF
SqSohl9/h+/jPjjYwHkqoFKurGWJnHOOOZoHbUn4Jo9j+y/v3P/22f/j4Lt+bOED19NTmDhTzbz7
i1hO/19+Mf/bM/+PA8/nmVrof3FmdDKd9oBk51ENHrrEJL2HidT/zTCep/9RzWcFJQIdW3oyYwT8
bD70txX6fwO6Gf//loH/c8PG0/84/CRVwQgfX3raWdv+C6KNA1NNl0NIB7MLaYeHfgaccOH7sO75
bo4DI+5Mev/SKCvX8ugaEzzwLclocRg1rhU8XHfQ+zARNwUcUZAaISyf7c8Mus0gjw8RrWVAnMh3
WCssXRcUUQotwSZ+WXPcNEkz3mwZa55S5o4nZCnZQplkLfTa7blJ5wGFbQpzkk5bDknOde/tr3AO
9lxl7VAM3ToXMT8+poEgQtFE2zX2mQYlX98B19nLDGusshma8xa5LicDmfN41A3i1BJaqQwpjvqQ
hQYbd7Xqp+YBqYdh+lzZtsPqfoAmkbRP/ea/1Nx8B+OFb/wwX0i5/MmX4HWhW1wM1Pl8DZatCIMo
LvSy3SpLYcMWRmNNIIDmFPm3oPmqohX8umryGHfMlGqNH5G4uuRGmHs3h89DyF/lBK8RTtGEyinm
hUlmhDHHwVa0+vjr232+kmB/TyGRrJIMYZ1LqF5TObx12fCw4s8rxK2acqf7epoWlRWzPJjKh8Mh
qI4MOmf9dry1i6WnNkJFEa272xv+0vQ7uXTwMgaGz3IaB08iczKHSferQhRqoX3aYqs6z2WacJLb
1ZBat8eHdnCH7qNA5y6IFzBY2qvL9j7vExjEWfZX8GaDvTv90k30FEQjvyfaXdEh9XAmYyB/9Owr
oGSGx4qUp2XNbpppv0qXXZHs/cGl/yQ2uphhZKc9WtK8jyUSvhtPyx2NaQ5tk8ZX1GthuuGPEWlY
ujU68rmBSx1yi8RlTOCbDmCfnxHIMl673XZl2Pd7xdjwK+m7W6tsmsdLyHPOEcMR0e7f1kVDLqhs
n1w7PcMcSoCDyMd8WJI511hC54mYP+HQdJTLJNcqkcHrlKx7gce2I2hzcPmR6f28W9dgQWjTkjkp
yxCjXb6I5Y1y9zI35oGTEJTeBRgtzlGKXS4IEy7tXlpkPGI9bYeSe3hiBzAHPrV+eQlhK5ZrA7c6
3fk5n5JwuY0Oc4dD9ZVMwTlpk7Qw3xL/FbFNecAyWhGr1pyq5YeMRsxP4fThOP8D7RZgIcd1ATNU
+A1TPEXXpr9WNdpKBUNYTYAoij7qdB5tw++ZZsiLJQ5Iy+xzG44LDp36ijTmPLCI700UPq0yReDm
6i9Hu6oiS4ZbHmU1zGKGG29oW3AGZLJZyc3RSX823j4Mtnv2JHr2MY4NFv/qpAkuvGBWn2HrGCjD
ytTapuhtNS94smQ1iTtXhkT4YpNgL01TS4pY+o+FrkMOLSZc+ZPhcZmD1z7JniZ6LNWI3Mm8w/VU
uACkkc2C/W3bJarjRn9aswlwVg24MVPPkZsWrYWEy0nunWoLekC5m9KDntnUd6U+oq5eDncUISIG
LnMYGyR/HkFBxuh+jLsul3HyoY/4bZkbqE9g1I03xbl8hbnMKYxgCpule/8COIlfJ0dsn5sA0pGJ
ZcHPEOzZn6YRSC0NmxD+I2Y2/VOG1Meo4JOl7z2XwoIttcR3h03NtXdM1BZUkmcz47ZxwTKuRRIB
wy4SOD53+Uritsbxb4+CBSt5EyviuJOWmRaPgZqTDPfoPMFZ9hrMOjhbRJXUKxMRKk6MT9F456/D
/p0V34S4QHdQKC5YvC8v/BiMKbIGWjMKiiSQt+nQt8FkgDX2Le+jnG3gKOVwp83uA6eGf77r+M0y
gbORW53ok0bAZBnhr+1zF7Puhjvan9eFJi4PMZI/EhaFv8ZutTfg7Y//sm5un0w68ZewTYVHFnYY
PrWZPe4VQzdbpHwan6K0JZ/Rsa0/WrUleLopeeC+H04bYlha1DgubuwBCneuJnXcJWaw+m5CIBei
eHg8knyhjN1mybKdLet3WbfEsnPml+NMnfU/1jRzrwvij2/JAVF8jtBHEedjuzelod9ZFtPB/VgZ
ms5fCZzOXd71+wTv/AMmg7trXsi3/hU3xH238Y95AQVlnO1YhDIT+bRMH0czb8/DtEMSwqzLaRCY
xwlZblf4BN1BaXnkjO6nNKY/G8leUrxAOcz/DIoXvhOS0lQ5ufmN0J6WsLgB5m3x/vFUvfuOfHi8
SDdRa5+cUGBOwdT5xxA0eEnipL8ig6PJEYVDqykIg3w8IJbANf7Mh+TacPoG5aWr0xFuyf2hjmtv
kymfNy4KOyNeV87YyUPMvePa7c0j+NNRycFxLVDy/ljRPwwEqHVskqkAUTi8OSKDyM809gXj+klo
BFqOegYJXmFZ1c7BPY+pRi3HYZ2Rc3nRibxfEEsKLUfzY1/4iMBqWkWA+MvFTRwFfDUF9f2RU6s+
bJtB7nrEonDHuuJSHxfUfwwhktjTyHRf6HgmOYJU76Vf2qIZJCmwMie5z6BPGzV77eVhCx+gvdBu
Hy+6m/9gM4xAqhYLzxHdSX6w5bTFaPzn1Pqi5zwtNgSgleAr/5gOaMuF9PANC+SftF8RGa2XtppE
+AYT2CHvwlCCW6yicuObAliarcVIzO+lCT9hHdDmdjiOMjPkHPMpRdL8IMpFgAkIX8K3Ed5IuZb0
OQiZvkJYAfrowo+7eJQpKi0TB8yC1M82WUZ8NZPU3c62etLT8BKB35r7ZT+NrQrqFfUNHJPmbgUr
9WvfvMlR5IMziAldTegU17OR/Nx0lADDh6Yli9NRFqmdkroNFmQyIkmnLZGx3Qvc8oeYnvRAcC7m
fsOKbkSWwHDHNVPmnEK3Xvf++7hgLvxOOj9a/sj2YJ6gGYCbZMEHmzzjJVtLSm16YVn4Pbr36nP1
s7jEnfJnMFGP6tha8yeIu6lIdOoe0zViV9r06fnovb7MGfcvAaPRg6W7fm6Q0ytyunDyt+mtft7D
qLmHL2dck2zu3hW0smekZTbPSN1dygV4x0OTdeoLXgddNXazv0szttzAcrGFo9CMdbNqxqloApHJ
3NANN8SU+hfNIji5pWq8WY91syjLiBHffJDdBG0TnGDss1UbzJefjqPfSpdJH+FmnN0d3nX6btvB
/mgn9DeTFOjEBdsgzTsmHOG4exOhES+Ll7Qa1yOFOpbJAk8FfZ9QQMWM1ewmJZ7Xy8BDvLLHftfa
qSkdi9XrGvbpVWre9XnKO2hYUMlvddtPfe2ZHspWtGnBkoYWEGiKEh5ibQ0zKI6VN3UV9QO7jBmd
qr5b/kwNaT6U2/cPubX4PbWMVjHCaf9m8ZY9ZEAE8Wa44XVBXs2zGQdTp1mjqyFT3alfhqn8fs53
ChFe6CwSBYJoQ8527+aznB1UbJGBzQ6LtysUzBLNjgeFFUvyqkO8aYGWZy/NNEZvLPDxzYqzW6aW
6ftpXeayJ8uGPcQYPi5g6hf225DODVsCnmBMS5fE5ClLeHyWC7ZQuVcZrsy2aeib7ZdsPsOQB6nv
S7xsFUJ9ZY8k02Qa8qyzwc94gZtR7iEgvRMiIdcxEBKqwynYctqs7aPwG3/CBtl9RvsSvG0hZzdy
D5s/O23Cn7QPsvCt560G4HtIigQAe/TkdzLgl1nP4dGoghC70N8iC+VR9nvW/e1CvU53fThNU6UP
qAThTAxXv6LvOHlHzGsjMZ+0w8+eDQQ6iBagzTVcOZFV3zrV5GjWWVSyoXX7Fa+5nK8sRfhoQY3q
eJBPrBH/IpBzcJWTAYpD2SX9cUb8ZBDlNuOmK+0BxT36VDrN1RZmUEAMumsLF7mZnpFeAJ8Oh0xn
9UUHZJ/f2PUQzVk2a0jyfu3X3wnyTh+GZOHQis+riG/a6Ih9bXYSirxH39fl5oim9Wn1EXW/FmDj
ewFGCfokrewiLqnSWZhvJBktqJoUNUshRA1Bk/23cG9OkwFaxLbFiIS8+Skoj73Z8foNeATPBGUI
DrWdQboCZPGZOoW2Sz4lDNW3AmLKUN8eFDyIsom6bLxGbkjVVZMlnXI1knApssnP/j5qQjZA/qmz
Wx3OaAz73bjoKZIMSlak/GBk8BlfUDWTpQ/GihgrsIyVxL9ksxqRk8AZ9topi7yre8LCqF7jfX+G
ZJ+wv2ClYiVN+Yw8bMTzRqIa0b7reop2MjwJMmOPonbRNKU2Ydwj6n4Wc7HSNTYnHU5M/w2EWwJ0
mIyFGD18H7hnmOYxcR3M1GO9M8Mh5pq6MEQbt8HY9uUY5J5eDWnD8TQfdsZDEGMv9ovKZBReGjkt
6T1ggKQPc2k3mhVbthGbO4bHloNHFCOo8RC6w/g5ms9uSg51d3C++HsaK0SI5z7ouuMvU0x0RUNS
XAhEmTC9Dq1yaZ5xh9hbbP3FDD8cXO8V3RdMBgFsMIZ8IJ08z7RpQUxHm4CYx210uLvgPNxUkhKw
RlEJcSrbfkUdXjds/l58ywLy/h2TzWpHQzTTwSAYxt5jih5d4xj8kbG+yPlG0uaOHRGVZadwb5y1
9duaYyk+DnjbxYaXqm+zuDqMsARoB1f6koKKHPxtEPNyx4cxsDlDKjAap5QvHb7TBD8iL8PsqAOk
QlEM/aHq8Xr7bF7zeHbZhtM7wWsDN/861TZcln+25+vfxcBJudxgWduchQIt/D7WhKZXSuHuV4DN
v6852ji23yL/y4clsVOn7vp15AscJFI5XtTSjGHl9pUphKiZyb0l4gjZK7UMdxiq+XYUq23TAFGa
MmmvILvD3jgi+EfVwPyc3rZdoJ/skGGviXGzsTWqMuY+xtwg7gQ5SHJ1aLgELA0GJIHjCCbrBSo5
96OxMv5J+nbtgNRQy4s1aLCMKJDh0doak/R0fPi1Y9E9lqfd9IWgkNB9wXQdH08jN62iKcn6D+ql
+hNyzIclhFALy/l++PV+DqAfexh3sP0KG6cpeUT8r7Fl2vSuR0sVKCzLoUw+UAxohLoA9jcQpl0L
aIw2q9ryQC+Dq8D1Xf8If4zBvLcBTFyuvWqnv7vI+v4pUnRGiiE3y1hppeRSpEejj6tPlyHEgzKD
hNCzP1h+0I35e99M23FaR3WQq4yP4efc9kv7tG5mZblz2zZd8O6wKT98n3Ul8kz4XoV+09uJzkP4
j01d8GXXFP/dGKJJPGG2s8mtSWwoMX1vuIv86By/m1foNC6OLzq4Tszv/hKZwax1EDVE3eGNCfkz
Vg4O2BW04lHheLxFVUzn3pXDFmCWZzjqv5E0a4+vIADd90cHUpPPAR8P0SllcQZPxMTBqX2VMg5A
dAos/IuHbjQ30aJSX4bhkvRVvO2TveWx833B4oikF0nHOIAtnk7paQpXDAMZwBtMHsRuvu4Q6/cZ
W7npMpq0iVCDXCdvseNe2NXu04Iz7FGvSkfkwKsm8V1WLYvW7gRgzuGqb/iAtx52r13eTXaPqlSY
bK8g+ZgxJMDUgeTYKAQmdxIw7A06g6i7bQeMFIUw2+rLwJEoqkBCJPfrLPv+lLWQo+S69x02laAh
2tyqIBY36Jqn5YyxMLKnlenuKCVufExiyd72N72K/FCSfqceaJlq/gWMkK2KxUxV2etB/pJctG8Q
6+qw6A5N/yUdGGr5uDqxlHOXsLns3MaeoGGYv77/Jfpe5Eu2Fe86MpRxpNv3BM6yYe7jmP9aomAw
l5128VSaY15x93aShFPBpWX/oOrfeLViB2cwxjdA1Sjr0B0BF2zVzQ6bgrFOFifEyVo+9Vd4LMV4
KIgbdbRwjV76WidZF/tc4Bh11Wph1PP8ndPRXUwL9yRcuXFrnlyG8KYCS6EwvvO7hqqoPexOQHrY
AwYBxTLKlV4xCPOkNAm+b21hZ4sWPB0N5qcezkt4ARGPAivp2b9Nq+gQ1o6JP85JH+38txmgdHxk
sCLc6wg2NcMLOKph0gIqg/dBYfrFPSdCg4bEObyLfkjBhTnLFlKoas2kFBczw8HyM+RtGl4zmAxD
+BSOg3hH1LUca9zPMSBHoyis6HEgdUVaEUSl2JxuH1DAEBstCEm1ymGnCl95NCBY+N82oK1uxYFY
CxyMTGTzh9Is1me/J/0OYYv2+gYmijv7vgmPbixilC+To6hPfZ6h20ThFlpsTxg3Kf6gEVjO1CPA
xAd0dLqtDSCmJXfLro9yjsGPv3ToFsNrRFQyXzWQ1eg60j48I3/a3kpY0aqLlgp3j6PMY/ycoeSs
mAoRLDRPnGHpoHmjzouxQwI+tOYv2+En9OlSDzEAFr4A7hjWpsmFoMNSxmHEAbVu0pjPhbuAlPht
9s0TkusAFSod8RcNSb5GCQHKWYFn0YY1FqcLbkVox0QJ/7HeXrd0at57lNPubkCibYThtJ+THA7J
PrvnWT+D/H2Ek8unLF1L1tLtBnka25gvetPn2WbhJxDx4BHgdvJOx0PHKJ7bXO3DvMLNXs7+6bvJ
1fnRKRCV+hiodKKW7Kmbj03nzZQAPO6jAcGkvHvOeMxg8BIcH4lK23eUlfVGIBPvR0PCAC1ur+bT
5P2MflJY32CAho2hGMO2pqRLqhg+WHfBppslx62E0xvhzkdi2UJuTLiJ4Bt/HLrKyEb8FfMGjGQ4
luS203B8KXpHOODDZg+qsQmcRY3NggoCaPc2hlQ5DEWGv0kL7KJZQfqshBGkShZrrgOeK5YPqQnw
8jQZNvZWIIMWRrJJPfN9w2yNkB5onqx7OBidX5th9DUHRqGuQ9PCqD10DshSROh71jqvajuPEpuH
zqYUQ8EOXJim1B3oeNLjHHuMYk9TNM5XHjaYi3UgfhDdIHmE9OKxUQu57ITiNcxSddcOG0dYSJxC
0mi3ZMWdp+h91GOD0K5h8AepUO60rZBcf1/Zr0LsvPRYft9wr8Utxd+Lu2bqXpJ5Z0/IGml+B0b/
U1PaFesW7S7P4At/no81YDkK4Ab8d8twSZAEDsoMRQo7tNfBR9gRd0HsYPM1r7de0OSviQ0unGHi
ddZG9q9clP3tZtVel6hbPmWSAonfU7pAyYoJKN9Ttd8lGFL+wEiX4s7cNyPrw47QIcNStGUFTZbp
KFsPmRaa1tlF+bFy6vP5CLvu4vpUppUyzb5dNHLutxrj/Ifw/avoI1NBZ8fuw9jLtAihxaomEOvR
CWJeq5NJL0HlIYFMcpw3Cnz42F5S3w7vO2OyzBZYULXp2r3AM1r9m7CD+Uj9Qj+V9GhedxkMKEnc
lMFsJWYkuZpLtwXPS0qw5O3ZB0WhvgN5DDvnPjp+sqE3RWAyC1+EyJWSsQmpS2NWhBtpXlnSf6ff
DoevzOHgGtjBjgpbozX3BMhSIuPpLCXLACwgehcfN6p3DGpVpprfU3A0WAZuab0Hvgd41Msa9Xd5
hxgJ/Qs4/fetb87JzoMq2BFLwIkf8nV0EOfLZP0dDC25XfFrG5Zgu5HBsZ2dU8ZVUAwQbIqQhvf1
TRH8S2EqXllICitrkWm2pJrXMSHBnHOVJh9QC8cZskeNrnHHRJUhkbt1CM+5zInO6qWfwRxRSVRg
D4mfbuRwHfqYXGOX2gu2b+H5GGHFtaPTgsvOHpdUps1rPGXukgVhjGPJMZRDpPyBDG2V5Ki9/n0g
zCMZDtEc+GH/yRQuq1BheEmw4MgzWFjnWEF6dAwLKT26iVPQYThd2GQf4yASF+u8RQDMjtNIhuhB
IVhKYs+WTicEiO35CGfNEUQI7Z/RwvNS4RNXblu7DlM7IY9qntebNGvZu+ucu+kwZBX7SES+DQsG
aCrU/uFTv50VcmtuCSV/x1Akb+va7D+UbZ/SKHAQ9WP1pfu9xwyELKgen+klkLy9HHyai9SMcz3N
8/QOdD99PHin37H0sVGZrhx1BQGaZWyWeKxmvtrghxYj3qVgNfKUJiytYL/RlaBwK7h28tRUaKai
aiUze14kz0pIN9W1E86j58z6XKgkhMPMN57R2BmrnGgvJ0/Z/TK1rhzlNtwDlFSnLlRhGWb7nxZd
wR2S67tHP6yshM7AnTtD92pUGG1USLIimbu/zcHuOztjhgkHVgx6HwqJ4KhvU+72FNFmLM0iBofU
8gRIsWoALAJTP7DZCGiGgY5seIxlFHX8Y5tJd5fJgV6XJt4oYOdv0H+jTU1BLS57LOTw0fomLlZn
xKeJO5/HbBneNkNxL2HDdGHJ0nx1IrQ3MHOYrnP3vYGD4iN6S46dYU+0YpQvkqmFJ3Ozhf5u/07w
5bsEbwRj53OgWPTOeTI5zJKQ7BcJQ/LE3tMfodAvI0fTXKRAiwBy9/OK4CiBvUuy43rJJwW72bxl
MPPKw2l2sMSQsH8+XGs+EdXgb+gqhnLedeyw6bOIoQfwcjEpa5Bc7WndrfKSBm55IXGQvYVHa//2
Aru2Ge1pmcIy6bT5kUDY15s77XAYoVJUN2NEksvoRIeXZMGCYwAk8xJlTOITEuRcSvyvwfEwc9XI
GOu9VNuqpe0LfJmyeiN7dGARmCZX1WUZwAgiWJXC/vW3jkL4niGcq+BAKmFRkZB7HHSTJ4DyP3xE
gpdZsfgcEVyEZtuy64ociHrBIH/jGUnuAPvZO31YLJnocEZga1vAts3/ATrXVYFbxWPA5Os4hvK6
i3nArtxuv80sn6CTx5ZrMgjLAtfmpBVZL+jIDpG3oY9r4aNXjXshF2xuzsbhwnLZSn91cgxfj2Ej
MGyfhvc4EvKkZBiiM8ZWAwS0408TBOxfEKdfC6ybsbmY56T89lbAVifDbj0TY+1UYO9kyLeaI6Oq
yPjI7h1ueFQn3QZnIawsQZiB3Elm8XRKv5N0VCD0jYef2wUUkfZ3BpDrae1j+DTPbvi9s2U9qZUf
L+kWT1cfLqQSqp8essmS8tABhMpDVg6291Wie9CMMvGOrKEmB9GjL1OCw0r7HcBwh76aMpE8gGK4
1023tXeyyf4mMVNPif4GmTI6bzekTeKbwQ1Y/AG3eYr6aatXsQLj7wM2Fhotd9W1E55sLDm8WiPc
g8DogKhBdGUrWBvYT2ii6D3JMlK7uJelyHZQltERXzMexggmSPxbiO0cpjmR3nawbH+bulQjjZdU
DOln5Uiz8ZaGcDvAX8LaD5WmHlJx9mcVk7rXm3wagyN6EBTZNAZY0y3WBbwy49adI97wN2QsZb+5
t839MWA5OfazvkBF6e8QWd1dwbwMqyBQFSgmyaNAL1gRotdTqFAdc2ogBQ4U1iraNb9GBDrf6nXX
n9oAaNkjAcxFDQZQ4tpVPlJhtRms/1S3uBpzcXOLiTM5WyCMNc4Faj+AqMvcbcfXPjuYJxrPb7YR
a2yhUM+DNgIpYHbxhctDYWPS1+t8yNqMhtURSFvvvV0APIn0LYqH7AzZ0X4PJn1W+sGIfHbg3YCl
gK0NXDHTegXjEH3jsd4BiNT3AxP2TNJ2uAFO0eXWyQlj9CRxHuCmpsFmLmy2YuMQ+7YcEXn2azZY
jZhey5I2aIBgSBAW2wFMoUN1uY3D7FXC2xsEHGtuCRYJL+2K0M4cUKC7pV0mbvfJ/0lMR2Do0vxL
jrDShsnnkIUellvYdRAa8Hz04ViD/QGU3qMP6zpb732zn028/pmnbAacZ2mBndV28n6K76GyIMDB
hlWevY5IZXz8gUMj4EW8T7eZDdwZ89eGVmKQJ6DL0QvBOuoCJTzWBzJ5HzhiPhto1zE6IEpxpdAc
H8FhLqH8XmwcWJvs+6aAaXCXNxj1f4wjtXmM1vSSYYwtHLCDv8COsC5GFsJ7MqTD2/GtTe8C2LE0
gyU3GDnSC0dP/LStbXgxuJhqZHOCTUMwaN6tSyaeJOSu78nu+kfZIwPTfDOumnZWF6zD5V1v5ocw
W6F3mv3PGY1ABYSzLUbDyXlpsnsbH1kNqsyH65OtDFrZvRF0HQ8D7M3qwWCXuSdyve5YEZz7Lnpv
Qxz9xrqVwgZmGEssvacyTRnqULfILxCvzKnj2FGRdFnOB9lQJiBobBs0uCAM+E+nZcxgfSCSa59m
Kt+8EF9+wg4s1J2qtghGZDFdZB1inYlORAjc7pgMoPdrLwEDA0oCiBEYYjv1sMUM0HQbrwXYWxY4
HUuKPlTTrWq4uTVCNpdjX/dTsKbwjlcdNHZQCN9CaDflaYQU+zCme7G2JDxhEgkefYoAoY3H8ZQn
ABHeN4F1dCIVKfdO/fQHHT6SYIcpTrZG7U0wbymwEfsEVkuSx7Lpy6ThX2yHlVJME3+ybb+XYsE1
J1OJplQttvbBbuqoyX5NKRhJRmRbQTBrAcqa3IP7/qZ7r36mvQ7qFAZQz+nYZHfWx6aIlwULt97z
a3YEvzhGJWCjFgBDM14C6J8LS/p7+EeiwwynpWTjBmAUDq7oztT7mKKddd78MMAcy30DigXyvi8b
1Y9/4CGoH9KpbXKfrvubGGB+HzLWX4eD6ItMhy8ary0a7/hVZJxWCdsZOCjpXLIJSI6lOqjoBCae
gu3N7d64M4H79pNCCl0JT2aBkoWjtgXtAQoHLpN1hcFM3GUMXwdjBrarQxFPa3fOBhqiutDhlpEd
MEuIOh4EIWzLuPiyIVkLLtL2OQxwf8KwCty6Zk9c7aEjK6022JEi5q30oCZdRvAYCkCtca7kqK/2
23HKTjv4fNi55ECa1UVt0p2UQHqENROENgr+Ll3QPcOPjYA3oszNzqPgdtnX9jelGX50nQG3GZiJ
q6ht6m2Imzc3Qi3TNN3/4+zMluNGsi37K2X5jrqOGbh2q8waQEwMRgRninyBkRSJeQYcw9f3iqzs
LomZkrrLqiwtlRRjBNyPn732PiRhmn1/PbCNX0RK8dy4aLt9v+C7SHLurEXkQd2YFgKMk+9zRXu1
JvNRt1B7pshUPVWDTAU4WLluCLIG/sxeodTkMpWqvBCGbp1wz9sHaWbagYHwsZ/04rpLLbkzoAyD
xHWrYG6Nct8LGhXGMKUeptKBcfeSPkcEi25khcY+mVuei4wGICHKHb1dSCGViEFd5Yga2Z1cCQOq
oGRSqDWWz2EKhwDrJrwI9MSLICQ8iT3CV/C/U0gW0aFLBvcyZRM8pVZmbuMpHL+Iipgi1A61Op2n
wHpDW0iLxamgkVmbw3Jvi4QTWiS1FV0Q0V4C3rlXwGNAGKrWEhgYjtuF2/sCAW++IkkjhpwUa1iG
9lBG4YdM1egOFMcM7IHNUGpquo8Zu4TQSM5c1E/tTULso9/VJGv3sTKt6W2Gl4iWqmeY6GqJqrxG
HQ0/OVac6qeorIgkKqcCXIp0VUCM14E3e4OM1uziIUp8M+6vk5YvLBXFfTb2xiZNoORZCvJzrt4L
+kXqW5aydwpOU8j/WO0NXFXTc3JGNwZL9pu4iXOfTy1H9jUNoM/09ay4+oya19nqrWdnbF4NtNaj
Y6UFBWi9J4H1OLSkM5n15OVZfT/ry/VCFlmgjSAuutOubaV/7Gxx3whJJtdEmTEvylU9LxiX8hIh
2y2HI5eUjjKg675ZWe9l2ySb1lFU39BphDMXsfdKsMhN2sWHYkoe7ZGj0SLrxrMNq3oXDDK8pPZl
DiYcxlF3moLDL1DvFweT61055b2AdHU5nmUY+yV72qPa9d3GaWSzNfPEXaGomNupdR0/U4AwADZB
yv0lW5KvVVKTmbzEo+Ib6I0bpadFurTRoB5Fj1racuL5QFavD01BVVAK3cq8UBnrwP0dF9Ohq+Je
tgwWzFokJ8MKwMY0+h9mRE+1tvtnVzjowf3A8WAu5Y2AInwh3y5/aaP2vNVLa99GdN0AAEPlYq4K
neJmhs2Uame8u0we+aiiitlfFVQwG5glH9QCAwaLjMIweqUbNBGw1lfr0A0NZH1JzIKulNOLZKTV
1mFmGLlx9rwzYgmnYy3ddN3XVoNQPzbr0ciyTbhEwqeuzC9pdWqHdBqT7Ty2BSV21kE1M4qkXKt6
aH1AOCS7PkPoSq26vZduMmxTxQZDKVla28zVrytK+Yupw+E5dtUYGEsh76xRzLQoea7AMblVFaj+
h9ac46+oi0SBpIUraGQSEv+IZFPeM2SyfhCx6a70wUiDoVLGvRCi7r1qzBavjuruq3SXuvWsXszq
Wp8TkDEGwi7LqoNSJXgsS5rCi8rQ3uLt6N6YukHXlq8z4xDNYYxKIj5wNFP2CnMgL+lJ5gBraa+B
dS+u9jK7RA2Dq6YjIU5ZcgotJEV2nRrMgoLzGDu9tinI8b2Jmk7YgUk0Mh2llD4Hp13Nc+Iyf4BG
akq0ebvnMD4Td3c5L5VwfVo8lQuukZXjFiGtepkikT9UrhgOCaQBh7sFNJZUSbqpPjIkPLbVFPa4
KszZRQox7WZvFD2nFsQ7NfJE08eoOrFw81Wc5lHvN0VjzA9ipOb13EmNbH+mabPK5oKiMOZW632j
znSaumZqrFVtlAOHk6x6g2y1m3Nss8YxoLaH2BfjODCQKOqtKsjKPlkt1IG0fvKekwJF8bBtjKG6
CjvTXqE06seqQMPahYvt2n4NmGAdBkFjmtKUkL91ZZXC9drOzS7cMuICnnRUgZVVSpphOiMJUwrm
Ed2aG1Z5SmkAFjdZGNM1bUu+FL+j7yODJq/NKsC2KJ31yPDQYX2u9K46tTLcVdPq7RWgu7vru8iu
gnJql8KHfFHcIFUVJGJNJrlOOdknLwaDUUyvpgAvV3PuTCNwyzJjIUitzt3ZSWLZZEFjXOUDyeuw
CVneWld/Ay3ts+uE9tjsgfFoxn52KkvzQcwMuWIqW1j40k7pb/VVnw6ofG0B/kbrdzkmQ1a1WxD7
fPJoqPE5hazjU2BZlR7e95XWhbdT6czVU5wWUi+AFMY8XVslquEXNNZp2NgJxVDP5Pm5STflkmlO
EMoyeUijvLmqiPW5S8rYzj2Frv2xVRJeJesqpZLpxHYRFGpFW1tvpvYBnUhPArqe7bKTTBOp/WLu
4y9dqmqh3zDjRV40Y9zOgSgmG2nbHbv0DZnXMK5t1Rb1SQ9FmG9GODAi6DslRz+wLJBNhkqehZJR
c9hMw+mMc89U7UzLrJd7Y5rF61hlySZWGiNQtUYjfba/yYqYdxKJdBu6ZREQs9Pf2eChQa821xy4
p71FxMuqNaaOgqO7TrMqBEx3ogljgFmupyEVXgnrGjDdmC4sL9Snf1wdl0mloMiKmWl/DB49TWat
zh4VGz1ndOMVivb0ZM7ymg0x2yaa1O86w5wuDBk5p45hCpj3GoimJWw2UW2y5A56f7/QYkOQnp4H
AQAWZYDJZTzGgYP8CpY5KV7saOkmI7jpXCOS+ZZV1S06FOWmIbPrSVXqAB5Brh07XoIpr5TDaNSQ
GiZm7FFip1QmsBOqiWot0jRk6KttULvarTYfe84Xp8jtx3HlNrb6hFQpWGErZCwtrJsvfTrLXQ0N
QjCk0jSXcJJK65eQ1ZpPgV4F6dA5K8XhRIAThsXOy5swegbxbC+TjFMfRJE6Hl1jbgDvp6F9TwQt
cxWyUvUH10lUzC45hoI8aScgHnVim3C7ca13pnZyUTPoU3JBoc/K28js+pWsmFmDb8aA/c/TO21o
ol1rzcWunWvza1ZpFIVaWZ/KOa4vQ1isW8sU1l6LJbvGqOUdmxoHFk+VRh2vq8SoSdTT5Jpp3xzY
wOgYVk2IO+U/OtzzZGsZxyqnWvbtJJdno6Wl5Znz7E4ewZxhkCLj7dgMuxVnlQdTs8ImaK2BEXXM
3HttM5Ccuu7VW4PKk/PRYAfqZJJXa0NSm5FwHmy68hstYQDd3Cc3oas8E3+SIcll8Zos3WNRUX8s
82LvDEJt16yMOxvsLSDOMVwJOpec8iq+vOpkt+mlLkuxSgUAYVqOAGwi6fecJLBFqLbJiVV/qZIE
rL/S8k0lu9pLje7KNaohWOo0DSw5EHgzOIelpGJu3Ci/SB3b8pvemgOl72xMPPXRGbQD4NCqzvVy
u/TZto3HILUB/6q204/klFyVJTA1g7we8rgwCOqt1EfGrb3MaP2eIWvHV2QMIWWbd+ic40ohUHPF
7PUXwKKD1S0bcyjtnanUl71p3TuAraQuTS1ST3zgep/pQZd4idpI8+ZQbbc6PaZwGKLA0dOVOeZ3
g5K9trGgOkMQYVoZ/dJ4p5nxZdgBXOFFO6A/217UqGLn1DOzxljqeg+N0A7IJTEQroxVqCc9pZ5y
deZQ4d65xfAl602zG+o4vkus6qgv/eAzCDfzVT1KqU+q63DC7FVFMXoo37w30WtFHuniwksbI1kZ
DVhfww6HrBXp6647rz5mJpIDFc5LYST0zdhVVqh3Egqts+lEc07Ts1pht6L9boTyomyNQ12NL46a
1EHkzk8ulGCMcIo2Hem7xF3o8o22uS7jFgNHU9O3MJLGn1GFd4jw+mpx4mI19Jix9LG2v7olwpY9
4f0htlffk3ZVXzNooL+zopRul5ySgPyXIYhHY4ZSdQ9pNS/c7EbkPgyu+VDrOUMlODQNa+iZSynU
+l6x84MzF5EPY+Uyq9kST7M11q+xE41UZaV6QL7O00u8E6yFSNKXdmXSGVYoFedwTtdaCNzfYwOY
u/yxc5vpCt8P4jHsgj9ZkXkx6VLd6q4+P4+s/neIaFGQNvTt3UQ7DbiqkMFG4fWG3SBLJxqAZY2D
qIlfKLAxgkVdnNy0ilBxpIH8d6UdT/5YgjXvaSmgFrbDaw+zeGFg5+ul4azDVAOwaofrFPSCbc65
p3YFF1EA0fOEe91G6Y+sedgaY9N9LVtt2dZatMPndjA4t2xVLc6PKUAJPNhTWmX3IqyfsiralyBC
Gxeq+EA68xDQj5aBM1TzEx+eulkoqAOl6M9+nbpXLppsqAZPzKZ2qDRMi3HGXWoXMwAfzEN8iV+c
W7JvsDb2BlC2rWvBnLvmNlNG87Jx7OoSZZsqPx76N7sW0U7prOpjMbk+LM2xjjYrko9lSl2DXsd+
JhWDfuRQX+bjsLwndpe2xGDTzkOktEAc3DC+cIw0eZYlmRPlwNimotSrL0XKgmjZGaqZ+YF3IdrP
9qR9IP1PF1Uc5tuS0yLYJJndOmGI236KM99kTMyxQ57kKR1zlyjYFjFmRLnXMazz0pYhhx2RFMaz
1BZqjpixr5uw75z0UOBiyX1mkYuPYrHpthnF2Aw3U9aqgCOp6z5MRWfe2wzvTbymqudDpRRy66I0
JpusoR+EfC6SK81wy1cunCjf25Vu30R2NFmQhiZGupCctsEasWyc81P24dRYl4SQqdcCcr/yy2Ka
CCZKxBiYbtlgILCU18pivO6EgWLmvBWZGdlNenGV5EX83HOm3kopl/duGZvLzM3SIeDE7jzKZKnF
Jo3nmSZDChMrhX2lcdF23pgO9Mck1gTqYdW4gwBzTb8qFxUsDfmPWi1uTPoFbXPUoOzuMoXGi97V
+SU+hW5HrwZ6DO/UoQk15bBkTJ9p46QJMbu15bRWw9gKaqF0LZ+5rd1QdFoTE03c5MmEnN7nhuh2
SWnOG42ka8ic3tEPQLzFtT44ZeA0I+aGvtIPSmurl5SocAkJIQnQK8AxI15J7Plud1dS4Aaxeu7q
CeHUVzW8YuaPtbSCbuhzf9E0xIU+QbA35ydD4/zXTU3/kMSOsjbn9OybGp3rlJMvRxwdsWTELr8u
8+kjtZrkOncx7yIphvV7qtZUEx00PdU82RiRaA6qZiQXZpxPF2bTmsQKGbjqwmo66NqirLlGspVp
OWDKy6IHPYEzD2k+M82R/f+EEH1rql2yheRdwHKSTt1mwpC4V2nDQ2W/CaOkyRJzHFvMfPQdSU+v
wYjhqbl1KzDve7Vs8PuNdF8aXYvuAHvMXRYt2i2BLXLVNRDw6ih7X+Yq4lFs4E+gHMKdXM8rWDmd
wxqfQ0t74Uwq0M5reGecyjk/sFzfSV0UQVwxhLSPINmpzStKHivaqUisLBo0VHVN03aMAqaRYM29
HwKrXrWqOc0eoIn6lW1oWnc50yPMoaWJqXBIZ7r2xLkiv6Ln66w5mJG5jwYEOzgCXbjWZdLRdGvi
2H1j7ty5KxZOl24bS8/WQpRZJimvyVmhSreQvuNlOBbLnADzWhQPRPsETPxJOZe7CKyJGp7gNUaf
bz7eDLG4jNL2hOCc0g6FwEq7jpLfcvRb4yzo5UXyITneeOWUEWguY5XbsUs2syx0T2Ba8XsB2gQp
ra4iDIj8I7SOdaUVIJOufRwz9d51pe1XUFZXIx/fM+zHh362qJQRRzs1EVfSLOO1bYP60Rei9cmJ
xVMbUqM7KaNVCrTJgcFR6JTY88kiEbNKFxhajJnN2azRqePiMSnZ9FrBZW/k9ObyVB6oJwqvjUYi
eMetNYGiRSZ4ntq423bK+DWdg6hhnofUT8aBaU6JX0uMnkZDdGho1Gwftf3BQsBgp2Iq3gvTkRtj
sb5SD7enRk/4OBcaLbgt+r2McDe3mbhiVIuz7Sun2SVJmHlOXTUcd7WOrR7cy9FBb7A7URCh4pRK
HnJ5mZ16zGEANyk8r59NMwreeT55MpJjNC31l2wozjOWKCGL0rjrOQJygVjpZnQTFwEHDnfhiHzB
NLkvJBS6Ppvbnhb0wDuPygA4oVjZKhNksP8VFPw6Ij7To44p0ONLPCh2QpXSm3vdHpsbIhqVE1vz
vE3aoeWE2/RQjJHJYjCCb5WAwT1n9Q3evWsHXmivmE5Opz43KH4Tjn90XnfFKMubCbxqiITJKYk1
wu3pyA6LofsWXgiP+ighn8sET8BHt7GdWOHudYX+aIm58NE6uNPLakKtxzZQ16KkBbfYz9Kds+3I
JKLjArB8M+VyCBRGQh2tyS7XJMwym5SDGq2EvONfJ0vitSpgu8N49hnYkR0nMUUUbmkZaM60kJnS
61sSjG6HpVMDMbnnfILKPBgY5nyIZvrGGj42jvXxRZMUB9ipk5nV+TrpomiTh+opK5qDAs3m6yrO
OGeq2Bhpzuw6Ad41J07/qGGNQ2goOnCwIt1ORmJ70g7nUxpWKa7PkrJwHLwEgpOVTcgVq/ZhLM/N
f8jargWcKYvM3veLrd31MceGXDLUt09qpKH5bJjOKlrbbUlDOVWGDV2qftNCZV2VBEhzJumll6rD
Cbr4URkVseryUPFA0bqDzuce2EZxUenxI9R754sJ+ro2KUfauT/SdFtuO8euLzsyHmute54st1ln
mHtpuzHCZerofkYGs+JDjeojZNEwFzgxfCE3E0uoL9LpntGWr2bCLm7FU70Ge5GrMivkRs/jQ2gY
+mpwzFszGiQnD3drZUa+WjJXrEVURXwdzb1h8/OaGcZuUT62GVTmaGrzqqVXYNoY5hrGCqx0qJSt
PWcJjG1W7MIu7u5tqX9Z2iWDZ0B7KI0e+FK6X1XmI1PKqaVv2Fx485Lhb8ffizs8Z4lwo3pbGy79
sCS51aepfUmN8sLSkvkFo1a2DzMtulC11AlwE5JjW7UvtZppHNzMFrV11k/MlZCv7VRl64Uj5lOa
63Jf4nlYVxgTb/MWx5zZAmVHioCS0U0NN4ZxIicAidtF+UOE93TOaexUuAWNQfU1Sz9xtijIXaBL
KBl4jTdpa4XGFbGn1DvTphbadaT0a1bGC7Dwh7aLL9WUPQ52LvG7GuzY5lMHretX+NvfoqnM2ESL
804lPUfNuoB99Yg1F+pUpEeNsAsOciysdSgwyU7KIVxkUEf9yo0lTpNBOTK53FwNsqMp22uYJ6ON
taSQePnwYbEDE8RhT6uZWjOYuO89xsNrgeukX3FOcbDPiaPFdkg+SJ6p1Urt5+wqSfrLvHC4Agyu
qkjhg8Cr+tws2j1r4bOJkroOBxcPX6wYQWcNkFgcb0FOi2TNPr6gd2bRKopcL+1q/ejqMUKgGt1j
tuAmyYdl72TWrV7P4yaa52sV0o5AhwqqZ0FzXLIs58iO/bxu1HJP7dac7TV5RcsxlA/JwOCATgMi
ULUFantqnpyk+yBOBJ8sCKajDBAOeRhdLiEGUOikxcf8iPenYeqtzSzcrVFakz9EhUAKpIApcowp
6lKBNwEKeXolErSt7j6OlpRO3nLkGHYunWTqh7DoKxPntCc6/TLvo9aLMzRMa1Zqv8QI4dG1vqsq
XfX6ULtiEDvoSU7PMTMNXDi06PyoiJ8i1PeEjnY2wao3ip9w7lo5meOsAdRL3yyK97BaHhbXytcM
EzkLPvnJSLQGILQGtcvgWBMTE6kbNsi42rJWjWU6udls+TFl00OrL4NfKzLk7pqjQG+Qe+02c9Zk
oNR7lDXNw4dvresWAz0iLxZCV9vPUWvvIQtGhLI4WQu4QFal8bUZxxCj2ZRvdKN/kFl+1dBO9CRN
sbMbP9lqWvNSOeI+jgcsiWO8+IRy5lzVSNmzOOdmdPdOb7cr25BYfc6gfq1xri4KiqRieXBGAiA4
4TEFIlRQ6E3RbhZIK0ZqprSYDVlQo7X1YmzyooMBxh/o6oEyUy14U7ZwkyhqnpxiW/AlxrqVv+G6
7J7pZJUtkrsZEZw623s8Q6yA+CPVt4Q1XQatbrTFRhkaRQ1m+lPVRmsE2E8kFRJnnNbt0a7MMg13
YxQPRMlmiR3D6EwN36Oit+7GNIfKPRpjZE57VW3lwxhy+d5llgQ30fKwt7zK0sNhjU6edCgO7sKt
Rv/cot8sgL6gP5JfZX7/IFrp8yy8cDBVXbM5XFtKAybuumJ+dfBRffw8F+oHsV2f5+DNyjJNkzDx
SqtLAR81yUv6dkwliqv5F8He6jmo6S9yjz6PwotyTeLbhXJLhCHULUV1qnLV0eTyZwA+YnuqpGUG
X2klLxT79VvbN7NFTy/UisOiDkW9Ia5luv75O/5BnJR9/u/fROAx2oFbmt7TJqwq6i+3YWMzx7fC
kk+LPv8iZ+8H+WGfB+gplBSZgwy/aUqjoHwMwweNZk3i5ZGBN7dOM+5xtYE9//mb+tFVcv7v37yp
KG7sDBR12WBzo3mh5EswGK12+589+qd4L1XoI/Jsu2zKobECjjzGVogq+UW+148uwU/5XlQDItJS
i89KIpDBnAr8RDQ7bTv8VT77jz6eT9FeeetWwgEs2VSqWzC7DB+KRk2Yxr/Ipf7RNfU52atUSwxx
eBXj5jrWhm1m1MFMOTYqv5ro+YML6vOsP0SUnHyuYiG/TX9rQjRB9ag86Nq6SdrqP7uIPk/8A18e
4CAYCt1mFj2I2VRWGqrA9ucX0Y/ewfm/f3OJTmRzmLVIF4qzs9RtdtVmJqhiAzExB2arhkSLNPUv
cgJ/9GSfbvIMXjIxe76QTppMMBR4XQaSES7mKErWTl2UtK5k9K/0u/96m/47eq+u/rWUdf/8H/78
Rs+tTaK4//THfx6St7bqqo/+f86/9n//2ve/9M+7quD/n//Kd7/BA//xxMFL//LdH1aoz/18Pby3
8807HeD+90fnJZ7/5v/rD//2/vuj3M31+z9+Iyus7M+PxtpX/vbHj3Zf//Gbeg4P/69vH/+PHx5f
Cn5vW5XR3/bnf9z+r5s//d77S9fzEKrxd8OwCONzbddwtXPe/Pj+r5/of8cSoRJppttktVp8S2XV
9vE/ftO0v5umKzCZCApaYkNYFLpq+ONHKsAxCK+rWTYPq/72f17fd1/Rv7+yv5VDcVUl0H+8mu9X
HdsxNEMlGwJ7M/8mbPvT6iNtjPdZ1ol99DIwmOorDe3hebhvXwFtEo/WbG37ue2Lx1+tFX/5xLbQ
2L5dXftTjno5pmbsLKnYZ8u9Vd4v4WWbPHzzZfzxZr99c3/1FLYhTMdwTSg+8TntWpIPGKtS7PWo
A+lfSVwjkfWL+/n7Ne9fH6BtGEITLh+gsM4v4pv7mtAqanBlFHtm5fFJLXckPm2Nin5o2/yigvh+
+f7jqSxVw0Ht6qqrflpmiVaG4WXsLd2Rh2G4I5D6Fyvf98vFn5/g8z5BEKjawO3tnQlpGe1FVRhy
85bq9UXc/2pEgnreNv9dD/352T5deks6h7298GzjdfGgfDHuMTmRmhkyi/zUkdGD4yVoHn9+Sfzq
I/y8ledS7UPCIfdx/GwsjxCK/8njG5Zu2RYXt/3p8aOSOA7yzcWeuAIvlh9T94tr+q+/on8/wfkN
fnO5RVM1EXTDGxgGfZ3ChOv9Y0U6Vu6KTZz+YqLW9xm6f3xDtmoKx1YN3s6nCw5PVzMwzkzspaxX
rrwo6H1aZ/ACV0HVflkWJkIwkuznH+HvFeifrgvbwKFE0ALO4k93FA53DXV6EXtTf3dwxPW95ol+
xudzcGCavMG2z+Twyh5Gn5FfvlrlFxUdwUgd7osMvCfDOep0q3EWiBalz2FqN5T1WrGXk90QBDVW
q4FcQ+g6/GPlIQ1HEHNyD8mU2U5wW+RTrVxxAx2KqzX3pjq9bB1ISEmKR/swzY+Okqz6fLxAGey6
Z1K2A1PGx1mUpwGTIVxd0Id2kA3TccQalpXg14O+mkLsGrQ57IwslR6dN9yPurLp+BIHtcKBszfs
00KkgtI8VaRLTG0CAfpWpJiZmaBp29we2uviPmJA8Hq9/cWB4C+vrG8+9vNC982VVdV0ou1KCKjk
9Mu5BQ7LCFe0eAamnzly/pN103Z0R1iQRzD2n55u0PBSsKLu+4EQaKX1XPOaJB9PKaZf3ZN/eRk7
qqNa3Jea+vtC9M0745acFlXp2Qec8BGmZU3wCBDgcwgNv7jKbs7f8THumWB2mtvxKAG4psLcoVfu
gQvAlCCPiGvLB/GoVDSN3K9DdJ9GMJhMLFxCuSY+9kmjV4sU6Fea46fphaufwdYng4hAqx92GddR
eG7Vws62EoXCom+Y3EWZAQnNEZ0WPQ5oPxK3I+Om8a6kWAYrld482a4/v7+0v9yxHFODc8GUblBA
fPdFp/gBiyHni7ZIuC049roy/lA7bZXa7yYyVjNU3tS4novHPIEdHrR4zVjvFdFruyQzN1rxQs3q
pTYJzeC7ZKlsy0zbD3YKmazfhJP2HKkMxRx+Nebt9/Xm88rgOioHLlV1wII/ra4K+QGkJ9Tq3hqK
y2yxNjJxL8gQ2BLicRrIZjKh+nVSDLm2nqKOt2DWlxoWx5JprZpj7NKuuMXYQeYh0lfUvE5j/YvL
WjvvWt++RtQEkxRhajRqG9NyPy3QOdY0GuzatNfaHIAGXo3mC4E8QB+N16j4jelbseCudPGozQCD
LYkSEdlk0HmjQTAF8IOpIYqoyREfYJCfo+sUC6xXD35+IfxeL/zspX5aaG0yaZo5EhMxWcWFZd9G
ZG3FJmjL8FaFzbqIc9a15wgXzc+f+PNK8/tHRPmCqcGiaNI/XYCWUZcWGCLdJb4KA353boU/tne5
+mGG7i+e7PPN//nJzt/XNzc/i0xjzgVPJjPDy1TIRryBRX2o6P/NZI7FdUHIxP/fYZ5a/3wVfPMW
P12poZ5V8xjO074sn4r0YBb0Ksenn3+Mn2uZ83NQCOpMVLfYKT/PJ9ErkhLBzHlnfXGIgQUdENaf
P4V2fp2fLxFH2BTpJF9q2ufeFa2JXpGgHXsbhRdKeajUjYItdRobz9HcDSibv6i1B2+/qisI/T7e
CZPWq0YXExSkMm/cMUO/Tk5GpBA9DGfWMgAcD5VR3P/8xVrivGf86dU6rsn/dC6rz6O94miiXwmn
sI+tlNr1bVneQApiC1toTJSk1HG/oAeT6lvPfCHYEMHWV7Pbr7tQvUCWocd70cfEHNGJIdPKK4nL
AdGC5J6Cyb1WSI1U2Y6r5VnVr1q792BRmK0ifUkKjNMd+/YiHZGponyFGdIr5I2Rar5W2b4V1fvG
2C+YxkGImCOz7XXrQokgGdz8orC4NnsimEsI7oHZul3n5WRk29PkJeaWcRtrrC3rJcQRqAUxWLc9
PNngO4YIV/V8b85jIIuXSnsN8ZahM6FUa9mNOt0SPebFzdU4Mo5zBAdVnIBOMDWTuc668rTU5mUE
c1ZIxISSeEyV8oc8AlnXHj6doFUJOSb3bCapzO3SYzl/IRV5X+shvi3MFEAuEJ1rQjpPMIRb0cz+
mOm3c3o9Ol9UyNuByGpR6Wsrlu9ioRmePFQLLsF2b+Nrbp5lXG8HdgtnMgLbfXYhOKrBCsbaCVyL
JJ6xvSTLREUW1A8EWHjDTJt/PsniFXM+rMS2aN4mkvXah5ih1o2GFuYcCS9IRkR+Ahz1UX0Uiuk5
vPluVm7IVHjQEiWgIXYZieRDwalc1ckdd+imiLsb2PWVUO51s7uZYWDm1A4MbHij02ym5IopFYR9
BbWybLGQBmMid6kyrTp6+S0GF+HuiurKxXgunRhT44FwZmOy/REk2VGVTdWMPrKKp7Z3CaiD2pab
DJIKiq6PN3o/8KqKC1K716b1XIvbenCDIT45/boRYpsPeFDsfjtgjjr79XQbEajqNo310ctwzYTd
7eRiwOKynYzmpiKOB1qaBCu0PdMTQCXSTIIifTZV4qDajzAkIp5Gf659beobYvj2cBXoX5NXxahc
KJaOPewYHBsscwTgcC1N3ZPdU58Xx1a82zO8PuVaTH61cnDTnuQK02+ISjC+WFBVjXzpnFM5bAVm
2KKUWKiIYRCoQ9j062SbL2t3uibjAXLB3toNX0Nmsn68iXG8yMYP2Tb7IRyRdF+t8iB10lmg/wQJ
29Wb0hzGGl8YloilWpkg/aDpd4I1J4sfCUNbaVj5yBrcFvGdG72I7gKahhmFPNidCo4ay2rbjoTP
qXjBsw8byc8i99GpHoh9Rqjxasd6WtgvBJsTU1MDo1thgyr1Pkgn1CTu4ZSIQM6q4UUmb6rqJIaT
Je+hMdaa+bgkG1tRtiY03jmsZGjvCvA5XOyr3Em9inBTIhKlM0CYyoDMTdxZ7PvdzeDgDiXMEfO0
Ka45sUQmMwKid6k7bJEQotyMI4cJdGnSV+pAg1oZ+AytOyzETvlODFYLjy4oPZf8VVPSdVSRHghq
uRQNUl5KwGiByr/XukvbLdcL11dKzEkXDnd9Op7+N2nntSM5kqzpJyJALW5JBkOm1nlDZGZVUWvN
p9+PNWeno6ICGWd70Y0eDLpRFu50YW72iyHdgpPHp8/Y4eSGuqj10Bv7RrrKIotPtoMupJQQ3Wqo
HjqHU/MKCBqCGCR8ZFUtmkO05KmwRIc5CH7GKlSG7jkeaXMkL1Jb2yiAbLKG4fyc4sTJ8haOBcem
/CMb78acVICuUZznzkDnWXqgkJ8EoM1pmGeTI0ZoT+mSY4zStpweevVDrF6hA0HqQghW3ZSlTtsN
8hVyPGhX2UJRrIKu4rF461sbmc+T3aHBgzL17JgtgIQp30PRy9EZ6Jy+feoh1dm1UayKJPyZ4vVW
Nw9Z8Kpqwrr1a6RqZEdqX6Y82xQzCI1i/tJU3gWy8dOULFvQWq8tfHtoeDfJhYCWsO7M6vsiBZan
qC1n4dKJ/Mos3ZuybCNC+7ARsPgEoQFDSJliOr/RTQo3Rm9HSL/MaYukeV6nt3UP0d66i9W9r0hf
saYCj0v2eu4pEXDXz1q8lqsXUXozuvA+jLMbtAoPhf6FSDFFgWpdB28Vv0Cpnq1ExQ0xvwJ446jJ
gr986spHraRPmBurYdZXAeK5Ic3UUWoQE7/q60+534FBBuBXoCjKlRAnXjBfFws/oXuKik9dT9y8
Ta/r+bEW3nIYvwq34qCNUPt+tPmVUZIrkHSpvN9TCyky65ErdyPCSoewxsmk76YuAhGt91yPkhcb
06KmtPbFn2o4rQvQ/oMMyRTRwUa3Hquk/gzV0hukeqVznmSIVOcLTjAuzV02/0LaypMpI2X09/UW
wiVhJXWnNoOdlZ7o56+F9i6P41VUVldKED7CRXHypt+IZv+p9P4hKO98XbIRrnSTVtk2xd4vrsjz
rwyAyZW8/GngJv32FfTdaoyR70zeZpPt60ufRtNsQGC6eVzBKq0crR+3dE63o/4yFYInDaiqaZKn
5g36HEAj4A4IlrAPNEwdwq/vc6Eldf8zE1JVwwT1b0oGJHP5JLUXpSAYqEZPkMhbW4IJ1E3VPjK9
76P8NiU+DWOq8H/QJ9dNnj1/JtdDC1tyrqxx/7wH0rQanOdnsiP7PVvR6vNCD4TWKnJaO7U79+2J
YrKT3k32dCFL/Z3X/fUzdFVZEj+K6b9fvEc5fr8QRMDnTntkGqSdEL0rKDDO5kfrsmttlu9az95S
KnIT6Ilc2uGtacv2pZz/xCR1SfpBnhqSrEiaqmA7fvLUsDA57JPKJyEnbrOWUVQT2QyZYHd+Ahnt
TnVBzrsorsBuwq9JLjy5vdUuPOvOvED5GdS8DX6FJWrKyc+I0nKUxjib9tWqW6m7cltv/bW5K2/h
O60AFx30V/PV2nG3r3z7Az0L5/tVsZTV//oa/AA6H5LMpCz//uhrSEmqTOGyKMSovJZUdYPTiqM1
mCgnEOAVcHLILX4f8u8XJUO2JJaiYuqGfNrUzsuylvI6mPYx5bMRKolekbuhiZKP9/EEIuP7cNLy
Qj0dorU8h+idSLJ26sNVASWS1KqY9t3KXyMJ4xgrbe3b16jjrL4PdVqsWdbUcaSTyazFuIFpxcfk
8uTd8ZhnPzK0olXAiN8Hks7N4XGk5SF99NlS+N9hJOaMyaGi5Y0H1UlWIGId1FTcevVyUJx63V2o
MJ87p3jC0tAQl892eoAUetIJeUzQLF8b3ezCzfGyyb9Q2pT+fiozi4oFcZAiNpTFk+Owi3FYCQcw
sNN69EZXcVHh9spVv9p9oA1rXzKKP1NZ+TPeSS0Vuz80P4olnpO7vK7WhlPbUPIuLo/ftcu/VuLR
yJavevTV+gnuOQ+3/3y1G8GO3YTjjucG4fChuLRIzu3t44k8WY7osGY18nxLOPrkXuuCp7Yh26x9
l5PFTbamzV53aie9cKic3Qc0BJaaERVA/WScC4dq7osO1y6SxKBA9qV4nOiw6WCr/81GOAp1MkZu
yiJXw2bakzeuua+d1Os32nW+KTfBQVnLHhrr18mL8vh9XOXsIj2Ke7IBeYHRPmoZohF/pBHKRepO
QYfenx5N/QkNoUXtzZXrDkhf60x48VQw2ipN30awxwot2SpZxxs22SMnCRUNSDWEMCAGd9C+3az+
QrAWhPfPcdxo+TWGKxKdtjnX3b4VcVBAjw6l9++HdHZ3/zMi46TGL2SxNCGMN+1zCQo/zibK8h5J
LnWMzqwNDdleEybD7wr/ye4uYShlKsqY+4xLZhgSr+/7vVR+iqn+/z4gTUR9hJaFaClo6P+524Yx
lIDlyPNeb6Cv5IYrA6CW1afvp+3MQlhabrpFSoEHkHay1inQd1WjiNNe4ik6th/CcAGnc+7+0nCA
QGTHpAKrn+4mzqZ04jZdUoTZFV6aO+rPq3k1P81Plvv9YC7GOtlOSBnBWku1Jdboik/yE92Eleg2
D5A4LsQ6s97+GNbJDhpEAZCQyrDy8HbU5PdK//D75vX7AWnnPg+ge5WSANmNdNqf9JscZrM0jvsB
aZ8gXp4yUgzLs3Nq3XqGyNdEd34YrCBoO0W5aNpN4KwhKpq3JXAQGw7fmgJZiCauSQczu7LC93H6
ABKcVdNep1UAtY6qHprpgyGsSknHP6XfaVnhjsXcRrYUhYWTDJJtFQ+Wrm8oym70WENsbPYQYr/p
UZ1FECNAfZWXk2JDCdxSf9wGML0hXwFMV9ZhIntjqD2SVmmYJ+X6poA98/1MnUuINQlErQhgRTax
Ivpzu6DSqaDuoY77xfuwDo29OhhYhJVYEuI1UJk/jQKoKo80u6tRHl8qpuCkjRjYSS0Ut20JczgQ
3rtGgzRFkfD7n7eshpOrU5NVzaAPZkmWLJ5c0sv7CP2NmDeSAyTc/vl2/XRxBv6uSKt/xDjZyhFi
/+KsE+P5XbBvRvsAn8X+9f04zmU3fwQ5mWapgzIWDwR5ff98DFY/Xw670H4ISGwuBFIuzNjJ/kLT
RFRCK2I0r++Rfb9erw9Pv358H0S+8Fl+51ZHGU3mV81ArWraY0Tkyetwyz+dkDQDGxAHFrpNF54k
R3XbXb1KtvTdPcWJ7Y/EK9ewry+t4TOp/vHk/j7ejn7OZJRToxj8HB649mNgC6uc1OoJ17v/z9n9
jR8+ihSRxaljTKQ9LVkbaWdmmGKVvcudC3O8LIhvVv7vpPIoktqgV4gwDpnGbLlY5hjpK9ofqzD9
VPMf87z+/osua/zvaByW9KnYberJ8tRaX8FNhdc57GnU0XOvwI9AiXkP6vfp9Pp9MO3s8sGWlL8k
MG2nT8EaRVvEpU1KEpDIHcNO7OfEftXsbtW65P5eum0PVAVciLW82z5vRFbUp2H/0FzBq1aG/fk4
2njKOqrd2ngKOr0DEGmFa7TbubkNH0/5pe2ENRh8+5fgPj1c2MxnP42+QOI0nUb37yP16NMYchwi
0wPyvszfELdwBgVGJtJEb3Inf0YLgyqEUvz9nCnn7k2yAEwNNIV30ql5dR2PY2aVrIcy99cwpuB1
PYdKfK3kr6L1EwsBJ6FkqkqhA7VxVYILSNFqHdMbgQK1qe4Q1kJjnOqiSfovPasmWtPSVhi+8vg+
Gfs3lNFwOdD3vtR/Dv1H0jxQCRBnZKLRsJuhkXXmzfdDOvcu4lz/Z0gnRxVeCsPQRBxVrfv6efN4
f/tm2k8PF/aRcvZAhJavAqMATfF7Yo++lhTJgqHBld8nUJJVJQbijxQOJcJ6hAxT9N1NpRZbLREO
1RRvusD80mhu4QKwN/07SFWzQAPoE7QTFJp8K/OWaST9sJCXxcXbYxivocM4kth7Uvs+Y7hn5cNt
UMurqorcLiig0kr3F2ZOPbNdGQ3J7X82rMy/PxpTaKl1jg72tC9WojO6aJy5mfMFj9K+bp3NpZRN
Pnc6sOYkVTZFEDrGCRigMrOuaURyNoV69Zbn1k7xoE27lFZX4TY9jO60auxkvZz3zWv7Czlw6868
EV34gp6++jeDP/o1J4OHc1cY9cyvee5dynbrmVM4sG9BbziYZDn/YrPDXzHAVWoLouVkkaLhYuFX
QHEnmRB+jMF/jVhAwClDvrD2KrN1Lwzv3EY/Cnhqwd0IMgLLaJ3sE3tPmfZTYnCwm+yvt9iGIuR9
H+7ci1bDTUWyVF3mhXZ68qtkoc1Q85IO/Be0X50BZfg8paKPHkCje1Y3bhrowKpJG25CsbmMPfwV
sOPZhsnWKjdiu0b2dKWjCVkEdFHE6pr+xwuExXtLFJBE1e9MNKMs4adZg6lCqEw3hFcLRkDnxwdD
iSDYX6wlnVuwADv/u+f1P/dHkFUocmXCuMe9b5OryGAK/UqiNYVWJQz+biOhlATpx8usn6Y/PsDl
QcBzsjHtsROOzgQ28Yw0xvdz/Reqi0Khdvyzlp99tG0NmreqYOnjng+LQfP2XXZuYNTZofezt79e
VBulUorPu2tE6D8t94dxYW2dW1oKyGT8NgwKeqeP1kQWp9DErWDvxw969RPlbro7F071c0cTtUKA
HzLvb8RI/hxjg3zH2LbmACzvfulyTu3Fq3D5eqfJynGIk6+LxGfk+6U17GPlWUGhcqJIgtvwKjN/
9IbgqdiHgBSVRsRo6V1ase6007iS6bFiHF4mut1lH7GsZnYfN56RDTuplF3Vjzdx0eGMdA1qyK7y
2ZnoQ7aoAUDFsUuFg91/sODL0m5MB4EmoISIQXthjZzLLUDFUCVhR3LWnh61CXRPRfIZG3UF5DqQ
+UBaLr8VTDwFgsWha95dWJXn3j/HIU/O0zAGY5Esso5Y926wg9n0t8qLeqtcz3fWXXpf3U5bnB23
aMnfyPfFheLy2eVyNN7l9j7aEmS5uWyBIdhDW04xuWgACnw/vrOLnhaGIQPY1FHr/TMCQi6iMRn6
sNe5m7GgsjtwQCHao9+HObu5uSL/G+fky8V+W6uJphAnCTwD9TDkaXcGqk0IzT9IkeX1uJZmmbpG
8eZWUmp4num6G5amvwIGuna7snP5+FtUzLE8lH82CGS2deSYeuOZiJBil2zI4iafugvHwtn9dPTL
TxaAbinFkC8zhAANmvaIDuNq1OihE+bihVDnP/c/k3TyuY0AbxoF+cz92FwhRpo19YXPcLaUdfwZ
ll9wtKBEtTasRtQQKaVRD7LG0RcnzHqnxgBIcEkGn4rZNGCbGmiUeOElemkmTw4/UO1hwF0y7KUU
Hwz6931VepN8m4Y/v19t59qpGpVBTVYsija08f4cZqIHjQAwhxtuBe5lje0oLyFeQaQKsUuh5KUm
HUq8/8Vje1kNf52+R5FPxihzy4dCBnhWsw27JgNbIqvu2/La+vH9KM+ulqNQJwd9r+MEoEE4R8+z
B0vVhk47l9aFb/YXvWq5lY+n8uRWxhCx8IeOqXx+xi3cvqEEdP/1QopjA2W7tDwvzd7JQ1sEWZFB
DRn3rTc4Knn70pLJ7Y//TbHiXBakMLYFaokEySkwFDvBAp9PAK7PGHw6BiL/4tcwOhYuIcXyWqjt
Hm05nHA71DgvVmXMZS//tVCOwp8MVW0HzUqsgR5zUzuTNLkxfoBjcIgDhAOjnynOTAnqEgrpWcvx
hm/FKg5udcWD0Ymk48OcFtdj8m71UDcaJKViCwvmxqk7HSvRt9HwUdYRdrNcI65yZSW/Gq24l6QR
Zd3UVmN/5UvGymyQWNBBcKnw0oelyZ87knSdIDaIdZNX+T3lTCwhmnwPNh2HIAsMGnbe/J4uPIQK
WjxoICVzjaHTx9wp6CzcChlwwCS3QyRagganxzRfowXs9UK4afPrNu/dUcCvbxGu9/NtZ9aYarlm
+4T/uJ1ZP4oCbRTxgKQveLMX33+ckKpBhAZ+/rWvRlSqP7/fRuduwIVjB4tPVlVZPFngiQRztUeY
b69r+ww54PFWyv9NCBoiKn9rFg/TP4+jtgH3j6rWvG8VnG1wnszS+whLg+8Hcu48gIXy3ygnhx6Y
jrnG3XPek3s6sak5pnwp/1LP1aaOY5wcb7Wu/E8Mn6VTmW9ClRyi4E4aEL7HP6uooLxWTlAjL5LY
Ha6IoflzSLDwEkekhkUbV4FVgCKj/xinABwx55Ufy/Futp6MFBUS6XHC16TmjYH6/X6MRyxiAjsz
cXb055sg2urmBuRhGk6IEAiIvvneZOCliFMeylRw73ZTj/B+85SRH/pG6zTiXS2+fj/P0rl7DAk6
6Cc0OyTtlHGaTGaX6QneUPodoOpDtTM+y5t+80WBbdvcTg/jFd7k3vdBz028CdEWpxAYTpQi/1xC
lJRNbZAFYvq3MTTN8oWHCkOfJq/pd3F8+3248zfo0fF08rAnq9KzCRfAvcIjW9kom9QrnPvRNhzQ
tBSraweyx96/v4QWOTu5R8fy6QM/TtVBRz1kuUBFJ02fTOVOEa9DB5Fq+wU/GQXRtewFzNulkvK5
7XMc+CRDVbSpgmXLiGMkzygCqi4ozEvTevaCoywF+VVc6Ign06rGQmEOqTLu6XNgEOpQl5ns3EGZ
+8JhcP7exvMMbTyNRt9p5aKcYi0PJmSo8SjwcBj38sfQEVbqtl6JHq54a4x3LsVcpuivO+0o5sno
5EqFsNwQ8xm4qxNRecK9wPl4GOx/szqpyFB3EmWKviffapB65LLlatybXfuEFg9S7rIriQHuSuQl
kr/O2xyxNDot5s/Kt8AODLZlvulDkthDZdyS09+jo+7EVnBt+b8u/LrfB8Bf82BBpQbPp4CiOzkl
51YMu9kCNVBL1BAo5gT1fTK8Z9IN3hZKElA+KT7z2uuCjeRj7Pp+p2FxtFPMpynfddF1WqId9q5A
RejkmB9p9/yPMYtrigo2pIVg+oU+KvvgAyNY0J+BbSRvmDWK6EBqybqp1nGQo5NV2C0WaZHZuWi0
dLUT/Cr6fVQjq0YbFXULAZOfJr0ap5++cDCtXVjfSRo4LVcqIfxQS78S56tU27fTz7ZG+cuThDc9
eYhmFHKbyKuH18qMtkFSPFtSdSsEyc2ghiuNDEDXLQq+ByRPDSO502hEgDefKk9+rPW3abiJ45ep
W0HGteIHzXxv8SLSoXW8iI8p7gFxXTuUdhFxA+GE0m3nb81QXVn1h9HeRxSNFcoQ49VMvRFlqNEL
AUc3bqZjCEE1QzFdegSojvK49J2GVn3wWWpkJFDmovZxaPcqttnVKipvmcSpPFTD/dxxeAe3Yv4w
54fK34rCdZJvguxQVjdT9RBV2zQ96KHgDvByRtMb460MJipexRVq3sMNwmf2XD8lKsSSHzloFgSH
5/xh6Cu3KqmewM9tfoTmKsGSWzVRnjWujVh6naT8PdRfEOFF9/yO8avdj+8X47nsBlK/Agcau2Jo
/n/eG1U31KOYAslJ/AdzpMSv0fqA+Pl9lHO5NNoLMOGok8r67xL50bMy7JVYaiUFEBwbLK24w/EF
QfoUY2l1AYKHF0Z19nRbtMQpBXMhQlL8c1hBV8xIGFIGlpWdPHB8IvhtCE+CYDhzwDM9q+2KxFMr
azeORoQDURXDNSiPnxPf/X7sS6jTzU7aaJkGZDb2+0n+KEyYZwo+JWLf9NmZohspd+MY2JRCVkM9
sRWQiqfS9n3U5bv9FVVZ2g3Mt2GcQjgMqikVnpLTXp1kfECzDfiUCx9VVs7FAHYEHpmzTDptRE6J
lulpRYze1bzG6TcAofe4XqyjO3Pb7uQb/2ZyExdtX5TI94KHZd+F+teS1fw1SkDZBosXMp66/MKj
dTWLiZUJsj/tTQPpWoOy2wuWdlhWrtDT3CYP38/ppWgne2Uy01LoBKIpX5P2guexZqKF9yhVmmdA
ef0+2Nkto6GBIUkyEiKnJQrubRzeCvo0rbcwM3K7cgHDSZfKwedAsajY/RPn5C5KJF9XkwVRVGii
E8CY0qMttiRgEISVFG802HYiq3QE3zI6PlUKbsVLC+nsYgVjbHIZWmTOJ58xGJQJZlA47/MvE9MG
kJ00sJNV5ty/KOsKxwLk3J/jfAOb/Yt7y8GbwvEdWouY2Hw/678hCH+tKF3TtUVPRWXj/LmigPMh
N9wJoJSkNQZK5NDFTfgQPcrztT55vzA7Fy6cD2dbrMjn/N+QpxmtQL1NV0VCPuOv60TprnpG1f9a
v2tf4ZfOD/nXtLY2z60rkRBG69/cRafxvpLDiJQnzabCzoVVeB/bD/mFL/P72fD3dFjAXnhTKBxi
f06HOY9of4rJvA+35UF7HQ+Sm7uxB2hgJXvNlhoI2SLiFXyQ7z/E2XtJ/yfwyXfA/A8F9TGY97Hx
PubzJtak9TTCZ/0+zNl3jAYyin6ORcrw+yI5OkEwK/aLLAOSIuzFtb6ut9YNqTBDTNYK7r971Za9
YavtCg8+3Pr74Od4DNpx8JMKXaAhHtqZ/wMEwrvJrfbNpnT9tbrCIvfJWunbwUOg+E4BJsMxfnPp
NQXB+cwJqsFiAPKpgl9RTur7hp5jMdbBK9DrLwUdyLS+m2XdG43svsvQS0wruEWR20OQrJCOD9Qa
sEapw/GPHimdkR8iWUmtx7gz0vdGpyeoZhDF2n0thmtzilaYc9yo2VdScjEMrUelfLVkOLm2aZpD
Yr4Dc4HD8ENPtn02bKHMAeZDxKg5SOJB9l9wCKiyX706O2iSjvq2ql5qWo0yStTWzJnf+NtO0Rxk
WVsRmKKQbFJKTmNXbBor2I9Z5gbBL0m3EJ8Q6BmYjl9b2OqIrpp+yMH7qJAskvsNY4NvWOJhQX7d
6uM21Q6NfIsQKKoEnjqbm7C6xhMRL4C3PlE2NJnsoYM/2gG/vDZJE6Fqo6deoCSv9i6gO683Bs/P
3ww8LtDu7F8A6blFKyEfvLdwgO8mw4tICLvDWIVbVCntLrHsZNoq+c7C07xGkL2FQRoLj4Ul3GYd
VJcxQtt88TuIt9OMegqq3briqivMvGwfKiUeiAMFB3jBHZYxeulUdboyW83mJeSl5uTmfWRPSrxJ
G8Fuq+ohGUYbL4FNVkIGLxWnhFvS4dKk1B99Ar36Kpv3RfHkx541fSqZtBrD8E41f1nhlyqHbold
eyKXiOXMADXJG3P0o8XK6ap1a2Bqqhk/S4UnjDmuxFi1817ctgLMhFxZpQY+v4lmtz1+40v6r2e3
JmiAPoBH0GOzUPj3MfbZPYxXvNht3t48EYRnq0KpfCw2lnhTBfe4J+ArCiNYeAinFF1YyUvbp0C9
R6jfrqfgqVN/5eW0nZHBtvA4LUgMlDj3MnzAEgtFaYyh+BWruNEfO0Ol8MiHEd8wUtv5MN7ErljV
2kiu+isurhrpzq9/4I6yFhv5LjbEC63fc9kFiCiTBBlqEy3MP4/aToxDRUDKdz/Q9UhU7HHv8NFw
6YHB3aPBPvrb74+fs0kytgEGIDLAWBBU/ozYqumA4Za0YCU0+xVvEgf2/dZYfUHGtRF42V7qoP9O
Wk6vk+OIJ+/yrI74FQXIGxg4rmWHTuoW69H+Gp3Jld3EazYXhnguszgOuBx/R8d7j69Ngl4Cd+vC
2vuMVtFd6H69BTR3wGxcuMnP3Vmk+Asuj7IDzaU/g+l+4NfSgiuKkk0yoTusP0tVt/p+SCwF/pi/
JtFimcjUNpBmP8nYijbskjLsgZuTGIbICEfJY634D4izr3HHciMJnfha8FLjpirnQ1N9GclHAAta
TtEsL3r40Y9hBMYT+1yjFtxg1pw0t+xOuQ+Lu1kio5ivkQWwg/ZN6DJXQQV7zPeWkK0t7Lk7/QVj
xDtF123NQrhJqiCj+m4NJcPEfC8yHqweyaN6a4SUyMTasawP0Z/cpup/pfmwN5utLr3U8dvIPVPM
Wy3aomPFy/u2T2HlV9wv0bM/g1Es8lsNe6a4etbKfqeIsx0V1DqQI6iEeGt2xlWcuIZsZyq+a6MI
I/ra999kCX0qA1D56DS+CQF1wNarRoZyuo6Nl+WlNVilW4ur34YY9fvMpYu2ViHOjlXwLtP9Jz9A
zJzDjI602wmHSJxs3cywevXXgiwdsI+xSwDqhvlrGn+kykGnVylMD0G91xKkNIRig4a3o0+Yi4RU
n0eUrwx+HcosxX3cUglIA29IP4PotcCzRPAPOaMWK2haOB6qVY5S/0usv6vd/WD9VLBvRPjLjbV6
HUMaZmEJJWdZzZ+cABQx14sZhqyIhyi9TjvMpTMwD+bgKqg7lP39FMv4TiHGc9X6nlhcDW6IrJ4Z
cDPKa2G0h3ujuapGABJz5lWuZjwofFY9Fewqrm0VZ79JvRWHJ4wWjH6Hpr3bUKUarXdxRDEj+uQI
xxuTSnN8Z8roknylPVj24VkU78LgU1Gv6uHFrxIvTWMH0Qi7g3ePAVWb3Rd1BBFgoFG+4RnnhmNl
x3PLPdwClDNws0hhCfRWAgiwDlyDSooQB2ClqGANO3QoPaTFlz7JKkI5o7ky4Xbz/N72ApbDEIXm
3trLgu61/fyR483eT0iMlc9F827p94L1IGXWrjZLr1XUl7TM31U13UUaLNpnPGbuRDKRrOPxk5Os
sOyaAAX44lFtcztCNzIIi53fdhuMHvc+PYhICB7yHOvPtLvrFP02EpV9bkku/nuOL933MjYXZO6W
4Tut+qT0FEBn/msxOfjKA6IKTXrfVrhTgsIWWvp82R4jb1eQlKvEatZz6Wbls1I+lOFHCp6mWupQ
iNg/VfFVTu09f8DEuQvvBOFFzg/acN3MD7W/V9KbOn/A4khq3Np60QFl8iyvPnDtXZum5cKqKKND
LCGSNd53gUwp8M7HQKsX7rt2UzVY8ll20Bf3hho8YZHD6DAUctv2WtNcyL02ZmCF4s7FM0K+LWol
WYK2tjuVdxFmB0qEQkW4zqQvv51W5thPCKxQhrGuUVtUwzU2mLaOMy0ggxqjuA5CE77qCcuT1lTz
gq7+fkCzy8KDUyvjdd83T6bQ7BGeBzan3zXTL1KWNGzsGpBPWMEZberGaTVqyuich6a/kwuU1c3F
QrtzZfJRFc9RpAUc8n27b1WvyjDyMyaaqNdJgOZI3G/0ztqWdXLdRrs+7lDfcwV1VYxo21v4R2EH
MIk4xmIcF02OhekKCnITuigl3UxVv03a2wBQRuhfZ9aqHiKPA6gdYWrTKW05T8ytmez6bAZFQxFq
Dj1OIz/8aHLFGSrMxpG+6B46vfT6ISGtGl1TTFCh2AXpTdQ/pYsMUbSVQ4wLha0sie6sT6/gdu5L
QC8j6ynpqHTSYSXbmZwap4cc03UmuFwE82N6CWX4hGOz22bmVoy72zj9wiwz6jIsRHdS/Fzl8sE0
+1UQKbsxeBRa6qxG5fl41WeSG2DkKDJNan1X+BGms3SCtWskSFfUs1fTAIxCx1hyCG9nRqri5pVJ
G4skccbfJI8dqfTXg/Ym6GCzpN6Nhq94bB8jELAKzL6X3niIhJq8PX9pW3WTFsEWx4uDjJDRhSv0
7AVqAdXHS0cSzZO3pTXjg62xHPdauAYwhn6IeSHC+WeV9d8Qp6mVqKM65peQVjW5xnoA2ZfqsY26
7YTkRTffD+VrMLZrxQ/exLbd1EG0bvJqlY6WM3DuCQMCenUcuQD91yZeJzoKCl37a8Yk9vupWJLK
01yCfEWTgeEip/AblnWUH6HQEGZzx1QEmmj75T7ETa9OE3exsPg+0tlSAqRCsJN0oKHNn+R+VTvP
lOoScS9fqet2a2yyd4Xz2dbu0/3oZFvZlvFqw4PE6XgFfx/8nIwD8l7/BD/JA3UoLviOZ2gxuuY6
vc3uLW/eJvuMxuW4Rx5uFfDijr3Q7Z3Bkz35MOBLgCSQnd+hS7S+1K09l5YumpAUVCQF8ZaTFegL
ZsfzEdlRuTO4dwEoJxdqC+dyUV1hog3KztRHTwo35YBpmDUg09oKN1H0Q/Vv9Isqd5dinIxCT9EV
kRpG0Y4vqvBT6O4RSPz+w52rgh4NQz95opTcy3EpESIROHeFxu61FEwaJ2ADcH24+z7a2RfRcbiT
NZqUGZ7bE+GQQtr2Wx76N9SU7yt3XsWrfI1RyktzYYRnlwI9e21ZDYokn4RUF8OkKAYskAZfaDMt
Bs/fD+p3C+evPa6qC9+GRoj5m090tMcVTcMONSJC6caFTVmAXA1KkOHpDpY8O2p6XvRhPPCObg+8
PFfRLnPqza1qZ9S9eIKvgm36jC3nLl/RF14pu+pg3Rm76pHUChb8pWrw2VX1z889/eRYD/sFdf0Z
gWEgIhXqrFhgahQ5v5+W303Wv6aFrYeQJY7r4ikto5DSecwESdwDfXWAbDhK3GHo+kOI3wpUo8rS
6YcHtbpvp+sgfpWa3dAFK4sKgdxxtyIgFplfi/8RZshUPIZtHN3FWe0UMyVSGaW773/uWboPQqPY
fyiKQTZ/8urTI13DfZuecUXFDStEdJ5AfWXiKmp4EwgrMq0hfMrnbF0GCEUJo2sF4SVW9bnrApKr
ilcSqGPs7P584cZ9oIsRvi8spc55fQeQdYVu55b94TyItuGGV+aF1XtuNRxHXLbP0eKVhCzyi5KI
w1JoROqvpWInDRfuh7Mb/zjMyexGzdDVlbTM7qr6KLeaV62zK2rtm8FTPfUQ3/mr+MIJffZoYwoN
2gxcib/bAkcjsyKsM8tcRqQ225lFt8qNqwT8WmHuFD26gFJf1PT/vucNBIIVrnkdvcs/p7GyKqye
+5GjWkYWSBXWuY9VPTWzmhoFalE1qEYlea+LV9rlPWW1KLWu/OQ5SniMRL4TCY0rqanT9ZT3fJR/
KhlbQ22v6b6TLlKvyGb5uYx0mGUPvuFEhbIL2luoTxR/H8UYO7bsoxHpYWUHfUYiQTBWEdtJhG8A
8YpGxoXtcnZ2jwZ8cv8V+qDPBd1W6vrDbvZmt/TmfcInxa1wNXjjinemRzHiPw4ROD2cdxs42xMF
hGUtmFEA8+rJcS70xoi6iyHu44N/ZXnRLn5g8Blcy5o78peW2eKt+jAc9A3Ccql5MIRNRa0acRGy
vMxOPi/Mw7n9s0jQAl5cEEWngKIyrstBzlCGLt1mlVwHG92JXcGpXMzI1pJDIcy9RIo6N/VoQ0kG
qFn9b/XlLoti7m3UlxMUxRTe9dqrSglXRhlwLi7pt55t2HEeKhpHIiW301QqKtK6mzqkMWqXV9u2
u6r4xP0uvTf5vJcu67MFzKNo2kk+Es591poZ0VpapIv0lnV9v6wohC2ZR+Fwia73Gx1weksdBzxZ
T6NVB2OdErBjFSsuXo0r66Z4rp6FTbMavXq7VFBNV3WD2841+LbDetyw/w7qDf9/rR4yT9lWm3qd
bqrHfHWphXVxQpaD5+gUK1uU4jHzm9ll+h0WYzvLGzfBOiJFmFfNTft06dg8S1EwFDCqXNvy/yHt
vXbkRrZo2y8iQG9eaZLps4zK6YWQqkr03vPrz0hd3L2rs/NUAvtAjQZaLVWQQXLFihVzjcnx+EUo
S3MM4vATWna0Wzq/f9PUQ/9yTUXs3OD3P1Wsv452EUfCHIe6ruL+ZL/bDz+sVe5RBnXEVXeMdlDP
V//Lgvd1wIukOq/xQe8qtMAJpypLoHjyua1cu7HvuxYWvozyl0P+5bE1Sp8n1Gc5ccdDmUZcocDl
95a24G/u+q+X97+P6jK3TTBlqQpDOQth62fV+Z16tb+su5eXAOGf5ZiPWFW6nZ/xS/ih3wjFfzEK
341+8WqaUYGdbMnoi/ULd3R7KJdVRxfllLGxDl+F2FdFqhDd3Y2Qey2j/zq3F0mSDEVYSM4xQr7X
ffHQ+tpu2HG4tE1/COTQxdP09v2Itx7mRY4kyFWl9ecYEYYn+vHC9lDlD/9vQ5wv4ev7ooatYqXM
pTl1tkxb1hBjKH7r0P+qGOXr1J3zzy/DZGG0BBmHvTtIhjh1jw/Bs7Wrn8xNsZ7+FEdKI/m7dGgO
yaG7MYfXA9mXd/UirPRClfS1yh2O22k1H5LHhpPoXbqXtvTAPpkPmZO/fD+nt96Ti9CS1mzQm5bQ
kof3k/KzHj+///lXc5Gvs3kRSlD1xRSSGED3daf2Sz86ZStkkqtg0+wkPzniHuJlB3w8Vp2frqID
3Xfe99dwVV/x5Rou9QWwztqmrrmGaWWsxoPuzN6wavaB3/uxX0E3Ufz0bnhYnqLtzbHPH9o3AeCS
wp9Hcco/PFJw3QhpNuWWjNMzvPZVfx0eqif5VsS5+kT/0yoiXaplEECOIbQhnmiA5l6j+GxxMJSv
ew40pFTyLO3Jwl/VAOIVAuZt43LTxpUfx+H/sGv6b8+KZF08+S6lx1e32EOP2Ra4ty1WJxpq7BvP
9ur8/ud20QD+82sVp7FWMxovYA6O3rKvHtun8KC6+V5dFfdVbQv77wc8X/W/nueX8S5yobiPS4QS
TG9v3fXln4A6dxXJ6xlB5whUuRRfOuWWIOxqJfe/U0kJ8Z83qSxSLSgpwbX2mk1xp+xP9HOsAT/f
aQ8tWbSxtfzEa/z4MQH8Wj31N7am379TsnixmnSFXhfBZC47FfRIw2Fk9PP7Wb01wPn/f4m5IW4A
cVLyrujiaZie8QW98Z7cemwXa0cUj9CXOwYo6wwBS+KJCwcgLSbzWouXeetkdIpP+AJ8f19XCzxf
n9zFYjIr8EzI1lmzfuqUnPOjtvpNF5+LCABaJanHCjt5G4rYvbgJ77pj+Gq+jLv8Rn3vfHf/emkB
3cDN1Q2guRcv7TQ0WlRlvLRxvg048+1fG+Hj+zu9VpUxdJW6jIGSC8e8fz5BdSmDtk+50XI+6fOP
BDMAHYNv6NDfj3N9jfwy0MWKFU1iFxQ13wK9Vg/DY467gy2/BWtc4DfmusD95UW9EVOvvp1fhryI
ZIsu0Wg0cm+RiBFPsplgTHx/V1f5LF+m77LgyCn3XOjn92Qk64jVe4wr3alZJ5yqCybH81Hr0632
G4qrPUiLl2t/CuOHNK4k7HhijgW78Zc5qJs0PMbpgQ5VWAmdm3LAWevdphaNQwTDXL2RPFxfWP87
MZeog2kx6kxszg/dq9zOLY+q1zwa6/aQ+pntR2txLxGbcrc6xDf2DlT6rr3TBv0CZ1eWs/PgxQs3
SIPJlvyMo9TdJRw9Q0vduBLdIfuZBFgs1B+9HPrynDnGnK1kYOpRhrrI2s/zYs99uSnRsVnK75Tj
zOjsnlI1q7IEnyj9aptjmPbO1Hkyiozc0DzA/TbKv17AjqJI/KjpHM4cnXr4UYt3Vpp5Wv0o6gNE
kg8FgVszig/TLK0kSOchJ6ZpJq3E3LCjkM8COUAdyJxV0kQa13dK2tgZBPs2fRvjnRz2XmzSXfKR
TgjXi5Ky86kKXoQMaUpmt2fcupWAXddts3iThMmpun1RbNsMzjsqhWHY02/thd1DllXIaZDrGaFj
yfDUY6oF2dOi3RklVQMzPJ7PHascKWJ0CmbTyUPVS0UOU83nODzSO2hLS+q1OM4r/UZtCzrdsG4x
u7UJj2PSBW/htL6qE/Q8EMil5yEy7ygCOQhNbsQv+eoX+OVhXyyAoyJj4KqTk/NQIBWFu/ohXqPQ
tN8NR94g3XPAngcOgFYXPY8L7OImb/vmC3exCDZCP6h8YxxhdK8jZ6b1XTCC3Kf/Wa01u5EM5geP
+T/fR4ard44oWEGaTeX0stIQz+Bmjamhdja8jsgi8H24sUadI/O/FocvI1wEVLzLENTiDbXTwLYb
6Y9JvNPi0VZQOcrjjVXiL6rjX4NZCNvByNIXp108yGpAgbW0FQcedufm9geN2vwC1mL/lmzYIfYn
ZodUkOjYdgr7BcUCv0xXJ8mpaOeHbO9HXrtu1x+ZgymGfSvVurZScln0rAC1U6R/HVlqVdg1HX6p
A8FXeBuKzjOb5UY6dbV/9OsoFwtKGo9ioVo0yiIqdRTaVpQdAKwtzosuhwuOusuphmzuv3+Trh5+
f2kJvuxHsrJOwSmNVLn2ZqSPqnNORNJ164ReZ9PjsME80U92lfO/lJO+DGxc5OhLpEtxfV4/zXY/
GIe4e23VW1N6fnEuX6yvY1wsB7HeVYmcM4Zim+edppOdcNtwRTfxcHXy/5ep/NLpfPEADWtKw0Dj
AZbeeTJlhxJg6RsP4luw2u85nrPHdXSof98Y9loW+6XB+rJiNqSRkstwhADid5vWQdh+Sr10W/qf
KiiIzm8fn9DBrOkpc78f+VoU+jrwxewqIb4POMvTtk/63ImqHYc39lVXP7z/zujfLdCXHUBtiO3Q
qMyotNwZHM6IteJYiPi+v4+r1cCvN3IRxOHjof/NuJHRSTbBITjogFckO3CrnXZs1si2tuUmhKx+
Bq8k/q0v4Wr2+nX880R/uU0tQrC4nD+FxtXvz1T3glM+WPJOcqw3qEfdWwHteqz5MrEXOx+pFict
qLjjBjAnxjEuyORN6peOjumAzOl5tA1Pt3bJVxfsr/d5se9pjT4d54j9FoIzp95Krn5G9Puhl3qj
z5mxi43Xaj5LGmy8ZHZ0Ifvqy60T1atZ9deruNiUGGVdBvq5OJBoH0CrbcyjbcF8HMiqR0Nzy+wj
6f8U1rvY4GEh/BLilwSRnFVj3D43G727K3Fn1pEjKYM/4vTTNVjbbbVwpQZ3TfqQ57fKRbe+s4u1
eFRxtDVjpq3CAm28F8vX799/5fwD/hUmv7wNF4Er18slls87eWV6lCyU0vVzujwo3T0m6HaOAEk8
YYZhV9bvwdqWLb0VynoWaGuIj0lZQsqu7RQi04DZh4QDmDhanmymrtV3ro4Z08xBKlnktGx17Wcy
kaNxwigMaGopcme87TWiaJqUlcbpmqfv7+1qleTL074s8yn5EnLUTQhp3NFTeMfqA7ZuG/Uu5xxd
8Gjy8ENH8fJVdjAfok8VStaNVeh6EMM7nB5jEyHbRXazSGUazhUKL2PArHD4iLrnoJ9uxOK/Uf7i
GepnFAySOcx4UBD+M4bEtZL2TdstO8zPaJrABMf+fbYAIknaxWRNDcsPflHOaH/cjF9X7hCpnkKr
K92ComFeRJNEziACViPF8W3rIRT18212ml5SR/FR5Xidr661m1YRV9b2fwx6EUzCMUjpHmXQhqqt
supOzSn2cYXc6Kv+lN9ogbnyCf5jsIvZrZeYplesjNFAY8c2o0q9qf28pvT4xxgXn3mp5HotlNxQ
7XV7Y3U+Lx7WKUd6qi058hqnSjSI3vefxzXxzj8Gvfj0Q1OOK6Vh0GJPSWB7TvuAEJD2sWNaCZvo
Ro50Lfh+He9SflpjAx2FERMJNc+10v0YJ3ahLm6N25/S0wEx/xjpqawfpcU+KMteMN4E7V1ayPdF
HPKeQ0xqRbE5RgUCOONnJqGJF2pHaEy7Ln2VEPL9BF1JrrhenVKCquBydMkHQP9mwnUATVRVP0pz
P4meGTvxspqkdZlugnLz/XDXwtU/xrt4CYZQGetSZLxoP8Feb6G+BWx0LOez2VkPkLI8OAx0XAKB
c00vfkEgfeMKrn/M/73jizciyJq4GYXzHbuij8kMQTPddjvpOD1Uub0chy3FDzc601989Sjwx5RT
szI968ZUXCPYfp2Ky8gd0oTx/12IIfzUAWjQKYdVeWP9zMqNUd7LZ+dY6F/Guxk8zzIyf7TKZTJs
C7y/pzg/FkN7jCRgP0Z0Fsajfe9fVeFX0GIPmLVeEgSOZWanMl9pAQL1gg9N3kbJc6LhicB69f28
3pjWyyMfiHehOLYzMdIEboKN71K8DDgxfD/KteLbPybtYrGxyrI15A4NAiusrbjwj3Y1+56Yr7pa
t6uCWshj7MY0u6CqvnGL1+ra/xj8Io/GA9LKy+nM8fKjvXWKPjhZrzlOn++Wo3ZI93jg7EPwS7Wn
H7J9b/+SEDvd7Fq/UgP8x1VcZNMdJOdgFsSzEoZOIQJasOkoGPyeIEG1DspAv1vnDp0RbKoTr+J6
jtFa8s4WUfB1fiyKfcte6OqzN0QMX/5WwcWL1UMLilFYlAElrfosqbSiBqdE0249+vNP+VcG8GWU
i9CxCE1j1XJ/7ogHeuFbEJOouO4GbAwi+w/Vw0PgmTd1KLfu7SJcSIMqLaHFvaXTr573OU57itG3
Sn1Xn+l/7+1vGe7LDmkO2nwWLZYpaTX6xkv03t3hyOueLQLEFWf+B/UlX0GypsQ3rm/qfs8fzTcz
+1f482V0IxACORoZvfVmb+FopuGsttkN69r5qQDAqtnxj5wfq9SoYntwpVW10X18D9az3zuBD8nd
pm//IG6CVbyPN9ZhXNEF53DKfTxvLH+V5+NuPzoYd/LDjYBwfurfXftFQBBNE2/t87snnf5mwKtu
I3u5B4DKlfzoGD1Mz2ckGRKxG8X4a7tqHWHf///W/009vsxaLOTtADD6vKueEDlqa9UzVuV97Que
cc6639ofCuJ1w61cYdPffGpXUzb0q7LMFWBQdfHRFWEsJEtCppEurZPUpdMa8Y2Ad614xi3+d4yL
Tw5m0IIomluMNqof+DScMa25Yxz7VbpRV40zrsPVvcVKfeOpXv/WDYy3FISMuF7+M9tvwYLNmhye
wzyQAqAQy9o872j897enyBM2bN7vboX3q1+6CQcFRTA668tDdSvs46pQzsQN7SFRnpLpSa/97+/r
+i4G+0r0VyKFu8uzozSQyyEJLLqi/xYjt2f/gdhLVoATUIQuzp3gvIRO50fbW2YI14owOgjK/wx9
8aEUEzazlQns5FwEWmhByLetH1GSwMF+Z3J+cKOGf60G848BL1ZLUGtalpwHxGvX61avJ2j6gGMt
RJutexTt+1tkvWv2PoxIHziOUJL1L0WqUqh9IanxObWbqL3glnWItzX7jGnNauF+DuvcV7Ev7Bz9
pUPMNO8yyr5w3JDBWe4tBeP/5WH/53IuJatIv+Vi6aNzvTQnWxnPG/M31AvHbhtukqPsiiSZ/c7Y
pC/D263T7+s7H0s68+wB/xmXVqkzxhAdViXnT4gimLvYn5/vWEQ9Pd6qsJ+f478i8JeBLlbIJFfm
QtEaqivSnSY/JvWbHND1Sn/mOCeHJvoUMKuHN9sMfq9s4psrwPnnfzP+5dpZhktsBOPfGz37KGF3
zdHKwoLEh+XiTOBl9rFxIo9WuxtLwPVvCis9A8wY+v7LTgJz0a0hznMkIgfR75Gp1A5qDl7xdtW6
gj/42Y0+EDxury7WX8a8SP/UUS3yrCyWncV9Ql/PfcpPfeoJe6m0gbNMb+A5ulWtHdXAKQa7IlPG
GG6y29HWB69sV6F5pySujEdRtBYih4qW2ruZ8qus/Wwfr8vxUKdb3XQNDkgsv4fcAhEl9NN4ZbH6
q/wmpBgbjqH0roVOUK6TxOsjx9AdIfpopF0XfGAsJPw2k12buD0gn6dEtiMZlsk+t37gVd/+qQEj
GyhsPbYmkAbAenw06hPUj9GbTqP0WrWeyOk0Jh1/6uzI8Z9Gu4O2UZJTEq9USna5abdCbHcwmvvj
2O0z0xkE7s6moZ9+W1qkh7tE8+m5Nz0JlcnU3xWBXfVHY7GbapvpXq80/lL2vrCs6kRGpK00rnUf
KuJanVC0S+V+eJ7/GMqwMv4Umie/dsCShXc28dW8z/QHPSw2tQxYztGWeSM174YFFbrcg8bi38af
gY4WIkuyTe5G+O2505rusjEekFfW9Z2mv4v8tVz2mg4fTqf5UYd2Rn+A8GAWil9ov6o7+b73E6xq
6GD/kZTrMyIB7k+BZboNhaaCPdP+VEi8YIbh8lB7NOnU+mPffpjDCTAEfy+BB4lpsQ0yMX/gwsYj
YrSI7TWI9x809k2c/Fee1e6KYkMhFOZLDmEg/xxHy7WM12lU7FTeh8DPFs2X/qQVkSsA3FOvtA+p
RIvqyL/blbhXU8eAzOLAE9jTu2kV3khXp3xYDCcc7sf6Zzoic97P0f3Q+k23ptuYhoRMdqk6x4vX
COuRtnI7fwhXQ/e6hF5G+zqt5G8hh+9wqCNa3d3xARbGS22eEsk5X0HtF7mnvk4/h8hpBG+807oj
7dngK2O55l1fZ6NrFBuJ0K6eLP6O5tWqq70EUeGk9VEl181XhmWXv2PkJ4tHg3mYrscHK7JlCfUw
FofysDGnVRfQIA6Y0hWOGafttApzHlRu9Gk9WeuwfS54g9Jty00/YMHUNu8Bpui0gmeOte8Cuyw/
0nILaaPfxjvMUOfiOQWgBCxceA6CwzS5ZXEw1VNVb5YgBP5w3+KbaNKY78i5naR+Ue4jOoMlezCf
MX/UXtBCRK86jQ+1P+du8t7y8oeOgPPl4smRM0KlgB6CO3twCu+b3olaF1P6uYb36ILrqLQHCyJC
5wPB5D+F8EFbQc+MYG8kfkW7ebjqB0//lb2m9H0amxG0RrCW/5yb+u/yIcJfntmwwxfrN6VCKuOG
5uC8GliP+uJNA58TD2GvtT9aKEiFI3PI/VGOm4BnjcPS60JfRA3j59CcL9hhgOh1kD6qdr1MfvDc
xCthZvpbaZt/Zhsj9kXDoXiXfpxZ1jMN7ZhKfvK1aJ3fcc6i7MrwEUwV8SKw/oz8AJg9azP6REPj
lNHHRHdPS6OUZgNRGOKVXPbgExy6/vEMkqOVIB7V9mfBYkwE1w6wOdAboVo3W7/OnRotigVv8FgP
DgooXqCxP1WtI6B+4c9IHAo6wYoWOcuD6toLcAIQt6WbZdm0g20MLqQxp032k3yPvkDDjyS/V0zk
oad23JUJbhub9D58T0yQVoeWgyOFEOBre2NYcRlVv01CV2k2GpE+2wzUuXem4pgVmCrII3ZRoKKx
tXk9J0c19RP9I6hmAJe7gUIQYhn2w/VLQ/spUaB9zRS3f5pywo8Dhb6f0VasFcMp5ZWIkNK09V+m
ZhNlxE99dqQdEJLz33sZPvrnHN3JAlzE47qsk3iwskMteTBDivnZ4LSE9fa3sQt9SHXDqlOg59pE
PKF4Eul1/aMabnPqC0eFR79WBXt4Hw0votMeh/hym/6KTiWvdbq2QieanLHzinSrGn6e+JLxqCt2
V647awW/HAbIIrvLOpCd+amGiz8+Gs1DPm1jwU7VTz3F5gYXL3O+q62nAb2KsksfhH33Uv5Aw+rw
B1OuR1pROptIFubXQLlrVbeKHD3ZidG2VSewGJ72YN4PL9HHLO/qad18LL3Dx46S0h1T3RVCeA6z
5hQddqoVLzoMMTVK0T3RgtP0LjsqZ9RKeyEAdBYle1gepah58Xl9AFIhKbT8hQXkER4qV5v1hEKd
RiEYtH1M0JAnW5Z3TZPaQ/pp1PFRpbkvtmjG1e8XvE7UIXAwqGIh/pVNvtqBleixv5mkUz67LfZl
ZLteoj7WOjSN9zh9HpI9xgRB+Bh2+zi4D2DyoGoyAm/uj2DGqvQom34ODYCDYFptSGWWejWIoEs8
p9eOg3DI594JgSJmxInW2qtL5y7Wsc5QHrIw8mQmiqdT8ceU3xbptxy8maY/BG9z8Cb1fzL+nyH5
Z6pXXA7bObtLAy83YNe9q1hfV9tSpvgZfpCYRGLvBlybbNItbXl5eCrpnp9i5DJ8XvDGAyySsjJ3
JfMJQuIqFOp1yipsBJ9tFdsTfdw9dGHzxxIcIKQdohlRTUqpOS02S4+zk8qVjv4ylb5FExEZGmb0
hd9VmVOq40ZVWUx+zyUULjgqS189NnwgRUFaOf0ehXYDptLrmGdWfQFwRy2uRXASnIBtoHvAN8qd
0dT8CfjSnOmbpv8MuHfO52wjPmWKtZOGsbOpYILZwdWLIqWgao6Crq0RfyhBaoNpswNB31vxnaae
DPEupz/aqDvHEEwEkLkTxeqBbdwpaoW12Rl2Mv8IAAhnCQtRt9d4D8ZMcoVp0whYPCTcCM3cefXR
TCm5QOaDlHTMxXQ12AczRoIZy24Y0MWGiLQARaELoy2BSW6yYiX1p2HkPAgvKWwS1lX6nkmqoyb6
tm5wTa1Ne8TnRw5yp1R+xujqlay0jR5vCrmHc8Raq9WO0uxT7tnKf6nFn6Ic3aGXfcPkjVkA9cR/
IcFGJnstfhky2Yne/1DaeG31P6PuZBW7BByQmktOMj2Gifmrziv0hmeaX+JmZuLJjbmq0udULt24
vxfV+iU2hl+zRQnGEg5TFcpQoE0UZMQ5FoKgoRIjZk4cSm9ygS5ACJ9DxQB4xO33BwWBXxSCN82D
FcS9ZUntMExXKcaiJTuYhf4l7hwjOaeeom3JX5Qhtah15OtN4AnhS5nX+yHx0vS4UP4RfhbR/Qhe
MEYG2eQ50CUWT2lbi82ptTaTbJ7wR/aQrPIcnyte4Kx5kqOXiHsexie9Nfw5oLYdtq6mv0Z8pHJU
eBYqEX0Q7ECp3KWQQImnfsQPD1RWVdEXYVa2R1mYnfn8G9KT8XcrJq1T03QqJI+hhTVmWD7Fys+i
oQM6tlsRHavwB/msXdb3knAypp999dFp26hb93lDgfm+Ct8rnWpB8lga4UqXNkvzU5A+J8PYRecA
OBwqDKraocAg+tmIdpJxaDCO1pRnQaZ4qIy22nxYwdZcHtBlJhCoVWFfGdtsuBc41KhSp2xVW0yg
pM3j+6KiTxnp1ACPJeiSO9LPm26V6m1O7lSZ3YSEjUT+u++JEbVqC9OfaTnKyfMg3Q04t43C6MZ0
KWbhtKkU0sOI0GUdDC1x84SGxbl9GobMVoh5wfCRhccG+ag24+6OAZt5aFPqTiWSPAlbbapc5RmG
muDB0qaPXal6tUbKfc4DeQLzFO+7/nlKHnLc4bO9BKNp2kVTzCd/fhY98SuAJS88VzRhS7+Wlkx7
Xyywru7U6SkV3srmPRJ+l7EvhbusedGlt1qXSAQOjSStmvptpE3wbN0915jDAFCRP8WGA45e/WzD
aJ1H4aZm1uSOEoNGsk7KrCfCrul+hQOUqEa12wwFvGitTWZFi6hF6MYGq6l9jnvXAvuqXuqTZSIT
gfu6mbNo0yloZbSNlZ8spbdFXsEwnvhmWJ5hYgmj5shANmPCZEroGEmUF+OhnjlAg1HW/CyjjZXM
Xi8Nq3NknzO+4LE5liAlejlalwZl9OhPGuyiflfPP2fxNYl32vycQcAUyG3bMPHD6jNP7sfpMLFR
SaBLTYqjYOmREM9H5gNtRT9vR3IguUuxcKxcg8g1Bx+JytYRImel/q7SQx8i6CzLbQcvwlLRL48H
2KaTeooxKyk3ychpZ35Se8meJZlWoVPG2Y4+byWQdrPSHzBjXJdY9slj5M7IkI0kcqVyQWcwU5zv
auwWMTsv24eKpKpvO3z5KFYu6e9uqtdT7xlST14MnCKo9/k42rL6bpXkLxJFMACXjfEWYe8WxzFG
O7AvFMGTg1/z9EcsMCuX32VpY0mkmeqBZpijwsZFRVqBR/y2a1E7VGQrVemYqj9ayWrsOkyCJifJ
dijkESnPLCUcX+ovtRKthhpqVfChUwnISFdLlS+qetbrbVE+90a0XtiQiLXqNG15Gs9K7Q42ZHCs
gsgf2EcMHXbxsuXEFeV1vXs0jci2KAZEkuzUbGmXblzLWb3Ss84TyR4PLfjTRpE8k6JD0mE5Ta6w
RD4VIitibZ/jp2hYXMHapv1Bm/loQKJO6aGbnqzxaOXrrqV/E2OlDPMzSXqmaRYGApv9RFmx30uV
YR8vgasmiEZbYc9eOrQREm+EiWJ/bXoTKH29MNl1KqtUmN1aVV97dlQ5tQ5BBX4Wz7hHJWelOLAn
406YQW0lq6C9U+t0oxvdqzqWbpkou5AEPhhbx+r3yox6LH+fK5/kqJo7OhAMJxpP0wDZheWwZ6Ns
FDWbreGuLfOdcUbAWoonJBhG6Biwosdfpocpj3zAegwvbQfVWKv1sl3m5lRqd1Ej3ala4Qu1Yotd
v00LlT0Pm12OY8hCOPtDmkGVKZrcGpTYpNP1lZMcLQiyYeyWcuKqw1Yg2ibnc1hFpJIgukqwzmLJ
6YT2rjfJfGr9EGMAnZvR2lqYp15yzMF02n6irGOy5aRfmGQkkQo3rTP6lIutKhXe1AnbMQ6epzF6
NcbRbYfMUVN4fzx/jRVdKg1IffImHMBtzUQjBQtI3c2wZ23p5Uir4VQqGIeS/iTkd0tP/IARqSgT
3TPisyXUryPJwWCUFGUWu8sJRq+tQpoa57YkjZ4+t2vjrMnvn6OywThzV6UCBDrYu8JLxu8oQ8eL
+yYToerMD7rnroy3WTa8KdZ2mjeZ9CIIiqcJWwuUpYw3oa4QWZ7aIN1aveGM0XtCTQNIm8fKAr3f
WpfzqjNOhsL2cKH3TDU9OVXYgxaOlVb2EorrgU11HiJ/taA3x7Qej/VxJtQoY7vutcGNZNXmMGO9
KPhuAa+sZ+B0vVPzrmj5pxmSFC+Gfw4DmkgprEwT9q/p9NLD+wxb+orpIgwetVpyjKw75Gp0N0aN
a+qvRe2b1TkUQhmYC79vFb8sG3Ib7R6DsQDKc9aSxeWyvKqW4aCEJx6eHS7EEyYHZJ89KOEqYE8l
VcemnVxR/FkiEBOSqWSvfHbi/jBiAIwTDS2YfpRyvBqKgTpDth3NkbvHGE0cxn0jk+bJ5noICCFz
6hU8xGp5KkpStXZZaeNjZspeWL53xfJIavYo0pLZglybUpo6BGZ1lZy70lJDtMVBWhXTJgAcOGST
o42b3GhtydgPwUBEtBxZfqut1OstGtmN0Smk6K9tuTn9MSI0RVS0hCF8b2VlP1Bfi8IF9eKw7WRh
W8PAXJrl0HXxqhUiTy/0HwnJQixap2BcHMk6JPleCrSdCDFU6z5rNmOBABtZz5ylY38zqWQAsSsZ
ys4Q3lQE84XodOmwr87tLRQfreC+oc6asmHNlMwNUgWvotEZp3kdd7Lda9rJiJ4ja7Y1STi0i+pU
1bEu7zoF681jSMszxVyL1DR+1tT7JXuLOa+ZH8pKtzlNkfdJhauDpG3HUX2cBwXqKrj+MrujwQ9j
k85Oz8n+Iv1sgvTvXqBLw4OSyhtdH141LMDlvm+B3OHMzAsqVaRt1V2d4Emfg4xkWVYbvuC+WiWq
sNK04X7AeYGRKaGq0F5Jd43gUEZs6BIPYPJeHhtHlDJHq8WtKlMCKgf9pygUqwlrGXU/6KanY3wY
T7PdLIYrjez/08CZJ52lYDxpTQnsm0V13rbLSUxmCKKoEywBt4XaETvtPqPCYGUkk0Vb2VNV7kXA
0XUpbU2lPoqqDltgEUiajGPDFI3hp8UuTEpTp2eNqaL70KRZddlMFE4UErmoyA5tQJ2R8oSQbg0V
KEzR0xbEHiKobaX4OVZPBQvDPLNtkDUvLX8nRWSP1U6U9hnhccmgkA7s1+liFDxNSV3ViLw8eqii
Fzi5TtKZjgiMCoOMs/WeUh67gWqt/quVGkicsS2AdU01mK/We5QJ+3balK3g9qay0bEzhBhNk/Kf
iY0YeSqKuMbWz6zvpfT7ap8hQK2EN1lOnUosnT4dHK069iR8EkVSoDs+4dBRcoxvhHi1qJ84JTum
sM8ypAMaRwEyXK8K2q5KL1jeur1W+mJJ3fpeDWJCMhvY4T2lsbfHY2jqD1FQ+aHOdpr8vpfSVdMk
jhxnfyD22ur0o0q2cc5S3j5IVecg432kjJ41p1qnoB9+mgZFaWS10ImguxbraPiUJQozUe4Z2R9h
8RMLLWeVb5Sy3kaisaY97aQb+34ky8kMOtD+2ieZLG4FBGDEngLOSlQfS7S3Rd2fUupxhUQFQ6RG
x1rTDykfo/JDIV+21F+jiVwzh4FkCa5Y74MgvK/kiJLKW5Jj4Sg9Z7KxVlJigsLiPnLwwTvesF3C
CtBsAtuoU7se2cxGJArUAzua4wo+1Fr8ExVHnAPP/sb54otUQ5UE/8OiXWXxcBKE+Xeix+65hKG3
BRk4gdbKTn0ieQOVXZ4PTnsGZT5qICeF/jpy7EIS/g9p57UcOZOe6VuZmHOMYBIuQqODKpS3ZNE1
TxAkm4T3SLir11MtraZ/Bre5sZoD9l9DkzBpPvOaeQPxrJiKZWGQeTiXKmpXfsDS04JljTyxLgCb
otzPOdhRSsSyda/2HPd5zxmhYFCk7kJRbnNkpJ2uX1TsnlGWbkLCwNQFFoT0bHuV/O8GL9MMgiST
f7H2q9R9hstUgcRl2jzKKV24w3PWyp3qn0rk3Iv8VOQYeEUX17EoXmHyTS21auO90yE9Rk4YqMht
qN2mFclJIeUfKBq4bTLvNKaiH9cLfJA2SZJTk/rpT/7adVZOC9R84ArtdJeU9coYI8LHaFuolB8o
dziTuWssf1uF47alOBo5oPZFuosrGk3YZmWJuSwHSTGeFRI2i6IY0GbT1ib6nQb55QB0TuBg2cds
20h/MrnXQybW0ro3m8yrp8BrFfaXskW2XxzVijaNeFEm9jJFemgbrQi4l4167Vv1+x4DmJzqXmNU
s9DQ7/UmvVjBm0Opt3OjZZE0a4Xzu8ayxQnA0eeElc5HbT+3zVMcXrOk9EeOZXxeGHtscWch47SN
DZY+9tQGl4u23yaNc8hIKNRaZTY6uwrrxSTvSdTiQ6mGx9EfVq1rH9IIfCRlZGHsDIUecm9cjZU8
e4AkS5aM3jHtC6ruWdAdphxkShCu2rb9gaGqPrOS+1B1F4ZLKiMwkzDb+rm18dtQZOlp1EWyeHhg
jZFKXjNOu4vWmZhIYCGRZjowVhXhQR0Vr/ium4J9U3bBqs+eez1f9XqzHM13LU4WgcKq0pQQHzLM
B8SNoUTMZkkRBoD68C6VF6s7mOk6TVlVGqqSG51ZJVv/VDj3RXAWVk8Qsw7QPdb8PeVALAUwXcOb
gbpS3dk8H2OvjKoXsL8lgjAcXytHW1rGVrPvrircBvrE5iqvzxztkXLf1bpnO5csfESqt9Vf63DZ
xveRGpM+nZxpixzs0rZ+KqCE8F3VbnLkm42UQALXbfVHqf6IonJei9RL2hQQbkUZ+E0ZNxHNE4gA
c1zj/WHrgusV60ZHWFjBtrYr32XaLwrEt1L5JsWtm+w6CpYThmN3iXjoKO9r7pPoUOPvQHGG+UsR
DLhma5RVw/WY0ntTB+1Rl+Giq+pLpKp3A8xWPVLOZnPW2F1yC0Z9W3nBcFS0fm8iFJ5bN/601zJn
6Sf6z7Dfp90Bp9h9VcmDqzrNvEea2RNmfQ4cY6Kze28jQt+H00eWoZjeaA/l4P9Mcsmq7vR5V4+e
z1HmUkPB1G3IimNJVd5N9G3ejDyGaomLCQRKhK/SS4ZmfUzh21QpztSPgdUei3BAR9lQPZeNO+b8
6v27UEl32XC2OC1Co1kobU/6UNNNqWnyNSkLl76MWVPKF/0yqIu1rt9MdEPdcumQdXSuWs1E7oaL
oLs1g2Qfd/mLg7XdkMhl6OqbkX+vn+uuXxr+tKn4tw2jX59VRXiiDK93cDaU7DBY1nZS8e9QFeJZ
a1pBUp5r9muWdehqw0WmZZGUVN6V6GUobc9SKcXlcEjctoJ4vneSnZ2DdjWtbqlb1gVm8VoaHBp0
QUm18AQebwdkpLVug8PftZHqOiO9pGHvhxIrsjqfy+wZAzRr+Iicp2B8zeniNo22bM1ylU0YQpEz
iuCl0G4qWOVutxh5ZnV/AHmwhDnjGQhPO8rS5sfL6d2gP+hOIxx6e2my/yl1MUO4a5bz32MtqVSt
B/WQmfbc0CYvJ0DGW5cuY5bvs/Znl75EslobaA22uHjRsHaoDHak+JF9Y6THPHwJOHqQdpkhN1+b
I7mCpFmWXbTA95SeYHrwo7vOppVY5soaoe1jaG9kuaHmXtBz6mHwZe9x0J9qhdhadR6VCHGNYDOV
61i3V5Ij3g9ajnd7YdE61eK3PqMtP1wGZueAl18iHkdxI1J5cvRurbmml2Z4GID49XGjyaP4Qedk
nF2DYzuWCy2J9ZlSitlEN1oLjKWcNirRipJuu37Xof+uDvUWrdsVW60isdtKug+LvbRoyvWk3QWk
WhyHsclWNUbyjlRHUEuI3pwEXbJYvBndNcsVeBZkqrubEIfPO4ftGG77MN3grquhVh4vBoQWOQH2
RZvcIHa775tk71jTOoyYr123bvudUpNRm9Ehs4yNJlFeYs+NB2oPU7WSwlxNaD6o7UYYPxWab8Z9
MhJxvjbaa9y/BLRNNGOfJPsWHEcvyZBPlXm0rBtTHitiYj0YTgp9JYW+ZTK9xc2jOz6m/jsRwiwf
j6Jby3CpBifINxhtb6xkn+Pii1FerZHjaWfwDhpK63V1dhT8YtBrVTdKux36m6Q+BOVRpActPETa
QR3feE2eWl8aGXmFG6C0HmNv8Yzn6X5ix039kTxpjH/0pYrw4htC6pWRzpKhOxcm9Z0qW6T0WqlV
Ure0bqua7d66RM6mDLdqRcOa/HzZO8gJhRerxtSSHmuV3JaDMrv2NqZBzNLMIba/6ylASWPLvPVd
BGuCWxHflpTa3eq+tK0bKfXbQMtOgVir/brkR9rO4Clanp99FFpEnruX6luliBeregztA767FIeZ
GohNIE8/GIT4kViFuUlE3WyU8pA615e7k7ZxVLA+Bfgh75PkZ4nk5xRQjt31CVloXW80W2EhA3Ko
sm4bakBxJns7BTfXQxfB96sJBjYZsfsiC3kaRE1U3zwP9ZtbPZW2udSsaRm4tP2qB8u55G5OYPra
hNkNUOW1L/tdiKyp0WvHzGw9cr51KO41TBCu/hNVMFAq2NTOhgVHhHN03GMXj6vExlmpCxZqBnFt
kHfYMMzt3Fz2frUO4kcXvbogXovyxW5AYJrGNsFVUSmyV8IKDZdMZy6iTZTM1VWVzwAhkGYZ/iv9
VD+kh7KUmKz+IAX1XJ81+BGV+Bngi3HK1NELDW/saQmsLYXmb+Lhw9BrK1bg2XA3kiOmwPpHW0t7
l+7t5K0wDyosLAzIrQ+/evQfE4N6vZ/uTTWb6ye1XAcPgJE6fSnUVwMEh0pZwgh2lj7t9dKnMcRh
/sg5Hd9PLpAmTp4gvjX7Wd28VTZit+lad9fp+KLZnvIRimWmnNpk3d7E9NydWRfPpw8NLA/Sos3c
OnGiKNRGU6AY87hcwhXmh/STs27UGTn/AFljjpPI9Ty7H1cO07yZ59M8sA/4SbALpriP9Jsh9mJa
Oh+TT614ofTrxDRWIo/Z2PHunEmxsF4rQ8caZu5fOspIpfuQQR0qU8QXieamct8U/CdHL2XFvQJN
sdjR6CV+JtZNEBzFL6F6VJLllF6RBZRpm+fmxU92errFetNM9tQOJQ1M3d+ND8l9c8TgWQL96vVt
gcBwtJP9fepugZqloO/jeandKup5aAgiMRy/CYqt5KU2VIPnWoJ/bInM1mOnbOzklQOdoSuvQdlt
O5Q/g5NFdymfgHAxPdCjvXeg5atPpCMJ7nv9jUkJoVtoci0L7le/H8hDyApU4gN3yVacAAgo90Qe
PmCQZB76s+g0PBfdarp3yoWw71JzHpHGfzSIdQTrP6N4v0S2aiqaPxberZqufoLgOVaeC7u8ypuh
5+A+abiubMFHADGVy2pvb51lc8q3kffNsF8BLX8f9gpg/g1wPgk/KCoTEaBioW//a8R6F+2lBwVx
Xs6/FQD6Clr/+3ifGIhJSv38l4xjQDEWVtui6J9rcxW5cNEybOHy11Kco2vek5zgZ6KqUnmFfy6Q
o7FoZWbhh68eRuI/lR54O9E8Gt/K8TjEyyzsSRzDWdlcyvKgNEeXDWMk9Y10IDq4IIzptJ/qbKNi
dmY7x2RQ5kLVV714lepr2GBzsURS2ea8Mo5hhBNyNfvzwxZfocFxqNAcHWIr2h2foO+VqIVqXeXz
hM3iGvDftI+6eRdSwjHELfV9jK1niYP5SH8osnZumpGXgYDB1MwhiiRPV5+aoMYBLvfaMvTKvj3a
6XPQPxTJsbPXkSv2mtksylpZhXKphvs8ppZf35QTlid0eU3z1QZdNQ3HzrhrtV1DA8SNj3V3b13b
qjS8/nzHX4L9f7/jTzjeoeuLLAi5Y+wwYNh0l+qmdKhxzMLllc+gbNvb7I2K+729Me++GfsrDO9v
Y1ufxDKyprSs4CqYiDKIJ1f5iaJb8Ty8uoh0JJtqAxrlXn/tH6vH+PAdkeO6Wj/jh38f+zPXANuV
1uxtALXWupY4nLLXfHN715XypyE+Ye8ViqAlYjRQtpb0LBeaR23thGsvamgp7qGMOx/X2ubPo34z
g61P+PsQb0E3uIqD9C7h2a51L1X+DRz5Fw/jTzd2fba/bUkuauQT9NIrB8ZchnNzjdzhJUdvAWvD
m+pg42DQbYVn3YnTsCDF5+SrZiQE89qLTvkh3NJJ2H3HHvnuhX7aJ83AGPDz4cajfDuSo4TYaf7v
Hu2nnTEsrT4wyBZR7tu20Y/EP/TxN4zsL9kDv0/LT/werUPQUiXQ241b0ie0nc1b47YAoPvUbTnu
PJ7ewboFFbyEnXr8bvL8Iv7+6c1+2v8iewyS4CptCy7GI3rxRghfoB6WRCTHkurAe/dYrHzvLZiX
h/gmPUSnelWvlLNc/3/osFi/P4lPG1MbDrVSNbzPmD5jZo7zijr2n1/ol2yJ38awP21AYWMqmjly
u7V3FSgh8/LwV/Awf5ups2Bpnv883lf8Js2AumXgguFo4tPLjUMTQagreSsLgSgQgrbburyk7u4q
uPHnob7k3f8+1qc3WUdp3ZpJh3JCpKBdQerOGjTUhxp8+EQ7r6atYVDfsiOxdLSfLhiALC+2eicP
hTZ9s3K+XJu/3findxk7gdbGFiRO1XlSioesufz5br/c9NCHQGNVw7zZ/bTpVaph40EIDTmiqKTm
L8NwX3wn7/vdGJ82vTob67LTGKPFGzG+a1NoAPf/u9v4tIU1ZaLGmNAiLK2d9El6jn1bU4P/8yD/
l5kBdcdETFA41qeZoUaRWpgjM6PfRkdn251BiHev5eN4JsV46W6oJFfqTPv5zbBfz4F/DftpDogw
aGrZM+y47e6SHbkb3ZV0Z13CW2envtLUs47uN0pL34z5eX13SW85ScGYanYMxaqxv9MV+Dp8Mv7n
rj7LjWJNqLmU+a4iIcYFDPSTXDQPV82J6ZUEU92UHziGO0+AELbuj2+e6Nfbyb/G/hRfxNRlKXRe
7+6m3Ac7osub8jV+NW4ptG5ofC/jm/g+oLn+jUbol3HNb/f8abVFRu1AaUSUpesAvqAWaTjHyI9n
Vfndmf71cfjbUNcX/FukkXZQUcOAjSMGlK+17qIEF6X79g6jGsC6LTnsYfRvQnnuzEsPXholSerm
ABrHaOaUkC9igG7iVnMXqtZ6f34B+pfTy3QxLLJxe0Kj5q9XB5ahUHr2HZiHaGud3VPrmbN0A3Zi
VszrHSLq2wariHwtZj1+u9lyXJO7fHMVX+5Lv13Ep6iklihXZhkXAYLBnn76jr+26uGbhWR/OQou
RFdOIY5dv0QSfnsRZtI2mmGG087Ev3HQbyGnqOJOgsOqYoqggpZYfJ7iH2BWcmwo8tcwfAXZwTug
+H9FEEoa0cOjDyJWNK+OdXTwd69c8ijgBxbNM8Wao9pCq/SSaPQCrLNivxnI0VidV1w7vsW96RNA
SnAE7asAWxjSxk+LpzYC6rl31dcovokcNuezMt3gsAdD5GhNW1dbV/Rz1PAc1fXWj18M86DERyu8
bRwxN3GVtPxnR6t2SmMiDFVtS9uZJREN63StjeHPtHh0Ugm2fp0ZIAnGzZ+n0NeP1TJdA5MgXIw/
ZSG6lTgB9eRxp1pPE1VwY7yC2m//PMiX69X61yCf9gnF6StdS66D6D8shzpffp4oVCvC/Sbo+HI9
uCoqucK9UuQ/bfFVUOe9ajBQDEAgg4WYld88ry9v5V8jfBba6QoQQg5IzV3lNotJu63825LChJZ9
mxd/ubn+NtKnN2NmVp714Nl2rpOsupZMOHLBClPZC6xtTpHbFphyWS4NZQlv7YrLgGLjY057ssxd
cQWMVO03G6/5lWCE5goKFAJqr218CiCr0Ck1KbCPRG5uLQdj39TFwm37Dbi8jYMJWm9ieCEu0Ri9
maEDxOZiSvHg5vbKcdMd6O/Mgttj4LAlgaovE5iFlf6BdyHVnEsYwraZLKAH+czpcReN6KTXIBFB
4agt2ChfXdZGvbRSahTPiVlSGoIfMCYPQkcOwh3nAexOTQ1APt9ZfbqI6eGW0/CKc9NjYt5/K8T9
lRkRLpOqaxrE06ZwPp1EmolnHTvHdTqA+O7co9aDwAR1KhJPAhPzrcNQ6DsOhH1kt8AC7v68sr4U
pvn9Aq4r4rdtkQqRCHyHC6DZEsP5O7ozus8HdAu8lr2/0WfAa8y5v0P7z/teDeKr5SBQhLZNXVcd
4/Ny0M2gVnpdp6VlyLUbMSeq03BlvQEO+nWn//YXp63mP/6dz29FOdZRELafPv7HIXqri6b4aP/9
+mv/82N//aX/OL50Uf5RfP6Zv/wKf/m/R/Ze2pe/fFjkbdSON/K9Hm/fG5m2v/48bmDXn/x//ebf
3n/9lbuxfP/n398KmbfXvxZERf73//7W5uc//y6YLv/2+5//7+8dXzJ+7fa9lK9p9Pa34uNvbfj+
tzlwl+Lzr7+/NO0//645/yDp4Pnj/6kjz6axLvv3X9/R/qG5Fi+GkrFr26bBlpgXdRv+8+/GP9gi
VSxxDYf/sWMShzeFvH5LMf+h6o6BW+n1ter8qvn3/3Od5/9K1//r3XxtksaM+OvO7FxVJ2zNRYWH
Tp6lEqz8dZ5qvOw4Csulokf9PKDtfeN3ONRrfWO9DfF9Ltr63cI8aFaURn0nJ1zpolHGS7X3nwzF
VE8lJB/82kcbIrCjLKrOWOb04Cu3PNog1Xg4R3qoyrGPe+eoLpIxUY50WfS572QGDL9VI88l2LbR
MYCHhmN1Bo5mbpzQVueqOnyEyYQgaSQ+/MHCIsmBMFeLJPWctF27NAA6PbS4EnFPf3Ed5wI+WASv
oYnzZUjVdukmarmqE0CEeCYSjbNr31dGsMnqwYFYocIJNoCnOvQZJ3sCDBAZT7aB63OQiWHp1HYx
N2Qqtq6dbPqh+FkOgUQCPf/RdFc0jKMue7OmeWtr9clqE8pLA0AKzR8uen5usQzbNHZwF0k1PYa9
OCRa0801lYWJHAQYYlVdyNydqGFAgNaLyl/VpVsssxy9Sa1oHrG6pwki63I16bAqhUzDRd2oK2pa
wxZHh26lWQAHKh3MSNTEr0OnPhpKO84q6XSeOYCuGlMT5KnlWZHQL5PzHI70bMwwD+dFcBfrSrHJ
zBwPvGGi+2JHCLaDYNOaUIXG5aZLEyBNkDU7V1ebBRjFhzaM2w/dvVOG6qKUVbCJrHpaFlH8KsbQ
9LQKZ9i6r5Qth+Ci0PqbykpxjC8ldO3rFyxYQ0C2Vn+MZL5XUtsAXgESL+gh94jYFjvqgm6sGvDg
++lGCdaF3vi4tjfTnd1dab21CgIj95GECwDkOM5hTCwS+yj0ArGReRh6vhVm2yBX7VVbTNNKyYKn
BvkWF2n6Oh8vSn5ToYYB/bB+rvLgeWhpoFqyxap7AHVZm+VMaekbgkZ0OigbbiK3Vo26gRYXIAGN
dK+EskDUU6U/W6jAbyRdKJVmgKnwXOngtiCEQTQr8U4EmKCLdkJEVYugCaRQR1QVOHwCk8GIfuoG
Q/qIbM/Fld1kTOGl6N+qQHmDQlHbQ3Xj61fWTXd0rXzEWsKwZmlfPI6p6xmG9S6U8Wzk/VOQaXtb
AhoFt3Wyq3FbtOGmAmztViOaDym04ibHyqnMmlkPAhS9optk7J7GLvtQuh9hk54CBLt8M7rN6/ie
6juUbeshMq8wpxdVjV9HYzhrnTN5qVrQZiwcKJXDebT8N7uOX9ywuXELWjvxdkqth8L0Id24RuFl
gmH1iQ57vIQfqA3tjy4DZGgKSEU6Pttihts7ohV+PY/JGyybmtTErLQRZEjbEmx7crI7E+PkQ9+B
hA6Ne3pRP6vWurEqA5x69MNpmkuUt+gjGBinW3m9VIsQ+X/zmGLJQXuk3krGjNW8AXRSvJdDz1Ns
gOJQ6cOFwHoQaa7PdHPm25SIi0KNAVvimigna1NxWid2NKzUST3Xk/qQDsNShFduvmsdLUXvoCj1
Ezpg9bhkyQAf0vV1HpbTwkoA4OADC8BWMQsawz3oy3DYTEEMewMFHuQM2vsoHiEjg3Gaq4gS5GGR
LkLEdoMJSQzfpWUeZfkmaop604sMIYC8eWwKnpQJ4JPW+HB2A5NNWBkeg7qCURhCmirsiE6g4bz0
sRqCfY4RBdHWDdujzBedjD5KdQKQK6G15TBdqV/dDG03XSHlG0xMwI9rMAEoz70N41LC3ThIs3+y
/CKeBRGoSzC+4D/sj7QyP4o0viJDML1ok7vYGgVUoHIrMemYmW6QzHv4LAReitG9ZtUV6cXDGmUF
9bnUfwZ6zCZWkBWCq7SGbZ4WJdZwzaNo3gYZjfeaNRzavunniQR/OcGEMgFO0s+vXpMrpqkM5Nru
An9hoaa0EKK6sAyAg+rpZZpGuXKG8uw3/UrI/tkp2nMnsns7UPxViL/FrA2ada8ibNCom9jsiqV0
gAcBdYnWuSVhisaFPjdC4UUVWAEeXLlrlGAx1eawAmINUdkEjhGFMVQNp7olC+48S0SoNgq5tIuy
8RJXOyu8u9GAH+GOA3TcBNxkATtoEZVFvZJZLmf91H00vhotq6oQcx8/i8TUPlKzeMqFg4TAkLqr
qfTlRUvqHw6QnrYwh4UII5dju3wZQ7eaNXpybwDkbixzwuwjU1ZNxO7VDduydgJPC8V7CyVmBtD9
Ba2wYVtMZnjb0TuGdZFWGSTIEgwgyhbSFjeRaz7njYaShtn+zPGXnDc+CQIQW2M2KNmNbaMYnTTi
MknFP4sRXLPWScABIbj3XIm2Tud7ulAy0LuwNp32YvZXKWlE0oDGQo5RonNvA8W3JaeoosmbodYq
ON4m0IgRQQMfEVpuHFR4VwCfstl0MtiydtYiSUODPYSedCUiqhWlNCuCTog/I3g4ePKQyPFcA2aF
t62iiFdUicj1adF4TQQhHGzj2cqsR013h1mehUfF7MD9V/5Rb8biNVcqe6blULIi9O3nVuB+1E06
HOGePQ1XJNLgt+lBvuJa3d9mWrjyR/Se2xqMOvDbvulmvfMuqyc1++GUDjru2A7Nu7HZmSEzv1Gr
jS0RaSjD8jy22mwA/eNNGlL9qbMudYCthI7PzVDBker4lPvjgtm0UwMVvQWMfn3kS9hTmxDSduQ4
L4E1CG8cW8RLHQPsdAfEF87nuh2zDTCB5YgxildMqFP4KsSaKSseQPymntCDbj2V0Xvqw7eNo87d
CJckqUv0tRuOr42eLwOkwSM3d7a1143ySffD3nMMo/em1l0puWYuSPtBivJGz6Kwz3FKsa3MYV0O
q9xowt2Ep8wmaDRvYFGOnSzn0p62epTfxnEMhtwAUq7BNwmhDi0G230yqshe28BMLKe1tlbHWY1y
6DrzwZdFWrWqRm0jqmCnKjZMKwmTMlg7dVeg0pK4S2vwn2yJKHliT0h7peLZGEU5N93uVEVR6vUK
0kC6r63aoVu1cip3yO6zzKPU8aghNrOQtwGpxdoOGkddBYd/XWXFhXs+9DAm5ph1AvmDJph3iTWr
lDzZDT3AStNdDGO653ygYD2cpjBFDrz2By92snRBQNIwTcLAq1I4z7VyDhVAabqG3giaEMA4AGdm
YTVvmsreoH5+SePnOAXYlFSI++hBjOi4BjrJH2sEPxLWYJXx6Fp26AUq3AjzaBJzO2Ost/oo7+LI
eQnDFuqHLwi+1JBDH1KJXfdcQWgUC8ku02HLPEw5eLAcnnsiEIeaUrRDoNgVeqUcWM2liA8d6FGi
PdL2TNaLYFSAfVjG0lWCk6NUoDMBZM2M3ocnn5ub3onZ8RciacMfcGcguTcxicNYLysNgx8DSoof
wz42a6Cjcmi0Rahybub+qSEkYIZWkNJc5HF0O3ZmyAG2u8qq0Roc5LqVWXSbjhoc7NZKd+C8cnBH
QMMbdr+iiZHRyfLIc3MzP5gxB1Qam/dqiKiIBMEsCtr51Asep+76ONrMArFRDDxIFcb/qIGFq7NZ
5I/JqsFdcxBcoK83/To3ZbxQorjbpL2JYir6RuBboUhas6wub2vdAttqiRfhdk+cKfAxUQmYF6Py
DpMXY5EQeS6nxsVKxqA3wPTVllQ9hBmQcagpO5YIQuCSqi8G3+8Walgj9Zn66W5M41c3sWG3sbt5
YWjcTJFlrfQSKFk+wIw0qvbQm0Kdl6CcbXKEpvCXolGyHcoMi/r61qsgQJ0AybKFbSvsG/pPjT3A
S3Nt35UQT+uROW+62saRurrTZXBfa224jQhe4qFZBV2qX0otnzaMM3NqqLMD+gIKsM1joU/9jIsF
rZ7DyQic6ZiEmnEIEA+9lbWxzxrVXLdmdwvj1l+HQ/jSuQgHsQoW0G3FHIoahAAEGlY6tMGmGdHB
a4N8b2NkvISnA2sgrpHoivSlgkzEVlhpNh8dsg5MCApH9ssaEiLZYfA2NipPNKZdGooaSS87/8BX
CuEjv7wzDTMnqkxw1KH6Vgy+3NFCvgwTCilT7JZrhyvUS2S1yny4MC8foBHHO6sYbtIBvHBRokuh
qEG9KSq4ZEKAp7an+E5XEvsY1tphmobVlKX25deX2HkzzGpjCsu5VWqlXESGCgyumx7HADL94HZs
Nxmw/DHXS4pDPkjiCqGBkAOZgsClJOY9Xb1Adn6klfMW9oydo8nD/3UOXF6kkwOKDK/ZS4hIuItO
OhWI4uibUNYrVc6yTo73fSxvU9tOUIoo/G3XkQp3Vtkv0zI/dAZ+WhjPX0ZHDw4Tqkaw97adb5+6
wIxOzP9W0yDlltAvmqK/6fHJMjMkPguIaH05GeskhmZeDu3WH2IYgZ1SrcI2H+aihYOSmjxmxxII
oZTacBprBS3xsVtxXHFk+NWhTHV9b8bIioStDNZCiPQURpUyT9hNZ5liPXQGcmLB5B4MYixmAVyL
2InGRaJxbFFIRnWnr7tVM8aXirvd/vpipM3aLzqxbaLo2JchWVrHodxr8aaNcthWdbE08tHaaBAx
Goi1oNjgfoL5whUVG/rONXdKiBiGHZSH3Gg/pkbBFMLCEo3a8rIdIRsaFu9TFuUmcCI4QwJQdhpT
jugCFAjaRsjzry/9kF1S1bnvi+I9dZtiPpHhemWMjBdKPdPx15ceqUBkZ4DkGzk3E2hg56ep7/cK
7HkPsrs7Sx3EMFDNpLNscXzH5qB7o4ijvSYz6ZVSgS0CbH4ro6lepkl8JV7Dv/BldyInL6cwfpRW
iea84ZRH2l7R4zUWE3EMISYds4u+DajH1KNsblUBtbXudATnJTFG6/jRQ1SYW9V01xoY+ZdeRtFc
tZGf5xwoNsL0U6/W4/qi+G0GwrsqSF3UaZl2EAxChfZJblIzptpvJH7yURYmCHkle3HrhIZJNMiV
YXDuF2wOG6Me9eVo6Qn9Dvh+UZceK6URN63JAZJHDQ5nKbRAWT/4qR08qc2yFpH1lKpNtBnrh6iH
nN/Zvn+vtI21cmyypF8faUgoy0ydhsWvj3Vb5jBheqhoxKYidJp7PWuiFbeNvnLZNffNaGbrEisw
79fH2IjkZpiAN0ZdRjbdjScth3daJcahFAKtPa5G+ES8ZHvtPPAzeIlR7d77Fsf4lPToLigoOaTY
Gm9sIlHCdqdbhkoDjobSwsEnbPXyVMnX8ipLoALxmaWG1t45zhh6OgzosHLlZXA2DufhnLxlvGmm
MForxjswuWxVKBbep42aoq9knTOZiH0ypoVXhhSO1Jx6lEnlSoZoC/jGQP7fh8VqJK1qOpJOjQ4Q
SW7BpM9RrPAHk0IQHKWNLhFE05oCqWJLfxhCaDwQeZtNYWY9bIlJ7iJfvAxiOkXmEGyrRZfLEhkz
Y5/XE0pj9cThZvoQpP+TpfNajlvHougXsQogwPTaOUpqJct6YVm2BOacv35W35qHUc31TF1LahI4
Ye+1Ha9m8+DRHMwYO9owfimHPv1UnfU4FzxCy+LXsDisK1s1vU9b5mOzwRNQNyQjCzG8xS1Ms04V
2Ofy5VYF8sHvBNi8nI9WhD03ggbwFJHIsSqT9hhmMGkYP6IgL/KvuqHUgAHL2AExgwh2vkOvF6kF
q6XTPGtpTt3i3RT+tzRLv/E/j2M9/HhL9+H+WGqWD2LC91Q38SW10CsPQd/ixXXl1VImgb4YvbJ+
KH4MbmlGVu3ed2H/dd74T7pO9Tpn01NszfNOT3WwLqEr7e1eiH0WJTflZNamQNZ1GMyw52NkslnE
w0PP3iRMLPsC4VysmYmv9Ews/H+nZCjU1jdReLIn/AWk4fYY+7tDmBsyHyPonWEYHNM+jK4Zf1Jm
o962PuiGKC4S9sA9ACE/uESl4c4O8DMZb+1Lz2ZQ42THsBPWZrITDpbUtNdaw6nUuXI2hUZfnfv1
wa6fMymji9Jhe5ycaYcXCGpuKE55mFUXPRblIa2rHh8yC7HG64YLl6TLjDIkaSgtUGrzWF4wKNWv
Bhrwi+OgpZ8CF14nFV6LG2MkgWJnHIgjkYHQGeoJygu21+KfwNh7G5xswC679Nu+X7DFlcxJy+bf
JPvhOVLFdq5zBybE/CAEduGcIdzfyonWmjRQN1fvc5NGJxZpPc6X6I+gTvvKbOpvVbR/BpwSV6Gr
eRNkWUvkBVd/RU4faiz/mpiyOLva2MRROg7gHsAtwjYsiUvArlbzrw8HwtIHpngLgy+dtPEZvAIq
eTd9akLJC5s+tiHjCsYPP5PwmCrNEuXCHVhRTQy54ijaylZfbC7CryjR79XCbmpiFqYq5zZouBwz
oBxcGk8TlKfQSqpjazHoYoZ80lEiTmzobLJNjnSuPfXOxu6yh6ohRk952ABUj8FG1O6RIrE80ZPk
a5MPL6x8TqVb/vULWTyFEV7tQjICWrxGbJ1asyoUcC0nRrKhCNc6xFxtpfU5bGZuPreIDorh42qp
R3sVLt4v1dydMkE43LrW7i92j7Uk9cbNrMDzRZ4d7gqfs0RagKdK6Qgc8ozE8giFSAlhBooR7LFF
J5shNyA/3WpjZBytaxcYjDjUbhX+TnhbulJQqZvs1iU8Y7KJln2LnXDrmUhhW1kwhhTDxQwlxrWI
2EhfvfLb9KOPuFjGPQOGqZqTCxfLQRnKECUhNUISuWOTklXnNQQfQnosR13v+nk2a3+m+BL2kDFW
8vBst6+yu4MDiJPBXxfsjNcst7AzuxTUziNv8V51wCjZqvzCyggJ9E8Yj3oX1OjtYkgscsa550ze
rYj4k6w2V75H4tCayNvpBQUgi+R9zOL2SadxtuuN/RjfC9gQo0kso8/UT4p9MEVr5aX5OUjmTY5v
8liVcMQX4C99QonoLQW4HJCWnt8ysMNxxQia3s41At8156zqMfcEfXGLcpu2PzL5TnoeIDUoD42J
c3BijnhQiuyTViBdicPmEDniL5KPEgRccQbcQd3fwkyw63qrm07vwsnsotLuz6nMwePZ+74w/WbJ
Mk0j2Gcbd1A+Dq4h3w2hUxH+2jEDndt2E3Zyj5LkYbKoVyE0XOF3/ExT++NUWEgKG2tHEGGrjHF3
JI11DUsqg2UUrxYUsoVNANP+Yq+sELIkLvDUrgdcpuafbVXrNGAHb9nYbngDrY3MvV0lZL9bIsIY
GWvvpyk6k/RVnP77UpcJr3Ag2TIN2U1wi++dxSqOAcctoASz6SNao0jb+3TyVkJKmMd2UqyjhjK+
jyfoXjBuOvZke755cADA0iJwckMZ13s7bqgWfIZZ16mp4oOM6RVlzTDWnoAr9KMNxsE0dD3ZxT5N
C72xl9Hnzg5gqzbPfjFRqg+0nnGcPEZROt58dj+l6JoNUAlv5YberhGxgIlcgyMdlbXpgPjofOLM
p5a1u8r6TLNfwtcObtH4LU+p3KCTfzglxRYEaof8mDTmgysmyJvLkxiadmt67z0tGDojsGo3bpl5
oGNCf5+y5Ia31gO8yYJok0T5Lh7xqLpz7a7LkZZ8mnuxxTbu7pw4DR+0c59iLNg9rLT5a2Z+5kir
b8YYsxzxcVUhCVeQQIoAflyjaJa8+z2C+XQUVHl95gUgxMw7y7c7fqf27/atCHaf4wG0YzO3EWle
XR37ubGKijdz+aqL6kowBMEMXHYQGb2fmev2OGX9Z1kQ8XtHnbghWOzZyKeZesXPHWs3TSFCjry7
qQZIWjgn4omVOpehOucq+Lsk+VeUyvm8ZNHvgZpvaxdgM4R9bYfW3o1EhIPHhLzEG0oWZwCZV9yJ
HVnPJMfJm7c4wuvG3hhQUvgnVNWfdkYtEoi03Oo5ARYroEtYCr5Ri8u14a7HgWn+DdVUn4ai/Ln/
Zwkr6yj9vw1LRn4BHjDo8ObboX21fOQvGZ/Vtmj8BjSyQa0NTW3TeiUfx/KWe4kD1DkLVlOJyqm0
5V4vw0PHcvK16yhKu5clkf06WepN7MTyPmt98BcOYzuiJKLapevXR5eRSdgOznXMZupVg7aH52dR
XJSwwlh2uLcsAbcnRg0Ypce7VjUl51h8rxZ60lA1VugQCkw0edeAAU00mnpXeoHYErPy9t/3ZWX1
Mbn3gNFiXcJWsTxuEsBGfr0c0ykst1MMDq8K2scE99ci8eFJfo0ryohXyrenbmleamt4z9CvwPwQ
J98McF8HsnZT5yidfssPuuxGYE9Em9tnq2Pw3Fr8UxPbBygD7+CMBNJB0B8ONvF1BZncY+Q03y+J
XuJyT97TueaVLF/dKHvMJ+vqDNaE53v6FTm44+KrLpgZN0FFsDA43TCJBg41wI4LFsOsZYKdNMzq
vX0qdLCBkTIoN0A7E/8rs+XDCtx92VX9rtfBZ59hh7GCmjq2zj+zxPyUmmK5rcLXNPRBXbkuY8QR
31DqRk+5hsDh8nBPlvNNsvbLGGCPko39jNr33bU0P1NHtRx6xw4q2KX06qcs77FwEgG3mjUXvui7
X37QPISW4+2mdnjuhQ5BehApPpZUMboKP4nVhUArvWxr282D1VZsTWf/tR17GKy0IwAKQNNS1HaL
vaW1K9j15UdvYBak2V2saQo2/ujN0PMMzA/DTaOsd0fADRmX0D1k7vwumvjNfirnjFepntJd39Z7
qWE1aLzw5QykXNH1Rkm25QbAqJT6DhhA+2fGWmhZXAqOatU6zXfKTcmEEHGzyTxrOUZzJfne9/2w
uJxgjFq9AdRnbNzi3NnQlb143OUsE8d4+Ohl0GwFAbSbSNiEz/pN/LtUoMOXsjtL/uPhtzQOQN8k
M+RsufZlrFNscN52Eoz/p76BZZ1SLg1ApqZEYo1dGNrQ5XXxUmzsPM8OqvU+jV0NrODL4zTqPVGL
/yJn/IhBE6bKwrdruV/UuMVeKFAFvugvqcaQ6kUQEfGkt8xgzjrsQKENEdpTppfnDOzMTtc+0G3I
e6Z23+oZGkw/zuDqEuCpBIpFCXBfyn6axDZosl0dROmaJhwnrv/uy7Q/0wcHXvRaS1gcDEYp2GeQ
6KnkjRl5sEhSgaG9WCe7jX9ArmBpSiEpN0vqXX6bYHmEPSU3WnPKjZI9O6RWymncf4fBL6ozPwT4
g+I1n9VjZ+WfQ14GO501bI8Hqki6vHXTwqn1VPh3KXlh5gkR6Jwm7Ul7ib1TPU+6azFj1Tpa+8w5
HCgzcYYhn4nkEzP7VeiIVxFRFhsRh9s28o9zIOajOwTvVlO4R1PT2A0a1mHuu9tqHk8io4aPcV53
oFHiCkx1FzM8Do0XHgbNxqX5ir38kA5tuWH9ccyqd9WNoOe5gRiOgdktlMQFqekokpTOSRTJxbJ+
0b3c0oCXkFD7dMx3yWTiZ6fS7sqjfbLq6SMYIMbM4d8kBtWmWT1jljimoTn3dvA9Wz6vaj09tG1z
ppY0BeyXllxXZxCM1sQdEce9wmaWFburVb715csSsMAJTMJCarXNB+9RQEjsrRbdwBxe7SZSWzO5
LBwU8QiTXR7rEEgt1vtmFbNJyCLH2iwz/46ayabGTM5hGI7Xwp6PRQFlo1YIIAZLCGZXbgYotBAb
dt8bP+fpTEo0FKPqtn3OBMHvm2erVMOqrqZ2p5tU0sNm9bqZ45disZuN/ZdTjv1ex9yk0G79YLTL
1bWoL6n50LP4jwjhoSLiOXKXAgxR8jOvwUj1rMJ076uzA36dnUMywhlQd9COGTepiPttmlM+4qiQ
ZEjMx8mnWMwm1Aigm3149ojJp+4+U6rxFyVhrbY2nGNQQtwvqacShJ1QyQxyhjquRsgjyxEZAIuW
NAPv4y3NaYYeyWPVn1Ah4s72HO+SJ7Q6hbSfmcbwGcglAoMdITWhwNrZzT5xlvSZN3Cbg8HFDfSu
3fxZSnj5QZY/JvcPww0ZHFVZCl2+ZozQswc7ybZ/DO61lyhyQMhlx3BsGePzf1+yDoi3CAH0djPK
BwQxbJEI6WBWOSXMvfL7kAnNgJUkp9wrN4AGfLDEAN34l8HAzeFEMkAI39oYEmKlOBZGuksP+AGc
0eAN5Vf21LfO0WZ7yO7E/KN74Vhj8XWsgvhRZtaweihzP/nVmdx5sMO3oa7e5t6dH6POuZXoj4BP
N9O6zStqadsv3rue4szoLFj/9492b4M6EmO+/e8ffbkgAzfTvyLr5Lb3XNo0iDeuP37dlwBc/6mC
N6mtt8kGUOaW7riBpfGhKeKU7ZEu4AV/J9H/mu37v0gW4dGKOCqEeBfkq+5Dyc9n+VQA4eh6V9sq
hve+T4mzEfOtSOTwDsMwjDHaU/iP23QakZxXafxUzJDMOjQWvHyDZ0A4IijyWCfsTdS8j6xB6mp8
rVr9t4ojqDdwvNx5/OpUDu1zpevytX1jL7CbiipgCbd8SymffDj8rQsqqEx4c9L72DBInyamruGQ
bSdFVTkWbJdrB3F9g00+0vpoiX7dNnYHHphdSNoCQjMG7iCQSnv+E9Yn4ElgzCfJNpPPd6HvsYze
y4Kbz2Vma6bJ3tnzgIqs+yjkcmnKjuvckYjne1CyPVF7OatW1rNUbass9NND23CY0xsVwBLQ11a+
2Y1cU+yuKVMSON/1wgmZpx9LEh+yCfq/66N26ttu2+EQp7vP99YAnqtM69/MJz+tNIehBJZhESzi
R5gD/pCAXbDK18T6LuhnWJwHmKDn5tlU+uiPACOS4DKXPgDyzvyO010ge2JQVKbWTAurhxTce2b7
yNPMy0R44xpVirceovrDGlS85xjdFl6wnLImeWkTSQ/Y3rczhuuZ+Sle1QjGQxlb6wzlXKX0d7pg
ydZhlm7dGE+7nRwpkuv1aNx8Q6EDW8IGuFGXZ9v4X3Ynv4TdIZ/OiF+s1Ba6zc74zSunDVn229wC
1B/aSA9bTZ2eT6DXkgz4YuFek2mEJ9z059Zvv6s5gIFfe98mCdS6t2NI6T6/5qCHMFOBlbYigxCw
RRlSvNeF88iYHfa1wq4gGo+RrIVyovbp5QIQ9o6jf/OLoU9pmxjYJPzFoViuNG7BGKpTGeclsmHW
9kuhsmsrx8dxActYTv0HA7k/FAtoE6qVTAle9v8DC8Zc+f3MW7UmwEJ68ELQvTUDHYMzgyYKTK3P
DFjviMFmQz39oJxp3FU5JZuf3TUr7rgjBU7zcqp1kSqWtnmsdqKvur1qcU95mYZawwAqsFNWDU0n
76j4cTUwS6/rGRWng4Bj8eMFxlj1uVTF54Txnj2E1UO8frTd4qGbSmIILZVDVqrDm5sXm1GVDZwN
fG+jd9/3Rr/MVL6Wyownu0gfeqdp97ZduOvJ4gy1VaAQBorvpsttUBT9h6epfq0+PIrBfbAHvgWS
OVNWOuW/gUojsbpnqomXwAqvi5Wx+Sf57bXJgRBFy7HwjNqwUS42aEjqUzOFz0lJFRYx5qtGTeJA
q3ZlZQ8PjBuIo1U8+l3IkxtTKfSRXM/UGe8BkEVRWO4mVvkGPQSL2tuco5nU1fDZ0A6uKtH+MYdU
MzBBo+lubPgkIiMuI3EfFpKUxkR9RXfADBpyHn3VbjLLeXX8f31RAabsQncfOt6L0+lL5t0DjVB5
ARjHRafebOU8j/DkgHSFK7ZtQA+zjkR5l6VxNj5n/j9oqg+VMJcmztWK6qiDiOWdohl1GP2tXu2X
psJB7IG78S3KECb7K3ZlGWQg8wxoHGPgYK1ZxboPI6RX3QqW0qp7kcF9YMxYN2Gfu0osyGbMQtaj
cM+j5BOL3OyDMxmy6TB+0og2k0TBMo6ATESQbYJSfIQh5BUb1OXKSc0XXRkvqlOcCg2CaTzEsbtp
pHofynE/5Hb2BmgsbKuX2JYoOsxzWa6TcXQ2bu/orRkPNZlcAM4YWpk0ik/jQCHlO0hMlNdegi4+
zCkZKknS/x1mdMZoXph1F/JXmomR0ysjoad4d5hf5Ck78kqMCE295cmbn71Ev3r9mILSyBF8VBUE
L2ozbzF7tGwc8hquuG9qVA7lDz8F1X5SVqe65PNV4gLL22ZaV3Dvd/Kjn8W0nR1krMvEkKCdttPo
gGh20resM/Whw08VF3RtTv44NFYApjc+lhOcPfLIy20Z3Ymkg1wtafPB5CJgT588qgQgha8MwOSY
WYDOWbiiYnRahuA1ohzT9i/IsBASoh22673XTXo/+POH66IIKWIksfKdmcxfjv+rxrC3T0ixicvw
raKR1gPEnvYYmfI5/GkMPw0grR/h9+eFZ3fTKevDyoP80mVgX5R7XYLhnGjm6CjsNvefRdqoeimX
lEEYSbPNqk8ye0NBSdG1i3wtdiWiKvuePtHUrrmAcWRM8tv3YqYN2F+GqWeX26KVtZandGjOTMoI
LWc/wjitvAXqDZAmx/EI4zZlK5Jx49QpU0N3fE675T6YjU7dwMTcn7JHASixqljr83L/UiCYStHv
pzFmMW9tARSxncgMfqmujdesbNRT6JcwckoTrVL8liujjPVchZ6mCWtfEqDZqsihx9p/fZONzJNQ
RtZccYJR0CC1c4jC6LUf4JW21q23E4JqSlDU0ywMBG/vrBoHo7tooPgsk32IIuqVKT9pK1Z7GQFY
RnrkBPkH6qxkW84BoMbgoQ3UYxrw0UgbsF+jK06w+xe0gGbNVrhajw7TltkPT03f9ke/CVau0c4p
QgixyW1I0c4ArfS/L/wCJgRvcDcQHFK6JA6ZR2NFrkTyOCoJ+sci6o3+tTyFFV9cuRAkpUuQv340
Ucj3xa7jwdq5d3ZR25Un0WQkS/33XxOH8K2+AFnrosTZtMKyT12KIVFgFiGrB6UhlfwLm5znEfjd
Keuz/3+B91af8oVvC3gHVUtiTXvPZA8pwhpI64SAqblmGoYurTgibtgwlN46At2EtJTEcDgxsPbp
xxJ//ocpyt6G0X2RXdCfj/18iZlmdor+tuh3SVWe3eXZzN+IDeptF48vJohOqlvA6jAxnWKgN654
TBizLLo8xla2QyZzdlCNNKnTr5nX5fKvVThXP6qv6LJxdS2XzmX26s3lsQrtdwPLcEy8U8XdtwZR
j1C0cC/e+Dty3auZghVQ1q8+jH8sl9V3yYVhuaQQxAAYl6jcArzW3QeyJZ5nxUGa+hmdptlBCmeU
jcVinU3BDf4oZzptbxke8yDr9jkd7Z3s7ir1wSON5obv2E0PRUUoFttUHjz46Dp+q+sUrnJi3pFn
7bUN+KmpLP5a43AkJeWRcqTejcDWA2DsdohNfFquSuDpdOmT1XjfGmmei3uH2JBSxXBYkquQIAef
+OAZ+F2LrABCOzp/fRrpKVuACj14mIX4m8RTW3fnzsL5MlI6royv4SAGaKo4cFRaYjaV7O1BmWfi
SXVZszalPGYhdRRuik9VjgdVsdqg6jqiZaGdQbQ2qddiQiHfU64ySvtFhOQbXhhoxmDW/6Bnejch
3zFEbwPe1/8rBrFv9J6J9HlyGcaJKnq07mT4vOEFkDaBKJFKn5LltQOg2Vb84pmaI0+1Ktwjjbsn
3BYcIythIIio26PsyB7mb5AWHJoSva6Irfv9WjygC/1IEww7CQMRm65JH9Is45PzLrZDmgyOjSb3
DvWMuiQc7395xKxbj9l34GMpC9PmxVTmi0fzcQqLQ9iENwRs7C8VDSlDL4Zmr13lfjeBfBfGOxXx
WK5G9iZLUH1gkrmv4d5K8Ld22py0Cl9HBpX3/zN8j8cc0HgQm1N+J9RG90lp25LQR9w7LF7PabnI
fTRUx1SVb1kxvNi99y2c6X1J/U0xsYugo+OR7GkDZJs+LXNwAUvKpiQv0DcGmzQcXlqOuKwCeTZU
l3nA28hhbXPsP1lpt1t6/++SccN5jASi4Z5r01Yo5/Jji6S7KpFxparfVVH9ErTIsRLs56UBWa71
Hzzxf4uRYmAh8AGhCLcfO4Hcni6eCF/pgzb9FJNxcbeyFO1at9OBYe4lL+DJzThIE9kdm8SQSFYx
dqid43wX3hNse6k6iN5l9mn7/q3gz/I4++qZ1aiggc4b8t/npx7JLCxdrqJLPDf/YstyWf/FMEx0
cUpIBmmtc1VgRTT0V5Y7NquaaIaV3S5PUWe9u7+GrPg3YR6os+A2W9UFBNq2bMYLzTMa0TUH4UNb
gp6uBLkaBWeB38plO4aS890lFiRrLm04fHl2fI45TmrociH2eHRENKXs/3TM696r/iXgCczz6qVO
fLZWdvzGrG8/T/qd2VEcU9xR4jY5inmwrqBL5xfTp4bcEBK2pHVLBlzjisOw43Oc3CWgxWNte2dN
5q16qxvny5ozNnQ2/LEKTXsoAPBN8d1NhPma4AeP1D5BRt4SfnoVy8pokLyNlEJBCeFUIVN32LNA
4Tj68IiRi6bU+xsAZW8ViqEoppT2XKCRsb9W7CvwyYL5xINwQpeJ+nCu3mRLr5wSohhhQA24I7yB
nyJCLeBMzt63sMDU1TIj1O4epClvmY/yuHavo7ZJe6yJfzOa8ZXJxKWWDbGqHkVRMpOVUBxxOmLf
8yHRi77Z0YuRPDU9OJlE25SXJ8fnQ63kd9vIn2FhvqFHZJOWujFVf2GWcbTxZrX2vPLG4T3O0sdi
ArjWindrHi4seVc9xyKYSKDNiHTjlWtnENzC12TBKGKLNfNeRAmEXmTS3uWBf2L5+znPf1y7e6ob
5u6FTnb9lBENy///jqdmzDylycH2SCL9SfnQWpJseWQsZ6udceBS4zBCU4ZYTbdPQ42odCAySPCW
NpS1iFI6ba19rzVbDm7+Ei5Rp/a/w6b65Q3q5E+8qrGQw3ase7CGxYcOary/9XMasT5rvD+zy19j
zerECo5Ld5bsrmkZbE0/YN//4inyb1YzcM/Wx7HnDxByYfIIl++ON9ZCuN+5Y3eU+tK0qBHU2L0E
IRmMyFwdi+++d5ZtwUe2avaAKvCqtTxIVXgbqj8mgb5pwnveJIejpdJH45VsaKKEgUy45lRGdVpz
rHBD8BvIzWchscAxAke/6qdswhd9FZxIrQW3GvaqHiH1NthG+N98j0u+/O/I8eIfL+XMAYB1LMv6
z5xOLL/ZN8d6RCvmXQuXk6lrSTq1Jli3qM0G5yBl8+zWLK0WmPF1DihBOrvQsc51gdS4D+b3JEOf
rcvglEBGr5Hg2j0idcd1z71Be9Z79u/RhDcCBaAWBOG7lU79g5Un1zpA8liU/UOaz+5ugf5sdQ0Z
DP2ztvhNQYuPt119S424GMVQELvRS+e7f1OoyHJ2Eriiv7ucdsWM+ncovkqXoYH2matXIPWX+8Yq
MaTyaPT7+JA4zsSAajs3G0NozZQHH+wrIU0IuPLt/BUaYR0dX7+xingkmYc8hjAV1DjT9xhZD7Gf
0NgT3FuO/o83S7HOJcjaMdOHIsxvszSQbfP2ow0Rl80i+D33GeMNg7rUnrpt0F/9fJQ0Y2Rtdh2O
ge+k+sxs+twl8P9gtR6Z0MELn7XasmwP1ikkKxJ0wKAPlsW+uyJPOOoW8vHoGjSiV3Y3KN8patE/
y3JYp0yCw8h7JFLj5on8ZZDk9w1Zs/LDjBIAZGo58HFnmvldGtsfBEJggpRnT8rfWcCtkigSR6Na
7YFr3y0Ev2GpdCedaAKicMY1RQhcf3KJr+nQFowi3AZJcRiVMj9AEMio3NSu3X7OxOFxpL3FS/0t
xvbD74o3vG7EVijxy+WR3cz9/OSRBj3NrnjWQ7vj4TB0nTc3HCTFdPoDq3ohGkUHh2Y6WnWGladE
m66l80K+VlBjr1EUHWMUk0rqxvHWqWisXK40TlwK/clqOP28eyadQ7BIlP0j342mGNh7g7fPSu3H
qJTEz1D05WaECCvNZqzbR7dHnWhNcFareDjr3OL61AihrNjjt5bssim95zUN2F+DrcsyiEE6d3g/
cNXrFET8QriZqK0bwino0LDZR4Ve3AkvyzCcJ7LO0Huj4Fh03DyxSntjNnQLkD6OTgBGMUE96iIr
9rO31nlOnP4PIgr5mIAhXBdBtwuljs/hwqcdBd5yjMWzW3r7wkj5q0tPZWKJgy3VZ491+ZDGxRUD
BXR2H9GSZJM0F5N7ze4Z3Mt24fzYNDXKHybsYltV01PvLm9eSlOAN+syZj1tcoEg2cKN1qQ/YVxa
l8ZT27btnVvg+k/p7PrrpOl8XNbfoUOIA5mzBs/vuvLLB0EWVUfft3Nbfc3uxkMu/WuM4meEPHFq
SBSI7j6HFv0ti8NsWS1x6R6J3dLERjV9+lNP3Y91lzv3PVFgWiY7OMZvQyPrTUGAEsN4GPKwKVx8
b203vQhq42rkN4i/tst+xYvoz9w2vPh3gzPhZcNucdNfNcdx6uytSLAwBa6yKUS6S6KOuXXgOpzs
zuMyOXAaPMjS092JWafDZYjlsLELos0RbaLcs1FuFdaLUhbOLAqAHNE6Y/RN43Rfyov/llGF3pLv
qiY1hWXThxWFLWuVaAGEioKuCXOa1fUUyUePjQ4xCby90gdymZOYofMHKR75/VowzONol6C4UQ1m
m4A8Wke610iANW9t9PoyO/NeP2rS19ZOr/ODXSbcEzU1I3uy/Kw4K2xBTdgOwW+UZX9DPDyo/J/B
m2Yvo7kEeIBQhMlp01ao3lwnZD6VRruodY9BZBXkTI7fUajPuZW2m6IBQe2QdxVO9luAihyuiqHe
8ScKifBAA/pssiJdu3U2bNL2NlgUiHIYUCuE4tBnwXaZ4zsWjb4pmbNqE4VldQ4ZoomdH9b0TYV6
R7kInjxQSLeQ9/KavgX+iB5JVNlFFHWFvT3+k2fzt3OH8FNAnEpRzSw8KamJSdmkk1viWrMg9lW8
/71pf3K3CZ7l1N4Vwn8GO1SbrGWPicCE7nigfhiQcLmWH3OGGnctGFhgCuLWSRYic3ECPqunpIcy
byKufywRoBXj5S2V9AdyaD3SciwiDiK3O+RJNF0SYpQoWhQQPWwIVPzFgNTBjx99xB+MCO4i64iW
eOcPfK9TwPxOD4ncdOWtHPObGMInP5Dd6b8vS+K9Oo0UB/kdO5xqLTIApDoRuiTSfTI16L1Cj7RN
/QlSd92mW8V6iCQ8/ydj/b04uj25S461xU/vG/aGRxmGs12fyr56zR1CybHQc+n7tyRl+wcgi0Tx
zEcUDHOB6jAkVSyqH2p0/oeEJczRuhfu7Tx9KlnMbzS+x2XE9s6A7TKBbLqFsWMOCwHF0GaGV1VD
lFe5fcmiF+lMioOrQxqlCoahKNx69pLIPpgJyFvQ5O6u1Yb4CkZmEZu2s0FvxZXaD/tqUNOqFLK6
YpoU9PDTZtBICt1E2EjfUigubvI11qxsBe0QxuyBgG6kIvssjO7jMd7cyiYQes6XcIfCcQna6zxC
jy7S5jzfv7hVZkAkoG8dW+k/jEMdcJRFZL233fm/Pwo6f1EMFmI0TtgENkM3M5/DBMMwcXpo1Dm8
S151WP3u0ng3J6YnVa8hiCDrvG1636XPEjfZECxUFA6SrirgvK1yssfvIw7CX5ad118CjwBG33jb
2WJqR5ToytgpC/x5/h91Z7YbN7Ju6VfpF+AGyWAEyducB6VSsy3dEJItc56CQ5B8+v7SddBnABro
A/RF98aGUC7YZTtFRvzDWt+6pHAMjpGauouXERzu9TWrDgIMcWSdw2L8JEIXWaEbdiS4dtfOYWwY
KJge2gGnLop0p3PxA0wQEI4eaa8V12/j2BMgrPIXdGnjphuqT1ySxKI/KAYSG8O89yAXw5jbD9b+
QDQV5tjlPhTixzTLa96F871HZignP9EgLGl3wkI1Y6KKkMkaoVdcJm8yVDnjpx1ylHcTEEaNHyTc
jWalNIqq1kmLfVDZP6LKZlCls71bK7mmz2wgoqx0jQJxGfFU8Iydooidhm36alsI07IAc9WhHZNr
Y/r2rFvmbJNH2JwNeFkMLJWa5q13IhffN0JEZKebFsHSOsZ6GTbxq2xGbHM1czIyFW/XR7Zgi/fz
d+zF742ymsfEZ24z6fodiaOkiNurZmZtRH1r0irYp5NFhEIqfilRPWnmaWFTNcfEjbd1RNu3qHSX
tplPToqYkcppgr7Q82H3mA/WjPoxSNAcl1OMmbrG9RQ2pL+jOPyhtCnpKLJbVtG7p/2vNAauMszV
0XGX+SLSZevVQBJnR2CtikAhVywHapXex51NmGMf0YkzzLY5F35yY8xcrAWxVJ01//QnFOT9unN6
sdUtv0y39rPbOhfV+L+a1urfqhYRA/qHKyobmm1v3VZKb/Ok7g9Nob0LzmnaP6tt39D1FuTaYsQm
v6whd6GQSHjagpGqjxci5m0XPUHpJrCPIqj8jZC8L3bpbuqWTpGP4JWWiWVnYu/nOBKHoid5dVmY
ij90OO83OpLB1SLihhsi21SpB0puSs+BNl+hZ4aHZGJHT06YJhySpVn6q6P84CrHVp8lPrMvQxjL
bamYJQSQRrTBjWWAyCHhoH3BJRVOFxP1r9xwGIIy19ulU7wt8uSbS8/+0UXPzsA7W2Hc3lUhSxXf
hSBVTXgmwpLwDRfJbqjtX0iZ9CONEFasOTx3axfp8YlEdPIMgmrXLnVLrsDwFpZR+yyhQGBbTZcN
ie4OjerriHDiNjtdDmix7bFsH6wuY0gzGLShhJDElkU4XYoKaoiiQ5fVq0543bpuSDH3NbKDPDWv
KYiEQAm0ts6Y3nfet44Z29eBe+iEWltBXaG4mO/aAtW9YU+IjzSJdgZCeYYnG/5du4AYL3ybmrT/
q0OX43upsQks0YTRl3UcyY2MMfSETwmHlYX4eMcyMN6OyeBehjEIDk4+IrQgunvRXf8hUwZioSTF
eGCE0ZGTCwgFKQ24sDRY4nOu5Xq0u4F5hqFdxc60SOexScaa9sv56IJ94fbhY95l98Po3r4NDB/g
qtx36QSGfGHWE8zSUN0tL3WUQZXg0sN6crQqF9tmgjWxeHLm3r1bbl+6HuEcETHV3s9eHLdeT4w3
Npavyx13u8+2cF95SYnrK0YmbNB5jQNxXoNiJODpTVZODpgi5tVOhkN6nPbu4tOwD0yM8lb8NpIk
VlGyow/Ri+k2UJtQuppoBP/JnZhuoXM+pzPogCoiMt4ltTxop/oY2YZsiv6uy6gXLL+5laLaWdVu
frHqPly5LpIMwB3Ouuwx9FRDR5xq35zcgtgr32QWQkgA9C2P/DxHO9uGUrCQ7oZLroELIWkGWtLa
0TdegQzeG4u7o1ZD9ADHIj+IoIdxY/ReMS7ZhJbyVtzaZsueWJK40pXrtCWHup9JbV3MzadoY2SB
p4GYPnsPDa7xCh3Ayi2dluuL5oHHjtTRQKwn36tPZQHnLR2dcyuhyRi8+9a4ZLR3aEjGJsJZswzv
ZiycZwAEj/yu5jnCy75BvcFQjDt7c7Mtiog5GZbtG1UASzHuMjeK2HNSQObj1hEZy+qRgBDPa894
Ld9Tk3SYyfI/lQZr4UF1Wk1VP25Z9u+U0ATV2AsnL7Ljvh3uOss7doZkCNSRa2+eWT476tR7nNBp
K/eexbTXyUhXhgSDsbtXxy6fPewlqjqEoE69nPWnQU+0Jwhl2URucjR4iTfQut88rcVhjqfhcQDh
i7jJjo6+oULt85o5X21R5ibWbxWTWzPkmixfawxOVn0zAyYRGTH5HxoY7gapJBFBoCj6OH2eo1K+
l/1zJEnXCEXOoCFqvhUL0YNWlbgWZvnl4+ZBaohcdzGwiIbA+u2zW9pEEYVnHpHDh/P11A7I9j2K
mjPz//G09PIzAZjMY41O3ZrG2ySqQ23PKkrVR1ES/9JPkUtuR/rCvIBzKYhPVHIRkWd8eqHLhzak
MIFkWP8e8uUjngmajkNoRshe7LlJjmPbP/KGIsCHI9a+d5Zy9jP67E02OEz5206fgHuzA4gXZvx/
f6xbYtbwMFXP3RIEW3wnlFCyxJjKl9jv2YFKG3WxO7f3DJGSq7H1AfLueAooL059X95RC3DYgQtn
NHucCB6qOXTrKoxYB93iJfrYwh7SqF2IAJpxbS6Y1iCfsLezTxlcpmSzBTL7QLaAEB+fTo6Kk31/
ua6a7YCiiTAZxkLCexTTTddapwdVsh+3p9w7UQeedUVl5C7F7yXAPrJM7Y9Ro/hjZBLz3bXoVoNv
8tCPY+Ugjl1QyQpvIqc5SXaxdZpQ0a8zS+oLnHkkhOFUbTAtFzjBSYmzouzRs9sLs+A7zB23J7Uc
aCm5aZKBIdtIMlubkLxpUoeACZIm3nLL3RUQkJwMwbp01myOmDM0mj/AWLw1YUI2OGAgNyjLc5tA
8CJ1jqzE3uzR8W4YQLKbmINvkESnnGWFe0sfjAMG+EGab7uBUWWKjH296FumW+G/j/6Aucwu/+gm
+sb8SohLxR6OWu61r7TPm9jY7KFm7BwAIz27jy9agv3ogEbUGQu7PB5PGqXJilqUdXmSU4QlS3gZ
CQpiWUeufd9ffITiW5Pby6l3rXmd21BVIAbsZrtnBe4ub5blwOWaUCS25CavxhHm2uKGBAlSfmAf
GBBDPfYCyeeMDxCV18C6jRD6hhtznBP7aDtcootBsaKbVxV01inokEB7wylFhcIOM/09z7+LPMaL
E4KdqkgH1kUpd2hojlXWr6rKVPvqVgITOt4weR3mnVQxKocfgxnCM9m+VWQ/RNoJHtrM/lWUmrz1
yNsKYCTnTHsnlObpCyg3hSMTZo2pVfIyJfQB3dzd40JzV/Z0l49VeIh1XL/kvkaGJUfk5olkpc+5
9tyKNHlOPcTWs4sVJIvVKm785KrqcZt2U7CHP5hi799ygHy0dvmQF+Jao05dsw3aTYV7to2YnyeK
twRP57OL6f4FCeRGmS69a91qG3qEb8/S2TRLhk0wwcoUCoh8Hmcwqltubi89sB7l7gpB+S7BkOzZ
1Z5sVN+10c6pc/V3zFFJ4F7SryeEnssEeYo5u7MTAYPYHgEHJrF0PwWTjau/DrF+xc2hR6m2Gsu0
3IZkyb72IwFwcQJczPaD3dx2/hvAOWJhCfHSocbyijZitLf0lySwgjga+6b5If+kQ5qzUKIk71uN
4TQh0RhXpGnD5ctzg+lXpPGERwm+xIB54c4RWELgG1AuhzzETImJaLfmnVMi7Ry47zZ2cMiTOUIx
oNZ9ZS13dZb9QAnHRh3FKe0FRYhoonuVS/uczckvb44/2yErLgEDu01uGnzXDNk150FXvoRJ7D1h
s7HOiUJ6P9lx/jJ3hoTBGddSzs3VFcJ/dQOD87lOd+4w/+zULS2qaTRZVWbn9655Ur04VLaadoMj
6Jt0JV4iktHKzgO6clP+D9ByIFIxtUBFCQkm33PgEjvDyIMtRbRZEsmBQ2z6NLoUITEfkid/iNh7
U84kD9OcPrRJ86KGMP8Ru+V8mG7ld0QCZG3n1YGDliW/1z0nsnya/iaxkm08eypcCzFQu4XlsUhG
Em0zdSxUcktSDixCBG34ACAbvPqPoDugj6GF8jzoS+lk2OYUNL3eX8uu8DFF5POrVw3TNUrBDCRu
eRVOa22429ByQBzclOG0y5C0ot4zl8ayTpy+1VovMIFQv0+XinZEzNgYJB3IVsbDb9NM5HtOiY8p
2Hc3yG4nhLut3EEXIasmH8VPWJWnbAwfjVf4l9FmQVdm+U87/Ip0bx0mwXonHJpx2wh6Ze1JCBON
cM7O/I5K3mVmBQetWFL+BPIYmax+zkueQtgKjkLK7nmo6vyGMV5eU5g4c0p/WWRXHGkEiEX07Ygp
EO7k5+IAL2W8H2NnTUPC7WI3F3vEHuX7UG7cxjhfIrMfKeaX126KboiOZOu2Q7dNw3D+majuqR5Y
6DtDL5G/AuCwjB2f2QTXO+3b5jWIJOhHq90ObrVsA1bZ7HnG34JLFOXWdO1iIpSdsNBP5MoB18CY
zeLwaRbEsqYw106RM6ptpLXLK9eLhzLymEIE/XKJM0BTVvOaZ6n5Dlrkf6IsnDejO7BK7tRcsd3N
B0gBjKM7iaE56v1rFmMQYwxQf2YQpUp0nt+RIQ2MwehbUZMSGzI7npyJHOPeG/fzGKuzVy/laXRj
n4SxerwTwV1BcXQypRtussXMHzhXTk6e6tceSfEqaIw8d8JXe+nX2CcG0+5kq8R+SFyypGU3vaAV
SNcTq/VzFeGDY9TG0MVDZ2JlPrtk46pjo56NIiQL2Vu6b3RPpW0NAJ+Mf+ly4GjI9gTXxzC+dGUA
dpL76N3Pu/d2Kd58W8Svrde8d1Tbz06Cr/D2vrkLlhVXx8Mnkbu8tt6nnmq2E9wap0h503MUWj+x
OCT/8I7/WxTgl7rk//8V7/ufgMD/Z6Dg/Xd9I+12//U/9f8gKVgKyMv/e1TwKtX/4+XTpMV/xAP/
/TX/8IGF9y9Av47nA2IMlO8EoH7/4QML8S9HBirwQS9J6foCcO+/8YFd9182/3OJ/kVsFHoh2Ham
YTc+sOv8y2dBjRkMSDDrVs/57+CBnRsl+z+E/gjw21LZnhAesGEP++h/hgPDtcG2y53MVthvgi9N
wX1rws3ivWMI6m+q0Tp5F2F7s8hPgy/AFZnS5r5ZDXXK2s0GDOrD8YNwt0UOPAf/AOz/bz92P9I8
bb5/p5//HzxR7i2Y63//RH18ll/p5398nP7+gn97nAToaEnWDSxeJT03/F+4aR4M/i2MIKV8ZbtS
/Dtu2gr+5bqekNg3XOESGuLwSP/b82QBsOYB5bolhcDngRPiv/NAydC9kf7//ZEKHDfkvyVtyOyE
HXnQ2f/zI1UsPgWfMxCuaqBaUhuvo7BqTxVgvTEBAxnHySOjx5FSm+keknuxFgs7G5ta9ahYRsJl
IKeYikl75gmqHhEMJdHsikjSmkT7pmmY6jCd80bzx2I/zy64ZM/DbBUmV7BXyvkjc58Vd420fMnz
i5qdervYCKdAK/arpi6xpVjMnZ08uWPt/JFb2tsEQYOz2R6+g56oz3YsL2/AvKaNVYO0bDBx+GLZ
9Z0SMOXdTwmZi8badY+BjKztVPbTVtnysSJeXMqr1xsD0AjHGnysGVsomg+MMHeIUIpTNoGi1hHT
pYXO1pOUE2IBwotlp9+jTx2fZ6hosBCSb/b1EY1EhwiP/nBUgm0THFK3aCjfe3aXhY8sMvFmZxu1
xNrP+FT3Uw0FjPn8l+0FyTk3yYMtFI5GD531NC4Sv0r2O6HQJom6We61sV8rBPdPvpvtmgxOUsnF
1gX82rLo06sVUnQFrvTvGTUCms2eYqLIXdYnBxYZ5hDkDbMuxwQP6YARDmoGm7BPZSPlcqHuJI6e
Ppp4D8HD/dXk7rCGKxzf94iMfEZlJ8OCerf0MaCALLgMtvzZZe246llirFrJXzionsiSDDZzZt1X
dt+9JmXgH4I9ztMbuA+A4hgRERNahYsu5bl3AB5VzMn2RYC/oG7Teg8zCc9MdhvHh1jvREAsu4c5
3oos5td1RaKxwF4At2RYVSrgXOOGX7MMOsB6GO6cKD8Ky9o1aRRs/cYHgVoj0dVjn1whOuKnDdWA
RoDKrVC+e2WhtEc3ZV+DKPzFMK/d0y05CCywpJowgvSTRMd2zCrkmeqb8Okjw5zhcxELZA6YjneR
5NWoJ08fkwEVkts2CKSUeUEZnSbjdzHTMgWyJP003Dtp6+NyV8NLAijuPATqEEXdQxMq+KFsb852
WpE/PKHh8aqzFVvmPsz0mwjt8qXrUc+z474OLNNf/CumS2JUC006sj/a6Iy68CSrq3ZrayuHqNnG
cfCetWY5NG1IzeZ2d7Ouf7vSnbeUmtXRniaqI3w5jwia230epYQROWF7FwOf2qG1l0+DYUOGcTD9
KfLpkLBVCXEJ/v2S1oDMWmGXO0Rni2wfRRdmj10yZ49zbNz7Cfno3x+VANBhvOanMhWa9oOf8Pff
+wlIVFjql39+Qugln+5k02zefobd1xBgNUObsQfXDPwVR2xWelek+dxqTP3PLWaKn2N08dLkw42X
7IY3MSsWBwxQfCR/LmESNS2AvQzTvvDiZ9U3E/Lw8Eid/h26nY9syC/XH21MRjmHGPZxk+/T0obH
qJE99gwH5lxWa0gleLVg5jDwux99YCnLQhM7FlCrGicBWE284mDR1lbVr9TvfmVhEnDu2fO6TGtv
1VVzv8mERkKUv7QRQjxtt4dCvvmjjyFNYYoDqAWRMawPKeE8hVNCW//TmJv1myT4Va6x/ZfOjYYs
BipSbFNOfy8Qp21iw8wqw0cRDLM+lFV/mp2etbfql+1XNXYSqGbiHE04b5wJYZbXDOFxtu1vWFnL
Vo+0fiWTkDk7A4vDHd4HILmd6xgzZ5Fpto2W8HFMys/cZZZBa4jdOdlVRfLGYGdeuYH8ziB7YsC1
D8alqx7SaGIxMbAMa1Dr8n4EzBhpDgb6ZRZQLrx7UBH5jsdVHbKBSVMpmT9P889IoIKnD10z/PU3
U5zv4pytZNZZ7+Wcf+cxDqYMoNdayuGhnZno0Evzx3RwGFP3b6IwxbYXrKuBqr9BaK690sPi2qxH
+MdICQmLToMBV1JFh9zQTK96BNrXJTVX24l2wVBbH+nA1HSq5NsC1fqcWzdL6dweTO48zllPjHZP
lG7NO8nJBWVN/cBJ0e2XKgcSmobptvCmgnamw0LYNM+6ZOTnNnrdu2V8D8pzbTtEoVN8qRv6zcNh
zfFqhfm0woF81yRYqy2H/N1qMC+jlbwJGDt09SzNcRIjkYWMs/LLEYvXKLFsOofbPACEg1NPt8ib
Dfv4cxxG4AQT85aF13hE/hMukrYeFydeMbNBHbSCUAHMIA5uT3qGGDJM9GYK2l9ocJzTIDn18GO6
64mpB9Oj6IcTyztKlQEIZDxBBkM8Y0AT97O9b6QVn8IHRtnDvm14k9C+IPWVndwgEEbxRBoA2h6R
PGD2CtAisy+dYu7H2GexkgHSkJ17yaX7VvrMEIgxOFo56k/g8EdoxN7ZKUZmVm50rBp9pyUI8W5A
POUP4sj0iltgRyITidaFqvcyJFPMQ+fRK4Am/p3x0Iw5oAzWejf19ZOTORCxbTgS6Vifkij88Pr0
PCf4duN0aDajJNXB4rza+aNzl4Z5sLZKVIC9cLx1UoxMk+13OAH2MRYEFrQpQzdJQtUGjTEKAOcF
UYPejmPLPT8HuNlxZvSSvQXM4lNi6mVtD8SR250LMiJbNBM7tjeVA5c5DO91IzOuYVSLZc44otC+
+4pd/bed1M8D2QO7UKsDoxv2rCPqkDrg5vLgnfQJ0OvJyh58awKhIJdotSBqV3G+JVYHbCUA3lXq
yOIMZGiNXgc8StNdBqJGWAGS+Fws7UnV4NyxL35b/lg/APl78LDuB+ZR0mP/xET2o3TPbUsuFVur
jYxnBoy90utwmjLcRaE8RMpGwFRE27zHgMLZi2O3rF9r32d7T+/soxANjRpPBFheYqzoh847WVoy
ro+PS8rDXAEPZQ7cqL2XwFMpS+9BLET2sLXmddERSJTwVFQeLf8EdK1qlrchyhsinr+SAaiWYJrV
lcSY2UPMg5X6LOrKMH0X3cBJDh5qdF65VPZajYbz94p0B13ETd8p1h36zw18Ab4Yf2tmQHYR8fRO
W3w1oKpXlNXjDgEyUJeYyqc+st4/TuhATsPywhaW/OhOXDmOebn6H73CaOujk2+9aFMRPY3Wm3Mo
+5QYUTeLS5LTKN0FFJZQG8SmA4lO9mqMWITg0RKnvhqJLx/cbj9oOGpRNN/Bfm0uJoMTXWIjsdtq
2ZfZsZyH5Riq7pvGcSva/gh6tNlPHYDisWFHMxksULjVj4JxbKIX76Ueb9cw2gS/CxD82Oupy80T
RUkFtRFk00A5K+PM2kGKvmS11z1U3JM3KI5c6Q4Yh72U9lO5coYYQEEEAwyzwhR15CxIJzvwW++U
cZCXBmOwG5kMox63LkBXVlAIYzy3fKkrq6Qe6N8XRM5LYDKSUPhiuQMWJD3pjRPbrAU4Cq/d7Qtu
Po7tuRvR5XWPHsXZCd8Ke4+ao5ibMU0OhpL9n39qqfuv2MCWC/vktapgDPSx3HY6aAg6uTQs8jcC
e1ifRRuZjjuJDmxld3AEEpghj4pZF9jM+mpm1T36KVAXkoIUNMgJT0qKmz3mjnK64GmA/wtAZQ6u
rAzH6ww6LVfBKQIrO3pIP8cO1cniADuR2Sju24U8dNF3waWorn9/0FUWAJTAm/eZyNJ75a9jwWaV
METkXbX3lJcbx09oCXgSnnCcsDAFHRZ7BypN76inHru7FVd0METN9I71Rmn4ECZ85EKVHVoXD3F1
EMZvMbiGwsad5Qx+cpSxZT9XOUwrYEanoFEwZkR4Dwje5zKOMFM7MUz3t6CcK4y9qX+fem0HPIdT
xdE8AXnRTBukUOXeL9PpEg9UwDRKCcpyA8evBVXw94dC0xdUi1a7xLLuFv/YUKg9WNL9pj12Dih4
5nswnTbxPznUVABYYVKeZxdKlvS7F5RM5aX+M9Xh69CFuB1lE1k7Nh+PXNAvBbgg9oXsMEN4DVHW
HCgAkLrkfvAQhhf6xBFDTJzx0rr9/d8v82TwC0cjseWUAhbRrbamUHNYmiMmkDslcbNJxi930OQI
5Ky5PCfbHu+zMLDPBd975sSr9la/R0UyvFTauuZjH9z7fqYZcpbZem5Yo3RlKfdNakVrK6/FM7Yc
5Hj8Jsav75Ml46NQnnnUjnOP3s7bJcLDyZEsX8B9qy37/G8HLf5jK/tp70kXhZDhm2wwVwRzKJ4q
Sbnvp8B3LZlsmXInj6ateyb9TnPLsWF3xxL0WN7SJJqyEg9j/ULv/XtK7xT8uZ1VlQfAMWZD+ATs
JNPVT6VUd2PUzBeHMf1TE7YsF/rk7u+PKjALPr6gY5qjBr19vOvEauddz1OCbQUj+rrJOaRIZoeu
kpjHRIV6rW4ATQVzq87YFGW5F8NgaQ+89/UqDItkL4PmDIEOadnab+Lk5xBSy2WS52xByXcW4CUD
vEWQgRBXuS40zlhvu/iWR9va6tTUgOY62b4P0s3vnLR8qpIWxZ3Dwj9z7zGeDejZIrkLPURQaXRL
FBqLTYQywAGFtkafzv6vUUB2/eCOrdOwjvjrVLSE63hKoLMl5DvIMb6oMit2DAOhbVAN1S0+CEPi
3rRgqgr6jzAoz33mvRaERMEHrCFmtwpkCQOOTeIWJM5BUAa4+op24KPsnHMaTukBdNVnNLtYR1IP
sibfQwD3saHF+vKN5Pxzhl8Mbc7+xPU3cJHDFAAJE8sbwnf5GbMP2GdxsNZIvnWMNKXTanpCOV6M
7K+XZHwtS0QvbvBT6wGDffEHn7F9B3K3WlVYqTcKfuHRjbu3F743glMy+0TF5W7bdQERBifA1YMM
sRYx4TVDAAwBiaSzcYq4ocwM0DW3PmtZNz83MCs4iJObKsRFxs6JzErdGg7GEPmBAxdyecwWORE7
TED6Z3adDIuDaKk+7RzelR9RBzqRvXWBfG3trJQr3vVLOnnVJgRPu7Gne9tWA4EVVPz5ZFmAJejI
e4UpJ/X1LoLk1et5o8OCysopruGirmrq080o2KXOXfvhCZNiNgIB2MxKHnQL20GN8abo3W+vTF4E
yut8SlI6i4U+xmlIZZwOyHSQhwbxS1T6RyWxBtWZj1cvQS09QzJ3MuZEbcd+y2mrXeBCZivA1dZd
hK7eD/k2TPm6dAPUPYPZGriZK4oM2PQBhv2JnjjGjrvK0owlvT/eT7H5PZqOT1B072O//GEN9tSd
DEhEEC9ojkZhnkKFrXqI3GAtzS0J4yZAK4fkYUH6BEP+VRb5zxyV62oe5hQyL4qs0CaDwg/eQw9Q
TMxVCSTCewtYmS8+J5on1EfkzWZlC9hOevnBeQAu3662lHghJRldkEetoNUqYxGTW7x3zuBcoEiB
qWhZzLVe8uD28dbOc7nuFoCVCaFabHPc3RKNrzImgmOUBjmi/TuMoGBE+OqnsX4WQ5LuyQdL93zC
CA3jAxYZ67Akk9jnYcxmhI2gTtAcljV4CaZzm5wK9xC7cqvMq8KXdJQaER238iGldCM8HQhezCXu
ZcAafQlk2lHWkf790gMfzesQZ9gCbDwfc/Z7Mag40JKD2M9NgSdcxOes6D/w1eandCZTBnhu534J
Skabgg5diP2zGDDV4onnbhluNeZ0nOguVyornecYQWd4Q3LZ2RtBgv1OUljzth0shQEEVSodqxee
/vlSoFGDMhJRfVYXhrP1uq7Bf5Q5c4bEgvnKVJlBIBXiMalHcId5dl8P/AVok7ZCTZ+gdfiDV9G0
Vn3L89+723nxvkZtUMWwwwwzc71xidd+Z/pN2CfjruTgAoWFpjcs3huqLYrJGwWdY2fMsk/q83xp
jpQ73bpf1K9+0ltmY/relelvjdi9Jcd659lo/II23TUtOkll39mmxVwm5mNSKbwqyHPisdynSJMa
lwh7x/R/WniomssdifIPuvGD5y84IFDHb6OseClIcIpttWkidSpyuP6FN9obdGWU5bEtHuK2/6pS
eT+4w3do+59Tl8AZtwvMRRGMIlzgKdltRORFcflTo5AGYETtn3j5y5RDFlxuH6t1J1LR7zOuVEYm
pASiOfJx//jh12iRDjMJ+HGQNR5V7j6FjUcSV1sLrPLluB0jsH8Q2dsU1PjgqKdu0B0sZNzPRs+v
fTYFWwf7HOGSX02aHpMMSeGUmNcYKdA+XiDxzC6DUsagr7Z4h9T5h2/2E1ipLReZxTOJLbhS+byR
9nRJyupeMITGEcZbOCGcqZOpOqnK7FkNU4dZ4cZDDIRbBAtKbPXMOKn5miI54d1N4Sn0x2JIea2B
vC2wLfd5heJjQvh843xETsc+uxOMhycHsUkGW+WWNLpzJgYCC7YK1QTZpiFOa11Z0V3gVsluaCAh
WU7F6VzkFxuR2LloyduyjN/usd+eHDQm5EzFNEpGHLkRYf3hjSqoHlLsSiv0k59pM73S3lWAq3W2
mfN06+SAsADsBIvE9OXrdmtS7x5aC6bqBk6e7OmyhYRh1EocEu301eXOhONYE4aClt/t9KGDcLua
wzf5pdOg2WgCAGDe3GV1i74cvC2eDInuwmMebDfnWtv9Y1rl3ywA54v6A7di5eM028XlglRGZodG
AJo00JUGpu1r9CTMb43Bcqk+5vFWC7B78ItGXQ2cJItQvRuZm+bNi0FRZQroSatIh1LBplTWH9Fx
O6O1wQLIkgToE2ZUpF4k8WkViR8EdMx6aKmm3euIpgwI1IYgHeCGkECDKalRZQY9Ulv+Zo6mD164
TPu4ya5WqwDWT8ZZx+6Hqur8xDjROqn17GNCgLMMS2kK/+R1xJLdrlHdT6y6yxbLEON8aPf5YeTc
5Mp6jKjpPOp6E+jHvK4+ySn/1TJz2d7YNeB1/kIaF9+2dzynFxIuxMHwrq5GoGonawmOWnoTtRPP
7yTERyei3VCL92TqwAo0Wb137BBiTAd4xbKyTTCJ3ymUy6UpsGJ5fIf8M0IhDqNE/ap7Afy609dM
MmpzWGmS85LRAbp7i2iEdToUP/LKuFAhxGOllo/MOaOywe6a/Jpz/zMDjn2x4umdtZzhkAYB0tTm
d+fzrvorYvYWxvJ0RI5JDmgONUUER4hjD0SF1QEAImaLN908paPIaLTDMeUxCpkjlS6HrEUrnIUf
zTA/9L7b76qbRLEI3yIgEbO9fPVEBgkTqkeCpbCp314CG2KgdG7azypbZwXBKg2DitXMdMfpxKPX
F+W2D/BH8izdeQiT+8Faq8mBzzs8idROLmko7rvCSvaUjUe/RveeppKtUPAzhhnI9XdLlYMTMbqS
Rrr5qgRm9EbWYps39mPZjrRG7o4ggnKNbD3clPIZ4+QEI897dzNyBawqeHUGDAGmTe29b/nrvGCW
4kEDCBykMDGA1sWJBSbFxkW5iJxBIkpWg9b3xGPhx+B4PETz/IQoPz95MGuypdbnCNPbkquv4n8S
dmbLcSNtkn0imAEBIADcZgK5k0wuIinewERSwr4FAuvTz0n901bdZW0zN7KSRKmUyUQs/rkfd6hb
AJ+/dY3R4XP8lg/SOS5lX+9g9b20awGzxQg+5hUrJl1928Gc39ocrReRakN13uscZ29kvKiz12Ma
NZyKqylNtm6Z32vYopDFinQ7Sb1Toyx2NF2N21Yd8WGlB2sVzwCQztnqjI/gfVQGh7irgkNLQS2J
zJWOXBEGXWye654rnOk5j73Ik0jJ5bmfrPJKQMbLoXJNI9gDPwUqOQsWIZ23t9B0RT8VqclcTdvc
tT5TixNEQsQ1V+JY9jBH6YqdD6Y7HgSmGJ97YLpCoyciTTgu6AEj9g9jO306Ax/4gfg3+aokYyxG
BKH2JFUSpUOv+SDfUP5frKTK7glA3aG8IOCvKWc9aAklHOkNqi/JLe2EdR78qLR4inO5ksgZTq5N
hKW3cBPTjOLifxlFKDJYMWYnjkFGwKgTj21fNZzmHOaTA6nUtOnSyJX9u/Jn924lGOj1A1gGQIHY
jpnJFA1hXJTMuX8e4/W1TArJIIBCU8vtXpJkfmB7ycPCG7n7Ga9eCgi44rvESLEgSm7DP5z74NAD
HdB6BPkzTnpXTP0UZd6l60vn0WG4cePsRQGI4j1jKBJYaqxD7Xa8/Zn5gfX0nos1AAd+JWoqujVo
0Dk7cn1n4/CNAu8Y0C9fivZVFtMJlpixdTr8qi0xNuG1b5SBldEyelmYVB0ai+FThey9gONjapoF
z7Pr7JDIcYup9k/slMxzbTovJ4/KOU54D6wDLTTHHU57ccQbjeMtpTKlxsafEYmBAcDcZKwQvqF+
cH9yny1/kq/j3APW7S+VVTdvNW67ZfqJlJXuXN7WXUvZ6W4R5aWLDXLW06nTNZ0pvOE8duShk8hb
yLiXNYBi0+ifuAJQYuA4DeW0/bYG/MfZhb3CNNyHZqmzx3k1rFPHBtbA+mjs9Lms4lccZHI/4WW2
WopxoOcQZBuMB5m69L4VkoIIFvQoYQQzKveVbRC+DQhCHMuwVBMCtM3c/iEV4u39wbzmSLKoQ3B4
8q6q6OE1zkkrEX0YJ6+gKqiQqB9MSqYrGqTtmsZASWOIKhyNbk4sZiULMZfyO6CyYeseXD7K912z
yC3IMcqB1vyHX3dRYojujfBFBmTeuDPrVtwljn7owZGfxwV4Y0t0RDqsqHyrxbaHV5sPJNtd3/Mj
0l7PipzrqriqG2ltorTlbkTrB8Ma5TxW8UE2wZPiw4Qw2P0pnXc8Pxo1/jqt5gOdW0gmNrVXGUIx
odgZMrppdJtGFV8qo3hkIEywTpELlGJK6PEqfB2S0IIlRwsRoKmcKk2XuMiKpbUQd6Vp4SDFOBLS
93pIhkZeu3458W+29eLt2Mg+/YCy5nqkDQ10gY7Kxrg3cTRtR6M/0/NcwtTr4l2yKMAPCzWkWQOf
TL+kza18Zq2Othjx5i3DNVmqd6NPfzc4S/d1F9pd2ry58onxPTFjFnzteAvXAo4Glszuutz7yVyv
i6gWCzaObdwq7rrf1FhvctoswOFxPDZu4EuC53NWQwcAR8XYiij66A/+DiVkOjeDMfJt3gdy9nfA
fodweF1W/A7Esahr7V+DBoWIWW9FkTLOcG94L+zpJWsILo8NH7zZvGUNPk1Kzfvem3bJTZNYZa4g
dY5P5AoZPQe2zyHm1Hu30kx8CYQNbihC6VzBYGD+jN19PFH8Kk08f15TZNvMOzLazDdQfRh5QJ4R
xXxZMqM+ec6vIV0OgXSQhXteS2673wEFTPYwzcyN1zObvtwgQ1lhOZrFuV9tcipBbW2l6V3xZjEb
6u65PTOSG4AVWPw7yLu230ttsl+2H/AP2AOcfCYy0O4rmkPDcVRQ1btj14sX02qKSDRLc0glD85U
z+UxlY4EKZzTj5H+Sb2GlzvSAtAq+F+JmQ+PRfvD4Dmt/CNt8fgUmuUXr4pf56GLw6aqDmPdLXvb
MvYak4flij/aqJn42zQcr06kPVR4WDBXvw3qQ9+Z8z7x7cdxbQNg0QZLfbAYp3YxziJGhzcCxAgr
qZkNtxSd1gH5yIxGUxD32kzhGtv0PgGt/aoS0vi2dHKqcm/GUJHmIXDo0R6xWgNvWEuocJnDAqpp
t3ZxXCt6VgYzWxAjFNFPk5NMMW670k8PeSf3ifIeGCWLo6AJygpc71gL9xecsg0NoRUIEZcYfSxe
DCsHIHAhF0mHtZD+rqZDe0O0yM+QuDIintIgwEoUHVLzZs0T+u68db/gJIIltbAJoQ4QgLyr1+yl
GJcYgBR3Rgri5CUOKv7O7kpRiX6iMoRm7LRS27LqgrCr52xnB5nYU8VFJW6A3W4wVz/iPKaoIvrV
9w5bvLk85xXYnbpsDfR551Y6j/2qKiCGkduAcXbzPCgXohrqZTQXqEqFMTKTjTddXd93tGo3KEkb
fdajA+2vTQ9rsYZZxTvhB4MDAzbBzBPAy6ptCprzwNz0iCDIjl7B4mJmFPFAR3VUEkRoAvlOmAQG
erd5WkGNR0PJfJ5NEpi72rvuzDNKGQM+B+sJhkYRonVGWii1I12+cF6Kd9r1YqJSUA6HutkVNhkA
ja9k2jUOMSXgZQU+DDEfavqYjdkotx6+223R9d+zTW3QrArMsuKaBwlpOZNxrl2qXzOTPCxU5n3b
id8uZU7KpGJgbIQEqDWAC6qgkw5TfvDQ9A/2SoIWKClAMiJsC0xNUmUvfHUduVPOU+ogNfteEYSm
R7uW17+uZnVVAGJCWaWkx6w9qEG16amPYGRVH8zSOdvZAteB8VhVPi/06QSetjlA+HvVA6WAHAUY
peGCwb2XrOE2HQBfzFYL67d7nPAMBdizfoi2fnIav49UX1fRZADJy8bXGBsN7NpwGhqykAYAZasX
H1Nt7kpZkciu8ywSOezpUt5TCtOFShikkbyjsj2PqTNkfb5hbujo5Z2dZuO73X2c1s2jsUwkjziN
rgvzgVyjLEAdoUvRhuguYOXOfV/tfX9EOk6LZwwpuNYDmCFZtZzS1Z6fa+5TY7+iVDbZdak79Gj8
DUkXF189BtoNu//tacAdnVbS2vDUUiFc9zJkw945nlVtGFBV16Y4B1rA0QnUcF2xSVsTaUpTmv7Z
pIcY2dsfkPQzhmGNDrOWJSGvbg0omVKf01LcOa7fvNLgJfc0ykC6JaP2uNbVL6R7vCb5098f6oRK
JUmexLcBklb0sZ2mufVCXpt3iR3tXf7+198fkg7Yswc+gSaz//Eb//rp3y927C/bR/7854///a9/
fSm1BNQR8iaF//qNf30xnih9Umsf/fNlsBP/7z/un1/7+6fGW4U2qtqy+9dv/OvvjMdC7y0NUet/
vpq/X2ZP9n9/6bjlT6Qk9fF/+9p/fo18cxwSfObk+r/8nf/6tcu8TKyI/88vbAIuplgK4v/P+6Os
ZjhORnH65zX+8/7882u16B8DgVVAa0KYIneBF4/VuPn78yXW9hEO8H9+tyhs9/L316lysv3dVNJi
zr3fDHGk0UjtjOvW8+30h5ZUj2htJYe/P124SQnylMRPOuwyYxOEoI2gAJhNVMR2DIfnidIT9Hiz
fhdMlQ/eYBW7cfrh9XN5Hayp2qfSc892O66EFm7e08KPwDik74ZJnRLFAp+qod6AAgbrLvVL+17H
bbMtFoxUSWf88DQNKDPn6Hv6b+rnPMb4SX4ZB1dFWfmy9meUE58MGQd1W8jXlDtU2C7IpYUibyOH
nOFp059JGIAYTb5zhiFm3VwmTxQPjYOSh/JHGqg6tkJ9eHHBiyFIGC/TNrM+KYFwz17S0NPXuLRQ
tuu+M+3sCP1dvh5cjR6EJnRwRvZ6lrWbslMOr6i2+Ds78MZabLW8Yfoy8TSDQYU8wQgMyiW7Yqfp
PtLfnH3sY95xJsB6s51JeZPZMQi3NF+rZeYAobOEMy4ANhttcUObF6xfnE8UG3OPAPm+MEShbGTd
iWn8NDp1LulpcAxBIhIz8u0QTCNpSJnaBqMvLDoOfxG+z/jEmGDZqkyguIHVHghtc0I5wnX7rUcB
/8c03zOugDMPtZIZ7EVv2HH7ojuLonoICkB5zMd0LZkn5baIcCnhw3kh82R2KaaEFXkDuRRf3hcM
Ak4KDiRGNViRObMHe3Q+AhEk091hLmBP51AyThIoleSvY/SDFW0lTz3B/oU6xdy3f7clcH7QwshL
FCoAN0rw8w4leAz49MEUvLcx63DSl/glSLKUn5kt8jNdOVyuSEgZ2VHYVJgzM/BvQeMR1fXEsYz+
DQ7vDuVKfnlItXMwhPWB68M8+w2Nky4aTLrSQDEYj10+M/KR8qjZb3cFkxpzkm9LpZs7z8Bgmbnj
FA5a0dWFE2RYPGYPYHLhxRQGWGE43jD7N3nA2Yqdjk1mq8tk2lnx+p6VYj+1Wu0Np3yhQeuOi+IB
P3i5wQT0e2lv/g0wEHAAjD5MAwhHAcF3mJl6OgfTQ2F09cm2xEt96yofoQrs+sDZlRVuIQdsaplY
B87im6AeSRZ2XrkZejyQReb+8RxqTPEoJZu6gYNVzyYFSYa5ZQCC10pzZGzrr9YBzpuaydPa8noa
ssfFKpwHThB0PlHIDX8q5mXRVQZoKqusUEIwwgsNn2wGENYxk40yy36EXkXAukgxDI5/NMwe4JBk
pkB9kCaHqHQSBo8MEPA5L90tzG0Tbi9Yocp4ocidIlvIlbsMkjEVAvWL1ZImzxrrvs9trhFq7SIc
NnloGehgeTEFu6XnCUgaf6P6Sl9b8Ct8tutdmYIQn3om6HbzZq5MwWlruy9dOAhKcuih+IDU2EC/
H0UyF7NyIodZFBiEJKrt/JOweQhLSqGWzQzZubreepu6BLBWjlzipZy/fKmeWqh9GzPl7mibXTgl
IHr3ncXxZ8RQtZmX/HMY1JdXlQhFNk93s/QEO3N6ShxW3iZgTL8sur/U3ruHLYMaE/LAK1NzYiz4
88ds/RoGbe6HI5U/3t0NaEU6koXB9zLI9Jqm7uJJzuVyGtBqQqQ+2sWSK4CEeMuNZT2MjvM9av1T
Iwz4E0cweBJghMs5HALlEoDPjuVYAhgqiY+72Z2JPfqI+/SVYr23YmanV4O9Gy3jdbLHLy6LX+Uo
Z5xPtPUCi9oKsD3+hAXdn0CuGQlCcu3v5DzQqikfOH4zIFyrlgt0HRZuMR4daXExKs2wsEdjj9eh
cT2bs7/0NoNAMfv7KWumZdjEkoKWpel/3/4pg6zfqFf/oEuSQsKZQd5gMVamZGQuuqesmGC8ldOC
loytbm3try6jcsDP4ud4QulTqR8Rlg/t9in11yYSyfBcGzfRtEXv1KXJ/9f9GNzPufydmNOnYeKj
t0qWR2xJGVWTtBqgD9eMukTBZ97TeEM704mMOkuieOx2usupm7Ctt6UEyckcoz/UCTafsVVIaDk+
6pQscSXzlzFIn0YpMa92LJONxFRg9tfRml+XokJgMh0msNkdo5f0vegw3BBW9MSo79ymd5giRbEn
3a2ZzsO+lVDQCeU92w3BbxCob33GjcHAZKXtL29SH71B0XXVEBpI5njPLIHo95i8tDXTFo/mJ5Dl
/hfzNfQlVx7opoNkKXctnWA3m8NDsSjvnPo24Dd7aKNtfqvdDNz5rKogiZI6PyoWvQNRwajr7R9A
OmjcZI8LBSbSEo2en7kcMcz+j1CtiJh9lxf4HHCwUTM8BgCYvjas2Jci6ayDNZ8QgecNlD4UstHf
d35LlZ3FnVDwXvoG8HYnaKJOu88+wQomLsR+1cpNq7sJk3nzm9sFN2+FZcynZc9Lg7sy7VPw5jyk
c2yElOuVSIp5Th60/mFNI+no3LkETbfP+klt7QFLHkZUVEfstD7Fd7Pj8f4OR6qkyUnT7NGY6UT2
FTqW6Xt7IC/VtmjVW8UTHpo293BznQ4JgpFOneCay2bHxD3mFjIXl5mbGXc1cHmKkRwZCb6/Azwa
6Txgb+RKX8T1mUbeH0b2qpe4YLlLWZcndZNm6zU0bLzIZVsYdwADyfnTf+cTOYY5ZDBPa5Gfk9G5
2D326z73cM/Exnfjmp9dCZGe43u/UcItMNUNG6IoYISTH43KHu3S/bit8Svqyc5rElLCmHULV99X
0n1mqgJYzvYxS/ZMvP9GX2MGbHNBA2LQ10zTDOfUCNM+gI16NSYGAe0I1NfoxCUT2Iy64T7BBb+1
cxmODNa2sPCXjWaPcdqoqzjNabfYwyMwOXMMAQNRgFA0MIdAyTN1dlRVbpcYgMVczsicI/oXx2zY
A4M+dvV0X8QuawWJfC6ssN+44M+UtIx5RY5gHW5LC/+IsVlgokxH9ncKdMvuZ1UR3+1G94tg8ruf
tFhyEiq5vGOVMChpVBfgSz00Lqb2KbV+8ZHATec9WrKf3zi9MP8NcBaWyfKdM6FDtguWlxyne+sQ
aVedBp8PumHmYgg9nO+7MKpnhO/IyF1UAcZ9e2Uyiqxldz8X2XDO+Qu2yNAzvqvBTpGfjBimADI7
MgnfD9BLV4IS72Yz4bMu6KnpZlSFEoJnX6rIG2hzJo6DgOhhezmWzySo+chAGEMZFr/F6Fwx2nj7
WZSRrUZ3T+zup0biN1Y5bqHDBei69EeBiMTv0oNnHeDmBPcYAY2kKq9dEzxmcnxvKNk8AUfLN1Kj
PgdldZopTGA8j09mMap42wXO9ay70qavGmhmNfwR3nw11OpdTJtOb0/rlknr8EDPb7IX5XjmG2Mc
fYBcNNBekRqxwItIeqkTZaS3YeVB2y7NfTpnDNSoLwf1RIpdwstGX9fAi2lqF1x6aJICwDH+aule
Q7mTr6KQV5sQBHXPcEEqWKt1XvxkaDGfRkqse6aKh5jdoNLjEdy8RXiZhcNRlDcUoHR2iSoebPy/
pyxrG+ig/Jdoqe4Dlvn3J7Yh7xPt2zsvAR0LNDbXN60dNbBPx5PN8DPg5OaWPneJoUnRa5n40tqU
TQd2kkg7DdpEnXFSmYR3oNZkyzpO8cPtB9Ea3alY3eTEwYJjLFHqcQOd4E+th3Z3Q1PCL7vJJlD0
XECqnAvpjIBR2J2sZaFTSqy/DSoMI7jkH8DGTMSv5THPsA+XGWKwv2Dwuf2RtjDb//yQlzVYJcm0
WuPbPVmu94NeVlghg88HMKGeKLczwPf82zlTe0hQel3MqMB2nibxA58MfZNpuIfc3qkgbuYDuO9t
y4Vk2da3omN0IkzJDQupe+sObz185JkvvuhTtMI4GzgyI60sWZPdZownVUCxHSZFWYFVoc9SB7rR
vgudAHQQQiKezLyh0in2ggILFJMZqks5PQTryILvGTjZkIVw6nzOdAJz8h0kTuNp3uQT97nU9RgB
CnBeccw65nLaCamkwmHS07ZEsp/xJwm7AvNJLrkC0+sSAhX5yiuGtdqSX2agH2QG/ry0A4s6vvE5
sEZ8nhJ2W0OleIaR6ijmmakER29/OBAT1QyZjtDqLyYbfxWwJlJJf8ntPjlkyQCZSX0JO31CkfrC
gGhw0FVvNbwF4pq0C2Ju4SpVvlbkCpcpf6+O2jb22UA5cmfWzo4cKez44Vt2XIgc43u4EYsniW8y
62xOJoGHqJ83Ya7Z5AefeFNAloFMF35GOo8Lpu4RGcCMoNQKdqlyObai35vB3dJl3TmgTXZLjol8
VWw/xGBEtyaflG1PgpM5cbChdyCcCudpWmoYyvPch45RwWJBRG8Wtp1MkwQEOrWFFvRaTzLsVyjI
fgPB9zZlNDWd4u5QvsAZ+erFxUk9OEm8ztEjZbEq5z5rODtL6bLbDuWz4XuvVrtytOA8WPfiFYt/
QzPPdGqmAvEMzghz4FdID5CWfEHDapLd4UVKKC8ht4IagIWwThOWlBGjlkuv09Lx6loFqbDBzchi
OkFbpkHETLHnUzS7c73h94DBOLSmfJ9TORutQRtHSZVwTaSWx6BqmZ6O5W48lAvlCZ4wv5IyxlQa
NzTcc8JrSvECoR0iHEJtOwOSbsw76UqPpZy5Rt1Pp3yhqjZreZmE9d+15VMj1n5zb+13Ux/s8rn0
MNytCNa1lYXgYLrbCW8un/TEx3HMaO5y4EJvByBPZRrc1AqIhlNiRK3vqkgIKBcddUa4ujdi8d1N
W5HclBeQr2+zmJgyAcqzO/ourQEdMsAGOt7GnU7b3Bs5H0uq5MUJp1FryTGqlAbxgkSWc1E9Ami0
Oqh7pu01e448uIU4c+38ouODRIsY8FxnAI7tvWN6lhxo0tfRVNWlMZ7KZqY1tsjp3Va/cRs9e5Je
lHX5w4AMxrridtk2VyXKD3zwzJky96N16JFMHPCvSSXfmdCRUTSZguixcsPeL7CgyhzK+kg2078J
QH6FFUUBNs+AAkoVbPMejYU3ichBpUH7ug0O3+RgGuRzsyHuOfiIw5DW8R76yr632oc0IOuU+3o5
JE18z13LPxiocKFLbqMW9jbouPXkZUWEjmkvH3yYWiw6VtP8JHwOiGTU3tGYL2ONTnyzurJ/8J7O
mj083y3FEETwZZiAcrBnwa12s/zwbMa3ScO83ZFcgm2//e4pqlskBypZ2MOuaDA9NrJuN33BzKQs
ezhjPidRuK8Y95gedPj5audpEFZ1HgKOujTdsTrOBu2kaX9wfTVfqXbf4ipisL6MZyBHhJ7t/JRS
5LtpKpJTtp4J9zUSCZFbwsMg02DXIoAcW2xUgwoOxpoeAQS1+4nOdAoQMaJwTwLvOzvlbnY5hIop
+53Aa907o7Owo60K1amDPlLjoG99Bv5SKW8HfD7fGxZUeS/AfOEpK4SIyrYmni0mHIHysf2si9xz
YJ+pWD9p3sw5dxiakPcqMPdz5mrMXdHT+QllZwv1KovUtZyCP5zoHgabpSKuR2ebsB+fHFFAjrb6
z5jR9W7t/B/G0JjXQBhPqT63nNG2Ri7xvdr0SovZgjwp5vdb4jobRsKTbNLQbeUhCEBfKVW/u459
lycj3ubMPhpT/9Gxb1O5otKQRlRYa9PEmFaXIVPSEA+if3SN9tWnA4M1FfrmtM7PpUkYxzTKyOQI
FZH1ufpFQ2fcemhmkK2OefSYOXHk4KLN+ZQ9J8CRjzPFbNhBFZU4fOfv3ZlYLkvldgzsNZzW5k9x
w9etY/mEdDHxGHH3IxVK5Yk+2g5t6M54DXznoWixZRjVSLtfmrrR6seXskJEJD7VlJk8YMg6ENAk
Wlo86C7F2Vflh3HpeAwShWm1IV8w5Wu11x0uuASTezCzjjfa+ulmqqHwzIl8/mKNtnfsB++ZaP/9
MLMVmr7JyNtccFY7YFIz9iH+AH5Eirm9LL2IaX1ecmePJcoOc/Ntwo28HTjJbPNORZ1bMLzuRH6Z
hpyjStui6s7GZyxv9EDJLB7F5gnJkn9VV51T3vPIGbuvoXUPw4AL1BbWVdhkkOOEDVdhdYJYZOR7
t0flDrATD4X4brvkA2uCIITocNJYCK9CEe/nPYFlTpLSwaTFuQ0XT5yEyAyXYQZvoOb1OzBQtNPg
1sw1Ju29bJa7TrwtOWQrCcrA9u/zrCuiAswlqCI4n3zLhsxjjS25WMEHIDOusycZUIArHGplWjb3
zMZpVFD6fLPV4u19VXioaRSp4GNN6y7X7d1QiXrresoM90tGzXZiLeLAhYWeig8542pTfES3JcbV
JVXZPVUw9LfUOiB+4fywnJ5GgX61TrNdvQEPBmyhcpSMwimIQeXnglq5pLG/xVDxOjqIdJL3rfAn
HvnA5xJpTb9W7e2tdvF3A7ZPBxt1UWLuJpz5S5tOs29WdDK38/0dJr5iIz2k4r67uUXgK84wOLPG
i4KR+1zagg8jVOQwlCAL7Sfw9PyJDx26vb0TFqUdGnOlBe3yVq5CzbEyP6dx8nB0QukzDAqeOiCl
Be/oVuDw5gLNej0Gmb+vs4e1j6u7yQt2fkAAlBCnwtC2Lwaa38sZ4isuy13VlHW42pjQuvEkbgf+
vz/E7vJfP10QMLFcHxE6KFto1l9rNZMaSK1Pvu35g86sHqAzR3eq2NuNDaieEC+7Mg3tTknR9SiH
37XF4+fM3i/XiO/dpIgPDY/VFo8ffgs2FZ8rBZYbqLfK3yX1LRO3T0ZdMbKoK25lKKRSuYe1TP5G
aprNyA0BUVmcg2HCSyBTDCm5cdVyulhe/Y3E/OAVNvbxyflQprprHH+ijQy8drzEcAl+9QKBz4z7
ZusMwFcH/DC+NqJmXNKNNYmnrjXeRiED3BBGHZlSXZaEKbZZpSzG83CSWHFWNzci6GTiVhkBiDHJ
wpJcEp/tux6An9fadgicLWMJt37PDoNQEh9UW63TL6OzrhBG7tLZ+bLU8jML1h+zm8Q7Jy8vuU92
KxtbYqeCp250brtUjJvYsOQByQvcCpuAiHPQjKkvL92AT0OgDq2aJvG0TYlGEwjPcAs2JvgUKJcA
Rr3X1eMEZjG894sj+Bkay4asJwTSPTqm+0fjpzyUk/jR1z3ytChehuBXXZQZKBCMOgWiO5N7GdG1
W1KN2L5Cp0y2hXbpjIU66omT75GVGWcgL+R8L5XsdyKdwch+eQ5WzG6g7qO1X4wYuanyJ47zNKky
LQgZsjMfq438aPac9GWqjU0PJnGnUjzW6FFA8WcUCqPdCSrRk3o4Bg43pApeSG4Il/kwatzcBo8z
NvdIJyNzFeT1dMB56Fc2WDZeOLhYI1pXwkdT/RSnjJ/NjpETMdYZr6fX33445+NC1wyMYQ7wmSSR
nZVhynqxNZz2mqq2OCUq2CGWlfdp3x3cm7U1VRTmCIIBzTgchAT97tXJm9YkWAfmYzs5Tm+tM3zn
5q/aZoUnY+az1z6mjcCZWzwm5i0DX7KgV+3HIvAtKcP+mVXaPPXj5B78bKFrgAYuC88kx6T6Lh8F
tHa04mmZ2Sr/usKeemMajoQuLomRLJxWezwCjk7ObOrJ2aDYkpMdnFi1SO80E0yy+nw4tWv5WFh1
v6+oe138ZOSZBXeKWhVaJinKToh9JxemiySLsuqBRnsGFXOXnVJz4dIbv9h55+6nseVpBmW1T2qi
N6XhefQ4TO0+byhR5QnCiDnRMue6T7YL4rRvuZAPM17kbJxu18P5nf34Rx5bj5XA8LgmpwlnDudf
QHC23V6IhbjRJRHeryYdsh3IvGttf7hGRTWGF/B55xYGsw1VWbg/VI1AE5R+BscQsQ3iDEstB5Db
E04wEAYLXR70ERHKmIkkhWkp8XTfDBeD/M7pkqGOs8EXFm8qd7If+2QbZ0yzMjHBnUk+TTxNUz4R
Luumt2rmuWjob2QGCEx5amHrtNPR1u0b3qg/1RjXRwUOPZ7irZ6LjRX3RghIsqV7EVI26bngDsad
6YlHvMrEihyCv+aMqEZnMyXJtJRHWdRX0P+IQmLurGO6GhAUsOzsJ2FsvL5rd2MmW/hArAwd/P3I
ptFaLcQoa9s65j4CQTLbBzfR7NzLdDe0dCzz/WOUGDSksjkJuSNeszqAYG/OTPpcGmeKmqxSNecP
PR29etLQdhOH4nDpYpoHZcuMmOqjABGmrAUZddaYKsc0WDsUq8Q3q5bPcdOsy2Tnzl/LLSM6xbcZ
ODPJrCkYjLY4Z4wk/fYcKBdko6CXK7UtMoPCGpc8S4WubEFV6lRCv5j6mCu3O2SQbGhpznYDZMpx
Ee9LnNETk0j2xOBd290AD6Arz45T3ul4rs4wfchWYFKEa21sNPEpEILrTwJzh7Ip9KEZgzsCLcmu
4XHZwqIKTTcvyPMYkWG1e44YFVmyinq7kYRBXo8Xt/dcGkr2OQNGzp2crcoAd9dMw3JKznSUginQ
tC7wuYJfaJJ83sl8d7P/hgFUguVgNJjal6y9aHzMVCLIUGd8hBZ2LiPuO2ymSDcuS2cnxg9AXcAf
BbhwuiYtrgnoUPeFeZBxQQd9zbJBEpqhRX5nFfKuF0t9cKz5QC0EgweXbJAW6R2wJnHuU1tTVLr3
WFRjJKwKG+/BposgdFyd85xzPqVXvTPgZmc6VRGZpoTl2CLFyWfR0HjTgdqhDOd4ucRy38UMCmdf
WVFdELOfrIuHoy3qhfzslVJ7GzBsGg+nwXomIU+wZI1PvcUtpshwZBlBdqm6MgqKVIXCT4/Z4D8t
g+bZzdLrQoiQVbUmRsHD4MywPkqXjbdciYWhdtzuYmyEcfvKzc3e+n1eR15wvzC3pKWG33KGztqN
RsPHDzRWadjIIshdk/VbELpjUduQP4Zu5Y4ViK8gxNpB4iIf54jJG8aAYZjpEwRgtMzeEt6mi8uo
LnYKHCdo/KtZwWnpyenirSdFaeHuzqzsse77jyIoAW9JmyxMfDa9wdzFy3CzRbe43oMezjIXwybG
NIGb+YBY/qOlWWUHdmc5TiAlqoegjr9dpEpkBIz4eVo/6xbRamjXbpvXy4PPhy0yTJqE1+d4tihM
rn+vefpR3j6ssWm1KCRoF1XBdDhxHpXvNXBsbhgFyklE6h2XmFg6NcQb2SMXeWnM3QE/CKhrUuKw
lMJuoYpPAJ1Q9hpsLWufrpC4lsG/wAz6ztvuVRvOoazN5ThygOvGZI9llKiAJo2cOiWza/+1ABBK
4MmysF7cctK6UGGcWD8Kb6IJG2hW3LzQbtSdnbV+7LVF5sA2gSzoB+HjwI3xAIViQbnsxiemx6+x
R++gyhdu2OAuCuUAyalssh/cHW6P1EtVKdrcVfLGEWq+6wl+zi6sojn/EmrGPVmz4vwf7s6sJ5Im
vcJ/xZprp5VL5CZ5LLn2hWKHBm5SQEPua+T+6/1E8c3Q05qxR7KvfNGoNqroosiMeM85zwmm3LoS
ItgEW4uzCqtC3d/YRvNopU669fWaRX01ccpIuv6NLUS9gqo0YfQHOAVa3+Mgm1so3ameSOTfcicB
zUpKpJd52wTr3EiHBeabLdkQ5B0/QwjDlQu/Z9r0Y9bsNEkWyyeeZOpauGM4GWNfCG5aao5m07EZ
eO6Ntqbjif6V2qmTFR1Jb65G1VAQg9ynycKIJbA/pEbGJsfBceZ9Iii4nqerwYBLnNCgksP0TTqd
9t9Y39lxdum19H+nmrYzWRGyz3PylUMycWrIGNaNzHahVi2oz+x3dTv7i7TjAJ0K8t0cAqBg135z
xEx6SFgbEyGxtz0LxAW8lQN4lFPYugFTCGthAgKrAtq2O9IhIsAHObKn5cQCI7zGCOk0hDpnfV6y
n9aWxSztDZvbZURfI7GSjwruET1TMbE46MS+GdO25vIXBl12H9lMPvOa064tEWQ8kiZL8w1t8j7Q
NRWLQGB0BSV/kh/MnIO9rIOSA3dEYG2Kdz6kqxLf+sJvVx4f269n0dNhWhBDYDKas7oPC0DdES1W
eaPzvodXBVSRPTtP3O7EXonr8zYDG8tdn4GeMPhjRX7Cbm3X+ZNB1wq5FIfodSyAwc93Me1qbKED
OlfILHV1h7kMRyutLQFpLVhAokfiLwwasQsO1Jx7JrY3TC3XOv1LCx+mDWGSgLMh+GcwOVREmrS9
lyb1jVLfuQ5nATeeqyXbPKas+N304arxvasugc9DgcfV4A7ltTnNfNKZY4E9o+l21cwV2BI40ouS
8/SaiuV1oE0VDO4rgBTLWqJGEfz84aG4ck1y3G5xsPvadqxsm8BjdMkQknkXFUSLqmL9BroAqY/F
XTEE0BxiOh5LG93mJ/+PZGlqBApTn2a98TWsTwNjOhatIrsRzEIKiO7boRwYr2sk0lujIkcFA5q5
bUXGaXbYvKJGNDpknnmkJyz1rzVcI0XavVHb8UyfsYMRlcpHGPg3eQRiC/meXKvkjy+jqAWCziGJ
2wcna+6R+KoF85Vpw6kvoA8r/TEhJFUMVCK6kJnpG6xia4jIZvqTLRSfgRo2tI9zctGEeClGL67J
pXKSp/46pGsbmgUrYRoSAv7OdBXLNPHQ7MYULbvRym3bTuTcLRhIiNbbXnJSG3QsLuQzKVUPM2sN
p4Idbpvh8LIGJJIaYNlS781d7MUkxmV9SaCa+WDMfrKxj/ms20cvz67qsNHVZ6E9pnm3i/Q0odmE
4Qb8qJzFqGi2M5M/0KRiX9CqJkrQU4bEIdRyZNV1jsRCJ584A6szOlccbPrflknUv1RxgpzA/JDP
E6OTSMd/a7fk5gTTaxX9TyNb/QdYkDdWylhEBseGT5SMgmvTh4Th+x+F9H0YHvo7m7YjhfEX0jU+
csGKMmwCOtocvo3aVHbS8irzo3oVCmdcDFlWroEgQvOrH/WcURTQvIFja/syNObP0rjmYImprqP0
55047HEmgWhLOj8qDPqmi42xDLayMDFBaMDGDZ/235pikm0CoRMgOP4Y+mhr9vodkHFsZ59GULBF
nBj0WjlTR4nIkQbrxm9Jl1UZsTWJNRlzzUyqYjXCF8ARMJIdUH3S2G+WLQigTTpbdHVLPFEYQxcV
fauulyb7wKZuMCHesIjdoTpSNrGY+MRHuIB4+0KA977BSQU9wMgU0zS8rKxWHvy0+Uz4/S2iZsoW
tQyaZUxVtnQ4HfjDfSQHbHhFNm7qrH/Gt4j2aVBiqtVbC0YS8UK5ZAiEc9NUFWiMg1KSyRvHZBQ2
G3TvvsQu3AV9xjlQOOSpx3laa+b41ufu2inThNlaSG79kwrPfiGY1yNQLKJSMI6OKtQd7Zjit1rm
oWedTFvtquiWMUvOXiLjbGpXBfno5taAx42ayxuol4g/jClh9+d3w2Tsa3/jW2yHars5jGHZsD4c
/rgk1aXvq98P+X7cbw853/FPPO63bzu/xvk2rQywMP6vn+b8BF/P9Q9f6vs/8f1yKrKOBP0/vxd/
9yf+7aW+n8aGVk8pyJ64IzNIreyRrW2BwEzbRnEIM9RKjFSC8iFwQhsaUgvKnCl1F0Wmpurqujlg
Vzqeb+1bZkaL80Vm8RNEP/WAr8f+fisROry16rmikFgsZ6i/XP96KrunfPn7xop4MrCYbH+W1gc4
2YfzpSakSw0ZEb399+sJ/IP5S4o/m0oZ83L9fFHD0PTHd52vT44SCX5/gvP16q9Pfb56fvj5kpnQ
KPH19F9P933X19N9X//+zu8f/Pu286WvL7Perb1weDO8uDoAh6NGMCid8pDkrl1QJMVFw6kxFZ9v
bWFl/nH9l7vOt6Il0wOeDfIwGk1AA2dbHjHMP2NbfgpjjWDu4NIKwNSohbkYTTO/BvWlpWrt65Jv
ewdgIijmXsreggbKCoQDy+ASvATF3juzEhda4L2WA+uqtJvG08g2sYEGl1SfeJY4DSIYcIglKTwV
jNPLAGG6x1egOfLnNFtMuBWfuM67VqlEBQXSQb4usuLn3M13uBOPeIyA6DVo7UgjE73E5QBjiqwp
Qa43gk7UG7bLIaSEze2zmxDKKy+H58MykfDgncVVR1CJXfuqSMO1cEEXxJLkXxZckig2MP8vvKho
F3VN851jXuWF+wLJYZU1RXnVZNkLL3jtj/200VorxZuCkSuilc3P9QdGQ5B/Elhd+qpTY3l9kqwI
67RQomalmkSKxRTQiIyfe7QNe9OM4S1mLgvBLX5ODBqZymJoiXdSPkJJBYjHh0KkDtLYgCNkisn5
SnKzgoqxGbvhOCfZUgbo4KUc9aVlTB+5LQ0KqgkfORaDkCTU7ofM3fa5bJ8Dmsd0kbNuDQf3IVLL
WjqeGxbCrRWzBB9/yrYJj9gdo11tzOu6C/YTESOywPknFuNyQecCAW9WkUFXnaKJBBAmamM5BHSa
+gFIETkPoKVOeKgJDbDBOkCvGuEMElyuO0zz1USm1y7RmTG4F8+5r93qjUEbI+bKTeGOqqKyGxZZ
kJoL39PKjYOBAlcKJPsE1oMp8+eofrCbwLhDquBfRug5hf2A4LlglPWWdiZmaTu2Vnj4Z3ROYb1N
I71e1qA2bo22joR76ffWm6EpEllh1CvdzHDp1sJd0VcYvgSy58NNBNzRbE66OZ5ZSxdPbU7sN3Dj
E2PoBw+SV+XPoAhFcpp6E0KDzDlJH9g10CZiV0+xoBm+lwuGLdO12bpYYqpZLKlOT/eRlj/7+Mzc
ipShGQX5RRhlBWjtbRIhAuPQYYAwsLMeHObJUM/uUsMY175VYiorkOtpscX1lN/aQvuce0/VdbDB
YDERwLk0b6YsuI7drWwwMLD/eisMhtSgqMdFA+g5h2l3rceCt5Q5Zq8PmNNJMLZM51n55eM1pgGw
To9unMFWlCw3klFqBGkUpLHdYDJs6FM26u5zLJqLTCtufCvKVmnSP4jmBz2LycpnVa5nstyIDLk4
F3u9pBISJBp5LS1QziAh0WTzHaVNrwXJ2GVpjNm2RRdZosqj4Qftzssh4QiBcNMaRzLXqiEsvscv
wcTeYhAeyPStMuCL53i7FLkjre0njfI+JFLTYBZQEjgojVs+09ay65EA7Z3eggibhXPQmwqTuslv
WhsJAhcGxUb8oUkwAjbfCf2yIHyMu8t7iD1vm9qnwvBZ0hm0SBGS/BjQfuCbsw+fcx8zCalFqgWZ
gKB5GUbOzzy6KMR9rl+ytZgviaHnR0JkO6n4+CF1KSva+hxzRdVSfExJvc7nq5Jf7eVkufNF0M0U
v8yEg4Tj4PBTF89fGsbOABF+ufn8TS3HxDI1+gvVSUIQVD3R+fHa3Oyw5AeHmnLJeWuIDrRmPezP
j3DYzEmW9xcTXXmVCZ8hGLUn4D74X8zuKHWL4H4KDdboLvo5v/EgP++kaZ1CKfZMbDhShhSXweOd
g8LHBwesMhuhwBL8g0wSkwq8THvvaBXEkeaSESUTQxRmPwV4YVKQNTr7vGqGFSmcFzw7N9iv462m
PJJWRMVvloNgtWpMEQZR287LyKn4h55hN6Vq6bU5iGxZshlmUQ2NJ/LxdkV31aTzizVdxq98fhYW
63Qclo7L52ocWRkP4SEN4xewZYHKu793Dsz7EEwfm1n8TPyBg3CycFyFmLaMjW7gNDEZJWsuhIgJ
fYHtBXeApVukjbNlgDBSKW5cU58wAjgRNzV+3BV8B7yP4Jz5q9nXjvNha/NOd0o8J9SZIWk0T7WZ
47tz2h1PSimxZWM/9NmrPJL/Nldhmp94D1663r3n59mElv1hGskdBXYnuxfDuovBGE3zUz5luzrh
BzSEv/Kr7Mqezdc2tjnlTCU8nIhuY38+QQyyDn1379VQ2ByoRs7U47caqvVUtg86RVBxi+04Goy1
ITD1iuBoNbNGBP7kd8w27MZkHKBBL40ZCrLebyV9XE3kX7pM+pVESRjIuh3qXq51AV7Q63gTRZTd
BKh+Syje4crtHLpKeaQIpnFbtMwAOhq/9pTYLYnLAmvGI8zOw7dA7aWfzmG2MPCUlkbJdoO/s2WT
0lq0RdDyfluH+HNGJ7/o7fvG9d78gGVqZkd7l+nIJDD86xY/CtUTuIXDC6Pr9vzlfA4ldJtuSN91
k2IzcHOtLt8p6Awh53ePSd7ciEK/8LLgFWso3KoKl5weeBdsjJZsmbEgJmWwzPuE+V7T7/uwvGlD
WjFr33zEOlWunCB/mhw+IiZLxXUz3RuZQxxZnmDj35esCzrnNAXRCw6GQ0MKcBG5giRPD4wUA+ZL
SwHgGNPi6U1GcHSa8bJtHZ/GCvcHrTfsGm3psUZSUym6HeL2tRmKB2uK965lfxZ58opoaW2zlqJt
yS83MZyj4wJ9bZ6cjAG9pkOMgUibz90jsMH+0M+c/Qtd/qQhK3OoAtV8lsJDCwm+j3A4xDUMF7Mo
MZVv3RSeYu+9TOkd5fPdwurr/VxAaR68au9S1rRgEkiB8eievJHPtMG4Yj0zHlkFRSGWoko+xhrU
liFCaLwRoTRiN3jQkpCPKZtkAECsvTqxmmNiWkH9g8OVuY96r6cBkZRi5D1MkTdsuk7cacK40KJb
/LTgSuCAoI5hXa+SPZIIdrnIG9nyM8GaTI8NS16rbMdlBxFk03fiJDJBCM8+AOLE7u9NzVYltixB
crtw9umgzSs/5OxVlp9E5xcdbNxN1d3oUzrQ+MGqAi5nLzri85JEUD3gu7V66twG95adA3w64ySp
4iR6Xqz5T0JHgMawdDzvszOIuAT82os4oaqxDFda1MMu9y+qkrl7mQTMqnPEn9EJ0G6b8FqDP1hk
UGsNLSRaraklko2pqNGhOkl7OEzz+zxbyxn/J9gPcJFdRB+Qb8AHieJqJSsWlay1kRrpF+Qt1oru
Vjfp6pg4s/TkGTwsjBEdgO4gTI61jqCe7YfQgg87CEL+OqvHueyQjLvq00qbUz4rVDKLz7kiRpiP
zKQp3aW/AenFMrY+KYK1Iz9DSEI6ugtqRN+vktE4YWSEH+JW2wj1n9V9v+hcmF8t+wgrji9oWI/X
pVu8yz5c85anVM1Ol5NddetmWMCqO6RjjoWa2T8FCZKCFpPcrh2SlqREvl4nTXlBedO288/q2EXk
sJwORQzz0uMoIMLTKHVsFe2r4HQPQ7LdIi+z9geUBP60PvQWWix0yC0HDeCDkgF9ERU0YmN3roIR
qn1+w9m7wjxYfyDBsrcljlZg4nBYvrHmjleDrD/7jqSNbyswKKuCDgjUEpAECPIAo7ckLA+XDEtQ
Od7PBuNzs6x+DDMmmal7lKEqegr9Zd9wyAnTo4FdjqlrQC1eUTq4xqwZvf+R//5llYDuGafop0fa
RhF0NgUJOU2B1LVS+6RHsLpqrGiX6+J67s13F6FiOUbvsWm+zD3OJORkDhANg+A29PdNhn0STfBg
1I27ze1K2xauvC1n7RWEIyKj4hVweOUUDmKbdzaPnZuwgnQ2h4i4hDnWcYc/MnbSVSxwuRfBRzOM
6caqkZD01jAQDV+rgbyv5o6M7oKcQU/hs0cqLvg1ZJs/qZam/+umqv93BWn0P/3jMqv/LMIy+5sy
Kx7+VWVl0oyGgcHwfM9jrAau7y/NaIbxbw52Mxeanm3/cQ8wZFV/pol/Q3i3fei8QO5MIQxa036t
soKh/ev3/ce/004XfpTXXw1V8rfr/1J0ICPiopV//pNw/7YczdOhpPAarqcLIVzbUl1b1fvrbUye
8M9/Mv51KoToMApuXJv+DTkJucGIzYpTY4LrdNQbJcLTl04F/3rysxfKgbHMNswrK2s62rlk39lZ
NDpPAMixL7Ek71p7XzUMjtVN5y84RvKjK2c2TwFZc0ofUj7JKYdQgtrpAW4vLUxh/TEO1IZ4GnaB
hTMH7QEfbcUwF7Jj7dw7pDkO31/yLoxwB/nWQldzHAFYKVuEdoV79etyPzR/ublWVhC/GRm7Fxac
KNoSDoONjq+p8AWlYgdsXfYh8t1TGevXtsbyZCDiRxrBpRrVBD4ZJST6ezegM6aHNufo+FuMZt5G
XtPww9KaFa+DGGu6BJibMD9Pc4poR2PjY4cn8egDFiSjipzQ5FcEvKGJWv41XHWw+BbIbc6db3Dl
Hln2lCR4sM6WlMF7kf46dFh9BsemWhpxDxdmAolRRhAWiJHutYoQkG+UL6mN7kN+J8TW0hMFddIL
3R6HZTaULz79kxsL4iTefaxKVqkC0SK77EW9CRGYQcU8WXQQw0KSK5Z1reveyopU/NvkkpKp/OiB
sd4t210s7TatZ5qJ/6EirpOq1T9r3nlbTc5b4RHto7GSZmtn1hnPozjr1B63Gftpj61LQNZhWXVp
say08C3PwaWY+PfrlBS6JzjQmZxM2PdkTEEjAE9GfROETrlijZqw4C+hBc9rPSaUzpz/MoqKB82p
D2XKdtSYWCgJY+Ma8WcvDBfCk+ci9fJOewF9TbOXPwqpv1Krfj9r+UNt908dyu06ZGLgo1A7lJP4
U3JNo8616RDuCaFFLdAiyNTL7Aru0FWQpx/JWLy6NRTBUb8YHfGou7rSkbqF488XU0AWve6UskUg
LJKABmgA1jztwmXDT5KjPJTYaji3FOsyhWtdWwryI0892LZlx/AZG4y5aajmJiZoNfrSw+EbMNhr
k7NMiqjpXppNhwTJ/iBny9UGLdZuUSdg9L0XR3eLG/BWVWmu/Xp4Q1+5AdToA0DjNElIFuNF5lN8
7C/nIau2oar7NXmzZmYyWr8lj84OzJufZgysKVpMWIRPXTnzQS90d2uWdnagTjFaRWIPQ5fklgOZ
Vve8Ex88h3bQlYY8uPBAfHGal/N9hSSFbr2DrTPfBIkOQFwu7cQVxwj/7YINAGGL3LXekq64SHRn
uKRqJVoEVVcQaeYLsC6SAnoHoc9b4wjVDlFmZEsRUx4T9uEbEvu8cas43IdTfWf5912UtJ9xpj0G
BIXXbphLOl43leVnm8iBTgEyidg1HX223mnAWgDjW6NV7kP9zgiJ47NDTdeT92LHwrzzU2flTRmw
IPDZuhUN/BXCXh96/YcjwjeqrWKkqCaE2TH0WzEm40FKfUviKFpbCZ+ftElpFbEcENt+9cPM+N30
tllucidmYszPjkVEID8OnQ7pkG2kzki2EEnP/sA8TVmdXVKxdGfToLw3vSvb7vGvTXyDF04LlN/m
ijBbepGb80YPinhnDtlzW4t2H7rZz6qj3Ev3rIPfuExS3HrEhUbzDmhk80mpaEz78nXfGdsJJzP8
jcR7jmttByY2fZhxZjFkENrSjtpq24qx2cDi3bCb5QDO39wC1iNVLeaDC4T4KQI7L51mx3IvXdkQ
KDB3jNGxLw2QfUyTDX389Ck85h2f7X0UTfX1DHiINp/+0HbX8De7SEOtrQJIoZodXFKtPGXeJRgT
0H3tZF1qn5isq0uV867MjRkYNBLSU7eHa0omH6rclYy9pykrk01OOmYTunVzP2G/WMxZwNLSvLdr
337PJ5p9WN5qNzTz9aQC01vD0LQlHZ+ct6rwvm/cke3cMS9z+eqTHl1DZxOUy/kUO0QmYqBNo3Mh
ycMLm2pvLS0Ojalnj3GrbSw8rABadI/tsDNsPQsLdulX8jJoypqEce28tkl/SjG+ED8bsTOPFgkE
MT7PE3OMPqokGA5rP4P5vGmgFFEeYV7RBCmXZmk2u7RrkzuvjVAQzfTSZ1m5yiE0r6Cq5adRfZk6
zoneHEyA9HADMUjTMKbIRTr0iIRElERtYN6NXUipijxhDCXDQLO77ISq3qnabVXbAeFW29x0EvRH
zL53WXHiXMYdJru+B5uCCXPZgRmi62fGKJ0bnDn1+CVjSbwW0/xspxlw4XF6jfHF2fzwpRm3218W
WX+sZf527cLS5GuJs//55z951Ldj8ACDJ2j7ZGPgUiD769IFKp6dkFS6wvlF6LEaw73ems/MFZad
KZOVi0F0XXjvqLRXHa8uCE9sYl9iWSorZiYgaDYopI+UVSXHgI35YjAbAMzm/O4ZWr8YAhPyio3X
0Qq2KQ3sveO++13JPj+MP4ildqfB68JNFfUrOYVEnZyRCTVDiqIAk1CHPimcMLmOq3ncMhaIcFq7
1b5PEhqK3Hm6DS1tug0EVpSBTt2FgrNujZieY6ZjzfK/f7Mc3aCE99e3y9Cp2BWG7Ri8VULYxm8r
PS3oykJ4/ZsfMqG054Jgun8jywHbC+mYZdApeBrvNXs5kNvVqN3MZXmvotqalr/OsgD1Lti+q1hI
3UBCxwhj1m2yEp3RrgpIkZ1PfZIwqIsjB7hB0QnzlniskV4ZcXbwBlhWOR03Syr0YJYzUaHVFI9C
e7TskK6fzFGY2rojniPXVmbe9W1yO2FdJor6ysEG90fdPLBLgz86x3fWPnfZftJQbbGYmt5Lq4m3
7thdDmF0PaacpNpufKN6LaO6k4wAc2gXxMcQabCO9SvXjNoNtu+TN1iXs1NbbNaWlm42G7NFNqMS
7GeXW/qhq+uH0mOH3xOJZPKO7tARymyVK8ir2br2P6qeNUSQDB+MqFaklNMVstl11DP9pwRgLRIk
HPrUT+CHlNcbFbRMquey+9StrlnxTterPr0uXP/Ww0ywdDB/GOM7ubGfdteAza6Mh5FKzYM089uk
iy+i1Ho3yyf26ZM90GTjD0crE/El+I9smXQerJegMAHKqnIkORT5JpQA6PNorJhNB2Sizl+GjmCm
qwV7hL36jzu+HlPN2I6CgviDeoaprAyWzh29f402tdsOeWfcUl/GjCJld+9OtW6savW8TpmVOyg6
b+cXOP9QXz+EujMzTfzyBW2if/05vi7COoKBJCfEAh729XJVrpMa0gwMzuq/9vUa7HerTd001tf/
4vupz48hREmxvFbuof7zHz3/QF8XfTKxNRSWr//P+VUcMvGrnsLgZUL7yKUV4KI0HG1X1nQN9eFY
UrDE7V9XZXuXkXLBRMqd59vPjzhfzU1xHfssHr8f//2wFslgcsPwcL7p/GXGS8rfmKEdJxO/BWix
Z/KTQm3miVYqySNC+9DRQAIlhoxKFknRR6QSSkolmWT2CQr8Vr8LbVRq3K4bGn9LJiFooUpyCZT4
kqLCzFm/1n0AV0RXD7j0aHahA6snlqgEnLAybpGsm62nxB24J8ky9cynfKBUyaQiZOODnEQRmpQ0
lCuRKEMtAnNAxYBxtJWMRBfrsGUFurOVxNQpsalSslOpBKgMJSpFkUqUNIVZErS5kqsMJVwVYk9/
LzVoStIKBrkUSuSymx8ZmpctiDzkqGBEtS5MVLG8QR5rfrRKLMvEFU4ljWQzMpqnBLUKZQ0NXFdC
W6ckt0CJbwMqXJY1OZwX/NpKoJModeiuiLRKvIvH7q1Vcl4CdQV1L0Ll089yX43wpysJEKX004Ew
raRBX4mEgZILMyUcmiiIjMmrFX61eQ0LiYYVJTRCQYqU8GgpCRIqLIcFVEnoQc+ukikrJVhaSrqE
HTdda6iZuIuWplI3lcw5lwe8jxB/0D/toji1uJD4TFDmUgwP9B8QuEMyFWinsRJRXSWn4nBmQ4bC
SkNU+FIq0dVQ8muqhFhTSbKB0mZn/9Lsww0hrGAzK/nWBg+Mmotnqm58ZnWC+VGC3lsr4bc1yXqB
eb/hRH/nKHE4rh9gZOfPEtVYoB7Xblrw8bBZyipp2VUic6nk5iYkbSdZ1mA11W4dJUo7Sp7GXEeC
VEnWjhKv07OMrQTtSknb+alVQnegJO9Rid+9ksFjJYhz4qpOVP88m2J6hDvBrwz1nM6k5tCgpzfo
6qYS2FsltVsctZX0PioRvmInimcQaJpL2hCZXkOvH5RwT9x9C9L83lWSvpM50YpuawOldPqolPCf
9hagdGUGMJQtwLZPlbIJpMow4CjrQKlMBAwpHmp0sbO5QNkMUmU40HEecKqzNhIvwqRMCTHuhBmX
QqhjV5iVcaFQFgZDmRl6ZWso8Te0yuhggRBQxofYpzlE75jnYokIlDkixiVhGcVLT3T/ysM/USgf
hXlVKVsF1H0CpcpqkWlHu7wqGKvsLWXFYJ2+Tp1ArjAJ2Ru8u0LZNuZmaBcDxclkI4obsBAmvhd0
NjaZHa4Ptkk9Q02MILqyhMzKHJIqm0jE5kTHN0JQ8WekjCSjspQ0ylySKJtJaBOpdMf+ZzhgQYH8
FS4dVuELt48ZqPNHSi4XVyjeFYGHZaJLUllasK2SxNA8Vex1YY6i343KAFMrK0yKJ8ZJNDhVOBZX
lQwOWeZBQGkgqpwvnb9I2yQSbe8MZbiJlPWm8KynrHaencgqj4ybgm2OTweKL46dTll6TDU10pTv
x59nwEDkP6GynO8/XzzfdX7k+dL54V+PPF//fszXjef7vx+enp/o+zm+vh3TEZGvDoUciMv5SwfR
Zl6Wyv70dTFVBqFf7jpftM4uqH/uVmz1jNB//7Z/7nt/eR2KDbM91aBKei8OoM/wkSmfWXd2n52v
Vxgx8Z2r+1G2WNScL34//uv+3x/6/VT/+OHne84v9/uz/d3rv7z6+dn/3rd/3zZKSrQqr96QS8CQ
pb7EWerO2L34//1y0ZBStUyqW+cAbigcasejqgDvrrJIapE8nC91yi8oz1/suNQx6HP9fOP5biOD
Urf+7XtYiPPI7wedvwfsw1++/fuJz5d+v/uX5/zlNf7uC59vdCfkk4UYDdtYf/+450u/3/j11PQe
oJ5tgOjsO5yiHbNtIo9wBcGwrGxS3gs0q9tRGUx1ZTW18JzGo3nReTHbCWVHVSBA7BzHTBlVY2VZ
dfGuli2MUh2aoXzPKoYxYOWT5YDbNWp0OIlUUSgbrKEMsYmyxobdS45T1sUx6wA62IQtwfRS2Wlr
fLWzMtjOibYi2kqZUnidKgsuo4DnAfTEhuC2yf55ppRCbJ0IrAXsC5q6jYzzJU6DMWg/DWnKAwrm
ZaQNy5H8wKbBCawrS3BGBTyN2xhvCV1Nvl0dLYqhFl3IYbNXA0n4Ky8BaR4rQLTXa5ctTGxi750S
CHkWcA1yLqtJGZV1NWyRyrwchu2qbXsUu3C4LUFGErV+J+7DAZY+qKhvRvbn7mePJ7osLcyouKTj
4dXCM4xH3Zm2VQDBRm99VHBlribdE9QSwxENVIQjit3kZT+oTj3ytHjNVw4u7SG8EdTepP3wknH6
XsmBTPNoPRbabDAhhQsaIsQtcmX+xqp4BaR22vjKGD742qHDCbds8YyXeMdTPOQRXvJSmcqJ1H1Y
uMxb3OYWQzszCslklSQKIrgauu1DzmBv1iqzuqZs6zH+9UwZ2RMkOqJdictppUe0x+5uKuO7pyzw
Nl54Q5niPWWPh6BBcTmOecbkRJ2x0Ot46anJara5stdbymifJF588MZ+NygTfqPs+CkbDdPz7WOh
XPpTQdZKxxKEh5/HWlDJLPYpEnOUMvqPfhYcQhfMbaMiAHUGrofBLt7wdHAoTCLCJq0w2xq9U1NP
Bmyqy6ttxttoNqW5gw5GKUJPzoMI/Kq6AJ90katQAvAGfzGpoAK0bkXHJbzACJCYoAo0JCQb9Kn2
iChVhB1cRjkq/oC4ixLwo+uwRNQqIAFTAxmEzERKdgI+qnWgLBoMoIpVqIAFCuXSJXGRquiFNk3O
mpzWSyKGtznqjhpZfDd3x4sCfKZX6SpVQpQDbNfNbJac59m0L2hasFkyc+fcdv225FOf0BB3Iyho
XoT6KfuZajFdcSo+YqggSZj/LMmVVI0DEUmGV6Fj344p7hESt/T9lEK1DzHDFiRUMlo8VwZcXdue
auokFPuIkFLiNgxR03ZZ+tBX/CvTBd/nmhWZ0TRfm5OLd6PnDIQ6HXfw/lVsxiI/M34FadqrLkDs
NzTnKlNhm5rUjZafPBXC8VQcR1PBHD4Qzz1JHYPETqmiO/x1UtlOgREntShe6FUEX7WzBOVUIYM4
VnuUl2J2sVUoCOJeAF2QULMKDLEEwV2WeW8AzRgWkSrqRzJiYeAsmDEZK9yETxjJjrH13LE7WbGh
BwijMkoqrDSr2BI+0c0MKIh67KugtmHPEk0dbH9eevoI0qDz2q0054k3maOqr8JRAaUhKixF7QJZ
tWTnWHm8blWgyiJZNRXIEyZKjKlCV5qKX6WsfK03X4Wyzs+SB7O+MCI+uXKEwscBFHGPGKcu4Z7S
Y9BEOsSoRuBCtFHzBHUuCWSIkUFxSgyZopyhX7J4wwfHL6qtsSzn/kRMiny/4xJNbZIoRPduL4Yh
BJVBeDujrGvR1TEkiIFYE4t2dKPZoeFCZCtZEuRswGSsOKluE9cDpAiGdtE6ib5Po+Fm7un+6EOt
2CRUb646VEFAnZID8UxbmnHQ9V7fsZPlBDocAydItpXmcGAu4h+axQTEB0W0MG7xVSdb1tj9KtCw
cZ7bG0A3MSyaWvcQN+zNIsqI6jCwKavbcRp7GQFLXHtZ/IwPM19VrTYuR3h4ahi0pKY2u9NTZBes
cvUumQhohxDAt6D6RnJSJvj3gp2QZeOD9Guwv5DJy5CIYpdHJQgMBt12Wl0HKe7iHr7IHfn4Z6nT
cppJHEjAz53WOsziaZ7FnaE79AZzqB90ARi3ItTmlmAL8NPYQ3bfmni1HNgMNtjzTUFOe2E4Ubzr
2zQ5+WAUw6Ha4F08gcSA8gZTY+wW5UjHfNjqnDTmZh/klEUAqbVcAlLwtqBqddRbTObDHObWhpKP
cJtXc7XtU36Kms9AoIUowZAClrkcVq5Zp5sQsYZOJ5kcc8f7GcTGtPM8aS+6mHKIWpN7aGzKpZhV
CtCyhYdFGDgbwl34oIelOGRTeBGoZPGoDvjE7+4LKZwdxS0F+huUDt1H/AKqnaw4ge/MhANWpZmP
sc3Eciy1Q+hzDjM1RDXgj2IRGuJWi/Mj7TuYOgGprAgcUpwsqkUKs5Hlq2BVE1m3QDptDEDepWE3
4IvzhvIsU7/SGuNuluOFYZfhlo3/c5Q1CV1Mi5yy6wO8w3CV58P01P/QGs5jMpfBHYOVEzJstaXI
8u2/iDqz5UaVres+ERH0CbdqUG/LkrvyDVG2y/Rd0iTw9N/A+//jXByFyqdc20aQuXKtOcfUTfMw
2Hl0GkAmaEDZtk00sjxn4CJawrDXjpY99aDfMudfPAqw3xnSktZw3ioDs6tehu4hrhuwvDTwyyL8
Qn4dWLVT7LFQi01lz9RXGndYgyLtXLqGuSoOdOGaR80ejqS3jcS3oY2jAVuc7DwfDiMN1QQoEhmm
1vvQxLuwd85W76ZHTdf5xQzEgLlm7LnkYZCZ2KprxzvlvncnOQkAh8vhnLVwVdAkakNmsTFns8mX
88lt/G+XR38sTBhqlgGmW9NRqhnLKuuAn5q8F6RujEJ0mDh47nPUY8DVDDWDSaiynauBVRxCFTDo
HXYM3xJ0LyAeSMVGbe7+UYyzzyhcn+eM0GHNIUVDlX8GhjmybNAsNeEVA6DHQFvgOs8LxFYgv9Y2
rJ11Lv0jg+J2N+U5OTHj0wgiYG16BZZxClj28y7Q0uYb3JW20xjb2slAzdsREIQCf6+6ChmtwziZ
5PTcH14jGbew08LxHhFAKuZqU/YNiP4ZUFHVomMMCdZadUhFk8HsN0IRezfgGtdn8SpCnh6nU+6B
u/mlX7jJhgarHggp0axySXDLCQsmy0PU2OBjWyHYLfVnP58WsbrV7FubkZOivjLEt0e2I0J49G2O
MfYnJ0tJJHfBIBikVhs6b6weSWWf5eOWqtSHTantZTNdbfpC9MBpX8WIMdY0cKv1WNDtiCext3wC
xkEv7dM4v0twvmgcPjyH36CcG6hCIuijFNO83xJ5V26T3CJXx4Vwzu6Xot8KLHjNmyVtUNceICVr
+9jWvnKBr30IOdYsTRJO5ZO309WYrFXJh517YEmm8cl2gYuhqIPn6Bq4Wv0I1pcsN2Vn3HVN9KhP
ZzT8gKoLGWPQDVDaFvnwUVmZOoNhHCmNQcwfk4JqIo4gWJTtxAAnirJV51sXMpMWMD7Vz8mKTbQP
rn2C2KitzH44SlpLuBamK8txc+oXHUFpzQveA/zQmEwkmX5w+/V8WqgAwX2kzIsJUJh9/M95M34r
EDR0hrBmo/IDh8nsDdNwcfSjj6Qa7hZoHu4C75jMkPMnUw/cvsV5YJHLNqKIIDOKQ2fgmgPbBqJV
2vebsgIQntJJZPZvwCgEEcimU2H8pxAokej7HCZWeY1bH23wqmqGd2K0r6PR0RRcFlAIv49EYDxl
GYM4Wxd3zW/POKjPjJZrjktq188GhvIGkgNbxMYkQ4ATl3iJouQn1CtQzkYaZAtQwy0AtbiYIg1U
xKHeAWMdSYagc/I36au/ML0IUjR8fevyu619o7iRIPE4mfLWjjWmcb/Kj43aFmYUosGc8yCPEJlY
+PcpEH/q1n6tBPMm8xWYib0FOVGvpHTXyhJvYVx8gsgBR1rfpY/JVavzv5Enrj35z2Th4XelLprG
P9HoQwm3kn/VPDxYLWgUkUCIHPJ+50btvM3VA9y178Zc8u2E9p65BsGj7RvlOEFYCP5E7qEjasje
YIK2gRCXjn1GL3uxSljRa+WXDXe5uM+kJAye9qT5JoGRSJak8cZQQtDQG8A1tvol6agNpx4ASYOd
aWOcU0og7h1kLuPkSPBdlyqeo6cEP8BQ9mNg/wrTwyFwaU4f1dQ9lXn/3s9k3nlOU7GufY++deuJ
Z8YsMTEO8v03nxFBWSrnB1XTapqwZNUcg8rO/kDu/CbcJbWBmkBeOxJEt3ZSEqpnzBdQUuMuHYZH
cHrJSjVWffRqjikC8L5L7FnoUKfBZ+odJFgVIF5PYOYtf797r0BXBImZHnq75chUFgO+duQpmSbb
wEVKAEhtN4RYbJWY9kZ9QCeyRUCuwHrmxEDDDzJslWNsVU9lBxxJ+zRMTV3SLCBUmsAXmDaA3/sv
DqtfKgFDa2YGGuAI7HkKA6mao0cLxi953DrOXcYYTX4gQeVfO8omkBqpn4S3jduSXF1gwPFpFGng
FFCXe18lwOHQWOpu+9KRw8csTBxGLw1UqL+38cjYjpBcZoMuSCUN9VXYtZc0p/tuOk9T0YwbjSBi
tmfudRX1i9am3ptDgcacnvA+Npwebb4hKEtPUdg3W+GxS6ZWKDjLMfYsRXlm4uAgZibkPnJkQNjD
CtMOiCyNnFubHWwFPsLcOd2+1BmI5G0GJSo2njtb6ADYqj9ljHZWOHtt0C52lHwjD/p0BIrwQStv
9dLDHIYx8NzAQE0fGCMYWxFRPfW6b6JTRjBLWe3M83RI3Pk7jptd2/g4FDScBCEDyZXNfQO6C+Gf
0aHama1w69ZYPNwCSL6XLrT8/o32NXc2+Ob+YmpLk1vE8bbHfLztY2MMps5+r1JazLQOfooZ1oTQ
XBZUclsdEBIoTzhZdyEnaHaWfh6gJBvWsaoTm2oph484kWgH8TOdem0zpDjqTR9MGzQJ1ujDlDHT
UIoxE9E5JiA21EPdovOzKu+cunAzx9ZnvF+RWtNHDFuXfkXpQRjSU2s/OsaakQzrtzm8zFl5Lav5
w3Spa+ABcg74oREsz1NGr4qoc0bURH7FPXesSYT8rq2ZDCcUoRWJEysi2A9kY8Im04lZyB1mWq1S
4d7Kn+0qP/UzHXRLSP8W6e9RdZOphpSDJg51m/UtUHBxtKeV2IRyNRfDV1JwiJnM+Ik1E4yP1j9Q
CHic7MYPINI5mEv9LYvqv2N2Q5/2kEzk/Zg9oo5BZBTR+ivU3CzQCnGXjYvLAEMBeR9D9RChTfJQ
j2yHrJhx6+HKHw/261hn7204eJtxouc5D7ssgb7g2ljE54ahtvzrGMrcWJKoJ4C9MYqJ7qlgDkbF
y31khX+Z92Bvqs27aA/DKJ4KVR/GIg83s/4QcnRE+BndUH0EnoMqYnCg5cgie5Qljv8kxGuBfgLp
YJOxgwhMgcM7AniuGdy8jV16fBxL8Z7yBJYuDqjBEt90M6Dd65wKF5MBbLexmq+F6r5Svd9rojlM
BuocPxHHuCrIbzd3w7KKO72f7KDRYEwJHz2XePEuN7+Y44MTqn4mmC3BMFTnkGAeNB9VFqR5c2nH
Lbx3Y1Xb9atsE7Qd4hJz4PWG8D1pjIFuJoO5rlsJlGhb3SNYU2ewUT2JcH4zIw7Zkp6OUlp/nImA
HoftTI6TNJxnZaO4sHuQssKs9miGVuUSk6sjQgJHN99JEQmorpEZNSap8uOPPU9JsFDzihn7ZjS2
X30yvVnS0FdEFWNGylNsF6WLApAuFOjDVUoSy8qLjJdq9vXj78vYUh3/vqN9px/j3idP16oCK/Lh
rGCLUfuUZIxy1Lx13caoNAEE7WkC7EmCbjBhMtlfjSWH3IoxEaseX+Ta0G11lYAhU5j+PqycpV+Z
lfsqVQePhwJFHDER21+fe/Lrfs8xuAXMwe/NMHvrKfUfmBCCM9Ni49gnJUO5Ja4SqefR8hnQSN3h
DoRQx0RPQ12b+ssA5/f/wr7GkjeW3kmGIt5VjtZjncIccAyXUU6hzVuZwcEZyQrbhC5Bf4Sh8bnC
kHeXKbsbh3XQthOzEq/clw0zaAxf56YCC5/wMw6M45MEUE5JSiT6XrzyZkDgU0qxmSz2FLPa1mHp
LaRnUojIltWSJtlrNP9Qm0AijeGprHQJtUbvp5fI7eerOyMv7M7dVLtQSqZ4P9nRUSdDhyYcTdEK
e1mDPMksNawME11ie9QZNmt2u41dy2PHNhjTKYATvsiHYwOZ/YgS2KWpNkEn1vszpS1Dv7GjdSjp
IGkpO6iR1H8ic+SxMEiZXE0OgcRGLhoEYsgWqqZeW9joKfjbiaiADvRYp6colXNkO56/5iT6nHvD
e5KyzUQpMfQLkSdJuyUUSx9hSiBC8IyXuTE3ogQKjP3dU80G4+gGLna5c0bz+Ptv/754LNj/77/1
+2cqCnnUlNpFCpbRL1nh9yUKG0nbrv4PS4GxbplgeAYtisr+5kT28D+Cwy95AYhmsnNrJrWmGE8x
dx7iXcPflgCEmamhDChJivn/736/VhjOATo7MTl2TWcjgetIg5OfpgGiGRI599+73685NQGWANQF
XNwEDA9cIS9X6HJH2GLofjd+av9tE/028lSsDH9W+HCaCtdVQ3S0Tbpc13+CRaxwxRD5Cf/Phn/k
kOSilFoVofMw1Kq8jJ7P0pgjDSbW7C5w+a0iH91GSo4WrYoTewqr/lhkazNpAoCrn7ok43MENCrr
Ez1a5LQDUQ5dBtEwij+4gC9tPN2jWC5jiIg+iPjnRMhqyKh7jUR1X1exdrfnh0JaV9XP9FjiV3Ou
Hg1/uHfSPRPW942Cj29OkGT64Ngnzh5kLG8Mz2RESIpfVM302MZ7ZpanWCr0rtx1foW9fMZlN+ht
TwVnPOJCO+fJnPHAMnTW2n4lfEmIbfIwZDEnV/Rnc+/c+ih5jsFYjwKKPo3pbUc3YWcwi2cksXXI
+GBptG6tPlxTh3FvO5xU2JCdx2XbwgHHoPUgFYQqum32TpTNj9FbD16bQMIAOusX8SUzSDEhZ2FY
JVP0rXqgKkNZbmdDvieMmkYtPeq1tgcuzbTfR1syu1Tu5DLZ4k/bh0hWolY//r7EQ2rAuDZuba4/
4guSi7o0dL8qfcD9aKp/We2BvKzM51iLv5Tl3Ev0HwDUOyOIxTVyMkgMFEW1Ze21gnNqVL4b+BaZ
ncH3MVCgQVHyLnHaxGwn3pocsU2LAg9z+R0LHqTsWNs4QM3xMJb0r/s+kG5EmxowsOUVj4453DVl
Xpb/zVb2Im3zdbJ/CubOe4KbdjWaaxrNOKAGok8wK8TULYQTMUBnWerVU6txzyoLpuqI9gv/Ezl7
3YA5vS1pXjkXLhZFGDoCFnF9Gy84/ZjTmZ3ZwVR2J18bfSy14g/drVBiJUxlqV3bzDR2VMbM3cko
0Yt5Utkug+mc9MnjoI/jwQXCQz0eRfhi7W1lc7cAPDpDZDj7Q3nrRLzOTSLJavpsWdu0qyFnPxmx
TPLoUA2SY1jip0PgboqBAnGweSlLQsSXP/73NRR2+vb3iwke143RuP+ihsBAs73rUDNxKlBHimb4
sXVz3vpJdiyRFu3G3jqnTbFrwnnTVyJNzvq+mKrooKFswOkBRK2LjnNZXytZd9supphuMJHOMuGN
17ym9YKMaGeiV3PjaMvkLo3mViwp9S4QYIwDeE7irzgGHGhHktbRCLyY/kmW62AI4ks9YA+dKKLi
cviu0fGjM9VXDHdmjvQw4IT/Aw002wx2chdsoEOqfaPL54dz7DdPbzfKHao1sj935fZi489oSOY5
SvaekZ0dyG/rzKL/Mnu2cfIxGRLUS/mPmkqcsRAicPVEwnON6SCpeDJMAuKKSug4CGZ/Uw7THy0X
w4sWoZekkb7NC6ZY00Sz5X/bltcVya5rsIgzzFpy8rhsPWewdZkwI5uHTe/E5tMggN8XvvNC47Bn
hNINazWMn+iXyoDMXv+YwvGOYuYlaEUJK2mSHevUzsryB7eYBmAboHVkGQWDTvuOAazB4sCq6cOc
o/p0XCBXIakZEAqusZ1qB2VpBwfZ8cUUMxgcnFDkkmE0YiB77gVjs9lzCdNITg4dfo1a52BkRw49
xLLUZrWm9zRv8tonw9Bq3CA0hif695CrDePf5IHfFKlXg3hjEhc5jEbLHpefQdrWqBszWzZnMh1W
aN4ReokRdKmSibbKHe9fXXtMPjFBqowBIWxFsBOz9ccVQ1CREr+KVeGRr2nvpBW5K9zdzSFVzmfn
1y+aZ+8ZDFG1Wc7aUwdqtTNm0a3e+ktiYP1iJNQLSax/jw5aB7av7i4z84r+ZqETAyLgoYdehqVj
6t8HnbOyOqIIWVPq82SUwJ2zhQWA7JqmwjxvYjH/Kx11ly4LdhMSW2So72L4ExXhP1dpr7E10eyH
+jyUxXfoRAcfMDSp6MVHsZ1m/Qmv5it4wZB1qQ3s8q9Z4HauFD0bD7dTlvxzLXHUMax2vqRBED5M
stJ2noTwF5cg9nHjtC7h7cV4bmwaJISYxzA3wbx21aF0cQuAB6wQBZiMPooWXGrkpJ+kCj6yNFTp
fNdScWFYAnNsOfqITxsBnB5puzR2T6Hfn2bXPqdDQUtHYrqW7cZFg49vJv62I+uTXIvNUMGQ1IaJ
aDYIkU3vIo9MhMtoPKgbh6TwaHprXZ6YUN1TX71X0qXLNAT0fzjC+0/MY8gQTdS9crrHAaWExbO1
Ebn/6tvj1fXbgB11C5bwSXezGwcoSX+F5lLOGF4QiSfMjpta89dTEd0kcxVI9pFvnqX3ETbjEwtX
bvJj4ytZ0ZvCubckaUoHyEj0pJiibQXcm83Qca6F/oTtyD525LPZAOutuYEhEOEPUiXQx/zFbfyz
bcZ3RkNc1gv16eOcO6dBwXxnqNkN7qpYYkTAhkoiUea7VeZUM16Oyg964NgHiWP9LZZYJPIpu+3g
+XwjQ20N1QA/ELVyw5G7qFHBLS4sqG9bCVl8xXCDxM+s8g++4QZZZ3RrvyeLV8ho77kzM057YELQ
zfjGUABnTtowYBi5YZ3yXTn3dh4+gAr6ZBUlK4c4+pWVyk+R6WLdVtG20LV/g2Uw8Mu5ozAbXUsv
+6x24fIv9jYnAdKPrMlCH1i6i5BDMRuoHqd8vvLI0XdR9HelwyffQ3pTKftp1O9ss3/vMverHEt3
azWTRwAhz9IoE+zlkq5WLmJgTuAG0q4hIKKmlCLPjb3wVkY6+5qB8mLyvuqMAbHC14BE8COpUV7G
+NFLklug5rgIV2sY3WkXZDbRbswb1zXdC0xJiG4i8ZP5HKz1PvC74TGhC0XgIvREhmNTgqPPr/pw
p9njh42M9ojRb18ReVvSNl1heUr3VoTWOBzHL2wEj6E6mKG4L8Tk3swZZnTFezcyDOLpXkmTAD6A
POC1saZRZl39nnyWCDuz9OaNoREFD6Zpb1DFxnPNd6fs5Tq0pQzbGSaoF9+kSToN7j6i37ZKRrSa
7CczT92fRJfvy4dUgWtYeybjB9/eFpNTbWfPPCMLCskFafmwUqw9mvEqbONLMaJVCaY+DmTjCtsH
Tv38ZBUawoZREXUWhswMWFZkyuy/y8I3uoD9RtObT5Ck/2bzK9WiH/buv65zTn06yMaUPnJXn+OC
hxtb/s3Lr64JpGnK4IsLEw+OGx3dyPzRnSdnRA8gJWlG4dWfxS1lxosmRnvSK6ijfjkGYdbsNTO9
FsTM2CZIREsiiaC70zClYqZB3wsVS7qth4jEGCPotOLZw1eet9pf4Y0hdk2Gs717G+FLQAOFjxWz
9HMv1aDdqzn7mPz4m5k6LQL/3Na4jj7x53Zr93VYDhxgT92HyUeIw0GCQj+leskpPm2/aag8GcJq
+9BoIugZkx3oUEZTh7ulWOAgGI5ww9KLDoaOlajsiNADCAz5wprPXrRUdaA5i/RVs2r7BCN1h7OP
j6dh4RFVeM/i4rFL0JIxfUDA7/Hf9wz0JLNhzxtvIA05r1NjYxrOxU0A4o65ds4sh4bkYxezS3O8
cUesaPWzhiNuPbfUgKqbgKU2JzdOyWqpvShIZPycmjphcPLB6YYnrBk72bucHYgi4RmJJF4d37Oi
/aCK51mxPYuh+KGP8Kq09IeS5x/hRNwm9vh30sQWXBuxo5Rmbm4xJ8kYAo0xtJ2ZlaGY+DF9j4pO
ZuMpnD6m1P1I3OZdFfJjUC2RsxMXKAuxk8SW2KcyfGro8sWp+JfHcNCApHMeND8AQjFX6KqXseX4
Pvg7jal6QNdnH7v864gYbqN6iEXztkSJ9BoTrJT2KSFox7ziOyy9p8b7ToYxDEQhT7VMb53Mjzb0
auKniZCK2Fv7ur41NOVo8RkcFcoAyrPckmb3aZfdjhKPaJDGvDY91RNuu+eK83jjCHIVw+wFzMfe
yKcPHtFhj5NqmvQnwggb6jr/y08Yl4kep8v8kFv8xOTAhHst6oJFzS1ixH7EM9j1Y+nJbaXVa5v4
FrezsdEEGJX2RgsPpDLooMDP+DJY/Frd+5JziGUNF15LW8gE7LwmLPEn6dOXPON6tWb9OBXJJ3OH
a5H3x6ic3rE1buky0joSycvAQsdkWz3oNGyWa7XA4FGE/CtJ0drUpxjDKfnuXLoCHvXkgZMGyEHo
wgvpTjTC+2nXIwjcOHP+bTKcRidQ7y1szXbrv1sAabyo+HQM41ERRFDEuJxHmkIzuvTOjXfLpSRx
5D5FbUvKuH8YYX909jKImKIX22fzpAit/HAnCV1b0eg+QQva0HF7ZdreouFDjh1VL7PKmNmgxuOT
C1o6nRWKvYYRrhFRruA+twbxVLvWsbM6WmhqXTcmFJHhEI7dGfwzSFqvuf8+hcPM3W6mdP118w2s
VJT17UlV/bZzjPfGz7VHiWiy0RQrnfs0x/FLm/oXPWf+Jwc6R05YnRYQEbrZLsPFTaOsLXO4ewwZ
Jmf6wfxxmtJpYEwbcdyHNXSqMJqPZY9zvPmQrUNkoq+0te48zCMyk3bU/rj2iDTLSc9jlOmYxsRE
w7+ZjrAhp2ObAr6XpfEzl1A3ODcRAVNb9en3JSl7uiI9XSxURDEtgpJp98Ky7kYPFT55Uet8MnGB
NmQU2dJ8QAJa7sj6Tk7uYCSnegiTU1NU+FrdBgchCZrUXNw8v29/O1C4r4iO4OPxXRtocpseLZqM
OdtgecjNRt+HThKdnc7RCJfn3ZBSiRhRfaCI1HbONB6sUmed8hvfP1JwAh8e6JpA5i4O9NCxOgm0
LL9dso7Hm/EXL79/NCOPmY8KiWnpUw/poiuOGG7Yo1VabqYWiXxKNO4xHUKIc0jb1mr5mkli3Pzf
29+/Y6eW2KQOBR01yFofCVocrb7Y/oJKf1/qArvKKlyU3r9/TkjK04E75OSon7xF6RIDPFu3RIpN
g5+dkjhl+/h92xX5je0ZNyABPTCqFvH+bxcuCvdDXhTXNMRo5JnehXpSjvZmMoWFrW2ob75ZwaaO
ta3oor+FKMKH35eaOHXIBU6zCyf1WkeKBCydS7UkWXmZfQOwNfBQHkiWrMDj9hS30itPv3+knjzH
bW4e2k5pJ6lFGyvy0gdfgmGYSdbZ+qnvnEfDRX/YyDNwsmvddZ8To3mw2nBAK5ne4zoP4OvjTWin
KkDNTL56Jr+LXn/VbUSDPjwWdMkWQ3Eklf1O73T/KJZPN9c1GPssEnCnHyb7uy/75S4nlEya5Z/U
KnZIb8SHH9fm2uu8LwtaMOpIQVPKLvDxV0EzEKJOgM2qZtoG0N2MOJOIV8OYdVSCnOJFRPxxEnfO
NilbwIetePAaSNZRBm6GMJagr/l8zXGZmeV6fVSzTy30+9Z1vAWYkW97PSz2//srJOXWjFsAjykK
cp7O+Yuc0igQ40cE8n8dtd4SsKT2XV8bl6pFwxD30oKiQ7M1nEE3JxWLplVl/kpw89tJEx2mkYlv
6iIOq0OULESjLfnTVyhHks4JnWN6YUQ5kvvRcA0E1p5AtQ3K/UQu9VN2lFYS3014ELik352hV/s6
zr5gNa7jSYJy9NB+YI1Zjh4Ze2xLKsxYqwdjerQIV30O5YCaQUC+iygvE9JQdjJNbng8t3HuTzs3
yQhmL8t1HuOfG2kSrxyL45Repj+zl+wtEF77THgXPnJ9X/LgxDXoccvMu8AcHYLpqHOPuECFb3NR
FoyTQI6I/+lEr0wh3eGgp/SkveZ1SOnohmcVzTz6opcPlQlRiYhcezOY9NQMVvA6nKPLzDjsRMQf
PK+5PcLCOksOzQctMldTwRRlnl2BkzR6E1kVvqmpetdNBllRN3VYm2DlMRpvEMLgn4xSMHvK20V5
Zd2zDglbQQFAPBBBjFztJ6dALaA3zVULxz91+qaKpjqqxvGfsKR9+y3pS6QXflQ1h00EvfUwVk9G
RC+g0SXJQ6iXjg7dBt2lMVsQB7V1NBp9jGJloPsZxj2rfaRdfPGQG7COj3upDETOto5QDE/GDrrs
25iUTxlJlYtJOxkZAlopJHGUozdKcm0NQsEJ9LGDWU9228pAUO5HB6PIPkkOIU7I1bEtdovrvnbq
S6JNLIx0AfdzxJQwlBzlmjn5sIrxNoeOfelJyTgYNt80FYU42cIoNv30TWh089Yn+nxoCQLMM7RL
WNe6F84q5sn0kJrQg+tefDZocA3Pk2d+yAV8gXixuxU+f9u25+dieUGXdzDdKqRZSDo60QPpK3qz
c1VhuoSUdbE8pR0ZNcMHLGFzMT1OHmn5XKG3hDffvdrox0+jhis9V3kSOBA8kMQicp46V9sxmmGp
sabPbEaPWhehu2tt3JWqHt89N8Rpzl2DDr/ej/iHI+4vWr6FXn+18wgqZieL2Pix2xZ0ccV3aK6+
zmkCnOkibEez7QjiRI/p1khuFDfuc2HZD0BIvAOH1uMSC1rrlv3VpdbXxBgJn8F4Tau5PUMtvjd5
5p96Tuyoad1DnpmvnEPgrJUmPFI/nZ7wh7w12QBUZKoc1l6SG6wpyraOwohh6F568ymRfgkF7JXv
foE3NXM5JYrWeg5n7alqmBRHU9axPDL0CTv7DLuShObW15+ZJ36TtLLhPsFLmfhkNEXqj57EZ+xx
7WUktGjKLBqfmjw1qL1l4YRPoWbMp9ZllZiH584bp/e59S+qLtITKwWodq/c+i78hVFv2qvhcmZw
pG1vCSdldqtL/bXSATPWuoezfaY6NZCScf6gSzOj9KNsTB4QA5BGYFnnvFokRHF87OVwQ8X1r29T
ea483HFaOYFEgxuJQXbwinQLrxZ+jt2WuIEn7Z6U82MoeLZI6blxtgayGdq4THWc5+ylgOtISjjY
i03CA0J21lseiSrjkNVU3OdqcL+cyc0uAw5LayTeLMdyfPXagWNThytdhh9abWbXOUJMmZnMTCyd
FkHsowdpaGZq0+KbL5B5ojVgvl4N5ym1HuUI+qE09Wbn1/6eKX32arriI5UclMfEvShml/zMPSO3
wc72ZfKdRnBAhvaL00a0dZAjBjHhMZWEfNQlDG/yIntu5vSE25wOhRDDQ8PHs+d8qO+YdMzs/rg7
MucwE+jzCk+fPTZC+Gt3tftW9QzJG4uMQTSymB76bLzZSSS3HIDTjYYYDH6m9jb1dKjQMzMdI8sz
7/IEizIy/ZhfZ1P3NrK0uj+PiLnKog8D0E6YZjlSPfqVey5i7JuaKUw8VqN59iRe/s7DukKa2Ljr
nMhe1RLlveYx0HEEo/uu5VfHZAAVJ/9OHKGfTMe2Aqn6bxBgyYPsxuTBoSESK0mNGk0PKBwJ9+Vo
GdAWORY85sjLLUE3YGQEAqACLXi3TWeXPUW/ZBVg8MiJ/FVNYN0+czSIF4AuBq3zzi6SRSKoVLGt
9eLc4o+hfW0l+65O/a1YOncS/dA6SymNLZVujcQhT2pQxlWV5OiWcvP7IifzUderONBRXKsKnA6L
r/fV173x5kYlByUPrIjTf7XpdMxnRoVd28XbqbzgjqgOs0HQ2+BWl1CmG+wRxfn38zV1H8gi2Fjq
AJt+raLPJSB2TXTMN9zkPErOK6KeFxn9cYQXb0lHI6Us1d6KMtR25N7skspCdR4R3ShCfSCusMw2
1CDWVuThZ9M+R0Bq9oiO+aXg+Wwaw/7R6eMcLbPJN4hwremjHq0Ao9+lHZz4bDZTuy36msdQL/f9
DL5M9ig/2zyjbqxJonAYvKIF1lDwEfyVmVC1agYokmaAskxxx/5yj0sDKpCjfECAacrCi3ejN4e3
0qjMF0GzHH+IraARbX63Edu32fdsTSM9qQRhPlr1DQEU6kKZOUe9R7sJec7cqkY3yHqvrV1FXNg6
IbFqreWKOIFkQolbqucsxCwuLeW8+2n+VIjUCVJVWtuqqUhyk0xGUwwfqeP+ZYYJHDLxNi4kitoy
tY3F4X/ChrsRVSJBPuO18Mu7mWNC6VPXfe55cunhoywtjGmbzMyg/B4B3WjNO42KgBGu8ehDTjtq
mdpNy8dnpi0cgp7wQCw+qodTD7HkL9OiO4DOKZr/2kxatg0543ubX4gGenzLQiJcbCYNG9zc1tEG
4QYEcmzJx+uB/LIY9J7bnmJ9+FBZ8jR0XgvPQRbnucNqRpoytnOiLYOhhWHsMGQNrPCtS/sRZxon
zHTyr/oUHpheN6sQKcHeDklWzJQh9x4CWczlaFkBnWB7wZAkQG3mTbb8Uwo9/uiJIxPBdtd65qnr
idNGv3Ob1Zji7UHmESobxbckbUBiJ0+7MLqNMwF6wEnX+FFpdNCdICpxiYUYqT3DJoIKbzIONIm7
Jc8RzFxzFB0tbdH6gInS+hDTV6O61vcGzdaNCdCDuyZD4AQYamOT2bVxABAfmFlrT5kNqQdUNqlv
n1Wt1z+mWf/J4MEi+NbuqrGfY4Ri/yxVBIXddZuCdv7FVtmXH6bua6Zj3HeKqX/I0wQkFBdthX/c
2Bn0dG7wuCnW2yr5dvOnqMn6f8OMc18te3Lb+jetpV5RjfROeko4uaRFtea7f3ho5dm3UoAQpcBe
PuIVn6s0PmRlesUtFli9EFer8/64NJmwVzoW3JEou8InXaX5FG4k1dOJEsK5gJRSmwI1ANWxsq+W
e03ZlP6opsyYNNOhpHplIOHbKG2pHv+PvTNZblzJsu2/1Bxp6OEYvAlbsBfVSxOYQiHB0Tv65utr
UXntRea1qjR78xcDmkINRZGgu59z9l67N3zFRBZRbZJmy54nf9MPvAqcAu07h6Evc6TG4Hoxv1yG
f6u2R3hB5WwtW4WKxzTmfanJl5mwxl1Zt37QtPnvnA45fAlAt5WVR8u4Il8PLcXIIaqDSzGEziuB
9aRz+wTWa145HWqhvtO0cdYlKdQrwfSPWZR5J0W70fF2bZqpNtc/u64a07UmjG83aVl9xJ4mxRtK
HnLAtBgVS6vtOcBDDDCLlzxCm0OO3bQoqlwnnXS4q6fC25PO7m0YThJrPo33CZak1c+C7Jb6RTRO
vJkHaBQ9LMQVMkpOSgVLmyq/5qzWViV0rJgFt2/Hfj/rOHJU1V3CkMVHRWwWck6eKYj6Y+1juyow
jUIBgck+t4+mgviHWo5uTopIh7YBilcH6a85zhAaJGnjbb+hbYb5tYhR3tnIsvTQM3aObh0pqcRz
6L+nHUUFZ1u5Q6lPm4xrpSHMkako20TsZ/EWvE5xkvdiYFSHTafelf5T4+Thji7CQKJ5aRA268SH
6SbtNwyzPLUf+QAAI0z8peOQSohdAmCQMzw2ucPBUyvrp1LJgyA3BxksmmFNjDbdKqO4i5Zk3tIa
J/dybftbNx28u7CcL9rECK1ETZLUXfYQT71g+invY79uT6CLnoqxB3ZpdvfMrga8EUhlolSbt7jA
XkSqFXc8M8vIu6EiJ1DnnpfxX5PxBOOEXdc4JOGKHRrwEp+ewvbVIi0ixht3HD+nRa5zNiKjW7Fr
J0dhMIdqXXXrVbj2gzsQLotSeJsY+BmU44/LTobuPgWSDK3B1XYmfcpFP8JXG5robdLg30bteJik
Nd4V3EOK6ROhkTR2UantZnvq1r4ym7fKuQ9hEV3jgvFGM9a/vaGIDk1BcUZzQFbsy8o0USeIWgVG
MWzMTOcg2aWfUM/DQxhLOjgJB+ciR3bYIPtbwn2DXtPlhNqb+neV6Pp92g4MJfDS2Zo45uXEa4Lv
F4ZEjvm3vJ+76itpuSLwcORfhYroURKG5dqTxcVOcyRPZ+TnuoFwHa/jBvnvXrfMcmvqNaOe8qw0
e7q34TOtzWQMEpqTkDcfylumSuTV8bEgLg33u7oX5k1j3uaY/ZnUY09mqtWkZyJev7tqdtehBZyZ
wQcOk4L3kRrRcwH+1ndOon9hF+xOoz9cB5RnYaPCjZVPQeJFMD99tmHljV6gIwYmucOor61Aj1wa
EMPnaFZL8MxhMOiY61E12czDGo6bST6vNPhcVLp7nWzCewhgD0q3xdpOUWLOPTiYlAxTWJHbprUh
jxWcaUPGjgMeCahACvc4grfV1LnZksou5Ifo1+deXLBELAq8PxfGDHhOEaejeY4PJXvqzlXXtFLG
lrcH6oqy4p0yN18ZTbmVbRntOkyPfRTbxLmm6boy7VOZOICKohxHCTMzAhUFutSl1MmQGFhoSwJH
rZTnysLngjMLxEpnfvrjqFBKzs+WliE49+kSdhqKAFwNFSNQ21kxHkTrLU3If8V7VgJzx7a1c8v8
Ts8bgrA0b6uMXQt3yRo8tY40tITlfOzy2b72TU2YjKT2J1oUNp88Rk740I5mtSMK6TymUEyHGeN/
2ZKLSr8FxwMO80U3VeFlVpGD0jeG+NUh8+JgtiyF/CbNJULjy+Dm7Lq2sVJaxzQs1Y90DkzyjQ13
AUF7r/pObZyCCdjkCnNjWJZYZirFgabRB0HsSF9szDeyfqeaqdb+GAzDdBwUPtS8pjVVIeynAMg5
JuzHWx3Htj00YUaUa6+vWxSQRtcYeAmt92rUykM48lpaAH13tlF82E7Zn/Bmd6dUldaSMReeNt3u
jzESnOOYxmdrrKfg538+EHSEb4fQo+CHGYfLiYYWyZt+hwZ4bJvdMCeCVwtPut+E06ZNq/r2o+Ha
c0NjEYEOXE3KpsPqS3iloFuPBBTcmQCoNraYGb+DQz1bMVEeMprqAOzbRZriJfZFdupM/4xdSR1d
cGr0lAx7bbo21VeVnUz5MfBmubaD/YBe5zKO0xPAteRcgi8L2+TWMXlW+Zw+Fqkm77RiXLtmlh6V
bB7mLBuv/W03TeUhnX4shQlINJf6dpz8dVP49r3dDwdRo+WeknlXFaAFQkbKAWBcChESLS3ic/sU
F5bW1vhShuq9hPZPyIDXwqD1bFY/Pz2miYdfvTJ2SapIqzckaGE9W82WSIPUQuPTtdp6mqhOTIJx
a53eNx6uZGOxQS9Dxo+bzELj6buTdXAn45TqozhY3bGQBhwwpDSSFKnCkDoiNJeiPCOX0+gbqtB0
Qmam6i/mnyCDy8ZbG33c4La0mHqGzsYfSsyj9S1g2lmoVtHVov7vK9AUSmH4jgdhXKXGgJlX8+T3
aoO3HyRofZ9lwzYNGwtD2zq3CrUlnLxbFx5qodaA4tdl0zEnSXKhBldtRkfdtwQKbkzXD9cdSzE6
UH0X+7TeSGWliZXMKxK/771yXsse65+ThL/krDdnq+6gHBCakfTUY0kcnWKrfI3oVvB743rdWwmZ
VZ2JLxWcVeyYA4FURkPCCztsAenyTrdL/aR5jEVmHa4sox4HCF8rsw0kqGbZhcN0oEqvKGxs9E09
U92MceY6K7wjc2d9q6XYpb1ixEeFTvma6Tg+x3BgmgRaDGIiw2RAZeCVP2RlbK28rQ6WywEsdVxt
ZZOOtIIyDxILt9y6ZSa6KK1WHWi5n+EC6FtDw4orwyZahALLfQbvfdFSoBzKCRxrX5FqMaDcc2fo
oFOcIEAi8tqru10NFOtYxf10nDn9Mdu6DeBN1MtmTnJrLfINm5v9mtzHdVesNZtCK299GwAq50py
527bADtj4zIxKHjW9xOdkLQc0ps2nzoaLSlnK7yAjYFRs4EwuTTYllZUxE8q1bJbUKq/iZOnUbTN
pTHqhXLIgsn6jsE59G6aozQ86vSpqFARui2+c7TTq3q0kJAXWbOeHW/AKVzo23nKnrvQ/gSPxywW
h44wGK/kDmNrPc+PRctqJ4m22nUIkFEOkVTV6fXzbLRvmUXRw3REJPl+TAgdEkP45g+OYOBQx2df
kTWrIuNiogRDdOfY726Oz9gr+QL4FPKwosm6AaYvkkHExUbVL2KvvpqCxMcwr+J1YU8tm43Rzgfv
dpPGVbJzTIHpu3lL2cQDMaf6GYblfPYYUJl9FG5jVFIk5MxsBuM8s5DHmjy6ef7U498DKVrGR8u3
skPvXH8CZn9umIfYtyGjtWcmGqFfuLEqBt3rVi4nRlRQIdwD0QXCY8+TPfrg3EWrLCuvC8hvvpIU
wV/Wqm896iXpZ+YA0AIQrHQ0PJMNJJTQSccTxuYVU9vyUVeMUMrsOye0GLJuLXDD5FxmnB95A1UA
t+CwoofSyHWrOaeO9bjz08a4Mz2IeLe7CvMNbd/swL7/7sbVZz3F4aYi2ImWWijWztIxNe3Ud14M
O9SqtlTrqz7Umv1PgGraiGjrGPMLiJTomM/FOafdGMwNZgzjduMhfV4xeSqXjXSSw8+Np/u/hyrS
mW2Ew54B/RzUPEOR6Mc9D2NXTGRh2BzqZI5qIFUvKg7BPWrxFqiTvVFj7IE1YQ422JSepOj4c32f
ThcSVpjxhPSYwgaERdThS0PkfMhi/GeG22zdrvyV6Mk7qhB6HzTz+tgZV2MZDgsxiNXs0vmMmWHJ
oqqW7kgua++sstaqN9oM4AV2dBLj3awiDdsuyofF7RDn2vaHBLlJ6OqzGkgc0gVqTXvAmF6hdNJd
PLsjWVupw/IDSd/CANkOQ7VxyFaZu8+kqbEvldsqwi/qdPkzzXdUIyUygBxe+aL2UVDpM0Id7Rhm
pGuM4AOXKtqqEUwKtUVgGh4jx8jdN5JDvkp5dkr9MyMsJU4GAjm8lnqyO5J7lK4UPpiZ8ackURgR
mPde2xDsHE3DZ/qmpXq+7XR3U1miZg1B1BZb/i3Z1DyruD8R+wspOHu2rZr3tTm8VQJ3rCI4xkOm
wiE2aRasyL8mgcw9zegj8JvIkH+r0I4TSueoxewbDzUaGSiu3r6djLdZd5w1D2/rpOIrbmoGoG71
HvaId1kH4EoT4M3NOrM/nSh+yhIxrr1d6dI0z3teEOk+2gMh3bkNnCl0XA4fYVCW3nvo27iUlXzU
PP2RvhMW6QZ6RoQSpau8ew0+J7t4iLdnBGR9mREZUa6APbnpP521pKeBROlc3MxFrVfDmqgIKq4H
TpgscXEGMMjuBEVMwUBXk/s4xlAGMGpZIcwXoYNeCUZGKJg75tFwaOVdCl61818mHwNThI140bmc
OkftPoGGfm9T196iX4tlNKdgg7xnf9YAQ8TPyNXnhT3Zd4DM7rCQbIHdvPpTcWhSpLF61j5VynsH
Sb+sWk0shceg2hLUZR36W4KStQb3bhJjdAZBwpgOxzHK6g+CZVkG5mE1pNWMCAb/fGxcI71GyQO8
ahQ6ikOfhBzzN4Yx1IAxJCAmEUfWp0tGQqSiBl4WBgnWrt1ubdt8qnNOmcVhNmMbe57FDn8DuEf1
tprU1XEQVpS52mkdSip4BIsZZjDIH3J8ZjrPZoPCnnPOY+EGEDc+RmPEr9PSqRbVW1caqIoQwVvd
EK7LGr2abmaPrRa+uJl6McP4rS6S+1DHpo8tj6lkBAqgZaKaONkqA0ZBXQLoQHsdMvP7pkYxsk8v
a/XNMHhLlUSnCeBk0CJJt0Yb4GwTrcvGPZluWgZJqe/HIfrMUuujyTEHpVFy1NrkXAzuA4ZYFCn5
8IJoJmBg/NxH00MKn1bg+Rcp5ylPeZRUFVwPIZ/ECExkqDH6mbfZqQtVKHkbW5GsCCxfTCNlZ12E
Ojm6zIQptl+a1osAMBj7KhVPeQkSSscvYszNktMOWeQI3jfjXL0xPb8nQWebpj5mQoEoL/IcwgI4
yNo3ebqP6aIBiMQAG41p9V2r8mPyh61bURFMhv7i0WFBW6bPbQBVKgwilsVMoh2RRrRsZ9hIOWQe
2//2WuKpEgMUfzeigxoZE8RJc7QquXEcUDWRLe6wuUVLI4eJ3cJNCWUdoWlJn9K6EUSkMT2ZM0L2
HKoc3zJ1JL6XIjFPMmZwn8ZmIBLwZ2WEuA6Jhr32I/wkMUYjxITqvXXHoGoItiyz+pIDhPOJvNpw
uJDr8D5y2ynIVfxYwHai8kdJ6FcTLwQIZex4Dh11LwXZ4NUDeYgOeoecvvO6dcoPTzp00shPf1ae
x9wigXM1OxR/3lXkiEqzDutzDsiEipLqzCHaVKH8i0xWUW36GkZiQtxuAwmvJy6qybeiIlAyRnbX
C4bWNAk4l/rrsUy8K5bc9diaxED0aXa0wxuWbi4fm4xdYpRfzaSNe7th49cl3kB8tVjpeTIiv+UP
zS5RWGNb6VmbiSHYIIRdqzx/MC1RXRs9phdSt2shGZprxUfr3OmlNrwYXDyZQ78Ru+FXB3suGehU
dNbtSPHVV7wTKjCwVlSyAqNjaRgKA/2sWHG3jVFVC71yUU1a3cGKzMfM8O+hhfGC0BoEneYcQ70R
G0NN2YonZoQxrI/l7mdeaRjGc9JITHTMsBkYmAbIUbc1SNsIjS+g7kyhy+k2El7Qep0F5Xj6OOho
p4daPCnnTij7jXZduM5nnsvI5PQ/E1RgTOmFWEmsIBr++NmAOZ3QSKRsbWau+LRAyKOzxBr2GQlz
1Y3jgp3iM614neiXndOCJEe7KxJwxuve5cBFP+JJ9zngJ3n4XJLtgbCyvorQvMc5g7jbhcfiDBfG
kW9pnU1w4kGDVdHvPqLhKCYu1hZPQtV9zf6iriAyaQ15bw5TUIIl1JKAN2+h+vwXUiTeFKNxTQhx
KXu1i2YcTrTL7H1zu/n5aEbxg6NTe0tsz1l7N0djcrNbcuat92WVImT7+RAQIB/++dLPR+LHBflz
wylsVDddRwIHNLzBQH8+Kgbjr49+Pve3//5P3/Lncz/fjMaCSOn/ey9/+xzpPzB05sJYEtuLp+Em
XvtzE0fmv/735ws/nyO37l+/8Of70ri+OYZvd5P/fPjnS//5bv/26//2Y/+Pd/vz8P7lZ/488MRz
5F+P789v/Ocn//Yr//zMnz/2f/2Wf97Dzzf+r9/zt7//z73+fEHETrPOZPMbe9rX6I/henLi9YAk
NKhzAku7HP47KSDLxKpfBAG1m26a6mVrksZK4OvPJfZz49TACeZbw3/Kf9MTG4M2b4LBKod9m33w
9iqxZ4JaMVN/3Icd3uPKqNbVaD1nVKiEj0trM3TaPUSOLyVmuWlKDkndTNdoZB6+jBtkiH5dsPj5
cPxiVe7/3MRZPyxnITEc6OlWodkKGtoznHZLhLeQTzo/22ZWthE69BbwhyFHLO9cm+mDNlrTxhlq
9pq8cLddXdvb7HW0PTtwpL6SvZlt0e6f+rir9sOQXn3c6CA4UNnZNxu7XuRFEOeAAkbjlS0g3xSJ
huSziQBY/qx17q2ZCgKkzhloYMTc21iPdvSBKFxxs2u3G0eGHUNKN6dDG7ZI666RJi1Abujz9Pef
N8/sOH+9QeE00XPRNXxLNXApjgp4H+eb9xFlByFZPx9aBhQDBxe06NpfsQqxCHs6qkHpsw0lZk+W
ETbHibQixvnPjINpdqbILsCx+MSkroRCU6ZDqR9yYC7jW2y1SJzSZBMWTr2I6V4pYy0rjRBP4I00
6++6DvZWq3BHEH0J14ZXr8tvVCaOssBZ2BL7Y24Me8mqS31A+Io2Jx8VyppbFXKMqeXWhkYoZn0a
uq7b9lmbY+zZpXoYhEQbLdp4to/DwVUxlhA/oj7KDwPA1X16O/p5IFdWqIAZmxjUZ+zBRY5UFVAY
41M5PrZ5iXZQM8kodaKT8Rb20YeDDxl5vvj0omyZ2aqB/skVrEJHrJQpc5SW/YWLsV/Z4HLTenCO
ttE9R+PN5Emfeies8XvETcWT8y0QKTNGTIiFTygeNPkr6+0nY0zeafm+42Oh6GbSkA4tzXhoouS/
Vqy4cGcYMMTLqEUx1BjGnUV2ieHGgdL7e9eYXmZ3/C318iUB65n0bK63YwmI0OcKSreZzUFuC0Sd
Rf+S5skxSYtzOVeP9N2tIxCDU9T1K1RXySo3me7rSYFKCU0xABkgIzSukl1zyIpIrl3cqsuCjJ7E
8RlwFs6nOQDn6gWlMRXcwSs2qLom8AAjsylnEPshTamxoonMb+GfQ0CZi6qk9ErMF1cLSblGErLU
rBENd3+lsMCqYqqdnppPg2agVGmKOwdfZCW9r5DmY6qyaaHwR63jYQjmBDosckvwLbnzUJPnsFUm
q8qgrTM3v9YDZ9e+w+vECD7A7YabM2zXWm19aMD16Ljdu0l9MYZePiRfBOm8mFqCG7BvHoQN6jRM
0dJgWks5AvTiyZnilhff/yotKFfVE2KefaobL6XJ+RfXyQc4VhIQqv4t0Xl7uwg+wT0gSvcxAxID
gxgf8pcHIoku0znh2HKbD7lrF2zFUhfR89Sa+rrR5bZxUMaCJHI5PcqN2TQM0TIecBTaexo5x7Qt
f1ucNiQdXsdemZxF8MzsW92hS9mxOGN83TqKVxyb6gxtfhkTFlf2RIH60Z2btoBmpkOkPnMWINLn
JnVguLbPR1TuUTye3ZiWvOBMtaaPsbLrUdIkH4n5HC2SF8CETfMpUZyoPVBFauSRRFa5zHCBQEVJ
3yZekmWG3EIY+tlQ/lHV+aYk62TyqVB4U0RbU2vQfKaXxp3cJTXO2XcKDYgCUbchojsmNANjl/6X
LuxsZ/TeSzrJq5QfrhtfaMAsmptFCwryQMKPIQvgOuOu7OxdGJvXJJQWBwdxyQrSBmRtL8dGXTht
7W+57JTaxRN50u8jHFx03fY+RYQPWYvIQiN+ibRwabc0gPWmObd1si719rOWTE5aLhBOfYCkGyOD
NiPaozWNL02Vu/vWB2fCjDcDmEjnFXwRls3c/JgJ8Q5y1IEL8+b+tjPjSy+gZnPenq9l7r/Nt+Nu
Tym/Iobo6EsUHBkQVl0ca/N3aPsvCpTdxdTVKUU8QsAvWbCkxfGSZ0vsJwEs1HQ3T/K5jQFmjepN
OLiuBnK52Dnyzeyk7+gaNUA/04kVO+84sGJKOnS+9RbPJKSCum36NxURRMg2jgQp+uxMEHNUVy9d
7CII2fYtsQY2FO2FKGamOucpRUIMpo9N0b7zZPvR3Prp9ZR/Mkr5JUrrW3cV9t1b/1Km3h4DZCAL
96Xqp2e/cY7uTVmtGowDpanI2SUAp8Y3gEchMMqi2/RTBYkjMxaZe1suSwIXCjoHSRQTbuF6Of6H
eY0AgiKvKq4jgQrozA+5Y724IUI9w66Y5FcvRtmOC0evQNqE4cERz11iP1qTLYEOdvcOw1jg2e5v
377BgjHw+kNK9WIkH+BF84CJHjN//USe0WqsUGQbs23hf+RwoKI9cpBj2vBmYtu8xrV/CJpeFVcp
qLHakY5xPzO9KTKSTObkggM3wszg7a0+OhNmvI26eNUqpvqEGW9td7rkuiQMorJjZDzfqZT4vLjk
xiKEoHALKqJNVuUhACSnyG4yq/vIaU3gcZQlZi33FTphrNXZtm5CsKwdVEfM9TAjh1tGr/dVSgIh
TKwqU1xP26b6bGKKIzbLcym8DA+w3Mh8fMKAD241A9GRhN/daDsB48mgquOD3YtvqLIi6Ix+V4dy
MzEPYl7004228sVPXNX/z5l9nNTX//mvz7Ir2nq6/0JLXZAVW5ApPt1Czcjk+g85szWqhfjfgmb5
/n8GzdruP1xL103Po/Xtu7pPZOzw1bREvlr/sG3ksFBNdRvCrM3P/BU0axv/sHQwT55vGgbQLI/I
sL9yZi3xD2HpDkx0k+haUxjmf/0tVvY/xcya/5495lmOYfqO55qWbtNM0k3936PaxOg2nSXtfJ1W
Bp05zhRGUT7r5fxbtTLdDBIYl8pdeXXkllju+BDNYtvqOeYfAdd21mxystz26pQNrT7PX3PBcnLU
OWn26bQi+WSbGh6TRicfTj83WTMg+K1tEJpMhf/laf8fkudMU7j/FqbGH2Tzz3MtV3cdW9jC+fc/
SA5j4xrkKxJt4LymZf6KyCbZhm0n1/VrlyA7abTa39YjAyAGrKgaRCAJCdyXBIyRc3spMjVsNBLT
1iDVDojakD0Z7pqQZ+yA/W999HkD10RPj6iOXQOeGJ2Lh1GizyEECJeRzxCYSe2hx9GLPPArHeSI
Qm9gVhJp1sG0y7s2jU5NiconKnQYhCp5l6Z7MI322lUscEz5VoMNLJjcVmspBXLlEL8jLtP4NCBx
lm375VDzrJqs2mDKI+W3jn4zPX6pafFSOPhwbufqCU4/5++9O49QLZs7MuKetLl4j+W31uTnGx2m
vM0CGvi/7JUs/Lq3QwFAOyV5dpis554ezGjHnVq/jHNyZ5U0Ho13kib0Ljs5Uf1pyvZqxgNy2nin
yNmRmb1uk/jaPCV5EqRuE7CfrvQoORQWDrCUgPnW2XdzFcw6U1d41rixe/nemUhHyuTBNmKo0bV5
j73iwjjx3tKHnUZuU5jKJYXNdujsm0rsJNHu8X47KwJM1VGl9YWUOawnWr8xyHry7GRTIQ8mBSth
pW5T/b4q5pNo5KNlkgi1M61o62vMHxg+wjx9y0V0lo2xw4wKPorzSGw/uuZDVgqSx6urPmcrWoiB
z6i/zLNAV2g/54/OogvV/Jhi4Iv6nFnbl2rOLk546Ox4l+Nxgy4O8rPeTvIUKbVr4IT6TgR+OFXn
2x9jetquxIUO+dyjzC3DKJg07ahEeRWNOML5PjHYW4WGqikEqp3Q87caNQJtn4XBCKgwgNpaHqjx
ix6D9W+tT8KT3xxnfgvz/qEruUBLplHFtGtReYheO7NRHFrXPqmk3+D944TYB9jXhJxPY0L7VlXW
B4OQV68l/qF1xt/Ea9GW0xnsICsS2qGS1gkzy94x4xf4EXgSUnSbozhKwmayiOs/DY8NMcpmqv1K
LWAfAEdL6X2YMeMvE2M8VgjGzHH4VmkeDuogz/NTHmeAlrRAqfEQWVOgDHl0WEiyXNu1FZt3KnZj
1N/1HVyi6UkLvY+k0G7EYr9aDAiHEAz9KoT+2A7yKMb2M+WcvIhnYS563UX8Tl3UxP617IcjA+YH
w3z2ugTZLFd//ZQMAFUhTiAAXeLLCEpHvtnC+wyz5CxhTkgkvK41nuO8ATmN99tpre9x5kAjydjc
+HL85/XUkgHHtwiTidJY5/d+jwQp1U96ZNybXvc6FDbHYOvJLwMqo/dqSgNR6xyG54/GTj6k7zx0
Jzrgj3BUAxH2D6o0Tn6NzqYrTuSDoctgXh/VR4RnQADy6mluaBGCj7jouR8AODqgpAoKkK2NVd5H
JSd/Kx++FJWEmodjNcAJHbppiV55XHT9+MVQmQZ0/Svuulfl7n17a3fNb3otn2jwb5xgJp29Nt7B
adFXkGi/HVedpd7izbk5JXLjJ2DI2FbOSxRVr52PP5njHVjvSyPsr67S7xo4OAOkrcwnsXeIq1eh
iCURxa8pmw5GVwfZmAdRmb+PKnnMOI9SDD4gjl+HDrMWzT1NvFvAUp7iUa3QuW4du7oao3lXmtlV
+fGjaXrYYKM0yGIaFom37ow6x+w/ISXzEcnMwe0pDFX+bs7vfUZGbqXna6oRM8CkDmkCltAi/vDb
9sGynCNmmh3d6r0VyZM2pmeXxI0W1clgXdxaPFeteJSheI2ICVVhvEVzv/Xm6aGJuos2zoAU/MBJ
0wcs6SfWgJdGu1cN1mmNP85JLhgSo4ABTB8zUUzQoGLQIc+A8Uhi2zsKt81UTRf84dvcN0964z1m
IbZlR7ngyqhR3eRFNtolG+VRekkQuRtRwhQmofLQ5NkpsonIVf0BgQfDUlYf+jhjjXydBv7xtoC1
Qwfcbjfp6amI/W97zHwg6/OZYp4x3kaP/JPfFhcHuG5jmefCCasbtPIiQi3An9716T3n9VfNmV96
Mf1Cv4TaEisATDzy2Isz4rQJSTjB01WpXbNK7BMwRFl0Er55N5ag3+wIQYn2QKf/5tAMuCwIrAz3
GDH3o/HYxPHROE9TuC/67o2srqvh5IcwfAYMR+Byd0d37MnZAPF54KGdamAE6PFg8M9PcagHPgd9
I7SeNce4mhUDJhYuNdAvNMJX1FvC9T7KI5mnryEJm0kCyUF4x7zvbxuiY2VP0CdozKQnvXtEOR/4
c3tOM39HukkwwIVmsh5ta0te3ah9bdzqWSSsejQsWaGmadu2ZrXBl+4t2/UwwhkcBHGcShrXoZx3
A5TbZR57TGnH4cWdsPRDilkMGj8NK+85Imgi1jZmXZ+tIn0Lk/hLd+WvXu8wRXkUiE5/KXhtpxA9
JjipPu0udSXvkyZ/dzz1UrlsGUX27ffy0RnhklvvA33QARINoQzIw3CwYK076vjJU3vru8kpL8dL
b3v3fQbwOxMHZi17NEe3/T4ypn2UTp+hKiNCKAYEDu3C4ilC+5TF3J0oi1+5xIStHDQnrd6umOs/
yYpEIBFK+JjznSzoHHlMzQhwIdeme+oL78v3qJjduXiuihzJ70pHkGYbgK1iSZh982BPkHnNDK9P
9fKFWwAcxM+DB06jxOb2drZQb8Q6giYAZsiRtowKgTITNBfbqPW2M1SIThTAR41Htyuw3iWkMKN8
Ht3uHns/HLT5qTYb9h4neLT0BvRHE9ias4UihAxhodfWQ93SFm2aAG/Ne9JHyGOjC+1TnC3M5wr9
vcuwjI8erj3N5PxRkooXOh6yEH2I7nQN0ZIdH1I320Ommk6tU4XXwnA0lgv3q/Qk8mlPO0fCLdDp
a/PSTfu99IcHiJ/JglkQp7x6l7fDdTKUvBubIjxl8Ghj69YXKeytZH3FeLNsC8PYTR7WyqYOCKS+
syEjbiBbPlvIBmbSlpdMulvegRxd9TBOtg7MsQuAugGVTVB5xR2AJkZ/JSJIPU64DybYVL1PqZHC
GGvwpo1gihwHk5501EM6TE+UO5z25tHCzQJ4tUk/0gi5HDrJIBPavEHS+Y4E+0WbUAhERgjep6k2
iLXUwZvwhTdMmMWMOdWs6f3PJk66crQWqkyLNS+HdfAjDrq0OdZlxwVcARFkNUEx1iPoMM3nOoQM
JXS46IZEuTzKe3s2yrWWImwvbBQevCdDlyFfHTv3+pBffH8O5j76jFV1VD0yogrpE8kX6Xrs5m8O
J49z4+7LmCSisudxJS6BKDmZA1Y7vcr65I52s5gru1vPk/dhUUjAHRSL0FTzCivYs/DZKrrWul2N
6yYjDDOKc3OdI8WNW+jNrubCLywemhtsvCcDuCZec1mM4Xec6edcpt/aLEuQNWx4EgKdPhb/zd6Z
LTeOZFv2hwplcMf8Kk7iTFFzvMCkUAjzPDiAr+8FZtqtirxtmdbv/UIjGZkREgm4Hz9n77U/KV8N
yALpYSKFBfdK3t+3EqJI5WAcXGONwnRFVUTsdfJSanMmYCSXxK759+lE7uwM0uAUhtQoflQ5vGnQ
kOVSzxnUDoPxYYXM42sCUvVZqAWkTGnRxfRKjN7BhH6yskNU2/1773Fwoc3vsKontW+StuoS3WN6
10JN1aZ1kVlWNrxy2uN2yEQ8CWtrMbVOjNxCrJswGXbhyCVF7pODkMtwzr6Lz4Pe4icDZvoqHXx/
/Db1agR0TQaGyFcgKMTaRE7Yofc6GgrtI+mzKy8lSKGzc1QTyEROCespSQwZKhUfunFIMiewkpKw
rNr4LoSrL0k126JSQOBJg6wH8L/NrACcYxGJlTag5RKTelbopCiQ60tpa0TQWfpXU4bHNtZxkE1G
tHDduCeMdBdmP0jqsBcltISV1KFZlMioZberuFeYJD+QdeeXzikd8aOYRoU+MqfZDwNtETlDgg0a
kXIXY1mpxj5fFZP9JC1/Ry5tc+dU1am3OES6VnKq5ylN3KAQ81jdQbKDje788Coygh3B4T64bSBe
R3NcV+UpL239XJNntBim4ZgaFtVU85E6Vr9PA4vRn/hpadMVHco1aFp73/JPp5YCrtAgAXVVX/Dh
9LTHpaXT2/TLlWHwN2ccg606Ml71wnuwqwnmbxRlBPD68ZNHOe635IQS7B0MNtkzvU0sreyRjLns
BkooJA/gzsvc2TiWuiecmKiFOeOPWlVhCUms4VVmGqE0ZrvXWoeZUOSRYy5cvpMLUl1oDTZflKsz
2bLae4PgddBz9j0TqQeXUFmSlzg4w0ouPKA9XsfoKK2yE/QHlP4FYt8SdPd8qK2HX2WaFsjYwnoW
HbCOu+kDyQdoNL7zyduMRrIB+mjt+gZcicA/afGdG355sZr8h2b3n6b1jm9EHOzAXrAXEj0Rod+1
KjQcxIXsolwdSqUBA0HtMsIRIqYQvnXuJ3Nqq2uwqnrZNXK3Mgfdro2YrMi1OBVGdRETbcLQJWB3
aHxnOUcD3/UCo0Wkccyxorq6S031hoSp1FAxtmqCURPymQTFDwwQOw9x4USe3Wj6r0leN/flPmAP
WWgClRdZXx8jhwllcoIf3uzqOZwi/VDNXnKB5jH2UUd5MsYyzizE1Mlgd2tvZuad46QAPNVS2pN5
0S4t/qPOtsm0se67bnixoTXhVKfLaEjUfrhpJEAPabk/0rq9EAlAfbqJGOnREICFwGq4j9DCkpuE
aDiJPAT6erovxHccEuBlCvFEXNTVQzmfh8DeY4HAePTNp9YGFlJrDFmqcga6GfxU5mA+kuRgPNVJ
85ql2SbmhAOj8DhMgPlDHB2Loi7eVTxejcL5gl+3abSck6DvotTlVjrYfmAutTCKVymbQh3CBJli
fzUkzS+zK1+hdkDunH4ZoXqJGsiZvfUjzfovd9C+VTlXTSZS7FJzv1PLMOCrUi5YFEYRIR4/yKvK
V21Qrf1qGBbSrL4ap7s0qFURTaJVqbN7fS6RNbrwQUnvmo9F4cfEvN4Y6a4fdOM+d0iM8TIH/p1c
+kpdYBVeTMI91i565lUYseEx0EKBV9HOYjj4YrjmFobRr0GSEwEO4A6ZOvhR/MKbXH3HsY0RmnBI
AAgFwm9kQRkl9hjXxyjgxnc8kCc+7GEl9Hfa/Q81vhMY2Lg/PWQ2zry56litXIMAuYCyrIVMDRAl
WzkEBjDW0sh+jxkFxGzQYcogSS+OyocxUxIflJqcNMJ600lt1YXJpYvjq1aRERNn9TmEF7QZOxAN
eUkgETwUsfBM4xkb3iGIrYMw22kt8Ng3IaPLwkUOdhgUR7yyltgGSBAjJSQRR6fpf6mO9YIYxWoR
MbYj3gsYsiXQExcOd06A7bWsWobdGveL5SPbc2H7mp61qwRWb7ukUgwI89RTxhuBeyYTPaep4TFo
zEw6iG7zJOR4dsoNngyaDfErxmuLU2fU3I106PCbtoexPidFU3DiJ1kPKx1Ld81YnWNcrQdgOxtz
m4XDlogiyR6QXLVkeuklmOtIzMs3w5c47l8DOXyZGtlr0Zo7NriDyEAd1mlfA0rzRc9E7L6oiUGf
WcFyIAOz1cNTWfjHGPZTEZFe1HI3lgEhZm6PgRKJUWFqREHiGRh144xm8cFNp21KYhdWGfBNAAwL
Wz6YOimkLJFPHEghABIu6aMUCXP65MlzTKrbOKD6LU2F64PZ84Z8mp/iRxoQGUKsFugUvOYLp8kG
HDqcqlWr35d+sekS+iWTmCuXnsvENGFiToWWLVHk1kjfZ/qqMT2lqltXDakimub322kQ3crt8G7w
g3kIuomw+mKSBM8rtD4Hhx9GJVv21V+JyJ6BovNPeMti8JxjDXFyVMNrCLoN6ZZ/EUEv1hhBQtba
4NkpjSuAd9B41lE4GO66jBkTFr/4LnnudM4uWXTg2HTvuClWSXDaiL3P+ElJHEg+vZJrPse1uwws
yoZQ2yurghcT3ceJRMPhnQzXug4NmAxLZGwFHGP8LnoslAcmr300jV9dhmQ1kJQXZKtybERp5tvc
mkrPsPXmjiR3pbhCp2JqBAnDyQx46AkUYwvV4pCB1msnirHMIY5FwXp20fOCO9B3h5yNlqxyY1hr
shyxjvrv7IjaHTOAhVmRUlFDkQcHfILAiKQ4ApXQt0rf6ZSJ8WgwyQvneoPq4M51vBkv6x0GzMd3
JTXUYtBj4jR8jvot+jLKtOLFMvTt0CuctmWCy+XaNmSZtNizhQw3IcAewhesHUH0Wze3sBgVGFKU
SUtM5sWS7s0h73xv09jOJUhDXIwk50bgjTh18AtGRsbyoxEVMOKUdQt8Lwr35WRbUNi7EJNl3NCW
df1NgALEzQq+RQVIhrMpKro84TRI4eS12BQMG4QkQRQgRkN9gVDuo/UyxOmIjEG44UKcul9gnlD7
9sZr3L2g/N15dnmZ6vIoYLftfQ2xQt1HS+S56YoTBdU8tGXUFm91ihrIgga4LLH8TsqeExAe8MOC
SPfoRS0qrcuWwZT+GjPWt2AwN03X7kQ5vdkts/d+4jCECObipM3PgFWAVJnurclRa+PX+ZrMIrvT
0YH4rsN9k1OPo6v95IDGdRgGb5qnrlnPi0CfWPnr/susu2bJPKZO4BaBmmEokTUrPQYa1VGaK4NM
xIRAXiRbCdUnHM92djj1zCqhPw7nWrJY5pJ+A6ifHxUur7uMrMTCwSABGfNitg4hjyWWdLSNIeuQ
voectpIeI+zaqvn1451DMAspMvwgkyblwsnap8oBXaSXpoHDAR5fluHLjX6lkUhfHIdzhRSJ3MiC
IyV0Jj78X7bmnFMpizX4AnJwFqjOW2Cg1quWvuRJ/yji6RfHH9EU+942tk0onvx8+pFXKZ0a+QWB
Ht/6pL7w5O0aLi8iUn44WY3N0VOfQK5ItR2wF+ieKIheg4eluT+6JPzlNP7X0FbmBhMDtix3YCL8
VQkAhk4LQgD3KXjhPjvUKr1aobcJbCqGVOzDSdswI5kBvBuBy3gBiT1ZxkS0oupiDg+xhkQVI2bm
AZw9NPHriSY+YPVN1wp+PvHIgmPW2bJ3nYG/J0sfy7aDzlmTu1uP5CVU3oOPcrTRu2jtddbKcwnW
i7qmvMe7BhbAJ+paFEejnP0KJrmR1CTHoWh32BIKOzppMoUXFK2B8+KJkYyPQu0njLMGKYy/BJM6
LgeTT3DjxciwmAkSKNhmR2EB3gBIsxY931PmGkAYaTRhhU8nFhYDYTSxE4Cwg2Weo1OKjXEfKsT/
tvlNTh5qmr6HSgQqZOW8SAl+eT4Usd5xUtfk2qUUK0U7JxRyBRldliEoB6CcqmMtCv5O37uOYx4v
ChO/S9DsERh/WOa77bRvbqG/Dqp+txPje0zUj6SR/NzuvsJbdU/XBsgx5s+4P3beJi3KbRy82QGA
Hkjfh4BsByLh9FcFL6CoJWea+h38boTaeOpdjolxu3FaZ62FYOXZxyUdRMLEtromV4zpGff32www
bVPb85IHoXNRO+5nFsUdPTwYL0UaryydhY1JHQythDwYgYvIS4GjVjgo1IvO3Xg3OsNJw7d6BDYD
dKXVnTXV6qYLo4+8d76dOisgzCA14w4g1gW9ti2STY6HZ5Ql4csNCEYTqiFdqxz30kIMOfFQUcK+
T5K2mhui7oDTQ7jckg7EvaT/IlBiY6VsUnqULUOYagU8rTX613OCQNFGZo97Kh/xZNubofd+YRcG
ywLQR0+8HVF7zMLETlgQH7Kgeu7i5CMwKRyoGnfOvN8TdeAbUbcElAc/Q2v2JeSiZT0QPegbbyhA
nJ18yJoKl3lH89Z09I8OTfHSvtoPXhXqnNXQdFUUY02vqU3YqKdQauMG8ya/kglRo0HAtASPibRH
s7nPFD7a1O3IC0pdQhe8gj0ny1dZbYk7t82RdnocnEb9FJIauLRxHEihEOwNMCE7REa2+tW2o740
h9HeJKSsyMJ9b1GrBRnmkiFea7QtUfqhpCSGh5+4hVjddN2dLWJr0dDlD9s5lXwKgfaX3hlVDGrE
ZCxYPVmwNmHLREdN97ZX3dtTFJMUg0LPth4aMXUHP+Kk6xrVu4h0VHaOyQAZ1dpdOMxH377auTli
NK8T6d4r9W9dxeC+Xei64C+5PoXLRA2ZyltnWVBAR6c/9En+sykhgdUtN7cW6QxC6gdbgjTDMMLp
we6fxkYgzp3Nl2awsHtUpRawm0RP8bcgfiJquUDlnZTLdDTfmnE2BZRlslINf6uMX8ZxYtTobrsg
O0ZN1O/6qT37BFf12eNEFwFaTryqOG/bQ0W56LLIRlqyCmKazgzB30jYgtoLrZv2DpuCkiTZ6E8g
4V6w/2KrCF+aqa7Xbkv/0ZNQsX0CQofYvWMH31p1eSZcIcB0EoGK1/AQxWc+Bx2rvwEnia+yN9Ns
TWyHRvb0yxACOm/KWLsrGpAtETlpNfX9MSRn3aqn/DBRXtJYEiY1CNHkk5tdiG638XUnD4IeF6HZ
Yb8z+7G8x8C+6Rp+uSgJg2VjSReOFbCEqKcf6DedvaTCusb4O98rJRca6N2jKzk2Fd6pwdS6skbS
ugiI3JBrpJYU8NWKAc6Id1+fGNuE7axt9NZlCU6uCm0LxyFko9u3VMbGA3oh0z6zvkwbF4AZzUDx
4RlWuuH3B92Z5Go3dwprLtJ71/S/Q4cuiZWBoeKfTbDbLDE80WUeyRe2tBc2nq+6qp+lZkfLrPA2
YYrbWes0eyldPUBzlr0oop1QkPiEKhLx4fXn1q10fh+Q+yTW/hx0PDkUr4uyt/GsUnR0XeEuzeaE
1oYM0FTf0++l+s8NsHAQSnZ1xnEzd/wVgTqwpcIv3ybfd9DaRymfCzrhYZEQ0IfedjCLbUsevKvM
aOM2Bj3C6AFF7ZsF/+KVgHnQxrZaJT2KsD7UaOLY3SUySWPOULtOOTcd+/J4gCt8raOq2AfFpYGh
ch9RJXklZN+5WltTHJX7Ibc2NO3pWgRZBh2eYIBSe/M5Ae+iuDTWUU+URU7estFKdegRcje6rFdi
miAWqW1t+89aRIBfMPnOiZGtgd63MxU2EYiVlIJLk/n6vps3QWUg7sulTQOVpDSyaMl19IqCqduU
LVyovMJwvvs58TLM5N7zZH+Q7hxsVr/Qq00fIYfcwyMn2YtUe7xN5Q++4eS+NyisrO9S1xlNomc7
GK5PEEuSjxuh8/WH0CwU2ZH7jBsTLkJ3KMvnxO8tCnzL2wb+5N+JKhJ7nD4UDMmdo7v1PlCgXjNc
4QhNwktVcNg2Bu3JcDsLCXf1aWU1U/LBdtY9xEr4VvJpiJ0F9VlhYo116mMQE3U/yGOpm4RG9Pjn
Q4xl4zpkaFfRQBll82h7LrYbFKIGA8mSWtIPsGJBMWoqee/p8KXp/AzteHXTdhvX6T1ExULV9yXW
bhe0mNDSs+tGbwrieNBp5Hv/NMmsqSCO5FGPHKAZvjOCYw0nXNuFc0xS8WHXzOHqlM6gmunl/YAi
AtAvllGw9BZRYk7y5DC3ZqDdZ8EPOHFvMspeK5G8cy0w2XgKE42KiUqyZMA5eF+u73/HvbhU75oc
n/OAZlww+uzfnXYA1X6fJckEEDU8Nlr6TNIBJiNjRaA5UxDPf0Zrfq9xqW3oaqH8yB6Ivfuszdks
puvhAlPel87wZy5EcO8y/GBr5vM5m57M9m6hXcZEdOs0tq5FoBIi0013+a8pT7WkLkREnAubudG9
mwOxQ5U4EALxM0vpJA1Z9oLv9bFx7Q/CQU9pRlJ6r+iyW+//ivGill7CeGaw01dy7TeB7mJNstoH
p8bkWuqEa9vQQ1GiL6nG70y65isZuq+J7X+hTME0SG4fdanycTEPM36pzMwSSrF9Nxn0Zklf+9Qw
OM0NyO+cii2Ab1gPKtyBDXJWie1tIhPxp0VEZ8oE18keiCB/j/3g7V/gIUlWaXpE08GA9sC2dlpK
50QkVcSZXIsvPeKg0e1WnWWHy9hw7wGmkv3o1FfHiLC6kkEDMCXQEqL+OIev/DEi6UyRcVLUVbmV
zO2DRu3Ra/mclu0Z0pkMECOJ3g0Yu9xNM8mejFfEwv3y/2sub8LKf9Bc4h38L/nf8qP9+FOQefrI
0Gpu868Cw9Dvusvb//OH8lKgotTxx7ueZekOQkmkgH8oLz3r31I3pY7AkhgkwzRQRf6pvLT+bdPJ
8CAnmI4wDWql/1FeakL/t6dbpk7KlPSghZr2/4v08vbvl0U6BkV+U5TO+EfpeLZA3ukIR7je71JF
6MQIFZHKrAsSODdAxdINQF33WAxa8uezLAQ80mjTPmY3v5gsuDtmANfbq6yeGLZStxCB7LvLGBcw
z5LxElo8aN5g72NDR76v5WQGi48qplYP5Dhekw5dD9FJ9Rvmzk9Y8doXtg74QO4crht4yyFoqq/O
675hRVmvwk8YReoPbCD9g5EEGvLIetj3eoRxwuk9kg2M4UESAbCYKYJvVhC+pE6bMM4rfLQUvj7s
U5sTRm00Yj8amXhsk/6aTGr8kZjorgJNiD19E/1RD9urNWJx8FsCXal+0tfcUKSeY0vmpNJj2Iyc
+uH2XlnIb88I9b03hqfQ1MPH0SjCx0Ck2l3JzkrsCHJtgmkNY5OTHXy8PUOwGv3x7D/v/fFszv2q
yhYljtWN66T3xh95/DM2pfdmTUNBSjFvNzI4TBwk7F3A9CdKzPSoFXBug/nZqFHa3J7d3hvTRJB6
23mH1LpgoEgeG862TzXhY9QbFRi2+WWT0eeJWrNYMXpaMCftX/IIsjDpT+w18zNN2dr7fz1Lhhen
fY+kas7B/GD4aXNuK42BFzGfq9t7qVsc/uvm+r9oa4Xzu7TWtV1bCtu1ECQL2/K4vX6/XmvPIVXc
9Owt9hcGgSRfZvABUSUBw3BmAHuyqD14rMAPzVOkaq6TAak8TATzlOI2OklxDI1S0epLX/E+GK9I
+of7xi4oo4O0OTlM/ldOQxmEA8B7zKcAo8HY+J9T6C4tML3fhX71SmXtOcQu3clQR9Ki88vtAdVF
vTar9oXdluzdwVM/s/IS0sH+UgaNIHeMmsWQFj5ree2de+riOi7PpSG98+2dwBsieMj0wPrSuTAD
P6lUjW+BrrNvlXlwhp9kUJrH9A97DAfSJ0crnL+AeH4g29skbcvYQytN3woFOoog5z+fla61FuBp
LiLRAckyotkZSZSeSTecFr53RugTnI1kMOdkIYSa7TLupucMPdoDfcrqwQ2Kl9EexM4uwPVAre8Z
4jtQSuC3ppt58zvaesrSUTfjKvEFYwXiRsozSU/+IY/iQ47iAu3mCGaMttNhDOyDX2CuqlHenh1m
4neav9ft4Vjprnz22gTBIZ6Q26ssTLfMSxrGk033MhWAXDsn/BxQuCzA606nqO+StTmBJE/65HCj
eBEbPOLHm19je3kioYUkTM0U1UkrRlyW0q3Oo/c0VhUReGMEhI7U7ffQaz47U6Ct0tEiBC2iHzkB
Ew+iCH99jxfCqtr+UEotoTGfBbgMTcKsrRj/eegEnFpmuBlmjATq2hc2tW9t8P0nR1dPfkcWot/B
gZg1Cq/IBYBqts2H2UCg9MhaBh80lFfLHH6Zml9/AHmT9OhTcTYmVCNTdtRbryfohGFvKqph68vg
XsfGccjiNAAgUJo83v6brmHmbTTvVYSCbYyKZ6c2yeUDZYdqgrLHTHtoC/9wd7p/UfKzmzgwEaVl
OqRyGIb9F+G7Xkd167iBWiNd5joW9Xpg0Pk+JfNZ2Bjsu64MjH3QUurrzbjPhqx50At8UXaGu7fu
6NCoSjb7dn5WTjTiWeecxe0PXIQ7zJEQsulMlIgHbLJPitP6rZwB+twj5Dht9D6DrGQl2jH3CFhi
/RLvqrbvqxRmfuUHuHFGdByN10RXHycTMylS2JNebifGubjnsj+f3d4b5vfi+b1goBttJNwTdlVF
2GIqSJdcLq9001+VlYBBd6rDthv85GeZW8myqwN1HLpsPILfZLoz2dnP61/+WO/bbNUVQIjqEp5w
zngPdmeEB6jSqhUkWQUGAfiNyKv6syoMmjfRRTPT8b1zrM0weeaHHTM1cm3Du2Y609aGYNf7jkAe
YWgNgz1aXznU2/Xt5e0B/v2micfdH99/Ygv3YE2tfKZ6jCAO46Lq/S0Y+3430tCgv/TZOsxKjgmb
Oo08wrP8+IeBgpM44VBejPinjCP1KzLFry5PstdhQIVTu2F2KcFFb4Kau1rJRr9vNJ07dd5uwQlA
r0RE9ZCTUL6yGuMrBd5/xkjx3c+rXd2kwZrLi4Rt5W4VpFiiOgXXsTJ6NC0Nz2TE2me1LgOZ1uLA
pr3pQRJ96hl5HIwrvctgm/29Pd/wE6RiJvvNOZofMB03HM4YI87v317d3qcrmwNbWzr4tJiKw3Xc
i2Z4CuYyhj2mPWsaQKuUfpfTKwtpED+nHrI2RNwT+K4w0frwtVq/Ml6lWWZbw8315e2lyzHQ76uc
fA+UBP1MtVjRO+9RMZBBcPvRYq9Rq1br5CJuHcj0FvNZ3CAWOZ5yrLOf4EqX5ZjoT7XHKTrq6IAq
5duQUKb6cHsgVrQ+WAOtv7+/p2cD0O8FohBSl67hEedqmGytv2+4Lbx8IZBer1UmtPvMd5NdlrEv
jhxEzBDPstZslJ/ZX34efYop158B7GaIXRXpS83qVg4J4d0PvQzPtwopbarvaVIYVhM7f6hNO3z0
S06YrjcQD9eFj4aGaRV0OMRHKIhujAfotnVQbaC2NsfhIpmuE57iNZdW3/tuJtAUZwXIOoK6HMOc
CI/OPeIQccD4g0X913ayOAWoHi7OV2nazKFvz1PPWP/95yXnz+O3gtp2XXM2TmEMtPgR/mJmcjqG
xwHKgA3mKSY/snxNSr/5TLrujyfzO7rqGGJV1XD6nz+vo+Z1qEkqgeKCM6Ptkv7OzrPhOEHNx9MM
SosTY4OFPaVDrKrsZy/SZxnrzfMYDi+1EnZ/hcL3VDMj/pHYdbBAIWJu/v63m41iv/92joGh+3Zo
MRzbtIzfr4a6GMJaFiLeZHmXnLrKCB+9OjDWqZ4SKyInFcNPiH4EOG3ubrV17ZU/u/6pVGP9ACSp
fqjo/y0SA1aj0SYUkKZ5NJtQ7XyTyFYN3ztgf2mxERYS9Vkd4UAR7dYnqRdiC15LNRWviVdg/2Eg
u0VIAr6tHX6outTPlmKwMZSduY4iPb7SwR9gdAft9vby9jAC6uuLrL84WdouCkrM1S095/Ywctsf
N4UL07OFcErCg/U4CZLrqxAWpmZ16VXhWto4TiXRnDnotNvmhUlbfkeyQ3auoompxdRFG4uq/FWm
BKR2ZtGcbJkVpz4YilNl6Jc6R+V6e3V7Pzb8YkECVQdFlSAX2w2AWtTWI/W7+agKvFI58QzUch5C
RtJ+0JpM16SyP3RSDU7CC4xnZkgf3sTFHgZAxD/HPDQ/aOl2KyoXhI+VM1Cyav+w3f/vpcGmAMf/
x6BH6hYOwt8vhtYpG7gJBnrl1qFLwxTiGDQYlo1hin4GK3J8MzZDtA0ktE3HpjG7IxCfagFOZ4jj
2YNjHG+bT4hh3RzDkX6IDTZOmeR5QcPsD3lF/1yjE3a9PSMRpLpqioX19owp38cfxztgl8hXZG4R
e9zbJC3Fv0KZoSpl+XkwsFJxyjWXCA6zLQj8+A0o4t7Ie/+amo6GgcN4nsIyYrYQ0N/h9l51uoze
IgWkIaWZsvr7u8j+X2uEw8mdfcG0OHZzWPlLmRTjArIcgW5RyA5fdp0bz1ZPT9XUlbjDD04r+bZN
FaJeMuVhMDW/1CYYtBpbw6pojfJSNk/efA6tsm7Y/nHrmYPlrOuOba4fpk1GONajrzn7zq3IW+QM
8VzSWR/nratlUhnXGqTh0lfkkxhqOURj85JGJae+YBi/dBkgqQ4ZydvEAsjtbTGqc5dx6PwQK/st
n8xuncVdBwnEqVBd2uMJKsV4cnofb1qhQ1Ul4ntHSjVOBjhKsJrn8CvZqnU+jXg1dScGbmuAVSfU
CPL59BMdo/ctEnUZpZF9FJIcwAjL50tRMgvMk1I9mGhw10bc9EcDXBWwLVQvf//9uPMq9tsa7jAB
dYRhS+nZNrbZv1zYGhRVIRJu41uVnNOsvmOf655Fqe9jcF+X0rI67FPlI3dqdq47LF30A9j0UcAi
uZoTEZU6hjYAzNuz2lNIIbhhd6gqRt2sn/qGq85FORFo1YZoEgsdQ2ETv5tMa71N3/RpKra0uosT
K056MKQ69r6P2/K2vEO42IbOIDcGFrBnzpY2lQsOUL8q3/U4xPnXhJwGLXsb9yRYEPVUXQNNc2jR
mtPPBrlWHqfpAl9qD6cFtuLt7+0n+1yaXvKkkLwxsvDlXo2kehUStY3VRE92YkVIKKqfHdvAgrOk
1aytkVgSarFuo2EhWN1KntJMbEAhSh7AmLp30PeqrQPxax1LxpH2TC4HcChXs+IIwp/T7pyKiu7W
i9AGt2ZoRR2XONlTGIjmH7bom/32969XWjQS2L1oeEkp/rKJiV4wuCQoYhOJpjpk+TgcHNsZ/niW
Z9geRrAZ/3mrhAzLgJA5SQIZ91iEiLtvn9dkBt9oa+0z3eVwLiisjlxYJaNx5qrl9Fs67PBm/2Gb
tPlJLrKPpKx4o3Ns54fbuyRF1RsZwJlRrdOcqaM8OzkTz/Hnkd6yH7SotLZNUMLftT2QrrenGZ48
Er58sTR0eUhxQXwUaGlVOnlffkJhCsdnfGJGhRuApW5Xebl2IqJTW3SaRsos3rxWxt7XFBJjJisH
jDuI5dQVNkYtfdgQzHnN5sHjbfpYm4SGoE801aIMCxokSTreo4sWiJ3Y2ft5Z0e3O/zxnt5eQkSQ
H+gpycdWbvgG+wPKJcilx3CqgPTkXnAmytdkkYrqfZg75m4aGfn9/Y3szAvp79+0wVJreZ5h2lDt
/3ojswlr0uf8vylKgIlYYJtzEYtiG3f4NqeAj3h+uL0fN2jxX1yXPBIgdK/dEATbwe2xBM8lfcFl
dFch4L1971EPatU2tFdsXtZ9QDzMWjjB+GN+fyrdU8SMAvFRLU4V7aOTQ9jPiYg8D8NtUK9vf3B7
7/anVs44Kh2vdT/pW0cvn5ogYGRpIg9QVlqeHCbuHAIgPCnpX4tKfuXCDT8NwKB36aDEQxeLJ5wD
iAx8ejPp+Gcv6taQUlN+75eOfEoI3MT0M7nrW4Foib0yOxze9eBu9PmwCANOW7i55q9vL2Pyc7aE
jESzVnfbWVH0WXbIwSuNmgNraHlCXtoumi4Y/+FLM35v8TlMK0zyWrwZSDCTAf66O8oAvZCl5ykD
2lPKSf3H1HsILuNaneJbVynVcfDipSkuWgHxDzF2eTSBmu+rFq8KXrLqkRwAHY0eU1qjEshJHZs2
XqbnWKKMu8T0gqMsCB0mppiEBz9nuaRPGDSnaG5xIxut1qVeDosGitKhdbE4m1NaQSOSxmuLEQIJ
ScxSznzsFTL5PvLe//7Cha4gf7t0aXSSIe06ri5sflnbsf6yBzV9gS8WqPq2KMhTXCWoMe/8aIof
2j5r8QhF4dps0LwOeWpsmBInF8N2vm6dEB369VonyXBze5nh7WFBT05egUDOG2V2uZ1+lBOTdjAh
/iv14ZMxmNrdbuZSOGqTNUyYaSC6nMT8fsmBBTj1rIy5VbIiehjsPjsmGMceJoP8KTFYjzDSssca
ZgHwWeAoVb/tGdhd2z5E8dFcby+EIYHDgODcNYQJLRojbHctBIVV7xeY4l3E/fkA5wQYXXcgLD5e
enqNxzCk+R1YBDDgjOpBubclrNuGK1jz6ZajVg+3Ik2KWVdoEW6RVY/wC9KekKNOdLThAZzip4iH
7Clhs1zFno83GefOk6Tm3ofM2e8cN0RCJzJzkZhWKBjTmh8QM97kFMt7RewSgiFEmm0+Xnva9MKY
pi3inZJxYB7M/V+Sauj7viE6e6kwRl59LXwTlTvbpHnwHYikt2esSWTIKZevtVAx6/AQK0btDmEm
FSBhlEQYbDOYILpTF6eJ8eGdF0RzM6XEpoeQwp8jZmCmY8gBy0m6rZZdbOjcKxt0wYLTW3HsHVVt
G5keyWUkPo0cvm4pKi0gPjHCknWrklEhMMyXb50kLWmm2t4VVUcLhd5zQjAE+URnJE7+riuTh9ur
/zzYRk9vThhVAdys2Med8O5Sg2AfonfMJ6w+3LrKPQqbuJEJ/9JVCqz6c7u9+T+Encdy3My2pd+l
xxcRMAk36AnLe3pSmiBEGXifsE/fH7L+0zp94kbfSQWAoiiSBaTZe61vmWwXbHkbJG1Yk13kXhW+
VQm8qJP85llMcyK53Ze0fTLWpDBbz34aZCzlZ+NFIIgz/Ux8IJ4Nt1QJXfQhNK/vRX5ESyTRVzz0
WowP0ikKudUMyjgPoSEQoKraIRsw/aZxdzzEttu/yExvd+3Q0A9H2qfVYqsCZAuNObwIQGAU4pzU
onjMK5Yk9vizszXYdOrG8jwqjnpbyatZ1N9ljmykENh1l7N6iURS72XizbDOhea/9hrNACchSEEW
uLeZudYgLiCCuLlxjY1ga1fV9IlXxNuD73EftKa7qh3C5Ov6Nhl7QiCWDUPQxMb9dIytT1bh9rPm
aReTuPY3PpZ2n5GEuDNkEX0Ojo0W7KraEIHd/XazHiX90PVbOpZ4tifhr/x+QLHRaTEop8z67jku
z4jUN1Diwt1kJO0TmRpagb7emqZhD2VkfFQv0mqaXUrWN343FsbdWPkrA9USj9yC4fWXOox6URWZ
3MtbxpFFHwjZIfgI0YmfIuIaqVYQ+udIvG9qcCJQNoNze8sMEG9ZD+CIxQY6/TRDsljF3SnvS+fm
FtPb1GESxjj3ZVBEL8ox+I1c/rU2Mu8D7sfjBJr2UqFePOIPg8ruEo1MSYFN1LJw0Z0JJola5Tfo
AUL2joYtv5XtYNVfrYlhKxx3LK7qSymLcZcsR/5yDeQSolPAUms9EMNSDKgvf79Y6xMS4Y1/+/q/
X2A75ReYf00eRmK+crdC4OHXN5mnLhEKHlhYmhCNTMfNXETuvu9mBOGl6x8t396paqBINPhdnqc9
hpbdH2lLsuwGpHg2B4Tz4zBBgqUifg2GDLtuKKeVmr9xCu/N2URWWOXNvpTtZ5jawe8J5HvXyOwn
czw2zgBMRuqV/U4NPrAOfk2kFu5JmHODWf429S8QlemvICp0nviofZnSNlrVY/Ak6jb5lrcfGISn
7xYC/G0TltkegsrR7ivkuZSoohXqkV2u19FV/f1loklirrJxXwnzp9v01uHvBFUnxjoAs/EALlC/
mWmZHJoaL3Si18ajDzRpJTv2L4OF/ttK6/KKFueJFfJ0aMuc+b6mWXqm6v1ASIN9YT5Cate1t7Ge
N2HqnMexsRhds4THSNiPpV5WV9NJUAKzq1Z9XtuttUsqWQXsGnCjlfhQ3wAS+WA/THlrHnLT+chM
9CbqA/WmwVuxRsGwpvUnX3YsHPCfAwqPe2cnYqc6RsgO13EXT59B5pFdPQjznBqG/Z5FCQBoK3kp
lo6EbmEJMOh3q6OCLISnqUoJbexMwkTmCo17FU4nva9IiVPneV4kG9eG0KK++5+xtIfPAO7x6r6J
jXziKCFv4gdYtpB978MJFAa7ecFjgFn4yG7pV5gNxQpt6PTCvdP89u0egd6UNdf7dIUUBQH0ELMz
xZoBdTCdPtMBVTK946cpzJ12O0NPaYp5RE+j6S+SwuV2RAZ70jToM5pBqAfR7d+9OoufQju69GyC
nm1sxM/ZbJEN7wxvmlqODXHfM0Ziha1968PlszwnVo6S2qnFh5ysdeO4zYkU6IU/Ywof9E/z1egi
OouwLc4BggtwzsJ/DTMAZAFEpb3Zx0SKZESRulaWHselEFLjHCaGlzB5kVevQ5Z/xETKfWlD+QEI
ndactbcM7Q+hJ9PLRGwFnTt2utIv3jBMxNca/ik1lHTJ2fYpxulxvzakiD9pSSM9IFkznLXp5oM7
UpcnlOjbeXRHqp98lTG7h24p+wMifY0EbtVotCntdt6usuP+M/IFwT8l7l4YWBAO5+SPTbvIc1MG
KlEVt65CK00MFMhNMugfvbgBXV6lwd6LAA3cP5EMZXMOBWXjJ0J/sBDyY/A1Coq2FVblHLbDGlMN
gCJHVi8Jecai6sYPB62hNM2budQXmzpnhcOGQ1cjuyCdcHHzRc0KD8ranRzjLe/c8WJkOf55fFRr
4UhnYy4PpZgKEzZD32/DwdjMof8nZ4X56PhxudcipzjEwu9uXkZhIIlnd+27JDeEYLqphInkQoJs
+U7e0sMY26QBW7qzs8aGnnwr+0fPsIZ9XA7BXus69+ageyO9h2iPuDRz1kDwQs1S/6yNRu4dve62
jSy1fWhE6crSu4ltYR6s1W+oThO/YZ5ZfmHPXpHUUW1bI3K22bLsbwQb4DAX2qUT83yj53wcSuun
Pk3eU0VZ41I44bBSNe88FY+YlfVTZaUNhPYe7u/9+dEDxoHA7ca3OI63GJuqbzKLJtx8wUzcaKU/
upQZztXYyOdJRyQMBcjYqw2Zutbue2JVn9UFvK/EscdQbbTZ8UmCbplyl+0L41HxCLAGy5KUuL4L
aqPQAfWzDAIQ3wskVioNSFpXz3Gv38/w+m7vPyREkK1azzs6ybi5jVwUFrj90sRDQqQGaSHAnFYT
uIabHsrs6JaOv7XBxJ2nkl8PUaRLMdHJfjAKP8RUIldzPGq3CgLkg18H/qvZkKNu1ENxJpOrO85k
jZd5nmOgIvpZHUUkEt6PEgOOR1Pk5aoqo29ZpU1X/rX5JrP8W9hbGkpsax+OXbBK8jB4gdoZoLye
/Rd1LRztepMSDkVeYm/hB0c0QjZGB0okHMrmiRdix6tk+kwAQD+MLWgfJ6HBi/3WsiiTaE1Gj15U
lAxcPX9r/ejW9t78w7ER7APWGwmjGkmxVgtMjIT6uu1ispPCAMg/aXn4zIh2Z9Z6Jp/ywE+ovTv6
1J+DFj9OD5MBfKvB7EphCbiJlT1OODJPtLoH1ife8M2Kknsd/T++AtUYWm2sxjS8v8fI1OspNr4k
rUmyvgyXoANeZIAKX73h2OTcOX7+XWQZEbMOaQ9dRy3VKjG8ZmV37tVaVoBiw5E4t6zZ0+ACNfWk
msZygncsoybCccyjF9uRs1N3mbrf+DVKHFHtfkicZB/XJFEO+ljdppheQEB58JNQj1tXJz/GUYwv
hhYvgSaV8Vp13bRolotLyyB47DIMn0PwnmlXJfnoJdKZ2vCYsIML9C6KJFr6SsWJUbNdDYR6YtXL
3RNe85qf044p0GTaRSD/rs3e8wjGpb18X4ta2jxudXsEmGGl815t5DNteM9dd3rs+agXgRN+mi7H
3NXY1mPRtnITL0fhck0dqWthMw+3cEyBlGOIlUvhS1W//LlPD+qaWthENaHYlgnfNQJLjTpp6h99
9FYEspKJZmtSf+vQLqSGTH51VfY4wBR8WKidJ1XUlwipkpTdUEwaw7q1bKoNwnumpDm/s64utnJy
9aNF2+9mj7JbMTqR7v0q0eOuci+YAa1QB5L5LHeB7rpUYJEoIVNHUh+8uQbThZ7O31MdwTndJOjY
IFmQr+D5oQWDhsQndORs3OQomjO6n+EcLC9EpPFeIjEnREngbd00PiZkVDyz7/Wemty/1i7WRS2Z
GXF0g/yvemw3ztAZ3/yUhE6KPc/hkDskBzOgV31ofIMngpTD7ZqL6RNSHqRGv4bArL1f1GtjGOWj
lVHgonT20QKrO4Lr6lZV5jq7AebJ3suICGHT+YdQx23blPafmYNsubK8lXrwEuDvDuckZs6MHBYI
dTAgi9Zoz4LniL7yYnzKtRdrcNH8BJ333PkTyJw2+USZkoFZn7GkAnn7nDsk8TH6lrMvhvoodZNE
Bqqh2KKL8tU3jAJMammdtACZv4l2baOjg66wuXuwEJ6acHibx/CFTZexlU1dgl/EpK6O/r40IIMw
RdMVjXGXqJ0JEoP83TbdG2Ad7XcrAnqMUfOD1gPoruqGb5FM0hK/MIv38hKlcHB1eAaPVVkdDcEe
QtfQI8cD4e6wbiN06lQUXDwK3+ktrSiNJr96H1panw4FWUGR2Lss9OAXuf11YctDkfA+tQU5WC+t
H9txnJMZzQiqgMNWdSmf1YsFF5nyZ5PiUw/mK5ar7YwJ6jw5mXF/8caEUTOoB6x13XM+mwHxKo5B
B3+k6JKliK8oQHOz1sV1GFixsbLRNhouExRo3ruI7fpbu+yM9GVnxB7Tfonzfo9yexeTk/xuBLY4
JLKjBLWscesh/LfrRpL9HjLnVXdymlD3tvqS8pMl1aUq698FGYQEAwcCSoD7+bcp7JGrhrG2/qC8
tTYzI/0o8rw6GKw9yJUnociljLLVlAhBZkgPpNX/RjC3aPaNU6gJkGG+9agV0z8vIx3xPIKZZZbi
fjnEvY1uwZQrp5PdwV5EEJB6xQaqd7lBqJKVK5ms6b5Pz1SIwJHbAVr95U1NkpcWhuA24FVRtAr1
XuzqseMDXip1UGKMS+CQO4SPiCkovYz5sO2XM6KDUfpE87tYZAaqvaeNbXRJ3Y26otp86rKj5z8N
YBw7TZgI6gBEp6TdusGuNubHMbLSbakRgAg8hDxhO6k3nRT62YGU1uFsBBozm6em7INTtbyoI/UC
2a48QfyPgpdwkUhOBegZV2T+Mwsxa4dVPv9Hp8aKydzYFCJX8HuC741D13SIgt+xX1/T0ut3QcY6
LVClTZcUUHZv8zZfSgcs128ONKj9qBnl3kbGdejzbrgNThPjyJiCp0in54ua9qZefBY3W4E1YTWn
3T/XGqeSp/uad560X1FUv09L6ZebFSS1ZMOsTiW6k5UZTduCRGkiUfqS8jXZc9BAAnlgl8r/Ghqv
qZ/7X2Nh3Q/6fx0sby0UKS2zne///ddF0KS/GQRW6XpypRLk/Job+2lsq+5D1F0DIz9tz1qmY1Hr
AuKlnLz4NEipHSIeKjHGWEekBgY2Scg4Icv1M8v22fLUGT4A2jzH74nXKhLQApO8r9aydeRBdlX1
MaT5N3jUNjUzHTFNA4BiEO9mnlof8RATadBjWlGnCcs6kvF0ltYIkvo07E+O8ZIvJ+xvlheAAsQ/
p+NTyM35XHbrMRpwSdCoe1AqH/XSQY44BpL8rnrZn05zt2BZuFdk7LLcokH90rvYzavSchD07HuP
ODfReo+q6V30PfAxM3xk4TWte3Z8WOdbdHXw31igDeIZd9TOcRqYH24RvNfh2JzSRYw4ols6on/h
Pkx765vfmxCsDHSmPdI/ryuKs9/V5QHgFRU7nSanEjlIyyC+EaTnBGxwLaLwNV62cdhw/1ipJGF1
SIu1oQfZaZ7afi37DhuOTehXMUV4CtOZVtOC56FaWLKyu1GdwEv4/x5FMiSXbLmWqCNKnmtS3Ns9
D9tJ3X+ib7UD7HOWJsvdaYTJXk7Fd6cmy57/AlYb1Z7WEbfYSV3mNmdfdCRFF5Edgo0Y+JSbrlza
df5llkb5YdFlQeETvhbdS+lU48VeUtnnMYOloEsExB5qGIIiwwo5wMS+8iHPZkjqgxeckNpqRNKR
T+dgF4gW5V0qwp0uo+qcKB1eKad1XvjJZk6bkix2r3mY2pAP5O95ssDeBLGkO2N+kX1cP6rPKDL0
anff2rZ4OcGGHUPHHn4vB21sj+pgwMlzrs2kfDDxZpyavGDOWo7Uyzz7lAOq8Kyuk897oJfQXtQ0
lhLyB5vK8tZxqstn8GsZfWqEaL0GKgfhQfc7IH+BEan9mSOZXsV65T71E7HyAuvbwaqa4DYUrbVC
sBfuBrrNxPOKP7OuW9/b0YXfk/9zEBcWd2LzSOcf+3NJX0cVf53i92DL4L1P5vksQzzn6jLRyXB0
C/cXxLhwTbq6uMo8oO6tDr3xFvr6FjAIy9CMbO3G0tMzWnRG7EgT/TqhPU+KK+pJ1naY65ZtLrE9
/5wSj9I/TR0c36XnYE/efCpmfQOirIHU02Hplt3cHDTsAfT6rTdDC9sXdRbp5lta+IxwIiQxeegB
zAWVD4SiMMZHvbLqQ0V1n/xHEgtnAbJ+eVFH4F+5axJjGg6ZqrJ5fv9HujAasc+dzSTndjB3qUXs
czLnPwluxLqZxuEjWbsnkLdGfoqRm5FT3pLn6xJ70qt6kLbwaRs7MA4VKfWrCYr5xffFfMWqQW10
UYqauTz1ecW6JCyP9TIv0UAsFv85iRwaQBX1A6o3/PIJbCILtUW/pWRbQ4Vj3IFMu4kcH+JgYjmn
tomm7jdO0RIrSX91obHvRCqM09+XmT8c2QNLE90ngGKVYnI8sd0KTupIveD5TfaBn0EKHdNVkRb9
RpkslL9CuSpM2b0BHRs39z8Z9hbALIVmb6jB6w9QGdkoLQ1O3yLYPQbw0h0yQJJFgRM/b1qHWz1t
Xgure+k8Of9g0wVBYTKsa2D67VVzsMHGPcpa2dfi2trpl6N1yfMcut4ZWNy06gl82tG7G9b6MkOK
Kjl5ovJO03IWLROptEL3mEfOkxGH9XrC6V7eajOEEF4mzoner70xEkngIwr/dlt93m8cLDNk4i2j
fQKveNPUxEPqS+NBXSPWhm6ZDkFdNSOQma+l1oiDHNP+1JmyP7XLizpS17DicS32qD2H+b525a2D
G3hUPYtx6VTMfoS3UjNb8OKc8hdktSjMetXN/DFZ1XRr9T8bXiUvTDg7tUZHZV3RDF5CzJcV/N8X
tZb3XYIq8rE9mYFzsOgqX+6TDM69nY7SiWTzn3oV/CIO3WVEA5+naqZyls6XZZAtM1v+z25wIJx2
sfVK9WHaSMKw94u4yJ/xF687B5OOXmymCBFR4DjZ3vBn8B+mY7/ajfWpnhRavj9EOwXU7DP93NXL
akoDnhNPyGRXjZ7sGwpjtygexC4xYBz7QfDi0+95C8hyInopMJa44OnF8IliDMwu/c7mYTthWFDf
X+ahB+K9Hh+JGHKPfpBYG62y4m/LV+jT/KtAIAINMwCGZEzd0Yzi9o04lKMVpdYG16O5FqzfjG1h
QIyMw+EFuquxz4VefDrMqn6Uz99L3Su2PPyHDlncdmKX/Wy5ZLS5S0TeP0Vt2tQPbEBwIDM+RGlu
UECVEwTBGjPQUhwfJnQdpV8dYmJRkqTZyybCFQGBYV3TnTg6NWXyhF5yH6zSsda+5nr43bdZ9D4R
2AJUA89WN3sWVXQZH9TePBnNgP23Pq1Q2HibhOTTnKccrZ7QdbKI6qBehU7YPpld25xqAGlb7GPF
KjNH6wNqR72hWcfGFUkGEBmyV5qtUkkrcbTHs0vWrv0Of2rcjCzuXplaf7SQf56yTv+0l1V9a2df
WtS3e4PUpBWiuPpU5f6PclkMJTBLuikcPwaPdMFFoItkBNpX5VqwqTLghSxx7yv0dlmm2z05LWYQ
HLIhjHYClcWun0A9N0NlvdU1WGPDHp7Ufwtyurji5uXBMAhJq8XQvMadc+2FeetcyOaRllmsOdzx
E3HSjt1qds2yOV5VtoROvJTtcFKlF3U61Xl86lD/rJghwo0d6DWSfFNfzf5YfYvMMtnJ0DLXQ07U
Wu5qxdUhx1IVnucobS4gZvxbTabFrYjLemcRAfMgxGBAxSF5qMUiy10UdLSmaqvG0EXRoJitLQZB
G08/Sz2roTDpFvaLnyTh8f6dR6EvsaD+9yT2zB/LAZCk+4E+2Mmnk5VHAlu3Zu+Yb3OX58/LmdKw
JvCT9DKKHgOmbmR2bbhvl8FMLWfVtaYjoSrBHqw+6EGWwWOMsM6btGB33yNQEnevZf8KXsS9Gst4
qjYhgdE2+3Qk+m60AuOWDRJQlEDdvAMD4UEU0vpmkzuaDwSkeArnsETw7P+jL/urNDNKkW4SzzNW
ZEe00DoNa5/bU4ZPHuaZbzPIG3CuFoMkyQ1Z+qyu4ZkDoZN2eGDEFD9Sd3nOrZ4A20CnnOBWM5RO
kUKss8dNmoruNvjo9aUX9/ejZjlKA8GEKXvxTo7ANadj/cbQ1u2nakoIR8Apdv/70y/44c4kwi6y
bseuEM11RUVLE9F3Pk7ajkpLvTGFmR6DiXxl3S68K/2Nh9G1LFwBiXhUR8kMB6WY6Q8t1wE9lHt3
zM36i2hSqif0KNiTPqsmfyKqU1uDI9U1pEFKtgcEFylfKbVLY6B4cYBtrVhz+quMBcjOdez2WWYw
m0ph6wiyWDXUxfCz6AWOqsawtw0rPezh3bguhgCBK0gNoAdVdwqTFPwivaStL/GfR9g6rIeP+2dg
Yd3b/a06MFK762mSJUTz12SGzJCQkbQbDK1n1VEB2dJgBUVLMRJOprmJsqR4VEf4iYrH0ZN7WDRL
LBWCBNoa086qiDvxyGZydljljIsaczJ6FtKPjTNSr4MqEqjagHShXSU2gXW9P+/aDgBOs9wzQgj7
aCTaT7c1nV+e9tA2dvOL5T1uV7yYq0BLk01YoVu3DJpDntO7oD0s+2WyCfO7/6KUUmiuFPPO1HPv
DK/Jhc6AJvHBrX3QCnopSWGSOzWMNLBY7ndGoVRQjbCaB4tmyX2zGeRWtSUyIqYazdhaRHVBFgXV
ZeW8HTS6OGTPjpdw0eFawhugay+dq9Hg2+gMG9DggaQrPV3qOJCsYuQ7DlktbEn3TRsT07WI1dYL
SfBgx/WHnw46nF802KoTTFoCj39MUuDfkknrGiGyV5wcklVzk5Faey82+ZF3nZrIPsRTVF47GTeH
USs3fm5+kuy0GKa0CTpucC31tr8w8hLepHQtPFoPeP7x9i4uVkdawYb5tdiGCTSNKivzlXJWmDa9
ItRMBvVij71iMlo3dUTy0wQuSKDx9Os/vejNN31KzQu7oz80S+Pz/e/V1q8Unfp9Qs/laUI4vnTt
7F9Eusk/97+bXn6bjc75JfKe7YA+UMagJOO7YE8c4ed7pZ5jN5LvRxcBrzrFhLa9t9D1jgFsUaCr
j9ZmkbsyOrM9j6VcjhZP3zBPHoydjkVK62srvZ3/pLWOus8pmvPA3n9VdtX0nVHnwx9dWLVN0q1T
QKIPjNwkiclYPpNTPt7KLNtEtTSv946hA46bO18/R2Fk0G+HOFH22nhKqq8ksJ9BlvUfRcruVwtL
aP89/eAioHrV0VukLm7X/lGQHT2gwBuaI5qRXVW0I4nPPJf39tIY4N1qaxzaQF7O6iispvYcLdfm
5VpIyuE/76Z+sLp3XIzZQdG2/E5+amzLPqFVOmE1FKWo9h1Wy+tAy3KTVbXLPAUeKWg151tmja+i
GPU/pv8qq0x7yeiir6RG87Qzsw8rDxl/1DMQhePZUDcRPpQe64jDviHwLCA6U7CLYpDeYnFK22Uu
ztQsSdpwEJfUWcuQovYOR1Ip2nM8Wc25+r9HZW/qhy4YdkX1XC0ipzlyMMsZz+0y3LSjVCfqHa8H
M+rMpBxpRZHvhMXpX9sdqSYDUsVFLkQsQPrkZCBHo6keN6LWu/e6B9RkG5G1S7qof4/1ul9Frk87
dXlXQkd9qMK5vQAt7d4TIa9jFnmPENRspIS+ubLp+K+Il2kuWuaNuPPSP3oY2+/csdxt+IO3hjTZ
6/X9vAGn6L9XdfdaZJNz1pnLt4K4V1MixuNg0CF4QIjaAHf0aRJKf2+wxHoeTMq0rqzJieSsHfRh
X4bezhzzr79CEi2gcRE30RcZI+1TVaUoUHSzomIZf7SCLL0w9QkjNOz4CrKvOWIvhEjfBD/MpG9B
JYDqzHTL+6qghEAjCX5Hqb8bTaQLi/SP9BO6XXNeny2rz7ZWKH6VgU2kZtgQnbLUIceU3Zdm1dam
SmbjgD/xl/qX4/LPQd78uOtX4qlEk1eVnrHVMjCTZJ2LlTZb4UW9eDKKLlMN7ssZg4SQu9h8NAFq
UoaiIefl880ZInHVaueN9QKmm0VtQ5yh1fTBVY2XcU5KvR10+srKMRfAIAX+DVT9RVmtMuS62UxF
rEtFfivHkcjHgU1CWFs53ul0Orq0DR+kX6PibNcTqSiPTtDPK8905DZtCOR+qA3kPyJ3wZo6DBeQ
xIf7DX+/sY1Nqs/kejDIPyTsiNKLl+bQTwuJUcNFuxpjZ30T3Vyj7yTTGIUEuSxheB602l3Dy5vX
fZrToFnmmzbVHutY9k++BA9BHk+5TBfVCeKfXA9hSQdicm953qSv6nq2XM+1qT8UoeECfo5nVv59
dLANKV4txPHtMMZfOOuhigr3BOB0ozqhcVDSQy2Rky9r6LzQXka1qb5vgkoenLNhWB129OLdwy4I
gOdfL1kv//1UvTGVVvpg5+gkCwxjaxmn+c+2fygjlMRTNaOKvCvinMH0V32SUOtDNrifCpCYMepI
ZsaSQqjJLb1IDe7D/GivehCGRzW4qmF2eHHtGQJcGQUY/tto2+vBPwbcRTq5p9JEACR0nn2WBHiy
g56yUhFDxHPM/qIGj7+n6l10qv+8a04ED5l9RH/XAD5pxuFHF1T5talEQvBKH37EAYEvfZW3oFV5
t88gbWrD6a6m1srO2Mu6U2LbkDAYa+JH8UMeXWmf7dJub0ZV/oGbBT090cSWAjYSgmVF/rfMYTNZ
PFitOey92rG3FIH8FbIT/Qk8HptyymvqbODMXIpk6oxy3t6ncWEk3dnX0vLKuiY61E1ePiTpZJ1M
v8/WakIQNvXVUBtf1HVabdm6KnX3ZNqTSQ2rqJ/Y/d8sEVcfAKWm4xBNOtmgnCYtTf7EbddCOmid
ClN3ST4a+dn5gWfSoa88QfQ2QpxbvRGEu8z3H9ylzI3St0W/xEhS12Xz6AlDfxgzAXa70RqHMBnM
Y4wKrKZSK9W2dd3lDzXCnIEtBBNIVbxEUdsTUxMCOayb6CWfuuJQUkzlMQ9e42oKzoxvEdRU8LnC
Kp5JJ4yOUP6aozoC31Y41XRDHE2jeRESallJ2gMj4NVwE/cmgZGCo5fOq3DqEzRC64NQgW8tkMvH
ysw9VFThOuT+PFVRLldd4jZny8gdcie88iOuR28blyzaVJdDKzFshHlPF9MsjH2RxO3Oiyx+O+QG
2O6JJlB7NaTHPV20mha3YGZRpcrOi+WB3W3AB1IFJ2epeqtT9YKJ58F9J9YMoxhJfP96SuyhzbbN
xEKDffOPstJ01uyVOPolE4smR+vhPjMFqZddC8+uT2lR2zyZKBdzFse2H1/0WB6JHfyZL1OJ1ZKZ
gXe4Wotk/GwXXzAb/R82wOPd/Vb/ZwnTUDAMln2NUtcKty72Whr1D2ln//z/exf+G+cC8HmbAqcJ
7I8t0H8gWlBYadTtqK20xQsBPeXub4s4bpdpyE0eVWldaIDVBdrhVaA3FGHY0Kq+geog/EcvwfKL
eXv3RjcR8Q6xCGivDW20J1H+T9Xp5VWpzdT1u+5sTM4EehjHCl+du55nWDcjC7meYvwV7GJm5+kr
lH5Ysm6GSdaKUb5NpbepXAbnjjCm1yoOp6Od+OwLl3elBF482sfZdoZLbc7jkW3WTu0wvMLyaLsW
0YwaMW5I1EV1CPSUOaAVtA0qrDN0GIx94jO4wwZnhWuV41sB9d5tvXZ3t0Yi9r2OQT8E2zqY0eEH
LBlru4RNblNPUr45N+yH/8FxI/T/NJv4OteE4VqG7vi2UKb2nz+e4yJs//f/Mv5Lb8rUsRyrOWrU
SHboDTFHBIkgkrqcL/FQkxRTzDNB3X18Dmuyr4FPGAflUvYg2R2aqShXuXOsW+OpXgpHoo+za1p1
X+qsL0R61bzhq0iCVxSO5bdWP8x9zFjNQVo308+ycz/aZKgeQ1Qbp5hVHU1+Ea0QiMdbYrgfosz0
XmykPse5Hn9oOMMBMoX6sY4siBEj9W0gvgigvO3Yp+MhDptp4/bJ84T96ayTU6xG5NZw2aq2rb3X
PaO6TfmM8Bx9TOuZ9kGJ3qRs/H3hVzUpG5Z7HG2bAsccLIKB8omww+I16Qn8M51QPwgzKV6N1E5X
vWnJp554nU3TVz2rVVTLKXaIi+1DC0Zw1V5zImBejXJmofsjIDr0mTYM7oAEh80wGc+L6ojGKbof
xrrmibntJ27S6gW9tI4S0m1ekNwTdIHX9FR5fgK9VRjn3g6cY2GYL0ZeF4/tZFmXGRqhx/h1IW90
MS4VpbZFubfkzTCtNW7iw22I0CzOtIOGMTgnptOc6aoshdIWVrewAKQadv6o1F2AWVj24uCmphQB
/vchrxOHVF5YPzCM+f70mdup/zDjvLnAlm7ohKYEtGmzBt/D38JTGg8mYuJN3LsQp82c5krXdzRc
HCs4DYTmsLnlrwBgI78U5qDv7kf6IhwsTPTqflKmex/33S4XpCINMp0uTe5994u2uZCKCQTLQQd7
uZ8TG3fKTZAyyyX1Yt6/ZLxoVSPOqovZxONurPvxmOTTn6WhdXLnUocQm+7Vx1KUnb0tHahL4UBo
akhI30ups0sZPfvrXunJY58tdNthKRnh/pchhZ5OaL+DKnmPvFpAvUm1hzQNo4ND8+IC9uTdReL7
SyM+DMFTCleIrIiOOIWHFiRIZjr978Bk0vemGnFPizEAYNdHo2n1qsA+vQcp/X1Kk/hkJ21Mv4Uj
My5ocgTufl5ENtYwIbdZNDde6YKsVjWTuvL7HYlB3+zYmfdROlXWOupsQSLW0kArbEQwvajD1ViO
+Yb+Fra40LAhg84SuBGD4x4/2bBWa091KnqnX/eQsa6xLb6J2qfG3HnTw2BN/kHX82EDvy7cjOWg
X+IuuaiKmXoxiwDegh77tL/ztyRM8p+TPFZkWXyR7u0HVnJirx29VLjqjiNe8geyTxgqzVb/7maO
tZ4D3T7pcN2gvObfAP9LuhvUuKdGirXRd/vOthq0XfFP1TJtwblsHehQulZDWw3T1TRqPmOMnf8f
ws5jyW0ki6JfhAi4hNnSe7KMym0QKhl47/H1c5DUjLo1Ed0bBEDKVJFAmvfuPffUkAqGdBvtU2eX
XzzLqzYimpxDa0flDp2TxoNKR4ZG13lQ02JL5MeE3Cpyl0rl1wfpQErrdk9aavTUw99f624VkNyq
53tksRFK2+pZGvc169oFiHUlBEMeUiV4r0LHBfbZ3ViAoDpuGsT+85nfwqhslca+BFbzaFpGf9Wk
4cfpHvtc7bA5IadPcdNtqcW7sPMH40QJ1lnzPwfPha0TlWkibruX25R4qEAWs64iS/4zJCh4SXlZ
XLsc1YQ2xY+aRbXAG5GoyCV3g5n8ftn3kb667839cSrAV7P9o2LAoJJMdBOotAHOxMnUU3LcQfJM
Tk7b7zPcuIj0uAmLTJlOF5Bg6gnQG0ASqWbT/WRaye6ClbN40ZqxvAO/bFrti9ZMkPhBzLYwG888
ix/JjDFQa8J8nPuufaznj5JYGmZmEHjctG0C0Tj2SroRGCsK3HvbQUBHqychjk7df5CtVUPd+E4+
hL9Mhxblb5Kauzm1574+Mpo+eWdREizHWaHB14J1bG61yAOqQeoycLvQZ/X9os0T9dpETXylxYfZ
Q3atCBMrjC67BfPIWdCXOxBE+u6rbbMPFOcT8R01v/kgV/2tS2gzXfF6E3mwfYSfudsopfWqmCF+
NYVSQ+ajBP7npZmm/j/ZAFM24AlcpY4Jn+sP67tNQ2Ts26DcBkgw193s2hyMzDqZqfUhp7+o8vD1
kOa3MBES4qFpVHXh9fq4k8qaFtg2eKep3+gUo4BqU/JWHbPfCYvcLzm01tXMMgCsgngdePcUglMk
lnBCE87ZNL8maVpZM4LkDSr7QhzGopw/O8PJq2uZuONarpyM8puogzcJNQAveYYNDzMo9Hzc1ogU
zAimx7zXQdQ4+Wd54NHo2YmXw1Ilqm52BBbvhoGwD5HUuEK9WqyqSRgXKg+U3ilUP7CaIQO5Qzon
sBUAGyGBc3Lds2PF5mJC6rRAfzduCrt0Ltl8wKaWxfrXqCw3dlkXpyQq1eO92jaELUb9uVCewqJf
Go7lb9SanrXQEm1557/o4+q+bTfYhC6F5+GBjeboG9pcEV3ZFaUFE5e6t5wc/OELlwwmxDn0WoLe
1C4otVZa4DxFZJM8+8y8qxLgx8WLKvswwfxfRSb0AX3Kw5WUJUsxMmL19F8YJvhy/2ZQnm3aDjx8
ysk6Aeg2JIW/QzIinWIFGN2cuSVoiZrS/U012HyCoMkf5aFqpp/EnTB7wc5bNIr6XQECDXoga+8G
jUjYxsNE09b3g4N/tAG3XeRSvsPOvZZjvV53zaZumq9TGZC1RzJ2iTz0JPkINO+SRa405Y4iqANu
scxIxm7GbjP02DxMG3JLO/t2W5TUv+hEhBMs5VpJemjlmZ4TsmQ6xGPlcKrzssM10vvGuzyLxtZ4
D0r2KUPVncQ8JAwa0aNDFb5J5CK5ZSZZyc4crFbdB7K0KcKF4iDGkM4DApO9DdWINzmDxmUdIomm
gza/pPWgGDMUspuEFv+5zwK6FZp1c+wkhMrtZxdW0uGKEAN1LYt1BkXU0+ARb+ZR51sOhE49V0aT
XTy7fJZX8qBS9lXK4clPrJqAZs3bKjQcVxn75KespxB/bwQZOMwYJLtZpuWSGe3Z2B+d+LXMB5iT
rXPAxOWtsW9c3dZ23ijTEtEwDvl1dGDVdTryDnA8n6FTpWeofirwHM7kIq7PdyHVSJZT4BOcQH1W
J8O52YizmazrTR7iuIbBkV+MqQ9PoUHenKxleJmKr9WHLCMv8WDtcI6esaTZnzVBORHM43+hilp/
v5Xx2ttYAYTQ7HloZDH2h9de62qbBLQsO1hen5+KEsgJHvSFYzT1TW/R2S46N6W4mA+afcS3GpxZ
Bc+r3TYFSomvN/HL9SiRZm2C28ZSkBeMUs2WBsVIUbPBGJIje0ld+2TN8t4hJsh6DGD2DSmgQp0h
a1s1hKh21TAShDKbrubLZr4MTJppqiKqtVo6rN6qMXyUZwSKhY91mNVLTQtuReEnW1lecRAP3dQp
WBMxOK7vO0raz+ayDYv61Du+ecktrIF6LFzcRhhGk6kmYl1xnxK7aBnrU/r3PTsJHwoYnm49IICc
3OFmfpxokCn8emP/L2OKmCsDv3Ed8/dggBcDnabDkJzLB38fUixBL8xAhkVWM7oO+qkvvZ6bP039
ADKVkq7l5GfITPFXKuh8yg4zvmMTAVd3oNQ8QQmHaOqlG5YgqApnJZ/91CdrtILKcR4jN4XUkq+k
qNkZ4o8sSQPMimjaTZjte6wP0Kf0Sij7kdGg0dr8DX+buvPbLt/Yuhg+5tc93A7EoY1IHSoElfMu
zrMz40xqz0/Z//jflQJlfIkJsD5U/USqcceaX26a5aErmw0DUPevk/z/ATQcUzVn/iZ5etRhJMTt
L7t5M/T9vJkqUIVp663msvaJSX8R2o19Nii/nLX5IM/kawM1OBZn7ELYuSueeO/o8F/kzr1GBFvl
ZXRM2HH2tW89EWIMk6/qhi2gX/FUouA5uuRFLXp6MqsCJZO5CwAsrqbGwRXkE0BFgQ7JC6LfhU+4
fV77/z1zUiJ6qo6EgBQSxUDrrWMBt7arad7e1A+TcMxjLsR07jObojQQrH6uIcszIJHTInYg06vA
VosmFVvFqvNXUJvsMluyLqohI42aADyrCVLim22wckmFhqBxlqPn+JfMJGIVcBv5UAm5KKah0Zdx
0i9q14nP+aSni7SbvAJJfdFf66ntHovJL25RMX1Lm0Q5oRClLow4b2clAnv+XLF01bd87MP3KDHY
OkHBrxO2RB7UpyfWZJSM9RQNpxDE9wmHgWaGnblReqwVO9v2VV8vraEwjlVvf5H6HUEm2kJoaLHl
s021cTGSEfzqTeYew+TwJdCj8hAQOr+mMegs/m3N+Mft5OqGbYBjEVioDLxCzjx6/uV26kdr0gT2
sgPwv+AaFxZcf7dw+ZqIX55lZfE5N5Qvjasg90FFuURwNH4EBduYqGrV2xiTnEMdECZk2t5aI6+W
uN+Db171LaXTvVQbzdmNaYgRa3LzQ1a5H1rVjDcs5OMNjZKGdmOe2SlH0P5sTlGeZq9+R+0Qlam2
xxB7jhnbDh5uYQw5DsUqq/oekWHhakVxCIcmf6idkum49MmqqLR+G6HfJDLWvXgF69l8NJ6Q7laP
Q67YF3swWoyeWDPjMQ5XQJf7feeapOhQ7t4O6hgsCcV6NZuCUJTJI1uqEjwB3IPqQOlIc8p6WTgO
mV2jkt41QOM4Fucpaa9Ux/fFZKlfnFFkByxN4X2lO78+osOqFPNbxTqHBWnzHcvWpTYa98mx+SjR
l4IGjw0dqABz8aIvsKMYGmX82dcUUw/7dCrsLIGqvLP+T1HOqf3eUbp66SdA0psKj2QLNeAcFoBL
7i1/EcTF/u5Td1QCeIh8IS1Q/dbIXTcuuu95TfzDP99R4v9uKIYmmDZCNZCLMD79Md36FSgNO8X5
abCsbp4iRevY4DniKOa9PrwD4jwrsYY/0ZJmMi995XWnzPUAA72ZcXdx2ms96p1rXMebSqudoxsn
LOM7Mi49L/sM8iB/zgbGbC33ftAsRHygDt9s3TIXXeWMt2aM1zzSDONq0T2BN/XJ8kNGSCsMr3r6
QVYd6h+RqcdBpfwzGPGjYnnKF6urV7If6jXkbK56YAnYUspkK/fP1QiXoIsVbkyexb4y3J0c7QM7
cWgoM+vLy4S2/bV8/edPVn5yvydQm3nTcvCVwVO1oTKS/Pr3R1VMRuGa6DsO961yXAl9WaKZfPW9
7s3NZ/cYfSxUBu3HfQEYF9PSL1BSONFozY6MX2dmIR4CL3wtpMqrTIx45aj0lhXx0+mq5CACvb62
wAMXQYpFa36ecquD6+ujj7mfYd1c+oEarwI1t+JzS5osye15uAYYo36IwVs0c7uCSDzkkqVTXpsu
sY8agX4No+5CsVC5Lqd8wsAIuWAQBtZ70yDdmwMLIvPk6T5oaMP1V0k0wrzv51W3lTynVjbM/avm
0RhG9QzS4Sx78/iGV7jkEspD7Ks06nzHwcePQFupWEwOoaDVaMcPYJedna5nwa4mem2X41Cjmk+f
XB6KLvlJlkm3BwQ659imxS62ovo6NMRi8su/VErun4JEA9hLq2qj+hjf8yamhiga5WjHxYtKYWyd
urXxksbKrhdZiY/C7ReWTRlVVNw1QgNmqoA8PrVVFaywiLtf//lOgdP5x1rLpYtqWS4eZYOYCVf9
g+tr+Co1a5yKB22UOi9jfBzbeK3Nysaqi9jRi+x4H1LxOb5Ejah3ZZyuPCulrFGE735cvw9j7n/O
Jz7z77pK9Gol9zFZk4KqTPNglQ6GtqX3j05mRq3lvTmcFBeKp5fWx4Fv+qprCNDxoSnrrlRthJxk
kKmt6z/icSt2pUYUVUO4Exp3U1kmhAH6psEmUqcGmA1UY3L+r62givlatL266GzHYk9Osy8QGjt+
pANTj3QZ/d1ucoX7kis/orlMNDnilsdAvrzS9J+QtpAZPgtoa/HK0qKnAdIb+wqeKdm/Fh5ztQzf
YnZlWJeLk7AIc+3GoL20Q/SB82nYG0bpbNid0XTMSxsZMDegvO/c4avQTEGhcBLPA451H4zXIteP
uWqQu9cqjzFGeRzb6htE+mZHuvnSHb9EGnQN/tgIB1f0ynqo2kclQmNjFJi4WhXqX1tTL7xX1San
VtaT5U03VfG/+qoyvgUDqAgWxY+5XvovduE8yP7g0D+rWCEjb1JvobCSC9kcwVJCQUaW3BSliT8u
2vBKUMF/7/o6i9pjZNUnh73D+S6FqtRgWtObmhYK9uSbMop3ieroXCffeUFTMB9O5AdbTr+0pA1F
2lJSDKIntfzEzSL2sj6jdP0681JlQ7csvoQB2R6/z/qpS5ajTeCANKaMc+HHppv1L6sc6+9gY2CQ
PAc6FQHL0CybwswfixwLgUPhW+5ArcEc7+CKgtADwnvabNsiKNpQ04XvkIRP4+SWNz0vxYvV77Dc
+S8C3zbWMeuYdYZ4yft0/mocgMjzpa6n485PJyojRbzPa7d97WcR4RwlgQ7kYtA2erdHG8M3RrUH
3PTNdlLnNCgPVXY5a67tuexAMahZmp9jKayrleq3atZd/e9Kbjz+dzWU9Xvn+80tjeg5AnSo1v7M
ajF0tv6xlv7kseiPA85nxibDOqGcnWApBymtCr0El15hBiwpzohBdZb49CwEurR7dPRjnyLt0ICO
47/swmXt8ffkJb8CQG+6aemMSvQe/lgWeH1mtV2Knphq7g+5y5YHJ6uCszwDCbtxWSuGmWVTvCah
29OgUMZq90h6abfolTT6nmrgaKl4fIw2DrmgsZpz1oWwwGE4r3wcwswpcbRAzNWRUy7GCg6Q5R97
FD/uTGiLM50doh60d+mNGXsvaHTsi5Svg+kje8KyMZ26VLt7QWwU5CszGK1g4dBD6Sm3WBB+8jLW
Hsv5oOsd4EDIKxsfu2i6HMKXRoj2AcokLcCqjHZYlMgWz/pm+c9j/P8N8Y5wiI0F9aRapmmpkoP6
l4V7W9JRCy3kRqIzrcvdTlU5WyM1gpvZ6rV+NbUx3t4LvaERIpAZojc5tcO6ZjOnmMMq6RH238ub
ZRExN0mbcUoA4vEOQLun5AisCotWK79pBGHsZJ3M1xXMfug85MhfwVc8jMRtiM51V73c9YhWy9c9
xMs4mh6lBGyw0SDi8hl3UZOIp4wub9zb6YZ2er2OUyt/LQYM/RQU80M4X2rE39p179wId7Se/vkD
pJL5fxUJSkM26yrD0YEwOeYfpOYZJmcZg6busduGh3CK68dhitZWSDi1kVXFJjfq4CgP+pAQwi7T
hrwQR0PfZiP1MwiGcrrJqGwsmyrSgfESKuqIut8kVlq950SgGbMlzUrDYmWDvzmRTBHf3LI5V3ni
W2+Odk0De+AeZRdQwqIdPB6Ku7FR2hn5wSnDGt53N7SBOWFDhoGeXgdlYA89pGRQlw6tkvtW89cW
3RoJDx/cE+wE78dQBntm/unD8FBoyNVxrpn2JiEQuplihLlSd97iNdvIaxdL4car63Zh9BnTfFhq
4tg2UUHMaoyWO8zZzShEM9SAdumuU+KTlxjt/e2k1AOrI9da0Y8t4VkVe6LzhmcN7d95qtR4WU9q
8W6lNQtAICYntLjR/n6fOV6eLFStDb8GHrq9WbpGo6Rdgh454EkUjAuDmLayqJPaQ76JWxUM/2xx
l6+5Ep0EIBc6qDbeEsPxnwJTeAuzq6K91MRXgdqcbUV9iKRbqhTa396t8uAssjlrV6mcW24JdDmK
5azrSCuOeOP0GJSFpq1TM8j2E/rjLWVE91EmkBRIkl/uvwgouQ+8SumO+jcpwAzKuzw2zfVUIRgv
4p7WCP6FvrEpd8wwYHmQr+dJTdTkf1/ysvpUFiWR64kDgz8zMDz5+KSWdyZNk3mgjHFubJ3J/lkV
CSosja0misPpECMGYDc1nO9PstmU22hu6DcsiQF7u+5G3rok3j6Z5ujsw2FkSSJXeJTVft3sqoYP
o8jFozMzJHI7sb8L8zpGCZjEJAcZNRLFjeYiPzRJTMSPo7UPZu+25xzG3lI6veQbqhYHB6M0h5ut
K/bJLXs8C1Hec7frSK2la7hzYAiltUqnoRJPUWuxpVJSRqr5coiBVIWm2FbRYK3uNwNhqmjfLMjG
FHn9dTh4bJ1N0eNktzE++M/sl0X3GNDzQdrpxyS5LgjpXDGHR99dv91VxW4otPBJckUbFFlL9HrO
Tt7MKADGFab8I+AM+JEBW0nape1TZxv+QngE+PpO4w9f6sTbdNaYwRVwvVdDH/fUqLCrqfTgu+pc
JGSfuQYjHk9ihyd9YSCM+qLG+bhWi9HfoM1+k23jCvciZY7iQ16pUFR3URkLMskrZTeVZLfFgYhe
RqVkK6fkWJ/S6ai2sbsfoZYthaLED2NICtS8ipIuBC/r/LPq/iD5enf/YY2KzBWv4/9mXmzeZ78N
EZ/VyacTP3zR1UGFiIxARf4IoWoVjPpqs9fjiqBLVtEbURf1g3zDaGtcwfMfBtYFdrebkq0oxvFS
Otl4wf6GGjYcKkTr7oA3v0utFa39M8it6uCDllpq2JDOki3ghZ15kqLbpnopefJYe1nWpRU/irw/
y26zPMhmszyTWghismC8VpeI359Sgt+t7n4OQijY3FA2h050FzbomFge56tqLoLKK3VUVtIsoblE
fs3v9YwFS2Qw3pZaBHSD+YDrlIVE7DbOMfLWTLeLzqLsqEGt32V+HtPY2dZ6JI6ja37I0n81Ezy0
ieUU8IM8jZrnCbPxcqAb/Jzr1Nyn+WyYX5Pv+kXxM0b5fe1GvXwCRrGU9jOvLcsnfSyXAg+PonTO
TY5eLfh3ABFgjS2Wn4tSFmT90TYw7iIGXqhWW23R1ZKBMAIw6tUEm8MQl1tJzyj0WtDPj8/SCEVt
tz2b9CTl0CkPCv7uRVN6yro023CPIvbx91ikjkl5rEf7L8MTAgbKWC3F3Uvi+vVW2BrqBrdC2a7X
94/x/gnKD3Ps4Q3ZfFfTPSKCW6skEmmqrzV70uN9dm2o8yyrGTRUuTyYCH0fGmpNT6qIt/Jl29MK
9J6eckoMXzmhgqGjN6nDdUzAEUkxhZ2oP/SG/Am3mM5REiVnrQi6dQ3SbdVKTiVdq8T0dEaftsR6
opevto0zmdHRmGqEG55B5zaEnSfzFCyAL8sUGc3JpTvADEeRKUX/vwZMkuyJCgvOtV5/QtNi9g6t
/LnqAYv1lUIaVlkNp9EO9LUj4unhrnHE/Xmr3VC59I3fbgTcjgtmbTQXmXqVws/QEf7RD9CMDfgz
b3k480LnM5qN/f1MvgYG7de7Q2v7cC9VY/X7D8uzIUwdKHEdCbVGsBwcNXhrEP3uQjScG9mIR3O2
ZDNpbxp6QvE5xSNyrYq1HALkYGCkg3/t4LN67U7VS/UsRxiCTfNLkNrn3KqCDfRm+jOt6hx/nw0T
RMUo78atXQ7NWlePTjn297+t6bWyuc+VSZAiybFN/1wHjFd6RZizJwxzSYkj3GEk/SExZaE9+A+5
8h0fGI49o8AvV4+dj5ECcl9v9pR/yMhtFH8lx77fP6PPHIrIscRc3Sm7sGgsSC02xE+kQ+/VMNwX
SSVYdtc6S6hvi7blatjW1XM9aysshdDVub4B4SbfRhEuBXkpDwO9j3Vnj/VZECg/GclbRPPm6NUO
hhyKW9BzgQHIXy/WwuDcQPbcW4yB8iXNIxlArpbzCRWZXxXKWq1t/UqJUVmDqEVFGf7aIc57xbBq
2W3W29QCT9nCgn1iwjlaRTG+sQxTNuY8w6qx8dQAsMdK3jovKo/5oQAM+Ct86C4cogbULOUwIA+p
y6CsD8XpPjJ4CGuAbjwkSU96wUjVdGS0YeYJdlmhfJUfcAj3ZGMr9bxpENQZPnWTqkcx4EC0sBks
hyJVQZiOX+W3R1m0eayIAloBnC2Y19vmrEbVN/l79nrCbmUK/U0N93r7S9pkhMlZ/k9OWp2D0okO
+PaQhoET3ZmRbSOLOtzZz04dbC3gD6twAqvJJL0ImsElDMYwlvI2zryEGcqq3rtKW5eZl+3VEqyh
2fTjS+JH1xKt0Q6LNPDgeY3tAYBVyxo/GnqpS6aKNylmS/P660Do76HUQcLgvQSDhmMjyhvtqeJK
biLDINCechJzZm35HhyQxnrXNp/GqH70AHKcpSvZL4uZUE7f39fNR0Nu10JPEZu73t5qMIFogsJJ
5D8XaYn1AFUm95NS7+93YmmdI9VFWTyGH6k7LnPmhA/WpylcYW06Kkadb7LYRdg0H5x2VLHAzZd+
or6iXAHTjsSA8W+WIwO8I1WnSOfSdqW/Z1p6TTPT+FknNYTBwfgWFFG36MhweNComy+yZlr2ThM6
26mxUXtkKZGQnXAxfmJ3b5QpOXlaBRupCAA5QI1binmJLvliCfsrMrYA9tror/Jk6et2c5LqGanG
YkmFasAz+9WvbC96tKSyV2SxqTi6ckis+Yq2dbXuCgTqu1IpPlnkCahtDAZSIpZDMFo5RBkcSLqH
WRaQMy7JIWz4qG8Z3jlOPcR/hinOXUZi01xrASjhH1LT35SQUI4h6d0LCeOSuC5WjpdRflQRm7a5
f0QrwvDgcOB6ntM48Pgs4sQfl8NdF2C0CkZhG5mlpr6mSlZh47bjlbxDRG3ouzycPvBjtEtPp60k
PZMzOrAlru7Z4G5c+k1IQvuQJlvHEDZMPTO+n/VhC7hb+v8G4vyW6OzZiLFFOFdG/WJgSKmWUJLP
wKLvdMSEAsKtRbe7bvvcPJo4FK6uUj3c3/W6qD04QY0VyhunXzRv/HjBwsSYtTHDdjx20AyOgdF1
s2/3Jq9+v/770hkb1GWT6q8bnI+zW3o+SvCJ7xjqscqWsCYJEKxZ5SDR+u+bonC944B3+05KGbsy
3YQdwzqK5/HiEOxNE/UiD7WFvmtBEbEBLKM32/s11YS9BxLx3OTlU9ko4ijVURLfiAjlyfJH66iM
qXWL8x1qT3M/5hYVhzmANwi9TUGG24t8HZ5etkQi8lE6QkHnqIzP9LLOlSoe0TvV+9/3sTHf0dDq
WMURtJQVTgwSc84ypN68g1GaPjjVVLHI7ZuvVY/eS0b6Tpl/C0ZyYtc0iaGd3zySF2/uJIYbag/s
OMqeMtm0CWYTcZHozLDzmayOWhFpkfLdlmrXXi3qwHoDwLEZdEDlk1H2xzTLnaeRRaoUtNReflTx
Pl28zDuhDKb9pmjcekFslZ8yaa/q1Z18KkdWheMi9VOW+WVVrIaBrxw6F+KJv7yVdn1B+Y0X1Wpi
uizcdtnZdn5W6oRUu1krUYwmZdUq8w4h499TEos9lCLnYpYZY12tudAeeAjvJJ+pRMYZjsO0DrAd
RkXfnazENputaPeW66ZnPOP2OVXEg1JFxUPIpnaosvJL2CNNkE8ALuhkEw1VT2XXIQJi3jj/Jur8
fuP3a3VpP7bkTe2DGaKguRBqyVo5QM1vKcDM/5+Y43x0x+4X41g++lHTEKr6v2/J8VVMEvFBfmeJ
1423kM3oyYiaK31RsGN9eZVjBsJhfWubLSt+ifgbA3vbAZK/MgGGsA2EvqvGUUPbTQtU1gtlWXHE
z41cUGgH+ZpuAlNX3QjlGuVGWqjuMR7FN4rd1dIGV0VjOYefmVHSDTVdXctLx65g+aoZGV/zuzjE
oiths9cg1jTWpuhU0p69JiqFn52hE4La6t6DPCB5IbF8uAXzK1RA/XMYDhejd6xoqSmWhcC/VDcr
0amQD+7jeeF9qXQiMjfuHAbgWWq0dLSIpINZCJW0qDhVT5T3y7hwuod8iBa/PqGpvt2fizSFo25O
/tfGVct76p3Z2x9FbT2j85h9N17qlS/EKOCt0tW3GnrZ/W92QeOuJbTKwRaxFs4EUGwWWMlLpvN2
K7CDHaeo9Xe+2R0DWF5n6VAyKj07WcP4Ii1MZLb0G9hq7eIvN78WvFTjVK2CckAjP2/tSqGLc5hV
V7rFKLMBdN/vZXlby4OiFGscdW+aZnQ7+Xeouk/A4dqfquKMW31sewLyyLxrV8hQo33hIWkOI7d8
KRkRAOMYi19zHzwO4pOALvm+Z0ORU94R7ANBka+RzGgv237S1+zvi4WA4LtPTr+hSuFkZQ/JSWKO
5KtF2mUP40EiljKjWXtGEp681PkiPy9La5xDXvf2UqG2+xIOyTOVOOs7fKdTBCb1i6n6qwnTFE5P
29sZU2i8NqVx14NI1iwJdnAJ5eiSuWSVSnWqORcM5FkZKMWywnVQD159MfM0XsrAg9ANV47Z4ovu
Kr7AeVzNnNRZh9No3u+xwAUkZrM+wRxQt1vXbsgzn7t88+RfiHRctTUaOtr+s0KAdsfB8tPXqmMv
ofSvaHrSkx+4+X114FVAt7ysOHQTqo+/D7FysA1qhKJZnaw0z67WBa4xxJnA5Nv6WA3h9BpXAxHU
uXPxrAbKfcTj2yVDt3F7l4V+B8vJY4uyCHolZO/PLDzfjb5I0LfItNKs7pSD4wwPlWcHp/s/QImN
Na3vPlMzNs9FY/ww6U3sfD6kbeZM4gEnpLyVBuqvO8UvTRw1ZAqXmKzmF0y62Yus3ymA/34EfrmU
bWt5aAVWoPsyRclEs5P3qFwJEe+YrgaQObNSUNneC8hsuLMDyt/oX3pwKC7/6EmjKQanoSNOpwdk
Gfof1XbfFYUT9qaxn5LI/YwfOyX/ANyDrZ9sx1MH/WJjAL5YWLT7U+IUCOrtsLmz1D/7PU0bumQ6
QIpCbyIKUrDnw6piIM2scZe73LaxnaR71S/Oepd3N/kStcBio4nyvR6hjyh94ty6TtVo4ozup4FQ
S/6rWj74JxvUjyLylmQvFl6yUW7NbeBMNdeAi1qqHg2tnr6scCBzd2Z2Q2J8GQiYdXYBrpUldGXv
ZHpLoyX+0i5UjPCZmG6xV3ztSkeDmGZA++sTlNJWsI9U354X1ektz8yd2rbRTyYVTqxhR1XaWfOX
m0OmKMNWmftHsrwU5CZUZavcy/0tJsOF7dCZoNMd458zGKCNoNpY4DEXNPzGZ69qnrFJBp8KCUyL
xswsHjPsa3rqQ9uz/TnAFplqUkwaumpAPNhnIfn1yGF9e0ZQzeFhWVfcxibFGjMqp6xPn40AxzMJ
Y4+t4o5X/MYB6ep0FCKDYNtZvHigQmk+NU3TEds7/nDG+EP+wL1S2BulLAmay+2P0QsFaeAhTUt2
xgZ17S2yaQCvfsCmAnelgnB73adAzUncXAuKUjOUCJ6IDYRIdgdAoSnhYG8dK2MMzc12PaXgFiXn
JqXRsMzknYR2y3okNWFBUlR+hnP+ZrEDu5Rj7c5BLBmeOi5tfArbEvryQr6b2J5xMb1sHetKArAQ
a0KnaMNS1kBpFDobUDHTsjb7d6tllmCH6avrpnftdd6p5r2Urm2DSP8h7RU5S+UHVYTb3AreO1GZ
VJUpeFRDkB1F4n0LkScbWaxcNGHzryUiMw6yJZ/jWJx/TJSEarUn/KZ/taOe/IA8zx+bpq+23UQn
N0dxCTioaR6dmWCqz22nBK8C3nPwKTr8pgU7HYzmUAM/UNVsUgrYJ00dBdtCUmFWiqosPQrFV3X+
2oveQc6UDtGm7yDmu02tLru5YxFDdT55ebeWyy0zr5iuWKO5cTnBz4KuKjVQYxxv0WaVO6tWso2C
2+45Dhpwla2h35xpzJZ15y+KSGQfvhNHmzZKtD31gunmAyaIaEtQyjdmvj5B7poBtn8ap3JvWjlP
WTl6oM21H2IQTOF6SCpRlktc5JPvlnjrcrN8zxAa5b3SaeRu1jEkqbkbVFS41YnZ9oVuf3FJ+/IZ
Cy9x3Me7trL3tgKcy+/tehMTP7SUS5z7MphKEMC3f+5BGnOI7l+74g59Gpp4GnKuGdFj/uGmJjKg
tTKrE/vMFu8ugYqzcTZ8aoGgUWOaFsKibiMLjDmVqZUbOdqOfeZBU33rkuSWR76xEU1ExCX6Blrm
dEYO9HNG/wBA/5SrrG6MncN8hbDkHkCiOMOnogfmzrSZlJBLOKfCypRFUmbhvzVZ3Vla8cdv6AoG
e8PU1Vn6/cdv6JCvFo8EAe7vQ3qhW08OKTm4jbX+3a2BQCNi9y5WpP36rqg30LDTIAsBbjgNqlY8
FDoJw/g4ThGBo9u6IfvOK3rgsIg5L11VWguc99ODUmpPYdiEr2o210tBMhaoabb0zHptOY1JeOxr
g5VoasRX3ylwhMxvY0sxIAMp2gGiyvjGxrgdGOSrRIkeiM+kgZHUlLeG2gKU0b2HoRArKVJqhEFd
IQ6/tCjYxhh5B7nkwXSqxmMlLHQ4yWuOb/PqsBujOACJWXfLdoVOuz2IUlfWbWwUa6l2HpLq0Rdo
1PIeEGc0oJSSZ8H/znLW/wBDjUdZoJPV/DrCoBEXUbksNf0iTQW9XdW7kRFGOO336j+Endlu21q2
Rb+IAPvmlaR6yZZ7Oy+E7eSw73t+/R3cSlVOnQJuAYEg0U4iyyT32mvNOSbaOMx88iRtoKMCapFo
2KRDAyzJ+WsWGzynIRIFd01LQi8GlahspouUBGf0I9ZOTo3KFcMICuLlLDuf0FB/yauErLAybStL
y73cS+YmjGDiimdSoAT3UwFiV1sVW/GQH4f1VQRJ+F7vx9RTYnsLxHS6iP+Qxnvo0/mEdjVO+EJw
jKo5mPA63tSr6V+QAZNGPd3uiEZeZccskgoQxZRzaWr52lLQwF+dd3Yafjm8uatEzJhfm1lBHjWX
HoqskBO/d5yXhPm6FzWr5lO17C8FgQKNFSs8YPZFuYhufnNbLhI915DQU1Ny+sbfc/KtktrhjvXy
F6NV40Aog+UNqtPe0wpK0HzP2cPtLaYGYqZbt6mGPIy5nUpDGhkCQKKWxiRHEq6CbiTe3Jtp3++l
pJzvaR+t3tzfhkQjIgCDW/gpbbbiaFKon9XUpifwUxEzEX2P+Fx37WXZCb9htgYJs+ly9bDfiX7M
nwfRqClVBAZo4JQjWZUsLdNQrg2RUfof9zND/8/wa24Vjuo4ism9TNFRlv9T5gNoM5TQUhEKNluD
4xlm+rsLJWdFv7FxuW/CuRiurb2YXtK3nii5HS2s3Dwaqh0D7Wq7yGT7JWtNcPskm8hMvcxIO1/L
Szrmpt4XJ/F64GKGKb3GX4Qk5lkazn56DrR2jWXyFD2Mn2rkgh5pB7aX99XbsGZWigfD/KqyMX4w
2r4F/DwqJ2TkE1VWqh8mFQMxnTi6VXj0VmWtUV+A8WtnZch0GkRRfGyyEGPOWttrVlcykXLsl3QA
VihFaeQaw8ZcKXpWpH1bCOFfzFn9gRt7OQqes0R47V0V683ewALjBI43c4FfbMtkN17A9oS1iHC2
7KbPpCCmZw2+c8i7K0ypsPbofRnZBo6BsD2u3QiZDOnaI+swlgfA3Km2axd0G+JbFgXWG9in3q3X
4Wcy5/uArZ5nDgkix1bVQA5hcHC0g02A0VvZyb+ArA3vwXotVRaelvWvzV2jns00qVBvT/pOSa14
A8tluuiGNF6q/HVmE3sV3XNbhte0GECsBzJybo4l4mQvXT1cCJ5li4Y4nk7oXZHHOPBX5dqo6B/i
SmGZNDxzNnHVKi23oqF9qJvupdL76fTvwzetUypLuzZz61DRXyPDMLeyM08bYyRyar2NhesDeJV1
ArCWALpRBn9rQ2tGu5NQvZE6DgNWSjRtN379XnqY/4GufBKlfGqAwi2acY/rxrwmmISnJp3vEj1N
oQVQ7drSnNwFdcuaNQ3ATupBXS97nFhMJWN/NHtuqSumsBy/ysC0AK4m9tEWWRLwPRX/dkVGARe0
sFYkDo24DK9WxLT4gn4WwUcMKLE2BsY72OeXFg1IUL5gUXkW+xS7Vqv7rEggCncD0DB2V0O5Qm1H
qWSjivZQgfo3+PKkEwOVZNh5AFR+aU2xIkrscgvhMT7midLvxPir7tsEZ29t7B3gGYBqvAl63mOe
9hL7Bln7Gtn1OOosE3czrAkewFDmXqoOgAvM3/EShlxfGO86X4qzXZaWPJW1O7j+e7oStl9lOByQ
Demb2+Kcp+RPmuaCVIihtW0xA4p0eHcYvs7BbDhftpOXB8EC6Mrovo+gKSNxP4gKXdTqcEu2dstd
jf4RIHN4LmKgLaRBBTnDLok49bYu0rt+MQj3WuvYBKrIqaQgyRqTBhsiwz3WBRDEUh9R7jrY3hcs
KKVkb6z11Z9vA93A2Esth6NkJtp1cMIzImAvGYfoV9kWLkS2MUaDhAmy7VNPrDZOWdiXeu03mFZz
Hau0OxfIa1VaC1exzUoXiTAX9hAIp0AmgE7Qm9zccL4kByckNI5+LkWD3hJygX3IV4rku2LM8dzQ
g0URM2+EnFRM43vizCW6KyerX1biA67ZPApL72ZbhJSMJoTbLy2UkOsXNn8Q36EYf0EjgzhPMett
WU/5YUyCfYMkJffJCtZ21UzkVAuv49xKvGsLdz+gTTn6gry+u22BBoiVe/E+MmayDM2nfFuYQX23
7rSEWsQkTMTCxkuULVpFX2kz6/X2d5Mk+FzMcSSdXG9on1uw2/v6I62c7tJmXqrA8L5hC4v1zRVy
GXtSYnSvhd5+4bc+hEXevwK8+9dh8Q2jRleELIrbt49T/VS1ztlM8jtRHosHuQCz2UB2tlut3NlN
ZxA5F2E6Jh7V6mmVZUPzs08IvcugOwENHB7l8ENsc6SSjS73J8XlqtD8oWM7JNqRKD5Ur7TKYjfE
K2dSTGDGjHCupEE6MC1q9YjxcduUDlkPVahsBQshpMG6S638IDZXZdSaKLWtftNq94uyzhIS44cy
d8OzKtUs+Kazqg1xsw4dICJdJ7gC49l2TMdmc2sRSAWnQhsrmzUa6wbinLP5rKnZ7CnRYmzEQDF6
nZJaeknifBdn2NVIJYr4feX4iyBdXOti7lFJTjAho6bzhWk/jH6KNL2O/bxLFsV8hnV8Ms3QaLe1
TNqXrqBAnmUCmcNCmwgZZVplVCATSgP2jxBZCeFVtm31yOZNRs3Z6PTyhGvkKSRasgapdxIj4Axg
hC8ng/7LUUsNxwcxLMO9hUbsAJWWKYnVTierXl57uSA9cB3sWNCpqBTCef8HIGAiqT/fPoObsN5E
L+M6aOQDFx/gKdRxn6epSgvEKsO9SUumV8ARi+LawGPMzSny9ZkblJgriwddI7tTHBNqCauP77Kq
yU/ic7XqjMtrBRU0YTAfULsit5z6+iDAiOYsNQccmDF7YQOriRp/6Em0V5qm+Wt9oinULpM9aqeE
aLedVto2ZxgSVXkBINwPNV14yqloVyYvGapNmsqY85R8TROXln3upPIr3JWdHYfmz8qqPme6O6cb
XlAiBx02j5n7UhJVT+JZUYfvZS4/cl9fTjo+sw3kq/KHFI2eoT5XS01QbONUbjaZOzkqhr1dmt1R
QQgPOHmFbjL9OVtG5GztIKL21+z2HiMeUo4hUE6Sohh+xUy+7CzjhXFnfxl0ympraXMG3GsQ+qDb
IG/IGkv/h1xaMVeB+d83ooYsaxYOR0tRiZFU7H94APqKijMPawDO5X3BtvQNgLhnCaee4BDNbSnt
qNaxF5N+cWj7qnrTnOAjYpd5X0Ipfc1tf7bznKKWTbnuyEwQV0doTg5I0GXt62CY+uHP8aiTtnPf
HKLGlJ+QZ7HJUbX0GA/F6I/oiQ8t5OTerJ76lUZG9jGs/MIYz5FqDc/piHWxzvN6Z2ZQKsywLi4x
TUYsC1bAjGCxaZJjmQyZ3+8dTVf8SE+yXWOQZFMiW31i9tVd1aLZopZn7tc1TLxWzNlQm6v7Vr0X
/yvxK6kHm1o93F6aaDEVuEGT3E+P1sLAUUg+G/0QQSo7jQ5LwZ+oc5F3DsygPec12RdMypxrRDif
VwLLeZyqCZ1nfWxFW77TLcZcY7nsR5AEfhQYgBPXvSQ0Y7RJoMJdcsoxB3ap4RdEnFCJE7nkTmoa
nzUDklHbPKAFiFxpqtD3it9ZSjs4VolBjoNvIeYbMuca9FN7yFvrW6gzxNf//SrJdBv4DJdEa4bq
PfkgAF+qeP4RNJBrR2WO79uRXFSjcWhkOugIaBSs7YUi3Y0znl0pirdOVCkfJhmKW72R2x1iIvlj
ikBy9OH7isa4HzktTmZIPKeEl/bDCbCnRq3KIjjjNUrZqXlW1V61NfHMGDJUhNgz9+J7Y8qI2JjD
xyYxD4S7z8cgJzZVWI8RA5ymuspfABw9tks2oNzP0492fBX+ntKhSxdMNLKkRRaHc72IDw54NCQX
lcYsika1mJsoA6uUjF3xjsK3fg5sCi61Gv6HYdH6p+3GgBKowxZRVMux2f9qXJJ/tyhUnYSVnFkg
+Ty23zSKxy5lhpmH7FUfw2BvKgS919NqIuB4kZD4Lo4XaZhsUB2vMU6qQnpUqB1ECzXHG3NOtOjt
Ro4SX+31uNmB2T0amrm8c7ek49Pk31ximlsS9eOWTcu61Cey22hz/N2Wsp/n+HMmUlPpGJPk3rOV
I4dSg5U5FX5s4ClcZwjiBKJff9H+49UUhMXxppwpZvQs6Imw/0hFCWqaZ6G+lI/xFONPowB/BLml
ALProTCQKOqLemFZKC4SdTZulL24L5y9njIem1ptHy1MATuqVDopynFaGSDiIW8mArMd+WFYDxG3
NbgtdAgwmdzI//++JL+gf94tFX53WExMGWuJrsj/aNsNkj30c2cmu3xIpmDLAjacwzX2Iq3mXRBl
43uhq2TzzDR2yqwB1ulADBVKdbS27mqff9JDRCXlkDo/jerYt1Xwi8uarTGD23s2gt+TNLJxMALn
s2JOIIy8Yzw90vkvGbY5HQxg5pXIve7DZP4Sv9SqMN4iIoCfe4MwWsM2yPbQbdKVh2HdXS2eAWVi
H6wAVAXy4M4JaW4PKx1VilsGp/lo4CnEZ7ub8wn/YlQVlzIL7lKbywAnPBleqUbIsxXOP5IovC9j
YzO3dnGZ188cIA+06yhWj+Jl1E7QoUEtb8TLSY468IWh6YYFQMgbW0uKWKHHsT6DfvpVrDfmQYtQ
LyzlPouwN3NDkDe1Q0TRtouU5K7KwUWqtHTdTiqkrakG6U2h0fSZwdrbWejX7PHCLeAA4KB5khLn
s5AzoIn/elLU8ZeEZ3aLkY49idhxN3E2AdJIn1JweYxSGQgt+Xjlfly/KOmi7jGrwFaMu+Udybmv
5GEKCXVmzskOarP0cXwk4cl5UQOSB9ZrdVRhTjiG89hGQEYCIzRBspJUDzK/fRlGQjo0Ve6I8FuY
4mnh99BVZIsbzfRAq5nY+KaMD22OmPX/P3Fx7vzzpmPr6CwclnhVwy72X76otpvmru+l8NCaJP0o
QEGfi8Cxt31Tpxvuec5zbLWIAxWDOdL6VSgd8yXMg0/xRVBI5kO9emXF19YH9gTugmd8aygQN8Tx
pawIDDc1+Gf8g5ZTaJSarXMUXyQ4Hc++Yas78dU//7v4alcpzkEfyE/tbdbAZewdL8L68ZhZ+3lS
iifx0BDK4Q9Sbm3FS1Jp2K+G1T6TqY3FIbW3U4ah1u+/Vanzck6b4P3PvzHim3NjlVIUp2/5ZIUk
PDf4DlzxLRPsvgbq2Z3Vm0+xSvdJKHZwXDBikgmwKADKYtiv9CfFXExfbNeHXFL2kNms0xgV6h6l
moXRkGNln9snudGUvT4kB7NTAvOoaE52BfFj7iASKp7YviMskSCf2hVFrkzvv5ZV9A8yM3SoRGwM
yb04CAl0rTgPA9q0Q792UBzem2vGCbOo9SW6Wm+gXnvXx0/DCsZPO2k1P0RSi9+9mY9lbb3WQdie
/qghEGgTi3gvOvcq93pXXpkE1Fr72uSmnXPxv7GrfRG3IVlLqK7L+Qu/KkAI2uRuGUSaJzHmQClJ
4jFSR4bTcJMh51UOcvx1PJ13Ldg+euDn2VE3Yo1ZMufYS7LxQx76wrO4AT7izXa2mNHJsQX2vRno
BllxYu8Ivoj9NohMX7fa18IcGeHKPcyyIvj7Mwy1/3Xsb99H96Fvy+557oriJaa4D8eiYx++3sVN
Mz61Zpv6JYaf9ywEbUoDc0RbZDh3rVB/hzIgI0TR+5tvECQqp3LJFTsREerKqJ0fMFwPl2wZMcus
OaxqxcXO/uy9tOzcF2DGLrMPkkwzxCvm+nBTPRAC4gWakXsV8/hzqdX1mxZCsKL7t3qaE3AODfoA
xoAqy+WazSdUOaUdvPP5kqS2HtIXb4brf2jtvvNEX3IMZ4mZWd1xPtC/KKgNDwUmOC+Zm58lAcwq
rnRsoeC5gw09YuP+zzN87qs8VR6OYqhh9FLq5vKsHWtEgMGqZpJWRWTZ1tkWrnDl/jlmYYVpc/mz
HVr8ALLlfNTLZjCQFqzGqoMQsd5a96HVQVSFWm2XzIXieT6JZ38eZODNB8nubt/x57jpcYFIZ7WJ
VL9rjdYTLlnxwCog+8hXQt+mzX7XOZUvZtJiOxoNkeyHaH8w5mNVYfWRijc4fdV9V5bfwmXp9EmE
/k2e/HomfJZxqM1JTe6iUdN6npK5/oBKAqlcn4Lj0trdW6rS1FqPVyXChAkRp+g8ysEbsIr21obM
prfQIBSqD6ur6NwmEtE4ZcyO6c9lqA3hcjuWdtawlyDOI7ugPToiCMVuWFNPr1c4I7iPm4oxgVju
AtNOd3QXs1fLiR8Wpco+YGGsq72xNRoux2VNeRPxb32E3LBZJvf2ionDtZpLw5McViGBApQC4C59
iLrods6nhj7sWPGVR5QVYOHn+Cudu8ydg0R6yAAunfKIxBGVsfTtXE7YW9dD3Z9EIDZtbn9w6vmZ
9JP2qgTBG12N/s7gmE+I1E6M/hDgNxjeUHgP4mNU5eNYJMXz1BKAkkoASmitE8ecN6gsnqMSv5KU
EGZFI4efBOo5l418EAynMiK5RlwG4gpgL/6WQj4sjYzNm/D3kkByZ7HROwpaoaFL266srEuRo7wv
wLH7qR7//lHmggyIrjkKp57E+MZfjM7xDcUp9mNmwq1IK2MrxNqhXvX4P2uLPS6Jc7Ct/lqfRLF5
eyJFv5+ILyF/8lWlJmnsWx/IhxWdWMHmSvvUIgO7Ut2gyZsNH1/irRLF2W17h7srQuytgbwGjm06
HoxM0t6SnKYvZHCg+GqArxoJfjJtutq074Qpdibm4ThPUYjR0wJ8UHbbRgszd7HwqIgGklMHCMyE
LFaPy6uQpxQOsxRqV27mq8OQ2UMIhnnf1BIeZG0aDz2RBEAaQtM+TANNYzn36sa4Kham29v9cVAI
CFdqidBYrm9XYaB8SJpkNS7p7TlYug9HUdd85/WrbJekjZabev0l6Up5u8uZTWbvB534nj8gdUxJ
mM0R0/iTNX1Wmurcq+xI75mDqycTfv/t1b+PO6Ph+AQ+Nx6Sxq34xGQUIFtqlmYnXhLnkLhBkBl3
RBSYGycqsl2/bESTIw3JHSozAon6teeRliXLeZGavvhqbi+0dRSK7RIHlvjZJrXIrtPKn5vCheFB
px8GlSEa0IPyl9Vu0EoGv8YFjWOtmO1LUWjvWdJoh5jGrDgjTX3JDkMHF7Nag8nMO22Vm4rnRVfq
sIHBwclGxLyY8I1mUzYSW8dqOSKS+qkXWXTQVtq16bCmTMRLnJLCLeUZZki4/mmsbQwGlrc3GZxP
tgs3i75oPWGwDhAXG3G8UVcFE5mR3Q7vB5lbA8CeZLBxov3rkBjtMef+/RfMuF/OCAnM4bHo1GxD
t0rCBlo3d6i9FuIzFizItK27edL9fiRO4Ta9yuXo2JRsYkNJXZ7zUqboSqtLI0p+lSJ5L0qHWtWa
SxhcB2bg/k2tl6qmdaD3XTECIZggKwFHZzR4dbuiz2dlHn63kvtwPZhUpsZLR3PjbomY7lQ44+4h
HjlPKe7rHPHqVrUb4ywVbBmVSvphpCnOyGnuj7ct281xw+z1rS2bg66M9YNoea6vtAn6ZqbVxqEx
yuQC5g87R2c0dPKycPObyuQozRbsA9zmxNwMq5LHjibzSW/193ac4i/UToM7mZKFzL0YD4oUb9Ku
zsCeyM5bHRPptDqLrTK/KrLj3FlB8xcugXqrLE1z6Mu8ep7sELRCHH+hMF/o2TT9dUL+4UNoqHYd
Lhs+iOguX1PBhUSiK5pwWy20bCujPYh/HoadG1qJ/FWX0aojrNPrYDlvEYnnu5jBgjeuMs80IVS2
QNQFHx/7ytiWLPWxnrpmKQ8/5TDzWuREoYsf8IjOv/0M+hlF7lKrT3CLEVeQ9OAa1SLdfOmKUNbL
SZX646RmzAsZC0Sxbn5aPeny64xYHEfLFR2LKLZYmJmf6mlrH5DAmxj+8TPV3Gb6dnoWP5p4EDF2
ceRcBmQvp0gPTLdhgnSOM5UmmpwQ8mXXAdVzQCJaM191Z2SIgMoLMlMXOUdjql8KEg9xv6OTO6YS
BqYyjdLHoZ003+iU5NFuG+ySpNn7+rIRRXmUJuU9iksSC1iyEfx08CW6EA/2WpTrsQInh1DZC6mw
T+mor9mOcWe5N3imHTuXZpVQm6syfO6YkJaz1R2lSVknkP1BTATWGSZWxTTZidlANFfSKarUPUJG
/HcQfPD1bMxMkn60iiJ5LWNdltr4utQ9pubCCZnoKd0hROR2e7YYSM3qxix3xEJ/idO6cLLsrg4m
t5FwbMaxk943FmoWsNI5huf1J67YVVySsAufmjW9Kq6kOyxWWH/SttiW9lQR4/0fz5gPe7kJinUd
/pzMYE0QLFpW5Dx0yDSpVIUeFYhDQG3JhRybe/ryr+KEk1XS7XsE+dtUHZyXMgz8UoV4FcbjX+uT
Uo+mv8J05kgYHsbebja1gXFA0dAoi5+n18I7W0WYoER9f9D7tnsk1axi7hC01xv3kuw3h31FOaFV
hpPWKV5VKcnPeMbZGjhJeQWMmXE3sGeGpKr9gpDrtUXi4OJCsIdHCxGXP8jK8mAW/bNIZWBpjaDM
Y21RQh1fIGHbYHLt2tUIcFqUeL6Lk+73wzJi5Enq7g7aRHEUxxkr/f4iAzuy0pVPIO+3qYpead1Z
bweUtmF9J/o+WjexB1e18bFPY9sFARge0zUipW9XxkmJC00UAh198TDhPYnxP84BKsn1AUFJ6vVJ
j+I7bT+hvmkvmMnLu1ntP9kkpTRC3BL/0lGIrIsenmdkqd+DUxT4oEobcIW1HFQELz7pXfO7UdNc
VBqLzLulVbbYoPUXdhM3hTm7QvlQV9qjqvXfIpFFPEQN1gYrQ2e33qRGheiImx1YbyQ6oBab7SAr
x3to/upJigyuWwheXh8GmVchCNxaum3sh0CLzk1GRp+j4gaU4+xO6B3Ej5lXZKGMBQQIU5ZQMav9
cp/IjXxKJZJJQRW93nBtGFiuSvPUrYg2o1cVyEfWcMeMfd7KVdJvevWpI2/hbswr5dqjz3qY8bqJ
szWvaybRCTyqSW9CUOAxo/NZ+xmmfPTNrDjQQtyKBK73SRnVU22kI2zsAN5GZv4tQ0PjKnkJ5EDy
b59BEA7HnhrNFzcH8VAVCkV7GyCXtYn8WO1Edpa+5uhecDkgzV4xJZ62suoGMo3JqAxIpqi0s5rr
lkeyKQ6CUsZBIDn7qehZtShoEcmb93r65fTMrkniVTex80hed/loj6RuUAp0RfkUK86Z3vvDZFWq
16jrDLZdHic8N+ZQOn6TY4QviY9Ab3UYlXUMPZjzRhtZk/ppcZWRLFtH8qsYa9hISM2EXSXrgt5t
es2BFq37hpYyMAHjBujW2SoB7zhlCu2pHZe3HvRPwGRgGmrkXc7d/aI65JMlTbqVo/YhSdU9xE5j
qzqp6nX9TFTXgHx1sieSBoL+jEnAdO083Tr28iTPCkxxLKTTgn8jkBGPjb3hpZ30RsjuQ0rWqT9M
qbUxRyYdRE/9LA3Z2Pa4U+rI2bPxSty8ISg6jDV6MDNpsEXH1imaEZx39s7JuzOQSnXLFuM46tp0
MBqTVjDplRhwM092tIcoHXO3K9GJRIwQvQnVmsvF/IzrZ+RSRQ/SozhPf/TqD/ihRZWkW7WYvEq3
zlBZY5/WfOKGNuoqRYdCB+ZXokf7Y4JGi7jqbf28ZK56JO9O7EYyfhBiUj247KxbBkVSSx/jYGG1
9BHrPxgN3Am5R/VuzM+zJVcbp6SR2nTfNZQSX+tXOez3qojVFzujbJ5cjFsFrr7mGKnxD7sx79pW
dxPOAGXMz4Ym5UCNJdKPlvGTthmqZtrObW6R/Wxghc5mdWKlCsGVztaVbsD32BVvZWxd0Q0trs1S
pSmZis68QTJhDSOdVfnqNNIR5Yp0qYb5APMtpHhWSFAmWBqTCarPxTrKVf7LqLjURw0phal/Eaj7
FEcFLdxe2ZJs8ywtOfFR9vqmNHPL2E2F00tnWYd1ViACmbnRSwpWYKS1NR907TM9viaGSgLQpa1Z
y5KFqe+UILmh0CwmB+d8MHcuYAgmM7oSeJLdYPSbMKRzS2tj9k3EcPuDbTfg7wLsmvElaGd2Q6TE
ovR6KYZG8+wG9xI4ghSaED53i90FuZjRhyHp+hnxEkkylktubc4vFdeHocTf4IX2TZpPp6CK802m
RCSPt0+22pIzQUAZJoH6DRTzR56Pmas19AdgXm/0GKg+XemGMRJLeSz3P7TMAV5Ji2CIjXCvNcO9
YlAIdF38CGGnuNht8h4gWpdne/bMuMZeXa9B9d/BgAFhiYlex5AMqlV5n2L9jGH4F5XMsGus8EE3
B34Qi94XTozvtqozt7c1yQ3KfPHHCi9+VxByYs8ViN3u2M80H1XiVJn6kBJjSQ7hQ+dupKgiEfmX
Ui+VRw10NTpSFmOzv7MdOnyQNok2sJCbDEntZuPyk4CRnx3gEz52JIt2uxzCWv2UMIaG09hdZ1OK
/TyI5G3Zg+qR01duzPeEt8+eFdPqwNBi4w72kFf+cPK2PSQZopIsbBbO5Sz0u7QgH07GLgYv2Bsp
tUAjvyV0L/ywI1IkMnZJ1dxbVvaAxfRDMpeA7WD8CjXb8kvEty4J6/hDcsh3w4zbmkS3UxonO7O3
KblaCYudZNKFLV7gJ6Z7ED8lQ2TXVhxjtzTVa1GxN8GY5iEv/ZlHY8JGdhsDsxlznd6RfukbCM2B
WryDEUFqLCWeybUxaKQ+RilMY7Wqd1iRd1XXpmctfO8Ca7Mw5fJAtWCvHyjUHBpNVs/uiridE54c
FsOJqA4j5n1YE3j2Ir7HBfGeKXXrN1IK6YazP30edWV5sW3i5OpfWr8MOyVGgZxGLWlP5fTLRr/n
43SMIuOTTxYgVvm6LMEZ1J9n6WO+kYkw9czuCeLsE7/L/mhGYJ2aEAWrOeSfnaLyOWFM6eitZ9HD
yH/QT8oDAebKQxBnBwjV86btoo+ikkd3krUP3ViTdoPgvQutalcRJO1JJDX5bZr5GubNS92QcqrL
3HsY/kDq74nQq1CeqWx3UPzRRZAsO/SlWBu9mQHhDtn7fsHamZbot5VFRnCE/IiJGyLlHna7Mz6l
+qUZE3xwgfKqVcSX5lRKPpnmMDNnaSubcbqto34g+wT+ZFpEJ7Jj3BHrqK8zlQJxdK1gsmzmEPJC
JrVM67SJ06/5CwvBAylPD80wIJLBaU/gjm+Y5sVs+wfC9VCszfRHS/M9MKyBFuynIhXFphr7EkZg
zKRGj9Zh7DNYmne5ioChw+hs0ZO5ToPUJAks8GQ1jEGsCRQE47EfqMZnBERDPQ9ni8/N1frxAyrZ
ZjbkkHrMwE4IquRYBtVTgHrInjFg0DsEuEB8uaMjMRuzX5MaPuIgGzdMJDAEyQMKolZD2WEuJOZo
9WM6DvgAzKvNfoUbEL8tyOhSp8i+3ZXZBfDjgf0r4XZtpfogSfFwEdBtGstjvqjXUUZ6xIzstUfl
dbyjpfpdFtqVtIj5gpnEh0P7WWgK545ebVo8/FiVX2NwVupMoo0BZWFjLgR9hzQRL4nxEcJoaeo+
25gGe+VJhZc11GckT0xHLC8p2MuNhswiOFVbmVgKWam32JtmQOgG91cuIqdNiKfieq+CtHWNOox8
y7A/iiSx/BzuP3dF+9lMgwdLpnOtlAyDNDaC+PVzrw2vac8cLEWYnDY0yMg3CDYDmzV3LTVZT/aU
T8ifY5hTyhpb108BzoX0L6vFM4OpE9Bi0UJhkcA9xji1ohJfff1BgDvmvjhVjuZExFIF0tvKIsLh
QkhuTVhxncJS2YRJ5mdxzsqaOZILTwIRurpc8ir/yHsQ+gZdpry1H4zu3CgfYZA36HgoEmvEg3E3
whO4MBal4rHZySckzWjIH/YJLgM3lFPqj/FdGxPCWdPYuqRTe62n3vYdtX+leTX4y8TUty9CcOkt
EdVYErK7cAhtd26IhaDnDtFtmBnLhbGrmaOzoR2YkgsdZ1t1bTeNaHFtkF+ebAG7RqlDIPzCwLIu
yu0YdJGPjlN3ceayEijZV0dLjinHlPomRsyQD1iRqmc9xr0sd0bvmmuJEwT5TtbxgcxapG3SCF3Z
4thMkrX3GIWNnnPqa0stP0O6aGdzYyF+584VnlMVJW9baX/hWEdB3RiscHQkJyYK/oiPP6NTSS1O
X97AWNiWfIS1hvd61IIHGRxtyRrM6dOOB8LTINldkbK0hwE7Z9XgHjKJLb+fdHLg1g+80o33CKSM
b1XUamoRM5qaZ3LTl9epbs+hla3hplztg2r+GOzwKNF1PydO/IttDTznpaoQ+/DJOb3+hGTk2YnW
0JivCSG8h+Q+8XXHudp5RzRiS2Ae8zxQEwUrc5f5sW2OIF40ct4GIt+aUEI/3vZvA9V4psoAhgEO
e5b9q2A9zIo4cRvVKPxJRxRUdznlUQQsR8KwOaZkr4T6gegMMtGZN6VsvdAS2wnN+trvehZaBfsr
t92i9uSckjiznhsdAS/xzIPboI7lwmwTLSbKjABgwI/XOKvzN3T4RWJhVCKMADK+sS+Hy3q1DPx4
3QDFD2tfJYUvYV6+J3O6Lfm1JuA1IjUgKSSyyYIdK88hknmndNGVmI83nL6UCyjEPHkwZjz+9R3b
B/T25G3HJfulmdBqAh5S0qjthAmVmrU/aWDYp177aUhl6VphRJh9rJ8oqEZv1Iu7MPFhOWmAeak8
jG1FruRYKPjcRgIo5FbZjYy8Rs1E7tqni+cw+MFzyy0+dNFmnVrdbDnoSHfhFP004Uesjp7BiOUH
cENu10jVRcp77CXzSKIhvwQm8F+9JcdePnOWBvNPMBWHlkshc4hYM0hm1Uz1wlzvqcgeWQoYBlAW
Ohp80oFhurxms5R59qSt3KsBI2tjAVCbnfE1o3dRltve3PeV8vV/hJ1Zc6PKloX/S78TAQkk8NAv
ktAsWXZ5fiFcrjLzPPPr+wOfvtXndMS9Lw5JrsGSIXPn3mt9a2GdKDTVtwQRWZfJeRT1JDal4GZl
7kY/Q721UtsMNYVD45qh9YSFF6K/5OxiTc5OkEOJrNjcsH5xNc43smr3v8Y+3aPlcPZ9g8BbhuJs
tUwtyddcE36ZrZP7EWUmoJH3Wg+OVjSRNkXN4xqOX616/1rmpXrrKubkZkaMYzy6lXQ46eWNPMSc
0B9k7rtj1+JF5GA1Zew2mNe1lRhJ2+AY+Nl4+qYgTPTUc+YbsYERscz/PTHOiMvshUiGH04JzcZQ
GBuOfZWuJfiZORhv4lDSnNpAeRmZbq5inbafrlZEWmLAXqVprs/NJOsIyCjFThG8yZ4WlHTEzfFx
ryDxKdxGO+Jmz1fw/kiZ9b0nxyAsOGtelbpdi6LIQUmFT15SKusOkvwqM/13WdgPCAmwCRVwSoFU
FVvC8s6NSr+MRLtLAY6DooTCN8isCKgFk8/GY/3vPXuLtewUxKR9Fj7XqLqPR6iAjY7zRg30flWQ
KcTEInDcKiMRO/Y4hqcZ0LTEQ+6llp7rUHJldFn5PRJV1cVmu9Y8sEzxoHMsZfFyTLKRkqZ8rQNU
XSH0mA003GbfZQMYOI/c0bEbXq3yFwspm2zKglVzMrPsATswMO5zLwP0/l1J2ypgltvFyaEHLs6K
2T82bXODO0I03mS9aQy7k852m0S9xYGSUg/9qqaOubqDi0TBUbpSU26KKCWkumkfxiwiQVayfbbh
Jtesch1qIZ214NkeIJwTTsBg2G43RtrgbyS1cuV1MRDmiXSKeKyfmwKUgcr5ME7hgpaqaxjCbW2O
texUnC0t50eJE/9AfCORpKn9OcRIjPQhaO5tGPKGp7wNPlIGw5ipoY1/SAvV1S5xOHZr+ubDasIt
wZQne0k4a6xizN7tvI+no/eGFpyLVjXVjRq2UHLgMdEYXzmsFxPb4IaA6GhHxAsTyAbzeC4NCtD4
3snZac0YxyhpBwQbEx+kUllIpVvpOElxhuKq6vzWOdCDaY6moX1pqXks2vZjaH3Gphx711kCDELB
Xq9WGZY3P+AzUbPgMHObVnYQWbMsAWVX9ZWN3ifMCUpVzbihCE2OjA1A14EhjLvSch3wtuSKKcaO
aAFgOtN4LHyLUbZTfwHo5YBpHwKveUHA/1ApQe1GBom7/JwyGMQtLEux0nIzW4cp3LWE0wfoY+S0
pJvrZRNt2Wx/1gzTuiqHVxcFLhxmuJLJVwYUZEMZ75MtWX46QnOtgDiJlp1oPgZjZPdd2WovaUg/
zsR0tkGrdgbj8DT11irS7XvpWzGloUcJnCqPVdI+DWFurYkeeBVlzS1h1ldLyZOTk5aSPu10n43h
qTMp6woz/iposp6k5a1sx0ypBdX62HohWp/AH1xndCqW6SRHwqBchQYm15bj+yj6FBNtv7IEEV7I
e7ZDEa1gU6iuUvpoGAVC+KG4T5TAQCOhPnawFFc2V/rKVIaE8SvjQj8u1jAKfhMfdkza59CJnI09
xN66IcYAv6i3Ru6XbSKdIzS6FT6PHql3Xepbq4ByI6JNo/bH+V/HqF5iijuy3Mc0oWD3x91A/LzD
Dqwwtq/ZbM1m6w+d7pZl826rX0NEYZr2UD3b0Y4ZpFOxxkEFtpfKumyH33kHQplACjhnAcmXemBV
BznTC+Zu96bWKSLRGxmEecG2r/M5cRdLGnCo8SGOTAqFqSMEMQIDjtr7SRHxZ0jTNO4i2KwNemF2
i5pAMS+lAwk958gxyHLTCpuyM/gfYMXEWrQVl3M37aCRrzynv+NOgdflFAAcTO2xCTnvZMpOavWT
IAYQ/hQ3kaEYT8GI6zqN1Icsmn4G3UQsUkpSVNSwVIvBXwOBpWFIjJLaKfz+YSIp+ApWY6AE7qjQ
BnM4dVqq/DAaML2FVR6tnvATkmXZeRyJqlsOjz1tXI4hn05XmKvBIfrTrGw4fbTSHeeziI2GA/g9
/R2m2L62I0h+2FcSnIanE5HZy5Jg8YALkj9B9wq5q8aWl/b0BJhOOAznJwfmw5njuw9yTWM+reUn
RtkT5Qg3htfrZ2JVhlOqlS7hyQQbQl5YgfLJVyPtdzKjNkWEe1CQnxlN2P0NnI9pY7466UR0PDCJ
wtHvSpPW2FBhyROqoPdGYLkYggc0AKDJ7Ts97SWdQ+dDWu2P2ipvieNtFI8hHXxldW30ELIHSoiA
2BG3y9XPViCrp1lbYMbhUyYf4n1QLJdOAF3hKUf5NhOi8OBsSoVUjbzKVokVKK7WdT8sZnoAYlt9
k1BLo3ySME7qaGc30Wsvx5TjiDnOVNWPqG6re6PdGRUZRQSJrLErzF0TgTHWZiYgU/QJCawcle+v
pUPXTKFK7MviTp/dWDZN3TP9961nV+jXZjCuEjv3kz5hXOu9cOXEnOPRFgfgn4eBrVUHDklf5bOz
iw5bGl6myVUgCaGNCtBfZeFTOhYBOcTmqqwousyszFzPGaaNtfYQnK8ryW8HGtGjphFEGc5IH3W4
Z45OhWFT1QdZ+9QVOoMK3+/RGJr4MuKY6Ea84FFBSxG+9GaWJ03snU4qph3n4D7MmicCdXdaUZZn
vxMWLUiiUobqp6mExWoARLkiYKpYW2zhmhUYbh4l712tfKiDA12a3BvRlyTah4WHBKrC7uFFv0bF
DE+ks+/LGeofJyNkxOQNU9HOnGRw9YkI3GjFNcSNsSLYC61uV9Hm6o9d3ibbPIqytS44s3bM6dca
lenKzqKNKJsMS6ZDba0Z942VsGOYuNDTPnxPKu+ttBoouRwcwly4VvQ8xlq/CmOKpXEKtoXd+ncd
fvyBT0ThxnXpqWRrh2pHYJwtVQinyF3Xah0+ORUXtW1ylkyJYlnTTtmFhrGt/LbcaLbyO53SW1D0
4hDqrH3CjA+2h3Gd5JiA2742tsWs3yaui4Irl78xyxX7KuzJN0DHovvqrKnN9kHImlNW9VdqWxil
6Ks76qbXGuUYeeBPxgqASMvx06vuPACEJy0m2LVX7JhG2E6JkmaLChAPim2NhPusatNJ3D7GrTQE
0Bi9kVpCwINCmU06lNww3FsTcFjs9RLNa+W7YpRUDy1vtVF5Y9Cfq0R/rp3sYMb2c2hykqm1IF1b
GTP+2ERK5Hiv2aS/lXxYq6615z71U5xgwVXx9xCFq5n7qtFu/TRcs0GyoXWmtkvK32oYHrK+3Jtt
ozx4hP3uMEW6U+zRboMCQR6nqyfNcKQKePPHwVxjhUpcuyGdoOJ3mOEAXhUKjHT08VktP/hxTzIf
Zp4RGU+OcmKbQPMwYjcswkMj/Pdmajl9OfaXWsh9haYza8WvZrD3IvaBNOhrYxz644QAU0Jw2diR
EW2Fdg7AO3Kt6TUfEpqKPvmshMPF33IbVCnrvJGMGytmXhWHkCAakZH42/5uN4WZdLvOMr2dnWtz
wSTPOWiy1u4/VCRdG2dMTm3mvXmFBxS4R8A+ZcbN0JCGBkY+rTxrcIuagRSNjZ+BFMUaZSMnvcLY
xvYAlzXuWBEN7JQEjDPRvXkNpvCp8IlIBboNIIfWdYCsY1K9i2n7L2zHwVB+dVlibbKQFkKRTesk
JzM60nO6HN70UMZ0Mdq6ldtBUqULE82UdGJM6+xlVdUZt0p6n/juFSQhHe0TTrJaPRSrWgYlsQmx
hXqQ6Uivq+XaoG6i0Aw+7T7tNn7kK6xyNTItY/yIg6LZNbytviBsGQGHFRdPdOQFPbRdqPbtDqGn
idITwfHAFHsVolmjFj+DnXuyulSgfWFqVim4EIVkEttT+fVeti1OWUJHu0WUCOjYe0wZRkE255rl
7LsjGeXQ1lzFbevl6FWbn6pN8istorfZwEG56e+BYvrrvGaxnLz4ZqHXOtNa4HTUUX1bri6LilvO
0l2v1HDKh9k2ilrOkhPwET14aiRFCtDaHRftfE86jhuG3T061A73CQZiOUavBZVliB7i2Gnabspz
iPVZfIqj4TQiiFF3Vc6xXG8NVN95/ENG2xRcVkWyylphG5QTQU2F35xlORiHqSf3B4/+jnY/zVXg
EhAQyi2ZbM9m4T8BnY9wQOyMCEZbyo5XjPuugV0m+4AJgCfQRWliYyBJM4QoCcnEelwgPABYeUdq
zcg2Fu4Luuck7whCawBTmHWWcHHAoPdMaYFQ1Wgr6OVJT0VEBA3B5Bq/Hb3h3NHRhx3qvt57dsdQ
ZUDkKPquPMJBWYUjq7rI7b1hl8+jNv4uXsqg8/adHnHIigUYiNLJkKpn2cW3quNUqZbbzCWhmp21
mg7u5CcgsgSiKbLVgTOVqFA59haj57aOiSohGdptYx21YnhN6cLPOADuPvvTaq5mFRLoZ5cfxiA+
kYVscxwJq6EodlBsoSsLeG72YLrSSokZ9uVOSO9Rq8e916jGFn8jkJzyAvko3ZIqbKy0zjtUqnhX
HI7+tn0GUz7RqALlo5bmU5xWE9Cs5nNAoVmECVyBsW8OtZFuopgfnXMjn0xC2lMgv0TofEYtK5wh
KO/jVLmS5qVvMtBTZeNzrEB7vA2L9jC1V4haXow0WPW3M8m08e8GQmmhmA32ymnMF8Ufv9qSoRUB
hmT8yu5sOJQzZtETpx4hwUyLp8rxiKou1fcyZ1CKHpomqRlPWCg+FFP8kHPMeqQ2A79JZC1O/aPi
RqJyEFRKegKTr/1t2ttksoMnvCnrJo99UAzji1Gismw6rkh9oF2h0f/sAvJ2fLKnQJ4ZTzGClKAS
r8wYPvKqBAQXKi5CB4Ps0WnljJjQOLBcqiR7kjW6bKc3XDTUyFPD9zwLP2fLFCVNs0auOiFmof8/
DPm4ERLyCO72IL3v8djTH9GDrUbCu55PBmI89GHQJk/wdjixRAxpKnuHpD2FU67uoIBAJqkYmtOq
YnbPMmQwsGsgvJcZzUfHSWKXcnMVBtwUBtR68l54e06KIF0Xp66heSwSFuOGuXVIC5/GZlXMCv+t
ooTTnaNPKw4twSkkSC3txbQN8+BXzZSY5NV5iQ/5kCdaqTMf31UR5+ihFsAAUk++YLIDSfiiJUW7
TonRafI5sIxRnRLLj7THtUQ3CyoUl5Nmc9GgPLTYzSl44mzjC/EJXMSet+qnfJ5hoK2DSSIIfuK4
e8DO5+/Ik2dwV9DC75030sWzbQpF9WaTXLrJ5z0HJD3kGuVDWPkHYUVfmfGhx/Q3RQ+akcPFD3Ip
N0rGL6/wWobianWqGOSsGsY/u1ZWPzxHLQ+logJkS7t95Z/aIokPaIRocyqVSQffzvlr3q85R0Dp
a/9SqVfyg1rSF61ZOtvx++GDMGVbb8e0eWxUAoBCpeXW8kAbyg+PO9IdY+NhiopyRUFzsAXJMEFt
P1rTz7y0fzKtlsDHPrzGIFGqbx8AY6TbAlU+kAEG9OmqVCXEre4u8QDtg9fm+lxFqS04Lur5mgMm
+aa2GHcA+3aWUL2rXdTQFSkG46mB8mvmRxrP9yX5NSgq1GeIU7+LeVJaxvDaOYoAm8EwjcsMLpSi
KOcKpXs1NmSv0KY+iKF6F7renXPLgBJ9DTCDnCoLRoep1dKVDX0Vs/HNW2R4+loFyvdme+F9hujw
K49wqQfSvH5nVNQsSGQ/tgiI0v6nVdobI8i1QzDoh5jW6qUni/ayUAccm5tJLyOGIpb0NZrC7PA2
IeebeLRfhT+UaC05qc2cyjZCmV3NsJ28iodtVoKbQOycPGg14KMZeIlslEzeUS/d1FKy6wzGauuk
3VvSrB9aHz2eo1Ayfj+dQUdFiia6z+KWFUBR93nhwcwpyBb888j2kjep1mghyIf4kXWTf6V3dFXp
KM/SUxQTvpNVJ60W4yXBsotrfoYwWmCnAZO6XTPfLlhtX8Yhw9ZMNtZ3kouNOV2adoj8eLaiEOm9
L3GsUA0JcVEUlIzhEv46CH1vjJF6SVEdtkUXXDIbtyEDM4JcdaySi2kylnc0xXT0RRYjjLhpsl1Z
9MRUOAPnTrSR8CGzbacbMGFY5TaWcAaueGJVOLcTaG8gBFvCLpZvCIn3L8YzcBvSER28Vz1asTld
YwLjON0mqvv9/yhYGi5k7Cpur1X63Tgh7/0mrzN5EwC1ULhzyeIZC8PHckYlzc9oc/EG578ZMbBR
Ijvctx5OR89Wki2MimLtO1N9l9RPf32+odIdskbj9snD3ws7BBPb97NFhL5o0r0ueQ5LiOIBk8DP
LCLPoE7N9yJQnr//mZ5Ago9Un1yhadNPuIog/tmifrRILXC72PV5aOvshJDQHYliBR4IS6OFCS4K
Si2Jw26nt/UlMYg70NGNxHPocGxpeNKC3jpXItXvUEVz5lVszy0jH2G25v8CB2HdZ4MRsaAT95y3
xfg+vw7c7laTOoBR0yFtE/iP2fXNVkkzz2Wqje+/ogbu9fgtazXtTjGSeQvGk8+dG7HPT+PejLt4
1r7H56noBqbJ8/PUKzhpLvDvzuzODW27a1eP1c3yZgiyEx4h2gduaBe5+01wYgK1C5X+voxI4hrE
uzqbeydj0NZe0JvrtozIUhowgPhOmrpFV0GrnKEuk6GmnFfFSyH7t3rh/KsDIVSxE0zkuiizlBYp
qC74l6zaOGaqFp2VDrl4FpuK+63wrxxnuk1UEqSCMq/RmeoJ3UqeKgS6yLFD9aJHKTTxhDDq2LMx
FuNYSTnCgEO0bD76ctvYA3mmkHFdxqhyz1yRDK8o2gVp7taEANIVrXKGroy+N5GctSITpYWSm1iK
FV0/0jxVyZoLAncaC/PZFtRUKQGPemg4DKaD7EaAe+dFNxLRbBvNlTL3+tkKcfWOh8g3Ngu+mWbN
SVWd5iTi3tnFWT7fwYNyy8lEg92C+pOhnL+BGkgV3GSMulV1X43IwwZ/rnT8Hk5yiRaLIrhwIwsP
hd5Z2aZ3BtBsGYHtZkBgO4qXemOWk71i8gKcsCj6fZwHHwvjzxJy2HHgQJswp5eaOOZ7K0iveLD/
SvBNR/03DOZ0NdJv2tghaR5tEz4rQsd5hZfpWFSJ3GrO1D3mKsllpifbR2fhMjd9UO1KNIVMu4T+
gucrwJPtVbtwfoqaPlppgxXv4n6aD+oz1FmP7kSoRrfJzmHBlcjpgtkjr41JtyUTzVl/r3H6v56j
muEdq2qLNSF2l+VLkyI/SABTDNKq8vz90feVM5xEzrhtluhGSsEphRH+pY0TdnLCzO0lDTsmE2bv
9/XXsqJYMSJny+EuwwNNEgPEo+13mquNsOXS9F177OtuG5AFgFqwNfamFvGJT23z6HXPHc6Mu++P
goCCL+aZzHt81mJsAjyKiMypbL/ZN6wjd4T+1neFQadI79HsfL8G43LDT+ns8oGZR1o71R2aLd21
8pI++kAB08Bg+UT/sGaNH9919dXixN9EJPvmZkMmm/FrMQ/JYPrsdVE+x86YuT3wG4ZNDGUW4bY+
mG8irLrrcnuDaXozBZyixpGcpJb8SumF0UExWUeWO1Sxs/uhLpKHlCL6ZpU5lPnn2te125LpjRp7
gzRROXwv+n0fjvf01XswoSsAbrmQ+BcbVAaVll7HIJBrWo7p55gcYRPMIpJmPCy2piaz5bGQ0421
HP1foNjKoZGcCnHaTCC8LMQ7MDF/cN3tl0vMLrABQvY06LtyiSUqWqzvmBHFBmaZaNOHXhU/oF7X
j+gbTGyipukur4fXqCiajwhjgqskYjzkI8MaOCDVwZyP9o7hz/DgsWYGqKkJfaKebIUxuy2wxOUL
kji5anV4W3GiARcz0NpoEczbeS3kdNc+qPabburmD4JNikPnjwkl7GPWDfqHTUdikzXecO59m44w
hdB+8bsuZqYK0S76t2EVBVqwjUCvvSuIJCyki+63vcJuNB15e1RdFTrLgQH1pE+6T7KGnEM5FuoO
QZe8z6pyJiuZyc88cBiEd+19H7b6KoLruC7YRc6N58lnjH+rqGuHl+9twQzZxrwkiui1FPWuSjFb
DIFJLkSc3WjfZre66z6NQOJIW14aOXGgqGrFnYPUxa0NUN0dNnXNyswfS1yPV+voB8rMOtYds+eB
fj+hhM3DwklunejcwEy7LM/AnVTniF5RVj5OhnaGihz+HMH7rVtE3lc96bRL63U08udvxFO0K3RI
+uSKlUAbjXQfkuP3PP/N5Q8sfzNzkIIFTb/qhyF86CzlshhPldpQD1HKMHOJZq7Q6Gw6fBcKrrtN
w5kWru3MmRQt0sswJLaK6AHjqokQvS01234KxKWdPVU6GFlqt1nfOFbdBb+7SVy6I58zmHiVlpxz
1o4HPJfVQ5FM52VBtKrEOpBxlm5s2gHwWvnZgwr5IDM078r6rvyA0LA3i2LkPApBUaolNPBAH18d
hVXMrCr/Yhv2qi+D7LFsmM8nbVqdK73JHpOxbt2MC3erO2r6mPEJnEJGAJFhvy9USzqc5o+CfLx8
iof7bn5G1iNCGnqixuTUKK3b/HX0L+oQQoKO65iftS/dABbHm6aqb1mZJBtAPf1VyZzj4iwqDe9J
dJX6PLSmDj+43Xqm9xGUBeK/2W9Yz2teDnqAYLdqi7KouDPzpN2ILC9eHMP6SOn+fZXg6Mzuy9Sz
R8Gs+yXlXL9Rdae/kI4qT6aa6q6GkPgvJv938TYG8uYranit6JXOcvTp0YvscdVaXvczNavdVAd4
zsYEgI8Iqk/LFltiNZizx8YLVjdjOzXFREoZy0g3SAKwpKJemLHkzPchH+iCyGMdkcB28Qyb89NS
KRX62/S+UDr4R4cOBj4RoH2OEU+vaWKKdWyYDNCdyDL2stD+ygen6V3H1feTZWMBS6ytvt+HsDgc
LLEDht9Frg/AcfMnikA1oSx3jtaTCucPJ7yyCd67c+73lHh2NKIDbJ1w+x3soas9FWnEvsWs81WM
oM+moEguVVEkZxp/b14k34d/2b4teON7PQtUdAAcOv98A1diXDPnLtrhs8RIjGpkXp37wQA31viB
O9RgWLw5B0tPSpTm+RRd/VoaG8mx6qVsgpd4zu6s8E6ZA5p7aAgmveUSKrmXOwejSpPn1tF2C4Rp
eR0a0iEhcMRlymP+INuQqZ5P++0PMFAacOaZ6U5h/jGyWq4N4YW3OMM4qRHkscu9xIapOSvwJrP1
d3oBUIoT5aNjMcnu1Vw9OInR3TuN/Gp1SRUvsRWgYMr604IRrDrFPNqTx+yuHDDOFAZehXEJHqGn
ReewmxNclhAjB0zU5t9jWJz/l/VgWKYuVUuqOlZxbOB/Jz9VWpErbVGmh++Ynt40atrjYXjn49bf
Zv96ZNN6/X6t4UYCU109BVQEjh95T2oQZHcMcNAyBmZ6P/qprLd5ii6rt73TxEnKNaYB2qKMrer7
RdSSGjG/Pi1ve7gpXXlTmUqevn2OLWJcVyUhb0P/qV2phZ9Nz1p/G2Y8ULd8SeKJghe91gwQWl6P
x1G/yMB5t/mff1i5Fm+NTsWBDYf4VEnd3kZalj5g8n7I4/DZMB3vyR6tFN4sj5hCZOseBP+lQXIJ
UWfvl3r6uHwJa1SafmVB8p1fE54qN6aRuiDzG4wkuk9KJ1+WRyLQnktsn5dObV9itTevndGJJ4ZK
Lz2KbHTLgDVS4EKFNln12laxUBpmc1/1TvrY9AzBZP2SYyrZalqNSXj+4iWhcZW2yju24se2Fa9Z
XoPgs/Ako1XBgR2qMaOjakq8/b+/PGz5D7qUYxi6bhsIYnRDE7acKdL/BwyWpFVDG8BzmBMltlsg
C7KiIf9dmVTkpVejxk4qyHWGEp8AK8pLrmoagAN7eEU9dnXmPyub+pIOnFUDJhKbMMyCq2XhivNB
Gh11nTHe3M/QOZ3dIgYQCzdDkoa8Gv0KEsj80fqxme7+snuGXY6bq+/EITIjTitxwrdxzOZ2qd18
ZMZdMfsqqvIgWgvzuvK/CbHLI02rDOyR9rA2AD7e5aQB4odAptERx3bn18Bh+VX7wYl08PPyGseT
9GDrZGNW1ljdIWn4TdebY4aGC3LSWuFq3OAvTolCOo9Q649F4qxorukv9uwjU2396e9/MytTY+fB
GHAndvIdjeOYPps+Bx8SCuqQk0saH8NTgjxXi9VelP1wSDUYxnJK4ofltaAnTCcz6e6asjf+w69d
s/8RuG6RjG3C+NVVLgCLPeofv/caZ1JYtoqgc9+lSD1Vsl5ly0F3Bb2yuRqwszIaJrmbgvndGD0t
zSYc0puekY0Xp0SSdX6GorYNiQMsHfBUTRmfLeQuTB9XLJ8gKNuhHa/U1P1B2qOyE1ad3zdIxmfW
o4rue2iptv36rmEufNdwLkbvUAC6HAW+XOrWBVKLNZvwn8k1E8u/ZHl7WwB1lYft3U77+mSiIHDH
VhCI3CUwlwGfHKxKg1obzgmdZgr2KsjvyZYQn7kf/3mQ15jC6pzIlSByoiMkFyrBTjOfo6IZthbK
NKxzufks09ha+z6W2lGE8rnE3rlSRkZBqAgBiTSaeaRd0GzBaadPo2f/wrxqrkDVYCdB7oxX2Ooo
OLB0GDMEmiLPtWeWwTexdUYeNDPpQMzH2FLXP4Dt5vsmLX9rQ2Rsu9QhRCWwFFwhPfegqOT5zxdY
ESFnoEbBt/G3bzTaeFfHTCV0YRHVaNP2oIDoL0JxvF0/UjpnNpoXOanNS6nbz8u+6gXjWg/pgZC6
AVvK6Fe6IJknQnkzj0HVH0lavxWKRdINw5NXbBibakYKtBnThL7GaJGzNpMX18mT36c9KbJYFMmL
o1qeapwJDL+m+W2iZ4eIMj/9PrzXhtik2STvaq/9vRDWk/hJM7vmVxswVCqb5o0cJDD78+F5+eLN
jzIDMYs1asoW6AJIwXGID5pqRw95lccPhNvhrK6i2/JSaxJTUJo15DGv0D4SBmDPnWy/ZKIlX4lc
ExpkfPVt+D5RN+2rgJDVxce7OHrJ+VjhXhwPHJH2GQm+kKjYwRnG2MyjguJg+nXgVuDtN8sbwnSk
7QSM2M3ydtHzlP+BrqYZ9t8Xbm5gnQ6pKk3em2WY+j/29XIwm4a4Y+vUpgSg56TOYE9A8L0x2Ugg
gUf7TLZhQKA7NrhbYFoMrmYRdsYBGZ8UPpN7Rx9+R0zs98LXQOxKzANhqT8C7YdZS5RmPdTrDpzv
9g/LISw1sk/i8J1QDqIc5pbV8k0LO+N1/kvBrEWoywBJEuqf4kAyRPpY5oh8JLa2U6O36WPUA4QY
g3pyq1T9zDvfOvikcm1iNCWunVlY9WWCv0cfHCQHxBPNs3nrhpS0oMF8W16R1H83bSxfBCio45+X
olB9GVGPrf0MT2gajbK4ft8bUPP1AgYqWPrMifPNHxbx8ggnwdZQrDx2oxHgDfarO39I8rvq5KP9
Rf1miZ/fscylGbylBSCdgCLp+wtKs3w7DUQstPBhEdJw4S9x3ZxqeDcU0D/oBxIpozaQZesCiWDF
WaQxgxZRjLwXYRu/Bon3e6wq5WMcwlVv0O3KhumLDIedPz8YeQVzfHNNR2tkgijounH4TmvERcns
Y4/zpNyIZgL6rMr27k9Bn+AqpSdKAsm/anzIj/ehLvX7LodzlHpWe62EFlwzXBzr5SDqXY2pfMg0
Bw/ujIYpjZDiHCPdNw2Gobu3ty1400L7+E5OayfG6TJVndlDVN1bTskOuwC3fU2AMouoIFheh6nr
r8SxMGSez0iyoeb+90WN9Y97Q5rSnAte1ZQI8YWtz0jN/1PUNFVV64qq5ruBAJd9UebNA412Okhq
YDEI42mdCHMvLQUkbClaEMN0fhC4tHdVnidHSjBnSw7RL70qA3fBGYRFjnBX26eOmh+zOmYcqwz1
fT0y5nJGiiU27uwilVl81lowHZ3OLeukfLUm6TMaDC6BrZv4DbDlB14t7v3BcjbR/CgP63tZ5Xg/
VLX+iIbfOKDk+zcbW0yZfLTGdLU0KFujwjLaNmc/SftHbTDqzaBTOuDnM16CZLiqki6iktN01Ufv
Q8wpOj1X0jaiq7kL8pBYXi3IvvuGDEIxkWfqrlDrNbpq+T0MUBR12C5PiRsoTyPG8U1vibtQdez7
uknvw1GvzssXu1VavOZIs5enbagq/2GZs+dVLE9GP88Ov/77v+z5NymEsIRmUUZRsPxjlasY5Kke
JvPdN5Q6t/1ptXAGYnVSjjldClwfdn3xi6HbUSY2l9wO//dR3nN8e/rz/T+Plj/pD+aDbifiuRuY
sSh0L7UWz3vRJt4FcnGHoIl0hXom6yWe9qphZdggFKzOtR+etDnSqzBoeyteN1y1qFMueU7MsMAz
gQ9HfSB3zN/qwg/OWhHl5yFqbS4lhR56qqebP8k7mm/bO1D8SnMARTDCb7eQdCQRCl0YC03XArJp
tI8ho02f0Y2/JGwWBxXh+t7OvOrGYubh0QaSQmP8NZzhDHEcdet2KpM9LhqgpsuMJpjA0i/fztP0
kAjh3ymRBqRC5HKvFEz9J7PQ7pksZqee2AS3nvtRBr2wyu5XipGNT5BTD1nOROHf36/m/0PcWgZy
b8HpVAVNhHHw7/drmiaeVDBk7PCaIRquUvaRubHrh+1DTb7qMesMitRpsC6N2uCBaiJi9wjbfZAO
q7yEQu1kkXIg1IVOG4oFAuR6H3pT2PwPYee13DiybdsvQgQ8Eq/0XhJlyrwgysLbhP/6O5Dss6tv
74jeD80AKHVJIsFErrXmHBP9T4jgEP/kHY+w+Vpqh2EByE7LQzNm715VJjd1loenpO+ZTjW69xRZ
hHdFjXcvJvetcKVzKsIetsqiGoJieCoEFJJ/HDGf1I9FvvCqRYO/cgFrLKCAleEWFk6B/KbaDk4S
xHxsinqrWrouTq0DFiNG8lDs3OIpcHp5+vdX2LL/Gf4F3Mz3fVPoluvqsPj+8RJ3dWPlgIOsk1Ya
9nYYigJ4/rsnq2T3QPEZ7u/MSaaNQmfZUHloGWZEtFrF18nAhR5H085ZcEHVLJOXko2FPd0d7+4Z
EYSFttMOs5yMbV8Q1mOkxpXI0N+erIlbwPqP4MOFTOxYvtwC8Qg++zahPMYhK6KSeJsOmGhZ1Ke0
ST8KSdGhWmPCSjGk14y2aYXisMNSd+7JWVMxAyQg1Ox83fY61/lzmHbBj5GDhAAfdRCm+w5JAt4a
ADuxw10N5RdidjVYSwfIWX6KxIIupr2eBuqIBLHBZkqYasFDb7YRs1uwjbLE1CuNc7dUhBrxqEg2
xBsvJrlAOln3dew7q9Do+rc+qm+t7srV5ArtSYqs3hMK/qT4Kalt7nKt1J/aEEEdczSxNpO5eJKo
yxTKebSIVCPFCQ8mMs13E1fnaujn7kx+M4k/AVBbzepgFHQ+y0RpRvk2ETlSxdb0Xku70dbhqTHY
IIxGzxIi8nJGu2tXX+bA0w9h6re7UgdFqI7CNPM3JWaMVW752PgZUx1dLRXPbS1urpNDE3C8Szwy
3Ga0uion471My/TryJCNuqai0eagcaQPr0oxywsvRAGC/SKgmNRhTT+lYQfGPJ2b5yCu8T9oUn4y
LfmzncE7hkYpD0NIte1i1OcAukb1Opi2v+ZEVLUHjwPX69+/JQMyvfQNI3Svy2RUIbeGuYIoLnlr
H9A0Vql2mdHVI9kcTLzevMj5VKFyfMUSDK8knvTbgBPqGao3+uXJLrai9K3dUkEexozPqSo485gC
wMPojgKMjK8mSHUCHAeXxPFYrnMbCWmy7A5Nia2SOBHGd4JiF1NBv81EcFORK0YDGkcAXTSWKbLi
Hi4xn3MIXlsG4a8pbp4br7c+mX1QHY0YIoDbMHzINR100RLbUevJTpH21UMfa7TtNGB99YK2K2Py
auK2YKNeNdFrD0tkjbuArsNympd2/kSw9kEJSZBebGWC1kltt+ZsOvmG5twdPQvvmt7cOgMlLmit
JXsNMYTHCGHNMAe0lKedcVRrqOQFhJcC2Vp/7Iuku6t1oOgjIsqb2V3RK/tpJNyhN0btEfimbjcs
9IgKwKXvHJ8wYdV/Dcwhf0oy1jmynnYTjYlHTrgflN0hsRb9ZRkRIhdM9YHXvr7glIi2XuzsiFqw
bqGL5cGr3WbXMiRERup3+C1JBQGMgFS6azAuoJnOtRyz4IyDMurDa20u2Xt4bi7+JJC/6aHW3xFC
GYexI9iST/xP1brvIxNjdNdPV/U6Rb8CyzUOCeMqXg22swP9AYBcZGb4tMFBCoxfM4bjp6gG1OWi
OCOK1f0dm55zlJK1PRmncFNP4ORz4GxnaE/MIUPfQiznmntic3jbjJngAF/iminKX0qKobmxe13O
KjPkTjX1FrwHWioLky/q0jfcLtoHe6anAVsgkkPDfLytBiFGqwQ45FUvq/BNcj2Q4kujwshNehkA
dP3/PGTj+AljlH1JCeMhiDYprnpfUc2GtkckBFfo3GvhYy7aT/J7LU37Cb32z3wU7VFfLuiKlswK
ZyaaTkf8EFCBD2yY0v/Ru4Zk84/tH94G2taOp+ueA47AXprbf9/IW3UlYY7MpzDGaNFFw5m8jXmt
RldWE+kkzFmfyUwItkbvmu+lBSwbKhupGVqiXZC3slqaNCRPKl16LOfq3Gc4FX0j/dbkJfaEKf9h
WBGxWvbT4z5ou/W8cWUSgf+xw+ufh7YrPixDO0SGRywHUkm2yUtCturcg1Yqt6415VssEwE9/aS7
lnEcvWGLOPeTV32Zmo53wiABgrHtDkHugrCN5FkkvfOxZLCq8VjQGCUjGaK9WZZ7mEbdvHclpJwV
jTaDTFqmryVDQ9Mx63XejX8l6PU5WvAQQ9iRHM/uiRyPU2ngwtdRW9//HIWZT6QSDi2n8oMzDJbg
zGzSpWW/nBcun7flb4OTNC5Bfmo2XROURBCC3a3UqZpcd9x8nqfYvFdMuE9zYvpbnSp5T22NlWQA
zITEBJNGdUtmri41IQxF3DJnjsIdEOf8le6Y+vdSYX+jFeUf1U8MSjs59cL+UMPrcAhPPWiVk+tn
8cYVS2JJMPkQoAMor77uXNQ9Dg7OvJ/DAptk14hzwNp9U19IkZIWyO5z41KaUFDUk6U/YdUhffc9
xtm2DzVpYK90ghvRN5DnFhw38xTwDwakbaj2m2RI6F0ukFKcHYS7LKdkQd1IM0SZL026v3hv1rZe
OMd6rquXUqZkIJJRB91J31jedawIxVS7ln45GmszIftSs7c5ZpvHF5a5eZB4O1VtuBqksSIlnSMC
PmhV2V7FKPH0PJFIL3uADr2Xuge7GoqXLJ+4Vhut/+Fnqx7jrQs8+KkOFpI7RAQGl8ndwn96VNO/
PNQaphKdhiOGCXTgTJ/cQS/IaWM8rR6kg71kXnKSQlrxR3VHqT2YKq1pcEUld73QALEsQkeIn/Jc
eu4PYDLybjWpCTBtctZZMvrbrK+Dva1K0LS/xBSjq8KA9xHYfnVqFxi0h4llZeXasO8ifXyelmkh
dbaEr7NV6jXQEeNJ951x06TuKhl79ychfzA8LNd+1Wm1sLkHqU3ETbMHP6mt9XZu9+R/pDdkustu
vLWHcq91dbSALayLU5n2B0EOKLqG71URpFcbL8XpcQe3bGxqFAD5qoLuclT3XbpC3fGxvYiGX2pP
FNsW9Pgp++r40QvYCaSzY+W8lGZs0Re1PrwWr7wgRu/NARqu3tB6gPzGfA0T/JQt3XTBdKdiaX6E
uqpNntr4NSaY+d40CxSa4DCTPDi30PAGeOe9PD5+TcMsB7aPy+1W4pXHjZrTx15udWPfOxvLxsAG
fp+hSu9x72WYr5SsdQXx2ncasukWaeSc5O7OW05ZgA904f0rgp3oHIAe2Ch9ZmFGNw3R07Yk/XDN
DrtisyWqL+VEMy9Mg19lN07LzpvnTfTWeFfq09zZ7lYLJgsjXUafAQNzVbfTVu2AJtm0W7MVwTE+
KZZkgJNgw60rWjMtrDcZc/efc5ua+16RP/s44h43zmf1IpL98R5LenNoGVuMGpV8UZR1EwjwOm3a
eYXe/Kv6QSrbD3TCDtZW9ZLXgKFmr3xSLfYijd+0GjTZqMud+m61RSvwyT7af5TjhA+ysKvYQiN6
QnJiXmIs8o9ANbatxb2DeCakjs0PfX1SVP7OywQEG0ejiMBrwPzX6p7URjNJ4iXGiTcdJyPLzlQn
DAtiBHBZho/QcAaQU67BohsTmwlphNTJx2/i2g7NtzGQe8Yi+Un0U3nrHOAUboN0xahQX0uvewmi
Or6oq3VqDf86QAIa9OSt8wtob8t+0ASyuc9BRqkVT/0SXmElSJr9Q637CcZKmtliDvVdij7unHmM
cOy203d9UyGDobeLoxt1sdkMqBikP1yk2dmXgrvsthoNLJ3I+Xkw30rA4d9LSuYyJXYG8054msMw
OJZCP4XuQqq18EdTQyCKN/rokiVzvM4W0bIxzuN2HFgzpDF+ewxAm4wL5/+6TY8eU5B0h7yubzjs
q2MxJe9Q+fvvY8gEfZlVeImHZUtjngAHOcSkyU1TqPtnT5G3BRDDVj30M6Q+OriScaJaqlxCjkdd
1Jsy1/UzOLbfqk3ixg3VXCWm53T45duV9t2MBItngwC5bUl/8wgCacLl08N8oKia86P5WlCkrYTl
XtQN7tGZ5/1m0VFTXeHpNP4aMokS/NuBFWdMZT6rDYoK3y0RpJ4J8tmKOG3eagEjxnP4nHcBfkVb
/IZBmz9VqIFSwzMX6kZ49S6D34sLe4rx5A/6aaIMWvkCd2nmGFdEVS6SCK1cR5BpKh02B6oSC0r3
ujCGTxrl5F64I2E04ClgfjmHwcer3titt6mBYqlpqBuV5dlsFslNXbrr1CnNdRfjj5uCmt+CT9Wa
/gPqGHLkNvby4dRnBPZzJItTC7cWv7iZ/I/uoOH8s9HrGwS5Oa7r2YaDOtNfEmj+tj+MMqPkjmuL
Uy/R7gsYQvgrk/xH7vav3JWBExSQLpvKWiJmfdosdtm/4ljZRaF+PCi5pagG5+zHtKXHlvlT8mrT
2nBy/c6YyHzLghF5D/6Mk2lHyVMFOyUQ5fCNhLgCs8NPcpPh+My1deg6SyHQ3zIwN48AF0i/+iqN
u+/kjYYXvZjbXW+DZXvkSZLcuPV8Ah4RS6puV50y3HZ9yaCflEayAAkdaMpJboPCDHfq1KmNYt0A
rVGX1mOT1mib0oV5XqsRkEP9toPnPsFuYJPmdSix3GqEnSqY9SPWTTFFysx/CysTmKJti8dRtDw3
W+PEqJPZ7hiSUTJ64U51I6U//Y4JFoGbvAyL2ZW2GI8h7qQgNq9hpNMX6Hx3FzpGTY8B6vsMvOPx
E00SEJUmlSSmGoFaRG5iL1DDNsk3WyfnM5EQMZejIa7dLx3muMMMju4yMZp7PFgkgDKuYZciMnvY
t5PjPWpzK33VemTte9u0zkWaM1ntivbFZsi8zQLZ0jTxeizpgk95RFTontscGeH/0QA7NRgPiXrz
cR8WIWyAKH23tDZ/J+IL2lrnCg4HnCCRDwI3uvUltMUxAI7gZUAYi6W9QDb9OzawGWgwjfIqrG7k
koovhNoO68LxoMgZc0NpHhgnjBdXlDJbo+2hScz05i/qAeKxjpvW/KqujWaKu+sE4zNshEtOnBc8
QeEAT7LsNv69M+j8d2MQFQAsG19QfDAkXAQif/sIMfohwXjMtZMvItwWSPgkQ4Efy4EVmI8DJ2ny
T3ZXfRM2WsDI6G+0j+cjPiF7bRtRdnEKWtCLL6ZmGTwmUTuuLUe/CNskY3dpGk5V1R0wFv967IBY
s7eO3jcvTYj6Y1roLniM147TNa/mUslp1QL1i5vXxmNXsURZIdidPgYzGb83/3cASvkDfA0UAixn
K/XKhUtnRqbzLvMGeVFPqQe1WNc8b1eFvAg/Cf/HWsQU9b9qVdQzHvgxy6Ne/S8lDTA4lK6pl52T
ZvwrLD6UxqVJ9JUK7XgIokMgYCu/c6qSLfoc70ZM3xe79k3Cwt9VjTdFgGQaHOkYqwvtJfKkuDYx
mmgCeF6seQheirkzDqgMIBovz6mH0G7iFeT6U0NSznU2XOvM/NrZ1ozTWdsaYnZHrrq2elK9VW9K
3ubljHE+yk3b86mOFtmfY5KJHZg5sHSkgKK14kuy1hU5XxW6QV59eVSJaeXoL/mkY0MpPOcFMWF3
wHtd7wl5Bk45Jec8zOvbjO8US4SffiU2iK/B+jXN6aSw9erBjfB4JnFiA8FBO5qGhL4xY/xLSRr6
ycYj2Mkojop1Ps7VlgFb+j4L/1S3MJWyudahwpoTpJbqGwKf4t62OBdKrX1XYtGiTVNo3+jSXQ1s
C4OTVcNRayUcpWa4adTR8lUr976LMmo+L08/vmH5Vpv0hE2SWDXcexPhVt59azyiboqsKF9o52t7
rx2OTEi657pv1uoV7oMcPx819nNU57ekz7ufy8EckQ2q6Rix5r7kfe4htihhrtaVTwJdbRDE4upZ
pYfTe+q2bvHbPGkNrw4g434d2/01iSW7gapvD8Q0HRH0detAMEwcU+vszAChsGk3gIdpSWIOD7qN
kVhnCKO/5sCRm7xMfwPBPnqD9qMwGXtmIRhox/s6d0A4rKITK9fwITBa26zKv81xmvBR3WhmxQam
MT9M6R6T2rDwiGLODi+QAn6EaNl2xUCuau5GSzozfuU0WBn95J/46Grc0JAJWfEOecHeliP/YuWz
SzHjfUPiKZIzG9R2syB+9HDbB93es8nbhn3WwfMmn4doQu5JebrxgDC2uwpvDW959j60/mvM4OCQ
wjmMe1LBZAINjTxOGv20d4GWkCNgGfW+hapehcgOcnhB2szPSwcc5KmO6qApLh2ouU3DzjuBjbKv
M9A4rEBwladL5oc0+6UM79TWgQegDoftdJry6h4UebjDg3KRZIGuxrA0j45zNETjX7zGglW7uBWB
eJwi0Y+nLi3GE66rN9c1jRWmx55KEIYvlPYo7ICxJMUINBhoec5NGgbwsZLyc83ej7V1vlRkE1cp
Lcna/jnbNHVn/attPOPpg8oRrygQi0vuyVUCXWM/td5Poiy50pOuPYjAX2NRxJvrza+Zn8CAWIQs
vWEfy3AygSDg2IQ63b3NpXOaipqdCbQ9o9B+NobxDIt9BXpOPOlBd8WDevYS0HLko19qJFfsNsCE
EW3F6xdOy3j67GsxfMQmoWKyuj1iLGikjThw38WoOYJ5FSNKGY3PrajllYHJqzMglvPzF1n81pHQ
BuT8xb35ZZ5Sl8wMHJEI030Sitcde7kDc8T8zWqXflAXXYTefBqWaIGssBiCLkeLAMtqtINRdd5O
zXhlOt3oj/2IEdM/pwI5eyVmHemv3r8mxXAaYvoiVpe2W9IqyxtduQSnOVtGr29xFfrtSxSU1Us7
tB9+MSC4GMPTHwXJTIrkWZJ1lupZdYuWNX4QCyh4o2llfiv6vNi0c77nKyvuuEztv+YWGMEM4BYV
rUfWjyE3QcbnrLXXPbEqAW/ZyMuVI6xP4PQt/039KyXsKgKvTmDMvfT8G9zYNb6LpMO7g8c/Jyqs
YK0QJC/FXytE/4ZFWnh7kV61j6pftgWVLqG8fdLdgxSHEMVcD5Ax13fjeOyxaWfh57nD9Yvc1X+F
0pDFn4dO4FWnIgRfZPpXwCsilVviJDsIT2Z8It8yb04GZmwChNeGrqFi/CBfCiWE/qluou8FC8+T
SO+iTKdzh1psjb5/YFuu3X1RhOego5MX6M+JcEJcmm52Ngqx8zrrYgFeG0WzmcuRdNWR/dRg579C
xFwbP7CjJ2PuqGG+WkNbP8OuxZ50hCY2QOXumdNGBSoNO+0/NWG7nkE83PsgWEcid/ah6fentP8i
HFgknQjeCKbNt3R7kH3q61CWNeFN/XuPf/iadUBsa+Gd+fTpxzjS632zDDemueQmoRNEASLzEJhO
cu4MmAgzy8hUyew4utq5LWpgqPCjRU1ecRg15dWd7Cf4UcFLXUAkT3+Ue3/S6q3PkN+zp5bk7WRc
ZUxkdl32PEzNkUAH+5hZ+bfU/9QG+GeF3f4g2xWSz5KyrPo54CX2reA+TBAzMjYfpaCsDrCMIR3V
I+KuNLrogfdZtZnop+L6ELBGLEaoJ9fpi8Oc+mzf7NLeJoNZ3POywngyS52WouEjDQ1JErfsdF06
g3WDUME0uPSsm0Uu107a5B2p59RXw04rN8z7iJ8ZrOSNcNmL5rMx8t2C2A1VghNBy2ZbxvYK9cvw
SerA6b3a2Ks4+8f/CjG5OxhGDQ40dLgzlBWeL0g+vvRRPiykXyWusyucwkwzg4ONS9OtKg8BKt4p
U9fxnjqufq1KkD5qutZKbdr5ucBRj6V2w1uGlnVRoE74ZNfUW/MOK7x80gjpOwQBgOBiCBDnu2OI
pyWD6DTGB1h87VW95gwPKQOX0zIFlA3sBUANat2rPVTBuSnhm5kYyR+9jH/fthvGPzUTCIVIjUX/
57vCsWi3/v/7dpNdsKtzlZ1bvKEPraIQrQufsB/WZehF58ccTu3d0WofJMv9R9PqXyp6kLx2oNaG
SSPuj6Q3rMb9a6+3r8XsaQfHcWtuoAUmR9V8BKfyxZHOpkv64mOsjOujXLXKn0Z0V5sXvDzMxWRT
nv1R98+1gaMizmHFBtoUvMJOSfdVZdLklz7djLQ7MR2jJiPicjqEtvbWjnyIUEN8iwC7oEOZxJuV
6PPO08jgykmQYF0SEUYzOlaqnuBSngC2+D+G2Y2X5tT8OuoYpBH1zq9DvrGcuv6kectMN/fSa9Sh
1p7LY1TX3i2Le/k8maS+LRqTrE5gqfeC16cvXtLR0xkIdy5sKjajQ2CJmzWTvjDuvdrGURMmBD0x
+EKTV+zN0K+vqq3eZPU3bQBgpWbGFXeVne8FMwOYqF67GNSuXdjile2FfAlqyJdTTCFcGCL63jXX
ikgLP9PZSMG0ASb/lal5dOmXAh6QV/rkde/eaMnboy1qZWF7TWVTPI2gGbM2c14FA8h77vRH5eqc
agn5Jx/te5aV24cV798vP1P/r86L5aEoQZJgIyC2hPuPVOrGHCx24VS0VVUlEA6ns9qCG3FFBGNV
6SfL7bxnVrg3JPuIHyogVkswa2MZBYECi73ByjLv2ldyMyy7ldFFnpQUafZWsrdA+gh8TR+e1VHK
vHY9sxtbG/gNyYHKzI3ZwAQLItzJ7KT8KwpGNvN6IV+9CbeSSLkVSVSvxq7jZrAixdG/pNa00/Wk
PjBlAq3dz2RtzqU1bKZ5/hSY7cKvsZZ+i+nFtGRXNOC6m9MW9m1imPo4ghyAKLKBOhT0zy18v8m2
9bu1jIeWs5am8F31mZcz23b2InH2JKFbZ1XX6i22KIB9awbaZ1HSK/vTsAZGu8rn2bulGn7XROvM
y2NSIGAY7NXcdXKGzxohTwciPh4jroZslhEFPMgB852XyaZtkx5M1CaXxq5+ql+stweuWc5QeAJI
Ub11AjKjPYEyYu/TJz6GGGuevb5n8hfhImUI2kFWN+mB6E5yUP+KOk1RAdG6j+ePsq6n3WDk5Nx4
8jyIkV6g3phTtYpSNt9EjZT5QerGTV3GjHbanYRGCJ+Pq3q2TLF79IeclrXCMjtECinmWa5a44Ob
9k7NIBxAoc3sOOfH6GNMYNzUmEw/ZWFB4JIefYcfzAx9HrJbQnFxGFC07WZrEM9jnizzfKSYMAo/
SzlhybFzb03p32uvs49KtWsNOMIohVT2bd0ar1BbxC5wcdT6FZ55LRmRxmFMeA59kihdVgNiV5nU
eseWO9ivhKj7im3rVxzVFmyzoXrmsv9sEL97Cobw4f/CNilvmG4/itz+nAlE/GUTw1QLCnFw0Plt
i6EPj8oeXc7FDvLVKspb61kpydtc39iUR/cHjCIzEPQvGRYW7RTkqsOFiPsFZddPX6vS/zw5/nSf
9XS4gNiy14qvoNNdJvjafe6MbxPThadY5vWBtPN6pS+ntCyWOPYOJ61dGN0W7+rDQKeb+s8K0/T/
mOr/l6aTBgndE3IuLeGzhBj/0HTqNChqS+u9E2gqPr0prcI2dNuN6pIkBd4chC03q5nCSxsz41ML
SxqF73Ec5K/sPCg6//M8upV3MqLjYwUAC/i7Z4O5LhZtSJ+flGOYAcd4sHNGtIHMXu0q/SY5WPeg
0XaP5nzKQOzCh5rwTx90dDbnd0hpTMWnKflCdt5CQg/qN2tsMaZzJs30r+czr4IWzWZ21cYFOlKD
erx14OQvp4Wv5XszGG9x71vPWjFZz3VZg72MAK6q59LlC7VGyWBASqn0FulAjxFxVek9ZLIA3tOU
AgAJE4az0AwRN/JpsLCmQuhEmJk13new7Feb/u9PYYz/OJi7+fGMwYFnIa2cRKxtho4/tQjb8qLZ
bXPQQtq3/357QGP9z2aY4zgggBxWOJOJlL98/W9dxbppo5aBZ01erzGCSx3as5YbZn7WBzBHHiXh
ix/ERIuWDSqKZN12bkFz1DDe3aDbDs0PYdXt70WvAOR483CGAQN6bkPp3gdDUO4sUi/eJhXJO16w
YZEiWvbTuzip/gtuxQ8YggSLMyehlWECKETVeqFGjQhf8uVN70p4n1tpNuVLrLuE/j56yWo6W0LY
P6rBvY2RlBAFQilIP6PsIBzSxb/3CUEktKDE/WLKku1Am3xYYQOpWKTeU0sailumFEbRYN+lJKCm
SozDJHQQ0Es/tC53Y4SRO7PBAniaWR8yUsm23NX7c9zO4lql8bDpJb6dyqaMM0kpOZvjOG3ULNTQ
gmvi4rV5rKExQZ5KdubVQ3MIy+E7HIby5i0P6vmMPODHEkoXWQ2HUyOG77MMj4KgSA8Pw5aFhZEi
rg03DA/ZhZRy60liMXHo/452RVCJsxq5Kp0cn8EXaaMxgqzmXvBY9VsM2vqzOkqWIwJZPsOdj46J
Lo9/vCK+56AuBd3JXILwwyE2tiPevWhrm85vuwG2ng8wCrVFt+G32dyBGTWS7cN8MVfG9PAxMwWU
ez9OnXUcArmfl7AxIJuQo1PHfsWaqe3GKSD5YdkgEc3gbDsrRjhRuhHsb4ZElQtn0UdkWWld0B5h
IqInWIIhB0MvDpoW4F+PUrjJAGqqtRiC8u6FvCFaEo2X2uL3nHSXdpwZ7KAlMHQCd7fKsugrsCoM
ZGq7mOS/PdSr+8cQuCmWANfecHfDyFDfyyuIiKJ7i4kNujxKjaByyfBxQySA7Bpd0CH0NOoY2ETp
Ry5Bpll78sz+8OcNjkOn2TYBAQbZIpJT6udR02ve3QUXzFOGS5/eX4oD9a8tIud1XfskkzV1vCfH
QsLACogOHiYSZXLzryNJtCelHVispVNfMTo6jrDy2BZ5yOGq6EnDr3xUBU/vkjqKl/tLMJWXIfK6
52ZAhUVg8efH66BOx2jYk2B2VLf22CEHxQFZcsaVUr3W/fDm9c1ryCj3EGmTjMi31L/0TMcPBM5v
M0uErwgtq3uTfSoC8ao2732FJ9kEG/Qq5bqWRkBgcSCfe33wV3OMUvXhbqQK+WmUrI/K0kXNq10c
CEnFTxVcaZNZuG1FTRhL7fGBMWJ+xSj9EKP5Qd9vl2pe+969Zlyu1zF0xULqQDO0nDp5/1lkw3gT
HtIgBrv6sQqTkjsBC9TCKGiWB1UhJGVk7v166YApxbTvuJSMgyG3ihiTUu7u4kSePeV/CkDYjnWB
rc414otyoKgHZOLHvIN1z2bReOLPSXdZkwQbZ86tS+fbycalRFULIBlt3emxgQwwgWNgI69JTRHR
MLsIbrEU1qX54iDoh87X1AePy32XYA5EFVa1Fz32FsiWo92HJZiDCNXmTUtiQHiDHHbChLDYQtbZ
RK4FdXxZf/vltK0dgzkaHnItRd2UZ1t0jvbZn5xoFzSDga1puZFNVbyJjGa6KNGRUzm3SJNMCkzS
6tA5pfo6t2S+y7puJurDpM6K4nET11F0oew2n42sw4dYGdH3PugX2NNK08ChFJC41IFGflqh99aL
kWMRUOpH16CTVCfjaUDDwUuYJRrmLraJSjwYF1N2KXSNRlfPTT5Dz/g+Q2bNPMhtBAclCeMGfMer
TB3850sk3DmZfGMo0L3Vg21sI6CgGNqS8FMJbTzhT0GMkGSnoDa1Pbxd8UBvFD09pspnRoECSQkO
8rF1z6AUG/u51cR18lBaRlNU4hI34HHbYwIBDokudXYO9ktcAg3RJxMwKmFS/SxkaJSIEfOwtn4i
vjraDx0S0dVg3Co5WPX3RBTiptSsVTI4zxlRTEMBYDN3871S2GYm0kq4lqxtTNogF+fO/dFG6KbQ
3Cm/QpcJ+MCBNI7KzTBCpMZyQTioM/vMHAyHin25r6gHm0aUup86mbmvyz5YJ8tfoJZZOljyqUut
aiua8b0xaYMDu3pSD4zpBCMuoKt/nks8mV31wsRaqC2NiJDeeU84HjZbXij1aj1wXX++olQV1Dvm
OSzJoIFnti9oi/91FOvPcPDck3LGwhMMr2VA249XTDIYfg2ZUcMUwhv82Iq3JASoU9qPxSYj0Hpn
jHn3VPcf/uyMz4GNOVEdWehEACrXqGNK+R71PbRG7sV3rOmpUWIdnp1mAA019sgJw5jzoDkFWt/f
1PemWTbsGpfktzGsN2pz74ropTJolEt37s9/no9Q7/x5vm69asOnc20xgwSuy0Am0Op0p35/ezn1
YXPsVC0R6Ma4bYeXgMptD/Ou/Jr8Uj/KzK1iT8jNuC/zYnk2qwymZb1mXbLY17fp2DCRRUH/73tG
y/1nR8vxoHFg2AMxhAZGV2Lgv+0Zm1qvKkB+3p6w7/BGH4nckDgUH2qw3GeVs6n7VKybTkdRb+1L
nXTvTqcvt0bcaazw/KOktzR5b7M8wepvxuN7OujaQXqaYLKhbdmgTZ8bGxRiMbAJ9ElSksts3wYW
vJ8G6NG0Cp1pRWLo0gY0Y905mHYYEnRBYJCFo3Rdo6jwNmFVH0y96s5q8Qrlkt9F1gep15W1q3x2
NNZi/hlxtrE3qIxtp0/ltp/GcpMtqttkeVBHfx6kAKbW20QDDO4AmDMEf2aqmWyxjGL/dshKs8FN
hmq56asXpKbpNnT0bdCKPth5k71WmzbZpTeRluXnsfLCrTdgz/b9khWsjBMUfqSvyq7P4WBiZLOL
4JcWGc49ge53igHNblP6ratqbgl2nWRSHvoxmOGVEe6pBGTqlO4c7WIDCQzGvPpQL0SnLpuQB2FU
2SYL0ilwqvTS+7AGEeYb2T7IsvkpcLO7ukdl0p2eKr+445Gf1gABKFFyH6iqazKgKzP/SxDjzWug
loej3V2NOoerRnbWFXGA/8ySjeQf+vvXbIQ0HCbt/h9fzOdh+vrn/xqAXbrwcV+ysfmoClS/BJ0m
mNX1BvlaYh7AAXjnvx8RTTXPA6TLx9+Qsf/EVoaqjF8HgUOMSYcUsRKQkBY69sHoMr436V3nohV0
FkwC7o92K8PXuUk+/AfdTq9f4VZTsQ/JN1QB5Z1i0L7MI7n3TeHXT483knQAxhfRNDLNz+S+jMV4
LV0p92yw/zoq9ewYkRcFB0zuIXbQzDVRC1rL0bg8J63hMgEtY+XmciwE7O15rMezHClnHmIdMPxh
ZFX3sp44Inz7se+QeuifNdtj7NS1tg5HyxkOMa1yO3Tepn7W73mAQ8Uah+LMrJh4sJQ5DeoAb5/T
EtlfotQfvtaiNrdYnVd/yEOJ5379f4Sd13LbytZ1nwhVyOGWScwUJUqydIOSt23knPvp/4Gm/y0f
11fnXBgFgLACRaC715pzzLJr25lziRWGlX5TiFepr44NgMGea12yUu+usy71Xmb/j6OY0tS1Tpyt
RZcEkULwQt2/OUS+qy7vYiVmf0vlg5iIfJtJrz6Gbop58/E0J7EOWfZMqX5Dx938BfB9E85i9dSN
C+JskUsiEDBQdw1iR32zXd//aLUZqAje+MNLTWE9RtUmrwmAlecKnjhzCoG2yFrx0ltm/ByS7HAM
w18dTYazfJzUFhUzX34E1LBfebjL1nSgxYfPSF2RZPpqJMzC5flWJxusU5VhI4mPqkciax3oZ3kU
dC51bY8EppxbA6KmG5/yAQWuJKdZJKieUOfJqUI8+d7GzsZugQ7L1TZgscZ93I3LDosZKcYMc7oQ
axHQdr5zo/gEjfuphSA+KWmwj7po+jb3zKNy6LeDOUNf9Qxif6kEzyoBPCuRufFGvnGj59xGiW9i
OkbOKcthcqaa6qSwamJlkF+KFtcePV91I3lvcjNqCvHYbbZpbHs6Nn3C3GMup94HXTTZ58TtLtJq
UeUuiyE1cNd9rZvYtbqSTuXQLOTbIl3nWJIvIDoa2C5egF6tqrFnY5WP1c4kkxLwgPTKS9gmnDny
skusZixyX/rC+pAa0jZVGAwG/73z30f5C4e84Ts5alopQnSDtO6dS7MS6r9B6Uz09oCNVrzQaVOI
HGAxl7nPX7n3KnEbK5Qb1qqJS+0CzUz+SPJnkBuMCv9jNNX0uf/zH85pF+2eaZoO9WfM8H/runwE
QWYb1cpDmkX+ctLKz64Zuucg9b1di5d7PaAA/BDjswgKc6O1cbpN7Mne6GAfH8o+0N5H/DUO65JX
v27NvbCGZmVTO3qPZ2fnFKW8/359QO/fnQABkJIJKHpMxtFb0YLlls9EsZ1G/6yg194qtuEfSH1W
DoPViYiyefqQ029f1KYdPhdOlT5OrnIvjsgKSdRDUh8LNXkYlPoxGlQaN9OshhMjKe6MsQ93kbRR
AtewkwDabjnC0RzK6j0JfuZuqr25Jb7dLHfshZI292egZhV0/XvLXckqvR2o18CCcxFEPgNYVWmP
93ZdHJODTBGQRLI2DPdJo5zkeqYzQrKlEsU6o6WDakk0wTOAPbxaVpRiGLWSV83Pr3qK5TsscLl0
FvyWJm+KiwXKYddYXbwtRje6Tln2cccj6CnBPrSyv0nnWaHBSnGjPFvLQzqY1bKMOv6EafjWMfyo
SdS+pKltnuoTOFdottjV83U7F9ZldX2oim5/r+jcfxmBxnUWlYKl7ex2h1r3I+vj7KGSKASVh+1Y
nbXBbZ7qWGn2AgEdgS3JYgoU51GyFBEq2juC+QhZCwd7+9+nfpo504b+/LC6jmOqjmq5mqsT+GT+
3U2KNbWGRJjTIGxFTMo9ct5/vlbs5Qgfs08SbLkiTl0wLMltkqNyYZIiUwzOsxUJTLACkr7WajmP
5l67GD39WekVY/HjrsekhbYhgtcMiTx6Xet7EWn8geUSS57zIve7Uyq/NDHTtquyUmpoRBmTu7gY
jln2kJowxeVGtkd5luMs1Jwn7MHfzNHRzkZPAgS1T0rGRT2elNC6GYoybWXhIW2JzLLgQKy73PU3
Wshg2eqZS5EYCGGXqNdi9vmpUQEJUcm+ARQK1wFZSyul4alYGxHezgTCv0bcwlo3tfLJcza5RBRT
ZiC4qaXh7r96SkmGcwYIWSceSnLQpVRlKrt8e5+ndPYW4BFvpe8r321nqCmdUYKygYRUzKrWvZui
T/0CnBC5x0NeTjBDHyr8RKhXs0jLGm/iv5sQswhvbbS2S/gtC1Epn8aoAWmdRZmB7SjHdAzuNahI
9n/J5yIOzdJVQhtVq3+CE+M95v33wHHJ057HYty3rEdbBN6Fkp2TqvE2IXW7RWR56iEPml09m2i5
u5u92uAfLefDGiTDivBHFF1BGF0bd8ApPQ/Hlohf7kPYfVEL9+21L/qaUE+KDl/PYzlENF5zCJrm
GUS5QKHBGCIvGOfrqWIhmKRvc6IH9ceL4dgd4j6Mj/JSq/Pc/4E2Mf4urLsOUj7VAFVggkuw1L+4
XSQYJLYxqu3OU8x+aTslGfDolLRNj9wYplLenuluPMiH20jT80r+wAP1W/EitkYrwoeAYO1bEMZM
7gvD/uET1z00qbh23LDQtlNz1+nzWEBl+ZHySrDyg6r5xnrvJctN45cav3S+uESFv5P3jVx7yz17
EOvJ0xkJE50mh4bn0U/QuFT/4y1w/lYsu66GnRIiCO5Qjy7nX8qHwIhDE9HluCu14eT1IGUKRxv3
NcuP5Z3YVZoO0uk63Djzq6k1QUVSu34nX0VQRMWmrm3WEGB6kEanO2vSP+SiyTbCLZ1l770fAYz1
hFGj7kf/8kVAciuyI9NR8dayop1W9u/7IojIayai7S0RmvEOnnA5H6AqaL7PO0Zp8R4z8pFdPGPx
3OxShYK8Mz68nxbCzFCDIYWBkirZXPkGSOfCEtfpQ5PCuFWHnaFp4dUsSD2uummmmc4wUKiI4QOy
4+wmamLS+oAsqXA+TLwIfR58pWZGLpVYXRYd9iSmRA217sonoYTSsNyotjDvexbep//+bDdmC8Z/
PNoBITuwJ2BQGvxWf4PmHDvTUckSRGUMsyrIQ1TiK+aHmkXhsoNJ8ayGZbCBHeOBQVfKvRqSK6Xm
OKQFCiliEjeKSQC5pPbITdo1PzMkt/eqPc4l52FQDQq/ZDXe/Ql4fw95lro/IqHt0nqpdsSIka5M
8o86IuepW0rICf3dKKP5n2cguP/7Lw1W4y+uIpUMz1Qhc7meyj/uV96WP4oZBijdYKA7dKJLi+g8
jleqG+F7HOpy388befi1kefcyC6IC8YQBn1ZQQOAG3Kv5QBM+s6w/zxpkjGxx5RL6JDc/eN6eSw3
VWFdOmuYNvLrfJ0XjpHj2sUOvfx6RdTN//+O9y+Wd3YMljlb6DrYLKDC5X3TEg6zD1oD8Zo8iUuP
IW/eyEOQCIgmERDR68hh/wryOv/dY0qJmLUi6+zrnLyEvirf/evqv/7zX4fyOnnu68sEdtc+NNCx
B8Wu9ko1/d6MZA4CsDcjcExRvh8t0ttFX5MhJ3fhHkHtSpUq3993/7igVWLzQfXjh46SPe/VfJGF
ZFisk/nXEtqbVya7zNaPHuRIMgzcn3wceLj0prWik4CaHCZterGieu4akbcSwwdp0WFOroluw5pY
KzsrK7pZbrki9eeS6XDsmrijMxBERzXpfyJm3ka5ZwIpdI9Z1a1N2z80rZttpkIhmceqGjS+A5zS
pkXHNN18puw0/htCqkAnj05+rIkW6iugrqooHqpcrAOHWmsyFQSniuh9QkyTFNaGNFEGdEHbY8Zq
QOlclplGBnv75s2ZxBFIt7Ve6SsDotGoEMjpFn24Ker42GgTnsHv6HCiDdaBNTjc73mbf9Qouhdx
CnKxrwALeHu8BdfG64FABnRMUZOqPTOyMfgoGafXs0vMU0mf9PteW6h+estypgH2wWQOvSLSul7U
O+/NtuoKhFZ1aop+53s4G6kJRtZr0hY/HU/fRw4YSu4L2D+3gVwQQlJuZI22ONCA3vQDQMBCO5Z4
lBcjmUaxtlQi5acZZEvDC61Vn4UveXrVKbGFpLNbw7HLnhOzqPcwEp+bcPIhkzBNEtZPu5qeitTF
Phw8msjkHTWE3a3h1g2ch8qOS4wD+CVVfeH59bnhbVXo98Uo8+PQpmXUDLshNRDOz1r/Klg0Zv9k
hqJaFAIjK6X08r2LSPOj8uDVUA19BJGxA47Prz9aKpUrNcM80NFxq7UKoL9PfYOgdLvFQmFqzbau
FIfam3VOau+R+1Llk+nAYM6HDXHG6qoZeqJZWo0ee3zWPwGRn1kRPHYjrrVgBICYpt9N2M4rC2d6
BrK2sJ195gK/6EKkzmihF+pQ/SNm5nGfPPlx9OyGwZp+9RX0DZHe1c33ih8ma16z/tQTb5skB7Vm
Lu+39qvr0K3Jq11nDs4y9aAiC117dQp1lYV9s8mM8hXz9vdeprEaI6nisPDtWzRjEZQKH2JfbIy+
i+j7ofuLGgQ4BjLousnGZZxEu6inH+NEPyGlWXysHX98t0HdrqspeK6t8SnOAddV+jvgqEeFHPN8
UN9N4goWBsUXIGP4oP1+eoWlUy0IQUmIsCioIOgI5R1kOJ75XuRzcjjBdxPGsNSw9xkZCSwbonOI
sVfP2veCSGxq1MMx5kfE1bXAPPszV+of5uh18Namhoh2j1yNnMmqUwYEAw9ZXu4JoCv2sM62yqhM
D8zPqj1l63I/lWPBuvvfY69nHVn03UY+m+RGPhvl80nufb0gn5fyEDClNvfQwR3Mj0T5XAw0l0ei
fA7Kk3Ijn4Wa3ZL7KY//2IVUTMaTamwj25sw8PBT5Hu5oaxO+LeZOphECWRbYJfJ99o85Mg9ec3f
h/9ecn91PpR72f0rtPiiXaLfV/LH//pF8gynKko5nstycx8Xvk7CYcTrL19Ch8BvId+Xr0vlYWv2
pNyPQbAuIpX3wJi/u4vU6D5WyL2vc/LQ4UegkP7vNfLl+//+urzLre8mXUqiLju9OaCgLvYDq/nf
u3IQxmAHjg9k8hL+kb616ra4j5YEdQEGWuLN83n8A2EipylFU8d8IOzJBeOZyJeTx0GbvIUzLmDE
3b8wG2M3qzbNq6bO4bsZXXbdN6eV1IHQDoCvhj9mjthV3IWp7Tq3EtB26al0gdMS9RbxpJsCHn91
S5Cr4JnOTGDcCEgsaHWJeA9KxXz2q0F7QmxmWqRSyDN5mBk8TdKEfhrn7OpDdYv6bEXegmI9SiQ/
bS5yKUgUrk8yTdGtsxlIOTm0iFm97UC34kBzLZcGXwjqJ2FdsuqDQKySIU33hkmBQJaLIhALyE6m
aidLRVmP0py+57NtTc5ekIyCTwHMbHuIonZ8SZFwvhB8E2L0qEY+yi9FoEEr1Vh32m7qH3xhznLt
/vdGnvO0gm7z/HZVsL40RRADJPU01iyqCezGPAbDG8o5A8BRvq3KINtlmd0/k13v773OQE5URsSp
upF2mCf65zE20hP5Wr9MRcelE2f9leEBgxTRoWvepeST0dGpg/674sTNyhXjRAve6y6lQIGOUgNG
fOLdsq5Rz8S9PMsjVcmi5wE9gDy6b9AODL3iXVVyuG9uEn8WeLaOsXlRrcm6pZ6LtbKhoIka3rq1
QUb511fKDeFaFnnLJSLKhNAJeUheCzmxXU5eIwgz2ksZDkSjvdJrAL7eZhjSsLEgOzCf5Fez3fpd
Q1Z/kt9KhPaPOgxpf0/hFU8+f9xybmXJflahRB09CLKmiqj/CMbG+px3ROpYn+PYfBQUET4FO/RA
x3ec/iTUGR3N98i+VGDezqgTjIUEo5gmTRj5QjO/YHbGti2UfWs7iC1y30aNR91etjFk1wap0mEy
1PaxiB+HiIpdVIbZoy4Qng6ieOthXu4mVYlXYCAWnRj7C0GtxqPjjoIqDS1ZHbfiozzX66Wzj2z/
VR512HyQ5xa3ourPmhYpV6YbzhPCwT1qovwpqpqtNi+2aMvr+36sjr/1OZxyQAtuh5AZxAiFGAn+
+BYxrK96IGsXLJVg3Jyw2JGZE+7jvDtWaRLT31exz+imAHIgyAe0c+85mz+qZmU5F363m+eJlo5V
qNkL4fBX85m0AXljYcjTJA35SWxsKa5p3w+93grPQ2fsLcTAJwLmlHWlZeYq7Fr6rFQf38ymaxaN
7ykPQ5u6j0WegZZO+vpTGBHz0cIMrp1jqcdKaP5SvlBq0SHrUDo4Zp5va6xd9GMA6cSWddOVLjhM
saGSj8Ih8Eo+7xl82KGxbnnraLdpI19pMqKaAWB0S9jzF40p6blN7O5Wenq7JLQ22dki629e3Pko
67CXTSNSy0zPg5Vu4cag7fh743teBO+dAXo+byQiXBa5fbV6cuLoYMBCm9W0sP/JCx5VZEiCUoFt
AEkbHW69+xJzdFHjz1j7ToCyoBDuLXhIjhsvoVE88mw+yU03pO/wlryHBmrC/ZQ838Q5Ipegz9Z1
7eK/QgXhrJnv1cTVYwnv7f5DFVq7RQIF58xVWu0UDW9SBmq21a5p3O6590KyMzwMLv3Yi6fG8m5K
Y9jvqT15q9qaApbS4fTW4bHh8em8t2rTPvB5jJnctU+F52H2HdvyWXcVjGpF3u9AQ5n7u/YsaKJ0
Cy6dEgQNP1DskMLQCY0PVJiq09eeoXZ/nrPSgbJ122j2g9VACzJK7F1ZSyyA5PlohX9q7URc1Ajt
fpuAsEn8YVgUdZctTD0l9VqNuotKX2Dz115hAog2slkP7lXoE2dg0J0aZJXtyTXERiKF+gAs0hDZ
BjNK8Dqu3uW3yE/6dd2SBYjUedoxEKtb4RrKmZAYazWx1iiGOZWSW+MGt5OotyRRNvIQHSv5molL
p63T+HRRNFjcS+qeP03399WKiVh2U/taNnZ1rqBX3c+HeGGXmepPp8wAleWHDXNX/g40MLUlkhPC
jkPriPMLqFlEeyJssMqYCqAtizbqwSDrcS1G9zC1qvtcwNo4JWCJ6d+SomMHerekNddTk0+f9SnK
NvQwo285wTqLoaSab/dT8NqyxinVMfpmYBk+DCGmO5UskCdFEZ+jIM5S6+wfnq+fhlxU30Sv04Ah
20gkDbP4uKFf2Hv5P6bdDA8ShsPzcNYYcxhZxS95Sm4EIpLtXT0bN0jF+EH9a2jDGk3TazQfGFM7
HC0Uo/IlL+LRGHruRKGH6OnE1v8pXeCRRUFwxpCghM6q52GOnBx+xiZcR8dPvWOcDOWb5tUrfQiq
m5m0NivL4oT3pXgyMtusvrtuV+4Ccilsm1KlB/UCNdn4j8JKa9YVNKwDi++tMsx9G9hv0fAT9Ayy
I/olt8kaCYjPTecwCT64gUGC+OBUBPtkCbS9uNxV2SsUPzs5dUNYre5JJlAjO4T/rI1iK4depRfJ
RSvw8NX9bZgogSK4JuiW0OitIztTXo3WrqzexnHYNlbMGjfUf+CDTx5dotkea/dR8u3vYXFCV2yC
Yald/kz8xL8REE0rC6n+VXD2EHTG9w7XKVW11HxTq0hZ1kyS9hJWWotw72AuT4BZ7QfVp3M/a1tH
Q0SXWFtY2ZiuHctKIJ064HBdoa8agHkPoRH1N9JpkV+JdqJ2z6tD3ZhrPQqYO0E+WCruSHBbLVam
DnLHRuGLC25Ub/FoGMhd7AYR6ZRcgpyIZ6Q3G9uMyrc+7doVn7d8Z86HgE8+/U4dL0nSqefQ9t5j
PdybRlifJBHVmSXi8ylHq2v8W1awhbVk2A+G4pFSQIXg+EUJCRvKO1rlfqL/2ozDox1m5qPAfPxo
znv6kL/T4BT7r/MV7MgVkHxvScT8oDz7uXUNE9/+QczeLjB18e5UPeos+hKs5umZEctYL6dU9b9P
xa9WWM632aIkAQbGyH2FEN5ayUPyk3e6GeZ/IA4yRokFlcdpPdFpgWQCmo16hv4wthQv5Od6Gqj8
ZDa6Ecbr4i1jzJ3UOr3pBE9syooGYZp14BZFZBwnLZu4m8N6E+B6usVORHufHqalkwyVe2V+Aw8E
ALoIcbXNuTO1hidIMXR8nGO7qTUle6OZBCunsNUnrAYD0Xdqj9IhT1+VWiHsGzGnJURw1EaDjtCs
kcp04+gIQB1OY9FHBC+Kv3cmyY6aCJibIcIh0hN38rwn5nNfe7ToxcfXdZQ4KD/G278uKOwBwcuY
gzAytUPjIMjV1axexU7rnMJ5I/cQBTqnQvmAdq8eop46VaUaHqvzWYrDX5m3sSz6LR2mz7n9c5IJ
BIRoBuuqHyFczcXxkWxvMga6amfFg3mRG543BKgb6h+nNAp3F7hQxnyRMzLeBmjgH/wM3FmvNdlW
ys2QQbZPs402VoJd6CnekkTDeu+gZN9OSq2f7ToHDumXznNFiNIy8gf7vdLGW+UF6i8P24KnXtB9
J9c+9urHQtFOcvny75EU75DDQFPDpJCg66QRjFh4CUZx0LfH2rSRvUGwltF1flWuiuRKCfLP7yvk
OXlF3rA+V6iLA5tOdnLNUKrBUWcN/CjXDLqBGWIs2wDeJCsOolHdpVAcmhDziiKtx3hTgXtcsyRt
HvKhUT2Kn6L9COwJQ1KtakzwNOW1KWv7oTTNci0Ps5R4PHv2Ratl656sMsRBjs8WPWb+XqHkXvNn
6I6FD79E9RAb4I7xPszaXRZ25LIUYrAmpWbEk9sWT16WUWZWiL5ggqM9d4POgrzxox9eE23NKSo2
ls9UAJIwIb/2ZDxxpynrBAbDSR8cfTf1vr6NqRidOVesO1pGayWKPdwRuXIi8O9SB53YTVqv9w8e
7KAVhk0FsB6vtukv9K4Fv8I0nSs3n86Wb3lI9QtCINKoot7XeeM5F1694d5kEdJW0Y7H/0b0pIcR
//B7YxgBGd4kCI+HtiIWUc0QU3mhCxNoOP72m86HedIehTGt+irQliDw7CUeaHTRJvjn031XSc8k
oNDiidpj3VYkPhoRg6PcMNkpTo1IhxXiRXUZEcI0haZyke1/Slva2hJJuJYCAKNVMbrVTGJqUZvX
PtfQ9YKkDjLDvE461gntE27vqi0S5yC9i9LP0AKi2/R6+KTM+j4ZiaWa8VM26/sEZcOzmfivaDGv
8nUp6xq52puvjuEIV0Nn3Wzl1JiK+moqQpxZmKZMzAQCdZQzeDLNN/RaBcFyzEGEnVnDStN7bZ/K
2abe5pc0bdZSrIAhkgnuaFswBGoaL7MmFAMcgnSCuKH7/wDi7JxqOy0X5OZGq1GqpNXKeL3bBSIl
gE+FvELi+hC5sFCM1ynO6Ip896umKelzFyc7yQ2OwHrtcfq/BwJskUa9opg+6FvyAVQTYtfnn0X+
BOQxLbK0bB/tXDMOTtH+1D0fTaoNz1hqnbJy+n0Y1h+JWuZXNTena9Ac5P+Xm6oaqmVtzTE2bobQ
Roq6gmI0HloXtoQV6sjDZ+0qoGJ1FzbFt8IK2svALcUgJeIKJk06aje3dIarQvAxKmaNGrwDbm4+
RX6TdmuAlCyobXbU+wGdlYWqPNRDQ3kQ5g/iVzqzkK6bJ0Ta2RpqZ3a0cGyfuqIoVsQ7VZ9VTmpr
kMU/XFJYFh1ozm2QRfomL1iRWxPumnvc56wXtevpkWSYP0C7UjiuekG/zt2KumzVXnjSJD/+Y4eC
QHo/M8yWTTXot4QyKTSXDLAfMhK4B5CuVUhz4rSPjvDlf9nzDSs3Hf7Eg223G1Xer/Jca7jTuayB
62iFctEcM153M6bUHjQ4l5Q9Dr7VXO+n+iTfaUwDms2d+ZeCgJzXtz3MGN08hK5IvpmMTHPGZkuz
/cCC3wT66habHgjIwxiFdO9FlB/GuDTeMnpK3WAVtzysQJX5irUF2EBG5xjZy1xJIewLizxG3cu6
dUzdGf8KoZmuY6LdBbRRuEPwbuhTQEzWTGjzqmxbWrhtZTCvSjN/Jw/hURfnRmdlMCOtUe7Va6et
7Xus9Nc5VzNOnZFcTbc4SNLcHcPQ1ZUHq0en9YRmlhb8Qjb+a3dCMi+FACq87I2n6f9Euhp0u6Qb
p51Mj/Fszz47yrj5CjgTucoAGo7xMrZwkSUEuhw6EhuexnL67irWcD9KirYAK4TzVQpCTGDBe5mT
ntvEA6AJ6vdS9IQFNziEY/k0zeji30VOtK78NWM4HIQ/nAhwRKU/b5RZqk9t4LFwXfCiUb+9c8m0
USPXgIjTVdUo3S6aVxxJELzPYK8LRJPxtU/wnMXGltQpAEfzkyXsqp+kROUHedTP2nNFiTbKU++2
4rPWiaBIp7A/mHUcP8HZDhfyhaJJ2oVR9uZjbILcNuO2Xn8BbL54Np4g0rNgVb4xHEz0nVVvB8AP
7zn8qXC2N0+KOvfVYfJGfZ2eGyQLvCk0Emy6JSYsmfve17mhbDVoMTbOAid8coAdb2pRBkdfbZMD
vv7ioWkD5TFrNGfZkZ+2LxFnrUxHWRYdkfK6E/vruEvCnVZ70TVMzS0WD4R8U+w82oVQTnpBfTmf
iVxZQeKGOuULlIrpSlbgbDlPUzOSB3orJzXCrI6mSr5KlEQOc+OsOLG0iKieKsoag1myIba1vbk9
EsPcivqfirNgJMaoYRkN2mzfOkSV9nvzdVg5Xb9n5FAmUswwW8B1rj61JP5H7rh98MdO5aW3hGqR
1nbRxScaejZtIZYbuetIe7hXfIzOCxHQ4+kc+kTd2bqV7e73vhXlwZkC3QCpqBjWsDrKczsDdArq
5LSRMEtkNaLUmuUsa7SV5Q6vqU5ElZS5lkPgrWtF7+6DQD4fhlhPNnZ6cizqR5pRn0cqJz+nNthO
mfA/XFsRC0Fly0JUR1itnW8THRm4HhT9pVPcaBU1acSCnKD6QDFydHyUUOWeEpjjO0vSfCH3EHzl
KIltdYnPMdri+lQPkwW9Tzri7a7USfUdKiDE4/QNTmwdDE9eP9lrC6TsSxSW5SLpdQ0jsZqcap/l
o+plT51WMTntvQBfAPTqncw9DZvIosEhnjuVLHLWr+kS9C397CJi+hW7yjXQl/LKpJs/kLp2yaLS
2N3xFffbM4MCF3a9uOMaiRUxDyNCM0/E7kGd50xq6/XHLE6hFcnjrFXadaqwtBqD/PfLZeDcLMPs
d8a8HpYqacy4vSgvGLFheym+s0vA+NIstH8EFSrfUAgqlSB/bZubq/F740VUg7dJBxZNEtvvkqSx
GXBbrWtUWVnEaAQgEZebM2fRpD6wEd1kwewx+x1a8QN0snkBzB0SIQM2Dz7f9Ng23Kqi8qa1pXTj
Wo6C8ezSlTEGmmVRHpmxGZ1lLgTzmk/Dp8IajG1wUcFi7j3F+GAWpS8bNUzPw4TC8P/aK1L9z1eL
z9DslMWdfjFWQ7QP6cmyTIGZDjOyWI2iPelZ6pzlopAe5osKsvaSRjV3awQPONLoXYou1S9thLOG
QniDpzzVHoug++7WOt6OKHlxS+BNci/H+7QsaXGfRN+eMPI318GJePuySSzlsl8WAOQ5XaEFFf1T
zRrhChfEIZrBS0bW8/CJcQsKz24eRFiLnakH6SN1gA5RO7OSVijJunJ8ykjKEhmoRWWttZ7HdPR+
F/C2criTmvGaheDWbUugYeCWrqVZ9ae7CwJUoQ8cL/rFdxwfhtnl6upauVVLQwPISFqtGdkkzNYo
2l1iZB2IjJxU0T1M/rDPWjU/ye9e1xPuZCMg5nmucaUdrpiSxGD5U8lNSFQkT79uVymtcmwr1972
DintfJqrb/ZddIqtALRpcpTiU2odzdYKIGOmOG53KozoB9Kp7OdKxQzZDzCd3Cmrt12vEkiQxv6R
WW//iqN2oXaUzvzsxSvIXCT5ytnhX80extC0n2lDAHAxbm4U2D8EeaAsBPPvlmZOy4yMWHIjhb4g
RMjifTQq6MHsEU8Lgg3JHCoXY4Zx92Ca5nHW4/+ee3zVrqXgANKaxjrdNc98mlw4r1m7SkExfSeg
FgC+p70PwHI2Pk7BjTZBk5f+66oNbZgAxpOR0+kYK3Ryiq443wiE2JO4VoMhMv5xoyp4wWjqbNwq
UXadHeFFcvRy2XVEAjnDIignc2MYGlnFphgWoZa23+TeoNebpJ3ys5zqWEnkbloqRctJJNmxtRGM
OXxJ9FspKjIb129hDuEB48aT2jnKJjLT7rVS7UtpeERQiTDfmBZe48kFsihN4PZ8GFYxWjQEF4oL
vpzqW/3eYZOeew31mFkbRZC5IU9r1v95eugeXYpG11wtbn1aR0/AhVtpf8MtgYLApqhkZ+ZxFEp4
9fo4pnSmWsvK6pRXsoGUdcaU8kEeljmzrr6r+oMV5DP1InzsfBJp6e/ZP1IUGAnisE8ztQhk8Sl/
9m7VEno3GJvYcdXb17V6pq1kcraXkp6iUqs9jHNoDs6qZkNdSV8BCM7pN9L08bKwehBp6S68iDEO
XVq/7FunuUhAazjFgDKsg5j7H3YYNcfq3hkRU7Sr8/4sJ46hqZNkqIXhQjSYAXn6VfV6zMhqpvA5
W029iVXj4Hgl3iWFIm2X4f8Y3P4QTIyZFTqcvRyIa6Nu+PihtxjJ7lMdxf5IrOqpUFzvBbBc+ZDW
g7NN8e7RT6P9OVqjv8qwaBGeqnWPlDYWcl4rNwIj666LAbfIQwtBJDV0aOqILqFcIeMirimmBpQQ
iP0ehuWRgsT4XA6ognoHqp7TpuF7muNy61jg7b2wsL85j15spfucAKylmunDE6bTpWIrLDE8Frpa
MqlXQFn0zHQ42x7coGMzd3D7ONHRysCjcYr4l3xv5Ua+1Rb4QG9Sw/N9TQGg5aMydIXpg76fEiDA
f4xaSUw8lh2CQWmEuqX31d8oLoNwVTOkPfNhNHeHI939JY8w6C3r0RzPTWagvNZsZ32/6yujqvZ6
1nzEYyZWU4YmCiGu81jNoZ7+krhP83GOc79vWtt6KR07OnydwlN1SCwsyoaa/Kh5rs/C5Vw08NUA
W6zbMWC5FIXhysss4NfafCeUqUuXyJj72vNSR0GGeuiaDmA/A/qYiuEkF4mN6wcQX5T+JO09TPd+
v/p1nbykScvhfol8IbC9YpEYwMRcg7qM23fjRs5dhnhMrjlCCHlUlAB97rRcGmjjQ2y9jUXb0k0v
qqWY4vpXVBOkUtLyjksCIAunVt/aFDGX0Eb7eRqJtw/zsnl081iii4tTGkXm1g2z7PcwNrZqsi7m
EsuqdKZTY9n9fnQIVTfwyR1pA2oodPR0JeeamTKVG8riPDesDG39tJSzl9Qa82c9gZjYWEwuZ0R+
m7dw00NHX5dzEYQ6s7G8z4MHZLlmlfw/vs5ruW0s2rZfhCoAG/GVOVOJSi8oS7aRc8bX34FNn3bf
rlPnhQ2QUpsiEfZaa84xydadXyDuyDoQjQ3TPwVAZSv9n11PU5pnEpmW7j9PyV+QP/H39/0g4/Lq
gulyMzBPTPhxpYjyFuVpThk7P6dbbbuFJQix0IQ3x5r7VsZV+VEywl/3TaXvlMQtKNFQbg39yjSb
9gfkAdhzLu4238NN0xi9v8srWzzDgUHsY8XWd9FVx9rwg/dhrIz1AMfwqBA51llOv7V06CUTcecL
fazSb+JSCGZxlffAZw4SYlPdWDJaiNtTu5DCGikN8T3guU2H+LsfiAa1+oN8Z2UdJSu/jr1DrmvN
W6iw+J7fsYsGhAll1O0SxQZYnCzuHYXogECre/aFWj12jfEoo8YR7BFu3Ftz8ZMBJiFR+0+boyXj
JuFutJNfsT/vhp2xzenJrM2ZNdPkjK3jwD3IPfkgfBZKolDyP+0LkmC7BY6p4s02xxX8SbFK9Ikb
NKDfcybMXzKiRMSBYA7t/FL7YDyaYvySrcz/takpXzED+wIXdMmHPg+bOcXF/IDrkIVfY4BTnPf+
uRZQ3KysViuA5XB5UBsvxq4To/zrwZSFPvBN10bfUXJoQwus+/cwyvbp8NtAWv4qyqE7GHk8LeVu
qaTFpjUcfSN3WbAVS6Qb+LkdtV4o4BoJb4xPUs0TWAErJC2aQ6hbOodx8QI9gSy7Sa+fNL3SzjZB
oo2LAghv6KGaKzklKfVd3LvN0hsD7+Tb/SvrjOoxNsJxQTystQtMnCDLcN43REEQtgOnMRvHI/6M
6iixk/LBmHt2xHf+63lDV87CDAMEXkg0cjBAO6CVr3JPKjSYKiT/I+Agia9AqyGFHfInwtIxVq3N
5KQkFWIDSaheonT3KJQUTTtZtXr4S6RqWmjjsTB+JzZx7LnW5jckpi1hDsGfLflcE9V79KEF4siS
vtCAEmDi7ztYBg11v05wDGHuerEcl1RApXC+dfwPNjTR360trnahDB+oBPGExna/dvSMGDRDGS6o
vFD2pXrxYRWduwx7szpqam++1qO7MDau3qItNeI0QRxphfd0O+Go2YOvmyu3m4JVUrJM5FoxXrAQ
FDoScoKtwnw6yOfkA2TX6uKRZ62QhCsyOuCJZrEajVnkXbwmWo2BGB4CPxuXjh8MBzEa3yNYyecm
bpIDU0+x9oEZ/4DqEfGVLkJSwLfcOk2uH4JmWzoxi5X7bdOnG18pxbagcLikce0BYUKa1+X+RCAi
u39fCAmMX/BFfBOEPS5lrpZcgMqHokWJrLMiSwofOR4oztyb/HM1tMWx0ARkXZK3e+G3px4Qh9xz
G26DSdQCEZgPRL/09kboMk6Vx6FiKnsUBs1KIRxiOYSEjyz+lphyy2kz+l46rCC5GyA0b5TUO1SI
K7xJmynXNJbv3WVyyVYhFA5MU0pKlGYZfjH+YFBhZ6+09PAPRT2WdDMrIPbOWeNN0O0qhIjcezS6
fcJtyl3a4A5NcBTfH+o0TuZgjnxx76vgUN7UQdg99QxaVv/bVl56CcKhQdsxTC3SlQufYtuU2Y1G
xdznDgO0M7D7HLQ8bESiIUdUUx/qwWfwiyNtPxpK9JQM/Vugt0gt5j07Q1oSTnRN5r3B1n+5bTdu
wrA0TrC9VGDrTDhH2/6s7ap4EpVvgFpUVPT89FvuNXqZ2vj7ZMaDWyj2odIw3s8rW/Il9jCtBvhU
Ae55cKU7W4udN8xmy1x2zObnScgkiU89a4kJV3f+1Dth1auiHc2V7OcHFh3hP5OP0ir38kMEqvxV
DYr153OWn27TeWKdqVWz9PPht+/o+rWPzGgPhwOz3HwHF3xd990yIlwV44q+1ejCQb/2kq1cJMnd
ZIjDBXhBsSwir3s3+o5GVsXCJZuTm9DMnnwLt2g946RLZi8/ulb8NBtDPJm1EAcyubK1/AVTm6v4
8JbCK0+qKtn0blnuY3qGN1xK1woC+g/bbZm2F250KRi7wsWfFO7+jLhDUqYuWQ9YOLXEz3kDb/l9
Y5yf6Y3wnKmF8XNkAyIDeQJu/BG0WrPUIPIcTak9iIMzSlH7cbLa/CUaAYDOM/fS82AHm+Q1kARW
vOlpSie0YNYhfykMhob1LcSMjsdty9e6txIj2DfkrJ5LrSF1qQPHYaUNgdn0925EZY5Uyon3mYNZ
Ggmc+t1QnRQojLBeKW9uAbS/MtzpGPnD+NCq4AOytOu+4qq6upHu3AYlIUKtLM1tgurdVKf6Zprq
VddF/qh3anrDGc8lQk/e/Cr0L5YTZ/fdLrr8344mcv4wLP3bx2W6Ak+lpuO7o++jmv+J2imoLxl7
x8HOt0p9U3jERw+Ve9M6S7/9syfbgioH8wH4yhpTT7PubSyFpWuML2P+0IUpSHoW7Wf5k2UaBUji
4TXc6RpKp/+0SY86Z2Z+DQzwM0sNp32McJ47tnEJYf69JEO6kyAXDkNBTF+LVVcQkAmkJcSzzVH4
JLdiMNT3Lex0jz6otR05Alusgo9WHH7LxpPsNKlZscoUxb6QHVXsXJd1k11kn4ACm4scxJdW8Ynu
rblIDuq8Z87D+Az91Uqxx2ldAct4heZDLYYgZujdY2KYsKCzhOW2mNWp3py+CarmsQ26Ytf3XbrS
UiuiQvEQ+Flzl7AZ0SVVpRbspCg0m7CkIjxQqBb8Tl/L99s5Pbi76ObMqGUv5jYqkRemAtENA7p+
1MsypmDTUEHmAX09+VAPk/6KJWiTwuav1DFeGElqQKhLg7PTO/79ISYVYZE5rHBlkyMZZMCGtUaq
1p8jshMW5Gh8x4Q3YrOihSFajISi1Wv9imEV+XmYvMVjGdySzjC2BYoykraZ6usSicIi0rvfvw3D
pzWRoDOjCRvtutCgyViGzK47Q72AE69e6GtvY7eOnuvO4O+POuUiASKyMd8O3hHoN5qjtiEVCfFK
Vhfu/r7lIeIaEc0BxJo2oh3HbdD35YfuExsdZdONqWh2KvAakyvB81WsIL0O0g1S1njR+QNxNbO+
W+SsY+6HViPfAuFz/XOQqHtv6tpPJ4s1HMVh95C2BLojQPN2TdI/wOnN92MTextYYulF6V0XiU6/
vXuO/+8zkgvyfxNnLE1VVaK+TU0nx081/hPdM8E1QjAVo2QFQjKvjdFIw4zbuIRmHuUDOQusPv7u
G0a/Cu3mxxAnXxLjQ+xzckmH8CsMLPuK2bb4IJEzpq9ofWXME58y+lInUzASMGoDOJ5MkXJK7Tjl
5L02bWseDdIt6OqXzyiVR/oJDhcGvjUE3t6pzXztSknm3DlDIvQeJHooRasmgXa+WnrrPN2GNG6o
BE0DO21M/xJpzE3JrFeWzvm9ssnCsV3p8+59vGvV7QrFB/3LVN+jWOFIRQpxIyA2IZ7QZF7ylca8
R1Wr9ccKLLAm9OqHCUF0aURu8mjiYtqRTUx8zQj4ae78yoWToRsOJ5Po7ugVODAtAmPDYI1BjT1g
e5jm8fI/e/LdzHuWGmtPso3wz2uyJMsIhsziiCvfYOoLX9G8az4in5mcgLQWp2bi2Y89uQSGB/+r
9s+T7gc4GKqAZrDMUm5IlMO0O2dyGoVuvetIDmSvrg2IShVZd2gpxFd6lqDSnZsjZZuuErPqfvCb
7z3Y5QXjchK95h54lnXJyVeG37npOY8WNF0gQ/HybzsrVaHHTFpHRI1ssqk0FS3S1xd0+u2zaUbm
Prca3J95XT/aFHN/OgO62xorK+nrwzj7HGWhmSKIXNw7vq2nrX3Mz4t7H8DXGNeCPQgZcp2lwswW
Ee0Uh3hPHWdcrqflCzQXJtqKeDPHOj8GAoBDXFYsPhwGIQpxIWVKtoBjXKK+oNgaLOMD6Yv2MCpe
tm7FwJo3TcNXOwngPRBUcP9FnyTwrSOvfpOi7FGt7egREphZfN3PeW5BoBLdptsOnT3eNBtFXQMM
c2D5vwLW4VIH2VZ3rPQM1oSPnoczYf6KnG2OVwx89SJHyYa1gP9mTva7thDKpTg2F2Pt9wFIGtfb
gtpS7ihc3Xq7/8MmQlxk22Q4+GnB/WoGNVpZER0SpJWLKm9XdaX1B8xV/cYOst9KlkFJGVNHW97/
BzqTpcU4JsNDXChUpKV4g+c97PSwC9fgPKotQW8IPzsPAyZn4sqcD4nRa6NHJSpXEVXuQk0YcsfG
XJ4Y04HluX+JHEr/RVN6r/gUy32WGPFpCP2tfIOOrXXLyhhmfVhmPk8kkO5V/AS6WjGqKbMH7Z8H
bm8vGSg+CD95te8cdWRuF1ebyQ3Cl8zloqvQXn28D1/67iOHdPgITpvEYgrrTV/Q+p+83AICoVjE
QgzpW97SpmGm4lI/6x9S46oEjb8xRa8vTAlS1SIlWOKagoQ4c9z/wtwl273Qsdany74FvoninRDA
efwrHxyzO3ZFRme7q8qjWwbqRm0c7ZLBlIkXjY0XL3D9X1JkkcABWWl2OkM+yaRVBL4T08swcKio
juSDmkyEWJflkVtntRy8sNlaBq5bnq9xmXbdSwmTZwVYK93KXRu5zQ7RzLhszMJeVq2RbeWSpfy8
f0TOwFqgVNNTnPThycpNJG5mLl5KOwPkNeXO7u6Sz1u/ulVvUkiYTvaz2/b+Gi9O8Wb43Nbi8V2j
K7yU1/+K5Zg8HbTanBZVOFhruVtghqCunfqI+nm2PQ0FCT9R0xZculpxy2G/z96whRf3OG6rqF5b
zO228j4DRAFzmF21x8TJnWWTDmLtZFVA9IEjTjAOfJUguLYpjvc/bBzFtZ6T7meAU0Cm130PWPiK
hj30+bbcxsTPHeoSX/JWoItcyjWWfHDm1VaTauqhuy8P4fnLpVn07CXD+NNgWLCwRMOkHeJK/YED
NUENEVSnPDJnFoG3tW2kUuSz4qWJY4uUwHlCL6B7yjVgYDMJoID8lcQc9iaH5B6RpHaB0Wtwnrf9
a9d4v0unD8+jn1rMQoiOkJ8zoeAbU5/sF3/042NBTuNQR+2GuPpm55eZ+p64GW1tpkJW1fy6mzHI
aScMzufiLu1OEPueKyLgEz8wrlbkdke7jYt1ErM27BIVJJMv9pIkoxTqm5qXFSDsKwLaGuU2paun
ZK9aVd7IkKqXGXqI9zir3zqXxg4Xblxv3DCXbsD+umtTkhAmwoJUKy+3uIftW0gxrWcecu+6Mi+V
1aE8rz96GiunfE61j8PxO47nsA3d2MpYArugap4UEoZ63iLUweyBwZV1DAv/s5sVP/Kh1CaBZhlD
O8HTI3JnLV9KD4BehsUzla+8VKkYZpgety3CpSA4C7uKycuMzXNNLMBeHqjKfC1vFb8+Deljo9fp
OchZGtVztVtaYXr2Oc0XY0WPIEmEufQR9EHDQrZH7OlSSSztrY85DoRuwR6cJ/CSky0f3Cb+Mtqs
PjQ6CfGF2wx3DbDU/jjFohiYsSUVggrZDTQzu7jC3YRyzfLCnGNR9dCZVvfDrmPkTVx9uRqTfnzH
Ftjtc001VkYyr3SAYeyYYsO4Fqx03D7LXnBwhJcm1J6liBnHLVRfxxgPLreDIGuLt8rKC0LAQnth
2H7xpnqORaQvQ5FI2CdAj+6Db9LGzH38AnLL7wlLcQsusF6daaukoK5BsmhC5SBBAkr/rwzqUjy0
6atm1ATFpLF1itOW9KakdDfy87airlzYAVNUeU8F4rnytZZUQWSVjyrGp/XfLbUS2u5+q5ro9S9I
MX+RIgfZcpIPvlu9q1FSnSmId20QZN+Ohqi7tdofmPb1Yz4CKAujNDzYnMKXKO2mlReWzJ0yEtIC
7tAaRpeHEC/Zs9ESF28hW/ozh6RMXpGy3D/IHBE6/+Q2jwAie017ILTS3atZWazl6eelYqtMrNBs
RXRbXJ3GRWfts0gmXbwNWH22FFkBthsGn3ONcAj8ND+MmEe4x7fi0Q9+un5Vvljthywi5U5YfZqT
+jOnaD5JPGbvttbJ0pytRT/5fF/tTdpvzn/ICbMmSSo6S+qY+5W3nOaILZw/99a+2yjlORDad6nV
w3c5XWWUSi90MiQGgtjv3ShNq4vj7Mp2SiN8TOeTNLVpadmaGGBes9t2g727X6l6Y/E3N0cuIKx+
30CposOet6Q8wdtyGAYNSXlSrMp6Mo3yTX5iYyu4RwVOceoErse0ye/Pu5lj856Hd/Ljx438/EqF
uFfdym55HphX3A1fI1qwhWfn9UPrY36rIwABquavvVrVzpXaxoew3w8D83Yb1ftThbB7gUJ4+CbC
CK0YBh4rtNLFaIb9laVgvjTT0fm0yLkirGjd4+J/Ie1CfRB5/FrNkCiPTiNKOuPmsYqDtsvqp5p9
DiESyx1Tf4bHIDt430q4k6E+FeWJ0uhPxaivTH1IzrJ7nzEKZEXbGvcgqRAD4tJrxoo1Gkw4wojf
AjXUtgahGNsh8cVrW1SHocPHpg5U4zK2m7oJJnQ+VCtT6gUq21tWY+Pt2yHujgOxKQuWXfVqQGR9
BCLHdabRm/kV9o1ROftp++YSMnPkCuMv5LEtD39fJ0tiLHrzIKfyukiGo5h/RL5a+En7wFWUhXR1
w9NdPzQRKtZieKuHrHizGi25jDkiyyQI0iv2zF9taidbZIXTRgpbbcf/8ILMpXfu4uxKs2cZBsU9
6L8/ZYwqgQVTWIFNtZw15Zl9nf7Zynv1z3N/t/wg4O6ctX9+Lvfi4kyexApdc7a1Cyi1XVwHkLGp
ewqiAN5MrcPrmMYgKQRtjbJpD4pVM3hr6uz97k3LlOJRo+toEDH4pjocjLTz9P0wfvNse5aDPCam
bz58cDwEOQvghD9mSYlKzOPcVA8T1jg1nrWt3JVXdSCBqF+LW0RS2dGJi+p5GNMXeUaUXkPKmGfB
Hy8K44h5gOHjXCT7ZpstYyKxOOVLHwWDPrF0apAJqGnyOHQomOSWfC6Yn5vm5+RW5PjkyHnagqhA
CiMyLWDjEjgjdxu9RA4bCzDwPs6ZmbAtMdvMK2GzJAGgw3ioj7TgD94woKFXU2fljISWwq9Esl66
XAwSrk73a/SI5gBhSPcsre2M2D4rFUhngAjvWTXICaTTay3li6NI6aMq9IfLntUV0aPRT4uYcSIZ
vgpjtJdTruuXhv7wsWs7bV3lLtmjhaZtW2OCVlOp9UOalBCCs9HgQB6NA15aeFXekFw7O0ba7Oj1
C1AwCOwJ2ZqqHj4Ku9eJpIjEitDt8EtJ3o3EDT+sjAwH4ruaNh436PL5E2MyIUiIcY9Wor6qRrfu
lWD8V4KjHnQaRgCSUWBz04pXCaUe2IrCWCCU1+9ux7FiJsHlHEQpbefTRPxIEBrWjzIflv0snkF4
S6ZfqcINqj3KlKjGOFA2/Upe7eVDaxbXPvFoJRGJdK9bi6J3/hRw+LDoAtvhp8PN7pDoIJTvN4p0
SFfEfq7kuiLoGq4Y9lStWql2iOZ9eDVMPRzuUTIZSQ9H/n3TeQMoxSkT40YyEEkd/FibFr4PfmeK
8uo96PFX+qZj32JYJUnZ+isB1pxEpzFA02UsjNAsP0wKo90Uhc5ayVWf3O8ZISEQG+wrpX6QERuR
zNmYvCdVMchj0X5EOtg/WhnlInR9fyfRD/K5xKhISxV6dhWo35exUTfz5cVCGzcLHCckckv+mXgV
JYl5JLOqe25oL/XA/V4Tf4CPHD5JLq2p5cUWIWC/MWMH+jbE6IPZJStzQB2G5FxsegydOxUp1o30
JSbpfDuTJMg3wrjkkfICPIWlDVdtyEV5ffAmR7myMuf2pHAAl2cWZQW3zCbnECrXNXaRr8nA4tUo
UXLWR6e+Fk6lLERlQlr0TdZik1ItVBXVFGdm+MSt62b3RflB10Nb1x29IIWJ7LKfl3xtMG61wK1e
CqtRVkSdqSs4vi9yvdBPdn6d9xpT9w91DXndHAe+tKrxf3hh/Rg5vf67hVfDeWgFizI2Voo+ej9d
sEFNorcffIQeBhcrf+hVDsD5WpAElkOvXSCa8nTkehqkpo6J6IYZEzVYiipBCSk3R7sMyLyJ7Btj
9DU9onDfMhvYaB3VXlp1ymOFlAk1l4iOCu6Nk0Km4CYRQb52EBptKXxOXRGOn7ZhGaskrsEygYI8
cJwli0jjlp3jIX/HX85CRXTtG1OP2qNvEPe2erJQk57gptFlmeUXpWGetZwFSMVkFhoAwvw6sKi/
StpkzO7EqU6HHYkpK6Lz9r7Z6L/+/40gsE9eH4crRZmrSS1tzm5G74WMhvCQmOGnxT9xlLN/r/Ga
S5Fle+GU3VYXrAbBXdaHQufvQzBRv09WsmNpkXynLivpQOGiFvjBmkyIFgFl2579Xm3RpLIVzM/J
Lfkc0CsCAdErrlrCslce6vkPC2CJBA+a5rlUPP5EDEItAoGnOMnRs2rky+REGMvbjSbUi+pGIL2F
Mz2k5hsIn27t64CRnJJQWBPG0yeTwqvjJra/KEug1rgiFhSez6KtvZWDiGXvEi0KLZK4UylkIPLH
udA5pYVgQi7gwk4YZnKsKmiK4+xN0RlRcEmAnBx14skVaXiSLQe+cXdNuJ7zgiolRUEcFvtMgPvE
GjTRyOz/VRnVOVITyyi6pWDgB0a2/jYaoEGzrN1sjY+GaPjXoLB/tabGFD4j50j6FbUMN0Wp0a1L
kvtPh132NaDDJXKhidecN+3ZmK1Iig0Ff3TdVZza0z7MUfbJ06hxxmlfWdqE3KV7gU8wPiP5jhaK
WadPFL9AmxzQ/HCd/E/dfBPi1vt6/IF8K97ZY0AGw1wy8zTDyOSjJD5sl1OBYOL0wr318+6AYwJ3
EvZ0UALszVWPCl9gWqBTqCQfrlJc+iJuz3WBU7tX1d9dqPWPmCoZCfv0p7nYoAC3Ypqy89Ykt7BR
be+9i3lwQo7djN9gNvM7G5rwyAyYLKLOUvaycYrECZkrKoGDHYMTMpOCxqWfuxvDzaZ76ek0eoEA
AVqWXLVqY+ns77f4QHPE7i5UpLuG3r9sWW+QcRZRYnNZe3bDnmY0He/cRb2rxcUvaQism8rbDRXa
b30eAXrRZ+1URNl7FdS00nmSOcyBztgosJNimYd9sPeJywB2wFauW82uMac1zkpxUwPCzgzvhaQH
Z0TvYdM9zao4mHMYZHsniZqDX8PwKfWRdCK19jd174WbVCXoJ7JS/6FvAueYhlhIYq9IvkB1eYmi
fRHc0HHLBIPv1kN+dXtiY+8vqDYHpFEeg7oFhiVG/xyDJkPu1qCTmTsIUcZMLwmmA4iAEBVF++4P
9Q5+Tf47t4r/bCDn3UWuMmusU3chURRGBfs+dax45aoqcpOU28q5q6ytlflLTc+mczNP9qv5QfNE
cawiLP2Gky0dqJdbWXNMdtBv9I5Ud7krQ5B8B4GRiYRIZuVmnYEEZbTsgbY5WS7ymxKRAbt23qVW
1g5aD5NBPhe1FYHk6IVvehY0x9JASduTUzA8qqNqE276KQ+PwiRPYeF0RnasWa5TAC+kx4pcU4aS
dsiXTtjoE3Jf+lITfHv54IWk1NUFOgqKfvgd0bASNemENqqT+zKl46A53E9VETcCXyw+IZusmL9d
FtMbqoVnaO3ejpisWj3CZdn7qEKjP4ZWg+NkdnDTR/uCAm6flPWgeC7Qfs1/iTmOUeA39P3GIHjB
3p5vp7l7Il9lgB1ek1g52cLprn5QPzaeRopNPWW7HC/ewxCTSaTiYnwfs+g18HPlQhAruvcseddr
1X0mPAhLcACvPqWO/DS1mHCEokBrZzhbn6r+UNKHvdvCZEeoZN69smKcXo5nEzjlxP0bNq5jzZ3y
9R7IVmoxgr0iP8qLIWbig57EySdtJ/yCJEXtKQuu8kgptNRcCz0Z7+ew1I2B9CGE3dSJ9Ua3yFJ5
2nkBIfH3XLhCERddYaXmhUR2hfqwCbu03cjzt0MVuIh00146Sjuuhqahl1IN2ezgLD4bQs1S3XdW
92/LlqJQFy/0jHlPueGm/Rsa2jBHAntfUBXoXO/OqYpE2LWKgGxRVISP28FOpl04mZ6tB+Cve5Yp
wev8fDfVSz1X7LcCKfHa7BouaLpyf61lJLxkURhuTS4WfLDpxjPj4YztjyyEuqcUDI0HS/TGb6+F
KBjo0c8xaWqmyoo9x3nrq/u7ple9BH2kXaXzAlcBncRkFpwWxFNFiYKMmWVFrtONl7JMY7A2YR8W
N7yj7alg5kD2tPmmRL77pPjDTcGu+IXr/b8bZX7E6rYgXcT+hW4VBFPEkLpiWRax/vmpDNlX3ufi
nZzwnPHa2DyDmSjXgATbY+YpuyzFPuXHNVziRAGOz199BkD6Z8ufnwvnV//7c+DudtwsbxErr42H
Oe+hCD3UpGUf3KyMMYkIavUjxzIYYHH+mdoalOIhDBdefTQ9ZNILFFqnKFW6jUlSxG5wdYq+kprT
Dqtmx+rC3AXMpR56j0mo1bvGDyLmqTmj9her8M+yGgmbKJA3s1b2rn2VvQvZfNT7YT+NbbaSu+S0
gqwpyiXdyeGpFoyEvXKIvkMzWTZzmKqiFO/zjnCS4tzM2IrSYyxam4W105GOv9R5m2KLpVQCfYHQ
Q9N/6ApNkKBGwh3Ej6hBzY8yR1qNdKF6Ag9VbBKqmsJ/KbX21s52zMkSCtiLLLhKdZHUGUnFUe2N
167Nw6Utlb3U/Xdfwh+hfPCteBYhJ8ic7uK0Mod9wEovOJoCj3k3s16UwSBfEOIYCG6nfLw71zof
xPHsE2Uq4J4LaHByT/rCWQaek1I5tjlKJrKN61vXOfFJA4T3lIMqePBTUA+GzlzCD357DMevIg7j
pVQlo1Ra6U6tfAiBj5v5TXMUXv6SGCGDVbdUF/YcjpZp2k1tk+rFbqNy32Wjt6Klcyn7rqB45/Ze
hZl+dOYxrdwVXU18kGkspTsO6xD+jNknF9U6ZU2Wu+sxJvmkIU938feFmL4ks9LkfZi6/qLUvbWr
rdxZSXMzOU3j0qfPcdS6feGBkDB7ygC7dZSTHJ4T1wuudXqiU1EccdqmL2jHyAM2RLiRu4nT1kfb
xIswWdm5Yn2AadabjpCu8qU/Z3sLwG1rK6OeMhOwBKI6RfBB0lXnBNHeHNs9hZt11BoVNVyKbFEq
y+VDYlfWUW7x9RMil6XqWvE80nGnToDu6+r/2VQ5bRYWco6h86AFpzouMe5o6yD0lJcxqHl3iUcm
eo4/se1+9mQevNqt/zTawfSB5pyEwqhJnzQg1Juk06ITKQMdcpGyWw9ztyIVqXa0C0AW3bw7i5cX
Y9nCeJoPHzrZyyZOlKs8cpDNQ8D2mL8pln7PSwlTbpB6Ltg1G/qYdtIfB+wjC5/ZE+uY5tkKI29f
962zjsNWfIr8qQ/57BqhfMRuupcDe/lgEV2+7PTM3cpd10z9a9Ul+2o2nvhZ/gSvV32qXX8tBQ5g
VtSnwlVW8ttUVC/dVCnMEDzJ0J/C8V0MQbUt+545l8WKI6tr9ZyFGpNqAufQJ1DWZuBy3xWf6bXS
h2KnJa65BgHwKZSg+x2NWwy1nOatlj6FSGU/9IFpFvw2ba93k7J28rvJ1Jj7V7FrXRt/2EtJh3xQ
lbxfpoUfbptK7P7MMCdkLkQFiX1V+/MVdHDPcafqa5CU3pNpEfZmto35HoTl5whx6hdIkwWThPFz
oEew1qr2yoVM3JvGprBAlOsCDPNAy6nTTPSKE9gM8PpUnEX+mPGlnMaIroAUAPyzSwHl7ZJWH5eV
S4xq0GU9GtxBueVef3aGYKEMQfQiPafzHoLz6MVJsv393pbBE+voVO7zsHIJH8elW8GNpNFvaYuC
XhhpCyjaHSI2j7gkf0l/vRmDJe9ACKlQNdcAjP11KOUTNvF3uL+SZSLGcCN/Vj7wZez7KiouZkVT
EaoTnVnVGR5qU9sbNBsRtrEXzwCsurYq+L3gv+O4vFTzVZx0wfESlP1DoU02YQNZtMkdS+y4n37f
MVdSg1a1NLgav7VXQ3x/1/LfHu2pmQuxiAKn6s/3a6qfCO3B1TScl7ZbU3Hxz/g6ojGXe+sKTUT4
7KNwTLm/uZ+dEVz/qnvQHcNOHAAvIhqaiaTh3KWCPaboPt0q2vSXGKUOhmTCVBoVcINtERVZsTLU
fZF9MOCjicntCpHEDoNmeRYF61u+tgiudtXDuiQpQgZIhAEoaB2Y5qqmhF3Ik4PWAg1LHcKy3GUa
qe8LQrc09K/riDUZnWviAfyYPybhnvwAkENftjVaONeptzhlojXAvoKkBszloaqGZIJp77SD7T9O
6X4i2FMK5RjhBQcKaFwHudE9KFE/rP9ujXXUP/jwz9Yj5gTXKyBqzt1GAgguqJPUY5TkI93ScsLU
aTqoNueZNHSPhWW0+QOVeXehJdehCSsJprVDNd+UeJu3me3F6ziFOlmqbfrpAzdwZxYIGH9iq53O
fppSsnYqB/xDPdXPHY7ro8Oqc2l0IxAhEypm6rOq80GNNI7ynvTi28xZDJspgDXeYjFzQ5LenThU
okUW9t6uz1z/mOlasx/nLcXgjuLHCDvlrnxB/sjYNc2eFVRw7Oetv6/Obc37/+D+c+30CgHWpU/g
14+eGAAiRQF1K029pRnyVUQYbL0F9Wq7M/FeEACeMwvOC3chnVAGUUpqOPlP6Nn75z+NzYGRsyt9
bu3lX7dQnlKKJ72Km1+hX7KOwdpidJhchhq7S5AiGFK80tjAK3yWF2Q8uOajCqGuDsqNPOvDPvf3
mksEYdfl/U7EhB3InN6kU59d2lXYFBp6H71f/5YwAaN9MJNu+qm5BuHlTfOn99qM+Vvcj/U1n/tp
HcOTN7Mhpc7kCwFVZIy+fSZNFrazgC7fp06L9gKxNMSufhHSrz1LsTSdAMoKyLLEOU5bq1WBkc8t
u050yU132tdmstLvYHK++94asUjX+AjnVnfaVZuWedjyngMrn1Sz/0fYmWzHjWRb9l9qjrUAGBrD
oCbet2xFUuQES6EGfd/j62vDXJl6oXilGKQvAGQqSKfDcO3ec/bJt0ZjDFeyT/IHj340t30WXUmq
PRMinn0PsvHMHZ59b/z2nPBHuznV0Lhuaje0bhiPqq5ee63LHxBcx68VINvl5x7L8ZXY4QyhSPD0
08of6PBy/EemuObGYTp4iktSAE2PB0Q70ZkMIzvb2l7ifjZaRExLnzjlVqNQy85kQ5fPGvgfiHjM
2PMkxSwdoMLKr0kU5CD2esADy39Zj2lRS+ZgmheNr2Kiek7iJ7qsuKt0gOpLz9hP2SBTm8XXQOZL
uqxxNAggfOR2/zRCEoF1XLCDWvbzZRVGJzlQZKiFJYJHCQSYSZ9a2SElZdzBg3l0Fq4eetRqH4Pf
2Dz7nWe+hWbkXMm/a1ftohjLMPhuaoj8npWAnUXN8FzY4w9VdS4lZta64wsamn4/MaEBV2kivl6e
vKHWxee5QWDMuMXY2NGY78k8rx9DMlbUM0ydOTy/OnM2r67fa2BpJ0gWNp3GRCZ/LVlpP2RKSAja
MgxL4oF4Y3kHQgPXFszSje1RNspWj+7EwLw5HO3sq4PLqTabv4jgbG/fMGZVxOadwfM/vwFWGgPt
0Tr+9k2asSN5tf3//yv/+Qb1czQiC66tDJd8+fgy0CleVXBS3kfLBHRghIvcW5+frQ6153I9dox0
mwnQwjj5rLcuMW7f78ZMZxqAGXuGwu16xCO4nVwDhP6c7tUnMorm5ueDr2DgMiB7Y+u47BPHwqHv
jxdy1jXapoglLolb44OdHONsRRFlty/TC41Z9WfX7L5fARInA3P5FMw6EzObGAGnGrP7JEUAVi/z
jdGs78LcFSTigSERogc4GPi34o5gpmmfl9nP0yz1pn3dtl+myHdXhKlFaFRksIZu0r/r0nuLunD8
boliXfm0SlcZQ52kopiKpvFDdJo4N4tFf7J5SFZGQeYx/HR2w+hCczvz3nrdvpaVjcO/c9/0NPZe
vNZodsgMaZNwM94nEZPTBKr6esQZe6ogaayrTuZPtmcPu3x0k0uIUPEc+g3Bmb60H7okudQ5ITrq
41zVvPfu/GFgT/K99qJKgtuez3W4n12SBHX81XZpta+iG8lAiaFcsQtu7tqZTZYaKYlKwDv15uCM
3jDZdsssUrqroCIRdLaMctsT6g1RiX8o8Tq2+xERrEjtM7T8afiqjtjqBz+P2HFT/eOar9m9azMy
3hCJ76w2ujOZta1pNd/MHgkuztv8dSb6cZ7KD30ocJujuO6vOlgprdhic8apxDASmtEFyIV8UC+N
JzeqfpBiKO4zYz4FY96umpHunHq+YNLV2BPJv7CkYMBTX3XYLGhESTjtfK28RNw+KzNtVHgV1lsE
fnrS+JiwQSJBVmbpvTX2cp3EXfkFK9INp4K1PloB1tI/BSKxduBU1pkMCjjgi1fSGvlNUrIj1x7b
2V1WYeZUYuHW8fSjOsUBDH+0I3A8G8vnNkqyr2RjEsRIwbGZFvJ7D6Lk5NtufVsIHaeMTnMnfp7a
boW8akFkRbr2RYuT5FG3+YG1ibSotKB0JuAPwNUYOghii2u0EKDmQvNPGPixzC4rd9EwI03s6PYf
CD3zq2R8d3OH+9X8XuBiZc71SEytAfB9ytFKUTuV5PatULGSF5vP9rFkk3WMZr3e6SPd2tsP5SM2
SUY6o2oR1wnCOEd/P00LGoxaQWp8GUYfeYDgQYvn8OdR4V15CvWPpkn1kAV+f297sXHAQJcf29yk
Ubv0xSwUBHGlhQ+JWWr0CubP3uJ0VfV2QWbRmjsNsTBeAdG72z/bFuzffUQewWVCuJ5BFI7Udee3
ADPYcdJgQWxOwhTnJMwILnFC80UdSUQodzNcHGoXw/7UVjY/bIpoWRih8ylt2d5DIJ02xnLKZjo/
45kBsFB0DvnOIZLINruq/6sb49YqEqM17wn29mtIakG81xGFDHkvPlfd9HBzuSw8D2txuNCHT/eD
x3ygHFr255KRT2CM59nu/PUA8+49WzzoJHjZ9/FQGw81dvGVF5bGexqxLYp0Pje37YnP7PBtoDms
tPiaW9KUrKLmWRT59C9JU+L30GzPxAxjEZEndMYV5u/xWkNIVyQsp+JUhuIhDieY19hF8IN1WA0q
Ed8XM+JXF4oMPFa7OfwSN4vCbhAiECshgj7e1m53p/i16mVYUDdEo2Iu7kh+rAfLXpEzru1ivJAn
MCNPhTbOfJyi7Y1xEuI3PnalYMWr5Dw/kO057EPk9RtFUfx1qh5p1P3Fv8TCGc7vdhjPMh3h6aZh
uZbF//4RuRVazZj51kmT03AEe22dU1J9VPQi4cnFOquQaSkl9qwxlpG44G+nehRpp2AqMeZDLI7b
5kVJujnBSNq8ZK9mozXXWNE8umlt9/Fn10KBXLeWb+xkKHd0/qonkRQP0s30R1PU2TP43aOWjMkn
oypOmulZB4F3+053pCRYJhxedJydrAX+8NUbPESYOI7pcNIuMOUMmyT2zwV5NARvdCMWmjDaDHlj
PIvlaNQw1iK9lYhtnNdysXy0enVq0jJ/b3Kahk2FsHhJqEY87x29HCdtS4pzt7z4uv82+VqLnwAD
BxkowQMbgZReO4kBUBc0g45XbTo4hG+a187YlXYVo1hkq6z58pQyuDyrPI9hAbioI2xZJ1PgayMv
p2jeme8BWmUElAc+st6eZjiTphAszvKiQHeJX5cre8Df7GTpVo0z1PRJvQTR8guH7qORp8Pt//mL
jpcOPv8c6ZGU2YjTdmh5TrTz6+u4WHYTQoh2voFDOTH9LlkDhOhwA2cztXq6H0UwPLteAs6/mdKL
bcj0s0OEfACkcR7p704Bsok+a+1rlrf6U20VnxyvtN6DUYsYD9IwKoJS37vROK6TJcddvcy6X+w6
2+IJ/99rbGS6ta7kJnVCv051ISZvMnbWMhezOgiltYlETD2Mx8G+DqNh3qk+bOP0Nh41uRoMTK5R
hk4KkMZid90UODh21VgmLwwRvqs1Jq9dDIKks/55sf7n6mKZ2Makq+uETtp0FzCF/o8Uu4kECq7q
1qnqs4uyemKr0HaWAYZS3SKdU2o7Wic/T4MkIccwXQ+idc+FJw+DofWkGv7ntKoE/lFyV/LM/N/B
zrRKxmtvMzRu3ets9z86idvmJ/zHFxeU/o+/rErWaIqdHTJkU9e0Mtauf34LrN/TJnlKuawqhmPp
EAwM8zeTHQg8gg0dvzrBPHibpmCJehaWtckZSCFPSkjPDDDpxKb2yNwdj0MOHCLW7eeh0r9E7iOj
C3enJ6O+xvhl3ZG7O/o7zPkxcsC/TT4xqdvbGevqfnCQKTdJBBZZJ5gL1fd3x44PTRd6H0h5Ps1Y
ma+qMQEc2Dsl3vihzsLu4xZWbqMCcPGP7VXhAYrWHRgy/vmNcbzfQ3s90xUEkBLXK3EEk0b69w+H
gwjWy2Q6kLgmotMIsgt46R1U/cdgiqOvgGGUCLAXTJ+dlgESLV7viK/JRkLX+Q8F6r5g7HKycKKZ
24ujItKn21H432vqq2MDAf3X99Ha+Tpjcz27XjFdRtMGirvsg7qBXklt58V10HQJCMJvViAktpRC
2pIDOl6FllTExnPaF958cEirWQolvFKCRZgHwTcYAXTaF5pNy3aamBKzPigPS69Oe7bOBssl0mJ/
VWps0PUqzvfR0gJVL0mDI45JPTlxYhERLkA4xmnefb8cVQ090CSJ6p36gufSX8s9k5xKEyEnE6zg
IJZhlwRZc4zrAp/tcopS5d2oaTE95hVMkkrWFx/nykUdyeWo5v7dVgpmHxbjyVwUrRA2lKd1aJkU
eHB01oqebGgYPOYS2gr9lgTNO+Xi3iQBDNOF0z9XIWo4s8YUGSw6zz5o2scCeVFMMVeufTE8Ox50
j7kJkAAuNGYVy57R6FrfZmOGRHmQV1a6mywnOYezKO58vMAb10u7fZ+HJtTExt92VVrdjJfW4owI
vfTnNfgA7gqBGTs9GoxXgCn/86UNoR37JGWp63ENUyIfyTMKMcTuOyyG22DxQqQm9DPadeVpYDj0
ViEa1DNIQlFKk35B4Yekl2vIa149po5K+5aSvwlIDfBop8Epy6pBJ0GR6B8sPPE5HuQnyK5Wu0WZ
v7TT0ntdRgSJ11Wz0ZZ8867v/LM6Uknn2DTnM1qJwC6s1c3XhBAWtUeRvrZsbVEbwshTLFoj94at
dAxiIGe8SKZZGFv11bkr3YuEgQbAY+k39ol54SMMlHgdz/P4JUQLTSiRbLEINuLJ9esfxGaRa98i
Jhwb/7FyhuZzwQhvQ13m3mUEyhxNbSBKe2o+N2mT7pQxBh5axl6fJ4vbJOPeC0WzbwrMmHbr5Xea
pydvUNYqtxdvpPKNq8aD+zEVkbimROhsLBFX7yj+sKV2+o4Gq7X5RXJTR+pFN0b4Wg6hjFGDk6Md
am7DeKM82qPTBDCc3WwXNo1xQiinb9LQZbMftG91MvpMkOZ6nxoT3VEi/yTbyC9dp88bqKo6MSmC
HaxINhbrpQGb0wXRptxq05BlFxPGywp4xMx7YfgYzsHNiDR/TbxSBxYKX/gyLS+Fn2/8RjOeo6Fx
NjqLwkGZIMxifp5SKSkPFj/XTbuBPi44ybjJaTF2p18VVpZntOViT6Irs+pHTOkGxs1m3IJTC49p
bnSrX18YqwxUAtaXe0IUVuTGJvfEzdYrqGvlezTF2cbtSnnCNzC8GfgGVApMX4PR8KUXP1pJetIX
BdZk186ODiAhCISprQyDbJdtaff2t37QDJZBGDM4aWWdN+vQJ4bOzBLxVjIQBhJSkRKKaSIfB6KS
ZSo+eOYh0/edbwx5LgsKrjOtg2kF9VkhTVvFLUh7yLo6zfzb7rUh2+oshQs3xh2s5FpoM+aBsXPO
rjBN8quEcx7oNR08bdtbvflCbOp+NBP7UTkv/AlCWoJUs7ARXTG4Ctc00Creho2gKqCX6+DGy6D/
pJ1rIROu+61ppPp7w1KFNnPEPtF0u1tqUd567rabkDLUmBCf2zAr78OKD1jJMpUGQ/uJkcytcEai
sSLfWb96jbO9+V7DAcMYDNRiZYU0gWQ/3UIwQEvLs7CLCd+V6d8HTS3JhyuuqhYKPEM7+7r52mBT
NmPVtqdSuoeWvcrYA1ppUT4riqqoEUJGsniG3047wO7ita3sBhB6oN904UffmOJFWO3nweEWK7Rn
rRbaKykJO90c6ueglPMz1fW205PgzcMBfq06j6pd77xnZ0jXjp7Kq18WIyQEk/vLJTKDaLl5VeRN
eK6Vqk4WCQF2lQGFReiXpAi4ESZNrgN6saB0XJyMizeIJm17GaeRvLvkjmFT9y2ustsB+qpd6/kI
fM30QcnKosa50+M6fchzRM5MCjFFd36PQGRBVQsnQd7P9rRP/GpPDZwdtJx9uetZ4zqdHZ/moBdi
mZyKS9qE5APS0kLxay4CSfznlpg+Gm66nZ7a86HK+TbWzXaVeuZIVHF6VdvWqXPas6MRaaZEa+ql
cFz3bMj5QtAhKQ7zBHqpbKq1smmEUCyJg9C/F/hNS5d7zNUe0sChtY35+XnOpqflw/ZeoANfV7kf
PWlVO+/KRgYXT5/i8zC9mWbEsNUcxVtVZxpsHqu8qNPlZkdsCuuyF/W9ZWgFwKu2fldHBuqD25G6
Nph4c2L9g2da/9jPBlsox63IF+L31l3rh4uAclWlQX3EnyTRzC+hFws9C+UUTi5RFycm1SMorAKX
bp65kP3T8JkweXjMgXTvu4HpGdq1o1/W4XPJGOUqhnRlCvh6Vwu93P3Mfbdt+8F4GJK22w6jTRSA
1KaNjQf6sTd988FmjlNP/smyg29BQqUb6MYAlV5zt83sWs80oGLkS4uUv4o1sYq6FPSmv4TetH0T
QWCRBLUve08jnr4GaWauB92fNxpdGUalyCFvpres1y/ScQ2stdCkkDe2+rmsZ7Kb/iNKCWCXmdI8
QX9xv1WEDAAW/SrLZWiCuxACgtSBe9H0BfH33i+K+5kIBGYrzX6aRXsoAxsE4vIzo7Zun5qAT6jr
HmO/nDcI9jIEtGF1Py74qVtnZ5yzj9B3X83F0T6mWnZ7aTAUsTCR8eM86NhMLyPhlJfUd/Ot1jBQ
0fLmoQLJMFYiu/ppRABgiv/ACCgXyAbfFbXjXbxh2PbRZHHLE7yygGQYHX+yq746GChFQkCr0BBz
d/7Ln7Df27Atbi/gHZOLuibFiAbdyxG6VvNX3wexq9ZZx7OYC7VUzLuiEw9D5m3/v/9GHcESmGyC
TfD33prkQW9dard40qx8esmb+MuUZOaX5SCgG7Me+WQfFTqjKTauGXiQPe2GdJgSw692BoqC3nri
oDDhRSglYQJWdus4LMVTPfjvJe/PTcfVdvjC8vBHO8m/TA0WqlnTJCDOAKhyEGo7CT9hrU7TTHr8
mnxhQMYLjJOCGxpbeUfQL8aEzLuq7bY+4s5g8cFwZIkvqjDsR7I6A4ksVAnTEkcYGzJg3IMV25jx
yXK5Qzb8ufGHiqhoetUd4QNKyQQMWld/Cvrf1TkoTSYp4bxDszUxbummszr69ZJXubkhf/rHn7de
hil/gzF5pqSTJnQhLRt5l/7b1qtFoU9L0OtPiC6ROQxYcNd6ERs7hh3Zwe8HiEpqDaBbjFEilygn
rPREHYCVxLLqjZgwVFt1++oYAhfiIM437ieF20UjkOfc5u6b+puqdxEDdU5Mqvfm28EE/oFczCDX
MCj23lcViDHW1fQwLy9MoreNmTpQknuUx1F0XzTauNX6OgLpaxZXJ3YcgrXY1840CpabMs6BPFpa
r5/7Rjrkbtf6lsQD8L4Qk15/Hn2/SVqX/dszEu8PO2xGGjPc4T4q0yau7NcoTRavA/8gILFjV+Cq
N/QriVk/9EW/Xi5nI2dKI52kQbTWwwDAaGjgN2MDgo3Q3sQ6fig2vN6ubitkRXSyn3pfe4obN6BV
HYRLKuh4bXKimPejX+QEJGIInShWNZrxqr2lGl0WI69T3TtPDBnIinFGdxtPwt7JoK62MtX1tT2w
QRPGMF6QLj5GLaxsJ6/m4xy6dIdCE/RV1fQntjBECwhxKZnSnLHMfKHorTZGwN+xasoD7sv61C8N
W8+ZiOtxNXLDpZ0htqK5LTO/ZAPBJJgWHPfcUN27ib1jgZjvZ6eHetKNH4iKTZrEenlWq6T7zri1
2v/bp/afDVqbTor0TDTCgnaK+HvDYMBQOiSSjgXKAyYwIxLfi9a631xpueT3tt5GSwyS7qeJ4Bav
rvfKphrCrKztBhqBMwebnj7fnqdPeYsgqLzo56kqwSZCa1Y3c5oeyHk1Wi59wuWPn+qOcbA0f927
Y/TIjt1cjMGMjvsIk/mVRI3iC1gTd5X6jnnfaJpE+ru4xYtgesrGFjZ8GiRHaAP6pyYMPimLHRWL
uRJdMd7P/idKp3ir+gaFO9T73IuuvpNV7xoZTESZ0HitMyi9UelHt9asp9UoplWlbNoplhwkR100
Zg8B6em7ycdJPA92evBiFIXKKAzPqDplSfsjCMzqnryOdWe73XMtS2edGAW73+W0n6Lp0mfOx+3M
z/tnEU6vHfPeBRVf7K2ZpFQrK1HHABDaq+DUODaKQ029s1Zfhd3irxVPqBwYLRtOu2jqhHusyjHd
h3XgHxo9QSclnP6Suygz1cSq84h5BBxI6Iq641pxQFwxnZSxvxygwJb2SJxLWJkMETQgLfBpJW15
KrfpPoqcmd7K8qwzDMSJBmprupPIDhmfUX0iN8SWdXLZwf75o2nZv6+nNksptZTtwlewhP1bn1M4
GY9tVwwQiWjY5Ozkw0myVdopQ7Pu9s0hmRiUKNoElmlwnNhTLdoursdGUlkqC8bcPOFl8jzrU0GX
tkifSWf4eURcFt7MHPWqbXYrmFLeznDr4i4nk2Q1oMW6afTbygxPbteAWlzqrRrj+jaaY22j6iW2
SVjcm+TZrCztoHt+8NjDWV6ZoB3+GmNuW3cy0JE61jFo8MiUL39+n0xzuUWLdApI1v72f/+PpAlo
GjqQNF2aTFp4uv/9Fo5LIy/aWgsuk5UxqyWwbdO7SAygkQ/4Jyj0qBqgiTEt1yQfMIwdRAEs7gP4
IO2psvTv6iwZs+YxSEsk/qV+VveupTtHtiT5Y+1I5xRjsFoNPdD1FIhs7hGXYFbo+aziS6ldwdph
cOsmcdFQI30ZfJjWVu92n3osFltuKe0SSYzbRim2ZWVG762X7kQwZV9nj/wYBHT0XbTOPQWCbjWL
nbaZDNZIe5mJqRGZmo4t6LptFLUnxyQIIW4rvtkfI21Vt4NxCEWV38lSPyo0H9NAcgPiUl+7SlwB
FyYTVfiYB90BOTHQQbsxV3onsWPc1j8iBng3U4aGnfXiFs0XFUAZzzDmc7imFLbarrLjysLmZqZn
n9lKGtneEzrafmu49LFC8oUXFpe2UTJbjeQWiBoWbMglznvZQQpzzzzZeqwWtEHGzZ5mJboC8iIH
UT65Oi5rlheeR4tW/GiQE/t+8wNNsSsPypt0MwNpAwurG9JGJNOZIDA6iw1z87Rp2lsuOrsxsQ8q
h+l0TkyUsocpajQY/+OIzwBHwkh40kSGizt15j42Df/JgcWwarGdg6VfRGqamcd7pLhyL3MZHCtk
iQ+Ta0FPHmiOzLNnPsjxPCDG/zYOBAiqb0jkU2zw3F+xrRypgwrwx5H3BP9Vu3GW1WzJC/OE2ACP
st/QSSxxbRKhsn6nKMW2I45WXiRfvKZJ1mHrNk81sTrROJdbJAzWIQ3t9rlEA7jqlHNxYbEtyD94
AeV61LX6sctDb4+RZT4awazdibyuNl0fEfdGJcMUZ1V60XTnL/LQcKH35hOmRNra+vV/yzuWsn7y
EOI0OdLD3tWbp2Twu2OPgWuHAm7FjID2Ri73qosTiACzfTKB0jD6FwlPyRbpJ7u2Tmod1hr018aQ
J9gEYNRk+S7X/fTUcJe/4C4rCRjIkcAtLZncpscLDQOJfGjvfnVee013trVTm9hG/taNtequOgNy
PBqaVlxjCaqkzVMHrteyjv95/RH/qHspfHXmTQjjKHql91sFUUqnmRGgeOdRJxoFPDP2RCcQJ5Hp
LNyLal5dcwm48txjk3bJ7W5Wt3SL6u2Q6Bbr+HKbl7bNaFZ6zsmFwXdWkTeqEzLapNVI83albN3P
nd90J2d5VFX4ZIOZOo3mr7adRqwQEqP2sYz0dqXyE1Wm4lQ2hO1pARvlzMoPyLkM2/mX2Zz3j2cW
dZRteNIRjqNUE39fisH62MzbabYxVnic8p5uJVvfY2EBdDJc8MwwaV/8TLNYLYmtVtdHs3Q2ZTy1
x6zI3bXXyp4gLbygqqGiWitemJHVSrel1qzys1uzjrmBj8jCASojI3u8jyc32hnLVLrxgRWra0Fm
RLtE0mN03eYlZ9mZmjx7lkSlPi3k1aYryzdGrc551pcQyTwBpDK3jnVIsqI9K81BOJtQL1rtlNcZ
KZ2LYmGUPxQ2QE2Y6xj3Pu5amguMSWDJOvGdPUWwzZOQfhOX1IvVFuUWqOAiBP/PNfUtaWQA8J7p
GS3X9RLOL/idKyKkAf21O34kiSQYLW6T+65IiWT1F2HRwKVFZuTjwkmKLH/TG3vatUFw0WubssuJ
m3v1Yi0fqtjMUHWO+hH7bHrk7CMRlqsD3fzeN+yt2EORJzomulyVg/C3dlVrVw0qw59vFFP+QxfC
Z0M3bEGqJMNLxDZ//3T00dgnNVadS+Dn1lrhWmgv/7DtQmJORmKfY5jc5l795hIJc4kxLK8QDVlv
Fh8kCyzWKoiK5lmaOgiV5WggYGFdWGTDOH39DN725/Vf3/HrCItsydaCfnyHkhhq2qVIALJBU6O/
2g2P9X+PrNn6eY2u45dSENI8LpryuR3Ez22C3hbvszUTyTL3xlWSrraPlyO7+qSImE7KTCzy3820
PStlfpzi15+97GOerAmEro5SAHvtGPpo2lyMrarHVAuyjG8WaHA08sZc631/Yw9d8pa1U3n0nZ5F
RqEuCrgjzHGaYg+QSlxndy72hS/Na2GSCMdQBfqg/6RRPNF+X2r9RBDWV/vzbiBsZ9vQq33vpmRL
xmNxN+kT+c/ABPZW50Vb9WyeoWDsU7rYP5umRLuE27pOnjszQoI3ZS6pAtObNpTjfWXLGY5Y9VkN
rZCkd9uAHj/G9MLY3OrnYM7IDMiYg+h59KRqgZRAGj8OUgLFNQJXYZgZoec+mbPlPxZTD+oYwbJD
cOX2NqqisUhptNQNtkkrFmSTtiOrTTwVpo6UwXceeAPqbRAUP48KpjZ2iqxPddydGEFyoGsEpg3m
ZVxWRJOH06as6LSpl2i0vySsL+cUF//WAzu65yeuVr5ApU0dR6yug0uw7viVmwLWYhtFxqVFmlps
fHMdaxkzGwWyN+iRHLxGiw+WVzCZJJxhq8yiM7/9RgK62fHcyE/h2JEQqsYexLLiFNeHo1em7iqJ
xvoYMpg6QfYNb7W3yR2Cyq6UayOpSM200ToxRNTXQ2a8w+/Ud64ZY7UQXfZp7vv5kW0BhryO+a4R
Q3esCH8vjfKqayl/9ypgzKXbX9LGeFGCbYfN/Fq0HZLsZcMewaTZKV0osX3T829HOY58qCz6hff/
oa8EkB7+AKfGzL9oM+DE2KJZLY0o38plc5IQFLWZJV0E37Cpi7Smng6za74K4T8lbWG/uGXKFjVL
7UMV8maOATqb+T0P8TMqwEyOSYienVYcZgSsp7jwj/00NNcIaYbntl/Vklia7itywf7pZ78ZwfmB
gBLVQvDGPDsnZYWJOS/OQZRfDR8pVWdnL+ZSh3s1+X+AedSPTwkLhHr5ySu2jTtzYvoCVMO4qJf4
v0fOsCsSR7vcfqvZdgYkIrxg3p33wi2/O5lXg1QnwniaTQg3utYW19thUPqn3OEREMKc24QqnzTF
i+Hp9aZPWgwKioZfmFeTaEvlCgpM9E5O/KhVeC6VEDXMCDGErBBTRBHcmZXy6V8WbuMfTRKG7Saa
Gk9adEqs33dYoLoHBjVmdMKVS25CVPTlyp/0AjimuUab2tzfFjFX3nfZ2K9YMqJvpb0Nus791oc8
wcaqclaZXY+EVMKytvExH+wxPhS12II0ax7rZSipGyID2a8/VGkDWSv4xBvk3plpXGDKJBK2j1Ha
3ub5dlVlGDhn/yFqo3WwgPVKiZP3to3RHOwaU0qYSlbWaKuFvmiuCbxuff9gJSHebYvbHzTr0vSZ
RARMoPLKTYCd8qrEeaYkGplMI1i/KlseLKDUrzd2XVsd6xYW+M7x6X63RezglsU2rpZ+23dboPDk
Ahq98XoTEYsZr2jr1w9Inw1LWzegL15c9P5XBMTAd4BonEerhz6+vJdBDeNpJOxjpx4K6kV+3N56
/s15O+vxjiIj+jwWWbpPWq05gO9xXsCg3vEUcjdeOu7a0O5JFZqIPsAAVF9cy/VWnRp+CZgQdGvr
ddqRQK9ah/XSjiWbCCVR1+agE3WqoCAsN78BTA2kalgJO8poqy82yVATcYGFpb4smqgtY+OT6ORz
KwemI0NSBdfKryQTlAWZkY6+ZAS/KMItM4Wat/xHEGMoNKo7GKyhZrSvuPxgavV3dF7GOZ4gAemC
h6EnAJmo6V866tcbA0D3xEeZZNF28O2aHJMFBGslDlBREdKp6qp+l00lfAiMKUu2/BIjFVV1uE0X
QZx6mabKPzul9/MUfwg6ipqMg0TAdWhGo2NYCGZN0W7UNdhZ3bFt3Y+Wqf6ReF7r3ncNZOrT/Amg
kHWPON8GI8XRbDJ0SGz4j+rU9xk93WJDzXCA/7p0bdVbP1d9u8eJvr91lLnhHrrYdvaA24tpR2QJ
i3oUDBs13xHIILdOSQLNvIx7II/0q9ptwU4tDwXSDjPyCQiRAHKZiPwihkm/oBPQL3CCDDDbTCfj
unKoPvBPj2OQPGimMJCBIe03PHhVP0fn7TKOQxagm8yatPlfGlyGEr/+rXFDwLLORMV2TRIM7N/r
wTgX1kSFmp6DpqtedBv1Bk6b4FUdFVal3a6po8AD1yrDL0rw11Uh3uuaQHh1ij6hOWezZa3okP30
wrPgA3wI6BDENPb2v2yV3dgmp0xEz+bUWXfawgexliOP8oFOBMh9AS9tn8q5YI2b0aeCSllh6h63
7oLw9ZYXtJuG7O4o1eQpnFxg0bQbX+pJfg3ADskiWOVhZLyP0URcl+2GmO/D6ckoG8K0ua4HWo6z
MiKNmmnBC006nvYe25NxfKZErh6HJnxSuhaspvGxiwzU8z5pG2U5fY6sWqxEE9FGz4Xc3taFW9Eo
ok8UpYdgZsQVLw+KcRioLWNtiT3I72rXKC7YKLrXvMZ4jeOn1k2H5zdENXpfuxu35fb5HKRd753E
8E5VFd/9EsJOadHsjapJNhljNlGH3Mx65o87I/Evv2LH+rx3NxVr2Mpr8Oj5lSfeCp0Uyynv+h0N
FiQ7gRhWCKI2eRWiZlvWfyVA6eX0ZjNwW9/a0Knufrgu7s5CjsT9LMkuingWQVfOpjx61qL2QWgk
06DKABUkmvAvHcFiISKUJPZCCK6djyHySrjAiByZMXex3l1v9cEYsYPQp95YZ6JvH2ZwggfTd72D
mZfyHlCYsb4Nov/8SBX/cBw4nmsJVweb4NDd/f2JKpFU4knno99mcvw6A6ECzYeX2uDICgf+3s4A
8SIQr9KQyUsepoKe+EBFUEckYKsFeCgM+1Ky+5HTYjfJOSobpkHq6HZt+Wqurv39+xhKy1WvEX+T
5U1/c4fGJfmvSdPf//lXtf5RPLhYAdhksOeDxGP8rtcN9d5yCug2Z0St7jFzp500lwitrNGRO7Ha
9uyED6oVkCHyKxMpPtmxPlz0YtTuOlvCZvEAEySdd09l7d0nmKNO3dA9V3Qeb5eioHigLuBmjPv8
Oll0NsygpufQawNKZlrXOa4930AtTUPBucBuHC7VAKEa5LLOUNF9kJW8Gyx/+qzxLlPp5/+PsTNb
jtzItuyvlOkd1Y4ZuHarHoBAzCQjOGbmC4xMMjFPjhlf3wtMdZWUZVZqmYkixSkYAbgfP2fvtX/M
Tofwrkwe//sT8plK86dlzzY1ZqQmphOT/v6vyx5tFwwBszGdarIhmAQBcf1sA4f2dEDQq7xI1/nW
TuO3z4NO56R7Gkj3M0zBa2pK9WjX7o/Pfq5O9vhhwp2aGW50U69hXP9+U5RpyXLagdi3bKuBZKMj
45yZPcmxZR77L5mfQ2rPjv6V7X3+P2Dwy4kOoHmYmlp74roc9KfPd/dRKSsvdav4DE8PBsdqVY/6
+ZC0iX76rE7DGl6jESXLcTRtUt1IqyYg6EErRPpS2NMYJHh9//vT6Ri/tv9t5N6uxlDYtmj//zrB
C0PJZq+ryvHndNnoRMgoWS2CMqtIfV5XHjXVvwCwqS5ssznQRKlDvDIYY81wuTft4tRbPIn1A2M9
5S7OKhK/5vohXd+AKmBBt14UdKbnWs+OlZQGySHw+4nB7GG7rVODkIiEXCVYOVJ6RHe21nnGulbz
9eEyiZesTCLUatPx0/8sB9PcJF9rRWFOWLvTlyRu74k/C69mm74PDfoitgOTlvsUnuGFWj/fk+t7
mCzrvZlB0BtZCn+OlqWp8PoatrovQ2OBBl3KIFTdZ9edcsRFoP4NUBW3DBlBh4QRin5kbLZOQkKW
OtWLXXZWAAFE7or1w8ZASmapZH5g9S09O3RmdPVAqGRJ6GaURw/rR5/jEV6S6BZShRXgpYEtt0qz
yl51Tj8X1//+Qqv62h/6841jqZpQHY7Omm7b1tp9/IPyH72XM4K8j098UXVgIVzuB1DBws5I6tb7
duushmLmctLFyZIu5YuRhAhvh/mlHbvvNbLsQifv7rMp20ZZEbg5WRmKw34/j3S+Pw9XjSZiePna
Gluy6oUM4p4UOrybzyw0y1TvWJ+LR4qq6mQP6X0twod8vQE/30C8i29CyWjh97NCp1U7F5siyLSU
NgBqPWZSvKHBQzbwmhnCEQRhXz63vj6Dlqxd6AYuWGIZG5r3eaP3jkbS0dKyjy4Z3p76FWxjfpTV
EKKAMBDsRNphzolkbCZDPfysIUU5JtdPRBuT/IsejuOunMw3IKNhkDhd6P9U7ya6Nd1gaCFOD+Fv
b+iX3oKVOiXhey7qmHMJ9pWa1KIrKOCf5pVKtY4/tyBcQcxbSp0zb8VgY9Exn5o6Jj2EVdE2U4DY
l/kxX1OvYpRqPmkCt1VXDY927EIp0gRk/1oPX6qazW6FGkpBrECk4ZjV5iVhiluWx9CtGDf8K7Ei
JLvGd03rhJKF2kGvd0ql79QuQtgqaiCG8y3RacrzUriwImI6u1jJoxdVEeku6tG/hl0f36du/Vot
0/ZTx8YJSm46em8zORfPdHOAbY0WddcqWVPckItoraZK6eCGWKcsUVnTygqNl2UdKS9paP6Fc+w/
LR4upitXd21MwapNofDna10rEgfYjjRPcnLzR5KIkKzVuM9TtbkBIqB9mzr+MrVvsocKnyreGxZc
p00wHk2O/btkFGnbsCXg+CtS0vICmlGvocz9e9zTZgpSBJHHm9Gojp/HRI6NcMjwtoLyG0ZCo/D2
lln0qDDO/f75TtU9DnjD7yPmIST4qelF12KTU7XU9p+9Tt3qv3BSl7ufCvoZLfx/Xwms/1jyXVUz
dNdiEeC/1q9LPjUBFgVpK6dKdfdl3X0pR3wRnJlFvFVHFHs/Py7bAm95L9BhRs54tvruuSviHgtG
ApTwczljKHwiQkb/+aFcP/v5oersVNQZ3/REgP5jBH0RUFDPU7/uH6vI22RYnqWGfAnHUtkpKdrR
aByTvUrAn7FXnNKi5+FUG1dNw5/NR8eMhotxgfIM6tYyo/ADti7BrkX5pajyHomRrd+SqWNisTDh
q0DQH+DHXJWBqTY8aeU115qAsKfwI+Mb4zokUGtWs22pPHyqOh1ZW+fGgWH6KarWOy6LJS7kzq3a
n6/A//k+/U/0QSn9OV1v//m/fPy9qmeC+uLulw//+VhBNCz+d/2ef33Nn7/jnzfJd/x61Y/uv37V
7qO6fQWE8esX/ekn89t/f3Sb1+71Tx8EJXkc87X/kPP9R9vn3eej4O9Yv/L/95N/+/j8KY9z/fGP
375XfdmtP40pQvnb759axQaqo/3hUl1//u+fXP+Af/x2m3x/la9R//of3/Px2nb/+E1xtL9jzaBg
ESoTQw3c829/Gz9+fsr+u+VwOQtLYOoi2ZA5Y1nJLua3mn8XGk0/zKQoQlDGsvEBlvv8lPi7LWwk
TByfDa5IVCT/76//06v471f1b+TLX6oElMs/ftP4a/6ww5r8w6IjcKy6PABq0180J3Yu8ITmTbsV
NaUGVODBXbHMto8z24eadQqLtyhKNjGTmQHHh6pO59FB7UHlH4Tx+DWxy8OwmMcq1E45jb5ZJ5S8
oBsd9r9fg3+6BP/4YP9cDXw+Vvx/hsohzHI089cVsrL02kwJk92OdnVoiu4Kw2Knl5fGiO7GxkRR
dOlsZf+H1/P3Z+yPv1T987R3/a28dqw+Gt47l37oLzVIVguMvIkpV7tYoKgVCjsiivVzNMx+ntH+
Zmygtd86tdzU2VHrb7Jcf3AOlg7PaEmCjswaj6Tf8i+WxF9atL8/Li4oRp6o/yznl8c1yNaUc8/j
wj22nfsIe5lyC9p/bJtgGppgSQbsOoY3OsZfuBE/L4p/l2U/fzXDPstSuRJ5+8sA3KwrmZZ098kj
B6/JuJeDrYeG7a534HbNYWx4YV+AdAoDq0KxRAJBs0mMdGdOUK3cMf5w5skM2J9hWrVXZ24ws4/3
6jQ/6AJ0wQd296fBwuzsTr4eJZeizQkp07VHndhsmi6+MoVBCW/DZRxSCvVkaVzB68F+bd8m/U64
TwmgJ0y4vtWTuhjWm2GxnxyiNzsb2OiKt7eaO8NYTrqwd8Vs7WqFPgNDCb79nnFLuDSnVlI2o8Z5
N9sa4qqaI54aqbhiUJ4VP4Ej62zJOxTU9zy4ZwOWk6WFB7ObF04QqMpbptVD3Wx7FxqNMzA+A1Ba
ed23v7hGf3Gd84pYFoZVOgzrLcwlsd46fyiUUw2RVO5G6Pes+zk7sL9DEpLDyYwCNdkpkqzXTQaK
QwNU5bl0+J5ihn/PVhbAUtS7oyH8iMzsyCNnbtks2SPOLvYQ7VW63vySgNutvH6Ch+9JxlFseiFS
+41GIpBxh/eTtNDiWkyHbIEXRixLmnhQVbH+N0Fa5oFWU5N8wXeaJOssO0BMjdBOTYICxH4CqCUh
r+km1/zBvBPFdzTR3eDTi+U3Yu3paJ9rW2g9yM5iuW3sg2EfQvfodvSWzhqQCLElDlSVvpJimdzR
4QZfx6ghri69cyBY2MC+Ia4y8esYQe5dWW4WKG1TAJGBnj4buVFvjHALSIXBkeY84iCj+6LJ4zqe
B1En84CYoao51sMmRavvEKABlzrZA3Xx6mhPVATSOSW8V+1dmFwnhowthkxCx+646JKagUYwufdy
+VJMz5yYANmTMmUwm07gM3RJuFlq1Pqar9Q5dS+ThwTR8lVQcAy3szxZA6Ffnhn57XsMY9v+q6VE
/Y9dYL18XE1jKzLYosT6+T9cPhMWSw0EX7YV5ilzX+zxwW0i7AultzIxgZVay8LNNHjZfGPShW41
zYd5cwOW7D6eFbre2W5olI01s+5Mkd9QAfbdk+UIyIEPpTIgSYTb3wXOuiJiQ1HHF05+fm59NDjM
NV3s3f7SFNGmgziTVRgmWn1fTY6nhIbXwFbUuV6n/EPU0KQ79F/5h910+J86b8HtTQ6JG4+7mfPx
QM4V+Wx5u1U4aGm7AvdCeMnnjaBIK8E+Rte0e2NwLhB/l9epeFDsC7q8ydlj3cmybR0FPfiegomt
18H27/O7uEDRNjE59Q3agxWida3UOIAuG9296O7tEF6cdl+Z+zUihb5292DML0Z2J0N8/9ro2eaL
nnzvmsmf3HSDBxXZ8HKs4BN2IqCntY+ZwpvyC2ByD1HCX7y8+p+L58/FAYGqZov1XEHh8Msen0Af
pcYvim2jLK80L2RgMzQNklJXiQRmoBXWDSMAwlCVuhB3gmVvM4VcxII5i4qHhJzEK/zUG7d33zBi
4fDKRkCwGKLQIx3NNvyeD+HZ1CpJf5hDn2V/H5PBCXJjSXdd3DoBdHdjHHKfMOpo15fqm+Io8JOV
+C8SoimSft2vqanw8VEemQ5dA+Oz4vnDtZyyNAOdcpOt0+UNGwQngl5x0ewoXbxpjZHYkf4dVUFL
7D2kZHviFIhfdDvZ2B0dqz4OE27HpWLpr813h7hhaPTGmxKrN6KF4B7ab9PIKM0uFjChTIZAPYEs
U7JDHNn4aMfV9Th5eUnIQQq10QUTVCeVuo1CN2gzGuLa1zIy7J1pVR3CjtvGKgvuKGYheYpDNy/2
DSEduAjP1m2eU2qV68gyj5T94FakW0aPQJgQFMDbHepF8Sc9NXzXQJjPHcUMOScgA2aRqFizyV6L
SNQozvE483oU8jbFmqnbA0DMLCDTBfd4hmcl1qdt2fAlXakDM2xCXPAopQ9t85Q48lQtg3K0LS5N
xZRQt3RXuZWM8uDMvZG42G+UtnYQycIddNUshoM+XjVFaEeHCTVMUYW2d6VCBF2BOnOC/ZYGQXmy
tTfmleZFW1HDJv21CgDS2XEZ+RqJdgmxl+Dzcp6syMr2ePIws5XDENi0sBFA1t2mS3PDaxXC+ELD
SRFjmDytJklhQlkHvvrWWgznikajv3BIfO5V/VwuozzgUtW93Fo6YnEiN6h1cQcaOPaJt8EcJNsX
vWhTwmF6JHZ6vf0UitgLvjsNf8AO1OSOKN3sjvn9U6TnKl6o1jzzCnmRHfVHkK6VqkvsbWLw4xTT
8+d7U69BfSZ34KykLXVJl3yU4KuBaIbircvS+ZBjW/YwWCVbDQvCOXXgXOZl9DGkeDPBwkvalFbh
29rYnJtQfWZiE8LCadkwqvh1dmb9Zi6scpsjHA86E1BO5xiN77iZT2r6k3Rt52hIOhzIQotdKd33
sBnsgyurasvi39apu1ND8cAU6GgU+MmLuA2PavtAEbeTGdozU9PJM53iY2S1JJ3MK6LJfFtyJnFL
ke71Ln4yxDyD36DQK2cIaEM2bOwqsdDtSncHLU/3CI44mKU5+arKllC4FX7HkLyC3L3VzegNWQLm
+VHTPFihQE1F4e6UpFy2ayk5xHDqyZXZlOFKwwyvxsRMUGMfSIz+pQ3dA43sHBDH8IwUGkmxomO+
Na1gULoTuoTziG2XcNDST7Ow8+O5kZvQvFMqm65H1I5BvGC6gZqTQ7T6sB3YYACOwbyP+jatP/DP
NV6qE3moZXKfqEmz0XL1xywGFZRhT37qWlbkE8zJSldX9Jk8JpUp8cVrF7RhCXtUX5xUTQcL2+rc
G47BYlNn0d1kt84GSC+7mWZSyYviTfI6ndx4mY55NrQwXZTioap2IyfFW3dg+clkzC1pFKZvJfP7
BAb3UExomVkWjhVOpqxaVASqrsLEy76GlfJcaJC7SFQkc7c3fBqUaPDCodqF4XBfQ1sI1GLT2JQ9
mGpRSRwiuSw79JMkWPVsGdiJUZxr6TYP226LLzz24kalJscavwOmFtCyRuNRDI1fRM2LY8Isc3Tj
tIpIA9VxuKnaAhoPRl1Xf0wXlp+wwYgrqIwREFUfSDXMQAvDr5Jp0b4ajROpuH1kFL6y9JFvSf05
rMY1FmKKd9yljMqzPt2N3T1Icmu3oP/mzqpsn5ClaWfzFvogmUn5xCI5tjOJ0JIKkNHXRsX5sXSw
9MoBAydKwlTpE6/uatPPw3HYYEnFS5UzYRK8TGpK1CzGWIMzxSZtaApg5vHqZsbmrK0eMq5nWpML
PTAA3rGQ0p+bTlBsd9go2tMSFvVGa+YBgSyCmdnVaqpZBguJ1b5DvbyKqHt0YQN5qt2ZrONUo6kl
iVCN0JMpX2HGZpuJftw6zaFKjllK6kOafP6EZfB70qyG1TDOPs708GmqMdootAYD2x5fWLYZNcYl
hDBd1ckksOhOd/NeSScSlSUxtgVyo5nYUAgoT5QknS+mnHx6IwGT0NXABvWl9M0FkV/VkPDKyADc
rX3S9ZLurU2g1dKaWDa1q+uk6Kkqw0snluTCbQ54MVjWNJtwckN7mPrxS47xDzaMEtRjG8KnigKs
WhRWsjy0ep15KXBuH3jvI6btrQDew7X5bpIcDbp0uQqL/ixnIeKSDfl1pj+77RqDace9EsffUdvt
QpPSMbZGThQKR8gxN3jai3gvO8v20yHvg1zanByTQgDotQdwURriy+IGSymyEOptIQkY620BbClq
Q9A1klhXKC05k/MYwBWtR6+giajajNMlktLGaW7NXm5gc7R+zv3q10VmBr32RDRCd0CCLbe6U+/g
SJRo2shVjIfBuoFESLikfmOsgKopVc2NPbVYcyK931nsvxw8jTSyzhAQly0WUJuwJ4ckIiP8Jgda
DIgH3b2OIlGLP4SaKw+pwuGB+POQfFXlmHFevMvNwb6zkGac5jw5pQ6RJ0rD5DF31GMoF/VYpAvj
8BI8OUT4+NQ57+5q7o0yJDPdO73F7qzoVX/+fI86G9SfAnc7IXlKdDarfqDnrsBoRkY4OPSjOwho
k7M10ztX7kMGdqeyEo9xpolDXkn79vNNRrl6GzVMM1WVHCx0BhM9FnO9VADokS1Z3Hy+9/kG2+Dj
JMh+1pfnxmhpypbV/MNiji/8VOIK6GSunRCtLRu3QQHeZJm67URJXACeWlGHDkl3KfMF+XVc47c1
0B94KGdC+SqCLttaQ0lpMZ2NZ0wI8cThNxuW8LgwgAm0psgOrmEESCiqm1raLrgnbJ4EcIejl7Ll
3sTrm1y0OwA61ZkerIa+LBp2OB1TmKQ1qRwDJ1KX2GkCvySMb/MuJDV5D93Y9RVSuPzWACdgz0ri
D0V6zY1eBklluw9lFyk3NoOZlN79JLCH9K4V+nUb295EY2qfjmqCL7v0E2fMH8usXbzRbYavTlRf
Vb0OnKnULlUENGJ0cyDXUWR4ohm/iQhzVxSbLSKEUb0ZkgwdG/yTVc0X4KVKrxU1z2PNtctfUI4I
vey3nOcAGqobknjDUu2O5Fwh6D0W5QpngPOBhXrcu5Vc7uyidzymYZGntejtRGY3p0wPyZ2PMqql
nP3bzN1zyyQWICw27Mku0425lOPtMitnTnTL2a6NcBPnJZWyXG6L2ZDwnLTpNHXZ7nNSlpkuSWA2
5deovBWiWPb9HDk3oC7sm8wW5T5N9W/9/NVcHGSDWcVFUtcnniTjXoIUvy/Vqd2k6xbZ9pBcTUM+
9t3MNY5qmszBnsFgPTz0jf6IVgV4CaJeu6Nj0odw+1K2giQuMccl7m2py/u5WaJDSUuMsj+0/LRt
IW4YybNujxNxwS4xTAPdsTmBCNhz6p0Ea0sYQcRoxDOeNxI/YxwATXRYZAKH5g5UOQw9uGsd1zt4
KW2H/Pus5fZT5M7uppnEa5tQF4v5ZSGtKgAyp4jx4na6uxfhfItkJAqAAo0GjKDF0bdxXhwkvLKS
jCwO5yPjEz3ynFHUmE770Rt6aK+gcvEY37SRaOkjrqekVt0uWC62YzeNjEeKj8xJqqAMoma5tsQW
u7RQJDkxVKKO7VFkn2NwLbNdneem+cq4qIJdYjIiXUyPQ+rLMrSEhWsk4TFHJKz2q+MO17CGLIGv
e6aYrGlAzertlBBXNujxps8VMpGB+5DL1P2YiIlpQUUZg7NrO+dNl/NXW/sSzdmKmOipuLXk6gpO
nGpkfwwjTuZGi3wlg8EzSG+ccyIE4nnfggL3MT+D1233yxwPATmPxy4fvtTw8FtOmL6Wjc9AJ02+
vrtgcfJkPSesUf0bBaoc2BRFByN7Oq66Q28Rw3FqKWfSl7zMjqzVzNs07TuqgudIm3F91Me41N9E
jS4RpdZsRECmrObKq0nPC3G1idnXZx/iULEtKqkF2pRMGyUSqJjGaz82D4taUTZkjJNamSF0ZAvW
jSTIhuH8+atBWccbu9ih6Mathq/DU8v1EaVkt4us/EqlDEbPQCKj1T+WD6QUuS9Sl0NsYx5Hqvyl
MLfEGKudoLHMFdwq+dXSSWAr8qdomb6ks/FigSokOgsWaczaCE0yMamnUuWj1yeOG8Ur9e+toTpP
Y1ncpilZ7mH4RHb13qlnX3MgMI9TtScx5VFXwy+Jk3/vlp5aY3EC3VQ+iEBUgLFEK2DqO6RhKAnm
mxyNBzgYm16WK8xGPutmdq1N0v4KM8YbQnBOMYxvhijPfQ2suA2Lg0Lh76XJe2gn11DVL7mT7PVa
Vr7jLAOHhu+Gmqt+ki353orblyRpybfQ0nJjl8oHip5VhQo4OjIDDt37qYzeBMkco93S+jTfUp3f
YnIIVwhRsRoeyMMEzVcFPwCax/EspbxWLiZJW3TI5lJO43Qs9kuzvOVzFaLrenDd6sagJ0x0MuSz
bty6pnNqydKMDVSdRHsuy32umHS4+H31PN85zqoMl3uRzSqnJ+t7VShXs3puxoj+51DeKbNrc8Gk
W5Igzk4NNkjr3CdCrO4Uy7iYUfxINEtJxWYQFmMDLiHvBG3ebYrpkIDSpx6AqVeXTowQND7lOBgD
UWkPJbt3jHtzU6bDI2D2q0pelq9bOH8t+5YoEr5Jy59rAo80i7JZ48cPnCm8VrVOdWdsdBXpc59T
3sSG9dzk1nfD6Sa/0roe9MVdohCUvBDoLTSQ8YUYX/XO2nRw2Znpb8ZFLJ4Xou0Ikpkea1J8oasO
jq99U1tKS4fQMlzJjTeLZt5mFoMC9tMdtW1PgNfM69hP/BmEAmcVmvJaH49uAWkDGMLOzaqHPE8e
2daq7RKiAzE0jN8NrXJhY2KPX6JpeKac/9Gh5YKbOvL3Iz8Yx/FA4O4TlmMAM226zfg3VcZ4k8/Z
xdYNTvlGuRWxdWvlWE+KFnl6B0M+l+mrLZQPNdHaTaTQxBBub/kRYwn0qbsw7dZEvJ5gS8rNNC4K
wnWKc2Kqnb9aS9oFQKpbkX7VEeIXYvZVSKa0lAggRq/dAihrmJDEJWvXvGNJDKZZo08TMpvJMweV
S7zL2s6Gev1clCE0s2p5+3zSCRw6pG19cUyMLn0W3RCwpDJMOXByzn3TrqJtElku3Ob2xBnK8EWE
iQtS0q3QFuFbqX4FzY6YXMnTnYYmbnXr+ospJuIqzGMpooxVFjlK2ci7GeVYYZcfc2u8FixNAH68
GpG4ldHsIDrXQjtPNNa7IuD/uuJbaSTfzOGWq/5YLOLBqOzUH6dvzNQf0nK4ori6A7Rwhkf7apaw
xlS06pAwd+owk2jWNH4onTW7iZIbwtwtVifP0ZvvvZ6zbpFzV6XtMbPDl3LZy9a6iQhR9GjVclgt
vWyJ3zty52qTACTFrZ/7MPlIW9pkPTVjm6FTrTvah2H8wymrL9ymnm41r8PC30hs2RcNMbqI02Mt
jW9Wq/xAaX4xxxjO75CswPul29qKvnfr5gO7VIr9Xlncby3hhx5+HEmjiFtCrxPsbu70NkzdrVnQ
otB0iJrT0LoQ+w3Q/612ozf0zNYBTFRg9A4F4bSwaaUsXppdRbdAQz/V9NpMmqf2FNXte2rnT2hM
jgnZJ+GQbEiIOIfsNjZsV7+drdinf4/lSznXyiOMRzB7yCF8zl97S5QO3gTr1SI1wM+ShXNTCA3Y
Duqs/NbmNFhKaG0cSfW3sY4bnne6nC5ERQjo39awIIkX9M5o0J6MeNzNpUYW1TgcQ8IA9MMcToET
Gs8y4Q/PaMBqXUNbhkIaISc9GcDcY8Kkxkn1yzyK+7nggGgkj90YnvF04OmrEccCJtE5ehU4TdND
AYG/QnLbxC7jW4fKSzbDSZ3je/p703bAQsEC4OxD582YC9WPscUHrVwOVr/8GJ3yLrdGdHw1OtEk
8Ze5GWDNU9fQRqQwGUmrjQxO2i2ZC5p9gzU4JgaJaYNjm5c0md/cutzDnznEbY7mznXpCCqAH+uh
vRFcDnFY3U/z9G5xsmXnie5Di2lmMTWbxnjG767dGRx5NqrBPMOWL1luwSFP5if0tfhiXdc3sLtY
Q65sHE19jNjyfSUfX9teswK3y1N/1gBgmcR2KnZM27sFzWSjJUqmjzKN7w3RHdb1BKFwgge1oZdS
Khph1eW27UvXW5rbBsAzyYlBb7g44KH/iyp8DiNam0j0No49PmYhR12zhf4z2vq3iCvAj3M+ykgk
Ya4QHeukHi5m23Xc7kdugsgfBrAHVjM+V337ghsk3eShQqYryR3KWFcsbdL0FiqQoFLkPpPj3VCL
i94JMGapjPzopZYlQ0URv1Smc0NOb8aMYnjAIPmyvmDhQLOwxeXiJgqY/206qd9tQowkvYoiKu+T
cBS8TjatxDrbGtM6unRC+pOOb5bpqzvWP+bBGXapYI4MiW61E3AhL1y0XI1fw+g7YqibsZXmplGM
bqt1u25qq6CJkGwxsGXksaWHNW6IxbsvbQJ4bMVuj0NF1WaoodfVmeLbi3KyIZz2wP+DpaI31k7N
gfCIHwO4B6+RerExiwEc+PsyGC+Zuysqh16OoHE9kc6tZDEOkOpNNPskLR6skpmHlb3bYXM0o7TG
MhWzjxBanyC/9hOr3+JoqrwxZ0JlGB9Kix/UKZrQt9v5iUx0iCA01m1qAcVykitQ1vesGwbfrd2H
BqyX59bzE8yVJqsODvWIHFeAgq2t2BUue8H0mxnyRo5UAMlpaqMfUMYJ7mvXIJ8z0c8KDuz3Qp8v
mp0RN5dNXt0Dchia/k4CgsfVXJ0Nu4V81f/AOLkxpvQRs/lbPMhhfTojv7Lpg80WqRL6U2eWTNrs
eDc6klJOudiFrh51hz5f+3VugTOidNnGJrvWGo1By5L8c1M75ONAS1vR35Siu3Gn0BPCxc9It27E
QRniPF5AXKmW+iPlMHYo9LNlw0mBwD5NaL5wVKo++PI8kEutQqH4GiZSv+mWeTvmySE3uswrQaQI
2diQPdgYxmEy/dLq7h1AnpkqTnjr3wc15CChfjOnIWVUVT/GLsPmvIidIFFUDs8TCUmFsN6iSZ6H
2Hw1ZToCoKXxLhL9C8XEU+qqkvXQVFG1trshpomOK9dbBvqRDc1TNBnOsmtnecn6+aFYanpJVgI+
HF85oIdd16U/elkTMlQOEvSidWg7cQNhtccM6w6BHnHrz3TyFSiDtBbZ/KaBZyJqMy/cSIi3vRWn
rBHG+2BE16YNDFPCMQWuuKmoCj3cmNzy0RqoviQb3dCOs7BPSxnGgVFrm2RYxmOaSQs+hk1zmYvY
S2zVG8wJ+p8uRkakw8OYhV8tCkTSOab7uZXv/cQObBrdC0gglDzflqQAKm+F8YbW6Y10QmJZubxc
nX7yWDr5RpdmxH1ek1MaEhLYLIVOJE54RI8F3hxSyiWdhculVFQ3jg6eUUujq+mM/JaCo8uoBmPC
D8WBfzGrXrmN4FdYUmVLAGMca6yXuU6lEqYPhAZ9IcYFh3c1NluWLnZYEtwdBLPr1AdvCw+9j7N6
twCvq6PwZkGp6FsVDMrS6Pq9wl0TsGArVVMw/+/tbZzB24IvfQRG8GpJhKnL2LHEDLddo9yyxD7B
orxOMd2dDJ1Mkj3pSX0RWmhtXDPhUCFmx6NBcYnV6EXC6OzLzCJmY/nSCNwos6K+9x39HiJweN7U
LDmNzm4x6yNlVoAxyD1lbf0Qoh/cMsbxHMLCj5AKjxZx8Qdbi2EaCu2hJpXdB+5wSZTmEi0zKATS
nbH3nwUp3OSQ24yF2YCslg09kvkctEZIGh34BjHahGqZqfQ4rn5XSSahW+HclBHbgMZoK9GmjYjF
tW0KBjsxYCMbJXEXCbrk1PxNh3Y9y0uExF8L6P1b5uGnOUNM0bmvrU4kLaPM7eBmb+XMsKtQo+2E
tgIyz8ZmTLSxU+qEMuYmVFNObMucRv4oTWdj5W9dCfKkC3Wx4fhUBIzhdhXN1qamnqimL5YYdYoN
ArXgcJe6X6QQnEX5w1RHFNqjyhlWS96zJH2y+mjezopuc51GhFMCH24XPOrDgGCCRi0XpaXYp8Gk
heQu3GMCAAzW32xH3+LdMN0fDgmiJmOQeWFkQUjj6KEPjwLH2c+qekMNlR/YHbNgkiUvkmS7XfJb
POCoXdRL0dwBOOaUE4vi3kyMHdCoDQIQbptBvR815Qv5qIvfa/EVktZmtrTjEqmwGFI0mTgxkQy0
24xcj4uspYS5rtxX8fyaavKUkW1/UhdyvrQ48u2Ya78W9M/7NHLOiU7LaKk7bW0KCgRZK5smCSNG
PMB1ZfJgQ4ek3aHPXuoNBofFYsS5mKtofyLllVzoZGMrroX+T1Kth2ux2H5DEq8Eiz49mm4nfM2s
dLzTztkepoT9ASdyYQwJSwp1aKG6m8qYXsXwf9k7j+3IlW27fhGu4E03AaS39GQHgywW4b0LxNdr
Js97V+9J6qivxuGpZI2iSQARO/Zea676kmbDRNZuRC66t+yX+lIIO6V0paDVzM++zX7Id/xSMoWd
Ih31L5mJN8ZXedlk11EwAEzNgk6tlWYka2bvWkUolooEphz0zwWJBEyT+1ETQlNU0Y5MuyuE6/wI
1OKmZhUHdWqqWZ1IaErP4F/gc4PvpCKNPrVYlb4tBN9siQ5d3FKsfhlLDQhInaSvAMlbUhoTVqsH
i6X0fvfXywSc+CwN0ztiN0qfesUNNQO1QmUGvQZ6mzSOrPuWjvNU1SWmT3t4zjPxWN/Du+oo55Bm
O4/K4n65mf5mGO3WSRByIJmQKyRtDjABh2RqZdlrDlo/HR0fM6AnadP5jYRYu4p8TvpV1iwPHvAJ
RbppKKp+J+W00ZX0KVEzhfnlj2MOD0OcwpwgyXqlLNEDQ98pgVTGwrQ1u6netqVzU4UdmhgA6Dxh
ViNQ6eLQUDe0ZZcXFlr9SulDYWXNSrodx3AtH/aaRHQIzHE/WKp5QJYHlpgkktWkD9OhaXTult8/
gp0i1r6oL01mFxR0Oe2tPh/eG/U0ldF3PCXpBc18v6my7qcRHRgSjJo6gImVhiafRIgZh+OKEUh9
zCrnI5Ndv5v7RruCREtXaADpHdfpVUcs4bWGOHtysHfRGBOM7g56OLTlD6da8Lhkctd5M23Rq2hB
XtEsiO6GR1JGeWIT5Wlgk+MgHeOWjl6mQteCeYxzkqnTeD+UzPTNXLl4cT0fM8/7dOO52sYJagWv
V49zx1xysvIXkOj6w3NayvLgpV4VOgQSb7Jh+NvPbfkHT/izFA1u9iZvUGfE5j4iLiFo7TZ7t+dy
WXlSpOtUceHQL7lH+vUQLlXVvaW0IbAdqaSYW+UDJkBf6tUQ2KMlQ7IaYFGa5Nom+wF0UGjW5AuY
moWbe8qybWvuGDlTcMwWa176k9nI/dziwbMDhUi1uFQP0ZIMK+GoW80odsTYrYwBVcU8kJHepHYa
Emil+zbeuO1YWq9Dpott7bEqwLqYaSS02pU0E0rQdt2Wjfks+yHdeuJpFi34c7blHazehqlPdyUu
zFiJ2fi2SqoEiPn5iqGEGkJscX1DjZvt1LqSsr4oXqZSIDIph6eaMMatiIl4RxD6WHdgKvGluPuF
IqFC0fbMSJDKutbfXIyN598UXYkZyLUO9POR00U1J/mq/aqKhQKMoU9ogUFmINx+MGh9WCSXowIw
kDTOK7lS5kEbGQ2C++Rds+W5iQr8jinNLJO4oHuz/5jJPGgmcyaMAoFDxnDRV/MDVmRtZc/DhHJ1
enHvQa850PZ9ZBMKg9JHTNuF090TjbMM/XTlsD16YVYSDm2oRHc4LqT/MrYIsXGfFsyVH2ZD19rN
3OyioLKzNKqY+2Rbk17zhYCOsbx46fr8NEnCs+MBCECM2fV1UDxK/H4EwMaAN5C94T30ynDTSHx/
H9vYCDXFizc9cau6qsKRn9KH2uUUPrUJ0lNtQJE1L+hDxHxulZGqtid4PFGKbcIO9pRFGHIs3Xoo
GrcKW0drn6tx7LYJ04TAiJEKmVz1g5u2t95YqjWOmJGzZKoeC1zFEH9a3zBEdzFnpQyW2fhx7Ml8
qQSnyCzeOC1E/yWx8cYBxXvJlMqvrXH8cKhRaaOSAkZd+aykTgN/odUuv6gOyH6PquF1l/YeFke5
fcF1Tb1Vl2fUH/fj3lKvBZEqq9asyKJwGzAnDisEzY50y0HY5gYf4qPIXn7TI/PRXhvS+F5g1X+Q
xnjpF+51KQp5S+E3roTSp4Q/5aveQv4g2U0eHDH+RIpNHkLcHAewfTtZ1wMbQtFtx0l6PJhBrqb9
m52It7kdAa5nLEhJVNAN6wR3cFWpB6X8ldNaYWlNfaD1YEiWmmd1YutaxSIxjhKt2kxnw2+7Kt01
AhyjYlgXuyXIoedHU8p6YWFxqZypgVep1fxptC7a/8yDGy7pAKSw5EMaoxUV7h/y16K9OlJeTg4C
OnfsLrmpGoclUjMfSUeEBZ4do0SKd+aOQg/GL+VNxnQd1QzcygEnv3JGOtAT/2rEQTeozrmKd2ka
IVW33AjmzF0A3qKeqpgWrhVTUZEAVd+EzHwN5TQ9NfZMRALFQz7b2kqdVBhGidaHEYI4x6ITXepj
9qySaBcqIIMYlZTYMJsuelzqmQin8b1jfOiphNepXrGDJTD5etNXx2IwfLWjMlSAiwa6Fa2HfhjR
ANKw/CUFzIRSoJhzNnfKog8P8r13SVHj/PZtqOON8RpZrbI8IUsfGHV6r3oht1Ytj9CHII5nRnOm
ZbbV00ENEjp1nEIN2owwMcfECKY5zR7McswelqhGEKtx2vr9XFlUEWbS4q/S2PXe9NJmj97hFULH
sLHd9knknvIsNSc/z13+7T7ISFZPE3Hoj5yXXI3IxHx0+107/XUWRlQ4SIJohrZgY4ggr/do2dG0
mfTlb9Wn1gadRuMr0BVu7Sy9m7TVFhEUrfIhr5aNKyNi1XPFu8GjpwdfReO+tdroVnjoLhxTYJoa
WQyHiaYGgjDfRrwSGfk6UnMdza8WvQ49Dq8kwvr6+zI+a4VNHJ09XBe4ACddNK99rW3GwjXe7EyR
QTJg/7MNw3zzinol4urUZ/F0s8wS0Vs21v4kqtCojW0XZcQiGRNA0bJzX/uJuXUHWvOgdlCjQbMB
L6n04kb6iTciMUoWGEOyzU/tlEm/UBTdT3Kscvoi5FV1n2paRBjHCgckUPLHcCF+zVpjHlVNt9fL
Ian4RNl22NkR0ehF86kQHbjSCYrDFMm8G66LMH1crT9ejJ5Gy0wAQ3Q9xzGmYjdLSuYGgzLxmub9
2Ws6a42RLV1ILG8N4za380NlcYNpNo2bMilfaqLh/SxTyfRwlA38Jpu27YBu5d5poZ3dji0+C4Xu
nZ7JbZLqVNhA/pDvLZq/ON5mVNuXOgNGnIHW5yeRfZqGY/M6CxotroDX6+ZUreoYb62UXB6n8LOY
0Nl0RlBj9uMVTsWpcUAC5kiH5ktUygtGkCeICMUqUuM/bfRclD21hHhMbeezVTnJNVpdrewHdYk/
48hiBItZoF1aOHnzdlasW4EfPTejklZb/TIPXTgwXfaN3H3Drv+kFGjx4Zf/GSya3ooi1uaCT9zJ
8m1h1MfWcZ6nkgFNqcy3wvi7ZJeFn6XpP2hckYCiD42vWQMaljr6nJX8tGSENIJlqXxvIiRVVb8j
yC8+rYpdzBykQJNYCfpX9B/0lXDzR6X3HqTibjMMUKs2LbA1x2yYqtv7WZsi1UwYCHViZdAh5xyx
bQVrFD2JoEmmH0IPniyyjWvHgT6ft9hUWuNnnNSvtoW2oHI3DVp3VmiID71DR51SOSPolfJ+mP2W
DDSmwgPd9uyR/t6qN4sXa9BPktqFCA+UyGn5jyT9P/x6/82H9m+n4P93E2K/M3Bp/Y//9Ov9H27C
p7HL/y7/1Ur4+w/+sRKa5r9QShKDhw/NcFUMg//pJNStf9kOaBFKaUyEJuK9fxsJTf1fmmpZhmNq
8CdUjrv/NhIa1r9czbpbEpk9/L94CK17+Nz/soPdDbl3UpjpqvcIUFcz/jc7WNMN0+jgAUYl6Y0b
pDIrZxmcPQzzWsXKgpo35Xjx2ZNYma0Kr3Gw95icqyf4wrR9YpQl6vRoUqZdsKiw7T7X6TkxZUdm
dAZBwWLuhe9I6HsiOOgSqfkXwdkk0ZegF+hQHPAqfv9jgdd6ICrITzPW66h5vNvBehfn1kpyfnSK
QVw7J15OyUibTS21ZG1Mntgkg3X7/Uu2d2bwsgubuv2ZmczfUgXnWTuUW61OMxpJOgUzA/pwKpzQ
izv6oylWENzAxjpW1a+KmMT/cgf8X/yHuvq/8VTu769rg2Ej/U/DnYNL/L+7c/Kx14eqtSYkehOz
EGFFqzKHatCBCDqjKWxDjWZ2qIzzV2rFxfkXkZQghBiYFw+tXTzqg6bRiE+Ta+P21UZvS/eQUDMz
E9FoCvZ5UR6l/k+2YjVK8wmM169dWugvSPjh0oqoCkEHA/FJxLWic3NDBcMRTRDxyZul736/6e/L
0uPgX/fr3nTFTcoqDlH23f+kchkiHEZFnu5tzWuf8uZltsvZT4sx22pQRB5N2F67mHnmLxyXrQq5
ey+q5rU0o/yUxMjt1KgkwV6HB0FrDN/QYM33QZF4MRbaffCbDRbv0X6uyxApRnJMoNqPhuGcbat3
z6jd2D4r08bXNOX2WiUViCyE7G3ISiOorfuXHbz0jdR2vJwIspFN7CKMDoLQojnf1G1Xl+s7NiYA
2L2SzTy9WgZRATPNvf3vyzoSl26cxc1IIPmbhqgCplXKqbVk5v+CbSdcZ5bb5txrPXpq08vxgyHs
jqvN7y8rkf+cMzvfVe5woOubcF27AhVxn+z/QTZl9+SwdgGDFo/Je2Z27RabtB1aINzeFXXcVkQX
EpezKHmB0heB6WyuZ2vpD2nZrEtH402D/bjtpTWTM4JD6j5FakbTPJWj994YYjoaGo1xTVr65h8A
H+mcCGX0FOUU+AKUkVxKaYLJcNQ68FCb/p2X/DlT253TCrFNncE5GTQ5T9A3HrGT6ptfet7vB2RS
jV9iDg00RwCbQriOUqM+eURhHOcRGnBDSiVqmCN+lsBoRO/PQzGEddQrp0gFacoeZ9bbsY8/hYKs
KjHcXZJ6jFxRJW7SgX1vQfL9YJrE4s4OHc/7K/b5ZCdgHq4S4t025t2Xqs4ZRY1lMSm5gx4sOEO+
05bJqSuMc6x479Ktu/Mv+kaMDrkGSnGe1Ptc4hcWIf78IvzqQvpdYzSnvhVHkpnb06gB3fHwXfhJ
J5kTzZ5N6PhoHlFcfk9qZxxqu3hlhKiejHGEQZU1x9acHmlJe4953uwmer1640GJo0r3C3whlyVu
mRrln62wsRq5/BCCkuwjdtxHC2HHBPwKbSZoUx1k8w6pw6pa/jqyf4NtnjyakgZpxgZznCbveSKb
8yXroSjTMk0P3awn4GC8x/kO9tS75hlR6AOSiVUECveEjKg+xdK4R8xwCLsjHRtPYXqxMPRAp0C/
2UUx1zW1c7WFdK7ibj8hoxwIuwlhK4HgZCPZODEfmcNZ2tgtBhGdm6zTzvR6mvuLtMXJqavTifGN
cx21RQ80wRHr9wtmHV6FjJ7LumMB8VE1LIRGajF1EG80YCQbKaE64qMUH64ae1dk3g6ja+Hif9Xc
KxuNdx1qvcOXLMh5+vfn4mLytj2C4HtxiZ8Pcg8NIXouBNKVgW5UBjgXeiTK1La7iDYXEzOnfPKI
uriaGAZ//xJFe7Kpe1IqkDMCd5nz4kMm9HB///TP54QC0Q5iytlSqzUzyP5nMLC95o7zrtSD5nf0
kLb/rMheTzS10ukiFLM+vhM/EM62O2+8Tl+Y1mfgcPNSQ/4vUXoVuYLYvmse8tziMCLHcjNYMcPX
WMuDmuXSj233NbEbGSoOg5J/iJm4RfTAjjzl+vthnKt3NxoonVPbIHkSgl6v0Kt1z4tThLNnPitk
MIKWbZ+n/uDZTG/MRr6RznjLzPRURmRZ4ovlJLBfiuTQG3qYmMsmaV9arXqgc7TxzAzfNJ/q8Wkk
iEMJFCkqdTvBmErdnJtK2bRKvm+Lj2GSJ6EWrwT+tKvKc9cJgrzSpmsh9LUXV75LMOCSd3tFBzbg
fepZtx7IW7x/KV3LGJ6xsMxOOKkxGCwRZox43IZcPVXzIX+TOIJvR9F2SuxsbEtf6wV5yvgXZMEK
T69iZhtQZ4SyaXmL7D6cwNqV2HRr5JtY/Ty8xPkusryAYwNdzAvL6droSD65NyjGiCaDeaLOeSjQ
COMlOSX0tRtzLec4QMtBC9Nhv1xOmk4rPSOwK44YFShhRlO9RycXOSEF/2ao4y0UhTB3+9C4Q6Dp
/o7JfJwK73B/E+9vhCQkzkD0Oo4lEZHxYXRs1Mg1TvZV7YT68D56/HrizZLMFNIX1VB2laIgSY18
ZADEpsOSJu8z51hqJugRWbhAIq4L1PNdixbO8AfUsaaC8F5o4ZCZzLY4Kklm0wV/Z4iDMQPbxIvo
GPGuWYz1eA+B88yTFFAylWbXiz5U2/yF2ETUffWpl4LrIEAoS58Z8i6OsnU3mYHWzkf8b+wb4qAs
xUtXu+eJvpwCb31cbD+FbANNiPgiXOdGvYaSunKuOqdgelChIlYSfZZtJAdX1AA8v0nG3U3cLmWV
Hj2klkVjI7jptqZR3lKALCmr1YwHQJTrZRp9JiarYpabWseorLXhUMhNGzOKiPuQ6eKqQVS7wmb7
kfDdGFKGZCyzbxAv69yz6ybbJ5cjTFC6le7OGtJzD6iCvOHAABfBrh7EDuoXFc5rMh+MeLroNCoL
zMYubVh3ch9a2M/6vKZj1n4mOtpxshNtt1y7CJU8mqv4qWhpMCO6f0+P2eRoOOTBtEhqehStJs7z
gBvsZ2AmlrrRbumTY1N3Aft5GAWxnWAdVf60sxGgUFsh2AgmfGlqA03JUsKU34rI93WpKNc0tl6y
GMwyXyV96vDw4o8NreZBi6l4uHMK577qxbext9C/WbSExHaI0QhljDSUZTOiZvGmKcgzfR3FyuPU
fLe9u0W3sW7bOYjIZe2I4Lvfz2m/nKpheMEDc4hSeS30bM9PHrSFT41LA7ncpxEjOLbRaEbVUNub
++e9DnW/y8k803elTQJRrZ4SAqiysVzD4VuPDZoWtQwMOANm4a50AeOA/xM2cUyFycW7H1TIVnd3
qDTBd4l9ZCUh2RuMtYhx5lLer3FvnVUaCQ0Th8Jl9tUf7xc5Sgv8PA0bIPmq2Dlpj0C1NS7Ypn5/
uFk3EeUJ8O8QcZvy5b4W4qA71xws+rdE0wODShVp72p0yltejttRV9/hka30dRXXXAd0+w51qRYu
y7hetD/39azAQjLezJkADOntJr08WqiXdO4urutKya0nijZ/MAlBRHyqYbtUbclwu1nPunG1rNKv
c+/NINUUbc8Bkn0v3joP45Ik2Z2rMNAlIdI70G1rI1vg5tpy8jwYb6TQTRbOS/6zZv5ZbV4xQ9Nw
bpQ/bLR3VN17H0fnigZwX9jPUUvUtaZuXXRFQzpeWCTQg+sbJLM8zDw4cb8XOBE0ACK6M10sFsy4
+oQsx/tvPwjLTYPKiM4kIyP9j05jpjzViGKbFRbYI+ixDenEgUrwG35pv1sQlGEuXMbllIn5oXFc
dLFGENV6iMybrdyUL8QY7XJNOxj6vNWlAdfQerdwX5U6lt4h0Ps5ADSPOLKsk5VRqa9Zjt6yaNMP
OZoBTFiw7zPk1WV59oznHoU3fslD4SH7dXgzZ2ajjkDCapgulnj97ILstAZinmv7LesI84WOf6S9
/T5w/9pq81Yt2yU1kUI0+Kp797Ef0yN2OugEHwZwwdh7BcuFpjm5kMV2uqN7C63eJ3a7Xu4ZeDpT
/6SM30uleoajH6R9X63UbtpYSsO/Nj9xfbyZk3nKR8JvbeJGAtQRqLyeFD1hRZy2kLK3sbNdrJwB
76KrTFKd5yYpwmoxNyBe7w0oVNU61NDR0W8o1YIWuQAjNe8vtf4xKuZvz54+rDHF6QUd3KKs63We
QkV+pBnTI95lA7ywMPPbX731ji3iJRvj+8qImj+cjI4K/uxmGTZ9KW8oRBMieySIN3PnMlYsipue
IyzKjWZAR2h/zSJ67MVZmM0tTpUnc+yvUac9jPM27e2n2E2evcRE8AkdqzPBQKjTm92pSJTa5gEp
qVYiIsoceYyX6m9T6R+1fFuk9qI2g7mauu5jGGP4e+onbFxIkTOOHRenb1SflNx5GmwXsBb67rTZ
cszedL0MNUvdLrXxicro0+DyVSTxGdDe79NtWSn7TIYONxU9Q+MwOe2byk2IHLrlcTwnbfcoUu/d
trNh1SrVPiU4NDl0jbUm0Y9zWOB1HLNr4yWveN5N70GH9K3A/9fdB2MpTr96lQR0ZA4YtYt+aOCt
PJJv+jq7WoguxIxih/WwpjzrPYsJ8UiRou2F+mSpUEW15YsG5AXV6oPF+jc7cocf9f50plJ9psYN
TFUDZTZ8G794bO2FxDsQ/oPL2PCMW+619wjlpnjA+Sk0rnVtvdd4baFB6Zl4TbPmrXWnB+6ZF5JQ
3hnuXSeGo21dfDNwPptKjGUVz43Ng1+xw0+EVeOtFReOEduULCAlO+jRh7bYH7jd9p2sv+deYYYf
yXOuLZbfugvS3XQr54S8QnJ0zQtzAyaarfI9UD+szO/BACkz5priL9AmukL9U3cjLeQBWcBce4gx
72EX8klxiBxukuMQsZhp8WmMjQ2Fo9D2OcM2WkcVahHvZJKttEo9ZZsumxr8cBDnxlfqFPuUpqxp
Y8XJJ2cdDwj9xzE/FLqylzr6vBrkDBgEVloOYJuGubPhzcE9n8NvIHSuRhdooqSfrlASrFSFCZ65
be6EB9d7lRk+LpaYtLS2zVBNkGsENjd7PeBFHmoZDrn7vhhGYOHpIvZnn2vOp6f019q0AsaHIJlF
2DnurtdC/FBrOY2HmlV/0pZQa4ZNlonAm4bnmHiUSbTYeqabUiGQMK5aObD3fjix5w9RQS0Nu36q
tnaJN3Ks74Lf7pQK99QigAtGQowC2n9bWBtEywgyHCuWTqm2pO2phQjbckb1mjLAMfmU0+LIMDJ6
E6ydaztuH9nZmR/2peHPwv6Te7hPooyEz5zCBBYA2hMDmmXqM2wGzi1sHrQEXc8S2+2KH3ojc3Q/
jUOswKZeMlJAxQ3QOWV7Pn6I6tGcsHm42qVW3S22cVxkM4oOOf6RuTzUSb0jl/Y2OABhOLyj/Uh9
Z9KeJ63/csll9qIKuBATBmSpZF+m7DIP+tLsY5Bb0kKqdpqaelo5XKwWd4OmZD+9BQcNzsAH4pqV
wWnfbGffRIDFinmEFgKswrnpJZzu2jtYVUx8xXTRSNjo+u6QxDp++3TdKikVgbordbRM48s0WoEk
4sCbnU1TOq9tXIUcwtcJXO1afwbnuB9ysmPwHWvFF/NobP/NCVwCWhErQsqp7aKZqpSyeAWeY91A
+DCN5y4uw555p2y+iplU1jwNPUyrVe6EZTJtFgp6jSFWb4vHAvKG0Fl+6J6+gYdjhMCxSu0PGl6I
DVgZsc3rkbKurHYjg9rBSxCuoWeuZvMy0YyBC6W9c4h9dMdyOg4el7CtaAgo8XpZnAdgtSvN6jmP
ZEebwF4oXNRu/WY+5neEbZuQiiW0VY+HL59KtDU6AvRGZ6t5oLPGNquvaiW+aHddp2s/xkp9obm7
ztJhA8Hu5EzFRhj4EKIfk32/XOC7cMJo5Z5H956qXZ1VzQwFtkivmrdY6ANzsW+mg9qx6cKMAlBG
yk/VQHjECUzdqXafteK+CE1d92W0b+v+L7LhUJ2QznuF75Ux+5hNmJSj41yI1mkG+rW6n75UBcAH
MZhjvhMmk0M9g5E64/G2fE8/KQKWDqP1pkn/KHaN/g2vF568IkEfWuZ3EXd88ahNVbyozZhsokLd
IGtep1Hx0tz69GtuikD8dTrieZFaDZaxJVRtOzgFuivdfTfjfjurejhCJp5UCUI72s0uqhK9uTMg
OoXm/ASxI/Psh1RXGSrqksk9rb7Zib+YuDJKG42w7oefjgi9pUQvarivaGB53eysKMXHp12VHOX9
VDebWjC+BGTjL9SXee9u0Dphf/U22LV/8uZk33ejyHedZoMh/gVxGm4Y96CCUMpmfTVGycUciMEz
QNPaGz1d/sKSORtyOnRSpR9cr81EDTDQXzObHKRCX0/1cLWc/LkmoJ2O5NV1EZHMPHBqcpRk77V6
s7mbdYbpTzqmu0REaxknvtrgRxgzmjmu32X514RRvDPLcJLttgO0Ks14XzTFqdeAejJwKypWba0B
Zlbrr4peIsuigIYdnRTuRGh2/TXdj5OTGwh8EX0EdzebA+iRyzGxbSAPcQFTkH5IYSGDilU4gnkk
fbOM3iMo+13vHbIUa9Q8NhdjYtTLI1MYH6Ne/BEua6eNa0HXXiw8hHOsbmLWssX67nFFJPFyGcm6
kPV0lz2y9ts/XEXe5JLupSx2VVd9zdanI1C/oeB2zG/Ijoce8lpLNAld4XVJjNs0Z49wy2mKWgye
C3O9ELWSAruhob6C4btaWmulOMNr3XtBPHJMFh4Ni8VYeTbIuFj6tbTXuVE+Kaazb4d+LTqNJpYR
BdxkoTZtB2189JKU6bRhnZpq9L0Oo7RircEgXGe+qkNzmSd1VRR0vYGjguBaWX6J1Wn0OA4UT5H9
WWFk1Pdt6wQiNklE0BDuWhPRQCXJAGJdz97emLcVE+waucACDgyx9WbJEF4opghMrd9nlrzZ6hB0
ibdNFblPB/gHBajjIgrpF360E4623qh+IjSjK8regym9VazIFylw2hAUh017gvWCuiGGnVZ7+3G6
l9LIxqyCgy2Tc0oRwCCg3PQjce+EIiGeZ0ie0Dyd7WbH+vA4DD1Wfmvv8gzdw7TMJSElMd6mcKK1
qAMypG2cCYmMVdzMGhFQU+XrycjQmmR+tVhrrYrCJjPqXd4HVudCN6m9Mz51fIfrpYOeNjBgprS5
5nQDHK0/a4yhOyI3MS6tsAoKHFy5F+vnSjxhqL33PZbPdhRBPhoP0k0OtLGfZvm35ahsZsn7XBtM
j6OQhiuHfCbzLd3dIoMpgVVLNwFsgTZv+82oH5dObMAXPsWgcKjlPyusWlainBmObKbly9z1HCTg
wilAu+RDB5XPa5qzumRhlv8dcRHFsDYclK6Fooc41K4a3R5c4M/WSMxaZGxL5PLGhK0dhTCwFNmo
+PSMYzoB+HAy24/Q52MKgJdg+hqMMmdSPomcxKSGV8HGZdlN3gcDb1cgPBwArBfKWSG5xXAYXiJK
drFqtqe+uwCR36GFiVfEOLPyPQIiCFImRaFnlKBEoLGAQ0PVusH1uMsQ/Y0WevysRk5zMHHS4vIG
erxO6AhYNDSbbl0g1Ut1bCXpgYOFH7MAGXOztj1rK5s6dEZ8Qy5BP8XgXRUeLQ2xE50muEU20owR
OjiomB6ZwaxcM50iFclBb6F2cWrfQQ7JbghzUwZu80iKFjCWIRCQlJzxQe3CPD32Wf/HiwhOHyHd
p4OfJyQLDx/Fss/Q9wyM3Wp5KjUrdP7k9TeGuP2o+sl84wDvy5IGrwqVQsOzvCvdeKtW74r2pKKS
yj8nfnXnO9K9q/SSwGMrmJD7w0gPPS31M63cAEztlj1LsVRxewoHCSwzKZyXqvNJtuVjZjih3U5c
BpNWXL1aEuxeoO+rTRM/ZgnKMpGFHALt9NBHL2W2rKrKOU3UWzrU+6KRzGi35ZF9EbIXraRx7857
JQFL6nUrxFu+QS5p4rwxrjzoYAQN7L2YiLBL6te4+hiUV7PdERmUmea5m2TgDH/nEke8VQ1bbXHO
KhgtDWpb/pNmcYeMBV0JOUAHgY3MsYydSRpYmeNfvbMelTPdXN2x9/owvBWlCJOUvj0yMjpISBs7
uGnOVkv7nc0qUsjaT5TXzjSOnMWoAEp8S6ry5Tby6sojrbexe60gN/U45lXDOucyY+Cu4uqtN1kV
rVLgLjnAn7nqN66aX/JCuSVFtnM1BlIl3b/Sh+jqA1x5yEoOeTmXH90ZtKS7m4DaBeN6keB8QYqd
Nu695Udcd7wcUccu9LNpLtXDXiclKqJTN0+Wt116qbEtqM06nhXu7dy41kaYa+1/hKkZvbdlED34
2ahHt+T+oaPvrVvjzc4m10ct6QXVPcSqo2agMO3igltxcS4laT6M8br92BCZXkqFMpV2Zs2Y5Si6
PDnoQIcMG0ulp832KWewspsS9IGt6KxHVUsgnuYMB3tTOf8G+zhMShiLLJSBRrVr77DtfjaOtDpf
PSWGkIQa6ayaCdYgp/9hbLkcFJiInNXj5fD7srtDafMSnsXvy98PrWd9pKP1ii+ou2WzVV4d5SWe
2i+meNahEjp+Ts+9/H5I58S5K5GSoNLAv48YFbwi1l4LLW8C+GnyMuZwZu8slXv0IOJqc+NGOXP7
JY5IMe0j9QGvOn2/BtAV+mL1oensh4qcq21Kfopftfry0UtEFFJybyBatMBukR1SLGwaZHES5tvY
aBqbrjh7Q2Q9Ygo6xHMUvzvTs1jozylOQxgRZ9wOuhbLFJC/4/8k7DyWJVXSrPtEmOGAI6ah9dFy
gqV0wNHgqKf/V6T1oLp/s+7JsaxbVXnjRATun9h77Snu6eW77sESNmq+KW1/Rhp3ijUyT5xApi5I
v8OgUKd/fyoZ6+6VU1BNBewCVuN9x23VFwwHxWvdR6SYzl637sdh3DY2niowLcYx8jVUGLH9FhRa
ukRkBk/pp6Wmzf8ls/j/RCyoZ3xXhLbETB7K/4FAbYiPD/IB16EVg501bsqdK6P8Pch6a+d5+Bz7
bvpLPJ39k6EQQmx9cXEXXxYwNPcUTsmC0ckfizv3NtYxxtAeZsosEucV7lm0+z9e7n9PVr1rQogK
8CVnvyPYV7t3Tc5/UC61tfSuskcb5pgimg27jhrr5Wb1NvXBrLa2NZePEqPaTZv7ahur2IN2WY3/
i0CDfEi3PiPEvksmMr08lXOuamgFze/2njHhh3l8RpywGZGlxyt2ztvknsTz78eS9bjU3/7330j8
/yqiyLMdmxRhwl1QA9wppv/xG+EThiiTw1ilaw8vJHc3Dy1oF5AxFvkdbBPcCgKMvgtSAx9CL6xH
7HT++KaLgllE4MtnPth15c3To9vX0f7/eH13FdN/VznxZMkgkESXeb749/r/4/UNKpKD5bQ2DKEY
DUs0DWSg8G672YiWSS/MP1LB3DzwrPCSDK+LPTf7nHfv9u+HwtL+v78i579HSvEO8VbZrudJQRqe
FP+T6yoggZnoPh8FhTNujQCza8rKMIodlktZH1jsmVdcB4o+D9qs5RxVYhPjpXBHN9lYH0vv1Lr5
DbrmdJUsd1vDEENGoIhkg4oQh2nw/L+/Zl/8o7T/5/sIqjpAMeaAtg+C0LX/h5qpIvOVsp+F3JjI
4oMB9TpZxHKxVA7hBNgWwugceAEudTkhmDg4LmHmXW2OaJuALdrOsZpcwg5VA3KjsnehAPo4dO0p
YvqVxCZgulI8ykaLTWlj0QrbtcRPuO6KFoMM2pKs4XLrFOtHLZfb4olfVRINm1BUH10JsmAohL9h
ktMNMLkcxnHQKesTBmRwWC4Cb4RuaNEg4pmejWLWXZsJ6lLfo+dZoHViacvY5OXeZpwjvNNy+BoU
zNVMYFDyQ7Oa5uZ3WqvvnAzvrfZbtlVdnawWSmJ2e9yvkcd0yQV2mKOM9ZEHi7ivtu3ofrbFOJEh
aMzOrqx972KrqY06B8SUHB3qp2Jm9B7hWVu3ZiazqTn7vfxD5PNBpwbQkYGkLDOu1n4gDX5A1FSX
3p9YRC+pVYoT8+fnwK2/rXDa1WFT7vgGvniWdA5BOCL8CHfZMP1xRAvw0fJgdwvabBzuzOcvM9nj
rWM/gE9jj05zChDsaxxqWlv5PjtC7adw4ffzoQMCKl3rZfgMlMsga4nfcxyES+l/DCa6TNZADmeH
yK21m7UYdUQfxmAirobyRA+6aSpGE9WAPdAnQJ42HsSMhZMPZZh+QwvtdsYclZ5xwoxXx/GevPwU
leZayDFY+wjq+4iFWUz/MXhy5RaBgw3DME+abQZL5Qzvon4Z2vyPqIFD0XbXa/yV9Gz9mrk+QUsF
2vIpihH2ZMmbot9CNetj6JMX1hikTI/Na9EgAsFJ0G3bzM63OTa6ZBnPekDPwIyCaAWMIw49X6EF
M5wYF0jtO9+eZMaolDjcH1FE5WiXR/XN9Q1PLDJvvEygczyyK2E6Gz3ehKCkewnJIgYWGLHssHBY
V/rsNjmANUVUcN0ixHPBxc24bxEZAA1gVkJ3ixI5gNs+AwtCk3losRQdoaO9U8z8rcPaWbNjQnVO
HMpLn2Lwy4rXdkqyfd1vh0qrrwHRBMzTkC+Fo8rg5Jn+bifHbemGO2OzTfCD7g3LUIjUZmbQ65yr
Kv7TGP/NRUe+IelqnzaPjUghHrR+/k4QqSsL80Nl0WOKYUdJ5GahFf8I6k+HGFm3gEiIGyzokjet
/GwtcD2vmOhBcfAf205lx85mBZlh4b21TJm3oy2wUniPCEvF0xQW4bMEiMBiTi+Hp3IqQ/pbfozp
HN481gZxl97yLLY2Hj7JNVr7iBSWKsA1BMa/6d27wzsJX+4hFJum8S5U6yEISusHS9679J7w1L7V
h36sngcxsR5PwGN0yvqJyPE1EfLJCpHre3l7I2fnMk6RfUsCCy9hX8kVEaePS5l+OWDG9nYG/VHI
X17o43Cbh4/WpuRF94RlHXNPha6Q1JnnQgFHTXE+LaEC3I4mMSi7P10djFsW33+NjrDf+ouzbmzv
R+36X53L8DZS/mER1FTSNACjy+VqdY189LzqyfJyZ19XDDLZxIQZVSAiTgjFiwumvo/QkPMsdZq7
JQqX+cAweW9PwZ0d0+3aZFDXhBQ7OKORuxtCqaGqUWF0nr3SkY8vEB6xkfalKPSmFwWIaSPGW4ts
c2OzWjF3L6bbOQQBQ3t/dJP2sb570sU0oyfSGPOsiemjg1YwQPSKTL+oySJIXmN4k5c+4/wNLFy1
cxxJcrNqCsr3gDheCn4wtRMgjSODKiRuIGHytgIn7NR8/7tLFUh9UjR80hbzS1Oe7cU9IhaNLpJH
5xEEwNXADzpPWElRxnh6befWt1Oo4JwP/ouFR+7BeoE9GewqTM3bJnCadTeQPpXZ7QKZvsyY5NO8
1zaqISyfm57KagqKmwWUYG8KB/tFPODEzLZqemurhMtMClJG1Bg+llm3rq1Kv3h++hLlYXcey7G5
zmW96zNkPjZJfpdOPClSYFd2EvytSxwVgTPJI8Mx5hvEdzo5R32LHGFoQHZ5kzNs5Kj6M530Lm0G
fYih4Xd5c48tXbkNKr+5Sp19mZobCWwgK10mPZC30D0C3mxitQsin3gOTcse9ckrqbyM+a3qUjXZ
ubbD5dGn+058FFoSMwVkHU1wG2GvCaUStj5MIk1xS1rcVi7A/3HkxHZ4otAE3dK6Dh7jBPzq4Eyv
FZJHMHhOcvBmHHGup5pbZIH7mtR0zC3PYhAUv3aFLp9tBEFZ3Vcbwdxg7S5weCTcmKubKVRGZX+b
WpMAno52XQtrL8u7mYIX5cfEYLcvzWnySwCGlQpuC3q1HaImcYLRF689DG7rYXT6E0FNm4hR1z5u
xgPvfnL59yOJ0IUjubgVgiNHsI/ZdqUeb4kVE/UQJV/Lv4Bgs5h9XFUo0Q2qyWDRn/Fc/4zBH++Z
/frXeMiQ1YKlk1Zmb0TsllvRBeCI5yS+WSFYWsMtAhYmjM7/9eOB+NoZ094xd5BZsKZhm110yL98
+sGCIVGQDre6Fv3BW3zi74LEZ3UwRxd8kulBDfZne1eRk3sL66hDqi9yti+F65zqgjhJU0G4Zplr
zmbhjvd8ea51HF9dZgmjyeAd6p446LzE9E95jlVbjefSWTy0F5LFXLDIQxoXL1APvrqiA4uTvi01
UiDoNG+ZMxBJojw0XaJP1r12xM6t7Pe687PzQJd68jUbvOYOZUncSJyGaWnf+tp7DsiHYnQq8SRa
niCJMvqVGWkuDJ03NKDczK576tW9W3X9ZDfkqnpAs35lnm9WaRVTSAZ1uLWLjjF3lHCFjQDhVVJj
15aIZkKgjCStdecatSpTmVZfHVE/O6TTPXXxfJJOnj9GcMqC0I/fUXc6ZNzk8ggae+W0jnrMEvYj
Hvj0c0IPxbJ0oyNzrBKyAORksHh5yM+cCWobLMJ0g9153I0e3Tjce/TVqcWgZJHwT2r2dQrqD3ud
R+yc6UpwTq86oKbH0Orap4LubExmaL+dKI/ayc/AmOXDqBnuGLeZt3l2GTyG+qJpn3kWb8JWIXCx
4IeJboGuyhOIeFi1nv+rz4GRVlF3SBGqblW+IJtqa4DStm6vXnke8Dxht6jJSMUrgFHhQSRpuRoz
6xoqYbbCTU9lgshfanjQTEnFetBms1hE4midv3Z3Y35qUcuYwDbbZo4SKCj30BUfK+KYoALwGeJe
GwP+4omFVw5UjcFjQB21cQVjmrqgTvOaRN2o/qzr4kvCMovxgIw8GfzlVDvGMAhs0eX1N7L72ufZ
oWKicPwkVpmOw/5lZlRganA2luvbFCWcmVQHB6slSL3lrsA8DcRnIXChCaTH9XJ087A8jQVdE+sv
XaGeCtQGMLizSpVTnaau/68f//4j+dvFLprbjzxIgNzef2BT6FcjNe9u7twUFqXPSD+cP3zbiKcA
yeNm6QNrM4B3Wggw3S+eRU8+7oYpGM/prJ5Srw1RvXb2yS8ggXokMHaz7a47fOV8ryx9C0jRvg1Q
P24LGELGM3Je9TBIAO+2+kagh779+xNjGw1EN5xwOycZdBKmOvliQRn3vejFWAiHKiw6S49s0w9r
1pfevMsibw3D2nlyCTwxIK/ChGtJWRpXfsTT76mCUOO+PrhRAbfLL/cFgVmbsgBCx00qd0ozYUrv
WZBaPCzK+sAkTiqBRZaL3YjhJMvyutzxrPmMbI8AsV9OsLxgx6+QVTzFqbl0S0Pblj2kE/IASz+g
1h5XPnqIfZJ6H35hzlYyvWkQU6ryGViTO9CQdznV1l/ZFMjQIbClgcsdSJ2tEfWKfHqO8vxTW+iu
7eZEsG2xKrjetnAaiaoiRqiN5dFGh72SxBWvUBPna323jlsy/Rkt1TnLdL12ppHniy1eySbEussU
QgDW2B73DdKeTTWyF4xRisJiQDJEeDYUJDZFCnIC51oH4GFRr3eqehrpj2YBrklxjSUw/tsNjb0d
fXKjBpW/pJX3C7c7xKd6obnEAI9iDM+HurrMELFtA5rvcKEEI1AsMzMYofleT7za5KYH2Wz6ubml
+qWZl56Qk5JAIV+iMhKotO9PDjDvQ8tsBplFvJU0hKsefunKpOiAJ+2BObZZE8cxY9xmOliI79Zq
Hnce3rKVD+tqZX5kGECP4wgKYMxzsBDFT2Aqzda14z3lgXWWCxXfyHCYZ+mbGAWw7DiLdpV66ocW
pYKLfGpgTVVnyA4chrvCIAmD5bsOp0ZtAnfrZKz+QBruOrgUTl5xx+MH6ns2OneMFZjxjVILD2eY
f7lNs/M7FGEu/CV8ltXjELrRxm7tu9B8/i6YrRyquN+pzntJx/ncZAe/gi2kG+SHoP0hO3bDzzLt
liPZ5/t0nPBZ6kcQHNXeHn/R6T2PmgFnUHRvqvOBGHIs6Skg35li2K3YXHlpgwhF68c8iPSWr+wt
4sZM4q7cdo2odjZfgz03AX+ZfamSDLahqa1jHsX0iOEFy8/vpW3JvLTkvXzNr2HanSejGmwAAAEd
yB/UwSdA0tg+UzyteZ2029pub6p2UIaE3U8dsQKmXtlFVsut2Pm3XjMMd0dTUoSaTySjHMdg0mnZ
g+5QR+/j/VoruBg3ngPrMeFBaWXdnoshvVZt+l17o02wDyks4Qy6gH+Ib+tO2niNw0AfbB/1WW7W
c8evmjvlgmNI/XAQgwMs8nGsdx1ILP5VRR3jLLcQY8xhJM4q6p9MVlTnKiVk1MdKsC5jZ4t91uFL
Y6aDLQK1xpX7AtS4QsVHnhqXVyw5KFZJGRf7WmLWyKn0w0ThjHDUl4wKENWLQeQQGw5/eNFc1dNh
csRVzAZZdpAFOz2KYy/rzzlF4DqXzbKWUJI71khkXRTF77j1y9fSs4AWg6GBEbOpfBLgiD7+U4DX
IsueKGZQRYosEgUgNYxiGKROcAbu5a7Q3cudrz/HOgRMove2TsVbvETrsArf9DSn56Elail06z9w
614m7hm+n+0lMbQZjPTeMFhgLQemVsHeRD8HtyMwjAsqUb175WM2DW+6NTXXLCxY0zJIwi0uoASh
aPZI47Nl3EIiGDD3dO+z3cF4YMZape3E6IDg1BZewQH7+Guhl1/M/hsoZ573hOGNLc46S6LfAfc6
sxFrOybZz7wc1QFbwEa57XIIl/6JsOVuM2ew/2bpJ2ip5nXTB/UmxgOHWREJWtn6NNk8VigjaNsS
TDJzKcpt4ptrGwC3I8U33Ec+LWlQ+tVjgyju3x+spsRLkBDitSTo8BalN8Bf3ow/uAfb8X+EnMWX
uC9+VZxjMp3s4+Tfc+1q2qIEkqDvEUycZerMZYVpIW9eAmh8GpTYZZzlrZrQl6F7Kfae7el96L4X
bUuqvKyJyTZ/rYa3D4jZsU6clrAH9Mm52zMYScxT5NNi5HcIPeHxvDQpn5tXAodIeXIhv4iGuXuj
LFQPrtorro4o7bxbI6zfodZHND+novB/VAVq79ZLf/B7RqfWQ5VBa7J1HJZzOcqLERNQa+mLr/P+
vWVnCT5pnSHGiZzi5s94rhqrIPIn3XVrA58hE2XNq2q+xL2ezljwUS3cN5PMELVyDDHJ1V52eX8a
8+UqKu9vhC7sXLKbtAQjgLpyQUhgcNzIjn0Q7f0LbV68bsbsuMy8qeHEsrIA/U8oSV0i43cwJLPD
bda6K75rR2ePkEl+uWai5cx+56LxT2k9r+RslodiqMWKVqbYQdgoV0koL1VsHmINZ6/O1QYX83Rn
SrLkVe3JiRBHOUXw7GXBlcgFQbIgrCTAC1df9s8TTxfV8URRJqBdM7pha+YT3OYUbbobuu7iFDwv
PG6ralle7BaNehuSzlaFB4+JX1jMP1GU0cT5UbxfGNwytkgg/iePiiikmnkDSRxwVD2Z/emJAKJu
G/qz1QP+xvi4JU4P2JOh8I+T8BVDIv96zizZBQzuRFIQJR1v6sC9WnEhX8ds32SqPhX3737K/fou
onjj1T1JH07Qvo1Kgex6buvwFjTWwDm8YHY17h5e0aWQ4dG2mwWZ3/JuMg1ZucfYO8ILDxrcG56F
qiHFwhKkyxfzan2dfX0ufWs81v8ak+mAn+Etru9K95k4szpMS2T9ToQ8L/hhu2z+F/cXoMLoonlb
BKI1dFgtYwfZqSNvh8NlX6znpbuGaA222KgJKZpLSpP7SSXm4VBVMFN5ffesT+gohB1fq8lvd155
0a1dQCq1ip1TKqC95AS0GlVsY45zYF5713qy63NQYofoRwAf1Nv6WDEIsnzSVsZjlATDlXR2vRkl
0gAmSNsqjaiD0aXkKjPwR7N314z6YHV9tGI28tMHSbZOLf2d+NNj5FWkxUg+m5mHzGlgQCtvId8B
uo+CAEU4l4e6x3lPczKgs78J+D05yeCIouq8cO0dRNY+uIa0+FEtL661EeALU2vSzFyXdO2knwSc
PUE5vEYC7scg9LZjg+IVzKOG4Lt3x2aTMMBZOXKmSpmRk4Q0PS16lcmZUN26TyBl1VZhh667Ce8B
AsigQz4z+mW3rX1BcTMZQZEjEHXEw/zIEbbp4ubdc+iKuVZ/gkUdj659mqKmOwEO21L9t4+F+4If
nglaDzx6ERGWO58kzeRmLegQACI1UDbdq8sRy8Jb3ojH+Q3AKIecVt/ibKCLR4Cy7qtcbOyOCG0M
u0fPa8DkFslDWojiyJImoaoGMkaaNeGeDCHw2UzrkO497JEOB43Y1HnQIEZuH4U/Dlt6anypDOBK
r3qYrPDPktXlCev4l6ifCu++F7kAdyPCqdPfRO0cDYNkorbkQxjdAxzz8VkuqOSWhDMqwPoHpsvc
HeNUnMm1SwU5ikxFL0HZPuPRPI9dT7oUo8EbQmu6RiJrG2SueCcA9A4dPNMoRWyd128DJceaUCux
xyr9SmALSI2cr6sVP2RYBDeL0e7eaZffWdqKZzvFkDSj/+hwCDJ4Q+bbl4J6QmnGeXzEOiTOcyzB
WrlpQxDg6K/Q5zNZyGDzOJ7wUdoEL0vCNdkcR/G+WNWxs9hbgQDINv4UkUoapBK4Xl+x9Ym/IgiI
/IXlBs3v2Be7MidLYfacD+Dav0xAHx8ai4LcZUBtPGIrci85tf303fP1Z8kbIiZV1QBmmgsHzOhL
liLKllE6gPYsIajZf0M3/FJDf3ENb0UTcWJTH2XHNo7Mo5M5hkfOpbqaNSIANUXkZul7DDInN/S7
a5pM9oPT71wIV2c1sfSJ7nsBxVFV6qo+VEOAqm3yLkXud2vWV2+pEoxh3qsY3X03mI+wq98CHPVg
CRMLGfyoIlBQDwk59xt2exUxdOteJvCVKBbRaeYvY+lesQUjwU9wJjdCxBsuG9OU2UWg1mduh48e
FcW5jmPENR6iKQerxM6TNV5D9vojoy0UFwxa7GyiAes0QsOGpiIasThS8THvtaL4lEUBuRxDSxLf
bkhbIj0RKKPiScm4lWxew3sWGUcXoxboLsOj04idmFokd+XWK36hnjykRvFQDhVBtHrfuEzVXAMo
pu9txOl8MeY7EjVXuw73No7ghfsL9Xhb2LtI0lQtyKanOD3XgL5xxTKPbZINyW5fPl/mc0VPxKbe
Ly84TdAzEkrGST6uhZ88RfBwLlgB7E1FO5TU2KSlJH9nnud9vjCAZ7CnfFvuuxMjd2+F0GPcLoyn
dOicIq8vH5ugOqthIZqL891q2q3o+3UB3Je0z6Q+6C4g1qq0wU76BQbcAkBXbj/biynXWAOrU9YQ
rmL88OiEOLXqWdZAiXD1tYvAfJSDDEqbfm+0DS7ZJEymEcsSQHegCyH7bQDLVkP3dgDFBd54Nvlw
nBz52tT1+yLhUzZC+5tOM9+pH2x2mes8EncZUrehtLsR++Aw3nOrrRJIfPscq24cmo2PVk1lsbnk
A0EU1OFJjpo/kDi2kgYZrEts98w+Sm0dX9C623aw8yb9noPwWlW+xhGvPqo2+jX3d7JQBidQ4Amb
Y/LvrHnW21KzsMxbZvlsOqNiuLZ2uMfTXrPz63GgzOG7n7zWrsXQYJQ3UqTmnX1nipqFsNiUNzCL
mhX4737LO/nX75xiD8x92jV3wlBbkjvg+vVjcNdTtzxpdY0kGMUOw+Mk2IgSwlkXPjEjugnF2KJl
zhRR6gKZvvqxn5GtVk0bFlb9dmwCNCuam70BiYFSo9lRAHvbYHbJEvUmf0+5fucNEqWESkD7crwO
Y/tayYxtsJMzNlzUpyitr8qW2WlUjbvtL+NgXhuTYylRX3W3Z1h2nSGkHWvNvFFOd9hj+GoaQiJi
JBfcXEw2pjlwXxV9G7MY/8NxohpKS+vgK8Iz4mlyqoN5IXuJpSED1/KD/cmDP2G3cpaHmSHGCW8m
rOxAP5XCsd6SAi9FxoR0tL3u2OXjPugHeYswyqyHhSCEkcaPopZtX+X4R+GQLtBbzXpJYM4zxTzU
uf/qZixsS3jgPU/SZrLYow6Fn+HdwXjs5zEo7TrMtkL5f6Vkfd2MxE3MTrkvq6B5zK2MqEDTvbPu
iw9xnccPY1mTv6HIRprUwWTB3s1j8YkAbt438gj8rDlE3Riz0Jv/TH2bnsxVyIVOaAAiUFTe04J6
Tsn2q6taZw9qQqJ6TT/rAKwXC5XB/YqiBos+al++l5CpEp7PmPY+6WCVeDlDsXS2NzUgYSeE+A+u
+oHoSaQH4XZCvrm+C4ZgtB+tkUZ+wjuJevMS9fw3oca4aWXJ+5yTpOl4tKGvVFSb0MsVBx+jxwo6
6j0+5DPJqukhI4iZksABJQ9kEk7PUxhnW9R9M/kJL5akrlr6h1lIA6eQdsYHUzh5X52TvYPx2opk
0NuQhgYCqffpo4lr+krgL04WTpiczTdmymAAeoByDjUcT+bSMdQDKvpKpQummY1papF0BtOMCjHe
9Oy3t6MufwVzMGAs+bdA5c3nZW0UDTn8uzBjxz7CKiW59W9sRH6OSocQk4Fd5+S2awiKsB2EDoi2
TO0jQVHNl3WnQ4vFXAL55CIfh7sZYyPiG0RI2iHtqZJxMOXvfcyZz2Ij2zRt8FBC/lmn0OcI7I2e
pcgkE06qBQkKkjwdmW5gLxwzsr0YhKe7Cs0se7Wn2JNfnde/VHlLukDPRxmMf1pJorNXAktxHPM4
Y9TPmUFtkhkEacZSNOpL3JFECVGZAS68dykTy9kabfbaLWLMZRC/Ed5b9/0sCszJS8ymYc+zFj0s
hz43r7ryxj0lIigf2qvJRZLuP+DbGZZyIwPsk7jSqT2IVHIepk4Hp6L57CYA2Y03DfzV3ZmzLmH6
nhrsYn9Dzeea9Fl5qub4xZmSH/QIb450JGW5OI2hxVot4vNItmxaiKMaoj+J5e+hIc+M3mpGdV69
Ayr+ULI32/VevskXWN55Uu7gAe17PfxeGgAW0BtZZ4TT7wn+/IgoyklxSTkTAyqiS0RLHlIXjVBs
K0WaOc9mRUQAQCa975AyhEuIAbukioEwgYA3/lss+ofDWQLSJNgtU5vQHyo6L2e52T3cFTPO7wzn
tiLKD0znSWrjPc0xt5JRwc62IjjXbX06Yc5rUj9/Iv62kBi20CbLNNkKezz6rD1YnmyFETQjOvmK
4hl36VnY4a4P2r0lLMAZjAjgD4AW/qpbBsfIYBZjf4wqYCRFJN02UNPJ7T9rhygJIs6C8epSmaJm
W7VyGA+d8AEmiDWKQGB27t95bL+iyv5o6vEzKr6DXvxgiVV7AdMU0WbrKo6eBy9jqONfAfv1+JeK
YiMsaibQH+lHlCI+tu7h6GQDutInI5H2pfwiGiXZAvkkQwTWH40E383QIdu6tTHwuNSII5NbVC2M
AcyuNqTIWJy2sXVxRnl2hpiOcaSFRLOwSqFI+IwQtnFGqVXtZ2/5DnJ33rg83KUPPDK1fiHGbBCL
WuHGVumuFeUjLv7bXAHqMycJ56gRBsOPADAe9Q23IVVPQibanNr1gQv6ng1Mga5A0kfo5KbOerLa
/m+ZN8W26o29otp86YkN8PyTGz1UiukNcU6XOLH0zu4oPqXAh+sTCuRScto5OFMXHSVKwZyRps33
oSY+mHtv3i8BvW+k8BqIM2qrXdTGe1YNz2ifL01O91Ji4d74NW5i6f02qGcwtVGzepO3H3Typwiz
P85offctS6EkqDbljBjCnvBLjdMCZHjg9nO+7aqoNnYOCbJZfucL8jov9n6jvj/EnvjuKvc1qNGR
ddX5TkzIlj+L1b0ky3syyo/anfutLwpW5n9x0lX40FGDLt0fugdaL5cFHdmEYcDnVKQif6/c9I/p
iuKG1UXUnrtuA9/GeNS/2qxJAGKabhMmPtl3KmP7AGAp4ivkkGg2ZB78D1YOc+0h3esDe+214pG+
BbsdZLBG08D4Y/FdOQE6bgf9FN3MQ+u2lA4SIEtKEiQPgj7lFa3I5Cb1Xg2txC7RPMYFziTV02Kp
VJ3x3MqWF5K1w+/ERrhbYoFdARmDZ68+G4njqO7kT7scIpYKAcoWA1XBqxDh58PvvrTbXTyZz2Ti
8Avz7peM60fCt+j7e5JgHfA4velPCZ8SvFpiOdrqz91Ev6G+Z8kBFEbx61dP9ujfGvpsv+L726Fw
XOEl+XStEY8Cbx8CXty3bcbTQULQjGbpPBfjU9HSebRjfzV1w8FUZofQZw3UxdT9BR0mzowZRxUg
zjF+aKvI7NqM+UwGMrYqSCp0nNLi6fQPumiBjnghzzYyYpBb6BFIfCR7miG3dWpQw3JWmJHwcfTl
TqRBncDhe/D8It+mAg2R9GOxl2H55bYOWQX6yL1cACf9jod83onGgCOVfDMmpy6OWWb0dmxb9UVN
gDMIiJyPyY9xUY1AJoNJl0FZHz2mwnZxnDBTqLYIL6F5VT7fHNMjBFrQFDY4yNga9T9jVf8pU6RK
jfw0dj7igeXW4mt9XCDvl/h0V4EdHhyeIyJqWOT7V+O5BzfKf2TNhzvHHJskI9xBERRu7PoUIpVi
YPGf5UADSgeMVECJKbxvrM7+rgWp0YSFIXcWbWmetPRR7cj8xid/sEntxyZOzkwVh32ZL/lLSHa4
FIcwE2dEUzERRCgKoq7ZaqDDxYJ3JoBdsQWnd9eKKgKFdhSO1boMeD0qtz6ZeTSd7QLpBM7pUTrp
ePookuAbd0If2Wya+R+yt2+2FSAtyki22FxsK53MP7FQ/4qr+Dub/e7iF8hg03oBxrad25EeJE15
giKbAJFlehBz+tvRCCtQPjBHU1gzHWpJJGgEpWH6uZ+O2dh/SRH9jCf/MasOutGsjyY45F3IU1GP
9W9Dto0mskC5BCKO+Ycz8yE3Hdc8fCZUsU9MpQ0xdWSUdoaNDSluPAQcRUu5au55XFXfk6eV9Mku
DtQjCew7o+eHMWNU2DPolbzkGnfcuu/pyxWBZa3EygXw4OZ3Nimc2iPfOMAihAfz2cV8pBjwcmtV
BL2uPZ+1j4QwKYi7YKdOUUCFt3biX5FKjrbsU8A/1m9ay99jCAfLU9jsFVGNGFAtXEF35FlZ/4o7
grvuIPFVZEU/pqh/HdBVAG1wV9qj7IIhRt4WCKdMuMdx6aD/tOwa6io8xSNJl1PARLX/xBv46XTx
h6KIfmuK6E/OFAKzSfAguugzJYFyHS4eM2I97Jhr7OY6vAZxS6ZfX4FmHetDVsW/2U58l01+RY2+
YbOwrBxUCz7DILupyUqQiFjT8rPACJZ6bkUXk/D/9acTLRbZI6dqCvYjOPuWkY5N27bR91+38Ilm
91Lv3Guxb8AvQWGZsRUFL0imTvGw5mb7f0Sdx27kyBZEv4gAXZLJbXlfUsl2bwi1o0t6z69/h9QD
ZlMYjemRVMXMayJOsB+eQfEiPwV2BbfTYAZfBZwjykNLuUlQ6Z3Cf35mmtvJJoaxjObIZPEwfUGN
HN8NN7rAGwqYexx9cF+rqMmpFSSdjRT5DlMS4g9iwPxI/m491uJzc8auiaRqss7qf0ToBMCMZpgb
vCXqhmIn85IxsUR432LSOOgjIehQ3ZL9ZL6Fdnlhe/oVh9q1s4Ovmtt4wzydaZ1TflqVqOZz7Seh
kpvC6v6Vs0s+uOgAmMkp+9sOx1Sj+KgMTE6mxcQnTtXONlweUmd6HgLgjn1DRK/Vfg2mWd2jIkPg
Gv9MKCgo2/qcLKlRHBOK6pXPvOzJJmvPB9XVtH+okA9eUn31PVdx/B4hZDnaGVoux64ZfAQsHCZg
v6RoyDmBhPQ1oMAqGN8MFKZcUZ+dF2BoZlS/QbC2iVjCMWWU4JPCF9H4zcETpdrUYlsIHZyNj24r
M6ztIIZgVTcGc9s6pLjWTsVo/IswNTsGNOMydm7UHESO2MHFjZgGz/kGbZ5X2N7sH7lsoappxtpA
77UKhdxVWfihC/Ir8o65oiaAoqUEGVS1BQLbVp+8O7swJ9c2Ai1Q6v1bHE8/VDk9ZN//M7BNpz0C
2RC/1TzotVFLbAJD/WCNC9XGVyXTO+g+5jRt+pKsL3N4i1MNRmjJsWczL0dPLtgOcYR7PEDccD4L
YmjXrU0A72jC2UrlAF+gpFjlqBzouja6ji92QMLiZRGhkPokXuavbHjyKz6Bw6nO7OoZLMiLRMvW
wQJCvmep6lrU2Uuv+c6fMIRlg3pnjYm63wdQv9lm8xJqlzzurXvA4CN3W+O17yt1b/XmpYvEYBz6
IKzvi10LfrrcKg83pYc+Atjc8EPUyXsbyPxfJP5UJX7flI9Uh3TyOeOkRUYHPURDgD02hneNtVR2
IEyQX6NQ067/vZBicC0SjnLTS2+4x9Ee2kL96rws2IWUnL9qqVH+3TFc5cwYMfKnoT8bp8v4q6vl
qRzC8QOdw9Wo0aU5Zd1uXV3HVJgXBsuUKHorve5uEYZyRoci7wychi3Pcr4BRMdH00BJGzRJAi83
L7fhYDFATvyVWUQpApr+1mQJA3HLDJ4D3WGxPNvr6tlZRwX4NADPnJ0g1SnwKvXspIS9RcScByLr
fhEBdq8Lz38rsLpvGCc6mNZpGay8n1LYC+nVCJkfz9/ApDnG6+jkPi5XUtK88bOoSbZsN5xt0yNK
uIJBaQ9P0WjoOtYv5xzEmP6ixpyO374oIWALTH4Hvz8nVcAy32q/cx8qcv/6lRsdGqfj2uuAssVN
p/9SjuM/tDBugQbht7WpwCAo8d5psXoCHmHRZrp/R/yMq9hOraufNMTzNIO5n1LucnTl3l1Er3md
YZ0eEj1l2jNobwauiF3qkCGTpExrlO/DYWQ2bkNKLoaRyBrPY5zdGNr7xAG1muIqu7hWfrXMSIL1
Q36p1+WISiAYtlpBrlSP5KXkFM95qzTYGHLGrpZwr7ju/Fds5exlpvSVho+KvkqGTTDZ3joMtZRO
6pUnyr3GM+YVWF6/Un16qiAubhZv4fLi6vMQA/HfzsAld6OOa9cDx+Zio4M2icfBCU5eERmvkV5y
TeDC3TljvMtqWZOmYlcX3XqYSrYvFQjHbNBtQERr0CjVi0UMBC3CY/miAWq+YQb9JzFbUofH4F2h
W4Zn+t6rfvx0evw/0hBnGXa8xSQa4Yrggj/Vrvl3eXvY75mY4bCVHMZYzoOxPL2o8SdgPxNvefNu
1aTE6SEqKc/aW21YPrDOliXVZojQC3CBD37G8QAoBcZ5QZtmgo8UCXinWtOB3bUUSIRCDR4+R9qn
PCaXrObXrbPy1Jz4blZ9fKdFALW/ePGsgQBJghXOqe1drKmFTGq3D8fL/6kx4or0U6R6Jdr4jzTR
nxjvjM9Z5KJb1Dz5lpH5R0rszIfVbsu7GhkwWqlsXzutrS5t20lk/Qyp6jLpL9Xol6smO1J6fBVj
Nr1NDfvWJKvBGAzeZ+4RC2V0b202nHuBSjKErs1eDT15BTLM9vT0dRzEtFk+KKFBCTkarGfCDPNZ
je2pQHFTheYW74m39+k8n9CLuJvORR0SFt2vpieMyA3FR+CZ26oc4kPQ2CZBrTXVTV/fR9xeGzE0
NSRldzp0euqh2YgzPveBXl0GW314Qz0CTwUeQCvj7DrGzI+4r1F9NK/StIuX0pw4/EIJV6uz0Xfq
JWM4vCJyZShv4uixjI3FvpjICQ0BVthcLYMcI1dr1cFU4Fus3nLPVWx85co2L9WAnxiZJsCEagh2
pY081QdOvLywBwwPtdA+DNesz9JqGHvNf+Wb461OkKP7cJohZg49M2flwcqULPN53ZSSTr+vwvKi
qJ4kR84cWlgcui6lhB3djfIEtcg4vAZI3OAgAp6JNd2g2eYICWz9uVPsxaHkXZeXRmCs7ixGbjiB
vbvDkv9a9t52CpCpWH1YvLHILhAwVXtIjj02LuM0xvAqXCebyDKPpmPFloSBhYs1IqxRzljZ3x7i
GCfhgzGWOktsyKvEctHbWdXXmIDvSIXA3BFaN1wi9SVW1WspC5wFTq39UF7A2Msdnrqx+opHq7qQ
/5TvYjcIEFkIBmChmGBJ5hHa1LDIr8Q2YHGc3OygEV57dtzEBdBYCeisWrmdCPlYlRWpbNyC+jPf
/7vZjgbTujbaF7TAz3QXs+MfjC9kQbC2pgaHUNjjQXnYABQZvS8yigAEKlBwTtKhI4nRqRpxDZuR
qp2xVnmQlWcSmMQqr019EqMyvbviVCOfrezp4Ax2Kb3XYFwoUPASucshNJXpuUXuch510rcSZow7
v260nLQLfFvp7AxdXpIWr5/Vzok2VQJnYX4WVGGsBxKdWgFzYPm3CMUJryljjNL0gW8b6AkMS6sf
y0s00RlD4uaxR4Ybkp9EagQDVjYxh7SkvW3zd1FRvAVumB9jB1SSEyXlSelUbqY96js7aA1c5XMO
Umx4zyMShKwPo73mTAWscr65Dg7TiVHWS1zI8SLM7KRnZf+cVHiMZuS0nwEcMcIMMlPjcZ23/jty
RsTCUY1GKwqPgaWMX0iNwBFF75bjHgLhiW3vJy2JxfFwDJz2qWxkdmu96suYgRJOC6Sg8I/WMJ3G
IPqrSTM4FnrRn1C9Dk+hB8Ykmvg5U1d+jh36SAMwQCjs7xc5ZM+WavJ7qkf2npbwR+8icHLQG/6o
e4AGhjb+mkaHKRCaw8rtrA8rnaiN86K/pBV47E671Jp96XQwpAI45M2dX4I+fQsjGe7Zf3knt/S8
0/JXeqN7p8Io1GH020MTtOVZZ6r1/ZINFdCsRIX/pMeQWDL27N2DQa65NbQTEdPQzxXC/7NJvwxf
2rksL9XYOxcmV/dvm3Gqpunw36FCCexuHIWpjRlVZ680rb+5sKhO35cJgNQUlfMh9aeGlsmv4rMb
JCF976jFJ3Q95hYPhgVozyZdqUmt8/JlQCbWnpUes5GsuIj5BSOtIvAlQnoZpjAX2XxcQZ6xN54b
PgRR8mImTGkEJNsL4WOgPCcdLrAzyHoXZtqw7+1yoxNgStb8wClTDMToyuFCCqcingjMdIlgEJOL
OW47juutNqL5dUT9oKB1UVZuly+Y7zSPsOvqQxkQ8lDYw7Hw3AZwOsVnqU8Ydy22FzzONU92mm2X
Ujjv+OUWzSPCMvjiMX5y/Tr+QBSuANilHS2NE3/kUgEYo07eG4oVkVXfGNU3tyKom9vypUZc7LGr
03vR8E0mFmuR5V2jp8yv/718/70MFT72W7Zh+r5ktXtuQSIcpim6K7tvWKPPZdNEf3DlcKN6Lbd2
29msJmxBrI+FJF+fKw+UcKgV0ph1NqEKgmv5LR/6PwsoItfaJ6DC5b5JC+fdTWExqxlLELgOK4UW
+6zy+JFRZU9pUu0Ym0Yn2QZUwSSpGds4ynay9qM//OegVSXLu1kUvVFztEQ6O46SmrpQI499O1hA
msqqvidy5Gayw1sMog50SKCfciRALAYf5YRGTPPN6imXs4yyVPbdsHfLFz4nAUWR9rPMcpYQestn
kJ3Vj9xNCA8rdnHjpzejyqw3LBacOaZ8ZpuYnuIQRngnDHg0jUzp9V3C56zJOxSa7He1mfk73VLD
i+6wN3adODyGAdoHEUOb6wEyuSRHgmHjDpOKK9+KWcIkTvsaOS1Jv9JEzs1Sx+iqYv998hgdn7ph
I5swvCaBjqC+JDkQR7i9wa+Q7URZkT/QG9pVI6r7SBzr76amS/GoI17bsSRSzZDqYgpWIKTFcg7p
1BtJGJzsqP+d+yc3GePnpeLMLaX2THbgvhPmGQ68c8uN7VoWLLAOPV3GnhKkNT/SDLF5MAnayhL3
MVOBfp0KMOsb8gohkpW+p456HQQHQ4hzhMKbjYfKDwPQ71i5xiWbjeuxsoNd1uPUKeYvufdQrE3W
m19V575tvYOnTAnIlUQOgowcbxOC2DvjrBY5ygdzZgun6dbsBjjyse8gLJng0LExblg1kJqFS3D4
5dSzsnwk6WmaK36rmfSjb6s/ZmYFd9T33K7zGx/rze9MF3fTrrWzHoXU2GTvouZnUB6ySGlAkieI
R20n51cwjLBYv39gQQTkajlaMdX//2g1feuz030bPDglPpsHcimCWgCxkDCsQ/xhRnAjlma6LPWA
iyUEfR0Nw8JTkbhOtgTreCsHy+a4iqqq32lR9KQXLfGTDrjPeqbB04sgkvrHAjA4IFvH3GYk9j4I
UtKSw9DIL1k9bEfCGvfEo/z7rxZEM6Zdm6Z9jwmDOGRMBi8+gKFWmSVmtcZsdzkCt1U1YzdIZvLP
JuDqrQe8FvhQhzw/LBK+qYCWmg5rX/NxPg22lBthZxs3gfGxAgguRcPiO2ajENodC8u+9lcdNqt9
BD+GHrN9MhQJynnK2xBOYXB1Mc+JCEZpOIY/+6pnZ0xI7XOMh8gb8vYacQFv2oF8rNSFcVYPN9vg
4Rsy1fy0tHLTSXWixjZeOyaaz3HRbhkFN75XPbNYw8IWVNMxnsYtwS3OD200gm3VCEBGsXNsmbk8
o2UEc05Orl+Sa1U1oGAVfn2ZsCczvMAC/1KhciO0dJ/PvFfBOHaFJPF3zWxMREhbyK3FBR6lJk/E
Qv3QKLjjVPCgR1QkxMViBmbk6RzZBZ7lMrZgk8qk2rim2ElcuCHN0ZZ9ixI+NM92gpWwbXCEpUWJ
05pRz3z70zOEzdsEf1Dgdfz/f8VU4nNIsuypLvlneH4RGa/b0skOxFXq6+XbNiRr9aAVNjZzWBME
7Vx7Rpfr7/YObkN0WB74yRqCWWB/jGpOUGFHzub7Y49be2ONnTglthfQWEDsSVRN8xmnx+VOafjF
bHMiCQIbjR1OugKTyVNFfiTr7e4zTmvBheV7JxKQpufOfK6VRO/KZJBWfEBQMAci4Ufq1s7c+AMH
ERtyiWEfFrG/DYBKHaF0AuGw0cuEdfjkWhIum69uaHTym4EH3T7YtVecxiwcrg6OTOCNc4lbTclH
FFRv349z0Ef9kagRBHuFffB9033rCqg0WLm+7/jWyMV6iPVur5ma2GYQU7ad79o7g5kZuRhVfWJs
cnGEzA91S6G7tOVYHyZFTNvQPXOjVc8R3QjGDlaydVE/j6n9Q4u98JLZPc9IVYurwggF5KdlZGvz
jAdRdXT7ib2MgYcvIF5kyTySZvcC9Ik1QcdHSebJqed5I6XVt260hEh3w9o8BdFkf4iMobE3HotM
pVczx7VptLAB0B2eBfcogUoMt8aG/5iZAkNnxigdMTbnpbnQUv/yfS85PiU9YTfboezax1jo9bxj
V++1PXyMXczAwunlc+8pJDDcy8uL1zkYoEYSJDzlvv9Xfpijzf5nAjFRQxi+BD6nB7nCSKCX050U
1WLTZSErZJeTKHSMzzBsuxdHJU/fbx2p5kvV+l/9OtnYNZFE50QhFoxN7Va/tPMfvrxUBJOs3CKL
tw4cmUvVtlR14CJY0hV4sOa/59u1RVKgeko4l+9MPkCpNlWxXkYRVitJbmHowA3u8815Ov5NG1EO
bl5ypVKX+kMrXH1vR1G/A1FzJ2Q0fTbzIHkECGNremWpuuxddygvw7RpcEV1FNNO7R4ZEJ2hen9k
QPpOLlgrudIs2RzdkYUN8FpQVdklHUFL2EMQnL+L7BjpWjDyka2E9qoBrzzpeaneOfQhk82+c60k
9FCv4KL4ATvWerJ/+J2eKUhbvl6t+zQ5OknL4rVsrnHJgkGNlXVJC9fYeqyOZhDaA3n/L3Jsmntv
Gj5sXSP9WQNcAxhW8y4n02tOkFIsPO1a297PbOabyZZeaBkwUiSS1uSXxhng7GXp7FsNrOFc5LBV
6beR7QR7AwXQYWK2s+ZjynmZJhoDm4DK2xHdjQSpbC9yrcJ/y5f6HBLQxeMtEG2HMIWEjSqqrRsJ
tSRyZbW3H/KczRoxo+dGi+9axOSkDHLvmknDfDh6+VKYeJwqQfHO+AfxqdD7W90Zv6FDjBfiqR9R
pMePUPOu1QTaNtc7oDB+jUd93hTUpQlfHaMFqaWhu4rIOFq1FkV+NTVMgDZ52UNaATFCZRDXp7Ag
UW7+EFK5ki/QC51jAzoLxGJ2Gjw4Yfc3KDQbv1jQs7+MJPhpb8DSzgqQ0Ceu88lpAaHFMxJuRs1F
VNV4tn1nu3wuTeFhj3GSEwo7/1DBAlvn6UDJ4jtnB0rIXvMqRDoSorhrQ9c2aYAv2pjKjV16bP1s
Attym7IoE1NwXJ5ne6xycHo+pZVS6ijiaj8BJzjFfa9fMHFXUHeog3JRJce2xeZjFyEO4HkqbbiI
7nKjhmmgBlbxdvgzLiz1vgST4xQ0WczDLVsuCV8SSDIGHaITqV+8MEYUFivvxLJi2rUW+3VKPof4
DbNdM4MePgX14zoz3W0PpmBrjS3BrUH+2yRAk6uAX42BYnHKRLlHdVPtDfrx8y2xcWsyjOE8Cp4s
XYwPW4Rs0SsIVB0ratwjhMPbyyGa9VOy1Xq4/oyohydR/w41Kzs0o9FijcCSWnWaOOVAF7SmHO/E
cuBvWDICDZ0ALwRFyTXu0p808+lDavqPJBm0nUjd6jRVtA9u6F+dRhwRnaavIKpxRrcvbFUfmWWV
a55Ub2P1sn6QXgBFJNS6a1h1/Y1t8KODCLRvlv9X6uvNho263MM4sDBQD8OhVwCg0t6nMJziFLz8
rCaa5oFOO893lr+SZkxpYjpPwZBguFNRiaEeOg6CDxNC8oCTZpLEONCGs3RgPs29yxHnWukBbr+3
Idqg29Rze9XEw9cyJjFHZJwUhNpcEE4NP5IyL0Nv4j2d51LMKvrV8i8K5aonooIxImg/3a7imekZ
DQUxAtTvC6wqeCD6kimHnYdzHJGT64z802IdteVbYwlmljY2/7wwiYEpwztDVFJq0mh8wjtmYWUl
JM1lzrwpbADymrQ3fubpdPmmvu2sUqDfouswc2Ib4CfZiCeyHKLCiKgn1D3zEo3Yeyvj1Q7N+i6E
5e/NQHWbUruGlDL/lMx/+Q2FBQWn3A/kGGUWluYG8sXBx75y9HSHTHa+PXz7ORtHhqMEQHvVHu8j
B7UenAw9LM8FzIOjZ8Ew6W2empijB32Zplzwt3MK3YSvCIe5l4AZssSLb8InRsY1SvePRAxIfYU1
OOMh3utu2JzYiCHaDkrgep7LAm8uMGJ/TC9kt37/YvXG1/+C5sPKlhnnjnOFTsZCrAV04Kh19bvW
p9MvLU6rR5lbqC3mhgipln6qvV3eiXmNLOJna5aNaHZG2DNBXHtKlq9y7AFRlMOxY3ywSwfE5ZLx
zIZKPCe+rhXvKqGYrzz6QNcuQIUwxd86PuI/NizdXhYMHNzKn9EHcfkYI/+lG1J6gYF9hfQRyakO
VkqI28or0wPBYsOT8pzi1vpZ99ILa+/gkT0Y862H/ro91q44xYSAXhigWU9F37IIMqn6sV1tRESW
jBG9dVXp7bPeXeWVPZPY1bhKwYccLW471rPmxZZmvs6zKLq7GszinGg5MQ94KhdPBxekf5TBF0cv
gKn5j6qRO51IWB/4Z3o8R0GBAsx/mhPoMj3hf5xxY58i05JPdVR04IrcTya96q1is6KJGL1U2NMt
ENRD6ToBXsbGvaxCiJAmPiUP24OGN1TTK3CD85IX1/FWCzRxLpWZ30Yn/WNkzniwuhTP/Pwrxb9f
shF3/uGwxSPEIcRbAlw9qlp9F4qsvnoNjgO2Qx2mjbg4e3n9w9CYfMtSH0gzdThPLXrjYoqOWeEw
LxPm0crSgUdQnVCGWkcjQ8uLrW16a0cE/XDzz76wnbvheCA959jsuAbM7JQgcufvKc8aB80EHQCd
h3V1cUBvpvl2syq2L0PuWhsEy8bFSrMzJpLpLL2g2BK0cCnRZWPqwvBLtfvR5PXvPugF4cTET5AC
zo9FBvx1xAw7sw1JbW1T+Jyw0xpsLSbM4yQNDrGNtCrs8SUtO9OgsZJ9E9AomvUsfCfGbZ6OLTMx
1xf9Qe9fEqd7jG0Izr9jdHqevzTqRzzlFnrfYUCt1bZIw6sCWE5Xq6NTcK2Ivn0vGWfPAhIPaazi
XjYMUNqpQBjOZ/pU1rkHOV/3j6XGnGVubXoQvdduIjRVK4l84JE28Ws37Pw7IKyCPK0gMbWjbYYw
+EzWeMAF+Acq4DDhcbcs/VZoUbVethQFxT5shbw+gVh/ph5L16gQ/CspthJ3sLCv+QR2Gn/hxckt
GzcVN92QM6Ngs3TurMA8C5Bo26BI1SFpyDbM2wnSW5C395rq4t10OdgakdRrpw0JNUHqS/ghgFZd
hi+wwjlndpB84j8FYejrXAzxntoH+5Cs1R6rLXdXLbPVZHGMGtXEgCAc2jW5qSnxA9qpi2X61M0y
lUyzf4P0oqXUpw9pagqgiw8tUfkQKwjoPgwyeSD5R34o+ZeM2SgZN+kT6beHPinUZ9mKPXrOgMAq
7Q3l91qT0j2HyPgvnBtM0sNfNS0vhKzhQvmAnI8E9ynOkWyDVIoDvTmPWthvAruyV2NjPdzcl/ss
nfaIMNUVvhgJZtrdZ0LGwCx+yQwZ/nLlOrN1sATJpF1NliRIyv/M8pQ9oPrkgiHzBaq/fgJg+PBS
3DF6/gZGIH8ieLM+uGaXbIZs9nwF0BjBva7wMQ4MUE2ArugxAED7JXMwamINthMR7S00qZyV8fyU
lfkQHpx5ldGkwylLPZ0yQx+3YSnoUwQWPy/MNZzuB6OzunNm03M3TOCqgefHf9TzTofAee5Q3bwA
BZObcX6biFn/9x9XtTSbg92hY0iq8geOQSzRvWusJ8NmlmUONu++ae3LrKVfp0STGFSPQ8uCeRyM
n0qiBmdcPH6KMWy3jXRhkM0fq6LI9BtqCaah/Khj6b4uSGOkVqdJIAmSaemzF0qLszUvR4Ub9yeK
YtZ27q2DqUC4c88crjt1nQwvelf8cKYwPaE+c4F7MBhtmtLZxm1RX5firlNm89QC4rNl4L/kCdmm
A5UHkfOljeecK8VO4I8Ero9uojC/+BVtS2QCbTkYLwbW/mNPD4uNQfPWgCLKbT1BpIDFFV8qZwCf
7ScTk1JU51JHLk5DotaV6safndfEiEfpPmrNPbQ5QMtGd54SZhNXq0detvwCsOe5LyBw2rUMhp3P
/O0TrkQu6rvr5sZh6fRsJEYXT1UNm1PqG7N/t33of04awbkeJGNf6mpNH+UmRTawbrSmPvl1/REL
YjpNr/4ZCHaZHDJEKilLXoO0b/cCE7jQ4KtVS6U3hjhlGUNhiGbyy1zc+d6eq6hSJ27Buej+2/ON
VTzR+O6WX0rf9xytVT72p9YMn/Up3Pe6qd8m1++ucZSfv4cUU7zBcKPti5mFC7u6/tF7wbs+/q6q
+IcxwLNYegeOcv+UqnY6MJxCLjKNYm9pf3pwlLch3uiTpPjJmP3THOM3sJqYjYsqnnsF900iOGC7
gn+ymRUE8TAF53AamODOwkAtqpNXO5s+Qo1kavQTFUEWPW1/b9LfLIdrS7rchCRYkDbql9aHB2xk
/oTqFV0j694zvn4d7edBU376hYgPUWjHMN3Jv0D4bJnMuiuvLO/VHA89q0MMl9TJ5f2rMPi7lknm
NGHZe3t6wPHhdOSCpj3kCGnJvpEAoZ5qTGAPJoD8sZjg9rnAa4IqbDr3TEv3ydQDyiX4aovXTKxq
FcEznxDPQoOm4J/bL92gfmf0zFBT+SWz0OElaGBMePOhodmJRxIIagLLBdyEUc5iEjBZs+PUe3KD
lNVQrlmrrjFPLMPy7ej6xVGB+UETWLGCm+vqREL3j0cSDzTLz07O9DvQLDz8yzSwLDfYf7XXEDbg
2uzwr5du90iBHNzDyDnlxPAkq/hXlcn+ih0sWk0VmjEGPlRp6KLXQTGmOzih2GFaCausoCbD1jg8
lUjJOt0IX02Tig7R0DUUQLoQcAGkV7q3KkvOF2mnADZRbQL384ZLHXS/ihoFhs0G/xx3sXa29GNL
6N6OZZa+XU7SeQqoDY16CokrCSJgKna7iWYZQNfSjudhr/bRrPnoyTqZ2nj4JR1shaN8HYE5Im8X
98hn96TrWnUo+o73lTnCphuycIfZDr/y/LwjzjggblSEtCYzFQjdgWjl3plgCLa9Pu58mRqoQV/N
VjE+TkxgVlgLI4YA0oE5TdO9WvDwjH/wYi1NbCDJZXOM3LtnLvbz3mJuFfDpDlKPlcWsXA9xXp77
ilEYU1umoEbgdjsRVO/EPkwHre8A7bPPBwDsn6Ow3cd2fuqQDtmHWcJYm3zGu2ny7voA2qdNCAOK
AL6LALRPYKCI97DYHHItmWOHwS3MT4tddE+90Q9nGLHdTsfjuKrIFXTCeNjVjKLT9UeQYgYRjRqe
A0c1SOUAx6tSP8E2/WX0gbpHgrdMY1U0f6LbMo/Io2LHWxXZZ46K4+Dm82+t7r25cUUgMxAeDgzj
CPGof8XkEWyquvvpcgJssmR4z6JJ248mjl3VwOrUMgd06fxRXi6yAK7qrqODWC6LhCkglluGU03Z
ggGWP6ap5w2xUIm9K1bBc9Gid6ht2SdY3xqWXMbTxTLHs1FM3nvhf7hIx3bVqLebeZO5DMiYLn4s
w8bJI0cxJaWBmFRCvdgGFVsGQpy4HbG32Hd1otLhpSYJCN8i5KBdlkJZgrhJDqRWDrEXk2WBvzwO
GVnj2M93zmKfA9+rr1K8PEE+/vRmBp9X7ZbWRRvnPIWSunMZ+9CxuHfbdR+NC2kD+vE61qubi/7l
iG+yuuAX2wzzoqPsgbJmuvVGv4iQb+mCGj6UXt8O5+Xtri1TbUo+3S/an1gJJLtZzFDaYdZgR+HO
1Wv/YDoazshY5h+UvvRnXh0fG5MEPBV5Yu+KhlQ9DeDBoJyNb7beWbd+WuCtmbgDLAL7l508kD6+
bY7U3TWgsgUx745BgmRsnkfohJV4Mcr4kRhJBnDlvlSuvyvTCKQWWwrN82iu3ci7BhbhKCODQFYa
XXYmjaFatSAoszHzvttUIV3ziXEGpsSA4nsYAGdxRWsIEg8sfrVr5SFZZn486NUeRXnyVEQVbBY4
8Eeey5Fks+CF66+ci4jo3Ijpq7fy8GUCR/k8DkC5LNKCjt9jj6ytHGDRfUkASp7tSGgq3q05VhyL
0oqdb3SxcUZ/L2gSmywOLet5s+QAWByuQDFJpsbCKgHuleVLXRnzirVAr0W/asCDuCMhgqVDBuCl
88d/eZ+1W3AS5QNS85tIJ/1jIhU96RCjg7rm/FX+l6Cw6wanuxYgc69RYoF2MVDAaMK4KXJ0++61
Rd35OXUQDAfEWqtF/MI78eoNyHT6SjBHGiwqD8N4ky0jB1ZuGL481H1xJIDzzVs5JhA3LMGID3Um
bfMNzIZv76m4v/c1tq56HPxXhgco2HuM6XQb6TL5E0Zw6qPW+y4m2Ct6V4iCCIpeep6HTeYXn98Z
AUux4ZpzKWxVzQP29YoET28dk9G+amtNXAzTizfRZIl1x7R9l9jA9dToNqe8UBVpX1yZKAxBmgMU
OFa6DgcsZ1xxcqrI+qCTarkskiM/NBKGKCimQ98MxU1I7z3S+k+EzFtUAeoZSqg8+8u/VealzSVH
gTMl5Uso+7cgqIiT4lGGfaHWau5sh1Y5QAzq4TjgXre6jn05BQjiEqqnAVXcIasN9E+twAmBPz8i
2PKYT4TBM8vRjxLr+ZoQ3z0q7uRe1HF4VQTWgAzaVsMwPkajvEAiDc6iRb1VND3Jt3MVnGGKK5CG
7vij+tOUf4VBSIoKEXl6lIKLa2V3ooZRNLBHDc30OH+qG9BLnb0j6LF51LF5I0vXOZY2ky8HCzSL
Hm61RjkgZoJbxIr2zvgJwfR8U1RByJ6lt7bzRuOe4c3bIEfG2Kb9U46hwQib6nvHk1o2jn/qFHod
S7d/5aUgKKxBMW3FevBZpC0jCvIWNOG9l3Y4nXzgMsQtgHZahJMuNeaGpvKPkgg+a6bBr5ml/etZ
8kIvcP547iVXz7U55R95S9p7WNdvlQdfOplM66MtJLr9ocGpR5QNgb/cSEvZsJyPmsdCecrDdCtC
qb0ntcUk3wzJtJhnmlZe7hcINZ4SeNr+zF2fNzulRfHnBdjzuW+Tg7SR+C2tTm0UmLNSaSCn5+dT
pl+BycSlFWE3I0dqm7Vushl9nRN/bv0MM/2q+BmOGQqhjMfT+B9jZ7ZbOZIm6Vcp5D1ruDvZ6KyL
s6/S0R4RN4QiQsF9d7qTfPr5qMyZzqwGegYoCKWSQiWdxZffzD7L82lDH0n7NcQvu7oysKkfMZVj
SvJqvf3j2FAXRohgoCHkWPLYdbRnxloBTo7C3RzAQqk4me0+X2xdJx7CWOETA+j9rK22XBFrvpcA
rDHVsA/ZpGR386KO16n/8/PR8TvGywWWmUdXg0eUHofAT38sox2ocMskyF/gbNgexeZzve6z1uZW
twxq6zBFuPCk84KLHRA5BYWMXKy7PjbEETueYsBIbopM3nJnwWVHn0GdMoMKdLgzqUtc+XZB8c5Y
0dPQJ9U9duBpa2K9POfNrTMS7zFPUNGFDO4sW8IkFD+6pf0QTkyyLjviu9qniSoNlzoSkrB2KR9S
ZIfDpxKLYe3YtQ+hMd765YbXpe2rNVYXTlzNV7uh/ZDQCLbttuSmBnC38/Lohcwh8v4YnZgfksTS
Yjj1E8ycdKph95PcOcAzoWHIK79EZMZMmoVkiAunVYKYBFlK0sfN9E04NIFhoKbCc1xl5AP3elZg
njLGl/VC7vFAvjtRgOqpkt1cxsZ6sDr3pjtFXq9pkaI4RcUPzXNoR6BTOqhJyoeio9olEdM8OTC1
fjhLXR5OHoZBuuQUJsrs9PlSmIe0OfsO0rw1j8X9yLhgNdbppe1798/Xu54T48REEupPBCDY57L/
51aN07NczzytLdgdAn2fRwf27xI7jIMHqEFShmrIu8IVKA/hxHRcZ+PJjAds1WkD3NMDIfX5EmH4
WB8TcNQyUQ2ccP+LPxf5YxN62eMQjg/LDJ3aifpSdG10lEHC41BZT8p01FtsruRUJrcoezDiMr0f
ZhJ9RT6LS+rKw9w0DuBD7DRQqdUTCZEeAYqEWgFEYfX5Kv9jeUMAxsGMZYZN5HmmOZj+8fGoczej
57LbOpZO7j8/pDgqpYBeDkXPBQ09JjuJH3c3zpK+L9HUR0056SYkfYRpcrp83jPqNjpUtdFeUcu4
c5nw57wydo9uh26oepW8WECdqFLhl6D14/PE5tlGCMFMMrmYqnqTulGxJ+/o2J38krUUeSWTi4FA
GWqvDLznVFTDohMQXSu9BE/KJC/fkqq+hUOSvwVVv0stXPNNmjkvVFiDnaBNfN1b+IuIqr6RIig3
rYuCU4bBQxoi8HxOlNwwRLONcRzhzOJiAH3aiSPzOLEz8xMpra4UkU8OieBXiVnWwPIram1dMfeH
KsUSs8ZMWk4vnYptuHfejUyI+Wndx4R0Z0Rgq63eeRyxXByQXrPDEninRMai296ct1wCJHx/I3iM
C3mV4OaxeBGqhO0HqmBymeAMTkIrfOmHr70fb4fJNw+9aF78MLCuXu04C35FiJPOxwdrKNK7bui+
S4PuRi9I6sfRZswXhoDIO9RkJjTfp3QkQiPmx8+VjWRUQtk23eGTK4HsayZFSRqCnk+d5vrntU0I
+zT1wWsY6viNPryReHzAttrDL52WQixL9lw1SVQdSxZvrhMYiLsQ+Q04bdYeesxeZyu3rrUDLb2l
GzuOlDrAK/jFCM48p6QRth3JnU23qAgZt6lckOXy7ICB5xw7DPbVMyumsaBWPXUxw6ZbY6Nhwh5O
KfDe8cibjpPlmBTDxi3t6fLHe+/TRnSQBYpAODQJbDkMmRX3wTXj+fmSQ9FgDGGaj2MWJadqqN5o
c0iOUZt9569JnrASyZXKLPvc+qJ5Fcybt6Mx4mtXnAXMQRZb087oow4m78nvb8Vy4mvGcDgZQbLz
dJc+BuUMc8T/6SmTwou67x9EUnZbo0x/BiRWH9n5UQcds9hDJmFfrWoqM1MIBZWp0Wm8CQSGKunL
m3qxyfp2PmMvhLUxJ8Bh5vKHG9bf45TKM8CeOLknU42rsS+789Dm7iWT5tnSNMsS6uu+B0i9ZVL8
cvJWvIEe5q6U+R9iMl8XxWE3CsCBZdo8UC4Eiu6KEUlxr+KBqnCab6yOnYCkNYAM8Btra9EEidbk
V/jH2CZADDGUlThTzcIJn6O2tA+w2QXesNw/Y9yCn9EVwRs4MQzLbpx8MwejPIUWdCA1WOU2V8Pi
V3JBz9RpfWWOnm1KEwGf90H2OIbdc7CAVVRXWlt3tNWlIySy893oUXR+yfwQqsVQGvFFFx+mSrkS
J5oxwx8v4kBAv8UjQjYoVi8O6vnZachBzElFBli211RF6r7oU4hklTH/efToDCyin5IduSempENS
7cmzQi5l0nQs+DUPg40fdDDt9IutA0ZRRZlfKWWe3+AVMObk5Mz1fKOW9IeOh4svGw/ZnGhInqOW
Ydp5MgXxkBoj6XMQmhUUU+ZdUsUuBpZa3FUxiZTlM1WW1aXKSSNwNfVea1ykG99FZQQHlR7EjCcI
7PR3NxBUFH3OW/zEvXz2+tkpZk7QqmaRc2Gp0iczHYInNybomnAnqrr8i+Hl4zVZ4P42mQ4nQWmO
Heb8zjDUhzIJ5m1XRQaQGd4Qn9enrK9iQjA1dTAlTcqjaY9XhfIFCKnEGfI5hIiK9/zTTig9mBo6
LM7uUDqHOuuGsxPszWmg5mGZPrI+O2jFIJqWgz31pbprgKL0I8dbNRxSZzDvPTd8nZFQYUDRpWSR
PSDDDLbCGIbnHLcRjfTt/BbnIQgGvhf8DXfHMTZwfPaYb8K4wrLZOzvUfOtrnjKOHUrzMsXy67z4
ELUDnyz2DOc0il49k2B5l9gzt0CDCeN7g/E6anGKEdwf1dCssdkTr+qk/cBOD0O7LlDXyz4F1KVO
ESksXucDzQNdbW8jfqjyhxHXTnnMP4/aVpiKTd3V+aMtwuw+LDsyL1nxpf/JvG28Fhgy/pjDQAQl
1lLW3pXhAFRGWRtHC0FuAyWR2kv8xrtwSf8lwqvhgSh2pLyzt3ESx49sDN85jhHk72lvpkriUOTF
dWCWefaWKVxm57/gu7qsPNrajMX0+ClUzjIN74qi/or0oi+GFojl8xb2wXzkDOnCAlf+kR7z8UgO
fVxV84EhAaJEg3reqVLtP0fIkPi3ajBRAguAq1KOai8KMa7rOk/W6VjVP3Ta4KNJytdo6L80CLYr
T9n5LQuM9Er4zV8vLCz3e0ylSMX2VqM1UlvSOi0gr6J/zbr+lpg9vtzls8KE4OuMxcmd7HbLoliw
SVPYaNTmUzTW1gt2IMoz0PPg2pU7dHVx7KwkXjO4rF5EccoLqutpSsYf5zwsbQZ4K9Eg4+4dKuD9
ZJDIGGaTh4k4S4Mvhb+BwGPoeTUGKeYHHYOszIJ6NbQF1BDlPbrMbrYMRxbwLQyGpelWloHcE4UD
z4w/Pktwx0QPnqGLDfJaR0JjoLqkq/27ubQV7bnDk0XbDtEPyLhGJ97aEApAV1FjNHOJJq/LXiXA
NwYQWwAK5Od0lJvzZ+Pc//ox/kf8Ud/+aJbr//WffP6jbqYujRP5b5/+67ku+c9/Lv/m/37P3//F
v67pD25e9S/5P37X/qO+ey8/+n//pr/9ZP7f//ztNu/y/W+fbCuKSaaH4aObHj/6oZCfvwV/x/Kd
/79f/MfH5095npqP33/7UQ+VXH5anNbVb39+6fjz99/wPfylmm/5+X9+cfkDfv/tmSesBIvSy/f/
/s8+cM79/pvv/9MPIMhiwuCjHwjvt3/oj+Urnv1P1yX8GFpOYAXIm3Q1VqwWye+/ufY/Ba8aV1BU
53iW59Oj2ddAWX7/zfH+abmWGZpUV5q+75r+b//nz//b0/hfT+s/qqG81YRZ+99/s8Lf/tbHyFTc
CnwkHY8fRQWm828NmK0GGgDcPARl4oN+nFqEMps1huEO0nFW7axovNqVZRymwEC1GJv4YuH6YugT
DXTzGbveaaad6HDsIU9Qf2rTSlEMyc/Wto3DXx7cP3/7v/629tJq+JfWw8/fNrR5PH3hBUSE/61e
tAnmasgzgpe+h9RtQH3bhL29X+yem7K1LW6+dKp5CE4Ie8hiaVZdLLM6+yyo644D0c4OaPNhkpof
uonYPXfGrdGWcKa4Ke4mjaYXNv5L5uJL4KYwj5u2ncqDqkOywbAzTFXG1//5j3L/2x/lB45l2abp
sF+FhBz5o/9SiZkHSKADY7st8REPXp4krVDr4hunsWL/R7RzglCbOI61xprunpQ5Roy44/SN1Sfb
pQ7midUiGR1HYh6djvozfoX3zJlHOGGlfZfQ7rQmh841IR+qA0YtmmWCKbz5qfHm47s5ZSQf9TiO
Z08CqqCeZgd3BTdKrSw47Nq1D6Y37qaxVmeIDYTfMQ9vuFOHB7P0T2FGGCy1vOdunhQFF+24GRvR
nANanMDy3OF++ioKt/5/tM16wl6e8L++IHyuEQ5vFM+yPd+0nKVu9C+PXVOayiJT2gOPg/Ph9Hhc
DIYIwOJx0Zm5ONBaHN+VGmepI5rkKeqYF0+iDL4Qpfla6Hr6ICyLJa7o9onhDZfA59rriYuForvh
drvSVg0UlynD1iQsFTOfXgvbeIr72VpHW4U4uQkB1eznoT9gjnUHF8O5ZC1XGbjyMAaMZnCYBwm0
86ZppBc6PpkwCE6OpnNgGLdOGU4b/jyOfyhWvMKarylQ1cI/1AG2/aEQVO0kutxiQhfHcvnfPBKh
lZT6hIPXL+LVOFT6ZogaSajyChxbGDhCEiA+hELgqXglZatfJ2pBU/DdW8hK1a52euwGOJlwGqDo
cLUhGfNLGFmOqYxJCnk0myxP3B8MKKor7v5M/rwPP8npM2wR5r1EdBtzunooWnGbnqP20aQzD3zb
3BJkrj8agAkkNwSmhXA2Yb2rKx7p/hFD2bfWob9tCngMESXEKStRNIy03slAAXAK2mKHE3xdc2Kt
kuEX2jsbJJURYQ1SKXD3tpnehxXv4WD2sVWLx1nCC3NZgrdOAjajtgiN2Dkeateb20MNOAe0sG0C
yx6JQEX6ohNr7cDUOkVdf+K1vptJ5q5h4dw8E4NdpYJPuxleqFoABErrPdzjJy5i7ZGOVbWS+XOY
xRPj2nXfmNk6lrCvKOg8sLWuOQKwg1OTR8mfs5VMNmMaNVSSR1vHJ2Onzd7duFntQsfjkp53YnwQ
qeEx8AxPdLKdolakD3ZuWLA/Jn0IuIPd5cnMIj0zJxoHqMrQELbK9J68wKDotTBeJ6Zba8C8zdoT
8xvDOn1gVQbH4Z4zHY0Hy/VB+aXqkejVWSD+r1lBuotRHXtJ/j7XJI+4V+s9Qp6/8kzPOPVJdnK8
vT12+LqD0aGIyH7sewFGMgiqnSypZRutdBMDcygdqZA38Zyg1funIkmQwwUnxaRUDDpGg4aDYfgW
eSavzZgWJi2S7FDIlgZNQpyVGX+lr3w8kBSkRIryxHNXZLANungPh565z5S3dxLBAkmZaP2mpYVs
PUbkhYKYXszW4dAE2CTPBXe32dm5qt6LNBvYEoJiV/Lz90OaLIV2YovVyd+gIR/rIKaCqOSGwbyI
F6A7XNqGJpPO7A4yY6jYLgHAuGrIqn/6fcA8tVsb949woremc4I7jad2NStR7nI0v8X5TsQvdVKK
Y3h5WEabHm1c4DOujru+8dVx0MET9vHhgF33LdTOfLar11YMkJ6h+K+K1vfXNf3rKxue1Cpg19g4
yogPYJznXd+kN3iGWOjKnt6gMjkoGqJI+Md70/avpdXfutr5Rqfui8GMZ9slSXFIW37FzMMhUCrU
28YJvhQchC95G10NPF89WaWBdrc9fTBi01t0vtJBv0HHJCpgTMa6RF8xGg80ZA0ivgzDbSC7pTMC
dK3ZTPF6DmfNWx3ltvJDTNARnnyRg6+NjXOFBAPU1Po62YSfsekemphEKzBkQrgSPyGWXMXNdRfO
7Q8uv4DlDfAoJRQa1N7pq1Gl7+CTwecGyXQISrKsNb+P6WYYpKzIPZndUgAnGn0WxXThvNXtSI8D
AzD6X7YZyn3S9GTJK+tQRZ3GeslPt2owlm5FWVA9lynECtxdhJzp6qKLbcDG9T5CK2wTvoF7s/Vq
KIvb+cAJqbOmazPKX2TIWKmSamSr8DRe97pZmy1DmVxKTKg22iHO5QasJsaXNHrxSfgdqaFeG+Xk
rQyIfLhoYDD1BtJSpqaKtms+9EQ6TOTLgzVrfYHUYp58m0bUIP7hAy+7OrRd4e6imnPWHUlHfGGZ
oOMhFTZFON38UBejdXMKnH6zH29kickobhNBFjN2dlllpF9Sr906ASYfQii30XHqe9uiULkP6eII
url+UJ3G0e0ReRxZtO9i2SZrlypgKF4eiYI1Bmvj5vYDDCiaF/opDq5D6EJpjMeDp/mRdXX/Xx8m
TIJZ1fqkLXimI3qp1+Hg/ppCw322MDRsIVRlu6RDiZ3xMB/nTrEQ59o/ynGBlzKqudOZ9+B7XfNc
WD0VIzZ1Ky20O/xo2Mh1A8CpOqdlLCG9kvosqAWBd+ElW8/gddkHYtyPwH5W49LtFgTthBMP1wDH
w2vXB5R8Wz9iQIZL5fsrSIYKqim3vgysiqKJCRrbO6+z6pwdTYN3Uh5SXCRMHysi7gyov9+Gds9s
mhvY5P2g1NTf5UPRMiaw29Pnf/v8wDAq2bEMvnhe0JwE4ElzayeQOk0zOzCFX6MDpocxC8JDIz1W
eJgPnO2wpDshym0QywdtTOlbadkvYV1jBgmTU9E0xFiK9DV0o6+eLtUh4IDiBdI/fX5g0IeBKYGr
lM6TAHjWzkTDsDdkMsHZ0PYf1CLE91Wm+hdQVKIlvV8kFBo1Co4BDRhjw6GIqZjEPdVsx8FL0Fio
aYsTqofIbgQ7XL9IGSswFtmVbDMsnGFCW/WITnRjk1yU2mb14L20pXkVo87POnLsTQv3G9EUAE+T
FdQgbmc1Bedx+VAu+aKmhbJvFYgtfT/RXZFEZzXT3pEs78ue/1nOVX9zDOONUyuT3nJeOkTfTRfQ
RqebkLehf57RSlelRThr1oSjxjj9mqRxus7SZNp11FbRB0FdlRyneRcNPKtJl9H+67U3OolIZqOL
bT1VbOjSvthRAV7TcYJDSv8fVdmCk5G3Ll28XA3Z6Y1vEtjtczpRUhYzCxjKin4Gva0zgLNZz6Mn
EPyIlFIVrZmS1niD18aMx9sxxy3HvmfXGo7dEBMlsAKARRhGsArBMKP6p+n1d4r5nE1OJmcbVLO/
TpPo55xPv2ItMqbrihImNf2Edt9s0bhhiud+DIE+RsEjiIx3uV5FnGpwDVBvhv/mHE1pfyfoBd5P
KUaZuiiCs9BMbt0+hm8IYJOpFHQrkx3VB4shJ0PumaDuSPq1Nz+i/aHwFHjkscTGH1fVZSwaUOfw
jE8sYcYesz0pboK8U5XFsIhqnM7jsO3s6sZDuLCDJGeO2XzipqNP5YL3D7R39BofP2VEP2H20WVY
bqXbawo6Tmr0bNpyg/SaUQ0cj4SSoJ+91EnBvY6OiHUQ4GQIs2itAvFOxgi+e9p9dQEBFGPw8i2e
i/jQGvWrsD33zhbM+ibpNuexin8w3TS2C0l+RcsKoR/eT4Cs1CriIIVTFaRsEERsTUHd/5Q0INEe
nkAZvzZi5AYWvXYDbPpuZhrVwg8w8+8DzYs7LTzeqy0ZYbEs3SkVQ513xZGZHHLfHs7V6LMAjFqR
pyRratWT3GlCCGEPaixo3F95rEHIhMO97BE8E4/drErpBq38BysIcAC4d2XDczMqDH+2r19YGZVw
nS23VTreS2MlsLxuLIUohy2a6W/vIfo5sjuYMf77Se1dUXHDTwCbZx29AprEHL11tMnWJnOyyL73
g05u20zR9h7aP81Zii3LKkeTXI3bQM3BNokG5uINp5EI4yEqEgEfEJoXilV4UCm81iPkJ0ApSOnT
YhdDjw0Cl/VBX2v0RBCJ+TpptonXw5EAtxxCd2wYUZ50wvUmS9xnNJViX8XJLQDPiAfCD9eYtkli
uvY5k3rYWUtxQzZ2zj2VzAQCPUSqoXiZIucGgo5T6cDb009x+hpcGSBH9pyxWOYqdx1m3MjC8ojL
FrP4UIKEbb6EPBNe+32qAxS2NtrYGv2s6W9YCIu1zcO7+QPV4nPl6WRULcWz7nVaPuBU23BpMviL
a6Qi0Cqb0Z7TrSgZRZhl/RajWpEBMCbe37q9fX6IMBJ07ESYn1Z+OVqXzGnOMzfxh3iRVft5OC+1
jb58JiUdXydv+uCi+tjPowRFEFsvlEa/aBN9uAjIxiS1xPVquvfSNSQMQNBFcwpfOoUC5gbPg04J
bHdInb5b7+LSsL6PZrh2JzV/lTqBo9iYb7XPWzygYu+OsG/M6L4Kv7Ud7MLGEj8zWf4SMkPXNaiw
jCeHxbRYLrGqtW5mbnkr8hfZDzeFD68w5LfjXrJPrHOKTq+4W84iQP5rZEiSwg5xx6rZ3WcQAbYy
XhCsBPHpwe7OLcrqSQXqPbIBhIqw8baJBHI9l/Nr0KqUKuoGjoeronvlFu8UMqW+sY5kN1yy4Ubw
DJ9FOoZHqCfp2SJutwLGFGyUZ8d7iWj/7DA+3kcQqgpOMzhHq+hAAnbc9DNsdOnYDk0grv+cz1Cg
srj4kIH1JWZk9FZSdLNNNSs+xWw9Lbh0+hkVFvXMC960UuFO0ym8m9JpD65TPrkWNWq9TwE4nqPx
xM6drHp6kO9HkWKfEu1xkPZ4ADUIazPkKuBGSYZZa4q+OMCneVZG8rz0xhSj4PHy/PDQ6/rLNN+S
upbY2JjYtw4XyHKId5k3voiG3jHo0AeS3Ht/LLr1lEK7MLR+0moez2UCTTbJ+1cfHTatw30SwBis
SZ8dBh/VY/a+oYD4b4XCThBYtMdWi7HMcnRICjP8MPvuKjvgj1jXjFtjDa9TRjNma0ABYtzhUk18
EHDMeccH5tGPuWhLLBtQ1dUuSjWiGmuEkbNGOh0FIE0ljJ0bthgia9d8S3zqcWi1O8MpAtsuLi3j
jF00tzaZWw9PhO/Vx1j5d2nr2DfXgMUPqP49TxLncdLNvT/ocpMV+bCD7v9O2SqhbhMER5++0n1z
CgxOE/4c2d+8yGDmmTc/ysAmytc0M7OFYSlImih/LRu5yxj7PbsKUHpetPk6jHN3o5spBzFkZRuZ
tRVgCkOv56izX7Mc8B9lWfdDlr1GWuQE58zvbCgGrgf6DmG9xi/0jgDPZGc/JjllPBM2RU7og7Ou
pAqOZe7PL1CYp1EAAIh9fWdFU/1YxvjAsz1Ux/DFdwPjyWCPLgfFZ9rwHqHXbl0wu0OZVC+ylcNV
0EC6shDn34bIoZ4+xb3FSAqoRMFS3IqpRUbiq45p/kzmwLj7/OIkLn5iZK/kT+/wTciLi+vQNOLx
VQFzv+rJJLUmZv0KIz0/NYJKN/i9+nVsCeaZaDBb+cYVb3qLIotiLdsOOIuqmYOreWgto3hyzDp5
tCx9/fwuJ2rSU8vmsdEDimleUBLR95pg9/KPeqd+LgzhsaSU+jkowfot3xUObXDOF1uG8t3DEM3O
K6m37/SOHjDYNK+u7l81ELzAFOFaZ8reVtNM2SIES3qinC3guY3tNdOpIPq4apr2ZRQy2hMVhw2v
ONUCFjmQPEgpXr3nlMnQLzEorlIZnCvTHDemH9lbUVG76UQcFShQy1eMyIAZBckhqZnSZuKetl9K
h+zbbEYVxyfQ0J5NuZ5RyGgVxT6O1WAlaekiXtYau6Dwbrje0fe4da10ZO+k5wFxDvOIIqN6XgeD
e6p7k1Om6E2+iyqQwUdh9iz8bA2vaZsqXRoVFvENKbRPhXX+7Iro8vyuCYhOC/8V9168VwpWfNR0
Bl1SFykz+A8ixM5mCFomid/eps4m7u4FnPMBLEunEpjrOdDYXX4dbI4C3H+aWzH13+aQqB3m7Zek
4niY85SiwYZ0cy9PYT0787WPqVMGeWZm/dfEjdud3ZvfBsFLO6gMZyO7DrbeGDX4H6kemhw8+SDc
dw5jZtUNBt3Cw7HIZjIJJ0sb/Vp0dnT2kw+Dnj0MxApFHv06dp33uYse8sEn0zTD54ticB1DB4k0
NkllEeAzaDKuFQacZi7bTTbQTkGQlgBzHz1QYD9tdmFA7yVDnwd7PPYap0Ajfbp102sS+CTt6PYG
up4TdwWDnE2EGs2ZEkWovhwerHfYFMDRh+IsOdBsiDA5ay+jpyxIQmJwDrttlBTrpvE4783zcwbb
cQtGFhlfPnhJVx9wFn5goQWFz0Qu4JXO3mnQLwBiZ1XWC6UZVyvVDDncAIuJxNz5m8liXVp6WPP4
m2ySr32h1w0NIQYnTIali0nVadacmOdVRT3kZc7LO1Lm+1pq67FlHlTRWnQZ2lhuJz+Vz9CMboH8
alEMcKZaFwNbTRA/yZzzPHNnq2i/yEuaj2Tkf7FH1pEqypgA+Src53YH3hrC6LYKaHwyvHcGnQsi
xtoQPG/2dUlry9gtnVsSXGbspx9x0Rg0R8hrwvhnO017RAvc6DP71BI9c3KODKPDnJgVB5ZoMkM5
m7pz0dsYyWEWr7upNFeG3csjaW58ll1X7QAQdK0Pndu3LkaQZbvG5HaPCnYqwKttbOKg6cIWi6UN
RRrXpJE51y6XPF1errksmtG2ZtKEhybfgOab0YhwQRYlEfrcKumQbKznOhAUeDE9kYlevI2CpcXH
jmFOztmV4wfTqjujogDMCoM9vNW31O8eMT9162bq/bNqAsi1WPRMUXwPhXiJLYuKjXD+JjmYMdHy
SnyklvWS2VBQx0rLdR5WWMkYyG1AAYFIiHA5G+xgq1pcYtAIK1Myo60jI4R2KggX1Chx9tYhqs7w
lA0tWxps0+aia5orCofra+8wPKTuB/9ju2vT7lqk/LzATtITFYgQGY6WYZ8yV24Cg3f9tFSCNlH8
JVQwk4gxIXiIkYOLNR6cOdjNtjseKMHhVW0stWLGXRPZNdfdkRpLLJSus+lYVc+r3Byp3S44UrN9
qE1hqYN0u/LQTD5qAPF4djKozRWe18tQ9S0tgjx2zCNsoZoToC1Q/joHKJ7LExrtvReGtIu7Mj5H
4LJOTChbp6jOwpiro8eKWfSVv5sG9WK0ubn3fOO1YJB4IYbG22nKTG47wasD+mRrTsnBcO49Jg7H
2lqYcgxdnjtGu14f3YfRUN6FunxExPdugn4binWdbw3Lw1aLsT4q2qfNeXpp4uFmlPgVayvudiV1
NDatfFuq6UiDZAsxga2IzTwkwfn4eQayCJrLKNJPAw8Urw71QEktagXqwqnmmIFTongcpT+twchA
wwx9rm5cg7zGercExqTKkiVhKHmyrJomIEfukgg9LMZWuTJ957vFqHbdJQuxB4r3saV11e9mLsy2
j0OaikIgA90NUwbF24g2Iwbeo0+EbRM5gFhT2YN55Xi8CsPgo+TkolWut13IiVC/BBFkfiz89nWY
uAH6EXOgdonbNa74RuRO3BlqMW9WuB6a8ZXDU3fvk//dBILThM49UIA6ecP8dXF1qDaOhXNzzBrY
ODG5h2rqDp1bfoyGdRc79VeZp+YurZgr1zAV2oi29K5z3oNqEwndEnmO1tMI/c7R7Y+ka/FOZCT7
G6bNAcvwutUE2nvqdsKqu87+DBOaiJcvcSCWmUPhX9W+iCFcCs9/eF4M4FgM/drskSEGOTinyXOu
nondrK/0vmoLzq5FERHLZnhijI+ph1slk/M+zuen1lw2w7rxz1PJnjr6+im1kuDMmFpvFaEKb3CP
aQens2PjPbuu4hBA0DDwUHK4q81bl06kBk3KSlpxscMRjl1RPpEGFltVflG2ZdKDV5yLyiLTFFX7
cnDLLeLDvsf8tLGs3oK3hPE3xqi/z8qiJfxrNDvLYbOnUxL37bBwZXKlnmaXqV3q6tWYyEsjcPnq
jBnsHNzRA03i0PYsJpfsJDOFClamwUkPI7Mz/DUhHPAuKrPDEBMWoWQU2sl835eKY5qZcw4Z/W3Z
oVzVtXdiBsWArt9WSO6msSntKjgurruxGdUht/w7iuwT+vIIb8dRUQEaMm9FSZcM0FCWWS6JXlov
/Rb4pAmFUKExux9lW/1UfvBsKIa+tlX/kKB1GltzgvDxv07IlaGW1BWSyskdOe1L13junOQ1jnWz
60fmXIaLLakkdZ0VvrPxrJxZRm1saopW9r5753cg+wIfH0DoMSnyn/HzFxdOQBaGMuYzRKJIjzOG
O9tBy6mJTEVaTl/Dtt/R3L4pJmfh6XR3UY2dTIvqAwtxdvItrjycGECFzP3RMBjW8g4GzGIFz7hH
p214ckLXf4I0sZr8Bn3OM1bZPNZrkfffUhn6/GJqP6KVrTHgYbeejUd+/1czSF+NPPsKU8NfBb56
4ELY7L3BHE4UNWJqQ64MPaLBSfKofIqK2hHHp+l55NJJ/Ppdaxy082NwKeBV83TQnODXU2ZgTMTN
3k3yME1Ne0BYqijKrqGRY1gjtfeAWrF3e+jXTVhuJT3ZKzfU/c6b1Xteg7jWCtpemNIB0HCfP7gT
ZNZ0Bpqq9bp13GAf19W8iTJvW9b5rlMFhXtEzZnVYhUkX8LRvU8PhpE9ZQJ4sV80+WEIiMy2Q/Yy
qTF8bqEtLvi/faepTdLCcv43Uee13DgSJdEvQgRQBftKEvROlCj3gpAZAQXv3dfvYcfG7gt7pmdC
LbGJMnkzTy47ZoMbD2T40ktYAmKOcnVL830q70ZhyEXXF194RcInzrDvA8b5WyRDOpt4VFzqh0/a
iJhFPYdhnYAtKd90YJCJzNhrGqEEAEBEEOLmZEk74vo+WavIda8tRZOscXm10jx9bYmE9q2QotwC
RwdWAAjRGSwjYXe+3mVoUkxGFoAl62UExJ9DRZ0eAmXfG8rJe/j9S5F2DvIv3SGNDGJMB+imkVoi
yzO90+bPAuWFLB5nZfoUi660fQ6LOQCFTq60seBEXTqhn2DzRl8GeNk73L6tYfwczXE8dVHR+7Rr
KciZjwGxXbrJGS3aWUyaTDd6AyqE8G9D03s07eLCKa+GyfE/H7sGDjsxLjISF+pa6j+Ir+SORbTl
mEmgvvmsKs6M5GNgZw2BuTJGyCtwLxuGk5suzF9cR90wWlHuIDF0o9V1oGsoK+7Q9n8gFgiOgeRB
Ey8jmeeuagyaFBXSDl5Q+9Mw+KQdhrqzkYlKAVcA9ALm/HQGwwm2cCwQFjmpfFUMe3fT4L4XiRH5
btzrK1nDh7EogKCubpeFxbVmx9723jUM05Hq1VZsJ1YyE1L+1pL6MR0aWNk9l6FWypMXOPggUwrP
SgSHrSWG57BQTItrj3AzZYvgqLckV+MTEr3l6zb1gmkdTrvEc3ZWTz+Ta1rZAudYd/WCaoPXZb7E
ITsgqnHWqeFpBiXjy57h1pQHf8pAgBdthpaJCbYSHAhrnTxR3f2qbvA2A/jeZR0Igh1WtkTdnP0w
tX2nIEShesqDJzxanFnyG1TKMapOZjMfKN609wMfk8w8dLaDC8i8smjgKFTtxku0wm8MEpMZZ/VD
GHlrUNsc3jJ9T0YS+Z1MbEXqjnM9rAmMjUSKCzDILkQUaiM+hbVx21EcipnC4JkLh9QiEh9FtJWi
vJZyaP04cxxSbhiUshm+Z2ebPLPaQE0HRcaqsAtaEjFI1aqnW4cl3C1HziFZ4Jy6hk09S0bUJjaE
EeDAtsd+af+g037LkJTkaDw+UTBSvag2zrFi/8dJDLpdX5MDs46V8ziSZ0T/qyHGPmSM/lwKfBwk
e+AC3wrlRevUjqiHbNQzdRevnR0OTFAQO2H5UAhX1luAcyz2EqyEiqt3z6DqPBxsX6jYYjTMaT+J
7SXkQFAMk7PWIfsBr+Fw2eRgjQoHplKr5vqsy6I+Z3bxR4dnvyEqwjcl437VcrBSJByPaRPoN9sQ
WzMZftgM+WzFwZeL53sx6SglERQ/Ht0jk4bGAG7070+ye9zoGnGXMRw3Tappuy73+Dg17jeUKnTG
Bnxu03ApHbwrDY2gErvNqDXHPM9QwOrYXXYTt7j5rXbCz3AY/zN73PuZjNbGWDFOEwVkOC4mB9qt
XojyFot2SKEHTP2iaB9/EqvZUsX2sZOyWz522mUwm/cRGN2STGbUderSVs1uDq1+yzYGxFgpNN0x
XcMIbKH4iSeLTMdEOaLZdtCc+yUD4tonBgq5006uke02mwiC4mypaFO6LR52z/7N6lJfEsh+1+ZU
OwQk+0ANcIA2HvJPTCZbs/F1d8S3sO88J16osFTxblWY/+NEHulLP0zoqqu0DCg8Z69dp/lEdfKo
/gsmzN8I1gRUc287NqizDr0AjK4XpqnMZcpiTtw0ZZqi6VzzCnvelTHM2bgqVlVigwoqHGfdz/RU
E5iboC6VLyqgCLCsuEuGKdCmnuKzOBDmBvvINml0hi48DJu+zbuXyLyEbAsK2t1+QMXbc91YVwiA
B4eYyiHWQw4lBg81jevU91afEW8NdXbWzW7Qn8w0PjuOsok50rekB+rKSY7mIbvdBIIpfBaGV6vq
D4WT9njmw/rSNJGP9cbeDHDikazS/rWBjBStAI+czYgu+BKbIcL9h2DyQs5sMA7Tv9+KjwmpoTvU
Mh5dYT8bZFk3BeOPkJy3W5Ty6rAihlxwwL1P5NeMX+rL8oXbdBTEcXhld6/9cYp3QyuAzaKrBNJw
VvXMwAb291tolckzB+InO+DuNBrFjt5jXBYP2i6VBRrbMn0edtxLLqTupunzYK9NOCbcYoBG/tNP
XrhIGvc0onsDlFGAi4uGah5iOQnlskuuMMWZLmQSzphLMXGN/pjHl4T2Foq78O6AVZW4KuLfsKQm
1Ilj7HTw7oqqP1ZYtPCjLov2ZMIFoDddo8hrxt3EXRx1I5Wlj8JtdN6vHU3NvhX2azmH5nGwoo2H
ku2EDq4DlqoYFXZpN/Qu9xohdFPjs0K3xma0m7t0XFo1Zv2meRBRMkZXkBtfkzIIEGNy7vQErGgy
S60TXaDEXaDB0ZWisILM7g/yK1JfckmiHA8/R1H6Gg8JAeqXuK2eRQCeYyjkdppPugqNnZr7dy2o
zYPFbMbAWA++BDqCbKGL5CwxKCf5OCB16/F6MsdmLSHfh6S8LpYrnD3D+m+HIr60dLHENIB9uyF/
a/MH6Y30wOO7VTPo4HBWRLlTtVGU9LBAqY20uBPN06NoPOuXUy/pxazTe/IIq6UjQfiKI6+DNX5p
5NhXnSwxiac0KUEJUK/ZMI2HaqxAkMqgwrZv4Dx4vJQeUecWJqSveTFo55K/Fj1JogNQ4PBAAcCR
CpdxQ1tyeBiGst2ORDzhNeXcjAJ6pytBojRjtggCyze78pNv1X08+qLv3G1QpSs3gUCnOeyvYSHe
WnaudWxL/QAY888pJblTA0kDn9lfiXPmQCquBI3JCwVK6+nhEClV4ex6CPv/94TPdENL5BIN6SIP
VLCOS1C2AgZDY3TJjswy7sY5+50qnSlkrU6T8RvrBdPx0bv2GEAO//8yjfGT63YhMRll7zxQiRVH
VP4Wi9ckoWiBAYU6MGRQh96OxArGIv3kqYlLQcV/pZxgWAYTooaUjp+aDZRSZ8Yk9tg4zWr/KJgk
QZeSdnHMERTXmC7SvlxFMViZomZdcRg+tp6w/I7GTz8IMXBjLtoZTbiv+Gz5fRVB5s2d4cgids27
kWwzCaBlVY90ChicoEKZo1dOwUdrFb+DgfARGSpeB7puLOgtRg4N16prn/W4Q3AwkZypd+XC7KbL
GEfOUjaYiEsnAXH+oItzaCzs5q/pw5+qk5o/O+IGx5BSYL3cVxEodb3EC9NVn3z/2bIAG7jr4/lu
TXCXW8b2yyI2brVpV7tSZFjoFI332hSpk9OK8jwwFESPePQA9uyIcV5cxhlJeZ3LvvyuCh2YhvYF
NN76L3YxsodKX5Ftc3YFhuYdBS5UdPTWc1134y0B89XIZ8PgVDaBv1nmUQOOuLSzn45BFfWXkz6O
/4m0OPfqg0TmBa0VeVnKYWsyy1jXXhDTMZi9MRaoT1Vt3DQNGl8eFPYbPJRTlU6YgntdO05kzXnj
ut7vGJavDKcBFpDmBArTeD9X803TQ0qIZX6ZGUlfK4ofnHKvT4j0ZLnptYwy4H5ekuJpamkG1FNr
hfw/L1RoDfg6DXUCbUUwEEDRUhVyQ8w92qZMSEQQrRrLsE9G+5ic5aFcThimDsrjlAOsldUbf3lh
eF9Wa1OKGtm7RwxTuEm0ZYS9CQ2ZrNyMEL4uuY8C0YGkYDTDOo/c1Af7jhwdhjBM3Do7hUSt68HM
ALVkxV5rmAl0AaWa8QAzJSwge+iGSLcppHkMCJpiqMCFCmH4axSDOGiqupYe5RBmxIcTdyfStjxX
rRZRxBNjnu99w0Tom5Hbt3TX5igD6uyqOL5ZkzfdIgtPA1b6S5V476R98DWIOmS5NIaFPozJemRo
6BvqAnxjOOtW8knK175Hgxad+1z/oV91IcdMvgZpIVa88UsBTWuT5J13DGwgEbYxZpytwUCg2mOV
tWTrI1HSBhaZzmow+a8kVohZuwwtyzhnMxeMITqb/6UOLW1FAszatl7IpMUw4dE3sY4NG7BdbQ7E
gYc020zg0+YHxMwrMJo4ybtrP+NjHbnb32t9ujSAPrY9Ym49NOrgOo62N1foGOGKvGi0tJrwWAUz
REmKYFODXk5IcfQShhCFnBEDmWfliwDI0d4cYAS73jSBKBnlHhV/XnLW4gHUEIe5xzPoquQJ6t+8
iMJKW1lt8iYDo9rwiNjHOkoceDXPtYkon2+TGEN209NQDQWQEh6A2qu0c0fg8SDYs5FztZibPXUg
JWg/XqbJ2US1xSBilsbCkairfEKOdAffZx6eXSEHkIluMa1AKlAuEFX2xrX4vjMyZE1SdIQbNa7e
xmtPUeAuM+u3QMRiTXihXfak769VzXLc4Rnf5xxDMdsMbMdIu9ywzCVwjXyt0VO1LKa6XVttNZGL
gQWNK19R9HWOWncFbVLd5hKQuMCGoQS8PJdTlD+nhq8ZkQbSRpv3USJuyVgtvV6Ol38vdDmNl8HZ
jbaX+w3rM88kB1X8gR7NYviBQzgqG6d1XrMabI81mfVp6qEy42USVR19QoDul1FfZQy0OBePrJUL
oXXh52x4O1ymARY/N1ir3pbHStR+7+Y8/BSrfHtdsJJBn/n4HPbM9h9LTJGuIbHGaz0IL0471K9j
vOuJNaeMeD4kjnWseUPvzwa3lq6W9gG/0pVMiNpSXsDJVLnFvmFE5ivvDnsweklK91QUPR+Q0v5w
hjRHMlVo6EMUrkZG2gczCpbKwJhvpChIQnADa4C6ogrCxKCVIO666S3n+3yQquWZ0Ot0LVPvMcU/
TBaCPpcitWJ2mVw55niLOgNSxfpBktJ17kFeg1lG/sVk0dPEGCuqEwobKyJpzLSt73qEIyAaGsBj
eLXPRHk22L3LE0aSdcvUr5vf0jruzsp1szsaac18sVHHeC7ze2h2BVcoKGC1SR192ozIs8FdaA3S
AEkihv8stlGdrVOvAchQ2uYBqMKwYOnsfUvW5tqsCLXCdpxfWn4nth9Uv7hYOVy2VqaO0TKA8Piw
774a7vDaUerwXDvZzzzg2aq6PL1EhveecWdzGAbfmhqLPTq3dUYvD227/WBhhY4zty0umrjcmF30
St4HKbb09EVSd/JmaGa3pJ5D8z2qG5I8FMuM9r91Q0fpOaxpjeQ0X4UP0MXIWMllK9qwFSX4DIPh
ZJOrjBOmYZHB3lpTqZcUyLFtiE+imw4dU/KV1MlHNHpLtIoI74eDwNvMTn4w+kYc07YkT43ByDea
ql8NmD6PZhuUK6VCsV2CjzNvhRZbtxC/4zqfIOECiFlEIKpOCo8d1BGz3rG2YYYB+7kjuYFPIQw3
EPZI8fTh5Be14N2Q1szFknGJSeI10LEV18qy1n3jAhuxjhAHFjFcvS8mFABhq8G4AENQ+4yitXVO
Tr0s8JyIhKnT3P3kIWapdB5fLPKtmxK/qDdEcgWvqHxhPz10vGnbMjJcos4xDcBcAFel4iflctIC
G+bFMAFaRzMmAjgH5GfjzvaDupKHUJb81YwaenLMCVxvTfUODMRYDthByPrswAzduzhtTvBxNr0B
sTY0OIk3ZJ35yJUh2MHmM1Ottp+xQoBTFHtO7+kte7zgwIJEJJLPkkMolLCYp63/RhoL9oOTYjzi
9tRAuDnnrfFKpJPzM6XXqmeYD1bN8FWCak8XK0/HWIpLUc75qh+2zajKc4HAvCy80tzNxK79enI5
uYzRfTCxCfRqJN88ZrtmdLOtwp/5pCXAjERNtCQdvYNnhuK1Si6h1+iUXOJ7MVRwnqlmvwTE9p6G
bBq4wUAfiUYcg21FV+mjZD5P7PHNGppnvhhWKfUc6fobnEZi2jjprhrBzEURWixfeb4zEAa4pmnn
iHT1U9fN/VNZvBdcTLa2JFuGIwLgkR3+cQ5Vfkpf5YaqCh6qyJlWpOCo8RkD95il9N/FTNoomVOn
PJi4+Wpu+NQbIwXBLjibZG7hlXmKaN/sYrypZqc/tfIJlAgHadzLhLe52OFe2yP+NH6iOS9lEVk8
FYuAe8u+k7SED6IipMIA7vrvJTG5xgAvKRc2YNUptYqXnF7wJ62A3laCOHErELm8QOgcQveJJup+
FQTl0bTQtDx9pNCbo/dZ73XztQsGPy6HeO84pKmNVs+wz/ab0EqmKwYzdEZCkIeckZGKah06nG5v
4SBkkC2ZBTpB/lQKScF3wHEE0VYcKijMK8Pih6mxA65BXbBvUDN5KJHJmKga1io3HXHKi3VSu2f7
cfKGoLxpuUV8WSo9wPicOV8aKB8zI0asnUs6TqtX2J0Kav/dfpyLOKVSjZGL0efJFbuUEjnMnN6H
noTmpZetjcWVaayWaP2WOYW+IC0GKd8Ox4NTza8y7bRTPIFzdrudwuhwngc5nSfhfjWTIfcCoXyX
TJjIBmhnOEKIqCotGy5Mo/tLPpsuuoJmbGDoZacooBSR9OKDLGuzusjhFNdrpyqhQCSTeyUVsCmA
CPiqAL+ZYs3A+a+LXcJN9tAbTOoapeat3ahu0zlQ9OIk/6x05yT0Gdb2UDm7mFDmopsqa13Z0Ooz
N/Qu1LiPi6gtD3XJVfof8UAV429QtIE/Ci0nJEM2FQnwjQoSOHdoQMqik27SDgQ/gQwF3HFlztXq
0Vk2d0W0MdPwjfAqP6FmnGRuMQ/M5vnaRMm8DEypf6opADls919Zalk4sCqf6qmeBx02fBYAakhW
IGIZBk4EGiRG73hq+M3OerOLeOtRyzk2w0vfe9NZgLG5Tp1776YcTbzKRj8vc2tvJ+bwIGxVEI0o
0A7q0T7huuNPsgcMBY1lrhnNRluV6jqBLi4GlA40t7Hgm0UK/sGE8Cw5Bi5GWr65ahSuX6CEmbLj
5Da0DcWPdbVTiqU0mLq1WcDiZK+/luU57pK/AZTYHtTkyRTdqnoAjoa0V37dfTUh8rLIqzMZV/fc
B3FBci1oNubD22uQtnLYfxgo9qUPVTH0UfKMhS44J7kekdmU68WnS5MROYmouUit0y/CNWkRcgdc
drn3DTyD7dzWYG3B/t9F3fDwceSvkvEwoNl5vLhUWDyKjThPzlhiRGtfHtaTfHCT53ZI/rpeRMey
7aAh//vH1tWi46gKxlmcS7AXpOvcadu9IshyCh8vjeyeLAvbR2fWzSp0+1Phzvo5miQ1jNPDrgBe
Sk/nm0gsSJN8eBcQojDW1O5TLVF4zS7plyMlfAubbsxjWLR36HjaaoIfdE08GDxIE1HxEeutDUO0
nnhM6XYJSo2gcKU/A1UTy8ZOvKd/L2FPYq5egq4u3uFTFOuBQrYdq4b2ZNA5iOMt1r5b6B/Gg9kD
VPK/oRQ7riPuU+YFdF0Rt7JzW3wYWW/ywHXmlob4FxqkymMUBbfKnV8SYQbPQi+y5aiNI84caflO
07WQGHFVu+yzEBuvlGnR++0WO5I2eDEw9DTM6Uydn3HIFMaLOLmjYxu+bcW0WAe8fUCmzFPLhXLR
tsE1yUmZIJV1q8Szxg0uuXVi1w3Iqdp8Mtv7GMV1sci04NOOPJ7iUMX3TrGxidig8M8180Ut9eSI
EdFYxZZ4T6Gx/YPzpH1Nl5SWfuaJZW6Q5C4yK/zYfmMm2ZCosXOqcafihWdTX/EuGutKhDkX6F7c
OxbHLQuJ9WJzHXkso+tQ1swYAEXdi+apVzpHUfppCgtArS0RISf6St450O2wEnfPEdb5tZOmzVl2
1lftBNopy/vxYo9Migyvt/cAIJDAnIKVRa+DT827EP54tvNya+mkcy3R9Oc5rrRXHKU4/tCikYNK
TpJ5ubKamSWZ3UIFFpH3aFavMXcgINNIkWlW7URTZmc1ov5lZbXQdEllGNp2kYvsoFP3PJOcv5oe
iC3QMa67bgjBfHhYsSpp/OfNjnvkhziieqQ0BWjMcnlZSDqKz7rnWGe7svCHmhUOdC5h1CQXzyUK
TVsN+lbUc7gnFFEee82WO+wQ7RqHAGjsx4veZwIXNNCWhUkm8djoaBKdHkXkSDDGTahsJ6yh88rA
gcLVNjuXjbftJ5mdLPK966FO7K2uptcJb86msdLQr7iVclBlPS+VYDhTVXRzdtuudMxT9BCYZ5Nh
mRLcxwzQUBujQdtJ+JsCBdOq/eTMx39ILotncZ9qtPKwGq7jADwLdyo6X0T2UrrOxin7CeGWQTGM
ZQckksQKKh/CZt6cvQRSjKKlxSMbsKnFNC+roHFAEfzNvWHtpIEDZSh1UhW2EMbKAV25aAa78gvJ
tVGvHOZOnJY3QUghxVzBLZhGe/yuvHVUMa2SzSyA3Ul7m5kD7pXQ3uO8aZdGnRGAKpgmWi4988NF
JFGzYwpU3Ewn2bCGUoqiZHmZPDHRPVqRmhHYG8tQRC99+OiyNpwlo6NoTcpeHGUKRrHgs8VNlkCj
ZbbPUwEy18sogGLe6Z7rxKhuhW0/A0KMrrE+vbajbl9ySu7Qyhmk5A/pMtCZkNcWxU5NnP1MOIHZ
Q8x4W3c9KjSeE7wi9Vmrqndyb3Jbwr06oxpcXCDjqBakXXR7aF/a1oz8SFF0HgmtOmS01VHWjgLA
IGejJam2d1Wn7e3HC0x3TnKPiDiWcGrAUuMYIE62SlD1Rplk0TsPUnuina22D878t2yhm0tXjTPs
RVfC20+qrYfXtBFje/j3YnAvPMwJDhW95OFOCrUmp5Sy4WAzKplMnEZmRqeB3h+SKSifldvaHLfn
YmsVODDoK29vbdwQkB6yYtPM8EsZXoIrsZP5bDGQJGLavohG8YnXZPnITLUvGZ5o/EcTQ3zD88Pe
DBhSw5NcMRqsIMu6EnHckrtRTNd0RDgZI3YMo3CmQ23jarcq50FKTo+xMbyGgVFv0oiPVm5Yd52x
7NFR9f++iMe/QqvazlWnbQsImzXZLUKPWoS+6Ob5pWH8Dy5hmTWT++m53aYor70riTLws1AvVb7p
lrEN6HHqa4Z+qD5UHmktk01owgsvDH9TWJOLjrmqk/VyEWRoQygmiMjw5luHxo0IA4jiZ52grIHv
28wGZBdV9xZLRBkiXqi3VlBS0nXLMQn+Zr7ysm1yWibJFv77X1CpMGdW2X/JazUH76ADK2Y4ZccG
ckuk2520igkgQZthGUUWrOVHoHUsX+Ihe50YbnKbcpckIspF0eHOeBCz3Ryb7CRsygDdNd0zPw8/
GoT2Y54FH24RXuxHTEcbM1r5yF/SrPumjNknPEl+aaI/MBvnj66rjhOW8J1CMUKuhV0b8biNDP0X
PR+aM3S8RQ5JDm/Ksmmjd0KAFymqD07SHHRCTpKUx7TWVij7k16dO6RrgF1y31CpGKPfchbcTLBi
ce0af5HbPhOs+oAuy7XJfuAetJfAKW+jTqdhX2rcWINukxqYsgfD8numSdhJ7w5LBGsrgXn5agbG
KZqGF/RaJERKtKqADndLlIsyG7jrg+nmz3I638xt/qkHA+mYn13/5Az2FyVI5Fjp8F4IJv+42wix
qclegcM1kg45x7plRrprk8fgDQWEdgEtjL57KrsxR5MwrPNiOyACLKxK4FJ5b+qGOsW09weL+LUR
7HhCw0Vgqx8BIsgcy7ep9MaNZZocrCLnbkScvEY3vMhQuwwDre8iKDE6iK/YGT4itGuuRKwC7CL7
yTXfVM/gHS8Gf8BDbavRjNZFMP3koyt3DiMcYHZ0LeRjw1l/7K8DIvWapftipx3W86TU930ymeAE
4vc2JqWux4rzYT1Q6xszQrKYuZL2M25JUv7n2TFTgdy7GrYTMdDmVJNwVYl1VdBxEwGI8Scytk9c
GBlQMXf9MIASrOTYQcOb9VdmouGWCW7iw8BfqbRLH8ocHykFfo+v1MFEcI/pSFy9r5uC0XXo0374
WbZ7x+QEHYYlbw7qN3MfAxmejmyrj5iAq+5NC2EuszssSq6DBijFVeeY1ywP156R/qL1ECq2pz8Z
NV+EBtkO+F3u14yx8gdtob/EEYe/x2/Q7Ie108QaFfBgpf+u0T1uF3gE/wGLe7dgIpA6OfApXCa6
h1FWxLe0xgFVTHf6xZ4npIGKYUxX2RHtJVehwjcxIQ7VKZFhuSDWsUuq4hmgxjNwhWWIOXXQMTzh
inxjU2d+gSAx/emdPMKPuJu0yWPV2ljYS/99iajkrq3y9BZjn5/4tdKYwBC6/ousej+BnQKn+4LT
+2WS/V8qnA3TUm7gBROajnhmRkuDN9FRWkbE/Rvd8Sm45F5Hi52w2ATn36CpbsxY0qVlU+2YvxvV
9KlmjMNCOh/C0A6pqa2jfNiNVfBRVgLQSQ4MwcuugmzxArrHf8AQ3kQbbzLXILg/fducMzmaip3Z
Z5vEZsCUGaNYzq1c4YX7jlPxpXXDb6nMG6dhbqzVi8tlHjGtZwXV3K20OtqExoOsE4pYAujSlvYx
UKbqydBdCssiXxOqFxJJXLNKSDp5um5C44uv13n/cd/7D7jNTSK3o9f7XvVYouNQLdrIu0MGuLIr
++6gn6vQYdl016nLkwqOAeH+GfoT5A+TKvDkkGrWHTD5b1Dmnx2FbCCjkP2oL4EaTm0MQxDrOy/y
FwmKMzAPGEjvQWn+BlH/ZkbaOs1aMp/NOURiRwTdcWHd1ZK+rFHQct844wcsw78IWAEX3noLAHmL
vK2vomiKmbK1B2v0Xs32kXDmolnUwDBgKXKvd/NlxJFMpd6Fx/pXhYxkJ3PY9IN7cc+zJOCQk+xb
RDzBS5deaCY2pBCpi148rqemk16tsd52c3l0OTEu/n3ZKBY7XVZ4tW26kPBJ/s7lU58VDmCY6q8Y
px+q9LzUoD7BI/AcOM2pA/ACUyxcTqHD9Tnfm+5zW1uLSG+rh231j6jxhaPOjfJK6hSE/tHWqzgp
1mOWn0EJvUPdwJPQ+bE7IfhEzPXrTWc46xG4I+5mnLOcv/NdXLaHrKDSA0td3ISH2dJxhsirZu3z
ivZcSoTChyAWvdf1h0atOk5eX+dOFtv2pSa8Rh/prk7co0nrY8zcsBTM+qe7aFlBPFm8NzQldpC4
mbPENlkeJz0w4IqWbt0j0zEmKQuxK1x2JWqa2oXlph9toJ7mjOlANf+SqEMwsOLIh/rz487ijkr5
XRcBLZaPu3UKxRtTIzpBQxoAkAjmJu8a4VVfJFk04i+GimxEC1mCkIjbjcZs1p1S2FSUyjmwV0oC
mm5Dbt4uH9092d4wsy/KQFc5AN1Z6C9WbZ4QBgoDpK9XgZTAh39T2Jh4l3Jd2wIgeiVvNC1iz/2a
+61Rx+1SmnkEcJJcEQa6r9hn80pAvsrn30Qf9s4I5iSePkJdnmHNUEDI/HkcmBKaOtmvkcQcnZ0t
JsXSYCn/B3FYFhYh+1TfphYd7Xl9V3X8bU9YFiROrUaoZy3m4+81f4HjfekzzvvaWelpe2ducPWy
8lLHxZujzpPkg1Ik/Jq+SzzJrxi/LrVD/Beia6u3zyXJkbYOWAbjzwgiKTzIQ6pAuRnJDRIltjdu
L2bbPLtkZlZWebei4Wrj5iRT+DJKhyx5fxEmwdawlTeOPd8CuErWVjzY03MZr2oZYXobPwlQggZ+
9Ivkn3OW1UuFB2/p5PUuBhlQpb3LE+Y9c2aiM0Vjf5Ee24/DnTfQn1tzIk9mvDQYbQJt/rGi5JpQ
Mgeb5tOLjbswIIKhAFEUzbAXVtJC6v3TNHNNssaPWkAHddPgfXiKPfOl8qxfiZlroXr5KLjdjJX8
sa2LjOKdDPMfPcSeOTQ12N5w2mPeJyRToJFPgHwJqJtQmNpw2aF0aEL851oj8DP0NVqGxi9Y+KXe
fyCTYBB0zd+iep3D+ol16sXKjBOdJqvYyV+60Xmdg/4VqYYKF2pEjWlbonIvTBvNknLmvlF/lqSx
XUTUYLgZB5bHE1TLj7BZKIXKyIlkIefxKxLW1usByxQifIpC0CY632GiXYyu/aQdhu5grfoMtGMv
caMFAryfo8rLo3bRbrV38tM90AjesVQli9mxc+4CfJIdYR4MWNBlpn4ICHAm1H4YhT+1G+E2n2Pk
kU7ybvR7HDQ2mFkPiUTUeI5x53RO+mYgSA5UpMEBw1wa9uHFG5urXdMBPZY7R3c/BJW/DIj7l0ja
KwEo24YBxdhKvDYUIVAAMP1X2qDZWUNZ853FADgHrYdHMoRXjj7M0IJAP4iRmBiJYNjd3BFAvjSr
/aorwvtS/54xkc1V+ddpHLUpLm6WjD42GCpZreoESATgVzVmb7ln/sS59Wto9klnMRmn4UzrJ0t9
ql2r2FpKRc+ol5QnApDLui8PZEP2Zlfdh2r8Dq1q3cXk69wZWwPtmwvVcuC3mM1mJmoLToFbmvcn
BOObgq4+2CEg2RmSB9KOOVO6kZk4TcPsr65cIoISUyWXi4adPMzydx1vKeZwMpd0pR7TPt3UrcHR
dxhZmrVxiYwKPJDWgxzdP6tdDqSy/LasfFPNOuVmQ8rfeFLvoB7jTcOMzSiDvpqh/ElgNg2AlRYT
ui8YEq40rdP/GM6ma/6HuvPajRzL1vSrNOaeNZuevBnghLeKkAm5G0KW3ptN8unno6rQnamqzuqD
czODArJSCUlBs83a//oNfuSV4n4m0GtmXs7EEDb+Qu2HW6TMy0g5RTj1BpnDFMZiYSba90BAEulC
Mt08zP5yF7t1hF0ZLrYLVfNhbltkB5OINldU3rzVvqsTDx0cR8FKJL4ZMm4DITfpzKzDg9N9Bhrf
16EOwqHCWfeyweI3CoqZHHkyMrH2QfLql3BoxmmZmD4Zv3NktQp5NshFvdF8b7xPp2NtGiF4oBdH
5lW1Jj1AJIq+IXcQJO76GLVl2qO5LlL9XakTUMie+BkkG3qVP7r5kMMyo30VjWIWGbXBLw6uvba8
gVBPXHnFR0m4SaDtcSOG6W2/EjF4NXrOi2vf01N4anKXOYC/FxC4nOmTlbcRCrToxM0o4ZU5Tix0
cUrQFC0036Z7sxGTH79BHOjCVFpwfL6A+eGlyTzIaUc7WBMv4Qw5mroPG/GqZv6NN1Qw5jgplEG6
hUIQzbJAdJOf1HXOkhBY8ob82nvNYYPsextKx4OuuJCNllbk33plD3c4dbFZ1ncof3ZaPtxjUbeS
VPVZhM0DhpSG2V7KkY9Wh+6+gfkhTNKeYrUh106kTz0k9abD5qHLHgslj+acZfTZQNIZCm5mqlbs
4W+8BiYqzrT18EOjmuqa5DkJ7KNlfxRRf2jd9LPs9Rtk4o9t293FcXn2ifCB47gelU1HYh6wF+TU
zjhXYXo3SLg4WYG0b2BQDOZ9BibnNfdREVyRbNv4RCqUKPisswWvFomPAWiSGh/ZCIs17u6glXwI
C8dAomKuHIyjMxP9IXIWcnC6GZ1NFK2KBss3i2aqEu2jMbzWbLiBxSN5CAwNM0K92WCT5AYzDeLW
DGV5SLnSq3McGKG9cjyqx/vYS+7RKw/+ncLVN5p7gy0WGbg63VHfWRRwReFVL9qB5WBwGnrrLc26
9xDzFjsiDk5jQqYD1OE8P2VmgMNDuzOGLV6AMMExz0OjSQ1t39eO89Rr8S2aI9iDZru1NevsECGG
SpeZK6X7GrLsdGYD5x4/AWz7shfbaJ47csizgAQVuydCxL1q7WGjCokBmn7Nw9zHeM+ApDWPcVDe
WUlz9uNtrd8B954oEd40Nw9mKHLZRzzjECef1shpJKifTcfLZwUjwy3JD6NRm+AYg+3DyWzzlzyB
GAltcebp1Vo1mCYEAQywJtGaJ7p5rE3C220LDF6rtxgaEuLY9B5kQZS4HUHckW+Hm4p02Ch4qPIo
mxRMe0PjLdQN3kNppKwGE3Mcs6mKRaeHawg1N1pmHd0CAUIp1wmRO0OMEgaKTCvaBxwo7z3VPEUV
VuqOv6dRQSYO4YyOF39AHRWk7LhkMpoOqTrYnIZwi4agOCOJJSoUZihSxrqLDqIVt6UzrEmiCLDG
Er1+GPFL81SiKVmh48k3hY8MHQ71zXggqgSZnnbWtJUT55ceuSYVysbus22PahxH2wPo/lNcsuHV
LWuVcxMW/LVL9w7VjK1nBsy4GBPUmpwxD6Glro8K3oHWzupDpEIQbj2k+DI1b/uqf4Xcsjc1RAgN
YSLYTA0zpwivXFaowap00C0dikiwSGIoqM00hP0GDzuJFlNAd5+P00qFZzCrnn2X2GEzH3TWwp6Q
r1w6nwISFms2W5OIYHEPAs+Y2jTnpVLlGEWsLB3TpEoH7AfNpWnWBVg8PNE5V+Zf/5pLdlnLI2kH
XQ3GCo/64KJZa+gmFqhOlUlaC0kQxasVP2qi3rpwcgYrealcNtK6TD/HQb0HHsIG4FXGzlUss51p
V9d4I6xlckey0UYrp0YyriGqtyMO9cIjJH16MO5am0U8CfQtucVXzfBI3OyDnpKLUvQHQ/XvsX1a
RX5+FWXNC6nIoCFd+6x6qA+90ps7FujBNiiGg+rh2tfq0UdQKddGIp9DQQpJNzXEKr1ceCEM4Q6q
SQgcEupUBEHovBFxYGUNfIn6RkU3Zrmribo8Ki2s9OZBn/hWUlEfY4Jec81bVmn4JHLjzkmVV1Mz
PqJMnK28vG6KybWK/mmtrn1rcJb06VaKZq8ocdej0zezhpNuEKjpxglrpOb1LvyChop5EBtvOm/V
GeWroTo3QaaePYsUWSs4V/F7XvsnrJ9GcDym6GgYj1AJpQ99ARKTxNVA4gXv+6seEzcSZtdD6i6A
qlYF2WpztQQIR55CM726I+mLtQJvKeyKUf6I6NTK9lKhOeJgV5+zrl1mlO5Dc5IR8ti+3KV+QjIg
ksAR0BWdEEYBRfNgwZyespHgnUAcw1tSB4Y4qH2M4V2qrOlOBWAhyrkR9TuEkPnAWaDOkp2bOSvL
9m8jY7hbUunexW1+CH2xSnX/Bb/QWec4W895qtr6Pg7ocRY+9gWK7d1H+DQVifgsJh8MPaUzarbl
ravuEa88ZRb7fZq9GqPL5pAHO4n5BBQl/J8tmDQ+B+3+nJ9xXzkGo3qN5chDVYsrtzHObfzkKene
r5t9n+fghnSbQ7UnhqY6WxZbZkOzexjhkXMivrgA+EnWv8W0UWYevxXaiQ4ak96k0YgIV8SfvSTp
2C43sUdpK7wHt4mOXe3tU9rrSgQ0AoCm6cabGyjnAcmSliRHpi5ltH4JUSNEpnIYo+jTlhI89ZWm
xYdocPpNp8cBgs0SaZ4zhSWkjcv7UFsOCVsa1llI1Kv+M9+wrz/gO/MQ4pA6tOq6qzugYrJATbAI
6wbCzC7RPuog2JrkxLhqdK3TYe1xdTQ8gnx7dGGcmkxw1blRYISU5yx9dd5/Th0V3UnfSvxKsLyi
qEqCamVWdYNVCPpc/CQPevTWKvYlivKX1tCPgeymd/BSIgrNMbuSMBxUa0o4wZoTdlkJBprk+7rr
CBXEEtAX1adpKw8j4pWk6Fc9tkMYXdwCNNxgm/yEUbUo00NDzFDog1oqiv7oBlf4Dj/IyjppTXvB
qIkILEvgE0mMvdZa69aafNgcRr5LBM05C9+LGt0w5lDDIVSjCD0x2bdx4uGZUaJpF/on4faIwoZ+
7VZ2dYEO99F6cNcVBF2HomtWeZnnzxExUIvig/2ALl9pQDC3LDj4Yyf3Ct2hFcU6wVRZEQIcEpIZ
ZGZ0N3YIwBOJD5oa3NA9KFZK+hq0vrKJuo6utm1zDsJCKI/Tu97xyk2v+/Mih3cpKrW6UkHK5z7W
mBz7uyqo1lWIzVGStsSM6JvIYNi4KrQABuzu6480TbTf/6Y2brLMPYhTlSqrHbtBuZM+NWfDpcyF
W41zmTLbqRh7G6kSVPK+XBhKoOy16Q+4Dd6+Zi+c60NsEfc+tPuqj7v919/AN7Gp00ZUTX3CFpM3
9s54NjCr2dfFhPD5WjSsEKa8qBrLkHCVlUuOL5oLu9z7XVHuvSRBSP+vr0vciYg0wR2oVvuzNZjn
IMQIPOkOThufpOo9CKx2oHPPOtptEI9rnJ3z0Z7p8Tqv0T6MkVRm2shCZUHLEhEEK5XIH/yH3iUx
QVHYP+lG2mL8a8dzgo3gb4/NycTFHJ0MLCEXrhaQVROcPJx+TKI89gCMiJstSItJr8/zJPZWwi0P
cS8efD94QSsLEluJ+1Zz7+0GsyjXvIWDlUAdQqqriewhxdKRpjNCScI84XoH6jGqXz0MJhZuRY60
3VofhbGDKyk2MHFjIAEsU/Ezc2Lr1VSmBBVoibOo/ERPI5Yy1a8zZ7wVuKSGKj5PLT4omTo3GmMb
q1G9GCKC3BrMj22FtNuxKZF7MGmNUXmHUvfKwKkpXfIVnJGWiLIC845OBTLqprK9wLvNpveY6USS
sJVQ2b3Cgb/FZf5R6rgu4m71bKU4ygztHbprCNpSuDSY2AgTF4IU5Fuj56gWqdDnaT0CH4VbWoBv
ddmenYYWki77dr5sLGcvoCIE2K7iFHJdGjn9F+S8EZJfnM2fipp5O3nXkItOM0YA+2hASZm4gdac
oiTaarr/igN3srAUINAR/g/6co8cU3dhIdJefb1XVbRobp3koBbZbR6PwAo7PDOIUinwKGmC98AV
kzWosinh6Y96tfIUTqJ4iMJ4JaESQtbMGIYDuZc1vZmqLx9A0a+M8qh4po1CXj2UbJ7oiqhtkHvC
r5wahLazND3/rq/7bqba3k6Y/T3Gi+UsqgEJQ/c+q627QsonNfEuGLYkS03J10HD4xtbakC9x+Qb
NBegivZ0ACKieO1z5X84I66Gqhs9lHVmL6weqq2kMpyFrYU3FdZHtJzI6uF8QKTTU6IbVDC4VcdG
NvfwflgoVfWYCG6uQDTcPpFLjw1otA/yAqygbj5zRUYLtROrRispItOxQErnH4sc+Yg2s/GzW0pi
4ShUlQXYZrOwi48IH0BO2ghOipRnCWofeiR2AZxzWGNbLMtwQy4omyXqCoSIPuIjgt2Ar49eMJ6t
7BIF2M+NPVGaEM7ipEDIzlNYsMGnC4E/Dvy9btU0Ek5pgsdQ4VVvhR8vZenvMUOydnG55OD6EEmy
0MDuF5CA4i00vjsVItNchqs+orcaI9nG+2cTJQi9DHQeuUUzRXjpytCiaGGPZOthnw2kCit4mwfB
wTGiParn2zrFIx0nBfyhBec3O6EzF9o0X+EMORhaZm7+BH1z0u57Cwq0t8Jt3pyiBWAsMxyf+j0t
QSJgJ+jHsY1NpBGsiC4Lm0768ODiDR3tqQvAwo0WBioDGir9Dal9T6sP06tAIQxO9u646hqxAjAh
xsF0UWDUWQUWcFSGDA8YSJVP0C/mlq6GF719QtJdb8apgocGtY56fB6DBLctMKAl5sLxTnPHNzuP
xCrqs3FupByVDFgZ3aweSL106jPGOXSno8SY55QaCwW2DEVzihUMtAmX6JQ5RCfiIiHyzuKMUHHY
Cf4V2B6ULNsnNsHNIXf7OBvq7bjWwjHa2kpwqcfcIPNKoP0U+h6CGutnaq1JvRqWfUnwgzF5gPSA
bMuh/QIvHEwZRbxQ/eFVCeLuacg3VZ3hzEZbVs8t9gDyFzZKPPSTbuVexfmMHGVj2ON+r+7zLHse
aPHurdZ8i6ISRqzCma6zYV37m9HOyZLSNJSkjjeFMbcl/gdsqux6+qIQBs2ZsE2outVsysfJjkWk
pSCiKUTQ6UtLRurCaqzr//WP//3PdKPz79km35KXvn35H6Ys/QdxTf8/BTF9PSaip/6Iefophum/
oKT47cs/XrL3f8xeqtf2/eWnECe++MpiUiz1N8u0gF0c3YbsrQnyYn4PY1Is7TcdgrduWbquC2E7
6j/TmFT7N9sQKrFyluo4Ltaa/0xjUq3fXN1xsHBzTM3U+Y7/ThqTS+LTD3E2yEynPBtCUEyuTBiq
/i3OpmXNSy2vHBZ4cq+JdzlgUHnIDvapOLgn5YSV6Dm9wr6P/8ortqaDv++34d7ekFu6y3fmvj1S
Vy7qY3Iqj+UxOOVH5So9xsdmHx5hcu2NLemzK/7b+Nt+F27Tw7jLD8EVuqZDdNUe2kN2JQ/I62fD
QdnJrdwmm35d7KwNjdF9smuO6MJPxbE4hqfs6J+8q3YfHYOjuS33+jbfD+sf3uMfo/0fP+RT/cUD
Aag0YCESd2Vrjs0D+yHfJ+kVwmxyfHlHOUIXj1YSY6D/2UdM8Uw/fISq4yugD3yErdCXRAkcANj9
+iNUMr6+v1dCu7gJ27QcVXzlWv3wGZ6uZSBoKfVjCNM2e4+bdKephjkPsJ+35LE0w5c0xgDILVed
Js+N2y6aMN2azVvgZgx2lpDf58Z/8kzRZBqOaZsaU4ARLX6+4XzwtDpz4hEXQahzSbw1R/P3uLh/
+xF/ul8+wiLLChaD7jAvvuV0Ka1nyQqhFqGFAZyJSaGIUyAb66/vRP3T8ABkN9C4a0xcYVjGdB0/
PFetCcI2dXW5AH9cOUp5Qnj3EDT+JlHjj2ogbAOHPpQiCCnNnU2aO3Yit5z5L3qcPf3NtWg/R6kx
eVkGdIcsKuEYruN+5Xz9cDFe6VCzxUxefbTfM4u2Ld4Jpp6dDZRH4Am+pO+JSdFVHJvvFk7uIGv0
mqIQLCc9N7Z7T9F28QYSCjN9Z3p0qe0Vtky4+/gVeOvAH1lmoFj2X0tZJ6vASvdJinS7xhXVypx+
6brBuChiAELRYVKOUN8jpsP23XtrsOp5HGF3aHP0aNQeHxdo5WJ87EN+L3lJt4Mlt0zFK86wpLdf
VwYAW9TnR0tDXl95GbqamNyWBCwAiRVkAP3Tc2z6HvhOtcHwCg5LJRdwvREukAmnsRIMGw0usoMn
or9vA7u6DbOug5aOkiqipVt2NNK7W/xd3v2YB5HlGuL6Pa03PNYV/FMmc3OlehqxyJn7Q6wj0gGG
wezQHPV3HABUvAJoFRr00EiHbCFYoVnjEHpFl6SdlXR1s9ZQ5p0arqKIf5GILKEk4ELIsf2Gk/Is
GWUBtMTPKj0sS2iJSo2thkPBbSMxQ3RFEDUWdm8NxPM8QUziWcZ1qS6FQysvJjR9Cd/YwYQMv330
zHO9QkYqjVuCq27dNLzkXc6vqow9J4wr1N7oSOGG/nrw/Xm+aarKVKaw0nQ2j29rGG5BNjy1nNg1
pXwyh3gVoJWN7eJvxrj2c9zaNMR//pxpCvwwxCsfCaYDCLToM3g0afSSNi5wsHWGxrlpy2hbO9W+
boNNG4wHFK/zjmXGJbw0LrJFbz6Z+Rohyk3umeeBY4E9xC+ulZAxFW5//UCmzLx/5cL9caE2Cxy9
cpO99NsDAR9I00bE/QK23xoHkKU3CqB94kNtcfj1R/3VGkTLwVUpGlwNp6yfn0kvAqdAegUACxO3
bsp9IrW/+wj1r+4Hi3CbkkWzXNP+Vhjkow/RUTHl1waiO9WpcavJZ5Lmr3vbiwbBVnP0OUngoEgc
FTcsZbQNZbmEwXnjI2O0/ewDoGnGKnbpPZoABf2guns27XbVJChPuHpix5ZWX9MyVG7G9Nkiutck
iYAHHM+8AplUh58BCr9Fa47Y5LTjsmsgdYdoEiwjuUOFdEqx7BfjeEhVfIjy+oT31Kqp8t3Yqheb
npwmH3qDKyJzISVYLfCSj8Is0TwFmIXF6Faxi0h03DyrJVF1sCPchZfW+5xJ2tf+VpB1oUDEFD7I
8sSaJKmuwgebXMh9nN86uLxo2cRJ5Xv1NH4p8GDMBo9V72FEB5mrNLNj/ENhZvr46OK8/+ZBBdem
+C44A3EDYcoSxTysgpvcP+LLsA2taD09cXhlSBLVC8m4W0ELHyW/vzE0sgYxjQ3bG1eKS4dLAK1K
eBOVgSRzoE8aW+eeJpruqhvSHPa+GWwaC/98N1ybXnETy3QXYobqoRyYZam71pr6hOnpqiSWitCi
xzA/IR8uOqIJnPKJdgRgCi7LsLXiWQcsBgCHXY6ZPg9GsUgRpGENxDAUh3DQLqlbPifDVaFkO4lP
BMl62dM4+Fu4ee7Ik6nLE4e8haWGG5bIt2n01hCYRpA9RR7oFe1F7EKF184ABquolA81UlO/1pA7
ZrtMU99kPR5Dj6IJ5+Mwuk9Tc0XW262GWTWNzvbB68u9dDAXKp1j39Z7AkRvEpGsCD+44WitCHFw
MuXoqv42hs4fJLz3Ilm1IT6klX/HPv0yrWmidc6yDI71NQd/t3VPddvsaanvsyZ6cpAvOfkEzBTd
4qLKcJuN1Z4HuXKjZF6C1HSQ7QL88IQOIZGYklQNUYgUNwQBrfGlWUVBftfECPwU3m0HGTXjt+V0
KmCtXcX0Lk21R+Kv76yug8jj470Eibesiq18aYZgizMAaVgVbAfHJLQO+E1pwrXv2bSE9EtijLDY
H0OleB5oOLKLXiJfQwlkv8dxZi5ql6yjnEasCNh5VLOaj1yD0unLJjC6qYkPyEiDZIh3UDJNHg7K
msRajAJq/1BNSLJ8UJWRjGeISRBBl91A4oZ/O62xorafNaf7cIgWzkNkFqzOMTt+lea3uDNci6In
I6mp9hYgUeG4t6Mc1jj7Tp3CPT3CFQasZPPE/Sy244+wYN3vxaHtxCVSOwSS21J257E7BPQdSUVv
YZeQv0y4Pb4F+0qNdg29Ar/P3+360SCgI/aaG/KUqvk0lwZ6N+jqQnyPZ3227GPzDIN30zIOC66V
PsBD1cAyxrG16TiJMKvNgV64JYMtRJMn3c12jr5ppi4+qJseGOexr/dFKw+QnIEmvbyA21/Tb09q
slWH4savJxnaS2lcmuLGCY1jFujDnI4pPnZU5W5IW4vCtVOSXdt15cxL4JUE9GITN30y4mw1fYdd
iQN5UDuKogXNhbMHc3j6CUsOh0C1zoqf7ip6zgMX44bjAaRghSx1j63CXpuQD2vCJbI1+qJXtQKB
SihJlepkV8mb2zV7Wb0WebqBJfy1s/Zhiu6mOhmkCHVZA3sclNElio38h85ae4F23yjqwfLgYbaJ
e54u0QBqQTmzKl0EtFGAfXJ5IqXgo8vrPez4uVCZZXW0HiS/1/OOkoeLoURO/UIHhBnasIWbzIdi
KHEDwR3A/6Nk/iO2+Y+TyDfw4tuX/+ffQRAcNf4VMv0fQBn/Nnn6/8FQaZWy6p8Htj9lSv9XWzfV
SxL+BGFMP/I7hqFazm9CTAcMSzOgnhjUI79DGK71m4Pt93TqAufjqPlPAENxf1NZpE1+xNEQprkO
P0Tq15QnrRg66IZtCWHiLaq6LkXft8Pk7+8M4OUvDpdf5c6/Ki/LVDUuDeSC0xwnTEP7dmK3y7C0
UK6HD1K1DqQsnqQG7yLqr3up3bKPoiJBQWn0E/IpV0YafX1DTBJ7noanOnePBvQ5Gbh02bvrTGKN
3EvSh1m1Qvfog1sasKQMxb2vE+dYEyUD4fOpdognaMaXsXWPmUbEm9GaBx0lYxT3l4nk+sMb+Yu7
VMVUcP3pNsmgVoWpc8/fT7hjEDjVdCZ6iG33WNvdY57hAhyrRCEl+Tr2PGwuJ+31gFMGxgkg0Uc/
7K9zz90YibcxCGICQD6iQJw7A8RyIeUjxgKL2rBuJECBoxt7x2pR5Bh7vF/mhC+thW5u89rYMTg2
oNDLum0f4exvnYQ312VvkjORn2GZrRo7P3Y3g7D3KXq+2PfoSXcrZ7hDLH6YniOM4i3+RhtpBCeZ
y8X0LTVxPb4kT9MxtzWLgI+KIXcxZHeGz7qHWo1jK/rfvTNGxOr2iGaw1kIKyjs5VmFIAEB8h73+
neNP8SDcr0ULpIgRiOTnuM3OIjToEppLZzS3Wafcf/2bjrdbhclt0F/ga63HLtjUsbnvAoLmFcoD
ie+T+GQtRfCQn6GeIhkTEHjS4ky+8zIDre0CBloenKLRfe9Sd0N41hbfw785UajqNHJ/euUTcsMU
EsI1dYdT78+Fvg6/yJZRpV6MGp1vaO5EE25gMD5OQWlqeLC96sMJQ7xQemgWpf8Q18PFqa0tXuwX
x7a2NUJK2iyPsjIRlKFlLq2DqEgjE9Elhs2LoAYPK3czEtPD0r7yY3NHPxrtOyR13zJ2hDQxM+Q1
zasN+MpTDHffSZkBLgo1Bopw0rN0mSG9vK5VBo7gKSX0ROglO41Bl5/SQkHna5k3Dr43FHfH2OJt
utMIKM7Th/mGuaxp/k8XFjvdCquCNQYRp2nk0sVYSd6WgS1xDXOSo88RhtI5H6O76Y07k6aM6/GN
SdcteS1Ntva7gcRW2zw4Cmw0MYLtM5hy14caGsEgI+Jjpkchjk4Mj2lkm/wipsv0WpVSLmSFySie
I3HDEUGL7zIfKjnHBTnBPh5Dp/fm088Sv3uMzOahKrpdLbJzpTPsfG4yN7cGBqkz2QYnTNZgPQXJ
XafHyO/zdRRbWz59kqErf3Na1kGMfxowGDjiMEGsi4GNHsjJt0Ooog1tiD2Ycck9Jifkp+kZxuTB
Co/JiMVNrPMMa2/+9f9pguIBmWc8ggDf7JBb5719rYQ1f2eW1jXvqorIInOoA/LJwOYyxvk506fH
nK9RlJ2xZtvpXnBSkvju14vet9M/wLmuqmwSri4AM4EappPwD6d/OHyyFamlXujfbqRDHs6Y3Bkl
q5pt7OrSfc8TVhfuaRpbBnInGv872RjLaaXBgvDFac3tmHePlWreZHgaEkQBRF2S+8iS/+uLdaeH
++Ns5WJZmA2DfQ+/CtD+ny8Wl65GaJOoXNJPWkpIgY/TnI2G9nGMK7mKg7SB4MYK6ghrJrOqXjm6
azHUgmeshcuFb7rqrCb3dlGTnUyPfpKPRIW/8qMC34xOeygVala7C8DmElgrsgjdmSiJydBdtC56
xwOQfCtm/6QGTWVrbY8v2LfwrWMETbvRPkUKO0FGPEuJ1A06lqPjoKsgC1WeRJXCekymAKt+sGBR
YDluxMq4mXL/iHm1cepDBehgrTYzBD89LepCqTjauilfuUhJcjd5q9P+BXfiaSMaXowgzqBu+M/4
Ep7FYIZXIaE6a/r6wIxR9jYtqFHRXxS4VAaULMZhfNe4SBnQunz97sq7R7D0VjjtMcExeznGTGAK
lqPAZgmckCWA2evAXV4pJpesN8yuOESYZ4zElUAj8sgyURPoGR4JfiE26TBipEaWfe1Fz1HKMzKb
x7DNKraC3Jr9emD8aRmfBoYtEIC49lerZ8K4fhzFheVhCaKIi9+y0kXee43WtfasrRinAsg6TCul
zA0ayB6GUe11HgUng8OhUpAo3uVnpsF1xer36+vSJtj95wGrq5Zu2paqGRRv3wdsliK8JEDu9+sS
evfoC2wrW3OHP8anD3KGTyLrV3+pI/f4tWf3OgZ1isMIcL42YCWnuDCMJd3Ujc03Eil6+vVF/sXD
01V3wlVdQc/Ldr+BXZDUIR+Mobg48EBJZFtNlZ0RRCdSHe+musMIlXtsgI4UqtRgBjIJxgPXp2Dx
besmjqjdiryE3a+v6y8eHs03zBXRa9Pfc78/vK43FGdox/brugSuN7EgQslRLeTo5h4/kr2kMqj9
lmMs5U8s5cWweLX4sTA/zUNtcom5vNbdoJopHobPuJWTUvI3z++rgffzSzZBywwbBczUa6Rd+NPg
Q8OfE1k0VhfMOA6yoEaQFME5FSNbr8SqLh7l41RB5om7mQbiVBNMW64gES33uQWeH4ZhxGBQpJEK
j15qNxW/GVt0Br1TyOycsRxHtXusMD3UoREJXLSnf1caBq400eGaf1Mc0W350+i1DFvY1EaGxhHD
+F72+8jAotjNL3LEZ3NaGRelWdS7PM/fKgWhbBAjgwrKYWtj9wV3g/lWeO9iwBQ4VliKpS9IYXJD
zFTdIAYwlpxbnaHGNtt/INPqvmL5mKR/xzzyHyqrNJYEcV+wdM52lUoWYzcqT18rjwfhA3oMzTQo
h7VHeWL6p6DCb3DQV02Ny+SoRoQCik/224tBYg51FbV7SGxYjoJuGavQyRym+8pvmVHZJMHv2Axy
3dQxkGff8mFq0Y8gQLa2k3wlRpZAX6mzna8wfoRBTGHsDC+QHMZ17mbDUhbwVAyNbcUgk4EMOUGU
c5P4K1Y4vrevg7XTyfI2L9COOEjwZ2RDvuQFRZIfsshXTX4me2la42v8Agc0tdQBiSflXAT4VlRk
s9F2gScdK6i2USkgtqQS451kNIMIXHAGotzrCMPCSWY3OO9xML7UNv9X7KMgKxqVi3IvivxsKJm7
i4PusU7Z1YhBvUiyyGbTqLKLylmLseDZp/hm5pqerGEXc7U9m01tp+caZsciZxrhLMFd5BrPo5Z8
PpRFBDGex3KV2u95PyVhRsj//QJCcdy0UMmwozIk6xlJdgBpjUR4E1JDBhHbqioQLEx8HQM5Eyqu
EyxFtlY3utOpKGYiT7kwl60YpAz6rpud68FG4KDZAdvdVAGU/GaJZ/Usr3JMHlHnowHjRYMBYoRI
6vtcJ1/RIZdiTcOqArHl90rBnVc1B8upGviqHhVPfHaD+BTkGmJFS3iEIP4bX0Khzzs3ODUj7O88
GbV5F/rPiundx07SzJTCf86SQaxG7PoWUcjDibuqmys93SA5yVApRKDODF22Q5IQrBUTEQK694Vw
eKPIQt5pU79UgXnDhkBFrfOheRs8j+FUe4Sst7DLholV2CwNP3/rKJSPis5A4KoyotRGXF9TFkS7
wQF/tG4EoDINsaHcYAnmnfxM++x0KZbk0xykEwabsZeDOr2zmjNa9hbnPgaVIY/XCRht0muvfUxy
UUJQGf1ez9PQmbNrCOw13OOoFAwRR8WS0VM/0Qe1WMXS8ZxubLQN4gQpYXT4i6tfbwZfdfXPiywU
DU13dDrPuiEmJsePO3ymNbCD1Ta/OC1D3JqyIUETSnPnZ/YhLjiQUZ/mvnXw4c7OYn0a4JwvsH+v
OHVNR9QsMZcRhaziGctfX5zx50MB1gEalTQ7KB0d7VsRTWmuq32g5RdB8A0rPpkA/fVUbeHLs5Q1
K3jPziV8cz8dI/2sv3ZUho+jWVvZBc8GpdvvpTZ7ASdixzduyBc6T3vBF7QbZ2enMLeoI9Y5DZRp
z8g5HqSmdR7y8jiV4vVg3NQedWKcs5kM2TrimdgW/HCDW8amqwvDk+5217++9a8D8rf3wuYHMmSB
ThnmdxZEFvS4eBGzdJmGIXKYnYHhu6jEi+9NBt3x3YT+5NNZp2Lz4x2hr9k6MthMiE+s6fupkLAp
PDIOzooCIKI6x6zkVZG5WvGzY82o4jz16+u2/uqVAWtZXLkw6I99G0+K30Ekw5rywtqD1rcOIRxD
Fp9/vSmJimVh1MwKX0EKFhOllne9duXYVYmcUbxQCL8ZTY7xIbGAQlPE3Kk0ljY3vpsOCxunbIul
6OBMi5TyhGzw+7ibFux2WtK0KSEjdt6NYPwEP0A8WshrXq6zdHUSwHQ1HuDEBMOcMw2FjpWRcCpA
BhzW2IZpL1JnktWiFKxYRUjqKrAR5jptwQKUKkQ7GRFSBKNidc4m8zOOwUDH9L2nsr0zq+LKkYw/
aamfXzts4r3bIScOe5wyInle278v5754G99Hiq6aqk0tp8GX/1ajV0mclnphY2ocAYNgSBIbwCQ1
cyE1977CSRhwTeicQmX2hvPAhlMmRrPxXe4EJ1qix3wqhSzWH1FwFnGjpVCYFxjYOjFzI5DYbTSc
B9lC6i47TyiV3f1fzs6suW1kWcJ/6CIC+/KqxVos2ZYseXtheORjkAAIkACIJvDr75dN22GRCnHO
idDItCRrQKC7uiorMyu7FQxRMOpL8AKP7AIhzWUwI5somgutNyXUNpkiwcTx7ysTaG9glpw7aDRr
NtrxMnbHcNq/FXSxYYAC3bLL925FEQwudvRe9Yg52/cyIWQzKBFR2ALuRN4xWc7NSVSaeTCdBGF0
Y9Ov0kzfc8MyTVacXD7e9sG0fDLhoj9fDT5Kgg2ziRivWsHbZZhGtwCTalz4IVvaUqYPKCfW3DsT
ky+GI7Lu4a7rGL0xpOUDh9YWHwfDcu3NY9GxJMu8vN0yRIjuLiurm1GitKsPhcPZ1bjxTVC6UIjz
b5hjPXqoEam6Df6GPOILIhMpTUKpEiKM0nSAs3xR04gIndD8RwUyI2A4pGK/+WYMiUJqWoalpJl6
nF68/po6SKHcpsfsqKo2P8ON5567o+CwBZ9M6v7MSVRIG/v+OvI7jEGYjnKGozZ5VU7Sh8CCgzfm
3ZiGgyhvM/Oe2fVX3ZovddSy7kRWlvqG/e0W6JYu8YST5cXQUFDnsWseARIC8r5Z98EsOWwZSZr9
yDfFR0Y0lynnJL6MT40GdTLpsDvvsDY8C+c4HaXr5J+0YHt3YfKjI30QNZ5AzyIN11WneSekCC4P
r0QcA8YX3qBwY9wWQ1OpAh5DRnefFC3gRepSXCtDhJ/IcK+anQpIWM7TH06v5IoDrpwbUCjcb/O+
eLCxf5fj+Hy/zklLMQz46i7rDxZSyJvifTPwLQYnPjGtDZ96SgikcwMjXcje3SwAKOmIEmC5q9Ow
5lWD8zf9piezwBVYW7BUXlX2XLGKrDB3vgbN4j1xE9meR0XNlDVp7Imbppl9cL0ZNHcwR7yN4w8t
eanjKyRtqcMnEgre2k/kiLxZk/wI2+lnOyoYpjy+qUKBn1cY4vOcSqZREdmKNYlGHnIXCozAyhFQ
Jsy79Lyru5D8f/4ewPu2nHlkV8XwJRRekyKSOUmS9DbYgGOPzicGbzBD2CG7DefAOJ07mDfdplpc
p/P4nrKB6S8FauoaG15S77KXgUX5k5E6m6+5y9UkS8X0nDvXLBWgezL3sHJQkpKwlUvCsestgJN6
3kPqsAbmfL0ZeA4DP1m05KYBMNAQzD7hqsHRYpZMgqj0xioS2mmsN1/NqsLstF8y2C8Y7gQYM/Y2
JXcZv+Nxu70JFuTMzAOAIZG7HgPpeFJtTJamnog6NDZ6pCt+c8LMrfM21VLCMx9XQedrV8b3ztpZ
X9Yl0h+IEAzoLXCnJLEtn+zSA8l8xHl7OunmqJMnbn+D9RqPhLdub4wTsSS7kBMkn/ONFpTQKfh5
pRf4hWWnrabEBhnwMEmBJh2RSTcfpgIzlxpkkylLJ/ma5Jbxz9uTNuORMJ11ffZ/LWLLVvT7x9Lj
KTRLFpm7AtwuK2CoMnRI1yc6SG1bkrWuKPH9gtmiJWvp9fQg2O8LxEEM/4delxv5CVT4PZi3RRdJ
Jp1Vj1ilguoBSTfM5hCmHmacSuCypfuQeMMbLS4mnrxV3a/mRT6jCcSfjUtqunI+CepNG/L7DNyE
t+zSB0BU/DVdh8AYNMA4ltyBnQ+uUtLSFXBRljTB4FZo/2r7BCHhzuZxmLwfeaMv1PhRBrsRCCjy
aFjsp65lsEarHVePFqKXgYfxKto9uL6b+B463IdyZA+pjeV2qw8pvaLSje7VuqKKtOg2BToKC4pA
3AneGryICQHRTTjg3kJiKqStnDiPl8MXAVhdNkM7s/48pCETuI+CRoKA94/WLNHbScg043QPjBkm
hgNsTcsKAo0wzAJxjZI3wBVU5RbfBoErs/gqTMkmhNmTaQAin6szZgrArqm3odg2NEi2c5zqTMND
AZ9vmaeQrAFhSNJffw57ZDDh8FDE6ddi3ByDF6oD/Hd947SJwQ6hX+5AJPoKNKSutYhKiA6G3F0N
wbQhf8bAjrL0Ld6Vb6m/EEXk39QbGNLoCEPtpZoLDRo1Teh7GTjm3ibAdpxTagzKx02SfliX3RX3
8VrAlgWzyMa0uLWghVy6UB4MA0Ncw4YY6QaSw4/V5q7PHIZzBrdH7pf+33vPGRqgn0Sk7mHkeVrX
fyG+tUteMYZxadetu1h9ELKKgdiDasGQnC9cuT87yi93w31aFw/5crhDaPUmqTUXefFe+wnHwEs6
vkeCR/RCbUFyR+8dnnScHJCxGacAH3fRYtrscJJ3rrqE46OZ0wGm4tM20kIURC10MGQCdOcBS/sk
NhNtgjH4mK/SO3WEgTAuVCjlAXPcuhZ6i3zJawaUj2/zsjk3iKe0DTGjAwdhs3U0Zar55diDu1Ux
nbDtY6gRKLTUMZ9+a5s1E304mo4QP887l/7aHKIYWnMVW7Xk2DQPGZT0VpvTXb9J/M+vPzrxEg4f
HVVylrC6XNgFzx9dEKEzKnxuD71u6Hs0G0+ZtfGexU7UZMOm03d3Hb1tguZJWF3KPGh1z+1GaJ8m
h3oxnGO5xwBmJ77pMlAP23ujJ9o3wF/dhUvHuVmzNufc+mnzJc1BwNLFQzqwFnD7hHPzVTGpqyOa
t7v1a7C4D22yTSq8RtqXL/ACpvrYLp/KWX5JP+ycs5jOOGdoEl1pzZuBGvZ3v09uBXPQuXR4jOft
u1E85YG3s+L0xX7qfVuRCKWAOUVy0vILyoT+N0gmhdG5ksBuAAZlPlCwjW9aGr1aoMMcSakYAhEO
Ks26emCQ5fkUjd8Tj6q+4gFx9Oi17srrj+kFWDuGqkRfMJESxt2vkIfWI1f2sR4XuUNZSFrMbtXy
VqeNp8vRFcP6zS5NiVO/zxQ87o54EA2dJLWz7B3irqpcC4GsQ5N90h1qFgOcCfgdaP2cBkN0UIGh
BynwKN/i4qFeU6L8qvyLcTiGJL1wtCe0OiMOBwSXke3w/hU5gshE42raFNxwbUA63yMnAZsSaOWu
y/CGgbdgqRVLqBp0ZxEkf+1W2mR0aGkxT7yfoTnWibXRdD+iIVZSdzmG45zuRduhWjrdREvxscNz
CPsQRpyJGNFv78x4y/EA5YWFYFiVeIOT4t1ZWGJVvM/XwEfM4ypr96xjkam7byj5zcb5mo/BNTqK
i3AFRESLnrbOg7r7zN06Dx1KKmAjs5q/n8hoRcxQYFCTXhWwAsQEb0QB4fW19ULLKU7o1bk+qytF
7CEmzl/PIJmbHkeoungUESCfZxfNovio00UbHePmb2mzuYKl84HU6I14LGE+f6+qXuyCJCBdrrvy
oSXy/Q8XRocZPogLf8pL9ypzJPxRDIpSAFIARggSmAEpFtxk4Ky0Jppy1JZrWk8FZSPUCCXLiqr1
YO6EMNI6+PAvIAOlLfuLg0w0C5kKzxJJ9tKaKTEp5pDpghFQpKJKR4mWgCxM9oCHMmGJMS4uRSdB
qA6wA2RtszPlCvAPBBgJICkTjgCYOgU5BSO2z2va9GowitYhlk1AHuT8TzlmArEN7MeHdAVX7fnT
drZpSkc/2N1UrWxxDOBIwCaCS2AhgJC7TX2ZjmxDn7C2JXzMCSdwCCDKnJcduL9uOyIosrTohllp
n7o5QZL9KmSzcKKrYQmJxGHeJwQTxRAA/c2FAx32yBrJXngWFMOpL/QmClN9/+/FOzL7h2EEc9ts
Nh5YLGvEkr8A4NNpccmMlcsyhYUAdKmjKK+oY9K+/5K30Y3r1R+ESzkFCwbi13FsM3nxAqFHBKRH
cNmSvUWMRTiadSecP4YoGEIGGEylo3bMnOKU8ECFQkRxws/4kXwQ40bljNk0T03EcQoJy2yEQwkv
CERSmqLrsZi/W8wTDk0qHBQYNvzT3YRSdivyi76++91+cCYUWK1k/dqQMStgSm/UEhWRTnVEM+cC
SFxcX7UxtyDvgPDpXDUAA4Lwm5Hlu+R2zcafYU/VLS7UtKbetEk5xKS84ydUIW1YHyR14iSZXtXn
+i0d7PfNNr0MNxSKA6GcxR+UW0zeY5tLCWzIU2zN14TFit+zAhCE/TU4sDKUCDkDbBuK19eXTfTC
UyEvj0OOnYT+xT5zaAq6cUzrqnrEM+wyLSistrMfinniKKRUFe6Wr83BRleEHM5S2wqAEliEyXlf
fXRJVpWEuCsqx0HEMPYFya7+qZJdM1/WpyVnxI7jMJzZTEdFMnGTQvkcIsqlux44u3MMEWGJk6mL
UFWwVNsRpH3Gn42YL2wixVYtn3Kgc4EzLP6zELxYIOImidGn4Kh6GH1tfBJsboWbJtRSSh0ZV8DM
wPpIcI4OgyAcD8aeBLGPtAJF3vONNyFUQn/o5Y9atPr/u+X4aFkUnBqqSfKSwEhPyB1gZ46rB7fF
lceyGbCiAP770q058jna1IOMt/hDIRl0O+8R86dP+ZL8GZhdxZbur1amdq/K23LFWmsAYyhot15/
kWTBO/WVRHpKsUgtsTDSMavj1syyT6UjnC+05DWaYywom6TRxtDhroO884GC2GPyu7ptFuH1riah
PgmPEVsj7ffnhwddfMTR8KZIt5E2P79vdDriNWhn/odI0cwYw5Rk5lFPecvkaqdI/wOb6EoUmJwe
VsgQcG1jfZ/WKmbZUFcaOlUBpyDYgO2hQw0NN0SPhH1UppflwLFcQlEQz0nbOG3plhO8YfpfxG11
zpTSC/TR112e3qrihmYJh4EYKbpijv7Fps9gIGUe3WvXpg5AFO6ziB0jg51wdD/BmGhzrpMCPJnT
lX59j/rKO/bulId3bErKywARtuvzO5UkJsAawJ096E3nmbkzA09ISS8lpG1C6PwXwVZ9OVtOAGPY
lcOb7Hr6djToIQFjvJbReqDFUJBIkbzlbv4tqZyT1y/YUjD2LhjyapAAM6UuevW9LVEY43Z9PV/u
ggpHqylJYiE+KZAoGRSt0/JNIdhqJ6R0lNJU3UiHN9U+WX5Kbqh5OLiqAhduIFc4PS6kAXFVOsZb
awcomAzJfMIMAtWr84/ojErY9Z5F+gUUfqP33nS3xszQZ8BRg8ISwFpN6uyH5eAoLxKpWPxMcVbE
Y3n9frz0AGNakQQdWsVJuo/bFQFGQFMyqx4bUhvhwYIFlBulwhMrDqZf9CEXAnNHhaVnGcYES6pn
4W+m54guYJdCRhdBTG0kJRnOwNx0EpAj13sIv2VQABB4uhzXISnn8wU3RcTYdZXFD2YLxLMy4Ilo
i9l9ZRNhvEi5CUmsdHkfhDezdIhSYIFdar6r6eW2/LDmLSmpE41NpclxUO0FQCMDHoT976GABqDa
u8p2vdgs63gWP4SBUnMYlekEuhwAqteZmqYdlUrebLB1dLX/YTG4OWhx2QPUd4voKaaAPQnVybA8
mhB98ontSoQV9Jtmqp4afF3NKuvObdu1YWzuSeCmyem8NcmbZjswH5oBm8RU2il6RhihPDmF8ylw
EigaIz2sbT1n9p0IIRs0ld0CaDmJx++q1JyEtkPJIIMzx6EpvzWPLo50F8GCqrrOuZbBO8EZ/LYY
sKwuOF2O1TuHZ3/GkQWe7CPzBPXYy8iGYDnDIjaMHphvRVdnfaWtaEI1ABBJwL+9Yq4E7Yoqu/Vz
LHNyxjUSAC3NmSZLOofgSnqsYDJkohUcI3sdVmToUGPq/AQamw+dcu8RJwXuAemq3T4o/JcTaQXV
vgofq2yYRAKEB8wG+A1JqXfP4MlrHYOqIbRBVC2+vkEOMUiui2sia8LdAPuMvTsX5MWIRety+6CM
UioB0tHzjhnfqh+QA3+Yzfx3diOTUeZLCiBV7G5w7S6I4qN5P3Fza4h3Qzr79Pq1WdnLs+AbQjjF
QiRDJQwYuZ/RMaQRJ7CNGz6oo93VZG4Z98hQ32TgkGS7usawEymQBDdipKyBjMT53onwI1gPnHxH
6SUBGDAsyz1yEOWuLrIJLnwCwFKRoDNP2NyRN3AQfcR8CFxkDzHeDhTkz6NPUZu1GlDeA5RURiTx
4CvEBblhrnd8r4rXnY3fdXPLBdGyoIgQEFYD7gMnKNozWeJ7MYPjzwJRw3wK0h+vX+PhwuRs82Pk
GRxzASQTba2/qq1hqLdEEX8DsEudQURv8JbU4dUBxpculTg0ARW7NopTGnZMh3eT/guy5LM225FI
jhe14UFSxXWB2gdekkA+JoLvXZcfwmOO6w2mvBFGePA01sBjSOaNibgXzqdp2HwJR0qdhI7Q2v1e
+iSrInrk9BatHoc8CPuDf+TpYJmBaGVql/mazaewBl4byC17MkZ+rGE6djiF54KhFsxNz4burkZa
JcqV0vcJoUE4RTc6qbTYRZoRrFbl1dsoy968/kzCg3BGuoFmDQK452N8mOyB70PRb+fLWbV5sIm4
aM0r1C90vYzHewdAoHlhiwVRPFQjqtnSr/wvSYg1DWQgq3RiozqO93Y1T27EbBJpU/V+4DXv52ZN
V1i9JtQqwg+7uU8rcAOxF94TT9zKD1TQWBgDmFVgQLms/llEcA5QFikUYbF8DqDGEJfhjSq8gOJz
WAJ1sGIKYGKYr/91oOfOxGHEXgIXyCB9P18VLcmxz8PuHn6DeF3lfu8CnnwFSDHDjHqisTZ+z2Nu
kiJAGJ+jU7jT5SXAS5altcguE1Kv41Tlwy4TaBvLFrYWZi4s4L0NH+TRJp5FZbN7cAz1YRgqWSAF
foUfrDu8y/vFTd6Nt2ImlEzCXjj9x2w7XAYsSGGyx1Mg5Bvck2dhFBw2AdoiDaIPFtrV9tcOn1o4
/f6ig8PAURJOt3yU5WVTnfEZe0Q+di/43FV0e/VFXvDhfmv8W/7k8+6F4EPKZHd52X1thqdme8sH
f0PwgR2ayU9l8cX3yd2/d19TxkvoW3zGpa/7Spdq94N/PutnORLNrX7E/H4BK++vj3Bzu/tr6Vzw
wi2XULKsqNFNL/gan8PVLZ+7r3ziI8302czPdh+7r/BF/srnvz/qSj+DJTdfhMZ5Vm9v+Qs1Gi/4
TOX46zOOgZdOccbH9E1/YhRnP/gyv4Mf2v2z6Rsv7Sf95O4XbB92L3b/nH+mX7X7zLAR3s83vLGn
M1f/C8r81yPJ4fEOp9MLUzXKBBDu+xbVeTJfun5OJVnT8kx3kjRFC+no8vmc/D35qGihPd+E/mWX
TrBoaL8EEE51Qm7pVKE4+hcg9UGLUS5HWICJ00n/099LiYblwDCXlBaQpFFlu7A4n4536fwYNvg9
rCHQojzoYmBWGhtCpES/LE10JWHJ0HIKRJsv/2IjHzQxuDZ2ccjBw9bh5fM4A6txRoWDxkYnjNuQ
aiATE+zBuDpYPJwyJdyDFJAHOV9XAQBxKuYtOiDqQp3WipEFp/qR5/nSdcUcXoj6EAyzr59fV+07
LdVoiZyN9ruuK2XUYT7OvwkTtXkuYtVQzBB0TcLPmxDh75ReOiNNHzphOrX+RXv9pWfJTFCsXIjP
cRTun1irOom2Wbh4KAvuERhnM+af89XmFJnW9aopr1TXS/6oppVSSHVM10n/MY43lwWpm3RU4nuA
zx87Mw7umUQunMLY8GAmhlz7+T0LVkOLsmk1fdSpqTQSd9ovTQn8OuMUpY1ppuHC+D5T1AlH1KZo
RU67YcQtePYJSud7dXlBfI8AljazehaXdV1wFF0eJZq7/SZNW6VZWzv59FHkcVxU7o1BtYk00N3M
fuTeGkrFxIzHKrxZh8Q8uoRWoAPzEBxI2u/cQwuX/QhFLx+c6XNl1jeui14NCWHabPkTxDYA0cyT
H24CBVE3PWce+omkvy1YnYVjyaXUKmyc9myWUrChWVCbSuRNp6Iafn0JR9H+cUSdFmQ+xjwBqno/
22tPt8mqyJNgHOlHeT9F5M6ZM//YGDpUhtz4Ns+76j6tpukHdIPgKW1m9Dgzxmi7KKn7/mM3QUwz
DCDhLIOCUEpkksDTV5QoazQZCMkZj9cgdnFn3uJtGQAa5g2F69hv/TezpksuoRXigo4D/mlPSXk2
zCYH9/6B4hHBZj6ehAvXv2tTiTFWmyVu0/7yLFhP889FkQ7vAr9fvQsS6tppjFa38LygpeHedFEm
KPOCDJVsBrW8QKCRpunqdMqB1pOm3d78H6WYl2zW6/FjCpPuBFXCT/TuJbqY6efr9/lQ3pUJVHAz
MaxS6rs96MpBxtJs23DL8oIEkVAlreffSHhv07j+gWQhdcbvEkZ3EWw9t2LZJMKt6R+wOOgunk9e
QE5Cu60rR3QeYBHBMW2XjfHP94AlKsTkTFzpgclfizYJ98hx+9HG2QVxH4F/OIMTVhbQotQb6Ybs
hwt0XvogZuX03dBCUP9KxbyIAqG3AXWDuk3SeFpGKGDyfvopxKZu8286H2rM3IBj4/j0eHoVHC5n
moZuiHorwIUSUtTz6FKEDX3DvN1iDEP7LM8/uwOECUZWnWgrq6gKO6rVNdwuEEDBhvCULhZ9S3je
PnbcX9Nr9XqU/jSWO00MEjVFnTgLlLUE+2r7vfRYZWnQfzFTfTFfxLfZ0OBaNaO5UtOLy5RxBCDO
EAOmRXT/+mKyLa2/n1OCWMiNsEuLsAZT2Hr+LlH/jGNVBwuWLW0JFhPb8tYkO4pX19NZXGQ/UuK3
QfSiilZPRk0pVSzpnPWvSqM08HUqf37tJLRpaKI2lbmzir0k7yk5UIkZ4KQQ5NstIc4aifh41JTD
IF4Li38HlCHA+/Ta1Rb+DXdKiFK73IcaumxBpwT6uphHtmhusx/1nDBOlyUIy4dkjS5sTg0A20tl
zDQvHwLInwnFoBQdNQ1SS9Ap82+tw+Zse7Fjg80XNRZMwQFGuPwNB+rQEsvCaYgHUkNJDPL63T9A
XXd3PwUb5NwPkcU/v/vO4LeMwXUXH11DvQdFBf/9R91dt3Jg8ZLNQRYTga1zof5CzurAM4Zofseh
iFAO9wC4SfHQXFfDClclaOXwrdtie+804d1xYttL1+v5rJPEFU8Qhtbz652GcPJp4+xWizq4Qs1t
K86YL+IZhQtMtiN6nahfLa0lg7JCfwe7ZPAGFj7KS+DcazEeVbvuBCzmzgJ0R4GmgywZA9kgAWoQ
T5M4kO3t4aAgQoR9HN67Hv1M8aNwqaDXSTnMYagUAaL7z9yhQQUCJsKX9fGY2JHNYvk0eOSh4N2J
xxIhXz3y9PdRJK6O3IUOPj05sGHbfvqrfgv8rA6Trvfulb/IckJ5/DDOfuZBesZkvvMobW1rTnmf
+iYug/2EIqlr2wfOdTLcOz0IogvEDptKcvXXL9E7QCwkDo99j8MyhJqHn+LeE+fSYNXP3HuLIv1V
XVJOUmnm3u2fMnP3mqqSF7syk89p8MBnasjd590Pp8TL8pJydfdXXvORJf840VO+euLXMoU46C/4
on4VhjC8cv0HMVL5wu7X737xnzKWX6+sj3KT/5dqV+6W/aAk3ZWhykD4wMEAoTBf5IV54PVeGaqa
icpyV3/ygg+q0HCEiZC39p8D5/35gd+lqf3zT1nKC/1se7v7yp8Slb/uqtRdfcpn/ioGEb9v970/
/2D3b3Y/x+th1O+yu2V7y1d3dayKUh579UTd+eejNQ+8puLUx0J383j1ae1bnx8bcYr/YuJRfbK9
9rlgiQMbeYNq+D6s9ch4oDvwgc/j8ucMUM8+Uz7TKts9MF7zkGQGtIMh9L3feMSvr3Cm8sv4Bhf9
99LY/WiJmSqv+G27Z8+LP/gFL35BGL+gizk7W4sg6k6H5urXsze3u0decmDsoIfdZ9PfsgoEQPx5
sOECqekOeeDG757Pn888EB4un3df+fOU+Mnda0G++h4zFu0/BjJpHrSM7G/lBV/+vXR2v4Pf9+dF
hwHcn/8FL2gN7j4DRtBBDOonnnrhWvyBibGVhS8AJQRi8B2n0PdBHXaf+TKv/3zs/gqP5fiq2K/H
aJbDMeCzBy4By2ev7p+i+TosHEai6TRTF9z2DCloQrQu6QiM70AHR1D0u+YXFbvxUfZC6xGAJ4rE
/1An6orowYUeaDjKsX3U1XGX/gzDkuFeGo80I9Nc0c8VSAoh3+1gTEEBb3pMRpb0ziH5qU9mfQNA
yQsYDUOA8KLGZ+hIdH3hhuHQoFIJmidoxN5xWgRdY/xhtrlvquoh7oqrTbD+qeM/jeCukyPNNvG7
2eJTGlK7bqonN4Izxz1LWxiufFtJ/IA5x/9wWTH8J5/9zcF54GuxjtvRWxoua6A0paUlwiqdDg5I
zLrozcs4S89SLa10ASmyIj+E5aHcHBXktdgGxyWzBx0NUTHQlPic6NwyEM/nZ1HSpqtxKpPNvVpt
orFIO6I+ryJ/jldUl28fxaoQ+VFMJWVHaqZb7AYgVgnkcYKSxRmeBUNdF55xHg1KGezurfsh94ds
KqPNfVfIyS2CL6aehtA48H04yhxEVMJuLLX+CGEmHc6U68quQlmn9QhjORYodyfoA+2ShPjIM9VS
2rtG8DioP2RDIeX5HlZSb1Giecumh3MgJhvdaMSjjZtfNev5g8SjIvCWG+/abcczkXjduAZ/qp5S
n8ax0rbEJRECZApWxxi8BxWtbe1mWPLRPkXietDMT1dl3jCRlgUHvwZEgEYloa5FhWnC/HPildfz
OUOLGhIcmd5xn+lysPCC8f24YUZtsJyu8xTfLXUCfOdn4KxPndw9VnkLwdi7iQAclohGMME58PkC
nNSB6pu0vbeAO/xAbYyuBuCkK52jyLXabRoWJWqtEncOMifcMnA2rRGZr9kosMhEjFB1V1MiiX15
nNxyUHxzP1OyNdajFyOm2AftJh8lMNaDa4AnUnQkEztGdMILmtNCyMKInUN9oSJMO1mCjxIzBqRr
dItFCgQClZzeyqvoWLs96zXGTodQrRqq9aVAMyzU44nxQbdF109RRGbhUxGjoXl+n4uCdHRE7nCv
Npm4c2n1qywapfDkJJHtj+WNITJKO2hRcjgE0ZOoR1FRfb3/fgdl8MAIiJA0M1CuvYuCuBw2s22z
u6hfrCBTcS8xyVKl3MHMCRFFy6pRfjplQbcEkb5um0T6bY+ezymATo/Dxy898izERyGg4QsylOyB
b0PKWE0ck+p7mSVIdaylKY6SzjnJetT1le1Pw8jhrgwvjCGGs1QVy63HjwsiGMBVGOADtJCXbOAX
VdVAbMWDwGVs0+D9x2u314apoWK05Rk4q+zw6KjKlLIZwFu3w01e1xfS50nmlDshk46oYqWK2+CR
hDQrdcFCGojfZhQgAMggr7cFBwqCXDOgmx0htRU8Zty6dBvDFe6XEJPUphUDU/wJpWudO092PVFg
OWuWAL5p+6EALUJM7S/m/ygEXS5CFoVAxK5uaFogm5ArE6dXXs/f2+UdAB3AHUgMlE5qba2jAaZa
E6+vN+vrlscsKEDwqiK1dKEOA94lPVH0FvNfzo6Fzxu0UAPlmbqn/aZ/4wWN7dSJyC2W1Xa9hDje
3unAZ9vd1jUmPJA1dLI5DS6KaXS7NSS8Bs4AApzShdkLf9c6WgFnTB27T7Sn48DES0eapcyjbITd
EO0faQ4iLGYGLZt7/ri3zejKfHFz0oAKzQT7X6o/yTFV2KtFYsb0UpiNBDiKanrTaqiLhCFe+ZHN
qCN1LxKzAzGP8iU6oBDZ24yrTTNHnlnvIhxqReHNKCfvUuITadKbbhq/KwJrKYoNRMR+VK9YjBtF
3uMOhy/fM1Ac+thYHQbufqskjgH8mqS+18NFsnobbtEdyUsNKapSzRI3BS3SksGKeO/jSQIyItKf
lrhWoHJOMWOHHledDa5Kr981/4XzC+AY5krq0wI7JD2WRLceVvO9lpn2tyBNrZ7fTXdtbHFvMPFB
NcXrOV2IEF8Ys4SaCFOT0QX4juLjqs2itpOstY5nBIfATSCNEcwlJD145OwH28FZbXf3ssqb8aSY
Le7EhhAqpjwlz/NvyKadsLtSqmIlJWQDpiDwEikClJZOg30HQOTx9PiFUJti+eiBCSc0Iygonq+9
um5nkb9aNfddRLq5YpDbYnae57goMJ7voYl46CBgu5jItXK6Lr347QYSr7w3xESXTrlZ064RMi86
UOqG9zKFC2qOCUDWBKaDnIH+BaJzuHNSj8yAlhmMgRRk7PnVE5nwzcAqQAk9sy8liKGBnJPYYxAs
WpB2t3R/Zs4F2kDMGWab6CyIuoI5CKb3+sK0mfvz7SwTPSRzWC6DQu/jdEnZjNm0DHcXJY2Eto4q
jqbanjWjxBQIHU01/6YvMvvhvolo+f26zalHwyPpOmqT7popmzfi73Z4dehoyVvobbCH1BFp6HOo
m6R/bBFWBGBK1X4za8C5H/U4ZO47hdSiNf59gNGWEUXo14mQoEmX6aF8aYfFeJLgacvszPemhA+7
QVyDGpET41r2KRKEiUkldqnqDjgw1rJHnkTi3zQ1xwgSTGYeVkyUPOa5+sJ+hx6AKjrjkQPb7hfk
BXVQtpovKhsluw2qwwaSM8a7arcwvuVUG0lE8jBgbEOWnem4FGFAWkylVNaTllmFJ+qUDilVMITP
WXHk8b+02/2UCWQeBSc7/iD/Z4KG13rr0gKhzPv+JpjWXUL9YhYDjU6MyFiT+B+ZEKqTE940E5UT
cp2T30xja7H1r6rOA8wbUTwlJ1RxCf2hWuwhoO18ndA33szJk7kQ0AN1SIaxgq/FjGScChoUddo4
IW6Ptm/FjHDL98uyT2q5KRxpNShxWCWfsy64CGSjF8DbOm6deXAzdb2BDzon0UKMFcjzDT4tcWhd
xVFuKz0mmFMdxzeSm3aLBLiOrM+QVEOZs151Iap9iWhTBkHIVFgZVoIbr1W0MVv69Y1+4JrLxUnX
TYaKHZVHd/D5xTlutmCGmTMjOSY9pYFQevi8yWY59WHBtRH/cRchTIU0v7Q385igLpVEQZhk36ie
dyJ0IQtYjTPYinDYtE+PH+i2TPo7KuliMTPHJRSip6CH5xdLL7sak3rFxSY4uDAkM63f5ovkxqrl
EW9Jk1XOuX4X1bUCk/RYv7ka6plJFi1OhDI80VrLLb+n4z0lZJtSqMMGxdEQyf0MzvxOnMepfa+o
q4RKCYsejliZEhzpfdJZvVWOn3XVVeZuy2NAwf75sHvTDDdyYVZEBwSZ2p/yvurXszs1BAUSiJpZ
bhFLQpOHCU1vmxrHApw5wQKDgNIP7ye5bVivOOeTE5EwvL5uXlrUCSPaWNBkey7+Y88fxdAu8Sop
+9mdKu/mVyFrfa+2VCiYABgo/hIeKUKs4ubdvMAPEGbcikKbdIwe731brm4KJmu/fmnWo25/lfx1
adYM9K8uThEsfSx0m9mdujhpS4+Y1WA9C7zorYv2pvRZzULN6AKX6+g+K6bT2utAWkhPPRiZHfon
FTQ1DqVipVBIFI55lInWPO4uGL71+iUf1Nd6xuCOHjzNGJAg3gsRw0a2FSbI7CVLgKnOShmQ6beY
X1GTaYHK00MK4oYwprMALsJbSxyj0PsfiEYZCy5FPEybCcI/sx+fP2GsGcEjlvXsziqbowXTD1hz
BAXETG8QcpyqwOyor6SIz1Oc+Nkw8iPQYWtl/3xP1QZT4Y4AogcZn702omqItw1k+gNxTEPzviyS
DNLNTvSpR6zVp2LWkARIrbnOnIt4nr1t1rC7qcx+l6H4vyOrFAkPzwO62TpTtVVs0s/jly27U0J6
g2ArQ+4jz3of+NtdO3eU+Sjw3fYx5nY7r1KPuHtn6daC1ayL4m5pGnzTBQLYewvBQM0vSfHSEQ+a
zba0ImfxhWqs5HBcPbJ3DhciWT5rMNacT2Eqe6l0YvrtolguZySh0Fi2sCQQKAhI87bTvdNOMLpg
G9Ctkcm/auAs7J+cKHknGAr3rPfHoZTDqK9rgjNPUxXNH4r25wuRmUamWtTlbj+7CYWSuPOcoeno
BVfpsDzRbAbJ3KUQFoFdciOFeMHQrASgaE73rmUNlNMvg1aVoNrj6oEr2RdNWMowe6Kh2DUVvCWl
hLauIp5JEeoM0K5FRaRDKHpbwk6Q2tz6C9DbOrJS9rsRrJSYHJx8MUT/hS/n8zc+befzerWYZXdl
BHke8xVVBnpf6kZYaduc3aeGvsS0apUAvP2u+y3PmcrluNjiAPbXdXkRGkx60IAR+9DWtIoM6t9c
OQP3OgWyQl2jbp8ATE0OUP9egI5yGQlOLb19S/ZqU+vs1nLC02PdGysRfBb4dV1YbJMhkBfG+z4f
bd37VWPYWbquskOTDE9F4I3OqJJOgEHAoJEY+RbNEoNfslkBRnJWm6thsb2y2nLudBptr3IPJQPx
JF3SO2B414PUh0IIFOhkpGQxzkEqQLAiGDi5Jx89BQ+OPmw2rJGQS6ZQJT+2y/Jq6rc3+r7UeQKe
+6W5TZfrd7a9wL+X8EYOdEEzXNfrnkpFPq+IfTIZOx7luexzqewjRCMFj4AREDCqni+tOo5mLQU9
AXTLLYERbIVIqAulgTdBSR8ezF+YLtcsgZ7yaZduoLqF1rKv5U+ZYYmFy1kqjFdiLtsJwsRIW2Wi
2juyJQ6SIT1iOBoYFpAAMm/w+XUHw7hawPHjoISkqWklyvKsawR4ophRqu51zZb5iimOdPHiccmy
Td0mMbdev6aDZom9l5TJDD/EUJQI9fyaGIs3LebRinvJwdcn+X8KcjBR0hCC3ec5JuHYec5P+C4j
32VN6LM8fiWTcneAFXUuUXUyYftePiwWhZ2x8vpVvrhpob7S2AxIIw8iexshe8Pdm6tcgocQJOW5
0fXA+Kh5BC3lxv1pOeA9zYUOXgv+bblBQ9rDdQNYYrDrt4Js6fXrOlAf6e5FVmQCqOm7+0hDu/Jn
UTq5KXJ3hg3VMsYjv83LxW0Z5OfaBvI7VcQNExxuONdJ6647n3qUaEKzTPbb0BQw4GAExXnDVTa5
8ykzywswqzMT7FSw2nNq7WkttD0mAOR09F7wg/6lSVphMIGMxQ4CmeFYzx1JBlAA+fk4A3w5EdmO
63wPE2m9f+RX6NZsk37vxHUY+jhsog6XLCxdhVepmnUW41lWM+WDalYC83Hd/Yid+bV64cIl0654
s6lnjJOj/bfYnFbR4nrlLI4k+QeWyHo2gH0BtEv6qDDinq9sNPMu1u1Veue4N300v5Kst/XZ5BPF
K+eRJMmW3k3Jh6jr2paJFCOSwAvF6BfTbUsX3bYIaQi4m/Beh67KKCH30xbfDB2or68pFH9c2N5J
QCoNLdfl/AxAV59feGK6ofDTJrmTZXVe559NiM1xMWI4jE2mzBbUiZHCQJcv5qRxUBkAtqpOkH5Q
CaUWmjoqioeNu7xuoiXt4ZzanZRijVInz69t7YWuze1lvkXsyYJrTTtQyS5Wheyk3K0yj4zMw3oD
gGmZoD/Ne7IPWXiF/akgnrCDz/kLyBf0B1/jXPMUdoacPX77hDVL4wQLTEeWLpaGmnkk1E2Vb1jk
35QNiJjWrTH4wQ2qKQDfwJc0Z8mVgfPvdKHJhjM1boSuSeWfNv0XmfYTIi6kgC8YStE5WyvvEq9R
NZH0nFKrKDnW2VTgrqGzySbh2GqFOf8z4HVmKpGSMZIStC3BpBgq7qOaMOJDyuCv85rTtQexm8a1
Ol3S/amAUdPG/kx5DQb9oFWiroW1B+HY6Rpog+jEU58sB3Cv6UCWMRwX2050RfFDWx/LW+jBqpOt
K9ZqsWCAkey9dpiL7ZCxtyWiFYpQsxhO5YeVM8dSD1AFoIKEboCCRNJTqCLKPLJEX8jtyFRwSETi
T8Jy4Da+mjsJSo2Eqp4FCeqv0WpWLiTTIDpZKSeCRqqpX9L1JKjcfMuGZXyKPK0UlwpUzK9f1wFC
yZZHpcokpZiAFEX71UmxTbZDsR0JR9x9S+mgCGjWuDcOdB3ZKEA8nGVS+Jb1U7iiRxlCWN95TgKe
TLQlODhMv3wqsHSR1cWw9KvzqWarv36tBxOsuFZQau4e2xzN3T79ZBqnsGL+RWK533LIlA+NEhgZ
L8lMRvew3MgckGOFYUZffkPqckVRH9RmaehQ5H0lQw/RKpTRyOEO9tSlCgsRQ1QlyFxMY60sCVwr
+6gHxktnNIsXNA6vygSMcy/eJuved5t8iNmVLAaOuqoc6KLjAkQfyl3S3DBkopTb5WzzpgmBAWLc
eRVydNFOO1wOjJHHgvYYIeSlU0qjwhJBUAkw5l5ArVviRtrU8Z0UZGnI9A0copR7aUmIUe+SxCjk
lxV3Nhp/pnNu/VY8X3wBgTBllVznFNRHl+yLdw0nds4p8Yr9fdZuvaFqNZt1dCdyhR53ExHbl+47
U8aYD9BUo38svk+ogV/k30L41FFYmeZdVcwQGZYPx1lI0QtbnGatR/MxZcTaQXMv8FfVkCy7yNbS
+YbSrf9/zs61uU0sW8N/aKhCgAR8tew4cToXTztpd39RpZIKAsRFIIHg15/nXbJy2shl9fTUVNqJ
c0Gw2Xut97Y4Uw68QmsGaKjrl+lCLP5Y08OuKf4lK37C09R8mwmbg8oc+E8f5BTmo2JFWXI5e5R5
G54OL9If7yUvGKr4cR/37zDhXJNv/qeNOcLKJ7N13xHsw7J2femqWT6WDrQZ+G9K3grrfZNAnhHB
mavMByPJgMxQ/DOo44BBQBYtDYQoVsNNmvS3l5N+zmKL9W4TI4H0CG6M92Gy4LqqZxpHzc1LAqJC
uHnCedX7HhU9nOrIJDRVULVFlFGuZqu3ErzL/aB0An2vDbjhAOyICshAZ//UQU2MuBH4WKm7Ht6Z
/t3HpyzqR6KQEQGOpamy58suZiOrfBAhwI3LgSTnYKU+p9LwVAR6ZGs8r1T8dDVAXSbHRWLP/MCL
NEeaQfPgHvBECEzlgRKqjxFSTz9wqbBoQ81KX4w/VaA7OCismlJCD4HOMoYzd4FIJrQjK2xHr2+9
L/U8qK3EEMZAFBAbk8uuaM+i7Tq4NwXngiZZ0UIu2C+FEsMk5CLq2PHlr1GKF5OkPyu3VmtJ57rK
a1GYfkluX02LZP0jj+z16zxz/mkZqd1xCf/VONQJiIkoKg33nuPfk8r/oarwDNHj9nuS+6W2q8mB
wh9hcgC9Rj3gKrWdOXbphiKOWmlUoEe+apKpnLLRjIxvhTSILtBmIiDJ3i0JS5A0jjD0sgapZhBI
ILrSJ+74yhBv9JCaCqQqJ4QkvVxYnE1w4RPHnIagovMFoq2ptrZzmrpu+y68bx12ZVLypPmVf0iS
LQEfxnnwaY8xKNLaUqwji6tImVAR31NYiCfJq/CH7eIICuR4sUgSDbWlk5LPVdp3pzrS40ppsFmi
3NXj2cnLhWwpoyMTNyuZnR67hpiVCTK7gGL49UdtkMWk5keDClcNX8lZNa35s20eNZxQC5KuxnYZ
OTihrKCHvTQVBQ9e9VWAIE17ScVYVMUR9Q37CFN41NtomJcwIo1HbcntY5grVS26Ki1sRfELlnVd
1jannEkFnmbZRMPusQpgXkgVkbyQsK2HatTwBkzLKp8jjw/cDhrhF7+Vn87OSYBdaZ2CBUB0ilDV
0UgqxqkzjjRZA6Yr14/vCZMsF3/F65xjrPgsR4zsOmbOJqtOO1hGxIb65F3hfPLH+qaaMR+Eelga
aWdOkaYa2yGX+zrrCFftVjA2r9//lxp5pKIRp7CoY5I9n28JTT6vUlLXKREQtFqsIum6IhLlhJGf
y12w+DsNjKNkkPGcskC3I6ANsP6EqrdFbKOmR7u1ss3dPHzXl8lfEgtoUSox84SJq7yQ8FrDhXSf
lcarFv8oYEcLRtHk0xPpRVP6rmnFoIQdl+ler394y5eZLj7I6FAgNYT5NL1sjDd7cq4cahCmkqC4
ex/1PdIIPlxB7FpyoAtpDywonfjaXo4tIUmRbKLMA1B0EmgG+f8/sFK+3cR4RzPkgauO8Z7xBxv1
QeS+5j0qwMbYF4oaDUtT1OSuqvOr+I3K3qDEonzi3SS5tqYUHDsPV+9mXfa7xGoBEyqUZ6ZXVWOo
5W9wt6wqFqOegE2cUJZdROyqukQl0ogb1bo2xRFBjCfaRPGfKlzExuuAVAEjIF71q6RLmsOoVpQp
XksNmCiZBW2JlugfM7hXgcGaZEU1AMBNl8YuLV2ideeba7kBxy3pVwgJRdAr9Vy2fw0R0R+jCFWa
9Z2ynCXwu6x+NQBv+nDFNoPDM5zTn4aG+aPfrtByBPduk990Q/ipdh2ONABlSYKinTLoCC04ZUyJ
v6G1Q6tTgagxv87Ul+ointrLaA8DTe9c7VCUIfmG2WNlQzGr/ThS6Ycvui3aPuWrFDpY4osL2Tj0
lr++eG0a+NnnQ9+FeoozA1Lq+ZvrNEmycdcen0/pT6hS3ARgRJo5yBYFvgtpsOgXTIRuLa0ck1eU
e2AKW/oRm/MtlFjS0D57EHOqOlK5pzCLP7RWFAupQqtEcOeQk6F1oc22TFCO/YNgiRcwIMwldAQU
VVDn0/kJY1hlo1/MAwMWpa3rA8zOfR7+plGlFqxPWaikhBbEU+Ql4Eq7NHEI57iOrctikJcgtViC
ZchVWArQxef32ietoUyJIjTmEmjPxnT3CyBZ9JySK8g2EZH21tNiCu1Rdqr0dBpop0B8Mb8iHYha
QOGK6JRdU++EXEeSUrIdSJHw+hJ5gXCdIVJke3OJVmOIwgTjZjG2s2y29g0WUHz76bi0VD/NlUfR
ZZuagNhIwKnYdZsJCmAIKfPVfDzZMey4Q0JkQyNBzDN2QeGY6rVNYsf80Nev/ixuFbmVRKnkB/u0
YotpjHA3D1qnTzqPKrD6zIzQb1WdcSRyJpmJsqwSDhwKZfEX7GIS6KtkEP6nSHhzSxGkLz2RCloB
cTrp7X1Gzaa0EtWNCkbr1+y/+SzCSM+44y0Bvdn4U+OFREhYQv9TlrlNjBNIGByHXLb1CFnRkraG
jI2+ZLXYfyV58Freab2X2lIlXtKrpHzbEZsU1tSvI3uIP08+loxiff22vUAGP79t04e+whlRR+Qz
aEvXHuuiAkti1udAnQ8plvbFm/3QfNSJnNfu+2DWUvKA9P3S2AEGv35R1lk836wAp2aoEhCmuURj
TjqPrlhXYZ4P3r0ksxIs6aLkHzNVBwfDyTNfFYx6onu7k90nR76RLDikFE7YEzyoDGK1g2avYLCL
dCkGOLYQMiAtEgfIK2QjlxHaCJJTjrcN4tBRXEE5c1y6PfTmlrFJ4AmqiIXOa0aC9HnCNFUVm6iz
Yz3h5h/V0inJUZzxZaDmxRd1Tj+GnsTe1sntKZP1jqI19+4lSbLYmgbxyx6+E7++zUJSdRmwDyuh
DGCPc5rml+T6q3yDNIZlLVTByk5mcKtpsYlI1lDStJUb0irJRZNy8h8McZ8KovWmzgmO4RAC1cOB
93x7RFe8C6I68oyXtKE3PF17DwkeZF993+4YgKF2nU+hXDlrMEHDtD0KZ9bcCSUWGZeKYs1ZySl4
GRA7B3e4UCw9jPGMCNKfni7NNsqrLG24zzozMQtw5H3oFywYtQzQeGoVxIOb9Q3CGAnKo5Ql0gyU
vDtSFTcXG94X8FuE0NBoEn7FnOcTXRaSqgOhbcHMCNJ6lX3eVotb12FBzzcPoTe+3R2q31Nw06Xn
OL8zl/19n7MOkG8a7gMfodZCjEBeb9+nYfpfBY36I7ker7/IhnBPXmRgHZBvj1MFt/1kpWbeGM9W
h3p2VJDJU+QIRiDVt4XQ6DkhNDLRBp8I03CiH8d+3PkqllJKfRND4b7nEXwxrJES9jhwk1usQbta
tCSSfBgLdPHo/c0j9frHeAF9hEOX+5EDBoPU1JvZbTPiA8N+Zsgo5f2NBe3ggeR34xABUWBou3TP
RstIe6hxUjGBwmxNOgPNnEENdeG6VEhMby9aUyL8NIrpLGnBASjdlIuNe69xUa1XfHJLD/+vADGy
j+Qr3OH/3u8ftUDzLU4WAmkk1tfbo75ehYWAvoxe9/VrO0ty4S1XNCs9OgU19scJuIdgfxhD90DB
iTijGbfvNu/UsAqLiYL0rZT6qh7UGKrzELYsGI+xd+nVLtoG3FO4MjVGUF1SJ+B1XUH1YuuCiVSn
oE5AyhcVnWpQVBodA8xI9KayTaLkje//vq/Hr8jVLtQbL60Jn82B95B7v+C/z3cxJqsTST5klJ4J
rW41u3XT2IaySCDTM51ZO5j4B6mOACdv5CRStqOK/2YT/xhn7m0XB3+9ft8N+5msCX9O+g7KCWKA
oJufX1dWpGFQzFY+m1ZqBK5UH6LY5fEmNeTmBDqr/5IHVYe8NjIbkuYDroYtRG/6p3tg5xVW1Hx3
HQg/ar6eSC0RAsBTH4inph4gc4c97iTIUI+rIkvEq7p6fV9hKuKMJazRYQy3hLAqVb0INwpHqoIn
Y9xaeQDCEJ4xOiT9c6yKnVLvL9+mxYnyh4TE6dzShADNN5OrSBuZcMbF0D4Gm8V7VVeiZ6W/0H+l
+9McNI04fv1mvwDEzbhtIUokRkORdjKpnspo247zVetbpS8LrTypubf60cbsc3mW4bjTJL4CdT1t
8rra3JRRcSubxGnbEA6lWT4qriVqkJbWXQO/ObwU9AJwDv+VpkpKRYlr9QYoSHUbFtdDEYTMPNfg
TtyiJ+lDWVSM0lJoOdJWmvaS4P6ry7D2S28AmzrWTFZ/EGNseb7SnHXQz8uID68HpcS1tmEkBOYB
l61YH0fWK53d5v7g9LFUP9QmCt8IMQ2r7f1XolZ0YbosXgAE71PhaFMfXGffz717i8Xfs2Tj2U8B
TWLY8gNti4iihOkLUPVwiDSGzv6+KsWqgyARkGUD3f05ZyJX//qSeal4w12lzpCdgwJuctf8bUkX
Hu2ofmCyWj9/A0SGlRmBu4BLKlNp8DUmrF9E5Dd0+JcIZsq2V6uGaWobZqNrPCeoGjiRTQbDP+Af
aK/toiUlE+CsA0fjul6/+Jce+QKViPhjuFjOnMkj39R+sM2imenUqwXvWOozXFO7hvpDoAPRVLKH
SUMmuaIBeHn/xYzs+CfNn0lteeHCzoGA2YJtT4nvgUtWgWrOv+nBu/UmpVprn07oFF3WFsUTZVqy
yB+MJlaeE12q9Boy2vSkTSi3OqTeHKUclvvr9Yt6gffhooiDDTFNxiBLkyMCM9OujsJkBr/FY424
W+gRpa7WC6IiSOChJCDrsrud5duPOjZsO2Z9tgcEFaKt91gTesZEr7fjXTaP7sakcq+zkkAvO7kB
PV+/7BcfMrIA7iPVOc95Up93u0W9OBC0aEWbEpLMcI8TULScVGQRkV/SCSYzTMFP+LaSKMR6mG4E
fELTXV+/rhffHKxVZIlQT7rsas+fMZNo01nm9C7ZV9Cl8eHLNncZvp6BvSV/WDwcBKZpGIXeswG2
bvjGdRKoHGBP9XPoqZU6EjQb8m7QinH65AyZooG8kZCh2Y67625dfr/82p/5VCmHVK170rIDwM0m
NzVcD8M62O7Ge00uNeS8HJjmvkLFo/EXcobFb+to9jluundV0zN/eo+vFk0Ix2NImSmVjAlyQNr9
oPj++s196aGjsXcp1aDXJVyf3NyYsKV+kbnHEldENmHYasq0LfXEnuicVw44rKCNfNWJUzHcSP4l
VV7iTi8LL8/mzHHf9PIE9DnUkXiCnl+Xk7YbLx/XLEbIPUWhSkInyotTH5qKuOoRtwx4N5adN63r
fhNAbtoahs9DTaIShahLCuQrM6LmAL6jcY6nNbl2yfUL1nDgesPsk4hrSJyrsWcauNDnAkW52gtN
NWcgccyooehHVnk8h3mP+klk8SWK5QUVBih0hAAWAbukBdPzYRH3dVezUCRr0wetHLz+3uI6DVbX
LgudVl4hbzK1BJjeTg5+VT3CjcSASCn17/rhiCQ6mmHMooQNTS6N+KkujcKUS6PaEtoq+F+4sXTh
VtDnXBtn6iluSGyNtIDG0lDcCxru/vfoHNZIJP836XgLAKPpHJyRbLwxdfzDfZrvrtOWuCcXMRh2
06PWKn9YJP1nL3TIMgVEAIe3iBo/+K/JgFgSYBTYTS9KFF9ozzDWamggV3YuqGnaXQSRSuJCWzl/
Ja6Gyp+S+iSiZ9CM0A35YC3AHBF94sMnCv0VTKUQvNFZPXSr/lOIR/T1N/7cFchVoagCKl3QL6BP
eP5mhe2sDxYlZK3R+8QjiF1BZ/CmWgOqnTR0Gn+mzlaPVOyQmGEGz+O1XL/7FW8KJiZZxaYe11f1
ymP4w6UD3rxmz9saTTjiKaNUlS1h0tZ0hZ9uUVGO9+KCJABSn+HniDY1+0i45doFT2fwKj1InjHO
ZbF17xfpqiV07EA8JlV1CwNMtWfNZEYSIfJIhWAnzLnzDundotojCQZ6YHbyOGryN4rgy9aKc28r
nls1aC4vt7JDJh8Fwme23vqH4cjeQ79w6L1j1CVuZnBotnnVK8Iv9SpZcCnnmdQ74ovJ7XyU9yDx
tksI1vdt5T5si917P+diVWdk+0X9v4PEHpcL9QkIhvBgarqgl2+iebMidZKbLYSzT7haUlikqrC5
TVJ8Una6IT5vpj9U40hSgKklaOmxMl2WXp3NMyGjhpGcIWQ06hTBoc/XL08oCFZ7+j8peORO1ArQ
WAd5KIXWSRIaHYjIBLIXPtxHVFcsZ5lEEyYanAZFVTU2IGlitTCE94rN6hY0TdkB8Shic5kCO/qy
19/AF85cPkFEaMWcLHm0gJOFUHZEua82yrV9imyX1vrEiLdY2JWTaXZ6XS2FaxJotisgNICz+AHJ
LC6zavNzgNYD2CC6jWkhyESnxXRZ117c+B47wwIrPrP/kgAJyLh/lBBYzL/AbhMCH+AspNbvEN0E
NAHsIJK25xGuxr1yGvg78uJBgK7OrL6ixU881gqpPYZLKV9bGHWLNprdRRnbUhMaAVaiQHTYsMOS
kOW9xdUIw2rrFjUY8Qj5HuUN53XXgwc1nNVSc3bwsUI6lMnqZE1ylXXFm8tn4QvFqEdZT1GPIQS7
8vSVGN1h8Po12RdJXH6PQoJO6dmW2oD2UUZGz/DB3mIG2woo6Xe8nZpHZFJxWP1fiIlPKwJhVrIX
Lks/3HK9M6Tj9PikgQjZsvm2F89MM6RP9lOQTKI00CbzEk3PcoC/dQQJAOZw2j/F++Dx0niCkRgy
0S5aj/0++UMhkCcqxmLpUHwI2hQ3qTkb2oc1f05BV6JpdD+0PqTlkz5P+htXc1EoxdS7mo8NntsP
18vdLFauyZ00jpIl9SB7ki1pI7Qg3h4xluq3ag7ADqMjIkrCSFdO3gJQSgIt9h3LKUHsIHeIuhOm
eC0Lb0+gKesJjirAzx6tWTuasW4Wp22wWIrbabeI5xQ3IaRIQUR+DKqIaN3zlslhfBMixFeivjYx
HZaMav0poKobEagDatOZ/xGNWxtdedz0ACL5uKGD5h2hy2U97EvHoc5Cyh1vDvo7DZnofNjN3Uje
VcDUS916vXpqL/tyuJJn1Gmym42XvVX1KDRBmyAKp6UfZJ/m6QpJKFQs73K9pFv/ooeCd/JR3H7L
vIqk6K/DGkwOlNZSggNq3Y6XdywvmYNMMzRdibxI8r5zLp7t42E8zjZxUe/vmyS4qss/VeSrOT7B
aRnTKh2XKpxFwVwE7Md8Wox/7rj6IZJSYGPg4SvCnTo6VCcw11L9mb4EC5FkR33D7DSl+6sFdEdW
IlUyNUFw1XpEqunokkYjapB1BXv3zSkyztlJ/85CLJEqkcIjSFFf06rgRDrKHe0YEZYpuwLMFBsg
1dBxBahDV+lmHKbcfwgODO9MSDQ3tsJd3ZWL8d1/nM0elHnLbZAsSqNKBXH/7wcOVh9S1WXmfyGT
Mxo3rruLdtbZS/ihfDAx2zYUHZi1OoAF846J/dZLehIWucP8nZCSEjBXwscL13VeKHsRtTuiRkgM
hlkL3fkbejN2Oz9bFYf9fdds3+3y5mskQvOQQeM+OU4hEt53s01xNa8aQgi5MtJfFJ8RRYdvx7Gw
8EEc7v5FNvqFjgzNLsFISEsJM+VcfH51zSrt105c7AzpV8KqtjhrO8VjYO6LdrSa8nEI31YRUUE2
BxrHiEtF7ggHFpGYtz2k8EUO6JykZMI2N075nOhBpyCT0wTOOu/6HWZX3vRo/SFxXETfoLBeDRns
8fOjW9LWK/yPBuyqgJCQ1VzmKPb/XXGjRAGkqhgRWWuTZ5oNBe4ap20NHZaRzMLCADwU2q8m1jSo
7Khaa2rKAob/njSnan1EntMp/7iw1sxRPdlvuCiXEXgMvYLanWCY3dA6iyFdtMaeCzqSPUxGSTG7
CUNWgm7xIfcSAoZgMQi/snARYGSzi21Q76TJH8l2uBKzazyTtl/QHPkVlZSvqrHBt0Z4LSMkRa1J
RpbBhehskXBHvHDHLs1R5FypuNJfrbQYaXj1zyn6QwyppozrMDRRCbNeTBRI4o4ZBGhnLMuMAzrY
SlQEXQIyF5GiJxRWqBfEAi7+Ah5Npjy8JAW6Ld7zozSRekSHYp/2H9wgBb5loyskQkcLrV3v4JbM
XfIfLDeeDLxF65GGnv+ex8wQBjdriIRKZnisCNpUDJj0ETJuZdLIoIOzmFUIHMflVUAFKIOB4Akg
GhOICytUP+km6Fb5Pea6if4FtOWhZ0JvsJiFqrMn72/YMfnF3TbHlahcAdH4wKtmM5BQU+YmHQEa
/2vNIU4glGtfpPVQ+IYmIl/WW1nLerYQZblEahWHsKXP95VsPGSpc9i0MAGzn30P5AZHkftw45T+
ruL0ug9uwvNoYQvlZmrFnMX7xwqCp4cO0hQgTctV1SkDoGnaoTWUuCWkQXolnX6y61ctkftQcMO8
uUrDkShtPDI0vjqxBCEJqlHVXa7YqpqFsLOt6nLAPpyCyEN+otvyl94uft9u088L18uu2sN/k8Vu
KSmMxkHKeq1OaaRVDZjSoU6ghBjPOpUd/+6xclog+1P8pimb/n5oRF2X16uouVfqn6RqSoQw6T9y
qisxKWIw3Y5EMqobOLAHqRZHhzHOo8e+zA02ZkwSsdf3GAtqfP5kQaHgBAMPjoRaYNKaOmmwc4rN
jEsTB5vzbu+q7zIBaXsoCU3QKtSWoSHqIgHaDUQpt65VtqtcLTlaJkHV3PwvunQNLRaYqRRjdwSy
hjJXRIE2TUkjbLQiIn7LsUuQG/u8v8x2vDHlAfilKpHXP+VxDMHZx6R3RX3AWFGCxJ4v4CbaenHb
t41hs8Zxgh4lB4wX+FusLIvpC7A3EybwRlevdBYzlynQS3pTtjiRRgleHgmvpP6mO//Ss2OhaFD7
oQeK7J8xiarRoNoTyB0V1x0bhXBIxa6aLsdGXkNMwK0I5nVr52rdlo9ZuABbR7ODYUx9q1jjJhhC
ZjwdzOvd7J6oFAkHFYEnFyTB32SfecmV+bma7JMEv6fUOkk1602DmT/+w3SlSpSSskItC9yHElil
X5HzUMaAtjl8I1AHKjz5S7VDPrrfEodq2l0TGUt5q3ADTHZHjXMPc0frG7KVyzyrsAWFl9qLDuSC
vovA0mOupRFtsgkiVJPzWfdc3jCNixb56qKpttZ6ZCJxwoisG+PNYRz0crezwzcfO65UyW3N9ocC
OTuMd3G6vs4bGAmwMJmVrW9FiWjxrcTBCFU9BttyJvIkpIQUxZs0NGmSTfKRJSjQ3xdgxzO9mdjs
4aiOVLOWx4o9JilcKhllRcktU4aI9kUmK3dFBm4ZjdV3Ct2RTprn9q1b700jn+x4K0DqNI3ehosK
JPMZ0lk9TY+RSkgmWskFNG00GgHIwavGqPnYZe2dRXB2i3d115PuX6dkD/AvkwcikWE+6zCAsEKx
QIqixjT3KQh4SbEYN1VxJbOoWaU7ZjUrjlXxzXl67bjze2/jf9rMkYvTSPPv6bQTgaMTs18xqJKC
QDbnvgITwNv9RQ2ETDiix+UkshYS/kG+LmfV3Uv/ELV4SzRuR0ESY0dL7GwpLsS6a4UqiQ/Bxe12
s781jw4Lpt2tfti2rCQhLGXS/AjePFk1Xt8NXtDfwtBAWcABkShJZPPzzYCgpnmzDjbb+4RbZf0O
NY16iyQtqDmEqh01JupE9cIL3ZTBSttYxWwpQXPaA4V0aglpHir5o6RzYXOJl52TXzVr97p14iuZ
UZOEf4a2VMmEgUztT6h5hhzrFxfC4adMH+Xqye8njevR2svGCHaxzobb9Rh80hpTIIAZyDP2r664
Em+hxmJccbPlar2cxPQCBM89IxbCRW0N8XYWuJoHg1OOPffsyeCQrPhQc9wk7t7DgqbOtZCTgn2E
Yk13zXJosENS73xVR6qJOblLNqw0IuMecYNMBfJZXE4MNZJysuGDC1I74zubYyWYsOycXnFdNV1t
Zmy9pP2++q5BXAS2vu9TXhE2LLDhB3Vn0pmpgrKEOoDMEVXA62vuXGgPGA0CEvBhGZsARP18zfn7
za7var8x920EUCmFmbADhQNpww/C4bZPl5LEsenyugx3St+0HQ03kVxWgjzUSEr7IQhSPxcbKOWQ
glcve03OG0olMQZz3hLJYLG+Pr/sbn2InLSrG1ojxClKrqCAUwlv3lad4vHstq53H+Nwh/b/u6RA
/VxqqeDGwQwmMZNWpJT0F+6o7tizJ8ylmdUezSZg/1TTQ5JyXcyzamvpiz0a+WTElnugSSITNqo5
tsHCoLrI1Ux6dkEko27N4F23fyic2cfWpfpvMTtDnzgVMyilXfEL9/r1yzwvsBSoQFAiwnme/xmb
Xq7yXVFXw9Za8rxWoEyazvCxMPaEexp5hHh4w1sVD+KEhbqKDzSRCtRbtR443eu/tAUZnEhbZNRb
0uNdiDS7AkUyvan8US6Ji9qeq9Xqz4ajU+HLygnQ3n5KybDcmIsl7rkDl4+pGlIkAXqHKS7iR5ts
7q6323t+02/9nkRelQ+ST4p0OZovqHnBRsRpSN5iZ22vwAAqd+lbdIVSeZY4Lny8DZetRefSBl0l
2cYwGCJgp9mn/noR1U3VcpVgkfLcSnEoe/NJrW8a7hxFZMDrxc4u9EwaeqOrqXy1Siz/nQ/RrKIL
vpZzmkXXR3q0PC1IMKbSi8zfhWvGdB53WenNT5Z7SRRVKplSHqWXloLBNwQHRuTFCSVpOGoySin5
Rl5fxN5LF4YmGv4VIWmMqnjSmDpFk3iH4lADCfJoMVd8E3sRJYSaBQz7zsiDabdFeZ1vmMaliOVw
vWUwFtmQSzdb1csWdToiaoom9fdBSueG3Ki+4l4A6yJvqNaos2YJFWa56zbXCLZKMmpmTHMocM6C
9NNb1ggVR/QQb7JZx7+S4WKMxiJFP6B3o3uUatLd8DAdRvgwBvRKBWm45d9yMkYr5LPxW7ItIC+A
GZR2OHYgH3kHvtlGDioLC6SJHH+Z1DBqUlmFbCNdimczBHZPiFtiMAB2wIBMV+VWGY03oN7iprFz
0+6iOAkGxlEy2hN35ZzPRAcMdFvQDycgi2/7WZK/yevYXWbMqlkGKXIpFuEXhixeszjTK+aX1jf9
YlfdJ+6wus7xG1YF8KI7MP2144jtBiwEVbRiwytyjt8WB0ePJRNDPn6xfo2+rnXnCRG+WHGinvvb
KqFZXTuYDWb4BdKhtnHcZYRwjicD8yEzccsCWFYFl9zP8Sj3/D2HDu2qU+dbds5ud13B4bUtTzOa
FVsOK5zLHqPyaAFIw8o1jGXNYNcGAanH+bZx/WsFSAWZks9r7l2y4as+QkU9igFeMIs0SbcegVmL
9BiFmPtMNhb52e8FOaViPYAk3iTd3kW3uX8UKiTI0q2iH2FKf9xFoELs61fhQD8aDdGMZJW8exv0
0Lr9gNJrQQx0iJODinbvvGegJWq0OQkb4Nv+iJNeZFjpZUw6zXhS2VYAqQP8HlDbjA33KtRCDWb8
G/1mv/g8xnH6vkpjugi/3l6nafRYFC2e9oEit6yi23LOrQtTMLQZnEU+P3zrI6fgFnBF0Z6niHmN
34qeokc4zuT0Da7ZOIPglykby8lVHpSfsxXPNaO3ZrRs8qYJ8RuQwhJHlHhrPATuyIibKkP3ua6j
GwfwBVaBGbjlqtkyzgWkmXQAJ8V6Tinuvh0Hv7/5T+f4u6R3i/o+mfEv5yuWfsLzuc5DujCICqdz
f2az/gu2/S1NEM1Sm2IC3+eXHMrnZi7hwNqFObkXEaXapLAICnfr84GPrBAiLuPpwRSTsfxuI0MR
MBn/isff8tNR7cloSG8QXHVIDi4r384TG3VR5DJQMAKfI8x9flGECPeVP8aVXZQ5T5+w1hPoKZlm
hPWujRkdwlEQDQ+i8ZVfJyenUAAb6KA5BFTE7p5tJxLGIcg932G/I3TCEE7YQLEzlrgF1qOkarWH
Yfn/hGufrtZLkfw6gFTzdQR/NdDRYYDmcqscIUA45WOjlcclSMclX4caB1DCTCslPMQ/1D3YL1CW
v34sRGfsu1IsQFViqao5VafV4SGu/ZXXVsbMglzQPyuHF6KmYj8B/pMoLGewezRX+iX3Dil1jiqw
HcDBKM9MggtPx/74qJC/JGceYQ3xXlNECGDm74nmvLF5TViYwN5qM34M4vEvd44uHdOyECgBwAp/
tdKHYqJ1W7b97FbdaLZm73OQYC8b4g6aGdty5rBfSditNkCdv8BG+SOFTWjmVhuHP7KYzUUnqlTA
J4n/CZEVXJ2uoH4gTNEOyD+lOlyTm6zMoj00GwMYUbUgBU17h8hr8YOnPjcE+/6PH2yKBKyFO1hn
n9QPusxRev0pvXR2E0/JsKQ5M9vOqbRxW6DwX1XlUY8EnNfOWWQlxmM2WhGtGsQr+wfg4xfz+Mf8
lwJeJaTUhX7MiaOAndcv7KXSWLmZIddFUXEWM+30WcyeXpf31ZyDZYFvPR9oxCGEorJ/pFP+VHXs
lMk84vCt/VtR4zp1qtXwe77JU7KCnmRRhKSlQXi/m2df1Gm6GTsXMQxC7MXTSHahD6L5DHILaua0
Gm3hqZLgDIl3NyTrpX5NL9frn/Nc/hOD+qK+kIAKE8HZsJyFt0u9w764J13nZj+k3GwQT/aL3AOe
IaFhbHkIilMXeIaY1aL0qNnNuo8Q0Y1X7tLGXUcr0LLygyTCCrxXDJ6bZwwZd+mztuV3fcJ/UP+9
0GuBW2tvVDA4/5lsjBW1arpLi3vdOQrsnwHyzqTjONd2p5Ro4RwC+UXlJD45D8oQgGiR+qUd4aqh
o9WGMHA3XdpVHmCzX7/RL5X3MU0/XbYXsKym5X3Iy1dkg78x1adIY6lDtC+JpK2EltBdy3kq63TU
IOiRKlWEOfcyckr2GWA6RVDYxI1/Qx9rlCMiSyorkuIWgf/8RnajW+/jpt3cKw1Qu6Oy7ETQJqPz
VRSaq6FNESmFeFaW8wNTnGnyxYNqDTcpYCvbprfpPiVDd2mjOOO2uThiiomswUs69/3Jdj4WdQ8f
P8/t9lVMMDNrUI9e9QhLEEEomQsZsgb8n7ZMN8pdQ0xPMRry/wgNvPB0X7g8BCS00kxRRNsbTU7n
sF/UUb4YsntK4Ud5iSUYsR2DFt5ythL0OFhhqgP1fcL6k0xkvnvUvmyAJN1nXc7u5kF9MYFKBMJz
NEL+W66L/5FVPg3HLlee3zixs4ZggNd8EhfJhaCG3sy3IZsXY8EEUw9V/naxWd2eDhyqXfyZu0fz
2/EiWW2K1syLNreHRXTpOYvPnlwrb7GH6winKN36hAzxm6oOHCdyoBA4a+WNiSqsEy3hu1hjtAp1
kZahqLFOBPuZmm9xYOYQWnNOzcuA3QsAAgMcoLkZ3YkZEELq+ZvRDL3v5YU7/9z3MSgXb0RFFwLa
pDrAujldXJf5d0gY/jhN5NE2UzsEDSaP7lB1Swv1CvCCIxaWK+rCEjQX8N9uHQljEZNrTQACX4Y6
7/lVOjxkxx8Pwa3brJLr3NtFt5XvUc2HHfXJluYpmNE3aHM32nbH+L8KsQPzXW7o3VF+bjHaGVVP
cRK06oO3IKEWmwfV7ux2N+M7d6RkNIGLUFIGhj7ajHdKnZY6DACJo6GGPGXvsLDhJ7OLZq+Jgtd0
hurAma3ZYdUcBa5SANg/FCB6OgOVbSPA2TRUDOtScWnlIpiRELvGJ9wFZ0rZ5g+bqLmb9Vf7crPc
72ty6b6MVfJgFjSq3I7RGj7ZJSGqJjEZIhsUX5d5uvht98b+WvmdmblmGfUDcLqFlrM7M97Xb0mS
g43RdZu8i6l+WnHi4jQX7QS1m8dImUAAL0KP2hy5Em1BNJAhJVJOJJOQkT6voBoLfMXchGhD7CNV
juLSLI455gHlgx4DOHRFeNdSj8gCg3NachN0zYm/gk6vDjyxISwAucM7RfuhqbvL2+ZLVa6+WvoQ
VoYmB5fAIEiJWfJPUMWbexBQXkkM2rM75tZIw6L3OqzEEEpzYZXltqhIxYIfUXpBHsOew5IP1fdi
XSGFID/0SW/bEvFTHvIHaWiVpWCgKnlDmjRobPbF2e5T777WOhWLq3cSGIaRIM/XOpDHgA59Qd0V
41PBGv0LYIWsdwkwz3Nq5AABYhQy9Q1cB3kKAlr0G0wkbA/g+txXa7glQWwgSEoQhMsqYILWn+9o
XKqwaZgcZsIxKMKyL/9GsCMsyqOUquCWceN5rvHgDBpngLVYV746/pxvuN4DPx5Hh/MjE8L58dcX
jB/na36MvvGd4//5GbPDZ95Vs0LhpW/+mlV//JrfZn/i+E1+5PvHrzVz3Nc/YK87bzvKv7B6nGvw
vDKJmTDvFvpJBOv73f6r7/Crawg7DSfnR7++njlL5pO7hwf9qN/wnankfNH2+hUGkx9/zDumAkDA
fGA0PT9qAk9Q209qjQ7/9f/jjPFfP+WL4yD64xcMEj+OLm+bh+NQcX48/p9IH77oBg0bZ9I4Px5/
ZWSb1pTx44/8MvPImx1NcvOQfE7AKk8Tyt324fgnxLVoQr3+4HFaOX8fhSPfJRLu+CM/5f8OduDP
/Jq+PM2w57ke55jzC3/7DkFl/JZfc8yPX0S4jJK3xx8vnAVmf/3/s4AoQx0GvB0BXTBk4tT+VM49
f9s5Bbd6Ff8QsAPeKYBLuaT4JmbgjNS6NhUtGgjDdQda9cgFbsvD7Z40FEFBHXCq6xc7ZhYDQZrL
LtlCHab8XtwX5G0msAVgFd+osoFsGuA32N6ElD6aSrSqMYgqSYrD+i+zklQzAE40a5RsjBpKUu+n
O6N1VjRP73Dat63T3jV7sIHWo7fON+E1JHm5LEtIfo0Zr3r9BUMav8nXfLMamakXsz/rl3MfLBb3
3QAFqdp/Az7rrtrOJgowXgMIkJkgOEPaKv+ec4ou82Jbvcl3MTBI0+7f1/PV/ipYLNZsfnn/KU+E
Fs/UDS1y/vpO2Fugdn/gT5juQD7Txs2B8EZGD/WMHMyRCwNhdcsgIs3LIc1rV/OmeWuuKuD7VtcD
EwbbaMSxtPraNeV3v0ZTRHTr4Lvd27rfPnYFnWW/0aSoCsnDhh7KCcBbw56d2Z0J6QcOVfcC8L26
DlL+Zo5R/vmU3+oPgFB5hXcTUXwADLssXSBjH9yFHFI66QM0p/0Npat/x8vKJdFU2+u85U+zrtyl
Ffr5ChgWFS9NbsdvoVZkHsOMv86icJPd+NPOuViPC2o/2eEG3Y+bt1ndRsynzSpMo7S75eEbsA+B
wt2fZeW0t/QM+z8R9lJtDml5HTXp7h0WDoDhNcVoAcKYzEFFJWbTWRrV5O4mO/yFLcMJnQj7oLsG
i6zAyfM2nAHcttu3wQa1cR6hSs+zHKQ/3GyvkDxxwzk+rtr9fLHMMlQ1Trzwr+bb2aMN5x170OmU
T+6W3JLswMMdw039cOllfHYA6F2UHBerHyMC8dhY+sHfDgDfPzQlVGT+m8WMqjfQUEjJupQIpoQ1
uWx7TAS9D28mTJHm1Lw/uidCcOT4+wcDFZ6LXrmyOd2UGzOMN+TSEM9x5X+7srI8bMJ60W0+ioyQ
2KDPMSftkNbUYGMaC0jXrBBtVUBSFBlEyOGpbASb90ktfpnZjeTifbZ76boY8gnXA+AJoz+5rh2j
SHCibD5GK7onig6JOqWXUcOS7PEpgWIJYVPYqEnz5AKnnj1K+uhWcdjKm7QL8/tsVt1IX9OjdNKv
CZiJSKoPAqSWkKx53uFxaj4mZF5ZEF/Wf3KL36ROQTousVIvrYxm9GxQ+1DXuTXZYx2g/1MCVNJ0
9x3xbMqLVJKGMghlhJIdUSPwbOzfk4tLRgap/0VFilqnqrsRKCK9TkTyhUSfUq5YrAw6V40GrGbM
Ld4+jfuI1gQOKq8L0K5c+gQcS0GghSLpgoSC86R8e9h3VyUHN0oeqfTs5U+qz6+v7IkFz9bPnEQi
lNPzORlaU/dOtu6giIZwNOjFJZm/l6QbtYdMmULuTHDLjLEER6sizxUJBltsc7pUiOrOmOaOCLCR
7+vTm/0I6dflUT6T8Vh2vVrmJAksANNDE0L8bb2zV/etn+arj+rjhHAIFJduuU1T1kpx29Wm9oNZ
QBEP5ldVIJHEK1lXA8JrEYgUL/oMSF2/KHXQHCDEB0iUlCAH1T6lUEchlAJEFBil0ToS/xfN4ibf
7O9l6ydM+E5pU3J+6xmZv++i7H6SnnD8zMBNtP4zmupgqtMug92s2/genxlLSxLTgaGzZore74fN
5np9qN6EbvI2TSvkr7RH0NvqckTfKuk08DAL7QhiwqVOEtt1vE3ZTVlmGFrkWBKSUg6Xgusmgp7z
a56gKU7mNgs/7bhnATJnMABFDSYoPCx+BAmFJcDGmCalfESJwCxJzg0U+onCvmsqfdw3cjZhUKqX
mlGhHUvN4OVBS5P0mqerFWSmCCOfhLPnu1UG7uJW9WaNcQl4FK5XyF5QuytuV/8dxg2mHOYQFam4
mCRACcKkFCVAHPOuCKWMVr91Y/1fk6oiRJRJ0RKN8We1GAYl/zODeg4jS+Fskb9PgkXp0aVSSNbH
DUjCLNtkqMLVHHWYwTRZJCMM9/XXfwJpPn1whOB498g8OBOuhg1jzw7dyvko62g/m2ELFchA2sFp
9q3eD6lDJOEUCwIHAKVOmywdTuD4d5oVr2jdJsAWeTnZ64UDDkAYbQtIvovAdrKQ/PUcYn5TOR91
9CY1dz4AwFFsPDFCQQUkR+crtlOlRlBiC92Un/OGtYOecgw1LRncGsns63fupY0TaIsseyJ2MGFP
EbnMTeJmD93+qT1QOcoiGFExk/7O0Q9vXkUohVBySrEmpZpkoUpwU9ZTlfbXs273Nctnn5M100qp
Aa9EJEgsFA54dIP+dr8Z375+yROm5viwBS8xNY6uAq3d81XuN01RppsFIkNlgmG2kIUnOSBc40Ci
F3kvlBOHz9cI0Zws1vlAKHrN1wfiYfi+tAqXa4WXbiWQNUNuNRnLn09T/MY8nO8pDVYf5ah1/fGb
3kIlgOay8nEeSREmDa7NtGSJQWxzqyUXBo1pSZmTed2mg2hgj8Z3yTLWYJsRtXZZ6GOnzKS60SwW
KACgCyDtqaWnm4OZ+2nxm2YVajfGcnLnrfrfhq6H66PnVtA16AY71xqhAgr4FdFy0UdNBxDOpDwT
nZyCbsbV8I2/q1xuXefHqq7yd7vdfOkjE/JruqZ/EMurBz29fMgiGBdADXIiJu9UST0VHw6H/Dex
QgHzzqVTwi/yLsmJDVhzcnLo5dHwTRJBHSoipE2RHwQsV20F4r/MExf7dxYRsEGjooC/ckN9H+7Y
zCUrvrCCTUh/duWkZvrULLgJZhOCY/QPHfLRPv0t2QQbzuGe3rOji/o/1s50uW1ky9YvdBCBiRj+
ipItWYNdno5dfxBu1ymQAAkQADE+fX8raXZLIK/orrgRFS7Llu0khsy9115DH9hrctN3/2Ui0lLy
Uq+ngKuvLtW3y5+lDRSqT2PIhQvaIm3UzY6ZjAmWwCLcL9SDaVaLej5PLegBMID6Wr0ulKVlWdOT
ip6rN+TAmSl5VJt8etvs6WKaFZ/ZX9On+Zi5Lu2cXgTkj5ZuQ9/ZFdG7fcIgNs/sW2g5BW0LFWBU
qR2NgjV66Fr4H2swHVK4Ad30C+dvyW6aKS/f4DLwOS2nv2uP34Hz/He2zqu31mKCB5Ph9UyqXHrd
7eghDeA3lZpMyw80v8q8OrtG0gzjxKGz9YZFdJdVoJpy8ved6e8mrDeMMkXaqPljW5iPy2BPhrHP
qG3FiWXXathSGEDhxt5f1+lmeluGMahBgJZPkUddy78MKgq9BMlW6iPk2bk8weCfJmVO1JmooDcU
gtdjC4yu54v6a41OiAyUFqWqrnY+cPdmkf3sg8S9chyU/tQ6HID5hMVsyVtVNxcne65GT/PHiqEA
6g3H4O7zLipa5bsVSp0HVZUHn2rNgHg5IqYXOvplyMrUWJ1Lv+V70G+oktSroCGBNB1ir6dErqEG
YoUyDDf6FDJLJAcTuURGwZ0YVHJ/1rtX7y5Zbc0otWaTp0SkVZVfFcDN3F5p1/gUSPn6Qe1IOyVv
qsWmN3NU462Hss0nxlvsEpUkpkxRknHDgycup0YwGW3j0EQ/Yyu+dGqqkDq50LD8ZLPi0bjPVte1
JRqeZKDjAcHThTZimSlAoYX/G6UgJi1v/IiuUExOxF+Mro35KRLjg+kplSumV+qtlAJxucPg4Dm3
RpI10JIjDeZE4veftRhTvdkP6c5fm3CivKKHaByYTBRQH1UUGXKJxytdrOLsatdBOOeMn7BVEddc
/PWuXz3ALVzKiUuaJm7IZ35dLfg76ZvsnMdYw3gl3BqfDs5WWX728Up18o3RhXAWRzBJbOJFITjd
ifiW27sPMjTV1ELfK5WQaKRG/D/yGkXRXxpd2Zb30cc1q99Kj6nu92dDdSYljvGx5+cNlni9SoGW
XaWH+0Q8hdhCJmpDUwdaH2lGrIytSvM4I0RlhCS+T7eHD60ZjDYn5Xg0VIZ3kivIgkC0CM3jDV8F
uXq4YTqVObwTkj2GIz0lUxtRcpMy+VAGm+WEDr1j/aJ01w6X1uOKij0h9oK1YAJAbJyRL/DaiWHx
r85LSj/KOAhUYAGF65SUu/XrB87MtvfX2ySTPyW/E2A3m1l73mqbrVyXf2ag1lcbA8yi0kn2linm
D9Kt2l73yQ55fvtfQi5M7ZVdpsESLeKNoR9BsPdbGFn4D0sl04wUAPxf5RXD5i+abml+c/m0P78j
sCeAxhDPhcn5y+e5bnfuEPOevW9y2vsBMkXafzPjQ6YEEW7fDawOrTXF3V1t8dFIy6Q7UiqqtRUx
7P/M/DheXxoQzN5AfuYsew85Tjtug/jJiOEa740/rEArV1TQmsf6nA0aFquClmWVmlrJnSTSEmtP
nhXiTlt72sK99wnx0kMGU/31p+Bc4QyzBsKev6BVouR7eQXDvZ036yFcS2D4puxRVkD4EKXeB402
Xo+sUW+XxIjm7qLnUtEspZEUSTrALjukBS8Jcr+uHn6KHFwebHNDoHu2U1kpbkBV1wIMDOLNsIEE
PKVYXwsMERvALwkB7WmweVJNjCmOEmpRlDaSD9x5eVTC+1ZGj3S/IqwIEku9+GuvXF9AD6MY4ynV
qy1urPgZJu0ERdP/fH6AhCPx3hwpSheERKQqEbTYTIElMdGfN7Y9mtDgF6AZZRezMUBNC0eqMsmz
fJR4osKJnK6cyLCysAwATUJUKAJ/dzlC9UyTGaFCAeeVjysy2pc32OMpbPNtHT+p85DaTRQpfThj
8gjXVt5D2t/0ahyN8NVreIhr8cC7yRAlI7a9wIA8++DhpuuTt0z+mDcPrs4aGldgci4624585mQJ
okwCvb66yWZ+jZOHsM2e2Am9HMItTR/Eli4s87Lg9Qxs4KPUWvDUsTiaydkx7i2msCvTXfLkB5Dp
u+jfirxR9JbgcCO25t8u0QyZ4IEFMwSsVYxRxQLpX7t6LyxHHGYvah/raLjQJ8xmy3oxfIRF6ETk
Row90ewIL/0dBpNtYT05daUQwhupWacxvnZcD+tDtmmFU0mgGlOIlYuPzi65rr3VozLMpDDuE7z6
2PoWO+vtJvV/yE2WGu/69Y3lDLIHlYxFotliyLyYs1Kmvug6ODS8wJjpqBtvyvGLyG+wWW80XlDd
iWzynYhRekmPgRzqzkvM4CWlNJlsXFdt12b0yfdbtv23Nh1R/y6s+fRd4c6DlUUCY4RHvnxXOuir
K5j71pNdQUyQ4Zw4hUd4X7Bx6dGORAE2yFxlec6Z2AI6X7M18CbnMcyMjlzwX9pRYdw6AHXIaLuQ
4lCUwykRj+Giy8rMStM8Hm4AQ2kBm0+RqvPHt0xc2AdZBkUVUFL5xwQaieWsGTp7203e0GOJA5Os
g7fbaf9eZgQ49n8TCi4OWGrtGbHR8DVu9FePhR4xXl/yksECsDGty/emiP6qx+Q/VtDcCmoV60+T
Qgm2i4Jp4WZEk0CNBUxuOeyKtAcN40pVN6/fsDObCJOIYEGuJKRF5OmzlyFbbRKvq7arB8W/qJyU
IRVKh/cRQTrGsw52jU5YqbkFTugWyBXYECq1S8u5idPtwrpOmy6g7IDQPkfbmz0PB6qLldUHziaD
147e1diFW1eCoo6Q8FEnq/QL47xIupQ5XRk7aJPDLIvHBsghQs2RlRdbqXMLxFQ8xJGC5xzjv5dP
OtWqu6udRWaKP2hSPO0MG0Tg0QrlMaGqWoC7tl/0P9fRAmuDY6wACaJYRfEuYjjg51dF8vH1C3jm
+FfMz/+ub1ac1sF23XhYTt/Xi/xqEdYgTqDTIsTrePjfu0sNBQI97frbqd+/RUn8KDMhPEzfmKFI
CHMQ9lYPtG4GPBBpJJVXN2C8g3W2i1WkAiGtBVcqro4qyy9XDZV+8lXJa9EIqwoAW31CGOPDAHht
VXz3RHTytZpRPe7GM23N7HTC2LlwEU16IlHpqRRzTH2x6Ss0Bxuombh0qm0MOu5EtH1gzXuGFlxW
/QOvX9Bzb4q4qcSeMeOFJzB7UwpoPpsxZrgUR/vH+o1E0HISE63XptPZLdqvsFsxTqXJAWXWKFUj
IeNxhcOG6mOZpf2TVQUhxbEQx8CExz6r8mqrDrCFcncGHlWVd1TtRb9clxqATkH0wpgFRsTl6iob
128MAk5rlYbrx7FdfLqwrtM+GdI/Zyt2zvCNYRu/fD3qfuWu7VW7EvjxjjzAe5M8zmhHFGi9uyUm
/hrJHhFae6Ln0eiJA0ojQva94ur1Rc2SdM3WbtyfXEA2eP/2DMlJNuVu7Nxo/bCa0vdBnlwlgbus
gurtIpB9SHElREeHlRUCe6FwkdsEGiWgPWVaKcFExj9+Ag9Bh4AcLOSeImBQ4K3cYyTDUzWsYqFB
6w/hki4w7fGMoazR/4XTKRlKtoVZwV+jurbt4wuPxsx78fBpPSh0AJBYQ3vB7CCb2rxrs3g4NCbG
CzbBpJbBiF5+NSZ2C75o2yJ48PZGcAWW0CAhVWAn1Xt8DIKENO1UuoRuSzciY2C7l/zyoIUcmeqA
dBjhvxIIX79fRsPzEhDCexHjHxbPRgYi/fIhyurMgxG82j0Y7B9mRbTGu3SgtQq5HXAYfNy6rng3
+CiUbErtIEUv79FlymVKUnrtLfI+SdVxbK34tpqw4+jgWuYLA8lSLlsAOP6eP4jYeclz8B5PNTSC
sOKjFaQjEDuAYDZ0JBHxm2zsbwd/R8cDzu3WZBPg0BEhiOut5HuUR395Ayhvg8Jb91hvv2b38k23
Vuv4avK54Qbg3wCadgN2HhyiEYY3RklEyGSEiFrQq4w4VGmGU/LUFdsboSbCCbMJ5qOdY73AW21G
BjjQ2XXxIVphddoJE5EDYQhhAJ6kaLcqK0IYEVN0qfn1tOmd3CEqCPhErokWeHmHrCa122ZqoidR
z3XAlKUYJshLVE5M0Seesfcpl1wSHlSX15rKq8SQB0vTDV/keWpjb2oUufZdBI0mIhNSu0GaQEsy
5nULvtgj7OfQMU4+IETSUE2TXp7V71DCOcTPfTJeHcYJ8HsYQb38ZEUY5P2Y1owWUbupkFX13Y2w
+wcKWgqSzB+uNvvoLsS4EHT30RDKyJs+Jo1ZG7rVimJXw20BeqoP7A2lolpXG78pADxtMnIMlNb7
qLTwCmaSjKa8sr2NW/etYSsw0zTkYApfNNrdldh6GsaIvC3etapoPeIVItAI8jqyGNNi0ZpGLFBz
HL8rAc5RDqPn1lBd53sDLTrC7DlPGDCIAy0Gh8AUo0phDoWZBk8eqCNgSg65/QBF8YRrMqKGMo8Z
RQASqzGyLb6p5tNhOm/8LjhfooAqiJpWdHohCyZxQlgnWgNNZksCyZRdJNoOTdeNMDF58PVbJgvi
wBnhJYjuIQYFKELFMJQYuY+WAx7gwEDiVtSUMfUWZFgwkGyGZGhDZIHoAnJAQbX8Q/+IycaZMKC0
Adi0SZOLQ87aX3Xq3Hr7ChUd3Ac5z/Fn/hX6pOT5Lo9BDxLRo4rX2FGAQ7ML/3p9u5vpUg8bthya
GRsDJZ0I3YsenIt05PLBzNv1b1U7rikoaszWbGy6KGtMgVEvPtu19x9yXR5lwlB66/RqjFtjtvf6
qmaRqL9WpVNEcksBIS9fhCkfB3LX/dUDj9cj7/sPOad4jAfsCvt4WlE/pGkTsxRMTtukZAE6LyW4
NNUHFaEhmO2RxNAFqRVV9wDxa1nC9v8f6ITQonTMPqu56yAVIXW4F9VKPsWvf6YzqCdHCsNZV94i
VCmzo7F26snppy55Os440wJiE9sXVMJ7BTJrTCv2hpiPfLYvyq0VY8PkdxTbnwcEHGVf/H80bDtc
b0XPUjjpmoeztWWRjQR73cZPdoznAhWd3FpSJJMmAgOAXYYWij7Wg2DGSzI32+MNIayTF0UOsL/B
tdDcd77VR3aAcozhMPwAbZjPK00/aErPWgPrcKSqLxasU9XRG3e3u4+4Z4KbmNoYkpE8LJTmpdm7
2dfopcetj3H+dJtRNbx+P2dW3IdrRoBsoOw5ggTM7z9bW+diNF2uBnr2nooMopp2GfVhxmRPEI8i
GFZbSjYH3xM2YO3iTZffyBaqbJvN1di2d81IJBV7lOhHbHrv8hFXvAVPLKd4mmPzxRxBKK5+zQyg
AoqjApouwl1ZUqmPlwuNYSeZ058niEH+jsN44O/QlELbknQaEza7Jg0Z6pU0MhqIGOCL77l8hc5Q
rgjk4yiDdhnSFp5g6f6m3zQ9IxFtnzqNhFKnLicCEqejJ6b8oPvF9HeUDcylajQtoLPi8sNTUhSm
tmMPVo30rFPO4Rs2lIuZ/Y/eATxIGFSiaHNdb9a8FqVNSG1RhE+arKh70OGr/CTtK30NpYIJijZ1
TSRUppojKuu/1MCe8kiTHfhvQK5n3gE2C/pqCHeQIudQcLFFe5RCHTHzUxUFvYKURY4wTFV50Svv
jcemAdfU7d1W093YbfkQ1GFsepBh/wNZ9438w19/CWYqNvMScMpThcXsbHCPZhetG718bMY0g6c2
shl7dyJuHGPspJUFEnlnHmtSr3pyVzfx9a7ynvQEy2NO+7K8SvGieFuD/f8jKN0nN8dlrbCj4NLN
iqoQomKNOgFImlrdjhABcOkEn5k5ScoSqWlVAcjAMW/k/vYrbkxwNZWeoFZNUi9cujPdKusKPGyL
KUDZeV/ubVkyRSAGNV00LjTvyhzrCns7bihq8uxJzpRcWXoA0baQk+P8gmMKhJH+MY1F1oiAKtJ9
/DXq7P7GZyooWxG0Eln4VwmWhwXRtKGwSVO0B8wRl4S3Rzfh0MUPDEuRbkXUFK9/onMoJtL2CFoc
fJIQmHv2ibJot4vhZTxF7fSjRglwFUeNvzTDM9Xn5qDe0N1EAyowiUUNz3IFw1FIMrPjZs1Tooq7
h5wvSb7gY02ChWJK6e4U24c62j9I5KavDxwZzFIjt/igsWDICOq+dqL/6rrv4WHUoPmb0s4npAOv
f+Jz1dOLTzx7/K2NtdlP+2FnyL8aEfUOfEDFiMuT0mMnp/3pE4pB9gu1EeVI4Aa7mYgXoguEiLJf
X5N/Zr94vibTZDw7l+qFs0J5WRZPZVL8pBJGdNMTTtf4exewkpqp9BKYkwVaG7vj13rX/7Qv829F
YX1IGeEs87Sq3mLGg7+NN9iMNXcNc86geefv9Mwl+L7YGV82cEV6oLerKEGuTyEfv4kWg/5W+X4w
I18vuicbLcZV0+NpE62KgTqtL7/ki9X+DkpId7uJcPrJ/fi7xZreZ91QfZK3fdjBR8iofJdpAzTX
5IgXOzjP13VcbT5M5AA+ZCnDudev3Dm0jVITZi1lmoqhWdVJFEW1wDW1eFIjqXJf1YamkwquEd4m
EoiqMzE7pamQHYG0zClIoLruEGPQ38CQzPRqVga9WNhMwFznSVUl+3Vt+kLFq4nlV2bpv6E50EIx
S42IrhPq1YTdt7qG0CBbqJYmkv5PTA/VJRFeK6IKyZDEIKagR0LCejFAGdnJptTgq8xAj+id4TSO
6tNK5nieDFo0GokOO7bct1QNmiEVh43QBzEwJmqVY9zhP7hHAWM0x/dxFwQbfbnHdHnKa4/b/BOf
6kZWxiqmZA+ualBBV5Jx+NBD1FBKdKtTWr7+1tj/oUZSLd3l5KBzA0iGN0ppCzlkTrwEPIf0yh00
0AcLEePovZdxhJmNcvGlMjHUW7rHbeXdJpX9RvaaYsqIsihDa3VUkh+HhCH+RiGty/LiCQJAFqkh
cNmf42g+mM8QEoReG7iGaeuzMao4PQ7eTTY5np2GFkzpJdNwNR6mvf41CdMtFUBw4XaeHIJKtqNA
ZNLtMsGbb1Ze6TYjoaD++yLKr1du91UPbLwfbq2oMGbbcq6oYAdu6wVeYqBdlINFnt3VpX1nunMe
9tfXdIphsiYxGEjX4Qc4Fi8fMW+Lb/QiqvMPAlFEsZHu3IyBKPTsitqdSFDFWxjL9x2PHViqqCoG
UwL4yNPhh6wONE2EKPRFGWshjWldUr4qPEba6A7S5mVw7HQPY/F0SuDgsjwgl+vl4ovF1NZJ5fpm
fqf3o6/wJ0PSJJ8pW2maAoyP5P8jM0p2esaMIQCflLz6N0b0Zx7BGMc3Okx1S5CrX64s3Az+1g02
/YOcgWR4YKxAYCgp9OMIKan6Nz4bCFw0wBE3w0wqYX4p/vE3KLwn5yW9vbdgSbTlTFjmDECrKtZJ
2uYj5DWIWzJ1ctlU+xp6XEYGpCPiMQgIUjrZlNgtzNp2cN9WMaGgVCgyI7X2zkfsue4uE7uNH/nL
F5doC1xIeDtcQepa/bPTvNgNQQwrb/sAX+mRkSDjgfhWfht6UQygSe+Ix+N1GO8ee1nUERSkaZrC
Sns6EjPvoKxSrI4ws34lYiViQDWPZjqPjY6/aq5bN/oi+AMMCsYukZe/0S6cAJyMQAi2E2rr85zO
XWo9Dot0u99Fh+nyrxNW9BHZQQFCMOMWTY2hmyJjNKnHEg0nRAJXJfVQzyu3BQ9Cjsg3FiUyXEBm
egXUCfmpa5L9+nZwWtWyZpRoaCuYKXn4Sb28A5nvJqTbbXlusTjP1/SEzCvLDgxpAksdAML6Et0v
LRmTX43jJVI7UnGFR6Q+0KWhtcEmMBZv3A4JiYQz68gUWKqDGAeoz5QdXwTOTqvucYo27zSFUMGY
oWbT/qvho9B7OQv8hohEBev8cQOAXtAD086djPasys3cbVA0X8T/sHfJX3qcvGD1bhOsv8l9XY/W
AaiCSkhjZKY4iB6Ecpr8cLsHk1WQFN6zUVN8WHvVm2K3vVHFW2AvIY9rdXkGUgWJVg1xubsyT9Ls
g6DF04TSC+EZzo1LsnCopiJyR7Jq1iTLwiNEECGpl0hUXeC8WTnDg1EQGKoZg1K/BnAYcBihgFFH
3e/Z1QfruwZr0qoJ7hJf1IOtLJKEIqakf8vzxeOqHdjUra912H+RvOefjIJDh+Q3lB1oIsHCzGP6
bCNg42tXDvX7vVSeamM1JxQ8bzps1CVKchflT1OLqVu/GfL2v8Rb6fCEUATk5MYfs9C90Maewpov
17WY1aZWFJa4BbjT/TDul5m3eyvyjZ4alZz2Fl/2MP+zr4KvBnKVThYMXLkI2nuUTqvB6yQXqBDa
0+vv7ilblsUhkY7Za2TZN+eee+Nm2w9+Odyr9xeNLl0zJqKaVyuqEYZ20NSCqAz6ZibE7OZKahHW
KS2PKdF+bZaKJLVyzFEHaGJyN0HIrJA7UdsO9G9mbtXFcuT03MQbFyESqCz8MdeblSPh2KVbDhn3
UVboQtF667BuDA3o7RRsAKfO+AJCljzSZQA3jD2MoDRhQuJmGVsckwiyuDFEx4jjoIZgBFjZ98gm
OC4u87NOm2SSCp9/gNkRNnmutXfLasLnmTOUI+xIF3gOLkd9+03gsiYp6Pr5vujRGBlABbpM8z3z
1LKmgCKJY1V4xaxxz9wux+g7GuUDCMkKCBWTN+mm5a8lGkPvl//2rYIwKZolWeEvxr+hEyzteMKL
PPk64dSYRe23Lkq+XnhoVQi93LperM1gbs/edBI98WPlGL0Xx9IwAnTDJ3AgalGtUYJD4WzRnoMI
AyIT2UR9ot1KbY+PVzquggDPe4I9wFB1ZkoSLNm/hrQaqlvJpYWfqT1fLHyemhMu1lVJIz/c6/AQ
gnr0/RMA7jekvlAsG7SNG+2H+NDTZIicJGJjSHCGJOW/wTc/8wahJkWcxezFC91oNkXoyqFLk30x
3Bfb7HpRjQ/wCQkdYaLwC4JKSeYBTzNbp4aPegAlCTD2X0gWQgp86rtLfLPTyhOsgSkwZoKiWs7z
wYp8n7eJWx3OKG3pB60rRLgjFRquwWddMLN3KtyOCkFEOJF8jJE7agZtQ5cb2lNkN9TiGArRAmn/
nJU9yBkI+J4KFrdbM3qJMHzF3xwGaBnwVCLGUFWsM0cS6X2AnQT+OdsPKjF1+UQ279hrMAIjphBo
5HJc2NnbSqcNG5niLJiPF8Jm03krx+nvtTGKb2GIZsKcdVsDxr/wTfOR2r2jbPQCzJfrP0SSMMSI
RfZ34VvGJ+H19/fca+DyejK3it1FTMn4smAs9lPnDJVvPQiiSBfwXwi1Mjxk+kCDeFJl64AxRArK
JMFIgijUJwrstDrcOS4Ll09rO+6oDkQWRjiDcch4vq/A7MX3JXGAS9ALEsVol/LhYfJoegUwFJu9
AS8bELdMWkHcoo3/dCunlAC7vpYpdQCnI4vTa1k1/39Y5Oyxm3YtLFl369yr2haAArOF9NUK/JvT
LlrQIvhwFeTCZeecvRulcvNWqNKZfAYIeDF2DGus2vmYWfmfv3Egv34dKVde3t+sx7Y+WW+8R8Mh
DKjEUATrmfMZYsj6UC4ieu6EFfAMYI9mLYWxmBFezMAZxxCd08J+tG7DNuBNVqqMeFmi7IkxoDNc
YoeJKkrMgwvP6Sn2oudhwewBLRFTulnlVpMKk/edM5qKUiQmg2uQdyR7OBE1bJKFhBRoFKe1aufx
GMSGUKozVFyX47lOR4badRiqajASyZnz5bWdwsya3FWcoIQNPmrH8Un1026jgb8JdrTAV9h5ROM4
8k9Mhc4wQGNPbdmSjInF5DWknq0OAxz5pr9+/WLBwbNzGjRNs3yo5xAVZo9ql+wYzflBT8AQElGM
m7Cfz0ePjRFcfAMfpoHEF1mIYP00SxD7OtHSSHjzfQKynXnedcTIZGnXMo5Co4onS47eCSZVikJt
WQ76GXTFYL//owo6n1SmkQcBYSfDjq29d5bpflfcFR62YLXLO1m4NDptt2sxmYoRpqb8xb1FO8Jb
D5EbHhFSh6s+VpCAh926P0F19dPt50apXEoH6KsNyjwe3RpTLjuFbOFqEWLopa6DhVKV4mXQfUt3
1YjBNzQbNuhluSHDFb8bZu8umlVjVIVg8SbcZ+F1uGbovJIxYdB+D9QxyTYwxUfrxkOHGBI70K0Q
QxCarSKrtBCsemv+wh5CxtIrafGlTSvxmH1rNMSqEqJoPb2dtvjd2wV6SJ/YGPTGqbMM43F//a9u
kXXtYsXZ4HeHTDJ7e3H4c+788VFK2FTlDur7WQ3pjXHTuP5g30tyt+qrOyuOEYex1wf55301PNVt
8e7gDgSncZAxADr7idgV/ABC3q/MI1zxIoPx7PnDxBj6pYwVTsyLs5Bondx37HsRE1QzqlaUmECD
bLiNj8r7ZtTxkcriRoIo30JcBZQljyCN2Q8c8Uvvy7maG1YloiGUQw4Q/gyarOGib3oMwEwz1rQB
fkUIw0wuDApks3HC0hBOZWO+fGWMPNkdDUkBxKOjws0owpTYGaaXkOhThQ47D46JUKdJbwYnn8GT
KJtwBLV6Qlo5tbdpcjOmkwEMlFNvYnYMvQjDyir6g8yvtyJlCN4RsVLk/yZn8Qm5bRAydBVFH798
+py/u8/WOdt16vWWjjCwUtJsuasSgOKXIb8hITMagPiINqXZTbGtEWimMamwPh/vGykAalCokGL3
9d3QwKTz3XDh0k1BoKDwMbvls+qCShHtwS45dC1un94ljfsxGpGxwOJ18dKo9kwVEVpLdieiulRX
GhYZuLm6FL57SiHjfj5fz+wkCZvF0DLy4C0QAMTpJkQ3xU5CNMUevETgu+61nifRsMqUgPgBad/a
RTGMwo65tKhiCoUTuiW6pFzvt2l4Q07TRw2Tek4Ve8XJg8JY5PbjFEeM5X8inNFnAjqnlwEUDuaU
I8KfopUXFodrLCDY3kOqQRlosBam32kONgSELiqU1iysRYoskX9UWU40YBoPvn7vDZg2u/ceRQQs
CyRYyOjnzyTUsTKeaPzsCYPgxqnb+3xrB0x24RuLWNlUnEQkqWBYXK8x/IwKC+gCSiPuLowlRsjT
+QKxke1yHhZNW91OEeeZN+DjIKSTkwZSe45jZBNylEUj7Om+4gC1begEZcHur+CBvMIWwxg0Np6I
5X4dkbuLPUTv4ZwEM/5Tmi6+9VgFfypJlOXv4exIG3zSEz0ENs6T5cjh2DSkaVk6Dhu8wIN+eoLr
3erwcyjkwNgtIGfRvaJm+BI5kNk5TiEKdfL0WOwrormKn2morZW41s/pGjlQZIuvjZHO+2hfbR4i
AoPep+sueyx3SXHnO9th2YRjzNVTCIxPtEnGOQujFTF7iYliv1GcioempS52T+uVZb1LsmCbklC5
Wt9YsZBwei0cdezrAiTaivF4GpLsetxa24cKj47bnbfHeqONiYTcf4PIPC6zYmPfhlsuLp43u+Xr
j4XJyJs9FrQZZIChzUSpfoLBxotykUd++z5tdx0MfzIyoHL6HaHIyNpM2DGRiSn5zaJEai8TtJU2
wx+YLFVXqyD4IQ1Q1HNOCdk0IwwyBaMC4odcxORbMyB30GAGU5Nv+ZY5R8tcnuaT0IS7sRg/mKkA
FgRqCjzAJFFsNd8Xm7BTQJPEE+YZVZHBe2JC8aBh1hkkhN/YKM90/UTMKYNWxSOThZclLvoCL7Xt
tU3ZzRgW6AlCzU3jeJiocTyDQ+b9/o29aQwGefSc1+Yj+E76bUVuTMSBAONfyo0909osuFvMOzz4
9e5cRltPZW7b2Zg92C1vTd7id8rbUnIgV+6jvZcmIemq23S9wb20r6O369FKrkZn7dw3KfZ8IoI0
9qp849f0jFIToBOtrnG5b26ynje68evNQ0Fy1rJfxF+N9adAKazSnR9dzdteL8ZpfRUWV9V4AQw+
MxKA1we3nukuWyjy+ZcX3lt5+y5g/v4oK3C51vkr3MrRYCgXxZCCmXGbPu3Xzq/ZhoQe6oUECosk
cfT/iNZw7fDsVt0kAuCkIl4lSpG2S9H3gWxxt+FvmiR2KaLh6jfmaWdaECaWDAYQ7bLzzhVPVuSV
wZjEAw5wHPrAgiYsfUuIAh0nwRlLaVQMd1fGlvCffIWKJ2QWdurplb0kj5Wa4F0VpCE0rInkHs+n
XH99MzhXt9BlLmAJwjZ1MEx8efXx30vbaPT6+76BVAM4aBixv6SLyr9RR6fzNEKPkm5BkUQxBoTr
cKQSP77DXySjq76wrjNdMFNf9ZqQP8nOnL2Ok79qx33VOPeatMlKoSFXVtRy/ALvZJLek72kekro
tIZaTdmwXfKb0v0JMi9Qg76+qHNtMIxA7iznKVkqc7rGBFJeDSH31Tyq3NcOOucidR+OiKUxH8UH
S+2hFGFaoJxUoj3pWzZwCMJHPIA/TAv3ScnW4iQ3AQOX4JIF1rnCmbXi1glpii58zjjo3NSZ1siz
EEEQMT2xJibTJi/9GK6gEp8xRY7TvjONd1ZZHmyKusV1v97SOIovtv3ZUZiFlqzH8C+2L2UZnF0n
G24g/b0DHXR2o+ui7YY87cZ7TR6lifE3xDGjG9AATeuVM46RBgF7qOiz0TgZaG44oOeaOOuBNPw9
/AWtjDFKdrGQ1jpmpya3npEERyYpOvZsndaKQ3LcxiBg2qa497Ix0MwKfz+izqBqI/3DAKtgcAwL
UmawKu8NOEfZKiXPJKsvKdFefyxPSU5MIOnfwA95lany9S49r/Hzqi6qvU39Sd2Muc0j7zI7+Zoi
CVCACg0mh5+7n5skvJYCeU1TvLY/GPNlrjYByCxU/ZzsGa1MNtWX6v6z+wzL41z1sWRDOjBb4zha
28Ch7tcm3Ofpv4XOMSt9Z0u5ZSwWMO1tUjH4tB8yaoJSJAhOvijTsPjY8ftFeLH9PbfRwLwKcG1G
bkMn/HJh0NbtHheEPYnKwNMxzszAW9po+h7D1wGgXypmsTSwBFYl02fJ18N5L80mFd1lqOBMLRI8
X9MMqu6oqO1qGlt8a2CW0CT5OEQpG1TvQWptf0rproGy1hNtOQ6JctZxZxpcmhyN5owVClKwf/Kw
Pbtes4etC9gLrKluad5wyduu/iy98qf2v6LMbjcOcjEgDOWD5jVOThKIq7O018nSKewne72FOGR9
tWyUWvKmw+HhwgLPvKi8D2KEQEOMgmCGn4YEcq4ICqfDRGgiwrboosZ2Yk0gL3TEaKRzpIMUfUVR
tRKmSDiuDBDZBGhy84/GXdh/QkaEs2JM12brqjdjCvUYCL2J8Ighq91kz/OQRWyuPkNvKT+1JuGm
qmHkNR2iz9UQ24jePeC+y0ftmZHSy4XNIJbC2zvjvpiYDwJMaehsu/Iyg0Ij+mpRdx/3rSPLQu4p
9Qp8ViMLPGZg+jmMH9W/JVwwDznwSrD4pbP3zAbCKmG+ILaQ8H5+W63GTtbOKhruxbgyWihM0SR9
1O5mDMzBH6W+VpMtbyLtwNIMiBxSA6TK5uQyNP7/WJf8ANndGGTOrl4dETCw6mPb8ADENdc5KwKI
8Zxl9CBj9VweZTh66VXoc/gJRPYpgiYDMj9Wpxdeg9N9jesVwuqCMg2/bz5GKPoAu6zBdbCpoUyG
12fvaIwZI2CvZQAJmb2r7tSaZNAtWYpIKepjxNu6zDU0Wp2XZyj4J5RSboG4kPM+BtfyMp04W82r
2VvWVxWcZoSg+DaAsoiDHNNgkkbQpBs17cBvlGAT4gk1G5CAleWU14XVYB/JawRw0nDWS4EtMzwV
gmm0+Zm53sPe/2zIaWv4QLxa16q9NN1uiJhYRmuSdHU2m+B75muhB8USMcZb73Iotd7s2cdGJAeN
NnAjxsnRbMskAnVDG5Y5h4ko9Dq5W4jRoJpWkxQhwGUnt1DAEo6UkiRh7ZxRKNMA9M9HrwtYA8WV
BIeibXkgipeRzFOX3RCJvY+OFH8EYs5OIuLtTdgkK49GGK50ypjgkF8wcVTz5Ah+Sxl9+4RdarAm
17XIgVdGf2K0YSLLMfAxSdUsUmWFKjTp3QgiQfXeXHIaOoNg42ggXTbjspB2YX6E104ZRE1s3xuX
XSa7Pqryo5+7JB9qtSRHPJozHLcuLVTYgonp4t6bfOUL7+HpWc7ioihkai857+k4POz3fStcQdYm
+45AMc711FqaAQ/gn0DPyAGkpraNVigMESkLLSnD/dLoX+HY8sm/oI27BA6fHpWw8Mixc2JR5Onm
X9Y+sJcaq+2qyXAoDccWT5jexkASj4Keka2J5IRCTSru52NKnC5aAc+yQ7OgfPTfCFI6xTuwMEOA
RYoShCLsl16uq1jZPJtt7dzbjI6FCEn3Lu2rYdaiS5NTpvorJT4Rrfo4DPsvSpvX/iVAVfuXoqmG
93SoF27o6eJAYgJlxIGdwfydbfgFExFrscngTfVsH2z4MoWS2EM+Ew0te1kxqrfxrUm5cliJEA7R
/mGIP6qzD9LcgyhFbeo/OpLY9m1eYg83R3bc2UTHKiN6qTBjgswbLH8CneW0gOYFhkjzTi+sMjGk
6zI9/cTEyUaphdRZk1llFkyM8S9cudPHDXwNUZtLY+o40QkeHU1Bk3jrkdnHITW43K3+pOIB3aE1
hUkrzorKC81wxDgzEdvg94ejkiOT1+Qyu/bMEU5HAq7GeIBzkhf15eOWKRd7HNJUfdNbM5mrwe5Z
l5EjKnMAN8GjbaOENToufaygzdQdty9h4b+xr525XugccJKEnQ8daZ5rXDBXGOpkO3yW6aXWJSaA
cU3GkDNfMBtmXdqMjWm8132RcWje08tBiQzz6UdYAYVcdkE8LS3o4Rbs6FqXIkRn18saKmjKhW3o
4nI/Vm7LkfMqOEFSpp5/V+VFvmMr49UUmUxzJS+xvv/GDObcmhYqKoQjkg87a5kKxvNDaqXDveRW
/oZYWBHue7YwC5wvx3ZRlMFmj9EDw5cUaaIgQi2qZhbATF487ougwenmb6a96FbwiYLAPd/Ixspr
0m0mwCi+HfLmc7iF6wTwYoitYJf+Dl49LblErhLflj6Aspd97ur4trWz+2ZVXZuMvcU/KKh9IL8Y
WV20IAx7ziQrkjxdt2tvMAJm+Z83C4Eth3l0ijWtND7irx69q4/CYPPUS7KFudZlDugs/Rw9MA5W
AWxphqmaS8/X1S1seIo5NHAFZfUtoup8IVce3NllV+ITetGTlKMMFsOwbMg6YVYhVo9iy8OA9rdH
nsrK85ArXJU/xZAvF5pmt9A5CAC3t4AQGWFA6w20UjZBbBIziNur0n2Xp5zDSACihCEd4KfRisrh
BymAWkU5mxhBbBLjAkAOlRoMacSUIyCTCu1QMipVUkNhM96g/DnkI8a3WtXru+osC/TX9YKGzEUD
kUTDMXsb8Up3nLoe3st3p+yY3WNcIY1Mioe3GiPjP3hsODWSlKObPAxsRZ5DEUTha+fJXwK0fBIU
VOZJ42F3EGb44HJti+viE6jQMozihwAA3XKppw/WkpEN2gV9QoZu2S97UxHIcxc2f321c533xkzA
ZxYvG1lJiRAiqMuV2kLQhaA7Yx7M7xfY5FkZJ6h6SJm4aFOWkc42q8muqz4KCX/9Ep5SoZGO4Xns
IF1kAkEr9/ISFguMq+yuLp/0b6m3RMHyabdpPwkfjQjakEMZtN5l3nj3MsyOFjgzr/z7cfA/I6H+
z+VN9tTyk1YhcMBDwTEURjs/lJI1GGS0LZ/8tdSUwcfVKq0IhyuvZa7S15iBoBDKLUAWeR6WNoM3
sEd1marU8v4ZsYX7LRPVTGYEu/A6IQxSmtjJvuS+cXqUYghGcQRMims7QtDZNjwtqoSUs7jhYYTQ
soaAxzasCVracgV5NRm/fpchwpFop5LoiPJpjR3yjt8waz8p2kCs8Gekt1QbhhD05R3uOps4xBDd
iVA+TfcU2iz0QIMkVeAi3zQ4iI65e0O4s/HukOe2rLZUVerxFDGoD72bxNteKo3Orw9tI4A9b/Kc
c2w1WRQ3VjDe23F1VbrpH0LstUYRVIWEy/ZdCIyxL4pWV7ld4x1+oLlormrIippACn25DN/ODzJJ
LqHMEmzHUeZ5pml8BjF78dQ6OSNuzL3kIhV8tBuKXhT1Ii6JbtyEWMpzkKnWLff6/0HiYuzgCW1Q
VsBvlkknOmyzOHRgyAVpV5FkvLy5ntPgBj5MvhGIk7Oa51iW/PqRXFS+JBr18CNP/iEplZ+Qd+rC
sdV/CkD9U9PvhsnhI1Lh6AfbFN8wHKJO+V44gESqHmJRCT41v8D38AuHGFT95Hv0w/zWr5/wc/lC
6DcISeUrMk/5BYJRD3+KL/UtyBgIIO33ikflOwmgI3nrO1/wq/xofnX6k5WZL4kx5Sf8C3AS9AMx
qSSVNt9NiimRp3xtfjr9yRf8d4g6VRAqUafkm/Ijv0QtpNDSP80Pv77g5EoVdnr4kRBTk3DKV7a+
jf/4mghb/QRfzh4MRd96+BXMzqY/n/8CP+cb+1HZqBd2a2N79BxP4X7DRqUuZntkWm8IDs8fxi0H
WJZ15We/xKa53OOBFlXDiqQMSCh9CTMyH631PdgFbMXBa9/SIlZk3rqpgpOZLzvYJ7iajuAniu85
fqJYfLyTri4aMLWq6TJc4BdxIEV4jRaFgibXTE8gIzUN/A/egKbqv0Wus7va1nm+HLOWVHC60prs
0poo0QY5+XVpw7CYFOMA5QkyatJ7D2WkZXlksorP4kcFOS95sLkx0aaG52IPxNXgIgwntPEmYiOq
5tYZau8TnxKCW1cU39OmHu/KcbQRS/CPpZbw7mxn85i33W3fpH/aO9aLz0dPZ0cIi79oCZUBsblL
Wq+4S9LKSZecPlBci2lLviusg085R9IyTardExbD8R82bAYT7dfHf5m4pwY4quG8uor0szQfbRgF
WKX0kcP6mc3YA686eQvFstkqx2UrNz++1e9hyUzE4OBP+XeOY+syLKY95A/4pLgew2JdyBDQMIlX
rv8mj1v/i22X8UPfwSRv8Kbnb0yC6xzXlmW/gYFaZFN3TVSSi0UsjhRNWvUkfqz2N2lhfS82sGjq
jg9vkk5B4H5oLGjvmBFHtOTXk0Mabb0ncEJ8Nz9Ewb4rdjfRjsYXWnfkKF90Yg7vB9CApnXdwXZd
l2/abf91n/jxFZ5EOO+FGNMxPPpbDbMkol0P1agYMHIpBm/ztlvBqCgA85TJuZzabv0QrouaD0Ck
ZL3ar97aE8Go5c5aLXlDJ1J6eCz6jUgAPDn/zdqZdbmJZln7F7EWkwTcKgY7wuEID+HxRstldzAK
JEAg+PXfs19Z2Q6kL+TK1Rdd7crKqkTwDufss4cL1AeIgmPeXezx12oPT2j9jy/LNF0gU3EoaHmX
2RJykdfwLj1mDJdBiweH17cQQioe0tvxTJal2cGYphhLybmygp9lbdgpZ/bm9B4zW5OrFvgQ9fZR
JooXWFsYX/3qLrLGq2zFCTBHwEX5fRjb+4CWEHBudh/K9l7giJQpYobrEpPS4mDYcb4bOxo16+EY
kMqKFmsDO9Il9+e5MeuWG8tbYw3GhS6XYYIf36D9oOfZp5pxnMck6tpejzzSIi907tw3K+tq77fJ
2dm2X5bpDB5ZisM63Q99xvnR/VE5StNPqi/YKyMFcIkjTek6c7px5eAnDWQoa708h59lXB7xO2QE
iNyZjnH7tnFnN8k2eii320eNwJnMfVYs6HlVguHZPj9zwyiESxDpnsVdbfLuuhk8j87y97ZqKpFt
CxaS5n6mFAU06nNCnuFfxOt9AJv67TCmN6Ct7b32QooyOZSMCc7v5Duo8lNco1G+rfbiXA9U+eUV
adyNXnpwrdg/ProCkS237FDqJwDuGo7LyHeOw+9BG9IP7APjfWtzQqkYrLBVWfgz5O7r7Mq05b8r
mj3gM/xQXIKcVAS0KOhGUUPZOvr1d3iowTv//7+BIvb5bxjHJTnJLDokF/AiSiiShoDgjz+EoEmk
r2GI5ppK+xE/SoMR6fVNeJhcloSgqsEPA8JlhQXuk85yfqjJHfuHkQShT+kewvKNGD4ilDkICXYR
TJIr9Bo6lho6VXsG8Z+TBk0SkAhBIl1D9vgw1go71Xuh/UWTK6iga5kC0Gsrck+kIc3N9XsCXEEz
MkY0zvgXY1dtJogHIS0ZtSEDscm7W637wbHmq/s8oy2u4i8CqgTBiEwsVxqBjoyKGVODveNvQXQ5
BcQWNPS3iaIGh7goOWfOyhPHUUSkAzZtLrY5VDOTXsmzwqa3Qzwk9BZyXIEUPqG0GPXo2dp9zSW0
gcaxH7KIhqAAAdFfxMGSkka85lnuPCRD9Qb6TrbQo/6rd8iTzhi9AviRAjzd/Fkazmc9lk/GMbCP
AW1JbCW6svop394QD5W8k4UJDN4FAWHwikGy4GTjXgmmDBriMtZT93QevD0aV3GOA466PBaG7LzP
SWeH3es2sJfKaNChPmcDa38TTKruJN6WP5dd/45L91qTqoO/kuaA4hCtnRTz2Pl3BeBqJisXGI3b
FTJlZNdnbZJPHO5S+cGBwZUv9IAbnq9HyA/Ltbtts7sDj0h+K+rycs4SEdt0Q8ryx2TsiKT9OyOo
C/NHc7gDGb58RpqR3vPzBWYTLEAgZkA3uG3PnynYRXbaxr77bj4Ol1AxAdbAyMjtqXBpl+VHPtIv
9YH1ZK5vBarSK0kzKbRXwiSaGLjeSAr2oncthgAKzwrxEGHxcY65SdySci9Wb7wCFc4sstwAO0XP
12HlE4csUU7v4Gq2yx9kOJKXsL+5RSTINAHcsG1lUaB+PGgo4DL+6ZrZagpqs1uJEMgXznyYQY/V
UA08C3dwjR7rEb2X7B/GGDhYhErj+lOPnD2sS2FNWbeh5I+rd6o8ymILC5s/AwlIo6bD/jzRx6DS
z148VEKytmSPz4ieWdzzF98N6FXdrM7wmgJFB+QJK5VKsC4gHpXwWuUcHVX9TRDbFyLGoX//GcZk
v2xISA7VmvCKqG7zhgOZKQQZCj+71rlpy8Qc4Vo8TUvVu/8bAI2o0o0EoSCAAqKtjAx7ONgaOyfb
eFFm7+UO4ZOWpgAnLUQAZBrk/SUeI8kmaAgCEoc3sWQCxJTXU2Vjtej98qp0EUsyxlavL6NvTvoS
kzhMQnePSouK59373salE/jP53vKKl0CJ0WC6muEjGqMdbFmREKlNV1TYIDcujSTkhJT17DcVsSO
EWPnANDIqvIvJuJa/tOvBCRjQMKAYLQJit/FOXKGmUWYaOq8sluFEDJXQGfQ58vXEumGuIOFdnFT
tQPTQNYi7tuyFhQQYriyLFhkTI8S55ZJ/N1jsb+8hQ1EefyMwIRMS5kzTzNIgtyLV7wO+y7OQYB7
CDw95M/XalhVOTYD+9QG9IZkYSbiafVTyDizBjoM3Db8HXU57EuNcsQUqWzAEMUZhjHOBd3yTnOe
plr+slfUonX2YEyr7Mb9htn5TwvN3wLNW3VhLKmjFa3USOHgNvUvCt1Po3IP2PZhhQUXjiAXKhIM
MQdoMpTTPUbvym00ZCJoGdKIaqoV4jN0WaVK9gOlh8ohk4duTncnkaJmXTqyjYkN1kiKA5Rdid12
X73uLFXVPbUOQngruNeEaKkmV03pb6N0O99yDRIxLRAxX2owAYFDtmM7yPfjrL81BjUrUMUR+hsl
mPG7Zq4ft9ljEdOtOS0rHil0h+sD94sMy88PxExdM10QoPFoiGkuw2DqrzrSwTdDQsd5qC5wXkcJ
GzKXwEi3QvSzENVbN09oV++WndNduGv3Fvj2QVMDQd4+KmO5v+tgNk5ILsx64ryNz0FkX2Wtfalr
yt550GFTiCHA5SqZmaU2dfrKgADZEuQ0x38Z5ohQymwNQskdZ62au9q6eXkfHAHQDoNlsotkDEXh
h2Xk8xOVoLs6aj2kEioHmgSQkqQL3xO1U+Upu4Azgg+M1ThlLKeaya1Gz6je09jH6NHO0rH96XxS
z4XmhuEkU1O89SZrp9vsiirCdfpBrgiKsdG1r3FUblmP/awCLHdxOrF/QHS6MsqGXMxdm1pVhj2g
rOKR9RykP5v17F6GuE1J4H2cWt9UeasLyaPlQg46IiMfJp6xRDrkiStNV2nnEn+AJ19pFNuHMEw8
TK0YI5cx2DKESX2hfrb9Nvizn3/hg3eEI+s10Hxz4XHvQfuefJ68yh2nUCfDPydOMU+ZSR0hQUtP
GQTQTbrZlcAmUegrR8Jj/k+FAv2tskDHOvpllhI383+/dlDA0ifA6rCPQ2dr5NhVRuDsXVNCg4F2
a4YXtLgG5IZWqyJFFYwOIxOzQcmo2ZVsktXimALj7HjKP3HuYEUCIStC0IwzwHTt4Afgt2jwH3qX
VGm4082c8z2XGAKqnIyxFOC6H44yxUBIKioptzE4s5mZKrwrztFzYYEmopYSiI0oC/8sw3xtqMh+
6xHlSCTdrN51SUyN2jU5IIyANoaR19CCMpzQ4SE7ur1XHSMzfr8W0ZlvcmLfIJemWjb1EZ7uzxfM
GPrIfxPuG+0b2WyLM6dAiTBH7o6ukgV+e5BjmWqHyE/dLB4DEw2Tzu/lU2dMhIUjTEaV8lwEz5+p
7Ou2daKSEh77Kt0D4pvJVVtJiyrhc8zTDPzBWShK4mGtqF6pHY5Dmaud1foaCuzkyAd2g2M2l7ET
jdHkuTb+bIexVGagDpXwok6pohSsoj/j2f8+8f1rUc9M+rxUC+nqkfBGKKHlz2qgWBMop5Q6hLny
yje6EXnraexossAglcjx/p/DHnxHjnIad4tYJ+6auBUK6Q1S2H9Qm7OGapNBr84vYUQ5pxVYMV1C
o6aNI4kZsyxhFRAg772ASb5AFlVKpTLZAxhdBEI3F2ohNaZVuIioo6qSJZKyZgybzyy+E6cVoBeg
FK6dNtzjyQvtYL+UdUaWwMGDsp/zsUXYpGrWZWLvKAR4RNk72S0TV07ZPuPiWXMC4+xUgzHU/vDj
L1LxpuQgzlAi+qCVsD0QLk6HIPWu5aBYb1Jz0SmNRB7XeQf/2CRJq49kcyimfunfyHqq2qI/glKu
76JNLZ/r8+SzI28381zApRgnAV8ecfey7WYH2sY7M3iLyGdQ8EVCiztMpXuL8QgVs66nfoX9FLet
xAwVLko2qlMTL0y1IYM3NegwWG6hCL617P5S4oYyZHxstV9V8RuXOj5Ah3/9yx/eFEfPd5JrK9hb
ahohCxO0s/YLB/mEt6/0DkG+8ppV5EtIzjsvk52iaRA0McNAN40wpRIwjSo+3blqW3SDK2kXVOJW
/XHYieFszQnCBNvl6BYEJdchttiFdkGeqlsjD2WW9q/KPiQ/u3tf2T06YmpiiWIEOkrkJrKFuh0l
1KhPVe+qK15Vcb8Zn3SVl679VBPs8/L7OXECAlzAPzC0iXB25IW2TIqKEVbOCQgJUxESBQacOgEP
xYpX39tWfavhprtyb1bF+F7f0tzg/Gp1aucR/hNVFs/FysN8CpzfnnZBVuKu99WfwBU0J2/lAaKT
T4zr1ga0KOvwq6yyLKwNzHWGOi7z57drlzmTsR2EW1dhN9gGvkZW3gcxnW2aDJmxiHNq7G228ECE
RsA5F4GSc/GT8GwycD/bu90PFcthsuf694RDGR6v9hxeqGoKN0N1W/TlZUDzqvSPGmzqvDnlkUcq
zmqEvtEC0BDiADHVJoy7Lkq90iP2LaJBZWaZw++N3fhLnXxaB8uFAEd5h/koY2SdahS3nvUtzKgT
5kBiUOXUOVYYhApdUHFprFR7cB0fwsmWohLZgOjpkn9oyB/QC+v4M/4gLHhBVqvKftWOW4jg9lMQ
axp6VpdkeNTTLQs4QEmJRFrjk+eXX7asgLg9EthlZ2hIr0wDF7pswhnYSA6pGTGhLHplTb4r43sv
vSzDu2w1XHsktaogxZziE/lGmPNU761y+KhuuSeM1S+hSFfrB61mEVdMyJu/YYbBBSqjUi7OBzOp
pCv+atfuVT93fyjCUJ2TT8JUnLCJ0RjZNboDtasqYb2oe/8vNuafb0G3xh/TjgDno6H0G5LTkO6L
NaX2RxtTP0XErjimHYIfor7gH1NHmG4lhoVSo2glnu9Gjbna8dfhvGAiPoN/M2nLgm42wJvKVw/G
HmVc+wtdpfoiZCIy52Z2FKbM0+cAPRi1CPTuxva2sD1shjnfVND6SgBVsPYyasrFvBvuqparV2GL
OVcb21BzRP21GndosLXbQEl36A30soUbqekR3BdsyVs78+a1via/EKsjQbq6jk94mnrFrlnndDbQ
8Nq+f8zy8pOazsJKv1qj9eMgUZe+UQ9qb+BgDOVPkXTPZxefOqKVa8klDCsG367JfiCfJok2eVIY
DWGc4XuF43iPmxy3E0oajuoYITUrUDCLilTSKH6GYftVQwVx+7USSkDcM+/puG6BZv3Hc006wHrO
3sSGq2Duwm2YAe6xHQ0Ti9PZ1FTS9ECTNBAjXh1VFH3WMEENup7LWJydF5yfei51V4ovnInE9nzn
dFHUFm2QrB6MTgNavwrnmKwtaSHEXNMyxM8Kvijl6kBGH+Yy6qaVvLAfWvMdz1vxn3wuanpxm5hb
m+bwjx1djm6KF2VdGH2q5pfGtjD9X+aa8CbpywzZGrAmzziQsS38pzHFNz6jwDjzHY8bM5f8KIj8
DLrFCZvs6Lor14lXhXugRY2ZUqQafOMNo47vhAmTeS4kJlRIbEyaeHFqrTUAKLXp+VPmeKLGKI1R
ELwginb0+Wqk/3xXNJLNdrQBakcuqkgQIinbDSShmFA3icoNI7ydXecJqMtofdNxIiZx3dcfC6/E
W+23HpQFN8bzD3XB5XwWaThmrPGgPoch9VMYwXGebE4v3LHcsmz1oEjrpmMkK4cIqXzjrKKLggfI
lLWMy5/yrRBnUUWoLJwPsPOemco1jSpeRuX7yoQGCoY78Oyj2vkDTC45GUlyH0yp2VFm4kqgjuWQ
GKfrWm38WLSvxsF7rbZZx6aQw2wLJ3PgetcE97yU4NTqhhkPbE17xWE1be/LpUeW13a/uk1cJoWk
JrQ6pQQFSa5iTGbUYWkIkeEth+X3/rfJ8pvVffY0OFVIyjvOZHLwpabJe2WW5el8ZOJpxygnHd47
qZuc4G9td/1OXkM6PcVjCelwcyv8FWYY98UON5RR/vT8IZ7d98sS5Q9KoJ4GPMCmpOf6N4Nm2lkj
ppXVn4xQlfYS9/QOiJDbznk1T3bAkchKLLya1KZ5Wfy9tlcbYyrbEckr8olJxlZ9IxNtIR1yAFA1
c77AOmaAsGb1oRAVOREKqMmaDWall3fxLDcNZ8UsT57RKijF2gI15qKGNN5nMJhakIiFZ22MPitP
AMvQmCol4GCrqYt45JwPAKTqXfhL/XWTZNc8wbVV/wVl8MTl/Oezaxn+cTBkXDp2sQsJa2uZpmNf
quGmpjeaYdqYC6jvFJtGB7vyQWTNbHoVpteiSgf4g4q88PIhepRCLetjUl+g+TAQZvw6fa4iSneB
XZV3jDVNkqn6FFEApDwS6qjlL2v8w2BYEanCS3Q8hCOeipJD5AMzTcP6mJfv5JkUJwxMSGqWebPU
onKgCpzhR+D3n6wM1SiGfoZ+0fGfofJQMyQQWQvOaGDPluenyhGUJsqYwIoE3GS6eopw6WRlwmCX
FWq0TKQDSzFnrnzcWeXiY+YMFRJeBj3Ce7XJjRyZHkJyZEWGvfwFjsTv+2ApRNIkecBrOjLHruKg
3SJ4f5B/PwfOrVnROpEltpJW5ADI66Q101OuDPCrTxp/aqmora0q65spLuW+e/blndp6Lg6NeKRg
hQgyMblrx03bI1jW8CDBulbZW/4I4VMwbDWIDYQ3l+gDDaiAGEBhgWcbsE++w9xMYjphUzIcpMmh
JiV9CQ26uC4Kx81n1Hwr8ql82ab/1zIjvWAf9zn0YrzlIwlUXWZ1EUYVoDp1sUA7tKSorvnwVvIa
S1tCu8GAzOo1T7yPExEOqGgoOZLIeKZenUX7teImBTtsQFRZEHAgtR3pOJty3TbzJCWjTnkm6Iw0
D5etZFNIikhlTBax3lboBL/k3qNJlnq3A9T/8lL09RWnD8Q54Ljgt3Ywnx4GdVL2XjFLOaQ4DWVQ
LXyCsciVuFubzlsMmfJEh28jeg9rg/6a7SEjeg7rD/3WfeodJE6+Qth77O/VGPnz7ft1Z11b7jbg
LwJUUB4I+ZdSEFLuk1/AF3MZ06PA9L3hSZibzj7DLmICL/MVy7VfW17yRo+lvJMMg4+Xf/oxiYdF
wuXvoc2IQFqnxbe3mfsFosHChLYKUVfxbcqhLUWcRcACnvp7lSh3DlQFFbx/skd9TChkoCVlpi4Z
u+WkQ/srF8t6BdD88gMfWe6wqpEbsLKZBiNnnU+6hZE3XTalYxGPyEWIu0LYLWE1rh79nUzU5heh
F1/4cqRwmVnLZYEd6BfWl8ZvHoxCmdFJbeE5UCOeIOLuDIJ56lzDZxZsmKkjjYNhnvxx45WYQsdO
UqfoRTkLKGD8msApKmC/JTEQHgBLRyUMlBjde4bYR5GeRvnDtu8XIjR6RrcmIhRsC/dcI3jkBKpX
CEHYlVLZhSo8KdazbVFvhjhaG0hAy508pUc9aVP0X6slOLEQKUotebypmZBI3sY9yUx7dHjJrbTC
jCcfGJRyH9KYqUQU0K2S1gNI6BiMqfPXVrI9siFY05rAyHJQeOmZZXGiKWJORw4ZBgq4WU0nQ0GS
1BHK6+wuJiNCoLxh8R9ElckufjM2qycp/dV4hIza2GzExYP+iSYHhmwtz73oU10RW0bMkMhXXtIE
zO5yuy3IM3DNWKhqdV8EnHYygbUzbNLxbIH2/KpqoME2UHAqDzALVzWMOUGilUnMhor77r06ygzZ
ce2wboMI5Vm9Ow+knGgJSORGO0ZfCbVoqubJvF3WDpsl57KcdBX8RfS5IFtBWJodaC3oextaGHMC
xRxqsGFYQJxX8sr5C1OCU0MBejY45B6aE9DvSa9Sr+Kqs52MLRWAUFBECtcPsciJy/iLT3WzqIbd
e4H8UD0e1KAV/vY2QXp2abCD2aN0qqaZ0/RAxrcaZJolr9gQsK+QASFOo2/M3w8TN8eeyngohRu4
MT1tHbd8BfNJE3LzN4KjayLMpJr622EsbNwTmZceWD+qbuWm0ieQZuCpXGhboUIYFhjoaQ2IL9lv
mWc5lJzg3BpO7G3xOUrhxir7XJShbZR8dNfDLY33jYbIDYWayBPCvfHvurIL8G7mfhpyyia/F8Mr
FmdB10n0OU/CX8Y3gjQ0ype3q/A6qqxL8pOI++EfIQqkOPlABLN1dpt4O88cjiJlCIsSqUpcbPmh
GOyFv7HzKFzBCjUCkXA0rsYnZdLutz7pJYNmjCCCAmg6zrxxDfrcwXOwWuuzV+1urLl7fZhWppCQ
3I5Kid5Z42UbLZ2BvxnRqNdT4S1LGe0JVX3ejjfJGzXSdrBVmdz7zXidVuMHww4foORvqXBk/mZv
+ZRjAJ2Qx5Dnj4aWTum9Wheza4HPYgCfH4mcughAXGAtQYuBajWFGgKn33VJsER3pHw/n1+VCRcf
WHCQ8Q0tEOjXp0MIQe7zaJ9VrXY0xwBQQ13dpV1oP8kZQgCXOIkvn5unSh84sdSIoPczGBiTu2BM
1kXnNavsbssUxu2HR4GVau017ZVAS9tNCh6ZJtbcV+A8F2HUfTXMHnaVJvA6ZvsZtxwMEdHZK5h2
yhupCGoi/Xb7tQlW73oXOgl0Bw0c+6iAM9N/iXtai3H3Se2S3NTEZhf33WSx4/aryj6AXP/v8HrO
ZH67/EJxn5i0ReVqbu3KApxha+9ulmVEzQkauoTkaW0/Vs32atb4N1mBy6AaUye77tt1ujiIPTVb
Yd5/9RcAiDglk2IUa5OAGTM2LFQRU0pwDJXWoSejYlzh+Q5xlNt5Tzmhc2a/mjE4II1OZEM5gc8g
er3+uvyXlVKgMb/SXjT2FwxIb6LAAs6EAsCevSphwbjE/oyjTWN/EWkUPKZ9oBGeYI2ALObYQZGA
Hb5ogk2A97KuJNUoiLYzzBuA9TktX16Up1pWZAOOK/ycljWc3Jte2Jd+vwmS/SxFlC1onwIODlQy
3ZrSXisGyFgK6T5nyGPCBOgTMpKmhaOdea5jVoLrK8KG6o79jC/wBMwgSjqaxWN217YIwov0kw1f
0xj2c+Vg7PtKxg0hpx4VP5UeYVNyZtahJuKXZiOW3PeWcXZhzeozW/lUKQ8ijMEjL82FSDW5JbP5
qtv0XQUvoWaLUhmLpOHBWTeEPMyv4ir5rstJU/NwThZ3A4eCGauIeSEAhcq7eFx+E4+kme9+cII+
jC7n5l/5t508HyNYRFhHwcU+6k+B7YZV3oTMSIFg5H5Hv3/b5xwnFcp1L/ph5+FHDUB7jiPRVYwl
AtFtOeHZSCA/xp11UyaJtdAxUc/Sm3pwPp/55KdqIj41eaP4GcoU9/knxzWkbrsA5qnM3PwEzQ/s
QTbRQ4iJnOoA+bWHFS9y3r71QSLFhII08sEIcNhUML7ereLs+sxznVyKfG0hJ4xcp+aZ47prB6LE
90OAvq8QXiRmoBNaCGQHzmDaHK+M3+xm62udAHKDEc/Hj61v4jF0UM9FgP2LwcmJWnxG2pPofGqB
jjgcHgaZ7hKWlkah8ZZ+AsRJegCfyDPJC1RDym/RSAuAzFXICAZHwwg6tvx8nkl+5FRGzzODLYGQ
nhkoY+oJkBNUQbaL1356Jw6u4G5NQY0gKQ0+NOSPyHBUcLcxs1M/tnMW8139y2iRkPdnQ/M6oGg4
L/IxvcnkxEc9H3mokegTQCOfr7GsKZqcMik3+ViCFeinP+bRms2wBLThz07zH/WK9kyOOoTMqBYS
XVCMp9xavRMp1QAInIEafitQRdWZKAGKCKmWFK3r2Rud7iJm6KSXcvblRXmCgeTC1mdBqoGgHZsU
ExapAW1LI3jfJ7NbFQxVAf8GaE/Ik6ER0myKLaWKFyXT19wWs4OznapWxqDq25stjVDkM0VC3OAo
YJ0AVVGnxEKK5+2FLC/VSQpXJVz+DJ//1OWD8lNZ6uCFDEYmyHC5cfIwzGaeWb17ehd8IUlydht/
4Ue0QUJ+DdFQ3PL9BCF3CShABPzdKJ4hmJ8HI0+tYaZ+YYCdEcwfIN3JOtkgQo+3Pn07YKT6s6ql
/yDBQ+xd1ZF6KKNWkykj/bgwGTOQBK7yKnJyReXzWB7Udi9/+lNvLfS4rMUsDhh860z4A/WwcrxJ
3LXtmXPS0B8w41QKi/GUxNNIIwoNl4UVCMDdL1dMQjmLVHz8ZSlx4pzEz9cmdg7Ag7nkZG+NnpOO
4ZLBZJMD1RFCpSopHrCne3NwgsJY5Zd21+G+bhparGJ1XbvZZ7VAuv7O26qe2vWI+rhZIgC4Oe4e
z99Y5rjpallnMLmwwkLCft1vya2ZYVUI3dMbqo+73c78ua9/NsPylwaoognJgkm4lnmJoMhyAVJZ
KlaUOQ+ooTGruemyASMIxgrCDjBJEmntLw4vVRWTw4ufIQskaiP+ZbJdslU8qwGbYGoC4zcdHWhq
3+fFQKoHk3yqTJ8YYAXC5xXUJbxezAL1V2/9VX0rAEGUZxO0BOPVuAdCfS433isM+S88xGaLoD/r
cX/iVv/zoU3I+B+rFVNaOy9iAF/1vdGyu6rbW4GeevUxi9WwSyPOUjE0mt0PuVJpPuhlwwLE76Fz
63s5JP3XmwhTN/LTmKEzbEA0+3xJjKkf16tBS4Ky36YaCnARcOzmYTbb3Vk7CG4AFBzhaoclAFY7
lbv6/OnrrBigD62//x881qRV8pb1rN4VdCSHQrLJKHtplxiD3MrryqZIrOL4ym5haq38282QfR8a
+4OBruBOZgTA/as2gddFo4QnMRUaCNHz11W2wNnhhtel81AkOxWP4kGKVS1jc9kKqRIXc+zgeCUc
0hibw0zSbPEv2oTj+ofnok+gEle9Ma3NgqKvM3usV3fqn/u+AH3iPUFIsgNoYGt8p2FHaaClb6iB
lr7h/rmQgxTWZympXl5aJ8bqz59psrSC0ik8G1+7Ozm19iP5fNUMkzefP4g+olOxD3HEo4npQhp0
hh8jrOCRFsEgqlZPNAsXt432DuinB0qqGio5i+KCXli+lgZcPeRZG78PiTS4elSelwXtIpLrhdiM
RgkhRQQBHPGOgRjWRboPGgxOO445OVJ0DjCRojdVw/xFooQWx/NzC+Et+RawxnwGfFOeQeb6bezW
eQFDk0vT5T3E2LnYq57ANQ4BcDsR9qTCPNCOJLvP8Xrk3vgE1nglmrnA470dK3NSWABCu1/+cidu
feH0jPCgRzE1m6bq1bgn905f/UEsHIvH9TLACiHBQmDdvA+X1muNEyRSFzaoIa5OLHsF58FMl6mc
9rX+uVb9xICUp5vL2IP95x4ZuEHTLyKrX/8enUklAqBaQsrUwFGG3CZDMw4IGEf7Rk8ih0oZ+5kZ
EoZuAi9l+NCTlm6khr+vNGHKJvs1s/6mHzi+AcDliL2hmMIimNrg+dkR5BiiRmshoDTLqrk195Jd
ipnmCggG+DRXFXi8BrYyzpC11kEym/E7zg9t5/rnTpYl+ha6JhQuktZPoI/R2zk7vHeLe8BDwhKT
KLypcU55GxdwqTzSj8M8cS6KILHRYxTDZbhFgtw2hNNa2w2mVj2saxvrojzd4EY0g+6JDWZwGeMB
sogHdmnsZAVQOEmc8bhurqugasjHXg83cY+Mo5J5DtPXzauqw2GnWzlPdpS4bwnnDG+qdVzD1EZR
7qf8S4jPxGvI6OycNSirPAvbrsHaqW8RjvI/1q0AvkfFcnQUx1XJX6qjsFh4TPoXVqtssJDmrxrm
CzvjFec2zkXBKp29zlcg1jGPnCcN0cmjzH4QbnatBiUuXlPjeuZfd9Vmc/nybjtRlTGPhrotAyaB
KJMaux7YibEdDu9FwRJ/XVZ6Gjfk9vKtanr1tAKMhcSpf9RpIfdwYbiG3sXw9x/Dyh7QHJgK9O6T
rAGNSQeJZft4z/3JIf/TzAl/vfw7js0OHH6HAzjAlgyxj5iUZZ5Fq7jKW8AgIHeBQU0l7Tr3I7pf
G9mhtOS6q3U36sDQ2ase/MD6MPSnlx/q2BFm8lCTxY3uNA5l7nwv0b0fgDLCQDWIjyySuSWERG12
/0nL+Eatod7dHHyW+TshmbzANCUBeImNvUYd8g6vK4scV/GPdUm0b4vmVpMJ6SrPD6IM22OyOSPM
vmVCLXxtaqNsdWs37Zfr6L6NbYqI9ZVMqM3BYWNbTM8tIY25SpnsKPgCVu8r4vRA2zjkUgoAgI92
uXkoSkCZHNcTFAn5xmPgPtxreiJ5b6DihetFym1BhqrdNTQ9L6dzTxQqEap6QLhwRsTDVLKb7fJZ
EINjGkawEF8z8Edks08rgMVAYyapH9nT5rf1mDGEY/hrtl49zPp8Ia2NpAqayeSB/6GrSX8CsVOv
IZZp2ADMMbj4F+kxDu35n88+OcAtvN2X3bwiVUAbFVyBuREWYz5jPSaRMkY0vtGk4vVr1Ez4tmii
Yk5vggA75CR/IcE6cXrzUIxvMEOj+Ju6Do+rejmuV9x+IoiYSCV/tBe0nosYPrMpnDb7AaUYoXqb
hte0RbsCD9wne4cwVWdBVNpDsNnelLvqRspODdnOf/5TZwR2BbKWAW+BXjg567r5Jqvg/NFuAPhj
wHatgaSWryigmiAockCKbd3VCKPe2EHwSrYhEOfeBYX71kv992eOCEHo0y2GtyCcPMHYZH09v5fH
ZOOtusAhM/k3vUNtpZ3YP/6RUoibB/xvngu5l2AiAdfk3X9sdrtXMpORFQazsndlG3xRPPSZZ1S/
c/SMYjmTOmKYHs+fMdtiobdu5uB1JSN9FTqS5DaYPOQ+FwN7QDJ+cVN1wKrnVXkcY0fHnckEjXGK
JAjq3votzNEErQ6za8uCysYB4aH9713Qmoju7+VHx5L7xLNHuImp7MUmdupw1nV5HbbRvDCog98Y
eZyh16rljJe4snnfvG1IPl9yKcQu2BIcEc8+L+3NlQZRogPk6BRkfSUhq4+peEOcuyDnXTxiAu0Y
h2OZ3GvEaexMlMUGjz9HAGIMANBuidXLNBhSDCgl9E414gL4OkwQRHUSMXKd9/jujDfKKqlW1BlG
rBABwAH0wqwjfVFS2V6TqKGOvnrr5isnZQMfCVu/uKadQeDog9Y1maKu5JxCeSwWQwOrLcb5W6i4
PNLVpgghk3ZlWfVv7HhN2yIzKDTvgKVi4ojdkkcyYuy41jmp1dd0K8oYwQI11LX9rcRomv4OvdNF
PpbvRJvOw+DX/9azwCQeRl0MYQzHHY2ghvVScwlr3rXNuyTtnrKSRxZtdGTGdWYVHBe/igMQmQLX
IeGczxewRV9cdvW4uldrJ0sEQ/QYUanU3FmYSukelt+tSGsx8h65LmNY8qjXJPFnubOfzqfUnAAR
8ZjBjwcMhL7emQ4Osnz0UycNCmPzISMh+fBKOXPQUOWwPFWU61MK4BSLUoRFvdwSiZzEjX8B1R2D
iPQ28ORIOZkTbDW1AfC8dlaVy5BDaeCewchDO0GLUcQ4rWSNZxuHOSWAJ4l6ho7il0zhcFgzdyYQ
llLMZLlobC9U0eZ++FbIZ+i1Xy0PpqVS0DXsxkvlPFDHvONo6+tXRECNWIrx9SclYUkP7GZQDvcm
KjFlLfCxkHg9qa20+RjGhOpCnxNIV76RsIljzi5rjAgTiB4Jmy6tBm7DpYY6Ae7chloDIL30vfu0
2JLjyyXCCVFtmIdCHlPjV7UMgVAaxRC//Yjv1mPhEkfOU0WMmfjIQpJkpyB2vubWvoPdd4pkC0qL
CPpGUl0wttyyGGsWAcWTbiOx0LQoLTpFjEMlPeS/BIlZ88t4Njzl9u4H0qh0Mfe3rzQqUc+ZFsVN
EYYPYmGr1FLKbbFpH9ZJR01Mjd+CJ3EfBmAW2uxSWcriWQQSndKy+TYISAqWA2qiMUbjBiklyKW2
TbOGM0dtbayZ0dPv3ysnPtXI4eSR113vha/FtRW1lSP7VzesfnqMQSRKFexhuJ/yeCuRhzbzyyzc
sPyAKHFnCrhWAoJYZAwnUxvhWdZM6I3z1LU4R3B0dAQGQ4Efz9wkJ7htkO3YqM58HiqUcVo8RJuy
oM9f3qv+0uktjUw+8mdqYQm1d0v79j/CUcRR0LcTPHEoGL1i87gZmmsRQKw1dx2o1/mC/cjKHXs/
Zeyg00dXxqGi2/APnBfa++jm8ZoRM85eB0RCmSyG5Q9qafJZQObiLcwupFNiuMr/RMic7mkRUkQ+
1tcXOG2IKcvZB+1T8T/OA1Mn8B7MvjltGKQInprShsZNPXPD3SAQGIAOJqPcx+IdKirVtVSCvm9c
M5kCcqo0xV6Zo+tD7IcucZ6MmQ738l+MUU/cHACtMxz0YJQHc3vSwXlIFOniZt69GYfTwWm0K6W9
PXJjMHGU3iYEvpQZkUozaeLkPzryn1uV9VlRDbrbz9xourGel2TUgWBQEXEf+PtNR6gBE7A0XYfR
vfTWsTJCATWlGuoDbGX35RgYMHtKCuvRS95GFA0quMVfxAwZZbSqDzb37gF67rmy9sTZSzcAQOaj
wuUKmZy9Vpc0u22Yl2bEK/hA9qEiBWt0J9hJR6yNHj2XTl00UJ6ESSAZ0zDj0vRmOWyuVTQG0A58
K7jbJvKZ2cFrYxDKLdOFyJnOY9lHSfbsIAiXxGgxd5yRHjR9cEiN2boR9RL+g/iOVeY+qZlRyRDM
6h+FXX3vXc6/gI+v3AuotPKYkFjfR90ufMT4TXD0S/xq9DOYmOgOkXQuxrmq8jnpIRjKKcdvfspH
Q/eRaNI53S+DuVujnLYwvIqppKmo8xQ6YZTO31vtSFobivr0pyQ7MndoYAApfRvQFO93JkwJdHua
P7UFmpqbcYB4kigLNFiW3YnJEGe8ojFFvHaeAvmnYHAoiwtr2V6IO7ivLsLXS66LsqyNh67M8CRX
km2KJu6CsaVNDfPm9WhVH9S6qQOWEUy4A+FQnhb6lt5fX8ZNvGAKdeUkv7R9dcuoDxB5yZotP7+8
RYxlymSLqKtidIxLnQfm+fws7PzWW6advHPo9potaifIS9BubvdDL5oWzj7lTePKn1tEGKESEfFQ
Kd3qBOTw6QfOk+HJASQpBkn1mICaZsSk1c+AA6MYHH31k5+6vrARRcHleURf9r7qynvzmeTpwLUo
JMQOV+80xaxyvg9tpkY1YjbowreX5YcwXX802n541F/3i1/3GR8MhzSdvDqRa2uDfNK+VCkrOIaX
+qWB02EiLdTlI603rj+UKTHiVDscf5Qg+erOJd9QmSK+s05a7Z/KbS/2FuOCCypSinQ5Q5Q5z0E8
/UmQm4AmYWfEGPj5J/HyHQBRyuDefBLDIcY+1TSRTLKEONqjxen1eCChmPkoci3zA0TOBLjWmEYz
EvE87K28JTlZWtQ+xPyaAFZWm8FzoDDo/zdgSrrqatLQ2+38Wty6woqzRdnGb+MNBbd2cu/hX1Rg
WkB9SlWhq0YFbAgNUChmvKWAlWmKJrvNsjSMbOVuysKSIcl1vpI1PHWQGHD9svipw0rNncjEBnPE
l8FfjU/qhUTjVS00hOPDZjk+2AnSSwljsmT8UTsUPxnHYgkFTLiKVCplgLsKdYUqsZf3yQkSiyYZ
0YyhooYu09hAq6tKzsRdeL+XfOHWiN/4gW2hVlfiLzX8YsBahDCMZcGRQ/k8L2C7KgmmQ2/Ni+oD
/IyFq+ZFc1GF8zfyiNG/z1zgSQ4U1WyiK/8FV+TERa1keXNZM92a8jG8auWmXWsx3+ij13pjB77T
/oDUIUqlrcMOOwptQgM+qdqRTkNLXvod+Bpn3u4xQsblDHeFIwjOAM3e8yUf+Hk/bJsoYnb8+xTy
uS+EpxP+3DdEQ4RrfEgBHplckA+9iOP4u2beBoPakYDgQxgTJWikWVs0O1XmDApEHatjnGn/oi09
0f6B9CC9xX0duZqRJP1RRXZjkyZu5W3upaAUll4tsdbf4GfiYtfJXEtMf9UWcjY0BgXyfuU7G90A
U8IMj/C9O3x3rrA48Z15NioBGmfu6SmN2Wr6gAS2NjSQut1xqo/LX6puhfNrMqv2Uw5HDaJle/co
rzqJFclSpKFipEUnDTr1SbRF2RfVCUoGzd3kGCMeuNamulSVRucxyBMQNEAEcnzeK+xKZvnP10OW
bm0v9qjQfS/+rkxqQ32gt8Hh7TZPgg/GuinlMh+0uxLgGmAz06By8sSYvNDsxpfNGPzSGxcTQg5N
B8A8TOYfOk9K76SgpTp7WOjxJpfqDAa5DSGYQ+NIH1qWrQulNwvv42JYBJvswywf7tX9qP7MqxWo
kwqS33WP3KaC8VO5jo2PhVku1MjNgAfIQNMBE2ZvfQ4FgBPdA0M7s/1OLGXaNYfhhdYK7mrPX7dX
ZF6ZO8XmXrqHYpvdl/PmWjeFKQKgavZI7xdhS0G6xp44wYWHlLd9RgORLOzDMILK75CRXcXM71CW
Y6NZLeRDpFLV9OqrfUy7J1J03jxRdPz3HD3AS+J8oX7QuEdTlLgboUFnSRvcN+ioyWT4JL9IXW49
rFaVh5ocNclMWN+VRCOI8u4EXgVYx40yeOASPY8MG1un58thzjIm0JWOGJHilADZpXHRF0GAeQEI
gjhdBkGh39SzSXZrth6raSHihC73LtphwEkZrHd/+A5qmhlgSEta9QPpNWAGMvGIebPGLgLgVVhE
DTtBC0/UrwbWGgOGqwOuqJrnPOeGJu9oxfMT0TbK2R9S9FQk5mUAAiuVJn6g+axLco8iVnqNZmUr
GnhbVEBR/tXfEYvSRxAr9v0h9XqzC/3rMs0GzIrb6DbPh+LOIyDlwu+Qxa1tbOnatr5HTftkxfaT
HRD+InCYiC5nUTl4W0e4HzRubl/2MyskWwVI3bOVaADA4S9H+7pKwIkzC31+6S4JMSTxx47Zho2H
OZaplsiK8Jef64K7JVgRxpJ1aOoUVLHIQujHDkKJxuevj/CuKZTgvKxX7aKyyHfpVzSNGkaUMXrf
EhT0eruswY66+H+yEns5ER9sjwF9wJAsHpi+h4MShTp+fI4alsA4BCWO/eSvo/FN78df7KV+GnCi
nbNUhfc2WYbGz1Z+KC8q33AeB7K48LeEcff56hHZOBFAfZ5fC2rJ18T5+Mo4asYSgztA65G6uwqX
kjJj/GdiOJn6DxfxgAt4TYqNcZv07d17YZlexCA4XXLxth2ihZT/it1zkTZNEZDVwskr7YhqeX9T
DqRXcGBx2vrdzLuw1xbm09vhMsD/kM/Rf2ybqrnvR/4zqUzqjrectIW9ANO/y5bE45R0BAsShS7A
gcubfFUk2NMxENkimA9D0SBpQVSGNlFO9lOcZJgbh1R+WifhJs5uKp9vBeRGX8/Toaems/JLJkGs
J+yteXtGEoJ19chUOOjA0YnfwU+7IVWoGlk3tRI1ypgQJSM8yohOGoPUvUyWEQDoNiCfignCVcM3
fehraZj4goTBhXAjxLDIlwzpfP77V/HOfUL5+fb/cXamy20jW7Z+oYOIJAFi+Ctq9DxILrv+IHzs
MkYCxEBMT9/fSll9S2SFWH37dJ1uqSwZBBKZe6+9htplnQ8ucIJHhwSFmD62+lFjI+M5YXgnpU0+
r8vbCkeYC+Yg6cUhNtsDGraLqj5M28lt/rJKa0cStSrf+qb+1pJvtKioRKCAf16/CrZjua8gfqjb
SlldqvUT4IGtCfTsnLa5lLBjJC8OciDR63TuwaUpW1zBh82IA1Xj/YL9wNmUzeWHep1N79tWqoV8
QFNqaNrqvP4R5MQa0ZxQwRfrHg2lfn4iMOsymTswimzf3NhPIuARvRJBofi+jrh0XRYFm4EXoIRP
Iq+8CTOtTt/prsKSyKci1gPOfUxwN3sy15QN4NVUyWNZVHh475obQkH322APx6PwauZDBZ9iDXvt
ep3uWZWLr5pwx03xDuw4Y0+web2v3ZtdPJVXjBUYLc27za0iGsO2TK4TJl4XRcFPdcxCrkkjJHgs
5gEU2RreSU8RSXptdNH5ARyVdiLWLEO5lsoq3WW9ehnbHKhOfBlm/P0wwz9ZF0Ma9NFRNuWKD5iz
6Qy1ChTDbw5xm75o0sNfO5CdS9dnuRZ+1TA3K/8Yk4KpVXGAdlem8Ruv5urMgSX6mBcDGoUVF1+a
kFS/CTORvv8K45/PHGhjGtvpoiDNmQ8zPghecUYCWYkn5OMka5Y4l1inebYt9nzieg3lRgh4vW78
P72dKa+cAxpQVhhDLN4GMyMlNg7vZuHRctlme6x3P/SCmw3rle2kv1tN+3TrMuji1jjhdY4xUe7w
g0vNDklWGD1lx0PrGuhmucP3korNx4aNha3zsSuHjEwfN9p2Q2S2w4i3klLC/GjKLtvC7cntGs1V
sOdXVoaXsjNgNnFv6Am40KrD18Zb8xSwp8GS3ogMxJvhrUeHUMkovEbASlbvhkEcTSYEpKjfX3UT
bADxcgRR1BBWtzSbHEXMC9qxIIyrYQc3s1NvN14LZlFtuOJh+j7mrCovJtiu2zXNDd1HcVlHetX0
Pdp1bb36y7XCO76VrFAFaCV0kOJZKFwFiBoELGT/3GQGBqRLXuxX/h/jXtPiPSb+k7ZAh409Wfi5
gM8d7rw90yL+CxsfNuBlD7mkRW7XeTyJTCzqZHM9L9iMDzjBB957s9rNl/Gm7q+yKiENLuUFanXI
BQzyq5W0r/3cbfO5CW+WFfFjCJnSm8N8CKHHNoYOlgyjsl9tm2HYk9imtQ1nsKiganV9kN2ZgDeU
Lse/DNPJvTMzC1IEMFIHim1tH0q2lOB+hXnP6eiSPkeSnDvzN/flsLrY98U7Gca6XRBtnYDM7oVb
6/TcuCp3eVfrXQekuU9vgkCr1l/4XhfnwEPLdLsKhhyMcMhu2kMcbq19Sj+aa45hgx6bTZx42/Bq
SmafEALe8zz2PRzu98Nt1cBr6zbEF3h5MLwNAyLsXJxQtnBgcDGOuumucwgYu6wXNK817dNrPpN/
UdFhXNXpsrt1h/V9ANPHPtcxHaYIL5dyv2GAtAQXWVLs7ipg8GvHn+JLN6HsCHbV8sFZK01ul25u
V+vxy7pfOZc1ZrYXbYgAuQ2pD5yy27/z2qXbBsUhwphl1dysILEQdRvut04EX6w48BY5M1vp0lGY
hIfhq/2KJU/J4dchMwfe6v8w29hlzsTZ08X8g1taMrG+uiLsPo1lXVx3QccMe83Dkuo66Vbh3bgp
QvKOps3r/1R5hzNYmQeQ00yxtV6QFsUbSYbeSsSbM8DZ1rseVmGP+qBd/RoN6X+L0g3r/fKrZv6z
hTDkn6PgrU4qTGhrCHOBKKVsO1F/Dl20Kut+jTD90XTdM3wwKSPE7U48FtATL0mRbBqJSL0IUn1v
0d2QOMFuj8IsZW6DzWNeRD/tPROx4uV+ykY8Py/4IasQurumH6ERORbruhNS1ab3sZ0AGhCM8RhM
IVdX+r4E7zuLpokXSwSYm3GMg1sqFixp1p9wcrUWJjIWpD9/qw5BY1IZH3qkbFgezkTtiIx9OzWV
1UnBI7kJcbjVKMpKVnzoyOn+x75Y3+QL537ofBPB1tKW6S6TsP56lbjLLxmNOkXypxAnRSPKJlqs
nzChgp0gSaiDUOij/IpkRWObOkalwKMP8loMOPutVlhKDQmgaWdfvp8rG3h0dEOJ0kZHhH8u9/TE
6ywlwCxrqsyi1KImqJEO4Q9bQ0GkZBq3a8wuV3xhvl0B+VVS6aGCOSIXKEK1PffR1MS+EhpK6qjU
E5FSQciTSALDAk8rqX8IW0zb8P06W7ZeSWa5zP7ogJW5InKinozGNDbTAkbzcnA/AiBeqOdU2res
I+SlJYWTHVPgVRuObNszSiccfkSgC6vopxCYA/Jc3xzeWB6JRiA2ECAn89Jy4sljkUdQfeCoqkn9
pSrB5rjmmThj8TDhgXGhHk88EwV7yJ87CVXUc3X8yY4wKTY0zFkUDMR4fNxAWYkfk26lu5+i7M3i
ujfidNQuO36Gkya6++R3DIflGuIQqdujmxuQI7mJnYTESkiVtAAvP+7wtJkMCVdQHw/D3YNf8RyO
yBeGCbi8Q0mgjxeuqom7VWfiQiCrSkE24tQLFSrW1KgyTdYDEVtUUtI8I+E4wE4Omq7tnylEbRAA
HuuFEPHfLBGdbco87DaYKzNqqg8cIWOqfo6FJEGNUtXFGRIHxmbBcZgWDi4txGPUK4YLM8DfiLFB
CdkX8UKH/kdm6YI8hPqGGZs3pDnZNOt3SlKmcbcEDgkqegKGK74zQUBishDAjHQMwSeM+of0sJWv
oMYXmrSICFJBKRDdXGpOMnKrrV5IBftZjm4fXLVD8cFOoKFWSNapjlENbIuPjOb+ougEOSfIy4/s
lKOD9RKwMtShDUp4RNHPH9ngx4VPrN/qg6B4DU1slg0CFyFIAh0lm7AcHUiDutNSk3sOpgFsP6JX
ufBg/wUSd4JsMTGHf+jTH2w8Rq1H2nzHRNm4jB7Jy2hOu0G1GHNzzoKPHlUUK6aTK/VoUHD3zFYm
amzJJTWHqsv4WwchiQ56eBCkpZ1Qpina9OwYQvbMDK6z1tykuftGVmQaxZxP+zyd/kMzos7j1iJT
9pGfPr+9jj/szWiqAgSJMwL+OQG8TDzK+6YYrrKAtasRKr4Mv1lQ4QH0TXwWOX2vxoH5GINKBqfn
na28kyE7w3UcDsgEgVNONXc0QaQ2rwKOJt5WwEN5z6swUBaafBKBhLZ6RaT3FGZrGKZa7jvz4FDO
4zqndbftVJAzzL43vCeihQimE64PXcRm5Igvad8fpfD9NhaTg42YgZqmPsFrpoGcxPBZXOPEIzZJ
rCayAUTa0ZuVz0zMmeSKgaDhk+xgNM/8P78TYO9w23EIWAP7Rapo/jYgyB13rFMUhfah1TlWHC5q
DXlsK+m0k5qED081+7EgxjNcgdN0I33dBikAUy4FaklOcj7153SYBZMWjRxeFYwHUCYeMf1ypwnL
ROZI2mA1BpIkZ/QfaZ9dyyG3z/eoPuhh2s10le5dSlGEL5bzrX1wfOhz77/u3JPIChC3jj6uIb9v
5XEpTNXGNhqYRozrNSSN6/K6a/wzM7mVVT4+Kwv4HDJ7iwJIt/zn6O2uNvncxoeofFMUC71te5k2
+YeADm98dBVFefGqy+OfcqspOubasA20ChMDnCVmu+n4F7BzmUP/EEVBhvqjuJvasrx+foTnJLgX
AVp7Wb3L3nsTzDixW2Rs49FQDwdRTvHH3XEWRPO12Ry+FjNUBZ6x2NII3y1R3p7IBz3z9o8xWr3T
lu+uOW2qlL8qA6MS0J9X3odlcX8688x5DlWeCsESedLqndev0f3nV0vLmBfDa/mqtQ0yXvGy6WK1
nSppRyQFPQV9v5s4xgLMpTgxE3/3oxBvLJylsY8wi8USRsJwpu986AedLq2DpxibmSiuTzFcssXT
/uxWXK4SLGSErN1I1ZjcEzRzQ6YE4Er+rKpQfZSqNR9dp/3oIuV6+e2yTLKTZx8hx1n5K9wRjrcd
158qH5bc44kjDoXiJfRkhpAaNUE5AgLh7UCiPEpu/Lnlc6IjsAujt2KRGo/CYVyxnBmLdy7zxtwT
4P6uCzBlkq2MVg/gsCwSpMLWEkj66rZY+e90nD9xzVVuC4u3w7I8omS4CTeX9c7clW56444xEVAA
NGOjvvIw3XR+A30WYEElmObdTvlDRiYqzZ++Vzg3msXZhQP9QAmNGLR9UTUB7nlrvbszWsJkhfGw
pSKk7wPKD7nIJvOjObslTKOCefnGn8p1OOkDUnzJY2G/p0Q72tbKMs76uoSJJgMrEiFt6hJbrOid
8h62cpGF6YbHfZWdwxr6Ac2B6J5G3Ws90arKBrUuEYzVI24OOlvF+rOGZNMcX+qwksmoaK8iYJz5
EKd1ASzFgNkthDX4V8cyezd1of8UbvdWnbSdMxDReFvsdzeqNcU9taO6/fiVr18Jg9We/SRGSnaw
zeECymhILCVbt0Pv+ik1+FjSDyv0vvVhIugVYscRC/X/Z56PGBDBQQT1juELE5ijZ5Gv5qar1/PH
egWHgjmvNm8ZxsmHRhuawjA6Yj/Zeaw2vEuXD6y9L7IGqPL+k9Nlb+DCnZnnW1Oh5y8n80/qAe4u
REtQyefXNWxoYNYLfYiS29RNWltcnckJxhQa6ot6qaF5EfAWSk/8FH+k2axnwEdsgJTmVeK8qrYQ
N0dq3GIORkZ5Ac2wXID4fQtVPnxw4m2h+dICmJwJsYSCYwPulLRC3wDex978UgyYdVdcAzvp/NWe
7FkwFscU0XJVnohzJA+PMOUYIEHZtk/WsLcF45cPCcoFDE3H7b5NP9be7nbdFTfjId0iTEeHSKNt
HaRntnRFBFmiDLEjnhl/dkOzuxIRUv6o4gtLOKC/yCa9jYIjYSm71NEauLfkTSG7gErWIpNgn1Wx
sqR4UKznzy+/FP9QxGtcTSkH95+u6zj9dsn25YxvjPtWQrywjH/KKkquRhYPF51BW55ayjHhMqUP
tDa8cEM01R1mcQNgXJf/d/dU0nJ89FMraYop6Y/W01L1oLOlYSiE7kfCjyemjQ0OB+4RMVLYiBfF
X0AQbsW3sKQ7GrxlFf0UEUQG5/I5ybHKefnO/UNBBSiBuksSExdC5HH7k06+wTjOfFB+gA6dR/tZ
pAA+yYkEH9jc14B5Hud2sofjwvamMFK1mKyvD0lPW691NTL5NU3AwmBgwNmt5rDmbF+Fb4c1+6KI
a4GqwubcS3vqFLZGsEFYnU9ECRqgY1p0Vfubstm4xdvQI8pPjCwmZjSpy+e69phyUiLBbVa9OnpR
uo1CKu9V/wDxnvka4G9GIUtOlsoTbS8LnK8BW8xV3V9nWfjKPRsAezpYJ/MVGrfuOioFvAqfbzPL
2o0nE2cTU2emylXNXKBebUhJ7kI6i4jdwGtEXFjAMsVtTDxKXHhsQtJquOVKsbFhDTqaRyj2dtnQ
6s11sp3dFZFVYP873n8Zi5O4y0AmwdFSKVMwGEEUGPXBBrVW7fSvNDeC0Qb3HE3zlLIOGVB8EvI0
orXvrY4O3WBwmZal9YQLGlOHIpoe5NluEsp0691GexWSXVWAb0BMu+oUjsm6sUiRJd7NrKEUAA+1
kuAfvRM5jHW9tzY1knNCVMGX3wsbF/H8HIgiiCURXBhWFobzzx9QuywHr2hWPeaBMOk1DknMd9IC
sWSWo1u3h2q6/8u6j4tAtWCaGhr2HbIS1SdZbG7jfR6dw1+CmhHLMmmmlvapqR1qTpBfVRbSh3ik
LKiCErNJZlijgaePY6aQsSSEaZiKm3jgWXou5AmzWv3wBgY9UBWvTC+yCgwiC85RUqvqzadgvwWo
x+s/xNeQIpK6SqReqUpy6K0qTc6T6U/BY+4VmwhoCtJbGUYf3TPep5CzL3wjhmFR4HwvMkcXwLON
GSeLASVmQLas/vRTM154dQPADziku6BIKUW+1z2zFG40H3mvmpyud4SHrAPPcqRrqncxYWqpCZPQ
gwALXhXJ3fZQ/jDYnjH3yih4wMRgLyQ1N1CEKb0tdkaoYtfEwc9HuwvQ4DXcO0tAgfEMM1tV+FMD
0pa7+rqCrrBVR/5o36CgUjjqJnjFP8TnlZetJ756/IUBwo+hZnwvknUeM9x7eVGegilajIpDZG1y
oNh//7e+HC5H7Sx9uPp/Jg+AyVbgisBWLVtScMtsPAjMvY7II31YZrAf1WkJnlv24EQCIhWk/vLV
neZEc3UbFJpAPVB/8fJ7/vgXTJrSwmmN1WOFAS/6Jrpd07F1eX/lBciMCpTTPBO1Ll7FmDmLr2zg
AN2pcKAiZXj9SIkA87eBnpgPwF9cXRjqLOsS5GCkBlQ0Ivjj1KGAVUboHgYx6/5JcAa4jc04IlQw
R2uJk0B/Wad02t1o/vsvCJUnsK8+uYcMLdKnx3j2+SfP03jE2S0cbGS6QK5wRGylmhEfAGsUArgm
jBWwj2hXDsaG3XnQPoxcCDM+7b/no9wt2fDZJqbr2oRyfkDkB5r4/LraOfTLIfYH8EoGLHVIbVo7
GoB51KMdKjUvWcEKYHBrXIZrtQ/K02V1DwmLM3Re+n4b135LDx/Bfidw68HzG4YKQ7JcjxNTeeI5
YIZoRGoyeEFjwZnl9bt52w/+blv5Q3HJmM8nvZxj1zQaC/QE18cZZmArEsPj8KLrVWkmsGWQOIie
AMVE8WzhXKc3TPbf1/iAwmziSLS+GfWMbGxH+LvSnDP+oPYAi3aGEXthZ9L6urbB8Cwg/j8+kkeS
CaWJfDgaAQh7TkMvACPdQZQxIV+167K6FLMbIZ/5PahOaFLd3RJfUtT8HAdVtxTHdSn6BJWsqglT
9V89j/m2F7IxY8Hd3Ljsu9cQH5mhw5q2FXhXikfQc6vt5K7icBO4HTSAiMECQapwsteeYYeseudb
1bGB5AmElZdfz1N1vBYD0Y20W4ojNUeLtE0CxnUxsLyyCe0C5SCrS+ZIymIc4YRDQNUuqcGjBiqC
QlQOKf1AW8b5CDf/BIHlmmxoDTUZ705wBIO1m9nx46naEYOSi+k/HT6j1HJvTEtuxsToCsSC4aj4
HyWr1Mo40CKLchFkEHPaDSwPqb4RE+Yk2Kx+haO8Y5KmY8xC52jgQLD1+4zYN+UVrpQDOw+somS1
Zmq0h7XB4rgPFxh4wmjrbm2uE5qHrfH5zd3Eihr7PMIwGYZoSvOP8wN8MyedIRZRtA0tZnALU2j6
Z4pJ9I5sRhDZIphHhcZgdSlMbg/A7TXNrWHsRVA6i3Bx+aNLycEy8FsX8Lghcr4loWZkYrIkhP7x
oqXvB6rXuhIdEDR0O6y4ZCHGxYibdMKaChYIKmeWyul+hurMg+4Jg0gd1dFO3ha9sy57zEULGiQa
4rfayaWTsUFH+MnZ5ZLwf8VXTgDnAIMMw34hZ49ke4Y4Z8n2/3D+SclAe+4yDwmBcJ7vZzDO6On2
Y0ZCMc2UD0CDaKs2QKPs/nYkSfWoekAuwEVBBdBQNYlroepHA1WhGgFqrRaOwcs3zTL9n2+20o4y
VsFWF1mcnQT/7XAeENo4i8dNs52U6kDmtCbmIGAA54FsSmshQYu6KogKH/Kw42gM7sYJXguMx1+K
IlFcgj3XIPnabEVsm7AGuZQZmTw1ND2wbENymK3yWn6dgLSaLow+1hEFlVApojYSywsZw+UG4GpI
GbmphnG1t3ZARhe6dy5ehgq1UCFt0xDJdPsXEtDT9STthtULbgKXPuD5c3OywHEyF3NfmQ09JQ92
EygnChsPS8onUFLGF0r4GmsAtXy+w+xyO+7XdjjVBuf8XU8fGT0jynEfCTxieFj7z6+ripBs7w9u
+i5Zs2FUywqRUFoveIOE9YPpdKIpjWxMQuijjOk+WI4IiHYDYsKGA2zOXS05MqzhWtjPQOpCb8K+
hGsFU+fSi5ydJSBg7Ac/jQS3uh+ZpcArI6es/8o4I7/zGn5Z5+ygu1bTd4UF1JB9YSiZbXZom6s+
22fboKUOkuR0rHmEXsV2EjoQrDq//ypiqCsZLZtIfolpiwejzay+R20YXqGJq8/G1hw/UhANyjyz
wR4XHBvGyPNb12I9ym4c4zgpHSVjU3FDniwEJHJUQyeIPhF+p3FYInoHExa2CFWigkn/RSl2cqTg
gSYzI3YJQs3XHHXPL8w9+PO4I+wCJS880gTXom2yL6PrYqbjNAtkHzkXLgNViWV8hx40ZvRjLhFH
Sr6oZhdGsyh6mN92LiSnYt2lN8WERaQD+cgYNl2Adof2RUTPik4lQ2C3PTjJu7pGTGpYMp07ge45
8UezpxczjvspbPirQ2YnSpEA03dwQutmqvFaBYFXxUw5UCTMQ3+JZduDmdPsKm+jhCZXbRBSCtgS
vNUboJRk3xj8UvnNXUFpa/3S6gGiLhXNhZOzKIucIw9xY+3hEAu6ZBz9bIIcqRhY1mYDw6zbM7cr
PCe7C/e2izSHm3BtvltrkoQz9rpOcnNj1DKYFZQ2ZlX9ZTKo2tvAoC0Kb7zy6M25E9n7ZOQA7Ji/
2DsCVgF5dM3OI41I4kFebfRrxCVXMFaxSeKPOHCYT8XMXhWbaYZBXDXXHecO/SAfIcnWMZFiu8Pr
ZF5yRMxcAWxk+hsIJzfhzLuGxia9Nc0EuNCD9a32PcI+fp134PklhxY+ZbXgrHJYdZAUOGfDwXDJ
a8Otn2BVJT16PV9FYLF/NOCwdR4US/+/SYtYYeE4lpWFN3IauyWdaeKNcO5mSjcGp5iZiOpqOfbe
royv/diLH9yOAmMgvucSZAG7u6yf3ri9drUQtumYQckdDeWkMzOQcuLCsL1R8znZEh0uql02fWFq
BPfPKQ6/cqw3IdxxIl8EeAygWtrsouu+2defN1F/eLW488wltpn7bUlxvNs6OXdIlKG6hve8xNm7
ufPxsA3SV4FY+228H7b/gTYV1uvWdV5bm+WAesL056BFVQl/PxB5E6ky4T0ZbihyqKPiLijgRs5T
c7BcMvV8qiI0oJCktUniu4NJ7sV4s07ZnALiL4RkGLNlvLIB2fKQorW/khJqnpzP0xg8OtjIDi1E
ASMbMZg8g3duSHeSq6qLB56jJMUbgGnR0aDZYbnk1T5fPlBvmTK/E1nKFc9Y6Ljgf2ltZQ+sCDXr
jhXE25rbs7UBVPi8KIZGBqny6/EYamozrPEC1uZYSzQwwteS3QFr917OOnKSlHOkIA95Nmg6Z510
FCKTQAw8sNgptuTeKJITxuLQqH/3ulY1O7Kp/YuR0z89SNKoZRMnDelxvt0wZY4btR52MeA6lpJw
SP9sluXNuvc+CtVSq+shoR4zhsEySYo4oUYeioxBqBWv7IARU9gBXxvVJC11moa7G7+9LtbOGwny
rN0Jc9qXy7LHgdjRMtz4xKIQX+ZhCnd89c56H/UN3OwPJFIBEsmnAB8FAXAJzi0a0eCr+hZXF4CK
Xfw2He83XLmccTSWUgiS5Ru42r5Yd3awaThLlGwk4KpJls87d/ojbIBalObAYEQQdOJGX5RWJE6a
vmf7wTC7L3q2XV47EF+iyTyIiomPrh8GuJE0FBTHi2F9JwdeZLv3athtKiwo6M2kRRcnz4v67c6J
LtchjchAI14Bu6ygP4CmcXNwb1k+y7ZCAsMif7zZwk+KdPgqKE0ppR5yPEGv6GHeA9TFiCs46DBr
YJG7YBRQO7yopJHlUV+IcSLY1TKeWM3OZvhI/nJxKZYE/M8H61FWo7Hl0WqWn7MOBPgoXtA6gu9B
sal8u4J7Z5s3UfedDYefU/M25N3uIjeIk6SVD35Wh+BdGqfvxgAStuZM7sQsAnGnaolwhmwCWK/c
lkqWPB2nm/qOBfqCA7di23oEptAICMzj+L+Xbu1Rgcnb27DhQ7TR6F0+WO7s8Nc7oB72r0IuzA8r
TUA5k/LewN7zduGO5FTHstVRtewSNYmbKD07rsGuwzkSw1iu6h8DYKW65YA39uWlfBIwwp7ETkTR
ZYClmf8ebai4NkEFD4P5g+bXCVlFljY0iwwgrEmWKuCYCitSGru9WWPJ6CN4K0G0SBfC/K3gjnfQ
ooBSB5y5ytPKEDk03hoM40ISiY4d6oNdDx92F8731lxKO2W2f50E5Se9coeD93H2DFIkWAvCySEg
dll0Z8buwfJOmPiGsEbVBECLYLoe3pEC+0nItRurSh5wxxLziaLm35kengAl3GasyiEYrRAhM505
2vpbhCmHdUTEr/gWBxN8Wfvha7tfoGMUG1AdpuasSt57snnW1LNMdu9X7gah23BO5ypw5mgTCzD/
FrF0zf8eO3YxY+xwg3MfI5PHFhHfb4c+GU1pJ5J4v8gC3h1uHPNOK5PmZmon0gagjspmzOO5omvN
obcp/VrhEwvQuyKxlK1zZjGoszu67hBIFAYjyDAebUf3ctk0bh/uFZ0CD9TiviEvInTneuBUlJN+
AvQPrmYjXZgMJjteWNAEysnb0UP+3mtwzLZCHywWjzz2nIHSinnuy9d6MvrfkKQSYCAXMe/hf46N
EoLMKdOx3IWvxz3qzS7HA61YDgOFdoVMx0cS1a6RBblBzZAT6uQlKVrFJSYgaL429Boh028Ad8Ro
SQmBUUl33bwG0XaLiAQRSnazS3NUkpuESFW63zHl55OB11VKkrBdwFI3lEcZPX44IH9qsay4SDs8
4rph/oPM7JSW0/miBLIi2+2/0IRRVSYdupPe6YhZg/Zc0Le9gh2GUmxhalXr2MpqtCPSsMEeQxQW
7AvwdhA2qFVjU/7oxrS/M2mOSTLY7d247prbug0WWH4r777LmvTG5LP3UIG/oEw+5O/dgVI4i/vD
9pBPLYBCvjPIT7CsLPqpv8QnPnuXt8v3sASNCB1wsGrIE4TX6Htu21Xiv6qdVXnjER99kxgJZbwS
DC1lAwYMpcw9OMtrslzDOyt3PN/6r48Xpi//AzifVGBUBavwCEpCP0POYjNnby3bIcX7AOteUeO0
SMWr0iJ9gie8GGY9C06eDV0JxRyHO4kJZH+XtPyT4nVG5JsglH+RRXJcf4FOULaEcFKA4sAqjlra
YN9mabufKtnWvpLNsOJndK0FPgzyguqARviYb9ps/jJF6Vtt8/JcpfTHbHp6c96J7IQ7K8QEX1iF
/GygMh4nTlTLEMCW2lRvVPuGMTVfIj0ZWGG3AHkx4tQOI1Kx5sq6KTJ+Q9vJCAK3CekXngjWaguk
PfBCKOLYD9n6JITsD1b91AooKES6BI9CUY5L2t5GznZRy+RCIkI6ylnrbA5p/UEJTEpi8Qq8B6uB
AB7m5GK+iOskWFXuWAFQsmhnL+8jJxNvbk1IIgOnIMUyMyEdkH8DAh2c7Jo46HhcHNPS0Kjm1CRI
dYS6AiWfFHvePwn7OUtQCTsXIaikyDZFhRuNW/7wVuJVdEwVmWRpaJtrdiFqgstqzM8mJ1tS79+3
aiT+Bmydk9u4a9Cdo+ntEgIE+lESvFOgUm/Wt7BOHnQkiAIZrrQ57ZjgW53Kgu/QCgIuWYnibI3j
+FE0Ww89UDjRYELsf+iYisomT6Nt2cR2uXMx5pxC/f00eMvFsl6T78Ij5OQSNCqLyDI+XA9pyC+G
97wBSBM10ho0sTa0sORcbimQzNGt3diB8kxMUWpa1XWPNmOwBRCHmIDOXueJmUIEK/0vnYE1gQ4y
UKhjlESK/T3QhBWgMip3dVDiFfCYmWUGpl2U75KTwO/THF0lpvKsVd/SqL9fYMgKPhU50xNfQ+Nt
mYroFkK6sInuds4MtasqOWFVOdOwKtSkUqF9vnM9MTLkORL6DcpKDo+YjkfInJv1eWPqdfBOu4VQ
gHHEhYwwmHDCygjCediDJtgKcc39oJlkXPTamzTg4A39PfSx7qM8wZYtX46IrnG+vfyenDgvHF/o
ESqcx8Fh3zDueq3YdFFVHfaui33kf9YXSJy/Ji58JBIgsdUXjA92jBXKWJtf4tjrlTcex5u3gPao
oZEHtWzrtTEUvCBGflwof8eZr6XaYNoqbM0qefN9lVyD0hBOzR61A5xzWENOU9wroTqIp+LMVOXk
yAmo3knoDAMXe8ngZEAA76l0q/2K/Hoou2GnZCH8/GBfJwssbLwTLAXSzTD8Fh+GaTEthGGQL9WJ
zBu1DFvWdBcA12lZ2Ym+Rsdni6GTXkMXqy6DyEoMVrjo55tYu4vqLO5Qd/79fJQoCe8d3g+m8eJo
YoWqRBHfH97P4/omgYCE1uuXbfPz5buT05/xYILqopk/vbx8LNH12X7FocgcCCI9ckW8TY66oSCM
lmrJKrZZb6xehRsngQoOgQBDe9TNTvcl6XaUSXRH5hD/NOj7L+Vq5Xm4uQXCEhNa3jFG+Onxlo+d
e7cMmqfNvB1uCKrrHUAMi4W9eQyZ8SYDA2cGrLchRiHbMEQqS32Rva5TYGAGwL9wgVqB5ppf4YaE
CVv6BHiMXdb1ar11ncN402Z+96qK0QTboJohB/YrBh8fgxGUz8nBDSesIi7mdZ/faia4FKxvYbnJ
mpI0d8HS2/XZbAXt7M/vJDojLLSxFUWeylU+f9Z5vUp905f7d5tV8o0JwrXFczih1fRY36VlhRJw
9doeVvhNahvXIIod9qtNrxOPO2dCLH3+y4/5H96aQO4zDBkig697cHRxi78Z4sPszaS6MrSykL0o
7RJFyFdR06NCsgDBbCpoazY18VOpHGxOkiVOCUAMU4iUuIk4gBQyKlu6zSdJAV6+3pMZZbBGQbuB
SWnIUwU5PF6WQ2qCkdLjXsYT3rJ7w2TSpyLizBfWCaj3Cnr+ldAiKRfE3bITHNErl+rNzjSvJH+T
R+PLV3bCOcSWj/IRWz4LauJi8/wxD/vZP+zGgh4LeYBwDVGSu3L8GmbmezFqDLIkf8gDrIi5oQm2
LiqC5VUt29ukYPQkOQgexxdBvUMui4pP+UiUVR0seMKjr2SyKIhI6jId6GDn+lfw1XnhWlDBPKeQ
wOeXQmLv38rw5+VPeUIF5lOSVQA9nrsPEfjYgGuJ3MNh6XfLoyE8utmE3DGZ7dtinr3eBp5TjwLp
3whmUPmocrGVGAVsVqDyv7CrVqf77CVj1+d66NRJk/S9jYr8v1WFvPptl/Q+zSE6VAmmZdxIxfVJ
9PxVV3xedmtWsop5aiWgXkbd98IND4W52fn5tYzsgmL5vtDdn9/wLUf2+PoCrg5VATAvJ9Tz6wvS
1YQUsgBh6CixKe5EBJYP+P+W6RJBsEpVgqty9TZwc3TiUrgCDF8xAPmhFV2UKi8W2MzoDGSXK2KA
5u8WZgAtlGAtB4sUcg5t415MxQE0X8CUbRr4pUHCxhcQBH1mdZxsdepXSHFdIclnndhj729Pwel2
WIoAFH8SdCYRbkhMUrJrvneb/t7SmykCbFY9fHp9AJwBgGHRJ0Hvvh0D97IipTrnMZ33orK+e88f
AbhTCMhjsGDjKo8YOsTUu4eojwyR8XQulMDWkw9ynC4MN5YfxYxb+AZyYzaJ4XxvYfUaPz6WxuAW
9y1SJy2NYo1B0RB8fvnmnXjboWzGYj8kW0P/5dvG5283rx2r1M/2rqFYZNOlsVFFriUyYufT7XAh
kWBS1jl2AIwMfXQhriDiZnuWaKbmjYsZWXv4FHvp7F468/jRRp9G40NA89MVm9cws4ELAswYzo8y
TncHPkK0Zn8ASVurdjha5dkhIixz4iOobc2xhaOVFlmczYuIkPm7ZlB2f3a8O7UDisnS7iBf4mqN
f9EEBnweJ9Mp9vzRQxpBD7YBjjAsz6Na2I2DOoNUyaNHRy2jNS8k/vS30L9z5wdb6VbB/lvUmD8s
AxLpmzRXmMv8ZfritfoS1V0t2p02w24IuPTbeWdqC4wcX2lAxDxJK1iKnvikF8OhWbnzYfPxQEc9
GOvoXff1D4FzFuQjaY/S7Lv4AEW7hVlx63WR9QiWuUDnxj+FVEty5U14TLRaPog1EC/ZJmUDhUJK
RZpcknavzIgJAUc7OrpPwjexGfn5ZD9oBxd+8CE0XyNydDfdATQtuCroHdi+aAQetyeui6UlI94E
3Qcqyiu3j6/ddnovn3yBoBqiWT2bR2ZbTDMEkhA23qcaSgY9Kye0QB8mE1LEyJJRK0JKV/1h9RA6
8qyel6LYGt5Y3IFh+ONgC2UJTZ+yfW0AEn+oAvYEur0884aeHjJUSBFBgB5mgkQXH/Xww+TxijpT
/lGqo1r0k5HOSep/e4prdK9jXLJlteNSeEpJYJhrGWY1WvhKKRgbrEc69hESHSzpueAHZSshIZiU
t6qbrHBftRRb+r/geum8OV5njBDwdkQ2wCTBPXpTm4LpNSXWa/XS/pDfzHN99b/GIoBtEFXfhav6
WpwhdbEqSNXpaTNUY6QghPMGnzby6OS6oEGIGydL3aNzMj+sVnPYedPrYT9eTN7CDgFWEdMWhFRW
M7dbjieS545Q+C50esKIIKYhegvovJ275k0Cg07x3DWmjTYgV0BVlAnxeh3qk0liQ9ukgZ/8NLoR
uJGvIQ1txZMOfZYzJsZPFQ12Wcg/eawAY8KVZNwh4Ew1ph7lCO1GozKXuHJc595rxUpFrgmQ7lTA
7mu3DmaPgkFEtpay1u6FO/ZFthlTci0K+8FzJjHzL6nbCwbTKv/zDVsO5sUKoDKl/0luJXkNRj2R
+KUEE0+EJc6MMcB+m9w76ZlciTzk+6yYIC/1Xx/Kt86S/KkqQSw9WDLvnQ26qIb54qb/mrcQHn8P
KgKYMi+/OQwjTtcbrFgeAXcOuceJOHRqmtaps+6tOI+GYf44AjXJthqVtWpInW26Xn2qx1IG4Sqc
UYYCd3rVCMjBe4i9AQGpFVIhvRxd7hY/i5vOKyud13g2ZYLEy2Y8EcIYfUS9c0vuJJKF6UHFqWze
pQSDzINlPBfD2yrAw3LDih0YF20PJpHWoAMiOcQCEldpJxj1GJLexRvo8uRtVpmLnde8tsM/dWuI
8yTzpKi/F5wwYtORQODUzz+R7cf1/EuKYAmExsx3t3CYvgnJd9mDJUGTQBAOzEfNQ7UTyEJf277p
8KGri/TPwmWjVqmqI123J0TBFG8QsOAVhFb4iS9WzPAnOOhkIM9UAj4NXMCFxABtjbIylRbjX/QH
pxVgqNGexGLWquXo/W2ngfvXrgxDGrQpXICeGxR6bFcx5YGygpyKJoGZeBhUH8yCjYbkjdautKNw
nRhrb+gkeSiWS3lmHf7DtudxsiLKQ0nD8PFoB3ejEa+xzAR4R8OpAOv/fVC+UiCVPddIiffgLIsJ
0vVgxcx8xKnL92AamuIJkGyZ/J25sH+4bzAlaVxQtdDBHE/Hcjo4J588LswRo5mJidgSmqk/hRnV
niGppbSjUbnq9stMjMDqhvsJADw+2FwUBgLnWX92JHu0KW820DtWOEdDqjrGPLHxiJ0BY6l3U5Z/
yCv3q7Sf2h7lmaAJiQg4Ki9EFMYUcTv7+WW2DO88tsBkDQSMKMOabdGrNEOyjWb/1q0xaOVlVdZe
saBiBAFeBOROEPQ5DAd39+Plm2wPtWefAxkjTHgfTnzE0z+W0DAmqdGSHowlXjd91V7FYYtgjPon
4vHvkVRJYSaKkYwvQvI6R7zDMZsL3o0d5oCQLpIdG6vSekKZiLUcjBQvy/7zflX8lcToFLqcyoZU
ADgR96Ia288dSOcPPu6VOL4GD8XBQQ+BHkOuClIryIpHJsOSyOoVdkrhXLwLOda0L9+FU8iHhaYD
FhxFHiTHnllt1EaHJmh6rHZoN9fsdswZrFgwANSV4TfyYpu964c/NV54ZMzjLjBu+LgpBwiPiV/y
1e4h9PqaHuMWu23+e+ZST94K1G4gjciymK0CVB2hU3m+C0w4Jj3yXknXAOnkb6NjQJCDnpHeFFg3
KRImAafQeBoKU95RvsbSgzvOCEuTCONghsjWLK8rEV5ktSXUWkQXTexbfC2cnH6p3ZyBUl0NEJ8v
O4b0oGzQ3JCW8SId1VpO5Ca7dRXiVMzrIOdmdO6d0bn3Q4MAm+UEm2jfNm+XcLiyTdPvCZ7G3LXr
vQ/j6UasJBujwRxUcnVL54bEJ4hFJ924i7+pqRJpgvHrvWoB6y9gDWN4TDyqlx+Qd7KfQvna4PgA
H4V9C4jz+Uer9lHYpG2j14PdAOWpnk1BQI2TJYTx0S0EvFiKPMSHTdvnI2uIfoBZtM4sHeXCvHV8
F2z+1iFl8TyOZPMrR27eO4dLq8AU0yKCiCTijayJNWLS3ienK1uk0v4KIZeXX7iwf8CWk5GuDSWJ
wT8o90a6J823lAqiqff5FvhEpsfhInASN0S5S5FKd3RHIGOxie78d6K9yW9GLViRB7f/Q9q5drdp
bWv4Dx3GQFwEfHXiXJzYuTROk37RSJtdJJBAAgESv/487yRKbaRjsnvGyHbVxLvBsFhrzne+l3Sz
fAat5UbOB1oEeLwCjnklpRvNChCvUvQEAYs4pke9gMgOLRMTp1784QIXag4pN355ysWWuawGcKes
4Ay913oVX6sA9YkJyVBli4CneqFcUPnwk/9iO3HWGY1+6jH8lh99sviKxV1Hj2wSPS95jcUQM32a
UiJE6tB7yzANwc7xRu4Yi3D1AeEaLuVqKvQCnnRQOvqfXqXnyI+uLgZVQycRuuEYgUc0Vmycw9a7
s+KTwSGt70239tGugU2of7CiBKsAecDJpc0Ub4OvXt1+UOCICAi2gLmhmi8+fYkWnjreI3iHiHWB
fcbbNCpMen+xmGVRHFg+mm6g9Toa9JszAAlKZfuXOvdyvn3leu1blZbuHHc6GnF1PDLQknGA0/q3
YcjwCO5KXBfvnb74rUmKF/IHqERXEc0uwZF5GVcf9E6YBg3+l1oMNaATP9hZ4c+9p9AiqwF6HfXN
GHoJwhqtsru4E0tRP5gq00jcSRpP6bYNogAmSjEAEZTBeO5NuuV/6FCVviWdrdIy8lxuhfRpWj6o
ye7TRf6SrD6yExAd0bfpRZcvllnAywkBC9qnf5hzfIsfhv4fMR3HJiOd8cvtdsd2u/HCu7Tn2OTo
FK4i7ESGjx2binGteX87fHmkkVbXbPhWz8zBcb5GHQzK9ZQ2+IxTp02Hsga3qySiQhsryvwG7/G8
Cxw70mVN5CYM5tKa9qqG+wDpW1r/ksmr+YlgyCDNOi5JRBaBntC0al9++mZdqDNI+ptBhgduldZt
dLMgoTp7vGz3dzmJeFIRWvgbx7Sadluy4CN5QceljoCuS9pzWV0EiK+EbIuMKGCQavlaaasa8asy
jCZ9ac6n+syO2X68IKFC5MGNr9VfRdul1zLVd4UFYxIFR0kMSkVWaoNwF5C/lbaW4xHHssWgnOWr
NhLu57xvXu285m6IEzlCYMgiReK+k2/qxF0VMDPaKERV5BqFss/GS9DfRU25rZr4DqUIhmNcHcWE
xnXyr5AYWlBI2bR3XVlBq+eEQMIWegxGZX2BXl3no558v8AdEh9STRYlXTPqH+SKp6/XJtnj6wVw
ZV4EqBnNzQniAard7g+L/fwQzu1ksEYe9FJeDlqd5snDKlColECegaMEfcdn8i2HrR8IuPweggBI
50B5zP7V0RtIAaXA5JhOuGO+oZOw3uGYI7csjDSNKE4Xp+JBtAusQJ/p5zWNvhrwel69z9ezNzTo
L8QDsGJdSxAammYTA59FMCxnmvgoKnPVY0fz5ovmAPqP6OUeZrSH+yLF+IT1fKqrj6EP6XNtcIdL
eIeqDxNphBw0HjiHi2Gk+EeqO7NCaA6+tDgH/I8TZMW+jPAT0x0R61xlrQFHYDx9DklhDihQwgun
ftR1abN5+smdedewqUAv/ufJjd6JArOfCCP86I0BEVHhvtLxsK3rzwd/fSMCtqjfQtIDDNAkbbKX
GpSsJHvUJhLsyFJXLhclzi/EA/CuSKyVrnH2Qp8BT5ITKk+5rdxei1adPvwvlKiPfoxRaVJUXoMt
fRRaBqX1epCbeHFu8hAOiNwL5yIiYIXQlew7mBlrnC1AT9isjIuFs2h8MnF/9RefvRl4thCuw8zH
PVNnr2ao6ROH2jnCJha/AOs38ZFD6IhSHL80oHC5mAh4NNcJQVpi8p42SCGHnYtcBcKk1lLabF82
1XJ/JfWfj45BO69SmaZpeJeOQvgMw3EDEj4WAvbdtgq3Pd2J1VQ/nJeJEfgC5QbpBx30Dyc82UIJ
QNZUSn2+3paBJCBH1Cma8aVCil0mQSwMQT48GwRnpIq4/gHQWNelN07dR+BjyyCcXhtJ4R+ulrv0
zsQcS01j6cRk2HxEjdgtEUsYGZU2w93jSCBHjV7jdbaXA80wi0Mdu8Uvst32B1IfhigsIDpNuLWh
ahv4d4VsNMc2NEQpRATWWbvl7I7FfhPGlsdEmAjTv2WHm+T2ve2k4L7KaOuOzFnEdwRhk2RGCigB
DacyVpp3C1Zl1396TV9cFULtI43gSbkaNey9v/O9bNEvBhLED4dmDC1+l1ue2KdKjXQd3jFWheX6
MTPSqhA8WUE/i9aUqL8w77jQoAAfRFhcQ9vj06gMhefclAtKS4uAYr5uuPH8sHrGnOcOqOpqx4uG
V/w3ScSsxcQLvSwdqK+7FzZeB/OI2C0sNHmS1XrxxjFaAo2g9ocvPbq+Kjluo3QW7+7UItouJZN3
TBM1kTDjHvEZdd7paNKkrcvotJaQ65AnaJcSEXi6MjpT6ukU4J7BXcDSMQQGfNzP9nHi1dXaCe4k
LueF+DPYz8hDhnKzAwNUaDkjVdX1OtnMFw7DPRudQB3SHqCWVkWTJIciFbIa31k2MXuUXD5MSIPq
yERcjEXUzaqPdxvI7XLUkiTJrailKVxEy9MbWJGUIa2QRhlCbJTXpmNwl/f3abF5/wveuJcKL2bb
xKHCMJyF46WdrevZLJ+jNaCANJq4YLOcSKUSyoIGCRoskDP00nVJMI/YLWpmPdQVemASGkpkfKIV
VsyQNLRss/xTCxj+C1yMS+ceWKdFCGNyPc5ezmYrdMNz4kq1EQZr6LNyu2UwL6csjgyqJ1xJhGLm
SJhsh55R7MhQVi7ip9Jweou2OzU++IBhwyiGyg2HdrRJVP46T4JF3pu4XcW2Ee6RjMmGTfnwYo9o
RjT4y4PN4XVB60NEGzOfJKSke6EBW0bybd+SXyTsqaUUQUyo4C4h0mYrjhLdpcrVIa/GrIzCtyv3
+P7oze5UFWpuLSaz3QfOeD00hZTa27UIjLwrLE0Ik+ZkcYKXjVafZqA2o2qZBXBtT2+iZ+R/Xjmq
pTDS+8aPNYYr2uPqQCGbE4yFdrF7L7DCSNozoLLj5ioOEBk6FLi0J3WLbRpTsO6oeSdJDqCeCIMP
V6IPqRKWAEgFbgzJ8nnNtep1izfR9xi/JL2WxoWi8NEPKCqR+WxvefV8FIGEFbI8cdtRgyBox1/9
ZRbzlGsFqbqqK5Qg3yuWTJ5+4m5IkihaK5GQkzHyF9AE6EPqdREQ0VZqm3/QTWS7FTSZyK0sW1Pd
D2qA9+LxuBB7UwSnLvG2AYNYs/IELJBxR3ocdkzNcqQrKTrop9GcNY5CYRoCvLSXx8LWqes4pWdm
5PbgIqMMZ6gEQ+Y3mn9JCsmw/dW8WhOVrGhYBZJU6fvYS+nT4HDVwceOEbLiBgoEzDAq33j+rrp2
Nu4UECYUafTmcWXiKOKlAs1oNPVvmVek8b4nCBHOeXzi56QLECWSByja2GtvTqoClQ6BA58flPzE
xNBdU3HZ0nBNrHodJGfXBuPFrAwxBxyh5E7SO0dnV9Iodszm5frHgWLrXunRwBjiqyjnEOWYtB03
In/0eNtLp1iRKZwmPHZoMZLu6E4jY0UdBeCiJW8oEhNgDfMFk9Fim2xTAQvq4YyeiNJBnGpzaSK9
mO3mmSTGqp1sfApxXPrb6S3R15Y3/uGRRMm0EjIGRNzH67ooo2iHXpmgTYfXkmAHTf80kxGYlQeE
EDJJ66mb5HOqblnhFbIYzw9KHcHwAg5bzQFo7GnyTdznrt9ip5Fy8Pps6yIcCPsJli1E2eJusd01
V2UJZZeDCMEfUrEvTz/Qc4472xgdJKxMklmoHkYPtPDWB5+AJkoaNg6bRaM70ChYokpJ9WP66Jy2
t0RHsmcWJmAfs/gSC/aN7Hbw7ADH77nrdkRyJ56+wvDCkU4ypQitFIW4Ho12k4pXwa8o+++Ys14r
3FBlhK7U7vB8AT2kNvTHhBHAw6i334lWohViUhd1jbwKUoeJWNp5iBJ5ckbDIpRQbCCtQKVhSRJy
zOqXTTf/TbPBwMFeDwKqkqxTRt/G7UXdnIF9SFEWrJgRSFZBGEaftV/EPsyy/3T76mpVVK/aAHUh
b4rOSVU7WiTqyQXpPn2bLu5nqF0IKiA1GKOC0W3qk1W1PHop5zXzGMWn1kSUmkBuOWhGZCYt8C6v
6e+14jRvw5hWwTMDV4iOiMZk4rou7GZYSCM0TMTqhFz7+KWJOHr36aZZcLhzQmaw+DaIWigvxa0W
VifgU42z5oBCjLH2Js4wQO5MTjtsHNJUcRuJ4u/Ssf+Li5u5Ch+QIAXLqscX1y9XZDz0we7Dvizf
FfP8pUJhNLW0xAvyyKmrf+ubHdMQ4CeIvVbzwpZzZ0iwYZsanM0EZxqTv1Rg0JsxCiFCmT1nPJDs
jyV1Z+Id3uoYwJ/4XmnfqumDtfd36YuljqSjxerFGBui1NRHfDjIeBb9RroFt2cGCeFen4VRlDAP
OuZOwqlUWgixV/1hlGWw3BxSsDSTTsmIFVwjwndZk3+xZtSXtiTx6mBR0xyEhytQ7jcQJeBZYkQb
FzuIJC7YJWZMBrIyLlPCdEYB8/RzOydqw2mHpI2dFisYhc7oiKzWK4DiDItflc3aiSUvLI9Er0bs
zLT3NSeASi/NZTreV6VwyeYl7Sh7qEJUfUgHpnCgPOMnMK6X3NK2Mv7jzUAjTpQX5DXCiCpMGA6r
/s18ExDmU7xrl97ahqQ2r+GGVCFed9lsypzrAuKdUAew8dGkc+wYjvKgSAFJ2B/2TpZaX1dybfiq
U4SgfZdzmQSkJ+KJDFPwGfwusgNWj+/Z/O4DGMlJ+pusQY0QyBThWCzvu6y6fvp5XNh8uE5md5wf
8HcRTD1+j8DeoHRsyG42VjSbzwknlhRfYRVS52o/toQEkA6pc80oD/QuYgOwvnjy7DgXooB9Kd6G
LE9YJd74uiqsdxCEBDFnBxUFVHd1V+URPSB9sZxarCSHiKAKVLesc4m/qDgnCLMVuVMjqx6q07TW
9ALPhb+Zl4OoOU862dE9a8vGxX7HC+5MFAybxVLRIMyJ8aT1HC8d7LiZS8um4EiRyr3sQJYlkRNR
q1hF75zo746XUloEWUfIAV/UN1WE4uyqqJZtYx+zgLf+rdiPNhthlcgDWyFDCiExPwyj9SDkpDOm
aiOE2aY5EHt/CbMw5PRxNZUwcoRlSO3tzhipPl4zrdMs3aZNsQU4ES40XyTqYxfs73fB4m2HMkxz
kxK7fcbr8EPZZeRDIxhN6IvmenrJjXrP1qeHqRLLiGuMnzYYZzYrB2hffNLDvUiEIiHobsl8Q7WM
tsAou9331bNg/VXThc5HRo3TS9AoURqGaAanyMWrNibvS7oUSMNcxZA4xmhcm2MEvNI3ePpQ3AnS
lb7FAg9Eftkf7zWQgKSOMAEUgmR47S6Mcm4i8k6vMmZBCtAyMaxEIb+QwXeOM1BAIchiAI6OEYXF
45vtxG0zO8zy+E6cf/k42b370ZIp6E6tuH467R9CrtVeC2WwBBnV8AyA5Ln59MZhEvnRIohdmBio
xDx1Y6NFUEUw6SFuhbbBmZyC8lOc/7KE7pTBTkyg0PB3qyvWJK9bNB/sDrIG1EbWXJPlPjBl196t
7hjlNapWpHhYaauicVMoYjBZVdbqifZM4afv8fy8PeAe0x8w75MUc2wH4GxSiMH1jBkGFZjRbDis
ZS4r6pBJQNng5m5wRepHRy7Z/GO1bZ4fgiNYNmFFOqr00+qQFjAslECnUrWcfTjUGBDDahYb2fVQ
64g9jRYJO6cvAkhEhDTr3nwIk69W7RcJdOTob0QUShSl00vvJRBJhviGIQHmwt26N0Yz+wHhvNB1
2g9ylnEW7YdmV7ym7L2XXKlnwKEuTnWssB8xnOUAJHX006vCHFHGqwJIjB6YFhynl1Etm80WqzQF
wLYu8wQgqHNUnx50yz8kti8Z0GmuZXJ4xhkFBpVaoSoJ4nZzFVHgSMMmjiuehHgTk3Zjyx7m08lH
oe4QaknRl8O8UN+q9RQwQbNRU4UeHBNg6LlEB0AM1ElqM3rKaIGeCmzOZ/R+S5iTsllNq/ZDz3MU
985pFajR4I0JngBcygD9Wu6kGpoLShBEI3plxoh0uny8+GYhUALZgJsnvPrxG+8Xu3XlRFX8RsPy
boulSjCnkENhHi5ebrrwnQTmwvQ0xHIzlI9xDkNPh5DR9tCVimKoIa/Qdvl0iljtHWltFvG6eQXG
x/4MUU9KkQCPCW1oZiLPhGMacLtUC8Vw12J26zkv13g40B428zbuospGhNoqxElJFzjHHPC2IiZK
ExaNiyRhUgyMMnT1Yoj+33pZdrVE52YjFkpcUtrxEF6/acNmouM5S+LAooTRgFhlSMRAckYHO2lg
bHY0np+08swDHsqd/tltKdqRitmgXBXzKvmuNx2k60brTTAnk4VrhRpY41mxH/eDmiPCAqDF9yaC
lPP023apeKNik8kffscxsrDHK6V3w0MbEur+Vm4Nje/cHxekKXeMq2R4qapZuKyoTEHuu8BiJZ4V
m79MLbFvtldeFkIi39xNU2YuPvM5Jg7Y7mG2Ctz9+NJaONzUSeCYrpN813OuCdB5rnZmG3c3fbzi
3AJWBkK0KJa9/0bUymWMStr3eeJyexLdX8CQkCgpMaSHmeaGnQ/ipRclWQvzpIiB69gsIDu66wr+
TMy7tEL/gN3KfuE/k01aW+V3/eZbHlGh5Hgk2UtHh6YZrAybXQncZXwaHKKXMeCDRtzyobBwqg5a
oUoOYd6KLxFnVChEBn4uduTEYtC28Gjr5cegUoACxv2eMeka3fG+S6PV6hjfrfP6eZZuX1lyrlI9
SN9zPZhebJIqmpab19skfan7/RN+E0P3hwx+Gkmwhvfs0miCqOcJPsSd5fGlVU66TBZovmgy0Kwu
uAxoxjrTEWqS3Jr+XrqwNZgfi6Za4u3k5nhKsLd3PtUcDGPBiJLUqN1VWp4qN2uMSB+I0BNlSEuf
vp3n9CrVNlh+IRiAYYcP6ONrZj/LItZvgitujnCfEwtLVAFQFoTyIyJajEEN4bQXaAygOqeq2jdb
r6AHXXyVPE/8OQHPUtmJ0V3spnDns7gXlIwzvEphLdG3A4uPr3XVrArSz5hFpWykLTx73Vx1HgqX
3K+yD9Xi8B/9AFJ2iQmoqUJQM10USC26NJCTmlJtcML5VcoIURN6IsKmcWSR5VHHMCGRVyT9iTSF
mtcIA5JnuXY/0YaVSBQ0yA4YfBEa9j0Lgr8GjiQAsMhwVPPSHXUFu2zSfhFA3Pew8eXVK5/+//Eb
t1xwfZxxDYlGh086gicesHag0aKchS5ctJBsCZlwjB6w76yj/ZayX4tSTYncbCzXGh6vcd614+PM
QTAE9FBaSojibzTM0kukn1dyI9Vuxcy5WTu8UcCq+Zy3XuQFMf80PlWaytNXfs63ndNfgmb7kNQg
fo450Fi+rLMaMYRhKOJx2ZteuN/clIcVvziUWBwsqufm9se1li6cfKal4rLUcPNFT5PQVmNtn4f8
9OV54xsreSGmZMCZIPXc39FIOzo0Yb3DqtqGSJo0SPeoBacjX/RU8ZmIJX1Nxf1R2GYHHKt6WZNc
wpXf13guQFp/FpDcJtWeal5NdyV0Vd2lSdgvQIrjTisGsGM+ApjOJgoXeNTRREC83tott3fxUrNS
3mpcCnNKzpKqQ7Q/e9M5xTEuN593ydakqRXlRsJ6MaymJ81nTkPSkXJH8aCH847J1bgebFp2b7oR
Y5+mB1QawhNdF8tXjedcIjOl8tNdFZXS4EJzO8CIHbFPySBRvGsdQ7zW1yqu5P0Y1/wenjwqj3Xa
GtuJOy2/HvFqNc7THdfepbmUjA6qBuIgujmB+VEFZfPppXNGtLUfNSC1N0A9BCylpfUANeu7RZQt
HTKNzXN1gRiUFBRJT0QgYg9gT9qQXUI5TjMpclt5hJVB5qLlLMOwnpbMnqmzdE049eDfApjLkTA6
vLIZI8WYCDKLsdcAzPc2r/ah+1FnqoTeYlK7UjZmPkV49UasapEqUrLgxcBXi2bR5Iv2/pD3iFOX
z08KCUkyZRvQ0+LJVEns8agvPrTl1CFxViwy6EYfyiGBuxsyuLEuyd9swZG2zMA0PA6WaB3rdQjb
m2keIoLTIF9EYUtyCLnB7G35DndFaQh6KNbC06bv8JmAhysDEgZGgL8in2O9mA+euuMfPR9zy8qg
BNG+Idq1WETNPypfXm9hEBG5HTffjiQ/ggd1xPm0r0skDcreqXByYJNTwDmbhRgFipfXSFWAUNkk
n03NQ9en4Yk2E7eZ/04C12ts2OdXUY7L0aDngO+ZQnpBHPr0uj6b1WHmTzsHXy7gf3ITf/wT+l7V
Ed7UMn9MSkaHCWA//a+MijSsEwfJpfUyW8AjU/1gjTbFzGlQGWjHVg0hQrGWufhvatKmyc9nB4td
powRISQxrxtjTVm2OmDRvKmMxVXitW6ZNakHiqeXkBb8RoiTHFp/RvjRF8c+YUcKhFJZZtxn3gxN
G6ax16lLHLdoVbmFg+Ys0Epuwt2VP2/edwSL0NoALYAM653s9iiQ/fR2k+G27yxeI9Wrr8zskoqs
o38XfK25h8Rb08v58iXid8lCxqIDN8XHD7s6uKtqG2x52NgYmNYkoX+HFSuzwZyZnuJUJOnMMyK2
FnCEsutdG77aZcv/CNoxtY6qB3XjgBpPr8UzZN0e8oPLG+1nTuqFWbwLdwPRCigoOMKKYF9LUcEI
ytLldbBaNXW1IxnwoA4I2WVOr6Jbt05UvV+4Nv3dD2syXRsBmIjdhCBBjXt861TcLrLc3xlSwGQX
U/P5eiOxzQf3wCmwBUgS/etIwdkjy88XxMLWbsX3hchXIP18j6v2xaLUMbf5JLjQCfm+iVs4rnDG
lzl6wtQyuwYJyO4u3kNK3SybPzm5P6l2TtbtRxqAT+Z2TxpK50IOUBcg/nCEXbk0TtNIwFm3Mrqi
ZNQBFOmCHmsPv1E0QolBVBIGiUvaRqssCzi4NlATx4MX8zQ+FAfFpf69yklsLJVAliOtF2FUs2X1
3a7TfGyCKasPtAmXnjQzUhWyqGvG1spFsXRZ+3F11x0ZfOID+ynPAUaZij1/+KEmJ6MmIDrXr+ED
X/kmfqWz25iUUH0/v1d+K78Nf8TXnx8CMAf+rP2L73M34NHQrG5VvhfP+Tr6hR982t3WnBPsumCE
X/knvzH8Nh+CRn/Ir+EDWeF8xhA02N5yh/gal5/40C2foyLk/x1jZK+PfP35IU70r8NXPlhZW93y
7xHnQPIyJZ9c/0K3wZlWrNmjiFB5zmc+DL9Tpfz+X06LskS/w78On/nw8xc3ks/cWr4+vfbPYsi1
0gL1TYFwJwC9x69o0czhzjWHzV1/PPYvtvMeOX3IJKdljDtn9tSRKdZs6ve4TeVXm6hihL240lyC
7yJLBnGZgqDybPbJPR7MmEOmloJ67DVZAfBDRmpXeGlgM5Fhqk3O2ERzf8Zitx8CKAKBNhMVrItG
P0S6Cub7WY8FCzfaJWL3OR7Y+2u8lpNn3ZbjTrpZMyV34b5xptjgqYcLSY8oGgYOFt/LTfG13uas
MIddKMi9nMAlHyAW4y9hzAJdifx952/IgRLm1iqOqVpjjMh/0cmKv6IIwW1dHN4evdWzp5/TxW0e
7cOcmiMQL3u8IwCkH7bzLS/Y3PksIaBafUm6JXpUcJdmcqJuypE0Zr4hhLtb4xdGWjGG8XjnAAip
RZweuJxBbnb//7m48XblF3603i4O/Z3b6byJXxA8Dq+UC2QefE3MuwiGZKiqsmbsp7pNlbRykJU7
wjgQU3EaQloUG3NxYvUMQ1o8l4M9nAFABfG2pb3sZbJakCowjWudd2Z6Fx78GON2JUpDBMDVduh0
ub9lRrpuCQ7jc3QxwoGBSJ3NGqImxxwHKYONLZy0fhsFxRf5N0hZLtciGxAVfJfHaWb6RtuF6MUQ
Xal9KLbub+tDDM2s/lgmAOOd8zk5bN/N2vhlv5O3JtbozwhwCK5aKqAMmcLziTWl12J8PGPx5iKk
xdGSpTV6bWife/wl+HkDJtfYqUoY59IYBIVSm9BAKkOwToXeqyKnrScFuGXkY6C9XR+r7emrOoOa
h8X0z1WNnkKxDzb97lgVNo4vPO/VugEAw/9PTl0xZ263JMCJWVsZUQro1qoY1HrSAF0+24MSCVsh
CKsyh9pnh3eJt/j09IVefiUJ5Jl7lDhkFI7LhnILOSlc7u6WgffFKTwysBkzsmQ0IjcVGnyLTVjc
7xwAe5pGzLQVRF4W0PhXyHnEyKcoFAt44tIuPVmk20RHeHC+KAweP9mod7oQGp9/J0MBCdkDj9EM
rt/qCzWdh9+F7J95IxiNkbvBPSTiUv6ribig4f2/rgldwONrqtwOVv0qpVAFnTbS5tr9JmqFgZRb
+XlC//PYQm2KlySfBTrK50SFC4pdsq3w+Zi4qjFKpNWGrTAAEeI9cIHRVfXO1t3Ps5I2esc7rm41
95RhIoxQ4CkshlTodcxakyZDphhuTS4etanMPU644HRg7sWa6sGljUUurRMHq3zBdoR/4HcVgaka
jzqZG5edP6TxhVIG5CnDJLUdTDLvO5+UHHhn3Ea4EjJNc0puIXNkkf+fvnsX39WHlzjeQfbRPptz
CplVgCYB8Y4BBXNhioAXmuQKb5UVeh0wL2a9W18MPhivMQtSinjaAVHNlcmAGY7QQFGKpfueuFKt
+PFe9/BKR7uKs2qixWbpeHfyiSld4ukgnu7i6PMmL+h4w4+CfoyUelxgegW6iajGMkpKMH8AiNUy
f7X2ZjciiQj3nz5/zuEyrcUQaEQkQ8Zss8dvSLY+dPudG1aQpLg+It7F56YKe6kBlRly8ffKbEvY
XozRbUfUH8wpWmAYSdpKIvQpT9+4i7vc3KfzneFHhnBxdFEVYcKwM4vaDkVRadyl+23WVTgn7V6b
MokFqBpJiI1qQbtxbvAR5sDzZUFuIHEBSjmdZh+eY3ncMKxTjZhH4Td2KGqTbVpGR/HAqQzyKqPo
cc2wUrIwsbeEw4ltpsQl9cPiXIqVqJNaxH0TL1PM6jgxLUtSQETC+laBpxVGd3t+ptNwSj08BJhf
cIy6tAk9+DnC0SaUJcxzVvvmOPibMwGwwo4tKNXwnwoTKhmDaepWZr9q8jpCfaQJ1DDtZ/6UXiB2
SvPHYXvXFFjWvsLAYARcy0lFQsto7Uw10BevH8Ihw0pmlURwPF64/n67cwoElncKKQI5gqy5db9J
jD3gSwwrM7Zvy8iYUxu1+MQxaLLBNYMLh7gxHynFNPniAkrKCnlwZaPV22+bMqtyn1eq0iGYmHtT
2pBcwiBaNjKnAdDJE0eCHimY0hmJfmjy5AAzPVS5fF2MqZhH+iGD3hFqk2XEX/h5rledVxvzZYNF
5QmG2szY/iv57zGXZmXKLbTsQR60D9Vx8NGvWdoEs07rSi5eWKSIdjEnCDceFTUVQRdhsaoF3jJu
hK0iuZBOQun2LAcAxZnl/3YxVITg9gQjnYouOb5NB0lcPAwj9mFoXQj5ETU9XmLO7Eh6T5wDJQFZ
iR/RzWZ/dzOQEXwo9ZpopaGOg7MB99Ajlh3ltzGsItmmwhfqcVCR/t/GktO798UmCLYBNs68B7j6
jc/CKsPQuccH1OqbGXnQ0KHFdpNhU74IP8KKk//3teovBgo3JvWEZYgt/8tYdxUCk1DigHrQzKvY
5TV1llxaRXcf0BAY2wBbaKlb/GDS4f7idv/wpxidkz6BYyWPmbm4DGjkWLBOfzep4K77AtT8Udun
ZMmaKogrA9PilnTi/YB98NZIgWJjYX/yLLq0zzy8uNE+2QbrMqkOK5hHLALR3tQWmJ36emHJKy4T
2hqMVb4o4FFfNboWDmGuPajzMmh70aQfysWXhjGABP5Mnz378wcTD6LVF/7SI5+i2c5erYS/7pt3
asr3zZKXlBEkb7Ees0a26sfjFEykXr1rj93zpMlvw2j3XLOj//7s5pRjj4nnc49hzPh+xbPK71uX
CnKb/SdeeR9dfFqsqGBEJNGXiJslCp26al+Wcfc6dzbvNYtTCIskKeq6Zd38Cxb02khGBdnDaxu3
KG3q75N1Fh+MWiiLd0Hq8RHCw4zR/E4ZvZST1A15wgi5hDBC/yk0WIoGxaT0BwRryrD5BV/OCwvt
0cWNdkF/nUImCMH88x2IMMlmf+jM0DZ4glnkLgIj495t/DfYeL/z9hrroM5guJzF3l3Wti+nXTAu
rTTgHxA7Uh1iKAOjJ1p1btVBsufc4PU06s0P5x1pKUTHNiXvj6AjwQwaB2uL/rn7SQKeTYmLLgHW
TPtoKcESubBx3ny/5pxdHWnukra6rtrZn67HjQt2cIEWAz6li9P+HDBV1wBPHbGbrm7KqEdMg2ns
niZA3vbK7vRRygszFHV0uiq41LZwtZHoS6gReHNHh8mx3s6Cvu3uyg5GG6evKfEB0swWV36O8GX2
c7+4KmapoWliBDab2a239z9IZmegJgNsXaAxmbmt013LxcdNoqTqbxW5Z6fxNt3hD5EfjZovnmia
cJEe6Ty8BB2bhxjZSgjIV3DZASi1uYgFoMGOmfDAtp++gf/HdcH9kmoXbdSYE+JXDtNFhMU66zQT
o7e70Skh6EMYQ7qK3we7CvMquqdtQz7S9tqE4VgLF/iAiD0lXvPEhnfpvaVH+XldIxJQtpjh8b/0
uzsxzeH0AEh2d11PWbWO38dHQgk1MQB+kY5d8/wSA2qgXCteeOaiavvIBv7NZcFIBKEGbwN3ebze
+rCKt+tFOPg+KmhJvC0pSuTxocZTPiQWMv1D2SYkVGeWrktTrzZefJYN8dPXdZahAPgBXP7PdY1K
FmdJbVwsm27AzentxMrWCyuNrBCsAMlF2gEX4RolNafOVhf83siGTN5lMgFgbVEgQJWgNGD8qMyU
jTr7JM8tUWWn62crpsanB4YuWCJQqrLljOvnQ731FnWQ3+XVASqHe3Svi5B6Cf/L9PeKiulFnJDu
HiyL47MayvHrOKi31202JwrZDdb4kSkpYlVRGlYkqocoG8tNs/6aduT1BomzIe2OmCWct4gzbirE
wtDT0263e57XqIW7/Wx9XQOdMlnIY1qr+Zyo7YwIGrcjx6nL6xfppvDf2reQ6BaQKUjCBI50HzUe
IaH0wxGL3Gd9TknnrKLFN4eY1Zf4O69fTTxjvYpndwoSNCwuImRhZjxee+SKx8t0t3PvxLpfZLP3
XrH+EFAvpXP372CFf0/qYHCH2f4xTe4XYYNqbUCpcRS4kQOHuFARvonG83MOv0vUHXlb/+oXzrcL
c0QRWmAaz+TrOKZAO3myiPOk9OiEh8GndmZ3xYAwWeCCh45OPRsUTSvxlRoArxx+DLrC+FrT9mQ1
v12vXQaz0bPpTv1SeQzOMIvxxuT0hV/++G4yJ8/y1lsfDXGwdE6I/Fbg6202wwIcJLBYqaMNLkOU
xpYbDAEOA10T0nL9Wctikp/JxKNWbX72qH9eHPzhxxfXb1Eh7JvdEYyLNpzOQ5osgHbmDZsrYwah
gcm3/B7NZVpBwQIWiAk4lnW3+a1Qz+d7gE2lM28Wn2WSLahf6hJBKXk5/zjdOV0+TRgaQ8LlkEOT
//i6HYTYIMP+wZp0zbU0gQxa0H7GLENIIBAT9kzC5eS8URIHYT6W0K9F9ZG49RdOuYuLUZoNgvKo
oceSfGdNgAfKOJg9COOQ3xPY7qze7ZPuz9Vmfb9v9/jMUaMSfuAy6TlJfyRdc6viPdvux75Lvmtf
HHwQ/tVxB7liRq1KTxxGo2ow2zjpvt4EHHEbHrZDHYNfzckvUkLUtIKGCdYl4UjnJp/lEiA2K9OM
v+UPaaHV4EpPL0TL/h4vxIfXNXpL/HXo51uyeK1K1Vui4VK5Q3YOtmWsex5yvCPbi5maZHkaT9Sd
w8iHAMYfwLbecrXIoo6qRxF6ZJ5YDiGQWMqaVrrE+82pPyk4WEmr6vPNv4S2WWWQ+VSAP1Z+8bna
EfOFdEqW/ij83mnimBPxaR7QMn0Q+TDDAk68DtNYxbTXv2DLcgnnhXsK6IOYGJHabPSeRuEqLzIi
nQfvji2VHARQjacF/pxAKVV1op3IMF2W1RpuWetDTvUvELH0SM4emYdfAeeBZsyjis7ZLNd1m+SU
AjBO4jVt9QP7CVHItdRNn7UGK2fAKV6p2kSLxihJ2MXtXXajOiWeXk4X9wcs6hgZwSTFgn10bVVc
NAVlwMzcvvKeJeTwPqKW0lIxo0v0hbLwYWl9susCxOvc7JMUYGoVBYk6s6nM0MvPEbYLth2ylzPm
9IO2v3CKudvsk5nRm8xanZhQlU7Ks86VA6i94bRWJc7QREsXJTv4quIbfqGxvlADY82KtDThnoHG
jhCcCMe7qGm2e3uScn6RwPGkdhqmCCjUNabGNVugd43NKb7979UznHzdf2GX1y4+WmEIRohp0mVh
CDa+rhV8VZ+4PjvaNUhQ2EZK8lKZbT7JHCEmwFMkNbGZ84z5LnNSpaSqv2pXjP+jfwMoMSSNPZY9
tYZvx/3DJ0iNSzjEAdIcfYwApbJl1idUkfJQqKLIc8Zp3+InJ9J9juOlECWRDgc3UaJmqN7/+yUP
1z5mvk70BifjqL5tu8Mu7YMATR8XtV03t/6sgMXBA2o2t8vt7DcTQDOZVz6KHqDJ6cAEzIgMUYYm
LtPM10tL/uF1jZH+bL8ouiNGnHjpsqsr+YHJiho/PUTp/eQWpCmFjmpegS+Bg47/hKVDdf133RWF
DfUxpQxZJWflw8apSwpwtgcMXor1+uaQHa+D1PvbaHLQGeR7ILxGsLUxt7HHU+dXHjArR/LTr3fX
fRO/m3iGF7ZUOmMOZ3HiAEVGpzOEqu28nNeHwUSRE1C54vERMBgBsRr3fEedqC2eSZPMMrWujC3q
YpQmvi0OSypt/oXpFp3fHNM0GF+RR6E9H5VcHD9gu2yJJo4QQSDfIzuAsZNj87oq/jyWNe8jzbIO
XUbeeh837vp6noW3zp6mwae6UMTSxD27sHkhM6ZdieZRgGnZeF6Do1UZrTZUAgnTKyUhIIOVi4pG
oPIVyjn9dVHmX5wDNCDP6yABn1i2EhZW1VRFc+kI4npsAAqPmhHg4xI16mczp6rgKYft/JmDEwEa
MkaJ7BKH3L2BLgMPE0tjUsSzriQVmgtkftzE82ukfTcVyhgZy/5CjXphkUnhgm8DEh1wwdEN8wN4
Xl21hylqWX3cqATmG2OGGx7bO43hFUrbsYrc3fFbvCex2e3g1mrC2TVYlrXkwHEaqRL8hcu70JLE
vqmEmR7zPEfdp+OXcdDMZM6nEppwI11V7LLZU06II1Xi+Z1uF19Fi1LDWeFIaC0HqEi1pE/6rxeY
ECt8hMH/8FI8m7ETI10s19neRq1SM6U/qNIBZvpiLEhWqfGqu6S+YZytF1OKtpPlKlq2v0Vj/FfX
NafLQGEVU9A/XmDF3s282qldiwbRoFKthrH0Owy+l0QYAsNIDy8talCt7tPd8k+l/uXJ9rbJv7YM
laa1aRdwXbTIbGA4M3E64hAxuqy8qLPDbuWYlYJkQha0IItaeHJoe3NAkg77JW1nJvVGB3g6v+uw
y5/Jkb46OHd7rBeHygdAYSk/RK23KUTL9ofHRUaA+k+JpcDkuKiN9tyoyRqvKaM5kQOsNxQ4eUzb
djKSMuonOmV7vqHXXXdh5r4ybEc2JBLBXRkpvebAIJ252/AcELsOec48gP0sIjRy018xIUPREbzV
QIde525ZLT+0UGWL2v27ymb9le9S3WHHYxZ52pDaWC2XTFwAx/w+6d+0WV3cODuyRSfW0nnf+ugm
jA9pH7Oi+WKzTgykUMtls1x8MbVnySYvbbg5cEVF8VMEuc3xftAd0pXz1db6TKRW9CmTOMWFIgKy
HPKZOVsCEqwzuug+2OPfnuTmtap63iQpcuQPsMUJABs0DlUVoeFiigGKOBjDDI+5D/mQ/2rkw0VR
CaJnxlOQeuLxSs883MUoMnJEychE2RhkWGv+XUgbA4hJui7BZGIKaIOPW2ZS5HdqNKsdVMSlbDWl
77igNQoAOUNmK7C0lZMzuq6saPNZsm+tbF56uzv87H/H1R9Qp3y/9ObviiB94W7RpWMcYxsELpnK
D1VOoWJABZD4K+YpG0CShtkKm8jTC+7MaEGdBt5oMeoYDkckUaNrbHfU58v14i7PyGOsb2AaXtv5
yGXGW4CxFNyJs1JmbphbfJFDc86tCvzqJu2K1+KTdxlxG1IOB+V7aRT9mvdOrJDphtKe5WiXkDUM
3Egsy2h4R7saR2lYxodiw/3C4gVDCPMFP8Da5Fmj3UTGil0/2IlSDLvF+s88OfyGlI4EQlJLjHEH
qUZuN1qgqo1M43pgIo5x26nr9BM2Rw2Fah9KLQnKamJEj2iehW75YuIZ6KA/+5mwv8V0kOoJJPnx
M+iDPg+jRTsYLrsx9AMZ3uYO9sB8xmFN5gxy1xpCYaicxCPCkuoE84rFPmxQjGhEKAQI8MOppjm5
sDlRqXPKUbbQ3LijioBsyWbh1Nn8DttNuGukM0sn8vMrH1zvE1oQPvB1kIYM+g8+x9KElN7t8JUP
5R6R0/JVebjlF8oOhCDSd+QMxrDT/vFZH0wIMog+fuo+BsWHZc/GL9nQ0XYMX3/KOx5qPvo/+LfU
xB11xUTkZf/HIP3455/8ZnsEJXle8bMx40QEwtdB8FEcbhF28K9s/3xGyaHP9jt85gNfH/4aNB9P
L5IL0kxaEZU9c/RYsGlGAx8gueVif0hDI+rDTnrdNf5btW9kPv0lNpEMU2XvIfVxiiG07PpqTgJV
Rfmm/wbI9kLAnE4OOSSkNS7KKRQleQes+J/KODy7ZFKorA6kXq8sPQT0yjgsxznjoPj1tN4bS7YL
b4DsCI32jMHWqBQuGm8fBuudbw6qLB8jBaI0cj+hSOKX/Al+Li/W1vAr9j89XFBCT1k7uccE6AAR
XgtpWFqD3ojPw9KKv/Hx5y+WmL7rp7qIFXeVHp7pN+wXa44P9VcURnwrq4wPLD8+y5KBFbTH/gnH
OK1sfvH3str5gLxJ/yrLD00ufyxx/qphoQ/XN3zlG4YrGz7oc6cL5G8afl+vQa6/+OEHLmX4Tbu2
R2/EcE0/Xwo+5DuAI70DfOCr68DpO0mi+AOWP195Ofiz4UXhK68NvikoECWaGn7xfQ8/2Kt0+sL7
U9a3en94SX6+QoM2aniFeFWc7tnferE8zDD1ng0vEN80vEB84O0Z/nX4EK/0Pe4f+kb7ruHtGr76
zS1/zldWSv+HLgSmGP/gF68uV8NrzPXqd39eEB/6P/jCf+3h1+Ff+Vv4Tf1d9lbzm8Nf+vPD6Vr4
53AJ/P38IZ+5Cn49/dZfGFpBmvOYWIkJhNPhqLTx51W9ni3r/F3Z9/UzS+HWaVym4FzL9osbckQx
2JXbidDmIBJ4DmEU1wDeoXt/TwEB6izgvHemgnMuHcZ45YLfokBhZjWeslTeuil2dcgUN+DQiZrX
XbJ+I5+QACfrDEipB7qRT698e6QiVzBWiukJw2qokhQ9MEos61Atm/AwMYXEJBHDKu3SjzUqfhlS
dOsM36KBIFHN+Y/iii+cZVrAeemW08vxl0AwkUHq6JY7XrIi7SXYwEKTJoj2DaCzC9Lf0136hznE
4qN7AjtV+ugUNusGSiDJBU9BRw7GjBM9sNFbRqWCilycdqHrkO8xOoKrI5RxP1+v7eLSIv09bnAd
S3tqb2pFl+ZHngdmf6J8yhnLn0YzndGpKyMN9MqcXblzhkKKhyx/BCEx+LqI5iHVuCwWxYjS8pFv
dpFyxKC360iZCXblX9iYkAa/02ssAgYvFMMZZzelhTmzqKU4nVNBI3DCv44fd1QYZV1w7BL+uxTz
/Tflo+dYloluK5ta49KQjpFjxYg7eP8l3u5fpDOeR7CAWY3zA36QYoqnscsOXlyb7zAHXrXxbsJo
9rf8qKPl/KOelypspVppsaar/de6qX5T9EBB1MDgzY0nNfjVNOh/gclBN0VLhb8c/wv+l7MzbZLi
uNbwH1JFVHftX7tngQGEQIDAXyowmOzau/bl19/nzZF8Nc3cGftG2JbF0lNdmXnyLO/yU7+487xq
mBs8hLF+zdvdH3X3eVyxOQSFZXKcEGJILX6K6JWayDI+M2eckyUm0o/gOeLTR5LxP9ydaNcQncn3
7yz9emEuQBOpRsgFg4ntX4hAI5j5nJz9I88P6Bi0Oq0/lLMRYX2YvXpz2O6XtOP5acRLU9xsOODh
56yF+suKSJL7UgPQrqNcemnl2UAnuutEwGY+bADiEd4+yOilnrnX9LadHc5ydlVIQTAPeb5Gu+wO
cs7JunlyRi4MY2n1Pnz6+oS/k39KyQ3JmfsRg0NOe089YXEWnHgpm4v9aDkSU/TdoGyLjI7tjqDu
WjOYZEs9C8uzqOi/nXQ9WELRSroNKJBp3OVrHVMSuDHu3whOYbVmVP1JYT5u2RBNjg4ezPJCc6uQ
zI/+gFQN1KQWldNGW8a2Eri24Mc9nQ2d/RhmnQn/FGTUcmjAbCpClTkxvEEkSvh+Cen4VJ4FiCBx
uuysAtFVafqqmpd2hxBEWq4OHoDHsMX1MdOQ2G8Url+fb+ReNrTu34hcVPANgvBloYF/m/g4lKmt
2/QpFs4o78TMoQtinFui3i1JAvWypIWORvq1GFWawqrO+7dSGXMycf+LyHulLonGB04+AuSBx/ds
OytQIXq5fiJmEqMZ70Ouf7ixnHPc7rsgzd5JxzZmUiypRSsGxrMKiqqBv+7CYqHEhCor95N5ZoYl
8sifhi5aMFMgAsEgXqgQ/Z1/G4AAG0WB7WauWFkXhrYF7HEvauil+4mZxQcBC/0YGL0ANjIGnPBQ
sdv2r8E0Sg93zUIXHqFYhXKVE9wX3AXwVORIWtJo4oaTNZQohjL3VA9Hp/15zpLtNzx8bWjJE/Ux
Loew9FNTvO64+abUY5F3JzLstMyupwEhliKkFN5vXHwRoPbe+WQV/4oTijEYkHhX0vPOsWWkV8Lr
iLb4u+uBIpsN/YstZA6f99OxiLjsnGwbb/PtFF2ZTCLWogWjbeA06fBq8dYDxhne0eyK4qaJk9PR
zehk+wuA9EV07aE+vZuDETUHdyuv5+i0Htuhzw/refCRxmrKL36M598ULu711Pjxy8Jty9eqn6IQ
ZjAjuPQqYvD+TGJgla6fem8XiUEUhiBekjxF1I/+xw65CV9WcEVn0wMpXdDH3O3/Fcwg4sDoFFk7
vDx3qXcYEambl/ptjWmQwC6ixSueaSQXidMp0VPHELtxYlRbUawkBipHXcqCDXQVWQd5jzapQlI8
wB5PuAO8ARurM1bm+fZVXeZY3xuVhgK8QdwZVgd8zeys7k3f9Kdbie6I/t4b1KR2on6Q+Fl9rGH5
ahocDWglyqpEql/9GH13G2QyxCBGVfL7Luh/OwcGg7vqm/CYsmBEIR1CpcT5ZwmT6FdAjgheYHNI
pLQkrnEvt4ikFqoC1osA1YNoGf95Og3mgLPBeyn6Sg3N9fh5ZnDiQ+wtXxUi83PyXQiFjov4v8v8
iXY6CGjicTmB/79EdWwjPNAuyQrrHVXUoDpYNXXD+xOJQTPJva8mD5AZF+Le1vdFU1tFZmEVnIFv
VKBxVJf8USXiTz/gpbfC/QPaiTLKpzFtiYcBbvPzcpdXuFvHHX16P8uptgue5tD6vbmG/P5HvGu2
27giPouJ4k3M4buO09THrD/S5QcPYsWxWDAIRcCZVv0CdcAE/k2fgYea9j/6IQx+L5wY45fAO/bp
qb4qBv98LBqEPtPBvY7PrEgT6VNQOOxTVrnB6RrsNxdz7Gu5uKC8daV2Asxx2GYw1dIi77gnPE53
Py9fm776toN0fUjDABcKCWPGkGLqqJmgtj6rWXOpymdfHIqBECP28MfInS5eXN06Q9k72Tvd03MZ
4Vc2hLd2Gk/rRuw2O8zSuA/gvTwx5TMxZ1REEThe8FNyU7JfVls5P0EOBP+xjdRYPhqI3vomL4c/
PFD6Ty/5//HkARQGoWYYRF8++ckd2yDeUD4nVY7oF0U01pvTPzTtcqd7Cr2MhFEVet+g9KDDqFNs
L5Ih/t4E6B8y+pXcsU6zCvM+vG925xQnIqz896Pp+zeOmB1pamTtQB4+d56mXt4PbfFGfSUJTCrJ
8xfwNaQu6gurcBKrYUrNccjW9+qDCVyubEZUwqzF/qA8vXz6fT6SfKLM+Lfnukg+t74v3X0bV290
mQqSUdTYPoRsACE9CU82ZaZXJ7CbCjUNLvTe7kfmEOIkq5Q+m9JrHS8vEyAZdB3oNKIWfdFk39Jl
3S3In72TIGcTEYUDMbt5HgpAt1g/zqNAgcLYEFt6X2oszheNouQ6ZRnFLLRq46InJ1QBJfy0pPam
EzFLyqJPv8rLWYtdYtokJMo00VF4uwDmeetWli2ch9ciiUucn8ris9lnWCyhc2mgAFmaDQS3eLd+
/QvY5cpo1o06VAOYBs4BoUPS7U6DfCRzhOclyS6rpZ+e82LJo37nZPk2bwik45ghTCUpn+TglSaK
7/zXTeqK7wX98B7KdI9MjitwADNYSR62wdzVVlJ/Qq5EMLXSFKSWkoF4viSxs5XLbUFORinB+G9H
0vfwGNXBaSpO9TC/KdCsu3PPyEj7LT46MHGKtSCfaquVMcta30loBQGe8yHu58/ujEFD4xMlDNdR
01T5776zc6GoVsVNvTfZ0ekE0UpTc4U9mPkowu8meaI2fE8PxFzNwdS9LprkTHLMrTCR5vWuauEy
uXHriKFZtXivbSm0Y3v1FMvXRYf+Sa0EISZHM9M+fmkTYaG//IHsIm7Zmm5GmO3PCkPKOortR59C
DdDgBXJHTd1dTsiaMQ33pp1H0sdnuWdkuuZ2+7G55DCSBZmlboib0Fybf8QbhAKRu/2VPLA/M5cu
whi5GdpxTsqV4ubx97piKOmhe1i3SPs1mM0ctyz0b5ZVDfpx+b1rIF2buYyvm5obyN9DS4grNTfD
Gu/eNkiO3kKi643wGp45Srp/LpaZDj1VMVwcFfQXI0H8JKqxWAB+9Qv+i7hNCfjRxNRcfoeuH/0g
cXE0r1QiJiTUDEDGyU8vT+ff/YgIv9drZ4tItFSpr5ivNWo8B4e7w5tj8IDPwo8um5E6WX9/7Eto
Lp2aYaoQy3rdjMgQxg05vZun56PfauGKBuli47ogtVDo74Pke9O0vPo2KW9Nm4av/ARiZxPTZin2
4AlK2B3wkXCSTxHLQh8SPa0EOSqzy4orpyOvBC3qHf3cQ9pw5EYp6VnMp92POKE72PL75CEfCiCm
h2ZzTvBxaZnFMYnsjg1veve3yo3Lm3xAurXpoLWwSXycAqIZWL/UibRxRNpt+pZvE5Afj8F+e7Ev
9gMgWnLmou0G0vgkezWfexgUlVsQfvPiqtjI6Ptp/lyMHLx+4ye4J3T4EO3guICLwaCrvbL7Cld4
fp5LEOQTeUsbOVIe8dWLJTRXZsGdIMHbPXer6AptH8qwFp1OaphPpif9Qpy/Z8hac5hCJjFuyLlD
TI7n8Nm0LhPVo99E5uD1fDhqjCGgWZ7GP1ff8pyz08FEu47G4PymW7DyLGBee9Iv4ipEHONcle9n
1C2vNlMOaB+wGLSRihvjqp4V38ElmXRLXpTbFO4V+DcAXjG2Ut5GRuiMWXKzxfF3L+Jtdbu1ONap
BtNZ16K6DSsLrVPGBFP7Ytv583WdsEzC4hRodx+6jKfdN02JKJkLXxMQMSYzHMpot3gvt2TXv++S
fEOPd/1qQMhgZeXN10+fxEuzxPstDeks2TNt/RnjGrXLzA+ntRJ105eTqXnDXBhn+gP4x4qvN3so
hgFUXoPTTXqer+Gfu7g+ErjEDFITQAIEKJsibjYQ7gTR6sDrqmxToksq+kmEb51HGTLqApIBYwcN
Rv983k79sRwSOU7kCaSUAuLzomyYsr2zVkACIVhZVqlFtrhlzkmTWyJJhdVR0D9PiB7S15h3CJnX
VDlltDuE2enV6Dg3yoKiihpCEjl1ucJfG+1o0gmdL/WCBHTyXFr0WLoGkCMIkIoDfQbl5eH958xt
VJj5tH+tC0oIx9lB7EVOd0UkMXwOF1xAyDkyUpA8k7+/lznVvawus8x0nlcbupyeaptQgYEjZGBB
unapJ7z58+r1Re3e27bAFYtpqpqWroiTA3ABwaTmprieyuMEF1W+3jNGkYmdbD9khSXytlBTPig5
CZb4BTk6ebHAPH4NzA+UUUGRRxv1sAzd71YDiL71O0gJ79U9EvPRW1BvJ80TQbTep5+ePhCX7BT7
TWn8uSxDCPoouLya+uWUtGtPlgdkUvCjogFjmhPqTYAoCLtbUwGVUGK1usY5zph0N0wpZhy+mgAF
h4qOG2ZgJqsx9Y6YfjM0htIpT6wmIPb4jMuEOJa2dYyPqJV6EPpYkg6DofFoEy3xS3wMfhy6YYDc
k8q/bU4nvDKhLoDGkPaViMZNRGZQI+2NKcARMSj3qJb8BHFRegbPd+Mf3aP43CFiETFOQHPj4R71
vHY5lfvz+Y1VTUFHR3hS2zaAdmx9DDX7YcapACq+jSWMaeUoQZyGo/+nvcfTK/fYsUepS+M02qES
T3n4XLlPFzmc4/1rlTpC98l5VF4HOvVmxwLBNg0W/9hN3h4Dby6+4V4JRG0bDadS53w7+umtFb3N
EEQEjpOj6CRugedw19JGeB5wZLkNF9kQypT8B9tDwutlvKI9WuzI2+iw8+Dqqrsh16vBfNPqCYCF
FWdwLstvVtM6Lb91YIa0wjp8/wEET2/q8oEYFZEessKY41y8SajmS1cELrgIKgi3AfkkH1aikAA1
MrWyNmQceqkMaawiqo80uEVBEi5d0XGDnfX0ChNyfnowiKqSC9bglJnQxeGMgsltg2o/vPHn2Xsd
n+SqudEB8gfHO045V7KGFnGzG65ImJO7/sT/8zZNHmjE2kxKp9DespVnPkVe3NBSRQg0qpRGOTZn
hgVc7Ppjv1EN9Ot4vi5yRNuHxKA8wNVflBIvGJyZlC/dv+tmUgSn5FJf1aSq/PHWdblrClRSb2WI
KiNc0xTBschJkwIe111pmTYR901CGFUscaumBTpB4ldOAzUNhiRHO5DbSjRH5UeL7E+NpgPpQZ3D
R+5RS3hhouZbH5FB9yOoJw/G3KKcPurXu6aNPQCTUUKaR/owzuNtsdG78sPymz/Sd49d7vLW+dKw
sa+aMww5uCtOQhLK5V5gFkMcOsVmO9R9+WthMnKvZfmab8DhMukw78gg58hpEV8kj2s2MjT/TDHh
dhoSrqTnhV+6V3FAJcNv8LF7EgcZTOqy9Z2qsVF9Ks/xtfoOTdVCsgOic9tXfLS/UccgUnw62nLE
FDPf2RDc/IJ+T9G1mHJM7/K6O8Ke3127e6aS54WKjwQMTrbSzYE6TS6J9zV3T6pW9GZ/YFpN5nzm
4/uQUaIfUpFHZRwe8yiLuM4kbhl6Ph0x9RFP9JNl1Nn0U3pVD0F5m49x9orMgr0R893iTLKujQbE
EdzvZgfPe87JTbc9f7/x8w9Wl6nlrcTV+XQ7nX3vthtIgEXbf/qAXBLfubz28uFIQNVzW/8steUt
WTPV1FUq8ZvU+SQHJXV9Yjy1+oJdGZsICIWcGnHhqXf+myDYriwTmKkeKMEPjE3vRKr0Rf7u9/F3
VRvFAPkKtKXMO/yMnFZWU35KOh/q25JpgQbR/Ecd6y7Ajypn5BRBJK7hZhqS3sw7TJ3KMxSzSJFf
75boixcxwVAI89zngISXilD2TUCjxMmBCkaw04eXAcSYuhp2hWTEmdqo1b/L97i7oFxsx66yt1/I
PBi7Ctlis3tqzw8mZjv42KT95RUp3fhpmK82SLxPr9b95PdhnGXsKlAmfl54IlzyWbpx6YZ9NW74
1fftlR+e3FfxSsTqA2/7Xuy2hNyaDgjC5+cjNfqKCgFlXLNuzTtIjvNHq1MQdUzomzKD2pvnv7Jh
S+qlvENiwO2P8R6b0WYoZma8FG9zkjtfYe3X/7K5W5Gn/V3j1IVFz9iGwHRekCg448PnOyERxCPq
zBE/1d2dB+YuZgY8T9Trx2XBp24OPhWD19ITbykL52xlsReesPnmZE5/jSFhfcCI9pbdutxMHpB2
+cK4LpOyKKEe20JOz7xM/HrYUmEyZaXPntVgR+hx9D534bZHsZySC2NYDjQDmR7fGIrFokELt+h5
P6tXvAv347/8Jjj9Ib+FPODo1REzvanlKYqIe7tv+Jw5WFuIaXwnK7m1UCfPM7ty7rGwN87cvOoz
2jIZUd4Nz0zzSrhX3YlI2/FhdeifrxOk14H9Uc2ZmXBtWsJWvM7ey3khwhCNmTI5QKf2RGKcRMYf
s2FHmaL+JuUTd1SL1fAoMbDoF2535n/qMP7cF+vXoafD1bkuF4tHjqdBwp660tRE6ZBIK2OXeCJy
GJfLBwPuFF1PhH+LmT7UKXg7p4t7aDKvvI2N/95UXfPKoLtzdFbkUxEMtTU+VH9uuiLrXFrmXGSU
G8sBEYoz2OuBbzwS4PPK3CDokdxYke9CggSzl35yN3UsEoo8E0oqw4MdqrqP8EEPpKZ/5IKUOTDx
51+x6L3ufTpJvEO2xxT315Rge8CB3B7dSAXPsoQMT0hzWaofgI/Px2iu2lsfA1SsK0m5DL1VJ6ew
x6QHCQ1U6Zia8uddQP5x1LpXEEYZkwo01bOUfW+/ANGnZzpB24gKo9bkGjW0GJEoViz8Qj+ZMZCX
xkDidVUETnilkkKq0e7G44OJaG/jpsLROzTtbT+a7LovCd++0/JCFR+8E4NjYOjrXT/SMGsi3nSM
2fUVhbz31ve5W4ZhPR1Offh9Nmi09qFbboc5ZmlERp/TZn1JK6I4Aur3b5ouBHKx5qd3TcE1aooi
uYuzoft8ngv329RNEU3JZbxtgKX/7s+aDCcpGiojc6rGBY5n0v46T/S9UTs8en0yX4V+vx2WsviD
ERRdtZUzni9LcYz96fNWtNNxcqB6OC3aimedE8M3upeTJtAdMGOgxUZu4p6508g62tvCp2VBUzsE
sKEmocOJdEfHMBvHnTg2fKT6m8VpoK8S1h/7bSBvDGv+uuZthpqKtIre/ph+l3nHfDr3iMCSMgG8
e2smfrsvAZrM9bci0/lIyJHcMx/LhJ79N7Q8Vphur3pXIsDk08d4ZSttkVpZ1UbFuceZpDmfWywu
6VmUWcN4nfYSNRciLCuVvYEuAfBWbaWODVx4MZkLxqS3anR4GeFFvt3FiCGxn3Ou+zb5jqnIJ1Py
L1O+sRGFEpOJeQ4r2RNIpua5mqxH27ZNecDSfUEnj/7SxqM28H3MWnMu6r331i1bULAzi8ZezGRA
yPfALOam2JL411PlbG+7alu/Ne0ykCyMUfvPeR+eRtIgBtOm2h33Fa1YN+Orm0B7Nx/b382wa80x
asuMBltZ3HRKRRyX9teumV5ES/Ld25f5Z+k6+BkNQr/beCY28XZ2h6sm5mW4I9seE8fkmHu0zx2k
8KaUkYxamJtDg4+0cL1zE/K8uuU88fgI/W2I+hWM7NUqLwZ2w1wNHnCYrnwfRaf2JqgSXCizYP+O
UQ5rbyKGoWZ2thegknqEGRasHk6p/8JpzuSOG104HKGS7H787Tre+yYklyoMQqseGWnjKxls+Lc1
6WUoXP421ztaq00qSXnsN1pCXFfW5iZqOYudhPrdjkqKr/CFZBrBnhG/XZctGeV0wv0TsXFa6APy
cmjAGsnh22Q2I31bvOA71O3+OM1qghcclAbTPRE1be8wStmataHM3JXIux/sB3kEiyOH8GQ4Qvu0
wrMkr8muY1LsPdUJWBk0e/fKU72YghTGO05SjmYXTOjU/TT9lL9xFvwmcV6jvRPTR90M46WlZhMD
Dbnt66n5SP7MjlzMP+pdE1/PLfuaIOK9nBpipL3+ALY1VOE6OvIz3SEiyhT6Nlz229W8cKETVzGx
8GtCnEn6jP5j6n9gmk/5UdTOkF/5HTVWNE3eS88bm1dbmmTQi3iz3nZeX/J988+ncd1d7bytvSsM
eQtZzGaOXcEFY86gH9OND5u8ycG/qEH0aCnXY5Y243VHrn1D6y59yxekrKFLwWEpvG8OGjAAiPbe
bbkO86Hi6+ONwWXbrWxryv4OBAB9OTdcPjoTGdGU9qzwyZTbP5Mq9H9zen1AWickCfzG5vXl66ia
+5WjjVF4yknLz/q8kYfczj5huYu4Q7uY4PhLdw67dqW4fA2LPbqaHCKHwF2/1EPUBrv0NL82yDmy
UUfC1YmmUN4RJW2/95cu86lJsm587SfpJ7+mlGkyAtE+IzdDfsWbiKwd/liHaT4N11az35+3H790
gbcvxm6bkEwlFjcbX4FZfSNgT3tbB0n6NfJIQn6px5aA5jXTa5DN9aFck/RFzpAGIA2IqtkM103E
OxHYsY2z/kfrpnTh97p11mKFo0R0KoADXBlaO/wxXpDO+LypHtiR0DXB7oetDhqcwK5Nza/beYWY
YW63hH9EGhx0AamRA3nnqjnh4+2BqfDSsDlsW1W87cZ6fIXMA5d8iF4VNKfs/i9MmpvFSbF/4yPx
hKkX98nJLK/rZJle/TKRiTd+eZ5fJ21THac2Tg7lDleRkwnqZ8ZPjzRcYLdTHXmx8F/ss4fFwZY0
uQN6AuALoAaJYBSF+1V7hI7cnVTNxPe00CDUepoMqaNRuo2AMKWt+mxfw3ZPL+sATOdoOyYY//3E
a6/biuEGWxpJIyRTVZTGGSAGyjXhLTvYNU6afsoBSgrPIWUMeXwICOUjCoxOxCtVbmLkizsChFc9
mmZxf9guI6q29tfQYrBDdehzcctp6plLCgYihLyEGeR6aKngGUiFkNyuxq0Tv1WrAMbYW12yZsR9
nAbUjNWDyLuFoREJKlKQIKsJFdAxg04mSK0Qj0IONBkZiDW5ScHYIksIyfVLZH386IMaEFE8oXib
z/fTrVLBT2/WZ/gpcgPMsosysNsVQ7rb5+47MwJ/YKX9khc2ACUR2RD6EpDI65lQbOEatN9cZ7F6
Q4J7WujjyovlWZ0UzDrwDVms64v9ZdMtKoKdKtB7FwBN5bMFnwlP49G5RkBLQsPaReqQqYutlrci
gwRzpBLaD7QfcTNRpHET9RQQ1JuBUacmP+515f/JoZIOiypsiehKjFA4loLJ86kkqIUvo5VEXYTO
ziTfa1ZUK7Sl0PcTyjDPfw4RccljUJEdIiXjU7vi5Le7RDZHhIp+Xdfda2GGe396UeT5d6tjQT4l
8oWIYUgH3Wyr9/EvI02RwaBX/mbhGiCOrPoV8jxPF9ePdKn3RBmOeShhINrCD894HZxPwzyNxWsZ
q9tJinw0K0wl6ICs4C/HysceQdNP0KmAeM1afitBDUDOLn/r2uWjbVM/rwv0c3OVah+yPIZnALNo
Vz98MG9Y83JbeLA5nN+FS/QpS/bkkcg/+z0R0hhz5/YQIJGIE8lCJ2tGwgKLiZKRIR43gLAmeb4Q
Dp5+Z48gYx8+2kVcdPwyJvLgyCmin5T8RfSLMzqtwUTRyXAnJa4AHpKPiXa9hEZj4YE5SdJTUSvT
kgABw0jh2GrOzpwIukEy8HCRf7KqWhMhhum+ZVey60Uo6Cc0qz16cwJLdjNSm9C9TVV9E01ZzqtC
JsmtTIMP/ZksTn7HEPJW3hBi12ua+P8adzx8KZcbqXCjZna35oM2uQCo8oSezzBFIAMaaC9i/OqL
WRRoBclI8EgcbAUD6WBHikT0H8B8hM5/GNo8kFP7BOFmXRw/eVYj6noavZUxTK7rmyHTvfET3G9E
2VXRiKuMZjNyHuiL9yE3d9h3b7Kxe+PvACgL4iiShCvDkv3wWXQcGX/itFnTEQWbNJAldBN1pZCe
wt/XyKcLpPXfS1wQS3wQiwi7eK6LyNhla39Lgt5MQ+a8EyjYjADRIZ4KUNVwO4gTFRs6Kj7iQpo3
a8P8XZ41l6CCeo1Ur8+06S4FCfRkXMlMYQgkIsZezLscp3DWLMlDFElKMq3w1kLs9+C/OIlNNTEh
yVBRRlO8AhG/5h+ULWhiV6MZq4tQdshPn9RHoptPAgM9HfIS/d6fRBxObZuM6RhgV8xtLj0C7jW3
wxTE3v6cXu5TzYlj7Lux8/nINOmDLmhFEM3gIq4YDS2efi5r9/xwU/JcTI6AQHrRDjGVh8GtDlfA
hr2T/zuTUeIrbT9pJYioKsc4d6tQy+Lf8fEUjAsk/Adps8/4WPR/TpXcIWeoOhwth0BIcJjy/uR8
sco+QAks5HObPqLFfC9SCbU4NmQ1Mbh8JcBNC57+zJfGQkZkmppxS4cKj+Rmt4GkneYcYxy0VATI
jlAX0+sQRM7aYkDKyml6c4v6VA7Ug0+/qMc2VRABJwp1B8TcoA9flNf7XZ0ATnltXHTFGFQisnJt
J8lIhAuIW9Df9Tvtcq4m1IKs3RERiNP5Nid8/vdSWdroD57pIvzXznQuedYM5h9HUKKMf4b5GPcE
LZC8BwR819BavlDNBjaYFLpGqNhaYUDnEQvg6Xd1KSDx03NdROB8rvOKVkD9fu7p2jOOnGkLHQCK
3vmocFiDcU2ek/QOfP9HdUkF6U+r+GW7MPlj8qzuh71Icxpt2OtKZFqShMKs1/Hy3OL+fMX7rCu+
uuTzFDOWuPM3GlFeJG4znPvlDRpK9bGfGEU7JEPCE2qAyuyBAWqNiPB8ZVXHmPtrxlQsAKfG7Yfg
1gL9PH+ZPfYqebJw70ZxzGD3UmbPW7p6m+mmv5FCm7sv4TUFYKpBLxg8tgDT3Vk5tGn8fFqz37vY
B8TFOrPWojL2LvmnlR9bPloZJkRPZKEmuXlnmq+e35MWVHsRUEIA1cQ6njlh5vvwnDgr+JE5yvx3
un0Fx1D3TQIUuzF/0UkZhLROznQKfArIcbajtYxFul6zUDONM/4+D93LZut+dYcvArsr8W4ivhfB
eV5JsOcVQAoHTtGJ2S/DD5eMWTm5el2iPAvKpKPnltF3nx9LM/+j8nldmGdnfYE04G+eZpZTo/9R
wi2kgNDgupYnfRQW5wJzbLxdSWnI/lsWQtI1iajhcjAjU8Wb/I9MZR5d+kSIa49KE+j1xSny1mGI
l2imA6+iN4HaCe4yph0seVVRd31k9fsdiRnF/gw5WsywGUpkwwrrGpEaZBHTvrQy8pAeIkRZ6d3D
TUnWryqMnj73j6SjCOsCuMZAj7gEVeXh2kf7FJBs1G/Y3qAIY2c46Xdi+Zu4BvKrAg4tVgGiNFWW
ZmV8Or81QwzKD+4FXimaY/aIttBm/qwq1oWlZSKyJTNq4clLKaIkVCGBfBpYRzmCKNmW2Z1SN91C
UutltHYt7wadys2lYkWXLGqoHfhzEo6QOCxt9xc5rywHuSrNR3FtJwTnnwsu2vEXJyJygZ+TImED
tPcuWJt5EBtUh9P1jcGXsQnZkhQ1Wzy+GOg8mZlCDLa+NQZK1eKePpZ99Q+v2+626r6XgKDyb0+v
1GN7C5P50N3tEaME0HuxUl1EGy4KnPWdu6ICAmDK8r+4+jVZ1mG0zEnk30WWFpXImrcjoSPKq6Rm
lDpJS00pimiASp8ihBmlkZWjKfv08z6WPmFoCzPG94JwhyTOw53llWUCRq2iOAzmdz7jEskO9zsw
WqAVCw/qDwWpdhEuPUeV72KT6Ab+i41uz3EL0PSZB/s5qfcjdjwNix2NwOhSGcArz97kec7uzVaf
D0HrXElot19TusHFtc3tyJWUJ2m7b+nnyS1fSZUh7qXJTXZA/0WatjbTedaq4NF13gECxMmLpgpj
9Yv3hqLb5I1hBvQmfC/x0aICWoWek/AFSvF0KiU9JQycLAJcfKg0Y59z2iisu645C5uQNpbsB9Wi
8PAls3wCUE7PvM9HbmLe5/8+8MXGnErPmfqlyF+rqogK52XS768FApCeWOxxwpG3sA8IKCWuIeCt
4Co3KlM8cXXVhfGApND+mdD2COyWdUbxEOc8ki4o2A9fZBcWk4lGxqE6xH1FLQGQsIhY5xMTMbi6
oASzBbQ029OngyrCLXDzL2oVNSnElw0yDHy0OZ2u5obWUYI1CnVypPHwVH3rIVgrIEmZQ+xjZMGA
sd5b1OWivdPOevpVX+pGkKVx9lHVoyAF1fDTmaq9cBqmLYFNfm7MjeszmDdlAdygJ3L7DrCoAo7W
VQ+O7ZDPZ+c4+PE//EAt5gHgfwH5AXc+qoWKHkA8CAM0J5+2U7owR23ggUc1GAnmMM2eGxZG4Gcp
dsQZmCB3c1aDlzNzIZMzGKGpfbojWPV3tUtLxRJAork0N17IDKkGdnJTIzF40NuJnnWTfASlRgEk
mxGye+wHL2/aejNjT3bovVG+2sz89wT1UC0Dk1XwpVXHbkwGhZ8+k5COb5HMRl8Vd2ouM6q1m2Ll
+xrIbfI04Eq+r335s1JbVQPNYm4kVlLM77pddxts251KUNujTZJPppveWeIpl9hC3EWAANJKW70a
Wgc5J1Hq9CaYVhzU5tKVoKMsMJk0FZySV6yCX71niQV7MPif3i+PNA8fvqWL1izUnZEIvPfe7KC+
dAljQehIwsnao8nN3tNszzl6u+E39YxE8JMuqS2EaAFFHkUQmKQJTNLTj2aTyodXrB4NrlfMBYHP
8UXSGYxhvgtjU/+aDaR9lnzK6B6HWbqB8UkcIXG++yzdHVxJK9OqwNRwLxGNnIlkB+ThILOTbSd0
ywaJwwyUuh1IvQw2uQ4y+GlDPsuYT614C3RTyV60OdMZ4AF3cNR9oMRq7wbDejeTJl1Zn9k+DZha
S5qjQCoCRM+V79Bk7rCIFg3ohNEx83kIYJS4FcEtZyo6TwAOgOBABFnY97zZPe4nfn+LNQFUIkHg
GCNtB2fiaJgc6k/cZjVguN2P3AGmUzfkszW2W/kKPQz5xqOEYQDGvPdbsEXSp7DQDyaM36KMkTP6
KNMZUozHbCFamLct2HQcfnHQYKmnbqt+9WuwX54Be+hnQPueXkBP99BTC3iBE/V2Tdl08VZbsS8/
InsUBV1wIt2hM0k2Vt5WAkw4YfUo1DNzfQBi1gNUenhMTfYcNPzOihA0oxiGglsXO+BwlJgCawsw
Jn6sioONZputgegvPP1t/o/tyCWGaAGp8KVmezdlsWt6Tko84lVjTAECBiwSLtLj9KIbUvcY7wBU
+dsZ3GbHEH6e4L7Rmf+oos7CJ/IVZQBlrBoEG5aIcLTuf/VXylDFolgsfH1Xs1/IhKQHI6bRPDC2
LVL4cQ1eF7d+MHSvXY8NYVnR/ipxsA2AaoxP7lW6jteVV3VHxuzgrUKNlwC0WHApkj45DijcVbRS
UC3KjlPBHLVfuRuA1SSA1wwjewOoICc9YjcCfGIIlV5BOihfRIBtblQWzxM8NrNs3m0cnGF+CQOt
7oxmkO7EvpcdDfGesh8zLGCHfL85AQTiV8Q7MwB+9UTMc9ndtcuO7zouGocB7mGr+BliqTy9eo/k
mgom/169S9qo4yQLj+j7yL/QuUBM2/LS5W9he7TMxBT1JXipBEnaoZCcgL4MtMU3Mk6rIQIBJXoO
LfrI2PHhk11kwVN+Crq0TO6TEPYyrwpx+35G6EQ1TYD1EbqUUshhn7yVwAh45c+yVrCSc4RqtcD7
mvUS47VxaSnswpf7FvhD6pprlV5KqDUX02XX7EnyieLMeb/h7XHsneFzHq3Xqzscz2WLIkJ9IypI
DLgQWiQQpJSETEMxanYdSNcLXmpMI7i5MJrNGH7L+vH1xu9LKCRiDGFO6SdLRJIAizK4DUihyoho
/aAhpLjhc0DM5t1GDnUrsvPP85t3jzBmeLl4ZUhAnXP7EwC1Pp3CanMDHEwIl/e24eVco+NA1UC5
AX/KQOzzA2SmRrbfHGFop4K62wjaAAkA5TEAphvxY+64BYQpMEj+K00AazRIwwJMGiAuDYMcl1xi
exOVdFZn+pomhqDonjnGbgzus/eDV/MJZDMsHbV84PeOFvbEcIDtCIuZ+O6noPkt4TVamdy7DX8x
R4IB1CTCcHEGOEteaS3gyHkRmmthcyTVr0lRf3VHOjCCaBgHwWCj+aYuJnTDiUg8vQVCxJCgQRig
G9KwnaA1mJMyuaE9X8e1KJABUCmzCCbkDxz/AYzTvDKcVT+XhjFPXgDstogvEJA8ndhy8jqd9uSM
M5otr057ZzqMvrMcoc+C59HUrN4Txeyh6qvhs1szJYX9zs/b8WRDocYNuVrLJUg/wuNCAhHq08I5
FlOcvfTXyb2JaIVe9eHytS5AXUZVD/g1wJIwDfbrYTVVQ5+hOV/nQfCelnF8PdWIsHgjOBnIBzs+
jYjrNsyKcwCWB0mdiKhAewO84cKi+xRspMt8CzT3gN1p0aIcvD758cCNjox3HOlexSFk4VEs4sda
0Zzn6L2zkgUKUk7kbT6aWDcSDEQAG+FzN+vPBSrbWkMHFDkQvI8uug/1UnbhkHbhGyCZrxTNGhd8
NeQlLYO6XWDiX0LOQ0+o/PAXM0pyLbGDz8jEP3Flgb/JhmYaoAm77ihhzPuYi4yk+s+VMBi2wPyq
1frBciyWQIu7eFcy8ukNq2pmcgzUXRjcwHoDpC2Vkpy9ryzt/xPD//dbX/YLorVLT1EBjEANH3Uh
43L9qIGn6lwaV680A5RuuGaANjPQ49NIktqvqMmiYv0HTEdF6J/ynL891/5hGcm1mCTODDlH8Ab3
DLJyz4owoNVJhW30yo5b7PXCALZAqQokgRrhgKdv+oX0hkgoB2H1NZym/sYIDaQAk9mnX+D+5zpc
28aPWIyY53X1+3/viA/nbabmC/Fbp/agYQCg9V2d+LiVYJkpIJLcQMmQYVtwzRd5BpZ4+1VjVZfS
tXfDuzob3iX59FWPLxVBVz4dUgm0NfCEEBVNfs2BxTxFF+kZZRL/0a8QBa5qdsQHbNX3t6+AC5jj
7U5xaW2r/D0BWpednbut3Ixsb7XRNa0UzVHSGpIKU2OpkZ8uvy43cSulyVhHhRq0Iu47Kn3RXyY8
GBbipodiHdecnEhkZmYXSrxakedE+5sZYYjup0aF6enOgshRX16/Z42VSWznPcBAAUesLBVG0zCG
mHn0r59e1cdTm7+9kovtt+3dOkM/pLLO7vJvUI0regXjZEDi+rqM88zCU/rYadLrNthuSfLRWmpC
vp0QZIrG+PszD/ZolKJnHok07TO0fbjdvHpp0jnbyLkUpWQ5r3XQxMjlQPr0myRT7KNfzc33ljnp
9f16MOJa4Ker/atuScQdBUOO0/FcTv8IP4UDEcdQaVEboy1/0QCqq1NicAZO0Hwh5UKkQx1TEFfc
BzuwkC1EQJzJpMatKYRV40brRK+vmFFi6tlZXmwf0opD8ZqfeYV6RT+FlgQVHjoVdDJsK/Bv232C
DHE+n+LY+tPEKOH13X1prgqpL+U/T2kc0oUh7Gkqa1WySMzER7U4FfU5qCABlz9LdAoePYx/e7qL
5kGdD3GzhcUZC1mEvwQQzyFBMDwjUSFPrdrqZTbuXizIK+XzJ7Xja0DUtpI3G4zqHfdEHypR8pSJ
QWD10b2TwbS1aYQLIDSdmqygDKjtwdpI1LpB9USYOuMMCDas5Bc+R1X3Qvg/lJ1rU9tYtob/0FGV
rLu+codwCXRIp/uLKk0G2ZIs2bpLv/487/YkE2wKz1RlaMIQkK2tvdd6bys6lZBIXiJ1GSY6SVGZ
NmyB5v+Jyk1zdis9u7mPkw40INdUYwKLypMMTsZUf4qOIqLoel7Wp4oGmpnBbaJ1m+TIUf7+Evzt
Pdw7ysNuHW6seIjMfFevjGBDyDShD86X4ZNc8rq7v1L/oHwV362VJ9GfwEVp+bT6mmx9F0z99ZEV
+N49RtgSMi86CH1yd94+xMBabYquY8F5wd6JtVwal9zFEoQqRFSf7ARSagqoZ9DNg9ibXya0fwtv
jitV3m2beGAjB+qAuL/9gFy3cLYVpxmYMpSkrktGcGlC5MQ1SjgUnKL0pZZC30yrChsUWJ+G0L4e
lkJ1+X4o9TTn7zFGyTm8l1qqi+MnZ/3PtLjZupublNEzRnKUEtBa4e0klNnQcpQTVUpVBAihmWPZ
Jn5sY/dS09lVHBFnYYYPqGoyoYJ0WwOTD8seKHhkX9aOpuFf6kdVn0hiIVANxoRbz+3tR0YBAUaS
PS6mX7C4eBlxlILqdcocl2qaynF/wyHe1fd8nAS+vd8n10Vlzb3fgaz4pARsxNKhOFMMhc5PxQsI
Sk17AoB01vXIySw7+dqmlP9Q/ZLODqSU/szu3ZElhBKz0UcDNbiiP0JUmQqXr9P8XBC47oyZI0Vz
k07Lv6OeEDyHpuhXghcp0+PSe7bWSSdj07UUa15Nq6BqqkrdfzVpeNH0VK2EF5cJnYO/DdAO48cH
Tak8BBwkXyp2Vk9N2VNiGVUQeyiWybSGGqEEs41X1NVOw1q2Awp/u6LXbQVm8326fzKo71wsUfEi
+kQHgDi9EI2uIikaW+lmXEV4LJbi3e02CvGVAoYSJ7Zf+zCDta2WJHY9iq7o3IQWK1u4FwTarE4N
dqkxUnkO845OdMB4T9OKxwfvpc0kYaExvVAXCElvg+61BJUhag+kcwmbhcX6LK3X8V9Nh/sEIdeK
0bN0bHDP+rYB0NIiE0kOOfgQaAQFx+Rr4jdl0asKAjBW82OT9Iu7Ml2CLMnBRJLmKUlYJio4vgAb
/WpEsQ58rJcQChViMDydE4I0abGn5cUE5HvihktMIqutgyMkGU76fmN/y6y6+NyvytXlEAJw9TUd
Yp3Qf3y8272TLcRcZ02TpTyOSC7aKwisrF8Ma9cOH9O4fFFKcNP5n4w/SknUjQV0B7ksVMQETmuc
C/yeEakThBZV+J/B6JNNd5V0HYuKM4gwXWn6NAeq5sB2CU7Tot/my5NV45zqcZJZXwlv0iIcn7pg
ZGh7zzT5gwx/IVCD4Tn7A76yvosTC7rSpM9VC5RNdIzeFndpVaV/qh5rmPw0LCgSmANBkvD6xMiG
Qf5xmX0zX0PrpN3Im5OvVVaxqc4PAo+ksFTWrtQJOlylU6HoftYBlS6iq54yRZHbPVqPvqTiBIxy
S+BCNumMrVOQ0OaMWMQj5MF7x+qb17x3bGX1KmJHDTyjsxjQi9oJlJ4Z1gVrEeHs8eBflPmB0e/e
XiPV4z6tQaUCCgGNxujJ+DJn/sq/qNv1xZGV9k7T6GMzIPwzZDIPDPjbc9UNKnfG4FPdNVsESSwC
DUzVPtvl03XnA9LS1KJ7O2vcxnTmStubOveS8IHVybDCJ8nFS0vRGFd7B2MKPa6T11kN12CG5sbo
BoQ52OCsZiBs+WBtdwWDoeE+flXvpPMxNZR63+MJYnpbtNeLuMRHB+sotYH6KaT1/FBQKyN2dhZ/
ZMOJyN5qRGgIGyqQ0XTpqEi1/a57/3aVoGWDuTbKHEq9kBf98SW+1y6RHIgoknoakeRBtuXKYjPj
eL4VTqIZp0ZSbUbe0Z1TTJHpcK51r6daDJ/iDTF+XZpyWv0dxdbxk/fgung2bQSuoccoPt6/A9Fm
uch7q4rWD3rrftlhSLWhQ6HU5+1EJq9WXIE1/PdZekQdSXqmJJNRRfBfKJz3lS5QWtR/fqgdBLzJ
5Jf/1oJkqySK3Slf3eZx/KOZADMVxEEgFayAysAefLQSiD8QB4TK6jwHflMsf1oDBQ3sITU9MrIe
eyRXqCBWTOaJoQWJZgYEGmh2nQ2+GtTR9YLlWSOc+R9vuV6CQ2A9fSh9FBv822eNBAT47sziIY8R
RbD5NQ01LKKYimHrWpJRxVkWbr5J2OyR5xQE2/tgUZ01NkJ3d4dsHQe0AKH32jtzYTD2RgBDCufe
JmANizaMNnNghoPbMe9t5APf2iUZZjhiv6Q5AEdeK986hp2fQ3yMjU18IsGGnMURvR08PHCtHGsN
MxIUrpN6nPsBj9ykyIjgacgcm20NdNtTXNrAQKkzIdXGLGhS55oVGwTztjnoO5q4YSRQOnKASI3E
004AVeR0w8/kYrbEk2aRcAT5SHUoWVACMoLYL3g0KnVCJTEFb6GUbIR/ZxE1I7ldAKFzjLnP/IJ0
yeWKUilL+Cw1j8YEPzj8kmhF6WI2a7PWwgqjqN1A+w4r6Pu8ImwmrzHPgesN/6pU6s0r3i0vH0kv
kEO4Sblwae2joCUuZcvyzElvxhTBdAQFyWUxnrcMz+FlY43fewHjJgAhdTBGziv9vjzDek8uela7
xZWJMDAzAL3UsT6lXRffFKR8MRlg0Zw0Jfxz5IKep0vqMNX/ZkZhxFZ7qd5N66yfRPyX3Md0QoIR
TXgW46TAlhkRbaD8zEo1kbIJUtcvEAZS30QOgFzhT9/WRfktIxEAyIYiCttW2VJbDRtFGNrkBuSZ
wgQzPhsKDOTVGtQ7Kins8sJa4pzk7U35UWHqL07bsHw12czIIYfF+VjVt6RbNthtxn+iNvoTHgmx
XQU92VQv0YJkiiwRUh8O0a2z6j7bbfO9qhEDtnV1kgz9eT+PT2HPQgxryvvKQzgbwa1kA0E9NfF5
1Bgw73axqYi3WG6+NpjkTj0LYsTYYhseAcjGLSE9S/I1TFyLm7O6qpa74WWsxCZUZkZeYAfvYsZg
4N+2c9icPoFMVD/hlv32qlmzRipL3z+tMnozlmkD9n/uZbwdtpXhsCWnEFNfZxMeBI6t4RqNasjU
hkGtCtaBPfYwODHuzSZQ3sSycZl2UG6JgIKS97vVEun+NDxEDdxgmsGCeu706i1SrHURK24JkmCX
5doFlVTSQcb/QQRkcZkvvfgR+RUG6kWGm7UrRmJMN6QbDMv5cz4jJiAA8LGZUp9Zl7pr9Sq9SAsi
CZjtwgvzx3AF3zC/8lZj3+2zhJqrn09XG9B41+ExqAZy6i0Xs4jZZHO/knSplO+rrIkFoAogKp7v
qf0+viVKu7qwcggkeyT8gKEi6UUe2AQ01nyzVVGC12wQpzbwyW241K4ge/O8pmAfNlwCIzeZGcC8
2tzP/BMvLn4oULfhEDr3VvPmh40Z/rZM2s29y0CU09pVGNCABV1yhlDCoiOb/D5Upr2UUz3C0UXl
5+/nd5VVMERWMm8ewJDOvZEiL5CIC216PqHeQ5uuQlaluw5RdZCag2EX3DITYYqUVhGDCoY8rqLd
n3BDy4Y/BB8DKChK9NAUTr+don1YkM8St5XI/gczZDdzXgXSNi3KWRwRRpMJbyEYOt0iLjCyWoR8
Jm8QbHuXlSLdIeLSkdgZ/CQAJERegEsXVvtS9guexuS+jkNCWAljpY6SVLYGllSEmN4TRUq4HrFg
dBvHAwoPlIl6lejoqKsRXEGP7R201rok+d8ZJ2M8Mfk1+cDDq1xZaRJtHJNVhNqkkZ1JbI3MMRrW
KSWqkRUpTBYFZdjgXgXmS7ENqO5yW3hZNtPjdddByWqu2XFsG4ZIUZV7MqMy93OLwI+Jtcv1QIrk
DfpmYjO0bOTqFchVDsnDmJMpBhrjLYubqt9+alqccEtuhIOAkp27J1OxRBEk2c3Ha/tAe7J/jXtI
epll3nYTB9OjcrrlC5HzntV2ZRgwn2CChI6OwDF7QDmE5F5wCu7yK7kdJHAQnmpSfejFTUIifGG+
mp5loxYKla80PYZQ218GIVTNS34OfZ+EmdVEYaRsSAgToxb0gGTIEiM7bXgWW2JScRBAidX2vJa8
M+AQ/GpWDpLKHHIzrAypXG6h4jGgOSNGmhgZPwoA8RAyHvYqUjSAQWWkYF9FtRu8QrMfgGKm2X7e
bjsjsO1pgdRGal6V7DsU/IAwmsaODAgpwnG8+8AupNuAcYMNRqJgTH9v68ieOqJvGT5yb7qbCpSK
3G4tbBJOmDy1eNZzKddLYDuXU0IwOh2ECAIEENLwCQH/eGXsD1NmX+FnuQG9jMTKBwxGxpf9duvu
5gjLNm2nFDxNCzHqs/0pPjPyEFb5qqAsDEUq2lQCS8HPjgBUivEW75WBcYyBXXODkoJYX3oM80wW
MEfo68R96U4ZmgEKvOrir9qtUJYym0EmJEcbDqH17LHy9YRbFHDJDq7UGjhOvRo85ndow7x8sGl8
WQQJHHTRVt2WzSrezo+aCDzkoBkwTJmzeva7ZlAGyCeJPTUarcmpO4zGR66UgJVLLpomkYAJmEEj
mrM6ZOsXhuY87MRKoLF51n0LbTSE7AFSc5tw18A+L1fLOxcYoxoeBegct9wcDEHSK8PRzWtjayKF
fW+t1fEYJYMzz495qJx7prK3AFBbLBep8haRkthr+jFkKiQ2IAVSmh/CsSUrDsZbe5MwGHnuTN8a
0l3RQ5LIhh1i/fLxKjQekP3bgG80kpgfG6S/d7EWnf6M9x8SGTRbugMz5yhEma7BTbIkazomKKmZ
4daA+2pok9JzFXlgEwGvpyZvXJTgOtW8J/WISiRwO6JUSofyOeO7P75sA5geXnZAkiagGCHFe3y4
1a5bjCoTYw1xiZiEzXT4VrUohBtUk9LHDIBAu+Qt1hVVB8HJbFGRAJXGAyKgWEhryn4TTt34CRrS
Du8K9FOIRTZj+Ql3Hdl1R7dDigUZMPPE0FbKzWUrswn7kqmvGkICvRmvZcOx0iKiGxLOPpJus5H+
oFZXMzd0OtIPipGoA4sf6uByGsl1oJ4KZbwkFW44n5nA4UKZHCmx3l+TaHEJJGVo2WJ/LoBVx0O6
Yk++/+nmN1OHUBW+eL28gIrgRf5OdOTlUFQk+oi5A63QLHGESiGmYfSfG7YQKPN+QNgs2ALZTEg8
sYut8eP7exDEqGeIoot8EcJokffvtddI1bNmReG8s1LGLEvczF5IXy1IBeOVjlBJZMRtSC+gGcxG
2al8UpM0zA4iZabGXRgbNEde0xFYZYapwVjLhRY1xNYFunM0uHM7f58lJ5TZscNnA/Y79PQBkgfQ
gDz9GtyOwQz5+5UmLOmkVLJJ5hITQeTEx+/Dgc9B74NP8oaD9IP/HghnCOJu/PWQ36ZJcl/N6wdD
cytJNqFMRnkmIfMyKS+QQ1+QYEMeH+YWYTci9poO6gNBZMScYOkd7C1otUSeRJhou1cGhnS5/Wo6
cUlA0fYvP6LcORl2vuMRCYFgxP0HlzqThxZdn4+6/+1BnCXEXVSk9d6baFwOfmF4CgGJi/TSiqxH
1WxKiRZaT7jHRV7C2zV0P7fVRNvs9QQHrNmqJg4GEH6JdSKfJtauQR9EVhnOn1Z7kMUDAMs4oWE2
qy06aVWnM+Pcm466Je6f5dvXTitJpWcVLxqHMNeMT5BhDTmKsGWEgp+VdCwfU7qmU8La4sLXyB+w
s94sXiWoIRfSGGOnNaMKtqHxjIgfCPFGq9SRjlo808dL5J3KnSXCzD2QUegPREJv31GO6nZVLFpo
aCg+Td/01thzOFBFeqrYky9ROTSCzc2JQxotzzQGrUzPM9O20ImRivZJejglD5eoJ3pyXWST1tyT
jy/4HbgUQC/UiEASuLjsPRPUbPlpPLohc+IwiyutB9j2huPpyWR4zByDOAuZB09wDhuuNJUzDCzs
nSS9plLh/Ff9+L9fFzGaOE7U6LnxYk/OmwE8FOmsMwVvr45ChjBcCkKz2RQUu65nzTxaBXQlDOVP
CkWyWSnpFLpxvFA0SSt7jww7IG+ZMUUfvF8Z8nrk91NAcCg7tJB5L3iSygXR5/VQc6ppE5RrTIoh
1fzybRobDAkVRr2TjkyEpZWTwsrMe6kJRKZ0FA8+IPVCtUCFhVMXnpUwh/NqI9ODMorI4JCSZ1dB
gghvvwzR+kVHw6JJzupu+6BTgeTLC8WN+Fb52DrJjWTgJWC8yKOa3VmcrZWsX2oEyWa3ZGCYSYw+
cgtVrRy8VaGaWGBjJTu8fRaybbfctHEH4o0ehJL/jFyi8VEZ5nqLzExCtNS/EmswTv6UgkUpMWQI
q1QXqg8Jocw+vrgDRTMDCfAO+1EAFh9H2GPeXlwZ1nkedkV5bwKw9aRq7pHdA3GgQASWZwIaj2vq
5ujHx69CuD2a54GVpUNM4LxCBKSfwdFog+Iib0PMZFf956FvzlSfSIso4mjIrb9WbXaRr53LmZfc
LL1PyVxdVeHfamsU0F4uUcvqpR73sh0+4rxUoBd2o9D1JPR4+1KtrCLHPraAXGnvJO9QEoI80vKx
2vLpwBANCAmwKDwaNmSipoKNnFmY5mTC/XO86Xj3uqCJfYZPRcg394PZ64ZHlbSP9b3Wh7hFTSwO
SmL9VgmsJ1IczFw2CkBGOF1IOe+ldFDV8mGxia/HtXut4YpKwPh4abx3XSg2ForYYu4QmUtv3y+3
9seVM8fxpzzEp8g1SfErabuBgFusDbR2atQ1sUZkoaTU0p5EqatZGz90ch9nkN69LqWQ2EzfpZuJ
3LfX1XeIRj3S1u+1VWu+pynDBCBAAbCBSNmFxokuwGSk6CzhRsqArEJKT71UA8frwwOxi6bLwlNG
OvcIljHW999AudrGzJIRtAkvhAIlbp+8KX5UP48UDZMs/SH5gSfs89fmcQk60IlwixUMBQwhDRqo
YZRFtiqHEZg8XedfCEX9JF2RpyRTqZLBUXAByOk04SucqNTTGbYc7A9ChQqLcASSOzw0I6w5hG31
/bBqOG/rG3mxdTyozjAKU/ykKpdVbPa0AG7JxgiwCZWCtlIbrYTOBMipWKhz+n/1qz2zY2rmfZIL
yMAcvZmIpFAgqPLIkDfKKh/i29DhY4ZVcEgZx2FKCz+OX9wp+FRv7gxowFiaEGoPffJ5sgDQDTx+
R0N3dmQpa6m+2YKpVTlGiZxQSeLshw60bQF8baXr+2njMqd7fFxulp9cZ77WXpYzcD6L/M+EQH+W
+YtK7jklbn1TrW+g3B/kR2Rk5ZHH67BE4pocYjsW1JtkmgV7INyc1vaGrP+NWcZSnCnSU/MYJLbH
/HqiAYkkYV9EYhq58cKaJQ8x6SJYrqNp/N40gCVetbiz16trdeZ9PTwqdk934OM38fDIXzg+PXkc
oubyePr2uvLZpewfnB5hMBN4mhBORwO7kcNpdrTqOYUTSmzl2bwQ1pGWvMY7sYrogIltngHQZw5q
mvOwix/jlXepVkXThFTuqfFRjat92Dw2JfszSKRki6q8CRP9nE7xk/HXIjuKiuiaM+UPJapVCXEe
oXSpK85LEpBzrImamWKCx0AIFGczk9Enut0EGEr0z+Zh+ceXmxmyurfeMPaxFxB6yaSNffIdftvP
XWfk3m4KEj9DbNPRGvpDEROQ28SHl7BDThddDjkAmpCt3EyhEplRyi9UiyXThNN0vfVO0mS2zweK
ljNkzuVpWZCnDDNIWjh5rON3Q5i5Hu8s4ae4qEF0FGu4+5tnlG+AmOTh3snAiiesYifp4aOTnkI3
GrZXXoUvuYY9TcPhwXPG6DSKWVnwLzi2LQS4qcf2wwwyOFP8Pae7kXwOMLbqF3ncbY/o3IpBRVGi
iQk2ScmeV9eEvDFQbCmAg/S9qG95yQ5BtQxMgw2aGQkJJCJtHF9m16mcLEN8liBLJa+5aR1sVUvM
jygxGS42w64ZZCdRKPQCC4/d4ltcu93qxmnjexnWyPlui/JmnZEjFW1JAFGocj9w9RIXZrEC4Fcw
49V2dO7DBtp2BwdZOHSyCniuBBmpxvVL5PeksHc2YCdUnPGywDnhQS0ZYchLxNPUnLt4iE7CAYYy
3DKTrGfCBpoZOKAmo0croa4bnpIrtA72aZWWLwK+zRwyy0u/bLpYPl2mCnOYijSyFxpEu4EHrGdW
S68y2gwPHiqDWG14mNY4kqwNHCQByNlZP0Azup0yc3nww0InR4mzc9Yop5BWPENRLT3Fa9Yjhugt
ru/jbcE5KG/ZFkj79+hRbE8VzNvj2GqYANc5dXyvNAY9UQMuEEWYGlQEREZHkVFZcmhIkK3uGBfc
UzqnT34yPtaee667WozdnwRCoT7wjOfK7hihzLbQLwvcnwAB1JsiGHqfFPY5++fj13EQdUBxuCDd
Cf1vqAox2N/e2jUJzX7v3cozzzmAfluKIWnBK1QPJk43wJGrqgOR23nksE1jl5Q0vSHQQy8NShbJ
AQdhnvM/IkekEjfBny5+1somLz8SqUv/Q+IqBC0nsr1EP6BOt58oGpKdx1avW+2N2hwBxdmWu3fc
wnMI5chIEeBlxBcPsrXYq6XccayseiuBFS86Gmjh8FaI7dHEL93En4rbvMbnDlofuVyIhwFcBKMQ
1kGB1hT5hmOxQK7C8URNgO6eAAgRMoyIeBFyrznxkmJpgEs98IPkL/v4Nh5kS/E6mCKBS8QFgFjE
5hX/VoRl67qdohTtF9sllgB4imJZfy59jMu6a0pQ1S6sKqUOGdsMGmfcIHxNfissJljTbM422n9Y
uEhb8yb9FiXJs/SamkfazHRIFnffYRTWhmaVPCVZTpR7YwA8uQwoPznHyEmhJWcvXs7RHxi4vxkf
Adku1GHYAjkgNQdTQxcUCSf3U14o4XxAh0eVpq5JB1pJ5rwGswoEwM31YA3+aemvbsMNahEBYz1+
jY/fyHfqEy+ivUdLqB6RaLG3z3Voh+62T3v7s1ROkm8osSYdHYa8EdYkIpO2SPCNpoJVw/SqYxgq
+rRZ0aJY/ZnGn+vui0BwQ7YykTh1bRYyTzje6I+v+J1eliuOcWUzupAppAccB1lbVjZ5BGbk2BJx
SCm0yGnX107inw7kqqtgUbPQbCC1dPc85sKxpXMLGQaHoVbZmUgktuDiETSIxk7nmwjoDwdMZv2l
JzIi2CuXoJ3QUlWJEm0rKgBKmfERcMxV7n3BeH+h3UNPrNG0Ux9//GIPzHes899frLPXuFt2u17W
xeQBDOHL1H6EjVvVWBpjoABnjjT5Q+1tY1FLxFX/4AYtynlYe2gqJaUZ1R/tkRVlN5tqNIparwCg
pARHxADaItDNgA9Al8cryvdeA8PAMQYQ5sOTuq+xqHvK3eU2ZMulw9REI3Xl2nWGga6EJacOXXPB
iY+53EEO8NXMBo802GuYeeRGhlDJpGQgwzFwcQijKxHdY8EIKwVSxK2C60V6zbIJf3wj3qn1pA8h
2MkGQPbjcO/8mz1W8pgt2juZFaQfisr2tqrSmphLXLEJr0onA7JoeUy1dzSZFAH8f8hzOWigMTj+
M1U/YHlKLvsZpiV8UZKFiHCYPGbTYLSiTHcDc4OjOvwh0ke03DCXl6bwH2GIrH8ijefSFqIcJuGn
c7q6yLrmtnaONQVmmb2tdH2bkwOdqbPw2Xb3Tk2iXDg3nXxrIi+NtDDX8Au2CEFFZiwn90BBAYK+
7WL67njWXeIsbtMV0hku0pAVHJezP31XKk3yr80Y/PXxTTrUyyy4zFjlODJiipQ9PLoMJ2iFfm7v
1LukvWRdzPquRob9KGcQWOZT6vHsZNlDUBen62VPBjdAPoSGUIXYSs+ZuHElmmaYWlp2NGhW/kmY
5pB4t2xK52EeX5L8j30M1E4iWvKFGXy7AB8pUbmT32Mn4Q/RNeqa1VT+F+f5AZNBi0vUrkmp5MHY
X4xWYW+LNvDmW3maleWlYkxQo5euv4imDkaUlhEVSwSjIfWtXdEfcPLdiAPONxS/JrWVh8ZesvMt
k1N3sv722+5Pu6dyiZzys1j7QdmHnGMysnhLHjnt9HrkNFrreOCGI5B0b50xPBVxu0NAMmClXvhv
x/pcNcm2nv218WcNiXSJK7DJqoJ52RBioGgylSeaq8hBaedr5hmhgcxD9jIZnky2LLmPuwQBKGGx
ptaE30hIcsLmzr3VTEhNV/t49R24BxbcFaCqiDUIyIo39O3F96XrMsgjzG+joQW8nxUojDiW8TbK
LFSyvJ0b0SaEEIWwMUFzrBhB8xZqE72BQgjDtfdYWtuLkibi4ysMdVrsv700rIQAwO3FJNW9vULc
QYyZ6dLhLvKRNJNaQfyxqWpnSjqxYuW6/qdYD0juocV6bj5xmzc6X1XCCbiMZnY+jiBpWJoG/yYx
/SbL0Qx7Dq35kypgniWj04IP0A3RjRHkQjwJk+2Av4CApfUWgoUH+YvQxaD8a7v2ZerEYM1mpwNY
mR86m7bb/Lpxi2cl+ik9ms0TwQxa5ND9JPel0mX0tHkFLYjM2TZCTQpUBYAKbaiYZUVqMYLygQo2
33lx5daQVkCVqsntoOCvm6OpC2bo7MF77nN0hEhN4Hj29iTLTdoMfex8p9NP4A/DQi48D/sh9clJ
46OxFUcs/ZWfdedFviUmi4Qxhp4C2ROvEXCUCJUzUxaxGX/Ttzfwjwax558Z6wEc8E/jn9gUI+lg
C1P7wdw1MpCAkbSniXgzB43D6SHNlVBTE3dO1a6nWqaFaGq/CULMtqhraxUWrme/WmlxsWjaK5GT
BsUHY52ZwCynekYXpLAEE+R+NNXrYLKvHi2MhUg1QdEUJvt24YYO5rjNCG8H1kYpRDwFXkwraVHS
EqlMbS1bhnh5MwSKA7ib/56S1niWogV1PGyugslXy+4CZ8K1ANiBACKP3HnlRe7qpOXV2rPOAy8j
Som2h97BVqsDXam59QoaVQJNynRqlYRNkiA7o0ScwFl5nvOBt3lb1C+T7fzoa62s4DYLiLReB08w
HjuY9Oh78962EzIdw8PeB+1BVfz2vckGK2dfbOc7taymvJJ6FebadObin2y2/ZYdE45QypmUgSD5
onzyqgFnKcdhjWadR6iOrdc5n4/oCN4B8mk7A8/HEuGhOds39JeWV6yoPefPMoeqXhflBB6CNQA4
fMD/oShXnbnRCnKTRlM1g6RhxstvAwmQajuXxwImzS9++2QGhMRhWUWEpJpmj/kow7W7XNSTb9xe
ejq1gJSJojdPcGYYeNuTsVv/6XFw/NT/Vovp1Srmr8ty+y8P14cZo+eTTtzH2Y14eDlclaomXkST
0rFIPKyL5Dof3DvJcD7e033tH/uvQoEuqq5Dtpm9/SXrlstF2U72Z+EXDVKksEaawfxQdBBErmSg
hESZ/5O3q/TELmC6ce/ldOl2BIaD4cNeUAykbbc9Sye7otHnxuAsA42kAs87xVkhGbO7TfXPsGln
BIGxtBAZ31FJYQW4wRxEb7V8zGtQOlRz27McjlWyBWqY4XJY2g9sKJo7l7AP1Y17Paw2r2mY9ecV
33mSdwB+uWnds+Sr69BDKtkpnMhJU7monGZj8lGNLyV0mIKYZmrfPn4v31mqIeuT5Md44YLV7Q8X
0mTWpTU2/Z0eWQ3y8Wwa4pj3lei5tGNzhOXO0WNqIIoS6k0uxgp9BuF5JvcWtXGNcvrIdS0ObzI6
cCoiooOBKUjq3HvGW5jrrOqZRkjPS4UGBuv6mdgV4IVMLglZXKqxsbkBeYZzYVhexk1RnbvLJLga
UsLUPQZ/nzUNd4ZxbqcwW80pGwdxn37UPJGUkJE3KLh96+ML6TDL6BGIYgZsGXu11Gt2DvLoLThS
NsCgXoQpgXGGf9UqBMItFHBMCBzSyvSsWWMswZ7yapcgAY3NGhsiRoN50XZzb0Y42g0IiEzVjEgl
QobZlOfZQMKiQTfzYf4+VFyhyVyaWwHLPd4IkDdae3RRVQDei8aKqWv29Bolm+I29yrOBxpbyS7d
mDpEk0fCnH6ZeQLNCFSaJoziNHVXTNFuskXnyh3Os8xH0qCMRRM6FbnlcBLYdYJRiQMwrAFX0xEr
FRO60KV3ekImpGtK4hb5MIxcjDWnf2dwTJZP44qwaa4B+MOQpZ0xDo3BDUDI+NZewy0IuhVSkYSD
39zMffctyfvsBJdmc15bBbOkbZSpczCfZR4/YiZZJvMdXHspv5fsU3SDGtE8FEj1sg2aIvKVTj5e
cEbj9mZTISQYrR9FyyJEN2ACQH+rw8PJKqIyZv6faal/RpzAWqkCV5uuhJO0Z4alM35RaoFSNYQc
5R08ABNjsPOSoaNRSIiTlvS1YrLkO4jxpZiajMpXcf4WI1NVu/WRd0IeAKpudlBUAxK56b+MuHyd
MYx8/AIPtadvX+C+FgywuWElzoudu5mBicIkjB5C/RHKKZXsHimqRr9X07WnORlsjcN7LZRbJL3K
S0G8TYuCz2rLl5k670xrwOiZKeL6o6f9QZQRdmw/YLMPBEJ4i/180zJYAFNtNtNnqTlNd2thDUGA
L+BDSiapcybfPXfr8UKTOirSyWTisIf8vAbD078zLSPO4cpXCkd47WPN6f3VN+lPlZwpzUeVAjZJ
ipAyE77vTuMig9coL4Po+7R8VqMruY8kxLJuy0GcRpJ2+7cqydVuIWo4F+Itbk7B+MdjEA83bN4N
hGcRGmLsr5SHb/fFsrA3+TxG23sB29LiSqAuxbqmBzQsJU2xEpv6c8aLxLPYge5MGDishShupY99
vLwOWQYkQAg9OJPZtpFX7KGqc7cN4rUTUlpgyxVAhO39Tj2T9tSenZzARHYGe4XUIu7OvWbBHFPu
FZX1mCzO3aLmyAkZdgBAhjSEpxCnJvSmihC7oR4fuGaBz2qF1BKpFdKsSeFAvTRsCpdO4q8QtRLC
XEpflM3swjJA/Bd+mIPOEl/DIgxDN3ajgGykvVrK3Sz6BT7HwjTuSgvQcpSeW3jLUIOM2bwJ+FAD
anUjdNlZkodC0X3R9Eq47FVAshnr/ypu7MeW0b3H1S6H7LbL3Q1kgIiRluAhe7tgXG9w1kyTdI1K
KwrH5ybsvymuRY+K51PZKK09JSG3wmqlIAwvbL42wZ9NEf9QKJjJ/NXGkOvdhBM/NZiLZxBmPTWs
+4Fjb6WbRDB5vsWrOYzfq45KRzug2ocmQqsOimLiG+heJOW0Z3jHtJpfB4+zcirJ2S8fdRvVrekk
Eyxd+zjpJAAV5KleS1oxl1GuLhELVo1R7uOFbBbqm4OA94tUcJgyaRf45O37lSXwjJt0JErKBbvN
UHdSMmKQdE6W+fbRdBM5wDTq47zkXENOchNRA0kRGG1VLOjZKzocrhD+Kpw4F2Tjj1a8EIPxapAf
WhMmg15VDWp3qicvBvgEM8AnxZhhumWNZs19FRiIBfMtnSxkg9Bfs7VQK7qbDjMnZiDXsb6qq+8Z
gsG76p1kDpBLj2pc8XLqyGRgk1y1buOzgrHARgZjIQY7AZu9mvvpu8BDE0fDd8meaIw4HgU9Aebq
Oe2BY4kd8vi4nMP9DNQoYDwECgwXmZHZV347d11rVY/UGOWT9g2vKb6oVzKScoQW6uEiZnuR3Pqc
oiI3qkkJsnBNCQMWeCQr2XEx1mGrxNWgb2BaGdyv7+z33zP26qHzu/TeeOENSdqDpyJ60vg4WSTt
iMPeoIX0cAK0IQ7BYJrTReJ/it3gysQXasyvOrsU3yQwrklFUFXPSNynRTbh+oRqYSyW1OFWar9+
vJrZK1iub5cz9C9hE17sQnlhy9pbzrW7nOztmOEiaSDYE+pHpRo2dM+k31BBB+4Ex9lc13iymoIx
5YjMSACZcW25Yt3R6aMQTy/yDYqBjvKscquXeQtPoY3E6Eo1K6YhruRscFzyDRZ0DRtyVxt+ESJx
iPxIdJ5YqF2KWb2xr6KaZHI7a7tPZqa9FxinM8g0wU+NZtzSVjErmIi+KJE+nVGIeLQM70nOp3cR
BZSoYkoam4atWuMArkKaM00sT3MqzzSi4IQr5RjZdN+8Bmd9DjQx1Mlfy3AdnW2s5WfsvC3XBfxr
AlcxR4ByJ4wttn0243yKPUq5CHIQTtMb2LfrYgDxqPL0VPO38mD+HhKRUnek9ZvS1W1oNBCDPecB
VV9e8iQKe/BUm6eVNn4YZjlYog6b8YDvXLU2eGLBVlhH7Cd5SF6QXeSkO1fKSK0IgnAhuehESIEe
bAaGWz6q8ZSXOBf4jeuMXzKsAYgmuocSLYagzrQg+CBPYIkFxpPj8LwzMXMQ497A5O326z+scmhO
/q8mgSgaoXpuPU8txAqBiiJK4WmPKK0OcxxcFmOAzApu3qU021uMLmaP0VrGDKADiiS8l0k+1Utu
L5/yxv5Dw9XyHA4dfaMGdnCUWgXnOhSgsc5AEUu7rql+EvjTwDwpykOYvGGowFl+jlcy+A+oOZJC
A2qpJpd+26azMFYNXM0FAxrcRfKYoxwykT2Q2bo72ECfBXJVBFNp4KBRtZhxB+l05ZUNOzKcSksB
Ai1sFwLg+8etHz4GC+tP+Vt1ms2Dngj3U+NSMEMXa1NV/Lc0hcf9xAcjglE6U3Qhs2XIDgTx/vua
TUPfFparUZiIljBsGB+j0Z4DzZhE64BbK4FdtCIfTRPaNv1jDe+fRfTvEAsf7zuoVQ/3Hd9lEBbX
gx2Ui3q77/S17YzM/NuJw5WEAjfD3SX2mY/8SRf6hI+7P01xFblf+Mgfe62PHo1x/8fINvo331gV
BP0QPvCfj/yVr/Px90/0PTVp4AX6bP383Ud+BZ/8+kV8Ez//94/R990XwKv00wh2yh2kwSMM1xnL
kQvSR/MHKkHuBP7D3/nY4OWlKE31x+v0V32yOuNzo/NfU+Iibrrih0UYJLPsorjgp8Kp8892P57P
l9ZZ+bD7Gv989wP5K5/z0UvowIYv+rndnWYmC07vjCBFyIRHrqSFPuPOji5xDPBJWv/nT1PTrV5W
DUa6u90nmf3Fi//hc/6UxdliPg1f5VOyreSEf8n38VU+hlTnfD7qrzVgFn+nmeIvyLP45NcfNpaT
LLzvy5whHC+7L//6rno85eu7f2H1d3yiP+YTt/v3Bams2f2zYXkmkoK/7H4AH/mcf/Hr55kfoF/C
J3ysGSWR6vO9T1gAfOXYmn5nSWtsFPAQQ2MW4R7bNfcgtRGnAMIDdgDFAtNQDjlCBGFlMKyUKbjG
YfIHWhX6liGD1sZOQwRLeNqPmwvROzXhCSVvJVsRmvkfH1/jO+WUw4weInLQCtGe7LdhGZBO3wXW
6lZGX6UjGb2Tw+mQE3SLs9SGSpdOwlQu/27nxTz9bGE1A+O/8AIcbgf0ZPLUOYRJScf0djtwu5Bs
86kp79s0uqun4FzWGqbY8x6yrcOQiQ2SVVQlczWSig95JbtI1fjMyYWnQyinlvq4IOhgtouxAcge
h404gNDcv6/U++0ibqg0uD0SLCvZwMO+d7IT+/KmAcuINFEEw2Djj+r/TYfv5skBF4hSE8cKb/7x
HT1IpeNtczUCUWgotqT9PjOrXJyrmbu6RW1hXBRqrCWp1+QZcWa2Q+PltdNJukJWjLxLkmVDMqyo
34YIWxelfLvMr8tm/ip+RxtTqqQp1qgCPoYeaANpmxK81GcMUXuqWlUZH6BvTN2ZwKNbfpqKbanM
lDU8U//2fXfWzePDcQPPYeGKVx3ua4HYDUUWOpS3K6a3G3eAAFqTkSmsla4TvEq9mNEuoNeXMd0o
mnSsmbtDHLsCMnYEKLHyjWokeIlVFsJ9LW9ksSvLY9DHIbLGlSJ2h6SDlfAdE4fwWwtDhl6Sbfsa
lJc7JH7ZzuUFJNMcSGbpeJeh7yLLQuFpvMsQaxEarJ3Xzr0pa/evIkyvzQAkMZLUNJIkqSkQjmJl
LK3jALvUO2/6AnPRCMoWmJRxwewv+qIb+zgNLGMNjWoAfw3+1Oxb5s0Lz1QGwI4oBLZkiLF8/6Kp
1ciI8NmNojgm/zIW+P3rQhAB4IexAf5sb6Po062fOwGzK1UimtK/QM+CGkI1XVQS3MB1pd2Lifxl
Fe4S8uiWM/pt1bq5FxMsj6Ueu5ckMEAx5zme4chGFMIcPToMnh2yV+3l8E0mZyOxYPpb449f0mK8
VrGoYV5L3pTZda8NkyMaVOnmct5oWzKYBjavfINKQGO+wRg1qVhevQETMJqNZxmANd4gzOl+tFOo
XZ368sYb2jupH2fhWsczEQ75USleobjYzojnJB7h7aNT4xMZV+FIyeBjVBjYJrD9EgWkaQ8XpAsa
tBe9nCCKiqd58FVF8KoX2VPkl59kJ5rxWvRE6EhL+r/uaIHPRE+uC42AWMh9ahvz8WiTn0WMMKwW
EyIuxNV0SJaM7Bg01x5AmnaOJ0YR0PnfmCeHoSK2Gk9NV5k220tm0V+naxANYZ0y0TdLMPo1awDK
X0n8du7h4mN+iE/rlQ79Y2iGgI60U71Hp56l3IC5gcQXr5K3tFM9d9/x6lPg/c9ZEdzjIb7++PUf
hKfSAUmLzW7B68c+uVca17W7IaaLjCOTYMh5I94tbRitommf1B/ftUw9YqkGUBy2vXMzzpi/KzVg
ILpO83cwjHwV3ik1g1l9PDMUe4YcoubAiP1FaSTKSfbdcHuyWP4QABdqgpcYm49f1OGaCwLENFJa
y4eIVuvtmuMry7xfbgYcq0AjoLxKGMl78F8wWhUeimWU70vxOHkb/oj+n7MzbW7a3Nv4F3o0I1vb
7bdxEggBAjS0wBsPhVPtkq1d+vTP77rdcIjNJD2dZlwnOI6se/sv1zKAowZAJpgc3af38h5Xii8D
QDnDPHN9Z/udro9Da42DIQHI5gTNiNsfHd6GMFq8XslZ2joTBLMR8wkhrDA5BvDAnocous3/MkAQ
2PZkZAJqdGpBPM+DPj/muC6FHdiQEe7Renp834YWlNda+VGYoIox44ZAc2NDL1CVjxaokWIQWxHH
PK9F81HSSuotWadXpNkj7pmwKUpDbdWPQ7tZxW+fuX9nAZyuU3VkAqXQA0B9cp3NmKFosiGPa7uP
ELPel017s+7aGxln5rv6Pg7MVpAGud9p/ckPIh7NyzJe/1GgRWxrdRiVR8glPHNtp2O7XofwEsX1
JU4QpvvxtWVojcxhWIS3biyNAsCB4eZlO+ICoHu3F9yClqytz4FyUZ1VzRxV5UQE9Chte2n17fke
wRlxco27bLCGfkHhHajkKYh0kNMZB936FuA+NaaFMlokFhHNYTanCnXDfAGSL1V/ylirbb6Rt4jg
APmAoV68p8ZuEozznAacgkiW4wanH3PINm/5OIhUHnDqQwA/XyjagFSjcDfm2c24onNnbZKMwTZg
WYkc1BFws0RhaxAWtZlqe9mOCpPHHujDsjUTJB1xOxRPubsKjzYD7thqHLFwYU6WXJheeWxhrNhT
3RXgXRXGuCT2zobql7eHSzXQKbwQB10KKBaWOswA0akJlP+pD1yc/KvrfU43PUZnsK6BKSJ3LPw5
Pkct2DkIYCmVML+kREbaBRk06jHChPF/QZXbXDlrq2pITbMJ+HTcPbr2VbjcNsg8IfQy/fE/TzJg
ttrfmPuo051hHTvdz/W+x5gDZiBaUT6gIzlaqYUl3Vk7ydQXeKBLqAAkILBSqyPPB/p3+Jw15Zkw
G5Ms8nRFrFDCZSOE6c/hZ+Lu1qyA7s7C7ZCiyCMm2+jX38YVUMaeo1RJn49ujMEYexzwM6Oh0MIp
BzHrvdIG3GwgiIFRRgL2o2QEqvVzB8SvL5Ma/8qHVUVyerJIB3cmNd2bFsmr6DJpPj2AyFXrVwgm
KRIrGI4OBY0ZYlAk1MIO95DaSt1le86QqWY/cS7rdXtzcLvn9pHTPU4QXClJkaSiyYeb5uM7CZY6
nZ1p7O90MCtBxfWPKjirlDNARE0JEI6ggi/k8SUJI6HzRQbSJtzQ6KsmIqaapRWN/af/dQJ6kH8w
Z8Ow3FO97+Sk8KBVN+u9093pBIMrBBb/GBXnQCJamN/qxNUebBv612J3QGn6RBH3WoCDY7gpZhI5
39MXduZfyW2LuCpquuCxQGifVHXJfNJVsw8622RSidan3mDxhhVxDXGmiVihgr0KmEj4/aovwhcw
BNUDJLO2uGZONWtqpkWTTd5FN/p/iKEh8wP1Ai2anjDeajstDq1kx8HqM3qOHnRWQeHTUEYlXiEw
owNySg9yKI7v8yGcqfBQ5oNSLYyEXMGVcRwNmEEyc7nKmEVUyGlEC9cxoLagCoW02sWue/oun4nq
2esCmRKohEI39yRh85rCrfBDZQGTasSy3BtDCLeUT8ZQ7Q448iNEUDk7oM1+V0NdB2cmMCc4BJcb
iai+s3vudp1pXa3pf3scjVzXhv9OjzgvR7Zgdqr5VgAmtcAF+JVkogpjIjkLk0DB6T/g2d5VQ7RN
3M2LbvZfhm4MkGu47vvxZud0X6Q1IwyFePMa9Oe1XX4xtDTBwMtih4XOApvQ4/U97Jt1v+k27i1d
lDv5m0iY+0jyht5bQwkeOfasWYa7ULzHKEMyAhb5Sx91MMhfV8a5cYLn0t5fXlrA+eKCotgYczq6
1HeWQ+auZ6tA6uaoTAJyeaiNSUBSNRwlQjqcVRszaINdSDhLelmSL1B8+nwh31OZ5ed8XOOLuADO
VAyvS+Xu8T3LvHGsdut4RhkWrMkMtExgMD/pX+yDAhwYRYpq/ggk9KUFScXxTTBT7RjWJeqI8l3c
MzlHsA3bo1q3wUh19Ha/iwokaqASaFOyrn2kzcQfERkWFT65XXspkYKWk7eQsU0bP7lIMuhH7G1C
IaH1aCPzCFU0IaL/5wVHk1YyfQA8iMujk3OVGszKCfbhdCtyokXagDUSPVKEbx+dRmWc2giULVji
K8oSQhVLLCLCu0UGAk9f0xlbRKOBCxeCOxB+InK3x6MRAbdat72/utUJpa1WslOqjGi1qfxsM2e3
pDIG+WJMSHVaiIvU+MBsfxS2QluCIt/cR0cUgIB2UdX6jlJUaGaxgz2f5pzVWHXhxuOSCYUDj7Le
4wv3xn7Vj1GxHOvS4NLprm9zHBYFD4IjdiekSRwijQW03kbo7Kya3jHuGGJEaPsSQzQDCvD0Tf3V
2mNDBb/k+lxfeMbWC00+47M7vY7hyapmbhrS7yJ6LfaULaSCi1fJjvV3JUtY4SkfFHdV9Bk42rLw
uR3/rK7IPSMzh9WFHr9PjnMSjiyLuxlXVTrAJguBIVLLpzyn67KmdQqXgMNIRkU4qapxvxXt8jmW
W4QHPG2i9EEBSv0U65atzrCIqlpgkpvLL4bQeW5+ahhPdotHl3y6WyRmHS/Q8yHGUQXwhk/WPthC
81WYRlFZpQz0LuBskWaH8AlakELwi1tkvmJqFipnKGix2GKiUTDr357nBZ2fphwDCuK9yIVKgRj2
4/k4HKJ1OhyaFtef1V9a3LZENtOjTKMbq7/MNY6elLr76zGgzEJ6bdmXHFH/0MROG8qjmwcjmYCD
FgSYE8gNJ+ONyMfBC5HHRTaGNBvKUT6xuMFDaIwFg4lL9n/CYnufXDAlCArYrZ/w3qr1/68LgwsK
gshs1obwjnLs45tUuc1QxW3owr0EkUcoJPqj0JPKqeMcpAF7c7sztEKPWFfhkR4aSRbKKtyDIJhP
X9h5xKkLw6ATgxKCD3PKY/D2U+x7S8RpCatIxRwynat6Bq+slpyYXO2KChTbG2j7736BsW+Yvign
UfhTsmg3jr43gSkvuooAYAIEgnaHBOFha2FnoHuaSTStmb9WKXlrVgKlJsz57Mf8DbUQGjCjT3+o
8wSJDyUrMbgj0H1w4Xh8t7OszlfUJ493W9LncRB/kQCDFOhshmR7+RSqoVj4oBUkxTEO5kPt158e
UKiiMEoLrs7zmz7cXz99jWelS6S/VyF1S7YmmovgbB5fo4oXlePFa3wDgldQZ1/u8wSB7/njOjt4
l6WfU/jeAaMoPvmU4uU6JgKaQfC6rdCymdGQ3wDSka6fgAgC+olnvnYOb4KxvtWckcmm8H4NmEkl
KxUZTQTeWtowlmSvCu3TH+useKmPBZMk9KgMgpO0jmI/pdBe2RUFcSy3XkoJ0BwQ+WO2y7bF5SiA
2kq2jCc16rdyRxQHBolatSZtLCJbWp9YEflqj7hAdLenL/DM0owLBDgDRxTUDANwKmfBfKmmGVWF
e3eeQJwmgskhslNT9UJC1lUFRTZVhtkJUxtiKKgkF1EgtMwt8zFe888yWjVYAUNKBDGQfnMRwycR
+mAybF7cNZOqERvC6nuaGopLid1CHOCF5u+94kUbJPV1LdyRasyCfLaedSpBDKKiNnPEUW2gFFj1
BmBNgCdYwVSq5E4NzGZThf5FIfnfVdXOgGAPr9o8CLeVS2Fp6FAwXhbfvfCCMX2No3XFCRVvrj1h
IZsJGHrkUPz/Bw1gnUonGy/NJsoo4D3hLK5PTq1o30VTvRhymJS6nHpD2k8UnYivdST+pESgKg2r
FRYnxCkZkCqx8WnnZ8hd6Eh9etDPYyYICYayZhDS/+VQOImZmOdtX7XBcospzW8gQq9MzaaAj7mP
+OOYL7+1cYoUN+d95X+gp/NRBEZeg+YZ7AIg0WrRVS3dWiBNz1zbWckV0U7YK5gdQfEEBn1yNDRN
5SGa1MFz4qxSbEKbDR02Nl5KrhKJiSlXK19Ry1xpnvJ6ne0W7MFGJvGX50+GX5zr0CbhtnEmQBBz
V6dZ8tJRcM298RiAcK6n6f7t4VC8N+V8W6NGriOLWvJrxR4ax7wHD6VzlOxeZNDnuevn8SUVr5+v
6WTT9AruiRO6I3YoVAn/pgOq7GVcgEa21YpOguAFD1UFGoyqedTVeKnYfKHl+XxMblO3x9OeyyIj
ZkNnoqHw93gz90xvutafRhCYVDoUk1M2t4cnhw6CVS/q9YwsFme+RG5rlK10Qr6xqEIpAktxBE9F
NHymF35Mu2KnqjbMHzbQOyptH6TYYQ4lol8opE5I7tG2GsPqm7uWBw3VK/1BN2WLWqPX9aAQKdKA
LWWPKD9hNnSDC82NzjwLWQkoUsu3HHvab+5sPrRoQFxJLFgMXiwUu0vjRN8FDla01IbDFbvlK0Se
fjcOG9UB3pLtBo5zuX5rwO+99Dt+JouFxtl9rYe02Tq755wpfjUHQuWQiPBys7E3eXyvnVWQlL5X
LrfCmCAphCQWFXuVlqSVisfknYh2mgSij6u05Peb7PJB1VAmUMIOPp/mniklrUFjUlE06CuAAwAD
8/jKljztyiAYjlc2yslUxADrnywuACpoiVe+G1bIMHKFQjHEe8rKbI4CYlgBaRgnYggd4U5AC0Fo
q+790PKuAyC3ZQoCvrSdvtbpPsl0pQHuAzPh92e2prOKBR+IHqSH7jUlPO7j4w/kbJKh7ffFhOIy
cZOjbilwjCb5IolPFfFa2afVIFnGGZxRzPonRqkR+7ygJ0iyJCkWhCNHdMcAGAwo8D59hWcKRNxy
Sjxq+4HHxp39ZENoqnpxFtT1bCtBNTP1IgPHfHACEswUegbZhpXCVJYky2qrDg9wRPVmEY8s65Yu
vTH9dbreAZfDx4bVpVKFc3gW4aLQ82SnYEclygiJkijgn8xeykpTOc7ryXJdBBbJY3pX8Wp3zZwq
tlqx0Yqwza1lbAKJh30kcy9NiAioJLOwJOE1iOsBoIg4/bvibeN4b9ty+irnDOXS4nool9Ysl5aV
KB7P3Pbz/Cp0kQYlwA5kYHMKSY2CIqAL3LtIH8ErokXd7PoXgFjf+lCF1KI+6nYDN/ZxtyJNtli0
lNobwk+xh0cpuqLSEVWdSjAdIQeahGIPdA+0HglhKMNRFHrmujUdHt99XTc6PNx7jwV2mhhMRVIG
h4GzFvt1wBvA832Ud+IUHWqaIiO+oXVMRNATMWmiyMBG7kfwMV9OLg0UqoUVfboQnjngHZFFZPyi
fk8w7e+C3bq9+BfMjrUfriOkbKkeUsHABuHxOvRStukRjvM9F3sl03hLOASFwjW+ekhpBbZRim13
cGxFBVmQxaHVrYYS8fzt/MVWjJMFOp8UM4ld+NSPrys7bKZ258Tja3FidG49hC6yP1HZTGcN8A9Z
pF9Z7S+uSxgfDxdxdbHFoMsAgT89zFYW42SYPThlSBKvNlzcaYy/5G61mpdlvhMbh5bKq3QsKeMD
B5iVy47vgUFeCR6g/ZdE5ZXlOCK3pOXXAkG1IiOUDeLN+Do3O6CUSOYOkn2jHEhdUrjlluUl+Vwx
a9SaUZLQimiwrA4foAhvpQthYFJSm6duTwHOAA5V0DaENKMtchz/FGlr6B9EVJd4/TLkb5bmS5QD
1Rui76qcqzWs4MUuFrRJhe8QmEiBVgRhygucz//n9T1Yl8M039Xwog+r1VUTMm+L90/f218UDKSP
TVCIdhBB/vqkbgo1O5r5h+F1FE1Xum+CxUpRY2CrEtzVussGlEsPnMiHjNB6daX+lDwOFMaKF6rQ
X9gvlQlycEldP9wk0+G/Givr5DIOkbHhEwreq0ZqOC7bpz+LvdaTeUJxiHJqoD6Qdxp6Z21bwPve
pO8s0kaWj4rKLPtQJBqTwItX5Wh00AYDBBEf2N0SDDsgr1p4WsZHQH/G1LgxEJ0jafp5+BpUQAHR
5LGaHuZAc0GeKuIsDDO0Xna2f9C61rlx9lEQSFtvJGBOQeFkKWbNeinnYmMbrhoWk7pfJRV81HpD
lTChhdACrJU8ifi5IsqBf6e8jeLLTA8A3rlqHlZ1UQOpwniFXq90KJ6+8eetEOIJe2ijlYDo8ikz
0FtjJblPRswIwX8fJfiS/gLmcQwvntMiw+AKtCZCl6wpfQg06iShoHSopn+kPqftiHUc1Dh3WVY1
oaxlVeOFowVVgfCSRbqeDyAXnY58W7u1PwALheqq8hohM5E4GgJYkd6tDcaQUAabkd0S5sAzH1q4
rdMhAlwQoQGHZjp16MdDVPX7KY0P+/G1ZChysJhwifCxQAUVALwA3L3b/zGPzaWoi7FfUdfxfre2
MGLxos8Wx5iyUgciGsdcFkxa8S1baKCgbadtol6Tv7qH29qZv9gtA4inNCyf71P/auOnPy2ALrVM
4t2TAymq03w/V37yjmP03rJgwewf9cUFEaIQssAPI5+OZyRrqfErBxO0Tg1AtSWjAtSz9y9yaTBV
3srDLs2Hc3p6UGaAm5qix3PlgVfgVgTXtMk5mK4E/ztOHg6mnokBwLk9VO/kmfYw+RdW9/PSZL+o
P8B2AKsZ4R0Ctuq0/uBsDqM7tXlp+YnrSpKTaOQjxSSLjl0Zvi7Z5BRoSA/Imr/IlCpQh9qAKOGQ
FLeIafk8fNmWZE6mJRDhCNk04dLOxtIbsmCVDNXhXT5y4IGhlASm7TOw6CzPQX0Gt9+2CNZJy1TJ
i4nJPwdxnxAEoIgnMU/R48lX792RI8v3EZ4g+CCasWXraIXQ8LMn/XljByDiBrUVCr3ojyJldLKm
duui7iJ3uRM6Svlvi7ZVPaZMxvgPZdWyIuSUv3K5gUhLE+9RTRVqXz7g2vrKsr8MG+el67F9dHR6
4O6I5G/9Fan8iIvw9Ebwi6QFTASYVXJFnDnPomfPOKOXoMB3N664mztERwEVqzjgrtEKJttXqV3c
OJH0XSJjm7Ng1CW/NSm+2WCC7drqV1KiVjdPQM8GXug/AEGfV6iUbVNPZ8aRb1lR1Z9rulW0yvqu
Wu6k8iawkXweTcnhKJUoKfxIhCnfSKTYlO9ELW5nH/yz/0FRjQJQDb9HoP/MCX5GMcdfigWPZiPD
BmngFADteIDWp9RbvaybwHsBpxPpocHxtpZwG3dVufUR9kerZrd/4x9870UegOIT7xaGDKlrKqPq
1Otf4MNA1yImBDAFMZy7LgOsLuMM91SIuFaWhowRC+EdpVtWCsXNGV1R5BHya5psatuDAkyQIDdr
+fAmPoWzJlw+IGWE++hKNtoRv4Uk9H47jnTjAZ9gC4zTTQw388LPyva6CNPsoiDPvbDi3Ip+3BTW
qgnh1dJx5a6vqNEghyAxb+KJzv0rC3hrU4PZazsnvoxqmO6Ny1DA7DSITGPd3WxwaLPCEd5CZdij
AXsBugzWireKLzyDx3OzocS8dM8r2J0feo8H6OSk8PJiLtEebd4ZJ3wLc+RD3CVf5JDYCDZZlsvv
dZmggwX/GQqXmBoS0sp3lHaAPuWosZkDUqgQDASQePA/EHlcSGN5AcUlGb7cRk1KBkdjwUg3xxAX
2zANAtSq7D5WCyYgDc16/NCoDdjKijDJTg38RyeB6gFxQzU6Yl+Aj+oLlGkWymMkeraFKsc4Z/ny
9GZwdjRwGsi+kDyKJAo/yZMbNLglEjpBJRssWgcP7VNyO/WpVM1SDlqzwEUvkLWL4mYdDXlHRwc1
HS0v9UqQOHrGWSo4TfPp36jaipwP+xVfJ0FlU4JymiZ3on0LJ9wl55HQBdNQBUYd41bAWCoN7Lg1
QjgqXwtxr5hNY6TjQ3rsUpcbqxkdJmhqPq0Vu01zLudAlQTJFnhNBTEZNFpBCAzQagNzgb2dAhPm
JQ2dIYrfMg4STEyFZo/ivTS+rLMygYYfAsrgNQo41CAb9+RcgGMepB9dTNOEdBE2Sgf9v8BFUYZC
9AKsMjKeIKNOY7wm6KEVt+v5tYqTukvqolqgARmvoK1Sw5aAtLZ0ASDkx6WijfiM0v1T3+750qTF
jv18yOu6gIsAvvF9jszo9JyMKeUnvTPeq9so/0YXg6w6o4qHfDIUETJ3ur2HXkKRVxI8hFB0q8aD
MOlxRL1aUqS2RsKZqAhPIbdeYB1kQFAoaJWZqyXoqxYhZWwVS6zGt+Mh0oSMOs00qxcpVZ8BqMew
22azOKo9rRYAn8Tz6FV+kpBTsS5fYyvxRtKm1rauA139D0KI80muAucK4y0iM5In/ftPp1s1ZB7S
Rd14r1siirxg7xa3ElDBpcd6iy8CMqVsV3Eh1xsSuByIio/SMqniViU5rUexMNQ7Ltjvg1X2UWW4
B7yb1sm/0HPSqEJQwhmYaAKR7JP67LIrEwd6eHFnw10EVmpf2g+EQBrCsfkWF6w5JCVsd4C9hTPv
E3BdNhTWnrJZsl+Sd7A6w4wERP0tlp8KPzdsduI0aS2qRyDXXcV2eUPMPAV7zNjJSbB+FS9I4DM6
W9+lAKXsUiiuOEFSG6FL7ZxZ7r7boRGzHUx+H6F648moSJQoqRI8vZ+eoSiBzVKoFjslAnNGV+Zk
OHceTWM3KYBDkd5h1KgsS/A/7UfWbE7CkSlhLmGsJvEcLR8Oo6EgSz6saguqU8KYqzaleRfOPoK8
5c0/YFtob/95VXKtGzgghK7BOlwDRj251qnY7csoYs4b2CiKXlFBU8SqtqTKv3J8U+HaHlBAetQq
FaRHTjW0de9kevnM/VPN7vSaIpCxIHZhXKAM+viaGi8o9uxr9bt+KF/NU41JN/dOEqjUylTnUbHU
1veE4oaJpHtYj81FOezuNfIqQ+s6jwUtSK7k4cqqJWn5L1JR3UMsOYAaA/kgATgZ7wwSSzgdHGlh
cQ6xownHl7ukfTR6hII3MEAtm40TQuKgap0ed1uxpahZAdNrSjKDp2/kGRJCF8ZFSVwM55PoFP3s
lWHbp11dvIt9UhN4rEr1xWOtXZX/YhAEYDF04MlvXCHHGBTflCg3q/nV4OZvhdPXKeuE2DkEz3m0
2iT98Uiz4dGkR5kHsQs0RB6PdOSneU7n92DV4GoqduJ56uRWVVnyi3FMY5W6hN0siPQl1aOfybAi
bhQRxHeQ43BmoflbEKeqXCNtZriyNy7ZvUp9olO7I0RStMN24bw9+ONnodT6YLluwk/ePrBSzGOA
ZCuzWkZ1i0lfDbX3GxvNjaDgDYBdTo8FxyIhycjW6YAqHNQuraUtq0bdKCH0BkIm6wkL+97zn2uJ
WRHxk5uGmqYbyRwQfNnpQZol/dT6SzF+VCne4tqlxCwCi+x0RgOBZaJyu0GuGUx5PUMd4QIte2rF
xTeE8EDxahoHqoeO++g1VKOXamPq/zZiiJi38fovEWKsYvNu/mrk2mOLp6KdQIodi+Uv2dYr15ZK
uWpZQwkOlMxWXHTl5bz+aBbMIaw/KnUshR3SG44N1BV8tLQQ8MTYHh1EqEyCx9ZUqHfHRav6keTu
4orNhrsLr/We5MdcKIZBoulCbzpmnIjIa2vvV8HHhtLENLooq6eplY82lk4jq0VDcVG37x+UQc/K
09EaH9QNXGwgidJIOA1ZNwdvKlZJ+27EKgdRE/uIhgXP+bICKPqxVTxBqeT4/FTD5EE+RT/33uhl
wgMzTFZt5IfUyA/xkR9yIzyJ8357FDPhke/3U3aB/AGwrfFe4iI9Fqwcm/Tv2s/maz1J/IQ3Oj75
oYWiN+LXrSjKUa1E7xCTkuIBHN7zajPfl+/7AO3JvxVQeJ/jdehxXyIvp5cdv47vSyCvdxylf8Kr
j1/H5zzq71mdlOML+MnfGikKUqnykECnlwijHL/4tp5okBmSpr8lUpAcqdcUKR5UU9qEns8WaRRe
weMP1RSeaGYghwKc8edHxExQ9kiu+H9TOxfSNuGZ1SWxTKofeilf+EWiLL5eVqE0To7f8HiUMDk+
acb74y8fJUxc/ZY8lI8KKMdf4Uc/foWf8Mrjz/mh+8U+qG3GE/7F29A0Yvex84gZxCsl5DLd6315
/OJ++aGyoh/Zy+JX9Tf4OPofAisPn+jv9+xh6KqWoM/59AHknZ3k5PCUHAOPLZ6n0UlvHDh6nrWo
mLyTgIm4634By2mO/5AyoU5wya8JfzpujgrV8g8Rv8118cZMAbFJqRCwmc+2q6JkvInvBD5SZ1EV
9WZFge/vzqLVdafLM6CRxlGPuoiPFzcUSKGOn/5gZzKmZDHoi6ATibogzdCztk2R7pv40HGs097L
VDFFf1uGzO4O2rnY0or9/JrYF6aF/kG0cBXY1Osrouw2Cio4UvgKkz+bGXAfu5NKVxaSDnRI0GDr
y0WZ0w9FZEH93nIsxvFjVFwGux6FY7Ze2thiD0M7vSuj4UbqHgNNZKfut4p5Vtl0l2QtSlvgGcGZ
WqIVkt5P35DNaZGFGwLmPiIHII0xVOoen+RNQpybkivRoKKQyPZGqq1Zur4/Pv7Qa/p5o2MGs3cc
H/m5FW6yOTuV8a/sDf99+LGt/PxE28XD9sRe8fMXmgx8azpoHS+Oe4aycX3DHmJ3B8SVjjtHazWV
jo/sC1JJsopJOmtYMDNp1u1xUbFRsHa0qOzjo6VkF/px7R6X1bOLCWXY07hY9xj2gICNhMer03sM
2grvQKCJf28B/Dluru6vRLX4Op4p5itPuXVfuOf85PjFc/2Iu3z8qb7h3rtfEPVDDt2OgvuF/USn
Ir//4715fpTb4gm/enwD+2688YPU1o9R1BUcD6rqDhks/YXjLg/YlZVudbYYmJ9HjueMEON6fNQo
fn54qONvnABHQazjI4N3HEXGj93+xxc/ZIPn2+XL8Wc2DMHGsXvD9+3n4+8dB53H44nhvOpWN+1n
vlm+cBQ+HBM8+XFY8AQdLN5imKV3xSPjz3Q4Hho/5gIz4rhr6yc/yWJpR+bffpwDyGT90+lx1krW
EgTGSQ2WfQlx5ZPpkTVt0GXDQDfufQxr3IYdDB1fjMpxPDU8dprw5Lg0j6PKeP48vAzy8Qu1M55o
dDVLED7T8JOnaxWWOAVcrX61RjXSikL+jgp4ovHkzK+xu+EbZBseL9t8wJlZw8zrbGiC9pmjU16r
NdUg85zHOvrzx3OeMG48MkI/Px4HjxE6jtxxOTNax5Fb7AlsHx4G6ri2OUYZN0bPvuK/Y/mw3n9e
7Pwr3/59OPOs7cqLOX+T//n0ngqQ7MwRyo4p/AGjUaWsedKwbWqEAOHTT/f+OqEAhhXFq2aB3R1A
0AcVs7tzdiDwuzh/F64NJujZAdxbSCYp9y4hjIHvFS/yNQCCCQ1J6YbVBzQ82xRRTr+mTeGPuBSZ
PXr5zg7xlWbZpG/jFLksf+Ahj53vee+jqF/Sq7Dtg5zqzTYsuu/l3P0HnTBz45ZiBKPoTGiOrfUo
WYKdsEpzGqF60m9I2aKMcLBYgf9cY66KXyEa+1Yhc5T/20p4bGQbsFFFtFP+W7VkXcYNlxBvpuY1
dXPQi6h+orWL7v8sVER76G5Q6IzxxlK7BIMNXxpRccgdqTO8r/IIdYZc2DU/oV0RCQtPiftjvgMR
A4/kLs5Q/nITx38ZudLddErYJKsCLc+S1hxJzEdAZIcXNRUU0hqhUf0hR2MkIAJLgDHgNbH186b4
7OcVfqtcgRtx79VbYPsGETrt3+US8B1HH8i9Fwcv5W6F09XufVsCumtdzAl3oPkRZbUJkr8PAe3r
r7iTLCdKCTegxG5rf4YkFusW/G+zdFldT7H7Od4j0lBDCOZFOxR3wGyPBV4YVJliitBjghbf5nu2
MECLR91sDwkCWvxF3SG9EHXeHo/Eqv/LcQskJip+ZpGsuhoB0caUOYNxIxtaAuvGSZfdpVUlRj4q
u8xkRivIp+ugSuDpysc9n8VPApxz96ieIFf7R7s44aWbpsuLYcXEcxJRRv20u1qwhr2IciwTYC62
uwtvxpP3wlnRMop6+AH1HkPfej9j+5tX+TfT9CWY9KS5zJKivm4bd/k+Hoy5iSe0dha6WXXFlDG7
ES0HSiy583n01B6jatCqtRSHiDlsDOYSeYQtH50ZpgqMphbxrIuu7T9GbWeujM/CyFuZ6tLgB/xY
cQJxc6xnqsVecf76c07/IMHrQKY6dc8sysrh00JmTumT3S9kxIAXIHlGMh7xYUxJbbJBV7tM06vW
VHyAHsncJdxPr2toHEjD7t+JNG2NQqISCdpmZvbK+ivzEMetMjp/trbqVapcYtTzwXRDebWUzoZp
7TrD22VhHWS857Zumvaazo2Hi/VqR7OWdTTCAmH6szgJRcEWtgPerVBGYwoGwlDsQtzG+2jlXA7T
2lAbZzfwUSCN95lawHP8lsajnwJZNFNyU0xx/GEJExcpu6Fs56u1KVfJi3WxqzeCiqbBPW4t8ELc
LPKz7/L3iMkn+32IY9MmqVAwHsKIimgRLddRv1l2V0WWmwPNcWhJYE/aw5pO6S695Y4V/2HBh3im
TFBU/GIuEMtOnCjaAhNv3au+cLrwar3i7fGh8ooVvcv+8Fs8h/HHLGg3r6EzIatZzxvsEJboA3rm
m9dDbPpLD1uMrXpxUcrQLbP57k7qv9JzQkBK3dkBIP0kGFAXkInvuuJDnbUYpJp++nM4VO07LJ8Q
m0IEmarL4UCL7BCl17s+KeuLdDO08dbbtVxRs6IpOo6F+6HBd+x7RU/rup0BZkXzYc+Ep+3JSlxe
tIY/bQI272T80sZJdp0PeHjU2KKgQLnPPmVjC7YkdfNtRTvuol3RTO4D7z4u2x1lMlqJrtHFSI3L
n3BUNlN36fX8udygTQwNun1Zj1NLKsYiNDvXu0FmAmZ2T++zRbYrDiaWHJ4Vr6iXM7Fxm7aEIxNg
K5QD/aaEWbUxQsyRD/kipXZwQCRgXkvlWX3vXbHkMJSb+s+iru/BTrDk5mS1rYPi3lRsSeHq4NyV
QcjBufs+cnjgIJZlN/FO/fPD0KAvX2J4feAfqgny3oZmKmJE1baIhvhiX5Rf3UOavR1avFiWXf+J
XjZC6TQ3t1I8AfYsGUVuGl11dqOYXS0O2z0eC2V61Zg6u+02Rf1+qN2/au4oUqno9ORzO7wEHkON
Sy5weSkxnRacHUXSPEfNZ1wlHYA1wqDRiPTm9lC3cCVGm/bAMKAKin0MPt3ugB1NnHNm1b7nXY7Q
A3EZ4SUU+zGCN+wlZmKysQvtt2SX7S2eKACtKvfrGEcF2Ssn4OAubPIOk8I7gAPeHWJ03rrpaphW
b1dmuFsfstt4GN/gBuhfaOSywzrZ7tMJzR+2rY91vG/RTItQT+SSzAoah+tz+rlz2WErw59HIY4D
ci0bnJ1YAm6TvDcgJOIOEwz/wMdCNM8teSULFcI5cs4gBgBN77F0m2mDGUDMKODjGTlyCtYFmxKa
XJS/5+KqXkEzq1PpTxfsta5pindWZsjaGo5ABuqRoQFn5yF/hOsK1k8ajhYkymU8qdW3CdGMBhXg
NoiYOwMX5Lr76rJ3h69W+49GD6FMqY0sZloJJglrn+9qqPN7Thbbgm8CZ9qGTvRtCOut4g1YykxA
v8KjPt4QUbFcAVlKNGl0YKe1GR/KFO54pYt0Dw0i64dpv02GlSIDjvRsgwn8svbabcApwwn7Ke6V
HyhsKZkmfo3SQ6Kb0W3MTdZRxjiE2NnxZ/IdsYGJueVsoYQ/9RpYRYMXkih88Z7fiWdsm0OogKoq
OwOCS54a1Rzafr8ckIOhtdBWqFw3ZqSuSiQ0drwxTHjinwG51Rq0rovi3Mgw19PISgr38bXmsTCj
7UbG4D1T0/TsHzX3A3gBiwJlRl6F09LW3eWEbAv/AL9lpuWtZp4jvEq9/ssk1DbCXd1chVVOKI/t
hJyW/TpOYHkzd4h7bHSB4NMO4WVAEy538CjgvtE9Cer8Wvw1zgECtZlApS0b9J4ygsDc6E+7SGBF
+jgBH2efRJeuzJPGlLgW3GnwMnVqbuLAnAFSwaVxS8XsHDe7+PdyyqOXoD5j1AY5oGOPAALHG5zb
OpyUabhxqzrijdqRs2qx724IVb+wHX/1e87GvJFFlBuhWZ2wl/gJv743ToGmIEbW/gEo2prKlF1C
PS+tXWYR0CqPI56V6mYwldkuvPdtgtyXLLjzGBepuO/2b9m++fgHJuhIp+ASPWLOwVZroJ9lKOUX
V26JKn5AsOi6VNvRTQQwhERYXlJD5eoQxicAn20Rfs9ZMDbmqvVpsyZM9nyNgKLpkuwGzGqH1Rc3
23cUfPAK9OXSVzXaODfDbvkrTuM/vJ6NvZb0xy7tv/VujI4fEvEBUaJpFbc6PDQTzlLqCLhDwb6Z
cEzFPRo1eyaHwOgtRrWXttslrywK68xG1ElBFhGEu4V20niVkaGxNMDyfQR5w0bsYMoG2yjvOIti
XxgkmjJ2NzjuKkbHb0yrN/NYI4SImIYDfpFcrYCHPtEIymQybyWqUs/ZmhBonalngKtW+yd6GwEb
COGVvBGE14FIQ6KDbcoWAY03scPttJZ4mIK66fTVrYlVe9CQDQeBendRwTDIkiTeMTBRhLnoAWl7
hxknwcaRuqIt2dGStOjTkYwoA4QtlakYu+S8pP+SclfMVDLdSkWL/JNWhAcbpSKx6ADdbNtctgn+
7ntcEGKw36HFoo6/cet3EXT1umP5m44VkleclIiAtYmCAcQfxHpsR1IEtcingrA2Ghu0WTLl6Wiu
gubSu801cT0wJpDUIuUhuGumzfeo1HvrDwlBNzYKnt1ig7FmnN3KKtV0LHm7Ede9nPXAPbPCxsvC
GSa4VLULe5Z8o5aA25ixD9U7Ynvrc9K26KMeZbX2KEaAgRqJAiUznCfzZzq5q62RF5sAHLnykpgU
F21YZUkQrW7qycveZDLHyw+aCwlLNyaJYVZIdY8mpoXDg+rmkOcF1KteGXf3n9rL19t8AXWms6ou
WB5mT7CblsmynUu/uYncw7xdmSS+ruQtAXX8u1Xa8ysCjSMRxy+8z3VOBBLtWdF+zFJZIEtXDRp1
7gAC7uju53KTBcpkq/kyxhC2x9Qh5giZPrGsGlSRrjLSpjFfO7fjnlFEm3ZznaCNs3XADPF5MdhA
QpCFwBQwpZzeDzWJJ3XweNTV0Vnz56W4stoAWONgash3BF3f/QPvrEI4qCVFFMjvbEogxjqCgjn6
4PYk17TPWYWSpI3XELbHHcBHd+TsM2W82rp7bjf1eCaHy16ItTf7/0DEGG2Qvd6z9cKouliR5mH0
lBJ7lLL8oIo9bkr3pefI/U39wIiJWjfoCjoZ0RF2Vh4VMiKcrGVixmDacaeAHNrjeIcpxf5q2IyH
l14qO5GGsbPBrlpwdsFlDXvzUiHc5B+Iqd2x219Nh831ks7r69FlN44znzJAvuKGV8zu4yxrNIXl
6Ti2fB6ilU/CVvoTUP0Ee0BRA/OS0eTQ/N7mjGG7FEQ1lblp1yDEDWmO2wTBby1B/BVWs7xHTtgz
Ym1x0eacibXHxtGi8Uogwy8EPacKwAyz0zFV4l7SmqzAaLsn0ol2IQcfR3y8W9Zv+fAbCPNlfbMH
93u3mBBG/9Qe7twwD162gGCyhBtbp86fpUtlDYkIf8BPfsdQ2ntTG+BR+vPyazE470ElMD5S8HP1
ykwoHhs23HZFQm9LL1gi4xTOHdBOE/fMADOyi9aoxFwcD38tpFrs93rmjnU74ukg6Q8YwBL5ZwAj
iaJ0oxWDiQzHXeDGpkqAZsmXEMwSm7O7tLvP7o7Mom4JQOJC6yNSmECIwkGO2wNbDGc4p/OBfZBp
TRLgor5wyCcs2vgMozmYq8GhjiCBLInCDB3iHBYc66/AER00ge1s8FkP1gMRupMxZQfoi0jUFdC1
wgG9mg3nDQMVr9mkySj5cNrz+X0buyK7881kXEUeEvWMDqs9jpghARuazUdQzkSo08GPMJZrsUeU
pHoT3E1uB0ZMliNtXPgeYnKakSN19g6/tQMhu9PT53XY8jf14UWbKjhT/Suu/f5FPrGi4kjDV/KX
EV9ANHPPwq9D4L4U8wjSQpbfGHKTfX/av3XSsHmxyTv1jZqQGZGy5Xss53qnJDxhDzeFNvdy7d8Q
O6IcVXYYFXIw5QvH8TyG933W/tkOG6BQ9TcEez4l6Sq7XvYdS3Dm8MhmevLWi3GoqdjksWC7ab9+
QxpPANyzCTWF71/b8CBeM5zB4qFNtuO4KsGGa08F8PxRUC2Y5NQOQ0lD7HWRHUC+lIWpHk5dMwaq
k4gjb0VRCb0pPJUssHZRMdHnPrup872OuKvtHtqu6+2XF3XX1++XiHTZH1RNCob2nQ2da/RmcXMg
Q7Ao6IHtQdx0W+6MfdBKCZHvEFPtV5RkA5ncvbcpnvR34gbV09ghk2h3sIRzbZeFrkP3V06Efk08
li9s4sQs1G/YIn3Ay7RCQFE45N+mZcVVrCC/07KLdNcTHtyNxpRX+S2dR2pgPIEXj8gPsoLR6wgI
il0K9YL/WKPQLECu2o1V22u0NeoOtvXw/zSdWXOkuBKFfxERYivg1Wvb7tW990tFL2MBKhAgQMCv
v1/KcV8mZqZn7CqQcjl5zsn0QbcLhXMjy+BLBPA0ZVcsijF3dXYyVwKpreJaQuIqc3EF9fGLiaSz
FtU5fiBH3q+IIDlwR0rTljlxQ5JPOfH1ZY0SK5ZokVpKyprvWqa8Twe5spEyg18oij94Z+pN4Rdi
C4Y1Dlw4U4SP7Mxf+jM9EpuJzjdR4tUdpTk4ZUF5YiN29Zbn8795Oi2kgOa3nLzAAUeJzYFQ8q5n
jg5EnoS1cL5/tHGIKiyIcCBQnv7vjT/46LaTj9bKsWxL6tsxu3a6K97okUJR+iF1oqjysufXVIV7
tPBrCbyCbrZlzCDBJ2iRiUWhbyl7Slm5CgE7Kxc5vYriQrOr9Vr0odB7X3jf7jqECLdAGsF5ZfwH
n8zxxvF4cCRHU8v/ONEpFByNiXQdzrBYiloVfbMbdpil4Kojx8Ms8jt36gLdOExxqbilKnT98RsW
tXxsOWPyGF/rLIkVwAtE5jT66WoKUoyR+SmkFp+fR4rzxvIM7VrfO/bnlnr/CmE+uzOXacaOgxub
nYlloSOCG5y/2beY57g1G2pTeY6Sa/Uq0UdCsOIhh8IvUIBOtAJZo8mmCErlBruMiiRLiUvG6/yL
jp2ntplL16EPx3H9zlS7JcZ2pwt+KQCIsZypM8f62OXQKYCalTImUijdR65OR0cSEhV94oxWM36Z
qhagxBAdZYszGhkck2VRXMN9tz1XTtaXQRsAXqYBIBbzC5CYX+uDuD9R0zg7gUWJNw5rvQYgJ9op
czboEvAHu7no5Pswj9/Cul+brbyHM4mRxbtCHSTK2fWcfHIYqeFysLhf+gSIFSngijaNlqvLuH70
7qDISKSXQl0MBsrkAoL/wa9eN8322v28k/M50fd2Z3hAuTCZF32hXQAXBmgBAcR5j1PB+q6Mn8jr
9D9CyC9mjh/tMklCEQu9PigRxYZWEBfmPd9kjuCHHWVGDQila7q9cIn8QkAHLOI1SLCVpC4ChSbl
0evWvct26dgbcolZpVm7AMLoQxCqhr+olQyJm4a/VdNyfFT7cfpPRdU/t0i6k0cTzrjEBLVQ2ZQF
QIdOI4ckiXqmZCkZm5hoPA6JoLGhslr5scRMdWdPJQbQCmDBJ/Ppo8Sd0khgzPl1YQeckDSlIzNJ
TvmC642Pk/MHzV7gmzJhYrkBsx4kjEy9XM76D2jptWkNH2w8mu/ACdsfA2pl2AmqJxj2uYAGMsdw
vkg/2Ljfvg11+V+U5byUhQQpJpsgccyG4HhfwzQR+IX/XpkLepqtS+gA032hdKmm/RHRLI8wXyc4
1nz1jN0QpK0KEUFBIqK2oi8JUIjnS1zHHcOk9qIVcQVNRNRwR/gfFDqFtyEfCJaXJf1fPVx4dbPf
v9t8zuFDnIqEX1Hr+bOGGMOFPX6bksfPvyKICyRGLQcwk3Hg9QJlE2VBWPFyltKKu8m3ia5mtb6p
XYZpFOfEERQTNvAZhFp30KSzPzbOLj+935L3/kSpg4KbdyAeLkTkspLBSsOkjnd6fSn6DiO07gz8
h1JXC5AAferGVABZTlrusHVaVCBmiRjFJvKGpX4iJXDKBgztAwQnUku3zImmSZuWF2NKvqeNJYDW
OAQYqjlKcqFgug24iddB47GfqSVZMsC7kikMVSkINYkQd9Dytq+WFvHSoJ5dXJ2+6zP7NUJ0iQUT
6UGDMiFwm5x8gHNaKVRHYsfEI7Sj/IFsy3Ejy5wFdPM1HW42iOt5SuuGiwWypKh45wbagaLmKtoL
+1BYn8p1b76UK3PLsHHQdsQNHp7iQTfoyHeOlhr4S9Zz9su2A3DhzKHr5KH4ifYnwI5ZQTBXUT5+
LhNaLjzUY3PVL/2L0mQOcwAaZlQKWWRQjXUsKMtmolvIj4ZLTx7Yz0/eTPtneb/CIJaKhIIDtNYU
MlMDXIf6yKkFKuAm1sNf39GBm0LI2xRz9iIoHxDhjQAb9izfv3PMhGKqAL3Ru8L8BUIHEPITW3h6
maquksAKLg4jQx13oYfK8NIP2ABxir5HU2QSEf2Njhv11G3dr6XFea/EjYPWRHqZgkbC08N/CK9e
Ef+H+lcZ1iJKKw/fl9wocOgrdofy3u4JBmSESjbX+hNyREuZREkdBnNih2CsRA4pq0vxDCspTnRY
roGyz5fBiR4ABj75bxcReymLuEgCg7LKGliD/yPDxqrntemUKsOMPQMKftTwLpTwtTV/WzHiTamp
dO7dRykXE8xpr3ZkAtd0g1+1ib4RHjY9YCTAwy5MxxcwFMZZ9p85zf56dLO7iw8x67JquA+e8h2J
3aky+xJEfsEXKTRrquXih3WSbFTH6I3gXzJkfsItRHqLMv0gxcjbclrhNq5gDJ2cp4qZv4iVODr2
k5vi9CHADv5MtHiNA9TzWU1Jnl1IcsqSPWiSaJcKCHcymilrHuTU2JdqS4nOicDeO8FDH5wd6WtC
0SzTJ386ew5dYp+YkFFyDRjNMaumuv/gRy6uRZSvTwDUAg+VM49fjl4IBmFNj9hLUNdd7l/ZBjko
gBq4VWJVIEvURFmAo3D0hK8HhczU+PcMvTfEIKeJ7Lp07We/GIGVeRjmlJjf1lYdOGLO+cWvGEwK
rYnu2XGMpiegXrhDgRou87v44uy1igV4kI6h1hba4Bx/JsOfPg26mH+hjD39UdW8OHqv+ZzeUxK3
n8VZyOYUc1JkmlVAzVaujO55OLUkTg3QjH+Cj4HRzIwuc2+u1EKkCTnHT3TH2UCAceUyIPli1MTU
lXKGOgp8t4SqwBsDiRSgzyZsVgiNEtoUXCr2FPL7jRkdcMTIa6JwZdaZyHMEweDGUxS7jpTfMbim
1FYwHiYSTnFsv9SQnr6DBup/JTPC1wKXLSSn75A7ELil8yYQScGThXQd/UYyAPljpmd/zYlnfl14
dYTILyMN4ueTKxqSqERSu8XEty2H5uG69r0sKBeZg+z6tDMX90JqtTuA6BBZUTb7G2sBedjtSj+s
5CWId7nsirExf6NG0ANlSvtNG3BxUZkEKHYTk5JugvjTzxeEE4fEAmSG3lYNXJ5T6p5VnRdw+3nL
4lPFmO6nu2DWmEE1vO5x+/93GQR/vkjsQCW5YUUDlmRL6b9D8KholVgHyWjxtLtPNaSQ9lrVy5n3
l0bx5V63MSYq2i6nj/qIQcph1NPTBMmVGy+MvtXg2P8LUGAHpJnZAjbIIcCMsUVIax3/qH3JC87M
/hmthQMSzQ5eLvNJN/IsTD9kt8eEES4Qrl/8B05BzHmRjYzi3MHVZgSas0mjH6nj0lb/CqoDEaXy
Rh4wNGFukKDTPYDZKPsv7uNRcI2LiIGfHSbL5pju74F+F/In5Q/QFCXrxquhYfry6khWpOjrOZou
AeB3Zv/NAOdXGapSEHa1cZlf0wRVHRwrShvBINUF2a92MYijqc1dWJuFfCAsYO3wHjHiYH4WPk1Q
IdQkRGl6skIKWpprQzAoejCbbOV6BWDaJTJwqQVsW5hjso2bWHLh5/A8GP4IWpDQnXgMRemROTdu
oNcRcadpCNWhTMKD4cWw8++6P5LippgKQ1X22kVtabyw7C7deVsckXBSzUwZGyYX7gxUzC3ml2tC
JkpP3hYVeDljYRyvTOeHCwS0mbFGJvukXCPFuBIT9Ij37HK+Cpn8JLHDU0xSeSCvo5FBR2Ud6bRM
Fn/tp51y9ZzlhFtmhUHSMu3ME8DPMn2pHn0GmShj59yNzUnSMm7OVj6KQQRMDSLsqgk0xqCpvCtj
noHoijSb5sFP5IkgTwaak3pFphpq6piYUVV9ymZKa9HjRq3UBfio+J7LweGmFYDewmrENmJiTT43
CYP9MqVOAhR5CRhixgonX8r8lmndrR7Zxyy2yapJMEtNDvec7dxlkSEG8GZq0uoq1h0QHEIjvVHr
KeKQHochpxWCtKYQyeK1u4IfUBV/sZGia+gAAFL65NtonvvHgAW6BA6FiravZU0himcPYNFEJAa+
yq7TaagfVX5ewbP1AcValyygybC1vClpC0eu13h85LFcfgZgPxAe1JkCm9aYHr7hmIRhCNdtLa6i
5ZzA36bWFY1w6SkU/AzUCGWdyQ3R4VHv0pvtVERwE56mAoYEKmMJfVI4KFQxhiXUTOZ+qAXDATZj
kEUvPel+z9634/kzaPn8qOZ9e6tbVRDP1V6hYGH3oY5kQ9okZx/1PDWLhNqUF98tcX8zqooqsAZY
zzJwCncyBaNZ3zzoRVroeLWfgE9dQdO+LwmbxHIdP7pLpfUjp8e39+I7kXlqZeANd30x+ifEC3vL
lhOAJ1X8w/aBvymJC2YGhlITp1nX1YEH8yn5C5aEegN3m/2R3qsgi2Xr6QuPk7NWE22MlVGtoMJm
bQtPPK99zei73z/DZlnvkvRMh6fCEAlXmxljJYg6n/JxODOsIWWln0fVH4qVTkMR35QeykSZ8/TM
zOgTSQBIGezvvm9u88p9XufC8/Wzh7DhuzxhJcAMBBYpWOSXClABe6MqXr6qBsgBD8GDh7rFXXqX
5KRcUFwuOsp+NW7IaCBh5mhPk7yAKLkmVi4saIkeibxhZ3dUMCoJ4EMatV/a7bI8TWeZaU6pL577
NCmIvmB/D0MbbUgyGeemofxn1RFTmFbSQXw2y41b9u4/Hs1xnwH4XqtjWmMcXZli8zsrTzWalMdz
lvAmwhggwmAHhqb9uyomtwEUNiuZOsq5iKyrIMD33d92wAwYNy7tWI+0agbtheiC3cS0JfwYU/jk
alFV943WHqKHJrSW/bz9KhFQ/HaL7EJ3LfOeA5/NbCQG2X22T0XsqDgvMf8OdPm9i8rmIRsEebfY
AYNdE11w5LwtDrs8sfvsSe/7SeCG+VbJApdMfB0EeBfeAtQp+JbjSShBnJKSReFXR0vvSqz9ZSKm
jJ5FbTJ0tjNVXhhWMRinFhaxvbRmCPpAQuHaibu3igDXPSpHoF2gVmOIclpLKJ7JxSGSJ5FmTXNs
NfNUIAYBYaXPoptiJtcwLBSCD9QOnUAEgJskFQnjb3iv182SHvcaXsa1PdR8NY9tA5xz+VIn6Ums
MDgiNcpCGKLQRxpKCoaQB+W/HeHueTgqWUVDPdDSlGv1Th0cGDIKO3OqEpoi/2efEJrtLoG+ah3c
tjJ9MWJCbrNxQsYoVcTYnz568BUWqS+XBbQOTgVW1bhyHP6Mjxeli+pN9T6gzlL/oPMDoZrObHxQ
x3p+9pdYzOAAbz2x/z2VCvANRUcPBp3prztSnIfTpjAch4cJYiygqSYZmkOwM2nlcdCDliqby8pl
ie8tfMEblUlqGUjmZVM2T5BPuKRsKIJcYp/KE4K6Hj6nVY5uk8b9TeYo6kDav2DFR4CBAcDcvd6A
4pDHTIBGsOXcI0gVRcWswUTUkpOt3aj/Eajnv5QqQl5F0d7YP7ZKKKj6Wj2bKgEJNln3US/LBClo
0rjT+PTBVTAl7aVOf5q5XN9njQDwdASlldq4HvbmHuaYecmKaVaseoDJzGBDPddJ7L/0g0rYqyRd
EDX4G19YsKsFppzsXQonB30fVzhqSAU0gOKUQvEFNjRQO8z58NxX2fTOrPK9psJ+U0oI89tYY5bM
XSbYk8PnpvuV2WP8pFOCmhuZOp8EN+9lrJ9znHQktwyTEEvbA1bBjQqmpiS/X0ye/xCC4YnMMsCl
pmQMS81iHI+tnNP4txPCtitgrbJg4ncm69vMzkMxh3jrIolXGH5ATjlnb/qVmlJ36ydd03sc0v6J
H6ruAY/bCC+FmvOHRhqr7oG/9LgNphXS0R6IfKq7hZl2Z+5SWrJreRSsJRWaE2cbSQDdiTDEzcJp
ygxfnkYIbkBHYvc5rBNDCSzDbRF4acvQA+8QkryMXBO+fuCJaWz6r1InwzDC/i2j8SbMaNHwfrXz
RFOBFgt/POk2hf2T4bB+r5LTAq/t/BirEyYp2+++p2FRMS6JYRRYSXYFPVEwD8iwBMNhw/adb1+z
z3U9f4CHFf+2eQnQ2RTNE9gi2R+szBGONeGT0+t0a/8Y+O6M1fmVl9NWPRSxZ2NYO8jSO66pNAqB
7lMKk1wBC3CKGLzrne8aCGFcEgVQJAi2zCJzslbZpfnnMAzKFEUxBZSXJ0EWCMidMI1cyo8LnEBx
D8YkpXwXfGxb2HIlUdUW1NWupamRhlj2FPuTMJKEUiaTx3XmNbRMr69W/heBT6+AhJN3lGyMF5HU
phvnrZzIqbg7VEIj4y0y1lBsLnXkktvJwCnAm56h0sJnaXfudJsmlzeyOcGj1AeUEGYGWLJAPTJd
orAnxIBXZucy+evinglFslngVAMbMQLksxkpLnBoCm4AW+EWVhLJbREnHUc/YawcdQ4D0U04eRnB
JVAcYOwRKfGxufcnmlKeHnxygRuo0pd7m3FN9My37IvpZsjm8Q8cYeYmdIXcC+GUMTxbG+iTUi9j
NxW9bwgInxj2juDR5BQHESKcmLKhOKZ/qq98sQNjcThhifBjIAPeuaNbfvqc38YxJYBUlb+eIm6U
dRznDCw35fVSWsEgZnKIdTAV9/5iTpRcaucG64uwglg+hCsiNLKxVz8MdhJ0jPBlXS3MfKjsbmZt
4irYZlZuvNaDEiYgALIwNhSIgWFR0MhcFRPXvmfDyIQHFzyg4QpGHx+jFoSiKsr9/tgVtNTl8jcv
D3U1sczrOXR6e+GWJ+UWfsuZsO3zrX1nZxQUxG4+/JyY92UdRaxVgeqpsLm+ZBCb47opbwJF1IMx
01VwrEMbkbUAhFIKlDFdgC1EGABLiBVclC51e6zXfkliioHzThnSw3chh/N+nAe9C45pnYzGL0JL
ktnrRsAho2KQuw/B+Qqny/Y/xhW/xet8OgGZB1l+ckrpGBewGZI+u2tgFGmwKh3hsGVHAFuTChYu
pFHMxv+x1I4FBhqL8Bl+IQEJoQLMs8v9ptsOfg+QvOCmGjszWn1J78ESvWVBpzDyZc+6mQTy7DU1
0PlMLV1jS2I2ClnmgDMQs9BOLiG/9B7+LA/hGhgLh17dQWKxVh5IBnQaSnXmbBy8hcRsDWNtoTbi
eONwCEnnvzF19bcevfyXtpDxMDNAijiKma4SM4KJgbdPWP7QSGI9metoOIbnZuob7CR7EFkiYEDy
LK5/oYsVYFVHNM+lZRanpbHe86cVfiQdF+/BWVBAoV2W0E6oCLCDS9ev7gxji5Yku2r24vty7v54
1iWpisDA5hVY0h6sSgQV+JFyb4Qr46cwXMSD6FR75GTjce8LQFaDKy68IXKIznkj/uCLa8sXH0kh
QidFsECxVPL0IR1QyWHgmx3EdpkClp43YBSwiZ6BsHeCHAZw8rSxIgvhroDnBn4Cnz2OyjsM8PmN
EZfPnkB6EPsl7IkRixnxRXADoxubCa4Zcxlfx0XSLSK9EqoVgVvFHFBoue4RExJYahBvb7TN4WmM
/d0R81Qi0NWrnmt9d2QoNwqGfte9o5wdMQi8UT5JH86ZqW8tPdt1wQIgmeO3Vr7HASbuK/sXppC6
aWf+FX4c7wKlx8Z8hdCbwvL4GNZ5ZAORi/oRxiM1iYyGvKAtQk4yHRZwOpE7fG6/uAqqh4p5G/lR
N1dT7SBigL1mxBTRq9iFWbf0nELPpNAj+rdZ+sF5INkMZhNcE76Di6FrtiTqkKjE8hTATVAQ2Y3a
fWkOX90kYA5ESSGCt1QOR8LLl1WFauPwK0qEN7oEroW2w1IOGh8lo8mar+HLiOkBaD5xMvCvRblo
ke2UDYMT6bLDujw6b4jKGk8JWNkV5z/QJC0FigwOXglxdJ9Q8/mZlVnMdRFdSAlkDR5lMXwHr6a5
0FxnD2sQEhxynPStL7qetm5or9l8Q3pA2ZgJ63OQE9sevOaDTBK+ksk4L3xLenhz/tbKVKkooCe7
hkfnvf4aVbyocPL6XHZz8ZUO6ozywkRmBNZn9Qcl2np6DrtQRImtM2Kb8M9NwzxXNL1RSZDSdUeJ
UM90X/xNzwstgUDBNlAaHVSCybjkd67aMYzF+jmQM4yG9RKmzOUGtjg7FoRP5ilqeaVUteNNKlNh
a46Xve4eT4N7a/CFATwCTQxJK626v2rrF3gXw1NRUlhPJBI4Y/T5znH55JSBqb6wWMKyOBUejO6+
ZEmMcuz8je4BsDgSsuIkFSyiBjCjHVJDzfdREa2u/G6WKTCQgG9rTnyf3nPpC80BC6igK+hw2oR/
5ISNN+1R/SsuzJ2LHgul1q7Xqx72V7QspMNoHyrKvbV6G0DHg11OGNXgs8RGcriwA3G5SJLT9xVE
/aOs3tADm8oDJNoxHMeh3AgrhTlr0fNzW8pccwIPZVJFq4dHCUEN6NSe9hdppShLsUqRWnew439T
kzkI5AJQzhs41LxRUzsOvtEtD4zLLTNu+p+DuHiudXp9Xnf+NKU9KBOaZeXEd9fDhcYdnXhAgz0z
aX9l78IHdpXEAAX2fMC8DZqRdvudnS5/MZQrsaUTpFQQW+D4042dzgnqZWmvI+ptPVGBQFV3j6+z
CaFio+gj1QpVMkw3JoENaXmZQEiRaSdQx0oiP7wLpqbwE/C9KTP5HuI3ZpHd8aD4RnrDzUgYaOjI
UOwMYIt6kiNMOEG1Tocovo8mhY7N0mHrCRRi32BOA3FJYS2pcmJSmBCYRbDHnhxGoc3vgCYNsVEw
ADiEZSpFAfMEoQRi/glviMZSjPGzgc8pgTvLgEXMmWYAZA1MqqfKyVQNH4xHAjmAmyohLesxC2RF
AzOIaoqesp3VYGQXnlUqHxCrxUi7HwU7o+hl6ALVQi39iqi2nDixw1Kgble2OkCCRV+Lhx+pjbR4
E5SB5WDUDf7JGNudiRvrRlXBtEDdrHH0LZhlrh08LaiDYntJu9CiJg2tnpkYEJ+WlhJjHIFLkp8r
yVRsliBtiQKH257Fw3gzlXThUEqiq6khClJG8JQivgif7EcvGeIAwcSjicKmpbaclm68Pzoa9lRa
sVK+XMmQhrfNiu0y5R/tAJqylsn5rj33A4JXzlkzY/qEnz6jYuradZMonxomx8ulvBVnKDi4lB7o
Fh7KhowH1LlCxie0uJa7Utjz/Jj2MbWTzH1cX/4LTL3Q7cv44ehoPI5jgT3UCger1dpcrilxtrdA
JMBbEQkk6hxfOL3MD4xj3XVIiWnFn6Y9IIMbpFFBWnQVNaD26whAC10RoYLfvmLXTd1Z5FgGSwkh
CL0aFPwnPDqhJiQ0cRC12h9QXJnLwsbSsTDPov64dpeURfeJUPAUU0lmuTClWUz9nJExb0NJZ1pO
QYb5yL3tpwkqBsUdcxna2k7aULym+KIUGQWnNWPsAJd7QBTMqNcdQE8CeIWT0019fTVWjkS1de56
Qq0dqHN6oHIfmFijJWaCLiMZSZ4XOtGcYH2cyONHOXya8V+9x0GM6lxkHPihUZ0AQfuUUZND7nZr
0IYAaOlf6sIIqOupkhbwes4NeD06xvtQYpUV/aw3gzXgUMa8lJEA5YKXUZ2/4MIMOQZaH98Ws7ou
92jcMqqswul/diWRhpkaeeg3XYEICclzPRFRHgQQU3dvzqVh4SfXRFoBIX8oQ3inXRq+q4rL+lpG
jEsCIeeC0VQhqAivMTSCslUyqGH0wPerp7J7s9ZJBc2Sd+xzkBQvJ9U4Y/+oBdhfFUhdEPXy7ara
v2+DPy6cSKABWF89C6JEGqYHwSsHfjtlDTqrou5vwHqhCJWUkG6TKhecIDQP/BzMDtxPnFxWQpGF
2XScSPmRJaxI8wsRQSoRKAKAXVzsQWQZRMpm3/ubRlnY0Q3Fcb/9DlW68+PI5E36ENjgYLL+hyiz
NKPHWx3TD6gLbZg1XExTwQ/3hRBoerBOTwCBA0EbArPkO/QqUmvK51WKBtOwKUYQEncA68Pq4PKA
Qm4Uw8GzVyAgp2TOIMzcEhD8LdBjcj0Wer+aLt14Q356AQngD5fIPYoeT6MAQ0nL8CXokNJQRXHD
dQ6sC0W44vSXtO0M75kmCHl1lTc/8EFq+SeN0aJveRIwMXAfMCl5AeGCxY363s1kosDTED5rJkuB
573t7tr9xPgbC3NyKrhFunDlJ0cwC10Xk7Udjcqcvn2tQsf1Z3me/hM5EW73GP4BhQRFvfLSfBx8
EZoCgBRhdrqsPz6KHqtkYPuGuRw0ek2SFbJIaLNC0tczozGjcpm/ERDkV1u87vHzpa7Xi2hoFKh/
GIvpMgNdJKLjq8pQ6FRjUTlH3+UJBKIitUP1HiajxOM0w0UAuES16w93mfFcPcO/4+4SXcW4LV15
9Jo2BF2ow+YCV2JobsjelRuYQ0ffijZ/Di+j9slH+jooZLzuo2r/q8rifRfH8CJIl29Vz8cLhS5j
ZsSpftxZfjosP90OWxLHOKmqIW7XiKGMHXkLMdiLbX3K8JA8W6I4ksXCZSdjAwzyQCxAt8tMqhu4
HuejVx/Gos9hCkpBWsDYygz/IwpQIDsmTrrhWwRJosHQ9xHwG6ItLZ1gQy0J8A10LfNwuGQhJ9Hs
huFhlNWfYrOiIC6IIMwpRbULVVR+khw8hAThvrgTrZ2dJH2jwkVETy5y7J0LVU2Gkj3Ij4KBAt09
p1M8QoGS5L+S49/xtf2l/qVSKh6Ppx9ng7HuSGyFEJhBIY5q7iEXyFQyDWuoYlUN7iwWs/pg48NA
gFQx+K0owympK1oqwW8b3mK/SfmEz2no2vSBbe3En2WKMUcl+ICw10xD51ViBilCzbBQW/wFgkME
svdv2c4zZzEbUf+8Xa7TPS5B0UBgoDMzRILqdJNtzI1Jk3xkGOa1/yEWUrQmgO6oMRF3f4Npjoh3
IvPgTYocBs6xgYnspuFju++/j0FcBS482KBOCNo0ei0qWeHOvRIZY0FOgDcJ4ZTKoQZTuQYDp4TO
kjMCJeokqNT4mEERuV3P1AhsOxfIT6LIwOEIXDg0G/4Luyn9e98xP5OK8JUjs4IfhBNvZtSWqPPe
BAKarNhweWdhyzMGPBNwVAyIDRFa0aCN14zhBMul/cZAgqJDwg/v6gFKLgMJXqiInAL4DXPqqxC+
wY7m6nFLuu7ncYmTv3qDmhKte/su0/YvNcmZrCLRPGF3mF/Imgf9TWDjrSmOkikvGkYsjafMNRK4
2GuBTTbgi/f+fLPK15o60nSo89oW2KpVoJ0WzdL1NPJY0WmpN5E4fMtWr/SQoJjB3NUL/6rIqesw
Sc+uojPhrmBICXOQYhc5Dn03A4Jj7ZenYNGAWBeQVZR9Qo7WDrw4lW64pzND8y29JcCs6wcmEAPh
JutlLA5sQ5OjAOfQxK34WjLruyGJNLih1PvVfNGQD0W1YE78gYWJzfwM+TNafXOnmhpWX8oZEIN9
UddIDAsMF6R0v1VG25rt+hd71Tt6N7fdMGzkBCfsfTWM9aeBdSFYkyb3bSXlokNDEa7HVJ8+V3S3
2cYdakUutXYr32ePv1GrEb/xtqZ+o7kLnURFwcx0AW55QnuDuYS8J5buCQFY6g6bC9gWptNSeKqp
0fRT1KbRzH1IAX1SPiU6cWgrTIdpawFK8avhG6L3gstJDqJ/nK4iRVLVCX+3g4UZIg7WxfxEygpA
NqEvhpyFHwvgFSHIUkfgS/LDrJYyYgIjwf2M9myj6FET+1adCPfUgrYrMFn0CbTDX7guB5LTRjf5
fTP65CYo4sXJ9CS+/YvE5w4ljI8l0VsqPbWS6F/rIlFHqGT46HqkGWr9/1ATiSTP4CRJy63URRGX
MN2lr8qqbzSXYNdn6kDPog9cHjwEUVopoXJ7tXyisnvGwAFUOyDYQroBtt4fmGXQC/Vod4EyAPjg
rQZNdQcHi5KRu75z9p2jcDscgdYU+MZUkPgBFqB5D7xdqU7MwaOA6JyyEIeTl57h9Nf0NogY/pkL
fq3AeyA7fOqFG+NYQKxZXwc9gW8ja5ED6VF0N3LyJcay3o7qZgAQtFj7QeTGTwBQDWEgBIWNDonx
+tfg2gOPi6jG4lmYb9lbW4NR6JmOCoIC7fmJTtcn0kfJBFuA8aDk1jnkllfKNFMuLpkEvpIMDU5A
4PTiikNx314NjE2uVufy+yABIv3xhc8EQrdwwhjRNe+pUsi9iCJvtQLAVw20nqhjHj01Qn5aGsbZ
ihlxWywXPl93l+npvZwOOjfmgLINRITfYTTGZLm+osmhlPBfGaUUz5HBnaJl40ZG+IgmKSTIIVet
1JdBun1I1TYyu4mHNr7apvYPnsuQaAz//jVcamyNtGeWDBBC/SPnWnccuSjJz9dxc0JXfkhR5rgC
lmVV0mMThUHt34kkrhypvGQNDquKxaCZ9xb4WgFFkKYPXwX1LGrMbKWsO5L8+Ygkv+S00y4hFQei
ud8JjOBzdFNCA1CYf9x6NJooaxv7wFoaPh/QQ0Z7wycbbutZDQCznj2J0vbH/LCp48FnBWF1uYwX
vvBi8e9E3el71Ha57v61A6QPj3m82zhZRsnZRQrmIgEM6M1utKKVzlqqmRJdLPpcmaFHAjMIWdzT
YykukqIY4CLJlA3F/BtWvenrbZijO+xaihspsZQVhyJZbhpcplhhyQ/kTQOlkWhrmpLJzA/lxcBq
CGYigt1kjhPu2kN2KTueQTnzEsuaoqjhjZlEzlGi2YMp2EV1wt2w2qlmh7q5Tczl8VzOljTKCwpb
ULKOkQx7r+llz1C4mNfzBBGUYX7A+JWfCxTlJ8IpAnaFm47i17pGxnADD6IswObDfBfKDcwDlcLC
HSXPoTRGZwvCQduOhGuxT3g4O6RI/KG6FCDQfHVEjuhiLrxNWW2ZbuROBPTTW3gcXNkVgC4t+IaF
lMVHyv+wJjz4aSGBmVEug0BDYmqJMs5iIs9sFko80hruvxnRRzk2G1zg5ga5hnBL/UljvSOUkSJl
YnIwPaCVhZ0ouWXfxqthmapnMw5od1RCYYYMvoS1BUqbnWLIfuhv3yqFKUHbl/l1XZ8YXAmw4nRy
+pNVPD01EoN1xK3MZonBMgx1sFMhTcMzMRncolQoNM0y/4WcYZ88arwrg8LvH4NojlrGsckS5kum
51xJ4ONBPoegpSNIHoG3ni2N+Uv+z17UfLQ5VVqcA3I7wOqu0xwIhoJhFLkKk5/W4S+V2qdel+D7
ed/ct3H5b78s51vTjDm7CthnKbPBY+FXptUyvulhO91Mu3BkLlIu2Z5FoEOzPwocOW7F+GFstvx7
GKkEM60aDqItuEd9ovrbosJ31JLvHsEFwBtGcq2Pefh8uDdh8QLjUyrBnHdmfAY/D0CHuAC82vDA
wrvEf1EKk1KMpIEkdHOig+mKpzAzKlkZJiRrFCoE0wXOeaqQWrEtbfqxsSjqqytoLYKGL3BVDgnd
OmMSMuAUow6Sh/RqRwVDOkzIpVRAh0bap7tHUvoSPAlENc8QwAo1R2pvMaWwLUZcPpJqSGIDMlzg
Wnl6AW2xMzkwg7jLdL//2GakqrakWGsT9ojNBOye32EKDXC/XqCNY2dF0zXUCJvoJGAT8O0jeSrZ
cdyVHs5IuRN4ggKUKRd4H+p0/GM58cTBBO0cCLeZ6afNRTjPjWVA7UXtUEhRkcPswFIDowDQL0lS
gjV4J13bIbbdu69w5kKc5Ym3aFgp20tCAuRFTpoWH3/aV3USkoh49ED6+qtH2vsMAv4ntXIzjYWd
YPs65exOfr0PWHNgNcO9OtPz84tZ9kaHcHA9LIp3tIU8IzoRxwCUXkH+KTsz2cbsDP+AC2VA2SO1
L0F0T1B9ORAG0gXOCZJ+sQWjijyNN/G6DJ9L4OkHk/I0ghL81WDCVcO/8FMda+wcjR36TxMRzKUw
tUVdf9P6xOy6vrQbBUKbo9HyPZ7TnV0yQrPbqKJAuALrEzyaRFaIrnAHc2GWDLIkniuvToTkD/gd
2BTLRcMghiAn9mMqldxB/6ZO3fjBRLhxaUv6iZRE2Ir/1izTyOJn+J0Za7ZwgKKK07lg7YgChZLD
+5r4Na8uPR2sXNZrUAswO6UJFVQq6I+AAy0lIpVGCV4cCXkXMMBhIPTA3NijjgVNs0b4PiOZwhEL
mLUQOMGSIMCMBFNVaWwGFoR/gz7VH9eo2PDGmfhRQb0tFhFlRDUNU/G3XWCdu1Gt712KxxM2g5Q9
wPsQt+mbE8GCg+ZmY2x84Z9cLw0DqnNAZYG2qbAL1KEELPryMOADv35ZJ4lSKcn92ORDeliK/Zm0
w+wUbN5xm6Du8lQUv/N17noR4YAWurMUlwFQ8xNRsxTPS7ekmLtvUoEcMgOh4wSlSTKSl1g7HCOB
tq8z/bZFpHq7qGiEcqPcPXU47Rr12d0hzyTamLYcrDu+Skd7oUlBhlCOMmbYmQZBhAPeEBV2uGrw
2atP2Sa5shZseKPuhCWX0QNSA+jL0kChTj2Mp2F/cHPsnmXvuBBiqIFTyGblAbEOMjwEhoR8wZ3B
OBAPlP9MDgKFY53vGBVhC6EnmAo4/1Pl5k31Yyo5bw5Uh4/FRQ50O3KduMMgIflwPnT/PtkP9wXW
BqkBP0zem9BKQhkGBQ0CFqizPoiH/oz1khOZX5Oje2qBCMX2TKkZsZhotqQ2/kmIRBKQVztd6nhs
f7LcYDImpXf/ytIiqBbR/luUrUHE++p+N/gfbgVjMTzLOxIgaAvdc7hfzVwkV8zlGvoq1qBLUxqU
WJ42CAoqmq51VdXtsKYnSDogxn4fnQOA5ShllaQ93BscpBrqCaYozfmfaF5LKvJPmeNseeHcy0j4
3gLuvLFQj+7G03i8PzUVxV5KujZ0uXc0CWSAnbECMybuIxwwzj6zqIEThvC3NFFOa3b4/4JvknAM
/HlJYH22/UOZ0kKTpqAbZQDMCF3JmavMm4cJjO0STz9g3hOpcgBKL0vPlm6wn8/59qU8tmdfgeuy
HttiQE+XI90bSe3FzsiCAwQm5loIcpGaqoNymrPxO5hjZRq4Qvtlf8hqAoYu/kfTeSzHjSxr+IkQ
UQAKbttk01OUKEqiZoOQI7w3BeDp75fV524mZjQUyQbKZP4upb8Aw7ipGtagrd/RHaIscujY4lUO
zBwOEwrjQ0TeihmC/kWkx7iFBhJH9zunwhhiXeKigE7+cGb2uMxghTAEzD3k7rbXILTqI8G/1cb5
HEdcXrELxsyLoGaWczyNUKOHVFwc8GzEVO4QqO0rNc3vWQq/T8PwCwcZsKnAInrFhriE0AkyVNXK
LLqMZqEi4uS6mlqSE2mFgRHyxbnONXymvBwx2GYE0d5ZsYC9fHHRcbGlPHdoCmpIyeu0orWpJo7D
tRtPrloxY3H1/UQCFN9kiQB8CmSMJgJqFue9U+D7ITJUJCaocKuMOCJibxlwCFO9U2IQdY6pys9a
9O3JntKXAxMAbf+dMkDcbEMZQgjlX/bwcEvcFYfW8f9IuPWoE6fq8WUzA602jnFEqoCkk0LFGHPv
6Vaeu4ALqkcRgQD1zRZZXN7AErtwS/QJKDiC793REJEtcWygsww/EFEtYv4SdAyNhKp7guDTISSB
l4Qg2jDsn0DMAAFpXX61zVYX0nKsuLz0Jo2FFaNZ52EP5I1AQPMrCtQagXte8GfHwt00VBbuZknf
bs44wtfHPg2gUEi04Vjpvld1Q2Uq1RdifZJvkndyWynDU9JLjAuUvWHVuS4D4gkvdqxdzm7BzXQX
eV+MZPVbXD2r+JHY3PTZ0j72DkRvzlEyTt6nTvFi7TaMXZ5yPIEnQc2CxXFw4FVmX9OJkuynue0n
hlb90AUm9JVzwZTUTKTr0TrvE41LyK0yBXn5GENiIu4Qq2QoTU6DZHQDX5sSNdx3cOJc5/xoQHBc
PZLwhkPreFQ9SY9Ir8p7K3PNenCUiGwn1hobpv5/FIkM33d6Ktq9hscrLYoEAFim2oII3chpZWYO
OBSc4D2z9JQbQAa1Phgw06s0C9i+FptSaxiOJnvI+LDtNqCPco6jSDI1bColaQicmONOcz8uyFxc
3rTJWWQXnU1LaVcFGnuXPNKdp0S4CBmtG+9JhcDWsP0QUEBcWGso7joC5UzO+9OebKlWLuVd1m1U
v5FfQZetGkFISYJZqaV1ygVF9h2EdQB7LzbdakfMhK+RP280UCRtKTwDlYD2HfxcigNjYujgrQi1
yFnjw9pwXu20v6teUitLvhoPIveERcgnf+lB/TmOiCJI7zLE4efebPX7eLTrdwQtdKxDxrtGU8DB
eokh1T4cWguXqDSCqpKjBy0nQJNETWFaiW9n4o3PPgpXkwrKOAJSaRb/bRxq2IMEmD7hhZiZd8Su
pLU0UvBKvMvQ9G/w6RwFIdB/VjFTXreSM3dU/h9JKFQzlaaVJdi+XwxUdhR3Fm7+bZCrH0G4YAXJ
AWCQkXAvoDM/47EALMxFHzVRt8clmXfBZv5d5A2llPfy5yABqCWGYsdhzlbnLi/urVQVn9hDyVU0
N+2zNfnHLrcfCpGYO1X5dBCicVg5CcNBvXMeoN631eTUHZ9l1Fp2iBJaxIeqhiMSb6DywIFR1hEF
gyHRavC4dWlOaMWzRBKcosJ5Cs32d+JK48gg+EOQIiWkqycUeyG3TTuhBTfCv5J4fBePhJJCI6Ka
nt91QHdfGSEsBKWEc8cX0cVYJ/EKcwmIPIQnpDvGoF/gvCnh3mACECkZLUsic6X6dmQnyQBVqnrM
FjVZZWTRDJ+TYTS3Nocr80DWbfQdKBWaVYuZM0PE1v0SmJrBrgMOSPDkCnEawt1u4HbW82jj1KSy
sWWhFFLImbg2Uqlsw4N5b1Lj2mADYGwBi6EhIZehArm1ueWA+Gz+J/nQlNPk2XBsf09H93ccwMpM
E4uJly2XE/wH4KitoKaA5gAMH4QNLJWbE3CWqwGdAYf1Lg8ApgPNruA96fEtZV5IWvqNpCQiFEqe
ktRnSIiQunIL9Qxd8qO/vicXwUQfy/Rum0hiDFfkauMRcgfWc9lQUzsUXXIe7hUKonojkAJPZLZA
DYFmEKk8KQ2GLo3koLrvXQLgwaNnd7PBPrO7yTQHYq1sSd9rZPZSXttgEhwO7+jsaFQVR3nX2GfM
IgC9Tq/bEvZgbeTI3xDSyPg2anfATZjrx8nDykDYy+ThK4JPI5lof+A7eeej7rH/OFQnicnqpzHH
yItqkt94LmTdRHHx3pkU0OMAEkP0KTGOK4dYC8wNgmP+52RywUXMGhyvoK4jWJkfHgBTOyQyn3d+
SkJveSgjZt0TDSfyCezMoUuzBwKCvTpl5xDE/sTtiA3Hh/0iFozTc4V2BnsOiVziItBsFEwqqFym
pr8KKp8LsZZIW4KQMG/KGeVLZYQs8Ay/B+2xLAm5zxxBCtaNasmBPWcoH8M6Av9FeUPw3SQ5WOmI
E9hCILANjPqqKPcJqiAqf0bYxHakmwu5WmLsJdcTLe1T05j8Jq1VClabTr9Yl/4XXznq0V2r+B7Y
L/mkPE+s11xnNmBLd/L7DfBTFryVfAEQz+2toxUkWcES7DUZ59YML4dlV1I7M20M/MFgzhnQ2bjw
01foxh2UG1P4bzr86ZUWDtFnJMdsnBzZVR60oOXprq8zTQ/Ckd/h3c9KqPWt5dTLVw+lA+dS1tNX
oJLADHeU+PV8j+O0tVGZ8vck80cPSDTIraGZElEvzz95wAIX3prKxe2T5PgYxTVmpGO9xGeUQlGP
l0mUOPGD+wKbN5E6M01aiSWWYhJGya2Jlh45ukxOtbCz1G7CpE5lsSIlploAVEAGneFKznw2SDyx
QBXYIG40QeEzJKZQzHIg0LpR7LOjKz4Y8bzJgz4C9to2U6tmDgFxflN292NGc9Sl0v2IaNrycFaC
jXlTmmrp2kO0mk3wVMUSISE5Q5YqqhRI0lQQiUtTCz1F9C3KAooiSUSLJRt/p54YHHLmingHK510
QS6fkJYbirTR8PgoOd4rLb1jR4kTg4bY+Mkk+T75LGrx7Ik5oXGT+WqZCOQRbl41Am5IcspFHZ7S
R5DtQzsglHFmwLvialu/2KT+LuqHO10gFtGuy5fk4LBkLqg7CwZ0itVr6zEoqDemyta3+Vwf1ziE
R3aZ5DGKkL5zpazNWaiEL2wMm5LzQ7D8tE1fvTBqMPIjA7O6pEDUkG763ewg9aIhxFUO6dVLiS8s
PjgbYmJGFVAR8KUpsu4rMjn0bXcwmbIaiRTVCVKpLEMvEpSxh0StV4/lMaqrNHtzhohYAbsIx5Su
JBOFT83uIe+LnxCS5EGWEmkMoh41FTE/qCmVoBPVAaY5BdJaS4yiXb4C1tgML9yB4jX1qHBg8igy
NaOehB4AaUJUAqoj5DoIwG9KfBjOlLUSF1xfODHfsVr9Pbi8HJd7FawSHbTc+WMjgoYNxAmUlFut
E3mmwgeMh/3RygqZVamJcxVsQeKMlcPtJKExlOl0UchZreZbcj6APeiwiDTDzvBGieU+1WE1AnNS
uqBgKQm/a5+dZeg+HLNjN8buSMLnlcX0bduB/ZsiArMMg1GFxylYB+KTYw4BPSlNKcdjw35mi6ID
u1CxWvMKLavTIDSOuemgnsbINKe6bqsMlO0A94eO/hIx5uBqzub0VoXxs9z2cTBjqSY+NSHCGTEI
5EVK2h7dJAlQ7I1WiHSb0nrQ4hP3hr5jouLDAgBphgEVwBnTRCuVfbNCnxJNh/5Uiug9JEQsQzzK
VXH8tbrgDkn8j8mj09QYzgUq3m9p3gYqCJoVOpN25OiS5a1iOV1GhGM4ioI7ZeR0GA9wKyJL6s9E
0kmpLy2VZkMknIJZL4cDierNMudnL1qH/4hkgszquH/8dS5OQe/+y2DdCYIXLYjY9jAqBs+jCkqc
VZImIbkkVSR+21SSTMhQk7k+7GUbsNWwsywRomuPfmER8luJhETqcmaz0EkTzZDJzAtoIauFslhH
VSN9rmCsOLwQFIyYVsWlEbO20arT8ooqS3JPbTFVdaJm4YS0QSHiPKRhcW9KnS60PSyKyyRTfooV
NyqaBTDMXxJy3EVk/vNWQBs8kWfx8vCz8ceoroFvbQuJ4euDH0HjRGFrkV1kLWBu9P4nQCjIRFRY
Ia7FCKoOgwUvXAO12LCqJN2/bdvyC3/ZO8YCXu0BF0IEV3wzLhIWUnXHX6RnPAhZAvHEkWkS+kM4
xOOcwWfRwFOpE/ZFB4p/+HakgkfXS67eVEl8wg7mY3tIO39h8pmp4Yzsvkv92gpN6XFSS9QYFye2
3V52Qz7Sm8kICFL3uV4WCl7rdb4cvBKAaPO34oPuxIoLjM/j8biUABq4+qRfnQxsSCB4h5CqUyg1
+Yhc+iCeUhuhtRom7sb8LkJjdaNcXI2sQjHidI0w6jm5ktZTTRLbVFKrEi77nw1lNbNs5lqAa3HD
VU38tx1oqGQHIkHD1ENaiUeZNgXkemUgzFJza4ctmCjAjiju+nsoBCQAjZRIhMDiD8TMDqGKoE88
I0xxRUHGryIWxSQDqGtAmi2uP2GOw1D1pc2FxR+5d3VMghu+GBCRj2hmU19AOCaWnPaxf20KY678
aBtvPO6LnnEe1xVqEcxejtBM7FQz1H8sdx0vtARO6X5EA7+J+CUgfN1T4azcL56I7yXyArkK/yDU
Rzn+qyFcjRYNZlXhA7PjZ1NkUhVnNQsZDV2JIx+gbDpbx1IHAvScmwmDV0BOdtxyEtrCvmrkqaX1
n7VGFz2KxwEm/cNGzxAmkT8Q3oMtOaF0Z6gITfKCwiwumRSK8gcnaNzCph4scOtVVVh5rtVMrA/d
5s+krYu73ksWBhoKQ1Qm1NGE36NlyXmsXZr+9NnrE0zkGZydjiGko8opyZTh8Jx6jHV2lx3R6F4v
TJ26XRmvMEoqFCGptKeGx7IKrRxBqtw6Tuz9qfrFvy+3g5rA46PZVYdnJLmJRqGJhQXXIy07JigU
mHtHrZ0PhsBMfJErrUycidGo598isQNaE49P+MFVupDcRyvsx6cmXPfl1EqEIVPXZTpZEyIRWF1p
4w0rIuaABED0E+KmKi5BsG0oy4BPXgxVek4q85CkU5hfiefmGj5ypjyUlRYp74s2RV9AlI8wRI0u
ZfcQFFlxbnDFzgR1Arxo7xxRAt0e0vvTpD9PbtfdEOPM8kmxlpQNThQnJjNVAX3ALLLldAVZnPkK
UB+hLafmithMpbTTTpMF93OqRuYZy1ZAHdkVUKkTO1lGf2UJlKJQpFVL5AtqLwQHO4AzdojgtOsM
81GBGjRuKD3wQDJyAZPlzTLMvs/xH/gfHRcOAIcIjFYcSrDO+48q2txf+dLPyWefXf+zQjT0mXOD
Ui93OTpXJ3/Athd9jvbd/xFit2lIo0ehJ+lX9vgiNwNDCwdZlyiWkzjI4Jo/nBQrfknyzY1TQ6dX
Gmm4DE1iQjF3Lh6k2GEwxi5OCVdCz/w64HZwd946Ycn2MgKp4tVXAFrdDiakNAOWZtd/GUcuId+T
NFt1fIzi5ClrJEtj0yyP0QYMCubKnw2kEKO2/BOlPM61QYluE/MUODbzkZkGvVBwW9Vr3PKTrJFR
JTxRX3MQVgsLHJ44xjwiU1UQf2XwuUhl5eyj1WaLArZkBLhxlPHMrWgGIo5q3eTmFM7rQr78lDwc
RII6Ds/lEukxzsGpmQ8AZI8gP7dnYze85mRdbvVKWoeiOP3SNe1+j9qjhq/HWE4l29CADsnx2jH+
4wYbNhNfwvWbbpA9ofY/mx6/ggnpbsws15l2M2AtP8Z1LCfszu6mp2IRGk6kkKvYkihZpcgo4vjY
0SYwNgv9C+Dr1HVfBFroF+b3bckaX49CV1YrkCv5eB9OSZVwCJI99VC8ToPLIptIs3J2xCL+QLvI
HGjDWc/mKDf+6liBY7kt3E3dcVy24udF3DVfQxGLuJLTBkk0/2Mi6KJM4xWLI5Uj5zK0R2WihyyJ
u4dKN+houtbl5kqDHih6RxZKQqW08bAcb4qQJV6ToXfD4Vi09LB++ou4xym+WiKNoLHwwzm8ao3W
v+Z2mVHTUjhhVGm7/o2wExdZ51R2v1cs3PV504v7L9l75x8O5aM8HRSHZ5d18ZKt3HAR8ZijyFhl
Stu6gCAfddP9BvXwAFeYZnDVRSlbnKlxh3MVwvV8KlquW6xKVAynMmsd3DbloXDvlgEoje8eboys
3+l/rAcPMRqH8cvRbAUnK/kYpcd5OmYh8G0LBvIvivn8zDTfiqcRWvLewXv1bR3yioE5PNCR2FYz
NjQQG78svlIkwTOQqCMHQFh5zy3Zx7z7/pzm/nIml7Z+VI3sZEVrRwRUA1sAEX6TyQwCCxRNKuh5
eWX0EM/cMUjeD64gHstns67dfxnj6h+PQQZVtfWC56RsSUeJSaD8R5I1kI+aiZ647ko9dhAKrEYT
IJ2YppbE0dbxYqaXuUf3NJTsbZrsmVM3BMPpWla08UrEmcjI6TygpotKl1clIXbBibYsxgPGpBZe
Ht1WCaRLPGuBdh7XM7EiWzedd2eof+5b0f7M4CxvJt8NvgI2cTm5ahsYsWmwA1EHAYjae3FyYNQo
RdAGhCA7Ldk3d/So+uyLpyj2mIdQcSQC5YwD1XBSxk8KERjaLHpM620mUw0cvEP8XSXwF1Pfc1OI
own0onzGPga7kW/df+iF1Hu2c6pMIYWTuBbbBBA3LWEU9wUXkzi2qU9hPlYpKrwsupZUj2Ab9WfC
qsbXnvRFcismnTZXC4P0OGCQalybI4Rb103cbKc1pLpm8Fxa8HXw+Egg/SfmjHXfukZOlYPbuAo6
fqeW4+bwBbFM/eoF52vEQTThaEC0QhoT2HZJDbn2tJnY+eJzaXO8S0khwr+KpVW9r3n9Rh96vJqI
/+T24l+Brbn05aOYfu4QPirUH4IH0bw75rMNA4o8tZ9w2FFZBPgTMoTVBdkJh/cHrQD6PcjAJF/a
56B03YddqfUrIqX8rU3c/tSbPJahpU2yiDoeNWFD52ELWy9w3VNTKuKIKGbiYtSKMjrZvgrz9lsZ
xp3RdIf1B8t/f8W05f6qXLo2Knpwj3myOVORvjNrTS5vNIMMNTtmmC3lN8VjuX+lRUTbchzTr8lI
dg0VwafYpauCqqWhz/g3xN3TW4AujKiJMC5/T4Web8d9a085L5PhBch5p6j5nLVSLpLJW1Vi5ZxB
26aEeAI7qUtmO9qspouOEwcRT4+yiIghYtrEW616/WrIhakixunQhQwYtFJJ2XCa8LNxwSLxkoDn
e/wtOwSD24Y4Gb267wl9yMVxHiOy/0WsH2qKBWJKhtj9SMZyuSlNud12vZd9j7cVUNHv8i9FW5QP
ZMhPHBc93roumQfkRzlJEdlkShziRX18WfFuPvSBh7InQeVuQ4cS7UbPxxjMr5NPWXPkqIJMEy/c
ygn4EfnrNM2MUfksSUj/xFVnPW3EQC9EwGzq90yO6iNAA9hgT4HOoAZEegVnXwfX/fmi1EPBdH2h
dvyEbxxQp1rEgtSFdMBBhGQHKzpJcdLTgKFGd12fFldhpOpHuAGKVztBsgAcuuS/zwLYE4azIb3H
fro7TxMw5q/YoODAGZCWfypRlgHdcM7WSUx5EJLyE/cgZFXJ4WjDYzuexZ+swxPsYm1O2ZF03RvN
XkKvSs36RWVskA0hxJOPkwm1JnCRNPA6lNQsFop2+ctYTgVUsRLoaucy1qrOrzxluoH6YiNdtMnZ
SITU4w5s9LWd4Yau5U0bfj4kbvYNaIwoYpXnDr0aQeMvcYRvBmKbAWkqpolMM3rKkdDra61hLJBB
gGrGhIBekjQWEfqOVFeoMHIm/HlH9+qnJR5rMps5TFly1SRU7iZi4FyUI27YaiRQLLLdFNv3hUeP
BkOCmhzcHVkztM9mKNIf0yoz+XLuZjOiI6i8YfyO+iqG0RU+UjJICeCjFHfK4VbyYiUg7SHeqDqn
gA9ROfXwEmdtNZzWetHPW9omrEoE4UD7UmIj5J126h7sOYawQ7P6/CmSmVs1iCykNjtt5nokFU0B
n5BsrP1rFbAb4kq4Qy+DLSWY26GI6zbuumoPi0ckKW+VImwx81OdM5Kx5v6dmb/G7TZkX/+XWySK
cUln7dYW4n8iZuJGAhwozgQGNsl3mktkqJ3d3dhTNZwcNzEV586dSdjKn4QhFC9thIgaVSzHY8+4
rWoen5wUcwRm+TsdiHjQiHZmEyYC1xX5GwDMmDzEXUthpqxdSK7W+MAAbqAsaElL6EGyEWWagYU1
s1wKRvpfsEPTnOfgaD9lVUACqhHq18BPWpNBlbMBec+0AK35FQCkQNcJvSAB8QjIY7JDYLxkWEgr
uT42kFqgt0viloYLTOrmmeTXrzYFXx0ohmZgpVAO1U60A1l0b31bo0OPgvS1II5GCAJAVVRQYvAe
iJnhfAY+CiAJI0mGRGIAFrTiPrYxPmJJWkNK0FEAUzET2UEb9r8MA8sYGzeDAKHPQKII2B5911v4
FC18OBvzZ8dp2OEnMoiDsCOyQoiNcFaRo67DdAMmJtyAUhSvGC1gihDnM4xZaEEbos7YXkvkc+KA
hxJrgaRz4FzJNMHzFW/IUJFHFiSNaEiMj8aL1E1YP8IkacyJqJdBspqMOBLOL7lNBiUfn1Rc0LOM
wRAqUpKGIZaolKk5KeT4s3HK4jNQOokGCu72EEQMG/gpKvf8Lokx8BwFyOdaUsAfFltXRDqsi2jY
aHaxpCCNBVQS5QJQUOZKt0FyVzXQgk2bLONkvldK/VQMTGWXc2OlNcyJFqVnJPlcYdz+jkPaErVy
xl0ykbt8eUTlBGhVy7XHgQJqSDM+lWA0WAipHQL5HHTyX7lynf5GOTOq75SjFSqSAGiRrxHuVBDj
srPrNmd9xgKnz5XfiB2Bjw5fFZ5yp4R/mfjYNk2UDcY4VLja7TuSJDb6RIYxCTGZeWaGgHOOm9ol
q0UI11AchK3Eq4gUu9rUxobsCblzSDEp5Cs22FC+FZJ8DzAGoIkLwbB19EEznLBJbxzkbbBZ7EtT
r2xvBrMAMwKExQc7dHA67zpcTckhy6OIj30ClmYJXZKaKpdHmFE5MoOo2IChNogObA8I1VwE/VkN
FKv2grQzt/Jd9jthiVfzGhMH4Iec6+gt7jolCC/hrtz09F+BVPkjE9Ue1SHDQWVIpKVJ6BBwLUIh
v8qWUToTgUGt3uNWwFk+DvaE8D9UbNNZILiLYY15HB4IB7Is0l05oBFdYMhFBnBKQzdDS1axQTyR
g5ZR868S1fZMNU1gKImlCGhQHs/bF471mAm1rFgCwjjPJE6nDQA/jnX/NUUMaoRe6Z+Z3Lz9Viko
gl+8oCkr8TeZ9uGQyT2RkgSXRKrAiDBcLYAcpZMNe8sKsJQ+eBC7vgihULQQ3rJyszEMYCfBRDCJ
HEzCuiKttmdaVoTp4DDVAXpvcoTtVQGgG4PykXbCYRqDVQuZzVGW8H4wzzqn1TbiDsNx1xzbY9Qj
djNxQYAUWm6sUtJNqN18U37LKh1FmVy1RBDwnazei5KNNWA4zqzrdSKH8FYQjHiUyG/cGECG/JoR
ocu3xAT8pHpV13sy+OcChg4onf80IdQUaTiX+aN55BVXrerHP5VMbrfsMEKL7t5Ow1Sg6met8Vxi
ZqH5KdAZNWmznYs1am9G0bNm5AcjfWYCmNNxSl2iIjLSdDmRMmRaVonOvpeIfvtE4EafZTDRKDFy
UYOzo+dd2GElOLW/WMua8oisuSSVMy0b9GXFOhma7hvj3QZENEyGoYxGCgo1eDMEbnZXrAGFWcU0
kQvvap2vEs9crelzvILGU0AnHK6AqNi+Kb4Fkhe2UPu8XT5eIEoE9xeBi7BS9MG6ssosOj3t86Ps
CG5NIukj4a9INmaW4cSWRKNdoeDeYaPtNAibyoWJEFhenHOIdfkbIF/nsgN6cYnUnYcJ0CSOunMV
yX0bhBS7oKYj1vOs5Vl0gQYKNvx+ljGTiEVBL6GXC9IVQZ2cuTdX9RgSCYz8Q3zrEzmCwJU8lkQC
mByknROT/0ThFblEOgRYxsZdUHvSiTmyhPcVLy50Io9XlrYJ/Aebx2uJSjDBLzbTZK/ISlhU+0lK
51MBGvzAcDEXr/nG1xdSKicYSuhs9LmI/eQ2JLwTXGgNvpeHgNkbGleZC60bqFIbJ2cofqkQsByI
v140nVqFnMxiQs+gy2+qaWSZDiRC40Xa0ZEdH5IpT3tPQb/zWOxoP0pqNpkMoqDuePAhZSSnRorK
hL41rYFdJo4zqcthnH1UfRxz9p1YzRwCYs4WkUl2BZMeTB3s2IvCGdPo+qXsQLL8Y/Q+jTkcrh3R
DmaIzNsQ/xECeukKYbLBBQbrz0NWYcga4H23Lt/2wO88Lsu7brD9W+UvtT2AGEm0APWcFD6/umW1
bb0sUcjZwKVfKbLKC7nxrIVtw05i7Q02UEwG9qGZR1ImovgMO4Gd/gVdZS/CF8uzEgzOQSA0tPd3
ULN/a4C7GKjDI7GZdF0gUGrDyiZf41GiFNkzTXCHmr27h+5Org7fO4qTzbuyBkSbs4s3BP+I4gjA
3vFqRsYVduCunF0y9MolENxiddQjH4eD7mZMuKAOqkms0tyCCMT+lnsR0EeBhXZJ+Tb6aD07KqSq
GHlH+bBdW1MVDm7WaAjR6IHvxgP7dgr4hjZ6wKotp5UzbAxbD0Uls9OsgEzC9yqPM088i6ZmSscl
hniGSkeOzy5M6GhtGU1MOoI1kTws4tFA3ErEPx/C91h4Oo/N2zoCR1+YrJ2CxFq/ubrG08gPO2EA
Au8CaQbWobeKcvgNbHdAnjOcqsPTupJZAHaW+2pQNoB8I6IUHaldNxkTU0FVZP/VmhsLxo7UduLK
5QRfd8R8ziB2D4+DrOLae4t34tpSvj6LxSC3FDjckefWrMEyp+UpEZEBpNDm1xj9bLAb8mCU80zo
sVNQyP2zUY5WimGjKq1aUgVijqOdJfkAbfwIijOWHBAyJveIKIIh2b+Nnk9tE7CuD6HNL5lJqZTt
ovS34ZKw9dSNTNd44jAEAae2fELz6V03B6BTgSQG3WKnP9io7bUz8DBaD77qcHmr0Nr9p0i2sFUh
2MkSNufWBjhYyH5khIHF3dtMyqlav9roWTuM3D78iE1Fohico0iKReFponQ6r5pibxSlxRHwg9Hb
Axw4OT0hdwRpT1CkGNN0ghQGNhPxS0pJKFdvFwkYGtB9t4Pz3Wao+hGrR5fkDFrPIDhKRp+wuw8r
4cLkJ5G65st0XjREkgSBE29x87fDgAPb8D/DW8G1y+YyG9iPnVl0CUwVgo4OenxSDBPQYhSJI6kf
1mp6qNc2fSAGgQ6ZQWFGohvLkDLQixGBceRbwJFExP+cgDcmGVZjLstENvFUUjEQ+4cOoiVKjmgP
hCgUyvwDNQHEECDREjyYXm63jDktZqadsLyleJXbnEriqKmehaTBYvZHD96HTNabpoaVm/BTTY3q
Rc9ETKnIQ+Rgp3LWLCCEdeRGAwZzwulH+Hzuzl6+lr1PgyEadCGoDdQ9aPFV75b6tHn5v1gG2Vrr
U7aJszjiK0uJcNMNvDmM4J9Y7d8mb31fEeAxzpk92MK6lrm5yQ0nmt+mzfVBiL+dZ0vQFlRhyUKG
0OBMVPWb5d7deKQXNaDq1MJoOiHQb3WIbj472AI65G+NB7M5R9a7s0v9gu1J+GwHHteVLDeqDVSf
JEMwFdpPuHamCELSD/IX1UAakZ3NyyF1R+Y71/mQnDeqTQQ/GWncTOewkUzIrmkJ8Hid7KArnGTv
0v8CcvohaITI1KHB+RX5/acezYTVPbRcnBetvWTMaA0+GGeAe0qQYrwPoDo86I4THI0ET0SXEkXb
s+esl1ZrivRLmlzOxsiYDoHEFpkpT5GDcGHiOM+cGEMOTCYs+v6cnrZyQtPMQmedg6fZgoTKiMcl
8ydlMLYOpHyTbOYRbP/Ol7mrtrZjhjBDZ3vxo81kXZBQDOGUc+oCCBdoTVhjdvYszkBaBDH/SCLB
NIv8V7FPbDywzQuVGk6vfCpV6MdWBsmWhso5iuWYEkGXs3JpRpIyq4AWkfew2zkBzEuEJuoevbGL
FJaHN8rouwO1tGbSc+wJxYcxSDXoQowrpCqoxq2d3XMJVQsFql1Y1LJMMCXynmMxqOT0fExac8iT
7qkDCKMFb8Qo+2RL4pa0DI5PBFkblAhzijVhZzxU9EYfeg/4CSEl50Ue6IthRYSdVStFj0QzgfSQ
/jg31T9NHi3gfIe+T4/CUUZMrYJp772AEQxE40litFXaVBzxN1kvhzhjGk6B5y7naaFPaPZY0Nr2
/WgpmlvGPDk1AGEKzxOJWU30SHSb/oMd/9B5zJicAo4gtdQaIj8KkKpnRc9Xk5pCkSQkNUBBPEu4
So8gYeH3Mg5jIwNege/AGcj8XxYHZZosm04fCNJaFCUqWSAl5XYV5053gAl3CMaRVYNsS9KuPYhZ
xuupQRANWR+hrethd1x+IuTz9EkN829+KviEQe0qoT/saRxONDbYT/WrBQ660SppqOxlMwMCIMZI
ZFwEOjtkDZVDh1yJKF5Stm1o0Oqaf303gv02asT7Da9iSgrgDTTDnmR28JQoPvF5AYmuxJUxBoVI
CLEgS0S7bdgwhP/sdP0y0UZqH2WF6TAiL6CtEDgfttRuRVkn3g3jwCNVPRquqRWlhwxnUTnn9cac
WBI6bIynDUNgc8NVi2m1lcFiihkblx0kcaHsWAJkRMSYISWFVlg4HalBTCSOg5FkUzlwVzlwS6ne
xFOlsx9TJreMZMP5LtvVCpDUzDg65xBSq+L7qUTsk8XKw1qFYQNfRUdFD1CRNwvCljNmzInvbAkM
ts5PQ1liGDbK8c4zsg+RJH2wA56RPbRUwVVkA1sqjNKili0wqILY0BAAPPcoYTPmV7wCATI7q2QB
8XJI6+Qqq4qYvyBMnqmpn9QavlaYFNUgKjVpMrENMnsJPNRS3bqQw2QBOu3YzD+siwHNBcSWWCNs
YDRMK0BoKTkeCckoSJkJnT4MaU6kP44x8gDL93TQDth5w3udcgnuYpMmEQFxD1WgRKZ2IFew5QAQ
dr4yw6eG12giX7s66DErcnJQPUmhOdCpyxxJcxCLGUdi74j4OLYSRPunZFu92HxqWAJqao51NLbC
DIiDLxNZTi97hXuDqBEiUUoSxjlD0NnTVHEKuPLOKjQylksQCZPaoFMReYc2dcLaG8QhyCRPLMk7
nZsaUGj5fBuzU5F1A3tCx7zrrstf4NnI20mRVc7lvYvJ9uR7wddcgBuSxGgfVs7Zop/HqwYd+lUc
06sYD2qYEoeSgHpM5AKE8rwJZGwTD+Ui7XJpc8hVQH/iDBQNMB05KUk+qzQu2s8dk1GxESnIrXp+
E3eDjZ3IHAna2WU71sX2G4fx8oiTs5YhJNRNlLaUhgCbSI4l9QhqUhxaJkBiZjZaXzWbb5H4WDXH
JwUFT7LisKRWAfCphUYdcGgJlC7lDxain3GZEpZHFJAb3E+MDBIYCiEqJAtJ/5yoO2CWjSVTAyRm
VQqLSNdtwzCcnb0SCZ7LoF+6GIXDzBxSA3qyWpiG1DUATMfGty3l1xgtLZIia1EAqvc25nrFhOd7
FE9OysEKGUc8SemX4hEYTzNCsduDSax0qzwUHL701xiCLQQO2d3d+BFeDIeT6AEInTwuabzGjX4B
nR19uBJeegUCx/QG11cX3e0eBsEpquX2FfXjFPN/pxrpOzw7kQ/+Ub2JMywiwHcK8TihFP9F5w2R
DH4oaSNuAyIP9MVK9Q3RLnIKpC3QHFoIEWEL3D2R9Qb3xvZUq5SXaQa3Ba4HGakNMleIukmS+qya
QrvcJrEv+LB4xYmVfaH+uLWNPxzJn6nBxwSPRVbMfDTXdePnHFbkFKuZb2HtqAYml7fMLzXJWKEp
ZLWTYIHSpuYEBOcDiZWZo1UO+JVEVX41QhTg5hyGO946SgeJAbYxWDrEn2fhLbx4H4bBnnc2BQDR
rPMYV1zyMj/PD9fittfmwTbP0wJA3JUHOhyXIXZyLCFVoB9MSU+p9DcvJafaITSIScWc3GJFUsuv
smiqO4CHV1wTzxbO0EtE1aDISSeNZpJQrCXEr7vHvJxiRdliKBu4ORGUUYzFE4rZAzaKSE/WZt2D
wDiYogW27Xw2AMf6xOpmCVsemeGQP5XHhDobmRQv8NxoJWCgOo6TOATZseNegfDo+2CVCc8nD6uW
iPkAH0mngnMk6W7oQxFJzRzcwPEvxKtGSFC5gjPumNtqo8oj+YNGJKUikALzomWteQehv2/nAfck
xknkdWWKv4Wrzf3VBhzujPx9A2nmGyl6sINo3BZ8FPCOY7lDCU/UFbveY6vB3HFFeLzfqiSf/QKq
OoSpYW0DGRBkKNgR8dW8RxxrIdIpXr5cMwiultvKQZtjNWmZDNTD9sxCcaWFYJyodRBKMGsX8Lg4
4MwKI5eBTUmBbb0j+CT1XXkAE9hgoVIizMhipTYkY+ma8bAArxLIbxN07eQt7XNh2hmz0zjDLnKW
oDmn5pcYQyb/Qk+3HEYLkpx4oiMxKVPbRjnIphVBuozCsoL2biT42Oq/u1BE4AN3sYa4Ux7pOqXg
yKH8o9CvNg1SShmbgRRxF0ye1F6C5WpQHOY3w4VNR4eqOy8IOC0pECwe1iV0zohXYHgiFpEFnrjq
wn+SBsVM+e57EXnJbbF2GzfWBDy6w2gaEi3elc+2J5oGsfsog87xEFMXHBi/ZzkITRCc+86NvphE
4HKxKxhxwmhFo6rxBiMwQWwsmaHRxuLXE5EBXKbWWWxC5s91zNa1KIh1EKgKONWuLiWhCLqhRr2Q
bDPFk62aIeVW9IPy/BRhGUNwQbAEQURyJi9UcO1VCLSoC171XP3A08H9I9PWhYRExkNV3HCjbylH
YMxW1AfXKAbV6qlmJs11sM7ZKZiO40rlcsWoPGPN7KTvpJ6UDwDaZDTDpKGlfbdLVQOgnQFZcMy1
8EnTBvreTW76olzGvk71jmjLOY7/JGX7F6uWaqSnwtAhRz8ZTcKFxoj1EsafM+ioeLC8qgVtIBlo
/h0W9RQiSNUj4alo6rUHh27RobiiWsL9hUuYbgjJhHypBLzohbPC3oDIe9rT7EdYKiT3SbsocyN0
dWuv/VufeSt39kZSRYr4BKkV3B0rf/aBGakYNb4xaFRkKzZ0gFZZ39EppNsNMdsv1uExyZkjbpjo
f7FYHfoIk2jvpx0WV4hnuSPMcF/dExY+zKhFh/41xcNImBKIBeYDB/fkqYiX6mZoGmnZ4KxhCcW4
JaQbF1tXRk9sNMBsxKH0f9uj59Y/XVi901r9Lw1L5tatk26eAjjD61WmxeEM5HyR8V9ZPaP7zRBe
3fpinTfhEj+vG0zbGrMARmA0RIxwfGZiZmOnGVFs0WkC2aitCjGAFZTa3c4yR/KGdCSiHbQMs1Wj
Yoy+FSaKUHRyD4cNYnHX/fWo6+UqcVRzE3khktuxp+OLsYVxEn+xKjg7FMomBRORUX8G4ex/mNUv
/8S9EPmM0ZoMBXklYjjBjzN/RPsjw0JT2fwyxKvy9GtkgZhKdGVJozwOREtDz9k3m7ef9Ywix8Hy
aphlbePOJgCBFxvmcDkiHCo7MYnF4Ey4rAHFZDoBA2sd/Cbjz5W/J0JVJnUxGbaQgFYZIGDnq5kZ
r+qRgw0S/3w/RZx7lzwKCQgAxm7vET/rU1lNjzO5s6+EPnKmetLsHPy51dv/H0tntty2uWzhJ0IV
SMy3lKjRtiQPiuwblrcTgwCIecbTn281z8VO7SSORAL/0L16DS2PvsMQBdsmcMYc72ywGW7YBEYI
XjkgNLEmbCCbDCdwhMcc/ViUlP2GwCgw3GI9HTg0BavNMEKyBABCVRyb41+85+PMleb0uTAVZCcx
Rhe44HnbcyqnWWvHilpz5gguhLtBjpmHUhqfEZFIsmboYJ1tT3KowJ7am6iGB7WxCVw+4mibL9Lu
3ccYBIC0bmzftGLBMDfJX7CiBLnyQcJglt86m1j0IV8szdL5Jqj2ZKauSijWoICzjFrN5oPqi+cL
Z4VGHHUuECbEK40odBr6FiPp62Sm1VSTg/hYBFRvqdvATl+R0NroyMpsZ6Wqiko8pdwGLJTnAEwS
4YDFuBUUXckDNnk2BoiMy9NUN6mwQ+g4CFs80IoZv34/4Rv3DsovIxyM4W65z7aWSb7AU5Ek7+uR
WJ6ZdSD2e5owSHMLujMGyZRRK/Ajo5q/5n5JuInZGfj7nl7kFA1PaQmUDlkLftdGgQgNxX04V01J
KcUJ04mYQMuttUjmIJfgkoXbS4Q1zgSagDyawS/4GTxWfNv8PvzHjTHnE46A7RHmFtHovcyLLPN2
zLwllKQ3oIgC/3f96vxWOCq/zpRT6d7wOk4rI2nA96mf9cOeotO0fDlX7kjUIiVN4W71e9xRmBXE
qaUxBUZO/K8D5wkK81vUYjc0OzSD+ld9AnulOFEeI6YfOYao87GvoPkvq+7TBP+PA4+bbO65YzkI
0egH3LtF6LfflMISJwr4G7IXCt3vfdcwZDxxIg16umfOClnBXcOV4BejEsleiBD8w2fhUBu4nVOm
l+wlhEoIcLkU6gYLHOoOHGi++QtRnm7AcMTcvlKHJWGhwNbJ4bCJrmaY38DG/rV45IIEXMzfiUSR
K5sb6MSRTwdDWlBNCe3cgYJW/SQF/5sZ0/UK2xLTpcHUq5MWOaKnd5lk3CiWbfY4jHEwwavmwobE
xgFrnx79f8cjck+MApCRM9z3Tz+XqOjodml16ajZ1DhPi+1PmaUQHkyswY9RAELJQppS6rAZKUux
aIUnYuqn9MwlSWXgvcTMrOj7Kft7XEEfc66pu3MAAY+L6w1PUAZFPcr+wo0wvevxHZYdUgi25i4g
an7Lc81FmepQAlxybkenLXeH4BxQjFTk4BCH8nMG0f4cY7GM6hSSV115oDt8MdlypVjSYPhp656K
Nsb39ZPRO8kypBUbNHDgI36BStgDh3FDT1X6qzoHr4mzrC4jnhXdzHqKJgl7eDy4CKY5LUvZlGfO
Fthwk5kUDA2d2NLW5Nuc3mlhXnINtUzqO4dSJe2mNzTpzOSQPTzUynmHrJveLhVBfd1cRV+oeKHd
IKUB8TxVmA/xmwqJbcRRMe2xBY9hpcc+hSrPKI7yKK2L4Sjipxn1xMhRwBm5XuIcAQtkIu+xyCOg
P6rWNKdgxVQDclIuRwAlimBHxVggDr4FgUupWaLy7TfRN0uc7c1J0ptlF+CrXV+gI4SU/zS43E9u
+s+8+cAC0OUPNrswkItyAKrojq9BH/vB+gFbkITNDPOtla8XWjFKb3/PyUqALDXnisQYVbBoR6wc
PLCPPEt2wAWQ1oIb0gsnZi580F9RrCvhHc18xplIQYsfEX9s0SNR2Fy604GLvIKPPdIjim9OExF/
zBtFjzmVAoCsD/vWdaDKn8KMMgRicl3yH0+R89KV0Uef4I7oVtQuZN4GK5QOEO+4htsU4uZ0V2a6
hcBbV0BDZlz7t35ug3ebrs4dHIc44PPTiIJksbax1YMslG7qAmTx4u458d3d+QzmryRmf8d0Q57E
D+jlv7oJ9pXxGXWuP2lpBzKPc/PlPU6YGUhE2FdNgp0utd0aOd9CuuXn2UXnslAEFQFFmTO5f2k8
EBjpCKbdUBQ1RCKU1OfDej7vGRhxypGG+XSNtNIFUwXLeNM47S94ZacHnLHpdC+qfuWQxskIuUwx
EvWITJJN8LcP1+Yz1SkDpJBHV9TIxxxO1ptzXJdYF2EJa5mbAo/Vt1lYcJ2xLQtU1ldwjSCpmfUo
n+ASXziF2/iTrAQ6bnyMyLhpWM2pxzO06zjlri8PNrKlKQO9KJEjp/v18hMP2Pp56rL9/c6ZCElJ
IM/2McYjddePf2q/4vKZKHhnWZCb5sdtqIpo1rgg/pjAiWOPCVTHfaU71a+BliyLfMZ4PmU0f6hd
9QHYPHO8g7Th7wMhTMtL0SBG3Xc3fibNrbJt7afYsBFyA+03LB/L1cEnAf4XcaY6f/0xwPeCh0Dd
nH82JRalRHDrJZlz0/vMZphAg6P9NFkKFS7D50hHy57Dal70ayYVcYPoShtvEU9oGqGV8ZcOVFwG
YcFwOiJzBV9jzC3sh00c40rdr2DOcQ+ZQSTda/qPGb3JN6zG4fNWZnx4FKO757/j+7KrYZpC92DG
aqagVD6bw2/tU5DYdJHFCRbPB8IaKXFP49u8MswxAIrhFs58gp3mCVRTYk5kjtgboewziRr5SXxm
icrMtS2HX+uMfL8sKmhTxuba1TD4/kt614foFNir8bFc5Z0kWfy16hNgxwlgxcx8jf1EtjEwTaQu
2z19JuCSU0DfQlMGjOoBCQBpYp4SzipUkYikHowBfv2gZ12jCjABqWExA9FjdAbp2EZ2pIJ8WD5k
R6F52JUXFKfQKQBD6cBIoOAvM2priGSsYg8lmh4aPVkkq22MF85P40DahV+3+THSRAYg+GkLeJmd
UqaqUi2Uwncah8jkYNdC3NR2PDu73S3uH0//nwHJRiSLKJIpVRdxhjpiiDAg/deJmt3h3EM5h/kE
rElFjpyE4rboIdrLQr0gJuU2LxBnUUng+Fndnoqyvdlz0z5OCc+p2rNjjDeFUgYBoUwUvApuSN0J
R0a/hHE8GzBmuyK74CbXQknm4KPL0h4vDqp3Aoic50pxl+s9Aox//TObOWoF0k93p3X4D/ukjYqM
N0JSKsNiGFpxMFLi9gD7dQPMYUSpmPwA3I9wobG6TY5YZqkJWZ90YyWhYGoGBd/iFy5MAsCBud4V
Tt4jJ6UYBE41SCUuWXOGpiDtocaDAnntDuYZUpS/cfNeACL4dtXtSDTDLdqj+oleg1/hYs6FNByl
lbxJDaCn1/m4touJrPlnH48y2H4tpWTJ/vArkQyCGmqazgxKX6QKf69fYqdbxXoVc9nSEMDHGBxK
GnxhvSG+DWRLyY93TGyQvzd/0lGwMLUOXQoO5QkMfuCNV4ulibFWM5W69Z+oA9zbLRM3pueanVaO
3sgBaPb3KvoS7hUaRs5AQhxMQlaJ+5rLbxXN2qshsR7S89toFHxKY4QlKY5dMiowsrsb89K0i63a
QazCxGhH+cCjArzXhpplc9RjicOUE2ApgOceYxbXasO5E97KPCDkXXSgaEDltEIyk9i7lJ3RDMI6
zdUfo6yYYSlzLUZ+gqms0553iIxmIoceigQhRpwG7XPRnrCNhS0OZnPXgTbgzgc3vtvGjyjgXt0P
mOf45/4jrwE9pk4Gbkn6MkSxfzMl6UcR08cZnR8TI1iXDadZTHg8rEuWN8JxnAd432RHor4sVR1L
AYsqlplIqCZMr2+DCv00ldyiNgGnijx/L+JlYGbGAbpCxdOsvSE0lsHn29bM7beoojHtUOPeooRN
kOpyxnvGVcB664iFHzVx4n91BoAlRu3kICGnvnJFifSC6E/3MVmpEW+/Yx/kNkZ9Obd8fFhYaP4k
AE5bqvXamdC0hKzezqWmz5HV3EzK3ZtwIQK1ByYoppBOf6GIS9boJ1Yz6IRnjoPtNIT3BIkG2IAy
gZnO4afNuBNl+aey4NkhQLJIJeLp4m20Q6DsYkg3/yAXYX7Z5LVWIdt9iATWWrhhvgcX3UZ0y5GL
GwBssuwml+E6r5GSo0OoMI/0+njHDbfJzgmPuZu9G3WCY6e+C6Y6PIZJr+CePeFrcUJN1pc4/5Fw
Ed1CvoCRrCDnaWXWky58P0MM6tGFi1q1usP5MQT5kS9cQDffkLXhtxijLhqa7H3ZE6bo7RnFevTb
dxApfor3mJbsJjgFnH7TFn/x1PT6CfBNvgPd7VKa1PO6a47DqfsREWN+2yQppO0d053qwhi1AjED
LHQf1xwNH+Sb6NitLCpnGjjuZw9ek2Y9IOnMMTBmfaRaIygGswLGCwByDF1hOy+YoMJrGe/tsVUN
nXRFHfkNagOwWdym9HFnfKHhw6t8O7cEg677N4uR9Idl/xbjvA0LZnqbAPcOAxzWIxy98d5pOO26
jRZlcilXeh+gQvRylIsgJh4z6dzXSG/iZgFuHu/zkW9sE2/3QrI51dDyv22p9jcAwnvKc4KfIchg
X+Vk7QayeRH+dBLt7dIT4+z2dIpWz/gZWJkJBWZhreHwIWoRkD5uVJ27Pvvl3Ln/X0J2G2YFTDN+
a9H5aG4ZtIUrzbjqpGjpgUJJsXmLV354f+IGc2F7wvDgDKw3n9izDfVzloBaOgwpXZGs3Iq/oF1g
SJkYcsX69Vpsq5ycF1YsjBrTc4loMOfpQXKn2FtO8wuhFVz4iZ7BwCoxfYORgtIQtgGRVcd+GsCZ
AkZpJLhOD6jN6AGZy5pX5Jzyd37HbvXdEp9l+IXfSWjBmbkLsm8Ii2BoyfQWzgkXlnbX3MIYmaXa
IB3A/SpM6R+UFYiy3GD/TkUT386x+rlZdlHanP2eSgSohmFACtQZVdla3lz6lm4nWuMPDBOICkWO
+VSfsgFsqtihIO9LnJ6RyCAjYajMBKwXHaKIyvNwWIcpeFij0DvWuxZrYAk2MJct/wPWheMFADFL
l3b+jszYe/EnLMfjkfbXpzmigtY2VYaW2H61OEDxKHXUWVdCynXuu7T/lrcFNsptx3qlcGNzuRh0
3hidxtgEGBs5gAz1f1DUn+dRBOdmd9dn++UV2WSAyyKvcDo14ashqL3PcQh/hpUXcLTaNVPJOE7o
eB30dBGnNXvfTfN2BN6HJiWYWF3rPBI4ETvsCYyjoErMOGLjJM6kLEO1LE3rVYk6z5gGdH5Y3U7e
2IFU4tTY1xyzMzI/ngjIFLaOxH2JmcwspwC5UEM4cGpPFvZcgUy5p356ELJcK0uWlBeiGaD5f4Y+
6R/dCDDSxvcWpjv3YMFxS/Xp1GzIaeCTVXglPsap1FGbhaARJoe+wK+C7bkgR8FcKeuE28tpsAea
EWxH+tORqiOAeAJoKRvu842KPBIvYtux4Yum2F5DNE7e4YS1w6OxL6KckiGasQWsN5C4QOK5Qjyx
gCMrZg6CF2xIH7AXhXsPAlhTQtEQ8S8wvmQcrNUfI/N7UKdD9A2DjnR0ntMBtBPzuicEtlS3iuEz
nwg3gkQBvFAQAGFMhEKa07Sl1Jv21ICecvdwdQWdMfqPp9GLtHqjCrSSsb2bfO6UxJ2rEjFovJOn
pYxeTD1X81oelNXDSBMGe1ptr86eJt2pGsRhdNbHzuPKt4FTB2vhOIVIrCpQLd4z9m4Flk17moki
5efPEaCxBcXSRTLCQgcZk6uCyIBTijr/17QxM2ISTo9FVQBzcPttYIp5w6TKGp6q7AWzvI8OK7sa
HvKtR17b3VTyPcUbdy78TEsqis5YyFcpTUracd35irOxCAQNbalNOKOElifOeu+OzD9j0RaSB3kD
uicKMlk4XU1xqdfw9fyd4mEGr4mZ86r6fhXfR9sRgTSdE2beeN+yMeeQQs8SjmYcM2mGWXKM2bfX
MvGfTwIIzboUhvVrud+xrx2q4vky7qmPy+JAJvVbFYzFswnnqtIBsU3BP7AgnPeirJ9xJjcnplgG
Of3A6upL3ElbddbjHDzH0Czg00EGV9YX1PfgmQQEmtIQoIM+GptqUEyMH7Fq5QPOBEOBhsgTBlTI
dAVmUgJYyZfBNsVQCyPaLOwtDSX9XHQu2dFsA6dQBGvkfhNSMHVz/iIvDw4vjnfjlNb7ikRfuP22
ArmhPyJmtGTTcVzEAMOwkPhFGOmyuJFcPE5gDDExMozWhIsVPXvZA9e+YT5U3FYedBvYz8ldTuPP
rB4Ptj3jl3lWP6d5Vcpp/nRFzZRkA3/qu1KpafE5OTtav0g5R9tcB0h54u4mOTX/IbP5ZVTzaZ7f
OocnaRt5PsOUVk5vRbohQBEtoCf0p4IJc0PJiP8LyxuTBBRk6r2dqfzTIR7rSEudW5xzTYoLDKYj
UrPjiedmmUxdiy4E6QzMXFb+3LEqDL1ASiqSAH2hH/BFYxjCELDEcHcUJ7HQBFteUHGZRXRwmgc3
4mmnNIc3fsKy3BNwdBgJGD8WO4aJ2DbwgBla8MJPNES0Tzj5wa+l5C9iaiesda4IHSQac+UqKaY7
6l3BaDqw2DhgGS4Fz+wxMIEP/HcjGxFiOwHhBfTkfgueHa/64xHAzBh++eFJ4OgtPKKtjfMjcbNf
ihFNEW6vrxd/8f9BiQlOI9tOuiwGywx8zBHHrRmmmZjDeJkhiF8G1Q23eGyG9hqU42S6Q4k6EuqS
+899HDaYrgbLjYfEH1ZL8Og3PAPZiF0LqEu4u4vJL2E22/2vJ+KER611sobxFyMD68BPc4BdOwfx
Jf3krkv3YbrW3GW+7zbepy5jka8smPLQTjjQHKYZo1qeZepDjatXrD+LOAclnbrlV1/P3kvasPrh
BjDBk0Ybc9f6mSQ/gHn5DkCSlKEij8QSKHsM9EnL9R/qVQ3cWehvTcEFcYri6MLjjXPQiUkav05T
mKrijt72/vOKu9eRVEpNYDDVAF5GbRHQ6np8OgB8RoIsACwqmPkco1x094bAYmdAd+jVp+jzCksX
i1t2Rtf2l1dO51Nxlyt0wC/b7j67lNE929PPHmL2F6VKkXNtZDNDSWK9Kf8zqgoN4etUL0CsuTT+
vBIdux7GoujeKdpfjKLTp2H2BbVT9g2tdUsFppZeKYnxZLNUZn4Nf3cNvDrJJbmTQXZLCeQOAMMU
iYqcICTX0HL0qecHf+Hfwp8nV1nJlnMrOBYj1hc2EdRZl2JnjnRSRdi4GP0GHilPeAfI7s5c5lci
smQnl6FMD9HJwwW45abOCQW5j/wZmwbu5mWEQJuO8d0u2p0RWwfReFNd2NTU9wmH3hksygEHhb7V
O89uh54PHCgDgHFPv/et0zxlZbtDEMfdjlqbYw/bmrse9vqhwlqMU5M3W6GsPUibCcZxF9X1123k
VXd0ZOBMVDIWdFhNHBR1MblHQ/14uu7DmG/lN1C5EM8BbvdrUuuehsHsENcdCLo/+D+KSM95z4K1
2QjD/vrOxtX9hdu/LhmlXWW1EUODOkhfCLD5122Ai4qdACln+LCQF/Msg00RvhJUDBAXRNu3uWP4
hLXRndIVDH7pJ1437nbNl8pDSwKNGxUZ42hIOShLxLExtk1KjDDzMkSVPkVdDA/y0O45wMrTKWBQ
Qq8nxTDzpr9xPICkTR/zImc6ycndhDAAjCBlYKfp1YltOMlQICTS7rgjO/AejSio6Ek6ooAyRA5C
dTjy8AZ2ISlo0w0E/aa/5WrwISQwc8yDT9MY9I+BI2nnqUieNFFF2AKa2fEYUincK6o+2gGmCxuj
60cvBPirs5A3VUzLb0W5zVX1GxLWgJqB9WeZUOl8eu98KmbxX81UiduKTxdqu678QOCB9ZG8vcbI
qxFTaxp9JCOzYgjzM1c5tHnn2cEd/JH5CVDFDnn0JDPiqQCSyDxnBMHxxttuk7siUrYA8KLPGMQ6
Af2PXbtTzUOtWpVtCwwIBECYUvHN3Y5rwfEIO9WVFvGGboyr4pVd/bYNp+wx2uOLRf3LUYRjC3yk
Cvkv0QFcwJPvvvot8XVQqvBOOjtBdJuTmfLkn2nS6vGUfXB2v5IMSO8EGwpZZQ85xeJr4wESkOvi
eBQF8O65iQu0a/w/GLfN40SczYMHi/B2ovDqSKp6jsSxbsp6vYd540NeZaA0z8B4dmhXLmfbfl73
cFmL9Jgz5XraHMrwdIjnFzO767HxuYGR9m93Ae9tFlyAqq2Fd7nsyIEbou2aj2DAoiKA38yv06wa
oTROxguod8Cq+aqV5fJAvYaqs0aX/4IzwPBEGTNhdjhS6zoYq8QFL6+v4c3Dw+bptSAo/rbD2Shy
/R89vuMM+Cjrr+oybwQ849Tuv5qy1BMpVheOOWSmCzUaij7E/hi47oFRvC78b24Q2FvZp8GvjU6N
cXNVB6Q6nhpcC7qRzMoDXD7qgh2/bxt5nB64anOzpgO+CCXuJAenZSvitvieVtqmmKgc6wFOSJRT
TXl7BgHwsL2nqQA+om0DU51K8ACHmdITuT0EB51YPITULO8ESc+fpzx0fxcUUgaU+o6pgiUFy5P4
zqwU+4J5WR8Ag/SN134zweJpwfcP+ycGL4wJuSSk0ZY2HndgMi3wARjYO7RhNTaLd+goEcTEDtYG
OQ4YPy4QqY9Y8JJHXvbir87jBeo2kJv5PSHu34DitqmU9w6s+kC0ZznH1huGRXARqkc3IP68Jkwc
IYnkxZQsacmxI1IEFD2WtQsz2V+l2VhotzaXarxbBHf64f5titWlClukZ778BC3Fwe7EdM71xGjA
e5CKjHcQNcxTOigsOSXSvXdiI7sDf8Ju677kT7gpWRVxwn3pZLRcoCCY3wgQ8isWvRe44U3pta9E
IPJETrJ/cuXUB3UWzLmikGwSqIVKGm5g8B4uu9PwHLcE8bgVhwhNJYCHA9c2IQ7wrtoCfkAVMr1S
ZozfwEpDKT197rdz/b+405LzTylHMJZCvuRxPgXRg+8zJ4sHirl4WZdffsO411jCpt8BJcIAmDif
YN17dziszj8hkfNq0+SzK9TUQK4aU4GjCj+bAZMIR7EH/gjrXx496jFp0YPXnjH1o7uVGEPJ+VWp
EhYcYUXzdTJa8nYKJ46/cKFtABysW4azUCHVosw7mS74/HRSTCTr1M7NOB4Taju0WwRjFS5Aac+9
em8coWIvujP3z0RP1Z9PXD9QwFJSI5QLPOd0ACWQtRu0VFC034cgTn/ru3V4Rd6fgz0mgOL5kGPD
NXVuoU3JJMduNqYo9wbR4XaHbl6WuEZl33E7M26E6ALAWWegbMYVhdLyHdpi+1INFHhRrR4OqsJt
1A7BwD7EQImOHH59w8Anx8o737N7ih3nj6WZGjvKbem3PHLczExxcpjFx76WXB/734uBK4pmjIcH
qPMPIQHz52sy+KDeduSS7WH0HDsXnSnHPee7vybJQyQFekRQBzQv1mbOMODg5RwJzJaz5/i0Y78y
YvR++oomKk+g7OuZkkkEFeOBzlzKR3jpMXUcamur0+3XQXcDwh9wtfXiKTkG0G/u52aKP0Mo9Uow
pYYLKg2/bhtfNUuCHW2ks3v2C+opujWONcg2v6uaiK2oDKsY3I4mEK8g9xBW2Es7ZLNLJfKv6PGb
1AemqIFG89cKiz7X2VO3g2wKLRXmwl7ChIIrMJhBVJVRvG3tt3gagSqZ1x9jNbhzGJJBCnLJK4EW
QbAc6qUBqrOdaDQqkNobUeFjsC95OUALY40H9Cf1KIBlRALuehfuH4HDfoFdMMDQkcxsQLyAKsnq
eAjqDMJLdhFB8xtMw/MvDXct+S0D6MnYQhtcFCaY/EHiFsAymFyRpTyrFCg6SiHMvdw7SBTjbdUG
GRnhsPHTXYYteFjSNJ/FWhJJT3H3KJ8YBYsD0J8JGZi5mXAH4uYXeNw3Ac6WFF3pAkuayBvOZwQZ
BliiCnc/eBd06BZFsK14WsZh3rzPDbZMHJNfydPleAk4XuZMSsha/GUNYye83o5uM8T3qlVMVNr7
MJzN9+Rqpo5Qu70P9o33PCUjBvMJn5AZJ3yNfrxxQLG+RWxJDLcgErlAO27At/IWtzwg/sQHUPnC
6YAyDAU3xSRXHx5ifG8pbeMKh7B41RACWIgawXsuqKE+9fhmavhdu2pESHM8jqn/3ykZ6JrUkRCf
QHhaKWzlHIOvF/6TmWfMDRZJBXpx9BTaVTOFXL9z8VcoUu4olwMENzt4k/xwfopgnLnWiY+bMBRW
rhK3Bm4KPPjGVVXzWn1iDIwjTxVOFQrUBjmDzr+lVqrX5Q0+OVSgSTwOMHoYrbwZ4DT6pRCM3hS1
FowCpkL13xJQWqsfiVvvGdUpAryK7WO2URiVvqM8ZTpdMVRQgg1fi/tm40A3n5A4pG/QPNyCkXts
uN0Lf0g8kNTjhXZbNh4TPhkjV4YEJlOQLA1BwHfXZajTD1L2wYllXTIBm2PsNkjlZiHmQNU+o04m
mXxD84vvo+DRzZmKnMirEusDSjrML3nIXHmIAtc5xRZGrfiI+Y2TfdNnir3mtSiWH7God1Kz9wmQ
CFJ4zulWThxsIRdwXZNYc4DTN4WNnmO5R9VpTyclahzWIK4SjMUpu1A7bHbEM6h3FQqVOlwu8yBO
6Jk6ScGOs2ZIBgr4e6aiuyTf3TRtilyRSYtN3O1uip1qfLb7Cn4RDaMU7lSr8Qz4NtOQSHGMrRLj
9Jx3uptO0eHixe8lN7GsR3C4vUbYJsPcHqJ9DSm1+IBFCAYlz7A+4qiZ95wm9gwk0rnC8iF3cL9X
shzIK/mf/AIGPU99xIlgQnxDbGxnINvS7cMdxTANtYiDXYjRf1xOZ+hklD54lgA3d4IDpWeGz4g4
ONQ7XYHl5z0HnIVqmVYLRuv+i81UYjwAsNL760lbGiNTOXQ+ld0UgNNQyL7wXYRmsj7TeEQtOzHT
MuOJdEdtllBsFOC5ooH0Gh4br92yidwcZON0wRCo3Z1CxlqS7ilPlV5tuxdmnWKycd+HlF2+k7xL
DlMn/qd+RMY3Y68hh4KiupC/mOFhYpQZmc65ZxinGSJupQZbY2j4bzo2/Ss9Oi0ul3vKsO+4MTkB
yKIB2cRcjErqEHCrhiEoG9fIOGlgjNKBgLIzt+FmZO0KaEsRFP7ImGxU2cL1YQ8L6quWLNxxkAsW
CCorF9yCHBIgU2ma9cd94WN9R2iHgp0Y2DG/m7VAOwKqLP8bEJUY+qmViSJnjitqrznv2C6Wg91V
qwu8cpzPvJce8yNm/CIFiDIl8E8u/No8Fhts/j1l/j0O4anUOm6QAt35Ie8QjgAFVSt60sL5FGcq
8HasEqJwwKPPultIcCg8uLgiS8wnAA/0VufjafC6m1AmTzyj+Nor8zX6/JIf2nBf3LRV/AJhmi2g
1+9WWqJ7kkQAZF0Pyu7EKWUeuzKz90eWkHEVlJ6EWvz0PuHHg9Vqmj9aW2Yze5oFWgT9PFA63DpD
NpCI5Yaj9zE/8erMN3CuMgi8MY1MvZ5f4oR1SgrRz65VkRugeGH/ysmTLwN7FOJbHYInuAk/Q/+4
WHV0svgqMWy6hPFWJ9qWVfo2ZcbRcvqCORZDppL7Loca82WiZX4kuAIu0ZTT7QpdNf5QLnP4Ta+T
Pu078zCaxo7CsBLpthv4khGfh/dNfbVjWIJzDTPcXDxmdItQHsFlmDLBImEvFz5NtFnxVd34vywv
3+UxUgSUbzJ+hagSA68nzT9GRTNDFjlfS9zrDJQAU0bVWtDAUHmeH6Jk/lE5SEDiGi5DP0XDEc3l
LV7pySGSYSa+sgEjTGYnBJETF7osr17lvFsT6iYYBQbcm4jejDih6ZeOxXoQbCrqVE+khD7fhqdD
B25CRcwFUoTSy6WsOUQvLPwaylvNmvrEUUbRTA1WJ+ObefxYWEm66QBasP40BXUtVI1OoqIfd943
Of5MIdWsJZhhjJhd3eQvVfDv1FEVFlzaPGw29tULRl4POMXR+UlFWaQgKQRPYwhIBxvPIgUpY09x
dBsVer6vX7GX57DUcAzEnmwOmFRFII0EgtsCtBm2BOevi/LRTaBomQuHTsJ7fA1/XaOHJm6ZcCSn
6tQP32yd+82kGwW2Q93y2SyrEc46dQMlK85Zuni1/uz/FTtINDhAX9t/+UPEpxE/U6hvmHawtIzI
iRqdmg/GPCRPprkzA5lrUU/8Ffub57qnbmJsg8ZdZCafD3Vh8/+OqsWBXsaQwoJGPfFclO06dzJ/
ZXSA6QngKGcYRn2gwny5D9Q5GY61TDfcAHO/NCrzb72HIlbVXtzu/vYpqpio1DbwJCjcYR4o66P5
zJc8rx64hXdJCenl4aZ99AlNyi9TEGidQ0jCqAcAn8Ic9zHETIjmWKh9x6T1gue5tV41qRdEyVG+
W4dbVByGmGJ8spGfHWPojqi4tK6U0eXWOzys96A/8b56nXAO9VtikjNoW2kVfYoVwmTp5DYguBLG
puQ9Hk8FwdaBPC1AyDcGMEXHGibDDuQp50LYRNLQpej1PDbiO1fm7QDLW9F/MfStGLAhwvkZfyHt
JrMRczO1xCuo6goRf8Kd6mbFHxmFbPZZFJO4ga3YXdg2aci7FvneODe+i727eQsw9v6e+3S9S5RG
dw6pWLCEQVaF0nGh/qlcvr1pyNOFoUafwctUPEcu70JmWcx5dgCO1Pr/uCsZNgh/3hBV9ncbFiCy
UAU8ZRouRwxk0t79tRTyxrd6oGOGuXpvDaJfko6h2fjc8R20K9JJ3ERZYurO7SMa6k0wEeJwXLk7
Dj50vAzA5NtKotFffyG1bqERNb7ySu3vzvOHuT9iXgzBN9EbzFHK1JnSTYG9OMnFQ080153hLTPu
v4kyrGL0SvuCn24XbAJL9sCB+Erq1ne/B3UAM7g87M75/lBFgJ69S0EX0ixlN+XKOtpUhGGR0uE9
ViDbv2M8qR4ROyoy/Cjq4HkWC7/fSL19ON3igUBB5eNg5Aje5hi2J0b8Bf6mAx+8zJrttjzPCVsl
9l6IJccdjWYDdXR8LKf8IQt9ohR7qmVNuK8X8wk+tq/U1kzHgVYmGAcPdZTR5Vny+EjTUEBVesro
gs8EMDN3P4Wgvo2Pi7HEHbrx96/9MP/P3WCzIXRfH+XHbxLmWIEmfsd2Fzc7rRB9t4g43IUy2VVW
bVoxhlduhLvoDpfyNmbCDZJCiQAPf+AbCdyHLGmYp4Il64FSi5fGP+7YqB5SQ9E7zMjbzEc0vLcJ
OIE39Y4Ly98jsIo5NpQYwnf+m/YLIiI6/0k/fEKMmPBFihla5olRbO/5X5mAsiIasnDxb7gyF3oo
LlQ/5R+nDsFSWHP0Wysx8s2fOOGtYFYEUCbnl15exFfNUMc9P6nzM8DVmZEF4ADx/4lCHJtRwP2S
kyNyyzDvr1NBKQprj0/Y5p+9TAf3Ut3D2LzeRha6QFob65TbE5wH6nun6YGWfEFgzJ05X4Kt0drB
uvUwzz0O3vzqjqOCMimC/f3pp908EyqaatHh6CXv/sz8PPOfNNM2RZ5bg3HGimAqQn5VkfExa4/N
4E/sdKUiQXZjR6MiQw/l7t/yM4OGyWNLhmPaHhZ/ro5mZpefuMq2SlEsjfAu+gZAMm4XLOIRk7sk
FUP8/Avr56VSoGgRgReWKJ6vnnE1wFUEl/BWBPyq5fibEqCUaRBPV7ap3sb+SXf8vILJoLtQqnD4
bpGYl9P81m+kxkHjPUQDx6Hdsr4yRmx66GJSdTTer86uqi7/TjwsY2Dg0kjzJaVgzTWtaA8zP6Yq
+2BKBrQUGZCpvpSVgGyD0LhNXjLC+A2N1I1oeRku/iNG0fEmOKG5FKAO0R6H6sy1ngP9dYy8io4y
wlprTAIgp4YULNZ/FqW6wJTAaDHo2E1o4ETBdacfoAlgeZq69wnr1jjAvkOxbpCqy5BfPjlEvf1K
zwifakUjiZVt7ZjcTEyAjiYcf3MIn58m5Gi5vvcWCVSkdExa4qd27rep4glWhK1xFp9eJg/Y29n4
R/QS8505HdpidTzVnBQvT2kf8lWbZnt1L8I5FrUuSHmMJHu9mRbV5nxVXIeQtyrbqV4YzCFIi8kp
MqDezA5MOTj7nAhXUthEQ9xLyUul9ialQY8gk1qYagu7SbI4ZMnZn6FK+VwZgW77QW5GKk68PR8Q
PSK/i41sDQZPjV2R4SbZopaQ+7ZaRHineD42WMDsKS4gQ3s3iIyoAn2w+yq9fJeMIB/j7Nkq9n6H
mEOGNe6o2c+OjYlhHgE+TK/wZqQvQUBTxHTQ6bC/3JPBez+lPTzYLqAIlvfXwJ++6jswE0V9xZBK
HA6MCBAXc40RGAqEg+c5iDFTXMv4M+5/jCnI3LGc4kjAiBiGflJ8d3Eh7TP49o5L1FucUXp3wwnO
ZxWY7R0lEPtyD8HjsF86Rvt8X/Hq6wV0m5YRq1vzfKsX9aCS0Fj/boVQ7zFJ4ZoD43CGG5hrlKnU
5j6EDChAiCJAgqS7TSEFSMFGYaFWqF6g1qRZ+d1nSd3JA4RE2P/y/tTc87/lk48tKBdLnD4yO76S
pSsFE9Zb/l3WWZpV28QL/RUlOrfMTDAM+SDBV5BEZvIQGk0ABnjzo9ixbcxs8QphnfCQ0i0kBZTN
FGJuwH7AP2/HKduTn37vTuB/Z27CehUrTEkdlfwtLabPNIFuwoG4bNHXzZn/+uEcHXKK1sM5ycAW
RzIPORrO9AG6IBGJ66j6ObXIBMzQAnoRNjgSE+51O/fy6FsnNpHvhbeWo1SwEyKXuiNaeV7eyIKj
dwAqDqh3B+bm8whfzm+XN9x/0GjRcSVYz+heg6TxwwRdscerkDFhzDjiFnAdqGNfUnXAWD9a3KoP
gxoVSA79QlLcbRVbhdQS2mkBFSNwpsKzEWLy7EMHjQZ0O8INwFEgxTGZFDHSRL1hlazM8hOauxNQ
wtVRaxWvSRiJTz+qPYhv+vbshnyaemXNYOD4EgGSOegNaccYioHQOS74aTGQotVRMBGuxdcUMIKm
+gOJOyvoApUj73ipXkXVSYQ3LpDiIEURQ0dUqKa3RitMDdUxZ7Y1Ckt8OOagOPhH85+ziCC+EGaK
pJVBu6IUgMKPOQUTndG/qb+meGOfhgPqiGcSGsEM1b4Z36DAJu6IoSdD5YSrUe5ZtcxWzKPG3N3A
q1DuFhr+6yW7A4AuADGE3wx2T3oWr0ydb6qYSk0aoQSLM8q7izhj4maFT3qhF2Xz8bgJA8XZlIsP
Lcur8UamnPeWq0OvHW7NOWKe5wa09FwIZ2o4+rdCJPV6YqZDgARvP6PnYXR1HeZVOTxp5zWeeXwD
8DchUxyzwVfRd9IACoPd5h0Ako/VYCfOoRPwqel5ARq5eGQpt43JZweE9LARXQiSnstijjBjriwP
VhapHQwoZcMI5YJdMF9eLFqarD3K7Eat4Q6jLAzdH/Brp+FSlI2REKl4iMkTCcbxOIv8FNOvNS2H
I9S34CES2ImpC628EuXSAsHuDJp5K7u8SimXXXkmSloSFfiGuOjhTamhui/ytZAhGKYoqEZW8lyq
LOCwR7p2rEfuSyhLPPYGJeR4+jdF+FsE7D9I7f+K0RBDxbqPG0oFUpUun+Q1DBLCuxcFDaY/704z
OqBthFl4/0KaVEB8tf6AK/BDK1zOey7TKwgQQuqhVCkBykdYwlC2BUxEJeFih10Uyk2lfk0LkKc9
jLlA1PkYVKBPQCeNl8joAt40BNk4YfdKHKi7CCnxWz+y+ExYnG6nn/XIli4W7zlFGSCN0l/zOqAN
YpKlmgV2NrNkFmLfwLpGS08oJXJ+9Uk4k8jsUiYjpAkj/8dUFzaiJhS8+qnUdNWkHX7/RoX+ldFn
QSfDeTWfmUvHBeAl7KLZ1cMVde4aF+Ysv63htNPGGUGWxBe+ImPl9LbpeN2okqDBIyuXmcvcQIWY
2QywRxakJIF+s3q7MGBCQKrB/tlNPKXTAE1o1Ji6vBj3hLddBQg2Qw05ZklH9JocL6KChyUheJ6y
pHOyJmWSbKVgf+YGd87483WN9marcZjHjIIk4xxwvb/btf19xD6523ph3fhugO7Q+HlcgeJYixBr
gAtkCj4kuQuIk5ffIG0fIDyw1OEEAJOwjiumZZsPsamL6Ds8BkaAzFRUAQeSHVRpi3e1K1/nmRsQ
AyZIsNUJ3MiGWuDvcBf5bd2FVgJwr85Q9Xgj2y8fEKfBaaH7oBIyMgmPhooAVa3hjh2bTP4ONgMx
11OD6q0T8mlvRdxZkZOvf62rHsLp/3g6r+a2sWUL/yJUgch8tbIcFJxkv6A8nhEIgABIbORff7/V
PHVfTs2ZsSUS2KF79QrTh6VPuY6V4aoJTpFBGYU1d3OJh5VgrK54NWjgfjCrZ3BW8DtSQplIXNSD
2umn7qDpuYVV5+vhuYmnUDiCC4tAI6eMheNidhpdIf+xJeBpSW5K3zvDYwPYVhXl+US77bNd8MHO
Y8w5XvA4JqoDQh88SZoRr+CkO3Z/2yn5VPlU+6T0fRPi5Hb0Y0bnxZgUFUrNnEVGjjMA37zngqxO
NfEXbMmM3wR9khtsS/kBE8FZrhvS225pSgBMgRkEMWKpSYStowiUvWiKgpvZbH0j5kBf8b3NJ86P
eX3TwH1JdfbuBTIJOYuiWyOWpCTHnAN8fM+d0fYsdC2VwzDGH47+9CWU9NjzyTCvu7/FHuFcTwYO
Zz9njZlSzyfJ1kKBHzLYhNBW78CetG1gU7y5MxZN1oS4I0xf7UJXnT+XWGPxnDU2kvSGqdqJtcWV
ljdxTR7Bwr87MFjDa2BAp8RnxABjykFffJ8v44/V/suUsAyrlHOMWRkN/4Epot/SQWTh8keGjGe/
oPgtDkxPgMsENIV7BmRRRnFnsDfTAXeD4wxtaycER2zNLGDNcGyyluSONUOO4aDneC4wU+A9MbM5
BMxMjwOHi2hr3UZVpRc577u/l2D4nh/G6kLdw4ppKCAKj5qCwo57MNHgQkhgRIyv0mmAAByeHVwC
6NuKFMRLwTQyeMsgN/sBwK6wIl7im3M8YdAurgKmkwPvIYriT2Gcr9dDHKdXBf65ZtgKx54Rgli8
2NFRG6808/OeNylPimIAUOjJmIAVyzYwS/KNAArdBubt4xbAEghaT5YFZCNaV9tESrfYDuiSepqS
UV+4bwW84LINSsTQhS5PWmeOc7whgCgZZumrGdKPVeBbEJwbun/WN8JKvgMmGlac2TsRVGKhPfPx
8JsBEcVwyaK0iZZl76j8Nl6teV/C6AbRwMQp3TG4kG7WT2CKeASUMrnmjHADtNeppJIl5BNCwlHg
x54V3upiMetmxgEokHUU+Uea664BfUU+xCuPsPxUuKPxYGwiKxfdrsJHe/K6f8cjhmGwY9pleVvO
NV3cETc+/Nguq4b6XswYQO2Bp8L8jQGPY1bjB/7+K3UHIZOr7oml+FlEqjFkie1DESBJjOrZsQA0
S4JhiyJBWemzSL8yAu1C2d7H+b8dXuD2/HC3xUygh0giowPOw+/+KBg65MMsAHBLh216+ily1pmx
5Tr5Qss1FnSIFy0DbS3GqJE04AzfXjmZ3sR5Me1g2lXw8v6HLNfwrAymn3uqo07uh0SriQKGJsYa
PuvjZeSYVcq4zfkL/pE7vSt+Vjl8LStSQzSKV5XoDpqBpULxqGLYvQkLAy+3F9MtX9QiGnMw4qQY
Qb2FbRRHPlQFfBslBoW8xcjPjvmlOB2vsQ7OPlQp18xWsXIswpWzgjrwTD0vg2dTQ+i+x9te65PN
WZ94JmoD0hNrORsYEDHq8GVSzfNAkEK2KnemzNeUqUzNARU7hdNPeci/a/GIJqaPjgRuMCA5n9fO
YZdzRJqvWuZTq7XwsngeTADnRZ2BHe8p69A/wSNyCycFFLfCc7jTiQWBIy06NPCeNX71VkR5ceG7
jz78WACD6BG+GRM9Wc9KC1FQetMzAO4fYWwUWN7MKYQbIQ5Ern1rdd74cpJ3B/aMtwKurDRY4hNR
xEe0L+yZTdsWLtKBV8NHEhRWyIqWbCQE3dpBVjdUAuCQ/n/bzmi8N4+P4HpuEzuJ5UlpVjUzPgjQ
JIN35EY8xUyYgnUaJWiILAngEb0blGLGTNkiyqwKpjnk4og5RDaGNEUZYG8iJxVq8L9KxyvVis3N
8CfrIBspFdQGxjTsWKbSr/XwJa88khbvWc7vNQ0PsaGqFyQngL7DZXaih8tK0CIDrtDXYOvM+dpz
cmUKLJqlVnYzi9UfgAmZZTCpdmDTaCM3ZrLAPCEojn6+8D3O1TscvTgAW11F5BuBwXHSS9rLxJg6
0PEQTSKYwunwaPJvNdc3gXs9UK9YrMtEFMScspQ8ZisnKp9txwdC2QhBJdZRqcVZePwHeTJLgyeC
QEbLiUAHt3r92oZbNAw54LycKg8BHphLROusMAIj72FfA5wuOpI5XXQD/7SV0BnwJXjxkxx4jKAM
hhdypWqpdzMPNM80fvg5wd4aqP+FzW20CIrYvIsaKhQE+5SoGM2jAQLZRGF5iZ5D88vBipNxxPgO
TqUGakdQKfNiwDGM/Z9jmtZltDwKFnAR4UdSnMCy1FKsvsnMTL69LqMFvPQDDf+pPnDokDyfUutx
yGKES9Um3oddLdKFFI5Pb2FOgGk0OLL69+Uc6xae4wzJCyWHaiD5e0cR0RcVRrEfNl8Vt+ITuoz6
LMvoScE2EPM98TEAjqr8HgU+0ud9/D3K6JguE5qI5WGCkqxE6GhtGtIViAMH+gUq3G8G/GU+Zm6d
x5zG1qRbo1cTXFxQ8Ba+Qu+gwYhpgkyVWZ9GrsXGjE1YlVrHCCHr7SVBhQLnmNT/VEHIYAarN/E7
LYNJFBuXyg4tK34SOfS7YBYC1YdD4cwJX4WoTI2Y4CtNz2Rblrnq8DVAUf2rplO5jrBXu3OyQzEz
WBWyqVIZ7NnIjzssIUcbBAAEt0c4wrrJIl61eJDILnCF3ahGs4W12+3ZfNmoE0u3bEa3Xfc05kgO
ga+nDF/oXDM/gaNUAswHOpYdtRDT9Vy1Ak2UkRDM+TA78BwOfBNDajV5tyiG7cirmxpWAlkLr51j
JtsR2YZJJV9SsRAX7EnUCM1/MLHHzmp4m2Zt6lHvti8QXA2nhCN+7ftPpH29IAPi4+OnXC/0xAoT
wPkcB3Vpm/yRVU9g6KukbofQg49abo7znKVatMXPCOcRn1FBpcxVvG9oD0H+OKj4pkRlc1Vwe1yg
pwEaWjTQX2G6+68JZLTynHxuFuo//Ja4zNB4XXudEg4oS9KV60ufsHDC4egpgSGpmorjFyC2r6zT
lJ9NbzDLf4GaMQ2BXOEpFfLnD1PWPxvG+7B2ZXpVVvGP7MxpYQ4KU4VGqCcV73K1tfGnJJ9DRH6p
A43lzQcULNOesDhvPz0z/WWGwInALoV5ziWRc4OQUoe2lhFTeXpmgsTbl+sR2zv1Dv9u5L5fp0Dw
FysJWWaYMEdcS/4sI28Ngy6ZDKVKM7nlDXx7Uo7/Kk+0Z/qOdzQlLpTia3zgkSHlGaKPhNfYi9nT
76g+KJfY+ZKEZBiOXqVe/X3VJLXkjty1Q/B5w4b71hCFCQTmylLxQhhPuAH55a90bW6Wbn9n3YuR
sqXtFAmkrlSoss5NTuCX7Ita3JfuTLlkm8bc4kPcVh7DivM4HIVVYOfU7pmHIeBiKIZ+iFOBChWT
2vMdgtunvtz+kFjOvaMjyz/l/84bj85YEzOxxFfpml/ZjMJIIa3YijWgCOUKvxfNvm4JknlmKl7i
IkqZX/6GIg2Z6dg+FzEjS4MVsgXyr85I+dLNSnxg8ntfI+6D8siy05Yj5JabZoO+nB1P/ofmkNCX
oie9tg7WnrFeV9axPFHEc19HHOzyAMCD8GWOuaXTjvdtuHjaKHOr5qawWLJpZqIUrkLO4aMRMUp+
SeBHzTuN7vLJHHNgXn4HSmQaowSWViMBreZQuIAsm7qRRZYqNmxjIjsX+tGeIqwSgKI23413pqvs
d+wSzs8/LoxxoFhz/BMAUipj3ijgmLKtTo8cU/vstSdODH5BEN6A5r5Xh6W8Ck/FMzxb2sCO+UGR
KvolVlCs7orOAxoJR0q4DUJoKIJ1MeLITkwFLRAjcVZW8T1sMlT/E2bHhtvPPkSZCj6C2QVwKIOH
DWgpXXWCfFXBp8p6jki5kGx76gluchrgAGHbzJu6L+sy+eKNenSC5B2yptsLUTjCPmFe+XGaH6Li
42qG2HRboKDnCoHdAhtm/dpN6NPNj6P2YGZn4GUEz1g3xx/y7y8EXqjoBY5BBINPb75VIHLtYjWj
QBPirsJJ4MsMBa0u04eM98IMHAVNqDu4aKFT4vEAuOzx9/xNx3rPNmxPaUFOEm5sOSvPOjPMChB/
5kxykaQzlLBsPSukFlYhpQ0bgWkY1oJqNdbjlTe6XyjqE7jY+S+jkngJDXQPigs1ADOA69rx+wCc
3uscBxP9NhFP+1BwiHwV5CGTnTjX046NmwYsXiWlmDlaviY/ScdOBDJlYMbcMi1ppFh7UZ60QfRo
vj4G+XskRVMlgH4UmVr8E8TcugGa3WSTZICTXzDGgSyI6x2T/YrSO+93P0vipAWpvSXIla9GsgW5
SnLcKgaIeqJqZiaiFMq7qTfoiJ25aEotVEp5Uy7nj2H5ys420rDyu4qG4wBqE3Qvk6OOzKYjgBHg
XywfyaG+9t0J0kF8E6K4wxToV+okB/Co1qKpgyN4ejZWpL8Trn+qdnCjQJdUdswylC4wFabcUfUf
gAWhopwPE7Jjm5UZ4OrxCKLz4amCk3/Xrsx4Nw6vFw5jNF0eagFYcNTX6sgxNOTGksyejhEoQWYP
qOPBivYMD3xmY7SXao7VKhCcRBlCSSBhvTiNHPTYIGsU6o9YhfuOXlkgNaZOCNNWXut26vfPQzOP
t4xRCFFFH6j62U/me8AKXpxPK4CjgLsMFhBU/DGJq3fQTHdCAyBuTLQy2Og06sdVAH6xUkNs+oQ6
4S1SssQla2D0/8jJ1iGExAWQekKGmZZGDvMFhdVKsTMfojeGMBQ3MvEf2RiXO41GzbqXouNqMFsb
w0CMJwp3rXuZZ1pBbj0Pp1MDE32U6jDOg89ZihVxSY8FeogMluZ2JACjphCA3GWQj6Al/WmPq15e
UMZNtFg16xOwmstuth1V3nTAFjbkPYX6ViGQ8QNez+wRnM4sBRKvTRANnXEzUEXkj6wOPwqlZMm+
1PF+oyZezuNHhCZMFCkX3UCLsFBJM7L912dWA/ifX6fV/tPRd7z2kAfqTum/GLDXV0mEVxNBeDIQ
Y/BJVdhBjNZ02yLONHNVGgp6ZSC/EDp9ylF+4PAjaQiMXm5vHVMEHLCViSqyhaQSJyGrElEJpgf4
pg075RGpaQ1dCSWVBTrNuxg3ZFhZCA3ogHD23A/VR4utxy/wHmscQOuJCrDiEiuA4G5qcjVo6Hr8
MwVMmJm8nR5mvbyy1WkjQZuLp66kjuwSLHrqUMvX66vPJofS+W7zhw2s985bJTdpOV6rHPTY9EDz
CuCrm9jtEYahLHsvRuBJ0qjI1gq7Z7cyawhY91p0rqOuqUHimfVJbN4wuMxY22b5ombTWkjYFX+b
YOFEjchUqWQNMMSoZrdjM1xNM74zhnjJKtG2HKwelk/DXgZ0/tttnHJYNQCuSTlvdWRLPm1aqPkL
OFOP63ebUouCHDqsdnQORUde2w5V15ZDxjDSnpnOzIy2PzNSfoKz+F67OX1F68xTgI+XzUf6rzDi
UA1Rb9bbxo07awtp+lKIlbenCNPQSOhG5aHItdxPWCXvaYxQBq/y/D4lYobTBS0+n+rJigVD+lRD
s6+ex3z/J5kbloEPCevIEMV4DilS2wcvoZDZ01SRgg1KCYbndtxxWaR2wD9+4/BPnrce0kXLqAT4
6Ax5VrPpMRkpxaIeXIctSyb8ibqcL+F6fgZWqMw+AF7ckakvtAzWquj+J258nyrFdq7DA4qhBbPN
imeNkJLP1fJrCQf/4YfVpZHz0Mv70esmtUkIY8RLoSDIK1hIn3fmtI46yr1eAVIpzmqobjPsxZiL
MIImjvAAF1vDAiK6f3eNtE8CdF0rgpU3vXlnjkweU5uySdsdNwQCDmaiI8qbNsBYtO9F4Su5OVfA
Nj+BUQ98DeGipxE2YZlkOeBW9JtyWEImgACjoeGpSfW6c+Hxf3SceuGfXI7eaU67u8vt0p8I3yIk
E8iP2SpGy2BTCbc0+mcgU798sqYIiT2PL6UusLeaivjm94IwZjAVHjpsTOBySnYF/vibtzInqDHK
xmgEVjQ9R+D9Isf9mQqHpxvysO2Wt66h5/ASQ17XtJyVxOMQ2NPLTEoEsX72+zfKQ6qClUfbE2/1
Tyq6j6pi6BUwSxCURPW3TT7L8OFhy8S0YsUWP+Jw9DuVz1o4cglu0EyurUe0KEljPXkLM4WWHGOy
wIhi9YnUZhgFG4IikJ7YMlI0V6DBBWJGviJ/KaOHSd9ol8XKooDqw/OKd0xRtRCEZBhncS65x6Ji
mf/LWnLPihQHGysUqUzut5jPM8f45+DHq8Fkj1PAdY8G2UrwKcRlcwrjr4bBGHAAZal68k/0lh0o
MrqJKxnQ+jn4R4FxL1C/uyPA/COnzoiFkSS9dZF/6KBpYsc07smv5m4WPU6diShoKUM64p/yH+LN
yVLZS6nwQwcIIX7ksdqhenWn+n7ymeDgwANbtkKbVoiKcvxWxKzoUJnNGysZ7JKfRtlAf7u223O7
8tAM7LQOilwEoMMTnaudiObkOs0Y31hdWYSaA3D6aR7QUw2A/XGQHxn+QvEHU87JP/IyKoT9MOBW
WOxmeJxLAOdlrgGN55dKurs0SzLc9LiwLHrWQrkijPk0R3+i2vhL3vb61YUJQvfOf0euDPLL4UGI
SsRgDTBH0Z/GH+kFo1EJs2ZXTt8zL3bbsf/SKGL6s2NhM5KpIPchgA5LQOdJkvMux4l+5uAaOPw0
Wtg3p+zTvh+aG2/gGYd4Yl8RpbTeHJGdf6FNgMcQo/agf6WJPWEo0y50kiCd2LD28CWzgdbPUHSe
P8OARoKeCDREuF4xZIjAHcPgJa6OjxXlvwzwBC2qtU0GSJIlCI3P30BwcO4+jmu8XHP0hbdd6y1f
/eR8/jqny5wjO2L2FKE8gT+IsZdzlDFihFx6ggneFIOZlCnefVrPDrKzPLH7M2rBKcZ6bhNBlZRp
vYR9T0k9eS8buOa7DTfShlvJeBRVBfvXyyFzVkdIvnsunYyPfD+rSJxrvjVFDfFUcJV2/GsGgGiP
+x4xB3xJgP50+kIXSeulPCod8mJxcAp4H5lR+K8RHjU/EZGi6kmPlEnbQQ4C1uScgaAF8Jlla5Sy
liwxPEOzQpmKMGbHy4j8kKDa6iykAQ+jTe609LEPRUcrZUOqaCfWKR5g+LpSq8Fo/kIViGy7OXg8
cwZIEoeEvyjOyXsrMOTvq4UTeQrwaqC0u/crjtCIKHf4DW/1SmFV9HX4LcNJ4q2Iwh6V67E9vroS
8aeKdgkQ/Ji6BkCywN6SDm/bWI5dk8zXQjJxqHgkUIgm68CzTRMddDshpTNtSR/qYMzxX7OioUjY
De2RxlvDB8uOSx07pxuIKFONgISYiSQ5aOggOLDrCVe1dDl8K06iukf2e3lTWNcDQdfNt4KgBYBE
XoSfcX0iqGayMpyY7DNc61XUINBloEtrXLDYrrF/ebyQ/Kcs+Av/FQDVF65C4SerGwBj1TOmnnd7
vgoT1N/deAb7WVnTVC9AagcgD5vuCvOV2KY702ekFVsCIxUmIlxL/sh3AFGmL88wNABwSm5OhCp+
hDi+Pk7pcboajst075fc0mQVTF98L46/Epm8O6LEgbiEUQyocqCfpwaFwl7GQVkQPmXiJ/sZhmxE
2uUv9bk7Q32pFrheUZGkDFS4rJCRvJKMpolFzrkx+vRE69bgMkqjTWt5jQsY2LdibHlG2EqIA6BH
Gm3cV35MylmR81EL6jHwdC7ZUJ2YSKs54tE5HgE1Kgz0XQxYEOX8MBeRO5lCQpKT4ut+d/CZYlFx
XCLT9kQTQc4A2c4gtZBj9h4xSOdp0jHXaHeu+iOlhj+x1GrH6nczu3BeoDQZm7NIIGjZLU7VX36U
EtCtwgDUYpjWuPWC5frIf/xACQLN9DTMhA2mb3tU5CAKEa/P7X7P3vEbvQdQa+R/YljIZFiprnNe
fVuX8D5PzxERQUw5RtZft1fiT4L7E0/2yRz8RLiCYjY8oNSjuW1o5ydAUTSReOjAPkZlKrANttyZ
6jCnAGm6h6nmNiLoh62LuuhKh0ymM31OgYO7TOFfg9bpSHEHoerwYX+If4VT8xPOxZ8ISiaZl6fs
zo0xfly8sWyUz2eyOdpmHrzCkYjYmIF/hFdqeSJGuomooK/6BHTFaMRFxCBw4eKcgCi1uGwOQmrD
C5FKbPuz3JqYzEC15694E/VlVtAegzi3GcRSfUJM/Gjc0RyhV9l/njKwZ9mRmI+0jDD6cvfztCub
qwjtjRFTF8Tg14ephlh4ZLf58vZzS3kvGq1APrswsgmAKJRqZgRTRGT+IxWpVa1vthvAcIXCq+gi
0fXdO1CDouX6llUau6PbY07LhRhp/pCSfwrQjwYG0xcj5ephW/iED1J6i7M0R+cA1cMopAXeOVw2
8o+N2O1dWX9jqErHP1LUhrvsnfx4mczrkGZoIttA44mJ9WKTCVlaEnpGBSyOp3HB1UddnALAgm3O
CNLBp8IhYT5QgFIHAT2d+bQiVF3MkjGjKnB5xpFAtB3R83L0VnOEhgdVFMCIjj5L84AA/N28DnAz
/AubhmJ5YhGhG4F4a65bkp4YsWKAo/gBP0dqftEEmGySNd+TXtotxys2t8wQ0IdiLQP8EeGiZDwp
+eACDO6Z1kXwaOHTYy3Gac1Xpt8l34EhHFenxHmW5UhKNhX3b3cGYCCgmfw0RzhKlgTR7WVaPJOQ
SnKEhpC8JrOhINyNJ74xgMwa0kss+JZr6Ft2ogEsNqIaxPRIfQqAFA0jzo3gZfPwDLF8xf9JRXGa
3V/IQzDW1dnDpQGVTBQ324CLcgb2HYNaBJ/W2pgJDuVahzf3cqSebrEbspZR+7DFmf4qSvy/bUkN
lCqUEvcfcPMUFxLPZ6N7MeWhciJSjsmLRjqm/I1Hcn43AmU6DxNSrQoTrw+40xARWn+PkG49cjU9
D+E63uC4VD8WJ95xQf7M4tLnU16ixVu59Eo3vgc9BtuWSo/HAwcDZmLgR5V7xhb629Tw6Cn0g1+2
8IxIRUObPM8LyKeJe9sJ8V5fqIsSramSspjDiO4QY6pJl6DBzYaI2fhhzrwMz0uKGU5D1jhGFuTD
sPQjUdl61ngEstzR6kBoYFsQQgC/bOCaZNjPQ5x4QU6/T2tel0cnHQOgLU2ieI91DcpQYSOpIYW0
0lIJRSHc3yzA6FatU6XcKvsy1sXDRIUM4MKPSN5Y2r2s3I4I5aQ9dQlwT8UX0wMlLAlmlCfjmxzP
J90Hl+TiRsgsARAeBICM4bXsXtVWw/8lvm5YkSM1/ie3YFYQhZhMR1jHvuACxRl/0LRpCk4/M1iU
9y0RqH3XLtcVgV73Ll6+J8lx/sDl+vOSMTeCNZ37cbsak6pnu2A1kCqZQxYOMBsScBqGPhxk28dz
7OVfGRxxdMvrTBNYdI90eQpRQKwIyhQfg89RzJ/NJpIqfMcncFh3P048/bcsj179UEgLIySEF0xI
pg0qozm9kZPMycGUo2qQtE6tl//Z+pazzvK6Q/buGftwnKbGgvcM7wH/YyrGFM+nPphgnRgzBEuc
t2pG09W2dOTYuyTDUw5dGFAXkIGh2+G5G4dsvNqO7fBAlOYex5hq5v5c6+ACePkTEXTsSiYIMocJ
ozUjc4U10hc0GX0s+b8HOQGADsREsVn/Hyvp+jR8rOGIP3gQ3NDEFN1DCvfghS7E+1WJVbIHGMTa
CrnIdAiL7xiPdT/QMA4PBt4bWm7Kadg8gLPzGYUFCo227PcfdjV+bMUElI5xFZphOEMYMoXbQ4al
7F10YAPXqTgRdO0vZRIDEh7W+Mm8JAtfblwJvlyGvVkDjmQV7Ftx3WLrFYtchjRwtHQWN3OgosME
tSM5pC1c8GtYZ4JgM1Qnv/1dhA2S0rOyCVQlO6ncxCFESQfVO3x2RHVTIks7QZl+oJZmm96GJMex
1HZk6lPUNZL+EmhWMMfHJ3BEwRKtsr/D8ryPyu12t2Yk2h9gVmK19StLIblGKq3kBMp5DqgqZl0x
xoQmkNb1fQJBojQTi3jRtCb0VpQjqy6JGsS/GDkI5pJHAbxORusM3X+CifBQOTrVFJua66pHgeB1
ELhan/XFJOR4va7jelFQWCBtlhLyadWyWdeaRzbqoeNr2ufTh2EtqeeUYNgFFHvO4CcYxsyjqZ4m
auxsI5mpOHEcFYkmngfO/MzH6GB/bj5j17zdiMSBUwliVwnj8MoM/pqKrzduD/1xNAf723Offalm
KpGmWrKP52U+Es2SAvbPj0O9v0vHwsOcgcdFMhYFK4NjWg7sXf0ufugkS/OiTzZu7jbqFYsvJzWw
/4TVNeaOlOr/XaKAZNW9jtXbmvkcmcrS8wZU6lNCN4ORw/xQkGL+6KeQnVGctNkdg5pvkkziTwI2
IPJn1nEQFDu65foYJ/jRFMHkYSg7nb3bLlHk3ui54elcjAkjnmHmbqt3p5lSvciDhVUFpNFgbIcp
yxh9d7FL/iGChaSsJS6/7II5uOnH8/o3O+4bhLktRW/JZf2AfCbO4eoB1QSn5XZHPtJ1vg1J8GF1
za6HkTYGa/jhNC0oFLALovrPivHj3HKD7Fg6x08pf/ptPOOvfJOUyxm/ziQ8gADluz1qDaqoW1ek
esQKvcY3j0eAXKjEqz6dn2iE95zuq8c4py+S59M4+r8BVAa8v7H5xxYFTj8+KGmXPzFWYiiHAQE5
vlSGMOxwMNwPQFI2TTqV34vZ/VdMcgbEJOrGLSo+0HGIQB2WyScb3PczBEvH/JRGl1PMUkJ9L3wt
9rp2d3Qra3dHbw76Cppj/uuIkmf8ByJG/PRHprFwR6qgVLYeGx4jWQ4ETypIg8r0YLz9kI1de7xb
uiyqaUheRixwckfXw4aOVd/Ccd596Q7kdpigDD3TTRZNb90Kx5PfLerPhb56EA9woSDpzuw69R8a
WVm8izludAs0OzQIOgHkHWKtuqKBJPfKeg3ivAYcJ+alOZ6g2ZW6E7LBDN97TkPOXzqc/hOFGN0H
FqhfJeBhfoPjPsIGiFEn9jxSyPNTzpDhNkHS89DnFATYCpD8kULV7WSeaUKuLOlg9nfcTY91LK/6
OCzBTYASTfVfI89/cBuS+miVt3vAuzB+lbHiYGYdHiOMne7z0+DflSOx5YwED4/I2Wiek6T8kq0q
PAdEqlDoKLvy5Xgf7agQGNFyehpzzo3UpRajhFYbF5KEr560Tf8lafYePRBGuhpPafBdVzwRDV6Q
PMYfzWSGcTfzTalZskb/sYLz2fX75Ss1R4JLM/83CxpcEBEh0CvL9ALtxSzlFyI8nB3HDbNJPyOX
wKdoL0KCpp2GLZj/mU/PHG7BSxZVrE8GNz6xM7DnqKbmxCcpEcNC/qWMr9IBdw/I4VTcVOriyNaH
er6G6cztWB/bG0em1cH/7OMzAt+DTtpvobz6jVowBkdm29MIYckpkTaIRnQQ4r8fOFaLM1ulA62+
B+0H0gbIwU9Q1EqGlE72ka4SNDfarh/ZLLL5V2mHCIknNVILiptOhrX3EYcp6rSTEPwu4HWHjLYU
tez3kBpP+Cn6qPTu6wGX7GghE20OqTwDCnDXsERknUJkkFJpz2vwl1E1N4Gnqq3n4EUik4IHV9Mn
v9J9GJSHl44R38ciSjCKn1xFj7Kf+dMjzSxqErygDqA0tfKa8LD/Pp817tpwf/AZkjEeQ1EhSjvI
G8WNHLVVOVeFcgUAVVEV8mXUp4akqICKlV+Kgc/BjU/FFuAlFBUoDpc4YhWdAEjmgWoDA2L6qIGh
zqAIkPC8r2lR9Z26WSIFP6D5LoqYGVID0FhiEMJI1REtKRpdQzfWaCpLL1CfpOuismJNFPfRDB9Y
cxPjLkGgr28dZJcbM9Orszq99kdo5vTZps+cKWkeKTXT17oUQ1FZmPp29iSjmCzVkrGqkVxdBw9O
vGvklBexkexxbVQM3RCEU9qZmIcN/A8oxdLCD5qBM+YqqDwRdtDtKtN3DtYv86l7qFfv9GT6G1w6
/oXDxEnLpANCDnV8TgOI/yYX5WHxr4MUg0PHGYGrn+TLrU43FsGcMUnsMB//POcL7eHE4tCowyop
mV7M7BUeKxHpmpNjxuYCKsDihJA9ZKtlSCzNa7/YUztHZFfeUQ/t/phLKOme1DqSuWoK5oesvo7D
4wapNvCq8GgmOhB8jlS2JunGNoMyXyHQ+FnidyYvzDlLIVPS0WeIgkjaA9b0z7TnxiOOz1PwYYC3
zHBo5K/B+CkJ0BS+q/FSNLMOXRgCkwfsvezIQcLlA8w1CN06wsqNclYWcnjyNOuBH0uBTBrlrpHb
0IGOkGMJFkbdD5znZNDeIu7m+BQlEv0WpfDM0gnE4NkkMlvBJOsDc8XoSB0MyxaYX4QPKNNwh4Me
/DCgf+Oipcs74dNG8Ff/1skpnKnxk4Qr8yLlGwiXQ6R3jW0PUhYYElNUfXYatDDq42BTZVBIAOYj
zEXygCUvhykqKADIjVJtOg8PxcYfimIkDy2XlHANr2C1S7UUncAPDcY0WPKSHR4wc2/ZWHA9WSFs
DhEPpv3cfB78UwPDj2fbRioKmodz4aW37ZFfMAHx/W0rKoStBcbf+pj/OfJBQxl/eyf4KjY0mhly
0WcDueKMtL/NHFtECZ9uJ56uYudkCBE1YfByHE/Tzyo6rC/4UNK2TrIFxuDO+2h3caAWEx2rFdSM
odDESxNBnsVLFDH4p5qPd1H/0HJrg4GwLDAcPEOYXf6bEj7xJmCywLMW2xlaGh9fB0PFzQzVDJFN
6GBkvS0XEpQPmDemMF9vScJ4h3v1u4XmhUCQhYq7o0iJvLOUL+KDUD3IZsIIqsbRrUv2rdW6fok7
g3FxfWCBG2KDKW2lkTazqm5Wp6OgUbs3Mo4TLgQOiBKu4vW5WL9mij0RddIcD6T4kYQJvHn/OJc0
k7gPALFpphHJc6RutOF6ruNNga9TzKvLcmaz+x0UJg4AmUCRsvFmUBW0Q/g5DF+NOnRCqoXJJf71
PCEYMG8m6Q35dRp2QLcFE9y4HX2+80WGSvWkf4NylonCkcPnf4UbMAkNB08g4TSrT/q/bGZJ8gDC
yHHVSH1P+T9AYzOhxAFhyes0g3/V0mlEQ4qz01kfjrgV7HqIAkZOqnWuRk4Z0BG1vOIOBqa0XOCO
aAjYfdH+xQXxQ33gl+tbQgbg0ui4b0GCD88rru3g6OLjzBhMeAKU9jF0nLUD4c/FMxfgnOXIG5SP
zYp7EgfBJGs2fjTTl9qHQxoFjAoFlZhlX7ajTq0D0PjCkRlXzDTetFRvF6dZWGHSl3SRwM2FQsQ7
simJ9x6uoZTiSIfEXFuzvk0D0a3RxEen5q8hfcoL8z26pmqkFjSQojKBR09KkoikKqtMNGeDWcCn
d1D4RFMqrlx5Ztc1pCKmuU9Y8AM5yYnJlIQz0jqwGH40VzyVHaZa8PMwivFXLSJbBfD8/CNzaWRf
xY96409kB6aLJs0z7eBI+sAH2HjABHqIuLxu/9qTimoefXZmrECJAINBYVzmtBTQAtMbY/Q2xZy9
Q5hxrnZUQhpm1Xhmv4qing0L05kFZNGSY8ybnMwQyt8zEl0sS0rsUlnm7kQkjclT8f8AWZXMyGhn
lG97UAPie7MzpkABC9v6YWNLOWk9iS67n/Gduu/XpAJ0rlBWHLB5wDIKMA3rxXeBkO6MZAVKIFcH
95ZIJMaAxKKB2pTrTK4UmLudKf96lBFiT3Mk46MAGgvlldFFVmqVaERYsxMyaIesG0GqzimTqCRM
ak45kKIduxhPtQW3A45dhySLuwLeHGF51F7ot0hvgKNJR0DAih+wetKwOn8ou+qWGgESjEuIfJFT
/4m975/lqEX81119EkGRtBKwSO4A58EAbvAOhObOkJkOrTgMSBliLiN0ajB22clRj3DMUaLprQiU
5jZSw1VwnM1+QxA5oqkLmsAojsqLGj7v4/QzRJ/jK2w3ykfQJmydWI5AC8xk0XiSoXttFZRtNpN+
Y3VL27PHQ12DajN0NFJmAff0WXv4kt/Z0WjOTOzfzaCXIy27s4ikOWIcZK5a9JrbwrG6QN/wd3rS
GYXNHKOBlZ8PADuNkDafkYwo9nBEnzim56r8UXRhgLk1X6s70VG4gLbSKqphi7/uil3zgBkiwao5
a5eThpMtl2wllBXd2tKD0S3vNesCqFKtDRCDmdbCb2SrRtf9QOQcT4krB0gKXfgDbMV3mQioJp0b
mO1kZLO2U0ChacSMAP1O+cU7jaQexIfx4z5O8rcp3bmPpH9gPHakQPWdHpwUiVCbMYsGjFTOh4vp
y/uAGb6drKF8feWVylxQWC44tM+1gaBCiWs42tMuKamcsfFf1bjsU2odC2bS8MaNLEcR3NrlMyZ6
0k1y0M37puGCreiNGk08En6ilc9G7EijXfJP78NQ83fnHtui7N+t51irVsBxUFHKQtlqtD4VEKAp
h1pL5aO9oPGfOajCqjcCW5EByZklozFAjO27nNNv6ea+ZC2rGuIM9FNf6bFotsIzLlS4RZU3Roov
Cg6IaMNua9Ysz66Itls+TZjNX3cjbWkLJc5oni0WWGHAoTLUGVJMDAWKDMVewMo1zn2KHGMekfgk
fZW9lk0EXV82mMWkW7Hj0DHGoI9NxF1WSDRxhE8t5Z9gBJhQ2Z19g22PAbF3cECButlqbAgupAbT
7MtwwMyuvBBoi20G/StT5zKy+i96BYMoOR3qVANbMVU4BjM5KP+WqIkRKWq5HTCBcYUB7ZFeN6IF
oIE0q6ks4HAtIVFGPiUz03EqbYI2ODg416EPQynccZYYuzKlhdBQn5IZVqJhcyaG9l0x/uoqoNra
g3VNzjzghqaUvQb7McSWosGdvOvi6rN5JOE4S7O5aJgrmyarTWricYnzWWmzvAFF0zEOXuS0oeA4
2b1zdFAw45krJywTK+HLRuspIvRF73ZgaWvYbPUOMncaUZ937y0UDr6jXPdjBN7U7WimMYC/j2i7
OGpIDMlyJMKoo6kt4P9xhxA8gQkcI+CaML2EtrUrqIb6/fzNYG0xmups+u6fAg6MjVF9dOIH8lUp
uWL+eFQOHc4kOV2H41NhF9X9yOAifHFT6h4liHKoLFgpGx+eUN3v9ULvQG9Gt+EGPgzzDMbQ6Bl4
s4IBSkyMOwqrB1Krk69QZunJz2dGIGXh453fn+IPbuEnFjLbzDYIG0V8WnHrCtuvUSE19UCVdZl1
TlB2unL9x3flim84sARy74z5RyTjyz65XYIjviTp7mXbuRvsxHuGm0v8lQMGIQGDHKpkeryqh2GE
Tdfd3IziKkA4In/iE6Ac3RRbAk4A3XnXUdTVcMQe65xQPVev3OMtRQZg93xtJpMKm4O4wPEg1CQa
lt9pRyb5jqXxuQ4Lnqn5CeDUxNlQc9Kf92NffQiKYNgYtu63VyuyZZkAoM4iGavxoxkM1QlsHldQ
NdRnMGambbwVyTpdkhF5mTMvcA1Doyyi0DZhIY63n12lomNACkG/8MeWeTdk5dcTuPIvrG9P3y6w
gEKv7W/KgC+Fk3pnRHS3A/cxYbzBXNFySJ5tqkGkDJlaPOTDeX6Ou255sBS68EwicZ2x3WDeJ7gg
MTxKQygHrYRIZv7rSuXrpR2CTYpXXsslDMfbqTU6lfsvSvOB6NAHXyb5OrXQuZhHIViBko7dQBsz
eGxjtCthQP5Qm0+8k7YqALTGH+QwxF+xs4ayeir9V28hHom9XP2ZtxRwK4WZru1unL5Jwk/J/hC1
b8+1ElHcwowK2qQj0JI+monu9nxJsDqA+8h4dAJ3CiN9IkIsmMBIF8/nMXn1VOvsI0zj2sLa2wK0
dUroXIYqf5jgNTx4kMAhm+yY7+yjV0vUihJGuGZTuCnefsKCGiEhR62pdecDc845SEEV0vAjIiLa
hlAtzAlgPJTYUqKW8CjlSQWFsh7bZ6yiVOio1moc17H06AS5UD/I8DmKURhFxwXoKVGJ12pxt9y5
RSbfZYngu5GjAXLbZyxGm//cye9+1I0Wn8eFOJOSemt2rqYMNo1wu4hptA85ICEI0PQB6nJmQmNR
nIy/sBLMROfiyyupClxaxMPwUbIi5DQhrQxDqRmodNGdKYmErlaDLn3HKZrFQOTG7TWRbB3q5gik
2z7ToLoc0Pfir9U3y6eZxv0z8DTIVt+8ZLB8buF4kaRWN5EmKBjiMwCiOL4gxjuGTbPjmgf/RV/J
MR3uacL7Ji+h0VAv/h9L57EcN5ZE0S9CBLzZFoveO5HSBiHTRMF7975+TiZnM9E9UpNVwDOZN6+J
J5ZG0RKuUdDFrgeeOxag0fRp5vH0vE579oNoFUJ+KmQAWgSowju34+3PWnUF/rjIqVCeg+DgF3A5
ujwVy9inD4UFy4QZt+0iYXey6Bg5zCutNN/evMAyt8wbhIxKzVZgbfDgpcRwaeIgXExY3OAXHpsh
wQlgr7vuKl7KAJlhDr2Lj1X+wOCwPG8ytog1dq592XgBqitq+BvqWzTA4LZUEvSdSj0hFPpS58Wj
L6sH708SE7ATwCAeHyASzHEZ8+nm8q48RJSvfmzbZOqwgcUaHOWyd52B7d+vdS1UqqV9Hrbdu1Z2
31LBv4SgsL8uJpZpW1a8UsqvlOl+QLh2N5IAsgGxeEm//VlaTvLBwZ6T88s/bwa8OIoJ13FaXZmz
BAQjev47FSDdMptQ6msr5bSIRPCzILdGUgthr5yifyqQXDF5ecuN7VICsEWg8HGmwEMfXNppddUZ
eaCXEYK7O4ZO8bm4hCujXOdxiGmKO/h11X0koUleY4p74SMrF6BFw8pey4HNSAX2bryqT27UKy8y
ITqHMv3xrbARQXKzD/u1EQc142NlqUwLnMU2qsrk33d8O00li7t56iK3OkzTSkL2SJtkLQhI1Ny4
ycfuQY0f1e6HyBWNy7VazsMBcOmZqRfFthgRqD94k3GoFOiJbizKk2MUEPOukfENh8Gz5fDnqGQt
FtoUmjM6nfCsYY0ymRc7U5c6Tnkj5oTWZdgXIqFmDh0ZTUGFIiL9ZIAJXZvpEUDcsVAGUciB2eDK
iriXqtsQsaOiNjVvbUdw9mwRHFkIP5DvQco8biB0qcw1BDW1ASsPzczxHc08qwIK0tHqm3+ybJeS
SyZCMXe5wI/WLE3MmotHango+JHAD9x12U5KFJynawyPb0BAYQNznv3OEoFUxOxmdZEV5ZGHu4c3
I7cR96AoxxE0YlbHZJtlZdVYjQ/rsN2ZXT4FJLdLvCjIGathSfktx3FboGkZsl/Ku8F+v33WYREW
YqDbxY45LAsWRs8dO6m/dJwWjgizuHP4VuaWGTV+qoHgQExfgC4CQB7D7Sk9VDnl820WgoYR+8DE
CobTmEhuOJ72N9AqoPQUsHFsl13imqg5d2Fj/msJQiKOgeCjlcX8ZC8O0S4k6zLT95FTi8N0WUc+
ts20GGO7Jt/BQHYYyQMqif4AdvtaEe/atVQ2jhS2otID/2LwHOZ4NjMZsjGQ+0WASXOsnCw9x1u7
4FEEAF9JyChpiij2TmmHMTpGSA4E0TiRO4KwCqaez8mUQfcPWOfq/7FiML5W3DxqAPXdUcBEv/Ai
trBax0YiNVzw2F6wL1dDQBnwyniqRQ6mg0sxYI4T0J24on3wdy4iRbTCIqivSyyaqMd6LECwBfha
dwAcrUaIFGY6tnMn2jNXDOlTEG3ki1PRlQj0OYKReHBKVh4h99kpY6tgAvgTdSv/Xc8I3sLP1pWW
EQ+ErMRWSPRZ7QyeW8qsuREUdBcnJ4fIorgFErNnNj6NWM8HNu72q3WEuGswF858IPXVoT4ioqK4
ziBbMNZAfZvOVvdaJz3zB5iJeF7t72Lwo808NL9LYaCdiaN5O4wE/CXSEVAlH9XO015gY669ukUk
7XtJ43nUVOa1TklX2zhg13l7Tgd7PqTpEt7WZBVe52mYQPflq/YNHdWMb4QNOPLWdyi20w6WmO8s
FT15xAU+SFrJyfCvfvXgN8NXOcjrBnLDkE1A+oQHA3Obsai8dW3/rEH8OyWhyIcKSpMZhxcZ3kdk
c3OQ4xzymOar97TjxYANB0QlWJ3U6/zhJZG9ENIrmKjo+gBMxXFT5gTlLkAtQZg64UK1KXgru3z1
eN+21TJ3TezuvgRAe1spuvB+pFTRKSRVBvwQikaOaHcpLjSIGGEd2S9E2Z35uxwHGEwTOhj8INU9
vWoiStRB1Aee8PT5Q7igC2iajUeBbuoVu+GjnvVLDKJvaozarX5sbjjnCZF2qHUKG7qnMD7U+MWD
lHmhzDx4Cs+FBNozILRuB8CDYUMdM+wo2oqFgnpkIH5jlUH2bhue6FIVNziTRdfJOj716dZgesv3
w8gmfhh2wI0hpzYZoQAuFocyUqK3YRZhAkII9CQ1E8fu9NhwWmAat0QvkHbSKy/fTx96E6jHW7N5
2Q/did8pzTtHsbhr8vp2Yq7AXiO63TtvhJQ1WJgueCcYAFyrFF2NjzoCq2KUJQPhhefWKpdOI40x
pmIAdxHkNuXSCGZhmaU5YrrZvHsCEIrLDDdQ8ajnsRzsim4wUBL7Cs6Ihci7g8FfA/Uk7ypdaHzm
MGW1DYbX7bKAAYrbH6uhgcN7AW7NRisr/spjQTIXiHnZv6kIj4FlhF8PL8kugG3smeyQNQC9VCl5
XDPnF+8T+O5Uc/gXwsrk12C7E2POZPeQJcSEVZzLrZWbXsPhV7ot5QmKm7qKwIUArtwRDN+ZSjjs
3nHmSqlj/0/u5H++E4a6ACNQhjJ02/98jzNYXJXbGME1YUN2DOX9xO/U8Q+882ySTxlQqw5o9cNk
Wg79BM3nxKlfN0AZBfAa4ZW/FE6wa5IxxagCw7NPglo4WTJOFjVG0cAsxf9Frg8nsTzropoCmXEq
shieutWzuOIAZVLGjXxQv04RzYpjMbOC/V2F0vIPQukkkpbp7uYx0cOzC7+WLz/mTMWMEjMzjwfw
rVIv+MFmZj+1aIi1EM9WChDgJhoeu3nyIhoqYeR4FZxGH5knf8bfjBLJZx4o3m0j+oyT5D3ZMw2D
sOgleEBd7MYdgCPbxeq/xtA01nGEJHzoMNtP5DgQIZ2/UfeSHwDuJwpf3+INjCJQwV2FKYLc5xnu
G49KDxhtiiWlreBK99mOk80Pqb7srLwnruAXxU94sDfwms3ZP82yXNjyBYVUwPO4Ve4HMZisheAa
OkN1k0VTf67m1Oh4HIhlnHFtwUE5JvykdtVV2/wlOfNea3bMKFYOc0F1SDQ4S73FnJ3K/B+gLRgR
TUV74iIUG0fgL/BGgPxzGWEjdwZ/8cAiF8enhqBtjht8/xrReBTd37FCM2VvoDJtRTctjoMiY1E6
rTpPYWsFYCUyU/AAno04LWsKvNp3gUFwZ25Nw3cBBirEyiEOQdDWjcwwe8NKSQoLcWzL9uIt6qjC
Zdip3ZOYWSk/ekxCjLA5kvRFomD8hC/LtRtU7FVo4CCXALTAPaWHTtdxFu/dWibQDxHox7MTHf0h
+qMN+rfGX8Ji1SRIqltFpLU7/lZfJwzc1NlNuR2CTYwnDrGFKcitZu8Vsl1UyBDhCMVxzntj/36X
GW2DNyw+hRfK9xSqJNJM+VIcbor8Mw3yqWg4JbVAFMsKf1740eLK8Z2UkgKcE7WIMCH+LGOR1vSi
YlK8rMBBAfUONOtVkvR6TgPbgKbFU07NQ1WAYrvjlYxMCs/Hjo1aTrxrVgWVmMsbojZlxl7gAbzB
STwCh2Qd15Zsc/ThX36BYGCPmz/SlS9C7lZxeukAKpuMN6cCVTy9pytralvchAH91bcPNV73tuYk
SGf0b5cCCqHpZBlBZ+W04kJsTnZ6W2HGHNMr2ljA+74MeWTR+mg20aiCHIidmaSoyGhxJDOHmx5G
k0lFKCYphGpXYJhyXhaOE35MjN5vT43v5iK12G+G1K49yCeoWrQUtxyv/bUMbDSdoDETgTmKjzXk
PetPWY909BIBqLk2fsJRUsDHuRjmPP3/gHeIiH6n6aXfNtDQDs2IgyKBLjbhyPti/kVMO1/NCTXW
EAT1f/g9MbNS1a9hhzduXyxnDDTci2lpp4elhEbFN43DYz73671naOFOeV9ebS0kf3br/mo6knFB
sOr/rBRvUlOWZjkrsKu5FcaRNbGlaHjl2rRaGxJ21o8H+LgtmdqsqoaMy/MBk+vbAOEX2SLJ4s83
fu078XGZ2YFnRdiaJ/SoJ+c8ws7gxnOd0r3agqx/cww64kMTS5RxY5FYGMV98GNZOCSsCk4H1Q33
MFYQCWY1Ama4NlTpZRk5SDEM92FmIbS2J9oqxf0p0BBLdUtxr+6bDBGp6LZSfDJRIZJ2BXfQk8lC
BoYDIkhb5W22fRyyyQ/OGm8a7pjlRi/expEfeb3bXxQNPY1XCAjh0oYN3VYmxyF1w48Fkfl9QkN0
llR5dy3WSVEFNYn87G/hbGSg2jDyKX4jFJ8vl2E5vSFdz18bOU8xreZbpqAOTZ39svDtotDDq5yl
BkwzcfppCWel/AeezXIuEPvewCsHTPS2PQDRw0Az45+lCtxxaFtWqZukRpRiJkIeeh1JZBpJhqyM
gOslyhc4IGbrh2evWMNLNaZEQoehtIR0VXVU/nB8qwGQKJeXKpvh/dFQjy73hqhRNS1nlVzOzOPW
LyRWQLT9kc8hMyQUdiblhcT58rLPzf5zGbaXdcP+wEPcf0XpBQ5twxiJyBiFhb9P5nbh7ujZqrnh
FrbIHStCt2Kmf5qmvyqGNynVv25FvlqbnQ8o01+iLGQDDByHxRxtZ4Yy+t6q+R1DJ3m3SE2E+yp0
PDFIZwGhcuu4PItuQsSCc5jEiEqg8Lgw6LJYHoeB+caTe09NVD405sT1MVi8OryUyostrRPSdu3m
g4grXJUiaCSQi+ZXn+iSuzYRiY1HM1fgtYrJ4EJ6rpXl6302sf2jSDJONs5os0it1YwyNZ7JJY93
GsO8swlKSVPrr07CJehOKNIXipJFeXQ6T3opHmByfJ97PWi7kD/yfvvMtvppWPLzTThiNhTsMxW9
CgeGdKH/C2+Wll7VIWBqwBDjBNinYAWr+WM1C6yOBi2LWJtEppy/JO9DM73N7hOfJO5JIiFfeyH6
CClmTSlWvI22095kUokhrjqxF6J6HRKGPRE4ah+P2Izn6YfXwZjcMOUjIQ2UhNN2mSh5CkSMnisS
dzLR3nROr8BRhuI+DhC0a/rb6FPYYluOLphl6PtwZsQ5WS/DYSS7RTQxZY1BQCW0jQBlXcBNDfTL
v4U8Et2MVKANAOfE0lfv3cKRdB6WwEdGH/FWjGOGoJJSYdiA0fRjcKdRXgoOL5MVkHk8gyJwLbUx
bVJOByhMM64p8g1mZr0zxWLZ2NWV55b5EZf+7mjq7V3g5MbmBsTPiw5PCHyAkdiqz+xLQmNCLDtA
lTyPqUHT2sW9FpVDzO/TfoxjoXg0krW9zH72HkmqCTR6qjD1XSVl0EopZBea0G8HZOy0/DE4xxEC
8XzEFe3tcnRHNZeyZzPriMgHuDA5olyIb3ykOn+0UprsnrLpLl6H5LiIDHCA5fgUScsBnWa/tkTU
X9T+a+JmSNyYBqI6ZhKcVjuqyuWzQVt36HBL+rY7ExvXZeApDQy77xRsVKf5ZQ4dYEV7Cs9C09d3
S1psP0i0SC4ii4EhSTq0tr3Z/3/wDxlj5rOGKOJjA6vovKA6Bm4T53HTybVJMXtd9y1iOz9cfhcd
t9Di0rAVGWMezRbSiY26nSOnw1DohOxfL/ch5YWbE0eqyevpmhOePm+HgFSAn8hbZDxSJe0PbxMg
rQZHUPlO387ppVPu//jm7aOi8xqDGOViyHOaP80kUOyGkrgJOO+tBvW9/P+LxQlt5fjJraA9x1Gg
bt4d8xBiOcWKn1yF9chh8xaJvSN2YFz46VQ9QS3sWb6ltV1vlBOMsBgQQAMAQRMDy297z4BOUgbf
yw4ELQkog5k/vTb7NRjc8slhwUhO8tigObCIe65s2kCKbErlG7W7NG7wog4t5DaAm3rBtZL8+C8Z
xyrdALbZRHllefyYkhn91ZhSwymIMJ5maiDShw5DO3owV0R3GAv1VByvIEVIQcoH05h7Lc0gOdy2
pKGoLbo+2MKVSypj6WmSu1bEsVgv6kBqARwcoKHhU4NnCSwPINHyiNSfsixlIF/BNj8nqa06Uwvk
2IPtrNalamxTyCC6SMAXPJ8mbREr4KhK/LcRfu8frCAgfHsjyo0dXQdjY2ZWUBnsWLJMCYZ+Ipl7
+h2yJu4yBtBMOWEojJGwK0aORx8+zGUUUKQTdwKdA8YpxCMaRPiglBpQoZDV8bwGiCUXURUPBNVV
BZwFqeQ9r/C/sObnYltA7qzDdmpRhk8syvOkbUgoDDBPaMSRornOLMP2AUirG/LOAJh63LCOMID/
IsdnPAZ9BM0DdzJbnoA3stDjhCVi28BT0CqqGXZlb8cweCCwn5jmwqTwbViVEU6beLUnIPicY367
rnCEu8nZz/wyrJ+zAJcHO4ac3TIr/wSmA27eGGCvxQTluYv9K7vjFOG/HE/QvKB6BS7mG0ENWJxO
ONpHGMsjKsZdrMITQPvJjCdzbZ+Q3ukcX62721nMlogUuVxJcDnjQCUmlzWI1kDYZY0ZXzTUJtu5
iGLDIm0ozLSK8Qy9laQ6jLAoDsbl6jaWID6eHLfE2z6oM62+DqtD7zkF1/bK+hKypsKx0pJkkwwi
8/pvUVRQEKzqb3TiH5hR/kN8cNRMKh7aZxzQKYi6eskp5QpD9ATTsmvsYn0mVoyycXj43leS4rEw
lbkdECgd/ZV1UXiwdvycNsNDWAQ1Ch2lYEHqH9BM/fjEcdo96BdRY4oVKxyyyTsmBrRjviQQK4VL
b2f+g+RGrwgRFKrYPHI5CNGScCJhgeQxPLyPZ+59HTCSSSlRlK45t5DEUXxzUwDyNIz6RDZXWty0
FowD0K3lOZrR1qOzt3EYBP4Svb+/PMcEoAER0Ykpcu4PFJCDvCb1rJKMprUBW44hz61l9mGlwR0C
KqpSPoNP4u5ZU7iwvkSDq0G7SjovuvBavVzsIr/SjkYOQ9H4o9b4t7CANEXKgD95Tbo+wh3GhaX0
uBFaa30zATMKD6+cc3AjQOJQsBzqTArw4QGo8BX6DTQ/F43dButeIjgKG5G/Lx2z/6KudnprZgZF
/lK9+bDiWXe0sBlTQpHZfbYVSHDG7O6C/vsL9gZcw3GafxKyS5UdFXBJnMp+OQ1DZR8m164+6Gp5
sF65NA72f3R2w8Zpjq0NxMomhRlkYBOS58O/Di3Qe7EL4AGM8M1BQHV3Zi9Y8vPecYDM3Oy9CM2M
q49PUtjROnmxRU0iPi6DZ61QHVBHJkfo595OaqtV4Kgn1vZFRE+hmDESLbBRiSkaXM65paZb8Cbu
vrTyZOJSR5dKnh5zGRZjUm8tgqPXrH2ZabIhBBRWc2+fGTNyM0iISDP244l7DU8ARgeDgDLNWIVP
cmHfYFkC8UK6mqGGJunjLrELQIb347M106xHxqf3LOv9o1jsEOPfpJ5/WoF/A634q0G7bS1yebjW
jwIjCypBBqZdM//UK1yEwT3n9lXMhXbPFQU3wZena6+0igYkGtSQqhOywPq4xC2zKUCSoYc91xTU
Q2pspbiuxy/QubcFrIuYQZZxgC2ICgBQQwCoAP3y3OCVZlCEWISIk5uMxoX8UhxmZAYsxj0kWTGY
FYghq2RSvargjuZIjhF9FQYkyhP7FRsZD1gIPy1LoI/ifzHsbLbRkXKetDLq9Tq/QWfCtVihgvA6
/6bAQMKqmcnQxuCkX1CpYCNzr1+E3Jn1QKeDbgCHzXECKV1HBp54VHLS4fB0sEOhLjtiyoS9HxxJ
gGsH1+aVHR8PJYdEncLfhd7yarCuZYqe3Kt/FBcuB6GLLaW3ya9seZeYxUeVMLTz9q8SYdUvQtOA
vJG2FDUHZDxmF8QLcXbP2TwhpPGRDyfN9kY3EZ8zbJrOCRgdz7rW6c4Tk2SX6j1GTctbGJmaZchh
mq7hWISGdNyT8L9msPi5vZT1Qp4U63geJ+UdIkXPEfS/w1IAy+kWb1JiRfmIUcpzVVgbre5n3Fc5
QBRanIrmp9xSIkkwEBMIhb3fctmxo4kItKk+wYJx6gYs45RfTtJsZxww2Qj5xW+K0xXD9/o/s0ut
LfkWUSAv0O7mY5mJZczG/O0bampwUiH6hpmchJjNMDEw8cBlzSu26rkxUXrt5RkUCguNDowDftMi
XgX+5vAmOQanERA1APpU03wh9XkkcXxF3VA9wTf8p7oUKrDTpegqlP9SEJt8XpAI2+KmeiiW4EVa
hdWSBcrFR5wCcOPCI2gLwZyF2RpLwISQmdeZGar6jUkq8JjI6Fl2O/bDxZWfZfSvrhgo7P0VOSPc
YzNr2aJuVTsKAuVQpXC0XtgMSMxWzT9JO45erSQu/GOUZgHHkIy0Rf6HMytWudtv1aYWDgdTGQtp
NmUbSH6jpEJ5SXxFvvkJEIh2hZkqoDiaU/HOjDEWl/XejJTQ2cKe07o1qSv/bI560AocShEVsJOQ
Pytb2w94GZkPvpVJxVzzCCQ8vSCQEn4OQgVNHxOdPqolzm28xdgoevOuiGMkvGkt+BwAWmws/Dzg
nFJMlB7R2RJKgekfx4cRl44GLB1IaztMo/VCh4V8nRxqUR5/+xL1CB5ThE22kEozBBWXpcFD0GuS
q2iAZ+j1wlPoouxd6RAD4oR1Ta7Q7OdnK2AXF4AktzjB+CKvLEO2yXdlr0ay08kAxDp62j/0FLTp
7Y4InUn9k3bd5MyFRS3Y0vU3YjXFgMw/SOrsNyR94kjzvaa8wEAkfGQmGGG3iD98yauOc85WmeB+
T3jy0P07zmRNCp1exwYr+SaIiiiuEWIf4HvALZXPK98gM/yDX59+ISp6o8gWeLq9zBaGx2gsgbPF
mXJdKI9sMSFnnB+tIX0P3fX5eEIs6hN8dPAGKSmjWeFyIOuZb9dsvBZqUPBJ2PKtG1/p7DBKoRDb
FQcchCLw+939WlPBhkW7PECQVMHod5woQaCYRDEhjhHrH+Vt+WbFjXfAAyP0i8eZi+zBDdt/6I9g
5qcT7D3k1m+ju2UPcGPq19VQ4LQzoiYYotKWocov8OrOAlaKbXP9xQQ3HiMhV4BarFj7oOzY371O
yl6PpyvGRmjZBdzlgxuCXY74xd6pZV17Eizex1amx9MKYzgmJW7ov1PEZBe6DSVv/D2Gj4NTrAyd
JM7eH1aKyn7iEEFXrPzmkgMB9x3G1TZPU8WYYiYugnHFeiR9zMYVFBQNULFx6eMQcGDvXmQfpesN
H7pNCSrD2heRzrEpI+bla4Q1nWw2e0ANZIL1vKlk4l/w15iPvmiuhcRYQYvjcyzC+E0hu5Q9X7ct
V+/OX0/bI8ymgFsQRuR7lPo0awOh25aLl7mRFs2P2LwLfC2BtszIarYq/s2qOAPUSlNsoSKr7B+V
uIyS+yEDzFMvdrid210ztsnNMvHXxxbm7EnA4YXewcs5eVHVwv/FfhWfAAZ88hILTQSZ2NIaJVsO
DI/WIbiJTlCC5CosR66RDbqz73JrLaxtTF9jcYiXRR7jLbxijcd9KDkMPC1+GzKgTuJf8RS787d2
vi6B5C/CyACk87YHNesTxyWukp/0rV9mkXKu40AeEBINEjiypFA/R0acEI0oEcpdxoWiKYxj/r8Y
1JTCH8gtw5ZytCXboPLnQ2f3/8Ud3y2WznXMwKrK9VN8aOXv8aAY+ejWXJ+xoHlqMW4VlSQr4RFQ
7TOG9nnNKBCZ7Mrvs4lyP0IFFd33IBNQTu9h5AENNWe8VbP1iYfCTTym65KaZ2jBKBxAAIkWzywM
NdSdRCpOD+uVwps/6XjoMhbnK/KlIz9xrEuWg0yQvcJNDkFDMzwGnNxZzksRZWYJTeMSpir6lVRU
hY5c8JyCscWv9HJgD4tR+o0u2HjqniQYc4zgQyjjXIOiv6OuNW2SmXI2INUT2lg8DbAMB+CSeJYT
v6OAgnD2tfRDc3BM+seO+THxRr3DkBmBa4H1i707GfhAYbfQ46vxucSgduIj7xieOmHgMmAMX4RQ
07pse/t0Km4zKA+XxWStD10dNj9UNyzOjzolzSgR0wq1duJitTz0j20W3CyMRHl4wCGadIEcBz4V
KCAIFoXNSabcmNpYpF5A4+ZZQGJdrvyVo8kvCE6VAvNcsSE9qb3lc1w75togUriHs4yhAXFP/Wfv
J8R5DtpduSvw4xsJ50AQSyADzvaoaWBMM0M0K/MuQmaQSPC7vAwpkTj5DntyP6wsVqwIGH3s1AaZ
j7qh7uAGxFSAGYHKlwBadDosVUKTqO8iKc0s+XgnQ5rChI6Ggh7l9rJTgK2WbFMHPz+DiulCpiPn
njhOy74XiaWGDBV0GVS/VIp+yGnvR+v2BwIkpSk3EdbM9Zwdhn4NLqHb7cCKJYct6g9zi7sP5Bds
ZX9bXTDYVETsClVxy+lM8B/GNuJbjysVVhkdcezi8IblFZRH2/mXbAm1LUIP8CC+xkj6wp8IUgny
iw5fMQEVbLGkw+4OFt7O1J/QmvV67KMU8is3XYES7miYf4tlcmzx9yVKhrR7Ibei55YozEWUWFZV
4r7FLknYJXHPTSuZV0XNXwLWEGfv5i+/nd5sRsP8PfrfOJMJA+jul6x3HyySySCeIRQq0YesXXQn
XTf5Wnw7R7jSPD2lGSy0bhmXLXQ8AmRQfZDkA8iwZBi9RwUHptDUv8O5UipJ9H7jWR/k/1ITP4F+
tbAylu6BfEQKe3lQmuLM4DY9ao1DzcxF7s7VT22+7IDFwQ2E59NAl1hUFIoxlgBEDrPYpHkWBEhA
NK1l7JqbTQ4HkZi2gTkh7E+eUcSgYSGeDjOpNL9W07Gx5lwU6ay3Un0zUABTT1kSGWInDqw9PC+9
8IWUJqgFU+BdDpJB1OB59gprgRvKoaHyxxkCCHgGQUQwrde2eokcoUpwXq3IUI/GlTa14hXXLlbB
9eb/scYS+0LiJghBZn3bO0grjI0Ipj1lT8PxdAE/mT9pnHnvMJnnXhkllnLfk/bM3zzOloCuY52z
jxW9hE0+GtVJAtJIPQ22i0P8zDkuPltR6DAHKzBzYV5ag6q2M/LcDh5SOGfLwXGdd4jeP0WnFrvs
VEQvTJlFU2Y2aj7p7rBdZHPOrILSkNIZSRUqDY6Ih4AcGLHili3REk1G+TYnTCSJlKvPbC7k7xtP
ozgksWj1BERw+RWqq9HGyguk/5XqgEEEy24m2x2NUhPRb8WZLGOHrwebwX3wN/kCiflSV9CSqxXa
CY8ML1ja84GImyay1h9itgiJD2udXjiOwWCO4U6CjmfW6qeJSBaQjDsURnBvoH6qhFGCXNWNltEy
bzXLPuKYN4Db6Z1eqeSecJGyvS3EOUfaTnZ7s8/knDcc+EhCHSbOJeXhub3TE8DP/FRpepFiPGhz
fn47bTIok6TvIh8xaHZ60FbDl1vB8ygheKakVC9U4+Yt3U/vdCyoX0T4NQb8Cg3rFTP71SW1WHz9
FWyWhfSxIhY70yPIN+JFgOfEKEHNIY1ZI5UKYCWzPZ50PC+fg0fXhTUJHXPAu1CWj5eA5/Fnq0th
B3uJ5w5nFrQcnm6ZpFzbYNqAOUSbQ6s+WDbHM6cZ4WwF2Ei5sJU8zMAAD9d3Bg9kCWnTtkFSX/EN
ZyAKWavk/dFK/UIByFUWcpjhJxZjNyWhTVQOmk0rbSh181dLvnvp0u8K/QPPYu6ziYOBwHuILA11
zTAmd2He/msa8EHyvsqcwnSFi8q0l1NFHditpE5u9nJ2/gQD13dOzNFZnABRD/P8WQxwGtVXSb3l
qEw4XSHeMKT7Mhu3lJh5ipxqGfh1+pXVq0KgHz309Ty2J9ahL7BznNAwyiKRUnQQYsxSi9ehVBb6
MznGzSRlxom/CD/0n22HL5q62YLmkxAtR03OzFqtdmii7FpabivljJFmWGPiguZzHsLfUp75Y/84
5t69WIu0FXAmHCYm+KzEE+9bL3y97hpxXDWCYQ6sfKJJnlHVQxzd6/FpW04BU4HdwuxUqsiCL2Kf
OEMX0F0uVkb+IclhAhXKFaS7WqOLFA/TpEGIpkw+Es5VK6bA1/mQEi/kS2vEgi7XuPbbQx7MjL5m
um6/oHsxDnehArp+xn3jcEggLoZ0REWpxac+qsjmOkaoEqAqlyZHcqh5xyzdAInRsLrBKyIRRBdi
WOJBq2xyRt0zW3YcgF0GLBnFPn494Ss70hqP27MUNlqGrx4UKS2W7Zh10VBuqqVrGwqB2RVVt2Qe
fBfWvf27sdP+PqL0YpTsBa9RXMNqmZz21/d2FcHqIGS5hfRI32F1U5tjS2M1TxYJged6FdjO9k60
GaiQQzzjKHIAcbBOTusv8ustBub+jRHVpeKYMljVUzJeFxLE05+asLzEfNBIYn9FmyV2P8aWXyvG
E3pv+jX2KdrpatLCai8kCzI5PMYBQwlJXqSo4ovJtxOJr7Tj/oljXgloEkOjo+Q47WcMVlkuA0Em
0cw6HJkoUoOzo+OIPkKS4ogABwSZ5aY+iUsLbtTHmY94DAsLv/V2pqkSGmlBhTP4VfhYzml9XCSa
E7y0fe+dhrC71mqiK29jz1DLreeKmGYRV91QszQzN07AXugL1eQBJEuYa7JidmqO1ZqTm5Hy9JiF
e8RckwrWcFQs6NrwDQtfypnPKvDQt923OEmrLWB74kVr/2CvG06+AImK5pSGhnwSLarkPLhSK0gg
6EDjeuK8LtPgJa7r+smvk/ZhDLh5bUDCS2CzR2iR4vtKh4bs2OrlaDixZBVVGHMqWcjxHGcg6PiS
EjIiRzxmSce1BI0QWZoDMjIxFq2ZI1WOU79YOHWQ1ovoFiFVDG81COgbcC2ji5FOCyzyDeUip55w
HpS+KPM3CYmE6UR94eVXemtqFac4F5MtCjcGDd8Avo2hzYKNCBl25F3SOkkslzrbaECBQLtqL1J6
nJKxRw8eVwYDoG47PWezvYHyTcjo4f2RSnaa4EBHzSRTxBOZJZfrAtsLQ8bAn+g0C5qDuo5A0nrM
V+ntrX076+elCo4p6jmKSlTaMURcP/zle2NHYdZ703RINteFckGr85PDnjN5xX7pPO5c7AliKG3n
7UYRME5r+B/2z/w5djXGwpaAJcywgTA9VHDPVUFNPq4uIlsnhDG4g8/AT9zxpXSlNLaQQowmKH77
YelC/97N9kBOLFhNR6VGHkN8307L+LT6cor1njRwFSuN46W9zscsDs5w4OJtRnCfpUrBIIqfC34d
/lrD2iPOxcE/3vDDygKK6SAvcaQZ9PsxxBCehVBukF1IHf4zpsBDtsvcWhCTEu7kTTuUHVOsrHqE
8SKYO/8RI7Xidlkqcztl8w5zhouStMzTM41VWR7cxIoCsRY1tPie7V0jsmGC5bfxq7+Y/gWfSrwW
A34Vnx5Tq4zyNq5ERr3xfMuUJzcuafCabZy+8Sxg7s4tl9HWjAg0jwikaS1Pi3fOqKDYhZUNxnXa
IBUYQDwbLPmaRCg4PLiYzQcvhKO50O0JgHJZDGH7wxh89NYxgk3UzQF0+LC6yrQiVWTe6sM6p57r
gstlpz5mMeDyQYXFO2bYWt0tC6kcUdcu2IyevN997JEF2XIZRRmqyGbuxUvS/F6ckbdVMTxLD0lR
1nzIHOQ+LGB+nIImE7KAMBp8/x0LHQeOBMnz/aGI6+CH3bLArM7O3qfCNTez04X3WUVfUA4gJCxi
WYWEYRlKonEkrI8TAzsEhoE2TXnj0SPnsgwCnHJHlyoM3TL/mZwZanvXWqI/d/wPY9z0GpCJyMGd
Ljnb1/bZZlBxbofcgBne+z9Hqj4EbaBjcbBiV7gatL9tNyY3FErUApBfr5kW01IOgn+IZ5rskuws
t8L2V5rzJ7i3AQJEE6oq00FDQDnMgD4E3cdFy4VIuXnF72yDlTSGzUw1VtPp28sOe6o0/j4cgtoP
XgwmeO/xNgWoaJPgFYmH2nfn4AHUBHEVji9lR8+LiFv4xFX5lwMc8MTtEJfJb7STqLsHtUSpMxro
KDDij5sbW2fWypGV+XIXlNPX5AZc+QGGMHIQl0Owthg3woBmUHhu2w7g8sSyJCA6OsYh/+M3wfhb
nXsBKNnKhUe+0yYbtnEsRGbgwlpGiJ8YDmcRk7eeRavN2JhKJxQ4eN5ypl5S86UgHbw7FLrVZWXh
EEipuD1Cdu7e4kTMRdMITWvBU/dD/gcG34ZnIkMhbqvThy/2F+TNomGO5W3hIEz93UxQ44PUGe9h
wxevcUlNaDsK+eFmg9dWPcF8zZrR/iwHxlA67aEpmW8JAyRmULCWsS8I1Fj4SxfrtpFcGNvFo5v4
9X2NFmKGpDfuHwxeYGxgjYyBtiELj1GKbWF34kJZZFOSEuO67Y59A1BVTArxw+ja/rUkaWTMuCr7
U6Qo9aHpShhkVbgEj3NUno9AV4eB3OsfI+SmSzsf3ftlpybB3BfDXWz1Ef7R47xilOFdYize3pqW
4Z/IP2+sAUCojmtnOfebxLD6Tpb7V9HikXSK8yXZ218U7OGfJUuDCGFTXrpnJseFEBVcfe3DFcdY
xQL544hi9RKPKEKYzIleVi/OfhDpRX2DPpnBZyqNLRcUjyunwAZuTR5sv84zMdD/8issHRY7PpsR
EV6Q2khFMothHVr4eXmAKCuUiBlUKXDAlZtiJejEzpGuA87upHrcFidypCLn1P4pak+idgJGwd3g
heNtwgP375s9n+yrgZPrFwUyTEOLqACCpMLxMrKgKxh06lcml8S3pQ18qkVXPNqojuIc7ekUbti7
S/jSfgre57VC2qSyoxolZpFyuwf4ml5UESJMmLbUmBkFXoMZu9TyxgVS12YPj4/6MJuI6ZwgPWUs
8ykx6ZZxKf7xNG8h/F2LRfpIKO1n0Q8AnkBAtEm0n0BAMCwQvYDsXBnmdbTnXBG2DJIFa1F4fYkw
CwBRp82HP4FMlIH1iB5nIdS76Z5KjzVmLJnLY5Nw8HqWQdEwljVJRPKq9LoFr++oU+VSGldPOtEE
YAADEpD4OqM7NRS9WSMfhahAgj6+ADAbKWWE+1kWD1w/yb96KtbobObl/Idwon+MtjmC4SIIuLqv
yTTUcJpdZilzLSRCFGS4p4trz4BLKFl6lksiCk2j3Lw6Kml7fMUjDDgO/d5YATBIbmC/03Aa3J0u
o5DHBHYUPrUWTU4++TC0pS/00AThn4dpv04sFPYoUnnFgwcKNA4i8BevE6LGcL8RuCRKmUAQ5AiC
3FPQyVQa1wQYN2w6q6LbAPXsHgyGidXR2I7tYtjHXUiXxgBx5Odp4Bnn5PUoVqhYst4VMTY+NIg6
pHc5m+KEC82uFm6Ant6Ry5ODlUMIe87nyDjw/knXePVKVr3H27qoTnV5szm2dWFvFCTfyqREemap
Zr+DreXktA2Spy58af5H0nktR5EtUfSHVBHlzataLYsQEgIELxUMgvL2lP/6WZl6uXFnGKTuqmMy
d27jOe7zSoOHUIPZkkzYGFQjp2RdA4wBop40c9qHE3DSJCghP8QV/QgjDsCQun6FaU45a+T9S9Ct
KdN3D9nbQn9xCwECg+xDyF0Bb9Uf6PeyAy5BvJFWDevWNCtg/QxEX5E1dyI5lClmK/EIkJmYvsTY
l/FUAZ3gTXYTpj1M4787eFSzaGUaElF+x4Z6DHpPf44kArYkMlOv6zHkp1HdPAqbRUvoD5QG3udN
17n/1D5GE6gkj1pNHEhFpNxhioJ7wHpmeAoRCcFNmQJJLR6PWWfW5QA1jiUDTzyihVgDbnDfk+GY
jIPthA2BAD75BFrDVdzz9WFp8eolLz5OKbKYpBUnBxMiiUOGTNmyhiHL2ieJH8Yg9rtMVY6Rxtue
qEGR3tunEof2K4EUqNUYBe8dba/LgGPNkQfZkwxeoEIyfeCoxe9OWyhNqKJlgVbScWtE7lR/SrZo
OkcuPR/zz/oFryrc8IX4AiOIgSGpjifpzLA7oZ+UMDThbCiOZWHmzfplECPcThFbHx7COnWcpGrm
aHTYaCquUfbqGPKxx4hPxhEKy7ECTyf2hmoHz346YOYV0rgJuatMQCcXSQaSuVOHrZhyR7XDPoz8
GDGpYuaMMrVjcnDYopYgR1GVCmPOa/cw7D63NgduW5cefd0xPWEVIVAg+9as7DHUPgczbawRhWxi
WeVwYlV2I4FCBHXH/fpNo1ZlglcFe/+YhfC7FPrG8wlwR7RCY/qoLkwx7DgG1GLxLZ/9I6aSHOG1
xLvQR9/Q4RZ0znbIbVkACzVLwS9LOlJKA2jgrsSO0Q2Ay8LQs0dh37R469f8LGsXQokMAvQIlsAX
s8koa+fsUbJv6xJxmjZ/DtB28Ps/c9Tz7SYgfZH9iQQOVjgXFtJzzE1IK2VoDfRPpTrhFN3QUgn3
wG9Rt1b0gupl69W8mcUKp9NwDC3THYr4Es7GwzowgaKVf7IJ7AAJBXOsaMtobd36J3MmUgsp4LEP
2f7D7wD6V0ct2zGBgFBav3jorG7aAmEwvJ+nBcnN61gPlFhp3jFtKQb/zktM9+y1tvldrnDZrRFu
ebkj7sE2wX7gamivLI5RRkIihMOJSt1gY4BvFGA/0fju4J+MAPWUlpgOvd3amZIr8ivC6I8UaiDe
LniGH/9MiLt3F4rokanrF9yU3sShxAByX5mDDT+KvYVo9GVRCAUtPnj4GlQjCN6aZT7e7mwYm2C9
L5IXqXEmEu7DbYseP2JGCjkT3zA2XoT3zDN6jwcC0wAhhaMO7kC7L4cBuhq8iQ5ups4wsDQSRM8s
trjztvh13NIZXgPgVUYUBRAKbA1x/MKJGtODlAFBi5k5oOeaPh3Yl7wo077FeOFdZQltiOrNW8Sg
oIb/5lusHnEJBzt0LVm1IMOiCBau2wo/4YFhKwToUOju0ITOajCqCWmk/XC6ALuWoxCEmO5EEuKj
uocISPTy4NdgnsNllc3l9rTsfF7VFxg/elevOwodc412wruS0ocsC76QwPdVh7m5mo7hAe2cypFj
V+9hFVpQgW+f4pzJlZqf+vGMqtbGY9CIn51Mt9VkshvkCBSdRZnyaTTK0vNZVFbnU+w1MbOSSRBl
db4caU8yRs/IfXCDE4ibeJQAQBZVRY413wTXsDHxv26ZOAGJddF4upLHymv4p55MiH3gkInyfJS4
6uiQM67CZUEiQyKSuq7HjnEJ3g4MVEdh7gTUQhZZayfCV3AcEXlpW8f7NUSQAsMn1oJ6URz4X5Qo
J2EKSVUCmWqlKQR6EoxBhkhd6f77+BrC4VoT/hDZLXDMyMNcEg5opjgcWgcntD8DjVYTbSlDZM44
aEOoN0T1hSkuKKQ5R0jScZrh7NEMSZcnGBGVcxVtzBSI90GEooJ9+FaMSFD+S8S4lXPxjSQ1YpAC
7EZsedThMGKRbGR1YJwetXbpiRSs4XZYcGDRCTOFKeER8McwXZpux2P5CBESGx1V/zId3b8KEcjb
IDgqmj4K4SVeMDnAHQBDG3Hs4nphbhtDOCjFGjyyiQ05uBFvAYG8q5xgmeScFynmOUMOHRDPQex7
cnv42nYykEvEyCpcIIYOOFyNkjlHwg7c9VLWfsXNWrrdF7UyQjWY3XoW/syUPwT6zFQ9ZFuiQQs/
2Y0sneid38LLDaXQE977AjFdwWTKZj4CWxYFF9vG4+NGrku9ljJ+tLLIYeXETPUWRtSvZRq7/mkc
qBN05gg/mVHdwF11UPufoomnu6ScZmWJaE0JRtYiS2liuDsuC64PcH0uPxQX5OFRsWIJ0/Gi5RGR
EUot5802dvHIyciPOZCL3y4Wnk9tiJITJsl88/HvwN2uy5G3Bosxv4fPhUv9WNDn5ENyY6ATSNAQ
f0DDwiicC21NxUdIdFLKBvAKpIvWTo5psJH3WbTovjNU6iVfhDSXpaDEddzrxeEDHnm5VVeLjesT
gVgw7FP0uB7ixw99CmF2zLBywA0VcMcL0zQcUNL7xXURJo0LtZiHmZB6Mi4hc02rxAQCDMfi5oVq
A8hudRTcUlDDSvMgdGIRhI4egUnAAYztFxQ0lzZLTXb9eraZoUI2V7M0JmVUSZC+VI8lqbJR3SD2
ScQociCJzAS8GiJD5Byb3sadt4/BADYqRNCRwYI1BqvYw37vdcUE+vLAgYJTK3rvDo5cyNSIIUps
x6vRvIM4AMnQ7KgCG3Yusp1OnGlDzgCYtwCe6YIROzc1kpW3tZEUlrjwrm3MMQSINjIorKR+7Fqg
dPV1p8eG11/1JNgg5ASq4MBrZ8v9Fu+gtytBbZer9CMuvoAYRO8phwZlsuLSOPRiUuJCa7D3FkuU
UEC8KmRaBq/9BxQdkkDoJ1TAQtXIXNPKXghoIGSOyRWyKbY8sSWVFWHvw5G0wl21O74tLgnHjQtL
4zpdF/CSFn2VyBjxEvFhb2NJTbjCH5BwsYyXNhAHRfwusS8UtaHlIWWMK3Evx1Knp9AdYVEwroTO
kRWAdz323hXv166AKoVu0LpCy084QA714aVdsbhMzzCJcKzpQxxrxHoB8sUvzWkjJIdCvPff7Fag
QRQHXQxsB6cOwokYJkjjRbQI3OOANS/+BdDVqcMyNri3tmyu0UHkpB7EVgljH/HNs0yXRdmpN9yx
zG8WpLnv+t3ErWiMevdx5bTFhYElqZOJDlOR8qAy51FAoBH/XAmuFYNr1VcsUkDbcvhjCQk7gx5V
J53xjNPQiHYOaHVd//LCJ5KqF6ovVJAk1RhODIZiIGENj3dxRHGTc59bqevdFJCuOSHTgkAH3Oqj
zKGmwM7r2Ut4Zgtuxlqmj2iI7wkiffUOSl284b0JOi7DOzXp0DpXpmPaV1tOUN9oC6BXCgQiRAfQ
4QRdVdqK/Iyy4/rjB3EasFDWHlBBxTRCU1pDJqFkxRsHFhsbfr+3bWk+ovEeo3N4cRzKNBFcgAdz
WoIdYF8ASMo1CRKFWzAQIgMvIGP06cNXL8dlZuxHYN0utIrLNBigC8IA0HAnIefYieiFJohhLdQy
pTfZ/f7NKoPz2nBMcWxwu+c0RwpU6KdFeQpaK40dfRiCCp+zp+yh5C/iqK4PgldAZehLAe9QtKH1
Qw83sUfwYxwzmDN0BAjXcVgh/5YhYdyAkCo+LPTLdWRaTUC5ch3XMMR3lCpcdTI6L7QtcFaZ5uMc
QaOViba54SMKOZwk2UekWGxSMSYxPQW9qM+qDBUUcUF/sp5/nYn3va2beiOEmyDuEtYw7Qletusj
4AOWO6TG+zkbxeMe90PlSwEljGX30u7NlW6kTFJEYUcy9uGnXvs+qEDXwxfDLh0wSvKMUAvn+NVQ
R+AMx6iCtJ5LBCDvVUgNZTvC5AtRg8NHZz1xDqjUSokasqGl6UHMQ+OgBm3IAY8EbEocY6Rro2pn
7CcDRx/13CPujvyamu8nRjymxvRHFM/RxIUv50jsiHkjJv5+bOFuGi7faMbIlpHgmYFXFXfYoyQp
eU+IjCUhCQRfUnTIOIZBiHz1yuC1zGWE4GqcQXBbnqLQxROTXFFx8rh3K/gqaqr1Q9OhAqutFDIS
K0OOvpIcAdViFJQ4aHUjpgYbBBsLHyEZxy7smK7cntcAey7S+Z67hNWF7gAAXezucajHzY0iKJuI
kMWraE097pwDjMNO0/BHhX/srQFWh14GcGocwZra8JO2j6L+bR36Qm20rRpTCcWw/QXWcIwguCop
z9UKBkkUcO1IacqMm5sHy3Nb6ArCoydn+HW1Pfx/CrEws2Lk6D2jXN+tX3VuHyvh6oBAYVKAdT8G
b2byi1uDnEfiH6iT8diCjGoffGuZfZMpB92RtRRl/B7BlASfyiQ6ucrpCXUlVR2HsU5tSa5wH4ow
re4P4Veo0ahmC4iVlXKGqMkZxg0YeTIkSE8OhnsALmy2DIHYRy0dLyvpt7j1aUwzXSLcUdfhwnC5
Q00Izgf4DSdGkDj7YMYe+xxAJoMZY+KKDzg+fBxJHTYqcSqsYQmOxsKmhbNFeYDWlgfawatgygHO
P3PZ2zvYRuaCctmhzZWR2pgxTzysveX/ucWC5KzueRm5zE98fBW5zgtvOUPS4eCzkPfUsjhCNG82
beh1FUS8gT1lJihTKNWCVB1zzBB9ingUVQ3UgRb+s5DTwOCo5uBocwz9sMuBSD8EGCBB5NikNGyx
UONcr3UvU2v5hNyGLmRDWZeZ7EfE0Ds4OV5cQTE2FsVQlC6f/YKRSkW6+LU9MqmNPb/8vXZe+YiE
iHKrZYq0Gkb6oubxRzmzxT9brFEwafptY0wG3SN8sRc+qp3xP5DxsQTHcfbWrBAETUQnRPeNHZx9
jGf5MesGRAz6Tg63JcZMYQ/Cn+AR/mWtbeeOxCsgWtpr5uILk7B8TzCtgbxpFjqreAow2dtm4sq5
s2OATG/4av+KBwcAOKPSYEG6RLOnDVTcjhmU4hw6kzQ+lfHCQBl5wjA8kckFoBp5MGQT8Mh1NuGX
2N3gW/H7/c3HO5sb8fzxj9nIZ+xYmrja7RD+Q1o44SXRPDnnHpfLR2W4xOsAl6PHE5sJF2YZe/ZD
+MyQue1b35sYLYvCxrgOEUpCT/iINwdYYYlxFWpcslmhdzj4HY1Hz1EUZT9QGe8UShkUBaAa1GWg
I6x7385+GHHr7UyAarhlf2YlJQazcPYJ8ORX/Tumkm1nRGNkiSBmJHCzGykxVwvYWmy97B0SBVk1
yzV7/8c6i4NHCmpkhhQNbcN6DcL92as4joQqqjsEeAYzY4cZ/cpJRgoTaKo+7wp2yYfQyA8BrwQ9
lqk9rGQ56i0oFEJ1xCBku6tHi8F2jCRDSD0Upr/IDIVxPfH5/Qmtq0+Sp5SuWE8Gc/gtK4933Hd/
L1wk12G2t/8djVh8zvRuh4PmOfIxrUiAIKAVCZOYWIKs/6OunVq42BCxVcCTuXn5tYKieJNx7/3W
4CS8ECTSan1TUi0Ewn9Vw8mN6EPQAb6jmjVhPsobNlkAjovkrilMcTl0WPSscI1oMpgzI5XOb3jF
66U7B79kDWBgJnw9+TLkJdkHm5RcYsraknDvDRUDpA62NYdMVfJyq4luXuOFYspaKdGJAmOaSpiu
6qEyHH7uOFxZBg2vdbFxUClCXD1druqPU0G85Cv4Rw9Q0inqZXjdMc144J94gT0G/AErwBCDil6E
E9UKOdIOn9aUFBb/dhRreXwAqN6wXDwj6bRP4TCJG4V7TsM9vRlqSPgmlOZSbBftlaHXwSfSUrlg
IUOQyYWwC+aiSFFpK97Pz12tCNW9aMKznUo6wrjMSilxP9JEcv9BHQkreCz8tKy4rEeSX2OemSe5
eazhfwuHJkNKZsh4xQLOxtyp5UYjoddPZDi8x5WqjXP7H3XKQBnhQBHM0eWMhCVOtExmhD1qg/ve
LvLO/Ir2JoOmxXSF3xTBwIL8Xs0PqDuTa1ohRrwZlOZjx241WgXRluII92MGs+pMfjgwW0AtaXDQ
QnJNtxR1Vkp62UIlq9MwCiueVIisPQCFHXtkaHnRO6fNI+1LAE9EG+PYPVSu/6KhGCWuLh+iGWA9
qs2MS8pOJGDSJdMAcRRFmUW5I3FLAheL/iqWgZdmlyhOAibWf6bJghfk0dUR2QY6FWLKy99mg438
TnunD9OfEw/4ks80o/KocC0VngllxzoLilnbuF1DSqJ8lxDvWZq3en5TuDtmWo8mFuYABkQ8l8bM
n110XJB8YHNrRnXSHe4t4ubh3oJPospCKxFhQS6GXyJoUWNkaSQOh24K2SFXPhivVHbqx1HF4/7X
aqLTsiLlRBWf3Zb0Qk+I7WPWGHyUXgT3vCzGoGJZygLx7slE4+Qr0HCpwc2C+5Za+kCBF4IIHb4v
Ur2NcpDAdVo1fDVvfEdWJ7fErQHcw1h+Gd8YsuAOkk1v6E5BdwWdksIUqUZyKsJzUUXtjclcKEXi
0rdCqRGfd4mOiIboJUYGcFUNOFYAjNJASyZQXJEWzC0n4VMTftsalbse4fLo+5iY+Qnp0khQyEjo
d/eZGe3Pg1Fs621w40GR8bagY1MfdlJ7eFChlMgeW1KtJeKCfMxq4dA2PS+M6xd1shDcGTE8CFVb
7Th0ujlRuSlSWU0MMsGnadhEixlD5sRP/qnZiDXwk4m6KoYzVe7QgfriSXE05bOJ5lBLNnzUODME
4omnOfxPOJZMs5H9d+On3l3GhwMeACo5ydys2SUyFTBJyWyFeuNu23wSbMYQByaerh9juDTCXLlb
qKR44cFwbkmDx50L/Az7CfYoLlCM3V386jwjgfB823Ll+rAX+BxlSLG22iLkkllN18vLlkEax7GE
wvNk+UGA01n5ylwSLvNIqawjBISmDFrFiQtIOwZDkc0C5ZvIb3kmBgSDGeuJLMQ7H69sjYlmWvSv
HRgICkqr+l8eUnK9MK1BK8iugPli7mOHnnh2S/KQ6t2lOwODGsbicRqDn+VEhxDZHEBd6u6gYM50
slx82+yehIaKoR9jy/hR0WyNex/FQ9rJG4IGoeJfWhhngUayOw6Dn9eR06yKzuuTsSTJGAMFhhSE
QFATQxzr8mh9hbGWfdNdOhdteE7h4t0XxfYf2NtXP7Ty8Ip8QQ8rLbz4zTFSex2E8BL2IRnavFiR
0ep8hJQcRqBkmCI1pV+ixSETCD0qCiysf+A18AVmZpoIshjG1Zy+JoLcnqbw+wvwoQw63c0WDt5L
bcq/5tghZ6a7/xr2Lq5hA0X1124GvLUtdEldQfuDbAcRct39hdYE5VD6QiMSYjwMGczFOBvb9Odf
jMOOsH2Wlx+AnrYDo4AuxsRVuhp1TodVAHuZRlI828y4wcWT7e/yzrmF3iIydXwCCKH0gGC1MiCU
2IZD2ORUxLhI4etwx9AEU6ZtQYUGwELfwDzBTv27DzMPD+K8aYAj5GQlmjZmssQ/IYBj+Xmyb8OR
Ka9fvmigu8QtaVSWnuHGZxdRqZ58bL9gU1AmbP6LyfmgjL2yFSOQiENfx/zCTdB5p25eCEzYhzn8
oSgSNFoLWMxQWMl4zvCH8IMw/aC750ts3zW2QiYNHiJ8TOppnY6YhIUWPdqNrmul35FCxdgwETIc
SmUrB0BfHVj+LSyADGglmtHG2zQwFGtSvuEtSjleZcxjJ4EZwHgoVfnrKkOuURaF3ATrBG8S92ka
Pwb011xX65OqIKhDM9oqFo+bhv5DPrQAtYCaR8GtIRWpjCJWl06wZG+NPOHOYz4+wbm6bKaF2pl0
02utjT94Dxslqhm2bzgngGHHGRxOLWrtKvQ4Wq2d0y6FHj3uNV5lpSvSJ9pj6MfjPD5hC/fcRf49
LovYerfl8E5KWPWHK4TJQ8ytH8RV8ivBVQz8fhFn+56Cw2/g5y2iw4KNsH0XG5YyxMrQAtk7j0Pb
ncEwbcoKgBcdvtFHTn/U5kOJP9BszF09t59Vzm06HjM/By6jqAu08yKxBG5573L6pdzLMd7+SqKg
caWX4uleA+DQ0bu8S+UdRzIX7wIcaHshmkCRgxohZXdp9e9V4HM9SgO0U39XYTkgjxKdv00TYXDm
RCxEPwOtW3PKtBytvAiiKYsF/K3GG2iCYa16dVWdCZkViynoymsUUXTP3PIQ5Kj8M7akP5AI1RXt
+ijA3K2NsxJzC8pbLkT6NHHzMCSQ0QbTaNtu1TAKp4le8di9qoS2hSgfZUxJvSkmvDEsSPx8fHiK
R8JOVCI3TIwHlNnvWQi/e6IAjkHsP4KXqI6oYArKfJHF2wtFf2VBRDXR+NAdIGh2wfAYiH2SNiqB
BL+4NHHwgzH9346Nv0fGJ9w+lyTyxiZ8LpNnRyzNFaFrEL72g7MrE5QnQeejnWECblBB7gYU4Xuq
iLNMYHMR/4Sot6LYOyLoZuqTge/ZcHsMLI4S+dmlRzkhIyGosA1b57AZyIKrK9n8n9kXGRxKzVfy
30YDbcHoIfrIi+y9CKzkyh8EuMXjGR+w8JdVcqmMM8k6iNG3p307XohzL9/aARDfIsPgY7Df+tv0
iFglOlnkM4P3CFVL52bHkj5ZYWu/WRCbnzqvzn81REIouaWcAVyWGOwEoPhJhzjlgGMG7tleiFLQ
SqlkFExVFw/NuKgi/wWnBm7/UtBy0a157pK/Mn15h7FPuRRw0Y8OPyaXg2nisUSTlIIyrJVRkBJh
aHXU7HIhnvzJqi3Cu9Lauebu/dbZR8Diu4kHCloNxCHyRhigBN91gQT/Ys8WLcxec0FI8fc9Stn9
IFBFQkpLvgQ4RR/uswF2uS8t6TdR6YJBmIH+KRp5H95cVH+qqOiuVy+kwdX3w4Yhv1y+A7MoJCv0
TeJTp9FsrQcXhWSY+jJlQgQhbnnJPG4iRKHUwzkRLKT7gbdulKTHSu4L+lHQMwqea9gFNrIEySSN
qfMQtJOcYnEFWiNDEeSU/ZWDxf8NQqtX41PlZJEBJckDEfiR6pwhOpAQ8BajsJ6Ac6LWfhqUgPmV
mVhHVeHs3OQWec96iVC32ic3NS1JNU3xaMbWfTysprqcWucXFRYQZyOO3gNYL3PYv2YpQcJsSElX
PoCOGn+PNt9AeV8QJdG7dnBDGMAT2bIAw0UjB+dYw0ljqTn5Zj8bgwKzimRAhPwHwyfqbw4jnrjN
/kI+wIy48CbDIJlllRnwlzFHDKP2NFnLfZFlMjJiwMmupkbUuWO8gPZ4sJpv/IVLrT1QKUeztbC8
rX+mEChRjC45iSBsQxYFLfJxO2w3hpFkCzxnBRBPzG7CNvbViKHjmEDvJXT7pSaG8bLd/ZzTJ32k
Vee+I/XquowhjO2gsyLWzhiEsOyQgs4cH0jayAFRYwxR9n2QuFtxLGppPnF7HG5kfiDJy3LyMlD/
vVb83kjI9EmPz2O0QqQ9umFybqx69p4X3i5aXy8XI7W65V16KaYSBO1u2XiTjtWQX3kcW9VD2+CG
+BlCzIoAChfX9JwACQ13k9UE+WcmQcFNVMQHMD6FF2t+bsP2eiH3OTs5Qdlk5ylsR3MZlQsTG682
4q8YetinlMKS7uKw/OOTB/+5SpkR+gEBuRkuQBT+JTPsiN6086TIDgy37eGQ8LH21XHF+K86zU6y
X6bHkcCtXJlQ2DPdWPMFo9JnseqG0A0XZ8eCXXSjXUyVp7lZDHIYDGdE3LWbcJlSISF4xfwvA5PG
GkVUqmLd0qZTTxoTI/4ZFET5MpUP1F/SYLSRkU1krU8+A25YOOJKi6DkMR7Y0gLJ+A0jBbHIqwCe
jggTf3FOnhLr15pbDRGXHMEJioJT7uWo/hbMTctV2Bbomx9GxHRKmlMXOc8FIgrDHK63Y8N/5sTx
mUUvY/tHbUejbfvWxnzGUUL6qHrw1BafTZxWHtuBjSJaShOhqxX/0iinN1o8Pj88Yb7gvOU/Rlmh
sDXtzy7PXRyCUWW4+CSoPykY/5MGc3mECSuJt0v5PwsUAAaJ7FHxXPdAHD44euWGixW2ASetFkWe
KHN9nRmiZB5nDC2YAogDi8/YUYYF6s4fkzd6VUbANR5oNFrzDmOyHKJvlHB7EFthXsqJ89NOo/cs
yQj+Zq91LkwtrGv4WmILEIjvJwOmEftKPsFrGYXLZ+/gCGklkU6PkHK0vHPJ3r4sB8CgaOL4htjj
I0HB7xx3Iyt3zV/jwM1mqiikIQ96+iVk3fA/6n1MZYktGYFWRA7W1uuz0kvFBHXBOLON4luALfGm
BUGspz57mgifu8bEm54PO/cbAgxwAhx4ZKXmlAq3QM22omP9BuxBUSY327gJIStJ3pMRZyUyuZjz
cDN7hr/IlQjzh6AI9QkrjymAyVW6v0aXyvHj+uQ8uLVcft04yWQppscdKW1xbAE+cVldlaxTYhzZ
gsynSpf/aswpnA+0/7BO6FVXD6ga7qGmULUDtl++mLhIVIoMVrNFBOHilgb7jRFFL+mUIlSKclmc
kjm84PSqSe5d1/2RWSmUKljPMoHaBSl3oRqojNI6BtBz8FbGjDLorb3+EQEmTSwhAHcEC+INlgjr
Chv4u71PUXbb2ZIh9JzNDhSGzhDLPwAMYd+qeQHx7ly9JFNwXbTVXtyEfm68e6ALKktKDn69k9XW
YzI5A8IwsTIfSJFGAg/I3NDwgUPEMP2FDgs6e63OQJBgp3Ob0HIJrY1unAK16gnZAGXCYN96sAsU
OBidLoTGgOUtOMCia+CE4QDl2zA0oPiS9x8Z6GfjimXiwVrFaokuGbus+Ly6cvAfrHMzCEOzYLbA
hfG8lDzKcqbJtezmj7BHy4TxtKqVmyz8mzpAB8ausOymBlom+rQYGgwDaxyqUrgNWQXr6oPy0kgi
C3gAowoGq3Ycv5uVhvNjFw5+eR0W0d0aMTnzs9D8Vo1NZViTa8EL68LsVzKP0QnAafrZEZ9JLmMS
VJRSDDwwSkeeAPiMsR0piABZkS3vyPcj6pomEpZnBBXqRkSipTsf7+Vuhz9GokPPB64bHDv4jSg2
SijT0yLyC2gYzBM4/zgZpDQM86cjBciBG0S5WlBDMhOFK5/4MKX4qbnQXETVBezAe534plnFtrFb
TmFHqgL0rjc2Tg1Xbc1BJoprx2CUBv9T/a5aj8WL5gECWMLL8mtKfzG7cATGz5EnhdFyYJdRr8Up
WnExOwaWPNby1ZVXsMJjYEU1AoDSLwi7zHzS8FM1o2z22pux8vtHa2Mpl8ZKeLVV+WZRf9+2BUea
FZj2Xh30yhAeHsDS/YK/+31kx0sOU02YCYbSPQK5ZyNS2baSTKv6EQNXrrwkmm/4jqYDCByTFkwQ
pKDOmOJD0eB4UQFRO7S4fFEgi6WJ6uzHLHnXTsLyWPReCtVXHPG8RC7Fg28uhqN+xnmQYY1U8Qmg
A3NNoDSh0aB6Kgl/OlGngJij/45c23sSPYuxBKP2enzzBHGIMEzEZi+5xelsZ7ZA/3GkfA4VqatC
0ZmD5mFyivtw9im7vQoMg7Z4bNgtpdMDaOnpuYBVYr35+0N7E7H5y40zTVnPJDD1n/md8Y1l8SrV
VcC2AGbKms9Y+pxuGIxBTINkUk3hyzLjXiZDEyULaWdWZnX/auCyf6VvAXagg8MOkwujhHtBTA7A
XdSzXmGcHJd9nzhX+f6G6zfO1jXPRwbYXJX7DzSX02XD26b4WweMQfmMrSvKCkQOZuUc0i/t051e
t+J+pEaSPmT5s5I20EqztCdu4IBBcIzi58lkjccUnHWoKCsWLzDUCTt4qCqAFRnz+b28BS1uGePz
j5z6FSX52YUMeZ92jfOghmWq/CAcEnNgj8FrNjDVp2Q+Lvc0mC4HOmoxtztWnleFzu+01sgkP076
BakxORvLZ8k4Jl3tU2fF0AsgQV8ZKD9nAXk6j9tBBpq+gXBJktVttdNZx8wByMULzsDGIV0u3bWq
BrudqzCuuZMqB3YXYikakg5Sgopgs6j74ydsEMj70DKMNOYZf5iNE1xJtw5ujcOUOgt4jdmIgx+7
ZvuPsGLAWnHng3BMr4JYCltcZiIV88t6jp6isKoxN8Erp9uhl6rsXLzEpOjODFejmRBgVQOWb3Yx
5c80cvwsKvM1pKLooBldrpM4yrmUL8iNPOZf6EXPah6pRP54ZiDfkXHzN8MK9xwXMn6vyifj0rno
fyHMJ92DvoPwnjc+ByfK8fokRKGu5wR3WLtk7N2oHp+PNXFYosjFSxpP9XDIG7UwU9+FlRsDe4cC
ZRFncFXKnNLCiTfGOb+BRLTiOXJi0jsjXOCTkOxI6Sf8jCyvXrOIGLt5KX+72fTDhAvOSbmJoa6A
XSryuNrzM+bjjB/FOqbzDSaFrQAziLO/iYeswXrqap2owRRfhCGrb7SLNtjx5AJf22DJkPM9rNph
ZzCNR1ej4lkb4LUSYVrVhObeLqQk3cFtyMf2/rEM8CWwRjK7rJXOc5YbGwwBJskm0xR1B49LnHSa
bHhCPv0Oo4MGmP0CYL+8cc1Dp2kAC7sCGh2uSsRVIVvBJQyZEpmRhvYAalV4iiKetYG8ZFw5qSBw
YxuUQB3JGG8d/CtGs+UdDgMo9BvQKNJ52B2FCLnhWt6v4ogxdsw7joVjDfcW3J1Xagnp7zyfmV/l
HL/tUR49crsT+Q8hLTq0GMgYSqNeg8M/uWE+M3PhlIkHfrRpNsg42BQSBQnY1YliXPAjs1FwQeD6
oCgsMC62EbSviJmmtH5wHc+yrfODMBTxN4YZzpTwcP6hFIZ4qxQLFBM44DRWQn7jwYLx+CEDTBNZ
1Bga0hXn1BGVy1btbAb7YH7BrTocsEJBwhoqX4OO80Yb7hj5EdtAXCBCDLPq1Pp0ONFyzRsGZM9J
XR2hSUNF5KRTZybIMPh2iU6/y+pXxoyUhLI/4a5EACgcH0B8Y9YF38tcDL8bIOO2BvVSw/rWw5Db
TkXwYDHuk1nL2HIAYu5afsWQ8BtK4S+LYZYYdTJyzpn/LRNLF+uiL5y231THXGbiXZ1oFgrGqby/
fgr/Qm9mDL5l+9el8P2ruq76D/gMA8nXj2mfI6qFlgXfFRDSV8rs27gm8QzfTj75xkxgRXV9NZgA
SKTwnzDt47Md7DNRFXWuvz7FI34jNnq5g7kXc2OC6iUhxQP1RbbLvysqE1435Tr8RAJAQGW8CIzn
1Q0E2biarpMDgW83c8V3sOg5O2G/xyFNFlS+E9oTXiDdZGZRI9hRz2ikb3JMMHRAQ0VesCyqZGde
jTz4uI19VridrL9xl+MGY3yDPHToXwavQS4uhkTQhfAGamYnpumAnN6SIIbIAN3jkNsvmp2oOqEF
D24gmtK7zqfa+YVzFDRULGvvUdyx7EVUpmrWbuGqw9QZXDbNfknXhm0uj7X0+6tx73eo2Cx0dwr3
y72KE0xOOf7Vao4Kjb48pt6NR6t4UB1Cw48dMVhUA0n1ZOFYg+rQSAyDMMNkPBH3HEF2Nnb/KdZS
c3+CXoDGBhy3vAO5jv4B/KBhb7ll6ROYqOPbxGOlC5vb5N6q6QlikdJ6FUC92zrtGfTZ3GBWR81U
y+ijFmrX2H9RB5g43H/bNnQtjxtMJTnqtS82lprcyl+m0PTpz2PmSuqo6JeiOJS4O0E2Oo9zpVsz
ubnCyyTmzGNmdR2sb97iuIhSgPuUBYfLO3xPwroufXH9Up29yBhvKpxBvivES5jSW2lQVYo1OgJS
0jNTYniJ9pWeQAqGCUjM3+C6yLkWb3pP8GU1hskEGD+WM5KnsWCxDLQfp3Ra+2so6N/bCrh9nIQs
IfVp5EFBL/G+v9LCRznLKNyKByum9VADYwUbShIicRyWD23XGCwczWPghs0tcyhBIlh2MTXNlUBr
ZSdH+iacFtn3nSWy3YqA7phb/HZ1fGrdmJpUBV6QAN9Wu+CMiNAcVVL9rZaBvIaXwAlt+09Rpe4J
9h151X3XLqSEDn+P+Rx0oR3Kk7JXFbuRyKARogBiH3o59QdKOlqb0e44bSXYLfQOogDAfNaDeT/Q
JZRvzrMV1R2aOgAAW6xT7RlwOY+GmuGauYsddAI8+HvC0bl3UvrCj7XA/Fhc5oRx1E34KVX4vsDQ
fxdwKetBBVv5MquHX6Ih7/Lc7RICoh6BKQYtvd9Bwglr97NiJMhAv2BRCIVNUnNFE8ef/ZGwFM2o
1IlAFoDISeZklhavQKrICnsOIPoODucEjEWgdTGziRf8JHxHdt84v/kry0bsoY8lv9VUAebi9U3a
t+GN5bh/wdvQ+wi+KiIMtR/L+y96eawb15Bt8MBcQ8hH0rNZgRxIBd1m2eKg1hZQZY7BGd9A4mBA
bHwgcAim8NIc6a9XJn0NnWpyEQqZxrqUODaUzTCnJROlaxmKZAMTLIGtIrQPXoIfoculriJpu+SO
pG1mEm245KJFWDglBdGK8zPDHiS+u/gLxuI61cMdOSBUdUwBlSXdduNTU63uJx2XanNQ1DHSj8Bp
/osnDBvQCsAtP5a3tqDHA0LnNpVt9WFMOPCj1sqbOBTEvFycPCltceufVmJ+RlOPZCsadO1n4oo8
4IcB+H5EeErMg0gWwtJ+8cS4bRnrh2jfSshIQkYFYLqxOnpmHRZ5iIpE50WCVHpLacWIQdyd1ZBA
ZrRyYmP7BcVnFpdj4WmiKsZzgBWIe1D/qCbTMUjzD9/EGVcdh1uL6pvBOQYwB6qf7+gy6p9jnyWc
KQkBAKMjoiiM+wiEXbDnfhyV74Y8NeIPrvoqcE9M4l7VmU7EHQI4AWz+EhzNCgDRxcRwnOb6k5lM
CmzVA68JDJIA9EcU6xnRdxCfqbVQL/6MJ8CXqAZc8lu03jm4o1gwxAsvdcEsc5G+Ifa23xjeMRAp
uLs1aWuxOIqw+ybjYWC3QljOTu2YBidNuEB29e+Y4neRD8QFjZAgYePIPpam9KIlvG3GcWt9xZ74
zJ0BVcxOT/h1V6cLxkyO3ezb9pod1Da7/XUd3FdbDXuj8hwc5kufeWdiZ4u7C6soBovDD69+zlcI
KfyF4w4BykUEEXeui616nVm5J4J6EN/l6HvhbE/Bp4vDabs4Kj2byEz80hFmQFS+u+Cwxt57Ggr8
aVMOppaarGXRjxtFyMURWGS/O8X2WjLEuawHKLZSsXNql1duyMRpmcvLID0IKDIDCyH6hDk3DrOo
TXiKTM4JyYVMHfJ3fHEFII8NRq4l09u5Y/0P4OjKJZASGskBR2AzkyC29+LV1N5cjCYoqaK3kHwb
KqIk/GSR7nVx0Engwekt+A1SU1n1q9aB4Gv/+Ka4UEzzvrx2S3C/rgFj6AAWynx9cezEMSZTsLxm
hOYh4d3+s48Y+e0C5vZh/zdjkR4f0qzITLuqa/8q7KMK3SbrYUwIcsfKX8WXagBw5OHdh94j4TrP
8K8n5hhuYc0EUk7IeIKtIsaWeLxP58DH2Chha4clElpEzXP5eoEfBhnwWbe8Alz+Rj/8llFKtDlA
0UXr2PHGF+W7kOUlLAhFaWOouhdLvK+lF7Q8A5vVLYdH1HIzxD0clgvMcydv2Ir5tYqJgNtwD8bT
/6KM4hDvqnLmwfEZiK+49C3m2NlyfcHwZUgNXK3X1c9+MLa6wQr2uLzwMPUIa6vynmOfB5nRylDU
y6sCAhVJ1EWEtQHZfN2Ea4EYKtjwCjRPB7mTOV0gVc2TgMbqNavwlQg4NsXC2o+4/NT96OiTR89C
VQ/NEck0NzbhfXwyzglY9+wSOJbPF9YRTGHqmunVVEz4/BTACw8uOP2iJbL+J+zMeutGrn3/VYI8
b+JyZvHg5D5olr1lS7Y89QvhyBFnFuci+enPb5X6AqfTF52HAGkP8t5kDWut/7QxyJYgh7yQWV4M
yaKkSVMO9G/jiV8pFtBQUjjs8wgGdAEepzKZRLR8Ieuo5vpY02gF3JcUVHo5JPo3zXNXT+c6HX6z
Bfc8ReVjRcAiPYhaMZoX00AHBlHuQjrDt+shhDhOHwrcY7AuvjklbrW0zELm57A/RkjKjKY5QHw0
heKLgaEbC05djWiZbwWVsPMIvdJnlegzT2PS1kMX8tcVcZZ05XTFEioFM/3aguJJUOf3Xlnpi1Nn
hjKIJm96rgsuEww5he/Da3dV7GzL9JxTj1P2QJ0ypA9KZoUVLuYt5JqR88aFM3ZzYiZjot3407PL
ArdKIgZ3r3rgaHA5sOB5QIEQVkt4gDli1YL6gLpwFipkL/BtJmBCE98z4sfyCLWfXdf0F7xjygWR
pBj4ifZ58U5+Wp6xCGvFWUSVDI4s/i4gl+QhKCJjz9DIA+4FjlWxSLQ+ZgTUuJjceYaOm57KMnDD
Cu3HqcJqLRlwkXiGdw1npwfRkpbHuFR1qpCmfOGME9WehVEoAPFqD0sw/cHEN8LSmSQwXZEcZQE7
Ke5tEgB9LDEKG6I6mymjKi5rnOyftmjASWc1/ISSibDVotvwBcuftMJ8dIv3J+LQQRFLMxG4wuEU
UsZQz8PW7XE9HNClnZxsaSLKi+mZxh7JGXIfx3sVByCqM2ifwjw4JV7WV2HMH5L3IPoxcOc36K0e
WZOnIIZFXy7Z+BwyOb/k1P0hkHPoN/v9qYuw2m7g6D7ng7w5yVpmokUbwxoWsxC3gGuC8AP8YOJl
WfIfUtLuXR3KtYXTCWpyf+Yjip5cIOguKIcbH9MpWi04fqfDZya4Ttn0bKodmdYMmhyW3Ma0rOAX
0hfUG5ZEvvtKMkh9QcxIxIiMikLP7DyrYZehh7C8q4ErRIYi4lRH66GpKZjWv2lxY0QtCEcH4/wT
ouK/Dvz2eK9ywI801jCsqotTtSq1+HE/P+tdOkdh4EEz/zjhscchxh9uSAO9QMFcM2mis1llnWC4
y8gGlzliUjk9qoW/Zd3vsXv4JQCXdINuzAAk2Siv3QgGmjiPHABfCLenLyua9be5EwUVI6khfA/e
hPEqI6U6335Oo3AqOZHx7OSgyqvqGd9KOrKBh2xvxhNdUDOlK8vFKHWXbxxPlaiIh+IjSNWnE6M9
rNuWhnWwmO8w4aWAAao5jThXlm5ULk92eZFQ/owZD72I2L3YAUIYcCWMfji7cCOWJ7hNpLH3PL2q
5XzhJ495fEzdgqwXeArzpJWSkNMyWTjlrVGQWL9ZMypcNtQt50Zv4n6J56da/IpVxF7m+9xOzM3x
cOXviwU689vsl7hRuWQqYJmXf1uLhYqNVWfhTocgNKTA1f7tlMS4DBdzlD+F5QIxmK0m/rRWdhKm
nG5iRmVj0GjOIVlAeTExvOAtwm+I4k2ixEKk4Yxbv+EZwDgurUSsVULsW1uYWQFqQo6ytgqzi9YF
GNFQ+q7kokOu/sPICGrqCdqi+WJFfQ9LCV0XaABdKJUpB1sOmsgU/XLteW+WxJ+nXO0H+Ui5wzfO
EymGVgYiWIGBUekNVP1Aq7tGqFQZNLVk2PcgfYSMMrMQMDom4hbmt4jpuSKDknMS85E7Z47PNv/X
yhCsGQq6+Ndqw2oj6j5xXO1XpyANA72WR/aoMv5NDjNhKVOFdUALd1gkrpcn0G4cq0qdPWL7zFW1
CIcF3N492I7QkEMZn7gCSjA4JRqUkI8Lv3busMASDJQJo8blGS1wiK0/jtIBFn4cr4x16U5dyJGi
WxXZ43HwJaaOggTbnhf0MLCqQGkqqVdkMGIVP5Tbw0Xb40Jq46n4+SRJAstdHYj47m1+0ook4vp0
BPMyBPuYPiL/xm+ZYROeWdxVeI6rO87VMuMTQDqfDhpJIxJ9W386jojuXKJwIqoxCsTBS4cg6D+Q
PfEzxF7zDtsYTiRR94N2sPE2PrYrpk9uJLPmjrvaTYCoqkVQbJySKlcXTwIK2vFb5+JJMI3+hwkJ
CkJ2eiKTfj3B/zBl3gTtBx0x/yIghpuPAu6qRg0q96krAHvuGf/FdNR8dkIqXRjCge0iG1o0VrvG
v1WVX7sg2EEoo3f5pl+UJ5soFw3gLrsVhGscp5YOxi9vbZ7973sVOBVDIPSsC8QLBswTD3EexjAJ
Nr59isCCqKSPjTO0lKzJfFOXcKSIRgLL9nihRDzBhEJ5KOR+BkKc+4jeJscv2vZDPpQfTcmHqiDw
SyvM4cbTRb7vb0eebw92+FAHKJFtXj3PyG7UhbUlYDjDCgZZPpBpKr+CwQ6xg7wFw1q1MPO6tFfH
PTXFKwSp+uYYau/Sc9MfbpXxdg7StPPSZ4YmzBJXYh2t16Ay8KTCtX2HbXl2XTf8tBBPZoteuBHw
jk0ZAuWgTf5/NhLiB3ahsFi/dJHbXZlDxnuSNbPLpNAdYKht/AmryyYUlLlgBbE92aSPycGLG667
fISTM4nnz6TpJib8CC5FJqE3+ABYLeCGtvIsdmLfLyB9ZhfbUH+tN/a8NcsOeZSXCZbuzBbi9FqI
iHTmIgrm9JDkYmsdYBMuW+atNt0Bp8kPXG4LWn8YujZ5HiEv3gIDP4vUxedR81TEucAmDowhr1TL
nKyOWBinY2uLdMKc6KH2OM9VD8jwBl8bHo6V/eVu/ptv1LdhZ4YF2wHUTJwaSXZZkYMcvrOiaBdj
VUAg5UNapgtB2ztIBQ+nx86raUX8ePd0Pz/YsAvBOPKgeTk5XBQbNgveZ2UYemImyNXEcj6t+FOF
PQy6z0qiJTDbjd7b/M+pISb+FPh7UvdFfHwWe330uY9HwpjrNHJfpThIHZ8VlmEI3il0pcoeXQoU
J+TWDUfuB1QUXI7BWPn0T/vy2UgwmpuygOHPoCFHGil83H0ACyhG2hsGIED4eLJBTWNmdRrjMoiZ
kM2fzcz5Tu/G38cjleQyOGMMuU/Mewcvidb5s43pwb3sztogSVKLDXCwtCxhd9lJm3W8Ojlpyhxr
GmrEEsVdOAvimXLy27AUFdGpyNRXgueCjZ1j7TPcneM88dCUMbhh9TbJrxMhJL7vZLo6uxFdjJVU
QP4eL4pCaEf8oxRq1+gLZy6LrXL4UFl17pO2v5j79ctEn8IpJfTugLbKhmu8EaNw/ukMtaIFrjAy
yC+iMKCl45o9db02iI5UeVY4/ZiU+m2iC2dL8lZdh7aUNUfhxtEptnX2B04xByXCzFeMQ6C/O+H9
6XAOP2ZUXZ0VUwnouNTrffHxhNzYEEgZF2fTcgeWCFR8+XELk41gioNEj1Fzbg53ufSmAJfrih6w
Q/HKAFLYbDnTOp3ekzmlePVpRrBN0Vdnq6wWH0DXQx9z6hwnn6Z6a89WBi8SNZsIR5YU2O0oAgHY
comkE6zQSnHJoaoVRddpHeoyngOfoLGF3D5iDrh/kFIRPyn+DFl4PlU62ZsQ04HPXOVUpYJUM4YO
Kn0b5KCtvLe1x2dnbj/nnjBznG3DgAhRshiksxmYULhcq3JHT6sKadIdBkriwaXwfcCwl4eMFImR
pLiHZeLmhqaPIQTWlbu0sxtJURXrGYxbCEjCG+UksacvMTvLxVw0X8Fx8LGPkBELlx0AM7/BnOXn
JFxCU9F+GaEy2GNOhs7dBgJVLzEjKPHs1VSNZauLy8F4A1wlptF6x5lMxdzHqE/4T4ikeEU0L2bn
DcF3AmvOuacDn6xPpitHzF6dMriKaJ87nwclEaNxtn89/HCjAKTCkEmH0FgnUyXgqculU5IkVO84
Idlp3JiyeEVQIq3kpqP0k5fXP6H5UNRvQLouJ+Utd9j2TLT5DMMZqC8YwTaOUf4zgpBR0W3fi9WV
UbhUiE2KJXN3E9e4mTlBpyP5JSRDVMnkoFHHz3KQz3hqVmvyrRNVArQeptXcuzK7zF3MhERnljRS
WlQoIE/4aY1oQE35WZB+N2d9QS6m+mhipBCrQJ5Yolimmut1j3qhpTYewES4wnalFz8+nQJ3HkyY
Jdknt43vA5wuqNtkReIok7dN28yftM3K5JqCUSTWzbxzLURHKSa6qX4W01krStdVy1Rog6VbbuaO
NWAwK2Rf2PgHit+COSurAwnS/dJ6ybX0vDIp3/QYthdbE4AwxZAOdZwAcSYQvk8dctuajTtRhMvI
PqR/Wgtmo8A41yeYthlr0dGfvEMnkBhup9pMDye809xOtTp5opAVkeV2ZR0450y7F75TP8GDeimD
1HnH9BQPM2gqwXvrIyrNo5XfmBbAMB9J+Tt4gSK2tLcy8861ZX0oBCpKM0BFaGQY9hbSlhv2Ub95
+mmM6h/NtqrLFXIuX3pe6LaLGE1gu7RPNRKE2iuRmcgL2xnSsxsJrYen4Law1Gk1dWHyeRrOrjB8
DKFnjDeRwYokRSjCt24Bzb06oFqKiVWuVlp+GKxugPj5jMCcvsWN7xPgwBNBDHyAHh6H9rlnrGWL
21D21pUDf58e1c5rTcObP1UNjPVFYeZkNfDa7zkEhPcPeRH7z6hefrgDhBndMjVLNqe8P1w2tu5I
K8GQk8IKmFQIS9T3eEMrKay27edQb+llq3vQNEfWg8jAtNkZB9HMMx6cx3mtx/6c6S659P1qvdjJ
fLzoC2R0GVW3PN3RjFhfbF195qPe5fkORiUYJl11HWXiQoeKa21eSt189t2Up0jlvcaB7s/Tzt2M
WSh7XK03GGcxzxeMDEM1TjVWDA5g7Dfq+ogQ9mrXZ7eTywF9qMTWkG/PrLKH8SKZK27IpN/a7i17
//7wu+pJuFhEPJfXuMEUl36hWcIsNSTeOVZgS4VtEzaRXPsLZIzAGbhUeNh1KK0AbIswYfIiRe1I
KcNMATwwPLB5PDlIVzHrb3ES8GAPCmpDyP0Dm/35tCIaLvYyb8/w7YOzrXcnr398q+wz4VEmPJE1
gF8NKwd7hpx6QL5OklOiixMOQopflszNhkdlChKId4rJFHY1LGl8kp8TuAMU/EnZ0+3U9Vm4SZAN
9K0l9nJEeC0kqBhhJdpglcJmEa7pRi2Vj8xbj9ANS8fR7RmhwaIpHfvmk9k5stGQ+x9MwfKYpGm1
w0PSqSgZ4Pcj+6A0H1GkXFe2nUihxlWNAL2Z3z9Ie64J3kLOyKfsuflH4jfewJKMGxMtFkTqhPMX
jZ76QB9C9Q2c+ZaRDZv2jo6Nn8DY2SGUOyu8tT7nLYWY3qYPWG8z/JWZNO1nAW394DcnNlTeY9Rm
lMT6xdK+iwkGNEzaDgkHTnmsNMsHEZfXnr+oq6hFjBVsIneT+Sl91b5Wk+ZRUR7duw4cIbssJ81x
LqMMMcfhpBO4kVUgIdi2ZVBF/CnZVf/NnWTKXJIcOC6UazbdxoZFJSVb01moq+wV4wIjuSLJ1Dl8
LFYb1Ab+QLmhUzVIVGFDygXS2zEhXu6C5jVnksHQHYakafICnvCZfHGgVGKSQiHv1FK9aMTn7EUb
dW/5WcgO3I0NdOLa9XtuPnYmUcRUSON1vAYvEUkHF56XJEx1Fq/DD7Zqz3XZRwjeKU/IKhRyCuMR
05B+cBQireXtYKDGvgC9KO4E+8LS5SOqc/b21OG7MsrV1IVhtqYd68pQvjKGhTTBZIACaGjGnjgH
HJUZO6JORLU5EKUR1xrDF+Qu97rhPnBXQlka0dLulPNhozqUsiz7vJJAwQbJrz//GibSnFXERtIr
riuV4q0gtfqaR0H8m+DLuKbkX4E1IQaI4azlugob4TiEbYrXYwUCDvnOEh7erIfT6Ex+/G+CVSEX
5SenwTtrYQb7U9/L9xgPjtN18v0nU0IdtRjSWyr6wq4lO+hjbmDFT+K+sAIoTT5EtHzd45C0WcGg
qBFBxcDBmAHHw3igUjoLxJXr2IPwA+j7bJ03hQLDjZVgUbYH+hxCoasjmcylDL708cpF56Vti3j1
nGMuIKMr4QUkI8Mq4RcBpjCj3IawPSsEl9gKylfH2AGPZOmRNijYpwD/ocoLMl5UT6k7RZIxtDnT
u3ySUFU23T2uJTGzNK8IMNdn64UIHomtFtrswT6esHi+ElNha1tng6zs/ggHkFmbeWbNNjqG7SGU
zbuqbHh77rrduX34yQBuMYHiuagStw2DWu3aNOCDjNTQ+Lf8rlLEgGJRQXU6y0HbMPDF1u3jW/gz
KkcYrqy+0DQvOSj8ud5gLJySoR+xwWs6Tj5MVWpyfpkumh3g4uQ4KOb7aWzPE5Q5ZuJ8i5kusq7E
tUqcOWEwiOKnQ/2KyuyXHGi2zqPEH2N3Lx1O2oMrS3HYc9lhTLcy2E9RNFhJNrOY6UZBs8J0M94v
G3emrj1omjpeez3U4+X0YxAWkJDrbP8hF1Q9UhlKDBqVJElbCoDBqtPscBpnSPi/GcCjFOWInR5o
K2jUSJ6zHqeBkLtxGZng7MIvhi50p1uBXmd59WJ7GEW/JUA/F1u8v4yASKhN8JbBxhPVB/bbsu3C
mFYKWIQbBZqxV8wlpyFVQ74Az5j4ExIzMfdmIJii8Ds5NRBkhBDkXMfMJJKonG+3KHqhDeGJBnMF
nyh+nBIQxQg5nqtHKkugLRu9DApJlUIL4G4Yr6CWtrVBLg7bBm7glWHUCQ23fyHeEcRJOOY5QyZ0
PzL4E62xNRYwbGAmFmp8TxDeb64kPVr5oRIDeRtSq4nlubFls/XSVfsRvUdK8hvnE8NDLJ3M0oVE
U/Bo9QBry9kZEbASmJeF+7/WDGtSG+JqEQvIfLg7+ozlpgb/nHCD6kmv90UivHSD4tiZ0glThGJE
CQP5Gi3z+hDsrDAnst9nFW9SLE/RSDBPyQLcdl1cWWhXgJyKb3mY/eBG/lqjv2E9QtQ5ENGj6sXc
B04d3hbdC8IupMw++Ye2MYc0qR/rbe6uEUC9BiUHNJkn59Oama7Ao8k/GwqAW8jYxye9xEnCQKvw
fxoX0jRp0Nmd2CN/qFHWPxuH+z4PJMsMjbi7SI0CnE8Su7R+EWxQ/FFGSO40R7DQI9QtZ2+JFS7c
2QSuiI3E4TBKqyP+H+MQaqsBDgBYKcEmG/+ZHeTr5U2F9NEfuoJBT5QtOwSSgG3LfqpiNolMA5wl
GUeHEe45zxtGKw1UakFR6xkZHaYt+7tTYry5xBODSngXuEUy2kKfMMYWHpEVUJmgwcOjBvceZ3du
VhOT+MxAGP0LRx2G1qeAsYTLRuLaE18QoCumk7Cw147KTNA0Dj8Wlc+wz0rjSvfnGKQPa0ujifgM
PtHGOX+ChBQB3wXoumVyJ3bWrrgIa1ptrlEoJbaIorIU+j/bAUI3+5hpKTEs7EPnK+/02ebhyEm6
bjp+tNI5Ifbj3Mjkm9yKwsUUHxNXxcoWuVyDI6EXBzABWaIjXkHUx7QdCwcxf2qmfO4mGR0AvZ6c
sYo5DBPvjFwYrpc0AAevNwDssKaFuS9fJEBZ5xydJ18E3ZrLbXSBTBYZ8c7EHlnh78YW1iNIp3Sr
wDfNHAXu4Z1J/WI+1Xa4VLPsLkPqxKSr8SGIzlaaByeM33LxXjx1w7CotlP8pRU0pHa8+JtLrgcl
kYCH8o7yUIBozm1Yuch4XQgn5MBtP+HHStVJ/SnEjFPV9kGUIo47E0pKgQXexw0RwEiomQsAXRMY
ZIAhBeGZfGwKtMKJmIYLHjUTQXSeCI6lzT0FGRJoA+5yBnqAOcUpdGYtPXYiMHQS9qyYM0n4n4UH
EWkyFKu2A59YZJZnrKX3a1OWv5iRvRiPBbKky73foQuWOchUittMIMyvHOQbRh1HmcFRWbR91kDM
ws1W8TROjM4399sAs6CukxvCsMqLZcqqS0qn9rw0OzouZFbX1Pd0xkS5sn5jTDVwl7STUPsUT0d+
oATYIu72GXEPnT20Kko6QBZmeWpkLYEj3VqCagIIbWkYp7FrKRJbZm2mY/4rqrCO5q5itQTGP3jO
DhAlPCZhjtYVmyshenEo/ISp5gSvGojjO+4W2FsFVKwWHedfbN093UsK0JJhVZhExJJTSaupezxV
TnDMydjWZ5DD70JKlRT0amWZ10o2qWI8YOgEzm7jQJLD2zCA2KLpsTr4Yikcel7yythINysXJ6y4
yxwBwR1ThsUh2CnitqZRAIbkEnkzUqgaGQaOxJBie8nfxp/6Uk7j0FAandhMYwjTkcpqk2aDMYp1
ZD8hzW3TVBt91g1KXQlXc3YuK9vfJ/OCpNIUCWabBOFxX9Yzmr69vAsTJpoEAuEZdi3EHs7ed7kr
tzNpryenKvF8w1pUNi1sBB9UXhM/Sk8ytA0Bl4fiyfK0QkNZUUeYb0lmYY4JfL0SF2cDJqBGEHuu
B87AAvGI3qHLw93+PpW41OUxNmZvYcDTTpVqjXD0jssNVSPsAz/itYmhqkU+joWjy8C8e3B7Wr+g
ZMpejK37kuh4Zs15AV6dR+8/5D4PR9jUZtO39n1R239nVcuzNc2E4tX3H6aaKQY9ArDnjQCuTKSz
bZr20XvAiZ67vBR+M3xdLDXYqGKYRJwWKKO4M1v75rid/QdioqQNYxYDu0EmfEwUxH0BHLcXp10S
DxXghzW7tp45bgD2tSA4O/tQXEm2/X5KDpCJqvFGUlzb4WONtQNMcCGL4BR1AwuJekj6siHFZJhJ
2uhtx1XVmcccf0JCqroXZwDVTcC6GXzlRbmorZge6pXzAoZa9d0aqFdLor8mEBEwdxU8jW2ztIxy
9QNDqf4BDa6PHyRHXNhQIo+LjGd8R90EAz5WoH2McRTAhJBzT12KX1kMh/jBhfoIeoEIAmMkCxlR
4DeRb+BUPlhkZVUEsIfMwmgsAHqSOWs/mFS0kUl0pkgk4wh3Ku7CdlxopIcPkNAB1DmSrLxLTTTN
J4jaQ+Ol64w/Cy9nooWyoETt0zyvO8kAiLjhK8zXVtgjZh1wwcLrMOVn21kiPTsqEY+r64NGBa3Q
JxNB/GC9lA2Hh0xxptL3y3L+YAEp63fcbQyC+eCBJgjSNE84y9FMo1yy848T3y0dEKAlT65g6ZzI
9lYOfVaAO9I9Y1x57WQyu00VXSvqnu+65CeOJUhfPtfJE2oZfrfAzTXh80IvozGm7Z1b3VTJk0I8
L3lUdQJrTdtTsqYF0TrKP6mSW+zAEL92uDcheL5zaH0e3BIkWAurrtoHN1ULf3JGllPT3F1ZKt4R
xEPue7tDaie6T04DyYMV3wudLkxfEtr0JfOyJ9FOXa66i6/4en6HSlCOFp3r/gM33GK6bNTbs0sK
jCRTCZxhuANOnT/OsDCq7Vl5rKI8a2k7rNTDcAZSw4kHIR+5Smh4pWc6cQFxm6gedmmD4QkaXovT
rYGGPDou5plTiUMBhWUf31sO4lGua7pylMBagVm0oohAYCtwJTo7qphaKJxZpgJVhAbhWCdeox9r
Hb0/MIP++9/+z//975ftv/J/0Wg1O1Omv3VL+4iTzzz94++x+/e/YTYmv3z/6x9/VyoJQ2yNwbTC
wE19P/b4/Zefn8ou5097sOzAVAacJx/B0AAl6utwI0Zpjd7nmUbWBUiR0wTs5gbE/SpfIgSBPCpI
vwLH20yqvMdzu2bJr8XLXAxXfUCBpm9x8uK2WXGXpBnAiXe5MX2HCV10rXPEILKO5dzm1/ICv6AZ
7gjO6OPMT5cgS3NvdnW3QlwGw3g/Et4r6mTZKrqLOPppdHG4dnR0DV/tsSoFjsJLlufsduKFwHEO
Fj3W7lMXKxzH4/vDF3AMoM0C13/9GIPoT48xDlMVxipSqZsk7r89xmMD8ugxPvvS4xCxwHrhgbnM
ygGrgM3u0CASmVreqam+lqNdyKqccY+huNFJGwAB/HqacSOvIUN7DGxTDoBQwnKQBE6DZBUVH/Wm
7mpT4WGHTexB19RG3GBgKfH2syrKu2SHy00JJzlRf/39PD/9D18w+OM66WCEMzPyzGM4Rdc93Fxn
wP2YER7bn5EtqBd5lywPF4L0hKROcBEhvOSSULmRDICC3q3wATf0AZjIUZMySUSH972Lpx/9PlzL
opJHkafw+6b+8VjRn1W3ngrAtnrsfN9r4925RBq7nvuzzJpz1jhw/TjV5BwAVKJFjigHVsbFG6hb
mIvIVEATPWqEeKxpeSXCt9bMhaUvmEKTX9bvQziAeiNQhqpO4caWO+sTEtvbsOCSgln7U6oqgWDz
ZDyPbXseU6gdlM5CLpKpvzvy+xHDY+kkZJIMufhmWla8cmnjRd0xmvC9ELa0z6ruqBEJWVYTTZMK
MNjHQoYYC2u034kne4VzeMXcfmiXsw4NRjB3JqFVF3PIAGBMjFg0QWYl6bCSdyUfY4vOYkY3pvwg
FBqrWokJ56WsLDdk4/iG3snSS2a4F1R73ep8FR4nocJ3Lg83Rz/supT0E9MJT91BRL9dDb0Xs2w8
bwV/4ifv8UDmfArbOz//9RJTsoL+cBJFEUTnKOUmYwNFkazAP5xEYZuEg4+Ndk1kVkRJzCeXy8NG
OctbG+CwsbGYbFxLxoKoFYS7LNy2FgvuYTjomDMyjutnm6SESToEwU9dGr/bNHxuFgdCy2cp0WWR
SVGiFjalFhIr6kyrsxR/d/mX5KdMIc+GqZJbQwmiZ8RtmmowXZ+iqL8qYsgPIc7reAcqZoriN/VR
DdR3+K/eHVB3KxebEwpUWR2kTUJ4pm9FOfLRDifl5zm4HHKUWfcTFqBEzGE4FHxSBUeAF5BUs97I
MSlUrfDAP36JQFjxLSC8AJbF+4kFgCXTHUD/16kK7milr/VESUHgkg0w4lz869fk/ekgiCIPi5XQ
BfRRbujLhfK/XpPjd7HvVQvKi2a/wOHza7DNn92BzUUuvZXTL+w/rsKayYPw5XW6ktaAbyKGu/hv
ceG63S1usL9VXA4HzhF//QEj/8/rKPDjyINAmsB0SeI/fsDAmcI4D/T2KGRwWUOE190gq/mIs8J9
DV3YFsUyIsBC7VakSGiWcRsCTXY5RrBbryeYMBzEVlaopDNU3G5IbbPlCRbBQ11zWAtL6M32l7gm
t+CELtlwMJBk2scI6jLK0aC1/N4iJT+7qYJcLhdYf6VnAmyJUvJYMPCU3YSZhVO9yCDD3mhUR3IC
OD1TmC6HJAxp9q+fkidP4d92WxBFQYLBPLJ3ntQfnxItNgYwOw2rW9G3+ylru8DPkcYCEYDwRWQ6
Pi3FXY4xqMA59G23b0uPM4YcB9lh/+EzJX/6TMp3Y5UGLs5TURz+2yU6OvlYYCt5PIuGWDo8qY+0
G73DhQoqqyjz0JVrwDIdflI955ScWZxl8tAqNOcVyXKQWN7/9ecK5N/947NSaRKz7qHNJmkayuX/
v5Z8lXpbjMU2AiNmwMKPmBKQAQ2lxC/vpC5DNgB0yhGVlwkxTv5tYexnVpy1ecywBnIJfdYdo5xH
UehI/x+MmPB4+x3lEadR/lGqILUp3Kuhbyx4Ix3UhD2GeOo/vntX/ekLpTg9BSqKQj/yGCL+8QsF
nudOoV68x2mN7+Xly1TI8imYglMHY+KMGRp2+/kRXdcJU61k1DezFq/XDxMdcdnoqwAaaxfN74tk
/01ufuuVT3vB3JcBaPROuZwDRD0AsCEy5ZyVvp3w6Gv8QG7RUN+rDqXDTgWv4AZwVMppi1vHM9jz
ba7C88S1ObHS8Kb9Kb1a0X92JoOHdsDn439E7QjBl6HCozqwpYJWSTOIKvlZBuRWPyVCDOBVqKo4
v7UUrUMmPBKYN79fpmj3H00lX5iVBKfDzPx/BCACV1ngTeYxZlZ3U8AxnfCaDv/WrbsHPJ7hBUfI
PMD8uX67jql50AWw/82XhBgQ9nMC008sviBbnZMhfbCXqDnO3RR/wcXmY+BSGVu9NvK07rIKGANL
Ncu5JL/OVJPLY4rpUmXw53EgDObqr9e29/9ZCrGfJj7wAss7Cv6trkPYntIibjsyMQa92IhN4iEr
0ZYj1OaNfowxGMlg93KUTxP/m9GmUIiGIWYDIhFyVu6jgvETr+ivPxxOE38+EtIY69BAcZqTLemH
f1yph0a/5M3Z8cWKsRT2HDIos4QndyWJw5LI6/D3kIS8JY8kTMCAM8iodUVdvUEqsxZL7k7Kqzsz
fg1C559RGlOaQrirXfgDEr6jPSAF2FrsQlzZFeG6JmY4q7knzG6xW0BMxLCCTXR78bEqofXIFSMl
hlxj9cY+kUtQXAEsvlFNeH+Rw95h4YqRMYz5cMNIW8pm8kGzJyP5YCYB/GOawxwN1hljG7oYiQ2W
d6Db/LeJbCNxQSdrA8RgEqMlgAyNy5ASF4dE/GtNzzcBs8MGAGKgR4vvSXAVqURqY4MPzMytBNht
GZRa9KdWdLeqlQEQYRFMBYlb8pjY2VwRa56To9m8tlAkhQioLMQTxkT4dkP3ChdJwyEZTNCLDmuT
y8oAsq1gGnUKYyOPhe+QMLKut2G+ryKJS5Mcptwy0ejMcwfidwiweAPGAzcuY1g1hYxHcvQtWI4z
vxGbBsSz1KTqe9gzaXiTye2CR/V8ehv6K5G7TrXA+cAsQGquUbgFGLshKdHpTyfCOMupGB2PLtOn
cJWPJBlIyNHSD2JNS1IWM5meB5FgX2rV2oqPzxXDre2MzI9W3zmusrQmQ5L8+XcV1wHuAyJf8jnY
1oAJB4oF/IcoCA7h0Fiv31X9TtnXIdirhV2peeDoD3xJNA3POdqXy7obsXXTtAYpthFWVDeCJlhh
sxWNWLAxLJmWTuX+GYdcFmorY+dBQlcMdh6A9NgL0c+0bejcxEN2wN3Ys492YO5CzebMZuIcMYrK
bVZdwRbgr79aZYmclCqr8ZrBjfxNbirKZItk4M5GNA14qhV7CJ2EpfMqJEJJyO0pK+6rReNlpuuB
eV9Q3dTybGqBNK0SeBrie8seF64IzPJXu/0YDtVXI/FBPLw5xCl3GdmiLYvvKKX1wq7JcrExZ1sg
m6FLcYWfSQVJUnT3Lt8pI6MpKDGby37Ksdwl9bNfeDX19ZUI4bsN3ErOXkZWr+MQ1Rc9o8cfuj5e
aR++WFp3vmGFKTqXpGPyiK0EhEWNJGML01dnyaEoCIkOnIJ6HxbiVcUpCGwhlHtpFgzP0DKp0PqA
K8tgTVSfwCF0HHBEmPHLDRJ68u4XEfAlgsKulFIl68oOBi0dy0ZZmgoOUre/YrJOrp/YPVp2hakn
cikNzen7CdgWsBaTF9X6aLGXNLvsi+IVx9n6ct7NT6Eyyf1lKRbMmKFUkmryXhUO5gyC9IclCVdw
08CTFhxyXZffmDasxvOBVWmpQHbeoMW03/W3n0IwqqCROitbr64w0IVUj1GPzyz6mCpoXBNwjcxx
QkQAEEYE6BQvlHyClSiaRxjKT6qF5a8O9kcF7+4KTWmIIsC6E/FAwgS10IweZIN15skmgvl8eZCM
ZE198gLytHAJ9EEfjq2HUN+eQb7hWqNL53HvCSo8xdZXO+ItTXC5JWbA+iMGkv5DYg91ysop0/yu
c8EVOCk5aSB6XAdlmH+VMxLYBuhLDGJd0Np3TkADTgobHnYieUJdy6wCRRffQCbZvYc/yeRy6nCq
uDMlvXh/Cr2WyB9kBC7ayjfagzh8EScxEyHye40fzoDsIYCzExLIsGp+PHAS02mXUbAhNJw5ERMN
/mkpaAIYFcwEGveukimpBFqHCwh4NzEn68uegFBa0EPxwcW6cB2Z3JpIxuqQJ0dJYT7Ev9p6HaWx
+dYhi4H7wckl/rjW9awS68ihecaCjIWKxI2rRMLhOICexF7Mxq2GPjJKYdfpBL2r9MZTA5qQl1x1
0AQJPBY1BxXDgDpYhC1yKGtNG52IWffbAQVGZTXMnK1cclJpJZjya5c1hDwMjonmSBfbUntaDVDr
Rhb6NAtKXVP+4PlNbrjk5eULSUs41md36AzLz2u29MgDMausWDbWIhMiIswDegfrJJbG5bfOlORj
5dgtuLiPvQU3O8mDeDiGJH2jjhVtFRQzXTCeCheIBdMuYyQIkBr+LlI0EGs1efpLzmHL3J8yUQ6H
3IMtK2C5AEhABU/aAYaYcM239O3aE0iuh9oBmP2aN/zVmljFa6JDlvc25UxU4zbMVNLTw5Z6Gb0o
Qycc2DCJCiccGqQYUGDRZJVS/kx8Gg0HiSgAidzCrexGClYCGH/ICpKiufRgk/rABZdSjOYhxonC
l1slJ4IjmvsTxN2qj3DTx3eoiT71235VOFih2trTmuOGATiukIABz0HsHEiHhyQpJd7yHaOh/KaO
BVSFz4RXG1dZhstGh83Yvd3uehfDYbGRkMF8XZgvY6Afha1uCn5R8GH8IPg8aq0ux636KhKuPEWU
Cvh6KYl2bp39OiJBTGDBcPiV5HGy4B+YgREvGtBpUH0JeWcdGA5SXKFQ564qKCeUpFfnXK3GsJeN
xMXbA8IYlhv+yBwmBlLdFDD2smTzik9iAzzrGYpaWLOj7R9zymSBYuhzdnsI8zI48sze0F1Qr10F
kpZlIyvXg/sjb/m5YrNuayHgOXMwdYPFNBmuDAMM9AV4jK0tI6JRovLA7AFXZT6yjpW6Qg0KgWXG
12jZvmiPQ1X+tg2jlPsacOC9qjW20iJBm4xUIN0OpTTmYygo5SoCiLRm7DC0raOC7FU4ADyCnjsM
lJxNgNDW7fmDiuPpPswoO2r0u8ySOcBCfgg+k8wn/Nd1XsK7ze0OGkSejvUFELscV9wGwTbqGwM9
kbdkuCepDG8dg5kDI2vYhRDHJLyThf9Lqqpu5l9R4hbC4GC+nxw4rGGUX+x+gNCIECEYMs2LMFRF
zR2kPEexVEm39l9FGA8Akhjqyh0rCufmMRmTJxzWn5CpkP+C4IzKRLijNlHUavvk6BIzNunRpX8e
J2LccQ+5MgsiLPxLEnE5EA5/HYo3Mvk6Ha/vMnGhF9o8cvl5dlnjpE5ZJyQoMUCAkEbKoryZHAoc
SgHCGaUUBWW3k97cY1pE6BBOBbxkMugB9RpxtmbfTGnyK5kATQKWHlXMK0DazyQFoK3kSBBdZN1l
v0jNpGRbwdIcTeuhoYYxfK4QUaJ5k5WLiJrEvq/CppuUxE5D+7+1hKgq4FHyZM9WulIfYNBKqI0H
KwDu1KtLugHlGedaSZd98JLY+ZbiPzGdtrvJklz0KN2xOBRJX+ByGmDDJvL+sP1FZAdSTHuGMevK
Q+CKXTooejETi82uwdsqY21qpIuiU8P7q3kGE/8K+4NCAgmREByh80eErGx8Mpd2moROZL14A8Ki
FkqaWqnMSvO+azK0pkzJjJwDScust4EaKBoouxmrhidn3WpVQqMHkF5eNs5xfTCDrOSfsjSZAPwB
HvKj9Si1zF7M3BEajvAFAPJFg48Zcay3G5zy9nsT1XQ+CcwiWalBB/0LwwwSC1cqs7GkBMc0L71c
arj9+ZYqkulo+T0+IUUg13Mj/RCy6DfDe/y1r1IV/9MQoJsIgdHBuxdbtkW2W/HGKq/xww4y6gyg
OBKmjrb5H8rOrElqa8vCfwhFHM3Sa81QFMVQhbFfFFz7oik1pKTU9Ov7Wyf7dpvCAd0RBMY2NpnS
GfZeew3vYee9rwuUROjRP5Ol/a3GfOVSE8cdD+krH28LkjPocv2eWqdMT+9WlMTYFqqKshlOCXUb
kCtbhEIFOjEBmKpIcFmmxWVoKmQiznC4Z7aMOZPU6XOD1K7H78zzWuVYP3F+4nNU8pBlZngR1v3h
Ii3Ww103ckrnRsGSdO6MsKbHGlj/hraHg6GGFWLxuAMVU35AwaHUGDPQGiaV5M461xr6TjgEaj5x
/QJeJ8t7kAdKr8sNQzrIg1isY6X51aD2vHJKCFNQbpBa+Uz0KeyJWh544NZJCngivJslFpavkHW9
S8L0Ici5LkXxk52GAqcVGAWJ61u80lT4PRenvqLfY8ANLo0BdxFHV9CQSfvCVwMNh63t9ot1Quo3
bOxqKLfMynGEhMHAmTSzhOmhqcEI4eb6EtLEmqodHMOteAgSEBe4Mic4ON6Ni8yo9CKMh6tSPlf/
xivJ55Dl3sodOhf85q44Xol5kjvs2MAV47/mWcGzgWOMY1yOMZsNmDUHFt3ZZ8PnSXN28zsm/gMD
jnfOP/T791ZQI3rbKBf7YOOq7BDpkGJnL1fRIjOOpHqmjBMFV/4SA+Mh2kHogagn8KwAAcTs+jL0
uwNmeHKIymHJB860vU54bFenPbvBbBhjVSw1gpILg02wnrh+lKY4igYClIR/fRcpI3T2unsEplyG
KQXSqTk9Q3z5ah3SZup9kDees6GS1OcRKmXTk+FB8SQ5dpiXPFpll+6MIFRaHoQUGOKUAy4Vvw/W
OvZyK6mY2o9HRH5nBq3DAWilgbnZvjGqlA1uZR1iRg84cTQB0Q8bhWfXkiBqCbVkIGMIkPGuxpoR
Ea5b2DBBd6B/5+w6qJqSu0YSi/bKYiN0GKeXgVINZhOyvZM0hcwaeU+yJoOUeWuwie9y1k2nWFB4
7XyriJOSitph7k7l4FKOW9PeJdD4lIMTwxP+0cz+xArWijOMQtfpO9DVjcm/cKVgQzqo8vJIbLmc
/wkUa/n1QWlif4vEIE5tC1Hlcqwp15Ft3gxy8oipXWHSUyEK/jIRQE1Sx1cAuBlsufUaWwHW4MTC
9Vu6PMhK4Ek99WwWkmA7xhUmpFS2WHJ964JoBWY5cX84oKhaa8iWuBvcECYGmAQUHfgOiE5vDP5F
VmcrUHaMtMwrtYiBaqmeFSQQumtTMnsgsDnzWhDyQJLKiI8zwMn2nDci0oJC2cIPKNjnD2VvdgXG
LQbyfp2gRWWLd8B15FxRi8S3/ewwj0uPOF6wUXnWSaHXHVHi2pOsdvEHIA/4zJWChHotlxfok1+7
xPk9rzPvA+fzRHnIH26V0t2i7F2fLRJ4vGEY6Hij6H/MwBgsiAWScOtbEycYMWhPv5mSUh/sZnF5
sTbbyxpOYG1GTbrCS3YYVjboGWuIaDc05Exj4Zf+HmOpQGPPksJIVeYBJIBif8u+lUEkxvM4W2dU
uPIv09E2npo342mquSt5+UAjO6b6TBCBcLDm72F5dSdE78ymuHmMOnPDW5Bh4LIPPrfc/ps7HYbr
PltymmvG34aWwPHBXoosYtBd6xweqZROKElIq6H66DliJ5/kw4UDID7Q17YGDUodYUkD96IN1TXL
XnJvKMGCDp8FUwPgI8hhD7EheXsoz3zBJbCxbgkyYy1tcEW5FffbcwaHL4MdZC1ycpJhM92xdH/Q
i/kYmtE0AI6tzjiKud/zCZKFjfpdXC6Us8mzyMSStoArY9K7ML5UlTSuEWZWNOEMW99Yc2sd3NZN
IZIPbADHQJin6bmG8ACj2UmJgrHepwqIOb/MnmW+BGx5oFh4HrXYm9zmGJGpIM0XClEgZ76qFKXq
okbc5lEvZoiLccZBUHkBtR0HgygFXmfcesmWkAUznAQeF2ZqV0snkhlN5QUyTny8oX5cnZuygOtY
3g0WX/SZVTfe+KHMM2avIldgoDGqGvWKd8ABxPjxO2ovfRgjwGQxc0gzACCoKF8SghcusMzjSGAA
8MmycMlxQqIhi1AXHNg4W/gZYgLubxn/TxNo/TNHbFvEPilAds8/GOHeJiCp19x1wN2yHRsbdUQ9
epg8QBJuOxhtkIUrV20O/DNSP6lNPQydUeTKZGC61gZUDWgnEp1QNpZyFn0MYALTIwBAW31TrYMV
YPIKO5HqY6Jg8qBkJoUdWv0t78M31qCCcx9DI1cP0AWPNAVfB0vvvzBIu4UmwU6a+W/wvuIiGin4
a0ZynagZMAiYbyk9wiRglktEeWg6KKESjneF4txww0GRcYzeJ9wbtC48mgAbRS2c7qAtLy1Y7jR/
1uSXQl7BsGVsKIssIzDxhK0MnGNwLeqrzZmXJ2zJmTUgiIT1zraHnywSDGl4MjHB9fVhGQCUNc5Y
GiAOZ2ElN5BaVxrnBWf6S84GaqrdLZ5y4xVPHRZ5NCZpfEckZfNQHyBRlIenMDYlastmvxwXVWmg
MPshOF640UQvx7JIihzNvMXPW85AfePlBH6BegAvbE5/Wn2beuHpzXBW29qeoQoEKKE9jLK7jEsx
R9xyaUd+1uxe/y/tHlv+5BvsUYM506W9PSyYvqy8AZ9cC22Wxaf0tFvnbKKlcGWPlQFeyTyFZrR3
2quiNL/jL0elG7HRAh/I3PrXmxOhOPisXGFsRQJSwofvVXgdhcxE+PgHCXbaunVHl9+Qn7bug411
sBJ0L8zeNXVzZIaCYBDJ5kVV1Ldjia5ySfH5RAqIJ7sGTszLcxYRfuGUGAsfXM5OuQj49qoEy9Td
QCXDhCPHY/9ao+1kIwWB1QMeq7ToBacRcsU5I0yOiS8ua3zQCCrCJmugrIMJty0MsNbfYFd+Tlqt
mxkb45173aZfdcGEeRGXYJJRtwYBhkX5zvqDSkqvAk0h2DjPg4LAVuvum5w4/RI6l3/BB6V+8Qhe
qU7mz5WQnHd5JCGZRqVYIiY4+YH2U7ePYzS+STL65tzozJ44LsgCJWsIECIJESGNuqlgIvGZHSL6
at0xeBSz8TwJBRSi5498qtyBQ9rzJTrYDmZk4oVNU1DDA4o5wzXVhd50EQxUNJjJ8WSw/ZKMzG8k
pMAPzYKVWTA8kugGdTNCmJZPTgriGkWVx4lMnbgkwY6zIUzsvNOBzpwcUThnyZEm1BApgWsiAU5G
qY7cu9rMfCss+dGp67HnJaIObN8B5zbsFK1bVHDCSZdJ+RsjmjdDNb5aWjoQd4ITLF5IfFLGLAWt
pTF4EhO/IME9tvugp9x8eBVpz1v43YLqjZtt2Ir4f9bRqNNZiXZNR34BMk1ulnQfOgwrHZARtJKs
4iLADaHjOSJo4ClLcrNEKNFCoRYNb9JM3JBJoJ90z5qdAzyfWtRg89R9EArQDXzNjszK523EXy9x
afQsmRnjOtAK4foLVOUxp2+2vyipHgxpLteivay9T8YTFAkQqWZ7na1d9PaYLtt1t8JhrmNWH36C
uE/6nAKmEic9lKfyQo9kGvyuIUWlN8TF8Rlc/ZaBf1YnimlltiazGC4OTfhGh4sdoW1zhYoVqJie
1Sr/ayP4PxJyQHsgBhVQKujsxE91i+yP46V402TH4vMxC4/SLTyacuVS446lWsPszpLsa87S7oCA
uWuBgPMNyw3iNc/nHgm7fyanDZcJ8mOpubHC5WrCMKGTqIQu8g1cQw5F8KxLAAX/EskTOm00aBc7
c3Sb1m6H/YzykP4i34YMw6HDdwhW3WAbkGDn8xq5dw2R4OjKa8P3rStOXRyRSmhgfCoTgqFa3UXL
oDulY+xiLH2ZedL7TVYVXHmQHsdTGog5XdCLnuKPy1CPRDzDw94RDF/r2wCCfrFgbd96x88OScVM
Bpr2HrIFxbpmB7XHllM7y96BFZTeTW3dXB0282CI7RFOaV3Dugh/a4jCyqli8iUj7GTDCCw5nZCs
T37Ct2PY/S6wNlZwO+5soArlMC+e7X9sng4Jg/Ku4hwP2RMIrGBtPVuENWga/619TwA2Cb2hzg8A
XuPxvPS6835jEx95ZgksVN4HEKTVvaQCwHzcea07YEDDRN2kVVRQWjCmE6cWkuj2ZsFaCmIey8da
reQxe7PTtA/Q8NtpDTMcGqm8FyXtBXjx44dcX950YC1AGTD/RgiqSAk4n2vc2y+Aqrl3yTG87Ere
Gjf1CVuV7j3jNqbR4eRd1Q0nLa6/385+cUxhxhNpBQfOekAhnhZcfvpH1UZFvn6mlkCOxPbt0gD/
HQ6uejcz3oJ8GWs5tSwsoFG6B3xL6HhzzpMlXD6C+OF2w761VjSJMNPTBzWGGlWMAVBvMAOZYJbw
NM7MzJMT8wKXyxkjk+fZOXDhsllzl9Cf8aRLQwa7wbR947rDg8KDBJ9z/5qN37UsHOJGaTdJk1He
rTSkZzjRU9F4AtvjgTMGivCc4WDgkJLz4Ii90bW1giVumpO3xqbTCvKWRFWSuxJZKIn56LKRWNMc
nUqNW1KdnzrNArWjgUSa6TJife+O32yhpre8LIyPwTaDo2YlGWV0TaqYfAyWgk9rzeq14HjKiGEn
8rVPPBdtbQPYd9n5XQZt8MCsJvLV+DGBk/W/2ElICTg0GrnDuDjUQwRV9QOszY2K5t1+j4UgeWjt
RkMrho2wPNbPQcinWIsuwRJqG64IY2A2Cn5sszmMwokasUTlW0Kxjmy7g7nYS0wDKfnsPBiisqOH
AzU4cYLYqglaMRakMEJt559y08GcOVy3ndJIZfw+OywmXzEI+6JtR4L7NAzfSLLjzLFX0Z588WN/
f5xbr+KbZbwW3NPTt4jVMTLR4yqPqiAQZd6O+cRWsGCusGRCVL6Kx5q3Q4HkFVKrFX8nghzY5Jq5
yaKhXmrAqx6hxygbL4t5JD6wQqB8AjEhLYdFrBDrJiqqwbhQQWENlL7hZIRe0u/+a4bpPOQAfAFq
y1WAg90jRsOMLQoa2bMutONPGhddCq2oKllW/VmThwMOnupg31mzXbe/twO3xFfXG2jKd+QCzz0Z
2SGUubQ2vVSdNtrbajM5D1EaIr8cM0pr0rQ5pxsOuljw29zxiRKUksmKRNfp+TCBw+zZRaG8zCx1
U0HEgD41yvdIvi0WaUY3gRlcSR5ssFCJOWSoEuBT0OE2y7N1cLNJYQupXAkBuXbnEdCh1GFq9Nl8
tdNY3E5/m2jq7LpQOtll788Jryh+3ReJB788CQSCPY6Uejf2Q8tAwJlV42hoYysAsFqN+lglQTED
0fUc/zYoA2yU0L6D+Svtg+CRo5InqbEQcufHMWPaJhI01YyYo4JeziK5snli6PQ0rtMM2R0QRBXV
WAUfyX+9XzwmejPpTZRM0M5ttO7Yk2W0IGiW8tT+p0izxu3sd4tzRPL6HAAT5Y/Jtn4lnjcj7FHP
HrbaoMNhOQHL7Viz1JSnHCQsAYt05CeSguqZqrIkd3TgT7XhikMvSHzklMZdsfl3vINJVlgAX+4j
yKGPifjFjvEBvq0c6RyifyB3I+WABcBoQAQH0/Dlu7K5gaf6JBq2hOW7w5NQ4cDNDURcMoE6qjpf
ss/zQq+0Q+MiZxXlPw1v69Fgj9zzDDY51zCRw1aS0yzOhX0uO4LHldWAfIS1aafnlDcdwPS9LMFU
WgI1bMxBgfswsWjpzAFl+Ao24Af3VKBH499DB/kaFNRDYyacppPtNi+uPshrXZ4FY8zowJn4r+0s
TLZ7CMYJdWuYNxBy6r85u0gjrcELnd0fsAXosT+LdBlxVtcY+1yMkxylB/reaoNT1kCv5yInwe+P
tuRhirGNQ5ScKeG2VhljZHWeswzSBFm1mdf9sTuSLh7JjuJd5aFbXKGOWCgpkLm4fBjXdL+tx3aH
2UXnNBMPYCo+u1UtIN36XI082jZlwlZweMwsyXqb4aJTSlY772Espi8Tk+uLJkQXppch0MiMPAR/
JvaIiD68TcgwwQOVobewkHwCgdJkIabywC2R5RNTn/m7DkM4SLNuO5x1/Etn5aaoQjfQ/bl9qsJ0
Q4LWfkCfODP2A6ZetNooNMVitqZWQYGGb1w4R6wM3k5ocOxPb/7no3ksIxFAY7Tej9wWzBZznpij
SCXXq831Id6IqzrM6Vtm0UBBx+FQYLoMg22CUecg93wHKFt/CwoAP4TVPG2qR8nz+n71b6ZjVOAD
zoKTARveA4kmlJwC5GxKrkoLcZCK0vBgh5Wzu0rofmYGuIAlGGD72xGtliZpOiZaPjri+PStnD7a
jAU/KPGrSnn2gIfmY3HMq9eFdoJjOMFlGQF4pdkUzV3V4VFLCmh1CbuYLODQKT8NRG59srOfQWZ9
UG5g7YgqNA2H9/uB3s1XfCv+JPOd3c0Y0hHfKHOVvOvST6csdMzF0KREE5NQiq8vZxkKG8KoGAbh
tDJz7xOyDhkPh6p719vbdwbA4coWHEBid0nLfWsd2Msq2WBq5/Nl6bUZnS0DBCRpFoygr8eOGShD
55E9mJxNc2V44D58MEXpxhPHybKAtjqoIi/8Kv/D7nSNLKO1hE7U3thp7r6psz7RZ1Up4FRx6FmL
K+iZJc0MJfMu1+Wj9GZzr/aOg4sUXlaWF3qMnwNSQniiw4BwzlDT6JaS+YqShm1GWN7gUutjUyKS
kw4OGdLXhwkwlzIIIyxNymQZL0mjovL2UXKNqbi14R/kB/HU2Ov1QMnYca6QN8ZmJF7+0dLWqZwl
MZplfSWjQoQIEOc8bj5AWzS34mM6LZRyXPZRKYk8gd7hj6rmOdskWzIyuakZule5pJepcJWcY1KH
2bJxZq7sW1AT3SfkcPzejXz+gj1uJ0MMvnlwS+89zD0Fl45urLtY9thCaK5lL/hkZuhBO/SARTsD
kxUfHPvnDyCr4OUIq0CI63gio0bhmk5Wrk+s7u41NhjZYyzEpQWUTEJKHzHKl4gykrwbWHz0UUwj
kA7XIGcXVGwJEweAYxd41sko8a2c2Y+n9k0lpeSAQyIJmCp0jaoHds0nBu9MM3ruEVwUNFFjJodh
kXuF5W90xRAjue3r6HM2Zh9l+ukLB9UL3wvmUxZth1OgF7VHfB/LQR3A9DpXJxEEHElOqw1kFpiK
orvAEBnyaYUAWaPThDT094Q4Unm2zfF1HWwVYxrdZzYdlmzRO3pOLM1Tms3Kmj8j363EzttrSrkd
0jtPBqv75MHp9NG66S9/i9wbDPgBJgqYpRV5e1RnfLlxZbeRTc5/zFls+05phawpJKJy1orcvnbs
pjGbYueL8UbBjuvZyFvAv8W/OtNMTsLjKTSu7SnNJwBWm75Ys7tBQacBGjklWUOP4oGr+5YnnP38
dq5sWUkIYufLFh0CLokTUSx8azkYaYpBHjj9HnQm3ehwV4H+jpyUTHu+gCh8xTWcjcbd6ZPxIA+i
hYjIEbPNC8s5iRvPvzzlyUduxPoKq/mJiel+vLR1kAnU+4AH2brDmufi9Y7D2PQpoQkBMMM+EBar
jS23NBmJMW3wBZYTj/KpYuJwZ+eROa/70vKSdnUKi0e8QxtqJuOx8eqMLeXMqm5y3gAaZEreGbh0
J3AUT4uyoB48HFiLLBdIv5XLmR8LtLPhySKzjT5VWcGth5iypOXhbSKUhl6uYuo8uoatRU+SPTAg
oCn28QWDkzVe8rg+jUvPqJzpiGgssh2146AdkzLLbtKDrhyUrlTzEEg8WBgAKrjsc3JbR9SG3SaU
tcZqD8db33/UUQX4NOL3pNpnR2sMLCLKbTDwftBwOVeUOSEkjfTzeOL/JFuycVOFuypZU070ygY4
W+CbFnEuaLYUkchrW1pGvw+S13rITPfkxtSJnCHsMQFYwAyd+Vms/oEG+lY6FtMQRxDjJsqmZFM4
RzVfPg+yrhC9DHYAlGB5gaPd5Y4G9HdI4MythaztGjxWJfjdctTwyjCn0KJFqQYLjoGK3QO7Jgt+
3P5V7XlGdcoszSmYvXUQOS99X3BMqI+w4ocSUiryndqYVelyIHYhJWa+B8mDwgFtkrv1opJ5tXUh
M1O/36p+060RlzSgMe2vhli7wxUsyXpw4qV3CWOHIOY6BZ15WGY+ruS4nYNcwsN0pObuol/7ytiN
w8wHtV7Iodgo7I7MjVoyYW79lgNg2FmItGzz5RKOKbFy9IVJALIOsE8KgINNXbUJ4EDTKi65nAxg
25EK5fK+Rx/D3qoOaSrjv6oTK15vzZ4ZylUbneA+llLYp0+nt1iunZhjFRBgewN1DrBRuWHwKOnt
ZwYAMx7jmgNqlsooC4DU1PRtHiW4Qb9KECKUgmpDGWr4j32XNzh6mKAzbqyuZrx7oA6BOuTrBztu
t1vUX/jEAb6XlTAVsXmTQFwieVSin7pWjewc0SjhJcJCxBcmOPLIWukj2jlDPTYxqnRKHInw1IYp
oIgXk7D+1cghEQHiP3HhBCuXkJzIFBo79Dz5Aw/aktVwmWCOkvLxKL3M6PQf4hl79WanQWQSUbJL
wPez5P2YnQiPDi/LLv+XLS0qh7tHkj+CfoCWOsi4oo0OSF00fx4SliomC3Q82gJzAuLgoBLnD4PI
CZfOmvrZKJocL3QzadJiqGWSTnRkw15YPAzEyvyPgf4iOIhQ2jRsGio/sGNAJfHjrFe9dQydZ6ZE
7QGFf0OLsjNaA3qG0m8CCoxZllFVmT7gaDW47jHhnrPuUXA5cAZCfSY6rYAVmzVhIZ2g6bm/IXn6
I3xS2wu0QDLYROUJgP0Q7s8azvb4Pe0OSieQNXC2FWKEgivk94Z6A0BhxUTCOXGUHppuetZgyhqk
d6vOR5d45nG0rQZ4IWfYefJRxeAIWklwU9hMXa1iK57fQRahPKHcvzfHbWT5sdAF3CmxazkiLbCD
RBtACL8Wb3V8StK+hzl62J8NuUcWz7ORFzC+zzwV/fHoTjnq2EeVe6Je2de/8gRr+XZuYV2F/f6c
TIyY5dKshBpdYNJ3DYjvbrAWyonOOG3jswZ+Ck8ZXN7Aq71iTVYl6S1WOIqIrEVQPxbBPdZUeepj
/Dk9m5kLApvLP8aBTfTK37Jyz/vkSK4DOmrNWq1C6UzipmvOO04tkQzISNnndBiSla8pxGIM31gb
E/WMYs8FGy3LK3LBw/iw004YCFCBy1mk0X63cENBuOEnwm9tQK3LsqPawNZMrXbeOO1rIx94xxvn
Q9eXjOlrDiWr70bHSPcLSInC/tUcy/sbPuLzkmm6Bn53uXScG5ZKiyUbZ8zabCji0rtWWcivKg67
pAkLHis4NH8Wv/ksv5LhnO1cF+TcSz94YKNpdeeEzNAGAiTiklMmruhhca1pI4xZa/4nx+05wZ8O
WFEGocwJEx/Ne3NlWymYU1+6MXyLqIxy2ZCs/Go/9XM1OzBrx5iDh+MXtge+VhyZD+jEURpm3NNW
aCNQ65UzGTybMkAXSzOy/msEXsDoO6qhgLiI/S0yEvyqsQTbqygdq/J5PHTZB8/zP3lN80kkFosE
SxpwnqFjjJ4T4HuxTenH5pSDSaB66vb0M27Rf1lYuWud4DeBsVACDjc4uf+ZNAes9iyLSnAx5Eyo
VC2HzMh82dYZAmLt+D9H9k3Zp/nqhn8zfWr1Oql5Bhom6iInwJh2VpY6zPfuLXaVozgBoYPuSHNb
cORyP8j1YRTLyKIWnn5DQrWseQOAQYorJcgSqhgIXZB+SpU0Dh/NCvRyVhndFxe3ECnL450nhqZO
wxmGgdsCg4yDDg9TVGcxtAWVvb0HnhmBYOCEJnp1mdbNxXGt/YtYQ9sk4whQqqbEjEtJhTb0Kplx
kZiW4JM/sK9rlzsgzyCz2uIbQqg4mwgSxSefFfk4sbxaqgNCqCgKyWmwgpJ84+8o47nOTlyRMZfR
DOerviAGanw/Z1xqWGaWaCqijxQ7aNcKD6NHyFTI2/cLOyBajtAqd7o/WU9Yv1hb7A2hizXolLdX
whPmk1CEA5WJzdao0duQfcokH8UM9ubMPyGJ7zMBoEQHIjDI6AJsa6YQ3zhBGQy+bKOgRpjJltQ6
luBRM+g7dziFVxCAUVsKSyBiLJq7DzX6jGuz+ck7ImWKASl8XrIDWcLWhfuA0ELh7dJcVoLXg4Yj
MA5Dr8/xLX4m6AdGGBMZrFi04qKIUeMsGkKVLw9dCAEb4Yiut6pnVsPF2iMXYUvSNjG2dKKP5sSd
4PKftdShLYQBEZkXT4VrWqKemOK/8g7gJ2ggE2vfBu5ACHsONwrt8hdzZBW+2km3SCbndHg228qU
78jkYuFbi9W+A6m3M2V+a6Wrudzbkt7bpybl5sE9e2nC6yWkQrUmtOJh78fjn+Ep/R0qM4hhyeMP
mBdR1IsMu5XoF6pZMDj6AEvnqqFvQteSsfVQOqaMDkH9nKwYEsr+p2s5ipOaazpf8998EqMg8NEO
1wxJ0XU8y+Xco4Tr62f4CNsbpTDEMDkv22Z82/pRC2yLYyNQ0VUyhfhobd5WOWSOPCcKDtGWkLT6
1bA26EAA25+sMVU9wirLW27KISV1HT8U8UGF7UI+xaurjUhmrNbUJbVTU5QJQpK4YK+qIMCr8GDM
U3KiDLekcjS63gOeddiH4iai2ESyw+gFPMz0nmytIFZeIFHeWLLP1M9Yfz89fd+hCrGRurUpaWhm
2Re3LGHpXPQGdLgtHU14yvaB5AeJ1GW2KkohdudsfxkZQO9HSvce8+3WAdbbNmIIOWDrFXKQtQVs
QI02UKNXLdmih60pqmdyYzhJYlaeNXlk7PRbLfCgHU7Zo7xs9wLZQcJGwuuswI06PToH6ITVsx2D
2gE7lE/mMy2cxIBNoJJczdhQcJ3PsinH3C0ufHRxA5cu97MS73WtJc78DNLxyMWersj6ovZZgwnL
8g0oKhhmWbyC/DXs1tBsT1seeZjIC89ekYYh8CV4ZsK99oiw8Jkxi/pn/qecFS0b+0rYBUk33dEN
w9h9Nj4W9KUc4U7UhUkDIYx5P78dunVCEYW9Dxe9XGHa6K22pFpW7jl2WoailLAm3XcWCFFRxICK
8sc6tvjCrWqIImPGm7cohShzdntDBMNlDbM5rz1UaIDdZ+2gGYMAyRWJ78y8oIhqgwcxEn+O6K6k
PmhTr8hCrH6fLe0hwAlrHBBIFBBqhbcY3IRqp/mFdUbwo+mJdPKpFyau6wdBrH//N4sKnnfRn/LQ
e5JlgJz8LHCQY+lx7N9Li0eH8UZ/hYj0WhxXXs6NDBWXGrVmiENCmt5JC68vA1gDZSp7Y3BHw63t
kekonoMMk2QDMmCuSxTwGKkhYUPIhkG91iCx7wHbmghrhnhChMANNHBPb+3t3tSY28GBqOhl5Fvz
c5+AUJ4z3xt0YF+QGvihfhiEsffCzwL6DLaAxEi/1bfPA3wr4N9akw5Mj3BeuDrk7QNWGNey5mOs
zhAS3AT3RBY+iihoiCN1esnoKiHME1lQF/9Le58T8hYyBCbe1raLi2VdIPjSIxGCNVacC9AiEroE
yzERcOV0WP+sXP9yL5NDoJ10VctVsGPPtC9XmkZUPnojKJLzEHyIx/z9MODbBfzrOFisZOEvjJXc
Hxx7ksQ32ikmxnkxerk2qnUVq8RtiQDCLUhtxuLgrRJSdNTx2ScjOcIArdKHFDAfnPYOZ7HX9Yl2
3g+u9WKly8Ip8XE7jZ/y8ubnry/9YfHqA6Ygn57nuXGSvHh9JJNNaG6z9F2C6f8lFjDZxdQcFxJX
qU1sIFpeZqxQTCo5zM29BF82W9pH14sBFnc/9j3saSorxwhb1Zmt2lP2ULGiNkVxVOJAFzLHDo7r
h27AdqHaGHITF8SQCwpsHbGcFdxO0N9XC4boKDsbJ9ScxVYkq0dmVDMhqIBwgob3pshSOgW/+tT1
ajjEDu/w1GZsV/qAvpMHDaI7PlpLWqaCG7QvoENDSigFKU2Ooi0pazd0oABMySom6hCXUEaYD2ns
wgkMs0LOoRowgs7BZdDtQUYIJCzMhq+CVvwFMd6WI4MqvCY64g6K7mMeG8CoitpwdCmdRMqHS/0t
c7gox5A7pO4F0kWMLeTnaVG4YfCVOOF8zuaw/LKUY36zi48JFsxob0Ux5E+adv3amOYHtw8Wgut5
EHdRRPnm5Ur1Yy9DLFl33In4tkinhM0l8oCHZWGGV+MsJ4sYpq9WMnBgeskcGYn5nYT3PoSAPZxv
Bpg2P1+g7j99LjxIUs4YrJKil55Xfp4TAs406a3wMG6vZ06i12CJ9ww17mXoJVXlEuDdZWb6YniF
kOVj2rL/7BvdGgM+UT//XNEPJk5JmhriFxmaRnEYpPr3fzv1keSW5eHg729lcCeZjLws7Umv8hZ4
E2Mi1J7czRlWaAbCsFkWGGI8RFwnTcVKFVa3BMC/Z0yENHHu6PKmi8LHJUo+Bd2/FQZukXb5rNnr
AlUN1Gn5mnGXoBAUCUuNk5x1zAlQ9ggGDv3oMoiaD9ZbDn+jpWIKNbfvTyfvU+MzAoMmIg4EBPM7
6zkHq0IqHuVDaKTbtSBHg+pSJRPglGchbNntyGs8L1j/8sK2/gDxgXLR6ehrcM369XP+8f2nburH
oQlCKAY+L/f75zybIyDtGuach1CvgEDl56hKUE9AhHUlc4+8X7DQa5k5WX9KPqpcGXXxWasz7paf
v/8fzXv4XAm0XX0ow0d8YUzVHiYyQMooQSJ69nGSwaG9yTHyUsaffNhyh+EkN7bC3NfG+0h3dyv3
In8EQE29d36Ndc+vXNj+4ZF5Qcit47JrPMILXhYkUR0fXVwUHhZynmxBknG9SoEApGTlPXiS3jqz
94csJEb2cjZh1JpGn5wJwzPJekMMj0Je888f2o9uXik4WRS5iRd4wPcvXcb2JmX6ccCUvMN2Uf5w
QUtAKOWP1NLyBNRBU+MkNgokkpuorkpVDVL966bEj+VatqzStFliuzS38kYKcmilS/tetc9M7UBO
MaJBLFZUGviYTMqdU/O1n38l7weDMkwTY9eECf6jmDnFL9bBPFW5h01H/gAuhpqC+gegQAA5w9kb
g5nrQoSO8RBW8Ofrnoec/1qWV8EJar6HNEO9NxaJ3EDX8lt1KhXSv6xEXp6jODlFJggSmm3j4pb6
ws3JIdLeFNmKibL20R69XurzeaXzPXfBC7FTkSWNlQx0PGF0wMor9PleA8Hocs36df3o/epzvXh+
OzVlfhjm5p2tHwlFkO8ZQ74bq1Y1ORqTOL2LjHd5TIBlLX26AWUJQjxCo5mZBCrrEeGIqZ4gbjwO
E/JjVlAL22N4SAbucGmE9WS1qqtoef75Cvhhu718si9OqCGbSRsaovOTld8IVQKkOG6pjVuBmzHZ
ePuMZeVjqHM6wF1Sx/E+7QzXwms92V/7xkb/+GRD7vOYHy4w2fcnJybgOa7UBN/WAZLfDHR0GRWW
vqNxMlCIc0KgwSmFpYcw+BZymG83BgYPx7nJ39YjZUdgYAtZNumZdKocjzyDcJxMkLvqEnZ8MsI8
QipI+RM7R/Tl1CjA60+2ZrLk+vyU/W6U+yEzObEc6kh0Kjd8a22BcweWfkAuFjmCUI9T/p2/As85
IdWk8aYvI1MJ2+4sU/jWzjgYKnLJadylC1ftNrnwfIq0epp9OPfWmayaGMuXkJTgI1O9KRh7j73x
o7gFCTx9rJUoQ2e/fhpiBiyvYmTQBeL6w7uzArJiKWJk8Ysj8IeOQKslSgi1DhIaJkqI79/KMI4p
Hyqbn2T6HIwHIHQgZDpBKcGEGonWZ0+4/zZ9q3s6wZJ6bK/Q/xR3LYTkvaivSXy5/T/ct+aflg0X
h2vk5MnJ9mI5V00eVUN5aN8t24P5o67v+Cs/21/+7a+g3vzIXT7zf/9iJPHI/hN+cf6RwI+8C3jS
DVXylf4ZzRyervzN//zML/hBGQ60d/7FSLz18nD+EZwe+DEuT0HJmBcnJdJr7pbiT7uVGJ6XOJPd
vvjBtl+Kq/PPSXrLDx0E9hf83B6uuvEB4Ipf8zMN6Lw9aHJof+Zv+TW/h5/Pv3Zm/dvzjyHn3+IZ
f8UvzB/27/TL7vC/P2NiACPiF06B/3hIEh3MTvYwfIOV8/2i2RP3yBR5Px8xKs7hBX4o3e02xu0Q
X37SbZCK73B5JKbSRapuOQcQpATgvgT85K/qmFXyEc/3Hh3spbyvFNQJD/02XtfnKVv/POT5tUJj
f3FGvuyDWfUxEwg/5S9xQgXw/RdAfTgQxMdZZD32HOYhIbcNVZx0DFbxOAYzad5wV3yMXkm5YUDE
iFJ3ED6TKkrV3kP/+upTAVge3M8/4g8wjv2IUYDPIecvhdOLj9hm46lkzEL2eR6+WeLyUaBF54Bk
KWEe1dOdrpxk5lgcKygq+QCygLVsAPAlq0x5XaoPSWbcshlFLmD9CNFYndi8YWv4n75ed6pqkh2M
GuOJW931mv2qTd4xfdfsboBJFNPf+Lh34XyQPsh0eC608QEDRiTGfJSff/8fXGn1/QkfoQ1kjOdR
Pn7/igAv4zpL09NTHfMWUlxoDYQBmhcVBzVzF02N5ACrLwhZ/kHVljBia7WMn7CCGX7+mawD5t/B
JRA1A+YB9yZOYlbOi3cysCC6eCd+CQuiR5m5JwbgBwhhBBhRIxAQtWpNy3HSVjNoH3a7fAmw/SSc
5RGv1fsO1pBMgg0Rfyq6VGzJJloeL20CmITrttIPuhLYHtBFrY0Ay6Gj/eeQnZPk7uff64fmge8V
kePDJeCCDJFN9f2zZoA+kGmBODhYwXT78m5qoO7tGO9T6i55cr/sRPagnheNhkwCRWBJb2f3AuBY
RZm8G/YCVvU//2ip/ugXjzym/aeljRPXcFF9/9HgpAEr9wfz3hqgIuDJMdtEpElzwzuYEW+pbh/7
8F62zXLhPZjkOi6LaxD8L7qPsU9hhhRSficR8By1mN6c2mMNhHUFWHiQXHDa4uvRh3HBnKkucLSS
8TNvTN7HAP1P6luDghGNjIZFOZI5njy3icIBMcYMGb66fpOKQNn2C2PUku0wZv/PPaolKyTVKHMJ
qJusM8ALGjIdh1rHNfonZgvUHizwesA1m366XlnknJHU0/ciqZ0rc6yOcYZH6/F2i6CzURl7+3Z7
Gm5kwq0oDZ3Hsowcpatt8xPR1OCLhF1gQ651N9Esria7lEF4G2OxR1sjGqq+yP/h2P3hLnfdOIhC
ANqQN8qu/v5lDqcZykcUGqy1eSjSLjHVWwraKQz4GSG9H4knXSAYWFEepWndtu/qMkSJCR8NsQq5
U8+/BnU8daAvFxlAOV5BIZTYMHmx/v2dfZ/w2DEiOTtgM2FkGXCByZB42SAWgNMyLvldXT12ea/H
9vRGpyoT4RuT+vczXYyc1tuCOHKMBkosKoIpunGyX+0IHtk/fFrOoBRbc0Aoz26Zv0E91elQFoY5
xL2dWnqgzEbW4tBe8LnSH6jdIfBYUAB6w4codL8I8CWH3dpWjWGP9dbmQXcjakApB5KkEcVMg0oa
gOXuwLibE1pZXKHVRcpkw4Y2A993E6DPEgGXA6nnNSeEL6qQBgdA6Tg582De6JLXqLxDCcXFilUH
W0b3KfmdpkUjVMWvp5Da2o9hsyheC5Yebah2QDo2167D8NFEXFvDczfOHxgB3cbkaKn0lEXY6Ipg
ySmZUc3TyHBLQnZD/cNAI48ITj1w2tJgEXT7RtdgDWsqwC5as8GxYU/PkixgJN6N/A897kl89jW0
UL+prXjuivgCUD2Ybt0lOW0B555tH1b+J71WxLnRqwpiCgjLsoZDMcwirW+1XihBrtXmifWtt9Qt
AFgVQHRa8c/nm90wIOMMW9oNTi/u5eEvz/Z/WC1g4yG7LsVDzfX17/+2WuZ06sOlXN37+bg8FXHz
3M3+Ux6PpFzAQhjLt8l+upcCXA9AkiQ42IeL0k0v+mV9rRmFLvph/f/3qa5n3ZwDwxyIpfDiMo2P
8VR5pnfvxwSf2tS5r3cmNuv6Qd5AmFf9hmzttV7tQj5G3SOjod9S92+rEi7XFosKEe9+fuNYH+nv
DwMP/AR4KfIiH1Dt5eeacibna08tSOHxH9RZy9xe4ni2MKDmIQHxMCK1YeYRSB8Z5LoRbB8NEghJ
9U4Xti+/b64dVYnii+5cJ78ulv6hMPFczyePMKJSjF17wf/tJe/ZEqwnLzHY5GPIZE4wRewVyYEg
I7mk698ftgUKSB4+KOfNj8Lywt0NmiEQc6ZwGHyohe3QpcNc7rqTQdMqhgx/2oVIM3JHF+FYt8bi
J/C9OVuo/mK8i68tb1XLBF7sG0uJ1S9+8V703F++l9DjGwYRgyHK0O8X8uBOU04G3PQhPtWPrivR
3VTe6ZbT7REEVIVchoK1EgxvLyRvlWO75gKqceuquNN8QHs25pCKlRUEH/TXbyP8p0+K1Rk3HW7q
+E2+aFnnLPAXsphdaqSzsZBi3ILxBO1uudE29/+LsvNajhtL0vCrdPQ9ZuHNxs5ELFCOnqIoytwg
1DLw3uPp90uwe1YsdYi7EWo2JUokqnBwTuafv6lhO4u3oewVAoAJZ4Tgumq/NIsfFh7kRe7ajPXJ
CpxdT+Z1uxrhLiPYYEM+4IhAH5ugNGQJi87gJomzkczmo5r8D7Czynie8G4xmSDGXycRDjBh+jTB
AzK5P/JsCWOwa5BZK87XEViZIHktvTFj+GwIB7tg0UMm9ep0klPXzHFFS1uYY7++tT+DEJouhxld
PjeXluwMDCyRkFYaoXy321gS/1ipzqSWdiUbAPtmaWqULn4fLxRfXLbhdEE9FVtDtoGWMXUL0Jai
IKLjJHjl+n7eQ7k+3XZoSNASm+ZZ3aKYMab5aIU20F/8bSuxOVVtlpptP2Bb/t3EZ0nFvGgyqIxT
TgkgQAp5bmpI3yj4upjgCaHglUvTf2plZUoG5ot2wtDR7J8vNtcr8g5XJwD+HTYL6mWmPoKLyO8K
DIfIihFIhE+efz1//oyTgID8+xPUqw26dflHZyDJhpo8//Ffnz6jJ88fJ4OcAIFQwEM6+xHMxP38
1wf+L7+oN4FUNgzlGUx5/ihISkRBfuQTqYoj5WTeA55M/Q06wn9jKXwOfsIvvtR9BDt5/hS85BlW
6dpHPucjOAqfAKLw5yuFjmArfOQXYAp/Rjaf/298ha+dgStlFUiCAXSZk0Ap4Cx/ff4nsjI98gm/
jAFjiD8hFj7/9Q3dpiFn25xuAt4Txyab3Pk2x/zKXmxEOFcitprq6ku2QM3w2Nal5IoGanjhcRh0
Qa3UMeJpwDxFDs9sDG/GsL3Tuvmozuauashoq+mCyHGRrk4cj6RmQx5whHwE6wt/OdKcRKkLIHln
hfqDPHVbTwQPqsrpWjGzwVfjzk3oWMkskXFWN1sXsoVKHJFQHoSDKf3RprbaJn8VI5MEiQB7rpBA
1BmbV1CdrGeDlr5HdPIZx6bWIdrVIRjXPDZEE6eEszk2iRkj7EbAf0mXkUAFQdDl/04mhpcwNVJi
KEjGi1t3KW1KiIrKkjFMleJITSSmJGWgztpSsaRqzJrHV27Tz32prlsWhQItPIOM7Qz44cRNU3vW
8P1m5Wo2gj/mERTe2+xVJSiPmYu80a4uoR1UC+JvB2KD1uSDkK1FmmMutLDkNGzkC45kFdaH+BMA
MdM6ALrKFr0NlPkGLocVJ90+Gmgo6dGIxlYPXRIytKfelT/RyNL0PEzyuRrqjedQWm4vt1isvEB0
8DHgjVXLndi6V/SCEYKlbpHT0QVUBdViPCcNIJDfR7OOd9lEhE4MkYVoMIeWWEYZDnTj1AWwgG/v
tnBXkDdJ5yslAaG5OyCSw1bY0o608IraBOKt4Yl8jldTSheHIpLEJ0cixOU9k5YLR6iTLOZf36O/
gTW4R3BIOIhtYlbVM+ygjQfLaKdpgXKFcvrPHD5pErYZOLNY+MgfZCYqS1EahKiQwTNNAo0FYQBH
cc8THcb/Ic9EjrSzx5xsHZOgM0pzdCJnVeaI3qatVl0lBZnRYuRB5JRws6w1biuzYrBEBedhmwRE
odL4ytxmWxkydFy96W1dqu83YECU1mabfwmn6kOYhwNdFG6+sfCAMQvMZlwKBGmSsblktcg9kCGD
hF7BJEelUdrjraRxO+Kg8es7YG7dxcuXafCHzKW5Aa7pqGcnO1w4S19qO30o2odksJxAncXqtIRl
oMZkSiiSMGkzBKGU6UzIwLjoRu9MhEhPxdI8lov1cUwZlagDyksjE361Ua1H8Wt28xCvJkdsf6L3
rjWwmHXcNzviwDZjvkyk3y6aGrhoBFJnC/aW22RJ8kBPFSLdO7V31oT33VhoaDlE79SlX+8nHW7v
pjZxk/CzoSU+m0lo+AAXsDDrYlcr2aVttBd0teVTO17Zna4etWF6nzT2bui/j0N6sE3wpv2ymoiy
h+iCpGQOjgjPE6mMS3H7W0fxxOiZd+Gw2X6A8Jk/KOXQVr7S8+VWSjxnStcj9Os28pUOfyppH0zc
tEx6icup17CH0PIE3hlvg5j3i9P9TA9yGg1vweq7IWKmwj2SHR8K84hmSnTLYMT4x7mzeBPGsGG7
GLAJ7T1/AyKyi5+EA7xqQWoyNwcsBNlBNKBPY370PSMZgW4eSfe0gAa7q9Bn8YqRbsgVunYWVvEb
BgAqBa073ZlpXt9mLq4m2Gd0XgivSqVcdQfSe7sELQVJMFiQlyXKWgU3IlPBDCOEFho5eLjiro4v
VD7COOyz5c511+4SaP5d703hYTUVHSlGV15OIapzVccis2rF406MD7hTrBYqfNwfuKqFd9uc+XMs
RAFtZ3nc+17r8OmB9gSXK7kwUxjZMFGrN641xVC3DMxTVEIfGADzKk3qX8THiJ4kLGBzr+3Wbjyp
TsJZmxQGgIMDHdkyCaEYANzcEg/ZLdRmM4MUn7apgE2r2jIdzOM8KEWB4YgbF2PM75M14x62WNOT
ODzCzmMJoSWtVDRMcpZ3rt09TAbenlvg0ZY24WgQ0MQsX+IMAVUMMB3LPLoJZiAu6gKd+QAmzB7h
OgRrlPF6hJzyrpu4iaoNpWbqcGjq8Dwm1Ro/M7wkkb+U+IJEBkaeELqZkzZoTyoTExC3hYhuFjDV
G+gup2QBIlZDo/iWod1B1lnm1/2QrAcPwVfQeRZeu60w5jsRm4huDXY5SLKLqXZWwAyvjF6FmO89
sXUYQZ2jdxjTIiUaFg6bmajuBW7KcWCG/LUujUj/DWfrLT6dnOi4PuICx8I0sJ1gz9urDEd8nIKM
6zxdD+24XpqSN96lUJurFokKc/DHTZWP0Ra+J1aMK3PL64MDgo6tdTs87cTNzWZlTqEq/nQQtCON
Pm3zxYniAVg0q1hIVYbkipVR73EuKQ4NT2yA+7uzk4zWSKlRA8mqAqmFGAhhNdi8tTC+qoOwK40g
aQbsIz34eabGq3fQ4crVbbZlmc23RZ5BwItYMA04Wk0u1kcREkUanmi4grJP/lOOfxzvB2HnkRjG
zGgfIjzD921Y1Y9VwZ8JTB2NTLJL5BjsfbTMWSfUQWAmTFPV7rK2dIJyJl27dDSePWOAyVARTEiX
h+oWpB0VC47gmzGA48SO5HU7D4ZG0bcllKbyKjcvkE1yxMm1vN20xGWKapJU6m7vmNg6r46NtjfE
JFCCvXHHgN04atgQbe8LeAUKpREEIq0I3mAroBnoBGRsMDRNNTaXiC1eRZe5SQzQ0EYiv5n2c9vi
2MBa31xiugax+ypG2KnBh1F6sQz7RpxWDbRy4iok7O+oEFkQkdatIVtcy9zeacHhUFzhaBuONy0Z
6Id05vGT0Ayc6XlTmCicXBON3+SJNbicnOoqMIvEdbk1X6hix73YlHzSK3emuClbrNmxF+XBrBmE
OuF1Gq18Oyjs923DXUe0BoNT3MZ5vshRx4RkaWdEm2IOipEw0lNk35FtpDcbLUCSqydCt3ko8RY2
W5t1UTRQTWWX38xTTYQduw60BMYk+6HiTnhFGDyALfd1Z0RMgyWYpVz43mvIzGbleG092K8wF5lI
tNZGqnU8nhFyHOCG6sjoN+NL+Ntl0LYIAsURRTIsAU9Q4utQnMJ1EDcIyA4rGP5qchC0Og/XanBS
jHhYvVMWNl/M55FlpFbdLauSZA9dz7tM/vUH1gU+QgVv62slyE+FlsG8zjQYIsKNYzd8CRutqKDr
whrVe6GxEiRFHDgd0Cx1B9MfUGgYr1JwM9USo9+ZtmayH7a6iyGKBBV2RX0vCc1bFkdOJihJqptR
5MxhzLRU+O9uhX8e0+FJwWWMgc5fFCBzRCIFG7EFZ+MSwQGp/BU0aNAbO+J1VrBCef9K2HkpwVLy
d379BmwTsvMSjGElQxfuGXSrM4DA0SGRpK3avZFKW8Bn6TpEZyZB0yr85q25oDupFmFg0UqK6lik
2d1K54mZhXgzH6OadUi2t7x61S1Q/5oPLuZ8m8ZYBoEtxGEhwkuIiYtekC2ayRiwvYkR9AirS4Y3
wn0X1ZmwyjbGCFV/+moy7d+AIpahqaruUXkK6fDspitG05lZn09vBYgXdlmWYxxff9l0oB2KVPy6
vgp+gxPsUYachd7eJFn5kVn0ScBwbAA3g1UBxYUCYOTVlznL72UqICMH6Yc2RAfYUQbOjgZjGpTj
1/duYzm/vHcbYQoqn+E4DHvOMU9ipGD8xvWddI3S+8vaFNYp5Pknuy8+YS4A2zuskAHSFUoeE02X
xHZm0F9l+iw9gohUzIxp8ohzI7FWrnBkadjvSNbbiTZNdDFyX8Xu2iVyXAY29EnbmFCcz2T6pS7m
HV6C700HgRWKLjGnAHTdS57P5rmS4HTHhLKidtptDnCdEJ/xnOFWsxGSaHRPN4K5Fk+UK9U6j5VJ
QKOrNJ9Meyk4TynfHVJKhCe8rSiyk1oNSTndvfhnyHZFp3BPCf1BUFMnmd/JIlKs8OnXb7zxc3tm
g9vCiHJVdM4U9i93jTYbnExx0uyWCbJEMt7JRHXLXpg4nDaLd+FlSFxwRtmIICBk7IW9U6dduUiW
OpcgNtosnHAoOwErtok/QwNZXMZSXGoxUVUtmwebAFqY75nG9IeHRYILNz8w4TqP8K9asNzRjO9+
/QI3yPLlyvIcRp6mrSIDoTE7gzSJrkzDsmAuLdrfrGA4OBGHjZZaEtxlQUGF3ZvixiCE5g3kkMCb
9HnCJmSSLoIqw5LfqDwJSxNLABHMbDZoJPKaK4YmNaCPjG5CsZVLeFYsAg4LZiO8KmlmxHhDEHlh
05S5td/SQ9lX05EBNMPIX7/qvwGa4SzxKJkMnFQsDM/aUVyFmngmH+ROTlW5eS4BnKJYhO8Hzk2U
+0TuSTdZDwILiA5UZpITUg2unjpQ4tmNDnK5S9UtoNTrS+9vhtGex3jXNOBEM0X4iSepGLlj9REY
AKwct2ALzrg+jf+zZ5usCtmzZcwhqXZy9giTR/woGTgGG56vIRklP1qYeSnG0mPBXZQB1OvD6G2U
cbaMfrzY840WqUoyoGzV3ojyXIbFZt5ddTDB/qIdTw2sDJaYHKyRyeEHe1YOVVliHTMkcMorU2w7
BZ3alOcVy431rtrsLywhcWfFtu+iVNMLL8rfuGKDtRGWICetAGvNVN65c7jHK223Tbxx3Htl2cgR
+dOrZBtgP+AAduyzbViZKd/iMoQu9tcRSrjzNpuAHiBDmQrejvi4iR/kNnASEAlyZAqLpDWltnwN
+N+4Ei+uSdiaaKU8y4QopZ/XNWkDeKXX9vQoxBi3A60FBd7M3a3Q9j2rertpkzY5Akiq0LyJBqDH
ZD0jR5Bhqm6X+9Z1DpJL5UxSNjOg//Vb58o+8uIySZYGKOX6bBcx4k80riQsGV041Z0sDnnihGda
5WRCI9LsBkowKDtmxapGETm1z+hlhWbFHanWR2plZEkXE4ihiUudoNVqpvh9j+EbCwaTSlpdHoUE
G+sJvoJM8sUuUCgIGRwG14SOHS10yNADZIoPNirTMTkaBbYWXk02EdVZJDDjPFrG9FGMX/FOpax3
IQd7xkMz1EfOVJoVyB+YPApHQdDqqsA5UT4RRvdW7UD4LovkLmXLlExsmfnJ4SEiO8kEl2FlhLOY
yAyydPggvmrwf28drVixVOFUxkELDGxM7pAr3zz/ifjKyuBo5XX/+uboP4HYcnPgfaFlMbFp33ie
P4DYbeEkGA2ozzdHeiyyiAEjZ4YOoxBgdPKfDUhIGRmMOfA060jc1zetDuQXOb/g+D9sanaCsTEL
enTgnJQiwk2h6LViQv7ra3Z+vmZOZpdz2WLdwAl2X57Miq5ak6fmM608V0bcRtAZNcGiyI2ffYEJ
EwIQlZxiFWZ5pc7VVRQRtqkWdIf4uHxSxxqcaBy42yJew4oFo6HNfLQEEdsSDDrmzDsNP+SHvs9C
GD+JBU0VGERArI0XLvZkdPLmoTKod5xoWgIvKrP7DSjfEmzK1HpyxWQg0wTqwm1tc+iObMY4lS52
cOHM3oyh4rYQNfC3apW2Ukv73aD092pDP1bSJeLEuE1m6TQl6I5/QyppmqxHXFCArlyOARUUeNNa
0fjR4OMlKnN/EdmkmJCmaaXutp54g93HQflYe014AQv2GuPgLGhHcTAjXvrXN+tnBN4F3Ib/pDKx
h1BxTqxK216bVC2u7syFs5YCQrZ+ISAAbRw4sw7yTE5Y/WQ4hEqpKuDUX+Q0p+D1KxXECQQL68iJ
+8rV/TQ6ZcZmcn1w0TQ+uGfVwBpjJVqj57+TYjIcncdEgX6GXX6XOA+ZxRspVXSlCwCkRnfR8uck
CzJaK5N8RmBtT0Y7Wt2iUG+quvv06yvczvofd09Pg+Cl0XRA4aGd0c6uEHWwWpkhnuiVh3fDljmz
ZWy7Cu45kSNDaPwajxWhdGBUwAIEF5MWwW7Jy0Aiuzkj5OA2m4eGAq670+0u3+vNarHr4p08TYIk
t5i4KSJxYjrj9sXwPIVyO8nOXrgtvZJ93SLYMB3F59sAlHtOAZnxrcnwASbXCvP0rBWfTAHcUGH2
F1UnhsuSitZNgAZRCfYA1xLwLpdDH6wJowL+bsU/aDkmyJPDAiUVoN6pPHc3t4UOIbN1HranoETU
DCDMXxZ9aquBSmcWTLKi/yDmyq6O2qpBMbuZXGceISIFTksd3sFk3kH62NIY+uRTk87fWxtJjzOD
WiogU13OzEBIzkrFxRIs9PHX9/GnuhMCFkQ9VOmInpC/WGf3UeHnx/jsDo9/1Z0dN4QEJgge5O9K
75aJ86M50I9Jk4C3u2uP76S3Yq5yE5EvB4kA6hNQgQgIX6fX/PSoehj+k8zNA2HaMLO8s0ss7Saf
+9YuH6OVY7KmIdBxc5XwKhUYWWwCGJjJWLHTuSjEIFufjwEn+dvgSiAEm+UC+MZY/b+5Px5tMA29
IXuIoDlnkzwUSZOCyUp/J4NdqR6mCMoPwlXctk6etj5tzu7CqBGun0lSiBTCIcESw+zdFua8hx/3
LrbWD9J4yLhxZK7NknulYT/jZnrwWFS6RWpT3k0Z7Z29iyl2954xjCogMPPOisQ2WMmwAC+Fj2gO
yNpQD0VKHzBLOHaNsNb5D5z2uTGiU87ZUJppty3A//gy/2f0TbSbS1SV3b/+i99/wUi+TaK4P/vt
v/576Pr2c558Ln/zh/bb5+G36vtvb/vPfYIR85fuv+Sb/fsf/+vlb/lef/6s3ef+84vf7Ms+6Zc3
w7d2efjWDXm/XQVXJX/z//rF375t3+Vxqb/98/cv1VD28t0iXGd+//NLF1//+bsuxKD/+PH7//nF
288F/+5dmfTfvv723+3nP37b4+v2uf/W/fTPv33u+n/+btn/MBxRSjIe4Zm0bPr76dv2Fe0flmFo
Fk+Ci5G/q/GVsmLWxo+3/yHnmAmOplN/oLX+/beuGrYv6f+gKqEKNzyNDsb09N//uswXN+d/b9Zv
5VBgzFX23T9/34ri/932HQNuNJQBm66cVUS/wTX8yNmEiuTVTqpUQLgp3nZmc5M2Bg54nvUG10Lg
1SVyD/HQ+vNYvM/MuPC1ye0eoj7KgnyEZBHrzZu8nqLXlrfgZucXxsza5iWyxulTX15YoTPPhelb
7SwjjwM7scaTZmfhvZavd82oPTBYeC/oDYBjfG1Y2QOQ8Gtj/Zen9vObY/KeeJZueh7BKC+voal0
O7exmtyVxcGs++KqsSvi2pPxOLXJH6sSaxdakVq7Ti+zix/W05836scb83c/2vJsizaQapke4eWP
HlrSvAlv5Uc3RRwsQzTtDWtcjktrUXMtV+MA5bOqhzeO1ySvsRleFr7yukXgb1Kr8LLBbM4Qm7ZR
avIV9XoXj8GYLs3H2St2rWVFBxvnw4PmjrUfNpO267hEvx7D6dpLxmHvRfrO6arXiidZgy+Xgqfa
AktS2fFAnN8GbPCMbFrGmph7zT0NsXmLYeFy4TWddpOgCcndHn4LFt/4jqV+jzrH9zqLdsldX1mV
P98VoeQZBhpzlMTqOcdgDInVsyyr2+Wd5gT2pDp+XbTN7RqTOGhn2cXam85ONYZ3uh0Wr7wPL6GB
7a7A07J1jmFdc4GUXi6JCifmhUZl2LXmohyW1vhjsjsVpEKNDiQ1Dbe/XoEvmYjbj7NZA8hhIB/B
UT5bgWGkuzA/4mFXRaY4NxP5zjDly6CrT/q4XIeR17zCu91qzLMbDQjFD/WAPgww9ZevMCa+MS3m
cdhpxrKcVt21AnLEM2Zs5V3YuTiFGtnDaOMdMEX6NcQ08nIq/VgoihaEdRboije+gl7qf/Ouo7xg
cOpyx7mos2chr2KjXtlkdsB9zrEflO5qanQ+FKnpN4w7T2k9HzMrYpNqsjc281PsKbonqE3JQ7FU
re+xY97XU1oHCKMiHP8U9WpezMwflJhsvdRUD3nttqfxAXPTlcGyU2p7e+iGncVf//VNPaNvc1dt
lfLeoBuH9wfF9GwRtYxo7Kbp213tDXMwOZA1sZO6NIYCR1fkKrsWtUOBb/P7OF4/efVHBZThOGBT
eJH09ilXyC8Mbf0ptyCyJFrBSCeZD73jNpSUzl2D286NsmKlq3Ha4BxjtRe00U+eR+wiTvcdBqjD
4reSmDpOTbSPq9W9MULcPtqsegWDPcM35cUyFkDSaHqGxnIyz5ZwYWOgBbti2tVtphxsaLy7cca0
Bbw9J8xVj0hTjC4dr+6OuWbhFR7qdjCMDDVXRT8Q2d7j9eK4QZrEg684i3cIs6q87y0z/mLMl4it
SXzo4/F+mkfv+Os7tdlHvXgYuHg6RjSA7DY8frIr/oCYmAzztURDg7LEq3knueh1kQISmOq1NkSO
r6hue+Fa3VdF6/F6H7Es64o/DARsCamFk780a7gf+ia6nLVmH9W1dpGjcCblFmOJZWmyi3ZRC3DD
r+XiKteMEZTAngcVsj7pq7o760f0490r92R7z1++LJ5rdnObuh/riHNJ0bAsmmku+bBr1i7xa/xz
MWXHCXEtlQTfTKv8NMtna9PvrSJbr/5oraS9nPX1qWjm+C0ugBVER925XEpOIaRUj4ZuFFdZedlG
H/S50Y7eGj802YhQGfIPKHx+oVf6o7Kow207JvUhL+whSLwo3NmTeYw1OzpoURz6WgLlO0Y9dIjL
aQgWC6peXE/xwXKyIrDAy95p7fJ1TbpLJ6uqD4Oa3JIOa77yiAqqdPYGgbWir0AyTIF/vmitGjO6
AmtPzJq78VDPzrLfXo0TQvHUyNnz+4rrcb05emWvO6PQbZsD1QbHP0IZTT6eLbm8jyiHWvAoK4WW
sMTfrFW9M1SzuKpDKOnlGO97N7KP2GvPgbYoZVAQzLmLO9sFI4iGHTor76jU4bwba1w9KttZr9BD
an6xzivRYeztul60OxIET4XdxIeGQrtHEXK7wL2wrXDC8LWEgqYoIzlSdRfoTWZeJHlxMQ12dlW7
nPCpOxcHmBvLrtebV0Vv8lydvf+0pS6tFec8xYbcnx+eO2QvNuY2wmLQjPEmHd5qBGj4idmQPdnB
4lhRq/uONaa+7Q7doUwGpPlFXh8oTLLnZupFL/VjFXjW5MkdMSjNmS1biFEcdsqXF9O50PIaaNo4
YGndEeLcQ5iXzX1+KLv3hVTd+CFYQFy4xdaV8i3U6+zCwup41HWUVXYb5FOuHHQryfzRGV/rQX86
G20T7zSKRLoHGWGeCb4Wx4S3k3s4hxn5hZ3rnNnkwjCnbeMd09LytSfjp7qUn0cxgoiQHd2kHHz5
boR5Xs0ZavWdtxh3daJcePPqQCSA5UBYeBLE+JAiK0myyxQDSL8oywGbiw68XssLuMHd3oqH7DS6
zlOC2WhRQMlcDK25cXaomaqbWNHrm6YML2JS4W6S0DKO1Nofyr4KD12UmntrAobHoly5XNY0oNGf
pCzAoWng9Kzj4dYytX3MEnqDDu4iDM3syahQ1Ji9FsBvC3FitR9Ij0HtpkHH2AIVOfLXd8VcTz4O
9A2DEUbR2B9f93aVfIR9RWVCaotWRBczsd5wPC1sRpbotnGwV2oSPcVLUK0/OqMeeHG03GvzdJ2M
dfnWVNs9poCgJVid7HuNKWuov3NsxHigR8NbSrEGo291fGubGQTBNhyuVSd3g9aMiovYsI596LVv
KCf2PalQV6tjMN1wk/mV23o2G3g+pjHcYMZEqcn2I0/kD08cYFBj00LCxGKCpzVuCyLlNxmz2ll3
vs6ItX09Ny7cPmnxOVuvcyf7VhWhetc6xYVT9CrvXEayhGmvgTJlepAMe8jLzU0yep+8Qc/fx5nx
R6PHZfDrM1pDlcO1vdwt2CnE1YT9kn7g3DuhaEITA0B2vnzs0os26cFa3FS9d/Um36W1Zz1Bi87Y
Ksz1NFuLGlhL1OBGbiZ7xY+BBm8hFEH4VbrbVbNm0nqNjzZ5OyfNTW/dHkp7PXkQ+Gq9oL6czKAc
wrdl6rVCefsDsD3ZQfaMgnqJ7sqKbRjPmp3XL/coMa4mYuf8RM1qDvY8wF/8W2Qrl444yeve3myy
72QZGtCDw/ej0TyZUwNb1gq/mbn3x9pGiPdG/WtSuOkhnIxxv3gNLPEuw481otwL+2+CiWGkgi1I
2Ju+F/oz3jvwy5oo0KucNJLuLm7mEVu1TKJjLshwx0sUthdmDCdrLN9jto1bpe3ishIuj4XXMYoa
1KtMwcVumJf9QPoCb2P5ZlBW119MddrFqrWbkNz51A/fIzjz+yK3LBzGeRen/Ab/6sd8HZNDOKTX
3QD72K57bV8sSTBDq2YwWGZ+/nHBjvV2iB6bpllvjSLI+l65G73VImHOzH27ZZkzj0GmMzfrfqk9
Bb8yw/MLt4JdqDf7fmn1ILcT384KCiVvPqZLnqHPh2S97O256y5LqHwHHb08Po3LQTcabWdpIZfa
Wl9jGLhBlPWwIc1i12uESFjNmARTxE6lVMue2qwPFE2DIKl2x3Jdl1OeDghvjPpy1IfTaqXUzWSp
W5HdnuxBOzL95ZE1Y4x0LXufNEsEScqbrietKIL8kd3KPISukx9XBVW5pB+UNdbC6CkCr6ge+D63
LlNuOLSsOi376JwSq/xapK4OjzrtfFyYL73RHvZ6Od3Q/puHNFK+kz+wszrQbb0wGGIYesC/wHaA
EkUN62hvFmPh182Ey34yZ4feMw613lwbUQGBjwTPk5UGoRbZu2QqDnPYrRxZdrifrfJ6jqgU7Mw+
5gbqwAlPcJybg6l98IzZ3mf6+F1Z5rd4T17B/K52+eo+uDFiJXKyAfMJ7S7aNDzZefZUWsmbwtSX
fRy2w26u14sxXt+0qmIGWpJ4u0kvLisPd0nOft9MSbwYwvHTtHiMOUSHXyVkWaxVddLUgxFVyRVh
RFEwLday91L7ZCxpESiKkQV2B50lTt2A2A9ElFBWiVOlY8eNO6gQ6q8G2xMM7+y6HokYjktGxRb/
FhNPFpNV+Ijt32Yk7jKLxt5Tvkm5YPsAz7PZefW0nrxM4ZHXlCPTiuy6L3rntpUPRqS/xWTzgxOF
2t6Z9OGu8MvSWnbNoul+n2h/5B2c8tH+Xqu1Ewx16vjFwp5rDo0/zNmpaGkaEIpwWs5qwM6bXOZW
HmhDU+5Tx0MQQMOoFYbQNCsvGB0XWWzpYR0K5SKmCBqdy3QwvhPN+V5pFDonb19XUR3MeQHZmpD0
oJhoWPQ32D8c2q4/Eq05nIrZRpqv6e1ORoy+N9bvB6J5Dqyg1bfD5kubnXLqTZ48iH6eXV8kMewY
m8ekMcaIrZT3zxu0ixWo2seLXzmoSeX34zru+o67ZPe7UEINScXNMOIysP8OL/WO5s/slsSnJfg8
W967qcYGIK9FR4lmhARrLTrp4/B4IHay9odwGPDhLYwDJt7Xjd0/KaX+1Sm6x34BdzITd99UTePb
QxT5dJGYeJlaFcyTMQeze7kojazkW72IIiZJdecn9XDhmiTvjE0f9I7iAQ4AKJQdoJq5xjwxK8hB
SHxAe1/H0LGXEX8is7kiwSc9YBv3pAzGsM+xawlyj7fAGAYt0Iv0ssraoNcGfbekfMOJnXqMtKfe
RKqCVxj2lWHq502cEKjs3KH6+9ir8b5QssOCzz6leOEv9VyRqFT4w5jTiVnle6uqlUCvvTfpZN2m
M5lqoVHuGi4vYMyT+jFHRNPVV3kafWTeRKtada2vZ8U+tuZPkhnBYH/Z2cns+YsqLARmJ3q3vi3W
8FPbudnO7sjxDvsvUI+XXTYyZKzteZ/r/U2D3jCQeAgW3yM2bKFfZrzUHK/byq6/W2QwBAlW05gf
4CavZf6S2OWuX7WbkBA2v4/n3p9zJ4FE7V4Sd4alPNCdlTv7LOvf5OPa+EmYftPxkartrj+M7Rtj
8Za9scYd2CbXO7s7jD8DZ3JGf56tHFxmuHZKJ9u1BU+ws97bvfPUhWg/Evr5fdsyQ2t6wBuvzcbd
bCm8p3n/bopoPLP5Ux5Cfk7KT6Skk6ZitRIT0ht+01UtFOuRAowAMfYb50ZptStLFDwTunuKueo2
7fNPnZrBVV/nh2GykTxYk4mADpf0zp6PRstzbWVPVfHG6I0/6rC6cRcEE046+Zi8kwqIriBBmcXo
8jTPxfdhSIwDZObBV7t8Z9RG5Ktute4bp8VgurzFAPxpIRLIN9/bhPshjnk7z1Bg8JFL+SAJDjrr
3yHAAYcHb7CLHZnpJkoK92DqJH9F2jc3XQt/NoZHBy9qvdbv6wUwb8jM/TJ1oYxDmb67+V3a841D
L88CID4Y8BCb5tPMwtEmh7PM2NUMjgtlNf251FVGrfwcw/uW00POTkw9b1T+qFccoNi1+5gu+zq0
wGCePYsA84HnqWHvhCRMsa7csRdfFyXmBFpk+ElBjkZohXnQWk+6F35YHOtubtQn+RsEw3V+Ctob
xJ760dISkJbLkZfgzGVLlI3V8U8hxk7LEGg91ox5JaReDT6nnEft9HYavC9WZPa+PpD/M3L+aW+d
btY5NTUCz6r0Y9GtXtBnMDzapST3LiElvn+aTXiq+dztpnL90g7G5CfW8D689AblIrPMP+akKcga
1Re/y7SjPUzXs+WWQZiZGD4X4U1tfmeRfEIP3/pxqsMQiabDYpqKn7cp7zFuQo3VnZYuDHfJgBK+
N08hD19kTk4Ay9jbcSR+cZQ8ULKi4/jg3PG6d07Z0R8Jk3lSZ2gVnn2rG6l7tX3oXfddZ2rFcfsd
Ztgxm0QESlDb66UdpyqGm9oaaBmxilOUXYI1rJdszpaKVrSJDg0zAH+xMTXo1+6R6YxyXSa5SzYo
UHAvpWA1osTTrCMJkDj+lid9sKyL2dZxFzJTNj7HflR5n4KBIF5yLE/InOe7BsqBNV03UUeZE32g
GvquaV1yYRdNcTLiQTkkqPr8mEdlt0SL6zuxHu+cZs73ISU4TrHOx8SNeU7pmfap4YRofYz11lLG
I/BiuCtGip+4tIpDBnqYKOxU1WAUl7Hj7NMpbA+FPikHB5Gzknz2UOJdISBr2Iudbz0CyivUhsWl
19TWKSVIxl8pAPfZHNSzkgVaauu7UofWurq5c1BS52045OO1+zTjB3JjF8nbzlrstw1ZndiW5Tri
CfeTVbjR0elPZqoZ97ixm7ehhlC9QTLlFHV8gJV1GCYeqdUurtPCLm+UrihvvJZGr7En+zC6/W2q
VdOxIryMCNL8ylh0hD5qfZ1Nw4WZ8dNwp2arj6LyourV2R/ygoBIHmKfliE6VVMQV7DflZgyCi81
wDsnte9Lo7kzYxZ3i834IYISeFQGLToo0ZvIm7918+RcDx72UXo3REHqLAf4sDA8okq9ntB7+2bE
n6tqFR/KSk2DmCP5So/SN//D3nntxq1ta/pV+gW4wRxu+oJksaKkUrZ8Q0j2EnOYJCfT0/dHeTXs
vRrnNPZlAw0YBVmqyCLnHOMff6CNIAUAn4L7oYovDPWe2sEjMFMOaOohYpTJNL3bZYrUVQnrxnQ/
TJhDpGyo+yQu3NeFSJA5sVgnV7U5VEsa33rLATHbeJqk6+7WvIMykqZBVsXNWRNrvaNntgM9S4eL
Hi3eqJ/k0pi72SQ516CLgquqN/uZBd5K6k0r3n3XdEUNQS2fdYx8g2Kc3sg3P3t2Jvy2zd9yTa+I
OqjFlruZ+RWM72BBJ5TmAzosWephamXmzu5XTCFq159lztY3tWclGd/ivjy7mwxxKNj91BUFUZdk
fqmKz8Iio7Ute2xX2ZlzxomUsNMxlRoDTXVJXlT6BPgXoaEeq1nRDpoh4Sy3y60er9NhVdTyiA/w
Lh8aILqk6t37ETQMwhnDA6MqrHtmsJI9JH6HPOHiVW2vvtfa8ki6OW2cvolytVsszOA+SXum/myH
XTl7wwWdVXacBB1/nCYnkWolA1d2EE0oS+gQhRZUC/RoTnkylWzt2BtmsV+Gon9SUqj8ABXypyXc
SNcmvPzFQImRjqyMrFMPORVxZKf4EhUYdpynZEVtZa8q06QsvdqtQZCojO0HZzAYGhZNz1Y11Wdb
bdtQkY7val2HMtbQdpjpo8ATtIGkihZ8tEx7Ek29bx1MVTVrywCtiomUzXYJqftPrWiqiMLN+27Q
eqwkqpS4V3a6IrANKOUha4vhrYdr10FYe20gRzbVcKpk51AvacMTveeOmDzlVFnJncWUHCGlrVyE
19dchJRDOGnfLGNzV8mxvTDuMK/kCI+iQnHZNfk9uZrOrhwcX7CBP9tmvi2XxUWxOzDBWW2CbrVu
hLDQi7VrGRVzM/g2rxVJrzcOSxEp/U9Ai+5iztlJ3Wi1A8EuQS6IBbUp0i7LiLlmZlt4Wy35jSvr
cifGdY3mYtBJbGSjtWrIqIzC0NcaQ+XrVmdd17V/JMut2cPYpZHNcsiVjRO0RacwZOLbNOvioHXF
A8cvvc/TimhpfZVRqa/mjZzVn7kDxL+sJChUjpc9N5IoMK2U762NZ4MZq8uJavAwDEv8WI3zD0rm
Fs85zYsmR2u8HdF6R82qnHDRzeImX7ISl8m+2UGeVP2hHFEmGJ3cLY0tdqISvR+7fSQtNJ8DEswf
FubcIpmrfW3Ezh51+xIlKUtA37AX62pOZeG2xs6TRRflWZbfTXFPSd72R8dSvOtip5clHagUutp4
VtJ89PXUCpVuyvxpXNx3O6P0duvq2g/25pJu5NH2XLuECWioz5p5V67SpKCxq50Yshxf6+ZWVxz9
VOmxG64ZjvuF6E7CM+VOtiWz0XRrj625JFC6ssH3HGPvspvupmKQuymbHgaTdgdDQuWCV+kPGCkP
uZWPd0sYT3pxKVJzONHkfjQNMI+ceu+xtZ3paHHIWWQm032PF7261quJ0LUqysMCX6GQEmdj0skP
XtYKEjNKEegmWyC6a4310fV2BJHNB7vWHkjkdZ6LzGj3xhjTSyztXSks+ySFl15W471JVoi0S8lE
Bq+4yDBzL4AfBS941A7KrOuHtja7K9UWqRo5AA7+xcTJ1JhmNpQpF5I05gALBy7DMaUUGWpmleZI
wLWVsJ021n3qbDbR1doh0CqGQzo2AuU4UgMLx5DjwAp4FgrSRZkKK1TZYfa2o33Ql3d806kducNc
Rq1kbGFWW90fB1XVdyEJuk89pHSB6bv1bQFDjDxvfc5sfUDJNQznuiyWY2uN82VwZrZigyuVgeZB
NJwivTQgg6YAhBl1emQMgrFpY5Rvg1h/Yh2e+JrCuqQb3nRdZD1ds1Um5ynPn7zsmKyL+uAIORxK
qyuYZ8kRIEJOO89xvaunDw840rN9zWO2IwI9DdpmYr2ehbkfqQALK7+u8/d50J/1Yh7DVGs/cgyx
iCUkM5s+OlZWcWEMhX61zm9FizrZyhRGolVeSX9WxyNSKwG9fOl9Q9prVMTTHGmTsq+Zx16EoRaX
r58ac7kfbMhGSbxWN3ZtNgEJamwPRJXSfnprNHWMbnOy1M6jE4fGdg0M1tTf1K/CLQIvy8owda0a
nY8wDsmcq35G3RZYanWKcb+61guzW6vt+Iyc5Ozk2RHxeHvj4dTRzK8MSC+dXDAi7VPkzpneRW5X
bt28p5yUidU8G33KtXV1L01lqIFhaWBu2rKzsHGiSSwSYFC4pEzK1LO+VFtAu9vsGiv9aHEzvWRg
GYbi5YFn1cXbqOhw82v7Z1Eue53qZM3r9Di6MQV25+o3QqFzdIenhrJ7zmW6s8XShfri9iEhdgUm
DhleArGiXY3Mvl/I0LisWt5zCoc1lRcmZRz/2kr3yWx7d8IaWsLm2uZoLTlwiG7OQOmIwnOC5fAf
ZG1qHdE9qMQjor1Nn8zxKeHqv9q9l98v/ebu0OX5swLBwl6Nn/AR+x2jiM3Hwqzu3TWl1WSEHWbE
q0SQ78TLMp8aAutOI1K0fdNC22fPe0rhdEg56jsvo0VRC027s1QvKFvdYebcW49yMhBFiZQE75K8
8noxrmPGsG1UJh8aqBK1k64wdqSFcUw+or549Gwr1ZW3oJ2ox+cZa8RLLodnm175WREtJZSGc4Ct
kVTJ76JBT2EyVeKe4f5PmmoCPNDLwm1CpW/Gr8TDXarCRDrIbI1cjW2cNKrJuS40MwTo2Q8ZVUWT
zXIvVk/ZeyTKqYMB19YCRejr+FRuzgKl5qTncR2yc0WzyMmTRg6Wfa8dXSAWGy9OKeNjNQ3rXS3M
9c5MxghjAAQqzsJEex6vsWcOkS0zOmsUEOdxNsvznIo7NfPqUyPN+Xbt3eGg9MNDURj7tHS0nVbW
dOX1PEa5IfRQ2waDyxhrh3jI4xCoxo5atZM+1KnhOGbpi1dbRVjS0XJ2ZGmgLFK5WzbDg6mWxj2V
7Yup9xe9AAOq4riPoDRdZUJjy9MnXDZp6QOjKUcyjSjc+zG9qZVwGB4XPD6GpVJQuQxo88RcUXXY
djiLvvfHaoKBnLbu3tKU9ylei1AZremKDdOwz90iPzdlfyVai7Ny1tU7Br4nutTkbtWnH2kpyzPV
43LPRl/f6+BMo7hmmf3NzuIJ5MYEw6/V/WR58bFO1bcR/UZQmq1OY8h3if+zdWgbxqmpUg13ogap
MpvRjiRFA0gvhmR5kqS+bna7Ghj4xDxyDURVkYCc47xBX3a/sUvJ1RLAJIX/1eGmecMAhJxC7HMd
j++IoaKmg0is8qSfcUJJj+BdeeigGX9YtpzkDHjEY1kymp/TULNP5brEql27U2wjPq9d+k4Ucrkf
LLf302nsdiN2EGHPFJxRr9pdB9d+b6y5ObheKfcWReNu7AqcutkolBVgmQo0vk2tx9i5kRj+nUaL
mWlqrzdfNxv+E+WtJU61a5LuqHrHWUxo3gbjOIP9lb4w3fb0dTP2pTh5yaShSzDHPSOKay+X8RPr
zpDRSfZj6Bzdl049PdpaIiJIz945FbV3hkYqKNmc8TFmrsp0o8h+WByGTmTTZz0n147MpTe1g3JT
m9pwnaa4BHvI12M6T9PtXGNfAsHHeSGi9WNdMl6TWY7rWOA94KuSSciztRb1zlp69QZ/I4FcOgcB
G4bhPl6tIWiBYr4TZXn+ese9ne5p2sx3fXIx+pgn+TBiExuxWeXnOUtwNs5QXukWgyjSkzExNs3+
Z8fw7uvhhhE/01Ok31xjaUKK7vGuYkZ9KLXEPWRcPHdff/i6S5KmL3I7SiRO+MpgDD9BuXt/EN36
tABaoRVrTRpuXthAfEbYpzk8fL2trzdopfn+6ygtfYJorZm+O5WGwtU1h/uvj1hlvTh9fey0merd
OjX6c5LlBbB4b/6F3cTXO96Om7cdwMWURohL5HwL+2Y5lnlVESsikP1sB79wluZt+17r4oVW3gZf
T+bLrxtgLBKwjEL6tPzzZd5unGX+WbUU02m39QFfd/z6w++HfP2Eaj/GMseEJrY94dcT/Hqur3v/
fsJff2a3WBf3/PuZvn764zW+7maYs+PbKxrEX0/19ctse5tfP/26e7MqQBCd8/j7yX7f5Z8fJ4eZ
H0unx5yaD/fPd7X97tcjwDHzsISax5Dofx+K1sOWzf/93F9PUfRjedKUdveP3//xBv9416X+HQNX
lIT/OMp/3NuYVW3XChPs79+/mT/u8/uTbvyYshCUHNvX9vv3/3g3TorISe+tfvf74/xxsH8/rrcH
ihRm6L9/9fXT18N+veuv/w+wKULCTglrrZWEEnkZ01MBn/NWMIZj8d9VTpM9mdNDNTpN2DMfJygI
VGRQppyREv9NVyXolnk6TP1n0zsUyADmfqfW1oVEpsqvNFXclT12O0kKyNogrPhFRfiPxAsY1vDv
30UJ/y53+J832Y+u6ZvP4b+91/6vZlML/L8gd3Bh9vzXaoen9K//sX+vPrL3PzUO22N+SRwUzfgX
IY90DWgZbIhKm9j9l8ZB0ex/uWSDqhBo0X8yt4Dc8bfIgUchPYDYZBG2AsN/y8T6W+TAn1QsbTHV
0PBy03jy/0TkALHw31ga27uy+GczRjRQdkAx+HeGSQpN0OjG8j7bwufwWvhWMZCIGSrAWxhP3nD2
pJsEgzBf4rQ4pa4SzKPlrwVsL7X8Mbf6Rc9FCAC9cnHBBZy1nr6yxWgmm4JSmd/Fsl7c2A3wOxp9
DBe+V6lDRWG2dmDhHuev3bc5ts/DxCQiFd5Drm+89WpDL9fqEIu+O3mK2sHN4Ob3f2FEz6EVA0kl
mvf3XX7dr1SoZARpvGue7tmRnhzCQbsmU6Ih0ihBMdj0vckD3EVA0J++Hv51Y2/OdV7RgtRgzHDQ
mclX6rAN+xqGM1rnEj6uyuX0dQMMtJzSuXsTs/eRL1HWvoIlMNJVnSsNhhJNSdOdyEGNA2FnPwQV
mazxDFO+0e13gSsEU5mMTB3fWuMGs0O9OQ1ZNUEFVqjLNs2uJ0hkzqDD1ADA7AGqOh++fvy6Qb6H
RxhWL9Jb1nMPLSMADazxq/Lm26G9sZry5zi5DfuZ1O4TbQ9GqkbQfWA38VpKt37Lk9W5BSUkQaO3
zonql3rvL7rqO1SS4dJCiV3LhX1ay29pedqbseleDBnn97TNB9VqVoCR+kAwumRO1+3t7U0QT9KH
slfeU6PXjqO8x5up8bUqa/DcSfB7VeN9DzrtN70eLE7JMkecQ1Ba/YPbDgytauNJjtV+JQTaH+w1
j1y7/CYMrQXSXVx0XKq1n3uHiF9xn5kLlMvRmwMDGiXjXHVfjlPhq2oBWWCNv41e27F6Utxmahs6
0n4lpBNntlw7ZnCTsNhSahIEcTFOknEIdCNlSD23z1456ydngVqc5WmA9MHZLXn52Uth3rR6CNfD
g8dTfReQs4IlkXuHwadVVgyfeR+x099DNLYBBErN90zYKyOQW9iKCkMeYR7FjOeq5k6en2Ioaqfd
E9LTFunKaO+FMJ9c0fQXxUBTk+he/mHo6Y80a2lyFcy8Nln2iWl+7Ev92XPmj0mD8Gowy5z6Ydz1
qfqxxPIuH3Hw99If9qr1QTqWoPeqUe2y3kL5S/8f3pNEm75oXn3Tagm0X6M4OvGYAbAp74MNnisp
ff3V5jAbrot0O32uK/CPTrMe7Fxl9iSTPhgmEAZK292o881246gcaqd+rnSBh6LuOM/ZmJVYadPA
yXa4bfWkInvYQ5vOjDrAllJGxapjllVlaE31bAdFcrcuZhboHUMsL13bo8Zz5k1xcZ2NBINC36pa
+BFYKcDGYdI55PpRa3MALuHCnYiVA/wSSBWe/ompVgRXG9jB1fVbdSHiI8uW3ZjjwCg3QE2ph7t6
kDXPOTERNooRkac2H9b4Z+JIhq52+Zr3+MXMen2zUTKYYYGiZcby4CY5Z5/mYJgyqxsb0fDTOdkb
lTlc7FL9EOq929XWOQP7OFTpekj1vDsxZZvytI4STT+vbnLIS+n5cNpSiHJwfNkpgn6mLY2zPDJq
bbisjQs5BIIC1vOOn0sGBqMac7Rkm10INiUrDdsUSgAOFutJopffl83MLG2UFtqEZ0V9b/a+6k10
hZr3YqmyiuCnpPt6XmCMbWBZ1oDTO11360K6BItU+tDOndu1iDyMplTo4SwtrCMFyvB0KW+ktjzR
SokXG3LlpCahYtbxeWGWBTis3M6N80O1c+XEsKMGu00V9D8KUU2ZutOM7rmTYDWzcH3KpCjOrHWn
zXxFFbIHOevtTrQOoOTozkQidzSsrXKxU2e+2mIgsQ1gUYzSuGpLuoS1SYu2sTxghd54aACitUqP
2OZBCCw6+0GHrQld/NTGaHVSZMWBDtYYui5Ia0YpHCgyZ1BkMGESMulOupM+G32eh5pc04BQkuQE
xnOo3MuEHOzOYgrJOEC5DnZyn0L5Q4zjHZweJbFp2+3tukyXdVTae4TGe+D1EcKcYu7ttvprms9I
5oydHXP829nL/DpXFwYpuoDjnxihPfJ1xFmaXguX71erdSsoJv0vtrlxbzyssZddFc3bN8vY7Q0Q
2JDMoMDJtPjUmPZGp6ndg24AtOpx5vhOZUjwBWc9lhKDmtbFSDDhTJaLpkRVE2vhVK5JpHd9d4Yh
Nvl1bBgBXq0n0imSi2GupxHjwBCs0tipGeR2Q1hWUK9Lusf8gVF6jOyNI84c3umCXrnH54E5ETB/
QuFx1MHFw7KQT3AHoWFWiuZD8vPYehi2Q3o9LBDLeKs3+doZweBBVDUV9zDbk3vB8B4/v89JdOON
UwODKa4+hxKDOKw3s1u7KaLMdT+ScpdrQ3vOc/dB6hgqjibIzayN2T7NetM3zKNhCWtXIdnbGXrJ
Eaj7YadpQhzbkeQTrVvfhKixyukL88ax88d+Ld0Iv4rJH0GalKYADrQIiU7W6XmcV9ylHPMFFpkI
1FoVvqUkzxiHHGSi2TfwceHDT/2DZo0lXU6+3vRKdyqZJ+Vojy81p1tfO+8aKwKw6JPFldc5pnxJ
skS5K1P1sZ3dVyPuzPu0mk3fxivGsoUe2VmVQoyym4sZ9+Yxccqor6YnBjJM0jE68buspp6xbgiB
Vp97R59YHesU1tMSo9TYVSOU89KcO58pd1rm3k5t+/ak5MtLsTQTLDaAqqbfSZVJVKuW2b0Oex/5
ICui3sO9wfbxBgpVAL7XHCX1AH7TzG+NKQlnpWyRm6f1SXpsvdCAzqJZtHM2iXRnapkIvDrO0NXk
tj/oXXUwUTi0ljxK25j3g/iw8FaLDM96t6zGOengPAPSKjLTemtPLsre7BRxmrdyatxuZs2BEFVZ
K9Bhozx7TTyUvtSm7oSBKhTTHMJgvq7WaZGudWqVrgwT5kmQ3LP2lKBTPeWDCznPgCuIgGup57/G
pYYIVYrjOLgaNiR1FmiKVwSDcm9CZAi+XtxeRsn0pJ6Jo5ueFdfBg7hyYtg9zVifvm4y18AGN+sv
o2PHUbH9r2zzltlCDXu28eD+mv1DVVSznzkDDNWREedp2G60pQzM1uWTFDqVnDRuOuI7oUf3GINn
GvkfpVufwM7vhryy4PPmZ6dublM53MHHq4Kvm8Ly3hIpPhJ9bcI0gxS2jCIYE6w2YW+i5DWOTYud
U9utQarptS+lOIlR73ZcRIbfrd1tNsEFt/X5JakwcMVf9EPBXOVMDEnIcFP3y9V49IaxC7KiaSMG
OXpgw0mH2frzC8tgEw1zMzYCeGwHIM0m1No1kBP2wk6Zf06cLQEn+ovIGQYpuYBC1L72OQRFUwM4
ix3pxykwkpZJN9St75pVeKyJ4gMFOX9q5u8irmBQINkPzbQz4ACMTchcAmlXgoeo0fvKklaBAE4P
iFcKaw//WMkF77uKTcfNsZLGNj6YtSakwql9uxzgBKg5lkIen4QZEdKFeSeLiq2labw9qoY9INHC
eH89rnPh7aWeEOeV5GdtiXqY3dCFWMkZsRnMlu4EvrTWCIMWRoJ51Azlk3jj/q4c82d1HChFV4b7
1NP7ydvbtT5f9Ty5QR6/8cipaHoxX53PoR7MUF+tJ9E2baBY29BNE220brOPbE1u8QfuAI2xD2nU
FluxtQ8ceGGLIN9+hIG94Grqt7X+4MpxDlj2uGaIFdXUfT54ZZBi+00eurGr7eXj6wGFKpqQGciN
qoP0gp3Bv4qV7HNslO9ozt/xu2BwZDuHroI12Vc6c9q5CVs1nneZxomwK9gf8B4dHxs9/8wHFl/N
Q6zWdlyfDRw1LEjZPrx9BVUUMhP00CzD8WruFG+XZxKzZyxpPWgMITuWGeQDxGkAcSUqCFFraH5g
6en10EZgKU+doZm7Dg9uGKm8QCcgWbdSpxDoG36l7GOth6YwzLcCj+RgNTQWrnmjEEkXKnt/gUIp
YNVyqCydEiwpTx6BsDtwd2tcL0tfsPaml2aG/Wwvgx6s3TzvrTTSt2slVpsj49BbqtsmnKcf24GS
Dc+1fXTqxsOyZm6YVFBVhk4JrMozA5mMLraFjeHPlZr6rDz7cjt7JxtvjNovuh7LLPqt1dh+2Xzd
Twdsnj4Gw95rqN78doGHt2IgHMK0v/nSFJHsHa1CwV3DRYTLuThMzU87dbsQ/hpuzWmNm63l5+bU
0c5x2XRK8d55sDQMPJv8rlL+Ep36YgrWyJYJNTOtMhpMdGeSVcRpwby1ygqTcYLLV7nvAwVLYCSq
9E3Axa7OP2s+8ted45Whm830QM/hpeZOWEL7cKxD3G4ctbQ8aze5ilgoU2DvVu1h6EkX7pUPbJQN
Ri08L8viccE3DbyWI25JTqPRhFEzPIk1/aQhWHZl/aqXWMZ6eZMFtZ2d+vHFVPtj5Zh/y2T/P+j1
f/P4AAX6r0Ev/68yyWT1J+K1iXt+IV72v0w01PihEjKPNQFw0y+4S/8XtgmaDZ0SE1xi6DeF5d9o
l4XbB6YKhofjBiryrxCyv9Eu0/sXmxIgFxplHZtMDHH+A0uPf3gUoBZ0gNSYZCGPp1XajEz+VFOp
Zj6XorItPwaJDcChbgvsfDjdn2KjOUEyf7QANui+rOMfx+f6S/T0p1jxHxn3m06RV0Y6+WVZgnD1
H6+cwc4j0s60KA7NKdhyinIlf7LSnqv6s4VUVlYD8EEa5g1A22S8quPyLhmAzpj/+N6pggWKDtfR
gOSM6eoY0925v7oyuXH7W6mbB1NMR1CIxIhBYHouecWtr3NVv/33H4Q+/J8HEcMDE+TRQGuIDPb/
UDbKJYltNQZDW01vCTQtj2o2wAAWw2s+dlpkSu8DcpkZYDLFql6tR/h6cGMb4y2Zh49JZ/GdO4+B
OZtB4JQJIpG4+IayhCbWmT/HQXaBFbcaz1usgadkqOaxTzda95AiDA7a2HlPACORlmo70yjPmWH/
lYBehP2cg4lMrN+d14cGY7XInQGY5gFscVGn78DibCg5K2XyPtWU/3ZX0FpU+kVxxue4/jS+WfX9
pNY/kFgyU+g8f5A0i4nedX5h8oaHQcaB2WWFX6HhV7xPxEhKMKTKWcbTtbGVMwSk/CVDgULogryT
/cc8kFO/lIypsr6ELVytiW84j1DCkKR1za3Rep9cbkdBM7ZxprKwEN4r+9KbkFZ+UtzsOj2YCLEq
GKhh3Darv7ri1KtygkBZogqjeTKxn7FaFcswT2fX0SxSAyZo4/0WuzqCsWH2E6hDsp328WEdBN9f
XngnzOemW2OuT4aTsNAPrt+16Ec8yv+oxPktMQtzL4EpfOLJ1xBO1nYwjlYhAQhEdpE9gVFehsVG
gqYhULJ42ZuVuQaW0UZJO6u+yIsFRZLcEzcSR+WyRoAEBSRaOpEmL78tklSo1iRmwuoWHT7e+tRm
H5YYEHkYySMOeRJcmgkeBh9XvLgCtWck1SVY01boKyz2cAbTt3pn4F+rvk7AZEHj2V7Y2eojNQWM
xm50MSkFVIoiY57yi1bBLV3djniK1DtjbUZ2/QhbJp/Rcsi4PRBxLwmqjQH9QE9UMkQJSxJ5oLZw
4IN+Wp/qmWlS5Rb3XtlcyMf+KAr3bUmU77EFw3A0252V9w7MooVW57MlPTG0lEwCHGpHAopoK/qT
5bR7ZZYHVSmMW8NQAbtq5jxyKK9yno+SYWdkGult3yYnyE9HqrdQrogYY1s8thUBtamODKmjSRRD
snNmuoRFNSmC78q4+TavNuzdGRZ32BrN4iPrnwJrdDAskqodajNwDZVZ3Q6bdmMtDnnfwcAW9s1S
eRy1pUmQxsosWE39FIPij4pi+1mdaVFHBstgLBstSY0GiBXXGdoj0g7X0k5uJ98KN+9h5c2zv+Tp
K14N+OHN5bvVm8z3SSWaqupC6EIJAKx+S/DcSGvGh+rUHyEd6GdGyzdCr/Ud/L1vjebczY7dB/D3
xa70OKcqYjv8YrZ+oHehWxGY66hO/VYyFzft8zqgRqm9rgob7dGrOjhTA+rI3BUX5mxdkG4EXnYo
UiRozOHBgpJUUAPIvkMFuELptrvHjeE4gtVCgAWrtBozMhrqxtxT8M9XLDR/XB3QQjs/1gyEddCl
nDOECRidUHs1xp++SoiJL9WFYCznVhooXOylfoSzeUJp9LkmlOdQoX+WLXysqhSweVJrDGTWJXQS
ADwkrEazjaG7yeRkmg0rWnFwDj2z7incqdV0VkUvbkOvhFaVxdlj0piEJ1C8x3XXBkKZrjEGGI66
PPZKZRy7Ee1ODUVpRQ7cxLq72+z7EFEPx5bgi6mZ0Wy2BsVDPIR904Z4In5ARup8O9fsV63lHPvZ
lOr3VnESLr8h3jM1mgOzl3foHD8gArzFeAPcq8kCDmnFfTjbMSSOk1mur8ZA5kaXqw4UE4YC44fi
rvoDXnPvKdGtQR4/ZyZfcOXAb1OUQY/azo40u33uFLuPhrG+U2r7JpsSVGH2fK+aGBlW33THXEPX
SydwzyYCoELu3058K40zMH9KNV+uxbdphVDQqVi7OmCYS/NqOQ0xQp2LJ0Z9XJpzN4xYK6TmWTxr
LSdXg9kMUGkFCYFQx+Z9zqj50xbdzFg2UBGFdZFm2wRDRZ0dO1B/Nfe5ldWMfiopQzu133NNe5El
sEyce3iD4b8RxVa+b1exkJ/UnjrXoglS54e6pVAuhRbMBdVHNyBnbeLDWLZvnU2/gHvBpTvXaxxH
WirgltXqs5OLT3wd78RSHdcks3wnTqkTzOoBXvWxXOM3qZTGwZKttS/oQ2QNSbRwlc8p877BNqfI
z9bHelwhW7WNsfc2dSlKa9jXOnrA3oCozHXobqMpESOro6xDuCXfEHu/SZUpIGlH9O90yHLoXNQ5
NrJnASRk6LAO+yGomvF7UzUzRgTpvQ74uF8h4y2x7iDfYq7lTqeuulGYBQadzGfCWDLm6Om2Eogh
bAkWgiZHQ7ul0VTlgzrNExdUFekIV/xUMT4yBE95k5w7RwZsW6PiPrFV4uFiBlk5HusiDU1sjZk8
oTl1W0JfqmVmhZ0c+ESofHrXuOZ8g6Zw7XuzB/eypen6NI8QgosljSAmKcHS51ycPUO/xmCC13MK
NQ6OhkZzteYRGEfT6siwkTLlIn5wHeWDBOIMyHR2AxTF3wAHHjGR2RRYNWQ17LfGF+o1PgvUScxy
OF1ccI6p9Ojh+rByx9t4SpKjaAilGyrQkap5Tm0WkmH5geMOWC5ap4C97VYKEhXB40ipIqdm36QQ
N61vaIfetfzSjCr6wKT/nqjaFQIdwKeT3jKaiwNPZ0LV5vqPBJL9iWMeTIKsiZ7BHirMnIjP6ajH
hhKlJloDox6Is8b2TjKoDJFHJLtpYrNwJ5rusZE4/+bpcDMmMCH2EEVvhSu7x2zWn2M1pcnTtsJF
L8RhipnSEcU1kwjp3NlWS42bLje5gULC/V/sndlu21zapa+IDc7DqShqtGTZlqecELGdcHOe9uZ0
9f/Drwqo/ruBbvR5H1RQ8JfEjiSS737XWs9C3FhhFLGf3HHsvlBB5UPzb96a2mOt2ZHSE/LNY5+3
Iia+Rs87w2HbmZXziGWCYL/8Njzo44k5b1UijDVrtCblql/OFHgblQYljFWCN8HC0gf08HOLPOSO
xBJIVxCo1377ikVKzrp7Q9/xCoGmCI2AOSdVPqr5s+OMUTPN1X4w0+v6w5h+vBf9RBpbfxsc8xHV
9b0jI4o72WtvXWoxyiykYjIeWIwulgnbn94WRNWzxxNyTyJRp6zpJa191NsqHvaz6F97S59O/dST
ZWaFXcxiTf/7R5KH89QoWANUfO4zqwsw9XJnabog2Q0q/5jG3H3p2n2qMfg4jjaiL3TOC/6BgZVt
Zl64k7xkFIKwG4+TrWpwqEuNFJNU7zRxqF23SJ4LRnsXttkcVDNlJKfqZDvHizibwU8NMGuLxokj
dxTDKXVtddInZUUdP82m34qlY8LgIKL3Y0LodReQJAs9w2qQVip7a0nzxyTH/jrHf0lLENuvSXMW
ShUHJtRBW5LL3DrqtExkcCQpVbtL2CFM/XGURbO9M/Eadx7XR3NI+ag50/ywFDmpYGe5K9vS3j2X
YL9n9x826+VtlwX9bnZVd+AlizdZ7nZbfD1nkcUcpRwie6xjmqn0N4VWvImg+qyaBYlzepciC67p
Iq3I4LvFQfIVqGXezMStcf7Sj0BwKUoolP20yuZP3g7yVuRBe9Zy96Ll5hPPu+Wj7ZuwJqUWgiyi
wj0AHO0nrhuy07iWiCT7abWtGsHMdaWLPiJZc6jiCSVZGGfkevKhTGxbW29/66M1c8JT/rGoCZiT
v3kxJg8NuiZb4ZC4SpSPfZPVZ8xKnvMYkspavsajyRv31MYsqUJVBEx2SFLrZVH9cnHUeMoM8xf1
ezts8emm1aFmCQvoScoR/NCyZ2MfPgLCWG3AZDY2iTK/59Gm8DdDNa9z/8OyuTs1rVTM89ljWYsz
h7wCmaCU2YcTOw7+/RQ1qmdM1VGbbY2h7p9f3NkGbOuwborJOqEeujfiJfWeiCdlU84aPq8v7vRp
y36O8Mhzak4PgV6/FmzhNqUr/bPjpjmHEGr5ZuND5+CAg77g37po965BL+lsRDqsz3us0ptmFfjm
1ZE9G25CU9fUhgbfB2Azj7mMZ8GoMyb5SNqo8zALHT1+nSjsfJ7r7rWvXPQw7Rut3Dx62kNSFcsZ
Tv+3VvDYSTQcKBTBKdQVc+EuT0ngaoBMy/kHUqix6Vo0CbWkOE3HLiB9431YOHQxbC8rZat7n5r0
seQIEOrMmFNVIvA6QLuCHNgwQ161+DszG3kLlQoiLa/3TRu3HBzZcY+kVgGB3upOmDC6WJgrs6FJ
NKfGbY3t9fryqWLxtyYAEdJ6/4dznOQ2zqhQd30QFUQrEHv8jQkqk5D06IRtiYmnmFoAJ3ZzzQqv
2c4yHnZKTgYD5aLOue8Ne003G9JxXPoUvlpnJ2nOWGe1Dx0rNg2Cg7EbLLoZJaQ8qEN5CeQcZVpl
HNhsV8lzRi4vauhdClsTE29ZKQZqQulXZTS0Vvz2Xd5SqFY9AxIrcQytiOycTDqJU8OYDW8T083h
DMN7H1g3k2tyYwziNmD1BPjIZK/TX1taMwdY2V21ABRaq9Ukrr+M5AyBmZw/wthgB+/GnH7bi05X
M/CVZfbeVCabY/uNQZ4HNmi0I49BLuHK3SyxvGkBfUpEqM+ciattkCdM5q2HkNJuSmm46NLHQkcO
B8Hm7hXBxthMd1Uhv3PeeFMJJr7hbtnYVxjxiLqos5o1IlBmHQZFwZIBZ7/rV79l4AlgJTSd2NBx
X/LhSDF5z/k62KyuB8dZrsAJPhwp15HNeAja+jBKoe9LVTxQQfRjmcaaPGTywF7Mltcg4GM3+ikZ
luM0eHADxKBf88G1aE3Uix3kcGuPyeeO4JKcnbQhRSRJiFeZG0oA/3uePyTIyuJcFoRIcDJu+jRt
jjEkqc9yL0DFDYNfvWCuP0Avo2VofBnEGNmKZ7bovFMDf/FSg8bclOTgLQJQJsZRpmwquwo2Ii3Z
dQ549mFg+7vwYYCARwshWeEP/CTaZRnBTOA1vzYZq+tUoB8TUj4tnuaeEcslN9JDVhd/EsEJzxac
bVAEQq3lqOpXWbqXs80rhBtIeYySDNDdwZcVp8Lqka4KHg95zDoANAJekaI2X1rD9P9Z5juxdjem
nMPoes05Adt83orhIT3qWG0gFSXeHnoDrvA2u3Zt1z+WaDx0xuccnyGcKGNIXkVhjaeyNQMSbbUP
ML5zCXRK83lojINoazRTV9u1I4mQzHKHo7Oq5aWVMfoTk6rTIbk3k9zze7p2VDe/o/aGFysPVdk3
m4U4+Pmf31Rzpt/0WBrAUBgK209TXvuq3w8Ea6/1yqs3xp5dfql2jaa2q3PxlpNX3cYZXYeN9O5e
FwRnJWG10qxwM0sjOPYkSu2ke1PpVN7+9Utsv8mmJjREo6mpTUQYbWTK3DpX4+iTSKh5gCC374rB
2NeBPuCXscUxHto/Y27fAbqRzwqcfh/77XOWeiBw2jwJhT/dA8y8gDBxm2OsaYP0wvhiRb5WfzQW
F7+z6uIzDI1HIpkPc6YelmDi4G234dKbny695Y7AnRi4g7tdDB7jOSHsdd6pzyxETGQGh0Oyt231
oruSCa+A0xPpam+yc//WSrw6E2HojojJFm4046B1U0tLzUOiP/fVGZWiDmPP/skptAspStSt9JLo
7PTqGbeUrk3lNu7JRVNhsQUXxhuxThK/vTi1N+sVXnn6gTw6qbO+4GwpWz2aew5kcb1gCcK+4vdN
GiUpr1A5GjsDi+neDkYZJm4Dl0Zo24U9YVGy/bOLND6nNc+uofbgU+VpH46DpwEErxCMq4n7hH4I
ANqE5ZCfSuoMN3bTVZs+nj8beNuhKPFieCbYGH3+4r80Ie6FIvJQ7s15MpC2uUTSUn3h4gdLUY1g
0cq7mToznAky016bq3DsCdqBGEB5NdD/giQq5uk3e34uPGYTsmW4iMzu2RnabxtGPztVJKBpLW6Y
2++e0bczm+HcTfqh0MhDuPXYAmkKnT6uDlbHyc3TRHlOS3JylsVmwjF/quZ3xbe9ei7EmBLiIa8r
HI984fDFzuNW4GJhwanv4sizuDknsgjCdiTKejYIQG1TNkkQDqOJvBsrszbsDF0jk8ruwTL038SR
QvJKLjf/+HkpKrZcepphUoSv0ajHwIoXcuM230ulN7HMFycrEOfAHu1NZK8enAXIIuvNn4K/BJi/
qtDS3M/MahnLVPxrnAyLYmADKMLM3dBkn1PiqhX4sehg4EXuSpflblOGaYODsmYBJ2Vtn5qSDHCb
+f6FDPShmQAv4m/EkuNZQGtYv0ND46xQZEhrVnXEnYTfr+GZ4RKXBdopN5ae1Xy4zDOVUMwORsUh
xntcOFA0QYkDScNwbreEF0kliUVpp6l+JflWnryFF5o9/Lb1p21CZIN3UqN7MI43VgU1ZvI1Nsoy
2/eD3MvFVg8CLtraecKQ2OLHQoOm/fYhRSKBFwO2Je0jmb2VNWe/qW87HArjvpweFlw8rB4PVpqk
T0ovnwePYirOnafA9al5bvZywvIIQiF0sxlLKtEpiyLbg2UbB320f7nsxgrhcANL8mf6ipijIPFy
Axqgj4wpixV+3qanq92SyR3jX6o1X2LirhBkE5nMMQn9FBZRsZihnS5iv76RqNSMI5Rj5uIVOkeN
L827tkVfhAySGDIofZKRCPp9ZopqD6L8vSmD7WL3jJRWG++L4sHapWmt71w2vWHR5ZeR4PIYU1dK
a8dHQTDu6E4aF7ZVbudenF1YCVuDm05GUFQWLy1+plO/5E+26xdPdTldtU4PE+l8G626UppMKDo/
aZWHATTYpUnJCGsrYkPLpRGzdqmrH1M68953BNa6JTt1OnipQvOowDA4/1uNyQFKKHCuNXcQs7BJ
9zgA1hOMMEyMnsRgWvJSjX2f7NJYfStAJr5mchcIAtqGwXexjEt5IEL9XXpIoFZOWl8b23Vftw0m
Plt1xnoINMa6dsVP5hKNZaGGk0ZPJHbRUkMV72CIGQ6kQi4M6V8ry/pOJbkkLR57VjE4phy3OTQ9
PGgaN5ctDA24E7QosY930zAzGQYhlRib1WPsVsAjQWOFVky8m1XvbogVPm774hICD6ELMO6mJEcr
fjeXtUNuDlszgUj7IWAQzIr00lSYguuaFMCYtgSs/fegBjEfjx1ZOIE1bBgA5yWVs28x0q6O1Cce
eV8Ey+JudDfJci1bujAWvaKbkZdVE+oZVxGRV55Mnf2upxxkdavnLlDZlKIA/EhzyNI6Phf6DfEc
ZShPA9YIY+GAiqdm4xiZt5lste1btuk4yCraPucXDyKuirG6JH0KBaDHxoSbYlOVCwY+GyAh64Aq
qOnO5rMcBt4wXMqkf6+c5sQQydtXQzVzDCOkyLvTvAX3IdFXx6HvIzOM1TSacTtXj3PTXZtmEjAZ
l0/XLP9affDWgTalCi2LDI/DAaCgzUIrLtVbw3swGm8KGxqaj7Mf0+6x52hWSfk+5wiJ84oCaRbU
mmS6s0IC2ecdDUSO0IwJO5Y2IJACNw/FNC+uU7/mAAcAn//4wui38yzGPYCcG9l27mg9lUaW/mYs
5XyatCUKnGFbZXyoQVDspOCYnOQGBC+izokGbsRbrVjQCcOJlhsmHmZMe1A76c3GBXDvbo2Ob2Z6
h6PZrq8LLTdLY8xHpetHgnTjoar0z5hw/oPiC6bH2zBz5gYJjJvUlLeayrpNOhrwhMzsq5OUtBie
FWxtVsSzecEFOZ+sbDwuWVCFuJsdPkvsN90UJmPdar9mVycUYcpTGoM9lAVPD/EIL70CCeG5e8cb
v6ANDOfJBudlY/esnEQxXohXLTdEFFeRZaR/O1y/j3ZlH6yRb11OyVXLB+SW2mRPm9sHw9PvecZd
0WYRXmq4kXUNrIM/PSYSXSSOVXf2Z7vZpnTHhdbIC52yt9uoJt/yTGU/xHWLvOVtFgMHW+ubp7n2
/bNkz8PjpWAZiwkxe8M+eW0WiABNnnwQQQ4evWqyOeYgLyZZdlHgD8AyOEw+uhnBJblnc/OcdSRN
U69+rlLxnA7M+qaubYNsuZtTZ2wojEWfGNyv2DZCjb0IP0T9SsW0i/vTJFRZkal0vdscc4RLqokX
ipP9mHAAEbEr9zQGRswi6X7McxHq7fLUzFYUBxw3ptqVwPNIVPb1g8TXGo7obxunwE83l8U2CDwF
46NsseSXxgluR0RIFuabBCTbddaX2bav48og93FThos78YEq3dNSNtspiE/LnFkHhIUbmVusuRVn
Oxq7t2VS0G6Kf+3gBDWWxPSsJ/1Bp6t+AyQvJUXw0JRjF1ke67jRilLSgfuua85AE0iXTewxO+kd
4rR4YaGVe0vk6MW2zIW+rTUT4k+Md1DiBKN9fe/iqg7G6jWgln6jxdYUxeW80TN/J4scHAfO52l+
RspT2IvV01AjxMn0FX75l14za7gEfhi2MxahOJCbIs4pugZz2Vzi0tIOrbXEqDk4GwaFN1brq2c+
x1+pn4BXuwY1/wLqGU16s9gqtcCxZw50BHPqc9MW9mWmBJxiD93flk734xUdiG9MDUpavLF+/UyI
VPcloWjw20s1vuvLhNtycEKePeNmunTl2GxkML4NrROzvfaegDCRAxHdT22a9wL8nA8oEBaH+9HO
3NA6r4gWZy73c+NDRSuYGbBrEq3PszfYqeJY0Q+CYa0+5kti7mKk9l06tSdW82xKeLaHXiWLfZIZ
CGACPZsm1KM3gZtOPHxa5E6uhaE9Bh+73ETxKWIF0BPC2sbLue45Uc0hDJtiK/v+zS/VHz3jB8oV
ZgNdTr86bX4pWUCFc6Didxun8sY0GMk0/9muRXqddPvkToitnBWbDdvBfNdZYALSpvp4WhKdiWsw
0NLm6U2vR3jNabd3JpHgKmh3Tqe9Dj3keKgeQ6R3XkeBRvMsJ/moKuN3uz61/3GT/H971f/NXmX/
H0OFpB8S9Xv+b/6q9U/8O1LokADkGWH6PpPi6pYiN/gvjxXFPtilHN0mS4hLh9I6zDv/Nllplv4/
dCIuJn9kba9xbXjN/3ZZaZZDcxJnM2+tVKDXRg/+X2xWJmaY/5YqJDnNX09Rq0Gs0HY873/r0mhG
E75bY0dLZ1skblp5tcWLXTT9439+aXCbw7ukuZIvQw6eGL7WLyXtv770z9dHPe4fu/XLTfz0nz/7
z5e9olFXCMj/fLlmW4wO+j9/6Z/f9M9/dKdFXWPv9p+/8p//RyunuuKn+l++LM15uFruY08QOMVP
ACn0FSpBCeKtfLO9hoLTfPzAXppjSfWsSAXFdvLs8Y7DjBrHajTOtR6ryLJAwCDIleGMKn5AN0Vy
xTXdjdMlTnVxT4L61ZZLepyz/iJVH1xBFx2QMqtT5s00LnDFTqCud6mRdI8uQ8UYpP3VwLlbjWnB
CJMClMropiYxuPHScYo0Q5T7vjYN8gXml1mIZaXCHrTMUQdkwhTELrtEmZCngf3QrjeLMdZ1TJ+L
sfOIJ5GH6iJ99YkGTvbXTmARFXU3PHR+Uu56Om5JrbABz2LOKxzbjo3FPJ0AzsahrqgvsJvXvveh
RQ2zFdoljt2F8NDRzQIaEkoPPYgfbLc43pkjMdD2zH/D17xlJ548et7KzBAimqC0eS1W1ziXPgAo
wkdpSiYkJyVUO+Y5MDLUIZKqSxLFBQurJHA/WH/e8BXM26Kc3UhZ09Ei4gHpjBmwNaR7Xa3MmXvO
fMM9z77L2OU6aGHWcOpAj4MG4H7Kun442J1rb53snC3F0XPM18wsHxriOPw4GcV1tXls4l9Kjjpz
TsxbvyBadHhJ4G45TPRadlOO9VoUMDv5i4lrEfbfgN+uorLQeIuaR6OvcKkh/g+dA1NBebuh0YdD
0+B0SwJ0Jh7qd/Dhy711h5PCfh2JFjytzrsrfUhRgQM/F1RzfojL3kIahzxkTHvsUkUk56R6G2mE
5kSOraF0mjoqXTt46WnoOieGuHhmvgeeWNwKVQYc/WgSnKFtzG4S7KXnEkXArHnu4I5de33WXzxt
N5iat5mF3ZJEbec7UdN11ZMm/CT6ve+Ve5XuiCHEUNNWG4GrMBrjN1rVdWh8hVNmTwpnxjbGUr+b
RyVP2siu0pWG/WxIPBFuog/7FE8xPCizhSfjbwLWVoCbHOORpBJxvuJXNnfiFCvOq1lidTvLa70I
urcNLRFDFgvI5jDljQXE2aJywMIqot7KXr1ICyScqLyN1fF+MOS+gIwsDyIAcOrk5UpX7r7yZRxo
OnAOSb130vjelvR4SoKRx4V3gHHSA2sjx1evqfjYJYj+LSyUbWmX1qeUfbYJMsuMPInz37R18x7w
g6yLoXc28/Z26AMMDfpcQzoFvD2NQ3Mm0hNsWqFdRZm0N4AmgEd0tnC1lhSPqnOfU779tQsEYarR
2GMDpx96qTBIEOs+jkX7sBDt2wNQ8qPY016x/ACVSPSM7ar/d/Xpc21xchqgCcwX4Y4ASfQiDi13
Onm1MR6G+Zy1CsdX079M+WuvwwfEn0HwzfF+RgNJGk/Q2Nk2e85WnP1YOxO/ab5hznzNIxwduibm
S1kaT57jpAinHU0S341Yij9ZxawstLl50RTHWZtN1anti+poFfFfipfNjdaWw6VXfHwDuUq/0853
Cn0Poc0Ntd67yRwIb0GKW0D9lj67e7ayvF8ucpg3ajU8P2TjGHkyoO8MNdNhyk+eGsHNSKRDTYvp
sE1Y3Ye27c4HOwdk69UYIbmCcG/Gr5XtiU+0Dg8KJqoDw7E8pnPugoADZ74U/b0jMnsS5TCe9CTR
sUnl+6Gd1RHB3dyZcebd0m4h3I41Si3n2J2XvdEEnEFsqmIa34A46h4SU3+aaOw5ekVfsoPq78LP
na09B6zCBFI5ijZuOA5VerwzW+9lkOtfUaYukg2M5mUglRSAadwuaEthkIiHFv/woaznI+u0k16Z
9l7E/ius1navmTwK2BaxTgL/iRuNGAzAfFNqkIwNIyZAbFEtoMWZgocm1fmf/zd36jtxy3KXOuWO
B8UYSdP/4BJ1Tz1xyrysruOcG+eFtRbatMMHL2v2WVZuQCw9+nxETp7+4PdthmFosE/KdwGxiD1R
6HRPEtSBIA6x38kd3BkD5+CMYzoHGPNF11hwO+1fXuoc+yHdFvDC8oONcJCl9cWU9jdKf76HfWOF
w9S7B6/GJSCDikLnQQOXNi9OJIXrRE382KXpSXOHKHfN7p7D1d9PXLb5ZGJf0Iz009ZYIJj6NtXL
9sgH+AmKux66KIh7zOkkxFl1jRad7AHY5QNFebhchLWQcsFvUetRbfeXsdQbzm3VC73UgOPG8SfO
9T997qp7n8TOercsVU4yUc+fUCyxIGECnLlqk4HbRT8QAbU+bBaXu6Qzz7mEKzo3/MJr9kynOj0n
VliOLIjKanZpa2ijxmmNk1XKo2kofloA+EsD9j5lwEDJ5LA2MnjAde8i5bDRx+gkdUM74uQReuud
RLDGOMdhb+ud/95qTA720nxbFRsDU7El1wPxYkrXw97psKLGApBUcAmD7Ltjvkl1Fey8cihCL3Nb
uNwQYd1leBwMeTJrHAuxOAc5nLNm9N/dR2rsiMdprySCoRyikG+IgG2HLAZf0OIJKM2BXK9OU5Ei
pmlZ/TbXzXcKDidMB1UZ+TUnxWbNRi4my+G0mNkEBdqLxy3NGEsDg7FPcZkrHyrCv3H+luVj897q
uM5qv7tmoKoPRm7jtaJ/TVlGf5zjgL09l3nvLx9cG6zaNVYKUxK5spkJjoljQRA9HIpFJ3lCnjTJ
HwYT6tViLC9JM3CnZ4lUQWBjf1TiC3IDli86sN0frxPvnZXbjEsUVxu1ZHfa7fXWryI6n9nQxkON
/BJ1cnooKDqniGjLXhWei4t1IA7aqPOt57pGz4GOsRdJP2y91F53eJAJcv/mdpazFSUAK3NhKunK
39lCxaItc+QHcfKEYUZ+ah0hOla7yTR2fpp/LsPw1jnDq81P3I8kn+dkOI/F8NE9anZvhJk2AzhG
Rx2gmklZ7MwFMZbnfxZCF78X7fJLF86X6QpsqZKt5jj2D7VnFgfPdb6dFHBHSvPfWMM3SFuf1ShB
SNeWr0uAd6QfzROu/xS3yFM7tPs+/RO06mHsmqdFc6tDrtY1jWnj/mxsXo34XLmkfBwHY6GANJUZ
0wn/IVK3d5aoKmcXizUUORYTEJ3geNa/tCV4w4CJ22JXM+mBCPTC+h+3pmZHhZ//KSts/d7g/h4q
pHGX8OmkswGakvZrkEhVIv9Rq2yiaWxhJx4em8oXHO1nIwtZ7N9syREaLOO3qT7Hsv8UHmDNikG0
r60XHz1WV/UfRayXZIF9kjl1Dq3Kn0RvXDMoCKyWoWx7w4OhOTdhNW/xBDJcWPbBB7hhrcYoVYCf
DYb41vGJ0yQRyJGV/jE11CWrmu8E1BZpbLitS2M+s4KaqfeqXjLApFuTGmiD8oANIu7Gx3rVqbGi
w/1kq+E0twgm/tZQ3Vrb0DhR2uXJTsjmu7RRxPPlOdbsAMV1OvYqV1EZs3sXc/IAD+1D1wdQdMOI
/A5jL62aF27ePpxXtGZ23a/ejCHO7u7LxPdrDGCrwighEa2p61AN9W+XSsrQcyvJCNFpG4OYZyDh
O8L5RldnJR1LHGK9oy6jU363OYB70a/G8mEiqbHxoXDG9pxs6WTPT12KFzed4m5b9cvnDGVuk1Wa
D57WhAij0mdt1oKXQqAXt57DFkVDH6wWHi1+7UVu1t9ckc383W5wkoFE4c75yAilYUEYzOLezNXj
FLOOh9C4sdAyjk2g6w+tnrUhWLmlMl9B5+9V6nNHQgReHDYxrcnJhmicPfec7GRKKVD6GZfyaYpj
PH2OgnVbFdfOlOqOMSexaZoeY2z4Uqgn0fnXjpr3lbhAsAE7zqoFmuNIl8twFWaONYfCzNHP6ZZS
AaPa9NB746eXg23DU8MiTQRe2OWcq0dXi0wGqTCrR3WuoBdGC7eRRSOn2CceWVYv2LVF/oxmwDZT
ZwFYJHOodBPTvD3/yUqLssE6v+MOtKncKQUvswOVX2+HHQ2LNGphfZlxUCZ4QTjfwSOB6uO6ns6n
q9Q3FoyuakmxncGKgZoJe7Ng9WlOc42Amx9U/BdB1wpdraGJijUaFUzlvu4Flul2pFtnQWpYyt9N
ya2WfvWr+Jvi/9yma2EMRXNhbiSfIicY2s2LQkq4+RhauoQ3i5ZUqloIAnILN06Gjs+NtFCG6eDm
+uJFDtylSvd3aWt8qpqc1SkISboC5G4ifM+eHE73MvDSpx3cO1pLFwjypRt8OKB0MSk1h2VpoWpb
X9X8UNX07Air/Avg+GZRHwkL+W6Sf6GL69qw9+VJFsidqMVrQnafewxBHeaaaIo/AYaKDZ6xfW5N
25tI9au7aGShB8gEBp9YX7VhoaN4s1ndBCwX9IpDVRZnZWR1axjTNKOORemGKrM32i0VmrUHdr3D
juzM1aF7bwRLT8hIb7q9bq6ziMRsfrB6DC1+dvbl7LFXttiwI9MZa4kGhbFQVG0+vBUP4ZVOYOpn
kDQKZb5LdiUAUxw//AmdZ4LMDLSIiYE8IcY0jmCDW/fVXJuM5HzKCByxi+D69Q3uKVX/Enh4FQqX
Rugyhs5MekeNxk3Wv3K9+LBE92csyQVwBxJwQYJo7pKbYeE+T3nTz0RrH6Vr/DEd4w02GhpXRl5s
IFGfGho0kiGHyJFzV1nKGymFlijW+JS5BhoX10lX0shNOL/cqmy4gL795U71bxEbKkIJx/DbNo/H
GBV5k+uwcQYX3TemI81KMEZoifbtBOy+BUWuKdVXxTyGXNB//QrjcOs4z7JLHrX1H+Rn66Tk6C03
+IduoapkStwzPG140l3wIKUFDyWjNRWTWbVdKwm2jlmT4G35CFCdFLkFdQp5Mr21GnBZJT4SbEeP
tr8sBx9GCo02xZ6IbLLhn+ZvDDb4nhd8upI2M8wh3dp78eF23UVLPqdEUpm7TvYtF5M/32bSe9xX
kqO92oM4dv/0PrBDFhD+0i/UxVXc3s2/bYn/Mh07QKNPw5TkvJtgffnfMzyyVwoXcMaTiAzbZedI
p9li2OIjaKFLqQnP/QThtEPxMkSI67/eFPK6FOltMbElFO2fyZreoN/uJ0zzVHhsE6IhR4RXxDjV
HrBQ3K3O/dVQCbDSWKZtPI9fqx2TJHXwSFFLEyJ1UilCOg/LFolBSr7C7s2I+YLoaa2KZ+iWFn4X
rZifhzpNicRfh45jNsrOpcip7zIVzIM5qLgpDaDv4UBcRYaVN1moCahcBoqm/rbMmYnHSJlB89Hb
yVy+jN38TT82gpBp7UTZpyeV+2fRNMT1hvmd1+xI1QN9eg59uT5xwEyfS5Y6X1Pgv5UWk41pyTR0
ir2COYNaZC/4c8qbZ1UPcex/9xqbUPoHVzMrP/BbV07LbnXixiSjXT6QzP4R1jCapmoedamOWS8f
I/zezA+k4OmYoe0hr6HDtre5mKFNZPNvbiGPemVQiqRuue47mHXExeGoiqXQDOnJjFgY24g7wy+3
XmVZrk4+yycSFj8Wx1tK0aat1wdHWXYoPA53zJbjcpegXsWGXYAvvTWJSR9Sz/3SCp7z3vst+uci
brxjUnRn/inMJXP/7ZhrsSlXlAiyn7gjx6cXwVWa5ufoiR8jK+mCwBZBtwEZrjz4sVZXFGdhhuFs
/tJpk3Ly9sIXWJRqaLsEfSJ6anibpmFfDprOVWeRDe+HEKWZBIVSR5f+Ero8+1fRkJmdVRbhAj1W
JhfiKtULi/1HF+MzEH55TGwQtV1NpNPBcLcXef+Xpx6+hwcKIr/8gPYO373UWv2gGd5DUgjIA9OC
Qcu/VB1d69VAGe6SMassyb1q0nS7cMshiPhGKSSGsWrmn6zba14orjb1Uv00iSBNiVip89CiASDe
mFl10I0fOfm3oGOTVs75hAdLv1P6sVCtMvyYTfNmLeZLLyzMYaN7NynuKU341rLQvm03eLBtwYSa
BZdJn9/b4tdAyyiVi++1NuMTi+80kKooSXpzMzRD5KTd3ef9ASDO+EJpw2NgZtcCrVabYfdm7Rdg
Tr2HH+sW7b0cMWxPn8CpceLH5CY4R+i0atooivQf43KgGzsykglfHLxWzFcoWC914bibeMif0eE3
ft/f2M18oDb8oaalMJjegcQQQvvAgX1giNigge2HZvkv9s6juXGmu8L/xWvjLaCRF96QAINIKlBZ
G5TCDEIjA4306/1g3qrPoeyyvfdGNUocigS6+957znOIoKCmokKwd732rkZxRgTxmXHgHViGIANu
fT+jQqPBFrHc+/hu5kl7h0P1IpLpfYDEDdEMwFnnWvneZ/3G31kDrmVeSvc4G37mZW42ZYrEQKa/
GzE9Wuu1Mo86Sy3r6Zx6D3HhH0iv8Iyz3qD4FQ1tKa+r8I9VGp5P/LxTCr8usaaXej5AvG52jlxf
6aH7Vm7/gl10tyzJM3ruW1n0Ox/QcBCD0qFs/NHK/CLZmdDh1l8A/w7G4IWabl3dwVwIRa8xXT2M
iey37kyqEnMarIZOd/JSdt4lUffp3EKvcK7xCh4CHRmmSf2Dn3cVVSXl8UkykwGaoaGSsX/mris3
wk/eEa5wYqtrPRi84bn67Ifp0xTlm2BXQ8qz+kfQQsY4H1Dcz6K9p7ye8XFZd5lD/pFHpFlU+1c1
W7/0wnND0ogyzz30cM82QybuPV07jqiezcR8J8CqojeJnNHqtSisR+49JifnVCvvKykIAc7cVxGv
zTf55U8Dwh9PYyg+d79qnaMFxzy2qyYugmveF0GZK24/IjPHHC+er+a9Ni7jyiS/tSVEStLkwhl1
6SbTnDe9tOCmINBCoYZn2508gktA0q1xd1gbOBcOzefIC0VvATKqqlx7NfSyCuboDKryK7OwNXH6
l7zMNdghRjXBUug8PZsi3/X0j8LOzfNYkJ1LIocRZkl63yKnOGmpdws+6OA5pJim6ntiUV39Y+9I
JB1SbY4oByI8/+Q5npYvV8PJleC36bGCItnJP+IErZkQ/tnVJNgv8QBcB4aUjtjRd6sv9lldG7+S
0rgbEDY3vnbtRv05Ly0cJf5tLW30CK78cjKBZZUBmNH0m1yNH9DQrujU9tQJw9Zsi5uRxAHKRefs
0itLRZDSGOYAoAWtg67ErWsG8BlsoAT34GNTeW/S9rJ9aaB9QhZMTW/675puMK/XPd5snHUJda9h
jWdU20gDDR/5BW0weDYp7rbFhsMj0JvO5L5qkX/wyuTO+k5HKpy5J+9xSvomqAkVdDrwuP3I8N3T
o1dRGvA+Oc8LxcUt+vKLHIELBCj4dQCTKFofGZTgVC/vkTK/kksGAsjXL06bfFs/sWyXG/PV6RsL
rq6L7HKRGxXzv7f5mbTqKRCC+YTZECKep+m4W8x417fRgaC9FIiWojIV7qmR0bvInVc3ETepScij
HB9TRLhbz3PaMJrEEawetymVz4iANDFltzXpKkXu1G+j6b5I448mGcdwZK8fxvSaoVdOEqYfafsm
EJKSS0wXNnrBCVgca1pxFDLPiMhHiAS8cg32L54/Zs9uxP87atbO8sw3baDPjH7pSqHxipTFOmpl
+gSvWt9g9+Oy87VPWVvGubsyCyPize9/wdPvIZGh640kt+BLvWTasY/ZmECbpoe8oQQsDI+CbilO
nrmeAR2a8gt2DRem92bsD1aKhrKv5u98tMl69UIHE1tZ29NRarm7t6ziVFWRi6iO2trFbLIdTTPA
y0kOkB93YdL8qiY2F0Z9wICaxr3DD88uvzaFdS9jUMS6SmaDxmVTL2HnITUGsdijY4eHh+7hxqHK
CGfXusASqLbSlceoFQgzU1r1yyifJ2Z8G51uC1O0CjRV1xJO0adMX3JL7ZH6I1Cnc2/OvX1tHQxw
FN8Eynol0aNZBybB70DLEnZFsNYuSxQqwZlT5+hcJ8Xv+qght0ZpMNXL7v01XKwrZIPrAAROV+Z7
c0IJnFGPmR0r7eItn7Hz0fvOOzMIrDqLpAFoJpTFXr/1dYVeP7dpHWrmhZug3rkM1I6Lga+tXIwG
GZj8IXePakfo/In5uK/7+oz3Rt5S+GJugBodxs6nES/meYkpQkTU7Gi/rnbyYQupLQrZZkgJcJ6S
AZlrQycoJKu03Swwl7aFk7rbxu1/Ry7BEX2PRUczO6zgYa+DK6TnjEiwQRSFVWGuj7PovurMP4F0
90MXgR9ug5oKiReToz/4p8TgPs3pupUTFnyO2uATNszAES8vLxoTkWCe3GnXjcZyQiVzUa31ohZf
PmKnR6alNp2vFXtzsLhSFuJ5PUXBW6f6s1nP1bnU1mTIUgV0Gjm+Loxp8jXPsiu8aefMxDJVfqNz
Ec6YvCeDBDnTQ5XtjPhe7gWndrmtx2xN82aWBzvgV+ryVoBrtk8cbIwbWxOXeAVP9DDidtQVzEVR
6fpR9a1a/c5WTKyHkXINihXOBH3VA6k3N/UIOdfRN2SkXthtSz8SxKYlXIiNYhru27I7JfK1Lx3z
xYtu0sLs9jmWFRRhxn6yZ5TEJlOsSI7vjaC9qqdjzp+5XCXtVabcGOfsr56Z+UFOMhg1vIEC8dBG
9PoXbNNbL29WLLwR7VPkziozjfeqBScWNzdz6jb0VJ+TcnjMwRTvZZk9jOBnrnNRxmA9ySn27Bdt
LMcbL67fUO8ezbL4AEGD8Rf7Y8Bcy2R5MgNUgAQKR9W2bowhANNq7WymBwHyD2ikyZQGlM6KJrn1
nQ1uH9J/cjx1aFSBI2qMgNzHlK9KhyrZJwy8ebf5F66unobhbiK908vICk06c6fKsiaqAUCKXhXv
3NROQO06bfWFyOsViXVaymo+tYO+c0uU4dPgfVEhW5BTxxVR4XQ3WjKtPmvf5IrSv0l6iyhhMnVg
uEivqXPUQTYUy77bsAP5WmDaVuCY3BbT0KzeQaLiHIMZ+wCqCk0kLqOoZzJsqkW/Kab1TTKt4s50
ouWipezuul8FUR6j4m6NgLCD9KGcsRr0mX6vrF6/NsvwahJY0CwwElRnxUE9MaNo54iOCVp9GSdY
taPyJmHqoBEcsNXFCjOQE1D7WHwg0Cb+EIQlWgnfaHnVVkN4FCHdNGdJehlrWzWS8zfrdUwwBWHj
FX7NUeeo54NkjmxJIlrungRvJVmEaCjyygpIgsqodiN2yGpOL4IO6zSn4Espsmm9psxQ3cM459Gu
rcviVsd1vUMShsAgqS6ardffuk2aqGMd+4p8RSv5RSjZR+w8Uy/z4vmYuWavpxUCRzlgv85Deqr7
xs5ujcx8ziSZbe7yQnkTuo7ojxw/nryYXU6q9LMz6hTDMFOhajpFvq9tMZhiOp0uGi1MdPnFp0am
CNMtlhg13VXCqy7G/NRp+lcfI+HOaMTtpnq6zpn17Iv0K80qZGyESUq54uYYkoQIH55sc9ZJI64Q
BsRXWV6itnlxfesuNdMnald+vPY25FQQ8juN+rZW9Rk5RzAX1nMx+OlWs6DWFJaBiTTtV3/OrieG
GxtUeqsg3dlWvJ2N4tAvyRNBgnctyj76p37gIS9m9aEt0rgGd9S8FbW69Plg7UoSazW3HHYw2U+W
jgrHKWBEzRMB6YbTYt2IiVlJUUcaZvtUTwpLUAYKhE1w2tBs/tLUetAv0OkWxu8ogRjaQdkJZpyP
CKtmH2G0t2pGEjaKao3ebmxyXNfT2hxh1eDdRqqzMlmIXP4TmYWxeevXq2SkqG7M1H2eeu2Xtt77
CeOGDdQ+hPIuCQ3s02Q/HJ3FHV9q0dwNw1VBZVYS647Ry8BTaISSHIl1rdVshAsmTLG89J7x0ozt
XUzOuCrTkQuyTALdQpik6d09niEySjNxx6K0HGIYB14lp11qAk5x0vKhtE3/uyrqNXksg76YTCYe
ERz87gCfpYarwgmCYzAvaiDL/JzX/nHwYy4ABwbzoCbMAlyNE4m5NEiy7o7mE75Ikzozju5sBoLH
cUFYYfZ0Z3PpQismNhDUpcQOoFe4Mtq3pWre6LZSoaznZGCRp0VTpygrozszbmAkma4dFFXxmsDD
/CZr8GFBoNSMk38qtYhQv2L+oBWPl7KJbmZhpkTDKwbFUYkQk47NmupWkvadWOYZV6N1TntxkJrB
YQORAGdxXuE0HQhNhBdgzk796Pv0ezvP/WDoHO0iMgvfWzlctHVDliWzNK+aE5rNibi12GdgMTHu
VKrBUhSB3auqZqfNN5YbOY/rSMpcxXn4gZmB0KefOPaD5Tcv46J95k7mfdYtwyYjH3WC34tL37vZ
MwtwjOX7jrCzV83MuJgn7JguCY4PUKTf4fBgnJ2S11EY+gXFM3Yds01fW7u7+obGsa9M54+OXjXJ
rvuGkvRkG+1toYM4qCsa/jDpXzU5mcfZjj97k9vO6Uv/MRn5HkeJ4q4ACL1PfUeetCkj7BdXg1ar
8uSvHxhZltAj+FexBolnzeKGdtkmlxwI1VYWGAItdF84lFQz7oZhyoN6sAhjTBLW9rlI7r1mFd62
CC8pYrz28OeLI/5wWnwiuTg2R7rOl7BE1p/28VEEnPW94N9+Tq0/bLaECgg1X/58/c8HpMEd3XvY
I4scuaPc+fHPh4I8eWw5j5ZTLo8NsTmMQmR6cNZP7aQUzAJ5Y/58d7EsCBuahj8l6X7XNqc3t5X3
bjzov5wCQUk3onCIEf2jSadpw6DP7tMZ9lQ+AY6Jy59p6F5gdyafS59UqPXq9M1iErCNuTae04yR
lGvY+pXiJw3txCrui5wQSFDv/mWGp7UvLLacriVOp069iH6i3p8EFl6mQPJWU2V2EmrMTn/+9efD
WKfgbpqctEC++W9f/69+1pE5LVGTVDthYsfiqO6eUkd6L+kIH6gS6YOXtP2LMWKX5KuGMdT3nbIf
//zMOHAtAR8AFj6b7os36HKfG/Qv/nw3MwhjabtypL3Ld7VkbcQTanb757uNTrZVxbCxwBX6iNbj
718aDWVdJgvgHjATb6XayqM150gz1v9eMnxhS+3U/s+nhmXicV2s+e+nXLraPaGT1r3MXOsFWc36
36IeWu713CGGjccbpKVO6HhwXazfpCCDxaylTOXW77omOJACavLfz7hagdbOiDuwN0kl/H+t9hpI
Nv9PWu1VXv3fszAf82r4Vf7H+Bex/srfYm3D+WsVQztotYlUgAIJ9fJvrTY5LiaCIgeJMT5T2zL/
odS2yIVhnGPojmHphkkaxz+E2pb9l8VeT8goIm/Tt2zz/6LTNmz3P8McCX3R0Qp4PDl7zbbkWfx7
IqY/MYLsSjulpjZkQJ+fHcUAvTTH7W7l3yQ5xSDTKBpvGWehubMgWmR9ewdDlpiLnjqmYGBMV9Xc
pgz/sjaKDrkvETXdumOSna0ePUqL4CQVeAlbl6CMpPxsobGnuUFmcpz021Lzlz3NVXDMNKxTpWmH
vGWRylnH2QwqWtBZUMbsE502JIFK7PlUpvLMPOy+iEpQdQrNxmDCOSkpAVYZnQWhI+U0GPE1pwCi
0BGeMdlucyxLSqrSoz1det1WlT7Hem26oxu9nVOENikrBlZu5kwGnSXA5ejabM61jNnDiBhll/0y
tFzgU7j+YGblgH768pMjHSZE3XiFCdTRC8hJIe4PaWL/GmtGjZhjMqoSxVEd5pM2gHEzc5/uDpqH
hmzHgvU7bJaKGGCzIWvCiTjSSRsJVuLMVBTHRHReSKRMiZYqTHCbEOPqIrgom7duiG4X4lU5FAOS
I+pildE3F99vr1pV29upnBEkLOsZlFaZCcvQMXkvyMU8+G6EtAPOVt8bEQHPLRQOavCNJCpvJ2qo
ZqQYLPQLBxISxkRsMREibXSw/azyLHzXJPtxCKVTYvP7yOYCfelCM6+c0Jnstwbtpm/QSlqTDo2h
fcdFTTugbp7o0I6gzj0wa6P2S2jxq9aXv8qRPbaMkHzbdhMI0BKbkZMKqkGUmBUhxRl+cpfhI2wK
WtwGNnXc8kbgYfXj9DXcDp1d7k3onJ2GMxQ7oxnEYA+DHJ0+Q/iCXC3MNQhMIWL2CoAS/rZdbb7g
ZabMZ+xI1jdPeW5fnSmsB+BTumM229QjD9xAelqZWXtkg4FfxtIL6hTRD3FFVk5jzBm7dx8Yn4Ev
vpqcBKK1Q9pF711cuv2UnB3Fm0INkUZviJq8mzib3NOSux23FL0yCriFUNzXsgDzkzZA7TyQKbb2
rMvokhsMnaRYLnnPyYjLnE5S7d1GAu/UkLjglBb7WmKeRHlY4bN13CDr5oH0lnqH7ALF5n7KnGsh
8I9hdZZkmzEY4FrEamQs0BBMn8TLcv4AkV3d0PfZc/m/aIW8UzrUBadAnrVMKBQG2kwQ9drdPImX
PqZnNpVkW8famidLmno2rSkBWmjY5sdUIvLoveKZ4SLDsvX8VNkE5jnIKfH7HoRB07fPOiadTb4X
6PQ3Bie5PeIgWDNc8MIr35Fakcy5ELCSdMN+AIi5XWoQL0iztmlPZx3ELBnRYhIBQwsSZVqOX8L4
bmdm08LngNzpxAORT5tjPiWjpcOCSe/KGgSzYp/zAoNEaeAZQ6L7JIUga0CqGb0i8mX0pTcgyskb
SZWDphqp3VSJMLYNJm/ebTykEUWWIYJJcD1aLaVD7WZwMfFNR7KmW0LBkNPYM4zvETfOvnfaA3WQ
2gqbe1DNFHGiIRwh4661h5I/uzU5KFrc36OrEOR5D7Um28DIE1Y3A8Br4rxZiYTpXRJS33k0dke5
VxF4eIBHeqi4vDuoHNVyjKkCuJ95YbCglAh58iOOR3+l/8PLxIvB4U4gIHZYXZFakF4ELz7jxOzO
CISkhTWXECm4EsXPpIMIIcKn3ZOVwRcI78pbFCKmt8CGMlF8zN3s4r02wf4SB9BVLDNtpD0QTPza
VxfbE5SJXvfdL9pblWIFdYEnRYV2ym2hX+PS8LZauRyYuXxn/vIEJ+b4Z6ms08zm7+Zvs5hzp6EJ
N2ojveFxKaI4TA2gyDUhZaBs9W3pfanByfeW0yONmlPopK9whPpdniSHOkEcGxV0+02env1hZ6HL
JGMbAYxmc0u/zKH7iT0T/kOErg6xNLS2YRvdEDmM3C5/UAtiWSbPOU6+mTtZByxMYYOSeGEUBFXf
605S55XgTn1yvZEmAHAA/xTJ7rFHCEt1Me7iTP74rNObfgGu1rZ2jzaNHcgaCQL4RkqVbmwxnDUt
YhXzOZ1q3Ssqb6bVXcW01ILpUNfvKo8HYlJm8IgoU/ucPW9UDtzDhBuw1QHY1vQk8Oluo1r/WR9D
rBZO6+hD4d/WOmxNxgr1baFBhEhSuW/MEsW8Uz/YhcquSTynJ1sBK6x949412j0IDUZrRoyvoQUp
AQP6qVA6475p9R0bHZTKyGeuI6onSVZMX+I5WBbQYXUp99gn94z1yFmIWLUaYXvofTH419K6NL33
tdrf7yFfG0re5KrSuTPzOw+HaFAlRXNuohcOCfve9bNdNQLJhSC/KUaR7pcU9m+2aA/cpViQWuBR
3cNCWPyWYjdBZ4hnhzY/87QP2BJ1gIPxXaudE7HnhGEk7Y6KhlHP4BzQ4CW0lQc7wNX2aLEaAC6F
buEnSLcQ7BXOUIUqkPtKi+jYWNVnnk120MDzZIXFox0VNREL6ZpInnUgdePbOcfHTqNmM8n5kcSV
t6KHmsQMCBBCcWuYCMpcx8y20NvIJ8ndW1dnvFWrpOOmoxNUyQpR+9qYNiOU5wYiuECXp34GpTZD
ZusM+AkpqGZnjvj/cVArSw67Zp4vJQqcAH+vk0NViUa6+YNQQSZiqsiZ0mwBwIVAauNN0XxWRbzN
EZVZVC77LGetb7yaK8sk8s7pCLxNc510tpb5P0yS995MpkB3EAKOucuwAB4/ZScED5ZjiCZY3TJM
BPepixBA68E8VEuY1Qx5UGkciDJjRp+a38mwkggrnNyx4e0H0T+sSNDK7Z6MosZK7nLMpHtT24T0
aZg1SKHujHBEEJXrk08bv453ddZuFVDwgISCLECMx07jI4B2lnyLtg1Vt6y0a59ZQZxqoBVAbL5H
EDVoPjH/24BVl3nj4Deehu3g9+bNTI0MQ2jc0l3Jj/PUJjv4g00wLVCS7QWwRnTGfU5qlNvNhGtn
r5iYjOcyt1n9PP/DBlKwnQTcNgPK9M6y2nvkC0B7ycZh0h5Dd+vIQcpgwLQT5HdAaggEpWxC0Rvz
0Xfkr9r0khB9ORevaALpIIX0NBrUax2zqU0zPlhLdAOcGzl+ZD0AVkQyKAwV1JawtxbdcEE7wqIF
r49gc+jseknvbsvevSKBv9pu/DQny3TbYpOD6Im4Q8q6R9Sh00dPqCKxcxiLxmWECwBbCCRr7+B2
kuSuGXRINxKTYac24hsi7TfCWw78JkMw+G3o8adnN1fLsaWlzcp4U2gdw7w24WgOaJQjZoOIMMHD
Qo8lyFK4YnjIvqseJeGQECHSpJrBEs+AqZe4Y8SksPelGBxAIP+GwV+zVn83mMGCOZ7Po14YQeuO
D+i6OKUtwEWsjDNl7Xn7bCzjMxEt+lb6NF8yiPBCpeWh4CeRZtErH5LqSJbEuY2NLnBB8VE3Q85M
PM/fTqps6b+DgQWrtam7mgHHbDaBgSFgqxvqLJzBD8oo+srjBqubLPe9viyBUT2m/srcsu0dx/Fi
q9OZ2+RlBIpcTCiAG2DS8RtccBb5JXkTVhrt/UG+sGzT3aIPVC9X8i8aZFthtHabGh+7l6Fn7a6d
72JoUbnGLLkLmvg5NoDLJYzKBRnkoI6TAzh+ziQ1EKQ6BxHvS8ffVIrkuBilpWh9Mty4DWz/1mRS
dewGAnmawf8tC5pgkde+Ng6jT52xoW/STieyrE/BYqgWilxW2TwCQAXZN/b9XvYc8XytXhDPyA9z
RFWPzR69dzx+5qk6xx7wWxQ3tKst+WCb8YOCQrjVGONUab+rGA8xGGYCXosJKD3yDrVkT5bSXxRC
62AcrWuceXdInI/0jCH4YlHflgpBig/s9k8OUsXjLdRl+wXErQJNyrzRWZdXEKjKPhQJN7VR0f4D
TAHsaj4ak7517dd8SsORbj3o84KcUoREXZEUO84SrHuyA4KoV9BPLY4ycYNGhKS1YMZ+dzYnDXdK
ROvItfw9w5FTZHJIFN516Zx9lKZZCCAYQV9aXGBzVfeOmzBzdbmfIGBum5rHTloOCpP/rBRp441+
EQPLW5GT3jV4cRzg6x8uY9TCjuubW69zCl4q9oS5NGhZm4YEKUoecNJwgMHy8BOBzb4k3EbmHH0n
MC4Pgnf4nNvyUPO7A8vIQXZI+1l1xI3Qsp3jx82pacD7aC2K+W7QIeVPIOwGz99oTIPOfYYuR2WI
fEfIaIc2WbhmJ5DKpl+FkoHSGZ7PEdbptjQhkZmZ/dAhTIpK8cQEsm0I0RtMPz8of4DpaYOkVo04
TMAQPDmUV3rZaLU1IEGV9jOXJcEWthYoSGMHhE4K4lSCk3Py/BPatXcm8uAe6K4H/oI9w9PLkaFX
jLNEtjcptG9moMj0G+Q4GqJ9SLs0HzELceWmB6OBxFnpI0KTOqGOnbKrn4p608azt0ma7oYpznGq
63OS+48uNg7Q+eIzAQJynPqyYLtc97/yYuikIE3uNkmiOYDSomOzqojOEX2612Ho227Z7JnY0MCY
YDyl1mOcRd7OK2BPQsVhbXMpcoXPpKfSwKz0HKhV2x+xkCPUHHCD2nqS7GJkBRt3P4Nmvdizy7m9
weJR+3MIImM4crreomVeVTGswN3wK1oMAzbieJ7jdN+iBiS7NdFPK8SQKEnks+pqK61jjjc8I5yS
x3J0YCvZ/smeDrwELtNSXQS+G0s8tzKIu6wnCbLyDtq8jmVNncKu0O1w6OafRdVtINs0XEwOdlbd
WUExRZ+AQmIGNWUYtdpn02XrSnqlEIJHXbknNjcmrdHR0YF2OGTqDSCueBTu9qRKQ3iIzrbQ2jXA
0fse9W+VWu2e/NUHY+hgGJtX7IACbijAYYHZqmb5aUxKwUhVUSimsB8XKB3pSmfxddRftat2MPUT
+iYRtcesnJMRjWEhOfzRWso6RWBpFj9n2JQ3uhDVHtm0f+pHtMO4ySmfPCCcGm2ysDMndYkjiHUr
+alTbCt0OthgSpsDJ/Ofbdui2p8zSncgaAyzp5MA/LL1eTYTOrJA9zD3mvn4e4IGEraTtE9QcpnL
pMiv6foQDpe/FRZ280qWt03b3NTMnO2FvMRkDuvZ+wUUK9olGRbqaM7BHiveVLi01U5r77wSijHP
OWhmzieaQH0q+va78KeHNvpFbvM3KYDbqc1ocBk+AYATRv+Sldp6U237PLYmPT3iSoh5DthwQk9W
LC6FhFRYIXAoG+PgRzm5Wsa3XIE3GXl8oRlrwINa0C/+cBjL/KelAmRrz9bzSBU2Zn8zjkMHpkjd
Co1+zCIZgtrM2RdbQEHw+yAqMPytuXqpCS6p0qW5Qgp2Xa+9dUUvQ/fIBeQP7PQjAuKTogSnb/hZ
JuLd0DGnrNzSPTwFrgRkUrCp7Ye4hnBf++lnoeX3ky6WnZnkBE9jTD+MnMjOngmcFE01Duc0tERd
coaHkEOnBN7X6HM2t3DYer62mbUlDZWNXypHd8z2MboHOJOhDSKOkhKNPxbLOb+PHZ8RWaOyHTqO
QBo60tVqtu5eCe18XWKVBSoaSPTU+2lflesNzpqlMWI9FHWx83mjz23v3EmALTf2iFgUQRflqs1j
fgkPUQzpJMdsio+TqG9As722VWDXWIIIHuAg/8k5yt8WMTmeObym1B8vHHDuLeRi3BtEL+Pl0FL9
pXbMgyo5BTpVzywWdWq/9jrT8sM1CB/jHLSRZYp913urm0aj/URYno8UboJbw9QR8JMa3btE052N
vdrcbdpMy+rz8afsBo7Siw4k3K28W7ioOg4gyBjLfaOxgUQZ2V1aNwV5x8FHZyfCUDGtkTlrNLOY
rihacZGhubXGu9ktDrP3nODJtUnXo2V05NVY0TSHzsjPBUbnFQDxJhETeOTAKTodhrc+Wou2z6ow
fWYIyFslkOewBGq0U0sjDieLk785XrFPvgHluhWF+RuHOCsLdDvARR12dYTgj8hqqNGShzbH7LJ4
Em0PEvN4ABNU4WjQh9S7a06LD5nKnZZ7R6H1syPSSjA5faAwT852Yf2m6Ld3OV5f2v2gHX0Hr3ut
PnWEYa7suWq54djrWSN5nb8M1zk5DlNn38aEGH8m08IO6Kirzy2EBXRA6qBn+K9QDRm2JDNFTNHR
xeaix06z596kxnX7i24V9GhK90GZiwrrJNI2RWU+4XJCCK/GAE1t6E21jrxckKPQ9jFgcIz36O9+
t5PL5Lq+G1jdL9A3ju2cPlUy/R5Je97Kof61iA76WjyTpjw0BUV7QVpVkT4RsM7Jmynn0HgP9iqU
wF69BMgS8L5yfW+snpsyESR4JCkygT77dBxqtGh5njXsy+DUHoeGhKgZY7KJU2rAJ2h2dActJDuR
G6ubqSEmBD9My5aTHTL/ma5qHLhENoFManbJ1FJe2jWujnjeR1r9PqvixHeIYopGol5ciBBVOiU7
+kIjrwnARjn3M+zs7FprWHnHZREhhJpNMvJZH/Hok4k9cGrpwcFc3ddV9mQMvGCQLLXGhO2RQxDN
GOujOgjqkg6iV9+Xnv5e5epL9XTEICgmxLtSDOvGEmIyfaICws0xWQAf1zaXnyaHgXM601takr5f
Y/qKF9SZxsPQtT85CneyXEhq9SGrIIMZf2SOvzcDUbjUyV7mahe72RK2WnEPda+69UgUlcyXgi51
+m3WydfacJ473lbA0+hwRjk6TBSeaQySGuhTtbvVcMjwddjAffcWuqjZAFSgtCeZ5OEw+WcTLfsT
soNJO2gj3uCmd+nX0OakxuthzPvDA432m7hkq/MKd7UoyZ1mKaBaDQRNbURTO7rEVciwMNR7Esff
Nn4/KCaPkWtrWECN12KineQuqEoLrECcZ2hcJE7O5SW4rwn3uOa1jY+I7tiI4NEcOBri1uZv5p5I
9XlGjDc9RasjX3OQadWV/UGyBM3drjuWXk6cKUHrqGHeLJFPWCAyKg9V3AyNai95YtLz5f5smVxx
HRONKNkBCiEXAq4FZgDqg4DZFdcGSfaajRq18ExyVAhjAZI2BQazWOQy1puuLAjHmmmFkt0Ert4n
LWymP9D8nXlut0ZKDwEv6Z/FlW4h2hdWYxRV4m4kTyXsRAdTtsEOG0/8ZXZcMUpeeHPSXt9y2aI/
IkWndY5IcPJs1gPfKwBaQO4vRffjDySi08/FnWk2r8SbV5v/H/n+r0a+0Kz++4nvhnFv+R/YXPz4
39Ne8y/PXiMOPcH01rD/Xfqh/pfrWvb6LbYYHRmIxVAXgUif/Ms/GeIvom1Rzwo6hbag3/6Pea/z
F9I8A8cxiFKcfo4t/i/zXiSia84grRHmgseff/knV/g8C5OH1IlUtAlMW+fB35/XtIw7nsg/Z0WU
tEDUN6Ydzyc7G1b4HC7BIvGWW5KlIRQ72qHjYAb63xG3NJo573oHsBX+0XLFE7jn5VgalbsSh/Jm
W5X0Z+zJenaaOL7gqVWnlrrZ1VSBK6mzzvR1UGn6lz8fOupKk63gXEY6rqUVdMo/bkjmowESLb9w
g1X7ZendGzqAKDYXG9JWbZ+9ccAylBj7P5/9+bos0SD3nqVzPGsl1Er7nUaYsctXtpM1UjPyGryN
3ng70g/MOni3fmlElKdRJ8KlcLqQg8gz/KQ88LJV0VZRpBJR4zJsbC+pTQgXobhgK/LeBXaVqpDA
EsDMqVeddJnXJ9UDRk+W+JBMWXpyh5joK/i/USGyS6LXDNEMuffWz8aIwcqkOxn0oMUKbXi/LGBO
AV2YGrrAaE1DcHlYOPGjh1UcNKg5g15+zrWd3pgF7HysXTfDsep3aeGjkAP0dc6EzqnSuvalYPRb
qDJM7HNr1v3OApqEbLDY9nXi3yBKeCUgIjnG0Nt5ZyK4RgB8a4diY7ZRleZehh971uAI7AySxHBx
Zf/K3pnsRs5kSfeJWCCdzmkb8ygpQlJq2BApKZPz4M6ZT9+HXwE//m6gge59b4QqlEopRQRJv3bN
jlE536pTBfubptW9YfffjEI488kzSt5BHh8DJY118NVy3Fl7BtJyb8f7RKV/6yk6VL5Md4UbI68G
F+TXbGOMLP7qvnnsHWv4AHxJYDL6yRTI9Wq4TSVpmaz8JlObblMl9DovNUCGEM9q50c9C95s6eyI
6NpgBe6PMjgGLQCymdSGS6sFytTy9LBJHXfVcOpJfjYFhNI4VAVEibpj3I0/TDG9aMQZgpVNfkxU
QUY2/Anr/CnLdbMJAAetKAA9VGN2jTm77B3/RvxDnBPD2PSR9exB89rpxD1NcU1zbR5fG7ehuVlR
cdTuRxUO7Nt8+diDeuzMgwtTY+sMLZqX14ozZY1n5fBgFT2lgkPvXP/5YgTBB7B1d8lamhRHsFdp
z5JJnrNX8dhFRH0K4SMQB9+yyayd8KJ3wbGFVSBfqnm8NxXIWke31akOm2W/2yzLRLT7WZW/XGTG
XV5HP5BDMM4WxRfBX4sOQ/b9vImmmtyTF5keRTIy3tI1vU3b+NRn9l9BNcgJu3xEd/LBNjLWyiYh
uyK14ViVgARCY1qbw7Rh6NnSiPZapmnE8kPurFK9JlUJxVSZ6ghWZ0oj84ynpVylzmBu0L/XkeHE
VyDyK6VM81TykL4IknfgsmuxUaUPba/lhbXnknYhVw97x3F/ZtKmW9NRjJDRIFeMdjNxOUeArda1
/JWNOdk2+FZuhFtYjxLAgza3ZcYOMfFoi4E/zOZThBc4SNs6aUqmk4CwGTr9poPbDNXC3TY0ZK04
OrPZSkgdg13bsJJaczSnyqoAypyMfbdKpzK+UD5UEyQx6e9WRtc9SkKecIYG6AUOICwPz7ZTvgCE
OXWK87AyQxa/Hwxhpy6CFNWZ9d4NpoPZaIyfXsT+CViMCqkP6j1Ei7meS2K0vJNmPfHv1uOTAQEX
awqpk1CUH4O07ja7CTa51WcLNWSDqg+9NfTXogDVp41W7YA01RxfuRWwBF03AFTJiVdkL9Jgh1Sb
rxvLq/Zm3IG0KIiGcLA6zE1yrBomh7hkB4bqhsumZm2tpoi8v8ghBObhIbPcv6MEHu9K/sW+8t5V
DQbbn2JiJmQmcuA/G1syonVLNNE1KN1Zil0dHLxZw/WZdlgkEgLKMiaxlWfiwluUIRiqoyfDWzwg
wCUdsQdypIVvgCUFjFPAE4BDO6DB78MsHvfsUAAmdaBn8yL6YrBidJXCPe3KifbqUc3DNrOL557i
zVV3tePaw0nOCtkK+HXMhzyiFS1DQ9sGnPfh/MM7cPuU2HjARYIC1IuA1BFDSlew93fo28psD+B+
RfjGcYjRFyNqdS53ISPHxpsMPOwW9mtFIQrpHtK2GQZ5bROuI6PfL7NDbHFGn9viC18+laOYyavS
r1mv5gdWVtORDoQb2OCkB4A2owMWtDAMIV5vAAKL+T3OGJYr23728RkAHCZWTECFN6o9OeF4icvw
l9SCW6U7P7On5XEUFuUurWLrGS7g3vMJpftji6Y9s1DntTZ2fvfla2zdhpPcoTg2K9eN7lPGD3GX
+lxgF6ZZP+ICYhtpJfci4SGVed05o50BZxfWQ5JEZemjN+XRQ4qQHtkusu1UHUnaIah0KOJm/Wor
OGA8TIFeocRZjPNsjGgIK5jp7G4kis6i8dSjVw8ys3cuPCTXpmc+mzDFeNMTzUlqzSfk3I1WSUFD
f7fTaNzGIcyQji0C9TexsarB4g1DFR2bwthNg6JkKIP9XGXqMfXUDygja2MP9baV32GLHaj2cJeU
iXPxAOQtrwrv2jRenVHAAchdeuoAjY31PYuRCtMc+k3Zq3TTQ//Yoii+SN/q15FATXOh1Lw5Ub/P
G5SLuPhBCOq2U4+oHKQR8q3sg5UvFBQwpk5bkcaCalLtU4HI5LG0QZHaTRE7KVXbRzhe3t5q2U+k
UYFtIhHUDTyyOYnOUWc+RMYCXA4UIl02Z49pLrfoIv4t/i6o7tgRYXWhRfglMbkCEFyTXiIM+YdZ
hYL37JuEOGmBYWYVoqZzEQBFKBZPBL4uC1hV58fTvRiWw9h3MRY0GJhEOKPaPQLjxJFVkVr1fkOF
oti2dMszwaQ69n87dXRNawHFwKNz13FxPwXkYrE5MGQGg9yJJUEGGE6yL01vzOPTrvXUa5e1T3FL
8hW6iEeiTbzWHu9sn41vZsOjQczkJrhfYtNKgKJl6R9bsFJZqEaWQ5IfL22y0Zn+E9RRAsCmIDPa
+w94J9Ap5/wgWdpCp6+Q0S0g+CRVvmt0YtJDeb7Pe7K9fmzmx2Z65PTjXDBhPiHhp7c5JXE6z1RK
Tct2scaXFfdFtSQ4k5WNyW8Jprx785IGpT2FjjkWxqJ8abOOqzUd9j5dURkMOAkRbg3cnWWDnr+C
Wb+OhYXzInM+4jzJdnJQFrl76oFD2wcCZbB3cMxfVTE8F6EZ7YtQflWFFe0dtu2ypV7JK2yC1OR+
UwGVdPZAJo3gBOkAWzULpnxk8thSBnHmE30wALGScFc3FVs3ljVvMstJHoWfdcPzH/Z0s/KcrUv8
/QBE8zOjFYnwirHlhE0YEhsA4tKCNWp3c2aeZJs8j52jGGmjPYz4YNOrAa8ZejqyGMnKso9fYhoc
lI9NQppU3sx1Oh+DqsR7pueLEOXIOTSiNlrNYm+r8khBw5dFLViBwW/rAYIPdRrdrHSJ7gz5cPVs
WEMDJw8TJMlQkybn5r7jb7tU9NgdspxDA1Q9Flhk1XNv65k8e2zWaiNzixtNrwk331tXJE+IRk/c
e8QjcYuHKhpIKS0YLFvJPzFrkmMNQHxtpPIWakBeAzQHLxASf1T7ogKuzY4PwIZTlHuzVY8O4fMM
aeljj8mzJbAPl9PFhqT6veniawFwYq5i9+jsGssQN4DCp7Frpl0dhtwL9K/Szq0bzg5smO0NpshP
KmjDDFmPTlP3FUNEwbBybNKKhEtXV+ciQtMvlXrNk/IssuICLaaFF+RJ9NzkLrNF+Ot9vc3YQSN7
D7h77JB9nhFRdc3/GOMr2KVj4rOcKB5KsJWhiQePNq9vEFI0Toa4GgAsqrkBnhnTp8ypcsOF/gea
3NNQa81QYrPwAOzk8svsc6m/CqPNT4YDbKebTgHuA7ZuyZqV1bSRrfIRn1mTu6yDxriYHkQ44sGa
vWPiVjQY1tmxa4vgPI7fVKPjaMI0sLGKbs+p4A3+1tUQUO8MzXBQGu174yUAySr+YLO+jxUbSfYC
HuarxiN55tTbIj72WJBXY0NPU9PkFzXPT1ObVbuwvCeNaV3jZiCbw92w62v9TPf2a+sY00/kPpFd
xGxppHjRMMFFy2GhqZBfTNpPhaFwrk6QmcuUhbrn59TL+rDvA1Ff06jTr2FcF3ihyuYTiuLarUvr
CsYM/dU0qJFiaH2YGK8uQTxtojH/iz+4P3AEcB/i3nMfCFLyBX8YhXgLB9KePjpy2Q//fKEfkrCt
Iaotw+70EJez2MkiEiu5nk1DUNqBadlAR7xlRX7we3HnjaYxwCJs1gNC4ARD6nNK1aV0h7eoiPd1
3W6rZqBCiqzj4+h86ipMd0y486FY+MxeEj7hoVtajLO/I8wb+IjDV1fhwInsfa+tF0qTLjlxaAkK
p6qyFicJOp8G+Y0z2NrEDoQoD0IZB0gPGMhYH0xsMELKc17PLkjZxU3TQc/ijEAF97zHzoXrZiRS
mrxzwLh2OSt62MIvSYYgKQiyU8ZB0ZKHubZ2bongGKN9VFOHhSF/f7Z40XjMDet6KJfO1RnwV4Un
QZAYzixCHhX9IrjqLA+0cjldxwlyhCuMo6t7uW6cFGsqaT96U8LmmON69uueYWxhNhXuxZeQcrhg
gCPjkrQsuVGgQ+BgOgDNqOFrOvmu8unRc9NDLU2axwQ7t5Zj00iGxIb4g+Ij7mZJEFzkzcmnQkso
+N24QZNt3bKdalW7NbhXl9y/3gwylKvdNKlu5/sEsgFEbP22+aZgKDq3czhvDRv3ZvThl1w+poOf
wHCadzu8ucnVbeqzKrsdNdUrYDMJ9NGBNDo+4Tp2Cv7WELse2mM7NHzEU3M1tlFy7hxoPKXdfEI9
ySbApB1FZ0nEUaMxZLnzaV+IJ2rXaEXY+kGe7WJrDpkN/D1E84C5ZnHyeqyVx9K4kLEjz1+AAxkD
1ux1xCOD0lhjj42sWfeW+QVz1MLnR4mNlZP9G8gE7rMoIABJUOjYuyZegakgL6yj8+QyjxAozVb5
8NMQebgFRKuIY2L77OsDIjRtueNDb1IL5Rp0/kyNSYIYD4HKXjnHx1w5PYJ5NLrHtqeX3QoKaAJz
vm1yi7pCpCg/o4kj78APedh+5v5O/mG4EXQcmHaZtUIFw3aYmnFVSH74Q6eqk88xtKhQJeL4Uvjp
a6l4yA1Rhoo7T1sHFOeqa7PHqTI/8rpqj6xJuq3ZMNrEZbPjNwpwF0ec5IOFezCzPm+8zzpWE8YI
jrvh9BzYzWkIfjsJ36pqbrh+nW+mfiG9pLbJ+t8qNr4UO8Pi/XWyz9Qa6EurxpO/QGBsLf6mVvw5
+zyzq68mWY4WFgm09KtOWfXZwuOWm4ev9O5csrR6Adfz4VjhpSNGIIrxFBvgXYIaf0Hqy8M8fftt
d87ppYwyfjzsN3p0Okzls0NXjh3SlVJGuOOb0L/gfDpnhVSHquWdj2JcXn0wbrJu8Rk62XXKOyRu
NjxYPAwqW3llL4WcP8oRlK00I4bGeU4ArvXeLcNs6xbXzk7nXaM52M0hElBCEpCDoeaU1jj0/vrc
oUf1q7ZjfC2K03fKeqxSERhUuzsNGnv1ehLpfWjsMwdTStLC8WRzOllF/XBUmfnKJ8QQv1nrggS2
29dSmz3YHeuhzw55IgFXzSlpb99kFMdd4pjl8xQSHQd2xXH0OZB4gtjapNTwlotftZNABS0yQrSF
nqpZXjqd3sZKXZZPZ1gVv7ia/jgEUsl1cR/go+vQ8m12XDl22uOlaF/7vv0GJKdrH5uXBPUuDCxc
ISE1Xp2/nqwf08h/Iqlwn2RH72L0RuQaq1vnPPTQhwCG/QVas7wC+kuP6jnPsLSOE/lEaLi2XVO6
xR7CczosbXTZkWc8J8xxyrceOH4QR0DnE/2Cof9jY0Xc2CFOdac1/4RgmfOOSreqRELtFSWTZUNx
H+U2O4YG9hom5QY4blwWyGY/HNLye9LOLx4Je9l44WGw9X0Y3ediHM23eog52urmMZKNfqRHSe8q
mbkPlb4hKg6HNuZsbUU3nKxPiBSEv52lIspQRzl6zUYn1hPWvXxHUw4m2lLClWQBHMaSQBJde+up
tuxXlzUNEW726UVQPUyJ8SbNkIOM2dHPpvoIozEGM4KtSGb528wPZcfSk56BqXANs+4KEeI1BDmD
wAgcynan+pCjNUNPnw74Yk9B9NGJBjlC1ecJk13MUzGt5IWy2dxU9iOo4D167O+5NJODp+kY5OjS
ieSk4/yBnBBTOF19wjprUIOcstxubdr9Hbo/SQ1d7RPR30fkXCPDLjsu2lAwuMdAUn+M6SQLMYBK
YzPW1qeoua1GQfJiVKjLZfNGTuoYLjVNaP6E9CPrDI+KKJd1t1rxmYRQxsSUXb3AYYQcTwJeZUJL
bSXmrV0G7I5t/7mbOSprxDGnQo8Z4/Ay4Po/BLr9KPyjkqxpy7m9F6kkWQZgLxtGlsTBuOXjcGDF
QHV1VF4nGwvGFN2CBiosYHgODbq+5mLGi5EjC8TdweoR3pu8vXsVplLfwGfDJaH4pNEaxqyd+s4z
dCpuXcb8OY9P3oB/wpI8efpzMaaIdn+irD81IZZr+dF1GQQ4yA7bthL3qkCgIoNRt89AmHj5KSJP
NbxFr8h3TqNqIGNJuWc+/zGdOx4JwZAxPxo6wyfQAnaRE3+nZ02g9QkLJHX6mrX2N+m9wzwmD/Ng
/bWN5oRV/RlBdgsGFlOZZW54iH9ikH8tTKx3pYNNd2I50UhnA1aw347iytCuDz0e4raC/ScG9eNb
r8zFHHXd36nGiGsut0P3GcYot0LKXnFFLKktUKGUIghaR+p6pLgtIm6niFYF8p2MjvKHYp96GNxn
MHdsUv38K5Gh2riFeXad8epB93q3s19S+RBX3fg+hwELlvwfNhiHH+6QEEsKLEcJoD6CQDVmhM75
idjAgILT61QC6uftuDRabJsaDckEauspQFstuXwt1L0xw6eZbuXlXr+BZfQ69LQ56tfOGoZzKFC9
KxoqBwkhNmSbL4MfogDvEw7yJB1eQ1BHJg3DPS5rX/Gko5saL7s+R23JE2eiHjO2jWcdTp9GoTs+
VfY27sZTNnf3dPIEUxTmagsZ1ka7tnKfU7mb38vFiBllwZ64EHAQOgtWXgvhfjiRGwTPOgk4Q2Zx
dtPqzZpjDhM6fNQqOjTIFTRIcWuYkuyhx2SRzc2PNoOnPi0wndpvYFMvqRHcps6HrwgyEpeDeMnT
Q9QjiySGX+2CcXyaC7nJ8BIewrnDRU6Ow5eVx+OAtbEtPrtueu7p49r2lF4No8GHKHsUGM6Zy0x3
Pbrll+/3x5m9BlmpaGlBrBJ+THsD2bTuu+DZwhvSppTZYPMhm+EdaRdIdoYzvhKi2pqqIKLZpuQi
wNGf1DAc+8Y42RS3DBoYftYMGckyLlhZNIxdNHUiHmUYXoeMm/5CWUihakoF4xC3+TM9rhBVXOdZ
S6x3muRctxiOui76p+Y1NewltwxD1KOGLQhLMG86f0bQwhpkgXOg4spenv49cMW+N5+VH/2oFOxb
3UybCgBPKalY5QUT62jMErCr+iC73No4LFOPI4Akr7T7jRV3Jl2HtHKm5Se1mVsmaIPKsvmxAAiB
yTv+JEZBCC4eMU8F+Qk77MESv1uCG/jE2mKrXP9bEITnnWK2AC86SwII5pT1OCMJACxCe+xesDrs
W2qDGyuV1KeX1GyIdd4m6O41CwNnnH9IOJC33HQ1htcCAHCWW3AyxCs6ZDtY7BNMt32aSde7zaSZ
l1EHgiGJeIbksOrJCm+xTRhUjBTnIRkJ5EbWETtqe6MzAjrEN6bV9uiS3mMXxqUZtegyNFr0Jaq0
F5K554rPRPJXDIm5s9p57evRunZWSc4fCl7PoLnNu5T0Ok9CEUt9jy2qt8tQvQ3xlgM3gkvKL4Bl
fuBQXHzqHJg5bpVyP+TEcoBkzVyj+UdOWfGOgIC5UqwfzjTa170eT82TFSS0oEzmTHHxZG9ySzPI
sBjAoYL/sG1aSnNNdOTOZn8yLO5Iau4gyhi3ocMIL1WJq8lPL12UEajvHM6qhMLGOb3YHgetei4A
KtESis4A86yagDSkzJX8uBNvt0lQL0jhGRbztuT0jeBOoIuK8vKeRgzstsmUH7XF37SL7i4tlHVM
LqmFRI3yg/+1C9nmeGXVMKja7Z4q3F3XOOMX9SEIpZlmZe4YXMTG8iu3PnHGqUDEiB7ZnfOLSDTO
oiC3i4f4quL0wJ6y3jo9qlgTQOBwvbPVE+bUlUJf9y0+nX2rD2Y6SWygtJWARXsb/Kk4NSMrryaO
X7WJwllQuXflbBCBosKw2Llj+j432dX0AeMCza5vlsENsZGAHiepzpaLGEdMgwssJ3khhx9rCjXu
OEjlauAnd0KN56YNj3m/tB6WKMGO4HSIqehMq917I4p01wQ0jbJk+4lFcO1bp92T+033lVBPU1w4
7Ef5UhUm4zWRHxHRetoR+uEggvYvct85eXlMUi/wro3061PsV5TzcqBeCXcer42HdZw+cxPaXMV4
m/cnHyjVJuFssG6At3tezABop/B32Bj3dW/wltXlTsF62sRGgGk+s5/r2lK4g+cGDMpraSAqzVjo
sE9j2M4mTHHJWQ1Scg9lGcMT/9OvC2fjWVWwYDTja4iNFTbIyGkYChDji0GAo8jRLhIUAPxIUus1
q/l53Ub5C1mDYIuV6CqD8pG3ZXqwy0jT+YHKlBkds/Okists+l+DQ5IpwN87l868rYfEx8cIMBdR
KVj3Y/XW1epryvl4jn0UYtbATllXTMDa0WDWsoxH12APByfyEc458RCPbS61Js4biAlN2CQ3rVX9
KxoBTmf18LvI1lLn8T5f7rxe7Xjors41cR/ZbncvQz4+T73Bota5WSNzdxKihzoesNgUEmOcC6rp
W/dLKYTZYbCxrSXVXc6E03D8H31mEHZWKItENtaF9potGTXMW5nO2hMZPCrDPI8jNlRkUU1k+VL7
YlvWcAo0bNvRJekmyLZJePuMS5ikEqwW+6qSjxgd07NyvZtyTYxlc1zvXJE/O/gxTnU2EZ2STC1O
NjUHVZts5FmfxknjbCyshnF66jCoHHMCdtgC2WmXIwUJ+i0MY2rBzelLz42+VPlL00UGu41x2xk+
dZVJfyZe89HnOUenutg7szJ2tQCSXWInM4voIR4iZzUbItp6DHYGVkOua/quTe9v0ohltE5i/la5
04ELJL10l8o4ehDKcaOoY9sOSEAr26sZ4Cq3wk3r9PM6rPAOhnk6b+Bo2vRUG2vXpWZ0sGaLba3i
IkBaAMrWCuwqjj4xEoKYHN2vKGHB988XneTiYFkm9RPAwm2PHV0irPhcDAa60DxT3lYTWXYL/MRR
9tDGjX/654toexZnOYW6VvNel6id7UKpikqSJKOZwvDRtIZSR87QtPz3ojsoTOmnthjZdo4WeSHO
I6s0kc7ZGjBppDX758Eb7XUG0Z4RlseG5nJbRViVsb4on9B0vtfh6BzsDsO1z0rL5divxLZoO2OD
FwR7fTk+tfP4mjuW2hFs+kjCqzCuWQYpSdEOupssMi5gi0wS9ubYbgqaPk/KHA9VFcm91cT9yV6+
VEJ2//7imhtOAMfG7KdDaFvzKTQvY9WXJ9MqyhMV76iH5uSeS+T3Peop462LGHAy2H6cJJ+YbW75
HXMiUFP8JfvSQV2SifvL0NZzPrmXeVj+Pez52m0x+ZBcwFKgN46NNgq2i0qU2rq4XeBuyeOmzFHw
4wvzqSYLkTkMIRhaikvMNsrU05OWyW72uUe1eA7myMDXGutbjVhEMrN5GSSeldl3f3kuKQArTnjx
obEijC/9FNUJSg7OxBUeHFYqbnaPNIdxs/aYjUee84F6olj1a26jcTVgzGYbc7AoGbVsnkJkXc+z
jeqVjiTT5ZTca+3vZ4zm3Mrc3ybuTKyRtW9jkrJ/wXx4Va2x42b6B0nFZucfaRSyP5QD0zlrwFFM
qnAdWuLHr1jj0Oj2ZFbpk+UwQMfkrpMlR1lUAAccSgLBXkSF8d0k8TEnE7eqxBLfZKihYrzdRZN5
9XwqoA0WSo4JAbSjlZu9v298DU3OaSqgjZs2II6HrDwMQkfZ79ymtRVU585L0r82p94iC26cGl/N
EXBpGoUwYYHdIdFA7fVobEkUVwH7qVVRkGQK5qelua/sON3Rk37Py3if+uwRHTYnSFAYTcWWvtpD
F4HTbDNOvjk0lGSwHsdgfue0azbe95jhniElhpZIgc5a2hwJp/nJtjPsM/lrUR/iIrtBp5tXduP+
gk0SQjXhE1JyNcypPvkDnEKz6M9wFw5eN7y3lvtrCMxnJ0nYfAWbNv5blfVBc+UgwR1LrNBZEFwB
K/ym+m/aOIZ/VhecPL8aX50KEJxE/8dyKwKml9h7LxSsv8Su3IM0si/QIvU5y/BquT4LoIqH0lQ9
2gEjOZnQrRPFmMX5m4113mMlgavaHwAalDkTWulgvJ3os6/HbNxO/nIkzrFpjfkx7exftGrv2WND
QGltZzssbtf4mvhE6MNns5d/lwwEJQ8LvLdiYcor0pBRJ6iA5okE9EnomZOqEcp9OD259LqvLT96
SXt8ibqK705SOFsdGGdP2kRb6XjXiZeS/4d16kKBECmXmG1SF6kQXqoBa37Npf9/Htr/iYfWWiph
/3sT7cOf+nf+/5to//n+f7toff9fwhQ2rbFWYNtOYPOT/s1M8s1/ma7tmq5whTA907b+n4mWdluA
pKCgXb4hcIWPs7WpusVfK9x/2dCR6TxwbbE4b/9XJlqgj//JQ8uWUXryHzfvf/HOGsTdKAHXBw+P
4K0pVAfSOSwYkBc5wxSkRXjC9wieg9dbv0YY4tVG6IZFR1baqFZmRa5XF9wS4gnaj2W4O1W36sLd
xeXOP2Vfg931Bz/jqb30ofd/8jhxtmbLkZOCH3AlaqYqw/S871IF5gFjWvMQVwRuGP3Em5RFdZUW
UQXRUTDrE2p9nvNy3kazZf7JhiogjzvRegB71TvYVZLdArNAcnT87CEdKiIHUa3AoxfayZ8C17O+
S6czNymx6a/ZGdMPkWYafwB3b2wNhX82LIuNUZm4HAB9bZQnp7TlqRRBfXIzJYA0SWaW2MpflajC
mSVTkBGokFYJcCYw6RWATtrfxTxKwEVdbHyIQnNDZRPDL6OrOTnMDo4gYnOZxaam9O7+bEM8L4QT
vXaFl/N4rTTsR0lF32dfte25KGjAXeXkht9DL1Mc16TLMKaa5J70XvFmjwKNglPjdEll0f1kc2te
LLegaCBCP8NXCNIgp+z0qct666jS2X+rpKU+J6ADqG5BiuJJgip31o4F5Qc9NCGTScnguOutSXxI
b5II/lXTgr2szE+YzTy1RMV9Mkiy+t7Ho/vU52avN1NLNyUrB8EwwkGP1OeYtQzwnrIQWkUE4XmF
a5PubV/gMcB6x05T9rAtBjHkb3LIu3vWlvoWOg6VPrNFkmKNebvd0meV4N0dVEYQYxL7VPf6Uksj
YoM+1kjW/RyQwvYqtExBsvXkBZg4ICwPFclMu7J2sdPF9TpKYphQ+EZygDmWWAL1QfBeeGhOwDe8
P3A9CMNm1YQcark9aIVQuhkAXr+SSGtQe/5S+dUvEYWAlYhl249p23Sb0S8dB5XXYVlQBGG4x3Wl
z25WIxhP9eB9qbqS7wn/r2saB81XNoQ8ogO6Ka9e2Gbeuh1EQx1tIZOzLVHiVl7Y4wxIRTOd2WAa
2xqHvrVqOgjga+Ac9VFq2ztqjAs1el7JXs4hxD3GkjOJtTQaA9Kxmbpj9p27HE/HG3heo9opm7YD
QicRlkVQH9FPYnMSzQndsH2e4mqHU0OxTNCClI8/mfLN07M3YfAmDkD7Ycrg3WmbZrlAw0PdFYNJ
Vavfdx+o2fWhNGQ/n2b+462SaYTbU+n6PAjEzRsIGlqQaZd/1IPjoBkCzAgM5SfnVhfBwxhKWW8z
qQck8rHMONf4EUDovBzavx7mv63WcefhdQpIY+aD8OTe6AJAETjoCN2TCqemrjJKvtP0y+pnmFvU
IjkmTNWtN74Efez+YFkXzrFKMEFAeHODtzwB93/KNE515jQnuGEk18Ou49acrutJGKj8eKWHNbDh
gP1CFRAIi3t7WvsUzxCf6rgoKfxIaGXAyI7GN8bdH0UlLsvDzLZ/J2U2vJZZpz8qUCIsBh0Ssq7n
Tys1CvfuVHX6XBSdQyh3dOKXOlLVnygmQjT3Rl2BZh/dE4BKjZCPOsHtzKmyR5MyJOQHJrVHKuP8
bDtrAHFHzb2WuRVh79jhL5xBeQ+VtQF/oV8sYq1/ErPV7629ZBXtyD6nZeR/y7wofrVOUX4zX7Ek
CsuOktXIXrbNRtHPZ5XAl6Dii4TBjiA701tPOdTFdTyj3Es5dPgQw2S26DlzYyBuvkUNRwoOgNBs
NM/flHQxjQemJ9/YeVnnnjXSBIlMEMekeOQKIyp7142tDviGGETLmA0fv3rNncJ1anYclU9p6+QZ
4++I3Vi7McLaEmtLsIJE9U5a6Oieg32BPEsEoShQcEkqn6UYr+M876u5WWT1vkH3jKSF9BuFE810
hkdUYI5SxaI0D51jVqm6ZppK0zvLhPIDF36iDuEYGBeAd7Si92XvQK81lcedwavppo4knyVSTVaC
gcK1jb2NhQx3V1xwhGQ7W3aaEISEzACmjBspXDP13jlN9enYNRArD2DHXGA/ik0jo/VmkQ/5JG/b
Nva+zHJufkdjYH+4jNV7N7YH1hyUJimgOq3/G0JA/2xZ7H/XMdM9KX9vYWXpYArkjv44KMsC9eCj
lHSCJG3HvYLqR8Qh3K/hF45vKViIprTnzqYef3qqAPp1W0w0ivVi/mPVMiQ+WBUjUl/j7rLaLf5O
rmFe/XGoXmj/sremmbAiNAqQnpBLkJboLw4+caNOV40O/ttp5NwzoCf6eSZcgemoWVRnXhK0bc+m
VdboqbEea9f9tgINlNh3pfU0dCnodFrne3BXc1fdWXZ7b1AF3KM2W3ZiUVqtosidXudU1V+qnOG+
YF9I9+gWcmt0E3a3sjUDmMJdSR1NhgTDd+gYOPLkh/4WXvW4raxyBuziIUgCgKRxZtkA9RBGHglV
u88YfwIG48nc4ainFjIMXNpKPeYpGCvUhsF6OVdQ4vCvzNYz3k/qN/nTt3PbJReJZHwt2th4FIMJ
fCruiVI71X9Qd2bLsSPZlf0VWb+jGg44HICsux4YczCC83hfYLwT5nnG1/cCb5VERlKkpLZ+aDOl
qdIy8yIi4HD4OWfvtbXi54jtHOudK4jtqtCyNYgCcV2Exr5PaGLYdqhTjWAOX/QOsmhvymYQeV54
YFOrerb0AS5g/o9UEL5a+oSHNtmB8ys2tVMYyEDceGuFg47ZQakNEgweZDBa9IM0Ox+gc/uoUjyj
QhPu814b1kOftT8C8h8vTBuvrk6pcSmnNrsHBMtUxy9E9bs3JkQJXeaIRRrW08YETegtLMfXvulC
sx/bqOxXQymTfYo/IFpMsWvu0tLtznnBgKTSNVjwyFSYc2jMxI9wfjHTEvctDi2LeY0xmywnzye6
tXXCb2MAm3sCUzDXNIO2CeI+2hoxpodg8EITrbUXrKw4mi7wkk/rhsIzo6kQG8/MZIfrXOA7klmV
X+SWYraFEADd7Igi0A/JX8CfskJiMJFiJeKjEFq+MV0SYflN9EOc6s4uJNZsKVO0r2dgDXt0TqCP
RCLR/0qswtBbrG/22LoHB9XXJmjd/rJAPgtavagr+m0W6+3M4TDDJA5/THnTmaH5DD3IvphLu53k
CMe4WXNvcoeErYXZttZVzjr2OeGQ5HTWuEF1lJA4LnuRk47au9Wz63rVuI9rWklbOiCoSMs8z66j
StezRwVs6QFZcFnTRC7S376Gpwcev7HV8xHuSyBQu2w6hik6sMxZzihk1T0YVksOheuN3Ne4mWAU
9YyQF5YxWFe9XYzTOVJGXioQqbD7JmlTsPVxzIddRTx4tpJMhLa9NNIDAO+R2lnBzyQuWd92uqjP
x6Rx7lRAhlYYECVbJhCFOCT7u7KIh6ObD9iDRFOaNSIgp3sgA7HbDYkPWi60HJpmTRhc46cFBuDi
+4chrjR7/hQJtIfARACJ2nKDntnzD7LreSkwTCJTw+l7SuuBaLNdYnq8wkzC4pnXVaVYKAeEGvRF
u12i0PRvIp0+MC9fo9zyZsI4FKJqNpMqa75XnNDCn5b0bGipoU7aOY2qWZ6HwIl+ljF2NCPC3npo
i9p65K3eV+wAY79HuM8L0qubHSrJ+sAA3HthICT3XTWaYE4F8m+25/pXjr7mMLU1OZ5VkF6hRYfI
j9z5xu4yQv8wPZAg4LuJfHL8mvhrmoLHElXY1vYd7bJnhZ7XXksOgY/MA4PubPqPSvvZ7FQTLvNW
EM0qQxK6ZKcy/UpkWq3flJVsb9woZxnaTbfx6LlDmh+xqCHmx1MY0TrCgo+OwiVf9jYeVOFdiSRT
d5MZTPdBHZT0ykYaNyUHW+bUCtpLp3Hju6q2FlpI5gjn4Li+N3iNpWf1UCRPc0rAzdjk2mPlTfEq
zBDwF37drNBX0PI0I5fkHqQnjxVRx4deunhdAAfG57mNWz9NTFA1PBpIjF5nVVKaz3rguI9TjG8G
ssD8Sq5iIsVyXAsI1xignE12GgKhCUncjlUeo0WyJhrcrsQMH7ONc4wIdxa6MGwVDUYIzcaabZfI
KihGEXG4jnmZeSaINmjayzFOvOva6Ou7MSAkMybXi5fcqHIEYip+Goop36Uma4MxAzr9IjYS1CxZ
zsityCYUV3Fbt8dQFv3RFzoWK6CJxTYvBSsKHWV3Ps27GsSAQh7Z4j1Oy4EV0c0nXGARkoNyNOgW
1GjjBwmaB9B9NsKsiAuYtm5gcdrT7Qrxxxj/pus07mz6098JIuLsBkDqUqMoerHoDIOmZFi9NCsx
Ah8XhX2HuQ6TuGsrtpSE18OL6iebrwWebZWnNe9PvW9AUpoMsMM1TcH4cXQqerYBVeVxrLruxYqF
cR0lYoA8Ixy5VlnUP9FPtO2FyVti5TsxmVFe7uH2QAVjLIAcQnU3k2EEw6EzVdPc4MKuGeg40ZBB
YfHTdRxO9bYL3QnBKzQOA+nVQQ6mv9Mrdi3QBRTP/08aXJtf+cVL+qv+X//zx/CvP3JsdyHUxr+/
/9v6z9/7v/LlS/Py7m9Wr02n6/ZXNd78qtuE/5Q/6B//5n/2H/7Lr/9c6+qzztXZS1BRgrzvXf3T
AG7pf8PfLaWt8//EzHz+Z+uKf0JHy5GuZQPbtucm1D/933N/imkXAillCSWogf+9dWX9jbejwl+F
uVFhkfgvta5wi79zf5u2SW9Fmo5EB6psXZzQvnWAX2bcEr8g+gbsf5pdJe4Lj+MFrCPzrLPUQnkk
QBFgNNtauvXw1Edo4Cta6X72SGyCAx/rLNWzXZSkL7pekTlASrsSBIbBMyatgCSdnVFrNFgG+6Is
s23iEyw05psKGkvahzvUwyJOriLfus4QvjZpfTQM7yqtMVtoBG0Dg0GCuMpk92RK9JiTBusb3HJi
R79RDaxi30LyCYK0rh8VsEia79bmzf28+uOG/5esTa/yEFT///4f1ke/Ek++oZt0hm1Lf9/nc2mb
eF6qyiVu22syrQ4m83SEBfLPk/NnWX5wHXP+g/5c/tWM/3o7KLqlgP5uSNeFDf/WjN8NVuJ4Y8gb
MHquKGH65AoA2qo8w46yMEQINGNY29Vv2D2Q14k1K3tkkHTpS5i2ykyefe87Xs0d3o+VNyfOa9DH
iW/BqSbxCbmca5BBoM4l2YOWVXfdFV98BcF6/stXkKRa2Q4VtaWf8gSqsgvTOkclnRv5MYb6J0iL
nPwLGctfqdLArzh3saOWrYoOZR6df36n5IeXt21h8lA5Dl23979gH9nKsbOxJMTcX3sy+m273wHD
/VBjuysFoQwFpIJFxWB8tmmtsFFiO+M4QwawOK9j31lUkbFHmFvhcRbRc62KVU4zs64ZQWERvkGT
TsRb+FjwjJDNtEhMF1EocBj246y7VNXR8aptAB1p4C0CkBwlJuIptvmI/mzVXpqa3I0ktp1VAgz8
519fzU3t05/fZUeZtw2L9rZ98v3bJm/LKMMWSfsSeR6HQih7wypqyTuGcXnjRIjxIUtgBt5FGswi
t7AAKIJ/InNsSX4OKluP2jWsXxKrPJZ6/DCN4rbyM2zJyS7NIQNFl95YJTiuouuqU85ZgkSPhKp7
tAtnWUzTsCgubSvdZpzB6dMSf+heNobzEBnJ1ihwGPMqR8zmVRxbOdx1l/rEAC1QKRHAMroCI4HG
PKBJQLghw+ddI6oHy7fI300OBVy/RRtgrw/ddNWE8oh38jq8cUcHp35IGnE8O5e1PEOWgNqJQL4O
3lmmCQb3N31BvA1WoWEwLhktgX+e5DW45xtqb841ty3NJ+D4Vz2nay00ViULxmrcSwNztN3XAPsF
fmooipA+zr3GJHJEW6XloYvJoPWObJzremp3DVet0mAF++XnaG70FKsP8/3L1uPHAT/q4A+6kzG9
HVldNhXpaTK70JVc2n6/k2W6lyQfVhV5tlYDzq9EPV6ueYNcV45zEbb5hQzaPbTvZzGAuNEYkY0l
3LTsDncABoDhd4fdX3rqGZP0XVb60JznFYrvu9UoVIpV2YmVb/tYue39UGtUju4jLPwLyAR0k5Pz
INPPeV+saRQs3YbP1VEYx+PlGNJOTqLkm7Tc6UwCkaRd9oRxbygW0oVvYe8mqkYnh8M11ehAiEKN
fPN6DKJncufOJRH2dYiupyg26C9WlXdl+BKxQHpIMdoOvrUNZXecvFkriCkdxCbF39g/xn2HOVaP
L2XZLaLAwNdt8o9iwNZ2gnw0D85dWO5OBL9Hi0mfLTcaEj3D0PZFb22yWa4ny01q3XYZcpdGrXsN
MOH3srrhXHLemfpDaVokwROZWaMEwQHNn72v2ifh8UAzWdeQ3ZruitDEctl3gbUyDWQSWMGhuV7N
FaOvBeeIwK/bKvk22L/swLmc0ui3ZmIejnp3jhb7Hif5rWbM0Y7REtEdAHTMfhY315K0XbEeETmG
4fGMzKOAHjUjYfwGVwSjb0eaR27pXg3oNOG50CNj+Gu4a458V2Jio6myem8k/lr3Hdr69ZE2x5VR
jvNhe5dQRtgsN19N9NWK6aKYTBARNA9wBCKWMaotsXgHelDPyWjfAfokbB6CLLZfPEowJ77Rl6Wp
4VbnODWfGmqppeVDgYO4gTCq5KPMb2HN1lZl3u9cDS15TvbSwsxwOkjU/GAHctj0HSoQPtg6RTW3
qnQgbQR9dcvc9vY6cw8D1w/eOuvojO1RUFzid90XaQOMvmAUERIJqld7rk4LeJad81eB4p6DyQIV
LKB9ug4kksI4VTsdnZ89V35pht6B+RamQoy4tBJ4NVnWAcneIlPyRkzhQ96b93Xtr8qhP3g6CmAt
TJ9hL8RL4JyHziI6uFCXDKQb6xqk/qou800iQ9KzRgdrQgbEHv+IZZsPOpysMOfFWyQXDJNnXx2I
9RGZHOB4Cx/NSBe8BwRgVPm2C+Tr8capqh1Dnk3mql3qtkeqFzj6ZkkbKt+aMUcalIbrBB29YT/5
Edvm4C4xHjD+QCymNS3OSlJYu+hOTfT60IGd+Svdj5Db0dEpQ3mNK/Bc6xnMyVsDyTNFy74P2yPE
qk0zFkvqxhctCe86VHgh3TQe6nUcBNeQsHADto8ZxXKmx6smJQVb3thyndY66X8m7NzMLvCW5PUP
e8qLjYnCxiF10LTVDgQRt0XtcrLBEbXzuuFpUUW3rKPvdvQEKfaiVdYycmr2O2PTKW01sj/1MLO1
kH2NRi1yyq3LM6mcYWUyNlr4xciG1GMG0q7csK7OVGUfAD0urBHzVpDfFo/Sjx6ALK6osHe2lW+F
vwsx4SjzIQP4kD1CZ0TI6a3oKM9WyssC6hZzFdgGDEZQ19ONkPdUvU+JkTFQzQFfaiDzpudR7lTL
1/M48arA4pDV7JUbLR3cz3GXn3uVzspqVoV6cp3bnJlbbdHn1783yAxzDWIumt6kbGAPYEzPvL2G
7mpmLSBv2dXGY8Z8UJTfXSt/Zqx9UXnFrTkUz6BKYXdrt2TubjYmj3vgJTMWgvuEDp/tD7AMt2D+
hQF2LBs93/SCOfIIe7bNt1GJRLGnBu3uAhsKQcZeEXJSVJV1EbfRnQ9hzjZN1v0FhemCmLEzaeOl
qEjQgPA+3yHfTJ/nv4cqcqCnuyajRV9iTfkFzPFa+RlFpYsmvbsENrVWVfYswZvPxhDYv7TGdsDP
V4aleFnysFrTMaqxZtIpVxTKeC6btiVdwQt+Birf4We+79GEz9uY4Xf7yXQAnKgb3McIfqxDg9Qe
zcpLr2nfaSAuOGdgEWVrCBK5dYDABvzIbkATXI/6G20KNtkjJ+7FVOPHIoOHSDMCLH4mAxYyxFn+
BEnIGTBKNTAj1BplFh3X5JDbR+7DCyZ+0lzkfU7qsBYQBcSPaTBxrctqnzU/qklseTmw9TP4kvQi
f5MoeYn7DV82t5loRa2EKrUdfBfKyvCQR9kubY1rVJ2znWSbqHOYNau6IRUvuDHoaVpkdxrDsAoL
B/Zr+H103RUcfRI1AvKurdxb1/Q0oHCyphdlDzrWRviE8Z+2WgzeuNR0EhULnHsBg5m1kyFVMhEG
NIITlhFXL7UT/o7VTx2e1DqS9gMHJRT7pAPAE8LmI5GBRTfkVbor1TpHr8PG0rXTD5AZqxiz1JmW
NTSAyQjqZagDwdFoeRLCjIkyKDpnKZC3OWLgIajkE5zIl6w0vzMCouE+CG1nm+k1Kohtrt87NGTI
pPkW2vyPqAF0M5ruQlR+sDeKGMCPVp2VsHw4m/COQSG4QmtAHnDFjosu6Ce64bWj4QrFebTtCVH9
4iR9eo6WrrRdXTkWPkcEJnNJ+OPfsWhuEkYE2daIvMP4FwFva8O3NrIhpXJQ688vNRd174o+LuWg
30bdIhydVtn7S3mjz5HFy6plXX3nFbAARbh082IXQmj0g38g/P7jGhN23PvLWbqQyjQlvYW56kdL
8/ab1amNB3I+xejIxIhMlZCpf1IRrHlEljDVv4nQehjx0fVWeoCPs6vCcuMOEmLVuKXu1mx7G/jD
rW6kSy1J104wbAOaxECO170/blWir+ymv7UQU46VuE+E8WBhPem0AEZThyA/zK7TxHu0wcDQBlvR
7/qiXv/wKzroBwwTF4S0T25eEVaNXQgWdT5AB7GWeY3aazozsq9WyXvhjz23AgRCon+70PxB3qwS
x/ShWyouZA/psqevGPIgfr46/lLQcQnL4jaB5Zj/OinoPHjgcYizF+JVQs58deGhcx99f0/NcJaI
6Sk178fE/6KOnhfBuzVJNJ0hTQpJZ9ZXGSeNiMAeiPFpOmI5ufFOjZo1V3PE7rLOIubSG+l7//V7
9u6KJ8tSSVM3IHiVaO+si3Ew9lGdHsZYh/ySftGjMP7SJHj9drS7aLHpwn0tot/ctiBnGj4MXCsX
AtowEioH6JRRXZlIP9JYPeT6CPjaXJMNtugz59iG2C3KDZDh++4e4PEGnPJqHAmRgEbhw+2sevOL
XeGDpaUbHBmFy+e09VfN2ZvPaLu1CAmS4A60jxoTPw9w0ucr6y/7zvwrYJ+hkchfkk7iu8WLvKbC
K5rzi4f0hWcVp3BuIvOun36Et/+NS9HXmlsTOpmCJ5BJjElZa5QtDIdkneMO8ohVFQ9JFa8Gb9h+
fq2/NOvmr/Xv15InDwx9VjgPfYM9Oao2AcbsSR+3XWR+8et9dBnTnXUYisgwtu/3v97IQIvhtU6s
J74qnq113TLyQ+/++bf5YBnQn3UN3kbsA7yO3l8mJgkAbwz9nK5LmFdTGjL4+fwSr03ek4ddAAHV
MZu7ClP9yaMnuhHBT8tCsKT9UhH8DO9rWVCF4ZrRtGQb44UNzJj4P8D1dn8VecW3oBf7/9bHUGgp
WST4Hk++qu62OXIEPgYxbccSxy18pUXnIXoar3WzeUEIuIOyso+Sn7nRnLtjDe/rq4fig43v3dvx
ZOMzNGU3RoOh1Q3EHSEvF702zOmQZ+7vFo+pd/H5l/7o9ip9XpOSb80U5/3tzeF9dflQcfxqfsrh
UeAM/L+7wMmTZ4lKNwfrzwWKeYr61XNgfPEV1MnzBgfZoXfKFcguPWcKhsLHD1Ddw56zjPyg/OkO
odQxiFHde+TYK/sgER6U2nfCsi4kHHnkp+NdPY5Pw7SoMEUN9VNj6ZciENvYJuF7vP78NxHOvLWd
rnhUJDo/uqWg6J48vBBka6XJgM+Mf1VUNc7+Yjr0cdPiqsG5mzBTzSZJN0pQpunmvZbn9kqbzXDM
YjWRwL9Va1s4B2WnsK0sTITVJmsJVA9umri7gUNxkGH0Y1KQXVUfnqeBfazQ7lgxxipKztEtNvOp
qXB7/A7GZW2aF74JI59Rc4nYHjjp2UQkUW+MYK/1m6bi3yfsrXVzWhvZt0FaF26tHXBc7ZuKRiGe
ZA7smeluvD7fZTBgqP421Wxcd2bjZ7ac/zhspyvDJ0ZQGx48YV+gztmMrn5lmfmhM/S7+Vmb+GhN
bIESco+ptI9CRseqtB7wMj6g7cQpz/0twRr4yB/sA1nEl3UcHE0t2wFr2WCpJLtkvGbkui5Fupaa
uGzgwqlaX5Z2cWA93qCuu4jwpoXkJFo2lUxefUtS/c4h6tGBGSOsiODwaKXzzyv9p2minuzIWptr
3eZ6wF8/M/dtH4QR+qfSrl4qPJytSjDI5jt46jsZD1tkWLg1CViw0B1n37pkuI4880LrvadRho8I
EX+7g/dkU9+epR39Y0R7AGKz/gVX1WaoIZz7IOkLoOLmqq+0K4PECFyB5CVqsA+noGF6GzX4Vupf
ZsUYq2T751HQFojTLuLIOdAk+zk5xWPTAAeMc3KACDjTvMtWhve9ar7pBAG9/qFNzmcrNlmRnte0
nRrmZUSe6xj4kW0gKv3htj4hmN9GAB9YX5e2Dl7KL5BxqTrew+kkSgKTyWrsH0gn/YWX8TpPHO3P
ZjIPYJmbXv15Qhi58vf/NpA9+du/3+Up//d+Svv+v/j7Mfwxpw/+bj79t/4/mv8ajEX/Y+fC2Uvm
Jy8/f9XB2xHw/N/8cS+4xt8UJaTiVOKYjBAFu9E/3AvO33TDwdFg2QJ/wjzMfTMCVpz9mMsyw1K4
Higt/ule0P/GuHgGhzMDdpkr/1cI4K8DsTdbIQxT1zUNxaudFGmp5g/3toSBYQU/SXPD7agi8unL
8D6OSO+ilWuOvb9yvUiuM52WBD1IpBhO4PxZVO/W1Nvh6unxg4ONbuoMtW2HmSF+jZNPkJn49bos
87foHlnUwl3RLwiuG7p7pjLx+SDRWAj0UKvaxToe43tbmgxq4bjhKIWe9/3N3fvHIn/7gU6OAK+f
h9+cYhwRr4s94v0vYtRO33a59LdMT/J1ltjVWYF+ghMrAw0bSSmyRHRQzHg+v644OZDPF5bYXCzD
lDo3/LQyzxA2TYUywi3QzwgoXVrRS5+AhASUB+Bc0juT3hNYuJYOXrotuv6p8pREs8/8suy0WyuI
zse27e6/Or7Pt+DNInEYR+uwDAUem/nznX6yomkE04KQsGTXfOxsOwXhmeqHwpP3JnFBy46EIYZM
BBL1ftEuCPxyD5Zn0PJMvbtgqkoCdLC164XGrEsbIVCFKJsRpJCn7SuxCSFTLjsl/SWRcNqylL2x
UFN9bPUGhGhwC4U9O5cNsVmRCV6jVlBDpReqfYz+V1ja1dQMyS05EMlKaSSGBN4cKuISNQNTQREd
7S+lC78Y93GPmhX/fjsS0ZPvO1iO1z2Alk0wM3SZnTo7xIFATSpTPZgg7WKMu2dMfuwXvcrBCiAi
r8k5uiDkC2xI2csL1WjbAhss52KAQVmeXGihc1tpGrCSEOi0PzLzjAxw5cSYgRAd9C1OOLuq68Xn
C+ik7fHnLtnIQjCrwbJ3Tg6TWgcHz9GCZOtXIReICAgjARRWHSQmUhS3n1/tpDExXw3DBLWWwF4l
2UfePyaOBYhvYBXh7ZtAvEC/XGFSFrPtIl5TraLOM13tyB/iEbVFTNfnlz95WP5c3nIEgiW2VPVa
47+tj4ea7mDF5U2yXI5D+dCPcsVnHYjVdRDQl+0Xv65xsi+8XlEoiegGr434i7KBYtDVE5ga26Tv
osMk+zkXoIeyiLQA6SC8xMHvD1ZcqjNcYP4iYBlAqkLETieuvGFSt52WG9ULQJkxqdxqaA4GeM8z
FWdXDJjg0GnTzMen6Z+KyLrJXU6nhp7OIBKJQUD2X9xCcVLEvn4lSwheT3iYlXBP+ldarxBJw/EA
PZEQx8ljohoTmDGCJujQENmNpNppEe5KO+DRzX3LXZagMFdwvY51O2prvzKLhZvB3v389oqTHs2f
j6aQOLmCJaI7c9nx5v4aqYqVETjFFifwtalpB7vXDsD16O671WZS0ODPtslIgrI2ozG+uPpJUfN6
deWo+e3K6dtVJ1dHNF3WZWoU26asvGPbEheeS+bXIIIzoodTXpV6anGjGX8apbP3bUxaWV8VqwrH
6FKEDJw//0iv5e/JHiyoWRi7oyLjdzn5SOQ+JpOFJHdLSCIcS7NeR52jIadCTWB1BFq1zgG2SEuK
0xxRyPCcyThpkNc+M0xIhQWdNRO8rNiTyuntcQSGm5K4s0PcxriSCv28MaeRgGR9hR/lvoVn9Pk3
EB/9qDS05qYiAhVbnuxPE2EREI6sYisDnYk2u2U0Nv4xQ4EYJsVxHucwDmHOHFX5XmaIZpQx+ijK
yQ1DlwpnMNG/LAVP3my85x36bMw7HMH6P11mVgz5KrGcaiv67t6Z20UaulnSAkJwZkld7OIk+1H3
W3+cIZn+5F405rfBdZhw+L59EdP1DQKcCIVzLOR5Q8v9iz7ga2/s7X3nVMhv9sdiOjdHTuprlA+W
1ypRbsu++6VsmmisDgaebTrs/MLYYqMMzzWQnIM5AlyzCvPKBoaxI4K7Tx8MLX+Mx9begGZiXlwB
GtaaLYdC7jl67oPWIQx1QpsGBMyRPmqIUSzjAEWv9aTDO0UAxBBXw3bJHP5M5drWTeP6kOjAu1rQ
DxcsSF7+BrzPsiKO2tZvIzARXyz+01MqTWh8ugYbrzQYyLAfvN8NQuaqYQMnb1s6AYGPJcAXVLRj
+WKVVrduOGmA3Bpw0RXPZTLJr1pTH+2TzIIQ5XEKUvZpayodjMw365qyHwDsuQi/hYELWU7plyUH
IZz4VUTydrgJMKVtaibxi8Cr99SiMaNxu9ny4W4mfAifP1Cvr9i3S2M+lqHdVDaHVKiypyfntLXz
SiPkYFs1sKvySdkM3UkDA/n1qpzKjfNeVs0ePeV0NriQDzumTesCRfmW/A3gqpSYla6mHQkFGPQD
/EKuHh5sr74shb8GxkK5bz3HDgzybumZRHaE5rgP0Qx4zHquKom3GQ8Eth+Q5iCP1rJwp+OQFk8J
cY1uX5gH157lDoY5blKnvi8CFe/GnOxBJ/LKhR3mal+Y+fdhbJM1tKNyjXlwizuMnEZnWg9xKa86
LwpWflbUGwSUhGBP7Bxp2shzx0TToOuFXE19jZsi4tioI2EzdVugTCXB3k1KDsp4q/20i5+DHqmk
1+XeMYmieifwSH/x4piVue9OyixUx9LRPtrUZ7p8Fdy+eW1pVYM1omnrbVAU0Vo43XDZKAN5NmCU
yq83QRVBxG/BX4x2ssI7KG/UZJ/7NfxCJBdy2+vAj6deReuMFOiVCwpJ09txR6PjvujH74TeE8+R
PWFoQu8ktPophN9hNtYCAKH/PItfTdlCHwabLKN8GWQNZw+zFsvPF9+Hu7mrLIPH0mWKYM81w5tv
6nAv9LLm7FBB/EcLgmggrIle6zIECzl+CF4qCZEYukscSmHNJVxNBLM+UN+4Mrmuen0BvMn54nN9
dEpzXYOJCYhthKAnR5pCwJeNewdhRAZFJRpImiuyFHQVSyOtHrM2eSLktPxil/7gqsZcxs4DJcdw
jJP9KXXNyprSoOA9UdyPKhEHW2GBMBMSUmMV8Ti98tlQDX9xFz44Bhs6R7i5gSwQDJ/chYTNRiu0
nhNc/11zHPOgFxCVGUnKvfAxWgaQ+tesrk0hjBIFwKgvgpoup2Qn931ofUInWc6nKlnoU/mr0qIv
ngjxQZ1AecQTwTzd5T128tNUeR93wwC4rNbqK3JspmUsCg1mo+4uekxA27RrwztZ1+eujrigRcxD
B37aDV13jsDBPMQKpUounF2eUYrbGMwwVPjhstfUy+e/5rw2TvbTeejp8pAwGhSnc0GNc6/ZsJlv
k1hp4Lz0fVCIFQPYTd859hf1xGtn5fRq81YxR7kZ5MOdrNTOjIKmif1qWzlBQ/zsWG2zHsuc1tJ6
tUGba5dOft3TA4EKVgy7VDOQurTdFzfI+mAJ4TbgZMmrhILute558yDnWOHC0k0ROgW0GSapk+er
Vkbej5cJawlPk/Y0gogsWIFPXd+Xm8Kr7EUmm6dyLIaHIU8m0ht+DkmbbTqCNi6ITad94cQ+OQVB
uZbTBAt6qI2tKYO9h5yaTB+xt/MgOqa676/Je7bP0r60N5BoOOA3c75XnKFRNWKorFjmQU6g4wY0
6UAkQBisPP6FiLfrfByI69DemeXCTSZ9D86TEjDGvSuHksCCMDzGkoqlYjC5Yts/Mw4QmzZjUWoz
0ofmMEMun7gBLXLCL+qrD39ZNBbkQNDcI17v/RY59bIkLEfLtoOZEXGSacZSiIzknL5W2yjFdTdl
8RdnldPh9ly6YOpwUSDbLgP801M2mR2cgMYC5aDjwzMbHZwKHlqy0pD1uqQVEDe+4E1KUElUaB0F
RLWdIjAQU2E9to0Yd2Fh4yWqEcAPQfKgSfwIddR1c1kA8BhwxyFwDp8/eR/9Unxil7YmmygT4ve/
VKtPlHc2XfJU0ilIG09DvFZ4q1RI3Iaz+wGt4vTFyhcf7NqvAhGHigp+y2mnzyThae4ipNsyJuWo
5Zi9rF3NXuHCfIqsX5NfZhdj4KRIvNW4mxTLvymerUQPHwddkWPVesk+Kzj6YI8HrIXfLU5T+6s9
/oO6yVQWg1kbMcBfq3QX3L896LMPxmMqa6fflCwJWUpGqB/tXC/NWXTSxPkCjX1d+vldXmTDLTG+
dzrth6Pw3d3nt+ujlz9VBrNvNkoK9NPz+CQD3A2Jh8a/EY+on8XedMvrOnWtM3NkXuLo6LTNjroB
/9szL+Enx8yjrcT3K8Mccr159fknsk8PXvOyp34z55a54dIRer+CfOZ8acK4DYAb3OQqJy0GLll2
YyOlXtbCLY5dy6gx9MwOv4Oyf+C/RRXobIlXr34yd8KzjE2zag6NyYF1ZEC9L1wP6J7LcT4Kq4vG
9/xtgttuaTlg5gMsKFh3CRJHMQ9ZxrHvBencOd4Gobvehj5BtQtmHu0kbJKjCepaJeQZL5xphJIq
nOgsIktlOyWCciFoayz3sVwPBo1lZYBpScPAW5A5GJ8jtXoURk6b04uiBf3Gbq+VBWVH3O/ZQaAm
ehUcBQ/XrvAdcY6WuHYm69ICRLeGm+ZBSsXKBfLTWY9Walyied+PYnhxMjVemiLLlk1K7x0a4oWV
SUi/CWCXwSqj7Rikj6H2ZTPttOk/71ISe5BjzQ2WWUT1/nahuKsbSbAhj95grNxK7aUl95VZzSQA
vV+CdZ7BbvI59rurgIbvmTGYzd5PWnPlB4n44mX8wU4wtyXYBkhJcTm3v/84Nq1+Z4RWuDUyALtD
Nz2UPZnqkwj8pUv4iu/+gHcbf3Fq/OBoBMyKrUcwN6CXebLrjXrZZKMxJttsSmk+O9O1Gs3vI+D+
SmGZaWoihjS4KfrAe/jz5+VVWfD+9CFp5tNamL1CSEBPbkAaIl3Th9mqVI7pwmtQqJYYWEesGmuy
SkBd8soKp/hF1kAXqglajRWZ+yHp3YXlUw0GRR2vdVQby2Tt6wGmPpccClPZyYXBOYaXi15vihLO
PU4UHdAcMnDpDxkBcsA36gT4PJmr3cOk9r35wyrDhSroOPi97W+1GrlvVJoePEREQk6sHI4fkTo6
pfdoRVW6ZWZ1lrATXMUDydeTlqyhxSgCJzLnWkbJKi50jbOiVR7qsC8eacKaaBdTHRlbKKJo2xu4
94xsl+WkzhWt+fPzn/d1/Z78vJx56azqBioDoU4WFJHutTXSE9lqnXqsxraiNx3tSF8lTDcuBuC9
WXul4yZKOZ9YXXrdQRjZ5CGmSAfnHH4zG3tMVtFlKScLtElJeVs75wlfN6NBssPBpy1kYxm0nVt7
bYy03snX8temV2DHwUgROvW3wYyPU9Ze+mFKTiuu9EUq4EYlLsVjEHmU9Gl9Rlw5gXphsmt1zUE4
XNVniIprUntGd1tB8vV97bmUUjvkXn/0HNAVPQkAX61IBhU8Ze9/NIRowrAZBuomQ5f5RfjmJOpO
RuP5vkCzH9ITtEO3uIIy1eSTCzM/vXWHOYcQ//1lOKXsZmWx1/8PR+exHDmSRMEvghmQ0NeCKE2t
LzAOyYYGEiohvn699rB7GBubZrMKyMiIeO4T6buRydmrn3yyLL2zi8F9M5U9n8fMsYOlTYCcTBnh
/dkY7tL53q5N+BQO7Yh1Xj4L74QGq6JxxaDGh0JQ+vnZ1tLqnOYf3ajMh/YPAri8r7qGlehUV1Ha
V7/FzECJPfEdAiNusV5/llgrfNdwI1o20JQhq1VidqLZz3AuTRHN9GuVL+t50usvc/ZgbrVMKchy
mItKwtEvrqhdOBsqqwaKBUR2HV56nxgndI3XTocl3JoPdOye/EVnpIQn3pKdePIaYAugn+4L7xbX
9UEhw86ctPdEeuklkfO/tCFJ17OZMjYz4QULplJm0u03SrJuECl3Zbf9wf/iJ9HxYxAdRNuR4K5n
P+G/TV+AXyZNqIGuOAwFGpK5cJ4GD7AT8FEj++1JR+Cs6v+tlfaT9Am7Y8kec/w/dtD/qXTsg5mz
iRjkEDZ9DYhOI7tVFj1vDW1sWQCpLzAWgQV8y7JJI0Iuf0ViIIYn3LcAoMHthPquxWDajGgkuUsH
o24+TzZCh6qaH2oJ018NzqsJL5qXB2lZaPwslPtdxOK6u3P/SA0bEY3VNuKz9RptAak06NDK7GdC
/cek9u4sb3oDzQNO04edXFTUzJ4FtbutkirsjDzKQWQo3mDsehCS0L35I3UJdi7eX0bNcclb8Uqt
H41wdVWyaeFAzpKApGOGjmKqCcDwN1e1RwyklMx7tFBnw5qzno2fWact32sIbFcuSpE0kOT2KH9u
GM1cMwZeyxvSwESCjCohU9X9fi02+1qObR84rBQZWvczDNN2IqSNetPbAjyKyEOa3eBCFkU32J0m
iPiM0nJcSyJqb3CQzTSGB/LFfl/2BO/UeExH5zIXZKkqZ8MKtfZHr7LFA+q7y5bCwR3W1LuCPAQS
wxpBVDvo9dZMO7WtKaPGRO6Z4bdgmeEiCmzOC/7fXaXhqlnoMRxM5Z+MYjH3XtO94wJwIo+Ng90I
dz4cTIEeRBkv3ag3EZepMKNtFRrL/GO28mNCTLWzR9GGlJxbYKxeDVZM04HBoxiEGXpYgWFNYLvl
dONTzQZ3wbr7hfxxZtnc2enp47zo2qFOiwHUm+qjJUNsk3d3vvcl6iSnY0hQceXKY9OaYqSDh2jU
AT+bigW0Ck6d1/ym4CSCYuOkmZsxKmeY24DJEBY4d6bk0yQF0lA3gllBTbRaL5Vzc4Ck6OLQZ+99
s6MHO5KoUouK5MoGVNsND7g7oDD0txzN9Od63aUalrtuXD+NzL/TjB5YfZq2cTq/UafGY1e8uqa8
BWcu2gATciErszdckvlQeQCbDewG1Kzni296pvlxrtaDEB/QcMyjWhlXiYJkqkZnChr1T71O2841
RyOA2CdK8q69l9z77sY/bbIwXSfeDnI4rgNOyKHyUFDL+wyBLbUlCMDO1QLdIh8wJePZGJzAdCuG
Ts1wNqjrbAtCUlkR8tk0+9kuQW8w2brQ0M1Dx7jpaUb3oZIe3us6v5+uDuynUGTbHBqD/jIWo9xZ
WMTDxux3HLAQXQfyLbaeHDfhkixv5wchb1/vbbg4jrojDPZhLt4BQVuwKYRTFVtqQzf9GA7xGYYo
Z7loF0ouczdjjgMHzKe0qYfE3D5g3WXslRQ/bLxCPbaKY5fpj1keZ5kZjFoaw5NqAkBOsSurky20
i2H9x+pYC5uv+q8XvJHZVs9i6Nt4NmgeBW679YC7h8/VFBeh07KFnYIxz7J3Yy9UmCZLFaIK2WFF
AyhAstw9pHT3qFvaq1OXecRBmIblYPUnPVMfK05grId72+LTyo32Dz7Ez2Kg0cN+xdH0YHmiDrin
vTo3n9ora4EfhE0Dxxd3MNQNcmeQd7Ssf9n6GVs9xY/ayt8CZraw3Js/RxYBxKWjUFl9HElFOX3n
7tidRyhdPZem88JNGuUvLqWZ5jbBsm5FO91zedrRS9/pDO8ynY2zlrZGV/9set4Fs4fZIWvbF65O
Ragrmye0pAYpmLiG+uy8+qlQB2WTKfYWYrm3b550m9MmMyQX7P+rTnIkrD6R0iTEQIyBd4LVqefc
M4eSBKIy/1bH+umgilLBvhBF5Xd/e8+pW+RuW6JZ58SAxnVhrwRKSikOBUr4YVyOvtd8+CnQenpr
uyl/zHCV3TafcY5xhe91APntlL2sfRtoBqmchO/C7TfdJgb/hvkO7QPK+KZyfrfzi5zqNy4vwNvA
0+cS/WKjvbYLt2A2L34cIz/wEoC5sPQvts1nqJnNV76SsJbulS7Q1+wXe0AOb6LmJ5erjgSRb223
5GEBmygwz/06k5Ffhi8MF+/wCo8aAd7d4GefIBJDp3ggR4m0TZbPC8nbnSX1o+0Wd7baOe7tjCVb
P3RNxISRlBU5uQ6imCWXeM7Fb+c6sTLrwJUG1VTuZ+w6mS8FVp1pNvi3MOos812/bd7FRMDMt5dC
ALTnrjYodkwPjUBulofGMDIQUmXsGGwNrMV0sAZx7drlbTLmV57Djr9Ztkf9cdHKBj23/mgb22Gw
9BgrKEE1FjJxZHDIUshJg5OSNOagQ5UcN2u/bLAwUZVdUZtMoFDJY9fZFLszw7810faWKN+yG9uC
wbJDNg5ikKU9ps6498YaDEn2PrFPESU8TrvZFjOjiO7JR5YTDELAzDPmX6t0z93mh/aSvhZOWmEP
yOh4qSkLi6xh7uiscFw3rtmk65i6+5wXGQg4iNUQkWQGe3bOf/WFeVNJYjff1tPc0GcrSSSQv/dY
i56PWuWcxCgN/t0b/d0bKQYWF3xmtZ/ETWWGW3rXNRnUNBK+zTgFk9t4ZOXoA9ee92X5rxJcZeDC
4t5RTJPH2+AhJBbRx+wu8fr3zZu6oFv4GPP1nUv207YtCfl8clxqpF9qLEsalAmvYIMU/zjWfVwO
1f3gdIL0S3su3O3kYY4rgYrMkldvXaz/jZWsjhlZ6sCTaHjAQfYkLOB5ToISvOOMwMkHxVu6fxPK
gWAaCQna80J+BmJDXkLdyHIo6so3w8ZziyC1CYP6G8AF5pHAQnnDDn4OhrLNjWvqFfpltV9pEd95
znxtyw0lEedLlmEE8Zxm3ivFCDhtos1hFA1JxzzqJsUB5ncqBAR/mqHv1mwBkzWA0lqA4fMkJA9z
jceN/lF+dEiAl7fCtzMGyXtrDYUOJ75cliRM0+Khhx4WmLU0dr6nmt1CnRVQTlxlrc/nW3E1toea
cDdvIsA4JSUOxZjpdfKxF85IQ5o9brsXTzTR8GXKBFGsHKgBOn/vjAVocUrqliww56Z+ZI0XfUnf
MDqr3HMrgfEAwzzJQmdfOY0QwUC1WhMw9pINAIvbtpM+jN3m7CZe3vO6Z0ugP/cJjzqPbZOqL5vG
83lrbwszI+ekj5l4pyc3J+ZymE0BtZYLND5yOFcDcH33vcxuly5FHhSu6d1aar/dkkRbav6Xtl+t
aqFB5MlOjs3zUI1AgrXmySnqmI4aVbX9pnPHDJrpVVnz45ivbPjbGv7e6tNX3wAkS5jB8jUTi07w
v46z7VSs/GxMelr+m/Nez7P7IlmOELaiYcFDyiB+R7X8Z1Wxjgn+nNE0j9IHkX0vVu+fmcxMjNb0
Fz5TK+NgSbffBEcfd4CJlJqIbG5b/nLD3HaUzwURcGumdu03cVWEO3al533w9PCBnHuZndqpOY9T
r4VbW1B6pGs4uZKNCZ03mAaQXuov9K+pLgvza6q62OzmD2A9BKbs38mwG3bCe9jeHEys5v/m2Drq
pEGfVJ91gu361ka1Wx5wdtynrIxAiG0+U8/vgsG6WzRks7NV7pst/0mM5pVf5x0iBVohQ+iU7YhH
CPphCwXUwdwacKCjtp0GC/RXcSUcKHZborwgG4EM4oi5y0zxiM35bxzJ9Eo/WyPh0/BL0geFezqk
PbPt1jnqhuSP1izDccd4GwrrUU+1PciEbOdo07Neg6YFADtHZV4ilCl1enFA7uob3IRaBLRLwo9H
Q0PJk6dprzCdlsS97wQA1MnLmCfaIHHkvUK0hLzz11ugPKz50VeAU1SL/YCrfkxRcB1ICu8MsHZI
xKFItG3Y2+V/2Ww/b7PguuYyx/CBfuIW3VIMyI7H0aD5n4k9V8cOIXhYZr4e8pPX/OWeyIyjUPBI
K3O7mJHFF27kUOM0zRbLBe+nQ8oA3jAlbFA6/ENQjk+TV6JDy7gtjKPz57n5Fi5uebdlFgRwdzv7
YCDgLTlkoujtaLuJTWYaTEA+nOaZgT9sgOEvMVj+q4gvmdL7N6FDDxeQm949sStJF6WzQgmXrZdD
cukrswyAX9ql2V807nqlcqDj1NvFAgqPiJ5WLW9l/mxAvINvnWl6o9woCjpZ9ZKdHRLs5mC/bynP
iSw49+ZOHhsrSKrmwEarsXdH7qDaTs3DnzVZ32Zlm5G08ZkY+Yvn859u1/S9SUorRFpGuRSY/TPy
vDQaEgwfduG8G01+0kb7pRQ4XrDFAI1VKzO13vnRNvsXxI0VwhMgwu+6f4U0QnTBuMw2JBl9PlFE
Df5nk0mCozvbwdKo22KIj5o21ox5O7r0UjumK7hiSLXM/nijz4gDgVt67TUpzPXQDsX77HIo9tUn
xyWJsPbZRl45LyCrc2vaWTeVqkH0DgVFrOT2xuInMX3L4vLK2wRkQH7xJS8lI0e243GvHQv1WloT
Fihr/aavm+/Tco21pochP5WkOh00HONT3YtrbVtzVAH2DBS2wENn209+PYVGUyYhb/gRegtUVbkE
RWnjYPK/O66RYdqNRsjL6VHC6yOeD9V04ZK25umBNWZkN5pr0NGdIyNlR7SHn5SnxnuOVSR2Ls2w
ovgjFhO5ZfbjYFZlbtKzXiqp73qO59GMR09/WcH979AGsni7tmsok0bEif85d/Nlltya1G2US/Nm
iGm6oB7PiqNYPZ/ANozDwkYx2Q3F89JmC5yMpQfdyd/JBk2IzK14ctlRvdtE81Gibtr5LuGiXLfP
HLIJ7xdMx3lNComolgQuRHNJ/G2mgwKRuzO76uY95xzLNTiWPETQGNS9W6FORYANZMpUtu97wanZ
k65vKAIGLlQhg+k5ZHxkx4kmhrM33CWpPd8BMDWxTeFwQmUGQXWp3vNk+ifwMhtLs5DDFVqU5li/
/FlnUjzLXc2qQGzRc0uLzTpP0PtJM2waf+j2MPG25noO+3bcripfo2LEQ8ZeQRoYMvs1iowl5ptq
vsiRPJqsvO/L5cItSJ6k1T1Um4TCCFmdr5Jo78ysfobjMjzl7Y8aG7yMqIvCtMnDzbbrmx8Zakom
AkvbBoQ26qFuquaYKOmjw3Wem5k7j67NIeoodoRzGwtTYVXnCuBLTTjrAMvsOaN1RAcKc+wwsAll
m4oWDPdAIPlPmdtYFBay2QGyLI5JCtUk0/nO+srzntdx2oMbd8IR3eo8LzTVGjy8iac953xDCqJv
TCspY7OE8pGl+VoRuhZskzK2S3cwgH+zPP2v24zHGbx5bGAmutclqz4IM/ejN3S7L4Bbx9Xe3nvt
4LUnA3Ltq+eOa5Ry34urDIu5ncOJ4nsGwdt4XKv+y+NdFJcrhec03nJ3KUA7XlxyJnbnGutpGKh6
Mvcz6fKXLEeP0dSQhWYXVcVMDiRPOcOTHt61B7ApYjrcbH4dqGWE71w7WL75HNjq/yOAeDKA1+78
fOWY6qsDXl7rUrUdv+sMf6Fbl/2jM1gHGtHpSVDdXRaQmmpqI8TjSaD3qUVb1/y4ITXwSgFUdQf2
U6bi09fMIWg3sD4ZYk3241948Ja7uXpR/vJ/yVmCAteHIqPTUPaPdVEwqBudR3rXVcy8LSc3luX7
1Uhes7l7cxk449ul4ahNKfAg7AOxUXy1Bi9726ymoButwGXfPtLaimK3n6+i7IyDTGR+lTk253Lc
Z03xQgIC1n5PKeFJY78IbuymbwQleqM4W2nGWkO7hChQY2mBGvOt4bnKfXboXKHijJhmYDfchH3u
2C3UJFtZK7EMuGfkkB88f2VMuAzhlEH2YXcCn5nOFcFM/J7epXySUMGjSaRk9rJkRnoJZksU3Xum
x2WdWPHkLoGYKHFz0wH9e1susIvk1I+KHgZTiZSd04Fw3yVD7MHCdXVbGTScw1Lw5WDTyX/iFRwV
Oj5Hxp/acTnSM7IvZrJrF6N91URz3wIiY+nuM6FWfvYa1nmnZrxbxumcWiWXSpq3hjldWsV6ry1W
65pV+tlPlzQGzHNUDrYzNO5I7iqNV4JfeXFu3eeYQ7gCdPHClmSdDur20H1ry8jLXCQru2U+Xxwb
ro6HXdBK65n5iGT5b8rBvq1vs6juDEKou7JaXPDOBpHMdD3xxjgxVzOjpSRqvG0HlrJe9PG+zYZT
QS9oj5uAj27mPpZGKnUeqcrYUrBmqJt9ddVp6eY5t1sebxjD3N7NzgwRYJ8xSLC56yx8ifp0JdGa
DXBzFhBb4SrpMRFObXl1WyP2YecD3dP6DMIgt1BJ6V3zhrOZt7NNnb5Vb1Io62JNrOIYrREAVP6s
8Yq4o2ueXK/6EN0Sr1SvN8BvJXMnUs2236qpOowu7GPU3KwtW+79xA3XbbU40fXk4ml7JlXGruai
vLM0e5+zP4Ebr6oPqJNpldlUM0hTvnojy6Ki6VoIcSzuCLr2cNXniELwucMLECzr+IbjRUYLGX/I
vg+dcSb187VUSovdSt0nn2jmi7hnISY2pq14gOM2HZ3K+uvYv2RGU1HdeWZzUrSrNBI0gY6qkP5U
pJt8q8Ut0Lp29iGlod6pLEWvxR66r6dvsqX/MSjZx0Y3jgfpoSCehAcdcU6C0cEA6eQd6ClcV7B2
jICbWMo1xEpOwOAOXcof4W3zpwXX/1zUXuxkqHa3npHvmqKnBFN2Y7C+rRMUqXx6zFv3XWZ8MKR7
74WTqFOvSV577uuKU5tkkQkhpM3z44CLjc0DyRAGjH5HrqrXCO6ZXXZUSQKaZWijZiKtYPoF7b7y
PEGED6hZH6dkE1DopotudUSHaq08cx/f+5VGzVNXMzq27aYliHzkLnuo6NdUuPRGM4pFb5RhN7cc
fJDkIdzftYqBtoBJx948dbgSSN2H9j017Br/K9tkjCu1HptCUwoZeM0UAd7uY1wHgBu15OhQNOEG
5aJDga4/THNBRYqJe2M9AfnYaBz1RKMXwepcbC+es1tYwWGfdHGwhC7felX/Mdz2Yr3fnONthuwW
mn91jERdKqYoW09+YlPV9+SuxhUHsxV3OieLlVOzsUui7x3mYPVoDNd8zoZrXztWIEG/9Xw6TLNi
x9byPbpcunbAjVhtTTHsQEbXuFB2SEMDm2EXY41Hd+kudiXjjE4nvoT0pPzbLMyhLcnoZT7l/GVI
dtsPq9O3ezGgu3H5ItIsgQY3Ns4QqdwaQhOdx+JwNRunrbnTslv4bOIkpYh5869bhh0jWYomsud1
1/MGu0XgZDTbzcOUQAeblqWPpoZ2uqKDiIkhKNmK3Wm1+TLUzXfvbkXkiZnCKCm4DjM39dT93Hv3
9oQVz9baoyucLF5h40PZvE8zuR5NLf1gEamN84LOo1fhGV8yfQl7oia53fxLsrxBn1fQap5pA2di
vWy1e2XPKyEhx64ApmtkTNmsLpukAiOkcVmMFQHERPZ97MYHz+Q0naf6NgI2EBRAm8oxeOC0u4lb
e5c2VOM6BNKRWzG+W65NYz/rg8u10Qbg4jjN/f//b9Wr8j7dj9WSRazKd7zegXBus/GUem53303b
B5OP+mr7dNw6RLVxhWkytOjYj72p73NtbAKAqxnRCzbmWENiNJhSxnMvYMy4eS/VhIGzbTvYpIMf
6sWoMVsw1nhtmZlzb7JrzT8VWXczcWkIzTmM2Lf76TZmvtuiURGhCWHDeM/FrYrmxm2JOTGO6gVN
Q7OtjSMjS7j49R4ylHmkkAo6rFFxb5FIT/S+i/nMzV1Je06b7NecaQBjKg17cRrXbW+emBGJ1/7X
Gvo2spzFoL+qpRFZkUF4p7YaGYMjE8Btda781t3pVuZy3G3iQV+zrxoQJSWbG6/uMJ01Xnxbggld
urdB9mwPoe68813nbPL6g5g6+lUbS2DsEAS4Ss32adFx9Rg9ehmj5VBMOuJRdVfym2rQvVT+P51Q
PWX+XrXTlTVP+5KYj4rm337Jaf96vpWHq5b0e8ss6Xh1FjenZv2iVkPJTrls9v0Pf4EkhKB/mFfZ
H+dyeitotJ/wfO88lNShmtklxpCBscNaLPounXli8/hUSnmX29q4K2qAkvbNji18TjQ2LKkBu/Nk
Akwd2pJeRsEfS+sH8felYCQg8+2xqJt/grNglw6ZCOvldquuzvTUnqwuQ0Y/TBcvN8Dd6tYXc4Ig
Rd8c2jUXVm923pwFvtcEL78Z0+fUxQmQ9i0YLRQVjqVhsADXzC2UJI/7lteQ+2Zl4cShqzNuJrrY
wngBaStQ6PgfLA5GXerDjrsZzfuNv8zYFFtsa1SafVOyjCDiXI4G/3nHj5BrE/dmDqRBpD14k3lf
Z+QqjHEqaOSzeGTBImFb82ZoNn9TgLHsPrq7zOvcsG4duKg6UDdq0gDzJXgGRj9DU09B7eRHPRdM
Sjv56bov1WpRPGjNRt5WO2WZ/+hW07Iv7BJhxJaEE9xctyB7xKL0Cv6DL1dK1Y4J4RmDazQgpDQE
5F4nxyTpu3fD9Ge2/q+XMML9rHo2+grvWktKA2qHq5vXd3qb0UBpGFFUvFm4MEQY2i69tr3z4W2B
ucwfYsuf+tLmVknLcLdK+BLIHrFhcK2at5M+dk+NZK5fM8/rbxt9CA3eerM+cab4p1UVcWm2H1x3
X4pcdBS/GSjSvriyevukO6l6rCRjWQHpiNANxLRhvcW3G9jSnhsxB5uQJXGbb1qD6+DoQdni0lE1
72rT/4qluhs6weVMZGRNSzrdZhtJzHrhsPDz5KrNLwDO/Kh17/np5SZ4AKqD66boam4vaGaEF+ZR
WTRYK3bxrH93ZqJhnpVfMqY/KOEw5WrscWFSegUzvhMM6s6KAr3d6juV22eRFerZHHMMIahRljWg
f0hSSG6vqmREpDq4shxbfcbC14CLEOdIEbTFpWF2u2vcSeMPmi9rwx4xa7z0iofIcfgDzXGmJ17J
z1mK9wTNyWF2vd9+TSIlxHSyxNxHIw051XTzac31t9mcb/91+4E9ojRqreScTtQTiZu81Ox5jypx
dw1ClDjr831l/vv/j8ezL3cFLybOZf9halit2GTlvzBFIsLnCPZ4+tjX0IXJLX/u0KTEo/u4QubU
lMc3uKBbgFP1ezM3LiWNdtY1c4s702P8aEl9X5buJ5MyBkxOAiFUbTswmkStoywRzEqwTG0Cwe9t
+0Qj1ZRWP/pSfCdsFn/o1Ymit2YD3KJ7OPFUGdya2UWAmOttbh4q9v9G8cnR7gaDq/4llT+eTTii
Zuc94pL7Ns3uPM88PHWnxkDx4S5Lx/1LvqqaNRlQ/MUuse1m30vxWjKiZDCvZH1FWveZeDUZOVGc
ss0+NkArs7GjJ1J9G6o7107zJ/LSPvdzFjZkiU5VVcmdJr1v+pjbiEuksD4ahc9pqGdAJ33+RO9o
oKXAA4Km77epRhutdHVrCbDkYzUENTyi7zS7AjCKtP9mOoiTQ6OnEBS75anIlz5unOrPdK1+X6ct
G82zjguEh3czfqTH6N62rQd+x/aur5/nRN1bqqFtQ5Km2mqbGtPdO9J4b5f8dUvza9KPf1lBB87T
qz8GWsiMV+Z9HZ2ttqVQrtaEqX7zrBViw0juRCic/xYtggvQtImKLb/jptCqYyP1x6pS59RDAdam
/QsbdK/E7Qi39TaX145Wy+IENF6/66pD9CGaFzqbsDmBISdiCYWg1+pzZ2dH6yOvXxYeU4ZuH7zR
vhQ7RZw3zoYoXO3tQdxNkucVQcY/w/jSDa77A+9t3NCsEegNtbTSkJ+Yxsli5WkVMAwGaGDXXEG6
nweLQda8fGiNulb2sO+S6h+uUNb8pB7NZSuCIUnfC29rYdU6lPYZMETkIFHVkdJKe3S/Dga+2ivZ
AW1aBkp2xzOrM6EtHr16enbtPHbM744JxnmZyJF6LOD4frUb5vHDminlpVNKXgDAAZWipcQgnArW
QV9p3RrGjLC5PWzloewX8L8Gv+t5gKuvGyk/GoTpEtlVsX3mbhYmlHkPG5VspWUKV5DxAJrauLOF
ccxacVhW7uAqdbUdCy7dye7OZBf8wOtIApZqYtO5mPVwTVsYyE3yjEmSYZT1oZRWxu2z0gVfVZbR
qM5C02RVZF71fWumHU7A4ckUjKeLCvC1CWsiqDMoPxpTa8QtSbxhBwt0rnolIEumfyUjPGgDC2FX
UsrwLW+baFNXszija1dbJbFl48brNWGF5ki8YqZEJHJwqYWHZNHZnnCO8eXg0+Ri9aYs9okqv1YX
KSuPoTozl22EkW/faOdpw0KQ2E0uesmGvRfI7X7glMzwNIyBiBtZ5Eub0guHDaVDTaAHhSGmzK37
pIOw51g1IybzPE3lhi1vq7+TBKPYbY2n9d8KeXJxIh6Ml7UyAHCNpg1kPWOro80PpLG3vVuIZ4zq
Zzq0gdKXbwnLMTKH8mtcWIDIFkpxwhTMTpT2LDeW1/1pOnlt9Q3cjILDqV/tbnppeJlEXWHyswjr
r7L0Z8hkrHmP+ZdpjGEOEmVvgHlj9RPEpLXyuQ7pI+S7t146CBXSbtmVTs4KoDddUHns11Sjc8eC
V9Z7Ye+sr6hduYo4W3+07OEHnwPYGjr8EgvA4j/YCW9YPF3iLJTgF6rGUMr8Bdt9DBv3SveH77wq
IpMMbet6iKl6zCM0MerY9IqjxSlH5kPdd8V4x8EO7p262IWxPWw6D8WMvdufur/V8jEFiPo6GizD
2KM5xl0nZZAho19BBJIZ97+6jLFd7qJHyJvltZ+xs3r2nYaPZ8/qO89ElVe7ZvDJHvCaEEnZg/Q2
7Bj9Km8Dnbo+q1KEgRPKt5KlvbHA6U7jjif4vbIP0mFJYp1GjAwwdIfG+jezjles6tkaOXkgxjMx
Hl8ha0Vm7bJHSI+AFCOt49tCoRnc/seEq98J21enhldE4hs/OuSBTg1sBzrs2BQcCWxQus82oOjM
dIpTSpTCG5Nz5/j2YVj49tQXl3Kc8657UGSiQ50kcsH6zXNeGXeclWEzsn3r0sPOuFPVdXE1N+8j
m413jb0QSsGKEkH+BxM57FHT7boBQHXiOpd87vOY449q9coGTBuAlDnjU11OxnLigVWBX/Bxwi8k
BKl4sxuJ8yUStp6to7Ctu5TbcZ48CndkIcyl4Sk1jaaG+2ZpGDFQLD5WNj3lVaTUmi+yA5pfaGfC
IKEs/LtpNZ8sHF872SWxBlCUJI57yaoS0E3N6cB8vBqgvEwWZ6PQS/ZA8iQQHbJP0f9WrBPuEgAT
gWx4l0zAY2JNZly0fXeMXCcJHDP9I4lI7s0chwj86yu4NDBktFEDrx3TfU7nW/Bb4TCTPOYOuoCk
3NMXMhHOZz+slzvU8l0HI7lkq1fzfm2N9XlTc8Ml50/noc6PQvy5pUGBBZ1z952Xo3ns1N5PHcwy
yU9DoYxnnXJfR+7mN7D98bVrlo1Kt8Dgrga6fKwb60AksHttyOHokSqf1r7elOdRG/gn2sT0qoOK
SzjQIXhTPVuYAjB5GFxbaytcG13y4w1nfeznaOH7UHaM37O7Tt6O0yRukpkJsz7cWVt22/hcvpS5
3vutdcjdJq6S6SpU+ktE3mFejhB+ThkN5PSNiAl8KVd9IWvZl279WlGe3H4lM9YxmNub9bIOLWtM
bmnuEGqzVpe6D/3gsminMfxxrImXo361Cm7gTQK3WBkqRrH2261NnHaCopLdvralazRYDoOtGjSc
/ZFJcs2dTPbroJ8qcPh0w9KdrrDLs9JNcR0tvvyys/LBNbmaVqv/U8x8/fV6AHHNbjsL1XC26vU+
Fdsru7UrRLr6ZWWls5uw+bloL5iXmXAt+K41tNZlFVrWsp9s0QYDbVVX60LK5Q9FMU4TcuYzxb7k
2E482XoTNLTOY1uVhNqaPYFtVNf9tV08g0Fe+qET6Jea+WsMTP6MghGl7qdeyBBYtvOzOS0cFvgt
ASv+jkp9dTrHjTTO0BShLPkXWjHB2Pd0yJUdbkK8JQiJfa5FOAXSxypzNHyZUOAbZQ6IPXi+KpqG
G+2cxl6tQF/77VA4/J1d1jqHtLyfChoj4zi+rCXNT5vYwq1aHz0USaKFIivZZ8IN82olUekYsABr
+0cUzJqRh/+PpPNaktTYougXEUHiea2ivGlvX4hph018ksDX31W6LxOSQppRV0HmMXuvzQxzvvcq
rm1XYRgo84FbsZBo86bkwciRBqHBuaMCM7i8mtdWeUyU1fTWpfa3XQ5vbYEJwjIawnvCkDaur0hX
YQMHeIVRo5VdkiKtWVIt1z6Nc3rXmVtw6f+6ssWVEesDAg4KEpAuW98sz6709spCDpyzbD7Ht60b
HpjGKw8sfDgvuL8Os5W+VWxVV22nyBQtVq2NKB/48k8RMv0yBv6RQZJHkHbimocj5o1heu+Xc1r5
Gcq64UEvwgLM5XMqMbmbWxtPj9tchqn/yvBvrrstCfI2noWYEIHE5+wtigi/+NYljg4Zk0ekg3be
YYJsZFfkW2CTTUQ9yCeRim0VmNN2aBj0ec5OL+3b2FlVJNFcpbf5WzEG8w5mANhW9hPzK9+3v7Jj
y4tGP8VFlFTfTu6SXuKBUJuRim8DUZHpo06OF3vUUfkR7fl1ytDkxqTwNnCs7DgIti7AyRiJQJvR
tA3myQxnko7RMQ/jfGbDXfHAdU+2sG4yWUHNvMh7VRcdAHXiJMyl34iuFJspIafDXvjDORlFoab9
xPewNhY+Vsdbgqjg3baSAI5X344bMj/9iFTAbVq9Bak97eobAp+sQ8pG9HZmUX1aVehHNcUr/7Oo
VMSYbZS8KU/QFdY+XoM4HF8M+ZcHrbU1ffNN1s6mrJtwFdc5yQEzKR95YTDuNa5jbz8RMvsil/9M
Oe1ETTn+zcp5rVumnmHX/WGUXVc+3w9t9drroKDYNKQTE4X9PLd7BvJ8YAVSsoqRyGppmz+VIJ2w
8lNhLQ7Lg1vw7+wKds7dRpiZdyDFiYcwCZtI6HQ+lkv55Y3li5TWe5ma+ti91M/GiEPDyPFUV7ex
TdJMSOu6eE1vDMvMR+iXJSPy8P/SAvT0aNVdc86nj1LNS5SwuVu1i/gYrG6JaO2KtbsEX2PF3NzA
JLYt3Ji9TpzjQFlIve07a9tp625J+Y7bwfl1zJ4FLyrdLXkj9MHyiqJ8gOYwgRKolyeUmyWmroih
2m2DHiO6iG1iWdgAeQwu28z9Wwwq2mQuLCqhGkWnFRUFsSKNIk9hVH+SPc++wAKNkORtIKGRI60/
jj0HpcBivfbN/GizxHmkBP7GXJGsDBeDNZIO2CS9gYSuTJkMrjosfhsZeqdFhh9GUXwXOADUZMhD
Imx+w4yZoVbYO+fB3s8Jd05nJmpLBu4LO4ejqZ9yrcneKGknjOqdtFZjlZpLR9hVAXJL3w/WYkOU
QeTcMzfa1tjiCNaoNplK8IX29a+a/TnKG4fgSmxU2S0gtBx9zhZ5MJeQSbbuXjKZMiPNeHeAnnct
TWZmfEozyswFjovfzTujJB/cZvVkNcuhGwgnyhPz3S/Gd3pf9DltLNcGQoP9kkJc0QwCpdke4nLB
Z4MQPqKq/0zz6sNbinYFFsBdi7x8U2bjRZ5MCLMAjkctw2WgSbkxJvVm3fIPrMrj9xU7cAFU/l5K
HIH9kDnF7QNzXkm5/KJtRPjaN8GWj/xMEgFBIbbzRye39UL0cANLKe2cx052u2yoEVi5m2yYz166
/GkP10boSlILGcHiPnqBZDatFwVcxZcOszkBwS9/GkaPnROyN1g+1MQg2NwhYYYCXmWj+E0jz6yS
ddlUmiPDeq/YjTo2jS889Ze4Vu9Lmp59dypuAXg7lFTvsag/3BiarKGNdYMO0cZqul7wOG6qvtdE
vhOeYf+zLDnv08X61Mp91NNU3BSg/PmC2nLy0SVO8z5OTWLVB/fQTBNzvOGs2QuusLiY8HjSyGz6
O7OejbVo2Q+RH0K+0i3RpqMUPTbm9ExWN7zjWLz6WbfuB378ycM2xQbimenprulZWxtjG6+y0T2k
jdxls5KrYEJ6QxpGd/Tt+sUr+n3OrbWZyhDRAdlZ1gWLa7vj5ZijpfLYlNrFsRPtptfsMjwRWRkD
gxxFJw6Eg9ssP2V5e6twgtRlRp0aq2E/WPqzTJ7BFXw7QY9xZhxywujto2MyL0sRD52VKePbPZDg
FeqvRnBN0bxu2VTV26mbf3CgDwhyOaPUqbPdi5nDLk8TJkUiBe2QE++9gn+SbVqbT50dEjEbVf07
Ypl+rhboVUvLVMB3Rla6GYhkSy+71uftUzNV8dR9TqrH0VozBlSxoW88gHnduIIbL+ARBQH2UgXq
EkbKpITVsQoODpzJk2SvVcRLfLIVfs8YSDCTj1XrhOVeTHW/dtphOdtFEtVT6GzwC//4gQ72C0zl
MWFn39Whu1GMiWFGTqySDFIyF9xkOI8WTWccfGu7szdeQag8u5NVCuV17U4MCFqdcKly/e7chICV
WEmwZUOM8UwCWm39C3T5ejPkJsVbOponlGN7s0AWMIfyMBvur4gpmUqH8zmz6aSHcoWQKN0wJe3Y
TaDrLm6E5LAlCbfEMZQ2Bg1W0q1Jvm12MeF4FBvOSqGhuy9t98MlNcGO5XVo0C0T0fuOiPIvYTPN
tolTm+joc8k6ddcDRWTOjKKs88WWhON+zdzIUEu3r6dlC2vPPePRfGxvxSEqjk9dN3AuccGzTpan
5pFEoeQgb4+LW5jXYuDCKwRFoaMNuSmJkkcNLyINDgePv7zEDtdNtjBFIsXn5tet57ciMfq1Gkt2
snP2Xpd2tVumCY1Xa14ac+xWYeLzrYUPVBD4aIEDqo772J9yvB0Sr2Hd7zFDjQy34GL3WBJUP/2D
dr72c6TozB+Pce8+43hyNk4pHxJfvw+SXRajNEJWnIF7VnZRV4Xb0kAC1Js2VVvfM0x5btwrxLFX
ZTS0cEGCe5s1r11dyxmfOPpvehWDNfUEBWTF+fGeWhZkPdaQ5OCpyAy2S5F99BqTzzTxjCP/iO+K
oXtJm/BhLAhMUbbEb3Zp/eDSF19jg4vERdEw9CQPW0QMuy7m6oA4kHYswiPCAY6O/CAHPvCs9L8t
VP6MFAhNDHXawVZ3mPR6mqBIMTIwC6iVvG027QbL2aOBAgMGhqBK6LvTJfzqBWNBoAGkJBfOqk/T
p4oXggw4SzIYSva9rp0IyaWkur3VEiZOjMwnF3t+DxHCriFhlGttVRs9tBdk5RiZs5DKfyExK7Pi
EwJ8c9NXtsmynNff9LGhNkiUy/QrVsT8+bxO2LL56hDI5tHsd3eUir+VnZakLr0pCx/nZDNpoae/
bWI/ZIbtOoWanA/qe0RPWxiaCtn/KKfpO2wa+CFS7Oeq+TaJ2FohZ3IpQcrfKSQe7D+NUl0VcHEB
N1jjziIwenByCCPMfnteS6aC432/N1NDrrJWvSSthPlFn0XilkFr507+nZX0B02PeBOuP3B5PcjY
wzOdbtNhQAFPVUxr7JF16rZgVFwr2VUVdvlh+YDkycPBD0cz8qzd7Fo2Fpw7z3jzrEPdsJeNHSQv
tS0Jt1qQtqj5MvYkAQp7+h5FcejRXjFpHn6nMqcmspk7LeU31hC5KWgg15Vkie8Iecxd5YFMDceN
Uny208VAvs4fTeRRmHET0V5XMmDgacg4qvwnGg+PFSdYJG/BDxYm97kr3DXCDOZCN3MARzZJ9Xu3
ZQNVyuoubokvnlxz7/c/uGxjftxc4wQx1TtMCYQwJrcfZz/iPP4l02/Puk+fDJOaueOI8wudRYnC
FWIzuBrnJJodxejA+Cpn+W5IxgdZNj23ISgY0/3MHP+xQiPPQhF9vZx/paKFdsuTFx+lS080VhG2
bx48jPir1kw/HPaKK0t1eIwIdBlT+5TkBPXN3YcXeveKMOiVFR5mL/kheIKntojcSnbruMhPXuiv
u6l4tOt02FitR/NdEqan7z2vPcb4e1a3R4eJmd6VIdI1m+eYuWk0GYO/mXCCrHo13ZrFuEUuPf84
rWWizkJ9m2anIWm6iKVxsvamLybcq1YVryjKCtYM2Z9KiXU1F0TGbnroEoS1c3aHt5WNN2O/JAaB
KhXXDhrbGSG6E+xM6T8OKHO3tgUosL0pQBCAWskiVppIWGuUPzomErWRFetnJ+3QFWxxfQj9zr2x
GsKBOT8+hdTR7dZEMc9Y/Q//9p8wdo1tIoUlrQqYxyVGAEmwWPWJz+hh8piTx0hidP3cxp4HoOW2
l+rwrLSGX6BJxRtMNCU3Yt3/1p0WEeKWvUmZGFnQbOCME4DV5fNje8CJN4LRWxBxheLJTpqX8t/o
Ncm6rpmAuj3H2Ni5eI4ZSZGYeRWJJrzQjh/muXpvFwD/2iaJtMnkpqEJVeRtrUOLendMWlwGVb9q
LPa5ehkOhYnOgMlmznOCNGK6ST9SUR880/8tJqSOzcgJ6mk0KSrY3rggmGpbmmdFerGb/suGBT9T
MI/rSj/osEsJS1TXtjY+ptb7DbMCQEAtiGMlTnOwzIfulgHaN4ooaWfbpXwcC1acpBVMk7Ta6B5V
+GKtgp433XlAE/AQ13yEI6/qTG4Y2qf6EAzTdcKkyFcVVhdawJHVh2/4WIAnxU6a/tPx9U/stjQU
qgv4sS9GZzwTqVBs02nB/tfcm27KjsZgGJSH71lWd6cJNXres4AcOvpE89/gFb9pwMKLDCpTAOVZ
/s04rJR14az3tyNMAjpXN8WX3HET8QyGLW94aZO2mrsBqjVvBivwnTM6XM1t+oq5lfkkG/jbH+17
1mtT+Wft9v5m5jRYE9N3r6FmI706+CktQRrCCxN9eOJmSzFdpV9E6FQReJHERvjDiUBktGy2bsk2
19LDxu2q/dCb5FraWN2qFx86D/L1Hs8LQ3BWhEyxezSivjl85fScuExefBNededar/A994U1DFE5
gDLlC1lwXm67gZ+S9m6Pr3jFz603bjFe0Ni0/yeikJDZKdb/TlDAPWtfmlGQa4WHhbpyegMhyWcR
LAKJwVq21AqjHh6Cvkk3zo0YIm8zJquifQkG8vy0h/yicPD5JTjcZbhBUMTS0PEeansiRy1t7FUv
hoSCJnwnKEusAjdP8FTsWN9nO7Sp4DrwmSKMstYBwsuZRlwaKOetClNPBQnCqy9WQwZhPf8i279K
B5NPQtBdEvfXYVSPZZ/fBRUxNQ6uuZD3eWVbQq4c/NzIlW6vO8JlnW0bv6QttYd2w4+H6cRFkGbX
7OznSzuHx8CUzY6BDpSnVRyQhl4nv3PMXthPplcnS6O6w78oUQ3oOSeQqrwvHRCowXhFVR+hfbzL
jO6tcP1dUstyhz+FdZzN/39PQUv7ku1MG3DPWOxto0F63tfupvexirRFhUjY/cdWh1wTICC7Tpfd
xkeKlM35ELVzHe5Hi6IFRjo+MBGDq89wyHguqDwpDQK/LB/sClHllQ0L33LzTdr+jN7yL2Bn3VX5
r7CtbkXbg0DIhWsZtLwb4DAp9jq8HLOfrjs9pBuoIaHPlyGQ60Z072SbKNqAxnV+xVAgAc69d2/G
SIvyrtuZWBivNVp3r/RJaA4DQmpABUsDepidVOyIS2RBc7/Eh1IV1xYLbMTW7NxzdCXCkJe6sRBx
eUF61J0zPqYlVlyDVQPdYLgxWrPfwQ45NC3sgrBpw2ju4Ry5ynhdtGS02cq3QY7Li42whyNDZjZl
cGPpDbHC09bqh7csz48k88bv4SmA77ArVOwc52NQRsVTZ9vdvzIP7jMl81P8NUK7wLGMNRS5jDho
l3WzY9xN0P4aaSAmqmLi9NbjFpVWclZtuB5AGBwdIluRh6SC7O78WitZwlBgJZfitQVH85aSBHfg
g7cp040722XSLerqLrFhngZqTG8sMLljpLQUHVuvjBuoXNBIpJN5S5i14e4mqMOFaIiPnb7Q7If8
P7kv9OoQZVg1F60p+cRITc3dByHc5pxgDosUnGYonUF+cr3yeXBp0Sd0+8Tx3IFb42+m6bGrKv0M
0c5bw//zWT2Roqkyrz/5qXcx6XzOCK/WtZsYlzKk5mF0ap+6doimRn3ZwBSnGAtaIJnod6M0r51F
AYrgiUsxwZiPh6FYIzNeLpZJS2Es84vSDzeETZE7bwvw3ydGBFiUdXiWZJhns2PscJhmUQd6MTKG
YtqlbKAni8DPeZDDuRbOd6KlszfsQqDxjJ1zjQJoJQPn3u6gprylXtI/sExJN61VjhtY3DBelFk+
pUjmq8LFlJCF1eNEW9yWoC1c4YUna2KX6rcTH0Hfp6daSE5S/ZzRxdyVi+9cMTEcDRU+L7yGp4VR
WynifckmG5YwmmgVozPGXanuO/zFWMNYXGFM+pfn053jjhNhE5q0R4nE58alhz4UR37PwAT5N8sW
x756pd1ShjDbQgN0RVIRM4GKvwP16bacDkY4HGv6yFXdN+HBDEBooZ5MNkVdsnf3en2tPPc566r4
LEV2yzlKP7qc9RBQN3q2BSzW7Af8nr3DUK1Hstl3LulADCYIiWQQWczv4EkISFblKRyGtR0zyDGu
GndwXQi9EzHSS6fMv0e5PCjZLmcCXOtoyKS3jmd7kyGl7iYwT2nAI2kZ/nxIPJCMLG6Br/0B0GqP
XsVsV1Ep7kQ9SZT403tXx/mdi19tO7lVDxeBCKKNHVTDHvcsmmfLbx/pW5m7OmB/e7P6gk9CHmgQ
BtftYphfkHOqUwXJKXcqew1RqN+Rh33DSIeY+6x3uFGvsYUKZDSds+a7uI9lzLgiFVU01zf3Q8AJ
G2eJs0naM6+9qWnuinkiLLrCkGX23Wks0itVWHwt43MGTuAMI6w4ZRTbfL/eHgtsJMz0M9blU6Iw
FAG3hnDhgliUo/1nlnQimalebbMbT6l4H2YhYWpp9VbY4BUKM8bay0Tej+lJTGu4DHa7qfAbr1G4
DQfyounP6uZY1a66jIMzPbhVSj0D2iudKMe7kC4T5yy7+kZDaHBYUVamM57HxieJmtpH6KB/xIJ+
QDt1tJhx2ouoP810XvsffvANJ9+5Mw2oBJDjxH7UeXHHgDHXQb1xsy5k6z3xplbuDyEq7T60yw2m
RvkYu1V11ohuYEi0a8lo8zU0GhBwvbFEfl3MO1cv/l1g8kDCgBEAZ8jNHLv+d3TEGwv34OCWXR2J
gCl75t6E8TlCrwVFdoPEJZib5A652c8QV2JnecWlGZbkzp9/OsswH4xakD2b2nS/zBnSWolTZ5Dz
IymBV4u8ebrq+oHh4M8s7fJxMhK6tHAeMRZpxM3W1igS/FJD/tyEUFrasEcQboAN4O7kxjlWhPgu
Rb6n8CMC3jeqa7GckpujNXAHhDDUv6vKTvQ1zJtTYYyvrLPGfRY4OzOX4dG6eRhDJOJ0bKTalwuS
A+jAA0VdyyO3+yuGaVV1NhPA/KfptT55ZkZJPAT+ro4Z7aW2oe9km/6ZXjdctGubzxAe8J8sNtPw
xNrfKJsHF9LRitEl9aJH8qhly/kgDPhds7mIa0K3NLolBkH2pZEXI5d1EMCsC4b60Zg79p3XREQj
p4+zXz3ij0E4ipqZkrzYEXNAef3/oSbDvpsgVfQJNt0uXgmLnTfDKRLZbnG+AcBo4AIaOLnxkt1W
qUvQdujguMuGwTHPQ3DX+6BcIE1Bzs0eBn8M7/57VgSU8MN/Tk5XuSixjBer5y9AavzjRtpCTAnW
lWfYW9bfX5bNWSUGoQ5W5uujaaOjTFPNZL5GWTqnyGNtbqEwKQ+Ivkuq0OW2u5rmI2kJ2wStEzof
+7XG/rSYNwEKWOcnhah6HO3HZPatb0qjxmrGo9PAyjRhiYGI49kmHm75B+L4Bg5OFLt9+duHWPK7
EcCQ14nuoZzz13apVvViwiljM7/2GvWR29NbrmKckLX/pIPUPS4L0gRPf6NE/AIHZe4EO5YVCvdi
k5eiPyw63y9Cukf8ymI3aPtjym/pcH59pGJYorgxn7TC5Cdatz77AaNXoa1hEzjJmzXBcrVrBkiW
ZG0lsUr5oEOweul+TbVJZHrBGGWRXr7LUyOAs9I8p2ODIrWOB8ZRskM/Noen/37BlLrRNWEpVpjY
L51ioFeUY3aWcX1sSgvPoIEOQy5xtxkncgJMs2/4UxrvUBjs4+LcQWs6WEgbh3A6juJgoU7Zx17G
+u7GQzFDvKw1ZBY0xExoLRuJOpPiF6/M0WRO2b3qBwFLlxBzNr7vU6mDnRP8DB5XC+oVsHlWeB/q
zsVUQN5Vyxx0rgYPHBJmmZb/jgzO7GkojQZEdEEavTLu24bDM57isxqrJy9ebsLcyQFnmg1sze4z
0GlJuhQna6i+yXg3D5VIQKgwdx37cd+HwAfyESaenTCRrzoWegSF7EKmy9e5t1pUecF08gZWWM6Y
nPoU7XU7iPI4Wu0fZ7Yqx+LFUQS2VxP9yeCExykRv06I0p4Vk7uOw2bYOMPEuLW+TnEw3hfoQ3Fm
74hIZDNNDOQBRiGiFuT+xIDG+7R1P+MhkQyrTfOSIr8mtWMrSnyvgYvgBMF2WhKGhUUrnCH7deqm
HapOiKMCvvC7wgyjaUo/B+G/GT5LGKjeeBQTivohCdo7OY5vAPvoENwtOWzjlx+iw0HTUj5LrJ40
viI5emZ9zhXNRNJL78EZjmyXMdh1+Vmq8dvT+l9VAgplkqzvUXtP4zA+a+rZue0mjalSPKum8ggu
c+2z0uMp79HNA5zVQGaU/VyOx5YxNVqFHpmV0MtdHHDnYtsXG9fJQBSKzor8mAgYDJLo8ifTu6vw
Vq0n3Cb5WBBy2FoGulQvONGQfglQI7pW4aGaWnpyZdyCFIyUpHuUMujUeN/J3uyRZYHY+Uxl/FoN
Q7dzVDAeSpdVoPA9tP8BOT+lzcnjheBvJ383oQNFS9VKPHzFarAfzHkhicll0B10nrfr52ozzIMb
jQwsr7qw76XOnCeSQVjH6uVcJz1l4XKQre9H4SKm+8EN6q0FGBGBAxIuv/i0qRWuC7ByqjpXvbrA
+3FRwCXquYQJmDTvtIl0t55v5/g46mOAH4xaKjmGIt0Ch7nXOkVQks9XFsJMhTqcLUbsdWeWa8fO
M7yIsrc9Bi00UcuVcl2YtLfZTKGKZ6Q9qzyrd7bgj3UawdS1b8szWA+SPbn3dtATENFMdnMPLK29
nwrctX5iPQmFrMPJcT6oLM5O0O+4PefZRo1QmCc0jQq4prgfx1oe7eqhqOb6lJg3GxcBxizwh53p
yGllLASyF/rZT8m4Gwp0WH7pfbp1jucr749OQI/IsP3g4YFYZC5PtMI8Lmb5ZvowAtyi2JPAVSGH
ZylwKx68pTrSypsHSMr21lHynxRuefZcWxwMLXajZsMJcokFpDeRxdHgP8PZOa3KCoWMHZ6Vgi/n
DvE1C3nxEHkQt4c/7kJDFURdmCjWDWKJGpswQhopnIItzcXg/1N29sRoSG0JBV13rJ8uWFofXMes
nykrcdOKM9IYRBRNheiqUs1+GpoXAmOLtTeHnHgiTk9p3fxkmOKh8UDQGCcMFYXtPzAwSI7SMz/Y
IjBJNdNzPpfts2dhG0AWX8+m3peGPMoR3PWUNNc5FtegH7zvuTiXKFmtYmGhnFwcOfSncRnuMWZD
h9DWG7PAfcWgq8DjyfwfoG/nuYfJ13dEvpzqNj8sc9juEireNd5Dnw7iZLMN5UFR1tEU4z63hHqQ
FKmDL576cnSPYi4OtqKJEdrG8J4mZ1m44PtGqgw5yf7BQ3qAj10h04gx7zUhTAQj3CjOCLBS4Xz5
7xfbKoyIpm/YO8XekwDbJg/aEyDj9OjKhHdVMnbJU/3sxR2Yi/5Q5yC7zU7MFy8xiWTnkaUXZHXQ
tsiiYns+Yx3fWQVytcBL5mtpm+NB8AE76BbxLbm8yladXf77Je66XVx6+kAhIs95taCEyrHE47Ek
Gi33D1Lit5eznNeBSiZG7+U99ob4pHL1Ynq9fY6z8UJ27LR3GNXuiUz4M53e35UTaVaLgaVzMPP2
lcEtF6F/UkkTfirVzquE/yLz5SkebsJiNrDbG50eAjPU4oYoiqmlstS3YTOAgg0aUCbzTiDOvUtC
1Vw2R6uRHaNh+KgO9nA8WQARDYpNPNJ6nbE3TLv5HCO1GHVSR+icbTg5dbgLKxg6cRI+O7BWnwpD
bHCDvyMbAEGK8+rYBWBO/BX5dOZVGEx3dBBYq3kh5ChGEMrhQ9/u3Uzxo3Mcy7h4FJOdgJIcewZe
gA8cIIazy79ORZ4wabZJm2iNfIu3IY2mwnn2au95xpe9TmcnOWa35t/U9SnsRAaYwBRb6eCdJjA3
iYKpO4WerpMVxLUsPeaStNJVBdnHL6HbZX5vHihb2+imBHWrZbO4zvMS6vmJfGEbk+Ti3fs95vu4
U4cYpfJOBdP83pvFM5Ec4sGzTlh6+mPcwh5l+tfuC48DKm2mce10qMe4myYkaAI7sxemR4bDCVYr
YN0hvod3U6Btmbg30cMQC8Vw4n6QuJCiJsiusp3Sp14rDQIO1G9vzyiPQ2S6TEt/6PjFPjSx9PSu
qiKrzV8Y/qO4k6V6bVAbXfgt9pZb/+FwK7YA3W6Cg3q6ltUdA+Y2gsjNi5SPSxcpz0SC691cIG7Z
r2wNYwA50nFuM0yRzs0TgHl8a86sZ8YlftPlLfG1TUmTkThJLWKd16bvT280uvyG9SYdnWFn5ZN8
dlgp6ZRHqzb5cAvFtqdsfBScSQ6LRwlYrbeQixonVhIM9YUaADH7rqsHNBkAVxC4j8vnODtY1sbn
RZA7ljLfOw/zDZEzo2XJETfH7LE3REuSrDYPRVSlbrJWMCePcZmQ2jDBRsBKe1xijIdIzokwiTu8
tOHDnNrio2m2/eh1n+GiOxwMJsEldt1/doC2Ahz3voBOkwNtW6c52KLEniZ8rcL9xMQOBnEMHswF
CpO1gFGaVMaYyq0tMhC9FDFY473jP2uLrv0AhKsOrg83ZSKO1Kbl4Kr1F5qBFml5wFpCCV6/wZio
ypr41yJnw4fLzkRg8g5lCuTLLMv7uZLNHTkx5kOSOFvGKNvQjZvnRA903TfdWYvuNm/9/NHAMlFZ
cQ6Ti23t8Izgz/qAYH9i5e4/C2m8Osp8Cy2jv0fCBD0Fz0/VW/5hqFGWijjMT00PvDNxCZh1p/ay
lLbxchPBrQcn+O1m37yE4aiivHIJAxECOKFWTxKPyX8pcsmcG9csSzkk+vw86RynKWLwa2ByLYqg
Q823YCdzcMsv365libWAmfShO/zWGfdQVtRwloir23TgBtYYLVBa5PH8akEYQRXVGyK9+++XcA6J
KUcTzAbWjCyTjFEu172BopVKJohAC7LZQrpwLFgg3MWgvUnEjQ9aE5ODuylH8YAawmANvGnGQh+I
FzkEbKAeeSuYkNA8sS5i4V6HCAhZ4e8GG96hoXg/RjrBgzdDn7HGXxRK/VOTwulj33RMnMyKHN20
H6QYsLMLfLB0g0WFiM+p1So49tliAKL+Vb5bfmVpRmbEDXXkK1vvPTKGtk2d497sjXaTGc0PY47+
qIug2aDdG+8TMEUbF9PWDh0Ilv/Cql94/OHxus+zLY3N5PEyTkpNvOdpQex67TwIHESr3HLCHYIj
62IBWxqdOjyZwdF2ZvvCnrU5L9a8DzMXWVbAHZoY9iW1h38u4UPP7M9wt7TzeV6qMLJnER5oK7HV
Tt7XnPv21kz0o6/52CyvZVgoMdb6o/rybgOdrgIAEeTEArgz2DgfFsh6aOV03/sX25LtaUQljZqV
yiFlyobc54VC+lvipNl1kioR4oJgE3uXtQ4gN9BBkdWZd07LWJqigS0tKTrDv+E3czWCcpq9B19N
B4/l9GUETLQy+/s6tWApGR7aCwHvqu+zB0gS895qKrRAuIFpVK9iTqCC9S3diEtunAA0Vafhr+tU
3uPIIYxgjO0jkp6V2cWgmyg7t4s5jNfM6vVJjOl9Vec/ZQJ3fXYCKhQ6ZiyCM8KBztzkyEEj184O
sm6Y3Oc9lzCqALt12KBOwQ69pEZNWpLPt8hkW2dqT0wbCjw7L+ftfxx+/FzteYBNxB4OKyeahWMT
EMI4xzSA+CUfK5W/uOYUPofIQxnNdw7lcq/Y5lsmAgqBeA3yJfqQiclahGHspk/Dxu13qXWPEmbP
6ZpGPX/HILz5A/uSnwbkKCtPWekzsySBtx58oimKa+C7MX1XKrf43TeKPdx/NU5gARAgTI+1m7nY
J6NrUT/d/gp475vSfb7fLj4nuhbArQ2D+8osQWIoLJFHk7KdoiFmS4R3cczQs1gua4kiBnUbwq4T
XX3BUdIfQ9vi6zQPUBPko2XXxHI4w50FIhSDHb7W/3F2Xst1a1mW/ZWK+44s7A2zgYjKejgOx5CH
XqL0gqAcvPf4+h5QZXdfHirIzs7IvHkVkgi/zVpzjjkb0b7Tq3P5qy/jb+0IL1mZIQIjUZ+0fsJa
zqkcc7vfUb3dB6XWPFs9UjptNqD+W4ymZdDlxy7Lt7Lo+ttwiDQ8/jHmcdQ4kQEDU5uPs4RB44aF
Woty9o+FTz23McHRkNw7H4NOYXKdqfq2TkzNsqYaHGOnk6wRXvIaqUk7Fi+0EPIrFCrVTqMwehXx
2ZxiXbd2sq/LeyzoByervrXgWb5X2XXCkP+o6/YdyNXoZhT+Vx8l6IGgi89aUbY4l9rmEIPu3/Q9
XISorhU1CbgIVq0350641Z2Sxg8U7OJR95sD4SLFzsgrexsVrfPY/5xmy96rMI1WQsufirybn5Ad
4Bwr2utZS4qd3czBBwErf4iBUxYbLZuMJ4NsPvci64Sbp+m64+R7S2IPrMyFBVdSvE9qWW2qdvrs
zAH0aDO4x6nPqnFunmPWw+tuWaS6GAGu2DTTBS9TBTQMM2CH6qYXcFUY23+Hd/znq0j65r//i19/
L0q2FUHYXvzyv6+j73XRFL/a/1r+2v/5Y6//0n97P4vzC+XBd//QY5Hx38s/8urHcvR/nd3mpX15
9Ytt3kbtdNcx7d7/bLq0/X0Kwc9i+ZP/r7/5Hz9//5THqfz5z7++gzJtl59Ghm3+179+6/Djn39J
wgP/8+8//l+/t1ziP/96DH/+x+olfMlemsu/9POlaf/5l6bkP2zybITShW3rwrL5ecPP37/l6P8w
SZczbZeR3ECmRfRHXtRtyFHVPyRJUrorFOAURVBKU3S/f0P/hyuEzp83DElt2DL++t8nd/s/qSH/
89C4F//69X/kXXZLEH3b/PMv8TpizLJ0KU0ci0rnDZRK6hfhIiYFfeA6M3pOo/8a4xM6AnRH35WJ
5pxkDd9yyIYkIE42XOilFd0fpDSFdjDnnmTcAvsE7thV0KIgtrBLQlYkVeZvd/RPJ/k6AeV/TpIc
MsrnihhCJJSvE1BaqfSaTOvCq62yhYquK8BkEC1D6M1nW6DVQvMK1DwnFKftWABJGwAXSaJl3leb
KICQ7rfFfTZHTNyBkB/lfi1f6f9NaPl9fpZDWBHPybD4nnnCf09oKdhmcUSReyxkgZl0WYfjItvK
2DUwPKC5rFG7rAHcWluQL/2qjhEcIPOcz1FXV4co7/6t4LjfJ2RLw8HlAH3SFZeZ93lbdFNUxbkX
1tjfnHj6lqX6ra9TaHJkdQx9lDnvP6M/PCLbEGQlOmQ2GtK5eI+wemeEt/iZN+tCeco6pPTfnYZa
oVMYH9zvPx4LJZvgZRBSty9CmnIfg1qNK8LrmhR9SQgV0w1uwJBLHjPoi/evbPneL56uq5YRWlhg
HrE3XBxukNh0WplnnuPQl20MX7sGvvWkl5nuxX2v78s+3Lhxh4hLt6t1DkLohBl9NU9ptMa2Dpyk
Cdr12KjuBNBuMfZO5TbRuvY01HIJ5zH3S0/97PjadP3+yV8Exi9vAifvAuFw9d8R0Uug/N/Cg0g7
HzvLDjIvsJzbht3WfZFirmVfuyJXCFaIXV5P1EHuZPRktQX1kBQJ8fsn8TpGjHMwdGFaQklTWKaJ
rOH1OXBTC7jLA+9GiPJRDwBrT9ltCBu8UD2JpjhBW2gPHzy3N2/JclQyJkku4+BvPkrTLJOu1QrY
UBDLkXzQCG/NhqiuAi/3UsV+/yL/cDgDWbmQ0pYO2b8XH0DemgEkNkr4ioo8iICnjt70qvG9isX+
+4e6yEj9fUMV9Xc0kJZtk6m8nMvfHqphOW6e4KT2OhtITFQi9NB8kA/VrQaGlCGOWppof9LDPVPc
/Fq7kQKyAV/6g/NYrunVuEdkNN+f6zAZCSaliwdrRC0dejNNPHAhO1HFW0kn3c5ehsjYxUH4aSIG
PW3ps07RlyIKfxjVcKvN5o30o+f3T+Xt3WdytQjlkKbukFp0MUPg1K6bIeDuOwaRaW09sOPEcHA7
VrE6oiL5+f7hXkfULQ9AQl1AjqaTNK67xsWybcg7s6MCFHuVdQp9ylzZdjBOkYlaE6ZoEruPRVJ9
MOq9/Yo4psuorghfZfq/eOjmUNeumBEVxlFyUy+S+bnc0xr4nnTBlyixvxmZ8e3fv0wljN8XyWtt
XrzTHSJiOu4VSkCVfxpPeA9/VUl206r0XujAokNabcGsffAs3yxJuLmkZAvHsJWgOnJx1DmUAUX+
fGngAkLEmWViLQzQOyey+epWT//2NUJn5CGylEJqdvnmaKVhxa5LpdPVy22tpby8AWSR2DjkvaLk
Gv2MyiZjm8zm6v0j/35irz8f6SjbZLjgWhmlLl5aMcdhPFmKnpdJDdpYuEr5yZS1TQNq1Q45mTfY
1giK+hYHTopORbh3Tv3ViJBO0MWqzg0sysbvdlrVymfIxtuRKkl3ctrsGtVcc1YT+z023bonc/uH
bzbuKhoCeROn9hWJZP4xp5EEY8Hw3Gqyv7aTfe5ouIokc64W0dAHF/zmqyH9nQwb0loJq7J4j18P
WxbZKNj1wtoLnBJDA/UyjFPpjd7GmjeW+VXtjvtQS6tbfsYHh37zTr0+9OUKspSNloWaX3kZ056B
Bwx5QQXMdA1vwP9gufpmLOJYhlhGRoe6knEZ4hk1Q1Pak1N59uAcE81d19PER9sfSV7/4A1aZu9X
bxCHsi3TEMtYZIvLQ2nRNNVKGyqer/5cOPOzScVgWQQhVcp2ma+IOCsftIGtY6maB0cbAauQrRFP
GhEkc/4ty6ndNs9MzytytwiDWLgYTYq20praH1VL75qBdS806BNFjLQLXBnBjC8iC6h1hAWZbnHI
fGrNd+9fmvjTXbSX9ZYiT5f35mJuoZqOL4/WqEddFV8Mpj0sua7X46IY2+ohLkDfJAAGVog7bgAo
UbzTjtjK590UixcM1WBLnXHeBni3P3iZ3kx73HXU3cqQyjTYklyMxFMTkqyZILpo8kTfVdTCwH/I
f3c9wUGWbSGcbduQhrwYBTvHmsbZN0ov98sfimCsnZ376yaNMdaO5ZcP7vabHQwp9IxCtHxNg39Y
y/fztxXFYtto9KjkaE5D06DWVu4YnGw7g0FHYNeKbJrgZAV5utfG8Vs2BFdWhAG6JNKpiT5atP5h
nHClidrLYq3IivHi0i2jHPC/jZWHoIqmns+jt9uJZDAx36CY+ZpDX17N2BGE2z28fyN+39aLL8p1
kJUJttdLPvnFmJxZpdA1W5aevsw8fY2iwcYH5OMAR9zhoHJyrlsHDHTla19MiVwqhvhtReaXwKBr
NWMx3lg+1pA2pi7o990nuDSEmyICn2FuUJFPTXzmiMdL38EV8MFnI5fze3X+js4ilJ2KZDXkvlka
hlmYUwtSuTeSz7lVKIYGwBh2tx+DWO1ES/5EWzhPdIetY5aKE2VZivZQ1ASiAdC+0b050IWdC+gB
Us/0UxFJRaIHwgQMgB+MlG9G5eVkebXZq7qmsC+XNIbf6xpsvdyzJtdcGxnhf2CZBuTlYEivfGC9
H3y5v9/ji9ujU1ehpMojdt+sWNXcNey2E0wQU0gH2UrvhsF41As920BTfUIFDm8pSfE699KrShJV
QgfbTgleyWgiovva8nMk+m2VxWhSOkwCKbVGu3phX7/XXXLrrGYkvXQ62Fp6w4sCj8Le4Zd9VFZ7
xsiH3C/fy0FcwwFcicmm0jcgQa0tPE9ikcOSleCOxLtoBOVuGv4VdxYuld6842vEQVKiJuq0z07H
GYX+L2MyTwM1GXzB+07Tn+ZZp7lZZdNWgzZSdrqxg4+O3cTyPxigjDeTD+sWSkeMF1QalK4uhkGg
B0MDBaHwEMkgipFXbo29q4yZbBgyrlJQXRsX6sbG6hcysGg2mZqYqgYDF008P+MLjbZu7D6BtDjH
GUq7qrdvVKfBdyLuC4BNsCpQN3WZf2y6T72NeqHvoTB34zPWVLXqk+QxGywyfdNa370/ELzdOC/v
pvq9+kWQYv7+0P42Irq6EUNib3Nv8p/ToQQSVSCpJOYto2WxcoAOUdnR174y9zHBOokLOeb9U/jT
1+HKpYBjQ1HmA3k9JkO488NacAZaEZBRU/PpBoN2G+vhdzrFIMywUH6woBBv5gGu2rUN/mG4rmtf
XvWoN44wqZTSnGfY6BKwJJMWn6TNQxLPcxEeSlpcC8VrWwt1ZJBZHJX5pwKF5ftX/3aTy66SvSXj
P7U1AqUuVouKWkIHQzf36CrhHteVF0rzoMEDdPxfk6Md7KJ9yeN814ak8aU3ZuvffnAKbyai5RSY
F22dJRZbr4tZsYhoU5nGkHsl6wyz6n/KEVrCFNC3khhW06h9QB9xGowoWxV2H2xcmhK4DCYeFYwE
RQTe1BMA88sNWS6Bw2AfQd7p+2f5h9cEr5dusn8RtqQe9vo16V3EMOiuc0/65LHxHj6lIRWe0DLO
yyPSCvv8/gHfrMy4K38/4MV7GfXzOFfQAjxV3hFkvrdrA8AE8IBp9v5/joR70DKZiSmVv7601Iwr
1P8cqfMMcKKgscoH2w5+pR/sAf/4rlEIZwoycQ9RPnl9ILKu8TOAM2ciGn70tXsC/ZRu76uodbdm
pHuapt3q0hCb2nFe5orYu8L+6ByWi7mYmgwqyOxBeYYsei+eI3NWrOqWEKhgoU2F1qEipGvZ+oKq
nNc0ifxNUzWFpxEILcgd23X9zzihA1RbJJSwURQfjD9/OiG231I5jAh89hcr8LCzwPmIKPPYJaLH
n5qXpGJsf/8RLz/k1VXT4ODbWjoahs2S6+ITU2RUAh+J/F1n1HDvMM2bonYRprLjiHAarLqiJHSN
wvL7x327+ebAJgVyaS1LJUe3Xj9yLXENLLyg9EwxR6gi5xe/bB0v7yYU32CxVk1RN9smrvuzMQcP
JQTcGzbWQN7da5/Qzn3DxOi5nfag+TMJGGGyGfSp9IjCmFYmHvlV0okY57//AJqEyLRWBVf9tLXi
8rvQJmM3L4Kkzoat4ihyX1IYOWDWV6kVbGNjGLYk7NZeLFHZvn/lb8YLLpwvmMt2TbYwlx/V2JGc
ynoLgEbWHvS8fiaVb9q2TntlafHPuSV04v0DvnmPaECYlm3SyVJsZS5bTGSOEzfVmQ5QRux+U0v+
QeTUz+8fZHlcF+8RP51dMJdGK/VyzxAghouGZX3FsucBK96j0YCfmZJu8/5x/nAxrmKrbbj0Hxhv
L77SxikrcktJwPGhJWC7xQ/Rl90HF/N7bnt9NaQasItg+lMmX9/FV+Grjo5iNtDmEkSbUbFeInUV
6ZOgPQZo7is3wValkJVtrCYg3SW5R6UfX5N/ZrJiZZyiVEpRoMeFZeCsziLSoJIg+64ZqDJpV9Wf
3BF4nxUhdIvceJGShHt9RK1PdichpGJnon+7qRN3+OjDU2/WGMtMilRfCuJ6lhHv9ZcXEzWBxUOa
uxhe8yquwgdiTUKy8fzuXCdfXIIODrxOX6amPyKTIACzBMxLZvek+jviuGzkmEG6y1QN6gDhXBCG
/qob2XMVGtckHGJlSGFcTwXaWifXX7B2GSQGbnTSffZjAgJatxF9VykO6HbMipUodeMeCwBS1z59
GJsJaAlZPKxA+WBtldzHgPmB8pnIDxFRrdH2OOTUFEQUpNBhdSfFjcNoCV04IdwmKGfoU/3Pviut
YxRP+cYkTczrA7f40rOn2EjCy4l7hqSUGNeJUJMX5a7cdKhQW5g6BLaQnknCQ6anAbIdGxpNSaK4
GRBSkxm1V6UVYie0NqE5HaOIYSjVzOfKKvcYRu6H2CjOsk7OgQ25qAyqbovwjqgsk2WkSsot+agZ
ZUFVrrHF+8eoab7bcM2LMn8ciArSXEorVoB9MZlnbhxKiocMVhXlXtK7dU27l11/pYBMUCNqPZN0
zx2q+W+OU4We6EjByXHXQPIL+1sE919RNz/PMyHCM4y1rVs3xtbIRbw2Z4hhEXwUNGlKO1km8mvY
J/i6pKiWQuTXftR/BPDBTk5Ij8hgQDhE5ue4rutrvJDPnYUMbHYLbU9I08YdnOAav+28C/Aj7qNI
ueC4SUmiM0O1ouk8VYXBWVfhl6qeYeAGZG2OqPo3UF9jrIDYVYoQj2tbv7A1gLVkNbBOLZj6yOlR
/XWwVKGzHRAEOzdDlZ+7NjmZITxtDA3E8Npg0Ql4a53cQjrjZLsiFsFLrU6hg0WLFvCdXWbf7Iwh
X0MwS77O0F0laOS3aU8yo7QbhDYoEL1c01DFwqfYJ1lfPLFxv/U7IN5GC3Sd/RhQugI6gm/23Upr
5VapwrgdcwhgLF2ax2FOXgzef5yA2f0cWMRdBt7AKvpoFtqIRCR6wotVbegskYCq+j2nbgJx8wtP
+Wa89WfmQUz7xdoPyluc1/0Ri3vbK4yJeAOQvhFoCMNzxvG0cnjZH+qi6gkdIq6paItzZi81xM8z
uTKf+yytj/1QHFwLi1eWq3w/qyaDDRfflPaQfQ5qZ1sEkjziPGq2WqaFd0aHW0y4n4VexntIqeSP
m8ThOqGbnnB89LmFCdNaQxU7oQEfP/URPGsCQ+FiQegFnb1OGwEMzLY8kQzTuq3lBMwyv+404ws2
GngrvmXs4Q/EW12LZzaYCt1rEHxlh68fOz3cjbpBDkeu9NWggzzvTQUzBVHsAk4mUdOFgtNVhFnE
DZUoe8JczldgeFhdrkOUsJ5A3s0VLdiA0S83bclPiuc4eywTBH9OPe21GRJqSJ1/APV+VRakhRmZ
tPZDSdRgHETaCkHGzHJEwNpghb02O7AvPeVxTI2YguJkPuIVRiLmahFRSvsxi6ZbEn65BWwVyTzB
dC0MoALF4LINN2wAiCyhWcTiOvD1n/bogownrm/tkPe+xhdg7tt0evSH7q5I+2YbmpKgX8ffuUaJ
XDnVjNXYaM2eXaeBAFt/ykon3LuMWxNB9hgu2mej8cWBpcBELiWKr4J8xkAGMdkWsJq66jqWdyDa
4P6Z9COzOl3riRnuGHPAlgqGDPDZ6mYa8uRsYJJZXj8TOQoMbn3B6KOtH9VikHdDrwzRMtY5A7JP
zVJkE8x750Zr4/C6aCvjrJvVVWUeXOLcrmBrptuW+KjVBEzXLIz8yyh3tt58NXo92RJrtcDR2+xB
hb/GFK9Bo0wbTxF+d+z5+npEq+bgJpE49tcl0Uigh3mrg/ijVpRYFg+vpv1lZ+UgEtJZ/i97udcz
YwD4JDeBRhChKklND0N8tuBAA3me2HSS6nByexgbPh8KZL/3FzbGnw5OK4GSKwsc1vsXB0caKJO8
RDPS9p/9YEgQ37cwgl0ciFnxI6tDFJ3jj07YxyRaygK+/owQz8HLuoJLopMOMNJFGFv3sw4nnEB4
4V+B3BowrKBhewpc9YQhrVzXYn62g/lZhu6xD5xpY+fhZ21Iu9P7F/RmRcjNtFg+sbhXBpHDy0ru
bwWctggFOhGXmwnDfG+hgVxBN3lwS4BM7x/pj9tHViRUMh0pTP1yUTg7JVtVnxgqyF8zaLvrMVXk
qg/Q5rLeaveygY1ruk8dhLDFMP7sAMeb0jH/4ETeVq8JTBJCUQiwaWjKS2VMTdBlo5Hh7FUatoxW
b6hPYDaxEt9aReb32lHQovv2hFKKpBQiKybfOUY4vyw7BgM5z8+T4Kt3Crgag4SxrAP4AoLj74mU
Obqy7Y7KJdjNQvlSZR+U3P5QbYH6jBqN/T5dj8t9AqOaSY6clnqFtvBIFMreMkkOcK8/TenBxe6p
yf46FuRWf/D8/vDqI00RLEVp55ju5U5XG6YpbTU7pdJGDwy15RrJbksCrvGtivxbvVXPWfe5mO8B
F6kPdtnizQ54eWY6LFBJsXHBA75+T31LESiLXAxVu3UGSrbThLwpML4FdOEad/4x9s+2SR0fAX2m
wgc2zHIzunOyHt3QQDdf+TiZVobb3xnz/FHF/E9j0qvTu6j2+KHRO5B0Mq+17u16vv5dAwC9iAF5
uCvJa5zU9Siv4+Kj+vKfapGUXanIIPOyFpHk6xtTB9jlp1Cl1H7aB8P1b32zhb5eYDXAFYJSaa1R
INhZ2B/gUqDwDnQiLYeDFhPV9/4bYrwdTISB1Y1mJGIXHWXC63MhE0HoxCinXhNBUfQlXn2mSH/s
X/oJGCDM5W5Y4LMTcap4Kq0j5f6d1PytVhS3eXeTjy+4Tb+LDs14eB/Ww6Omxh+UcmguDPGW+TMy
KZKLjizTkuAdMKQBsN+AFJW+edHM6gH9tg+fM8T7RU2oyMKnof/1/lXKN6UBSMwoBhVvowkO1by4
4zOeImUrEhO6mBNLlcv6EvCGm9aPYyJv/Vpti6ZJd32SfoHG8ZWnsJCvsFJkVDwhmTwpyTRbGbOX
UggFSgPoWIeWX9R8zAjpQIHwl81z28gSssi20pY0cmf4YP8s3uzSuRCuwuFB8S90a18/Lpujpx1r
Ko+tLaXZCV7g7HIKQSIfRwANZVnid+9vSNTdFi3q0I66zjg+xo7JVCaJF3n/zpr22yEGFaZtKkqM
DM7EQr4+I8cismrooW+xIFne+kMBhtg2602Ta6RGCHXyq4UQz3d0tHD5ExE7TDUBv4NFijqxAaVV
EOwQJMMenPKwLeLPwgmJt03NwYtoVOx0OCKb0PHNE4CNe1GTMKTbLAz9iGoItpa4lS8t4tcTOHlq
bdbR7srNUEb6rRZtqtjtDpnveC3JEudMQelsXQvTRv1INEh31Tn616zVYS+EiuyzLthRmgXS2ysf
8Zf7nSiRZoNJA9Nsq/s3LO81+Mxy2qLKhxmAqvLQQ3RlSUkXWYvXpDk022ntahTNE3ZbdHagWnA2
MGOfZ+McSjf3/Mn9VgTDL1EEoBGhewwU847FPLq72XJeGJRQEmb3ApMt8RxjvyvIpIFDB9zLauC9
zRVkHigQ9blyBq/1hdgy6cYAzsTEgqVtPzV9dou7r4R3hTVKwVzfIab7xnhMCmBbY5ly8AMEdWTd
Kbe17uYCkySRSbnhVYPvvtjkOTfXnd49yjzMj9FodusW4wIR1/V5NIizB2HmyuF6dPovZh/VGzW0
kFiy1vd8qKlEq9/GiqE8sUbgo8hQV1lIfqfCW+Vrn/vUsD0ALAAt7OkqTwNIYhEc7nA6K1O7b0w/
ARHBHh3E0r1qkffYcXDQZV2fM7CIiAUMTCPFqqwEEEBCTvheh32LixNXx7hv+kTwloEBDOBcnyKl
fmV6J3ZKpdTpHKA+JC0d4hAaixtBiHFr/NWaDiuEeMX11H8ZJtC2Jc3vbWIhRMz66yjMym0ONBhu
KdgvUZ77ovHYo6frzALdrxekNtt7qr4lJMn8ISKl3huaKdiSzPyl10uq2dXXJsbRW5gqPsQAH8pj
Vrw0qobYTUqNXjn4+K0vQJHoj4qQqDn8Xppod0FvkRkYkCuhSSn38Y7Zvt+Likwtx0FaVTvI5Ntu
H/USIoJO/DLex6wb8FeQGM9u+tOc0qXXo72WRNdmYk87tnbsPjvNGyxEzby95zHQtK2SoadFxBtL
8wdcTkJT5wffGfdJ1f60C2JPtNj4HITimwiFhLMbTGwm6SDKlU1hyK0/qR774ADrZsuHnm2CMbT2
3Euc1jApyRJbwvSyR5RU4yYLGSqNZHyeDJUdyVdiY2ViTke9EMHMlOMxasdNbJOQW0xAyLUxU8eW
zOKphjM1Qmxp4Js4ltehzOddtL86CmRZ3Y1XBe/OLhrGaKEoYEFjdoVV9XXqkwC89JBcBchvlryF
gEhHZYvw0EXslQaVEitSZqwc8/Rr2s4bvRfcXxd7PuGk7samvnWIK/LcCztQx4hIxa6bb7Vs2MyW
D+6zchwPMrta+7FvUNYoX3IRDjuQV8YWJCQxyO095Qjr1ERwK3LMWCCKdbGJLFw/YYdILomimyEJ
T2hBdwg18IzbW0jnE1tb+E+zYT6PLYRzXRY7c+y9CCyH19ai3gMT7zYF/GPmLTLQB3qsK42Ek85R
8mYsUnrzenbfpE9hStJnmoZg8nuCkXo6z7uW0j61ArJnigSD08ToWmdGsM0o26w7lMVwzlzekWR4
CIkp2Gq4L1YYpnfgxfH0AEn0dBTg56HD5+p2Lvb+TKodyYwnTdeehighlAffHLtxSUKAo+8zRH30
4noQz2SKlnCJAsoS1339UwPwNwUvhQsOOJDkaftzRFrPVD8LpCVgSoLrfNSgdnT8vZHYjrL67pfg
Uk243MHsrLOObJiAVnaDSaotUXnM0A1XgSvhYn1zgKxsjB5ARpMQ5kRUwr1ZNpAjA+Gwn0NRbWuf
XJabfjT/qpXBKDmPEAEjt4D+3hpfgEpIPOaqO0e2OfAoLFhhblSeKKEvpjmjAiYublJnzH4UhX7n
9oCEAbBS3dB2ecWgZpDlUOmA2RJsF1jQTL5rPs669ePtCLbXKdBbxGYBIT+DYGlHdOS1mXun+YCw
s+fepptU9BrDg1LINkhf7Lr45Bp589VJ5/umaAiTyYt7rWZVb1bR42g0FRZRnRxM+t/AMBmsmtrs
PSul8I57QtuYvhns0rza2jHIxzHV4k9z56waGhPXegcVx1E9tamooNpAMNRuImVkm2G93AvDf2yG
7GS1fQ4BcKqpRxEHqKcz9J1Jbd5fcbxZyrmLbA5xMmVTfG2XKyDA1voc96SDxDLDlNtXcPSmz3ze
PZbudS67z+8f7+0+gQMiAqFTi1fCoojxeoED0gIPI0mau4EnvXKIb5XR9MUviOagNxatjSli4AR+
slqetDTM+/dP4M3ukePjPjElelqUc5dr14rYcD8BV8gdL7uD2etwW0JUML69GZvoHicyPLuiJ8la
THfvH/rNDm45tFqUntxtNF8XW6RKr+qkKLoRFkYWMTuvRYdBisvHbT4AXDDtLWG6H6xx3yxxOSj9
E1RMy3Fppby+30Egaouy8bijsgoQoSaVu7Qr8cFr9HYl/fswFv+h5+9Y9rIx+lsVBTVy0Okm75Gi
j7dhwQ29sQZ43ILDYCLCDh0EFIJLWpjWmNnXdUi6Bs5KfczkTT8Nu9a1P6q3/OHSLbm43wwDJTzW
jtfn1MiuacwmHHejpSzKc3G0pqj84/2H+tb2g/6FUQldpBKLMuDiBmt0mgjJScedXQ5XZu1/twVi
ExP8w3ok+OlBVmc4fg8i8C0PGPnNbEMvEqlh7LAopyu/HILdhH6WgjASGT+8FvO6bPPxEemdwOUZ
VLyc/sv7Z/2Hz566JC5kR1BKYX57fWvM0a+Gtga0X/OWj3TPVhEifjYC1Q9ZwMYptMz8oOj0hw8P
CTIuFGysOPwuZUphn7ANj8dhp820zZzoK0ATVG+dTZjhTs+fnRiRaL5w09+/VKkuL5YeImWBpXdv
sdqRl0OOzSpANwZWfnAliU8kPqDUIGFn8KTqZT1L6vO2kxMm8x7qMNLIl6oDPVXZ7nPK8oNojREN
L/DD6zgMIqjMYJDomeWnck4/NTOxFg5quifC2GDp1iyTM1ZOTKhmdGhit96OTXBiF+nfOjNgZ2Lr
LE3oz7wc60AATZcRMtHW6ACNZskJpYxCxSTGLQTqcROyUgd7AiU4hbPyBZTSaqTYpeViuikHKe+n
p5IG5qYJKBWyMQNb54NQmyCx7yiw4w8woRxpcFh2vq/kSoMysXM6vb7NW3I2i2a0tvBi2H/7jnz0
s2/w3OJ9GoDuSNqZpFUThIyWu0c29PJHDhmjmox9SgrHrRYA1bTxSa5q27hv8R5c6bVUV6YBw4uN
9U7UBoombI0tYV3nEi0fRf9wnydEqmsWGdWlySRJ/vE5QGF7GEG/s9j/UQqTgF3GjE3SAeXRYzHv
x4EKguhuo4l5OFeSYKJl7CxI6NRoNeUNWXCunTyZxDjDJOwMoKP9HWkJ5UHXs72b1OSYd3BwSgdQ
nr0vOzyghLUQyRK2d1Uy3XdVLs66NdyNktp24M5bpy71czoAtnV9tO0m9VIiGNnkAHD4YoWEQ8mi
hRxCfJpbYkdPG/tTC+qpCbtxWzunLIHcEcwAa3mOVdbIowpZCl+badnfB8I/BM0A6rBhWFIWTGQZ
9vcC7u+hROq6S2z+12SQOkbB9wHzc2vOdrqTOdzrCnzDPh/0XVRF8x7iLoaNSR2kBjiirA0vqjOH
HwpWWflg5dnsnwmU24qQXFJbdcWBAWudxjrY/DLu1/DSjhaArXUvw4KvY4Jn0pMrM/TJ0RlUxt9J
PC24Vm0YrUdpx2sZXjUJK+1wcv2DkQ6/YsuXJ4fEg1vHzoCmQ58k3gai4fykxfTdE6J1V3JmwxjU
4aewTec7TV73oCm3wPzZPEWV9lk+gC4cTn7ceHpC5gDw1FvYXv2GGKRqi9oBbXddPMdppXlqQGNu
DtOh49UeBrAl9oNIl7XDGPVgyQE+FwVxwaMgW4mitTSXYFIxfh+dVh6nQETXpO5sfFvQqVQOK8Se
GMEqsysP3nG9lSRU7G2/zLc+tkM99L/Q1j7IwaUa5JK2Z6WUCRyVhDu2xwB/rdTaJUPFpn8O2Ytk
DXrPKrjnG6ZYwnpiPabJNcQ+tilGeKJUcet2dnEbkbJVVATwUcfet7UOvzz3vb4dKcBHoI3rOGai
mHEWJcE032W1Tb4J9q4N5aAaNg28PTmYVyF8xWsEHGZMzES0iP99FCErWO6mV3+0pHijiRJ0nuDK
sI5zTRYXxsXsUaczecCDqnYwBvY0jEkFYrNDJlT80MXhurNqzEJO+N2fsis1R1BkB2O8RuLh6do2
gon7MOkWvnFht6s6HYqdQvi1jpJv9tAgpC8tNsFjUK9UQOthnvv56OfgiAxUVUwjLVmTNCgR4tG8
72oEUKAu6+g5ILnBjJW+RcfxUgXt1/fnkcvV23LRWL9QhaNAo254cdHA+TLIjx3sqsepY7IIM2BW
DRo9hOCUwKJBK9fRbNUfraze6Kc5MAZVi/+j5rrgAV7P1UmGRCmFaEiVoX8eahI4EbtkDDfTs3Do
06e+5rmjDbCWAlHVyIoQExprxdDj+Jqde9f3HwJmLsB4VF/1JmctmEX32NfI1LXbam8EwPiSPIfm
XxFv1JbNzrC/ur6Kj9BYoZbq05XZGUThxOQR4Zk0t3kuW2hkxCPkYapOhqgBtA+iWieaSncsMPNV
1KrwqjSeap8gGfCqPwmy+pkQ+upGpv5pgGSpevvFMdL+XNjueGUBE21rxo+ucry0Q0QZqGDaaeTU
rZvRvS8z27hWfXbf+fq4x8/rNWKJPhCEpvLNJMf/RdmZLceJdF37iohgJjktKKhJsyzLOiGkls08
k0xX/z/4P3ktOaz4Tro73N1CRUHmzr3XelbarKHagf7KJoWdN4ogdJgI8kUDBX9OON5G7lumLkg3
ZJ35rr0ip4PM6rr06iuDRPdUL2/1Lvo+2vX9YuGJaFodF35e7zu+gHtzrEkmRR+6gzAE7nVcLxFE
Z8K+TxW99pTO2lFaigzqBh642YE7GXwHd6+7glLTmS5niUn3zwzm1ajDxWDptcym9bBgTGGiEayk
LfI7zQRA4i5dls6cbqAYy6PbHVXFWwDPBqv4tZRMD/LU5WPVy5UxNndzzsfrCAu5siqyTioV/q/V
XG3Hy2Nu9ACOFfMbg1aVLjY159Q/rFEljv9+QT7OPixB9YsxEg20tpXbWzn+P0eAKkEjTQe6CYTd
RPtVIrhX2/FNyOQrq/3HV/H3lbD0w/NCLfJpAjjo7AI5nokgLtpfTC4VTo0syYTITbsfKlofqXwx
JP50vtkuuZWPJic3LOq/bWj/8+GI6RzbjEciMIai8AtgTu3A6M8B9IsuQt9RaUPqh8dlzqTluAr6
1Cahcl/aORgF9Fz9q4PHZ+eb0CFx2I6F9Byp3Ed7mSu6zGjjuQit2SK6SlZAi3SjvVkUwo1mcHWX
PLWvdTYW33AGG19OQeNNjvQr4NK7kIItlwBKpmCdp3aa/dXCtX3ff6oUdM6CRCNjmUWm8FEokKqZ
JdoGgUCKI4iAsJM+IlDOnf5eodO9ajP0QcmQ3Z2mZ8Wan22dbK08+kn63GUYiNT69+NpbqOTD78P
yyjSYWQjm6b1w2gFhA9eWWll6KbsV2eYlCtLBadfRcp4iNvm2ND+AjZc2Xu71m5Hs/+eOOXBaQn2
6DJrN6Tkk8QZtCyZzU99VM4HXWTki7XxQVcJi4bUlwfqQKFqWvOuGVgDRe7EV6aMKgi9WehUNNzM
0gqz2XyzykF47oLLS9t4wFP5QCj2adJrhhITaiG3ElWAgkOfbrcKBdXdpjReThAL32HHdk+kg341
vvz0lKPiRhNAu0D8dux/FDvr6dg3KkCwUJ8TvMMTWL6clbszrJIVkvzjFZwAWZSMkRLtyLHhaEQx
8YUVnJLUpoNGJtb4xfnN+vi2M0bFOk9fVTCi24bvf64rzLQnp180zgwiRgMXDXv4+pAP1YE5mGZr
oRIhdXfT6CRiU+ynkXKTeohcumiprwo4tVeLwUS2jH6R1XrdAa8LB+JuOatZNFV76yVDwXVIJhlY
Bck/mgkMly/EfbSHQUIeG49CLv31aNMJNTv55GxZXxaHsIUut4Nw7rbTONjhePyZZZw/IndjJ8/r
k7RH/dKNTU/nv8+Q/zW/Butaonh7Way+Duq2vaW8d3fSEVRCutw6wFOYqZt6C3nWDj9giDktu9cJ
PiUwrAnJaC6+ejE+vhdIAbfFDac109xP3JKWfzMZFiJiObosoi5+bmJ77S++xk+rAVehkOf4zQ5B
P/dD+UQ9p1ijVTro6OPnrswYJtnx/9k5vl3EMFEL66w8n6wIzIcYr2U1H0U18I65qCHUBGq+pt3E
OQTyyY03CO11oUxP/15dPvYYeELpfG1jZGtT1nzcH8SMszoqFDswa2I485bo6sk0g1rEbjio6r5Z
cQz++5Kf1rPtkixjcMGszY714Y4yNkwWOTh2MCF4nMyFI1HPUXICZAh/d//vi/1FZQG2h+7JZspH
wwRO6o/dPbfyhoYu8mTo0tiahHQPhS7Br9nr0UVmcJiq9VeTiNthNYtAknC+64gOCTtXvY8a+Cb/
/n3+orRAgQjpwrBtnqhP5ThFTaN20kjCzE7re076NQK4rsQdWnSMdRG79yCKz/ZkHswF7ht4Z8bI
XX8nm0I9TKND3lfaEALhTumx6Ubz0TFJHiizS9tG6s7s8xi5jKJ6q3C7Q+Vm4oExKlMkIlX4fsWu
m9zyMXLgJJY14j9rIQxlmznSnnmDxd9euoRKz5hQoPz7o3/uOAo+OiIgKi069u6nZ82GoExZkISl
Xr+1ljJtQmpyj9yWY1GjeHk/6EzqNea9ZX+2zaR5GmPO21KxrobVuTA1YSoi0IPm6EfzTEUmoFOY
ili7T9SkIpZbuys6kT3++xf/i/5tQ5FZwkQ4ovKSbiv9/xRRNOKsste2QI2WYSVIzzvM+163qSs4
BwSzhCoYNfNzBpOvd5ExleIb4+hv//41Ptap7Ce0hHmEUU4aOt3bP3+LIbfI5JnKPIzQzmg9XbDe
zY9iFV9c53fn98+CA+c/7gWKVGpU8VGYZK7xqJNSm4Vc8jq2ONYAfnoWtfZNsSZcPAU9GlDQO53B
UCNq4S8ueAAOoDvkypOfj3lgI3Nw8BUxPWda0lJMVhoJfM74qDCaxKCPLEhiOzc52dWZCnneVW7N
Ot1LhkqQczF7WVp93/6ejoFjMLjDSP8yIKHjodWSdGsR3P7f7y8duA15APeANfHP+1sWjlz5BjOE
aoSnazPx7K1zWjZd0r8v9BfvLTeY958VYAPdfOSpscjQwwQuHsbNMjzUM5ybeo+q9MaKjw6HvB3H
rMBY4QKkxGCRUFh3X6zBn5raPEtMO1R180pxIPkwzVJGS6aaDmzHrbtXa21pd+RvDQgtaJfI6VFp
icxFKYgL+4vP/mnD2a7MM6VjeqTG/ogWKtuol/STs3Ck/RPXiKdaB7mtZQODzzmxWll+6Rij76tI
DTWDOlvnN8rKB3eKXpLefdUUbLFxGoe28+U+rP3lHaP2t9HBoVSGPfKxZ0HiW2+qaJB7tXsoEva+
KIeonQJYFuldrS/hxhmhmS0B9MEUUEc/62FizwsJfAIXLTrsLx7LTwWIANXAcQliEG4pcDp/Ppbo
NcgbbcY0HIbplZyLS8n68+8v5S/fyR+X+LBHNm0FmbWdUiTRoXA01Jn9e2xtXlQ6MV/NUz5t/x8+
z/Z5/2cxRSCzpE5FbmQeN3ccaW45XeEDsOAAKT///bn+dinHsRma8heDxt+flwKVvCZW46Zha69X
IJdOFANP2lLSF20f/n2p3z/rw6LJnsauTjnKmNDa7vH/fKylx0kaadvHmuN9bGUoV9NfvdWbAf3c
/DZG2oCPqt0XrGs+poK+MsYL+z7p2oiXlO4wlnN2aQb312i8OSPuLBorJl5wHiqA4wAYaOMP1wMo
8B3MZ2Mnmx9sS1toOE+qGl2LEiS8kaiBPQ3kNpjtVWpk1+ZScIZtaOaY+crjuc5kuGO2Y83GohUJ
B8qt1kAipkMOI2ncf3Fbthfmw21hQUXlqrOq2vRX/rwtXdFBoRgQQbkloGRdw4xEXp3jHBQ2yV3k
sLL1SgK/wXBvbDptntqntWfYtc99JKRUka9y5MBYk5aASeDeKGfW5nITy5DiOTspetRSR6zSYwWf
48DOBqjFTntDLwmdk1h93VCfM2d4zbrsYZ7bGI0WslNDh7Gz7eZLXTz0Dt4dvNfOyEqU0eILIvgD
/74Tf1v06YVift6IBzwqH97jDaJJ6GTJwyiRutTDSG3XdD9IAu98IN2JL0dSt6RZ32SLwQcyCUJL
BDHA//49AOl9/ko2SBWGSZsijB7Mn19JW1toGLGqhSAD96OBg0AvMy2o1s1Fkr1YKx3sMoJ/DPfx
bVGz6bzydbjdrF21PMXjoln3Cfm8hoxOjg1OywHzkTXu4xjZ0xkRPchHM54Obk3fnD7tjabiD+A/
2Ihny7JnTJF7SmKe1Qxp6mBdnH6QYdlezxl00WFc9w2WeQShWC7qlnYtfR8vibbasO+CeDaG46Dk
obXqOAhN4lvovodggbvumRPHElSCD6Dn2gJgX9p+o0xnIxc5Qa1lfNYkbUlUsDN2RwxNCycfYgGT
PXX/cyWxMTTbWSTOTa8k5IZXpXI9oXLIRes48om9AbSij7fqJS/Xt9gAYj4CuZ4ysjmdPhaMNpI3
M0IJOWg6qucJBUM0vWpmhjVnUgnrIQHBWyUE+650XkjDILpnwjP5siGcd9R+6Z6sjwsO+DHohuJY
pPIhnjEt1NlUEWLNVKcmY5RoIUrlzcHUkb+Aqfoumf9TDfj+slrUwFLXlPpMbkEX76R/EZyU3BGC
+zzkzk/7BwfqH/lKUB8p1mTpOWegLoRcFUGlmxcnL8gCrfIZY5bRBF1h/zBTWKAlzhaUiL+zIV3N
j2a7D+ocL5yIWVQWIrYYgtE6bPqwIeAjHJYy9uI0Jz8UwfFaoxjtRpar+L/BVhGPn4Q5F57OjNbk
USFoFfZJJes3dzG+/265peb8zmQCDxnEnE7NjrwzyGus7gQL8V1J++PUi3touZAzBqJ1qAqHVXmH
M5MyPCLHmCjtldxw7ie5d9SzedadFiCXsPX7hzTKUl/LhyuIbOS11hPGSjP7jn8mgDgWeQVVQlCj
vaU/a424fwjVAXfBA0qlklhdQqid2e2MrTEJHCbCkwtHLN83IiJzYTHDlXqKaE5TRxeGdKxXIGkU
xXNLRoofWySEEqzESIR4tcmc0v1aqE9DXoUi6Xs/ytrVt2z+GDjCCV6ZASIMLWDZulfWwjTOhsdT
EGTqmA4qL6eXgMoE+sN5/uXg29y7Fo9xGTtXpM7jlAGu0IjsYRnah7wbXokMY25tl/eWqcwn2Tpd
kDXKZS7uoHom74qWXjsYfnaTsLP7qa7P3WL2576veXQRF6I6yJsryXzYm4d168LWRjibU+v1pWqG
rUlBa6vXZV8a+7l2l3ChuRymUV4G7fqs2ekbWTWK7O+owt/afAtIF8gIJqIlI75MOuiHKevfueMp
AzI+e2R0Domj8ht0Adw9cHd369i14WJ1rWezamEXbr41PFv0KQEnqxaZtjhrXzvZ9oDgMSqhRHR3
dEGCyoo0r5xOnM6dYzPfO5HWeK72qFgVAB4EwUaa5UfM9h4jXOR4xobpifUHDkriALmAFqfSOTvO
DycxJKwHS0iaMG9GhAbFVu9UTCxXqb2S1pYbh9HdjUYzXNlduq/zagyGjpmtVDrp265i7egHaf//
ZFM5mCAwJTNWxuQdj2zPK9pGXXKKmgXY5Ub8QOwNPEilUTE0yi5DxLCrHY15vatfi9E+q0Wq79Zi
JXmT79RjjOJhNq4PY0yeRf5utfatIobT0D8Xwj1Rq457pB06qEB6D4rLgxrlXmS11A81WDkNIUWX
IRPXjJXJsTXepu2DEo/rwcKZaZHwtF/TTt+jtcie0TK0vuPuSld90UbC7nNWDx+qkE/Cy3sOuHXX
JMW+oKuISXU/oKnint7FRK+njIBOsejXg+7+cIzkMIgS82tF/RP1g2duMFB9waRL2u/NDOPXMKZn
QiRImXb4KtSqPmjphEBYEDqb87O0TDnLUmVwjl6kJzQylQoUs7pFkb4Q8jYzbCtzOuICwZyDDynV
LDaas4mD13c2ea+h5k+N1vj5EO3JqCrxqRBwNan2bpzwLOqy6kN9sCTWzcesS+5dplooXRIvShRS
GeTWplFx6g7ymEHLOLbWUcOPOkXvbmpcVfXwk8CiAVEx/QNzdm9FlXiO3OwyxAiTWeeKMBuSoLTy
dj+ZA0LLcqeg0wd+2OArlYDIa8iLZOREWLQ9l3Vg52TFcRkUwGKEMW5wRhQ2jQfAiwMgro+p8wZC
zka9x5tSYM9oM1NgHrHQBDB5sSrjwQUUxj0lcnMkZ5A6Ez8jBbTO4Gg5tWWdXSeaM3pkSFqBjPaW
q+C1WOWdkdRasJbMEZpS/y5j+YN02p7tlZ1+bdigUrkGY1uTeterPrfNU5zh1tHcQ69H0tuWJMgN
OfLsdxgjL3Ec39mYH0998YZM4qVmSuObinXdl/qlzVR+f0EghJYJT6zX7VLsnTYj9key8afOvHKa
dL4Zek8WdGXKc+c6QLUK8rTV5qFDHuSJjgS1iI2AhxllR81bZSntqwQhbKvyzrb1y1zlVaBq6Snv
bdXHarBCp4rvoKn6MkFjTWQwYlhOZ2TJ6bY3MzxkdAyBQJEiJs7UcG9VxfxeTw5cdtQWTd8ihFUc
rPrazeqQGVTYCw9f1l5sibU9tXNgsxDVvGLqYq9Xm2fS6xFGl+7torXBgntpV1k1YnbsU7Fyq0zU
A2Q6gRVLKT4a2/xG+GFFSBC4LmVFzb1FliXy4BjdXuTD7bTCPShtp8NQbJPDNlA9LPRv6NqAnFiP
+FmoxZmYiCwma7pIe2T6FbCzJL2yUvXFcCvbSxQ93yEvofmE+zI24sNkU7bO2dj4JGLwX4MP8FoD
V3RUX41E7dBLplUFC2Hd1frAkJ3+o2cneKVYSLRgqBI9BCHXpeVOzR1URjF2EVWSapZPP82kTzy3
U39lNaUc7GOUO7rJXra+92WJK5DnjtcQj44aXxzlWjrFA5kgDDgF/moVYflA8rwnzQGlwJSsvlbF
hGWp+k3Xs08oFIGeZky3ql332LN5n6MKt59O0auwuu6HzDpHuF5YClFkgwsdr8rVnD2Qy9dUPbWf
IvDwDERwaocoimTtAbwdk6WYlpdMFMTiCEAsax0DscjEN8Szk8TFTmFQFdYiui1LJw1Ely4e8AbK
AWsFZ1CYuIhNyXrD8Q4k3klp1aDHQRLQIQwTuMFEAtc/RLOZZcRE7RuzrtrTnhSk3dzZtyaS9lgC
8Wg5M2E5MEsPHZFJWFeqH8o+OkDfTB8yo7/XVkfBQpW/Y1Cn8hSM9sk+obkSbcPhwozPg+U580xY
eaIrZKfYqAAS9Ij9MKp7SJAY5LJmNyh7NqW1heTnUmcjSzdzfxbKGOLZpbbjGdplhb4c4qKazoXG
CSvXNS+vlKt07quDTFftiwOXvnUt/jx6mpuKFi6PTYOLSdGf5xx+YoUKUI0CPc/eI20J9Gw7NkjT
9eQAY4qurb9AZNpzU44czfWgndqVuz+wEW7bSZO3HiyEjIOxPh4W5Ip0fxqm9Gl/n5D/titeYAIN
vsLD9sW5+S+HNE7M2PtowOJY/9ROSDs7TwqaBgFF/OvQ1i8b86c23XzXAHQ70rF5nqf/qtx2fOQY
M0XGZJJe0dHRd4vZt1PyhAuYprBUz3nifiW//9SUoj9GIgQqBmAg9PM+dFaiZeZV2OpstzVupo6e
7mwo/RffoPGpS+mqDKXYnWAN08H56JjeHB/SaVBdQklbdignG8KA42vGM80jhL/XWMNhpEuX+WbZ
uSdlIVM5mgewD0t2cMtWYmQZjBvsiJU3Azzdk0jyIsbJOjAsLDjcTQ22QqlSexfVnSM6EPrufIyT
xiHrkng8/IWEieFo2smBOL7dpBksfKIYHtzRvYBPTZ8sEqZpiV9DmubpjtRX3S3kNQFMXyg5Pk2T
uRfMBkEGmtyPT72slYDDKhfECg6Nm+zyPEXNQw/eRgzKPzTVboife238ytn5l8siPUCEzNCKEehH
lXg/N84oqiUJ16JO0YZIBESDLcJJb5IwGWHQtHV8Y6Rfzl0/v74kOpgExIDG2whm+odW7Oxk6zwQ
xAgltyTSo2NSVA3FfDHGhZGQmZ2XqHX2DUGNZin+i/rsieOC9GKjmHeIEXWvEykoi2g5JWA9oJis
497thU1z/a40sFyRcWgdO2TTvMBf9tc/9b34rZkXs/jolooG58MLoosWWJOK39JAdYGOOT4jAlAO
AmnGvlCxFzcuO9JIivGS2yfTiKkk2XrH5hEZfn501Gn0VEpUhJTCPhgsuLgwf5pVFB37Vh1Pfbns
0E0Vx0nP73BfcoTR02lnRN+YbKrU6rwwszafqoGYPlNJkP1MHNkTxdv0wFBcsn1etS/KjKwqMbvX
3o64+ho5flIqrxLezKVVOLyQelLtDHt1wLN3KLVnNATo/ooDjI3xYDfwwTi2yeOYPQ9xV5zzvHf8
dJwzLx6Ti6HXyhVolZtRcgKDaXSOHaGEq+WSjltO0w4lOG8Zm+GOcuq/lAO4V5fOO/HF1ygqRvTO
pJo1uk3eriqPTbRpiGX7nz21DDjz8bmG9hOiZwiLRf9eri5WeWcZT6tDH9ZO51AjV+2QFdd5+kgS
pEE4W8txvpv9fzfV7E89tW2eARRdCEB/RKl86P7OTKO0RSR2YJGb7C3LQgq53by4GR1VVonHgg3u
pAkkf0mEWbXqiRJTdGW5ZwS3X2g3EDsrda9atJxg2P2QmidVqX8M2Pl29vhYqZSEjoV92MqYTRmg
jw5AOciJm33AMu7ZmGe6dxrHx3k2jMvI3qxhmjuvrTbuRm0a/LHFo1xIsZx0LV5CZYo4yOYcmJyK
CDWTe9VvLblaZyUzYNXnlXk0WsL22lj3tBbcx6pA9JnoK5gpDieqXGcvRPqtm6yXAXfo3pBDz3E5
srCoIQlk4CeD1J5fZ6XvLhjESDATj+2UFLs2cjZf/SDP0xRFwb+/i9/k9D/2fUye20gLcDnfxSfK
zDQ0HBxNvotWWTLcPOty1Vtj6jtDoTG4HIZzskQP5TA6rGLtctIAVlXaZJ1FV1nnVbpPGIJOaBIO
S4FQE1IPY8wIWftqz845TXQC3JT+2CN7PdCDPJJQllxcY7D9cSUce8ky+7rpudv//lyfN0MiKlBp
2HhQkBR9HDAMTOnUtWntIBnMCnDj+kbrhVa4QNqaNPlOHclsBmlN+mi8qF91jT/WUpsLy4JuiJZ4
G3J8mIAbyBGKecXLuRRwIIsplLl6nIht9LW5uWzksi/eqM8vFBeEJeCiFnBUpDd/Fm9RSztkKbig
LJwqUKq0uabNA67H4mgrLO30FSP1rxd0gIuRbQOg5WPWS14Jwxwm1ERo/47CoO1bjuayM4iTaMfW
ZNZHV+Xf3yg/4fNttVD8brq+LV/rI5ilTi19KCPDDgpbT+h44zXYfB1Lm4tDn432NcbQaVM3rc56
w/l6JF4Wc7do4u8qI1CcCuI/Xjb86eSJYyEt1nNBGbFLVEzJACxgfdpZ3l6stXnTGsSdk6o3l3ww
LHqWVYU5vvk+6OZVwYHhNtfV+hQRfxY1GgriFmoAcAaQgaN7LTiUlV08+odxSyGbEF/5qo7nSakG
VDX4Sr1Jq95ZfImFNpXRF06aegWNAgLG9W5XqDNHK2wVRk6povN27vTBvKskNMBacNCyy3avK+3D
yA0HpCdVH1SUpP0ij6ldaujqAWM1sgYF5ky3xvaXOkIPUzU6E1h0i06Ny4J9g46cfez0iV88VaBD
KBVy6CK+WfIYLwhiCScru0en6V6ZzkMy1RNIcX2vh1ZLlaOa73FkaA+4fhm7ja5yyA6E6N70Wn1p
dEuGRdIXNOBd62oZXVyAC401bt7NPDcUG7mW7DbD3fl3jTSSjIptWHOC31XatBrRPqllRzsP6Yqz
jnUwMGvK48xGdV1exKwNXuZQL/R1c1kMaqoKKIs3NExmG9w/0VSrgUjudEmjUzEG01tpLnp9N93q
hvTbvDkzOSFNd6uY6j79oejMpZt+ivb0vRhJEEaLYvSizs6t0i8mWDA1O6Ux2lAaCSwmy5Yya9Dy
mnDq78dCfVSt+HmB7bpn1HgDXeK/2vjlYCy7aHlre2uJdAfqc9waDBJNmtNp7JDholdBRhwcbYGW
LOlce7QqBm/oyYyD22fhmvEDhyqndYHyN7QqO0xWOyfzPb3YXaQGCjGuXsLQ20NamV4L82peO/uA
JP9WSnO5agsej555J22gfS8ZicJvoUTKXS2YRkMJkrSYAiMysW1bVCgj7H/Odc8RqvsjDYjHLqu1
Y1Ty/bR6WOR2i0rRiM+L/CadHjdc3ox+4aRbsLB4WsDjn3FwRb6e0gzuWvoZv9O8q2UyQj2t3tQk
v9X6OXrMH+kJ9JNnR5MVri1NZEHpprc9jiXU5+dWoTsokuouBWvtFVVV3iKnRWaspIVJZuc6e2li
Tb4TJ6av4mwYa4rUuijLK2vqLqkLrgAbgn1COzqRwWCcrMT4yZ9EV4o2sVgIrwETS7pF4YbgPmhz
4W30m5GDQdnU8mowVr8wxm/pTG97rMRPKXXnHkoK8cfqeSZc+5BUjxqOrHNJX/z3iyQGwDgkEGqQ
K90hqI1VCevMoKLD5elFnfMordU+DLWC59tesCim9YxDn+5zwTnLty3QkrnJkLAcmUwUyTnnQtem
2R4S5o/8GDoVi64Qbry5yetSvaupNnzHyourtOxP6PrUJ8V2XpyVSLca/atvzLG9MzpgGG6ZaN8S
O2y25le11DZZYewPdWmiG0m5vEG20X5oB2PfDvFto472HvbXfbGAEBQKDlbu2HOazhRiZdIETFd8
oSeZvxbKJedwHbb53inJDUpWqubK0o5pz4E3SmMtjNf8oEtH2XUaOA6l8FK1uAesuV+yqDpXIznR
iYuRpJjWYb+kgEMM8xhlmunHpVoHWuHyfqQzBr+5BNSQAbWNcf3nmsTeb9qnhbYg4uRU3Rv5CpPe
NK/qbSJJzgB1PooZTK9hg2+EVNT1Gft569Ea4KAzcviVsX1vVZsRtMQoUy6s2Xpr7Dp6nY0Kimem
YTUtWPPgTpEpadJF0B3Ln/DyPaeYrjXwLcwXShDvq07IBgG5OIYf4cMJbzb7BwgINEXJDKyEqXh0
lUo6sMeOmPlwe79IDUFHNGQABc2ZJyi1lKMxa+YN4VMhQBMgT/l8u2C36O12PGPbmfk8XtNJ87Zt
6+RuqfNrK3/WMl0/rnMZ1rNV7ubeBdRYjzgHyIBiVCsDNSDfufAZv9K9aZb3qMHVhWQy84sZrOtD
hbT2iWELEb+CEWZJpzKJHmqzU14te9djeGAsNYIqajrAnVb6pGroXiKC1uLJDEqnd/aoqPwiVcd9
glKHPzb4/q34AcYk6M2iJctdtu8rZ7F9y3R7n7XZZcRUh6WrIDJCWV7ZmdSnIlq8Im/UADzQ4k2L
6TA/masN/0rIw1oku6LruEbaXgyNM2vC9xSIVftmF/2PngTlrrtd9LX1zUohu6sdQmtAbZ0DF7r0
a3IZG+sOTbrAh8fivohqTy2qslbFb6WuVoE+T7Ev7Lb0EvlSm0Z76EDo7FYV1MY6PItyJJyET5Rr
LexOnsrfJ+elZCNqRC52y0gwdwMYRjOHd721cAiWPNK2M5MuFgd57gZYS+OAeU67ixRcXQrTzQyl
5pXpVO55yoTP0J9zw8INXMiSI/mcE3kf0d9cC+1emUjTi/Kq8EWkWn5UV8UeXGRbPNps5MGSUCAV
0BE4KO0BilmHRhGrlxXqg5kXD+ZKQF2qZSSX4ETdpTQQ2N9ZcOuSnsD6q/g54YO+bh37ebHzt4Uh
5n9sK08u7u1vpFrt0GLgJcvc71laa6G9Ut+4ZYeodtHKu47nGCmfygPesG3g1/BtibWyWqKOQfp/
9UYFqav+mb5wdMdQRl6D3SKsRAQxgpW7JbFPUN9Nf6yLbl+g6dpkfh0g4A6xXTmGwl0tv4Rkytyd
gbOblPIW8C9WLJLpWdSU8ZK03QU/ZekD8/cLIH6hPWJYFWNPe3WVww2aAveczUztFas/JvTP/KFp
yb165pm2jn03L2hm7YfJBGWV1MZyO3V37vCmFaRca45zLZP4Jisb+/VunpbkpUpvuwYEL6Yz66wu
2ftouc8tHeZam0Zm8o2nzfLQwXi7MAw/oiGAVVChx+B9IPAbG/oOtuyKh8dWQmw9t7Y6WZchbr4L
cerQgfo8swNyk6rw5pH7jbXYOPetvPScij3mUXUAcuk+i5BG1fZtFY0X3SZ4Ja6s7AV0nuzMvZiI
RylhV+3yts0AjWlwlxbC6gHtogA7sY7pB6ulLW1tWUvdmN8aznQm+HeGdzJA3J1z373pZ2Q3KYPR
85LmTNI49ilJgo+WmATfIJ2lQnZ8n9ForIU9Mwmj4Kza5sAaqu/QPvlyepTSiB8kpsLf6zkD+ipo
yFPF+Ba6jeR1p5wS0rmnP/RIIrzfdU7v5SS37fTZ8BwDRyTY6JDpwbivVLFDtOT4EI9S8M8FQoto
2dE1X8r0SjGyH0ZJMcrjTFQiAF4dMfVFBVkMm9t3Wna+YZ3YS2zBXID1QpsKHQA1TKZe5JeCxwuo
AEb02dae8qmbz7ZVsWi7G2+qcux9kVXPTIcZ28QunRriivxsNshXiqLDnPbNdU+Q+SHv6zezLB7Z
7h/Wqpr8LmcT6nKWL8a935a+OcS0a4AKViyjufHA3xdv7M1dZUttV6SEmSs6ocZZO2GINIxTv3zf
Su6sosqrp+gxWmWPO5ph7JCYP+vGfTKnJpw0MloS9OS3pWR6lzOuaPQoO8e8roXXtEUVamV5xnN3
hdL0jaRzIomNFvs4zWTfNDDV52uZAlDvR//3opkY3Bqz/lFOyc95tRz8keMS5JrrucaE7ES3KMuM
R7foz4XkUS0meikTNSo1x5k+9pFQpvFIm74Q/V4r+6PTuODTJL3TeP1uZejVmNjDkJDxs1Y/TH1M
8ErB+MUwCN8yQNcEawwQXck0JCMVsmOSOKi20Ad2gzbAXmIAXiTXSwMtcykWUNEbjcS0aue0JvZj
Lq02rFe7ucTTsgGVfthVn1zbSPtOozQ4BtWUtlbf/opt+3aJpLUfOHvv5ia3Kct/bnKCcOlx9Bcy
VjmRDOMRxo6y+/09p9NA6BMqpnwr6eKS/1vKUx8hx6g6CM3dOMCv6m+NCDLd2E5fSFQ/y+doO1h0
QDAPCFPF+PNnQ8AeM05wibV1ddIHtzCe7Q7agJn1exFNyCrc+BnKuuvDHCoTUaEpaL6YyTAW+HRc
hzxCN4J6U6CO/6gn7Us9rrGSqgHHa4oaMyEzdEUxMFnGtCcebTwMOkD20SS7WdtE6tNitc8Rj1er
7tXBJT61KOiMJqXB2Fx/KvXC8CMjiQ+ZBJ7WJS+QWq8I2kn/H2Vnthw3kmXbX0nLd1RjHq511UME
AjGTwUEkpRcYJVKOeXLMX38XlNXdEplGdZtVpZmMEhED4O7nnL3Xvmmy6SaqcGUzs4qCLrmqm9K9
VUPivkPiUBQtMW6IYXvVHBGYNWlfK1vEqximV+MO+vcJa77I8uTBzscHtegQdOnGcBtXcbmnjyi2
nOn3apt1t5ZUvmWGJ/dJL5+qMExvDb37XIhT0jf9ox6i7MkA526Q4hmBqWZpUOvF7Ht4mHdAWr1P
DL1T/15EtY1XIGOLgkXiVYW6mtvUpOa3zo0b9cd0sBAbuNUOwKbnD8kgUUOJcU2iACqxEdmQsEIo
BCEUOGbvp0jWzpXuLkJkkkmdsmRzU8fK74dhOpbminaUcsqKZMbZcg/Ruj7mDMbxaYTbwUv56O3k
uyG5/2NlutKZnfi65BTQVvZDJstHDHNXklr5Jp2n/ewlN6o5y0tXRHvPiFg63O5Oj/QpaAfqGV1p
rzQrzvfkYQjmBmkSZE4oAjmideyrfN7Kpjd9i72dwwE4LKAXg00bCbPBppidQKEt/pDn49UQik2T
94VPuPa4mYCAcytHQVgpTx0lwnpkXgnHwb6HI8IJr5GfSaoz9hhbPhOAA0mvn8zNUDKF0osBKJha
IY2Md4aZhVvL7Nq1VdN/TTqGUxSQ5ojLm17LdGPrubJnsr7JPsU8qffW5Ghr/WvZiPhxRHJxHSnj
tw5yFt0qehAzWZNoPMp1ZOmPRd9lJ00fjABJRH20F/mZNXOUa9gYdiwqxXHW7GkPJS76a02NdYuS
SQw302xfFxbPgB2ynA5MgmdTSqoDdLaeolhb1JAEoHE/GS1EeUX2xZU13mjDuSn6YdvD5Ai8Vpl2
iciLte3SBa9KQ5yKST8R66td165GLkSnPGjNWB3Q9Ohrp4Cv/nGj7n3rlTknBAUGG6qzPP2/rj2l
YxYU5RHS0n6rNyMi0LkqfKdpOfiFWxsVh6mSilc8f3zZv2GO4ToC2/Cj86q/g1MJE/g4zMY5SFw1
XMfYNXCGPlvGDJsPMLGK034ayPKbteukpDz8+PLv1PNL4Bb0Bp2tDbne29Gfq3LiijP6raXq0qnP
25eUnvu6HcoCJMF0//HV3gvolxg4Oq8GYz/W0Lf66EqVibQznTgYZWR5NHo3qDh5Ici4apQSJdmA
Dqkxbm0c40dtCh9bD7YA07VxNVpVtZkbNdqkA3oYEh2SVaWh5ColXSdFJbhM9CoSb3Nk/s/+3U7x
tWGlwyFzte08Rv3GNkmGoP3CoBA1TTDG4phClkHEN9+YnFzsilo28yp4oWOH/LnbZ3PDqUCpLfoX
9jMhfhWKLe5rPp+Ym3v4/PHn8xfx7Ne5Bnptb3FmYVBB0LXcpT85DDJG2wJPH+LeMVSP7uisizJG
2UQS41XvazERZdBTvXVsKM/kAqAbI1dqPXSEPMLxs7lVO3+Y3HENdPFHeMF1nb+GIpbrIUeA3HUx
/MwmDzqD27oKb9sUqYw56S8Ydr4TFE1+AU0/dPezdqLSvW+0drwHjNQELupiv7Ossz5a5mcJmn5d
VD2/PoFYU6F+KxDurdA2f5Fl0j3KsxMDMow8q9yHZDz4UnGOTT0/AM5JLuOi1cEJQ+89V8LTRISF
P5g8fOD3ULc4Vf2oD8Cb4AVnhPfp42403eHQmM8z1FywoKn2ZFpMtxqt686ilzan9ALqRl9ehtFL
r0BU0mqp6/hAnII/gbZDhsea1vVat7fa/HaqRONXqSm22WCiD8rqZtubTOyshlQKJwRqI1vw14Nb
X+ay1dZaL79YGTyLvMjvTHvsrhDShKsap+DWpWM4OxGNY/1o1ezRQ+aQ/RjPRJrknJEp9U66jvRH
w/jNJrlGX/uk5eaw99D9bQwwPMiS/FixRKBHdnMwY+sY0/3fQkzmu+zSA9ID65JU2kExxnLfY8JP
nLA4GGjZyf6wmAa448UhXRiXhe7tpy4EJ0YEg982uQE8kySe0jAVn3MlKFm+uMRN5d6OHHeT+gVj
lx39fsX32vI5TDx3lRXqcICEpJ1iUcDPyaKHnj78MVLa8DABzaUWre+4lacHyiv6C7nxrQDeeoQQ
TKPaUA/WnF7QpF6LtnJ3bJD5arC0buPpML76bFrbZemsgZ/7k22V97PRHDm9l22bnBy3e4LagKi+
sFq/nHrG5EZr7ca6dcn8RpDeWVeFHSP8so4pWtygjlXIzCM0CaUYUP0X1rlU0juRlQYKqF4j4Fjc
DXR+rbn0Vrod3QzlRMJHbrzEYIjWTgkeZjpOZNYDGaaBqTCXyRkYbn/zgL+XDJCuAJ8Iu5fK1Ovt
yMuUIorbSmCVrKaT7NsKr1BRHFH0RGZ8TaoFwLMSc14mHtQUVKkThvlvRCZ/AfR+XWQQW7h4P3/4
pbW3VtfESmxwbjmwWjNSCB7VhR9747ZbMvpcvUDXmZsIeptyDXicJsbM0IB7qjBGuicchrSCY2u9
HQAtlNZ3WhXWLofpTdLzeCa5Rh9Rs0OqTDG8IJccU2TTEvmYO0pyMpAqZK61shXyHUek+2Chy3pT
qs54ZdBXB+pzQhoqoP/QxgtpA6zr5iJi+zoRmrrv6eI26YCpyIW8ntQVYU7mTelZNEGz29rCNI2P
1CF9zr0mA8vcm4px7meHeZSo0R1a96MzHUC03LL60zgfaCQV7Xe8F/PBQHGUCwIUUWDfQvaNdjP8
/pXeDK/0YYOpjuhfkFIwzRbiq042eBZwx8IzSoCp1Xdhr994otBPmek+kl3RoIHupj3u9xNH7OsI
SmUwiuhGXZwQDhPISFMmH/NngzTdenLHgdZIkVtrW+8ZMIBbx7Kl3w2aom4ioaLyHhCG97ic1Do6
EO6YB5HyW+f+3wiysAth3ISNgotTfcvZcB1aKhIBdpAnCEPzMCRhitEv1nEwcpbYZSmazK7mdaZt
8qoUhDjFs0+bCQUm1XX/WAsk5ZpFv7HEaQTPdtVgtVrbrB8Qy5Wt1SM4TEjH8vJPDcr9MSn9ziRR
OuxfVT21ViIUdy5q9rTSg05Kgsi62Fqpo/J1kNySy9JsZJ+QGorfnIZ06/3zibJOV8mdhupHaOsb
z6xa9LTZcn2ElFaxcLcGUskipAoH+6cTVYGkEaOJ04X1xqhxfRQsJS4txcCEKe4zboW1ZVLQ2/Qf
6rFpbyEqX3cW4K+mzNn2vK2r1RgLSKTeaV7f7/rEGTj10R9sKyBMI3rnlS7HbalED95ULlRUleBK
fV5Aji0PoGsduqEt9zOSrZVlQPSA4rtLR9ipJmPXsGiLK9sug72h2Oq6WGK/ypaEmikd8z0DtHLj
NPMn9rx+b2YlK11K9FTzPDXjLpy6p3HE2VKb2cnR9OoqCbFEJYni7JOuxKmsAzdTMlLTXFuWGDtJ
SJJ2iZquSeKNBSPQ0+abvvbaZXLJiUwhNQxojRHIHC6lg9IMm4fi3MMNOjWVg+jEnqogZUfLUPFd
w+HeqbpxQH0zoOJYkNZ0p/eF096UlieRMxf5xuPeXNPjRXSTKIy4DeM6KyPaj2pBL82lZimQ6eck
g4cHaIYQL0kb2SVwlGstzQ819h7cD+rZWGjwU2VtBVYY6nKTQYmZ7AnCpVsYNc+97F8iI8ugWZln
JWzaXXjrFi1yKz2qkFmdIlXkFwOb6VWf9uthUYhYTAB8LULl09S8Ybej3a8JwtUNhDzexPFdFCAZ
s7KWHOu1Eb6y/TVJoeolYjgNi1DLi0vdtxFfSRMha72Y2+yI4YV8ahaoIfIUc8ssVJuLeN0m/EcX
AN8wZ2Iei75EoQvWcOqDJL5gX46uPGti1Z29dsNJor0jfv5Q5Lj0OS4c24IBztil0dkrn/kiTPoD
o7VLinGPoIa7tGLWwfdongZjXsfDxFypcrrNbA8PtueHoWEe9ArGHM1mE19YoHVev67MKT4tDLI0
gdysOOk67u14r5pKMCI08hWlSulPh5dBBx6peDU1cJio4K7hz8Sd/pB2erOfyGmAX2bs9cw+R1CR
t0VoPpShxrQJZe+6jUHHO268ZVBNcJfLQKZ2woxKklysCdf3miEllGt4exxquAFC21zsgdql9PhY
5IyPyXLifQZ+J5BT+ZUBZbb2Bg/kXEHMZOOdK5hBJK3baAvJOMvz6PugqhfPHZ+ENT9Og7MfuomE
9Xx+QTfJgVcXd433POnxudWi4pNldHdOoucHM8NNkjeNfhjwLWicpChrTqPOUEwxIFoMa6l37EoU
HR8fN97rXdAh0B6luFvW8reKnky1RlWXsPOjXh8omdjtCxuaT21EMJMyuvPME36jInovJmX7sEmZ
oaKFtvZWY4NRIG3wso1YLqlekGdtOUCua08hLPIsBgdTrzqePn6ffyPNg/5C4rcGds3W3wEHGsMO
w8ZrBgh0rb7LBOAzG5aeOBIBCEjWSj8pIHFd+EQb6amrFnfKKnKmZNV4SNXoc2xNbX7kd2Qs9zyz
05wwE0CJiSjM9KUnPquS6Yqyi0J728oWsJ3Trqq8XeczihsUMbTm73I7f04Vb22LfF2OxXOdOSr4
5PBCy27GNsffRPPwyWI+iwy5OaL6fx7nKZCpA8kPVw1aP3wDFcNYou6p1gpxrSfhpUXuty3y1CWS
0YQ0NWjAkPWRcyyepSltW6YHsPwrOhgBtzohnLL06+6O878aiHhmaTCUmUyfr/gIot8InP7mHgO+
A7nAQ8iFHO5N3yQdgWgjHRyCJJe72cvO4ejFgQbLujeTwm/G/jdf9jvaz9KuUNGKc2cbKlyoN3t0
TWpb0rkQPrOknEgobpCNm6brC1XZx2ZKFGeVaGubc4dV6zSe2vUgovmQiIQdVd19fOtZ+pt+8Y9X
YwF24hmjNfJDqfhTxR7VVgOYr68Dep/1qo+Rss76qxdqL04SH5QCw5xdY+U3Ki3acqMKXPHutei9
Dk2CfO5Z5NbkgjbKUxo231JUi201IBSOrFtsYhuRNdGWFf5S5NUjezPDVU2hNw7MNUvqVzean9pI
RwDhlMe0RWPrGOiGHBOaW5M+qXH5nEaFsVYf7Toy0S0SIKTK+Mli1SSTFr1WTWBn3pF83u5zvX1R
XfMlksm9O0dyTYjGIdXQFXz8mb1tOr39yN40OfI+bGnRQisdF3MLMzHJ4pSKC3qA3zVUlnvh51Ln
x6WWNCgLCNVysPu1nwIkjqW1KOogEs43nI/rNnT4eJZdobddNk+2EVyTyqbrsY4OSGU/fqvLW3l7
fTweC9WD4z3Cw1+vLzE8e3Ms6oDpLwRx4NsLo/g5V4wbtC7cL4xj2lDc26DbPr7y8s7eXBkdA+4N
nk2Osz/u25/uS4IXazC0TRlA/QDkLtU9aSRohwjh/fhC2t+8RxPPgmp4tPZczV3O1D9diQTUBnxj
XQZ5Xl/XzfRJL5PPpYVhRY1t8lyNdl1XdbfFTausGHu0C+o8nEvMGd4VtHG/nkAYZnhYj4W0Lg7D
oYWcOv1mY9L/5hNB8oneVKXkRVjzRt9a4TThvkNpajvyopMKYqJg8b2k2bnFCNLYVJsTLJGVhtKG
Op2Ap4zRjZUDtiZM8POouNMefOVGpbXEW/nKsGBGU5EOmG8IIjf0m0agkZSJGPckv5um9pvy5N0n
TT2i8n8IE2zrruu+uZubIqtE63G6I9Zd27R29iKKBeNa2odRxLkPV4m+SpSblxk42cVNIoqsJeos
2urWc57i7hB5be90J9KvmXNqpMEzZR37394Tb3eF5ZUuEWyIbfA3aW8JQOSW1SrLf0/4N50gaZUr
dbLMQEN/vl4saOlwGdOGZN/ukXbLHkmBvQUtgW4OxjwdV7TleWFrK4JeRjs8fHzHvlXk/vXiSBQh
XIAI9LcPZYXxoQ0hcUNtIdcaVjaYhbF//Pgi74aZP74oKuklbQ/V79svC8FrkhLkDnF34RG7Y/cy
hQAoozy8yDR6bS1lW9GiFjB5B3PpEtbjb45/72YLy0vQLFZ823Zhs7w9i2kxFkXWxC6wGbveeB3g
fM/F7luFZMaaMuPU4VzilgZ64cIbH0PKid98Cm+3x+UlMFQxaTh5jvWuoZ3ktqiaYe4CZzJuzEkS
TVcugbWDODaSIf7MhJZyfo79bEqcFTM2a2vlj44x/W7U8Q5N9+OleJpBGD10NfVt1II6kJSmozwL
ipixGrnfJAyliBg5JeXbsVW+6h5ELkmsmaqhoohiozkZhca8V9wkph1vtKp8xRy2LSIircoM0cQC
8+8IBNo2db2BS9EDp3Z+G+35d5/hD24xknWLT3NZgH9aYCnC87i2Eu4koqT2ESdU0sv6TR0hBCnm
8lxrFNyDB/K7i44J0wDLOCvit7DTv3ls+CbpiliwbfBfvFk/GW0r8C/MNqArtiOXfqWC0fj4dvn7
SwDO0ewfx7vl5PDTO+0c8ugLlTSMJOu/pma4aqV5/fElllf5877IXcCtyJBFpUbRrbdy/EFxakuT
bhNYZn5240SiytFPRZjvm1Fuers/WdH4m714edlvronrENcBxj5Wg7d7ceo4gq2HU0CXYsUuy5cE
ppgRU0I76PQ+fn9/8xGyN4D8wRjr0WxebqafPsKqUVIG7WBbkrH4rtS0epz8/0r3ZJfHt8pNsJxo
bI6Ev17DGpQozjmDBjYxiDTUkiDH4r3iJC4QSU7e+eO39P4r43LsJpqr2xagzzd3RaRlkkh5heCv
1H2WI6ORBtGNYiAPJA8LGy/BfBps4o+vSjTQu69Ns6hiic6BbkU7dNnkfvooazXx8pmYi4DkQGzE
YTKdhsKs/ZGkK83O0DvMwykXdB0GB1RH77kbAx0FDRRECAQJRbtkctTtnJJOgbb4UKLfXfWdgxK+
Hm6JleLkH2fpsSEcG0U6AezIjTeS2dMOXEEwmrpyr9FxK2bVITu88Hw1bNXrxsvmfS+aF9QbzXXn
hOsG4xCjP6+8SmDmMXQ/x3RzttbQiXXOBOqmFBo4IeWTkob2zTyWKF6V8HbEGO3TVh380iacQwjg
WV0ZYWes7rAtTkGntdhymU+MXeLuFbVZ6QR5+6ZQwpvQibpDO6Ejt9T7TOibkm/QVwYjgUcURqcO
PYiXm+rZLWPt7HUE6MzRaH+dLeXFQLEF75aDYehm2yYCfCtDB8pCrRhB33KdWIuekEBQ3g7udZqr
YCS9BpWZdEGIqpFADYyMXjBWEGIgRJfXt2oGFY1QCwBBz5Taz+ZoMaVbJKovmqmFLS8XKbCOxCbv
h0PiKdoWaH4BntX3lowvd7G3l3V/BYKAjsJzb5q+zZk1zReaesN3Y0fsDrkEmWWgesyI5Qgq9INQ
senRN/MqkgTSLwRoFJm9Rt+8w77hChQtKR9wDEV7zdEN04ys20MxJJjUyQZukhqdux49jCYRLLPh
wbpI+2jX6EFaOCUfHhmZutveUMsEDc6bICzpJypIeFeY3tB123xu09DPd8ZiLFkQW0QTDLtW9fZ0
FNLdhOBj0NziSqtq5bpTTLT6tv5Ed4uPzUXabBQ97n5k+lO3jaI0W2sPWkzCz9ghFVUWEgTe+Y2j
5+VV5oZXqYDuJq3MOClshWqxxQtDrkyi+45Jf1Vt3RICN7+cnv9l7MJ2JzwTFBU+2jPem2ZnuP2u
ltb9PLfKrYFLhk5M+ojIV1uDA9N9zSpuysgygop6tMAwdFGzoEYpvwYqrF4c9l17ADwCyWncFENI
kBFFJSPApF7zNA+o6fR6L/S0u6DD/ZJ6aJ3MKN8T+KHRQFzw56LFOIhtae5APQ6zfnRi8/XjJeT9
uq/jm6c0wjmKd9R5sxZDZPZqSNJ5oLlIcb0p/FrJqw44TzOVl//zpWhCcI7jrE1v5O0WM4R5YUQh
+RYsNE/OBIyrN3YmHA9uuqePL6X/6LD8up9RPbGuWy4bAEb1NweSyrEryaIUB3IxAMVl9SkRE/pN
KxcL1YrurNasCuFUO9Ue/Mhq1WAoBhoNkCSa0P5qGgXparCF4OtnqKeqLyUC1V2kFjBShqnnrq6b
o2emX6whaw8gkgY/W5ydqWqibo3dIKsZB0R2MRO/uTTUY0ycal8rPivol4oEINeQKj67sFxM7SSK
5u13RIUv00TKY2q35PNEF/wti1IUaJvgNSHQ8TUsHehP6s96SgTeEFWzPwy049MlMLVQ1KBozZXa
WF/TqhQBWuaLIGcLYTAvyVY/Y0d+mTjoslhoQ5Cr8qCgz8ByEt5UTpnQeVlltt0G7ZjoqxSZLjrz
6LVL7Gvmjgacrco7zYa1q5kvDn0UQLiyYakgAHHT3A7UGvSRiLqgJs94E1X49bwobdaLHSzrZLpv
3YEJf1btQK9U5yEurH0tnBPgHtBS1Okbq3chznE3oiZ70FMYKqqdQRuNcpWjd+6Q1JrZDG+Hz3Vl
64GkaX8EjGrv84YAIhajR2esabClAPxcsVlE658q5p+UmNXLpAl9V0RhtrYTCuncd9xSvU0GkewQ
bmmrrkKT4qVlcmDLpF1JDwYvXbFTNPNby2JwMmsUfJ+1tlbunZKlRev1K8uuUGCr/bkwbB6h2lCu
om66dwVa7BAoiB85/qRbwkdC222sW/Ttch+Xxguzl+5Y2Q4DGMIwdwYhy5lAXJLI0T3pzYSgWXN5
WvR7vYJKLhq6sgTc11uGzwcMZSBaIiTj/ZSYTOFLpJdfYZW15B5XNy0b8lGXw14qBFPVbhizzaak
UpbXLulKPrvaRKZKbQapzoCZZmhzE09Bzih1SIVfoI3aG4VyqzXRyg3TE03U6DSYuMXkzGEtdWgf
sITChqQO4QO0N0U+82hoXb6KY9wmxuxtSzyTG7Ur7uMWniCWUHZoo6vXaAZ5CnuNXSmuvxMMwjgr
03aopupAwJXzo7jYc7zvtrLRd7MmaoQVCJ8UBfAI+DI2lgRPuNKw8fHVnOth/h522qNX1vlV2aic
+2PRYXSCr2Rlr2lez5vYrdhyBmNXsJUXem6deD6VVYvSZi3rsQY9hHvZdBVv203KNznVnzJpWNdM
tshcFFgWP16i/mow/LJEAb8kmoi6G3UdSAvj17NbaIC0QDicBi2FHtHUPMm1aiDZnW0yhuNjhFtr
NzZqx0heXDWpKSGreOAn1JL/5NatjCyIXmm0V0uZQ7ghbYHFTAm0OoKv5sarqdGMs22tAHB94Qnn
U5ZKEM/uN7q16zqTzc5UNJJ8XOcE9qpaJapd7ysjTdYKHxlnEcSQeu6dx6mvj04ZPzmt+x2o6Hc7
qTeccxC8G9g7COI6l6qJbUhvMds0mBuSScJIjx5ARzpHUbPWDpXIz1W+73Heb0dmysd5RDGR9y8W
hep+NuZ7xcVOlbsFI2fJAEx439VWrhUjK49jWJY7OcY3eeJoK2Oa5c4z9pGhRFdl95ny98GSlbwZ
HAXPrEJAtkycNamTtLpHFc2tIoJ87FAXA64atdS7GkeoV7aBHIfkxmljKhLfbBYX17H3dfSeCqP5
knBMcLxq3ttCv7UIMr9SE500BMNGapZn7o2Oe4rUUXVdAjW8DjkJznq+NSkOfbNzrrIwSq+LyZtQ
HlG3lUkjOQwwa8cttJ1s8Twwgy4daFdN3uKNdPH6dYgHbZm1BAg3kOA8S56wdXkY6SIX2VQPb0tN
ly5tf5iKbj4LbFTbQle3k9PUh1x1w63iy9Kp9yaJ1r/Rn1rvCjePso1dldwAh1iad3dsHhXW7DRk
OM61BDFX9xB+4FoNPW/NyJuvZhuNqxq98NqsEoujo41pytPWYa48GTxfW2DamZkiDiwkrCi8qMRK
VxbQKUKaG/azlvkfPcDukCEggSXTCb8by1sA3PI2ksXBGZA7aOboHUju866SRbpcxPfwKp4ibxTr
5a4vM/N67j38DrYr13OXx740oKX209ith9SEGKAUeAAJooocU1sBPCbGphyvQxnZwI1m/D7VqTU5
tTopYqFBFKwOE4XKjxXgP76N/0+8lpe/HnX5r//kz9/KampiEbVv/viv+zLnf/+5/Jv//ju//ot/
neNvTSnL7+2Hf2v7Wl4956/y7V/65Tdz9X+/Ov+5ff7lD5uijdvppnttpttX2WXtj1fB+1j+5v/2
h3+8/vgt91P1+s8/v9EHaZffJuKy+PPfP9q//PPPpev9Hz//+n//bHn9//xzhVA7fv7juXj5Y/fa
zK+i7ONFsfzXr/6vf//6LNt//ql5/0AO7VmAnxY7BD2TP/8YXn/8xPoH8z76aLTEHU0lZu/PP4qy
aaN//mla/8A+yt2rkjjCLHYJfpJl9+NH+j8sQuIMuEaQ15dpwZ//9Tp/+Tr/5+v9o+hIs4+LVvK+
NHPpdv/PEo9E1rF4Xhxoy0tf5d2Ew9Gxquu2kQAVVRSQnN/DuKtuGLZ80rirdmFRPwkDIF8Ne29f
ZRmyxWG4pWY2zmpoBbFYxrdSesduxD3XlTpld1r50Zzby1rxrY3gWsJpbk7eZK8IbZp3tWclt41n
1MiEcQl4uVCvyyF+nTHgRpNq3Q4jZ4nYMMZDpDfXEchdAX3vwbHTb41Hk9dG492X1/BcrDt8oF/r
qgeNOaXGPs0usUz7O0mtzswG5AEMm2Bp4z3w4FdIYQG/NJzyfX2gpqrL+ciQmvg6d8Q3h50IVWyL
GV/t71B1ZoGV4LwccciVrtvtwX47VB2MKtckS5PeGBRTSl2vEdVKovnrmMbT1h1L69RoAnsSCkCu
aMnrtqO8tuoiZM3zG2+Mnq3KeC1T8ThXQ/8Y5RaSnqVzkX5v+uqczlnuY6oZUCsh08tFfZBx/Zy7
TL/mSbS0MXaq0smtQruXwrrJr3OCJt2EKFGhfsrVPSDXdp+VRbJTiNlS3dK8cCbBNeF1W7cHOBGD
rmPsnsJ6y+CMNwCIC0QihJXGn0wuDW7Xu889Sfa5G3KQ1m5QmuIIphZOJrfeOSRU7k0GPqCP2LzK
9KWMw4HcijQ7qQYGvGEC3JD1YTAA6KBTQ7olpbCCXXxVOFlIiYGjxCFL0iR9D8HVYG9ikrvXY0Uq
XxK57loFf8heK+VBF8ORsu11RvCyyuW3cKDpUUBvXs9h16/dOgabyLHNt3OoGnyNTWDP0oQbOQJG
kiiq0UKnnxLtVqv74aThXqY1Hvt5b3MYGNR7ZbSjoxCVB2uiILcEv9KGgPJDkin5RpQp+3qlX5sG
cD9ED2u8fXbgSpRVVYXXWHeWeHnwHoFhZAmHZAydShUDOcPmtWfR3xhJVrIFj1HQ9462JdICB7mn
QmWN6vk6MjHbyfZ7MVb9ulBMdIClJKKpG+ljuVVxSlpRnEomVdgqSnVFvop7QeO+4cHuDktvZWaY
7zdOTxFVFs+GMCMfy9N0jEIFDWRXXUwjGq6CNvRM1Mr5BHpQAtjvOgWkcZ6tlSZntlDV8ujmSHCQ
sVa1sVNDgIul6J6jKQMAmeqfbafXNinkjhl/dgF+eqtUVKs1uin+kF7nC/RPbVJOaPRxxnq4pwpS
sAbpj1FFRh7RyXijQSMurQJrZYzWJzevMYxTTmwH1Ner2VuSWpCReGJ6NnuEZ0qKlbns7S+wtllt
5NUknD3cl1cjcdu/Si2Rjxjp6q9W2IjjOBB8rM4XuJjNaBmbasnhcrCUYhE1OfkryY0UU/KsDcVh
VhZSZI6KlJnnQxcb+0pW1QNHI8yHBi0mJbPKHXF1l0lAPQg5jLtDcSKVB0l47ig3DHw+N4gACyec
OSXOt6ZX5F+1Inu1k2Jn9HF9i+1Xbmq7eLCiojwohKmCWpPIBqFkcI6hICnyL64RfzOhabjzXRXZ
vpi66my1IeBsdFlpg4EzFQpdFmjBYHfCmn5LUa5GjAys3cBNyfzxklQFrGtQySmUwdmQlUE80iBr
h804xg4sUiE2tSFvbBnht2+0V2kYD52VT0FspeXBLmkSWAMqwieEFPXBDpHWVdqEIbwjPaH7PnZw
yBpoW+sS66tvJ7Th56RCxtfOL0N9BYKFQe9Efw+rPS6bB1r25ariW2ZiTlcxbU9qmZ3L3Gt3k9uf
kyqhAFBQ+udN+Smq8fIJk4NkmFAAdruunb5P4XTnWDEt27nYpSTa5E26Sxv3xRzj2Bdh+6QP487V
7LvE026r7moeNJVwrMKPbM6eU0d+WwTEDLLYrR3e1hVhUXpVmDgOUGs0JTYIbBn3qjEaq350tVMm
YLS2akzzbADwoY2+aPPVHMvywN5GHjSCosZ7UgskimR0hrFOwvCEc36qGcUblJauE30OJxorkz4Z
m3lnLyLAxMETTATusxtVSPhrlnZURQZrxpZJjVy7uX2VyAx0UGfsvDa+TWf8amqNHlgd0oA6kgY6
1L6DgpeLjyvbZRDVp0ZPfEVw+1JwUy6stEcT9OOqaCD3EiD+LCf3OTbsI/12JIN1q/iDkX+TgCfY
7FBlI2YTQec1IP6qKMUxJsPVDCZLdGj1hlRr/GagF+pF9aWvRgXogsNZdPgaDSMGE4zGwEq6S8XB
AiC0eRnMfk0VAC1WxvNeJPMrBeKK6ubF0HIFlDLV7GzE6z4HQJJb42NFxxXa711i4XLJ3Px73Xov
5Rh/1Uke84nd3FdFIRe09LMz12fLDeHIjlm8sZXwyoyA0thKCsOlah4V09mPqtUess9ubL7QnKrO
s31GB5r4Lms1nQT5OSkxZZgOJMp5ZMcjM+imV5E3abS/Vj3UsM2EN39slhxxNHisLjo3sO1sW8sr
/j9757XcurJl2V/pH8AJePPYBGhEL1H+BSGzBe+BBJBfXwO6p+vW7YiqqHqvF4Uo7i1DApkr15pz
zLs+GwR9OvpRdk+FJPZhx+VFePl2LOgduLscH/UeiwpmjPlLt9rXAdkKXBv0602o/OH8eQ0n45g2
TXbrXJ0iRN9XCg0sjbs10DhKHhEK0wCGSmMjsA2VJ04ktHss7zlB4tZ2rYsfcoD8kqc4MMp+l80J
umrZCdbdEbFpJONArcJjmhr4Smd+pyV7Gvj7M68Euda56mej+VUOo77SjPy5RMtCHxlQJv0GInMh
iQS5ZfyZPFookATJei7n3aQSzKC6MNptyqe+/8kbgdpXs26t2hBtMdZrzcBxj90Al0P5ioX9aqj1
OWw4aCd2/Oy6NO4qTBC3BnW32Q6vBSNiglsGBl5hNUJna/NV2NO6lLBngklAjpj67AlCdxYoddwR
twPHsWt/+hoDcFdCm6HG8rvKJ09AX812l21Fi6nRSNAt9jPgPkuFywui1syBSKUui1JfWPZCb94m
SM1ay3jp06Hfj4NxEC0dNfrpqMF1Az1ruu1ywJJeRB6y2lXvaqmv51hNNzQK/sAVHulU/hkN8lHU
eZablthjzrb0MSajOowygi/VyhbvTf9OpvK48eTw5c30Njrpm7J4CynISBT0SaKDy9/+DlDJ+tLK
0i9KVOhOq8sgLDOK0ZroSiUTn5aZfToxR+amaN4N6e4MbzqJcPzORIv/IlNDGGM0nsbpseW2s2rl
E/jYA2KAFEyB/ejGE7F9moafzMKipqr9dyiYohY94k6NBbDtmiezKUh+kAv8xdgQQmH1r5lpJdsq
Te9cd3qxjPQWHjsk/rvO6S6K1H8yV3W3CzUhZg7kGeE9rKxAksEXAFs6Q6nCE0ZJMy0E1DA6xYpL
RIqb7m2R36kMa3xkD6dyFOZpmMyDsNJrCoe7lBCh7PiE6sEGZV18ehEuKyGntVqmP2R7Rt1Aok3s
4+OHzkKBlGtu7ldaS/JtYV3b2rsYFNzx6M7bsoo+wJAOGAzkPSjgq+IpGzuTYJSYkoXDDEtHj30S
9d47SGfJ2KycHkBQHN1HzJEsFcK/2d9bXRLUhveVi25NFMYnDJZLg14ShdYZibNkOjRJGk7EMHT0
Tg2m+570PmXc+7Gw9lELctCKJrStWfycdQT2NfIUW07su4mSbEz9oOpgJhJIXhBc+ku0jLnZWwDM
D+hAV3ZRrgt1HjdzKp9Qup4y/CMVxd+qLrdGVVcLeD1bPGEjuPT64IYfi5wzBtiSUtubkmmak/Bk
khhbkTyWRFBvRi+8Sz2EuFMd4gGS7yLk2NSUH0PpfhII8uiY7dYqLNB0MNVZ2mGDA556Z5WEO0RM
oqUUDscFaqPQtrDKu+8DmYl7NXwvU2M65L1erISw2J1a79MiEztg4aZ+D1GPUNNMDflKwqxPMNto
GkIQSTjAroQZMy020p9eTsecwcd2zrbAWFAb16wEHMzw+Ldwe0Jt7zg5R0tVRVhmA/7U08/RNTMf
HTCuKSrvSZs/co3APRrAN1NkBw1NEc5N8hUGXd/NLe5GDcFy3fKdmZXgwJ7ZQCPDOcSVvWmb4Yk0
QSqvstsV2pT5YoT6ET62c3+uk047MKskhCK9RBO7aOq4D5OA6W+gLobGyPCRcAaCmUkANtg3McuG
a7XlMmCdOI+opFdtVbZrrCicJWzrHIZwyZCuEmNusLQZIs23cSefscZf47n/JBZ0gmfnPFYybg6R
7j21c4edNhqaoAkrZV0r/OE9R2KVyKIuRB5qTgNGQEBSOIYUcybfY8T40rEcnmcHZo47vsjMlrcK
NZMkU+E0T+fZjBKUx3Pr57G2GqEMrBolsne0nIFnUMEYHRJbRAew14oy3o0QTX3HaUUgPGYijef9
KfXIfB41r9wXkiDl7NRKZdq2LX3uJQJijamF4rWN6ctqFKiSBj8d98Su2p2MCEyvNWurOtznvath
tAhR6E4j8/PZ+qmUVTz0Z4xx6WZcjCFsM0E905dklL7iNwuwdp7cUsuCtOpPxYTPtbQGLBFJsauX
BujMacs1oMi1T2afUORlLlycyKFgmYiG0JG46uRv+6Wl4BEBfCyb9sHCjUDSBLLgdAde4i10hLHS
Emc3yb7HiON9x6BpqSA9eBRsrWVL09nykhXEWQUe8PStJfHL6HI6GVL2WvAxBqdq8JMilp9GywY0
UB/7RMu+67OHOY22DWfo8tpaeUflF+tr16tfFeI4hobjVk5sRq0vaZ/EKkyU/pt2htJaFC8GuEKM
uPpmWfK9rN3ltJn7JfvH1MqfMOrZq02X8dhMqVasiyxpONsJsQJs9QNIz2/smPDratxGGaJXA68v
xsb03UnxpdRT/aGVmEemat5hALoDfyhYeEHEVBEJHg1xY8hVTfIVtDVz3fgUF/2a4OEZ6zc8Jee9
NJ3Wr8yuehxtwoqEzqGkgvOBBZt0S8eV+HFUoBaxVQbQlqmDOQrxWw+EvGHXzarlMxMVKdDtw8B5
hS12WCXTwYNRvkoJ4FzljncTLFx61tOwUd27ULYnh71n1RAVrbbGvVZwem6m6pXz4c5pyL/uK4/M
jTxSVyJ/LDPAHM1kl5ywQTNMdCr6ggYR4xAsl2Z4nmT9PdjlVgrSbnpa8pjiuyOvwspolOOQomqg
nGWfdR7tccC5GDr1WqhAuDlbVfyfspmLlZFkX02h0w7WyQCV7byf0mLvCuUFQWyP2Xk+ORqLbOfl
+9qankURnrw8hTSsY4mYFONlaO9FplMyaXMcdOXEFe5yhc0JlYTZvvI7kzKRYF9JS4YKhJscXRLl
7iR5ZHUm0h3X/qYiyh6NcxZt5PQ5De54qpf6tIQ418ak7oE8shPV8pMpK4POiYPCxeraxDgqEBtE
FyG+bCiZQSm43nAvIlZ0dFIrlsIufncW3Hznjsghanujqw3C5ekH/2S9iSmeVoZK0K+qPEY5A29o
7eCU7qTSb2Nm26ve6JfBuLXva6muOy3nDNTc162qHkLLoa1FhoUeobsMxxInd5iZ+9xS9tLQ3jE1
Tb7gRWZb423URm3jhaAg6lpGd5HtYhquemup2OvgGE2YokQEtiHNC4pSqcPigIZqo2gmJcAAID8Q
iDM7oB4QhrnySxU6LL68yx6gEa5N66tRmnHbpxwCbLVgT8wIOAPQvs5E+OgaLYrIMHkz4vih8DIA
vTWmrrSAMMLo3k8ktsh+CTI1nM2i/1kNvA5AoCFqdW27Co80kjxaLQlGPRqlK36jYCwoHiO9gTTo
EQKl5x+Dh1s4BMCgKhxDUR+Q5xLDYaxyfFUa15KeP2uzZdFdJKwIjh1nGO+FIxjFd3HX5znmyQGv
mkKrSo9RDWGiJt9HyY8ZtDUnbMi7EIBEdJJemG1uyy6HfI6sy4u/GxjR53L4M4wdRZWd3mCkFqi4
9U3Mrb5OxjHGuMfb0bNciiS6MbbPsywPclOdfaoRC1aRNzL3juPxI/LI3uk5QxiJ+zR0/MWtBEIQ
m/mrOvIXY+f4YP661ixxA+1mbRtvbzGD8lXWZb9QaTZapYL0pSWbKH+QkIrWslZoz3nhuZBxslEc
9lJdXt2mZfZol29gWb8TRsxABhVOIGIpx2hZjjJbOYS0cKLoLnR+OT2NaCNKqqx5ZtAc9rZBtwYq
xjC4JOJJYt4wPrXq+GOzh3gcopCw7IzUZg5GU9HEs4DzbmkZ8sMYyxAEVoBv5goJXAOPd19AQyrZ
eNmAXZ8K/xEM56vL1RN0xfzeN8YL1y0vSOFIv5aFnxFgwYlP25dhhEzA614HijqH7pLPSDbIqOim
kouxqlkFVP1NjeKRtW2ygF4SWRM+Z4URtDJ6AQVLMfzACZSoroFzZmcETkkwCgGIFkKv/BJ6nN+Z
xMKE8CT+XvIfEgogFyRWMCKuIQgC4T9nq49ObDk+AOHSB057shFrrbVeq6h8KXE4wdlKAvT12Dgj
401XKD4op01fiPmtbZSz5zaXSieFphiORe+eOeLgCFiuU69P1VXkIgRUKcPqbt9V3o+hcBx3exQM
TjHgGE/gGVYgYRQH425sRAGBlcehJrJn1K2vMcW0pqjz2pojjvtuk/movL+SbMF2JgSFUTDAyyBl
jCNKWCr6OqYOQSi3//2Q2hXCLG7/gHGdL5PkT750YBCnfYdth/7FfFFqvjGwKH010f2JHNqe5oh0
f0i4YHTWx8lbHDO4sWtjJFohAoRhVzSkJAdgDx13X20qM2NDbkiLTOAQ9az1AM90tEnGrSfVK2Lj
W9lkcqyqwfNWsfsyW0q+HW1gQaNRUj04B6syvrJen3wjrEEIhfWhYT8Had8/Js54C2caPoVZpIGI
9qrJfJtEk2LduNia3PZHTZsr3Uj+BkFtW/Xk3oOV3ZXu9LWgSjV4QAHJZMsIpfxsVP48cGlZgGLQ
y6wmMNoUwETnXWOR3hIFBBin/dy3AAtm0T023S1zpXrlVVHn24T/rRjShvAli2rAcYqv30LeCJUU
XRKpQthbgHVuEmYZvtYS3R7p9Ix7Ee7dUolWOflOK+EqKmABv0HX6vet467W+ewA6xZqRBHj7Hrb
u9cX4TkXOPePpjx7Hne5ZDWTDm9WXSqlr6nJcY7aI7ENcuVISvgCWGzudM8ynR4ipf5OUq8l74dK
pGNuVbuGSQBYcrPL+CYhjHRRdksdXrfRArRm1ltHmH+Gath6GXd2VsFvLQrBej2flWpJ+W7FN3rx
dd9Rk856+xEbL8qkNsvBEwA3AQV69aJ1FXtYJz6YEevEIsAwcalcR5zrjKFpB/6p3XGl14rtp5x1
VmaZ3A94+YqIaF8304IIdxsm6yXAEdCzN5ZvpBmWvhOrP0vrwKRhukrvI4vWJkkbBG66nEdDa1tj
yVWLVPqizx5ClFWNlb111E5lyhTDMorhNxqEMYqzRpfGxLt3v6eiqq/zyNsbhelXCLJvxZGNFX36
U1UTncu6/whzBnwmr3oYEYlVmLgsOl60bsrIBjbMs9aA4Aof8IbQ7uy5Uns6I8h9BkyC4qdwl7Ug
XsI9betox0x6aoeN0DLidWfzHAnKj6MW7xnYv2Mx3mRDzbZngJ2cm4J1OnybPVR+TuMCWmgiXP6X
nEgUNh9WVQpK0OiG7te5++nmcmfatCmBmMVkxGXIPhLa27O5k1bKBKuzMqiETIJUwrmRHxwUoEIB
tfKDnYdXinGDiKT8KNt3QyO2ipzHgz3qKWdxneu0J2DXmaC31NbGksY38nugGFOI4XcK96OLmt9S
7Jr3zoSn59wD/xO+3nWa30pra4sJ2WxYzIErq5uiph8RdFJCk9Kgn9knNTQ8uFSiUwKCxyyfKvjf
aGeKn8Lgk7jmWT3lGK7mJyvizRhq3rRZjLtZEX96b7kpRjZUNVVOTp9+9PaVt1ZnFdagzrbZkhQT
7+hkvjAKv/7j/jEAHXH2aICbrdqm/AbMTfheR1hU5xhP08QeJULyv+CQpzFX9QSE3eiy+9T7AbX2
J5stgH+xfjWa5HOus70yOLchyt8qaCFr6i0sj+UAmHw1LA0J12GQ3ClVyJ02BbiJWCxiXmWvpJUR
LYdk5aNKowtKYcIekYsHISwoL4UYwc41UF7p58S2L2hyggzWjT/naKq4ClnAljeLSSg2l5owGuV1
RukeEDtN0qFNbZdHCJDBzfQjsGeptHsNMVCMDAqz6nJdk2+zADtOMJCOqvTeEo/VembWsEraZD85
xnnMra3Ic5WN2MjWbl8FsSBMfPJi5JJs/l49H8jyo/dk3WQD/FupGa7lvO/apL6PVZdSEhsQWper
QUN1xrAg4OZ5a0bGWKRoAgJfXIskJyPQFiTTkSRJduZDYaESjfElb5zHMO4PfcedBDwImpGifqhT
QlaGEwLdy3mdR1YrOjO3uMt2MmXFQgRtEAcS7gc1+kBXCuSlRi9ufHJo5jCfuRH0AMj2aMnJFKJE
sK0vPfSY7iLOp03Mi1OG3p98fBQAkH9vV6bW+kqQeR44HTn2jFDtGC6Bbd33sQDf7OARBFW4Y0Cv
bKRaYhegc04HCsyeB/yzYwQ2jsp3lXO/TGZFPm2r+CF8CgAz+VZqE0I5zyEKBqLbBjU2J5Mqu/Pe
LJQx4MDilwaAI6HuvJCjmNahl9/XA1Ko4VoteHCYKk9FOMEstr/VLLwlfXN19YoYv5jxRsUvn3SK
XJdxtE4q/n7T4YicKdGHbQhkgYn2peE+8mWkfKRdvXFUoo3gF905cwhd1qw5N7nms71EQFg2DEIP
aiG7J9jWJhRfw2SDQI8Euc3zywRGUQEI0TBDY5fkNJUa23RM7sPeO5jOuNFbJ4M0pO5aJX10BMNT
rV7rpfJFp2InRXoZObT0cAYCaTTHmsQi/NH4+nkbbbGZqG4DK7nogpZ8YcYH5EonHCPHxfIsa/dQ
gt/Os+ncxbWfJvpbvZBEY2WJw9EP7GHrtjD/5Dh6V7Xaj772lrsKfdzY8qlR3wj5acGaPbsNVR25
Dyvs1CS4ztzFMYdGp3xw8xbIDbxVrbXlikMe7zFn5lInJRAVnNz2YLbVedUrMeTDQkw+trgzravP
dgHgmlZ6kyIv/QrXSzBI512DmtjXF01vJecF5qFKz2IEZqQh58dotnbubsy0fxPq88j5fqUM9UW2
3IymtD+MWuxKEOYL+Po6jTo4C5V2h+mQ4ldTqaU6XF4N1AUZbVet+ESLQSHHZcp9QLXvyL3iEVBO
ziEAF26Zse/mXQtkloZl79sN9bRJ6jBz69cWEbiPnZJrv0se0BEcFaU6dkXBQtnNEUOgBUrOrr+s
uaotWHwT+7FGu1DFIMR6a0JC642vLYYIWgecHbvmc/IoViR9kACWwxoJbb/ugb8CFUaRPBkhg0p7
9iv9CZuSsQYmzYHcFTHR3DBT5tFPrB1ZCCSexgA1TXTZKyHVixUNd4pYxpvx9JBG9b6WNM2a2fTL
SH0vBzzTogT6SKQFfFNqTrNSPjo5sLKOMHdoLawwx5NIEk93nWe+pCkdfENBVoicFEth8sa18pTk
nY1eJSdklPOD6ZEcYhKlxs7r1ME4UKvrIcYN2x7vOItHCqCyrECp6hgdqZfDefYMbsfS5Q5Qmq1Z
4MsQAAHWhfhJxqXcDZlcNSbulBAZU5m25aag77LKarmbkZOuja5ESa50dHZNIrvYQbKqRcEzPSdz
ghIYPkAQo9H9X+3df0d7txjI/gvt3Uf7+fFddf9Rbbf8j3+o7RTL+8vUVawitoa2Dlkdorp/yO2W
p2xLtbGiueqvqg5R3d96O834yzAYyyz/ETHsrxTvb70dTy2PXRR8luvY9KP+J3o7vuu/yO0sMowo
PjBM6g58ZoBk/58bzqaGi6VKR1lUXpBHH6Jyd4Nh74bWOKrC4ITB2k94uFJQUnIDt3aB7UnFeZ5+
VpomKEW0r7J2Cj93CCiFqzolK8NEvjNIMOxZBQtU176m6SBkL5hdV5faeo4K+4/CD0xHgGT1TOu8
j/9klkpLU66MOIgUEqOqQf0ws+jJbeaN0k/bEF09TZD1zEgpYWxZNIshtoSVnq/Jv2GiJ7YUX9yH
rL0DTMKIoVyu3hVI3zLrxePOQT7F+oGQoWgxAjRYSUCtW4j3kjvNQVPkTVdJvCRg7s2Y5YfC1tdq
SMgkM33CgQOngTKTO4R/aOt2gvpQR82dpj6I6YEhlr1idHGEnI8RDD3LwL/TszcFWjKZ1lZVnB2z
D/oU/lO9mPrtjUm+UG16C8M8aEgLSRsNCHbIOYPRcdL4+GluPF7ZxMf3KVh3oExJfJI0hJlevmQt
I2cv/ETowduhXgDOrNtdqOeX2tD+zOAWTcILstFlFstMIs7uG/FewZXPXXrLXnpJsmxt83SaQ8hs
iu7NZLbf4bZimdYZhOUgNGvW42pgR2EE2Ts/yPHubFp3aJ0IddIe0DXuE3huAkeA56DOUq+Q7tnr
TaSSGfUGRaSobstf6ppfisxhCqoLfZCQiZjeC4g1g/gCGcIvK86Ni8tiIbF6NfErVuYQ4MII1dTe
0hHXcNM/LX/zUNovXThtvLa4GxT5YJiQxNs7G++DKsjurZyNqk4fZd0fyxHFCHh3gUfF7adDEy6C
gDLdlyVTDriWjZCXzi0IIUyfq2G+9p7LrhMySy4epAIMnmsH5cFllsmzgiaiIK6AvqCGss0FhDW1
xdZWn63m2mhsY+5SD3fU0N3asm8WF1qtnM3wqYs4HjK474bibJJ5jF151dfVieiG92ZSEB89mINL
WJB6mTQSNPRxNxUY/aL80BVkJWndBQ3uCn5psFyey88w1T5wwXEXSr+uOm6KCtyBUHw0a0HW3i0/
W48/6+iCGyKAQeMrDYIAoQUIDIIwMvfKwpIZJr8qM38sp81YPtZSbFP+6JCDcezmFySMfpziqpjv
rbg6GcvVNLnrRBOBmRY7E9FhGIW+XfI+yW7fFtVpSPKDs4BTkx71lJ5zykuYu9IXnDG3zP2Pmle3
Ck5WhLAA99RmGvR9S3ZPb73NBkEMSr9qMR3HzOGWtgf3FiN1TMQEIcwXDrI3TdZEg72GAMRsFGoK
MoFoPzsxrN/px4nFzuNV05zpQCMTKy+Irx62tWdvB9LXC03sJMIYe3COQq3fRfRtmel94uRkIA3r
OpsPLQ0J09P3TMBpaHCKLfPDvEDD/nc3/e/spvqyA/7n2+ltUZX/n//70yZf/ypgX/7bP/ZUw/1L
VSGtOsg2NPosCxHibwW7/RcYA4t4UV23wICwDf+9oSq6/heIBRswiKrrbKkePo2/d1RssX95LjQ1
h+3WwcLAN/wfSNgdNvB/2VNdgmNN0h7huUBTxGvOFv0vDnMz6di8hc7hC60lSe7jtsxDCFBFEgGx
a28VXa9LFfXW0YJOpEwXk1yxRwbJFeLvfAiqRp/fB75uj82000Id3ZAyaFepTu0+yuz330djnIY7
M0e5kJS5smvq7M8Q2zD0CTvYd+y9syZI70CAFfm5OfZ3ZVuot961uV3yjKzJ36ebaPQh/ftdpDlv
olLwvBWhPE8hrEaz5J+pbWk8Kbm+If/MPbhG/UhmWXzD6BWjiqqqrcZY/oZoULk03rgm+Pq1Z6UU
56ya21XkxSE6nSp6xJYYbrWRGNt6dpXboAPu081RPRJtgadzyJqPBYwNqBmZ4ZJZGtsPapRal8FD
b5lKLHk2yRlXmZXl1SUg4ZjnBaZ8Oe9JO6BRQQoKTPWDYF8+JIre7EN0Hj2932MVjdmxtOaGQQ7T
b5a1Gon4TFvECjnvdor12Mb9C3LE+Cyt2XpMiUGiJtedu1ZpESoxGBShKE6MvounUqKKVFSwkW1Z
Po2KPIbIms5t+9o1bXchbL27gMVhv+I12kAEQ0k3kH6RdPgUnLleW8R+bKH+AChOhLdzKw7L+VzT
X8u1rrwW0n61m7RECV1ZO5HoH9404yVbPoxwV8B0qk5ziOPIWtuauMWqeSqGiVzU5QPsiAtH0ulM
d83Ym2YnADXmV/oO5kM49Amn7PS7lt+xlbPDk/+NuKqpSXtL2jVq12QX9iLeCoiTb0N+KzxB6LET
qWsRZdAIXCw7Kz1Oxq2hGM5pqLyLkmLZchJkbUQhJDt9KqfnulKfsB08dGI9YPx9aEkuvmUDJGgz
xvbWibNcVPWZ3aWvHYbjHDU8rgIdUaA2e8wh4D4TC9M8Mzor+CPxiPKDT1oLBnWlL6kpv9EpbNLO
TinNVNnVGp2GspUdr4K95TeeX4aoKw56xLxaN4aPMU/0bYz2EAUNHwgG5APmrIPa6sxCpI4mn7Vh
7Vk5e7WmCHpdI/qRYRQMyP/5uFseG2PW7uEw3GC3tlSMfJgaBtHOmJ1dBGtXjLAR6IdTq5A022vj
wxzq40H99w+x1Y8HJtvT4fez3yf++bWhToe94v6hqgJlOca7JJTsZcuHuuGMOiNG2FhIunSO6902
p36jvW4h2FogUS1xgmT+KNlJ4BoaDC08AdX1mLtW91XSKFewM8rVyqfi2kKvWB4IMwyvaacp19ng
5FuU6pp1nD76kkDadcYTkRQTezwBNb9f+v3QqD3xpMu/4CrMt45s36SLiRE9kRdvnMzNibGbGED+
3oP4S6p5oyrxe0L9zroF9VgfdeKOOrM4hymVEfmZf39m5VGMRlyjj9UhbObgwdPu8mGw+d5lDe77
92t5T6egTWXup6ZBmz61QtX3JjCPqYL2KjCEME5mc6O7v7LMcry3jIFxSC/BDA4EeqnEg9EpjVJU
Cf/v2enfn50rxSWNsPq263k+Z6XinfSE7FzvPlfcV8+yS7jecXUGuU/3uM51PnUYrgyKWuI8aXk4
yUeZuA5k5OrYIOk6N7ZDXGqGIkJzxm1qxe6nGc0cjmLtjYCkhrn1GD3yatFdIWCCXuYcnYekBLqp
vZPFxSqhSjffxJqqIguZ6BNVotv1fTavQ8SQAcxqNMWQMwrIe+kqblL77CZxFEgnROkWGvh6nLBN
D3kokbkgmdC2dUR6lYexyOnEIw5g8ci58Y6hUnb9/VJNm25FAzfeR06W7LyC119KLzkNQ5meFEGD
RKUpTxABD//5hJs12q4KxTlkDkO2GaUkqhHm5f/h06KSJFdFCBrNvO4utN71OzCQL25IcZvkmnHW
UFVhBSivMOGHJ8NCRzdnHh21WXMOtCah/COGUGTVvZWCfJpChp+qqhQgw7v+IjDjHBuSQYK+Y7zj
1viEGRImNYccelpHeKHXIrV5OPa6tms5JdNUUkHAIeBmx2GU14se0rhIzXCPMUazyF/kU00xHpzR
7nZ1VOonG2TaKQbXtq80fR9XPaOP36/ZyaSfqtBcsgFp7/3ja8s/zkp63Y7HppSOSoGxITZNHFp4
v2JFx3JFxX3E9sfIDDeVkcLhG6b+QSAgfkhoHGx6G1MBMwX4tpTIP+NInfr7LC1TxgVaSGh83L47
Wm4/qqmQDwjTfPZT6/H3SxqdadVJsi2IP4Q8y85lLTuX2YDSM4y+wuHN19xh6NnTOctaTkcw3yDV
2wh9eGszNrxrjaS4J6JeoVMlT1k2qifNafJ7sMGLNRie9e/D3w9YRjN/0Jt5+/swkcWeHpV6FEX7
XE+59VpogOWSuh62vw9lVJ4KTKq3CHp/BDv/XJjmt46m9jVCMLgpy1rbKLHIX9OMAM5OR5+aDN34
qApUFMvXNdIT98AH6uD3f9HvHP2GeI1D0yGeyMpEOXctuPq0bp7n0Ei5yhSmKo5IXuFMxZsxH0hH
7L3ktdfEm9Sd4WrAALoh1typFqKoqC7cwHaNJqjVQj/3mZbvbSWutpXbuw9QGzRa14745oizOPP3
6AOmoFQ67zwQRpjNNWuPNkr6nIyDtr9l1dwn3nnkWWTb8c1q4CFEEemfiUVDPDcr41BEIMdVt0MW
aAh35eZ2fog8NlF+ZdSEEVG2tHCvoZmqH3C/alIQ5urcohw4o9tC2bs8kdXDoxeNKqcbVZ4NyqB1
JxJIpnbnkYMrr2D23q1SNZ5yXhTa01O30YStP0GkVdZjCeD9ty7850N9KRN///Hvs43srQfWiU3J
fMifofte6SeHu4a+ww4ib/SAls5BLAiOG4RMuDhIxKy5W90xmRVZY3hIeyN6GAwKWYdJwcecD9A1
QCJdoHYDkC7TY0bbNEhcab0qoX0dtD77mVBqxxisPzv8dH5C+PVDG4/NNq+0bo9ati3gDiIJ6e/s
0Bj3ehZ2e2PQYJ2T0X1A96eCDwDajRvT3NqNJ0/SLcNNVufWWTcwYFYFRGFHWQogPbmEIYK6pJTW
Rz2mD3KKqkBrgCotBAlO2mN3n5Bas5lwwZ9I8FR3czYPxDZb08HqSp1cVKS9KOP2RmyJg6gtslLc
Inmggs9m/BhRg9uwL3rjGQ0IZWRTvOam7RsYpZhNm/OraoM5VPNJvTOidn4tJBGn8F0YqBJoWxBE
wVJkvbn1s5WGxYfahyUD/bu2bIz7XmWOobWz8aVLJgLFGL3TxVaCuZjaI3Sx7JzA/oB8n9Ar1yu5
I9l3PAxhyfiRzI4TxWKG+rxek5YavZT49e+KQX7WNYCmKRyqp3rGi+gokfKHPkIm9OZdjNW7Znwj
vRU3vpG41fB6mNrG8+734ay1ZJEUHkO65Z8kOUAwVy8C1M0S6cidPfADMp3xk2HlzilzW+vo5vlP
ploZbZ1O3HNFiHVmVM4lM7lIifqszx7C6u3g5M4RIwNjEwaHh1JfvMLhtITWOhctbYfz7we5fKZm
3E5ciOZK2PO7oYr6D64c9CtQIlC0J+tEJu03y+CfWUmVl6hf3L5D2kE8cEMgo4ukTQBuceGnBGUK
ldrtI+WO2x/xyxBLmJiwDnRE8+upksVDVZchgzTDe/IiIgMdR0TvusGKqHrDt+FmW0jEQD6nYLLo
vyHCnjd2qGrfCULL3B7qu85gdWC3jrGAzeo5s6L0YIxVyqA0rZ89TX1mPj19d2F8EgSkvmYt1JjC
ScVRuFp2ikVoBS5r2Fs5jnet2UzfDZp1C6PgE3qmaRMj8fg3rs5jOXIkW6JfBLOARmxTISW1SHID
I4tVQEADAf31c5K9eGZvFmlDVneRTSJD+HU/fqTxbmCVAGBAfxIFlM5QfdLolnD0tOWlaofxUSuX
tFRSfVp573LprKpzNHjjs4mzFYR29TmAItyI1rWOrNACXQynyO3zDUFD7Ezjz5iw2KX0VL6OtMmB
8sm+XEmiD1uJZOkzm6fcjH/++7wmfKsQyO8cIFD3FP4w95nz/MsSxl847snT6Jf7RNvc/aL002lL
662rCsXZH7WyLDzzrV06EdLS0ACN5U+hrhLOMViKfv9UFy2nZs+wTr8fJsJ9iUxt3P9+5HU42gWy
U26254FY/56DlX1q667gMS18/J7sPolHc/JCehj7jZkfGpC+Jx97yV6Q8jr3kTLDxnLNS+X20W6Q
bCL6TS9Dv8ppED+NcBwwIjdts3bzEsl5SKsnhAxxYJyPNY0KR4BsgKFny+c+EvViN81mifs+/jNq
f/yxo+zgWlPzUUnb2VRlWdw43t15pqoPA6gor7QRXmaJ3xRfUn4mZEXtPV1OD5CLLALIHZQcLJ68
qe9HqaNPJ2vsbTTH5ZHnVj5NhMZ//9yRWJx7bybUmJgcWmcLDU0Z2yQV/SkpU+uEpwhZ1h9MRGiH
nmLPja4ut+kooOlr1QIrqljp20W9E4NZrglY+FtGpX0k8ZaQGWj6k8K5dqr4ha6tOn6nJre9m8Yg
Db04H+lp1XbYic48O0as9/7Q+KcqFcnBmGx1kq22DxFVg0dVsQAnjr0cDAcEXlBlcp8NdXx25gJc
ys0dVtiLxqHQ5c82/RHhVOEA/P3w90VDYk/owntICzd/Jlw57jhxsU1/la5kAu+XC3je8aG1u/LF
lqJ4AT+1K7kPPfQNMg+QH8pmgjXRtOieqlAad6AenSZjsI7dCNXNWAb3rtes3a2w5mdEH9BLUKE+
MJV+ZPwk/hYjETy/IotcD83GhL31g7/+G+aGeVVacsRlOvuMiAlNdGFlzJzRJ3I0GKGYuBO7deUe
FUXkezEP6o7Re7SVuvAesSHHG7eWd6oxuQH6+HA21KCk46qaeuh19LWvfVyZ4VKzpuGokiz7yXc+
2cZ9uiTjC8TS7e+n+yx2j0QLdzH67ors4/BZS/Hhaqd9MmjxOc8jB/fOSbJPTYV9RZuClqFpRToN
E2UNe+55j3IKcLnMXv/imc4SWpR/5TcsSXn+fYmZfI9emx355SZM5btmJajsuO9st8cmwP/zrCgJ
PWZi+LX53P/9Aesp9GfsdOv/9wdNK5tt0wFfFLYBCNaJH+xRFE/lTInRzDe2+/3w92Wu53ucVMml
wj76ZElUMzoXQ6jIrOi3T2UkK8KR4N0i2R8AJj3lpcVcmissrtXIOP5+rjS6/g5y+OH3o16p+cm2
2MQGY6FG6vYv/L5UaXEyRie7+/3IYDwT4Rk5CSy7Z8bKRgtjTC3Rfy9lk870oOXUanZjW5y0dgkr
EzxSIK42Lr58qgvhMZTpX7P3zK3MogCo2c3F0zkthfLEtCmZkBs9EyCG/TMdaTqmTtbOGKVL0ZFb
M3gjRy8ZiZ4db3D6M2ObIqC5H46/LxYKIva628cWBp5NR4BjNcxLeaSKpzwyV4GhyE8GW5TfHIcC
f/VgBXtmlfZhwKHfWRht3CoDebFQ6eJ5Gbgm7ZhHqkC2C/CiREjzVPFdPqoFDzwWaa5TYwrT0PvB
0lnuaemlgsTzgTXhB54dEDpUZ/Tr2cXXrdQLu5OmnrU+erGLyITJQY7GzYE7Xi3BVMyutsKm3Ihe
ThbhcciOyHMk8BNaGCZsXB13acAXgjkVcpsIcCot0VuL4nHB/J9U26jyvwKeys5wLJAX+p4ZlpAM
JGw97xzPvzhD/4hptjqkLbOYaS5PTaXRCtxHGvLgxWVDGMEqXUe3ugrA4Taui6FaO+IOQsqnMHsW
zIaNHF/8wSHaxvkLiDiE7dPCFZriORKY08VeFvtU+pZxnNSzbiiZShNi+lwoTrmuiTF26c439Ia3
KqkhPSWhnXv3DYbfk5MOHL5sH2qI7+Yh96k7M0PUw5tBXnzqH92pfvx9WngvkZQJyvQdoincdLgK
fKgcrh9DNa6HIHGP8NIImyHDroRbPhiNbo//vQjZHktKiG+YGMLCE9hM0hgTsOgD/VTrDsMzMcWb
bqLrdpeij9JcaDcZDRE5jTUL5JEjwcAbDQQoWdZ78a6R9tUV1K+AoP1GpwdMCucpyGvM/R4ZIqLo
FhUxJn1h0E//CVAEJ/inIWpFfvACNMB5GYdHu672Nu0157m/mIjjxLHHV9rFzFXS+gfDiglDdPhw
HdBWyJDxPimmszvhCLFrBnUmWdeVB6YkyoC+8BgHMyrT74syF4yVhfyDtLM1kh3qH0gtx2m2NXoW
Enji7SCYjohOmKMCfDvpnassuS4nqIWdDza67ShRxdmWD6n93GrQEnbpE5vBUIKyy7UpD8S+E72m
3lZdWxf9z+SI2N+iCEvqZPAPKhI6cixO0sKZn87JDgJK/WhWQ0tZ8Tzc133CeZCESo6mJGv6uuQM
R6VZ1NlxkY0rZwIR67GHGv2RUu5m7XNjpQYZ7xXa8TqL1LfwMnNfMsDmyqjivUVeEYUFr77Kb8Us
c7ah0KM6G9lIGgaacmTN3T1evzOEx3/S1c9ZVgfboLE+nCBTm8hMM55VH8Ztk1/dTKE1eijAhr/h
0kAT6MSORz8HZV8VLTE1m9qaLEToIQWvxo4JqCWDi28sl5F6IbSm/hm3cHr0SbRcGHYnqe2vzKCV
G/ik+6ZL7AMNiPhw7IdSNxi71TUK7JyTnrthM6Y4emxrdm5eCtT8jMKjHS42rhnkOolS8BvHxz3M
xm50gmI7EZAmUR2fazGOBLyT8RxD/Q9U81Jov2PgwGYxY/HatbWBIj+9g4XMNhN3zI3GFtto1AcX
hz2m0mXHAMW6N01QLUF5MGsYgj21AKQ6Sn6xPYdbL+V4WBbBymTtA/MICzaon8yRCATarH0imflh
d6jvvRNYz0WQ+ZvKn8OlKoL3ZFjHgqxzOp3AK2YPtNPjiE6XF3i4dJCpL0nN6Coi9ffq6WDXaRfy
Lj6Y9a6ByfimOEetLL/5J327ouiG/DUVhS3VUy0Pvf0W2FBmlVYUSZtcJ8DaH+cCkjxGY4LsioBX
S6Z/AAmx6rvXsqmaS54+NfjjNo4XL7saH+M2EKleT9EBBbFAxwOx0PsPZmPtCj9vw3Ls9xkm4T2V
D1dnEP6+sr1DO4L79Imh/rQY+IahdL7wWGUbeN7TduwW4NdOxBWOSC7JPwufKselqfEP3Lfa+xa3
SU0cgGsYZ6nU8iIMVy5UDn3qve5WAgoplKjuY17dAJ6FFWxUE7yPuNDwlTjluhfp0UVJkEB+wP50
l1our207/rTUCK9GZ3mW2j5mQ7fcVVYbWsU0fKQZe9WQPmQJpUY9zJXIiocXqB2hQZEz+yIJrYqL
kO1kJMfAatQ5YmNuVk9kEYiOlKHkVr+tsQUeqql1VqacU4Z8XnAWXAoogP2j0fsDrsqk9YonUOH1
toG0vlv0rdcepnHXjt6HE6mtk036TcnCO6o6eBUDFkliUQ3YYSAzFjIOD/tlLjMGYHRC7XxM6whB
JevLyfXq/pkdbZXc/tZqmVcIxh7KaLWV9ZjjP5FM/3HtTjoytyXqzjA9N5qBFBPP7/GGWU+gKT3W
bAgi9yHEwpcIbUAlB7VAKOp78nFQuXYUdIWJjJpnerG+ljoW2HeWatPJW6A7Kx9QcLZmx/CromJm
Zbh+ffBVz7Lp4FCeRhwkVS0s7tVNS+jOae7zgAisn70ZMv3s+d/OFFPIjT3akQ88R7xNOI7Hq9ps
+uMYB1tPVul20BMWEYT5LHfyRzN2L5Co/I0YW3NTmeWz1ZttOAr3KPrAOaZqugSQKPboXtbpFsq1
eyRgC+05cz1vVduRWo1xBNU0GU183LW5bhpiUDXhApcZEFgSApxDk3/YSJ1hTTkXZx7uh5SrNR+Z
hBeYORh8DajOK0O1H56U9z4Uvk3TxK9DUy7HqjM4W0T/vEhyBcrF1c6SM/FnRkEDfBJzybg98MNh
edhTaXvTk9UxKXcjJaNUE84Hnv6j2bibpJJvAfoTJi7aDp1Sp1iSfRU6Y/1m5RFelomIxngn+wTn
TjltnSqzDm1bU+nXM2ugrh7isz7XtX/l2qr37p5kGHoVi8xmxrYSD+2yk3GwZ0j3t+AGrwrBmSxP
t2mxUMczyHaTtiLUvR+EFeUYs4Z01t2CsHLZ+mqM+a2VOM3qeFljz3zyJ3/eLpF5iDjpNGKEuN0z
6U0NaAMwjZ7VMH8jdOidH5kUGhvegSLMEBGQs1QO8jDN8ugE4Q2c/VDsJ9zhxTxYWzuFV1S6zsHh
SLKGDCJWatTbzsVY5Gtxj/Kb7iuRnpulB1Z98+a3bXcQZZWtuMNLAFrVi4BTQVoNX/04fhNOZWxj
x8Oms/GOxf64iYOeIKCb3+F7acJUhZKK3oMzUgcsyT7zDo2QjcNMV68Ns++7SAWY1QRW/sZvT0Yx
wGhIEndT+5FzrqXfQP53Hipb7AZEr3UPc4mLn3eMuvpfNGY1qXh57urivVQ96HCcvWGaOBf8vBuG
uy1/ayWutTIKGMo+Ipof3VNasjZ7Mzl3/HwvYOFeeqJm27xytrE4psNcMks05bYUDusQOPcTyLEn
5eiIkqdXmiWNlbW4/oa7ZBqqmaTd4hGcmyJcZsMQPWAbCxGu5aEhomlGrE7BB55F59QL/Mk89Sb9
wbT9WNaBD1AP460HbSks1VLz+JofVAdzlLrdfgUIByjUTBPs/hBLt3jOC6h6vZ6zVVB5/n2awty1
XO+pQzRYmfSAbepguvmDyZ5NhhMDxkXIzqyjypvi9Puiyz+9wbvcSgketKAUMqUKYM7ea5NSrCq4
EpeWC6GwKbdGal27biLimstuRzjvWpnBciQhrfdjZqg7ZuY+wKz4arWs6klnBisDfv166T1ghCPd
3Sb0oaav5lNe5iQ4qAyqh/7cCODIPmNLHvj6ZDTmhzlU/S5NGSr3FTMq5+aCIiBbEbjl8EwHpltv
6wa3m/a9ZgtHkILKU4G4T+kdwTeWULH3WHoMaklPan6xGGoZeV/sCQEzKHsG5gtNLcaGt1he+cAD
UmPzeliaEhojn1r72jsZUU/ews96Jgv2oW9kTAjTWbgjBX+oh7XkSCCmHp6UioNL5457sZQ/yo3N
ozME/eOE1ZH3ufhcCvOMx0WdBml9UlrZcPqF8FQN/QJ9glpRlfA+73P7cZxS8y5yZvbfSZ5A11/s
pkh2NaZsmifmP/XkcT2fGuc4pvMfDoHTYyv19KgYFh2qCArO3DnTY1UU21rqeCcygrH0nA5UGOOl
q+/b+FbuuQSPCL/BY6qpFe6TTG0Ds2DyrHeOqlWY1y1JRymjjecG/VapqsG1trzRiFu7t/YNxlSa
uE1FbwHjcvZjfg4pWSGp1UApA22qWe3v5WRzGuSAoKJ2hTfn93siAyTQjFUtu4sZFLulJBnLyDDf
eNEeOxSYgqwo9lWjcKaML0UnjYPns834255WmlUzVMbawl2pEEqpOuSlapiTF4gK/D3eTZf0P3su
ZJsuNrtVXnlfGC6Cg0ndkz1XN111CX0XaMzoAbOFBzODYEi6ntyJ1udyeZrNtH8qInOdTCgPee6r
owfZzorHRyIhDJwAMhX9/NWn2bgOivTJCxZnG40GkXi4BITkyuM0smJSyQ7vmUDdb8I04VaXkl72
xgeMVhKmANsYIonD1ZtjB7FzWz0Kq38sOW+fGbl8J2kzHBQ0Q7q0zn7v8zcnMMItZ08JgrGZLN8n
f1XeIBbzCn4GY72opNoJIbZvgvTgXfuZ1oI29+9il4NdHktqNXKyMxg23O5Rum0LXruyN0wvMRFV
pJLHmrP0kN6h8njrhdqyITV+KO1oUJ2eVEqFa0cSsSualr0MM2RDtdpK13lITPrWJY1/Nag1CY6A
WDg+ireuSQ8ib0nct1G/5eE4j3kwnphN7HVqjDT+0Q46RZzG9Nj427E92BNimxVx/owkaTEHlRlu
/DYr8S+5MFjInfGEZ8uqoVpiw1RmE1uaR3XQvGMbd1tGsIFN+qqLgoKyuCNuNg4AOmz4jd3CkR8N
E1bVhz9bNGU1nEW81uJszKBl0wbzm4dn9cAzajKBW6J96+GY84l42yb2jc6oyQfz1NcDdhaMgCG0
qmEjh+kMFZnrOWG7mRHNzjIgEtjczaGe7DqwT2VeNji29bO0ljsB12ZVI4+zkTNsoL4rjEhP1Iu+
ojhGRx9ObF+pU+nRMgr8EM5k9OgHRMZ7o2IVVeKumumMHiMVZsNHlc3ggAQ5LScYv+y0hyXSD+e4
TnbwvO6ove1OOTCIXJDwIuoCi88dT9Xs8F8WJS9WOiO8AgEopJEdopbeWIevc+4qIi04gFcl7Hgc
uWghTGdAk9vyOFc1EFJCPVtRc9l3J2oh8ScQVJTpGwiqBEQMgl6aL6/CJ18EJ6Jbx9QIcYjiJcCj
t60UYyXLgYzp1g+lif7OxZKrW1QdMaXhQRwjOO/ZjxhIRrlU94qpO1UDLqxo9o4MkcPMxB6NNQKo
C4JaJkA2RaFyYQwA1gXkVHcMzvHAT4HmyhsY1T5zp58yUnvYseV6Tkj4weEnrAawLRoYLjfRhuVv
upTZkemvOhhMBDjZQpAsbSvAJEeDIMPFoMFP09bPUSAuNS5BcO0Jip7/0RpxGN9442idziZ/D5Ym
XgVG1+6b10CLf5HhhPRA3kjiNg9Gq+6qDjROG1UPtq8fqj4OCVCRHQrCIcapCHb1zfABVfJbhVYl
4ALDAQt7rmyIVjU96IqtbekTcjq3Nh1xUWlcvXeDpKiavl2Ek486XUKpOghDnFDJFcCmo5xtfmbO
oZrK27YzrIGJVVQBgt4vM5NwWj+L0kc22M5oBBv8Mfx8XUkfe8SbNM8+kyqnYkOaw85z/+YB+ciI
cCfftggnbszcA+H/DxTVFqa3yY3hGfGX02hAHA4s8cnLbom3LD4Ek6s3JWPgc52Y+9GPHmHiA7pK
WJrH+T3WtoInSuWYFgmVyeAYH27ewUa9Tm7AxuWK5kQD+Wdb8zSCQ+b61axrfE3r3ibFGJVxCye/
DlOUg6Gy/aObWU+WUVzy3hZ7bFef9BUW/amQY7OZndcxcMvVSJoEIPFJ1BQQwISNd2OzVA+9P9NC
wAIeNCaCLZXThwSKQA7veNcOrd6cA8m5NMvRgh1R/B386nsU9hhOAvXYxvc51RRTU1H3SQvRp1zK
gAx8RR+e/InSwNk0mI4YVs70RFIq2yEyImFTczMiFvUWSAtAHge3QURqzeI+9XP3gPpxB2XKZDsm
maVjkD+xz6G2pjJrPwqQPDa32m0af1hx+pWLSYJk8b0jJdG8q8TRhp60JoParDlXSw5zw8bM67+6
BpKOJLL2A0aAKKw3Bu/Gk6J/EmzDwLLnB6e613iO1rg8OON5NDsVLhVdSdc+dyPE5Klo9TYDFLw2
tFXu86CKNssNqox95ByAqIODdIvGayQRKxr1RnfXRBkUa7Tz69Abp4J6pDOOE4l6UbPwx4CabrnJ
FTfEetOhVD1hozlIImtVmpMws0mxYF8B0jinAP0motE0W+xEgu9TmNnd0tWbJTs6vfUVOJgiCgOv
QZH31574BcifvaiLP8V415n2dwfBLcxF/97FVnFoVE/rD6ch8kjFykVbPybL/AK9G8jujYPZZu5x
iAf5WM7zCxbbU2GaZw4F1npq+zcc0PuZTiNb2S+qsL5Ly5dHW9EvHhltCGPz4AMXrdPhK2VnXLPZ
ozBZiPyum+xi3zkMPWOP0e+upemxDrKvb6MhIjtNkoXDG6zQOtJgXXqCjxbGJ89r/vCjd3axhpdP
A91LnHrO3dw/OpKjtSXcPYUd8do9kv53y6LdGoG4VmCf+J07mmYXXzTBFvfhnyie9qjcLsFXsa9v
O1q+/EknmhmyHgwgJITSqZ7aasYJ0qmzhbwC20+dW4HMyOr+GlR+tptscTWVVV1iXYaRNaRrbECc
vtn4g/mEWZctub8IjbeigRO/UVl3FTe3ssUhbJx7a9sYNbn+aNpj5YXdmmdIMQLEr7vM76S3n8dJ
fEyLSZRbjFzIYnWwss8sdnzU84m9x46Z9LTATuxbFjLLEOFrh4OTmq6z2z9iz+fu0v5QTfGmCVT1
1dUzajiitr3PG7YPXVdHZ0kvNTY7fBvkNW1HHjCsEqwU+h2SOrPvtP4ctZdue5fxaOaLDw6SB6d1
q5tF4bEzD8wyF+plgvdpZHVuwEZQ9IEcpbE+1C4Oc8DIh65fOkhl7HjaEO+JjWt8VgRwb/H01unj
bY/xii+PobJuqFtwX+ypag4uI32Kt9U+WIYP4BRh46ivwGPWMwVUcssEgAiwrKSTVCo61R/XuF/y
aadvyZbZMP4EqZy5pE54Jwr+poh/lnIHczcFHE3SBh9J9hWPydaoBj+E63HJTet+EPq5aePHoT+a
dJSDBeh++gFg0jzfms2anXBw6LW+TEImTw9JhUh2m8ZvvHb5lBbvZhCrvMl/BhLIexN0M7Y6eFmH
FJ/XzontvyNrGbd1Ux1zJ3iWs/WaOfEfe+BfFW73rLFg8UgyManppNqYOv4in0zPkky+RELEyCTi
FXUw25JzGQ+fo9e8MJsZ+NkNP7Irnnsfe0Fp9F8wdInltuKtd3uCzYSpV4XXX02nCFVuveDc/lra
hQA1mpNhdB+GdP9kQ/aAK91GBxE/XeVey7j/9rv5SVncxkenJ/5E/raIkh7BYq3i5b7VxgmbxvKl
XdZAa4SomczuvdORxyZ5vECaWkPJIAIwUmpW5Ttmt9d6EBiv0/IcU3HmfQJNvGItuJ9Uyzk9rxmX
NxhW/f6+bCDXJX78AAU/9BP3tpeKgR5hu195GgOpZ37lSQaIZrBwTiYY3kVVPti1fXPqAiKqjXra
D7Se84A5/hbcxyZT9Yupo32q6E4baR1XaaIOdlq83zatLCUtrTj/AnpiSERdkr3vlrnnDJa8FPao
sBIwhpm957TJi7OXvqoZi2BjFEhFZfTIWnVJSZMwn7AvrgKcI5P8yGXjsy3cH1eZD7K/FWR16mjP
8wdXGFwiqnyqfe/NadAjzF4/pgZvmbk9lJbj35Gz2A/BlS95mtVumL0X0RuMZ5TewLerdmmNoN/O
NIZkNI/TDG23G2phPg01sPOhPAaBODJI+gZyqRiHqQqdpkSCKON3lxT1unXTb8Mbz6qRydpw1Qfg
WPJwknWly65VzQlLjme78Mn32bECpNRqfCvsxjcBzcoTypdqDTIG5pVZ/cPSifkiKfKH2C45gPs7
8PZNOI3iOQlwKmCtjpDg67ssQK5fKtSICg4nk0sEJIpiV2ncmus0SZ+rkbz9gpGYKy2j38VnUtxa
MDQXU5nQAwrYSdL+TF0HSKKOXsg7cNCQ2UVk/peegcLiteY/JRehQB09tL19V1jeQ1MA2ad6+XRb
W0vHBIXr6mpFxKffYMKPCKjzOaOGzIPNceJr8m0MFMjXXkDkD8RCLYdjk5JdyZzh0ao/wTyx+GY1
TvFg/ocnap3cnlyZ+DZDzudsYDADQOtZMBwtB8QFl9ZDG84xOzXPllEwCJ8gGTLPOpcWs0XZlc8p
l92NU3+Q59lzsWogBE2nOaadJ3b2wEdzLuwFBY68VwTdOjz+tbHu82GG/8Ha5pDj0KZ67TFMMINN
dgweXnMNlU1raPjxEPq+5PLR/m2gKnFlXFalnb0uHp4XnrvQ0qy1TLl2U6JYIjR9dfEi7X3cvPgu
7iRjGD9nYdM24aoTri7KaGCfRoFfhiJz2ycxwzcrClGs2l6fOissXEv84byIMJPBusCazNNQTwA0
oInBlZAhUcI+RIEfPMH3kLWvfmB/TKR0o1b3q75VYRQ145p9uqZ6hJaD1E7OTUHVUHXzEC3e0e9c
NEXeXKrxFwbHS4Ejqs1OtTm/M/ELgy7h6HH7+lEBsQQhqrP3uEn+1RPutnLvqwnOIZr0dPMtTlS8
3SntiztHTxciDZzB2SPXTschtPbGLYjQG+r1byayMxdskz6DzD5S9oG4CW56g9K04kDNNb6h4dM2
AS6NoTVoCCMZUxyrYPJluiPDtjRC6C/D2iSLOkxq1wuP9h8J9sGrQQ/VAfe2s48VbxPsUyOHW22A
iddEswlOyrCoh2k/T8zES31uug4VqLdeaGkfQuncNLgWkGjSVNMpy2sg4zPW8arnqWZwp9g3Vo1f
P3N4fVw0dtluxs/TFMToqAGUDxadSabArrt29fxqlEyvc8eEfP67p3WgOutUPI5D6N7aVpt4oSg1
CI6xrHAP9Prv2KUN403MOVOdp3c55zoIP4h1Tf7aBtfa9dOdbdXvlYndnOYH80KBzD7Lyr9k2MuL
rbKKpZQXMkuof/VtirlMR8MSPnfLvqc10w0zL9X3HffTeLTx1lXDgztEVKbk5J3hlVyTOCvDeWy8
nTf4ZG/jghCUTUNL0sKxwpzzGlmWFU7zIv/7EBODwmlk3uxWjA7we4YOdxR6PgHZ4INdJ2g+p87r
oreaQ7uRkIKa+vGMszUPeeN1eAkIkim8GtcOeF/PWZgpiwyNBfCLIUBcU5VwKjFZpzYfzLa37Yz4
du+knLEAtG3lxngH97ReUXbsXZbWq0OV0HVXNAyxeVviD8HhMHMdXue5123nsX1SGMdD3QblKara
G3zOyzaL95K2E2EA9+QFERHBTD3lA8kiSR+OYASvOsGDlgxHrUA6DqBlywiOVNL4fzsPww6VkOLs
T/1bMba3gNzDAihs483cj/EjKEzye8m7ajVVby5Vf0iKSbkxOBy2JszQXloPOXHAeWLuXuHuT6IJ
gAEr72opy3sniY5TLr7ifgaLsjQfVLKBis6LKwSmYrvYt0eBoaKQjx7lvas5hrHr3/yfky+hd7XA
ujlgJFp8RaX/0OrJWSkox2soVcQxOlBHzOQ+WcX/TvEyktQnNECBznCcdPDitSTOCa+vqvgJzzb/
1iS/e3YU7Dg0IC7DDSZYervJcjWDInUHjZifLy6aqqH7z0mraCVHCtamcWbWmiXZrlfJHrDhSvo4
1Me6e04n8PZVzy8uaNt9vXwXlLQaCTu6WRKrUwyyFb0/4yB3MS33YctgfZ/IjrIAmzUsMA9+nGxs
B8/AsDxaoqiewKdlR9eSECN+XAlmFbQp6BZ4JUP2M1oknvg9oyr53KjQPxAMN5PJRTqRNCV2LcsT
LYV4Nt4qxl622T2NgR96rAvcQPjOm+486ObJ8xISk8WhQB93YCeu64mLvzBSJqLMcjZpxBxcRuaD
4Rje52J+6059J+W1FNgdmkh+B4McUIxaLn/iTFOOB3vPxZcUXQfT2kQNicgxlXcYJeOV8Oe/s/tA
di3MZHKJp2CTJxiOOSn+WGaBwpa98+WfjKl/ylmlmpEeDncR5wTFde3asN1kQhWPCyFIAKwaE/WE
bzPeVjG01D4CBewAjoIhfCCMpZH5U1IDCTU2zDYZMdEbLeYDvRMcmWaNUYwH2sqynUFfgVXdN32e
nNtOvuthCZCv+7M7GgFErPjC7nRujPE1GhN/Pc72p+PSLYENeIcPl+h/cQuRFLd7+cBlICI8qzOc
gr6O5Xrozm3e3HOmxoj0BGtjOxNLWdcNkuxS1H+CgaGqN1xTl+BaEbd3EL8vs4ti46ZrL6YSd2KA
TvP81cjJs3JYbNXIZbuiYQKz8KoA7xVN82fruA9xbP6jtnVVJsFPXNb80EyTNGt+30mv3FkMEQI7
tda69d/JmAIJaox1JanX8eR3xSBpIi9OMnastibaSMr9P9WSKGcJexCnRn832uIfP641yhiRTGkj
NDM7lLP06Ybd45fArwAUy0t/RpWX+8L0nzkMQIq6Vehxbrk1R5o5JIMxnldxZe5MB+a1xwVc2zn9
ov8w+XM8syycR5NBt2e3ThenWKUZyUzVPqSN/YApMt4uVyyQ/+refM5gTGmzmkB644DBgjbiScfL
v6Izd+NU3cTPzjo1JBa48bPuufjN7NT4jhldMTAB6GVVUEQ943tu24HsNBO8oAT5gRNt9qZpA4xE
bxrt3i3lVB6jXRtoEgDSw9iZ/EkFhclFghssYrtti+Ih6OefhhLWLcO1JwvzR2s9ljbCBZnq3Rgx
E3BNcFPxOsrjZx+YYh404CIY7tfDcuxa76e6HRAjRqKbUvDT5XD9hXOUI6dHnrG8WBqfOLSY77K+
nwlP6ck8zZ28kg2mCam2eFKHp6QSci0LM8R7D0XGfSWriwAGn9+m27um5xTA4j+KQTrOungtMCzg
6Um4UWsfMORz5sKCr/xtRjyLmA9GmI6EV+Bj4EqMvzZFqTsIAoDXIga6k86OQwdOjUjN/9g6r93W
lWyL/tAlwFDF8Kocbcty2PYL4cicQ5H8+juo092ncdDAhrBly7YCWay11pxjrvqypOQiLR3JdAly
Qj2lznwly2EtBhXbAhrFP0jLzm03nCbHfIc0AFHRWrHfx2/YN8hxTDyg/sELjRMqoYi8GPbo9CcW
QYaHPigBUKB0p9nJDiwQdItatoLI0jpcjcWyQvcHu7t7gYEKpJdhhzA4qCzNtVf0MGU4yHPnYZga
8EQvCqOnSHHeBjWt6whxGfXBW+2FT5rCOCjxCI0Yo7ZQNedC1Xluze4jE95LNfiw0rTiaDYVi+V8
mlQuneURfB9Y1QDfSAnepU8zokhCBIlOvBg05DayYj7luOLbL/W3BrHAkj1LtQsYt2madaLioziS
MKBzqKzagF+2BB3UlBP5UOISCJ4Rfapo2WXExJHYdg0JSAn95CfpeQPGlJQAu8zWDEr3vh0pUthp
Gwad/2PWz7iIr9mgP2Uqeo3oI9gsmXqYv+BdZp4v3uNkbO5HLeHaACk7LfwvwASPBXqBVZOA6NQG
XkX7wu8ftyj7LgjymhHFNrv5El3vVotdHNlAoL2pQkQZMafVqnEdo3VBJRxlKByAggi3IjdBJ+Yc
YznaMf1qB51xGN2vptReLUg9qKIG+uaWpL8f03gC1hNOE6d32F+DUj0KDBO0YmO62XBlMo41OqTk
YUQ6yN2MVqRbwkfUc2ac9osFYkiv1dpLMYJ4kf/JxcvDvjsGSC/dHybC29Kd6m1S6eWqLAk2IdNr
b/fY2m2qrrxq3wZKe1MGSG+cwd/YVshHX/ZYvWIiDQvtVdxndv1D6Yo6vDa3ut89hHZwKcOg20Qj
3a8ujEG60UdSJJAtGXeTsdA7FubjZCPrZ68M3i0SvfQRSH6YPqOVvDNBARBNTaEWVvRZJE6sVjGm
LIZtOMXfnUFPD91Lsm46i7YNFJueTVSQDODuMb6sTLPL9iKXzx1lzTKukQazYvZkHq31sHmqMKPH
uL2Bt6KpA4J9GAc/WQYckUhHMigwu1ywwIhnQ0d0DbIoqdSXqJp246FItgUKT4IZSk784TFsdWox
SumVLyhGW3HV4JiTtb40q+A7d9JHNliGicBGdAQfVKBao8nYZAaAYsXlcmEiJcrmrlhii6dUxG+D
QBs0MGg282g82hiT0Rz1i6RTCeFnHdMysbVMsqyiEJk5k/WlYBJDi810NpWVzQFds2/b4vxW8hii
wFcWLMBkSP6Q6omSaTwSGcMR4Gv3pY7QiH3uHx0SCPuITKOZpPINfWEf8eXX4OcUp+QbcpAz80C8
CKfK7/uVq3PxKvTgaFbJH70xnuIxPnmIAcrEhnmr02kH58FmkM3S2HCu9e21mzrBy/X+uCtRc35Y
MKtAC60nUU9MlZ7GOBcHI3OfSsjrZyENCFbrtsRFZVadOo+9DkCRN0oO/WuTC7B2FiCRDOFCnzya
evBoxIKNGELEfBT+WWrmCmv9G4wnGsrtlyrYN2e4Delbsksp4SwWDa3qumaN7nTtnHRkBlOfLwyZ
HbJUmQc/KChO2TT5iTLWIobI7ynihyy8e12cI2/JuvUQyQtNog7AXrov6LdNQMfHIbtD7onaMkav
HPMZFiYWkAJcV08qBDJFompEScTV4HQkXplg20NifjtUNKhEEADEuMgiuWLEBSUzV+s8nVeSokd+
bmNa0ihASTSBec8ax2O6g9VGOzqVKzszzshIoIr2BiFtnbMemESu1EhiPM3Dbdwau0HUQNC7pCVA
LzyEDedgPJSbrgwr0sxmaVnyQULfNRTeBV9Hu0aCm5W8fCT5KYFfS8WOL7UlMwl2AEeqYcY+pnzK
ycQMTY6ZImrgkxRzd9o6eTDOVyZN521e1wAezOBs20ysWxgaKU2UsPHL8/yn0sldZTYbZ6m3iMsy
klI1l3pqqCdQon4FbH702Dtak7/qagLNwBisqlR9TTT6TgSyl8S51RDle8D+YfZD7jzwaWcIVsyt
+lVc8oR7w9pqTpbsnYogPZglgjGVI1ZmhdArNag6tNyLNzIPPsYMFBy2cp0rjouUK2o4Kuf49zA4
xcV1RHS6MC2frnnMKdupI9E/SG608sLKgsY1cNZlA9DbjFCXN3Yt103OGhXSSqCsPyVZ/CdvdIlP
xDi1Os0A+QEijmSdHtRqIZ/CsHzh/Ka2qrnQZgwYY/RUNfHZ18EuBaEgDz1jjTXXtmqlvROZRcaW
MV5SB0ia5nl4DlJUqL61omp6h0PAtCQB6m7LyT0GtP0XCG7vSYVOG7qDBQmWBMS1B32i16YBx3Ll
o42blLls9mNE+qc1B2AYowa7Irs6gNfpgHxOk/vrTw6cNQ7ktVxbbg4tfA4OcgfT2yJLwD/Vfzmd
3h2QYMLR84ZFJnu0CFDPObKt1SQGpH7IddzohTn+Q1gZv2FY47ouEN/TBOmYfPwZI8hdHaHhCfKA
boArGE7R2R3/OKnmPDTGb+R11Z1rY9AQvmvOAcBi0dREhrS5WS00EV01P8jvQxv1rmVM9LpmBXVa
X/lkCELFFOSKB8mpfFG+V1/qOOkOIk4eG6nQ98aA6TuHN77/KGV6tMZ72kHbfOy+yD2jzsRLd6yY
7NDcjj/wnSO8ccF+jT1Yd9OkUZkY/oue0Y+yGFetw9x5H0JzhzPpPWbjtcliHDCGX+k7Q46vVUbO
aIeynQOh/e296xBoydZwg/em1vx7jzapjo4OOxGbt56vLdr6VNjoU33Tblema3x7MN0zghToBMdH
QHu4xvSZoZBlaBdr7yXNkZuDEP3SagwWNqGWQcExaQ4PFuVpCP6JWbYAYx+g+gsRJa161Qiu5/5u
cDSxNx3nUFr19lGLQM1nZn6z8uwIZKESNssvI0HnEnq7DmrT1ktJ0011sHx6FLsrHCu27EDRUB7g
gw1XGClXVaRIdsumdKObf4QJ7nQkpo6eSPDhDMbZJEOmHX11Jk4tw9qOi7FtjScsd4R+SD5hoiNA
lhsexMhhYzDDchxKJyvHszbadP3o7KLwtb+qqnts25KkFP2bi2azBpTMa9V7+PCTRxvRNmhSt2td
OPijTWOrd0mBZ8R1Fji7Ng3WO+YvtHIj+RuK6VcJ0z4MubdmtzwdM8jjYJxDl8AmNmZk19OndJKT
YCaGM7Y2I0QMaffppkSzddg2lwyumMD1XnVhXI52QlM+F/npzB8y5iHoo69jv4UuT0Y9dc2yJOCY
ynKi82uSZUSn0oBbs2D8zURayxDEI9Qnr6M9RRCPwWjYq6Fyz3ql//gMoEBwUoMKuazppzHVTDa5
V16HUtbHWLyMOMS0vO/vHeUmG2phcyGmAzqCj9GDj5DUT50/2csw5/o/oqBtq3MeexyNBX4HNGYd
IV6riYCOwk3HDUMCwEi4huIx+zX0As+AwXnUVyziQIUQLVG4NUb7ROzynU9Kijk5L3Mk27bQaMoz
Xt2MWYxQZyBbj92DnkTfVgvOOUv3jAReW9Ol+Wzba9Tk5y6mm9E66JfwUoO5TSK1cpvwbKLI36b+
+B5Ak1qWkMYIUPyaKhv7UEicdEE4PVcLg+Y0kYO91+5Nl/MVXc3SJqVIgUsi2K/4Gdrsoks92ktt
2mgzvwzOJUpHemlZOb4WLk7XIIJ7T4LTMurL36yrmpUqUFpLpc5pD68+n4jLzaInGOJGbj6nOEkf
o/oifIn3Bv8Me2P5hVwL8Za8i9VWyhnBRgdWGbuqZOamye4O7S92bOib7pzlwcpQLsfiuW6zVTah
CTNY2rkA92yEM91iohhJpALNQxbik+1V+JzLdOdpFbOhBpAx3mIsKwGgcItDbUSrDQaPdh7ZoEiD
1zQo3eOEK8Anz6qfkUDKv+QthOfC6E7FZD546Zwjo4bv0dJ+pRZymkz93FgRu7GLqEgs98qQpt90
zqrnArecau+9qJy3zkzsBbBq81pjZo6obpeY66MTo7h603bhsCqZERnRW+vorxjCjy7DOrxbSydP
Dwir4qVLs2yVZMWwrtto7qCQaJTMUwKWeFUZWz8ZH9m379w4OpN5e2cxT5iSJEDJVD31+khHCqIb
V0Ifkxeffur6P73nLDvZE1wlAmyK1HUTjJVJdrs8IEc7b5pX0VUjUYjprqHwXGEO/tbu6grH3jjz
P8msKVGC7dVw9pPwzh9jY8cEmfllNtXrMWdVUS5hMWOFk9zfdRMWBg3JSlYj1xYlcWejJOKQPG26
lUSeNoV8SOvwzbb6O+W++EbEvIPVdyGYMmDFNd/tYnhMoh92O8hTzWGWdQLcqHJ5iWoQz4Q2/AQG
gQ1NcHAxsiF/iugjamDFJmvV1sOfyKfCME4mcERM7MNLY1EkuwGhlN4qsaZ70I1nNk7PepYxY0f4
SB7WXU74XmKaeLl4S+KORmAari0bOKvhMO2oO+CaAdLxSbd+m7DmlKc3H4JqSolJXY+D+aOU/US3
DRJfulF9o5HyjFY8UflXWicn1K5Y3OmIQJPfGI3LsSjJECX7tqzzk9nbzbJhdV+ZZE4lSOZ4U3IM
VEKkG8uzYPKw7sfNc4yAfhXmM6C9Yq9Gi9/eDi11mJlV2CA1MkmQAIYHtxhX7RB8pKbVrRBvKCBF
Acgl2R3Tvh+3inE2q7G3ttGxLeh+3ncVAtIs8Te+KA7zBM0pvuZ/1sDa6HrvqUPPqUKcbgzDLHjP
iPNI9NdUdJ8oD8nMsVtQF+zoRx+gjIOxKzemddrr4VImuP7jGdcVED2kZC0Qm5gzPUTS4R39jRvx
iTVKR7xgyMeUOMP9QIE4lIcIIe3DWOvGmkEbmjm1S3tMCjYAsgX5LqgR41/itgEu8Mats8Z4NDPm
03qEdifEHT+Vllz7dRExkOEsSDR00vlsulaSumhoqpPIUkLQBRnbxBC+hBlNtNv3QtCa2E7mh91u
vJ/I7cIDjjIWNhKQ8duNEQBAI5t/Y5BuOBeu4WzqZhuSHwipzA9/33Wq6tG0pkc0wt3y72dxe2jV
H1NgEHu/sIvDFHv3TRyQJzw/JQHj/pCkbn643W38VDH5znheAHMbukWL228ooBosRoQ6KzowOMgJ
T/jrhhzBk2XMQt9SzUZyzeYbuomp2GTluf3s7d243fz9tP7xtb9e8/96zO1V/v3o//WQ29dqlP84
Uec3/h+PuT2Hf/zl/3r0X3/6H9+//Yq///R/Pfx//YX/9TXmCjwf22jtbaWJzT8fgsc4292+iKIC
Wd3f3zdjF4/U7f7tSQmmiGRK/OeF3f6XZcr716vFOxs3IDj/fdj918//9aP/eGm3u/rtj/z1+9Uw
Zbvbz//1MokthzSySAMbkMYcAhNjEFZGDYKC8j2Lo+cA9tU2MxGkE1Lfrc0o6UHdPbja2G1xLbww
OU+pM0Gbly645eS9w0S1rFEMMaJGRWH8JnRAKeBRHU21nx5iaqtJuA3JkMQTGxG28olJJgpnSXIG
5l4XzzgmWyYsR0eXElChg1xRRxpDrbiz9IJdS0FiVOcSONaKXUH6wCxVRiYwDEjo+E3N7I+qkg81
RL8WLBha+85PSIDoHTOEVzbUd0YdscVSIUHRKljVKnlNGnYNWUvGsqkZJ0fZ+yKYWlTrsbEJvpux
JXigYapspY27NvE1b2HJr73cAhfOtZwE1vrAVcY6j47/OzSqPZDIi6Un9QpYA8YXZWrXq0/UfzTm
xuK+9kSzD/s83noYDrE4FF8982CrG8MdQElGMH1f3UlDEZFRynXA+Qtp7AFHdQkPlFlU4qpgg3OL
vUrbfNo1J22LaXdpWZ2CyNKe6xLgHPjuzkYL2eez7KIPOvTvcmc0syoiVHiCpSPWrYOD0ZA4w/jr
i9q2y00Vo6ftG3uYjfv4GB32XUmNfltN3itdNfIxPPMzSFKQpgUTBphnC8+k/W4PsVoG6btXMqDq
TCYbjGnojLKvXhp4E1d9DKcXCFoNjnXjpgSQT2IVtU5xnbr0Lg3VL/OA6DlFnkLOld2w+TO+fAtV
f6uIca30l3q8DzybpOUQK6hvqKVnlQ/VEGLIS2jHMh6Nl3700EEVW8aF05+iQV+yzwmRyDA6JtZh
MXaYP3uDSjU/9QmeYV333vEwfldC+81sYpGBzB0rB0WodAZGBJaSK8s3tgKHFm9EryHDJ/MIebje
BQzdKrbDLfyhVWcXFj0gjizD1BG4DNEXMdbxoYyB3yYknDuoLaWkIa8SJskI2g1kGMQHBzTxOK7u
Bq3sMTeKT7Bx+0n3PyHe9utSoOAOo0+jkOaujjVvaUSkXKqyo66n6zp1tHA996qFrrtSKCzXPl1J
6VAKRilA3GoC3Yl/xV2OVTLrXyviklpK7iKutR0sXerL1DOPWsJvbeO6Wcppnrx0lIlastNV9kIB
/NqCwto7/ivjTHBFKDMWvgrumhLEf+4DONE160I2TEzyeY73btBwJ+MkO8psmxFovCRJIFuVbeyd
tDJ79FQbbiC44d6BMRGQlzVQZPpWty26zriXdvQtGtnusDgCy7Vhmji+j51kZKAT8uZCC/oi2BMW
mnKeAkMUzC4niKAkjogs95aDTDH4nSab6qeiy7TOivrFGWh1Dbr5gieId77+wgULiiNCJ6LtwAag
IfQJGXXqcVeGoXboPXGY2Kss09FfFyW6eg0O2au5TzKGDyOE4nWEDqztEAIwV+p2TAwWUcIpOwTi
13DbHaqEboGZJj/ycfJ+aER+NugC0pY2CvOK2DH+dGJqVg5V+4p64zwG3YTgEmtHihctJiC3MoUi
OYUmilZnT8yhAfWn5cIYWN0QwvKzBC3wfnk057KEhMPYmk51A8u+xhi5nONhZeJG2CGDktYeqS6t
KPYEwjtLgwoZrP8xKN7MQid8s8DVPNtlETab5Ojuk0jbAkW+T7rwu6+pvGWs1+ukG09j7/EO0FTX
bfmMknxNe7pC1EWiVu1295VZvzaNx9B9BESgM/newgwnPxuRUmbqW2vo9xSAw1kOI4v5mjXCX4Yp
uGEPcI3aAJqV26nLPrQ2LU4UpM+2LR87VVIi0IReBGtEMGRqDpzwMkDi5DYJl5xEXnoC1EQ97Kww
Ybyi4/9gOuQdkU+ua/rGWylJmSs/9MA/yJL2/AwstYoJBq0WPdWl2sACketyKAKEQ3SGUtJ3ad1f
ey99Mf02XNgg7rYVacN21qIO1Z3nnhYHki7UcKrrP6LKDHaDUT/naXqyBcpXyUx0GtSHcB5imyA4
1TKPmcAx2llGCLom8Vl19I7SuT+W1sba6CzSjcvYW4d6jTRAke/EGL/R6XjnaBZkNmyqOhsOFQIb
DnVU2lJbJyQ9b/tc/TiGfY9CPBg99OkRQ2w+iJfSALckYjdecpjbyLeZ6DZ7bIzEcECJPVJ/XHxP
PHA8QEYT2rXWu53MNmPQDMSmVQVG6zaaEx8wGeobEo9mTTClcuXOQXxVwmVTaGtNc51lkr9oQfQK
rIF8b6dd5CtnFC+5qSR9GkoDgCf0/bX4MthS7vxabvJQjGDicILRyFpVBoX2Y23q+ZG0sGOWa7/M
sCQiLp5G4Vjvb2GHp8fOOuZ7Lolabi+mdYCFyDSSPfrs6o6B7gPDRrKxy7euTt2D080ca3YsrTlr
uIdnz+EChqUd1kf+h17FN/93Vu7AhTRDHELN6NOkxyfC8NbZl2Nwn9PargqToUcK4SDNNQQ4TCNM
u4OCSC4Ko1TGl96StAj6GnsfSv3CrxCEgPpCTa5C+8KAzJLWszI9xgXxJPeki7lbt6TTQXRsxOCY
SQoJUQNcJUfe54SiwN3dIdEaaQanS8eU9r6MFIOqweQppI8wEr9si3XeDr8HBvo7obJnpJHDIp4q
Yiqi5mk0zHDd7urRdY9OrwDrauAghI9IRmQ/Tlid6tF+xJpobMJxrNkPnmpMrmcxYjQmtCvZkJ6y
1OAmLZqpLBmUEO8oUcFNch0jtZEBepYSrLBFfifHFlsryzzIHAeE0mlffGVMtYN8vDJtYbAQ2Z9E
qbIWTXSBhWWEq0ofL0mUnlLxFNpIZ1xto9mWvlSMzMm6YFIBYRXjiPuhFd09B+QVNsJ8kaHKt4nM
6612Gw1YxrWhPQ1Omu47WRDvWxivmBdlHTEfIjgPiw8jVk1LDp1U90gVLHKhGAIPNbR8ywadQj8l
51EkT4JD/oUa1CyE4UMoNUiWZatPfzOlV1f21J/gPFwmC4gy2Y4kOkSpPljHMq/IhTSWHNCMl5oy
2hW2QB/CvDWQnbnzzPCPKV56O34x2ysybFppqngIRQLATzLUJyf0jVSeE1HXD1Yw0gGSA1v1qVsH
3id0wnqRepE6xh4b6QCtTzRWb6E3nbTOgpc9TiH8NQR8WbGSBKqrKqLhOOQkBCgy6ZTz3prmW1X0
b8QUlitbpuigI23H9Bv1VcUOkwN8k1Q0pkSJDVefMVnmyrRG9pASoQnYbom2BT9mrr3OZll74Cqs
pyNobC/dABBst445XGg2EcLJT2ydNHlJSbtlsgGQemLwbXUxvJeEIPWgzM92iqbYbCRmKSD2UTTl
C+/SF5BHUrIWfdMn6QG3Vf+ZB4hi6sDeZ+koDrbd07YaSA9OYBkx9+3E0wTwE9NNIw9dSLAiepCf
0Ghs5Atuve69CKG8GPKj6WfYBQMGxYot3oYD/5BU9HtJFpfzsdvKQ20E5SbvEOghGyI6JQj8S1d7
7rEvyMp2vaT5SLVm67mh9pJJtS1baaFyUf21YUxyzx5kX5puf8W4Gj24VnQ2uNwWfsQmu+gV+gy9
+SlhMjKdrd6CmYGWQZ3ZNmYqVoZFe+12QwtE3wErOei2oAceo3wmiMJ8FhGeIJKPNJaC2HouyuJf
d7vQIMi9CWm2Y3/FdBbrZ80W/WvlcqDY7ms5DMGZCGsqv4QZfaDr0x4ZcHlxQ6KFzd7RsBhzl2Zb
eQGQVGJAiYD+zF8r5xukCmSlurFFscvd202L+m+Faomm+X++BspyxK5mjEz7/v24OqsaDAD6AxlF
YDDg816bJNbRuPSfBh0NzFty3A91Nd4LrZVXy46clRmFH7XRE/yYVgrZnK7ub/8jnvqNj0rf/+Pr
XWkfSFhAMCudzQRG7wXqgliPzD02Phjjl7ozxCpHPbkz5u82kXKXpdTpNwZOtcLtQWXsWOFdgQjm
2M0Ot/neUDjMrnzt2aQHyNWcShKvu3Mp0+q9FJH/ppChA5O13AM7y+AlV4RTQj8Dj2E0m6Aekt3t
YUOyVlFdvU2MiInVqWwMg5G34W/51NlVcvJLAZiJbdyIh2PvGZVzDmhfrjWwHtdO6Gy7yCV4n2MR
aroEL8Cgn6SDWVybPxTpe+QQzDdRm4m1NbGB73B29MpprpLMyqvf/HXH1vP2WiL2wv+SkPsNWmDZ
FI44Kt9PjypA+NIlpf5gaWG8ysPmIo1I7CrHqJ6DSrw0gOXumvlelOBNq3zXON2+CYgY4EFN84xr
kNi1WRDBARoYqA+6e0zrod/mupvcV71WrZ1e2I91iho5apgEgguicoyYJiaR+eB49vCYY1+junVs
PPylTcnvokqppu8ap001TL+D7RzLFqefReUJfbd6p9PfImi1Kvw9OGlHoHNcAdlwTFXpXdqYpjIG
xp5GZeIgHsvRmlt2u2MlzI6WXaFyMJxq72tDcpoSakWtonz0lXIuWE2cC3CElZBcBfucU76qnf6l
iGDGRJ3zBg7d2TiuOW5vd3MDJTdr5SHDwIMGymweu4QxBKkG8eF2F92rt+3G/rsI69cgTYBPWxaj
kUKjdkgH4ykN05KqA4En6VxAizhejFxnBcnuTfr2TzpSU55w84tv1j9OgRiJnrceweb6x6juOhha
2KxZruo7Z77J7LC+m1wF693B5XL7hq24NqKZ4TuQKI4iZFar+mHby3JcJWA2CK+yhlPfW+TDDOsW
jMopMya2LX1+MVMXG2aZVQJkD/+NVHhfl7hyiVG4i4uqvIRh/1NIqKRgyl22lpZ2BCE5F2BuAczX
fO7ID//oqgoNOLuvMz0uuS/q+CGFqremti+PRVGOdx6hOysPXyZ7Wi9nHBX566oQ+TroIowLXCcR
20FCIe+S63dm6OFjkRFn6Suv/KRS/jAjo30wLY+VMB25KlYQJNwssR5c75LVRfJ4uxmsWO59l6Fs
EyP/9KLycLthglAeCAsqDy7DANoeGwpve84eCu+a0cppDEf92dcsihumY6eYBB8nCfz9CDLw1PCC
AOO6CxvU59l0Sx8xTbaJ4HWNuORyijvaAysNg+UzuW0ASZ+pJ8J1j+X4fkgJqKgsJpV2+2Uj8n0x
UkKF2E0xdmBbowN33hpeYD3LPjc4OqWB8lVQHgzttNWKFMZVPJgnMZR/klumh9e4L+6ArL7AkfiQ
cWynNpA5yCBIBKKR7T1QpfOkeeGO1pR5VELXabHU/t6GJ3f0hTXPWXAldc20NQLWwdxBnswHWXwa
iUCXXvo/vPhrHoHHrpmOW/4U3t9uoNK9ccZTZXa2dkHOIgmJzuxv9VqOw4CTEnFmBTDmMha4Edjo
L+k0O3vhyfaMp4/qqB7sqw5tcGENiQGQrq2O5XzDjx/bwXx1qzJ4Lsl73EhtRBAXKu0J2+edw950
0c+LshdGm9LS05faK0nVq41jPeZfTa/FdzipI3OFRZyIacG2JZiGO00v1YUF0twlVWthdQ3UW5ZW
lwF6+YoBG1CwSGuOLg3RCYv9GSO6voGxrA5TbwZ3rRdf9dwInpom3TJ17+6hDpGGrXr5MkbFnhLT
P5ohTApzwsTFfJki3nbQDmQMaWFTa4essOsTa0GxAX6iPbILwiUfIb9o+uQtHsvumkVMb9I4To8i
jxQxNDYcWK3WnnLNkDv8eZDFdKE9lShU0ia4GgPvc6CwGTscqVoWzN0vyPyyOdSeDUNn0uURhikl
fMZJ1aK8vQORKMg3MNSqudaFGO7CuEXvOd/oyhrvsNhfczMf9l75nlF+Z2i20qwEGwr1d9co24NJ
xumFlgWNKofuI+8nDYO+w0tEtJKFJWSB4tC9q4WeXdC0fas5SxnHZoAvOKMEC5xDkidY7OabAtGQ
q+vxZVQZKASaqI1mcJiNQXRPP704FhYWl/lLtxsM1nD2s8RAqq3s0+0mnVj7IsOe1re7YVB7mwy9
OMrJRD8Efvl8C5CiGZ4/3G6sEImGKrxhV0OaPkpdTuurz0lOkDD9PToA8ZYU8mBrBy2QjjjdB3XI
hhxLDdEudnu2wMvAO4kHvCQYkAQpOWuXMCeUIiQJ3P5HV4cdb4AXWrnBeag4gW3P8kjs7CgpbZxF
aytN3LVh2dOjwzhy1CgWzSnTH7Oq7PbdAMzu9s0xQSVhD4QYkpdYHU1zoiV/++80r0akUBJ5WApQ
20K375Qjkn0zVNbOrm1MX4j8GvCnHszhsF8lblyuDTgBD+lECCESFHymVqloY+cusIcTu0dO3cQ3
jkD2/VejR3gD+eHZ6RMy27EKL6agrq8xFAACwAu1j/wyOY6o6hdp5WQkbjEm5+Ix/BlaWa6Q8QJC
tP6wkMOG7F6H2NSg8KbtMhHVXTDmOxIsrXPRk2eZVGSqgIMQ52Yq/nWTNHrGxsocKQ6m/Ky1pNU3
WJf2uU85oFFIRChkdjXSo9WIR+vIZoi6uGODP/XNs+e58Y82jeuO5j8ydSa5ggIQ1WxxGpLIuQyi
ijeRFWEb7+17aBwlWFUAyRZg8QdVwX8xSyHAoYzK2Do9Zr1+blqwZ6UlWRcbLkfw3ViPRqRo0Av0
kaLcEszH82QvsFTydpXeAZmstlUoyu6CxNyxTfpUQVbBIq3oYv5fVLdjIMkhgmVIn12FbG5RzEgq
wODIcfydWQb6oineMT3+4KyqF7DdzVXd+vROMG5yNd06o13v4xGjvGrIEwP/R6GPrayzuvOkN3vL
zeqN8kZ7kffoU9lLGigm72jvMtHIbYYZ3dY1ODOLqTnVA9WphTye4diqqVlyRSCJnfPiFfYB0J7W
kNHh4gi17PG5Maf4RP36lTOE34hUHIaxKPauPjqn0cQjkkN/3s6c38YmwIpt6nUgg3upsFgu24Jd
XVPwH4ZJVpDbB0OWXxyY71kxvibaBFY+a+JT0a3s5DMpa/8qXOEdCX/vKHvrjavmXrFl6oeB5mQX
l08x3sc08ui6C1RrE/k3kbfPZesuwtA9BVkWr5nfoGbOva+wY4OXjvKryzugDsQH9HEljoXZ34WW
+9xEJUvYsVHnyXK0Iydsuu4BeloYCls/xteit8TehdVVS8JDqiNpAZnEBJwMpi7pd4kDjB/N58ao
fGtLtst3onbhaD1WaYiSGBHwsg1s8CENHa1pSrR17DjhuXVMdzMM6KFiw3qdnAwBYteCLrYBfYQm
u9/avZi52LYBhKE2c5lCtPF33qqPyDvhEwWMnDDbyqt6XUl7W5toSrHBPmDZckLnT20T5Z6ZHiuM
QBRGK/vkyoCGlUMBVAgK/iSAIJQZRNWW5Z1A900CavrNdOgxsZH6aKDsitrbOy2fHMihT8AzO6XK
Jzto9myHgEAk9N2Do2Z3z6506Yk22aLL2o9IEjc8ShuyXISjAVslbSq0RZMu9hWJX1gX79U5CeDA
ISmrl7Qw+4dq2cClvXerolhT9LXWiIXZpmU82C6HjwjHfZwPwz7n+Z9UMZ2qRucizKY11GibFAKb
C3qRwULu4DBkXHhxdwSYvWHvnT+4BRuj/6fuzHYrN9Ys/SpGXjddnCPYKB+g9rw1z0rphtCUnMfg
/PT9Mc/xceaulFRtoC8aMAynpdzcHCIY8f9rfStGB9gIYNEl5RnHyMYbW6TlqWnnz6FWnTR93x4j
gKDMpiU3UZ/2y9xF16UiUSyqAJBK703a1mq1Ey/Wy403ZP06StLpNLaRdlPmKtcxuAy7ME81YlRB
ShTQdIJzK4XNEegQYEROMjxYp0zz3ipiORfAtzHJxA7ZSKZB5hZQVSGNLSIz+2II0+cO0frUuRB3
0f+hstjkYxHszS746pEPm5z0GYuLoKmvmWXORI4WsDGpGiTnkaFGcPfaQ1E0L/gmUVtHNqFscPwr
a/47gItcJW5RZxRLs9VPyT52IQq0R4TB41pYTzpJzMP4rRvi077OHiXi172smwf0Q8TSyuhl+MqO
m+aH2U3bwKIr5btcowSNHZVs2mwGfadMfxYRxMTKIUe6rrX7Ae3MIlAgBrPw0bTHG8wTlHYNONDw
4WL5XGo2CBGbklXRUN4Vg3ndatejn4iF59W8r0uU93GIWnhSapGWwxbNUm6Yu54lU0+a1tppxgs7
MqMNGRi4YOPg1shqQbeBq9R31aKqaD8Z+nQhdNDmdjNDd3LeaJCdQr1qNpQEH1i+BYx55va5MSMa
bAMezfwNaXox9hSsMl0HR0lhcO/8BBkXLmJNv+h84yxzwsd45k4rggAIvbZW9DxZioyvpRonptvp
Mie1Le94bWu+Ha0H7yoVRbDO/AI9dakDPNfTMzPCOeWyKvu+Dab0IZ4yUtq89MRO1MOEOJj0tOGR
RcZRizuG3I21CRUyKt/yViW42YHa8UI/7mboWxb0j76RGTu3A6ARoS5zyU87Q1djLrPiWe/GV+TJ
L/FoMM/K9CncjHEJsEQyjopRHg91J4/7sH2NI+x6lK2jldM4BGhE9iK082+eTsYUs8YLgru7xkwN
jNKsjul6CqicRp4seKWho0latWzqep3WWHAqekq6BzM809nBVto90ZLfTB1HVtFcxD37xmZO3DDy
8jEoiksW8fdmjyPYikFEKP8k0MsTc64+Gnj/q8p5IznZhhzfnvr+2WDHaJDL3dSzjyMadzWGulrT
CUN8T0PXqWi/j8lLnzlPpqQSoSl9SXgYDr4YdXqlVV+bSLugbHQqZM0+TR6FIiYd4TJuPcTetXnF
esTZ1UO1geV2hHAuZCnY3CgvPpEUeVjHG2FwGlbOzegHR00IwTcmtntDGsJRRny33jaAjeGwcz70
W1R0GQnJcwKuWmwy3mQ8/zFer1H1i3DMkIJ1Z+yJoGykRGeKb1rI9FF5ubeSW2aofSRQLEc4YJHv
Oy4mYLRk+cxLOCVV4MpA69hKpPLC4VUUDtq4jszgKaj7blf2NwlsFAj9NtyjDucitZLcso9jsm+q
GIRVgigZFeet3dGsLUQxi5+xrAKm3NGtPJMMM1qgeBL1Kw+FLhEz/ZHIvEf0S9XS9UEWS9rXdOzw
T/XFiQXoDEQwtHGzeE0bMyEF2D/J7YCy+tAyEkMr3dlxdWkr7yFtq+sqxkGdNfRcckySXY7eFlD0
YtLLnZrSpzaymPeiDE1d4J4HhI3786u2jmj3CdhnwmuRExOcF0iaf+w4HXZwW6c2eJxBbOjgz+rW
/oZt21hrvJSIsF13RroOJLZ6qwGZTqTgMkfls0eGXQZuh97cYKVFHlg9hQhERPpKhPEyFOba9GHR
1c3esZC00uPd1mH2gGsXEUdd7dPosS39p7TsrfUYdE+FNsbL3NSQ2KVOTmgAwR1ttcfFAfKq8l5V
Qf4za8m2GW9GN30snaRd1SU6xTj2jw3jTkvQrTiSNZ+ug2xqGKVktE+8Y+whIc6wR7kw6fWbPer+
SplEJkZ2hwc7PqEIcKwHUHM1ur4ZeYhMplqBFYwwosLK9qYFrBI9n86rax9M5CH31EJ4rergfms6
fITuFOvSkG8IKUsADCYQ6oJlSmOSCSPNOwIeQVIGk4OmsluLPLNOUPklLmFFIqzXZkXjKXnuLLvf
JHSbscWhuRhKfa9Z8b1CK+5Dz9LQDsx6baVh8VBacTGVlk1mwE3R4xczjf4akwWsbhCDYYRhIKq0
a3M0aSGMxVfdu/YKrUQEJJfW0OLDgV25cThu5k7X0VQBgmwkKM8gXYOuaOGMOPQCB0qehsFOUbdJ
2KFoHqYvXQnfOiSaeUHmQ3DmVxVAOZXgXbiVmXZausqgIQfnlMchCNLvxcd6XmxB9g/LM/LXG+1r
ZYpFUeQepO/jKTfAQXoOdB3lPdUV02Po4qf1SvOhxi+yKkIC/bT4JUJAc6RJLaBENtJ9r/PnkSVC
D1OAa/rshWynneSZFUJ3jqKX13O/BhaAyJr6tdZQGyz2iIozQmybdtuNyWmm3GKDhEItTNO60rVQ
ERoCb3Tqrdf01K1I2XCI8VnmNjLVXkVnvCwWbsJNblg0AuTp1jJMo51FZXcJZi37WhChVJXdudHK
S9F1bzrzGT3NeX3XYH5GrmQ37Z07oEryY7HVHXZjJcibSAI+zUI6co3Cbw5l4UKUcc0qUWp0c8Zd
TflqZeHAWAVtt1KEeV8oy7ugYwW3m9oirw39FTnIhiU2+QLNtGp8OayCMMTCHVH5lXF7aRbGcCJt
0A8ikM/4LWbVb7IvsPvh88p21hQVqzox7ns5XGI5QsgzUFyaUugQQpwM88K9Ke1mizsO2ZSZLVVM
7gG5LAABkkHfQjnFW28DyCKveOVI781lz8YUVx1Nk31MhN0xy5YTFWgvftwcY4tcO2SC+UX3iqah
3Ntu9IiARz8i8IKHJAmXGHjDPem5lLW7ajfp2MNln24dOmRIhVloIi47JfjpHgEPkmIyvMqpXMTs
ZQgpoArdwIqqvYAhO3GXiQpGAQE1I3c2g3MdJNmdi/ch1a9LBA/bKs4etIjdUmXLHWD/owZI+G4g
xUbl90GGcNzwa4IVLPCLbWjhMK9BytljuYXGrIjDwLJck0+QNS85eWJsBBAUic68pZpWL8naJEkD
fGmbYwRIoM+m9UhMgQOPXomz3qgIGBlvcHhdG1aPQpMVGyXiNCBr8A5voAibI5Ga4ZGmGY9pIvap
mpmGpkDSIzsyKOkILKNmuhspd2b9dFWZVA6TCfmxAyQrn4mdfTOnmMp80boTSndzVjikRrwmx/zW
qGgNG3rzOoGLpbG/16PmfKwnd6WLYAe2cjzGif7AdLhRoGsTbZyYr2gZyFieenaLRWzEO10kxcb1
RhoRClSlWXQba7JuisR5cBsepC4a2Hf6nreqpHcUGKjdBx+46EChYWmN+hICqLE1RzorIZk+OUSC
lFARwu40KGo1A1dTZ3kAodEV4PimSbFvM4IXr6IeEPo+9xUWl2uygqkBAMRlz0a5pgkDjIXNt/5N
kEGNgMzfl537zUo0NMYIBGSKY6CgukfmyhkcxPver4kuITRLj+yEyzriAnFpgvYdyo2e0Z/MeS6R
2ayR8h/npP8sXUvSMY4UthDABZNvXVTE9fGpIZvESW9Avbd8BfKpmgyTug60MiSoAKKIPOn95nim
lSu/0OEPej4QK4Oa84swivAUCTMD/W4gLZI80+em9DyYU4glB99+skte+FSkEc/MlidushGfZbXj
H7XoGLqkrY/NETCq2WAfi4Bm465rVwDM3JWjnHXipcjo9Ving05VH1vbUDAf9DpdbtH6iF4hRI79
NUtLE2oODQZ/bbrPDhm0GyJRg2U9kK2FbqXYIbJc4IfrV3ElEWA4xa1La3Ov9BnLy7jeA8RYp80i
TMJyW7M5xe7Fns7jjq8DcxUV+X1oNO2ulvBtwjAFIm3TIhzvfUeDZYlchbboyoI52mXepecn2UkC
bjQz3IuhpjSk2OY5fZtcJphrafPt6exfdUTnlIocPMu/GLVihg/Vz2EwBUcuic9mKdoT1aVk/2CZ
7ojp2licIqlShbUwHDJrc/2RPg2YNpMwzbZDSGiU8xrBtNQqLEt2ZiKi7Tztx9KnzdDVVxlpEymc
ScotKHKNEEkna9uKhD2TZ18PYXa0Hgm9NC+wYLkblfvpDsfldWh5JMal1lLXOLqZe0daFJFtAB10
KR7oIxDckaNPNJt9ICk98ThTWVITDsUG8BB6A8UbQYOiEPULWxMWY0TPN2UuBHuAsVpWjn1aBpDG
sXVKnF7tveFBequTfRcP4KHLuQhR0CZq3fi81jqi5y3z5PuB+4wFbe3a7E8RgNDoKffsWxiJuHAl
oocSmByQBCZfWOJXYxlrm1xn0WJZ9pNZEUvZsipiQvCJNtyHTvxAWfgCFAYYRrMhAl6P6kUkTAgB
E9RTJF78ekwZ7ctv//GP/3wZ/nfwVlzM4WBF/lveZhdFlDfqjy+m8+W38p//e//6xxdpSEvXpck2
WrfxLpnC5ecvT1CnAn7b+F8oJvpEoKdYJmFVHXsAOc5igKSeQ+mfFu9wGgJU9IFxrcPOOfE1Cm/m
ZFDUtYhVs2qKmR7A36hHA9nXsKOR7lp70vCuxLgb2rg+7xIpLhrX5iTrHI+9NcskOv/8k/MQP5+H
zdc3LGHYjmXoDkx+eXAecuzjMstBvQNv2ehlp3bYuruFGWbdBezaGBitXaxMuvCXVZzcQ5BAZpyp
U88U2lklfW83WOVzlQzaWSg3Tl0EJ6kbXcdSjkfEGeRgIvRqjfEN6wkGUGn02rVwc//MGHMYiGEj
Vh+fkuP991MyPc8yLZO9l7Bc++dT6nkfYAXxojVgs5gLS6c9Y4dBDyc6DvxUv9cDe9uzfCUOKLRW
sD8ndlzqEoZk+hb11dboBFNDlpyxK7AGwz7/61+k/lIWiOLbSqTXbtp4J9//NYGhOKFcr3DppYPd
nYM8pAiM0v5m3jotq6J0IPMDa+o6Eoj6DI/ZoAa1K0q1rFXWXNT6GCxsVvDzaEpvkamyzRJiOqKV
l96VgueHAgTd6GjYN2ZbUmqOo7PWYO2UhmRNff+jyJn0JydFCJJm505myX0W2Dff/5Q6bbD/fqX/
46dRoL6PipeCs4+CsDn44z9uiox//nP+O//+nZ//xj9Oo5e6UMW35sPf2r4VZ0/Zmzr8pZ8+maP/
69utnpqnn/4AnY6X52X7Vo9Xb4puyJ+jef7N/+kPf3v7/ik3Y/n2x5cXwOnN/GkBL4wv//rRPPoN
nrh/Txbzx//rZ/P3/+PLbD7on/Knw7/x9qQaJhLvd8s1bAOsvBCWbQkmFnac/MTwfvc8tB2SZ1bo
LkaPL7/lBO+Ff3zRDPG7QD9hSuF4wnXceTpSkODnn5nu754udMtzsUFDtJD2lz9P/V8T2T/v2a8n
Nms+mZ9mNvwPwpOWZaIP1g3XMX4ePkpDQR+3EGYTlWHc19p+mi0NoqwfmLysHnv3WDGRLDwcXvKi
azo7XKWIYWF5m3Wfrtqm1ZMzy5KDsXeI6fFXBSk48pheX+8e2z36+SV5MkZyK0noscmN861uJ6qY
wO48CbNvY0rr/N7g1YKJUDQ3AKYjvJxWgs+mjQp2shrLyhuMsY5g7wVrDlGiRamm470R7XI/B9YH
Ez4boBIRdodCQ4h6Y6OWLbAW0ltcxH2GboK0cIGK0YmKy5FrjuW+Lago4/XkVcgs0gBlw1qXrF0z
QXqsFwm9ORFU3WsHVealraT2tdZtkmWNhDXZMip09huWHNvi3Eejrq+nurF9Guf2aGxxWCevWu+M
7mk8Zey3qMqwyjdkEjqrJMwhj0x9RKKUVg0p3f84gIRAYEl8bbLaArpjMoNvJbocc4b+1PwQS9Ad
Bquhv4dzpU4cM8FzR2ouQjhXebxqkrJkXkGLmyPSiVDDyViLJ2B9XMbjuGdb/CinQKRPyKZUetI7
XVA+9QQvqKPKH2X+hhjL7YelJcGv0qdPRDXeJV4/piClpnhMb3JpJ92e0jptHIu+pL/Hh4BxdWO1
VcwbBYqVzfvZ7o2HzKae89Abg8fOKA+qcJP3jhHusgnG044XUS7OEZLULGzBoDfNHU7G4oUc9Ihb
1eJVpfvEM7cUThXeRUbY7Hx6xAiuShwkCzshnx7/R93PIXETBDyj0HXjNGnyJNi2jlFtnM4Nrnu2
GMQwQFsmqMB2XzUB0WIKKiPecSMiiN5uX6TnfqcUSHZCuTrq9yYZ63aClrFHmmAs6F2TNSjNGLFh
rWbQeElh7MZ2At6M7mBQWqlEg4WjMKpGnumpAVNauDZNLYqCyJeCbvS+DpXR2dcsz5B4ex4Ql/uM
vini+0Fzse8TLNAjb4Y7bqCZHhAoCzOU5Lj6NFGOeK858g6Vu48guIIieUxOcvg1B6sgXlCUOuFR
EWR5jK0cvMUeakibHwOtH9/aniUBnU7Qd9gsRlgSPngZQie/xXSQ4jNlWwXqbk9L6YACPqPn4oyY
HUaT7LaC7u+TNhbqwbBoka6ndrRILHNQR+mvo2OUKD3Ggd6jRngXFR3BNLYbU2g6x1mvFOirFE4x
cvi2kKwjy6ZvoSAa7KdHt7OdtVcFTXeet0RdXrtgctNdNbGbP1YdKPedFLEAGkMrBjBY7PsU88PM
wZJPDTnsHu2UiWuvWyXM2F6mxFym0HZePWpN6Qsl4ExHXGfPkFlR51l82TVBVR8TTtrhtuXTpget
zjT8JQ5bKQID2z4mBNS3k34Pf8mSD3qQ5iHF6ywMIOvZgZah5DGyMD4anSi6tDGztjtcIeVjyQIx
O4qDHCZYU5U93iO9U5R+0yRDdQwK25gX2xLoLVBNme5TcxQKKBBd2Y3oO7gZFtlgs8Mp7/0j1Ohs
ClpfgyIS0zOkXuHjB7qGEBOC+LPq7pqaXAEDJilKrIDNAJNCJZRwNy7ZdB6GHWnfu8CNyRCB7uJT
7jIL7aQm893jWjFg1wPC6Y5giIIgMruhyrZL5ehnpzYF+3StTdTpdq1L3Mim9VoJCb1hp9IfOaLo
Kv8Fdkocz/hDE/SM3A1Tqcnx2uk7iN1rIiKhCiNoUX4LkcVrx/rKSAq7vc2jVKvBTfboRqMg9zkD
o66/+lqER7vqTYueuYKIuZgIdbXRpVUF/RaUBpykDmF3XWsJRTCiMTWMz2K4TgnZYw4EOhotgzGi
9JOOlhkse8Mts9MQoqlLZIcYHjrEBGQ9a1QnTkDIOveQq+wb3Q7KS632RbkkELLyjqhb1vGKlibe
I/yYHS4lxHPgSCvAlAs71Ux/ib+sIj3QzGxkkNTioOWritl9awU0ftdtL5i4lT/2xKMUtR6e9hMZ
V2u3qoh6+n+yJvv/aLVFUNRHy63/ypun+qWJXn5acH3/S/9ccRlS/3OJpX3/7z8XVa7+u2MAvfRc
C/eItOaNxJ+LKjkvxjyPPZ4hpDB07/9qUfXzJotGM2ImyYNyuBOBBVNBuqPWZN4VHn5f+7ZIyS4k
F0UfT34461/sSH9etv11DOvn5drAck6KgmMYwyaIX6zqsqKkmY3XxXgl222Qfv34OAZX74f14V8H
Mn8+kB2rHAOO3W4tCgCiw2DbC5553g4mMI89Jg7YclcWiawfH3C+SH/ttP863sE6tKZv2w4mx8v1
61jBRmv1Tz75vdsyn+EPe/e4MIF86BoIdmSyeXc2tG8B16+FEvP68Xf/uUrw7+8u5pv1wxHCsXO7
uAE9byBVpSCRkIVk+puPP/ydCyMOtux93dRCL/nwkYQhntylAcv27330fMV++N5z9ypyTa5M3xLE
4SWdfa8qvf3k0+cv+Is7Kg6ue1cF5KybkdpCEhQucrQWcz36LTGW5lKKqNbjVdy5pQ79z62mFcJJ
ImqPPj41c35ufnX0g4qNAwXCzFMuWxt+Dc1jHfJ0/uR127rd++XFLBnpsOBMJo75ZRY/y3pnxay2
L1WDPP6htq9d6qhavP3467zzDM7bwB+vtHIn3m0u30bBlaATv2zFXaRDVwPt4a/+3jHmB+iHu+nh
sLUUYTOMoMyDRtQQGQ4x/SqsXe2r0mwya1QL9vXjo733WB5MRBQX9RSJT4Xkb/xqGewTyXiXn3z4
ewPK/PlU4gZSrd82Fa3kqV/pQ3vu2FoLySzN/+aoOphupOZ3jkW0x5blfA3yxXn0J5JUPr428zP2
i2fPPZgPII6EwIdVTWOrKi91n245rQdxY5h1bu0sCqH+2cdHeucuHNbzIllZeYxefqvVVDeW8aAa
G64N6+C/91C5B1NEkjeGMtnsbp0u9LetIJvAVKxHCdpABUylbK3n5fDJdXtnlLiHY7ajC2JVWHKQ
ds+slhj0NhuNMw/7wj4JhE+HfpSfDMl3pif3YEgGGhFnVo7xaRrEcz+M9glQHCr71uCjv7QkAoBK
3BWZbX1ydu8d8GB80jkOS5UxPqmQki1H9JQI1FXg9o2/oxUuyn3a2Tl9gir2jFur8ryRRdC/K1MX
/3zyfixjv/OUOAevEBwlXWN2Hb6mogjJt5qCNLw2AkP2xd8bsO7BbODlGJepiqttRpdxga0GTls9
vUAWKz65Xe+cg3swJVhSFWWUuuNO62oa8mXug052reuPr9B79+ZgOkhRBpumWZsQEYbxLo4139TI
6nJ1N96PdOqwpUqnq24nt6nRcbsNNafdx4d+b7I4eE02YWNRvCrGHSX/ajg3JKr2nZHZMsVPmvfB
14k7ZV58fLB3ruK8Bv7xHREFCKkaM3Z3gU7tBjm8bM8ih/3+J8/Be59/MF0QD0JwrtLdHcVG/SUi
syRfZ0lpFZ+sKd77/IMZQvFkRWBT3V1MM21nmo5zZMaWOv746sxD/xfz9lyS/fHquLFN8oav4b/T
AeGCrg2PK6oFsOaF9/zxId6Z4pz5xH54STtiQpFBBWmvK3QUk9EYyyko0vtQY3XXV91ziGkr/ORu
GO8d7WBYTgoRU2N45Z6LliM7G6zG6zdN0UzuZQDsgJQIv22HyaL6gHqXvCkoj/Fj4eNkIdN3rmye
dLKBG0oSVSgz1AaDHSr0Clgo3C0NWElKQVBMyZPRD7L+e281++A+GB5iMGvsxr0tMaeDYVPIpbpp
jjj++C68d6PNn+/CpA2EcNbosBMtiV36hnbYp29obChpLVxMAyRn/L0jHUwshh3reOFbKnJodtZF
NgwrQAvN2rbDz9bZ742JgwnE7h2KSVINe+WgWJk6HQi8zNJPRtw7l8o+mDGmJp3o0dcIxy1QiIYN
5bii5LMqQ1X9zUMcvJ6KRpC9WQbDXvT5o5NBQEYQVJFvoqlPjvDOJbIPpiW9Up4zWvTSCgrbS7qY
5qamTPjJDP7eJTqYlCLLlLiYpnafRVUJy8WeCjLcDIwQMEIGVt6XHz9L753FwdzB3g82u7S6vS1g
oe+miNYSa1dq2eSsfXyI907lYMLAllUXE9VnkurxlXEryudwglOaFcK/+vgQ753FwdiDucC6h1fC
3i0baa41jFfDkSy8NP7kZhvvncTBmAPMpGmkGE1AwvC4ETJRiih4k57sZoVsM9S6taoLJ2meJxf8
z1NaVS5Ioyosrek+iLVG7cREiM/j4IQZVUSPYk99VeZNUhLmOECA/fhKvPM9rYP7aQFfDWXj+nsp
wjIF2q8c16O6CN5pTi4rAvuTt/47S4zv6oYfXjpegp4ag3ayz4xUlv2SEDkl6QUIeyaZsGn0CDnP
AII3n9yCdw5oH0xJYowIpCs9e68RLQyAl+YAURt4iAO4jmXuzan0ZRpUn7wv3jmcdTBHUWCe4eWR
SaCTn3Zrr40SfIukZ/WkJgyVfuv7gfM3FwnWwWyFSWSg9SS1fdj6/gCIDWgGzHWRx27AaIwi6T9+
/Hy8M1K+lzZ+uG2ZjA0NOCBTb+fYl3aQ9FcEXWifPBTmL68alc+DgWhAcMdWQsJPSwJvmryMPBW2
Ou7AoHvnBpOKBSu9kQYqJ1PgbNnj+HO1hvaqSw9gxealCAJWDHnhnBd6g9z5pGXU6AmJSOkwxd9i
S+/Iowf9muQsLYpWm676oqlJKUn1oq7FNqmB41661Gra4qIMvABLg9dqAdRPYicD7x40A+j/r46j
6AJ+Mse9d94H00Nva+izHKqbC3AUrIgIJQCIAwsHxL2N/hN+QjIndcLRLbcf38n52fhvC0su9cF4
UEZUNCHGJ4R0HmCDdGtXzRyn6Q2Dp2WIcSAsLlvW4e4ZDhDVnKe4QOEQfXx0453D6wfjo03BaQ2D
Gk/JW2qjr6hb+1g+TDrG9/paM7PE3lSO1ZbisrJj10Oui/uTjarA6Ej0TWB2uT2c9qGu++GR0rVe
zQkOvNoiUCBQDkS3yMjQmhFyml6L4oRATadOLoRGlxcIzcenYc5X6xdXUT8YeV1LLvZ83VAF1m3U
93eRMgb0BnKyxoh2s26F2MfGqeJ7TaXI0umMxGsDzabf53UebFSRk8yHYaNT0XRlJZlnRCeBKD2d
MMVIkpG+qyHKZc8Rllncwrnt0II7K+nT9tDoGxUFQ36n1BQAfPzkpGzzl8Ncl/rB4mQsjELL6xBv
ZVDocLFZsZfLOK1VavbXlqk5Jac16iUgjxWq3Sgi6SeepilWW9vISfqgfJsA7IFc1BNvgwa/Q21s
e6WA/LZA1eGM8Xqwaqs39iA3B7AaEdEdwAw7vZ2RMwVG7rCAKDlnDpZA9HqgnlZGlZY+lzPssKWD
t1sqmyhosnJKm37eZuyboX2mDzJVMK58oD/Mga10fNBCPr9O8kHKqlQsA0GjzdinjUP/ZdmTD1hS
xsHJdGkAuxPGzCUIu9kdgSWqx4HAO5Emat50cttljvIfbIEYANOvZ/TmwwB5EjSz47Sdvw54PQ8j
ngtG0K7MEHVDapqKtGZsF36TobFHGx0B9MLKBguWFhDpLKtBGyDE7QL6csFSl1bsfRtC1evTxhpq
ggQy0cf1utCk5ZdLlYGfBP/Mk05QMek2ju+SsBGGsdrQa/eG8wrKq+OckoJIVfS0oR2uj0czc8oe
Fk1h6hjSScYoHvFGO+K86J24muM2PCfdK9sM2osUhG1+ZJEzJRucbip0jL1Zaq0GOa6D/kPWCQ1k
OsgYQdLxMu2npjT2hAKN8gVfCnMLzHmtCe7svEIGSisf3dlZofoBL6NfRAE0RwjwRGYWFhLJa6/S
ZLC3oEK1zk7FKNH9xTARcI1pFfXkkz+WiEIXVuGKgYRfgjAgCiSDIcNT9B0jgBJZu2K80MwgIUMl
yAIeo2WfpIE4Ac3fpsesKAgQzUcIFykwFFQKOzvU48AgssofHXsBRL6Vi9zIK3GbukNrnxSqaUt3
47e1Ua0bPWIRvbRYhw2rvvGMAAsxRgs+pzAyHM6rbvTLLDvxwwTof+FhudYW5EEamDeqVE9IiVB9
a3akI/cJGWc+gHBAskapy/XciTafbZWin9VEGQWPOLWkd+NXOB4Ja4JyQfiTyPTuQvMsIdgSxoUs
z11qUMmVnXkZij+DO3slnXIQT0wKveaioyVz5qVzJBrwzdR0SHFK2BRl75qYWnmhomptQulcDtUY
6SPKQex/8aJG6gEkV2WqCBGqmPQK5D4GZwSkCJmDBjQmG8d82A0kzGQVAMfC01edVsepvdCQCnl7
Bcump9jmqEC9kBxE4DaKlyrqNmkId4ketkgnDCEZeT7E5LS9IjRqKFU5R5Lhe45OiSsuwZtb0BN7
+iGGKDEdsISWFR7tiAG1SenfxJfs/3tWz6nVaTLfCKEaWMpdA9zsjrROoUJwkQz7ZuNURH8U4N6r
0t5mzohSAiBQ4hDTE0n21+kq8WAabkaTVUW+7IVPaBvThYZqPtZaNSDGmZJ8XMmEKUusFXIhdDMo
aL3pFFgmeRIqMdFFzcKtvr5J8NSj5HBVlgYXdjZoIEQi2c/E1ti2I4g04zj2Z2UczHSULIPvFcPo
w4Vxqym/w4XgB6odt+UABPC6qRvUKIuOoUqdFhR0fmuPMhtRtw59u46RURA/12ktBbUlASWdvDFG
lVK4yWWiIV5rGMTlxmxNz3wVIbp/DECjJVomx1J0DnIqVCOD9S1o9BavWZDO1qamMfHvsTLunXYL
7MQhQqI0Q7vtcJbHtBGOKIGje5vgRtqvzUjm4AM5TC0RNOB7QQvBRB3S6YKKYikgy+cjb+alKWKj
PkpwynoxSZvAPZulUSlL3wGS0IJLLzTt6typByLP15QSgvy1hCCr4cqLohIxq1siUF74eoOKgxE6
GxxmvUXjrMK+kc79SBQ8PhSYUuU+VlNM0PYgDEf/qpxIjy7JbgHbsSh9YrtWQS60+tKL0tpDxlSA
MmEsgJkiywps70taRnp1G6OCm+NnnXCwXt04ygGLIB8y86fYEH5YYUxGM7jA3G7lOxKCTdhAUZqJ
26r2nXHj6CBBNygtC/yFru8JhCTIxOGP0Q/j3bLjRWfYZ4koRCS3kIx8+Tgh3oTt7EFs054aZCi+
vkUXJmOcC8BYEN0Im4pmyK3nBbrxmso0XtSEcg5kRhfDMWHCIvPGR+bSTgvixwkGJUdD5cmx04Ru
cpo4fmPdd9j6dbHGY8WtWijbRlaC+N/o0eFbAmwd5v7aGo/LljX0PTe1Ld4KHZLTupRjVp1aZUko
ZWFFkX5XamHnj+tCDqLfI9chQGYVmE0C07vwagNjptB4s1XFEDhfIwosPXJilvqXcUwW2TXLXKuk
GVn7ZohJ0EY2AeMdRgbhAkNXdRTbSovg32OtKJyckBcGE1xrIxpvG9xmJEWDEhBJvTL6pmQcOrjc
MHdHCY8vZCETQxfa0Z4Y57UhGbvQIIDxot8j92YSJDlWnbWf2kyz1kKpUd1i5Y8xofUB+/WCxUxj
B7e8Q836zGWSNwhhd8agD458NJ69AfLENXE74dSBzFUUBTlbOjLAy6nUOa08zYnKoPJGgpfpQ5a7
gxDAt2ZBwCaYrMppBGy2bpxMw7bBK+J7uJc91tgRita0Eu9Ycxxrjt1LWx7WDE4BmL5aCSN/jcDF
N3e8WZooxdvFpx8XE6l+z1oQpz6gaSvLqnSTY1FoI0JH4IZVNJb+D0Xn1Ru3rkbRX0RAIlVfp7s7
brHzIqT4qFGdFCX9+rPm5QIHuInjGYn8yt5rd36csvL1VPyy1aPio3Al/pz/cmThxe0aWFYnImop
z/cTqGqGbE1ja/nl81jzvAfjNNo74w9jaE+L5nY+xgP3/b+l3Jgx9XOS+dEVch3CCScaMU0O6Apb
dWw9laR3dmpLUgaHUAzfaxza6mIq2WDawFlZBe9pONnh7JZ0AJAIoi2/t3wt6Pk5p6evoQ+H/Hne
bC1gVOcVKkAipSKYLzuqbqguIy3xdMfb9p8jkSp8zny4vsNpC8K6+tNO0Ie3HPTQJXIwJ4+d6XP5
MC0Lz68fiqK9K+OKjoM0DJCe5rDadbKnBouj3/9AmkkYPelC8NEA3k6t2y4mCye8YsprlU+wYLwK
PPNgjJR5UTivFHKxbg6mr8bPq+FztIk/XU2XPqm2OxSZbacxjDWZ/0/OCz6gY1NQnwKsaVeDdN9z
K4q8PaxUIg2PEbhNCCyLP6Xz32iRcffdI8cbonOFWrde70JLunuPWlaUglSNYNal/9CEAtvJuU2X
IH/QRRFSbPTcYfM19MoDWnv2/alY5GX0RxiBT4HFhDwcqtx0oCAqNK4ob9dxRrQAvSpODhbXauz2
DrpG1B+bCSdkvrPkrjrMC47jme6SaKe2AgztdfHAdcr/qu90m4PK3jqU5Nv9sonYe9uANgAopfCF
1VfNbWncC7wyzkZm/k2SThdRZL73USzbYO/AywkaA0CCThG7MaHf7PCTdbIEh43/k3mYW0e1/HNe
vRqSaFW/aPNqR3JnzCXg3q2yfQ6aEGSEoTeLgpvEaB32L+kQjAN/eu6beaR+x7RC1HM1SIeTp/Gm
5NLgBoOhmZqFx7WsoJXNkyKigaWJ11pqtZls5eyI8LVnh7LJUf3yl84YHFXsOn0CcyPpOTD9InAA
oRszQnVJt3JY3jsgExBxYqUJWzyZAOWtOnT4TJPi0PbFjBPQVWuIbceimkijYxJFDXFLJl4xS8XQ
cU2awtJNGgWJoEqcl4j7xG1BQ9zY1IKKPTivadEcNWk7qfXUVIEAF79lmHrzG8v8A3Z80yNNvwvx
c+ALM+takpfhIK+JA3mgS9sTXkXRJgnLDBvPAN1Bppvfjx1cA/NEkIkdv9YKjhMMaMqreOQ3n2tS
AsI7qPrCXYin0dGvXCW5eUwkGshwv0hPA7ui+yXe8pM20obFG8ebpDb0RhvPP8xqexMdOjiZRj+V
vLcRTZaWhO3ddNNax9Ex3VA+2q8qnefsJMZ4tR+LIXX8tqja1P2IYu0tx2TIqfwhXAT+NXcv3/p+
oPwDS12fQ26c7Fcf+Rsa9iUr+tY74V+NW0xvhc3T7TUdLV7LQ8ZaQ9eXbiImAbOzT7UBSJwxrfxD
7FKU/xVU0NHvuuVsgkFhwim4RUvNl7wjXG8unpskLMLL0kudvtM186Tsqix0wyPp1kMAFsA0IHYl
xzumSwDFhrOatKewu1sq4kJvI3D4GHcnYGYHLJRmVd+opGKKe+SmhcGn2g3yObRFlyePWg58zXf9
LFkwvWAR9TtywiKNnI6U2XmQiFLjDL5L5PnJAK7e9q0P2zkF39o9bD1A4f96663rMWQj6B2CaJMT
+Xbt5jbv7JB/d0iQyV3mLe8jb+AflnOXRPhxoQZOe2YzgabftMHACMDPtyc1TrP9OYRxzYdvpyl0
ag9DgSgqqqDacq/g6Q2gxgpJ7EqHmc/eJ95i7EPUbnNxP8nEI4na8kjE3qXF6ujzPvWND1lHgPEs
Dw4n4/CvC9NlfOiDhcg1IL75CgLUmxaTfWubLrnekZuHoTNYCX/1H5jHjOtfHlGPnFACQri5ojUD
dGLNjMofugFuEbtnXNUl66H3wma8xccSzIakEI8StuxVQYYjXq/2mivfQIP3LiTVJmAxHBDD/k/e
I7E+yRaYwyOjB7fSf00J1TeNEOXRPvJGf4JWBMxhLeFak8EQPlWecu3w5iTDCJjeE0L6+ol7PvfQ
F0M5jdqj9f0w9mAVjq2wJ18CMyYxI5mblQhdgMQbkyOdFjOujDWcyfoDwQRyku4zNYEqz8YlODZR
WFsL+sZKC88D/pe0lIx2BPHOxrPFNEhmV9WF67/UN1lav7e9J3rA4rWGSymfOJTyrMKXVyzEQuQV
fc+d4CGQGdltS0NCeodg28eGL5slhiFYYdwtCWsR/zbPJhxkOFOJtQI/oLa3TmRrxBBAOt7SXWi9
YNH7Zezm9LEPiQLH2Av71N3B/Ysdsnl/+wjbgNGlwN8OXBtGoLTnEsCEelnz1pHXl09sxYAd+Kn3
NUhdTl+ht5KetfSibN2+NhEOHzTbBjvI/dDBjXmBLx6am9nE0fiB33Dr0+eJitF8IXmcNW0nCWBb
f0hijqAj/Aev0Wes1GzemK32YXHZLBbyDaZ9BAUJzkfYVeTM+IY21tHTeAvGm2hr1W3nEqyy8xTL
CqJHGYEsJz8mC26WoSMNKnfIQWjZRlOZ+kzyZDzoW01OVDc8R6uY49eyShr7PmLPpniebZwNX6HF
LbHuRlykMdJ1Ds3pMcFIBFQiUbyKJ+EN4fpHtQNXKXQa3+S0rVVvA4B4/Tgsh2nkzGOOByIEIWRL
Qst8Als5M+/qpVjX7yTmqUM2MGIrsntGjNG1nk4Xv4kvW+9b6H3bJmv3p6B/J7MD3owX+wflC6K+
r6W+P1U3bImDNsOK63TX0gzw0hgG8m3GeysN0yLvuEaBi1ifxbCIdv02WtngZ73yMi4R66ki3Lml
Kvovr8AH3e9528bwj0tiSp5dStIqcfAwTojLuYfDXon8lyVct61ucP0OevvtMIhtzUfaRXraLh76
fgA0KfcBJ10UN4MypzhwKi3OYw5E+ZjVPsBBeGuVI419teJpGcJJX+394Tx9lHmj1mnfaQ0H6pCu
MVnSa+Lc+hgIfF6/hayzmdpIzf1d04Pf+MQFjSZvgWnEpk3nTsuNP+eTeVAjjRon8lpau7ymqg7E
F3PYmdR4ZmAJMZmt07M9irnZgoeoS6KuO+Hj82HrZG1O0UhTMBCSLDSzvE8YgJG5GqW6oXspER3q
7ylr1ukrWVRav+kKzNa+HbsKFFeChnh7K5g/p5A4MIP1HwVxt2R493hci8OaLhDgQCuFcPgP7Zg3
441JsSm1t7Pgpp6OK3VyGp6QxRvCM/OQv90/d0AhSe7bzYS1+PodyogmQ5dzF93MGa585S9H0hhs
F7yNQ5qQ9zwuaToRytNzIGOCw6L4LqlzyUbYNqPqu8ELqwR6ViD88r9OLyr/kVFKLvsxJDtqF6Zd
2vzIdS4DUMdl7Mvf6+KNUJiHMgcHmNi2BDAQAZGEAT3RKfOXzQi6Vr6jteiD+UHN0FV+wTBkfEV/
QNDnfTvz/y8IJLEuPOeBXfoYB71fpfYcpwjVJwbdawoVi5EHBz3m2WpgWsv9A0X0+rilj4OXlRrC
l2+uIdVtORb9EbRV3LzbaaYxOCx0Q9m22wqaAgZ8aFveiBr2odN0lLLNcQPXmYMpt6WAnijot6Aj
h37Ll57MdY+MOqdUiY+OqSBXoI/UBwhahdIDsEaDWSG5NWSM9aeKTm/8SURSr+8zjb5GH1WkGYUd
JGodGb/yRLR4xueZK3hfe7bNml2SRczpT2sAi2+GmemtAeG3Uokcr3OOKdNq2ioiV22k0zNp8CnP
ZNECN6N3kqUuntZUJVA5O/yO6X6th+veJqr9eTj3Dn/WzQZ5aPvsCLRBZd4U7bpClIPVWOwECfLh
k21Rct9gJk1XdSh7PhqSL6Cwz19cmXENFWz1xzA4YtHcDGlZc5e2twEcd0O+vIfl+J8/FESXEb0a
lf522eB5lpAzMpKP3d4C7AR1xaYlbKITs0qU75eSLIduJhqUPNXmjN7PB2xTsXRYiHAbHFb5M5FK
OHf2qp5Ift9HEza36mZM5sHfnkM+7649jGZoA/9rHsueeCn2Hb0P+qr0LZgU4BC9MTmZ5yoMXgrg
fuFyNibyarD08A9BjeWkahhQ83HqkzZf8tiNwV1OYqxNbnj85cKANYzCdL5Ltb/GsDsU1YaS3Q5Z
4bjl92GRSlcFsP1xBBPLDBQ/JkmlGcS4kfQCMY7prCA8Wcv9OkuZy+OwUC3Up8DzgUh8VpyRgvGd
AT26jYzSmzndbjO3SWHOBOPWdQL7RIaxvp8HjBv90SsdO/Gdc13IAJZRyeBYdWXJBjoTJFqAfVfM
iyFCJpPOM9nn2CbrVL5he+vHAhIZME5Yb9E8hGRbFkRlJUevYMT7H6GVBJ3siiz39T+652vSV0v5
kY4QjqdOuH0EYJq/o85zAMV+JjppIfzpOCR4dCFw6W4eEcLm53weo+khHhMbZHerWEYxYba/Tjbw
1xlPnuONdGYyWmlvrwUFHr+cnj8OOuxypctFofdZAvZ3JanA53aAJlYFUF+HNGbLfEiqdTXhzUJk
rCVTpmmywVEw1gHvMju8cZ7vofhKEntnmdG98BP8mfHNmI/TlWRXMKYj9DpsUvGWjSaUL8B9yKxC
Q1Lk4iqmqBxyaIBfRCwTCADJ8C4bTDrVzOUJo6/3fdv2zV/2Lzb6aYBIhiPBnkMXPRm2Spx3MUa4
yeymNfINECkMe+4aF8hYAFYwaesak03fhqRsrHoi1Y3ObiDvveaQ8KdHJTy+TsSoaqp/IutUXU+K
wwZTFEjZQKzAIez8tH7BDqmUYUg2zuH3JnTSLQcfXhdV/TX2Je9v60pM25vXAcdQ5yIh7eZe4J6m
Z90sqtudI8XIJpdZzQupZFvpu/I1xVxlf3dIbHRGi9xCND8Gs2ij+DY2Bfa3v+AHuS8+PdsUTt5O
IDJ6/8HkmnnWS+NYBm1wb7mkvPrX6GX92D1LEZnZPUiox4l7Nin1a/2EbUJNDNAJbmXGlxSsSoGJ
E0DdMgmlh5uD/VRUlGocvCjTtns4qsmYwQZ38WS/0feNdj4lecDU5kgnisPV5m0bPW9LXvUPqwJC
nL90iEk9Ik+SAtwDx6Fv7+kYmJztLbkyXc/p6cKgePVGBk8Yu4ga1d1eBb3tzNH1srX5biHELByP
XMOLl+xQTy3ZLT73kfDfnWQRKIb3xAs6ctJGVj+pAlaTo6m4b9E7uuKgokmoR+ZtNA0H9pdqW+5K
LJzb59Q24zWqEjgZQ56BoDh9ablzvOLWAaGXwQv087gP7+YE5eQkjoT7DC1BqSJkhN7Pwzbc+kPE
r/hgAeSSRDgMS9kwJJ+UIiF5Nk1Ao5BH5bOyAKSuNnX+nepSyFpzS47tynwW8DfDJa/ww94BTN0G
eaWxWP0ntl0JNIBRezm+OwcVme1pWgXlPAMPDOoFnYihjpXzoYTQnwUvM1hA3f7iKVyX8rut06AR
H1uaWoyhe80SJRm40NhDLvWwq4PIttsNUTvTZg7lBDwj+8EMefSpTkW48giCpiMhChE15rgidm+Z
h6sdiU7CWPzqcgVx6aCDUDa7Pj060+QGYIeu8Iqzqe37gIVY3NWtNz6ZTF671d6O+KgX0RC5sJvI
gEDMp9tRte7krLBV+owsm7fHO1I15aX+Sl05OWy+ytgIayz15oDNFkgBpHGSPwJeUoXVtig2Zobn
cjNspfZXZ0Od7KVbai0hstckFn+X4YJltj/kWQf/575bRu5FNGIFYvqiW8VQn8hzywSRRaD+ssLR
kqJ+iJ5JuqdFfSHySJiYRBRfRtl739Wb+8HUNOjn58LGTpM0bWbVTZeFt62nJ3dFELNSoXQriR8l
4Dmi0CMWfbCSEb5QzJsrv5gC+zLPDGjih3iet2q4qGggn+bFZwzjV3c+s0OX/B09brn1rRAMD9Rj
QQUdpDVN+yKY58WznER10kZ4zYqZuwrpLBrXFqI5eJ4scjBo3uzF3zPaHHDkRCYAyYX4TOaiRKjE
zcIqhsX98jtjlXcFROmACs3x4KQ1NyoCpJvJzFOE+ZiaK9oNDT5h7xGkxGoIdS9JXlKXMG4Qa70D
uShGkIHFVnOxZC7s1A3r7aggXmUVarsylRssnLyFTGzbPRNFgEPQl1gj/1ZIZURxM9MjAVLO0Tjk
3UWKpe/r24L4lGA40cq3PS4I31i2iQ1g/vJ5szA94OpN4zwatt1Rq5nZmWjpa/caxkxw0YHw1m9P
rvJN/YEDyqDAAt1l2edmVNWJ2uPiqIU7DjMISfercGuh2i85FltI1ivkxhpkqE+fxhFz/S+3/Szz
jrFxs1NyM5Hbh41feoYlZLA22ZEKHJkX9mUAS/kxGsOoE7+wvLOifO8nl7cJJesU2XjYEV9eNOtN
6TUFyhuDNb3Qh3HG+P6hRsk+7OBmNi3pE4F6Q8CZ6NuWl++vb7NoipNLIsXYynvFmJG1w3G6djCW
4fqcEX5LegzN5ij/6Zj1Uf0eKFWir6iZkuZ30MlTt1cykAUyqlUlSXj2szllR9wpsjPWt8G36URi
s3TMk3ZjCA4N/vCMaonVUczl9YCdg1PtZYx1EsSXCY/ZVTAkPJveQqPu6vijgptd5/tYR0AT98VW
UPPs6qWkOj2zhmJhcjMRyIlpsAYVNr+xIjTAYlWOv/7Utqh4aoY/tSP/k38SKDImJm1WciVWrWqP
Hsfuemu4nlj0QgmJeMbc0HATqxSywc+wTTAwIw7xU/+R2mYom4O/zc306tFh9eVHRXBfSrKMGljw
lYptxANrfE+Eh45iiiaQapLQBiFt0ueImqYcec4CC6VYTjMb/PlFzh2MbCIuoSivZGYGQkJI0VuQ
eWRqI2ZGr9lwsJDoOfXt/DcOKOvUsY79gpxx6rgCr7y3jR3cx2VYGyIlMouEdjqya9sagOOMfpMf
dTaisICtXYiluRvYRejx4vK0lt5jXRoiX18z2mbKAXCzUyHmH0rJHjsKT8Y88vMkg+7+4oA9xszx
mSlJAqxS4bf0VBHD56fZMMYFkmb1RMSNCrrIfyMexPOJJ9F8Ud0tehAI5QS3RmznmOY3xCI8CoxE
hJWspvEF8Hi4t6o4dCmLtPYXmghdefeZ8hUXOFAp61HhbRkLEPkjrIF03TN1iuenrVSc5r9YZlyF
DQVkncHfjzQ1Xv5ValTa0GmYRNWvGllO0vGv61cBnn+LfD/dcczL9R0QF5NOyBvVtkj0HxT3txUg
rek32PpK/SElalj/DWM86puIHMNa34lr1ElAAptPCsJJ10jNW4Jiy7QG5c54qXyFvWtohjtmb/oj
jkQ83bOHE9MNb2U+/SK8J6w/xmWwhFP4lIem4hURpXpwTD/6M6gIj3o+hIsVMJXmupiOZEdV/WOx
jT5cNq9TafUZ+D1On12udEfswJBmaMr0EFliGWvTr/fTNV7idh40GS/EjgRWfdU8nwRnxtZ5S0pk
ctkH5D2QJRdfU3sGu4DxJdYHzy3jB3UUpqrsN/irfPiuiJonkr6GywandzZZo0+opERIfC+1fPUu
sAtSS5Ib00dPQ+gPdM2kxUjPHpZyrJo7Xy5Ve4swvEg+/T7VwesEBGMdzznz0E0e661R6oU2mpS0
Y7HM44wcbqJef9dLVKuXpdSbf2EHHCRPKVbUZWKFMMX9b7h+HrV6keZFzccGux2McQASBE5yES/5
MxgelPT7QZBze2AbJIBmYBJIw+sEe/byI4sIoRJ8c9Ro581vZfm5lUyU/jJeZjpJqBXIC7NDd2aD
u5qtWIoXrSrH5jaJM1JcOlri9Z51q0l/UEsEDXHAOWRTJGFEG/rHQhSBV9307D+K/xbBfItklGDr
i+9CZFuJRfUqLtoLukY1Q0WO1/CVEOPKES4pvLDfc5j37W2lVU2SXpXPBUkyQTzAH4rWIaUiyWSa
05rSCmqoyRbQY3zoS16rQ1BPxqZHiWJvvaHUqdqHqZmX7U1rC8IAY+mymBs0hhMxrmEVdS1M3t6U
G3j4JUo/Y62G/GXpNiXNbRNkwzyfaw5fn+s2n8wj0pe1PAp2NVSq12LH7tJ81ea+juUGDnH1DV9H
34wGbH02bytpygW77xjGbBLVf5zeXP9M9SJ4rpwuuhqzrsiiZT9di9i7qag7Nx0BLqU+aLkeIvg3
Rgg3/9KSovpANxYnhK+olME3t+AoG0bdcij4aSGLt+savwnRDpLpYd4NBpT5JDizSaWut8VbTpMo
x1KwiE1RSu8wAOaERzL9YvhBbEgyBU8xm/9mPJCEmCIy0dYjSmZOq8lcpsHUt/7WlYHb4SQIIyrF
rAKin4rhGl0xeDKiwGT2697BuQbpO5r/Niv2fNETcyK2uajld36V2fXHfFU3Id4aFJO4Ha9LblNS
7H1GoYajEvfVGiOSuyEsIi0rNsuMduzO+CuAPH6UCIH4IH68XiTJCGv00PvUKzcyY+oK+7xaDE5h
Fsg+wfdjqbm14YuzJj+1JkS9yxmknH4quMkmOpA5xJHbtVzmuGhg5z8zGR28f1B8Jj6mKBkCCuqO
EJFGQlvxiHkbWMCTY5ZQndbv/Il5ultVRBkMQZVpyYlmiuGC4mIrEeqJxkTAghLwOmSPrdYHTVjE
TSAeiclIVbGfmBe2D6nwCopPIPqMt052sOvy0ydUEqlWYQZF2k+b6o7xt46SEulGXnX2F1POpCAm
pA3K6uIFIUtHGRW9uenqhFbtKLwEZwpVEPjTQ1/XBH1cOhVK8yYly6ajENoA7iJ2QEQvXHrlSvgI
IgofpIRYgu1hSQOdvWVNVg/vhq6WMBHDW292aPeG7GKuV723y0aLoJA0DE+bHIZNBkzymMJjMLfd
tQezuwx3THVc48Fvf3ow3YvXYig6fUqlyHl5oKsv1GehdQiT1wQRwCUlFiQlBbZHKBTmkT++xkXl
Ddy9nm7r4WZI7Rj8zHvCbY9kNsYa/x5qjBt0/7mOd0nd1V5+4aBsFOj+bWrih7HsBIsWOVcyZ89S
t8UfHwd4CCuqjdV0JANSWkI7pAWsdF1t9gB+6rrm6YSUy258x7SP7cNuua7K6NqYgq0PqI5ye1Kj
XvWTnPlY79i4TcPPMJnW4jFZdbNeQtSz4jEv17Z+lM0UyZ9dmbXq97Xa2p6rOonNXZChoH7QxMqo
P7qPnXcB9DF7b7Pou+LaFYfBTweWOfqzZFXHL8W+OIvAnCUECEDqHhIWPV40VUBSB7cADpb+GoYn
FbVpCldzIy5QZBXHBlHNqs2xYTpNKMo2p42DI7skxXzLBDFM38Iiiqv0UGb1CpN5JgmjQl6AJfrN
bXB/f7htTKu3NVZVL46bApwFAF/q0X0vztj6K11UbV+zZjDrpRzou9rDoMIFxFdjGRzM+B02512v
CaHW/dZWpBPJUhXDX8hMa8aUKSplQzgInz6SKrc1dRidVLeI8RlpB9iqfRTgXGbzgYJ6tvtVCLk8
6hmSWXPoKK4mppHjWHsfmxbWfzJDKI+0H/JniOgB5G9f0g6iy5IdMQ4GXD07pJ5IJgZyM3uA5tCy
ZPuEwroqAPva3/R3Nzft9jcq4it4eF3Zby9tI8BqUEJGRMf04/K7tyRAdSXods/05rVCIi8/R7Eu
5sm66NlzOlluRcOmpt2VnP7f19bGnTY1rv4hYlmUNuBv5OyIWZcVK6kwI/XoXPVB51NdxFOIUCrF
1bYLG9qOf0O3kZu7y8isQY/nIhpmwqDHbc3gvc5dG5KWoiLSbYwKp9fWm6C0kwLtQ4YlrZWJMsvE
JHqCtmi2r9jBPgsOiChk3hH+7isScS0fSfs8QmB0mtzP0Gw56Psa1Q2SyKH5mXPIfvQ2UX9GaGkE
EzKJdOMlhxC+PU7aXrlkFHtiIjYqmKribSzXcswPFe90xhZEDckCoHRh9HryZprp8K6yI0OSgwHZ
3rwELUWb3bHhwR5wMFuJR4KgKtSeAPtJ8HJ/u4kl6V7iHXlGCUseU9me4yTR4z9Ulsi7mrCie9+D
Qi/JaYANiGEcuRBBhGddl1nzL1kL4b2baiqiz5bhTYPifm5QLbKlrX30wrpvhxvm8bb7omLWZPUw
wkeedgIDPk7Pk58LL/tIWHC75WVChYuRGX2iP/an3kN0N53q0td1fzTt0qmP2SvZyBwztbr6O3Yl
XShhIOS0dtQ1zFHIYtN+xqXTooLOUTLKJvIvJjd0Mre+THTU/wj0xvBt76P10A+ErXveE79luvn8
jHD2nueunNa7Kg6bcrs4Lbh4wUItKXLkvMacHewzM3STfkIdG8n/RKAKNAMoNkvksVNfx1XxUFMP
K7aDssnm6imLUNkTsWN02j6n8NjI2QIv6IpHzAqiPpoA3UJ/TGoPSeluYf4E1Ix1Tlydw34Lo0eP
14WEyhYpmfiQKSO7u1BMxvud1Ass/C9wZmC0b2TEeyZeVhsgUItzMoMeIosyenqf8UYk6ccsWQpg
CtCso9ghe2j89mzQKV8PNqkz+2PbYCeTRcZssB8O5SpMtt2gZBpgoGMSMvV36mpPL6fBL3tzbFaI
hdulRxMOXLxo6ebU8zqEzhxM4AlgVGlofTj9Ra22/oPO2AgI2WYsottkGxBhHQKxps0/wqmRVTVk
q3nDDmfNGH+Wcdlur3EAvFHuQ1O7efhddplmLRdCy2w2zCy56B8dcwb9qFShSrCCE+icPc7F5udU
gBb7Wss46++1IMXvm1bCTDes4Lu8O8So/ot7EqCn9m+ZcLuRARhGuXv2WenxKkTIjEcSKW2et+Iw
jjrHVB8ksgCnSOVMrCow+qUded69kN/j6ljhFqtT5hHsVPJMqiU4Y2iuEdnmZRptzWuGgoIaJyFu
s/jUvhjTbreFwJYKon2ryb0HCT+2PnhJilmgjrI66khLbF1NaBdjq4rcAbQ/PrEBtsoHJBrEdar/
ZDuiVT6kVR+q4l7EwCg/ptXAAdwzixxJ3SFbmf3iX8Ekdk4PvRnLf6rsW10QycU5iwiUAdUP5FHW
a29JjPSjdR9ObcJRq5p6ctOZMnLQX5qkeU0kQon2pr8f5IasE/UJqsdfqqPJJWJ3VGqqzq7QKRoH
QoJy5tas5/Uq3hd/gS1bFbp4GUGzqZ/CGTowCvYK+mtAhCvz++EHYDaGJwf0Luze8YCz+MQIoIaG
pKqJ1T5HWtBHUf5fSgGD/cDRVQb5PUssmO1HDwWzegg0cej2jpN3luoG/VHMWFx5y/aDwVVm05NM
tfjjpUNY/knI3sjul9Bfk1/1yIDD288Bn+gXAJNSgjlkhIeAsaD7m674e2nEzo+sWH6FYa/CQwNE
NUoOme2ur/wY+Wt/ZxJyH9ddMKXdfLeAqpD1oYQPpsFNY+WMJJNN29ifJCWtXslv5y0dkqsZZCUl
korIWZ8KF5LCEiEw6J5wQXbxw9pv2n/z/aUcQOAjdSGZq+Vm3dMZsQnDkYzUGatMagGcHyovF5KI
tKhyJOcMy/I45NfKwKKVAtNIXqOB/UrEvHnoxrxjylvMcnnnnOjQu8mcNd+7a64Gj86iqLo6gsql
vEW8ZjLiNgXvxxP/Fs+xd+D4jH4tAVXCgEeiA5N970kWyTCh0DYRmYpjzaiOhd/SY+xv6z4tv+uo
7TlUi34NCLGI6Li7mznx1DIdKBTq6hLEnHJ8HmG+6fWEq6hEM8QjkJjzvIVleBzihS44YG8TDrTZ
Pe6xB2umvKTmi4IURTlBPbzMDLNY555XtLeBAXWKf6Xa63mdcAiz+2W6SoSsn2XjVRwyT/yuUR9X
1ZtIdJLfStxXlfcEDgQa/K0ldDGvSa9FrSuLz5TXbGvJYME8gIDMYxnBSr1lKdtve6ZsBVMYwJOd
TO9WLwqvvt1VJ8hvKJySwl3KBpI0uyuYekkE58W2UXbEkLYhRxNbuHnfTEaruobDigbzjwf9mbAP
IRi0f3hdwV6ZowfzFYXcyHgS2MCq7CsK85l0x6JriLSQ6P00B80i8zcvGAV2H7zzbKhYL5Qx8QVe
pbeFYCU9hduBlmxxlw2GOzkys79Qc+64bscIrf4gKnOTuDGPj54OFPdAkudJ7k5s0zoqPzkumXsr
M3Il3gCTaLidGbpBdix8ng35qgSvFfs86nr28q6LiDcIpZt4A4pmQXS3a1ry1KDXEqnD3rYlx5bb
ZZUZE2dm/mPzhIFr6O/DEfortMOUDxblWdfifqqwf6y4TNLQ/1MTF61PkUjX8mfN/Am1t+o0upxX
ri1F6CLQ3Y7EFxbO/zUqDIP11Yv1krJVCIqSzXiRQ3m2DNEQc1MjilATNmRHXWTiOI5KNgfCmiQp
p1PBclW/IEJi/PNv8SGHVjc0NInHfd+jAm52pmHGRmZI64dk0IxJpP/n7Lx241a2LfpFBIqZfO2g
TrIk25LTC+EgM+fMr7+Dvi/adcQm0A8HBzCwmyqyarFYa84xFbpgtNT9Pw3KvOHMjWqn7GtIrnE+
HWLimSP7E3fUm8Q+chuHo+WhMLJp+ICnluBC30dbo7EZLScr/6hw2KKdW0PY4meDA1To9xwAZ/o9
cBZlmjahZnJ0W/mQn45GnifFwTOnXHuJR9oRBAqYlVL9cBPUpjQGU1eg3Z2PXAOCP3u9JkuizClP
LXKgvBYnvEMqGYJCcSedDfKEdQATdt4cQnKxJj6sRkfTfpKjmzrTxW2wgezpmCGUcrqWIC4EKpWv
O3dtiIMIC2gZW9ZwQm9r5T0Y1x5gxnZI7YED6RzzVJz8ThIO7BGoJnbgktOSKIPyvaKbljwUE1Rj
Pq58VUEcouZhWn7WzbyG3Z3jC804r4om+DC57Qwm7VjHEYVL/jL9XNW8c2nUT+6xz5QAzbSFNzO7
0BaAqLM1J1wmd0VUtqjoDTbGrLdmSMmfCjAAVS1a4CYav1ea2+TfwtQl9WCjjqxEmxY/Dv38MbAM
x77HtWnrvJ/QGSIOi0tOqmhyG3o7IGjEzdhwEjVGKKdS0xwIfkME3fJSD+uyyu0DJlbCrE543R3v
4CZ15jcHM8RneYhENCouYiIraJK913tJ3dyb7OXMFiMmp+1sDOKG5c3BZuq7FxJPqV9826AOOEZ1
kgkS3KDQDc3vvGmrbHgOKlsjCpOXkDIaCB+1DI9F23NPzQfyE/EF7Iq8w5fz4E1s2nBYF47nbXuO
HEYVATstCrLpAxTyJKU0fUpGeYveTev/GpyOpPmHokuRUOzLpggVZSQ7s2erf2fN2hlyZw2v1u6F
Nwpo3GNPorOvPLEj1ytSFGOFg3z9S1woidt/0O3ELgdyPTqTIHaj5nPPJQAMY0R7IbnDjcItE2/S
iUJXIE/zsVnEWXJWVFEN2V3KwTTA9q6qWh3zZGWWU0rI40D6JCUO5nNM4pPP5/sTWsixNF78SThO
n20VdmJwDfcBNsTEcTZN60dO8Wngs1qnn44+lh7h7ODl2B5zrq5BMTcxQSqiG+J93+M8+Bv19I9Q
PRMB1InKRJUe9yIKvwNoGu1mywFOZvxw2Uz6NiYlhA2wlcN+5MjBH5Qku6hRAR5up5o97cVIAe+u
7BtdaEpGsE/lVIVFwG5cBpm9p61LCzHDNpkRirmBeEP3+BCjY2VPsEHQrhAqsfX4gByfObQOzh66
5T44a9QK70kZVXsiL9mKaCS+Vm7p1K8tJHM+cD5f99K/C3ZQVV0y0gcKJbOd9OhUaiqfljv+lzpP
qe8ZHdh/2xn1F6SvsTrurl9vid8y/x1v+By0xTo6RHRn+OmZiNTGlbbrXGE0l7TSe7ECU1m6zPzv
by6j11UNuN5uT3EX2BpaBAE5zO45btn7hkcS5fXRqEu3T//vdVDjjMhfCvdIniidgCC4iyIS0zMX
g3t7VwDHbpTkg29wuNvOJ89jtq8aF/55w4diteOc52NraCv81iV0mS7RSYw2ACjeCfco6vyPzual
tcM7y1T2hWg/JulwHPL0b4u/tMgcThjQeSAQQrBB65uu8NbwaROOyjc3bH5evz/vYhqYXRI2ZNAi
bCua7h47TbzgHceDRRbvyjNWlx6yRAihm2Y2GD0Bw6th3zQbzgMQBe6aWsTDyL4qLN2OsxaNjC6X
VTw+wzEPh7tIN9zoI9KpyUWQm3rmNyEqocypb6FdVruypv59UHPwhisAanV+AP9D4VBVTYKJDJnL
EQaLCq3DOG3ZeH0LOGxEyJ9/GgOoA/bEWY52h9j4l6/mj4rOkb3mNN3KnVp4DJoEAckSU5/7XumJ
VM7+jyiUDL2fKWpjZVEvrAJNKiKdVSABGMvkFMTBdCwxIl2CoA+PqjWzr9vGXVluS+OQi0eLYjaB
SXCKXb1Bot4Sg2EQzbeCRFr6+fnf3xSNWNXpamiJeipoz4Wgngq1OZSeoJd0fTksTFhNqhYGwakN
b8T01AepULdMNme6a/vM4KTFK5Vc/XDbdaQ6YCpRoOkEzp+s3JoNxQkilX0RDgERyvF8oHD9Mkv3
S1p/nVWx7Wmn6lRxEH7veQFHZXy6ER1y0+//i+F58zz8nEbOIJTq5IxZdlAtJysxRHk0qG77fWlZ
hEXbxFWZVKdWjL33EHpEVH0aaIAoKwV54Qb9q9NvBtDrZVOx2apO7pylsQkqmE507/iUvG1C/Xst
vbkATIg8sljap1ofCPDEHkMckOADLdbrG2/SPJffXELnqARdgeqd+iJQn0vTSH5PvuLf3fYI5jv3
5tfJHvWTkISzE4JV80vkFsUf6p74dP3X/7Gi3qm7qrTgTJcYUry37akuodyYpRU9pXDOIhLRvfFX
plJhkz6POZUoySshhXdGsqBdvfHeaf8dHbCBWXnUwFKyzPbVySIRPymmH9Y3rXNYhv/9/TIuOXqk
a3jO5uySo4m9LL7P1azeQr9Pv1+/iUuTWHqHC63EYWJ29gkrCtEqAtHNT1AV0coMWHh3yJivWCkd
vPlNRw8nwmYQt/j0dTV5LCwOKPNiDbI7v2nfmQkyziuuhloMLUvRq1MDk43H90b7x+EMBoi+YzqY
nVpEMHuiM2kBF3mf6A+QUjq2RNdv49IfIBUbMD9q0rcpZmDLwmmBDzZM40OHtAtrbhvSICLnuiYU
9JG+gDO9jACVxWcCkpr8dP0vWHiQMjMrN01ysGb0DR/fdn3K+k5kn0bChNYgku9fQMgId50zO9zD
Vn520A9WAHTa1Ef6Q4tjZQTzfuK9hyi9/+sUUWHfB95J9Qjztms12JkubsVOBxKT20gXOZtew3O/
PxpVSIWvUFC4JHRCT8i3wk0OEAbhn7a7/izmp/7eSOaLvql7TQd7LOhr72SkCI3csMLokus2PL26
vm9cjBiGb3Dg4q5FhSxsPYRUCeH4NOQuR8G5TKLB+Q2xOMt2ZANE8dPYgylZoUEv3TSp4iH0aNHM
G8G5qCrbwYOklMeKgFZ15b4tDUMqRlnqFKjvy+CsFvgT+PudA/qGaAfUrTpcfzRLQ5B2NXQGUUsZ
kX+mOxU3p4RtTXUAd2eIlQu8PwbhzhXizbMPJgVjFf3HE2YAOg1uU2sfB7NI442hlOLrLaNAi/Lf
i0QOUuFu7IaT5yThueWhf0IOkd+0UxbuvEDfDgGJwUTLrTx5ceQ/T5Vhvmp9L56v/+1LN0ha5maf
cXKcFgOBX4GucQLNIXgBymjYFgg/fl2/yPvvHeHOF38zBM2raYb0YXieXGzD/pyAmHCY5uS/SsV9
un6NpYFIi87l41okMSFnqZl11QaE0PCZ3Z9b4vMjlvf6Rd6fr5Cx/zsQjkObOsHqf0oC2CtfNPqr
yVc6b6Wy9qG9NAxp0XEFmAfEqJ7z3MNGCSi4+mUGxvhHJ9NyZRTvgypVIadyQHCMcj7JiSFHGkEY
MaYwkXyjVw818N5y3KT8oOh5WfS7pEwQfXGIW/vaY4QCo3i0EZaJPQD2YfpcQW9T76wKx9HfaorN
5o+boXQisxl1iPXaoPpMgnMbUzy+uFheK/VAV0wNbtrzC1cqH4jUopKaEZ3zGJzSVvERDkIwjdLb
ft+RqkfaYlqzCuGfq2jAf1uYhalc7Aa1y00llkPV/84n1dZKmgwWk7bk8xoIHbbc2H7p0Zhtbpqx
jlQ9cBZGPgS19Aw3pup2qWYP/d6AWnvbN4twpAIyQGora4BoZ4SD4qHPXM7+AMjtr//5C5XDkSpH
gqoTATF/fuZMOANgP+kTSH80Vo/C0Feewr+zk//dIQg5GA18pBBZP/R4h8PJfmozM0r6Oz8OxuyD
l4u5H48nqkw/Y8sza2uXCiXtThiLYSqTZhr0PoZ1Ttk/gOxvklNUIan4jYI3mDaYLhVbuettzWo/
qUoeWj/p5AnlmXVuVRbCqGEUj9nM+f0KR2EwHovIo09A1xnP2b1NL+ejJhRbfVEtUgZWPmYW6pgj
FUtIlX4JLbZDL4tn6U6MXakfCUQZ16j8C6dwZJP/d2ZnyNvjLmIlun2peu7WDm06vjun1CLtWaOr
pL8qU985+g4xfNL97ehVdE9T7dr4rzG7qsEpQrXfkkjvNBj5rk+nherqSNV1LKoMATbxmvC2cGu0
8CBzOBBH+iXtyoxdurVSTSrK0OVUf4zOftQf44AepApjYuXDZuHH5SA3xWzbKAnK+Cyyqj9ZKTZ+
Kw/K216hcpIbRppEiK4ggIxzdjxVpoZGZ28PuVcakKrsBvDX9eewMA45joemN/0BHOmnKjXcO0AK
6l2JsuLb9V9feMq2VPMmVQNGpYHxwiykJZ+QBPXKNwuZRPQ0cKIFfuH6dRZGYUulz41Ky0WKlZzt
WDe2WQtCnixTdWUiLY1i/vc3myab72JzhJl1BofjP7P4nfAIcUU1H2iDd19uG8I8tDcXUQez1pPM
h6COQOgDymL3BxFPabJyh5bGINUZHQ8tEpUgPoOuMEsCJ7vurwJZ7YcH5WOt1iw9BqnUwCOIjAJ4
8NlFoQst3SnVZJPgZ3m+7R5JRQMTXoXQOi/O7JpIkEvy2HwmhnktMXPpHkkFA58rKRZWn50Hj/87
VPqQ1buqB8Zyz5UHY3/TKOSgNG3CkhsVY3EWU9AoW5x2aXluElusvVMWxiGHow3KjKuY0vpc11bd
nQMc7Ea9gxpih0AYuXVptTKrFh64nIxWw+4KGysn2tvSol8NIMdPoyHGx+s3amkc0pKALmIilwp1
DD1h9pwYdjUfXNrxk2rqk3pbIZfTwqrAI4oA9edJaFPy02px+26HKTOnG39fmrOuhwgI7359diyR
H4vQmHFMoE5vS1cUljRpjbwHBAao8oR6SUVmh1A1OLghoqjbpqscBKZoEQeIQd6dsYeQ9DK4BT6L
oI8wu19/zAuTSM6c03XiIF0U8SeOTaKLXRrBD9tSk9uOBEzpFdQFEZg9y7DYC9b+wDcJdAF0CRi9
drf9+dK7R4EtjptV4f6M5VRvwV4XX4VKJtXK7y+sAnP+9zcvBg/9uAmYpD+Hdqb+SrASfxn5IPwD
7t9+vT6EpUtICw1R5eBkiU4GSlnkqOdy8UXFRvioGs1abN7SQ5bePxHAgSHqg/GMslyUW9yPYA7R
LXUfrw9h6felV080GERNZNN0rjT8HmwBxuYMtAuRy/XfX7pF0jLGTF8MOC/sUxaHtXFv+5i/sp0C
qrk7otYezBs3ZKa0ntkVR5OK/hhRXpg9krsDuQDrh7c2kIUbJad0keLONr5ph/OAKuvBhprwqAT2
aoLI0s9L39EBlIoM8c5w7kFBhlsjnshLcRU/OF1/Dku/Ly1nvc6h71ahcW5iVfsIgQ4HJWQZsGW3
/b60mkMX1yZ0Ef3sWpkotnoYBGLjpD5Wp+sXmP/Qd75wDWk5C6zUHejN9CMur6x6qOLEhEBfWeOQ
BdvS7OLyo6g40O8PMZ0uMCC3XXa+n2+qCEIP1SiwmJ41fCl7K+v6vRrUGgq2etwmkV49JyJJ765f
bGGxGNJix6dJllIEXVVtOBsAIBCXrx4uv6fMKIIVdcnSNaQFz26mhPcemWcbG5B6ZyN1QzNeR83w
AuiENIvrQ1mab9K6hwUCSccIpnOtYNbfpXqouAdFMbPb4oU5T5cejAatM/EqcQ6aPlaQ2pXoCfC9
JsnuphHIkVceWoVIiEY/xzrZJ2ckK8BHfejs+fG2C0hLXteFXSR2JM75BNMEc02qvlQ2YSQrK2b+
nXdWjCzWc5uwsBss5U8usAAT5EWPFLm/c6Fd6tXGmhGe3pbv8aDIjzhRQ/B1jhKtRmMuTDRdqgiQ
aoYmx+58rvVCeQ3w74YbBw4Ojp8Gz871e7h0kfnf3yxPiwAFclBV65yYfv6o28hhN1hbirsG2eDv
264hlYC0GRQT/1H+6OijbX3WU864HKyCaZCfRrxehBJcv9DCmtGl5a+6Sd8Y9mSdIYuk/t71oWHj
RyWt+bbfl5a+atueljeK/jQNcFYfg3GIinMBuCFfqV8LCgohK/iqMXVCfUrcM8TFthLbxO5S5Wtu
WPAdN1UK4Wc/FlY+3GWDEw73juKS9UYbM8YouOOby2hXzr2X5oVUHeBGJoDUTONcW4hvt06A7/Sg
g4lx7vBAxfFtS1hW6sU5lIYo0ewzcRY1oQ5WaX1CQ5p9uemByUo8vygiaLqJfu4nHYqH2qd5Bc2k
zF+v//7CXZKVeFQdlPAq7wKckvWejFO0LWmiD4epxr9x26z+F473Zom2BUkkLWHL52kym+RM/kr0
rauTOHi6PoiFVaNJJSCIW6e0yoqdTT1En3OncQmay1RACbf9vrT8vZQPnzT37DMajAQLcQ45bE+v
3bd2t11AWvb90KIyAnf+5CtwR3d15PjJPmhre2XZLz1ladkXQ09mT4U2HkZA/qwZAuOQqilOtBU+
ooiV27SwP5OjFHt6dGWvqe5TjBFKRVoxNtspdkZv5/kZeLOemAy4uN6v226atMBxc+owxVzE51Wp
6vC8glg9DbjDbstpFbKcsO5732uICjwrQ8gndtqqf+tGB7fVADqzVm7a/C585xX9L07wzdrA0d0q
RES7T/AdeBKAne/L0a3ZU1biIKZ4vK1bIksLq0LpJh0i91OHmQh0RU52xkFgsgpX5vDC05elhUAZ
glC3x+Bp6nLTeIlAXYG8Lsmt7r/hGfDBTbkx2oWZtjn5gHxumgX/tN5v7h/dkIL9ZRCToDEjm2O0
Zw+Q6YDV3vb70tp3YpzQtpJHl2zKcfHU9mR2P9h50tK6foGlCSCt/U4la8O19PYbWsZiRwTic4yH
7M/kRZhf/TxbW50LNeBfk+vNjdItztJIDJzOqLhqXEbeOBwIcLCBqwpbe75tMNKenwjI0YQoH156
T/XJH4OZXJUPzgzrSjdjZ+bOPoHT26y0wuaH8N7ikUoAWfLVVBe5+Unkk30R2DbrTZJ2+Voa5sI9
k0WAKWkDlpIb3jm38dtvwbg5P4NmDKNtS3LI2pNZmAFy5KafVS7k1z6+2DrRA23cG9GH3hmAe4V9
MsAR79BkX38+CzdMlvQBCUTY2MKRjDIWp0Fe90XRwurbbb8+D/DNFDNSzn7FqADobV1sxq0zJJwD
WNG49iJeulPSi94pW7NIGsv4hN+SCCH4zdYFOxmCSCxp6CG7Psva3fXBLF1rvoVvBjPLutMI0cdT
muM99UDN28fcMtXmGexUBZ0HSmbarn2pLV1NqgJa7MJCn3TzU9nrwYvfW+HR1I3mFAZhsAvS1r3t
219o/x0ViIN0oLdk/ukrGrxf8kiHf7pRPLImvxldbDQ3qkKEVAlCjoljB9rNueoRL25iLQSECNo6
hVZr1IADrj+lWcXyTgUQUgXoy0oldXu0/9ASdw/pVHj7qMlyYzP0RvPqKjF+V7wf3wkr0cE21s3K
Ydq7lQFJ3vz3vJkdXafqSgbz5wEemts9gzvqq++5UKzuMgFzXjsh/3fU8D/j4zrSCUFCvCinpX70
ooVoHdSZlGK6jyQ2ueOjqcPC+41uKwuPkask1q4KAtXREC7FJvB4TnaxmNZApPYlyYMAhYiEHHcu
FQDOpluZ9UHrZxfvwaxVvJ4khfYEBAVm4UwbCA7quDdEp9KIhIsa4JfSyMDsz3kFzmKLKsrKjyFh
x+JEIldTE+vUieZcRJDJiKxSxfjZSM2uexjaQmk/g4okAwskgteF96U92mGEBRLIygn8Z5jv2xT4
RgvSLArb1+tz493TDxSN0hQ0WwvoCQr3M3LD/guQ2dcSPq5PuEtT//Im+7eWjPVTMJbejZNi3hq9
mRQi7oeCVMD6ISOwC0cZWh/gi2QwFlb4DIpi0H5fH9m71YJZMf/7mwsNdhf7aUesR2rbRMmEKui1
xxmpONSH1JgM8mKnpgTdvrLK3n1tcD2p7sIwJaPBiJJLofbqc8L8+NLA9Pp7fTRLvy5VWlJZutyr
TEIcOTmud67tteQe4vNd0Rgv3S2ptmK3TMmsj8NXcG+mdyJOMy7uWkx99e+BXM/hGd2T3X29bTBS
gZ3CwbIsbN0XUinT3wX5s/Z2LOvi1/Wff/98hUchTWqjD8IxFX1+CUbYT/am9bGhpRsAF3xtpROG
3YMNjVvZ+a4XbYFvKNnPLNMN9RHwzXCLnJc/Qqq6foZ7OlKq8oJnGRxuDYeOfDVfqdY+iJeWrlRe
LQdA+FQ5BCcoBKjuk479JLEJ7WjUmwDeamPduYrS6E+xncV5c0yE1U4rt3hhOsp6xibiI9nIdOVU
laPvfgBDPtHowXa81qdaGpxUJuIxJBckxAOsE2O81UdvzkAjbq8rTLI+GlIoY8uOn6vJDW97XrK+
UWsaECBjaR+hGga/tL4jVRCckNMcr8/KpVsm1Qfe9dBMO9M/84Yx+11WNmz5RNm7NznvKOVSiQic
NM20oCkvpdcNzqNJxMbwGE5Zka2U7qURSDXCNhyisFWzurTwHADLaDSzHhxPibSf12/R+2JChiAV
BiUFd6nNYad0jMgicwBGbDN6lLCu22L6pAQQpSHc1SZIQZ04JrcEkK9Wrffo5qkge6UkNWtz/Y9Z
Gq20fmvSXwuv9rSj7+cRqi+or/kO8s9wd9PvyxI/Yud4QEZQX9K2roovHDsT0at6dR9sb7vAvLTe
vAChNsGMTsfm4moTjZO8s/o7nXA37bYbJKvvakLp867whmPSjBXuuLjiKBtSXrCyIBdeSbLqTqSh
AkOhay6WgemCZDerPGiFaXyO6mq4Iy5zzca28KRtaWV2cTs1ah2WFzeJVL3ellEMDR+ed1C1T7c9
C2ltNhFbxJGackmINd+17Pl20GZuObbCNyKvSyU2EMwU/aX0PbpHvUsGe8dx3MrWYOn2SItyUIjB
5Dyiu4B5JPkcomUP7Qb+0so8mt9X72zfbeltDefcBCHga69l3KQQ+kbhftTQuYAwbFluPyG9uwSa
Nt6QPtKhS42HgS+L/tv1J/PukRw3T1rmRumDY3HD4UhYeaJFd56hOl8cLdFpVNhVy6wo+CwjPDT0
XMNdGfI8s94ZsmzqM+HMOywf7yyKJqu+9zqnc+qGyHJXHJWRPenr9cEtXUcqAYRaeFNR6erFsF39
Ux5N4gUOVPMpgo/x5folFmaHLDcME2io6QTZ1qUZX/xySFdO7xNfdfvd9QssjWEuD2/KWG4C9Xf8
dLiQc1Hj/cCCcwwiXVW3BhGAKy9nbZ7M7z2R+epvrsKJXD4CV5wu3khyOuFxack2flN2ejR9r7NA
aC9BU5jNB1Jjy/IrifcZuGuQrXVTHlJTFNbFrUltASZaN+rwQuVVk2pDfGlfQo1CcW2AA+TVr4Pu
bckzuKMnpjUmYYI50VgwZbuQ9I40VlvzRBCg3zn76/dvaTdsSbWn6uOiyMOkuYAHnf76AdFjw95U
o7E9h6ZZ9RvV0DMiLGzPqE4+TPDmLp0d9ikMdTLnq5XnuDRRpCqFLAtySKiXF4DgAcEfbeyWu5TI
27Vzu6WJItUphyyClsyW8aKmDWUw98v2txgIGoWgCP3pxqUrVSuDwLSJpK/pYlZVV2zMpO++ZZ5J
XkBMKVkby9LNkqpSUmVE1JZFcOlq0mrZLHpTw7lGXtxkMMCoJ388YGUno9krLx6Hkd7Rikpz+lHV
YVuvrKiFpyHLLgeC7YKwEfWliBOLw8cgTsLxwyQAW+67RNW6lRb2wp2SBZhjFoq47Jjdc4g0LCkl
BtHYNmX15/ryWfp9qfwYtlKAwYlVnnc+fhsmMw0AwQ71bS9XWX7pC99NnDlQG/CY35zSvOuLCzlL
wlrZBS49h3lcbwobGc9izr/RL6Wtus8Wh8KghCel/dhXerjyDpjvxTvF05SWNpY8gNNNF/zKZq79
Lu7LxniEB1eYh6iNCFMg2iZd+65eGpC0zMnGIWhlmMYLQVRdtClVh81tA678EyfPcbuyzJceu7TM
a7UsjKnO8vve8QP1wDuZwbiGGr/cNq2kBW5hHPNMvxOXzC35rK3c2PqdkvW85pVYeCSyDrMPSytN
bb97HPI2UL8nJLwmu4F/cF6dMDTSzy04nmblPGdhB2dI24wkTobQCzXtAIA30+lha8FLrLjVPaRD
8DgqtplPE/HMj2PgGJTnwLq7fhcX5oIhnRI4bRdXAPuGyxTY6hMnEea0icO2O4Qdka0rU2HpIvMt
frOCKpCEcIt9QetJEV/AfRL3YmlqfUbpRnD09ZEszDdZt+k1dUDSsDAuU14V4RawYuXuahus98oo
li4g1YHeDLBTTD7JfAW8cWwz1hhtFZLJysP1ESxspGVVpg2ycyyDkOcLXX4PJLkluS13SF3xaATB
i24+kkmj/bl+taWHIlWB3mLZ1KFQMQzE+iuqYALbrLawP3nt4PQ33jOpCKRzuJCXpeW92uvVZ2Ce
lbkxJhsy422DkIpApCCdINOzvi9Sh7yVus3abVEo/k/bDpr99WvMa/Cd2izrM9O+EQQ0Ds290pp9
cV+QrwKd3WpJdfngjHkwPNgmoRHBdtTLRHybABTn/sqUeJ/kRw9JKgwOEYH11NriwDbzS+0V9ivB
8MGmTTJQYJqai19hotLuznvrPhqqwiGZIY6+DoOnWpshCfWTgFPPBk446aHQ0incWY2e6ivlY6Fu
ydLPIHUIMcrQLNmeW+UfDTF5wHgaC5A6yT56UZfJBldEPbrbCttqUu6weoQGFFI9IsdwZZYtTGVZ
AeoX7MXSwrEvUxcZGRleJWoA0+X7E0K18fn6NFi6yPzvb4oYGVMx3QnbOJOpYMTGxsYAGukbzOJk
H20ikXXO2qtz6RRPl0qNYZmkKU2Gc99pjdYBu+5JJbd3UAtHsry8AY6StlF9vzcAvtZ87Dy4epjx
mZQUjVY9TtY4JQ7pPD7ImzuECl6oryyGpbsgbVSipg9tvMDdveW3BOhuaYwK9zSjT3OCHVpSG1eO
ZJYuJJUnc3IDu6BG3dua0fkbJln+CwtJ+JOkbf3GF5MsIyViqK2zsazubat2ftekNoV3ga6m30lq
87SVNbzw3tClGhUTqdqqrTXd5wY6oo0+8CKMnWxVELfw+7I2dCrsAtqxOb1GRZKyU4yKikwM13ay
lWe+dAGpBllpaHSTEvX3LRkKzoPwiYLSCEojcNDe3bS4ZIEoTCaP8yurvw+LmYPWE9P9x/Q8cyDr
i8z7lTqxNBBpH2LzlU4AgBP81Vuish6rMMzCX5WqA0K/bRjzZH5TIywUZ2AIwtgnf6akX6a049Qd
hQiHUzMNtXW67TLz+N5cBvW2FiXQFbCDVcC/yVmtfTK7AxV+HEgA2K+9v/Jgll5AMhwyyJU59VaP
P3hsQkTypVAJWyiPxBcq7s5qycvt9qXeB8SApU0HUWTrx473ag3NSD6QS+rig0f2ZPPXM7Bk3SVV
hzt7k9exaoRbx3Fswq9T31+VaizUjX/HU2/uDXBDtxYFFH7fJKo72DZ8uan2No4Mk2gkpx1K4ybn
KIQbaXMz6S34n3iw7p0IA/q2rUElPHSj5a8956X5KlWO1CWjwjRK5YmkCuNYFVUaQJOJ0/S26SpL
T52aOCy0Gh7qmdKPnjqyCIKnCvZX4256nxvV37ZNk+WnPtm7aI2r6t7KPCR66tCYTzD1Qps81mAN
w7Zwt2Ttaa/5RYKIgYvYpNUzDSvf2ZEIUa12VBd2O7L4tB9NP/PctPo4jKVjiK8dQU350Z+iwkv3
pJmW3ZFU3yz/mfWRUx5wW5PsRiBpMUUdqRQE1Rd7EZN1vElFZWnlwREjIYv33JoxDDYFX0ZKQOB8
VeRfFSMWVkzcwYhm6360yEx12Dwpuh/eq0lIXtiuGiOXbEc7VuKeUuM7bUZWcDGxKfEqawLIryUa
4LmsKBxLg7eadp6+ddwG5DhtJpoeew0Cm51vHFUlrGKj0SAwz/pQmtEHqyks/lAljKv+R+iC2zxr
Xlnae3TDgUIzzENlFWx7oqOy+7gx52Cx3hcGos903iqdI6salG3thNRE9vwkXDz7CcSk9lAYWmK0
ByfJc9EeCAhKq6Oh1UIhuddVxu/wCLLx3g3r+imHJU/32g60JvzTDtXYlFvh8er5E3RdOTxYOgqU
aivyBvniRq8BvZEuD60keSGs2HOYYEaW1fe5FZrBkZAxLTh2ZNzQhwg9y1GHrecJ3TpXMHuzD9rY
sXMl0wJylTXBz6m84jfApzm3A+9qO9JEs2qTEM0tgqQy/a6kFsq5bWvkQ0QkLPA8EqV4lgqRnhBn
u99WjVy53oRjVwfmSdQRmYufY9oT3pog+v9pze98n8jCTjd0TZwPuXqfWGDkf80oGKSqRurwKU+q
ud8pxA2aqU00Y9AVOqcXhqPs2R9n4w98Wg6fExUxOOxH8pgAkz0dwwnAJZlVoWtsB+aQ/UPXQRN8
0WADGl8bIk+cjQevRWdSMffBpBbsDEIEXBgMyDiMw274WVZFoUO/7htV+4ItYBrObWFG6U9CTjB5
70bdDArvALfBHEIClFuk9buGFFiO14rCtsmaG7oelNCmLCefaM2oFp1+svCRpd+akN12vXE9U6/i
fUUkqzXudc+MG++YplMd6ptBrWtF3Tmth7l1Ow4lCRJbgvpgNeKu07P+L6s4Gj5XRpsKwue9sS77
o1ZXIeFMZLEPwUNSiwyiI7kdhiF2Y/rv81LRyOP+WI16Z/yJlGIYyIehA2alH/rE00B1dBx2mOSr
lgBPjK3Cs+cEpydjusXW56okdW4J9uI/2OWEdI8/fd2dpvzUp0k4jFsvEqgcuKNa3j9HfmOV6ZaU
uqJwdw45PyQx1jVmB+80EEWpkMAVVmDc9mQXMsXuCKgNg4+GT5HJzilxLtEnqxyEe5+qHPXYD0mZ
DYa+1fuKLupWMwlsIHt6JPzrhcRJK+7viHbt8nsvEGX7As2pYjn66mSaW1+rQZbjzyeNlKB3i4pO
w43R+OqdGhDvDeSttQlR2FRDSItzHznxNH0hrzJLh60VJLba7ys6JG1/1/B57r8aGPd6sXOqvi7u
JzHZuUbCK+kXd702ZeLVg0ybfdaKwLSfSpdsFiZGbIFOOMZlaxjEjxIWpH21DKHGT0M9ZLHJFFSw
GG6BVgaO2Ac1UUbOTmtUHKheEzRkt/sENxnkjpeEDNTeXlW0yaDNBP/UNbHCmYMb7HGSJ2HPH8MZ
v/7tlk2bI6vb+Nxt9Uy03VM2WHMCmUWmyyaJ3PrP0Hb9Ssf//XegI6N3XdrYHOFO6pOXFP2wa8uq
o1bFTXm8ZRCuKm1w3RQemo/H84njUZtHU4kXzfeV+9Ef14RRC6dg6jy0Nxs4/AOacKfOeiLJ0XpK
qIA7S6TtS0kO653nmOkfV3jayv1a2C3KJOZpbLKRahRfcOwZ1V2aB7aCvm101F+hy9RYOSZZuoz0
MasNvR71/8fcly03jmtb/sqNemddEsRA3rjnPJDULNnybOcLw2lncgBHkASHp/6N/r3+kl7KqtvH
yU5Z3RnRER1RoUpPgkgCGxt7r4FJE5ylqLi3uGrg654JasHvF1aJ2dvnT+d0IPvFTmDNElI9AUIJ
Uoq4oa3s2vvKhj/HYnRSjV0Pe28K2fspd6mzhBVIJtWiioDZUL+ZTM6SVVjhRKUF95Abl/Zwirya
bIOMuZdwfZreacvN+MLd/PUkd+d8icEelTkW03jTuiIlGzuDvMcEjxhpwRTo8zt55oHNGQwuWm0W
aXp2BLrAhAd7m5kLWpLmEU7Hv9nfM2en0Z72ZS4azY46dBMHfpqUA3qNAjz8HgcJ7NQljsG5izl9
/8OKGq0udAZBsxts5QZdJtImGRCdoJJucug4X2gjnlm35mzdyqHK4SEjCJoIWYhaqRDvQKDQBx7X
dDkhVcVtJIO8ID10rkQ2Vw4u0OZHnT82r11HGFuHQG8IgckEA3diL6FbwkIaRcgcXt4Nq6TfllYF
bcoyv4bEbfXcNQi/F2LIuQufLW4N9L8ZlTVsLYva+pLAJnkJ0EK+gIBhdhxLWG+xClvz5xPz3Nyf
LfEOW3WG3GF8ijJ4CnsEMp4S23nEv3/+/ufmymwVZ249SMMOi5sTUf/eQMEZCNUIvsh+R4hZ/w4/
BF6VpwPWhxkZwncA/ly8O/IcpxZ4Z2rr62h0Ol4kCipPFxbxaSH97+EQQnw/j4INXTNIT+gjJxRE
+n4s9CaGy+7D4Jx8r1MR/xbhHddzmhofrkfkfIjEQIYnczAo/Ng5jL+DU3Hgt1S/McAsVmg4MSnI
KEzHUsQiDgrYf4NWQXAyuXCvfj2vHHde15UC/mGuto+1mkQfpLh57aojkjW/VQJw5nrAqDUww2aF
eaTAIj02Kdau14S0ewDVlXz5fPL+ev9z5qh1kZMqg5nseMxcnnxHfqpRGxMaADTAP/Yx5CufAHFx
rzq7JhcSojNxyJmD1GkP11kTjr7HJGF8eLWFHNvIswujZ5EHCCEATQuXwbpnY/caBVoP0sBp9zAK
M212FBswzXx4BobsDqmbevj8Rpx5mnM1Xs3TAaDf0joaCsduCxAJ23cJTLQvzJYzK2sOXudJaMMc
dxyPIaTBbiJdSxeuQR0E6fNaG9c5uheXgH7nLmW2tFBHgXnrmOZHePUltm9QlP9RDhnZJXTXryMe
pGZ/XrtNEapkkg09spQJ2PRFCaoGhZl2xYLCpS9b/d4jmW3CkCAbYCfIzGOXds09KFT8BTTZ3yuw
OXPkOg/dKncLhG3YZBO4cU7KbaGu4NpdD09YOCOy4PPL+JFL/iKozvVwzVY20wi5vOMUgtLkLgCO
iwmEkU457jcws3Ng/jKbZlYWVHaNfuAaWrxDki71GBmw6OBATqJiYltopl+YjT9OH7/6TOTnR4iQ
aAJ7mKRXMBEbYrmvihF18CFlUgdag3MmFjBeU6L3kgT6u3CTRGdp3CFdhWu5BwZmpa/rHsaXZJFo
ibTfo53s4s5HH07y3E/gxVJemtDn5ttsB6ep6Wg2lPVTY5c2vPZUVD3ZBmdvoxFVF1KSc2PMdnE3
5VXj8CY6VBWkVyKvsmxlvzIDNk9wLxksciELO7M45wj8fhI5ZWRKrgY2UpyX2RiRFesiUOQ/n25n
As1cZ9dy4OhKui68NUv0QTegX5pMeKhqGk0WdMXQAt8HV3lbXwCTnRtvFm1IZ4RljSLkQRNZlylM
gnvWCxhBFnGf+RFTo/pCYgkkwIW5e+ZJ0dnUbVKULNvczL+OroRLKiq3djN+lSXW0bFh8D++8KTO
bI1zKkAdRplOy0kdMieOs+/AMw6mFaSTzdW1w5AMMy92JKpOUP5LSHrIGrc2LrSrzs2SWegjA+C6
JZyNbk1XO1+ImYyvpl0az59PkTN3UJxG/ZB7oUaLQqNbTrcdeODbLJOi9YSwyg1Oat0lJsi5eTFL
j5K6CmnTxuZtTmt6ExZlecfjsVrEVhcvx2bkx88v5txjmk0HIMGbcYwnExVIOxmLN9hei+zOAfKA
vSROO7ZXJNdO5vo4aVP+hdJqtC+c335tdWA6cxaB1RpODuaAPkAazMqeDd3Z2Q1sWW2AnQqI7/df
UI5tWuZ1cS1Y5ofayR049unUQSsSvwxBcq9O3ZFVPrjRhVjWdiLD1uvyzLCXkJtJ+s63MuR+2CLy
lqdf06IcnWmRRAlY6U9uxlGPuBA5zoC2oYv987xoIiXqSFUQUukT9gqj2AFtju6+BR+ho2rb1cYN
QOVRwGt9q0Lj7vMHeGY2ztXiDBvCojWfkAKCQ0k1mrFxWlz3dt9D26Wwm2n5+Tjn1tQswheaKc6n
2o08MIdkuQVPMzHuHVqy7MJ8ODPl5wwLeCZqAU9X+VSBcvm17jJ2g4Jpo8DjMlzHB+XEEIvfupi5
yYZ5UgfX7WTfxm3vNBsZh+w7i23aXbhZZx7KnGEBNzfVZ21c3I1mFz44Uyq/c6X6uxj+HJeSkHNj
nG7jhzCUwx93jKOB3lZJgsIuoEL1bRkN5MaSwAx9fp/OjXH6/ocxwHBhJcqV1Z3p1pMVwC+7LLwq
i2kPXTCtf8s3EzYVs4g6dhWQlHFpw7M8nzZwImyeYB/iri2nshZV36W/ty/Mpe2pEmxq0ES/S6mB
hlxDwrjydMizC5u5fe5+zaIplEGboiI0fyLYzcMduF0lToTwhzfi2rdgdxQFSMXySgb56JjmDjbK
HKbmkyqsJEA5i9IVqjnUSuHTASMY22+NwYlf3L6JJfe1QhryMqUNFM994Gij7j7pTjaBy1AbhnjH
os8GFsSm2RGK3qIbt52nBAS5lddp4CqYNxTatb+FI+gVVwJiLOyqIroNJz+lPVrH/qhsUztBYYJh
FX+phpCoytcJ2KOth7dldQ0Lex6iZfn5BDulOb9IpOdQR9JkdY7yD/0K4rApr2DFEU+xDxBfG6ZB
OEWqbr0kHxonDXLQd6ZLp4oz4/JZrAbzlDudiu1b0+rbl76ux2DM4nCfOj2/dmQZLcI8v1SoPBM6
54Lc3QhL7ARGG7dx0g+3jTuYjp9XPLqkx30mcM6JIWmvVNzG0r1Ft2kaPMMxrSNpKHL9sST9Mm7c
4v3zx3XmSuYMEc7H0nLdUb70pZW0QV8DpvqdJaY5/eYAs3S4bkLe1ekU3toDlIO82oRLNTzL3fFC
webcJs1mUTOUpgtN6J49uEnJhLMCawMJgVeJPLFhYd6JLl67FpUZGvlyAAXvBvbqWC6roUu60PSJ
UZPeuFDLORMu5kwSkNMKM1SGcQsFM/JcMDQ0NrYNtY1rPg3lhUScnHtop+9/COJdaYVVnNX2Y0F5
TcwjelB5SxdoeTFlHysovJB2C2o7BE1F15YngkYVqa7dCVK0L+joONXgk7pGmzYYp2EUGQyLRpZW
e7g4J0V1J7LcjJXfhR01xhVUS8W4ZeD/qcJ3uZj6K5MDFBV5sFTi/RMQG6QJQg2n984TTdcbUND8
fHr+Gi7jzBH5gMGZhCF4PBccn8HPtNKD8pMG8Idb6sKRxdpQMy8nGkRNOzp3CLF0UuveQfp08/lH
ODfB6Oxux0bOmIQjxSvwau3b5DK1KmKDZmAGOMYX04iL7y5iHLhnkTXuwH2KmNe07sV6yZmnPcf0
A2stlGwMhdsdF7x8ZgaP5Vp0bvd78FJnTh0aC7scYL4lbrMmhjCZwPahvUnrSwqn58LZbBN1nUgA
AOjyBxWCxWX6RSurcqtEBpPQABZZaCABqyIvucWf2QrYbCvonIYMGeCytyoGoLuMC1RolLKd6wL+
agcw4YzGs8eKXliOZ57PXM19hMBIOmjBbimFnfDSsZhDAWqB6vqFuveZAeY0IsuIzBJMGnYLOHNW
BYNjAoYoctXcfz7Dz73/6ST5IZwAd5OlYuzZrZIJfbdLyM74VtR3+sIiPvP45wQhW5lQux9D9VIg
ZgDPwomIAMI6oXZANqiAa66W1gjK8tfPr+fsip1tCaqAg1w50ugFJWzDkZ6Y3LR4QGmCiscJKv/j
Vmd25aQ3JMr7CpxOp4cxUtW2rdhDuE1Y1e3nn+TMnZ1TL8CJ5GkfAm3mWZC6KXZcktx9HC3TVi+f
j3Bmrs/ZE6wPI3ewyuqtH2TCn4hWNN0CM2yA1+vILAL8yoyTyt5mQgJE/HuniDlbwsynkgAM27+5
5uSWh3FKpv6bHKMkQB8CHYkLE//MxPmRlH+YmBHvXXgym+MblAa1XMgKj+lbB9Mn0/VMA7vXDppw
KCgEn9/Lc8OdnuKH4dBtmWCwMvK3iNV5ugLHLDIsz8xpJK45itRinwH6NL393mj2z6MBWBY31jC1
byh8mvV9oidJo8AgKNqcVF0GqHpAg9yFldOFZXhuqpCfB4yzMQcNUan3RtjUiP04T/IT1qwHbzBd
QA+sJyPkD3IpX0loGfQSq+7cuLNw7MIuwmLJ6L4Vdih1vSoKKKjdtjAIc4Z1Losucn0d4epPTP1h
sMPfvN5ZfSNsxymeJgUEJSQd3GapitIGXhZMBIsttIVZBO0AWbfyfTDxvdXnj/XM1c6pFANPoPbT
qei9AmNpMAJ4YyTiihqJBVOg3nZORCzc8CZfggXD0kvE/jOJ51x+mwDMwM1kst/SDK2zjYZMYiRB
w2wmHQwGuouXhN/PDXS67g+LZKQ2MjwTRFkI1KG6TeFyRJcqAXbOKxQbLxEZz1Qx50rcIF+DLjIl
2fvEGwJscpsXAg1x4gJ87y4j0wbXeV+HicwONhEUsKQTsWk0Hj5/imdCwVyoO2t12KOmrr5J1+Du
HQz0uoR7jukw8wFtbY1tK83d1LkwVc/sEz8S/Q83VTRO1QpnSN7TIWoLj4oBSCd4H8AB/PPrOffU
ZsHGiXOD2igdvolkVNGSuTZpvYbFLVnK1jGSC9dx7rbNQoxs8mywINrxBv5IUgKJZFFWbiKkFPxZ
5sAyrBLRQgj3wnDnbtsssmB3jyD6UchvUwIQ7cFlsQVTkEJktLqk2nzuxs2CiJsqoyBplH3jEfrw
T7I3ptiTbtx1B17Vbbj4/PmciRpzGoVMm1rrKs3ec9cuHBOixw5cV33ThOlGH4yFk32hZWbCnUQB
8nqJenlu1FniZ2Y0B4FX6PdUKxgbeLzAru7utDUaqbFMYN9Ia4DimjYylvDAtKznz6/2zHOb0yxU
byk0Q3j2DUla39+okpcNOPhVfin0n8sA5zQLPYyA5DZ1+Oa4hYqzVRmGCUiNFjoeMoCeCm3YIeKR
FqBHpEBsPtViMts9zu7MZAGNjVDoC0vv3MWeZtaHtR2NpHDDpJHvp0wwP1JTQiTNC1PeRhc6PudG
OH3/wwiGpYyR5KJ9F5UYu1Xcm6THWdnOVGReWGnnSg5zlCuqDakoe1jZeiKWpjGd5Bxrbh7aeIzk
85ATwtghcW03Ha5A2cKWB+9PkW6p6HhnLFQN0P24hKlZ2iqoqp6yjUU84FATezoD2eoRXIGctl4P
4oeIAlQnO3BRK9421kI5UVR03lQhVRn8uB+tDCiOsu1SHrhgQtSr0kXE/Kug9O9vw39E38rjX7XK
5p//ia/fymoEkzVuZ1/+85C8qbIpv7f/efqz//VrP//RP+/LHP/Nf+Wnv8Ab/z1w8Nq+/vTFomjh
MHTTfVPj7bemy9of746PePrN/9Mf/tu3H+9yP1bf/vHHW9kV7endoqQs/vj7R5v3f/whUIm3KYL1
v38c4+9fuHrN8beH1+x1fP23XaeS7H/8t//eyNNXt8l79O2Xb/TttWn/8YdF+Z8Uex+xGXOZ+OGl
0n/76yfsT1T/LVSFBLJK+yTrVpSqjf/xB7X/5FhMRLiMWrDEOrkyNmX3949sIOjRQHSIy4C6o3/8
1wf+6bn96zn+G/oIxzIp2uYff/xcOxIucblFARAUnHAw7ObKy+iKq4xAFeoBZKQVq81dTnlQwVga
1CEkFHwp82qVlpccLbGVYd39qwT+18DQPeXEoRS0+3lOxl2L1C08kh5iY9tDbUmJ2HNGtRxqbO6u
XBjoY3qmlS/gFQaaVOH4BUw7IDmkvUTbGRiOvfJym/nUZau+kAH4X1s68CWJ8y/pNC5wsFsXRN+m
ylxkYA8NYet3JrhbQ7wQfAr68quVsxWczn0esZs8k/dl9TV2miUoIXtaTosm5/fpqA/aqvewvV6Z
9riQQ7nhBQ9MF7QRSDsCAv7SN+qLSG4Zde/N1hQeYDnKCyEvFhXpPqbVymyyKxdbI8jlrxrdZ5xg
rLe6s6+1cu6jPFugj/qSRO1ONRSHjNibMAIFvq3In7g+otz4FBehN8pyMUoagPh1C4kudI11BTtw
5Vz1mbivmOW7cAM4Ddi0aqP7OvUao99I5Vz3rg492DrEQdOWG0p4YIQ0yNO9OAmWyWbZcRYMnbFN
CQ1aGBYvhsT1XRvlKDN8yyuY1hQR2J7DtCn6Yl0Y6buJnNO3hAkqRHNN3MwGi756dsNwMU3yS+YP
I1rZTg1fazsbHgHcXJJJw8LZejApIpDli8rKPaiIGOCQ8iuWO7tK7ROj3RZKBlYoA2G7lgeZmEA9
GMWwqSoewBB4b4Fdxcvcz8Ir6a5EEXlAugYf1vXfy+TjsrBmeMMf8xOOCSZnKEhhccwBm3VT591g
GeqhP1FPncAc2C5mzdKtx0UNUB7t0eQcFjbvrwmQvJpHu9jNFhRVYFTTr8DQCQjLgkIWK6Svy6Q2
tuCnP01J8xzhfmQt7nNZrWKDrUnYBoDbe030LbZ0wBK6BtTyJnXB6yPwQgvdDarV4ASV2VUsNl3T
70Egwz+/5k3oxTEmWMr3EBnfjizGnesCuw+xBw27uih8o4fFwdDKxYTFVJZpUDJ93dTtpmiJP1jd
LTgzsR/ZbG84NraTMFBJfQQI2s8ytoJtEXb87ItwkNllbF83vfbzol3GWbnude7n0DtEqbsLurF6
yZjaTlpeCcLWLaRIsildQ6v+mBOxT7PhOrKH66qu76CEFYB7u4MYJIxGrqEcvrZd8qCRfVsQGAK6
7CiwhAeYjEmiloIOBx29QRwigGbQMarSQMWFn7kygKP7orLapZ3lG6fotlgN+3gKL5Ryfj0dAF1F
jLYJtfm8CgwVH5UDpd08KNO9B7rtPjWzhYgWLUAqY6eeJyt7h6/htregaDuwRdWmh7avvEqVt6Fe
Aa7hg21/neIMqOp0n0B1BiomyyotPVKRQ8Uyry+qIw+Ne1D1giQT+2qqNxBBCahZBA5N7gxr2Km6
3rCBrajQh3woNiOKna3oF1ndrRA0FkgcgwbYPDT3VwVWOEqXuzD+Ip1ruHWtwkxtwyENbJV+JUs6
mDsAh9YQBX824zSoi/5RofNYdTY+3wB8fb4AkyqQbbt0x3JlRwiuQ+SPJlmCc+LX0N8zhtPjqI5a
F+t07A8JlKKGiu8L84db+6ZsCx/FjENk6+vc7oK00R4kl3ZETYs0s8AmOKZWf8hdsiqqePJBJPNr
Rbywwzwt3au4fqRcX4d9tS7lO6gI3gSjUWOAH4DzpgguhRhbPJstBAvX1mAcADhJ4dXrwbFuU9nY
ukLjUiL58/ntr8gAg2XLwn7pCmt+/E0FzzlLquaBRxm8JJ67FuEqYqtoZH5Di7VtNEvbRjOoZ2sj
xbNomlUmwmMl3IWRVqvW6AJjwH09zaChXBAmN5VCPNRLKO8PxnQFY4rFaX1VE19OtloqStchp75w
6dpSTzq6qWCHCt2sp8YpNsS2H3DYR3FjuCYIBhG2MMVP0BgX5OVqI+wn5V5CV/58KvrrJqCzJWzH
pARKPLO0mgIiKLic2gecih5O8dDGyD3pghG1QJzQ0ksB+ZcDomwKJiyjTMw99bShbOjcIV+gZbtl
ebkUngjstvKhWd7W7CEU/Q7WNHulSn/AnjDIJ7dXS96xK0ujxizCS3IdP1R3P6YwNkMkcKhjgadn
UnuOAreZjITd6/6h56U3pfXGcImXIPhMnK7rgu+1w6GWhJwqoysl6DolLGiKux6imhVjyxxLccJH
bY0nJYQP/NbCMVxQ5RYtpMGi6B1RAP5hYl/G9fNQFMe0iHZATQZEFxu4lx2ILo8OgJotDHkSpp7o
FO10zfwiIQ80VdiZfd7mECYeu6e8S69y5m5P2mAKEG8cOpZRGr3neb3SEQucsTuYGQsm5qfMeW2Q
mRA+XANFvKuRDmayW5STtZCj0l4djcpzizwFwMJZ4zD+aOF3vTqsXqIcLWT8kmdk2G2Icd+YfA/z
ix2g+Zf0Vk9z7Of7D2KJY5s2MS2Lifk5trJCCnda3H+w9tcKWj129nfJ4f/BOefsaej/w6MOOYH1
zh9zHqR6TYqfzjQ//uKv8ww1/ySoBBDQ9i2bOD/i31/nGUL+hDGBxaEqQsnpRIMH9vd5hpE/T1sn
NJsIwylLcATV/zrP0D9tnI6IwDvCvsrCZ/u/OM/MgjOOTKZNoRUCIQocK+x59aTWCgISzVgEUYj9
ziBvdamOKRJ3ZV+y7Tht/6ci2ocpSJjpWEIwhs2Ao4Y8J+VRy6qRJSU64EXS3GSJsSAtcW5EnLg3
DsQK1oWbtiiNjlEXNNkkVg4zHt2JhrsC1Yjl4OjWUwVVN8p+h1Ar7IiEW6yduImP4ekls0MecLvb
9FWovWpq1cHOjGuS9OZ1UTn5sqg0WUOKIYfs3zbUbbo0e0jV9GhB7QGH+fvFdWD7wkW/tiuTPFZF
46NglyKVF1OQlpazDSG6uYplCkU/Fr62qfGiYp4eLdV+FxMd/AmqZyvOrWiNPpbl2735QEWODDDE
pm11ZnXopLA9cHDjLQQ1hyUKWDtWa+s+VjbfgT7h+vHYT2uUkoZAG1a7HkZgXHVZW7eyCc1b0a50
hXakosChm1ba3MgsO0SinPawojM9qK7165qW8sak9GjJhOwGPJ6giUS+gMwCOTac5L7LRjuAD9Ow
nZxs3Fqnl1gP/bYNZGZUNzCEsE8HFiRV2YZApA8Be+ih/lZ1WwmqQij3KHaRlSDGHScF3RdW564V
Kx6GTicbmSJ8ZrTc5GrMVlZP7otBmnc5vGkC4w5nWuOhKZV114H33pYQknzQAlrNztB3ex6CpJSy
RqwhvdD1I19qa2B3xcSZB/+XdmWY5r2lwnpjLurOjfYWdMj2jWnaPrPdGPL1UbcgebLWZTwdK6Jg
+ktJv4ascHOflnsIiug7Iwx3VceUB5hU7fHa7B6bpnhJXUD4Zed00D6EuAjgBkje+/62gfTybZ9q
vjboNgaaD7jdcPSpMKGmIcznEhpUe6gYFquxY+KqrtgWnJNqPQ7c9qDWre+rOuZHIIhWpNj1bp1f
QypJXLfpKK4rCbFTzvp42asM6D9umzu3DI21VHTTZBQI/NNL19TbLoEiyb++hRO+FTBdUK+XWepZ
pBgfqjQyPCaq5BkjBKK2YamWybehTPYwF2munEitYey+yZm0AiNloBrFzl2TlG9UOnHgZlIvuFW6
1wxOqesMGWzrybQNILolrjoGZ0s9OV+YMA6sqsbnsDa+pXWSrdNsZIEoM8Mz6rzca1mwAEss8VVJ
2V5n8gAAl7t2moHv2u4evbpk37d2sqedbS6tIX2InfDOgIjcY5Iis6V1G9DRbAMzKeMsgEKMvcT6
UF5RMmsD583SQ6ox3iRAqt/k8bQooU7n1UNLDqpGkh5NuddB12FblGj7GpHRgVmgh63W4ZH39bAN
i2Tya6GWzgQztdFOcWLI7kCwGHyW8ZcRSjEeFMZWzEFL05qgwxAzA8d1CSUtKr+rtoPBCJQo8k62
x8g15TLOAcxvajOIBmjkWRIIHuZ4hePBQ7uFVEsYBnlHdipuvtZGnixK2d/By3n0XBIZK+1My1KO
D9CIGV6A18CqB6HNgwrOdLTr5h4SEPWSoHzmT/BbuptqY53wJn2W0OOxXTQJ66jdJrA9+PDy43up
YnWAwmW0kgY1N4XZjgsTgKfbwR1uDLsdT0qr2R6g/3Rfdsk3XO8NuOxypzVLgrTuUemRU1DLMltq
102XVT+qmyqLdtCITTaDtO5SI47v2zhfIfI0K1s2aBgiN4WIk7knvFg1qCZ5MYIjEPlluxegyO97
EjZ7OpViV5mrpsf/i9zgf71Aq91vpmZYTBDfWBDNyUOOoAc085PWcboeXPYclU66k/iTBbCp4rVw
xmFRwyHdh1ZPCrhjVW+qvr516JBeic7iPsR5omUMoalbxoC3rmq9iEPt7iLR13cWTa8bqL9dTQaO
q5nq9v0oUDVqhlc6of5VgInjlbVrLoBGh+FuT9Ue5IHHzin7RRqlrsfsWu9akbCg5ij5JA1OYHEK
Ad1StxsbcMsXkOmx8U106UhRrsumeHKY1a17aufbXhdqH1Y4puKcui/1MB3Qcb2BfGa8cdtiOkQJ
ux/jrt8aDOR2V7DYlxNpVnAcJceY43vT2MtVaiNhToivJ/aWAePzyLo+38EbOvEtgO4e4cNQrslo
UhQW4hImpZm1iU3jNSMku08i1a4pFg0OsWb3QFh5n+kxeXNyFNvyHmyTEvqfi6lwt1BdHPY1aV2c
pdP8Xo3QaoWiJn0DF8pn4TB8T4Z6VUOZMpXm8Kb64Qv2NXafTXxa0Wyy1rlVJHdmVOUwNHEgoZM5
j05KI7+sMuNuHCecjLVrXKUTxW5aALxeNY21Kxoz9mlOXnKRyCcNwSNvwJq70oOVPsEi0cvYpHwK
B95d6MTFxmizdNlmY/na4yjZ5dYX3dojqj/1Pib4UcnK7gElArSqoCWy+PElRFicVZ/y1E9HZ9EZ
mbz58dLbpVz0puC+cHBkkKQaPNl19SE/vUxUTj5HWypI7MhCNSu/GcmBMKAkKzs6DFTBdUa51QEC
GF5udfKLRbISYSHiPrfGN8FScbD4Guq79AAJI3b48S9oGGUHkmxMBBhp63BHxo5e1TaQHbIk1abn
0BPK8sba5jhfBpOLIl8Ng7ujy6zAFAWDgXvuNyAcLxJYId9NfWcdoDJ1bEpxBUBdcsszU26Yq54g
pCXfq3Dahpbkj3kM87jGeO4Hg8BYLysPNC1aH7KC5joakmaBfdIfWWNvBtrCek/qZJkNBVs6Bdfb
SjSw5kPkTIZcb0vYFgTgx2UrwSoVZENTXZcs34IZ6gJ1yZQ/4m6TYVjGZRskhoRNR95sWELq2GNp
s4HReLymQzyt8E6TZ+jGuoNDQLOsGsvcwWOo3ZOegl9pTGoVOhn4QAYEnMZGsm9Az1aTDwJ0ft3F
5nD88SJS+ajRwPYTy4p9c4L3lQZq/tAOqjnIYZeE2B6VVakt57p+ytBWRFHVfsHx7EspiueksCXm
IZNLTMhyZ4RJekSLDvzrrlALSvsCW5bkS9BsgfEXdXZjt2W3jTl/+/FVTuXNlA7hfphq4pnUEl9I
MhxhuuOPRc8eu8JWAeh39VUKI+Etq60y0I3aZpXb3dFuoB7VBfmamQUw6ZX1vaP9PqQiWwHdz1Zl
LRwvj/L63oAe3KJ04+IavDp3VaNdsnUdo8DeyJOg7KPspiZk8HCL7K9NBYWUNHWQttWJPxmoN09R
8WorPa1MrXu/nkp6CBvTPgB3WS6EbV2ZPQr1DXw8H1s3GbecoYSnRtnfWo7ccEhIo5Aq7GtoXhrI
3PJ2O0lu7m3TKZdGU41XHDJakME4jMhob4scf5iOTQH3SqMNVGX7FuboPW+gpAi7S0QTHpd3jfqa
FNH/JOo8muREujX8i4iAxG9xZbuqW23U0oZoOSDxHvLXf0/NXdxNx4xCI8VUQeY5r63uVS/aw0aP
e2DyCd8fH+x965su9MyuZDict6uWW9tVDftP3uLuoFwPWF8hwsrUGBXNtsbr455apf7kWrt32pp8
e/rvx05AKlOBo+K8L4+kL58prVrvhuaolyErQTT7gkfCLj8s0rKDpV7PBM/Mia8cjdc740jb7eGp
476K06ZZnnQ/zykmEm1suNlPBJ5+KPJBEq9v3zy/xmrQ+taj5jIGoO3OfJnFqZ4PD3fwsUeKE++Z
OZwsY/q1eOZ+37LmuVC2/yqmb03DWD6MlnvYhvKC+nD/x29J/HwofhkLj663PIS5S07f5VLsAPSL
SUxnPUa60wy8HuNy9hEXndOsxrA4+3tcIwkMR9umBgUzxvdOjGaS1emQoA0qnsx8+ofcqbmzEAWp
wfXklVkDeNo39+bxowbEFZu3n///l4D9B87cLcK+ap0fQUdnBVp8ajQWJTE4jKf86ISexSR/aFGB
SuFS6xw5bVVln40z6mEl/2T5XH/La+O5bLTi03zMQ1POt0PLp5YL82mQGeROWUbUtGXJ2Igu2dvO
4ZJhPpgGFLB1nSW7yCAdLMt47R6C827v17+fCJ1+4ZmoXohpyM9Egzzkj/QFd23bhfmssisOwvHg
dPUOgqnza/pYfsv4ypKi61M8Q5UKra0nnkezwrk1qx/trtYAa604NsOx6Yr97i2A+9w1RFsi/jmu
ba8YKjN1WB8vQL6N2AC7NwZaL9AGnwNxdPVbOXdtaFrdepjHTkWZoP9h9g6bvjpP3UqKWKojdgpK
5Pixg2GS+ZdRQN/KN1LCCbig2TksRGecEPvP4bKnPm0e86/F3d+Wx+qccpAFBOE7htD/kuxyMKxq
/fVQiwT20qm45OlIGpsAOS+dtG95UxmPXBH1slZ2F2skad+zMrX04+wRO7Okori7lMoF7b5Q/uY1
6mjIYb7J3UhZ3RUBbKORH6p0ixnbXninrHtNj7UlO/dqplIdzcL67NYSnHDnTbYXo7iM0tAOlZ+f
SfqWl1kYF0xMr9A5C83xGB2dFYUqTiHuC9161tex/QYsYB20kpxm6VmhUFl+0FRP2NVCy+I4Nbdi
nsuXdkBfRBl1i6eIiLe5sM/z5HkX6QjwOD39YaPD/lIE5XG4/eGy4s/05rPKrO0k5iYRmTKYq5oq
LNsCqsrLoRyN3oz1rDgZhcmo0xXzIduG6jZk/nJ2M6d/p4ngyHYrX9Z5MKOuq/Z4znct8FFDvPdr
aWNRbdTJcOE9ranoAsfq12O7ichRX0R0KChH+2N0rVf61LaIHV0L8mq+SGUgbIUxDdMW9VTaVm44
Z9rnYk+nqtL10N1xy2rSJJNWM/ag/beZw3evd9Jwoz82aM05lLMOqdpmf7R5fmGFscps4DBob5p9
rcn9O1tPExVfQTHmbbiimwiXukijde3JeJRzYg/GU9FZZWBtD6uesL5DfJ/NB1FmwQaHhI7OkctJ
fQRKead5zr1U1l04ugqc6kNgyQ20zhAhZTlmkPEPzuS+O4WJPLAbh4M+GS+pt14Nsh8oWqqrIC3X
Q+sY95SzKmiNN2U4HBvr1TZ8mGK5MKfl+4/5ZqbrW9tXT7Vrx7Xn3zFL/hWUniR+lXWciBSJ6pN3
IgRyjYY+c8PB+ipQk4Q9WX3hBgEbyEo/o3ZPY3KIb5vTVaesLYdgL8J+h3zsEPwF5H+5LcxmPtRd
UPNVyXWDcFkfYZ6T5KIvI5NOvOM+/BrJiloppucv3/tod2rJEqN/dqp6LVQtwpHQyN7cwEbcTkTj
eJuqyr+IWdydrd0ipeariTwIoq8bAQDMPbAa3LjVmjZBxXQX0vOI0BDMI9Af34VfBt3YDclUkt3M
p+y05/9+oMHszu06+Cd7iF1F4rXAX8FvEHU8ut11G/33Xa84ghf3a+2cb0Tr/CDstQq7JU9qy7+W
KtvCSh/OdZft8WSnz8UmPsTinwySYU91s8Rlqs/nlP0WwrZfEnIjk6Lx8A91iBRpRbamP8NUfOk7
oYrKGN5lsd6JDHvzy/l1hVwILL9/RYlKNGrE2vPl2ITyNW4RMt9z4Cv7tG1aEVpSjmHdmyeZ6fJo
Tgbe6+24sx8Fg43G1C29Txc4Jciqf1MPNaTrNgjEa7X2CRDZqdvWb5j/fqoCu4eULzjsX32Gu+sw
Wdc1kxwP2qWcuijzpmtLvFLYYdy2aSvZRvfL7tY/QokPq8qCZcj/blP2t+GJCWa53oSxD0Tg5Mc5
pTeaBSUkSZAMKLNCzlWgPTCUFcPNvDktJ1b+cFGIVJcXvR23BInTe7446uyv7hAbOl+gU3lFKKzx
gXAIVrq5Q/8sL5kp7lVXuIHHqaDv1Clptd7xb/CROGVey/0XdQhDMFSkl3IX8QLvSKA2i4+2NtXr
aq+xQ6Qq/ooURnYcVFQ1I6LS/pf09DQkxORfq+VPfl+dXc9/A6PQUdPPkgxwiUS5G/aAu8iCt2GH
Mr98o6ojo8p/q31eztQQ/1s3iLqmzqeQUV9JgsLHvjfCnMTeZah+YCbmZMnz755evbiULgboha0g
3SaDrt+XJfe/ytSfk3F0h9DUrAPSw3+6KquwVZ0MqOX+VMp5RTj9lGtQQc1u/VznpF/yJaKhm/NA
Gl9dU7S3tbHeNMi7q9hcERIjDH7l7lE+2shpoJ2X3R1JknHoJLWGZzLWdB5NegzoXnh1Bfm5K7E9
gSh6L36Iw0ISb4pYVNaPxRKfVlM3kaKxJ3DcIpGNlga9o9nB0I1HYl7Qf6qgVX6VmINTBOXiBv1c
HKsGGnfWaeIcTBD6Yf6WGuNT3+xFsGhtFdrOu72qIaAmicKU7i9+varkBdw2Wnazi72LPwTX1kAJ
moeaxT7Oe3016VILxNzPL/pIX629O0QJujuHBkwVnkZO/YUcoNICjCuKOdQ8lDyggUFTadOhNsc1
gU8+NQgPORDq/Uhm2ku10YlQ5XMTyaqJQJHbe48yYt8IhiWmTVzqpR9jQWoquUx68ABCUVGIs4Ke
CNpGaodSHph02YDEuSXzoR1d9Vo0s6AIyg82re9++paKHCOlKVabc650PihXNx4pfr4DskuggbMy
kLrNQdPQBXVTOlMoyODabsPP2XwCkWKJs00+6Z4yrtSaDl7di4hUNjfQ1iWPVoC2qN08sLxUz6JC
r1ibJovvI1cBKlCKsOqPJev9JB28Fy236c6cd9IEySFOEBJS9Yi4gxKo33qlxNXbe/t5KL6b8Dgn
XqJj4a9mMBKve/HJFq7GNo02O31IwYcUtcv6IzV1VnT+r4l26bakraUXTqwF5myb4ZaPy33QlwmT
eGXEFYjZQfNVApfexJXb1PGUlTd99xKqR0a0Wy16qaSW1bkYV6aGJSH4knJdc/hHicdbOWm3DN1M
yJT/N6/Wvx7ChZDLxQnhLF5JNT53w5iFujtMQTYCAjAMJ0Y11UfDXhOCk6xo2OryYI0aUc7iCz9e
eu3Xb7uv/8X68g8q+KXb9n+iIFqNzCM76M3pOridcbW1BrxI7Wkk4e9jb6NC29/FxRnqloFsfhm1
4tTb5BasGo3ENcBX6OmbwW1ifSH0pGuRYXUV9RZsqlGHfGYFI8f2sjmakcD2VPRlb6E3dGi7HOlF
pjfWgd6QMUxc/WE2uis4uxGwCW+40zI3zlQakcFkBqSvHizyt4KlNOtYiQZzfC0bnjLZJV1FCJe0
vghFHqK8zb9IyiQ7hAhOa5z98+TXQ9ABDueSpJeJwOXDJAXxzsv6srijFeKlDWvQr6MzAWXPrHtd
KEvBab5JL2lyePHUcN94FB2Dr77NajfSlcaRU5Lg3Az1kYc6PRr5dG9StPYBXR7y2Vw7VhCCnJL/
+8WszsRNrPgUQUiUz/ghmurR4TVGOHKo1ppNwvpSzb/3lqYjucovrPLwOanIYtyV12lzgtQb6rOB
pipMCQ6IHbGio1iN595cfuheedB72/re1VKGuwC2zIx5+K6xyNwVEVsElKNs2FbjbKlpf/J3/bTN
WfvEDJtdRE4GvByHe+WJLqzF+AumJo0EIinddsrYo6xbVumLs8mdHpviY9qby56tZ2/TaVatzd+E
irknZPMFT1QXqFH4SVO+5v6en/aRFMp67PIXBx9SoRsftuzdq8VUFNvrP0P/XooiHgBmI1SMsUcK
WLRszldd7gc1gYpPU1rFbY6ac9ACdMPiVoAlBXOxfCtsQq+VMWIPGW1kxQsIJyiUftAffxcOHT/S
8mtpptMZ1ep0tipSzQsERq4OBFYJapFKLl/HrU8ZU8uFTs5LTrY9s3nqxu0siMafZMTeKoJZULzu
FeJOGcVTLkRBly4S5mzfjxNtX0cTjDdI8dZfKnfhsjG3KlzVOr6Nq2ESDv/s1hPyIunXF7vZjo84
rIPW6NVhYvWiLAoNFCPx05Tmbmi7eXNVElBFswZGMmv7QBPkBlXatRerHj32W29JGC/tx2bEwlqS
5u1JnOB1/qSMfoNm8/t4bh93otnE6HcTft8cNfbi3kdQ7rtVs1xSpRIX40BWuPFO+/cCBr5yjqbU
Dy8kdic8+68j9MeXawBTU2dqnvWdJVpUJInX/pdYLO2wurIP8qk3DoPp/qHEYEoWrBux3dj63RDu
Qdj1+Or6+/hq7lCFe7EZp//+tTXIPJBy/eEyNSEytB+jPfPb5r2wwyXurn0VkJkvo259loBBWwpk
6zbVU14FZeeIm+dADaXGwVzMJ6+anbOhr3oIjDSQ/ZXY+ryfM41zzhtRd44et6gm9Opk11PUtUas
StG8tmJXT6sLPQZ0DEEx3Gqkm1Pbrydn8Iewz4n/GFtTXH9TgTff+kJEmGpErNvmFFvZln80i3UQ
i6ddq6J+yryuPjt8j4Hre8aTDVCbV8oK4X8pvjK75sVsnNB0IGjaQerBYuc1W9+kIqvZDzS2usTO
bF0kTEOeKZHg8JtgJtUMf8oSUTeIYoqiuJFvzn699BYHYNOyWO7eRe91mqZkB0oHuX6w/fWTLO75
mxp0ZoYVwjAri4O2OfaFymV1X8q1u3lM4ZB6L7TYVxc5r2yPfqEdKCmjvakhrr1eNSgEZuJnDHz5
s5GNn/7SurHoaNGADosNc1t+uPn+TFWx4hge3DMZeaHGi5Do7nPekBc6rx/T3Hmhpol7UVc/yQ5q
A7tP3Zvdl9qp1vV4X7k+5HSbNAhpnffA+S3bzInnddjf8pF+2dnR0YM6Ut1Xt4T91j/G1jFZJvMM
ld4yHkngguA629uICBPj0zrefb77JwoGWcvNDqfL0FzU2vv0YWgsezmXVdfZCDrzLaqdHjdxmx71
soKoIYoMUhwF3XmEQ6n5q0JdB+vqSAEIFmNQDxPNW09p02U2xHriTeZU3QFjrUKclzalQMhe4sFA
z7Bl5WmypzFqPK1L0va9pJcgGAu4mg2+l+Qz+0RZT5A7dftU6HhIiq1BQDot94wogJjQ4j3paWO+
jalZJVajTUykzclXLY6MPSkN99eSabR3rJsV7VqyKWhrb53/ZX1TI+VY0mNrOlUwbX59Mz2aCQfT
KtD1kfK2DzDEFTjDStbEhac12vUBcpENPtzor7sqFykvMsCf7c7NBvLmhjqa+luLTmpi9LHBLQNN
f7i/HxRcIcuXnkiD2yIn8CDlBLZ39LeUpXL5tVMG5+zLT42i81rXvBvF2e19tnSkyLuLSN4Ipl0j
BsVr+2BCht6g/ew874CUjyW+/PI7HtEe1Uc8j+LWgAEFns0yNDy+Y+HtZSSlf6mbOaXdot6YiZsp
pnsEuvOWDa0fq8ri2XIW81xM1RLsLnrDh72am08Gy8il5A37gURdwONS+2NLwjLKxbcjpygv7u68
u10Xme4i7hRUH2gsyQ75bk0hEZfHfkWn4D6QxMXPt/sE1A0TFRYqW5JJ2Gxs1hzobfldVfcW4Dta
HYiFUmpnqiT0qM7908J18y/zRVKvcIuLFUpD35NFDJFPNcOzJXc6GGIdVzbLQlcjJUEtodcsuq2z
MIdpTohy3osG23CDOV3LxGhqN2CO7KK2zJ7x+fCxbl31tlfG+EJBSlRQYXs2oZICVezezbFJTpHd
UJNNBIysIRX50wI0qYqjaoe4uyJqaCPP3r0nSa7btVvpt1kaacQU1Dy8POJQA0eeOBR/p132mQud
nYFLKyqF00adsVswbpB0Tm9/Gd4UG6uwwqLcGGNJqEe52+RRbbgMY0tz9v2eL539sBLFH8z8KHfS
/IQ44h1USZ0eEV37ZlvPFiVt9MQ0j/3UMZL/frS1MIK9GZbLXqxasFdyDPJ5EQkM35NJwhMl4flf
h1cH4Cdvjq4/xZtee0yi249q3i/C6/awBR+NNd/YnylySmzWgXTd5ic6NWLMWHYgZx49b3ygZIXq
E/rUfz0CoRLN2SgaHQeHsROxUYawN8RQUAebLg9F508v9lqtAZxHitw80H0O3sBBXkW3gfazz8zp
bHbIH5xmO4+/8024l4zhLs5r1CtmWnjH1m+uhJkO8IBmyTCwGOf/fjT0eyTtPv/sXR+6igU3gBhH
Xv6AHcAyTj3/obKqie0I/dHuT+4zV8h/4255KvyKLpI+XURkUYAXD9vkgGFq6wEmRbunLms2Xmc7
hBdFsoLchkp18h6s59Zs/i1u92bVtf0pG850e3hxJoeduE31R/l6H9MYM8e6zIwAuKq8slgxgzlK
EE1C+127LnAp249u6mJzbJvE1OZnmXkaOqEsLhw9shUxJutKR0aelfXVtjHN/D6A5vwr3BKxp7Vf
7NRMZgDbN38qe75/q78MPJWvxK/b2n6kV+h9T+f9w2yMA7fS+k2o6adOZsnV7/MtmF18Q23uk38p
bAr/8Mn0qvsp1zxUjmM+G48fkDZDaBtLGe1C7kwWNWG3u3Ju5QgWVlftgcByJ64VyvC+BpDWfw4A
SFFTTzJcZMUB+1gHGjLAkWbRQFZB7VqPb1Fb8nNO5tULntApMjP1nvENoFV1jKvTDlpMYlwTMIBl
oewfFTaYra4tXELYGrrLoLPUCNuMV3uBRl1406N1Q10MMbpd/vunGf40oRb1l+V2JDPOx6JVI5KO
hUooUqHjtLL8cJy2RM1MyjSnhmLXflGlk+z5lD9Qtmiq3Sph9yk+KJvpYmLKqsCbMpMBxba/+VN9
LeshP2ueIvTXEcnqpgdMwtlV72GNLa14nwecUrrEQzN6seeAkqbCNn9bjhfO2vjN5JNGSOjfc96p
g5y++9ssokLurCgZ+6Q0QFhntAOsbhIBQVkkvb7Ku8YFUNS7diNaYgmWy7K25uduF6fKgAjYZWce
IJadtybLdoQ8/sVh5UiaDPWCdJs+bEhoT3DBILcYHrluAG/g8Bz85ZV0uCSrJgIrbeQQq6Ef2pYw
qr7ahrcs3fRg7v2j7vKUYKOqIuRYlFPO28XS6byiEIpry9unAA4c1nJOqnmrQ33U2sSbMWXlMkAW
jpp6bvaTseQ/9tapj0PZ6U9+ZnwsjNFJ58pXjeRwUssfzyRKKaqt6vJmie+1IcQrVWZlnfZhV+Rf
rUlAHE/eeNxW9y8ZxiZjmwNQ5SWlSyZW064fuzNV56Xgr17rtj8NNd7LyR1P8l5Jtb7Yiz7wPZKw
kxfNqaguhMBzj1mdG6RUmkWQmqT/89YFKMh/O2h8eKaZxfgw7cjWp5anz9RP7mI9Lb99FmvIqDOS
pSamuLwmmYX/XUqz5sgHCEMihklKmG4WqNLvDuhwOQBkd3bg/GyCXJb23HhZeVROGnXCr1kZHCRc
Z7uct0M1BuXUN9S6ooJMh7ss5p2ir10eBSp1olJfmnlNQ91y29iTuRuIHLspktkW+JdqMNU2863o
y+dsr7LEJW0BkSFfneiqg92ph8IxzR4ARgI3/cV1da4bSPDc1wZakfnv90Uetjr/Z3fcTTYDfz7q
w8203L/uqsq7/u5wzAd7zyXb5A9XCfx6YBvIIWV73OUhW+ikSj3QIup/MEh5gB3FNh2N+pgWhXe1
hv6psfTAXbOzZ/Iij92jwm644BuMNoU+UeFRu3JCs4005fRjx5j5xkd0aBRHWpZn6rpsGAMbZF+O
UX+1zuRdgL/XGKL3InTO6EFfM0g1mq/GdDlNhRpuUsMasAzbk57T3FYuFqBAOhtoB5jwK3j1GL91
CQJpasdq3WIUb35CyoFcqiqe0UzjzpOIdO0lauZcYTTJv3WqtZNeOc/NZMlrD+8nWg4cWtfwImHP
MkyjDH3Dy2NiibmS6nRJcOgH1bKY1zl/J3IuXjJIR7nBzzg4jSMizL95acve560f1QjOBDkzfuta
TmDbhIjCh/rkTdWPQum02nle3O1N+X2e+GTHWcZtlT3r4ntJk9ap0AYmfsRztb9+I3qtCGSLa5lY
wIj9xz1tqjQPVdtMfG0PHHoa757RDnG1aNT3WeVCicD2VbRtC6S2DrHHF6TxPgWD5C9EOzdsVQ+3
tB3q3gKgtbnIttY7ZhIvoqtvZ1PWMrIWcwindXylee6DgiPeNnNaDp2VUQGTtRGdvStD5vKRpcsn
rfZLxPI7ArCWCJ3LUgub2U+WHfMItUhu2qNS0dQd3g6Izv23jtNMgMPaR42z6WHaO/XNW5yPVpbf
tXV1Xx4kWsf1EKWdH9uW2aLKHYO6UN4FMdd3ab5nfeYfZdmz1W4It6RzqAjTuZW1+8DkyM3N+njt
LDgxe2VvtQYUjj76xEfWL8t6Ea+9NZz2ieE60/aEGauF+Mz2ABpfAqSis/rvBy+q/UTN+V+T0pSk
steBcLGTHdDEVt5wkAetKzET1o6Bzsf6cMd2ipvKvom5zA5p1t8RjJln1CTTqST6Xof+P7dyek8d
KW/dhPVKdrcuxweiLyJ2mvypkshi2Am7xuZQG3/4GNNoqs4PSqDz8fcpdspuOvjSx6oTOJwcXEKF
ABttz4Vm/yv62juN5ubfRDv+mb3h2e4FdsoGFjeTJcedRBo2EnSNqneuEcVtbOcv9k69294T1eCS
NRZWfXnfRpk4KRwz0d8q8LOKQkUBlpxLxQSb1U+yXr4vKTTSVuSAaXlxQV/ohQVjx9i+OL52Kt1h
5GASP5VvYV/F49ZPDetQ33OWeAVpzpBbxWwEi/LhRHuGNo2TIVmy7NXO5j6hmU9DULUehm0rAdlE
ei4o77abT6MS1t0z22+tbG8pzHEm5z+baYQ42JGcVzh+h5bBRk9/KYNvBVXqz51LFp90+tceh2Pr
1eadbSOx/LKOpd83j40DS2zxrJujjZ+ngX92HzIQSTceApM430ctqDCpsuKPR3dUkT5p/lEjPios
G55Vlzs9pmTHRj69BkYtzEv+qo3b90fHQNpoWnSq0pqWR00VcbExdsja25/H3cWDtz76QOoxhlFq
AmcvNPbcfgzLqQV1dqeWP6993exMMLhAs3f6C7hwcRgnYmHZIdDLKMuM+/zYmMD/qi7WCBuEPHal
OOwd+xhM3MaAp+Fsdqs8WppWANXjBnTt7LyYZhUvE3BBxrkyOJW8NuRKhFXppZyHuDGH3QHDRE3t
Z1gqUh3izerbMwzcN+XpL2K2uBTUBhU35RznCAriuUI+AU75jmblbtNyyzlc0+ln1j8EA2W4GBaV
lHZSCuNhmI0ZI7pIr0Ez7dzBdaHtNSjBeCn1RY+5QC5blvknIXWGglT7ZqEUP7Oej/Fqq43ehuKe
WxAz3qaN8ZCn1YF+vhyqE3qRSKHvhkHQj+VCBpDoKOKpPtH4uZzprD9QX5ji3TYVJ1X25SsM4oOh
w8GmS4rKp/1Tw8SHozsyjHlrpBMyzs6orWHa+PrVQ88VKmM2+Pgzn8OFPXAgnuBWWzs0/8i57clT
3YIgNZtxHwU0lu/0cK/6A6/1FyOhS+4pA3XJXe3niDAL3mziHM3zTzctn2kDfV2I44hE+lN3nBJ0
dDHIVM3Nt65RIZPRmqjHjl8XhZYgEfqt6blxmFb4XzEQG2xe+ei654KpHH2aNJ7Kgv0ZtYnub8M5
q1rz1VWNfjR5Djlp50hV2YRcewRA39WnQ4sTE2bgSuKlqob5iYgfO0TSShSA6Ubc0gfXU9+bgS4j
+K49VN2z2C4LgnlwymmLpRA/nL7qAksbyCVo1i6y7Rasd62+Jmda+BSa3xpTMpl282EpDCcohQAS
YSx2eZsiLCzPRY72zS/Hz21nyMkoCCYziY9+Grace8ZAg+9K0j86djyjaV+lD/9CL2skKIGJJuVm
z24xYOa268M4WrHBqx3Wbt3FGzDjRoZ0mAr5UqQEBuAZ/FlC5gW79IC6LUseM9G8U9QxPikqQhfM
BGdE8wgip5PSujQWOoWW3q+OKsrIKmBEq5+E3yCsdlYGR34VEUrusbVz7UzudpKr+8EjQV1pm6eH
Htc8TfI0wRJhi06wHQsOVvFPiTajthNQRTDfJm3vGCTeI0M0sg7Pa6OSffM+m2qAbq4Ozp4CwgKt
02A1HggVgKwvb+zRz0bY2s4rngPS7ue8SOoe4ZZmN3UkrU/lbHxFCMyDzXrbpiILKbG5Ck4SDBow
/AqnbC8ReG/6fOxxdgQaBHXI7VAcnUw9S3dEK6gz+Ayo1UeahHrE4od5qT+MzH1nHM2O9D9mIVFa
/7IGjLwSy8MNEylzzw5StbymUnwpiPBE+QpWpysPS149EXJjP5lY9hPsb01E2M47CLUWzEvXh5tX
mkdKzV83v7SjItXHhNGIrli887c8Hy74H19se2zus7Y+U2T6s+1KMOYKOKbezuuU5SByNHvaqYv2
EQD1MF2MkbojnEtnzD7ikLaYFFBjZhER2QRmKCi81pZlbExM1LvMrnnTJQuxF3dwovYM/vdiMCYb
/ojceIYqp3Bm4I5Gy6kk6mFmr/MIOHlFrIRFffaOIl+1C7ZAGdq2OUYImOwLEIlzqcT6aVmaHdFm
H0ul7LPd2r8oFa4jt/HeFdqVt87jcsrwroJJXBzf1fFzWd/TbSA/wLJvylXMmIZ/n+2/zczys9tx
YWdglO4eZNti3r1g1Z1XWbgWuN6wHvrBeDOAUZNlYrVqoDy9wXzZNG8L0RC1oU+BMHFzzfh4xShz
3AwqbYzQXlYZjcOOYMcp2mc7TxrdBdjPzchC3xJ2EkOHQRzr2jPgKBXVJnFrBaU4zNiVuA2U0rkC
rIm2D/Paf9oGQgE8vO4F+9XvtcQ378wFbcVzkyeWpv0aDP6QoQUjKEWq4smp6fgF92ggYTXRWQfd
XpF7Ya/1Vk5jIJLQM4YjzrL5pcM+xDqUJ3aWAkunXB7aYnN/OykpITYmocFzriObPBmXtEUVTfFm
LjmVqFb2TswZSJqH+3c6jfK30GFAPNl8NXMV7DNhH2Jn6rFS77PM7R+Yb7FKeTl9r/PHppWge/R6
0vxM0a6fe8FUt37YubAZawsVMY2HKef1q5F9XCfqueiYyqK857ice3f7H0dnseS6FUXRL1KVGKYi
y3LbbqaJquG1WFdMX5/lDJO8JN224J4N65DNxhkxs3tHRfPIFFAEOn8wqWcOwZl0Sable93WireL
Fchj+sNqaeugEHh1d8DBvjALw90v1grOminqXKecD8lZizZFr2BjcVzdIhIpoSA55/voBK175x5v
aXE5g8+eqo2nYjM4gvVdXDXOGNmW+gWbKbA02jucjWpJe162hdkEEcxl3zEHpfVZk3daLCwo5/K2
2XHRPJIifOtkutoAexQvydbR/9rWHr1adp4J+5Pz7gevYcIJ7seuXU8YvS4xAAI47G46iIkIdncH
TzMJZlYzhFV/P+N83sKA96QnrzBHak+dxj92WwUWV3EtbG+oGUiIHSx/yfyqsqMuWPaT6KZPWE9Q
P/Q8XlZ6QgYFUwwi608pkmhuxZuJZmFwX7pQFjjcsPpX91hdJeGXm/9KwRy/8/JS8OaLLcbwagP6
RvFSahUmFTYvLuKhYT85B527lms+pPr2am1buFZL3HTIeHy4pFuoYt82BKsLWZtBOHGqKcG6O4lb
rW2wE1wICtaduym/s3k7NjffNBPuW6N4MQvwm1nb+SvMj3HJg5XAJius9TU/4LepUT+I46ZjJ7QP
JWA2FXpWUONFqekn0dhrt20kuLoGqaMeOxK4xG/q3njNeApoToGfowxv1ozCUWG6mDbQQoIP2DbU
FOnaFF6jwtdMiYRwY9k1ubtRDfbVejIGITwO3ZZfCzJDC9hIDkqxVH+PWj9yt0nfTLcI5SOV+Jo0
PMEDRK6bg6LZ0IidxxLnFjDHeG/Z0tPtG4G+aZ12bX4a/6a6H0MGdeSLjUyu2XqM1eqpKjg+GkOu
HEqjPK0Ya56cc+hqFr4nNpFZ8o6uuFAiKneMt2Qlw1/a3AfGI5bkGnyY+0y0vROnMa0ct51/ENjR
HDZDRPV2SLM+CekcXBa7ZZn2mJ+SDVXFKNWgp/vDq4xShzPPZHxnH3Y3qKOd+QU36k8zh+M47bmL
ZH2HoE0SxcI6wTs8O3vDTW6c5yV9FTsHfgcRY13eamO3wyrVA0vPBvY3kGdQ8Ay6FTdc0y82Tk5q
jIdxkI7NwAtZK7I16IYZBa7M/hj8UETI0Li2Nlr4bcWX3NRP06joL/gprZscNUkynulN3pc4EyFr
NnveNvkl08b2YytOLgd/vtBV3UnMlb4Yc+tqd0TLMkxjzegTFlsbv7DEOZutJTm7fdH5WzkuNGFu
X6EH77G04kkI60oLfOWFwDXKiPndaihSkyNpbqc+URgN65728MSjWm9t3c+ynbJdoStcqNkW9SYR
YG1aipMu5ulQzNmZDGATEWIOWXI53uUWxaf0qUl2OzIxZsNMalFmuIC3mcRBR0hskmfh1dv6y/i3
RE6BBls2y3GH7M+RhcGjqgXPMG151QDmenmvbBEbOXh8cEfm7KW9ijr/aCZ7c1lwWR25ThSGw6b3
BPuZvaI+a2NiY2pNtpvKI3PdpviARe2rrK1Po8GPS+r2kx7s0RIcAGZ7CjDFkrMqswotZ1e7q9aI
fYVJgGSdEowJFH6X5FBHsTM/4J6+oLJ+aJrkxIKZXq4Jw6WEJtTByt1RHbq7keutQ3CmlJjpgKDU
1yFJkP0hy6OQT3+zYeZxP9oaBoBuRJyF7PwkZMk4DM3ym3eJSnzBOWb1SLhHHgOr1LlU++eNh/Ks
GxNhYJL1ZemovlEbnG0s+4jeq3uao6dxsj2sWHJ3TZ5+2Ptcu/vS5vdUKpmvxLGgonO/OFJBbGas
XNlMl6BMQ2cq7SM5zE/EOM+pdNSHUjtplSq73QA9Y5FIQ3WpDKbI5PcGFmgjTTz1Mm+Ahn4faexH
RB6SbeW4h6kpvXAOhe6EOCqtM0lMWfowDTLStp2cijU/ZwkgIVWYcDpIMZhItNwdw8mUU8p5tXaL
/3g76ZNzte+/Wu1D0Lg1jxrzXFVvar9+SVulfWapbSFbWFjBjaL48AiFJ02EBSgFUp0dzouCrGVa
w0Fm+r/1aoaw26xwKemRJ6gQIKOQXNaifNlsaSJVY10cLLLLLKfxphF/l1r9SQzya+aM6kFa6i6W
b7xY69bTYjKioLp+gPDs+CTeu8Rg+LF6Gtw9K+S7Vn+Rq2uZmhCBK6Z+Dpe5q9ASu+p9kC+d6llr
4hyW2sx8O887txqnwaPonweNpRyNsQESo3B6GUV2qA3lrtlJOEhVJ6G0y0sgrZ3k2xNSoZ6nAFgL
DlWclmI14RsDN3scuTMfiTPQ3bFzrubJDgoDlcE0JjcfiSZpKeW+GUWgM8HNlOsWpazL9hWHgqE6
fGutfpHLHX2gZeLI9j7lNWV6oKSqsLCLVxIctw9vGyNDVtNDJ42JV2blckcK9bGmGHYCmx/pOxlN
LXMexluVj8ON5TL7ycdaV771dhYhcn7hybc6sZ4rZ3bf3EuEzV2HV5CR12RKi8PYlkAoS/V5mRDf
8nK5H2qlu0yIA3tpHYBW1T8JXoHbO1Yb8BHqlB8IFIN8MqKqIpynZilki+6X1xB11MrCls3yzsvh
hHiL4ZiYIMTX7bbxWRDprqu+RZrNB6pSj+idjaOyolmBpfD3Heipt5D+41rty6k33jfbRGgque0T
2YFwU6osK0nQ625+GoWFN0Uz/+m2mXLcaEmZ0TKfrEILBjKwKJYcNfZL2hoq8zDOjtoMkbJvDiwr
JQ3HvfvT0v5TWwQdIWX/yuVi85Pb1eNYSOnqnH4gskixKZmSL3QyqzbNdl+3kZd7m2eXZLWXpEf/
M0QTTK2ln6dPFr0PMXozHei07bgoZ+tApYx1PjrzcN4n4rhSngogIqPxsxtz4184IHA8VA28HmPV
Y0s4b2zHOOQ5HLUl605bbUHXsRecou3qYKyg/kvl2RmhgMsFg3Btf8y5ndzp9gHE1hbehJxe0phM
H0mJJX6K+XlLHTZBSvTwktOCKABEb/aKtF2WNBKoe/ttkUVZ5eClpqYT1qvljUKe3bST53i1DFq4
jjK54A2CUWUH0VQMg0cEmpHJGAOp7VhR14mLo1CoBaNBVsyQg9bYYk7WXBNTzeFilU49QF7J6ZOg
JHXva4gJxEnwwVetcecF30dOTf1+T9Uo6T7LtdIfLGl7rIhA+2TQ4YiVflYaTxX8MnlE9B3M9qin
kO3SVoltWf/plP3X0RVvXx3bNb5JBtioiNp+sMfSSwlNHpNme9p0+/Z8P25bjfvRaaeqJpu2oqAt
xUw4HBEg2jUCOhCVtGA3Wo41KIc0oXx1LfHbdut+ajsTvVrYcVP9/Z/81Fe1OaOo/3IFWJ7GBif+
c9nGoEkm0ZmmL8sUJ+A46B6kl70+y3EJdEGBjqtOZ8alps+0XCTnHbBA45BT5NyxnrVSPhB/vVGu
zEDNmZBMef2VnAULSlJyL63kl7XnXpqB0LuiLPw0xRUuY7Q4diGRa+A81x9rdbcCs5LeK0PXY066
FKg73kSyZuReqy4Gpnsn0cSSfhO7kej8aBOZa4tMmbPnBLXn2VUIMumlguBpNhitU1TOctSzliTS
9OkX7o0JJJKdEURcjDlbvU7SHgnmoqni2PkVSeQOysqLqhjRwEoLV2AKBcOMat9T9ffppqzuUnG2
1zPSoIhNjH7P9PtknnSFGShCWt5MK7s6/0d/M+x0g1GLslERamX5OpTFM8E84jmiyDwbP92rCyon
ayWnHqvcwLekNjsQ7B9O0wRq95YBrx64kXraCr1d3RdSXpzs/LtB4vMbUpl+lzbqmQQ/Dm1xTNTu
pyA3c0X8mBA8GdotIgMswF5dS63FhYuYs1Y+kV+Zkd/yrvcUjFtCwTk4laR/68UeGjn8yE1REnIm
ZOTULtUZwQcRysQ2rCn9wv+TvV2H1MgMj/gzIdxlKSk3Vpl84WJZfnfLE9WTvEVtqp97QcGjHYO2
IgGY2dV8sFZOznZNK7l5QX/Q79J2lf1FqiYPeuuVKjo7NLvhhcK6djClLg2MvXvm8aK7rJrEwrI+
bBVLNWNYiBT9Sl4quRDt2cXKqiiVE5dDd5VVmY13Q8z7KZeSp603Ykp+nEbf4MzE4Ec8V2sI5/fV
sbXFGlSNtPsJRjsS8HIo9SwhvKOdFGqFLpWmLlyEfpqkJsAQZYsxoJBpcwIOfZWLrLr5xGkIa2vJ
a4OLHC1W47E8ODvlsrVzL5RlOJXt3SKYAyjiF9SgD/TekT1w6hGQoAKUlQhMNsW5dsKBy6FqSfIl
TnsaB2le/1uXgpLu5kRgWZvzblSfuU6Y3snaJVYxkDa5Xe8qJfmZxp3g432bbNYZJB5hTNWO9CS1
/NGg8pXv0v2sZPtxFe0HltGGvPu3ZqSRa6MiAkJvfGU68eZBHLY8748KUTAoGid5elA6ADgOzQLP
SPPes4qk8UVGSTqfB4LOJAb3sg53Ew1YpCjb4B+HZEd0Zx+Zl+WTHnCMh7Opr6CB2JhwYkhAEm+Z
0F/NZVdOJF1rWc0Q0LC18Zhyt21I/3dlase90G57mdUDl/Z03CS+34qj0P3UL8ctgXe6gQth1fpr
aSvmiQOFn1WNGdXjpgJWGrYgnwhhFmxlvGsAo+DYCV7x8wPUCCluBk2K4dpgMItE+NpE+K8Hkse1
h7aT9Junkt897oLnhCoZTrjOMHEyJNETSuj9RoslWjd2RO/qPkRDayNZZM4aDRsK2m08C2asI2+c
5JpYnkagWkx/HMH3E3VU+UTL5LtUijLsd6JErLLYSR8gRPly30sn/CYcbAfUBEScT3NsrRPBzp88
2QwGM/arbuNuHzRTKD6Ta0OWZwesVdAxVPTEuA65FX9RZi+PM6XqsWLq1pQWjp5Cz0JGDQ7aejLJ
COvrlRIm/dksSX8660Y5xm+zq+e1rrXHXO+jQs3Tt61J1btS0Jn6/y+TXrEPjtMKHAf+qcGoyYmq
rI4jjx1i1pI4Z+1suDRW5lOumXFGMi6eMvssSRmJB8FcUIskjUWi+TOl4vPeSF9Spv3Bv8jD0Thq
SrKHbSLeV4JjbrUNX7mk5z7CIC/f2dy266aklxEBJVZ7xhZ1n8ZQaQ8Qm+UXC6fTq3ctTgYepATl
6PWDCtbFqUqNwR8VElnbts1eywGK4psiu5WVO0GtE0CbcrGRIDT9eU7lh2amXC9Pma+tinRau+q5
FFggo04DarJ4VoPJnPVSOlPyAoa7nfa5Gl9tCzMfq83EAhELwaPaSepz58zqbVwqiMT0ajwwY29r
4zB85p7d3vpmRpNeVLknKPA5dv1wlYWUkCw0X8ruLbc/WC8a1vCY0SVYehxaDScEQQGPQVE3H9K+
vpst+zz0eaQrediKj1XUkTzvxHXqE+eRQ0okt7OfF3D6FPXo2zmb19GkGjgPAnXngQRO5h7n7FCv
i1fX0K0IRyyD41KMemkJAeyr7ZsZmRA1Hnn2yorzrGDxDRPUgLU7rj2NLY0qz9rT/sYjWN+UYXOn
YfRsO31NxpMxE5lKj9JukdTOY6W6KOPijxiuVkctssaxWEftNMw0CogKIEDdNXTYxJ6ycFJ8qIXp
2R2LgklHA+AgaB53hLjX1Udd0gryTu1lyb9t9ul1qgTjkhEQ+1MCaaVsH5KNzJTa2EpDtBobdT4R
oh9Hi7wjFPYfmcGduGVtADK+NlUMYnyJiRGK8JwMR2WCd9H0w13rOCdGD2oZX1JnPvLd+8ZoBbP+
Jq97LHejV7HoGKjePYY9ELvxRWEV0ain/M5X6TUt1KcpfTGM5gAXKzBrN5G+W6h7EdWDJn9Tt/cU
vI+VLuijjBES80KH189MpXV3a4dNKNogGf9qqpqknMEgsCh0IVW1+mXZkg4WhDW/Lfup6oA1UMxJ
/GGG3+VIL5ZCeqs8AzqoCqr4xaeNt6GXrZuyxo3wh8d4n5KpInvsdJMriTbckUMqm/FiivmOvXFu
GbnXU9H3PkgaDwfiDXCgOxPfluT+MGokCZp73Bwa2xfitWFJN54T0Cp/0HPzbvRgh5Oe4zy11Cfa
+qQgpcGXwE9Cemd7Eu5oYy5Bp91R+poMQt+6QAXBkB2DXFxrvT6v++e0hKQQPckg5L4qnszHCI1W
qttjYRnxihZmwaA1KKYigJ0JWB52gAw7EfS9q7xi+EmQWhxew3PzVOl8PcQCa9J+enKwyv6TBEdA
qyzM1uSFnayHGZTXuLhSwsCpmyHQsl350rGeW/TQcv+XC/OkKpWbGmccfQnU7oTtp7Jutuwz7nt+
lm15mnCA2MTI+e0m2XmlDQc2UQOtSe4yWGiFBvUDDbk09bDN4jY/0TKLTCjn+/pO6jxKOf0Dz+Cs
ox0FkY3Z/E67p1L5Go39MNaPMiJv6Tyr47/ByH81rtmm+GGLvCu3MbA3gxHNHL9a+SQtFXmiPpr4
qMwnhl8fFIZXnVcSJQLADMQuV6E4gsOIt3DsueDk5NJ0YBHucq6l0rQw74vDQrEtLQKJjqnqPEzD
9FE1TEaIBNjZ0bZsRy1/HasfEt8uDV8ZQzhvr3J9bseZJx+FCBVXP7+UNyDCzI1ufA7Nc01mRTJG
SF3Xqn8FHxaR+rjIRszqNTIe9zZgcqXasFrOYMu5QbyyvKMC4c3q6tXPeou3vvXBnAsvAeI8mEe7
ujZp1NyE0ZXNStP7zQZPyzsJh5L0pmych+SAk0zkNS7XMrZIwtcO77sBGYyfLaMs3VGxzGcipl/E
UPN8PC9EEOolnLG05132FAn6eMWGrMFVJ8KzaH3dm1pJXnWoiTk09CoVvo/IJvZZ8FiUKBpPKrX1
ISp6J+i2n5sdOM4f3Ti9jjSQnGXzFXRRa/LpPUYSGWHCmz6FzhBz0x+zPTKKN7rIHbs3NDTzdeoO
izoH68Qk1YD16P/luBEOomzqXCabZI4AQriUvmycJOrVLUy9tRypoJ2X/rYYgOWXeBYoD0jGlEHN
oFoocxJ8Li/AS2JruvbQu6UqO1vghMu7kTatul3h8tBVmFyFE+RcBD00JEjrY4WYqOaeAOQunDyc
QMSDY5hQ6CYgmrQqecCHw6wjW4C9KIPmHycgz8QNkDPZ5fWOxcP3PYSVbJ0440DeuiVsoG4lECUA
jhBZ7JbxscnEQw72jze1t+QkCTTiV+V1WnmSJEPMMddzaMSkGthflMwMY5X1wseHdSseaDMfZIYb
IggE9XuIZ9eWYCthEt8gr5Q6KHUUoRPzY1s1j/Krm+LWQ0pyRfZQ98yzcxLoxEwLotkq5ysKE/gN
o9fn/5T1+YaeKMhlY67hgIQNML2h5/RnBVxpKyZTS6S0Un7khP9P89YpRdi0lauzlqAEwd93eKD0
1otkZZx4AOrjmhpEU55bTfYAw4ChxN/TJKyGxCME4svNLQODfrGh2QsXLoo76ArcFAks1u+tm0Ax
/Cy04WiTdh5L5chOtWBR3mRaMrt6mtMnySo8qW9p4ptnx36q85G29nBgG/jtlXjfQ4R2NOkFkgSu
FC8R2yUSBhze3W+5rDirjaDQs3N/c7VuMatpiVayPkT2FqB7IicFUtcREBIXif7QA+wqS71ml8RT
Wk0xM7JXqOea2gEjMV/xVbs3xFm+WfcFmIYQJ4MR3HiYeYwD0o62Ica0neqBTlTFCj7I28nMuZUB
TSVvVuQ3F/pNlt4Ja1lUoafm0G3HqsEfAxyL/48C9pyOl6n7SYYfbXnLe/S7F3bSPBFWC7MU74Wx
fcwSfxKU4bPtW98c/jrqnT9jJkzObSrmnirV8tyb34tMxFGgfciPFb+jzp2aDejpJ3UXT4px3yzx
MqA4G/Vp0K5k5m40qqBO7vu2eLCb3BXJKQe1DfHLb7L2rkysA0f7uMmj1pDfc/M3N3Vv9BL7wR4u
JoGkxnJIr62wPhfPVru4ULhrsFjKrePH5bA/dZE2IlCXHiC7uBUv6ngiVRmldkWoHskMxqb9ozdn
pZmOFvQVs6pCZWpgKmWcAwoXlEGvX4aWCmpeQIQdg5TbrQQar/K4z2rrAjHsI1Ohc5QO9ZXvqUKH
vlFNN0I35xrBmSq6ZGdhWW4Pg67GEgKOscb9ekxQhluNbFVyGfSSoPaftGse3tKp6t/V4Z8O2idF
35wzifDGO9tgwlVbHu5r+lRAYS21RAi/9X1pCIuLURAvpyS68RofHi3H9JXZOmpGGlg2gggRAJ7q
9pIdNuMgqyXjz3vXc24ifoDANl4HHV1jJTC3vqW3tSPkwW7uJPSQM8NmoNg8hOuhDrqCMmIfirFX
eI+Joyj0gOvpx+nBMaTakfknlLc/RvFTM4kHtcuZQZwxbJZbqcThDtFPJTenkfzZ8kuO8tQVWtzv
74v5XOm/S0JIUQK2A/cO3JuAoWrtD01jPyxO465sGEkT6VdPu1O9461KL2TUnxekEIyVX0ki2GXU
aD+EgBcENcAJLybFRoc6sI4bQQWLOYd35HauJYtV8rRxzVy56zLpDBGqstdTZumfO9MYJyb4RDzX
TflOCJWm4eJCheE8zBGfcxelvzLrrzYY9nUr30lTcTqF2Klz5tetZ/1xI7K4bZx3QPsRH5GKV+4K
X7W7O0EeSjP7hz1LET8rYt0oCYniOxbzdzc8JXuJLCSeQOESC9VIFxDWUyUWhmR3tr7HndkfaGQa
MPWN7CjW7UjtZ9SoQOwS9/4dg8qBBemRBLGwuLJILKyiDrrq1hp3cEyDtOZAmNjpd17IV7Y083Br
jsBHD73+PjoXJxvY0pC6FtO+4IjhtBLvQCyc2TbCahSHiT9plJEzEuJzumjEoOwGx8/Smzs9ALiT
fvZbUKpAM54w5k5Ky1YRLTsYW7QbQ9CqqMK3g4U04LeLV9MWXiHQgJQwIYfBxaLVUTVrkDi/JVrQ
ra4+V03zBOo0kBn+ap2GJZe7DNXInEGXqfGqH2XhkPfkZynKPLK2yGZzhyVNgQPiSrOei3l+ToAC
3eZNGfrr4AnZRC6HcqITWkNNvoFAJ1bwZFeEfA6Bi78019nSQkPf3ZFg9Vi9F7cfdbwHZ4atnEHv
64C9talnTC+aTL2it5hyzes+Pd4SIcr8ZVraybh5i+nnpjF9TqvfWg/GTld7o6tGzvkdXD/P8s2z
UfBykxAI49Jwbqnasm4t1nIOpPtxHy8VmMfSvJ83SLVY+4701sLKoF4T8vjZxcmRxEG1+7cBI4o1
qMkArImqQdPWRyT3IJFZaAM9uOA5vEnnXZqflrV5zMuEOQMU+t6EOrjcrBsiYS3hlNKZQsXOk8+e
GolVT66qkp63+K6Bb/z2UIAh5PgLWO+hy+N1AB21HPa8DxXqP3b+AbDyLkXfG/bjtGAr6vfD8Nj3
Dzf8C4RhSb+3tMvOgERqoYLCvnJMzsygWCHHpTSBMPo7WbqaAsa6HTQJEzBApvIGbGW/iEoKWy72
V0cnfzMRyarAGrNq8CrrAiQRAbrCsiOe0MHKaYJjXMNJumXV1HYjxeHl5fxuqnKsN8XNuAdang2I
QaGqpv5SvAqFvSEaYfzsJTE4lCsQRh6Y1L3+UJhv7F210+ZssRLHpLVv35UcVZz2gQrrMn3xHi1u
3QIaj3Q7U3KoHU85Ps+RtE46/etbg4MStmBmUvD8laWVYhcIUGZ1BSF6WoO0DJv+pybvPE9sYS7b
YGgfiN8ebe3moZJqW0AiuECL3QpqAsGspYiZGAMHQXYS15z1Gw2AyWTzjbUmlNd4ad/fK3KEXQmV
PqbWcup4kw15HXLEAUrn4cK8c+Anr6xoZM1CCKVHM2HvE71XebkQMQAaYcecvHIjgU5BJbut/UH/
MBGHZemi0FhYU8GR0LnH2cUSVgTRrJMmyafZUjnkcU7dH1Ml1iBOyTg5OcIKMmE4ZvcYb7rbD8EA
1ljNJN/iNyO9htHchH0SLdCAU8CV2/jImKB2JmCv46aabi5vXt+Wz2p6DySi7HFbLgJMRGJ+0t0g
JgjpomrfppUEyOMk0pOJA4XV4zXdabCpHtKqr8qwy+lCvCXayLBueTrbpOrbQUYH5JuGPfHXeqy/
QMR+rvrJZKKrmiRSaf5YnR4tKWRvpM9WWF87o97cNJGDD2sJKGLoLCIWNKdatDTYO6N570BV43rL
nIxiDTfK1vDuvljyXyulkVQDCj2SgWlqJRwcjkk8c23zMR2eypomdou4bIV4kEX9z5SAofyU2adw
jksvrsBU/ATBv98RqFilaEzXWeGhH7T2V6rIR+BCbg3UsxroWvgi9Utp8pT+ZrfZHuIUyCVWkt2N
Y2TldwrHyRmsoBAriVdgcPiZUFYyM8owCbCmQmPu/X1QQMzPh26ywbg6X1W+Pe/qGE507toymc5l
M9/pEmcw0+jvBBBPb9FnIEqT/KT1v8Y8FyFkgDhR4UZpy9oFjqzMITtFO9dZjOECasHFtR/D8iaz
GHEOVIKFCc5LaegT+FnsYmh6iDNJmR6NdonmkS/Y3DSdQSYDqzjQl5i0QvbbWyWrZg3kHTwr1P3L
7AzkFDOtPKyp/lS2XX7sqETnBDCCragbNy9tPRoy9Wnth+VK7rIJyHOlaJCwrQo95YlKhpMgz0KO
g60rQmYxXf0LV2HmWV5/5Z1AGdKQWDQctAL3NiGucE274mJrxSWdV/2gTCh09WyjR2pkdBa/hQEa
TQRWjzt2k15rtu8421vFL3hGtnsdbnmCuvfrUsrjEiMGE/82C9Ko7pzuZxLEeNh0E+nplp0hYL02
C+XF0e6mk1QgGsN2PermEFo7Y59V5fZLgUp5mPQCFJAYfNNkZnBGLaBWfl1zc43AydBZv+2Ryrly
jMGh3OC84Tc8zg1QH1mRX5DzX1k4QRSKbRCQtSZBSHSsnxWTcZyvW+w2ZYaV7Bur6b7bbkF9S1o4
+dYLUwL7a3r22COBBnk+K147JOvBIkajy/NBHfPpemsztJVMCwOyOlwE85EH+WO5zsCeBfDgSeaZ
WC/6n0Io/QI0XjMT2Pg8+xNgESMbyy4Y+QrLB1367f/If08x+cXMaxJtOqwrBS2lUrQHJO7vJOsf
RtNqfyoQzhC2jsak1Me54mwzFxl+kpEFG+9w8SsA6kaLw2Bbb8W9DcxrUTTVHZKP3gBYdNg6fqp+
QeUWN7vGTNLIBBnvDv6WZ/8US8KY2qnTqtneBhApnEX6pyS0Hhp+U1C5xAHUOnaQXwWERP1aGFCT
d6lhei0g+PQT6+MmlSWJeVr4X5nG4WXRGc+tGcArG052U9zXJZnbHazFjygHJ1Jm6R9Rb+ZT3Bo2
LyXv7VLwToI7A3DdfJeNjRckRS4eDQ+mkfLQ0XLkGMJkiyovXrvjbgzl8C/LnNvBZ+a1sm5BK6uS
j8WD/7PlYWlLfIfazCXEvvZuf7LJst2ui25mTdauA6irFYd1a2byskiwuIy0iu3MPOWpBKoaWYLF
669kwq1Yp9M75ZjLe5f/WOq7snLk9xpeQlJ/VjZzPWh7pbobMaqZPCdYaqCYfXnUBRJ0cjsRr4C5
NMN81p2lvmyKda7aIVadkqcffVzRKuiGUMjdOSeVAwqRoO5YTmHRKjt9fN6ba2YqSA7l7JoNxT+S
CMuYfYED54G1LuJOHd9nCOKJtnxXWhfZOW++Tk15s0snsqeuVvbHHVHRGaxw2rWz1HUHDZiIZlTx
Nu1khCGsmURgtauWdYimD3U5+FTvYpG/jIUdK+oUlIRe07kKe0uDX/HdmxqkSYVQUxGwuDqGHWCp
Ev/bfwbA2V5tY7uhVsroVlwa+DJeJkAU8oKOqB0FnNdDHcG3SJ+QbmhJb2HLe62rNvL3vLbFC8WR
kAA5KFwWzGCLS3LzaOSPIne+mY9rMCWmLOhjfa/6D9sfUFE/m5t6wYXlFAu9mkNJTntvqS98WfZV
YWta78RseMCUqF224r6ZWXmAJEWvp/Ot+S3dt0gdQCYnP6hpz2Uioi63Tr3C4pBg6zuPIlGYDwkf
Lc4WTNCypH9laqc8kw/OUIYzSwJM594cx4OqvnT7X6l+reQ9F7BULUNkgn6cIFgr3eZReL4oH3XL
6eEiOXagKa86pZkV3PvtY2rQWVr7dZA5lE3n/mBQgtQO8vRVortAY0QGx28tWcvASj3YIPc7IoOW
MVmAHCz6IOPht1P+l7U/0BDE0Xk7rUS5mC9yBr+8J3dcDrGiP5cZIBziVAsfN7U7Gn7O44xsU5a4
g4TEp2Z1oW3GWuGq9qdVH5riaBpB5Xh58qD1r6t9Z3JRZTfs9m9j78cWkhi7bP7j6DyWHEeyJfpF
MIMWW4IEQa2SqTawFJXQGgH19X3QizdvZqx6KpMEIq5wP06zkhwzplUSjRtZgSFVQwG90Y7Ha6Yc
Z3EByeKGVeFWQ+1OGpB6cSND+zpoT9tZx/bL/1Nfy4eVwSyGFXNDsbnoKWxhuk5w7/GpGKmGogMx
6TSe0nxex2HgWubDLs9qXiOKmPd6B/UmLU4FuPtJgf/CEzVqD+EXjBjTqAYOhfBOQzhdqLsacQet
WRYM2NDYwfEayMmJRpuWBzA87yVDFDRk5A1FMUMOy60iaTc7qG+QgRHhy9OO/FzaAfO4TOXsY49h
85SvU53WhBI//0n0N6JF6AXBnHXwTzxzcJBIbHiZhNG6ffqZoFPKtDfc8luNFqNFpLxqJJnVjwZl
Hcgo88W+25ZsL+YJX6fBmJUyIKe5UY6jKFcU2ZtQP4qJiYat3OfU9pxB/Kto4gvETBnOgL2A2dsz
T4LC6Y7smlMEkuOhzT9gLMwDiiR7j+QCU92i0EMG7zKbwiTiliWCOuifjmD47ekZjs7qC1jNMjoS
d0VcStSeQwechHiXAYVXUq1tFnd5dkL1ZBv4CyLekXCtl/4cXKOYtIeEB5lE3HZgV7QlcwWKL0Oe
c2nfYpOMCFxYRAqs+LTicEsNbY0nRWLqMj/O7AfuZf1mVXcVmSUQSlfSPhrwXo2G/QmBmR0got5J
SXsEfM/m9zVhUweoasOqGmLwb8IBOrYQpGPeKMSu8pdEhZeJjovyU0Lv1GVcnMg3xx5nPssMByV7
qZxN5avOPnNeETnYIjNyVbUk+kRxayAfJLBIAz/7SWQftWJ4DvXLWIIUYSiUqKi6aqAzGRWX/SOH
eF2YSchptGF9u1oiOMuB18nACAMtokmWEAvlkdoyX05JF9Ic6qi9zJNOO+CcusQ6d/RLsxwe9fwB
98/jnmHuDMIoxi9Xyehbn73a/yp1fQUWHLXpPrbGlyZTtglsJ7qLVdMF731SuEY6ns0q+u3V6M1K
lrQZ5jt8iINDSRVp6IkmS/yN4IjjnMQisCTBwRoB8QZWzS2mKStzbNdkB90CDLbyfO1bbSMK/ROy
+a1bqJhUdNHZCm3PUjYszu+2wEEXOG7RqohUcNslK5P5fF+Px8lJqHWG4v9VUU8KMMBiqumK2hQf
QdY9BeJGQC9vKcIcRf3qlfK7h4ucddm5yOkQuVPzUCyMefZL8T7SPlXlzazCq/mldLcG81nQ/i4h
s1r0rbfyvlVjLMf2xyCNRBEvR2X6kYyE/fDJcIB/tIJhEzWtxdO82HxZh/RA5YO8QfyWXgtc3Oxv
Gfo3NDR9ZGMTKvdhHK9FiGDHYZheVQ6PsLkLHX0rgH06crWrSSQlw4JFyYesZCiMp7eBqGnRlndp
sHyZt67QvlpoFIYq6Fjswzx+KQJUjwY1qhx2MdztAjyBac9ULCt5Vf4Ox9aE0+tmG7V3RZAjvK3I
4LXZLce7OQJlXd0b7Hlqg4JfRJfcifgnul0VgYqqD9LincN7qybjC5q8vVMJtz6+DDq9I02O3EtX
U5nxy2luJW/4CCSL2LBLzsKQnRaGi0NZGS/BxI5o+qYwJKRZXncgh2yG6vDlWIHrM6U5G1a7OTdS
T1RSTMHarXiG4M5FC5mxQjnE/+mc5yZ6eIXbXsbdEur/UBEUWOlR4CnzJXJcLdiE9UlL9nL7kTn2
TY63znRHAk49GyuHuTHh6Sp+Aoy/JPuX+QrH7Fz+XHnfvCl6kju0Rkl8EKa1lfK/rlD85aXo47eo
ehg4dgqgVmGucdxfEKrCtzCmDWAjA4riKc8vTe2xAEHGZim+lUJ+XmMeN8khxxLMFIU6Idl1Mlab
NWxerEQWF4nmcTSCRGWdhZuV3AINAM0teeXwxrEuAVnHCmMwu0QByS3mWvKWypXkT5OsggeLYfPI
I0CCsvSq/jq1B9xgQxCELFyVOi99OIhAV/ERwQkbaXWHHKL5SzT1makGoC2G/ircEQcjvA2WRCjs
latrYha+yW1nNYDympwlZWvdulx3fzI2gZEt71SFbwbT7Qbfulzv7Ih0VbLushIzlRgYgnLXi2yX
p8gpIb0aSrhWGJWQdG5xozAoGCqfeL+si9cxfnSfz0M50SqgCR2fKer5NWrSrHGDYJVftb/ia0KP
fylRYwIYkfbxbtq1L+MTw+mcrm1K4WpdfzAVcJAz9+5H+F6+8LotiuOrs6uvoHdXWFomTIp35MR4
svXsJUS3MHCT8z1eMjgDfY6EqJ9IfcuYneBZYptILTmxOBuV7zgoGZ1b/Z/Ur7XPgeVtvZ5dZ49Q
QLzoR4VbSMXyTNCZ6/yj4XAgtCMxZfLBcgQIyW9+RVKHeY7Gr5DeYJ+z2lWmjV6fzAcxxJRdfG1d
uh8rbtZVs6mwiOIsRx0wn0bkwBPQ9lXxN71DJUCnjO+CMnTGDl9sHO0jX5wrPnNftMPhCjduYduI
33h2KYJW1Ao89/xo/UwwDz8gPwqeczF7NSvCbE9GXZfxM6E6xHjnBdVaKh94apAH4OEcwmMmbxzF
pyXdDP1eDw+SfcijA7dfNe0oisOOubEvVQdUQuhgBHyjfQmtji8QMjzX5nvpdSdMEmqwaq1fTL7W
P/LgUMyWUMYGn80JYxT2e5Dw6vmssE4PT7X13dhMTseDKeARrWt4ODvUropxnrQnW+Uwe5Hbh1Z5
Rv1suLtoRsNH9VnqvmEfhXFJy12YEmDOjzCiWYeZIy5By+1xehohb8KbnHg58eOoAgBjULUF/KLm
Q/DvSvUujaccWr2JDFj5CTJP+qs6T5WB8W3acBXdOYkQSDNmw8BHMRi7KNZRsbFtSX8UlIpAgOzN
E2VBqz9pBoh+HqwThR+Kk9bgwNoaUJW3bA/s/KSjx8eDDK1pdvHf6IzBkGoq2yAlEJEO1UszD/d2
rR4NtpzxkyjzJPXRdOrdts48td1BtRnqFw4KHu8AQwTPGUlBLC6YmIXfYLKDCAUPjz1pKl6hvdjC
7ZKdpWynx5C703wY3lRG8hHKlLMhbQadxKYeIfba+Uw5a/Ea4EHTXnhEiurAt9t2/MMn8sqbEo4l
yy5OWt+sTjOvSxicDBTU27zZ8RCjQmMcfsveItQJya5pll9JIwHxbSbqznaNbW1wqkZfhnwyx4NV
HtrWl6W9TSRqtudUV2w3WVP7TIu2cZlLFKSxTA9+ITmijTvP5GblQPb1bR3+zJarlFwW1W221naF
O2ttTphetirxQOmuKP8yba+pezA7ARTT+VJ3Gx1kyR8fBd8h92S9sVN3NNaaeYbbwtfT7cYz2t8K
RVK01R0qM3Cw0ZYZYqFeBvU6nl0ZrEGzpv1ijSsVW2XeVM0vk2wLgly3W7Lqi00CCoNTKGEVsOkx
eqOUO1FyspANsPUXrsb3xeagfSPwI6EMBYGCWK9kG+lW/aOlnHF+KQf1lrUbK+01sFynXslUQynO
qFV9wXgYXjL42P0J+xYLb56A4Kf/nMn/SKFguSRmiWJVodJTIaWxuECgiyvOXRhHBMAnzFX2PUJ1
wtQUD9RbQzuEmMEoiPDChn1JH/iq1PbAPxcgtqSgXzUm85Q16hvzTfqLuVHmHagICvhN1wNk2Wbc
iOWDt4ZfnVyafstcv4AbmvENvlaal3wuGL93DZKcs0euJ1OldC56u5x/A/0yWREHy9cMeJBPl5yb
Bi8sGyuUCi/dYO46RngcdqR8GTXqpsc40hfKtN1MhQDoq7dFUNJLd4tACPRD+FhgC2yt3lebU43o
CPORjIL5WahbVm6x2NucwbwgGZwCYjdJrlw3ymlilBbL545DRp8eOstMYzMyktcx3fhJuW1ajo81
4IP0Oqw/NLrCVRoeQj6s93z0OIjVYJeH6wyJ4XgFc8Y2pZbBAdxmtjJsrZo980SndpkPEF9Kwr1p
wteGchDxdh8JmuU9nJDhjmtr3tQ5DjEGE6vhuHi25o0CcJc4p1KGzsqJ7eGdy6JbRAsBEAeJzVpF
MdVv44/RcSfnNMRUeD5SzoCUTn2NUqWTXa3C/bkOLR8kTwV+hACL1FPFKnxhvlb/KETXPXnHKOD4
ZEEo1jYn6Vprjlp0aXlwGGznd+ermFxRIZHBLXchUypdzgPXbBjxk27no1aTEj9CFu+cO5DLGAIr
F6RYHX4R5WgSdKbuK9nnVyujTapvSlgE7PL/Dcqan2+CAceq5jNEJvmQmrN+NbCPgUNhUUnMpMHd
vm6+0pjVxI4WCjErLh79negZ6iXuTHBBnf5elD9yve6bO1EzPX+k2Qy/LZk31CcbXideC762dsfD
QxRJ9hWdZ+RnbCLI+muX0xauiTwcUr7q+QotYtIZQpFCuBJHKX2Y/JrCZbHCOq5sdmmwZ5Fh0kPw
6Af2RXf2QOWZ23ab3PI5qA2CC6Q3BvZjjvLWS9jgV6sOv+yKXd145jQYGboIbN134IIsQbF2HVUk
A93egCwlBW+T5SPE0yev1f7NpBXEWLov/R++POgBP2Wztrvt5HzZ1q4Fza5DeGj8tiYYaXhoxSHq
joyxEpnJJQglpGV+iqCgsR5M3rQnx8Vw4WbO8X3EfnnRXkvjJ7e+p8YfcAS3FSNu/kcF6C/kH0Bc
IKLauxJFl4X23mtg4zS+Gexre9uz4KZWR6kxn7BjsvQcuBbyzNWRj2PfWKmMMza8Q1yx2MtaaAzY
mdCFzyt6gZJ3BQWMsVSJ6nzAj8WRhj61Br7CEYn1lfpYddN3Smpxqc7WbcFA7sx3bd8Rq5QMbjYj
jITRcJcsHvgNJDA6KOoSC4DXNbSpP9D/rTP5QoEqeuY/WMJXzIqL6h9FSWz9YK3g1uHNl/I1WWep
s0ury9yCvqVh8CyTzCmwKpuBHWLwhfXWFWRyXIi6YHvO9ZUyaCdj3OPepqJH3Ng5jzR5woCKXPUd
Epw5MBU8gPdouO+UE3aFkIFJv26ytVHsG8QLxXDUydJAyEGc2tCdquiijHcpQfdbca4TI4Jr1KJG
Uo8JmpSXGRn8DLM3tDweM+qqkhYSCHM5HrD2EGPLe8Fxx0tXnXn8rIHO0gcdBqAGnRjcq23YnCKZ
jMqFJ8FDZz15svblWLAKgCa1lK88VlGxpaClAoivJtP/d91Z9fv0SHIkBwf/yriFUoaXXNVYpT2H
YU+WBguZnYlZEOe2tdGW9SHzZVfDwxNCYSJvl9PnCFMUqI+SbkoWAvGPI9bgBUhFCn/HM7dDfZ3z
xzTAnJWvUkVcArIaOLQ0t6yYZWkVk8nUBOMucuRdWMV7MQs/hE47VoQq05yiDURii26k3pisVc1O
vi9pHpPxj0t7SAakCoTCiHdSwqnKLOLCX2IbDdZwkQZkeNlOZ+zClERTfHeZaIPppJWMT9BWFlAa
gy2JkSgZeIzDkBOO5O7yzJVyvZp1CVn1S1sRj2HgCHaKtWwR2i2h0aZDEP0Vxue6vk71ZRoFfcap
KL8JpOF4R2cX3RpO9rL41Jp5U0xfGfZttJ7FZ8vJO5E/lZDyICk26hcEMsqn0XbgrCvPLvmce2Uj
Iy8YdgZDsQpUQioSvvqMOgP2Gvaj1OJY4WWpzzOnv96/d1YHmUjftcRHGTW7rEE5jdmEnQXhhnEL
iQVMZiZNGq7HxrjaGdQgHgRrZOacWatBEGA4HzMmPqx4m55JtgQQPfSEjgJurdeXWLDL+uVD7lLO
8vkZqz9FQ+pESLh1/aVDcGmr1M37gdkXND7qOL67ltlneG3lN03FivX9LLKrbgArYMH40+onJvZB
/9lXxqpzGO1dR2BTWf0ua59kY6F3v8/RK6IPj0DEe4bqGOKk6Y/9W6bXjDtDAxjIEhOu0+5EVKii
I3xsIkvBKGdjJ2oSpAybCAV9uAtlNLcs3BoFx4+tO9T7eOn7SHihTmOgJpzOil34ocPGRRrbnN3X
UJBvNlIH2pyJnUDKMuJml521lI4cM9j6EF2RVM+uZVPXbO4aBrTsHv/agt1Q16u+lXMqmTOYK2oP
VG6pxHYKzodWQwqoWVHWbqg0lHGBzVgM9TuB3LOUcF0FEs34xHKUAG03NbaRmaV7CSIqq//qOJo8
euExtsVrDNUldIwAFYhxCyb8CkbwIOEiRAgssZ034azVqLtNx0ZfpVpv7f8MnvuEJEn6F+jaqTRT
P7D5DkJ5wORICxG3byVSilLkrGRtBZaWctWLDqOhtglGxlud2W/yuHoanErEJ+Fj3olS/8D11tMN
9Z6hObtsas6V0H8aKbyRBLtxzGCrdAwM4pnuZzFYzZMWbQChYPV4LTvc6EHZHWQ7fMmVNHH1O4W2
XkPBnSVyeFuLwdgkO1fh5H9ma333ZJomheb1U3bAjL1T6u5fFxiYyWkjKlZfRWG5wxRhT1BpNdV9
myUflRxqrF6WUMHyGPQaKpvKJsh3PKoKJIHmd+TMNKpyRimUQp1Und86l76TisF9SYoX+g38PU5X
gusKUbvYJmF/ZbcPyK5lv7DEtN1HazoaOHbX2akY07scDAkL8OQAZgPPZ0vR0JEwoFYM/ECm615v
SZ6QgIcphm4yb2VgQxA02vilFho5nTNNNECk8IfX0aLx3jZpc0ghpxXUrnjtWUPi110jcZTRn0/E
memkXPX9CCSIz1FRX2Q9umWl9ZaOUAQFPgKQDweR53dNFodFHUyRXNsKCepJiMW9OTgy64ha8ccw
+kWTDqscQCAjQghrDZE3OGuObADPZJNgtuZwAStKOrKt9btoOBkM2WpiqIyAT7+0TJ7+/CAV5ll1
xD+z4f23pPcxuNfTUud2VzUBKx4y6odzPhvJnpT6fWYj3R4Fv1+2MRiDFon5NzbGoYPzK1nDrYXi
vLJHTpWiPygkbqTIiVO+PMHqtmC0O8+XiuVQomjbtrG+AQpiYSGwBlIXCqcyxU7DWD8Nsm9hBW8p
p+4qQsDFj+hBcX0BnH9SZon3xix2EAHYH5Z7rQ09Q4l3lUNKSwSSlsFgeDcEMlbxx8jzFOjjSUz2
Ax+p1nU3wOlkXUgg3gJ6S5Uen8fI32g0dJQevs12UwZ+qzFm1rI17cfsXKDZPmyF8XWjb5uOK3aZ
jsXkG1TMGbu7qPZ1yVbTyk9NZGzT/tBMvZ/m7UXTcFIazjNWglOdvGsLCnJZ+2uojTF/5V3sx9pL
o2HD7phQ5LRrPYOy5Jgim7ShxU0UYyaB5EvIbYL+TJD4SFZUSTlz6/OcmWOGQuh9TL7T4XNOenjj
x0L7gbsJJ2petax8oTz5Q0dQ0sxciw0hPi0UqQXr9Hw0NhUFSNwiGqUS77FLqdVIOJGNvyRwEwxp
9SJL4ErR668K7VjL56LE0roaIzxLbHcy1oyA0IjJRKeVMB+fW9MVcuIGUuHK014hzS3+tcKPpsX2
RKfMYeZJSM2gDrKVaQGZIK9WSldwzIZpuRmH98b+1OxP0GdEjW/s6FGlH4QeMOoZ6LNQZPb5sW1j
hIb6uhXhsYk5YLpsl4HXDruLusRa6sCJgnab5IZXgCArBbNKmSSzxoQYCxmAZAeld1gFk9JGcCuh
aJ4KxVoH2sML0FVwUKYfmFwr49mK7lxqoRcbn0WBGrl1GP3+gcEkcyfawjXcEHWChlPbqEHFq4aQ
HTTWCCConY7V+C7bzknJWC5nLs7hYzIH+1Sb9+rYE4siSHsr6OrYyal7fQi+FODSrCCOZTezOy2I
C5vQbcgg5qSRPSUg8yggTlk5sk7ZJsTIhngJB8EifhgYI4E1FJrxrlOLYSQgkUUfm4fMCcxueD2E
Ew4KsAOFtaGJZNACAsUNndZVqXdL/IFukjFdNeR1zT9N5FeVT+c+0MHkWFeVRXvXYc0eGIMMLb2G
QIYeiB2n5hURkh+m0bYqCjYSdLKgpq46w83Y5n+d2fJUjNe4PhsA5lZOLG9Dgf0jkM8NYdqc0Vd1
JofSkA416w8jt//VSIKk2b5TgAQY92XVAvIFdu2EI5qgvtJHcJxVwZ9kDm+EER2UWX2Y0bzHgnq0
UFoSdwLVnZQWCQC8pVwLGKRqCVnYHv1Q/m6jU1CH3hBI52Lr9NzCpQ+x9KaO+dnJtW06N5fZZKTN
zsZRnPsUN/BP4X335jHC7D+OQHogeT4LjCsh0pwYmbJG0g1gtZ0FTbug6R0dzP7lUZtT0C/FWQwN
GuSHM0OV6IZvrH5MMRQ+W6wNOArTLtppg81c+Vcw1TUHj/3wWY26nVToayMo/+QO2XAcvkxd5lGV
XujxOjqRTkKnz5zOtOSnZirgXXSfv5OBlPwnt/Z5iie3qzUgarJvACgxQK0lrfrWDNW7EO3ZGOoD
eZiEBL+PKRpmVT1CuyRQfeCKFC+mYRFnBTIrQlmN/KuZ+3cWRZTmW9O6t5Hmx6NE+kR6mtlAQ/YB
Q2c9cpaTdR/cG+ayRo5qycJ97FTvVf/R9dNpTutH0c/vshqfBGlM+O9hbaY/Yrx2JJyG46tEG5fU
TJHw8oNjzk/qzBOUPBI+3DGkSs/jtRVVd3hmrHHCnv1Re4R7BUSXPPku3WRAyFrlxvvqoYY6CdwO
Ga+hEWk/9hgwcqzgxcTfcteu6rj1wjC+dapDLi1Jj4Y5XDLE66yRaYYGbG/kCT9VohhQCp5HKXt0
s/NayOHDYAyuMKiD9rPLFetPFnhIrZSqqgAizAgJOneFRVmGGOQ8cqG9qKCVYAlD0ejObcmiPyEL
kb18mZlA8uNTj6w4D8SPFfPIw3Fds+Kx6Cf4W5ehEKABY7yPi5B5fkBbvg+N9eo08Vtj114Var9N
izInKcv3CMkA4eTe2DQnCJfkE5vO2XCa62SobswOXq7QVlnzoV6WCBZ3eNB8IIKQZcs3DOUj6uwL
TRgnun1syvJo6YvOogkx4XUXW/c6LMl5ZjorQ+CvQUyyi1hfEOaV4i7oyvYVuuwrl9c2w7Chj08Y
UG8VsXSlyJ7ScRyas12nz7ZS/LwceEpRkzXKT5W5UTT6aakjBunaRxXcg0D8UiChaOw3+vJ1k6KO
eXpE21Y+UDZ9T/oJUeJ1KOu9oaTvKh8SmFaEhNt66digU/nBHBzSiYdtkn/Bx/pSGKPvPw+kjtSA
ndKeHVoSH9QlJcJAKVv1Cm1B9Kgz5VwKxU0HsR2a8Ry13b9JFBc9k7zCrP+XUiIdYz4adsyes1Ej
TWltBrT/jfUFweWqLbMFhzBqY/xQrPZSKMVJnxBvwvGbJpTr5QdRcxcVpIM3p3in7PxIXRGq2ps5
V8Re2cwspX5rl0vVERzKUBzhI8GByNzOOZKu6JVMNgeJAwgiQ5gpfoPypWGfWsXpYiPizVvsTeln
nsAFUv9K7H5QeOBh/Yrea6XDQBXRVm/g5oFGvqYZkxpccSFSjBbBAK+skn0TvkBYNwSIbcctuLCW
czDkNICroWq9BnuNzDg1R8XQxmyo7NeayZSEnW7Seqw2MExglpjZOlzwLR2UxvaPYFhKhS97ZAZL
ETYFPXgwmAcdSggDtGUFQRO7I3MJCYhLOo3kiyEjkyN/ALEUEd43YjDHW+NXMCNVBT1CiUT3LU6R
LPDD2eEHVEHyZadtnlQkGYW+6H+rZloPTMsrQGQd+qzeIXa+ZhvItklzbHeeMgj6JEPq1/QSJFSN
Q3MA67Eb2pCeLIDtVmMxYd1sFejb9M2MOKZGQacgeLDIg0tLayeVN4EVK+2fY3mRoPI0CUBb6dNi
qtegjzVaA2UUXtIlJGTEsj1124TrZcL52+mIwVkrIzELNDDEMASwTfajjDyVUPgltxTClR3jNaNB
lItXvbVcieVYrXZrsirYBo4oOe2NGYaXJOl9qWaENnR7yt5NcBZoPVOOleUNCGAht3BSZYyUXCPr
2cx/tfDJnApp3obqfJzYfzPXTaqb1T+qatyTD+J1jc8ZR1/Fh9AzZVwkigQLNFj8E3Jtq5bxsNpt
zBpRGdyImL2GBctT+Tfhzp0JueJI1I0bcgnNMdmXGNuKHQ4GsoYyl/83iFet3sWqeQz1fo+uW/3A
2ebp5e/y1wzLuBRbSYOAP7+MMIFUMIgBA1wCuFcRc6gCWQ68w+aHK3E1tEf0jascW3PzPSF4kkOG
x8aPKCj0+owNyC3IeUDeUueBWmOuTqAPIDyOuwXtqqb73vxppWsntvxJLXlC/nf6N73w1f4fdpFa
+cYfm8YfAhtcmlzIy1VbQF934EyciV5ZkVPHDZe38YmwslOEqQI7Z7NzQlaRtTin9vgE4ISMpTox
PGa6GFrKgbxkVDtIFO6y1Ppgzalhv9ryt0WclO8t5mKGeLPFZbbn/8vuLPviHddF/j4hoVX0ex33
ANcdJF8WroSNJVxzvpi8kg46TxP5ARNIiukBAUURT2sZyX4zvbXsn6gVWBY9y4Xmnf2BTmcp9KyA
RCGsJVWW2Ti9KpJlCAqQTCluFGahRu0DTGH8qiDK1s7w71I4aeqiiBLOWiAlw92JqNLvM5Sy1auD
wS423iVU+9ieWb9DrOEqadAkpfMxwmEy4+QXENxaLNdtpIDG4KHBEwDXhT9qrMPI9pYDhZjVjYbO
o5aHrY24hPmqgDSgyZcocJiOsvXjQIsaPOWD5dOGk0XU0I8eA0SK/RDse9Dsggl2icVvhqYggPsY
KEKlaKLcQmmuHul8dNnctTUDBMbdLSA8exxdmUmTQIM3l2x9QqiWNe4rZJ6T6mcwYUzUOTp/X0GA
Vsm+Y6jTvQ0LzRYAL7DDhkxGQWW5ZYQZB1NyIL3WyEJHltQ3E+ZrPNFA4qLlfGQMBqgt9WaZpSii
XAUBhcNdHTEmRG6LnNOLImAKMWNBTBFEe5XwDCYwWT2uFDNBl5sClqtYD4RPPcX/G0BBb2MmbY4f
t0wNUr9tiYwaiDiJURAMysdkZydujA1N47bAWBLohaceGKCxJqMZ8SqWMXM4rwG9EyNcwcfVzxK5
tTArNHw30wStD1DNEKW7LNW2Fb9CarAbQ7zEpXUjBfRESlfNFiKIoJNlw3rRlMZVcoDW5BnO8t8t
BE84WpW2HbBNOYN+WBy7pF/vOwUzYkiURZmTGzJAQZHJzkIei6QYJiYxteza4EliatnMIKcVv0Dj
KpR+Tc75WkfbgD7CJzwFr3W94g8Zk7zpohrGqLSmndyCD71DBvGiDn0RN300xDtY2cuqN7FeW/Ev
S9kZ9DdrkQJzhurmZ8uMmTe/zF5aLF1NvuCfXeZ/iPqntZ7jf4//BJjMoRaeJP+rU7ov62VibAQY
0Ct+Ghg5vGQdaQZG8dHXN1CG/zuPUMeYgC5lnT6cWpQYcuT52GTgO+N/kQp2se8Jwzp00l37KdFj
RfNLKN3kGbEvNzCCpcOEYShMb4X9mnZXQ/oNAyCmSGAMi3yyV5Hz54CPSOzKO3Z7M25T9Za3r3F8
G6J3tflHZHjWfFjde6W9zgxsNdaujUSUUvwGCtKWP0p68h5N1chKJUf+PYirIU5KvB2pp5z4e0Kj
DbxRt/BwbOXxEgZXsOMYyFcxemgTtaG6AvQ+PBBWadlVFo9Zfc+Sf6YONTyHnQej9Cbo/MaXKCJd
1iOpeFKeCmGyA2wSC+lpBflBYWPb2/9o2vTcD/MSK1znOglPEMLYuP/XhXtOOV8nEY84Nm7h90TJ
fw2q/RwHcMfSyIb3YfUvcQ9FZqo9bVIRAADAy/JtQC7HxL5hQliQz1x5WMMiUDBWinlEq07OdSTX
xZAA+jgQpXmUwtJERJxSgg3uUw4aFwuhJzusbFM2iUw66KQFX4PDiFFNb/r8vSiEAYaDceC9Uo1V
E7/203vfArSDyZLTzVlYOIueSXf2kts0speZWZjyxDBnSwen9Mx6Uw9/sfnJQLlvWdQu9Z3F9MZG
2ItoBmQ2UkzU5YgOZ1GhOxVuXlJ99AbSV2O9mK2T9DyDLhrUDYBIe/ZSmXk7xUlOCBFXRkCk6nAC
qskPcyzCl7H65sqVzDcS3HjUP7MQCMRdiX9n7SGjiNf7f4YGGV5/8HVq80ve3vryr5ogil9se5fZ
65bxS/Ac+9BLDczEXL2tzy+STTfRHMMlPjVywMwA6mdWIb2XrNBa+SWJXstNmDzs7itHHAOgaMC8
2Q0pSCiqi71l6XxRp8r0K+XVYHHflbeCmiSjBHXEW0k9EGluKU1oV75tltgmUmwCjFamceN1HNor
UZ/oKEDiJI8UGMksv5YlpTYKJtw/4YCa27mWw+egsMfOD05zMcrbjKLNDuF/MAtvc0pOlS0uDgWw
IWG5SBl5S66pyaq6RmhjfhiIw0unJ5cWmaTxTSS9Cyyi493NMuaR0YvdfvEDYQw3g/dC2jr5V40K
rdHeRuc3BkVRshKJ4h8mUusuuerduVm6x/IoxFVYt1DfOdo5Sq78axp5YblP9Qva/FFCgCMBCkdW
qNOlY7jm4UETby22KL1isUfVmCD1TMYdRiBmfPOmlaedLoKLLWhFu8FP0JpaA67JUjovJr+53Y1W
/lz+oyTSwxzV7LhRT9KJ0qv7Q9Rw6k4nIAxA0smeiO5DxUs6Y3mFtKQk01GN7b2aoM3Qzf2YHsOR
2Lnp01SVbQ0SgmAsTwy0WopGzKhCcqJyBPEM/E8mnEABAwamBaC6oYBQTPWtHQg2xXQ7pY08M7lC
zT8DCv8J0YAGEZNuq7vHsXJj1/OlZ812XCxZ+GFFZ3rcsFUmdjGzTZmBky2AvTnlIT63jQ55Kb5Y
AykcUYtidPxQG+WOVB8XxPgmhyqZJZMH/9fv02esqawpIQqVCQPOYqsNyZ2ozv00SHttCRcNx0NK
WVXY/SZdAO1NeZyypVnjuFnyYkb7o+RSM2NMd2I6WqImVwm7xpC8t3r4QrrprSe/esBm1proxNRg
S8annzO+ytQfCSHbQBovXIRlvqbMhm8FA24rc18AzAqSfDunxi6gxDFhTgLIQI9u7QHfS5G9S5pu
pzG1tNTIDwNSXMAORpR8KlEjJUNtEDlah8NS0lk9DbOf2MHDMHHiaflTVUdppRq9hfV5F3YsSIth
eM41m8mQrT8pYrde469UC/VpLjzYqGJwF/AEIDxi38kOdxFzcTiOm8GdBoFUpEFmS2QTdZnyH0fn
tdU4EkXRL9JaUilU6RVnY7ABA25etIjKuRS/frbmoSf09DS0bVXdcM4+PxVJnK5YepT61g5QssRT
aev+fsl1zQOmKllYv9iGc/I6vbPimi2cARnFfuSbPCQoZUpWhqvehME+lw9OXn22Zr+fwaYvjst8
WRgtfK3BpR2e/K8Oot5ElNRd2BJVbHuXlFpXkvHAJTCfG5vCIoDXSAsOVH8NMv2EvfFpsAbYVH99
2j+mNmvGMTL/eih1lLwV2EzTyD/mgg+poz4NSjfjxwPnMZMfVQP6GAVJxIuVCIPjMH6p+j59y5Vx
dRHnBajXmqY642X6zLGNlDnp3eRfsQpkLYBTwm2t79GH1OX1fNN1zGKBWUQwPjaW9ejwvcP1eRzk
cGk98xKxJ+wT6CLVi+jmr7qLLhg+PqubjCdqUdb9xaKSAOnpBfoKdf80co7ZOXRROmv2PfeOmp5b
KPvSfR1UvA/0bwotrFLGe2uqi1Nnzy59IEqBjedl966PxdLbuTNz+rJ/mj37DFfy5NnJaWL518KB
bTuyQs1jzZS/iOdT0My7ss+fofJ4hOHmBJybRsiwxhpf4iS6BYq1addhshfMjAtw7TmtnCzEBjfK
phqbjU3shS93NozpDBFNlqgHjZY3NsLdSJoukcNAxgOiJyBSDyVrUVwGHOwgNi6mJgqUXPqOi4dM
LWDh+q4y/6x06zPfxKE9299FAPipYDLVsTAoLb1PQgphee3AjTTpV9xPhxmVTuKA5Yy9jV3q7dIb
RkBf1PzqMWV12ebyhdzJOplRdbEL612l82pOXr3eOCZs1xVkqylEjG/frVPzyZafCZAwMODkBsS4
nNiHgukEQbH3cv+MiEm+VL6Ds5kBOIHfGI/WbgxVxGG6AGDIyx8Ge9nH3XUwH1TLB3z4CLzpCGwX
HaS1iXS3n1tUhI7F9PDTmc8j+lFCiZBnRzBOW394coP4CU7oI1iVPRGXJmKkfg7QsCKA1jFxkBGW
jLzbKoMyikJi7G9J5iMNIfMvyTDQAPW0qbQS0OwInoucIRM8FA/SYrPn1hb7AjJoxENfKXFJ+GF7
3iVw1SXTqPdBb4nUQMDOAvnmyfAppMSFPXkEWveRkHOnq/iQs2HoOmcvjOo0QRMQC/rVKA6ZTXsm
p/kQxPJU1j8aKW9budg1smPr+3gRsJKb3oMa7ZN7iy5eWD0KfoBkeyItAXq7/aQinBKV+KxRNZfg
/sbMfZsn6z02jY9wzC5hO29AyMlbOaWPbpvusg4FJKlcrseADmN5boXHwm3eaSSdCGbRIUbuRdPf
QwSTV1Fu6Ib4Wf4BkAqAMrJmcAkhWCouszzM6jPgQCrCnaOfSQAuxQPek6+ShMH61A57qznGMcA0
Po4nZ7jOBYf2HoRpnC5VUcCRApogeA7r9yT5jgCpufzQ+TKNj5GPoXCZTtGxpEXwnYvIDw1SV9rX
fFO2z6CiZmL9nO8O+2N1tey/qYrv4uaSJJ/N+MLodbxZxXnO/7ECGSnunWct98ze6Pmq/ib9XW4d
OutgqKOhDyWontpfyeDBnD4G/JusV2Xxr2XcoPSbLd67BswhBR4+EW38gGniOPvBcIXs9Scl8mBY
vt2JyB3nN6u/dYX47J8A9FSKH+U8W3xsUaAv1rItsvUauUb+NCfArK5N948q24mvpHXjLqO4wl0o
zV8kCKxL+zbbzMvIAuVgihdxyCgrqzf+8H18gkTHbYYm6egY97J49iT+ywdNYl5xSWustZhuGrql
0g+wOf3hldjMzQGG/COBcisbSnja8uTyAzU2ZS8UPH1zoUUaxVkYJxgb7fzVtfdN/08Ox5DCr+WI
YPBnsMIe7rPgOE6PoDNqhFxsItMHjRUWT6r4GzteqvlFZO+gpmekhPFJ6odSP1p+iDU2vrPVb6zU
McPNRP0bgOAJHJfN6sJyXZFhyHqe9B5k6TVM1DF6hvSyvL18vEtxiEL0pKAjU7RYVQ79/kR9Z2Jc
db5dxb773WoOfGeDf9819xXgaQma5C0sfrT6nCET98O7ySxPF0SO3Rzj1HTsBi5IopNfegtYmnp8
kMM+97cGOfRkZneHyH4O1SMFfYaF25XAHr5l+WHR9oGzcNqvFMKwdQnqR2feYNusIpJNOMGvZcXI
W/+66s/urlX+TKZTVL4ysLeCn0y8aKpo1os8A4rJqwyeM4OlkvjM3YeQtrkJwPlNX6XzMOozs+HM
hdmygkHauJgyX3lo5gT3xtXqHloB5R5T78K+ex4mJO7HYP6I3FOu7hFeFZqpKrk5Z4+xrXqnewmt
zwRLc8MTNzJgLzIEOmcf9BVzLsY8Z6f7nNjN52O6UZgKNEgi1iZ31piunPx36beXc4JvHsgmQ4rp
4pcPE2c9VPe4B4//lbdfMaSY5XJ7NDj+gjcfFTHJQahl4k2fP2TjNvJ+xvHdF7+J+PPkS8fHa2Tk
LhT5NdizKzI3Y1rkr34A3FWtvQaRV/UugpMBbcZbx+iwcbwbiyIaK2N0UQ7olr0Ozr0+dM1jNt/L
9klbj8p79JrXPLvI9j1BkOW79p3EemL51za9AHw33HOQ7viHjIPRwplR/AUh2AF1U1BHYujDFqN0
GE6Afx4i77fOjmS0m0hIzUtqXCZxBfJMi8C2esQZ98pbb2I4gX9g8ZaI6q0WVyd8aLBZW9kW09bU
ogt68AaER29R+OfbLwxQPIyDHTlGxZdg2uRgqHSYuZnsKJkqwc39bdvLGGI/KN9yBqVcAsp/mfzH
Kvlo5wcbbo31ntUfywOGx9RcvG8W8FTrj4nigMFi8q4pw+6wuOuyl9A+OuKhrrdz/8imbcRkLl5i
TAMqePbLY55e/Alhz7rp3okCAQ+OMO7eYtHpiHtJ0W4drODM4iNgXtvhMhgf+wVcgIlSd4i/x7kC
hwKtJwtKb50aoUeMs/tGov0tVKiUETJcphlb3RTcIhqCUMRoLok2WnKXaVMJnW7lc254r0URfRlp
/T1l6aaj2LGm9ldSaa79/pbi/rurBDMMxXKxJfd3JkCOJb15GT3K47Fr3/p8QHcfmhBHQjDjSqo1
ISLkaOeEXvkeWdpVIjc5IZ21zh8sUYGisgC1WyEiWIDavCO1kbJAqJI15HsHte6CXjOG37SuEBHB
65Z25G5Kp0WQHmCjYMvyB+WDbViULagDcuNxIHlo80d7b0lGPp1TMsZ18GAkTkIrl7jGmocv33m6
PFDoB/cZE2T06jujqy+e3a2TwV7/v/AkbgMVYFOz+oy2c44AV+ooYsLh8UGb4ePhZoUsPnfbpjeP
GTEqjHa9i6kq1lEV0Jl5oreqxp121fQIx9UxIfa7CQNjPaHOzwz062jHeTHcddBFYktE83osY73V
HQeiiGmgqtn/zS0ttilUs1KwxE2Mg5qsGBxLu+7iHAqE6WGZdKKJZ/h57O373IwIaMxa5tWGcXIo
oliW5lSDdOnkZXIxsMmQ9GHkq9XnIPJ3qlDklLQkWSqGun1dL2Sf8F+HxVtP02dp4GdpFjauWxQj
1UZ5r1K0kmXIEbK831D6D4pwboRL3BdDTdK4/yMZlpsFADkXtFwNAJfXPT4MCdAlo+W7HdhfryQt
26ghL8tx4n6AXkGiiXE3WZhg2Nrfx7Uz7XXj/DVKFUQ+/Th5tlA6KmPV9WZ0mIk+32ZDheq7YcRO
Yhvg2rgRWyadhfnmWGA7Z3QInSvuI6t8roemerb4gLNWBheLu2twq28Xtg1RPu09W5L22Jdc8Q5N
Z1+msA0M0L0oWVeRxhVRe9m1QBXUNrcZQ1Bku9aObEROTcteR+hLV1Nb1jtijTZTIQn1GpIty0iF
4GSZ+i33OhnRzOFlYW5bz/qrBBOGTtb4ERkL8JVViy94wqgseuPFNfwzGJYCwyK5a4VfPKq8rknI
7HdB9a5nRJVSgRyNc6c4dORxTb0yHmKYAoEphmMSU/pEOIAh+59aG69YJhOE5BFXbdbdW830kC7a
B7MP0JtWzc4x6OD9ipT3nJE33hd2MxDpiYKqI7EJ2gQezogpe4x5Yh2mO2WNZsJugNzxG1MfRN5p
ylVy7rr5n2qzYjureGcajr3WAArxxdvZwS98bxd1BFPlKiTdBS3n3VTyS7x2pCaabVDLwOCciZpd
5PllHxMduakCE1+0DG9jjg8KmJFEVZOYT307I6Wfn0emdrusYpnsdsY/Jw3OFF7B/VgOQFg07pE8
NlhjaIsJH5izQZ4nCYBgLkFrCV9K6ip5lGRiUYOEFzhsCPPb8p5Ptbky4hQ6f7p4qz3niXwZvAFp
9tDnHruMBBtB1D9bRbLOHFZMrpeIbdxgQk+RkgsH00oVOBhmTWJdStonHdxV46DXgwUPAz3uuvEZ
dw3O3K3s0UNsLMrPxh6yu6IkVMIxGtwzqPwh54crElsQG/VkcRSMwhQRuchNGfCa7JzzzNgnNW2S
2/tQXNgapQmKeq9rwKrVwVYwrkMqzdvgZAXrBDbKXeWxI4v6cdUSxkEMYrxpehcXhX8eOyTyrZrA
5COtAqTdH/qpQEebzLc4IqPLAJO+ZbLykuTeK5+0HSXbH5NngKuzw3i0H96A79tYEMozwKubm7Ss
j1VHJWD9BBBm3BJfBhk8B7RVT2nAe5wkU8sDFB0yYQxMicK/WmDgaie2kiMSBNBT3cqh8zU7/ZTl
WIiTfIAe5z/5OUw3I8CCxdyCwx2BYkam9Kar5Vuio1NgG/fM3QzJKe2X1a0fnCtIoecOE12bButB
WAJwfk2uKC+u14HPa03/O4Ptu3O65FjaLL4MZhOohcJzm3OLWOISi/44sfoEbPGacGavPExAoWdv
Ss1GQE3hSQwRw6QJbQsh8rxkDfZGVmmZTq9Q/Ekj8eZvZZufpFR85tb3wBgpmTyi6yE7kDLcbEQz
/i3P6dBPNf9SQ2FWD60X24fYhijQEeJSkUW3UtK9yJBbXWY94dEZfHgPuG0DCRLHB+sIjpM720Ec
3Ca2uWvm4m2BzkNYRuttmuMmNYjmCHux9uNlPYXebI6YjLszm1IkGi8utGl/dCl3XfETw31G4AMl
fWHnJblzy+Ymu2ikmKPzOMzZ0U+n76jsBHEtzPf6YNmmZj65C3nobqGmcvRiFkonSRLRkeqdSo6P
ImdVwCX9ahN1VjlLJhVP/Lbxa/x19IpV/Zv3zGnDqPK2Q3vPBhcVd6vYyCN99OrgaRIy3yNkl9yQ
ZFvmm6mVmsOQtXef1fD7iotXm2whSS71Y5hSideeY1S9sLketOMCnjf1NdCwkSJoX8htu5PPCkbb
WEEWDifo52Bg+9jeeqwnLNqZdT4gYDprOi4pZ/pcni+bS2agLPSbfdDTuZNEZ6+LHLzpjNx1Sv5o
yLg774OZ7Wdg82oawn6JpRmdrGGj8bULiStJajLFKgdvGktJSJItfrn64oy8jkJr+84dgzdjtla9
zWHaRQQBdh4i67LE8+dO3FMTHmrJcxzYzj9lzk+l4Qh6Y32aRHmryf9Ixh7NSIQb13hSfhdugc3z
krHVndiDq05+h5a/LcHPHqrEzNCDXvsgO7oaK9MQ5YqHhzsB1S7vTtDADUPvYuQeZSnmrTDBnwrx
hrW/wjhANB36KZ6uwnjJC+AFTtv81O0C2embSz55w9qibEwMD5kRVLOSrK80d3eZagaGN9BnRwz7
mbzFUoA6wg6DXPbqzwluXcYMAXPWdesn1zhX5GzF1a1FN75u/0eLNLiJrbVZ5t8TNq5wSECnR2xh
BmX9doZ/Nf10J0pqTiEpDhxvl3DuAnSJPtsueXZMPpa+j767c9dadAnmqZfAGNSqlq9+AhyUnJff
SdbhYdJg5FiPL3zmAF9UymjUZQvCi2QkZy/1lxQ8QPOjJByAPUjiungw+oxgVl/45LDYp6JvP3vd
PWbJK7Pd3yjs97HRH0h/27uoapT5YtUYZkY9sDx2a3zH3a+b/PmpzeCrY6VU4tFOl6mBTypoJ7Nb
7nmvSCj4ZPBeJDZOx6wseVQT/OIp8FmRk5/VA9vq8fCAZTCPncGyNjVt2N7TFlMCgGZWRX00HUPK
37ajIa8F74atmofRRa2ShPrVJQ6eCAJGNxjr9poiD6LMYOE7YR3ADvLQLynEGTSVqYJSKA2babL/
LZf/rRhoAuaU1n5w1uXkubhosMQqFGbrPEvPbsDkMslNm/+ojVXuiofZ6dHsmIT8OSkqo4qLPElo
8ln3knpDrq4z/YKdwiIR2jHhNnScyEgCp25IcQmtHdU+eCXbJnneZzdqQ9iqW5wcJjmKwsFSr6Y3
x6mfs2rHtb8xm+FXZnC1w0c9A2LpPXSYuu/2onDv3Zmk8DrV6/9/Rbn8NnOZXIJkepNDSdekay5v
G+98juRgDMDtgxhna2Pehtn/DAX3bM1U/I457ewXXBU1xtxpaA/IX/jAuv1DBrjYIr1GVegckgAb
tWGIl7bARmNPBfXXpTPQ3oVt164ss3qNKkq7uBIklmbVtW7BBFm4c6qO8EHPSEjnETigjBR6hiT2
M88xlZU6uXq0rehwvvKJdjv68105bBsb4GFEN9mS7bQYsGDVFN7Rk/UIJapQW3LAD63RjUenirCu
96i6G49Zpo8MIx5OELqxGFTD1Zz5KMzaAwc7D0jTHSAkHu69cuqB7przluZzpqkYvgPG82GEaqnm
KIgM5H4whwucX134HHi9YoKabFuVJ2jZUzbTcY8IFqCG9F51ar75I46bgoymVubnYQm2CbLuveWM
4o+N5qUTvJHO9I5omgqHvSgAgMtgmt9OuCjYW++UmtFrEjEbHMMa4XSJmR/SDzvewdjadJ93U48Y
JwhfnNR4NwIc4nHoIIiz2BLXjvx2Q6opRBhIkTRgzTGAfcKQYtVmYbJTGDAN7d6H0B8ZQKCubJTv
303p4sgRxd5sZ9hp1ZWU5ZVpz59lSzNKZg0zHe+oim6nxgFoYdpZ6w5KNAp1lKYK5Q36xgISQGpg
i4P+fbVKYjjZRWjuopu1INKIF0OgLEhOCOSTaSS8lamPPT6MtgkkYNRe0t/05XRftV1xzKuaQ5iz
YmxPICrhK4gYP/YU5ff4UAiAbQ4OH+IpYQLRpOBZSafqMFG40b6fs5/RpiIOPewHU3GMs+G3ILZy
5deCNOn0nFbZiyUae53ab2it/um4uurX/ExVstBqYO9PEbImSeIUw8rtIJFW2z4BgnR4z4ix/tIx
CvH3N6+6ZnCbOWvRSmDTSbowoLkFmCnDt/sq3OJONHI7Je5rhX5rTowf2SCfdrtyVwiUFrPJjV8R
OZDHnNDV8M8qmbYS/g42ojGGfas9Yko6BFnmRGXhkLyuDDIvcqrpHj4to26D9Zrt15tQPHoFNNjB
ck5OO+rVMWmiK+06+NMwju5D29nKKhFwg7ERhDZbkXiLURBiFulhTDLK+tI7Fk6awVUb+GsTLw/p
MHb+5ndMyxVkCaMmyLJTIWKXfg2B9WZ6ZbcNlqDEBofhnFFz2N1rZ0cnLnkzRKrQS5aNTuNohLSg
ibJpEaq5jGa6QhHrAFd4NNt93CNz8yHXN3kg9lYWwbHSJD4FYIYXcRxeUow9+tB6CFwNKCaarmUo
Y5w6rn6ejfZcIeszbEIPqNwYbuU/ieqZ+danvgt/B21+5WQtWdrDEgD/JMnmq6WsK/BYWoYiwlJk
oflym8e6B3XmxRjjMxxV7Qhb0HBnomPF/NRlVNVElLKMivy9zeeEUtk4GARlmyMs4ZR6rqjjry6M
3unm+DPEmg6De1Sb5aF2UMcYFgHJUcrdNyw0l3IbWqScTCFfa0DRxgKCDz0jP0ONL5muHxNjvixC
vDYc+R5oBpIujQ6xca4rMvOKwj0mYXdtfJ73WnX5iaTsValstthSIpgZR/OuqJDdZmlMpeEDiXQL
RA21NfLHJGOqTuWem/HdJ+tOG87TvMS7KhG94DDEOsC1XtuNx5FQ4GETpCJIoVsqex4sylqSyTIE
Hy8ij2I0/dElXrQGWI3SyRpWcvlKPt62pCfNL1DG4Ze0MphIue43g/9ca84IXTuEOJjvMuQKcu1P
UolwPdf3Tpjc52P3xRGDYy3FlMHsYI8bco+g7jsI+lMZynAl2/7CexF1xrtPELiLcZglKSRG7JOA
bvJlcEgJHyYjXVKYocxoz2ElttMSq5FXr1NfPOkWg0ls2lhXrVsQmbReim9Gp9W2rserJMyIuTan
y8SHpSrbDwyf9ZoMzG+Ul9dGw+6dCiwOsSDabBZUOYlisp0NcmP0VbjWv1VZXmxDHVxpIN4piX2B
1vek0Nos7oB2ZQYO6jkyMYZM0m0OzbsTi/moBTbhYgDJANYVKoQZM4YenrTM9m5VYyysqci7fPHE
jliyCXVwUVyvDTv48h0GRP4YPhv2forFFSXFH8EXajMN8OplS06ggw47ItvkzmVwYoS0uIE/Qmeq
Xjs8+9d5/JYqZGdnMhpOl+CQkc1sr6Nb4sQYm6p8ZsDMqFtbI/nNxIkBPUmZyvThhbsK7EUuoXOY
yLfqSkyrovP/RZOmEoth3mam2oYbm6RgxIOUEhUxKvYEDHUAhcVEmNSNBLqAk3z3tufcCW19DX3S
ICdbjIKM3mvPfbPC8Imp1gOhwfd57HBfc8YwZF5rMEqjzbXkdvVf04sV0+eP1s0JiOCEt9h4Zw2s
rqWHRK2N0uOTJoRht3McCsL6MODEd57qD1OFTKhtWY9YHmcwFeoyQ1wBeIA0qcBOBih+VqYRQB4k
CYrgNrwFdDNZlpwjwxmOTbawb/rV7E5fRlLcXOZEynEPSiEXnPG+9qjRGZpabyLuvlJTvnlxtIIf
OKJ54gFUNVCfGE01+Q798hILwBnwoz9NYnPxFo8n5EZrZqqfGTKHFsGTxuIonJTY2dqnlKZymbuw
WAeKY9isvJfBmM8uIQI00CCpveWus3cUcj1Mk9jZFmhyWpc4hIbYAVD4x0AnH4LGHymrRcDUwHbK
94TaKMLC+hyJax6kOSln8e8o0lfZen8q4Bmka28LDP1F+dp1Cqs51bfoAc90Gi5EnflkaSx/Ic0E
fkWx7ETx/rHdhzRqeRg4XLGzqizf+JV9xQ+LJwFdWDHDPMC7lQiCnOLBPia809vRAycZYVFUycIq
JFlxijG/aRee5qKRIc3tb5xxmiF+8GfY7GaArK3yzXJLrukyeFZiI8y/Me/evCB/LkiWF714AkWc
PNoDsSeGhO9aTiBR02Z+tqOAeU+4TN/hz0bHeeKKAizrr+s8eHfG/D1IEJJOASPABbSXhymUzKi5
1QQ6ZRL4B25njl/Db/FVUGEmCZKPeUw+Ab7bQfcxz1mDzp99DMmwC4UMVI1N2PO556EkY+Q9Wd43
XwVkukBGtI95W+hXm/2MW0IF73WJiLUi+admjrRxmnRa+xX7k8Kh5qlcmO5NVzbLN/g1Td57S6gH
rq+QzQ9OC2Kum10qQWrb88yGOP3n1gwFpZKXvqzQWBihWEfWvu8gd+Z+GT7WrWrvqMLFvrTRa6UJ
bvoCWTL6SYTX5JLF+56AMd5KPp+BXduHtmBEOaGwhr3JftKbFKBLBws98lc4SCQST5SqRnFnpjCq
snGykbYeewS/DC3RLidYFRmc8tI2616BCi974d8FlW7YmKXc6PG2Ltku+70PwU6wE7Zz/nfbgVJB
GslowvSoichFG29aWwySY5R10KOmnwrBZ1FOX2LJ5hoM0H6z98Kz8tNPnomSNxPrjDVpTnjgPqmm
aylwX3YjCjU/gzlXOJIJSMUEcl8rfgenLKINGqG5+R2UeXQBrlohyxNLAvVOgNYYhZqOEpKSFKne
Brm+BV6ebTKHBUJhECA/8wFtovIfjIJbWfZgqjrmBLwqlRFRwHbh4qW7KCIKmLBhjcobUC6NwP08
s29Y5YT6hq7a+70NkFIBLOzcZ7vNvK0jWY4aQN8z7tCVleGvMx+Hxra2lSKCx6PC9JrmDRE/QTT6
aqQ4Gep5zwj5XyY9cGH4zeRYwYOzWIlaxU8QDEfbLQyKSjbi/dw9trQIQ0rrqI2RXD8JAiqDqQIp
AzNIvCZkrl4lRoeBUotls9yTzP3kdN57HTIDswzAdsHkkQFs1cemHw+dBwoYvmuxHv/yMJYrRP0B
BZ2FaYsVo/FqVLN+aMnExio67lrb2DOYuxiTblcNM0Rs9+QDElm2cgyg3Tamc55EayPk8Cx9G0pX
gB5YTtbWjmd9tHOkkyWrra1aRBtFh1tkdphbuEnDTk+RZA5yWCL8WgCYdtbCa8IE1fYkjTZ+Sb6l
V5tMuEdj3bA+vrc0o50SVUJdH9uJxMxs7Jf2lqczR/cRJwP1g5sTVj1AwvCJmsrrkikE1CzbYoky
ysfMtDHJO2SAh5F5zQse04oiMpOqxyKbPjVl4Dx5erxzQ/JHvRSlNLNQwnIkil+Cu0gkpZthv1fA
S/Kkt6nytFjbTZBuhgzPwgDIxbBFf3FxnE/xZZhcsXcFKYsuQ0ZmSZ65t4gpptb1UW1q13hKrGqv
oKANWNWP0VS8WTrvD5lXnrwA8IxtuCT1WDZRFaO5IUCDsJGJtVZYG59M8v7aHGqh8qovI/LBSNXB
qwI6w0SAFzttyMLVfBTicYJZKiSk9vinc8C7RKb33UuT8Gt0ndWAkQaJwSQDgPVdPG3cZN4PNMKE
NYlhVWBAiH0TBTW8UXsx+mRgbhF9Y/ngqF4jaTYIyMsccaMj/6iSeQTTiT59rtny5APRsp/tyD0h
bg4iOOK2mLHRIKpxvqUu0LrI/RyT0zhxTdrRcIbjy3ogPHetA8PVN3GQ9SFgq5695nxzp1oSC1W/
EcDsrVDlPZdO9jQYZMmYkfXRetUTuVVMKXjBuLKZx7KjDZg4QB4CFuyny5I7WF6eufqK3ek5apGu
a6d4nkbnxZ3mnvEXLJrBs147NztQwLO37nFU1iiL+bJJ8EBnDmEf3QgBKbi65qe681+a/t0g09Lz
5hPJJOKO0R1MCwBnnWK6q+Xc73OWrZFLhGfjYT+pIEYKazoyaQrZ0pMbzHSRbpQsns4jSSRkKrYY
6kYBhGIekQxXu36GpyfuNNs2O+i5MYncJiu3G6ddCSAtQb5N7jNvCECYBoNENhxaHsoZJKOV/4tY
HgXZb+g3h6JLHmuO4vYv9bm/Zceso2c31RhH0XeawVsGV6op1ynL8h1VW0uZhGKjNDZm6j7Fcf4R
5OE7W0C4Hz27XR+tU7ANaeh7NbMvY0qGPCzkS3gPARF6pX/xDcH5iaXOFhsPnWZDnToWp7l8HSu8
kCbM6aZ8bQfPQaUMR9UnmsQmOjpQxJawJtd2+ZHh3SmpgVw9oFccHxKY+zlyJQvlUcgcJgXQWgj+
rsARJ/Wdm3828SXregZ0mFkxwHTU7OS0rmMsP2TqMbf9trS9J7I+4gFHBjR3EKHjyFqJ5WCqFbNL
FED8/nM5rRm23Jmg+JdZoA35vKWpG2hNGzrrMHZWmFjtTcyoOPd9UAMshKt4XxBrC5OXUbnX0VYy
tmIHxe4bJipKQmeAFEld6HyRELPqWQWaNNCYndZ1aa0ctC55unJrtkTVHH1rlzFw4e/Gee7upoxR
HjkN/Yqa5jIk2L5SEsupAGFNRoTIIlbIjNolv8kFQGYsnvtd4/tc2t6+Nm4VJtm2l1g84m1FKFkG
2C7taNCr9HFJZPcRyo4mzZPKjh0+Oc62Ew2L5j0OH0LkB33xacqry3Q0WzJTVU4wUcw9h07axDFi
/YaFCe9Y1e9KdzblS+lvPbvELgrPM+gt+usAlYwfppslV3UJ9/Nw/ZqAWyYDkS484IQBJtCAnM4+
6ydcM8WJ2TPO6vqk3A8EaLmrPFJh0UaGHG0JQSR2ix/eT4mmxs27HNn4HIA+IJOc2ptV6X8i4FhM
XXkW2r6ViQ8136IzAm5SCWGuIpvRalbF7LqN7LVz7K1nFGtd6Bdt0sPYE1hAJ1iU8ztXgJrERliT
j+uvq6R0XwVhaKJpo39OiUnU60AisMw1ntsc2c6Y9fNpdlEK957XoVpy9DEnQxTcCzwe0r5pIX2u
4d42PsOk6692D2imHehxxncuG7ObXr05CZ/+/wvK8Om+p5ILpPGaZWP0aMoBGw3S/nOowFn2+Xhi
S1LfzxY0JlkExakc2HVNqk8vbI/9u1aG5k4ZjUvsABSOWeJeVsmbUzXDs6GVve7tSR7CvifJc3Qf
Y7dSqJGqioAH3gWGMdmxqtD+8KAccf9MH74UirfWHo4y7MrX5ecJqxhsxLhesPiFo/QnmGbzxLa/
P0hiPu1ElTenjZ6N1naeSp1jceNX///Tc+p5JJ3UahP3HdsvXdU0nkm0z10E5S3jg9cFldIWOfmQ
diePockTYntzevOckrylWj46jTFt2XeX79FcPNuWVBe2XfXrAM/z/59mYsOcv8L1U7SyXtkiUv/+
n+snY1DshxKD7igp0NsRgTymcB++6lKPTYW7oa+GZ9UbYluhbnopS/jirS01n/xNNEbOjxgrhrVK
q+fYR2RSjEzYdBuHZ6kBqg+d3dyZ/tCc9IzcpyEs7jUeUnelcGK8SI3iwGutj6F1kkfGbYQUOJP3
K5jR6Yvpu+aTShv/nLTNxRUg0vjK700M7NoMlD5p/FrNf6Sd2W7cSLqtX6Xg68PeZHAKHuzqC0k5
j1KmJt8QtmRznmc+/flIVZddrkZjbxzAIJIMZkpWZpIR/7/Wt+KOhZpXDi9BPr7lpl+cqf61D0Uy
nBzuuIZNe3r0VhVcEMhdg74fFQlrTGseYvKv7qRivuQFgt8kxRo35mW0kjp6HR31AgshpdpBl7kJ
QFCsB0TlF4WsRBsema/l2aYSdc9nB+5RFtX5KrS8y9TgWNuG7xwGv3m19braFVhb4TH1WyBtvukx
Ugvl2HAljyguHoYorom37LdDFQtUUQEOoUT5HI8dexb3DNhgqGe8+FQ68OXKhiiWBnjCKUoAlVfM
f0lWAPg9bxIbidAYJXLF2vdgqXzkVVd0Oytsx6U3StD4fILOvSHePGBtX3okf0ACjaMeElxIFZUm
ne3qxwCPVc+3lXpU1S4sN4/5nAhjn+U5MhBLXUqVoMK4LF57l8wA0UNFH2GADtyr/Awwbxn0hAGo
An5JNy4BYcAz1rqvlrYyUmaHN2NgL0da3AvVsOpV1/J29rYDPi1c+UOHGSqovxhBw9dfRsPOt2Ag
w0cJb0eobuqNlZfVRofzZk/Ndp8S1uhlR0dDp85UGxiOAiWgpFe+1IwpsVswVaVmtM4dH5FQ0wY2
SjZ0rp2qIZAZRblgXv5Qd6l36C2w2DJmCpyUw5a7hrW1IwBsvl0Pr6j88MvlAeTvSjggxsYvai3K
a5pjQqpqgL+WjCk5quK2o1a9Hwbu41lXFzsdbqRM3JFpocpSRSgIxDKwFdzPNkUvWHAN2s6Gs4Y3
6uTwuJUCgZ0VwVsiuanObLkFIpE+UxxjFhDVrw0YegS61KOBeiql/zA0sJ+qxs4WPn1LWsJqfRuq
GuRyZL55n2gXoSMc9Pg8vKkiPcVmeKcMyKUNU+kOIbQV2rCItatB6SlnFYhoWOQsedlwWxhLPbes
Pct7TLiKsBcFb8cmNoJNLbvqReiwN1RMFiZXCBhCZnyQE6DGmqztsAtSm/W019bMT8ygWFNUQWai
q+HKGkK5LnqDbm2rlvlx8MEnaUDOwH2UdHbnDW4KiFBjivLuM/0ahP30pk9YoLilxgOEsTpGsjVt
qpqOujKiLEf5Irf6ANCaEL9DFiPpDJp2R8+MdWQelgQ7turBUIP7Ju+MdWg30QHWZ33jF2W2nHcN
JYoON6MBEUrnS3IzApycdJoULGqqg6ktiC1UqisWwuIsTWx/mozxj/FpPduGdiaqG/+SXZe7etqo
RQwJShXroEjMrZSau0GCEr5DCsDKVcbDg0BzsOoq/b1WzbeoTIqd41g1RhJHJWUnjZiTVBufmewd
MKL6Ssh7txJ5XdPkg9JtZJZ3sFAq3FSWop0cocObiglDaZxwOCa9AHMhl1Vvym+pi2g0EoOyKB0o
qF7tklw16uNSPKFmCiiCvwmWkZ1SWTtLJNmxa1jPOr3OXLvDxQVww9zXsDGDksVOo6GTi/qU+pRT
EUJsqY9ON0kDLSjSGQvtbWkFzSLwM8w7CnLEVEEMqADna0pnl5me8ZST59SmfAJTd4AOE+LTGF2q
W74AXtV0OGOzElmTV6n3jTtpRgi7VZVlZiVUmMxQQxtHOpSvRbsaJ9QuKpxlk7rddFm7SVXbomNt
RDtPaaOd2sa8bsKyRyD3eepNYnbGRMvWfJy+1rBgjr2gumpVCYj9iBufNDLC551mE2WyuTi5lp9d
S7IQ9JnHR96WRYC/s2IaTdnKyyv1mLMsuyR5ylMJr0K1ONzIzha7Wrj9TiokydUQveYNLQRSVajW
Ssrxe49abA4kYwuNE8A1KV/ai+hr975utJ1phO1lgh41vt6g8NLddR3uGi6yh5xaCf3BNr3IgjST
NOjOXHB3I+bJg2YUArcdlRxyuWLHsnajq4CTmjb8f9Cp+OlwR7y0zk0oZCnHRUbcBTrNt6xQ9X0y
beogfBzwJa0a1Xcb+NIcm0fDLgHYFbr3rPLSyeF6peAGtB8awHHezMfnR7UYPw8Ns+9fjs+7ujqF
EImGgG2ndGn8FkVI0iNT+yQa5LGCQIu7NVxnQlv0bdfCGuYKkKUsaEjeFVhQBAoKl6+PlPl5tDws
/aPrH/tUQY4+Rlq8kPGUoFCp/lGDO3icH/EHcHZaVYH/4eIRMgXblbqjbukLm9TTA1R9Jf2oZWso
UOz89qiolMzMavr2zHCnaUNbeVxKD49E0KbNIaYeW3hMe8qmhKCahs5pjBrnlJoopkPH5hopiquB
i23ttc+lpXVbpYy6LXVzFeRTbL62qmQW2DguTI/QPtix+2Jp/J27XK3BTfj3qMaYCk/v4Pyonnbn
R6WglEO3BlQh/898skNmjbdRRT6CqmYTRxG+4RG/XoD+wjOjgtep1dO8ARmKx7YydoOqbnTPzdcY
R00g/169hTSYx6a+L6dNWJTlShW0tkwz/e6ERr+pzDwEmSO+G2Fe735sclyuaxlqpDiXslUnxilS
O+gDBJ9wWWMZQxu5qZw3R63IseCGgk30ex944smmQMZNYOovOqTVOphd/Rz/hl/JBkmOg0dIK5TH
YMR2GfiAjpOuvEwKm4aFbK+4za4dVPMwb2ivBAtjLKCqjF7yFV6xRVhCQxdbQDhMCdLlvnSHqmTA
TDZQ7UAmkY1W/T1mzVVWGIIs6aZLG9XEFhWM3NO83cqE9a8os1NetscQMwHfaa6mUY/vaegGijTm
CZUxPDYFdYUR++5lQMV5K2qqA3rMfFxVzHj6+shr5KS0gkhBhNzxpaC++uBZoIgSowJJ1HBLA7ah
ZISEjLhaj9RLCPVSTYiniv4ytoPclXHsoIBnpYbDEvyZa5G6Znv5c6jqOd8b5jklBMMECcKStv22
lvDteyzhCousOy2F9muD8LojIoiloi61jXpUnYy8XiNSr12EwqOl0OQOnwvUMLf4OoKjBSJjF5Tq
A098Dls5bMQASd+lkYMiZRHbCeSnirJUCal14cLMXKTVnt4ood0+RY8cZmUSWIAUbRXHha89UCm5
03L7PXQK1jSto5/7iNwmN6piQjc8kzA+nWqLrzv3YUbUQ9KXLKtU/UDtkwyg6UMB2SelA+phIm15
y1xNvBkhBaWOHm7Y9u5a7wtxSGN5CYNL8M0dDWXhpHW/BNMUPKn8Got0VEnnJi9tkdehw5XDRMfk
bjPzXXXklJo3md5S/+pF4qU1U7rbsbhmEvqUTzTqtp9igy2RbesGc1Ei1JMdsGozUnJEmNX5qzBi
yZCMGHAHWmoCCcuirQqAHpKMyNAxyoN0EGRXgVQhZzUshpP2qgpc9GpJXiIAyRQLGOUQ37C0o5vE
4lgIRHmj6y7D6ZIkKNo5KMIRtWIMwkMEe0mkn2Nf93GKOfKutZr+gBYlY06KnnT017gD1EXnK/mm
BwGkBPoUmFAPL7GiLhWl0C6e2050qIyFCo7kI8LCe5CYyTrTGsgwjRdcu9ZGiVEE686VlLvbuF52
mh086tqrarXikpZZ+AgGeFdAHb7Ja1KuEXQOV38wkKJ73fdRh9qPak1s6cQhsXHA9/POM8tr3Gbl
NP5wp8ewzRwno3YR+Pp1ZDUNsIm2UN6p4pr4qETTglK1mdFfV753+cHwRXWqYwXvXDxdTJidrYJA
DR9kl1G49NUYmwiUGBTu/dYPmn6FDCukGuB4T8KF/QDk2VtWnX3qaW88QLt4dTWlfRPqtKhlvW5O
5YLRFc9O1VAOZR64qJXYXLZocMDGE5Pq5EqGa78l3aXtvxEg2n7cW+dbaK5gp+s6vLextLJTlUYV
CQmusph3kyHOT8mzBhJw4RGNx8xPo2qpnMmWSEE5mN5LStqQHF28oI21qoyk2uQSGzfeKwIKmIGw
wIBhKDwZHtVpgyZkWGolSz0sjEB3DegcJd3HhzBRzIfMvpfI3Kh99zgyjIJOiSjE2klIKIQQiQgF
NSSCsiq7V8vxKe6U7sp165vagwFpTd9bp6ruXWzlZiRsmm++kX5z8kdbx9fVGbW+jXqFid806ewn
DqVzMyrwuyBKK2c381BJ9rgnbV97TjKXjm5an+0CdlSWqspayVCmlLqKHjhBw6nVubZq3eE+HBp7
L+WL7yFdFgPZP3YVkXFq9USosCCmLkiOjz58LcLuCzpE+zK2ydKB9brUbMNdxpUfPXNJ35FlaH7t
S8JEbBMwxUC3BB1LgfALaeBzZtkJLmoCir0uHR48pdogHU/vApaQq5KcwatfouTyuq5a4mjm6jxW
WK26nvVZcPNFqsAfDRjMR0q89FoDmxBOP8CRpLXqurZMjHUB0a9QQdEhYM+TkE+VqsNeDLLh1m7U
4QVMUTDo5T4N/QrEHILLIgzRsAQwbYHiCgAmwnlTq9rYyLKvFnYsi4XigSOZgPUHJ8H/kwSfyRpb
OQYwBGxArNFhiwdGeEA4Sy51L/o7M3vKkOzBDSHCoagqCEJS7xa20jprz2LVMQ74tXorKvmeQ1sy
eEAxznh5r7oieUMAmlMmCij1O9lZ5TOwceRkKyytBzVHroA+s1r7ii8OfQJ13/J844RmRNyZpoFQ
pQ4fWfoqwOKM4qBkfNtFaRJ4VGX+vnPCtzShod/n4HCp/IIRqliQ2jK+8AfOjrZRFYtPv/3XP//7
v976/+t9y84sEnEhVP/8b/bf+NuXgefXv+z+85ol/Juf8+c5f33GPw/BW5lV2ff6P561+pYdvyTf
ql9Pmn6bP1+Zn/7Hb3f3pf7yl51FSvFjuG++lcPDt6qJ6/m34P8xnfk/Hfzt2/wq1yH/9vunNxIK
6unVvCBLP/0xtHn//ZMu5r/Tx59pevk/xqbf//dPN+WXMYh/Pf/bl6r+/ZOiG//A5WVpUrdti2hY
w/70W/dtHrL1fzgc0Q3Lsh2qE+an39KMRJTfP5n/EJYhbcdWdVOQ0y0ZqrJmGlJ0/R9850xdFYZA
k+oI8elf//G/vIE/3tDf0iY54wCsq98/aar26bf8442e/meWLqVOD1M3VCYzUtWFwfjblwcqadPp
/8doZNbFoiVPS/byVtdKZa3xiy07TIWvSHpuvcb2v2pqiCe398Qepx3W4oBL0TzgttYDZTF5BX+r
01inyYn5L78VZao/jkxOtoFDWJLJ1fDR6JQEPwGjWmuJj9E06XLidv51sgv54iYPzO+YbvoVJJn2
Xhd1C+ShQ4igeeRzTsfmAXTqQHB7o9hAEITQQpeaxZM1vhMxRF8B1g+LOMve/vRQS7hi3SBrolrt
p6AtTFaJ9PYy0hG0yncXkw+zdsJvbTCS8BXW9yE6Ze9G3thNRf9OwYYf9rHyqiOWRrkYZhdzJOqp
KZThYLBGJTiyUtbUX+OjNToVmRMJs12VpmaUAYHNxF0f9mclkNabGqBadKqPB37IkZYhOlv2PJR1
2YAZrAVkVxsabS/MiCfdjVFx6pMcr223wXSo6zpqSlLPP47NZ8znzqN/njsf7xGarn76qP/xgfr5
A2T9m88Pn0FVE8KSmm4Yv3x+yEqRmAywCUaKqkcH3yVstR8o2Uwbr80LMCITrm7e59L/88gvx348
ryFr5K4CChbkxaPwKYjUST7sMzNriM7MxU2baOUOykfz2Ps52SSNSJmXMtpWKprRPo838yhgxp3n
NYcub7aqJHpAaTz1cZDNXmtyCBvIKx8HnOEDGvePMc+2zkHS6dgwOdPL80vUYMWNoEMNPn5tpmWP
CjClr81A+ERYU6EXdgoyKmfOhTja/1qRNIYEDIgz1Jsl9f4Cvqsi9//5D2/qf/3iGpZQpeHYXCD4
AhsoDP/6xY2tAftWhICVNkSI/bb0D5MJ+mOTxFoJMwjPlIQ3wHfsW9/zbclZCV0TKiRL/Oc6iyWr
J6VtnbOGusEFJw+KXxFd0JS9TdWcfck9P7DKek9dBvqk3SrloomJLnQ6bSWmb3GSTeqOXssWowcp
O7XMfDHiZL60he5f6LNQ0ZOQh/G6MROiwIrihkaLHxo3w2iIRas1xZ3BVAO/Xe0d5PRfQFaR7gpS
KMOyoEeeeihpxm4glmC8dINORXY67vr2y3/+mwphmlzaf74eGrZl645uOcKyJcXH6dL/8/XQA9uU
ofouFsgF3C9tVjRfkWLbtxgjjKMc2nKX2irhblhOnmtaZZ1exO9Jmb0WndU9YrEwgAnQ/IGzXJ1T
ByrlfIauT5ar8S1IIS3nRgMPNh3UrfBFtsyHpH0KVetSYuB576z24sVZ/xSKLKWS3rIMcOv+pIxq
d2swk3oTwMamn4qtDUoYoTfndMiUTSZqwLpdRwu4cE7CA4DYa2K4NGhBoZ/V2vOISeOmytTo65ik
x06mTEEERJWsa/EdUDa8pcGTfydr6L6B8fml00NmjWWJUjtwWM3KmM6OZaQLYVXVqRcYMIFJJXuW
Y8YG0SBVWSdRQVpKd+mnijzJMsGFJymWKw4GrgQE6NXVzYq8CD6a825gBzmBYPJgO353nQ/ZYEQV
aZQPupu115Ll1Y2RFOZuHmwyG3KY3hItOlDZLjJ174L1RnfHsrpxUhcHf+/Bl+eqiNu5OWpJgeNl
OkUNJJfq6RSpDf5Ppwwsi85uQ+B3q3X9TjMXlgyjx1JlUtiNP+1IBWE2HOKiy/VpZN6pYldcIvJu
Ip88VNq/04PS0nlQ6/tIZANxkxQP5yP/23MywAIPjjLgSSoDBHRBbaxzu9GuaUe7JLbR6VuVrV0b
hChbO4BRNY8aruqevIS23XTuvCnSb21pxheI1Tw7678ANCeNbRqfX7psohaZFoSbAmfnaxdi2ScW
5jmyO2UDhMC9mzumlsZK1YUvWRhyPAQJgY8hiuxX1ySp2fS74oh/0b7nivJaTa9T2pSXHPTR28Tz
9Kcoqe/m49ABlGUn9GalopJ89lF8tN4qMyQej95bYTPgAbi+imnV/OA/DJnzyf/56X8/J8LSP/lC
E5IhfvyYv5/391/ll3P+P5/O/1Zqq970gvfcdbBweZ72gJFUrpQMvzXvpHMuW9j8Lha6N6CMLWbq
96HzR/QwqvpxqpFDXJhPTYr4x6le09g/vaoSCrmaT82JfTvPp3rRT6/6736B+dT5F1DcUfz1F+AW
R74Jit9bpYTJJSsUXoFrPsFu0SiN46sZp13Zlv06UEuBr6kzn7qoLxYuLpLVPCpyi2VyYo27edTS
rQeqBNV5HoxbVo5J8FR5YXYAwo42geCtApf5rVYFW5ScyikyjfJqA24nECuDewRg46oUkBV9I0YC
No12JDkdej95c4qqvM6HSnIyTUO5zKdHLUlvvqrW+3lMs6RCvpzAKjq9WOMW9kandQ5FmRdz3FY9
jx0AtWkw1oP0zoijYu1Eew0DxHMbJ9SrBazzeXdIQPWEVi8X827XucTR5Jm2m3dZxy5t29MuAUCm
+9ExDtQ+2+c8DMotbhOLeg0v2XgmVgCyxNbzqOe7bxo98lOXtt0TP9etq+hQmBDcAtgcK0oo1YaQ
IO8+i3A3ukyV3+H0E7ulvwWRhdZEhsFZqFm4xZJBVzOSySN4za9j2lfvHeVuBebcC/MoyJVN3e4d
N6XRGmvE03gAMU0FusEwlO+6Seyoh2fxGk0/16Wmu4xzE7RJGxwnZcnCaaLxYbSN/jann/dM3BTI
pFrT3lQ08UpXYnv3o8c2MdzvdYLILg6Nz8lkCiwJdXr06FzcKcwgzzX63RWte4idDssKAdydah0/
pevxt3mY2iFqgc0utSbYFnkZUyVs1RP87fbOK7mfuj1MMwoW+ntFFoNLcqCHOmjYmWoUf8lHVDKZ
ZnaXssTkTIOoXAktoGeRpuekKasTkCwrHmC+TUfmTTNomLHTIV38GJhPtab1z7IppPdIbYK4kBFo
S1TK+/kQHJbnwRnSI50y/1GYEvQyRd3dvDux9cYk2FgiTK9BYBp70YbvfqEnV2M6ZJS827byMB9x
BrzLqT5KyqyMJVnTLAe9SxZK1oHBNPsSmpuVPbjbIFLrh1ngwfqDpNp2IEZx0nvMA11UoVeAA7Se
jzWx2qEY6ozoMHjyaid2uqv7DDNRVJ8qcEIfG6+I176aWUz6e+hqGLc7uUIdJ7dN9Z43anYs9ZTM
4AK7wrwroiI7zhvUF+aNcEq/2QiBAHo0mSKoeV2cqrIcLuXYb+02GV+YuaZrMksECzO0LY7TvTtY
FgjXHnlD4vyPjW2kHALjg/U2Gp8yDTQt0T7VPVqV4tjBL5r37FIr77t/HcI5Zq4bz4GMM/2uYuGh
mTjmFgu9u7ZGhqtU/X7+QeH00wLIX7cidIlSt0YdzSnS0Ce4kM4mLzqYZkH0salIV1oGrAswxg4T
CpmKzY1axWS1kuP2cY6G3NcJMjjA09OcvBn2Tdo8SHI9pEunQVUeytC0Ti61cayE/fCiJ6MCWjSU
q3m3YxphSg2WQk3Ugcl8a2cPFYxzbsp3NDImuJaMwWpMI7/uzwfpImIptvxj59vwg52Stn+uqoug
U/orVuOW7qZvvPFHuHWEYXwf9OSkUa14rXkj4AON2VyOX/14ehVm6qL1quEa2kkLSmfQ3xS9vkWg
ZXx3xuynp/dqmt33tYJFHD/B1iwrZ52Myb6h37UKvLLZKQrTXpKh8/VAxYys0pDGG564B4fCCJAV
L3zuUevBLA/Kr/7oQ6YNJnA0M+MigJNj1WCiUXS9mThR6zxJX2SqExOHA+YSxjWiLdDJpxaMxcoC
jIAyI3hK1F4s8gYuNr7chVGb/nPbdIRFtOTSOX4y/rvj8/kxKenz+RaEz838Op6h//o6H68vfX54
XsG11OTOy1SktIDtA6sYmIsH2tlpbO1zakPWhH47UoobnSl+tDh5Bp5OTWHSa+SaurNbPVvlVpae
Q0Bed4DQ1cdAcWm1KiWIP4+g9szHaRpPifWUH4EjUmnBpp0/p1RzljRkfP787KI/BP5Aa3dfTLsG
jFO19xxy6vH5NIhFwklU58G0oMaToIEhmjENpflkS2xRpRzyBQtq88n0E6hhKArX8y4eI7BYZT7u
511sG3sP78G91cXRk1Eu56MNnsGzatUP2AHNJ6MF/zO/PuvafUEH/h5B/oTATstdW5fuCStmQJjq
mLxNmmTdSOzXH2eoreeeYshvP87gjtJfOzFcc9OEoBlr4xfgW9wGxt66D3RT27GAYH46DaTkqWLX
r1/6Pq5XqscEjD8Bt15tWM4njB43enTPBfyw0L+fX1KriPGx0qRfzLcEA84xkDSPW9Of94oGcte2
q8SjphUOrOPp/qFMKIoozMZ1E8rkPJ88n1drBugMzvg4NA3+eM0fA6kzDtvyX+f+OB6M7QWBQZTW
6WRbwhDqKd+awbhkuuW9yIybaZGqw1GblK1uqY+rZMzte4+G+C2Rk9Yq6VOpfg80CvWd4cX9vSGJ
TyRp8lKlXG8aO88RarGrNxHpaLim0W0oxmU+5mIH18QlHpP+LoVMtkzdADalnZiv8yOF8tEfj0KA
xA2TkBsqcmRmgGMPXbDX2bQXD0m0r+kg7TUJdejjlHlk3siRrGl7YnFRv9b2MY2QfawV2h5X1ibS
02YzH/oYnI5XqOxXQPK4n2GIQbrOB7OgxbFv+GrTgJgu/z3H8gwlj1E7960a1w/Q0+BMd6VcJ01f
P2Qh8aDtyzw0bzAS8i73kB+A1SjrPiKYhHi3KTcHnWnh68MLto3iLugbvjTT7ohTOJGdCtShoX9C
qCWzDIS8AXo0IqroDWtZidXPasmtaUbi0U1cUqHxzafyhOaXov4wbeZHEqHh2rTLs1/YU4epAg01
mOUmz/1L25eJurJJcGFarehHpzXkKWKi5pvhjPhDjKF0k5d+KPnPKiR+9BHIn2ml3KYC03RItvu8
cP6xeq4UIMaVohzmQ7lfrT8+ICUF4TM6QP1jvfyxNAZjt6AeG+8sW93nBVa9urC5wylQsEehP5tm
hrxWiph6aK4/OzUCIRxC9G6iRl7QCixiEAO4PNMB1bfREq4076uNYS3crqjvGorZ+N+Byc6fftpR
OZEmyuKnLxmoexYJnt0ubRVq1sev2+qCiBmg5qTGo16fxZnzbmQXP+/Oo6BadeqPPjllVredtS5N
BbqQhDX4vn9KX4hz5I77Y/+HKMbkBr2T6spXisy9qXshYKtOkHA/qBaZGbwhew22kpQGSh4YxJdj
6pIHwDodLTeWw8gwfdwckECONi0i8r3ifpFjK9+0Goi3kZTKk0mT4TYheOqLLYO7nG/6uwjVEPx6
V18Lz7RBYmjp1qshZHllVW0T7F3beqCOM0u5AeCuYYTo63hwXd0HrUZbnsmyclsAxthn0x2xFIq8
mjZFDlJmUGSPBT3WugxV3InKIiA5sPcM0mpKkrO1lqn4LKak3DPNygOc3kVzhmdkP+CGP7RxN7wU
cWGuLMjqywAz0oubJ99xN7in3EwmqIKuLYKs7A996vcHb3qUtyWNdB33/DxABbhDaBYMYLyng1jE
+Flags3HTZJ0MbdHjaLm+jE/TJTBXjtUp/OpbzofmjdD7Eb7BMHzPlCze3MYekqRdpHEK6VS7uFx
cJ8rbdDZtTC2emV0J5PSH1MQob5J/zbS6vA9zkibtJNJ82qY6VaRXb/Ek6s8Wm72NJ8xvRZf7idt
gs+VZimvPuKem8yO7fc4SBdJ5Sqfqd0ptyr93mPedcO2QKm0NBXt3CmshiLVJWw4VE2YQmxUZMax
x2Jh3gMnBrQSE9VKtVPzUltUsajWQJINH3wh5XuNeNYLZf42avgfJX/tK7A0a2EEib03ldLaqg1/
TqVThntFjRriH2lXwH86pKUkANUPizvXG3xSrpRoXzD5eKaIehP41DyLEi6Co8fvTuHoz+GA6jrK
2nExn9WP2lsi7ddGK7VFZ7SdjwCmQOv0y75vApHoB77zdFcbAtOnfbNOH6jmmadBy5sN8w4UQNPP
yJwEaMLYFoiQ2PUTc+PEvXcp9di6R/tzwlRoPP/yJD+gxVxlxk9PAhHiXZKIdI8/nxTWuD3Jl17X
xYixwE1NcydQ2GRZo276PqDsPB0KUuoFH6PzPqFi5roPjYOF+GsJWjdmDRHUD/OmCD1aSEEZwBQT
1UMUjvlppBowDyYp4JDea/HjOUOwqkTavar+YZ4/jrgYlkNuuiu8n+1rW/502LZ6XD1/O9ucDieT
rT1k3r/mL2gchYp3wuprbWHQSLCpv5XjPgqV23l0sInlvNH2hdOTKsrybekxBcfQrGxAD1TXUebx
oY7ANPGCxasVaDl5uo22t7vee6QvtIqofbwWOp+f2EsJsAtdeto1dcFp3ohOqVvihgCpOc0uewQO
Nxq3kd28WxPlbrd+fLFjwiadBEvwPAdtmb8OODgq5oaUIeN8b4yZcU1rsQGsoL1WDq2VUpPeWky7
TU0mm9dZz6nAqRIPRAynfsBpo/XZ4tx7xzHcY+AhQ5+fbpmkAEjbCvdMxaavE9kaTGQUAl/9iF2B
I23D2xmCMWC3Hwv9Ynw8/nG6alLI7irP+vV0t6QgjPR9GppPN2P11EbdY6zBwG+mvohGT/gA4PAk
RTPFJBlVxNxcIMAukWP1PfWjHquDO49206hw2xqd0GJe+OtRR1PJ5KozL/y9NLbPRoLrZioDzGf0
RXuOdHc8zntDN4INtSqdG5HLUgCCEet1FL+AUuKF4k43p4lht3M9875JFFqUH8eCjDxaNd3Px6xO
G86Nhbk3JKbBNLQHvy0LOjh5tzB6bUxu48nuG0TtSZ1UbNQwuw0ECORF9NmIQotyXNCtYmzm4bEy
ohNmg9XH6DjCk8+VYOxwjtvp3pzk+D9trLE/WM1n3QjJ4JzGMivvP05I/nwUOz+dYITfTE8ftk6G
d2Jqheyith4Qk+vdMtSCL/Pej+O/7Jo5aqnb+WAQWyd1TO2t5u2MvFZOXL2MczVtChqrGD1bzBZe
4Sk3SQZmqG2t/u6P/WpstilrxxiALg5FNvOTeaUx10ipjP34nsZluJDc/5mptbiKKSauB6/Izg5A
GByhsnnptOhxXkn3cLFGLfxGxF98ow51c0qobcIbo4Oj9gFfRKbgd4UR+ttuLOwXb7ydDw9a0W6C
tA/grXTFq5pnbzVKynMPXeI8P9vEW41xVHPPoQpV38CX/6hbmUEuadrsHY2kZ0dwJxxjUV9TzyqQ
ztvNtzShkaOYFymMe82Mx/4+CiyaJmYDyRj6cMU0dmhXjeI/oI3KTArE5W4QCjYUlxvVF+LZSIfD
IBpLdV+YLgXqUGKIa5najyCcIXbH2h7TuPrHw7HU5Sou3es88LfR6WXGuoUBRg3lTicB/uPzZQQu
xMOWlL8/Po3xjSWj6mH+LA6K169SPEK35fxRLdT6Fb5pQAGo0h68xO32amc/UneJqfgZxXI25ql6
C/08T+9hWHpUWSG9nqRBHc7y/jiECXqZtbp+UAA4frj50gCNN3HMExOJY860EQFWTiag8uN154Gu
mVpPJnOxj1e3ir7Cm0aq5g9nYOGX39EilRu6lqGNxF/WEMpDb12B0zpBXZySqKDlZkbjkX0xneMM
rtgamrz/2GVWY5zK0FAXRRbbt1xuDdAnvCe+C63LrRvg63yYuu1QmGQAYgiN9ME7zI+saAR0PY+O
qbEwfRKXbn6c87H/74bnc2SR+Ac9Mx5du67WtdEUuKkGSDvTd7sRYYz9989LQJFrxdL9c3j+wv/4
/v8/2s5juXEl2rJfhAiYhJvSe9mSmyCkkgree3z9W0jeW7ou+vWge8IgEknKEsg8Z++15byIt0ph
imxjXUF54OLRorGJ56jOmzkAYn76z+PYAJ+5lKMhxrVBsQ7RpCNZCAnYwLCJyNSwHGdhVCEB9hOJ
TnLzY5s9G/nKEOvK7KtzK+eY85wgwFYs51x7inPbcZ43GlZ1RtKhH4ZmukFEWIybKmuN9RQi8AhL
KvjXQcFVeM2vFQXlfJ/Ik25fdSb64fkoNVgKCHh915MCyZhBB/v4/UHIkQ0uq95XQAzxAZInrp+i
mmXLRpRpNu+pnBNhuVDp5qY6SBsgbGZ2S5WIFBClsfxtPHIPt13XvK632qhTl3SGiQabF1aQXjbg
Xc0HU+vDO3TWD3KpV7qgUWs7oWft4UmZXaKIBESkiNcKiRPFKoYjNZ7einZbpY35mpaaucXNR+ri
OEvHKbMaTsPn0mUBJsu7pskv2rLoym9arU2DFfZLZYG5NCTVbC4nh1XuH7uw3l33vPGfh/KkX5qQ
1wcNJlrVfebj0P/yH5LUF79aTXm3ejN7tti2ryBqFjcReH7WLUoACpMluAa4YEU91X5yUkR9qAv3
eRpAY+OCDtSaskIwVx9iNhGnJPe5OAktDbZ6dm25OgKfvRtQ7JMd1ry2jUOvEv4sD6MS1XmqjUfZ
u5Ud2bz+QDaUP8jzSIvfWdh01/ZsBlKPvZhqXju/KbX7NmNfI+tggj0ZMZnJOw5ve9XmaXoiOd67
KGy3rnUwLFML35n+lxnhPKNyEXPI92iLSLnYaf7He8xf5X+fEUyQ4fUheQwzgm0QV5jLTtecF8xi
IRFNpYune26pk8jm9ZH7otHmIa2r6mC/DO5Lk0+/ksxNblNqGndweB7lrCloGlIy4nErD2M+RCVl
gAdnMuvLOK/p/IE3C9puANFPrKmcVrYnVZ+cZzguw76o2HO7pgUUhyLHUifmRnHt4M5WleEBP7m1
8gf0pX43DQ8sZMNLWDe38kjOsFLzM1Wm5ORYdCdcRdhb1J42xDHmtxMxZ2x+5reSs73QxIlRASCT
h2WBdAERTLC4frX5NUJYZzep+4scChUHgb6eYhyd36RNxHibYdX5nu+ogh1gklEqmL8DBVfkXv48
31MCtkQB1hqLPfhL4VJeHKe8eJ5aylITHAW+bTgw1mSGt3RJxAakmn/uiGLbxRTnAX6TZtPgithG
bdRccOXZaxMk4F3jk/2QlFr2I4iI3ahTkbwaCQhNB/F3K/yDAlOFaDnQ9qMG/7nW/ZViBe7X1IEt
HkXz7icQGlRBWLXBHhwMvtYdWPS6K1lTVzP9UIPahO4YU/qqKXfLmnpnGod2HjdF3R34CdyV3BP9
nu+L5kcx2tpCNQI81EEfHTwHbkOlanVJb5jYXWdwb+VZJ60FIiO4/jg4poey7tUz/3cPInNhD4Sd
+eLGhXuSc9m8kYIy6tVKccnv6esKrDyJJte5ujC9xcBGdR/Q63zw5uirVIteUyHGl048+WzTnwu6
Oacw1pOlbFtV3LBXakOf5c9ZjVelzzHuhhP2vmQph6m7Y/5DHHXwtUiZWzLGwlX7jwwDwUusWQSS
uvZ0X5mxsxZ1op3p40d7LVf7vY0d41yQNLrBiBbehzkOKkSU4tmytV+TqhafY+evkUbSbMBetewC
4X85+fTh+1gL3JTPjFnvcq8JXpOgifFyT8MaFLz96uTe2azhnsRTOc3+tx6vLuMZy+BFq4TNTVY4
WDwt6kbtfEKv2BfrttqDqdGqH14Cho9mwWsRkY0aD3hS5Os1l4KsCyus97OdRhLeoua+8zLNz2At
+S8OBg6SjRTlWT6L5rH/h/PkV+tRsy/yDmU40Sw19qz/r1+yJ75Ch6oGUp9erIP+9JA4mIyiptQI
1Co1ndrPUG+71Cb8sffBHo9RdSs7soZZZIdSY0Vznc16myJVUNZbeVo+/H5Findy2xohkn2Nlq6m
Z9Tt5+WD3FuGBUSAQRNnOeSMib0zfs+QY5AmrzPk/H+8h5yR/Tnj+z3KqX9LMYPJjqbsdFpKhznV
bprt91gTt8ckb4yzHAq9oL84hbv97ozWBsED2NXgeJRaexSq//zddVYi0uwcNzkZuVnfmPOD7EbP
436VpexRWJUs5Nnabq5jcprd26ScVSaGXE05W05IoljCSi01qGfLse8Hs7E67uFz4jVzvx++51Zd
/YzTTtt9D31PS4J27U8RVOVloCrJriu6/CILuPKZA5D70Azp+R/jwzxNnqw4KefXyGXcUnGO31N/
T5DTv8f//tby1UZYFSffJV+3gaNFtO740xuHaN+XBTW4+dBQzT8Pm767HspFVz6p0VnNxKqpFfvk
Er6DFDW6lw8BHqFNX9bK8nsscjRS9JpE3X2PzS8PCw+1cpXH92bkiVN/nias5r+79r3KaRw07IT/
HP9ut/8e/271y/WhHO9r/dy3DiTKiOYGH6qLPT9YceldRJutRm+CYvh7SI7HmFKXeke4vTyhzjbO
hakVzg6OyoccM2IcJQae2Tbtukc63yWb6seA6vIjivgPtrbxWZ6qu7BYaaND2so8M+6iOTtktpjP
hwhFzXPdNc/yKMKGc9b77oKFCXNfHH54KS7EII+tU9+G5k3SYlV3Ci34KBrrLlX64Mdo+Q4+bMPY
6PiVXuZXCoOYEwDmwxYveH2jmbqy6xzzU8yK8L6x6xv5DMy2sosT4zOaZ7GmQQUpx37PlS8H2tch
HhucLetke0NiOrqh2aKLg0RjjzihiiAymvDJ2bIrz2g+jSS/fZUHiQ3TbQEY7w0egbkTY06Xwp4d
8kXv1kApyYTSJjWmPQB1YUvLhHwsf8hJJZ4WCpebc+eRONK2wtlqFtn1IF2N64NJlvg+NhVKZH8b
b1JVAWdZXsiKcrTN2IvqFBZFCzy7CYETdsALFdKqLUWAXVZar9n7MBbzPvzKVdt/9wP3899PEPoG
74NQ/nIKlgwqIYCrJDJ8zaA0ok3tYaGSZXbR/C760ZFSMM4tDDCL6V6o+POTOcAK03t2ZKd99Asr
/fL98frk98i/n/zHHK+EZuSzi86yx8ZoU4zk9jpPW/La5yOskOBjCvgHcWynj5GTEMxMhtZKHhJ5
1F9c06U0pYF7D1p7GShk3nW0F055WHn72sn6XWmX4lIJJVzHRDs9cs+FYwaN9h3CE+AnjegNp7/D
Ftz8ig39uacQ+6K0ZsMCxG/uvVqAz4IQqasK7EAX9Uuill+gS+itV06P6HWqbwvLtU+ZUNylPOGH
7q4zUuOpjTwInDU7SDez0ldU1VCmeGU8tM7Knqz4SF5pxKWzCjd56LSkeCkq7hae+b36r2fAX7Xb
INL/e14wvzaaz/6f5/lDcSM6y903ogxBGlILGMveu1faFuu1ltqfNcltwO6/DBhKZAZ1zkMXJmJT
VqlxoIsaX6qppmaS5sNLBFNEzmXJcmwbdXyd2gA+HYEbFzXX4eqV9nmEJ/mY0nXlk++nJ7oH3SM0
G3OV9H64lWcJ8Z4t6zbUr/ksFjTzUjrTbUIAOH8KkKhJAJKjwFN60gwsxA1cxbEequdurLKd1wKG
mMwBxY76EUNnAVhjdmt+mJAULbd69IjcUty4flfNoV72lWefe0ifN2qJ7c+dT/j4GWPqxfcaqm7c
8KQeX9+IL2T5bX+LEvAjGkLQklTn73NE1uAa8j+e5b2S3/vg61fy2T/O/t/Oi+Z3plfGO8NLWucK
jVLPDrqHMcvfO6MhPHA+QnLhbhWzM2FkcUgZpnuwsmXteOHDdUJnAZ/Xc1Yj84SojpKzUiZP8iiL
Lcr9CUm9ISBmM0reXJe4Y9P0Eq5d3fj25zBMuGkrhJFsk9mk/uewnP23Yd0a8zVeoALmjzncTphF
TnpencFvjLdOV/BTWG51q6oJRWkk4riPdXC8ChF0K/mKzIm/ms6PWRxTveafUN8Yhk3lDqnJ+Tom
n1aZQ7WMs9p8Vh6NA6ygRTGTlJ3I3RRzkFc8m2B1tScVTh43ggXM9elfToXESKyoQOOmlNZZOfX7
9fKZBml/oxUN+UtGfw5l15VGxLRQ8yzZ9HO7Vp7JegI2uJBy/H36L6+RT+XD92mQ/rjcra770SZh
Z5lw7nKYzq0a3Zo+SS3yb2Eht6DJrGuXf5zgamwv7LT+44QOXPb6ChckJwEIgX7Rg4mCA1xIBBNu
VgPD7lqxmlr+VUCAjNFDCv9zHIvqmCKiKy4twMmVnte7KISSHsaa9liN7XDxw/TBn4+yqhoe4+00
5ho2eAYg893BrRQXOUTRIl7mFRZaedJRAnvdZfBm5NlAj7X9aCQZKDfTPwvLefdbod43w88uN/K7
qoy1+xTyGKW4hqiG+Zx8oNGLF43Ms2MxT4m8uj3DWr6RJ+WQrmQNhtV0wNLMDEOAxmjL8BRRosza
4jmxNf3SaWzch37Kn1viPXalQzapPFtRn4Sg2rR7eVb1s9dY1NbNAPKV3L6NqHqQmddfY9V4PSEt
3ILrCAzkOGuXKCukt7AP0lvX8d8G8qEO4eDZqFF+z/PlsZzo1N4rfpToIF8rXxZmtb9rzTVRXbT5
6hhPYjSFT4ZXH/yur97dVpkJ1VN/GqhH3CFto8Q1n7AUhBjcAfXbrlLdU1hhHZYnKNmeglgbuHvT
2oMxGUKQbep35yW2WlpBFKw2DpeLHUnxsC7ngqPqjKsmiqz3FkWpE3zExZSt+5jIXspk0b2p8uNG
dRV+2MASQAq6PTtvb4QLQKA86YrpzkgtUX5U5G8RoQteoQi1R/mgEaRDTcq4y2f7RYR/BgcybTZ5
snHDcuVj0t/KsyaKz60axz18al5fu61zTPCl0SzjcPTV4g5Y8MZI6I4PNlgtgoLEDVihjhafE2/s
vqTsLwdzDFZGTLK3PCJbTdwkCL/P1lz1S9Ab0uppm63jYSP5nuI0WU3zkLymPsVh2YRx+rO0mgc7
7vBMm0a9pSRq7Bq16B6+Z+AkfWDx+q8ZSYXQ0awzKjbpDt8PbaE+LbpFlWX9GmkXdc0WwOwmm8DK
jlqu7ey6oOchlVIBOvldp4JphY6DPOj7mItCdRcPaX1nlIQ5q9QtYoX8LFkzsg1u32GrPSfsaHZZ
ofO3mPWcWWguw8HWnp0aV72cL8c954/x7/lz8FOY5mL28lvFI8g66KMSNsglYquPmMSruXPdxBqZ
hgkqG8Wq82fN4WOstgGfZTv+4Qt9IYeNyh/P3P1rpBga2xKWtLP5m9wzhETrgFZuviTLSfWFuJd7
bHkyHny0kH87KbfoMZrEtRdijggWfTcVpyTRzHvb6J5lgd+IJ5sEEbO8jlPa/Mt41xEtaTfae2rW
YMc0vQCQYs1Zuuy1ZynR6Iv31mm1H6Id043PbvyoZgBW/Q5sqWV49qNwSaeR6+SJ4jmxlCGcZJbH
2jQCzO/M9NKY2lrlT3vfAYGvMAzea7PjN0UdJ4+uRkKOAMs691GA0BULpr/nb4NQf1KLn33vLNq6
8L5wbr8aNE2fIae4q66qrTMXoPGgpaS0CytI72FnWIrikRiX1wBsEmI59eI1C5Rq46qTtZWHBRku
XaX4T6yC3WOM8nnZz+oGlOcCWq2SHpGwbEK3M+8mkX9KDVTkUYOj85ScoZubd0rSXsfjXm+XrCCS
s6vCz/xj85+aY0K7wgZRpcN1mH+VRrgZwc5/qghJyS9Q0zs0ivaOG1UI8G6s7tHSaos0rV87K3Ef
05K/9uTVr+mkjuu8FcHRsJLiVhCSQuzAaG7VBCLB9UZrJ6Jg36t6/EPPQih5ZzVmL6eZWrf48MoN
ZkTwtIMLSGSmalpCG+5Gx4ZWWiAeu0sI6LzNDP9Jd4eCFaVS35dF6p79ShzlkXxQaRytZ5HeSh5O
YxEeriYAHCrFckDCb2i598xFF1y2sABNFtFIph1qM7fRdEI7ulsNVsrnPLX0t9et1uijTtiQuvRV
eJN/5hcRntoc3k5Jw1G4/lkOfz9UtkLBUXaEWhsrtGlV3ipDtrGR26TML/sDZDIyIeZtkpF07b1Z
sHKf91Byb5WbxZvmlulZbpxcDQawC6RSpX7J3tIAeu0kmOJZ2FYAaM2CBfz81I4BlLCLZ3dKfN28
NEzzxl1nQOb2U20Nz6MXXMcJwvhjXHj18KwyrjQoaNUxSw6W0QYPwuxfUZ+xZZ2PSGTyD1AE2GnK
P9Hvs2I+60Uu2cLzWTk5VaAFjkLbm1LghqAPUdasa1OGirqXMv3IZkXb97g89PjHIbJbXieCHgpd
2MXTSo2RxnhOxQ1cc6ydhdaUJnbXwoVLsudijD7STBi/ytNUF8MvFi6fcVI7T/K17BeB+Hr3GpoD
UFqq8YFSfW3Pin+jqo/Z2KtvPfsAtiu1D4NbsO3T9Pg4uCCGR8itKISN4kQKMf0T6Bstpaf3wbT2
IRo5HyH1hH6zTD8dXyUiRCTYwHpLXemlwfcII5JYpszcw3zqqSsB7vHcxn0YwtxcVAUmK1Rv5YUO
9lOHAPYO+lB+05Q90QfzFYHleL5yq1YczFHXn2v3Qw63VmPuXLVCj5Vg8tSN2oxh+JPi8SFwFS2v
vUctg7CihuQh4Z1M1G3txsFaYwf3x3k9JKTO7RFUc1Fulq7fpntpXw3tyd3oyFFX8rDA7Hca8Bss
pP0VXo16H3E3lCflg6eWN/RgArz/efcY1QTNmobHXicgZ4jOh75XRoFmutFgRjnJWC0Di1Ox5++T
2rVO8sYIDXC8iQcaCr9vk2FrDTcR3qPrndVUu0HOuB7689mEs/KW+h/vkZQZhq4uK2C50bZ1BhhP
jvD7razXNbhI6CtZWhltGtAduHGdhsDl8l6bBczT/BDOomZ5mIq4Jf+ABGjgQ38Zv87o4g+B6WP7
/eG3aujqK1eEzjJGKr6SFwh5qfieA44T5cI4ZsTozZEY8gxcjWDpXTVGdO3UdZBB6Ys171F+R6yn
kIP7iRLtQ8a+v0F59vqtKs4LcYr1stPgmF+rZbIiVikJQlOVhFN5WIame8NHOLixaCZ+V9ayhO29
fG1fiOP12pdMSrYv6jQbzm2LmqbWK/S3ARHvMJAVoqBJmSDFS7moGeY6WwUqLJ+58zMbxg33tT/H
/mte4tf+nsDO93/Mle8Eb+5f7ynf/R/vNMvb1zU6wrKqk0OW5eaPXLg72eW3xjJeE5mSHNjl/GXc
tOJ4XStBsGnNoGUhihlJmo/In7GrhTzOutgf93KUutJtLsSD75sUVueGhc1SmgZTsVOK6o/2xQRh
atmpwz9nyIWQfNH3DC19S+02RVAWKnV7dOfPiR/Ov9frb1d+cNQ5j9hETfnHr7yyu5xagLmTohJd
RMPRnygrDANb06vQBB/+MNa/uJpBAsuDvd5oIBYHcRlnLTsLo2Gv0RqbibrGM3mMhABgDz/IQ91N
Dk6hOPdj587U83rYxFoItWGETemEU7zKbOGf5YM8IZ8Fas9lCua83DDJfZKHJxzoo1Iiy2S31cwP
8pmAX2poenSuI77jUCWaG7UmFHwjp6FeOMMa/1N+biricgeHbN48aKO7EN3j0smd/jUd/FtkR+KX
PnK3Ql300w2wYvtEJlAjNI7J0FNvobS862n4LsM6ppwyj1nZB18xApDCAR+SAfmEYW1K3WF+ZXvn
qRgRgc8n54fRIucpyg3jWFY6erIoPFeWY+47QdHNhOX5QHRXgBfAfI5w0EDgHIKH7xmdYSGcbH3U
wBCTrmcj5Ftdrq8JYy93PpKx1zJB1jmk8+0qK9EAUqOX44NOXGQ1ROpFGVr1PhTxPbFp5WvCdvb6
8mI+bFqCrP7+cjn+/XJPC//ycpV0g3Uyf3UzygCUx8q0IQLIORMcQL0+aB6MRrfPaVGj/pzH5TM5
ZqYzgiHJ+6080bgBizctcd6I5iKVLg2Uo8Jy+4gRl6wPq1HWgc2hHPt++K+xwi2pacqdqCmWad+7
MHxrBwAv9q1w5nNhmQXYyHWvO3o9LoAfVuPuxrE8Vy0hcXj63nqrQQWgVd2lZI8LCrosSR722x95
UIG5UszPeWrhD+ATveA0ePBIaDW75pHoXGIgpx5Y7/egGLr8j/M1zDW27O6Y7tQ2pCCs5c/kl0YL
DL7NRYiwePaTix3q2VNmahEUrehZjk44R/ei8UggmV+T2pB6R3hWO2PG+3meTbKC04R0WohoivgC
L2b0yIo2f+7ivD6pGQG7cpgPJ9gSI9n7XvJAzw8Jes+2dIm3iRTr2rjBf0Inf6zSn0FpLXELxW86
6vD1AGJtn8HIPAJHrVno9mQmyKdaE3/pGWGS8qgolI7AaDupT/k8UQ7Kw2Rsbrndr3pH33KfDJHF
NEu1DpQtCT/pohPssBEf7wzzLpyqJ9Pje/OL7Ae3sObsKNqzyVL1KOxw0YoMlBlGQK3Fc1kGPYx1
Mt2EpsKbQ8O/090JFivMVRj5DeFvVrBOyDZxcrafMALyNA63oRPexRroNdUMuVZULDVq8w7tyk2o
Y4ScWBDbzuQs2ACWiPPT7Qg+CdQwnLw89i+gN72NOtDhjd1dmxtI5OC9L7qufcRzjoYnoTBC3uWb
DllGBZA8oYuoGnx2MMNZ/CVhCFsPjIEVVGsvMotFgAiW3EA33XuBDuwRsnYm2kc3BMk2R4ZUQ7Em
EElM04TBGqGeq+1cv38Ycu+UdDG+vZyYNHcAiol9yV+BryHsULGOpc1PCatGP+gVnfbEgEVgo9lV
idd0A+jvikXY5AAGnwYRgNqhe/aJ4cvS6sX2YprqEUllQaguqIofCj1Wb+NSz35YnfGCpCJf0jvb
m170RUYyki/90TPR+zujSmAy1H+/8zDwoJJZqMp70qj1kr1Gsp3iUl356SZlqXc3ICqhb7AYTERM
SWkoR7+OVmiPCB8KwJrUjX1XU80Qutmu06Z+JHeMTKfGKG7GLLvrMvNWFfrWEx4hjrGCQTVcFDVJ
a2OejqwZY3CkQxOfACO6q9wbVgWxNagJ6Qvq6Z4Fr7nM4/DVUO9wCe8hih5LVWf9bCW4lFUivIxJ
S5/02l9aWAhhhvjQAQGrsa/09i77vmqsLGYSbTgaX+SwDWwHq3ZRzsKpqfPc1Whm914lTkb/yNr9
VzgoN5pPwmlqP46DfRMD9yfLQqxKGOxLFkLgGfK9UsKkVouHLOjQcfn5m5Yqj6omCA5aB4QZ7Qdh
s0unUFKTab4cMm6apF2/RZoa7kMH/o3mEvYA1530N0tfzjnzrWHuImuk4KeDpQjIcIqtqL6xLaQs
k+GZdCy9jduSrpMQQWVnKuliEWkiAX7DIOl2OJ0vAR9ufqm3jRjRDIQ7H4H5opuiYhlpIM1svTvT
NnigFf9jpNC8CBz30xAkbZdVBmig+dXwL/CcBGmzNAbnoEUjCQwFmhmdehviMCNcU/AARu0Pn+Dm
mjX6ThBZxCVr6UEvwDjqghK1XetzxDk26nR6phCWbjyKOX6jlUB6zqNFIk5npeTaJgxYrXqn+ubZ
rr1PxfVXpUqygKZSPYj8+Es1iH4g+2LVUQOPjGzcNlZ8a+cORXZSCDODXBiDCEt4kWCpi+zTGePP
fCifLE08lv2sFUOwuTA9foG1QYGFPdUMG+d7GsWyCcrnZNy1nkPamtscCvXYCPPkENEEKk3duXGP
WZNyowPE6rHHG0Pl7OgYTbeFudstQ9wCjq+naw2IM133YGnZNf1ydzjHufGrh3jvqe+tZdxb+kRa
K8mai6Zrv+wUYKVwPjvd3EyBMSyKggCjMtI/9CkBFogysB+8Cs08P4Dbgb/CZonewF6ZZX3EoIZj
dUT7RHP7Dk49uR0ET1jFVKwsHSi5muKdqsaRJgMObtMvD+DXT5Vb8FHIGo3Y881YVsfejGZHCFSu
aXzEP/mah6Q/V35xG4URxmcvJzJFvHPfWHYxu1ybTDpW8e1aK038Z92uCasXfzRImM2VB9Sr96Si
Dfmd0kAuT43hPFlmRjWtO6WK9+rlxYOek9BFgs2HVWVgupPwPW1AO+tAZbuGGD1d/RLti7FMxrIF
Ukl53aHMKxJgLRYFfTyEvoZDtOR/2XSANBdN/eC6aoAlDWkoeEZ+QJyWYDXsfVWYX1ZCxjd3mXDp
Q50k3i9gK1CCRTbK+3SAZ1clerTWrH6DBHZY4P3tV0FB8F1gfZKgUmy9V2sa1VWRQnazwS67eAKX
mvDXodMRxl2Z0bIRSPls1qV1xb+HGqrFAhluT97cEu2Mu4iN6c3wMVCrJKD0Frl2WQh6WIsjkE4k
6Hpo7XQER6uhqKJFPuTTLSajJ0iwYAZae2HV5D4UzbAOxvjDUtxqVUJVWJhEyHGj2JoBJHV/BGs8
VfHuZ6ja7xQMf7Zs+9dsbXvDbFdZCjDNi4N4Qwe2W2ZWfWtrfUAvDznfDCJvW/avoTOsuH2Qcz48
BdXokqnj6EuHeqsHlWlbQSOnoi3aJb7gRHVZwrJPUDyP9PApxsXc3vallq6DxH/ueK877Cc3CliJ
VUeA+9LIuqOiklzFlZ6o2lRbj9Sz1n6rh+vWr7iw2BPx01gID0FV3oe+4m0L3xx2hNDeYdmjKIjh
mg3Q7OMZVuzttZtIS1nZ9ZvJqF1cHoZ5JvD02AO/Xg1YnJQpvo+RLXhfSs9HYPKmdVoK8kttcdcQ
o+En7hL3a7/0xvZCbUIhq8F8nAKuKy2CTpVrpwo4j2QosFPhBDA+xX/bjOqpbkLM9Mkmt6dNViEf
H4zW21AGO1k5/36W6H6YUf0SEIZYNMZaZy/WGSbhchXbQH5GczlMbxa5AtnQcruhAWb7OOGQJlwC
vD7L0WA/XGHVXJZ68pmHob8ZcBquRn51Y89aAATcK3blJyy6/o77LugodH19NKtESLZTMBGLcJV5
aF4TdSKTfeILo4i4xME7dGLWb5PqUnEn3y0k6GCr088uaAiS7rDlnkFWUB3+sio2K8Tf0ighIRGv
/kL3bEKSB/VSubgRaYaKDTuRiOR4ixgzDTdUZ5eL1ovu9Jz1lNr/iI0SQXGd3KtoPKcs1s65O971
mWFvPVc5+U1p3tbVjgwLMJCIQkWTPVFQnjeFMQsK8sKMCoOroZMDZpvlUsSDCwDTcHexHp9V5Sm0
wlPJrxBQb5MdALyLhdWpj12nuBu4+08I/42dUWxb1a+2pRV8lIh+F3naEEQP88GJbzAAedukrDcg
trYOxIBVqrS8S57sBxK3n7v5v4wFOeszQgLZqVw805nBo+UbLbNfVpbstDI/oOFdJJNK/HWr/8zy
YqdZ2VvkIMmxCblj48uVSqs2dujdWlH+lSR3BUviTUz241I3x4tS2+W61bq7Usc21Ok+CHV4xBTL
ZsMp+4rV4KobFAv4i0HirZwOjU839Is8n+o1qZXjxiNYRTG9s5EIYhRz+vl2PDwYiPlX0+gdhaN8
CTMPlnpDMyCl0mW1D1XsHpTE+JVlTnhI32oF2m/gq8TxKshC9OHWE81tVxNzogzx3tARHNn9eXQK
izXveDsGsbUSXjktmwpjnMYKlCWS5z4knYHuqjcqAijHWSaKGoQbnsOHmC4eEbBkr9BTe8ZDCBSE
hIbR6R1yYHahRmgirbJeJZkoctqAqG2u6+VAIlrpkE7XKz/6HMkqkQD+vEZAOtxrCCb0D9Ml2Ccr
tZ6b9703jes4j9mm2vxIU9nuCsX86fpAgoJmoKMQqLd1HEQEgdvF7RSo2YoY4m00auLS9+U2Ksx4
LcjtWsEvD5cIZLql07jTCsLna+JW614V4qUU7r4cW/KTYCSuUi//DGLnXWnaNy1MPghR/VGxXLiZ
eatGkKBkI/jY0aBE5LYDi9GkMsEtuhv1H5Cs+yVWtAvhYB75ghgZbcrk28Qi4DHp+wzugRXdwhcE
7UA/ymhvXGHhiwqLZSBof5N4G68aq7lxJkzzQAkohQK+EP2SDVKwMtsoXiuJpm2GXjyl5iUFgxUN
r2bs3UUk4awynPkZpYq14T0nkG/XZWrfaZ7vbSad/8NcY72XDh6fJmR8GGdLghZT4w4QJeICUJJQ
qPSsXLX0aFlpJu+WYUYLFQHu2oqadO1iiOADgkLGnsBfZFSasK76K7gMzTKnuDN/7AqCziCE9vrK
6GLt4NUZ0UXZbMRuCtwX6JZKhysyGcUZEXz9i9+ZLpooBcGM+6Z5dHGxOM1pe5Rjg2I/EgWQOdWq
iC30qyhrBtSBR7eOjn7mTNztcHk2ho9Dpd6YhU7ceqRtR48lv2+OxbE5gGwwd72fn3q/+mAt0uy0
ahg3YA7plc+p2Eakgasc/JWZQL1pDZoQjXXp9Vm8VMWrMmBN5sWk1A0l6wq3g0RrPZSxvgnCFKcq
VKUNkLdp16R2hGoofrBtfCkGkctklCt4nGvKLrWSr7XRUNdGPe2couL+OZUHs8tVfMMZabOde+70
8hGTMxJQ9cPULT5KOa0fF04tXK83DzguG77UW6m6j1wwRZUS1vXPrvduQrfOXmJD3Xkz/yKySHeY
dYu6gpG57qtdmqQwJKPnGjLRgg0CkQxCUCQK6xUayo3rYnSw2TZ0FFqXXvjen/rM9dbgad2tKElU
h52/5BPRs6xTF5pi4AD1sS858Y/cLLVtiuZo4VMbXSvpepxs/hssW78UafSQDasJSA4gtMmiQln0
i742omXuYjkb9WPt+WI/OGG8mENU2q7jv9Qg9rwhYiFSSNXkbvg+QZbYKqJwHgp6IHR6LmrnK9Bk
OheWqGXhEbvRpvJN19rNZI1f9F2xF8D23IYZm9Ha1YN93n6VnvdTwTH16An/qSn5af6Hp/Naapzr
uvUVqUphKZ1azgZMps2JysJYOWdd/f8s3v3tgy66abDlFWYccwxnKvexMf2zUAJhYJxKiQNZP/J0
LXJnE4z2WTEBiOqQtcyVCqlsfhf5D/iV3ikV5SsT5qK3cWBZGNrU/WyP/1bWCOJRlKdtMmNPdbbQ
TttnvW/LrXCdO3hhhhvt4hNEpbnTk/gldvNl0yXxuTCMkQ7XVHhxmu2STle3lY0Nt8m23YHOIi2n
qiKzs9VM91J2aDREsatF/AwQADn2LvUaxBLXGmDAdaao+2pMbOq9NG+5ckUFlt0RJDBJDxoiVvST
jpLVOJpUuPT0oEMkHUWUdYUovARNYE+NOoHu25QBoEgaz1CsaoNk0HvmhqiNCPVJaBopgxD7akLo
GHsyrXMpLNPq/XetReca4u6VpkbwBGrGNcub5MGPEvbQov05tggnzAnRtlOKo66PHxVNObkPpAUw
gHO3/Kclw0AuhPDrqLPfcX2vphY6G9uX/E7/Csh9IRFo9CMYSHU1Mf+67uPPrDN/BKg3z1Ez41ia
qr8ru/ghjjiNYXE2NfGc51I4WitUGg7ihr1G42aRgNkiOTFdrzC/qW39SvzT9EbdW8N8FTlPOi7C
2ua5hZ0R89pqlmWblNY3k/XbJm3zUx4SALVj0MSM4M+6Q4Ae9k+TNb1qL+pkEQSSBuh5jnsD7lsN
DvJF8GSsnMZ4GxVpEsI2X/WT6GjQGq1nd5AHxQ6xewb9YGJGCoJzFKCAg+aIaCLJXqWPmdP4G6IK
2ubqxlWsJ7/EA5u+O3i1JCWJhgezr6etlencOAiUkz7QY7vYIccpDtBTQynHQE8RQk+R0YtQwnOp
De66SHLmIl1osYWNPs6I/2ccAS0s3d0XTfUzxO5qjGGpLiAbOSo+AjuKTl6jIW+P18lWSY6AjRlG
z6ldByOKUTvQX+HRn5p9Gn3U5mB4sYuwlqOCyujsox5PiWf5BXDXQdI6Q1VHlchOVUSWCnoEZmcM
uAXg0yKlYuIe/Wh6nZCuxXI4cGHqKH/NSEIdQPoc0PF4z4GOPPg1KuwySKgZ6lpYlGnOj7kxznu9
5/v1kLymypid2nq6Qn0YH4uxRe0GHrlwQpazEC4I86lZ1RVWbsEfILKs0hFpW2vrYv2Yq413U5vz
kzOlSg2lIDIAe60ACkD0CSmO4s0g21JKO+S0xevELcq11gEy1elcO0yw7lzTRqfa8b/Q94FPyaWO
1pJ4rCpISByZdmahCYxxJvmNkvw8bfL+2FG+WadFnGy6ss7pRTVACRB6WVNf/bTV1F4DUEIWIu9v
KdKeBCFMvE6jsrNJszdGjPW3l6hftT7OeoljzVOYVdCmSDswXl9thIjQh0w3puA7bozdwZAy6JRR
xEhCHV086Ew59hAVWOaG1Fc9edoy2l4yM8zm0z7eq0zbuQZ3yyCpho7IPkLxP+/nSQX5BP16qMbK
1uamj91OIftdx8zJAzk13ww5P1CDpfE47xR3reoZZSoUbW033qJyGK/TMdoD+5L1XqSamv7mLHN9
ZI7gsTBMqBONT0Syr7ZIt2VGyCPCpSZSoUZa10w3lniSyIZfQEWzXIiw9vyBFnAWO62n+n22VhLX
c+sexW6dWnccRZcJ0RV0BpErrilF5UAc2mRcJwOWDxB25mzrWEzoF0SE/Ql4evyhtoFeazCgzcwe
mjYxUL6Gr3zSiO3VbFo7M7Y5cd/CxE+Qlsl2Tuki8KgnVMO4LMCirV3cMi6KRCYTwZyX3J22uWje
q8qIV7QqPpnKqiEPUin0N48pg3XrxlkVUw6UCqIrrxG4siwuIW8P7G5aVk1cTwxZMjBozTd1HFh7
Y7iPBZXXyD/hetv14nQJ7KwUBeC0W1VzVXhu5l4K1WVHVBSsG7/6CB0X2hobwFHZE4KhPNpMen9U
Ec/1GHp6YoD7i1Y2TYMRXa4K+GTGCN8AOdC6m03cc5ZfHKDW7vBm5upvnYqUEhVqB0M87auscSl6
pptQUTzbKi+6NTBHYyUepiDejl05Qk9QAi6zGBXvbDIEUGYKNJYZia9FL1UO3f8kZcajubIt1Orn
iIFgN7O/J6F+K2JBLWJenvWh+Yoni0C+Ni9W0nw4nGtIE5E6n+BEZaAWDqn4Xkghb/DUEPEaoCP1
Ed1qWjcgRJ0z3PnaNmFqidLEsXSaYRt2S7murfqYCaxSnPanBgVGhFxZSfKxVermXOVxQ934AR68
R53kKqeDOI5PZdNufZditdU2H1ZYVl6/YKNGJ8bGAedfdwZpxOLqjwsoI7CVGE7Q40rVX2MKYOum
GPXVMkZHVenf2laE3jKa6FKV4StD2LfhaJSh68GJBseL4RklnKluDs+P76ycSAphUkvy8SJsKMMT
enVouvGo5Bh0C4k9FOLKe2FU29IYkx0KBmdf0MxibuQQ2voBUckHB+CjF3fIYGW28qsPRyfagan7
UhEh3Sfjq2oiozzGfbET4dPcVcW27KDR9GN1V5nqOk5AgKIBZICjNncZk7OECSyAZWgB2bC2V1Od
KUvjtcqK73hpewjh/YDCk76x6nSPphU5wWj1yFx0TOoh7GWo1WMI7HDRsM91s2nYduQ0fMHFw98b
JQhjpaOQrrX/CtEA1FGH9QI2wZiam1aHNWltcwLDvKx8QpEByK5nl93iGb4DlZHFwXKMx6m0H4FV
VlIRe6uywV4BLJcakfLezTldI39+GNx8o7s1UkbLRTdcDXDSN50Ez26fQASClU+Ud5hlZb2g9kxG
nj1QexSuzeIpdJx92Lu/BbMTXi/rnOpE56TVSJ1ckJZuUj2r/aNYtGw/1fVvVa7nBgxMB+Qo6y++
o9mHqBs9pDUKLroTk36Ed4DiyNRPD3ralrvaaMaNPkCkN5XNbnLe4ddxKJRa/3IdQJQKiwHpOgS6
061SqSIXS3XQcxrBIzfCt/Lo1BrWe+Vj8orlF7moZgPWY6Ga6zz7YX6sOld71QcnlGvhJX1qrEfL
q2CRXOkt3n6Ye7qcOmlJv2wUKQZcqMeOuMQB2qBURN1wTv0I4SBboDosotiKWSIiUw4SIrR8oGzv
06rRzB6dphEhYIbDUQMFss5lzgGc8N6Kn40nvasRa0EbgVIBftFU7ln+aDZ5uRt1il8xQehi9elx
cZiGQaAIpRejosY4AolNFhikGNapafetrUSUzJN0v7Qd32wHuU0SE6nFx7XFnFINLL2htpWNSAkd
HFsJtIiMEA5eBSESy0PbKkyLfUEBbpPChuowUgleF1YDuqhrc7ApuLTD3jKogxTxm0mRgfRpXnUj
WuBqA0l3RofZy1EfZ+aXLlNVUXhSkiuC6K6nzxNyUlJI042ER+1U6pLSEFgYPYJQD67Y/NaUQj6E
DTfsQg1TjdBI0Eo0aSpYZWWKrvnDHloipM/H/J0GDxOD8U+/LQRMefiEcjypkzy2BGYxcmpY5R4W
5uK1CdtbNjnmusoqFLwm6rSJ9Yh/i9Y2eFakDlLPco0HPSyKTRpX1JXKsxgkJr7DO2aj6rWUEdSm
QZ85MyOAqO6xTbtjB89+XtUN9PbLUThQcUuf5JHNfOTa8qjOkCaUiZltBsN56B174zvZgckzz4KM
5dT2aA3qMJGtrBpQoG3GH6Yez56mFf3WTKM3hAdO5GsL+8NSNvF8JYViMN4a4GmEHSxph5diwcUX
pvpSKVxtf+q2w5gjYp/cfHppiV0caZvAZuTzcEUv5RuYnbMQsKUPrYK81Ni4fIieIyLDVVowwOhO
WZD546+GAvWm0cV7CdlVAgvwOhnnZ5wee54k8daxdBXRI8XzLeVxsMvPToqgwAkJ0QAEBNiv+6yF
T7rppS2FHAaHvM6fzvFYvlcgndDlNIdu2GSttpyQH3rM3JdQuL+oi0u0Z/ptpe5jMumeRcJdq2gz
mbGN0opyhXx09IqUJl7bEhUKMJHaZEHOSntDLOFrXY5eXOvnBXqT3HcQy3hD2nZekR18ytcw7f5j
UF02IERILfsGJLtDOSqAZdXEXjprIK2PsChBZKWmn7S0j7RXHC/R/ZFio/PjLv0209u3aYh3pU9w
L8TCIMuIMyW94yj2nuLLYRYt/gbkREufXZ/EIWloL6IYvHgWeqlraH1QOoTmKhRh4wF14raUZKJ5
9TDTKD9KJ9C5aNkYFz0uGFQQsFsbMzqfwDpypXhiN1Wvo8YEko62yjhEN80QOxVBD4cs3TEufVw/
NGnytahc+d6uz6M5AaM2hhvUsLSyNGacrbF86aqu9JyoUtYth1P15eSs6rpbYGXf/aIdmfiD8jX7
guoX09cTjVYM8agaUaMqlFVMU6jsc3GwiujJ6Kf6wVcGUvRk9AGg+Xvf5MkZCyvWrm+Wm7lPkEG0
QtDHlIJcunukT09iCCdvMgvqs/kJ5ii3KzRmOXEPVqFttYZ+fDICXRqqOFobhoFJJ5DZLCPTlRrQ
WfRt7uVnYeQfuU4pKE4BkYXiEUHuleoTUToa/jkyo4fOhV3bCCYoQb1YF/BUx1zpOas39BFWg2+D
Aeu/crGkXCdNgBni4RdYoGI5wgE8+0rMjOYg7f9t60YTVchp25dIGSh0/4FTABnnCi8HOAixGf0M
OqF7aMbkaTEZ+vi7nrH2z7dVJlNoRjRFdIhMbPrgaw8M3EhRgHYt3OUhgeHKA3e3WoblNcvfUZgU
r7DErBlwcDzI24m/tei1Nx3Y/MkQs5ZqTgL8uTPrQ90wUVnmw6Mm2/p/j2zFtrFq7OKgkdI1FdmX
hq6J10cwOCH4RuLKQcyX5tuCtGuSogmd021s2Fsq4roO6otSmMom7Yxd4XYHyr3P9P5/h8j6jML5
TVTZh6NWB0rhv7ZansfaYATNTuH5KWtj3SCe2Zpvmm2nJ9dqz034RL7YbPQJBPJiPSomg8FAGju6
hpQ+XOoS8vJSnxNNiuoZPRJIRDZzXAUdKCQTNOAAwBwmXbPZVHl+i5pqB3w1/bbLUXqV4px2NnQB
FnIysZEjbUaVLaLQ5GILrWHcNsyHrC1YhzxXxfUwi0F0m4YG9UeJhmQ4OG8Qr68rcMB2H3FyR+up
DiUNbTec/W5kd6ao9kK3+qJ2RDWSHnHrGkf01T4VGCpm6JSJjMRjQ/qE5sVEzOyoj9akov8dR9V6
iV6hDqZ+5c4VKpakMrSKzYG0ry/OFdiYTCIl2lBDdUmPvAJZKdco7jOcJ85MVSqq8UuxIa65ZCIF
Y0rood9m2IDdskQ2fgb7iw7xdrY7faUv1G+M6l1RusciRJwA2NKLa1J4hxW0XQnL/uyL+Kmt9DXA
bX3bIbO3rldhMgDrpxRDRADzjEF2moWHDkae3qG+PaVoMwIhgWUW9u9pfBiK0lprY/c2mCpMz2G5
ypf4nKR0dhOHyqHStoATUKkZYkvnuhQ7a2GkWjeqD12jwgB52eB2T3MOhiFxcMCR09xGNcR26jqI
hHlfhk7lWWoWb3P/oV5yeVF7Ykl3CQxhvsfDgzrHKBaZbr8fq+Qt7sNtTGF3Var9bRD188D49wpR
tLWkiBvR/0B1DLR6VLTeourckQkBqUpdSGYc7UER/bPqoBpIaf3dZnqHl3nvkqsVu4tXiynBCGlX
OqrHrMaJDokOhKFTa1w/3cXQOFlFde6FD4hGrY41CSe9x3Yj1xWLAeHsaGzdvLyjBp8Qqi/fne56
Ztq8k/GflNy/liLa1NGzq6c+9NYQYHeazSgQfFgFkz3JVJxdBJzgFPQmK8vWYec+y9gU2ndnFW7g
FjMmS+wnXbkuCZw5U/5vAvk4TDSqRtS+6x7isaaueRKH6nitWq9a2xzLbqy2f3zb8wKwapx6giQK
/ZVtEi77KtOx+uwVZf7qhGm1C22Bz58WSs1U2zLDeHR1qLA1eHgG4afUawiF85Z9gWJaXwtL6sRa
yXVYupKmBeXkfG7gaVWXAOj3B1YRDqEuq2hOi58Fla+VXZrB2KIa6FC1hZg6MNP+Xo8uHkIf3qCz
m/c2EEmv6jWx0txgmComl9LceW8jpMLpijv5aZxqjHxIWbdPshdn5KPD9xu0I6290W+eZVky6st9
UlQ7Z/Y/izj61sr0RiptzED1GFZqaa/ru5CKegerKCQZmQdrnWBMF3daTRQ2psn9MrMcSTiYtU92
En3Y8dn1BZAsJIuhK2SKLX3qRHUwSiCrrv+RMHux0izIIgU8rz1c3GgPwrcUq55hwVsOEbO1Bonh
c7zi98aFxTOj4AHS6C1u/V/MxJ0OxHs8GRtBBX+ui71ubFDC/oLUYk+xZKpi+GegkSzs8lRRSWWq
VawEEYvXoWIuQEiAHM2gWsyT92nR6QAV36qCpZSHbWYDE5t+dd/m9c4qhkcful0zhvVr1h8YoT3b
ovtwASsgZYnAvbZqW3RBKG0vNQ060dG2aSim1T+TA1t/pIOko/WAAuObj2YFsEgAj5Hs/MzQTyAE
EDE+HOMy0psFEgjmoPa3YvDDL0in4xRkTNF1HxEYNSi/6Fmj1rWSPsUZnEsR6w30hzgVl3b1mECe
bVBoDTtxtKhcuOgbrQwLpJ3l98+Us+mLd0+W+hW6Ga1i6ieoVKPFmEHiFpZr4BUpR6WC84VON1be
0zMMdwEp89SbWAnm3L1ZjwMI9phttMt1qyhUDPrMIF0jrK9mHXaE8g6FwsHP4te0wjx0sQPTAfnl
PIxrgIIoBTAet7ac/NiWDD46x7GpE+hFBH3TrqLbCmKhmctxE0qMIEXhnTvom7YpzcO2VzBBmgJx
rg9PmaqYqPshqzsVy4tJOw1EVGrvidN2tjY/CJLubHlwDREfUtc4hHNLEuhGxpreKsihuju02YCe
N9DHmVIe3ERfKtBOyN9CgKGdu+uF/WkupE0IwqxAhINz65SvOuqz49CFA6obrrFJ+3La9GOPTWFC
pzMc/WzUNIcdqgn50Gy6dBQPKCMVegGbZ8KxdZCbgDBjASPd7KqG2YVs8E+VGNonCwCbrycIv0Wg
c1tlPaa5ClOL8pCojYYCBu7Db5BKC+eEw2AlOb3gAbgVgwQ2nBJKAcsyg6lMPsdMHAOvWKkJZeYF
VU3kOEaCFkjFwfuUDLs5w8XO6dXbfFaP2//ZpQ4N8jRCyUAtjm3fb+IRzWnq/9l7n8ecGUp2Sa+6
TN74n8CIKWO4H7GBrJk2QqvoI3dfpd2FoSkssdISsTAwQ43Bm7Xl3JRgieDzW+kjhiUdX2obbGYe
Js9jScPRoSslLEJfTnAUkiygbCXB4VRcna57cwAMeBpXgdFd9ES7+o42K1e/Ul5coVL960uFz8gr
jckjiEIDGb+0AA0Y39UMG2Ol8RXWNceOxI4uCil2mTKsCb256KAuUY1dYrvox9DEBT0abQTA0AJR
7HRp15nhP1YD6SMur1lujqU6/zqD9r5twqspK2ujDZBisrgDoXHMXG1jzSFg0tJZLxY5Gq2SxjTg
mEFrlxlfdd8z17hC0uHuzk6+qobqmMUQ/I5dvRUV/PQElrqnaJDJ+eLAyAMT3AOpSmca3Qt8Y2eE
4N4hAQpQ+bK2RKCeXYPkygeFGkyL1VaL2avHSMId6hdFEadOdgLoNlAmgByIwb5oS0H4F/QOTGIV
Gh3I/5aW+65bxjtSD2eAUGQ1FGwMMd3ABZFGWfvCdujJqbeSlq78alrGs4S69S1k+BOaJQzdOiNt
dGu+lpkVTAnMMGNE7UPdqh2Nc8d+LWsrKEQcKH4RMGxM+jo/G1P2T6mGu2O6lyGeTyq+2ZyNYCbY
yOr5Njdfymh/WY11ahVsZTffdL+6pJ12c50UeqYO22NfWqH82M3wPVSIJHTtlhsXVNFwz8rhu247
L53iZ1W3D10JFCTPAihzA/kV5rtbDK/8bH3GunZtyvlW2UXQ1s27Et1Jtqy6f4mq+DY2WZDKaFAF
ITbeDcSKI42vIn/I8CwgrTFzy60xkgCW5vsM2NcXdCWlnEESOEt48ynYlTKS76JwVacpldAu85ZS
eTJj/0f+sr2ggOwytZNCwT/CK40HiKLhmnBTCOTGm17nAZJ1gMuMdwZjZVv9BvhwpY7qR7tM17nr
7kbfPi6zDcw2/5X/Xnz1XwxqdxaBfIlESb9EefYz/TbZ/TVpql+R0kNT4Dg2xhuU4VeYAB4zGboV
eSC/F0Ml2ifFU6S5P9BnBPU8SvKqIExlcu08F0v6pQHRLqYr0dStp7TmxDpdTp3pT/tHfl16ZlFH
d6sWykG+hFaEW9WwjlolAnvurx2cK0XtHJN8+fvZxHJ/9MgGulkS7aR7vdW+7PkMl/1F/ohhLNeW
HiHRyWtp8iTxdEW6LrAskIvmRSvdn7jrvuXn5dJ6CEWeiy6E+TY//bd8LPhkLDd0V+8NgjdOetUq
enaVfnOhye77BVrm8R7bNNXQw+VCXGM2lFbbfVYsqBIEvnW59Ul0g/k1pGjFMG5YnVFkDWiOANe3
BiTU0G7lTZh2PUW5u5ObJ89Cn7Vfi3H5337KDV8W+7OkbQyD/CpLppc2ow/NYZCHQu6A/FW1ywGb
jIel7M8mKnh/v88SKU1/TZPmWLf4CMlGwQLIRSDrDMzlkkTiTeOvbpYEVGiChykTP3INe58TaMvb
nR+avLosqQiKlMscjvlHrd2h/P0BZnUBZAlGLNy57bxXkvLSjlrQtN3HZP4DFvZm+wxOdyuD2Std
O8u9XUIWlgdoUc1xA/kOzOHS5p+nu6pQ78TPi2ZN/NcNjIwjhjjSucgE4atBsRbdKJK4OkM+Tf6q
/DP6UeBL2SyeVfN/5NfUGF+LEfx5kiJ6ylPKjxe28KxFaNip0W2M5hth6YrRnA9fQUU2NP5WRj4c
FclHE4KtJUUvCPyWq7s/wLsCiJHuQheXRZlujXiby/ojjlasCipwnfoV69MdSv5A13l/JQ0AXu/m
CfjkEh212F8jY4K0ZxZMQ3aCLGBtKJxlmJsHzYIVTQtC7od8e7RXgvB9FMa3GYNOXepHP/rvUlGA
Oum2+9notKzCLryVY/ctP1mraLJzuVO6/1ZEb/t7rmjeDA3fEPFYOVroaWU+9lAi/6022hR3uVBI
yJRT+i038e+icGHcPv9bsqZ1fwSbPJYFcz/sSG9eZj0h/kkgLneYGuGOIxS5EiJ/AYR7S5vwJjfY
5jCX6McwHn6uxp4RMZjpS/UhGsd7u+RB0jKw4vfltinpZM0zxqEMnFn56bOziIt36QIqxcCFxJd6
Ky23Ica7Tk1ilWcZmmPgrl3eisEkAgHcjZ3/DtZqnuF8wY62zCvRa1xLE2a0qDfn7dVdDtLAySdM
kuopCSkOs6jSJMmP3k1pMBQHtD2uKptrjdzbMCPWjt9EBi1IJ7BOIfebo14tN7Ufb3a2ya36M51n
cl4+j6aZgZJZG2R8Tk033ZlvDSgd4ySLBBO2n/38S2XRGXYi5587CmrRSTTRTeBEKTkFAgyVHBqR
FSgsYiP6q1x9Tam/i/KmpjFqLOZFHpBm9n+Go66BOuZfMUdnUrsfn0TJhjWW8q/ZLzdpIaV5kF8T
NQnk36dNYbxY2vj+512kcRta5/Lnb1Ttuc78zwr7I50C9dFY676ZULrK8yXfh37LVovdnR8yEz/A
QTdM179flSsjH81nQgjA6Au2OCjVLABT8traH9A//4AovKBi+FT2pPB6GMCTiiFujvKIJYV6G/Lp
XuSHRahXd/KZTeB2p/DK9YW5jXdmkv73rSZRCMmK37YaeCn6R/Ln5G32pa2ajeY5AS0XafGfj7A0
2lnOt7Rlyadp1//kGa3YPrm0c61+kkS5jxAk3iId2luo+Feo/e1DAUUcSyC9m81CSjsqP6IN13Nx
HSlo1A7oj6QzLn+fHAUy5jJwKhwSH0na+S1EcDXnpC1sHXPgN9KWj0H7M0Hyjsm1otR7toEs1P54
lR8ewsZ7GVIJi/Oncpluacwny+qJOKJf6bryvFj+z9835aWFegl8h+f4wI85PfJb8siRQDypWsIj
AI36W5o/E54V/7RoW4/93YDlQa7fUH9Vifamkytphf+CYPyNFjxiwv5PNda0NFfzNF9j+QzyKsj3
SCmiDIm2rqtuKx/2f++r+7+qw7nhV1VV3cmX8V1NWyWJ+hgt2GZ2x6kzyGyTExM0zxbv+Weg5Yv/
fSi9eel6EnpWwY1wL6293I3uw5DcE/hpuVrpwBZQ8VD1q+JmrwynrJom/JQ2Qo2lN7OfI0b9ZBAh
T2udhjfH/lDV5vV/t1W+SjbBI2n0jExDZgS6Qu6F/HF16PfFnOxKV7vZgjPeXaRd1cEeZaLeRJr1
yKsHZsEB6aMAOr3PtNRu0nDJ6BCglEbimw02DyI20aidKGd8atFBWi0fWZ22/ZJmL2uSH8X5/4GW
NFXychpZejTpfUuL7Ov/7UQXk1cnIPT6u1MVXD+40kbF/skhE8r7BCKY+CBth7w7vT4/xeAD5LGp
faI2Lf21qHeGbNL/vkXTs6mNJ7mOf59a0z/96qXPEqaDrAd5/DNeqRjTL195UUIREOP+OXIqt8x2
w+yj6BctW27yWKcq4V2u7NtS36YqAqb2icrlTy7tczRNr0U7fQ6/yNxApQPSdABTEL/TO1rJ1ZpE
cVGG6iR8lIkJkRaGW5okfDCX6pcK4D8jPcigVV46xN/IHCysT27+7W9GO6+bCafs5qZq8YdVj1SK
AWEuvDOImiDRceqTSUbpnjz5blq00HjVbq2i3ijoF1n+1hBFhHjqsrHhQzd2Q4LpX0DIYTqtbie0
v08x3xbXAYfTPNqy06tFx1x3L5MUbRVA0AezCCy/WS9ifkzt9ls6LyabA7+nI5qhg9VZAbqu1xxn
q13nxN12DEzIU6Mn9UWmCmD9UEdzjw25yd979lr8WVjvaFNd5bn573OayjGH9Eh+A7aC2zj8m5Tu
Y6QXp6vgvGSiIFdLYZESIkmGnxktSp7lQhmVjDuH7EkHLSyNv1JIUdDxIINYFf5PaepHbJxhxudZ
tQDqiJ+OYZUkGNTlCpPiTV/+9ToIZuhA/oLBPsa5zgkSuMphJFDXOQB/Lub/uRd5mlvDv3TFTnpK
o4K2l1CWV2x0maDgBKQz6FG3MUT3yrzAj4wDZczma19jW/37MznSPMx9+6pp8Z+pIMO6T5iSRq9+
4JvAWEnfugzpbVrlLR62QX5QVWhe8W3pDZIGMyLvjUV7cEYbWxpHA/8cpvMuAtHph/bFpta3YuD+
1IDMiENjkwC+TZoe3rZ61ZLmyWo2gpk3m/3WU7JKIO0gGU+QVxW18lOSQNLlv4FpvzqJ+e1WG4PA
DzWMQwIKURpCV5iIbtu/flj+Krny4xofcVustRIOLH++1p1BSBkTgmF6q+5RgWPTLbSr0zKL+V8D
nJou6XKz8KhaVgfxBJBIu8onGjOK8JIzkBPZI5WKHgUtpIFpev5vgX4BkMVv71bfCnUjfgbBjyM4
PcAHmBI0GwKF9RjLrQx35JvK55XPyGTC2sgt+H3AqCQ7iOOCv9+XazuH/u9ALzQ0v8IxfS+djfyt
zEoDg49A9exvrZhk2Q1+dchc69w5Nq3e+O/7Edn0OPY00lBa4l62ZOpO9t//ZWdDCa8MJ9yWfT6W
178lwdnLbYc5HbodGApDTp5SPjD6Gvgofcsnd1gd+dXoB6BElJDRHZSflvGfQHqev/MU4lcNvz/L
IC+PfCqdOKtRz86oIaxsgzkjltdKC+j4p7v8obahJDzYb9JlNjUObWouGUkQp0iezb8oLp8eILkH
xY25kFbYIIXqaND5ffL6d9p9FzEFeQfDorkgkvSf+2inmxpxQs3hBAJwK/8+A2/tq2gvL/gspm08
Q7bS8bJ/5tEhHcntLXDJg/y3vO0jmabjjLeC9peh+tu0Rz+BBJcDGshgBwGBryrfyRBM+oO8dF67
OrBTZkPFxEg/n1Z+jML0f3ogk/5sb92nSYHWoDZ4gv6uztB9JPq/rDs1LmvGxkbV3hbDl7wH8k7I
r5refssn4NDnXIlx+ZS7Is/f3xYszXgNHYWU0N4JeCLmChZvuTfyJMlzA77wn4H2L37f8KUhW0YY
HOmeM/cjvZH0Z5abBzN4NPlR8OAyHgBUfvCXlkEAMhash/xqNMYmQ/xMxukyi1Ir8noKD5lC3860
gjb5L8xPff9A92/Tga4Ne+Pk4ulGZ7wabURWO9J+wE0Y6W9VbRCdP6m2spbxkDwvf+eftVni9MAg
206eOrlOdkUJiz/yZyDYfqRN4UHrGjOxQHRRJwFN5rOSQQJbS27V7FF6TxkUyri+zCaERIBwq/1V
5t7Sw8rCyeCBor5K+zi3/g5M906aVhlwD8kBzc2LtLqlUv+kvhYwt7ZRBxVhIwJnyzrmzL8j20G4
8V8dRL5g20LVCuIIjqJVq6oM5f8XWCXW8jQygiWDYAUpCJPTXlYZbHuIw3ET/hIh/VrN/UfVd0e1
HXZRT76OD5XGQBo2JxXPUrFGDMmnXfyz+zooyd9ov2BT2n8huGg8c6gUWK+ZvHhGjDyGkW+5djhl
9AyCmnqagq7ujLRNm44PeYHKvQ+SKTPJcivUPah6oIsqIfnDt3wVe0LQBKDwhCPVHPfiYEpi0X5o
eiBtIZDoq6KlgEK7J2l9LNX+StKzfCwmmy4+1UWhsxJ++Da67qs09tIQme30NMcANjBmyv8xdR7L
rSPNtn4iRMCbKT0pShTlpQlCFt57PP35EvvvuHfQvSUKJGGqsrIyl1Fhclj+SYIbQgO/YJAeUIun
/k64HII/WR4bz3/x+pc+JE4xnjuAJ72qvQXFcweEMIiT+7QhePAOSeTNLFvNmvcoSfESlmaWPQUg
rJY7D7LZ9Hybm0mdFEVb0qrHZZsum3cFFQ2PFrOkaSQcXy2vQQsgOMl2H+HTnx47MX/C1x5EHFmh
ZIrLdiaPhx0ydHCdtC95tFPSfGkqfRigqQUwmcH6NXJjC5H6qLjjCzW6rqbE51YfiWpvndk4Sjz5
L64glH9VNNR1mXESbyrN5n5qNyoUNhnt+hQA++T2MzsxJD95evUhqbj8y0fLN4CF2fW1vZnB0Utd
qlXx0cxYwTOqoi6LKR8bewYO25SgKYM4A+sEY1O3Tcg1qDn23u8SLID6nKMmFL7mstNeIotifKKR
8T6P0UdVrWR4yUI9OO4XSR/t+uJWVhgkZN97vf+BLPOVY3prme/y9MvEPUNOpOk4/aCoCWlwvqH2
/NuwQmNb8mEbzXe6sVy7PFl2uO8Ut925rJ8lW0ciohwWUfwppv1ca59zqr6q414W2hkLqSXoaWq9
z+ClS6iQXZjsZmWBKyIHcZMC9EW9l62YrDMyw1AafRxSvKv/F4JkQsal8uN3W1mV5IEu96KPZ2x5
0lt9sr8ldZPn41nE0+JDKrFgVL6nlEHS/GgN4KU0/NElyQ386gjCcp/1Uqnt/uKAqnl4rwgmQfJX
SaiHTN8ruruXsjcdp+90zL/AxH5rgQ0vJbulC7fX5+nYstZ6DHTFGX/aeN/5Jp0w409+TVhUfae8
TlTxHIY3MNtHNC+W3gFt4J8K8FoeqPfyFVKUlwJ+op67qXqRPBku89dsud+AP9kOtbdyZpIjQxD+
QoIv7PP3gvI9xc97gGhfHkuQzRKEqN8mqRT8wdmCGs2HxeNRK7De5QTvNmHh7Q7yjXPR/0m3IQs9
qefLfgERzV+VcdMxTuCe3BvJ99DeqL3ybUbv7W/teg9ynlLtM7TmRQMdyAdFzvjXkRuFkF3hf2os
kEixv83KYSA2SMXQMeJX3bxEIRfEr304Lb0Sxc/eTeM4HDxF/5Zj5YM9ElSbeqiUEdsKUq5/SE1n
J1cmTYmCLY2cg+VFRz/CsZDXZ4fFl3FMp+nq2ax7059LS0WuZAptnClIWRl4KQYSmszf8HW0wpus
THd60f+EM3eee2Sr7Z3lTqDT6dLqb3ZH7QCjYB57wWOXyqbjl2+le84Y86U2oa7c3hiTt2180utc
+ZYbbg7jOVe8TULwlLeoI35dQAFk9UcFBC6UspYRE7CUyDmppKJoz8Bw9p+W39vy3Z8eJkoeaCE+
FiCCG8b+OFOyJKvPGFE9YACUpK7yurwllnKCB+AdihWyheMKaBzLP6RZ8MSf0n6CtK957o88GDOp
vrzB/Y7LzzEcn+VOqo5zRlRtIzdcLiHx3Kdq/E2yf0fWs/HTqABMYvC9JP0gAs96Vm7lOQ08eblS
+WQ1z+4GYJldw65PBbacfNEQZu/Oc1VMqjKqfcmLcZ27FGNcypSZR2mbgfC/m9tCS7Rhj7gWd41T
Uc3miDzxQUaWPEGwmyyF7Y2peu/SzapHYBv5F8JhX3ND3aGjgNOrm7ovz0hefOpl+kVJnjTwqBnG
u2wjgSF/ssI8DlFGBZkwICnostnUEvVzAoUOPxgO2I+vhYAk4l+pcUn9EDLyUq4AfLFpziVUrIg9
umwi/8tJbeH09bS/a//7v1wVhbUjZKO9fLWMTtNVvwx0jGI4KTOhc2KKd4zowJ9fnOa5j9lPzD0K
toP2U+Q7KIcfUjKX190BOnFOpkl3TSo/0Th8gjNeFU2Pi2cqJQt6HUy7vDxF0Df6btuSDBT98CmH
Uxd9Nw+No6JpVr1LGImi+A6hBdrh9A06Zg6RMbzRzegPpjCrfP8RD+PRUJSthMKepA3oVfRJ2Vbj
akauUro3sx3elyBx/svWfZ+tdVadG7BtsAKlyE8D/C/GmH3VsSxRDLku83g+A09/kwGXkmDXNNTr
XjtJLJHXlF4lGrmb2mHHSYYxlOhVacNB5pNEYJR3f1RPX2O5dEmYi1NGGlvAtg+nfcmAllEqA9vx
+/MUKhvN017GhAx5+pF4V7bOe0Q5oiSnc95M2lLyqhVxO9E7L4pr/yxRQ8Jmxtkggq7whUs48psH
uE8rGe7yu8MhYzC9Jv29jNC5KT6Hg3yz0jLwZRBLXFG1/CNNgEX3B2NK8aJOl0AvdRTptMLBgqDl
PiqD8WX62mfjNx81TJKh6B/kjpiT8eChxi9TjbVYVR+sfHyRb5FPirl/EvzdMrvzITFA2/3fX+SM
5AjNgAQ53ei+/SYTf0jinW5kN3INy6FhfGtMKEEyKmQpnGz9B3EpS1U/5EYt9ZpefxsABhMbLNt/
ZkWoOtb1GmBPmMT7JWYEZ01tXqTuVLNCyThtG3CP1s/kBj+yBOPK+/MpE06mQ2DoP8G6MmZYvskB
lMe3dDpQduiCj3iba/6H9LCXrgegywffi0FmfdmT9SLDzs7clZKG15Cf1QJ0qEKCS0Ff/iavNSFb
/7+lO1LDkVX6Z5mmuWV+RaX7VnWn/3rKbjn/TWX4NWX5NR4REqretbx8kaNlR7rEiFbdmpXyjnns
j0W9ynPVvRvgE83kldvX++F3/dygNJ5X1WNoI9+kJ18+BUia14A7Z6BMLFhDuCms8LYzx4ceAHVZ
hqtCNVCfVM9+dDU9euhkL6Ol/YSBck2tr45EVxaBPGAkVUqM+yVs6/yBqf0nEAMJ/gkLi+e+pORT
WC580muL5BN/tBqxtW46ynEJ6ffgo9MAUwTC/5lu2KaTcjMZi/x90vQbUO9g8Nm3yYfKBzhe8tYX
u0pKR9S/K7Ittp8PXkUdfM6fPRQRBrRRqQzfmE3xBZJqW/reTUCS7o3hy5y7vypWGoNNakmhOanK
V80+TDRUKg+hkqp6h8FwxVyIWDd/huxSseb7rEd723XxSd4CbJYyofMe5wH1t/ZCZCLNcN5HlYJm
t2vQJDDYI6NEy647eXJxnJETb2SDLy9mZknbAzUbonxp198wkdiDsYsyp2d5OHIOflIcpgYjWjko
Yfvbjs2DbeF4yvXKQWzO3p0Rb28jedToKsrtkXsWQgJwCNToO7+GVB/ZhdQzNoCee2oL92LHFYAU
PtMymyegHjDtqMbUPJw5ih8aTebahCX5+CdXP47R1YkgPnGGcqbWzA3rIF3HIfh64i6yWd9q3xyt
DDfYPv+12/K7IC129eAcqIDluW5Zi0VpG4XD9qiW6Iyl6qfUkVOL7hetxx7WkRqgR0TBRSL8v0no
vhHQl+gsE7ajQAMIAN43cgSYHhH4qeeeTUhV8rOsRTK3HRcCv4p5GmSRyF/AJUPiXLKMrkJJbsc3
Be7wJC16v6X20EcHFoOT9IwC0FdkQdmXzFS9vkUbB/W7D9c4lwL/oikg01caDrJsDBa3UJnwE3KQ
lVgy8/kSFXBdg/ZDljXDo8fgYaET1rdLiWkpt9LgqsDV4fPxIFsqlfsqbc6SlmX9KbtS2Tw0+XSr
aPVG9mdS2pVmKK36WxuitJuuK+zJFAoY7VB8lV4LTCFGVq09SHFF+NdNqlylV5NBxmp8/fFfiVjY
F43zUaJmSiNP+oZSuLFt/T4OqF5SC5YWghRG5N8K1GKgsdWkxSB/k5OV7Yvs/TR/24fDhzTrdOAN
0uS1zRcA4M9L91Kerv6WRM2vZCeiZe4aKDXE74JCMZCfcAtjvRSNKKpIL0c607k2IXjSnOaS7xJO
fe0uXaOlD4zwfVxY1IMpwlBqkf4wQYeeRlA+J8E+X86+zElkSIXkCBlc0lUWsU3yIUTiNgtEBhEt
fJZK6BZStlHT7EvKda0OdSwbD6PVA+h27+UTpCEj9yJBo9LWKAvzCKo0+5XHM6vNsU66vZTHl3sr
DR+vB9DdF0/LHo/nZvrzczt8yHVKK1EDo1GIwFQINyUlZzK836XgZ1fZepiMe9lDLpvGeXTvx+Rv
KTJ0VfcohYYYOSan9C7y4fKJsvkf02Bn1+2xjeiEUsCX9lEYq49JVqAP0h7MMtxJ2UqemNwxTzQL
saLhyR4rG/ChyTjlnlWTctWB2srjjLNhTx/1qNM1lU7r0GRfSkO1SvQXIrzFELTulNskU17nnsqe
0dwtjxwQ+7WLIZL+l7cKsIvwsPcn5SiL5cwUtdP41RkeZHLLSxD7v1LVeZddrqQ5MnsDBc8W0mBp
WCUugz6cP7BERuP8R1ZFN6OMNL92qvoc0rhHvg9pSvVzmX5LoAjV0+zZL5IawBCnIUi0SqXW/aor
0UME91lSzG6c78cGMmanbNGJvFm6PJId+ki6JuVHJFchfcHKkWYMZHL7Xb7e0P6t4ObQncD6oO7R
/gHmPKhufQj8Fopt+ycN/nAElRt9SqdFokZht2/IRsu6rVvaxpn8s1QJZeTJzJLyYqlMSEK0CO2Q
01CCzIJPX+2fBcbhexjv1I/ydOoIxBfzRd5Fa5ddWXGVn80q2mf5eJC/LdgxsAShg54z5yKwJfk2
/A+ABUMv87+XJyYTd6zug3B8rdNwb+busUDJTRMZhGf5UClSFrFz9SYERggycmryukycuv8E9/po
7Ed7+pZuvEwu+YNgcaSqMf91XrLChfpB5lih0aPnXLCF+JbvrTp9G5YeVBYAxgKQk8+VA2TPIqCq
VNyu+vRf2ATw26vBq5x5NHl3LYpaM7V3ufnyjDTQX1v5bvkQq0jhcPgcBPJGFjkpDg9lgbl1DRXQ
o9Fd8djyLylBOYyQpd2BdEw6Y6LCPk0qkA1jt/S7u7JMN64Rgy3Rf1Jacz5xLU3OoZ++52y9oJAd
6Fmg/6sDMYx/4M39eKCPQXhndPlGegFJZ/2EyryJLAeaoct4ar6lchUaEJVWZjYeyQYA0wKjkc14
5l7NCpoI9UMpsy8XUOvNtupUXJbJlRlQiBfRJnGMfRaGh7rD7/QzAmsYMKFHCZ2E0nb49y/K11fo
qf+a707/KI9E/i7DQv5NUAGdneIutOURUPSeGrqIDqXCXtxxxDrtJHgaGVaC9pPwLQKbTaVc5OdO
A95C1gQ/6M281G11gFSxYAQl3EjslxDizca5BdQjK26Ndp7ilg9m7nxLV1Rek56JdEdtxbhoTLA5
71FmrpbGfpkbtyim72TNlRiw7IZrtXjXQAbyXhkvcWT/dmm/m93xKMArGQaulUAu7g4ybufUuiJ2
hsQGV0xQ1wAg9tyhsg2OaKns4p6bKoueN+/TLDuGSfHum9887GdZBwpZZ2QSQVcKNyidbubcXMe5
t5eFTbbg8oUyWWQONBDjOm4b7De5w9LxkH/lEM/3tjWdEJneAtgTBABdEgEL7KQKLN2WaKBQl9tr
MXkrKETI6JWGmSaFymh+q03jNhqucLtpqLMq8CdpAUkt0+zsuzpAuUKSZFJWaVz0GjmS8dt39kOk
2N9ykhIKsDtgnFjrWelv7QwXwlG5yp2Uq/Rt99e21HfVXR6gHF7EPn0TC1Wc/71dNR8MVJ9lDbLL
AXDnbd4PKDvlv1UYPNipe5mqEqVJaXINS9LgoKwyD5iK0TeRqSnLTmC1oOhIRMo/EGLI/zzEQBXk
psp5ynAfZDi6e0uxn+XB9dMl9ZQnK0k2cJwwXSlfibsSc9mzQCofr/TUVhQsl1bcEuRkqXQbpuu0
7tn3AJf7WoAbFDuRh9jXjnWSpVtqtq4AcopuBDL7D7yBtuemCqezgMTge3wKPCkck8+mhoMKJoyx
0XUYopTGWrFpo5BxCPDUxKq+zR8lOumOpBrWReoPsseUhS+Fjeq18WNnZl+y4oy686zXS/1HKimS
/AJjXyXx+LQUa3jLoOUSptGX4kkX7HdM7067xTEc4YUfNdBe/hcg5S5oYf23RvbsW3IyubsSIelx
4Svun/xK/2lRSAGGP72bYOd43jb0MUNHj4T+nIzSJc2jfh5GCBbQNZAWlYxYwjUEVn8ld3SJS9Lq
aIJ25U/h0psSZNOCgkp8tiTB/CC1dMlpPJfc2JmD3eDnN9JNgDz2PUSk2mWWP0bGn0Q1mUeNO7w2
9oPc2OXhyZCcjVBALNI0mwtY/F2+JGdy5v8tbthzPJsthiOACVTlJLNQspQlwNHQk0NLwzvS/aSh
d7Qs50lA3svyRwQSbLDa77VW/QxTZo7S/mle+DB5mLPy2GSnIdB3vYGTWhdbKX7Jc9HnkIbKv3Qn
9OxjYZk7+Uj5L2sM4LMURxCsYHDKXW1c89bVi80y+xx4thkUO/YQ8pTkMpfxRayCKYou029gNLs4
GZa3ytsHJqxaOdcJUomMPZkgmXBKtQxrDQI+U0qJH73SeVoSxqhaySdKjTCK3SMCWUvLRmbk0hW3
sFtAMBfFYR6NPCekB76kZVo1xb1jpfACveNgK2T59EHIoTxWSjlG6ZPv+SCtmtY233sq9hru7THV
KnapZA7CmFH/6rqiTxFaX5ELdqobrwM3WjfqXRcAKgUeOvb5nYLqXCRrPxqS3Mrhx2cJxV+YvVWB
yaB4vRTIo5k/PcurTegZCGbipwKd7lKNzjpvrkrRvCZV/FO7/vvyWTYjHuoI2pwz9BLSKNZhtyjv
cgvbnnx6tJDRVPvyy+tmMH3stVR9WxjWDSTKz1nwv374WuKDRCOzJU+UCwtwUlZaZRdtpXcpPXS5
/KUx6XVvzbCVGC2/Slbx1PfqAj+Zw54YOa940J819XeJ1umcvqQ6on//VvsKui4KEzcCi1l6ZGZA
pa21HuUDJR0QCB6tmkefXZxMOwlAMh1l2UV0nRpT9iQNUDmuQEIuM8FSUMqUhUQQ5EZbbJXIPcme
Qd4nO0ZQr4ekrHAS5slL6IuG4d3Df8AFUck2VDp/HrJwGH+iLVH8ymSU3MpNd1Vaf9tjDA0erTOe
g0SMDo6ADFDB8rXJwdSx0SvR+PpfMJF8QjCwFoqucdbc/gczkqvJQuPahvbSsoxytJecGcuecQmz
Vl2vuz6+G6f4978lPQ7c95HXNVPDKKt+MIYMs2v2Z+H8J6mGnKWTPgZd+SirC4WlA0W4vUwPOQzb
uV+A96w5cqDEDjfFYsDTAeZTBZBcoklvK5Y6AWFJvCknd9MMxP+uhDNN2zbC95u8RY/SDdL3IKQJ
0xzrBuESvuSb5ET0wTokYANM20Nw4vFfUCXpCor3jLboUFS3IzDddngttOmP0vg795sd+IfsCiXt
8yKUXrr40nqUQOU5+WFzaQxUQiUO67AuGOWqD/K+7lDB5krYY4xJz35jSYrqqD+icLiTDqNECnlY
eJK9ID8sJwP5bMmDTFf7sZAc6oKHHDCGADbqor0za8zsPNZCX+zy7PFehqP8t0CdZJDLAHYUNFkC
ZdNWeHGRgcgBC+Q37wSVhAo9BTlB+0Kjei3givU6RVEG139lh9qfseWIt/LIJW/tne7YteNu6Up/
KEH2Jv1uWY0E8xicC0N/W07LTKfPtoxvbGjnqdUBuOUOIX76s9LQFaNXKAu99GlzqYBTW06npNyW
TJYVjRbUKNG4P8cdh2rmzG7QSMC5zzdKoDhH3VfuET3WN23gI45ZKKg09pW5LvXq1wqt/N7W0MCP
1WNWFv4dtlFwABQcK5zc3XYOOlLINaLlCvTGLD5VYD1Xp053eVzXW8fFCdn06njTJWq2jwYTZwl9
2jcDmLYgH+Kj4tcKotTdapzz4IqcPCNtuA9Bm1GdcZEO3plGUJ4KoPE6ENlJVYan0NB+rVJTjqWZ
omcIfG1bhOXJxIvsOPqJqA4biBs1mbsbQaGM+g3Ivbe6u9O5gBWaR9ivYGexjXv/mGWgEfWhDK/a
0KxiB911TIchiiFdGlrQ1Py0N9EG56QVxDGJz/bF9EfzRitHUFyddYlTRcTDvV1qtA+Z31s7IwPk
qNZbKy51xCJia82GD6HWlaPkQN/bBy3T643meGgGwguBg48hraIXL2lfG6s5aN/jFPb04MyHsBs0
dqnwQtj4+2gAXZrRuDQ1FR4bS51dISkSCg7pBrPI8XYCnFJo6aZvqp8UFay0nFByU7nXGDBuEO1S
V5BOe0DT/cZoEK/JhmxY1eXUIxPq0kF34pMx0ay1zSLf2kporydMajGkIa608EPtIXg2NG/TGqjL
5+kzCi9ImeXGJUv7YxJN5srDBxodaPdB84yB4+rvzk7voBJqKM1DtBw0fW2Rvqn99GW44xm3KgTy
QiPe6vWzQlM7SqKbzinHNZCjM6L+zxoqhKvOHXgzGv2KZR+GKvrJ6xB3qy57RPQ2lcp/vnEqZ58k
bk0aBw8KnSaNaDBxfZn5rAawPOdGQb0abnunvqIVQho3eu1miNRuhZj2romKF1/ILwZyIFWFTwVT
wfBQifLdLj3PPjxMRSU+4HwrhiUhDFkqyQ19cg9R5bhPIDvP8HPnXrkWELEHlVpPqgDfj4NjYjBo
UrQLwglio2Yem1kfT4jGEqVT6Nw6LDTECD7DvtXuoG1TlJmC4NgxAwKv3/TmJ2bK9q6FFChs9xPJ
2nb8Crr57LKOrSKzAxtW1gDB9PGg1hZCYkV5dh1g2741qTu/I5hmfoyOjjVjOpE3J0dL052SoPzn
E5FXMXqWW1Hed3xWKMXSUBdXi5Vi2G/TnF60YjRPSVBtEbqBFlKVmKIgMK71+ibs7WE1BsYTVsRI
NrNLjnxImyEmHEM8IlBFpyqn+UlZ8jBEjrrrVdgSQRms6xhwpoas/lzl1hZ3MuQkGqD19dDjE1wf
+iwrDqqW5Ssrj0b4vA+qbWr7iDODWULxkbPoWyTudHWa9iOp1qwNMKUKpJu7vov3vtZPK4RHvuY/
vZ7ekKXFPcIxcUhBPXpESSNthx2EbYYa2sy6gNWMYdiVBsPFyeP9EIjDYQISKVL1lwE6pBBNVWjL
p3rmqh2jcVa02y/JZDZrM8VTF4OKCr7s5NNW/FTmAnbh9Fh4OdCVuVJ2KhbfxrWoJtx/QsxeshFZ
hCqGmlgPd5kDXN8fUUjyarCMkQYNQMwG1DLPEPjUtE0+ltZuAFoZtilQcwM/GtCau1x7NymUn3yr
3/Yp+gATIqOb2QqetG6egL3r2dqMJlr5zuyuPUu/ASFSHF2/gXwbDbui17AsQnBCG1CLNXqsDFwY
aAyHJKi7x3ijWp54y47xyq5GFDexhTBLr18ZbuVtSkej1pw4BWh0OCdW3GXo/f55PvSoDjunLH0x
Uis4pEkH2GBCeKEPplOYOZshrANwYu61hHlu1ChPdjGKjlNK9bzsTB5y5K3tIced844lU1vZDt3F
FB7bSqsfQ0+9G6SQH6K6A5J3hl8cw3npVJ2eRr5BvXvYNLb2YlfwwxPWfSoCflg6THCMKPTc/PAq
FaVIq74MWf6iDaAHcIJR0mTYIunyaCu9i9x0iJCzXf0hfYx6f+l94HNobFrlzqFlzhIcPNOC9NaJ
3wJ7xDUaE6DJQ34dcPytln9birOjr6a01lWpGX+Ow1BTEExC7saC4q7/FT7OyJ2NFFfDDsG3tP3M
ih/FOh3ePsO4AYWgAjgJOf50U96VYIGebMcmwLvjASgi1pox6u2xDQLQNJHL87Lq2GvKru7MZ6qA
NaN2bBGFO1Xx+Kjdxk2xTUkqSQW8eI/Q7XfYcIYDahZmTirrGc7Ws7TbLlVodlHA20bp1bbbg2tg
zupM93p6apso2nHZEPn07r2zLezocvWj8dttPJXAxGjt2WPwhTxQua3zlyzo9FOZpfqpM41kXVkq
DbVkPJWdS7jpUSyz8HRXEB4YmXTI1BbUDRBP8VJj51puecpd42CM87CHanwtNNiUo4IEkI2kIYul
gfCras14OiHBzmZ9NYRBdyT191b6WOFKHXXVafkchLeTFUbOqDUazSseKW+5iSSjCfW56rR3TQ3m
zZwh3KtqyKpDlFLT7q0YaCTQN+uxREVLLi0gUzYRbevGq9me5gZmR0+jXSi7IalvEKOAKIQTmxVp
+9ZvnwY0Dtdhmj6kXYrop/wvNPTqhAYPVL2k+q1M0lFUFy5WAxNFz859E5vHopqbk6dWzampkwtO
iyhlsgHqYgThu4Tefg9jqlBOYx6XiPDWRwu0wgqJcRrKOkAtHRX8bbqq2CNkvnFNk3ltuuwn5qoy
9o5dHXQHOr+mIlCRYZMNeCert0ulo7YZCn5IuHLIT9Vq2PKUqSzLXUyysNgphvo4zH28JZ1mJRwH
uvpGp9FSzyH12kbRsn/zC+JVgpSOV5AragnhoSxOyG4Xp76wKCORXKUTxhnJMBorPXTWuo6+45jj
BVjkCSY02Y0zdCiekSIac/dtGYw3HCjOJqilsmYtHBL0gQuHoeObL6kLvYCy9C408E3ylDsAMkB2
x93c+Jth1p4yF3OpHAu3AmSAjJK+dNh2lZRKa6tJtmqZ0VDoZ/RJtVU76hviBAlHWKxKmLHTlPTb
BDbLWjWRVer/AlEVw78k3MF2vTMMRCYRRs/SroLgsMyl54A16NtG/2GlTignhk2KjHBDnzYwp5VJ
GrsOFcxTCqktDu7GcNtz3CN7lSs3hpGi2zs2qOrFCXwY/1wb03c8z5AYuuLNJj1xGnenxIaonbEO
hYFubJwm2k54ThAArTNAYA1B2fhDSVFF6TVustL8ajYj2zNU7pH5EWk8oc7z7mprNLdOTflOpBjN
ae0rJCYpNlBlZ+MUgD9lFp6yGGNG9aVOobmvJqbdSe8ztFHGokfUUKc+ul5eVeVP5XKU1fG8nXhg
9C0/pnHiIIYjB/x7w/LeSKvgTZbXwQaap1D3SkPSdT205HnngBnAt7Fm5MlwmL3aWdsi7WLo3pM2
jLcB/gPMf+7BiClnk9cNyTm5QdKZa4QGhnXVYpHhdc26QZk4ZGmY8njaqmp728UBNa0RaEyZth2e
khQa42bfUgnVJbJ6NiZLJPegdaxhGw/5Xx8511jP/JsgDPcY3qFe6fq/yeTdz95P28J49BPV2Qfz
BMIUsYaxNS+s4soqz89h4z2VLnipGkRTNJeHlsUeK7bw0AZ03qnNp1t9RrykcE4sBY2W7/oepEo+
tBa+UdFbqsbOagr0bVtWb+628lDxseLBI68k00l14yZI3fcGF7IVPNXm5Obe2lR8Z1+7zwHVkHVL
n3HVYxN56BRcdUIINuZADxgJfuyqZ+cw9fBNcvwxoNO8WjjrsiN22EjW6G6PFIuE2LrRZtM6zwrB
K5+0cw5AH4TnfGNX+27yyhtHs6qtxPIp0MI1tmPqOus0IvxGQfJyXVR0C2FCdWt/opscmEgppfeN
i09Fh9xPiqefoaUPTq2lqFHVv26pXAb0q2ALHaKhoYCMbHFvBQ+N8pQ0GNP1irExBAamK4WO08d8
pvB0tlxvM1Q54tRtjRZ5leG43LvrrDRfVB1priyv72xNfUAWHWevjIV/NssT1J/XbBqeq6x984cM
9dAsOiX4NxNigOP7ExgIc6wvekVqP8tuGxVEA8X8+VfR42mFNUle/GnRuHHC2NyqtY8GfrpW7SLe
aP1w1pDUXvkFlVSkwO7H0iZZq7BeS0DigkhZp2pXr6d4fi6dkHuhiihaIpuLMvS2lV3v7TFqT3oS
XBz2fyCtFLZpZTCtrcL/itT56OEntfHUdFUo3p3Rju2Wdty3MrQhnsjIsM+6dVT6aAPlAwR5iUUn
EMuNknbuepwjioVU5naBcsjJnA5t5f5hSlKm/oytqkKaCpC2ZDzUdvXWqJ23dgdtE5vajRcXj0Pj
AhBJkSHXm9vSwEpwHPv7ZjCvXj5fSrS/Vr6D/QZAGuoY20YzsQhpkKegxgJo2jqCNjjUalWiwwQQ
yd1n6XjBOftUTe1jrVtvtpec2x4JNPRWWPqrm9wy+EZXu/boiupaTPe9v51SWJ1YGCptdmOr1i2A
QFQO66reBLF7T3Vzhdddf28Y3XtA7W5dUrUsfIskAO1mKhb6tlO4934KLDSJ7PyMqH6vXiMMu/SY
x03vpvHr7zzGEgnRNn2lZVQB+rK5mdUPB7/fKC3OdZHe1bpr7gYvaFaskodXfQIgGhlJx0RFOc32
jmE5RVu77fsNTjk69ccQ6aSk58ttt7vHUQdTr59uHPRToeCv2jjFW2bba81F+rGZHpVcpUnOXI9q
rIRqDDm6JGBJovC8muPuHtz+1iwQ3YQRe+8q7hFB02zbDN2NZgNn7OsbNYHwk6f+Pc66PZft7ZTI
3iaUuVeaoymbIsAXxNErbTMb5WtuNdfGqAEjYPuRZ1NO+6HcqCm5XMX43vEhOwhAWEuE5KrOn6bF
j41Z31Wx/aebr15Lgs8W4x7BsoOXu9XWhYGPVvbZVCxv19WYRiaB9kR0vcyTjcAZ1TJJwXorvkQW
mDkaLewn62SFrj+Sif36tTz4JqWMtkSS3t/VUXNDSmXHKIIj2FLRbgdEgiXhBjhMvYpJDvWMYFXh
MrFqQwS2RpIBm5Com1yS1j6MFjKVoQkpKDjXrcFuIpp24EXB6ymoDdaOdl2elx8X5F00k7Nyr8um
MPeqt0phLdKbC25Rhzpl8WjbeoMe0DqyEDnTcNRaqclMdctIL03ufzi4qc9l+tLYwFOS4qhB+tmz
22lO/+9/CnWw/+/X5Q+lpe6KuLcO3TDk+a6N2w6nR0wC1tOgS+G9/PdaRI38Zq7TiPqm/IgNk88y
KDWisEGdbZy8+rT8z837vYGI/0GxvWulxtPB5OlT1KYIXpkFOIpT40zFe+ypF1vNniqzB9fn2qc4
QmxLg2RyD3k0JJ5MpyR3Yay1WHQpZuhhxhsjdu/42TZB09EzDOi4xWsQIRo4YKpIBuIhIkUnCy0b
atdOt8dV9DAbSop4Kgl1oX8oIeeBzOk3wzY41ba6VZoCxx8HPcw+zI/IgqYn/wGuWM6ehPQJAbho
jRPAfdy26qNh3oFqwddhKNC9Hcr32FBxGp2CPV59ybGIQxfLlRViweN+6kaE+CEiDq3ZsLNNEexz
thO6jgNmVOumz1PQiPpV9dqnPCsuuAjBeqiCgzrm7bqvFHXvtx1Cv2Z0O5txvkUtmYYTM3YVg8Ob
bS09Irb+S95wdGv0T/SyUzYBZZZV1Xbk99avr2fNFs4qul8R2mqqf0UUr96EY3khN4O8HejxBrkX
a4VfoCOp0SX2s2gT/x9XZ7YTuZKt4ScKyVM4wreZzpFMEkim4saqXZvyPM9++vOZPjotHbVUXVDA
BtIOr/WPQXlduz/WPgGly6eqJCuN9FFLBc/aEs8mRy76h6c+rA/l5JqbKZ/fYfYaCrLCq9exZc5B
U2xKbf5B8PHVyM/cZCZE/Ms32F/GPsHwzfqfFAejc3eiKVAbeOMBviLfkrkrFvLEa1v+WSRsmJ7D
v7Ytr5mg1wj/2c5Ees8wMN1F+E0C6VuhL+0IzmR5QGJuUZy8qX0gNDo7pnJHLCv1MD2/tjEBMxEj
VkWH6PW42BnWm5blQ16TQi5rUKhKLuKwfvFcdo9RS5bzii5TieZdWt3d5xomoyXZcAj1/acmLYq7
BwFNve3IkSi7qNhWAQKGtYso65gtvNa+T7Lce+RMnex11q9DsZuDcJ+OzZNMunNi5nu4WUElBCAg
qWjc+xRsimn45TpwkXFrfjcIrTc/v9+xEfjXXEqObLfzB0492inUZ36vwvBse8ZyVK5ugCHHiyGa
g+zHzxnOZm934XPYG8F2EuCkE8GYG1lV6UVapHzHqfnIWN+cqcyg8zataJXpuuWYYUveVXzlXUNk
42bog3FvLeV04cH/TCNIeejr7EKCduR3BeFFuqYK3gjkawhKvzUMNheRcw4JhM5MLsRFK6+gtN1b
QH5dal8Qokvy/vNvwObMpyLTWhz9OEfM/kmUg8jNDf1DJg13gSD3mA5Wuqx6i7pgp+dXHiS/i3KW
OzTMtJrCEZake9chJxN9ROm+9ZZpM8tBXzWPVc7tERnA+mZtpVV/YLMBCZmvPx/x8/5UZSzzVU4/
JR9s+NNarU1TOIWYBHQb3Gh+O4l4YZGo5VXNv4eaek+rsJzrzx+kKsr//C1v1/ZF6rw2P++jp3LG
d9Q8/r+PzRdGxUG3eOsKV8z+zz83cVc/zHZGZKLuW+RzfPmx976cUv+mbZRrJSE6faJW8mqtf/t5
E4Fwe3Hpd/x56+f9pF5oarQBITDXEOfKDQKsvuhk/5+36ZW7lFEoT7Mprevs4a1ZQvbNebCuvRUC
AceqNoEINS3Z/30ncTyEmqS5tft5588nxzAmijnuDM3n0i6xRiCZqTiP61cO86CZfeZ/92QUGSLI
9UN+PpcbZ9wHEc0Qee941xRodGskjvZV2fMTJgYLTLn+y8BFe26a9vTzD/YSB9dOItywpubp510/
n+95zh8RFeHx562f99cBbTD0v5j+zydV5ejsqY6k8v7/vqxjjSeCFtLHeiG0lWM8upDwS5fD2JcP
w1rM0jkzMcT8Y4xonIjibnzhBK9PTdGzg8dZ4LMl5xcRzMdUcMxRblZv+1G+0vN8iJuMrc+AGiiT
8oXkFUbuimhj2VQFTj1UuOg+9k5CtgRhG89G2zT7MMA+RbCoIOZ5QYIel4QpD6ReplF7rEkf2QSo
UbbazH4tVKGOTksvB+AVPU/bSsD+LxnNQVb0vA6SacaUMqTeLzdQTzrhYIFPaeL+Aej8VFOGRPB9
uw+nxaNmZPBbjSutLgJukvgC3z2umc6TzkE0PKCHgoGdZo9rvz6TU4rqF8uAwGGT4Z56MWBGCCkJ
d3RP0FxbnUcNCqMC9ViF/d4L4psl5GPaD/uxXsj5ycKr5VK7I+x7F1CZlda22qJD+Qwoj8IVgjG5
DQAn3JrQb4FlleZzKJ5THjLV9+Fya9OUz2o0eQdt92HlZFqZhOjEOLacHqV+qj+GmHpTU1WnvM8O
9lQcveh5zrJTP4rsqGVwdF0j3FZyxrMCFdxJ+1EV3bHvuk870o+q1iNV3O2ZIkWDY5pzELL9TSGG
zZLmkmf2R1gr5nxeTpYvtAd8v+H0BA3IaNxh3S6QF8I7wADf0okwnyVjj0LoD/adHwnBLwZwm/aH
PJrMq0fGksMWtOP1dmyab1pCCO1puEGyvAlVkRit3gl5aHfk9SBoKVnW246zTIYzmev1rXPrS1z9
tjNS8SZ6GcbY16rrjyoRVxqaGj+vw6fC+p0ENNRQMR9ROK94cE+kjK69v15LCNQEsLsJLLo2Y3N+
F2P9RlZmRi8MDFHdiwHbqOFjvmcRroo/iisyslcCNh9cIp7jb51LGiQZpShpo0OwHL6j2cKFywOw
KXmh8QmyNRjkNzt6x8P6XEZsSN4ADmfj0vErTPB8IwiSPGJTY6BRhI1o2Lp/VSXFJqxXK2fhoM5Y
DnY9+WUR16ee6LIaHrQZeWxGcgWzvQ74ed6PS38oIHYurgAJGuT77MDRO4KAiqG9dCJ61n18shR2
WNxI07xG9FrGO+U1N6vL/HKcSVHJT1Bf5Bp8lMpO0e/VtzDM99CjDwMBJBsNLrX3enpA8w6usGUl
pjDlY8prOGm6RNNXs2he6FxbgaJ3nVXxnu0XHWsrWDs1FRHpUoDQRb4xm29dI+8Uuu4bezgHRQ4V
QEhuQi9a3VgXGBTP556D1xfI42nxzJZzTtot7dkMDFVz1HWN/0XTvNF0TyqpcCWho+YwPbTV+D7V
QYv1ZPo048bXvIjoCea9SgeY8GmrtEckh0P2X999ZWT+khgbPSqaxomSFNegsq8hseLKzP/Krr6M
rlOx25ISS6pmPKT91rRxpZsu4HirK6rPAmz3AFQU0UkrhW1P04vl1MSxlEpuTPC9h9Ihur5e1KM2
uls+Wh9BNxyI0q1PBPhAC5RfOGZIFq/MV2Jxi+P4OiLZxW1AhOja/uDYCznbbvGeMmkbGvB+SkrS
bHgEl/0FW2wGcsPsKXtN5mz23ILgJu58EhnnSDRHeOjWhPmyrO9LQ5cStByGKnqHZbvwgJYKv//7
CIelSSk8UwAOjQgoXNfd3lvb/Lr6MTFCP6X3j9xtIsZrR7+42ntNYHZhdOsb6fm0gN2Wun3keQh+
Q1rlIdXuvZ5I5akWugjq8F8jSp66BqbBM6ENNfVZ69Vr5MBjOY1kMXR90oIAk9j+5uUuSgBVvwFL
oPcERyERnP/fQ0ZQNhABnWTD7Mdi/tT4aMDRnygSxb9DQeKGmEYGMqobkkD7aUfupXzhokIqQdtK
kjibRRq0fpN1DpIKoOI5H7HZUUDTRuBn9BCP5vBLNl3tUzhJS6GKm2ajTGDPAuSbeKb53aHlOsLp
1fKf6k3+kHCddNRAFi1EQFN1Vh+GaEh8acZ7T3nXElpyo8L6janwpGyoWPt9FSLNIeXErqv0jiY9
uNbmyTLKL8/lwu7dJyTa77Vd/zsvOMzEkh1b8jRcFK8H23xpe6QC+ZdOci78bvoDjnftw12pki8G
vId+VKcxTHauHHlgZ6HaEoV9VwiDliy5S5VmGJph49L5YeyIfaydFkNkzmGZjjcykr6y7GpU6etk
/uM2JRKRIT+FsqJIxySAo973CnwemewtC52DS/7Djq9A2Icz76sq/tRmges9JL0Yw67HeiPD35Cl
R6lmfgSLUqcu6T/6rrmUSYZIko5KrYoHE4WFG4pfkWe90075SyZcHmKNPaf6fUMy9oc3DS0qBF6N
KTL+VK3x2bO3ILomyyTd5KSX0JNxyWgQz60Jvmq+oK04U+aMif9epAONLV3/DshLgFT87oDRbPPE
uicy+VWj1aCiE486DHuTZM9OY7yUFo6EiJGlasnWIZa4pDY5Wb6CCpqTb+zUkzI8KuuPCODZYrie
yGEoks2ddqB5p/OvquGJ2RINX/JooaaKCergztU+UzkNKl1zNGT/SRA2xJE9f41ux2ZVZC+B1XQg
1+CyPMK2A+oN1mLIdIPLCijpZPWPS612SfqQAv2ZJgCdSch6UVPeWc+Q63RI7bvYElt3GnYkO8st
gLP5UPRv82Q+eoKntGr4zbpdT9UzfzHS/Nzb5vuYuq9ZHeDwkw+MJ7t0GW5QSuVjGF5i0EANpRnI
eyM8l+ecuIVT8sqEfLXCGgiPoOztWDlPM/euVYDSU59B4+hfikw7vzXwTBExPjbRLTVEQm/t7Ish
+5jIPtwUrrGfgvaiUImjMmOuHNmK2959syS3Vj5D3y7eWmucy/ewIJKszCCmMfl8gUOfGgLA7bRo
TvZSvi3AXVNVVsexItbcac5OZHDYy/ckSVLftIbHwSVACQ8FgxWqpmomiyCOOp+km/dqYU9vo/mz
o4ctGsrzwuNiamOOx3A3jFmyB55+wH3dbrLJE2sBO8Yo1LxgLnpMegRXve2zTRL9RTVmGd0wdQVU
kmE26MTxJ5uW2TIjsZMmpRP4P8qSz0STELxQjbBaM+xpFRqU6l3xGeAYHlYR8kaadn5AJr2SEPts
dK8kI/HoA5rjOgT4SK+LiV/d0MlXhU05cGDiuJvm8MWxlrNdlb9T4XKHwS1XBQ4Iy3vODf2dT5Nm
70TMQGAUs+uYvEG7/I2YBdYnTkdniWabFwzXnv2aEyQStOUp1iMCCdTajcHFLsJDHnd78IJnmo+X
TbHgenOGdNuFyb/LVMMozt9j99Fbg29w4eEcWNTJbU9JIp8Mxyp8smHLHfQbuWmShI4Aycp26Rhq
ytS7JS0IAv/zQ6M+2sYjlWGZX81rfVWRq50tvyfT/oxs9yOo3UvSdA990X0NToVEFpeVHJjM+vIr
kfxa7VDiA0Q74thU4DhFCrCwCpfciN6OeX5xLbZ+IzPfSO/fDUVyi1SJeizD4c0UPM3FXS05IouV
YNYT248xXDJ7FEQ8btvO7jkl2O4KNbCi5yMe4G/KLd+ldI5hSSOVRhSI5+PJaIO1CmNFe6VzcmQG
A5cRw2jnL21nXuKZ2L4xULelmW913VcXZxK/DJ7U9Ew+RgmX2TJkPIuQY3IB/kpa+2rULvUidH1M
/fAd9N67FtEuaaJTMBf/xvbMvU2Ibs+jHZP/RnFY7Iy1y0vU3aHXKQO2dwWXfJgJd0moTGBwmcjA
NyB8KNGrAm5lwkgeA3WFXfqD8pbZCVaz/heAcVuo7jLl2ZMppjfbGr54stIWfIwtC7h2wZ+KWEJF
6CcNnZ094qLXFM0A2EmUMt/qcoSjCIkENqyjavOvxk3JKkuBGaEblCD7vkyn/VBQ+ia6O4Pqc1Yv
715YP3pzcNTpRABKt8/muOMQHB7Q+e0QFF5ENdoo9JikDCv/wFX1ZQf1IUhTY5OYyy6V/PjoHwHL
G2pT4dKNygH3WHG25mR6HAtl3JxJZULmkL5kicnPG74hL0wA3ugqI8D1yewjVg0sQ0HWnVwTdNBx
J4BHekO8RO8qE6uHBHZ01Z1SwA2FD2S4tidjyP4VCZHPjeXxn4HUGBdK7nPgPKo/36j9QijGK6Jt
hXks23Vri3mDIok2oXMsotcAJQKBlA+Rsu/OmB9lFQwkXy+PYWczTjRUAYnAoVYSXi7OZvEwMJ8G
yt3Tr9UsgZ/PFsuvPd3piJDAUs5htq2DHY9UNpNpa/vF4BCEAtQ7cvT+/BJjoUgZR/rGMzKOEiwj
jvlsrNbxVXGgZtruYTbaBr9m0YhkJZTgZyRYl+CQk67q94xqIDb0UHu2eaMKbG8n6xUbxXLD3cQg
CwvPKHWVhr6DG3A7FeOn3Zd/ZNHBqbr2jSwdjuxlgaKqyD6jp0d3UMKr2bnp320XqDJPBxQRlH/C
AAQEMeZfavjyKPAiTw2CjfIv5B+Bc+v6JzCCQ+j1e+obXlwiGDm2DGBGwihZGFlTkvHREMNTjYbG
p5DzOILP2b1+lVGb0tv7kWtnF3t2tseHW260YMuKAQUdrPOb1qtOlezv8eTYO2v+wzLEvqcpkSmR
AzDBFBFyRxSqwh/MhrMyf2xNsrIjTVHzZBIQ3aKCbKDPg+SlnqHd++lWFtlunIc/9Kkx1zOXs/jQ
7erg7SEvfp7itwGk9NBa+jFMQyijkQbC2TyiqsReXT0LC0BzNvV3ERGk32K92TjhOYyXOxIZi3Cb
igGTLLAqfItn8U80kfE22N9pRp9jgIJkohuSLg65KXhmAFWC0Ue2s9EhKKtIvqbS6Q6KeAayTplP
6PvpBtRAYn6IhaMORTdFIC7L57IM3/WMgqXgjEkIYSpX7XEwpZ888/ZhE7xGERhwXvcE6A7qjyeH
Oz1D+xZOvw5f+kLk+/U6cQqukXQO6DfF4dEvkMaiDX6Hi/W0sCpmUf1kkE23IUDsmwA+n6J4nmNB
vwmG8uQsySdVQjQeoosgJhaBJPq/oS85TbLFR//Ho7mOal+N3nNbOH9zN71HHHmbYX6r1zhIOzsv
bXRa6Nh1ywKcSJE41lW7joqa9R8Ju6PdNDKP6w0iI3wY1jBl2N7/cu8TlssSXcf6+qukB/uE6/JU
GVJunG76JYi+SIPvXs3upht4pDjjocPDyRqMYKEywy9odqSJZY7hmtoOj6Q2K4LTTisCZJzmKLRF
Vyjv4Pjiml+fVX0Qv7pkyjHVyccucwn4yo/GQhp0QYbdFDq7oe7estEPOvvbWp8NoYaqDuL5aT07
B7Hc64DvJxDoM6ua1ZZauBMb/5ery6M5lyjYJ3pbg+5M0hXPN7bVjRpQ4Az16kqFKy//yWd9k+7Z
EDFt87UZINrgCjf76oMYI6OKlsM8ABPOA7NV3xJkE6b6t1Md4ZTfhtRq9xlbu4c9xiqIsauIDaGG
HdRssig1jYiBTvN2r7Lx3FLjx3EwHdqsfdXh6ONK+kOVK77R10bv5ByYJ0Plf90C/jatf2demlwV
ntRoTUFdWOkf4kLce45Fjn3Grj7Tv+d0G7bE2QfjvUeknifxk9AIh8uOkvBoaHdRcKkMgdAa0PJQ
BTPkYmkiokheCX06JlYacSLiws4GuqOyAgW5GQ4fQy7YZqv+7IZYG7v+H2Os/6k9ulDitPzrqMkm
/t43R7PaQrSdPDQcYV0dSjev9hXk9DbJ5HDUhUMTG9IKFVElgMqS/IL+oVi3la56MJP6qLPpql11
8pCUdVIXOCuSR/p/9pB/0GszTtzSnjdulV06I7mUy/w4003JBdN9KkI408ImbsjB0k09mVPRQ2hH
yW1OvhhFg42ke2G9UMbE+2urAO+686lMta3r5Nklh90YSg2JX1iwvTsnytd+oJqnRkIV7aiD/DDt
ZsCxkx16d0uPr53qrQ0xgtmJYC60cRatQXmDZKWZ0PEnkvm4ubfFc2pkPPo4sUBxuT+pNjXRDGcD
Jb0MEFDiDjrogYKSEf2dYcBNlP25qGWxlRxhI1NhOKH8pQqPMHrWWD8xyoObj75Ca2MlI81mvfrM
TO+5x8mLhfu5Wm3NXkhcdsYtKYR3EyBcu1nEyS55WSKX+sU6iP3Q6848H/FFSBVsjZLmQCPkRUIm
7FDtRbhwX5ekVurkW7efbhZgZRJTSK+XegZW23tC3QsXM2ldjFRAzcmFfITJT1xWIrInV42vTPbQ
9wcxK3UyyjXJfUcKXHclsHqX6wYWrLaeprTEPjQ7nyUxzD5D8aOVWahiGPcSSfaFLLt/ZY9Hc6pb
vaEAnaTwsZ5uC6p5lMb/dqU3I0EnjEOyDy9rvyY91+PJlu2xKhmnwmwJ9i0S1xH8DUCrtbYTeIxl
BaexMZjInOwdOfsUmTsTiJ/2dv6z5nlcxlvZAu/ZDCRd3h+5OP9xutembz6dJLsjq0B2hq/Nn+Kh
e1y7XKR2g20vOV1+WM6BTQrtI7VADy061n2dD0hQqBfUJY25Zn0g1WodKTRqrbchXh3Jti9ViMgs
P7X4KTfIol4J9SPbttmmiNaa7KPXTew3tm3uWs2LZ03eO2ygZi/lFRvTDotGEb0w31FXLAyHi5cb
p68aov9p+1j6/OY6gocOfrsODqMY0jcbn+VuwDQWsoT12OgjMH87m09TGDN/phn6Nmd4BtreIT3y
KP9CvWcMeehD8vkK5YEPLRFt+xiUzS7zQxTiT1oJI3i1HbKeDzJJj7URdSygY7AVPYhFaKZbK9Zy
G/X9Kxkm2qcSPNt5ZhVeIp35RH695FnwtqDj2NLz5+2lmG69cIxLyLMxWrX7XmJcMi3VxeMg4C5b
PmTSmu9zSp0DxQn7Gcvk0V6H+Mnh/gUIcrF3tGocN7ldMiNOAqzIFIc5Ml+9Md6NAtUTGGjiW9KF
hkpi2nE18IGSQBzeJL5xJePppGlrBQZ6j/i8IXlNAk5VEYbdUYiS9SednidUHFk1EH7kmHcqKvip
J4CYqDAo3y7qEHOKafEMw0KpGdJ2LXCAT/tiyoIavi1W4BsO5/cwfMFA4eYI8c8YaJbtAsRMNAkc
fis3SfOYGyHT+LLrG2Wcq9j6i26zP7XSA+XT7GRTjKVCJNvUwYAXlh43OReE2eEtKefizCJ10Vmg
NpIq5T1axJ2s6NCek1xvyTcxfVqlD5mdtadOWZfFbot9Sj+11MEBJSrVUli0wtH9XY2q2g5Nf4qA
DTeNAb5TOVL5SWtkoEmGP3tBdTBoGyZgvtvOhfUZ8ovmG6FRHHX6HSvP1hpoh4kTPE9NPBIKhFsk
kKQcrLL+3HX/AS3aB0vzi/Kc7WLTSIaICHgofRGhGo6mt+b+8tRebzjhKRBMfmFRYbFLmwBsHuGw
SUK4BeOmx9IylBt0n3vO+getIHfMfl6Xk/pBj8G9K2tqELT3nRv9nS6uYucpouWd8JqZeOMkwbhN
fOwXUH78HT4XzwLm0nxyIuYMo2hZOQz3+Bv47QeLeWSNeNA23cRDKvVpQqe5jZSHfFPzoEpp77M1
gXtQL0hekQ5kccX93dn7rJubY6ex8dWtONqaUAzSOzcZaaqbKjW3pKrwQncMYRS8vbXoYmd7+j3O
nDj1P0AOErcTVc22CUNHFIhdNQ9ORYce4nR3O3agze5EHGrdAGhqJ1MHFU+/aEoOeY0HUu5cAywo
Fug/0mEV7dl8I9jsgOgYQHkFk32aLjxMuCY62kjTKHGBrnMayh125tHCwJhZ846Y//C5MD6tQP8t
W4s23sVlvzAQ1k6z41zJyrrMJooFo5teAjxz6VTKozBBFZwZaYZyrfFIgPgngf/mHssNJkE33yzV
xe5QVkbxYvgB/fVoPaJH8gjkZgkEIfXGN32bjNWQ7MYk8a/UQ0bN+kuck3Cc1ekBJ2lL8Y+5s5RT
bCIF1z8QDi88BKcTRjUfLbuPO/uBeKpn1YN2anNix1PvpNvPWyPPYiY5XtJBWGTK3frMU+x2U7iT
SzFtzGq5oxrapDakRlAGz5GzoCwrkbaTlI8tqEeiSxGWzebfGr42SBQv2vqQzSiRGEN9E4LwEKjk
BWmHj3jfd5XINkR/vCo5etu2GNEumssTck8Kf2O2f9qonuzKerUH88WBOyQN8BurInVp0Xhyqu5h
iWy4a54x55wG+rGPsifwql91o2H5ppw8YofNgADVdC127A64MZFuzcWDY8TvkZkgqHK7c1xEf2ty
hAB84aXdiPD03vye4vlfQ/fbpAPu7YuFfkNGPXuoCUcu6PoeAop3dYldIcARd/bK8WLLcDwQIvxq
5J8OfoHSSe2tFSFPSjuyFaMJ2SvquhitVfRWiIaSaYLiGHUzTZxBS3WFFbyrUXpM3FQqovKd3a9I
GBPu/eSzHYPuIRTi33EuLrjtS0hz60hN+ui7RDX7MlDE/eeMMSCEPjg5E8IS0ews8SQzB2+Fmqet
Rb9ldsyN2T1JIPKWkvMdVip7qxE/Kc9BRV2RTb9ExLotk9hOJQM+fdFU4hYDYmPuh3xC7+YaYAFy
oPpxsl8Io0QYTIbOmcYYaBcjIGqmIC9Y1acpIp8BZjg3eH3twTB3qFXwUgYj41vhTTR8usiiswO9
0eVssiZF48Wp035vOTiGWtPAa7uchWHmR+gTgFE8LCCe5WkZgXHKKKBYpAD31R7JPkGCQbMZHMwe
Kj+467Wqs+i97xnIPEek+0FP4px25t3NiR4fnaMIs+k8gVXu3EejHSu/g5/ZLlgt48pTzJYEzwr6
OSvNnWxnvs2TwWiH/oqJ1DnYHNYCdX9SgU50mP2HJyaFl3buGSdiohIiuAmwL+DdqmVeMg3hE9TE
xZpFGL4w9NMs3dMREA9EF4Imtb2DnyCp6cddBE58Z7o6lLlCy6E1mEbA3taGPi7/kE5pIGue/4wN
u5/XoxRohfG+xDZ6NZuf1MJbu3HxojGRbr1q5BWEm7cMAF2yoKCP/mYTnjwaVwdWWCpwEKVv6lKX
IHZVtxaH03ybFAOFwKAb5hIfl7jny4ULM1eLs7GNWnE2XPW7AdczySG4OIV1CqKivroxJ7uOWnxR
AHZ+laCAsnCF9FUa7LTkOW8EyTEq+4q12jgalvEcyABFQygk5uOFIaNd7Tk/f+RYaKDMNUYNdxmf
IKtGtlEcPHL94+dDfv5WWlN5pgAGcSYX9/pvXuX+70ehAGMGBUveFbgn4jFiatvWk5cdk4C0eSNe
tK9blJNOl78KRVUbop4Bpsklli41z3X1MeeD40eNmvxKGy+6gNC0GzKS6UdFfT39KYTjPZTzhZOP
lUIS5Nx2nZ9LFDUENYLw1bLeqAnTEgJIREsL0zUeDslPSqdXFYfXqlXU92bNg7vWMbTF4gN71uck
CZ+0zsaHCaagLBiotHKOiHgItjNOERa+NzPPPIA75fmyoDq7C+xvB/eldtx467aYLuWoMQgMA1aQ
6a2baxhUY7W8o1WSWJdOnHzbsR4mGnkEmJ8rsW+p9uKlT2XU8TVEe8oaLAJs9zY1c+a3QOixIzIZ
N28+f0duM14sPX+6lRedGtFDgk4MsrGFIiIx6tXTVWN067GqyjXZMH4aDDXfC7xWTmEb0PWacCsj
Gvyq78CpoFy7cPkGeR+4QvS8T6vgiaDY/eLKl96lnIHEyOclHtiqRqdhYRX/yGAMD4YTdTiQEp4N
tMh6fWKiHAK6s8Gf2YXUfug4wacEkTle4OtEdBWWVwdVgDddPeEwoo3RTfTRbzL7ijNa5vz88zfd
WRpiVVXxIZHjgysdD//eajf6z18NF5Mn2yjq7vVK/fkXE4P//36Q1dhIrCQpFD+X7s9V+/OB/30z
HsPnmqCG/c+1+98r3MOulG2kumlccP+5sOv1Up97GhNWC6Fx0L04/LwPd9rFDJe/Ike9mDNCsA7z
R25Txcs8+mbVXLayNGv6wpPWr+OB4t20oF2iPKbJAhtCqmq2kElMBbvPScTz5C7SHlSkeKWQLIhh
GqXcwTi0+NCj35UAFecHLhg7ymZrVVQSDKPYxbRCl2KS59GYo62bTLtIrXXE2fK3qkQPhgXxsCzI
0bN+2xS3sJ/nx9DDlyY5CfzIKMmZBcebi4+5Q1DXEY2TiCRCMvRoj/qLy9Wmoj1lNOsK/ZIm3S81
3jMzYw9aSPorrGhD7THka2RTKFfTSS1DdY+01R9XPZ3WcIfU09CbOdfUSuKJm41zvpI2fRPB7ktu
hdQ5M6CGs7UnTejN64Mahx2i0KnZu1Ne0H/8Ygr9za1kcV0RTIIv7MHt8RPVgf1SmCqnSagvfT16
R4uuHILMGeUFU6QrIQFREDBxgVGMI9b9gTJ2+KacKQwuYAtRvgvtIHj+suBnUTFXpPyaVCkaaFb7
cYFcKRZQZ93a+9HuIBfQ225rEQUbTarYZlJiTwC4cWjmfRHH6c2bPbY06pyCokIzk71mXfF7zvr8
eUyPYFCkTKA5fnAH4zuv64HpEG+LchOcimAKA1/i0uZ8ljXnSC/ane7mAhTdJACv0ua+yiEysNjE
x3oqbBhN49T247BTjntNixaIJ9BMeoXnlwOEnDMYjAzDcBwprMCqhAhsniEFStkcFb0fYxvzIAjS
Kzf/X8xJKKKD5GNaumVTJ7/0wlELBOt6bEO9h/9Bl3OGNYKH31CwL+Hr5MxpkgpvgBHv4ILOQI32
ZjDK596zkY4ZMz1WHFGEeX0HZDPYDaLxcNCPcVgZW6c5mKb75uo/vdHerJQxhRo7velaMr17XKWO
PZ+ygqb2uCOQAxC7JZZSHEyFfWcCRXIVPumegtB9fp/69pc28vLAhUnmL0Qf3ACSe0RQSHPi/q5i
+z0xO+m7bfNPkLI95B6XrqF09QjSTB/4b21P0aYz4u4YuozRY/1YzmO6swBqjlb0m6NvzabH4MQv
AFEXLEZIsXT6QIVBeFQkF5rbUAUYB0bGHtvuLjxKbxhno7W50icsQB9TN3P81kTO14DXk87Wlec0
08X5580FaTTfe7/62iBihGudSYezzm42W+fBdcgs8xoabAjfT+d83lUOvcQilYfMjDMMRiNqmJbv
bmQWOzuMREccOqQudLdpmKLDNJcIqVBkYMxlZ+bjJuEcMZwhausWvpkUkVrseseO9Bbjb2mDNltW
sjfzFC4f53NyGMr4OnXKQ7gXM9eE8tMhdGPfVCQqep7Asmfys+sB9I5wuWFbVowEnIKYZUmP+Pkv
OI0imR+GRsxTd05dLGwsm713bBTpM1WF2j9rhO/gnyWowltLeBQXxRCKW4lVae70eIqMZNp7rYr3
BbfDIbIBCqpXKUNgZpyrRpqE1NGV26LBkNHFktm/GfXJzI2vPh9ucbuMr5kQv9I5/rK8LuBBSL5J
ZlU3yXDCJAgNLqLy8X+4OrPdxpFo2X4RASZnvoqaJVueytMLUa4qM8nknJy//iy6L+4Bzkuhu9po
2xJF5o4dsaJtvVdL+U881Nh+sDna5r7gbMqxk5mYwzWhB7nt5+IF7+Ipw0X8K0kwZiRTekAJfHOa
vDo2LvdxL5Tk0gbf35TwF1gVEqpy0i7KGnKDUoPwGQnIjTNzvvzuyWLg9GPUzJo17JdynoEhxTiU
3mUkUiC1z5+kpliwiJAERduSNq9uAF/OWRMcB8/z1uYrextQr6sCArjzl1v090At6ovb8Ou6fv8c
Vil93O34EsqKAcUZ6n1cevaBTCXzF7wcbmWjfdWAZBCGQJklvoaqOJWPEu9w4tc3M9P7YjFq2hKS
76LkeQ/U9sAR4tm2XLwDIQQayRHaCPU3pWshjMf0WQ3LebL7aZctGbKNtHBxhC1F1CSujCXYe7WG
tz6p85xxMLFbFyQkWS4Wqy8sQTJ+ivC3BUmEm1D72iQZNl2XVTQdgp52G9JOQEWMoBcXZTBV5mpI
yKhu5xxvG1gd0kp+lh5de/gQmpyMYU/svPMC8ofzEihVrkjfl1CbF1HHHaS/p9JqF2wlw2MxuGKT
Gya+grkjtMNBv1PAY2fGFhfCH49BsW9j70E6Dfo6VDpvyf4R7sO6lhJlCIadY4+PVm38trNka5G/
nrW8l4CUzVmDchCMHY7T/yL66i0ey6YKS6IavpcyfE/H7j7J9KmhJD0s20uzdPd+xgerJyhBSgh4
A9Z29nDMH+D4Hglxt5Hjq3lju9W3ZR37UJ9jS91nLiiehaXAtk+A1M/VXRF31nZetqE3yG26OjaB
8VAKtxwCu+aQWmHqcnvruZyXxxiKS1b8XlhYlrbX7u0Yv24MTTq7qTAetmhzV5WgK8iaJH1AYjeq
LH/HIxdUQ+9sVTB/LVZ1m9L4Ukor3/WDT92KeW/Gsz4WxnzDmwroTNYbYxyuPmFoTvGs42BjZBiH
koBhiipND2VxssBWpAQTndB9ZOI0esHLMTfvdjEgSEl1bcb8FYF0zSd7r5lRJzvdtxQtcU6tHIJb
syb9mvWPuRkAuyQXXma8kNIdX8ucXFKQq1+kua5Faky7uJ//gK/6EJZ1HTN2m0YmnhJW1Fsa8t7d
BlSLBcpn0uZeGq4G02uYGzFQ4aGUtZ/AyXNbQ8dQxCXZPUBqEEdFeVUUF/dl5xUgDJM7xL/XlNNF
SnUmPLT+Zla7YHZW+1ceWa36JVHeImSTa1muicqh3VZV/1ogmpOItzdkqu+VTnYhiVK7rd+xQ7O6
4Ma9Q6HcD8qTp1EI9s350apYVmCB7z3WcLFiPTh47T25hn8cKxsC02POphOpuHQFmRNYYL3N93Z7
e2DPld2w17cx5yWLL4wSTvk1ZUilY/1xW9LsFTffoe/gmiexvemgkf4YoJAqnfR+yvAtYl8CB6Wx
0Ml2FPczG2BDyFs79MSIsCPuFgjtwBDFPsvWDE5bJrtkagpyBELuiNCT2ONWwrlOENGlkgA1ShUb
Rcs1Sr/eVtp0Th7L9cxkJlwqznFYXrh9mOLBlq19SZu035cBRT2mLXzu5IvJDp9VXikF2ecyhUut
eeQEaDakW3bJiIvCwM2eB6eg6nFcujnnc2Hd83zEwhDjIjAQvlBh+DilNGpNlYGzJ32dTJyiRkvC
h9PyZvS5fYakCS3d3OrqZpZTuoudAm9fFuLCQnIW+jiHkt+hFA+JiRPTH2IWCj6bfIcTcAhzuuvn
IPImkh8gL7k0lirqZ+NfjRS0q+nkaxrpU0PBZrzg5rCFAvku/Om5z5xjtdIwGs1t2Eqs77HIv8ek
rb4Ai6ebuTLuK6OaWKacZ51lUZh/wnTgwM7GYNORZO2LHWtdFHa8lUxHUeqZ5qXWS73rs2HLshhj
pvPchYl97plqszFGRYqdyC1yL8pZhqUCf9wMhg9f+0ZPgI7M8efO4e9SX9xci1e2nNOttvzr5NsI
9PmIJ3dmPoMlwEE+DSpWvig9rJaZllvp7xojf7fz5TTUiMEkNxiwfhyEUr4tsAkOk2dcrdDKTmn3
nTmed8EqLk6yCh7jOs72QUfKRo7FPpjEidBMvFtErbZ4AMD4ztUWOwJGACOH/mg/N2FOv3Cl9raZ
fNnSem6qieMcnuxntwAFJVoD9+0PTagJFYtrhR3ZLljE8HHoKtXeT1N2lzINVbY/Udrn0O0nIAOw
65mX9OoJg8sqDHA8BTOkH+G+VrMJ1C11jEi1pF7j1EAr6u/jZMj2xWRjom8DLKpH0p5MkXzDqBjs
JgpbDN7xr2YFWmvDeKUwsdigKL+W8WrdwMWSsyYEvDGsa819mYc4SdhI42JqGfsyyTZPbz1OpduK
xz/n0pSfcP1WAIGOMx80ihOvwq55PlhtfOyU++0WL5NlsCKApNiiWSLvE8pn4guT6gVB5N0vYVgl
66QF7i9S7ruVmDQQcgBvZL1TsCkii3ltY+XCjqBfftgdbkPaFvaCN1oPHmaKtP8CPAdnUm+zDJbS
FDe4DhmCzLZ7WIr0VGjnOTXqNxFIB6+QxLqeoQRR0ecQf7Cg1y2Ns88YZzzaX4g4YNxgiO22MyaS
c5ZwMy9Z5M416+Wg/CgVL3YIl8dsrxkMhMUvPkyT5l49YIRiauPoId9MnMxnIz20UEsBsIQwe4r6
5Nrfds/OP69YOFW2x+d0aYhU1tMWJMJxLLB8OF7soHwSD6hC88Ehg4CLuHjo20Buh86+tGX2JL35
EULUU0VWc+Ma+r1ImQkmjKKdc55TK9kL09r0NmSuFKiQt5ZUdM7zelrKJlpAk5KEXmJk3S4IMVHX
sTjr8qAb0URt0Vw66nWpHn3X3Chi3yXBnoJ/av1dLyHZp3bFMgxJsU/zt7bneWZYDifkgUHaB7HN
c4d6ld+5/JG4VIhBofik2OFvEw53GNjIb3ehe4ybVy75bbWY1YUJLWB6TCChYIM2aIuJ5a86Rz5b
E4Ic5/tnKnPv1p+HFm4m3mA4M9tBrS9LgLZYmtOOgwfX7GcyGv8wFW4xi3sHw3I/JEbYYzvFPngo
VEDOyOgB41E1YRhN03OFq/LQq5G4i6rec0xzTs3pcOYYTjjWy/Z9E6ylAFSXyEJvnZnsixiyR7uu
PzGCBG39e/YJPg5QRGR9rRzMwMomAqX4WHX4yUV8mFNZ74XhWptmTJNtDQkgDO3zmIoHVmywARck
doLyBEuDtsLyDzti4ijVaUR0d/JQlX1UuSLbT8Jj1URktnGXfw4VOseOEN3gTweS9P8cy3iV0uJ0
NcScSawBJIRTvMnxWVkjyb5WFjhv2p2gMieCn/fPd1mhNqD/sbe/TlYPd2Rsv0rpXIam+JORacN0
sxftRFayiagOpGeGn7fN/LcVxkXawuL2WiwWvLJwwPC64MVlhmMz32xb9ykf4DGELQVkOTUrCDHN
qimxtQWNGA3ZmJ+QNXmexzhKW1ZqLO3kPlZoZwBhHylYwkVXxx8q1sTBy5lBmtgJcXOkhIyYA9cS
1xxmmqn9pJtEsF9P3ipE6AiI453AZLaTM6EO/BCs0CYcprMx7s2ueQoytosDiB12e2m9wYL/N8wS
0sttcoUs9t0Gyb2iVIoQOoamBWDZXg6sGNrJ3bq2ZiVoVAsBqWKblu4fDHJ6P7sBzcYHo1lIYTtd
vTeT688lPA3Dr9rur5nBbb4efKQ3dOWe5c1Y4FRb4041xy0CNM30oMk7BQbTVjOW5zKUv9pS/Ont
GMNvRWSvx5BMkpJRyW+MrW3iJjPIR7OJrR85J55LUpx0sdlbuCNfaSJXv6fDXf2r8Ml8zQPf2FaM
4W6GJ6fzSjZAaldUnbqXM2v/pPSryKOHNW3w8YXcenSe52QwSaCZRVpGefxkLHSiMybj7iXpjUvy
G/lFR4UYic4VYD1qvCVUHmOoQxIxRpfhLMRl3S3z3UIo4phPH0PhPCyxHUfJGMu92/sXVr5YcD3v
eZmYtkbOEgzf1REdYTd0jLsOu1MsbFCKp09nxGQiDZh8bvNo+MrfcSk5OxhKy1bn1bjpsup+zKf3
sVzzXPjIDLveIYk2OwEReCsDpmurtu8thqTe9MvbZBstJJ/tOHyPlffYWPOLadunNPZ/ueDuC8eE
iReclWVcEkI9e7dz7I1SUaDClKOqFbUjxFHgoNiyejvZ28P0J9ABWcBvc7JeJjt94XzOr2sn535R
v9uOm0NjdC/h0J2SHrEt9L+WAIrsWFZfLl3QRRAunOB5TXVrvRaC91YrVsia2OQRsyJxY7SvGOVz
aCGUmYbeFj3kd07EjXUSFk82b+H06NaTu9eGyztFxNEL3N/5OJiHGkAlpgPqgvwHAhJXAa55l46M
QykGkbFQAmhCdccL6V7nxkDFYY48OAVZQFymY0wyr55hsxpENM+uTP/6tv03l+ZyQIextpkPrGYy
nnrhAequGjtKLLyYfkyqz6ch3VCJefJMEhJ53n+FFhbFuOInQopG7l7+WBNpZx4gUOLceG9NsyQY
SnDOmMxjNpDjJlVdbBmG+HlC41bGmcmxblFP2ivUi0HnpT+PgDNO42h6F9QMPnTRwBn7Glf1ZzD3
3Sl1y/lB4KSKZZjvchn+8ZLPobHZmmxccranfMRXrEcQZsJ3osUbv0Nvr8sa66lRnLF7obTNdhGh
chA8ixfaaML4JV4CGkCmB1sU2bNdMR/FDaH2pch5a0BkIA6Y5S4YgMdIRb9sjY6fE6BhOn5LZIIn
xdfq5OYOq8RJFhxrGVgwM4mdGyJjJnr5Tgh/dMlMYVrEMwwvjutyStYsXdqYoT/IfoNnkCeRI0oQ
L1cAinyPuFVlXeCBwujxGor+4ubZEnzIy8K6VGVNZwXi8hI09y0ky9jjmK5fgezzyJJwYy2X0zWr
IMhePslQ+2NJixhLF8wMs0JY0lZwYV1uHktTX2JdlHdhjNNmrkx3WxpIdqPq6zMlpBGEaJw7Ngda
kCVRU5Cn9Ysc5XB486bgJXQbSFbUvBEjSr/MeCS1NJRQALiqgrbArKTt5DDVeDLD5DxOfkVpSnVQ
TbOG+exvTICMgSw7IS0n0JXWoHgyvgcFjgu6uTHl1w3Dqq9B664WEJFzl2j2EyPlVWa2OC5R65bZ
VVnma4CxbuPXRcpTxOq2XpkdB+UX284uYQ927tv8kzpKKnL4LDgXB2cOcUvQzAxWqOzmzvNDlETd
HKeCuEzlczCdSXyaORZ8f9zhRXaJm2cvxLYZm1uySU15ApXwVIewPBINIA3g3JuwR871MeI6+3hM
MkXQbb4bdDJcXBPhnzhki5MzyNkhdYN8GjZpLE/9UHtbGNZ4/pr8EsAqPWrcPti0ZQEx0rrqXhYA
XnUKONc+sNXhLDn1zP6vRQWfBKL9uSxRlVQPZ5GUNmrcii1Y4jyaZBZszDz+sI2R97MOPpKQnEVX
tJJcfrwgYJifsrKcbTCUd2nrX0DbeejxSCqcnbsXhWHw2VW7MXXQMlu2qWHF4IzZ8NsycGzywObo
nhUuwfU4/ZipYMvM4bEa7KvVLBecEh9DbtOkVrigqHky4SrmxqRxdipy7YDUnpZ+Hg+xPjmZxGk0
fMw+LhUniMedy9LKNXiJVFPTd7r4/S5J5kfXaYJoJASAAHxs2o6EiTu84qv/swAYZ2Igj+sbKHgs
/TgUpPa+6+3gTCtNzro1vQaJJlfB46ZMhcLrFp5ZgnqHkj6xOMnMXRYolgUK4pDmtHxRU/kO5Gcn
sGedMGCc/db1H4fhZRoobi9U+IDpHph2B7MvnPWhTPvyxnrwTlftexyjiFRaFbuiW16CmrDX0rrz
BnGI7fo0eSdn5hiBCfmYYr6J1n0x1mq3zwJ4phPEjwSvHuW/d4MmPGDLKqKIWV3ALnz5YTWfB8ea
I8vAl8zxjZaTUrrbuQ8slkXNUbepvLbZfEk8YzpnHihJ22Bb47rm0eoJo9SVAf88xBmWhNmlqGZN
0QRXIvZOEYVOQzqlxMNg5ge2ME/duLxzaU1HkYlz0lrlwe4YIgonE3edzUpC4mTeKJ/1PhyaP12D
M9a0OTiU5ZPAtHQm2pcfMWoCF7PWRWUCZhBJzU4sDi/pgNQ2Lxp2B/gM5VuvGm5r78BSgMum2TBy
8mgw1JXDRBgPlhcTt51uhxz2l+usDjWseCkaDMSdtQIgMIlHNqyh53TlOvVR0LLyrXFB+5Sc2rMh
WdIUzsUZv8aMlL9CvGOr6TzmrT7Kgv+jo+8Ch94m1pcZFwPGk8HHKuGjwB47fME7DOx7zj71pW5I
/YSxei+cicvYpigYEkS6T5krkVGmc5Eg1Y+Ym7gzfwTd8lG7nj4UXfBtAHCC++xU+0z4F1nwuGZ/
toXxBgu7IJPpftUpwZggBCdbNvI6OiZNv6gS4DGg4vYsznCd+uh2zlLsJ8XPCpzLvy9zaGpT1j62
aNAEECxk92FZJwmJ+wA/76McofaHnUcbaOVc8hb5Fx82k2YP8ZgwFL0caXFu/My+UP5juxlojE79
sbNZ3iwPBborkHkazlNbPXPT1rSSH8KyJmhX81riEPMu9RiuMhh9P1CYICgqBylyPtReiecVcjk3
Q2x5maaVJklPOunkn8zjJN67932cOEBcwsuSmLiI/XLl3UEdj2kMDK1ZbrKOTBurDpJjnJ9R+yxv
/zfssEoTzIOLj5HTVDyZ2HRWWfO7CwNF+znGcx8/p90f2DYgcnT2H7veg1VfUDHURyKsz3kwJcen
hjWtJBFQBkdjGR5VBpFd+9bHbPbLrom5p5Nh3bscBMkmoFqoyfkIybzRjZC8Nn0D0lj0TxxdgZ1k
K3RppAgo5vM1Dorji7JeeLc9XobwwgM2cpa4ga3OQ3UmudZbFcSlFJw2gdZtF1JikHn4AvyQU7en
YQH0PAUsssw7reyXSnJxu4MFjWkApzcDWGsckJtg8b5gWz3Mhvc9O4Vx1r7KoNzwM+X0uTMCSvfq
iuDTq9Jj2wzxTrqZFRkIyDPXyNat5KoMNcV+qPVXOptbex1+85HRQrvypdEhHYsuPibOK3sMUB1q
qSHYhIrtZEh7nxL8xdZkwFdgv12D7bjOQf9lgFYiBult/QGUjk76Yzxxd0yxL2rNKjcsje++q+8k
jPwD3tpbUtnTtp9CWItl8RAAX4OdSN8Uw3I4zdY2UQ11yLRIsKVpwoMgVJa2XcYkK/8uWGn62Rxv
Kg2iJlPNHj3jK4iDKkotZty2Q5Gy88zGarhXPWlokl39WcGs4XDUsYpqhi+f6qhL69gPc+CNEeCo
HWESnjIGHz8mhi/aes+tgKBB2sQEit1DoZQ5KfHePFjJXO4zy7tAIbtVMcDDIuzh0sFNCILuYI2u
FRUxqAh4qmDees2rmOUv9eJVO+7Dj11l3Fa7rZfwlHRGhMLJS/6hwxYdrA3h/hrLlqMoy6xyDOXZ
RQGlDpttIvlfgQWim9EIRkL7TvOQojwfS+75ixv8FXgCwbj5B3qgMOOFQNqLGPcwi2DCHD6ATZ+G
iMQcL5VLizCbX/B4CzZ/Fb7N0k2v/A4jQecg44O0zVLbP2UzFignBZvgFXcmOOEjaYOHPvbMS2EF
vzDNEuJwRj6HCGBOdlaVfSVKyXRM318zVJj5E9b4oX/tivo6CsfbDuAfCaaRtPXqEq4BKk7lFzMv
grh3Q3aYpOanmMkko+67cYdzg5MxzNaRMunN+3pJUJ6r8XcKduDVVQw7hQVBWlIcMhFR3Qa4aM2x
Ipvq6mkHf3uNa3HI58MeteT+kT28VYqC9AaNm5vgaq5s8bxIDujseM3bSmC9oJWGmybGEJDxpDuE
4bSb2uB9nNS0Y5x/TBoOkmHcPk1u+5txGeqT5XO+r+8DAwCP1NVLEPq8oRlpG/ksygrnoWHuQ0AJ
vLlo7yUNBs6AhcOnP8ARvMFF39wWnNxbLdHYsX0+l6bPJ9KZvmHmUEG40DLskvLA/L66LzCxZfW+
oRfLzlhpaRsaQ9ffiWUA2QM0TKTJSyjCO08E/nGQ/jEcl+cBBCqqfUCWVuq/Guc7YlAr9goWteqn
z4wR5C7zM6Rjznen3q1PIJJuGKTH3VgH4MvhKjQpt7Wl0FfEinEjw+XW1E62bRfnO5yql3gNLqML
FCuE56ZN96sdpkjM+dvYqw/fld5GXouYdyQw0u/emonmrB3wjnHXSuPVHJdfRGHVfprWA3qFIO9I
bBiJ9WTNMIBSt/4L7D5go9TvOqN94FQCHXcNbmo9XnuPNwC745vfMOSK4eSwLUI54WJ8m+RwtEbl
RnOOa57NM5Xw/DBD0HJCcClYpqPDTNStAYxu1OYTalfrsZv1x9OUW9RWyvlAeJ1NCjW4qJ+Xqf60
hNQH6ueciNrPYROXBEka264vA2pYzNu7A3j7JUPfjvqOCNM0DtzYebTLNsQXBO19ZwUaxiPLL9a2
v3NeSa3ct7bZmxKBwAmIlnYlAPOqJh5QKaKLS1szaAzAuYuHejC+OyM3d3NtdsfKkb86z+svmH5Q
cuOL4bs7Iw3ZhM7uSGy8eSScSUNGSxzn0K0sx3F9LTjP+1QLBYmrTovvEJAn1yQsyuTxkdABikmU
1N0p5vmyyXLoy0K56EhJu6/W9qN8BiGRsY1OEouhI7/ZYtjzSfCx1Jr0YDjmTQ4LN7FWZYdV3w20
yzTyNeWYuxfC1pv43vXt7uAgOTA6i+XYGfoJsz8Prz7GMTDTIANYOIpbH7Ic50bP4sE36f6S60TQ
Vqv/jsVyc5tZMgW8K1lXd6GF/9/IH0JX3bPooJyVxxJu1hcxBGjN5r0Ts0FQ9MHvc7pf7OqqSX0t
mXVQTDJDVmNhs+uo5OBq+GSy7d47+1I/DcBWmxjAg9fXv1Q1vOWtveyFg8/XqF9rD6OZnX8aEzAX
p37rfHToZeqPkCHNEOJc7SDcVXWIH6w6LlmH34oyb2SOaVK7YLrpfKGcFtR4J3yIpRIBfA2IZnFH
eDSVLwEOETLR2IqQL7iX/kaqYzqfpo7RnWdgGQB5DthnGde+F99e2O8ALhZIWPVL5nPBsxXeIYj9
CTzyQRi0iyp+N1YkmdLzabYGellGelCIM+OPi/nFQyd1tqSXLlhbZlF2eO/kbpyat3KGaFHkwxue
Hahk8QFf6VHxJZxoe3hQ1BSxAsXJrzyfbVpee7uw5wkQZ1xzuVALPzbLYMuz+bIq2bcay63v3qAK
bLvgIOrw2qVA2YxAXD/xnVeRFdBGkzSK/MzClV2uDgiSHdwn2s8KO3pK8iRiCYmzM+4fVBk+BpNl
HkX5EccTJfHGs8eqqs5R8ZWqv2w7mxiZ8Q6Mk8iiXrucP4bxd19OnGW8+aln+aLqkCCLmv5Zfv9k
4icahEmaPk3r+3HkXRZMPJHvu9940uAgoC6WqoGNIZI74Q3lrsz8B7oZXGQQ86yCBK4gaSHEYJsP
aFJ6c5SRQ4NNeZ6LilNk7JwdLzzkC0hyhW2Addw3TKsPHcdXtFgmGJwsCwMPBExCgwwmS4zA1sVX
arneTOUYB99svyxH7ekk2nrhc9BPVeQX5a9xDcm6bsmnzasOU0xuWOm/uceHdKC9DAzAW+k8TWl1
Njh0bKxFfJpp6pxaW1ExYaHnuoRzneaVkDCdTA1daWVYbgfKwZA6rE1qXFwb7wWayluTgaJvupIb
1pdOEMEho99M9TQs3D9SAqobo5rJ3w9gEiXmkVR+2Fn36lXNtqKaW5U8uH1Odptsop0rDRDih5uR
XvxisjjqzPmxMu/AvNxk7X5Ms6Yg023JgFYv1eR+kQP4bQiOdDlxZoBzAPX1+qZmffKSiBCm0V5W
zBoAF37nVZ4C72qJNKbFizXQGqKJLWWzELdkSI5+ifG8zcip2CsppS6JZbjEj7okeZEVIbLZ8ZHO
AeyxuX6xBOVolqIyIsNTsXjlL3J/68vzbvKBO43KRyxb1khIgy7exXdVoL67obN2vRMnfLTdffVm
ZBh8jLRnQwdxfLBgVtecOQLsTuVi/3WRgmjaJCkhio8E6rwhjb+9PZ7pMxpw56KfkynexXV6H3os
Nhd/A47a/3kPwaE9SLcbL93HMLUud2e0dBRF7EfqIZjzJ61MRANs8lajdnaHzpMXtGGJ5T7nHh3N
sjuJQfxCRkR8spdr7Q4HGaMz+gHLSBw1oli2FkuaTZMM1TYXCI8Jl0LVE4j3vTu3GTggTC3TSnOz
KCPMHTwRvHaZc9ZNvfewcPcFyyD2bZiMu4nVh/m1xP+A/nA8CruGlMBf4AUvNsVB+7atTxgWo3R0
gIR5x2LJ0QBkc08pBDFz0T7a0jutqkPqwdEvOWI2fX/PqowLreewIYt/fufczd3af1H2p4D51A4i
x2zuNK7wKrEoAOv849jfi9G7nxf70BocVkAWbCiFwzyjaRSpq/vKq26FmEmSxkDyh/hhUR6DDZ5Y
DMqwsl37LFeN0O+Og49HzxJUj6SrNalseKd9Yf2bJdZOyydYq3ZTkX54+XKD/LHTHlZXEdZ8TCBe
Nkwv7JS8zdAxX7jsRoTirAIYgkejjV2ve0tNLH+tTfKBwOTGxhdI1HN8yuGKlw5QtvVDGBvLzTDp
vkJGMeP+DIQ4xDc2HXsWdXli3TgnDTzTR5fIVXhtYj5ny+qvSBF5nQa/AjYikVhnxu0bbDjge/1z
G3JsQo3/O7Z1t1ts9pcaGX+nvG7XmfMtsDDWTRlzEhmkKLaTv4OgX2GZohS2SIp/yZrxN7EEvcFx
iXRDX8Yw9XB4HwZsodSeCCYO8BJOarLqXr7txSjYZ81qW1Q9BU5d+Zk5Lj3m1pds419xfOEcRWVw
COqQ5iLbRIgDnL4U4qIVL4AjnybT55ls4HCNTfvXHA8nUX0PvB/sbLjrGUvxmVv62NerMdpbnD0i
PcvRJB0wXCsqXPruztYW7RYeqC0lpz98J3b99DuGLCLGbLDPjUM5RV8nR2q7Igqrx91g811VrSNa
RJJj3/Pu+BUjZB1fxtUKRQgThwIN77RJHQQiLYWFd2IN7pooYVamwLwF4aM5cERrkt+y55BIfyAt
D579jcn/6NUJ9ja+gRFC4ultgO1r3QDYKAGdIdXgE1wCQzOpJ1chLQnrAMpA5DbQ2RbsvHJc0i3S
u1D6+LqmtBp5qX76u5rwFKeh3oMiYGWsKla6+PmO2H2uRktPjh2IXyQZp31GMHaOKSjKa/kwTaGI
yn7h3E5DXhSPxdeIVrVNCvQyajG3ol1dXSvA2IAzsdECn7VZ1+/kOcxzwC7FnCgV6zmq7pxelndo
/4tN2YrW1WdtjtaJ/YvEogVKAEf4zD7Cy6ncbb1zIU1911m6O9PtdfAxxd5ZMXyDUptrkGT9rzkk
w2i9aI+DTsuzNpry/N8/fXCAlueB6QM6DX/78wc/SYd+b3vb2qjBvL1yYTOLLR60v9x4rUoj/+jp
uQU3XBlPRkw2cqBR+873qaJZ6pblBrrqWHszDwCen2vM92lk/RSpXBrvptbviWEn38R1EMiXhISn
Uo+WBodlapvAMMdIJ+/Ua8lQts3Ctn8wm644JPxa6E5c4ZB0Yn7dzD1QmAiFIRWsBzpEkKXJLGxt
1nQJ6u7//ZEpNV1+/i4ZLqwhg/PPf8uq4LnCzH74P1/+8x/dvgzOsr3+7/8l4LF+IU5NXHwONRm9
jhsf9oaS5eiF0zxMsv//h+g9EDNBeXTs3L4MQ2D994e3/qvOVY5XlHkPRfatGKnI+vn7n69NxiRA
aw/CdznUFi6s/nFuSTYa9kNosEWJ6/kUwE449CWwRXChE2/pAtxKBwxuEA0lcxGP/gJObkwHgrBY
3i+Le06b3Dt3pvUVOlx5KQ6Vs2RgxegHp/NctShkOdmRbU1nsQt+ikIX7PRrhICes/L880/iv0RB
uPUBNR2BT+mzFLY+z+QLzj//WrRdfkSeBTJW6PO4fkUTcu/2F/q/Ml9PPJMl64pK8biY8K0EMTm7
nNXj7D3OMZkOLGSSPJKlL6P+pvg+vixdt36GKAGz+UHC6q6pNOy7IAXzDLsCOpHWzW4g0EoeqTfO
iykNkK7aNs7//bHu+zsrNTfQ9ONzMebGf380iUYkKHpMpwSd0PfYzPx8iVq/xFwtWwt9vKHtQuYm
BcnB6MeuFwGrkYein08LcsvZpaC9muzqUo5QGPv+apjftSnac1oYLOk8zFti8s+45Hj2dnjTY5G0
V8199lQa5b4i9n/G5YaawPK8mn+TKx72s/ypWunwtyyCdU64YfUi2ZagGRhTyJMky++EGbA5PoHD
Tsmc0HsQE+jxYotX2rugp42g+MF+ekOzdTxhb+tREaX0UUxNsbwgreFRdfVvzrnmHYVWoUZ4l5P8
5E4RROhK4SVlREpqfKtTPYNNsSmMqEEK0UiRRmp0sWLjR946jrcmROjB1dbOMUFy1DlwCTG3CBet
uZk6StG1iwjHfv/iV016MalDjiS+HBFEVVvxdGyghK70yQD7HnZSIuR9/ky3rrGsBE5v2teiZxyg
nA8pNxgjfkSKNv79D0fnsdw2EkXRL0IVctgyJ5GiKCptUBJlAegG0Mjp6+dgNq7xjMeWRaD7hXvP
VWGQ790e6HWBfsuuiFhTzZ3x0ol6BGQ3bJoQGeoqJskSzvQ0rFV4TwLnU2ThTuXlR2kdS+I5BldC
qyJ+I6exo1XXNnDKFp34F4e0cJAYc5pd2BDBV96Xu6ZwDkOBrcLKMXgNdnjKgLZHdWKeMk2wPwrC
fVHnAIfwVLavnHOdzqCr7Z9by/xlU9muqOS3LJBj3tW8XUISuXsG3HmsNHyFrByKitzJiMqzYvFU
+t7KyHNysJtbEAXfQLvl2iuTCzOSCE/LZ5b4Ifl2ybLQwFw2/TaQWTvnkW0TPnVkCM7VQe4eq+ig
muAcW+TJIiikWlCroOvhAStMdUXjrqo4vZZWc/Y76y/miGNeD7JOT5hcQeUm0l3fIfcsYIn7ys2X
UZC9jHnnbBs1bmoneandeSCd+evECp/EUJgr0z9wUZzbsr5pKugWZg3iLjOvGBzeTNe5+XPg3JwF
wIyQAhH3YIdrmWsUXaRGZEhM2vkUwfErIAhjE1v3/k9KMwlFxS6yd3dOPUck7THijHNsWWPTQYIM
/1QAQtY2WRhRFaX+R5GV74Em3oFyIUkk2peioTGsG8RXbrr0IfgcWUtZHyjBGbT1FPgmtOLFYMK+
H2z/Knp+s7xB2GR18IVgF2trOd+aQ4EB3nIYuKGFqKPsWnjdg6LbWujvhrSQkBNnGfW63EpmEaEO
ZmIUXLEd4Td2+lDskKSM//opDvaZqjeNFr5OCipvZq9bVrBP2AsUFLh9WuY7r/HeiUNjaxDRXNQh
ZcrIMNDvf1sxEfQQMJ4M1cWACYlqG59DEl7Z+JQ0KvjZlcYS3sVDowFVooAzLJISnX0ZIbevsvAc
mg1xt+gbt5bNnsBneSZgjHUxmIBBuOwUNbbSKOlYMmpV90kuFs+AuXRzG8ZYYq+zXlwQ74Mw1b/1
BpRME5iPOEH2VSGyAxcyseB07I+ACFRGNOBbCRde27n6ta1WW+vkYxcuJxNApgxWV/5p6i0kXPdQ
tQrUZUavWVkv2LdRQKbwo23qPdmMG9/HguhP3Q+69BPi9X4OE8URBXwxzSIHCCFolxoVcpk5MIin
+tFO+oMNRrSOm4BZD8s+tsxU2SPNHOvTJStx/qFjaWHGdby0suijgmHbDsQmFqaNWDAbP8fOfbGZ
0tKcZIdOoJgMwowCqA8QIg4pOuSpeShVp4feC88VbXmIU3UfZg2InylYS343FmDTVz4wus6mrGfs
519RHML064sLrtB+lQb5j8ntycfAN7QyqHscg5tC6m+uP+FW84y3uKzXehOdm6B47QzN3Uh16q0g
2rYVFB2EV+vErWktELZV7XZSinlvwf6SIXWSDOwWzb2NYcaO6hd3vOltc3RT+Yu6D9VNhtiz6e/s
CPa5gJoxGM9pOVbLZEZk2plHguRk7axOfXtQIFwn2ozWLjL7p7yZomeI+AD/TA/wEKMjePj4rgis
pYyLbftiRawSCn89ROJQ5nMc9hDupOEPGxmgDMh69rMA0UgIgxcK8fVpquFxNTnIArcvUdB49TI1
kSROYjp4IULDIgGyoWOD6uPkDZEp5KYxFAdUGDu9Nq+1vACQqu4YmIcb0A2wOf7EaQ1pRPVxjFCe
1FDwQZbu5BvgEcBfG/3JQJFKbwcBu0zLa54E2SUoaDStpoKm1q6IwCFbfQx8lp95t+8Uh7pXRCSI
47vGtRVc/v+h+mLZ4S0bnNNloIzT1MUIq0vgN1ZQ6BdhRahd/ZhxFs54FbYv4Td+42OTEkbjZA7f
uilkpsSHmUX6Ulg3JA5sZVJqwbDxTjm1RDjv+kk1QbMv8n5pkJuAkYN60NBwY4ZADIb+K0rs4VQV
BejJig0N37Zthm8b3QbqFHQDbL/SV6Bu+gn8OBtf0e+YcwJosEMS67tTT2EPp9ekELPGTUWInM+X
YCudOUDO0NI28/Y5jWvUnGHLy2WIdeeO7fP//96LSIwpzIaxX9A+48muV7GLiCmNsZREBMZvQu0C
QDt5HnM/vvbzDwyjT3FJJrpZuf55LjbyMU+uWoRbkguMWmr+aTH/QMtesX0ml3joCFU2x0Bt/v+v
rSHDVUO2NY0hv47XG2lQONRMK93o2BXpNZiQOTgE0boJTRNjPJcZ2JjwiqbMuSm3UZAI1w14UY19
FpqHMu7ubeQRfoJfaMVC48XhndiZ46DNuhsPLYdY+VPJnKQhb4Hz5R4qEJA4qWBtVtFbNevF294l
pHTFQsE/V0ohfUviQ3CvIL9TYdkfRYfdPMjmZBDHPxnFvxo61DrEo7RiE9HfTRNara29/v+TnkyW
gT3xsipkuRO6MdwrSKYB2pPb/z9Lm2jjDU64jW1Eh5X0BhT0doyOxTmLwLcu8VTk98LW/jllVj39
/7OpDUwyvop4a5nxi2136s5bwYmqMw+qYqHupjXaKK+6Yfv/f9WHcTnpvbfyNJVA4/bVnael2yqE
mejfiuKuh36yT0bXmiXWOCBdyh8HmedBGhBIIHwX98wfRp4K1iGj8GAVojJ8q6Uoj11UYxfp/Se2
U/JCewlmPJZnXVYO1gtjY/qo76XDRTvQORkWZ/tADfRwXbRoxzbN1RfAngOwVZYgWS4vTj6F6zEN
GAzY/bFsvPFUVq0FHcQniWWqPkG2YJJM3GXZk1KQE/G565xRQ6fWvGoq1Z4VL6zFry5DzX9LFRgl
SXfVYyDY0eKBNSSkftEQhcVCfrxlFjGrYf8Otxy1oC+ou3j20eRsRxwJrKSY78GUwVtjPeq0b9dY
IGjrZsVCxEp/W0SeRZYqwgoQsgh0o5QFAvKW0g7KfRP5m6ZJ1kgZTUbDYbROYupWD/DAWHfPecE6
v7b8cM1BSqruWcX5u2lKm9GIf2OTSSGYW9wmBtQMGAVqi1T+SU5DtSIm8Bp72D514hezOU/SLPtf
SWhzz0KvqwSvZRPPhSfkzJz+LvCwjXKnhtANKVq4ttRfOI0Xct3tNREYb+D/EN6ijsxDh3ornAXC
Bm70emg+pNXctIKHu4QaRsZbfOq8c2iXgHfZd9jdgP/iqBRegpCObGYXPyTnl2PzNgU9C/jRwv9a
1Yplg+WANbW1NacK90gw3mzamGboZ40LXKUOeS6djnnOht6DSMkAMnbUOu7ZI7jeEw7376jQYNMF
bP8Mx30xB/dqaAqMqOv89D6ctjjUVgL+BnQFY5+quENy0Rjb+TYkGLPaap9gYcNd7zgPNsSMobMW
DltkbP3eACQ24A0G1MZnmdhfsQ8HslAGOgpsTUZEl5wneUwERHmTFIWZDUGBtm2XKqpzLWRz5AWd
zmmDDtpi9zWlxjM6AFY+QcV6EXdon3iQOfFemKqgXJPuta5mkgX+5Ir0QkZWDO+b0FsDcQK8WgwB
NiRsso6ugStBjJYwFPKL8S+llk0t/1IBMI0tGkQvBGYZ2R27zPJRFoLHV2uIMbFpolKp8bwhDUzo
sD3gkY1ZcuwnVJRML9EnXSOZyhWj4Z94coO1iWicCgDiu8qeKeRfZQmG0woYPRWqf3aCYIHISq3H
UqfBDPCF5KCoWoA5emM8ytD8CCOv32opfi/ClVlH9NOyy7LhmCekj7ncRbFHei4hBi+NhaqdRE61
6pKGWZP9XNjtnx6EP7XUfkENxOOsnoxZW2dG9yR7/UM41E9jpBHBa57bHLYuE/UYRhtD+wEscNL3
O6uy+7WVPqZJpEvmVKvA7//iaS1g4i/T+Knn49jzBTELy76LOtkVcfURxH6/93newUqeff6oRZOR
poVEfKqSz6oL7yJw7m1dGWuRFxfU1+chHH5ZZVS7yjXZUiY/CcfQfiAlMVGo3cIUpT7fJaajTXnR
k+gOeWI9mS3r3+ADAOlmcNpjrThtfLMn9tVacbnYW44X+N5rD3fSjuHxKwl7tU6TLy2lfbTYKiJg
IYjUgTKkg7fw3qQgm52tIPNrlJFJZiRnrDhgpkda2sZ+BooGRIK6VZ8EggCXYy4zuyV2B0Zk/jIt
AMF5YuLWm9gUMAxY2VZB+FHGBRlRoChk4TSwu9LLqMwy5zmcuTVy9C5mhDXE4rMHCm8eg3ggCiRM
ELmzHE/g4a/GZnJ4cP33qcf5jU7/UthAFE0UBgzTR+owUFlrEC+o0oS+4a1ADs207Gsyeupa+0LY
03tDnkjUo+BhJoMpA809O7ZqbUGG6FWhLZ2EsZXjx4hptQLwsaRLg19cjQxopLgovAI7n/8rJyTA
R6KAhRtrsWAMDCNnm5qSG06Rrpox+Cdm7pg1CDNSht0bGtSnMcelXMSuYDaUvutR8RG7zkXK8aaS
BmpvKO7jmDkrqbwPmzthrKe7qKd5FtMTJOCxa6sS/erp3m3qFa1MMuvDkTO2E5EwjiyOldm84VTE
eUuGcJxURAWgZYc9p4q1jaOEMaWNMx9RAJUkgZY5qSBu9Mdmhfm36zIynAhFN/QfVmt5HSlwaRFy
vHLY+bEGlsF59ZIwWLm9D+sclMSYGNAPM3+fdhHSByr3zACfA8YUHTjiH8djx0htsCQdCVWEpd/C
zn9l83DOgpEEsTTYM7blyx3braGZ96yL/6V6Ga5xlU0s4Butf04D+0oZyqxNNgwj839mQ96N9YvG
8ycR0cUbambRU4bTRyOqnjqNufmXVcXuxsdfiNjfwC8I+6qZ8ptE9MNRcgpz7WI64VGkzacjybN0
O1qyKPsaXCZNhW2uOsDC1IzdhtsaaVlko6zT3CdCT5huFBiqJ1GexkgN29nAti7Onst3Jp1ZN+5o
/SOkZ46n6fmyNVK6YbMtocag4GwDYClNu4EhxKpvNo5kMLkBXH16CW8ak4YYMzH3YAs0I2jzR9rJ
f5XB4xAZ75jMVhkR5jAFqF4sRp7S94el1asv2AGMBofqJux4b7fPCdIoNj5ohVzYI03N38aoo9cx
A4vKiuVV+jg60gAPuoFslWGIT9plJp2jX8kfDt6Vq7NAJjr+YFYMieiNDtCbn2TQDLuiKW613r66
XbvESP/aWS96MQ2EUGG+D4zsTmLMITKdHy32j0PDDaHVmEjLmjxWt32qQhr9PvVWEGRPTcPox7b2
Ndf2jpXrsSNGnDvc3HouQKEeLUpXLhqKhgJBAW95c+lomrY9zL8w5+UcEv0y+U69wthHemD8Jcvm
ZBNyxg3JhNQw35vWPPl5VDFBmsf8dstBE5OA8qdyro+gIGhC2Y65qzLEdrOPoe6ZsEJu4/BkgmlY
1DCmnc6gNTB8K3bm5ySIYLfuZN9/B4QU0echK1AjeM8pBnOsge4csm0mJhbC/ZdRc+YqZBFmAGIN
06ZZP402XwJ9q8YRVpISco6dOmMOlHx67TQcXS24Iqe6SXRv6yCIiS51ieYmrCsVPuI8zkKl/5WG
3W1JwcKHljwHVvWOS4WIrYHIOz/4bpguktyiF9egfG1cQhYGwa6IgbrnPEqH7t+09BOhqj2vq2l9
RdC02MlwG/O33eUODCybiXotGTo3FRy8MhR7TiEgKeFHEIlkXSWcE6MG2cuJdVboqgD36su1XqJ/
Mt3PgXh7JhopHxm4CzVTWbTfMNEpXpVcjaGGGrRuD+PcGzkoUvye6odH5dUxKe3qzvhmejjVDlNT
+2MsuocVVXtUBJfENDa6TL5S5ht+C6FVBMxkZQ808NtokPmEHRwnj4JqSsxHy9mdCxv0q2++Kaf7
zkZObC0TdADNL7G4+F8ZicvqPdbDJ/Tub+ROU8YK452h5i9CeMNNf90BVeFUVj+jQkxmKUI6qgmU
ugVSrhzqdGXrDmI30kemMFynpbXFnYbOViu2rN/X/+9Z0pzJHOeJbk2f4FaOUYPfeCzdb6is69gN
3vyoe3V5i71KT1E0/YKzAVc4AdQRHGG6EkTvOX8XxppPAFe2fs7gtwabQOz5Aj8fWnRHnIIOqLQT
ijXqCp2Bt8fwGlsDnzpiOZLdCnEooqY91N7VSZNgVebaFyF5/Y5RTzJMx7GsJ6AjAKnNqLkW0vth
un6xbH9YTVN1HZ3iKUzlzXGByesxcYTjmz6GK8PT3RU5mm9eSrcBuTyImMKimISfg6vTLf0vg1Cg
FUPbGOYL55OFGAVP9RdeOrzijfVtRcgQNB+RmMDu3sbtUo/obSRTdNcx3ypRFzsCoBIUVgR2uSU2
XGbJ63FCOeYD1EgcwMVewTDV8vqvtK32Y0Z14of1p93EwOqtf8lk3qFnumsng/UR2y91ML7iLd0a
encHrtg+sU4gphzpW1vHd1WRrqAZ6B7Kq1MS7KqYNraBv4rNZ8I63op+2DnJrPisg2DlEwk3ZN9D
UHwgZMrAdGhHpBa/DdPzQ4OvCM07vUKT6gimQ/bkBWY7n2W5aBEFQPh7mrCnLmqT08YNM5QeVbYT
NhE/IPgYNeSIb7tPT8Y/LTKGZeekBXF7aLfG6ORJYksMdpq9fW5bhueu8EDeDiSWloSPjTEoPfUB
2BFvHU6O5fynuV70FVCeuHmCJQYy21CzrskchgxpTEZNTCuxsMrqjg9s341mvK0Mif5REpQtyn9D
hOHf6gu0eETmAggkkGJfNsi7+AZhSn1pZEz5C2e64KHP/fKzSOdsT4EnwYX+R2+YHqRM/wJwD/jt
vVeT3VQLWx37nrMxIfhTBOBeVNV1iqNDaUY7aFVLwq2eNAF1sqoqNjuO+6WP0z6R+Yuc+mIrvPhX
n5BusZmjGCnehjp2Ucylzspug2Nkw8skpOTmheErhTolqW4UMAeIXch3k+GHZOvKZIVckBIympoV
2c8Hp6pPkU5BA/HC2FoWs1XuxYRoABCCJLxVqXGxkhJkUOt9QQKNj37W8xX6SBeL/p9fFo/SVSNI
/XgFGY0FGijLVddKnnVRr2FIfepRL7dVbSAuSibEhoLDQVg5jeyUr+LCrA56RHnSQq/Q8RI4NUmf
ADHJ9iFfrJ4H/pdWQ2uTZtgwLat9cpCwZz0W34aROvY89zXRvyF2ufwv47pvQzwNHZo+DyqCUmw3
2oFEiI54Kd+b7HPKfF7HZY06fdXKitFe29xQJF0Dezj2+a6tsUf0WRPwS2L/mSK0kCymQOxFVaof
Rlf7CHrdRudH5FcYfpoVkJRBDYy+rDtzvzmTHGSwsNt67/sojYrDUBcskEU6bFVotqfOeso0dDbN
4MebGL97Nel8cwUlvW8d2qGm44Y/4rnvHZZn/EoRkbBGFuN9pk8mzVlfGa3AnoYrI+0CbOjSfhcq
Qp9VHNPWL36t3nmhdy0vNnpJtgYsdd2Ahdyoib0bBQctwjdsGCizGwHhBDq/Ofcy0crQ/sIMwUlS
HVm6qZ3ik+mr6dJ7g7tqhlc7aZEH8aL4k37sLSyHen+2cdUfwmE8aebkghayb7gLmdq3GqpSJiFO
BA9lzNHCOt4WEQT5w2+6gAisCf0cqhFeWyTe3djfKvAu6JaBJnUOCBJRuquBioepkfx1Pavasnov
mgkpBU7M2BuPlexwCicQZqzJ2gwtczbba25TwOMh4/5Nq7i0Y6tjn0dOO8fdn0nbBOHfDBi6P7JZ
SsngPNyZSUvvVf7WahZXdsCYx11/8qzg4o8B+UFBBupIlA8AOMvB0+nffLZ0momhthqfOtfwDkYj
i73eABpRrVzvgroKSYmdJ/AgpxiZlys9Z5cbOg/G4ZB4HtpgBStk6u7CrtM7DCZ5SS384+OjdtuO
rjaq1mWlbcJRqBPznG+r1fG71uApwoqwwb470rZywvbE6Pb6TZXMBNy2HRc0kOQSsfmkYRwXA1Fk
M9EC1g4OVqZwr7mHM1O7VgF4nnBK2Q6J4Lmjk9FzZBEN+Aim4m/Ae6j7Kx8uNi863zSSpTRCg0KV
vYsqi8ieIWFoxD5JNGTwiVD1eRqMo9nKvS1HZEIonKCLOcxl0U/7yIP3WoveX7i8u9PaSNhRMm+r
qLj6w+jbZDZLmJuFWucMz04G5KHVJHAbdRxuT1UfveY6/I6xtPfMb/Kt4TSwoGIHgFJUIO0PyLZE
Vl+gf1iSmIXadl59IJxL2idlYxEfuz9ZJ88l7vVlN3pIZKR8bXxqv0TupY21SnmN2pS4KHUMmWsd
4hRjPXxm5JPl5XEiLGVg3uCEMwysvhum9aiEdmQ1t4o8+1ogeN4IHx8A+Vlx9OUx367T5LuTLDKB
Tpz5RI9hJsN9VrLXjlh+9ug+VkKrkDb26SqPWJtWHID6xHNm6jkwJqf65bYwdfcX6Xe5FubG1JCK
ReFmTHk/IpgDHD027unhKUaYAMNpBB5Euqpqjo47/SR9ZlH2rYwgvaE7h03VVBshzbuL+4KZjnw4
MXbfvgSkalm8fC5Ut7U7f9pF88Ff2udUrUiQ1P2rHZpfU5Df7f4x1eN3LdL2UKTqeyAibxD4+OE2
CHN4QtXVrrmJPivPP+n9+JlYuAFRLWDoAtxJ+6b/Zqx2l0jPodpqc63Xtu8yYzcQzLv44U1GXg4y
Ti2LFqC/6JlXYvG65Z14JyUMOYW/ZWV31/hqgdGTSDxRQvG3QOyuGec61s5YUdZ0VGi4Kl9H/b5Q
0RjvCBCeFoLzwWuMT/a/A0cMcImJ5nwpGZzGrRktIYy9iHGwuHUQBLSy/PEkGuRubD80C16n3Tm8
+J23kU0/546gJuGAJT2iKncGBKb1pLsHMzP4M3lLKWuGo46MgnF7CG/e5b3IlX0K+0ehETpLGN5c
07MxtsU/Mig/YyKjFy7aVl4GjGKZshlXdtO27JHmMuNi99s0n4MDcsZEAL60HPN77GuCnBmfTlG7
0H1zXHEONeT6PBmO92wkJP/5c2isy1NuJfGmngkFev4yqIy2IRH6sqx8prjRbxoYvyWmoIU9ZFyw
tYMdralQNQBbQ6GFP6ea5S1sOYzi5gvzpSi9dwW0gVpPsn8ceJrMYB4Jq5pFVxZ+RCZnGn8vGVUj
lXrvL6rnjBE76r+QG7KjS8LnuohGTHmm5e6HejzZCoij/TQIXGYGsrKFoUt9NzYlZ1kGrFlIijrM
q/yraTo2rEj1OEb56Ltz40uSXpbifEWNgeEAUQ2l5lK35ZWN3rTWqHSWjXXuA61jE1fgbGz1xy4K
gnztCQj1hWs84Ucko1Z1bDAs90SAoNp6hXtOFI8tZB9zX7gdH4s+x1WWLH8G1vlFwmiv0CnMtCAK
d+i1AWIY+l89uP6lxhG+iK2XMaV8iphrT/jcNnlOaC8mnkazX3l8kBmbxW/A1oYF/URZPWdnJq54
Dig3kEx+y0FudYHboSR2phtWnNTdsidVkO6DTUbBG8Ws7ilPrL03Guamd+ubEWkHv9PXoIZWA8wN
J33xcKQjOhI/liDLSTjFSyRx3QxeZi5zfCtF3/B8FOQjEZluTb8t6Wqgn1CFpF287QK1HcecFMSy
+7MqTkk3FcACeGKdEgOlIJvbKjnM6t7Zd1X/IUTxDnLsy5blZ+RtxYitVtXGzU6ljcexeZIC2goA
gHMcY0CrR/qrOuw3IjadVXQb09FeO8WIUM6Ino0KrHAoP0VYUm213FJE9lDmB8iL1QSkDxnxz+Cz
lS8n61pUJhWrbEiHSNOrCij+a3xaKwwD3OUs8VcOslfMdIzjmMb/OgPW3ZJ1L2r9dBWG6a9wi+/C
3KauifFA59Lx/HEb2qRFZchO6EJGyBF1/4Lgt+ItSltIRWjrgZfHtOCCVYleq2SBCG7ZOEzLYVOz
E760tQ3CsXAoJirj3Dbus8XviXVBZxTNsCyN8NOZSlJvGls4DKSd9e0vW5OXoSiuoDnAMYubwU21
CXHZMpEG6mhJMz7QdCOBwiOQorTi3l42Iyokqx9ngJ5/KGXOl9Tl+HXRvxm07w2BSeGsIeJLB+Gd
SlaaUYZi0e1dCJylwbey6sTWqIv7VBf7vkZRFZCDQk2ZKR77lDKEMKEt5nQIMUN7MuGTszCrJ3Na
Rz4maUu3yJx0M941o9WOqSYOhp+kmx7JzFLCtVjr/FkrLZT3nsnoXon8jfFCtQuMveMyMGCvTuYD
kZZWrN2bWmfEajvMvgz7wy3LNzuydfZznLgp88GixXE25LVcIKn7ZLPxHNPTVNSQbHn0im6v+F9f
YuK0XVh5NG2m2izYriJGG0ezpYv3wWYV6V8zz3DUwIRriDkQ9CD71xumjVvNvOmnASD0mlSPdOXb
ZNlXIApz3LDreOCkNpjg2xbMKoTA0651da6K2rpmo8e4tRYDSwLgziEQPp3/SPTCrqvceGnEg7Gw
s+hpjBz2dwPPWYelJdWCBHNGNh8oiK95I/7fINHQa3NiQ7asW6TFgVliBUJC4nC8ZWjZU4tbKMiq
jwHkQUGe58iuk8BPNwmK5wHqzNrw7ZB3fDPMp3Pdug0sonbPHeEQJYJFHRoFwh4f6WRXvRbt+O7p
oD5jHV91wynPgIg8LDP7jLvXavJh30VvUdDfiKj5hUM4m6gtY+lFXCil/rDa5t13ECyEhvk3ZNjy
nd4Il+w/ICPWVJdOxDTSrWECllG25HhgSsiLdSt0D4kMpXQcE8YaMxWiE2CZGrJpUuFXVdYPwicP
wGb2dY4pmjRBpd1qDiqYHKA6MN332Tsi7kXidVubUpPZko5wmHlzM/3AZb0Lwr8aNtE8kXswUehF
NLiU3GjKuOYhSPRoStZpNLynkQD8FevlIn2UUXWz+/HuFMaTICRm8VZ7DYnXYF1sw7wor33pHVDC
VrdnNbHL/Ww31cPBjZFsjt5vIJM3vfXuKuPYjHTkoRYvgvhlRMSnHbAwKPOG9oT2A2al7DxuDcCT
UPQi6Ej//wuy1KGtGeJDSylDJmczgAQdxvSkd0hENdtGY5d7CN2YN49IjxMLBijuapZV3BXORMKS
Sq8W4rrUZmUT2R9Rh/uqTl9KLAQsD5YdG4bWECcG87ikvOGUyOYcklRXFfEOVvFeE/UliMy92TDW
x8cwiXfBmsFMgHNayROUBYqDeVzCRl6SqAaOpHyPteQtnIbn2ttMZb+XRfHsD/1GOWofJ2KVzIgL
KzpVLXxHsubos7Q4+RomivIOwSDKE9y/8gs8x2vvRs+A8rGZ7MLYeJZedBXtlnIc2UrfvFhee/Aj
/6465l4F3g5T3eNWkR1bwATjlXBHjDNeRcxjILdjBYptEsXSKYk9iFNOg5qkmdrt4eNWwzZtxLnr
KsjGE1Mr/Uunqo2Z/sACPXgQHcXA6Qu+ijdViYdy/lmpTlIvQ6Csq35tH95sacmWrF98zswPRa4o
ZwVGuCyz4t2s56UBxXUmoMLBVli2KEaaDnDlkL7xBJykhzEvfC0LedfBQ8ap9RwT9uQa2VfZgskE
ho5pxt6XLHf7Mf2onU8jzx7s68l2C8fnUXLiGryOs6xbCx9AHMBhSKZ2VqbDw663TjAvDUoeavFS
8JTyio+L3FQfgC139pidsp5TJbHHB2PjV0mQqzZWZ7iPZMONyB1AleLas1d6lWdY+wDv2bm36rzo
TCwsFMgcv0cV830Yh3M6Fda2RXS4kM6sDzaeehOY/1j888gaHnX7psngpWutFxxBTOXT9rfEzT2C
74gUBHq4LYsp169Aot6MOXW9YGhBKNYy8UhMk9s0M/Q1C7tDFVT/Klv7wxW3o3kGHZ56wPcc7ZS7
dBetoayFH7Znpoi0OET0IeDHCYNAQaTdKpD9Rz1HV0eR/ZdLDP3+iKivP6JMRPI9Ewt8frvWgdw1
hujs6oxuH6bNApafLEYY4vGF7ee4VP42N2htk4okAaYbSsvuZd+ueNjJxlXJvg2GQyQ97BADcHiD
MEpXzdCSkc1ugfOEcUJCfeDED7M2/gkbZ2Qr5BuSzo2ZBtzcFVREHWdcM1V7Vv5PtqpuFBLfWSaa
nauz64dRRaCK/LAmuOF5hvi2GD5QqVxSbVeZtEuF7J9pnr81zajpwkem+95JMDLHrmYvmIpHizCd
to60qMts4HaAKJSNYpm6fD/n/Jkx5441xlcrDbZ5732mvXN1W/2zYEG1woQcafa58+s/2RF8qJAH
5874CKS1L3gI9fYvIb6P820451/lq1HTQkes95xWvabB8N6M9o+XJC/C0W85KYMU4gR0eOUb0dNH
z8KTHkCli8gR6Bxt7dKpRHZ+EEynPeavTAthO+fTH+3di+Xb/ZKpeqC7W3YY5KxvBeDADkLFcv5b
kzObbv1CZ0seH205nVnknM2sXNPWHdDAztit36qiXsCr0hPPTifsII9eanl4zgBEpKy7rJG4yWnr
2dlp4Moa8WPzoa4HfXjQJiKApaw3cg6OFLLYsp+C58mHB6AAMNkATtR0CWrrVRjuVxJKyWE0/uLC
qRdDhSrNxAFBc3Oo+wmwOwgYUfNcDQUsYsL7cuayiLJvbqyjzcO5N7TbqG+vJLd3kFzVltHLq8+H
OZn5S8+EHrc0cYE2+n/R5SvkvA0yHJdi0AvgxCS0mVE/rAjFlGu3zX4w9azLtNvS4RKI6i24VtYs
4QJuiiy7DOob5WnSueUmKHyxTmzee9eP3gwzvUilYUtyMJ1OMEnwaJGmPl0itsRs2l6BL/ISwzdy
0+qdSLm/lphXGiUSyI1p7TU08QI92aJuqJO+UUvC201aE8lGTAiVdSe/Y9ZY/cfReSw3j6xJ9FUm
Zo/oggcmbsyC3kqkDEVpg5AFCh4Fj6e/B73raPdLJFD1mcyT9FROMxdBwcEwictmLDZkh9LWcV+n
HFjgqxdTNi1ER0CMJJqHepi+gjqJQVr0m+vCWdqqvI7wg1al4on2+O4R1K4MbvdVDsYQLquxdqLi
RdbhOZ78c9ftiSd7y7p2axTdpQ+HY1hlO7RqiuCsbYxOLW2DT/qrUreiZTAQBOGFH5om2STAMKww
TiwiIrTGRqyhSewtrSPYTmMjChUYEzOveolmhLi4rdRIWDBGfT2wQ5rirgfU2OBUipOWOUO1bVH3
KSc76Z6rL/uMaAOfJhqrMOxwZolN9esU8dlS+tlMGDBOvX4cOJ9a11wnDfguRH9au0OyjYie1OI0
Yc1UVFDNG+dDSzzECJBqizI65nUDUFNHjVC3b73i26ziHJHLGZAz7Rz1/SIxniwP520eZwezbrDp
XTvOtYl824XhRX/zOzgW7TXqmGdTzd+GpD/HSiPh24JGE370vnUInPIlyO1jCUxgJYwJuS0g/oq2
5NSz2F35TXkpPP2z1pA0VqzSWqvDElScJ5ZHlsBHKwBPZBa/fF7+9tZPnpq30nHrbaq5L5ThufKd
pUtnv5AD5vdY7QeLNbuFCVOr23LRtBkPaAeabETlT31T8qHrNoaBnMz4MSL9V2LFF2P3lnOqLcDP
8s99zPlzYhYu/HxhZNbNorrTGhbJtO+Llr6yK8Qz2+mdZHtLtsjdGhB1hySATK59l9idW+6KNUED
hCmQlmEwNsc8tuiyBqqmf5qG7sXuJ7wJabApsNpZfgydHICfy5dilf9uuVYyvPQYU2X0xSTfXPgj
9JGWKpe13R8esJdQI18Vdifh55DlpbeyKshxAvBgaCMjKFtsYtCalWVfPUEpSikAua9F3Ack24pJ
dfWRuCyjs5i4xjUjwDAEgIN5zjPOsKvAiM+c8qub/KuNAYgTqGpRtVxS+YtcKVmKWjuP7vAQkTik
y02rD+tQG/6oocp9GzIt12+EZL61tvwWytm2wt8ODatMzVxBzB5eVGhf+P9o66AAnJw64SFELS10
kzw3mxwPXTSX4FiL8l2zmERlBaa9rnkpCyTJul18qqbbNSash7Cl/KhJNYfDJPAGXGJbPQiu241t
ej95Y2Eld06kBrDiZ+SMyavYyIZCwtD2Y+Ph0faNTTOQncN4wR387ymjoHF+cgk7cVZwJjqLxDQv
T04Efk2A3g9FeYYRdvHi4CZApjX+9Gy39rhujfjJqiog6e6ORpDMwiz8ILHhTjY6wSne0kNNV3oW
bDwWOWyftBddTD941LCulTsmVUBku+6aSbkXFUVI4lPKpDg3a5YZNcD10D2xdXjALxkfsjh4NUhX
XYqRIRpcKQTj36IN/2of934jd2ChWLsQulni5Xmx4XgFEUoGtiRrGrxDCmHIdI9Va15F0bbMLQkQ
8TTSpBSJbAWj+VSvz6UZUfyx3IpBui5aViQ8yd6a8zqDSIjB23OmQ0kO4aQhc3D0ftijsMZSlKPU
invzQRvNW2vnIxtybDqBjlxVv9hTR3XuPHQBqRqIq91+/PGZH6xCEiGdOVNMuMO5BCXX458QXvWG
V+BWTOW1TGnQiRT9Ba91GXqkqg0hZ2hBMmp7DGbIstmc9mrp19q2bv0TstMlCBZyoyL2ASnXvhgP
E90kSkUc6WZbb5Tbn436IwnnLFtTv6akaja6YM46rVXwjL8ccm3LpMoecT25hCKEmmeuI7PUF8on
AThWl05GF6VM5vVUVFQm3y6edWM29dQuUdWANoj2eSG6/mKTTJ/o/s0I16TtPRsyIAcGyt0kb2Pp
v2D/xotC66bXw0ULiqvpp9sOVjSwManJ10DelJteraK+WVn7l5KQge1M6sARucn3aRLC6nju6/hS
9/G6suilIxIpSFW/AEZMsHlxD88vHBZrgCiI9Mos+NGz31KAeC56prZDxUI6S/E7xF+yizaOFt+z
kuSIjsCBjVe+O636Kstp2fSQKhIlbqHtXHglZsIOk19Z6SheXbhq/kUQm7mqyxBNQ9HewRcwL9aN
t6oKX8w03QrRb6Th/9RWxvwiGc4FAx7fCh7TzLh3CM6AOq1TX25cQKHos1n0zsZGFbc/k9avILmM
JDTgz0LvC/Df7+ieLXWr9fxT5B+ZRxJd6NLRKgptZl+zBGSNYfIP48sGfRsaq0gflnF9oVabdiGd
MsnVj4MXPHlhgjC9JLBP1O+9bu9RVXDVKIo9u85OfW8eUpiB8LD9V1Pz8afzrsoKz4PIvwtnutnj
tQSKELjDIbAsdz0LJ2Oz+pMYjtLR/85T8QVS8wsr9wZXy31Ea4BhkGcSEeOrrarXinOd3O2PoQmu
lhYxLonYGFoECDl99K3pI4kOwFfaF7dsv/h+EDc1S3iBmMsDGMxNkTFZQxgXiWyjex03fU9z2Y3O
llv9pE9gQeRfqJxyYZvhre72lI1bqdcw1VlK8FnOwQ99vi4M8RfRHBlVDNxnntyZb2UNlmMwVbic
bGtnBkcCSb5cg6QbgnCjOPj0/OCNWKkDZowlpyMGG1R9uhB3MjGZ1TnizByDSYrOLLf5kqK7DU67
rluQxeIRHv6jIyioSipIdSZr9D6Rzj43VDQC7MGk/dbllFaDeq1Ie2iEPKUJtmD9bpTj2kTgKyEc
6qhlhefQ/8YX0xi/ULGdAsZtRQ/Yx3R2MVjSOmvuBNz9We7eGV3GES4kgObqEuFX4g2I3BOn3J4O
Zi9s83H+4SrxoCtvkxXGvovTS2L5h4wqt6GUNFgQksiZXLDuaBh14rVtUTjrnWQ8kWk3aE3x8mXg
iACmcjBa69eS06l21bfb+Yyz/Gs7c3ST+kUf6YXtuR4s8mU1Jih65v6JcQOzRBIToeK/Y7dgq1Q/
yHolo5TWpZj3yCmVm1Kkb/70HtygROe5NDMSC9jbPRf3AtulSDiS3ICAMA99tZTY4cMRCStcx7p0
1w5FO35IBvWJ7OB6d1vOu4fWoQM2oBAHHYxkT5thqg3aKuYKCmq2ikdzYRoGloR+14/xhSiGn1ph
m2h6ENShffShNsiHFI7tkg1mwEK4uAAXxKbcZDCH7D8PBWQv0EPVyeeYRiPUUUrkzoeJWdXst026
D45c3Zc/ZsTdz7kA0W04FkH/Wtf6MZ6YqudoOPEhDVjGW8QolSS2Jxr/bM9DETvw62QPbiTe88q5
MEdmoq/ObJoYHgevisdjUtEdojMwqjo4hyEFQKNxFI/A1rxZpT7TG+nIIH1/xbgyjm4zvoY1g/HA
QXqmF/A5smcL/7EKo3YxeR4zQdwt376P0lXnxqdg++304uz1Mafb/PuE6atf8/ImDqJ5XbKdHVvM
MHxnuyF6y+hoViXYbwZP4tBECg8vzcwS6TiRmAYDWQbCcnbPywpZ/KDkzqm0ayKsP2d485X6iBs0
vLiooEK7NPFTN5CvIz7LDitDmfOOpwDRRvxojgXpuO2e2dHcZW2XDMxIWXLEcPaM5JG8et43dw6j
w64R5h8BLQt2sg1Jl0yTZDFuyRnA7tbfSh9JRTewzNcQnhty+CwYbXZGegynh94bkR33bbehJL40
RcHCusL6bjHQGvjRcsvneSWpPOEMw81/E4OVsWh1z6jxH1gh1UK7915f8UahEYjs7kErQMhN4auW
4BpE+/pn6GyXy/HDrzhPYnh9INR8yGFEeddRzroTw6Rhz0OuYkWc+aXOG4CHChYPFSaz5+ANQ+Fz
0Audsiv+6HR2Mq78qrPRXsRN8OVhZMNr9TZ5WLu7+kR81aubMFgh869ZCnSiVuPc5vd/gAO7qCUk
fOHiJAmb/MuiDJ/AfDDaRqA8Vd6bnj/QEvFRt0W0IfwFxTeIL+Ca5CFMkGCgBJKEnpx8if6oR2Qa
DyRwdTWL90TtzNndHkRGsa2/jd5imZUwncRdugSFbPNRm0d/ynepOa8mjJU7TYg1gUIuCOz6wBSN
kXsw51m//qY10X3kwM4cb10XhOD4MZ0OpkzpML7GIV4vbWb2zfxiETcRWmfM1TvQG2+9TwdPKhfI
ugoQFj18P+Fu49utBeUTuwgj4K0rprc4K18Lm+qgVVa9xEgD25xHMRvydQcjcsVy84kxykZI0BAZ
WWqM69C5J73ctqX2JjVFe8hi36n+Yl//a3hYGVncct25j2BiQkPMCwnikjr91bLrpzHeRoN8UOG4
JBn2FYXFhw/dwHgimOsbl1hNM62W6OteXbNYu22lYf5tgGZM6Y/wS5xBNfK0tH5UZvDU5eOTGNsH
d0xZjvsRZzVpOwO2Tb9wfkGjf5hIyi1YMboF5db3ij0pC38WUx5H4OubhfC+c0sYPPWa990U1IFQ
SKAscidQT0B61Z7cwnsAoXE1zKcYXxRnk40fpaWN0/NjSvKeI0jEYr9IKZW/2XnwRQTuBsmYE4bv
UYjTzOAjHwgQhUUcP1iuz/+bvBZkAoD5pXHQbdgESnaAZf3hldEQA9bFmIvXCcNf3rl/mj1Gqyid
vk3t0uNb56WOMTQx05zTIgdut4WbYHgZtWZZNmxA4fCeYVa/lq3/XYNqWrni3cuYNflwfZpZw4tf
h9BlZt46ki1lfcfSekNZfpI9yXGumlvMIVw4Ba/LqFBaMCMH6hHt7d5nfex9q7H+4effZjN5SYh2
3IZl9ueZ3l9Okx83KFyzDg2BU3UbG6s0Faj9xraB0fMaXfqHpzFBQt1PxLBuXnNbfaiJp74nxXW2
hK/0OFi7GOUw8+akpYKvqxxkzgGkwmo+1kudASzr15r/qC7V91iLJ9XjHNF/rSI6FUnzmJbdj00D
sMqc+gdx0B4+1AqT/Cqoqw88JKT7dAHP07PEEsz8DjuTqRCBwmYkZ/eKRR5tptliME3usfcSY+Mn
4Jx8uSYlPomfyPPca54aHwDsUEZ0n7JrjwLpRekZaFq5WLmFQ2SECCMCk6/SG71PWbfPpRU8jLq8
eoYgn5UELkUwGyigJSIINCNdM6zTuH3KDffP8prnwfX30rJf+MO/ElZ+qMfY5ZM6ZWokDkcmOym0
TN7ANqDSv8Gt7nNpP5osqaFRWJ9jnHzoyyIKHzos2wtcEc/RKB8zDRCXMINLK4cdKzt0jkuTBTJb
1v7Hr+uHSrjbHjktbHZOSB5OyY88hsEfo+xx+jT0eZxdEdZi8UpE4z1OLSSLGBNIdt7nIQaqjHRx
h668qkCJxNXb0Fd8uY757lvPrQ1tle3LwuSwXma681M9Z572GXgTj51ngCELxn1FdAUiqGrC3FSW
lJxMb6XR/KXt9CYndq3teDK7OdVRn9NviQE2Cr6MNnDvDqwEiNWsNF78awqsBDBZDyra51XKwWtU
iHp07S3MWMlBoKNdd4FXJ0VGTmUz72MCn8cLyrGXc/BRB7DNKgvE1ere6tnNK/BCzVvjE4mOw8oP
xD1p+RdTXccMl8fEM1IOpkF5iGPcFIPO8ZB7sOYy2/udyofCtv5qhWo6mM1SoNI4VsNjPWGG9Niu
9qki6gbNLaki0cCU3hEuiSoJaW/IQnjTHUp7KLAaVqU0r8+AT8Xa9pn+2y1yrjTp5yiteVtJnBba
cW5TeEMhG7Rmil7CnPYUvKPO8h6tc2p4CxxoM9h+RD2CrQiRL8/SRB5XqN3dKr0qMx/WZUD0lr9t
q+Kg18YTNRyT4J5fMTRIXpBXX2Z3D/MhW/8e8QXdAvh6d2VQidXJ/Nmb+aqQT7pVBusiM37MNrpo
MQsgtFsbNPbHCIMgY+PuTtr60RX3xtEQZtaMx2xMpQOHf6MmtEUo4/l8VNzzmVpJtmi94s6a5zAK
qqTeMnvmojpmTet5whOaN4o6w78OFkvAaiAUK3P0nyCZhVitg+XK/fEMVJlOzKwOY+N9csOXug3e
/dkFhQsH4UCA9NchmbLQgDUWPB6R0T2zxJnzmXCEODsgkmqNaPEsIJPT/VJox4Pz4RYMLuJ0V1mn
OBY9s5CY9ZnLbpYJ+mPjYk4pSrhyNilBqZCbimnqErIzlUFHTJ9bP/BxYAeaAs4/zgWOmgUfElD3
nqVl4RK168pyjUnkPLmkMMZBxx41zl9NBw/l4FV/llY9eBOmXx86qtObVy2WZ+LP0fzhIlu7Qvvo
HeuvQ79UW8zWpmz2o1UGa31su1Kwzm3yHq0lxKCM3ChXq2mYJ7E3LHApZg2Kno0Elt/gqHfOygon
nueB6kni8VxifX3RRLnKQo1EZ+dtEuDxS/MjMcglVdFVBPaL0OWr3bQNEE/5HeYGSiboNBmG+sxD
7dow5PUy7XkKUfUJ3Hler14HO4XDOspNILzfgTteZWjkxzzgvcMpgd9SZ8nAdcga7ok4b5tkVAnF
fAGSQ3GU6FDv9Kuw8j2ihovDjbBgEINTr76KwURr50EVNOv0XFIUI5pA1VgyjzYcv9q4dcy2S9DJ
9ygw1/XAW6BlDJUGZj25VCxNqLVjcOPLuipoc+rwMQwlHxaQc6JW7FvB7Sia5BEB+IejKCQsxtvz
0o2gY7/cjNI1VgUzRpsnmLsh/tKG4jth3Qc7Ln6IH9I+4QGaKu0VpWC/kMkQfcLSZtFUrJVrtTdh
jHDKGujbPlx/18rJqOcx1zBOw/63dkjrWO7X4pA7BCSUHngEFAmqrrIHO3lrJvpnwOPui0XCD8O8
aQb7ZldUqizcRutZp9VddwMhlJYo0nWYMgOINMAoguAffNIyWZDllhypLZmAC4VHmZFa4IO+snrR
bLtJaSCxOz7VoNk0DqxN3WROombYdoDCeJ0OiHWbIkxXM7sS21XPWVW7wEC66GoLycrQJ7MRlD6m
/lE4PGTtmz+xsEIVtSk9U+1LlFZNZaDWi8rjkFOcR4EbbGrDm160zMrAPz4g5GZfaVA71Q45X5XH
OVQ6Yjs51dZyGPkkLgaS7JjqnlglldmupgZ3N1g5ZiZTrO2b+AZPIAHOC5A+4Nfwm9/I7pl/Xbyp
1U+Jr322omlXtpjf3FzyR+OED4sIZq7+FHRduTY9895pFvN86jjUK8SE4ttdValpL2QUcU2l8SvD
1m/d6uH3mcFNTQJOOw2KddfJQVjJWj22vXyCOPosI7B8qQw/Mv8SFCTkGpIUKTMBzIRfxIF24dIV
ocKz9okT8lYUcliCNn4mZnaNI+CQjd4bHnNgGkyjJcpA5SUYQNE9jCzbB6PoN+6AtgO9Mpl7FHkr
cGYnPIY7gzllXyFBtpvKWhn8hmo6QP9V0XdmGGdjkNgIoumNR/6CHGGhV8OzFzCd1uZUXINMRtox
qNSYWTQEfXquH9Cn3qNRpyKuofTqQ7UEslmtqoqqQA6Msfo/j4TpGD2XJUS+ZekDpDTmk1NCMKDx
jV+tlAZHWEvCTzeepLAOeDSZIMcamStsghrTf68a0tNcyA3oKXi5RyO4p50WPBf9jI8zG7RtGie0
7MFuzNqaOpJceevG8E69Q0lmqeyQWiZzmLDYtk7xFGnjh02db03IaeAVMYNIvooE3aLwgMdHNrpp
41X52lMP1UDm+qOYpi/cZUOnvqqqAXEaTqxXZ89zkF10wz+FwCho9NMPZqM5W4+WQTCUi/GrynCj
tvADZ6VIF+wbYzFM4j01Y9Z6Zv+NcnE3+cUukN5DZfYQACP47EWhr8ORXVLWkZqF5+5jtLmgsH2S
GihA00kLyanad4ZB9RmyvqRVzpGYaSD7iDln0pxx3vUa5jTZVZ9T6E6wCSGZ+xQqBb32GFByoNLj
MMgx+lJl34eUsScc6rUFWBw6vvUwhdzWkTVtGWTOuGtZsB5oT0mTra4Wajb8DYCUChEay84pf1Gu
Eqg0MFeuveQL6CJuHPcNp2ZJlHp+GfvwxHdGBQZubS0nEB4OFvmFGuz3eejLbbfHBnQZMn5+4Prw
CQ5T5oEDH61fv/Sf6tp9MPP5+66sR9HTowR6fRnHM0/S3Bn41lK0nFTGPI028nvkt5/WPRbN6+jF
3PQeB5juR+9ywGQTBPZP0rJ3cSx39UwuEiRV0v+oPbMfA0gBblB6mMF6ivicx6i9uBJPFEivo6mj
1eNrZppBLNUyv9Y6c1Im3tN+Gown0XlrUnt2lV5+eZ2DVEHLzpP+w7Se6sJpg1VMBkcPTnucoldv
8jf4uW5pV3/bCRUVTukKovuukeKWhtjQsLA8EvVCAlONrMog723hYY3lJBcnUuVSfzdI78pEnyVU
UIsFU87Xyp3It07+VG48S4/kA+KRftLQA4JIRxiQ2c1cmcso3bLrRgpHUNOs0gQul96A3GC3gGRL
4NcVDsLC8+N9DbKhRS6fY7/RauOz6Y1Trb17VUt2Q5RhYC4nsmyqbZVj4E3LnRn1d2J0DyJlQRUv
beH/+h5+y7q+5DU3QZc8haHv0Cw/axkiwyq0TiIctnRZ+LoGPN6mGN4m0t6AOTHE1n1mYqi/+u49
qFao/l6AENEIlOssrr6CMb0mnnGIfFzGkUEo6GguXYOYRZxfL2yz15oGnyyqunZtFOFrz+tre90b
w6LdOH3ouPZ9pDSmxZjcdHzSSLRvGGfzgBKvfO+8qIgyf2pBI2jZjbb5p9XUhFLUeOGl4KMaoR6U
Q3BJ0l89znd9gsyUaTr3jtKxaUSbfMp/wn+j3gS87TEfqUR8QkmsprqNfbZywbYybgIoP8VAhDvs
Hx2lWQu/eEoFRoSIM0IHOKZBmYvtc036KGfYlzWdlN0tw6T+sypclVXBQEAzq1lRyX1EjCyOmoYR
FxzCzODl6zJzDxs6Xofl9KjzrNi93W9oI/ckU6PVnTC+uiaak06DQTB0236AFhsLUD54KLaFJBcL
0ft5QuDgx+OXCZyXVAE2HHHiI1ICuD4w4rYVeU8dFs8os99n80qr49UiUe7HihRnsjFhua2/qwgy
p5ao46BGd++bT4nmf+qm/5TW1mda9dEa5aavW+kG5C0wQwr02k6AP4yM1yAq7SMUdytyJg5Okvw0
gMc1pAISlMSM7/rwLN+CA4OvG8Wu7vMjN3l0xviD7K69TDk+5tJsH+Oh+xzSsT4FXXXJwwTEdBUh
KSrYGBFvyCAxEm6CKUHz0GLMQzOCCKOAib7lQ24xNhXmT0De1k2fSRkWzlguez/wvh0zP7WQdawU
G15TojTzAb8xY1nyX6Ak9r1boLPRIQWHgLVlYBsgW0YIk1HP6d6Nb02Hk7ZJvGPIWuJQ9MYm9Wu5
7RQGlKR5RmPqbvqOsTdQmphBx7eLl4KLXBkrn0KTVTTzUkuU9C1M73CBAhjFSQXStTu7TmatRv9h
qoAIxKV4amImiJNlQVyhi7Zt+iTzXsyjAzvF3pha/I2S2KhJYHNuWu0xNMtpFWQTQ7UAXcDIyASg
2Ufa99Bu1Q6WSAeRO9T2AomXX9sI0POtH4lbkVa/o9HsRpAI7G9LB6ywYdkIh5Bo+LjqDQfQMzn1
yp3b4jEoV7ShoWCfHIP+XSZ5eCNz4alsZis1lsrVEIALVZ8qy01WP/Zfi51AZD1f8IQytFbfqZ/+
9J2HnN+N9pXueIskuOB8Q0I04qXqw+YYhO+2UmeH/GFVcp7aFLlLRGLvwp2gOerMghmdUwZwbsZM
Ik2AAPgiH7UTHqXoXmpPcTjc7JS9ZDf6a1GRTgYP1Znr+9UyGYN8FaC5QN/Fi4j46pR2A3986Byr
KYSU554iStElRl8XyWlAq6rCx9K2n9wc5QljjD/SZJYRQ+OQ89vy5xsw1L6NkDcKZBVbHKf8ikWN
RNXxusXOrspHlSC/CwO9Xdso1yKZfjRxd9YMzpwqg1uWmaif0SIwXuuvA1MEvHqQoPSE3iOBvpea
wQNBYhw63LGQUyCY2vqtdvRfvSkfI+zoR2FCIhhUeOkw7/pA8JE9BDWAFPUbi/ReOu887Bdv/oXY
n2/oVujcAQtk9bPL6BfBDWlwUmBhzZuRzTWurcp5HRjez+0Z9h20VjGkfm0KwdH4JZ2Jz4fYqnBT
DlwmujgmgnEwjlOopBbZb9h2RNZ5S+KK/E0HQ4PV06wqOBpQChaFByPOB7xgoU33q/pWREO5qt4a
e8x3WaQsUMjurgnJFh1FeYMbSXZWj18g5lvokIisk5GEGXtQp4Lh99AzctcyBjIKvQLg4X7vTCGb
eP2B5foIbntCxscEp2dqITRz3YdVvtIq60qn8dpIoBiEbBYbGJK6U1HNpy/QRiZs7sGFSd1fVqB5
ycZTQ2jqSHgl0wMkyyljFse/mz3e1lgd+ak/meLjR7eZPQA8ZhmYNwTYupjZS07M1NJMTBjOZ93Z
39CTngn1TC+jRDoN6cNu9ENjkMDjuib+gHDGajJA0qxLNXIjUOc1hMrE7x56F4cw1CXyC3Jfmekb
xYMOz241puVn5PI2tQrtWFEQwjmM2ZZ0QUAAJe2VZpjLJviLqmSnD2Oxxj5Oc4QIEM2VA4uY5sdg
XitQTi9sh+1b1BO/x/BXEw0mshE7HvPbtZDs5gWD6wxmLo0CXkqS5qxlWSQvMqMJtK3xtyGfepmw
xegFyJM6I7yuTBMyEXzCU10iuElU2o5tv8xwAtJl9e1RxwFHFcstl1jmpiVlC+ceqBhnXq2henk3
BlJ3Z6Otl6BgZGVJMDY6SRRGfe9srYHPHv9CVICBrmotRbTs4dpsryQyZ0jOXEQGSM7zqH0x0NvX
HLrLf7lVWaaQFMt3EDy/5gheZsR/ZFC/jHbmshCdto3Edp9m5lZNufGKZHNm7Ba+ECdDowGoJN8W
0tInfAiPBpvDl7BFHVXMYlESTrx11Dn+wY7QPNuoN1wCArLJFDdHMxu2peQyJBGggWDU/GenlU+D
AcNA5tx1sM3YEdbTezSQnFSxOJ+btgQQzhiugK+s6Q46TKVhzQsM8oQX386+ld2e/Qa7SFKQTywh
/nnwfjErwq2hLGDkDrAasA1uWAC2kNAqUmxxwOLaCBnjmV6BiL95IbMCMYB4NaI5hilkaMuu4zlF
9eb6KJ4nwaODrPceQtVgUkEf0aIPnaphzxHkA6Kanuj6lmFTfpMVFm64Ku214OlcwOWrEJiwvj10
EvcqaznPHJCt4zMlEIFponXEENKupJc/Bz47Y622njRtjrozYbQAhPqO9PbcaUrsg4aKunJAwAJ0
uTTIhQ3dhPcRdbvQtHYIB3wqsPImNPvSuN2p8tAAK8b7Ya0/lG1ytV341gOdb1skwIba4tftwhdV
mM8s9NahG/vLLqvf9fbdx2NvNrwMZVpfeug4RKtF9iLVWC7HZaYWFG6ScO7kB5c6F1r11YucYBeH
zTz+XERzzmdKaDi2l+Q316x1bnJLINxzKW36vVrbJY9MXLq3URYfSQ8ZTrKnRQ3Lg1T247Fz3WMP
0MOM+0PamRxxDOIyBz5dA6bLdtDN55PxlMx58KMGCilU+ZUe4aTkb9lV2yK+KiAmSwLTDppFEzYy
LZxHNFTm3lcBn5c1OoZ6yUjXcexvbP0pZGdCQceRhZ6DDpUY7K/S7j9MkbwQdxlTsHIp1A1Cmq7T
sEnQyuKED6ya5+qxS7v7EHZH6I7oEBzMQ33z2qXNrRbRew+eCJdGvnGxljqRbqx9At8amCKaDf6V
scGnIUzQFAwYbWXaOHS9i6byFcBI7tuw7lYiKrd5wTlSeeaTAWBZ60gdaVgZgjQwZgoVg76Ba36t
+R1VC6KCJUvsfJ0ZaiuQy+McY6drkj7pqOjN/LFc2nxJYhcHGyjEbE4divHMFjgsTQcYisVRK0MW
Gzxxk42GqCScbGmELP8aPMUj/TXqUqQmDJaUN90JY4btyuS1MfV67wGeFgn7GmkHwKM89VCKugGs
1JdvfnIDH7EvnOZkZl6/osEGpul7f9D3nquOUbIWsttLZ4ksMn7WgTxLa9cHMx0L4y00wZ41cjsJ
bmEqoGGN0Efu2jgYdnDHViKT7GBLliwqkzcvcl+dq+8Fb8NokyISgNos9GOrNwcNweNjbostj221
cjBtLjHfg49Hvp358XcZwqiorV3E6mepN5RKk08uZpuIjZGb+D1NpnGllh5Mobw3u0eR41uzErXC
b4eXTujaHulFY897VAMoaVHTnxqeu5EU5vhNkVZKfJiGZFmlLGwUWqQfjKZcG7VyNgbBePiWdaKR
gOVZ1hO5Uf2qjntQ34Y4WkZab2RF5oqBRxs3oESOU2JEPJpcV11ZJleO//U8UTQH+znRm/alrYdf
+CA/9P8t9036HI4QlMJQnYmlLESOmyAyp1VXQnbwNI9XwnRY1LYRtYINHnOq1dZ2UXaGsXmVXQC1
g3/dMrNXMy7keyKH+Sl2th5379ZTlXqJ7Xadj+GhmR4jl/A7ieNgnURGQgBXTIWsSM9TImEK4SqT
s5rRMoXyd4/r6QyEyW5ZyYVFk281Dbp3ERZ/iWFsO/atz2Y93vQaC7aOImRp4yJHbOMSL+ClkvCY
TZBDUhvjnEkfIo+DI05ur6xDmLqP5oCcp45LHAajfYIJterGROcopodhux3rhnMoC+ceJgYdmZ1t
NDvLNpWhviem1McQE/vx378i6oi7zmStAEie2p4/mlErWc7MY2OQSo7aB+xQjKglzTzwiJ9FUdNm
7qG1qd2Y6e+8MDqNAsjaIJS+0pgpIA0GeIV01lm3jc/SsXKfZcjMujVsn8tPbp1oQzPMWsUDCGGX
1YuT1tmqz5Jpz8T0qgmHF8HT1yOCC0FWHNvWcdo67XREyGuT/rz93//55///88/38H/hb3Ep0jH8
L3Nnshs7km3ZX0nEOBmgkTQaCbzIgZzeyF2uvp8Q6i77vjGSX1+LkfmyKrNQD/VQk5oEcMNdkjek
mZ1z9l67Kru//Qf//qpqsj2iuP+3f/5t/1NdfxQ/3Z8/9c9n/evP/O0RV1lV/JdPOSdfbdVVv/p/
f9b6av75e/nr/3h1wUf/8S//2JZA/+a74aed739AMfR/vgbex/rM/9sH//Lz5295xCr3x29f1cBw
kN8WJVX52z8euvz+4zfLsv/8oP7+Oa2//x8Prp/EH7896KRfftr8o/z+337q56Pr//hNmL879BRc
n+a+ZZNo4P72F/2zPiJ/96VygN5arktzx1ofKau2j//4zVG/e6gabd9DeG+TRmD99pcOIMX6kPzd
syRLpSctaeP4sH77z3f/L9/i//xW/1IOxW2VlH3H23GE+dtf6r9/3ev7U6Zwbdc0eRmojiA+uuvj
Xx/3SRnxfPFXFIFRIxIoAAsFmoySnBNW9aft/89InuvF+Ox7+l29FwpSJxjlFE4MuGHNHhjN68R5
jKJquYbei1W/bGmNTNLictRnZd2nPX5UCRatlQKNkBNzPjS9by+dnheYZhdO8kAGQ3hg6hWvPdxy
ZNG1e+u1I0j+sq2HvU4RhhkTLS4UksQewKENgEthCfFAecCT9/eOR9KcKIaDdIblPGBXF9LLApk7
ai9a1pUWVdvIMrApSoP1acLfwmGXXGUXVEdp3NZJKKGAMQHxmvnQuAkR4U2xB7GIPlMQOo5hIpAz
e2PVIHvQBvJjYRVP5diRBN2lZB+SSLepFfE+DWOSOGb+dWJ0xm6YQv5couKTgSIi1nDaR+5UBojT
7nG6/YDVzrfxMEhu5EeEnqwMeCLd2sStP1EBAI74QfX5hYm+PybOGyoEgV0L9TO6Rav3jqPrJg8a
+8AWl42zDmXxLGnym60CpbmRfQ5NLQ7eqF8RONX7FqkFkwumTwyS+iLlteWUyrKlJzZ0z1PaoGOy
0SfyoXcNizrNx2DW+O77OmFGY6KPtMLrKUvbremQEzL2uKkJaePEdGFHg7qS6iNh3neal+QhYrgM
UsM/m4rqAE2EuXG7NNACwLhrTP02btfkVU8/DS0mW9QCGCg1IUkLJ2hXZx0KAgo5SUVCkMFNZo1w
Aiq6V/QqUHN5kAQ/OVnNW/y6943Mp00Th6cCCpBf2NtEcyQTZhzkqCB2cU3T1bHjp1A0yYF8X77w
RFz3ff/YkvyzLTcOk5ho3kavjUSVNdgd/p7C24FZGLGZVw9eN717FDBUqqPCU5bRHmSSAS2MAQfz
6ltjJMQrFyiDwNIyGJHYB5xp36iIOVLhn+qJtOo8nK/B/aATwMJeazsm4xoZZ0VuxN7WJdg//VIP
CtliKONtL/DSS2/lhXbWA7VAed3UJqWguxOECaK6qnkF2iFwl14EoHVixhHsBRYBtDvkfS/JvEY5
crBi9BJdd/JVOdPDAo3thATuCdnmdCcj9VXA4+yBL+5nxyLOqBDo9ZlnWXZJv2cps509OMtpUvYd
Gst3ZK7Wgu+m78xni/YMszY67/O46xidn+Kl1wRTuHR65v4g0ebBoSc1wX01EbBsRk0JVipvCeRg
zBtCbr2DvpwWjTqE6MOE1uSmGyfYhVAqzpZyDqLI0LqurGcF1T2Mo31Yooovyg6eOJgsGp0LEc4U
VZRbHJ5QJZDn59KOA/mDyNLwYN0ly1to2uneqJu3cXGxqnaYtfv6TqXdz1T0VEfNZHNkWeodsLIo
wLfi0Xrlq2znK2E45S1XGlGRXXRaurI65x7Hu1nSEpyCwXLJN5ZEcbggOsMVFuiRGlz6TiDsb/RM
8LPJ7jh1HSOchSAC3NWsIT0pKxeQJ1gUo1ZuGo3My+uGy0mFnza4Dx9Py6XvuU+pU+GVNeZDT9gp
mM944/QVp8+44DPbynXEJalDzekDAxqYbohLyiJkQrJkQTNMDv1Mgg+t2BapNRz4nnPun713MbwU
af0Z8yOXZFVTNN/EBjmzOvO9vSuLm8WEFhqL/p1yugpYemglIGaMmbkE0iMNYuBrm9t7ia4iKTN7
0yQTFOUxPZiD9dxkx2LK9dHwQjdII0ILfFD5O3eaPXQvkHxR4myZ866AetYGzdcmeis9qAHas4CC
44I4LjzsrKGOj1xhtJ4ggFeVDGYnR7I6VS/OEKJJUUg2VHcWzURyG/X5Kt+EVAAf1BO3SVKUDO5x
+nb52AY+KnPo57dtK+J97P/UKc+bBPNkSy0fvqlGitH26BWrcWmNaWrH6aUMDwxm6HOiIw/mxDuW
SiU39HhuFYedTYjb8mKBsOpqqhJlJThn8gzaIsaP2OjHvWR7RMh9kvwPn4sB8xylbtqCL1PuskUx
clHJadlUBqIbGw2x6klJzI1TX5I8NZeTZjyXkpRhjlYQKqclsgDMQ5kgDjdUD5gAigwN5y0VttoY
RSv3ZjcPm4LGYxytibAK0QHQQP/Nbb5mYz7O0Xgu/NK4D0v93hqKMFV7AMTT2owCqg5OvO9dycUH
kahk4KXdkUlkuQ/nPaI9Os2Y+oOpFi0unv7Vk/jPRtUFZsj+y8jrfhT6e73fLTaXw9iT/muHOI/X
ijhBUDgJ57Hwunw3R8lZGRkVz+w7uxRx9UVkVEyi8bjNnaB5XdnPVUhSgEkls4sE7ip3KfOgs71L
0pD72T7T08gZsyDpHAoG0KSZUcYL7uYKm56FCxcHFuM7Nxlf7RafOaFjmXqxUFcA96PMb/9EE9ke
Yk2IjNP6xoD2bZx5KC+NBfFBXsqPpdW7chXYxNr8yXJMt6To9iHVLb2WbRkK7DyeZ+2h9QfhQo8g
sTRzBSaJM3IaOP3tj4ScdNAgxcJE/krbnn7NfBj5t1+XJad79gGJQU44TNj7iXwXwirSjc8mtYmj
oWbeln6mqXNoKwj+Frro68qLTmZucx5hTBdEU3lHXngb2Io6QvT9vjawKVEkoDBYDBRNc77BJIG0
ezr29M/PFicyTzh0oZkc7Aef9BsDgjNrDai71XwFAXsPseBhjqY3MiqmpiN7GasX4wE0vkgPNrm2
+PLCBj4WVdreijkTIbrF4P6hWXvIRel2dN/VmtyIomu7eOZTNzLd73VCoLU1bI0UbdGoCZNxQdnt
C+IvFnk213wU4TQgBgR6i9o6e4V3i6pTMng/2Z3n7TUkX/5OFbJEOfYWbOEB/B0D9XWDZD6FhuNe
rnLexk8+hMHMmffLaNQ6YOH9zL0Qg8zCPpzTIdvF6oMgGfrdNaQ99v/rBP7A0fLmK9ea0IDO9cGM
5+YSUg53c7IZlb2zMKqdBMoOdG9MXxYa1Gk5TWeXyWpjHJYR9WZYo0abFkTWtLuY4Dvs9F6BFdYH
ZUPrpyag8Yq/fMu9yBJbA8TmaOXcLP20xyQVZEkHYtZivg3/AgSChWFK9ck9wNVH2lSfQ+joy34h
1wyqW7iBx8BIdOxu6wXrRZe7fPgo9gfl3ava8HbzgoizJITZGdewQG6/i5ZW8Y72dD/H2dnPrmLh
xZdoEzmK2/o7TpbbXInvWYH0nifvBUNKuTdLMnpq/dAldXdpVcTdR/mLUy8lRoHxYTW0xCAbuEsJ
jT2a47x3Q/rhtCi+mBPjO4cx4Mu3xsOGxEwlKGzrOk2kt+k8gw3chSGZMXyL0DICGWq24AYL4Ill
G7hhBXPcPVaV3pZO9CR1WQXa5adsF75sUtqHOqev37JVOuG765hswlY3gVM3GcEs+QY6MnCV2EoD
oyclSDv8v3FxNpk7ZydGPoRsTPLSpCm3WngB4KTbWjpyz2G02Fcl3V7q/I+uinExCrM8+aKkPyMc
zMCSSrymtr5yktWcTv7ZwSXOYVHtHEjfi7cLK+t9U8v7rs6HUzHwCbkjRJGpldHZ1rD6TBTpxnUv
i8u6kdnJmXHu6mrYT1LfxUyAaG6o0wSGzxgLxGH2Mh+QQX2ZHBRHVb56rvHjq3wvi7ZmKao+xNg0
2MvKm87M55MTko0Ul5+qcQekjf5tG3Uwl6bmwxtgEglH9vtpmB/xFpCoRrSlRoHWD8NybBLjUBak
QRZRdNs0DRMsp7rDt/++wCEBcTCzL2EOCuv0us7FAzKfwFHon8JIUHlpifuXI7iX0jr0J5pj9RBF
B3a0RDl4kCHaA+tATQY4Rt85cMgokgYqGhEaB1PMZ6OmDz3Y9jfs8vzaRSkGb/NW9Isi04F4HCr1
Pki05khkibeCy5y+eWVuvRGhbeFZyJwxkXkgdKf8EBu1gu1MhAAgQwocXrtOsp2Xo90bsBHiNj1U
PkPuuIKbHYppgQ62PLVcRtFo0gY3zecYx18QMiBLNJvTQNHMDLcAjsSwxycqY4xgTcxNc2hyCFyy
tbboLC5KOX7SfnFXUCQ1TjlS/sULAS0WJwKMBMMYctk7/iYZtL0XJB+AQt3Krhs3Q5n+isHGeOnJ
HjPilBCF5ZOHp3Es4X96EnWCXSG1oaxLVBPEoPfIodDHgZPccX6NmG8hCZrou6rpZTD1US13Vs6y
BwLanBCkc4vW1M1BIiKm9ZWIdl1BdLyrikt8DSep0KkTOniLwmPtVSUrO8ttr+JZkSvNj+lOcycZ
De5hlJGp5LqwlvCtcaLmqh9cGgYsFAPZXLQPWMWZ+dqTGV9OodzZlnsPQuYlKTRFlKN2dTusEqP+
aKK0sikm81gQAz4Zmzyn1edpRTyH9zUZJskkOl/QnnEl1Pm3EdHf9iTx233bX84tF3qbewcQdASu
m0/RGjo5sqOObbdCaWyA9RqxSsaHU3sJ/opeklvNLQuZgWWyMSI2zzb76to43YHjn+WPQHGfWv0N
VpmM4TmtkGkvpY4D20DkyAloYrtLTxitbqpGOoDqzde2GB7bBAMhbGbOVIP7y/BYSvwcrH3uxq9G
KDdtWZk7V05HnUfE57FLm+6ZhF/i3RoY2qOgD0/kYT6nh1qbNpf0Kbfz7uRX6j0r7jv/hxFN3HY0
HruBFS+h0kDTTGRetXyjU64uc892ArrVUC0IDKLoHy8H88kf7W+Svn4VLOwWTkw0lRhzs9nepzbb
czzAz+NoxGowbeCbEqxt7ko9LoiO3QvTmKAwu/5G9/4jH/fCuGX17Xk0q0eVnx18iKTiAseMJhu5
4ZLeeGo6VHV0r6c9yUj92WqcY0lQxOyIN9vwHge5gDQFlga5eaETMYdHOpY7JNpfs1l8+Fa9oeFe
pj1+d69+z6VzW4k02TNUa6R1W9VGUJPMTY/9NA/MO10DjXXiY0bFmtX3EYnHxMRfLChlnKF+4L78
1XeAscyEFB3D63dlQcotw91iEyZ0RE33i6gbWvXZS97yDY+zfa0oM8rIanZMcTibslnbckGLt4S/
BPTsrkjfITvAmXUfS9mFVKAWOtz4knNivRs1g8A25bRk2BmwuhD+JsZJ3mvmshsMQ34Tz/khT1iC
kQlyEjbi/GDp+IqgtzEHgYjC+AmmM2LWBOy9XeTPI4K17aTHbzdaAGg5IYaQ7t3ubCJIreZqKgYC
OCIJdhz/E31CY5saVw3AXPDZcOXwoc6ReBqN5r11vFsMk2ffwIGSQvvYQPq3gjQkKqjkpoH1KXeZ
85WXqDEZk185pnsLnqUi8Ig1gUTZdoe9dcydm8b6zuf6kXyUbIfsDIvz7FzN9Yw9q6PREvlblyWh
LOBsJkyzya0rMEMzgqWbZCBucCCp0n9x8pjttE0vtTZBbjK7WLzmEdgdPmso57uizm9zV72z7f7k
7YTQpsPjSJjiTd2TD1HFZBS5LcAbicO6gKCnOclmlNyGccWxywySSm6G1UKvxu5yiqpgMjeGCzUD
0cnz4LQUWcPyIdHgj4UtSNCU5LpgI6uVvydfxDrm/ogrBYtMBpl7W0fpCYFyf+w1dOKSrCLg2e+x
0857tYL+y9U8rGygyJMVfi4x5qx57yz18NCuMyp7QnjCSIrJUoZ8M0ug6mJ5J3ZNaEyp4AItB5V7
FP2a2P4JnzqqLLmPu8Hbw+K5yD3KA6ddLmP2/CDOUGN7Iy0ly2zvG4SFCHjw3I20nRpZ/bLZrffp
Z5Nby5G2X9XbgYnEPcgECDerqRAks0yVhn9TLOOVnw9vanYydHEYMGHn7N3yMUXHfMR2aamyBFZ7
cvsy28ZZqNFq2q/LhL9aT7gk2EyBNmn9qzfU+1K69/Gqa7SGh5J+a0BfRyTLSxHGFxkzEIhCYFIV
eUlV7937IUJ929e3a28ImS8jVMub9qIwx3NWsvlos1OBMTobHJwt52XG+jO3Wy09sUGP5wclLA8W
OkwhPux0O48ecwOFBC346Fhq8yH2PLqWnNAB/oWkwVUpxWaLATC1xKE3nLtEv4AeCaq+zne0wMfN
G1U/iVkK68d6XWGfJzYnw7Vq2riNcoRwao6vyX1Kr8pG0SVONbvLQCqajV+XENbTQO7ZDXpLjCG9
Iy8AfeKpWcxqi/CzpqZTYyDDGo0gul8GjEN5QI1ibce1QWiRVNfqKCHDCZ0kY5+uDvNdbcpw50/k
WFT4rWTY3S91/Ih1/2Q1MAQSRvUbARowSOsEyXV5K+yRTIWIWZaftvtOZxx1ovoZA+ZXEePjEXo3
zVqihKdGn6viwCjhrBqa91aCdzYanXNV7JLWe6X9w8iguR/wTIgSHFrTMEX2uvjNpaEGyXq5TwSK
UrD81ta74ayCL9p2drHGryRoVTE6gzILpgOr9MTpeVwwk9qvWXNHhXsuFzt7VAw+AULxn5FoiFL9
miaATFbk4dULH+ZO2UFuYMpZTBQgobdrWzIR68kMjMHjxGnuFr87lvCrO9e6WabiKqoSvr2xiE5o
gAhc8J/qXlQHxObo40RgNixorrcqcB3jZYm6XSgFjirSiQ9gY4vFe3e68gMJ6cU4Nm1gGuNbw4DZ
8ot0N2koBLFosFBE6jiV7k/VS9RDLfSW0YwhsCRPql44nw3XlO2kAFfxkY5nQcY2PAtj6bGxLt0R
03qHwCwD4YI+emebdLY19JlNXmk6tqw8I5HLG85Jde7gw4mJ9Dby/B4k5niKRg8RhSJIcuCookng
uh0mXpuzmHydNfhrfMl1/CpQDKKFxztdHe3yhKiFC1Z7JzhC86uJcWfM0++m9dSDqRC3DCVu+Zbu
UYbyGtEsILolhdRD1PQnDbTBybfwCQgyJDQNLgRCcTiEq18y2yutnjES8CuImos8lrRyeU8BKNBb
0iAnSLjMxPCMb9tkp50SNg5ueWJ+CVVeRaWmMQDST5gIjAjq8lrvtRU/d4gcqCW67F5m0VNXtp/T
LzNWu7bOowOAotq3CyKWV5iHqKM15L4iM6S9FyLt7lqfgas0R2DZfn9C2/vS9jZyHorBrbWku8LV
xsucwKmbGG47UYUPHPb4xu4cDS6JlY2JfBBKsg3VxAw8Gy36LwYtdCcaptdCEmORJB9VaRy0k/+A
U6YDpr3uZiR3dEma96ISK1eguKo7sUvG+lCbhdw3IuzP+bWg+sSU1I13YaErILuhcc4xydkVH0ma
hd4ms7V70dLGuqiZox3G3H5GObebZXPuFoTNRfWT+VNIYcZ1pRETB0UrIPJrUMK9PyaXKr0OFSBe
o9HusWx7Oj3Jmm3YhLTpcwdqMCDq8oNwD+cGVC0toA/AwnoHM+oT+RVL12hg5QbR2GGe2pAoKTZt
O5mUJN3B1d0uo8Jy6NbUYp0hifkXvRvjQsvqGFKKb6yUvrBp4u1VOT3mBInBzrVgN9ducx7G/iGP
afMpDg5QMyfkeO0z3M6vDI5GMJAiixqNBkvjwdZsMs4p2VRf1yFr7uRmz2E+P9hjKS9lSovR1axB
SUiQd1jc1c54o+ryseV2RBSLJoWpQ320GajeOGY572pLcATrracsP6C0CoOZ9OiNrAG2duzBZWzH
gQ/aBUdWgWInLDfVCP1SMk8quZkmTmkJIJjOdL6T9Q62U2ww6IkJFk3J2ClANuWksAyQ1JrUfrSK
GQrEtLzYqiY/71dm1/exbK7LosCzzIFmIzL1qevvdG38GeNqUMow/Zf3aoQ8GJbA0zjaWFdWld/X
U/Ezut2u7NFa8yfeROUIpkGMPu0EVevqtZvt+nFY6e4J7KENU+wrr6d74kcjuly5xeR1dt8oQCzz
0IbezyDoKlAoz+X92JAp51Yc1sOd6aOUc2ey4rJDH5O9XUIasAk6t0nz7XGbcTgANfWRDM4rl/Q8
o1CFCGDb8ronWxlfUYUh3CdfDQSDILrSNwLudygxeKXwcaNSvK5IaofFon/lywQ1wb0lI+m2cxcW
VJ/l1y6zSw9r4rVWlMtMZyB7xLCm6uSQyda4Ddc32XsDMS2SrcPzJatRvTwThDuNyJBEMUpa2My/
pxpSWZT1b2PdQHcd02Mf0lyjVXkeeKF7s0gvGSASNKbis+N1b6bf5kdMchednv2dgbQs6JkNUdkn
1U7HyNYd/ApOFXUH2Mwc4ztiqRSfElqm8tS2XnnqsogE5z6sNoZdu0d7rMhVha1D6aI6Io0h0jrS
aYOuaWBvuQ9xVH14wsMoYDePpF9tTZf4Jjmb3Q4YI+UnbTl4klm3Nx2XCz8cTlXmnDmukl6a2sZ+
2foJByI04uiRvezYztPNnNt3DpZLgivjAUv+cKvd8W3xNnGPPUbGHUydGnVzZXNjkNE3LoxUcuIk
+h6uRkV+B4ca5FGW1Azqo2tngvZbGeTc2YJJn7THXWtSerZFdU2KjbgiNAh/Adro42yQUugh6jfo
HxzqCqooAAkub/e+EiS99IKIgihi6O2npK3Y/ZMZh0cOUxBbjTIjcZqU27CdYFGQ5y6jHE7MBG6f
UJITwoeZxYj7aWZrOHEYxH0HVi7ITXuTaq7wrGb+GeIaRdZtPQ3QK1AAk3wTaqT12Egxk08IOJE0
RRbIlJ5clNxk6IqXlokN8YcFdTVVTAXWUi8pmTxVdO0PrPqTZewqr3hITEwtrUuNX7eCbGCXyLFE
mp+TJA/ZLpmRMrZXBy6Kg50bbHlGeEblHB0NFhJO2StXWuxWcYFa4norKrz/3dA857N6AGrwuBjA
VqWMP5OXpuiZsqLGpFk7dWjVqLnz7NOxGA6pOsGDFFtvsmsvF9apEHslI9+uPiKLcL8FlMsKFP7Y
JjM3+TdypBfmBUDEjOV96Lxoq2wXOHe9j4eIkU687GLyryVBsXfO1O9t7GcBmjSDq2HaJmS/vMOF
QKwBaJ9xpv6eyeBssh9cEU+CTX1xMPj1oF45XywZo0a3cSlwh3THcbPdY2S7h6jMZSDS9JIZ0DNS
xQ+5FCsftfhx3fFYAYC8sAYSXWLEerwf3o1pr3n1I+3rlC5s0rzQlqHKhbXWmuVzht3ZyFCRoQdz
QVNNl+jSYs6Qq6uezhOxSyq6NFODDZ3Qlz6PipvSwvHrsn2Fwv4cPEWEnfvjO4sDBNYJjLjzDhbC
QCwGdBgdI3DWdj+JlxB+8i2sAueCqgVKNvpoPTnmmrPDsHXJdmkFTsqg2dl7GS3KERyGWtxHmTk4
EzH6b4UBTAZT+YEW1NaJJ+YiDUSX0ugo2tI9Yv9k00iFwD9i9o8TnK4VEUqx7R340N9Hm1sUAzLT
WZ+xqMMQHkThBicp/k3rG5yWfcS8Tdza/Mvwm8+Kji3iZ06+Y2QK4q6hqCXDT1FZ703I2bJce64+
ok8wRo2Ng4r+y+dQ4pchfI54imI/1x29Ogb/NYTozBqAcQ2bVCDfVGbEgM4PdxFFErJPnhy66bcu
aoJaFEQAZIfMYcuIzjLcBbSKV3/+h3NXftWNLYEk0nRoJZHKpoa2O6V9/EPYASe6tsYmH+KV6pPh
3ZLRJQQm+yrxoR8l4se3CC02geLCzOCJzsjIz9Aiw3zKVBZtKkRvA5yaXhjXLJl1Gb4nHJavGpJ3
AVF+cJq5mL0xPEWV/DCJbVRN+BBXTsU2N3Eyia4htITnZIKamT2nvcX6MQ9vjQu7f6S/NM7PgyqG
Te7pB9SB6V3HF071c9unYrnXdXUdFpjZnbwhc9327p2xYs+xGusin1mNbRV9eq4cqJzB/g2clwIi
AeDk6GUMpoEh5lCqazmO0cnX/FBGC6DK3OTWiuhOj4CHIDtWmI48JA9tk50sI3tBVZQep6YbtrW7
MJxXFGP+ksFOxcAczK2PyrZFAU7dfSB08o4cIZqdrv2tB7ARuoiGXa/THTNqGuzgI2ccfPPEQteQ
JEKIBIs8n9o4UA6584tgK8LvlEUHd8anbk+7Rgwsyr58yVTBZuKYD7ltMoHnjHXZdKukFriQLOcg
Z560KSyXTDbRWrRPogPCc6zgbfFiTHcV/eIxNFsM6vN3aNJHykHuVYKzy9AUX+lsXDdGczbbeMD+
F+cYNJbbsSTGNlIlNTUz12GmvSMGuYnj5IabPH9f0b+dV4U7qKd3DTZhlNHmtmiN8bIa6cVwjXJH
mxpJ/hB9pElrbBzrvils90I6CaxGYyy3C/SfTZi3B9dsxhe5jvIz0nj8FeRdiykjGKnGmN3cUp7+
aqoYRWtCeip9blpUBTL8aolfPDTqO10uJ4AQHmoyyAMWYi2V7vuSNY3v73lsyDyE9MrgY5g+C5ui
EebcOxo4+xAu1VNP9raY27usGSB5OSbxnF75MfSzSWE5fyxQjq4IPoAuZBKzXgd1YwxHkhU6huA0
jJG4UtaLuTmoUb8zUsl2Q1/Ss/OXs8WealrTGsDKyDQOVx4ayT5p7Vi7pDefhxlmR9s7R1yY1hY4
1Wp6Kgw0WWDdmUQXzqVs05jw9eXNAd19Ac9HH0dt1IeqTIxgHB+dtYOclFcGwhF85DPjqZ4VJMP1
hB8f40PFQtcyLQtpMyj607l/qgRRGBRpNHjlOwHLIcoMd9hhiG5M+Dv08W86n9qzH+UvaYmzkfeo
jGAbLKqkRpPmaUyunTSH5U5TKFjzEhvR33X+yPebzwf4D2i31jH6XytZNEvvM17qG2Q5mEW+S4ad
9qAfGO+ic3Jf4szb5xVxQbyvamObq/j8MfVLfH4L3fORix3WAvEl7ZtB+t7FXweVLuni0g+KXFQc
E5bdkXqWy5woA45/qaaXbpjR20ALB006DQoj+QT39lB4+S3i8xn+Gd+lnRRHhe2bldHbDEzVL1JP
UfXEEQ3h6c4y8/6YlUApAR7899XC/y9C4P9VB/x/lB3//6gW9v8rsfDFT/7RDt2/CIX5gb/rhG3r
d6VMhHiKgwIbkuf9p07Ysn8XCvGw77hqlbnZPPIPnbB0eUgo2+SwTCcV9e4/dcJS/I5MGMGx5WCU
c1D0/Xd0wkrY4t90wo4C3C0t3/cFDwrn33TCjb/Q8+LvBNWFaRVMdPKHuC7UORxm5jk+PEztRKRA
MEzHUHqncutrSbR/oRWyi5RJdm/VYj+NsDIGFvJTvjArTuL30AZcA5q83yFSGr3pwaDHdJLaOHie
8UCG0m0+u+iP/HtrPdOG9hwydWShWRJiTmAf0eoXF4tECGG3/TYqP61BHCe2Rmzq/d6fQ5Ltu6ra
mJN66Jbe2jYgPvEx0tirLKZ/fk3v01nNHqlJZrVVcJMz0Dc0NCsluhcqDupIfEVY5p8rT1nsfn2z
JWuvv2jnOdyA/LyxAY43DFD7CPGYGr+buwVv+qZjBW2sxDpUMt3bng73PXcspzrVMVodgA+4/TfB
7E9ziwur/CQjmXQrGzmYZAIirW4b0/AR9HQvqKG2aDaPtl6ZtuNE8o22D8vAcGgp0Apa09F24CaM
xTOcnWTndfZV1QC8II43ilkOJtbxja+XI64VKuyUGrcSiKCXrwxjJFbrHzidrLlNRw/dZLkJRM/8
MAmjS44omF+MQ54DhStZX8aJUVXvJMc2YqgSKf3ueCcgtCYtEIiQy69X0+idnRmBdFqrOAZtQ6V/
IQ0HUDa0N1Xd3ZKdigjAgnNILojbgLb0DUywJuRhev3NmnlVoh7vmno6PRdjT2KywKg/K+JnlfG4
TIyRaSLWVo99ELb2rJnAK1e/kIBAcGN4AlUbBiQaIB7qpkcaWIc0cbHY8kTOz/bjxGjfs7srTg5b
c5AfcZgNjE2aYzJT02LuOyFNHjdUvJq60Li1J74L3zUT6AyQ/aMNjTR5jKCvoMzxzmHY3UZLfG1j
FN5PN9XCeZOeZxJMIJFptUXevkuwHIUeXyiu9DBZPrEB3hSzOQeDluqqrwr8aGSJyPi21IQW9Y1C
cACKIUA2sDJm4y3SP3U1xfx1SxAo4URH9MXsC0VFaK+P9il3oFGhJAbYknlg+unkl+Y2xhl8kcfy
zQ69V04D3T5pTFSgeEs9UX8gY8HzmH4N4nKe02/81+MmQ1wDEWi4SIEZibiHV5dg0RsXbz1YI+pF
ibONtPTxhJLK2qcxnswh2QkJsjT1l+Gui/uDkauCgZ0mqhQvj8Sp3SaTs188tiPgcTEuLiRN4QL2
1LSAoOBB0mby1ciehuywnqWyNVVzdr9m6AUn34dH7b7PKnGuxkFPx3IAASxG67rpQMJai+FjgCYi
Rzf2jVkx0CK/0rZoAFASBYWpmjsHabGbVMg/MQ47o04DOksbu5/E1SLKu9Euuy3RTuUmJRwTaUE8
b3A03Tm6Yeq42gsNJkPNbD+a7qz3RhnLbeR6D+ZGd659MxCnnGSNf0LttFQSd15Nrm4U3pSzuJrw
R17TlGHG47yQCWpux244GcYcnfCRAw2d9aNbek/AFbH5VvIzWRZ59CSSO8egBWzp19ov3ZOJfOLE
ko9+xYNqL2LN4dL+HxydR3esSBpEfxHn4Em2ZaC8VPLShiPTD+8y8b9+LrOYTU+/11IVpPki4kYv
DjywR6oIu0s7UpM0Z8bO6coZdwmjo6bHXqLjI6dYidF2rt0bv6lPy0CHki/bIOEGHDJ/DEUWy12V
8wORxwN4ufyjtnI5cmYFsFkBVYwwmLTjVdb49SntyPZQO4lCJV28dpbj/uhzQPM8ulXagmPXvjG5
LaigjLkwBmDd6IFjZJy5PYR4Sas1Fj0GWIUMWgdTVZ510NDlS2IHKO9DqNXlhdYTJ5qagC/EIp5P
B8N/o48LlUk3FgfQcRvHp8JeJBHubYvrtNfcTJwWhzoWZzU7zc6l8WfjGxNU38b6EIzseOCXKAyE
48ZnvDEvumW0gSFPns/KXTi4QJzc3Yol+ZUxZmWdqeyYSRZASh1Fyvs2xkcQsQxQsI2QZViO1gq1
cFbRcBhpE7CKeg5M+ZVm7bCtyVUQVenfl3p6n1vyZL0DSmPETd0zZpi47vFK+3jWVVwE3Szf9bHh
M4BD12ZEXRJqYtiwuKoa1ltMSOUcMecpCO1e2fxu9WA2lKf+VGJ1QHnFeBOm8TSmmC75anUW4UWU
jBNJ9lo/jWfFoaK8OBwz+utHjUoSwhr90evrg24j2/eR++jD6kwxZlqTd0QOhD3Ul1fgu99qGcyt
XUf+LtJBWCbEqYVtNg9lyjEgbfO3VsEOIimZnFvLOigi8Vt/LhlQ/QwUYG9XJ2C1DPMZynG+LUO/
IWtoDNUHviQvyHr/TK+Y2Dt+wQbBAmQvwHf6bMTuVuZXaEwebpv6sfea7lBHFoFJMYNVNdba8nk/
KYdrULjAkv3JMajsGB/YYV6Vz6Wh6jDz7LClE5mtF0OSFAxpFkWqwzLjSzPI5lh/aTwA5xHTKYaA
8qFdra0t8++pns1t7w9ws+PysQe+4vlI5zGlZpiXk9+RG/jW0MR/Ln0jW4P2Z6tp1iRjfzCBdoTS
TD4j2Qw7s5nu7G9Qqy26lCquU9wKe40Sh5whhCB7qcBMR64esCOv8h+7MFrwReE4QJCUOy9vj5Mx
4lznrtjPHvO/1qKdil/I0VESiHvibK3VAyxn41qtqDQdi1HWq12NM7ZgS6EBHRekUST/FsaeYiy+
BtO4DCl7MoCQGMdjffKbob5CidxNghYI28CMbSY0zqi8zHbSoh6KgM/vCvgNit4bzsCtgYOP4Cyq
REdlNv9Y7z4lM7k9PjI4nhEDbRO10OuoTWew0FbFWy1r+4ifsDl7McCOZuxvdGEwSqxRl3WSxjtl
U5bXx+qDkhNmxkAQt+DP3Z1WPTVCMAKxFtILehwaaWE/iolJq7+UEZ8CxlIfrNm2pbBkp2G53DdM
8lauAmp3z9Avh4nPTxZTz3NDUWZ24rbAPzX9ITLRxzqmwHvNXY69Bh0Z3yjPeb8SO7aG2z/m6zyD
EMrOGDjYlev/3dv0duZFf/RnnbiyCsiNTEfcjGSPTGcKuqRtd5HVCnbeRJ0MjRIcSlY5Nywkq1vd
BQZ4KixCdpEz4+6VcxB7cwbUdzunWERG/n6qwVt+wXYObP1eTRREmYKJmKC6bgdk5bu3MPrbGd0T
GAF7AuAQq4BgjRtBKs2jBQ3HOXWdC4Rx1iPrODUPRZ+WDxzOyBPkKtrqVABWjMcm/DDNItXFj/V9
SxEwL0h21a20po2C3pXRBSTWTvSw24k61zVhqTJPTsusF+EkobD1LfD9NsHrrffFEHAz3TswQDbp
0P2qmDrzQkOP0lu8gnZBySRZOu7VJnW5XYKKw9JU1Ays8bgOx6V5gYMOwMU7mMOaSCJ9ByhmwtC8
tiasO0wx2f/gSj2OeXWJpfvgY5cmC3tTUfMzrop0gX24/x5zCDy84kfNSnBme84x8kuc49mHyK60
HUcH8kx8xUnFA4AVyE9ZWBXGgiQlFwlF7f+tqDI6anhLNv30vUQTtgj8sYtJrrzy+QXsiKhXu0Dd
Tofz9GLPCKlN1iZ70Tt3FyppQ4A6FIj6my6d76OngY/OdipOs1MdO0/xDKFXJY59avre3Zfp+CPr
BsHZLMbA6nCyDnqFuMrVXa8muV+rlWqP3FbUCegaQ/chmaAjiq3jI6zBfs10ZYkElRS+d5iIhCeT
OGopjRLmjF9hTFz/Sh3eADqoUM20z2LoVRUzSoPQEuD+uUMUaE+lJqrTVJuACWJgbFiQGOdBLzLJ
OVzTGAlUFRm9TsBBRSND6Ny4nxVNsaUfH7WE+XcJ525DDTQ7sgl+Y0kpU0uqByx/oOeHdO8tNI0a
ZmSHTYzjRJoqDieeOOk01BWu/XoEo3e6hYa/DOmMiJvcFgF3aGoFCRimJnLo+mucrc0nSzBbuqKs
Gq9S4eFsizK63woZbVPh38xBM7fSJPxR8qgR6Fkug5jjMDfKX8dbThP4YKweab1HNSR/zRYalTvF
UFLrGibkM0Uesa09A8x/j8Da7GnyYejU5z8ZRuHZ4QHS3c7DWurtrY5rWAa3oo/la+nocOMFOU0x
WXDOuRdgiMOyy3UsX4Xp4ZCZ5gPIYzxRil4VWxhnrxwou2nHp2XxSdV0zEhbE4OanHDd+N27FAJQ
rZt898gZ2A20Q1m12qFbyw6mPLH3nehekKhQaqtHV6r6wPlrR2sn74Wp4VF5cbh0IF04nD1d/zZB
wm9cnxojJcU60rylWjCk/rgvudMzW0N4LHjvq/LkTDFpGjTAXLjUmGDeL2JwpqVelLtcLx6w4Lcc
n3bCXPqwExxuLZ95thLlwYjc0M0tdPcSqbxJ+MZVvR1N709zWrjm9bAbDGy4VpF/ekO3w1z7DN7z
A6kUzbbBcdgEmAsvjtBZOJcX24/eBDjLbZ90GIp9bncaD89gnWYX85bZ+FhRqhtSDNM1EGqV076r
2JqYU2ihO2ah6o1ii0Ad7eUuprgpcAaO2Xn/nAoHi70+YpuB6LO1yiwORsH9Ky3PuZXAQR2qCN+N
T05xwJNukZYGbzzoeLXiWFuIdXm7RMwfkZA09ioyMX7h8MqTY512ADkocZ/tt9Lv3lxPMI4YreXE
gfFYY0kACkLZpWaYFGX46a7M6m9Utolg0kQFAs0H2Dvx1mv4sUq2FGN6bZaZXpiabI4cyndKUp5Y
dj7G4ZKMdO0Z4/DuccPgt0v9gz54J1TKX14hLlyN4sJAnG090B/+/2/XGeCdCE0bslaPHcLMGTik
dXMVA9sfFW7DVuFZxbGE+jt7lYsrpdkfB/JEF00RCph0vzhoA+mIDN8tyh8XkxSbpjkCJPEXAZa3
frEpxN0mwiMTGSkKLqAAGkN5i1LMbFFhf8DjlASS1B/WYhuUOkMgNTaHsZJJoLrKPNj58MzCEjoD
aY2UVGEeLc5dUdEWKslcyqcfsLb5L7EXDLf/zHK45fE404Wyy8nWXUmN7yvaKC9Gn5217GWI/BXo
BF4/s5CmLUA7ytPqsMvsB93lOpgUwsEtR6YwL+y77ldhIa1h1/XlH6JzvzVSMHvQ8zoNeFsydpx6
wbZ1ZXuvW1VBmGSoHCEV6GV+J1b06IucdtCOT2BkZ8kSI92PPXIxmV+11/aE/IsDra07WqUR0CLw
1UK3Ppuc2BahUnAsToEzyyTS6HbWdjHorJmmLN5joTXo8ftLiXUS6KcoNs9XlQ3yIzvgYqVfTNZJ
d1IoXfTI4T3VGkQYeXyyl5IbHvwfLk9zcsUsdSNu+6qB3MZY6tN3b4b9suBjzXsOQpyj+ybIGdnQ
tc2aQirF31RmdoXcsqNaLKYd1agDKsFD3hHkLxbHGWMo8huseuMfHjoqYjks5ZSqjPUZBYr1dPjk
7ShxwK3B1DrMSxtHJDN/FBKDOdq3NwP97PIWv2bnPuQ5SWuM1IPh7mXmvRG8Q/Uis4rTkeEPLHYy
Djpc8HmiNAnrZY27o/IpUIM0w30ChdEZ7lYU2YGdMbHPBX1dVHVIi/XILvAeD8LbNtWx1hu5SzuA
uSUZKlwsOAGAim6VqZ4yl3yb1fFwLnI3JNVl1tDbZ5q1mNdNEkvICNheaw3QdjCqaouLeGq/UZJ1
EgweD16u3lWHnYqTa3uIqwY+E/H6bQkmzc0YgWVF6WznGAmYOT66rCTvElNki3UO7y2qyJ0LbHLD
DKJAcXcycOv4kQh+fdPBPRfIAQ+jJu9F0+1n13CvSwRsyOQEfXad5aibDUxNybUnr4N4vCIlCIAn
+cF1spMxc5DkrwNnvDhgz/iZzv3k8yiXQ9j1Pt4xvGRbZyFNuqTyp8/VEkyCTYnqw28vKqdnZ0rA
8C0LkREiPwD3KU6kLLmRSLijitBxs0pjtmcNUKrnhyxDpjPT0lsB/fWVgS0QKRrkWDoA2kz6+I0i
i6qXaYFiuMtIuKTVbkg5lHM28ZT7nbTVcCm6s5gwGZlvTVO6W+VOD2OPAct3sCol84Ap1jW5psyC
5K33xnh7uJpO8lGCJIXqo2GOichk2mCa2Rb5OcXaz+DAquXD7+2MhZh5Sd5zvZ0XbNuTind2yRMB
bxoS/7UH03kmevfGRBnA1sDwrWigz6clcTt0qNpd7TvENx32wQ0OsPRQGiWXFHUrbc8Dcxyd+Jjc
B4OfculjM/Bk3AbDQqE4e/c3K7J/8unTSwdcPaYiK42FVNsVxIksUwmuH/Z4LtqcZTg2wddlVgQe
kfhAkSnsXYSLCupAMS0s+CbTGBKFw1fq5opzM4/TrdHiM+WzXFV4O8KJFlnMbpeYH2fHI/bMH452
PgyKwzDOYlvYjrnS8UBuSCt0y275wnB902X53FKoftVixMBYgvz2V2NuZj8NycAU2B9obyhDmTt+
oC+tyzyp7feMjs+e16ibQyFzi/9H91AiPO1cD7TxpSU2OM0yiahFZ4hjFVhrV+4i38dLXlMvFZcx
DhOwht1Iu1pjwlKa863JDkyrZROIRSznhcATv5C66joHbJNJLxG51cPkgV6fpMRV4zfXyMYCupgn
iyLAx2gydrPFHNKNppNDWmtrUhSNNd+bybPT45TCd9aG5E2Qxt3H9XQcC9XDawfiD+eXPEVNaXEW
b9PBBpFAS0ThCk7TaR/iaXGgDYFwdyyGZSpF/Vic6G5OaNJ3affjUWNWSN4UUINeLbtlpBcs1lfu
h0Gxy/giuBMXo/VP47BTRst4dWzzy/RACMLQ8qLBP8v10jpQL3hoa+fqeQUhBjnRQtA+ZfjGQL8T
R2993w3phn+aYVpvOgk902XmEyjzg9aAfofsz3TPpb61zBiFyBSadSRzgEnVi1npPgSpx9icOGJY
5rGyNZbi1aIvZ38LS2m5FoaNQXfJd+VQif2UvZjC1I+PAFeGQyejh0SmTwUGbVhr3PwtIIlcerfA
ainHHP5Rl0V3RAEogGE6mxjTAXtOFbhiaAREBfEkL1lGvytd0Q1A9ANm55h4DGFW4OnJSVZuim9D
iD23aMTujAhEoV4nj37KkfutLK2rHPunNErNgG60mymjFPveSPu8PdvrTU8Ht1kYhIHf5ZTfJcaj
aDXxiaL+EhaU3QyH8IZ9bwmkL05NEaUHoNibts60ixs7TJDGlvV5ocSikiFHOWpyGyRpx42YqHK6
mEX1JBFpnJEmBsNHFmpUe2CV+6/ozPNgn1LXpJjBj+CQJpzcTMse6HXAGikc8cEQigugQbVoK7ww
HSn+tSHEQEkM/ZZfV+3absY8moPn6i3qJ0rtuDY+VFYOs400DgKHrbMucFGsgOzE8tCO2Vds4C7H
kntyOdCwJ/q/mfKKA2ce8vhdA5kYS8kKzSd+wZNeUOzbmEnOUFiQUGjcZG9mDDc1A1JhQ54gaMAK
wr+zrlXSnalTbY4x7Wa8FHpgG7nx5nd/vV76XHgBSFp4lVOorMIpon02xN/0k22mivnjRKcKEzWA
5JsO14nNb0gQbo31b9KUwMxfZvyq+scTX2r+5LyUlzc3ficc4W0zwRSOhBP7Jz7x0dfyMC/eydZ8
ywjguWUBH3JSLrEgW5yLri/vVYxikFpGQMDzT5EH2zgl3tUaqD9pGPcVDuGjrxfufh7oKCnQWvjV
eaVri/VKWVYgQSj6A4gHIAUD2ODYmw5G5X57avhtnOprcmDUe7354S5WFvwHK/2hJxJ1zXxK02jt
gCqmJS5TMTzjeBw/SdCMdz//aKoML6kRMxNqiulgplU4x5p3wuezzxojYt5u/iwWbi9WPYt2ryLk
WP9lTLoM0tHj4jH9iY5DM1ns8VJkERhKgyTW0DRWgDrC0j0mFIvTSdPP5jtP3Er99Wifkdln9s2Y
ZyOVc49N45fRHZ+D/TX32XvckyXKQOYl7HnGxI9HpukE4tY7LnwicV0XJNUwVXIpeO5bWOdeimeq
zC4qaeNTL1cYd6zdGKCjvcQxTcwYaXTgNDUF6W3iVqGj4DRN8EjKcTBwBS566LXdfyCrn2Aj3ohV
vWZDR5pezQ26o78n0CVOVls+FRW1hU0T/2M+/sLR2ApqwHZEwlnZlsE/qF6Qw7KaK7/jXeOAvOtN
KygrQNbwYVmEtTxQqS/PnYvwxcQ3Bo/4C/obO1ZzmaaoPTkYkxfhCWZdpBectXGYVmjMfPhouMpg
/GIDjcC7+AwlGC2Q0n3t/Nm7gg+DfOJ0HPX0Wl6HFcq7kBndD0vL/dP5KYplQMxp5nORI+NWJcua
r01P3cTHMdLV6hYV750qTUSxhFxOvB/xi7xUzFhfJny2nekfqnWkYSaweDRGKWc+lJ0kmv6sMbk4
e4YfFtU8b2ul7+zJ9qEdso1NKbgku/3u/dy7R2Y8IqpxNZNuUdxw9F0L76Xy7PhKqZAEElg95JrQ
j3VSXwfQBfsMvJO/N3rclmRCItLPAlzXUn0xbLkYNdTfzoBLMxIpyS9j+ubyCfZcLQC/BkXShFFS
/iQjwYIpPiYTY0JEo+mKd5rxDym37KMo3kqmxK35lPTWBc0A//ITLtHWRYfDZoVNjDkDBXSdQwQg
4cgCbjabPYTKtzz+URDCNQ68607YoMQaqPQliAL5EFWfo/tVkweNK3DLngiNOH+e+FJhKh4WyWyZ
jfSwJOZJM7TX0sJYPeZkDgFU9Tq6nYzWblJ45FgIuOPyLyUb5+YNwO6z9lFn0MWbtrCdOTv26M9K
uP/8CuNm7oXrPzPQ1inQaxRdj1V67Khq6fX2mkzqRvNgi2/YCWeL3KQFw5gdsCAGSIczCVFq7ZFa
qeFBa0D6hZyg4w3S7zQcrY0M6znkpbYe3coJm3zFUcS/8/yvJdWmUXNefRUMtDJQ0w0lKPXwkQ0X
HdCwnjDZjUl6+WzfBUNZU/uq6ujDMcFA0KSFWM2o7M1gPI2dYj/lJ9wRI9S5DM691lDsLXCRVAWp
OQmUnVTLmBAUx/ONsZxHZYtxP1Qe2gQY4vzX7E/Qs1Uijjyvj9Mcv80CD51I8ZzDRKa4tdYYRTKR
jPc6eZuMS458t5Eru+qj8gkDIL60RnXUldqSLNnkFYpN+4+o9a7vDqY5vM0Jz3i2m4leKsM9ISkF
zmy+Icdl3GaRT9B54kQGA/Wec06dtEeSNtbBxE0vADDfDSdWDNTAlRnkbiA5VPgw/CV6nPU74YNN
aR3ArUFpacnqrkK0Yn3xx3vHsMdWnxIlIyFl1FgPs0UXSxydLXsOOYCwohGDdYwAqFcEsFdwATBe
3U6sis4pNyG93efqztz+0WpuuYZvAb2yac/+8GLBkjXgu5v1obI+HarVRrAR7b3EbdyTEyu0NtQh
Rffu04ixUec04vHzaXESOs24X9Kr5YrHtfGVSwROM4yZdrTDebmvewa6wMZhZByN/Lfj7MU7HdjO
tzMS+8O8Xnn6cx/zK6xlx6TW/L1mfOhUlwO8bjzQp6N5y+kDGIzi4pKRtH0yXdkr0gc4t3FjYJtw
QXov3b9VKnCZcMfQRHQ1vHIARonk67C2SjoH18/PNX23Kmvp5ruO9ROF6r89FxL+0MvYEwfX8jPB
0TOeE/zwBu0NOUqGAOTxxCVuJAeS41BKGpw3SXeHHted4eWUdmw/K/bElyrSXvQ2h3pb4RFcFFle
GluuDc9Ibxn+EYxwAbO3olSk9eWx6If5zgAMUAMJ22OeY7qEFXWzcz89ttkQLsNPGRGd+Iri74Vc
8zokWPpma/vHGThQT8EWNFOdZtzGKM6m5CTRjuRFmHjz4050TCSLfuHEhKLgGM5eGfZXOk3oW3r+
UTNq2qYxZ2wn1lncO2zd8M3umh8zZl/wGrn1RO1fzYCDNkSNB8bV+38eWf2RAXoAZF6jKBSYeCuy
U8tqAmf2JakpMnwtpuEvL8AAym9yIbB5BDSX9rcfDJYbnpWN1GI2JvMVOOSKd4O/npliV4xR4LLc
ssmwQVhQ1BqDUsIp/9ao/1ssh+HgQoYmI0U1th9FNIQRBSpZXh1LVzuOZk+LMNizRJTn0uMCRdU4
zc/SyIFyvBbvYnGe5OzauM1ILUMJ9wHNckPBKu9ye9MQK4CyCTZ1uqpYSbxQUSwXk86m+90DsGjd
UfOOI3bfibmQa+lhMmjHdPLeJy/Gb4A/FcfTVSvPkmMvcPgDV9ifBnqCICjg5QaP0nSGoBv0yXzq
yRu5zfijGBRPmTrPonxUElbvCSH2rZH5m1uqkElevRmxIdC4itt6XyY/g89RtwcmiBjDVdN2N7H0
JrJFrxMEJKeOoUFFTJGpezWmEqqPcUF5p7XMWvUh/4pQsPqfOOFNiF9mWHgiiBNzx9e6gZobdM17
Dz3Lm6djo2mcbIs75/KbweXBaX7sDtPG7H23De/bVNp8iiMnuISQS1l9QpDENFbuXEHtc5zda4+o
ZAtos+7hwrl+dUxI6thLEiw0ZpKnYy8j5pdZf1AcauA05uL+6Ot9dKQMcen2hZiIf9QOPMlI/5hs
LCAe4OYyJhsrtIvDHkzr1NlLeCPaqL+QxzIAxwh0725s1/jrO7i/57Y1rm3Sd+dC4seoi8c0n/1w
gSFKQJSVUuOrpOqUjvL3EjzxuUggmrZAOHPmn0CZnIECNF0REdKN/MOB/U9/yENZFMZb1TD9SV5M
X3NPQ8F50ewRkZIFkQ4EAN89FzHwd4J8g+IyAIpkGXBNUQLNyV86+2QloIzVE5i/0jwyg9xCp44F
nRcWvjb/PjEB1PLlheYN/g5XPdma9WZFZnJqIdxcqqq5godr91lLfkyLeE1kRtst3TSQX3IeDgtg
FKtqcSmZ3yg7f3BTHELjfBwND+Xf3o4SShuRh/W/3Y7vjt3sCG2FUZrdrfnHMisEdy2YQH1bLBVY
yTn5l2NQEKmaJvfYyg/1kaZPurwWY4PXc+tCdSZnA750E/lbNJ25OdmuHZjdu7cc1EAajqSZoWeh
wGYU99d5+Mx6GcQcwAoP0raDzJxRDGZ8UviFm4sTxNfM0VDa4BIzc3qyIIRzjt+ttjZVeNue5P/I
6JdLZMTRc5eWjXvpKVfd+fF8mFekqQHtaXQjNJao/O1RJMBCWFxO3OLUNr1PWJkjoVLfmum9FZFO
VwwYuJlzq9bFzWlCBt/bc3yrCkpqq+kUw9/xK5ABS37VagCqlleIUz3nvwaGzL3VUrTNFflWteqz
gYayHSvn5vK+naSnia3ZOtMeLOWupCpwLLKb8KzHWToUbtOwEC2hnE1C9ajb9YLw3ZHWj1p4bNkX
lAACOtmnyUm79UPXVqGtC+IGa+cUsdKOiNzy0hACSVQRJvi/qRvBgEUhz2sd3fL6p1aXydkadRdg
GmCWxt7zUSSc9YfoBMgwsOGdjFP3VKOTsZkvhvdsd6+Z0bGXAuvjqEdhF51yL3I1xlX/9D56yOOF
PJS2y11zW+ZcXgFT1czuBsJ+C0zzjp63uYEr3j7rmrz66HudYb827KpzWl5zpmXbZuToVf9OqaLo
lf5K8VgPZ20QD1CEuSMym+9/iO7TTGsGS1QDjkHs7Bpsrx8dj1wRQ0t/rIYp1J0u0KcZ6Ysxx5Kw
r3aHZkDIe6UhZZ+2cgtdHpnaRRMECDnMbJxvC0wOvQvlyE0F+2fdh2bzzEq1kdRU1HjX9BjIJH80
7kNbi0MItgzKaR1ZksPMoYIQwYYjPn8H/al4vQZolXwCm6ZiiDKNu26h+JKGVE8eIBrsRx4SxM+t
xGfA3csLppwmuHkv+z3Y4wEH1ZiicHBEl94rtKQWYWk9fOFbpgb9AAPymHnEyXwqezL52AzFQ+xe
mfSjP6iL0OUB9/M+WdwwRq5siuNge88Qora4Mvcucm3E6K1MSmQRLezaz3RGF8Qe2rr/lakRzGRs
ugrFbNGhx0EZP6Gc7Ys8v6IUuajUHE5LCF5GYf8HX+GkpgfOx0ypqosd+8AlibxmKVe3RZ83KuJq
yX+yaZ4Kfwr6kRLkzMAZnEFnY2VcjOe8z2w8G0O7EyOOyqqDYJrIhyxhSJv+puydjdUSdsXr4F+z
5THGcwn84NpRv6WIexpusS8p82wh+2IeC0FwQFhBhKrPifCDHIyPrLqDGrtrK99nB9VnwFebtOug
MzkZS74fI0lvD+To0UnnnRn356zHSN6AeNEtaVw0giAruPavyDkyADUrHPESWdqFm8bO8/0Hz9+r
AhMCIU1OqtQ5bjW8cUXkvfoIaRuHw3EiDX7M79LEdEQVyWPuc1gVOElaejcUiUg8liBAMTfFu6Z6
ZPJNtuRBGNSJ0ptqVeM/SigJ1XLljbxMv9SKHoccjsJcZch1c7xXisZ5Xcj/bDP5bfLlSfN50hYD
qbqhIKQ4OJn4lzS0XiDk0pyYvEU2ZVaa/FhaDfpA/rEY9RG7AiBMBgZa5pzGScmDrdp7MlAKmCCx
8+jHAxBDlzimwnuzj9NXd+DSFnsgJdQsiEkbJ61vnMDUsdqmto4D0iyZ6/mQtxckz0gPhJ8/xxJv
pF+++8MX9cseHRwGXpPcZ/g3XlitA8CdbivY1xUhXkQcSrjzzNu3yJMr44EoOAbgKx601UrmaY89
usPBTMxmX+j4TOfewIfdXcEJHiPoT2WsXmCWY3+Ttdx17a/V9+VJjRwbZ9KeSoHtZUCdZcvPYNus
eCm5S+Fk93wRf0n35hDiAiGgPS15udW870a/tDWuSQPlav7D1M8Tb693N20nvTaE5v5mKobQQKko
vdrndnuwkSBcmaHE/U6e9VqUeegsBYoD6bna/29M6feo6o4DpnHzYo9xbNBFOVId3RsDdlmEvivD
ddpZaWc0aMydDbA3o/ecG/HPPJzzLNIPeMRObdLu5IqNKaYiNIeA7OADOhCCMF5HQV/mEs3eIfXn
R03PiUIRXTtrwG9QTk/0nnC111nCphFauB16KnqltNTe5fzNdsX1TE+0q4WpptdWCiJLBLKm+cJ6
+xFPEHugwzMxHYGpd9zKHFxYXWcTxhqYlCTnse7OFXUuJKblPYkhqmZNc+WKcTTL+gkuPI4GclBK
lYdS6J8akDJ7MX6Ljg2fVBn2dfmhr/OTYgosx6CDRT2kOXnf6ZZW4zGOzeepnw+JTvSqbYK0xhGw
mHicUgpTi03bWzsPjw1+qU8qI97Hli7jrocKQ6OVM0FAWKqjZfGMWcavBJvqddYr/+Pk01eBEbt7
xEa6MdyTQtnZGCbmltqt8V567Y85DgV97sNT50MbbDjeRMlR6OnX4gtCxpnzwpn54i5/woUrJDT5
QKbnwcgje0Pk5pGvlXYSCFTAlUDwd0GOgqHPBOPnrGM7ttCUxqnWH1DOzwZcCSfzLzJpPocESFrl
NGdGJi9xUjAc9R660iCI4j40zXCu8BjX9jp+pSwlQpnz25zD8nHUMIBMnX9fRqI3o/2U5j/4AciA
Towt4/xvs5hdWNl4P+t+x0wIIIlxwxaMU0tZ51iwujoOgTYf9c0drDtsiovp+GGW/uVrBwpSgdTf
ZmzSQ2cCQ+br58JI6s+03X1vN8813JWlGYHeyK3Nxbnzoye3hSPgcsTjfrSGS+2K7p7pAFJk2xpA
MtroyeIwNsHL0eQPJinCgT6AtsUdA2kKbhccG3PnW1Di1XFRtGYAKQsfoPNuMQEqGQhbWoy2rzbN
cAValgHQsVwC/glxYis911pyUjYvJH/khIdCcbSMXolB3/x4DBXbR25eaJCNsQRo0YZSnKNC1G2s
Ca5b9EhL6KUDic+v3gVpzkiPiRKY/L5sQkEuvAEXTckXYHgZdgOVKKP10lgwe2z7KcFJnkz6MU1e
MxxxW1aDzjulnEQaOJQRgaeo+td2zm1hGjSvx0jXfqqYV+0NahLS+a1IqZruDA9QtHOwjZ+FRtrT
PDKLc4Q6ZdT8zEkQx7YbVJZz1szkZSiIgdcJEmU1JC8FpnOopumdWp55l911kX9mnAuGpH42x+7D
6FOKBxaoHf1S3JeZGMQUPc3ILbG+HETkv8RUJEQeY4UZy2xi6/v4OZowKGVIL/Ys32Yk332GsB9p
Z9n/6p0WRPQptSLwUQ6MRAtXXJM7jYSZ2Z9ctStTFfaSVBPu32Xpvr2SInacjSfeaoY8aXPgLn12
syHAitbtWoAoFRM9aPun2aZCis71euM23YffuZCWmEGWTshMoQvhrp+Ik2+SzgpGHz5P0YtT30Xr
w1hhJwcsAr7QPza6GzGkLU/a9LqsI1P16xNw8bkJuSK7RAXWvyY/l6XzROPqaVDFU/IGQuTsR+/N
BL1NI+ESE7Yi1L5efUeu1KP5S4EZppPWO8rFpet39Pc9jQ4N7KuK0/X/ODqv3ciNLYp+EQHm8No5
t1qt1kh6IRRZjEUWM7/eiwaMa/ganhl1k1Un7L027qrJIUISTpMVHG0SDcWKZNpyGM+UmRXCasRo
7P28TdFqUFI8/8EzQvykbVAdlGi2SAxv1q0GXsczGU015ERJx9w3hrEtYoLS5rYu7EgVDLzq7mEa
xrCCHrL76UcbqGo2HUcnONRJxwPcWod28r5GP/rOsc5bWo5CkxuvMV0oFMhP0M9SOaL8mzoWKcM6
yMQ5kCyUfMdmeMvh7pNE2ZHTZYb3QYKCtYx2ZaPgSVPxZpgoFCc3q6mVkbITbmgM5ZwTmRIhm7kX
ajo0ZUTfNmpZGGqX5wSk8RWU2POXFuhiwlPatWdEA2iLitgDNqCWRbfH8nfVTs3Badzh2S+rhxcP
j9RHHhEDiQgbQZ+KGj6sM/q2cgKEYU8vIcJKzx2I3kAC6FrOF+fHo0swX5UfA3ETXUjzlRPJlIht
LPplyZxIYg9cjlr2hQxeR4+2scji8FroZ36Cvbup2UT74oeIP45y8V5IeXUcsJBhhDxb8JqMFOPB
tWDVbPYlgzLqlNI2T5YbPIdatPPy7RDdxSHPicrLgnNtY3CinAzN5jY6TM8sADt58ihd8zKmL7XX
30Mc4L4iTV5S6neEDPblZmz0o8EaeKwgYfUP5a1Kd9hHvvMEU2gTFMmrr405Kyx/Z2v1SWXGtR2M
a0qtUVvCY/VbbXzOI1AEjn0WRIo7zS+xpcs4g51v/qYAZlFwuz5bdZvVSf/QkAko1k591i1dm44V
IQGdvUu0VKzFDIUYTxVTvI4DkJaJrtDmYou21CM18/cwD+Y8woUuzXNqI+NuK9YURE6t/aS9VOAp
ijB8jbJnt/f2HnmwXJh7UYc/MkHq4Bkrq2U/ZqXk5qKfaZOXXqvbhYyJCNE6XBLsXLZ5pdA66Wej
drcpRqHuJjT/UCXD78K/YhhFBza6/zTGQ4TXkTSBtAHMyUnzFEb2UcJTxl9PHyYd+aLb5QESx26o
nLtrpNsgQakpSEwmwB6qYkT4VYP1uq1kNCtpcgzYjOoM65j4A1Z648u3iMqEFOhsRCM3jYGxO89X
k2OfDHC/EcEYBIO/Rj0DCt1ML+z3/zEzPbm185nXzayBXzeN/hzq+boXjFDpuDlwdkZDLo10a8Qq
WbTKmfhwp66Rhm9odc9RqLg6UZRZHhmEtJdDkd71MNxiDyeLsN7BFTFq7dOLeZo4mHjgrz04otZl
xNuzquDVMIpXpow8+NlLXEWU/UQbWLQTc+bKAMPBgMqY9e+ZGL8Aupiw1xZFJb4Z3OxrKztT/v+p
kB4gFhAEsnko24QvtSFvXdUstbL+65LpbDnW84h4EFHGtjS1l4HSok20rY4BPvTkEQTBMgcdG2EY
ggG2T4ziEM0QET/qdqHpG4g0qy8UwZ8INTYO8dCMzbO1FtPsap31zOTEVOWB8KOPOusnCIXVfUi5
zHJWg2lf/EZt+gbs8df25Z8/qHc7xLZY1x4WDI7yOrokPWuQ+lmIib0SC64Y22EeMb3H7mHiSZpH
57mxa2MGs0L+I8zjEGc9+lm+J8a9eeHQBJhg1BJtp+EnWCWFsdXcGIFDzVvjk//aRP3fGLpfFquk
upuF1FK/a+gvVMPgJQ1Ptme+hXYLtDoe3+NUnkYWgH2sDgX2OAzDfPDo2JNmNVnWIua6weS9BMq2
SBi8CfD9wb9cDgc8fnh0aX4zSPHENR1D00HtZng4x0xx82YBL9pLxWdsWahPkLWAcOK9YijNOkFi
YRxfMio+IfchkQEy+jE9tsPyoDgd+vhzYgRak6G0QZMXLfScIA/pk0RpKlI/XMbqjp5Dd7gHRqmv
ekstPVIGsHovVJ2u0P2fmAu8MhZcqo560YywjpG26jMe1MBt6fVnZaF7C3ZkRZOZke10hiYggW9e
768SP9lW2bhmffQMeeSBfoOwC2jG8Eso3tCtFxvJrk3ZDa20569KWT2rNL0Z2vgPwJgqm2VbV+dk
SPax94278gDm47m0IYuY80qJ6Kww0u4oYHaTxEImREfWh1Mhk1dbchzfKxLu5wnDziEwGAlhujBy
51h5O0eW37hWLvjWUKuQgEtfdZdBK9dNNBfVTg0vJfxWCmp6Gd6m9qdGXrDqi8CgsGZyFVS8mTi7
giJ41HF3HkW2HDqZQxBu0MfG4Q9a4qXRTu9eGn4ShrxxSlY/qMZveJMVXu8Qn49N3J+yrDOmplMM
v8NjbIFPE+GsGwZHr3gtqIargFwjJ4jA/1SvtUtQQwYk2H+U+jvxgvMmjJeTRznyyF8NzDcTqDWz
3mitpcW6cYab6J0rBvlDGiCDgXStWhZtNhOLqBFrwx8fYbvOO5M1MqaXyZaPwUFWV5vEFEaxgwS3
wr4zAQKpBv/FpPLBp+69VSwuILMhAI3/P01/mvG7CHJk+tVTUJV7LqtPM/E2Is0oQuUFfvIaocS+
yhFBltGO0k0ZGmK19oHD7Ln0mNdY2Xjwa/8RWY9QS67B5OWLOQWqYUvoyC+/ZAeG/DM3J3oLY+Mx
y6GSBppawcrt77YhVp0vtwU0WDfr4S5Wy5bVXmGGLzG9Btbiu5+AxPM0LCo1r4GFFktpQJK0EA0X
cl9DP01WdFEQZKQWUxxhtiab0aQ0s0smwiGZmXIZ2cjz8dfuci09FG4CHbxOP3TtI2Z0XTn5NrY+
2e0dicJe+cw9EB8BLcaFGtl84OrmKmRPlnedyzBbX1QoxQNv+sdgWSkG3FOybwWf4pgfQmreEkhY
yu0JIpJgV6+4lII9nd/WX7EmSJDy2KXULzHfbK2LpVu6d8/nV4jHU04s0HTHD7HUWSMqBxmEpr1E
Jj+0Y/+wvwQhW/obrLRYD/N6SRnKdiNDkG1uhLJh0xG27rsY4xqk5ZnO5pu0nJJTqWoTYLzGXbPe
Sst8kZxsiGLmqGH+zujWHJO9mObxKAK9vN2Mmf/eBHzSRfuMO3wjRU6kuhatioiozQzLT3PJCrKx
64TFJHufKSD3JBjLm96WazJzSVhvNmFLJVrCdXdID1jGL1mfQJ+it5fjC9bOr6YggQPhbjLE1wmK
jIwO3LlM6vMnnWmPaxMyVA/ryCEGi1WJ5LgwDfgUgdhXGBJDpAbOVPMseWjnCRXepHn+6mAeYfXH
qCc8a/gT6jjHE41H264PvQwI37nV05PtmLu+tSD/io12boOfjDQLNUDA6dXGmxEFwMcAESLcQuCb
YVgefRajausaFYZi71OZFhfGLS7Vw7H0t3ZiQuyG7bYq3wWxuuMsTrXLlvlnf4IgcKA+SVdZ4u2S
IXuxGGO3bvfchgdDPjm5+ew01toHR6dmibjAUm+ioTT5nuEYtjkMXCCJQHg1y90DIPlmzbzJG0bs
lOQ2whEbznVcdU9VSTs0Qbgg+6xQv03D1DhhkZGX4ymxyo0971DBOxc2uvoePzdNuTWYZLszXluO
ukeAkfgEMbjQ6NEsj+hr37gTPAAVrC0/fQpog0VnHb9NORHkJfPedoiCWUj8iQDSoFNb9k13QZYr
llniMjHFZzFqK4I1Ngm1FaFzp2Ts1gURGLOzrK7nAFBX39qOoNGzY0Zm0fPUeudsIE1z1N4Nm6W8
6o9haLxotKBBdImnfJ8WuPHG71bZb7XjnECyzilaLNBT57UyOfYzBUaDnQjuvi3Xzq71Eca74bFw
D1H5KLkq2lCxlyhW0mPJbVrHriM7vNYwMRIjNCKgHPvgYTUxp211nOOPhLTgrpc7V9vEOnKQcISD
jVDFzE8qrf4qMMiBxRYmpVCJ+oNrT7uW1iuNyE8gy5idiTpzWC8bn5F9GjYrIxgfTSg+7Hx8Kplf
aLw0wsyvGReirLV9GpTszzryxzqG0NRPZZ+xcgjdm8kwM4yYrSaSQVU1dVBKNa1Z234WMsRAIzPo
/jYyzR0UtAW9Li52Y9j1CBuy2L313a0wMHukdcCANDtB7gcbiEUeEOiAHNbueQyL8Ulo2Sduyrdp
JN99XjClzIrGYuKJcu0Pt82xM29zOS7AKXNebxI2siPBVywwinMNQd4nycuw3lX0FlTUMsmcUDBT
INqjGstVrJvbihE1Z9T0VbjGdayDzZCvkXYvpXEKiVvKGXdmJqQ91/9ROp5YHG1iUfjGLa7Bb2Y1
YxXV7kI325heJpZeYuAsqIILj0jHQVCzo7c+LA2eZViiIkjELtQhKxYpmSCVE69T1urRna5hozLq
XBk+6Z22E7SuaQSdVhj+PRP5VkuA63Q+1/qMCyEDilaBWdK/fEhuDehbF7UR5oYSd7pZfzPznAix
BZfD5nc+gHM7P/vatmUArAn7TMbtAfvJAX3pzkc+ILKWR7h6AiOLbo0BeAYtnakcw7uR4oogk7jF
wGavWK827PJG/c8YUfWH8Uk1Ni9DQN8fEQbzz7dB7SFcypMto1yURYijMsBWbOPTWZAZPQ2M2Suk
A4TAWa+knq2owBxFHBcyFnlKsu88fHikaIjyN6ZkKlJ516l743jaR3mxTYb8qk9PyVgfoMj+aBrB
dna/7NvmLbLVAYenOaKIKQoHLIlOTTILDAv9FSTIUyqDS5omq8EuH341LisuQU1DWh6ZH9Go1rzz
p9Yq1278HtWHAZ9nyBVX4BzGhiMSsnLGF49SKWd+xBS/27ImoQQEZ4+Do5Pa8jnG747ObcmAA6J9
enAHdxnn9rGJWCnU9WFENe13xT42eJlYd4Xhb5a326DNkUv96Hia8ujZU38Do1MnixcJZnrHOKT+
dPOD7klXa9OVuyj8A4TNNesxm+burTdW99knn16QrhWvFTOXiNjDjjfJTAx+vbvdvWujRk5Dvas4
YZT8sDLCLOSzIaqHm871pnPVUox86S6pSZYkwMYwMt5Q2wlo7oK9hZpkIXoSLmMdKXO+LnTOLjvz
+qdkwCttifzQecWKbdap9u21V5CbDs55ii98iIAc0BwFHywwLvnwqqfniCtZmy3BvBlueifJhHl3
T2fCBMvqwFJ1axAFu6R/mU9BghWWQhuXlpbcvOyHCx4TxTDtxv4vl+TIsurt8r/KHNAHlKtBpi9W
+eSB4vP/YvadJlhDzz3K4rmh9U70L9/dgTpYCvveOMXWCNSCu5EC5sWFl4nAnNtpCfZ95YpHbzMX
Gq/U3CabWFWRHskthCwWSnJhoGW0FCmYWa9THQl8L11RfyEufI/gZCswpVszdu/cN8vmVjvsz+ME
33xWjv+SovszXbCi2FbaFfiTbOkztYAy+03nBQSvw1PBNAJdK3u2pvkwu8R59IN/gVqw7bC0nbwe
82Df6hch5a1qpQsdunpTnXCJJsr9GUD4Y1TRgMwYlxjBKivXwMsG2mbvO9cUPvQdR0aLD4PP1tTt
9ymbfhNAMwQj8gsCkw9rXEpMHsVWFSayDg8obsHL6/oxCP7RyfaFabj7gQEZA5XuW8dkvnBHvd55
8hmeUPmUZy9s28cNK0oEs5XSd2ZZ57AVHg6H6xh+9RyAUCuk981sWk4fqttp1a+ZgrHb98iv8+Bh
IlIc4ZomYb6xcVYbjC9CklML/S8z39qx2DAtUzoNU7F0g70imo8cDKgjTvlJePGqY60yoqCljuSB
rNceKJ1pg4CKlXCDNFPaCBv52CP3GDlvuBP9ZGcmkDiqqwtfImQIKW89T7NmaaQM+RvD3JYsCDiE
QBECQ4HDjMZJbjDzUijdVM908FrT2FfOL5piO2F1jy3c7R4oRQN0riAmzHRaTmgk7EeBwc8N96oA
rBRBgujXtYv+XP0myEPiidj3jO8o+FNau6nAHqRo5vKSVVbNc/s7FNFqZpi5O1vwlusb5VHjooNT
KLPnjjbiOEbmMwS/SU+s4IM4WS6FQyl+GvWkVf7K9r+Gfp1095RpMJ6SAyOjBBqsawAF8EP+bC+h
OhKIDMPAXsrpuYS0GlU6A5hj1O99zt9cHXCvrPr6nGCyacdq0Vza6Ul0vyQhBb8d6YaDceBNWWrJ
XpZveamQYMWngk2erJNjoy5kBC7D9l+BDI0Aaz0h0IqIraLaFB3vFqNIevVFBU0h1P8BxFt45bvC
y6mNqzw7BZTddlxtGub2juhWDFuWs5bAYFPt0upK97msmG8gHVcLnZm/GV2y8NKWwSowwDUCYoa2
zRvPpgyPod8i0qZpMRM0QeWy+fz/yWGYEfY4C3W5NXKqBn82lO/citg55jayWXsxqZcKrAOT3xlY
bzy7zkdU+wD2QYiic0t5D7iQgulKIwEmr7ROrrG13Vt6t3EjVgqBDgXIlBwAHOFNmLjzl0mb7DVu
aZaHxJIzIe3YkUPLYceIrstB53fQJ8zefDQ51poR93Y9oT0IctI1zZXHR5PKN3c28IYvwcDwl0Fa
RD2ayH/SHJCff5AWuQooE5W4Ce9U6PXJI8K3qDgrtaXo3hs+ZZtLyuSQKvl7j1ev9W6Rg9NVQvry
Fq1e733EREX5D5kfMxe/uXQoyHPnE6VAqHNDVFSdPSQxSKYOBo8UBkRfbSEAL2MCN9xtSBVZ2bu6
ZOGEBoYmEfQaFjtQnBQ5/SMETKDgqOXlTyHbfYbNoHc+VEwWK6Wlk+yiiYDqCrEJwlH0MBBQIggl
8aZg+zk/METYuYyK5a5lxYStdhk7nx6fWkngYDl+6oofanoGkL8AZ6Dqdtfaj447eUh4Zro/ZJoo
TZDgsmRiD1RwXCWsSN0OrTWbSpM1qtWm4FhAII4gipqDR2IQMXYMXRBWzRTfce07tNecJKTCo/Gj
T2TBPFKlYSoyGUoLgTsCdVsgX6Qg/MCYn2tspU5BEWKk+rIrkP+xreG91vkjpNpLIUAK9VHKgt0X
DK/M9qvRXIAg4/TUmwwM5Wpiflmy3ClbSUDR3YHnxTpiQ3kXq3UQlnN8OvkIuByIOGgtG6QTVp0i
VSui9uZJJAPXUCAxAHPdbpJmZm2MuUUuQoolih+ULcFKy/Y9aNhtRQohXNiV6vVgNTDyERGwZvTY
/T+PVTXymm+ZldTtWgWwPnXiS9zqr+E9LK2W1UaivxK7g+ovyV5a2qyj43V3CzVyD3JwhqkkLpNL
lw0vqlnEAQ7hr37/L3UEimCDe49MNWxKOXpugPWA/U5Gci1IHzIdb2vxxbbs4Oj5GBUR3ukPa6hV
+2nO2nRZ2urdUWS3sntrMTKG5sWSPzjjFtG5DV9Roh90kcJBqfchUxwLbRhX3dq3mcIac5Crk/+z
DMggxA+kp///x2LRmw6dcbRp4Ay25IGF/1iXNjT3vl4VZGzBgVcCsqHxFfURAa8VK6RoJnQ7ffCs
E5ZNqLH6CWj5yGUB/WuY3W0uz1gPbJOo05dWAzlDg+lcmcTLiFTGG6sST4RYUZUn76mLzqK0MTpi
vsPB3FprHuP2nAdMkDyl2R8J9CoFztrwVumAHSSSU3lXkIR1yc3h4XtqPEZnT2PJwkhXvIAN001v
xC2gg5XyZmtCBYY4qfNxSQAXYMMOuyOJo2IK3/pmPMkcojmP76uGdxOKXLQd3Sw+amX5lKS1/c+r
+nxta+kJOhLVwLbneUoQ+OD5B0s4Iy3HKUPqfGhbbEE6zq16VSPV4h0OrPGYEp7RWJzIUpybqbrL
bHyqqMsdm++uPRk6kDaUpDCD34DfGNh0SITV4H6HjnP/Y7V10adnVaTnIo982I711xge3Wr4aIhO
JyTyJmCoFw7fZZWxbPTYFvrBL8odUpYQ28nUOlWWcGfMyZXIu1cMo7eKxs7maOjJoPKMc0fF0PBD
OczPCWiwBxTYeEl0yG9C79+Hrv4ynQSpbENClr60sXpgjEauwCaGhzUiKtfsnDupJlAfP2tElVXF
/91x8TMprLVfZbe3jh57wCve4HgvuDG4p5ka/+bJpyafR/05bi6hijcZGQ4EKOyN8qXwvloUhpUP
T1rvNmOxx+dgRfcKUwOOv5UjEvCCxBDkZyNlN4GOuowQYkGyr5FtwqS2yEjmB6qc9BZzSeOcgnjx
yJgtBiMDPZ39lECS2CAw2lLjSQ75WfTuF299zfS/aV8t7XewSXDiDwUAydXfGuSYCfEx8fTDW36Q
AgI2BI/XnN6GaICtwk3iqPiRj2ozJv2mC3+KtFrnDbXKmII+p+4Xm5BIqEQ4e2DsTCPHiwUyYSF7
C5q7Axn82TLoQbkfIxSQZomCIWU83qbTbuBa7UdMtSMgIggl1dgcMl1fKz7ZafC2bcY2bdKd99gb
nouh3BlzlnjlhN+yKQ5p2xH74SwqdWahuerQLpV+8irNo0HwpU+fYMf6amDnWCHmq97H8F3J4r3T
hyVRYncVQqrxWfJh7mFKtCpuOW75zIqWQRovJwahpe0+d7Tj7Exh0N6mGlpc2lSHEAOqMl7jRL3F
DnwulzgMDm8PLEb1FeTRSprFtZLuAY7NEsT/IqJgJSoJGjUuYr9lotBRNHgomCO8wogQeo+he7eJ
4j3R89ckhYM3EiNOc2HaFyIzjjZreRuHpx9d3JqjyyD4N8VV265UpL2GbD7MCmA4DbEAQBW43spD
T9FqjBZo93SmdyilMxg7bSPOsX1zino7EUKEaSrjL01c+yCGrbtpC3IrGnC3NZ6+uqGgMt47HHOy
7vF2bJ2GYRNIzZq73XS6j84el8kWPgXXdrfKAg+CL32JSbqShXy3cO3XlC+goI111AxMYuWrBUtt
GpH2dttUT84WTThtkha5qzxX607Vr5T4gSb4SI65WfNYNYd5/550LCFNxs9dR6WQhbgTarAy+GCm
n3H8ZZt5SPUQ5cdZN7pd/PcnEov/mJugJoAoXIucBbu0TgSVcEofhWZC0+VhQ0ZCRA4J8T9O26+J
3gU4YqE8e3D+L8j7OKMUf2+Sew+E3EXHiPfjKaRnIRL7qWU6YKfuDd7rWhPY7twQczr1+ihZuqLI
UNyObaihDWFbaqbvs+yp1Y2964XrQStPYVI8zfbJNLyVEB4lZ1mvjD0S2pU/gXrSP4t05PdFpKtr
00vccRxM/QE035tBKZRoaCYs1pm6t6nMfFsEGpby+nmAMMedUg3BgnETY5KaBZclmNnpx1klrYuv
AYqA29HbiOrmg8kgJmZpWDeJMQCPwn4LgHAVDO23KNR9Lq0MBCdL+Pb7Cv9NoLWow4kMQnW/Mk33
MGD+L0ABaMnRRK7bRD553FyHEmCiFvJf57z/3RGGzrnmHS5gEXriKEnJiSCjEJmzzytn66BnpsdU
rfrTEAwmTX1MTeNe0wuM4Tkqrj4k10HPPgkN2tg/g7jadbP3h/ZSFLAOsSdhJO154+BqsLNBF2aO
e93RiJMYjuzZTjXmiqyuIIqZC2vOYy0quS/6HZfW1TPsa0N0lE0gtj7cLWLnlmnn/wqa2Lj95zoE
jQHdgw31wEexixFKNPVmYDDq0ES6wY9ml/Ce2FySCAe4ObA2hPk9kn7c9d/S8rYeBiBsuHvXDPio
03FXu2AiPfXeBsxiJrY1r4O+C+hJcrs6EioDjcPaxOqWkDiejPJckWZuz98PXGTbPzj+a0hZORjT
1ZudMvNOh9fDZ77F1qTQmqvmE3zqvwm5taffbMw3HdsKl8QaleS/SVu8WDz8Gu4GXjxK9b2uQ0lB
Gy1A3KQkJ5MVjoa6PRjkyLeN9g1T9QmgUqOJu5ZiCLP7g9GioQGDaXTxrpvTvbrs0hDYabCMjpCt
YgA5S+aUrkSVy9Y74fOpNpbQXkQPgMjptp1tYgfDEmRnyPIFyRJPOcEYVZ1tsCCx54KPcDC4BKzf
qJ/xEguL1tzVwnWaPPAQ+pa3S0sIRXhUvFC8BH2wrbvq0pXfvmKSJXj1aQ8qeDtdujeZf0VUtFbz
3JTVFXgz3Wi7dmuYKIaxyKzxmhvJWzddFYN6af6q9pEKF15NOusQOFO3pigPjd3AjSvRKAwIZLmv
0fPqabkr6EvSMvqJCOkLKX6CfPoXTSTl6r+O2gC+3mbxhDrs1elsgOUolr8QaAAQCp+mrAX3HP4k
0E+kei/yr5jtG/ZkgR6xi4urgE96ZEK/a6J8SWzUku+RuS0e6Lh87Y0bcCkAq6xrUB+ZERGlc8MV
rd0vLW22LdAfHV1ZlLVbJ+b3Nj4o+T4qanSMjxh8oIfjfSwYdebMQ5ljs/PjKrrIiaEvuREo93K7
Ybj9kdqw9fIPU+IrTbx/ugdJc3xT4W9dGKuGxjlsdkH9lZbDViNEddT1Z6pUg0UTHO695/5DqLVR
kjU/kWiSslemJ6luk5c9a+6997VPzX3KBsJKUD1FLcIYgigL5wSpZoG7sqyizwKZrNkma70kkRKD
SKn1xLiBtZv+TK75Ids7A9odoD2U29vK/huFhutU27vY6HLzYckXgJVQ/DSUsCF4Rpa1oB1hEiEv
lPuOPhTuGurzZDOv5zucIEF1mW1urmGsLQ4zgXY5ywsSouDR1cmnMKHR5/1zHiVLh1A0lG07rdyE
PSuFEXude68Lbjf/ycqc2+xbKojviNm5DyAhdFlvnLjagYE5DL9hOceAAN4gp5wIOBALjlrpyOgW
LCPhztgbpFz7NCInu+u/Y0AZ9Hp4kVWQoiwEUQ5RcJd0Z93eqweLFo0CNNt1N/6k4aQfh8uAK9hL
nuLshhAc+alWOYxjXkNxTTpAeD9z3Hi0YWbbBy+iu07Ttk9PscDvtvI+AjnDuN4lwrxWsfc0q7Wm
OOkO0Av3FieN+2cOwcZmv25D8K+5sfzx1Bnt0gWx3JFMk19FPC/rg7tbMJAa0hPby1Elx8oOtuD3
jn7NPMn5QQ7Aw4P+PqA80KxFpxhK1u6Nd4r6uOO9ElvSBRjQ1Fe7+5szjJV1trnTYGLRe1gPYQhi
UtWVSIUmqo8eF3o1YJXtl6Z2bUS5GRrt4h+T5uEC8UjNR8Rcc8y9PVp9j4CtjGVjbrA6OipWjjkr
Uf/S8LsPavjWrVzbOsKsr3L4yCM4Z9oQXZBJFCsNVJnbqmBBPNCxG5V5iEWb8P3QpRTI8aB3UbV7
CBLGzFnrKFi6cWxeI/4keGsZz0OGGttVx2gIThA6jjTJzZ3RFy9egHZYr+LVlKriOkW1fkNVtwon
spRNLDdrJymDdZQakBJt32Yly3ykNqBdpbjEVz6SAvQrSy0o1kGNgjvPHPz+sLFGwFsPvdzieW0A
gHMi1L5nHgYjurQu+LEBShtHtmbHKxFVnw3KOzbv+ZtphBM5eHvYOvEmFNYfO6HPti2ScwGVmgM/
Oujg0U8hJEWWdwFdI8B11A2HGMDXsQGfhkS8LM9Cc4hlK+uMtQ5trhV20T+HFCiAH3h8///H2gM5
FgclytD53+IN2BnJaD2T3ZC/oGt3qexrxDPfiUQLYHTJeAX95B7TxkYTrRW8Pw5zMGeO7PCagjQg
M93ji9H9gzBK9+qn0LgasuI3hTMhVnalsZqayd/KkYDdsfCdIyNgMixH6HGW/2GQ0kB51ftr3dK1
Y10KIIgpGVEVaRTwxYwEFkrlfPUq0wk+gq4VyPavAJS5qVs9X7XktTN17nF5QmvC/RUMO1XSRZDc
XO/6kV3eEHTOLvDyp2AYK35TB0apH4WbzgHJ31YoUkzUjcEMBei6skJ1q9KjWyclTofSY/JiaYes
bTV+wO6mrEFu8rpbxQLAo5hnc7oPWjVrRvMQZYW7U+Do0lxzjx7ehbGFnCw955gjk+UxrJ+qQkjM
vvgnqUdBz8T9Feiwf2gU0+9QJ3PYd0x7m4soPon44vSTcZTta+y75QkEo9nGqGYsq8XfypzMKIBi
e0bM3CGckL61VbUvoh00OdxAmI02dlF/BHEHXpULd87QW9lRrJa+y4Ots4t8mtobH5xz1NVyiGO1
n3iAIXRC1Dd9Bs+onrKscM4O2VJ5wSEmy3dk5mSCT9pTDXyTEjBis9ea/m7yuIYwB50nTDuTtkmN
8HvQSziYDb2kKPuDsAlr00r5QZZpcVZauDMmle8jV/72IxN59NoQg8L4WA/awfUw+blhJdeJaa8L
2KtrWlXGalqWbpu8O3C13RuIOOTFpRuhszoTXSqOLPZg3oDBCazwtR0lbs60pa8tZ6NNOwaoorZT
2IaEcVOxS/tYTQ5se1xvbOIdVFh5SGUwIIQA1zdM6SwrhGogVLYXeGSwffVnfNIYnugZqr3KmIPZ
xTxujzEb9h7Gjox0rrVkEz9KUq3AOun6GGJ9uUbsKneeCX4n996bmeLtzxZGe6peHK2aUTqdtR2q
+uFbmNlI1LtC92NtIAcdznFhn5ziUUPH3ncuwk0GjFuZMV6T4BcrCUYvss9Zq4+70mGCZHWQYuHA
k5vALUrCBWdVbrN/1QCkThNVkUvs2DQAOIVmumH3Bg51FANTOwMZaIyWvEKVGdqh+udS0Ox04az6
2QgbtzR7aR7PoR6sbqNBXsxsFsFwJOuiFRuvN9trJ+ruiqz421ZJup9Ac0SFec4VHJe8G2OsVKi8
Yq4sP3uaeBgW6LSCZT4h461juIKB9L8dkxM9FcbcOUaUSjlhOrkHrRr4ECtZdz4dshfV5q9g29hs
YpuvRDNsfLPHf+8Jwju0/p8pEhdme6pvgvaljPXqYon4107teEuS14CqVfNWdesAZEsZVOgSCEAb
e7sR48rjP/bOZElSJc3Sr5KS6yQbFFBApLIWNo9uHj6G+wbxIZx5VlDg6fvjZpdIlfSq972JO0Xc
8HAzQ/U//znfofF4HXh63gijIm2ayIfAYIlmL5KFCl6SrpVb4fTfTT6wjx5oZewPmF+LtZ1Z7sbE
OlYW5PdBlSW7kdYP7k4BH9+iN7ZmbnzT2IBcIMgSAqtIcNZjSOkmEyBsCJFtsv3folfEhYCMH0NJ
Nhapb5WeDKBcF4T0TduzwAlKIIeOEs8UypPKCPS4cs3x20roXIuSUuLmLp9nhrAcoRaqEa9VGbV7
Y75aBeOarrHqQWkihU3vj90HxPBr6KR/Me3LvjnX8fjhd15OaJzxpLWxrxZLOHSu9Lfuo+rKrrm6
ptbPGI3+KbRGua9n7556uuzkSVC2Rp9ejLZBB7Ls7QQ8nKJgWL4DCzhuxqS4+0kfoUGeJ0SvS4MZ
IcQdEnbmY4z0fQxUtm5rAu41oJ6V80l4yV8t7/Em1N+ZYX0ZlXWyI/DCfifr48yOOsMrFGXuI9YP
ajBx0HqEgaQxPWAqc34FzfsUiQM6nkP4E+ZbNDKz9bFFr61otySxNNTHNtw2S3g9Gjma+mJv2UoC
uzNPvGbmNqBacuOjs6uG6sW6wbXO4bL1WJ8Lm9klLnpqruAxJxpbMNQzh0GgHU6xhH1BFSH3xznY
RXkAG94xSJQDjrGzrKIngZK6JNOrWFan5U1+N7tguwyELVxpHem/h8awo4OBo82rgftXGQ/f3Ljg
Bn3zvRppmX66OarzK1LksLaDWxK4+ZkecBaSU9MQWKDdozVhJRivcnRORVn5xK08zoJI0QxHenky
+m0w6RDkXFEz1bY+AZEeyqYnGMMrvE2BZ6pjHuAVVO+q9pyrU9FT0+FYC736rvFFSlqZixnnU7Vh
AVWgx0fRNjdq41SEyZtrDSR9c56cibHExSoBH49VTjuq91ipn9z1uEGXDkDgsjuYEzcLgwTSFuR6
JsCRdUF3KiJc2lbUJduAed8p43hn2vJPHXmvaSu2/Od4zTPf34cmrre8sEhxsp4lRfqWt74+z8p/
wIDnEl+DNyr9AMS6y2epHyQ5RByAQcO/V6wvJ7/m8CTJ6ISupB18BFcBjYOcCml53++Y/+LmG0Hp
V5YvAKUxcg99QXQtM2oH5oJXoymScI0hkH5NsLeWTE1bYJGMM30/9LXax5l46urMvZZUKoC4wQgL
L9tEEmLHeI8v/wra2n4OIzav2gWA3HfOJ0wq61h1pMvHOQqu82LD1gwP7iAOeR3aZxeXTsrvcalx
nqwdfj51LZM6TJyb2JKLF6CExa6B+UsiLbqZDeTHOZt5aWp4uqL7NAPjd5QOXGsgAMqqafFDoEO2
zUhtNPmNVGGKRLcAMt37QPITqMLMzN3gqge2DkeLQiwiTMEpTgHw2wm0L8Z90LOMjpumkBq+8mjs
Wt9d4G32xcQTwqZVraDGMEl71pFvIeYzxZrcSxIgkYWMN3IMSbxmvHuA/RIAdG4W+skqyZNswc8W
Oyu/tU3tPLc+TLYKwGoijHQ7cf35nZnvsTuOb0j3Bq0CG7PCftbmQ3NSJW4JR4gXQgGPDffKG33C
J5fZ4Q4w/h2bn2HHVe0ZtzxNbgIfVtXxFdUTHa0SNwBgbqB50uv4aEl2AN11sKvL7BKnmMCvrj1T
WsyiuY0r2kCPDWf7Habqxzi9DmqUV5V6asPdvW7EdzkW5nXCxGC5rC9dM7pCj+jOLkQuSzbYrSsJ
9IPBIBmTq+ezfHRprbRM4y0cce0xZKIlWksgIXie+mKRCDV0xSl7QOZB2DSbiydDuIjw4oCtB6c6
Mo+DwdyCD7nfipyTSGf2eRxVdmPTum6M8K2GrI4fZztLWHoaOtVqCAx8zgluOThsAc3km4lWvHtv
HnC4J9Gb1mFxCaZfNBNG+EiWYhQPpalgIE8zqnWdVpGcNeLhmPj5xgGJhc/rQlgAjo81vBGAP05J
bu+6cPouTcOlu/U80HJVOixyFIXZvStZq5f9D/UqZFoSVKYBn28psewkPc5fXj7gEKK5FDBXyU6G
ep3Z7bv2HQaMKgR0Fr0Lf3rm7Nx3DOMHOfHs0j1INGpQoWmVCeZzBb9UDARcdVcb15atYTlmI4xr
eczbiScWpl7Tnx+lVQW3YhQbcIkeB/gEiFch5gMsofKJW0tUtpiY4Fph8M2PRe8v3ojkjSps++Zh
cKqNGGBba00HsmsQSmz9UitCmYkDXKZcfI6+NR79FPBu6Rf6wE7iW5kI+hhEwFSnltxkhHusuHtg
Awg0CVDkQfNCk8EvOk9dvLDf2QlfLuUDV6cX/X7u3RS3b4CFJq2ng1GEFrFOm4WJy52PtzLla6a9
L2nUrsUjbnccJHhgV1mTfWIUZ0NvBFTMFcGtdbPHuMWmavOQ2cQyp7qgNUEGjhAAhdf2ez9wv4Xb
ImPGJfz2JriUKvHor6OKeBTzZpTUPaBmniNb1W8JnrwsaFqGgLzCBBDcC8MgC38cDUIOSoGDmelk
GlschSixm4TP86ooF3JVFv/QcgS7JMWkNHswe0fSuFp3ew/fXWM7d/XYvZiRQbtPHf+SDt7ELHJY
OOPZVd6oX31I+woOrI7YpzAE0WthdSNxq1jv8EoT7y3bS9fjXxGyO1qz/GkhuG2imVQ7ws4mCoaB
LktGlXHsV2PQiC3zDDbO9KwnBXsnru6AQoZAFvbZ5BJyIbNJ0v2L7q4AlmF15n1i7/5h0llAx88Q
bWPrwTK8S008kejcpiVgRJW7wheTnJy21zvNU/JQYS/roLRvogkjJbwZtcGHTKntHBz+UeWpAKrj
zBs4B8mGOtqdU3tArF0w5RL/LYlU5eGWzpK30nioQ4wpVdJRQCieglDqw/8veeUNq6anqf7zr79/
VX2p2unhTwQt/H90tlpUn/6v//wPSmqjP9XmQ3387c9fv+7uo+DXPf5hE/eR/1+/4t81r4Zl/ZN7
iO8HNp87j+Ci+189r4bl/ZMUhen5Pn2pdrBUtv7t/xS9WvKfkro1nrSsRgPTtOmN7Sr2lf/6uyX+
aZtc3QLXl15gBYH4fyl6tSiT5VI5RVV5/P7X313Plg76hWf5GFUQfyS/Uf318cAp0PF7/aOzmtky
BuMXt5T6zrKS57GhNaMlAgvLWbC0GNgPNjRfK6cOD2ht/aqxcnbfqWuRo6D1zc2v0PpH23HOmNBx
F3eetftv39H7f385fyv74p5GC8Xvawc234v/+XV6fH9oxfX4drCcCpb//t++TkOHTaaN+BKPxjUR
3b0Kk5HiifQNkylZlyb9DHKudgFzZR0ZIGZFAOcMjuxj7wF4toBQc8m0n6y+lYdY5d95z0KqycVz
6xTPCW3Oiw0NKXqpNKoWgpf/I9v8fqDyYx0EBGWcGLP86Ka/U6g0OQaTJydXb0WbHIg+WVudsFUB
XHxm1tsnjkcWcbLPtpn/1VrgbMM8nXflczAQApOCStQumPbVzDBjUYKnNEvqxZ/JOZ+dCR8dbEtG
p2RZMhGizTGSmgNng/+Ilz/StjqbmCuIrPLVcHN3TNfelFxhaAvS9PJ0kUMqNu558PbU6Mm+/jZ5
jnGuYhLzcbyz/paCddmMCaX8ZWdpeShL/Z3LUV3sZKI23W26lYGWCt29W5u9xKoxOmAGQJRjxZ/Q
1dp35lfgEG60p2BzbztgU/3ljEl9S3K9+WnzD8yP1OyFtMSIzNsO9UQJsMFDbxCIACyNbzEbzL3X
mayzlh/Y1xkrgCUkgSqF4TAA+Kt6ZF2MuXcqDn5nnotx3aCdpUyAVbsobdyDkqVbl+L4MwhJ/M3w
R0AIy9+Jh8TBm+QL0/HW1FBcIhy8VZTcSRNXtVt3xopAH7se4+QXvAUcg/M4rZrvhp105IJy70B2
21hbJfVjq9ipf6ZkxuZeHaAWkLRbDRbVLLrPJ9738acEB7Z15h4jE+hond9b4YL0qSGoJ8lbovof
TMZ/IgdzPh6mJfhLStK7M1p8Aqkqb0eTTY6UDdiUdPpMVHDRpeGQw0aMx5UIhmelmmRa+5OPh9Hy
LzSJ9zt4bfcCzkURTnslCAC3Y/Mc5NcBdtHBJMXINogKujTtQU0IYsYoqFbpsRfBIsAtSUFVaeP2
TlU9F34cWxlAvTxCe3Ac5yUma2Mm0VNceMRNRPopK3b15fTsFHglOS8PgIFgxgbtq2CawARgnJf7
TdqWryN3J7ctj2XtYgBpA1JCTrp1Y/zIVa728FTG1ezpBfnSHkVyUtCtMVfCwaXa4qNEesE6oR95
HuySKY3xgbBacftX6k7ZLgBt2ntzdHAiohyZFf/OuIU5U07mYzII0QNhMsq71tN/qml8EBEm1drq
wI+rh+vyJrBMfZ4ybEjsPMldNZ8e5oRiatiTEaNao7WRjIAQHEMhkn6JzZLEQGJ5cApwmjIsY7nv
kbAicYKocKWuTuIIy/8UUHCyPpdX2/s0FRsky3ofA/OzUBMgpIlFS4UbczWwWsZoXAkKFoeTyD9l
Mu0MH29aBTW9iMs7P2wf3OfELo2tE6ofVMB1atWvwhpf3SZ5Utnw5fYSNQQnfyirtRPgxmonoO9t
QzkZSCA30piKxot2u2dgaumq79K3JlKLUzV5zQUoOBP5sxz4jIVje0Q1A3eztP0uZrC+NomgqBSS
Xrk4oeTF1WRXWux7q+TAWEoxYD/D42G91TTOn8FNkOszLPId4rkGAnuMmFmaFIvi1GigOHAtOYiy
65DLbyyRgc7yrTbTl7L2oj1NtpiOIgxtTcdlHLzvKqSw3qGLSA/9j0k+DBm1u0iT8dxL0YoahvGg
x12Uy77YeMUumOzsFnbqUjXBkXgi6OCBDGJSHXQw5RikLDyqQBV8sGh4NXCA2TTqcNYu6fU8z4CM
ZX4FRb55GHXnrTuN1IqfZQ2fBfnX8V5xx576JvtFWNZdVRUFrhhZjz0nQbxJCBdD/CxvYZESGgln
oDRHysMNcG50EBaF+duJ2Plgu+k6trjSeBcBzZIRGde8DrxjE7JRFj30aknGFDyq9Qc+KWvaCeeN
hyHHQec3vQ4ZxFzcM27+JVwT3MfoXproPmEo4hFcfgAJplfQjL610zVLRwoXQ30Dn+3Mc0a+hXAb
mgmVUXG2nqcP34Ec6AYd9AH+vzCeaXDkbyZkj+hPgchB0ycOyngRKUV+rAUpYsu6Em/daLksLcEa
tg0brsADohgSbpw7O9oY4pi1YE00enD2mPtVvpNI7ytjxJAF7HXTTiMfn55WJT9i+zeU0OPo5+Iq
cRmHZOBBwQCkh/YaYoXfDwGhJU8848eJz6KhImvOFA6AoVsL2LP7RcBVrPIbyVp6RnuhBJbeF2IX
pJJKGC2sSqdwBxT6wocLYcLqCPezZNw45MIoge+oj4wYreKAoBydy/HB5tBAyF23tLYd9Whn4M6A
X3cxsJs0Gh+HWq6ndEr3adgOzCQ0kodd193qgGVeX4XfIVuXje352zYLwme7HA+m3gBqoZM2HRxC
FaCDo5H8SD/XcOIQFtNuhlaHwnOTTA50vb8HZGA9L37Fh4UTzi1fe8qetzUYgBYVZG36LoFKZlK8
7yBpehs8bDVjKfcc4/fkgTJJBBl2L+Fh5/LBMXO3Ws8pa/fUXzQHst/SSF/mqnnJUufe0ZN9oHm6
33bN+JCT2jv4lUvPjSaAKhMkgMxLurMckvyOK91n2yB88N7E1+ukL5mah12Zl3+MyZovUyfOw7Jj
tEMIOga2BkTRO926u94MmbttrP2eCeuDk/1hbhpIB3FDoVZpY2ZKnUPm+4fWsdKtpe65xXW//voh
pa9r2wfwZZLxNmjyMO4QkU+TzbdPqHDI+3uQgm6gP5UDIcvFftAvXxCBSjRKwLfMnctnkkZfE1od
jrOBuOG88JMGWF0Uvvlq/MQySe7ATG7tyJ43gI1y6tPxYpuMjDp7ES6lT5m9rwKf2rLgPKXGT0Bl
9ckYYGL3uNfCArK1vMlx2OuyQdxla6sXcXWYxO+WZSQKY3UqzGY6+K0/YmrkIzX59qMjcE/1JnfW
8DFdrOE5FoWOxAtO0nSkGokcAHVPtXvfp3lyH6xcPCDbqmKX4CgbaK9JSX18F6Egotr5p8iKr/PM
L5aeS6m4F9+n+djs6gCRyVz4s0KQzo31xsaatnKL8cMYi8V8ld+7rf1rlAVoU+SLgtKRVdx3v7No
Hfv+D6HF4pT2f6qC3K5Jec2KTQH87YKFgLS9JxpxqvHmyuaVpN2LGomq87k7hrP8wqJIPwZ6qbJJ
hMxtdsESuyvlzMChOyJJm2EYbrocDoPPocrATgtAIb9tX0NMMq7E1NRqdDQRhcVRMBXRvY4WWpzN
o8ed2l923z0mSSoOvi3ndZMFB3RxA2+EtHY0dG0iq+w3OBacjdS2t6tUgB2qOzfxOF1E63+qpuQe
axT1hrazGDqXUz/WdeZwnlDuqNRDGUdAfMB6pqDlgIYMF1mnp4T/Lc29bBaHLOFteG1MFFB3coGc
sNzJO/ZmSRR8JOYIu9h5n3IWbUTkNXdqeCoDeMW122CtHTAhhU3OgdbI6mgmIbgC8L6hAesqHEvA
5QVbSCpUgKLTUoZMH1cH8OjLAw0BarBRbXSOlsWrUkmHQrf00egj2kQ6/80ygz1r6GovfXdf1RNd
qPkS7YmR9XKhBOHUUO2HENhK/VWNI7n6xJ92PoJtnRi0V5Ql36AOu119iid+pd2hO4Ui5BIW0YpO
bhk6MebaMdcfQ4zDN+MpwHv3ayF8k2g0OYnRSHA2QITD3f/Xv/Zc85utW7GuETEHnqnMG96BdrzP
FL2WYtACBv/4EwF2am3r2PLcR0Q+VYFrrAADwbJNvWAzpJWxMTuKHF2QeRR1bPq64vHf0eCSk0bJ
jBnASv400cjFzEYQzPJL6O4aixqbrHmb6ijZF33gr40E2rPCrshKCxAQu/j8xPLIf8XOT8q7Xts4
8reDAHyVZhiszZhtmYBrMswgpvyMGkF2lH9pknXbn5MOnlZUJX/aAMMDXKuVEaA2yjzdDyYe83aA
W8cciheD14Fs98Pgso4yVnJ2z+jIJ6a/ddp27540krNfxwDIzWoLtYegnvWe1/wshoTTMLdk2ksv
PaYEEVkbYlMMPSokxoszzfqZtS6UJ6y1RtRsyHmC3EhNsPDmDU79dGWbYcQE/Os6IRxHsVJCnzNd
GSWl5t5LGfs8zZzNMJq4vliVp7G8mlNZPMe0yPEWUtax68hvOQmqusbbgH7Ye/jF3KZ6C5qmuGuX
BZ4gGtMECIUWkV3mTCzHU/yDZBdj+TqxqrqZBrYe17CI7kMl8oZ3TO56j0hLKXXyyjEtQegibwIo
oW/xqeYDtx6rplwPTaG2IRDvKwcg+8k8lPuCeP99FI6KjJn9ZYF0WNfcf0UyP2HhyRpu40XV/NSJ
xm0dG7+kW20j/HjbGIzJtS2QKpuYSxrsZAeSQlsSCq2qbduqYC2bH1U35cn1cihnXHLH3qfQc8iu
qmYTZXW46+1DTZMOBmEbwELoZ+uwIV7V2324DkacBAjupZ9MvyGlPlAhfvMAIm7jDrAr8RB4Eq5/
au2IsqiaXIRrLY5t8VypcBdgCkJ2CTcoHQPbkzZdmQ2MFTkw9vOQm7bRM0/V8VdrLDc4b+i3dffo
pMN7SwS3G6XYd1b6IzRfiEHxZzSskEqWDMJmql19Y2S5iCkDZKgAJREF7SkMIDdJZ69UIMNbUxxl
PWED6txTkbjexeeRXwGKqWYW3DHSf5izLcIPWmWSK1f1OhaW3sd1eatEtHhJw+kqBBXapd7wdgPA
E+G6xPGB1A4EF7l/z96CQSNk6E8nJHlWAgdf+cN2arq9E2SURngUBAWTaHYz8mfl0MCrevVV2vmZ
t8QfA34ZDme4qjZtDTiGtqHJbx1yfuxaF6S6aXFBmgbn3BOaQNpK1K90eV8GrCnMSW8RZl5S7jpG
775kTcE3EvA1X3rAukLUYtVmlD0k2a8onOw1D6e9ntNfaaEtDM2w+cAubf02YWmPqLzhmcj9wsfT
YSF1pEa8VSNp5U4T9S9zEiOSKw8TvveNGHLv+s63l3tAMOgcONauIGCNb3LQDqmf5K7KOAgVxVyz
i2VoCssXdC8b0wqhw5BLRwXvEbz5kFLojNDhFdk7XoifooS+5nJ5LaX9UrXDs18at4yLLFeh4jYb
2TaY66+uFlQC5uHGKCNquFCUienDenCSd9omXsopn9Z5wYfBCqiRyvrk2HpU+ngpHY7l4BXbxAeQ
VS191VUNS7BIxAWmzSdb57VTGsOm57xEkZ/+KBOhfIRrsEu97DAKCdiPOE+QIWkTNzhBTQ9AE9fn
jtjWlnayc4BeNjgpqaBwTXHdyWFrUUqOQ6B621nxOYjV8KVchrmZHfHKHsgyMNBT8jpEe8/2dyHP
YayV9DW2hrts/YyD4Nl532UGDlQnv1EbMh5EMN0xR7VFYWxTTmJfZ0erwTNVIQU5dU1zlVyqDGy0
R23/1A2+4shyzqntCUzG9IMPmjxrkGGQ/MvNs0hOCQs/1lxwk5vhVjafSqlvICfzgrPYR/R9Mf7p
VUhvUqXcG+y5Cw0qfJraR06n4UmR8oooW60yH8uq+DRyLA1QcIK9a+tH34nPyKXZumqVXre+9VAR
C8Ylz9XQDz6rhMAZejS+AtrcNz6FZyFgu8QQd03bYpbSSF+c7pzT9VKEUTo+q4cacNBEcovOA8IG
1nh/P7l1cLFcXK+25n2Q9sLeWGm/p/SjnU0cTDGuo2EM7rQH9ihuxmxrGMNTMccwsj1xgY/05MSH
GHkGFF4K8Tf03nSpqsOUw37sVauwglYueAnSyRPtuUVuEaPy2j0FdUkkX2qnrraZRazbAHYz9sBo
KIcB/D//lKOFvXtyXqm5wbDRlK+Wsg6z1R/TwT07khHAzNpzWEATURp/GDh3uGO+OIu0P4JgCg3Y
DvBBt7pGyCvk9GO4557KDDBgM0E16mTjpABd1oNUbHAIQfdjlcTmcRwkNR/EAdmmEu2VRJPaHjU4
EBzttSBDN3a7qctvbicUbmQVrVVE6B9GdJM3kE/SjbLc11jgQuBu7PL9By06fqjIIIdMpTJjIvOb
kPaNGjxmrfwpFM47RTIET2L31Wi8ldTRZwTIBBZh/BE5DtdQkkSKgIzINeezwyLTAlMyy2NgL1t3
GTxLmT2kPh+XyN20Lv7ruHGoHat2sxNfDaV3nOT578TndoU7IeJz9y2JifocO3QDgUVmeyp4LQrB
K11Mzjab7XszMbmo+QRzUixceO9g9hX5XVIY4Fp51ILI/vBt/drgDl0BzQAxEjpcSIzpZND44rdf
k1H+Mg1BtEHZP05v30TTfXCQWxeyoW9OFzy4gQNlDdm3Kwax1X6T8agCN+YPKFiU0MarP8IjSCEy
qL74PBaU8E03iIkFzne7QwuLpLskd+NzG9Uu/aNYUY13z6qr+8jzoCjwCMjb5zbm8i8MRm4bqRS7
dkZmyw6mR6d6YFUQQCYx7c048ygbNHtpx3COXO3P5QyAaBZ5dEg8EvPzAuB0URWzCEJy53w0xNdt
M33GUlGvqHglyOy9F5P1JywWPcotPwkdUHU/WDWqxGtgaG+pG6EiZ+bN09szamko4cWYUBfa6A1V
hM7jGowdTUxLtRZJ994HZ15QiONS1BO27Qv0MkTcsNhH+TxzoQ7EL1X8+AD1psW7KUbEzdHtyTZG
wWEOwQl0JZlyhgoOaMyyAjMO18iRh7S4tTI3Tqz5+fKG53Akg4QQO6Y+hkfTRrsku9Sz0kBuRxTD
2FiNyasqAmrjzUZgc8z3fCJPyVLL7Hjb2gVyFKlmv7T9kFEdIeo5oJFHdk/Q++WxaKPfoRR3Y2P3
G08gnyQUyo2Zt8FHd20n56uYBGMluQlUuuEke7qoDbu6lnn/MGiWw0GT0L4rzM/R57Kk0/I42Pl+
qqY7C84kd0s+qdG29Mtkp+bpSTjNr1lk0WE0S56Qtf+09DDgTmYWwdFzhZe1567FWWCDnuKKIpTX
necAlo8HNwF48t4Zi8++aijotdUNU5HNIhuxewZrDrOGLg5gWq1zhuuekKFuXqzcuAt6BJoh4AEu
8wwzTQFcovLuUG1pR5aaQZNi8LFvPtKcPUm7NLbQvSB1V4BZE7fUxMrkSSDPI3vyICf5LFyVbv3G
B4Jhn9skJus9VGoVT3BXa4SUaUZTFRUuAY/TuXcI53h0T1eji7lW2zdbYYihSAB/v2HihYpBNUXz
1+Q5ybZ08g+hC+AmzIlRQCoDugFPW79wh7Vfo5bKwkkOGNLaXd9opMFwj4ktXlGalRlfg0vCwQNx
b010C3K81Ufdlp9OC3DcwUzSzPkmru2zNYSA/evwtW8uUeragPecSzSD3i/K6VoL3Mm5a3QbdiAC
Y/j8CEsck7y1jcYYF5wlnlVP8RdtIFYvgQIq++anEw4lP3+MDYmgY3iHGesmWLAv8K7XfCCvxZUG
TDtZ0SQfdvZC/iOvd5fV3WvG7oHyIXQ1tmY+Mt7K7cdfmQMzbTQJDgTdN2sszBWzofetyiDFdyj7
Bb0oOdXfMW2J66QS1JFQzu2ZPJK6BhtGQfurUUX9ZvYZlQJrQXAIcqBeDeNknPpvHhDVpqk0MgaT
X4i/gdq4B8cKbQZh7N6d0w+3Maew0SQMYQO0Oxje+NX42IiVdKeDPTpfUhE3M7XYmriGfJUkj3SS
NCsrsjD1fmO5pTKTm8iIuL/OpPMSHpISgnaIgMl7XH9F96hO1tmAnIEziLMtoNOZm2cO7spP77TU
Tw04ygHv60oZQ8tuFherkdsvnZcBUNcGuZPpTJ/KYMcPsUHwAoX6wQYTsA6tb+pYK/q0oLJSa8LU
oVn/2b9Exy03oW0vlr23G14aOdy8l8zoGR5mJ00uSQN0QWQm3mA+fueCcwW8H/Q3K43tM01v4pyY
xnBqrQJ3rfROoCRWjDC2wA+EEo37m5RKULRXvGvVYRBXiTN/1QXz+FSlZnCfmcGOZ+/0FDhJdB/G
+WUJjXXEOJ+pWfFuVQr+IG5Jw/HUpLmdTDGKj7Hziq56G8HJ69qdPpoiC2ncNmNMjhF2EV99TRtt
eBZ7vgrGn1eaV7wuJKBVMhKtT/QKXaT9LPvPYGpu8eAMvyi+ne7NMP8KY+n9tiFSbGNp1oca6RsM
N84xUpZOiIndHeS0R6Sr9hqOw3NK5CcXewuXwafhI8h4dVlcXato7lhTmCQhi+pgGq3cm8lDVnrd
j3DDN6286jW0KAMRdugc5VA/BrlJOqApm6Ojk+Aa8DpsnayOn5qYvDpuHI2gMQHx1fCZQe2LF5WV
Oy9yXpFOnRs5BZObroeniL3a4AV6l/a9u1aVUxyyoaUoKKG4IRSwGfzBKF/tltL0KQsQuUX+LXTU
PGMXnACFaJ6qlWqezVHBUEn13q/TYvMX8IJ0Sv1gF3vl+AF/GgCnPBzhtjvw4wtWTzvfdavHgoNx
3/ZOue7b/Kuk6fPgFMYNEMHCvRmoXfJu2s+GzRQnp37yh1MUMTNnIQmbOTlGFuwE7GJ7E+Dy0VpC
aqzemHv99z7jr2ysj5pr/q8O1l7M0VqqvDx0j67/Yxluti5VLAm7UKtn+7Q3dtaHz+0HSchM9m7B
hiYOOJl9XlRwuKyQCvlKWQgfTCPDgovOT0MJVwHm7q1q6/0sqWrzsQ40vv9oaeYHiw6C3kwMOmA1
5ITIIiFJLi9OkvsOnbgQhokjm4dPphK5NRxqkmscgNxm+8c+WDoLrHRjcu1ZQJXzlhDTRySZu5RT
5Q9lnd2Z8VurpPMUlIHc9bb/BCXSIGyeerfO9aCyhe7aHRUgGuz6vGurPYR19G3e5KsIGO4569Ww
yXrzOraOpvQ1vgomp0s2x9OmD+dTSkfLyzSghCiIFuBhj6JmTvdhoN2PdvfddNB5a84PQLrNrmmA
6vDePXrODARjujg97v1U6WHv8lAFupFgLrhmgj9M1PoYULsHnSbN1XCGC9B/TQPn+CzwX+w8y5M8
5p3fbgbBioluXzjzcxDaEymy6dljml3rBcakMuLlIg9otc2ZpmRAPTZzdtUWd13qG1+T/+6YyElT
X6fHbGqe7b4saNTICOx6U3lQ1lmPIUXuCVcCUOTBI7xI9BSYFDYNJX5OpKn1pscZSbutJS2gLXxm
y5FPdTua+1aE77a2ujseB6ytcllu4oYsOO2b6HoNeQZSMDYUkhSMhXli4njrYt0fnUaU+yJN7oVu
LklCUSs7j2RtF/LieTnbF/qSgxigdtcriAjefGJTYfGdWOCR/BkJxEQ+IwLkukmi24B+tU8FyHCX
FmoaCqv4IDoa0e2BvrTMNtjLcNNhfFoV+JNX7Od9ZkszwK5addtlSY9BW28F37dtP3YoAFXIhS3d
VlJF11KQcanZ/kPSvZUWN1nZmw9pkZTHiYtPUsbZoUw1Kz7C2i3CDka5EpNj9eBm9CrIsX/Lx5rI
XmHe80gWW5a+N5s1y6lHcHS73j80lg8gn5vjtSg5+u3ax0ALGKbrEn7W8kPsKR86jk8o2nK6B3aI
vIQRD6xaVfWmG6LqxOhk7HTQXZrln1LfLv/9g8X2FzgOBlN2pPrZ/N+cndlu3MqWbf/lvrOKQTJI
BnCrHpQds5EsyZIs+YVwy77v+fV3UGfjXCktSOUCNgxv2FYkmWQ0a805ZjBf2jijOYuKoT4UvjOv
YBjoGh7XXhC24YToNEXVYmJaFDmB/ssUWUQVg9Zi4u8tFZWHeXwm2gNOLbR62Ra68hDNRNs4OA7h
2PA0d5WsD5Lm0WItDh+MxA63qbZIgyFC1YfnwYegqA+62+9c+tu8Jv1ipoDJIQuHkBz5TVVFuS3l
dyL52PqTxQStw2uMOvNg/CB/0GKeBS2DjExePIYKRxxJjyZKd8lbZI05qLktPV0HaOqUPseXPr2q
hAE6np5r0JXhZeLApiv16rJry26XakN0Y5gD6c7TRgMpvm0myBU1cCdd6SVufTygslprDcegirIi
AJKNyCZ/kxKeQP6eMXidm+n3mbys2LxQ3ctJzqTtyyw33fFRt1YlrH2EmfSEvYHHfBqNLc7n34SY
Ec+HsO1GLQEvmfG5CGrtk0lB80HRou+jeym0DLKB+lZDQoyCNDoloLlrrT6EBTkGOqlJS0Pr1hEk
WrYBwE89W7azAVpYpvEcYinHVufBcS1WsGm4jyTHCL+gWuSoDmUJmrJ6TgnKsenf1Il1SaV52un1
/FT0koOdwEdIe6Slh0fuBoLRcmNIkk0N8oEiajgDUvtdZ8lk3eIt3Uexextxy45U+GjhfZcFjAez
iq5aP9/5Ltg2O4cdCW29v3RK/bciLJp3/GRqBOeqhCYmpwA+39WUxS1xZzG7fK0lOSD3D8rhFCZ1
IPGyGu46E/iblSTWfgjDa6s2WNKpq6cOkuoWE5NKSERh34GNbMJEUFEjmynq7CQEMGKprWQN4/6Q
92Zw0rSI/ha5vOh9Buw55Lz1dD22GG6x4E9C28ZBQ7B86fbIbqC6S2fe25mJlcdHsCNMracskLte
btnjyo6Ef7BxNRgdG+58ouXrC7WbfMXkd2v5BY9+IX+Vmi2BUMWUgsImvMZyB+HFSE2AzIoycycn
xMicg6pWZNuoi6yNZR9t8LKTmcldX4MUC9iC5LQ8bjDNnPAoQmng2QLwpXkq1Clz2hG0C+1aJIPc
BkYsPqXuqYpjbxICJzGcwlXcLElacXIfoSE7tBT6FlkVgDVeLER+yA4Nzdepu7lY03yL6lPTH4TJ
6pTU9i0WDFo4GdgT7vjWaO3icqgwFGXUJSZW1LLvzOsJkRN0sGklQ2e8zkrthN3a34seiFlZOrDn
Rx4qZ2k36qN/oSJJjwzqroOV46LqEiIHyvteuvOmD3xvCKSPYVZS2nFtQOCcxaliXVWIaqjK+pzi
LXTO5HvViVs+GN1w56ZFetlE934JaMrOYNPrV/51jqGrkFfGiBdMLQUvt66vpjRcpI6kKQGilKg7
jRB/aZGxRXIemrS1LpoQunE8GXILlKW8mFos7lYafx0D5ts2wynO1p6mbYghHt9uLXAS9ktORKjN
DlgfOHnYuPaOqFvaHm601Qnf0iLThVZL73sRP5p5BcNwIlJYGEdLx78SNleoFYjdCGcv8v3Zo11L
UFVx46T6dwuOBL6PYKd0HBBIEAlGHO0NsmC5i83pNl2sEFmsp9t4sdrmpbnR7PRLwa0HivTTaoBv
KZOCCB344rJoOya4ov3UcwqGCNnAY4miaSOmjkBVw7gqOzYJJDBsc2X8Tu0SCyjB5V5SueSdQkEr
dX1vJFAMc0hr/MwSCyRtSeWAUS1i2BSG5vnhXO7NmnqiThtvpfjm2TCio2lCVOj64s+ZOwrgNqRz
oayLyggypJ3tlbD4mTHCkF1gOs49FW4KQE5+3/TApwdDX877ttp0gKALUuqw1enaqRHytsg4GoqM
U4npgkKUSxoMttDOjmmA06CD/IZahduwJ1IIr3N+mYxj+HCrJM7yuMFDPUEo2ER9Ki+cWUAjCX8k
fQPy0u/4pinzNMjArKmkmTgGn3xn/N4b967CyipdXbLqa82GcwanT2I1QyKevgc44vGUEaZbV9bd
sNjMfKGXRFHXdxG5zoZLckE94vFLse/saWzSWpz8NS9htMKoIy7mILMv2bbTShpJ45AgyfL2NJMv
C12HxdiKvzpaqVZqQD8VUKOtot/lOBF+CU2CKBg6+2xNSF/I7zPl/y5mAnLigIUwopdHlYczgqvP
e502+a6PrC+RSW/JENKDCECDLHEfm9YSn8eOAmfNPjU2eqoCvjWuQLZjmlPFjerkp4IWw05XufsJ
LEPJVBE/yraNt3q91JxY/i2Vm3dqMZLK5razQiZqJ4XUOolVYuEa0UO+WEmMgpEhs7Mjltehu4nM
Rux7woSsuWjWjl1HQDDKHX4m/IDEPiYBb4tEHFnH9MoIDnuo+rm8jN3wChcu4J7RkfgvCgz8kY7K
gno0i4aOAT6Iev717FwBU3p0HKMgOM/8nDaZjrEWWVUsbmpXL7x2in6O2kkP5/FKs5lZ2uVDMAXP
R9jHdGGEsXcwGh6ef5lRwoze829tM8T9YefIgn0kzWaqrTp2M14aMJbNRz3kUU2yMVN7uBxC65XQ
Hvuc0wTiBjISfvhuhX+v1mCsMAmisHSutRDga1x+6WuUpPb3aKyf/MacDlLv/vkF1Qm2Jb8dmO/d
mgQsvgOMj7HnJ2W6geaBIxGkNHADfimqrAHNpqjG2pifDChQJc57B8q6CSdqKgjqJLSsIozATTV6
sJpeH55/ef7nVAGW1tcw0ufgD7SqqQ/uv//K8/8WxUzBNgq25owNMKrULaoz+ljUmjT1RfhoM4sg
RYzSICwqx+xrpyG0cpAolNN8kk3/zYkB/Bd+dq+yqaH7kJI1B9LSjMkMWLAWWvTDpP6Z2qiASBU3
xujQVNaD23GkcNsl5bI/ZGgejRDElRE+TmYEdRef2N7tr01iawAeDDWbEVAQeQPsGOZMejIxFGkU
ujzddC/NjsYeGC6WrWn+Tu9EeJO7WHwrlMvOwHrpNsDMfBN0UtxUd5rCXihTIu7iAEulNvTHLllC
iTtsr0XhoLMxwdTYzOfQVzCpD3mH1+rJNwd2/Haydtqeeo9jmryfsNpC+Gx0Sa+bqt/a2e/SHOkV
4+AfUbrugkGwFvRklGRd/aunA6EwXcycGXY5AItQl1jbEUMU1titCzuHapSrnTAAJtsE5l2VjvgN
LSPwfLc+lWZjrieptENdXveKgwopTiDsXJ0d3MxUIQxDcDKYrC19NnvlBvJK1hxeBzbUY0eacxbM
azNGB9iQwEkVI934q2mVhe5TVdoF+eB4otgJRWshQYQjtrv3C2Jb7SqRlBmIwGpF6d8CuCEeF4a5
ao9NCMNBS8rHPGLDp+cDXrio3E1RaV3K8kaOcbZDqHNPSGF9SvCSpL3CSh3oJpVP594Hwj31126O
gVOWcXdjqdjf+hkaJ07+30Qmmtskpf7RlQegW8GuTobb0CQcy86WXZ8xXKSaRnBJPF2MBpOjgTh/
n2XZ76VgQvNuWQQhz+S8DZw4k24FEAeQ6zBfd8Jh7+Uw8SR5X51yUgQgnHcrfdHRxE4eQ2ZpNWRW
5XXN57nCZL6WyittsPYN/FM6bPWqFQDJgxoV/ZQMV5rBeipLk5KLpnsB7x+y4cegFNx/ayAFeZge
2k4zD1GnTmFsJXvs2WV+LFsqn0pEn6qYVcaxLFQvRUWCOAXktolJcXVLLoGgF2IhSOYaOdwl4URg
22LXjqg8TtBwFhpjDTQ0YMfiYHAhXl1VzrqGB8WCjZgdTSLfVVlyegT6lU4uDv56us4GsMMcuflR
ywVjPEQTaVX6heRVuXAxqNac3jE4jhvdae3rMcielsCkJpm+4FUoEnKcAUDHLTUppKjxobeBxUbI
QXBoapeUvMOdMsef9DVTMAE/dR0WJDtxcBtR6xWlcUjFKLfU8/k5xqduGOcDXqsbpMTf7WpOPpnY
qQtCgVZ5qF0bpfuEqHDGIZB9K1SZHDJMfEtpISlyg8Q/8pgQin/J0CVwSA2+p50DTmsSeEIsOs2l
ndzo7OjAY/f5pRPCodSGr32Pf0jvWPdQvduaKjYNK0VIlWONdjjlrywnWBcJlZmdSpdkVjFrnzPk
DySgo4MZK5pPyrk2dQq4CUC+YzE55QV44jV7zaeZlgyc3JGW0wJqEHH2aA7U6JTAm1okNJkqcoew
XEyahmlWtfGB/tvJHnmwunnyJscfUcOSME15euE0tjdRpV2SHclZlxLFeljAGS4pCHjPIKNwXIsU
CrE20ohBIzd6oBPYq2++lfNCdIhQIlgCaZ2iGJvNb8rBupT46I969ctaqCwwRY+CnQu1qMG6ctmb
YdZIf48YQHd0Gcx1oKH/kBkHz4j8G7aV3aflKBTmcYanwirWdbyN3NjcMpWxzvn2uPUTkV9hMX7+
V0bIFaU1YcyuATlecJRyIod6Ik91IwZ2fPH8yczzr9qMm6kw2I+zY8FCbVIobrHyU2iAI0NVYY10
H0RAywuA2lpQih0pMC1x9fYjJqjqkEiiAJyelMZmhkCEHWtvV1m3wWVhXhC89AXstL9KteyrsFry
I1D5rjT9UGiaddqNJgsWen3YPnBOWo3ODmdT6K9oxoPFopD4Y3AqwlvZ19wa7vxqNNoF8GJ+1vrg
Nh+iXzbNsi3axX6kBIRW1OuQDWyKjqKGA13PLAui+AykyWPMEpTNxJzTebuYhBVtnbZD9QvFEsH7
OhGTvwPicEQKVax9krc2g8k0OD2GWoKxgC7vRhZonZe8hiTgj2ODZHfLKFj5Sryk1aGGO4brlvRB
kuZvy+Dz1IJuDFjffeiWt9S4ynhIjg58s6o+FR3ZAsL4AkKRUzgqXEpJvwroqttxwluFKTm8aHQ9
3Kc0cfshgVPYmpRo6u4X0mp/R0MNZKHOq9dylOkCMLgtORzlPJCb1EBYNivEmy618jA0P0eTeWnq
xjVjmXYynsoOwqo+TI8E5uQXKNWKoxLuDcqlet8F2sL8CW6NCjuCS5Vo5eAxJrAFd3gUQGEgMBHp
Y9wtrl1S4uL4p4VhknOpv32uRIZQLTjWmTd6tpypU9q7finY45Ef5075D7O2rzvqo0eVxJtugoWe
d/LzYIT0S2vASTIZLxujuTQy64uFONkrdINwS2PC/yA+LWYv2xbaesRDqPu0rd0puQ/CTnA8Y6mp
NKSzgeGeioFztIhxTGSJXm6yaF1ZtKbTSU/W/NjrAAnOVlMhOUoG2tQKu7VpOdHa8AncmpFO6bYk
LUFE4Q79NzBp1jg+YwCIMQWKKK9SnWeSfOB6wc5Eq0OjVdzHMvJ88BXXlq6z3zG+kbJpI+pFozYq
dVn4PeVzP9pCQiX5Q7cLStBLxrn67BqT9OZ+3vIKgelJeLYmLbyvsXIcKOJSE8hYHIM9HEDgRxdT
iQ6FCXMhX4wjGdBMmUlMxcbhIM4DRGsFFAyHEH0Se2U5vxEozvBaCWYeCJ8bC7Pfhf1v4Yri1HaR
vHDD6DOqkie/LDpPFAsQZVozM1Pig1G1Q+KxqnAAIGCoN6SVEbbjz1iMUixgYll4pqq/cnzw2xwF
KUbGSXDCvoUnlN0WnW/qiiXrclxqzEXg7N0pXMApzWpG/OVIwiulTrgzK8gS4Imaay4p340IWjnb
VoDTGrHAzwUgv5Y3S/qILq2lQjGzwIIPAbJWD/1lad9MrABbC2oUiVcClBwMmRU5pU+tZhHsItJr
YkQMCE+FtTGvpHTANtQnzhXxPkfiRCp2syvVeD9htyRazIwOcZ082BOd28Ymd0i5dXnX6pdl4pUi
LGAnjnggfMjuVZNc9eMwU+Gl3sbutjgWSBiIjrBIZykCHwWBMd5oGi1ZCGhlpbkc/cCewLa7LPLZ
wC6ax9sR3LE22F91t8pWbVY91UhSjsD7Wx99G7uIvRwEoc3VV6cZWyz/8leqWqIpMgDNWD0tjwYS
5oS8OKExoiKPjRq1Z5Ktq6qo1nZc2ut5aScgaP1UBBpFI6O+s5FE9B3duPoIAGWAttmjY8Rjquok
3lc68Eax0NRxj5QllJN+Yv+amNMjtr76ptckCBHHX3XGvGgYgTUuuw1ESfT0At5KcrHJ86CxQ+28
hGEkHYB5hAFGBZvq0IKjG5oknJnIfyKzY/qtd5HCSy0koUWzDupunKS1lZbZco+tTTBnMDwBVQDy
JX0JIEVGU2jXmNk+oz29181gPgw57OkyDqiVpIj3fX8zB+2j1uFxtFsyW22oLOg/c6wmfgd4Ypdw
jD1ZJIVunFwcgyB8xJUOfH9W6CVbaAE9GxyW+Cw9iqFPj8+/M8mU7Fh5VubIcwWMFu37dGUz95ON
SKWyjLL+EskykWbTVSShY1qhuo7bQyWiAb7wCdMTq6PdHpFb2fc4I91VWFIINmvlDbOKvRSm1zrI
fyUppoSZZHkyhZwvge8QetAOnqXPCaDv/G74DVcn341Tfz+xhq5rg9au3akfRVRBoTIa6wSyxO7l
d5lRGixoLFMECQlBEtdUrf3jrPnhjWxrfW9r5lMZmLu5EsPWDh3qCuVwBAW15HgiLgyzXhxSh2Ju
62oQ4wL/pCfpQ2WWN8OAhXG2tPVAXWSNGO57Lu1tU9JasAM6ME7bpJcTCmr0BtSdsPtQrAoj4A0t
2TK+ri5NceoS+qq4dx/YwZpoHtzHiJoKckPUvXGgEXBl1lulm+SsWvMnNPgUyvyAxI+5A+io6ttw
njjqtP5jnSwvQmMR4pEo8rLBpTchgR9Ow57Riq60tn5gGePx28+OfieDienNtq6GYamBooXcaUnI
BQsiX5tqgcpGxTYcIWFW8fxFT1NxSUUXjTQ2IlDqbGuSttz0NF1XA1/65Cc6Sc6ZfkuP9jhQPDmA
ZbxcStAaq8JT3hLxUNUs7gbp14QWGdrn0TAiKuJM4ej4t/yT9dQ7dz26qI2R2bt8EBmJzX52aBN5
RScP2fkYeqhQvugSJwfmg5PDi9RK/kGayafGHPEau/Ihyx0OBQvEEdpVuuHISIz1bI77lAZdYhsG
ecbZZ7s0r4CnEr/2uxjcz3hNWt76Pg8hiY2aulDEKuIUZulYzXX52HcNaNLm23MLELpxcegjv5hX
A9GCu3GeaWymFEif/+T5F9/ANhW345dkqQmNTUvYMStZSv2d38YJYBQLaMeFMbRUkNIU48HYMMnG
zjdZZfcD0tJDRxjBIv0k5nr5R88/6fmXaPmZuYYFfnLp7kftExlOeIwyn/S46Wak1IWSPaaYqdW1
V86Gp2LrthpgSTkD3+HFRFmAbRIA7TiuPpu2PmC1zzua3Msdd1V9RFeQ7RCTlN7UfJvkkp+cSpy+
1j3Z0agnMIfyjPa2ly+FpudfBqfjRz//NgHH2afFMeORpPkOkOv4/MvsLzMyOoEiJZFlsuvH0EbY
1Ii2O041DhpmIuYYFExH3SxxvMXtvghB+5EmfOGTmks3pSGHjHBS2PYVKH8O0Z21MjvyyC00ySvL
gVNOuQDYVAlY1bnv+skDkkS29Ezy9wyzoKgcYxvo4S5RpM2jQzuVCS53Lc7xdBY5hhpcgzxFjygE
rkdOvABim1t/srG8NNa20aNtk7L/6AfXS1hTgf8wYdquTkRIS26Sg7GQotMvYbHi6FZ/QFJJWiO+
SBf3Dz2wdRvl3hQh1pMZKBYKp1NnsIgIjIFsRjlzhWwBQUku1tIaXpZR0YhKSqwJPdk15kxAgqou
xuo2IkSH6w4um17bQ8MjJYm3cBWJrt+NXXBfp/RuYvxvnOeABrpo6JK7LEqfkpLSXpTDrYji9dCH
2EOA8/LZ7ph8cKClj0WLq3UK2VKmy6lRpfw9wWFWoXWF9Mpc4eu0r2d3U/acCMy53HQS+MQo4a9X
5qMlcKK0UX+SLLXbSpe6p1n6A+A78yINW5J5KDGDoAICNVYkBjioba3H0a2/1U5trweHLdOc6tfz
7N+P9B6TzCw9TmQ1+xwYjBkEePx4/SMt8J5uWwDqjs4JqXvIBBDtWRXRvTM9CQtStyqyh7gPKG+5
5b0Kox+YOH5assVZy4pf4yMQMiQ6DHxBgyRhU8OjoypI89twC9jZ+Z0c7GJTuIF9EG50F9RkfNDh
RyJTpi1y1NWU0D8ryiLYZ0gzBB4JxC/Ut7uRzj5NJY3AXkErmOCLLtnVQXDw7ZmydG9zM0LWmwuK
3Lg87ea+VU3gaUaFt1rhWjC1BziawWpK+bt9YP6EHag8Czwqhd32pHd1vR/9ZlcZNdsTkqzmkDC6
1L7JA9ff61l1DcJMLVb71JM1Yg1U16syQHMeEagRxFejMXB3B7rSz0iW//wX5eYfJkvzTL35UZRT
HXEAO/vf/yYrj//+7/Jv/v13Xv+L/75c7nZT/G7f/Vu7X8UC02nO/9Krn8zo/3y6hcHz6n82zzye
G06O8HuaLm1f0nr+p3/4D9Xn7n0akGU/36d/3aY/YECI/tNfL1FAy1//hwRk2/9huoZLDVCXji0c
AWpn+NW0//V/NAyX/2FJy7WUYZmoiHT+1T8koGdKkG4JW1m2JQRlSwg+TfGMAtKkDUHIFZatHAOJ
uiH/BgVkLKif/48CsnXhurouLeGa4HVsUy6ooBeIna4oxw439HzEwroCVHWwD6x8a0IKLsJVs0LH
fcGO64Tndo0/6QKsGunUtOMuCCtci725f3Hn/nnAXkJ/nA8+zhmZCG67CDXyHo7T78XjUTbLzEIb
sIKo9q+H+dWz/HIoGExvXDlfCjfZsRzden3lejb4hYQAfIyKcVpsjFo2zk8a6a7lPcp65/f7V7YA
pP4cj4EUnCPblpbxejzJFijNA2M+hhj2tViu0zAhduxziOQolE/YevwB3u/TB8O+dUeJ/lRKCJ4z
Vxevh41D1BS+Xk5HqOc/3IPcugdjU93gPfSyvfhds9ZtwgO5AZsPBn7rel8OfAZvqvsAbGHAwPF1
+JPeyL7Zqh0Moptw98FIr3FWtm7wqjgCI7shhdRptJxdoskmWC9TaE00cWj6Xbhowkcafdh4U91j
S70k6tHTOxgWlLriLp8oktVwEFAZR/KrnOh6uGL9wcda7uyLV8t0AJIaAlWTroSplLN8My9fLd80
RK/59qbLydPbF/onc4dFgjbNExgLFBUUQj8YcrnSF0NyGwzXNGGLM90Yunl+J0aaNi627RaDB9X5
tFHHOK050482Ic7ARCFGXxtIYvUecNCsjpGW0EIzgMe4WnF4/8OcPXiWxQfgA4HvkoZwTP3sVU5T
JPEawn3OdUHVwT7xDRKcQQE2ezNELY9dSIYbjENl98Gjd/ZmW3ileR4oRRlSCmWbZ2+ajf9rtOXg
eMXk+zeiJbmnSXSkiUFrffDsvTUUJDeLuRgxKMWx19+xhAbgTnLEPDAgQvGT9FjqrNiaKh/fv5vn
A/3rm3UF95FHSXfOZitAK0gOWtXurAGipbMIesTwI3Hch/fH+eNbkw5MOIJ2uRy5fG2vLyii5zza
ZTWi/IqcK5W4wRa0wfBUCFx29JHaHwYV9w8mKePsVXl+biVya4PFTirpnK1CWPmiMSxr4Ma1oIBa
/WYvSOvKLm9RjD4geaGPjuRoZwp8B8T5DCkGP+D6M0GaY1SvKa2hByqPUrc/KSM+lRRD8BL4HsXY
Dz6rszw9L98xeqYmW1vF2smdcq3lm3rxWsPWm0fpG5kXJ8lxOYlbJqdgXUx3lclRZJxSzi1ZcKe7
JQZA2X9SyGEgbEaXwQTACuvQN3e2CnTo1HNEbRLRVLT7uC691p3va1tneqo+D9jZDk5luGskltaV
UjbytjLxH5VWY8Oo+mHjK3lpJBQt/aG8qSN4vlUzk2hA5tvWMduHStks03l6NYwpqif1ZHIkByZQ
NLehyL9AYo2w17IAAP//GvbZWkXdZW3Mn8sCGZ2bBT9bSi0rreqP+kBu8UA0gaNjvgG29SXFAZIV
LsVHQCKryQTEmYviRgff5dUFRmnNpKIROfiP6xlj31yiyCSGKqSg0dT42Fgbws37z+7yDvzxzSil
wxmBF/jHhFu5DTysEGV1T6tRBo99+/X9AcT5W7h898wrbBnQVXHoO5vSk8ZG+ssRj+KYca2ZcY4C
d8BqG5OgVD9YOuUIPcm+uyqCw5bfZjL64k96BLPI/WEZwMPbUfzlC2uytLDmLThHHsk/pnwlEGcN
utN5eeRHWGV8PAFdK4jJEfDJ2GGMWgwcuhtQab9/N9ifvrrdgJZd1112jvYy1VpnEzyV6Argbpd6
qWzl3WBUSMBtenLUlge96vaacC3xt2NKx7GkoyzLZJpwnOUzvXj57MGxw7rzJ68WCGYvRnAnlTdl
atJ3xBlNzbZuhPO3CxnLia1cyHpst21hn01OU9X1pTXUyMOh2V1kdbHhr/4exnDgXcvusHRev39j
z5+yZf16OeDZjS1RD8alrFwvyFrxMyvh8thtNW5Inxk/vz/U8qNevjLPS6UulLRsU+c0cjZUFfld
SO0MmWxj9FezEcLSmyEPZdQvd3R4ORNXACVHl5kNPRTBdu+P/8dyY7JpYzfs8kLxIayz3Wk2UlQD
3WnvxsYBBEXEMqWLIVrj7g+vtXrqfjRhGnx6f9A/7q90TIvNiZKG7fIBzi6aNcHM0nzWPTsBxVI9
CsQvRI58MBud7UotHlPeDNdx+I8d2fOa9+JRNaBJDimUbh4bGlI1jeLoYR4nrP6UYFvw8doHl/XH
+7gMyMzn2rYyHPt884fFdYwnyWVVC29qaR/rd0on5Rhb+/s38I9v7Wyk881IlkWjihmpT59MKPHD
voy+9O4x1dQHm+g3virL5uQMHxDvBWfl1++7YOdVRLozoRoM3Au7UvOxbxSNKLNP9+9f1Pnqwfdl
AbnjDhrAZpmbXg9lRnaHSqlhKMpbVKXTT31CzMv7g7zxHbHPsR0EplwOm/XXg8iqHiKD0BNv7Hpq
mjl2bDhyZuTVg3V8f6g3viTGMFkUuDJdGMtHefH85XQw9NTFCSGVbZGSPFfdTzeMp2tfNQTM5y1O
jI09kPfy/rjijRspFVtvnaanJdF9vx44nKXlWxiuYIfhR6wCE2pFS/oBKiM0H2TYwXy7GbqMWFi3
HBCOjl15TVtKXDCPo3kG57cto7H84PtdHpVXUx07W2UZ9vMB3LHcs2ncaR09aapy9pxY7uhJHnBI
XEQNoLai30bqKyoqr1La1ft3440HmIeJE6BAe2jY+tmonRH1Vuj2g1fFWKyJb1BLUPtE91QG7f37
Yy3FpPNLdIQlDc4Hjg1I+mzz3gQUQkfTGkDEY1owyMfq47IoQOzMkFZLIAYWCQyXssjkj6wjFRQC
e3AU5mPWQ4e/KHUb0lqtAiKAJpcgW9U2IMySektci/6U6bgl/vYT25gvpc70SCWKU83Zs6IPTWpn
FTqtEPNLTa5JOBziarrJzeAeKeajAW2iKdU6T5qbqcmpCpuei7LURUPScagFZ0KKAirw+cHxf77/
4f54V23upOsay6QKrfH8q5N943SlDakPu+OpUvnP2km/pnn2SW8+ug9/PCUMRWlGOS41A/HHtGCU
lJfjJJ49KsKoafW8QhrG/lL7EjpD9P3963pzMI7HrBO0MczziS4uDfg3gwWBMDQu2LOya0tjXHpJ
rn0w2709Epkz2Iwsi/rM65mgQpdddCO7tWrSUSNNkKug8eJdef+C3vqiQPqZXIrBHH7+2Le6j6ki
0yZU0+NNniCK7mjhkNhwiyzxg4fij1l1+aZejHV2SVEwE6KmuZMXmOmdTaSCdMqfYSi+uhFIwDj8
YO95XjWklvF6vGWyfTGLS5gjguxUHsJJfEKIKHDTg5LRo7sR26vhzvQCnVORZTdWTvPi/Rsrzs/l
z6NbNrh4dkvLdP569My3MnZSikclQ07nNJAuOL+yyw5b4PAZwKW+LvS7fuzGlbDoGGfSNPaTmyBf
+uCjLEO9mr6XG8EBR+kGm39pni1naTbFfgnLFYl/B14Y6c701JBIfpOV5Vchu+EIn1VtQwljI9Q6
4QE0xzMeoKJNND3C6aRNJ2Xb9V8/4y5FR94kS1ACYml/fYuixJVksMWuJwH27PGZ/Qp9v9w6zjSs
378Ff96B1yOdLSV9M2C7zxIXr47mhut5HvoKsG1Rf0Te//N9WgZiO04aMnFKxtklcfwvKNxCxACK
RZK1NdMvc24REX0tC05A71/Vm4MJXP/MfzgijbNHbLAh/Lkp5ls87LhoumlS3YkkqE676C3yP9GE
IUrw3h/0z4mJK6QarhTlUiqEy5+/eKtUjZ3IoXTnBZVBGFtNq5nYkGzVNbhz/xdDUZXGLM6pjtL/
66GwqcCgNqXjVdlogd/CXoolIT1EBdDFvx+KajhFMK6MDeyyPXhxVSEEylmiqfcMzVWPjeztW0JB
kcj5dE7fH+qtb81mTymUyRrCHvP1UFlZqK7rhOvVJq1OJwzucYJ8m1ptb+jBt/fHeuvLsiXvF/sE
9jTn63BpuWWtd8tlBYbl+RbWosBByC4L0/7gsv6c3fmO6K7x9Cue5/NgjCm1Yop/DJVDGtSiGfuf
MjdNM5HkLB4CBJDvX9ryyr6e1BiPFp9cvi/DUmcPf2gaxAMljeuVQd/86h1i41KdnLy5KzLPEpp7
KHMHY9KcjKv3R15+8p8jLztimhQ6pdfXXyDUJUubyLzw9BwAfR2JeU3trvzgfr41CiknhLoRNSIY
6PUonOzg8dqR8mxMmuBQKHKqoPc/eJvfHMUyrCUgheVBnb1iMZ7cpmlj5QX0Obd64Jdr2m/jB6O8
9Wxwfvj3KGezojFOM1L4EAJDhvCmEtcTcZQo2dWVgZ7GJdP6g9f5zQFdNvQc4NCI2GdfEVYeX7gz
7xjKYtAE7VPJZn1uEIdXZBhQhd/99SNhYEFlDTPZihrO2dk0cWtonWJmfUF+Ah9Jyk3ZyviDR/6N
L8t4njEIduEtE8brR6KyrCQ0SIj0Clk169bKU6TEjfigrvXGnPFqlLNr8dMOnwLEHmZdVxgX9Lxm
ckqAuF71k088wvt37o3ZkEbf80JiK+bys0dD1EXZwfpSYE/hPVWsdshg6vAKNvv4OYpN84N7+Ma0
QaeEzS4ZGJR73LOqWZ8RR5zPlutl6K0f03KOUeBB6QX+IWX0qIJA3mmmgcDQjBP9f3Oxwll6UDZt
c+d8cD8IDW1QlEPBDV8ks3FLzfQ7foX7cnQ/eCTf+hrFi7HOHpY+1BA4Es/m5W0PSDHS7JUu7J+D
bV6+/w2KN142bLI8Mw5tS+rpZ3PIOEwDvlNqrlEoZOrViZ18r9ncQd5QeWIsMjlibHLozZ41VmRP
GK6WXDqkUC7Z8XmHkSxMqisTuemphA0JT2dYmh9TENaPLSUl6+8ncIM1gwmPlYoaz/KMvFjsfYSs
xN6wdAyxr28A/YL+tbL/R9p5LcetY237iljFHE47sluSFSzJ3j5hOTLnBPLq/4ear2okNqv5e8/M
HI1dRgMEFhbWekO6v74uSx+ABzBYa6onimHOPrbnj3rfDeGU3XI5gd5CZgykH8L0mw4d83hlby19
BS4K8kCdJJ+358dJqZXaJTTyLbewuTVdmOhdv/UxGHylPGcgc2xXsJMkp1FXTtTCO4uODuJ/tDOo
RhvzsIQskRHWhkxCg1777wop8nPZiS90jPFI0bH88xPKZXEKEwluePk5aIc1wMDiWpOMkifKukoE
/jj5Nih9/APZ7EWrVFtc/s4mxlDo2FcrNamlEKyxwHTJ6ZRp2ixcBaaW1CIUtqtAc6bLyoU8KKJd
WdLFUQzdsh3QT4w22zrOmE1N3cF2oyHoPhlpkB8VrzZXdszSooFaosJAbq2STX1ctKD3xUj9EH/z
Sv9mqP4rDNJbI8h+Xj8HSxtTI47xv6k4PP82CAxKkIhIlxrF/1HEMFRrHMWIAKrWwG9CwOz6eBeV
PBKm9+PN7q84LFSaeoxXKlAqhzS/HyG8IGbwlTzkVh5h0lggWLNEebk+8OJXwwJAw8DurRT+cT39
TMgJGBLCiqIP21BN660SxI/XB1n6aJQnTSA7JgWoeSm2DrouQ+3FdA3YGocuwlIrgQ+ziYde2f/9
UDSlKUBNbVLyjY/zkbu8ryLKeHgKKEenEdinVu2TIvX/XB9n6YNZKB/Te1FUTZ5PSQ+E0ITBOHU+
qTHZ0kPoh6c0R18IERk0uu8ihCT7aljrwi7tTFq/Mq8S26T4O5ugmQ0DdJLUdDtS7McosIGfwKsJ
7z3TQltDz519ChN1LQtY2CeYGzJZrmfsCuXpE7+/fqTQFgi9m27h5T0qIVWxU63Y311f1en0zl4p
VPS4fEg0oPuos1Ha3sbRPmpNtzGC+JPqy9CF0Ce8L/SoRkQfLtr18ZTpXF0MSBGHdi+lAR6dH6cl
eVj26ALxBIeiBAKA2AdHmyIOfbx0vGj4QQqhl/uqi/Nj0nZtdIMCmuPs2hJF+43d1ypoXduTv1d5
3r2s/LbpsXTx22jo0Abj4GjzL13TTrFlFJ3cJFVPyItudSSiisZNUCAs5fHWLtHNdmDcdWP8fH3s
pYSTGCvbpLnACO1ZZSEscx5w42C5huY5G1mGHzf4AOg8xJdDp/2JdjR+59bK11j4+gBjp68xoWQ1
eRYE/VzOYsRWTHcoQ6SGKTVuqsBLv6JToLhW3Vd/HytAd1DP5P4F3DNvzqkiQruh8inVjPD6pCTI
n3E2ilzHiddwYwsL+mGo2T7rey1QzIChoPPR29T+xJOokgy9TgG4n0U6PI9gJURNh2W2fzRCE6gf
2pz0HmfJVVhj4ViOoeUm8BtR0IEmNShZs5eVeK3NuRCU0E11uMR4Ixj0eD4eo6rSDCcpJf9UksBv
gCDC4fOfYgCuuYKBbbbW0lgajzyGZAPYmkU96uN4TaE6ZRYN/kmp0nLTJ/ACSjO6E0lzj6SjG4dr
W2VxwKkOPR0HoI6zwGSLqJEzQ/FP4Ar3AteobVpCmahk9EwBLL9USvDr+hFcHhE0AYKINoWO2WFI
bSfVpKznDikRiI4lVI9CdBX2tM3rW61V4lOi1bV7fdClEwgM3ZDhkzLVeT0Mr2e9iHLs66Rc+hK3
4id0y+cOScJo/B+HsmalokrBAbKmGXWCWVbutUj5Qb+2uRMavAv8W56uT2zpLLyb2PwRW5isFSKh
fL+8eA0074cWOQ8Juj4r6enSV+P+mkp73GATWP/DNckTiS5epTLOiCBDChn+3Aa6+ZuNEiCI1XTW
pOcn/lyf3ULfZsLzGzRboNzzrJmFF8g1ZpL4juQqgYKzDvonZ1kSaMbFBFIpRRKlM+UOrHT1C1Ui
nAplB7Ka6kXH6z9kafqAbAgBvDQAVszuDUOtsjaGUwmbWTd/NkU3PDWUDmLXjPQ0uLNKgdlIImFX
utI3W4qvBiQJAp7yVlr9uO59gh89Fsc+5inpa+uFv7mfnzSL8g+STV5f7lIP06nrk106LBOQiajH
ZaXYs2/daIY5aErNDlYMZDFifTRvRdn21clC0a/f2WWUrUEe394386A+weGA4JGF8T6ZTVQ2fNEE
RXCSLLySNyhCBjKiAU0c3FYI4Fp3g2FnzU00UdU3po2ljBk99hHXKoTWcQCL7RgtQvojDpbHtBAN
IqsSBtc7gI159vd5/3QYnGmJ9OmW/fhjBXeuCthVcn01MD45spLzQRBTLM5Nh5nD7fXvMf1rl0vD
+9M2SVEv+gZOYJCRs+Qnucq6U2M7xaGXQO9dH2UpksCh4WzzaJ/aSR/nZIgB0Tk0+U7WQBWsHn55
XviC9fDK5b2wobHuozJAp8DiRT2dtHf59oBjSqR7fGcsBj+nPgqzCGBvZLQgKDndmH2zb2Tp4frU
ptM5W8A3mBzQB7KwC3A7nd0k7qQgOGXYhKYvxiB1P/WRV+ltYXZSugXmWbcQKFDUOWBXTTU8xqHb
X1nghRgyVcDJV0DSUfCczdwKqnDQ1TA4gf/AC0LFQKKLz36vomamRXeaL69Me3lA26LUP92187q7
LFpANHXDtLFH2UVifKkREVRxT2xQ99sB6VkDMCyNqOhUnuBiUcmYF2SiLsMetwslV+vxJNzaokP8
UhMyejSdmdIxxHmNw90bJDmH6994YftO7SceFI4KY2VepRlrqIeBLyRXkhknBeH5YGupvwv5xH8f
k2mf0OadiEiUWmeXQaLnwUA9WXLlovhUJd2Pks3jYTaXFfUZWAE6felaVjGLAQAXVPIWbl9dlw0M
E6bpvzs2yMN76DZrEzczkTX0B6RY3qpG3uYrF/0s+L8NROoJJpr8E1jiLLT1aYhCltLAbR9G5U+R
ooJF2aYDnY8JhtPtZOy8tZULZ2lyYKAhaYBENwFTf5xcM6JHYVh1evbEgAVlF/Iw29RiMF+v75HZ
9nyb21sM0IlyVMlnIW4oiqJHQjXFOwG5mjAzsbEIDOkUQ8jGeckMN6EVNF+uDzqvyP5nVJU+FPwu
YyqGfZyd19Qwf50kPUMziLcIjEtYeWndI9BXfJgcz0EAsEWkskMU0MSUcSOnmHZe/xELXxWahzJR
ubjPL0IBTJS+GMswhbffiWSL462DKZGvTfLHiIf96VCLXhtznrxNEwfnojiO+p9y42y5i9jgcegX
ybmnmbCTTLyHwyR/iiPtC8UP78eAguJRkhMYCC3SGJoYMOjzxr/fXOCyZUoNwKTJoma/ImdniRTj
6HPgONmDH+XOLaYi9soos/DzNlcQ/QAjoMmRIM0+ctOoo/C7PjmLvq92FOvqsyWCyI2Nqj3+/bdk
FzMZwJ8E99lQvJOkQjI8+NfIuX3LoK//1BHmQYQAhLuErSnJ8PURF84nWgF0BEl6SKPmNbIu9oei
zvz4XA1A4TaNSGkIRXH59fows9TgbQ3fDzNt4ncxDo/BTOsHLzqnEnrlqOLmeoMpmmEin4rSwhe/
6Kk6Zk6c40tX5np5uD7+0jSpA3JQaF5QV5gtbGd5qUpFJjpXapviZJ6l1oMjRCjtro+zEIZ42WsK
95UFwmXeHCKRzmnrK/EZ+VcE6yy9g6sfGfvIGrDerYZvMXjNlf25FACm2GpDkKA1OO+JQ8fv8fOs
4zOeXsgr6hqc5HBgp0K+utUGfw2AsvQtqc4Aq6EszoU8rcG7b4mOBTKwNiKGOh2HW1MrG3RRYF2E
8OA+IwLub4o+HbeDmq3hsGbJ3rSLqOKyV22boZX5ZkUXBK+rGqMEDNgklCvMMYMzWto9ihKajcGh
Gec4LKVl7TwjHuN8953MWOnCLkQDPjDrDVaEN/N8tb3aD4MKtC1iKrn2ULGDH1G+x9EOKaqVD7uw
aUkm0XrhQiOnnt/XOk/HNmoSKMFCq34iTG4OG0C3KKde37QLU2IcqsJcIExovqw0USSvtLAstoY6
uE9w+jl0NHNv1Ayf1+tDvSH63+Xrb5+QcXjy8xjhwT07iBG+QU464ouZOR7ygj4oX7jQYYGWLlut
ewhaq3mR+yj4FkEyvXXSyPleeHH3o5dRZ3WKKgGjX+ADvjNGiuNbA4t1rOZLLeKWDavPet/jWJPn
vfYPkmOIXvS0h373JVYUu8aBC7XBhr5DxB/05gOi1b6z8tEWTgeFb1QRQBKpcGpmpwMhnKCKCyk7
K52BBahZN8ZnDKxVhDEqo9gVclW3JyAudKqNzrFerq/v0paZXpJQeaYy4zx/VYVoGi9HpgdX435v
SsXXyhmN/fVBFoIcKQ9v1glzDkRGmwWA2KtQ+KkJpqafYASn4fqeZt13jSneFJqTfpZS7df1Md/K
sbONwxm2QWpNdPWLmcki6HLArbS8i3L4o2Kw+KiFrfiktcmIirOS2rfCK4p/ot4YHz3kI9028xEM
Iwz43UZC5WnY1k2IUF+T1x6ui62vEzB4C/xE2KXGUxk8BdS5blCwdFOTu6Dq+2xXS4H/DwX3uIDZ
46OUI/tVfaNHxZQv1+qQknEIVKK0ZoiqLRJxDWLZZYSvmlL0/XcvIj/cpLaUvNRyVN5oJMQoSAax
9rXQAnNA3882XhMzMW4NhXs/N4rOPiYKPueHKhlRW4k5iuZORDKafh5GC8mmNEJU068v77ypNJ1L
h01rQY9GpoBX3sdvim1LnoUdinxWW5XPMqpbuF9rbfe5y+oBX3LcI3aRYlb3mOoAVjK82vtM8aL4
bgslexWViqeJFYmsXzlOl3uNvISLhlyTDNt+S0TfXTYaTtsVoPHg3BRSEWKNrBa/ezlQ2/2Q1KAQ
6yzGuzHTME+4viILQZG9RsyZ1BoulRESM/AGnmbRecSx47aOcYMNU3IwGTTR1+tDLVzgb6Qf7jX6
shd1E/x1Cq/GwuqcaYaE1kVV+uE2xdngsQeN+F3inbZSPlgIUhN0GjT4hK3kufvxa1ueEYeKUMKz
3NnJMe1x3868Ut/4lJlxtJf6bVkgDZXX/e/rU11aVQhGvAPpR7DRZgPHHqTG1A+ic44C3g4EjYxo
ui1vA1l0K9yypaHIFrioyG6Ropn+/N3O8ZykQ6lvDM9UdMtDFiKfQu9e3lSCBOLvZwV4FEwW/5nq
Bh+HwodABiDQxmcntsIX8EGIVGMy940SprT/F0OBVjXQEiEGv2HE3s3KjkYeIyhOIseddZ/UFCFi
aPc8LEWuPP+LoXhfaYjPwC+afysNBSnPKZiVJudQ51N1wHK2NoT21ZYHVKevjzan5L1FIGSGcImn
Lg0ZcHZxOtjDKcGU3I3wi/AvNxo8wtTMNxAhlpKxwkjVqX5IUZP/jFXL+96NRbYNFPuhF2gxYjUg
YXglrKi3NxafQ1n5fZfbiecfWHwVLDKFxvm9Xsi4OwnZDs5JhxkfBORuJ9DV+EpSH3y7vhRLMY9o
TL2WHFu+WPgusimgOm2I9F6869r0sQhNuE9+lCBcLcZDkMRrciSXIWiqeRP/UdWY0CGzupfA0p7P
XYdnp69/D1GAKDGtTFx/Yz3AVgQV3OtTvByP0TSwgRPChhg7SyEcrClpO1TRWQ2sQdnUGjaU2HNj
t77Jwjp6wjBWXmv4Xn5BxuT1oGBhQxtiXqRVpHgYw0xEWLKX6SdZRvXboaVw1CezoOvTWxyKyghN
UJk7dZ4hVWUr17kik6y0MoKbXarvgL5ixaSaw0oHYSmUT90D0CA6jMp5ySCt0rTJIz86W2mv/0g9
NTl6ZlVvZER2nwfR/QpbLTqOmb5GsF4ofk0FEUIsPO6p/DWL5a1SRmUZl4hu6kXxo9FxVdjkemBG
n1pEXQWmKAEdu6qqxn0by9lnVHTiL5k8St3KZrpcbX4IAFD+OxVO3tRQ3sVECUdxiR4HH7ZxpD2m
FXSQQss8BC0ygdc/7OVqMxQ6AOShcEFJfz9G+saR40yu2bcQV37g0VYfwLvpZyxocd5JHeu21yaB
cyNo3L8fGDwkIk0wdC3Emj4OHKey34rKCc6VLWE/hdkUZq3wc9AwjXX7R+pI422cxeVdUhkUQK8P
fnlaScKmuAzMmTbenLST6ngASp5EEhbLaH1jL/bSD9JPp7Yqt8vG8Xh9uKXvCdFdg53N88K46OiL
RvJwPw/OWtyIvdNl0WnAwXrbkFivLOvSzCaNDhINbriL7zlaLDY5D65m6J5v+8gR23JsixutMrAl
tcrscH1qlxUMjX+JriEVcd5OF3EPg0lPy3RcWjUKQvjt+W4Zy/Imx93zHCQ4Q3e8ZfdADrO9VpfO
6/Xhl1aWIjx7mDyTS33683cnRSljJXew1Tu3wvcwylEr8TlIqv5ZEmV9uj7W5VOUuwuKPf39/zQc
Po4Vo61j+7kanm0cf+6LslJeW2wDVj7g0owQFAPGM2F4Ly6uJvTKHIs6ghBVwzuHx1K3c2ynw+2y
bnVpJdIsHX/woGAFEM2Y6hezOTUia1NtCM8pRSCX2vef2EuCLYa1GgBbhLCLFG8hXodrffvZwP+h
2E6VS3N62Nvzu2vUCrkUEjzvzgrkQ1mpyQ1QIiSGecBiFmmG45m2CD4/wllrT81W+D9DU/5GKI2y
F2/vj3NOKcTpkWgGN67ru9F7RE3tS4ZR7PXdMjuI/zfKdDHTyqC7OP35u51ZyF7e6r45uBLg0JNZ
q80vkSHlasEjRWw3MFfKeBcySRNtmHPIek6oPWd+FFDAGoygE4MbVQi5j1KSivMY+QE3tR5FnyIq
CAdHirx9JRV/hrC+LwdKSGBEkq3aJ/LnLEd83wfMa+FhMgxrfLGFVdcoyKFMoVJmUeastIpQJ9Ku
H+ky2OFG94Z6l9lIZI8OCgnXl352UKelB38DlBDyBKWjeZ6Pfm+jGNAyiUQOyLShbXvMZzAZWCuO
L8xpqhdPkoMcQX1+jUSYrUVxFVuIN9cFrXLpnzFXMfJCCHgl9iyMBL4FeCzZrD2lJx93E36qoTOY
Edq/lZreK5UyVFusBLUvCa+GfzOWAQiUpuOEAp2lBCC6BwJQJrve0N+OvUr1sbS+jmyf659p9ip4
OyHOu3GmEPHuhPT2aA+FlsquqDwVwomS3kVWMr4gReHtghGDDNWv5ZXwujAolwX7AkymBhVjfvgx
yxPYy41uC6VqxHFJEy50Yf/JcMbkUfFlHE3CRhfO34cDAOo8SXhrAYqf40AxrxC9cELZtZwqc7aq
Jw3f687TnY2OHuQv2y/Tz9eXdyHCksUCIgRKiNb0/BT4QVnJuo9oghEq1VNki+xbUgd/5LItzyM8
kYOq1hV1Rr1fiURLA5vUM3l6Aa9AYuPjd/VbhWclrwW8t5RH4WNsjIWbav+sKXv729oUD0pGYdJo
2mFlR70Rht7VVN9OPhkOl/R0ddKU/jh0UyMIEZue4mKMgLWRYSWxsm1qycJ2rcRYFYKPgaY5TDFJ
4SHaV+pG1WPKNYMUY8uCXSK64HjsZWtgkwWqG7k8D1FakhNQYR7+IkAQ1RAhTKVWloQFp5719T84
e8TKBlIT1YgkxEJAiVWcY4Y4DDCiS1MxHNrELLttg/a8d9ByuRu3mmQ60UlUgfrYVkXyo42AyAd5
LK11a6bFmi0mbEeqWgawMUozU5h9dz7HsaChQTnZza2cljjv2m2X9QeIZLRVc+fxr7crz0pWhnf7
pGE62zUjJp6dGhSKK0XFaO60XvG6A74G6NsXWWRgqKmnw++6SqpnxEAQzrk+/NJkeQaBtkUaBwDj
LBFqss4rYpOgV8u5swtqfGk3elRG+caIh3SrDZbZ/f019SZ/hdg0ud4FzjexMbDXeiKchGYvthZF
GFhT1terf30g6U9NoAKUMycQ4Cyg4/sD17fWwL0bmfIDX9LqoQHC6CMuh+3qrtbG7gUD0AZj1djE
Ef36yi6EA51oAJOEHot6AZihM155hUnk86zY+arx3rQ3kReiO+RZUX1XGnr/20uaCofoKPh9feyF
a5MoRGKLWIgD4GH6be+2cGbngI4nHYg68TfU1Ml0MELHxul/G2Z6JL0bpvUbtYpDhpHi5DRqzUOs
OsgJeC/Xh1nIayzSDRsU14Tmmkc3ujxSl2gmEiFmeFO39q8A/4u/PwcfxpjtlSqtYh/iieVaCszT
ECUqaRuFf+TieH0ui1+GeO1M+jJIdc3GKQprjGnaWK6wT9RRNqHebxPs5v/FKPwrDDQRFOZXkZkE
vt0aDRQaLz75ZvxNCUam1KyIAC5+GDaajV4Al/yceeHYmF0laW25TZcGx14a8DIvs/zv6v/T5WZR
XVRJo5nNBb7cz8owxFSXbLNoz5XnHMljbvxqjWWx9GWoIFCWgSyjUtD8uJm1SsEuif6Ri+2nNgHU
CcuYgvuTF4iaqWsYvsvhyBHe8X9mw/V9U3YwvE3sif1fBvRtDJ80CXddUT1d3wwLIZ7n2H8nNgvx
MX6DSqN4FlpmJv7NdD6R7O2ajWKtSRMs7YcJCD9RxU1AOrN4II9prtNEtVylF98l30YGXR3+nrbN
zfzfQebcjRY5mDEuLMv1zGLc5ZV0k4r+n45bMxNYhqYiWynMXn6paUCdsiyJjAO74OPGaJGZMmqB
QpGpPMuhONXZc7qqcTP9I7Ok48Mgs4iNNbkfSSRsbtKGX1RFqgHFiD+Gj09zMqb3WWv+j7Oafau6
RGKgDwNUifxul1C+28k46WGe9X8+Hv+/1gdvx/fd8s2/V9QpTgK9zXa7EICIhpkYvilO+PNfbHJQ
TBOUh6tiHleDjtYReEW2Xlhb25CukYCxqNSRA29w/BcnanICeKukTHL7H3dE3SSd1tANcX1MxIon
eG3Ui17NcW2rL53c/45zgYl3ggEP4Yb7tS/k2xILuTJvbrqy2oF8ca+v39Imfz/U7H3YWhXSv4HK
HUtNDOOAKjjhn7aSLyxtcoqmvI8gSBD95pEIApHnA7wn5unWZoz7lwZZ/m1YVz97/CnKJNtfn9Xi
AlK0RKePHPdCK6VUvAFKELe6qgafqtHeYk31QDTHF25NXWlpAamFkKI48HIvev/gVvW28lNyob68
Q0vi5AzNUcmk4/UZTVtrHifeDzOLE37KqqUqw6h1vO/sH5J5F7bPWWttMvllGF/77F9sDI7Tmzol
iJ15NxfIgiBTpdajejyGht7NkuBomNLaMG/lx9nMAK3R+gJBTwY0l/9rpTrDbSwx3Rib6QdJmWQw
Ut8/WVaq7YKuKrdJLNskTEXPVUk/oVED0sEG5ydJS7utBgbsPBTScArKLv2mRvjeZ4mlPue6hyF6
bnp3uTMYB/SAxIuaFQX4QlNn7eI4+AkgSHr0gSzddWbcfh+yRr0Pfb374kWFf4hsOfiJv6jykrdO
jztw4T+HvoBcSoket6eIRG4I5STDcKwa3NSU/UOe5uZWTzT/ZmjHysWmD9BLliPmEpj6nfCr7Ndo
RjT00q7Fe8rA4K+zg+4f7Nelg58XyqPdaCja5ghUy30DSSL3g2Tjx2F+45Vl8SRapTqPwHCHTcri
7bwoIytu1aG5R6lHvyuCUHmwxOhlm2bQshtDqZ2ndrC0Iz6Tg7rNkjh5QqG1/lPGIrxtciil4aR2
iPtR9kn2cAjjMixPWpXoT53qgc5rPEN61KX8R+VV+tG3fH/niyjZ1pLza+pIfEYPXxwcS7R3PsLJ
P4ZgCDdpEEubqVqIia7XfEK6IP1MrXvEes2rgns4bIUrLCs8dJJpb8vUyPdqO+RHbO3tPRUL4HV9
M9zU0ojtQjBKd2Rm6W1odMHXRJscLvu6CDBmMMzvOji58SCrbfUrac3gc1PUEHeoD4c3fdQVLgok
oTsmlvckpX37bDiDhumY4GmkDd0OBW35T2+Ekr5Ty7HBFjZ2imPeIbqTB0Z6Sys/fep1qlhOlLUP
vdYox9jqyl9tPLA2FIHxXqzMV7oOBf52Xb4LvNI/gszGUY6sBaUE3bjDkaJ49PjLL6jb9Djzhc3R
w77mhvqZvVVBOp4Qq3J2AMicvRgdea+jRLfNw6KEy6LVFEHRw5FNCVq8ajXJzrC96oRn5HgPWtbT
N0DekEqCfRegJYDnuJ5YMsC1QP7CEag24YSAaxAN2nV6rx+RtpS31NbNLUcTZBrPCdD9spUEu1oJ
SqzGVDwYnL5wtgHezIc+6cK7DlgZ/tnYt/e+DmQjUGsfFeUopeYWGE9BXcXPiS1PikR4A9xmnY2u
iBVG4R7Jr+pWLmHHtXI+Peg4pD5v+NfQq+oHzEwbNwSInO66AOLMZjD64YuGify2SpJhY7Z6ewR5
VNx5Wmk+RiOqYemYtadaxWdO0hLlVCr6MNnrjS6KXKTThe+Hm0IUIQlVKIk7Q+2jnYnD+LZoe4mq
XCVOtuK3WHCr1vexxfA5QRn6U0XXbWvYcXGUik4/FF2j3OahkL9GamUmrqaXjn+UWeUjs/H3ttGX
W8uL8XXN0tdaC7x9kWLRagqfL4Zc7DNbSuz8NBzuWkAt32I76m/GSTW0dRDgQfDnyY+bDkjIZIQX
jimI2JKD51CsxKQ3MqMtvkPiwfcica9QLbnro4LPIUqj2dhqyabEWgot/XbMbtURAUHZa21rE3rC
3OPLPLppl8lHX5cgsAirRIxaHdTHSQMJV0BHUh6JKd5eAvV+bvqx2Ul1Yj8WgRxvFbPLnqJGSF/N
hqqNSgP5x1hTnbOjQMsg3Hfi1Wjt7IwRqPZLpcH9yauj5tlqFUCObeQrRxoe6tnMVX3SORw+tXkJ
Ms1ok+LUQjXHjzodjhRVwz2Kkv1POfS8O0wJXqMgHDGdx5HaCDP5zjPybpfmknIj/KlCZVd2uwWD
3O8azW7dsHXsjTAU5UBMsra+4P9zOvyvdKxInjUtUPdYoZTHmA7cDUqS/tEwjIy7LOteRZB5WMb7
6V2gWRLoTrs/DH5YfDH6ic7skU/qbLdtoJrRl6RJjX3dDOWjHMfepzorrXQTW2kCxnJMTtqoKg/Z
0Jpfq6KyD2rjdOfGHLxTXNjGrs+c5MHM22EjgWsjO7VDTFAjuBTA9aRvajOA4xua+nvbh81XMYTK
wcJo9jZQEumQpgMPt4zbcBuXNU6nY6qcuDbGP4OJ2ZfqdPGGBrv42kpNdBwQCjkpfJC9SKzum9V6
5hcDEOQf3agslDo7o/rk4wy6DYe6Oth132FJ7fmfnD6CQ55WwUuNpMI+QAjrIFHe2bdF0m5FHthf
0yHxQsJTXOJ5CnozFE2096q+eRgrPdiiF1c9a1LYfkEc2dtjYtN9sYRnHqVJs67V7eqhd/BHkmNP
28LjjA5SpoX1LdjbaNjmWRY815LCkTZoCPujbT7r1Kz3Wt4M+87H2AaAu3qMaw2FgqD13Eilqsff
aF1pEMm9pzn+yYN0DZ2AOwL7ybJV3aGw2h18nHIPHMvfSQit7KraTHHlJraWatDeaJGvxdum1PNt
GpmGq3EAtt6IDXjWaCHmUrJ28ger2yaRmmwHJ2o2eYw5DAiOJt3xeDKxgpGGg1Uo1l4v+3ofVgAt
rCLlX0itYVfKgb5Nq0p5CvzWvkkzD7o0/IqT1rTxroUtsekSJ9jLfiMfvTjN7urKNKBGePp2zE05
3xBQm22iVWm4MdGr2w+iDe6doTB/531h3zl+VJ+DyNS+2SQn6kYrqvAkh7b0aUxLdsfkpsDFUErB
c4le0Y8mKPWdlhM/mk6KTr0ttG0o5d7Os2P5BADJh3/bEk0huH/zuH6/thG/xXSa4q7mxtwN8Le3
Rd4PO6xXi/1o1zjGZ4Z4bZ1G+qP4CibVEB4+yz6a+3UoStIAXL41T8H2B/TdrgzbaCeVY/r3D1w4
mKh0QPLATWXO4JFTzR+6rtLdZDQId553g9rO6+CtqfktJP5k/DSbJnXfS6UcxfB8W+5a3VVzpKvz
dm81mHSP6Uriv/B2AsTMjUILD5jLvHvvs/WiSGMYoWjf4pR7p87BuGT9fSvZf6xKXVm+hYeGAwUT
KXUAqjQHZn0Ju5fGMhMh49V+fNd4maHug8orjY0zVmRdFXXHaBf32fgKEkXBLZVGwsqcF+pJtI0m
Au9EGEa2+eM7u4nQBbW8gqObef6XtmqlY11Xa7KDC49ETCkmNw6AZwBWZ6MEcRIQk23VbUAZbwJK
cQ8mqDPXyHrjYYKp/ouVnZrZcE0NbAjmIOOp99WKMVWpkg3hfYuweU1GlkHrP2gIjYstXXfL26hS
INcbDRaMcVtIvbw27eml+PG9BVQK+WGgumCIwOV/XFwr0BEOI7V0Uyc+SEL9ljvmJ4w67rCL3ZtZ
eTIFRePrr9fLs/JxzFnRUyedrwQ0VpcERwu3MW7k+s7uZbIzRxm0/nR9uMsvy/ZFeRuOtAH1ai6S
kUZ9VaOm57mOR9mz6/VdW5T7nBR2U/nhSjH8cm4M9oboI1O/BPsmyiAKx4kkt6+cH3rf8xgoQu0m
xwt4RVJxod0LFB7kGVQPRbcuiOZ5qGW5ilSp65VhTHk6JmJsg2Echn0Rxt6ryGLT3IEzUh/lUOrx
EhalIAMv6X+jDILp8N6O8nDNgWHOPWH6/C4EIyZFTYacO+tVhRHmua87rlB7YW0a2/KkHS6RIQ85
u5Geq7hKaWhqLf1wolZym4K3KGDix7JyGOpeSzZ6kPsJcxHVX9II/vPjoDoatFunPtJsvxe65zXW
pHiZEwruhUjNMwm32MZi/GvjMI43pGo0xIH3A5ub9uW7vpgW+5Fc1mhE87dujFSqt9QQwR+ZT53n
r/FbLi+GKWaxCcgzaDPKs0DNO7dvADo5+COl8KN0+UkS1RExVbSp2vCoVuHzX58qsMKQ0pA5nLCd
83hJ9dVTcgSBRdecurb6QuF120id2Hj05q+PtTi5N4IhGvqc4+nQvVtJH7iIamUo5Xp1qm5SX8Uw
PrUEGYY/PKhtHez6Tqzp3FxGRkixiPOyqDROFsq7I4AIv3cQpxmLh87vqQ3Yw+T70huHDMTgxoum
p3Flvlyf7UIIQe8TtoBGSIZ5PPuUsVFYNS72jtsOqrFVJDy1Ry3tN5qz2rq9vN6Z47uhZqdBCxJb
6VB0cXtZetHy/ott5HeJmr7IlfdiR42+KYeQHlForsTk5TmyYyFlQYyfq/tZPeKmvZE4Lu8s7JgA
pW8CMbwocZtt/sVqIpRjT3aFMnnTx73j9Ujo5FrtuCnluw1vDnXjj/6Nr615BiytJakZ2RJKphQu
Z5+N7c9F1hOOdT/95mXhvSOB3beNO8lP/ihFdUgL4z6Gk3F9fktnA8AG+NXJ8eECz4koZpLIWe25
TVTGG71F5bw1n+mBYaPXPSRD/HB9vKVjQcOSprIOGBiF5o/rmeFOEGa67Lld0YDk0Vp3CIA0+mV5
V1rNSU2VOyvRv14fdGm7INIMK2HCG16gKFQzHRzfAZUZInVCpUnC1nRbUQR+wIhZW2kiTZHrY0o0
LSZaxZMaJ3CA2YccsaLVCKKea4YYeyLMiFVaHceH61NayErAanH2JnEqngzzJEgXZj9gvOAa+M7u
kOyW73iVODtPLwXVFEldSRcWlxADS0BxgCQuMJQO2reo7Zce7gt2l1EOHc1snwS19xusnDGunLo3
Iud8EXUDric6BmBP/h9nV7ZcJw5tv4gqJjG8MpzZc+zYeaHs2BGDkJBAIPH1d52+96HjnIqr70t3
V3V3OICQ9l57DZ+LLmVZyhOO8B4tAMEjY6We3tx5GEdg16t8bmuakgz/BVS2YA3Ur4qsRGU1Zd0P
Ci/5/0weQF0PwyEo0f5J9Pn0sC1es4WXAOIagDOXPaxcCp/Ow7FtOfuiuL30fWB8AWo32BDYW8//
/l9nlVgSa1fwcXY6SozNSMCGhwUxI8khqJxpLkf/nIEllth/57Cv7cr/vqzAWDsPuhCe9Mf8ZKrr
yKCXgL02NTwPRQDlMgEAF7OhkJ754mC+tIjBNsRQHBssCLqfRnkBfGOUhXkYyI4TMsT65dQO4cOk
yaujhy8apkufJSbIOBHxuZyJnb8/2GpYuqA1XbUzgoodFwk9OYrKL17fpc8EbSBIlLjQOR7096uI
yqMiilBqEL7Cd0ecqXcJ3CFj5X2VL3Xp4f37Uuef8q+VUiPDKdEhfMRZyx7MRB5rCch+lumt8f6j
6c257MVEFRgIynJ8BZ/dGdXEp8mdXcxcQaW+GyH03w4enTLdCbRBf1+Cl04kzAphZ4tGGq4Jn+6L
GrTSAkXVzmv9Eqqy0jPNPWHAvS1mIzMRXzHeL31yYGoDpwUDKQbF/vcHiRJ1dWD2jkG8NcEx6uPo
ASE3/s2ip+SNyMC7F3xJH9NUA3L6+71eeoeQ650PCnBros9l92pq4leEnpMp1nQju9bfAfTrcpn2
0Ho2TvDF531peQKGAZyFzexM5vn9VnsHP8WcZ+e9N4uD5iJ6lELLTWLNV1yKS/UMRJ1gQeE0BE/w
fOv/Xp4Y/GsIseNdq0ct99JqYzY07tXPpFptjb4O4r1iTOv2HTA3VJ8MtK0vHu+F20VsKQwMQhCp
4Yb1aSk5FRRACZPgwxh9XRvnRJYozDUIdV9c6MJ7hPga1NezCw4gpk9n/swM7HzrIAG7Z3jk1Xwd
q2ED5dCR1+L735fMpXsCrRjWpCi9YZ/56Z76EUNPZtGBoplALQo+UNYqjhFWU38Vpnfhw8BLwN3g
28BfPuubJhgwNOezasea0NGZL0bxzSK1Hd99INhbC5IWy+NmxBARVhz1F3XUpWcKciM8JM+RT3/w
wDx/7dLJxbeh6o5fDfPQFMMS0byFVDrrB7SLf3+wl+4WyxRbDhiVcA/7tGA5gdV+vyzIZbDs3e+W
Z2Fx+tnK3bKk2aSz/u6nwxdV1aV7hNcWiJzueTL7+WXCc2rp4FiS7OCT/C1Vq59HMyJZYrupkDL6
xQ1eWjk4lBAGiceJ6J9PJyASsad+ZFikfRx0x0SbJOtJJbeY1Pi7vz/Li5dCeYp1AzLVH2iokrEk
C0N3H/dpcx/AiAaYjF4OMU2+cti5VCrCax3uR2cVLs6NT0WEDbrFjDPWSVMvHKYOXZbQ8D1RMFCF
jVAQ4sxIvY2m3BYrTNr2veNUm7/f7qXXeIbrUPYDQoF29Pe9jvIhFWrwHKAnQhZU+U4e6zY4Mm8d
DqYP6Rdv8h/F0qfyGCAZQHUUiHidn3F8EWAuO/Sjs2MWgWXlrHxTlecMn+cKriGYI3oy6jYMtpw/
7TrCVZkjl91/ZGGNc8WvjNhwz/QZdkxIsnnV5cpf7hJDBQZOa0PHwrfS6zKp02jZBryuEsAHabUF
5QPC1CqYh1KlZn3XKwZwgBf8NSwTbyQiJ/CmCTZ+0CU/8GcO9QZuqOIYpgN+4N8f+oU6ASUJTFbP
Xq+ASs/f878OmE6DAghOJTognzX5xNSLZ+ITDYObYOyPXTg8/KfroSM/mySj2wLgjUSVz2WCAyNe
6w9Nskd8prn3wU7V2QQPvtuVDv2apZpXdympwFf4+3U/La7/uy4E/efhBV73p/tk4CEhcc+P90E7
dSKj1GFj3voIM8p8r+nuBoswq79f8lOt/L+XBOaItYUkXLhw/P5o54rXREHesqfJ7N22ItZXfpP4
X6zii1fBbvuPdSQyJ/zfrzKKJrbcDeI95iTrjbUkvVPpYL+Aii4+PnjLwB8MBcUfloYSjJI57ad4
n4I0lvk6DCHEqQUIVfWNke30RZvx5+WgH8X4FAzfc8DU5wZgln1MVg+8fD5Vy9EB4HNNvPWVR2mz
0z2nX9zdn8/wfDnEFcHo72yh8+kZqgGhFl0/J/sULsdXXmfDLIDRwubv6+HT0Yj1gN8J7BT+QJg4
/aGd6Bxdt4Zi6TsDgJMppCE4cu2SR2HTY94cOZu19eLcl91XiYKX7u+MpGB/R2rBHx5/RpCKIFci
2Teow7Moot4xdtDr/P3+Ph1X/9wfjG1wfuBhnpu331di7Sc0lTaM93KVgVu6Dgv7Atb+kmcxZdF/
ZO3/czmUNLCvwkwZR8an44KgkFqCtEkRjOBPBYcg7wn83CXOkJv2lQXchVcHuXAAcTqqfYggzuv1
X7tkYoN4TEZJ9g7RhG1gWQ0OSWqofsB+PprCxsssMya7KdoA4dBfScMuPFoouEH4QgWOKexnC7qQ
BzVsVtJwD4d59w043IxhDoglN2D2m6/os/6Fu0UlhUocgNg/DeTvd0s96WBYOYb7gXKWvlAw3iXo
SEi6LInVnsgcx+XiabBixjilthoMRodwsAqRXxGD/2fNZo2qxZZh1zaPmO+hNlux/sIdHHSTW+nT
6H5dhkq+As4g4w3DnH7MIIvUda5Dj2JzaaBWzIVro36PgeH6LBC8dUCvS/xNReoxeP372r1wy4GP
DQfsBDxlLOHfb9nBH0ngtR3tfeK4N2FL5r12oznO3EU4W4yx5ioLqZI/Rwc+yF+cTegZ8cf/qxI5
r2XkNiTYH7C1gijxqfoKIDiMFoQh76slHu91VVdNNkHDcTs6CzhVq0ybbO1NsEURX5vjuMK5BL5M
0in02sH0tQlPqmZVMbBen2rMzuFrRxwYP0Yfy+Sqom6nYcrAtg2RzFKtGTSMYUZ6crZCmh4rqDWK
jiJ6fh0D+SSYV8ET03jPMVMaqFUTTEU0D3HZjgnPFECvm2VgQ2bCQWewue6yqfFhOht1y0ZX0s8q
j/U7d63AEwaWcw7tnhUKJjZlLV/rDNVsXfp1zTOiMcsBv3gqMP+GOLCBl3yK0XTBFlggY2QJciL6
pQJqjLEcQt5kiYzWLLGphMsf8l7BaqV4RwgnaiKQZivIKjPfl7fgNs6FQDeZ0amXVxSvZIMKAOPQ
CLffWhHemsHc910UHCaT2GKJnfQ0R7Mp59o1JYQt8aEncMeL9OwASWji266qvaIGcfURCQrI0Enh
yjrCyeAOstpXi0nKpmG9KqZKw4/a6WS8d4J1LZrFcfPWGdxyqIMn2o1paUW97mZ0bBmFLGIfpTx9
9M+2jzGbYgj4ybsNFM0BpPxo1iDIq4WS0mmh10YME3lr6jrdt5EvUFSC4TUkU4IqFArjF6wzeVCp
vuZwNf4V1PD3g+YiHnOahANoyeP6NoPv8CMQvs51RCTCf8dkL5COcYA+iGcjNrksmuEfurqc5Yi0
au/qGh4JzTC417ry2pdgYaoMeNpvXe3Mu57GHXhvabtJaVg/SH/0TrC9kscEvBWad1yoLVDuKidT
H+S6cv0SAsJbfF0PYJNjMXDtz5nL/eqB9Ww+gmTyvhr2rlPrbM2g3a2KdILivDk7c6Ak3ySY4WRO
PIyltZO514v6FtazPSDpAj017118OzIeC8NX8sLFMBRtL79bKPFKmvSvbaVeUjC1tmSiIFh5PC7/
vpdcOG0JfFPgsAic/xzP8Wkvwck6hL5N96Cj1iJv9UAfMY2ZvvL7+lS6nzcNGCmeIRlM71CXfaov
kSKlqJOCaQ+hsrSbJLRwcPXcTn1ntqXpxm2J7gtRt8FXc+4LxxHAjAgDwTM29QeoELXLAosNm+zB
dCRbxUFZXkdlsGu38d1/fpigCeBez822h7///jCJClTdMCfeT8hDKNuhru7hnyf+2/zun/3331f5
tP0DCfIxaEWBVNdeteFTh8IFklBExMfcvLWrq4sEzOUv9v0LjxF0qrM9wVkUjVnz7/dWwR9gnsYu
2c8B0YXfgETcjyF7SAbyVQbDpUuBpAL3NExFIan8dClJW3gtorDfz50LizbVj/iEhB99T6te3P/9
lV04S2FE6WL6gkxpBDt8qqaj0Ao/pSTaSyMMEnyjsCC2rvOV0pNusCPBLrwYIeb8Yih6oWkIgR3C
wxqmGqD/fSrSutgbzIIuaE+0nPI4gZwjGx0YXaUDsK4ZWPkXA60LF8QjjSChQs0AX5nzRvCvqlDS
Cfa1BoEIYuCDKJZ2qX9FksQ4dGpBVOEgfvoLHf2F94hLYoIISgRyTz/X2HMvAwJwwtnraV6PSJKD
FRRUIFmLsfsXjeWF13huU1z4LsBP4Y+xkqpJ29Tgpe07j7QnHKDkWmNPLxCk7RWOTnlhQ2fZwayp
Lf6+gC7cJL6GIMKY6eyg8/m7oO1cmcB6yX5d9XQTRv1PZii7AUshfv5/XAlYxD8Ny5kC8fsbNHzu
uZ/iu2cqFgfY7VX3RBpETJL6q4/9wmI5Y8AoMVFk+n/4mc6Tl1buksZ7b7UU0a6jbnVeJ2p8W/y0
gjWAC832FxvMhZMIAQH4sM+ukH9q7rg711YALNzrNak3fp0kL2k0tF9Ya156XTFQO5BD4T/0h/+a
jZEzZsau2tNZ0DZjGGzBWbNaxEO81qCq//2VXbonACpga0KihtXxqVTW45ysNXT2ezDqHZiTNfMB
Nld29/erXHpb/77Kp097gsHIjHxNHAgVgZbUbykTmYAUWsMlRXpP0+w1X4WQXniOiP4AdwXuMSkc
Sj/tX1UTInSbKpSNUbc+Kw5dSzZXoJinc2te/35/MN+4UD7AIRlGWBiyXjC5bNwmAo6J7TKaeJiT
MUW0ahssC+hGdIziHNxQM25HK65d3nhHzSW80PjiVzk8xUw+BQweQtBbbVxveK9UdD/EZOvVTZUt
sW7ypUGI0jJ0dW5a+txH9ICAiPtumEyhOq9HhNWy3oF9fyVIz29mN+ClWtpf1VzzAh6Xr37fvZOu
73cLmT+8sZMV5BQ9b0GbD+aTVWh74RDXbhSQWvhigtc+5qaZRZSl+DFeHkH0M2FsXKU5JCPNJhaz
egxtTX/EnRVJXk3tvGXDwBBzoNMtRTCfKoDB8m0AEkNhKJA6JRP/1g9UcJS+hKGgTp+sYj78khov
HwUmb2msIdWzoSgbY+8TFxxap+uHLlNkgZgEwsTph4Ll+85Vtbtf+DB99zB6gv6wE2lYTA3X1/Oo
10PlOu7GdmTO5VlKMVFf3TQ9JYWarNq6TSMzlfDkWbtD8ohPvUdHppEE1pHqYdRihrinbbbVZF99
b/oQgFu2sp7LJGLPreXNdkTm262jIv7qL103Zv8QMcLuLDQcsddVkx+9sqAPIJqChjJX0IQc6nns
tl3H221rlv62R3uToe51zXYWetqky2L3KyXta+tN61bDsascWqjV4LSS7icbWpDFNRz97BH0V6Ra
4NvNIwZBk4VCDzRjVzVlUC+mRA3UlMyb2ZIhU61PC5s09BhDP3E1LaJ/Cagvd9r4dGfVCPc4RSE+
9dAF4EW+jJwjzVz2S3oKh3p8ADO+37sJ9EluFYc/EriUFPB6AWKfYMC3sN65QltEsgldTjm4aVX2
oxDPlWqGXSSEeaJTxfYGWopNI2R0OxsJYHodPXvTVqOX8yV2n2LHGe+5mOMHI+2dU2mxNYTJIhnh
oQ/c3sW4hH+3/jidgtpxjkm30usJtVKuSN3nTjfXWZtMPHdtrKH3aCLY35DwfYyCGaHYnc/fWCfC
bQjl6AD9Wj8TRBfi2yhlErRLqTi653ViXWm6vmtxq2v1UdVQjAVBJb7BxR+cnsUBgenMyX5HN93d
4v/jR7kmUNsiawOEdjbPy5Pj0njOOgwHDonwVe6NJircWM9F2/lzWKIFiB/WegAuWoXdvoHBMLAI
0IYL3q8wLgts9KMBfHK1Ktdeh/58VvqN+saMYsL2FXc/0H3dOUMcH4y3pEeymvYOJ171K3J5/Mql
ahbkx8E7okGjs6Ghy39hewwfhrWxm36u52KM5hdTLcmJTEJfqaCDGxWkeLmHNNZvK0RARdhydDoQ
3EAQDBElpKY3vq/nzIxcXXMcxyddcyhuKgyTGV/F3p/iqPDGmiPkVyRvYqadzCNqzLcWTS1aR9Vc
Ydg+FQQS9Rdvqbqd0/TIDwhmuYnaBAAJPsdr6MRuEbxIXrt66a9mMrkZUS5QB8cgyjdFFVPGKGJy
w0P4ZlY1BEjaIdNPJ8FZj/aq2g++ZJtYTnyPMQ/7QOxwL7LQxv0LX3vsDS5Uf/OIYLh8hYKGZKE7
VyieqwipotDN5bi3uJC2m4JsbfUbFbbdRpIHGQINom1H8aayFSZacDPpUdzA/uypX/z6zo7ruE2c
YcqNackW2sPmZPpRwbienkEex3aHCto92PD6rBiDwN57NcP2O3qJuRsgg0MSdONcU8og7YrDEQwW
Xxio7wLfsbpsrEc/aDBSAmwwquDAz5puzSqRYlMCvecgZtbijaTnsRlr1cOiXLb1tefiPiYkSrSu
kGeBUoPU0LO0F3pJonZg4Y/fwPUO3ILqASsVKZfJ0XoMN+jqGnu//wsmzd47+i18Yh5QLZXFfUs+
QuaIG4jrukPv6jm3QvKDqsHV9lrCvs9IM3lfgIMdKhrOeTcOAEMCOY0uwiIWwJKhWeu3Beb3V+jl
JpZhkBP+YkQvubv66Y4bV94L/Jiir4V/ZTvl11ve6TbayKZdS4It4Xx0LYufY1/jW+5Y/uhEPb1h
+IJhezWH6dE36fITA2Zk+o41Qq/J1JRqtfENlGKCnEMq/E1EqzXK7eBXhQem7hVlqikW0F86BDlE
yZjh0MKcMY7nndYL+PToyYE/KUle1Vy1P80cR2gXfGTELvNz6vbiaugd9tSRBjIJP9ZPTkuQNOzJ
Rl63nCzPPHX5Ya6gH08b9UPNkdmOQbQWoJ5P8GWM5gIRN87GFcCBp7Df28C+p2Gjs6aJdFbzGnpf
ou6gd9WFl+CA9ipYBghVO7sBLqRIWlyghVbJmhkzXKOe3S46lgCG0kfe6x89te86wDFbOc0eLABE
+C0ifXWX4do4TpTzGVJfMrt7nXYvvnB/9b7bbzsLsh+JhM0NxOLl2gY/jIWJbCaqWRx7qaurocGb
Fr4vrkPXUXVmhnUKC3c6i/x6uxtm8nMEeyLnVcCu0MjXeT9P8BFuB72rA+kdktq8Re36LMO2ZMDL
7iy0iGct/ov1+wXT39TdCt8K5Bhjz+8qqGzLsa/no6LEy4QAUOVJJD1ZHCQ/XQO7N8NWbxOyoW2z
xYDwBoF4yWWnNtHUBkASI7XrPF4X8wjtIohzDkx3MCqF0m8uAz/+FVDUCWTuD9QRbq70bLCBgbAe
o+4qKuS5IdL+boqqMfOB/Q7hGH3DWWN36VR1JdRz+5SJkUJD2G7FFBz6IK7TrKX+R4+K41tiw+U0
8rrLI0zjTy0UlBygsth7LoMzAspDmpC6sCIa8hrK7UIbhNZX1t4TJ1hOXS3wlc9DNsrxR+xCVem6
qDxp7SsIMoYhX8mqimgB4R3WSG8BFKC5JXTI09EFEB/oaxkanqGB+bYk+gHfstg6ml0tnmq3Q8pF
Hjm+eoj6ye7qKFkZ7titC7Sw9bMm6j4GdJ6Piw9bglDj0cNiLMO4pTsp6tIC1soUx2BS7f2lUkXH
x+8KwQkNpN07gkxCZMS47L5ymLp1Yh3fIxcQZdMoKQDjcd7YwPTPaqpfmYrO9LNqwmw/8nO0hH6G
VY7jRKKkmgRoE9yRJVSfd8DPMfFWa+4bJb9T4O6bmdKfdkzdTKPkg+/f8jpon2RdIlQ2rj6CfisS
boEr9vuYLi8O3CQ2coGjHDTic75CPJeb3uOlQG7iHl9luxfcEbmLcKECgZ9jvkDKUHQ1Pwmtrvu1
AYqLuORNQ6djp5hAVRnLU8d8B4DyuORV74lTFCHno5E+LKu8Rd4Cjxs2tfHNRvrCZtBxp8/VMCbH
UAbBJq34WFJD13wkXCKuzR95hmnBSY11dfTk5FwhwzDKolQnO4xjmtI14S1gcAQj4G3kNICDN0YL
+pdP1uuUz94Nxh+3ZAnstxS0iMzTwiu9SsOGMklvnMHpMoxkSo6D8xk9ocQ8HzJYVHjRZtV2OjKT
jPBsEN2DbWJW6CBwMuBkXhFW6ZK5yJIFNuS8BdGCOCn67ClnWytYTtRyfJy7xdkw04JR1HqbbrSe
l5lEdN/4hA2EYbr11EUoRyif3dPS1TRzYLCa6RqO1YqEOEfhMHdEUqUPu80wQpgsHARi5fpIkzPh
IWymGWOvFSoPZF1m8cBgtNCGtqQYxRetXzW7eVTkxvYjLx13Wn/JIV3wLChOAFR0Ma0/kn4JitQ/
V41UsY2eWrRlXXWngFqdegU/JMdT4QbbqnmAx0GS17DwL0S4HlpVvcPFiKIVkvOxBtx8oo4vv0cA
/DMareZmjVA9JE4A6wOQq7p1LyZ3LHvWvCLvN7kapuiuUgitq+bWhfEN1rwz1bAYmLqN7yJ1EJr1
c5XZv2FDb45xSr/XnDw5NnlC0GWyYc3ygXhWvpuCWOWmrlg+xNONH7Fp061jky04xXPJ8MJizn3o
DlQHcX/Fsshgv2/b+NhIro8hZma+gnqFOcNciiqx+TDF92HDKeZF7Rs8VuQRocYYU8YdfxjElO5n
Z1q+NdEIPxu4uWQIgRiObkphGjF3ZLd2s3iuh6GcMP3B0oqviOrGbxEZT0YEFYoZ++CofiiRkdCr
rBvq5WGZ/G4PMvhUpKY/sk5dtyT6CGvncQjtvQAlA7t2V4Bug54YcX/8V8ACXbRcmp3omvuo97cM
vhkgAnXxtawWD3J//QPjUJQ1PpPY+FhXQO+rc8H6IQ9TZcD/nO7ANAfJiMO6IkRSDpWRmztQT8gs
VMt9O3sn9O90k4KcmqMsHfJ4TZKDhj8kTpCzaCSeH3sF3j9GiTdR5z9LxzlEPr+N2mETpcotPdo2
ufEdhC+mMytFbD5oMrIiMPzcT92tQAA2hLPwOpywp9YJ2gThw/CiiX+xZIheWB0GkL/T2w6YQ97D
CuYYz5UDW2yogYII3Wu42qnD7Dfw8EghSBJVfx3DFAXQS98l8ixSQAbYgq1EVOmjkyTPRCUtQmix
VSaM7mDY97j605Kj47yJ3fa75wwtWl1FC/igQNPgevZhQV+6Wxe2HGo6rRu1LvFG2Dm44Q6+AiSo
j8dVw2NwJK3/NjRi3A12jvIkUi5EEYl47KyOT6ypD8lCwodZwmPAYoydO7oXmwFkn2MYiB9rHyJE
p5NIyw3YUdRjhF6zQgjBjGfM3J8D7/sNzBEeoOMPynVF/rJMJoKVIXZtLOdxY20U3zo2HHeeP2wH
VV0LJX8Flt1w4kbgrJInHlPxsXqBAroN/IMM8GzKag8uFh7zVZEuSa5wGGeTrm+18sPvBs0+QiXX
iB3P5k6FCudhM3KnUCqMCx9eJL0nF9D/YDYEg583rWZaDiheC/jDdrkDPW02QEyZdWDt5wDFlwKf
vQZVEOvND1HLoB98SGRPj7AfMqB/JN+aOfjR8+R8ak0/Y0ruoza8QubgVou+m7IONh1TrafDUA2b
YFjpVvaBunOWqHtEG/tqaYJJcMXibE7kt7jF5psGjG8H3bQZzIDMNq0020COha0mCtA3jQ2qYoxw
tu5g5itNMZrG/txmamoOJsLu4VBxwjCC/fMPIDU/NSihHfiYNia+Shb2gmnTgxWezmmjw8xIdj8Z
LypXor2bRKoKlM8IpbZKgx5+P9Gi8t60KzZfMvpXpIHZy9DWPeajQ/NUc+puoJh0r00cHsVqovul
I3m/uDhdAqLwEY74JwC039YkXjZ9iPZprQjZRLVlZZskfYGh1JNGyuGW+jEySAf34PWkfYZB6pbp
+QA51u2A0vR+cas7ig0V35BzUwPMruoo2JoAuSVrzyGHW7qtq4K7dFS2ALT/3RLrllMQHUIQHira
nvxZvyRivesXRvY15XB6EYNbhGy9myEuy313eQ+SThaWsjvaUnLC8yIw3VhlgWMtzDGMNrk7WFl0
sEp5tAQVgvHB+9Hg5SJDHQ1QylmQwYDFnlIpYQkjLQGOq5AP0NfJvQcOAKyDEGGZmM5j+WIsQAta
waPOueet7+HGumfbustGcjTZgFCRLzKlD/EcJ1na1uYb8Lsm5414hGHPmA0gkMMnphclg9FJnQlY
ZxVh3eo2k2v3S4Sts4ELznUqBgGlnvqAag+2A4n5STG2u4Iz1VTStDnLtZsQOTyY7GDT6Hcxbd44
q+r9gsHQVshFlNUc3UgwkTZyGm590Y5ZP/YEkDgm34M/MmQHoa9IuX+L9EJ+akcXcVyIf8lSiZqW
Q3Cbtzb63k6tl4GMKjNTEdgVoyZFft0+adkevLUUO2ats3QKju0UdZmr2hPyFhR8m5K0BM6SFHQ8
G0ulosrXNPmANdNLDQI8xuJzKVmEysYLEBDKxGEE6CndBPtjBOLnGtQniLGB3rvQ1Bp/vXGko+Em
Vj+oZt0nunVz4nXvQzqiK6kdPmWNn7CCIgCxiOkYbHlDaCYI0hxHD/gmG+UjqZYXeEB+Z3g18IGE
fVhft+49oeuCcUcYQtLqCWAl/XSfwqtqhZtRgTIfEg7He0ta2r3DhDwtlmaGMdQoWdnI5IX5SEzD
WnzQkDvknbcgV2+ZPmCoU8FHraXXmLH89AEOAC9rRNZpDFVtfNsbmAwhJvW7x9mbx5BnimhjXBev
qogG6pW2dvEKVhw7aAHgK5XCt0vOJUwjzAfxmg+n8h7Qep9PpBDOatXqvQcO1n+0rPIg6PBNn03c
lYojFM0ty1r4YB1W+HnneBxs4/kM1cEwfsCK58VS0e6icMQvakPn1rPzu0g4YofoejOjEgHvovdu
UCKNgDnbdxiOnZnD8XoNw/nX1Wp5HU/edw/Fi0SiZi4I2DeYQy5loBYDq6zgmXUWckYxFeHsjZvE
TE5m1uWjN+lOCRji1OOAgQaIXUezSjTFXrNjY4Ow6ihc5hN8+e7QaddpvsYdjTPPGHoL0Gktq7Yl
Ba3MTzaHY4HimRZ9jMc4I6KhrnR3FaTT9dD2bxZNCUpGZwdnNdj6oOZ4j2L7PRnDW9cXV9KxkKtF
38ZUYJWh88hGViXXQBRA+3L6/on0PTm1ATaA3vNuur7yjp7SD/CkY3eMpzGw/trZxjJp8P2hSScY
VWYUTn/lgFQwNOnOHW/RQnVL+sYUoOUcmLXJe0YerAt9fDu5z3Vn0GcnjpdJf7iDtyzA8DposhgP
tMCj3GkQ/fccyBXwk3bTSBwnwu/DOyHnPo8jBQg2NlsHrizliMhF2HR2I4zxzmHRYopzoUJWejAW
yqcJ9MCUGW8/IHBvtxr3OvBmDCE8/9mS+Cemj7cVAhEKqYYEuCRzb4kjNRypBi/rJLhQUTPLD0i4
YYCv5nYHM1J1mgEc5KHywntHI44+EAlcw6D3RH3YBW8EriJbYNlu2Yv1DfQMcwZObJVpBFLlLnfo
De4ogJ6etder51Polie2X1pfwHSvQ1NhIwocu+uSEl+JGYCEDclmwrzgx9SEHwnMYLqmSe7tNPND
0sOUCyFdff9AAI++6Th5H0DxLQRdvMOYyhhFDoVBRjjCdT0afnAUh9qDtYSjpxoxdcMTzin9vMBE
reAr9wra+vfd+bIqTgR6KEuxh5y3/orcekv9mnQwa8c+4pJTWC2yHFGQA6JqYZaWw8WMAI6sCGyO
oBvAe/wfzs5jR24l67pPRCDoySmZvrxVSRPiVkmit0EbT/8t3sGPVlZBifsPutGNNqykiThxzt5r
txtfayRBeFNGX49c1h2CvPl7VS4K3aI26oFI+pyZA03ENgO1NZRp+42gnJs8/ZcC1h9K5rfbBEhM
0DEcDFRh9Ht0QL97v3zi1MurL8WJojANSEoswtRAUIeyg9Uqag6TafxKzJzc2tZ7TMV8UGY0Hnhp
52NrFrg7xPhbWh4jIduef3T2yGZh2jdlviBUKpVGezirbtHRdjvFDd5ELuItPLoGx77RAeSheJL9
/GYOldoBnTPgW9UqZDdCah9NfuhZyWtGlAHvrDLHgH7nmyFrtcvG9aTFGMfY1R1tx2DAHrTp0n64
0mLRBY6sfshqnGh/CPMx5slcrz6jhxoiDy3midHbTF98yafrioTb46QL41veeSkVgw9UM4U+e2CG
IkJdw8hdCy0wzMpjc69pUnP4DVdnQmg2pffmuPR+HIvSAj2oGfo5BB4PRP8N4yM/aKe8+LDtHiAW
Hr9dm0A/VR3St6zrO6r/skB4CEnFVuM/bZrMW6PhNdKE5WwHl+ZtCfaTdvvjbC13NB/A5bV2vZvG
uH6P+wqFT6TLh9Quv5le9h1aYH2czKELeWgPjR+9xRmzc3r4bbfNC/pyvtYvuzxJK8aEsjpZijFK
6tVt0K7m8VHQ8vN9+bNgY9qXTsYpN7W5HdgrPgiIXTWFE4I2OT0glP6Vl8mw1TFs3zuLN4WKymWn
ldVVR2zW75SsCTaAguO9XeofTp3qm9Ydmp3eC4YHWfvPaOULHRWnCjjvNcd6Vd4tIpK7tqnyzZI7
TLBMf/gxDVQN3Tik27KswUyXnkUbv7paluyXFPZ745VzmDgkFmcTh4Laf04qVx1zRWeImLpkDy2Y
JTMxx23qeAB1tN9TJn7Cjmufi5kZzmDbNN9w+BBs7C+Hru/Z0q1i2PvemO8bw8zC0nXrsC779MnL
qQGo9s1drFUvPghCq8t+V4Vw93mvjMexhbo6Ax08Qp9dJw/tY2GjhE0jmLejIHB6ofF9m6uO2TA2
qofK5AAfdeK5MGa6v2guGGwu9kFvYlByfWVvdIu1321xLVv+BikoeLCo5UBNit12EkxkF8EvUQxI
Sz1t90gA+i0bb3oknPl28dejRMGfknswVBfh/pgS1W2XoXO3rsVnEFdTE9b9QGe7cKqHvkrUdvEd
WDocDO9MvVa3Q0xpkdRUI5rG55Jb6bOv+San+9beSxpWp5HTyn0uaacag29ciaGqVGDL8qeWyTeU
VxMvvN/RQK/uZFp+RPTeNVT2m8LKnmO7+ZnATgwWN9O+08pYdk4t+hsnqZ27pI+jHV3jd690blOt
vfWs0dqPrd5vUkuPfidJVF6ZCQt0iTPxuu7Bno6tJW+lhoarNrLnVGUP7LYDwl0abQm5aOZin5q8
GneR58f0ZQi5UHXR3+hlKa6qQsWHzNa8jdYVsE2d+CfbOtmz46wFtPQPuRRjEHEuDwBqvnMza3h4
7VPMa8beR+dUzdE9juXtMo1iFXM9azWaYAS/9aafTJfGZv02pdXPatLHcDLz96Tp35p8upmRUmBb
G9XJyErmjcyeMtQ2dN2zcmP4vYfUddnOXlmGTiu+QZEnFbGfvzda/QDW+FedJozcVP/a2HOPGpqF
0bLKkuYXHe6eFt2coqsWY3o1k1VBx5zQYAh9dROsek0kAa7+nOADgbsaddm3NF8bIplLbqea8HuH
ejPGQZIjb6WfvhuUpe8mKys4SVWvejf7wENQ4pq5vFVd/6KSOEJfhvudqUl+QM9w35TFBF3VOua9
NYBR7JuN5tTNazwBu65aDvcsXP7WV/r9DMMRvDw45qb3ql1MGsZm0enpIsl+H2qQrotbubvGqqOt
cJph26dJvFF29NEI2KJOB6F70HVEA6Xhb5DVmce0bybMiAvN/JTvsMkAQVZ1xd/X1Q+DL578clRB
ozuHcVi0TZq0UwioEk9dnP3UGTR0Zf0tWupyl8HeDCMjkgd0z3zudTehKY9eI0yrp0obl+us8ve6
Rv6PE8t62842vL2SvjOVUs0by5fKACH15YM+rEepJvmYjK7a+c54xyJ8apLhG7kwAy1rT14j2q2B
VBMJrrXS2YtM5ptM2tEGIhdgTw13Xo+I29WpCi3ypl+rOnsYBIGEJiDVrSwzNxwJot6BgG5pMJvG
teYsr8q1hoeG9hqFJW2WgQAWP6mAtmZu4OCiOCZMu0NWNnKh5NSe/GFhYM6h0kjb96Kph0AQNRgK
k+48Ou9s08llPsHLJJNGUGwszKruXLL0AEHP1aZ3lNgOtMrDumnaIkCO7yGgEBxNfeONVEeU5SnF
pzGN2ZUy2DNM/RdrmcOGRUuW7nUSaikHcq1MX8C/xT+TCicjx60Ymkx0KXjvCzUVkkV8QSSGgC88
V0THlsrsoVrcY2Yq6uI28k2LwWCVmYFf5wQ7pr42Fxf0i1/JqXCrG7iCCQb9FOJrWTUphS3aPqOZ
44/KiWx3U+tR9c9U4ZP6zxfDPsojstbsQygEZ9qtlNQip19kdLRyWZwM2VKEx2lyjxTcvHApY5U8
/2kWWU2UHPXQvyH/1s9Ei2iv0051TYSqj2pqE4tFu+rMYumCRUVuSkM1s/WNzZghC6HNehGMUlrb
QcPU/D0H70mXpPZ/KQ0sUr7E2X3tZ/MQ0mBp822S60myK1c3MLlwA/9LJPKu9euC/GzVAJ//Bm7V
KhJeE8nOM3/bJO8XVZiAeKHsmNss8uVvJzP731OZiauIHe+18hqaoo2JIiKIpSpos/NHISHwcp+e
Em/aJUH95zeGGYdApbnG8cIfOBPU534sC7Su0RHDAXM0UcabZnEUB0Kq99e/34HP6juuhSMPXAVK
XmjjfypP09g0li5ptSPpdB4dHx8zjJktm7KNk202mzgeaJ9v/37Rzz9whe9gMkK0jKD+PBSmLKBJ
eCR9HdPGLA6UV3I39sLcxEWm/WdLJRplY/VSAsLggmf3kmZDSR3AShLlY88A3IBCYvnygsBV/6QG
NT3scICkiau1EE+e6dp7zq4pU4zkxJisfbBGx62wH3a5FzTjnDr3Zq+8+XkuHMH5OymsPKwa02eW
a4r6viu15Hu25PpNr/VafdPVsXOJv/Dplq9/IBZFQmugBnx60aGv4JgTIjk56A6YuCdIWyYai/sO
Edzzf3y8XMvEJQGez2X2aZ0tQnFRJMaAOAXIEbtWoIPLKzYu23oWwFs3ls3fL7euM398w+vlXMSj
KLQJ9jjPq0uNgokGn8ypaChpx67wdrmmzc9kHxfAxWdrZ/Sl+mEYTX3h5fo3ie/80vAOcXPpJOhi
lPrz69G6saxdkRSnVosz9jSON05dvsWJlIdkqeJrMcfjVZmjrZKa/S4Fo+e///hPWxo/nqRA6ESC
5DxsMH/+Bc5YcIwm8vAkLWocY0hPVOz+3rBiebRibb6w6H91r9FWc7c5xWFyPLPBpPrUm9WQ5SfE
MvP3UtExnPO2DkyljwEvGQJTXzg7js6XuD5fvcA2XAiMiSab+L9m0f8xOUxjR3Ga9NlJNpra4OFA
XqdlBo/aaXd/v6dfXgo3DDG2NF+wnv55TyeNpcsY3Ow0RAutOLim6w+i/ajjZvr7pT4tvzw+LEr/
71JnHhXN0odGJF5GvyZ5N/uBprvXqm2Rt2rjdD2knbG5FEr61VqF1tonrsDjlT33p9Tm6LS50ojV
Hqth24Bl2CKST/6rcn39Zdbq8zHhLHwi22T+FPWFWDKCWUYBPc9hs2Rj9TkqJd1pGTmTXFiEv7qX
7Ce2vYryhTDW//x/3pCePAgUfQnvppbVW6Y73RYbKgrwghkSyIwpUIv4z5Z2fibcDj68tQj6hFpN
bUlsr833Vzh9fejbqrme7YuZx1995SBPaUDx4mO8PltnmNbBV2x5ZHrfLDcWqJ6g9lVym9q+3Eat
d8nn/eX1+LxpkBCyzOv55620EQPUvqxQVORjdSV9I7kxrPSRvF4s0YoZzN+/gq9WFcw9yI4JU2P/
XD/I/3lyei693unZMOh9pwFjXp8kBES0QhVot8lICUj7Q+2A7PnC9/fVt8BihmmEe0uNcLZ85mZN
cs+YFqc+aTCBkisIEB/Efye3f/+JX72cnDiIkEaY7hET9udPjEArI17Ni1M8tnXY1c0Pbez47Hu9
P/b25IZTbVzww6wP6XxzwqqIdZ0CHWvF2SVJNeiKxe+Kk3S0/AG3SBsaSYnAfeyLXT2Oam/GmonQ
bUh35JhcuPpXd9aH90g1BTToE6mjjjgCLLGen7AsxAR0N9l2KPJL5d0XSzXVO64SA9qbQ7n85201
Y8so7YQb6VgRI/21v+gX/vTDqOhX//0JfnE7ceaTAsnciiueu8HSpNI9dBjZaUmX9oDOGqe5XRgb
KYS1KRQZTLytV800klfcaerC1f8FjZ49TRyupmutX4j76U2dh1YS9pty+SRNdOLr1fSdvjuqs1zO
NKkNuronP4315JAU2bIcDU3Wv5k/FoMklmJmkJIMYztutNI19GCKtSlBqFHKpwLp+2uDxuUnCsvE
3EcgrDBaexXADKtsTIKqNenmNx3qQXdjO8bympEN/s741vxeinb5mBxpREGDZFmDPdTUFwyVXywP
nDFxVLroN4R5XuP4Vjd01JnpKWM7+66XDmMei7cKtZTT49M3spDyKzlaNYLovz/0LxZCgDlQbfAt
+sanLOQIkVcVWWN6qpORU0qBTfaJFDey1Qw7Ms173+hna/P3a37x5Ris9ZBE1uUX9f2f73RRj/YI
Szs92YMzOLtIy1R+bZgot/4/fhx2PI4s+MNBYpwtflBYfZEaKjvRI6OR3c9LKIyuPEqroZGlz/8x
GxgfJRGq7Ccr5QnIhH52PTp9xFmabXYq2rl97qZxIpeN8Bd0f9Z/rz6oyXFvrrdxLUH+vIfLrKxR
iwc2TKqCjVlY4walPPW4pcG2IibuwvW+WodYaGE+Ap0BbnO2Dom4c3LfttOTIZT16k2p/NlnEy0u
fNfyApToq1PHWrfR5OEfyKnPftyEGlwTIs3p3qVxstF65R4j3x2+x7672uayyHkgqEzgH1Dj0qC2
y6d39CnGBbf6V6de2iarR3Bl2mPS/fMuQ2eDLtGL/ARQRAxhVsMtZmvTruLKaL8Lv+qvZKZP7lbY
S/oMw2V+6IopR8/E53qnT/CaEM4hi838xL2QvfDFl8uhjKhtFu3VdHr2tzVDlc6GpeITxhwjkLGh
bwdm3kRmkZSU9l1y4av9YoPHdsrRGq0wR4bzRkPfaKZprvZCkXkM1OLB6Lsr5EgV2jdyhF4jukXx
NuY7di68e19dec1iNOlA8BGfXzlBet+SXhafciMl0sFBtOUf66529dDrE9rrsEKcfUec7HxhU/pi
YTYdAfHX45/52s7usQUA1O0bNz4hYK2u29qan1G99Rsyzped7bcTjjqdOZlpzBfu9hffmwkIlGMo
6EOPRuefbx4ZZfEsGQ+ctFFku7jz7a0ndWvXuql24VLYovk/O9t66duCW0L2yXnmHFqgJbBFKpnG
J42M0nnrxmL+xpDODldu8CMTIxT/6dQc8r6Zt06bpNcKUOFNbGJX5XTVs29l5Y7pnHmdAivf0jT4
TY7A0AZk0S3oRnXkp0lPxdK20ruPfWs5OSRx7Ruv0w/san5gJrywSroatg7446E7gTZAGl/NQdeS
LFe4bmOi7aqZdvRZhdwFrN1hJN2vx/9hmgedNeND1kn7VuejXAgMw1vjJK1/1PxFnfQ5md8o5Zgm
OmN/yOERA7HR2XIK+kO3ntHgf5Ceh4/FtlsDrM/gWEdRkmhD0NW0EN1aLKYK0eZg/PB9/Srl4gfL
WZLN4ODkPFgIfQDImAOS06XcmJggma7Dual0+AhFWmZb+l4Mo7xJDdcSWeijMWtPVrXYG4ev6C5e
FEIXtmP5Sk+NbihyLvUg8AIFY2rWrO88ofVwqQJrHIwtvfBvSMvzk3JdlAVNS2QXWx47N/+lHV2D
GTW9b5LTu3ruxWjFeO5pyANi9l8crfsAtTUcldag/cR+tCu9qGEQprL7RJSY21BRU3S1ZgCj0Q2X
zoUCZBFqWLu5E+bT6i+aV4VLmct2V3MnuOdZfKVVhIOGbV4027lb+VnpYJvbSU3Vpejtf9/Ls/d2
lUCsQClYY58WhibPSSzDBXiyJ619QnWpMyvumOeig8tvZofUPHhe1tM0FMajOWI5RkKCm0RVRbmv
4txc0zK7PbMlKsvaiE9YtnCUmu5Y7CvdWBBMiXZnzDViXFRk2wbW3Naf1HKT+Zm5rfucBMS81xqD
/vWC+llQaR4tsgRxIHfer7kvzF2VEy5pamV0GKapidFU1LAJmgUMz5jV934PpZ6fZzKmzqbrMrcN
LOCNe1vjRbjJtZ5Bb95q7oln0jzA+8HWXVnGdV3RxEby9c2o0A8zX03GIEH7hxizUfLkxTZJWUx2
T449jCblfNJtIxSZYVcZhofkI9HDkViAvV8r6xZPR75rhZvfTXNa/bMAq9hKKN0PrlW0dyrvxhc5
CTTlRbSyw6aGiTV3H9OBZeCpligUdVmpe1T60U6KbNgqA3QTqgE9C/9ePX6xG9Agg1aB+xCQ2HlR
l9hD6huakZ76tkCPMMZNsp8mB+l0JcVTamGHqDTX/e/naJo9axAEfX370/FWJ1LP7hM7OZFgj9tB
I1WRMMhEny/1Wz6fwihWfQKO1th1QtbOthwPRQ/+JV7IXjY2hh7DejajFMI9mHnhKE5i5CHvmkZG
+8my05//8eby42hnIRWirtQ/pSytTQTHGCP/6E6pcd2YmTjZ5CMe9N5oN0jqxN3iLeN/LdO5KL00
k/GCzWH3fJdNK1NF1gSGpKyT7l6SkHCvKP/CMjPxAulOdKFy+nSL1+txZufcYzEyEeve+7/dGFVo
+Nti/0hIa5qHqGfd+6ml0gyJzys4b+oYQz2ZpgplEwruuScE+ML79NXfwAPWQaK4kHHPu732PEjf
ngbqGCcnLze1psAls3lburmOa6Jpb2lilpAwzGozUYdcwNt8+ohcQSnPGYyJ7b/tiz9vQZJ6fucx
3ztmWjk/IVhWbLno4/el7YzPJuejIwFxl6ZIn0pWrooI+t9oPfoZ53WGnjC09lc0Szx16fM4DPPd
gOvpycyN5s7sINb9/W3+VESt16M4hs0CcZQp2Z+/0vIqw2xq8FmwD54qPBw/JsUUwQABc/z7lazz
Cmq9Es3LdX0ApnNeohZJ0xH7yCtM7qO5zxGq0cI3rFbb/v06n0s1LkSOF7E7gEb4XWc/ycF1tIwF
2IfKG+h7ICVHaFbmHWrzXk1EY1pEjRFB3FhtYErkj+WgYakUcZr90Mye7btyzfQFOWSj9gXxBMsp
bV24c+gic8z2bpthz2qKX3//u9c/64+d2hVr6J6HXYVbBN7zzyeR+qk9dkvpHTk9AVhoV8XdXAqU
JnV/YX/48lLsDxzBGVda56tJX7eN3fDqI86LrZdCDEjOpRyvp8j69vcf9S+u9uxXsYTonMGJ6vgM
7BdVPhmNXnjHnhMTDsfVbjgs8VbXFrJ4dXKe2WFNcnFFc+qw1xxqz2kOxvqESHm9lF75xQ9nT6RP
zwHN5Q1Zl5z/WdaILzTLmQHpkSTW5WppNXVARW+HM6HKF1avL1/DlbLPpMpYsy/OnmdrFTpl7QxH
064wIdTW0v1am2j/GIRHXsd1Pb6hB1wWZJxSfQDUxIWLbax4botBKwMiM+SDaaVzDCB6FaNVUYrh
ZUhT/4SsZ3paSnGJlvbFJ+oyqxWUvLS5wIn9eXsEASStxjz32JmRgI9ZJ49Kry5d5d90tk/vhO0B
KSNakzHa+pT+5ymUPHDiCG04el3j32KgN5JALnCWr+KMiOxgohi/djoUWkscLRvA+c2JES5/EqSE
/oeq6vyuXrCoBRE/ZwRv0l3MLPm8+RAsDZ2OFEx6Vsho/vwblXBIah6UwyJCznLQ50KiTSnR30Va
nqC6TDznrne99HsqzQmrJqejj0vfjrtOGc/ulMsMnV4SlH/STM7+imJsiPysJhPVa9lcGa4yl6cR
/Vm3RVCddfglqz4OismgJ6v5eTgxBVhzu1NAp/Tem6OC2v/OObN8c92sdK/lnJHBommrP0Pl0Us9
GzpVr917Dc8qMOFZubeT2XXYFqp6eTXmHHkkrrt2a7tojN1pMX/OldM5REp6atkXXVWV6N+WiQNA
l0/AjkCrqBDcjF7tnMGNANsUmodfs5NldOVYXTkdXGBxj5KTzxXddEwdzKv7kxXTDUI0DwZ1hDrr
bJDb4DJfIMK9km48sXI46fycV1MehZ2eTk9zNpHTbC6t/o5NrqP8osSvdsoHwnHKuz5ewo6jEYxZ
D9fSm8/J7VUzjASY8KJjXS+WBRNsE4voSuPwdEeLw7we+9aOt7WY/XrTwkZZJfSWHIJW+mTNE4wi
P+ZyTrC5GoONrHoqP8xBrhEaEJdeBTnINy7+iZfEVN2NyqJRBtoSN7801WtPWpbHMuwrelYALeqJ
gTmIkE0XYQqpOKWUQT8DWcVqFB8ip0zSgMW1GYNqZfUXIl7eJ6t1tgvGkt1cAm08pi1tHj4Uywbo
YMI7wHSZjW3YOBESO79r05+4IQZklUsFEgfvfteX1ms9WhOMV0/gHFzKpAp7l3Zp4A1CHZO0jb5H
rqy5hPCdgwCO9Fx6bb6rp2h8F+08XA2Fo3nBVLX40StddbA99LzjmM4y5W+MxKmMUEpl/UqNsm8O
Y5b06TUw5q4IrbEW+U02zPVB4q//B8S++2Zjn7Q2+ii6t0zn4UKksevndu7cKZA0s5p9ii4JC9yg
dYwu5Ow7/bWmjzRaBrC06bZXFqalxvU/KgzaCnNyhrAS5os0n1ybV7+rXPlLER05h1EX9WmAPlwc
3UXJF9lW2QFgkXaDQTJ+zJO2LQ6R7mJZEilmyES35A4jodw6hqu/AY7O3A3iJfkszKysAk2v+/5e
y6UWLsWirmeMNug2hSGNQ5H2Rb1z8ty8RXjsb1LcPsZttEQLaD+EpeZjhVC/DpSOEG2XO1iPy56T
5pB5atpVVk6jxVXEh41LC08cT8210ZHkYEeYPr4neRZjOkqAKTnudOqsLL83BHLLgMdj770hzncy
RyyMLLPX8pMLgvk9w/AvQ4UG/bGN+gRDb++kQYkE7juVFTFs+CSsdyxLnhbIsfffCTTRH7PEtXai
bQRshDHX0Y3DZYa4gOhpYzbRYm7EMuffYIA3q95Ha+9FqrQNzRufhOi8/1VYqYupS0kJQMtpjNs+
dbqt8oW8sbXYkqHe5tVm9BaF90rUz0kKD4Yj0RiYqWhv1WxVeOA7rKfVPC0lBkaQQduoKMYTy5j3
APx7uo1Yam5EPi13DKK6a9EMIpxa3/rdS/C7xMylY7Itl8W/noypnXlelXdnJKNx9FySO/moa+cj
H8gDLiw93XeW0930M1HQAb0fL3DzuZKorzUmM00TO/QTTOfFmWeINOjMahy0U7/LQPA8rdlkyKqj
VAKhlnr3ZivC9e4q1ELaMbJmYyWu4CCme+6aYTPPyZuR1gW0r0rbxRBfmNgZ86OGuAd1tB/ZGwMZ
8nbpxfAyutSmAfa9yAOwMHm/47yzjqjAYexMRd6v1rnuOk2T5rWI3B5ruHAkaeqVxHo2I/SLTKun
+u4lfhb69N3ejliUIP+r4cFc0uKOgUq5T8olu3JTIuitLDE2yTi5UJTLPN2lKI52BcvsteTrQzHs
2WkY1XH3E5feR8MeBWgfVeUuIst3CfsUJ3jQt+SLhkVpmHPogiN+KJXpvtNA8kMamnYTDKXBfBoC
9J3laZL8uFaNh36o9FPLbcNAIZIBrbEfTSc/oUjaYjNz92XkJw1zwLmEY5aK6EmkkcKtOLV4ZLlW
bcGVsldtkmllt0XCHi4JPLHDptHsb23Mr7cMAnqErn3kcVJQDs74G6NY2r+GEVdCLKWF5STnIJxF
i3+aZiO7GUzIFGIaVHHocwA2sbCN5yTWvN1o9OoaE2z2LORiEKlMa4jluM820STMVxJmSQD2Omzd
RdZUW2Oeil9zTtY14wOrOVBEW8dogZoHC8CN3A1+4Xk+Wgylk03e4bPFczGqa7dkJhpKi5+9GbIJ
i2I/Oc6LMbnux2Lk2ndridt1zYnxMUclT4+hbjDTRb7DAjUib098662MG3lE1s/2g8+0DlMnzbaE
Uy9PfTSyzMi4FOrAmHJ87AXnIbczsysbENfdMsgVmJKZ5SZLJP/KTBxg3ireUoVk+gZNq8SlYSvn
e+qmhFAHKjWZA1nLiGQ2i/R3PFW2CCkFolsjmaIAlhmeVPz5WuCPeX2ss9Y7icGt90Y2G+WjvYK9
QPugPBdsEsXGM4eIK6Cn19NOqKDkF/8wmY/c6wMJqLyVpSASiUpphJzSZ8U+9RPzxSZOqA0wb8x7
vfPAhqNkvHI0go338C5kubdoSo9gLARrRyl5i7xMlLjoBra1OwdIxUkUmjEHXlzAUJyH/MOFCZld
L/Wife+tqoR8IKtlT+aX2qImAdCeZ9YjRCztUJLCvSayku9F3OfBMCJrm0AZ2U6e+zPrC+sBc5M3
bBGYRnQnU1772tLzm2jKM1YuZl2hy5muCCFwab/0Tg7Wbsw1lvleAt/lLLec8HGL9HedJ+4QED8J
x0lLRvcXn4jqQzsT+S7JWGksMboPWPORgbJN5h8RTwLfcd7UwejQSNuMKpW/MHB5DuiAcWF3pMlD
OgEDxhJQVxAZ0hp/sCHHuBXRRt9ImCESHF1kHhrbIttSgx9pTqp/ZP7lNjj9TAs/mj16NOtEtGNA
ppM3VmenaOAzx3ir6TcZX+u85zVGxyha48p2tKbaTYk1pXuNccV2SJPCDDHyx7eL6S8doL7FeHHr
zL2Vpeb2T0YxlXHoqIq3lLmKhRGiL18ZjdliI6sMw01FMsZ438kxf2Ymmm2xA8kIKpGJtgJO53FO
6uwF7zQgPjkY+4x5x5UU/fDdXFReAE/r20dIkPqBOjXd8ZG1QPm6KHJOnWn02dHManlTlkV1rdh9
92bCSxr6sBmRHnMj9rhq8xcH1MqVZCR+VdjCineZkXd7kCM2q2/dXulMSRWEktnikeMMuxOEMpUB
xnKbBT2v6av69VRHwUIqFJ3HujzIehA33mw1L5HwsHzOyJrasKURuxV6bH5kHuWsxV9wgl6/QBSk
D4EjTXSQD2zMpJNZdV0w5xD1KLdWQ3KW3idZlAA5KKxDR4VLITzWyctc6XjoSh+Cd2/xtWL9rKeD
AXPnH9W143c/pn8SKsgS95bXWx+NUksVDpXnbNxRjTckL3X/EKQhd3Uxu1VY6yBDaxLN5FZz2Us8
BhLXMfKKNhj0Yrgf6spPrxvd6/cQMplMiVyYdwZm6aM1IGbZGLmb3hdTrd9YInH+iVqsHDVxNqwK
zrC8J87SH3plO/vZT0Y+lolqNk7QWkaTsYViBA3TSIGOVakKOZdXR702+5OR42Pit5U16QfWfO0b
XocUZvA+0rmzD30TaS8jeLEfaT6NVLYNKQbOIq8jk3SsZvDLH5Ov8o3L4rNzNXfhmBYtOz1y51fc
SeS1aVYu9uBrBcyLxQusaAEHxvHAxs/MWMbXJ53ZcVE8SFehbC6x0PPva+tE36671ztz2LoFEYht
lehH3Uv6vaZatZ9jXB+TmN3jMEZl2CyW8xEpxmSOIsvQxyl4leiTt0EnnG6IESFNJYoA69gmIZIR
0JaYeLx3dl0jtN3MvNL0bCEHPMt+uS4lPEEbEDCpmjeO24wbeH3Jxs469VYkw7BTlcRMRH7Ri86w
D1Wb1m4S2BZbi09r2SI57MnTyBFjZuMQ37bDOOxB5nIM8qL6nZ3PyU+V1/WPqPZp9fYGjCQ0/NDo
dHM5ZfBo4y2hITmeJ6guRFrT30vgv//D5liXAQb0ZofB270G/wjzNG+b68kty5fBNSHLDEBkgx5/
3xg4YunupIqy+2wyWxlWc4wuQdjJVlk9BjdGrxjQ83FsQM8mkAtzGBQIMa3b3G9wuQJg48Ta61n/
JKjkt1Ux6m+U368tPAjK6ITSQ0m9/oGRHLaeADDK3j1ne3wW/qZ3i2UzCfXgTUtysAX31WztgjEl
LdhQ6RreAINYcoDI2TpEzMgLDqORN76M64iZW5JsGq/W944m7W9lF7M9+5GTXzuge2EvzsZ4sjiC
3FG/mm+lH4PlWMpqM5RSHpnKNMcJ8lQV5o2h7xq/KHfIfdqrBkrcxmfiQMp8WxdAImomV6Oa39wu
yx47O8OGZ3b5qyVxfMfCKA7gGttjVC60TjttQDPkVqauTmqutR8tsvjX3Mdnt4FuSq+gxWmnbS0x
a4+9PvB6aHP6j2QVpoIG7XHkoeV33lgaD+xZ2s4vocfCXJcUtt7yRBIq9BDDLX9oBazLsgA9zIYz
u4+N5eic9NLVdte6+8YFw1phLApQUv0fZ2e2G7eurOEnEqB5uO1ZttuOnThxciNk1DxL1PD051M2
cI5brdNCdrACrKuwSZHFYtU/BGfPRwTfa9DeKVryKCvWxBN6+eFeQjnpRCOp/9o0hQZXQEB+ViXx
6FH6uLN6Wd7lg9P9sGsne0hqS/1e9vBHEXH0X5vK14KtgVD1fvA1ZGirLJbosWHn5lPoOCFamkQH
1UnCX3YjBFGNZsrBzltpHzP1jVrXxr2sqQ7Fli55DFrLf6hMy+8R+daS57JjE1l1qh4cmQuPK6S+
b0yQmhpBYjcOkOk2Ua6hwSz5hksepL84XqJ8grjXHUaYHq+iyuV6F3E1BnCw62wbjlmH4ImjoibT
pyylZIr0USiW2GXtmG4pnnZPwrbp3/Gayg/ANoA4VDnn2e7MXaoY5WNil8VL3hXKrlJLqOt8Wu0E
lUvfWFI7elurDmQeVmh8PeSy6t3LME0L+MOK4BL3LDe2eLRTO+mx4ezaR5LNiU+ap6CKje4xNcrA
DdDOQVR1kJDjzRBuNDEOyu6tPDD2kVEVuzp0yk9DZwYvWdUhMRZRvubNI2mPTae0H8qWYJzi4IPi
RWDdc6sj8h0OUfRRghl+CMmcTnkVmgcfyNRTRxnmyH6rHkhBqhbVIxMN/Gjshwcv0sNXpXRk1MSU
8ZdqSChTBwXyD1yE+an1df/UDRJrpAiNoJnFCH8nbbOXrVz/zkO/PZuSRfFbQR8JI0D/gH0WHrLw
nu7Y69JPKQoqkE+qdTDM1KHNrmlnRAftvVeIbhcqWOiEcCX/gHbn9ZlN0msl1OKzMb23USlBSb8i
gUSTwNt6A6dXlQL5vqsL4CIUV1wltHIkr7os/50pbbJDoWLEgQhtZgRBahd1keqVm6U+W8jGPdXU
WF16m7g8qfyuoovsfaO20StqSu051pL6G3CU6KzbPjCCSgsPjS0lj06danAIZOzc0FDZegliMpT1
tANlG4GMJKS5Utf7HQQRdHPYwI9o8UawLltE6LYyRCmuA4j20HbysyrC8WWEBvuJbMnbaBjnuP3o
RB8GXvD3U6l0l+SgETbtgHePy+tNepXCOn4jpNtfVNHXZzWnMFlBXOk3ZVAYr1EU62ezMEht6HeM
v7yubr/qyIocFT/R7nJvjD+MqeIfYGHU/qYVctLuqqj2PIjHrXr2QWs86MkEvky7UdqjrqMau8BS
EHDKtZ+ZNEp3PryerWmRviCvLW31sBafACBryQ6sh3i1kGf83ftOw7PNUc/04hWIUJoCWsXPiGUI
4B/Sxote5EIbPwyR7p1iKSW0hZKkHDtjalDFseJ8S1sU5oD1irPS2KO/k6kM770xUs9VpaUvdaXq
BuEZAmaYltlZl7L0u5HIAQ03B7TPMCBSFlCoJXw4YY4QgWm8wJ5S/sRNHu7RU/M+jyEaQelQy9si
M7m0E/IebDGpKuBJ0XyEgTPaG7Npx3stHsRE3rVzaoBZdF+Ucv8YVSA4DLgdP9N41I8GyJhH2EuR
22iN+oJ4cP9oZ5iqpmZv3pegPgDHkWM/ouuC22it2Pp9lTvGndSimLxpSz8/ppjVi/tMTuMjGTSf
KCTGhEjLJPlRWLr5XRmG7hyaqGuMUlgdm6Iwf9ttw72G6takx1mWBz/VsKRvzE760VSqgwVFjHQb
uFpBJtPLhz6KEa8wnQJtTonnse41YivZ5FFjYlBk69Jg2GFvVT6ZdiB+KRLPhqp20klOCgloreWW
qQu0e/EOtR4jWzTsUaiwEbxqBf2hvFKPSi2j54pRlnYHjhBfYGOAN232LbkybwrrWdeRzKqQpEP2
sWZV9QpzNd8Q0kcq2CgYI+hrVpvERCaHoF1kEOJRPPXjTn+LsCRAJFGLPDS+awr4FFR7niqZHzxE
HB708nl+fxZKVAdUJSlm9Da6xcJXm5PkydVRq6LxqQ1854mqrnSs8NnYoZzXPhq9nvyuSDq/o8fW
bxO9rd+qoSw/AFymSBMr+NPycjSegU20D+gZjMRurzroNFpfzAyrvp7y0bnIhbwbp5Y5YhPk3AkX
tKG09WMU19GzNTT+N1OWOGToGItoO4SOfc6cTvrpR4O4t5FNzfam8BEyJTDd+WnjPwS5IlElgX3r
DIFWnXUqo/l+yMyJp6t2SJSPWnvWmxG9M7OhGYI7XDG8DaJBHgQwmctVVlO0Rlb7kEYhSCWn1t78
Km+ehd6yxVLBg3Mb+fh/RU5rhvcCOjSaALJh7hFfjI1DqYSBaweFaLdyXehAnpIWiLxPS/A1qrth
F5cBFoSVPWB9R3d5j0EqwixOJeU7JXKa/DFFSvg1ccDqKfhTf0e6TtW2caiST3p4brgIkoZIztnU
LGwbjZf7tK+ax1KlvM3BTw7QgrTPFCPLD1Kklc9ebqcfoqELz16Q5ndZUiPKVlMTV+6GLkCwLEV8
eCNSkkmZKuITQrb9d9TGq3oFNLnQTaRWpdA/g+93zVaoEkwUVdzy3GEo7X3OM+xF4kW7hoSe+qiz
Hhk3Jz3/ieQLiH3WTUzGKESojr65FyaIa4+cKnArCsDyPpJ3zSh4UfqjwzNVyVww6dExHrGxsDKd
l5VOony7a3fdOPzrNc60ca2EHzlr2RXUG/vGnJxTWoFbC7mihIa3GTpvmiMNv9XKqr/FVmd+41He
/opg/rUr634FVbWmDjfgJGpB0MXmOPTSQtCyH1uDp9/4iFoP8iJJLU/VV8IDkeF77pntjvKJtMJD
naY2+xIQLXAmtUzykStYQdW0iV7gGe1K6MrcxVLtPBRdMhzwN/APQ1h9baW+W4EyXAPhmS09WsDn
YHNBNMyImhpEY5BakYnwd1R1B6Mi4O0sYLzxPa62yUOLM91DJahm17HVI3tMQf1+8MdgWPklC8gd
/L6AmetACxwoXqzOu6424bIwBWhY16bCt0FtuNlnHeqrnmSkW+o/azNfwDJATrUgAgLJBak0wzIg
rNFJMOQg0HvGW+0gldelFWrDUrnGL14cCYox8JSJ32DPRooTC/o6/WF3FBpTy5D++ChRWXIFxp7l
yvlZGgyQG2ARjDXgqM++J6TbEkkVvmenj+ei8ITbZlqBwzN67LdP6kJ8ApqhYowIqwfOxixw2EFH
tgO+z5WFgx5zEla8X/Wa9v7+9kBL54LcQ1cM7L0Ubb4zvNygAkKDww3aGLUbHgyPWZeWW9QTs0Pb
a9TtOq7n24MuraMFjAPgCaViKCaX25GHcFnrkMPctrX1nxR76AnzYkppUepxla2spbIU9uClwUyD
hq5e8bNKWtEgLz3dzcfCeKiqCpf5EKGxFDeVp64gxdlIUZt+bA27kLda2CdHq7DDYluUOTLuKhhG
chnK4Ilqdq+I0ZNuIqiZPSftWLtNBNDX9htz5cwuLpKFqSO3MdtgjgeSfN+RVAURCmSJWhyCDfDz
cdEdABGFK0MthwcFYhAMNsiDs3sB/mynpg3hQUq8O73ErbbukM8uJUc+CKGZax9krswCvInMmnDE
tCzDmNOFSwPMeWQ6g9smvEiwHyi9b2M4ssU7ne7LplJy0pBOsjppX/U0/Bu/zfLj4KUo0v7bVpx+
Clm4AfzcNvDqnB3p3MuMtvW0wfUi54h8784LJsyIpf7553EAzgHLxVsEjsb84oPiIBOb0s5VDE8+
OVNXLsri/tkrTPtwe6j5HcuU2OocLIDOUwiZhUTSsihFY7F3Ba/Qh15Gab1AF2uL76mMYTA026wc
kaYS8dt/MTBNeHCpuOlczbEYMylBL6B34+a7knzrte+K91aPODKYiMY1K19uvmn/TvP/RjNmUg8q
TgBjr2W969jf7eC3gqIrL8C8Xvlw8wA5H2a2QZoopuY85L1rIYtYim856UqWo3VTf1NaeWVOs8HY
HNOzBIEkQKgG2C71MjA6BUp+9dAhrM/rn+YIpGyU3ryKZ8oQQ6vf+4gdBkffpgK8EgOWhgZiC2Yd
XRRw3NNyv0sRghq9OqutdVTTu/AXxUlgWNw9KM42HmiFDarGaBanjgl75Pa2madJ06zh4XACdVsG
EjsXhZI9roKQ6H+ixiaXJ4dyt/XkY64e4InUfzarAQnLTYcCZbuJQDg3Bxl8ETVrJMTbf0zZ+TGY
BfNzbMD7XIpzEmg3KLWvI5LiohChe09eZdQooeLaTl+xLBGrzCVwFxsDoG04ld0xRiv2I33+eO/g
5P3J8NUqecDMAyW92+s02/B/fxkIe5JikirEAGYb3qt0K/N5NrujDuIkrfA2bV+ivr7LB2uNV3y9
G0hD4TKDUUa7xpwncJbW0eUH8uZmFEilXYmMFupzdjtiOYILJ4Z+YVI1+7LEa829Pc1Z6vN3mmBT
oW0inQw6dxa+9IEngN5EEW2VTEc1ufQOZtrIp9ujzG7XaRTQ+zTfTB5mGo+0y+3eCS1ufD2IyXvK
7LdXxcHDYPbxU9aKfAWsvzgUyFXEBix5gn9fDhXHVa7hKxe7VD37fa/lwwHNfOOhQAPgy+1ZLXw2
ix4sTzsbfUqeOpdDdVbdAHcw7FPha89WMezbAl35CkOoENc+NKpXmO9L4yFoxFIiz8XDavatTKnh
AU9v8MRy1oe+yKtdnmv6uRjzaK8DPdwVVtetpA8L5wDagwY6d0rE0Ym5nKQAjyhI3ZwTscDldJ4g
GNN41L3vzeitcRDWBptW4F1YLC3M+2xROyfgvZ9aWf8WBO2ToVkfUR74evvjLewTy7IVhJLAy6AV
MTvfgTegV0nl9BSEknyPgYnzeYISouBaeq+3h1r6bjaJt0lFiFRhHuzNvuuqUsntk6V0X7LJMAL7
kHOQNh86ZOM2+Jw93x5w2njvnt/TcaPggHU3TRrqx3MD4aDCTQCHCvsE8hUyPVXuqHHLauyxQYkU
vDu6BmsbrZseyF3ZVs7+9vgLa4uoGMyOiQHF6222Z/CK0AbNHDx8OyhXP8peKrARtZSMfqAo15x+
F0IY1H6oViDskReRZ1+yyiqB06PsnUqkOugAGcabbpXaCg9qYU62RsLOeaem71zleWOMfH/WeKce
nrO0NQZcbA9OqIofEJKREL+9gktzomyDoCIe3tYV6Bx5EYwc7c6jp5Taf6KBnfzJdEZ8dW6Ps7A1
4cWQhHAWdK66WQjztLBMSgtl4EpWw70DXzvf0B1pEJofh70CfPxI179fkQpYHnViNvEuNQx7Wut3
x1xVLK6BcpBOg+CePSOwA5+4wW4qOASJT2+siMfuJzKZ2ufb0136iGQ//zvwbGPKdpM4NtnWyQD9
6QLm1vZqbYlDQAFlJc9aGgrqnGUbOrUZsOWXc2wL31ARi/dOmW6Ir8ieJ8VnE+euD9JQaNbKZ7we
DFaNgl6jpqBygqLG5WBSiOUBqhbeKZBSPd23UPagHg8W9nVxEf/890W0pncyybpsgzq/HMxGVw+z
GBlWua/od0hxo4luZvijgA+sHm+PtXQOKBxr3ORcfPKcnwSyMUgDNZFOZtaZB5JaFcdCW6ws38K1
A4/fmSRWJvHAeRLUU9cqdIBgJ0dKq/GQ04J0czjhW+z0vlsD8OCV+uj197LITxDNg1kJ+UqbLaHc
DPhj5qAWPNC2hyyNsNFMWuUMeWAtt1y4C+DXUHQ3kb2A5TXb8i3xHtrxwP2N5xN0Z/GgFdIhwC0Q
a8nuTy+aQ2j7r7c/mzJNYHYDTZV4apIKQoRo7F7uEdMLS5kqMBd582OsnM0IaLjt8NcuQWWA8/zg
pfZZVzsU7co7X10TfFlcXxvKDyqcNqyZWaZUlIWwAZlDxbUj76dtAXMbOT8pjklRuFZgWVrhSRSI
iigKD1y6l3OtuDJMc3DwbE1T2ohYDSM9aW85kh/1EChTB6zcXxPUWpohj0cHFR2KbQSay0FHWdCv
Gkrn5EM833YNiFUDnuix7Gg83f6Yi/Pj7PFM+Ct1NQsuch2ieScXUPKz1v5qgJvFfwO4zUtgB2SA
gO8Rwcaq98kYyzVJ3sVpTu9USlhIws0ZnAEVU6kAInXSaCPvuzYodl6qdVSrMMO4Pc2FofiKFHGQ
HYZnbEyh6N2lJFNfCCHGe6cxdLC0K7Q6w84XewWcQRp1XKvKLsQcZ3p/m2jmcDat2f3gRV2HlRwA
cLz4uqMU2S/CiZPPQuqQA7Dg0tye3V+9w9mJRHFOhlOKCBu5/Gw87NiatMRp8ZQAEwdPHIngTDyF
yIR7WW8frcHyPragz5X7ogcEvBGtiUoCaDjFQREy6zISRhuV/MqWQWJGtfZNBzwPPVHvvEMaplD3
BE6nAO37EqlwEMZW8WBrI1ZItazmWFNU5ojNm1qkMJOwxHixeyl4TXDvi4+3J7v0KcmeeCahJ0wX
anb8o0T0cYSm+KlW6WVqdaneeeEIrjOhcX57qIULCkY6p4N+oz0V9S93jTmAOPOF5p1UKBYPRUmN
BC1oBY+02+PMSaRTTo/KHKUIPh5IiXk9Al9FHmEaEVVBbOBM4uZ/QeHSaKDOqpSQ/daH/5dnlv3S
0vp+sQMDJH8Djyw7RX2Jj443BMqTCsQGcz3NarVjgso2oHsRmcoxaoZHhMy6lfrO0oeAUw7JlkeI
cqVH28lKJameZmPv5GubgOxkM8atvtcjTV35EEvnSZWposAsp9LtzPa3jq11OU4B0bDa4MUQbXKq
YvyHZDbtKXWiNSGgpamh/YECxPRleOZcfnh0DCH16rlzatBgB1kY3IdKpW7JmFY280KyDOOT6j3S
bCyiPotLitMLRY8s+5SV/g9haa/4Cn0JNfEQK8qDg37JYWWnafzyeaRA/w1NMaIg7+PZzLoOXkYd
4EEOk8F6Lqqhd7FETl4KhH5tu1e2Va+rdyQwA2ZMwjvIpo+1M6XWU6JF5cks4E3c/kkLNxA/hvrU
38bjVSe9hDPW1maP5R6mkdhe9Yj8xpKIHkRkIQ5qxAlkujH5HbQo/9weeul8W+oUpE1LR7V/dr5B
u+lKI3mEaRVwLwQynWiVODEx718HIngwDvJ0VEJpHF/uJ5HUXtvRUTvJfVw/F5h2vYYpBie3R7ne
taiNEkZQF9CIkH91Jd9dcqLI416uKgsa5hACs1MGSErA3uPRXNOovN63l0PNJkRV0ZFQxbFOqic/
24XmkuE+RlFzBrr/sVKtNT3B5fEMzeRNArFnXnRIrDTM9VixTqlpf4xLzA2rpPqodM4TSLonlIJW
HrHXO4P5WZQzVU4JT+jZJVNKOYOg6XRCzkJ1JwGpQ+oV/9jbJ+wzCt4sPOum7N2efsW7DyZnkRnm
vFxO0JSHk6Lk0Rn3U/9AUlGtpAiLe4MSH4AVlZrDnPMf2LqvpZhWnrpO1rZ2Gxt7uQMcEcSlthKs
l4aCr6mifztFtnnxzYe1COKJbQgEtN4GQ+4fofZ/J+dK9/++4RHpscArULWh8X65fllUy04s53yl
AMMSraq7nRKGb14HLvL2SAs3NNFZJUqBeCFazHsZdjjApm8141T5w2PvxU8FxAFLbXdAsTSwqKl0
zNv4sYN2amqAr7i7ZVyjLbxB2x5EV/gJpPquEP9cEEf1i3ogqw3i4MrTgbojljsD1ccgUb0tQq7D
3iKd24LIKlZi2NUdzEuWPwhfUyi2Ufq4XGzYMLFVhAMCWgBuR/hq1OK2unMqxZ/ba7020OyrOlEx
wSkZKLJdM/pDykvVytn2OP/cHui6Wzab0vRL3p0/S5IDYYLexSOu++i0HIdyGHd4CR11bTA2yeTT
hzgrOmCYb64JwVyFmNngU8h7N/jY9GYt150GzNfEWzIpuecg5uxuz/HqMP4dxaBCAKqHnskskGVy
GJldgyogZO7PTR8CqkWNr3Pw0ro90PJX+9+B5kWBoo9FIhkyFAEcDDeyR+kBDSsF3SibVJ2u30q/
ZHk8sk8yc1BYc+UORRSm2SBTcUoa+2yF1UMk2ccOD+qyM59vT235S/3fULOcaaQSloQ+U6s9fINQ
BQFouBKer5Kg6TPR7cddnjTwyq7IxFGN5F3XANKgr4g9lgJisalejNSDhfhQoSxze07Td7/IAxmQ
dwZdO8rrKLHM9oWD8HMFfk8/KU15X7V1gX/o+KqMxr0vefvYUZHX0J8xQv9HrAFZHgPDnwNWTA1J
sWanu08UH7q3rJ/KwXxRIFZ4iodfcd584nr6fnuSS6v6fqz5+aYlaxSU/U9RZIpdn6tHAOSffcU5
QLo8Qyp7kvRmrc21dOIQEFFslpe/1my3DLactr4UGidJNALzN3QBGrv6SD9xpWlxlRNN2nSTshNV
TYXscraSSSFTZUR2B05Z+CWw7GgjC4gS3ZOn6o/+4Kxs0YUDh1gQHBVQBfIE9r2MV7olHB1KvHny
tOYr7FmxKZokehLjmKFlpK0G5ymFnO1QuqB4BUzjATadxUenkHisoMtxwq+48rd6pwuMzZpA7nb2
BDXe5LUpJKDbAxq8VKcSaRPru8JzICoC3V9T0F74rPaE9MXsBpVNurSX06/QjrACOYVHq9nVjsQN
NYM0z3AWQ5Dk9rad221NZ2SqHeOloU6Kt+aswKr4tRObZQBhrTV4/PwaRLWL8d5zhLGTbP0EK2uv
orEwDM22RIpSxSElM79UzkBrx9wlCMuiiZOO9d5CcNUf1uw35nJff38gqE1Kaqjjs8tn3wbmGbIb
WDmfku6LlyK5qkJB6LpPEZKTKZzsMPkml2+9rv80upfJvfL2As3VqK/Gn+3FXovjIshq8xTjJup3
50JCOCatQLrf+f5jZHyLm7tS6b+nwYMW3tNeOahirWjzt44/36DvFmGOd0MqsA/VrDFPefHBHr46
xs/JhVzL/a3k+T+a2t9WRrPBymiPb/HWKMyDibZhiJi9U34MCng2VGi0Fh1S0sjOiDCyN+8zxTmR
aW0cdXJSgG9S4rluQ5BxYjyMfwfRtzH5eXs1F+KIzUsElBseeDqFiMudXXYg2uQK73ecx8JNBRr5
hNpwcGrrqjiAVQpd+CkInN4edWkP4SjHiZqkr8gr1cth9XEIcQDNjFPWxk88Z3dmWewKp905aX3I
rGbbwHPJZWNXG/1eC5FaFWsWerOLnec4PQRQ5TzAGP+qs4Z5DHJeDkb3ge7nn8zc+5xPvMLbE10c
xOTyppxPwWVeC05ROlaaTCRIKEcoYhgYm2hm6h1vjzILT/+ZyrtRtMvVjCu5jPFvBNFkjl8Nv/ue
qcpzixTMymeb3QJ/xyEATmxVjVbrvOOEbI6mj1KXuCWEt63ZGageJ0Wob+rYL3rknNq1bvksU/nP
iLT+SfRoOV3B0gNZrk1g1IlbWW37qQkN/5ToZdSAJLNGZ9MHJYyZSM5IYSjCpB8SL7d+317c+V79
z28AB4rkLdkZt9/l6pZJUsJ5nWaNYOxrXVn9OR8d4pxtVJu0wU4Qix4FriLKXmmjo9gWtG+6GEKA
bZ3+ZeXXTN/yXeCZfg09UwRLgRCgOz4vW0ldnseRqHPXioxj498ncnduuYWs/kVr7fshbo99+pmU
exdq4a7ztW1brGy3eQ/wP7+BE6NOyGN+0BRU3r1eqHGJOrKxWeMFWu9pvAyvMmoLW+H0mNiq3ANj
iqQCgE/zJUs8TjUSrwS/oVwLJLMk7+8voXoy6eUAPqZcf/lLdLuUU1ShIf003UMOwVIX/I7SMY7g
HX6qLcdBrVZeBNO/Of8CBg9v6pawUq5EH6tCJE5WOYxpByiQqMaL3SVPGN66MLJ2+AKuZR+LA2LJ
ODlDwX2aN7Elx67N3EwyN8/tey+SHkcjx0jIq14V0Wwq3wx2tzfZ4oDsd7Bhk13IvAUp92Bny6DN
XDMZv0RppTyixvECSB8LcBH/thrhfLo94vw1/vdDkvAghkvJjXbC7B5qa4Tr85otJWhn7cBs1U9t
VAR7vETkM5qAqG5hZbTphd2dNUFzKhJW9XL7RyyE0anGQ9bMRcjcp6T03bZ29NoJ4Z/mrtTY+rHt
RvVOpALxBFRn/puhptx2OsGQ9mdDDV2VZKHWZ27t6JzSkmcXgCGSvIoq/O1ZLQTtyfiTVwI3PC3l
adbvZqVEHvIkmshcw47efK/+hRzFTlHF/WjXv24PtbBvYCMAD6D450xeaZdDoayhSWNVITrRiHIf
gyM7QDy37mqf2x3AsTjQQGxXgCQLIYC30F8+3EQ/mDOXvLAw0FsSuWvK3QdH+4GBTovBV/swpMNu
yLvPKpqTKxfhwk55P6Yzy9H9AbX6yGtyN7BTwPlhC123d+sg+Xp7QRe+HW4b9IeAUy2YIbaZ2YsM
30VXq3Atq0VbbrBKR38oOlahtfbqWpzVRK+jpMLzY96SR3DEN+NkmhVXx95Du3OjdMDnk5yL/r+Y
GM87mtYENN6wlztF8nKztrwwd1ut/6zHyDfpKYIFsO6xb6nhPN8ebmFjToYeUwV8At3Ny5d6nmZy
EZqZG2ay4Z3wSfMMsFR1ZW4FGjyYL2Eyke57v+ubL7eHXshgJhoH+AowTtwas5M+lmWsioKZwiT+
DGuEUjX8gE2ch1spVUi7I1QriycjDv89iDMw1xSFP/6bVwhaefBVozdzt0GXSNOylygxf/lIOW6G
Ep9ERd7fnujS7gEjM1GRQKtd4VZiSh8UJbLCTQz2KsI26cbyIhxEDGdlSXU2x+wCRrHdpqw5YR7o
M1xuHj00ygaTNlIg9Ge3cttMUrnCXtkzix+OJwJAI5rOHIrLUSyrKW2hEldSO4xolRivKNz9iJx+
2zc5G6Y+mk6D/EzV/rm9kH//5fn8uAsn9soEP5+X5/hmphOmAwlGEdNCAIKXVNu00tkyWgFuDrEA
6g6neCzT57SrS2Nb1eO5HhLsUgeEWWs93Bp6iwdHh+JXc/DlVnL2itYW8a6XcbleiYZLUQoCkU4L
YsLyzfvYwrOzuFG4zHrJC3eirT9CeX7TiuaDcP5VYZ74boN/5ihhzAByfRZ5sw714sQmF5KLrDK2
IvEoQEQmargr23lpk03MIU4t9sYAVy8/P/7OLUJlNZMKEpRm2yjbRHW8spOX7q73g8yyHiEhWV/i
tulKKLVtMS2jGVifYqHt1M4+p5r0HKLgdnt7LU4MnAngObLJK3e2FqnrKkVVw7WjTPkRJ7bkdnJl
Hv+LUaiEck2SQiKVcLl8EUJVVF1IkgUa6duglgDlGmgH3x5l6YyCIAOAArnXukr/WxsgbKKS/oNq
CJBaVYBBjsmmzkNYTdYvP272tWcd5Ur+dXvgpUW0SP1ROIdZTFXkcnpyl5ARO13mqg0sr3CYVK2j
2F6zvF6IqRNiDfYOUGreGrNNiIt5NXDUcxcu1cmSlO+k4L/HyF4Brc5LalP2DdDF4jix4W3W8nI6
eNr6CGgmleuA2fo5mLnzofYkCak6sFXmCN4oNPk/pLTDo20UU8UqibboGijbvBbBDuUR46nPhe/e
Xual+cMdm5Jk2v4gri9/Vy7lft15WumKukArXE6Q/45TGUuUYY3AvTbU1YZVW+yr7NLtBrM4Kmh5
vhlqEtxVoCIPt2e1EC/J53iy8oLkET2HPk911VBHX921JP93NNgd1ETezGaVHyCqrBkFLU2MUg2U
A9DWU7/gcg0zxBCIy13lao0RfhwmFVyjaMqdVrTWynFcCGew6pgZxl8aAKrZdg1LuyjQYanczlG/
emr0qhvW0RTeXZ+Ne88ydj7MvpXL57oYwQmBqcsZgWdHTW+2dzvNKdGslFHMiyiuoZ4CZEt+dczP
lloh7Srvu87/gcrdVwGAy9ZWevD/z/BsTRB8U1trClHvnlepnaYTA65wpd78KRvDLteyDUqybzK6
zUAu87p9HO3otyremqpaOR9X8W8qwlP8gIzvgOuaW3x3aYt/ewvHT+r0fRGZH8BeDEe/0bVN39vh
xm7KYhPI8UuveGtaGOqUZl2kKQxOW5nLmGcs4qWzmee9Y1RhZIXuoKWpea+Y7tjX4rNXWLW4y/p+
wvPuEQ5FWArzj8jJ0OXUIt3Gy8An4W80udMf7UTKxrswHsb0ZGst0mwoiKOu3SUIm1mSnqIzD+iU
AASbZUdZX0pXOmlXmxb8BI06UhcCDBfVbNPm8lCrg+6FyMlQ40hFhcSd8SYHqhsF40OWqG4cOSsH
5er6mMYkqeSbUULjFXS5aZxQZLCTGdNG8+KIwKp06gh1K0fj6uQzCk8O0DE0a8gnZ6N4Rsflh3q8
W/cIpidN9Oyj9XqfNN3ay/FvEJnvhYlJCDVKBYksz4JMGgqomEUYuSkq9nmCaGGp9c/w73ZWXd5R
4Md1wPgaVsZZdpptn2onSw2/QlFY7Q5Nn+vql/A4AFpFh5SL83Jp2wrNMaWsI9dEAhNxN+H16BDY
BfYIdTngQBN0fmVtvB56RqtIidhV+hB6G4MuJL5/Ydg9IqBUYJNAh9y/N2PHQVvYs43XcqDAstWA
Mzhfb18IC78Zihs1E6ReJpjr7CRV2ejT32gjN0qDfV3L+UZKy68o8BUbkKOfvCEvTrdHvLqC2BA8
DifsKW99xr5cJVVPWjTcBCLGWX2UFV77qmFtLHwN/Cb9dHushSCFGgbwWBWrOhzdZkmupKQ+Kok9
X0RrcoTgpFL9metJv5GCzJ7qw/auc2KQ55SwniO0u9zb4y+sLrcR+ZOJvQlOurPxka/GzhBJaKRt
zL2E1jt67melAJgFrOvA2U//9X4nMLK4yIDAip5sly8X1xaW2qA0HrtVrSloNo4+AnJYTCFMLMmO
0mzGNk9WFnnhgwIgNsERAvOZovHlmL1CwoEjXuwiDlrv5Kb8o0TlPRZ2yc6M839E+dEHn7in2A6i
SUsHb15PwVVG+KPcQsXW0t9J7dyPlHkQNRj0fw9hQGZhf0JtoO0+/3apV4aKlyuxO4jOu6sRTfwg
cES/l9XCWkG0L8RkhoKpz8NInk7h5QqWOSqBaT/EriO37a40LeDIPNBXUu2FmDwZZXHkpuajMw+U
3NUtbc4qcr0cbeQu87hmEpBFjR32+9v7fmlCJswQmFokJ1cQERkHxQDx1cjNHTLaXLX8XWDSF/r3
UazJgHtqH09w2ctlQ8MWeklpTpG/QF0zDrJ9ZdpiZZSlZaNTT6xCzoB+7SxeOcKK6ySpQ9fJ1RiF
S9vYZ6Rjm2A0rX9fNvIBmla02HREo2b7IMlDrw/sKadK5ORYogF5p6bA0v9t2eguqIRUVPwne++r
84pgaijbZWS4lpoWe4TVmzsb1/nvt0eZh75pFHA71EqAeQE1nlVLusDUizQpDVfRKvGc603+FNRU
HY1aij4NYC3vnLHtVhKq+bf6Oyj1P7JygCzXZ7bAr7eIZQNTxUbsfFzgTpJq/Qm67h/ZnfRqpirQ
BKHmES4D9rrce1JJDx9do97te/FZbiE1Dabx0EvR1mpw7ri9lvMI+3cwWChTOQNRk/lGV/1AroYE
VZ46KSnE4UX0RTF5cuSW3WwrpfI+/vt48P9AXaGvAXxgllI1PlrOUei3LuQgJDw9PfiQN5ndnEi2
tHarWviUrJyyOfZoWlD6jKB6aKiglTVPCwwvSCytygbXiaDM/QkbUzIf9cSXg+fC0lGywes3Ut1G
RTd3H5eZ8ozHbfTHSDvr0GS+MWzamPfzxkcwE3uBATdIAGqSJd9FRdS85YPs/RROHT/UrWSqz6bT
KWsFwoXPhCckqH0yevLQOZuqS3VtDIQ0uJYvxiPYi/TU93Vyr6Wx+pOSYfd2+zMt7HYqFBQlwaFP
t8csMmmBqgm+FePhdIw2QrwN7PwsFPvnP49jyoBIDKpBmLXOtwN9s8L25bR3uzJBXasx6mNtR4Au
7CRf4T9cFaDZBuZUTlPJ52GSzMtO5M+pmowaW32Uc8kt6dliBDGYIjumQ1lA9aLRgQ5v44xoQFao
d38UdBQdgEuo1m7B7hnDaw88PwaNhyLbXWVCW3cVv0Kj9X8ou47lTHE1+kRUiQxb4E/OoaM3lN3u
JgiUkEDi6e9h7mb6t8uu2cxMjbstBApfOGFhJsrKeAltfPj4Fb3z6fHYwFRtjXkcPmefQokli93s
2ZPzWf689BbExiZgx8m48KEhEDf5eLw3uf/2nlDqAAt7662+SbD0rIXnrelygsVZ7e8VoCqv8OB+
JrNKcuDWo4YdBlR68l3stHqCZIKIdkEnvHuY/sT8k8N+i2P/nfngacDLxn2PBAT/dZ754LZKPVYL
fcqtmi6bmUZHAZUceEvWglxzEjmJc2qFUkc6009i7HdePaSecKUh1NgQkmch7wgzIalNOp2CnP5p
gqHSvoDjTD6TInD1Z/iE92YKS1OC6AY3NBAKf5/7k03gZOGWCY4mk0yqVozkFaAb+iwsvIDsMMmr
kOVCAQHZ688Evt6bKvY6Yrj/dwbOpqr0YkPYDGkUuTbUT1b/UNNctba1BVyuPmlun8dw2zfFBsQt
jv4lyktn0VUGo48JfuPTaQra/tZ3TJWpsp+purz3PjcyLVrM0JJFUe7v9wnk2AonlxEajCKyJSoX
/kGJIN5NI3WHyIXeToNqs889Ih4+3kLvzg+pBGgsYK29cTEXNeJe1JOnEwulf6i71pxGlja7j0d5
JwwCkBiN5jgFYRVIsr/n1w+cBgygy5MZ/XkHvzzsEXBkS5gPjBWWyI+BgSX78ZhvYGPbpwM5CUV1
4HYSQJT+HhRSCF0IWUYNkWDl5aVsY7Qn+MSynyFq63DY63lGStz8Y1SFdbboQ+Dwuau5pv5VCrhb
D33BRrafHO7bsOenBJICfEMQADYprb8fi/EsAl67xWPlAbz9oB/dLKcV1sewvJsjsG4+fg3vfWAM
hlLX1kZ9cyj1YdYSVKA1PmvXQq488cs1nsQnL/u9PZmjfgddiA0Ldg5PbzgZ4AfAMAqn3/LBAxJX
5rd58BS0XvPJqf/JWOdclxTsVAf5ZY1yRvuAcAm2THW3rxlManL1mcPwu18LWQI2PwJBpNxnX4vZ
OVlDVNRhAt8S2HBI4M/9bJ3XkqKF/xlO4p25AY8LrRl0BnGfnWMGJkfRstg2Sh+79Sv2VLwn4UIv
LUrvd2QIbPnx6ng7PWwN6JcizcKNDajL39NTOl4yjZL1CY5mov+S9+naXMsoYL8Wa83Tx4O9nRxW
PGpAWyVog5qdbcgeUSzC13Y9xQO8heN2AXwUKvaNubVD9ElU+E5ogEaaDwQ/9hrW5HkIpdZ+6ROK
sBB5QzyA2Q2JEVbkK1oxpfM1mDXwz0sfIBnvXnOnaV71ire/vExDaC7t8a9PYvt3XjWuETRKN3jG
246lFYFc8zFYT12UjTv8ubpqs2yFbsr4WbL+9jqBpTIAwkCpgm4K/Z2/v2rQBs5CaZCc4oXOMAPR
sOhNOaviHH5KOQyWKzIuYQU3Fnn4+BP/AxP8+3QL0Ovacmow3Ldu5t9DN9AAj1aZJ6ew6XUNbAhZ
HplqV/ijoCo9wmMtEkPZWhr9btt22cEnLcx2ne2nYT9E9fyzi2Giem1SKIjC3gqCdZduHIl3gARL
O1YdgYFv5frZFqG1sAPm4ItXiBAJvYtqAN4rJn3VVbE0Znxag7UFuM8EbVgSAH3IIYss11cUVHt7
gZG9qGzWOOrLqc2DY5d3XVCoER4EkOSs6QVcf2MDZ4mGfPUNamv/+SYAghjKE6BwIMh/w+mBe9Zs
DJLrk/Qk38FUCYidyVO8L9xs++PHX2aLit58GBxk28kSQjXrbE3E2CS43Rwkv2My7idRr9ch5Q7T
7ckVW4XcdwQ0rYRr/6Hp4Hb88fDvrH6ET9ALxpoE/Cs9O2iCDoQ3FnTJaVMPPg0wPizmWKvHWaaf
8WPemSk6kiipg1+H3P28J7f26JHATyU9wbtKfq1bQr7YBRyKYsTSRV8EJerbGHA0UUxinI5N3mXf
Pp7se0+A3A21sn9qmeeVzNzMM+vhlHNKhO/aCq9e/o6IBlBm8Zrgwl8sVHeQjJAiBaJwLIAJ6/xP
+qJvzoCtkwENHLzvDScebz//V1s0W8KBbjKGpxZK8oWyogaHV83ocsMD5uTIWle1wCnIGySJH0//
TciBHgPy/3A7daPwjb4rNJr1OMAY+pTBm+iRubH/min3GX3/nQkCcY4WClJ/KCidC1HBPDLjEWio
JwcLuEOANsIpi1lQ+WMKH4ZakSrv/eiY2Aa2wR9P8M1Ftk0QME3AJyGI8mYxA6pBUaLq0xO8zcY9
HBHgfIpqHOSppxku074ex09273uTRYUNhUpAbVDpONs+SHJ5v6C/fEL4GB9DGX+zfnM1+aA0jUH+
ZI0fH9aaf+Yu8iZuB0J0A/ZDZwsqrAio/15EWsSNb6QJT2JK0ZblKPDJMHmo+3a5gGaHLjZplU+u
kDcnBTIEnIgoYCB4R/f0bMw1axaTQgISlgSeLltdw2vOT4Z73fqfCU++Ab2j3QeIJvqUOCb+Icb+
Pb8u8Wo1wZr+ZMjMCvhF54+99jbJn5iAgD5lNyNkNne+zdoqIV1+RMFh/K+3AJ4BeHcAmQAvgp7h
2ae1ZvM6tIqc8naCwJHXThciyGBOU+fe7uN1+87GRBiLBhXK69DiOo8LNv2A2Gt9/8Rk3rgimK2X
V44m8M74eKD3XiwyDoQf0GMC5fgc817bYfTE0EQnWKHAHreWfTH4a1JRNgF+IAFCGbGxC5DLXvg8
6MpG7Wc3zjubFKsWGiKQw0cP/pwjAyaBzuacx6eg62D81CN6nwQJCm7C5YCMOLr/eM7vrNsNIQ4o
GopfUBTZfv6vAxcEeNEv3Rwj0fIoenErG658t6bf4RcU/v54rHf2JdIsdBsRaCGgPP+QLGMxlAV4
dGpUA0RYy+F6jhA+MFcibBK+g1KeD15Q3cBY6+OR3y4htM1C1AlQaEWB73yWgMk1PqVJeIKjmr20
Sa4uwNNY9h+P8vZdYhS04+GvslXUzucHeIbXUdpFJ0HS3iBkjSOIbjIo7BSpjPufH4/2dqWgd4Ec
KEU7FVCa8x0YrwFwjI7hlEOR9JuAAXwperirZjDwvpPeOuw+Hu/tYY6THJhWZAOgTbypnvEAMVcD
fAoqybytCKwei8RF0T4eo5ced+eOeC1QxKpvPvl4b5cNBsZ4qNiB/I+U8e8l6lGaS3CFw01wvTsG
a2f2XTO5Iqw7+yRIIi9hGqY+me07KwZ1JQBB0NIFRPm8Mik7F0uVMII2azcxVF2UE3D2VPCt//i1
vom6UJ1DoJMg4IFAHcqgf8+uljUdFzmTE4w7S9J3pS9gvQnV3QSF5xgZiA0vUq/97+/0HwkxZJlb
Vntezklg/qiDsPFPsR2aEvZwyWYmKW6Bx6avcKwGsIh6/ifllndW0F+Dbj//11lj6Ay8JrowJ39N
64s8Fn1WclR1QNvt2tUVLUJ7uOCC1FUMemjs6eM3fb6ONlUH1AsA2vJRaQYt9O/he+PrmGVdftq8
Q017SvKm8Air4Ouw2Ul+PNj5Zz0fbHuYf82Vo75vI4hFbv3tAo47pWfXC+V/2UaayF0TZEXffabp
+M4BtGn6YLdAhgqX5fZQ/xo0mrnshfLWE6C41Oz6wMSXQNCka8VrpT/hKL/zNTe6z5YtbGK855dl
QDsY4BEOEzq7ZDuXz4ex99TPqAGdEn6qKWxAnf9dWzQdP3617xx8CHs2xl8GcO8bgALgVRE25eqf
QLJrCrhljjsPce1FpwYQwoP2PwreY2ciosN62ahbgCKd43LqZPGzZbJwBEzrtYKMojtOQwrFrdQf
q3mFK+F/nt8/eCNEzKDFROcASQq/XxTt4Aklepk8csWnp2QII7MbxJI+oaM3fZb6vC07oeISQ/Z+
A8ygP3EulQYvMgisrCaC+m6UXeiEuD0NeFAhOY53socrdpqL9JoqA8iJda5ao0gUXp18ZkbyzrdF
HwEBCQI9PMn5adhldTcP6RqdvDhtIHowMljfOsIbv1jRvlr3YlIRO3z8wj87GM7OpWW1Nm0H7NWm
M18ClE8KoOdhvesdjegrnX+mr3R+t2xnA25RpGGINlFQPDuIlmaFsXXG81PqwDkcpvkIFcVP4rrz
OWHRAvsEnCjolGgonN9frWATH+UYnWDBTIpGi6kcgkHfQqMuhoV0/BzQeTl+/B7fOX42TV7Ezf/g
u85VVkdpNQRfvfDE0ylSBQ1Z+5s0lnP4PoNkXn082jtLBaNtqeXWK3lz/tQSprV6wWgQVe+BW6by
3sKppqrlqE6MSPLftyUs4YDCQgSJjXIema81TrK01+EpXyfvJu64gMVvEN4mSdveiVBmvz+e33tf
cLusIOjsQxP/XMsmyWAyK6FQfmqAYjqKKakv9OrGr7n1TdW6YIFsNuH/PexBpQ1ANhSi0Js+rz8D
VxaNxOBsBfeLzKVNcbyVZo6aXx9PDof1+Q35T5oFDT5UfFCPABL978sKtu4ZBewj2La6AFbWwkFq
mePujkSKl9ZCAcbAgekYjGsIbEBMH1Phd5VMJZpdw6KL0aAcGvkoDuWkJnu5drRKollWXuypE5hE
oBOmAFKmDsYyeD4oHCzJpdMgqCBPkD8TheyN4wwqwRCxJbLC5Tms2QP1YjcWoAELSETg1YM25hfI
jrITVGvANEfgVGHDQefNB0dpNB4f4aLRPfBxyEuXreY1DYS5WwOPF1nvgXaSkmazG7tLB/+Fw6Ac
5Svll3429XDEDruX1Ar6mLH5WRgeFHB+FdUSiSdGFCljOGNe88BhRpOCdY116V0/zuuXDCbqeW0c
MMnZPmvVfM25gKEtykos6OsyIYKXEUN3C8pccG72oTETN9/WMSG7rFbdNayFvRvNuk2fDPbxc9Zl
pfEj2pcZd88J8DuFy2EHbSLjXuOUwv4K3aTCsTqueJMCGNt260nXdfSkI2+9cNZ/9NK1xnsZvzFP
vPSwMSp5z+Pd0JPrnq7Ncz3A4N7UVh47js8Kyyb1OjK2XPRD3n71l3S+pX39O+05e5o0vOWlDNPS
pB76jGlQyxs/hD5kbQb3G4QeCmJ6BFZ6R35I3NKXdoJrNvh34fWY9WO55hTY8dnB67uDNDpoDUSW
9YTSuwDqaN95jdrnput/9sPyexXBN95m5MbHObbDyvwW9ssIwuss90sURleeEv1J6Sz97mesuQJk
50V6Q1b5/gKxft7erN3UlY6Ct8IgpgVHdIngpOE7L/G6O5dFYg8q1o2J3eM0qeGkbXPM4TIPzGiz
3KbxBBvkQd5ZNw8VT9GCKP4prfTD8Gti/Gudpd2BO/Cq+3bMYJ3udfs0auUFLuF7ZHvDH3TK/GOm
4/GnNZRecI/4dDevo7sHup69dm39EKqGnVChEceQM1mAMPpN141/Q2vI1zaoLlyNS5b0BR1CbCNA
BI8BUwcv8pcjvllwEXb0B2Fy/EO67E57afzKkdlecV/R4wL7MK+qB9uCOjzD27qDRvoxgjVzoZMc
lZQaDJeg1vJbuAjoMuCGLPNIfBtM8x3rmF15SQLhIlsrKHIQCLM0hO6bEC6fAKW/DF7+KOs6vOh4
/Uyzjt8NJp4fBXCKuz5U33mjUYaq82ebxjLCf2WPI/ZREUIFqAjAkiiGLISBdr0Mr/C3dQUj+AfN
Kdt1ATZww1RYBm1OS5QKQX6xVt3LxVuPxPiXnp8KkEZlS54n5fdH1nZNyYPsV80JjMiB2vYuO6X4
fUd9e02skxdtL7MvbWOWXR+PIfzqogXS2g0yHpGiC5v6fVRNbXr0BqDMoXFSd9fwxPwarAARz+n0
DdhRcTE3oOSuGl7BrUr6B7iPPWRMwvFUwQQ9zwbx1cEzaF4IK6J8hv5F1D2NXb61R1pbwZNj2Pda
/HEq9ArF5KlPo2c/EE/KN3GBImr+1TFm95L09m4CBmYH0BXbYU7kYoZC6jJ7Q+kNPC9pA9H9ApwI
eWs9lt/ka6MuBVAR10Oy0KFgWJdVXw8t1lsWFBEFkrdnrL2SgMvuTeP/rhu082YZRWBM5Juo6dw9
0FjnV3QKUemPICx4hIxtvVdN9juLDMfXbmi1ZHP3I6mzn6DC85J08VrGjhh4vbfpWFiXfFuIkF8I
jVWlXN/drEnEK1v786l2dCoWOyKEE8C+9QWkAwYADSGhjGSl/7H0xoDdQugV1USJyzzuL00QePul
JiPqi1yV1GZN0WoofBTpEulqsCK9pHod7hfoMr242FsfNnH2pkC1C06Beesa7F2WDehaePqPIUEt
CppMNS/rNpyquNGw7o5qW/rRnJSTlX5SDIYhWKJZUm32q16RrZnpNvqVGkrlJXwvIDN/k3jQ5Gkk
RRtysHw3qyG7d10eFG4VYsfs6O08rUHTaeh0BCzUlStugCob3XIVhou76OFfUAZwAy4Cgktp7eo/
Isr1o567rhhRNMO1EcvSg9XpF+MFQym6YS1EItNXI+EhU8ddBIPfbi5ZYHGpLdCuLdYePedCjyBj
0AC/VQszfkVO5JUgYbmfIZnaC4QPsSyksdmPWoyjLLykYb+ZM+DeRj2M/DBfc7kiIDX4rda/4ipB
ryuQQLrLLgm/rBRafips6mve9sFPyOrOf2LmBxU3PLoZIw8CtuHYX6Qz2NZdPoYHzyX2h6ub9buK
XbhnXOMAgCRU8ANxU/CYqti/XerxZ9DLUzN4HjDOLH2RSCUrS3VQ9ZDQOBGYhJcdJ97dCOc4fAqW
FOvEf4Hd3d+NwBd/tytd9gHz7trEy/cys/1vPlNTroAOgoxDLHuOYcwBEhrbHBQH/Hrt+cOuHuL8
JF0w/xyaNtkBOd5tInxXZs1aEI3s0zKMXRGjOQRaG/ndAAtwNPFQoy7Uo48RZVfCwUrXE5P3APF3
c+i88VLlPSysGxnsQrH4dwoJViVREak8o1sw49YGRHt80dV2L5PK/Cqe6qGCL/R1OjRfYhkH+06E
D5w6s0MIrXaum744my5V2GXoJwONU9Uh9YspWOleaqxX2DcE92A8wA9CYHGpFlgFwZqLEQICPyNa
8wJEv3lfe7BBCSGDdQjZaIqOT3aftDFqlmgdZBN1ezIvuuS+gAlalD4LaocdmSHeA5q0O6i2hdpu
aOEnnS86u5k3/OroPFYRT8I6IFjlYQSI6OBGXJ2DH0MdL9F11cFnCVeca+8Dz057voIoywaeXgNj
8ZwvXVrogQR7apKHQDbXpGvvmnaGz+K0iEpb/SWc1YzgzQ6VPy2qDFzalGD4hidqshcHV4HKer48
xK1dcNSHa+Wh5l0C5j0WiC3gqUypLnIf8/Ayvo8lOgkeGR4ySr8sTX8dLrrbmW4IcZ7rAIZbibxt
jFefAhrcQbch2MMW/rtk5Di6IThGVN4sbRyWkDo+ZLWQ97oW4S7xZvwClFkKui3aODaXBrpApamT
vuQLPaGmiJNLk8dGUY7PME1fUTeZD1JNjyilQHcM1eXSxdl0oRYWHrQW7eMMqYgqs4F/dMF4KSOl
qhwy4zulff/PrFp6DYmjV3gWjwVOL3IiAqXuBgSgIsHZX0qJMXEjZgVTwYsYa1Iks58XfZSg3oZy
0onycQugtdyls4KIwTx55NhKHB6T6XdmwW0RaPqSpmLCqovjuoDpKNkJSm01J93XafLgCj1DyKPe
mBB8ZZuEmKZFlrR/hEU4syzuTta+A548FdWMP1pghwiIxSQUBSoWXpqBBjF0zRNxgzQCl9DI6n1N
cwQoE9sZyDyXS9TJoy9UuzN6BUgXLlpLQ/bx0i8/NgWxBzEoc7kQDTMLkzYPXtixa+d12VhIApkv
6CmoIo/hltrLxe5jN9Eiifr6MXcB/g7Uq/I9hOIYLImj4Rl3eHCYAjl/o+ncVElXp0UDNdjCKdbf
aB3vMbHgAewmMI2GafuhesgSp34gE/xuEDGhVQ+mrMQJEfGluSNaA67oswjeX6uoukGjFWHcS+jZ
4Ao0H3WK+hXV7daY+7DG3a/CMHwQnep2S0ujolubZCfkFkct6nbyNThiGUsrCrDMIVbyKSBQMPAm
eKchWYV8HGxq4h4TXWZwI0On0x1eL72YsuUQ91NzW2ukTL4KGLDgYjgO8J7BHRDbo+0Rv4mMyh2q
PEjGUnbdu/knVndQUL8Xx7h2X6hp+Q6wgxxmyvkLLHPVqZ9Wc8gYc38o9+bHOBz0frQSrMFADjco
HKAMKTL53YMKx1yCgcZ/J1GDv4KgDDkIAB3Mpt+HpAZ2dVWPHXKlqlFRAlXv0FWN5LbQaQ+IK4XO
JXBuF9BAhmiuHhEP6lY/wb3Ru0thjV0MKW7teW3bAus++DouuFabiZjneUUrOqz5UEY19QoJwsNO
2tnb8QFvamJyTzIjHvpoXC6ccmsBjRpkxQ0iuyEgBgYpySmnY3ILVCav+GwN8EiiPiFGpS/Go+wq
7ftfuOjpTiqevgyc52C0ZLTKgQu7csZlNy7m9W3fSXPsGoSGdF2Fj5AwzHdcInwhhs8lp/N3H2z/
sl299X7E7XAQI08LBv5PwYIVzlVy/aF0/xjSxlQoK6dFFkS6NBlMdZpkmCDf0/bVZHJc/9oDVi0h
DVYOP0HcrgYnFSpNHW/TMuEAjEIUAmEM8B7XAA9B+q+n9gKx+804Z/4haIwu6YTwa5jb9pLbsAH2
HyJEXIIkvKahLjwu5st+4uam7ob0cmrdNRAqWETOC2DB0JFKrFg3QqNUQFv8rcX1cUlhxor9eTfm
silbAclQaSK3I3JKilkG3i4ZLW5LpGuVUesTNvJPHIgxCL0+trgvSQUA1u/Qkiu9+FfLhBUeM5xR
UNQftwfG0Nb+wpUVV5qQES05grpiLi+TpeleuB1/RH4+FJEM/tA17S7AZ6HFwPtgrwP9x5vlL2hR
ulIM63oVxzhubDw1xSrZl0a5S21BxhaNLMKsN4hNkldErgtqFcruTNTrl7gl2T5okDTNXWDK3ujs
guOqhlRE/q0GAvRC6aG9BA/nq/BMczDjcp22bQBve98rRjoMZT6N8th4QXtnO2jQ+qTzrlAWv25h
F3RVm9WVIU2jqhH1a7BAYx+EInKLeGuoEOyuT/nYqMKnWIIBwLW3cg7jkqU4JVyG+Knm7WPXK1ZA
ZhSWEhPylVx/V6y5pU7HVRKrQRSs8aNLAeJ5CcFgVk4x8sg5Fb+0Tr/A7/YGBpRAzM2dgFdRnKD/
Of5B5Jsg7MIZB3YyKLr4GlEh5q4/LD53mI59GfzszvbZgfpMlBDp+54ZxnbQofkmfHYLn5D5sETL
UM5N8M3z+r4KfD2/ePVwz/tNjwoA64upzkSZGO9yxgn6dfGTpzVa7iWEC2LtTahDAa4YANbyBcKf
XkECmZZN4sJdO2+imlD/LDzm+F4ptBSV8h4BKGxAJQYkxaIJ+Bh3bYBEIV13QHcfssyQ68XY6KhQ
xTj2EAW84lrTEk5dcBwg1kNdCFfsDLfAnUF/u2wo+4neLYiBuhdXSCFrUGv8DPnvBBdt5IkPubQZ
lr06eszzS5dEyUHABbTSGlcBQ3ZKcQOUrGPNTli9lmzy29sekDH0esmdb+aruGW0gnadLIXSFvi/
ZiyboWUV36SJGVh8e+ssQjrktCixjFc4YJ7aPqxPq4egjI8CciXx9KCxOool0M8y8rbgeJzc14bZ
nVrC5piM8bNqlrZguA2Lxq44O2cxsmLuhqVsQvdk/fE1DPqfuUQMhANKH4NF94cAuhIrhOr3C2nT
KqWtKpZEzVUOxb09xKdfTDCgQIVQadfnIMKhEtD+qCcX/q6HALukM30xwoPNEzwp7GR/oXd7L+v1
LgP6A7DtBPKtfbdf1DI8+/5kdqMBTCPwcEKmgSfQ8logcNN5bi+W3OzlmHw3gXkMiAr3yLbcKYJ5
JZy39PdOZVFplny8jGveXXmIDAsTbtWzRRAI5fj7GEQhZJPNqRua+Rgi7QCpYvntdZHdw2BWH1k4
4foc1PiyLMmwJy1Bjzzyp1JO+ueWCF9PHMrmSUPsFS7l56h2ODRwxiAZy+5H16ECZLi+y0WSFmOH
LDcCoeEIw3uYVtdtdCBBow5BprBpluiiRsEHwuD176QLkNV66XKo0wH+F5FYL4XR/EbS9TuEKfnR
jdBNIEK5wp+RdCOJCyqgbi2SaWTIA01vGWWXHo2gv451ViQCmNYWsLyiB4dyt4C9vYdwZ3JKmdrr
tJ1gaDjekMWjldP5dKWS8AkI83Q3BKzbg28I1IjHj9T68CRo9VSgg3UJQqcuEOF2Fcn7JwannFKz
WpcozqKKOY3kslutKEg46SqP6FzByIPCA1ajitX6P7QPS7RgJulNrUWIP5bLu7bOs12bxuxgsgDu
nMkUPdoof/bShm6wIEzQ5LLAwsDan2d6MZtu2TEdrdeC0R6h9pBcqGhJfsKZJLmbUZzYDbMbb9IF
ERIyDaCr4+5+CNmPxG9MkZLpKhrGqzYGPCabzC0KlGmloQ2G0vT8Z84HiINncqzaAZFTIqZhpwZQ
WJdVJ0Ubwe6on6lf1d2mIi0HFAvGXtzT0QtvwPBCqQdA7Cru/KWE1mFfwUH8W8+W9ChSFOwmuEHP
xTQgQMk7nZZIf4K9MHl/PwzolJXgHRPsxeXX4jiKZ/nQmZuBz6aI7RxCcDZRlUZ/AxkUFdjpcVf5
K0vguQd9+YCauTR4/UiraXyEp8NQoKf4SA1nj3CRdDehA6LYI6iM6r7bBY7gKoqIPLCxRahiEl5i
+YA4CjpV2eL5dkDDQOsprX3okfs4hzNUIMqob9YD0KswZV6neldHqrlOpszDYKw71ukEGx6eLEfY
4uXfBpfx+3noo+sYVS28tfpxbaZb/I/2SuPGraJhvp+ALLwUgX0dyfTKrFv3XmwQ+Vh4NpBFBBfj
BMtW9DDpnnDllXyEGJwPh/tX21gcapNAW0KmjS1Ds/iFHzZ6w0DWB/CBxkfJ5X3SIh/qDA4gEa7N
Ic5rsP9c9tTlFBcIxA3xuBFFkbKja53t4mE+JUipd1YFzT5Fx+aSsAjTTPOfWL3ioVvXfDeEK/+K
hlyKCy6PmMI6g/eeMlY/pmN8D0z/a8+mBz/F3q/R2LhLfZ3eQB/1GVr+NWRXguzCCM4O/eTWa4TJ
5EG01qEikQGcH/mXOpxQoMvjb1NYv9asD27HWoePlCjUMEm6ylM0te0efmNXikw+gIJdeu/Czu7z
Rc1FNy2ssMvKrmgva9QDIbzR12gaTj5ogTIPkbo21t+8MWqcjiimWhtB2Hfsnz0SmEuuDXlqOrIW
o7Bqzzw57LkfT1eLtHInG0UKAktKcAv4E66wuWJaqiocXYgeSW2Oi4I1sgBB5wQ7aLdDTQ5BHloj
1Fe6ZEjsd2TEJQzoXlegS9ZWaAzgE3b+zVhTd5wlgCQ5tIKQoSayCjqHPG+ZxV6CjHjvzZQWdDHz
iQfLfDQ8XPaw06JVM5nwS96j9mYz3EuBok8D2lL7xafxvl9tfGx9Qb4w1z833ggcrQj7fbSinhz3
7X02r1MpJszbwihb2yG/9iysBDJVJ1DV6OihSRBaoOYB+ImwuFE8iJIhS4+rZXRpmcvYf6KZuw4c
k1uqimQcgPdinhUru6XdQjiR7OYadxqmcYe3AAqxS+E81Ihbn7prtuDnK9paFTbko5MOSYWE7aRM
NXTDBsRuZk6rvIexCFuiofDT4U/nd0/+7FTJciVKLtDxQjX5dUWgWAD1MF77uMhLFCt5iQ4QQUSy
NMU4t/KQTGN9DOHtXvQ4Hcp+ZKjMhFNeQM4qOizw1z2QXH33iHnMBkSyEShraK8TtiMh0pQJ6EKU
htNfQ6afOdXdjQ0TU6JiieMP0QVyvEkfoHhwneYrstQJRZ5IP45dxivtT/UNXrxfkgWFC2aW8DLk
qPYE8PW+ULA42a18Sv9H2nntyI1kW/SLCNAE3SvTZ5ZTValU0gshG3RB77/+LlY/XFUqoYTuxfQM
0N0DMUkGw5yz99p8HU2/m/uUPREFwqd00k5prD73Mv7pV6zYjv48zV3GITZ/TfAurXCkUpfv6p/o
AeqNrbVy2wovDRJFG8Yf3ddQESBK76z8kBl19WB6+etgUF0szfYZUlG7I8yYEdoYv3AL8O4MDt7o
Cpwvbq6OBeNl1bacSVEF9oss2f4WFaX8LJ1Y306uOa5pX1p7cjHDtVc08xJDcbjS6jVp5L7zcNA5
RRCwyEvwjcCZed/oZYdsxzFV+0PsYq7foQAz3aCYpS7hcPpFti4npVeEpEJH3GITd+2VUWUTECZd
N++azgEHUQxCXOFN/JnFAVBlEYRCfRKIJM7twIV0QoYLgeyakYbNCkQY5G4rh8e/iiy9Y4B2Gj1Q
WsipFfSRTrUOoWK8C0tJ584S8leaZxTA0rKfoCtYEHn9tpOBIbMZXbuZLNJ64dRPdRVXr1bsFPfU
kbtkTWB5Y227SIJaC1Eq5OzI8+JX5vuxwfw+6VbQRBVvLsYkQFR2wqzBcUHkVxQGZwqKJUoQ2S8e
U/oHyH/OdSg2ZN+swPu9J1sp++nbk2nuk16yf7BaDEcbznosYP82Gt4uCmgIjRGrAt+A9X401Ckm
HwOdz17NepKvG4I8P3kGsNxg8HVpEq2czhzYmSWO+jxIERgq0261AUTMTaO7dXNkmzXaH//+s84k
OW+/ykGGaYHEQ1RynmfiUHrOW6SrEFXbGn2MzKhPJPOVT+EclPF2GUI9YI8KcgHJYXp/85zQzbnP
HW3fTn46nmoiKCjGLCjSTWgV9SuukYFUQoYR7V9ByrS/jXNfk2SZ+MlHdGFZ+SlJNA5CuszCe2rd
KUqFRDXjySG+JzvN6WjtCo3+zSmevApBBNqga0m3F8aNjW4JW9Yiy4Vy+/4u9MbPWRy06FAWjdx7
CtGqO+vivofzs+lK37qiz7L5836bQJanhvwFXRGKKc7j5zaSyTNyw0h9+spN6T4aBi3/RAnxWlfy
WtLYhXHAfAAP0kAOZ2M+fn9rNt+sVY1zfKBwl6XBAqaX63ly50//Pt68xdMGiYBoxPPx5k/46hUQ
wz11Lv3WNeJka1bONV/jhQcnwOrD8LRc9K7nKt9QH7vOcbVw35B4RTWXozarTp+a1LXd9ppA6kyw
9Da4UZvB0iDeHjzh2bDAxQx1Fg38PsqV9gE1sZqCebYrZz9Xv1oIIDdZ5/bX0pDPTRtvowNRuE/8
AnpQVHXvX1lt8+FKti17qlucCeQqVwZVer3Zalr1sx7ZTRptDgZfKw6o86/o7JbF63xsMnnCv1lU
+Cxd769eFOz8cAPFbHdMb21F9LJtr4MOIO7z3D8pkR7oG33I5TU4waWRCsiaCZTvAqHf2TwaUtxK
NWuKD3pl8D14I9p7EaVXJH3nytD/ni6pdIvxH7fR+UBNME7QBavAXDppRzvYzf1sgxrAGQ6mp0Zz
hVJGtfSk+uFXrVL7AwXNjHO5gF/a5LMdX8GtXfxBzNKCUU3yudDP2FQuUOJ2SZU/ZEDyAnOef9Bt
uUs1vQlS3HqyzbeK5GkTVmTiiMC0yysoNjS4F965sJjCkQMuiO+zEZcLQ1H2EtEBvmxOOWOy3Y90
JvUNGq8f/pg590ikrNM49EgUZqdaET1UfWsNO/uiORRddQ7mtzOyvzxIE2feU/2NHs02zu69iY6u
W84CLPSQj19pPOtDoHWLlkiFS1+xTd2NzKp+23d1dqSx7b8Cfs+KFTNo/8Fp2gpIUtmu+btZ31LK
Ehx//eqJX9oXKzNHkdWrVI57ltnYuMdwTg5s4n4361BbmUnj7mNEeDd2lfvrGgThyS2GOaiddA6a
vKEj0rAorPRmSPmd4IC72K4/9nql7bTW/O71hkPRqTEOIDrGHefT2znMtJcmpvZQOmNK9dXmn+e4
1VL2X0fmCDqbShIxUBf4q6awBsTL8eKpnq3hFy10fNMqt/1VDYL4xQZvEWBjQr7SIkKgu9u4Jz2t
3GNZWOmO9jRHQp9mpQAtu7Yo6Nx05EBthtK409ldffeSui+Rxzjmz1pk00OUi+5ZmIbcqskbTpxP
qjURpBkSVqPY9gmirNnti29W4kbbuanLzxae3HvwbgqbVJQXa7e15gOq2kFbtaZOHXCMpPu9KoiM
2GizXv80NRDRV7SvFyZ25nUHVYnO7MKn+X7WEVMb13Ouh3u77s2jp/X5trJU8RxSgAj+vlJd/ODs
hemE5xvzln22JHphaCuPD/kwCufUwbBYca876hheoGT8tcw0nntx9ET82A3Ojq//6covuDTVIWTG
DYcCDTn+2VQnqMMW3cSiDF7N17a5T91zIxrLX+uTck36T2ahbbx0Kj42wo63Rob2mVZDTs1oiS2h
lB41QNadbFzqgJibVld+4TLpnK8CUAZp71t4eKCVvn8fsVHNKRv8+FB5/sFQdUW/rPsYmfpD7vv3
hak9emj2kjfJcPXP4aFsj36/+PlgENJtSp/Cd9fUhHmG9H09R7YHCrTRlW3LhSWeS7Hxc7FCWCiT
z+4zpZiuUdA50NljnzyOEWVbAlGe2gGKo1SxWnvWeG2Jv7TfpEKMow5sFraWs6eb2F2FPZqnG/f+
17pHlUnHhc4ahQDRtNfsFxe+LYhs/3u1s8eJFaQ0hpGrOU05rrHvWYhxKT7P6vHvo2Z5WOeDBvE/
jwqnJz6as2WEvllZ1hXESOFUWorhIiqrlaMo4QRWbaZREA1T6u5mDVZU06W53P39+pdeJnMHTne2
TsAQz87lWG5bClsFe91R3WeVsWpT47ac1ToROaXn4lru+KVlE1m076MvN5F8nz3YVOZZWkRjfKAw
dFdDeQvyariZ9fDr2DZ3qM63iFJPxRRu/n6fF3eIQDlhVPFtQvI9Gz91GPuzN+tgs0fji67ylLzR
9oPyon0z0992ljaB1ZxUNDzGenJlu3Bp8LLKGhjtiNOhBvL+k1HaDHCEg/xBgRxLqukJiRw5hHXy
5Kn549/v9NJEiUmSAt5i58X28f5alkMigxJdfAidviAewFlg7hSuabn//UIXvhHs/Gy+gP1hkzyn
JeqIK1wgU/KQm429cQczPHka7cmcMtOV53fhnhwWH4thihuCgfP+nkItNpChlvLg1EMZiDaNb+mu
e09/v6ELb8lZHHPYSTi4WOdnl7CeGia9WB4ax9KpA5sn1JNbpaHhcJ3k31fvdxc7GxJ1TjZHX6Xc
0mSmm2Zw41Nizc6uEu58Zf9+8UVBZ+N0gk2Pr+/90zNVWNZGJuUhcvxZbFTb0qZgGyPZLDEvXQM8
X3yMdL6AnjOlEDv4/nJaOolmpDt0ANT96OqoMcIp2WP8fLTkNVbSxVv77VpnX7VXUqi3Sp5iliks
IJ3Sg1lrcKtlP/8+Ni5eiFlr2XCBuzmft4a8cSdckNreHSq1CjGPU2GZ/PsYSfe3v1/qwhTpcAmw
fbwz/nO2vjax7cWLhOjg6WCFVoBQ048oVkaBlkq2X2irhvnWiodqRsloZt4tsl1fXvkRF+7XpSBu
AyjBQ/ZH1cCEA0NKUuTvaUHazwlRDD8LJdqjStX0+d/vly0sQQNUIE1u/f14ofjYVzm08f2cL0lm
nqaZAttqWpurCkHEazYbZISOg6pJyoPITmRTNJqbv/+IS4OW+EFmF0j6Pi7Csx8hFWmDSOr3NWS0
H/2Iln1n25NtA2tCybuxZD9c81ldvCYmVqZq0rqpir+/puvGtRFFAHUqr92Krj/K0m+DsHE2zthd
2WdceJ9gtv/3Wmf3B0ZeaXSr/D1qNGONUGfeIbqfDzSv/pWgsZQLKCrD7wG3DXD23D9Gjrc0lVn5
yK6SrZ+PKJZy+ioKJUj/kDXqXo+TD9o0bCPz2pno7Ts8208tO+El9weYl31eqpgNqVfeAilCQ6uv
pTlYiDlDwLpRhw54wN85Th181cTvOMJM5cZNc7TaxlQtItf+Snvh0q6Dh+EvNSFs53+kWqbs72o4
Iv5etNhYg06nl9AMbbQe0IWvUzkRNlsWcpuVeDM9yGaPzqhdmyTPVk+EAOw8LE4m4PapmZw7wvOe
HXrfYjWtbdEtjbZFlN+Pbhr8/Rs628v+dx0KInzIlO+Fc7bO4AkZGzce/UNhQS2bdaDuwUzk8lEj
Ym8Ns87YjaQbLGoy5woy6mwb+9+lwciTq8V//8DG0UwZvEKF/qEXTvQ9FykPOxkVAgAPaVwtNOtU
oyD+tx3QclUThzLTBXZpFFJnH3DkNq6ShHkeeop/974dhw/ouxHbe0P8/7zU2fer+aPphuRdHNo5
VjtzLPq9HhJeKOiPHf7+GsnCY+L57SN6uy+GDDdksuuinPp+YhqHMu3b1AsPTmf2GyuZaWFPU0m5
qRp+6m4z7QgHyrYD2IobonkYU0m6BGsnFmI11hK/2fk4GF4to4JileUjTIuh32VlNq1HOp93YP+L
XQdGfFmulcxWdttNiG+R3SVBEZnxhvIYbf+iX4wJZfEtz0XxNQn9+aWN4ukFR1jxLQ4xwuIg7fap
naTO2kaAbeKtmOA3t7WN16cTcR5IzTB+UFnQPzR6m6/zlKZ3VEIJGJFN/qhSwzzpTZHsHAxRalVM
sj7q01QguNNaAfo4w0qXRDgOojg8CVH32KJq9+jiCUHikSUwKzyoqCgQifvJMhtmtB9m+SbNRxTa
ee3JpzkcopUXi24f9vP8rR3tFo9E59cPva6PR+VjtaRYbOxkqtV33egkP8wSdUPVWumLEGG+Zp9d
nKRhJieRpeWuMfVy59vK+Zp5o7wbh0rX15NE+rh1YsgvXeepR36lnmzzlu7F1o3COF9PDdkbiGk1
cVdiIvnRYil9HJQdPtRS69e9wl/XmGq6V6O0P1p0pfHN4nUk17zZx0aSnHBhiyMuJLPckDxj/hB9
5/7KG+mjNYgL87mM8GU1+aDklZLvhTlsQb/wF7Bs9jPnQ3Im5TD2BnnM3Sp6jmlpEKLuWvn8b9vy
t6FPChlftL5gbs6BFsOATsYyZnlMpWfcp5ayVhzeDeJCu2vpF2fL/9ul6AIadMMhixrnObZTXXgE
rM3x0akygvK6tSbVg2FPiHjtfwV1MVH9fqmzLeXQCFLVfCs+WkP00TMEyNn25Bn9lQXgbOe63BGM
V7YZYKtsQGhnLykrVBqOiRYdPWtyTyKKqqXcVt6R9oDq1E2tO1WM2Zcxnv1to8Zr+U0XFoHFKs+J
hce5ZFe9n7ZY+BTQPSGPiaY56BuzpK23wEuzj21a13d1TLmQnlB4Lf7vDRpzNl8uLUnowXTZzD8W
WLfJkioL9WjxPEX0PdrS3zeVpbf7rnI5a9k93tgANUNy7P3Wep1RJv/ysTB+LelZIZgNmwRHHrKL
YT1OBUCNaFFhr01fu/KGLizRb/oLEDvsjWA0vH9EdMkaVYoyPo6NyDfStaaXQUMWnIIywMgkEBYJ
87VJ5vYK9ufC90vRbIFHu2xD/gAnuLlbOkYRy6O09PBWLN4YBsDw4e9L19ku920AOlQjiC7j6AKF
8v3tIRF2MEpk+L8VuZMjbYcdIqxyF+theGVCunwpCqEUz/i0zk9pkzRUZ2JWPZKMGG4slpVnXBnp
qowm48qcdOnZURs0we8S+sb09/6uHOl1BGXW2qGoovqrT8UOE6gv42vB2n9+P/T4CCRwdYfslz9a
WqU0/CYjePUg2L3vsjo06aOGnbZCo2Wtmjp1VqZ0ms3f39l/UM3zz4fAHV0QAMke+bxiNSNP7Vrh
aAdVkrW4Sz0R/Rz8GhGbbWEYXdH6nPg87HjoPhhZ1W7xV+bFFytGdLZzla/Xq3nysm+tn0VhUCU9
rr4wSWEOJVWK567rDCRTJTrWxLYlDihaaXduYlkPnfSyboWN0nuuYr37KOC53eEQznB/sDLXga4S
9+NI6G0YdG04fDAbYfySdt0k6ygu/VscpzMORT8tX7WhxZ0g2/i5gkCCZAg69SdtwhSH90vD5GiY
rfrZJC66x7qz8zGQc7l4VeMeG3ifLe5kr1NluB6Bubz4ZcMUVhW0DwfOSy5KUQwzi53KrIPY8tsw
aEVZPRpdS7sb00r1kqrae+j7ClldPbfqZdHRGquurp1hxflELbtFNpHB0BhZvm71GG81jesWPV9a
JHMwCpX1fJZ6eWMMBia1ghSvMsg4uneHqqv75Maf56nazEkXW3joUjSvNB9rsWJWrghIa9kWbiZH
dnskf61+ZLOOmD3DG6atW473w17SM0pWetR6rywUqt/kmT58aYB1xEGTZPqRYKM+X/nJ6H6r4+WO
bdz7LlJ0rScqZ1JDjdXe6s2t50O4IK531qBsZiOaKwA+4OjJjX7QS4u0E5l6gxsYRtj/sMt5dlaZ
V1r0jNnN3zdmioWqFcj6g7TvxY3dDNFDEkloGxj8migo+nb+NRX6sI/ssitXHWSbH38f+pdmY0jX
BkdD6Np/yKDymaZV7/fyiLp43ITt7P0046b7Ws8mQthUr1CLj0YsvvVTZV659oXdB7BHm9ot2l0y
y5a1/DdMWCayOG8ArBy1OCxe6www/bozZfEBXW3ziHEtuhp5cvF2WZZ9BOUc0s6ZViEd3ohvPTqW
oEDinTIL61PvhcONnF37RgxedhCpa9x6qFOie+Vb6ksBCOPzZLnDQ8iu8zTqkY2w1HJLVKXKyGMq
GZH+kYAj71vVafjo//6CKFbwGN7PTWwZOL4bnPQ4uJwr1RpRlS2iOw/gT1jchlUO+XiKeiaR1ANy
KAphDIGnovkrmfP5bQymZ+PGlXvQ+locZ6V6dO6z635EIdFhn6+tb9h3xqclUuZQKjlv0XFW6arI
eR8Boqrmln/thsu5aKTBKqcuUHbvQhivkDrU7aBS9KayOXL2tO8ry4zAx0TpJtS68cWrEbrgcK+P
lTEWj5PVTZ9UXhg06PzCeAZecVfaeEP6sveWScQKHE/6K0Xz8HZM6fHHEWY9f0hxoCynOvy0dFTy
HfZhAuC0rnxKgZ7lL5kno+lQOtKpb0I+YPGzHQZYCVkDHXElnKH8XOg9M59tzG20tyOvI8UwxIJw
jLAo3qAyhzPTe2n5OaQM9lKKOWmCrvehGjWc2EnetiJ/xcvFuDRNUffVGvvuS+O7xZPfW+HRIlME
j2Yy1l/LEjt5XsCkh38CSDn3sHN2Wn2yi0J/SMrR+4wzCDuRiI31OMb+GiKxd9NDsd62/jTcxYBn
1yMFsn1kdobcjJb1faaecJuYc/lgN75ZrAa3Gx8qWFN7VOfyU+6Rs0mGVvq1NbV6I53ZXWFvHL/4
rJ/fnRFPFAd2axdOkTR3WP6LQ8eemeU0MtR9VJnTT5XFby4hNLNBhPlMYPLDWy0kU05Qc4iNN3Nq
66fSTqzNzAbxxuyIgeTPdd29PozGQwpSgbHVIdOWYfOtmKpqZ9jleFv2SuzFNE13xjigxh6zSHwv
sa5hzkNA6Vm5zIMC6M0T8ub8ZrCL+Mp548+dBKIczk8s5kv94FyXxMFG1nbLbg+J4NfKiYApwGnf
+BCgn3Sn+OLVVnKtanHpmtDiKDsJsmShvL6f0NyIU0mWcs0qkdPjqCFyzwYos3PLpr/N4fN4bNR/
dRIfPkZs0BP3VJ5jk/z3qrxJUd+h9aCJngZG5CY/Y7+KbjNkvDIopT0MV2YW2/xjYhGwvxFELx1B
OiVn/Z+y7sO+KbX0OJpzBugzr113TbCTjss894ybFO1vtBpyx4UWZA03FOo7VEBokp9Gw1I18uTC
0m+cLnPHU9+4JlR6lUfPA1SSlyx3s++EWbR4gHNLWrCZqWEEZav5khOGn0CbaWMdrk0fEQNGBv2h
J8yYnR6fJ3opy6uIYA4zJVeKc7cFacER30qR5OFplM2wJ47ViE9h2idaEIVhWCDQ8cOHHD/pixPz
fW0y1Tb+OrMH96Xs7eYHJgGKYqNvDPoWZqRfbYvY7sYd4q3089AvgWG4078xHYmfaHb4FVWLgGx7
bUL/87EvzT0EH6CrGZ5ny15O5Hwj/CQ+lk2t6o9lGPV7tFb6tFbSnr5XqZ49R5YdnUxzyO7yFHTS
Cknc6AJiksmpgg5vbSmcyzoQXlsXV7b6fw5iwqGQYvMXa84fo6LQK3+O2aTiASehEgjDEEhBsUjN
w5J93ehBL8pr0ooLRxkYt5D2iW+iUHCOLC5K5rQJP/SRtme5SkDP37lq+JWUw3DlFGi9ha6+X0+x
ABhIKwClU145l/FW45D0feHFx7T1x1U71A4NH7KSQ47P+NXx9IJ+8AOvn/p12ir/Scvb/r7MqN5r
uihWVp9Xx9jpNYj5/bBJhxTcGviTdaE3lGoSz2XSRQBmlPZNPaTPFq6GZzhZ7kYlDQ6VEOOjHOpx
B6EDK0oZqU0xDNZNWgob0JRj4gKvykCh009yQwVuXepBaI6PLrRh5NQz9n78yCAo3RFvKHEbc6P8
QIu18hCXMrubWzkeR+l8c1Nt/KJlJnX9rIMjpgtwCkZxKsPylUBV74duFt7aEaOza2DbrHNN5vty
ZmuhFc1D1Ru/ytyyd14xlFs+K3YZdDaWTaJ+x9wFAt0o41urzioKep17Z6pWOya5i3tCl+6WeBqM
S9Fc6StLNJAMoh6nRWOnGyz28T1mHBKBLK0COOWxH3Dc+0nXjFvNzF+0Jv+UGv5nFJ/DnZBjtyFL
Eg8Nv/TVBiixc3IbYEPM827KCpYEit97VoFxxdbC3+v+9Mq38yGaU8hDGpSglh7ToeXc/uRmPQ1N
n41MpEPmK7GD31V6CgErxzfMkc/9NDc2bYMhAqDf1XH+EblX92xFlK3Yhq+qOoIfxu9JA47m5crv
9FcSjQjC5Ti+Kefxg9+BSEOERJRg4y1u/ER/yFz9BMQhh2qA9QDQ0exYd6i0+q3W4NifotlYt03i
oCdaqC68uHYzmaHBebEpnqHBG/jOquFYuwK3kwlBKcVDXlkCQlPtP/QFBE8969qbuDXGm3pu/I01
YAEVA7ukgjyXwJrz72FvmmvSxP8TqiIknMf9nEAwUW35TSmL/BYrtz8Ps+dssrzoA9aNHFFvVh/D
MkHsWXTzq98b9pfOiYcd+19tXUXVIFYkA0WPsJLqm2USQ62pDdu5Mh+wSaYIempjPwy8MtmbPwAV
IW6EWYgTD8NBnZbYIIvCOJJ7SGmYMuTK5X7ZIdpj4Lijvu5by957PeZubLZxkAF7AisILcC169ek
z3422ALhOgzNwa1rTCoJjsoDdPRobWHh3nURQTaWxTkrKfVwXVIy/zWW+J7BexjHeh6MwHa0fOvR
Lrqtxlxj+QE9MimpNnEaQ6ijgfFhUuWTO3IMiysDo28ZE4Gi1caPRJQuNIScdk9NggZD9kM7OdnG
IFX6aMsePGLS/GwROQVprVArwupY9cZsB7ER5Tj7FHYwZQ0bw012KTsGBG2Dx+Y4m7/YM3cJGWJc
OXQyV/6AO7Ts/ZukiXmGafrLcHNAEnOZH5l92HB2sbgpZV7cTQ1siroZvnpN/tPO+y+lK9pDDj+C
ugH/N+BT8ptrUezPm7Rj7Zz4edIW+IAhDU51U6/ahFqGDbhrlyR2tirmXm58BmkwR1Ozokhoc+qd
DjTz+KQ1l8aq6l50sEU3puYZ29Gy2+3saJ91syw28ZScShdrn+aJdMW7pMKom/EqasJkzTNnc0mr
nWnAmT7L3mYrwRHji9mkyS3Wk3YvZBrtYxWb6ynPrG0RKf0WexwIhULgvFNqXPV59KP1aoCdHOXT
NbnOqI7isNrUeq4kDx/5uFu08a+SKCl2Hx01LCP7Tknwi1W7822mW9V2hjRILa2amEGV/l2hbnb7
QeyR6i7utbnYiSyJNmNmq3UjYGjGupxWWS+0re9N8T71yuc0hzuHeMFdNdgPoH6QYO57TbSz5Qz+
EUTIOgSJRHyTzRdn9w8x2xokdylm4qzF69x0D4ksh8e/7zz+PG+z3/I4S+J3ogZ6DpCOWxWZkUER
D+GPs60ABW3QsN8xSIhb56HWVzaYZzuJpQmPgQURFq47HY7rsv/87XxvtFFf2BLbR4+RKcgiFAa2
/txIcTfhQl9lKdKSf7rD/66IQdlgSn77m/dXtGj+5b4jNHaVab3LNVPf2HPq0adiwKsEA/Pfr3dW
Fl0u4euIcQi8WIxI52FJPfpW5TSmtp9r7OcYkU+6nVzrnFx4jAStL1VRDIJL8/z9Tbmw4QGHcVNt
rSBBc+zzp/KG8IeTIJOwauP5ynu7eFfC0x3HWXr2xtkGdaw0rWnSUdtDVJfrNAKVQPxY/W/7zP+e
HRVyFBp0aujavL+tKoWAwYlQ28flSPWuiZx1xhGBbYowNrVIm4NmWte0rstP/23v999F0WRQwWZY
/tFbs2DfpRZs6L1LRfZ+8BpnHWN2yJhF2vR1cmpzS/LlZ9V6Jjz+sLpyzxefrMu2YDl0YfNbvtDf
vggWTSKcdUvbjxRMtgMElx2CC+vaOfTsQ3+7S747ohxMBibKnveXyePOL4dMlywMdCi2VN4U03dK
im/QzNgnVmbdSg/lHRb31VDGdr/TJ/60oK8qGW2bQg4FTJvW0OE9R0MTGB7mchDAuFwEGu/h5e+f
kXG2/X/7wXT7DRt1EMF77tlY8BvdduiN+XtT++RT06LktHFIZ8JnGXgljgcYEWMB2a0fQKrCGvH8
YMzhA1Y1HohrQofzZtp/Pwf2vY6SHrPfeQxfS7HPm60k3DtuGdh19lRRg07wk6d5sqOFh9sk3pri
OzQoKrxfB5yzquy3nDY3gwKkW8y7/8MDspdYaJQeS5327AFpFWYW14/CPdzhYBAfgJOtTJV9saX6
EFoefrOfy9m3+57KCCM8bQthfR2pRGBKuTI7XDJikLHOxMcSYtBIWwb5b4O4ylJZYJwN98JP9+7k
byFwbZvoU+/7T7nDGZFNjVV9tP3sVAPruvIkzqqhb+/m96svQ+m3q8tGYTOt/XAfu9kpn6aVE5Y3
pHjdF1QKnNa+i8v8wbG0bRzKm3zsrlz/z5FKOh6mYSYPFlPzfA2tGgMfOH73vQH1fAU5sgIQU9Yr
fQLL9Pdb/fNSrJ5MjzqlAjqm5+VxzyN/s8iZIMPB3gyhd7I1xCoqssp/XzV/v9CbFue3R4oZn4pU
HMlDZ8Xxyg/D737i6kFp1bdZOF65q0tTIE5BRLdY0xc5xfv3R6CcXcwumQaZS51ah2QGz1eaV17T
pXme6goJS8yCvLCzNVOHmbE0LOUhmYnqxPYwBt1Yajcyw/Fuu5gLcjHMBGJyOA3t8lob81y+9N8M
jFYXHScO6z96zYafKHT9mEHxZYI/T0VZPluFQZuQTlhLO25s0AbqC/Z4ZReAAAN0SsMXYtgH/8rc
cWkYoQzAELQQDSh5vH/gID8wgwKA2AMQJnIOzRVba5gcpGteU64sf9T56rq0iKlbcz3E8u8vlZAL
2eRE2O+BCQBQBOx2oxcVSFOK6nvNEd1H6dlq+++fiYWFnQYS/8N69/6idW2ZBXB3BhT88hcHiPJt
26fl4+zX3dO/X4qisiB1ilgLArbeX2pwZAXno9L2Jef/bTUg20wru2YUu9OVb5Lk+T8e5tvWksHj
EKCBv+79xThv1NUY+f5+NMLE3lmwOz8DzOuCsZfSgCGaUHfR4VKv+1jWlFg6D/igm2vYBlLjh2rT
CkKHP5HMi2g6qUxz1YcAcDsxdKsB7cBBpZxZmzmsbpSt0qBN3HClYqRqMmP7k5HpfeA+oX4gHI0x
OoIRnH2IHnGVefQGR2UfBnrGh7Yc5Abu2+KLoBUSyJRrCQ2HhKDXfeQcaG89wJVbjubzg3SVdm8R
SvgVBnQY5GUPFs2axp3Vo1v04yg+EbtT/WwsyENTXYKuReYOZqeKb0J2bJ9REdEDyT2xB0O9ICGT
NN078zhs1JSXxxyN3w3p0tMalul0n8nEZxG3E+1bwubmlNnUPDQg1DsaEf4N86q9oQfz6tUqJqQR
xO1WeHW6KWXi3KjUHdeZScRtnbUvtiJjB0qXB9mzydfGECdrw8g4FxaG0UCfZt017Vxl60RK5yZK
o2hnjT65kknaZEcMyc4pNN0aYmfhHmYR22x02v5RJblqIEH5Vb50ztxHOxLheiE7j5R/UrW2tETQ
q+rxubazRatpitpD6c3zA0G0vDmKW83ehOVwoKzQ7IoRtP4KJ4d20myXGT1V/SNdwvzG0Axy/EQW
rbuyS+5SPzF7eJa5dyqjKlqbbiJo9XmfRZw0G0y6T8KM6JISPbSB19k+RoafH0YLupGw3OK5BPS1
r1xVO0SxAuEiMD5ZZdJuVIA7qP4C/d7daJN0TgmLJAoB89tsynGHZ3Na46S84dwDJN7uzLU2lnB0
66jaZFNnHFjkkEpwtbUlED5kdlMfjSYxH9DvpyB1q3rj59Oja1bxtoawxZzuiA+OLeo9kZfzhxCM
Z7I16MbTuRrz0AFWNlXzOjSqrmLwhLu46rON1SY9gjR3vB3MoX0YCvCcoaEVOKA1fbHQwykEYBZF
+knCtThkVJ3UDiJrMp9kWszDWtPc5EWPLfuJCkj3mZQz8wmQcHYzjO1E/4PUhFiAYNtNIq5PRZiL
5ymfKm1j4u3TAqH10EsBBttYxoXW3MlW+vRY7dbGnUytyaBQ4EK8kvkvuLV0frMBVHeAAbTn6Gfk
L4RSk3SZw5/1AsJZ9JkVJrbydW+EYfIZAHl+21qyZgSDtnKv7AXP2unkbTINcpTBa+2w3J6X7c1u
Hn1yj7v9pCv1lFpTfufgB19TkFa38EV8xpmKP9WDmDf/OBVzZWc5ozLt48k699JVepGBtne7fcuL
heCsGWzVaYJrFM/y2Lev3Oj/cHZeO24jXbu+IgLMLJ5SVHQHt93tdEK03TZzzrz6/6E/YO8WJYjw
DAZzMDZQqmKFFd5wcRkznAWiD3kHhS7FspSBHQpWwbLRHJIK7HOnkANEPdUib0Lb+/bMLpI3hsLL
jHufJJW7bPGeFRVdsMaIENo0DDTqFeOn70l3upm7iuy93B7r4sHG4xmcFd6NzInK0CKtKPS27pMi
62imZdlPbUIk3ukJWYKNH8aFcYyyBpVeIUS99r5dPm9Qd6G5EQKS9vEz5mV4F3QGpBFdqVX9ofW8
7qtqVMNno0z9p+FUFAh6R/t02KGG49J7cvDdSjfUb/UHPMaBMZdU/CjkVp/+eTVQsJhtqpCxmGma
5z+pydqA3EXtDn0TRy+NT98NHBgK5e1UfPeN0PzOfemv5L5XdhYFqxl5RqGF7tZi0EFV+sbowNLX
ab8LEb+3vX6rogd2e25XdhUkH8KjeUvRoFbP54bqkjWZQdIdCqBNvYnOMbGSakJkLFb2719o/lkU
OH9ZQNIqjXeKBsuzIid0rdQu6GGzTPoXzGs0aRt7EY0kKxiC0ZFNpbuTDKP/Wkjp+ALSJv+qmGUL
6inviu9AklLePVEmH3qrPGATJ/nogwof7wU1zMXH2wtzkY+gCkatkP0PZ4NjtzhuiT/VZlA23UFK
S+unXBn2fejV4e72KFe/MqUE6MasKhjH8+XvxZCHac5Byyk3OLgN+cADxV4uu+3tga5+53cDLaLG
rDMqqaNFgD9p4e2jJqNGPwBzngIDtbeBDs/t8a4uHxejzN1oEqYu9lXcGnKBBzNnBtv7g0GJdBtq
iHLeHuXq8r0bRTtfvjptS3mwWb5eb34BikTFNIJLNaTP/z7OjN1gKtQHKdKdjzNNkdYlcocRXo3L
cas+drG/LathBbh7bdF4MGV83MgRKUWeD5NFGuX2dOwOdt3KOxkV4IOQ0zWJsyuXOxuax0ThDRZU
185H8cCjAu4TLZ0zkwby3FfhEdjVvblT436fI3Z9e/WuTev9gIu9YDaNgY8aIpZBVj/Tvtmq6Vqy
d217A+pnUmg7QWpbnCPAHaEa2iry8bFflDs6b/3Or6PwhZ2OnL2fdHK6ssOvxDgCw1+TS5O7hgzz
fBmlPGpiGxDdQbLwHNrHMm1jd8ok4FK1H9KONH3VT3ahNsThBtvsfFw50hfLCpuBf8CvAlqfmwDn
P8CIWp66sdcOaV0ck2ncjVq2cj2tDbE4X21neijaDBr7PjwEZv4Brep/noXMY0DuTBFTxbB1sYxV
a5sZ5bTpoFeJflflan2XCtzhb2/Bi4uC+N/iHgdFAgGQaO18rUY62mUqtOnQAlL+YI+m9MQJlPYZ
XiQ/bw91cbwYit3O3phVqShJng9FxgqABsGVgyGNiH9MXVL/xN/LJvWpvB+SsMpok8KW/nZ72Csz
hHsEdAWaC/0LbbGOnqTXaYCt9kFLywkR7nT4ZgNZR0+tl1ZKdWtDzX/+PkSrIjDRCE4eVLMId2Vo
pJ9izBKPljWO4copu6yYCa5DjjVyH5RLmN/5YJMaiIIW9XQAmat+QIHWr1yvCYdgS4klxn+w1+N+
E831Q3q0dvyxLVAz/ViX+Zqi2SWBl8+q8ZzNACGAl0vxvaaEHZeCDzyQuu/HCmT8mB6m8Zcv+w+e
/JBG44bG/c6YKpBCEhywtefu4pbjxM8Ef2jv3Nz6MrmByAh7VG7RQ03+WNJrHiqQdu5q4bn/upfO
x1mcFtSokACYmGgK/vxDElBaQBtIemYHh4fbQ12elvOhFjdMmeZIm2NAcjBrvBFCxLmb31OHRaS8
tZXPt8e63LdcmATUaAHLpGtLol4mG12kVgivVQKslKb0T0NuvyH2+XR7nGuf6f3FvHhgzSyfCOJG
7VC0Ku2pb7PoqpXqG9xKtrdHmjf/u5Da1Ais5pIjZx5WIF3188PhAR4roXXFxxQtdMXVolTdGXXg
J3fohQ72BjHvTjyGdYWifB2NGXLyt3+AuljT+RdoZNozWp9SCh2J818AVzMbyjaMj1JpwF4VtaDy
ljSS0Ts4QyehU0JIQfEcW0zcRn3wSNTcaDMiqF0FeyCdH1pZRtR/8H0RYIU0JV/bxhppVNH4jZ6n
SYk+lRiGJXst0UbhCnloMNGKg/R+hHozOp2hVcFmwOtO2UB5ycyVJb46QcJ/5jZz1P9eCu8uO1Sc
WgtCQnz0J3PWnKX9Ms1WftIMNvOsr7fXc7F1/recqPSiXTOLpy1POLSSFNhgFWOCadj7qGtjfdth
t9dt6iSOpZOKuOnm9pBX9hAdTZIyQhnEwf6igd9NEGF9hD4rhMWNrq2O6N3RdNGHUE7ug5ycczcN
qFceZoP2Dg/CVarptfXl2YeaSVCKkt18QbwbXqOmbIOxTY9zZjfi3aclswsibqaOgt/I2nuyuG/+
LjCNWyR00Lel47642soQNlJh8Tmjqj8qconDrujwVpOwu+lbp9XslTxy2TT+34g6ElZk2Ar1jMUN
R6kkjJPKj48FmJCnJFeQoS89UPj4j2Lfqr4WXRJDGQGKVqH44Hp+Nu7phdnuWBrCQXF7hkhW6S5u
PUr1SmutKBhdXRLSGrqKAgyQNn+hd19AQbo8kIMpOlImyBwvwRBVTcOTleJ6FNk+jVNrBYhwbZcj
K6IqKv0ZgpXFiB3lfiGZSnRsK/LQUtbAigOeNAeF1vn4j/oL8w31frD5x7ybXj9pozR4Ko5bnvjo
R/IRX2ZAuFb+0A3d3sz7NZGRRdD894MDIZmx8/CniGrPByzCCOJdm8VH3e+o9mtGue/Bdq9Riq8d
HJZwrpEJllFdHBxAaY2J62yEop6aHyIL+86stcA/IOSxu31FXB/KQB6M7YvO/mIJU7PBQzhO4uMQ
T5Frog68lSdPc0obiOjtoZZB1v9WD/4vrVINIPxSqpCQklJFEcVHNP6easmmsaJvGzOq0ayVD8qY
HKeh2s/y+XKn3nVytBc4/q78imsblPrP//sRi0/YDaCv84JbQouIghJQn8gUtO2THg/5R4RAu5UF
vnYHU2Kkak3pemZznW8Zj2fLaHwWmHB30/X1N9H7n8khtn6bHzog4WVo7W8v9KIT/r91htdHHElc
jQTw+ZB57Hv+UOKSXRdFjyqiB+8dM7vnQp09ooxwwr0y+O3Rtsh4qdeS56sLPAfS9IOAPS0BcrLi
yU3cGdHRy2qs0mJY32Ebu7pW3lus+O2pXh9sFseieI529mJ1EcYIkXsNYkwde1BM/pRQIhK9i2Jr
gRVQYK9cb3+BcIuwTANiRVEPCiUqCosBB9h/dgMD+9jkqBEchpxwlMJqY2afojEfNQcHe3nAnQh5
rJfQaiYu/ErtOqwlRuOBNEpJsOQMR3qituLvyeu637gXex9kZCZBihs4jW36VJoFp3C6SlcehCvH
fX6vAC/OOvBQPc63RgtDMjJGER2DEopfbSTRYapf60xbq35e2YNnA80f7t3VjLijR8tNio4WBhJY
wKkfjbYwKOoqD+ipPOJTQJtv3MU4pt7eEfMHuPhAXM5zTV+7pE5qhgQPEOT6UTeoaSgmwSo+Tapd
/mpEHjhyoK2kzMq1R4FOCvUihOIVuNrnU6WFoo9djZim2pSDdvITQoAN+jG00bEIjyguK5MYcCBS
MGQyyzKmFI5c3auvl5LslNBIrE2lwWfCdaKU9JNc99Kf24ty5SfOJ4R9Syph0v85/4l55TVmHGjx
kYj6pZbUGk+5VKys/LW9BQKE7iDFHqRsF3trUNWxUw01PtaZBcp7MNT+czSGSXWMvRRRm9tTunLy
6b4RViIUhPzGMpwu7HIuLhFOg0J3sUM9zWYZm1jTPzXFEP2XqXHm54d/tuuY1/fdbsbKsCb3ZP0i
eKiO3gU4FVEz47D/Y514vruh+8/4IZtlRLXifKQ8SmcRWEbSffUHvstPvo0Rze2lu7YbKDaAwwW0
c6nMiL9aBIA9JRNR9eq+jrLkJcExYmUUbd5Ui5M41/1oEfMa0C+er4h3ixY35JVNMvLyQb6H2yBJ
3ltZqFO6Kye7pVw2k4A9VGjrTdOBLUyUoahcM1XCamd4LTxVeRplYyNlRaJvyQ3H4nM3kUU5wVha
NL1FGNzBTsJ2Mu1yTpsWid5+9OqKrsREJnAw6eKHMP6aBEpVp+M7irx7/ruc/PDRBAHyNsn28JvO
QJE4vmcVax3Pa5cgaGpuciC5OkJh5yswUhgOaGRER7jQeHAFqRuC5wQq84rkglt36SnO1CcNCs/t
D3wl5iDGInufa9ic+kXJPIBP1CgwxY/SADMibaxhk+r5vgi17xHCD0gxJCclzFbe4mvbCiwW8FBQ
eIDKFpdMD7ukZB8g+FnLz4nhfzHyYljZVFfHoEuO9Al5LXXl8xXFzVPvO7ilxw4yOm5httjIsOZW
XvlrNxl1d2R1sChh887r+27ntrVcNYY8+kcbcZKPzZgEkgOnbLg3kUxYg95fG4wYbT6M5OlUIc8H
KwKLSBnJrSNOjjUkMfELhAvNG6VZeaiu7ca5ujc/UsQmS0BxH/Lcp1OcHDkK24ybc2qMn1YzwISB
11TYpGnNOHxuIvGPrJC/lxoqxNhUUPDlpVzE3C3CY3lkKOTJqflVrqdTGobuUEpvdVuDsvZwQrt9
AK6tqUrbAYkLnBspB5yvaaMnLWAl1jQdvDeuIEwl0+AEBbtxbw+0rGH/nRpIS8xhOOUK0haLkRRl
pKYpxcem1XcmXL60Tncy0ouNJn2DyP2Md+OuCQTisGv51LUXEIC4Bp2bBjNwgvOhKf/VIPkadumE
3WDo197OzDBqMILO/EBQou5vz/VKZAVkgMX8Kz+oicV4Bmbm0qggh5wbRQxCA0toOs2pXzh8ii7H
/9trnlLda9e8ZK4deosyJGox/EtMdz7R2ud/Gz0KyVjx5R8wTs+2GHfH29vTu7Zn/v8oiJOcj9JF
fU2gzijGgHijCMPvjPvFI2J3/sNAVGPA5fI4Xoh7VFPbhlPVwAgZ7S+BAL/Wold2l03fb49zddne
jbP4Xjjp6rklaulA0ULszSHqjmmfr/Gvrt0qFuAPcFlCo2KxuL78RrcGTwJrnNgQ2tR+ND8riATv
5dZAXwANJ1hnWrApqXXvQoqUb7cnee0QzCLTKluTKtdSKcWk3RcGEdjyQm5PY2qGWw0aUVC31gab
3/+QPcFVQTuP6iIkm8Vcad3DkVKhEilRDbo8lgHkVXgS65LdrOzGa/MiYKBZTymNcol2vhtl3MUb
KeIJ6rX0rvDK3xl8WnyODmWhvN5ewmvnGi4bbD34/zOq73wogSKkN4BMPISVbDlDkw4/YBKl96oi
Vc9zlLFTxbAWGl3bnEIATKKMhhLx8vICySznSouytVqJ0imUwXLxhtFXnryrq2jPzmpE0mCuFg+P
HOuTUY8VlJ2xhiKcdN8n7Hsymo4btStXysHX1pE6D3E1pTSEyBeDeXYxDI2S+seqybZiqoEJVOqz
nep35cBZQDgjW3nmrr4+74dcvD4yXWHFNxkSXvxMYwuwDi8YuInbclclMllwHBrAd4uvXRNluykt
9RVxhWvXJjVKkiOW+VJ90a/Mop4MIzhqxSxX1msepLH65NnWmtnI3/rgIqFgo1A5QaWCCGbZfgcx
SznFZCiqzOouwxH9aShHQMjegLBrT9r8NMaebDh6ZDbYtANaThyRjfZPY7Tbbzj61R+bOAYbPlvf
iiNUcvtjj/D/7LQYiQBeUU0/FImS5k01K/5e2AzVieQ+/KIPMN4L0RtuoqjTc5RUzcmDafIjQu5r
r/tCeq5j+8nvDfMlxB18V5uolzhKQpuFlQs/ZYpoS6TFreqhVrL6Rxmk4lfWJsFRVrvog4R10MzJ
Bx3uJJ46QcUucW114YsPKhSO0HrzlNj/MoWmgvtTI8nmJpK8/E7Sgu6xlhCAQKFgtN8w40Mxqqq7
ysn9sPuhQ+bGZDqi7rlttC54Dada+4Mvap4chdX05YNU6uaPqhta1GGLeHoqgmDKXb/XA7CvSteE
O9kDAkASNa5kDFeOJ4mCyc1N7YTSwCLO7uQalMtkBceqLy3SE8O7h3pXodDddzuijTXW05UTSuCL
cBwD0hVZAv86s8Y4CWHao0QrzrETUggTaH802fsg8H4amByuvPVrIy5miO5oWw9mx4hqH0ORE394
Qk+YB0T4UA9/xqT7dPsyX1L15oCUOTJBWmBQyJZzzJJmRCIJIijcAHXTtNEzttH3IKufrUZ9GWEq
1IjMk6y6iFdss8BYebgo9PJevD+ms68n6Jj5WocFRVn2/D3RO8VG5tDGIizpZZf3OXK6qNtXdkv+
Te/+TkL5AWG74FuS2JIby2gxu5U9fslD9L5wdAcdn+sI/4vGVaui35ja4H/xisQjvtBba9aGCBxl
Ck4asvKuxpO883wkQYQIS/ATOb0EtX7UJC1yvDQNHsLAULYycl4crvwxjsY3HIZf8957a+OQ7vk0
1LtslHSkm5tH1MCE60tj6kqtgYWYBPdaipsN4OWev2B98qRpcNXJ4xZJra+xjtx3LDCrN7UW3n8h
j1sj90ZnCItuX1sF0jKokz4ORQqBJ43sR/zycCcXXo3eiF74zyIlQQGCneN9WovokFpCehklKMOO
lMmR61ldte2zQN/isikBm+1ojfOE+aMTt5p6qFCi/AwAN/lccct9VCZNfii1oD2YVf49xz37d9xD
/5kwNdhYfTb+CDU0ufzUKA9DoxZwKWR/C1mlurdRh7tHvNB8zIlLdmCMtB2lO+Nnn6WQOixlBHiH
sphUq8XGSBBMy5BDeJGiuuUr4oflBErSfjbsVGw7NRZfSxlCr5WZIw5yUfsAonTYgD/PXDnXp12a
I+WAMGvyIATsC1tJqI4K825K5dEZqQ6/SSIQLte2GTgptbLNlGfkHVrj8xMo6o5IRSNkT58xVWVo
CLM0dqf4gdPFnv0ryNPuZRyM1lFhg2y1Ypi+FXEtIaWDOuZb6svKSdVLY4t31XhSo1i6a+O+vc/L
RgqcNjS7U2v76FT5CjW/uonSrQZtxWlVBCFkuUw+JiI3E+RkMJCvcrwyaOjalttkqFhplQCGFpXi
2CtT97WyqbI5npWPbjyLYU1JbOw7oaM2ZM5CCVh4l0/WVCl3yI5Hh1HnPz7pwffWsLN966XKixUD
NUltGKg47fjS1kNY6A9+WCh1NlbdP0pIlB9NZWrveeLKR79sOSTq2KPdYYWd+QvJGbNwEWxWXM9W
UdzsUMeFUlap1KqtyG17L0G6I6m/elGVvDYSsuTo7GQvQ5T220n1BrcPu8atDF4chEqG6dHzw2Lf
Jlp86KU+O8iFKdWbREZqvALOnZuKfRqFrd8NcHOPbTs1oROFIGu7IMpOokux3455s/q5attuwjqy
f2eR39wr6E6djMl/ac0aQJ8onKGazYgTZdyjYNg59OvsTS8F/tPYCNo+nfc1LO3ko51kwcweUk+B
6b2golijVhJJbGJkRSfkV9MJtAzUIMWFsBQe9doznEAy6XlWoeLEeesd/axha8L2tZTacrRA/lFD
Ad8kQ2Pt+izysCbOXrM2gjpUI5ZMZfqgN1Qxcs2mftJMxhZQ1YOOrcNdFTGQ1Ido44VKfyx9bn1s
s+NDhLKQE7Zdh+qbMWX7CtTSq99nD3GUcwMqfvkgktp+SBr1U+8jG2DX9qtmosOnIHaN4hrq80He
JvsYTXRHstsnszVXsoJlXsctjmAW/fX5JsduYBFamgUKM2GbIZtpe92T5afFLkvVwsls30SixxKb
MM9Opl0f5CbFPvH2M7aMKv+OPoMe56wO1OPiDcnmAC2PkFRu9LxC3Kkf73RlSnCQRzb+n4eC9U8F
AXylSj4+P+Hvin1+oMZ20puCanic31OgVT7XSq8hxIWg/ErAvgwHmBaJKt12UgS6sxcc5bHqyAvY
ZSOCyy6vn+kGyMDuh0yu4NRnY+bMN9uf2zP8m+YsXmRCHoXyCZ5vyBssvqUER86vIN0cS61FjcaS
O3ztI6VMDZfaAAq9ZSzM11IdohOS4cZdnZOYukC7g26H9FZZOW0iwxMftVZ5Rk7MxN8g9I3ChXvc
4ugbpP5nXD5wTwcxBtmYQYxDFhVx4sR6lnX/vIoUu0zaiyCj8e5ZqrlZOMj3YOJi1Nx0QopQ6jcp
1+NWbzMPD0zJPtZGsEYHWyasfDocRuC3UH8iejQWO7I3CqVWlYILom+bh0AGndB61rC7/amu7HsE
H9iJpFNUuZeb0bTiXlLTVgKxhUQYIqhiy1ZRjmWir9nZ/q26LnYFY+E9NDctDXkp8B32RmfghC4d
ezIAHWFcJZEwnjda5c6O2+QJDnLd7aIoqvao+dSGgwqY+QABvo6h5ZRquyGqL7+MyCM82JkXcu23
2rcoGifN9UOQ/K4XZLSVioT6NnKxiM47dZ00Dzpi8JEjT6I7QaWWD1aV6i9wV5tn1WuSRyswhtiB
1d3tKByonjMaJrdz0bZQmVFu8iUXvwTzQ5fAnsRrU8krJ6Xi+zhqvpG4aBgoX4pQGDXi4VjlbmEM
qL+CTu4eJVsav7eIvhnElLqmH2YGYLqxUm38hBC6Ymw63tMBabZCUrcq+l25K0Vmeof+b2c5aWWJ
x0ZEWedAOAbFNtA5essMq3oZ+zL51aal+oBjAxaGE3qHr1NVmsehh8AMScArj0WUxCfDG1KeSk/6
LpJgOMpyZeLh4oVruseXVw2HhDRAnudgXXRjLQ+md5zFySms7Dm01RJF2+TCb4hY/B7h/1zN9UfM
gvvBvb2Hl1kdJ4We0yw7hcoMxKdFPcm2Q5xosIo/lqUMx1VPKdRvRuIP9J+SXlM2qpcp/tfbg155
rmgFUwCkPEAxfOk2hLjsSG7DZh4juzLo9hVN7Eg6OLuPGWn+3eBlvbmpWwO8pd51Q3miL2eseTJc
uSTOUp/5z9+9JYEOE5y6RXIC0VG7RpJoB7SGqpWSi/KXLbQ4utSNabOhRqXxds2r8W6cGMR20Jfo
lMnokP8erEnbhag5biLNG58kj3YD3HbpoKupeV+S4yeOYSUSVTAjeor6sSTYSrNZo0/dsuP7zSQJ
80Fv2v7RD0L/DiV6HRXopHzVoRR/QKAfLxg0sQ9mE8WbDLOljaemxT3tB+XgZyU87yZSTkjO2buh
tQ2cFmYud4AxsVlMxcEu7AoZNr/ZFkJNUFDO7YKigjmeonyOCq0IZW2yOvM7GFWJtIgbxA4RdGlF
iLhMbhl7EyTF56oVsdtNQuyHOscKT2s0IGswtUNPRuNjMJuDhukSttxh9rFDVe+ur1oo3Agwbfu8
FBsD9PbG0oriSIqQ35l2KO7h7MNlz+xpX1ZyGWyrahwPgKu7LVHBbxnvEldp+vC+RCfgg2jGwEUB
0Dh0dvQmNyS4XCrVs+21wpkiqhhcStZeMrs3X2tDxIBJ09JZrm4IZOlUmlq4iRI9fs6sEV+ejMZN
ISpURn0wd34TqFuuW+2DTcFwh/LfuK3hPDuKP1Y7LAc9eOgoxQcTVtG6VMCQkGrk+rQp2aCK4O8q
DJGcWMo9VzH630nAJdn6BfFTM4RubybdkYC+rvfGOASPaADYD0IZza1it+UWOT2iEb/pzUcPleDf
Xjt9p0fc505qWdKpMCe08jOlzZBo0q1w11bQhEF6m77D+JQzTGvcdVUTbrA8EK5t58Kp1dH+HcZW
+iayRGwar+q/VojquVgn5/su1t+qLBSTi3Fz+rPqG/SmisF7EaVkPleT0rmSktFpCsENPwbIb27A
WaFXUWXVvlRico3YDN1RNM0GoKS98hRfnmUuUEhLwP15jBHQOz9j+aiXreWZdMoR+HZJuoYDJn3e
l9v31lwAOj/JjELhlLvLxtR4iZEmPdEKC83jU0XbaZ9RufxMR+iLbDbaCUxBv8GWx3D8fNBXpnd5
YTLwLDRkAgXDs24R9napiXZmx1UF/DS5A9+EQuMwti9yUkhbpRzUQy9KFaWNYNx4IW3F2/P+q/W2
nDimHPSn8AiiSbuISYF5+DRZmvjUemHVuZlaqZ8Q2gj7TR5IgUV5LPVyJ0garf6Fca7/JzbKWqGP
6/cd0WdqfcRat8DtuuxBVletErEzIjs3tnlYJNomllCdPHSyUZwQJUqRVrViv3QiXxt3lBHE96FU
82KvAcG9k2ByvdDJzAQKsXXgmtiMf4XhOsuytx1es7fnflG2n7WCDF2HcgBdTFy0GjmIVGqHiLmP
lDbiyZqefCPCiCPRug9yH3yQc6MiLdeMnTpR2ErKqfp2+zdchAf8hJl+ZRJEM/9l00crckkrEMw9
eYrv7dq2Mg+9oaJNnEXN1gCJfuh8b2XeF4HBPOZfvWeY4qDQFiG0GfQ98okp6pq55N2h55hsZWw8
4HlE7YYGfb/S/fmbJZ7tsXlADfd2XCHpMy25vU2npLFRN8mp1v3wgExjvo2GINhFif1Mfz51oAwN
eLdJHs42srQJrKZ88WIUCdWk+l4KK/jXzGX+QXjqAMDk10CePr9TCpGmeWJl6Umtagg0cVeIN98K
xBMOZwQMVVmUr4pno8x++2tfXXnkB2mFAZeDZHY+rpYLtNuVIj0VupcfgqisjsCf7LvA84MHOgH9
/vZ4F5cL86RsoMyySTIZ52Ke1SjUTq4kvnTkBRtFIIYS40ZvTXL6GijZq1QM4054E6LvvmavoJ+u
Dj47AEMJ5X5ZpodBQgEyHdhmfTEh1ORlrdvm+CUgU639tpAFdbuCXBhB7XFfiOaf6wnz3MFI8IXJ
9cnlzte6GqY41XQCbwqVwR1itO1TKofPTdSsIYcu3g59prvxPtEfBsu7LPWbRF/SRCZyaklJD2MZ
TRvSb8+neCkaG8Ma1dpQ1+wOxlj/vP2BL6gvXGGMzdsDVPFKeSiXUmqlKQJ4qTDbe8UvgC2L3B/t
/SilnBtDsaYcN86YkhHC89QrG4ztHXry/ge5HIrgUJQmDjvtJMOqnm215FMOJznEgqSvvt/+tVcX
asY888xaKDEstmOaVJUsJ3Z80ikTfqh1HAanLlAqB2ZbdIeeQfZIeR/ZJ1HoKwT5i4R+Xieaz5gt
kAsByD/fDRnmRtgy8o3kNjQgyxFA/kTheWJoc1q5XS4IFn8/CgBSeqMzFGJZs5OzQKCYxNaLqjr/
YcNRduPQ1o68mdW2ssm360YxnMGX+00D62xrdcg2b5oixvxDoNlxe9mv3DpIGEL+mkUwUI5cnITJ
zxshpcwdN7ygcDp6rttQMRsX9SbjJckhfdwe8CJkmxf73YCL76zzqFpjVnIgqGB9pDHqnSoz/nJ7
kCsvJ2TBGeDIf2izLeLCVjKrVtXC+RUT5b2sjugJqhh7IHfsIzc1ibCnJ9OsbOFrMQOqOWDoOO5A
uJfVGhuNxiCBUndCzCEyyDXwmk1mY9+ypzUkzPCuspSK6ofpIfhmUIkZZV/8hy+KciLUjvnSgV1y
vpuVXARKnycs8CQbL2GhFN+6zNed2V3BoS70rzg+qm1AgigA2zBJLo0pJlUaNWSD0lNWI3UHOEx/
zPJA/9mkZe/e/qyXB5VGPx+UWhggVqpT51OjGerJVtWmp8nz7d9VoflPja92jkBB5T8MBTVaJRRi
ZheYwdFQ817yeR1rKej3dtNIH7AKincKRnIrKPlrswLjDQNT/buUi5DL7zqzGwt6saqSGp9tG6yA
jviaIzf+n9vrd3nHopUBHn+We5jr24utYQzKKGVBnpxGTx9OQOkkVyBuJ8lxTgsPByG7Ho9RLK9x
5S4a3vMemZlG4JfIZS4a3nImkySmanLSEZTKHSPGd8IIFG/XF1XzmJdh74S2BIxcTyuIggG1EDwd
aAKGa/LWl9cPv8SenSDpenNY1fMthON1KsdVlJ4oZXhfS6/NaLjF0E9WTuHVj2pzJMDdMfNlc8SM
J0CXAOFPAwEkNsLd7y7zgtdKou18+6Ne3uBzDgwqDOE1coWlgofSdi1ZOUmiPti2O5u30aos8MCN
peQo9X2zuz3etZmRFgFRpjk4d3/OV3CKMz9skFsDyddjKogf0LZGX8a1+yRewfJd+1gk3ibqysCu
5SW/fmzVvNWrMj0hj108K4FsHPAKX8OrXz4Wc5bN+8eLger58tYOkGpMg8xITmUz0Qpvhvo+woL3
sUGxYJPBcsDn11jztlTnU32e9zAqvnHgMGifcZmdL6NNo9HH2CE5BVqflhtyspFOKF5JX8LAzL6W
Q1RTAoza4CXH46aCD+CXaEii/ghYSQqT3qWjY7Z3GZxq+aiGRv4qQrU3Hmla6KSjecZksml4DKd4
zB3yd+8PBfcZedULlQAji8uVgPNiZxDTqLRF5niT424vzpZeSVEkj515FBIGJDKY4EeBgNhDE5Ta
8+1NeHmjILEyI9XnR16f7QrPl6+rlciedN8+SiAnwvukrMS4jbh7MJnzcQg/DLEoP0UBxHfqm5IN
FcUL0D0awiqxTv5g9trKubgS2fFFqRkYMDoolyyPfKyahe4rHIwmgw/kNJUZYRcUCMFiB2VF7Wac
XTrCog5esNhARtUWxOT0hk2kh80eL1HQJMVaJVq9dkHMdQR7PkO804v3hScfD2EryE7WqBW1E8fG
QEFyEPnXAGTBx0Ed5I+xMg4IoIEZ/+ynw9hs1KHWPqZ2h0Jlgcuose2Uxq4dJPHyQ2yX8glajkU1
pFHNb1oTVs9TD96A5wRInTsOeeX2OFeILRCZ4bM39DlWG4mhS06ByEK8svTX7gkCC1pxAN9nxcvz
zWC0nDzJnNKTFYRZ4gSRGn7LsLn7cXvTXVlIwzB5plFqmIml80XyrqKvC8q7pjx7uhBbniwTME0p
V4MzYmv/QUS6tr093sW0eKrZSUAPaQDCcllcEbzVbQk7yThWapEei2psNwZo2ZVRLqNWsGhITQLO
QZAbMerF/hg9nmwokOYRsVV4RyXmC4GUgZrJMjvYKykvJFiIykVPBMtcfZIPOf3DlTrQlbmi3Izr
GoA0Cm9LTQIwM4R9aKkc/a7u7iVjHNFwjdTN7RW9+ILcGmDuwBEgr8k5XWyUKYi0ZESoCtJV1LkA
o96CWOA7FVT9vqkbdWVpL14WeGUa0TERwCzKb8+TfrdhRstP7Lps7GOgDsVnYWK/ayMsHHkpiDOI
yCdfGGvGpBcxHmNCrUU8lMYx052X4N2YvWf7FZ/MPqojVFauu/B1BOx116vRl4zNe9dLmnRX0eQ7
3l7byy/IwBTxYEfNyqXLyYZhpA9A2uwjIsxahT8JsfU+t5P29+1x5m909nASC3CR6ah54GKD9M35
BNWUTqwYe+sIbd926b4PH6VOb/f0yteEFy6nRPoEHW4uv86J3eJkaHrSJYOeg0KWcDCQo8L8VE2x
561EcJfbhBq/Ri31bz0A9bLzGdGPFENtDux9v0jf9NzuD5EUR5bTY3j9XKdJ/6jigrrG+Lq2kDzX
APyJymnMLhYyjSd1ArdgHq12UncqotqbQbTTztLpPN/+ZpfnDiVPk4F4sa+gQWIoJ/aU6v9H2nkt
140rbfuKWMUcTsmVqGDJlmXJPmE5MucIXv33ULP/f2tRq8Ty7JOZKU/NYIEAGo3uN7AplfJrkAZ4
2nWDvjO1RvNbC9OM94e7MDMseSjdE8+oqK5nZqiDqrTG7PhY2YDMrtEw+95EkvUxG6I03Jjb+sC9
gHnlRSuWh5VFPfF89aKonkJe2pHfRdrshwCEPBQXwxOVHX2Xpnm+0wswkHqiy7u/m+bLyCgfc+mx
ed5k/ojeijQTtD4kVYR7EnF4tNZQHswJTMT7Q6236D9DsU2WZEujB3Y+ScNBR7Sq+9CHCvLVDnVB
NzbPXQX06azq2N/RFX1/xPUaLiMixUEZRwMKjZT0+YiWIxppShPMcmTcvCKBC01Yq8LV+0bdKEmt
d+c/Q8EYR46DysJaYNgRUmJg1hui+pTE96E2tNctnkNHcxjHXdHMW1y5Sx8TtxjqbTCHFnrZ+dT0
VuNiVeAN5YrmT5P+Za77rwkNWWRAfLQLt0SXLs6P/iWdBfhQTPJ8vFbSw8rMIeSagIQP8PzBlAK8
9HrRCHje9e/3V+5NS+fle+qLjRNMfO6gVdjE1yJHTArWREpzGf+41tpVLbpkOMUGCGtE9ieIkKnb
RGN5dMbEOOmBDj+DouiNArRh15rhlvPHslteXxovP4nTaSygd3K41f7thqYWRhlFsM5iE1hd9BjI
w5bPxsXv/GqQ1fsnAiOPBugySJjXblTbnWvr3XVY9vfOHG1AIi9uIhN4IoLk6GkZq03U6pWW4aQX
+ZUAcjUo432m6Mem0PZDgidNrj28v6qXJgdXYTkg1K55Q55voqotlCmYHFjdwjbLY2mYEe6BoR4C
achJBzFwACX8/piX5qi9uDbDllgwNOdjKloAMiXNpFOj2cIbkvyxS/qnMZY/U3y9t6stF6GLc7R5
UL50Xen9nY832CVWEiFGKajhKSn4nKo9hCivPUwiOTayQ1Xl/QleCnJkSgspkjEhQZ8PmGhxpU8N
Jil6Hmm7WaQNkHLjS+hYwfH9kZbtsD4Ai1SuTmZGj2U9taoHhtKninQyAxNxwEiAyqiTssQn1bA/
ZarcXVlhrewaqZt+5mEsbwSFS7ck9kIUB1C7ozC9OoCSwGJh1hYPmlTFIyJ0Qi+dsgRwFNloHXUy
BI1G3ONvnW7kpW9KBcvZ/+fdhqAV4N5lEV5lxFKDP3PTMLQzjsaDPoXDTQeuMtmj5Vl/GEQffnSE
PP+u1Voe8OdQgu9JKSbJrau02rKau7TFeORwySxqhrK2fKdXPyZUBUc0h8Hs2OWzpOpHpcuvwz76
EfbFRlvr0pIv9SXamzyNefyfD5XM0O4Q9ID1G9q/ioGiajNnJzFoO10UN07c7cMSkzbFCjbKdpd2
9VLnXXI95622Va3pKIhkkN67fK6BoqkWLuMS+HwLidb3t/Wlz0kTjaoG/Rb6V6u1FSPu16hph35b
oqgdB5K9r4zmh7CaAqhYbWycoksBicUjFNElXN5X559UqFM2RznktKmtVReG+G3WlXtaFSGc3Nmj
qrN7f36X7i2Kn9SRAREu1nfnA5qpiGQA4ZBHkS/EGqhqwsXBlZRlI4u9MBBFcQqZiyIYz7dV6OtM
nULDPBNq8ya+UaE/7kTabyXmF77foqJBtrwAikC5n0+HOtTcOvMoncZQfJFtdGbj4HlM472cV6c+
x1Hg/c934Qicjbc6bWU3t3oU9NCm2+gTLd5jUqn+EOZ+pOR3cTr5aa1/Ef1fl1QIOWfjLr/r1SlH
IETOSmkJOfQfd2COQw8Lx13UGpIbaRTTtNhPpPKDHvVXcvi3Ffpl9JdWEo9j2ARrlQStGhrHSXCA
Ej2VvlSB24W3teyaeWttnL9LC6otlzOwleV9p51P1JrrFgYvXse1nkjwl7FkIpAFV2k8x8eiVY29
McrVRny5NCj3GJorjLvIip8PKo/NXBRo6vqjqX9XYulpbttDAk2ujWQK5VN/fH8XvamQLR8UeUC2
LDAKLDRWxz4uS70WAU88VSpav5Q1bKEmaElNZdheKBcaEhsU53QcTJ/6pI6hFxX27/d/xIVIB06b
25OzuciErXIhWW1Cc4wlmOtQOepdNtS6BiU6yKpjrMlgMgbJ7rYarhdubRP5EtmihEUEeqGRvtrH
jSXXONF0kT/XoXzqYfz4Zurc23UD7TjLpD3tGP1ThQ/Zw/uzvRSOeEDwekDKAaz6aonDxhQZMuNo
4OVBf5/NeeUj3pRuLOyl6eEtsjyfqRJoa25zXkBlQ084Ia6217XufBJOeZPJ6R8Uen5JdXqd1frG
Ml6a2OshV5Fhrs0maweBEF1jjKrbWr3xoUgauGbvf8BlS67yPcsyUNwns+Qf1s0IXY9jUzgi8u3C
UTxcSm+UcJj35XaMvTgSAR3wDOwL6EvnpxG7LTTidU6jPNTdNy1t0j9mYP0u6vJfKLxx2slkGOSF
t3w+UmSriWZViENEzcDeD+VbCEYzlJdsA512YZGYDAYCSzeQtvUqqjWtVTfJkEa+gE50o42F6TYg
UQ/vL9GFMHY2yurKrZqqmBqktP0iTHQPCegZlkv1pGbafSGjZqVM5un9ES/Oi2rfgm3k3bhOX6wk
MltttHNf6u3qRJ1P9rPWlP4Sz0C8AC7rLPJfxGhK3+fLpOaWnESAqvyRWhJ0naCXP8kDzucYc/DN
NzY6VZq3Wx0cISVvpFjY7+utXhlpnJaCWemhLG5jUxq/wlWd9phFoxEkQMe3bXevdaLeWZHZuErq
RHC5nfsI8oGko/gW6k21g1sVHdtYe4C1Lt9gH/9N67L+2E1pv6tDJbmz6uoBEM10WP67Pi2uqqTh
EdXXz40BPxgtt+8oinxQ0IgI++m20dWrpA0egOaZX1rLQG0aNOMI8Rmha7gX4jDrw3wIjUp1+ZLw
99JG86jXS7s6iuXbQu9hFZQQp5RWC36FY+SbBeYqHS+UQ0X32CtLkBpaHXwO22iAq1pdsUlTF8L0
cAy18FsSTAqA/qF1qXshPWGNX8th+BPZzj0G8Pik2I1yXejqrracD3KLunppQ+/K8ZhtoBx02Zzu
xjr5gRh69mjClN2FQ5p5TmHcqGaiuNxJjie6JMJrBeq0XKOg0RfHQQu/NKV9gu0buqEKjbGvpt9N
MHwlayl2CHxhHGVJz1NL1OtH52MRixsjap7stLg2ZvlTKTv7eJT2Wj/EV4PkfB06+Qsyw8VereHv
h7MTusjG3M+zdTM54occmzeJ1O5AlX6vBue2HDDQTCsd58LQNj8WBq4QWG4PLoqY3RWxkqJigG5A
Pd3GY/pTDHw0ZA1kN8KxETS9VXnZPMiYV6IbYCphdxeNgwQQOTg42ez3o/YZPaXYsyOZBYva4JpN
lrimEX9Jx2UlyvzaKMcfmLfcSQjw+0h/3M/B2F8hzN8f81TuD0oJWMNMTOQw6zzxyh4LIG2CYIK6
cQzZwu4otAzAYsKq9yZn+hbi6rgzG+DuQk6co8nOOFqzZV8nTiRumi65lzON56ReyddtX/a3s0Ev
XAxOdzSiqbkz4POfCitoXV1k416vkT9X1FS+yaIku0JJb/CUZZcoZewbxjweMDR0MEIsb51ZvdMy
80eDA7HV1voJQuBXEQ+NR3Ss3TYV8kGCaDqaMTB9p8iuYzlinY3x0XHGwhWjiTb2QMFx0lL95NjZ
rZGXd0pnf2gG9bsDxVX2YhUKeRR3zxp0giNOnLabpEr/bNWoOViq2+iFdaJXc4zDKbwH7YBnbmcM
KPaMwDXUrscsQx5cDiuSDH2g7FWh/WrQEHERcL/XnKA62I1ZnyycUk5iDpOdbKe0p2GveJGCugye
H8/apH0Oo0k/ijSZ7/WqXvCyiuWZZX7fZta1lJYf1ay19uaAQbB4Iccr+uzGeZ8v5PKvtrAgPkT0
vaTyRLVzcoGzMXc2RZ3LKNtO3XjXdfx5noXTFVCA0rOianY13uluasq1N0jhT6tEiA4xvmEfTHK9
M1vzYYC9uC+q+BkFJaibk4SJtwSPYpg/DaF+QlCzcLHyyF1eX6cwiPciSH7jmHkEVY4KhtLoB7uU
VMC9fBYHmYJMkT9GUXHSJiXy4jyz3EyfTq08TByd4SmOReB2dh4fAWtex5nx7KTxV9JN2Lv14m1q
SCgFl1pwkgLtQwV4eydgad2WWSAfeVX1XgDhERGJtjqYFpGsS+JvAa41XALpAZbN78LsPxdVsGsL
mF5xuQMSXx+Nyv7YT85VaekNSXV9g1YH0rEI87ilju+mNnAQrbGc3RrIrjvyzHFFC1uzN1NlZ4n2
VqUI66VJpB66WL0mZbju0+GXHqkPZlKnu8xA7R8CuUrfwvhd5cZ9arY9jLDI+mPJ0p+ygPAJYeHL
+zfvhezdJoemEAXujCr0qvxlW0U/O1ZZ+Cz2hB0tsm/JHoUkUmgsynVCZKlGykaCceG6Z9Cl0kRF
E4XMVa4pG3Vq0oIufBEnk1fYUYaWs9A3LuCLU6OyTp65sEnXcp8Yv+ojD4h80RJvb2HlItfSKTL4
sLFuoBROSbzF876Qcp7d+KvMKesFDEbTYcimfEwGA612KBJO9eP9RbuQoEH24u6VyQEXn6/zRCbv
cm2MeyNHvLHZo2H+SZuG29ycbvPO3KvxvJGdvWyCVc5OO5Z28+IEQd9ktUnqZCQvy7ECkYRAq0Mp
uo6cpg8elVyfQL/DtZLaRrkyoyH7ZcRhwBbCsBy74iKN77QyzD5P1ggXUgAoMT05KYjVbc8tHAsj
at2BKzT1sCwLumOacLt7QMOMLYzFpcWBQoTwMwV7ynKr5LmIzahF7z3zo86Yd1aXqEfkXwWmMf3f
KlAsmSY8DrTGoMzwPl0tEHKfmt13U+ZjXqN4UoxcFk4aPSWAMdm9vxcuzWrpRYI5MADuv3F7Gydr
kEZmlUrkBHX7E3LWtxbpHu/9cS48SVl+Cg2kIWw7a7UHijgBaqNV6H61qMXhExx97hEog10I580x
+YttEERBA0Ybj56LM6SyqYOLhbjsrEqNYyq3aRYhPdtPvbXPZuCDUvwghrD9F2GJmiaFqYXtRIf3
/Fg1cVOEaltnfjYp1q6eZA1ZoMnemM7FDwm+Egc4PifDnI8SxNIkjQHT0Qp1PKa5+YCyj+Z2Vgdh
T8T9rRqUKWIbQbWBErsUdQFtUayFV/W2qFCh9xKGc5P5TQJ7bTaUj1Oh/Is2gv16kNXsMHWaM1Tb
Mz/ArvyjUxac7kCKjnTIzb0zmv1GbLoUCh3KMCa17IXBsmyeV4WgoCKuV1GR+fFo+oo2PFlOcV0Y
Y7LcwyEs9W6rgHHpWmHtML3Beg4F9FWMt6XZclIwhb4YjdGfCouCNGrkO6PGbh2dW7E14MX9/2rA
1RQV0abzjE6Uz0uxIFbOe8ze7rS66zcuzAsDLYQ7LLqpbaHqsZpZklF87qyeqFVoCl2mvFBczLpB
MAU1cND348myEVZ3ytlgq8e41ZVliqMJcWsUPGiaayj7T5kjvpkwGp1MOdZd4ZvkQRtx7OIkgbYu
cEn8A9fqB4NUTpQAhozGDF4xzqxoNxhQtS596y0l8EtTVMhzCMxELyBG53vTgKmWQCNMqdbgnuJr
2NfMfmPncErtQMu+YeMufc2GZlA+pSIc1cfRGfJs//53Xm9XMGkLepzaFG9pZGeXcPTqgIy60gkJ
v1JEz6uH3NG/l+ilqeTFHmWIv7yLlrFo1lCekhHRgFh4PpZh0QtyOnv2lWaudsFYd/B6Bt7a4RYL
Zh1EF5wr/ZqloAP3nfvvfCQHQmiG8Bt9EtkMPkYGgJF95YTiaVFrGo+UM/QrraW5B7tq7LY4FBe+
Kf4nFHwo0PJl175HqQmSIcN1mhMZXIep/VDkgS8pwzUqM9rGOVlH7WWmC5LqBX664DXPZzoFuAzM
DjMd65EEdhrjwEQ+m1L7xkAXJ7X4LViKAax3jSk0Cq2lDWaPPoC7GJ5LgemXnXTWtVq0w0caDd//
emOS7PF0B5YJtGENIq7kuJ2SqZj8QmGLJHn92Ew9Smuh1cLi7zdQKRc/439Hs1ZJBAqdYQ2VgiWr
xp/2FISHsh+3zto6tixrhRoDDVEs62g+rdYKrII2zA7du9FpRHOjQpV8wC8n7Q7z3GrRxml76e68
DqEvwyExQIeZjj1f8nxraLUK/auphI+dSPqo86bqd2TV2A3XurDDo2xORrgL1H4sdpIZm9+FaDN5
F6MMjd9FXpu3TWVaH6n0Sx8Tc+4fFVk4XjHaX6wSgUlNSn9n1ewh3oJiSzd+IFJbteeYmVF4RkxC
77bF2DwlSql9HeZieoB9W/7Jaq3NqGg5ZoQkrVqGXq5UqIDpUV3+noykbTx7TEv16/vb6dIC8xJC
1Ikg9Jb9M2pjI0KUaf3MivvHJKfN6fEQ0PuNePoCElt/dQArqB7w9gLltAqoEP7NYnmk+HoQyOlO
Fp3xuxz1uNkH0tjCqzSnvt5h6ZPKh97suT6LSZRW6Q52x7MzzfWBjufcU3FUUNNp9sNLSougjXOl
FZni94EDrSboqL4pMI0/iXAeEAfV5vqzVOohGjTQRuw9zmvWz6Lq5fzkKBH2JHmpIa9p5cZjiDYn
mtG9XeoHWHtl+1DqFcVAoQV/TbJky4MCoGhPOGRR1dUelFH6K+VJ+FWQ4q0tBqVKdnwAI6eCmsdb
GniXghSuYJwvbjXA1quPb+tZGZhyMPnzYMVfKtCDIXXRKQlvAbT2xlGSpUbeWPHl1K4X3FwQSujF
kRWtp9h2orHiFgJiHOax2+fpUaOsjGoYaseFiDwIUhuh+NJehqpLIH7xDFqHxiKOOpp+glnm7ezm
AKRoxrM93j8xL13E1cQWJXqaYxyct91jxeKJ3tsdAnEFEJFudoMw2BvOdNvy90GilqZ8lrMTys1D
D8qNP+gWFU4p2zUy5c6HpPgwzRJyshOy10+z1V7F1h9ntL7Y1bNZV66k+G1/r0R/zaqRQeBiw41S
F9EPo9vzPQdLu1gEpVQ/iRrrulft8hQ6fbsRXt9KETMMqBOk29CxBLa92tpcWfpENV3B3dBG0s4V
Vc1jIptUalY9/272BnuaHumo8wcB2hxfx1qhDRInVubFc9l8UKRyrk8Rm1I9wZJDqRdhC/1T0aXo
smiC+hQ3rEGHIqZfrnuAb5PPzTi0X2LVaWZvTBrZdKOurzVIYnOF7rE9KzdKL5fXamgGz2aLnw0K
KGb3IzYr5Y9ldPnjIFL1k4V+lXxFx18JdyO6KQNcty4ariJcjVEFpio+us6Ymojq5TpdxE4IMXNi
syI94B6JUvBoN6VrNbNTelUiw/lX22p6VorRiU6tZDuF73R6d2QLjyZWZYiUekKY470kG3HgTQhz
lx5CvcWPprEb41g1NL325Sg6AkOgp5Fr0zLB8aRS82/SUMX0wCA9t54GNe4W3Hr2J+lUM9speZX+
dJxJ+jXmQjeQuWl6AFWakT+bFg5NLpp5KcK6FVSgw0DjCAwhTaj9KILse0Mnqjm8f2zeqlfA8vhH
sh55EMLC6totugh508mY/TZsXCEjl6vmFKxGd0ToWNNuFRBe2Uc1uO279pQ27bGzxG1ST16IbFrr
bJnlvXEVJA3gfQGjhkoqahFr8nmqhZLjzIHwodFdR1LvOs4RASxvrqMTRC4vD5MjoDe3d75PabC3
xrs8NE5Kbe4qvPSKzygb7UbbdFNjS2NEuZAQmdyV2CFpcB7eUBByk1SgDcvZZ6vsF5+PPlF2ob24
Tre/hALUMtSolS/Gvs2viFaVJIcHGVBSkaGdrDV/+fbjSyEWtbha8bkWK7bzwFE3SC46U677wdwM
HsY7SAva9T0cs+eNPWJduKgsKkjsFEAO0P9Wm6TU81SL6Un5yixrCSYDdtuBaBxC1QPDN3YnB3m0
D7mmxc9JgDAoPOLhykkc5BAm9I8DKW1dQnb3ae4zCbamUOXe5ZXwmFhIcfeFhqqYjkuCWbXG17Gj
7uC22YyqWYnCZT+E2XPKmD8rA+uuSbZaetxFUd4tRZG7pIzaXTvpdHAKtW4exlTrjlx8P4JJzw7g
qQYfI8DkE1S04E6Ds3FDNhSjOD5YY8TpylG+10eAAGUVxjtkHfI7TYPQi+6lerJkYeYHQRdvr4NB
3EVqV3omn/5LUVqQL2lm7yqnHDovGyqLPp6m76PQbGk1D5NnayNPDy7i+3jWUOkqRmQpnCAeW7dx
DOEbJlJzrtXnYcgfOONzV0bNc2zMxi3mwe1etUqdNwQeglfOHOaeE5WFx/Y0D7KoxMfOJlsuhjk5
1rVm3jiBvhyTafLmOO9uQBxlnjLxubtALt1QWOKLXdv6rdLQ4s0g1KOyDjR3H7RRc1+Hpu4aiNWy
g4d52jdVo3wrsDYnRsWibV0Fp4m71gkkmrM57SAjdcxPqhRWHqo32Q2OxoHfoHh7dKKoO4Z6Yewj
LRw8M9XayNUrIZ5rBVFa1Sn6u8ZETjUcDfE49XG3yxB6P+BqHnt60xBXE3iYiBIKFzLqwi4egkNT
8/p1ikI+JA464HkaASw28upDrgT5wdIm+9Q5anfERsG8CqxCuk6qRPlACjt4SSCpXhC00jdzMZ5A
TXn+EfEKOaClWtY7yUBY7SA7av2d2Bch51d1X0qROocwke6Lui7H04QlxQ8VdTIdWbAixVBCYZxS
BucIZv53gUb9abDwkouxY1I9NLeT6IgitfAqbckelcyO02NaZBkm9oiu4z3dI9AaVAN6lTp6hE+z
KUruTJgGWjNkbiKnzp8ZNJqyn/QupsM5hbeyVfaA3sr+LjXtrt64Ci6Et8UYxgBOAtKXx8B5PInQ
J4omEm7fHNQ/UYAXTWka3LHmhmbnhQzUIAHVSLMhHJGIno9jQyGHtFHPvj1OimtrqTpcB/RoO9dJ
LUTDedRLj22bbpl2vXEnXa6WJW6/ALWRUFllWrKEnmRQc9VV9rDLeoNs4cOUOlcgTvZZ/TRZ+s4o
FlH0Gx0E9QgBCi0ZhJu2ahOX79xXP2T1BTQGVeGH8kMW1+f6NDvxviyHqzJQ/SWjsXrUgVR6pxnQ
tYaWS2DtIrv4MkiaZzXfJLHlzHzp04DzXArBqIwjSLfsjVd1tXpEaq8MQ8NXgQlIV1GUTzjwVmmg
eBmbcNqLNqjG33Kk21eh0SpPktGm+PcW0hh9RCxZaF9y+PUJyZTTwVrDG/iveZSAnUiSaRUuotBv
mDG6yq2aBrHpy9OYPlijrNxXRlQ9tZko/hJatdysQFBJlOG6L+J0519D1WorDESm+2USylcFXkIH
JAUKGO9b+hSXLlaMn2AWQacHXLX67kjPEtIkWfdRdKh+6Uqi+c6UGk9502QfqVtvlBUuHXE0ABe+
O8f8jdVUlU1ZVUipgc61GbgWhiT7VumVEwIt+ef3k4aLQ0G+Q3YO1SsgI+ffcMrIEXq0VHx0c0tp
n06WHF91ymyhiopI7xZPazkyq9cfZbelcUgvivLb8qFfbWBJH6k7DLrmW3WqOYdYaq07IXVKdyyU
OOyecwU/pJ01d9K4G8zE+vX+bN9gl3VKxAiN8LKCgGuxQc/HD+RsisZQkTF0nwP9oCEgTN5Qxc60
w4K8uip1o7+JkrF5qOpR67y5AtqGtm4LhOP9n/JCETv7FLABeV2QRoNkXsRPzn+KVjf50BqNgv4z
8nOumTSd5GWIZVyLUo+vdDl9iqhH71LN/FwXZvoB66z5WTISZ2eNvXSbhtkXrUKJLpAm3mNBMP+G
p9H5mZNpX6JyMHblNDegiEZzX8MpEiC0Ar3cDQY5sBubvRbs0i7haVDYNkrXVlfZhdvwM76ZXZZg
maDliK50jTp/BNEXgqluzPlnb87Jjz4vh3vJRjmdfEtyUnBaGko7INSqq2p2tGsttvPPWhaq5a4c
baXaqFWszyMLCJZDoS9MO2dBpZ5/u1ibQI4MteM7B5Ee7fymyPb69On9FXojYbIeZRX/Bbe82U+I
B3D/VYf+KD3le/NGE578HDzNd9Lfbs71eEtr59XhyGOjFkClFrECb76rDkboOuhpKG53lH5tjrac
7Nf7bzXam8fCYlWcBoVDj8bdwQuXH3W2oqvdMmDy3ZHcYN9eg8V5/6Ous4plVA4fgqKcfzoZq5Xr
BvAvmRo7OJmkeyCj3/UO65A8vWFX7kS2VW66uIaotUOMWKr9b2RohCrkcooTxx//zHfd4KqP/5lg
eci+b3/Vdfdtmd7r4Vbh1AISmvcIuvu68NRb6SmyXf1n8h24CdZO73/JdeReD7W6k/pcRddu5Esi
6HdACtGvwHqEyBO/P8ylGSH1bCCqvEi9rLnuZZsMdR6yKXHPEW74++XzcdpCYK4bM7q0I18PtQrO
eaGpIxgm1kq9EvG1Fm1M5Q338WXzvZrLenVSW8wqOi7MhSPWH6n5/OaEabf6z2U+Wy//rfmsVqjO
bA1haObTgKicUM9NxtP7i3NpD7z+YqvrNKnxtTVqJmR0V6n2IZpBCW8kWRcP7KtvtgqCTlJBEc2Y
RG246ffqECq78tAd35/HxWMKP2sx9+BSpMtxHvpwSi/pSzcvoXb8Iz9Wh5d14S/LYNvn9NKHez3e
6sPZWZeOado6OGve6tGVXvt5cPgf57QKdbGYe6keuT5aXIEsFcehSp7dcGpOYFX2Ral7WmF9UzTp
ulP0u7nNNa+2tuQU38Dolj3/eqar9QumqqKGwPohztPjVVf78+Qk2FpNH+wBvlYhX1dBf9XDT5GU
8mNpfyuD9KFx6l0Z5A9dMaKy3XoKb11TqlHtdEq3dBaD1eFvISfrX7q6/ua+4d37nzWRcZEBxLy1
JhvLviaQNmNmaOPENov6aGdRLhHqzbQlOXoxzLz65Gt4q5qO7K+Shdd+RuqO6/TlKufv8yNhpjxs
XuVLXW99lb8ecBU4i7QqdHw//xPXuHoCiaAGcF+7DZ62iDrLhnlvsNVRLY00dBD/cfy+/okVvDsU
KNWrN1p4FciHtNtgN76Rz/hnV4ALQnsIqtM6TZFoFGt6x/69dk7LHW7jtHdXj0zt5YNKvzZTlMub
5L8jrhB5OXJbybyE7Sz61Ji3ofblX8Vt+vX/f1LqebjTlF4Tdb/E7fSQmBgZ/cK/4v3wszWL1Z7Q
zUbuW8EQDRSQYqcjvzGmH/+3Mdb3adGGcRvkfKk82cWz7E59cgfR4n8cZrXjHC3soQ4xlXxegnUk
vuWblZVlUd/u6v+uyOpCENI822PFoqffueiGh/74khroP+fH8vDvtpgBeZabjifpGqobl3gpKB3X
jxQ9OtopqlNX1zcu7osb4L9jrBGsEoR9gjxjpOLOFOwxfPfy7+9vgEsZDpqT/28ea/CqCBTYnRVj
dBRTtW9V9LeAPai2uKZRLbCo8EDdXHU0bGgxQIPzwY+02A3aD5GW3uhp/7Nzhj8twSc1xqconB/e
n9aL/sbr3cCw9E+g62F5Rz9WXl3dWgiCre7LyRdRZMpeLlXVVzkHkfg94JU27sMaX6q9BN2qfKiQ
3ATJN82iOwokIGr8cRC5VbBDCz4VeoAjHYXE+VeWydbwnLYypXPcBvrkp2kFBqKYTR2GD5FaiuxK
wl3idzrYTnlq5kk5mZID9hiXVFfMkvatA3Fddpb5za4sCRcwdHSsnYQ3Vb7LULktPFOGXoTRbGuO
+ygQ+swlLtkkn6bIn/HrgLNlVFL4VU3nIfU6pxk/8H9Ks30k6Ca4ZTFFwU0ZWPkfO+jG61wP7M9S
K9Rfqpot7j82VXJfkqPRV8JSYI6kd/N4L8+l03oSwu2/jWlAskjVhgwD1J6mzdFB6yQ4zuFQTrtF
eTT9/P5avUkdWSuw7lSpKcvxnlzjFtApcYrYUQa/6VvziMBU+Bt65VB7OhaBjsuk22ObZD0ay11b
i31uDrpyn3Tl0HpWMFpUUKC5BBuZ+ZtKEz/LQpSPchNmdfjirXZujME236nqKRQmlXSdogUTXONy
G2i7Ig3L3/qMrA7FmDzhHQWq18xBteMlh3OquQH+XmLXajcvBS9+CPrEKMSurgIo1k6QNfHgG1XW
7XCWgQKFSdPPwaZ3XMD42OgcXFoSoKdgw8C7LmIdS7B9VcjoQohRFi4WLEksNx/SuE7uUQ6Wab22
VMN2CcKI9+jAmd21latlfFXOZebJSnhrqo2muBaOVPnu/X2yfsfy9F/aJUvtD5CosW7DGp3cG20j
z74RzMnBqpw/at2hDCwC6yCs2C3tg9G3P7RGNTZGXr+gXkZWlt4vDhuIiq7y2hghHTJmlUZKGToe
wAk+gJpVXqzp+HwE6W0fdRuxfx2XGZJlVgiaSF685bsrQ5mZUaEJuDqFedNQNLyrhjzYv/9J1zfM
MgrnCVoGSHgsJlfLXPahjRtDJ/tRJvUePmb2VZ6P2j4Lrdl/f6hLE0KonWuAcv9bqRknsQuBqZvs
Y+ZLP8NQiupr0YfJljjchbVaVgqAL1klGuKrtSok05F6PLp9TY47fw7xbrWHdiKADgkCbiMMYhBv
GxvkRYX0/IAuqiEIwCz6BJD5VwlOVgCP1eMZMi2w6X4fdgVOH4mj4h2tZrWK+L3t1JJLYan9U4V6
OXgCR8IAXzhVeyowV+5dbGEGXCbRAw29AVF32+36VvsU9INxgDTc/RnUPq52hqn2gVs3uDW54C1t
xaWdZOu+inCRvVBFYWODVZdA/eB4+QVZ7hGAZaf8Uab8zumoU8c47Q1uBflcgTsO4rotZuXrLDJw
KbR25a91m5o3wprVz42slAPe5+YIpF8EaYVKQa7dB6PSht6EPsi9PY/MLpLtYQvBfCEGLewkPB+o
rWugqVYrieQKxE2+hF8qCZiPwhnnxcGYIqFnp20oeW0bZPFB0a0MWATIWq9WIAGoaQhttKx4vbtW
nZVbG2wZdr3U6NTR1Vx6VjzazkMjLktm6xTpDGJ0Mvez1o4f6PsHNj3+af5TOHWKtXk0D53bjHN3
XSeZthEb3ryolmO7DE2j7kVMcpXc9Hqlp1ItZj8SGV5W1Vil91agSw9NggYqjSC0crKyqceb/+Ps
PHYjx9k1fEUClMNWquicOm4Ed1LOIinp6s+j3px2ueDC/NvGjFkMIr/wBiy11R7V1/h3lnjWZz5P
wwp9oY2ouyCcfemKPs0sYVnBJVv/Cjc1FeKTJzMRElfhWBaIusQauv2d1j7zLzWQIbM9lF6SXyde
OV4NQ+tdKNacPpHr0MhB0rkkJ3NosL7dFq+hSzq5sCas1VgGG3ZbmHcIIdzHF0HhZ4cCgE4Ln91+
p3JXFXmVInFbHA0ANIfZzOtI45uKfAkVOO8T/c/HV+e7csTfucFHRWHYoTp9StwsZ/Cx/eAVx6J3
NzL1rix3vsuEDjAlfoir+edYJSbECXeXLdOtnI2nCz9gzWb/PfPrD4DsC0J6PXfERG8XV7ZTQZUf
KTsnHoPirnbG4os/2TIGjugNvxMzNm+kzJc4SsG3/Kx6NzYjqTQ61LbwSwCMmWldqAWfPih/fxPm
yH8pDgDZTq4HrZ4sa8Zi9jhrmjeHgbmoca8UBL8LJ+tdz34dCXKTGdA9XgVOT2afFobhZcZccscC
4os6KJPFTZkhnhTKsrU7gh9aIk8EyMGLrpZs2Rp53qLc5jfyRcT9qg1a9x5IzckVbkj3VPsfqNGE
CQHhEcohMLFOAkRATJmcYgWfTaZBRLJjh/PYXQKxn4YLfxfiLyRgTakoS749Bllp1GYSQL4asrR4
mjvXg8Brl1vPT93tx0fu9Blfh1q7qgR6dOzpFb4dyjU1YBCpg+PHCPSzBOEeasDF0zLBj33pgBRf
EgQ9N7kVFuz/5SCBSng7Ip5Vba1LRoTuYT4b7K6zyUCOz6HokulSfsofO/2g/h3s5EjZgRiXeHKh
xeomwnHUK2avRaAzL0JQXV8+Xst33hzrYuIGBoeJmHJtur6dmlsuI4IB7BuKOX2/pYNf5hH8GV7V
pMeYFWht3zxgn2o0oeoD+VOm3Yx5Q9rV1i4GVZuHy2L49zOrV0SVdJsuhLvbUeJl4Oo206UFGQ/J
E7wP3W8aVlivNIJasRu7xLRu+jT2LgE63m8Xb8ya2uNDhzzcqWhanmgjApwZ0nfeBLHEJT90cIUv
0ib0EzLD8OM1PHMH48lKhvpXW2s1xHi7hrkgxnPaID8qY96g+f9sIwyyuMuNrwU3y7xsdbeuwkCI
Y+73V36/XLiF1r//9sS8Hf/kuhvR0ClFoK1CW+XdQtGfepP5vTdpTtTl/zAWMnsm6V/A13CqjZt1
NsfFtPJjtz5JEYBGCLixmMAYzEujvgiwmsmFMvH7D55Qz0ekCmFPDJVO43bNhWlUYv9+NEysxrJR
4v3uVscmIJDqxPhVXSRCcV7OrClGBiiMQLuiRHWyp8LN4WmjXIE0TblETZXILczrfi8S277J2rR4
0Stb7Pwpb65bT053NeJMUSCT9m6ZNX+TIGNPx6ftkC7iDgyreEaM1PMp2wv7c1Ab1rW/WHXUGpp9
cNqkfUKR0kR4KcmuYGHVu6V1h70uUrEF2891U0F+ShNnBIpoiW2MC06Hc5TqHiYXMMnS994N/eli
DpHBGcNxyEDPOXWxnWoq94iv2Ntc1dbvDGDes7lkzd1S+NqdNpRyXwXetJlsMRzs0TV2ozeMLxS4
+0gjxo5yjNs2varlRhdzsCfwsZBpst2tX8falgSy/yMNLd2IHCIRw9aPXkx1JDQ4KxtZBf6nsdaW
29l32hc/E/JhQeAzgsBkH8hih11j+/NLMgtShXzWVtTOvEHL1dmbmnxGV6jf1FP34CtngoDtqW3b
uJ/yYiDfMPIyQpuwumc4jKsLs3vWBzHubGdMMMWZ7Ag2jHEEEW199eNSP+qtNkSVXXQbHmv/EJQZ
eixzX26LwXE2ZkVxuJkROrJpV+5cDTEg39bqnW122l5zNBfFR5kPfRhQGou6ZGkvfFzG+yAZbCQC
tlDBcbgiG357k1QoGhdlbZTHDjDVlzYZxG+ewHQO0x4EbtjISR8O44jd3U09xt0QCfiOWTjXYH/2
vpaofFu2hNp7PVuCOqrFqIINBIuqprlH4WA7dVNFzqjyi1Xvcx/pXwo7Vy/2yaclmBgssukuRkYc
6H2NY/FM0vjLsOfdXGGwLbMLic6ZO54LV6eM6+Nj+c7eBD2kIpsKlR+9utxgOZ5GunDNjZEulyQ4
1zU/vV3/HelkT3KUo20krvLj7HbqWAdWdg2vILmDgTjR8KNh8fFzcnZmBGzMCnQgvsxvz8BcJcuU
OjU3j7/Qp638Mlx6J9uj/hkcPh7qzCUHEdiDOElRxHJPMZYUtME+tsTutXJxLccep56JNGze8CYA
In0wilb5u3Som5/45NrzM3j9xHn4+Fecez9XNV5oUcgFrfzntzNu2qUSMpjF0RiG9L6eEZRCDgET
qcDL9tmwyDD1M2PrI9Ud4VGP6lXKFZdRLbpQqzmz9CvnkI9vFSR5B29FKVwpfdDJ3up8/uXNldxb
2uA+SmVeChrOnCr6D/hLUEgGEn0axBK8DFrdI8HgqkV75IOqtrT6p60s3PQJ4E9+ISU6d7MAAV39
w5BUfQdylTLLJruaeTXd5m4EJBCB04ICgY9li+eqD7srHG1vuhAbnVlRHKRWnWUQffgvn0TOvpbW
aeel8tjFdbN1TBHVRdNHKQZ6FyZ4ZkGhVNKuIvCDFnSq34pHUGEHsiPGmii4dKl8rmOfBykYvhfa
JQO0M6sJVXAFuqISAph3nfY/NfCq6Q059bE4eoux6TL9uzcIPTIGKIq2Xe8cWZL3a1YWffylnFtN
D/w1dQWsvwBIvx3WwaPeMDCCZ9h2Szx5E8vWgs6nX7KOfNfgWC16PHS/oRpRAaa88HYk10A0v/cc
cZxGR2z8cZq2IpmWOxlnX73cXmMPo5+6kKh62dhOQUSGXnh54fS8z+PXX4EKMEhpZL1OT0+7wtCp
G9FqCLx6786qvB4cmC0fr+q5k0NZisNJAgQN+2RVl0Ci4D6xmRAgPsEmiYQOW7oV5rVdBt8+Huvs
jMDaUbxdBRhO0+SuqOt0GZkRqOBlS8ui3vWe5j99PMqZt5h5/P8oJwnBYsWDWoxlXbfgU60F/RcO
DiLu3pJfxVpuED5WkJ4+HvTs1GjYrpJvQJ9PTdYHa4KY1+niuLhq2snAhs9pYibx8ShnNsvD+I7z
AKQJxa2TakZQe5CVSjarsPFw7o1wttNj42i3upGqC8/Bma+cXgECVVRycWQ7ba0tk+pt1BDk0UCy
qUAKQcTpfUwjKzXKpxmxubiaLjz+ZxaRbhEP8ppOrjyLt99dKd3OwCSTpxDAPgpfXrNNpsq/sFVn
FhEiIYArKijk/qejTNiPZ/DROPFimXcFzlHPLmSEh3pxHw1hXwJmnZsUtvAQrNm2VSrt7aTSka2p
glwctSyPibW9eSMSwvmPT8aZQ09Ldj0YmBgTFa6/4t87eUmGoGuVOJZGgT3B8AO3GD10lH9Vy3JT
kJ5cOB5noicGZJvISak0nD4CayOUlsPItKRVIdaU4eOnI+gYg10/tLPKNvRVqg0WUsVOSfxOPp7v
2U10kEmn86tDYDx5WmvDFFM9BCOk4Xirx8OeLn52JWM6N61rX3hdz24h1hPcWjpY4dOP2+2E79du
Ko5OJbwSkb1BGBAPbGu6kOu/f+LQ0zHW65HL+H21UheWrmm6wcvqK2vTmRp0A6cwrkBcyAuv6fs5
MRQyJ1xWq4n46f5lElK3rqQ4osNaP1VF3YeDK9rHj7fp7ISIFVCyoGpin2pGwiLP9K4CKuAbnf0H
jIItETUo/DtHGPF8AQxwZjAD1T4iIKREiC9PzoRHOSZJxmU4QoNpr/qhT589Ynpqoul4Sd79/fnj
nvpnrJOvujQbCReLseSC6W7euV+Cro6m1NB3SxDsPl7Fd7xvbo3VoI/DvgYDqNy9/bqT1O0K6fYL
m4W+jNlF8XBfCswtkKX20+3MNZZjOdmrqMjaiC/juqjzTalTdyuIcz/+NWeWGagF3XdiE56gU1Uq
T0/prpYu3EEjqbdZNn5SMsl2ZA6X7pgzI6HKqa/2DwiM66dcmKkSBo27FoqxmOxN1zmE7MkEC98m
nP7PkwITRVgJpMVktHW//7k/Y6PBNaky52MfK+caUF4JkbnCMdSwmguP+PurmjuEsjMGdOhukB28
HcpXsTEmkzcfndzZF5n3TcR1GuEbv1uE/KO15iV3rTOfOmkW1ROaZGtEeXJWfS0Wht3B9h5gZUey
nyt2zb9knnHmi4CIwvqt6gQ0fk4e78UsZGUE/XSUeoCxDFLNex3AwdUMDmYTG/Wlr/3MMsLDRTgC
3AufhL7O+p8d60oGdLV+PiZzj9yjaf0WbUwhzrPUNq9s7wpM1fHjQ3JmIRmSBo++WrAz17dDGqiz
pFrQzEdfNj9NSGX7YEQu6ONB3sddNHX+GeRkt8qunNqG5TpWif1zWIL5Oq8GOKeWNW3qrh5uWiXT
g54U/7nzwrgcET4DjL3f9VITmMmoaJvTsbK1z95qQd4N6TZt5zKcMvfTx5N8p7XFYWQ0ICG0Tk2f
DPntUnpqCSb4Z9MRu7IR6ntcPOCrPB5mzHReXJm6aeg0Zf+tdmr3tiqkgyBRbz2nnaUea5TaH6sy
a/ZlFafUiruRimpi3ZSN3jynRlFcW2M6DBFsbjOyO6+4LrxJgYxKh+t2mJBeGJPOU6HdZ/Eutiu9
DKk6x7eggfrQB1F4NCppXFXUSB5MMB0v2jQGXtRhDpv/x0oeUAX6ktyjMBUohOgn69BqFFf02rSO
ozZ75F1JOz8nEFZ3aSUv8ZdPv9B1LPaXkgSZI7Cck7GSUTUdGhf2EQ+faQjHJVPJpjSdIo1Elmc/
is7L9AtP1+kns47JY0xhl62m2nNy2TXFjOdjV7rHyWy9fdraNn08ZYQfH6dzM8ObyGMIikoM+fY0
yRjGZNG27rF0FPIQRTNGIrWayCxM6sDF1F94Ld4V7dZpoTi7jsjZpTnzdkDNM2cOj+Me3T4YD1rT
mmGDAsbTaCFN5CYdOK6cg1s2KTa7Pmbsem5YaEGha/rxzE9vQX4IgalNzgl7HjTQCbBkGvgpVqG5
IF7G9qeYxmZvGKL+HORVvK/0MY3GXL8k5bRu2r9F4b+Dol5MpRBqNWoGb2cfGJpUDYnV0csKeTB6
Ld0NpdPflTnWBR/P78z5WVVfiIiBGFCbPLlybVQK+mnJPYwcjJ6Os1mI13JY0Kz/eJxzO0o+Q1WJ
QogF8PvkoIKV8CuRSe+od6x1aEuv3ekCKYQigyTUKQ/WaIV0y5AqrHCHxN3KwfV3eiK9CzHzuS3l
M12fGcCH77BCpYvmoR9k7jEblB0ltnQPndc6UZ4u35WlQVYejenCo3NumQHCrXh0fy1gnMy+1Dy0
sSbNOcpp8r4qgqGw6lL9Anr2zGcKHMVbH2tcY6ghvj03KU2+HLE5PtM+QEvFxRwtSLR5U8RFFlle
fpH6sP7B04PqEpGslV8KaKeh6gDtrhM43xyx/0CyJwZnss2qOY9DA5c957oA7Cd2w4zoFt17p4Yp
SZUVqZZMKkSDiJLssKYic+m+Ok2e1w9oBUk5ADgIok9xS4lu1IlQFo7cfrzKFE3ywY6bYZuAj9uD
o34d0b25cUp9iPLaGy689Oc2m9+8SlnQ+KCc9HYbFFw9vxA+Ggzo93xuFe1LcPbm14+/qPUSOF17
uhmAKwi01m7V21GquLHT3ONOdgUhxFKV5T5pJr8AolnMG3PCd7NJrDYCunxJxPr9BI1VtXLFBaxQ
iFMOypLmflPmHnh+tUi5RY+JYjSMBHnBePP9eSYGtFAWRM0f7YVTHZneKEZ3HjXz2LrTb+BBiC5J
92XWLD9E5eWSGcIZYTJUpBHOA+RI/ElN+O2KOkUse3sqrKNJHLiE+uDO9QNCcGheNov7jXitKx/o
Miy/1Fxmf8C12FrkaQuA7M7VtSVaaICO27yzMFUpgxosCO43kxkqX2/K0Cpt/3Ho5Iw4JsB+/UJt
gw/u3YlguZDwR9CYJ5Oaw9vfH8xD3lAoso7SQXQ7GOtr8vVtW5Cm2qqFrqg890ZrS/ve0XAAnjGH
rhqAwswGg2Woa4/CxpvIql17DyzoMVXjsxGLelvhq7ob9UIC+Vc/LKC72zpIqnB0MO+RojTvFzeQ
20SvAOwYUnM2rQtB1M/SqyarrC0ud/i2xGTKatLz/YzEIsqCmb4pm1KEg9YhMApxZVso2e8H031u
3O6qCvCLonF03Tdr4yMDLNDM7k9Kc1hwIJesrLq9w8LJ2OhdZ4aG5t0XltIxMJL9bSOyhNyyv+27
8VueDNNtnvq/er26psVq7mY4bah+6tUO+6ffZtrEoSODLEydtsN2Zv5OChDcTnH8fUnTH7o/otJj
DSqMJYhfJbdplk5bwCpX3aTaXQvos+kXFXox9lVonvrbpUSFRNRDFuUooaAaqO2l7l4h72SGSz43
u6I1+wflT/MOb7khTIem2OTsw2awQTiTirdREOefFtPXjvVC43Ry3R+pDPSDTVP1BbaA2lZxvcft
B4Ty4twoO9cjLYWb4zddgenN4m1Gp3sBbeU9rgswVtqtCtyfnjPcLUNz7EY5h32/CoIOWOsE6Uu3
pFs+6F2uj2WUxsMCprTQDn5WvtZ4DJVZFz/NwNzDwIFVlWS4oPj9Q6K5B6XEV+Bcd5jyLdDVqz+l
0NKtqy8D8nDGTdmmG3bK39tZDV2ty+wtqrOPnhg/Z35yF0xpZGRVg4aYSyHLiPde0yTh0KBBHijn
j133x3j0Xr26lwC/2n2jO9dV47m3zdztl1zbydb+lFYlxlR11gFkSJ1Dl/kadCoXVcfK8XHpSb4L
CW9HGFJu2rHVQiIveVP0+Q8ArQZqUeJqLoobgOqv/rRYITXd5yxDJjFNqP3oSrc2vQncKmvbl8Um
XJFVESBzWw5bgXvIboq9g+jkskLZg60nBISNnDp0yp6EptJf4zGzDp2PPIYVS1YntvuDMnxcyhBG
CbMp/5Kr4C4X3i/CWjcUnvEknPmaBsuGOHnZ1cpjGcw2lGjvIa6yqEOsZxLP6dQI0yKJNMf+VAXW
T28w0E6ZqObIpHuYjWk4aN1yrRyMw4rhU5t2QWTqPRqtg34tEyO+Tdr6aRyGr8asf5ad+kJVEel+
vIO2BWaRodHjxzt5KVQXkGgRxFq0/YT4llnyGnmze6HmK6iv814K85BozZVlV922dYG5VNZKG0pV
ZBT191nUT9BX5rulkj9dBNi2Zo2t67LUAWwzU63uVxjCNVvLs5fITMpuO+XuVdZoeZjGabov+37a
eYjPh21nlBu8y75ChEeh0VueKcE+TpV3FK5ABnoAbKNV5JRj3N4WDlZgZQNMTjTxrWZn6JMkioOy
JF/SWP/Fy/NL87XPYvLMY+CVn7JK5jjbyXI3msbr0AG0LgH7WzaYsHJRx8pI7vgHZ69c7cHCrzEk
/eqIf8p535uN9SkoXXWLIRTWYMt87Hr/wVG1eUeOerum2V5r1pjYys+q08Rm1vJvMN5e42AZQ4Ty
sF515r3u1He4yugbKw/GLRfTnxZ7vCsYreLeWpzVQY9vJEfjbuncSNHn3BdtdmPU2pfB8aeoa7wk
apPYwxgL/znY8QEnzVvNyvLvjtZdO07yo46BtCq8xvaBO94OfnulW8NhFrkelol6coL2Z9nRic1s
nrG+6X8mbv46W2m/B/b+0zJHMCpm8EcExl0Smz94AGHJpdXnRPO+VrV75eSmuWngw8iuv80L9zso
gJfBmAVGusEDsHywa4tUn3RXZGjSukjF54TiRTl+z9zpmeb/1hn9FwcjzG3P/ROq2p5uC5l/XoHh
B+4nc+f0rrjxUie9SVU7QSqJuxsueYEhHPXbxubvdUnqb9CgRNuarOuW8lIdFZ72rGxz78aYeInK
ePEy+cXUpuPAiR5rP7kKhHzWEv2O2kQYzP0zT89XYU92CIdyM6Ce56QG2oMams5u3yK01Rj2tu6z
H3aOlYcDjOvQKfuxW8ChT0Aw5rb6PGU4xeve3pPBlpQMiyG0rBpZTcgI8ml3Kqt2o51sswV650Q/
fusM9rTBlq6NkKGkI5lb0aDDMqiT+6Eb7ucuvnez8m62MAZP0+GhXv0FpS5f9dF/EgHX0Ag7eUdq
/NIDKtrQeL8VDZ1b3aYqSq8lxDXzJaOyM/X5J+W3ZURV/3PudVj4oVm31VJrny7640KTi3smuBUB
csB6zsmRfnCXVkgbLcuV02h3rmEfqdv/xKbivvfFr3gyv0N73Zu1+aOaFRLLtbZPnfgLkfNrNdDN
aiojtKTzFMv64HTVlTfiWqdsvwoBqz84Ca8C4dq3cZwRD8waLA27P3HCrT665ivMoO+m4iJo42ln
9NXeFjgQLrhp7Pua1AK+7AF443VHMbjkgWsoUIVd5zmh0/nPbuFacLJ4kbq6uFXe9N2uFodTaD5W
HZWxTLtONCj2EuePDcL/h2DUrmPpLptF8819gNNY2FrdvS+DL7INHrTcRhi2c59HeJKh5mQSSz9W
M6+ah9RLkyju40dKbRYGj+ZjWjS7nmc89Jf+dSob4EnLDhvVDeHQYbIzXObwKizGT10DoXx2gmiS
9pVmmBRGx5+1b4iD0rQrv9KoK5l1aHvxb1OP8ca2tZZvBUWfzOyzsKWTcA2H4D4pVjpE413hzlwx
kvI3mq+qPYw7LzSr+SEldw9z3/nNrvk0Aoa7OSkeca6IeJduh9E3QuLiNvJsf483tAxLLfnjW/Cc
zNyVt2WAkXOZuGakCvumtpO2CMUAcpe10W7b0WEB7GB8TEwfnpk5Ibpsjtm9rIZ4V+v573iZ8psC
E7ZN3tVA08dyJzoc4oXG0s7cjHEpeZrV6GzJ2w49PtUbkl3IaGpOr4PazV7opH5z2jyPpjKZnzoh
I9HW2a5x899JDwTJTgZsIicj39sQW8IeC+H1CL8qENyxO7k39AZWSyg3v9EEPqNysvOw18YrJYAV
KVHpewL9NspRcj6UI8cBW7ObyjPKn3PdqLDTYMqawtd/OHVXPGqDKXdZkt9BNX9uQaMecD+VoSDy
vcYj466UcYCdX9lsVT5YG1fF6H4EgTgUkAyOtWk7GyM2nL3Iys+YBVhh5htbrWu+9bLOt4UBSjXt
RlT4lTaTAMok8lyu6aExmy2BPeq0Baqnevm0SP9H3Fn9bspTns7WicM5kWI7LEQqS6L/hnL3h27J
ozRLfGYzU25z2ts7CuMBNoOLH6pkOcS0qjdUrLpISX24EnUFStd0f5R9fgP3LQ+bvGZ2RotLuhNc
U0pZiHuMn/NSBmGCGmiMEmc/GXfGqNchOa3YA2c/FrmHc+Rs7RL+aOd2X8DTf6N3+8PpWmBrsQ+Z
rHKmjdO3y2GWNfI3+qEBkpllKLHgw/ytRuI6TALzSXplEwaa5Pq3WRtvbvcqtSSqa43+7MwQF4WX
3S9KP/Tz8rv3p3HTd8YDHpk/tHKBrO+WyR4EWPKCMQYJG5pD4SwzI0zitg1dE5A0Omv0ActdpfWf
qFR9bxP/vkWucjONlRFVmXXXgHvctgYEYUxnXkTrfQ3aUUVtVxiPHIYsMtvgsdRQFG8NlUPHNIBC
B3V3dLLgMfdb4i7XbPYazuC2nx0aD40hCPJ3XhlgQGmhtoNDphNHclxGQNnNFPJg7RM1DK+i027r
hRphP8zg4YYioeU1/WQJ46iftCxSyvJ39oBCIzXxLnSnuN2Ui9cRHvcvs+EmW6q6GraO1eNqSRQq
ttfuiJvGvktDrfA2tTM86Hqzpb6D+nVVI6xhzBEEgeMcjA2avrFxNY2rhBnG8tvM9Q/omi9RVQCa
1hcLW1YUObaj2/yCymgcLGdswlpxKhMyrj3MxvYKE4GbwCatDkmU9BAF402hjcOdVeCNOPTVrrTE
72K020iSTEdOmREfaxxZMxv4pwCR80z76Td5GrVVv+8C7c7pBq49KNR6rX5M9fJj5rDxsMS/NYBu
hEr9wRWDe42FrHUoHaJ2qxftEUzpFsbg+KoqZ6MPMfF4e1zSCXtUfXyk3UAPOHM8/rsqCKk1Ppkw
G3dydl4rj6CpqNKbRac/njfBPhfmF2pCxr0x47/AI3zQBS8sTQP0GsbvVVrrB6+21S436fpWXL8H
rypua1V9dwbTOIxDy9kuIbYpQ/ovDVaKodblz/kI6TQVboIikesjPi3H31pJw3NMCQ1N65qax6sn
aHbAmOUCGF+TAbRWV2rmdW0GdzXt0gO15jsYR9cjldtorBNyTpFOvG6lvh806e8Izh+FAPVfdRPP
VDJ9hzYxhsSUXzwxqQvF4r9CxG9rW7Buqc3CfKNYitTJ20pGnfSLWzW6POY81P6NvRiQ/JvGTbO7
2Q+G5GH0ClNtuO3y/CqdikbugqEDRot0dPBcl4XbbwYA1M4deEbdJ7noZ3uDE5F+2yOyN3wtbZqp
5Nr9+FkMsWw2+pjZWohsMa39YNY4kKk2WeOfUhXVd4GNADlUWiI2iv6KH+yKaSBXb22lsk/D1CTY
A5iCawHAdnrJF/QdHxnsIGtA4wXqr4NvzkldJ5uMxi39wTzOS1EHV1ArvPpRa53ECx0t0fzrWkn2
rYxTww57OXnaLT6w3qNpDkV2XSUBMSWwKPtCmfN9kRXU1YqkMWEpUgw83STUWDt9QhZBCN3iiiiC
G2XB9TCA/kZqSnG4WrRmb81DssXNtrswvHemCglkA5jZKhThobry9pAkidcZIml12JFNnx2NbHTc
jR0kyKOrPvNepr/3im+1aJwORS9epDO01EMNRUGsLDL9der0rAgrhKinnYJ33m30OuUSHDzqgKGX
1/iIi5YAqFfpWtlqfZHt4hYEYWgoa35ter3HHr1phjmspgG+oNv3brWNRxiZEbmq/WiBdL0Dplz8
cI1Kn6CI6ck3Cg9VsMGnpcK1WJgjRiUGuqmEvFOrQyitplfS5PgrrC9HD5dB+MT8bl4su1ZZ/WYa
kvYTSP4VQ+HPxVdoQup34duVzd0+FBgLJ6i4U2RH0zxUy1TbmxyqC09DHAf7Rpry14S+a7uBJVDu
2w6oQtNM8kZCRBgxXVpGxJ+z8otdTIG2D6RQHmUcq2o2GYaTV3Xf2Mg5YoQqooW+hroFEoa7epIF
/lXTcO9uWpjKBXbQfTJuPq56n9l0qrNg6NH0AUZ8ioIQ3PHuPFXW0W3jZj/WqbzN7MK6UEt934Bb
1SlWnjvoZMs5pdqDZ5cOAZI65kVAuSjDbzvYGwPYaaQrU3XJsPZMnRtOCyBhis5IC58iJsmam8wt
GnXUMSjwPudxbv7q4S665OoBaYHVtXFyAWvxlzp9cseivkSHAm4GQiunRXzHHq3SUK19XDS7aiMX
++lr35AFArJNl9VbJ1dze0s/qVyxjimnZRZecZBtsVyVbhnzzNpdv9YjUn/bJ4H0DuOSusZVrrfl
d71cII8NvlL3ohv9LKrbOV4ehsEpHuKYus1/PhaINXgA9LFChTC+rvA/YJWkxh57yAbrmKRG+qwX
FJcipJggPX88zvumC1ce9AmP1qyPxfl6PP8Zpw8WOzZxyDhOeoLruqONN5lRJs815SOPG5gW6EZi
EqJCkL3VRZzkmSsX+iMmnmjyoIB7Kg/ojG0JBjV1jpONJc294w4o2Tcm+hml3vROqAVd7D9AJTPS
G3O23c99lY8zlkPNoDYVJvFwF/pR1JHeYtPt5H6q7bJWN5Mb1TeYcdT0BJ7zzK3NCHPCzPhi9U5l
bJknfLHMMp70rul+Gwrd6cicoPSSNhkIuCUIKLV7h7rQF30CWbFRXRG0IURt4340SuysVSlsbdMO
g3FLpdC5WxwUqMKkmPwvjpyTkbSsjh8bTUcOzK4Xr4pmIIhO5AityXbjIpJ56xpaFz96luv/wPYT
KXpld7MbTgP/74Ue8V/09cnXAZBrbWzaNDi9Uyi9pJajqQTfaIpV29j5BvriMCzFk+ckW96RK6oO
hzZ3dnXmgQCgPqyPVzA4Lxy3MxeDTUwIvQS1gRXj8fa4wUPBe9cFhZu4kprRXM6bVG/tL62t0VCx
8mT7n483Yvhr25SZv4eTenpfOIPFeGAG21uR9NnPOc0smjUdElC+Sr95dIEityzVhZHP3OuA+0HD
rw2493Z4KIuoAkkTgW1kP24AnOi7eQkucZnPjeJw2cGlRsrpHRmjbyzuPD0HQ5cmmNTkvk4/QSsO
H6/iuVG4T1ERgPnLtp1cRn1QOlPiJROyym3RkLUHKChmcEIvWTu9uw4w9IVDQxqCrx9KSieNZtlQ
M5RiTK4Wx6JUbib23TRV2ob8Wn+s9CzfOnZMeXFZug7/N0rx/3Gif8dnXLjaQKtO6RL6KsM1VHZy
RZ6nvs+xb0ZNN/5XIKKNlbtJH99FIUF/fyhVP6H9YTTxUSxFsYdwmNxULT5z9PaDqC31/yPtPJbj
VrI0/ESIgDdboHzRk6LMBiGKErzJhMfTzwfNYshiBSt0Z9FadEczC4nEyWN+IzaqFVoXAsCHQM9U
nbkzBCwVwizD1PdfXmdEmK6bXXwQhiJ3qD8vUnzRdD8ufmLKgNLYbDGGgE/xz25xy8oWEucukFxA
ySdprSjJ4lNDxAcrKaunVKlQ/rUMtyz/NbawDkkzsk0LQt09nXYbVh6NYRrGhzReSn6Rh9uunBEx
wOp3b4TDJfmiDzkV66EHwYcHTg2+1clh7WZXz9NpTA4OwPjniimgP5izdytiZob/fC4XeQZgj6xF
HDvZQs/pq260EYcDoKhuXfTbHvCMuHT6zzwQRht8egQScBinqWjvyFbVsdg70MaXO/L3zpdjVly1
mMJvPn+gj+ipRW4JphD75iKQcArTIoWa1SFSy4OSY1LcwXfctpbzrYxS52s9qfPKmnVjm1HIrOVC
X6Xb46zC3sku7OwH7BS/AzQGNTn/QSRrCX1v8p+iiZpZkbI4qLT4A6fX0qC2o35TtfG0QSRpXFU4
Qz98/vTnFiXGLVBWbgeAPe8XrQpmvQ3jiEMxqFmg4MhFZ8jsV3GsGUFV9+maRP6SopRj8FffZQA8
KpGN5+UYIR96cl7rrKsaxdAWTlutphtXYG/hi75LvvVND45iCK3XLk5o+hSD5VDyWPNdYtZJtrKI
K/FmCA0tYcicTk+MaqvHPE/s342uRmKdKMug11KOYye4GiiTqm/9nI3zutNyjwbakJsdxqyhimJx
V2s2/aJQYumQoXcTGN64uAk53CfruMBkA2tCy/riTULcVlaVfck8YCCBPuiYjjnSy37Z7ZArG9UZ
gDBoxsLMdUPduNeNBEe5huMbrahASNLtIpyd60FrnehPUWnuazTr02thJdnB6rrhT6a14tvslGPE
0FaLHzJEG7BnHCLsJotqzBm6tuD6iKlS+LJBPNBPQSq8loaYmAMPnfyN3+p8leKJ+bWokblfVfo0
qJijDXX0yhixZsjgAsq+c7TMkfcZSjylT+nUh9upyGBl6FOnXDjUZ2I9SQ9cNYi94H5O0WJDpsoQ
F/Dy4Ca6HxngZgoBydCmPb6daRDUjIECb/z++an+kCUYC42Mfj5ANdKE01xeD4uMMVLPqlrnoUyc
u5BKTPdfc5FlFVxBCRk8nnkadW26WkMzt+UhmlugMlgbW5nvcrG1weePcyYaEpmAHZmkV2BXTz7S
zJr6VMu18qCWClbBoRlpKKoqAIeyDJv1C5nHmdUWJr2ziBgYcKRPek+eOmYxkIfqkHV6iqVrk9Fy
xp5NB39j9gjNf/5wZ97VYjkErFuHkPeBke0MWjH2jVEcQOsr35hwttOq7TpP/w/rgBGlrcWtDJtx
iYRvwmtutrGHNViBA1ds7tTctXdzEmkXYKIfG4q0zHhHDJDw/f7It+t7UFN5nRWHJFLHlZ5N/bOr
1+GNLJoC4Emiz82unlNv3ukaVbVP86J6Ea4V31JrYfSYEi0vHJ8Plc7SxTOXgMvFQr/zJNoWwKQM
VGFzsp6mWuE0JnCviZLAVSlu1Ua0d5+/0Q8cdLJKch+Tu0ynj0QD8/1W0y00C2Uw84MRayRzo9U/
qaLB9VPJmxckWCw8Py1R+Xo0tUEL7Y35QnGJpnHuGL/9ESfXqeJYiTuHdn6AHcFwF3rrrmqBfIR6
k14g751LIWipk4PRVXc+mom6oSVa3A2JBBbqNUFaV82hoVN+gO8ifsUM4Bl96jpzqTmzwu9oI/cK
g7zR8mJfhdNR/XNkWpJBar7FAd35oPRbDbhoaHmcHgoRWsGUODH+SGp0gfL8MbYvqyyyG2hmLlJ6
71+z0VQ5Ic9NDgtHC8bKVBvP/Wz3QxBabbc2SlH/EhUOk36I88HnZ+xj1CD9RNiNdpHDlOX0a7Zk
IeNUtMkhd3tsfpldKmLTSdkX2/+wEFcIYQOC0YdoyAggdSMjI7UWtckwXx+r9dw11iWXnXObaagY
CMILQ0n3tN5sDGMoIegmB5KaBqiSgQpQI9PoaRlsrQyRfVNIWgLKl6q7sJcfvxQAwGjJGBCwl7L6
pB7TYzftjDxMD705ABmRifQexggxcn9QayRrP9/QM9EBcgC3JoGBkhNo8ftj48AHNZq5Tg8UeNu8
0tphlTrUa8EE91XfNExJZWDD9NvpmRM95p7a4qlc1P9sV78o6NGEZtSMMy/z5ve/Q+a9HDJljg/O
YIUHpR3FrT3O8wb8+nwhQJzbYWT60D2AX0iT8+RKBdeJWSrjq0M8uM5PqMbywQSWsJ4o/tf/YXuh
H8DTXFzYnNPcx+grsKYdNW60NDpXMsmsY5tX7W+TxCteta2s1r2YxihodRd0sBum8G65ksZfn/+S
c58oj8t1yLlyPoQHl1YnlCkZH3plGr6LNOpu44xmyeerfLzc0J6mqMfLeTm/p5db12Z6QjVBEIq5
2NaV3f4BQyCDepCPempgSvz5emdepUa1DXGJ2422yfK/v0kj5tywxnDCjTGVY/GQqpbYyqZXrwpC
+oV7++OoltsTgXhiDxNA9CxOPsxlGh41CUHOqWuwxC0520MfNpXnO8JpBQjzQUZBkXfFsy1jPd2M
g9HfT8pYz88d6Vbnh5OtvhRqlKDrgYpcvmsNZFj8xk0SDJFFo9kbuLftq6ZFEZSzoQZnJJpB2n4y
c39i1NvggwwSZqjQVrMY7PdWX19NFBDlhpFvjX9RqMwPw+RKBIFxjl/QWW2sXIjCy1XyvmAkj2Ab
kFjjSMMxfb/rTZ5oPWpo2WGSIPk6cw595NZ+Yf0a4nAiARI7mr6bZ4gZZV/FF17Eh5C1MD75bHkF
iKTAfz4JFWpXyLlQ7XEPSOtrmayLDJpB5RtxesXg6aqRFVz68FUkyqWhyOlxW1Y2CVM0QZBQ5Ep/
/+BWL6xehvmwR3oh2xfG0gowk3bdS+WSdNDpl/R3KVq3MLtxAWTU834p266LVhTlAMMJw8E8VEEM
OSYwWAlFoNYu7Olp4+F0tZMHi/m8MmOZy2VhfgSye9WY9veptVZeVj9luvXr88/23MNhPw9xiJCP
7tzJZ0unXek0Ofd7JVd2MXTO2W7vutB8Bg7b/IdHW6ygyRoQrXc+8PEFLp8U6eNegtLGS4SGAmX4
OpZM8sWiSCgs4/mfH48zwtMRbvGtOY2CNaLplSLMYY/LNt937rXpwxQKb8PsbEJdur2kTfzxXBKT
UPWkyFb/dq3eH5Ye6ycbuQqxjwpQ1jWVol+a4g8eJxc2czkHb798gy4/hdTCN7OY1/wV6X8Tb0NN
mftUYSFYvnWg2HZ3HUZjemH/zj/O/61yUhwyDctar+jE3i5ic5NkeHchKNmYX9okZwr1+cs6uxh9
CXpVdBwZdb7fuzmL0XXuQKW5tfEkXO27lztV0Hnp6/9rnVNhNTG7LSoUWMvFst2bcbaO0e0O6l6m
q88XOveOFukjdOYXCbfTGbsi+jZTJin3oAUQ+Mhryy5Xg9IklzLVD4XWchqwenYY0nLw7NMsGdlR
YIR1L/ZNj5Sx/J4mJuhrB6B79pD107qfS0xUQHuEpenjFrb+/EH/htuT06iDJaDEo8InfTo5J5nV
WW6ZOwWjNFgPwzYc8/0QT7vWE1s1dQJYUNuyTH3HOWZTeFvTT8O9IbAq7cKB/RjPyPC4iujDL7m0
e5JRovw3VkIby73NUNdLE2VlKvEtefRjYlmXEpEzi9moJFHgsvk27+DkwIZTwytxmr3MxhCks1ZF
revr4PsWaHVTejuziZV2//lmn/lMwNDxlByrxaXl5DMZpYKnB4Jo+6jUs6M+ds46TSbr2kYc98JS
Zw4wvbUFaUVIAx178lrN1MQCKQ0lu5mEVy5JBiYapvr1nx8I9jDiKRD9l3py2eY3oUzve0DPmSX3
aWWGDYlK5pXQUUxtkyLDnF6IMmeeiVaRyivjQ2HefpI8uvXstPy3cl+UKp6+VjGuidnK5vNnOpMa
QSLFL5vwzOZ9YHy7rQ07JOrlPtdfJyiZgaMnWxotgZP9YdC9haN4F87Gb7f9/fnK554PeXwm6uAO
gaotx+fNbhZm3+ACgeAaAnDRWm+gOOGY8K9FIoedpiSzIZjSZGCn/eumavBxTSTaZMbwS4TpGkS8
5/cz3ffPH2c5YieR5e1Cf/f5zeOUSmo0gMS6fdPZD7Nn3mhTv58G92E2zRVSo5f6DWe+LtJoykN1
kRVlkv5+++IU3H+ORc1+mLSKfpw9I8DUxeJO0aJ5/fmznVsLiwtGPZCaP7Zea5NpmZnwbGbatRgs
OY9q0ZRBC+ni84XObCLIMu4IgF4wxPXlzLzZRJpwda+DKtsXI3hlRHZI2IerKkeNt7JHlFMugTqW
GHTy1pAIoSW/1GkA8k8OYYfeZ6oaOtKJQnXRGDbALvmNYK60qvo2/22pCcWJ0GZ5Bddk/I4W4XSh
13faOOKEsj7pJqkt5eipToCwqrKzc6PdT9WUBFE44YiEb8a1UIRykOqCKsuB2muXbJvPXAoeaphk
uQvSDXvt93utws8qlGxs93o0RN+5NLEc8CqV6qyRemDXXXYBNnC6IEeH4IzfgcnDLrOk9wuGsYzK
2MMgZ4J+eo2ESXTdzz0FA/Di76WuXZp0n1uP3ilNIjr5H2X6dIMkLc9TdU+Gn22AjG3ieZAbQy9u
x8S88HCnn8jycCAh0KtkM8GbnHyOeVgzJKsiHK7QxL9iSDjQnqHOE252qXV6emD+LrVAW7A0Y8nT
WjrpdaMZw0zdu3AXIWIYq6YxtsxJI9/NGas6U/gYN8qFZvGH1O3vshwTZK+4Zj++vtBLvRpk8L63
xxQhdmc7SWS2IuPBtn/q3nBvDkYIWTC7HktQuxpMj8+Dw9ktJllCxAPtMgbP788PmIIomQowzUJX
4fj25o9Il/gCtMUllbnTMPS/j4oYFe3cJTScJGe5jRgR1H11nwvcg3xriqsV7Bj9dy27B2dQ400y
GcUFQYfTULQsitoccBOyQsqK5bW/iX2EH8W0i17bY3vQDXDTFLi09IpWMXb0q6yd6qAoSnebls24
ESQ7F9SgTu9j1tfQy7Dpkds0a05NRysNduzElBJUn6Y/lXk8HFWpX6IvnF0FcOjS9FvMJU8ifFqh
/i3AxlNbeyieY1mx1ud2/Mfc6e+z8PoWtd+liXoS1qF58u05HBVAp8bOLbFo69ra+sfbalmFLQMD
xfyYGcrJG0sZ4pcSYAa0aMhQgzcj9FuWZjCq4xSgB9muMDe9NAY98xWwKJNAWovE7tPrQqJJGuu4
v+z1xth4jtxObTr4wF8uDa3PvSkdWiOgWtx3PoSZAslyqrNY26toTLh+DXLiauSEOKvPP+sz0iKA
rBaAAa+eouxvF/XNwR8dJ3VGAMEsJFdh93ue7rL5Sx6DoE/gnlU+FfzKzV4z4a2NRXoYcC9qOW0E
Lc68mmPNFzaKYs0/g8CYaJMRoBFn0JIx7CVKvPldHqJoWalY+p5sv/eNyM793Eke2xmL9kLPLxzZ
D4k4pwllEmZ9kPGXduFJ0Om6hTqO8wU68XD9mmafl+baDbXrpHA20mhfE1Q0QDH9aExt//krOHNT
AgwHbbHI95Jun0TWDIeUpCw8HUsH5Vraeh/IyfCVWsDXwtjv88XOXF9vFzttiluGdBsEkfS9GQKW
8vWkMge/ytCAq8I5vDOcHtMlgAqlOFC1YtTy78tbtkqujmoZvcSTLETFH7y1GEbt1Sx31mMvoidE
+rqgQX4QC1nHQTuYo8RFd2nScebLZUAIRguGBmMVdXkLb85TmXTh6Gg1BoHa+BgOnOTI0e/sfvz2
+RMay0l5m9Rykujj0GteZhzU+/r7hUZdTvBPk3kP22AIr5rEcfJA5rr35KCHyeHtnRYle0dW/QED
R3sC/p62V4VQjVcYvQLmt4LEMq8msVof0QP3i5ur+k+mnzbp4ZSEPbbUdY2QRq3BdQD8YJg70Sky
XmVmBQAK74bB2QLBN+9KR9crn3/cK5voUfmTUVVfw8oFmCfS1msDaU/yX6uxZQtQxoMyYi/Dl1Mu
Qls6cxsXAjFFC/mRrpiUPUzWHnk8u1jFKbRVgcbR7vONP/MZLUCp5RumWKLX+X7fC6eCRqtV877N
zD/0QteVEl0brft1Ft6FL/ZMcKZpRN3MYVqsEE5OcRpZTVHqiEXK2BqOGf4EfliH/2o5tewialZL
r47xi3taYw4oMYnZQ20XJ1VjpaThIyqUj3rpqQE6Ml8+370zceHdYie7VyMebueNOe+Rhx02uaKN
e0B4BRzVHrmKeDC3VdJwVBWlvlC6f8T8/H1OIvwiCorj1Umkz4uybpEqnPcjKtHXfRyPN7NrzIc5
XI6umaePZT0DBnK7Gr5lrO8TMQw+roa2XxZKuv4vG/F/v2bZqDdxAsdIJr+2Nu97fGj9TK/2skH3
AQhK1yMYV7ffwvlfx1R/3zTIoqXbtPiinISMWeNDrHDq3OuYk2/tvHKutaj7zU5cSs3O5NZ8kAaN
TxcZPhhd759unOPEShuqQJmHx3icj7Cz1zaGUn4x9C9Nrv38D7upOYzDmMOBd16i8pvdtKwOMoLX
zXvYoGl+VVRevVBhK+tPWlbGczE38aNWuzGC9apifv188XMhHwkOThSF9lI7vV+cqIlIrOXiUd2E
s/U0u2H33e0R8P42kB9fSEfPhR94MBShYEgBZpw8KQrSXqsPFGjC7Cu/7ey10pYwRcw/zpD/a/vp
74FZ4GEMGmkqn0IaqwiYHO4dEFyVNl25cYuyktIy0c4uuQucC3XAjFEGxk+UsujkwITDWMxzQVT1
qpq5qSbNlQO+90IMOHssQb0tOAdy+tPYPaM5YYWeweVsotogUFaDbVrFiCdkofdnDi85b59L90CS
0PzhY1ucgU5yrikRo0335a8SNwZscQ3PgEZM4DW6FcQmoieWDq2r826tZHjFPvlSG+HccUEGkhvS
ZTIO0OP92bQbSjG1Vae90RW/kW74XYzec1jE2ErG1b/XlsxS6ZsvY4aPeHGqQaVQEW7aI7s53Y1p
FN4KvS4vXIrnvjZuX1CbC9iLJO/9E/VCT928Rr06tJXfkVvedJA4/DLRL9E1zl4Yb1c6ydUh7PVh
ZiDGPdoK0lLY2a0oy6p10ifzxlPs8luvNPWq78N0g0WKetSGRfAjFLofV1b+Hz588A3AfZkl2WDq
3j+30+HiNeNcunfMoQ6mDsvhKWkKpCoifQ2CNf0PeQ4Vkc5IiRuI9OD9erJJM7fvUYMynfoqmvkW
9VB9arMKkyLvAh737Dtd/KNdwGZktCdXs6YYoz4l3URxiALMWAoUboq83tErsS9UBpeWOrl3QbSb
g0IZtrfhzO/zbFCfhLIYBhWLTsXnF8PZjw9XFrDn8JOAer7fQieppQw91urU+qpHzEaAHgkmI72Z
bOuS4uu5B+NF8f1x3X5Uq49MW8lTzZ32mTa0SNTNqfnNgreA1IYoRuPCo51bjUESoxYboh/trPeP
ls6RnpfSnPZp36Lo40IJN1ejgcYONpNVGW8+38nlz50WOwxQ/xfCukAv3y8nkOCIocSq+24KN1gh
/qBbl62ZmOxqtbw3I+8hRnPz8zXPXUlv1zzJlqasyaoYasRemkmygvtZHuIYxsnnq5w7IyDigKDw
r4m4xfsny2cNoS7JfU4V+yLV5MEcEBmbFXVbVuYFUv9fzMKHbURCY+G9LdXj8mPepElDloLP6uiY
pUOjHdBKTlZdbQPDSw0nMBsh45s61svvMqzypym1tWMOf+Gm71X5M2ym4hAn4exXhcw2oi2zTbjQ
HcZElAezdvXHLlaqzTD2Y0A9pBwhZw4IOzSGFgxlUT8NyCf5nlZav4QDn0RWYbMyEy/aAja1HT9m
L1ZZreSvdaj22yyOBLeiO78UwjPuQMoBhkduA0Wkvu39JKvCu3xWxCHHVOMxGS1tG0bozvn6KJ0N
Csz2NwthBJ8wnnzBlAvblGzsUYVMmqMyunkwVLMdeJ6Cikw/eCnMpgkz0z6ennszFAhpFvZ1YxWz
Tw8zRyPQmsovcqqUVZxlypqZUnFbOtJNfLzNetRX2xCrIOenTFOIPnrZ7l23M38JPU+eZ0Noe2uW
SL71Rr+Cb83/S8vwPYjKS52XsweKoSH5IVCPD30Bx5vCpu9paxvsOZ5k6m5wh6OR5+S+HXbXnx/f
cxkVIBkA5qC7wXyc5BduEToIAs6UMVmu3QGs3w0VjXNFzzeo++jrxBPGhRb62SXxIaT058B8qIpH
Dd9OtFfVvR0Ono2wSpYfFZFX452dNMLem/OQgro05SW96TMBARY6TfuFQQDE4iTz6FL0UOKIZA7g
1ogJjljinKnNobv9fFOBHC+J4fsvlTqG5jnNFlwsoIW//1JpbCmZasTIEDVz4U9ede3J0fanWn+I
Oyrzcm6v61rfw577rljDtczSO3L1HnFD79ls5Brt0SLgn12ll/tmaNdt6t5bbhwo0r3yGmWtF+GV
oorrwkXLhJHSb9eefnW68hijcDdq058ulkmALcUxHxRYIKkSVJq6bttmNYkSGca8C5Iqu2lwx/az
CJ2owsEdGdCtX2vIwub9U9WB/8G2LpBxtKF82vaph26KVz9rXrbt63CRxjOHwOvEgckzMgtlrm1z
keVBVo5H2+qw+h4ojJvrwo6e+7b+DS8FSqFZGKsS6lwo3WsHLcFVL8yvVlitWzO/TfvkNQ917SGJ
rNuoNL+qtfo8psZ1V+dbD9FusK/FMSvUfkXTazcX4Z2J2braIGdUNghfUkpZ+GM0lYSsMHtrjKh/
MIwi8OU4IsPrJWBG6q1dJOssX3gTCbMpoYfEGijnwZz199BEr/hD1+GU2b47xTuRjn5RZztUA79J
+D2Vqqz7ov3TFuG9Ymq/G2wV1AH8bh511245vVYlOxXCvcvi7EZ4zpXXub9HT7gYi7bfB9SdfSSp
7kILqwsjctZG0W3jse0CJfX2modFdTFuZjTnulFdpaO8ztJ2k2jaNyfs17YVjaspLAATgP72zYlR
Xmro9/WQ7ybRPslJfC3c/qbU4o6OkPNbjq4TwPlC7DPVv8Oo/DYmwy8k3v9YHSKaoZ7/1CecnWUz
Y+46bwu3XE3u9Jirz3ZTrs3eeInSea0pIKGrwUYNNEteDBG+1HF1Ew3ellb4cYIy5ysgHFC2PULW
KXyD7qXPNXKdtOmtlmKWZFgIxmH4BpjlpQfaNaThTZqV9xJnliBFAb4qmh3IzZvK7FHWH9Jdr4TZ
Zp7gayVoBibSJLSb47auuabmDvR16oQ1ZWfmrssh27eGvSv7ZAFYqFAepYuaiblW7eigR0hMIe6z
Aft8L8PYCVD4UIFgJy9e2B4nh0aR1iNomofGHaYKP+cEERnqwm8wy2I/sSHo1WW9jftwIwyxMWW/
RYV2hVDVi9V4kFv5DKqKbnnoaE9YyXypHTdHBXw8YutxVaQ41szzgLRwMiBAba/43pFwsJPtrM+v
M2JzOYBWDmJxrTg2UnewydZ9zDZaWobLhCFHv4sQV0XyBOzrkxqN4gmmzLFKrTvXaX9WdrG4iiiP
dR5xzmH9K1YGZDoaAjeqj57aPWaiOYop+1FU9Z03i6u4s75qZf89aTWE8+zv1EdfVFiSvjFatV8X
5pNbGBJt8yhAOppWBbohI/y52cx/kd/8oCH3g3dzXSnZ19Rzrmcv5Wy01lM/KGtLqvC4h+HQ9d4m
klHv1153L7PoZmqmu9Q11w5hYYW3QsAUcmWnnYqq22xv7Mj4EodT4huDdbOAEX8ZxXSbtclDW0iE
m8t67xj1NY3qX1WXo8/iPKSRvGtUibKpIQ5pFv1SJ/taESOCoQaDWVsk91Wpf1Vm9SXJq0NSxmtU
aCpfaRxw1/k4rCOGDCvqRZTlvARF0GoojpaisaPoCK3kXEZB7DLniqCwgEuPD1nD11108bfaqi1/
lPZDhw7AIMsYkK5+XZrGtaUVzsoUHFIrnr5Tj12lUfUYlRqn1sqfM5hAQT01Gkpd2hE4S7Wup/6A
YQvS6Hg8rWPduI68+ao25NasTDWA2PgyyH43IQHqm6PzdVLNDfN1FG8ngq5Rro0q/kJguQ1DPrRO
uxIxP8Vtb+OxWIWN8SO0vP1saiWdaLP1rdD+Upp5gKfSfRmZL8UYos3p/OAzWPOthosKO0K2Ina+
uK1IfauxvLU79NeFqgyBzcStLwBN1bAyhDWgWBlV97Ii54rziVfe3MeVgDBQXrVQxAMjTQ6RNn4t
Y3UTD+UtWL04kOyOZxOZeiNPIFvX963CV9+AffTYPb0sBWGjre+bIf2p6nG5LSbjuU2Ldo1aPYL3
lnfo9CJGqtFEld6xXgelvp/qZGdrjeO7WqX4o148QLo3/V6pX+y0eayi2vOxEI32ralce4muBmM1
/rLJaan9y0M/5IjENMZ178ZWgDiT7ndSeQlV/Rllpm0IiNm3w4oQXqGKHupYn/I8iUi7tWiL26kU
P5IqN/GcHx2/HlD+jW13PSbZs9sCemaiu9ZcGSSh2IkxR9UTCcJ1P023RjYgU1l617Wa3Hpt8VSN
1Z30GqaaZnQlXH0npfXiafI2hDUWdG4G5jhddyU26HFmXw2qHfRqhNRXjNuAl94MTdzjsTmrPkV6
t+pnd2N56GvWDar17brWECrOyrnYFpmKHla8NRj0+4jd3vbLb+KbepBmv+8wlLFRMAqFfeziMKh1
iKeuzHDDm9pjN/FXWso7xcsfy9TMEMp1ruK5+hbVJhMmU1l7vb0CR3CrYHdNcuGxWG9+s7n9KjMT
vt6Lr6JlQuzV4byOtYlRPfO+MvJ+GNwtBBxzO7TWAzd4H9RKtS+V+SlWxVeE9q2dVRZXZt08y7LY
t3H0ra2TIOnkDXgxvCtgFB5NO+GAGIeS7ZyywV47Wnwdy+q6N+pdbcqHOIp20ZSv6QY/T123T/Ry
O3XGmvr4ZjCSr4rZ3lm83kZnwIuy7VWZeEdm5UcTDf7UboRvSiQ6u3YbyXo3eAlw6ZZad6gPrYf9
QB1dkUEdphmtVHfxJWsDyrVunQ7tnSyYzxHiUJuGll1qGop8xV5YaJj33CVoHs+J37QJUz2pBVUm
kO/0YgTOZqeCizBlQZ6Otd/mUxeoCUHNCHfamH0dpVlcjW2q3NDouhMo4a8MOb9wyHdaR3GRh9Yv
hEV/6FHx2o75xjab7dR3T7SVfubdoq1dmL4yKOqjGY7Jesr6Rz1sDrUlVths10GJEUUaRg5BwILu
YTygZ6EHaqYcpx5R5SozrpEmxHqt4Lx3McrE3KQHJfmrMm2V6wnsybVpiGOWV0fo94wdnf4lHstd
51Ybh+7VWgldgaGFm18ZOH7URoHhvZutxxnXj7BVmo021j+T1qg3raLeJalxO2ixEhQ6jscpbG9n
xJjAbZ5aw7yPQm2rFN1T5To7rVAaX5lGRAz78FXR21tlEX2MWviY2qABqHV3aJcfU3N41ZF/TTTv
uLCmyOnsGyHlleGM+oq28c9xXDLLzPwRIpAbKKoK0bLItoOcf0H0uZVte2WGziqLSI4K1NYrerBB
Y6S/9UhF9DORqMmpW0zCALHbCNWC3tra2nBldeX1pIGAxanlJss6XldnIEprXnl6tRqM+jWfk9uJ
M+xnrnVoRMUtGoJBzDLTbxV5QJv6SDOAyW+U/hpJPVH7bOXaSEvPj3utWLezt+nn9qaHvCBDaezN
xByXtPk7kN/bCAeBlbTrDcJWTwoKTGvHFPpON7MtvZRdWSo/u679OafGU+OZf2QpvjR6Gvsy9Y4o
rd3ovZ4EWaSikj0bTwMdCbLueENLdocoYrlCS3INenOvclp9XUv52I3Jh2v3OxycX7MKci6BJ+s2
0Y0TaStkzm6qSonRLk4hJjTt3knj+2XMqEpnn43ZsbXJ5Sdz+AEF985TSLDbqfuOhd1WIhFvupPi
O4o+rfIUWAjpyK+wwbdvGq1DZVuQY701ytuP6dT9LpDwxmWFiMpsYJ10TeXbIl9JnHb9oceXpXdL
ZxMJ+4syCOAt1quOM24AH/dFKlW5QcU5W+dRvK7avtxUesft4Zi4tMhDNAHSMQXpPsRjZEhWVOV/
JHDVzhh+ULbelibWJSS3h6FWyUms27TSV7i1bNVJ7x8r6Tz8FbftSSbF2P1IemMLIftohUKstVB5
wLBD951e3Ie5uTMQQwn0tvs66jOFEgYPosuOaZhsetclzOrUmGDxayjIebcqxrj3bae9rmT+Ixfi
IKW4zXusT6aqOoST+SVWredqbkiR8P9ALjOf/EbzRpI8BMMRnAwit7rqh/m702dbZ9bvaIYdk0gc
sBAUK32ef4oIRl+EsFfgzgn5cFeZG664biV0fLW1yoz2joZEMNiTMZgQrLqq+/zOTi0kq0iWImy6
fBcioJIb62624lURuehHu/lL08evRukiYUSi6LdGgmJj1cQg5I1g0F2secQ2xZUCtNSrplbXzOtv
pVNMSEpH1arVrR+eVz1nCb0gUZMZmmpkBeOyOaVm/6Rds0XioQxE5mzCpCtXuHw+OLisB43bIUZQ
Db/NxiYjaCp22R1fhpS/LVHZQ8V+OrpldQOzjASlYdBhZfm9IpMfgDQC+lv7Osm/607xasYQRkWf
fKkcKkG3i7+0Y/alqKIXErRw3Y3eMcLxJB60zZBDH0Qb5S6W0xUtMytwJXFXt68HlNuRRwxHX2nd
fiv/h7Lz2pEbucLwExFgDrdk5wmaHHRDaBSYY7GYnt4f5RtNd2MaC8OAd7Xr6mKlE/5QOOFLFCmY
/MhtNvSWb84gFaXYxYpcZ1ix0kYP5QoN3/dwzpQVf7HVkXj3EbvazGp8i7IBySqawWHmoovY3poJ
5j50xj5CIThyifmz5L1WW/1RR/46GITzq5ktX62bO7LHb5hv762+/F0takCxXpPGzm8oF7NFnfuG
s+lEvKlmpj2E3EJ4kOg3bjsOgVQj2jG1cmWWzU2jw5EfbIRZQH+z95XMF+qMijQxtz1SxUQEdocD
Kq44ncPbY4yPYkq6gHfwR47imp+AhkcKvrixKX2uxjzbibi5dxN1xo9ZWY8VN7+XR2+eqbxGpbX1
8KgFmOznxeAEBVp4nmhRLlIevWa4F2n5PVKyd5AZW8pZIhBKuLGt6dCJpZQo1nqK6UDowOStFHQG
RgVqKSUZJ3/11Bw3EAtotcWtaOxaZcwCR2a3rWy3c1OyhTIJvF3KzTQZ3xpT/K5j9b4MlSZQwuqp
c5SrOJu2makVP/KMh7Jt8scxGqnbZNY9CeH3UcNz1pbOzumx8cgcgcybRfLs4DDVpu1hGrQD8vn7
GSnOAK6figUWIX3fXFWT+QDPbO0K8x0V6Zc0c/Zgph+7ajhks3yOx+oqd1NU8toabdfM3iUSKws3
LR8d+PZ4+iSvtmrfZNO4t1N3KzpCdLWy/DAuKBB0RD9hXVGfaqcDNLk/dSSzjT3aLi4GIfUo6Txb
c/hCWC23jjfeu2qyUxwBCMms38yhZRH0tUD+kH/nQcnl9ZAoO4TFtqjbfMsEKtYzHJx1nXa/crM+
LA8OzV2UnLBJsfSWTIDozIfF+Uon7mBHGZYKmcGRcJPUX9xpgp7sghsm+Z5k0aPRpq9zK8oNumCB
jLy7GRi8PzscPYlOMw+q7cfd+G1Kht/IS5HfenzCGEcwU665sHn20abyu17+olz4kqdo0plzHflq
VN2pdMr9VIYFfDblDYPbNTAeleskj/169rZxV35YRfrL0LvbOY8SX6VFWSlyeST1xy6xn81C3ca5
MILIMndJq313qB/EiYmoZx5yBsz0Xveix3B0n60hwSYrl1uCqqsaLfxA6GYAkW9FVMSFxiVpgfXf
ljJ51fRmo5N3BXGiZZs2dq9Uo3oG/PEdVAQJG+/1HBd03PpuM1g23Q5KIKgs2C2WkH23sivoAjEI
WxJqzJA/PCv6Q8m9XqdNvc0Xn5yGZIZGek00ERYbqi9owuP+AuJDfwi9okeKyyt3mpLSGPainCPt
ofI/8hRb78jqP3aUpv1JhSAeY/XB+M2+jMQbytlykyZVwuPbXXv4TnHy8msWePSblKzHjvPHZsih
XMcgc/EM63GUEFW1mh2UT91e3c1csUDVNyVSSfz7Ie8beOHM2Am9wy5gdh4m0bp7o6I6BZbOWEdF
9EJ69m5Of0paE74zc+VaiA3No7nuiCR8FaWIwG2cl7qvdyDdVqOiYCeRds/hUKyJRu7iuNrYcHYG
197mi/RuGdOWaCvcITxkda5oydxoZXJoKy/Zjqaib0OYJlQOiqc5H3fUsXeZEuGb5kXfYGxFgRZR
N6iHVdKQp+LhlvtRWaydOFsJ+EF1MlyN9XQPcmzlCfWG+6YNHMvagBTZZrb3YjhSW1z3bpW0+EPe
8aFL7aXRvL3RRjt3gJso8RmrEmejT+HBSIZDEWoa/mHYcgwKQZvpDDcueBBqc+2tVJqPuY2oWXXf
vTiKA6S1NS4E40daTxq7RcGdiYsV7zf7d1YhnGsTo66aVrz1bf1SFdm4Gsop9r3S2nSae+XkCqCk
dCzIZD2idXxLIDXTGuq70u907iNjqHZ60u5dxbipY/7rShx+sps0YeO3mkpXK4meG2ItzLDKXao1
12xQ6Ztx+QNA9Q0x8EHazXXpxO+xrq5mdrpduTuZ9bcUel6MQf9mWP1ORdq6jjr00kVD/Ws2VtaE
z0ZHhcQfCAAWb9YsMN0KUkAYrSn+cBuOw0PToJ/h0B/vvZckc35HlnOf1LhQuNE+wWfTiozE17Tu
eZ6UiihZfdEo36uN9xGHOKdRgf2BUtIH1lt32MIFsxcnFD/zKgijSa4JP8kANG6XelRfhR6+IES7
1vT+uexnvE+c8qYO+2zdRO03am78XfTl0eTHVEhrX4WX7DyjXeOaSe6BX8BgslLReKPUZrmWhnXP
xVT4woZVTXCNGWD4gHAaxhZV9gh0tAhEXSgBWtkSpC5tja5hH895bFFRGu5EX8JdUv407Xzj6cmt
no2/FxLHmNWvIg4fKsIqwpBNl863nGBYgKL+5hAn+m5pdYEpJ2+TDDgF6XXrVwJFQ9dQtppR/NIn
8dsK6zfZOoRwjfaoxQ1l8RZ/DhfD3ECz5N3YK0t/qfVn3oK6cp5zMjJrYpIql6xs5ArttGbvjSmF
hEL0AYw9KktZs+EewjgxzFdU/Q8Nxi1BCA7AkewaW8b7mdzBj+r224RTBm5YTgBr4jGN+nxVJN2V
mLkLK6tBqaDIrxybioYtzZIuV/Nk0HRVex6piRzct1uHN0s2P7NhXk12+hMlYf5oEr+GCCUU6Yx+
mUau79DHQkPoF4XFQ+0g3B/29X1dtc+9jt6fSiW4nt2nJWVM0T/ZCedvBrHtTEg5pk6BjuLOMOdX
s+rRShLlCk4tUM44u5lLXCkH7jeOxUA+kG/mIQ/5MKxciKGJPxYxP03zKIgWxbbrOCcafaJ4eKr0
5reQBi5Zvf3QjnjvTKgG70cjOrRK/12zBl961n2HDdrYwsFIitFdu2b8w0zadhM5WON4zVvrOAdN
mFej2pW8jR66I4jKrwdhvUDm+KVNHJRyfu/UTscQSXtIKzmvK/SbEGbcDrhbBsMsE5/y3w8DVB8K
l/u2jrdDn74lVfjH5eGhwOXcqrN5bSW24mPU+Tjp2AR61GEol1MX7fofUaNvM4XH0cvWRTqaK4hN
t71n/alCnEMj6e6rIftoM1TLXQv3MKUhzLHKDfbJW6Bo1yo1MS/uuI2FC3hSbaMVuvIr2oIHbxre
cm18KiQJmJtyWxj98OQUuKNVRfgUdsazkO03zSDaMk2cEeSHxusfhCrNjajE/jF23mdnAZ8WOxQb
1pUpDo4R3hh25+wbw37qRk9ulFF9kpZ3HVrxYxrnK0sx13Vh3aS69z6X83fsVm9Nb/go2uQ6VFt6
R870K62afhVN812eG+y7dKvO5VYJy3uZtvc8R086aA6/MMd9oc/RqlX1Vzt3yOu5gftiyUNQpzGm
ZmUgKKVVJVXsNsFyXFsbEaUpDBSHdviT4mbMP0ksMyevtTXczZX85sXiJ1V4zc+H8QaAACkN1jCO
TOwgjvJH2QliGfsmdXCcjMRKER4wI/fFhQANGPbRWyrkjU5ptHTt1Zzmo185j41d/GoMfaW3zSGW
EyWJnppTZ5CSJ3RqRLTS0uF+7FTqi00bZHZyAYilLRCQ414whBEQdQb6gCci02ECxb5HmHTfRZ6x
S6gA/4kT+diNRCB2qtsQnRPtesrJJWNk8+4q2VP3Jga+0Hg/7X9zZ+uqAU/d0oD9HEFVWmnEFsUW
d59M0J7WgxUXGVf9ZF/sfy/QmuMZw9nSFuA7jNljpj/eVaKhauvuS5WW8YY7JLsvdNhxbAyac3hp
GbhqQxSOfniRrmkkXp72k1htCd3wH7eDhLjyv3OlTEhZ/N+BvrXRBFm+zz/omcnBb4SrwtnH1og9
jhxnWQd6LMfmQv//jDOFCTKYmoANkAvK8hFsVE7kz+ogvL1SxMYQQOD1bkgCxJua52N/V2FQdlfT
/H7Vew+nAkgOs+fPyN2+u0aGLZVN0QLnjraC4JwkUkEB2jNfqljWz5oSYwEzugauxlaUkRSLuUy4
eVQMu1a52lI4+BrNcApIWSYDPVeHob+Asz9/NsUw2jrParrShjltEjvCvyVKip8hKRegGnHhuJzZ
pRqq7CwPy+RBjvk83NDKZtTVOMR7PPaup9gICXB0fLwuTOsEkmagLMJWgH4C/ZihPo9j1PHUCRWT
zFaJszGiyjOa+jpXapHCtBmE4VuY6/zqeUJ5UL0w+/n1Zz1F4CGNvmAlUTwADnK8R2roik3ksUcc
bAOQBqbM12lpvAaJp6++HuoMGAUgEapeUAfAEB/rqYBviCo1Zyi6YuWT29FK3HZStzA+pyAyrJC7
bUk826q+H2Z8L/yqK5rfX/+GU9QP03VhLUC7ZsbHiuZ1B1IBxjCpUzvn67izrmc53uJCYtVbRNCM
C7voREOGncp4oBvRRdbhYR7tWo1Vow7DZadkhQfQRWtWSoG8m9cX+soZqeRWrbdp7dmfQ/MjTPq3
yJqI556Blt1ZvWJeUuA9t95QV7gMwf5qsI8+77d8KqWVqLm+d0dZAxqIyk0hyz4o20y/MPkzRwix
PgjYoP4NzCKOh4rqKDIBYKFkZin1atakQw00ZdwLF925p40BXGD/0JwWkfHPk8IfvXK9zoCnp9Px
X4ncwZRvLLNK7NAzzmosNnMt0a+TplJQScTQuEB6DCfpOPztVrK6RFM9vasAIPMfNJ+QjUYv9fPv
acY61Tu0bvaoe3rbsc2nJ2DoJp1nTbvBAmR8+HpXny4q44FrRfEXjdQTCWyqfWYWVkTOUUvzWomH
6Qpc/rBqjMrefD3U6QFiKHCBC2IXqusxhJbyzqwodu/syRXauxGjk02fd/MPsyMkz2ZaTJFila9f
D3ruey7kYp2Lg3ken1ps2XVNusLZW2mTbYtWH+/b0aCujd3TSjMx7vjv4wHA8lC64f5nwM/rN1Qe
JVigOftcMx/ySGv+GJWnvtJNxfhnapz6ws145qMuNO1FnBSqJ3DEz+M1nEqsN113b4t4eG4SUapb
fciUZ+E58Z84DbVsHWl2uv16mueGZcxFnQ8mhOYdQZMtQVVXVpqz73T8fK1G1hyX2lyp7eD4+EzU
+0h68frrQU9fAWsJyVBDczFeOoE/Yu1sxuRkrKUar1QH6sFIv3E96brpO7m4RfKLBmiEfSDqfRfG
Pjth09UQt1pkxY4fdQW97qEsVQfpJ+4BjwpUkCt2vcerB2PIBlxiObaXJnx6DdI8A5mNdJ6H98Jx
FKpRzRlycvad5KlNfVdqWWB3WMFcwNCeHYerHU8QvrCrLpHGP3FlmIJinsEP7kwt7wE2dnNorOjP
XJrPX0nDT2G1waUGv8qinAXB4PhebwttVnMAPoekAdHhh1qLlbCFP/x9pMjhyZsSXUC9bKp8A8gM
bI09QdymIhyme7M0q3Cj6vBOArMPq5+UUNPHJBY0qGjf57Rps1G7sbup/IMvYvS9M4oBlpGmVD8c
bx4sYkuM4I2pxx/RnrInYXXDT6+Bu7TuWkUxwHGRIfqumsXUPMc+tHchXVH1Pddjx1i33Bb4i6Gn
rwREk81HCFyh8Q03m+wA3ySXloc5jwJsTKdWgD8m1EfV0mizoFAq5SZp+wnUT5hSrjOAsa1svP5u
5xCtc/Cl/EMoLLHQ3eCBIbKwdLDz2g1cd9w6XZZFi3Fs9j1TQg3w1lxj4xo3sQd+a3LjLIAnJ9s1
1hVTG5hFriL3GsXmc2v384Pas6C0kguEI8BUAtkThOeeD2tLexuipLyxlbnqVkM4g0gsmobSLdkp
oKqvj+8pF80w4X56oIkt11LRH/m8zYwoDQ0T4ue+dKxu1Q2TscoRoX0y2/S+V4UNJoeb2UALARCl
G2GbCmbgv/8G1UXNGTYmtoLgQD7/htLuDSV3i+jgjRQQ06EeNgKPllWpdvPKFmm/aRO9WXcUBPfK
lGsvdRJ1F37EyZuLqyEUNW5PEo7TUzDCWqcxTCFPxuV8W4/0YIwySx8dlZ761/M9uTKXT66i6Q99
GyzPsdqDJcMY03Fo6ZENgditbXONEIJBaRanzQKAw1VdWsk6rVR1m89DeGGmf8VgPx94U1tuTQ2c
vKNq1tHzlFClolvkKvvMdIBix4bA5z5p39ooOih0jOqVA3/mcdBbvLXrujJqcojCAyRuVNprmXYm
JlpKEwHrLltAQ04SOj5FZlotZZ0QnYUTak8+tG2bZogc9DfXEcZLFmpj55eEbOqF9/bM2rF5CEmR
5tOxiFj+/J+rspeY7mjcKfuGwP2G3GN6E0ZvbetSnS48OSe3MmtHvMSR4blbFvDzUOg8CciBQ7jn
+ym7oavbq77GOODCGp0bBuvWvz4esGyPiyoybEDQRRR3iMDSNzPJpEFzOqzzC+OcSVdhfZOJ2/DD
TpXkyjjpyonYaE/AEu1wO/V8BAGUQ+/K6dqcZoTek7Rdp9IDlfr1KTh5vA0TxqKD+jfAnMV74fOX
tNxatzqtSw+6O043cUj5PLMROgqRHv02FFWKasN0qYZy5uhB0YCFQ1gCS/CYVwVciMKq4iUHpQzD
YoUYCXWRuqELFxj9XMc7fTDAwc0yTf6oAKc630El49fXMz9358LbomwH+oEQ87hIUJXloMOJjQ+q
03J0Rktpn+J+pLLo6kWtB9SVkaKzlUT7Y+thiLYXFWb11qv6/r9GxgYWEIhlaEgKcXaOiTqhFF0+
yCI+hCYgOADB9I4BMuyt2hO3RdNFF8jAZxad4gsFQwgzUM2Og6epUWXoEcMcwlqmG70u7lsFnepJ
IsDnZnGxrVQruUAjPTsmUpNIvVGnOHGBGGIFNw/Fiw5Vamp+5lnjhk6ahdZsOV0D5UuvChQXLtzx
5wZF+vRvEkBafvyk6YCMMYOgu9qY6vyrTZP4T2bV9CQH24g+jGyeMOqTcX4pajxzFfKAwfBC+grB
xmNvDVWMEjgxkvogqDVlZRVulq+osCU3EmDopevjNFNn/yCwgOQAhmAQ1JZ77J+b1xEmuo19zDQV
vd1jzKdsMzpna3fploVR16/56O0ujd2nzBMfZY1OgNnTRPj6RJ25LvEFRBgOkisb+fhAtaiHG26j
xNjAKfEvS0TmBuxwuP96lLPnFmweWd1SAuF6/jzbQUwtNj8J/nmxCT4dN0lx781VvC7neQa9ZjR/
rBhoRN6qPfTIuF73Zt1dKMOcJM98cgNNC3QXeLyhnn3+ESHhkENVJD7QRxs3VGYxNoHFAycCJ7Wn
wXOfv571X7HZz+ECWQ6kXsj7EInxpfk8oNFEqlWEIj+APwf3WqIqcR+1XfQbQ8YsoyHmTNckuo5z
W9patM06kOOTHkExtrEU+MD0BFSfE6U23mumjKyVVjnusElhaN0aMyoHqzosJ7HBrZLe9lgl2Ft8
PYXTw0hkS8yz7Ax3iXM/z0Bt3KEzBrwY0BuD0toYGV0w/PogKGfdrdVP8bUwoti58MKdnkXotBbC
l+SLHsXY44JZVtlJqeT5AX53/VgiIhfEdtvdhqp5yfH09ACgG0bW/7fagKrD0VAAHepi6kV6KGcv
uqqbqVzHcXKpLnVuFDKvRSmHGZ3EWZkqIm5SMzkIr512uJVgRltal4S6z42yFFhxj4TM6R6/EZ0y
YG5H1nkIy8G46nMCzxw5p8ev98TpMbL+1te4Kx3urePwY1KSqRkM9oSbu/GVQ6d4l6kWRGFtUh/z
Rh8u7MFzm4F3lmibQ4vG7dEe7NLRTvSiSA62XjVbfHCVbajgIKOWjlh/PbVz252ziuUEPpyEVkdD
mXXWYNOqJIfZBtS6dYeovA/FOLxpeqT8RY9m3brAV2RcfT3wmQtyOWjEda66hHTHmQXKbTWoAV6f
KrdJy3OJggqwehOmqMEHxwLgPlU9/a4oOviJaVZc+Mhn3iPyY04B64k77clXditw/MhCJodaZJT1
mrH1bptexFdz7SjgwSf1R8KbtYcmHqEpjFqpu0KvwPs+0s0wt19/jtNgE0mlRVAGqWZou8dqCI2C
yko10uKiVhCuzUzc13WrrKcaSmDbJAk8N7NeJ5pV3oxqGF94J/5qwR7d24v/DDVrFoMw+2gbtE5X
xqlU3H0sQrFJGl3Hr63BDrCcMIoqANvCuc2CJprTYBzLeV1m8Ri4Y1wGtibHldPUuJiO03QbdtEA
rnVoLizXmY1K43jRa8FQigri0a1VeE5XGz2QB4tA4qpPm2jXpn2+qzBTDVSkxkDD1+qFVTlz8CFC
ceKp0DL6sTR9Eo06da7R3deq0V5PVgbbJB3igNLxEOCpXFyITc5Mcgl4ORcU2CixHU0yNCsb7Did
x7DyomvPSrTVrOjZxo11ZzO4sQKCh8/79dYzFtb50eKT04F/IFjQT80O8NWBRCm9cK/JtPoW1kMh
VlAeKeo31jxeW0ppT0GX23q/Am8fveWtawJdoxJF71qbCZ9meUs5txMLlgJAOYAn0w6iDJlnfxDS
TDcFiKHmxRR5+9uh/QbpFIC7Bdg41ReeruH5QzyHH+poue8qvGy/qgQ9OswcfXdyx4UdaMsLV9+y
p4+mjXMhERruNiiXHps3YwPbFxT9ooPIwn5XSKM9jG2DoDb2wHdff+LzQ5FSEHUude+jOMymhUCc
pyh7sBbR1vXm6b0oxuhqckVxYTXPbKElbKFFg+k2HQz3c/yCV23sYF6l7PUxTVdDPaPjyNp804V4
wG2DyiAmDBfO5rljwrVFQXCx+kUZ9POY4AmzSOGN3tcDFfxtpxj2fTIAeKKvnHi+CzzNvTDkmYcf
FMkCIiGjoIdhfB6yzowEFUDKOJXMwAIactRvJjPMLglEnlk5LmNUrwAeIFJzHMYDX+y6EeLlfupc
NC2JQAQgu8K7VvVxupAznHkDjMW4Ew06diUp0uc5VUNa044vlb2iuSOFhdDJ0TjJVWGuxNAYj3ad
5n8K+GSvEiUReDM95JYLh+LMUtIcX1IjuvSIOx99V5xChSe1mQTYxAsxsamqIB85+9SkXcDazSV7
qNPxFn3i/7vEw5N1lz//Jyn0ZpGMRcsj3EMmWEm1FGvPncXascZyPULyuVBUODseTz7vHHM8yYjM
WTU6pdaIOgpFp+HO3VJbenlLEDetNbCJF+L60+PI/PCQIeO0QUC4y5//Oz8UGezGxjtzkCN8GqTb
tnIepifPa7uHMqNNIITxn1UaKUxjSQvUi6qCg+bm50FpUjogC9P8YCtyfI3LsPG72TU3aaxAjv/6
ajv3QRfrPyqZdKBPPqjNS1iLaGQsp3tJEte7QaUVSpork63EOvTC/tRODyT9B1iNIBgWdMFxH0+L
PcUxCjJMLFzylwkZtxdZZZBMrFaJbm09I/q3M68Hsh+qebFW47m4qWIUadew2+PvfTfXRVAqsRjp
D0TVtQuhYbgQ3J75KAvIi4ABpBj1+6OTjI9b5enwhQ5ZCTS7y5J5hbYsEigqva5wGNqH/7wIRG0c
2KUByCW8fLR/dllsN9MMpT07VAQzjq8ZFAiRHWDxx3pQfkDquKicu7wjn19Pj2CRiwqglIN4z9EU
S0BnWauwDl3ltCuec2fV8TfwuRXhR0LjJbCSKNp7bqv//nqyp9ckIy/ANvBgVNX/tiz+nWxOt1PV
84KKqKK/iAI/Ty0bnbsxLpDeBpEsrxKj62/ahuvEV4loL5minT4+jIp/A3fkkqQda6vPuJvAE0qL
g6tk5dbIlOwuwwt5+9/nuTTbSAKXsvtxgqSHLcxWu84Pntf8dDX+yjf7STwLKgkf3mgRgNsysu+8
epzVreKV3YVdfG6ai1kS+TXdEnAWn3dVPjoRNIwee+ep135quYOGldGn3aUc9MyRBti3oMMofOAu
dnRdofXfYJGE6WNWON1Wn73qoWjaZ2OW4X+Ow5DtBECIfwFewsBuPs8oDWVbQDHGTbhW9SuESqg2
IZMk1nMRZa9fL5+mnzkhODlS0FnKYRTwPw9myDAatEmSxc/g1hviaki4oShvEzLuhwEdyF3Pj7zh
+kH2SIoWwsWUJYEXwYNwZZleCC/OLadH3RO8n0kH5/ipTSkJWW5IRXJ0Rbo1m1RASHCS+6+nfW4x
CT5505czelL3rADLU48ceGBp1OI/0ZavAw2qg5YX4aU+7JlrFps4G4AFgCTS56PHlawoHwrqcrw9
NZanWlZu2pnCVq309SqrIIJ8PbczX5Cu4dL+VvlYJ8HRmBeWGtEhOMSe3j50SaNd4U99yWto+dVH
Nyu1LErTNA3ZOcfnvpjVLhW08g61hLaRxvRZMGB1VqBX8sAy5vqDC0i/sDnOLNsiH/i3ErIIox0p
k0U9OZAXeekB4f9pEeSzzMASZfTbQg/+krfuuRlScqGRxOxOK5CpPsb5qBvpQSQqvGvINu9GBqAh
SeZinXSYKo1jeOHVOLdXWDcubiSPudCOJgi5Nm5LHGkOQ2a8W4kSXs+iKm7jVs93Y216/xXpTruS
t4kq+KJqR/T3+fBPuRdqxRQurvRt+haBhoC3UzZFvvp6S1IpO7NdTJCGS4cef8BjmKkjGoeKO73R
eLYVbeUVxrpIwhdLoGIFCyUgk2/rwK3V/FrTiTXXqYuJp5Qw61ZtiNfACpJvs2AZuvkphC41bac4
b24ztSLHSMY0+Z0SIaOsM428rz2OMj+byFA+NNIPkJ06wB0jccQTMPbqXcs0qw+aQjWLVTZ5qbJG
ihXlr6y2PViP0rLgplulCcE0qpXHmQJ8jaqgY0jf8QAbIHKV878Re+jMIC4rtKdQrcVud0jTvFsp
kzE/DX05/oZtCG6gyix0EGppZdIvLaj8fttWabPGUTK7z7NO7IiCSNzcIfTeRtnlcK5CTy9gZ3dO
FNiuhJ9fN4Uz+7zl3kHh1f1ZI+64NN/i0b4tMeHNgkGPp5vO1WsnqJLcgV2LEKayoqOHqslYdC66
voiUWHCi6mm+qo3FTNQQhbcfwslBvshrAKFMmKnepLPpBmpaLxRLVRMbo0uhhgucJmDAdanzocVp
97MycsUNWnzRHQgLVn+fmMOkBLwZ82ur5LR5C9OWD6DpOopD2AMiMiDFsxaWMJ0Vd6ifSCuM9xhj
ORz6isgqAzwV5fepUhuEiMFiK341YiO58koYPH5J6vJuwSBLg2FKrJ/cndaNs9g1YEZkX6UqCBQn
y/Nnq0ABcJXldYKyiTErPlhxddP1YpjXiaPRmimnYbb2Tehmho90tdxQHgj1QMF65hWfmqaFk4pj
DOTk3n3DR8hMkaGQ/XdV9ioEUvC7t32K/tamHaiCB1qOZSusQinzwDRF/1oVg/hj5uqoBQWlNB7w
0fLQ+bAzcTPqiExBpozZMKlQ83GjV6EGOznRigb1EmBavjppItl2jIljDD/ztVeS7ps7K8M7IA4b
Oy5tXDV5DmU9yWoY+APRHhp6pX6HtFO1CxGV+W2knVMGslHElTpCiPQ1ezbRyrRHFM36fL7jskX1
yOkGCN2y6GuKyibNicy22zsv6tV3OWg1ZuIGNBCzEcUzGDVWXNPThmhER8tpY9fYHvoooC1FG03x
fuB+jj9mFjEJiNXlgLIUHdWgtGX9ExmJcg7CzpleQP7GQ1C4IRw5GEhO7qdlUr01UmuGhzkzxwke
mYVcLLz/emfkzviTbYWooRMVzu9Z4GS8csrWrq6quYPE7dVlL3wa/8MvFSm5hxQebrnVExVi6WxG
EoUraSb7tMOGIUjjkR3XOrVsXrkwul/m3HiPiZST46dJ7qFaWud95Ed2FIdXLXaOP0Z8l56AOAzZ
ug+11MToQxPvps4F4SNOM94pozGG950J6izox6K218YgEefoKgWpO9EU0yUQ97nXkLcCUV2qvosv
99HtbU51ZGVaelDM1r1PGzCLwayW9XvU2khafn2Fnwy2PBUgahB3J53hGv88GD+hFn04FgcrVnQE
EJu4UpABMrU/VJ9Kdf31aCfPBaPZNGh5dnntrWM9eag6qMfjUH3QK6/w21pGkZ/GhtwqfYY4FfWf
QFoiX+UYr6yLAn+6r8c/iaEYn7cKFVSgwDA6j2bbciIiCufkjZgM70XXxc8Fidb261FOXvtlFJx7
SMDpn50gFR0lLMCl1cXByPtmC8u3X43cfWgijd11FSXpJW6FcW4VSQmJ9xl2Af1+XkXEs4moKwSO
HU3010sF5huq4PbPOUwlNkGl4omrsvcGEVjw0lrfKTzrGiNOy1xXs1HcCzs2kcXgKVk0Cvt3ZM6U
dDuyO15AtSZ3XT8PhU/BJzaCcMBXztdoWKGwMsXzcxMX8S0CPEWH+uDA5Ojxf7cNJd7aI6ocuZ6C
nZlpqhdeNz6lLkzztd2J+KctBnE/Fbl3/fX3P7PKmCmybsRadNiOV9nSwa3bPTk6LqeDSiFPcY3A
rBCo/nqcM1/d1dDoWsoQSy/xKEWN6EdVcLnzQ2wm44ZSwLiq3KR8zepSXoAGnfYL2VOg0BDOJx1W
qQZ/XuFWuCVuRksUY+FQniu6vVVjZHFzFBDXqLsV8Ho1NBkUmx2HHeh6dsbolsB2uPBxz0wangAJ
+QLCXWzgP/+QBi5pHmpWcSiqso38Vm0niMNJY3wf0ZluLxzYk2CdaXtgXekMUdPiK38ezRlMBRxS
Uh4ofmcrPGGQDu4agp8ktwJrBC/dG+WlsvCZKboqueqSZsFpsY+mKDIJsHfKywOPf4oAJ+FSDCSx
8bkpnc3Xe+jcwtJ6XQAE+gK1Pf6eGCViN+rJ4lAWErZ/hIaSO1Mzjbi2gzIDKD4OKCY2qeN3iOVi
5tPTA2w1ArALv+TMt6aoRVMa5W3YTMf9RiSHJ8ywWNkQ0vRjOst3dHaRimgQd1GnlApbB30basVm
wp4GfZV54FiNvIKxl5g7oMD5VYF6+K6A3IGjBCAuR6vEhR1xUvrDl4xd51KvwS75hNw1FAOk8Vzj
e9VefUDcEHXbvJM70ot+rU+ztUoMwwv6tskuZDvnvg+m2ujO0x3hDCzX/j+lvybTh4h2RHFo3Gq8
9TISC9cL7WBUM3OjTkX/Ioz6whVz5imhxEmBSiO7OkXxFjz+ito3FBlazIDisVHT/3F2nrtyI0m3
fSIC9OYvy9c5Ok5H9g+hVkv0Lplkknz6u6gPuOgyqIKmGz2YwUCdRTJNZMSOtVdzOzSfgrbW32dh
0D9zZxosd9GTDAAvmOw9ZQOUw6TUl9fwn8ccbFt2kW4Vx94ZV4HbAgPMXPxSpZRfshb2JXl4G25v
rNaTxkQVApr27d/wx8vv1m84qyO6lZ3TgGSC2IxF8oJzG20NrpckB15FDIkxsssdNqD6K41R9ROs
WOvZMPEj3uaza+ckhP0KjoIeVT9tzH7e+tqprBAx2lj8MnNgeZtRKd9ezTT//KiFsn3aTsv651gX
3j6NA/utHHJf57Y2mC+dFltGaKQQ4TZsGsKG/mIO3moug/ZXJftIrmpzbB5MGBjp6zxV2TGoVGkf
B3jj5fc66VBxgGjEKLUtAyrTXAQ+cFEs3B1SLvHsxxFMsMhiXw+HvMIFuEMPcLDbqPguYfTi4V5o
Xb0y+776PjgArCBTLKhjKmUyCANIJ0BbZZ0ksEJy/bvtTBSzcmXHbx1uRJs7n+bK7FiY7uQVXQqf
53ujxqrObTsmXUqwFmJYUO3t1lZbz+mG99tDXVvpDjkFijsYMeOpezoR5ZAPqD3M7KiP7bzK0Hts
s7ILjFCPcuNAH3a7q7r20U5aecdo4toBwN3fWpJ7LITzCNwfIwU0iHxUKkx37xVpPK30xPKpRtr5
vUbsa0ucGNzF1ZKNhWTt6WOahZUHqU75xIxAXMQpeCwRFP92SpbbnuvXl9tv9dqzEUpwlvqWgUZu
+f//s7w9Y07peFT50aP/+01GhUYpYzDXQrjJnQ3z6lBsW8TAOk4A5+XcSo74zUc82WJVscceo3jv
B2ms7PweceHaSDzT4iZJjHSR8BpHbjepiKnKDL56bL3RD+PR8/dDLIY7589lZn3JLy/4BO5ni+/y
2fcCXiX8CR+xQx0tUBtYkZEY820h3QfcQPwnSFbNViOp9R55Q/ehzpSzKhongL7ZB3eihz+OJycb
5fJjFu02RWwC3vMzO/Gr3uzJCx+JofLnWFnjPzFqmy9W5U3lzu58AKHpXFmKhIZw201c27aBREaC
gStzC/57UfgQKYiuaL1M08Z/cqrA/lnYfkGOORKc/0kPLnv2IAkCLiZDsK47R+phrrnlP0ZON9mj
6PoZlBTaMIO4U8s/a+AFSLVlffI8O7HHxmbPXrTpohzUZdVU0QfSFFCsiyyO12U3GjDRlgQfiRqz
ei+aLH0CPT5aaxhFxs/GMKQOqhG8JZ627Uw9Ix5Gwc/1NGellRq/Lw56/CX62I5wXyy0otxao+9H
q1yAUQhn3AfKFbv9QoiHTkQrRWwGj6jS4N7dXl+Xnfek91AhL7qCRVJwXn4dKjFCvUHFP0vAqXVv
PpuTtiuNfpU12np0xl/R4HwvScBhqAa1ls6nB+nVoNOz/t3rgv3t32Mu8/FsijiLpoMShQtY8TwZ
TDtsKTraNI5OVT3lA+oGoiVOih1mlh8CGPGhq4ondAJrSDrlypHJJoLLDciVt+S6j7JI3/AIg+il
w5FrLPkoMC7oxGwsDd/ATAq93diB2A92nUBIr0LfKz+6dvz59oNcygR5sYht8BNdmBEX1zqIWlnh
eEV89Gfzc1FZD7FNLtVuDARePVYtyAETp/2WKR+tw1Srl1bYh5hAN0ypmni1JJAx3JVV3tM0X/3k
9D75rs9Gjory7HJGE6bXuLCd6U0nNAhbu9e633HRQlVIGv5ISOciNCRViLje+o2qPhrSDfp9Rg/o
R5Buk7+CmWyh+wQRCVld55J3Z1penDIIlfEmo3S09LOY53diNWoQjkjNH7LR99KNXTT5E+nwWW6D
QSTwwdvhTrnzUmO77E00KtI7z+FNB9HpSWOCifUQdMZHlRIqjIs/Weo720Ym2Cjp8tXskmxVZ1zp
aDL8p6Zqcuf8uZRrMGMQbNItyV2BlMzZRY4Kvmr9NqNh2HZ+tUbyapXT06Q376VIPsy56Fem8PYq
dnZg2Q+WPYJlDsxjY5DPsFijgX/vF13ENPwiKp0cH+zX9IGcvRPDj6Qdz7Sx5VlNz2Iy6OrRLTmq
QhvkPgKCIAqOjkiAwgFFh63mCOdpJtNkAAHziu+pmDLILNnsPJiD76klQ1ubR8+duTy20sQNRU7k
WO8svYs7AT/bJ83BO6SdhNvP6adEGabyEgQvNowwPZNoPQQjOmF7nWSQrho5FBtP6b9gZFrbIp2c
w+3xr0xebuLewgsAxqCf68TLXBN2LE2qAFJW+9G2WjPE53b4LDUWDMdcU95LPFwMuYjQXLQ+Hkku
8ClnYVJvZs1M2757CBz1w9Ws6ehEQ4TXiJKvhlXdq6RdpgE8lDrsz+xr5PEuKteeEICrSsM5zC0H
FHTo3v4cL7ZjVI9M56ePqEij3a7MVdhO5MA3MUfuZzWKXmx7OqnuirKvxTn0mLB8LNI8pNPOwu/U
mmY2Ub55ozxiUk7Qyl1bQ5W9zvM0iBCCzpKYMLlc7cvU0F90rsRfkzENQBODtjA3sQcVbS0CR84r
q0qBWiLF9D43vqheyyZzudMpa/4Mh3kQ60prxn97o8+n9SBqr9rTaW1DlpfQtDg9qUmFei36XR/A
Zd7VaIp/0ACs4z2sKV+tIi0eaXRSAVtN6/T4DMne6LK3tM9n8HIzDewgAt34Pa7HPt2WQaWZtAUb
8p3e2/xBjwfujU2ERiMcleheh6S2+mMndCymNKOFUqsyGyJk1Ezu3pTDiAzcTMt0iwZZ6us0GF3x
CGkoa15wh1Wf4erFP+YSM4wE/KpaWWMV/Ea12Vo4WcBcXxq8MfmWRoWJFIKeYDd5DXL31OkDihDR
NL+LwtV+VoYa63XSiWzaj7j/7LOSPr2NqRnlUyS4JKyaqMfUTS9TBYZ7mAHeRLkwqvXgjLCl09xR
/8y9IKDCzB3bqzGQh8nuoirEaG10tpgMx0/kcvNvZpGnURirnvlXUgktN3Or0QWVl+74rUIPY67y
uW2dkKiYzCOQoOwIuUBVPL2lqTUE24CulMb0aUY1vf6LXi/+FrrKizLUSWplYVmQYlqZ0zg2a1Oi
UguDOTD570HfffD1xp4hhWIzsfhhZO+3NxH7Ig5adjAUOAA9SJFbZzkFh96GYpDKXviAxpfJzgI6
wq22+2tdCPdi1i9nrY1+iRPwdK+cSaLrs4lhnqC8v4KCjDH3snVg7z4iNB/rt9vPdXH3WdKjOl1O
KK/YnZ2zdUrqgUqEtOlNqPvqPc8dPq2RBc4mTgK5+fuxGIwtCnKYA4Tj9NnMzG48yvOQcOtoehop
9j3a+hQFWJK5QDn/frBlN6QpgBT7BZwmaLRESxt4dYpbzOtIKfwLzI3ZA7PYcKG5PdjFwcxbpGRA
9pObHWLGsxNONJEUbqN8NIPoXw62adNggM7N3edzmn23kEVF4cSuQRBji3Z/e/Q/B+hJkM7wROlc
HFwctegAPn2x2pQJj4K4fygLsBMbpflcqJAMJF+tRprt2o79JFn7wC14B1rl7TS/RNI7aaKJN0hr
os0IyvE3hjoZPEU/cl+MeOrG0IhkUmCZUopft3/xxWriB9MTz0S3PY7Hc+iLXxHSjioODrnr10/Y
JHffgtyu7nyVa3Ob03CpTlI1JAY4fS1ROVZ2ULj+YQqmhl4CA/cWiuySi553z/752gxAnkfX95KK
QSZ2OtZQGVqcOJOPY1iu/6IPOnqvbWG/S6enxG4RJYPMnyCkLX4Af92ByYWGdkUCc/rgUNKYp4OL
Fm1JMUFqlRldIKtuinNv1ZN/xHbBSc27BcMrn48uH5pI2auubIZDa8SeCJR30FAgPpiCW/U/JPDd
lypTOpWGVo9Bo+tRv9cNGbnryCb/FbYdudEBKUlJhr3BIxXurdu5eo2DoqhGbWVqjr4XbjfgpkG6
XH+0yZUfwI3Cx4HAKt9TwMuIJoRG7i6VAd4kroPfErwN+dRDqj8IZ/ZSsmCD23AKukS4EZTjd51Q
pOFUccpPbdmVxqrSaVnd3J7TV2I+1iAgLDLtS9h3dl2APdmUyq2Cg+vPPubNU7khBjEeZmu2VtzM
q93/MB6f3aJR2lmEfacfHbaKHTlQXA/Cg0MSVl6h4mMTWByu6O6EG9ZtToL99qAXX37JaYJp8gFp
sNdcSNgzar9BSe/K7HrVDw1hL2DcIic4+/txaOYgK7XAzC7SDrleYXHWefBH4tZYR9FQPFfmkN65
GVxsEDwNZTrEnkTrS0Lu9BWaiHUqOnC1g1QNOWFfkw+4Y7uh5+IqfvuBLm/5jMXDsFCJ001QYqdj
NelQwJLhcEii2HlL0TjQKYbBugqlBwj0IFxo/uRRRxyA2Iz77LGJoT6XRhd/8kHID1sDScUipyGW
03paAZrV7Z945W1QlSVk56Sg9/+8X6gPqiiXFbTp2YjFsbKnZCdrXz62ozbcObGuDkVVlpnLFYkT
5vRlGBBrM1VW8RH3y/KJlCcWA4kW7Xysp+68+OXsOzkboSs6pOEBCXg+W+Sycf8nYy2GAsvCsaep
jJaK7egMQOjt2TwKkn0bQtFyXYD0/tsSwPKxLRrmyPUCfjmPquYJlm4VmEQCAqeeUKPWM3EPeBl8
ztq//moL2YpUCVKCpVfn9Pm43Equ1su2E6WYkBex9mh12MVpFZix20NdWfzkd5fVT2MQ7/IszCix
PIiMQgUH3RpAHE1FA+S6Amqg/odnopDswBKgrfeiQUOoyO8qP4sOU+4lD1bQR9zkMPAskiG5I0i4
OLcRLoGEYwNY6JB8tNPXlwyODpU9j/DYya3HRJn1Y4DscdMUmUaGVStwZCv7FbJDPKpuv87LFBdT
k3ABRQYae2SwZ2N73ZjkvuZpcP3c8dgHTbPpDFLaqi7bl9HQSky4UtLYedNECBIzT+0HT1q/bv+M
qwvEp1cCTRO7k32mLja9hqg/YRMcUYhsaoxBwJyLf4de6PvenKxjOUztp9tjLpPyYlH+Z8yzRBZ3
uhEDMgye9Txvv0adGDY+G1uOqItWgttjXX0+Pi+rxDQuhQmisxsMUfAQqqpZbY000dcFniEwiGak
TIVQoWXl0e72oNcekIwpIe7SFmKeX3WyVAuSyCLnBLgXA4IRHRX1A/WM4FK/M4Mv85RMo/8DMXP5
CMi6nE5hSyHtsTpJfqtQ7mHQ2Ly10sLMTlnBgBntsJT9ZRZbX3VdIg1FTwzfRFe6eJhKq9ySLn/B
TPUjOiT1lvplcmeeX30X5IxJcS8U7PNprrl2mWRaxFnu4CEI/oSStzfXn605/vtc+vIulu5z8tUE
Ruepxlab89hpCiThTjQf0G9Fu5EakA/iaa2hbgX6F+kbsxffe9E6awRv/pOgBhlWQpA6csgEogjq
Xm/PhmtT8A+gAKgYl5FzQkIwl0NgoTs/4G6EkafmvjVuGm0tQZtJ4sRUp2R8r+HjysZGFgjZAlEa
WfTz7DWau7HRJl07wEGINyR7F8+hOH2gREA5Ghr6767A9cbOhfjrPlUOI3IJMLg5dgHSns5Hr+nG
cgzYUDptbPfTYM3oW8x008wx3L9G6XcW+EXgzTcnCkZzuajoLjggbdNVHk3HyVF0Wfm1QH71lg+Y
h6wK5NFdSOskvOrbH/TKScglH9YFmkndoCvj9BFBueUjmb/4mCUymjaB3RfRJjD6e0TfKxOHZhrT
AOVORfBi6VSjj0tnM1K0KqX5yfOWUg+23OjvW3E0IiyJjL4p7zzctXPpZNTl6f8TMjltXPY9FNMj
5uHmM4ZBcuXpSfnaT7GBDRbY7WC0UFDDh/U2rSZ+AYP6Hy4apFPo0ly4cZe6hoQGKWaRER/zwu2m
UNc5m1SWul9vf8grc4d+Yw4GEgRcas73i6H3SmELhhEqw2rOR8m9bvoGD1ShunVvGv6dAa/MHLRf
EGtglSwB4vni0Bxtmi04pCjMug/dlMTPWDzdK3n86QY8O2DhKSLE4m+u6M7ZAZtIRMy5qVNTTAyR
oKlVxk8La2PMCeuEll4wVeKTSyN5FaZZlv/rGYX5OFiKjrfSBG+7GGiQG096GarY1nb4LWCmqjg0
opXU4wnwGKaXCRRdp0kwoZk7A74r7RNrd7bwl7cq7bPoMwM7aryp2gK30UpQXsKazv5a6HbxLcl1
+gfi5aoR6PTFhpKkq80m7d7VjV++c+roxMdgJWCeXhBi8M6ITJwzk+OMXPuzmRtGv40Haot3ov4/
d7iLt05TH8hvWBIXy7U08mmISP0c+gkB905GCuAtexYdzZNTtRMazMZRj73HZWdnO+lCu8RGCNcX
I/LQwg3F+GUwjZbujkxY852Y5HIz4QWgzkQFTGmKzMHpsu6irB4tDaJa6rvRI25u7Q5jjPZtDDw3
1DAfXQWZVd6p4145/MlO6BTdkbJfOheAWy8i9KlkKWzN2KsAs7ywL4b8AV898/32Yr46FufNQmRC
93WeBqUcHWmWw+snku6PKkqMp6wdsn1AT8SdzMHllOLiSqxM6pztCcTO6bt0uCorg46rA86R01a6
BYsgmNM7D7R8kfP5RPZ6IWosRbTz3WlqXDXTlRIdtDatn4u4a1e6TJsvYtBgzyRVs6YgEy/u9VOo
6fJev8PlhMECDh0bBw/k1Itys/TywS8H+IIYXWihlfr/tC0O8LPlrdM8pVcfO9L17U94WTekExBY
/pLz8Vxy98tv+s/ZYzS6E086G5dduPPeBBuAOhHqoFaiPSktEx9OMFY0KCpA6CYmlSNW9Wn2KTKr
/O32b7mcTmwbf3jvyPg4h87WC1U6Bx1WlxzHwfyI6En7jszTCemuuSd2uHzR5NJYl/DJl/PuPHVY
VcNgxUOcHh2v1qmBUaUwyqpew7en2azFvS7qUGXefrzLo48QecGykviCbXkxuWRbWE2O0qif8Mvr
GiE37ig/m80s1pkTjPeuKcuRczqZlwsR6AumMlXhc0FH7MxpzgdMj7lvak+O2c97YebBhlitWHVZ
n23w+2nhJdrdE8wHba25OPGJEhPtv39wmls5gRFpAuM4W7tFOqi+pfx6zCDUHutqNnYxBSvwC60f
Siyg7/TTXptHlCFovYDagirUPJ3SVY5Y2O3s5JjL9qtt1sZrgSBhhSlheyfyvjbSErkRKvL3RTuW
MAK3t3DwPKIJ0TZ61/Y7NEs2+UNxT515uQHyNDgDkAImarqQDop4boZ6AIFn2EP9S8boKsMEc9N7
grhrS4OmgGUfWqBQ5xdpyQ2nLEY6/+WcqL1d0fKcEXg8kgpqcXzE0Zim8/7j7RlydVC+FNEno14o
f/xCFY3MrOQYQIXZzK5sVn3i6atAm6sH0GZym82pe+dIubYemR8GSwSVlXNOTpxHiILBEEBLHpX7
nNM4WIatPlERqWburbaX35mXVz6hsbQD0aePnuKCoZtWXpQpUcfHUpPVEfdosUUq/9cC5T9lZZoP
liozwccyZ/+zofv9LJRH9oHu/MXR2Sulle3ZxxVpfdDrGak1J+/uvMsrC4FaLF9vyVRSlVve9X8G
rYp66owEsZ8nkl+oNcofab2oExHS/3V8Q72H1b1QHK6gIIWrddlEDHw0q8LdDqOvPuhUqWDfdc6d
e9mfis7ZDsoewilBm41jXThYQCpL4zlIQeKaRYcHSDDh+jFqLv6VwxgMyLm8IXvzoXvi3tnFH1Nl
i9+4FIMn4BzX/5lU7f+q6zl7T3l3bRiNSYR7dZfQayw84yOh8/xdqxepLt3U1r9N0tA5UNoeRtd0
RrhyVztIR1bKNQrtpxGlgbe2Oc17xBuLSkXvKbYi6M/Ln4KmiL7oRhrkoVLjeUaDSr+tYB+KlRgA
Ba7Ql8dNiBlE4qzk0FRzOKZVFoDLjNVnkdjtdtAHSeCs5/ND6Rv4Nt5e5FfyZvAwwFTgdIR3FmfT
6SQh4s2GbqRkW+S5tDYVzzDRKEBf8HoE8ess2TH4qEXU6jKkuXnErjUiPNnrfjNtmyxAOIwBrvt7
AIH56NPxQA94V6b3hIhXyMRLImdJcSxXx4tUzuCN0eznMLE6mOXfYOi0Oy0rcp2elGb611AgDril
lbi/V6UWZSvKIdYve5Daoza37gNMLdq/4i6x/on1PB1DMPC4gPpziVetZ2r/DJ1XGF/xL+59DDyt
6t5d/jKMXfQJ5LgXirZ9kRDqM8eZpyItjwLM5YvTACCZ06CcwkjT0MJ5eepgoxCpGuvMSLoVHSq9
uFe0vpLVIOYwUO/QlEdJ5vx2UDRxVvqLlheTtnSHvVaHpFq6tMq16Yqqn3nIrU5fWUKf14bAMrXD
+uXObnG55S65BoS+wHGIuM5TtcFYFR7krvyYSlXHuA5XqJWYfOOP23P76jjLNmEyrbmdnO9/A9J4
W4dwFQMwOE5Wbj8binzn7VEuTyyexl8czHT6zDkoTxcQNbw+73MoT0YcqVUg22HX9IYMA6uUWw8j
mDv360sx+pLJBBEJj5E8MpWo0wHJ5IuyMLEgL7SsF+uYwhcbxlKNWpsjpuPhbHvioTDbvDrksW59
NVRgjetMZfqhr8VSZTR1DfuXyFTdE53EOmxsjbb/0GtKw14Bfmh+lJquPQ5OULFQzLLCqrpKf0ZS
n4/GpDIf19NZPpKlmD9OuixfZDx6850Xe5m75ZrO5Yd+QfTH4LpOn9OjTwkT84R23SBVH6SbWS+u
35lfPTdxX0rl5b80Tmtq/nP29xfbJUOwFMUM8gS87NOhO3fQvCnR6CcSc/OUNMif435q74QeVx7w
/+BS5oL5u8jIFDgZwSXnQ9aVP30WKIfXXWBqPi2YSpMbZlIUrVWrDL5P1t2jk12Gd2iOlvQt4cEi
Uj0LSWrsUkqsCbJj7hi9dUiGmFrfBCDjperjqd6lWEHSTCLie3WAK8ty8aqEG03H7qUGYID3GYGg
APmtOg6PqEDQsipSZHF3QoVrT7jgyIi56HggADr9iiRwZ3csic4F2JC3oah/R+bYs2AwvalQXI0O
BK3bm8EVgcOfXmvs57haAQ46e6sTLhBzHgjGbNN8i9GRfrBHuhITJ9fXeecXq0o5AgTzNG8G8aAl
9bozzRDtw2/NVNGn0gFycPs3XYaB/CQEh+RaeRkXIHfP5m03owMM1IhNmtSw5Mm23UBXJ9L4Ob4H
zLwyq1EzcMFdCtfIDs/WTknKSKS2TwRfFB9KCkIbkzLnVvRlF05+E3/gjg0bxbH3tx/zyvnKuHTI
ER/wn+fzuYwtrDoDLpgE2v4O1zB9Ry+qvsp6L4ccEwerGE8rQhtqy/Wo/319j7cM9AsoBzqkC4Ru
DQhJK8YCsxkJ+r8SmvHcN87vzOy8O9/zyoFDwmdpjKIFglV0Nq3dwR2ttJ+yoyFVtEPvlG2aoNT3
2dzWG0s29/w2ro5HDymGx0AayAadLqOkAFfu2oC33DYNnsou/o7ImhIIvJEXO77LCb+2PSBD+P/D
nSUKpGgBz/nsS9YQyy+tu5gUQ6863J4tl7OUDBMiH/75YxR59lA5d76A1m+Am5aHD6WtlbYKsUDT
e2ZNa7z2Y6H3oeii+EvRB9h83x7+8iEZnsObrZdojN3i9J365Llw5XLzo6UPvXPII9+EkR0M7r09
8HJVMNCS8ufDLd1LZ6uxTxJccwl9jkTUFMtGdiatxQ16qTasio4MMhtwblLlcKLHvBP5ncl6pRqw
/AAyPhyjCCvOSz2NRy26g29xLKuh2ZZuEq89XBR3xmSKtUXaP4z12g8Bj3Zbv+ixGGkydVjY5Jjs
SWcVsbH//SZNEPzHL4GaItf+8xWUaIaeDDVTLHImLxQDnroftMgK/F0Vu92R/j3/rdcc48kaHjNi
k41mDfKlD3LnW+vO5kaO4g2/QvdOxuVyp+Z3WYtrEZPjsrPJH1QlzDnLjpOpZnc1mOP4w+LK86sy
zOr19gy8tgBYz3iWohMgeD1bAPS4eXqa5NnRUbKIN04fG6953sdyT8tE9qBmX7gbPZotCiJ2pr/d
Hv3a/F9OSAIAAgHab0/nvzMPasDmjyfNHVtsJlpLbdRGfnw3XcC/6DRbQLsT6B5K8YSQFxm6caTR
RkBSPyodOzBsKrv4PcglOKjbD3T1dRKhoev3Ftj42blf9W5Ux1KwKWe6f8hAWokwiIaBtpO2rgE8
RPJfa7Qp+9Rpf2czWV7W+TP+wWiSxWShnb9MJZt6TDoAgnOJM3wDaT8cvKla012ShL5VA3ZrevW/
DIqnH5pbi7TB+amgJygC+sZMjm4Bn62F6HsMjLp/TaLmGb+N+kGv1Y/b7/ja8lhkvmRgFiLUuZij
9bAZalKXE96vBJjJEowfFuwPRhrdo1RfG4qU2ZJupdkFRdHp/LS7OnXcHDUFfUwxNt+xdRDA/PZd
lQx37nNXr+RIFgGI0c1IYvxsN4LLbucVdnRHs03QUmSRPGhB6e+NuX8Pkoru7OV/UbhsP2A+inS2
qbs7znDXTglEwKjfeKsciGc/IZfKyvSarGvVDaW9H2hzfrYbX1U7Gr0T56HxolodCk9YU9hW9tiG
VRvcrbRdeekLO4cs7AI8uLiRxPPk2iLn+wIh7z+0Je3JWgkpsc0GY3N7Kl3Zf0hUsvmYINaR+y3L
+T+pUT3o4zqdIRY7Qjrvo6RQ4FOLvTPKlU2B0gAFJhK+bAvnN3WQrOC1+LpH2038TzBG/M1QVvZK
j+ngQl2CaN8s5EPf3TUxv/J8iJeppdE2TDvGuZyxzoHnFhPXVnzoUrHuyDn1T0PsZdWd2XvlmzEQ
UczCM1ksDk9fpFV3qi+gyhwDze5/6y1Nc65d+8/+OH6//cmujYTZB2+MExtQxdmR0bdRlDa0SB1z
16gORhapfQkxbWvft6oxl/DrfEdFB+OQYUZVTHHw9Kn0KpYYobEe8gZuyjqL8qHSwWGIPt8Kt8q+
uLoyXbToODvuJFuh2Itcq49KEtSkufsAHBEOp/0lMDT/+zhJLV5l9sJb5Cc3v2yVeHRiaAQ+a1Xm
ziMdm3q1a+lg9e4UHK+cDdyIyGIwE+g6O1/ZfVbgLT0x0WcngxQbFEnwIfWjzF+RobZejCZOXgBx
yHsM5IuvtZRUEN/QDAJDjmV9+gal1w92nLh4BVqRtyvGqt1XSSOOUqX3ZD4Xc52hSIdxuBNoYk54
NhT0ttECokNJta6t30A6lQ9Ed0rvuTySHz2fFstI8GWW3QlTCPssodhYU20FmD4f6YItHnQAfNqq
x1PhewJtMyeQjZxn0laIlRGsAXgC5qrWOu/hDXW3PMSNX7yWiizwyowyiK6QO62DScT5OuWl82in
SfEtS1IjIvTtWhHS8Ko+VHEcrO1I9c+0CdMUC/6RnIHs61cYRbABQTzan4CZTm9jnYm9pPPqYMSp
gi9YN2gG6jaZqg+F1LUeoZJdfyYgA5ielqb9o/Va/ZeUdfYQxUlprfIEVdaqw/nlYLo00PEHOuOh
dOIqQ74U66DKFiW/7oph23WGaNaDjePfxouCytxDM5HWKujFrK/Zsp1+PZox+chammmwYFlLP8zz
KX/oG6HHm8TEv3slpl77KsaUlia7pHfHl3iXYZvp72Qv62btTwF3BM/K7I9GlU6wMnKveNTwCFeh
W/iBoByRax/bKaOlLYlAMBizT/dtbA2ANaq49r6kST9/dWsVvWnG7P7reKL/lZrlBKrT1jzWaSPn
zTjHZbzR9CzFXELBr1vNyhNPZlaq56ge7Q+CQkmJRdZsUbXmxGj2Xls55T6gj5o+s6SVxnpqE8nZ
SG3dIgSzxoH1XrrafkYame1dLfKecJM3p51ohvGn5So3psc6L347o1/+UF0dv/Vpkj6AlphfeyO1
EtzTTW8HvNZxgKQNhYFie4SbrHVa9WuixThYQ8KlsXuShfPNmqb5Q9FmqKuqrgDOWcHzshGs9Q94
E7afHLMwX3TkT/pDFGWJAxZrJlWVjBTPiq7uKJfH1A02vZPmLQr8se7DLB+kuQFcjCDLN5rpd1rm
xUc9KsQ9vv1FooHlRey8VJvp4adierpnmBNVzFz3EuAkvgXvRln6wzhX3mtbB597RCPr2yfKpcyG
aIusxiJ7JNN7cT7b9MhHfA5gYzN9no4X649xhEwWqXL8anSuST3YqfbBDJz6j+4oy5x/R3s0w6yM
7zl1X8Rgy4/h0CFnuOjYz9M6VptFEH6A37tJWa/hmY1b2Vvxo1a45A87KpjtM5oxka31VKh55Xlj
97eHBT+BlAQNqfxF2eQsDKz6Hks0bKKPshLTtgSUjBhGS3dBAnrJKORXs2Dvuv0RLut6DMon54Ft
qscXHXw0wFruyPX/qNR3ANW/VRvloa2JrVGt4shaOUnWgWLr6eWv6pVVxG9Omga7rH91bHxE6YpM
otreQQRRG7p2hj1Rgv7USj26EyRfpjL4pajdOEhh1HCunUUFtGq1kD2y/IiEP9/ZIs0PbDXVppfj
fDBN2CxtK37ZdfzdyIt8ha+dtzUt1W26ydZ3LqZeu9vvzrgIMPlFAPipPlESZ+WcfTCy903ndjgN
JJXS0/VE+vPTYAlqJDCCf2LzJuMQjkPVfhJtmczbVpjiCwUFJw5zy6+wBwTwEGxsAp7vGCvV38iV
ARb3WiPXwqBIZzbvMZmSO3fHKye2SUAMSwBdLsLus1DOSzJypVaK37iKiycrbtr3uqq9/e23c+3l
LLQmTNuY1Mzp0+2EfjjZZTKBQDeKfJ0UiQrtwsw3VuanK7I4+QNdFODHU2PUPt0e+toDkppdXErY
y4iBTodOC63CAQz89JyaakNjaryKaIY/3B6Fq8KVLXPp23IIsFCxGee6kl5AsfVaWshHHUexTVPX
mfNBzaOxlTU9k0C7NGOjlAGeTPV1EyqtbfwwrabqgNlO/CQnu/X2U2ri3qkrUayrIjN2ueVN2yoI
8m2bWtVhbEYsJU1lv0ll5pgKlm3xj9Zo/bc017rP+ly7bxFAiupHmdOwhqFQlMGzz9zmq+YE7fcy
FX5Mt8tYfsOyuXrK2IqRUbPdgIcs7K58sJOYxhMcZ6W/8p3R0bCfSo2XWYe5HCWN9jJFPV6FtN5B
YO/wZQqDrDTeOrcY33uJBjTsZ9M4YvNb2xDMoxIuiZ95W+qV2Rh2kTk/CqoOG2Tn+fe8Lr1PWS4j
Z18NUf02owh/caWRPbfSso9k3pI3lwaKXWO2NMRSvXF/NFmtJSucI6O3PMVn0HUC7YM9CffgNGqB
o3lRtKcrTV8ZtFWOWzpgqj5sJmmJt8AswQ0HiaW/uVi0fiuyFDABKY6uW3MjT1LynnZef7SlWXrP
hTK8fNfNJDW2Jo+2sVJLPYs40qu1PjV6FoLU0ZrvZRzU06pJsgLuG2ICkzptAvi2NoLuY///ODqP
5bhxLQw/EauYw5ahg7JGlm1pw3KQSRAkAObw9Pfru5nFjD1Sd7OBc/5IE90p1s34tfSEGe/zfmhy
DJR5FbMtvxnN3ZoNokPqF0eqR2sQbItfbJ7ag7clrsya+RU90YXHcLK+mVBZv3VzLOab5R1llzZ4
nnXW+gnCBd7Nbi7amWD6QmLm+b07xAtkm6mpxU7W2EsJWFj4MGd3eAMSHNfH2ScU5YENKrT/JtRN
KYXlzeLnpWW8JWFzdTX1eIox2fl/2mfYkeFDJQisuppJYHmSKHXXm1xBDBfdLZVzniKqBrAW938M
eSqfiV/Gb31gUVlNDV79nwi0g32jj2VxtLEJsj6KK9p8lmS/g/0kcM2pQqtN3RG3SWqtzXJn0Re8
sKq7e8ATr+I11Y2Sj2Z0ljKlq2y4tvgBROrPdv9pxrms08GdzbOaDmGnlpbzB6cLonfHs6Y7Mq3H
T1SP5l3tdigzV8xhsScVEX96QRue8sU5tmJvVu+584fg5zGtcUvz4yxrWgF2saculV3XOinrv35F
SWSGyZ8cmqGm6uEbbvThTZnBe7NdeVSPk7vIy16X8qnTVvV9GCdnTIc1CHW2dWFvsprCr2/RsvT3
Zky6t2DJeznJDxVP3QUesZVnF8GflXvJVH9QcuDm/l6V78niRne1a2N0kKXy745eOfe9qeR6Lmn2
OBEyaC7dNPu/qWoS0wt2h4YszrLevGwn5/FxVO30atlEx6T8YPOp17YPmWkt959ndxqsTR0/u2mv
oQ51k1e+W5+X8gjevdLEpzZk3p+oZcLYyx3Gbt5TIbJ7c4Yz1ZBSrlqMfX5fxMrpTy3BXk/xTZHm
EDOe2m7f5kMnq59iGb8Pg5luiaSOLupk2RR7VEdcQzl9j2MxFciqy3Tc2W0Wqq3SzUztqaVR9T+E
YbBsjnazfjrWO7XvZZbY1Isnc3hP2EpTxJtxSJ9QZLGVc9L8qQOxFJrUFXNafHv6hiQfb0hPw13u
Do5zS/xar9iz8eDJXp0wkNiXW3hDQ59DtKVgDBOpP0EfkKB7tLcLS0Tiok2NM3YLS0JrNsU3aEVH
RCeITuyr8Rf+mEsFKxUYBBxdhvlGtOxOuPrFGm/h3U0dRJugndCxMizvdUOSKVbm0klDsvXmizlW
v8/WZYpfDuEde+pHFDvndox8hmjq9qVud7SLccfSlM4z8CHjemhIrfJR5nucrUT1KWndTxg8ftbz
2AGfzFpd1N4keDyO0PvbbHoS2RTYyV9H2NMDfm33ARMuObUtoHNqa4v9p/Wm6hdDs/3oVdt86bR2
GGkCTr16X0K65h1Qbyb2jTfJjbvyKRiMuAa1aq+BgzdgJp4R9Tzy8ecdpIx0RTnpe9FLu1d571qi
zN0g2IZsZPtEPFhXx18aSnSSKXfyHywh2+Ff1I7xmGOsA5JUI/adF552vZwHJaswo7ZqftNRnfiE
BmGzeW0aIqn+jOW0Jo+JGLco7be9oxHbq/otAy2T830rV/68RhTKvcItsKaDs9Zhph0qcS6SNbA+
+YHlR2/bIoxII3LLDY8VwaFXUi+i9gS4OS9FIu39nxwjB7062j0H9ZsTdVf+Uh8iKKeU5HzUsrPS
IyzDv5oe3jdMOGJiALQsmTpxG36Uuh76E50yJZ0caxIsGEdxIp97u7fMU8IXqiI3rRy+90Ps6rsa
JGktdNgNy9nyg9ZcQ3sZ23fhqgaPArfIXdl3GlsP7DDPoU3p3VPSUXCTL0soFaLvreMr4e1jktOi
2yZ8ShiE8mrfGzf11U2ctJTwr8SpAM2mex+MwRnN5j7nod5cPaQEakXDycWbUT2oPa5/VOSGAX4c
zb+hIgk4laI3f7Cbrn/CfjPzNd4oGkxXd4jtU2ndZooSHRzb80QR331bjqB9o4cCPjuqY54fJssJ
N66bNR5SZ4oi2lplgEZuMf32tUTh8CuobXXaPDSqd6IUjrrveKOc6xKYfrpz9Ha8bcS4rOB84Vpm
odPbn8luefpVuEPisNKwMZwt9PZrtld11RXOHCdfWvntV1uTkJvaals4u7zYG1Mn2JjlrSTc4hP2
HkneF8nVP48wsKj/YNj7jdGNbu9udVrKbAAK7NQWejthFEky/zC9TNeu6lGiLEH0n9XtCCmpsQlS
uP04ZOGKaZj0Dge8PVksTxQQTZXIhfJcOijb+l9tjfIedYn11R0RdFIAcdKnM77Mf2oI4q7wFgH4
sejReyLWGwBlalYUllSOV046QjV/BnbLn5OTif8JX9V3sCHrwT3AvJYh+W0wssy1/Jv0I+dp5KgW
QeQoSHSbmrA73b6UukiSpn+WfG3u96SkmalymwE0a0rUw2DP6kxhqvfHHje7CPYByMCtbhULoW81
X1Uo9Ht0WFOXyXV029Qyeu4zH7eDzvvo4Iwa/PL4q6JRMnf1lfsDE7W4xFHlgDgp6adLuyxVXttl
90hoyfFt0Ynz6IraMOBvAS07VrAuTk4Fj9sXB7prQwCcws6CFko98+OWq7f6+iwb1zL0EM9ywgmt
uJAJUx/uZq+d3yFWytdhmtw39F/Ld0J7SHSDI7h2lrVzbowHLuLQUOglbXTXhVjrtvvq3KiihNuR
pcxaNbX/6dBYDytjyCfAazJkgtMHnRXWC3ldh66hVQio/XRbdj847VEDkGPzrpaWDXGu7PuBqsEH
ExNdRPesqP3TkhiGCNsb9iRV1AahF6ytyrnMvVofRN/EJge+KefMbxvMqmWrQeiFnPf0AHGewBI7
Js2NCsmASOFB7YyOvQgK15u2J1kl7fPc9Mk9fUTdT1UKz8qntrPQ7Cp0cpnrVvOzKqcyTkelGB/K
KV4v6J3C7yF/46kdEuIFImWtF4xa+DbDeYt+D8TV3gXEMRctuSjX1Sa+MIvDw9wFY3k8121C9EzF
XXZJxK3TrI+msNAL0ZypF9dMd1WvKGdojCdPLs+FTb9Vbz13Y72/zM5+UN8SLOoVhL97q5eFSzbc
2MH3fbLp5gms8sg94ew/gtGqn32XstGZ6HyTHWOwnuLGllfyufSdBJisTjDxJBk2LqHsyG36JaNM
PlS5A6j4OKK1eoytJXmX1SHmjJxI/zKRVcuwHLnm2SzGBe6Me+81QDfDRayI+ifYZf3NxO8cLLwD
b+iNXUxNr6qXJaADjAoC20LoPbXHTTcfWo9NWB70Y+A5pnXmkLTdwm+1QNHTxtOty9B/ELUL8BFE
NdedHc0PfrL23zmSEpIsp55FI0zMsVwIZW/OlZL2j9UhXvrCjzvIiHUtGp/MKlWKbHsvaCDYiiBu
3V+BhWw81SOe/CBpzQ35bIdnOEd/okNb66uEP3MzztWayAKJXbex23E4rRygdYZRhIBNSsTb50ZB
gafjMHsPel2SkORg4z+ZIJb3rH8MJlj65MMyi5CMxXLsHixrRXeybMfwMTizz4IrtzgfUdNckz3W
D3XitC+DiAnsFixNO9BbvW157WG6Sdk+5JQOfdMAa/eSA9BdlU6Po2teYtEEhPt429/G8HgR3Tn0
Dyy84j6YraiiiUHTi2JiRr7UcgOO3qjy6q4oiW50c3ELiA1W1+95n1H4ZKKzsRK0zkGRXEdC5Pd+
lN5FUcD9GIk+ehE6Eb98aZzPNrjVkh2y9gpCxEHAt6B81iu5vAM5P5dgaeCfqokDq5j30X6ug9XT
KRMRqysmCrz1sBKkMBPTN73WRtoPW7tsFKFZJvhvxLhzPkK7fOrayTpSkmkUc6aYm7+Ltq1iGkbC
ox12j/po9o+JqPprvcE7DbdQ38ey2sOvkXrp77O90cFGfKfNJEW/3reVBJYvyYjw4S5j+N1rdsH7
aYR4YUJTfzVdhh9+79WPorTmT4QHTBeln5R3fAMWmW6cwBpIq6k+GqfH/zWrtUL6twe3rg1/fCvn
aika3pVvu254g4LOqoe0OwzWv2Yog+u0B+73QIziZ9Q1UZWCOoiBwWz0jtv7bq+nYO703TY6xwO2
L/k1opXpM2etqi5NVMxa1FsWD9POo/pAIt30jC59vU6lYz3jlWY/J870aIrDiEqnO2Gk+7WfhVsV
aCTX7p41uF3yqR7DOMfZ6rlvW4cq4N5to51nzYc8tICor+VkVHhew8n97RCb0TxHvlqqc91xSKUH
NorwutFPl+RLZAn1bx9woZDaHgqGHLVolR/dEbSFdHnpd2trWy6Nca1a/09qkSg6xcsvFQ2Uh8Ge
x3Y2t71tcsfu9l+tCpckt3zJdWmPlqaWr/dnRFMMJGPeqtoxBdlwzY/e2ZAJekPVTOepGyS6+G70
ZAYhvX0F3mJbl6Vu1fee41fn/rLtD85kmSNfRt/e8hWx95KPmFD0SVhH3J7q7XDifEMnq05Tg2Ki
CAfSvm9QhdSFUKZzi5pGJT93FSPvEyU35jU+vI5EVgBoO59HAkzvJZ6b7d4pR987M07jXG5RxU85
Mv7tAU2w89OePUM3yDbbmfbDJeJ1HpGbMXA0j2S6cjh4MD1dEXbz2haY3PUPWmwq8YppaAyyOals
cAFvG8Y7SNayOpE+sKnLutgx0AFZOFtaE2lWZlFsre65lBEDohHj/pV0JFm8lP5gf59m4eWuIDLE
R7D3c7GPI4HlEdsGFXc08tL4MynV/URc2IkVVvspMF4U3/O7zU4mZ5tWdMX9BbbgGrLp/IQVt3A1
+QYcs2K2LqvrbCGT6biP19EsQf+DLr6491PZRyI+7xGdqy9kItjuiXADf/++gALiNZhQxTwK7AnN
PTl5eNmrwJFdxoMfWycbx/DfAHAqOtdI/mgNJLKre5Ta0jw2UAwH2dueaXKTxP3nSuwbu0g79xyu
ctbRtW22YCvaPmaODeyNvoJjB4rJSGzuPPqXJ6ohJOP1mKG0vRVOhraIH+ttYIEg7leGp65mkD4f
O1FxaTXI4T5whrJ9XG1v+vLnnf3TOVgsUk1KbpTZWH7sXOk46e/IKo3QZA5Tu913aF76PywGpbko
te3+wxSVw5rVjS9QHZTlkby0kd28gaQbVYzuSHAQaqKmKkLhMbPpuV62E8+s926VkxfQfdr6CvjO
P5pT70urOq8QkIYJORb1aSYSmPCdOWrnU6Nrrvc6qTcuBtROWJSMFROVxwAk03qNtv3iH96cvHfH
2ovbvbvZZ4Zu5T8e9dCNpxIxQZTrheTgq0fxmeROX333BYDLoXSAGaHK/dkZXPaLqp5ezK2t5xLz
YttCoV/fcvAobCSgQNFHX4pqftixUGuIqJ2ZBCB2D79RWQVRFlIvVj8ayWNf+Ig3VVGHCxkbfRBR
cenMhxLZoPTRXSbP2j/9mSDWd0j7KjqFvWvkxULx29/zNPhtlqwGG2aw2YZGVq8mWo1DyFUFTjwI
9QQ5a/lKh1ZH1zCxZMv92MZje/L1KpenoKvc8NyHgjJgsaGjTOeRBovMTUoVEmOmdi70QbbOeeTO
9E+lalev4NeLZUo6VHyDTOTYpnUMN5w2K9FAhSSWe3kPkX29Coca27PFJfOT8tKjf4Ignu1/fBhD
kO2Ctr7rss1NeMWq6s/FHsSbyKPhmPh6mpZ1Oi5dJGtH4xBISerxMt6DOQxV1sO8cJERD00jaNBM
R97ZxzifIeps59RYDOLMko4iwCiwQKqSivOlEHYdJeeEZRWhuypn5gOHiRKpQO3h49uaXebWKvsy
66nJ3F77rlRl6lqtTQMITkO7aN2oQ5Ao7NL+bclSzzyKzd7N71VLT9m57TH93JMM2ScrKFTgHL8q
IoYIUvGXVm53hD/jq3N2L/4pKS91UyMay/tJn0j4M4Rd5sVsPnsb9RGWudhR6STZ4E1qzZYWXVax
Cp+A1sNsW3X2EhH33zZOluPSI3tlX2fvkVdAB3rQAq5kcxGB6OjCrVfIopIx046HwGN4n0v9ynNh
1qJxy656HmYw+ei6dFal+myk+o7Z4LBiwqaRLuAtDu2MbGDdhVnJMADiMEdxJzJu4MjKlsM3v0wC
F56RJV/q1AfdVFnYRASza7vywcQ7eq1qA7ibUvjrOoWj2QMvWmMTT+193paLF0zVvZbgTSdslQ4A
azOJ+B7/phrSsF/28o/NzwRUrpMG1URqTW4yWikLHw3zKYl/U3XyQFSpBXHVTFZxLypTAEOX+wet
uZ25SidhIh+bkvoV2IwRoiNuOmHxsR7LclH04Q5FU7nbdI60C5M3BjMFBzzFDZprMtErVkJxlH+b
mwwys5d1nN7CVQVO4Vvgse9KW45165+UUDay6TDL1FW7ijCznb6yumx0+8YuKhlP3oeRzlbmsCIg
TWbjGf7rU8KsL17vsgAu1CXPdyKYj+2uW+sRQTVZway1Wz9S7ktyrcwnLViyuJVF+Qo/MFR3Nujp
d1/O3ak//D58xr5Bk3mJ5si62MoNO3J9ERR0KQ+vac6OIHD4x1pOwfACmBCOj3J2xYawz1PLFS3F
fqv3ctd4XygA3JX/b99J5MopxLIl4jiA/l9z3cHN8KWMXHJrt2MsJmfr68zlveNlJMTpn5O58a0/
ZdUuESYtRF3Jnd5ENz1UfT9v93Vr9ui0YnH/Z+0OL7uVytvDjDQWWBTcAPIbe73lXcN+tpOrJQf8
voBgsySUruVB+gzoOfhydmvp73wiZcaisntdnmymwk/LEuiP5OoRor1TFNheYiLczN18lBayoGpd
RBG2yVJla0nI+MewmpLTM/K1fO0qQu3z7Vh6onjRjHEDKt8NLa5De5y+ZOsTTVY1ByigLaagfxik
jeBETFH9Z9gNdNVk+HTOm9ikeIgXbCgPTqcXgwa4XvdzFJv6SfrNNpwpiIWsAAGGLsB+YOJCJIlZ
Tr6xq/AUklkyw9CxzUNoSOeL3vh6LGBkAu/kURnyHM8u0vRt2aL5PJlEDR+lnVTWmUz40SYl9fB+
oyryBEXIZGJeGqmP/gOlU8zpNFteqd+XWKx73vRNbz/FkmyRS7AxvdxL4uCCh9WrkumxRIMyvblH
Nbff0KUuGwKoynrmmVxedrcFsGekbbtXE9eNzMVgQjcd9FjqbCJurSkafxunU0/t75e5NUFz4pFk
1IGjUb685Cbo4pZwGiAjehN48tJEHtF+7WozbTmpq9ZWjBPyew7EcRNZ0nvNAcx1jAlaw2oRuYXM
BjVOUo7eHVHke/Ti7mZOMufw/T+UTTpsj8dCTQS6EsYlG+qrzsdjcpbLPgZ6eEIVNJQFjzkRA6rt
I+veKkXb3m/Uq69n1/JVxyMMF5EN9nKIfImHTWVH4wYiTqkTr6aiazb4lpbvxT0J5S4RP0PnLw+q
PxxFUX3Qlrk8jroqUMmEHQjvQTpWXd8KFYjVnxEsNcRAFr3TNxLMLqqnHGPjVj03sddsRRVTLA4M
0EFhTBEfUb7Xyv9FN/yIUNberKowXLwOJdzdik3a4oX9XpO1iqk59jTTSiPXPrcZv+CcFwb3ohxd
s35qujSbfGyjZC1QMhA5y/4md/oXNHRf4IYKNZdrq+9bTDB6ftsrSYuumeUeNE9pz4oUes9VH7Yr
XJdN+WESri9IoN+pV+Eh9qOuDbMYy7TKbDMkft6rPRJ/xVGJ9h9KW0f83sPjRkHygSj7VRo9KGqZ
wwlcExmZDB8H09vrmexDRE6O0a7JjPbRscUTgrcTDM8hi3Jx9XrWsVUGlDCRrZi6c3SPgnMffgOk
w6EHSs9wUlh/q9ztOne8RrjhKJoxOmS8lyqQV3SXFsA3vzJIZTPWP81Se0i8qCRhcyVsgbIcEf6V
4CH1I0hdmGSx4XpEXba3mq6QPoJ69+wpOYXdGJm86mFxH2ynASKaRDe33xOwCn3VRk0/0Wol+wep
V5VT7KxE4SN2w9CcPXvkCdckOH/vp/8HcEbICkDrdw4Tq0kpt4/9805vFtBM7+5zYQCzrDt5rF35
tvHlOc7jVEXWIzuBv116dez1XStsQy4b+VbTXkQO1WiZUpUXfWModKpcRHZlfWgkm0kmYx22z/6C
xvgy71CKc7ZWEW1oQSRKKs0wmh0xYrfQ0+/VWHXWh7vJ+Acrb/ONoTD6Nm2GRoqR4EP6OEJcY8Bm
RyAe0dFgF068uEzOLWktDVuxzZVF8Pt+YdWDS7B8sT/24xHGTJuB92ebEm+iUJ46rkyJBDIgZPhw
Xzp4hK+59RZW7SVoiiV0PJPOIWKP127h7P3gKiMpk5bRAfYYjEucvN7r1Mm2Z3+8LIMZ109B7SXu
D//oOqx6XLr3wI+b+eb1uinvFzbv6dGP+s0NU2LrzPGHlK8lvsi678UpnLgsT4y3fvfPiuY93lKQ
3KAlMFWNawBmIlhcf29Ijzh1hqR5KmEmaVugE2DIJnKLy4K60PAzHm1l5ZJjuX9aVSt0Wh6HaC9M
TJ3JCbZfGGqY0vsLvcDNeuoJKHiUQTiYk6jQVKSL5Yfqbhh1MGVNSGElS2v5oy9Nnw/b2Lf/jNu7
R8oeO3015b40D5pYyrKwgDDcZy4EmxDoSJd/4UyhwqTY1+6EWIUHcyRIMrq33KX8xHb9X99PlXrB
eB3pU9T5Xv2GvGM0+VpGHF/G0yY8s3lBEk9s0NNNDxuM1ylBWuMMlZoeWTuSpnADwyypWbCWFMFb
xACJ6gr8Ve70u5CzHO40ASw7MqSRuhzbiqelkMh2YMHtqX6bgwZ2dzf7prMb0kq84IjCQJ2NA2Kk
DFBehtVJf7Womtasq8vjpepUOOWNX3X1W2D3w5hvot/30wpt8rshY+rgIzhsN6MSpx1TzzHeR0+V
qybLkMrA1CLn8qcnlUCfbv0/KdFtKzcLGrF+d6djplStU9HzyBHMGeQ6RGGGYavecZbNJJb0m6bc
cOH4okKwwVDnEpKNBNgY/yfyIv3YUhTzOuvePvFDMbRwz4djZmMg/XSoMzpXAIECTCzW39EWbJdY
jKufBmFJpIEfEyfIvB6Xb2bqIudG0cS/hEEwxoNrKPah4IJJHM44mZ5CmuGf5R6M1H4ZjuNUMkc9
Ddrq3o5u9T4x2oTfOr0GaFl5ZNSj7jqvT7259Zd88G6AqVr69XV2p0qeY9oUXii963Bye9ZsUids
qzJbtR29WD7IGYWQMe6K2WmA4dtpHx9GOVg/414MV4Inll/ISfg0dnCRn0FT8bhYAU+HHYytSr2d
mzE3NuKscyAD61uc2DFo9b6GP3q8Sb82y9jMDMqqiwAy5SPqNvseGzvMUUsNtn0VSvUUHRHgNV4N
AtGnMm70gztFLuoQJcWfpLT5DjUgHz/RJVXg1H5FuTxSnGlJp61kpQ7XtXsAXrfy1klotDwWIf6I
jgYyCspmfp9oJtIwrf3gkJmayYdofOop86jcNNOQv0VnWtj6b4Kb8x+Hlvd9tjhP0sUe+O+u4WoB
GBr0DTrdaYubFofuG7bzZLyr2biOTIBOPpFz5/yoiCDgfanRfOe0wFt/9l2A1tghKaGpfzDVbOOS
DHB1TB3ZOoX+f9XtqwsMqaxHE3hHcNn/31hFP+YTFzO47jS18VOy2VaWUAv7H4+iuGX3TOj1h6nv
HvVot2cG7uA/jeJI3TFDBT36+wTP79xVTR7sdlI40iTPti287ekW+INawA/LfFsOTubAddS5sebu
datQ+nBguRfEU/xf/KlDxcHpjaDEYiMYeejWDXGZZ5t0DyWPxsGBANfUbvtVuXX9LCjOHbOhn+VD
S7B+nwdjrc/7Eizn5ECSUh1B+WKicd8uTi+Hs4hYR7NpMGh3+NVVFkt/eCV7YPkzecn42wn2Mcxr
YNXpEe4+JE1rAZcFkBnD5HUpeYeLfhfld/cI+Y3tZmlf991hsuaQAt+up/UhCeYVtCCxgl8KGPCh
i8b5o3V1crdjnwW3M2PVpuGuNCtG7L8wDrZfpUfkQBo2QXkBd9iW9KhbCxJ3NPsnuQ9JdO1Uou+o
I/M+G1+Pf1C8HGDX/a17SVJ8WFEFthg2XDtSAr1MbJvMh+nz01Y49X/HMdjva0CbNjK7uTxgohvi
ctgl1ZZBAYCGu2vk3clmW577Pag+Z+PFV+Q7m32xUNfZp2CwoaFQ1Ewu00YnxgtS+rEBLkUl72Gd
eR6SsvuCbm9OO6xLhWrLp3FNGBWdIuV5B1uze1vbhsm6zIfo/ps2re0sNNuEkn6sYOwCO5NRM1m5
AMLWqZFm/9Dh7Nxvi023WL8GDmTJeBcdMfycHMs+r6tNfmvVQSUbeycvx998WmIC/hVzX28+qxjN
Z6pZ0mf+OZa/hlW7b7FT9bR3RwRMpxrwHMZ1kZAYTh2VD3V8VAz20WwuJV3dr/sxDHCe2/zlYvcI
Tlb0zyVLvM5XcPendS/Ln2o3XtHCdP4cAr/8b+xD6DriU+9X44cP/a54u/dRRj9Wijf3bJDNHwtP
1YRa7pC4t0euhxtPdfNnek3Gh7He8Y/+KyZhESnUCjVnWSEisyF0x9+uCFm0mffclNh22Blp7OSP
4ohnOoqGr5WmzTnbjq66Ct7PD8XAPOboYmN5PrhqKrQ72nmqYLhDwNG6/rHQyEvnHD3U3AYoLB7a
QK//HaE5/sP4JY8z+evyfQ3b4IlWJPdHYi9jd7fTT3Ly94geNrVNzrkZkdkw5zvzy84zDouR7C5+
+pC+n6x2ak0TbAOpn3VV25MhAN93Hw0VB3NMzxfZQ/DMFYTq45L0x7eh24YHu5x0joTB/pXUWIYr
n8A5N4WzW7jHAPX9lO5VhSZslguc2xgO58XW3XlemDgGFa6/l2GMxVX76FDOEe1GBLYbQQwQz8kU
kp03efXJCusjyOOK0fJE9j8ZS2Mk1G+7DWuTLcqKv/Uootw7C/4lLLy18+vTHnYhT5OwQ4hsZ/ih
BpFUOWeUti5AfHN3jvUYW9ko0ADdVRonSQuYhEn9IpfZtVNqzQf88WYN3kusPY98S9GAuPQCibQG
G/s9l1X5fcMy9xZOaEXSfa7G+IEPanuoxzGBuhyn+9F2aQoP+yGJsmijSSlLuFnEyWln973Wfnvn
NoeHWGpdCNugC5E5rfbdqc6R7bVgpgD+UYGAZd4Lq4xx7MwdmOVZVnsUPukW0+ffaBG2eNczp9ez
WLuwpYJPtzxFFhdPVI3ufTJxqpMyDlpM4Yw/H/c1Db+UgpVv7IlVsVBQs6ew0HBgcwTVKIyvL7jL
7XNvkHwfPuQ7dbo3xl0rcplkCF7W8llk7ugMd+s+gC+W1SjRCoBasB4PE1dkkugA2N85ICwT587f
YwJjEjMXZFKYDCI5PDEgoclqeBfe4nrhXrfHgASDrQJVlU62ufF6MqjwfjRAmU9kDgY0oaE2oGa8
PeES55zY9cc6GeeuS1r3rxw659wqp/oZkxVwmdeRGDcuN/i2QNJX6kRHTWOY5Xo8YpX1yVNOMOs6
HeUFCXV/PrCkpPDC7X/jlJj/hmS8vdtWuH25VjC3UDv7/zg6jyW5kWyJfhHMgIAIYJtAal1ZkhsY
WUVCax1f3yd7MWbPZl7PkFWZEXHdj/tN0FbdOX3UzZQuZNPaYXgTswmLK5KeKJIjZLfTsrRd8cFt
1wzTKnBxu/gfTOMPS4u9q8DA5AsRUfJH5bY0g65i7URgIBeupqWo/poLdrWN3LcSBP9pMKuHNKio
AKA7uGMx3IQgPGa0SrC/Sb1q+M3vI5bHq6FmSDBdl/eulumFlWVoetBTTZAsev3bi8ryvrR8GPLc
qn5KRkLoGW7qQ9snGGJjB8Y0Z6p4r3jE/pFTqa5FCiZM92DzO3T1ZVWEITU0rOLrU1/35uY3+zDx
W7S5/6eLugoRF1R+Y72k3ApYET/uCxpBLJM8FIDwnB3bJNK3PJ2+aTVDNWuE+zUpV/+0lObcc97E
lQ+jKHgqVMu/XFnGBhibW+OJR8sVroq3jnvAOsHL5py3espS6tx57TmQNig2ajOTct/QgP5DdDDZ
66E1aauWdWbIvZElD6OrDXtjNocIj6qzd0nVDPt5WAokFlXQPyrUNmqJHG4SvQ2/evZMLL6hD83v
lrKx1q8N06LnKDe/VMUS1DhNiJU8u7/Yp64XpA88Y/nnNFOGwm8VX7Mtne++SNOrgSS+KqJ4OBsV
sKltxNFnZAHNSBsgjbMvpEeuiveVN7orHRqHkIPZvjM5MzbQHrIvC+SpnSDk8q/h98MpqCa/amR3
ntPMWOetlPSikeKcC6l9q9mJNz2u4UfEXb31Ujn8NvrePPMNC3fZgiYRJc2wbiyln4xQ6QQb0/Fv
2NX1q7LNnuhpawZTFn5EbmE+XIzizyk1P/QOG9om1vkFxqb94Rvp0vaOR3/mys92dT1nwh+5aHkZ
Fp0AxvWcT+HKBSMt9lj4GQ/zF918z5cEAskuyhzr1UwHveMU5Pe56b3GC+ZqOdSplvDmoC2W17nY
kTQsXqUbdhsHTXRTo1zctSoafNg7Y2eUsye3zdingdNVIseSjsL8OWqraCvZNWAeC2O0EEKn7jRh
xGy7ckrDVTG0rt9k9fA//ts0LKHOrdYfQgq2vDbsdglM77awOkgrnprblrWKvxaDDfIF+YkXDH37
Uc+5DTyuGfynGiGQyfnUxg4eqe5ptM2kVz8wMycdyzViCZClMP9j5WxDO/6GQHWbdaup6X2oRHxD
aQTERRcd+P8uO7XqVFzfOyn7A7hB+UK5C/nFBWAgcMbS+aCQNf439b2Say0xnqafynhjUxha/aPf
QDvbLVMc1TASfI1OxoX3TBj+SK1MEwDJ55FPzW/+3YSe8U4thbO2Qlj/PDSrbCVVyEUS9lF7GSqj
ecCFdf9omUjQwlPKRp3UbT+WsAhPc2OLt0mIIUGLrzA6IlbqRpVoEF/sZUdVmgqeV/cliqJv5dAT
kMVLe11oRdohOet+ZxI1BYgzxgALUueBXU5oDpmZCYd72459V8vkazOPxTbhiXwj6+kCJFizw7tV
gPIlyJnbJIlcdrKg29RMQFF5GHqCBquBpVAXPW2ntRV7f1ysQxw0bGCsvrzdaXAF185mK52ejVO2
Ern1rM2x1Ie3wERl/IOEiqJ851HExtszH38WJ/JWA7h0o+stBJWdPLQ0rE+GNy9XVLHOt4riPRKG
e2RXfb4Z0xk4DgGgJpF7rmpkn3SZKFEL6/bcZCo+UtTNuuJSOhAU2Bt8TOaMoUkVdy6I+Fo9e1dz
fLxTkST6ui5FxA3UgLtJZ6quYLDzZQrN4U2hYh2MmrCAlRRdf8XNTuyAtQ9QWU5sIahnprN+qlQZ
7axpf0v5v/pV1/BjmmutfVWIuCfJ2X5X87hcJk06mymL232nTON1hujFb3DHo96I8RqZkf3V0VKN
mJM7IXJfE79lLXK7okJO8DlyUtZT84hJa6fZxxJOtOWyu8s2UxvBwCX8HBb4wyA9gP9X2jDCrZzH
Go0ntT7iSejBSIaR8XSR2c5N529mpbtyo8Y3++y0zIA2A57fCm5QnQpiL2cPmIarodB8WQhjZ1J8
O/hRbvqFM81sbbabnRtG88FFE4J7a4wXmJtDZqTdqXSSPnCHtt5qxtSeE4Zbf+Q2WIlW/6tbfcyT
jFNJTX1z6Jhy9pY+DL7DK/bcV9GVmq3eL93ybDbDa0iL3dHOWu+sTdIJ6LZr9wXL032VsR6iQkA8
LJOt8xgER9D4p9Z1Y2bbsimGU+hq3abX5thPWOm8ZoM0zYa9DrDaF/fGlHOAN/ZBovLBYddB6fEJ
ptCtvbciTlbj4A47d9CDZ+GkkJxtBnOQWzgP1cgt+0W+S24HgN2R5U2L+xmxQB3QJn2JiO7dJQfI
hsc5x1npNXdkSGq1xBQHUevM5znrv+a05PaLDT/1eiswiHPvLVlLX4CyLsArnbNqaM7DrtNZmTHg
F/zUlBusrUieAMzp1eHpRxdHzlOsG7yTBlbBwm09f9HtvvRNLRKXqdX+GYYbEV4BJp2TTl+3eV3t
+cLMJ1fDPsi6ylrnUf2lLzh9dcsHIRobzoDafdFENX92IwV9+kABMmuiEt+eY5jeLIRUlkPrP1Ma
Zlr9cDMRuE+1xi+L4XuuTCuQo6EfXDN54dEJ3YuCAB4QMXzZUJa5rfbUOFwkHvKJMNcYkP9ftrNI
y12K4k6orHol5pyvTUZHEI12Zwz2Z0cZJ6JxdpqXOnp+k4v7yJJm/IFi1Lbwuxx/oeOswDPDlaMJ
a6UXen1rSVcEoRmah1mntZx82XAN1fTV0CLUUDpgo0rNHp/+Ou4CGD5iGRaHAsM0Q7vuev+mQr1h
L33Lsh1uEaKoHzvdsMbjJDTRRp+DE78atdG+IO4QozMrjQHAyqN866ZZ8a8okmvB3xI6zmKHSTKG
O/a022+sZtUQjAs5jKvUGfKXmpt/EyZqWU+6pFLHBhvZJ7OXBgOy7ipZmMmdKQUwAsI/DXEofYef
4HscWfl6ePKDnCW/i1iD0onHgBgcNQTEVY7mSBxIPc1+2Xq/u3qYd2kjy3MaY3cQ+DEhRRLvdbKy
f+h5xc60+GvhPIVXxyyKW2PqODuUc01HJip9p5Mg21hl8gsk3jjDBtxMc7LXZW47tNxiYRfoYH7B
FHokFwLRkMGJB3bb5PFzSH9Qjc9yKLbPfWJ6IetwbSjOqjh6OsbjSztaQ0D/z0+n2Sc6b3+JUb/F
U85/JRf5lWq87yGzzmVbGru8N2II9EGtbW34R3bSQ5eQ04291PyEDNJgg91U23Fo8k3ItLIplv4X
9TQkSFVBJoQQRKjq8KVcyDwm7bh8eyUZJE3+sSabV6ltCk6WORcvbss/FOk45ejadtBbE0ATTqZP
J0d77lLEIh7WiHt0Kq+NUP89NMZpjOWlMlx1VKwn3XAPd4S17IjfIomvesRrRVl5q21Y4SwznLXM
+25GPvE4F8zil+YCverZ8/fWTyPSXnwnICbRqRBBuZrxZWtYcY3XFlAVCQVE9qUafKzMz1Z4uU8J
3y8orX9sHH1N0oiVz7bd7kBOTH/WZn0vzLzbmVrMZGSyoBtis97lSbwvzCTnbAuxRcF+/XrIP7kz
jXUrZtAo3HN720W23EPysT20M9sbfRxxAGkUrhrsRA7ayDz3Hi9koM3SB2q0DzAwIoCbSdZjnb9q
xXylHyT2q7jIA7dkTTT7EvqvwbFwsof67sx59gNHdEqSSmxgoi9OY0EwUau6jVg8snLG8WQbgFKJ
UyUYqyQDYjFqvuY48aMVLGEo9AdvuT8UTfzCDH43hVNvWW9lrnJa24MOzgVHsCq+CzfqX0zwzFdA
p+6I2HVdAL8IJTC6a47d70Gh+LEvI7fVVNSkIMI86Ow0W1MDHfvsC8kfUW18zCVgpgtf0q4S/td+
UOzkJgkBtfqcshvg2mzl5s8E4iKsNCKUtVhM2GO0l63r7DtbRG+oB+JDmLPcW6EmXwqa6o+uN/ZB
QZBzM7rmuBqz7N/sqdNUmunaNttuqzpKKKqpYR+ua5bpPvUUhb30y9LBQtLAFi32yTwNexQE52ZX
IdR7V2EcNojq5jPMmyC+YZx/xEJ9AGjw+mj4JGmVlm1sZ4qvYTYTFxvSD7NK9ppS7jEFb/5spdui
e2AApUrbtYv5w6t38psyPZUdg2czJjujBjEvmiLmmQgnCkx5COPo28ryNaPOcNKi5B/jb0ptKRmp
os+9Y6I1OSX+EO+pH7am3ALm/c2B/Iqs1e+8VdEEdQVamzvjL6NBXjaKpd6EOcTTalFjue1G/e7o
C6U5A2CDCSXupxXHkmCTxdmt5+7AQU7Uky9cIFqjvguc++04jdUq7cwUU4O/2GhRJ9GyTuc0FmZF
lU9NdpTlISv+GIDvlXGNw/bDyJuFgErTrZVVToXfzOl5yacuAzFLxaHWl1e4o3e9MOyNMTTTeqqL
FKSW0YS+Lrn22rHp8JtZyuQgDQQ1eIRfVEwH6fTkeQxyathm0THOzAb2hympETb5mcK7V2zWpNeH
VH6bLc/OSn6oFjDXNvZksyYArhN/8L7Zhv5TT6NCTpsOnDccujXrt4w8fsUP+Ko6hwFHcgyh4+C9
RyI5o1k/2UEnR8RlnZJ0SM4/E2Ao8SwoKPT2RIKEz3k0/52w4y/9KBU6j1EHReO9WplzLz39zgK5
97S3tXVUdGRsxfBOCFNbAaNtSEQgdoVDsZJJ9uHmhX63M+cT577yY3IjOMtw3cWAQUI3Z45s4Pyq
h/DFlGCbRPXCFf/yAjVIzweqBwHHD8OHc+sN8SUG13IeXrLFuyctMIoEsA2mHM2lal2UhoWHlNTN
C288IHFjfvCme5/L5Dzb/bUR4W5GXliFTyckm5RgeokXZg2VQBmLo5LiPS66b71nMI3C8mcqYudI
WGU5lvJ/QrnvVqjaDedFX23qRPtLKwd6ljWcuqUZbhN8Dh+PLFunpMseM6wE79mpPyJxFofQbGwc
PONpgugjsy09KLpm/KNsyCUiU8e/o0xH/8U83bfsSOHv2n+XeXTiz8O6A6F5a9pCSIunzxxuanyo
1DaCmsKhdcHYwhmdAteACPL8EfFubsNPI25+DFmTqgxZhsrPbibDnp0ddrR6YXhQlXct2/EXqcnK
j9K23uMWi2CcXPHeIpcRUYjak4q8K+DNJYTW9edhED7Xp+bXpnWN2CS4EgAkKxRFh0QtX0ozvpvl
zFvJHglTNy9G07wQWzu5jftmmHnu24bVr2ywQr7evebHWTLRkN6zDq7EiOz4sgyrxYI1weXoMz9E
lDgVdi1fKybZNcFcOFzNLHeZFxI86J0ZnqlLfY/oJ9+eoen8PuFwyWO3B7Hpu90UhdrKooHqVtlz
cy2HSm1k5KS+5bGQw7VGRVJ/Wny7AONLceUQqwB2QtTpvYWhfeAyHfYVuN0PG07b3RA5C/NHztZZ
Akd/4yI8uBrJGt0sqw27Zk+0fRVbMLl3SqkQEjGJT1pPdjEFYD0Mc/ppRhXA8tBdIwtq1Jqkvkkt
I+RQLY2VnVidXxj6T2+G/a7UMu9rKvLrEjftO+0Jgm5t98r7hImFCzAOxhmjX6OcE4ME4dcbZzhY
bu5Xc2wSwm7WSDQ7daBPenGG08wDLSq+mT2j1VIS8ipl1O+JE9d7ODq5RnxiJ2QF9WSJ/FZ0TrQT
pb0wMCfuxdCAyGJQkPXsyt6HaH6EDUJXR3PeiuTaAHXRmEEbgxplMPaufbaL4iVa7IlicnnyEo1D
MUQxfmJ2q8ZMSsbKmI1vbXeqq0htuB3ejEE/FzljV5xUG8EHcQ1+mgR6Mi5vuavxMGClxdEJMcK0
MWXjijH9EXPFi9vu/9/QWGCwmPSQWOR5w/E77jSWwaTlg0o+l8ljhpBOyTTxXCKba04nOcXiwBV+
ywb2Y3Yjkr4bR3LnuAp8PY1mcuhlGv1GWqpezSeK57HWdyWmNDo5jZbvOamcQ1nMoQ8QVgWzHN2g
jfJkj2VrHJVHhmkaw5jB05uC2eJxWVkZ17z0qq1OgPDY4Gh8go38y1KEE9ABYi+SC1GYowFeDlQC
hsNxHnd/5mkRdxZVGispLFqlM3Ebu4W6jbJZS6newAiMI0m5px4/iS9MF3zaULW7mKUKOzPv3Xvp
6i+lNJO/TuSKTV5ahm8MIz9OaYf7dEk/Ok1Tb4WFv2pay4MhRYGVVDQMxWnarBQSIYZ3vZcjme+l
mM8Y2H9DLb0wMzLi0AHhO/yqA13S+KBMUdysUfT8B/FvyKbmSEIp3ODeTFvspOGqLJCj8NnrQOnS
RQ9dQJPJGHxWKnRrWUk2p8VJFGQ0iPDgDOVq0fhvM8TYPyKrpjah9cqt5U72Oedj+fDm5yaA3rx5
dvXL04cbTafdanS01o+HSQTdktb3YgF+I1PqchBLA/5dmauwSO6JM+wXwKWzrXGpQ2ix8Yv1nRxD
7V+3Ll4GfO+VlyiLrdrVN1j3gkCcEDrtzauMM22rt+MjHizerZnOlK5hciZQ0oGoLO2iyba9Jfz6
W0Fsj0YEnvRltTbiISXQYo/H3Bjg6mq17iKdIbchLIg06PeG+MQR89Y6axT3kzb0RJNRNSd7RDEj
QUGXg3O1i0Z9QY5ciSORT6EAlTdNYfnGc6qIlpLqnq7W7oM+TX45x7RSFNHsJ32fANlQ7WeFLcFK
hvhgbIg9roxl/pPWcYYYxMVs0U/Sgd0s8k3DV9ymmTD92KW6wxx5+y7iBuDt7Qnal1+V1Ea+3bX8
jjLP3iEmT3cp8nsi2Ykad9u55h26JPVyaSZ5tq3qwvGH8NrZ0s+LYa+bPKHSVCNeyyKl1ViOH3a1
ML5m4rNDWfdzvcnXS/WMCQz5yQ5DihWtP4m05AoQ2eSrkXAqGnFh3S3aMd6GyWjOJu2Y6yp3t3PL
c2T2wjdKl/6wRfl9ibqzt/R/qwR1jD4kDJ1k+AhrEqsRs8FXoz8rXBz1OZrZY+plE5Q9ZnCxxNlm
eapwDXPy2nwK+0+qyqd2aeO2aKhuFN+HkVeKHJgVJJDaZinckn3D4VeCXHgXrVls50kUl3FCOYhJ
5h6ctmcgQ3fbOINTXVsHK9TuYTQ8dzoDoX+4vXMnrLJPjeymx+nDsLQ19XI2PiHsqWctJyXSf3YL
c7vo0LC0g6iViHGcaEygxaQsb14V86HJmpOAMtqpkCuCbP8ApUYsyefvQIposh9TEsb+oPjTdapj
U1zGKi2z/huLqt+meq32Br3C95LRC69/+a0Rkrw0Tj8fGloij1KLv6ihWKgHwFQGa5ioZEy/7EFH
opDGC/9cGniU9b5ZC4GDJq5fCB5SRjUN1q00XSQdSEtC/H+TorxldXu1G57BPIVZ34R+HJ7M3DOo
fRi06Df8obNJM0mHD7nmjWWNPVhXpLbWILwtW7m6Gxz5sMnHJC0CgRCt+5OS6pawVefB1NbuKacp
fOuZFM1TQbKtN46ML4cxK39CM4qurut+N2w6XMcjHR0AANXJWPLzYhUSZaWtToTyf4/PvBGw6hux
T4c6EjtkiWfNFa0TPcZRJhNja+/dKPY0/OTID/FbFKG1lWE5BFQQVeseOH1l4JX42IMvfVMe466q
gkqE7K+azpI/9GpM6DiPF+9N593nO8v0cJMnI8FyzX3U0gvaho2zSxy+UCOPSMIcmh4UY3FxCNhR
/K7LH1oGhxciBtmZZCvldvFskZ6N6AJktsvPs6itL82aCHnxaqjPhYgzarZk/MlspzYRS0y3Zf90
f+e5Bh11HO+NydBcMy+wsgLCwS8juTB1Na48d/Rj00iwaDPpl6z9klRqBPBF5ioJu9IP43DY516z
bKqoM/eazPn3SElvFhV7fleZ1SUM++Thdi4uClUIe6d1iUplLm5ehpXsSAXypXFlnICNwcPtevlO
lrK+PCXWW7/IcjPYckr8OopoHavhZyagubNODvycqnLekVKxA9JD2qYs2YsY8COOp63i7tP0VT6l
mbvW9a55vrH7Bx4R9S70TLBa2lYb1n7mK0BSsEeIu7VLlAB9oZ9IrXjTqZMR6R2b4a+rUShgAso2
0Hs0QgPVfl3rQmxoRi+3AJgpDaiO+9LBBmxg1eJbHooOU3yIA4WKzWXXaL5VNvNW5SPvEs1yaXsy
qCJtEkndCeqSgw+26R2HJMVssvaYbmWTxrgoNIKhgCIZlEV0PzRQ0QUPDT3mqzrPmrfzoKIoWU0X
dIXc2pRUhvpTKZa9nJxhhwQynmJrmV8LUdNRkc3RaRCOfpBJ/U2np3D83NTqE8GZ4c3J+vLaebnm
tyCje67+/NUm5HrvaYkkWGUVIvWfl0O3T5quvU4sGt7RqjfsBI+Gvc7Ohq3Jykb0K3qN+c4RCWTL
Xr0bHGN8fX66rlrZh1wtSxSoRnMfZEYtAgTp3L8JWMzvSCcTLXDxf6yRABRb5/KtvSz8aJOEkZ/M
HghsHS7HwkqXe9mV+GoRftIb8bSR94uj33jpd1uaJzomjlaic5vmZz/YyYealup1Rhu86Etl7XSg
/g2IRPM+DcRrI5ulTxqYdOebKnJ/qPFoUZYtMlqqUb/IGpRnAfqxGtzl0+pH/cjWgKeb3rQX8q/E
FDyLYgbdluwj7rJD2qO80HU3/URDidjdgyzNqzrSdDyyMf5bxySKKebBUgnZ9lEHPSvoLlyT+TZi
I4U/t0hyXLLscB5L4CJIoANYlUZFQK9faqljZMwSNZiWjj3GTRGQ22rOaD3VhTba+k2WRfhUMCei
IKN77JxC/epaNZ47N9Q+yFG0NI7VzUCkUxXVmkHA3RP2q2Bk+qi+zk6ndpFtZZsU1/U4xFF3G7Vu
Qolu7HWYef3ZgKH+akFzLt4wcNFTzhq9N7ixoBzqG9JRbcB0xY5sd7mHC+akXBrnEjX2smVz17QZ
Cn081ItZb3CGq00bFjR012kdPO3fwxJVE6RmpL0TKgX3maFZL461PKswACQIDxLSIYh/dSJjvLul
Y+66WXg72bnctCG6ZqC6jmC1Pofh6zOP8VdVY/4qlTJ4MFjZ+NoLbFRBnmsTw24kJl4t7YoNAbNY
IY2xkyXpw+SBt6cQrChnpOui6byLEGa8LiM3ek3TkWh2pc0PPHv1ISOXJd9jXqxddyA7OLKP4YZp
6V3qscvWsQEFAUrQnSp9tN9JPBdUX1RFdw4pBtuPtK09BtnFRWBbifoc4sQ8zdyOjHqF+sxkKLdz
riiIKeXwTGwlB5NetsCitmntSsY5HiVm8Dz8fOJy5lWRKEJb4tB3qhL12hGamnkoaM2nmbf2SZEh
cWkbMkCPuVTSzwUX88AzKvP1ucg/pZ5MVxdV7IxyM/7RuwIJj/j99MBXzt+FhVgetKOWrxV7Z6kD
FBZ9czHbaFfpDM+3KmJmxpUhO3NVU8oHEtSMAM4WQgo9+1FDBbV6glAy0Wm/FI21hQU1glKN3ror
q5fWkQm1dq1eHnV9el6hSFx0ZUJ8AobBkCWO9aXbCZluLeoD+GpZraukaTLUApf7uTScLyxtzg6v
yfW7Hs0jU745/bWc9JkYf+ZQvaa3g2qa0t+wSvW6Ux5/BHwg719BJek1j3PoHD237lqncYF3z0NT
AzVEkDMyQuJ6366ptgz9iNKQP09D4tXxFOqO0uscQTRqKpZ1EngISkCn9dwRaIBUGMI91WEUoVV5
nW68eOh/LyrLT7VnYPAtsr4ASRJuRyea9xSspAe20+HJpoPoTuCsuFHU9qx0K6UibsL0PkZ1ZF5b
Ak5rHdyfwgtZ7lOWXOBbzuH35MGlTHpZXAhoJtdngVbApwetkvWBR92zDeQ69BIUccC4duhEsSp5
pQbSXRZsS68b1wP+CcmIuDkwSfx4De7EMrhAScpLXx1qKXg+AkQsplmfYj6zawMu6acqR94qvdY0
dzu3tE2rk9YntxYFEHbwQ4KQ6Htou8ttcA1VbOqhy3n2Ogqig/JfeRGGInNhxsr70WgQIBNkLcNR
7yP1RzROzOe4t76thCTvStCIdKoFVQSJ04a+rQ/hb3rv63evWMYPq5hnXI8G/mEGrGdfmlwntDAh
jdBbR61OtU9bAH+9Niy2Ki5/NC3Vt+VE8IM639AXyDCIN7G2lpzqf5GPUYnNnHxUr1lPgsPy+eDE
F+I71ORZhtwnfXsDLe6+7Nj6kU7GiCRmDlCIngdjGg6xbczBomRxwJVwUZoZDOtBY2ltzFASP/mL
KBnKAL58IAWcMCxMthquWcntWpga157Bp2LkOwIsAvxE6AQn28vn+lZqKubXJb55xpjXJPX09hgh
qgU4Xhpg+f8hqXph9llUWPuCjomYdZmEv8w0L/ZsFdGOIKwClMhu8x31m7QByFbb97RRo/kvSX+p
LPSyUXII+HlfDnZQilBuIuo+tjGy4Y46EEBcRqZmrXWz2jxjEs42g3N9JLTO8q7ChWf7grMSlOZy
lnr0Tau5fkib9jI6vvOCzs3CTP+kcex8ViD6u7aey1/S7YHWCq3k/QMTXgSmIcwDS3mXw0ioM1yF
emfBAXs016V59wA5og6+VYimq57Nu8T+zZzwaT8n6zyrPnhWxEGaRgm5NKhnfi1TQ4KP55RX6+5j
BBzcOxMvcjqP+ilAyOtfUwoe97FFk0ejmu5IbgmBrLHavVf281Up6zNJOpanyCXf6pRT+pG9qMjP
Sg/woh/rXeP26IWiaE4LzY+MTRMk0EjP1siJCukG28fhKLx9RmEfhb0iM/5Umjv8surS4yMm7IEy
HH6Tf8kb1IAIeFBYbcofqgFJmxOIabxjl1ed/9RxmRxFPMoHSaYUPUwvYqivvqacshk/u7ngtign
nue8Nid1IcExXgdKQ96Womh3JT/jFUmNzDegUF61sV1OujYX9/Ap7yjGTzhdObzwFKRAzgV7MfIl
QyNK3F08d3y9DHGbGjYUz3le7t3UC6kKQCq6IIYiF/LiObZOmF+kMt1TCzp3EIt6ZqqzRHw4RTM/
yrxbjqOS3jktIufMwWWdIlyxy+KE5NicuTT+FTyhyIwCMNPVA5A7DYMEgERMCJDvymM2hjIMXA2I
ekWkqfxNOZguCJB1RkA7t8GCbHyVWlKlY2mg7URS8vwChWKVfkpq9hOJMGdAoQwihgn5pn23/I3E
oz1SLL5/mgGIQ56P++vZCMjCWNI39I9/pqL0biUX+bqmj+4EtYl8UUXgki5rUzC5lwvvK3NTkWKA
9pmldjKn+erUtr1uhph8fGuzU8Aqs/IDtN06uZDPMYFz1SUH3XYUBRZNWsYbKo9DKpoYui8uWdY1
TlP0FJub1vRL3Yq2OWAlBlPbGrdSbxij+ZAjCs3GuCoMDY1yNiTlHKQXx19uledrTSj7rGhHpl/V
a6guCJXlk5l0X2uWbBHn4T3V69X8QnVDC5SlVRtP9QXVmFbu3BzM1FOnCSIBFCl/hW0k3igHMLYa
MP7asp9pPZO4yIa9wN0qCiOdzpOp37TD3H9Shp1BYYTqqLf/+9FxsvYWj+1darY3ubl8z0n0h18R
noaM5amh6sjnjQgOV3T5pzPa9qPSbRxJM0q3E2IyN1fRXktUBBixKN3NAJDWaqnYFkyikWZblIM9
rAIpq8T+1JY0ClhS2a3jKW5/etYW+E7Yi3dKiC1fi/ApybP1jqDMLnVfaiNtXuq2aDcVvI2vpWlN
jIOKqU7QF88baFz+iJgEV2YaLButBPvcujx8FRFJ9MYcjN+xafztRVS95EVv7KzZbP1FRMaeLFD2
QiUBL/M8aW6WGVEKTKn3Z1O03ZPFE9GhwxRa0bCB+JgT2iS8TnFE7s71fhg1mx9/S69cBDi2m/V+
bjZm42nbGePtmRdVtyGRxoUe6nEP/rs8lilyNwOFtPHamBTDylJ4JItGo+RsfRbcvQ54X7eRMetT
GxLsymGpqx31Be6mB/rclLAHay+qjO1AFxc9FqwS0UWOV8uiQX960o5E94yX8dlQjLZU/ilqgp5G
qb0X/3F0HsuNI1sQ/SJEwBewJUHv5N0GoZZGcAXvqvD17/DtZjEzrRYJVN2bmSexnGzrwM5PlrDG
I68aci4p7tV5spZ39A24jJ7sJG4NFyWCHDarTy5ORYwN0ijfLDTx78n0xVtiLcCSJ67YvirKkzSM
Du6p6hJ6mBuxsmaf2JZbLx1o3RzbbehhzCKs3vL8Zt5vsKTmf4sc0gfXmhLmrtgHN1AvB2CZ5Y3n
2l9JUu67OR+DM40iyz4G7HLjxVUfhioz0Xdlb3+YLYrcylWpdS3RCbAR2sm7MVdih6ZOZoIvHchQ
28M2KUPnMx3F0hyqyXd3ND+TNi1jc+9zvVQ7IK648xWWGMhjCI5tOn1iC7EBxisogUjh03FoJvs/
mvzSB902wd7PSNb6ZKmPpNc7jeMZzrUv4j8fRMzam03jj2eHAV/ObZ2u2xBJm3Ebk1jCfukoG48O
DmfgQfA7JS5qMLBQ5ZVtHYSnuDCFnvqu+iI7AJInpKLYt5xdBXW55+TBi8y7DGOgO22VNU7DAcyN
LLdkIRO1A9aF7DilsUw3gh/zubf6n9pv81WA6/bYGvPw4DdW/YH/s4viHqOHM/mCbENYvkxprVg6
hCy7SJNDMGbFv6rqqjnJ2iVPkBCJV/CMFwyGEGBOvqXCTz7qZM9ocqeuy/saqnvEYEYFPCXP1QMV
wPJSFr595QTEqV8MmPVWgx/OL3hTqr3nhNUvy6fpLVELqjlBjKJG9L6jO+eM/C73elU+IDjAdq1V
UR3hrfWCk8QrvkKjyrALOSHpKWSsC2CsIGD3VOePqEXGPX7FMDmb8IBW3lB3b3mwMLiMTSnflMnW
DZjqhI4t6t0w8TJ3Fy/5A/2UXOhsjnc+L9J154zGpbTISm5Im/GcoriuZkRxh9SR/S2N0Xh0EwhF
N0OGMYU6cemAhB+tx9kN/ajKS006WrvyJFxkv54twdGPwYSv0z7O96VsY2PTIjci22rnlHOxj1Je
we9pycFRdSrZt0nmfkCKgHdjN9SGjiJ7TIE+nifEv/NsdjXqR6WPwaLJtrdufxjnOv2PK1GxZ7kw
RnWVuVd2RNmjY3bW1uqLIGrgAG/N5e709lQybJOsVwfF9gTbpdAxgY583vdzv6Cr52JNTQ8hRO6v
/P4YwmSwkXB7riyfxAvlDeWrroduYfFkxmd8bNm+d+eW4HYarIIuz5qo8YN/mp0slYksHHzfBQkX
UqSmXS52K+hf/LJSU6JXJB01pPB082cW/wVGzcx6XqpQvSahgzMIbt6hRQWlVNsker72WTdENdUr
194aCyDHXrI28x4dz0SJeETiz9+bxjTe8GGUpLYBj9O2VD8uYVczj2Fzvvnc0l8MLlfvfU68q01E
uW9nZT0bYViuiAkT7Evv5FQ2cMlT1vfO3jDwnLp1hRG34u6KhMmxIszxwD6FI4+dCwPEQtgSgPm6
EjOIkULFG77c9sYjwhRxLDR/sW+N70ROLTS5AG83P83ezrnv0Kjcs4YG3FsL6olqWAgRRKzqilkV
XMUdCOgn7qmeRP2cOd4crPysxxjlo5okJG0LZ5dZ4bAbW0KbJEn9KO7wRFRzXW9yC5tB14/yiGMA
kMhI2JjetGqHmbcK14vmpYbbfuguyzgs+0zTYaJ91R+CwRP70UiVDcQ6ITCfz0o6kall/m2zSjkU
0KxWmQmCOqDG64XFA7MhDmayAE2ADdUbIMgTFn+xm9R54BujII2VMWvTlF0N783LyL0DPosvf4AC
Jb8uIMqT3VbFJx0QvD10y4OzCq2JvpMgdcg153XUlU6iN7JGs4d25+Q3T+jyAjylfciYHD5i3Xc4
LKZl+euqHL4cr6Cd2/jFmdtK8xCwLL46NmVDYSKAmHeKEayZh6OfejKieK+OrEEl64nkOzbBQT8K
3t9rnLrGWZnLcCvZll36tktQ06oEoI+GkABi74FUcsHXU3GHMAeXZUXmqSc6VBGTbBZ3V8KRBJ6b
qjtRG0LYiIadTVyZcJFBhK291OE2GhAyKyOzAu5rqlphl5QWB1thh+dahlfsHWGxniXReUKGMxtN
T0zeBo2vIVNmuMbnYMh0p5y2/fCV2ew0CNBjaRrZ20hMFoYINM3nzCXxPrgJrSpGKE4kbHkMBYfG
T5tVn9rLxRdiCNES2gN6wOwZyyYkZXvYxIYbA8+BRyjk3L2YdHTs2zsHH/jy8lX4cX7sSGHueEhB
eJv2QIZaObiw+AZJ/9Vnikali2HeQKwZ/oh8sF4jk0S/oBm/E6ENo8QPoFC6YC92ierY9mQaV0w3
xu0zV10OiNhwwLtAxeBN2WTLtZutLyd3Joo2BudO+NWWemoY7s2VP/jD0TM1MkWdSfVQuxZHcxrb
ucABUiW7mnDvaoDGdbXaDsshpBaPdEHWcqWBcMaVLSnLI0CYacPwFpJ9aBWVvjBycqNzHnEMo5vc
X+SrOMy6YWX1CZo9LzfuLRVQ992IL3CDkNquG2LUJGkzQUYfUGGJlDfU+7RPiSMKfM8UFZf5aRkz
SVk3yf/cmyGV43viK6Pcq64Uckkq4/e59gAKDF3lbOHUGVuy9vyqco1QIwcWvsECGELKwr/ayxKT
KmzrkJ1igoQ+h+UHH03Fdy91dg1lBfvZSFCmaSjFw4Uqiv0oEwxFCWWKvTTkNgQYd0Iib6KO3PfG
4taCJGB00BtyDwjMfeY00Bc8H/NrzIwdwTKxo8CTw36YC2sbGlgGWmW1L7x2g7WS2sP4VTW3jrqQ
LcbO+EyQI+PF3cZnnwwj5DPl/LrWmH0rD7i22+bWby9Se2O2+c3U5htUtvbYdQYem8lov5yJJnXW
1xocR+KyAhvcP3uYnnJGwKh3q/txAd5qtoYUXIBIXukx4aOaS9AjmOD30A+XRy/VQVRzrq5roomI
S6I7LAs8b/LSE7+VSjCyOvlPZknJ5CjryKOA46IaMGzEn+SJnz+IRqnj82T7+mB3rKsTRXJjMUfr
P3pLO2cz1oBQpWWDC5111vznK8/d1xbuqWwY3YtDwHfdLLP84NhK/opk7nf9UstfkNjOOaCsd6tn
YR3qbBpOU7PoS7DY3IjSyvCe0Z/AjSrVqq/ObwFJzZiGPd2Y1QYklnWoICLQK8J6iH6iWgEiXrDx
2bMzoc8VjK6WzXzKXRyGnu7b5mlJ0vShL1pgb02XP/C68VGzs2kLIJsUWV771m/Q4LsXorAPA0vO
o5hVtjd54500joi1WQQj5j9Ys41hJ1vbhsPBYsAdLnnO94u7h7ObBmveKUtmD0gN/k7gM311cGGy
feoHfXUUAHTYZfflJSni0bX+dZ2vjzWrpx1HCGlVzfbcmGLvWjjQaoBQufa2oGSN+9oyHsauy5/K
yRwOflZm287u643rJnW7FgVYlcZ13I2havfBxxv8OLCAeZ/D3NxTFti0/KYmdXBVmJ3NCuZqJxXK
wJDdczXABvRWi3gma+76kV0YxJkACxqkNorpscrZezXLqKK7lXdbIVQyI8t+A3OMYwacACm1IlR7
MZU2WlrjHGwN1U4D9X0KuBo/Q9R0opCoLpAtM2FPN73Mtl+/No75V3Z3xNVwD3uwQMvXytHWfva9
ajPI2nxhDdtHzbw4WyGUTxeiS8aFYBKfv0iwVUoqOqeuIHtOdpAbmPSaL7ZX76g7zjYlzxDF+ci9
3cKov2859NjADNilOJwufrJYmGPsLH5wpdXu/ab33sEoGPsmRjpDTx+uBqDbvU0Hz6Zug/zUYp38
V7RL/pS5SC0RDpxkj/k0eGV3WfyybnPPeT+jsQXTnY+Gv9Kf7fa9RobY4bT8I7aPKTyZyYJKjzUS
UPry0AF8RbRnF4CCPnzTTlbvaaIdV2mRxpjYF3FEkuBdBqZyFcyAwVojttCnBhaIBJ3TnTO0xvvQ
ZenOokZm7c+tKtZOj11TmTHEBhc5i80EePrSmdfKpyyTfaa2jS2k1YkLv1yiSvfiByhk968eSIya
c0b3CSNs+2s3bhk1pTfjp6zEJWbS2d67Pf8MxdTYl7I8ZqXWUKf5347hIHeV4QCoccahP5h9Eavd
PIyAfIbY5cJOngrhdwJ2XbuKVI+HdH4wodbtgb1Ou0LAy4gCztZnd+5pMs1yukbKebhHZOnsq/i8
o4H59CFmgKP4c2FLUv0bp9I/K8vnNeuhy1Vh4K0cIsSnodXlC2hfzJ3QyE8OaP0HHrAH7vkjJMXZ
J3xVTrwn8xzMhxSPS54UF8yt3SPQWdZlZPg2aELO9S4ZrKuQ1WhB4GTtm7ziFe0HH+Sw5i+E7YpS
oKU2mXsGaHeZ6X6n/jA568D1s0OQEg9CsNLeFkIr2YGu7X5yoPBAXrvK3GD8VE+h72LHFAq1nADk
RkOSQH9Ns3btB4IPZaiavQ4C50EhRWPbAncb5Sx5I+jE7xWQpTWcWhsvOLMUUcZx4/gid7hhlfrP
dSQxsupuRQnS4EmHCF7OMrPLzDx2qfPsPfgL7wHMShqGFBKX9XdHeSGL1bA0+XndremGWMZBFOxN
zza5dbQ1x6saE4MtuPMHRKO94dy5e9sqjc+oUFc1peCWBUFIGAuB326ZgeYH7r741LSpDyix87O0
uCdqqYNPejzUJsfF9CiyZeI4cccdEE1pRpZcusvkTUW0mIg63ET5NB1L7wlyAWLqkjtHPtbMBQHe
5067tyqgkmbmrr/KlPR3lO92hwqiAPlGjVTAkd+8xHgHI2EP5QaZ0sBpwrWgGBb7qZOi+MtlRclT
57uCWbhIcc9SbbDieujv+TLE69iHBhDYuA2AYIUdzTf05v0OyNwJC20qqVY+wXQibD6SmsLdvBKz
6e4IlMVvZPIKrnpWY3968+jQ4Vfq3zp1u62XNZ/I6j/UvlSAhao5XfmBqs9DkWCmJGD4XPlNu5Yp
NBaj7Xwu+wl0htEBHRebLU52LoPoUOkpqEEAyIUsHkN+/k6+wnsrJS/r0jRd9l4pUvfdGzfZDy0l
AycS1+3NnCvzqVFGzT0lK3ciw1Jo+w4PMAJ9uMHx7e4x4A9c74oa1zZ8Y5z1uQueRo/Jqdcp+UgS
NuajG/eadSkhDXBlA/bPATcIxREUM1O9uUnzcXwrkNEvhlyqJza0pLMdKwApY1rRYALaGVnuepyg
dbPPs8H0ojFGilDx8BOz1T0Dyaoexi4e0g2SFb478B1lujI4yTnii2VTLc1yxVCPcwgzb3KwJz2c
8nulDWWJmkWfFj9LwHVrJdMMWKZPZn8XqtDgaYdnQc0F/77BQ/Ccq77fe9pKdhxiMBcLy7qNQWFG
mAYwDgf+n9eMzqZma80ga1shnpG0eucMSneCHOwPNnR9m4AaHPoafjirItjAwSIGM5pbDF6rxgJM
AN+IAAy6OEZV7BbkHaRo/wtB4z23wqlOTeFSueRbn2NupT96KcPnVLdw+2kPxuZX8SsDTY/v1oZr
gdwa7onS5E84MsrfSSbpFm1t/NJuHJ6zTjhof61t6D1EWCzRIez9YTU4AaC+Yby7q5zwhWk3/7VJ
Pn0Vxei8Ygchl5bSEvoxeqPzwywTUqad8v4O+8ZlYsLB9RLi5IGlnDLNbiSknAdjqcUSmXQ6fE19
uPxrTQvLt6NNcMM2V65p0868fIOi9t7DwisfcxaCV1BFy91A6jKY+nF4SAaQvc3cZYdRDPYXBHxx
CrnmJKu2MvWHk8beNjWmem/FtvHKmapbfH5kG50EvFWb2iErvGAia1nml+We0rP6ezuCkRtrbvo0
4Flkz6ypfwqrgtY8TAeHYe71+5i1GaKIdvtb17XZzqHWoGMibK2Nw1MyrsWgk21TC/4pC8wXOTT0
Vcvc37JLBx0hDPGf9sziy46rP4u1G40OQEAXeE5rliefYGPAQtT2zqsNfGbSSD7AMp+nQr4Ok6YF
PPiH+vq9UHZPgno661yrV9s0q6OgjuA/Ywq9ox7xfYSFAg4a89XVdvzsxL69trirM6CqTRdAOx+H
HOca47rYeq55Tk3I1bWpzhggXwKDn5WVob2hfxb+EzlwWtjKghnFlru0sTRW2Tvvy66ac1j4X+xi
N7qv9arDvdlq65qZgJs4ilci6L8I3xR7UU9v+HDGpzLmIcwk11RhUiAzuPYLF61z48T/WqXsx4HE
4VY3NlB9Jc6dyhzicrgqLF7+q7Gg2y7M3R8OH4oTeufeBg4fTGlkF9zYxRZIDGmNGDHHljE7kJbl
onb1GrTLWQjrD/J0sRlp0FrD5Sghh/J5kuO/yqBj12CXgFTiN5KiH92Ygy9pm5vW/rszCASylJZJ
k0jrrWSoTa3/u6sgQ2HK2lYSdhIM0AQUEbLwkLHTpa8VYyETCytc42LAbA368cRl+8cQ3JYpZvIx
dFMaKYsCflPRvwaZWfMAxNYBRD96WJuSVF5Ma0XYgFuNe/PU7F7JJpUHHfZMOyIbeZeVzmrBI7oC
ADUfapRZKgKe6J/AiBQPN3xkhywc38wY4JndkuqSheBbC8bkJBu4LVaGCTM1Xec4t4u4jN4wRLHn
498LgIMzy5Y41kfKHcCa3ojPWUeJaSe6B/83vBDEhUdrvPH7woqo5/aSLiAJZjF8aiqtqPwgc124
GdRCECsPlBHg2VzcYZOX9+hPkuLvK5lfcxPTdDZ5lLPRDHEYg85bSWMhfzD5+gwowN6gJL21CW+5
1kTPq8KcvaNGGmhdAeW4pEoeQ5xYsXYnFWM1O66tB3+sASkXB5e+hdZ1zjPLbgg3ISyqAU9X4rXh
dqq8o+EDQwraeBeUJuopdhMy1OTdlclA7bMwCyiBWoVz3jNA8JsToMIPQYBiZADhZkMCkRiqwi8M
rXRbl/l/NXt7LP9UQZhEYaN6jKmgo8hp4+MePki7Ba3BKcUdNnkpguae1PFzLtQOb96SXZUziYvo
/eWIhF/vZopXithdKOeAcjLeA8ZdvNX9HZkYighgwcusmotpwc+FrECe8//HGqmRAHus8k1q8krj
SZQ0kDjmYqxGFo6rgmjVo+21r/A9zpxJ6ylDN5hBu0aZM9NBuNCChd1i70z31pxcfzaOYb5lI71i
xZzdP1f9OQfmbzrZvzQs5uu8HbqdF4KDV5n4pmYwZlPv3yOucj6OCctdkiZ/ACJ5VQ9UiJAEMajf
oFMxblm+ivHeuHZ3sGdLP5DSJ51gGMJDtpntk5MWSKZh9w9+Gu2sdGhw8a5ZNJNnRX3dp9wxLnIx
HvLGnaMlBRCejLtMZW8EOEp8UuG2Z5TkES+6bb4EmOXvAevynm2tm8usWB+bzTggliZEMKw/YdHY
6FfZ1WbgX4GBYE81im3AWd2kvENLHMxgmpNe/ZEyfHDxze2nkQqqSme31GTglqUGrm057jFJxT4w
0cgcjTbNytcjdGn8xgX566r/8McCoKjlEFCoX2Mx9idKZfVKVW4fcZmExO7PO+zgu3Rszu2MO73g
NHh07uftEvxZjQ8GxCq69WzYQQSGkuHRZTyHMPHVe8TW20ZZO9sHZGkZVoVqVH6Gdpw+KJ+9viqS
F2NQQA7ibNdKY2+EuJSXnJWSdPVFNgHkiQ6+d5I9qJrNu3AuHIg3x2WgYN7HWQUpwvnrGh1uXelU
DBc43+USnmrLimhComunD64pYc/1hMlsk4n4GaPaS3N/xEvenmS4PBqJy/FGV+5ddQnMHWUAMw1n
DCcYtfVmCIn1tequF9XaJYBETHjOG358Oz2XXXo1pxSvsRiZf0O+TC1mo6Ci8nepH01X/mDJvsrU
DDbIy8M6FhA0KpsnA+egxekRv0+j91nAgapcNIyiAuZROeYeNozmR6EZR9eGR+FbehrDNN7Sb0H7
VsLWaclAEObcUDUswlGVJ/veUJDzgtxOs3SPvbuca0OeRtO52KmnsPBZX5OIiw1W+y4qLKJTZkYD
re7n6/15zu3yAAzAZLSDuU8C8dGK1TYw9Wecghpt+fMj28AdxnrpjEV6YeeTvlRdiWOPPtmOxBl/
vH9zWI9jMeIwTecOSoCw620Km4THu1DrWLJsm6vgdWyEySeS3W39ZIDbKTklOvR2LW1X1JB/+p73
u4SFoN9Hpts+1d901ZrHyiqCI/s1dhIuy+jKgDKf27cQUMh/JvGcHUk0AMk+RLM2Kfor690PP4l/
oaVWG2F1L+AK/gGZ/s+rzAPfvGczqJ4tM5/BZYzmHZKDId5MmeCrwFsbHeh0y0BqD1oT4hPB3GAr
FiZlhN3DiOByp5Id5azOowjOWQEHqcvEP963+Y5oJ22oeDDwXc/jCoHiqZc+eiZ9Rtsp0Cz0Qypt
WN3wxLBz6R122ivJd8FLw47IcXuDYkIw2KofpeTTpFVgxWYDRGSdvIq6w63RAbcPEx8bCZ1HO+7y
5d4KqEHnpvDRl845dTQO6xrDYSGSjQfgR2JhiJDEj9x88I9TGrmGSEfekfkxatP6zUrn/7+PHxxj
PvNa/LRY1xIRRcgmsR+yVpoH1l1pzJ5MWEz9plh7UzdGI+i3yCjFQffWU47jQpKqdhRZRjcfsAan
KAisZ/eLyW4jpZHGKm3u7O0TkOxwLWkXDqSU27GWzGeArCInDK9IjnqbpDmFKDRxr0kpf3TdgH/Y
Q6zOOvuAvaq/4j5h+Tpy7x/xRj8Z7cTL1nBL4LQ6YqnwQpbrAgjZXzWN9x3P6MB1+nVXrUmJssdO
8WFqN5C7jsF85TbBZycnbij96KYndu4omgkRMF9TCAnXyNiyswRwGeAG4cIg3TUeWfVEfNFeE1cG
OJYs7AmnlpeIGp+pRGyO5TDAhExJAwRN/+zq7IvCJXhpGWU2RS429gBDkTn+ZtvBPQBj32ZlXOzC
p2MhDIurHBXDeNaGXzig7xiF9MkqcfpRmPLumqQNIZLl+2BGJvEKp/owySLTieJm24yCnFXSj84q
DdL/Ojd8Yi/F2rt8vRdoAsPJiBkLBCTMHR92Y5VRDpgA3wWpaSxh06rzMn10eTpBXVhvjuJvPkkb
w2YmX7JWXgjYg1PVBIkLNR0w0hxqY/lphdusx4CJbciHz7BN5wcrqNx1ReHj2mlJKzSO+2vSbbnK
qA9edzSGUMrXA3xaluc06C8Wy1i8kiR9AzbV7EzPgfDGlcpkBVU3/llGQl7BxG2skvWyJux8dWRp
n2aXEFoRpy9jhYOKApRTT/o7ygPrj5IlUFGq/A6DSsMl9KqzKfVNK54zIC+kwcPkKx/A9eVJwFa3
8ejbMwnJ1CMugMWq0lupwu7ocHAcHLt+w+7m7NkYbro030mUgyipZmtj1Hl75Ao+vgW1cxnBiG/8
lmLpLPaHR9iEzc6Kw2QHDy3Zpqks+dvnUHkaEUZWbBwNsE2My6zsobReTIdH1rzP6bXof7ER8TKx
zDdKf7lJJFX/oJ3+PErxheE6Xhfl8l6HDeJb+ZoaNm6j6iHtknI3cBKuudEryNTyBQAFjtz6QxZ3
PGwNUJYgQLWl2i0/URFY8tcm/EFi7EaH3IuyGc/mwnsSJFY2JiH/ldXdKwVF+V+wwEAg6v4KeHGM
yt66GVbNa0kXv4vTvLZLFx8EnHzeHMUJOyE1Bzj3owTrxRFA2onXa3/pG6/7ByrP2Vu6ERVMCI2X
2UznzUTwbN/jrkJGsm+lVe8o8aOM1a/qD5F15oZC9RFbkxGvhzA/weAA7UCWbisT87tGByHAaDzY
BIepmAXV7uKHgaVO/CpAhiuwzpReeOwtA1aV/uap4ekjaOkJRk451VtWHJTW1v5jZ8/vTly9+WN+
5I/bE+n4hL1Pg5pXQ1EZz3WxPCa196mASy4s5T1AvoZZPtmj+eQt7vto2/ZmTtNpP1Z2xCSaru/H
UwZrEOMsXpTiDbLVhQsO1PocLgCkMo9MCDfJgAsg8XWpEhdkv58Rysr5sqbTRnjJzQ6ZgCa9xXJ1
Z2R7AdZNH5p5mkIbrHsVqWL6rl2TY91TwabvQaAGLf5MX7KBC+rdiOl/DV213Pax9Ww5/gcxdvZY
MxH9CcsuTZb1miDgu2qCa2BbP6FR+2tcFE9GoJ9s7k7F6L36My5u/NiU4/kiSgHo89k0b1WWfgWi
fxosumkCxYCP26af1ZYTyNu2hZpX+M9wzYN9x/wZrnLLStYqbT8w4kNYKosf+w66yZcE5OPQb6aF
U/+eH5uDPlxDzKLOL3BJL2l3PDqNd4h773WaSGYUjifX7LA/DEaeB1+4v60Ah2ETA/IM9rCOVmdq
bAYegO47qfOngKzGRrHDwFqaYOmPz4Cf0qsLx+KeD/7CwIpHXM7/VYaMeOlkdx4v5niZ7hel/lGf
dgySgCknb0hEewQGMikOquh/KA35CGpFc6RK4wszgc1OZ3zzK+c7bGTEIb8prDsY20LJz3BG28J7
DO3B2SeoNsyWOK3nMk8j7befGiPcxmn1MXNRd8OJWI12Gw/jtHOtxu60sL2P3NF7gizwW9oSSpHw
HfCIyChrohpyPQz2WZqOeyrzDqWZq+vgTm9O3z8JM+0ifory1BaAO3Idezxd4ylR3kvHWIiV8F9b
34X6oOaZ7vkeWi2KIDBuMhEjdxGLpu9u8b56HMPECIgTImO9tfTxrnmiifUUw48K3WftD6eWxDvf
9vFNEACc3f41c5J/mUUIqxjV1fTDCxcP/PtE+2dZgYWuK+6AOKKZzkAqLx9JCNJIC774lcfh4/af
7IYZeBLSyxQQrHregzvfxeE31Hx3xT3m2IefbY36YaUTCuBAUL116/dyBpicL8hd8WgwdRZvrk8Z
CS3dn45pvk00nVE73p3Iot0NC1gGHexDI6/paMkwo41W1u5l2IcbxM4bfrQXr12O5OjPg0PhY24R
dxB1w7nX9m8y1xxiRXNlTnrOkxDVrCitR7YpZQTl5YRPDx5R1X4WtQNoP39qcVJKLcYNrnh/P6jm
ltJViyvTwWs/Vacs0Zcw854JSKKPkxcHreI/2Davs3zi6RL9cG88tGb2hYxm9MR+pNTlbphInqXM
X03TuNlDc98MDbvGJWzi9iAeCpNTvR+ATnrDFynNByqWqOXJzJ88dHaKbxH1LwMY4/yR8px3ypUe
etxvqyamVFy42U3b9lWZ2bbv02KPyf5iFRzKaRbwQM0cV6lVv8xWHaX0/JFKWy80MrE4TTEIwGEZ
bbBOwoh3CRQnPCYeLwAwbVCuT1x4rw6V6ci+pChU02yGQNMhytO0CQIvpySLN0HefApYTJ2pHxjs
r0M2PJlWJs9AO77HoUEDrDDtV5MBFIC/qtbSYApjm0Zr0oqetqPdpdSFeUhIgS4IQHtUtUoDDyhU
+ac0RbAf8M8MjlgJVJZ1R68EWTHWEgWqDS1cHEYw1Ca2XxE1O7/S6fI9hct8lTSE0FLYn2WxvIQ+
HXSJwQW/C9QDSny5TuoOi1ZcoPKY3XObBUCMuBRlAR1u9gJ/pem7t87PHw2fRUkq0+LS96hh0nVf
ofuRj069R6/PvoeOaallOueOORqHLrHSS5dwYfYIAW0HNRAW7B+SfmFIkLPmv8u+g2T+12fWxQid
80Q3F0nH9LbMs4eP08E5rtUBQ9VnDtk+yntUtiEZYWUNPqsUpc7mojFr6vpLZRhcSbeQOkXl2NJ+
2OHMa4oNII9wk9ARG+m5cCM6SB77PDh7TX8G1P0O84LTbqgq3kR8vIaeOSnYNJ8Bi4HETTXddT1m
egNkUVTaM7yaAL1Jw10aHKgrSEIQYMEC1QuayOw6/zzbDcmITubBzNDr/ADqNBbU53KAoQdxcsLp
VFnrpTGnHWSGr7uo4djNlmHAvZFoCVjZTq8A+ttVadKNl92zGxl+CMQT9mN1lf5UInuudfq7LNP4
YI3J1zDy9BFwORU1hzc9MwBcFUbNiehDEGaUkKBArWxr8tdp6wX7kQLmMMi5URWYceZwhQja78rW
eZpDQDj+ND0BL+FqlYHSAOmyLhLT2881ywozByjUzi/OPTaU9eGr5/Sv+Aj/7lb0fehOHWlKQOVD
A/QKZu5xyDQaVWP+lznQtZAL5o0fl2+9mO+5oU8HD3eE/fPdl/Y/k0q+ldFjrJlr9p8VqrvXUV82
mfwr/KW8DkJkL7HH8/pbgdJ/didmjkpI79yb3a/LwuLEHR23v2KZngbBc7nob1GnF1XmdF2Z8fjP
5o+ljJXxFnWb/pvF/KjpfXnxg4JwKQm0gNfqmvDH3f/vdX/QgM6YhIcVPaVffAWequ6u3zWw7/Ja
PBUUQzUmikbu6FPuL+Mbw9w169Gz9XLjckd36ULhSY85h96RA5CI96ZyxS0bp/g0oK88535Tnoid
w6DSVLDRyEgFWuKjIEgBHIMMnXMdUVT+0mKY/4Ep7TYFiX3sdh7dD2R91wuBAvbfIQWHc73czEwF
fx6TEhnUosEahxd05udwB8peFT73FWE58THpxrosA9EEjrESvYn10sahZyOi5enqs1q69Jg+HwOb
F20O/mFl2dw5YLfQ4sdinuDwV+OG99KYjsVz6Qe7Jbbs9f84O5PlyJEsy/5KSq4TUoACClW0dNXC
ZjPO87CB0Adinmd8fR9Eb8LpFLpEhURuwj0JGgxQ1ffeveeOQFy20moInYqwLegoeGgVp4LCiudz
htr+JrAZ1xbsLZI6iegHSY2sxYqMOcJ1kMiCuxEAlAMm0bC87UsAWS9V6PxsoGVoaIJgY7pyhyj2
Fe2gux5GVjVrtC5xbG6qlDYmOSAXTkg8ia1NBNUBjYe2qOnYK/1CCyg5gxKArsioncVhHZnnpplt
YQqhXpRq33tQzulT3DclEWrhLEiIqg9lUd4jZOlWifScc6Y0JECRN5Num6Kd9x1wlZ9l0MPvIOMA
MUlya7nxk9m30Q08/ldX9E/DmH1rrCbHkFu6B8tKSiZjJX6FpN+Z7vSWF/JsrhpO++7jFGkiwsqS
tU+aW7o39T5Nze+4za9amkJroRE3YOz+gW/3gM9wvAQexg0K5S5puEuW4ABSkLTpVOXDNCpr2/nu
Q+3QXuA02xx7h8Z/VFDQe0SOLbL5g9TJa+WKazHTi+bufR8bc7ziL57T5GPcgx9zNWn7hnS29ATm
u7on5Myzd4ZIycmoinLcVMtEWsCIYcIvgQRadglSpSdKcZrzha/R7aShgExC5cwTBOsqm24b0/qB
mQo/HlRgtrL0BRO8e2fzNqwFOoQK/9CqHNtg35ruieZ/04kxPTBown3KmQOXKAbjwVsTrAiyqUIq
1Lx6rkorlgaDNRiH0ybzRuSithQ9CRZZsRvm6h06FMkf6t7L7RsTRsgG5fhmqAnIq0lpy6uaZlng
Z2zZYQ2VEqsci2WzaqOR3OfssgAt3pQiWQOzMLx6Xie1CN7BWzkPwqtpZoVk+1yXZFrKTZrWkNEq
6faroaTwyvL2zgYYDa9n56rpzCEzYE2i1Q93tB/zcpH+wCxgoM+DDck2Wg3jSNvJMW2ptzp0gGLH
NL0nIkU5r6vQzs45IkN5pXEX0KGO9ZbJsbehWTGfVxD5j600HdqUWoEdEEBUJUjU1kTG3JDfTr6r
f8fE7dybssuZGnvu8ivEZLcsiMcA4Tzdv0zv7QQtAe5KUxK0WgqNC7wM9iaJoeeE81UbBBnjJqR4
2VpZ8OIFHq3CiMiOfr6UCEkxuvioa0fNo6kY1hlVgl4L1WAeG6S5JPUr4+WLTCEqiVBkHwKfp77F
xLWTmXXMKlbP0HsnJhZ4Zk1gd3loTEi/hUJglwRK79yoksfcQdcR22weY+BvZnTG1KXk1xbdWCLN
EedzwpIXlgDI3LJmUWshSmKOqNZJORvnfi3usrTZdaX+4QCcVEXz2nkDVkBUxutuGn5MkpNEXgIH
IzUrI9/U7NpTV/RHRTrR2kvE9Fil6t2vJyyMInzCAHhuKwwCBos2kYUBYkNcRcjP3+cu/W53zMpT
OrmLMQ9LESbLFQIM71C2VvXimgBu0Zoga9rmVs30nUEm2QdG55CLQqMXiYVT58NLRg61Ql25KNYo
NWEdtI6HtD9CpfbmFO5i22utZNxChmrJ9fKs9JbARwnPRcn5ogqrPt5YcdE9TXqxFE1kMEXMOqM4
v+3ibDiUcwnnqRvd+DmT2FpPTRWwRbdxHBYPzaT6LSuJERJ25iK6aCFcxTvDHLuTH0fNxUDRDAu+
e5jD8RwWxgNz7B2qeyrXxHrSNh+fDfHFG1mDZ5eqpxP5HnHGG8LUa+wVB1rmF2Tuji/MNjkT+G7J
EVTfp9jvKQBQHzoQU718OmtDx9+1RczjGuVvCaYgMComQAjwaOcRVc1zTEbZAR9yuMa61EOzA+7O
jdMnsCLlyWF9B71JSimivmDCpRYWw/eelZEdamaSoVOaggVNebQVVam9DZGg4f2snfoslaRvr4uE
1E7E1ca8TcFyPAyGTm+AMjIcIWx5vNBIO+9yAR/q0GV9dk+WEjhrkpJeiBR2roSukkcEZ7T+VTCn
485Gj/GTLdccd+FgKU0fI02u/ZDRHburT8QFOCIalsOIZaUFzmM6ERH0uif9NI5pqZi2PdUHUpXq
7FFTvfhr2zbqXU6zftwQK0wjUdnY4duqptarpCwthIMV4XKsnf0O4KMBW6txIRK0/SYsqfpjnRdP
OnCNQwqZ77sZF9WZU2cwe5j7F+clCXvbqsSTtGTXJXfd7IlgjZFy+JEhzNeIFnR7QvOJOpyHc1/D
idlq7EsniertJSoCouF9ndXDxhFzC0iLtza541g8qq0/zBQZziK4rIhFuynTMoJnmJsxac8e7zNh
OC1q7UZyqKA1PTzTJ0+vsgadhwpsdekYovuWIgW79ke65EGTIfCxl8xB/C75KzTSZIPSmi9Nw1o1
8FY+AKEI9kzkWUf8iJZh0SR7DxrWHmK1e2+aYbhlxFbczSqM9jMqnWNM8u8JfsZwkGHlvAQOWV3M
S2c6ecwfahQMXZt4axz2EUxpUG0vgoblHe4Gls0KU9Ya30V3M4q+38AOoqHgeEUlCKl12XSD1k45
hoKBt0/V1MgRWnEjtzqSqtvMGRGjALPK4JuFAPfEt1bbuxjw0e0Y4Q4aGZs467J3QmbswFQ4AdrZ
dOH3YciTz0Hhu7Kd2dv0psqO5FiW10hx/Z2HLZ/z0NhdtoF0X9O6IzCzcMShr8CttUYBVbI1NNFt
vRMt9ivy4ISMFH0TOEv0T4PjCCnwgHB6vrazGVhHGw/6qjZFfyBnM7wAudi+pW03veGx7B74SqJr
9H/0lYrIQTSWuC0uuEgGBGiSO+ZeEMkKq43OsCb0FCJRvCGKILomaiQ9AHsA3ICzwBwviEZMwm2N
UetGZ0n/CilTojkM8axt6NxwSqcj0yeMdePxXk6JldzYNQPEi8ommRMTKa0xaXyPKyB2RuVeJ7QD
aB3xLpZansmcM53jI29os2HP3FwfReH8RFAFc55ZZWFh/6+sJVlwYDUV42UA5IFREwdruAG3oDbQ
FOnjVCc/krbYZ1YAvNWW68gILmvN0Sjww2xtVM59BLUG2bT9Jj39UkgY+Z6yThaMkLUBTQdmWPLN
wOS2alow1nTNGCKpaibGAg0EcUnOBj6ocWLxov/n6Yt+8KZjSMAM9RbLSexm/HwmCvma+K4bu/An
amo7HgBj1y5t4GgskUJZ5yJoGlLhgGhGhtGf9KRAkXU8BdDRSFO9Su3yGycEDkeQsKirTDjz/i4O
hgDTW+9uPdO4LizlPIZp8BBAFAgrxm1VJe8LhjkbKY0H4Ds35uAaa0twTgOIhqqgVuvRt91j6HoE
f5Zw6KSd44FrS9TniDIZIEDzU3Zw3wxmtWHfHA62DqFNLpGnPYAUNU7Tih2OJJk0uC29kmbcxNSA
lc8GZ8qJuYkkLDYIx8y6GtJS1XDWmGI8dGYQQgszxTbB0IQshgNNxj5bGOx3vQhvXJfAyxQKU6j0
+2Jfx21DmG+TOLSTGAAI0dhnrq7QZgkckhB7Jm9N67jad7n5KDVcFOwi510DeQiRy+1foBLNuSaK
3Bfo6jRdiMdEjJSRmMHxvzRpuMWdA/+elKdqYZlgULljlvkd54pkjgoBvzIJaKljIq5g4yKnkSlp
k353CkP5wEn/PWXCcQp4bdeAL97anLphbJMfHTZ3Dt36RhFcxLvL6U2mg7PqFuS96rtwxyQJepRf
P0xEt6+donnvpbHz4NCuRM6U1ePQtpUDIrAgsV47gIYUBUlxAIQ7bIN68d4aiGl86b0nbXBB5Ur+
clvdiNzt11Jppn+RJjpwxpqI8u1Zu6xcJeHM2zLLf+jQpNIox5wfUEPNV3o+dJC0GjqDjo1O2c6d
925MwLeACp51e+tFwbOngmuIZR3bJgmFgcCdZRHrtVaTmDZ22Z+VafAuCivcVFV1XM70LvZLfKY8
yKUhHxKvfmhj70zF2XNvjme1rHdjMH2LkSig+6PAmHOUwbkRU3xl87pqkClqQmfwhQVgWaXJwJAi
J3bw3KVxC2mCJcCV0Y3bc6Nom0IDCQlzUKT3wo4fvptddFWY9U1eaULKovw8GaN93BvlLu6H17RZ
0ldluIS1N49NYnxvrPgnXV5SnAysS1KNJFlN2gf/HpzZYGMbL5Ynh1E5NfR8RfcU9QPbyRiAJahd
61LG9Fj6qX9Mm2HXkHExo5AmYqXZWQZENhNcw7poLUjbiXcAjsuwsExf0sZ/9qP823I253T0YMjw
2SYUYOOG5YNZmt8wMz6PlTgXGctqaEBPtKzsbfSm+2wkn9L1HplnBJsuhN1AvpeHvKHe1b19qtEU
kjV/ZhGmZMztLi8hHQHhvBBUyDtCPyuGh8EL9+sQEg6+Kp062mpLQQqT3VnqDBhzquLo4P2CAhav
xs46xIwsy8z6pkYUMvXijSd7m8Mc9KuVXfXn2TI1cTN5NiKW20DekStBuYjUe1cX4wUCQpoA4MY3
kmHxWvdAVssmBB470bsk/JMTByrSVu67NC+3kveGlQc5Gyk9xlHS2jey1lhBtsGVREfhhnn1GwGH
8SZkdob1AuhBbVbbxG6uTYdUhLxOGZLUD7bRPWhMWtgpHPaHCmWRk1BfERfE0VQLZ0tI2ans6542
z1BvwZiyPmTCOfMReOLOq6/iLnLgulE/ShtFQqeqegeA7J2WOEEEnThjiiNXvGB3WRj1F1ia9m3V
X9Lce4hHdKAiae90YkB3MnivAxxpsK3ep2RpppiNYnbKERRmad6D+tGKQI8Ie4VN9br3gvonR554
lVTxo17EDj03wCvKY824c2cX1WFxVxyp1KOT6GKC+5AW2GlzQaOfQawd3UXgSnBCZjQJJubSvrGu
5PAUBixuuBFfzFoYP+1Yn4jc6e+irOrPAhcHm1dkPxJ81PylVNH0L2+oEx41VsCtI9xkk5PuuYLq
EW1QhyNOMc50qZkBRuAOXG/XmoQMFeyh0F0WcSID+zLJ7swSYa6OrMs6aoqV143fmXFTU88juruW
HATwCkXJTK1R2Lzm4N1xq8slW3JfGUhutDmjfeCltqruDjg8w1+gA7YN34r+xZmszLtCc0bpekYF
/gjSvTLa3ZRnd1lkvY6+PtoZXZSpSx+Jg5sfLV83a0tOT2EuCOaLJ8SOJG8FXf3u0zPxHdEQXwP0
a5hZenuTBF/AAmgPpvLSlN56pJPC/mJxLJltGv3ggXeiiC8SN/xO+/0wlXm61un0nIQBNBVqg4i9
NbOZLliI0GEDuNA25QmXAqLlnLuQ2tkO9BzUUz0Yu86qWn5IdiaZo78kabELCg9vxSDPABfC6KQF
GcducgJTv61ttMvWENfYfGu1VaH5zv+stSLDncqFuxL1MeIMBqh+nT4QbX9tIOoaFhqVzX+UGhVl
Pdc3RjzdWVFzhdeIIOR4CrC5hWde5J4TifvSZybS4nbioYm+B8q6K2MJlSIV18je99Br86U/HGxo
tJ85Kka3qH6MJAvCekR8ZpkWe3hFnAJBNIdSopC25kbi5x9dkonZ/ZCAYvADPWRM4hxpSrnFAf0g
KMABNcbYAkZ4ySwfm74wN07EXgG2jFW7UEt7TLyTz8pxJPZRV5f+qmbiuPi8k6fE6rYyMhd5UnHe
Y2iIEEkuvplD1sJZCICjQA7vkRAQiwLsgEclXZtu+aBNDxZW3OcbgvtIYh28bwMPW5ShS0OxKVGg
ZaqXa6xzl5lDcoPK8njXMI2nYKl36eBflbbivBLjyakj6xwj3R2cO36TejI3nI4fBzH8BJY6rpqQ
6Gi05yciO05GXofHIOjvpOHuQ8dD2VYWl9SfSxBDClhFYQkeKlIE2PfZbfe06TEamO1lH7ZMYWP5
PivvhBKLhR142dEtQJIQJX2bYYMlrHEkUDI2hq2f0k/KBPWqb0LXChgRdlAYmyTZGQyKKJ8b+FDm
W95zpJVZeIXD+6UxisvR9Z4a2ZAQg/0zr8TecssLFALZ1mOjnSpJS7hsTzV6kPVQON+GdnxTUbGH
BYA50zTOMbe+Y4C77afwEaHsFXC3F6es31Ck8wqkbs0kLSOxQIgDQ6otI17efRN/vZ7nt7DiWEXr
881sFgxKhGiATeI1aIY9OHQikfzkMsNUgShUvRHDcA9yijMKIHuREunicqOUmZrrcrI6+oFwwacm
hOc1p0erkejS5M8sdS5J2DBoUMcbe+h+lDHT9WhZf3V0T1l4SYv8W9hOSN9jS2zi1FumSu51zcwA
zkp8Be+c/mva+xspkGr2XnHfhSMsPGJn0MZNJ1jwGHHHWq5lLU7opRlberLH87ocVJvwolBZDIyD
e4GZfG+XBaBxBcKwF5vCwiqcdNFZHni3TakARtJ7GUP9PIlKLm2s4+TXiyFPrSMnvvAN70bM07wY
Re6kV9+HRnRCXJnvyjJK6CxbsVjVACVo+mbzWdYl2D0yWnJFnH9D/AY2MCRnRjY5Ok9E53FoXfnI
O1YRwQMYIpoH1LkZUx9Oi32UXDgg89OS9SKn3mG2Xt+QYYkJv8TVKkIqFRk9BACtIL+MPO4LpTNU
FFWBjU0d6GYtm/uRm7Gp44r+S1tM52meP8ZZfR0B1d4M2oI1bqKwj/Wh8iB8Zj52yzmpfmKG+sEu
jP4mN1/Doqa4YyQGVNh5mogC2NSO72Mi59t0Yp5+OSH/UGFtH5gfYQwyLdQtDrWhNnLv0PD/WKFT
ww+rsmHDJHpcaVfemcxMHntfMI3Ed0nDtOAHFd87Tm8Ir03aiaJQ+7ZO840zZigDghubgm9tFuPJ
HloyoDV3mHuGsKZMEUlZKBKH4gEXobPNbfUY9f2PcYCOSojat64E6toM3taZCbVJhUCKCNe3k6SZ
5MaVLb0bid10m5gODfc0+znFrqCdVbfzU4B+9UwUFEVMQdq2ZGy36DLoRTVnzazUq1RmvotzywZ6
g3SfkWLAiAMIEtYQL/MVZW6k8SbbdTZY6yiu1EVMXMpZNkK9oLlm4hIBLynIvHSpetdT0WN4KAx+
wKoLykQ8a48EFaZSbULnbBL0+dzUtTZ9F/sa3kVOYjhcz+IHW3B7kfQGh2vaVYT5jIG0bXodZvqT
lg9VPqLhxUamhyV2UYtDRqAabbeyMRTDqwGiiBmDOt2FrW17u2AuPbwj6PbhYVYxXatAesFpbjlb
bwWh4OeEmw4+dLKWqFvEbH64y7FaAG5DzvgKIiB/cwuB4K8sB+KNAIqRZwfd7qE0kRDYcEdAGS5c
j3VZBt6bUr531vJ4B+sMCNiFpL/RrEnkopgO/QJ9uIbM8jonRACvDDoIDy1G6VuuDmqBZNErbXnJ
z4DzJIo8rznTmMgJEUjlYh4Hoo6kKR+MhFa95ghLqIsbnxPSXb+XasCUXFP1Z6fKkc4D2IDgMrMJ
PcY0GyIlt2i8IcNVAUNx+mTPXSl4MXg+PSjIZsisnEVqPotbRRYkpnT6RjOn1mc6zZi5IsEqr0eV
RQ9WaxswwhKb7N60jyHdjDbgcsIb6FiOcUkdDA3Afu0DMAGkpNNpXfTkt3UmF2MZa9EOLy55uAja
GcnF+IesNhWPXdcF3mrmTTsjDNzaTUZVfas1axHja8ppMTTu82x53ncPY/Q1SpwOc4vVy/FFOhmJ
mXWs6SU3+WQflGFF6tC6LlOTzLNLTAiGGZNVkcfU+WVata9eRse7oe+5LjkabDNTqyu/Do1wH5En
cudmo75OdSiH1UzGAWU1HMpZ5xQbDVNosKKMAm4r3UPCQtcqlyYToooVnDTiKhzEuDd8J5Kahqf2
hCSI+X6uSspPfIhhe+8GMvOQSCStu+67oIq3hLtSorcBGarFSMspRBe5BRkVHwwt8nSbjVMS7jsr
ZUOl86seddSlP7UakVQ1mYr5M9NOEYHk8P1WRkSv/oxOg/VMaoMY38hv4ERPx8+u9sBkCN+mQ6ji
PQD+0GRZJyxsZZWtaa99KDANK6Bq7bXIZd4SE2mpaNUR4P2mY2V8aw0kpVt6Mlihi7FhDTXCCgl+
lcjuPCvQWkoQnXs/K+mLKWcK/NNYh6wMve83e7+ckyeDg8t5MsBroyjGa4lYokSrExDR4DQU+CjR
U7hC6UScKmmzGSEIIjfWyyBll/XDdJqhjgQb3beAqv4KO21tdKA4ydW2qhtjGwq7OUR2r8WW2mkm
FswhG9KHqggOsXpiONzgIKErR4UZzPfCwxMFIyjz1sRLj2hiLBc1Ld0WtNkj2BHenUJXjAoVnSjE
JzrfBI3qrOM4g3VDBUGgJvpC3Mrgd1GrgPHtREl4gh2UG6vurMtpbq13DhLwF5pMG85pJtMLtzA8
EbT4Gs1zRqjpNRxlqOd4htN+2/ctVF4iwQkAdLPuSWE22JWwmk5/ZXZpeusPMUEu/oVtTv1AALxI
zlWEfHXTuJqFcrb5zQtjKmuGtTOhv0gXmpvBlgERILGFMkKix91GGYSmSw15Llthj8tAC3btBfnt
yIVQC7yaJRjqkSnyIh1v/F2aMRTFpMyXsO46uawNccIo0y1pJFjxMHf7LCQ/ekALkVGqThyGB6Ad
zoVRd92M+tVLvev/8OUR+imC8ORyIF2yJb3mRzbVg7FGjTo+OS3Ksf8QNx/GDPGCU93h0xhyVPDC
J44iyyeg8KH7ZvTdOZ0QE+uLAb0m5rE0msjZh2l7jA36lHWsxAMxhku0oxOdoS2U50LEgkFmWRsO
+pC0ecYqpnYh+IVdVPVo0oGuPdZVgTTKh2pwINg0+hY5IRVf7xnxwSkLdKSZUVDkerRJrutR8LVH
BN5d/sfqaT2K3iqOeGXaAG0D7E1yL+b0ru3jtlvVTQVUR/BOVnSOscqozLSttdu7Xf/473/91//8
3+/j/wl+FtdFCuw+/1feZddFlLfNf/9b/ftf5f//r8cf//1v+HOuzV7Pv55l2ZpeDn/+/e02ygP+
svWfuusbvBKGPgK3ZbYABmrT5X0I3sS27nJoVJux54H/+qLys4sKKnzy+SAfCvHrRWnM+KEMR+8Y
TlEQIusdKfdsv8DtiZS9k/uvL+f8fjnPdSwEhCZiSWUtf/63z5hWDpORNHKPM1ZtmKWl37x4hFj+
4VO5n1zG8/g0rm2yFXv2r5eprLE3ZoS/pGhLkCSOdduxxDxp+D/buDbis68/lWX+dj3H5GtzHVM7
tknp++v1BndUnUEoLNF+LfESknygsR3GY583KcAqyz/rliRAoFXFXshFFlwvx9Wvfwv9yS/B+d6x
BApzV9ofnh/pp6TVtGZw8jGbh2hE0+S5TWb7m8q6OqODk1bpprUKtpd0tES++eeXt4V0HZvb6Hry
wz0vvAT0MrkTJzcfols261ZQ5owUnJIRR81WuSA++5MLIOP49aV/f6ocU6Jx+evKii/h19tPYTSH
mZFx+4UqZhxf9kwWLgBHb/v1hazli/z1HeVKaB0tOgqMy50PX3QsshobuzCOI3UNknOVYLHIsIY8
eWD2LtmQFNOgRlf46LuAYWXnTNa0RZ7q0h+Z3PwPv9Bn37lULB2eZwFb+LhmEHdETFESBae+MG4q
OJabEmf6AR/jt9m3xUbVpbjNezJPvr4Rvy8b3AdaTo7HRYko+PCs2dSSvonc7Vh5ZnmFwXs+d6Mk
uGXkFN/980u5JlQaS4FjsT++y/QW+DYNnqvQTti0LL+9rj2BULbyrD+8x5/dTVc4UtnS4aO53q/P
UTV5bRy1Mjg1hl06dK8suPhIj0vi4JY5BrSWVDGBxGiPOA6P0def9JPH2LZc08bHgn5PfnyDBtNG
1FF1wQll1dLoB5cW7wnaNOz11xf69HO6y+MrTIClHy/UJ35fSTRkjA5UgyMij5BE02CxzQJDm1N+
r8wpWzelrQ9fX/j3dZlLOizMptKO8uzlF/vb8t8VUzcVg+EffTS8J4Cg7RNfqjprLXorBW/s89fX
s/56AT68sJZD61V5wpKmaX244pDVHn/a+sc8iiexUw5V42by8R4w/WoTtJWkcjxGlOsE8Qqs12uM
ZhxDAdsvIS10GmDREZLVrxpciZhFbPxDG4iyZKJIIvN+FJ28ShjtXCRStOWa1RXl34jwfhXbEl5O
T1slXI31oK8hk2Cqq+Lo0RgqK+REXSOHBhNEJmoVWdR9WVQnwJW5L8ghzMraFG7mXkmfOmVD/817
Xra7B5NCUy8nJ45yQeX2wCLIgh3PAzc1SSLC+TvBNcK4AGI635plFmEASHPvKUUcea0cMhGqeEST
NUNOcVdWMZBWMjERb9ahbLsDvQfK3hYv5EsKefMOvx1WOV0bFj3GyDFfAA5J49hVCUQRbAvNDehm
JPuhcFCLCxK1kmdNn8LfDA43EzJKNN/qOqfop+VQoqDIZmasVFCSVC+jga3uCOYL66xv227TIhm4
GVDJHsw6Gb+T6OxcKNRPAU0pFyARdMcedyw/yTvIDI/x1sgLWH9V3lPS5WzEM8kPAXR9MYyvppij
m9jwYrRgBWEM63aS/X0SGjWBUwFNogw0+F3KFLo+RsCyQe6KTN77hEUdsqTRVxRMCFxglzJgTjjD
//BxKGIfoO9PcCYFOVoJknjuVM0YBm156d0i3QfCXWQA6u8hA0FB0REZieuBceE3+vHc9K+f82W5
/fiUKwcowbIPWOhBPrxXNDaYdCbRaS79eAOOJCRzu2EWWjvzVpFDtJ1VpE5fX/STPYDlgweOFpop
eJt/vWiozaKPHB2BbDGkv3bbbKRt6yj1JsOWaM6vr/bJR+RqCr20lDRXxYe1eTJNLcCdRTi+XUzZ
RtgMtFcmKpiiTxpcBboBpGYn/R+WkM+ua7mcxz2uzGz3w6ecyOpFRJ3Ep7CkzMQmgg+YOrY8eHVS
Yq83SHTcuiR//uE49clSSbdWSSpUbUvu8q93d4jmOoE4Gp5UjBBrHDKZQq3HwrT2YuCJtA/m+P3r
W/zZMVbYgtLDlRzgpLlsUH9bniXAV7MjGPFUyjhfhzpHBZNzTK+dCXZ2m9DNRjqyCWrCwGKQikx7
2v7u61/is6fKdjhHmmzB+vc92Ajw6aNhPAFvqQ+yBFWJTztahmLGHx6p5ZH58NYI27UtvHvsD5b6
cIgRScgTVVXRiXyU3DmkBmfMc552dS7NLHsAm9M8a2tgep7PGrh/UXnpH06unz1dnNw8sGKCM+XH
c1TkuH0RI087tU7dw+jQ97HAAI9h4JtA7HYoScX5wylj2fE+fmrPYg7rIKhbNuFfv2RlLXwGm6gJ
q3HDo40WZRUb/XcYTqRIpwuMpiDmynZ88w8X/uSbZXvi4XKVZrESHxapyK/ROkXUJ7JBlQ/jdnoO
RN6v9aD7m68fok9eHhtXr8N2bmqOGx8Wi9Tv+zIAfHGiCFn8F4wLi5wzeVS4T3ZJP/Lry312cON4
If46DDtUYL/eUoRzkxunnMJtHAUTevmYlbAKNe6ary/0yRPL6ZB3Q1LleNL5cAtdR+q5tig/VEAX
hU7xkmMaxOfZpL9NvWsTGauibT5ClqnzIvrD+/LZXRUIZk3PJlsJJdqvH5MQGu6hDfMJMZI6lkJj
bShs/TTCBdw7mRFl//zjOtLifGp5dCc8c/mF/rYeMf9p5q5w5TGIaxTt2HcRqcHohPSopr57h7Da
hgeTzI/iFMSZhpec1nV/8fVN/+RjS0numcZTwzrx8abLwlOVa1XUfKr/TrsWDlmHC9ogov5MUNTt
v77cJ6+J5B+qKtMUoHY/PLuyNy2zm0vjaKSGfTEMZnFKwjK8s4lK2319qU+WAq6k+c485VrOx+px
CWu2E054xwj96dPQoGKwCQE6a6iAN4to66UtcKyZzFz/8M1++iGVoPbQNIHYXH/9ZpspUp09z8ax
JCn40A+xtSVD0NzkVMrb/8WHRI+sbWoAmkIf3plYZpKAwsk4uhKrc9Z780Vdtc2mbmNxrPwGglHp
0LaPMfp/feXPPqSSFhuZtCy+zA9Xtu0o6kW7RK0NejjBgWjXwLEJ6FZdd/v1pf5qnP26qoOqcyiT
Wdg1TZgPS9CIlM/KzZzDGObp2c3bbQm1yzBnNtLE2frauCCo/a52k7Muck9LytfGDHqsgNgRQvvq
D7/Osol8/HWWKo9yXbveb6emspwCkRKnfTIM+3bUzKE8se3wlyUNQbUK1Q8AOhIj8mY/4WfFHSKh
VAT101zED/+b34Uv3/JYOS1XfdjwkCEQ6RZmTNFBuO2bKLsFHZGuI9PCjgub16VuIhoxT1bNaKAW
RAQ71/K5RcuWx+Mf1lBL/H5nqIAt/jHplHlieSf/tqaRRcgnT8fwlFTWov9Gj4bwzwP5Ghi2F+1p
LvU3/UQCr0LBt4IuHz/YikIG3aPzUhBslv7pV1qejQ9fFkdb6jIoJPRKPzYOhTcHQlocuWSczj+c
sY6enWAMgONMmIV8a9FTTIMNWSywDPsy6Xv5SrZIgg/Nb5J/unVLhw6MtAH00WijNfvr/UHTkLZ+
MntHM2jwM/VBHV0FrXsOvcI/xIvt6uvH47ctlevRGKDroixmRR9fUgrOKazgNh9JiHzrnBIpdDkg
5pjd8ZoUX+8Y1cElVon5oWeL+cPFf1uAl4tbcCJow3As+nhOCVwfTS9l6TEBNe/tJ+G1P1tbTi1O
j25oCJIr5csg3fIl81PMK19/9N82tr+ubivCGi1Tmh/3c7jVCbb4lltNeF4vzA58SeLs+xC8OAez
+6+v9tshabmakvTXLNuTSnz4YuuUVXZ2HO9YShkiUTOWeF6ktF9f5ZPP5NiSDWVp+iwzvl8fnxpr
aw1mn82abJV1VznOGsPkutUVLIU0ALL09fV+W+M5GShar56nXXcphH+9nkuv3YLwbRyRPrcXtYXb
bNWPo7is+j5u/nCx3xcP+pL0W00JhQzy4Mc5g/TrvMRSCWsT+/ahblp11RoxYF0/rA5lFSC6woJz
Vac1M0Y5WOe1FdIpndDLurTI/9AA+OQbxecP3E7SCufE8mFhLerQJnGEb1SOY3FVjaazTgu81l/f
4U/eEaWWbihFGov4x+PXjPo9I1hWHS2UFzsnhDnj+oa/lcwib+LAggiGOH1XVlV8+PrKn3y3RDva
3Gftap6mD4cUBaTdt+D/HvO6zM/aHkHHvKQuLZkaz//0UnTT/zrZu3yrtvPhsfUiL65HyIBHu6LM
fm18Oek3wj/a82SK5fXXF/v9HaGAcMT/4+zMluNWsiz7K2X5jmzMg1llPgQCMTFIRnCU+AIjKRKD
Y57hX18LyqyqK4omdrdlvlxRIgKBwf2cs/fahqEZC87a/XCwdABDUGu9umeinV27AyaAloUF1kud
wb+xky+u4O9FruZ6XDu6J9QNtBZ+fUacfLBIMKR1E1lp+p3G4Oj3KrhPgAkk5nohIIcq/qpY+e3i
2az3jMEYxjnUue5yW/1lnR24H3qBCelgT4lCzEFLo1ONcMIJO/1ix/7b9/nzUGwtkZItje0P59cI
QihINxYs6TPRlgL+J5PneaMT/+sb6tB/8d7+7YngeBQGBlt311vKzg+nliJhL0aTgHogMivJRHKD
3wJuijRupdUqR6FSmgEYcR7+fOP89sAvBzbYsfMWdxjIfLhxMjl5FTHH6cGIFqMvneuzmc3lzf/7
Uej88D+TzgyD1V9Pb4bCVbsE3RxcxUPfksXGcdRl8cW5fHZ/cBbsdkzdc7WPk2hl0Hg36i7bY2+O
9u4c0ruEh3arKPT6/3xC/5pR/brDYghtGiwVqs5a4XxYJTwoICSwE5yh9xFRIPTOZr8vyNZRwhag
XGKo6CJddFvJLgY/OK9GN6WraI9VAaW0T2BUK5pQAoYlHl1Ihw3BHIryPOOE2ElqUyuY52p5wIzo
AvANpkpHq8I7ZCXJNbJiWlgQSdmwNckQrxv0DeDq+7x9VKJZu3WzAeAGwGDgVBjfshE0EL8UCdWo
QYzFUt1BDjHNaV/Xio5uuElp/WEsvDLArRyn0SkhnPU56bxNYj9MmjY+IMDrJZLYLibsxTTbd7Wo
OjQwWhYksTkm21YZ7e+5WcM3gM2dbqVni7fO1hGEe0il9nTXp2+Ok0PIycYhI8wZhWLhJ0R9v1qw
njZM63CxRbCHeJHMyZ3OLwSBBH4pdoj5WKkYSfZe6OqP46SL3p/0VK47mbGpBGPUo0gsw22pe+oP
kj4NFbdJ4TwJTIzf1I7BxgqPaL7W6YVtUSSl+zq2p8tCd+QBeSDcJbLNNtY0lEQ49Dg4yeucdsSy
mndGZqgBRNn8yYYG32+0eUGlAZSrDqOtgQ3PZVXDYwBd+YOI+OGogM4fV8aQjpiKdSt6RuphMwMU
QBlno075PGUF/qEZAo0nxlezZuD7Dw20qcwEtuRS8lrTJgOXKtZLth/SuCPq3NwRVFBsoX0V+0Y0
wzme1UzySVSZrQci5NQtjG4kXJWS9Zmv1+34MPZ9+E5GjbAusNyWdyoZJvclM+UL5GLjZdJIZasq
Yj6FWjQ/qEPo3pGDgCKvslD2TRme/o5UhsOcyeQY6TYSCCcud/ScU+CIBobuVRGhtV255D8gXZzh
cma+oLt6AvlOvVNGVZ1jkSgBsWBXtrN1JAYylcZBL9d6K5RDCcK2Wwt8SPiUhHnqGNLd9rGJdMkQ
NgiBvFTKu26Y+2/s2xwRIPrwvHU3Gt6xg3N+zxCIxhwZ492x09gV7xkFQ/QrNKsDXVx0RHNM2AYj
PWzOKu7svT2M8HN0rYxPTjYwS2mr+FlJ24G0Z6e61nuiVZDLj3vWInhb7TRl3/K2Ti5NZtrw8knx
fPS0XrkWXqy1gYaGKt+WXW2c69YNJ59wamdYkYemcS0IQbiyNaZq6zDJ+i1ZpLV2qr3ZcNZGPKrk
eymkTcJejS8a/EcXdhL32pbUsr5b8DfyMI2Ktm1q0/qGJhE4YGjmsYN412yOnmLkjxnqUxyhEewM
lwIvMBEZ47ad7bI5E5AKc4KU8BL9Fhxm5Hb0hEqvxo87zNZ0GPq+wZTXWa2OvrKpX8tWEfvcJu90
3RZDTcNILb2jFS5xXnCEMmed11Vr35iU0oe6yZTSt81QvlWFpgaNEuW8OtxKTVcacfazb6Ie3IU2
oJbZIux90f3bl3EMmhgLYizRBBqh6Q9M5ndeEttPg5oPWwW52Vb1psYHe5kFQuLsE3PRcF+l3n2U
1zgGEWWm275N7NecEcZz31n1FWAhMmPJI2VoCuGAcrf2kLE38b1tlOkVI9Ka/kUqz41pZreDUeYv
U9U5Z3dA1Ob0Mn0ZzWG6ag0PRl436f0+gVXxYkoB2nMeQFYaoTED7E0JV2f+5+YBZuDq1UReusG/
Nm9BqJlvSUfm28l2cwtqny6tgxyQmCytif5A2F35Ci3FOHZxO+wJnTD3o1PI+0gYMGcwP18TcJEf
Ypeo+YHaGV1bql3EuZlXmziPtS20P2/TIw/ZtIYLKoZivn0aUxVsoGIOQZFWJc/sxD1MhGZlHwYr
7h/Y64QBTAiICqLLrBto11G1IrQOzqulLXQLmlnufjLgdTMb068LdKS7ivivfeGYwdjDIn1oratU
yXUMR45XMslQncEnkymuNrYNoQhgn1hCK6Yojva1m0KPEQy5oMw33XCv6KZ5BSjEDkIV8FRomdEu
T+GWtLPtbSEbYCiQjnVKIqHeMHqFl9KUsbgS4xhf6GZWM1GpYSwXZa/4RH5Bwsb4ovmTueT84tnO
/TyzSwiA2KEeCmcoCbUqpsBVpv7asrp6W7at2Hl1BoE+s3DxIByHdNWnR6GBuOABUuXDxG7hKk4t
nvoyCnEdCLtd43QX9xJ2QeN7BN8eiZUmxQ59Yom9OZfjukb8z1NmzfoLbxGQzYlDGBlwtb3hTIBB
p9lkfKrYefxFcfz7xlGnn2wv00wKfsqNX3dWcWNCEcsdaBFemG31yHaIX2oJ0Z2U0V1Pda9e2I34
Hmsm6+2f90D6Ugz+ugXSKTqYyHDhqD2cD5vWWA0zWVUN+3FbIIuwdVKFMsKE6pWVShLW8e4GRulG
12FGG295DyvGD1wP9s1QN9p61hJ9i5pPXjfYKiIfVyMkIgy74qJqjA7zRmskwWxX7bqb2npZICTB
CS7gkgMxQ260+fP5LFvdj6fj2g4tbLapv48p7SJi0sMDcVC1qXnojCw8V6NxN7cuvKROWF9sIX/f
rfLtLWWGTtG2LBu/Xjm4kGbWqZo4WPYUHWf07tsBsu9WqYDC/PnMfpbtH0+Ngp5ss6Xg/q28IIWY
LDRrzg4G3P5VCKX/ezoSn1KYLAA8/WTJSuaFvKMeOsLfVzAxvINlwQKFf1OTJ9sfv/hEy47/4yda
2tvLF8CC/LFB6Thx76Lxy8AMFwTewbhyAmuOfhDii7sMN8CJjAD4592IsLQTxJv1BlZFD4vWnz/J
cpP+9kG4eWlpcx//1pwM1S6J9XbKDlUCNgpMaL4REAPXaYWtCMsLjoI46tGxjOZLDWnpi8N/9vza
Lu0fwzA/0SLUmj2lNTX7oagG49pirnw5VHjZYTfMgWkXT8mINM1mFPfFgT+7/Wjio/fTKeD1j50Q
HYoKjAMqzqTGQScG9qMV8vHLHM3aFxq8T0QI9FtMRl9cbVP/bWqC5RE/eYthtlVRXcgynwZgn9UM
vrUfob15MhiKLtrxCoOXJKQKlmKIv2htffZNU+qqKqsyD4H9oQatpZLVZdpnB5LnmmvMMW0Qxjbs
zCYp743OsfxUVEzJLezof77FPvuqgbgR74eKFkXxhyNHbk9x3RjZocFxtBej28BC7KJr2Q3O7s+H
+uRu1igoTJ1vGQn4x74MqKMBjaiWHdSB4QdRFD2b3Lzxid/tNglys3UCQ8NJcIBpHnPAPx/9k68Y
qRKNYCpj8/exDHp4MeZhlB2EMSRrVut7oxVsSEjtWfWThye4LZRHJvbd658P/Mk3rDHwtBzUAfTc
Pra9o5HKFVsJNxgB0pvc5cWlFUpx7lklvriZP/uGUUIz73E0jvVR3tFPM7w8R2fRU6mHSCdU1+oM
xL9upwczKYqDWUj4GVk1r6swbP4/ri99aY3WIguV+vFWUqZF5Oq04lDBa6AFXqbniJ0hAWZaRVqB
0x9B9FVsAZG+tdKN9n/+nj97kimw6Fh7HMjgJvt10dIwufEORc+qF5pi+jnMJMosNYrePS+dzK1r
hd032VTD0TBh7QH0TrBPFuTHxl906H5vXDFJR/HC3I07DuHEr58E3PpsREUcHXKisY6eg9YFbqxX
f9WZY1702SU3eGn81PGqyFx+PZRqAVXKozQ71AN7P+DKxt4p8mzDnCXd4NQjUL0HE93nub1Ok0ZB
RzbBPKjt51kVj6Atoe/W8tnLqTN6vfVRHlAsNL3uy4QsD+Z/OaHOKq0JgkZwFpe6D8VIhcMOvFOr
39WmhZlqJDeWh9XMbnD/mTLlXxM3SykMTH7KtAel897Q9N2NOuAKFvvvtaaMq9JT9VXSos3Up95e
8LZ7uGGVr3u92MmqnJ9ol4gXNlaHXsC9G+Cc4ylnsxq640Q0k32jTjHQ4TSegkjPQeS3kHP11uQ8
+rlZ0zq4msUMC4dMCAgQj3ZtSJowBiPy6UGkibkautrcZ3lEnINrJZferDl+LjDWexWzWtSW79E4
7Sqlp/FgNdDiAB2RAS0Dy+0eYSNTFwBRCBhX7IY0u59HwizQkyG5bYmjZMq/QklKFdNmVB0TUCia
A1dIgu51gWuhHUMAK4SN5mG4GbMOzlZNJBx5nRh/dGIPQXf5tMkbbKrGld1aB7ewHvEFYwbEp4+C
KwOvVNWL91g8zs30fTZi8zlT6HVg4SFjVa/7fUj//WCU5YbBJGGRSL6ov6d04+SVtZ08e9pILzd8
u4K46nZ0VkYo7aQ4A3dy51lckRs++7nSW6vadjqCbktA8R7QNai4d3NkpleDO10aWNquTHp3a72v
zq5JYJmaGk907/AR2tG8Ub0+Wo9x762Nznip2Hxt616bsfAZ+AjyWfoNVumg0/vRzzUH3QskqLUj
3NdY0xPcnw5WpyZcsCrqOqU+PQAnx0POjGbVqg05pyErJm4IuU6iMl8r2awH5uiYb6Ni4OnHTokH
1bQd8qUc76UBegYPtLmWEy8paGlbdjPXcWucZ+4xpli2vibsgkC/yUmDok5f+lw+6fOUrLBtnbJa
ujsYGrfFBB2BJstJsDNcFba5RahM0pTEnJs5JGZEpJL5jZmLjaPJJFjE9hdzrG75GUm3HtNXl2Du
FYBJElUc896EqeAjctX42qZnvNQT5oP4jAM2Phbsy6cFcQJFAnE/JN6Zk28pOpHfo60vbchHwrsq
NdhJcdLhvcSipsJWayizO8O7igThxOZo0mfsjAlAieYE5ZyqL3SoqHZS7dnL9D1It3OFwLfIq3dH
x47pOUvgHUlu666EI2uRebrrXfcdC0FFmFms++GgPtFawftm47iZlE7b4LrMAi/L27WhRK8zOsA1
XUbuIKW6xO9Gxpxu/PCASK0r9iFEXRGD0VSE4CiRcjKr9qUOnfdeui/ovT3k2cUPza4vp44dQrIk
spsJYRcMgW/psl6E5M8+JsZEfCdT/PdhyK8qNYGBlVR3RctR4fihki+sbwgC6Nem4zccncT2GRHw
YUWfXto4Mjch8V7cjR54UdR7ciw7NG/FHIzQuYrC/Fa4XRDZWP7Zxl0jmjyqoISu4ZeUp6jur0Uz
PfUQU321y8YrLWweiHE/20Me8eqiBiePbCQBDS+459ceBKSuC4udV2QaXmMwtcLO0WcYyTvwiD7b
TKaTH9Oa2DzCDYIo6cxTjGc2mBrRkulifqtLOC3t3InHIiLUMGa9p5UMfSyPF2yflWjkoBv1+ww8
xad1nq5phdWXbq2Za7VIr6Yia3amjjssceEwkO9QrVDGqb6eI8fFbUALJnTwS5v23G9kB+VLJcKX
1HPyw1u1hIFR8KbnYTpZTkEdnBqPEIu+iULxphWBrnQpIvVFVTBE52DlDh2EYx/AtbdSB81a1+bI
26iJNgOZ9Gum0dmFmE138fmaQY1Eh3jLAQuxTrRXSypIORV3aYTpusM4v054U0NVi8/KbC3gPHXm
bVg4V0k2YTtNmXI4g1pcJcP4Qo7psKL4olVGDasImQJeV89ktMAbbEJ7W0URCxgSte1gqvOJTT+s
7YIuvKwEo4Y0WZOp19EEngTKCe0SLukPYuVoyugJTUXRXjt1N5whHL05FdbyEYk4eJJljakzbeNK
EAwDyGiuSHnTF1bHww6XEyKl7eeRWQLMmXZaTQyBzEnMwa4A8r5beFbD4Mx0NNmtahMx2npLS7Yn
PmXttaRqhMRdtg5fj5t334gUIUmGKRdPaKzcaJgLttrgAeCo1TM2kpuiLuxjmQGoFAatZ6kIgvd0
o+mvSScjEU9WzV0lIiCr/KYbKyY80WmIhkIEMQTVWBcb5O/dRqV/ggYzueLGf63yVPpaqLFAEcqQ
DpoImAd0K7qy5IB0WX/KCKVbKTga2WSTbQ3B/Dv5Gm/kNsYBqD+Ani68LEa1eNyi4Rvu4GJnJWRG
WzmoQrIKz8pP8HVn4tcAeb7C+1uDUM/i6x64qy/4bqZmBqPRsP8JVQyQYKWBZ1QmkykTxpDEO5y6
io8Eu+FCyrcwo4GrKtGltMr6R+mWCnl/5rg36DZchhIWD2MC0tYIOnGMrA9C0+TVVhLKiQngzawJ
UKj6ur8An3qtqfVjFRtPiWKLbdvoNJ2rog/6oYh8bnpGaLmj7EpmKMAT6jcEybycPevO87LuHLWQ
VkenKn2rY9HT9AlF3ZTIVeeRvIBl9b22HMjoyLbXeeuZkFdotqIYrwlUBGSXYw0qbO2oGcyc59gU
G4vY2zUbRpTWoSOOOqLubVHHYpu5UXYOden6WVJmpzSfAaZIYLND47wXZfiUCakdpEXuZR/3z7hd
niVYsO3sDl6g9QWGHZMQowlBNVQ9hl5pDdaloeu86kAObRJEuj6mywvpNvq5Qfe2IVyYGYwnXoRJ
PzajtRlUujSBj4PzCR0g+n1MnCVDqh2uw3Ob261viIwUQ4WhSScPmQmFBrkj6VW59hbDrPOdChqZ
HMU6nCvGfTI/01W5Zo98r4w0erkA1Q2yfojOXhhet7glIGERs2SqZn7EfDzv4qGVmzHOb9CwgHTK
3NDynbAZ7km9uZGjrt2ZQ3yt9d5rPKbHniwwJs+iOE0u2xsCwZ2NsKJyMzC9BnA+nuBbkPRUO29E
n0FJssHlRK3YZ7qmbGF0wen1BgxCKqA3yy6B40B6+26HXO7eyb57A5sxqvNqk0Q2/dgKwlWsW+kl
LEQ4YbG6pq0Y+WYH0bGwQPVBC/OAb2ZpsDRBYUw3OswsWGImJhlwTiGjnmKUO7wk64S4lkBq5kAE
y/SDSf6VPvTflU4NNy6evFXNINcfopaXY6JiAZ+7c6vDJg+L+zjF9wgFJ39IVZZB0SWpTwfGWJtR
jjx6tqoLphsgZHsoMI2Jll/obo8mIB9XzsKTbx0I2F5HnKI9Ezc0V9w36mCNfqs3F8DdLkrh3Uae
ka572M3cDsLcl8u4qPHE4wJtymSWkOpdnbAzFABbiGwZMjcALXM5wmwffTn25nFMo+iFP59Z66P5
MWmwHIsOMl4oGM2MeetutTIZmMa24zlkqBmoTgVUXIXESsZwcWyNqd+GqhLgzlhok4VxUw9hc5yE
tAMjHzsIYelTyJJA/3rgkcutLUvmoVCSMxXxIUIEq6SccCON1ieNPffJVOsO1Vw/qllO5Os8GFfO
YF/klpHfWKpivlg8SgRhzfIpnbRiWpkDUKMCEirQoERe1Qq5gvqssvw286wda8O6GiAvME8te+of
drqeTQy00An2Jaaup87AJKe0BGFP4FsgJ8bfraq/VyVZISHaAxJyS/pIBaSXijYeEtlwODEAIjMt
7xiOWUnIpFpr9zW1PeR57TlD6q9nrrxRwB/sPcxknmQ0DyDWC4Z6SMBYFIl2wZspv8/HWNs33eRs
KvptYDF6DOjIVKbTZEyvQITSZ4Y2s+8maRlA6yAECEL9tgOtEcB3BFShUG2JLSQPY1c2HncaII+V
w7illQwM2bWMGzx+6cUsQkjLRTpG10JxYjRZJiOWqaKKdylKDY9NnOdmd007fHNC7UKvtNs4scst
YSD9FWhCjLWqc67zVvXhGu472cGUNO3nRJPOjtYBk6maXFHTIuVzqCgS7CGsN+lYH2eVIHhlDFsI
fLD+RoswqVSNn1qXhCBcPyM/dGFIubDECI92b3vGyAd3mBeIOlJSEksgAnlT5UeSjfKoU/gImwRj
vQWh4VUD08v5iZFnQsgihDu7PcKvo6wtZHdA4dyv4MkuOLu9lybeZqz6y7B2yoci7++iun0Po+Q4
4gNn1lY/o2L97hLNO1fhhTS8Uzi6MIjDERU2WTtsm6A+QVeLlvcsoZM9M0yD+tpAxP3kZpHxzl/I
n+Go8eQhFWuPFdHRw8EkW0isPZ6qKlBafXgBqm1pkP+Z/j0Lq7azvWklhIQYHYBpNhTN9Kpqrf6q
O6PIUaCQGMlaa6zVxnzV1fkZ9+BJiVJn5ZG6tx4N64VLWwVZoTRHl7xQkOnVYy0MRmy6xMjTM5Dr
ydY4dpZOgau6Pxwj3NFI3hEZQgZVolm7JkxZl4rwfXLKW8eoWJC6lz6hVmLm90pzbE36H8W226aB
tOA4aZFBMkga8hJKQ5KVKrbNkoWcTB8CfRsRMnsXYlekIbeepl1HqDeI0ZpusWhzq7T59znXn9Mi
yd8o8t6yNm3POFWdAE5YG0D7r/G9uue5A+HodNlZzwWs5Jp7mvEDS4Rxi8gQixRAWb2e68Bh0mmA
P/cHXkYYUcV0DiXdg0xpGlBBkGrHSHspBOivShvzQIK0IpupvmZcUK+UqiagWfJHlmyMKwBoLVGZ
xbiqynxnqsSwZzG7Jm2sQ0AcJPAunqYgVo2OLO30PA7aFXvGfIG8LAjW4SaJq2+EGWsbZwifSJbh
6VXj4trQu5dJzx8UKc4ysq+IrprWFoiddQNRLHCK6d6d4OhrQ743DdhApBNeV70VXs7WfCos9zBN
MZx1EtFXJsgzP+1Ue49z7ahYVIfwL+gKmaN3UGPuWoI4+8Chi7fqw1mcK5l3Pg7v7wVpt8QsRjd2
ipajVNM9XHN3PTjmqeinh26OvI3bpMduEqHftoNxITuSCCc5vmZRuxiL1cFv+vhbT20P69bBok7Q
sSy8NZcJqIxd7KPCPMoUvl0Bxm+bp3boo61KtmWImXpIAIwWnWgCiIF7egIi6DQLP7GePQlTv4qH
GkasUd/bGu2TZBqT19LGx9u5KuE02gDfTtEVaDvIaGObJIx+1u+UnNg8bWmSN9LOfeiQJ0fR+SNI
CYFVJN95fWYUDskIFmK0N72EQ5wMz2rtkFiZOBd9Zn0ja/4HPZIUqFN944ZtuSvghQWGDaImdEqy
LBK8Wy5pb28AzA9667zRJtfPxLp3D5obNkFbSLJtPAM3qJQ1NOqkPU5xN+2Guromlm/v9lV/Sur5
pLAZ3MA/447xWt5Qs3fm6SMYIYEvaxC7qHVlC8AJwNaaFYf9gGvHFoWl5lq7WiYRlVFqLybiPoTM
199DMEfiUpMWOpDlV7X6I8QRhSwItANto52M2LozEmKD3dTKLhzAPPtEphdE0l0VikpJrqTIJiCY
KhYfQ/5svsXIqGTUQ6meJEmKeWOsiYcrArew2T7RxzhVCD3Y2Y8D0erDEB5SYLtEvaY/bICgOzEn
N6ntvUOktcEVDWRACXurWlVMWB3W1c7VnV2jjR0wyZ5Fhg6E3xH8QCED0LwwsL9U0pkfaeVlq4it
/tbrC4fUqzTbaKHo6HyoNgl/oQqM3oSi6zXGimSg25k0P9+W1isNoNqfHJe9j5dexjUERsfjgZyA
apGfVo3HNgH46kqnDHq7mX11KoqNlvQPkp0AtFlxLXWpg8yyIRihE2Dfp5dboc/7Pvm5P5OXkMG+
W2V7gRr50Ynq8SqzRn3d0TaHOuwaQahMGP0F26zOdS+tqmhAFnnejXDMF5lZ33vDqzZT4uX7UnVl
ENdExSNJBHiZhO8yK0+5qr7BQLiU5O2ukGpcEvkVriKaHXulakqCDNuIa9Lv3ZaramexXM9OqxDU
ot8kqEX9CqUfigrHuxxdr9uSs37DfupBjMMUDDQufacmlt223r28RPw0Lw3dNFK2EpnRtlHa6oqA
IeKMxsFe1ZM8oyx7LnOFEf+QvRsTewknp2tnQnlhtZQn2+vDtbKo5zA73o0hO9xIjNet20GdVdxT
HXoisAQ3fyer/rGu6WpAWIq3tD/fI3W6FRYVIIw2by0gcvqu1IFf6/E61kH8ykb2vlbVN1anizWN
8ic10ZhLGVP0ZDiCoGvUgSgG6T2LmDzGQQ64w60q32dlS6CbqO4luDEfSD1lYzI0/JGn+2RIDBvN
JW6POHUzwLPGilFeN/awizJyg3VaeLNyE+VjveKVqBLH5rYXy8un7Qb9ioIaza9VLWEQA1rOzBLA
k+dkU2Wo+OScUapA7dojHh8Pg4uoCq5et+xNL2qc87w1gNGT2ZsfDRfPVZfA+AOstUAQFUUNNIt2
uU0zxZMlQMlpviNpotjkmWe+2iTXbiTegstQm96rMWp3ICT2BJ9Ua0qcfYVEH4bk8DADpPaJaRLv
oafJoO5TnSo3qdepCNOgsj2S7hr3zphFF8DTLBbSfnTmrRn5LmyiYMrDQx4RsjJNzWn2ssdiMNLX
loEdQSZptNHHmXFIjSKoto5KN7yoVbTPDCFwZxcEvkcPSmFlhwilgJ/YVhiks3VF9vZtRKj2OkzT
dG3BBof4emqdOecpAOZdRt6jUiVvg9KSaDnA1fX0+o4xb3xhKiObw7IC1G3mWSDrjohPdOtPDUlr
x8Lxpjuwdg5tlTxfRimxYFo9wAZnJkPksj6xqutKG0x9Wweg3t4zmFBbgpcuc5XLbXgEMM+V3Ku8
heFuqdeR5j4PuHDa1iw3NdTBZBpEILGZoNLS7kaHFF+sV9FFGiLcGloHo36s0uXI1QfZG2g6ER9c
VLlOPDkTBjCWxJCjtLpsWu8xUtncsOKesNayJs7hQ6xAZ67y4amd6IHwZjwxoTi3VuGso5Q3XBnZ
R6VEymszhFmXSUYjzZ5a49aEqcxYjc6M/ehQ+h1kq/klAYS+PQ7N0ygEi5kV30SZINjQKRAJqs6t
SaIY6O+RVqJQmDS3DclQtVZcCNJhnETU53nSuUnl4F1aIuauHrPimh1gTUAwnqKVWavBoBCiA6fs
OFYsCqYe4e5WYW9oJohQ8tGcYKzrBzsknAUoKjjyKT5Xy5CFoJGAmfeTCOG+jkP3vbLk3qZFDm24
OOnlol7NwWZHlbVIIvHYoICuUwTA01YhBmHTmuF12EJniRMPSbWY3MbvGqMN2lEOEK1LfS1lhiR3
TuzbksZCRtACO1e8mOZmqsTD4OrdhcK8Lawqb5/CULpyey5eDEtf5MOpUKsHWRh3TFS/tQo0lbro
ix2U/b2I0u+xnvrZxCTZJeHVZ3C4N6rYO3ke8jQoytsm4j3Z08Tm+wjfklJ9ixgr5E71EEUIQ5WR
cQtemcCxSgAzKYmyzUjXRjHcN5s1KQoHEDQ5QV4aHFA7jY51bZe+0qUn3rIAeLXw+6BrtwTXN9cO
imeiEk33QummE2/37KDEPS9v2FMrNvQkpYa6B03V+JElur2OyLI6eBBvVmpdX3eh/b3zCIuAu/qN
xCJaCAM1hpFkN6lTHiF9XkE6A1BEIBYUsUo/jnbxquaEmTa4rWjnKebG6IbkJpmJZw1N91ufRd+a
lvLOkM1tbnGLjAn9o8F7WyxKEWjHrRhJ5c4NpaP/yIagk/OxLbTnvg5vRuSMSaRctXq/0YXhBISI
QimGMxrYWQIt3r7Pmui21tg3GY72RB2ZstmLL7KkfTApImwEpzjywW1WjCq6Jn+j8Sy2oVc9q0q5
ddwq3061+YXA4HdrDToZUB3YQSyCyfVFpvYXlwvI+6RvkVPuzXT0XgcgubtQ4TGhnxXuyddujpos
2rs/D/Y/EVBg5QN4QFS5ya5nGYH/5aCVbkyOmQrQJBmBY9AV7uKOcPc0cvUvrPefHYmawuElZdiu
qn44EsGJsgK1Hx/qLMoQymvcMZ2dROsCffPtn8/qk8H9Ikz00MEsLmpz0av85aySTGvGEvn9gQgj
dK+KdCsaZqLB9hrikr/hdQ1bJ4UeO23aiEVmbwO1U784488+BVZMLNwYQz0UC79+Cs3uzXKk33Bo
DdCBelbJbQannGBGo96MKYHyzs8cN9JHU4BVSvqFRPSzbxx5mYdaAtuibRi/Hr/K3Z48kSQ5ZAqA
bGmgOJeDXtGQzpQv5CmfSChRsf3voT6IMmJ6Oi65ZMnBq6vs6KTSO1ig7IDs9Oq5Bon/xfE+OzWQ
zxbbKmyEFDG/npoaNprR1xEz1NpRt5rjVbsCk9hComae/+eb6bNjIdZE9IPCCunLh8to56XUpqqI
DnCAw2duutsM180NYZf5FxfskzfAYsGEAWgZyMbUD8rQAVo2gRRAV8VcRX6sAYtuZFgEJTMVwl6j
l1rUzb+kW//nF1Rp+xNd+lpWcwP5s/vwn//cvpVXz/lb+5/Lv/qfv/Xrv/nnXZnz/49/5Zd/we/9
93HXz93zL/8RFBhxWLremvnmbYHB/TdMdfmb/7c//I+3n7/lbq7e/vG317IvoPPfvEVJWfzt3z9a
6KuIS/9ygZff/+8fLuf4j7/dln0X/wfOqbfn3/7V23PbLb9A/fsCPLDx9buLJpjfN779/Ilu/n3x
W6JpxJCMepPnoChhH/zjb4b7dxseHthKdXnWf0rR2uVQ/Mj4u44pHbUr8jHuRcR5/332p38pUv91
QT5Hy/4E6/2vcNVxuQUdBPY2ijePN4v6wYBmCc2OpKJEJzRhE1kvKSmGoSODqWzxBxveDgj4pV7o
asCIgA0haWgqdYGesdfR/ouw82qS2uq68C9SlXK47ZbUaTpMgAFuVAwMR1lHOfz671HzXZh5Xcbl
omyMoVs6ce+1nkXW73ZMJ0rdVofAHgat7iJhSrrrPLou94r5yrdKjg0xmTuapuSITOKXIrv+HCex
bzTTUxGRDFzB7A1imkU7eo+w2nxXDgioh1tERPoOGN+0V7ylOMfG5R8v6/8fxz/JunfK34evj116
td9Z7Cbq3Vf9j7WdxpfteAS531SdqJ1eI5XGECpHVTIBw/lcDY1Lrg2ZusDBNVTGpKyXE+qNuWu+
Gr17NFKd2xmH85EGjSrtYqcD7v7LmnG3T/75KZElYklE4ewxXPQPL4lGfNyZFJFuNByolNCaCEHp
ORvKFymLVvLJIhluk4tZ8SMkHypodOTH8y9Kf3C0x+W77RXNPgYuTYfbTv8iib0brf/8eAwcqL08
w/Uf1hH+zw0yTiaSUfW2uk2aN1OBGKrAmca3FQ/nkzQiHsi5Fn7WRA8VD+dqd8PJo7lzlJxA6OiD
/GD1PVuYhS4zMQe7PAmHtGofsAWIFzl1cOuIG2znYRuDLrHzYiI3gqoUQ6/YeYN7bFKvJqI7sNTu
jdRE96xGCGnKKpNPjTURCZsUxFbB8CEvCG9404uJtHJiXVRzIG3PI8SjXSzrNGaiDIBeyL0w3F9/
GWp/buDrTEMDhz0f9ICJ0ND7oP8rIqOdezKFbmVD1daJ4u9OO1ShjrgVj+VMGq9OE5oAcYKpJcqW
pKJf4NlVh3stL0OwBdhnOvz6DjXuMamVbYonce/a1AWm9G8W9zvf+cNLJQkTxZDJuuWYH2lgyLRS
vBptecNwVx2YOf6o2A8dQVPhMs/JrojIPFdzGRQzIX9oJ3oveimy6JeWaxWCo0+jVCBAdfmJuDLa
rkh3sK0mu2l9xvbgvZqGlgb//YzNP/c8njHbHMdCFLxoLtaj758jcUnZu62uSm6OUb4qRUnYxZC6
j61hvjd2LV4oZ1CVVNwTEUbak9rb6UuHjMJo8vIyGN5Xiwya4P6/kAZVBnSO5b6OEMXidNO3Ztl8
jpdi+T7iBzRm5yUHMLwj6PdBmUeitKz4VKzv1oCnL5aqOqeFCGgGOA/IBSaqw/MC2zzyS4PraCNT
gnCTMlD69kEFFPZYO82un1yS2JpkW7SLcSAZYtkO2GL+8pw+4CLW56SZNm5klSMPhzn3w4y1lNRK
pr6DYSmp0UxrlDwqr6D1FmoCs3BCTRt4xeVYHYpUHy5C2q+VOlsnveY5/PdL+5cPs55P2Alxrq+T
5MPEGGyJdMYbtasnycbSOjO/6Rnd5Mlsc/DYa3WBgMFNXnjPM/LATaaK5JLHe1rA9l9uTf+7H2Bl
wKivWYwi4AAflzKvR8rVKCWiTlsJG23qD5MKVwfb6yEqvLMzmSKM6ZFthZlRYyaBw6djaQZzSw9A
XVpvD5lU20xLGe1wOW6cggoBRIX8bx90PW7/MT0Z6rruGmi4XQ7jH/ftQi+Udrai9iok6kUxjr6Q
5F71aqseaDQkVhQd5fpy51TXDqMiPid464jjHfoQcsWPv7zDf/k461BadfMcSzjM/DnxOuCB+E+t
8TqDD08qTyGuKG5Y/UGcNloycy+f9C09a50ICWYWXt9kqxQAcEnJS3adgoz5vz+Svo7hD0+I0QSe
DVDceoz6cP6N6skVinSnK5XBJ9mr1UXUy9HZ6DnFXoUgmJ3bInVze1AMzeA8eFUnv6brcoGSaNNl
NYeTxdtosyVONERJEKvWBkVIbcHPJdBWt0unTacs6l6Li7/5uv5tVmB+sFanC0IN9SMOqmAaSjZ+
lZHIqmm6SoClkDvemO+tNiqCNK8Rs+GsPtNyNELDRWHSYUZJ/obnuZv/PjxIvD14QPkQrob96893
q1m9ID62M1FMklZj4WylG6/TYSDN95LJzNnTT1l8qQtSp8xyh/CoCCsZKTtpA28uzPGa9bEP3596
6zLslbTi4U1udoiLKkhkPB3w0pIWH0sf0ZexN5LUxLj1N6DT3Qv38Yuw0GCUg8ij/0ZC/+OwV6tg
TcZaNylRgfoArULZluTXRZlY9D3kqDjK9/NcNc+G8UKFq7mIqDggJpf+MpfFp9KIEYUKy6Kgj6AD
RsTo/2XQ/nn1XRdmY33MFIpMPigXgz+ftWrnmY2j0bzyKfwmEljnCICmhWddyqwwj0305mh2deAa
saZuS3Rusjxjbr42cvnawGN9nCbsjtVoBA3irwCMG+naSyUfYsGJnPje4D7ZzATZsZmXEQmXehyI
sf3LV/mX6ffHN/lgV+qR1gzZGJtX/AxfBJd5zfsbltb416fFM+P4DqT1f0Ymi1naYEzXr7o35rcq
FjYqco2TcGoWfoakNxxMmjNLXL+NpfiC6/v9/rOeUssN/m4gmTHormHsOZfgA9irorkkEUyIdhy8
EAzbLiUgk+zqDkEojQxtRHMvHfl9nbj7gWJkbabFyUwbwlutaT8J7wu5VTdNrZSH2iHlUytKRKOK
8fLfA+UD1u/3QGEuquzjnHUoyfw5UNrUWLzBTg18Awb4DNV71hJN3QxNghRmQZOoqp0aNtQFtkhz
34SMnEtnA5KovNncQKuIaJs35l/wfsaf5Y3fH4tbLhI4/naRZ//5sYD1TXrpDua1dNyHepTGJzzP
6HJIbTpJVBXS1k8GQq5Vw5zdyHhNt1xQCzJhjJ2poCcjvFA5it5Un9AU3Q+MRra8oSdLb1HbJEQS
unSDcXsG7qBt5DoNxoRdRdUi6zQ0Nemj60k+dcYG6IhR7F2XrHPi+CDqOcL7nLqc6Lri9t+vYy0K
fNxsuOCvALMV6vU/B6rF8qzR0lvtqiNWxSJHU6xSx4euVpMdLjZEBQUshpau42Iiv3QEkU3mvGo1
K4uwWZqNiGX0TUx+WmDo7RWt/rJVE3IixiEOeiDBJ42AekSxaNB7gtdR/i2/99MUfC2pq9mDVsof
9yeWNsTaOkp5sev00baITjZj2/3LGfLftgUKBi5keHWFi5sfJjjCJM2JMr5yIT+nA4Ixz8NqOzux
ckGAomwShVRxAItGiAz4W9K7PxZF7R+oAqxGEOOcpM6PBIYWDAAQh/lIGd10g2EhfRsZCvx4FVRZ
W2mBOtcovkSI0d79yzHKWNfTD1sC9TGT8xMB27zBdYX5x5aQS28xFayr1/uo4W2Zm7lWitOEsikQ
YlY390Ow1tBNW70ch0Z9iqKpOlhP6FvnG/o9d6M2kbbHDQkPrAUNowwV4dGG9gQTw0L/jHKpwzby
wJL43e5GJBYxp9lUJx1WpAM8CC5veYysqqQU8t/j8t+WCfimVK451lKPtz/MR4+ijFAAP5A4/SWW
fRJSrJbhbKF/WBr38X6UZX3VTmo/vi5l9rlJe++xb3U8X0X/GNd/P9j8zz2YI/a97LViJXnyH1Yu
a1INvcZFcSU2eSdQB5/Qa4w+QIgf0E3cLeZ6P5Fz8XvyWIXjY9D4Ni9MY2Qe7bFCHFdFwyuZe8Qn
9FZ8zjn8PSqVYf1ldGj/u5pRYdMoAa5VOoBaH0aH0ze9Y0z6cjUUVLcp3eRdHUnaaSph9BS46lDD
HbLqj4ogS0wuUWqhXe5VBE1BJp/UC1C4BUCBPhpD+N/v9k5j+3Ps8unw6GKh5COiuf5z7DqjBnOk
NNVrkUd9gDRA8cnLlF+HQTj4OXKU5Sm9AYsAmm1UVz86qmnbbuROWriFcyTC/DTBsgk7YCNhZZRe
AAEiHI3SCoZxMnyLrneYRialk+zVUDT5dZpV7YKsKKma6awa07U2FCAaDaIqox3HvcBsFFYz4Y9V
68qv938Sk8YOa+jJwUjrJhBZ43DO+hFTeoFDUlako9l7p9Ds0Myas2aXZL/e7y2xflPGSvEV/tqk
wlY2Y0OJ0sz6c81GFHbWcV6il6R9iXpt2Kt4SkKFw7wAQ+LfZy2iveyWxOkjgbYI4mQhv7pLHj8M
9FFJcDG2g+zIXCxVWvFmRiFIEJunAPncK1gfZuIiDmIgBneutO9akjh+rRu7WVXs8P6K3dgs0G+S
Qk7YIpZNR25Be/yNJwEv8X+POaRyU4GxUYytUWAfDoU5+JxM9OP/L1KLnOILmhnTofhg1d9aC31+
70iJndRmK+jIjmvQpG2HTH4h1S6AQC6fphWYkgrnIgzrixmxPyFQZdtUWWVztyIF1BAuWqsJDFHh
GMFcSlKtR9Pe1rMdB/OReI/4GWxtwVOLr0viveuGUwccpYiHoXGCCWO1ovQkprWy/q6YXXXSuUhV
+lmyLd96xbr2jUlBAZHEYdan4SS6fC+y+tKly/CoJCJwxpo0TiTBlDcHJJQYVHaRUowhvLdV0SQ8
P0Yves7mWtLYzNNNvQ4VvHt4/ZNI8VEKOYHS2B3DIQNA1iB8boDWq4OcOX/Ub8ka6j22k/QbJ/8Z
52CnHAEeHeGyvhuzgdReJyvo0kbv9x0B2ev4A3SD4NdbapggnyM9/c3yyluuIMHI9cmfMo/E+sK+
kMm2aUC+nFk9NWAPAIYIl2UiCSvbKS2oEXr2NySPbVC5Rhz8/vDFwASbFP7PGf2MsuwJuPvREdd8
niz3XXGVcI7K8hOUjyMUNM436Vxxq6Iol+cpQiCL7Gsb7oA+oRYV03i2HYWpijOgQwpzM2vx6qik
RWIF1273aziuXQLFVW+46WZPenKsvhTDpYPE+AVlA6gvROnZ0L+j10p2pQlXQ5l/FEsKQWI0f/YO
CoeKYnIw82wPHbLmDeSmeQcvXAZpqyDUVZspdNXlIKf2EJtL81BkyxqxCzwsS7WL1lIboBCUIh5Z
+LlJ8fuh4DPh+b5ZBU3cqfs0Eluyuy+tw9JpF9eDrDMXP5wKB1pF5J1ZDrwxion3ua7mybJrPWxD
lsx2I/aKrWHzYnKNc+860pUKAkyJQTdQRIJCw00vJBfqh6nEuekOJTHMcuJExfrZIfaz4bbg0p12
A13PjdIQIV9lbbUVAE+DeggBqTp7p3d4rkK4OzN7EAvnUtk+9lQd1bxcVUsqKdJsTaC9PVheeEJQ
eJlBnKLfmjTrZFypLyphrDIKY+RNOi5o5i+1iJ7cT+omxefaWhasPOjIjWUI6Pc1aPBBSyzUVAjA
9vBrTP0mtwj51qK42HKfNX09VdRd59UjVg83MBbCkq18KEju0aZX40aWb0xBt0PolcVvRpFaT1PX
xoh2cmjnrRUWvYkNVaqkgcNhGlRqXlVOnni8Aix5QiLYiNjAfb2WPz14f1sHSHfDPkL2UGedkhyC
aDprW69OFwA+fYaETH0tU7M5TSTlBvdRKM15DCM1/qETIEJqSbZalSOinqNCfVq69MmIp4tBrWO3
2JrnR+sJaRWi7FEs1/s47eaLHOn9JxQvB+/KHzW8IEv4ObUuCg97eak9RwbeYVjyNiAB/eX+teIW
eneHEQF10UQ74GJFXv+KGybeGmtt01vD+rIOSbdMQjHZX5wmnbfjIg3iM/NrJJTz/aRh8seBzjVm
v1+8U5mp6l4s2uE+1FINcU3VqqckWrpdCvzIT1L83IZWOwdRfKv6L94EMxuP1/5+YNfVRg2zLj5U
68C38gx5471O7mjGBLl3+OXWNUplO3kAPnJsU9wMy9riuFdMhxhZbFE00a6V2kSxlIBpliZX6T/H
zHvFJB7UW42+FqQ8gr3WW29PGJ2Z7cDW0FWovN19sbvfVgpV7NDCFkelLS5NUZ7HxvmU1bU8TyPa
+GhyYByKZKBx8ZihOMtznbEy/36n96mImp3g4kTZ1SjmH2FamY9tX77e/9vogt4Z2wGrLMZq3y6S
91rPlnPai9Mk1bfJko+qrJJnOKm40bKseS4JIt0OOCWvBqJz//5JyXIyAIJw51iGwo/wiJ3vi6kK
+HEgPft4/1VRVj4Q0jSencjCeTj31snU5SsEUesxy7yfxCFRmkqrd0rxIeW2Bd9vom4HvUmeSP8K
7q8gV8VbsTrBpFfIizdFXNzW+tu9LMf9swlcETMDonPjqjNDR9vDrqpDnKHvsrbKs1rpOaRLiZWp
+f/DYRxrZ1FlGar3LixdhNH3z+vFi9x1DYbGptA+34frWLU3WWhYErr6i7U47TlpHcpki85GOs+f
1NKWSCP7s27xIdzEtJ8R7QNrQzXjUil/hX/0uUhnfBUDgScqLOpdNOlcN3XFOlCAFAS+3yoHlT02
du3k1jGIcVywZG6V+nw0WZGWRZ33aTf9qKqeq3RaLGGcFG+U8Zj9a8neXLWPxHhH4X0oLtl3rXab
hzI2T/PQPWH7nI/oCom0x6fuiLYBou7SPl6Uctf2AJmYqTOS1LIJp1KlHZgpz42HT1aYbYuyfzwv
Zus+Ksp04ljR7HlEbJ6oH4/WoNXbSovBY8SMl5hHebPS6lw61q+2sLTj/ZAUjYPjK3Mx7fS8Kq+T
8tnUs819aWZyVzj12ubRWZlvI/AdvxOPWR7bp7kyTQCAnKkKsrmPetLwXIc5EKZVh3YFnwXKW7Vv
s1wJpJXhIm09qJ/81mllxWFDzneIDnGVU06vZWSIJzRDB611txmlv0NR1k+5EMY+qRmWNXhKdg8K
vM1b1DTe2Sydh8Syyu1gLZzYkz4Ex8yGqLbpQf/FmMJDLqZoWyXyODSZP3XRRBy2C5uVm9u+ktZB
aksFiQgG9v29OGnVh6J6Nryihd1ATavKDrU2i0vjyWibtotvG2TNyToZbyjTxx/d7OwaQ80eCmN8
BLgEAt9O52NeMZ16UtwU1d2b/VnzcGPEBWhCkZGQTsnr1gCeqHMMpb8XJ71/LEG8PQCxg7XIIQbF
Q5+ii++LR7zJ3+/bvFrLy0w0+MXtfrAWwCmgBfp4n9fcfg7CVpGlr9Xn+9SzaZXdlOUizDkcJm9r
knJ69X4vQ2x6678BCwICVqtny6psyqEVJ3Xypa9KCYeiGaf3+0XjPvUWJ8aX18omSNo82euq0fvj
+M2Oue249x/I3d5ouD1LrfCXRE3299US4LJz0Bv10cMbHhm1fdFkdsjUIT+7wETUMcZmS7rhceTI
zV6NNMKstYBbsbMnOopM6Vr7mcNQ8pXRJLqel5n09sxQaljJDRwmIBosvAaJP8jvs8LuSugc9hWZ
fIpKOuu9V4b3jaseTLGbEDf20kDL2Ani3nJOhdwAUVdshoHmx73zrHbdMdHcajupk4bYY8SoZxq7
PlmbIet0zuEKH5ul2cBa0g7KIDpaDxTspLm/PyvUtGwhsExOCMDrfWcWnzoa/xuVJXRno6kNKimK
U4F/xx+KpWfP0bKHkjKI0MbpnIivlqHQ5Zw9CL7cAzeq1X/lPPnDxIDoR2s/KEqi/RwV1r5TkNXG
L5nb4sdFB3LLZH7TklV6J6VyBhIlcaHs9Uy8L9YkD61ZFMGEhg63HpNCusiOs6IVPjDnmS5uXx7v
AwpAXLPNlyHbihQm4DzvO3gwF9HJEx3a2qfguJ/zeHgahcqbGjFk1VX35Ll7LOBmI7PXJNUG361l
5G7Mkd6wKZ+KwS7OpRklYRk1nFWW7K1WXhetGLCVl6z9CpMiUVwuoO4+7nGBZB7R2WI0H1E5JoFs
US0ThZv+HsWUsmFz2k6IYoyPNtl6UCUKt/q1laaKvmPJ5jJvuNpPq1SMvSDUYCMRlof6AlfKKB+H
7rkeVAXAwfgeMYZ2cV1zdrfY3b3C+1nRGYxRABzUsW9/X91oeNkZzZyOrndgoijxB0t/5kSVbb3K
s9HF4b+9l5wxK+M5WhmiKBBJiyGASZZ9tOPIoe6lCr5VQWm2GTtrOlkejvZurII0pb6ZZGr3tDh9
tV3MBfxFL6dVyrHGXrbYRw3du6au9+ne4tCMHP51WozHe+3BhsrSto15U/MRKw4W3GIGvtPWPYZJ
VX9e8uVbgTV2q1przmJrP4zn+41jQQ/cp+Mui0mP5FfuhMjEYUjnd2WO3/O5IGljKjhGaT1vgGj4
RImq3YAzYIbc/bvdAjO22QxcStciBkHyxXAU2altqQbylL+KVH/G4fpa84kuvTm9O6bzktAGO3Yc
Y8K29C4mQC/SP1X1FBX2az2BCqTjjCgHCTkPujKC2phv0k3mIO3j5JJUGWyG6F01wV8ZqiQGyao+
a9aXxguXzLKh2ghlmxj6kxOJIcyiRX5Skk/xsMOenLzGRgvcIirz545O0eJZ9dP91Aj1iBdjeg/a
ehwQWVFuF10p/PsTt+g/XbLM9eu6giG73thjI71ZXWle1Pgx8Yb0pNCtD6QJzJKS9hzOSW/5XR6/
edCcd2WGoqcZPRqTQgMvFdcyrOUYB7mpjYf72HEiHCk6yJKt1ehmCKKZWkxUi12tGj8iJR9CQdwL
5FTMinllHBIgOWFX6l84t/YcI+jRTq7z05pXDfa0PC20bRxTq27AP4PGHOCW3lUmVvYdD9+4RYmc
He5fxRn7zpcJdJC5YiQUhYNL2izLByN28wsPbRur7kWRU/ZINyV2FfXGgi6Qqikh5y2DC11rBihQ
ODXEWe5r0JO+os6qt2PNM+sSORz1Qr7pVuNdKyv6mZlgue43X3wfz1WatNRsTLG6VIxN6vbUWOWx
m3Bj56XW7ovIdXZRmjxLRXwnomu+9NyrNtncljwACp73F9iP1jeNg+ujeBpnF0aK0nWHhJrB5f4K
RUtk7VzOD85wo3Ed+aT9WaHWZ1/XTFYw62m3HYFknESf6IHurIU46fB+oNdyzaz23VI9mH1JY6uG
upRkq8f9Z45351nvy6+olKOtOXdQ4VPzTLKBdlET7ztqvk1P9vW32Mr3iy2+Uz7PXtzRww1QB5ad
dNwFSHbnAV6Uzj793j8XjEa9hruqgTdP1AWd99w7dmWrUyjRPldm+4YBWDzqlDIQjuHuLQqQltbI
WpS3FDwyLfmemdGxBZuM/2WQj63IEBip9ttojpyRdHaOCHAwIhPe1zAuj+4kdnOnNr5nxckZH7Rz
qPMcOYeosdaVxbPQSXDFPd49Q1srt/Anpuhak/BsZYN1spf2Z4IvodXtn3DL4T7Vvmlm+TdV/dIu
w05Whv2zW+zvTeS5j5WtBK4T1aTRKUlYMKmCRcb4urL8C6VP71ChjmNFyb+guASmhuYEKjODLNHD
ypyy01jkRdil5N8WSmEEGQze0ANrdDJm8/d0altlCDFNniyUpGE8A9NDS1QcgVt5m2oCD2XFPys4
8JguwlaLs0OHbuKaoiaEzDoaB9WqudVwv3lR1fLnklr7hRXxofOgkRQ8UUj2BJrW+PEXF+eAWLr3
GU9E4EazSnWq+16v5ajObQ80JeuHKEEOVY8dIoXYc45ZQ41pmPLLohu/CBOW+7yjse3mXu7Hubg6
a8hb0vf5g5NAKslnu920OHx/qhJn8eTYG31ovP04EjXKQT6ncU8noNAZJVgU5Y0clE9JbcHbL7Nt
VHTRdkGiVRvZBgsTZG1deePBsEtQ0sDYz2l5fnOgyCsrNkxU+5l4ksBOoqMSRQP35hKOD1budjSf
Olr11y7tQ2w4X/oqN3b0PUdElN3XsktLnLmFemZ7WgBAhKQZaxu70Jptm3VUKtMlYBMWkEnbeuOm
XJ6LKT3PWvNktgLzI1CpTV3B87T0z2nhbRMTWBx+xSupWwSqNsmnWi8+NYVJ/aGH5G9Et7qjGNUb
3FZyin1qchnUjFMEFpNN3zhJaDTusYWsGCAIRQAw+iP1ZEgSNJyAjmz7OKd0mBGeYTjm60xMtV9o
ObkPtGgt1ERbhVKwP+fcm0wl3qY5kJh8+tZCBmAjlwMPNsFyavzyKtpepF2TebgxIy/EfqtvJJNv
V87LSzl5N6dS3pu2xkCltXjzRREWjRZtBzYwX1lZIbh13EOh0sBmpHmD9TxRLd4qk64RnZswdgUi
OKqtcEK046CTUa17O7cQBNxq3MGT9eo6t3XopqrGLcNVUeqol5XRNhn2uzkOQzBHmj/hzcc4gE7L
9abQjtmzpI6dMOFQlrracW0M51y6aIk3XGwyYwsL5xURKRAz+iYKS4/XN3JL7aT0VWc8QBnwwBBO
v+p4ybdyiAZf6Rx49KSVL7X5nMmRIp5TliDl6GSpSnGOKipSiPqK3WBNh3gqrsI9NDGhAQYsBdzo
kNpcJJ1iCcrRM4Mp3XpG5PpuNb4UrveLKiElq/YL9gXeR4atlGveocUPt61HI9rmRXqq6ggtlVZz
0nWjV15PFS7D/AKc9/tCiNmm8HjHvTJcBQd7bqthydDZekqUcfuesq2qtj45iM+4C39lTvM9Ftqz
GMAIdXbtx2ryJZ0pKKTeTedXbipX6EFiaC8DitZNa5eWDw069Ebri91ZTTCruoEcunH3ICiyTawk
fHCTJ/gknNhhyynx4SYgAC2oL5kKXURXIn/+wkliCKUGbqSF8W9H2TP4Dbxp8fylx07ty5JTmbE4
SqB32ia+JBxM4TsCWE8s81M1kW2ezTA5xqZ9z9P20BGdtFHb7pc9DOV+coazQn47mvXqCJ3lk1rY
i78UfCmnw9Gnu1nYzdqjW2RXx0jkgfSqbUtElgcwcDPpiMNdMztEiZIwhus5iJfVAsgH1CgQHyvF
/qHF6XBkKHw3+/psNRuy2dKdQ6No14/lzvIGdVtBlFc7Pcyogm9ET94kQHYf2Xi/26LqBpjoTQfS
DHJAmXbndytFZrFXZrwrnFPKt5LyQhaUCS3SbPd0SjfU2EJbwRQogVCBLYDKRmbA14mp5UemfVJK
Bap9hGEw9Z6VaeTq0+butm4cH+kvZ4X2ABrtOoBiJ39j3HbOmDwMsXW1BTKKvJxPdtGfZu9AxM9b
Hes/vFyjMRepWEbtH0KL30u6NbZCVR634UsNR2mjW1CGPFsAC0uT/DGv3eOsDV8zQwdTWVmYBuGV
HMkOQSQJUUsze+/UW9URZNyz1+vNjujR6KYn3XhT6LkAJCCLKtH3XdtPl0WJzqmSxbs8r1iwJKOY
ZzGGQ9Hlm6jWBKZcAy6gAOc2xsbPeBqiA4BsTggyfeCe1R5bnfz6sVNfKp3Vs8p0PO6DONpGDSwS
XGGAqMp9INL9bVKq4qKpX+vI/tEpdXZuZ1z6uX50tCEPo0LWvkc9C884wgHJzT9zouelUvPD3Jvx
riXVbj/ih6s80lxcg+YCoQIVGpAx8dPCcm6xGyNlmVQK3c1XzcDSu2U656tjQkV07LqP9x/kVAmf
PBM1hFPr/f45rTTf7UW1jvefaiK4foQzzL7QpUXMCj843NkfOhklCOAjJxy9uobU5X1L2yp+oBw7
byVFEay7dPZK0xwpGHUKtzigjYkDZWCY55SSNzh32eg05qYcBFqFTH4tFSRLRIGbezKdjeEtNvvh
hW6bN2a4eyvldJd6Zto8BpPiPYlufkYoeFi9AsQ32iA6uFyMSvFL2C0FJMGa5s03a+n0T241fW8a
5FVSSLqSXMhmYxzPiv6saXG5wyyRb++V/7vgulU7b0/KTa1QmM16wi5qI3ltOFQboJlqw92XiSW3
dYbCxm27Ny2pA9h+cuc2uJZJ2ZjOJrs5NWaN8mmLPT4OCq8cPrszsm5zCapxbh77tPr9J1BqfPZA
f/mupSCgsy0omy3DuM3msALgIisX2Tem71QnJUlv2rfeaobjULSbvNPRgVvGhZCnQyEprZhW9XKX
McnI2xMHRZd5/RbTqLw7rtIE6uDBmoxYPWIyde4KWqROxllVE7Ss1ChOno5HprG/F8qgUNWfj5Gq
38xomk/dWC6be4+shN12dpEv/pZU0UrpYks+z6jQN/xOye96n0joBs/Z9K2kY+V7lH6OZd7FNPWq
egP9i6pL7g4Ptsdvm600v5Ybqp/Ny7S3VnOpq7TPabZU5Me0+a7WDBA649qWp0HWL87J6mlWUfSD
yNd0FUmrSopu3gQYNHojnXyc4yo9O2PtbNtSBnXZvHp1QT1Ay249wSpbu0YSZbsd4+be+usseRC9
Zj9YrncZPcRvSQnRSJoV53S7z3xEIuXGGFRrWzMmEJqqBqxY85FTdR7euzXSzb60KNk2hmVYz0ql
sIe3J9PFX6x3pnosS07wEHetXT/TJx/hzB2LORwju7pSNDranXBP+YAjPVlPMiWY37UhIyZ3gMyb
AQ8p3OzS1P280RMbeHAPo1HrhwO+Cfox9vgMaZwTVzsoSMLWQuXashBc4fX2FKVyODnG2QX+ZWhO
fdQqffS5BschSo7qHDv1i8sUsY0+ftamMlSg6IJBnK88UY8Z7AE4i4GITEb2bsZdE3YCMPT94QlH
h5fSQ0ibIB8//n56ceZey6K9qQtXMZmkxidryvbj+o3wW1ziUKH3wEZj1Q+AleRXeu/xCfv8YbR6
eZoyqhmdOY67wmzNfdQhADCNJQR0PQVJZHN/zn9XdGWNnkeNPtX5+HlUekjLI/fhdeyUTXU15PQ+
D+r0oANM7tLo2321IfbQPSVzjdA+Ets6Sv+PuTNbjlu5tu0X4Vz0CbxW37LYiZT0gpClLfR9j68/
A5DDh4JYrLCe7suOsL1NFIDMROZac44JByETmPNqBcOJ01CpLeON3ZUnevPxWS4ApFZu9WBkLsrO
yrtYHZDbIKe+0a2S3l4ASoOglfafgpDXlkhuBwgOh8FUKlDZjz9UirNm7zsueO4QqdTObEDVOgda
ph5FcD8lEraO9G6NBgfBoSwe4CGuvTGCA2LRKpLJ5PD7zdQK60WqHZUgeu1GlxPLgHEseUTwOsps
ackx/chRX+rD7CDQqVlNc1UJcuM4GMXGcxCr5KW6aS3f2nucwR2B6q5DcvbkVQitkzY8I+yExuwB
LxoMEwUBHH1IVBiyykpYTOYBZur4LiklxDsqXoupKZXn8isti3IzydBa9gaLIU2U1TRMKPZYK4fC
y1ZiZab/1gVbrM7fAyl9MWPts6kUPvFFJucnkQEmgtChWN2vTqhIU5oPTl6lC2hfa1gm0SuH7AWj
FdqwMnzTIkgIIbIb28zNrSr6YjvddRCXCDvHKR4lSbsTrvNVkrBUjAOkVnTQe4OdgRNU4jUtg+wL
uT3Syh3gjbFleSKQik1j/ahx2tyFQZssO68QJOH5/6p4ike4lry2Ti5NCtRN86xwNptEZMJXilUt
F5c0cbz11ANhnJqIuzTO/wE9Gh07mZSl41bXvBdN8WMqaOlD3C9dB9wpeNhhoWYyWGFLrkEeo8XI
0fHvZS3WOG3dC+pYS8cdvI1aufQFxnvsA20sowI/LoyVWoxcIytH9T8AJBGjftXTgJsYcexueJQ0
tRkeo22tRATbdcfUhEjgjGZs4qrMla7Q7FWoRVMt7NIdcfR0Uh3vaJTKjqZxSycB/lJFqDpLqsWG
T7Ep5K64H8dCj2W7rfosxdnJMZr99NNdUAJsW71+iwsqXTfE8q2n765q+MpK5J/4filPxPD5G89w
90BJbbZQfQKPo11no0LHHfD/QYjYBSBOwZL/EukiR/iOVZ5llMLq1NTxFfWrRHmBuPdcjNMuAjUl
daAvE7Z5vnU3XZZswdchV9kgUzZGp5U0B8xmJxWlwhIXQQMRfHA2FLX7RUJbfJ9QaMRwsqiT7Cl0
rYhOrQYwxM6rT8RUX0qqRke7tIKdkNL72pO7+0jX7wEth4GVvtbZ8FPRSuobsdlCUui+V7URnmgR
4admCg9FjGYnzL93JnQWmzbEfYDm9GRktGiJR4MPtGHhInLQ9L95OboPKUswHLY6fY4wVpe/OlxZ
wPrlntF6LbQM+MmgB84yF3V/gFBkXvzSZ+M1DpZG1eWHkumBpzN/Lup7lHfKXQQpZXDLC2o2f1Os
Hc5H6ggOk08Rn00H9vBiyON6Wxg1BDIAoaDq6EKYUlkua7Xh9fNV3NboXr/zjjiZWYOzi1z5Tgrz
r2ZYFnS9yy0Oxl3aaf7RKgmt4iB2pzoCtptXN1u/1zfCMaNtGrXWBsXksEExDZO6pfOZq8p3OPnl
ir8Lloe+39IPS7GLPcpxVv8zcO34Xi6ovxqqSRvL7+/bTP1Xa0X+SS3HBLvckU9mWLPTmKQsaRw9
IlRLkeUEBiKTVht2g93Kd8r4D62qzAWIGZlSvBV6xxYa4NJ17WZdj2LxzsnJyRxoH6jFQFAhJ1vF
qoNXmhgaCEDEIQpTdo0cKX/yCujDls2xr2T2Bt5ntY3qVWmCSp9Wqi4vomVPJN9KSDygKi4R9+T9
Fgd0tktzY6tlwE8itrh79PJrFLHpHtnIrqu4VoxuZ9JFBOX3uK3TXV7TJYloWewFQRFoxnaGGxir
ziqVtdDQybhpNYYpZ/HK5cOyih2byESAolvwoCM+jXNqJuwlCYk9Z1ntaKnNk+Lh3NPUQFvKmUXp
E4IbqpDiTmrKl+lTpDpNtBzcyCRKud8lQ2edQ2Awdke/RH7x9Yw2h1Pu26yiJz/uaZXKOKeBApGs
aYKllzbZok7Vb4nJ9lbr5PRQF/1dNzRHPY30X2scwjCanJr/Q/Ib68FM6mEReVJ5Z8LzMtrk0rgj
99fxX3tP6+5RoR57TT8GqXPPjYYoohxyAUrljuIipGi2fHTacT5w2F0T27LNBL1iEhGAQYYKWyXD
3CcSOocwhp097ZpLxuAdRAnjWORluLRcCiIu/tY6VSi2GgQnmEm4p92HbEoSnxis4ZaGJEnzKbhP
J2ILieWKLnFcdivZg+VNRsVTBYVzr9baKjWDO0Ds0tasKJA0oZJvEdx8H3IH5Xp6yIHt0MfIX6Ye
rKeNeFFYKRs7xiwaJMANO59PYY5o8wAZKFxSNeVcOckrQAEcAUfFeec96Z5hYy7dJmVqc4YdDpZi
vxIlLB+nD1iTgBUu0mIPtfDXpabNtJ0GsOm1fJvFnrsoRpXy+Gbp2aOskaodIcU0SdR94pj6MZIR
gyARuhNfpwNcmhHQEOtb2nbBeHhhAUvAi7DthyA9OIfGLDg2s8rrjfrSpBiTMTxwGHN8b+mB0tpF
aUS4SZKOh5OHPG2co+lKXxWotkiikuaTobrKIq91Z5e3CqeNTDaXdcxkASAHWm08DcRp0J04AP3S
BjuWKW+hPo1BEna9k1KhbVsDWjDU+2WeStHGjKNihbO6YkZyIo2Msl6aSmpfeHsrkiWYD6PaC864
vzcRoY8qKWnjys1rOZ6+pk1yDqhwpxlnDc8FYq1KRcihNfic9QD3HRU5Nl3wN3xoVnlJwmS2T7Vc
Y3vSPBa5muyDukXP0tBvJDQzbV8qxTV3peX1ayj9qDSqCgQsJ7koBzmUeU68aaHZnBlCekU9Vucb
4nTOng5Zexo6pEqNxeLEAg1kBvhoZdirEtoTESLBIbNVrJfsKnWFVKzMQSjdyonOmUQPHnxZW7IA
Vlte7xbkwcHwwYR5QfAjDMqOdO+quyBRITPVYy/hfXfHeJGUY/PBI9BRhJp8CPKSIm9WnN1OPUlA
kke79xdHUaiMdP0I3k2+mV73Y1AJTdLt9gC+nynmUKM3yjtHyMWilPNy2+fuF1MM4Ykcr5Vri3gX
D4zs2kx3OlPtl33aRWbN+Yx6dY50MAe0tqYni9IDIamcbWN8QncUNlFF6PdJnFqP0znOLjHKmPRw
dWOU2HiwrSJPHLuuT/em1dJkUx4djNpLrWmNrUwiLrsMbJUqG4idr9JfQZ1ymhQQTifF6+ljqyAm
29mtU6zc3Oj5VYHJrhiFpwZitUo0ajmhb4OLqJ/45iBRxihPYSLSd1GwD3x2up3zNdFqf+WrHFfU
zE2Ryg/LoVi3bsq8GbpqY6pRsCnU7MLZ1abaoYQbIiu3HXo1/Lxfndxzbpjz3jHv4LwQMG8sRTMA
f8wk5XnFzqZPK+UyKQ7DwHUushLgCDw0EWLTquHgZskUJHKFE7DqurtJdaAUodhaEYVnwIoKmugF
BHsDome40IWbvZq9+gpLUXqswCJig0ooxNAxC9ikh7fy4N67B9y9stAM8v+I3pt5W+quoNKThcNF
VgeBuF0kG9NPs7MLw3UgRYR6M9R2wjXWTtak55K87HVTeCmHlU7faY6rbvpK676UWrvY76ye1pOQ
nJ+1CC4OHI5vkmRmC0PqvNe+SYnZCIIbDg5ltEj97uCAvQIRZkz+VjBNj67qN+4jv7DbpnYk65f7
KNHIyXAKh7OpIhCRJTbJG6PKE8/CgEYABINTVPoi1LObZuk//duCPDBCq2QNmxbhXL//kgb0X5CR
rXSZTodSohcvYOEpuiXNKk+SHAlHT0pQVxH2GrILiJWOigrH1aMlOroWHYJTZfyEuki1i+Jr5FMd
C81uVAZVy2aUfMEcsBa50HeGbJRPH3thJvrU/ElaBghpU1FGrtLoz3vzJDmrU+epBumSadm6Z/0k
eDrXCK7tjN204aC2s/KQD1OFYPG0PUlaT6d8so3owhXiIBnGDzeT111S6q9ywRZGXXl2kr0mdR1s
EvFqF02x6VunXwjP8dd2ORBrkLFKJUEKY19RknWLcnfvpnDyGrrqJAZXnFoS6wa05k80h2bJFFsw
QuDtsgxtBkwgkjgxCQHWL3SAOPOhMr4juu4wjAfhaa83vUQHqg6FA8DzI9gaJGm3QS00Ke0S+sfr
uh32WuoFx8TGdBGiHG0T7x/T+DGdR2RS4fY3XtL4u35/SRa/WhaKZlGgtfXZokMlU43A7mqXAsP7
Ovf9lUhxgKMzfdLo3SycCjW1oZHiq+b1JiCSa91KdMwiH+lYb75Mwo+ef3UP8DxFC0gCi47Rau9u
p8NcYaDwKUdtieHIy1+ekelYWSoxb81X6f4ozokND3CYAlCHIQpgzgoVtY/v9N03NJIHZBuDJLkC
M2tWqtN6J2TZuJQs8mQdIKaC5flDDXIQDM2gcTLC4Ri0ztqyiwMhA+3GVTqSso00hmKde1sZ6ubW
Z9FDF0u82bQJmsSsVHmJkwkRbUX0KWt6IB//du3PRYm3ZOD0x9Bicgez0aWpSmZCdNcv2I9PcupT
ZCz8aBn1YFDqaCzV1G18ConNW1d+la4Bwi9tfUzL4WTlumkNaL/wN0hnjFNQRksrZl/r0HdDmRhx
dom0xyHWv2RZ/hNplUGvDk5Ggp14g19dW0yjL9fxi6U4b8rWPkyb0I9vUvnThGjJhgrjw5A1w8Ay
//t6McIqWoLOVeTfJLdyNK6/KFHornFQQVYfdOeoNyvVPXilat27o3fcE8uU9t0WcDPyyjosDkVl
GKtW9j+5QR+ukhiFc1Jb3Y2x9M5HAuKeMcHi8BcLeTZrJLlR6ITg/gKx2m3CmkeGGY48DM9ywP1n
2YGI5GoBjL5mvaMZbsMoXbmtnN4garxjhxzZf4ZhY7YHRWXNHL+tmquD1ET40BTEc17n/6zsUjtr
m6zUSD6JFAsf2lDuNZ8iNq2lY8gHOY/30/JvlhYpYjiGblhcZ/nRo+XckjFnMlqh6YE/nT0fHFk4
PBJWlUZQ8I1HmTFCZYVcnh3Se3MxTTUFbC2afRLYTy2xianO7DLo+fZe8SOtsTji7wtXqVRDEcjF
FpJbd1YLFJNgsX/ivsYuwj7kv/eXErctG7xVIowNU559tdjkpYbcluZl1Psj2z00MvJ7O8PnNs0m
q+FkkGMepu9s/5PSDVYyX/9VWo3K+ikdbd9RKv/3+xJ+lxA4sMaNiTb/wGBLlvS4C43LNBlVkWFn
EcrPbtDtpVbh29BHQkdG1tsvfMtU41MSDv8fT9P31lG+54bMRlW2xxf9+zSVCkW2x9bLJRqCfqtJ
fHEDbR+wKaPlDtmBE1q/yWhfd0PILn8Uxqbs5mw65ySXycBaY9Xhe038hkfa0TZwDBU/eXaeKhVG
3vIRScVZL8n3ufHT//QOW/xyjuZk9doqeb2//3TwjzJ7EdO8mHquHkXevo5McWvhyAUmIPYYAJpo
RXnx96STvaNjYc4pW5UaAtAlCU3DQ0JQCy4M/uPQ6zoEvKjdIprUd2H9OVZTHVOW067LXHlKbA6v
UlDLh9HbduNG3vlq8+ANnfGpslbOt1aZrsWSqwnr4sm2BNJPap7r0nycdk+JF7+2lnfxWqgqeq9u
aT+QuCTTYUjPaYuhZDpJ/0L+pM0uWeIGw2YKIPmuPQrMLS1RD48f/+I/cXlsikD6Af4B/TNq3n5/
9FWX6pTQa+MyiSUbA22kHlIvKiGioymhsT2Y33EoOBiX4ss0eGVXP5Na4dKfr7WlLffBne6He3qc
4frjXzdlks92QTgtWUV1VbctlP6//7q6Jq1wCHT/ftJqpg4NSdQD2lqKuDyppvKhE0hzTJHmJDK0
T3ni7abVwBH9Cx3E9lxDEHjKTOVVRetzKMwHjJUtIs9aOpWZ0RHctHBlhx13BW2PS/1q95VjeGJo
9A+SkHD3G9vJABPa1Xe2sgmB2aE6Km7WrS+2vkKigxhFdR/f/DtUo5F0OdqZLY47f/C1SCfQpS6D
G12O3wfZcp8TnJZUDFR95aF52Xpy/ckineQId9/ZT82PKNTteze4gSphoeVBz16EZZsmUCPB72GD
8fuLQAXb6kOpevfTvsqlOg6tHixFmi7rMAGpRLG50KhhhYO4gINmnxBnHjs5/wz0HmMSVpjGVODz
yaMvMsBPU31xmItoZx9InPORfnQrMkteooxkJxNh4Wb6x6AhlFOq2CN0UKVdVvmPiU4xVzTNcFKk
xlr2vgiX0y4+7S2yhFJkw2GmPWujOLtMyYwazB6+F5YdMm2pzTvkg8qiwlVHxUGmKdOx5EkhcEos
c6oxvMSe9nVaSxIz/Bb5CQWJQjkT06HceW680vKaYFLS6HCrROUyrI9CSb/VDae5mg7AYqqiyDoW
qyD/bJs9HlwfFe0AIo2gg9h8ILDyhXIK8sng4lZd/IP804uEEpfDUkmNlfg7OFcPbmJtJiV/UOG0
DfR8ZWD6pIdSK5TIBvcUC+vRbRq28Lw52hhIkmNMyvsMPykm4cw/ILL7acgFjEaHg6jt/fCT1jj9
9+MUhOTom4auJhM39/vYwMkR4sNjnE4VWCW272KirAnjUX9Ycoe6Kewp0ih9T74T/eRpDbHqstg3
iAVu/JY/oYYWIG9OTCasB1bg2V7Vtena0lL37ztCukkk78315N3PWvmAj6jZTT9hopL8o+JP3HJg
zUlCUvZ2PDxDorZXBUGQTojnFCfOcOPA8A4zD92hitLdHJlaf1QxGqPUkrYwwPlQfaUCtHTjUv1S
xNgW6ywvXpTBWRNCCkoFIuROG1CHe3xvM50EN5k25TKztH95FRYOL82UZR14e9EENzc1E5Dm9/lu
j6gaFbAW4CTNmi28fUO0X9q60b1nSidkJelJGv8hlP6+lE30bny1ciPlx+qFdPSQb2DlyJeq3qTL
wu7FGaMf/lelX8tRVS3tGnjjtEGaBvR00JQg35ATAfpDRtFp9CXYiahWX8XQ6mcNi96DAUwxtOVV
qpIc4Zq9tjB7P1/Yif8S27F1FGXxw060fxS+61tZK8J1dm82TxpSlHXmDO45MtXnTuP422acNXQC
Up6hkbAVKhkcPcVM8n98aOh+oZMejqJ6qSC33jPhI7/O9mZdvUzK+0zHsSrlLuKcBvFAHnxSUpqR
IQ5r5M9Fdi4M4PSa3e4h9BHgEEQNNcAKS1ZGTBkF+H+gPnjbIujSDT1vuiqeWZBy097htOchdFX6
mKoIS1U7gHiZ4T/OsUIYVqed25L6lgSo9b6m67ONpD7bDCzRxEhkhy6qduQIFrLZHSx07qsgT05t
ihw4CjAsDnZO5mXbD3d6HB6Lqqp3jdcEG51LLIJOKK9TETlrQv2cGfeNn0gbX5TlXjH6r1GJyrIb
qQ9xVlaLIg4pJ/uYLJXO0w5WYT/0cnLoA8rOfZQ/TM2OrtW+yGpNIzRyn/vhdZAd2JShfaycBvMp
W+KO3vueqtZ2MhuniHNWOa3GVk3btWsMPTZzYl5NdDp0XZwDhHbzh+qjhxtukYLVPw/vFBQVILMW
BL6xLPr7uuW2qU7vmtwe15OohGuhfpTVnnOifurocxwqLzeICtePNCPUS+rmpG2nxP/WuulufBKK
F2kRqltSDtnaSU82vHs6YsPWp/O8grq1EC3dxRsL3J9bZahZMgdLFZAZ/IRZxcGsSOgm2ym/p6Jb
UWjPTjlwzmOv9KgZFZjLBtK7ZZ746BFQL+uZjHOFrxSaVKBsxSfVqLRPve99+vh3aX8UCWixACuy
2EOSqmbOGWsemtAI7H3wALEPmZpVLlTHLjZmKR3oZaPpsut7iXS4aT41YUHHU8UoOdZBJrCSiLKd
qWevEevIRh5JKxxTFdpvbnmc/i20XPEOIJiHQGBECDmCRLGQ9nMUYwYkHXESBvaDCkDDLx7NRoeR
YCJDcqJ8U0HrQZTST9J1En0Hg/2iQ3lSAVl64xCgiPEj83bx1GmfCdjTVCLYLv2xWRL0+TOj7uvL
VDibNv9Zb+w4zy87o23WVk5WtlSln+sKzQjBOIV1cjP6XJNZnnByRHXCf6gLoiYfKlZd2zdfPC/6
VYgbKKEePNu9TFsxWf+c6lW1mxZXz6FPq+SsA05QkjpIhvTCFUZ3qNgFr/DgxOeUZELpOG1nG8Oj
OScKtNaWxLYl8TqMuIjADcRXh8qJz2NQdU3L7ImtHF7IAJhiXxEihH1KXCIOYXpS7VCzmncNKfOr
ZHC/t0TJP/WqeJmoK738lYSYE1pAexkbNT3uKP2iavp3zRiDASmDr+RwWKupW28m41cgKgohWodh
o2GvFtdGQuEzXdmCnqmnWc+FO4YwIh9c9laPVsHStmXSLu3soEjqkgOg/GkaH7FNqDNH708Bbf6w
sZU9QU1Es44QvKlRYBKMotKQOU87vb4rUODUxUlQpQuznnajJx5oEkY7bsDf5LVPsyY/ywLleFn0
2jqNfJKen11NO5QISeAsaeJh6hanZUxvkZCcCuqomYhwZZB/vRE44uj5lwAqbWT9Woez28uWrdtq
l7J0wXuZiOTCJtxYI99l+iu5mlW0kYv8Mt1U77BrdBOCUhJkanHC6G8qNX/y4e+ORzQFXRr7UcLO
Q6v7hreJcPUKNY1axPYCGPQS2b2/n2QVuuWOyqnIku/SMudbw+YNjS5ilq6PTjo4653se0+dGANQ
Aw3QjXqvKrW+FUX1WNfFbjqneob5rEIWf278f1BsyBsrNvU9FlHcNAnz2a1Pkp6Cf+uSSwLmGcBJ
dCKrNTwm6q0C0fyIQh1WFwq0cM2EQ/ZHxdyw26QPlEK+OHXr7UoBwXMIUTOWBpFnnYGnWPPKu0IB
t8cnqt1ZUan/2t79O1rh/tccn2U4zP7jlbSG3+Idzj4n5jL9Wc0zHX77t65lQ/x/GPyAfuvN5+KP
4IfHGonVt7eZD9P/4Vfmg0TJ538o6Kk2JHIcVrzC/4Q+8D/QGDA47ExYvpFp+u/QB0v5H4siiwIG
G54p4Dn+T/8OfdCV/1HYUhlU5vHC0rHV/5vQh9kpHCW2Ltgb2PNyWm0VZRCSXHrSW6t2HezkhYrT
sIaoHb06tPalVWB64huO9RxmQCrsAst6OaDlrR4QYmrRv1xWe5Mygx513988v3+Ps7dZDOOR6v++
MP/5UWJWrelweJupyJJThGMfc2mhfoq69P7jP/77FuP//vhsz28WqofCiX4F5dKiXLkuSAjNUwpl
xcfEuVE3vXYH4wHuTfMxJb1PLXuVxPJYIYUQhIqUU8vLHcbP/5uFd7x9Qr9/g//vJsb//s3fj0Wd
JD3431Np1fEayyT7MXt4yPWoxxeb33hU164yPsI3V2kKEQQDYXUn11XDxyhVH2TXqA+IynVsbunz
x/dy7YXMDtZJ2qYabib1hCuolleSmmn+DokguDfPKEWx+vgy125mtg8ufFse8taLThHuHuVJKIkc
bx2VoDiEh50pJ5iOTAg2t/ZJ41b1vUE828KWhlQkrpc6p6Z0TaKn8cUP8ZYws1q6BAQaSfTsSqAb
8bbXSvBb/NtmhF5SQqF8loxBp/Upm02vr1I+RIa4ER51ZWQas5EJqwlQcGx1R5fgthc9Jmp0R1is
Ye3/7jHPSmhKYQuALGl4SuPyLpELDpstlALyNQjOTGTvxtu8chti/Ey+GZoR0Bsf3a51BNbw2io+
oBmTa318D1f++ByjSVU1dXW9QdGLjHLlk094tkeW0d/99dkCFHWlmkNms1BfcxCsDIqACPIV/evH
f/7KdDJnL1gmRqRJRaCdSlUY+XfNq/o0WGsICP11YGPjqf7yKc3WoIqwXTnu8+DksZtrFhWwuWw8
1sv5jSl07TXMlh+1w5yhwN48CRFFiEdEVkkrGKO3ekpXVoR5PyZJHB25GnYRu2TdiVPfWGmV9NlF
kI6Lpv3yd+9jtu7Eqh/i7GrFES4XR4k+z1eOTxSqHyW3GjPjq31nqTFnS03mVEGB9TY62SOZUMub
Z7tqss8jIXRF5WWjpihJ//KlzOa37GUhONguOhFZXG5tUN6fExdX2McP69ormU3rTNWyxiUb45SQ
ubSWOiyeMlopDo94uxtgjzfm4JVJYsx2GI3CLp0EaHFUdU9fIA8kfVFoJJRHtX+jcHxl9BqzaV6Z
gCAkWUnwf7XBE00O71I34dPHz2nWgP/PBmBeAaa+UcpyZ3v4OCmhiqWK98zcSB6C9+dCiIDuUarm
kvLsobWvfoZNaclfyiEVxBxFVa0+FbnG2R4kN/39Lz6KUVXdoZ8blHuQ0UBJtx//0GsPejaHDcdX
I47d8lGyyp+dnLlPUqV/FvBd//IC4+N/8yGww7AhxdJUMJpJyqlR6YgGoaI8Upl1//JNzmYwMjfP
ESNBvY+1cl9IEHYtcl5u3MC1cTKbvENLzJjSJtVJkytwHHkvQfXL/fjGfB2H2ztrgzGbrzkoEmtM
CjtJUqPAc3Cc2AIW3xO2mtEgSpzmm91HYfeDFBdZxxtKikh/iwx/ZTobs+lsF5hJCECvT201EqBr
ywWwZj9oNNcfc9O7lVB15TLzIEycONTsnLg+ZUHhLM0GvLRlDtU+D/MvUgH94+OxfOVNzVM/OZS4
nizHzbEdEI7uSYbE87ighqkmxl9eYlzh34xmiRpIZ0aFc+Sk2C9TyyyIwxOFd2MwXLuD8QG++fNj
XGhnSZJ9DDq/MZHS1WaziVvnVhbRtRcxm+09/rW6Qj910irLrV5ywDTe1lMbCqprHB1W8i1tiX9V
dh+/kCuLyzyaqSWSL+3apjmiC8yeB7KST1gMlAd/DIb6+BLX7mg29y0Ci81czoejbtegTQ3QQXxa
6xVYvofeCG5J7a7dyWwR8Az2yGRv+Ocsjz9Jtf5sOaS9NC5Eor+7j9kyQCWxj2X4VufG918tLIGa
AdzU8DnJQcawNh9f5dr4ms13J60kj3Rp7xR0ZnlSChKWRSHDU/n4z4+z4J21bKrOvxm+rsdSD3ZL
fgyH7pOVxKDMPOdHreEvgYfN7m24JdtUxl/83qVmX2+EbZ7jJmlwjnz5RQ8FBuA7XyDV160GVk4s
XpSQRh08RGwqVnDjBq+Mtkko8uYG44C8BRWPwgkdD1SfAPmUY5ftss8IkvHV4e9e0xSi8+YyeQaq
JKBp8IjBOLovkTC8CjuQb8zKK4NgCoR589ej1nULrdW8U5jQelypauhnW9Gp0A8+HgbXLjD+928u
4GpurlWGrx1TyU6+qk3CE4J6p97YsF97CbMp73nCG/LB8041/a6tEjYaGhzq6VWtjWTk9O9Wlrmi
jraRPEha4p3jptBXfZddEBvFK2GFqONzEa3+7mHNJn5gexUBWGkI6gEAQxVAwejZ+d7YvFx7VrMJ
7xmdKFzLcc98EMFVJdExVWxpQ5vkS1wLsfz4Hq5cZa7eKoDuJbavpaeoqYV94L1ow5YCPhemyRvb
AXJdzrd6ceMUcmWAzYPW4GWWeq4r7rlpbdyLraUcIyq0fzf71Nk33hJK4GqeKj/WbtF9Q8AKnNIL
BdXVv3ta41N8Mz0sXY0dEyT7OWBXtJSd8FUNA/OYZPHnKjCVG+/kyhdrsuK8uYpn4SllH+Se2dR5
21qT8fJ7pb4MlD5df3wjMz3vfw45c51hF/kh2pBOP8J4sjUKqHWolsM6arGeiF2Jqi/tF2hpw/pr
h2+z3OlOQAX0kJSlIOC6GALJ2FpmiElzgSS/gNk6eDEhLXiOI5pb9dDm4hty27a/iNwwNRio4Dle
o6CV64OggmeLhWNUOsbp3lIT/4cD0PSWeePKqJ6Cet48QSXiuNXLrJNtA04B8dNZdhH8Fxp6E+hY
9t8Nt3n/H8464bYGubcl6hRickT3JFrFffn4HV2ZKlNf4c1N5Erp2MD908dRE3OygsQCmApt7uO/
fuXwMgnh3/x1h2DlppF06+jZQYLcoMfBYew1xEXhz7gVI9DKiFyRbgEUJqJfeUbatO2Ni4+1gHe2
ANOofHPxUNesRjWBN+VN+qIW0WOI4biX6uYAd+xzpMlbUVeoIqAR35i51+aU+vvMbbVAmBIYxXMq
S5/8sndXKuAOMhMA33z8QK9dYfY1CM0ScWVrS6fawavb1ph2HakMtkEx1Dc+Cdce2+yToNel3sVZ
H53LSvlpJvA2R2hj3ZLDpruGthwfHLFzgBgkw7yxGF0bhbNyTkuQejNydU96UUWPeqcpzaIBJ3yj
+Xptps42g2po6L5N4su5N92U+BlxH0ogvhyMpstovMO/ejnK7MPQekMxOIrnn9osLeLPtqeFzZ0N
/QxmIlhFp5FvXOjatBrv883ItnjvNFzc+Dzuo2tXIcOiScCI1g9lZ790DcUHe/xvPr6t8ee/M4+m
Etabq+VZG7fRYEinNPPClZnjkY4N3r8ckMiC3UdbFln/7eNrXRsIs8EXBgPGimDIHqHaeg81qxNF
Dkfubmxtr0wfeTbOQgkJrJbl2aPDwRkiXwknOSuDeNEVzt8Og7kaPGw1SNXUuo9IKXBHxY0epluZ
yAtvUYaYHVZ/9ajk+WhzoMDZkcmjAvpKcaZxiWlKDP/G9vbKm5BnY0yFlRCGUQbZdKR6mpZehdAa
1L6/MYavjCp5fEVvRpWLS0MBS9odmwEp1mDV1hJDZ7+s6xqEba1/Sfjwbz9+VNde+3iPb66lBxTR
3N7IHyHASZtx7pNu1rnBvtObW7nJ166h/X6NGJlpQaybfxoaahjPoBCscOwRqBablqRiuH18L9fe
y+wb4yB58Rm4xaMvqchWJVnLl4SdlLfcLtfuY/aFgT1d1RH5LezZeoPGN17fMIEaysk9vDFyr11i
NsnJNWnZOdn1Y987KrGWjvM1hMNwKDwW6RvD6/3HZNmzme7XnWcUQikfYwt2Yioa6ZiFsbT5+CW8
P3jRSv/+smU9lareLc1DB0krDFcM4TZfklJmK7BTK9fA5+BDIi1XeWHK6T8fX3X87X8uxJY9m/G+
FHkdHjjjgXhjr+42StuD4CdTTQiSlbHxOHYOdZT1s96VnY9MapkNQycuBt9zM75RTZ927+/8jLln
0IeFmfoD0CNZb/MEumSL7zKlu5Mn7qHX5co50RcHKoPLva0CwF622Y2qZy2SILe4YCusdq0qTjJI
i6bHXUEkXNkqcrx0ah8EW2kGSR2trKrN7U9FbZu1S6EoC1BDS60NHmShqljPAcrWNilVjekAo8OF
WsaBtAxD6K1fPn7g1wbRbA2M29BCnx2xg+x0j0JuLXYoS90b02D8K+88R3ucHm9WpdTshqo3rfDs
M5w2iBFR1Hn9IWCX2jTtp49v4dpIHW/tzUV8s3Akwk25hbgZZfyFt01pYyEB7n92XDIRkn7j43pt
eM5WQF0kVZaOsFQMliSnxNmhRpsPh5Vtwngp8Hpfhg52Y+MMPz++u2svaLYYAmdB1DS0El47Gr77
VGks9VWDSJDsP77A+0sVntTfH1+iynKl971xgnvWwNlGVUAmQy8Hi6zWSCv++CrXXtJsQSQjhKHe
6N7JwMrG8JYLK/9fzr6tOU4d2PoXUSUECHidGWM7Y8djx3EuLyon2Zv7RQgB4td/i5w6Vd6yNZxv
npLyAxpJ3a1Wa/Vasv4UDXGgEqgzBOSfadFRNic+YJjoBDg/rNGP/L/3c7Rv/Xd2yOIC6F5oeZfG
TRsOhxLkVpA5cnJ0WoBOu1TeJ5DsFa6CyE4KwvLPS98WClj9XuTVd/S3yODgzrJJ4w0Tsix3YFgr
qNfTFmydw50qpMBbVymC7ymQ0RWE6bNiw+8sRhMYdqqhoUTztOshuyPGqw6h6TfaJKfT+UX9+Ou+
6dUR7ZxgSv3odWAOYO5RXO3DEdwF57/+saX4AA3+x50J2B3Q2+uEr3Xr8WvQe0ECEHop2VOFy/RT
KFv9DY/GbCMb/3g7IFdqjDaAkjGuJ/JYZi6BgEfZJlORp0nhTFu9PEZf8P/aIFD5/x2jnlMObCJU
FSKnyPQLZ+j8cMEmWWaZ3E2BFuUnUK+rABxDIy+T3J+j/JY40If5zKtccH9VF3TKGe0sYFTaiyUH
Mn2XZzKar6F03bjVYeorqCNTBYzFi0D/RLCqOursF3VAZ4unxnAWbE4c7abiogKkb4YNCWWA1q8b
/cTBGtXtSF7k86FrNeR2ztuBzcqMiAHC+knW6PD9k2nReI84dDtAqNpAD+DlPD+ExdTM4IB3+RlS
deH8JAL1RVYs3ouogJgWhc/HeLFpOKk2ZmOxM7ONywclP4eoQPjaAxV+XcTuPgWr0m08dBs5iwUm
iyvLf62sjH1UgZEJPknP/RcED2DNjMit1oQmMl5FZ0fowkF3oZvZ8wKJlDu0gRdXPZjuzi/mx2e9
/1f4+c0xLDLQvgBBMR/pOIPD7CpFz7hs0MuuivQrmFid+XUB5dzGdG2jrev8ZjSFJjjphL3/Wo6V
3pNOgVGMxyv56UlMKImen5PFBiMjFkH/HHxnXjx8TSsQyEHHarkZ1bj8Of91m00YsWea+m6IGtd/
BbPJhNatEZ2jHb0am3yja9j2843AQ4qYLj6gUK/TiNrMPlrE0H0JwcVILtwFI3fomwXY1GVBrM6d
YS9DnGJZBdLObL24VZHyL9wHIxa0EXToqmWIH3kRR89ap2gKXSXLNjiKLBthgrmRw+GzKvBfBYcI
0bw4f3QKNelUedXGoWbZiTD6r7nmVeGNkJ/MH7kkxS89es69xDv0RvHP9nXD9fMod6F6IfUTXgEg
9MInVBgO7uLineG8pdoGWL3wjbfhuaasaxAsv5Zd398N6O6+EbLdKtBbfDk0fVllqgyHSh4nvAJ0
0DRJ0ZiuUeEjKTpBodOdbb3Of5y/o5/gv/MQBHiI2IucE6+RtGiCUo8P4Xh0F6EL1QWJDnOgfziD
qQz59XiZ8YaGm8dKR3HBh/AVdM7j/Nx3EToECclwDpzfHcsxFhpuXqRlCZXbuXyN/Uqge3n6HHJw
Kzcj7iiyZSe3LZ/Oj2RbP8PfJfj3qmp2IelTl3KH6tlVXY2f0e8OtbJVSWtJ9W6u+3tA/OSG59h8
03B9kVYjkX2JIdOAfCVxkz2i36yFiGa85f4W6zax1OiMX6D9lBaPbd93z4C7Z8/LrMuNCdi+brg+
idSEPmCaPhIELGjljTkrjwNYmLZqTRb3MdHUFVTNi2j2/VeIlQV4NuzHQyVAJik7556pTSiybR5G
DMATZQj/zKPXqAS0FuGA3Wmn5htOYtlmkxYR/CoDKEPm4UgFepw/RS00L/2ew/O5q8KtopZtDuvf
38Qx0AF56GMHTwQNCchiQWethXMl4sJfNnoXbJthOLvqWDiFQ1Y+ibTpr4RmP3OGztqaUwI26Onx
vB/a5mF4vKzHUsycgyuaS31L4774FfebsGDbXhheDv02xkGmxR/zJfVX7R9cjRvImONFOoL2pl/E
W869+sD7+tA7Fiz07BBGgO17xO7LJI1jPNWD1iDrd39DMiF+B2Xs8vmiVTMR1TKOameGYtsjSE2L
cpfTGQckYDpFs7H5loUz8dQs0zN3mZqOmImH0BvfpKwTEGIly4abWDbebI0BajiEompaPbK4YJCr
GOmpR3nosoPkHWIbDOddDamjx7JV6FfGdoCr63FieD2WNH4Zs60GN9s01gV844cToCtRRAb16LuL
3ENtC73FBKIj5/fZYlVmiQX1m7mdU6d5XGeAV1ecibN7LQr5K9I4pFqNPuum39hz21QMh+coFXdu
1Kmv00haaPDgFTQ4DmgqCjdyL9tsDF+P/Lb3hooPjxDqYzs8XAPnkYqd9hToqsJCJk4fPBWSdhsT
suAK/XdwbB88y0Xeo9u/7xloSZfqoKAGCLZhutcx7sda5NB+bHR1BYx/u8/GagsXZB3bOO3zPssZ
q0X+yNzopNH2xp222PvgWTiwuuj3yl8e5noCtUmNPzkC6n4X2YyJz67BDVBz1B8fQbl0V/bgMGNV
9NyiQX2liJ12MwQj9yDx37hx2CZqArVlM5AQmggSVI6afIcMeNXw6wnMreWrgOgQ8MLLnIM8BewT
zY7WhEnQqIGIkB/SLCRCbbiK9XcYVwcNyZeCookFJptrkDe3oEin7r/cUVc6DE++76RXWhYaimyk
PYRVvGFllpzVN7IJiuonmh119gi8d/xpWiAZGJ5YFA3/c1RyCPue31jLgewboUaE8QD5OyipDnLJ
QKLTi2tdId3H8dn8ATeRuDo/jiX2m0BvrlVLhNuPryKQ7KomQicpGJ7GJt4qoVsijW9GGrBfDwt4
Rh5kMJDqMEyQTBxY7fw6PwHb5404wzrAbRkpxLEEmiOAGK0Duloo8klgAZPzQ1hC2V+uozdhHzhI
MoMEip/arvN3INrYQ1IUVAW6EZC3gmBg2Z7QGbHV2mHbEjOYMBCVoWm3P5IgC/J74jmNdxvFOhi+
9Soat6i9LZciE/It0p64PnqQH5nX3/IS1Lnt+BspxhHS3WA0WqOHS9RVv6Y159fRYtPeur5v1jGX
AJZHS9880DpwoeRQAkZY6l3bdA7enkRZ5+GxT4Op1BsFBtsUjSiBx0c1atzEvkIM6xvUZcMfUeeh
ZAWKNyh9N58CMX6ZgwB1YNBCXpjrmBBwEqd+yiDL8SiAD/SvSYfXz8TtF//7+VW0hCATBO77UEdw
hSi/yj7q9hI6r8IBDIcHyA0H8ikAOmPD7i2u5a1/f7NfWs855MqhJ6mZqp45Ldhj08R/zk/D9nEj
LOR9AxkDRouHEkRFSNQgVBgmCwUN3OH8ABY3MlHgsi5dkArS6hHPrFlwBOVgVTwACRJ56H6PU4K2
x8sGMu4dpYxCSaBRCc1CQMz3OSyO7HRY9cfAcbfAJbY6uWdEBcogMkT8oT1OUzfuWpBFHXK1LHuo
CH5OJfwHyQ9EiyAxfcX9obhuh+eh7e+dsf59fpqWDTOh4o526NAUffjTiyswWOYgw4aoSnTZIprA
cBn0kVZDU39N/dmBNSweyBz74N710/b1/AQs0cBEh0M3V6LcUDonFgOhmfPhlyzmQ42Umqb97QRM
yq5dahSg0q1swbZkayB840B1Af2RAFSDPxnPQNrNgCaANBfIbaaX81Oy2LgJFacT6EvacuKnGlRI
PkqQ3fIoIaHMwbiRb4Vt27qts3szC7W03gjNNWgDzVEMHWyIgGcy3ymJdGQKln99mj6gPe1Ptfj/
XDYtIzaAwKzP5y4tfwl3mK4Wj0GxRoL4CBqpzv78ELZJGWlDSrI8mKnvnOohb3cMIloyK4ddXq5n
H2Un1RGwhpZP43qLPD+kzYX/8sm9WUgQu5St7/b6Tw3Q20Oug3Rfk6y9Tp2q2dfdkB8mnoaHvJv4
tTOBHxCsTv2Oy/hHCEKpjbBos0kjjuDhnnh5UetXAgGnr3yqsXkAiFyfn6PFIP9Swb+ZYirjroAu
TPYLuvIqQcEdvHhlDkUxCoe+bAgjiwgqETZFPGW/MuSpuTvy6yEMwp2cebdhG7ZJGGmDBrSazMXc
nCJoSF0TVetP9Yz2/2HYRO5aUkqTEl+C43nMujQ8tSOqLXxtH1imhIfrDbl1gFQLQP91aRwyccIT
SEOJk9Hsl3TzAYSaovtc0FJs7LnFosxuiwkCR27vy/7k8wEMsqSoXImLbgZ96/M7blssIxwowbsY
1e3wJD12Ny38PqKQhPq7TtES3M4Befg/uKlt943IAMEkyKiJqTsRFzSg9XqEM4ndd4B92zBh24oZ
GYManXLUszOcWqh33yoUxgi0fbj+9/x62WZguLjOoIwWlKk8lRKFaNTYx3vaBiAyDceNHNSyIyZa
G7DvLF0aEp3oDCGpXIXPjMhf9QpJ1QBr/L0RzWu55/yELOtl4rbDCvzNTdkur4NDovJIqnHGi1Ha
6jDbyA0sS2ZCtmmNEuLAu/p/cgNk7oc6m/TVINjzZVMwUgEJdc0yDVpwa2dQ5GxLL7pd3Ilcnf+6
7eevf38TdiHlMdW+WOpTzSpwB0K0Cw6iEImbp8CroMdyfhjbPqx/fzMMjsIGDGyNPunQ+8YzKFN5
1aUPTisj3NuPR0TMRcqkPglopam1jQVwjK0Qsi7zBxV7Yjh1tDjgmHa0PnFQzX4iYdMAcVmxk05V
u4dA7lauZFsh07PltOqVxvNJgiYQilJz7P1byoZu1N9snzc8G4DmoATcsfw1+/NrAaaMQwdC88P5
3f34Yglpqv9ugPRVBkkvbzzJGOeRIOA5zsO+vUtbwEQbnFM9ZJ836mgfG6xnwrR5XIpp7vzhpLwF
XV9Quf7KvbmEpALZwtfahjBO8XKALQWynzBEIyGhnnPI/ZSTq+Yv3Qja5Ofzq2YbxnBsvkDwuo5z
EONCAeAAumEIdg9ozE5Qn2x+nR/j4233TOQi73juONAxPVGQat+10yxfBxFNF53fEFv7775T0Ia3
LupYp3aBKrqI2AkN8dNGLvWx43kmUFG0RcGVqMaTAAvDlaC9vK7X0zTL0NtTLOkWRMK2DYaDr5cU
n5aROgke/DNpVHP8cfiO4s4Wpso2EcOzM4BHuxHqi79mUJ7uAYmQ+7DznkhB82PrhRvIJNtOGw5e
k27OAVEVp3oZb4ibxiCSCH5eZEUmbNDveneKnBHfriaK6jieP0pQeG+cDR+nBO8I38slQ6eoovXv
9Zf7efCpqOm1U/p3fwdaovG7gFzqhlVZlskEDfLJrdypLgVSTonGivXSxuPqx2XrZHg0q33ihQvq
rMJ1pmuyTMGXuI+3bki2n74a8JszlA4OWILjWkCRxIV8vGxnNz30bXUZqMp7h/2bu6xXKup+Roil
x7R3lqeVMuZwfm0+vjZ7kXFIEwSGImum7mc7lFMP+Sto0bv9VQxd0g5S17QJh2NEgJpP+MggQIJq
OV94tINI3cAv2x/zMRkM3v3QDYK+5lHHdyl0Vg8DaB837NiyP+Zjcu603syiPHjQLO/q/Uo2yQ+d
7EGVfH4JbQMYBpBFkMbxKuG+Fp0m5ESKybtbFpxVX89/37ZFRiT0Jl4yTwE636UuQE5zUyeSPdez
+lJM2fxQdqI95CR/1rO4LGiZbUeqqNvSLaLyN/B20JRzijzBfXOrjmtZL5NHt1TgAkLnc/hAMzSs
71H0DGYIoApxc369LGmPiaJsdd2SzOnCh6gGKEWl1dPfzBblLX5VL8OXi2EQngmnZJk3QreWLUfS
xTdQPAbteANegvPzsKyTqSoK9T0Ht6SOPcjO4+W9cl0V4M2beOwyw/3LWv8mcjEqqjwvVHVqZTpc
QYS9+IUDpdtyPMsB+w5OmZMipcOifrsRLndiFeUp1/yg8CMKQVa0R122Tuv6vZkGycrKq/WYPyhJ
yuy+VSyurqAqAd3L8wPYJmLEyGlhk6r6BRItnZx2fw9x5bH1YRogALBR354fxrbfhp+3oD2cHVlV
uPOxJYRWNO9UQuuqyi87ZEMj40HjKshtQGqFHnYXjqdUACmVxSW63lgo2wzMZEcqn/CIVKccJJS3
ErQwL1AUCLdQ5OvvfH/n897hI/ES5noDitNkCnP3RztWtfon7+dO3mRB5UHUZVEhv1n1fpz7vCuc
n3MLp0nq0KPf0mnM0qRpfDF2eI5wIRw25am7fNJgeML/S+bnVxrk+ahPo5bs7CGL3Kp7tHlU3TX4
WvNuT6n24v3osKq5D3IoE6M1rYxk9kBRYI4StKqOLnTQwoJ9ByX9+iwVxQ30znconIj4AbjCHkWC
Muq6G7/xmjIRsuDyEe4AUhO6uH75T4slRO4jIbAToDgypvyXU9RutAVsWc8kcwlXDTXDxig4/l2R
z26SahAMaFw69sSFAkA1g/7l/9+M1yEMK+OIieEERd0j5IH88K6NIqagWeGkW4SkH1nZOoBhZWQZ
uppA8irxi/zBdzw/GcGxvoFy+uiwxcfNenceaBe6JbiKaX+Eyheg2QdI5N3ryP+Z4y1pn04Q5MlX
IXJoQJ4uWrG/ElFvAlhdpfEwRMRFuVhDJCzqcojexLr/5/znLXtucmXQFtTDrIyx55w9Eb8mhxFm
sHdk9Of8AJYNMWvfzKkzsrjYcd9zJjyHhdPD4qfzy/mv237++vc3qyMG6ccdwN7oh2tlgk4okYzp
8hqjZ/6CIsy65+u83owAKq6FOfh78heIL0IdHUexCWb86B61ft04PdADKfsxnaCJK91/NcNltlpe
Ucr7zNNuAp7R+zSg/3PjSLctluHfdQBGYD9b9BGdl8I9gHYqa9BbECoR7iESBsb0jYE+OhPXWRle
jpMEgluNuxpV+pOv7f6satlVlQKAQXu2kYja1s5wden71KNk5sfWH7+T8nfagDSJomzPOEtcWfd7
gPC2nv0/yhsxJbMGLoaU97UGvq0URb9DsedFyOHL5HrHGP3ycT5u5KeWPTKL35rXHrScGQfbjwPR
E7+Aqmq8eJAKo+MlTLnrXNY5vjFp3fgZpbyhSe6wWw7G11s8rm0JrFj83eQrqUewgS9d6h2JptF9
jWIQuvmqKNsIh5YQ/I6upFoUB6AT6yMYGttLAu6NPht3dYNKXMnGA6mDvZPG49G5DMq0LpgRAxii
pMxHTpNayHsZ4YUwD3DtmZbmunHVViXCtvVGLADcrAjV6NPEKyrdHIZw+QdIUsjPhLTbYgC07Y4R
ApDUQO8afSNHHrjyaxuW+tbNgmGr8G77vOH4kIsG3wVv9LFNg7jYybB2S3CwOcsWC7NtAMPnc74e
7pWvjypQbrRXUQ6+j6gOi9/nz5OPv/+uKg5B4XoMx8Y7alTN9roNoC7Gmvbx/Nc/jovv6uCCl0ED
YWrvmLImTYD3BrlGOrNd7jPoiqbuv+eH+diQPJOfBFVXVRG3okk64+WjTZvfQJOLg0eaS1odg9iL
1wm+iSCpAIHglHfekSv1ixZ4OxtJI5PzP9+2B+u03nxcNfUkerybHWteL58niAX/C6kRccFFav3p
66hvvq4VdCLSpcBPr9oXhNvgsMQ8vSh6v6t/62bxI00yMKoW/L5mEoB+Jui+8MRWS7Ftbw0HFn3c
urUM3WQdIV1/eTcGP+cI7TuXrb7hwmkIIpKQghSWiNG70zVSf1EhF7ns64b/lum8ZF5TIJLWXbFf
JR12HoRrry76ulnzFhCFLuM4pkfQ8/VXZR7m313aqY18w2KXZnc8BWxozt2ZJqqMxwDwqzoke0eU
c7yxOB+fbSiS/tc0UxzJKqq6GIY/fq4975tuNHhbnOxGDf29P6CyWlcy2Ll863JhsSazHb4WkYaO
XwFBSCjQFodaeuMtoCkMqpZFuHVrsg2y/v2Nx6kCwtrgRsSRjVTWgxrgFN7kNbT8grEWGzHDNobp
1ZAEi70+YtcC2oDge4dJiRRVGG+BKMx54/o4A3xXDFeL3+i5dmnCkMb6uevheslwsLUrrTzw0+HN
6I16qxfbNprh5xNtICmwIBlg+Dob6TcmvHSflv5TkM3L3uPR1lOOzeoMhweHOUDao4qPKQd9AImz
fC8k7FtHYOqsgic1DPIXxJaaXTH6G1Dt9Zx4X2nwzCqvAKOE21dNfPRrxfD6NbTlgfNFJ/kMba8k
I8NW87/FMMx6byGYVrAJN8kL6i271HUbtmPNIu7mJW1fzpuGZTpmpRcgg2qsSU0TMTbza4hj4HMX
hV5/nFIV5/eTXwcbGYQlBr0r+0L7M59njySFn0EFtOfjnR86389Pw/bxdXpvHFVAsi5rZ5QayknG
nygYgPYcD9wbB4vFos2Kb6kiR0sCO8tz3Vd7Tqv8FPFMEugrZuQJzShttlcOjS+BDuKkN/vo6UTh
lQK7oqb2h6Zo0cKDKNggPd1+vWzBjIyd+rTviwzFkzLwwDYOLiD3yzzEYHC67PtGEOAjxOHGVsTH
KMi6l0iGxb+Fot71+a/bXMNwfDqXkC9G3ExBBacy4FLr3ywcxO3cz/rCCRjHvUK/1BhB9DbJSSYP
k0Sn7IDbx0ZEttirWfLlrTOWBKj4RHShuh9Bj4GXBI9f6GumRrGa8HTnQuMwgSsTyIrnmjrflsVp
5WUJhdkT31JW4B07io5cls43Vq7F3T7afBv+W2L7IMoyw59ZFHcBKP6ylcfTfaCAwINiPN7x0P/p
16vqb0S/gKjoi/aHq7AG+TOAwXHkxrtqpUhwljGBivDT+u95g7Pt12qIb+KLDhmZ027B7wHVANvV
PZr1YhTVNwKM7fPr3998Hi/go6pw8h+lqqsdXXmrMrj+xtctxyQzfD2KRzcEt1N4ZD7eWJkab1oo
paMPAz0EdTBcKSgvj8vz/4HF2nKqmGpkPk/jckRiD6y6X7wyP/vDI2R/E6vmu/Xxb2Nif2uNH5mJ
EQcYB7waEM/oyJB2gvlRHqgMyU4E/T3TOcQ5Yv+nroJnkGqme5aPxfWIImWWd3dNjsa487Zhm6wR
KepIQFYhGL1EajiAKNAPLeql/b3MorsC9V1xybsmToV3/fUdkbNsxXKtqfdNBWO7b9LN5gmLCZq9
9SjcEknBLZTv/qbuPIL2pFNu4jE+JApcf/x6tr4x8VYuowSQAB7EFfoJCgf8LwSUnv4QoKKjvqBR
6F+hPaiszPUL6YO7wh83Mg/LBplICTBvLi7egzF0BJlv4kY/9IgEoYgBLMrEFj+X5UwKjBABuddM
iXHpIcZckXznVyBwmZvfyMbF4SJDM/vuWQQysRnnKT4OwuZD3XtYwobfT8HIH0O33IBf2SZihouw
85uuX5dL6RIFYj+/mXtyV4SbFIQ2WzOSg7pD+z7rV1tYI3vOJ9wKxovwuaulGUEBhoRHGzWs2z3w
6VB7kQuypkvAaevXDW+nEfhzGwhs5rs8h8p8OQ8koQrvZuf32LI0Zp+86sK5VGigxkHjzOIGWTg/
+N2FnmB2xdNKEk7Hzk9YiWvSX9aGEO2zZdechm5LscGSLfuGpwsNWr+mqv1El+ynrtGBlTbBE/HU
IwT5foxZcHV+qSxubba4tyCxnMNhHaeT96Icr3w2fRWzuB+m7NLtMJyaVVkL2tLJTyjnxRUHdcC+
H5yXyyaw2sCbkAhYR+p2lfaT1l9ep6z5vd6RV3Y6Dwr1lw1h+HJdR6POhwVrNEYJn4CWxYvA3dKF
3X4u5a/zg9hs1nBnVgiqxtb3E1hXegBrZrlvJd9YJNvHDW+eoBywFCBzT1KA6a7aOPoTyYpsLI/t
44Yz11ASg5hH7yf5AlxentU/IL91YdXF7Fuf2FArx3H8RETdXQ96ixIC5nhDfBZj/yuGvuNlIcPs
Vp8WsK3XEcxIkabcpZV+7dA3d+HHDWf2I4RSkgUwIIIfTJT/5G7TkViW3+xAp1B+aPqArE3uK4jf
X1AwCpoLI/W7/vNp9NCKUzooQqE9fKeg6bRH+XzYWBlLmDObzlXmO3UuGbw3mB6ZxtWQ1OVzmmY3
FHDMcNg8zyznsWf4sG6UA2Q6grZqGdn54OsHxKnPD4VWl1VPzA70lMWOWkbtJSSunsu2HndO1V5C
z4cD0zMcWPVeWk0M0SEnut1zvytuALq88NnC7DbHgx14XxeB2AMm3oOOACAFzcZVP2y1RltW3+wm
n0oxEzIuXiKazoUlBT/1Urd30B9wrs+HT4shmR3lelJenjfMg4tFpwnhX4rp4Ffza4kutcolWzAz
nCof3JXedZVz5YwQ/8XZ37QvUiOZq0Dyk5yfg8WT6XpGvznK2iLQ7SwoojQ673cKV3GkXJtQZ9se
GKfwFLAhkAFOYfA01xJHGJhaAKZfKn3bj042XF02iXVybyaR54HvE+l7Ce2CaS+KcNgv2RaNhG0O
hhczp1Ho6p/9BK328R118uVxArXJbi76S5Rj4WkmCC4vhXQ7NXsJmwYHVFJQdJAk2miEsu2w4cZl
NlcFSlZewoOOXylRq2REynLZypvncOChKUMRfNwB76Xu0XfTuJcIAmFZTOibDLXOpRyx8qy9rvPU
281+s4UXsiyLiXFjdQ4xiRnxR8foVSlB4Ah9sLzfsEhLaDAhbppVUmAxvKSUIGRQIOa9bSfcyUlQ
tY8cacQ4gibmoj14h3brS1+N3uAnkBGvP5NokU+iE1u2aTF/s7M7Rit3GcyulzQKHlyCxfFQU2TT
U5C5h8smYLgvwdt4NUSIozWEVfDwhEennkTe/rKvG/6bj00vqll6SeRWA25M2GjSOD8u+7iRQUvi
V5T2pFyLL9OXKUub3SAvTRBNTJtmvdeAFCdIvBBdVC7kl3dZDg2G87/dtrOG76YFenjDKYLvhqh9
pGh2/kTWHNQvlotwjJ4JYKNozAuihSOuje2PiIP6NpCbpVeLi5moNepXbHKnDi7WsqfcXZsquk+M
sFM6FM9xt6UfZ1klE7iWh7EceQ7zAeIehZUZ7X4gmfpdrMx75/fBEolM9JosCG2QanmgRSOvcima
fViAKOSyj6/TenM0piqdadOmXtLm0/cpX9ju/5Dg2n654bhp7GcpB+1mAgkC0JaVze9I1Ft4H9vC
G34LPRzP6xtNcajjEgAypQ4ULXgRdtCcelloMHu2ySznPiVxCUpPAPz2EWmy62bU/1y29MbB2/Ip
mLyuqYCe92ZA6lowrCC2bTVPrBnaB2khMdxXAZRdNdW4PjWOX6A0cce78omjitJEW9HtQz6ZIKZm
wzZpFVnqYVyy3TS3NH1OnTxkvxVEhLp//ZR7xT4MePFbgy5lOenGy8Z5x9oqCkG61bpFnu2HWJRa
7OOOQPRrAxL/sdlRs7WbhEWRS6fHzIe+gB6hmHboSdvCJti+vsabtx4D0XMvCgC+FqS/L6vJO8wo
qV+UblMTxJaHpCDoBgIWSYbPAAZUV5mH2+0lBkffNXHTmTBfU8DGcZuibgB8n9qUBv3YHamJYetz
NADUPtLIoZ2mnZiGYPe3zbok2XK47PcbHu+zCBfOuHeTCGU1Lw2CPdS9Lnu4pabWDNhdmhY0Ing3
b/D0wnzoSXQ8TTfAJTajMXxdjSybVNACfV6M2U7Lsr9ysyrfsJroQ1enseHqbTqiJ1GhwUTFOvGv
8MANJrj+PsRD0iB3YexkGxZk2WQTzAYpvWmUI9AYK4i+HWZ+mDxwK/UCCjAX7bEJaFuv/V0rIpTe
U+R6eqLtoVhATnXZ1w3flV4jXL4ibyYFLKQb94c5rvjVZR83rsr1UkP4u6lhQbI9pd5IrgqH57fn
P/5xNkOjdUfeRB2IEUPvmudY+RJkyVA+egIT7gyCkvge0nkF+o8v4WVGTDfbtzmrHLx1CYxEmf8V
+pj5Merny+AjYLz87zy0csdRtlgkUo9T8ncLunr4dX6RLF4WGdl2PeCiAGFxbG8GAijSt/7Votkl
QsTrwhg+nAq6FBLCxwlrxV3JlNy7Ne8vi20m+kzOmaPHGgHiLzMMFCO7z5CI8TZORIv1mIizFq16
vPfnOPkrde0zaLYSPDbTfyLiP1U63IhDlvU3MWc10rGO+mt4QBMHuCir/f+BHGZ1o/f5DDVhZik6
qmgWjzGq4e7DynBNS/W5ldHNdqOL7fcbHhzh3als+g7LtEwL8vhh8LNDFXfT03n7tE3BcGKW12k/
AwKWoH85368KIDRcrteqclWFW690tkmsf38TKUpXc/CNahwGDpGfZaS7tW8DzxQbm2w5A0xVltwL
B9Ko1Q1W/TqBG+gu5/SfGTzXG3cS2wiGG+csTdHa4qG90Gl6AD9R+oWc6dWs/Y2HcNs+GJ7cznpG
ravBAL4KQNfP7qAOmdAcdcHImzdmYdsH41AmXQ8oSonKKVk1DaBe8keEbIvDw3LimzCzqSqDOhqQ
CkGF5xNYmm/SGbeetgVYCsroQxH8bHS2UV+2bIeJOaPpMCjhCZbkYdS56GiiovTiXRnQvEnwRNWJ
jXKAbSDjdKZR3VKHIAaWs/6aB4p9itEP0eTO1iFq2RITfBaprl3A3YgBujz+HkGK+xtaj7YqAbav
r9N643h0rIp4pPg6WItbCNuCYn8bnWBbG9Orywla9E4HzHAK1GKOou2hdoNqX8UXdllQE02mVLYQ
Ds7iBOAqyBI54F+nQG8czse+D4+giJqJnQx5Ogs0eL0gq36QY1ruKgnuW6dIfIWru8eCjUzpQ+fG
QIYVgZyz7cD+071AmSyh4fglDvKnASYLTMoW34htjPXvb7baTzVaIqPRfQF057bSvNk1LH8YsmZP
+fTl/IJ9aE6Yh2FOuu39vm+k+xJNuniQcZpfNWBu2cgIbDMw7En5EbSTfU5ecg5j9dV0oLW4V0tz
HMKLHqYwAyPXc71lqVWTuS8VHyFPNkVLdQNNFOf1/AJ9iH7E581jIi0Hn/WUvEgVHNG88dDOeNts
pzEZaHNwu+CnVwyfC3/z3f9DH8SAxrGRR1ArpiogL2oMvKdYV3y5gTISjg5c5dotAj+boxjnRljM
zIOWN/2RFlMylmHSQv3I7cJbqKt9UlH9dH71PjxBImqmhNFUunOqsHrgRnvSoAzf1V6IQrK8L5z5
gWfkOmTZzfmxLAtn5oX5hGfomkv6g5LuE53Yc7GwW5/Uz+c/b7FlMzPsdOlAH1PQH5NmUFnKn5TL
ThV63KZx2DiaLJtiMs/E3RBmEURAX2Rd39Xt9Llsq+Pix/fo9bxvO3ZJmQCbYvi8gAgsyCKc5UW2
tEW3ch1dF0MeJ+fXyTYJw+e7buVabirykvZNgiZPXFDF/LhuM5hyIesUDI/nB7Ltt+H4vAc3Hbg0
lpfYBxJ5mGqIuI94E3Kmhp3OD2GJjqZ0X1uXEwvEsLz4+bic+CCd287x1J/zX7dNwPD0OHDKLgyb
5aUP0viwEImH0WIUidJ06zy0TcBwcxFPFddaY6tHYKsoQzGoDoItRkWLS5j54ZA6VP4/0r6sOVJd
6fYXEYFAgPQKNXh2225P/UL0sFsCMQuE4NffVft78WEbE1H3PJ3o2FEyGlKpzDWMhTu/ECDP2g6n
G0o3x3Yc//hzuZFFr0zSMi9sujwnVTPMLykXZA8RtDEZCFJoXIHF8et1WJmkJRuB2aHqvdqpXyy8
R24BwH5zm1FtRKW1Hz/N3YdLHPgzMyGjsi8Q6Rzjmg4PYKJvJCErR23pyqc6Tqg7Zuy976tHFU5H
iLT8GPlwcOv5L0w/NsLS2hKcPu3DJ7h8ipgzKPaeheQeBdj7CJClWfdbgvFr22hxkNt2Spnwneg9
MuGeBU6M5t8966sjeGobS7w2U4tbnPYS5vaZK15mv3/ysodGV1eFyfbz4MRi0+lz7UMWB3pIKwq4
oREv1IUx6ulLdGAeGFLRk6zs15t17UsWJ1qUdTt0FmP4E/17GgJx41LkweXJxGb7Ml25uJdkgUG3
oRY88N+hKXU/zt+9utqddlaNZQHZo2H1Roq4cj6WxIFWQ1AigJLfezqGO8qrb9v7dmU5lpwBtE9Y
CN92/53ycVeBpupoHXs22PkY5uvVWBvi9O8fjgaBRE7kltx7hzfSFfbVFHQxKXlC/LevB1g5e0ta
gIWeduanRfocWn7ZIAUgbLoC4eu8CLLkBCinZylmyft3ivD3n15LgQlvc6TqRbiVbK6t8eKAD8WY
Kzws/fdMeff/6tk7waYU9UqCHiyOtuf6TQmJVPuew86Co1jk0/JI8dA7pX+Sf2t7mE500Tk4JuYt
2QFjk1sD0kf57jVG0iv0zPvqKec52fKjXdtRi/NdObWRnMvu3alAusqS3MvtfCxb2jV5PNdkrGWs
BjfN//l6g61M35IxINJU6KKduveRp0mBANw5eAJCSt1mZicRU8yAf9/cCitxZUkhCPMGiN0ubN45
AslppRR2Wj3ZeKzMoUKSCC7jRqRcG+oUQT+cTUGGMAPhpXmv8TWnr8P+rkaz41YdLCq7RIS7r+dw
JSYvqQQpAPcmZVHzPobjwwR/pxAFB9gH7Ur6S2ZbLL+1UU4h4sP3aKBeadO6zXuv+8sOu3pusgNt
2C1KpQm0aOOvP2Zt2ha3Pe+ln7d0at4n2MWfhjpVwZVJ0URHFSIbUC89d94WcaHubDcqt67f+Vzv
pHj2iu5SZGmSV7/zaetZuLbBF/EBGlxuD7Jp/Q78TIxO3zGdaGyKegd2T3z6nlOBOcf3nTd9ixxg
BF2MBF1Zv+seuvI+DBZOT0ScoRNE/f8rqaGLUIHSkBcRpDYvletdwIv9EFlzCUmonZVkr51mY3ev
RO8lEaHQmgBf5vO3tgj6E/tRhXFb06rdmLGViLckIGjSSd3VKn9XuKaBZbuCN+y3Hpq+vNxKlFdu
UX8RCoYxcrLMEPmeeoBPMXgRnQxzM042PuFfTbz/tI2Yt6QiuPjZjDjaefPoDLmM2HiCQqC0R19z
qHcdJLpsm6BSBZAYQkVTXZce0CroLnlkgH8Cen1BW1zUgxgKVEZ0Or5ROZX9pa1DE27c9WvruIgf
FR987USV9xbyhjYXEMMPED9moCo3BlgJUEtKQ827Noemlvs2ZJCrqmLq2GnsYmpt7h+HoINVKuyL
+5YnNhJlu/FAXPusRRDB01A03cTtmyqEH9yglUzK78aF1PR5V/6S3tAGYhaVNM2bJ5v6J4iN3g9h
LH3+Ol6s/fmLeBGaDs3kItBv9QmktQPqnejjgN4KO349wNqqLKLEiKpFxLnu35y0jGdCEhLSfYqj
FZTeNcwJD18Ps3LElkSHmQKDHXWme/PTKht+eqOFQzmDAIr60dsoFE9fD7PyNUu2A5RaU8gcqeYt
8+vr07UB7gM0Yej16d449Ti/Hmbl0liyHUrJTDnDYPWtBSzvFMUF7tdMQ5yIQYLfJWg5q0OXnpmq
LPkPqiLRFLKhfDkRWk8V0lNWpFu6nwh5FeKZetNGm21luy2d9DhwnmkKOM0bLzT/rsdSfq/DuX78
etpWQrl3GvVDitIIMYeIM/IN4lByp2wzHxpOLjxF552emy1b5LW9tjjyrWE8m0ol36ohhOUJJqpz
rkzpaJV0Uy+DDZWKtWEWmYOFDDJgBh17VRGc7/PiIKPofZRn6bExRPr/nSxRuygJyZa9wh3c6veU
l4WMezSMnfMep0tF4AGcSjWg3/x6YriKyEGKLy7sTOMcTNevF3wlWVySI+Ahlo9VU4WvJJT1oYVD
cZy2XQpTEpzGwWO7fkBVsIVt/e7rAVf275IwAYXeGYpMafBqTD/eybQcXovQQmnz659fWfIlY6Jm
OaWmk95rJPTYHal2I3LNidHzXoZWjRvBcu0rTufnwzkRngO9YbjD70dlHzwQtmIouGwpza0cwiVX
QnR6Duqc5XvRj4fTQtTd8GZodNWlfKMiuDbE4pyDCwlhYFf1r2mZOa/Eq4HCPdg6n4I5Nkh+3fGb
4q6zNV1rwy3Oe629IKTGzfeqM+xbmnpVkgKldtX2qgRljPp/v179tXEWB74OOZq3pZF7pYvvukWf
L/PqqxOaeT4BH74eZG3tF8feg5+A8OQo96lFLgrCOUvMeBYTinn/+sh/2FjhBBpIPoX5HsTt5wyK
JnHhbXIdVqZnSaSwZGrbzmLXFkbvNC4/l4r7UwXV5f77WZOzpFP4GQn9OsiKV1wg4c98zOQr0FH6
LFQ185Y0CgRbZ4b/rnqNBgFp+qpg85BUqS+2bqa1KTr9+4f5HxzS8Ezn6rXuxWtr5Z8wd4/+TK/8
zffsSoha6gC3eV3n0NHPX5VQ4y0UhynfqSqgU2wgYr8ll7v2IYsTbtCM6icbFoeslg9QKfsWUX+P
Zu4Vg2j3RrBdG2NxrHXoT4J3Q3mATVB9UfpF/9c0Q3bUeQdLRTax9um8XbU41+VsK1KzoDg0yh/j
AJZi8ey7ZzGYsKkWB9pmdKB5lRYHK7rgV4BMeNiDE0S/wwmhyA/nfcIii9fC5mGJktJhrvs6IXVm
j/Not4Q9Po9JZMmwIHlUhUDwYSX8LisudK7lG4UCQb/xhPo8aydLrkQj+qlmDqYo9fAgrEaeHWVF
i8vQimwXVXpC/Wrc4gqufczpj/hwBqNWVAr1nuIwdflTgNthXxNNj+esA1lSJ1wKS6MgaLAOOb2X
MINKbAWe9Xk/fjryH/5yAOBEVluFnTS23uUwDTXktqAm/fWvf/6mIUvuROrRqPAzT7xWCgSmZvD+
rYRxUeyHppvjGdmCX/2Ww9Yb6vPjTZaWeNC2DEOhq+JQE34xFgSKMQFEUPBGM1ApP/OjFkd7QtZM
+m4Ur5CBuGgpJPDpVQssqtTQj/X599z9PgXkzMVfnPRScSnCPne+h8JFAbEa67HcFY1xzyuIkiXF
gkFWseUFd15Oz87Tk/PUdpvmfu+NfYJ0eiOYfH6FkCXBop0n5inNJNSzBpCqkH3UFtoZ22nIylZb
wvBIUQ3uUIXOS15U13IkSYFcUGVDMqhhT8rymFa3bbkVXVYO/H+weHUh8oZ7xYlvgSMjoPtd7U0w
Wr5xf6zN12mHfziXVTC0NpjwAISXlU2IoeXB1co/wtl8S8B55bAscXiBDsPGn6LiIGQXXWLJ/KMu
evciAM4wZuWmDP7aOIt7nUOSjeYOU6h6z4N/RaLZYRcUKNhE0FS+60YK+uvreLM21OJ6Jw3I5aCQ
FAc9sPGHsXN/V/EAzvasmL2HWTiwWfp6pJXrZYnRizJ4I8yezg9dN+a3nVc+ZmEBuSUqj2AX+3EU
bcE+/02k/1voJUt0HlpKXc1NGb14KArlKCATXPHClRfB7MASoT4OcFZqzXhhGN2f93WLq78rIYZF
SZcfojm/cIU4IA+HKE2q7/GIPM55tFXFXpnGJVivgbwz1Oab/AQfeSpABkrgfywTHxZ0cAbPDmkf
brGN14Y61RM+nKhgcMLe8QW2oRr+QdavAJvNr1PYVDm8InEk++9nTd4StRdaGJXYXqlDkIonNqb/
5MR508Y7+hOpYr/L/349zueFELKE7sGvO6o5avoHGs0qrvz5ZTTFZROYC1abZ62nhz4LDl+PtRLv
lvi9tBuLqOsideh9nnq7iOS53heFV5mNHbc2wOnfP6xO7QWBh8UJX0rjJX2n3geVnbkei6BQRJxU
wqnzA3qMt1HhgMzOy7u+9PcOzIThAqs2il9r37BIDDLT565lDppio6JOUrQsvwUZeBw2crW1HbzI
BSK37ZtRu+jz1ulxDrRCbmv2tZ0vZ6bapM+2zH7WPmRx/A1SwQHi4Bio87P30Dfzu2YB37L3Wfn5
JYZPpqPTG8fLD/CRHkjMoBZt4ykbrDxvty4BfI5f4W2Eg3ZwxnyCQ9HUHpDYnvvnn5bnw1Z1RGjS
SfQ4C0K6735f+1eOO1fORnq5cvMvuRxQ8O/TTBr0yXrnLih6aEfI8cC8dAvusTb9p4E//v3TEEYS
fbNDz7pfger9H5Er+63ZWYlK4WnUj7/uK9eBBEx+CHB1gCZ0h5rwN9BH/ymhoNXrYG+meov3vXIg
lsQOL3DGcPJlfmBuemMlatlGzi9+1hyoT9wYEtjHs8LfUh3Yy3qCKctyaDRHww7GCvMBL1VyFjia
hItzzYOQzS5BIJ+HsoJrohTOHcQHgD39+q9fyYrCxXGeoLlL5xJxaVIyOogivAjcCpbzqtnNvdqo
z66sxRK915NRBFGQ54ewnFEl5f0BgfVoKGrxorFvbhRtCRitfM5/4HvZCC31QGHVYVtj5+hHQM1F
WVnoQWx5ha8NsTjiI9DqiipsLNl2N8jq43RyRGIpB1cvOi/D/4/GL/FEi9ppdoDrXbdnJSFIeeru
BsIRWyYqa5+xOOm9pV3t9ti2vKv2PMRncPUGj4arYD6LecbIEs3XV0yV0JLNDxogjX0FmbM9TefX
rzfuSqQKFje3th5hxk3lYYaAwX3N8/mizWbvPIwgWcL4ZFeWlZgwPdBZgX/WaAQEkrZw/CthfIna
S/2MR/6ILaQqmYhGP+cAttmq2Wiqri3t4kwbp8hlNjIJFUH/V+aHL547eEXcEFLHLR3bLRmdlXGW
WL2wn/0hovgMGplbWc33pdvjM8hbr6eN8PR/vn6fvHCWCL3AlqIvXZI94y1N2WWU8Tk79nXl/cMD
EjzVpeN7z2GXzd0Oxq61A7shnWfmkfCsG6+7yc3Ewclz9SOs8L9kABeLPRVhkLlXA5656Y9omGS6
60sH/1cEqhQxress3MHSCRpNEQBtYoimZtfNY2t2ZgoHlpSK2ij2+gBVQtk5rjh2HkPGCERV2LbH
EqLwb1VYOc2BpSbKkqjrA7Uzg4IVY0BEPe4aEwl/11fV/AdwDvbuTTkpY5N2+m2m6E8mcJC2F7A4
DR+U8OBmw+q5uSscA6syy4eR8cSFMne3CyrAhwLD5j4eJzY5l8IRs3zyVEBRSxEQkoyLFmJ0sQZr
8mFWLa1/ealRzoHkXg2Jw8nvf1eqxxXTNnhw7UOPN87Oi1CuSsImmrxY+F1J7loJj5A38PWZ8yiN
NwfXHSHKJDRnaRjXRT5M14iE1f0cOC0MZEYaUnsXRt1EhyQonGZKWDj76WFurFFHuOa27CLtu47i
teVmhfgWNaDr/+NNnSIPeobWSZtgzf0kd4vhhoqQDjveucOhIEAajlk98x2WgEcPQdPKatfgDUxv
wdn16UU+iRz4klCyPn8vZ0eROwAi0yKeJ+BOkrCr2XgN9Ia0wEericRdbYS7K1CFOulLzAFmTbIc
ePYiyrLoCKnJ6sqFjIahcdCLov4L25TRiTOeIXSWJK+DuzBzgugCpmamPDIArnoY9fgtVhmeJFBm
CMZIcrVPddNA+Ch3m7CZY080vlseHMiHh/eOCdkLhwIFMogo130yQRR6Qgc7m36PpJ2exsnRl7kV
+tssAvjtuVXu17HX9X0eO5GjHiskoGhyS9qBHM1T7h9G4NmggApkvp/9lLlvwtepH9P2b2VgaPvP
XLRundjCBeQ1gseAPlK/x3JGeNWZeJrGWR9FQ7W5zGAd9eKg9FQ9VkEwk6QOm5EWO8MdPdy0gG2F
MaspCXc9tBx/h35ogsSFkSKmB2rQIq54Vv9yeJvdwJptsjctNzBdVqJAdayGQXO6w0ZHutxW04/G
z6ffEBENius2tO2YoHaTD5cuoIz5sYA9hvvoWk/2MTo1OHwKkyZibgTsn7tGsuHZH1TFYhjGzo9F
aa3c1TBv3NNxZk/VpLS9wL0U/iw9P7iLTG/cC2IdmIiFbGTPQrvByzw1Qfp9HHkxxypq+vt+giDc
FfrwZNhXIDybC7/tU3I9KsnIDQzUS/VmI9SX4TNgW3VbQlV92FPZ1dN3NML67s6RIJLv0NB337rG
pXrflLKBaDwYOe4D9DSnIXY8w/xj4NpqiFviYAZhaUy7WNOQQ6K9LyJ5TWXa3OZuq7/ptOZ/0ijv
bII43E0HScoOfdy8eYSFU+skCm2mZ9G7fZAM2qHBPqrqtPtGpoA5NokM9Bceh2welYqnwPKuiXEa
K/8Y8r5jWP28zGI5Q1Yq6RuNP8N6BoHE0SS41cbWD5mG587RIX0IE22h5j8ak9nHOeiI7k7WPYfD
U+vx6NjSdPpGiAfzAA2QhN6Fk3byxB/xso+dsubfbTf0Pw2fxlZDhygNLAKegFQWFOnFwaO9/xfz
0Ou9EZXPD4GwWbCry3aeE0ogz40Ceyj4EHe8KNQfBC8YG4WQC4W8qqEo9Qe0UXMO1QPptxeGu7W5
H2kQ+idC9ujOe0OCsFD7wKt1eO+KoTVPrJDROy4C7DvgWjN7Y6H1CBFGXo/pt1GVwPgMs4T7R9+W
E9/zAuzoPbSsYJ6kIu1R9JAClV73nvXEEYwrt7oCxDF8dcDoAvIXl4o+OOEQpFPc0QHuInVUZnYn
i7H53s0cJdYy83znmKNyyRAha2iJUr9Mj1qCDd/HRZMVrhfrhplhDxe3AE/+VCLW0hyNdii7Gy/Q
JS4L2f/FgdV65xZp+O7A/GXae05ffIeELnlFvlwXd5zq2X0Y0eMJLkdr6wZE+zT3dk0FtvElNK5a
3PBQFxuOgogh2KP0NjgH7vXN9BgZp+2veTvnwAsyv7oJ4BKZouJd+OxCqDZqHmCZ15JXmtox8QAp
onHB6skFf5xbDwV/uFB7qVARQoWsYVLUFVE7PnJb9H3iZL71jqAb1O2l03UzkFUQgtAS95mPmycG
SZjBGR1MNrgWtEbYAT+Y5VU8SR1VO5cBx/g4u8HY4Eqt4BOAMgx218Tb6Hdl8gJotjJtWqCQGuQy
ezPP+C9TBP/6ovGA0d5XOvBUYnIr26ssT5u/ks8A+Kima9VzkJfNI+lF+U9HegT52oel/Ptgef9q
ERnaywmYcnNZFHWgTQI6Tljf2hEPd5bwSrZPFLYd6Ssas3O1P4ElphEYd6XEIxhiaXhl9BCV+1QM
uJ27IpvYHizpbrzC+pf6lknuXPnSZ2IfjET/lnBGaptYd13Gk3okOehF/FQkgPFfII8+3EKjBvca
dbLfRLh1uedkrr+PtOUNGqB5Lq6oq8SWFeBKerjE39qhTZuGpdlzwOwdYf1lRPTlCb0ydWIj0115
BCzFxGmuiPAbnaEN7aTH3KfFhcyDLSLg2q8vanbM5UEK1QOJlK1WP6UEwDLGKgRn9leXWuLI8/rW
93x5cEcKj4eylWEUd0FRnIdOI0s5cWV1SBxnlAe4i8k72DDmd04msw2q3GevmJCwZVcNxrZzRtKh
uZEkd0eYEsr+WHahDeLcNltw4U+9s06jLJ7bRosRCi8jv0YaY2d9EbGwHZ5wtBr6VvMhBPwglDMt
5n2B9mHYxH2RU1ylrTuEBqEbqJH0aWqMDS7KaXbb7jhhW+KuVpVq+jh0O8IgmFUzOJ98/TL9rNpx
+otP5+FDlSuDGjk3LZ5DVg6qplc9YGI+7H+LPpXqSlAHN8uuNWEgaNJpCje5jRrwZ23O08CLJz1K
QwGTshQ3PVTebXWQOQvAj0GkIzsHGbL7l0Y5Q1Wh8QhePbva63GdoBTNpvbi629fXa5Fia/qZtUH
wNxeZz7I428BrNoNMC6Nh2U8+Klns0uaN/2sb8ZCALcXa5nl+ZWGb0XzzMM8yPx46k2moc8xsuFv
pofR/vFDv2yyvZoi5B9ZaYk5B4J1mrNFGWGckMWNOB2PSoOXDrFuaWsYbdXnlMtPv7+IIQL0/Lbp
uHrS3sxvFLR5iz2sp5GxfD3hn8Wo0+8v3vqthHZT4c3hDfVhi7dTIULW/gRG/fb1768c8mUTDp1m
nyNkFE8iE5Azcf0qeBFGDGMMgedho8i5cmKWUhljUc2wi1PZzeAGGeh3SD5VAEaZD9Gqg8faOxVq
u3FI/sUCLwsKmLFlCy7wZKXrmvs3cwkwTnAIhqzvv6VeCEDDpdYd+PF75hW+2x+nKGgADsimiv7p
keZ5t721TfQLCQYvQjwNHeVWO5PDq5UlLrD45MXm4xic9F5xDw1Xk8CzSd1Vhe//U/fZIION2Luy
7Mv+Xp2VfJh7P38a0jFLd8hXg+46ss7INzoNn13ep1laxJIJTm861Fl2EwgICtaRfq0s1mYe6FM9
d1tefmufcfr3D6EShW1dkBJWpA6j6ghKaeND51kTuft69659xeJ0C87qfsq4vOlT6yRRCArITMml
YOrSJ90WY+xTutVpspaH3O/mAs8fcg3GBx0tWm9t5aJI5UT8R0UN7DB2SKoHTQ5d2czVM9dTFuVJ
m8nZuDGJ8Mp8LlMAxZq9yCwIgjFkEIGdLHso427s+5WpWDK3ncDN2dSX3XWadQWoTxWEWOjBnzzG
Vdz2ExFd4rt+UG4EjrWlXTQu8kForaJquskJFP9dBs5jzMg0vny9smshYxH30KxAMkBmGDBOE7/v
m+YJps9Iwrv5UM5pnUS+u3GlrUzcsiOZNaXHNZL1G3i8zTaubTkUx6CAYi4a9shJ/IsZiiAoG339
YSsBd9mftLIeSOZgnToH1YnEt7DCS4CtZV0SQcht695bmb+lyIgrrIKCl4yuBZxVwcHwS+RAf2At
gUdYxXleT5eMiHl8MGTWxZaU7sqmWPYvwzalOoVt4mPGU7d7zTrdyUc0IuwGRWbt9xdRqxygXlmm
Kb+ukK0/Balvn7tCfD9vZU6DfghWZZu2MLBwkYlGznQMM33Jelo/DbXsNs7oZ/1RxJFlz3KaQrzr
pqa8duBqk976Nd5rP6V2WhTRAO5pyBXiPpcmlkYw+lqBmU+20M9r+24RwyQDL3LSPgpaBSWIZGEI
h1oIaWbtUw5Bri1e3tppWoSFnhPmFyDNXePRaZJRNs8s77/POebQc9XT1yu1NsgiOAQEiq9invvr
iRmK9sfol7AgFGM5V++5rLiPSqACrXxj2f6l1X6SUiz7mxb1Ls0zN79Czb+3/+DRCw0XVsPK6cme
aLioS7hhhEpXJDpATdtU5gZsXIsC6s+S9l5UxHnaOvTBQPPTvMzS5OygHBcy8RAimOx40oNuSagu
lRETrI5gpF6wZGaSTQ/T7Et6D6hZ5oHQijofbhYJ8DR8o1C+KMQdMRXxfo2BMmY/h511qvfBmYYm
+F1PqUSNPdUsSqomZHgnEEHo8Obl4VC/zUMDObYEJIjOXKkO5MyNY/rvA/SzCVtstiGdLR8F627m
KlDBCHtglmV3ISsneFACcThlCcTblH/jMhP53s4ZfbewseOwZngEfg/tFW0Nccc3cAIGShOnctPq
IZtqNxvwpuMV3eNiG5pkaAO6Q/ri+5f5oGypgfq1pb2ty97B5BaZa59KE7mzPIyprItb1Dk7QM08
FAxpDJ8gCF7ElaMxvfs566vIiVGn8dm8/3qrfuomgDO/7FgrUdUouqn22nHhUgvbOA96nfe0E/6M
qk7TyCmGcvQI/6w+ZI2MZQjC7F03FTq78Dw8v58nljnTjxR1D9hHf/1XrcTRpVSNGxV4l6osxIy6
4jaboowcK2itF4fzfv90cD+E0lB5datLEj54TiAA86fRePRH39vyll0JZssGK9UV/Iuaob+pCpk9
R3j7JmCeodgeDF1z5jcsggwP0cybAq+7xiVgnT+1h3fSzxAlnT9fz9HnQQxlw/+dIwr3HxCKufrm
lZJ8bzuUf1WjvlOYJj+PkXn+epRPEaQhmjSnBOHDUnSMFsj1M+d33xRkD9fkdAfh86egdbpY+hWo
EAyi39aZeMJ5hYYb33Ij/XyR/GUyME5GDTmstb/VlQouXCJ4XNaINE0Eus3XX7c2h6ehP3wceNO9
cspI/hJBiDItYmZj63Tv5jU/ZA1jZw6zyAzAYq5oNWIOI6fLQdLzkomA6xZCoGxXi9LZuGfWvsb/
368J7dAZ6dX2ujNDnnBZ30QK3HlqxR6Q3I1BPk8M/SWcqYBG1VgTmf6eeXrBHaeFlKEPc73+jvNS
QeG32njCri3/IhMYOwNta9id33tty9l+rJ1G3bMWCJ6Hpq0yNCG/3gOfxzJ/iXCCLhwu/s6M12pm
NoEQr90Nrvt61o//5+YnqBcETqZ+IXv2oZ9h8vIuqAe2EQNW/vbl5UAbS9FH9LLnSYLcc8UQ1Qjo
MU5+hlgFDv8SoRPgSkGpY/Z/El2n903YD+VN7wNpdtbbyV+CdMRU5COU2cufquY8cQTiMAxHmpir
9qpFdNvYsytbaQnWSV2ARTunD+6VlVmSYUliEB7bYwHB/6/XeeXoLS8UEVnqCl5VPyM8nvewYBcJ
+II8yRvyQzVOcd5eXdpxC0gChh0UA+6BDsCz3G30qZ0Kx9qN9ViZqCVih81g+uooq36KNHzs+5Qe
TB4eGlQmNuZpbYDFpTUAxd7XpKD3dIK0jBsBx9LTfE+iZgu3dvql/6aO/tKPG0+eSXRMVz8rmY+P
uav++KSYTAIGbXUUAJvsNSAnO1GXdqPJtBIRl3JapWVuMY5z+Yt14aMW7t/Jn8dEKXYL9loRw/JB
nLeP6WlWP15XAKpMNu+9+xEvyz18v4GPiPww8Rv7/PU+XvuWxU3VAUmdQ9yn/AXqyxzDYbmPbZuB
IcA0WvNAjsW+heH114OtRC/q/+/noNZfZaMfBVfaQZ4EoFs0OckMRaJzvKIRvqj3vwOAUSW6wQ7y
F+HVow0jtoOQ9DnE+NOPL+4njzhkBNpF/JK2d2I75/69A5/EjdtvbW4W2SMtqrJDEca9x0NDm30J
WzDAANEbN+cd9aVMlijxcgcg2fmJbryHOwNm6YThAu9Hs4HqXTnrS6EsvD3qKvQ8gC9dTuzOxXIA
MFcLQJZsJaHceNYu+o9YVlGaSg6DvReFqcqrwZKO4LQ7s7o8b4BTzP9w6kILops1w3QfQsLDy1V2
yKNuSytibZIWRxqvVNegzeb939VUDuYi66HvezKEdbf61GtjLA617gH3bJqJ3uMFKXZ1kb63LnkN
0jHfiOorm3XZZhdB7gxdp9z7sCyG7qI1TV0mtJToAn29BGtfsDjI6OI7Ds87eq9GeCaGBuIjrXDH
BMyJLYrXSmfyP87dGcBjDUU54b6uyghuDLaw48sQBdX4zaKJ1gDu1klTfiu1Zs0t4L9l9To2MgxY
EooaNOFJMxK9cU1K88tFMm7R+oELSfZaMm+eUcdnekIJ5usZWZvyRXzIbAhN0ux0kcJ+NKlh+3Nt
sm6Lw7fy60t1LN71rU6NW/5EseemlGCMA0C3BQte+/FFDlB6ri3SrJjuXQ8m5mNpdJZUgWu2HnVr
v3+62z6cVzcDsMkqQu+HZrxjU+XdBmoUG9IAaz++CAbOpPt6mroSwoJZmTRTg4YzT3vgG75e15Wd
vhS8Gk9w5Qxmdvdisty7oRmQ2YfW6zi6CQ2QlOXGOJ9jAfyl9FUmoiHXtvSutIRQa+gCLRQFN0oa
B4/s6rq2wQ1oqDed3nqqrH3Y4rJnM/cFWujjfQrgGZiaLsypO+eSDMM5NpG4kJeG4LCKBqCuccd7
6rvuIQRGFyaU4ffz1mVx27cgyDFA45F5j0CbuLHIfaKHWFf6hFtw67bZ6HX/m8t/ksAuZbCq3EVs
gQj+b2WZKqqY+OgLZzGst/OcX0sAPdXj6NuUAHLuKD5Aofj/cfalvZHiXNu/CMmYzXytNalKUlm7
0/3Fmt6MAbMbY379e1XfeqUME4pHpZFGmowEhZdjn3OupRxaf43mT+g+lhznodnEmqb0ZmzGlr/q
pCV9fB+JUtth68MHptrHEsXcpz71HP+lwRlET8QPeB2v5FhZlsPYOCxP1vHq0dnoDDmBWVVBUuR2
BWH19EdROME/omuGk4LZiNyVCYYcan2hlYD78Uh9H0Ig7cY1cscWTbFCx2W8D2CcE730NRHtPdqc
kDRZBzEAck8OCpvuA0xX6nznwTer/sNiV6f/MI+qYst5ELS/TI2e+hZKtaOMv4nAGToGw8UQLfp9
nCngX29JBruLbqEEPbM/pkphJcU9tBLJ+DM3fbZOovhVAfPZdMTdR9A1WYFy9QsafgAIdfUSMGgm
dZmKhbUJC0O4qI6oeFDi32aUNc2tX/Xh93roxqDfBFEI1cotC11wsGInrK8BgmHrTHXETFspEdYi
PADKMN4b03u31ARL5mszW//vifshIEsKn0+i8F1lHrBbCFaND37XerdD4IglPs5MndybyohBM85G
NJD0QFIUvkuYF4SG7XCKPZ3Ftdte/QT0/Sbz+jcbumunCZ5zAVDd5ejwP0HtT3bt39b/h28sIS2X
i7J2vksyMn5IQFJoX6OBJ06+Zb5jgn3dtjkEUpQJ6yNnuQDINQAIXa76AeDnoIAq4F2cNUG4dnre
8hUNEQU2oVAAaJrBU9AbbqPRHkQDFaLHUBeRPCoCqED0ZgDEtuneNmWYbUqAR8c3CA6mA4gmaD6u
/LPn2s/4bGp9gHhtgaGB4R6yLN7EkbMjOgJiZ4XiC5YbxBZTtoYOH34HdIhgxrxNMzAW/kAgo0mB
RoeUT3xDhygunjisf7pn02Wjuc/CHmkE9LaM/ZG5OA8fxs4Z6zcQ5pvxHS6Rrr1neVsVv9szatlf
i44B3b3KG8Bt2DpFR8o5AdhDnZcEfG7/GTwNYba8SzPvCTLiClg42F6gFwNe7nq0XSbWIVHUfU3M
IOWXxMla9w7+IUn8VhmnyVHEa+ACxnUj+T4I7djolQviJbsN8e9678EqO9xULAZotmhi3ewD4OPE
Gh4VulkXOgcYMiIwbkRDqHZgytW64M60js1+hxUdK0B4eKtPFM6I3l1JSc92NC+9el9IPxB3PWsT
4KEynLzuzUDLGJSOzAvaH8WQo3W0AvTSA1odsY3dpnWa2XvRR31xV4xn4eXQMx3f67bMyj9jFfVM
bv3U9M0+d1EPb9CAz+7gZMjKFdTQdUPWHRDlKMP6IUigP4rakuCJdGas6hXPJZqFXq6zaNUpyOeD
V8AHvxzROYz67DXyAy94CgxccNgagGfbP/ZJEKFO5qeSYRzDUfLiZ90rZCW8jHwJM/Q4jn6DEUDF
k4EdggccU5z+wDrSfN9pAa8suL/DtGeH1dl77bcy0YX/NU1UOu6lKyKztrw9a7lUZVwNOExL6r92
ZezyjWfzOgcSveYZpNwlJXsGikp5KwlKzahAxHXVoi7RoTUIY0oXNJw8h17CunATpz40lvIT/FGA
peaJ6OtDGjYO8DbaLfkagDT74gW2Z++eIGG3gZwTc3ZJAJeWGxQ1sedU6YzlVxGF6DSBK6PEBrSF
lm4hm995NwbsjXYHxbemLFclsoWtaHkb7GoPtJp1Bi5YemtyuG8e4s7rICGaxoU+VtKvmn0I/zW6
DVyohB3zRlbQ5IlljjRPZD9bHNbmCYXDRELyNqzPC6rr4fQ3APOuDxFThgyrgBAsYQ2YYLGPFNhB
92VcK2FWLKppIjcASwb1ETsNdBisuoo+c+uV5ilyQ4/ECAKxRp1CgqSl10nikzfWtAZ/0Y7u+bCi
EZg6GBKA2ndu4YT/wJ+sz++jgPLqLQuqIN6ktY7hLqryLn9xqI8TXfkyVSdICpX0Aff6MX6pASxN
4c+UiOZ7W9oq61e9TZT5k3s0T15Vaex4ICZygxWcE/NgH9RCOFuBAabgNkDMfZ+XFlL3cMUq0Zfx
/CDYYkuF8gATAXBW2sATbC98I/hN5qKhfhuMOVaUX9du8ycGZtc5DAQUoFVZSSdKgMiuTHIYOfGc
R9Bg0u6mKFOYFexQC4ZvQei0XfbqsB6WzXlD2RvY//37CAsGLlem1EBi9hbsm43rkmR4x9O0Rkjt
JAp8uz4RyMJABRzzpRLsTILhTu7JJuKDR6Gqc1KjQa8tTNqsXMNkIftz+aiaez79d3ZUh4FTADfm
vGbaNt1R5fAVWNOhjvh1lSt3clMWbpi2ZmDuKWhDi+6QKlJ6cNqUx9vLX/B3KD47aye5b1ZDUAQ3
CXUEv61Zgc8t1kCffpXQtaJxedfq5Mb3HbVCWNWwvot+AWsM3H95BP75uurZVFvS5xmpcdAPJ99F
QQJVHLT9U1esOz1cWVSZakvWkMJtHUDXT1qK+A1xnYE6ZrOrnDtw55uKS+LQj/MGGOxTOKAwqjM4
aLbgk24U0fXtkPUvl2dr5iJNJgkzCRw39YVUR+bm3cqPhzeWl491m/w638cEJDmprx8KumiwMnPb
nApOlkIDJo7K5imrarYNI8QM2sEpN1V2ya/7/Ns/WYDkvLc+XPYkHQs6gER8GkdG1pEKNqDe6V3q
gYAK24v15ZGbqcWTSSRQtRtDqakcXv2C9dlKc0CK2UDY3mSNeBJ59GuIosfL75qJCmQSFXymEvCX
Mn1ifVfWoOUF0PDG5mXEW9IanVsIk7ig8BWeZxpyIESeRKVB4POPfoauvk7KAyng2KFhuNfgpn75
m+YWwiRMlN0Ygx9F+hMUntNtCZD2ivM0A/skXigGzYAj6FSIsvUzcMO6KD+GCgmHTiu+taI+hLmq
oYwW3NEANIralvLMFn7McYFdWBufDyadKlRmnnJsHof9A65vsdp5DmaLrWANXfk3QK/7aHUi2R+R
Qwo/vh049cHv9x1wWRZ+wOcLBhzNf28BE+RgVGVNfoTAqMn23ANU7NZLAAxaeMHs2E4Ch8L1swDl
zz34EH6x0jzoiD1qF+4kLLj7m8/pIVydnXEimi41WOfG9byWPuxsVA370SlJfhRYpKpt0nUZcLKm
MdZNqIJXf2T3sE/KVwD8/rq8TD/f5nSqcymrONWdPY8klLH2tgfQeqVwogQrsF3c7145SphEgg1f
LYzs3NR5//5GiF87bi2Yi1ZJRuQaQkRduXELCQDR5S+ae8EkmMjI6XNUKPSrRhXZWaFSFaLs5NIl
laO5508iCcBhArVpO2Jj4zfzhrkbZHBLyOe5JTAJG3Xo+13GQ3s6M7Qjtqopqus3vY7COFmRvPeH
W87hhgKmqDFN8C6LCtZ8q1RDR+uq2wWAiP+eIZbmNjDA1J4MWLdb61fBhjUFnLNjWm4uz9HnwfE/
ztOGeCNJ2GhQZ86bHOl4CtgIigfB2PS/ojgCj/Xyi2aW95Sfp5jr+hocjhMfGHsj4BXfMQWiZAci
1Ro1ivzoRn2/cPece9kkZtCx7wehXHXUFVyS9GgeJK59da3StbHFYw+23eWvmhu+SZwQde4VpMLZ
wtIK+LQwXnMDpmECoMnCGpiLf+y8+j+GosyL3KqDDAloi1BXZf372dkqDMkJ9YUb0Sc3tWnAuMni
e5cXC9Xnma01pbv5XKFyBfOfEwdAw64zKGN468SO8bjwgs9rnP/xp1atdpKSudkRgOhiRXxkpJgh
i3wKfSY0zJLwrgKufXd5muY+ZxIpQKbpid/X8ohuWSjWWZmBQR/0TfTt8vPP6+q/F0E6ZdeZOkz7
qJbdqczcETl6rHnE6Ap+2CgsGMBvJVziGARclrqUny9wNgXo9KiZQ/rWsUfeQePl3tFQo34MfZYA
DlfFbUC2JUrk9SpVveuohVjx+SiyqcROh2IYqj+BukvKzIoWwg+0b+8S2GNfo3gOkPMUtBP2odOY
MWvvQLt3XzoKZtmaAfX58/I0zX3AJCykrPI9ht1yFzTu164q2ocxSJc6BXMPn4SCAjKEfpCM7IBz
b/zKk7ykqxGwKX/hNP081EDO499xwE0iSyqPi+OgrIDfKEpgTG2IyNJobWid5P9cN0iTawGx5cAH
js1oIPgRrlGkbMLHMWZJs3BbnvuQybXAeEFTobco7sIKqjcrFXVSrpXjwgmpj4EA2173HZM97zPU
tRyu+bNOMwiNggeeFzceg+vHwoR8vunZ1MeORAGTKC2ld4VO31EvI9sxD8u14TEUo3DnvvwZM6M1
xeeE4APG+AL+XCscZYr3ckNGxSCFM44LH/J5LGZTgA4Qiw4VTdsdEyg/ZO6mdoTLfqoADX8oolRx
3N/o0BYWVOuQFV+0j8B9HX6BTasPPqjv6Pb56TFzIG6xh8d78tqCil5srhu+cwD9cHrW6BKIJM7Z
c2bHbN1CvfnGrwNv7ZRZvb/uFZOowsPQz0KHxc81H/sDQc388HdyEre/DrjKvPPi+PAVgIYXmCA/
Ah+uDdbAVqNVD6mQNQrLSzL7M+FrqsIRqsHPxjDI7sCE0o/poHNoqmijqoVFNreOJ2FFOnAxTgcW
PfMc2ZRAHXZNfCRuHVkcpbl1PAksKumt8DDox6hs4xdUzmP5k5SsITun6xzxx0cbbvw5NkEp7ssi
DoMrP20SaYzXN7VG7/wQN050sDjvn6rYJrddYZyF69LMeT9V6FChaMjQdwWUzz2I0hT9Jq9pvomg
xLP2BETqg/4atRGcwVPMT0ZG7gistSeoKTm/y7wxb7QHJeaqzTI1woMZVd+nQafuGrT805c0U4X3
VSpO2hsYBiT50nL+27L+75WMTa3wcCoqKICP2bFrQln8hqaeYUeB+xGHIDjEVx8h/JpQd1eMyEgT
9PFDp/9SQBipPAWwAoSzRIYObfrIOinCW6BtM/OntilEzgDmzkt9nzZxM/INCP6kDq9KJ9h/iqSN
CipIpJlDZ+QADfMizNLYg9U7lC7ecE7SYOEMntntU+e+Fnilqusi/xnXYspvsxbaBmi/ESghXTfP
k4iFtprXKfQXnrVv7PBqSV3Ee8GLgaGPXAZfLr9l7jPOf/8QF+tEiyxHPH+C0nR5Z924eSryqt1d
9/RJyIKiLq0Z0B93DLRT9VXbFGglQqEXeeULJgGLuDpK68bQZwXlBxifhSjl7SDbtyQqMqdhMfXq
Y46TBn6QRsduTHv/qUs0CUcIX4bM20A1D+p8xh/MkKxBGmVH38ls3+5LQiBJKErPOXO8OVxPujVr
xvAfWVivEGsI3iEYwevDb2LzWpURhxw6ivoE+PCEKBKhcQw5xiVl45k2D0w//z3JVNgQ/BYDeLjk
ZXAyATFhs4at0ED2GXeagq/aWEtQLQlYMC18J4rK0puQUQMEUxDUQ4W6IXqZ70HSOf4eZKjI758v
r5GZY22K0rJou8NWASL9cFlx7n04PD4I1jbvOYxwF7KWmdg/hSBVgwe6mBDJsY9Uu87Q0N4DVmoO
HpzetjHIXqhp0H591fdMsUf+aPEPHLkOvk8Q9rrR9VZDmQ0H5RO+VFqbGbQpzAjKTARUKyd7qYsa
lTsKjclohYZuYlZRMC5e0GeiwxRvNFgoP6Z+4Rxc3C3dFUmV1ts2JnypwHm+4X1yxkyxRiVJc6Z5
6hzyxhuxL9zfrIb6WxNz8G+hVrhwZs7phkxBRSHpYT9vO3IUYFUGoG3b0vFvskxH7h2lcoxvUMCN
iUCfOssSd8XB0caW1GVFw41TOsCpr+EEzKF2BzDpAHZjCYhetglAYvbyl8sr5/PBiKYFPlAgLGvS
OnwwERp8FPSUrTBopntw7YyrIFoYjLm1Mw3KQZPEAm22F5SopNwoILVv4GqEnl6aNcnClf6vNtln
MzuJzFXrunC7lNUhSqosZpDw8QP3uT3D7hQ0GYNQ/gBzTNpdVCaqThF50ipcuT5tYRFAhR7TdwrF
MLODd7bsxUZQtzUbgJPArVi5juTjdqittt2dwpV+6FZohpnqcayY1Dm61gn65IeU67D4E9SSs02f
Qz74H6RfqG1uIfZZJOFOSFapHXJoI95yXyv3Le9qlvO9E5m6eBr8yEnyddx3QQ3Dkr4N6L7rlTG/
ysGnnEFrzyigt8ae9s02bDNX/pYjIS7kHKG3q959x0MhcztUbZL8SCFAR56k59TpLy9CI+QWbHcf
mtdw+qnpo+m7yIG2rkV+DSkXURd71kHEoAL+H1SPhwpyCvVXZK/MA9gTUJVszeHGntwUsDMPGjja
lwE9jKOG2SeKDZVv4T7v6cHbe7WWfXAsW1lX3zMacLYHV8z1v0YDPJu7jWlt496mGAAkjblf4D6Z
OIJ36C+mKSeb2IHO27ED7oY9QJoFwsJAanbt1xYA1rLeNui6lHqNmofpN62XORQTDDHotl5HIPSc
lQ5yZ7zPFE2TcKNUX3VPyCJlAakNKJN5McBQTohOEEAIQLxc3kszkWvauybQymWtX9kjAze43UYE
X7XhUbPkAvL5XmXTxrXoG669wq1etARoAjR7eqMY68DhTvsbWEEuoctnNuu0dd1BO88ZG94fYsqq
cJcmIo7fCwMM29Yf07xcyI7mhmuyWwHwCctcmeq5LjygZEwBEbiVFNL5cXk6/nq/fRIOpl6JvG3b
ALKr6jnuGVB4tyrL24x+B8xSiHxTMFIY5BCG1HXZrCDDCUCeFASMKjBY2zrbjyppcI+3GRvSP4BZ
MXboqoyVjwYSFC5MSVPIb1fCTb17ZN862Ske+/y9Qjn0yee5Ho8R5LfJsYaMEN0wGfTDi4ysoG/E
tWK4h/syxHfAKM+Azl75Z+D7RtaFVgP6lr2g3y1QkBqVm17XG9NEYXcQjkqBR9MjNHy/+OcPevEV
6lbvnCa+gpJQB8bvGrLkUPW+xe0uTI9eDLkUmHuX1kBBok0U9LAtmPjFuDE4izqxbUPnHHJa23UV
jAIAWt1D4FCngFRR0tWbGmeR2bVeOpKDZKLpgVandQMp5bIErwTG24P3rEoNreYqS8diw+KCQphD
MBKUW6TXEndMUNaIPfgRAJfFLWdKZcOKQD3wbORcQWnytmGd6zxQoLhQk/NV2Kl2m6C8UTlH4ruQ
+4awdAtQZhumETD08I/Lf+OeXMSPWa9C9tMANxl1GM3YjTXQpX4NaRaReSjutRU3RbmXdayqtwgX
I9duEpZFWbDluVGqvfFxAwWevbJhudXwY9ftajQBhKvvoB+dldWj2zUpBMZxdkfXuAkiZZ9Crc7T
PQJqRw5dX+DqlsbGhu9YX4m61WPvpmyVWgLo3Np0Fsk3WJzIcPOtV3R5cRVwhP3tXn3IxFwIp1QU
MnfHsOL1umW4BGA6S3IdmQeSqv9OApwkzEjMzXgMsH2iNadOmm2se5WhDYZwirKSII36ssycJ1+H
xuxQ7ewUhrBdpLiff+hnIWTSTqapk8CdKiufZYqQSyII82c0vs/GJNoAXNOuuV86a3AWT7HkzWYh
cH360mgKDxlQjxatlyd3CSAwD5TWqrGrzAE0F5tABj67cQDg5HLTGLBLuzUk5ekQohgfK5Es1DQ+
D85oGf975mJHlwCLF+md8tqkuwNEfeDbFBjSJe+Hz/OjaOptGqdAogMZGx/Thtnwd965gfxWAZJb
fGnaIIR7E5PozuGcg/5acVWXJIrPJ96H9d45vRHwZ2DHsRlYstIaTJiVJpwv8E7mRu389w/Pb/Oh
NWPoti9II4DKc+HguXbc0PCFPO9vOe+/6zGa2pwiiAcA20G6BzyBnAT3OolgULQJA2pFuYWBAJpZ
NwR63463FiByMgBuYFzzTFRtVABAO/yI6TqUEEiScA+ERbHdFBFvgVCDQ15l96ie9NGPvA/OlEmO
gwSOsGnRkPcBB1ACn5cgEZDVxFnAFV3R9sxvYLETG70a/SEG+YBHrXvrFzSV28QfUnIAICd3H3Lb
jtGS/dNce30qXAo/UQfCi0V2LLumv+HS/63j6FEE5T4bUVwvz8omwNk1K0cMb5jrX5d35ufzS6dS
piFxqiSONGhwvhiphC9iVgflZmyAQP593SsmG09lgcLNT6PpXXdwZ8CY7zCI/KorKp0qi/rRWaq9
KYAQyCGuL3pA+iHRtKRwNzc8k+0lK1CF6kGEJ0Ns8pr1uf4WJUgrrxuZyeaCWBLo212Pp7OarIgX
NdsxaZqrti6NJhmqKKATBjB7flRxBaFuihBbHcEEwKXmup8/ue4a3cI9vRnTo9Rgx6wYqbFws8DK
zeXnf35rB9zs37EnI7jPIPT0J20ZexWJrOujBcRhi6CAAuXll3wetWk0OQ/1KHKZD37ylgHWB7eZ
I3GRRNloPKGgfhrllfoMdKrLqRkiGIggQJpw4hyzwKvujc2v8XANXTpV3yIlbFjiakzecHF8FJF/
rM+lDhKLU5IV37rSiIU1OzMpU/0tk/EgbOIYTEvlpFsamHH91/0YKoVme3lK5l5xzhY/nDmhbmo3
rYPhRNvqTob1jxbXQyyFcOHMmdnU4fm9H54vDRSiMsgLnnxqonoFLxkibj0K5tDCB3ye1tKpbyBx
pC+Ept1JysrZZTH/wofO7oxFGapY/o65cZpscDn2NewtpT5JKuuVHdsfFGSgR3iGeM/XzcRkh5/p
ZSBLoivuNxKF79Tm4kdQDt74rRodL12AFsydfVPTwNKzpuppg8ULAtCaJjUq6U4O/V3hfIGNT7JS
AH7dGxr9KkR8H6ftj8ufN7cQJnu/TlKAettKHmtT1fVK6gCE4ggMuaXC7OedYDqV24KuZqSJ5uJN
+ZBxy5z+3QDyZ4LxT+3S37VJ1OrMA7nqa6biW1w4souyrHiFldaRYa62UdyThSU9s9amCou4UQqZ
WgN2hqi+QAW3gMNL+lxwTM51v36y6UsOgqKrfPGmtaoPWW68DXr1S/COuZ9//vuHLa8bUcVuW/en
NsbpXXPgVm3epXtQ9oIrh39ymPvADg4KU/sGDxRcMc91lwfbD+ztuvGZbPawbyO3KIbuxEpWfSUC
4JsVGLB6CdY1sxemmmRQFIEEdt+LN3h/D0crS76Cz1t8c/nXz0TEqR6Z33p9X8ByDZIvdUu/UDT7
ijuXMv4VdlIJ2+F/pUvFvrl3TXa1iCELnHp2fGNAzm9omsJyzO3kBtIV8BrzkutKAXSKfdQO+tbE
9w1ub+RPebZd9ED7XzijZhbsFOMIzfZAhYqZ01Amw43T9/CRACr1a+xf2cGgU5CjgV+cHRw5vtXh
aMEY8ukRx9SLa69UV6NTJTI4+CUkD4PhlWkD7Z0so669UX4VfetQ3aMLif0M1Z5OZcgECKqkrbR9
s74HVK2GsgdsAYdW81VmaUV3CszSbF85gxzgzKRQ9CuHPIO3mVOV5gZ8cvCSYXAeJtvLq31mL00h
ksz1Exe1ZX3CJUysZQ6GLDwXl9pwM4fKVKaMx9DNRV+Av1KvRENFBAe4Ovgrw8c/puIhCPevSS29
hbg8txAnV4A2gJZuoRx8ix2jm7ojcIvQvGNv1aCRKV8esLlPmtz0uR56iDHik1DQzNdZXj1K+fT3
BttmabG2aDEi70WF6vLr5r5pEiF4UxUcdPXmxJ2h2EoLYEGmYVXomVEv5EYzQWgKl+TKA/BZdOKY
RYHZZm7ynTR4A4kjF85debEwcDMrbQqZDD1HD/4AnhxVAVm1LSjc1flwuzxOc08/50wfTs020yMo
zclwQNAO1mWa5Y8Bh+/o5afPDdH57x+ebqOi7mv0GU8tOg371pHxiia8W5fuQJ8SDu7d5ffMfcV5
FXx8Tz0AfangoJf1oOeWtSKb3lucgbmvOL/1w9MJSgQadVznQMJCnBVgnlldJHthnXL1f2CRzuyQ
qaRZ7XBYPqHtcjA9CL7laHZ+zG4Ygun6HLShSPMDqJmFouLM/vAmez4sqAbk1uK0bmFBi3Tp3L44
l56qcUnldibtnnqJlU5Ce89N9MnEKQrPPv8Vl1G+HXLprVGDylYxgSLx5QUwN0WT7W5tZzs/Rx0h
86VpXPh7umhSUdX7DVQYIKlWgflB0Vd5vPy+mQU3RS5arZ2wROXiBJ1Xb68rnX/tJBTDr3v6eYV8
WHBSpE6P9jpoN2ceTptCdLOsxj+XHz4zVFO0Yjs2LgS/OEoucdGsueoCeAEgnpwv+xH0vraXXzOz
wKawPz52Mfw70GNQY+/c1ircsLJAR9AFEPfyG+Y+ZLLpARx3aG65C0I8wJEWaNL130ySwRboGA/1
Eu907vIxFS6zMLstoq6wBxsG3yUGC1rard6Z8VWC+w+E2h5dfnpDCw98H8e/cyBxAQHEKy+hdJIW
1FkBZxdLCehsOTqWst41ws0XpunzXhGlkzgAsl+TjjDBOYi63Ic5YxsToenYetHKxgL4BJd/Q/1y
t5yRz5UCpkhBG9Ucr2QYTuHu0aW/D333JLv2NouDu7AFcY713tHX/RNUMJZAunOLZRIgNERy+wrK
AAebguaqepSPId7mHLtIaeicyHCh0DGz7KcIOhsZHyLyhJx0GUUrfzQbeh5LyPNurlr1U9RcFg6h
cYGbPHEKR168b1wDuMt2kSh+or2xBEidCd7/wc3FOHKEGP9/COrCu0z6/ivJcVcD1ufGGTzn2+Uv
momlU+xc1tOCeo0mJxSXvbswhBdPBVrZQpT4C4/8b/eJTpFz8PTowGVqolcoG8FbdKO7rK82KRjr
K+nmRf291jjfb4BgE+W7bjq/fubAfVrI8Vidk/zWI3ANZluocnrOC4sG4j+w0FJlVgJ2AeRPjySu
gF5xysKmWcctFT1dNYksEwIpEk/RK2+CUyiNRUslTyrCD1aX9qeEQhvsQsD7WgBqzyzdKYIG4I5A
EEienqgnq2f4fDwq6MbvssTmN1fN9FTyQXqZj/NSQtHQ6YcfNbxiKcCLKHhcfvzcB0xTjBF6VWXu
VSfLMnEkDTJ1ALnkXTRC9PvyK+bW6vnvH05miOR4aQ5M6Skci0GsMgheSfCKTbEQjueeP4n1cIyh
w1BU9KSqAO7ZvoHZ6CuciUux0DGaGaO/Z9yHD9CFl6Qu5xD8c/NncdayNWn/NHRDvrk8QnMvmEyC
qEIyemnDDyDMkx0UvOhahVqsItZdWUecAkBQaWAoVpPx1HYUUnfMON8K2IwutT9m5mCK/6hjh0vt
FoB/82SAVA1hf2B2Qxf2wMyBO0V/sBTUehpmwanNguNZXwInOpiJDYBw0Bhz4BLw6iGodBoSA1fN
yJT3lg3x8D9xWhWA/05H/aJJlDzGTrMI/p85XadkEs6cGrpt0K+AcZBW+zClY45aODSfNozCYvaB
VKk8VJBAA9aSjAW7SaEQ5jxAWyb87nfCqV5Lx8Kuvuam1l/glVOYd4n2U33vKTN6V1Y6pmBHOwIV
ajqfP3gEWv1fx8aGkJsvHai+/axG2rHrKGiUTK4boYnGBrZJ9f+uAbUujzC08m/+D5Ho833mTqkK
bOhl1ZS0hi+DfeOoTe4yab19Bbb+6zXrxp0ieiTrK5A13eoUcqybs6xlJonZQmZ1idY69w2T4kNG
O99DZbU8oVhMtwr0qTsfifY6Bdh1oXL4+cp0p4gdGIMqP4dh4Un0cbUuLR6sYD2+8t3wJSlJ9nZ5
rD6PGe4UowMvSQE1htY9cW7FLdMDjoU8k93CVMx9xfm1H6I2JOlCCExZevKjhm1ZlNq1LzTZRawg
mwLt383lz/j81udOkToSDP4QxmRIqTxQWA0MqTcaDTsIGKnxn76r7G3XL0bCudmfpB61D4B45cWY
/WLMb8FQ8m4lw0nRw3Fg4fI3Ny2TwyjLPKIzsEBPBoJ84CENToROQdS2C9P+ecnGjSfb3AJdD9uz
HFL6BXyjVaajbxC6/B52QbiL6/JsvRseEgeioJfnZ+Z7piotlovAk67FDWe08g7eOMhlInRXvl73
+EndQVkNvBS8yE9lKE9IexU8JpYasTNLeMrZkFnXctsj0wONLtuRjKSAk/T+MxJrto0ArF0qC8ws
q6nXuRnSWBStcE816/NyA8HWPNq2jXTZauBnn4PLYzX3PefXf9iSfuzkOMclPVmioZsEW586atp9
2xF/F/RjsOBoMTfj579/fA2J8wGASvdUcqX/GDF4kKIlcslJdm6wJvfNNoC1dOlB+92mSGF0rMJ/
ugjzXmVhu5BWzMSUqd24ryNSGrDkTizA7QbkvpU8b4hzRhyd/wuklyU+8dzXTLY7jwwslyCUh7WL
rJ6dy8ABJmYcuVi4vc1Nx2TD+37RVARNrr9mQizR/ORZ/Ovykpp5+BQf6CuV6kHBa0dIr7Fbkijx
K43rRF0XPaZAQHioRnndYLINdfsnAn7WN5i3LVWSZgZ/amLuj9xrC0d5J8mNu+e9K70vcKqMo41T
ebLfXzdG5+34YT8oqBtbG8TxQSYk/ZHlDYgBOaubhQ7/zGKdeowT02H9AD19gh6+uK1dF64ithTR
DnjwlG48JBw3aQ/vzd11nzPZ3qooxibEbQeiTgV556IBJBq22HSpRzW3pCb7G45dvqo9intJ0qkH
Ypoh3UFSx1/C9cxEwanNOAVAl+S08v7XRoCAyytjg3k7ZzAjRLevu8RNUYJlxw1EpxPvBHFDYAjg
+zrQAw9S93csQL8NsjQ3r9dNyGSDG/v/OPuyJTtxYNsvIgIECPHKnmuwa7LL7hfCbbtBTEKAAPH1
Z1H3PpTlYnMOb93VHWgLlFIqcw1s1uHvstekiuEUZolsFwfpWptiIUZMgCCx9BBwIbCbc6/90YIA
9luDTXZIi7w5XJ/Awgo2UYKeJVEOjNvqs4Sicn1bdsJVhziAWOJvDn3GCpKNPAWzZ2yn3l0rSi4s
MxMxyNx+gn+l7XwG60Qcy5pkbeRbjP13fU5Lr80IetLQIZED3K7eap45w3WqT/gZ2tVyWxyaeEGQ
+7TIE4e/xiwNANBGR9zdqTSz1gyZl6ZgBLrqqy4GgRSnYAezwSG3kjPprDrqpMxWzqaFWDStukEt
giR04eD0Q5tiGEKIdcMy3Qvi7zXMyLbtv6YXZwu1tLS3h+kz6KEKEnSu5aKRJyq9xiNZWr/GGU4U
CSpY6fDXt4xkyFr3bk6pvRLNVsdHswpuYWvafUsfxQh2IWhXWDZUHd9sgTScW97q26rwNvW/HRMc
CAH/FNQ4grflgoA2l160M5BjjW4YnMPilVR0IfpMVGCZ5jArB5v0MwuUvsQpneKoEEm4Bt1Yev78
qd6duTKGQ6nIZzONMA0/wdFaPXeSsv314F56uhHcwnJY3Kg8e9UgXZ1yDh3II7T4Icy/7fnzx3//
60WaFhCzx95Eskp9UTULAGopaJeob9tGmGf2bgS4LPciQObwmqCgdCNh6V4jq7XFz+uPX4hr07EU
rhtFQNJw+uy6Iz1Mcvwx2N0Idf2pOPmQUN64isifs2hnckzTFM5nXUpNj8KjfXM/Wi3gVtfnsfSh
jchuKycrHavuXuHBxW4pJc1j5m0E/DimTyl3mgl1Zh9k67Icv3oeqglkhG5V0dUrWcjCbmGCAbks
ndBD2vmZ6zqOVMsehgmOrkFA12Ryl0Yw7t+kL7yEKMluRN3WBymr7zDabg4uW1upSwMYkQxPFgYG
ady8xgXo5rEgu2TMqrkZtu14MOGAQ9rEYBzX6hXl64LvIEgQKhi42OHD9TW0NIH57+9CTSseZFCk
bF4VccgZRYM7VoniDrbNv68PML/qv7uFjonrG1gmB0hNYgAUiy6eIH76aegLP32BxAvsQEofhN0v
bMyt6pQ29rZCUhAawUeUqoMKrgWPNGegcqtYNDApYdTOgJOBl5/iN9QGtoBcrBbaQ7cO1F+qNTLG
xxtMEBqBGQdFxZJ6aJ9pYHW7oc+6iw7K5OBQ6KXVRG1rbgVmtQzWDJ1f96x5ztsRcKO0Du+ssCYr
lZKFWZi1MZaAaZxZnH4CfN06Imd8iTscsXkzA+ZI9fX6+lgaxQjRWHGo8Dc2/SRdFMVjH6SbnLT2
we78y/8C9PfxMgz+KmLVsOqpp1Y+wymkSPZo1gXylhFpt2XUOrbbfPNyW5cH2cIzfowmH2fapvMy
YEaIERfGPMmYNs/EqcL/aAsm5r4qIDux6RgITJHhFpNI+4yw2U6AXXKB8snUQKrj+vf5+JAJTDXh
IQDGi7eVfIZwQXIZ2hSW28AJr6yxj7cf6Or+uf0MDVwdbMnSJ9vycRvls5gQtyp/X4UsWznul8Yw
opFVRW91Lc+eqBLdPzqEKxy8ERz9HyqLCVs57JcGMTJfgtZLUFlifBzgEhQAN99M+bHJRFLvCx7W
wXHT1zArWrSe7DpQY/pEKs//FNe5tiMXyhEv1x//huH4e7cOzIoW+ixlmBKefIYdZudGkJN1tH2R
RHYokw5jkdV3MqPtC1yB4hFOYo6ABzAQP1UBhLOduWgEMdhfFSf4I00CCHHHLQJ7B4+NUtwDg91B
jer6T10IaLM6htonvBStNnl6wwXN3jF07KuDFw4Uqi7Y5BvhHzoi/ZU4+PgahRzEWKk09KwBgfyk
fdJ+amOAYXkF2/PYgWY4bJHKqC82su1g0vnnYFTBAmnMEBYcwrdsnxQKEn9ogtTb8PBBMEf7u2O/
Lf20huCK/ahdGNCORw1B5TQ8QIoa9o9R2sNxhx2hYyg5gZBhTCjo3ynJtymVBSbNVqmMeZlWzmOs
0mL8pIdkCva4+breuSp8XqxgxxbOFrOYBow6TJ4rWT/bmlvfS+5rqNTygQU3Al5ydlSJUa/twkvr
w9hlSJ7Avk343iONQ6wKz7Iv8DP8V2QDeWRD/6XrVumkC5piwV/822yqKQxGg8dSlMBY2WPbip3t
egVtd0oVpO/3rExs/UiU8Lpil8ZuXnknvOUu23uMVvm30vL79uiGKIxbO0ZYG9z4ZEzXLHYXtkOz
LkcFS+tWVM5zHkBBQGaTPgxhM0Jli25zpAzMuhz3YOQM6TbxDPEW6wKsw7xf0TA8N8goVlotS9Mw
0nu8VihSxln9zEnS7u0aG209QuEjc6x0ZV9ZOF+psa+wpu/cnoTkWWFzf1R+Vn3LrGoNdbg0AXMj
kTFKr4Ovn4Em4Qc+CnqIKTJRKKyyw/WNeOnMMJm7ApCGCdCG/KlsYXsYD4Dzli6EYeNZcBNVmvlf
INRwjAOJ0wHn+r5M3d9v/6BiHPXQNdhN2EtXTuKFoDerdgKoGSdOQ/0cK/j5sEF9K/0WkOzUC6LQ
37z8jMxF8CJjUlLybJddfUig7ndnS4vue9kWm6BlgUnxjX2csoMflM+skvY+hwC+dwbOJknR0dd8
DV+29L6MzEUUYTANiRM/S6bddk/1DCJs4XzZRTkK9erQVzL1H68vloX1aNbvPD1J4dMqfqbd8AmA
/+YQWzg/u2rVc2NhH/6rdheiZyKVip8hdc6PZRGoQ1J19gFyGk+ThLv6FOhtnfHAJPhCSn2kU57E
z8zSPyQadqcQUla7KrTXeoALu4Nv7A4lGLg6QaP/OdaW50A+q0/TXZiHcEDc9kGMDSIBnoIGMT4I
5IOrXQkfzUhDFG83waF2JSCXvrmRa7BwssuQVCFUH6V1bNMx3rOqEbcdd8aVWSys4b8qeqyH5hFr
/UdIoVff0E9msMEeCsVD2PnZYW1/h+qfV61xvJZmZMQ+bWCD0ENA7EXE/Yi7BLYXqAE3OysB6+f6
d1kA9Qcm+5eUVtHrzOUviWzql1jIsTlxZVvZDrxgYUVuiX1GFYV9x9IxQF7Tzxq+fe2sYYuXJmns
C3EPK/AeCpgvpefBS6sWD6yt5Rkyxy/Xp7iwts3yX8kteNI4hL+wJgfHTLH0JnOrfmVJLD19vje8
y3A9q8VBFHrjk5fR+pdU4AFjP4XR57Yfb2QGCsJVOva5fhKtHv9hXNSHxmvTja/GCHtoe04KJNzy
JQ5yuJZ1E3yKIyG6fGV1LXxbk/2rYNWqQzvMX4awyItdAtA1TIJLMJmitHGgSrztJc3f5t03YBNc
YItChk82uhB7CUHAcwjo8rbkzOT0UidGLlYq90mBmPqvytr2NKDtK2AOmIiVGwR5I49/cCP2jFhn
bsGtgTP6pB2nze6EN1TViXPIlBaHPsEy+CezHZkDpOGNxSWnQPvsVBxboQJJNnDJIYb6YHayLc8L
91DC8nXEIHVCL3xMbQrLbu3X9wmkW6zPuNCGYXIAIT4beMQmXXYXR0J4kkbQLmwP4H/x9IhDEwKN
MEq34rvZuPB77zRjd2Zwq/miXTgd38HP2YuPqAZBcUzKVtYvEu0sdtsOma0bSHZARD8SbtHLi/YG
u/6JAlhVHWhhQREV+FQIHzHosrlHneTjLVL57qeOgzK+JLDp/c5c7joHe3YqOlJb8ACWBpNw7hhN
40cw1Nl4EnVts1skycFvq4PN779q4nX+qoBnCU92UXlIBsEng4aTCpr03zLsPBhVDrTE4dZmnZKH
0qlcAEXG+a7WwsltR7sxR3LCA/GzbMqxvpEWwYWKBZB+oqX071u88fG5rcqhkQf4HWPWCS+K7DNU
nieYIveQpf1OCyKKk8hJSfpD6Xdxp3ctGorsmCuvqc9xqufyOgySyI6UY6L/EUHV+w/UldMjFWIK
j0kpm+yUuJyMBx36/nTMc1wsQdQvsuRsp0Hp7L2QtAQ+n1AEu8nRjINNTmSnwP8dp7CGvCnNU6yV
Lhv1/YC7kXcse7he1ICLyUmW8KAkdjDtSVAU9KAy1y9PLHGT/piXYzmqXdmNvoQiaSt6726E1fl4
kJMQP4Jx7OlZzuLFUQXQC40gwJB1p7TK4fCsmWZfcicDQ2EEH+U/+L5PWBP43q9WM7nWbVz20/RD
qICrC1gfQ/7SQuZT3fKkhwMg451+7VM1/QLBuYMNpzUq2CqnwJ5HoA9Y3xNQCAB0VDlMDmlt8eyg
CTayO9U5Sb+HY0FhR3z0Rb2n0ichFJAgOnBKAz7eenYIdEBDWu+Q6mAM79B653rvxryFbjJsMUHc
GNs6v8GhJO3dCPj38LOGEHC3S9oGyzXRQ5af3Mni7U9hc/krdBXZWaXPyzOpk0B/HhxASHfe1AS4
/GS4LV4GPVjxvlEVpljW8ztrQlo2ke6SMtx5jeh3WUmp7PfahYcAMIiwodj5bY+SiAYS5HvrwgYj
mlRXPEBtrqq+JbXT2We/akYPcwRLM7LVfFQDTzwVUUKtIYysFreEg6hhcLHXdlP/B1fz9isrbPhb
hymf+B4lcO9Xngz4Q9xO6VMe8KqJaujmk9s6dnJ758Epnu+qXGP4RELHdlel+P/3nHm1W0Yu89ub
ZuBgCciSlc/2yMMeP4jR/LYpuio79ADW5hdI0Gr7OKKse8+kNfEzWnxuiRgri+muRj/GI1GuROh+
a0Lf6aO8hAzr3VRo+WxNDhzVseSrdO+Gls6iArClV1iZg8PTl4JNpzBVXXCpB4WaQgzzC0hnJzXR
MDDo8eNdNTneUVph+7XgM0YrlkA/7MFnsFtoJQ6e+obCsNN9dRQpXgcYzn+F6kYbwqGFD3KXChh3
vGhndl4YQhBJx6wlr4HjFBMSCXjh3FrWEG+jIAaeUdqJfVXWKeivT56ft8OBEit093k21OoIaYJy
W98eOih/npZlDuao52XuU8udstyTnLvhjlbqedNhbKoreCj2pl7ahTDx8YddjprPJ/g69ysH5UJG
YYoqtODqtWFTpc90drmCZah3ZgryLmMXZCtJy0JG5xopV+sqx+2HLH2OG+Ah7fnGXWt3Y07vGimX
HSi3mTzhPo3w2X12wUc/daHbVwAtddu4YoFpBQUfeAKwa+U+9T6p6xNiygny8sEqp0luy0tdI+WC
zxAUVIuJPbmkG26gt8Pvhi7e5v8cmIoKOYXSfV6P7ElPdb8n/LFtscuBMzFFQ4+24GBnhwo81j5k
zsrt8WN6FxKmP6OCtQ6BIL5icLsZHsHUPWkFVrhqPTvCFqd32Fr2nY++ajoMeuUlLi1mI+B5JWeD
ACd4Kv2cK8jrD0C5C5bgLOjraqN8VGAaQ9muTXuQXAMEfErayA544J4hOFnax00h/5eoAgPop2Mi
eErKGrLVbetaYt/b7fRr2/PNO5YfZzTXBXzBAtjp7Zg99cMxDWa5m+sDLBRzTGmF2GZoXUAW8GXo
/eLAIeT/DxyJxGOLBv6pRF9P7nuI7axglRc+u6mwQH03FnGsMJoPuxSVAhanLFD2g2TVb25+Mx/c
Jsg89LsbkdK5DIPeVS8siX+1ve/VEeQ12pPXlX2UTqPej0Ntf3ZoMm6clLEhQKixySrO1YtOBejt
GkGiOlg3pvOw17/SQvXF1FMYikR7BZjNL5BWKQ6qa+5LJoNzTOR9AQepbUFpCiuQYaaZ9ax7gbYS
uAi+2944Y/9pQrisjLCw1Zg6CrBwglBYoZwnghMGqABW72ypIz6jNgYbHCrmqUemq9OsqHj91S0N
aZz5oqgqVUv+/4eEofOP2SA46bCrvo3ozerFpdNE8BJfc2GZv/wHa9BUVEj8ooqbcEQTF2wbiEbk
nLeHEqT7Nb7vQhyZigqatICsF1n/Ajr/pGFL7Y/JzTRyYp8sdK22GStCcv/PWCqdHLourOpeYIKd
fJWQpPmuJ2bdVFMVrjSZl16VkRQ4uCdRC2rbj+HgTsknMiF538HvARX/699/YT/4S0uhqkcKOtL0
YnfIvy2ZnmhT9vt8CL+6Fb2r6mDYd3VhrRwIb64CH337eaLv9h97aJupVb58afXQDE8M/lRIBiFc
betLmUwt3cMEyQ6eAQnu2A/GoPD6OYdoCG+iJKjA+Aq81rNW6DkLu/ubadi7H6NKwG54rNBCSSf3
UvbtvYerLRweHH5bsOABGetKmC29ZiOJkKgGOFlXEpTRW7YjibxLADDdE5/8Bi1hh4rXfWP323oc
pqODGLNmLNAGe2F2Hj+qToLDGIb63hqIv5LLL0WYsW2wcSROAAXyl1bx7JOtWsADbCfXFyRKYk0T
cqkEbfL2eY9UNWDafpkC+XViAEHDl826J5UccP33XrwwjroRyzXMQM/rsjWT4YXzxGT0K4lzXZSo
5ucNmcYIkMd82lOPOmheg0Ygd1YOMO3Dpgg0yfwS3nLxFBT2sxhLkHMdMqu/OHibFoBhBM1Ka/Cf
Rjtcg+Mv7Pgms5+VKCx4KMQ923BPivLM2lELD3/rUcJ9pNrFrDukZNDRNC/R65Nc8uEzefot5Kna
pgrHF/T988reodIGk4yIVz5cAqKwU7ifx0lnu+EenQZnugPXSCTfURUj1m0B3kPa77NYZjo4aOoy
/sgqhlzv+q97A+F9sCuZOizgFU5lDn+hJwUWSvvCXGoV90MbpsH91PqoNKD6UTr/oBYrg3I/1Lyf
4h953+CH3PQZuDjnHIBPCiubrEqqKHBgwrSjfil+gCjHh1deh/CU2FWDzPnPljYVpBF9FSZAMMEH
AkWPGzgSzq3qQvq5deEwXlf2njY1R7Utzm0UTpIutQRY7nbSe8XeawrdfxknWBjitcWTfIFneNHu
ha1EEUGg3kJASkda46/cKjwLkCQfNwc40UDJIXxOfJ+hiwtcmJXsVcUaLtBrLYV7wa2WSMDRWVwj
6jpdwzB6Il4Twbc+sJ+Jxpc6KCCOdXCG43pKjjl8gZz2kGc2hcVUHKeQztmXGSXDIwmCEfYEtu95
7ZfSYQk6iLEAFuuFeqLjL3AVcK1XOOkkWb4rq2SkVaRkQToVZXbv14/Afw5+uGNWB/2oMcgL+o2D
j8tZVMo8pWcr6NKcnqm20JHc8x6eofilsQUnPZSnQtRDG7BxGr2H5naZfEZRNyHefmBJSfZ563V+
eXSo7coTznLSJjsXdszVRWTd2LcRLOvH4DOJw9rxgFxgQ0MPaT/a8e/rq25pl3H/PAqpXXtDAAHC
Z4jbHLWNbexNLsTx1HPtQqbn+igLGYSp0GOXVGfE4cGz7dso23uk6MoTeoV5uBLaS9Mw7qqyb3w+
2holC2DgpnOhrfpBlLq8gwZuNp4zSB+v5CpLUzEOnVzrKh8qwBG8ERXtQ5IH0rrpa7enKwN8lA/M
PnLzafcuH7CH3oYKDXxD4i77xf02O3nthIpeAyzRDmpRRYV6SbbG65ufam4682jzNN+NBjtAC6qA
LbkMI6Q04Zfu7BXco46Zx/nKhD56Y/MQxhIrSwarsaFzLiy1vOSJovganjhsS7INq2sewMhrSrgC
dbhqYQBq8du4wpXOnyAH+n9fu/PTzaVFfY+mBU8vVGix8wR0M0MrWDl3P1q388ON1UTL2CmAO6C3
3J+S+7aK651KIJoEu3R61zXpmiTKwjcwkWh2B0BQBu3KS0udxr4XFDZDqJy3+suml2TC0FgGe14Q
ZOqboQnvYwmxvTCV/n7bw40rjgUh39EeJ+/StPEEzyw5ekUUNl3w4/rzP1RixFcw0Wclqx1bjfjE
Xu1QuKmkzq6MAXXLPXqBYOoXHlQw84G20E5Y/MXzAeFjtnvb26sCYB+l5vMvMIK+VRPJpibUOIIZ
rPPquxxwMHQwDxQgsTR8cGtvw2VuHskM+IyMRSike2GoFz4mMKaESHhO0KO7/jIXVjQ1ol3TNO8r
1+9uSVNxP2obb8ZW6tiSnh9ZuGqp/pAN4VSuKWYsLW0j+nUrpwziyPqGI6OJ0KMku4DEX6/PZunh
RvBT4E0GD9aJtwrKHzmSn8gXZNi2s1Aj+LVISQWgvH8L6OPvnqk8ysWal+3CDzchZormVdjoxr+g
SYeOY0i7nRtukr3EIjLhZXYMpT05JclFjX4z3OiYhYfAEfU9pPJSefHhf7Pp/ZvYMt3Wbg4ovn+B
gKc46xHo6zNwbHZ42vb8eRW/O/4cK5eOGxc6ifzK6T+lEJaLOHw9z9seb4R1aTdJPFqAOYAqWjdf
3G4qxWNvuY61Vv5Z+s7z399NgNYyz+0k9m8lCK8QIfJDm+0yMV/wt03BiGdAS5xMla51LuF4F0Ei
kkd9Fv7a9nAjdlsFV0fqhGiXvu23sVeoo5vb/217uhG8sItA0QjMx1tVD59ywbNvqYv+7LaHG8Fb
2hCPwBUZPz0ZeL5XQdJGzlR93/R0ExU2uFA9Kd3QvySove9hjVXsCnuTNxnC17SIGEbWyrIk1tnW
4L7DbNuvfpCu2SInNT/eOK8nWfkO7Rq8milvwmMewD11gijathVpkkHt2gK42OF4fCNs7zBO4Hf7
xdZUyUSFiVAVOYydrbOGisqnpAUkGya2wbYdwSSC5iNU5AHOSbLordI3JXUE7oeOri+beV/5IJs3
wWC2hvhwA+DqGaa8wtuzxtU2ru6ZPKblGpV1aQwjZjkb/XYA2yCJVJ0N3yYeoHTKKut+Via7Po2F
Tc2EGpAwHywJUcUEcvVgLI9tNUQFQnd//fFLMzBCF5JX0AZIXTweLUdnF0/ilinoA4b4h+sjzCv9
g+9gogykOwQBMmJ6W5bOaeDIfwSUhwUquVMC6fWsW2NeLw0055Pvtv/c7SyfoV5ztqV/O+eMbE5X
++rW6ar9ehq0kJ6aoAMFFZPYC0J5k4T0DkTmo6L+fhDsDPPtaBztU1qsEVoWvr2JQNAubbWux/Ai
oIQrItxa0iSygGM9Xv80S883jmQgbgAG7PLhlulZMUUhvLN0WrlJLH2OedB3n0NkYz94APXfypwd
W/rSZvSO5vTFq9l9M6KdtW0Oxpms/VRT2DG2JwFfh4iqIo42p1wm1ADS36LzB4ZubDlkYaR5a+WH
bsr1z20/3jiVtSfCxE9a/wyoIHBmAiA8X6TqddvTjdhOnCYZBQvkjUAlPmoHuDKi3b/y3hc+r4kk
AKMimRJedQkqWOGZ6PwpiYsssoV/CVrvpguBarw+jYUtihhxrZoeNGw4jQMUWD9QnOBohgFZkuZa
Xq6PsBAHJqiA6B4C8m3VnWRX32ko/IDsILfgb5ABmBiCMocUH9BxwUW24QNB8+cyWbla2VyX3o0R
wZBSAia/Tu0Li5EbATQ544SrtuPizgWUoN52Upv2DHEGmfIsrfGCfP93nvvJPsUftuUwJlgASHmv
j3sZn72corxNIHU8nQlEieMv2z6vcUrnpY77oOj8M+dWz3aeFTz6DE7A+22PN4JY1FB0L4jnnxOw
F/KoTkl5Xzir9l9Li9OIYl36fgIBu+aGTCDTJQQFF38GOl//8QsLyGz9x6rgpQa+m0dydv4t0QIR
EYWw8m3d2eOa6sp8hfwgBzD7/7yTKICQvjvZPkRvPTgrxnSWUMoYS/awFtHbbjkmAEDaoRgmmeU3
1IJi6MAhsZpXG9epaaIQq7Ky/Ri2fnkOTb4doLo0/OL2pUW2eCxhqzB7/wyg2xxSiAx48BAifOin
Peq6XzPHXlhIb9zhdwfy0MYQCe0SdGdGP41Ps+vkaYxtulasX1pKxknMCyxNy+X0nPjI60C2y3aA
LnwNpk0k+Pn9GIHMy6qvJ0dhGbn9N9hqufu+lGsM9IUDzWzSS5rCuZFn9C191MGs+6toJ/VOFs2/
oZdOwc7SEN5fCbw3sY+PYsKI6yFEtZGFDj0PUHYrI6kCVHJnvL4bkXBIK3Bim+kxq2vGIp1I3+ui
IfOGg1VjgZ/ciunhMQCw/L8K4Hm5x69Mm8gHYOw7Oth2/ikGH+l7goTI3ZFwkkiQNNAGvOxKcchr
CBieswxlAMIpq57s2qX/gs1Aq6NHfOs7Cij8UwwLLhC00WBXkTc3AR+AVyff6dAF/Q4EJIC8VUrB
EAGNx27v+ykVyQHWrFPMIkor6tMogS19spe0g7VJhIOqAY2iABJbIDitQA5nzMVLP+suVLkLq0zQ
P6oIskD4bweWof/+4k1Khi/UZqjlDKUEl6b0JtbuSAbQBhZYAw021XLUe/AHQBq5M/UPtEnxZ+Cn
3acp77vsoQAjHCb1EG5UL9LpXfbJg8wp5O6oikdIPYOt/B1qHQHfJ3md9gcCj1B3B+3v8V/B/fL3
UHH5mgJVlN4MJR3yPcoETbFDZ1PrqHdnAdnS6pXaTywFtA7qQjT/UgSdiHeKsZQcCjt12C7wSq9b
4QIv7KlmHxECE9ATnobgPNDwHHfzSiWhj4ZuGgdHvy2kte3wt43zLe6h6QZuWHDOc8uJmBVMtxWF
QfymA8iU8ReFgLsrxHXOqKzSXdvALIALHkOooyOH60N8fGMLTB1/u4cESMMxhOeNsDMlw6EddGfD
SxA7iKj9C0hF9IjWd2b/e33Eha3QxMnEUAu04oDSc2yn/CEe018x2Eo3MBxZgS8tDWDkxELmqrFZ
S3HphMNYi/wS5l+YCTRChnRbXmPiYLy4gs1bM4A/xMMHuOZ1+5rCCun6G1o4jEzQi3ACHXiiUKfc
B8pioCiLDdTdlhWb2JbYcyF2OPr0DFLLyxDQxIsCH6BQF9ywtfvP0gTmv787TXVn9aFkAT0DAPLK
+YwfsYBAv/52lj6vcZTmnkgnJALqxC1avPLSA8ZKZ8F3P5T2yvbx8e8PTOsJJuMioMi//l9Ue53+
4aXDl+s/f+nZ8xH77t2gHgx0pJv4PIKLlrsnXq+BLl51i/v47QR/GU70HvhMcZLc2MOQy8ijbfNN
x9D4DQHWXVmfS2PMf383BUlqRySQPEAqRktwI0V8/3a/lbZaEbpaeknGAgKvr8uA1WBn3aK2StHd
IZ+tpHfSlS1i6fnGGkpslSrgZsJz24iftoY8STAAxrbtC5M/Xw8U7ak/tjYu/qEjBgCXAJPy93kz
jt3jthGMU0eVUGjnwPqD9oo0eEi9J4uuKoIsvRsj97JjUNq6ckLNzrKhoSipkwa7LG+rlcbvwuox
hfKI33iNb9n48SK2vpK5qA2m6Fdna3U7YMYBAFBYG3pw/jy9VY5UgpIqoDJdtLn4H5h2EkrBGAGg
wOGW1BVUOYJERoJgiE3f15TfY1AZB3eHDLfQRLpXIao6yDK6/fWHL71/I3pjKcGhrJzhtizoP2Ks
+51OsH26TQ6Q3fUhPk6//tLYY4xB/GcU4YXPb8fOsUZDEX/WCbQ+YUdyuD7KwkI1tfaoakKIPWXh
pcR1IaIy6HZWs8nlyw//0tpDAQ0K045QJ7i3Jjua4OlBIR6u//Slb2AEcIsrv9XHlF1Qu3OjWEke
lRV19oVbrJHPloYwwliAJJ+nNcDhEU89OewURastO2VMES87NpbXr5l4LHwHE0JQxmlgNaKrL21o
01ewubv/erj2ZCvrdeHxpogfMKIySUtEF/jQHJ3lsRV3FXoZm3JsgOT/3K25W4B4LrWAwCmQPKSF
pnviIZ/LgnqNtrA0A+PIHyanltBRZBfNgMrEJao+hGSLLgjWqam0x0LRaZVa6X0MY4r7fIrDxzqb
1jwNl366sVkQYNq8NCywWasOkr0ETPz97L95PQyWnj7//V0iQQQqOrgSe5ckcdVJuDQ5Q+B9WxJn
wgk1mUrIJoQujyBI/9vL4Vlb1FW/3/bTjUMe6N2QtU3rXRQylPtWMCqjrh22vndjg2AjsZngbz+e
uK+x3cgdtBq2+EDMa8bYGyDxo2EuGNYouzd4PQXcajT0+A61VPq46f2YQELIeaNs4OY1NmcMARtM
KD6W1tfrD1/Y20wUIdJz0vggnF2IX9+oPnO+5kyrU09n/Ou2IYyYTQQnObOT+pKghr1HbSOM6ADR
orFAxnt9iIVT0kQTDont+7LzsG86hd4pG0p5kHyK/+n8xt91aWk9XR9nIcpMzGBJAo2duawv0Jp4
GGZ3s8xdTXaXPoURwrmwRJ+QrL4INOgiIXGlyQXYmU246gq39PuNZH3oCpkHY5ZAljwD5H5unsGE
YdtNwzSUEI6rISWXJjd5YVVgQYgz6qdredDSLzeimIYQbAkIQZz18BdmuYJcijPxbR3SwMQF2vms
dpYjxmD12GOXg71DUw8rq3Pht/8F3ePZlPLcsRG8KHG8GVN0ZPUSv/R0I7zs1i3gg6fwdFGhcAY9
eP9U91Ck3bTkTSE4KkofEHUX4qy25/yXAB3y1DvlGglqIXB941D0AocyblnFZUZt5BCvj/F1k4bd
uw77tW0C83t7dzImZYLKXyWbSzmCccgm3FBhsbHGqppzm7/L64EpACcLAReNcuD3vKr4UfYtPYAc
impBCC8BYAW6PfB7/n3PVoGgS9+b/DmfNsggCzV5kHwqxE8o41aHsIc17/WXtfQ9jDCL3UkNHURp
kERD4n3HFAI4qbi+gVQStClww7k+ztIkjGMTzE5qTRMSXeVV4ISDJgaWMaSr13T55sX/wWcxwXzM
h7pBQWx+30Lx/+K1wbyfPsRe+qxEYj31HA3BTTMxgX3JBGtCe5A4erIpuxcwWP0yORbZhjsJTGBf
DL2fjsduASlsWG0oiDjdNeAFXv/tCyeOCev7H86upblRndv+Iqp4CCGmtuPESZzOw93tPhOqH+eA
AAFCgBC//i73N0mrg7nFJAOnSkKPvSXtvddaOukaEddteahH4GC1aOkzj0N18v16CaI/s9B2aR/Y
jTRpOLTXmcM/AVwp9w2EjfbXv3+u8cvv70y7dqY+oJVXHiB3WT/2UDm9H9J1VUuRXdhnSjohmq/7
O+0iYCD78IQK+qU774zbsMndBAicuOvK4Zaa4CvP1aEYyEPh9S/ClQcH4tFlscRHOLfItknnARKO
Zd/fGVD7fZUoUiwvJ3/2rSsr59/rCzHXh2XOiVTwsEPbozZB75Mm607QAn2OysVzYmal7eo+lipA
tcO0OKTuKO9oCSYWmQDycv3z51q3Hq5I4w1Tp53hQLtMAcPIwtuhWrzXzbVuHdB1C+2RAYJOB14j
/EEG2YAmDpzA67794snf20BMR9mGhh8uIUARlNDwWqyp/OjLqQcK6z/bZjjJ0ijk9RvqlrzvKUd9
12uEl82w8K78aNtc2rfmHVJIUEJoQvlCShdXFzk0Q/4Ul6VINlPkkyUJ748OtUs31gIIXB5HcERl
J12pYcuoD7GKPME1gOHQ6dKO764vxUdGfenHWgqZjgViQlN6SiTUVwBkfbhQkkAft9r5FzRIEQHM
KpADvN7dx4BuaitV9+Ck0tIV4xtLwJLg1ijbBXXQhfm9/pkSZLok9IW/JRDZOUA4d2Wnl63ybrsJ
HEZDxj39ZiJkBC8IVgrChD6oHxVIHLcuSA0aVt9nxVIKcm6U1pMF0YzITVul31A3Wv3uELnc59+I
PfC/tBsaedsItChhja1/fWLntqV1w0K5+NBWecRPCYdeqEgT9x60T9B2BK3iilLAy1axnTIX6EP4
+k2wLr/TJgQQRrrm5voA5ubMcsc6MSUiKky/ubz+yXr9e43gJ5yt25U/JYKW4YXlAixKCzt/xsLs
RITiOM6kZuLEpjw/kCxgh6Rp00MZgrEhjxb7mbEwOx3htlA1CFBd9AbJDedHWpkC/H1cbYTfT2Cs
G/x7nbl3VQCLuz6TH90jsU52csJHPqtKJlKdau0HOwNBGiDx0borSbxtL5miuF9U+pjZd3auos5B
0aSmfvyUsKncudno7l2SfCvZYiR7bjiXnt9Zb+KLsmeQcP4kEAiufqTuEJDbWIYJrzYaebYKRBRK
dGanFGNkzRX5Mom2z8iHUeWcNSftofZCp239MhlsketLdGnFvupfWrcchCs9JFFFBvKsrGue/CTn
+1JRhFmvNz83ZZYzADs5rjIsk9B7nIZ7PWHJ5RRWt0qhxnlEoCBGgdBCX3NDsbxCIQsnyMHG+JaE
XfxFTF7cbocYxAoLu3nOTC2/YIasyoOhqE8JHSP3TqRMqXRjfNGW2Qa0pKSpQMM89vUClHBmQ9v5
Bs0r5GPAoXdCcBpCIWAgcX7wgBS/KldHr9fXZ2bO7KRDwkMeVyX0tXQw5O62j1Qa/sgg+TGerncw
swGiy+/vbKanGTV935Sn9IKnEkgfgg4XbEEX1q5NUCM252WLV4i5Gbus3LvOmOoHp+3L+NW4nbPF
kSZvUbevd1nmrnk0wV5ssoOCuGIKqqA88amnL0KgBPE2QmI9u70+X3MLcvn93RCAjKSO1yTyVAAz
Dv7gLi5vQI6il95lc1Nk2buZUl0KkMmeFGD83q5umUo20kVd136saLwkPza37Jbdp5CGVBEN0xcm
p/JRMECQExfomD5s6X1T1l+qipCFS9WMXdp8B67DIUnU6uzFV5lGQXHGVXIfmjpKH0wRxs4uG3yP
3a1bH8sJgBIXJF81jZ4F0eGRXKh4fcPUgrXMrI6drNAdV3TK0vzUR5zeugwR/3pE5SAv6yV47Mxs
2SkLhmAkbQjlJ+NEbKeR5ZIXdjQShsE2SMEyvWqeqG33nMZu0CfZiRDXN3eGglTuGDAAUBdWfcZQ
7KQFKeKaiFbzU18N6laNEGsMu1W4RJi5naroKbC4AhfYk+szxJr9oQ8hiKPD7KZtQGC7bo4sWy9o
IjXpRucN95RBbvopT5oN6N3Tm+vtzy21ZevM9WVfIkD85g60xJFLQDgCSd7ar7dSFz+udzJj6Xbe
gkmoCCmAH04q7PKoulFTLPs9VUNF5ZaAj9x8CgqHDf/2QIzoat1Zb2vsAOna9aZN2Gsq677apj7K
LQo6LQKO5wzRMnPQX3si1yY7STVAq6/I6oBsoaMZ0/upGvOFE35mD9sFC3TSBHpKYKgWgwyyLQi1
sm5jHDzgr6/NXPtWhEDrqjVZNEWvtWDBJxR+ocYS6ltyKa00w0tIbbaDYgDFPPDwwXOvyty7beIk
QqoDsQfpqI2pZBw/+j3Rw9kz0vRficuHAKXDiMqCO4IXJk1OeQyOnXUGZWdbkIClTVGWwZs/gk6A
gbv/3sObe7duNi975d3RXKTQba46EryRXABwMBXuI2qFV75pQ8sZAOJbAKacBm94qMcQ3CqghuY3
RXW+/vEzG9rOtHACenrjSf+NDc6kjtTB83UrOIrTd0yJn9c7mXE4oXXq1+UU1pBNDUD1TUD2PDbu
IzQoj23UVvde0Kw8wkLrok9TxEqaeGDPvJSQbFKkqL2vfg6A6V1UTKjNRMA2lQtVgnM2ZHuCwFEN
5PqCtyJP4zOrkSPfQ7NncrfX52ymfTvX0lFQPU+mT/9L0t5PPqGWMjyDF5stlSjMtW/5ACNSYBvz
kkOTEuc9xBT/0Qy4lesfP7Or7PxK2rUi85sgezMjAjEmSCAJwGkeqJvOi5cidXMjuOy2d3bHUlCW
aTH0Jwpu52qfZG33D2m9Jl9RiI6z3k6y0CFpfbf34rd+mvgjTxLvH4py35uwnorP1+dpbgiX398N
ob4wY3AWO4+KKrnjuBndeN6SFPNvgOcHb/i/ci1eDSZMJ/eeCy9Q+T0yOTiyVFjy4hvyt1F+TLMB
JfUZbkzhLqEd27opq+KbepgG9zAVU0tvoxJvStCmIImfdHhHf6J12zi7tG/xLGS96g0ETrhsGnB5
DlFxyxMZIFaVtiMI8QPWyd3Y0dD/B8Iw7ZKS9dysWe6kaORYZHmSvqqwHx/7PpMAZywRlszcW2zK
BsnaXhVOmuIOj1ePX9IdCKq/mAG3PVVWz16HUsjriz9nJJYHUVANiTMV96e0GScN2tcAGqaSeNCH
6WqzxBEx43vtHE/fh4HnD0l61KZK9xc6atRDIjfsVXI3+c63VWOx9SJIDaBZU47hc8L69oHEkNNN
u0B/GmmzdGudmS6buoF2fEqh/xc+a5TzHN0pgi6NBJ2ZrDnfXx/F3FxZHoWwZGqatAF/3cUc06E/
kxTPH8mCaJMFi5yxM/vX1o1gA1Sg8tB3XgyjwhwgsSP2OhsoX7juzGzhwPIqkobgX42UPJFAmQMH
6xp4lei2UGn/oJphvz64aitImLzxtRuE3YlmPEIytKtIgXteoOEmQ5nnC6YyN2OWxauIOL6EdPKr
Krn7QNnATlk4LFHZ/FZo+MBRBtbFAdUeY4CMSPxi/EhA6NsBV2l3h+iqE2/clJTsyfcBRIfQU0DF
QwHPCLz44GRNutVeE37hQJhGsCtyQQxWQa3AoWrClGzrpkQ+dYdCdsZuUJMBMaJ9NXJ+n5bM0FOB
Ihqks5jTtyAkGeuHLMvUBAqMoYxxT+7CPDiCYtV1G3CUdLre8+iC+zUiFuFTyjoIBl3f+DO2ZQPJ
WdmmEoCN4jXxqwpkNRAe67ZUB+CQr5zJrOGJw4lqI8lBaDkgJdnwV7zQm+JOkczTt47jrLwz2Qhy
45RIfkK77xVyqgRszACf0n3ZuuFSlG/OQdguG4mYMBwz9SrlGKIspTxRw9wvNclPU5UtPWJnVuMv
do4yzcbaMcmLK6Kyuk9Vkf6T0qKJn9pGjQtOYsakbGIOVTSTKrusfU3qqLgXkRN+r5x+iTdobghW
mAeMr647FgF4RcAzvkvx+gJv8VjetWnK112QbWoOCM0iUUv64TWlPH6iWqmnMGuXqDpnfKit7IHq
rID3Mk1fddaDYWEDEZ4h+FqnE1ij+6kF3MuYLmPfRkKBV1kww7k1sRy3xgVDx7Qt0GkFibGkKotq
U2rpyJVzFvx539T+6FKThfELzcs0vC8g6oWwa9d7/173IzP28ZeoB1TGdKTT+MWj2WckDp1HiHil
Tx4JQPYb1Zm3ZCKXV8oHHtvW9mCgGYmcySlfKQuHg2wUpA+hdavLLN37QfmNdMM+b5FPWDcuy+7d
bkgagzoraGJz715y8Dv8JoNRI3LlWYC74fV+ZjaAzVIBpvxoKrUPSD8mLzuaDgHyl6Yw1KzbADZJ
RU2U0wYAhL8QBpmXTU1RHLipeL9yomyaChPqKRNyrKGjyrM7jbIxJRGnBokOIP6RWgowzc2TtY8h
kUv9oiPitY9d/w5MD/zRaZfq9+Ya9/80EqhpjnRwcIqk4iIhAC6MnUSq4G7dElt3jUuwM3VUlb2S
JOEP4DM2hzrOT+sat/apiUKUAWZR+18R1uJX77Ixu/VqwN1uVrVvQ+M1oIwBRybqBP4oaBsWMUWB
Xcwr3HuudzBzbthaEZynporzNv2swGa/A830tHFRZ3yI+krtr3cxs7w2Mp6arsvB3uG9UCaUt8Ec
NZBMEMHXdc1bbwjXcXkTOk72WXqaPtYXram+D1Y6CBscX+BeY8oqdU7Mb7NbVree2kw0WYxvzzhw
W7qhbtoK7nOSr4kyzNsakjfZtg78nH8JL6WIGzCqkfb1+lTNLbZlxSaDwKDTR+xFttC1xLn0TxEG
/G1yzfd1HViWDOFIWWH7+y995MmDrABbYYNL9oiJLMFwZg4im1+D8iyLI9B1vOqeQWZ0Km6wn8bH
mjXsVkaZ2rQsjfeNXuRemKlCsik3ChE2eGPnwakoxs+yRFnYJoFk+bHQwf3UOJuJjAUYksHZCIgL
Xn3XZ/LjYYZ2zaLx28JjYQMRHIqiloQ3DxC1+NUjL7lBIBECEz1Y4zycwNe7+/D2BfLxy+DfxcUK
F7JFyLWVT4yH8XAwRePsSYSB0dJAm1gn/UuwDqdL0dtl0O96qyYO4eVOiXMlvOHMwNQFNd46Lhfi
iB/aFJq37sK8j9sSRcHFk5mgWZx60NfYYt9AlbaBRNOTF0H4dsE/f6zxg74s7yMQJobMZYQIBgB/
Wx3z7saELsSCZbgBqeN3VCuXUPa40GoWr16b/bq+Xh/6VHR7sfB3M6hVlvetDMvzgACNvEmnPi7v
pFPJaOFg+3D/oYNLx+86KFhsUMvqpoj7hPpGT6fLqHwqfwB8RcBAKw9epX6sG4zllsoUJeo4+cXZ
z4naC+nT5yHxy9t1rVs+ycQMYlymKs9tizpSkJC45NZ13Vztrrf/oVPFTNn3i6ESBsk0cY4Nfe6q
qHxGLMg9uCAlW+hhdpNZtwzX6aH0FWfVWQCXsc1Qgwtdg/9yF2EsXsX8WLL2oEq9i8Fi9T0SSxSx
H2cV3ch+F3u9ITTsfXFGcvm/Nq/vSXhKPDCVpW2KQA1qsLaJI3ZeVN+LvPjV6MUKv8s2++u5gZ4t
D8GbBDs6TMtzBpjiTTJG2TP3inphS8w4CJvBknlUJ1AvEeeeRRGuySlEIZiUoAlzvjQZZImv74y5
QVi+AeocMem9tDozEUPdEwU4t3mPQO261i0XkGQozzY6FGfaQ73AY3F0W2tvKdczY/82hyXP3QIs
rlScVZYcAXZtoBHOfoks/TXGBFRvpdiUIcLa18cyt8NtVksHmopTCzXHM5S4f9Vd/RO5sRbHHvl3
GFAQHgOx4qTj52l0vunAXbitfHiyY5NZngGqnhDmG7G9uzR8lEX9kAe18zUam3I3udldW7dQY+3i
bktiz104MOb2hGXKEIuEOnccgKLCG+lLUfjBf+PgLeHFZlq3w4qe69R1AEm5c8ddAdY31J003/rC
C6OlovK5HizDbBKTQPdpgGEGfgykeA9dIfDZgATu+k6Ya986u2mCeKwaYPhNlYX+Rl1CmC/KC4by
cL2DGXdtv/gT6Da0inNxdqFp+DZFo/lshIv1MFWzkKmecS/2m18lUdtkmV+eu5Zzvi1RwfTKmrL/
nPGGOLuQ+Oy0bjCXWXx3SlNAHH3ISqZHkxnUvoJKyr3XdAryrVMiqLlgnTO+wNaZFKkHsE/Vi/PQ
c3/jpPVjSRAn88LpK43lD+LlSKKSf64PaW4DWEZJSzDFyKYU54QCmSHDfrgHIUeyW9e6dVgXkMLq
xyEKj7S6xJWU0DteiqWrwNy3W8bt6jKJuBOkR+6ocKcGsCJLr1lKX84sgx0LQNyNIb0bpseCJ7/Y
iBASOCP3PfLLW9IML0OiP1+yFQuLPrOJ7cAAOP+yToeyPIMqLNzgktttQUAgPsWlLDfFyFeV20CD
zzL4vmzolMdV8b9+XJCI70qveL2+3DPGbvPmGd9pPdnnxdlU+ilgEd1RFC186nPVfL3ew8yS2/EB
t4yCjMUqP5soGp5l5BdfcrLIhj33/Zde39m39HCDiKspP6sGeMGy8JAeqtvhTojg33Xfb929847p
iJuxOHuhz55yRbvxDmh2sYbmFk89m3dTEj2FXV9nxzwnQbBvxprmL0PXOM2+6tUUvawbhmXXKqjH
ruhwbLC2ADU8M43cNJ4CFeu69i3LVlU6pGOVV2dCUN+Mhkt3Iya9hreB4mVgPb9rD8Q0ZVAnB5+A
tZoPKHrJL6/vNR//Fz6xqEQhSBznZ5Exh+5Q+uuxZ5SymyUZvY99xV/IxISbdGScFmdRQw+pdDt/
7/lieqpK/YKbyBrhnMssWfdpV7a6aTvYmhYh+SyaOGr+bYyXFOfr8zQ3jIsVvrM2jthHJquCnymK
/bccm2o3DtUF813qQ+E34SokJwZim7Xb4NqRaX5ORplvAXsMt7JFUc1UemDJrQT5fH1AHzsngAb+
HJAp+8lUJk8OKEJgtymooL5HSZUt2NzcdFknNXHKIBhJwM8g0v9PDE7sgJ2AvOY4jLYebmxL3ERz
o7BsuyWVDipDsX0RxZfbOuyqYh8nOh8WjPvjdwDq4f+cpkkXdS4KOA9Ao0q95cHQP1eNlp9yt3T+
acCD9DXyKkAAIkP1jQsX83PV+th4Q1NMooSUYnauxzL4phw3/RK1abFb17p1VafCp1ldFTg8INz3
GHhu4m1oV4uFk+NiFX8/0f/CFDYJJOqxFuU5rMb6SZlC3CMTwrZ1MiwJaM51YRm86mnTiH6KD75p
EvDhhf9wCK5vwnAp8jSzhX+zjb+zeG/gg/G7hJ8jac4+VCF8oLe9r4NxOJgq6vTLupWw7J0KJx4C
lK+cIbO0LxBCvh1CpKGuNz43SZaR12XTTU6U5+daF9GuglPctz19HQegwtf1YBm6C9EVTcMhO7OM
lDe0M/4uGWixmyCZcXO9i7mFsGycaZWCN13x3+EG0GezzxDA81OENQBS7ap2Vem4S5ll6qnIK2NU
Gx/cKfmlmsxsp3GxjGTGUdk4QZIKlztTkp0lIicvatTgbwRVFShTr0/SXPuWQacdJDFZgKCvBwa+
XQ2sVbrRSRG/rWvevolPAaSm0jA702bsPpVZwc4aoYN04etnoonU5iUUuOH0o2mHI1eGP/YB/3Vh
3QUpfrV1aQpFpaDNNm5dlY9EiHzjuHrXqHUBc2rDBb1q8tKuLPk5jFP6nLgoJd/KzHd+rJs7y8J9
Aj3eLkWQOSy6Jr6tpr7tHhvqg2ZzXQfBn2cUhfx1zKG1czYKsqtp3NZy200e+PSvt39Z5A+8ua2E
bFLTo33crYQOi88V3huPnaleob4tnrQQ5ec4Jr+udzW3jS1b70VG8mDKCtTwV3G15RBW1zdxD1Dt
9fZngonUJjMUNEgc1Nggn9DXX5ok/TRm9HkErGMXcddsRA3VMd48egYUhKt3mA0ZDILQC6CnhrMk
D8uD48nm1A5hXy4s0IyHtOGCAmzd1KAU7uy6bXyPVG6+9elQb2tW6b3L2RJX9cxx8hdesI51QEgI
qYtc3vP08oSibPoUm7D0F4Yys9dsxOA4yDpzBo0ugNUG3Zt4yIwI6MbvHHgB6inI8PJgXcTyLwRh
kPApGpIuO/eyImJfOrU3HlgrwqVIycdxGWrrIvvQOglkPbaPEHyG5NBQoswnih40eUvTiW5IzvuH
qpNk4aicmz3LE3CmszSNcVR2zuhsHdEdwZ3XHFkLefHar55z5KMWAplzLtvGFE6dU8Sy0uIc9bWG
Jqf/PY77l8wXp7BOfEiUVF+kcqoNXMyziUBb0TjrnISNK0wr0hUsDbKz3xD1VKNYO0HA0fQLzc9N
onUPICYA9UWJgZEORxAObbGhoAvbOeP03dC62PReInbX/dGMv7PBhYgdtKHrSXHOp/pxBNPeDjGK
pd0w17h1J0CGm2iWD8gCyfqbUhAKbCqwm1//8pmdbaMKpQCMzAlNfKzz5JgUww2vAcaoh+DhQs4U
pfSx7JYYeeb2mo0ZRCIzTEGjJ++1oQcy6PE3f2UvpEZhNvbYhSFnirJPXg85r5yZ75e04/Vxzk3i
xRe+ewa4gqRJEJvyXPgx+GJr1JCPG0jt6AWTnXlg2pBClI+PZd4kiE4hj8rd5t7nLz5kVXXVn/uo
TzeyJpuxBxvYuvFYLiJKEhaBx+h//XnjxHYuIqELm2LueLXBhT6ikLkRfXkuu/axwmHqVpChIRBf
bpyCbbvQ+9SQgu8vBEptAAKn64OaOQBtsGHPJ+WCWPZCyYNbD4dsDykQaEWho950QdkuzN3M+Rda
nkGFqhIjz9snhgjGs2rbwv+UcxTlbxzakjUqQQhl2WBDcMsNeSHr+KgFrAv46c3/g+1nZqZsLkdZ
JV3gODU7cFkObEf1kN6lhKkbPuA253du/Hx9SWbsxkYdQjQA5E+SJ0cJSMWR6lq/5jHnC1Yz1/pl
eO+sUjgRGbIOZSFtCa7LFrKW474LwtHsrn/9zErbcEMd1Z6r+cgOWmb/kAGMC76BkjVu8Euvzbke
LiN7N4JkAmgqGsrk6EL9a9jKnOGWw4dxeK5qb41S/GUrWcYOUi4aVL5TIsyTeNMWOjXiKC93nnUG
YXM81k3R9IMvGficId3jMm+n4uEz6g2WuGfnZsl6D5Ci9/rSJNGhSCBuBBTgkVRRfPf/eJjPGYRl
02kyDgEiu9Gx6CL4j5GezCjTAwuTbxC8/359O810YpfQ1VFVJRnwEcgzjfkGGSbIXOvmDERMcOPF
i/5pxirs2jnAnBiblNc/CdP9EAmrbqNlnrC5MVyuS+82rJs1HtFhGB3cocrPXHjl1ynW8g3K40O1
mUwhlwDLc6eIXTjngtMjb0bk4R3HvLSFVC8q0cmnokEFctSBObxAbvmtHUx+TETxi9P2fH2d5ibw
sg3fjZGg6qMf62Z4qhWUEdwOmZdN5DTQUl3XvmX0CJVB6sdv6ZGArxFBSwUeBnC379e1bll7PTGu
piFRP/CY6YqN63flN16urLuitoQzKCl8lWozPP3miFMStX4jLeXKj7csvVeB1G5JhycFqv5t75XA
K0KNYFhY2ZlL/W+04buVZcqIaaKpfvpdGoyrXLute9QRKh4e8E7KNutdu10ax4OMmGqo1JNf5b+Y
KdI9byELP9XryuZdsHn+uU9NDLFF1BXqJ1Rg3QGRxu9Bau2sKpGldgVcijeJqPjoHs008J3LIGYP
Il9zkww9UF2L8fUZW7MhYyJLalP4U/vkyzj5CpnIjO8iDxIct9etYebosEFjGqhhkvXEOyaSqR8u
uKwAE9LibYDc9cLxN/cusSvhaEnzYqhT76gYWFOGT0UJeoUHjzc4t8DdD/oLEKn0yCPcaQKfHOxR
XQR27g1znYHxexIXqqQbJw6DpcWbmVW7NKNWlYpTFrhH4ujP/YD7bzkuor7nGrePgDbvUKTIuiP0
ElGAxYD3cTaR78R365bMcmDJNLLOMa139Bl7ZgDgbfusjd9a4AkXDuKZEdhlfbVn2pwCl3N0K6/b
iTion7OwX8J6z7Vu+bAyDWKhWkQvufblIdVJgtryaulxNde6dVPpoa3Z1oMwT7oZnYfS1/U2jBCX
uD73M63b5YGkGA1oK3lxJuBSuVFMBgfnEjJY17rlsGTr1o5oSvpjLMS4zacgugM0jSx8+9yFwcYa
e8gfJMkgUBmIiK7rh699quIvYUfZxk/BQ12V8VGYON+7Bhowkx5/rBvW5a707lRR1CRcUI4NW7XO
awGV3E9Ge1+vNz7jwOxSQcB/uFsYOEiej9X5gjBJEyjG9rRYomif6+GyF959viYunNdI6aGnw5sb
Ax3FG/BaQWB8yQnPRDfs8sCSyKAqwR71PUOd4D4H1oGP3kNbTEjf4TzeIiL6y4nKB6DqVy6J/+eY
oB6PtETU+EeUxRt2k4Q1TR8yXwIudX1ZZu7Bv8+Cd5PGJ4/HHshojr+fJFzTE1FTe/aD9Nc0mCXh
z7mlsYxdI8+G5EeOk6VszFvaJ/rkIgHXbVpIJNUL59dMJ3bVoE8dvBi8zj2CHBdMEZf3Gy/ApV0m
3rAQBpjZAHaV3cA16E4CXZzTlvmbMShBL5nzX0mtfpgMship44jN5IYPDs3FymFdhvtuhWTsFF3I
sUI10Ba738MibUVuQLzjLVwuZrzlX9C8JAR/hNe7R0pI9iqp7xxBk7pUdDK3LtY5CFyVhKRB0h1h
6uQXZ2H8LDMKVosxA0nr9W08NwLLTiADAMKvDiOQUQWVbaqONa3lbl3j1kEotBnrHuWPRx4L/x+q
dDQ8VIbVZmH6Z2zQxt2BHCOOnSygBz+6iPzFiI66jnQeqnjqbx1vkRv740n6C2lXK0AyaNe4SKMM
5WOtVP0SgWdpKdk117x1KjJBRBNolx4SCd0eP0XJbtWNasEM5lq3b2tpWQ1hXKF1EAAejQycI8Ly
4duaJQ6tgrvrbXy8z0Ob3h/U42EQgUT1gOc+2RQEont94qXbUiP7er2LmatBaNfTAZ2YmzEZ+Q/t
VD/5mNUb6Nc3J/8So6okcHmBE7cbsFiZ3ZB44UOQ4c/1vj/epaFdYseGPp9E4IQH0QVfUz1+/h1I
xFPqvzEUzv56J3OrbNlxCnn6PooyelAkTcGJNtU/48zPXte1bhmyrFxRZdPk/8/PIY3nHAkO7oXF
+fhwCO3iOn80pdNrQw5spIfCmf5zPfHTZdrdSwDKOlY/5qD4ugvwn1XD+auorok9JI/d8JDQvL5D
dtl/Qi2LWFCHm9nONnU/G2vh5pPLfxTlgMp+APGdbpNXQXGaBrFY6j+z4DZfP598DnRFxn9QTtVn
JKL8nyXqEFc9wUKboD8BN2jAnSg81CzRO0QU3Q0pCd3GKlmq3Pt4AIHtvJULBfnAr8iDFChX0SWq
+gHA/bZmhX27WhrZLZ4UJCcPUHd85a0/HFpwTx/WNW756161tBMqbn5K7SDjSBgR1W0mIJu7YG6X
hv6utPFtGRcyMYKUHOKaG+6k/Pmila64Cy3koXitgQwD/H/iCEk2Kx9m0Gj5867Uowxpak3h/Rt6
ib9v/Ty8K1FJu2DgHy+1bzv4wJsqgFOp/69RPWJvcVqAxGrqm7ZY2K5zHVx+f3fVq3NUCRnh+z97
yBajSoTVkdqAZoAsDOBjkwbJ4J/t941qjNs03s8QXnCDkl9n1zpesAu1Xgc682P/zy505VZu3THv
Zyfcut3FTeSH28Zp1b3v8CUZ9d+xx492luXIozocArzy3HwzFkML/Z6+bpIbrL6sEU6PqYcKgUHk
pffVBP6owxvO/NrNb/1qGNp7JkE06d4ZgR25JVWr/xUjqYtdiqTJ9Nn3Bid4APNu5x2meoCCkk8M
UMAHCRI2NC8MrVAqqHJAtzTwwQhaTptpatv0oYeKD4UiA9CpYX0b+klrhr1ipKR7rRrt7D0np8HC
Zvn4PAYn+J8zjVL6FrxRif+AXBi9N7wLNyBSyO7BGHbjSGBKr3uJuW6sPdMBME+rxun+DRsJAk8o
6uh4Y6YC4g3bLq9Z/Ex80Xy53tmMATBr9xQZ47yJ3OAB8oKeuS0QUeTbRoA073i9A+/S0gc7h1k7
BxxVPfzNpHJULum6kDeuziWckBEyYMEuCKaYnvuWa4ffFXHZj/4eYYUsJQcadi3tHxh1NeW7YCyz
HOoSdcbZ/vq3zQ3eeiT7Y58lSVmHBzXRVyS2020omjWKaRRQycul5Z1riXgYaOS2EBBT5kcfwq+U
7soqDN+W9FAg3MZzyxX3skSxHh4XZAPppYUlm5kWW87DRbG3QxoUMusJubLEI2w3jhB3WDXpdqmu
Kd22ZJTSB+TI0p3ukJPTmrxeb3zG39qluAXpoW8BFrd7ljfPyQhFEFC93bWgrVr59ZYPcIRHklJ7
/r8qHQb/0VQ89A8xjYZpiTduxvztS61OsNFZoemDC8tEhZ+z5U3/BnHcr5W3JIU+M032PZZCUauW
StIHU5OL4CuYvXQqwS61yIc7s4fsuyyXk+FjCF8pyrgn31VHoPgNiH9ULaz0XAfW65SGFxI/2nU/
BdiP6xsuqsrcDaMeV2GFffsiW4hhwDRR/wFyU9mGa22AHV2EPcx9/WVh3jmHPOp7nTBTnyc+fB46
D/w+bLGaaWZ1bS16MtXxEKqeHXzZ/UgFimZYQl5DgbqpdVZmHRp+IDyHkJYe5P9x9mVLcuLQtl9E
hBAgxCvkVFmTXYOnF8Ju2wKEEEIIIb7+ruzz0jfvKdcNv7kd7kxSaM9rr5VCn1y3/otUyMLfn+29
9QuuYoZWQ7EOPe3PrLFiT2L54pTOKtuk75TWb5z/NYxbxG0zz0T05+CjeEcmrJWpwvyd/7xGa0Nf
i6oA+MEZzIasMoysp9nnbv9Xh38N1m5n6Oxp2dFfGvsOSIqyD+jvRZ8mH3fvPP8bp38N02YQQ9Ub
+K7Odp2bF5sDYFROZIGc+JT6v/2Si/v7jwVQJwsFCBn2B6F9VnJkVKUYV9iB0e+1Qd94ydf6Lmys
CzfmqTz7AgzQNtSkAgv639Vy18hsoDjXOParhk485l2pYqyyfv3+d+/4KgUMxG+RVUGcHcVyGhdg
XE2XaS3X4V3xm7cO58qGNZ8Hw1IJE7swomKw+XscM777u+e/sl+aZINpI43UmAOMgbE58EoqnyvI
j/3+u2+4St0wnIk2NnRIgBb9icbshTIXyjh5t/H3hhFcI6uDMVGH/rY5hw6zDdJCR5FJUMB1Gjf1
z7/hjVdwLXqvbJp3LcC7Z6hp0gqzf1m5Gmjkv/v0qwDZMgPcUcjbM6Hjh39Pf72wqv7dh19ZrzI8
XReS9efL1iFLN1/FjXlP+uOto7/8/X9cg2u20ZEwqLNLW4x7MIwp606ChyjCTsrfPf/llfznK7g3
NvbYqTnbCdgdhSWUcQH93d99+JX1qk0pqL0ugGIXoICqE7C0bew9+ZW3Dof+309uaxnJXuBwvOsm
xF5Ed6Gyu+TigP78+G99w5Xx2qLzuTCzgvtfvggPCbdLaFzJu8nPW19wZbsXKFUG3pXmzBuUXZS9
kNTXu7nOu/2ff8EbhnWNgBaagvnf6/EMhiy7a/Mx2039+vrnD3/j6a8R0Bw1UY5lQxxPgFvmXGDP
0wKkvph3GYrfev4r02WtmZSOsPQsuT46MWS7Xvxt/nCtaC9qvviI4/XSzv1ggPhUmK69Tpfo+OcD
euvpLwf3H9sSxeC2uTHmzAaNyaDCwu2kGP/y509/6/ivLBdSthBOnqPm7FZ+oBenI8lw7N6//m89
/pX1cu6KLa8v73eQsCkDC4P/se+ylrz1+VcG7DswjqNIxed7/Q+wwrQaw7t9gbdO58p2Wwz3hyia
wTMfli+XtQmZrPMOIwTxTur/1tNf2S7tY5tFXY+4K83ZzYBBTqTJd39+t298+DXM2VEfA6GUduc0
oRtm+9jYWT4DgRzRv1vYo9cI53qRg3UOrhkSyVGVs1x8XGeU139+/jdO/5ocVEgBTuUuV2eVQZ2Y
eX74175QEDz93RdchV1SaEExrR7PDPKhpcZFOqcjv4+pfo9T5/JJ/0u37v8h/yzidTUxAKGhWKF7
62dacdrZQwE33bvJHv/uh1xuwH98BKiAwK0M5sWz19zvvJyxLLcckmh5jwvv4ir/t99xZcWtVhpb
umiQBWvunKfyTC6RLBCMbTu5QWwj1iD++/OveeveXpm07qDewXKO1yKWZxODHniboEz95w9/61Jd
mbRu3Zx0EcUvuZSqbp7u2QZYJijM/q4WvoY2W5fM2CVnw9lH4Fz4NxgU9L31tDeO5hrLbFbTZ7wo
5DlFExgiHuj2bSjn/3w0b334ZQz2n1vk8qxDFWb6MycsOUOHurhb+PBXOiqEXuOYa4wgssHVw9kk
wDFfDl6kCeb9YEf+u8e/smYHAi7fBKnPDgRfpXYYVc99/d7qy1uHc7lP/zkcNTCJ0RmX55rkLyLk
SdXodXsnxr9xKa+By2arM9usYji7OmyVNhq0B1D+Fc17Z/PWF1zZLzRT60I2BSpIuSBBH0Fj9K+c
OLif/m5jgF5jeUlotkIiR8HxRxDIuWRCOX7I373bK6sNSwvlS9cJjIkClFgvPgFx7NPfffhVEBbj
uC1DDTWZ0C/7f18tRKzfS57fOPlrIC9J8sF3ADyeaTy1pWoBbAnJ/DzL9j1G1jdizLVykFqwWhTo
ipsJRpAnKnp1oBJreHzN7mbz7obcGwZwDeqts0xLv1zSlG6Y9vUEob98eHeWH2fFxc38LzHmmu4T
y/ILUi2UGVA10N+AQTDjM+Q41k9uS+NoTxcufworuuFA19Se7Ny6rgbD/8YhoKL8BFnLBfDJle0p
eGGbEmiAcd86nE2JrVB0a6kvJN1BfKON92hWUvUYb3odz9obKC5x4SRXGJ7QkAqsT/eBq88qTAPI
3WweVlfKAY948FM9051O1qapKEnbBuzronvQLZmxlpjN23jQRtF7Q1N1T0H+cbYmmvytR5594yXW
GCvVRN2+yLPxK8rP5QvRTbPtRb3F34lxzcecArhs1jrehYImT6HR20cCcoRnsQzk5BKl8G3UFZVf
HPvghi4iJZSjOjDe9dmJ8kjJPThO3MErCc1NzHfTlzj4/MSHxR8WnalfTEl2Q5DsLEdbkI5Wxhb8
t5x66Fkx7N7gBRerfXCSXk6sqQmFhNeQ/rQ65ffFhpZCWRSTGW50tq3fmBDuMwoh9hGSkOwQstTt
McjGO2BMzS8GUPak5MM0070AQvOgMGX+GIpG3KaXcX5lY7V1JduAaemBkIMCXweArWggykdpskHf
d4v726bGzKPmNlp3BmtnSHNaupQiwXuHhk673wxrb+mEaTX4roc83TkyuQMxxuYl1i/0RzGSNJRk
K8aDolv4Ntm0ZqV3skUCyBaYaDHDO9rRQjmCC7PekWLDvparQbKjx8BvGEUJpsAiT3cyl8ZBQ5un
rykDm/YOKlTulqR9Dp4M6TpwvEM78oseAtbUoWUWpwcQcLvPBU4hPqE4j6ErTIL9TuZ+hHZt1MT8
VkFc71W6IvqKulLs+FSP+nZg67TziW++KjvHv0QcrwI6O3Ibdj1Y3LJdolMx3AEngpk5sXx76rKo
IAcADrPTyiL5E8vX7qvblHissXITSjeuw77XfXRwxIqbxm38VTuiu5LEMfIK77P+FM0Lriowc5yX
G5chPluR8HsbSJp8JBtGUh9aubDpRvQiDicj6vqXjuLLXKqY62SHPVSrjyyHs2jXAggZbjp/nxfo
E1WTrvmDITOeJSqQbpddGEmyC1NuQkUlRi5V2Irmg1VpvJR2pvNcZmTJ/xk2iuMMprHpLmm8IWU9
QwHhhrRAgfgCBGH3rN+gs6c2sdGSNnKe92bEyHyXgoF7PdlY9vm+y7CNeR+lfuwOUN2CbXPbxOHs
GkZe+9a3dk8l3EE1y4A/t/2KkWHMHcVjGBjvE7GmUR+7IFT9Ne6gawdWQFKnFZqEULhTzLLhKV1x
gzKv3bOKuk6WBWhfBUZfDKtPRHZ8AAYSZltxVK2TrOY2pNspzse6uVejjx1S33myO1tniXgiGSO2
EnICVbCb4kzuFOpcCFZCnQGvrbZrAcX1zOf7vFghKV4AHTAdGZ1xFjybwM8FLBkRR741cX/0Eo4J
JCFpf0w6yLaDNwYiPpuph/EQmSyfgKgBi94RDzsbqKgIodKlqlNW04dWqTavyDxBIylPEjm8hn5U
s6qc67KtZP2cpXuXbPEAVUUTF25HSDsPD+A/b1Hm0pph0cq58blN0BgrvfLQE+yJH+O7NawjuF6i
Jet8i9XSkE1fuRN03TlFI/qPMKJbMV8Nzk0QHBRD8YUVekANAjZtzr5IOL3lToTNun3UdozfAGAK
GrF9li8ZW8qNxmv0Dc1WxGKYOfP+TscxKDBFu63pbVtITda9X9JeLiXF8S8H8I1M5LvE/GD5Cd7B
i5wqcgNNAVvtfA8hwgXMEIgaTrBnkszQlFCBTM2p3UJfoMWN3YobQDSD2lPVWVc1eTHGhyWOIbat
bLBsl02ZZ1/bhdkH6bdi+yhBRjzdouCStpRjvrkKjI1m3WdwsL6yFArOO8CrxPIBGHQ1VLYNNbuJ
lzzd7slSs0qLlIpDGo/bsclxDb6HcXPLjS8CVOaReNfkxpOmS/ZkLsx8q6DwaMF+Nif5WEJbayIf
4q0uwqdu6pU7gtZWtit43evRfsgFNpHgEadkQWyNxprcAoo0Fb+bLFLJh7oWBfsNMrco/t4uDVZp
wd6PsJhvRbscOzDK+puoUaD4gh1BQ/dXEEUuXtFtkh5bmZkIewI9HV/yIDr3YlPavGC0FcjrDF75
Li4L11E7oIYGnrDFNheUB8o2k0zeopYweZUF0c++UjJWHvoHXg2nFgJb67rzPQX/XulX08j9rFjR
fBdAwy9l7uuWQC61oPmrXH3d78OywejrIKLxSJYMyrMt3OK4C3ruX4BY4uCkNrJhp25yQ7NzRbcm
RwHHEu49kLIThN1AwVfhxvY3kNk244i+JnRpTjWseECMgOerANrBhjblwYoKt8TQm7FNU7MPLl78
PXNEdQc95FF4AqKxG28sX+PvlNmMbWUCerTpdes6b2+pnaFHHi0LniSTCeQ5Sr2a4q4HJ4/fs4kj
Y6qwDVlDuxIXFoKZ5Sq6iwtLRpvyUlgPUS94EBOth94txXab8dD9aGZSZ0fQ5OEo4hXaJWW6NovZ
s3bd7Fc2x3lxv0GzsviRQlg89jvV5Qu7dZ3Lk8OU2Lo/LemgyIGzLAvfDcP+5d7NG/RKq8CHMUx7
ybTy594nhf+tyZzcLdh9wIIoLrW4YSAf+4ojXNsEwsnJnKwHMBT7PilRx2QrP0o9gZO4zUlvPoNZ
vZcfJUlF+FR3EeqQXcpF5B657wfQEhYjHVFXzZEpHqX0nb7jyOzkkwGardjTgWcOu4Fy6NYjUXGt
XcWGedw+CuRJE5533Kb+VwqO/gthVDOG9mvqi9h8CE2fTqWL2Oy/QbQU2QXLCgXqZ9mk+XIMLUvk
s0A5bR4YG0R6a1fKaFzCrkbzg9TD/E8mgDL9oAREwQ8kZlHi9zqe1bA3TQ+N01InEQmnmo2u2Nnt
4khN61J6sy5TFEqTiLU49SmmDAezzrp4AO87BwGTXAcSbpgkwtyoVOeoKPvVhy91nE/+BgnOSFTJ
NxCs/5j7DevpvBm1wHos2MtmW5FOOX7QTZ3dpnwAl0ra9SvfhR5a7nusbvt4BwoLrMAQ1oKCqW6G
nFQtncyhR4RJymZZpNhzkg7pMwHGzD4Y8D77YicmrX8A11g0N4lK+ydbL42+U5iHsxuuEg/JV7/2
4RyAioB8U/DY1a7QB6ynnz2ge6ZSFDJ9j3GUJPW30RLcTguicL+PueRzRQts5KzZkt2LqNGLLvWI
3Od2bgKC7hp1tHiIrMhufTKm6uQAQaEHCkpz1uxqr7pCQSZBznA0UvZSunINMsXScLEma3JoCVRW
llJ7PoQGwp2dSr+mxg/x67Y0EVAtnYy6D6nQ43CLnf8o+2TZAi2WMtnAN1HJkSJP8gPNtyM8MfTG
cywpwfQ6W1y2ofNIsJNo+zj67iNj+RnUau15DQbDu7KfDKJu6lqJ0OToamqoOw81a2+KtiYpdram
NXtFpZnUh7nbKNnnLtPfFJ9G8Z03DrkdB2WK2IFwe8AOLG+H9QV8jq35oNTULL9Um0z8tx+Zaj/G
/ZKpMgor7+7Aecv6C5OvWPctiZrmgNzWqq+sTbNmr2Dn5BdNAcDZIQZu4p72iUWv2dZJ84A9EktK
vg7TdBMsBWYPjMlb/kyhfj794E3STfukdn16k6ZjmA+812GtUh1mc0+zhvlf0uCwd/lknNn3w7os
R6O9al8tzxNxMAmhdkfMau1nPiL4nKK4QSIEBtQJxUc9b+l0MLxFJnpM03n9Nk2IwT+w5ZgIVi4N
BLsOSPNn8eJdkY5PSa7m7RZkBFYc1n5GRoKfVKfP2CXBgbp5jZCWkFC7+ujjvH2uN6SNjy1lMKm0
T1r9xYmZG142TCftfggt/yU8RESQTLT1VAUQzmHxkaaonw5ZilXnl9Yg2FSim0d+V+DcsYnZDSgo
0NvzzTEJzWjvErmZYd8sCaniKEN8LE0Rpm2fwmVvJa0Xnxx9UQhVyXlAbUqyybtqWm3TIuZi2WHH
LJRzSodkBZQwGTXiNtPdhiZZIz25yQBb+6liEFGVRQoeuX3kpxCXF1H0UEJFj277LSvGz2pbaHcE
AQy/JaNHkgjY/QabgxMiN7IgWXxXE8dfoXwNr2jd0M8V79WooEodkGQN6aIqFEX2h+imND3J2BaT
LBEB009LzOflYZ1Z/7kg+dh8bposecoX7FijBtHurmtWil3+eGLbYQbdkDwqIeAhvMqhLddcQDWq
zsV0SJfx0jpbCo1pEz61MoGsYxUwIwI6ZiKoNoKZCrIjzudPnDMh93Vv8vQDkgZYNEnBP7NLV5sD
KtV3+DN4FgHQqngKdsWP0FhrJRw41HQLLADPu2JtiuFl0Tr7pJMZhYoeUgSCFMry0UHkdHngW8LC
Ds/YPsvc2O8hTvUHt5CRPaLrJ/sHDbjzZ8RPZ7947hZT5vLybweT6iPyYzF9VBHLUfVvY26Q5rfG
HJqhlkgQAf+ERx7qBHUSxrPb/SZt508kFnm8WwLbop2xMOALhR56fnUbVzWuod7JdRuGvcQ2o/sy
j0wPj7pmaGk4lFb8Ycg92ZNIhqlUsUdOnjQBSOY05+wznYDm+AGjK2zl0zG5k2PS3UcFXfneSWRb
e1gZrHMbgBP6N5rz/RSt/letLlGihjAG9DAQn03logvNhPYFHtOlF4kPQBDdzwsPpEVsA5E/6vAp
5hDSI+OEZ9G9VnuxZFu95yAc/uF04rYjBhLg5S9FLBh7sqjeeLUlW58c1qJAewWSKPKUpGAEL2lk
+xsyXI6BBGHD7VwQc+PIAobyepBIbesEZGIH4ovZ7AEYb77KIVK/EGal2Y3YDFhLFCcovPoB7vfb
0uaz3Of54mHoWSHLBMkV6JfgWSp0X9JpTwoy84ONZlwnULUiUqV9bbODBOr94ifj5mXLQuTQvpBR
j1SDbHFTag6NparFghw/BJgjrHG1sEkg2OtfplhXb6thtLhyDegYyiyHJjZKEoWqbsJdxZ/zEWn0
ME7JXY0kCEKkwKeW0of+VDhhcItiKIRkExgxKxnm7pH1WV6fQas9m12qsLUNvmLoeFUimdgPsA13
Dq16BeXlCbRV7aFQW7ycPEhP4qNBYNlb0PaiRlmUiZDn9riU6eosHiS5iAOFAh07oRavqjkmdip7
4KTUsR4hKuibBPeETuOqXvQqUC4InormKBip0UEyfM3vfUCb5sWwid2J2E/duW36eixduyD5Db5D
uGpntJcUDWj3DWB5qSgo4M/S1pCY9xr9p4UrfYCsabiJ6t6lqDItGkPANkB4+XKXPwWkkjuqCAqL
iKX27JaOHQuglL5erOTWm4U+FAk6PCXQLklR9dxP/U5HdIuqFAjsHwR4vnXPVdMOt5psm6iwDWMf
UjIt2N1C/isfZS1wJ5AWUnuTNmNiKsFgaU47kDYpj9NYrdrukdTTejdI33wWdBGfZGf6D8gOL5Gk
sPJVcmtODmxxHzZ24T+P0iVDVtBE5Fai7h33DMXSma1tPt0OCLMIWzV0mSj6YAOSZj0hMt9hTSG5
B/ucewF75DCWDZThf/Z5mH7BVPLurgngoCttaMzlLSCpE+tKGpSkQXxy49z9MKCgeZbCeH1gc+S/
mwE+s4Tyt3q0kdkWrM2kouIx1k8wjqF0qnKutg+08DlQ2A2mn+AXVs8MokuPqpmKTwS9j/NSXKSw
B+SeJ4EuHfomMg77gYAocZemyfqtt1GH5Ef3+Va1ovYMmTua4DvmOvLIlryJQJlA7BPDzObOs3od
ER2T9iHNeN7uNnm5lWzO0IGtDRnOCUowtFG4/96s43QbeI2O8BLPeocLw37N0Ldbdv9y8nXpCmj0
sCRjVTcXtl1g2dBeYUXfnUYCV8Ftgs8GhfH4lQJ/bKuiDmarCHgYk2oLhZeIAlED7UmCLpYERvkf
3/LlgWDOfdALbDoeHK3gPSFOuiqhjzzOslvYp3/tRyFbLMiwTZUZWqGfCDDgT0nD7LktFiTwA8Q8
dmFW8huHrNivENrt97T67jtByw6JGhxVJWsKk6oBzrr7959vYV2/8UKuP5Rv0dkPqT+OEGG+wcHn
pyU3zpds6qIfztTQrabQSfQeXmkHzin0DNKAVG2nW8WHvQOVyIPlSSOwmGKHM09ndFHtUPhf49hE
39IWebhAST0A/Yfls3Ql6atvYjwPbBsKFBCTn76wZjWkwu5Kh80kZfKnzCzLGYUJ+4xWgTy7KCef
8COyYwvVlX/oOKkHgi02sJGTfn0J6FPSk7RF/R2UW3BWbT/1LzId9Me0JtOX2mt4DeQ4lzCYUKl3
beCgLzZizYs70ffdtlboll0Y1JoRNIM6RslYGnjouawnCrqEleRosm/Lhn6lDW77Cf9UH6ckp2mF
CYW7bXOs3IzgcGweieIzv1eL1EhiSM8XTN7Q4x4K3T/1dGTTLZRcp18OnOqVHjPwmrH6QrRFMWn5
glYLLn+c1yjjZWTtB8IiI1/dADE6uOnlQ5Kn6hKeKVJKhzCoq6gwyV1bpPy2yIn7ibb7/GkcQYCF
7mSWH/vNEzTBdIzDXND1q+oFidUI+Sh1BBmk4EcODYobAVBQvVNMocnPx4bcRtBGY2CewuYjuskM
4S1vcBz5ZY+ilhuqUA/y0GOYCx4degWgQEnRjQmHBF2m5zxqk6hcVgSZ3TxBFNNsBeIZ/po8RQMp
eIVlGBy4T2Xx0AFKZXeiL9Zn3Gl5QDSYbwJtVLkMHMy/fgi4MKvVqJ54FgWQEBIxopCpu285pgQJ
7g4Xr0yu/c0go1pV0yDNWOGl1McLqfQ9IvA4Ax0Xg8SB44tu1TJnVQPXiwwgWrFiR71/WoheTu0E
F4U4nR7AMYIVK8P4MJd0g9frWTO/EI3zAonGGD0R4GdPaC6iwQuPmvxGb33+ShaHdHDl0GY9Qihv
O46xb0fgwzxc4TSaAB+wsougLgiUPXoDyt+jA2sOMZRQs1Ktl35xTp05raC8bEvRp+3zoLPWg16B
dI8Wvc9qhlzdC1Rrp+qSIdywji0ZGmNR9h3G9ZsbCyugI+dq32cI6EceomY/ISOOjoMrcKQg7+Sv
dd3hbYvBolFcNKDvwf8zgrtH5IB2YGGAnMbOdj/avkDfr2sI2nt5wV+wPieQHqfu2MSxfCUpSaF2
QEz/hN+8/ZaQ7oQMVgydFBU7GBKmZskj1HCRAKQINLgLjIbfOvP2CaiP4SYDBcNz3VD+2zHR/2RQ
JXq6ZCQnvAXgrnJQW7G+iZ6iHFSXdyJVSFhFVIzTU06ZhgqlXcN+A+niE/rMyKMHoCSqbNVQSDY1
PA8jUKwrR8oAVZ0igUMjGc+eA8VoZDKYurmgwTvuB/Z96DP6EXcZ7Yc+ajHewqM/FUahedomBRZx
OqhconZZCDht1z7zOwJuld3YQ82jTDKDV6xFIT6xhmGmxDGCeeRt0t42TqU/L9pz36iaxSOnFv2T
nHAdv66kS5ZTZmeoNdIaPeDaUf0Bs+jmF0wIS5EJcstpYXF9IzS6Qh9B+ojhGIZzNSkzq2b6IY20
u1VozM67KL5cFGu2bjqqbEC2pX1T/DQapPfHllLZYXCUwcUEY8ljMTXodut4sgdIgdtz3g/SojVi
5/wGtS46GiSKx8+6jZZmD/RSjjxwMc/zsuannkoUFDG4FO+KicX8NCrQ/oYIF5OMpGMlccoVl9U3
Kb9NS8pvCt6ioJIGHDo3ScfSF+cg+Lt2E8MOLEgBIL+M4raSajTPAwcatDC9WUH03GEXZ1czRs5D
hN2k4FT0QwKp8kNk6bztVkubpw1t5PEoveT7tMCE73lDwf6I6Ud9RPSFS+DRauztEol8PiMy+8fG
+mFfo5+vsRfAo3onfKiLMgUehpU9yKQgMTVDO7HSnvFxT1gcfi6+mD5iIZnuwb6mv2kL4vO9Qma1
J6hwn4AN5w8M6c59qlt9g9rdZbsBNY5GPUZR2rdLoR7B6Ncku85E222+SUSxcaoxKTPZjNAg0Oss
QLiwVhNN6Ec6ttOeNs4923W0orTqUpjD8jXWwTIUajRq5LdlvYS9vrVoF6Lpxb5LnbYPG6bjyQ5R
TIodi4n+R3TIV6O1RTJaNJn8hOkLqguxdMh911ykZYta0O+B2JEHSBNFP3rtoMRdkCTdylFcmH21
X5K7jaN5WmYiWdkhFg076qTffk4E9/0UDZei3EAwbT/iHcdllIPm5sAR3B+gjTjJPQ0zkiTEFLQi
ICrdnbiEOA6NmP4nSlDMVBx8wod6SgzZhVrn7tat2/hVOvw3cqb24d8pKRKt5kVj8RFBFFjZCJn/
8gAak/EzFehXNAW3p0H4NqBaZf0JVw3F3qVPjyUlOdAfU7FgfLvmS24P/drKdt/k2EEuW5Q1WI9O
+ZeI10l6WpZEy5PKMlQAUZohRTN5PfdgcW9o+xTVKcVcBvMmbOaOCd6HCXEDt6bIE0RSYOSAqvZP
C9h+H5IIncdyzhjGD0sst58aV8w/0q0mT6SL1WeCWvU5y3P7aYxG7kqINTURcKcduK3bS/zB6Lvf
W/iTfkfs6o4Y2thXTwZznLIR0wUhGvwxQrbdj2v4mi40bu61wMirtO0cbhTAHN8oXvJT0gdMfFOR
6NtlRbTftauMDsgoMdxHBx2v0WTLw4gE2ADk9+8gQK56S76JDh57xzH9/I3kyYjvem3FYcbubnSU
4M+/XaM2/OM3M6d7LeOl7krLeHqaF5NvyNeKaPhh8+ZbHbuhOIoFDwyll+gJpf6GkhRKr3tifA8i
rBGr8ajFxs9iUy0CbOEwmDb5op5Dm9lTbLvmK9rT5hnuRHwbWYyJKOZsza8mvtQFNu/6pGoxLnzU
80B2DoV2+hUj+3DGqF2DMjFOoLmGvmUWdlEPmE5fgnhYvnJBzEnVFs065iPvT7aLwTrQoGop7YKF
+5MOFKEPNARmJ1ZrxpMdCV92q6NkRFO7aLuysAzglUKQ9XHpmlHeKyjQdC9Rk8X+iEFo/5Q2wvDn
JkQYGCowrX6WHVhi0U7FLO/g52gmtxQUltkOYyJ637fQZLnJQSzrvuAj4vmUhFxsmMsQQDVIVvf8
Uz4P688hl0MVjawT+1p7TJmKhtTFAzoxdKiK2dHPw7aR/qtG60ifirHb2l0UNsyOYdLaH1E3oR+D
DnkrHoq0hz9B1YnRf9GEdJzLEdK10QcALdzXzLEeMEE0adP39MzfAhtdoe0oGVgYnRP/s/Gk0Yw5
bdGW7P4K8BVfvvU/WD4uJ83ipNZniUb5wWwXL9TkcLXvfP5bmK8rtB2t+7G+0Cv8D+q3TQxEA+n8
HIf0PbmHt87nCiLrVOYXg2bOWScA2d0GgB4I2hiAEw3vLAa89Q1XiDuNSMpRgOlziLARdvkJed69
x9T61odfIe7a1KyRSnFAUFx5RGCz5f8HUvMNHNk1jR6yv7ZAvQMcWUbI/+Hsyprk5IHkLyICBALx
2vQ5Mz2Xx+cLYfuzxS1uBL9+E+/LWG7BLm+OcYTUSFUlqSor80iqqGhxhknrRCIbUlJ9IiPc5jy8
QQo7dtxtCEWV6dWMJa78kuXAzaJHbxBuGXjQ1Fw2WI1Bqcq7odUAHJYIfoeDwQ2AQPuKmPPc2qza
BkBVeQFdPPEIQcfcHdpF3ZccWJiDMJn92wh9tomOiajyu6gP9DZKiWjjtUvk6h2UkEhN/y+N2hqr
UlkAU+nP5TYPTuHgofvRNfrEebGMSaz0qGqAlqbq1lUelaz2rHvTRqLjbKLqmlsAe4HJdFeM3Bt/
ItUyAYy4bdMVH0eeHA9YqBTf4e70NM79Yt2UvP4fGut0VqW4uDkYHXVcw7g4I3ryBwfqesSofvhp
vkbOqZtB8fPKwwsb/L5A8qPQIXYNGHSCnnf+g0zENuZES6WYcnAn56ng2R3xpXsHmmJco6ULrZYV
17i969YfuOq7w4KnqPe5rYOMFjV2DrY3MAdI4BUVEuI4RTZ1cFgq1ZTAhbiCtrO4q6wSaBYbwsP1
8zggF+ftpwYvkzUc++0tsVRKD+604Gpsq/HBMWNkkxMQtIwdyAC8BFejZcPVrJg3++e7FTMbMBdU
BWnuKugEBczLkeXMAaiC4IKXb2z3tVRaBjcxMiNMPMwiQOuO8vHecjYKjgC0+vcncGgZmULm4s7E
YYIbaPEVzDAIVqttj7djlaVScYlZHSWyOK4gkB4ByhUdR+tK4Zo9VkkWUY2PrMooEM3Rq4C3f7gz
pfye1KsdlRoaR0sl4qqc1K6csOhxxvJvnMZPDn2DpuZvgC0+AA37lVfRGarV3ydSbHQQJRq6PbdK
bqA5JfZFv5/7pHOgN889YvJKvNVtiRIOwREPGG2b9+hUDHFRI16K5H7ETXJedgvd+EowNMPMRZnW
cu6J2R06o/kxS8AtD63ZcJWABnWo0KrqxL4fG0aeGci8+nsTpTCk0luKvNvyLBq/VkloGImKSCY2
uU8jyzwCGsYp6oNkqOVLW5ViAB7UFOVa96Lum+ZWtHdRpJJIPhBukPvRRuNEykX0EuISXbdhv0LM
odkQlZOmCmMEqraGEZPQDkZ44y7K2h/LizXzUv3bzWCx+bPe/XwXj3+jpHF71/k1SDnkviHsP27Y
r4PPz05s7JAIu8sI5lyeT/cx89/fzQdUz9iMjmjvBj/LUC2GxKCRrdFD6AZXbj7AmoaT34ztXcPQ
pF0hBbnP0lWCAl00UVnTuqhLBteLuzuU5lBNQDxHQfzDvFhdBHb13Mo/AT969qCgU9TbnpiWSqTm
1J0NPB9BCpBlLTgLQCsDMMaa+MvthklLVS9G5s0vjFDik6bhMexABMUL3K8qr7ri7W7srNUu2dvP
HcAu/974XJZdxim+Y+bo6tApDoqH7pD31cV020DideiNxtdNRqbypLmo+ZtGabV3Tjx+rNCBs29H
tLRuG1xxeJTQY8+G4s8dmFtxW+jqH5m9qpajiSYqTRo33dAA1L27Sz3jE2qRQLM3oDaW4aauVSjh
qK2+HfqIedsO8YVQYzjFGaMnu6evy2tzK/TOg6veXZbl0Ms2vkBFMg/vATXJsvCcZhKpnaCrjVSY
AZ+ycliJJrfMd55PcfjYK5rWlcgC5bl1ElCPNA12brz8ue7TN0B0Pix/1q24Mk9D/rbdOHZCy/W9
7kxmdpijsKcqOfmD2fGVLIZu3ZQz3Ylaq2SpGV+E6zkfmxqlBNfO+WGU1LxAZ3rtaNR9iHK2dy5L
TKTLsD8chZq0L6q9P1fvNi2T2vWbAjHjQAW9O3eyQ90kTIknjrURjSvbcMs5sA2qftEQFw1YuGV/
qaDzhU4Rox+BUZHybAFRveLdujkU7x5jYDuIm4yXuCjiY1qBJwboKjSUNWvivpo9UBWMXO5FXWPL
/uQkrYHOGJmhQ4p60HPduA3Kkd70LoG2Wtafx9RFFwnuO+vvAd3yKA4O9lfemwxtbdBjIE9sAkqk
ItU1QWlvZQN0y2P/7Wsd0EW8Tqb+IlrkX4YWHI6F5FsE72cTUjwZMDRWUYfi9w88+gbVnQIXnC2N
6fPgihfHyDwym1J5GQFE241lwdBa3NsraR3dwii+C7rihEXM6s6uZZHPUF1AictAIfzTJuf9pwE4
nIrBmaL8zJzpO0odbRB1mxidsTJq7+8wAXuZ+Y28oKvhC0rggAL6zgployZ2qg2/fCryBiiV/gy8
Vb0brSRE/sMcs4NdIglCUcdZY+7SGL/a+VsVRUfTGK3F3AtjgIT8+JFFjdzZAJlus35L8V0X4AgU
FJEKjKX4CtQqO7UtoELbtlhxXjDySrRFlfJSzcV/FypZh8RYlR/R7YPquH7KUeCt+0uXZa/VXHrn
dhWhPlNdqQBKYNs3KA4c0rLyi9iY0OPqsf2frlofIMHlwTXXCVWkJ0TrkEOzvD/j6WDuUtIBCm8+
VWw6MShEAVZ4Wp5H48p/HhjvHkFdFPulbDJ5cco43ZvcQYzbxEEAX1PrCjwrgTiMOdK/kNFFthfk
inwTueI8+Hy7f/fL0QDKLTsyunNu4AnUQMAuoH3zY9OyqOUDIP5F1ZlOf+HFlNanzipC655yiMNv
oN6Yf/1suu9+fZxFUeQNdLiwEs1BAQdamO579F+vXOM0+6rWDjoIaFronRjgvRCY4bn82JWOt+1Y
V8sGpJQpRTUVpwsHho6XwL2gmbHfL6+9xnvVogGw5hGPgPi4mJGoTqIZ2TVske0bLCCTI5RCtsUg
U/Ff0ntAeJv9cHGbNAcWGFLlnrv2VtYEaFM5gEVXeHbRYv2haoJqdA+Jvq7Nk6CegP9aXifdFiun
MMp0nUUMs7mkiT9j5BJzPycQtwyO3Pnf9pm2Vmgja4NXeGc11gRBPaSnoUhFzcEqye/lSW4vkqtm
MXBWSrQJUSiLMOG7aItJ0eJosARtmYAeLc9x25pctRhRTR0wdX07XAYOyH4EWcZp+Ejy4pNhrjEi
3t4IvL7+XquhGu3Uh/7gZewtcg5Btb6DRIi9cg7P8UxNi0GlSE2sm0MEhs50aC9OQ5HxZkde4jCQ
3gwLeptIGACAsLJWug9RjvyhAdJzrIbuwoAGfUiFjyaKYVwr2OhGn//+LuTBXkXeDJG8dGj5D5jJ
02OUrXK6aGxJza+bdtzUBrjmoPvCfLR1xU8jmkwDGntvy4akm0AJF0h7msz12+aCTHr2zLMUDfV1
BvidbNeUNHS2qgSNwQDYdxxMfhUGagRpE53wyvHPIGMYTi3Q4MflL9FNowSOpjVIZ8ENLiYQkBeR
WC7aLju2j0FsAERRCo6J5YnmYHHDdNUke+7YIY0oDrmU5qYH6HYyPZplj35D5EoS9Eg2kJlAIhF4
N+GhUf0F+T90mCxPrtkvNffugEkgFmi1uOQFwjtPAUQKy/xTUYEAYNsMit9ztC8CnycQvriTvQHU
7r8MRV4e+nRGzi7PodkrNeNO7BLoaqgyXgZwku/DsPsgxgJs+RW7Rng/rnyJxjXV1DuulWisBoD7
QmrZPcRpA2j3VNZoY1n+Ct34ius70EhCowSOqtDNq7vchj69Ya69dXVLpNz2oSTtOSIamktey/Eo
0Fl8+nPXRCM6v05yLaGosyfFOUU0Rh2dpuaC5hHxQCL/ebRa+hgN6Ypb6iZQ3DJFj1PBfILSDbSG
voVIh59oz7Kgd/MtdWacJWrm24mQaUU3fnMZCtD/hAyMR+ivABmIxHE1EDB1Lu+35lPUrHeVmMKX
cdNcOtkaAXC36HPs0UdYlygcLE+hORZVjZDUoKgMlF17yUHEElQt+C5DByevK7sp8Br3ElVAFvvz
n5Yn1Niwmg8XtWcUjp+hC82e5l458pnE/RqdncaGVYxBx/BgBY3scOGAKKNfPs/Q74mN4bE1oEWw
4odtH6E4Yue0QwhiB6S0DAOqZSZ6uihP1nindV+heCKBapxRAOCJPpAELXklYMQAxHUHS0AA1MZz
8G35K3R7T/6+STApRZz63Xg/oHmsK8S9sPoj7/uPM8TEEukrmNmfl6fS7bri9WNqkKinLY7Jln9G
NnAMbIoup22DKx6PysQ012ybC6DdxY6bgHz0M7HBptFVFQiwTNgZJOqRoy64d6xGj57QIrtF2wCh
RFWBMBPTRjtDjGhlFiifVn+Ympx+7eqgWXdVAmKIwySMkTy+gCOkeYQ0VHrXy5huevqh0/RvA8rL
0kKj3/y6AW3OZw76+10xaxwsL7wm+qmyD7kXojE7SrDwHKqoeYKKQFi2xUGO0X/LM+hWZ/77u6t0
jDZMI+HTdA8KuQ9grJt2cs7zLg+u+/mKF4+QaPf6aMTiYP1BFjRm9SHPQO0BLqc1ll/dByge7FJw
oUApVf6ploUlRBMMa0vJdbZM1WXB05CYVdRf0hJXJrQcu/t08H4uL47uhysuywYbrUIpVBkBWvWD
2pPTYUzNtQCqGV3VfAChITjCwBUQo0UWncTouwP1qN9+2PTbVbkHBH7HTOJqvKBx1DlAPc5DJ5P9
a3lwTeynymUYaUpk4MRctiegdAqg8Yn+xqIxggpF9c8AImwMa1TxXTcmFmfQT4h3I5gogo433tmW
IA5e/g7dFsxe8c61RC1Ad2/BJBHXqh5t3OQzOpVX0AAa16LzpO8Gh/CA56HVAL89buFLrAedb87Q
q2mAOnhTZtGlivvmIgf4BL2D8U6AFmlPoJJ9kAly4Mvro/sExXNJmTfoFafjpaqAlBOzBKEJWc+i
gQ7E8gyaVyNV/FeUEpgJhsRu4/NvBORA38O6sJp9h0YNvgO9DD+HGSiBgq6RIFMxfDv/tTyz7tsU
5zYdChpNXo+nDpV8gFYZME5G0u97NDPvl6fQmJeqDOEUbWigKSVG1a+PvsWE5zspsYjbRp8vTO/s
i5lmkYCcagQAwQr3Dmqi7cFmLbrelsfXOLmjOLkAFwhLC8g0ouvmiZXxubJJ4PYCvhgmx21zKP4N
kXVa2gZUD3ahD3GvGEjSmdrjxUn7lz7EP5anmX/yjdyEM9vAu6WqCJ3QvOuPJ6hpgKmtNL+PPQTG
BThw78oEz64SHroyl+a+6ihuD0I07vtTOKJnK35KHUhFo54DJbqT8JzDyO1fbbsmnaibSvH+rrGs
0QB5zqmp0C1oWE+VmSNbaJ66mL5FoXcEem+lPUFnykokcEDEEJGRjqcQ8KNgTIBtqpMt/Rs4xB0l
CJCqSUEVN6F1nYOqBzQ8NkgnIbRX76XFy+G0bAS6T1Acntt+38isNR4chrbJyiC/cBtfkxjQDK6K
SbBkmibHwuAVRfUaZ/kXnOl1sPzLNeb7j45EAUIf0Onac1ug+wAscYw217GrLj0fjpOMnpan0ZiT
KihBaNo3ZWebJ9HTgwztXyyn96J1QLaZvLKpezGscOMXKX5PalAnGY0BS0UzfAeMS9zV10EM+7QE
K/eqg+h2RfH70WmQEqICHDy2+82N8WDxbEAvlpdLc4CooDPhoE2hEzU4A/IC2pnoF5ipMFGJpgEI
hkGzsjyN7hsUJ3cpLkBcdHhne/0HkrtvU7nmdzq7Up06qdxCVnaLzk25d9L0bS47O/6PzM+/eqRf
CYi6D1C8u/PqshDgYzznYOYCGYZIAlD5XZZXR3N/sBWnHnywmDaem5zTfACDeXqcxXVdUGPECZ4D
cf8C8pV7Y+pXzivNdCrUjIe5wXlTEqCzRkDBZvhfKEgAFsqvo5ye5rgL5sjA21qaU7FnqQTFAgtF
ciZWgdb+OPrPI8na21WzM6rmhOuNg7RLC0Gr9O1XEAR6TwYD9nN5a3SjKz7edZUE01ueX4HDfCGW
13/xs975sjy4NZv/jSOdKK4NyHWTlnWUX6sUrYsUjdCArriHmCfVjmE7nCh5Yw36bpGUAhUfiO7A
t/UDFMoEdCGrZWVNDFCVKVICdisP16RrmoKol8SgJwpB6BE4ZWGvgEN0Uyj+T0BUa4Y8NB7SvO2D
Cjz5h5S5dtCaqyIM847cWkslDoyNV4Io2s2unQRncwR012dQB4XgqLAgmgx9KjAeLG+bbiYlFoAv
BRQYXsSvseh+kGYavyKDOO6LnH8D/er4dXkWTVwjSlCoGhoarpHk+J5iX6X9oaMoMTOJptOWInXS
u3yt6VGzOyp8DTwHcRdBcQa8a1P0FocgvEBXmr2Pyvi/5Y/RnMoqhi0FOigBJUd+HShJrsykYL8X
M3sf2F/cb7yvxEuNdql7UD/1axkb3VfNC/vuvjzwDhkzh6UPedSD4wf87JfcyOmeFVvNWgW1gbKq
9MDGya/IVZpA9KBxl3U5CAHIKhpA9xXz3999BShuExDPxuAUSJHagpC2gNgDoG1Iu6zpymrsWW2V
n/njBzOnKOJmLTvx1Lsg+4Rce52A1aNw35ZNQPchSgjoKIjESzPE7jepD1rXCRSh0L6hCYAmyzNo
PMZSIkAnzcz3rTK7mgR5kNgH4SIAyfEcC6wAsCjbPhRJCc7j5ek0R4MKeBuTWlqmO2BnbCgq7VwB
aY2gB3kpOy1PoNsXJQK4DWf41W565fFo4L2K4ik4zUkU1Jnw72zoOKxl8TQrp8LeHFn7EyhB02sy
gbkzAOicyzew3YB90bET+2qB8INsAiG6KgqOiQREIm2IbuSYgMSzAQdskFnp6/KaaaxMhcFVeSpB
DQJe+l1KcZ+tBHQCmZDfy5oM264EKhBOJplr5aAjPKdecukbIXEd9Nbqzrrfr7h7Lpk3cmBl0att
iWeSlmDY7p3X0lk97TVmq0Lh0NCXeShvDXinOtZv4A36wM7NNZivxmZVKFzqgew0A7nYOa1B+zJ4
4BfvjylopyC3cF7eYt0HKG7e1JynRg7+YDCwh9Z3MB4b7r5sPZBdbZtAOd8rWUO/m9nZ2e3db+Dx
LXdpEn1cHlvnaYpPx1L6jpVa2XluECUu0LINGLNNE7R87CwIW1mjm+121Kf/oOFwpguCs/YhdSAW
GKOIHcflQ0ihUYK7v9xBD3QHMsZr0o7fgaZdE4u8bb7/q/v07rQi4Bi1eUtn554E2PPS4UWUpffq
E+fX8gLe3n0AUf8+D9EAB7AKqFLPYzbMbxZIfJeZ+LRt8Nmq3/38dKwEaoM+fj4u3ckFly3/POEb
to2u+Dbgmh44/v4sTjjFD6OD+mZhrimc6ZZ+XrB3vx3yJlEne4bfDioDGnSg8wHcC/RWoNscVm6+
usVXzvAKOrisBbUW1qeyXLAp45VgwYq2rY/i2GlmRUnD5tHddsbbpSBp8kEytTy6bn0UrwYrcCQZ
hL0R9wDo2gF6A7WIuG+CcqjoSuS4Hf2or3i3aRl1XlgArOwqkr0OHfRmEvqWAAaZZGuoHs0eqBA1
k4ftkBoRvgPKX+MOt0Kcn/0ajFyzSioGrUlrEhHEPHxB2UCjJcMdwJnLJS2Es1YOUN0cigvnmRVP
aN/CHNCEEWd0vf3HEhlCZIW6x+XN1i2S4sgVWEjijFeYArxz9D7ME/dSAg5zWh5es88q+gwNDT34
1X3j5BQg5iQQfPXCTyKllxJwt+UpdIs0f9k7d25AnlKD1Btf0ORAK8QF7w9hU9B9wsZwxVx1cyju
DG4bm7alU2AjQHP/E5xndnWSeQOiyzaHYt7G/Vb8mjRuXXhgGAQrsYu41/jdF1ZZ/SNkttY643Vf
ojh3ZpWiNrLYPFoRPds9lBHA6W+BwXZ5M3TmpPh1Zg+gl/QT8Ii5zZk0SI4ZzF4jQdAMrkLcGKRb
0BeSYnmYY4JsIUYDawIBw5XV1w0/P8nfGVJlkshyCJaGCIGkfmugaw89ZSsmpBtd8WWnhUpSASa/
YwfmY1m3J8hNrGRFbw7NfEcxG4eaNqe+kf9mEboFIHtoB5611u2gG1wxGMjASD46tfmzaET7HTf6
8hEiKGs8WH/egP8ko/DbFYORfQSgVBSmv33WXh3iX92k6vcNOH53mZHHu74Mr1TW167iFcjE6beq
97fsN/PVIo4LFRxzANDgBwcL5CFPgFePu20oJ4yuWJNTZwVH8HN+GCJxArMq0GSf8ZXajWZT/qnd
xNPERlE6P1iLB/w0SWNn1vFKq6NucOVIIBSMdB2wEr/R2Qsq9XzMyGc7a6OVI0E3/ByZ3rkZNCbG
EWAY/5cBYSdQYVMoQEXxzw3xB6s+T/pucDDAQ78ItHA/IrOGfAWI64O8gi7M8ug36wEY3f579Any
j/7kTeRHM+H2WDDvl2vhcgTpwa8E2azzVLuXEFIHu2hA4nl5Tt1yKc5dCiAX0Gstf5YO2kKh/TFV
l7quxI/l4WdzvOF/tuLepTdAMNM03F+9Y1xjMJJVkCcqhuGauN0Bqj93eZQ/L081R7pbUymuXrGy
owkE1n6KNPpWtwVUQ9qDWTqvPnK2Y9Uflqe5ecIBVD1v3jsT8GqbT8OQtz/9KvVBbJ3KE5/AmASN
C0iCbptDcW6DmnGde9C3gFbEru4IuvC+kXElO6fZ8X/qNGjcRB9QKQ9WeRdDhYwIY1vEU0kBIJsz
UGgIY+T0yaohjfVpeTl0v1hxaahcWQBuYdyahsMOydHvA5juVn70zSsk9lNx6XEgftf3ozwY7nkc
DrKPd3X9SQzbIgZRfLrL41oSC4qSHS8vIFT+wStv5Zn2p2x3w+JVHoCcWWMfO1DR9HbFw3Dwd+2+
OdT7MQC30p7ty8Oju4/2bz+dnRUg+bCXBx7Uu2H3SawED93aKd5djxCOJQPWLhX3oAzbdd6nyAWe
YC0dqvM1xaXriE0EwiHYeCGesq64AxH7Z1JEn5ftSvPz1XJLhodJn0w19Da7It5lIWTysvaxsIs9
2vHXKA01xqtWXKImx6FvYpMkMho7qJmWuzrelIRhvkobUEF8MmbuhI3l4Lj2wL1K1gAumrVXSyqG
AYiTW3RzDCq7PURTshcxdOQMlVp7BW+oW3/Fr6M6TFtIX0pIBP8sokdRXqF8tnOKFevUrbzi2aij
cS8uG7iHHKGSweUvMvJNTzasvOLXRdexpkHuAnqd7g5gkJ2NOUD/dlg2Td1vV45l0kkBVQYMb1Rv
ov/skI/L4/6pwdyIGWqxxEk6Mx49uNTwqXgzD9Y9SXbZZycPyD67FgFfOfd1v1/xXKMvAJehOMG8
pAz6rgDJ+drSaAxTrZH0dSrcqcAXyPwjdOh3kfhRs0/Ly6P52WpNxAGTcOzRXh6csup/swZUpAFN
itUX+G2LZyoT5ehXkK7zcnkwHe9ASi8AdWq965viAzQiNyUH0bKq2r0Fgs6hxgGfjP7HmcYxiLtq
U+cigzzg39cfuyOpKQchD6BIAsD8N02hSAqUxLb1n9ft3eUKPP+0zSjMvvAuvBMACL8uD6x7CKqs
BnUNtUkQCmNR8B74Qa/PMmhPH9Kj2Hfeyk1CZzzKujdQE8g8iaUpWLLjvoBYy8Zoo1ZzJg5h0m4s
EA6gzAtmhqEE/j7a+LuVWAMVXYjbePPgCfTvvrkbrz4qkUE9UOTnUOOAxMM5Gl99YyWu366pwAaV
4AIZW78UESKA7bWw7fw1teRb39ALI+SnlXbHqbM/WM0UNMYmqAl8Srn1F47NY2jHIjAkn3sLSnLp
IYld6PlsipdM5RqY8BK2+ZAhXkaHNr+vkxWk7e1HEVOrNAJKD6hswCbdMf415PQVQqOHzBgfnTS8
dGxTLRnLo/jtWEJ32pHYEdI+xPIui1duCJqtxpv474BQkDZEHgVu6zbhrg1L6ALnO6gp7mynvBgO
u2u97FBLL6giayUG6ZZMcQfDLmJohSB8ejyDMpe1gzh4HDHkTJ8G72U5HN0+w3B9+PuzrD4qoeYD
c5LDsMus5kJdqIPH+crL4HYkgof8PbzPrDLJoaJxGIFXyAXkQUx7xfk0v1ytekAHAfIEGX45ax+c
4cWtkWpfOXw1h6Na8nAhrhpmDYa2Y3KY2jqAHHzQglsoIsXKFJqFYcrpFUFwiM4NfAdW4OT6Paw1
kuvGVezfLPKC9gNCKPdSQGrCD16Wriy4buh5I94diZLVg0VBznXwsjCQBkAC0PVctkLd0PPf3w2N
vnqXdR7MpMy+WfWrpCtBRzeu4rRojkA/+Gx+Jq0OEKDdG+kW3lLKGFOcs8vDos5DbKDVxSe/T6GZ
MhyWV0NnfopPSmdsALbDQkMO8+iA3VM03x0zCsZmU70NP15xy8qJc2L7CWawf5X0W5p9K71NSR2m
1i7qPiksUc1LboRB01R7sA2uxEPN1YmpLfnFkOZOaCAgQs1pXxafJqs4Ao4WFBRx5ZoZGZiKy/1U
3Q9+uV/eC40FqS36klsM3FzYZmpA/8mGoGy7JpOgG1px1dCywXjL4KogFYjrl9pbMR/duIqfzrSD
HZswrm/Y0JSembM2JcyZSvGfCQolLoK4WDbnTD6AE3zbIituSiFwnfcQekf25pF0+9h93Tau4qNp
Nxpo8PKGQ2We4x7GflweV/N2ZZ7ioQPsiyQcA493+WN3iq+/rBca3BnPfL/2dtIEAU9xUdIxc0JH
D+4b8pssAI62IRDu3UsgRJY/QmMmamu9DVkq4tjucLBsaCePfuBFa43vf/J+/77tmdpYn0Ejvckm
B+sTQBwuiPbJUVyjI0hm38anB/tkB0G0+3CGQqjzes8/b/sg5UilddejMxUrBn4Lb3iQbFtEcxU/
7STJKz9FRIO84wWh4C6ENtu2n6y46pxKzlonHA525kGLbth77trbRGM/7rzt747UGq7aOKk5HCAG
emW597kAdhd6RehqntYC8vwzb22z4rd2JajTVfM2QxQeuqpXv/QDUq4ldXUWqrjvUKdR4aY4Vkdq
c2jeN+lh4ELst6294sNuFqKCYmOBhP/IIVg60Q/bBlY8Nx+quhnIhE31ix3zzjlC8PLIsyXfWG+1
tb6bYtaVAiPLtr5rIAKKd/5HiXcUsnQ/6bTa4vIntXprIva38fhZaadZhrVxX8pjese/eY/97mR8
tO/EMbljr+L+TN+Wv0mzyWrPfZ96dlkXmKrKDyVkwdbCm8Y21Rb7IvILZtQc6UVI7SY0DJLoS2uS
lRNAN7riuDG1vQQdLEg+0dc4/VnFr2b+ZXlBdEPPC/XOcaeZg8DKMHTvg5Kk+u5AyLmLN/5uxWON
ovbLwkcsM5zi0A/1KRm7AM372557VPHYFqCVvKpxLgJT/+jZ+cHuvZVfrrMTxV3zAZIHSYhYQ2QO
qU1nB+GTFbf6UwG5Ze6Kx0LwNaYcZEKH+ssQhN/Sc3s2Au/gB9Pjc/6QP9Dgxbv8l/9Y3uA/VZ0b
06n987InUF2aXzvmdfgVPhOorT+b5W44Qg77x+/wsbiWV+OSXL19+H0Nhqs5DhzFoztu5LiUI5b6
iB27BHwHu4yWTy508Q5Fl8uVN+I83K1PU87gEvT3kEUmwyFjH3n1kDMIQ1cvofUxHk60WsuB6eKT
M3/lOx8xfGF6zWhDqhZix5ROF2han8jU7VjX7X1Gnko4fOX3L3YkHyAhfk9CFkyFCIqCHNx0epKj
cVjeTd3CKpFAWGYH7WD8FNJ9TPi+iZ65+VzFm/AvTO26D2We4GpQDYfczA++OxzxVF7ZKt0PV0JB
m2Rot+YDLgjQ995Xhr3P0/xlKO/QT1YGy4ujiWUqYKtrvNaoQwR3brgP0BaudiLM782Eb3s4OEpQ
gJywZ2QDYiVjEEc/Ub6S7dOtjRoQGlAnGzm8pY/2JD4L/j0B+1t12rQqKh7LhmYruhLb4RA6IaSG
y6dBkKMsspXhNT6oArIgPN2wsJoPkD6wLOT+H+gIEfTm3hh37rByKdZcRVRgVj+R3JqSeeWT9pmU
7dtUOada2NcuF2dRWfttS6U4epk1sVeiYHqIxvvce4gnNECvuJbGNlXllnTkTSdTiaDPaLbLUT46
emOV7ZibZsflX685s1SQFi6Bo9n3+PUQLffsq5QbV0Vx3TIpIFs8322k8zr6n4bqWhkrHqVbFeUE
tzOnzYr5KGyaB8O+ZOFztjEzpCKwIDfYpKGFXz3KvW88NNuq60ztlY9lEmfOvMrEdnZu+NNzt2UP
VYBVBhYXaLRjYBobe1q3eIJsvM2o/e95GBVQ9sHQznjI7Ccz23YBUyFVkKhMrJHillTy/Aj1q7sJ
6lnLxqzxeBVThSgbOuB/QJKGvCTTxfDPBvvqDR+tbi0LrLE9tfe9FR7UdAdcHgpTfHHi6bER4e8u
lRu3c/bSd5cGh4azN+IDSBgGkRtCUXcNJqdbG8Uh8zQN8wI6TAcJqeEQHJu7tiK7uO8eh6Taj467
VvTWHEwq0KqLiiQv/BQTJeQYZ+PJdT+idyLo1mpOmpCliq4Ix+MgcYVhulHzCTDCopBvy/aj213l
TA1NK/eMGmeqJbz/2jzlgRmn+aO0uuzj8gyaxVFRVG5vOADlY4YJevQHI8+6swHlg73LC36IZL6p
lQQZ7vngfWdIRsLCIpwYXsdNvC+68ABc4Epkvw289dQqad11WZSWf3IHSXdsLeg+ScvNoh0dwuKY
cWLubWS8n9MytfdF6VuX5aXTbLuKDSNj0hRVireARQI/vfO7w/K4mruICgsbrKmIwMCC23F+ypB3
ijmoCoaTINXOlvy5T1beVBoHVDFibVr6cRxh6718fKTGrNRRBoCAPqP54AwZ2pVpdMs02/a7nXds
P68rq0Nqp/K/AUyfg7+PbWrLYExtuhcVYV5DEZ96Kwoi2u3aaSV0a1xPhYiFMpbck25/KO2dnVh7
v/9aZ2tYcd2aKDeGMvJYSCR+tojkTnjpDta7bDy6kZXbfd/RYSDOHLCL+6Y713LlVXLbydifEv+7
XRQ55I2yMp7HbXbZ9BAhu5gANw1ql31GPmTWSybXiEg1MUnFiFngsBhYiG+g3hCgiIcWvTef3jtr
eJw/UkY3XtwqUCyrc9+P2nn5P/1oAvb8Oj6fvOuDuR93HwwA3HfLe6ExIRVtJZ3ClDZ2+OA1d6T5
NIAqyC2+LI+t2We1fb7MqAjtGGOn5oXLu2gtGaEbV/FWS9o2zSaM29Q/fTPZ9eB+2faL5xnfWZDf
uAYygDme5aD2wLVl11Kx7c2gAqxs5KT/90eP49NUXKY1iKtuAxU3HR2zj00PvhmOL55owYNw8Rq2
cT0UT22jMDF8ELcAdRD1z6IYP9jt6r1N98uVi4MnBzsTCGGHvHxOjXMavWbF65Z9BEvP3/sIgzBt
MNWioOk8CPoarqlT3LI81/qn6d2haPWKs6Z/w3+KPacgpc/8LcTJ8+DzGfjO+EhumFba5zbYJA2Z
HN1RuDhcGU0//f8XZR5/DmXvxq/B+NWkaZd87Etos147owirL7w0vH7ton/rVjDPoDhmY9ldPKBj
9s2s6D2n0TlNwentpmhEZJ0hdkYB2hzZQ4572xcp7jryOnTLOqcvOWjaHgZekUfLrdf6NnSbrVz+
SQiBb1LS4jVloB3jO+F7Rucfiop2ydq9XzeH4r1xY5mGERnRdYTa0NGlAtDCTKxcD25i2+b9UNyX
T6Uje5/G164r70anfHCmYS+4eOYGu+YCXBAjmZ4o6PP8Fuwpy5tyy63nSRW3zqVLRzSaOS9dVuRH
p02LvdtX4xFEcOPKFLduhZhChYgNjWB27g/Gq4mS3FE46LVkAkSJqWTNYTDCr6CFWdOT1HyOihkT
Lkud3mvrVxPsYk9NmQDUBXW9D4ZpkDXORN1Gqagxnk552JhO90YG6wnsqPR/OPu67jZ5JtpfxFpC
CBC3tuPE+WjrtGma3LCati8I8SVACPj1Z7vnXORRI3OWb32BrJFmNBrt2ftmJhCnyML554zC2z3P
shocDK23ZQm79dJLFAROhrRCQrSwnoBdyj9mQds3W+VDEvoxxAPCGuGUY3/b7fNGFFOfERYd6SJE
t4+afEmuUFmnL+c3m+v7p9/fxTSoEoHhsNb0SKZeA4iwREtyvXiZ/t/577tW34oBirE47WiRHJsw
X6YttI/K+pZLH81/XRjItS5i1zSsMNBAS1nWfc6OXI/0k2I+/5ZHU7k7P4nTatqp5GmVrTCgmjYu
WTzljxUDcbsu+ugqzeNXbLH8EVora8US1yQsx2czQWt+q9IjGWK97DNJInHfdWnbXlDDxDxsCBox
0OKsQ9I8Kp6a6z5LfkNVpb5eDFlZbccMbBwahN39PJ81Oc4ZmZMbUFYH7GYwTK1JqTi2k406m0tV
ZJTiSMm63PvJKKKUHDrabGJVkQuy7pOVLJ8WtTQAcebNk4gTaN+mSS7CzRji5D2/mxzB15aDgaLA
IJssCH+JXo9dtQc9vACGToLxl98m4RynP/yeIy06KJGgweuyTWxj1Hom2DC0dXzkNRkmtqmBxy5/
xT4jARRgKcDboQahycpDkWuhLL8ntYwoaafmaU4g3oMSRHaXARywXfjEV0q6riEsn49QMS9IPU1H
ROEKzAEz2ffpnP6cUiiqnV8q1362HF/4XRMFBuFdT4Y2zxULx+SIvpFLuD5PW83yeBqReAyrghxx
bZyHG8GSPv9O+BJ0V+2S8nnF7x3xy0a0NROPQtNz+SRS9BOw2vveeMi8RSjUHleeNUI21zCnrPbd
WcLEMGpZBvSofLrE0DLMUh/P6bzjQwPs4tiPAVSwL6Pbh/VsGRk6MmZkDKSPScsOjVoa9+W7Emsk
V5b/o3rIaQArEuip9WuaVu0TH0GjtjF4Wv8qVKSLh3Sp8tvc6OKx6AVoxZE+sc67MUO/ltI4dret
MwN2LUxYivTYFNU3LSGqlnf+5yUh5c35ve1ardOef7da1FBwCqbCP3JegUYZpLM7o7EXsoyJryNd
Yw9xXGkiKxCIvqqU35r6cQ7G4maeprHvN9JjyJvzoohw2EnB8k9zXmmxKbypxZvj+Qk6nDey4gMm
JJY4y7qnaNQs3EHOVv+OR5mNh/Pfd62QFRxSUdCQ1UF0rPIJLO39UIdbksTJTQ5WnUsKCKctaEUI
EiWt74shOEYVXAdYMF2oq04380qcdiyPjZyDPDHYmWSO+xOY8qH2C7ovHnqbHgLMYOSX466tIiD4
V2+cDqP9I1PTLUWfQAjncSZ6gTQD+JshSApYwaalEV856hwrb0PnoOQH/vFELkdKgOG9ikgYsGXr
QSelWtNa+xDpjIWxYXTREFEkin2Kq3M6qkc+kAqwtEwgJyk3sx786jZLQ5r86folz7d0CAGZSEXH
xQHS60zvwipt82fhJcmwP78hXdM+2fydR/NoArgVEidPmnndkaE/GZ1LlMs1yjbX90+/v/s+ZNYJ
UHJdclR9p7wdcK1A4MkpI2vdF64BrFihM5UUnlDdE011dKtnEJAsqpnezpvHtfWseNCzqtV1QXGV
ylhPcTccumZDBiUhJAuxoWkl7LiGscKC6Yxu/DwLjz00SOL7tGk9tPX5fnoXTqxfuyu4RrHiQqbS
Qc7oOzj2NJ8+Z8Ij2zkBBH5Q/goMxLEYNhiP1kvHoG/NjmoI6HyVtWk1baI88FeWw3H+/AO8SwN0
YvlF90RIP970OShoTejlW2LCbNflY7kCyHHN45SGv9u1kBfK6xy8XkcF3Rm8DYt5jA7FVC9r54wj
n7cxd6oLokWiz/WJmr67S6BBAdl0+DvFMbckyzFHwmiu24jJZXd+J7tGtByd0Dku0rDPHrXnsx8s
helkOstdRvx6JyBvde+RLFnZzy77nX5/Zz+cocCp+YQdTenH8y7lMmh2abyq6ODYycxyelx0kiQg
WfYYVU23hcnmm2Yqs+2I83vlpHZNwfL8SFcQoUGcfaoC6d9G1ew9BEOw9oDgOEJtrJ1sisDkbKrv
UVMjN1VL1aEqQddXsZZe8Tg6BXxQrw6gJdqeX/+/CJ4PChI2Z1rkiQpiY7xFatN5JzmPYs6ftP7L
ra1a9HRvTlK8FML0n4Z+lA/LIA40J4lCA/niDZuQetkVb/1yCwQGpISGsflGE+AdgYMjza4ynYo2
Kh8S9RB5Y7Ts9bIMRbHxChHvhE/BO+qZOA5uTBwF+aep4XJ4IGPBmpdWR7MC/1WRE+hNGyrSlXzV
sYg2OFDGSuUdVFmfjOdBixmg3fzgdd5EV66Tjnj0DzqwHuOyqGl4lLQkj7MZ6FbmPX+YF/An/H8w
R7nGseKRCMosTfp6fCLQlRYzWBJ1A1XbYEFdMiiXL+e3iMOrgtPo77xWRiKpBmTeR4rb/riH6rOa
IaeHpHXjL95aL4FrLlYg0rW34JkEkj7C86rPoHwKriUr621PJc5WX4KB/7LpWEGIiDQOylnQY9N3
ofeZxKyPQT0B6Ps1m7gZLtxjVizqB9TD0mUEVVNbzlsoUumroV9j1XVtYCsKaaGmKSp1cGw0Q2tc
Ow8dGIeaIbg6byPX963Eg1KeLb0/jk/pIqPDnHpZt/EkMtcL18BKOSj4OTLIgrVPplmCeU+jpDMH
jbed5vsSZKo/XjQNG1yoR9U2RcaTYxsT0CwERjyXrFvT7XIcnTa+MGIllVXVykcmcNVBy9A+63HV
yfQ47EidbgOAkFc2k8MFbcihzgKqk3kYn5ppgCInNMWNh9t7ngXPl1nK8nG8nzA6oa7+yLI4eqU8
MtE2mdDkurKhXBM4/f4uhsxpVjPIwMlHGYJWF01zzT6d8n4z5Mt84RCWX9MW6T3ot+hxjpvq07yE
Q7EhKZDZ3UCbleZcR5Cy+d1mqPPGXaORn0X+ZyH86gGUx+AeDKZ540PJ6bLzw0YgkmSk4dRjuVlu
GrzVcuq1zz3pGgg2qkrM21EkJFwDWjhKUzbspJoCvwwhDfFIO6g0ayBbtyoM/zRl8yVCay9QDFBB
mkN9E5f1r/PbzWFHG40C3ZY5aUU9PRqV0x518aEyuwiE+P2uF9E8QeUr99bAU669Zwcz7vOybYvl
mHFIg16xGOTaZKYZ2WVRQi6LaLZu0IxmLI+QBRfadESZIDCfIIdcHtoF+qoX2cxGXmYFnY2Y0uJr
EzX0wcg0ERsgkcs7AaDCw+Knq5qBDoPZQEWMNHRJjoJkP/Bo2yxozkCV6OAtPNudn4trBCtx6UNR
NDgS+bEvOmCHonhIvosu9L3rBWy0a2R8rlGsoIaLbQlhjDA4kjAM7wyJwjs5xdPXrM/l/vxEHAfl
X8TYu7gWiXaSDGkY4mYt5TXuzkE2bZOqJPMlCo6oDtmQxQi6IbzJqP8TcjSdf1I6isS+0H4TbkcV
deO2h0JVvil0lV0iPnsa0spdZMAV4BUkuKtQ4H81Ri3D99wvMrmSUbqsZqUvcgJJc9Ly4A4CVX5p
NgS8j8E9Jcm0xpbpWnrL542Bjl/emuUIpbOG7bLO0E+myQQkviW78KXYxjjyhkx5VbP+qV9IOKDt
SqXRoRMpxHQv2l02sBEyAElOWp3d8yIu/Y3iCtD3aQmblXVwheHTNfTd7tWjv4wi7tI7RVl5JwFI
mSfu7yRqTnsvrFaCvWO1bTI22oI/l/eo/jToLv1B0Ji152O8diF3rLQtrFM0Q0rY0k7H0Sv7bUVB
46B7QT4LT6/8f9cIljeAw9irayH0MSsWoD8hZLaF5lR3P/I1LiSXhSx/IHmOvk2IZD31cAe9k+US
PTcsH9qVo8N1wlveIBPRpGRsyBGEkN19FMSm2JpGT94fPlIWIbfHc6HEJQgcO1A+iOtMPA9Jo/pL
xNIRUGwON8q07jwIpBz1gni24ekQP8t+5CuPkh8qOkY+6i//3ciqm+pxClLvSGhQ6MPMQGTwP5aH
QDRnYN0PX6sZRborvYQzUpwAmhTxFzxSeBwtR0XuI3ljCj0xKcrwzNvEY5uvEUg74ETMbmRgHkRL
CR3No4mSYFtBw/CKJOFVkyUPKgn+NJLnt7xg0bYl+muJzort+djxsW8zG8EYyZjxuZ+HYyW8YRvx
pNySYCRXilOymYI1oKRrmNPv70JIVUtPqbnHs3bTanWkLSvFdZZFHbkyktfJw+IhBVpZ5w89kYQ2
goknpk0LnOgHWLW+bZphGCC7E/u7sObjj/N2+3jBMMjJSd/NSIHauG+zXLxFQPPufEpnyDbB5UX6
e647s9Ec8EY5/PBFYu7lWH4/P65rblaUybQXFY1BKTQq2+99jOo19M6+d2O0plDgGsAOMj1HcAEg
8NCkyOpoVH9PSVVsAyCPVsLMh2EMlrPCTGXCpjSkz99mSYs37kVzuWlBgLryiuCagF00SNmIh68l
PGjQN/ydAFEAfxYQZrxsAjaoiZWqiXQdwERVPyUofMp62EzokVj5/ocVAxLamKYhVoRXvpZvUU/R
ZeQxdCduRpolP9D010NlVMbx1mvmp4u2lI1wklwalFRp8wnoT705qYKRgJRX/nCRphCePm180zwU
UZLKpfnEuP6hjFmQ+uIqXEBweMVkjj1lI5wIEGC5mqv8B6G83eIUzg4Dp2v8NI4tZQOZkqBopF9P
+Y8xbQyKEWm7KUofz3pKVJdUVmAiy69xW5/MkmbyraIorwxt+wsJV3jJgxQ+Tv8bqzgpSgpRweYT
FLbQJMEhXO2ly1qjnMv2lj/TUJtMTCr/gQosuYnFlCsEpZKsVWJd37ccmscEFAAxOGPw3KxuuBYx
eoSqtHk8v/0/PJoAcbGSgmagI4E+fPrc1NMTkan5Bs3yO8+DjGsLneKr86M4JmHTcHkCUOomiPhz
PDNxL5FVoISSJysu7Pq6dVGey5os45gkzxkFi5hnJP1iaJUdLvvv1uHNozwDpzZLnqc8+jKT2t9G
ALjsz3/c4Vs26ghve0k5NVn6DIa4YQsixy9lh0YNLx7WnsddC3wy2ruTWqiZUDaO8bOQ8TcjgmWT
edj8rMIIU51H1+cn4loDy4Mj09GAprV6qKDSFtyKAcqHePEK5+KyGGeji3SZRpAiIMlzpXS4C5vB
f1OVmtdoaVz/33LjsU0Kocs2eW4gQnqT9Gz4ZXJv7cnyw7sFvMxy4mocqjkAMutW1O24Y9l0NMGD
RJrBtXlqvILsToKX3pJfUgpH4cbyap2QKs4qEf9gPe9vmx6MsUjazfcOIsQr6+HYuTawaI7DgeSk
iX/4NWc37ZKUex9UJVvZQjji/J76GPODaViOHfV41TQDL2+pinZCh38gsflF8y80bm7NaJ5IER76
skafF7+hIZjZlurl/NCu2VlOPxqtwORT52/hiERglwOUeIXWsgIYTtyIducHcey58DT4O9ckDem1
D0mJH1kV0V8NCAc+BzHv1k4O1xxOw777vEqV6CIAJZ5r2f3KaZbvVB2/xUuZX/j/LZ9nsoqCYin4
c1pk+lm3BLwrsv12mXHof/+9HuoG3OVcvhacBwd/0m21GZs8XdtcLuNbDi8WTaJ41uXrXHXF9u97
VFmDF+iyf285vK/DTi71XL7WY8muqI9XHGm6ecXwH/LPIqW0sULg3uax9hL5Snq8FIFWYNuN5iYo
VL4JlunJG6vrtIv3Yx7dF4gyg1pji3Zd/GwU0aB5BdyDKl+zMHvt+x49B+xz3tW3uM0MmzEzexOY
XUeqXxl+PG9MVxxg/8QBfNz3SvlasfFmDpCnh6d+V4+mmyUKCYS6p5/5KKFWnOXgQkd0KNFBCeGX
tTuJI37bkCPAZiemWipf9dA9QCpqq8so3oRZ+R0ExpvwJEl2svNcr6luOE5tZoUG7U+tLgPFHjIG
8PjpkSkf6FVKh68dQw3mvF0dLmBzepGszQTI4+tbpSICwhplToiwNd1L19et6IDms+BUuJavImm6
TdZ5/EuO7qqf5//7h+3mJxew4oNUoDSCBrl8nVu6/bsd6nbag8xm/9cn6iLYorcHJf8+MttyGW/i
obqfWPwS5fXONDikQog7nP8zjkhrI5L8OKGtRyroGmIDym1bG4Sp3h/8n6Zp4svOdBuD1PO5ptyo
4OHvgxMVmd6KJSCHuFprv3SsmI34SXlXMdYk9IG3+atSQ/iprKJ+5bnWYaN/4D5+SsHPYJI3rIfJ
b2eexXv0kTJ6lUNAZe0Z0zUFK1KQMhxVvKTsQP3ykXRk2QxZeFH3LjDMVlJAEuZni8LHccox0HPN
P2WKm8xFe8hmAVPTTCcv4/g4xx2+L7zvoKLvr2par2XQrhU42exdPmAKyGK1BUagQZtuUlR3yQmF
0VVyTYv29CTyD0wOBrJcXqFZu/SriB2U1x0idktN9K2J2VWTZp/LiHweW7ZS5Dyt50cjWd6vm4jp
FvxSB4L42Fe410MpYdt0AONE9I/m/vb8qjji8D9UYUExhjqu6M8oONXkvaxqN3jjY1s8PLCntJzX
KCJcA1kJQ96pYNBikq9TpyvA/9DqPPJGQ6wbqcMy89/n5+PYAzbYZ+ghP720M4YJs/kmEuXeRFP7
gDautczHMREb8EPGCqJr6EV7K4HJTjZdCVB8X3OyheD78BnqCmtJkGsqlqsbwElUhm6KVzl2440K
dHxDBaCDMfosV3zSEU1sprEk5okKJY79thmz70R23l1oxgtjlc0yJhppIK8wkDeUhIdDhM17e3KS
yxbacnYRNg1JIQH+mlSifJy6WRxANFBuLx/BcvZMDHncd17xWk1xDB3f7mGeJ3Vok96/Pj8Hh5Pb
CJ8xUbkpNMNFf5L7aUZLSaj9baJiSL567UaFZiWZcK2zdReg4SDRQKKTNyFG/1opj9TbWqllTQXU
ERdt3MsguUhlECRvQ+bRfeFnCnRmHr/lAXDKAGCnu1mOyxab4RJaaGRHNg4G7/eKA8XBfkKYKHqG
+Nl84CmOE16W9YpzOPzPBsCk05z4OVzizZui+noKvOSqC+r6CrPIVoZwrItN2lXlc6/04vPn0cug
n5oNPYH08rJKG+/6vnWgz6UZPGAs0zcstn/dR3X8GIFF8AKav9ManAz37rydiRob35PsnuNJ6RtX
pKkg3GEuIcg8fd7ycE+aLPDEUrySJfxMWNte5Wb0DjTs2Lfz/ucyj+XhtDdGyGn23/QyvC0jN9sB
B/v+/Mcdzv33rvfOOoyQEdimgt3TRPxOG7olPcorVGZQNumz14SoNe9zTcPybsPnFIN16UsJhZx6
f4LrLLsl4GxlJi5HsI7uBkxv6dBl3lufdMktOjVi6B35VbYZ83ztJHKMYYNcEkD920IZ760tu/pz
AR2ujR94/QPl4VpBz2Emm78rmlnNhenTNz6O5SOfQv7by6e13epIC2z8pBF17HvL4r2psdf7vIWk
9oCLmfGQgQ4TLtHnd5VrmNPv73ZVMUal6Ivee8vxbrJN+zrc9QkIXUT/f+OrXClJuIxl+XYDEe2h
7P3pBeQUHdnqtEj7ozcFRXLZbc9G7Jix0zGEvry3UI54kZyKhyn3gDAFFclKauuaguXd6DILoeFg
2MHMS/+z5YTf+TzpducXwrVhqbUQ/gJNz4Wnb6JvvX3om/67njq67VtKLlwDy685WFQStA+wYhNB
BPua6Mr8yWG0y54NbTiOnvs0mac8+wV+f/HDRzfr9dDV7Pcl9vkHjGMmufh4lQyLDVOQ0t0qT6K6
NA/qAEq3/Or8IB8v8T+wmmhkfRNlYPnfzMjWUBP0DIhyvFg3y9ql8uPU5h8EDfSEadN0MsYQ7UKf
RwVqo6YP77OiSG+MqbPfTV0kt6GoVyrzH5fimE0KNkPnZY7aeH5BLSm6b1u/oFtVLPpeAz4l7qsa
lUHQ6iQ1gGHDnHboppbFsKbQ8PG2ZjZhGFpK+pYven5RA7Z13adfQLDD7/JRrI3gWrPT7+8iWC94
liuQOkAvtRbDFeGG7FHDWtnUruWynF4P6RQZMcBnNCh2FqAY8Qwog6m8MSWkA8JUjNspHetwDxDR
uCZN4FozKxjMTVJrMojlJSvM3uPLddi9lFCrTJDXp0VzG4TfFF0j3fn4CGA2h5gSJOxNO2a/Ml4k
+xOMjJhkfKjq5r5sVymKXBvBOvSTKRVgvVrSt9EHtCrBe+e8m4ZYopGtruKV08wxiE0blmjZR1U0
zS81cN8bj6GcWZ9KT5QOlz2DMJstbCaLrBfmeyhdeqPa0MDI72BJWaPNd+xmmycsGiPuS5mkbyoF
A/J+yTGFIcjDNeSgy0LWeV8tWVb4NAuKDa0NvTIhoDsaLNibcV5D5rqGOP3+ziEzsBx2XdF4b0U0
8KfpdLsBN1X7kOXsooOM/QOmk2kfRWzAU7loIWU5bFM9DP12DEIvULvzR4HDBbnl+HKSpJBtSO+r
iH9pqPyWDnhGFxniFju93DRdPW5FrA5LNeXP58d0Wc5y+x612GFuePLGC897mf34W1+mzTelqrWu
HIev/wOmK7LIzG3HD3qqd7IHX8dosk2Qm/0S5xdVUpgtUQm2lsIPBpI+x6i/7zJox247ggazWqE3
97yhHF5iQ+oaNA8NTZDSgyRoLcdxWu/iOFujc3YYyQbUARPmQ+8gLH/NIh6/jDoOdoVhr1UGqYJN
AkjIZdHKRtIFzdBoT3n8ratNs28ZZJHQKJft8jz6dpmdLG8nxTCF8xzQe4Iuud1MA7SL0tW7g2sV
LEfnUnmoJ+oIGDFJ5NaAtWvD+dqDlcMZbBSdGuI+Shaavp38QNa4rmdVeD8IPOudN45rAMvDNW48
JDcJPWQZBb7HM09UodiaLPLx/AAu+1juTKupLwvIJ7+BMnViu7QJi/ZQ6KUvVmbgGsBK6PUMWPrf
Mpysw8D7ySeIKt9lyInX9G5cA1iHdkNGGUi8frx0U2CuF1nSG69Y6xP5uKDBbCRdBNB1HdUjvRd1
/yBHPKoYUHzuonS4Crzw0PVxsL1oIWw0HUW6neSNJ35QUYBDssmWuN8kqTZsJUt02Mkm+pKFmPve
79sXdII1rxBiWIYdF7VZeyNwbFWb56sSqQ/lMS8+EDBuXaVBnW44Org268Vp12KcRn53aMu5ESTB
Y9cBnOfZDtV7umlMY/bS4H0b7aLRRlByobVOVnw/Fqc6q2mS/UK9zEv2rPfC/H7xVDGurLcDdMH+
4fSCDI6P2yI/nPJn0PzdQlwCnbXtfYUn7FmD/4INX0FtuOlSvlJ/cFwUbLidAkMhHZI++zXnACYO
IQ82tRGf+nrpH6E2XV8thbgZaw/9lZdtasv5GY6psRcVP7DFjza0Ff2mldVl8D5mA/CUx7TwF0Vf
Tu/CecqGrWDl2vo43MVG2ylFRBCPEWodJa++IpuuIWUbZMfzhnE4yz9Au1pUEEvMk2Ij/eUnoC7p
jmn+sGSrUD7X/z850bsNHM19MAnh+S+KqgISj2N064GMaCWqu/6/dWg3C8CUBWMBGPV5sgVffQxG
V1R5lzz5fZmFLGefpxPLKhzkhQLiynpZbkJ0UIG7zZ/3l41guTjK1CJCYRclXhGDV3kur0/b30uL
C0+m0Dq8meo0uC97XWzSjnR/sqlEs9k2KQmQ8bvzc3CkgaF1fCuWEF9Hhr40A/phkcamG3Dx86eg
W34WKmgvwnmw0PLjzGeRTMUsfrGKRBtUlTkE0sHiW8+gfTg/E9eOso7xhLBmEF1FX8pgya+rWXZX
IBzgoOU3a7hsh0vYALuqQf87lX3+C2By9ZV1ZQPVhhT93RfNwEbRGS1NRaA1cTjt2J6Q/7Ewybcg
Pu9XoqljsW3EnAHzWQUb0ZdOB6+DJtmWhYD0Q+O52ZXdamuLa5jT7+8ih5hqEaiAiR8qrV+q2hQ3
uqPPnM3lTajLNa1Y12JY/i2DqOG9SjioKnjY89dKhpV8TvPV9gTHYWcD4WZex0bVHXArJP6mQk4O
HGImW1kgCHrj9ISEOtl6QjRv55ffNSHL2wGTnrsk68SvRLZqB7LEblcWxZpatWtRLEc3rJxBvFix
A8MNaSfalP8vFVA08JOZ3uS6D1c83ZFj2ai3JRQmx+MdKKjkBNoL9ZaJEemPnPZjCvJmhQ7Zld3s
spfl8IpEYzA1tHnR3QSUt98DUrJ0a91TjnnYsLc8oVERiVH8Um0rBVrAQqjWBWG+jVWRfPJF7F31
Q5ZenV97R/CycXCy8sDp2JSIjxKs+RR0G1fZIvt9G4DC7LIhrPNcjrpfKO71LwDzQZejr8LyOi6m
IrqbKY3Xsh7XRCzfN+A6SKUp4gOo9xqk2KW+S8np9VaUa4Hese7/YOJCLwx9VQUvs+Qx+lZA7RbK
QezOm8n19dPv74IXR+5KA5GylxCoD/0zQANyeBt6OvbWylMuE1l+TgIOKsQ4xeNIpiE/tiEt9M1O
Rb7+Jl/KNe4LBxqcBZbDS65D3UlZQ0vLf2YjH/bFkiZfh9SX2zgDssv4wV1Q4kbqB40GNUo979Nc
/r7MjNaBj0s6+iTMUL3MdZPvCq5uwwT8lZd93PL8SpoZmlVxdKiy9rvqqNmOydSv3Kscy2OD4ZQ3
qQLKEdEBIK9qQ8cqvTqhB0t0hF5W2bXBcDrHY1EbiOgFNPp6i/fi4DYBK+r+IuPYhFd910xoJK/r
l5QM3Z30tPp6cQsDs8FvZTWqusZb2wuAqTMgiONioJpXZWva2Q73s+FvHBwRc7iQ4lfq1ygIg9Vu
rEGrAOKm89Zxra7l3kYJSK4sMn5hZXqDir3chkF38ElTrAzgmoDl3VMrGqDl8+qFax+PjV7gRfnG
KM6uz0/A9X3LrStvnmYDpfkXyoOg2lMgqIvr2AORx/NlA1ieGwY1rn2JLNDppqab3I+Hr0h5h4v2
vm+33VIVkKafaH9bsQjyU0W3rUm6xiT1sW3wxPbf2C1pXUUlC/pbk0MOhPDke9Cttkx+vHN8WyWg
MXj6DDww98tS8+tMZumNjhqxKcG9vHIBcPx/u1gIcP2oT5QQt1kp412Tmn6bqbXuP9fHT2nuu4NN
9F6deUk53Ga5njasTl88kq+9VTiMY9cGgYgV4Hb1+luwn16roEyvsqH4Fit52VXYt4uDJuf/z/qa
i98NQyaZB5VeSY1cpjnN6p1psnAEfXiNPc6Tqbw3i/fSy4St1MxcpjkN+u7jssjRtLMk9C4Nit8z
WOm2KuveSmPKlV3jGsCKOMio6zadsTGzpcS1sZ0PaVt99/14rUnDZR4r5CA/QW7Ny/6WLGrcgjWk
27WnJb4k3viR5bSQIwbNSSqH215nr1F0QiNPqzde11+3MoUuSuLCA/rrT90pclXl5DNEm9Vl/9yu
8NG4jpZk0PSuQeNBsjMD2kA3rA3WkJaOhbVrfIS348KiGVxiOTiZKyiXbPDQUm+mOf993vauEaw7
AWNUxV2tgjuyoBy3rQpp1FaGPjCpQz6Dq/b8MI5VsFn653LOmgVFpjstWbY1UfoyyNUHRtfHT3N7
519c4xG7Xoou29CUlIcxzgXZShK3a2pHjkzaD08jvxuhi7gah/FEtwyJhsepVXJTSP9ZpN1h6fNy
A9THTVmVfAussNrVQU12eHFeCR+u6VneHUIMLpZ07kHmHPWDuVt4UYi9p8xc/jm/OqfF/rdrxrdL
gHwEf3OfxzBg6MfloQy9313Qfg/FEm39oftRBWtyRB/XIMCO919DjuVY6EYMwEokGr0f+VCX6MRS
/EDw6EnyZE1UxbWtLa/PSCcj7fs620CM/LNUdXlbcv+JDbjinLeZY1XsSiAb09GfaIkRcFK0WyjB
NbtwRvH0ss9bZ3UNnNo8NT4M1WXRgrthm12Rzr+sZc2364BROehsGRj+fdZNTyrHg/BQ6DXbOKxv
t8WORWX8Ygrx9aTSD3ku8d+bGUrqmMRl5jmN/M4hizSPTJbkqPoEVEClSXEvHx7xNsWqy/oYfLv4
V3lN1IqiRO4uWXQI0d11tYD8+mqidI2q1rWHLM8e0LEZ+2rAECln002xEPVVQV99xUiuZbBO7Zr5
0AQhPMg3gF8ysRkgO95TL/wDiOllJTjfLvaVHMSmpipiwLf84ccke+8hx2VwBWPjMpDlxroZu8Fj
Hb6uUvFbFyBMD7KaX2Yfu8DX5EERU83xdYgrxBt0+ZOrvpKN3GS4RFyGn/ftwl5qRAI1vinMN+FU
Tvdg8gu/BEvTXxaHAusA77NKV17cckwCT5g+h9LxpspDIDkv8jS7uZVryIaZJoCcNnTDoqt85goS
CullYG3fLuXNdZArNGezfMPzUgCSKb9BVqNcWWHH/glOv78LE0mvRIhEAH8+qOlPj6fVrh3ztQKx
w7/sttb/w9mVNdeJc9tfRJUAIeCVMzk+GZ3YGV6ofB1HTEKAACF+/V3kvrgVc+jipaviqpYOkraG
vddQBgWLRNfgt0MAEfo5hOf3Oe/eLAfavnuTncKbopo2PVVYPE03B8kAUZVDOqdbtIi18bGO43Qa
SA6CKTagcMa1ErZ07pGwYV8q2P1jm/Fi+AeIboNH5aa/slLIBPdvk1SDUy6OFvtyda6dq5OD8grm
B+kvUG77Y+imxTk0srhQOWxx5lYGyU7W+W3v5MMAaFniqepjA/vzS2umYt/tzk7WtYDUCON1WEQ+
id6KaqiPdHa2dAtXbnZ2ss4P/cGBiSlaX+6rIlDvuKLXwUHWQs/1RbAtTubaIC0x8mKqeT8Pcc//
7NSmzs/xOGUXpga9sQuthJpnBXKbVxUpicFR5rWavYV0G3Rww0yeA9VtlK3WurAO48jrHbesB31v
4KiSDCn9QbgYk1n1+yQeIX757zEKaTFGkUrxEUxioSYc0iRHAlvZh11btWdFM9ehcX1K0l9QePqi
4eD1xo3KfaxF1+aq1iCiBnkJYd1kdHDHIlxNQ+JVVbd1JX0dieza1FQYfMP9pm7ovWygmZ6ZpNXk
EtHipPPxPM5fGvwzhGjA7bFaeYjYLFWoTGgT+xk+JwL5/Tjw+GNcZv1PSCADLt46wYYgwUpc2FRV
Cp1eQ6hBP8QHNhWJFHKiGV49tz9jrfnl816EHUlbF66+y+6hOogdGAdWbQ24Tsd9zVtRDVMIIeFu
MN57foBcQOqJDGlzrdN9x5vNVfVMmQJOWOHnVwVirW50dSoHviVJuhLSthS76GLFvM5QpK069lEM
bvkoygZGL2EEJMpl3xhZUZ2nuO6WU6XvtaHq5yJorw6dqs3X282vfYMV1GU2t9D7GEdI54HXpNXw
DSVcBwrj5ZfbHawtIeuODRJUGwez8O7lGMYHzjNzcFqkEG+3vvLzbYIqUSXLKmQt7sE3+/zH2z4N
hvf+hLLLvg6sh3IUN9NY4zF+jwzJUv7XYIE3fNFRZZn5fLuPlSGySaqYzDSGj9Z4L7TiJ2BzqoOc
9smQuradhyx7n3W1GWFTyR68yidI8+yTq3Nt9fhoyFAGKab0rBp/uCDSoktOioeg6LcUsFYuGDYf
1XiNmw2uhx5yQFDzTyCK3bVIPi+ye10WbJxsy2S+kqAi1tks2Tg7vuKwA1kOh84rPzDevK3FePLC
+dJC0qzb1Ehcm2wrnoMSr3DHy9GXK4tT10dfQqB39y0kK5hD6Pn1YGsbuPtOqT7GFQT323LaEBZY
izUrkiOWI7Gat3OWSJbXyVLfZLjDJEt98/bvf322iS0VT4Zezb108fs713xaVNfgpHSGvs8DG9s3
BYg2t/t5/UuIrfuuUH33eqnxJc7k8kNQGH0oW+i812Jmu45OGAL/++isRQ3ZIUC+f5mo0ycKAfb7
3mnrb/u+wDqYW9gPwol6xkhJMZNTWmt1yUblPOiR7bpagLD47w+gzPEFHP8wSF0TkFMQjygWZsLb
WE2vxxxErP7dvKhUnREPNlZJ6w4n4Tku7OM/cZLdhaDPJ04DV5hol+MsIbEV4EPbVSXvPXQGrV76
CIyBObNZsI31tLZurZjGiZkbXo3OLzpNThKTYoAoaddeNIdYKNwMP7p42d2e+LWurBAPSnhcw8oI
Ew/kE3lUBrDjnmfTMVKZdxjHVp55q7e8IdZ6s0LeZ2FqTJWit9kUd9TwHxkrT8seP3n+iZAt9O7r
myLq5v9eDBkfe61lW/IE6qTPErFzGIudSURik02JAbcQ/0HrPfSOD/GcNgeXbj3sXr/qk7+4plVK
wx6Ots9igpxh3gtaJpDpyr6gLNAesfDANbk992ujZAX9ADUO6oJ7+szh//MmK7FbJRFcHrd01Nba
tyI+n1TUloq692VWfGi9RXUdbMON/XBp5O8zlths02EkvuoKnj0jJ5demgFCmmUWsXPc6nDjrrb2
+60oz8lIpaK4q2kN+eE0yub3jUY98Pbor32AFeSpQx0/bKfsOTIAsudtC6/5BpTfbtOMZ2VLtGml
tCWD7xvsVCj4BV8XKclUju9nf/wJ8akvfVA/uYI+3/6atbGyInsOvSVtw/jzInb0Bjtu/ln6dfaw
q3WbWWqyqknLSiKC2yYn8IkVYIs1cTKnTsx2Je+JzS+lBWMuZyO5T+vmqvusS2DLt3XvXBkem1SK
69kIoxFj7ttqng+06pEZYkhh7hseK5DbsY1gXY8kN2oEw0WHcf4ZSlO7DCkJsW0ZQGlzJhwGLk9Q
uq7espwak8jQB2fKZarduuCsxEO4DN2L3MBQCEMyOCM9KwHXpVxDUyGIyX0N8dXTvmGy4pkUseay
7uvngeYyGWpwVscJJOV9rVvxTFSDNJkZiue2G72DUSNK+2rTRW9tAVnndITHUsl8Uj8biCoep9A3
n1jh1Ofbv31t7K3oVRmPpFdI914Q7h3FAL8YYHAnPWxlZlYONRso5pW+7noelc/9nEZJhzzNtWP0
ylJ3/BhXstrKWa58iM0pZWGTN7SFWzdXWEQSwMATTjQk87XzfddQ2cAx6iLPR41D7gfP1Kcod+Y7
Dk/wIFbevoPBRo45cuyLPqyqZ1mk7/o4ZYfOuL/jiYt9cWC7NcA7GpIMcSmf8WiRP0Vv/PYSGhLW
G+2vTYIVye0IOS/Ow/pZpHBVymHOcQpbmV6iuhUb2e+VcPiLSlrOjeQgcj9TKS/z1KWn/1Dj+FMR
e+VuYbNGS7fqvJnR6R6WJbgA+xLl+iKpfKqR+uNwG0Sg1LB6eWi7oqqKRI9TZe79Nuy75pS7MK7x
TovMXxlcdBw1Av9TnnMg5cehSNuf41A28/sA1XTUzknhAv7JBPnGCwl2pKxE4DdHN/aE8z2fwUTw
hsp5KEhbl98g3Nu78p7gOphdvBJgZqBs2gAiZycnd2NIBAtPu82XqpinIU5E18fFGQafobvxol6Z
WhtBNuSFgguErJ/zaggOeex6H9tCm6SHWNLG1K51sdxmXp4DYdOq1qnde5MP7GTAYHGS2qXNO4zv
zkoi3HT+3UnQQ2GAGzI+z1GQHrWfPtUm31KqWFmcf6HH6npkUBVw74dBvx9yAATrCe7mu/Yf222h
DMuW1KNw/9Qd2oVzzghyGSHET2538KeC8crqt9FjfighAk7aCgY9sSk/tXn8kWQT5Juq/l0LctRh
wHo7+i1888agmZKgnfkbA+jfAcjxDzVoOgcyOgcItUQnt2JHfwweVDWaewDVouPtH7m2SKyjHHbC
c4SFOD5P9ZAmzTRFFy8boVVIsnwD+L3WhXWew6elG6UziGcaOnAcGVlSLLImoZ9tXdvWerDO9Mk1
U9fALP658gV/nwuEL7xT2P0IV8aNyVw5dwPrYI9ExeE4IOXzMFbTNeD1NXC86BqCp3cQKfAFt6dj
ZcXbkFgzmKmK5869z0X1wOAdBa1k/bivbesT8qqdYmlU+awcLMeEjnTxxC0ylu0SPiA2NC4C8i6E
dxHBM09+TJdnatxsUktXRsamyMJNqKmdfByfVVjU0PqFC99/0HpZWUE2Lo52PTyRYjI8gy7VHGif
f6AFbPI4i/ZtxjY0LgTO3CFROjxD0ckHXmF6X+lWHUw97HzH2xYRqaBc6dbDxbYNo0enDr2vMRRz
S+iEVYA23V5DK3knGxwXlcrMkIiTz9CoaqFlEg5ABgl2jwo3jOZY/zmeyPDrdl9rM25tTdSJwFMG
3e95ol10bYDEIwdcsXR42te+vS+NPAg8RwzPEMMOmyOl2fTPXDT+vvutjZAjHYzy0kjVzxPYdlmW
Vue6jn9lHg75279/bc1a8Uw9KCkWeVU/Ly6bYPPPCRvLIdmdirBxcvkIFeEQxPHnIgrqSwCH2jd8
dKvL7Z+/Mr02Ps5tM1UOqRHPsidh4sVjfZp4mh5vt74kKF85e/+Cx6Wh7vIYZ2VENE7eBkh6oC0F
bAiK4kE2wRsgC3yzj2FDbLCcyUaR4RncPecRrBSaPP9RK//L7S9ZG6dl+l9c4xQ0cWI2YpqDun4I
/fJXxMJft5teWUE2TC6PfGEmNYnn0FHjH5goE1Brr8ZS7HsP21A5ZDVQJezy7lmUTB5Jiyr22OXH
sDM/b3/CyrlsA+W4bDuD22z3DN/ZD9lAHwLdv/eAeXKCfXJ8xPZ8iCIZ1l3utc9+GPYHCPsQvDWC
nRWQv7By0PERepqHZw/Aoa+sjM2nmZv28+3hWZlhGyY3BV5PYx60z/mo8yPL2FMcUn1gKQSjb/ew
Emg2Sg7IKbducBo8O5lzhzPuW1WpO1y83g3wkYbr+q/J7/8DWmslGmzY3Dw3DTNpIJ4hMTt9mBuU
x5I2102241UQxH+Zs6awW0zVxCXSihRwMOmR3wP8io+Q3+s2Ruy1T1i6sALacavMBzp1Pte8Pc6U
HMJUb7wq15pe/v5ir4DSpWgav5/PwodDwqTemLY/3Z7n1wJt+dXWaSz8Hn5A3TzjET9dnPmtUlDW
RLW5Hnf+dus4lnnpdVoYcw6YOudueIFxz84Rt94HEOspC+m387mADRh0YmImN2qxrzKElmGxDuHR
65HyazGZEFaITzRhiX8I74HxOzrBYYsJ9FoUoxM76RektePicjqf07jHBuc8BH5w9p3u+66ptXN9
cZTWynG6+UwmeZmIvrTlcJ8pkZSd2BintS+w0gRNP3nQZ5HzmTGfHh0Bff9mAtS+Lmm8McmvXU2X
QVoW7ou131YihiBujC5kqRKaF/nJm8BVVD58LrIh+OF61R5+wtKXFcJe32WZgPTkeczNaYFAaFia
7ZsMK4Tx/pApcZr53M646c5TWl2aEJkbr4MMBS5IciOeV7YKO/GHLB/JXTMbeAs9lv54imV5d/sL
XjsRlsGxAplK14fsPq0BgZh5cYVOy/A9N4M8xLXkH3hqfksIm+MwIh+yyt9S4F9bYVaMy5yFEckc
9EoEJP7yzv3A/ujSueT37e9aW2BWqPcAdMZVOJpzXPIiibl7rLsmqUl40oI+QEhn4whamRk7NZgi
/QJFOu6ey6JoEsX5fBmLsjzf/oq11q2sYF/SiitR4fSZxu+m11+Z2rhrrJwQdirQHTpRZE6AGYDZ
0LfWCc/uNH6LM/+LyLbQyGt9LH9/GeRDD9JiQc0ZrM9DDbVD0gDXQc3XOt6D68TytfOCUVxoV7TZ
fIZL2QUsqk99tgfetDRtxTYR8BXyOMMK4o8V6Y8FuQ/zjR12bV6t89lrTDH3RYaLi6xle2FCm5OL
2t/tVfNaBXz55VZMezUUUUZTeZcIODxehA8L3s/r+s8FUiX+QO+LRh9vd7U2xVYgh7iueqGLQfLz
Mk1aod/o2YWXTXyqvOD37T7WBssKZYaCeocWzbnsZf5PUUBJJjG4Ou27ytiJMC6bItBZR86Szj95
UMyXuYea/u3fvrIN2YmwuKuCIDKhOfdl6R6FQ4sHUyjwqgGDzZ1yhFZmV+1bVH+lxYRInTbOyBmG
Ng5qItKJ8vuZV/2W68/Krm2nxZjDsyoaS/cMmwNk4r2iSqKO5yc38MXGtrQy13ZeDNpwfsEmQs5R
b5yETJC9G6H9unOEll5fbEg5V1A0T2eM0NikJ2/Op58+q4On23O99tutoC7r0SikXVDVZTpy3kXp
VOFSg1fo7ebXRt+K6nyuRRzADOksSB8c2iatLxwlLigbbq7WtS6saIZa7NSYkJJzSadH47Mvreo/
163+dPsL1gbIDmSaDlnrK3L22sj7yHAVM4d67NWW48JK+3YKbGDwacd7BGcag5pve6/S0kvfwIMs
3JKJXuvBOo+ZgS2bwjPznPrAI/xBO0CsdKvItbKZ2mkwPQ+e0IB4nVMAlRSO/vP/x1jLof83Qupq
1zTY+S9dyAaem3AmKUvys62zX/G8iU9bG6BlZb2IMO1BmqXrsUhLByrsIFBFSZhDx+b2L19Zn3YK
TEVaCy0EWq9S/8Dd8gvPcOHqml2AExyddgpsbp1MsC53z3PjKoBDK+fUef6Wpc/a77dCuC1FN0Bd
EW83wDQvXgT1e+otDx7T7NG1Wj7ACuFciSLvJCfn3IvJG1pM6mfQeXIr47I2v1YIS/AqO9hMR1cv
NvETzINgO+IqP/54e4JXmrczYKmre5gcVfFVDbH704P0wfRfml8Zfzv9RZwFb5gV4ZW6mg33PemH
+lwMHpnOvQtq4Y7SGubATnsNrMzLONDhdYAmz3D2QgmUDPTlvY0UwNpnLPvHiyBDisujnl9E19Kw
h3QE0UXIvD13tG02YOVrPSx/f9ED6cc4NSi5nz2Ji0pUw86i7XP2xgeTemcXyxJ40QXYGyD1B1l0
BSM7u0NxHZbsPvQ0Z0gPH2+vppX91LMOZNF3c60bv7lbXBtE0dznZfc/aPVcp2Lrqr22YK2I1iUI
8elU6qsoC+8zZWHRJjAq8jZe52vNW9HMSi8ktcijaw6HlyOtgoeg4uxye3jWJtmKZQ8wHuDFiH9O
K/lkBIRzvWF4D1XgcAe2FHFgk0X1xEQraqqvaQBeQlQhKethLZ1u//yV2bXJoaWT68lFue480Oae
OdhLW1ccaRO968tNhZeVMbKZoUTOEFLkEU4chkI2SUXw1I2d974u6j1SissoWdGsWl31cT74Z0qa
j3+O4xbiY7fHaCW7Y7uYwitMAgKhx6sphuFz5HByHaboTJZXDnGhyKoB1nyni/FTp6Jft/tcm5dl
Lb8IbF2ZRuKK4Z0jCeBILgYPvB0AaXRXZ5cghP3lxm1gJThs4ijrkf10qsg/61L+A89c0AT6Tc/O
tcatwI4kp30fZNOVZHPZPSiQmjl0bEq/8TbCb60HK7bzkPoZhFynKx0HLhOTNmw+VKbbcotbeXr+
8aN4MQ8qqIayK/V8gQV6mQwKG/mS5qFMfCzB3D40+MftGV8Jkr/oo3FZjjpIw2s5SX420HqAerVs
j7GzqZa61oV18fZi1fWAaPlnkg3tnRcXZVKZELc0YTaATyvTYdNHh7iiZVoSfaWRgzlGCjQm1wqY
yPr3vlGy4hywu6mIoxH7FUqTiUrxbIBrkbzCPX7LzGRtlJa/v5hyDkF/V0ytj2O7kAvAQJyN437N
cCyd9n3EMnovevCy0GdE4YnCoRPfH72Z4obm8CBliZul4R7XX+yJf1FJmxAySyVuOJTVw/cUTLM3
rir2uDktrVuxbdJ2At8WU91GzVude94n08Gib65c/rRvmKzYliFSO6KLwmtasB8KMIxTKkFymf1w
Z+LNNjhVdGC067CtEqo/wWRkPMpsPIeV/pRN3tfbX/F6SPxlc5rrIs55AYdM2PDAD3RWzjWEkNTG
7eD1/ekvf1PX6SHe6eFoJawB66Tx1MEjzDsCjIF6XFTHEJ7r5o11u/Ypy494sW7hKeOh3iSmaw5T
7OJAdN+OxwD352njpF3rwIrudCzrLiKVvpZwe2wOEczJrwXoBHsY9EH8l3cpLWc9BiX//zu/xCH+
zp2DH/Hc7JG4WTqwIluGBbR0xfLypd5PHs3uh5QE6ca77vWNidrMUVRAkQUIkTeJjHibDo45lbE/
nZyo2WJ0rvVgxTSPewdyISE5+52DV3U+6SNSiJ9TLvfQwpcBsmIa6MIUOtucngcT/BBB5ifFuEvl
bGncuoszaP2ZaqbhdXGriA6UcFklfC4GnXTD3AfnXRFtM0TbeYqCMZqXFCW2wAPLmQtu5aZZ4UoQ
2BRR0w4MGb5QX00kAfXQ4NHnx3jsN4kuax1YYYwKmMip6IKLGuHaehK1I8U/cQOM1xb6YIlXG4qG
iYisOKZjm0UmN9i5qz44ljV7a2b2UeVOlDib/uBrn7Es4he7UerHLB67CcOCGnh1UDHSZBkKoMfb
s7wSCzZJtJwcZMXKJRENiRCTGAWhDcifYMOTm9S+tT6stzWnEzggTqqvf5A3aWuqowrhHOO0fAsj
sDYVVkjL3pixTStzMT0M07rqQcnhIKGCG4XdHubUMt1WUA+c96wM0/GqSkh5895RJ+nlPeST1FYX
a5NthbZupFPSUJErh+r5d9pSd0ycwKHZxmyvtG+zROUI9DnuqeG19aY8SEzdT/mHeSDtVrFy5aC2
KaKEDz0lXYOno6pUIg02vQF+J3ctg4Vn4XvVXUOi8dvttbtc6F+JP5syKovIKSD1QK4Q1PEfoqYH
8cLHLkVST5/4MLFEOsB6+4v19e0eV1ZyaEX8It8+G9Ph9VL26iMZugj9QEBbZXW3ZeqyNkdWwMPc
3rgFhV7VkEXVgcshPfblGG5kidYmaOn1xXZSuiKUfRGzK2mpfGyj8TMr0DhfHvgmhopcNlZbmPK1
0bLinjbB1Ma4p13J5HTlI4N3IrtLFcRlIANSRGqLfrs2Ylbww9zFK0kDGQ6uFsksXatLANLI6fac
r7Vuhb0ZS637yIGnTsl+wJOR3XcCpcbbja8NkRXwZPKzSUeSXbUPp+HIA6e69HpyHn0UTG93sfL7
bYyZhtJwFYwzuXrhUuodAgEp0RDI+41PWGvfem7TaXZnnILsmuP9leSxcN50Pt95k7LJpJ4zi2x2
XX2VdT4FDxP4IdX7qO9lu1HnXZkBG10Ge9Ki97shOKdwTr6CYTjeafgFvQsqbwvBtDZCS9cvYo4h
uQnDpIpdPccDGbyF7mF+LNwo2pUep2zp90X7KhvAmxclubJyLO7ENCHfSPOheDdC7mGPfjVOPxtW
Bl+MENtszq7S5HFSNtgvwhHmxvsWqRXCpnB6J1OKXZX2NFi3egT6JwW5fV/zVgynwegzwZ3xmscK
6E2pAbszm9nltSVkBfE8aqPjhvvnWjYEzjZOdvCM/4P3/XS+/ftXerCRY1HgZqxoanalGpqDDJLP
F7DvhpMv/GhXpZfazgRt7QkSiqHMkoGpd6qBel8gNxX91z5gOY5eLNHBCxpepyq45lMUHdOxU48G
HKaTRspg3z73F6c0GEY2p2VwTUv3ItXs483eBfue7DZ2DIqMvYBHp74q1pdtIoeoGA5FO1a7yoD0
LwBZBG2hXMwYfSWD+9bRM0yMYIJ1e/msbEC26SiJJz+CEGdwbX1HJQL5jZMPluy+A8CGkAEd6KbN
GAVXD0m9dybu87dRQB/2/XQrcnPIkfpTxDEwCziNGFW9HUM9frrd+tqytCKXz62ewLZaFv1g4OJC
OL/GKLgf3Am04dt9rAy+jRmLuMpaiUzoFT4Jv2A1qi4zM8UO9iF2ZRsz1nZx2iCV5MGN0XETbqCi
m3ZQHJyabl9+lf4FFfOCeoz7EHHVhuWjF0ldHOYRSiQb47NsAa/c4m2kmMohIVRBWfAqm4YcqYrf
yWyovhu//9wtbkYoA22RltamYlkGL3YhmXYhH3NCr54X0CrJ9ez5b0LoYezRi1qmwzqJRSfGIRXe
fBUQQigSz9Ohcw+HKafeF2vUulLDc8zvp7Sj19QJ4QWvQjdgh0oV80ZArI2Q9+8RKqkyVQGPAeQ+
8/gLjGqGX7hEDFvq1SvxZlMn3SrPA0BMyHWG7XwCodUH2fZp4tXTRjys/X4roNvS6SLT9O51EPH4
TWd4AwZTmG+9aFaat1FjcB2hkRe4M25a9dAeeQPU7LHJxmCPfjsWkM2dbI1f9oWAEh8FXMOEkOPr
1SbTemX0bcxY7sOJSaoUiwchlagCVsfQqhg/uTHkM3ZtdjZeTGY87npQ05BgUHOTAEzkmsvIMt89
7evACmGd9n4ZOqN7jRRy8xIJ6KT29z7HbNAYBf0jyEwFQfVxDJJ0cqq3rt/CZnz7Obk2CXYEc1Bu
w8pFF1kKMv08pxfiQPe8DnepJC+LyApiGXmsbETpnU3uMAdKVJDS945lKfP8W5Z7db53MqzDmWU1
o20wTteooj1/LxggrVBbkXW8keFZSevZHMoodyOvgfnTlaf8Rx407EQjPf3omw657rosf99eVCuJ
JBtKFoEy0/oUBbLITw9U6LM2hTmUdPz0p1DmgYE911vStysLwAaWscoVcRmE9KrcRZFAopBYjoF/
mCvCH29/z8o2ZYPKWNZTKOW4gGT1kzmLLE9PIJRv1OLWfr+VA+MEmrR+45grd3h/gq81iveFMUd3
b+WY2o6hYgKm2EwxvQLfVR54DG1pGF0Xh0kDv7ZviJahe3EVGCgPOByA5yv3tfwEeQ75T9DvhCAA
YPfv1j3qVBXAmvNV12H0JoqC/CrH9HsXbapkvzrFkW+L3aJaqJxcFeVXT5d+wkJIJ0HzZgtd/Ooc
o3VrjlHxjnEwFM4P3xTt2cCaKYHrDb2L3NnZuPatfcDS9YsJIEUau0gS6/9BT80/0qCojyOMIG7P
rrtsdX9dKvEB1vRCWLMPyhZ4hqEDK9rj9TmgxE26MjpMon2su/majnVw5DU5+RTExcH8Yiw6b3S/
bICvdW/NPzx2KmjFjsH/cE07R0Xz0WX0lMXmg9DkQzQUp3DI7woDX0RGPkzNFjxsbdrsjb+gRJvW
lTBQLvr+kGUO8MNCeO23VsbZlhTe2szZu36c6toXAXscsywoDqFbd9MhcHq5MXmvAtEwd9YdbpiR
h/CQOX50KFK6ObgdQe6gMhWeUzZ/6Ch7UGV2V6rpeHu2Vr7HLnTKgrsckLAY2fCQJCaTwdHhm3XO
V8+WyLfrnD7lfuWBSvwIexYVPqsiMuN3nQ5hcW5omrp5IpQu5+pcyX4236J41PHd7Q9bovWVVWjr
5FLkW5hpnPyfwW1PLBbfRdCfoEd/GX218R5Z68LaKLJSxaRpefFPNoZHhsUMs/svED07lIOzK4GN
EbR2ilyFac31RB8JtJcPzBVPvb/pqb42+cvfX2xDaQTcHvxV6WNTYVC8Fr5545zueY3gl1vbAEDW
BATpWT8OTfAzAxEe4nP+lhfG2i+3gl1MqoGeuqcfW6ixQl6vT1JT7XqH4JdbMR4MZaU4EpuPWYp6
88iJPBS8Vfv2/siK8HYKF+c3oh8ndxiPEaEfggnOlLdX/UrA/VXjbLgXtf6gHzsQknBTfIoabLAT
AU7PGd7XJbC5HJf8jd5WZsEueEImElbpjJVPsKWEB1bmOLM6xE4uf97+mrX2l6zJi/XpN65wuonF
j9zP3AMK/yox+fh4u/GV88IuZ45d0PfhrMSxh+vCl14htxziTL707e/bHaz9eit0HTBjDEPR+Sjo
XB7mGAqPCezNw3/2Nb90+2Jw+lF5bl0J/H4nfNM0o/xQdF6/cQytrSMreAflSzjwtOI4Ry6KKrw5
yFQ0SZTG/glJkqPvDf67VozBcd/HWPE8u0NWzA76a1zan6XjddeIBTtDzvZRh61d2plai6MeyxMK
vXdTt3XrWJtkK5rrqMGjLBrFMYebKSftP76JNlb/ygK1a5eu41VF4M3xo25C/36SOksWBOhBUbVV
0v+DcX7llLRFMiLeFGPXiPB/0vgaiTpKnLCtD1q5WfQxoLIo+aHoFal10si0bvkhr3khhgOuC41f
nCcxI7Gyb2e01QhJBFh6WUdYXXk6Zg3ePqk+hLxGYWZjw3o13RrBPezfMaPx0G10ZoYn5bu/lWRv
A4aAD9wPXNcfKz5u1CRXFoWdKcPll9VO2uZPPOdfzSzac5OzPdqWQQRPhH9/w4wECmsIVtzYxscQ
qH6Hg6fgb8zB2qKz7jQlgxRETtzqSL0x5ad4pMVH0c3Tx6IbiLMv2m2hEQkJ5saNQQyteQhFn6IM
vk4FmzeKeWufsMzKi40R3u6tzNO6OvKWYikDwZlUc/rgNXTfvc+uBjcgznLtZ9WxYeMTdcIvI1Pg
hWSwHzblziGyNsSyN1KSQVSgwkP/IClBJQQKsZ33zrN1xxEV89NqzNF+mAfvmwKgN+DU4cxJhi19
n9XNxYq2woUu7wS06VNHoaNbnDh0CRo/gbdiLA8d8uGtuIaO0yCNXGZdNSPiJYQYD4MBAqg5lABr
RzuXnJ1bxjY1jVPQk8cqBibOo+BFGBp9uX16raw4O7csi4DpLqjjHx33r4bnz0vTzTh8vt38snBf
2aTtAjiB4cow8YI+okDReCJp2jkcDjFRFXna18NyDXgRMtR13azQInqcYbeHJIGIP9c83YJorP1+
a8cSkT96yKjwJ6nAcGYwlYGY4B5nCWyHduVbw+ehVWPRPaVpKyBa4+rFFtr1h/PtoVk2vtcGf5nz
F0NjKiUn5YXlP8Qp4ZzFSi0JvzMZafUB0sUVre5qaCZt2UysBY1dDO913nMK7s7PWoFj2ARwVcjv
Gl6d8ra+8nBKQmRUsvhj04cb+JCVu55dIPc84pPCk+1PwQCCxWvnMmlxZTx6A2fHj0u6wW/pBuBo
bTStbS01hEVTXrQ/iTFX1szvora7hm7+2WRbmKa11WbtbHE/hQu9J3sKM1Ade0k0IIT7sBy4QSx5
mxfLQYH1rtspSB9HXU0/KuMUzmc19otDUgFLVLPv8WyXtkXoVwPw5vyJQOjJVE6Dq9+m3fzKdmUX
tSVDfa2EqNEjSFaN/Ejmvoy+dMBIhL8b0xF1dztyVibCrm17DAZ9YKn3TyXUGrJDDgEtlVTesJXn
XEmV2RIoURhlfhb2ziNyqOH7EGy6RBgqj8IEvyEynR68GdksE4FTDufMLe2MPwIBr2wIdpl78cWO
ad3LY2r0mKVPgtL0QzZB939IHNGHcZfkjeyc/GhAH+3EEYbdg/6pp8zJA1xttbtUaPvm/zi7km5J
VWb7i1zLFnFqdqevPvNUTVxVt+raoiIi6K9/2xqdy3dI38qpA5CACIJo9l6GH6xoZ++XmloypnFG
w1dR+4WTA+soEBGw/sGcXAcIlbKJvmg/8Wu2R7obRZmgFBha9j2hOYD/Dw6yWp2+oxMNyy8obZlR
PpkNFcl/xBUNYC30knTjzqmHIuGpgyBi0p6KmaAfe4udxeZYG+/FfBi61lFN+aPT5N6V/4AEfd87
3elvuJcWG9kX244b1iMcBYo4s4R8E6BnLDUoOIVHUlm0u2KaUxGgdhTUlkeSbb3ubMsybMlcVVVU
5E51plhW1oGkkaovS9x8pEN1lExvvXwsGmlmjskimRDgK//h8u4E3sk1XjkgTXpdES1G12SlJxr4
z11RJz9QLnMMS3SXh4r+jhj9uBSboV6LtpvZY9WAsCKvVHR2WRT7f3AzztFd7FWs3bimLHthIo4A
azHoAk9GZ9iVz3k46XRq2UcsrU8dMn9lOHHXxWWbyDhlxHFF2LURnCHaPlWFxAsF92GhS56GQ9mk
xSb+mE1mxvGiPirf6sGn33DjJ6mPwqI0coDvcH0dtkNluN8L2jPyYQ7ot0TOL14f38NzeCaBv7Ef
llNl5o17kpfhGNbqrNz5tDQ1yrg5ukLA/j4fwzjamMUiIjNhzMg45lMyuGefSQclDxRo6V3047qE
bIOvJ+DNZT7lXtHgV9UZ4Y7kCLyCOVVBoDbUzuJXmWz13cS1Wy8zBNSSz5oEj6tRbDx1HEvnZYrm
Uz5s6YZlq82cMe9mZ+liqc/+4pM2rbKxZmVKGjVmX5I5yKLTdYHZlrQK8o3AklkVtPcDdW4c9NGO
8RNtuo+Voz+gSu5u1UAp+I0bb9woJQGxouShPrscjKMtECX+H7kJ2zoMFc9Ywh3dOPpM6bT8jp1O
/3KjQqFjCvmobKcz6CRBZhiinEEJcJtTZzLal8mMpIJS8Y/YRY9z7MR9WrXFVkrEpo+GunOwsk8l
SGB/JFSioEbv3Tp5pky+om3+3+vbb7GMJk4JWGUJsNtafdZ8vF8JeZeB/c1Hei4YE5otXl7LNW8C
lmSUtB7AyYMf6zW/RupqcMuktbPIEzqNTpX0fgQ6Co+92HpE2hZmGALKVUhGqdwfoKR68SOy55oA
SJ89rAvL5bKhPhZ7YyKYALkf3AOTq8754uT7LOycnV57Dq/vjuUAmBgm4awyHXZDcga7NHhonB2X
3aNu1UtZbEFxvA8MTQPPMABZkM1JK5vk7GmdrocM7QSvXpJ/mMrgASCge151D2NUgfSKsaOf8Y18
hG1thjWoC3Dc1z3mFdNwrF13L9zwIY+6H+G0uy49294YJkEVYmxK1UznqQReV8XrlLvxLWSeCFL8
FecbuylQu1PEYP44u9Ql6cr4XXR1AtjGLaQG298byu8NwF1xZDedx7xxkXDyxV0pvFsY2/D7Jm6J
qp2ocUk5nb2mBQG3y76iZuDz6kBel71ld93VTL8Rj+rxNurafDxzXR+RqHlZs7qCRYAAzfmGdlgk
ZMKWoM66C9f20rMbcvlYoOv3M4LoaiPibzFZJu09GOZ8Gns1PQsd7vuo3aEaGqQl66tkRi9G2QC7
vv8OB+B4XWK21ayOwBuJRSBkBLW7jM+B0wA7yEXbIugVfl0f3GIN3XXSN4N7oajaLvLEWYf87IfR
n1WxaYRGX3+M/h+Otm0RhlLPYdO0RUbEj1KjuZCoeR+4eosqxeISmdgllNTUR1t0dO6ayKn2dTIO
rz2q9i5+4tyEZQG9MPx3z0Op1YTI75lzZPCROKE7P1Nfru+CTTqGSruT5OhEy4ezW8/fXK+fdkGm
t9C435eOn6zn+M0W+0IBYIKz4awmFBm6fd7dT6r9p82yan/9920zmDqdL67KCnc4xwMY36RXdGmt
0BwWgq3rJpPtm2WAFIg0QdNEwznQMj9OqhOfgGFzU+MiRXfuf0U0qBa1FH47nIt6jJoUvKp82c1d
rv5cF9D7JsM3Ce9F7QazLofhDE1LcZ3+pJGTll27p0F7AvrX0+p7yKbb2A/bdOsxe7PjIgKuUpUE
I+638tJn+QdPYJopv2PAG2dd9dmR0WNfb4Hwvm9DfBPIJCNu7LpAoPhr0gPan+ZmOmQRvV9Y8NUb
bwIqxiaZtzYYdJsJ/fXnMkILU7igWLnw0Tl+fYveV0HfRDIBOmjXRUByOqNxafYfJia4h9a0vmcb
E9iUxNBxXgFJyeFef0atw7P0OnKYet6jKHOrx8uyArO8rwUxtsg7TODwqbtHrR8uiypb7q7L5113
kHie2ZGTFc40NG1QA4F0aUeUKAI5+gMvynoSJzcpg4GnlVZO1qQ94pEiOI6xJ8OfFGXmcHuB9eDS
xwjB7lFu3PLvCXT9IeM8+L3SrlN58tIJSlQKYL3m8zwF2Y9+4VsZofdkus5hWH2KlrOxVp77oR4W
joRpSdAO2fqe9/O6VG3jG4dC6WbgUzxNl3DpxEfSJTq61wAOERu+ynuqif83qxNmsIOuUGrlD+lX
ZfHQgXsTff0RwMmEgPYw4T95WeSDjiCrgHPU729alpmBlVMx+mEZyosYaOgCInIID3lAxq1YrWXr
zSQsIS1+mg3YFrb8rIGDcHQy918czvwGn2uVm3EhlJ7DQhdsLD9zJpvPgI5vv2XLJuWs7ffX72/s
c5mglXFM9HghIS3pEUisWX1AGYl77kXs3l/fA9vWr0fuzSQhGEomOWTsgvBHe5hyCGmNns9NXR67
AcWOZQdGk+tz2RYU/HcukSU0oXUSP7gBSuu4QgpOlUAk0aD72ZjCoilmr49PNMtonHUAvRFTdBBF
N1QPvRg2ubZtE5iqnshxrPDeubgiEWAczpqXETQaGwdqPThmJmk9UIaiz0D10iMpygtlBQ3uah9w
yC9hy2j0TMB58Fv742ZVvmU3zGhtV1ZscptyvGRaN/eESBSruKgjC+ou2YjY2aYwPD7ZeSPvFyku
PANuIxVDccKZKnZabhLvWc6v2dtD49h3nNodLnIsF/bscz2VX+tYqu4I4B0mznLgoN9Om6hGIfPG
nWI5BGYcl05TsSCZxi4VqbL7pkc7n8vp+bqWWM6AGbkVuJa6mTTsgorj4J678otatbJc5LKLi024
dts0huKX0Sg9Vhbsko/+olO0lfN4h47qu7Fqv0dIvt94Bgyl56rIC/S0dBceQsvnWub30aAXdGNs
Qj3bjplxxXPRjF4TeO0FmArBToKFIe00anqiptqqF7VNYai9ixZLXY5le6nhTxBkfUj+Dd1xSZmK
sECr+W1bb6i/cgCaVoNf6FLOoNcskVWqgdV8z/MeFMPl6J2uT2NZjBm0xQVOxzob20tYAnRWrF3l
cnLaFGAg7sZKLBpiBmxDPsdlV2f8MvvR/D3vALoI+7VlJm0LWI3Bm0vLnWYFNvm2hekayjRsvSXt
wiI/RvlNbf6wxGZg1kVcIy5F3V+QrwGeoNuCrzxF+ajc2AObgNalvVkC6jU9XbVud5k12rzcLkvu
CGEbJsQmH0O3Zz9Oehb4kL6Y/J2DttF08TUwmEW91YVim8JQ60wjh9SQcrhkA2D4YKDUEZDJ7l4D
VWB//ZjaRGSodannNtJy6C9gSPY/gUBveUTAzr8h9bJusKHRWdSzclxEe3EZwUOAZwCRIYoN+nDb
3xu6HKK93GvhWl18R5EHwgLv11BPxeWm0c34K/g7Sn/0wu6i0EDbptmocpqOyVBv+WqW68EMwKLf
ZShYMlcXkL4rtIoAZlsmPL7zFX9eErUVk7PssRmDpawGPZXK+YewKz8wLxn2iYdSlNuEtK7tjY5J
EDHGol7QFApwwjsFTFy0Y3due0t+DUfINXTYHQsCi13zDzzpHpVTjSloVn4OVfdRi03UuNWmveMS
mqFXn4QqQaSaXeqiytB4UfBUjACayupQHmIafR6aTc4826YbSl23UaljqqtL6DbzTuTJb1cW88PK
ffb3ZXB9Wyymw4zDlpJ1RTGO/ANF7cx+dpwxuPMLPlVpSafwlgzFujmGfhNXV6MzKxzgSNCdArTq
vsMVnvYEYELXF2I7vIaK0xpegBfW1aXMA+4dlUO9KCV8m+r+/QlcMyabowWp0d7CP4DMsN2hjOZp
mBD1vf7372+2mxjOucuCxasZqS/AmwfmCC7/57IN0M6RNzJdpiD6cn2e98KMxHPNmCz3nMWZfJ98
YaUewLcilmXHnKjb5w6cgj7Oqp2sAnHXVcWHYiBfr8/6vtq4ZqyWaoSTahREX/jclseydvxHNZJk
9/edgy7Q+dMUIDR4fTLbPhmGwCeS1o0u2U+5ADwSSaT+oLuu2ViKbfT1+xszxqqOd7pzq4vKdRjt
StEDnjbzXbpVa2abwFB7OqOhpqa8uQBuhbdgLkVJ3T36PAKxcRfaNsO4yd3Ic7yMMHahuAFPNcwJ
7GN9lD6QGGKd/G6azRe0bS2G2svOXZIqzKtL7gT6ByWzQH4BpSIbO/2+7XLNZmw8MHCSpT88ZFl3
RtVyicYB5R/Hfmo2AjKWBZjx2VLLuPXAIfyQif5R5fmQRgjGbPy+ZSPM7mukQlpRZb536WZ/SUHv
OiRPbgl8RFSXHlDcljxUaPLZYkuzCMtsuJ4XxSenLhr4EIWaUp5N4SvTkj7qyCn+3KR6/wM6HaJh
iCVVeUH2E72HdPLnKqWL0BsFYbY1rN/fKJ/POxYjJjpBN1p2JHx6ERXnd/FctBt7Ytvw9fubGXDT
aiygHh5yMKZ/J0UXDmmBaq2bYrvgcf3v8OUE74HWnbrIuuxOaEv42rmA3ZC6GnasRjJ96upx4+za
hGXoeV6LXk/ZxC5lAySfnwAEjhngPkRUftEVqil+3bbnho6TYGjo7BH+AAz2D6WHLHHFkdC9Prht
Dcaljo50BCaB53bh3P8AyvPi1NTN56FECOb6BJb9NhuyxeIojZKv/OLOtF1QuB2iBfjRBcPaVpuV
ZQlmEzb1mC/zLJku5TjH3/2RTfuZc/KgJ1QgXF+EbYrVwLw5tGRGkBXPzOVLN2bPMqzKo26Rv7mR
2wlug9mM7beBHnI06a7vM1ndhdgYtgfyofx+fQUWUxivK3uzAqZ60ZRNXv/s4uR3oaKnv2jDzPN+
e/70xfPGcuNA2fZ7/f5mIvAF5XM8jPUlLHopPndAolIn1K9J9u/1ldj2wtBw6UqaLMAX+6Ic9Ql5
IqDiey1qShGk2qi1si3B0OvMRxeFn+PxKpB0euAyItOu9+N42jhNtvENhc7KBqTmmZ4uvCobLCGo
zwDAvfXSjg2VVnKZC+D3z18YJz+438J9ShB9OSWunDainJYVmJ3ZvJjdmYDM+QvoP2ofJBTl7D0E
zJvIRmLVNoHhrXOp3S5JMEHZAUk+k263X2ayBRJhG91Q5xXAyhuBfn/Jgq7gO3dYe1bw3N/qULaN
v75B3ugAaGl0znSYXxhYunA+M1kupwIgKbelEl2zf9jljgsU92X+QkrGXtiSh7/h57A/N2mYiSiN
sqS4Y3KYv/gLHi/U0eOeiTxIA/8mxGeYO7ODuHPnDnzWRX7pfAeMppwAfMvXI1yz60uw7YChwgiE
uMPIlXzJ2Epp4Yhyv6BvaeP4W0wQMRRYgbncbaJCvogieyYNwOZLHh/ha24V9lgekcRQYRbjZSVJ
PL6UvBYpdXx63yaB4GlPNTt0ifwUCTkfUUL5YRyzzRYWyxvZ7LNlcm67ysm9C1EIyIN7vtnzrh8e
u6T6GjXZLXjc2HwTbBqc114FvYBLsCYVRZcjpBf4M/l1fe8tuxOZ2q1anpV8Ll5zAMGcUK/0iZaT
2FGRna9PYDlcZsdtlrVZjwAqwbNi9WhoP8Xx/UK1XI63TbCu7I394HkXgSfDyS513JPwWU5jn/9M
+EC7DfNqE9G6sjcTzMpHv16A8yWKlTMB+XxUNsJvmkA+v7EG2xTmNT1MrjOCVOaSc4IWVxXIwTm4
btmhf3vg+bxVuW47s4amsyYIvbaPlwvYqvmJF/33sl66jyiw+QYYvi1IPIv7FBkaL3VTeTPg118J
0F7bXU5Kb5dLZ/weDiI8cHfk9zWckg37YjtghvpTSuIEyZ0M99NYA/mymYp0mupbqvChf2YLr1wq
sGEWIa4/YOXS3Vwl8biv2oVu5BosW2/27mZt7zgF74tXNL5fkHRFCDfp+JdqBCfqdQWxzWCouDeD
K5aOkXxZsoFH+7UvI/ulMuEkOxeP/OH39Wks+2A28FLX9ULmsfzVBfEH/1L6Ma++N6qPig0lsU2w
ru+NHvrdqBWiwMWrH+din3uVuwcs4rfrf2/RDLNPlw9xW+FKBQALab/zXv7qWqQ+Q9BXovAMscHr
s9iWYOh5uQwjYNoH5yxyUQWHDhncCaiAM/i8rk+wunz/mxFwzYo2EJxxtIdm2ZdQeP+WDsISCAk+
ral7QYBD4Bbs6IXDxtG1rcbQ8xlEfCNzq+BCHQlY+Dz8ox3AX15fiW1wQ61rj3tx4bXBJZ+85Td1
A/FQO9kW7KRldLOqzc2QigT64/jCWEy/lVM3Bru2yvqtmgDLPpjlax33PCRw6+Jr53RhWpfRA7DJ
0lwjMiTxojm0TnE3NWDuuC4si4r/TzWbl0cJ0vb+RQg2ptgSdQgZmk/RybtVr2OT2Ko4b7RPNL1f
D91YfC17Uj8w9FbfDzNgsW9bgKHbNetQmVt75SsIybo7P5PkIcgWF9G6cissYdFws+U4B5BwGwWz
c84BYvXUBZnaZ4nSd/OgslNMnY3YgW0rDBUHmKNseD6Gl9LxgXVOc+a+Zt2I5kAniOjrdXFZbliz
lC0rmaf8pUA1U9eUB5egUDdSfnRcxulR8/zkTdmWd20Tm6HktQy1mhR2hnBYXa+aql1JAnpyorLa
ef2mvtvkZuh7KFAO3GRd+Qo4dOAwzBk46wkiCkkS/r4uNMsMZlEbh052rp/Il07gEUCdWH2YdOKl
S9gsH2+bYjUHb5SEda4DnswguvgVMsAngIctcjfzVve7qlm2EvyWLTHr2uYG/UOL9gr0arLmEOA0
7GeP7SIQc+xiZGxOty3G0HiUy6FqtRDlK9D9ygPqs+mjo6LPeMttwUq9C18D58qsZ/ObpOeR7nAf
iunV9xFA73P1DGBXFAPqtkq5dKL7Nvf+9XKfPY8CEC3X12axZv76/c1G0RgdFmiDml4yFfjHMmPk
Z5zQZaOX2za6YQN4NSy56+TVK1co4CmaYtpX1cj31//9b53RO5e87//355kkQJhWbvuQNY63VzE6
nsOhDr4vIID5oNqmfAinagGqRzbz+0wCIoBmXPx0CxAm51ETPGWiar56inwVSwsy+SR3bqvLcc2m
ZZV4nlwKj1x8PCz6FLdEW6cj3jRbVtwmWsNMlOOIPvWZji8kUN4pTwLQPnoxysVvOxhm/RsIaPMO
CALlK8NE4BNfgiXlcQ/4puubZ3EMzOI30mQFangD/4LOS9B9r0ilZBimPW9Gf8fb4rf0gKmFJ1Kx
ocUWgXmm91/mY0CnqnrtWQWUGBrItj5StlRb1UCWu8ishqtdKocpDxF+USi4yyL5Ja9a8bGW06d2
jvP9kmTuhvBsazG8BDfmTRG1XvXqNjjzcV6glQJ0es2WPbKNv35/YxUkwoKK6tg5U9adwjCaXhYn
Sz5d3/n3rp+IxmbVgQcY3zrMGnXIAvalo4nYk5iEe1+HN2Tz1gkM6QCigGpadJhADAF6z8T3rIzk
3guL5WEEMME+ZzzayOa9J6l1LkNSGa2ZS1DrdQDsmxg/0FtO6zquYTldwQMkqBx1aEV5cqr+FDTl
8Tb5G1azDgTu5gZDe+G/JD7Mkqey2fDHbOIwnCQpk6wLY6oOTdj+y7XWv5nrLb9u+3HD5Dk9Gmtl
hIOj3ScGFz/5Jt3betbi/6kocEEFPPu1OgxF+W8skwWFgvUNtyD20iwoKCT6ggUaug4aHV1u8bHx
7q4L5D2Lsw5smDSJLjufDrk+5M0dlWwXlv9EDKyXr23eHa5P8Z6LtU5h+D4NalDAdY5/7xy+D9WD
N3+v4nvp31Iiu45v6OoyxNVS+Rg/q+gxqNRaY79H09YNt9g6vKGeXc3LIFLxeh6THev1iSbRxq5a
zJhZMwBAPo9RP54Omv6ui98++UO8ceO3bRtrqOgMooJZAbr4MDrPEa50INnty/kj4MJTtGlt2AGL
rpp47WDxLmTS+NPBFfGh67Glg1pu1SdDV3s5xRlvsIKwr8OP/ijUCbjhaguWwCJ8sz5AF2gyTiJv
OvThsiNA4Qfj2H6Ogo1Tb5G/WRzQFCSWvqfUgXePU/Z18ZCO48+MPszJVjLONoWhuz0BAmcksYK2
/1Q3J52gtSBc0nl0dkG7kZK2SclQ3pDEPhAJ3AkeAt560Y4VJ1IF++uWwTb4+v2Nj+BNS1XPPFIH
SYtnAFmd6obeK9pvqJfF8MSG5laK+B3JcToTsMlof3oI4i6FJoN+pbjt7o6NO7Zo+zyeAuxy6T7U
SZ56pdzwz2yyMfQ3Srx6UN2sDmC4pOJHNP+gW6C5Fq01QdmR2E5cxtdzM6IHHeyWv2/bTlNhWT2y
geCsyOp+lH+qBISNGw6f5ZfNvD9tYp2RJlSHagFG/THbIgC2HBEThT0coKJg4pgOS/wzqZ7a+VfR
/pn06SaBmIDhiQ8kBp/hZlqU3oM2Y+fSGLwrt7Q+4GYihm46Gkh/Fd5uhxk5wY9BMMZp3nj6n+s/
bxG5iQnPvbpwuBpxAFWIm8O/AGbwtt0080C4rmfAZkJrAMi57xOyj3T+8fpfW9TGTAGFAUVBcqCm
wwzgfvQjBvxJ6l/Xx7ZIxERvncOYgMtjVUk6PYuI/cRzbMNUWX7brKsIi0FpUJNMh2l4Bnh6WiRP
WXe5/tu2sdflvLGyQ9AXwCGA7oSoVqKy2U+S7um4BUBqkYpZUQFMl3KMOIb34ruCvvT5hmdq+23D
AM4UvVsh0m2HuCm+eQ09sKl96sJq42Kz/bbxzPCbosvIqvkeyZ9iPu3RhP3zusBtQxt2cAYzkVbJ
gqHxBvCjDLmKLRIsi1DMQokerJzB0JfYy1zvpSd+kWW5T3S4AfNqG36NtLw5Kp1MgEtCPHXww++j
95OFf2SVpNel8hepzAy1wVyZ5REhA8HrMmbO75kRF92EzrnqqZ82cfAoZ3wB1tV9Kbrv4K4rdola
yAPaBeOUMPdDy9Hro7tq4261bJBZRxGv+dREu+rQ98MhB+W4cILj9VXaJLh+fyNBp1yqaVr3vorF
0Sd8z+oOhJjxbTeKiVEOuqK2DZtJHYRffYtnsJgndfy9E6BAuf7/NtEYDk1GwKE9hXDJYvd3PJa7
adwiSrdJxtBn7jssiVaHZkLobMn2ed6mUbVh9i33uFkmkSx5TFof2pwEyYOrmhNiRieUkz81Kruh
NgLH18zJuxHPKPNwmc/kOPVf6unfmyRugmkvie/oYMK4XnKS9S8Afd62lWYaPqpm6dAAA7vDcSg/
yG7D57XI2oSeCbVftXSGDYpDz0mHEM8BLcgPCl6Ju7Dyt9pxLOfFTL/ruEXiDV27h9E/Z/Xj2jwf
8tuuRBNIxovaKHFH+DbDFOwZiw4Itj9nmw627deNC6AkYNbzhWT/IHcwpHXI/gGEokoj7t/2/2bK
PZHoHQvWkErCn0nfpkty8McNVVpt/Ttm2ky3x1zUTk1gHANPHz0J/iHqZzsUNso0Y9NxkuX3qaLV
4frptxwmM9seTbHofHDVHQCTzLpURxXXKQfTwz2yK/qYZPJWb9xEkamV6yHPIdShAL1V5CcnEYLn
Omk2VmKxnCbW9zwEUeBF8MbBIHBEtaROu9z5dV1KtrHX729ulZkjd9is+41SqVZc/Prb9XEtB9VE
9gaDYqHj9flKpfMwa1TB0infTUX7+7bxDZsPjioh/Bl6NtESoPrtmdBhF3dkI0pvE4vhw3X+mIwd
gVhU2x3gPqfC9Y7X/9w2tKHCAwFO7OBg6FrGKRBEUymG2+yymTsHnPoUTQJOlkfnlA9qD9Dz2xwb
E7O7VrTJWQD3oENFzkFNs7+H9+9vPNssumrmymM6qFBOBOLO1ZMi9YkW84lM3n5y8y3XLHnf+piQ
L844eRztxEha0OfAB2pG8M9QPAzx2QtQhKwe3a0r4N18Oe5zM1+O8rdlCGud/ymKot0nQFcQK/2q
6lFX1KLl5q6qATjSd/5uyvzmhITHVuuT5WyZCXOgQIV+62KNfDiS9nNzYzDKpH/OyNg3McG4Ial2
odff6dbfX1cHi6Ew0+Sz66JfLsPBCoY7lTwN6h+Pbj0MbOIwtBhpk4bkiYQRipFAn8qep7Unvlz/
cQslc+wbilwBO5IrsIcfBun843fBDrwCqZDjz5HofZTJnRoAuQAQ0RFPzXAY0SUttyiFLApjJsDn
GknDlmPuKMvvaBx8rJGdGLP6ji3xxivZIjwzB55IXmWcYGM4U6fGd9NIbqFa24aO/3vpjLG76KaA
8QbANEFMIijL28yUmeYeJ+rresZTwBGfMoGSrg0X3Sbv9fS+uSbrKgTF8IKTNE7LN2DQfQQVHXib
Kipu87tMEG4RNiLLGLyVcrnzo49ufDfkG/9u0TDPeHjFPZ4cLS3ZP0mXkIfOxyQcRQB7NpEb7c5f
FXkjHsVr2TjrcYyd4kSrCnAyWxWNtr83dJhEQR0UJTRoyhlo5l6oi76maMMjtW2rocJF1vE46rCt
XvVtTB6U+lrMwGLZgoO1nHMT46VN/Iq5GRy3rHsUzo843Phti0xMaBeeoIAtgZ0/lCjtFPmwywqW
NlvhMYtQTEQX18tcDtpoPAHIr8T5FgVB2k7NLriNATg2cbVzV4p8HqD9ynsOkdlo3S04F5u8DS2N
hHbmOsTIMIY9Z8uhmAFIed3c22S+zvnmiBeDgE87QioA1kmn/q4tL3OxEaO1/behoUBmceW83iT9
cB+yJ+Ld+M+Gkxwh0FnGDvQdDL9O9WHmn4oto2L7ZUMtmZoLmRfZeMicpUqnsXgNA3crw2w7gYZa
JiwvAhxBvKeCvEqJbvJj5pEV7iCqUxkOW4377+8pMdFZKl+gxJyW8pCIHrxG/f0EEIV+dm+6QYmJ
z9KCcMLVZTweukjeA25w54jhpnuOmJAsSLlX8zxBQr4TP3pFdkB6+YZ+AZwQswKqLkJSkiyXh0yh
MBqIf1O5xV70/qEhZu2TFnUAieCcZ4CPBMI9kHCcod/CP7c4ZMQsdwKHUC9BuASz6DljujRl9FTQ
qfvYJvPzDIy5nV+ob2PvRftOkWjXTYAZrGbXRy/PchtBHjFLo5Jaozs8xutunoP+sR+199o7obeR
WrAcWDMvx8JOKVG38kD1N+o+svylnW7bdjNPFC2+BII8kwftfJ2Ds+99u2433392EbPzVi+i5D6a
/g+JfuHyM6cfC9TBh4KnXvjSsksmt8ppbMIxrCjiLXwOBB4p7nI/h5dweG3KLdgV29iGJUUzVjUn
q3TY8iNpvFT3v3t5S2fvqnHG4EMGlDxFOnmIliGNE71rNoe2/LeJdq7U4Ax8XCMCKvreiPmuKhGd
AiXo9c21KbRhqOkQRd0UY/g4+xAmZJfr27iSiVnyVk9Tj4ZqmIqkX5ZDC4O0TwTTt1lms+gtyWuv
FxkuRundd9lzMN04rvGwcXXYe0NJx0Mx1Luy7HfZTQ34OCRmrZuIwiaIJVQ/otnFQ/QL7ZPJ6/Vt
tJwSs85NNBwGEe1hh2XOgX3+0np3ibwtO0PMKjcBggBe+AVK0VZ48rh+jXK2D8Ii2rgKV9n+b1SZ
mKVuidMM3uDgDKKI4w9l83Jisx/umjiODrRevs4i4htT0fenMpvkQTNfJU2GPRjaD9x7zaKPQ/xd
BP9G0t3FbMPGv+/8ELNRvnB6vHR6WIMpd0+Orw8BYm1csiMf9G37beZ6JRv6IMzhy078E83+UBAL
VRt53vcsAnpFzMemELJiSdnLl9DxgtMUy9e/5eXXz6ltcMNQhlUl5pxq/wIArA8Mnb6nVnQ3ovqY
cKI16gEdNqOnwJ2c8pHR+KPsO2cjs2X7c8NQ1jnrNEMTy0WMILnM1TA8VaD/3hj9Pf2F0M13Zgk4
C5J3SfSc66bt/s2TqKbeMRGlV89HXQ9oPbvB4K8zrZrx5hU00rpkfZIFP92lie6iokDHHCq2EVi7
aYfNt2eGxo6hE41/qd1I/+DV2pLiaYdt/f97yrX+//r9zf9LCv6aLkG/akdzt7xjuRqDA/GWZbwf
nbiu9oWiub5xMet2vZmsRHYLMA2t8431xJ8PbtPr5S7x+3ordvpupHldznrc3swgKxH5C9Hzs0B5
7z+l6lCYn4pi9mdAj4AgeNrxMkFXDB3p+pLiPU0SZ18Dg6FSu6mt4q30gO0EGr5Xlsy8C9XkXdjQ
NtUePAfyQTdjpHZJRvyNZ7Jt8wz1lypkYwmZPtEWFMF5qQpkIgABlY4sjIoUD7ebMimrYI3nrXCZ
JsmceJcyYWH8FFbAjjnMelpuCVSuExgGIaRBU7Cqcc7+2Aq9zxzATla8z9zjdUV6d0OAO7q6429O
Rp73ZaHasH4F2bjzKHzQko5D7ByAidZv3Ia2KQxbEBJ3QEs8UtuUePTZDdr/4+zKmiNHme0vUgRC
CKFX1eKt3dt0V9v9ouh2e9CGEEL7r7+n5nvxMFbpRr3aEaKAzCRJ8pzDIRmYdlOftMvch/vLE3k3
cmIiTkpV9WBgpiHShrRn6HsBq9fBC6Cse93XnXhAPE2QZrYl8Kyo1EHufQF1Klp4tioMa7/eCQE0
jwO0gmnYkc/E+MCHKihu5Nh75va6CTgRQFBNWcoCfc/8MfiQa6a//j/gvuetdHMrjsV33BpMkg23
uQCUi9X6GDbQj4lUVx/Sgeq9NtX0Aby2LInpFvXJmk05Li6LMC75MKXfSd+1+UPfqDBP5gCMO188
SHXkG9u+Nozj3jqt8jQLrAZTT6R/EjAvPMpOBR+k9NNflzdmbQjHwQuk0tiMqXjyJGu+6T6qbqQk
i0qKdivXejcegv7X8XFhPN4YP6+e8gkMubMCKwmxtdkbxOEKAvHX+bl7WZqJyVvGTPVkF6Bj20rV
+1xUz/3iXzuC4+NjGZVCmaZ4qrrZ26VL+TWggu+Wsfx21Wa4lyfBQtGhnb548nPB+vuFl53eQRRc
pweOxrppI+iubYjj7SUEMiq/4/oedHvjg2zUdOD9LB5SEK4cDK83zsEV03JvVDjeG5vzuHiihNR3
qi/IYVja4Vb63VYyvDYTx/G9YvZL9GCVTyI8i842ZbpD96HekyH4O27brQ7ftZk47k7pEk3ZsFRP
osjpgPCL8LhrSFg9NKTyvl7e/JUY7EKJ8Eqbk4mmwHnTwbubef+XpSLbeFxb+7jj5pRRkLp7bfRB
zk3bNYksenClWq9a/K1gtTKECydSkDrrpdfhjIptFyRV14Z4zF5Cu1XcWonyLqAIQH4oLtFFfWTB
Al5Z8Tkv9IMes1tdpc9MeToJfKg8XrUbkePrJQMZ29RY9ZFWnQAVtpSfAsO2aKZWDMrlHJ06z2cQ
W1NP8VJ1t3nV5x9o7/8QfvP78s9fG+D89zd5Ve0ty+gNk3rySfajUYuX/JNWoVK1JWvxXj0DZ66L
LaKDKFBjYOoJBJQ3bQ8OTdF0dwX5NiIRbbNuq4lzbRzHxbtR1XFTa/WEu8H0C6hGsSvKathVExAZ
kEnES5fNrnmvOE/KcXRBfKnBEa6eWkg7Qoal8L3XvCy8jcC7tivOeY5OsChgMdaMeeN3VU7VfiLl
1xbSa/vL2762WI6bk7kPppi1wS/RgkQJbJsf2pzoXeUbu4vlNzMWW8Xg9+90oL13TnUTFZT0jKUn
E0DwBQzMGiJClQrm46hlnICQIHppiyKcE2BbijIpQNGNbqJ8KwVbCTcucGn2wr5OF9l/nKnoD2M3
BJ/8cLmmLxCG4AKXNA8LJaWnnham6iSqujzxcI9I+tCPNyLMijG4jyQ2Bbt01Kb9R96zcTeH5BOR
kbythdhSeVpbIicIoPewtS0v6icNqqUv2g8fRjbI02VTW/v4+e9vIgyrYq+rPFl+pDORuOeqfvSD
NtE+h1bVdUM4rh/lBcnqTKinHlRjr1mh+D2IBbe0KP9pN3zn1sAdZ09Fs4xVZMgvUBoHeu/RFu9r
STyIBW2JYD9g+qnLcm1B5qXLWtOkyfKeHwoVymHfg0OszY68NekY3RmQ2ZbjB1T5WPi3iluGDv/K
H9vsR05pEH4xDTTMv0ReS80xLuz4aSxsPSed9AoZ3gxI7qrlBna8kArvjSQoy301gNXeQNS5Bj1u
otFaS9EpV3cQZnmRXBiW7a9bZScoqdmiyzOL1dPcofoTcjsfVB98vfzxlQTNrRLn3gAK5wx9r1qI
ZkcLEEbvwMYkk6oh6Q3QPJslsxV3covFaaXCLoZs02kO+DckI4ACmuHoSbPFlLMSW13u1Fl4GdWF
rZ6lVPOOZ8o7jn7Z5CjoLPEu97l9QTlcbtRKVxbuP1ihuYllQwp9MkP4Clbpn+lQWbkD+OnR60ix
ldmueLELBNKhjeqZm/KkKDrax2bmeDOENsvl3V/7uhOAyBKFMVAA1WmcEfvLWE8/PfC8fb/89bUN
cSIQqUjAwV6kT6yevEQR+zvNY/+3BUDocPbYfdQw+nJ5rLWZOKGID3T2unhRT3Ia+wg1w0GdKaDt
fGWVKnSCEUWkiVM/KE5MLBwEDkhkUwhjJfG8aVJrHuI4el50fl4EdfzhH24d8Ox8FDkafz00w23s
99oITvrBKkENm4h6CqO5P0ZFSG+ZrofdoEF/edVGuMjZPuqiJR7y+EMp01s64MJacYh5Xf74ikX9
BzuLoxeFFtmc6FkWsTThVwLQ1pSkpfZ2C97Wd+itzLbah1ZsykXTGjRgZCW35JGHJCVfKaiG54Pw
vOEa3hEkMS5ga1ZNxbu2b065538CR1mlIfVYpUltxi/VEF73gIBxHDeXUMcQXhqIDzqzy+fRCp0n
EUm3Wj5WrMqFcQFcSzsI1OoTxY3+MEJsoCQFijuK/by87Wsb4Tq3r2c8XrblCTxrtUjGnlMDpY90
q8a29n3Xt027pOOUlycDaZTPs6nyaFe0UCDfMNu1BXIcG2o3QdWwGOCSjkBgd0QzlLK4tFQIidet
kOvYTZb5HQEme7R4dCT16D0H9RBsnHUr6+OCuawsPdUG5wwkCtImiUCs3iUUzSaHq369C+jSOifh
kLbFSbAY10czQfl0N0+A1V73/XM4eZMKRxW1evF89RTM5oWTIAZvfLWB8FnJA1zMVlrJ2YNGrj5B
8cbcytC7gyqAPvhL8JFvEmWtGJCL3BLMK8eQqPpkRqH+6rOl/MIYdG2HQfy5bonOW/9midjAZxDY
yhrvPEYcWFE1H4exNDeXv75SGXJRXKJvUJn1K/aYh1nuJVR2Ir7H35Z6n85gcbBHH2Qi0DQPx3Z8
pqD2JleJ25HYJU9l8SiYbCb9JBUKzh2Njzqbhn3HwcXsiU2yurUdclycW9sqkMWwRxLT6pm0/E6Y
pfnTjpt1ljUndFw85Tqe25hkJ4bqSrwreztNHwKm0uq6JyAX9dWruAOP1MBOkMzr2aEss1jstGi3
nphWlsiFfs2Sg8iri/RT7uE+Pc44rU1Qe3dLmm91yq44o4v/ykvpQW7KZCeIfZKDGcBXS0NiHyOg
82tWbBH4r2yFCwGDtudZdiXITpLb+t4EIbmPa2S2l51lbZ3Of3/jijOkb7x65MEjxEaCT2IYwYlB
4rlK6qreyJZX8igX32X9JQS9yaCfxjCbPpmImjsyNuZWp1b/9Ej5LWzR03p5Oiu+72K+BC3NLIoh
/kCFfjgnhabRoFMw3g7tK1kyef1fkQ8KgsujrW2Nc5SPxVSmtfbzk0FTwnxrUJscfxVxGpdXtFUh
Z3M5T6msQ2U5909lHP9BvvAVUX55BHPkKeKbdrw2C8fXGSu7tgslOynRFbf/5IRoQdsSqVzxkv+A
vsBppaKY6CcdNdAX4Yy9+qNZbmJf0A+U9Rsn44odu8AvblJw/ZK0frJhgPazBi05B0+p6ZSaWpTX
3WhcwlPrUfAgmyI8WaUVFB4z6097BLAhOwSVx9R1sdHFg5VRBFbv0A9POMAs6Fsb/6ZYli2WsRV3
9B2Pp7FRWKxZn/Q41Pc9ZA8+c9OcRjwRPOfCt4/+km91N69t/tnk3kQXyaPApMWQ3ROQABxEGzeP
aLxaPtMpLX6qdBDfr3JEt4FP9jOENJTVJ7wy1uIgCa/sjkMkTu4vD7BmXo6nS4UQCW4//wQG0W43
Kgia48m/3MXhJkv5ihu6rXwgIDO1DZfgpBeG6jkTqGl/WdCa0l1pVo6fz74B8STtw5OYJ/KE07AY
ErzPz3Qj9q6skdvQJ0sxMdQ6w9M8pgqyx8scQ9Omi810KOZxnq9zQrebj0JpBizlRXNKIWyzm/3K
HKHf/DXor5Mohtiqk8GXIZmVLuEhM5uhoV4D9iGGaPorJarYTZPwN4xqxTvcvj4dxPnUtFXzv1aI
nutnUPwvt7UGJHcsy+fLprs2iuPvovLakFYiRNG1LF9UgZAyFlHxd5+3dFf0V3YruF19+OS41BX1
T/DF7txT3yXG+nJXFFCpuDyTNQP7z80cPPdNGKMQn07hrmBkTmwZ/QHTwd+XB1hxQVciXJdTHOaQ
NzlZ2scfeD2qv7LQAJZz+fNrv99J2xU4E4qh082TzTP5SHM23dVNqz5B9GDrZX9tCMfHbeilrZ5L
fpo9W/7kg+Q3yqsKlYDyfktf932DQvPlv4N6HrN+nrOpfpJQAvwRF4R902ALS0DzMv4OECg37nHv
z0W4SLS0rXywx/fkRNBcs6NVWH4RoEHoUjSnXN6Q9/dbuG16YLKNGMhsUUsKw7ja06Ly1b1XoP6w
EavWBjgv4Zvzb4y0JXk8108cFY35AcDds8heHqryx3UzOK/dmwHQBQR6tbjiJz6DsSGVXnhT9Ndp
ChHhYtOUH+vWCsj1WSD29/lk5mN1lpG6/NvX7MhxZ6K06CVRzZPOR/oxF0R9qiiIzwhE6ZJ6qr9c
HuZdhB3HLOi/14jXAY/wFN08kbh+ydPx8zipu7Gc0r2o9Gdi5l9jVZI9FDZuDBo7RJz9jAr89/Lw
a7N0nH4OQtmPC24/M5nmI+A1H3hohnsUKY7gtb7ucVe4AuHj0OLFNWvy+7PGFNBpdzKFR16ewYoR
ux17IAtZcp2L5qkI2N/gO+oOHt18JFj7+Pki98aAma29GfxZ+tRLG8kEUBg4nw/qnT/X/XjnLLeD
ChYRtuFphEjjUSzefBP5/dN1H3fce45oVLVMVCeWkfRT3i7qcRL823Ufd1wbwsMz19xrnv7pcomh
oZ4ETGz1+K4EV7cdjy8RtZPJ6ifTBTgevKwOkrNcOk9yGusNy1lzPRfmpPCsAO56VZ5Gv615eOAN
njU+jAOUXm/HKuTNkuBZP7QgBLDA90RJWtReekDfmy0+yNbW5OtQZZn31zgP5VYuv+KRbqsFKUAU
m/kEj2stDx/Sri+9I82DoXmeKpraL5PG8/TGCpzN7L9dBcylWwFyrEwBRS5fAm9Eq3aOjh8IZUQa
HIsD3qt2XtSi9km5vC5HYu51O7YgCoXkVfmCB2JA3NtpSYKKLqCHCK5bP+ZetSWaUqEnycNnAut8
rFoZQRozbme2ZwPUUnYV9IfNRqfi+2bK3Bu3yNMhKn1Mh8MkkmHkf+aclTtO1ddrvIy5d22IokbZ
xIPixQCEa6BP36bTPsi13PKBtRk4btw0HjitMsqfA0wGRKL9X2MszY0Y2mu3/Bxa34ZQcNmCMCEo
X7RM/ygNBV/uBT+R+l0l00yYe7umaVktNS/zF1n3ob7RVciy26gp7RbA6f1DgP0TPt7MIBCmXDiR
1QtJZ3Lv5RqZ3qKLjdLQ+/7O3Iu1NA2qEHKuXjQM88uMp7wkV+iDarjMbowttsiz12bh5N4gxKzR
h1axZ3WuPu2t7H19B8k0fV2yx9wLNvWlzJYwK16oaeWhZroBWfkMBYzLrrBiqe7FOtR1Owkwlj+n
gRVfTVfROskmMf7shxkF4cuDnC8J7wRE927NfRNEZ8L1uzGrvo0zv7N+uiOl/mxGYBc7UOXYxxpS
wZdHW9kS94bt1W0EZoM5e0EGQOokhy5iluRi3ML5rJgWcZxbeXEXDj6rXuhM7Ufgkb+KCS8NZ56/
34U3kMN103A8vBgDPMMoP3guCSjB2jme7vtOXoP/5oQRJw9H4JuCihflCwjHoDNuJwtuUZlX15Ah
nb9P/x2fJIlyNLdCRCwYcA7qoT+iVgfAUrWpYr5yyrrAN9XjelKpLLjTy/JLTuFXSeubVCw3vfB3
QSw2Cmhru+04eI9Htx5khdlL6uNhNEQyCclmfsILbHeH9vCNmv/7Nhu412u2tFqhdSJ8ltZ6apeO
lPGbqbO4oF5jTZj+v/fDVF6PArBfPbeRlXfBpOlLnGbZFp/j+2EkcC/VYp7DuYLnIc/BbugGgl01
NK8WkeYbHQLnH/rfGBK4ZC8ipVkVVV7xwochDfaWo5/V83H+ZZBcFEL7d6EOw3kvcraRhrxvYIHL
AUPwNjaO6Gu9o2X0TeZZcTejuRpVOp4+Dwy/ZImC5gpOk3N7gOPsvuaV9hgOQ0inEwvVxbDJkq7u
xcZxuGZfjrvHoq14ZEr14hfSfErLATSnvNdmo9y49nnH2zlqpzyrTPXiN5U/7Ks4R3pde6W5qr0i
cMlBBvQ/lH2BU7bMCmxDxsu/G2rMxuKvGa/j4qCzE4NiefkSViEUQboSedoOmtCMfaXDtLUF7weS
wL1R82gqI9rz6DkYAen2d/G86LFMsNEGrUxltvgMLYxLQ2S84TIru+LiM+TS98T2PLwbU8/e84pA
NrSqZi72l2PKyrq5wi+xmUsEEytfiCX6thJV9VlLUfwNbNxWkrg2hGNYQ1uLYfaX7KUgxpovPTQU
+9tUigEN0Sktgvnm8lRWlspFDtZ+sBg66vylgMgleq3jzpgbjlrNFixjbYBzkHmT7WrbacHBrPli
8A7aJCTsxiOwUukWZ+zKQrm4wTaK6whPSOp5ypl3F+L90OyYrJuTwFPlRmHz/TQucMlX+lxlEamm
8pl1bXx/DvSM9jsD+uGDDoJ4Z7PpF1gEoOq6JX68tmrnv79ZNdYMk/U5uszmFu1PlcCNOUZ3/nVP
u4FbqSjbOVxmsiBB6cJv7flSkMbF8f9xiVrzecd8I98Pu2LSIEEHw/2urcMfUdw2P6qyDXc1qJqO
l613bfOdciOSnqkeZ6aeA0gF4zykD6ob+S4fly3/WDkLhRMioRRRRm2L/CRGAaM+dOFsb3mXhne6
1nxMLO2mBCwNdMvvVzb+P0jCzB98aSb5QoMa7Vy+6O6GwPT1hiWvfd7JhijO8brXlj+zyS8+ybMM
uafjcX95O9a+7vg646NddJgGd+DVEN+tBcNol1ZLlFz3+bOxvXEKUZlJ24byO3VuU7Zo1Ydy6RbN
wIopRee/v/k4C2ok1k3YFLguZ/494JboUD7UaJiDfFONnP7agRybtd1Mitjk9QuaYH/lqYlPMeXf
gmy8StWaBJFjsi3xsr6H0vQLUEPiBnTQoEslvNvhydXe2Lq8hsoTqZuLghtxB0GXUSeeeePj4TgF
HUwygGIs3djulRjiotxaXUeEZil/plHfPswAUSepnOVe9W29L8Z2q1NgZeddvBuAwBWrQM3zvCia
3dih/DYQWoBqHyrPVxmuW4NNo4qBCaAF3LgftEZOnTZzs+/wvGu2KtwrrudyA5JQRmmu+/CO+7P+
AALhukvatFu24Cz/1I/euYa4JIF5M9QB3iv4HShslkfWdGDh0NkI7aSx8Mpgl+Wjb4A7WhpgR1ta
naUIZXTMog4F90IotCldXsw1s3Ay+pJ2QmB+/uOY46FUjMVyA0arereo+I/X9Ol1mbeLkLNBtrR+
UfLnSdX9lPi89363LSk2Uu+1/XKigBeO8HzW1S9jTzXoWeMp5/1Pu6DksVWuWbNrJw70XhktlLP6
pW6ihxoA3H1dCyxbxIHovLwXK7NwgWeGz9iMfA7vUlK3B9uhUQh8tmrjdF/ZaRd1Rmersl5jApz5
n5CtmBszWoMGmKi+p2Hfi40ceGWhXLzZkJUeig9B/TLNXrNT3B/u+provZxzfwvKvbZS5zm+OV4k
XkLQwhyGz03dD+PeL4sMFJtIYL5etxPnub35vg2aIpNFK57HtCF74aMXfOfp2Q82EoeVFNjVnuKq
nzQbFtQECma/q7Ge2l9QZ+HjLgSaYNyLCCytO0O0NyfLgpeYT01RR/1VrQvQUvn37NAQ7HkzQ9bV
B1H5HYz3+XRTDL6KNyxtJctzEWg9glc+1iS8k8wMu57J7pup1FeLs3NfxOCv81Iv3ioKr5m14/pA
w/hkWbzzUtoxOb+R57JsD+jC+uBVm5DNNYNzvN/mfTHU8fkOHM2/FO5zO19OxYbHrEzBRaJVqggK
6JyJ56AIyQHU4+yQIUyij2vs9tb4/UasX9kXF5QmAPxUzKv0i52WX6lS6YFQEFF0g4r2s5eqx6BD
v8ZlD1qJAi4kDZBnZT3OEPBtk91UxAQ3Vcf0vqKbr2Mre+KC0hoUJtQw1uHzXAWoeVRZm9+jVlFv
NeCsTcENAh4rIdkb8WcIEP4lmf+zHuiuW8iVCbiLRjPt4Mk8jPkzZIzPMHCNC1AorjsRXWUxEBu3
oZoW9ox2Y33kZATjQDfM151U/xEUA4uYYAWee8YYTRIgXmSp+pyatCw3ak4rZVpXVSwLu7LXc8if
/UL94eigvB2H4pB2ILDqB1AYpTRhRXftdBzvrifbA/jr6xdgI/DSPjYs8D4rnwzln8vesGKqLi6t
JHU506r5Xw1Y6xq1+QZ58nXY68CFpaHb1+YKCObn8IzTRC1Qenrfjh67coFcabG+DmVbiEC/EJhq
Uuux+qPAUfd83eo4p7mq5II+WdxE/4H2zylQuHGptsh+VqKrC0kbOqJonfaIegq9DEPcsYRB1fZL
qs8XOJuqp+tmcd77NzkDtOfRPQcI/F0JUHFiponeTia+rt83cIFpZkglGK2j8I6S5r6sW7MXS/8F
9A2PsenoRlqytlT031NgvfImG1uwUDCglgma75PUZn9SCJ3s/CbcAMmuxNXAObEJb1PtT350Z4v5
OwHGPkkn8xhnXXhddAocd059o0rVDNEdyjJ/z3EWJGBtPV21yy72TOdpO9XKpj/6Be94uclAUNVC
O+T75c+vrI0LPcMTVp+FdEx/TCLLvoxiIkcadl2V4Na+fLk8xkowcrFnKmNUa28Ud7LRNSDpGZ/k
wbcgvLj8/bU5nK3rjSOwJc/ShqJlOC/Yj3/2Vyn5p+jz/HB5gBUzpeeB3wyQN+UoI4EXNSXPdXw1
yCp+CBRWCBpgtA4/+jmJy42b69psHLc2AEFDVVTTR25yk9CJ/+R8SW+yeNPr1vbDSceZDWieSyHu
SrCc7yiCVeJHw3Uvdq7aWI9GwNDTlXzKaFjtq3YOwBROQ7EVMtaWx3FmgHuLhmgRPtiekCM3tLwX
hss9Hlm38rC19XHcmWYsNxrih489H7ADnfVBs+3NG8a0MgG36c2KcGFoC6ePmADo7AADWz73APee
0Rr+FsZobRCnUKxl4cs5XqI73Zxjqorrm8Uf86RDf+z+slOsrJLb7aaXLizifPR+jIWffgIZLvnQ
ABJ7vO7rjk/bXpRpnKfeDyTcAMLq6AE1inAjV11bnfPf3/izLNG5NS88uhNnap9cmzzJU/at9a+E
JAeu2JhuvXJQFvlX3vqfUipNgmeALTqftZV3/JdTSjNV4mi2kDnkiR7qedxd/6jvdrjVZaFAMd17
P9ohVzd9Xpgj2l7/uryx/0D33qlEuh1ueY/6vMoZqHRTaDFN8aOGNtNNyqPPY6H0MaXqmU612PGU
H6eI3HRjphPIAvj7RUKmaPKH+tCodiPvXzMFx9eJLdGAPmTqT1x6NMGZMd1EIyStvHyzI3FlCLcT
zoqANVMTl3/movBZYrrhI4/A9gpuu3DrardyQrntcHnYRSJvpfqDvh8w1o1BesLJJPYpW4KvfrbV
5r02zPmi/8ZxFOjGS2hN8Dugdh5BfHEgYvAS2aTPi4eXtMsWsjaI4/qpitqwzermxUYpqJc4B7at
7MmYeB6ADlnbLVuc6iuO5HbEAYtSTN0ysAdKkAsq9DUki0IGdHke/7ScvmPpLsospTgGbUOCO5ZG
UfGYxySkcmci0eUIOPGY8RMl0uT6oZWzaR9kXKdzlugyQmvFvhJMDb+5iVU1JwR0CSQ+pGU48A1H
XJu8E0WyqAp7Eaj0T1GUoC4Z+6p/jpZiiwVs7fNOat9HljW67NmDAkNNu++zqfUT6dHreEgDt43O
aDTXEBBnPIjIE3WdlG2/6G+2r8B1nCzlHAcb2/j+RIhLacBbqBTruTevGhpmB1D/l7vS97Z67te+
7hxFvPOaRbRSv+bCKw6Mlj5wunpBYfayEa59//z3Nx4rpposEkCFV13HfyiTQRLqauumu/Zxx4QM
idvUz7r5Pq9Km5S5dzJn4q/Lv/z9sEncRLIhAsbY0fp1Acn+juQe2ZVj9TJX5VYv+trPd1LJzoJq
rVqYeQX+U9+eSbHbjF/HGUJcMIX0BdTRzVC/5hNIRvsYGZiHc/W6bXWTyL4fJwLGRfPqx7z+PRU1
yttBv9kWubIyLmpiLHhBiratX7M6/95nVf9g/eIqpRYIPziHyDwFNgLtQfcaBTlNor7UN3HXeleu
jHt6EEA+5iwyr7Mfvo4duze52igbvV/OJi4ZgfHMHPVzbF6V1M89a+4lyW4tGb5EuvlcevntZcNf
G8ZxWVKDhBqB2byaJZRga2Q/yqp7QhUjS1g5fBnC4nB5oLVddt136cNpGCt6PozyPyPaisByO4xA
2l/3fecIEJmUkYeL5rEMWnsUYUeOQe5vcXWs/XrHe6lq+ziao+ZVTzl5aG2lHnXGtspfa1938sIp
Rwkq7MPqNSZLAzAP72tQBRfdFgJ95ftuUtiXEbSz8eIHaSgwxD4qMnL7kE1xeVXN5T8yQunSiKHR
aXTMocJw4EDp33jVFvR8xUJdXMTIl3N/20wfeB19U3l1TPPhNi/b3zzyd81Ibq6yHxcQUfgVkE2N
Z1/BOlfmyQhVpGKnZ3WVuB6HQoxz+AqG+5+uzXw/z+y17KI/vtysCa6wTP9HOUhHw7DQEL8+HPTP
DmRLv0vQDhx4p9NEhOHyUHS8uuHerwFoz2NQyI1q55plOV7tV1MayTA0r3Hk0WPKPDy7tv33y1ty
jqL/TWmJC4/QYbZEseLlK8iF5WHygQsDIIo+QFv3kx8XW60DK2e/m9zRVrChjHIcb0qzA1Xs1YRz
sbcxnmEuT2RtBMe/PRQ5p64cEMuF1cUuar3pPl7OqqZR0fQbpbx3u25CSATF/86+inkJ60AyYM8G
giPupqkBUf8+9ULzpxiXwvIIEKLKlh+NqTgCTAV1FFohzwHThsa9KsrD6uuEe09BNw6X9+Z9/kVO
YYhOsgQbky1f5QL9D1HFj0T0duehberywr5nIecBzjHjTcIZmwA82mldvpZB1YvvEUgvqnQXzYLm
T1IGuOmXcz1uDLY2G+ewN97IoMKl5/vUtnmCbsI/soCYwnXV9/NszgO/mQ3IZ3gAljzzGpDK3xX5
gMJ1U2/kE2tLdfbgNx9Xddb1SLDsq1WBDwogL5v8fRAaSHyWRvtk38WS/r68Le9FhfNEnKgg5ODX
MTgR7g0Ba4EpUFOReusRYe3jzkFf85HYOBi6V6/trL3vBZfqKILSeofrfr1z1oMEqqCzX2OfG/Rc
jOn4ncfeVu/de6fZeWmcUED7SkwVn9jDGeE3+2qn/QHHJv9msujzJFC7uzyJFWN1gRT5yH3oO1kA
+/F8cMwZejoJm3jSTNmf60ZwnJukJkilDuOj0uNH46PFz9riWz0VW70vKxstHOeeS7xjxhA/egBQ
9GQXNVx7m8Q+uFAAyDciCIJ2+yibTtwo39qPocq3rpNrP93xZBBgmVlPYn6wxdR+QFatv3Yo8m+k
Kiuu7DIUoAxbjB30AI9lUzcqAUIfmTvL2oOZVH/0+62QsWKrbue/0jEuN2E3P6RBl3r7no7dpzFm
2Q8LmXEDHa8Z1MgZLeaXyxa1Ni/Hs3kqZpP2kf8g0ef4ALBUqJKm8NKfBDz1n5aBNxumu7Y9rodr
gIM9GfgPFFeRlI/Lru7AynR5Fmsfdzzccp/Fqu9QK7Igc0cqf0rb6PNV33Y7/jn4Wc4Xp/SIahS9
TfVY3Axy+XX54yshw9UNKmVO8kzx5p4NNUAEMli8h7FuSbUPqki9Xh5kZXVcvaA5B/NgjIf9Y7lA
DGPM0Ywbba/92hScI3q2Y+83ekqPhqHDQkDJY0Zid/Sy8Ot1P99x7NRHH1NqGyjX9SWSrAMpiqH4
MZmwh4Lz5SFWvMAFpKk8Z0099JCDNyM9iLDIDxAfGBIOreIkmFi1EUXWdsI9pCOVBlVHxfFMPrgz
UEo8hoDF7C/PYm0nXF8ePT8K2hTMTgX9OwcN4Z5wdqimzXfTtQEcHyYs69LIFPN9j4rpjg3hV7DB
2t3V2ZgLjci9oEEiqdhD2nrjDXSc/L1s1UaoW/n1Lh6i6Ty0nxcgvkgiSKYlpgZzV1WPULEbUrWx
BSsb7GIiPJvSrmpijEFp9Rk00kUia2p3lzd4xUxdJEQ6gGp5CY28UaP4LNF7d05k0DZ3gEDG8fIQ
axNwvFmFFiIYqvOOgCsv3g7cDniMiYN+63V/7fuOMzPcdaSd2/6DGSY0vIvwa8Y3E7CVw9PFQIBw
LG9QN+0/yDhqHrlmEkRtZ0Ni7aNMrW+TKsKo162U48uE5mmcZXMok6xCnjTZekwUbX9f93XHlwHD
LFVHG3y9zNDIEWST3E297P+Ps29bshNXtv0iIgQIAa/zWvdql+3y9Hoh2q42CCHEXcDXn4HX2RHV
cmmyNw8dq1d1hDSRMlOp1MgxVizJ5guGJ0cdBRjSkzUYV8EDpiVv8Nu74Cmcnfa47QuMMxngxNzv
GurfM69F6B7B71jOaxcSy+83GxsYT3r0rZDk5Pl1Jx4ZrfvmGOmycJ8IGHDXGuZs0xj5Nk2mgIQO
waUqQ3N6mJU7aFvvKlqt1A+WMoFZbUFGbHY2sCTJUpql2GVdV3TXLvgE2k1/93nzQ2v6sixY1UMH
Zc5WygO/X1c+mtJwcK2Vnyggne+9hEVzBrXFZujOEwI7GhISaLruo9RPI1QysumnbOcB6uT9JNQd
SAxcekKHeEE+925M/H/8JAyC41B04/RMYndWb8gzqnon+iVFVtWiYyxnvHnuB0gdjYeiAM3K49Cw
wd12ngbLvr2/YDs1ai8iS3DjggUzjgdxOE2+sla23V9i2LvRVdEUPuQ1+bkntUJ9sg8p78YDmijc
Yg/cU+n92uQqZvtEwjkbeeo4px7NZ23Kbmuv+3x9aEtIDIw4IhfmgIik6TmqQWzfgjARddxQoSms
KPeywSXJV2jTuj6ZJbgHRlRJfVwfGGA9J9D1sLOeEvUlLmr9sm10I6BwN4kg1xc7p0mVYifBW7Vz
ivHr9cEte212TFAIAHi9DnDuDcAje6H6rjmiet2uvS1Z1sZsldDNDC5ohT2WEI051DnujzSlK/03
ll02eyOkarqsm0PntLR2oP73kGp6J3XxPXHkYczXuHlsi2TEjhr9pP7oIjkgYzHtKWcPbHlr5uka
WMe2SMvE7zyOO2PUaTcr75F2TAchAdFJUKPZtsWGOwuo2iC2aufUdsmbBjB/J8FMVkVoZLg+ge3X
GxlBxEgJRp4wP3stpFwSjew1z/nKUWFbe8ORdTOllZtC2C0B09lRDOOn1Jnx2jCqDUw/OIvMBgld
kdITULq5TyZIYVMHpJqyF1sgl8vohvNGbTDwoqjlPQSYql2UohMxnfIv1xd+sb8PzjSzGQKcLk7h
+1AV0v74dSmNESe6Ab/IgYzjykXdsrdmQwQPU6/201Cce7/jAUBLQcy/VoHQdNvymw0ROgLdJdVa
3pMWTQUQIae7hq3FB9uvNxwX/C4EIJdB3k99ps6Ed+SY6S2SINhasx2ixyN/VJOKpzs+9fmPtAke
Kp06G167ltGXT3oXEqKscX0NQOE9cMH5U0IakIgk08Yk/o8miCAC1WcYIXCCXHhPZdE8uNOQboCh
Lr/d8Nk+l/kc+b68ZwMCQu+iJj91qBm6Cxptm+kbRy5tEz0Fo1+eiSi+UEiMyBDtcNqbfnUV91cm
saSpZvuDDlqgf1OskuTqVeskvQHAI7qlGbCBiaThzs3C9sZfqJ7dplkD8VoONbMxQmZN0LXDqHDb
dc8EBxokIoAe7T47yJAcoDKur6DFN8wGCVVAAC1XszprjQczSebpiFC48gJkG3z5tnfWm0AEugxd
pc5o5vncV57eN2xcKwfYBje8OkK1fml7UWf8W4fKG8jnh00IIdiu2RJBUkS4yZvlvVSTWhTJ0qPv
Rm/X19xymJkiPJ5KueNoODUHKcIOQpkTUi7IogY9dKevT2GxWVN7pwXbgeOFkTovTsF78ITXdVjs
gb/7xl3YUM4egMoboAKPHuLrU9oM1nB3VmZFAeZzdWZ0uCFoIE2G/nPf9jdU6EOmtzQMLTtjuHxf
NxUE0dR8JzskScnS5QSm0l/Xv8FmU8Y5Les4JGi5mO9ayl5Uybudk6RbGEnwy01QG0Qs5IzLbnXW
ffIIWUa18zsoim765SakDdwgQdYhuTizDLT2YF5/zebVyqdlWUxIW9s33eB1Dr/VcVnue9Aanwqx
yldmyV9M2l8mu8JtopjfQvf5AWRCh34oX0UV3bhhrVeWx2KcJrYNCNpRuK6uziR2Xr2CHWq8SpIp
fp09vN7zNeSQbaGWv78LeCIoXSJTii0u8meyvNU32+3HSLCnHD2LkLGr772q7U+CVNG5qIeVm7Jt
EwzvlcMY8ikPmzuNxun0nPAWeV6SteBSuG3KFHIZt05QgRN2m7kaXsziYVZQ4sNjuhgn7wYhEB1U
pRC+e9w2geHJgBgiLR7DCrUddP4TVuY74A2/bBrcRLdNXtkkfPZgTTP0jcWMEOEEa/yWFhsyex2g
noSGr1o293osut1ExIscRL/iB7bBjROZxiHSR4fU9yqO6ClN3fS18YZi5by3GJGJaGPai4rKmZt7
pZG3TARXQTTfxUTu4+XGv23xjVsyTdOKjU3X3Auk82c5om9Qyq5csRtLoDCbGgT6srgsKn67BApB
wYnMvvCiuZ1S/5+GrFVWbdtguHLqB56STdPctxMMqHeL9LnqErKBKwIHzR8oNtB1B0OTgZWqH/hB
dPxZohK2R331cn0LLAmMiV+jQwcrxcPaPe0cD1m9gLQNabL0LcvG4nbbHIYD087HIVaW/JbO0DtR
UfacFO63muUv18dfith/3pr/UM6JaFH20HxCHjG0jwLSSy2qzJr4d00hjoOMH7eROgdQ8Vp+wrtT
YaKhl+K9qrlPaA2ZZLRHPncFUP8rPv3xbvyhnOOBOjiqY5CQEQoJlRbJcDvGr+AN2gaLiUyOXx56
4AuOy+a+jpDGg3ns3MTgtbq+Dx+7QmRC0BT4/sIx8RHuBuBERQKM8K4Zc8gTbht/mffd4uOdPGgG
P2/vRe5U0Dz0Mn7q5nUhKdvvN1yZVFOv0WQ330FXczohyX6JJj6tePLHAfUPuRwZJhpeC0cjINJO
dHjCqXwbFj/xRL92u7VZj3ES1zwRfOrc5t6bIUOI99sHHuBO6+vVp7CPQ+ofejhR5bopbljNfQ8Y
ww4b8nl5V4F6qrdHwhQ/oHqyLc2LTAyaaPkIuNsw3yWoBFM6fgX7GxAxTrMTDp7qt14UgKP+t1Wx
unCZHlqQ0aom784lT+mvsSZQr75utZaNN5Fooi3LPiz0fDdBn2pH/OHSN943NcevRAUrEdZiuSYg
DZB8glcqP7tNGhDxTJ033A4SRBjXv8A2+mJv7/wOupYdUPlzdqvRun5OKdUH0CGtlMUsJmXi0bSo
RhFrL7tF9903OUNFAtnxTSu7S9/DeGcRr9SwbBMZ3p12qoODZPkjnr1eIa5yD7nGsx6HrwsjLdAC
K9PYFsv792Ip0dXRHFX12Vs6zSQjz+umavsEw8GT0Fcg1G3aO8E8pneVm0XOXo95d/QaxtMn5fD+
PvRmCGRc33lLRDFJaVtIlrc4Xvmt4g6f95Ou/fzYzy5EGSbSe5+uz2JZMhOYljiiiQK/a++gzVQe
AVNr/6oIkds2xESmoReja8NKuyDSjd9+59/VsKrEavvpy069c422rAQkMBr3FtKoqBsnkO6Z9lnO
uxXvsGxAuASVd+NDJQiyFKzHj5/a+uC1IdmxDIyBkVrVOPvIqKDjFhkGy4bMIwTn6QUw6MQ/s7oM
mlObVF17GHsvfoCsQeQAgAUJzevbbek3gRrbvz8qRZunlAW029pseSHIQvbNYSEEV8KETkc/6i+/
haxr2uVnyUr2gB1cKzN/tKDL1xq5aIbHrImkWXUBr/p8LqaQnkoBQp85Xgn3H1kEJjCNuS6C0R2l
py5RBiD4TgX+F1JJN1sZ3vL7TWsO5qABR3BaXhrKqicQKhTfVZI+10jjTte356PzavkAw6RBEtNN
gd/LVxYO3tFzixdZo5QsOijfjSJfQyp+lLQv0xiWLbMJoA0w81/YHIg7JUAe7LlhfkSycuk57Y+t
TPZZuUb2YrHyP1iX60HEKQj3XiGbFh5YMaY7KepoT4YwvZmr+KbsV7Mkmwksf3/ntF6teycMlHzt
6xIaaBCF/jmnbrmtETsyRQEypnvFAXi4+EHoH1g2OY80EtFGAzPCgahm6FOOUXlJtN/5e4hlxOzT
7AwB2clocNf80LZGRgxIIFBPy6j3XnuNiy0wnvxhqFeJLGyjG15OA08UQgE9rXPcONGF4Tv3YexL
uZLMW8Y3EZhi1iItRCQvOoKAvIu2rMIVL5v8z0ReemNTe/Pou6+oJdR3kx+1/QusN/PvEhwH7Ss4
pNbYSG2fYbg6DvYW8loFeYWg3nhPxKLQWiVDt3adtY2/BLF3jsDwlu2hp6NCsEqSZ2gtla9QIl2D
/v1+ATHv/QghJkoSlzVelmjifIAYVfcsnal2btD8HfvPkC+J6K++ZGMwn5FPTP23XqfMD2480Hr+
YBAqdOJ938mp+JUk4TjzPe7dgn71YhenH8uBhzw6DvQqPrFiiMfy2INmrnexRhNXn+XY6+qL74Js
d9jx2a+aO2/MknDFBW3L5v972SLwjtOph6h77QPE3QIt8brUolfwF7bRDQfnAtxyRVe7r2Ba9899
i1aWC6SMZ/dy3X5j/MqPdsXwbLDAigHdsPFD64KySFOgJHScPUegd9gBfTYcxBzd+OCLBfvg9+tT
2j7JcPeW0zFjTl5fVFwD3li3weOEdvHD9dEtR64J0QTeVvigBPZep8jP6RNjiU5v0BMNyuNmKtcE
eGyzGNfQ2dEtFI3T8LUKgAwDoyE5wjCH2zQv9MrJbpvCcHd0KEcgwWTV48AgOTyU2T8S2LAdJELr
ldTOcsoGxqFO4rZpKbjbX6cg9yFU1ZNLGyXpyaO6v00Cp7rrwmBNHMey6yZmMsjIRBVB4uqOustu
grIM2ee8ras1AnjbBMvf34UvEpBUaB8KVFHtkmwHHPMiYiHrtWdWi6cEhp+7ZdFqFfYIjwk67ATY
fTgJhyNltLvxuELsr+6rCWX3ufO2NG4gZpowyj6SSemOoftal/eAwH6byvHHNjcx/D7w5TRLH1l9
Db7575ETjfsSbIq7udb+2/UpbBti+nmRi6ItkZt4xIUKkvIj1n+qu7ZZO1IsE5jgyaSs8pCQ1Hut
/clLDh5gw3zvyGxNM9M2vuHknEXoPR3L6oL8evAOoRsG8rPjJ1SuOKBtAsPFWSISPaph/u+JPmV4
3tXFvEZkYQkg1HBvdA6WoawC5IZK6+wwhrgSxGIGECjD8bq7vsm26yFdZn/ndqL2feYB5Pg4oXqC
IqOQEE/GQSh89GSD3aU8UDCNojIu1afJdb+VE+Ds1+e2eCRdlvXd1DMesEk3NNVF1674kpSxfOQg
lcXp8hd46EF/nATxfnL6od3pEjqF12e1bZoRB7SQeE3oFXtVndTsKCh3xbEZmzXZgWV7PjiRTUrq
Po9B1Q0xW3Ae+d9STX4poNNOslQPeEJMVyzPZhuG+ye1jEnHEY017lZ7iPrFe6+Lq7sqpWvfsXjJ
R99huH9KSDuKrJ5eBUExpJbsIFOubgQP3R3382bvg9fJnVi78kmWffkDjUnB95d2LeoUaVgGe+4X
rnPMao1Ogk0bb2IxadPMsaYxQmZU0XgpFuYICiBlXil92VzJxGJOI/qsIGCDeDP15FBIoBhk7E3H
2AnuR5DCguxBTZ+1m3xHHngHMTZ35css1uAbkcKDXMsweEl5Qa+sfCZqUPmu6iMUdLVEs/q2RNkE
bOIC5vZ4jq4uPRr493hqT29zkFVsALLiqDQBm1L1sqJQC31kKYotu14StISUDQ9WzMtizn9ANhlY
M0TZt49KoGVGFNVfKSjWD5CY+a5UJk56DvSh6tfulTZr9v4d28D7hTq+hLHFZV0+N1FW/czrMjpe
N2XbxxjuTwfW5qgIt48t1ydK0Z2hvf4iC+8bR6YxgfTiMFZrxRybdRmBgEcZIFcU59AUKfLct5Ts
okqi6dVvt6kJRiZmMx9LH/keURcvqNxiN5P+NsuS+df11bLshQnV7FBHS+e8Uhfi8Gjf9olz47vT
2m+3xHuTxRp1DwVelql97Lsm33tN9lbn6i71ukucAj54/RMse2CSDU6inXWQDfUjGPDRhdNAZcbL
m/DGEWItP7at0jL1u9N4SlhcOjniL19QUj1gCoclVF3//bbBl7+/G7we6kbQzpNPgH2/UXDs7uqe
rFyxLc5gQjZxfa9B1hdOD20IrlHW4ERKtYSQfFru0Dad7eISFPjDkkxc/xjbhIZvezTCTNWEkqCO
XuZB1Lu2TuNdBIb3fTWyLzEIMA7BvHbftk1nOHsfZGPmhqhxM4+/TardLZgOhuFxXbpbOnWgeP52
/cssN0qTnFCCx6kOY1c+LXlYEpeHhfwQ8fKuz7xvOf73+jSWxM8EdLpTwWToIzhScHnti0kgAVN0
58TR97oC4EZ7cXTyKrn30oiseJDFAk2cp3JiXiZd1zz+Dpe9xp08iMLT9Q+yrJuJ82R+1lVeUbaP
aFOJd3xcEPtteAKEUe/cDmJDKMBcn8liDCbmM/UziAqgdvEwNU63V4X+VEMYgajiZzJ2n0tYRkHp
ynOYbS4jIkAIFUTPASJCPquHIIHuaiOjV8q8s6L5s567dBfF2cpktiU0IgRe6pFRTEn7KKukP8qC
/dMC8rsjfV3fdDHB49FGetLoNy/vu2DU9824kFsg0hHAyGkop7sKPfLnbTtkRAdoUYdt0GGHatoH
sAV0RS3FhsVhVeKzPakgwwzbvj6bzayN4MAnoERGoEz/ezAsIGBd98lh2+DGya/yrgQ11CyfJuEl
5zZGZ2OW4ZHl+uiWg9MEg4YsGwOaMOQVPKyPLvr59x2AIAhnXSt3Mtfu67aJFvt+t9+KNk6qY90+
kjaK9wxe/z+nNCdrqDjLAW1SH6o0jkRbL0tVQiyaiXI4/KaiqryOr+yGbYplHd99RuImEMccnOZR
qooV+7TRS5V/SF/rKZ3X7jDLLfiDW59JfTg1tavTmTSPSTF4/YmorJRoCQUIIQNXQeHWX712zvF6
zLijk3EHuWya/yR1SrpXp6ggvXQgBW6HR/R/oDU8T0bU8a9vo+37jQjBHBFMGdXySU9ddaw5/Sf1
y+pY4V+uT2DxJbKsybsFDv26gUZFXF5aXESH/dA1/J9yDNbIB2z2bgQGRUpUnQu3vDiZT3aFl/zs
M0K+DDMKKmNV9SsXKUvUNjGmCRGt7vK2vICD/TKiYruP51HwvahYUp2Wl7OCJ1G7L7Jqrk7bVs4I
FHO9FAQEMmxwubZ30ZQk8w4pWb0ms2i5WocmYaIAoWvpCFwQSAzhy3q6ZDlDy2MJLQ6NLiCx3LXD
KXgJXHe8CTnKIVs+LDQRqAJ96A7kyuQTuNkh7OgiwVykjrYNvhyF7+xNsyKNi8ovL5lL4k8dZCOd
XeBz1Pq2jW8EjKCu0i7zRXkZijI4cJGpm0gUzUpC9XESF5r40waqdKQED/clLVW/B115iiJh9Lac
c5Pn/ZM18f53iqAo2ZbDhbEZAVLXixu/KS8CYNS9p2f5CIzcmrSI7YMM94d6VZDPMo0fADN5a0GK
24/p9DOZan6g5Vyc80io09TO6WOGQLHirR/HnDA2gkKWucFIOiYuA2Qv/qPCpuugvxv4N9dN4OOY
idT93ybWxpGmei6zJ1BofFmyRdW3xYOTesFKULb9fsPzo6IpoyHhsDHw5Dz6TuH+AMJErcQVy883
Yake6XEFdfrsaVHoaqeqOqoq7259yBNeNi2QiUcNNesiCLDJi+O7Pv9W00GnPybSpuND0rcJ/Wvb
NIarT5AhLee2wcVqWHCKxdD0qLWr4OBCuPvX9TksW2HCUoF5dqKM9OIy+4m4A41AcstmoviKv9uG
X/boXbSSnUwBXypxrghC49uxKnnxlUXgdzls+/3LxO8ncFpZuGGEzQ7q6Chdnhxj3KavD25xbpMg
sS2DROFNob5bKmYpTx41S+MTRaUWPbbsr85Hz9/yn8p6Y40+NKF+teA6VjyUlzxrIT/vVMUOiBKU
g1mxlkLb/MNw7zSYkg4/X1zaNhMH1wFvOErLwZ5BFmSjVRkOHiqKEwqZ32VodJB+jchAar6XBZTJ
P13fGstHmBi+NirE2EV5cUmWC5PXN4/IWuQjhWDYyqV5OfD+TGpDE8anZE7qqnPFBTXr9sBnpZI9
K9r8RxRm7YXUM9mmvxCacD7hj7HqxlFeiiHw9xo6amByqyL2fdtSLR/4zkXGqkVLycCKCxnrKN1N
KTj5q7Bw9o1yttA+MhKa2L2QpX1TlJO8pGP6AlDofPbh+SvHhW0nDB/nddd3mdMVF9GxFyFm/4De
SXJb4mSqgLdeibbLaB/tt3GSq3rswTSclxdw2LwJmuzCsdxorMZ5XSEbTAsd55eRTf0J4Fp1C8T5
wrwxb+nTWzbAcOqSKwYMdYa4UbkeuISClg17Mck1BR6bvxkeTQTId2YaFkA0Bu0x8Br/ezULfhqr
ulw5VS0bYCL2qJCZ5KSAncrxayOGYN/jmrhSYPmQPR0LZGL2+Jw3eYku/MsSsCMGIgNAjHfd3NTn
kUnvCO6wnyWlh6EHZ0IXwL4yufEWHppkijMtfdfFy+hl8IPukLlJyE8cZCDgO3MBUbzu57b1M/zc
w0lelV0iLiLU9WeRMU7Q5JslaxJU0ccOwoyzHJ2mfeA2pbq4rQM5LXD2AAZ3WSpTy/1QzVzsMr/a
BnINTeSgx9yozDNSXDR1/cOsew1xugm9RcBXVyuR0bZihsu3LnBuQUEBVvFRGAWNZld8C6tKTYfr
O2JxGmb4vSK0D32mlqtH06Hgr5rqBmqT7g2jiV675tomMTx/CnUJ8myaPZF+gB6qR5JzQiB5G9Ky
PW37DsP5VUTm2i8RgL0hRuk9CB+6jk5nd67S4/UZLDthAvhynjPu4zX3UqAScS5xKW95u4YOtA2+
GPS7AzBlDqVdjxoKB3V2pEP9HIsmft32y40kXTVzEvt+icDo5DdOALq7oA7XNO8te/sHWE+EMk98
XDSCERUK4RWHvBLHPHXyFQu1ZLgmQE9GkMYcKHoVopHdUj4e9FJYAsPya9LVt1PQ36RNeYewvMZb
ZjnLg2WP3u2FDAB1QUUVp2wZ/aPnRuyqiqQHtJsUO/SOroRCW+nHxO0lrhDCKTU8DylDPwJCCW0W
uuNALb2Cbv5hFsgd8AYCEG/zAILqdJunmNg9hf1yW0xyabt62EPMlLwW4JCO9gN1If963eQW0/og
UzGpD2XFOl4Xvry0QNf9dke/GNo7F+Ipuyajf9X5uIWWEqdmYHh+6kw+7/DPUxuDubEdQ33QccV+
5CL1NqLJQhPSp1j8//1zgeqHXf4yLq9EyewUj07cyr8DJwRGERp9u6zOyKuOW7HypmiJDCZRYuBk
hTugvnoJqZsQvBtFrDngEklfru+UbXwjOJDOCeDADo7knKvbmQ3pdxr4wd/XR7c4r4n1a50UIpMp
imnL+3hdgV91it66Rk/AbfOfeftz4uKtqDm7vT6f7WuWKPXOd3XvAw/hIF+RJCjCXSVYlZyYVs64
Yti2CZa/v5tAAVpHY4JwF3XN+CAnjWfdrO7C6rDtA4zz3lcDniYpqhEVqdk5SHl9E3rFSlHO4pUm
hI+BPSxgc4XHnGR0z17Stu4RYBf/wadtG+6kbPkhrlcxmJZszKRQjCuvElEylqieF2+gE10Y8aDs
PcCFyPRtyON6XxG2dhDZPs6IA9R3Wdm2k3hK8dzq9JBnnDzxH1mi8VCdPK1dN3kccZEl1R5vZm5H
t+UFJv8UNDXiolc6vk2yUb9EwME/uHX34/9uDkFMTBmbvu3coM4h/O018V8CiOtdsIDttw3u/duW
207UBSiiPIh4cHHgkLg6Z+gGWxn9o2N0+elm0udPSQD5eP8E4vT7NJ3vaheSx97wNZjW4AkfOeMy
hbHlKaOlpIKTk8IS7cTgd8ccIpHn68vzUWaD0c0irWC4jJFZkZPmOFjqCBrNXShewrYa9tdnsPx+
s0jrTRK9RX3igkY6eFEZhCgGNOtssMvl5xuBPYoozaT2yIn28dvkQz7IBex1ZXNtv3zZ9HdhkFWi
r2ZGPAjSR9GhbZDtVRy8StvWxYji0kd2kEE+GJpKeJ3iRfcjcdTarc3205e/v/vp6MLBBb5uXBQ5
3PozD0G1g+7lNfYM2+hG/CZ48CwC7mNLhwY6e+DRfBn7uV453mwmaXis5hEhpQj8E8649DB1yj13
C43mXDC+UsmyfYDptuh21ixpyAmqZZ9VgacJ1w/1ikvZBjccNoEW70gbxARoc/jP/iimvR+sZraW
0f8ouHIQAOS4RZ1yrxghEA+034AHwk02adZatZu3nsp771QLKu5q1rr1DlGn3oJChruaFVaSNrkI
5rkH433D8r9lA5qvcCy+Xf/1FsMx+6RrWtAZDW7efz2KOkCJ9j7EkePJVxsXyHDatuo6EUB08kS0
k7v7KS+LbIeDBaDn699g297l7+8cN9LpFKB3lZyEIH+j/zo//i+usbbBDb/tAePE4+fy67s8uRFJ
qU9z77xe/+W21TfclkIyJwvc2T95E6gpZDSSr3OmnV04r3ZkLVHdvHAt5mO4rcfmpnWYRFTL0QPP
5uIlaZpbTtUD68p72q/Rw1pOdVOSZk4Fi9uA0xNYF17mUR4mVT8mGTkDKLRiSJbVMousLAgZEw31
T1HPb/CG8bxIPszOWr5mG94otdA880pnObp0OcUP4HbjJ42n0i8BGoFP1/fbYkxmLbWWUZ3NS3cM
6yPv06RBRxrwqVq5EVq2mhlnL58rklXM9U8sbR95G51UWh24zF+muYEo9hqY1fYRhj+Lkjne4DvI
33pQJikPjbcziOS2ObNZO41KH4RGLaPIPTPn7xT4B2iG0ro6btsBw53rqi3HMMaPlzH7EpWcH7Nk
CG+uD27xAbNmOgu0jAYE6h+hOz9TMMXVSXkXVcGtDvzX61PYjNRw57oLZuWjyQbagJQ2aFor2/yO
5qEKD00uRbVyIbTtsXEe66DzZlCVUbTWQoWux82ilGrlrLesklkvjcBnE6SZ/q+ZEgKedTKcap/9
5c9rrImWVQoMV1au2yndeN4JirP5kwex7dc6arxjLoZirQfJ9hmLF747dUDDkUOUEd6GJ4tPovzZ
svK8fEXGN26CWUGFbkQ9R72mp6iQ81mqMf6cFUm4RZUcJ4NZP+VNLeIqyRCM8voBrZdvwbxGvWxb
/8Ws3q0NQ3dhknsIpYtAiArhZREH43Y8rtJW22Yw/Jii5SSMUxw3yVQ9sMY9a0Hv2yFa8WSL/Zu1
0Bm0f4MKKD01WazBsoP7dTLE+f66E1sCtVkETYcSbLncw8by7Nxn1YM34XYt4/JhidKAYa4VjWw2
arhxn+U9CBPgxqnrfE1Kxf6WkNbbjbxixyZtuuP177GsllkE7RMv7LvE9088AMlalb05uf60bWjD
kyF0PlAIbuFQJkTsKQU7b+jytQ5Jy0aYejCdK7nQY00ha8C/x6MAxv+LiKPHPslRJxrdlduZZRvM
YicbicvHasSZVsjzWIQQUU7/0yXZWyfbH9fXyfYli5+887iUIaH2li9BPvTgxy4EALK3iNCXCn2s
+dYcyexglkWkB1AaBSfdsGwPsarpEBUsPUABKttoTIZnj9B+VpwN9FShbeqY9OmbDEV2ur5MlrBh
Fjq9ROHJNG/oiZfhk9DRmzflpzhuv1wf3uYIxumsydBl6PSE/JfGfa2HxMd+dFbLprY9NryZBJnr
4WEBe1yQ7wFvF2tlJYZntXqOV0GnljUy+5IBc+MxcJv0lGfF50SjC0UhhQHS7tv1RbKNv3zeO1OV
Outd4ic+blQS2M9ERefOb/43wFbLNvzRHjzqMopCBA1I9cyQEkmaw1apCmJ2Bfc8d92indmJ9NNX
nmZy5zZbAPk4ks2e4FmU6J93q+DkB+RH4nr/6LB1Vw4d27IbfpUKP+E5zjSk7dM5GtQ3ry7SXVCq
NZ4BS5QzVVxE3YRlS+G4kFD7W0b+3uPDU1L0T0O2BTy8rI/hX7XX48VLjcjrkL0cEhp8KdytdWlT
vaUHC4RCXxs9oSkHVLPTaXahpSvdHBIGaxpAFhc2+34Tp8PJoprgxKpwxyjE4aNK7D2vvo2d8K95
6C/XfcziAWYHsPZ4M0BoE5s9gY8uqofuMIRbBzccGO0wE5pz4cAyVK90RtW7m1dZhpeD/YN6hdn4
C44fInLd0lMxT/XOD4uTiPLDIuAqAz/ciXw4OajwbFumxVfehSK8xg6TzP0m20FNDY/Cnq+n70Uf
JuPh+gQWnzAFXGjpgPivqgNoqbm/fjergX+Q9tHNuknZttrw6z4OcbMRsQ9SzfFrS1iFPh7otVz/
/TZ7NQpUTczmNB/b4IRj7T+QOTt5M84b2Q/pLmTT3zrkG3fC8Ow2A1tRlWbBSSoQ0SfttxAq5de/
wfV/E1J8YFQmEwaQyZIGbZLiqITYzU/pSiZAd6ojfVroyv5iRDovEZFhswcmF4LBTE0zyCS6bvyP
2xPytQtrD/8/YgFEhP0RBC1w3Lk79WCe705eWsgTbSqEpArKcy2NMrnXQdX/IpDPG9Bx6dDXqWzV
AzTFQe+hM2gnJlXN7kD7Nn0Sc13GR+Wi6lQLNHPTAqgxMXgYBJwZ6LouquAvcPuQXeMspOfguOsf
VCzIxQOP042Whbr1WE7rs4jRvAXJbO8pqmn1VuKLnYNgYaZ3hWK5/yn1Ih/v3g141A80SIf6ZxuX
ffpP5JVQNE0lT6cd1TkvDmCHD9tTSxxRHVM29Oem7cOXGQ1oX6QH9tyagn0FBHnjfc8j9wcaALsv
ihTilE5C+ru6KyEuA1k/9O2nQwv+qVB11a6tKrApgD2AZod0cFNy8EI8U4AbHU90kM3OL33R959T
T8annmrQTrIiKDy82c4zB+AwdtCC6w3JQYxseErzLp2PdQNl1R1wkHR+jv4fZ1e2JKeuLb+ICCFA
SK9AVfU8t9vdL4TdtoWYQQgQX3+Tc198OK6uiHpzdOwNlKSlNWXm6jEgPnLsbCdIhhfzixy84TMr
OAAYRZs2XSzHXMVWIxrH1eUCRpmic/+D12K5BtaKph/gM/bFLc388hpV0jHYyQlLG8vB967QzPSu
FMloUmHI63fiWtrt20zpF+uJaUzKeumHK8zGKi+Vh0G+TBTyuqGtbxLgXqYx0qmWzUFWQK/voP3B
yyf8d6kTsYlV6TULNHBYOQYARERCRroB/4ccrI9kETXPufJj17F18K33OkmjbpYD1pWVdYKR8pWN
xCSAY2xk3z2nJWrJAO3xBeghN/RffaelAW65ub1trOEH5epQRsM8jRnI/IF4rPIGGTopBuxSjYmb
eVyAgGmflG2mJ2vwYbYL1XJBsYzdSvvGpDY6q6xOaG9MFZGw1HRHlJW/Gkb5ZRHS9N7yIav2mA/b
l3ELJkgdGZ+EF4Q6ixdhVbtE542hCRnmwb2sR03HHaC6+aejHdT9qG7xkY0r3B/ET/1XCdPsI4Dm
vauSiXy+mDml5LnQnuftDA4f25GRFv4lXwbl7dB9nO4VKy2JUo+Xb5lTh/mFMNb/3vXBfKGDXv7i
Yc7aJ4qS4BMN4XgiXZaGfDad7+gEM8gWTFZZHP6n4x7+2clQxpDf7iE/iNNVLb5zm2Fw2W+rG/Ox
pH15k2dQVpqYh+/vJfUOdMACRdB+bx4RWGfBtfArnNelHeqrwav8X7xDUGZ7n1/bmvcgyLRA68tu
mF4xc7h8wEAI9nMoIMB95SpMBDayMgak56H04hHjU/IotSUSv2KZAcsWYED9cZauNIk/qax6LEmP
3fHwP103aqJ3uAzUXlBIuBPIsGJmRqPBCpm9JOVQIDlMKWJyID6tjZQ7Vs+VnsDpxqwTkAEzM7Cr
tgGl80FhrEqxAOmPa0Al6NT16q71K9Zdy64xf6qcOjhA3hxkSUVzIzHASo73bjFYBbxcYZdLQzGf
EwgcMfUHCax3E6UdK64UG7BaXpOLMWmgsrkH+FkNT11HmI1VUA/fZDCETym4aa8jL8L6Z8sLnP1Q
ALN/CCEhfjE3C1d5nFm3W2KCO+XWm4rlkNHcSgwnplCliq0t1W/t981PKkTzYDpHPAApmD3xLMAq
YiIQtm/Kx+JP2uCKJcTLJNQN0hKfibP0wix1fxpt88OMa/Ii7YCdJOvky28II738wKdsDJIqpE56
m+Jee1nAtb3BVIO+9qJssvly2ROMUjr4eU8wVQTMwizRjNEO1DuMBa3iEuNq3hxTk/k3eDXe/WSn
IdjTWtjwIEc+3nEZTC/ouXQswgym4d7LUqZihXlSY8QDXtukITgcJFi1SCta0GcGXwRB0YHqPqo9
LW5E44+gTDXDhyGq2qOi2fSJCKSmUTr55VutgFfeTS2Gh8eonDvOqxK5NvfesMoNN2jDkJhgOs1N
1QWDSJgWw3SbSuhjlrgCXm2x2HcDv3cIVchin4Wtjvx2Lh8m1dBbn/n6yQlGgVJLTbKXQvrQB59U
987ynj3CdU0JNK4Bbu4XOb+kcx6oiIUVgcan43n+xexjJPMd2NvNkkfc5GR5gSZFyjpcRun6Kgk1
t0+fOfCeoZ0ppAjKNMCHQGnzHpVgp0LA1zhPlJUpudROOEGaNnXqrtzzaXbafdN68ISNHt0MKk3d
BB4bdI52Jnc47lIVjreF66HyToGf0het6Mtmj45R9qZlgKExF77orXpHSuTKqKyA5bg0GJscPrVh
62PQhISAKUlLHH3MZOtgNaEuXmu/o3dFVpUPuVj8V4CjpLOrVebOP20g6PUEjFwZiy5szRRlpBuq
d4nT4752LsdXNXPHfqPN1P+GhpHeE5/xX5zapow8IDN2CF0qP5JI5q9TIXpsGR2zxKfOeMcgjx9G
Dckr9w4ql6649hsTUAwcLPiQpHJ0nmxugu66Lyz70IGjAKmuTbBrzWJ+MaiLfhdZ3olIUyCs4hBV
QbufXUavuTM77yqHzndcMQBlr3nb4+MZHZubAaMwfrWysjQOSJsXMUKphcQpwXVYsqC6bxqnK+LG
sTSPcB+ALdrBrbkx1n1K446m3tO0zHBGrAmKADmhZj/s2JjnUOPMWQkcUDRNMsckzGK4nBpf/wgC
wKfiKUVekacVGeJ2gWooaysjkiwUbN+KriRR7qVDjSR2am6avoH3FCKDq5bISy8H5VfPPhgFc+Qr
wxyZoDTm0EhWkv2eUlwiCCFXbQ8mvCcLIdE/FmN8D94MwOGeDTPT14tdzMEqOKJo8qAqEC1hvpQR
Hyj7IFnWtdf+WGLfJsOtExM7pyEgsphIR1jsQEAiw7QPAg8WzUZh1XGFFPUtriSuywj8Z0ISRzmi
yyMBnGh1q+tSDokHqQ4auWFWzHejYLLcDfjEJQEhjPHn0lXd1TT342MxeAtJFvSh9YEJpr8Vy+i3
EcZPwAHPgFTvimB0i1gIzBBsRuLv3dpJP4ICghCLr8obAHRUPFUsGwCGcHwbSUzWUTHrGFSULYey
VgSE05BHI5o1WVxgVYuo1LNHEyhwpuWux/w6elmHPr+ch9m+h2Vr35ogd1kic9MlEs7Rz6I0l32Z
dFnd7bFyzjUUyMR8zXBDOjGbLULwDv2ye9CncU8WiDiLnSk9jrWVDM4tm6+p8ew7pH/KX63j0Qet
p/qqbDtyM/PMveqavM1iXKL5Le/L8kE4k6d3YiUVJCMiz4cpLTMfsksaF/gYTBaypJ5tPiQo+Vks
+gKRD2g5WQa1Ug+XJul9LEZY5i1kJztHvkPXrHEOQGlJP+LVKF+HzM2eWJ4WjyFuWxN33oKWD0EO
s8QpFOPGxEKddDcFrG1jnfL0B21H887SrvzBMaflrksNXKjsCC4WXUKvcz9YWr4hGF9+dLarw1i5
DgJFEKPdK5qSAF9CnH5BXrEeJO70VXfPZ+jXR2PQZY+0yNRDLtdEpug0XAGScV7Hvrc2HRVyn+Ci
tmFaRRZsQy+qEWR+dHPOfvh1P70GadXti86Zf1A/wIQMBc1Q5jVq3/EMsXG2NK+TsSxyQjtEM1DU
7yoLi0fUdmScGzG9aHC3BxwTLuOhNYzEvgN+d4KnIUC3YoCFFNX8TZWQsG7qcf6JhMYzyM8KpBSV
76RvkrnuDzqyWVwwDxFwnHY5ZhYq3QKIYlCFxI/Jaf6JGYYd7vzBXuYF9JGLpc3hW+04XsmgmfaM
+cMbB1L2m2mRBkJ1wrn2kbtduF0OvYRA5s8SsEmb9Ki3xKi1mWeMuZOJYS32rB7lJRB9HHDKIbgN
FbCDse3m8UpXTbP3Gsiaqb5XEfGnNIGIzkKjrJXyuvegOpLMLhTbM5TbI2QO0202USjH9h7agg2a
/C/t4o6XHMRYZBw6SBgf8L9rj4g8QhGd3lnoCtuI1x178E2FW2Yi7XJIJ0qnHcZ06Ts+mTnfo14N
/A8RYRsbT/SPRRfC6ANo9t8SbrDojSzJRVF387e0ytllJ/ogsZDgfFocMd52xdDcdLTprhC1FLEa
y+Wx5/kQmbkrPtx+ZfcYitVOQxS8VOo3CUoi5o2ssVGKAkwigeN/8tu6+GQWYoJxNrjdZeCO7Krp
mvqqh5zkG8We3k6YgnMNqEx6b5if7waNawiVzDyRbV0nMxYhIlD9f6eImuZImVbP8HXpUu58Yst3
oLRovsqIDTTJNaQVGgBerzqQvW/R4MBxMxZT/aKqxv3QBEhqC9bM30QarP0Or8T6zcV6QXvauGgW
VWZfFTk7uAQjjKK6rWGOipHIRbz/ILt1ssWMCgEwevzSerIEnbiYLH4tqsdxSjlnSKvoVF6so5W+
Q0bE/GomyMpHSlbpDjMTugvfwu0knITtbQr4xUPH2QfGAxu0w0oQuA0Y/Uij59C7h3XmAnww5CxV
W+lHyTCpCx7Zu2E2GC8HmM8zaDO4ntEAzrxEtQFQrL4AhrCPKifwdAL/4JjggHSJOJHlpmog35IR
5b0UGAfRXZAsJ+qidjtWfwxgH6iDdBxdSAR3UxheIv1FtsHAs5oTPkvyvUBP7VKnBHcEC2j+k0LI
BC5tGd2nAdyFOXKK+caSXmgU1DucVMRZs7c3k3X4M7FD7yBZ7uAL/aYapipCKcPHFbGk5Vs1e3P5
B6oJhU4weQn53ZoM5WBVd1D/8HsIv1x5NYWxCdLPfpJnQqfozHBsVFcz6V+lDWjkkDHUbvo7bWkR
HExYZSzmPQv7C2+p8yZxGuPVV7LAiGTHXREpWVupvSzGdo0mA8TaWhOTPReIRJGWlrUs1LPjDpka
I6B8hPNH1+OY7ZTvFjijAxKPyGaT8r4FDq4AvybwjUhHAY9rwhTLlFrovTxUdEDohavXBFc+ri6N
K9qDamcROPTRb4qQ/fBmB2lzjOVHzEUb5EXXi6od+YDoQoQMDtRtXsexkBAYZ3OIIUiMhu6lblwE
NBz6oE1SWzo5t0wXPepVmMUpDj0lkFqEoMIQXvlq6flrKfR6V2aSAhhbrek+hhwMkUxnrAAkj3Jn
n+JUlBEu7wlr54IP+5iG4RTubCuK+q1QadPeCt5PT6Reg3NSy5Ye1ouuu9DZMDl77tgC0zRsYZ8x
9ABhP6M+a3ZsAZsOz/JKdfARs/SANHHhJFBPhg/1MEz6yWIu8PhOy3DhD1Uf1D+oyGEODeL2LFaZ
ybN9xYaQIMzA9XlX+RWGT85uPaE9NzB6W4RtOb7BnKpsV6GEml/AzhAGW10DpKgEG4tDPTXswbbj
gsF0GdLQdFI5IhZSrfmGaup057ABvP6oa6cBs4+tbOWMaWPBRC98tNp1UlXFOH242JUxpqxvPumS
Ve4PL/Mm/9qvvAxV29SjAE44l8uIFO9STz4QXLZHhsq4m5FLhlyXRuiyOAj6B35oKJ8SxJkz+WWq
IWx2soLgAqAKGnpZ+TodI4KmE1pUzTLwGiKzjENsUPQLgqOR6Dtt8vabP2jUp3iAi5mbfmqerCL8
JRWgwyok2AeSKnKhmoJdojDfoiNiJCpFacr6cVeOQElDsaTMdtA0lb+0A5EPBRG4mYurbhltYuqy
3yHLgAXyIkBCOhoLNtZIxE0gWljeem4wWW4A3he2WAzublpwG8I5Lig60LQbXmTfLL8mQuW30J+G
xNGBufEI4MEDV+5jTqauvTLQbLgzMgzuUmb6MbYjZOISokR1CBGVYlyAB4ECv4ZvA8cFhKm0CIYi
LkNMhc1yuZYGOKv6/Boj0NvywF2CW1TPqBsiT6luC1HMIjJLa9ROBwhKNW5tta/QxX9ArhvcAaDP
L2XYfOLaQDbgcqdB9tXrPjZN7iIbY06a9CB3pxF6Y/hlqYHlU38ObiHKhhKDCw0QMpP5g4xB/gPs
mAG6mprdQNHEZPs8TEmslwCZZFV27MZQ0nxmS09u3LnG7CwPtepP3nKkTiFi17Ic7V74oXL3vfFL
WAEN/DIiDpLZaxAHs4MyVMbMxRwFNoHzw0WzPPhNhgJUOqaoteiS92Czgw3TlRnLIH+GMng2oGiJ
imkYvPoaN6vlIwF4hY5XjVOj1MtJZ64HiwIA78rxwmnWCGTqC72f+z6/gBNv74YuF0Ekx8G51pkE
gnAOS+RoEvfBS91ijwWqmzvcRuNjiqucHbKhw6ErpVlXEk7ZacMMTd2xiTE8TqhoWqTXHWyViV80
XcQD7+vyyZ98pLQM1ce+r/Lv6cLcDwOKOcJeeGG8X2H0JuoVgINJ26Pg0QUdcnI/1dPeHXX4LgUw
6CkkXPME+ci3ltULZC11inYpAo3pHjYu752mbV8UV/J+8uc0i2riyemnKzHFMvYQrbwOItC31A/T
Nw6ATMymkqQIPAkaCKmf1od0GJfYq2i5RHqtrxeq8ZrYDB6uX+M5fuQT6LnOQLw8hoEt6hggvwA8
JSIRaXtDk/YI4wsn3XVM4Ex3wlUQXSlz+qHzIXszPOxlTB2ANiBmh6zNL6bssA6PqpJ6MS6PRorS
966wOamiEU1/TFPJdTDuZ1Qx48osBU0WXk7NLgiL3N5Uc95DfAO9gT4hreOWezRR5mdGirC/5KOd
ipcCtu1cdpYgxUsnIr5NQTFW36D2JIp35UBNsXDbHoWzsqjudCnZgwMUXTKVCnn/4NnhXklwOpwe
akHYpqL4nJWPo2ogLJ5ZVTZJJpBDaKOKvTFLDR5I4PJXOkxsiiEGw1BkNsJjyN/b7BF3ZTPslhmz
QnaQjmnsRYp4boEb70fct96CTLrYtdSGwUugXdldwskrc1mDplqv1ek5xaUx+q9DXfR27xQWpYac
tvhWNHhQiandEHd7LXzvXroo2EBCCTF1F/Jq13MJm8BcyDaSkHGTu6pH/r0KCeIAMpt1V3Lpl/yP
LhdXxi0HEw1HCG7+BzeD/kGENNfWy7t3TVs426q1yJeDNjdvZg40Mp7B/Kpmf/5UaVreaUx1SqDE
ku4QsJMCv8AhcbOgkDS7UxM7FvNW7zPigNWHsqS66xq63kLOnB9kDYflEvyraDAdsbcTTmLoso+U
u/D1+aTErwx47n2D2uYtmMEIKTy/enU04s6oGw2/xrmd4pTPmYOgldo/dYl6Q4xaK9ox8DzNBy58
xDVdYMoXR8LlJMi2nKemr1G76yeNXlPQdOZGM0xFjq2BZjWgISCZdIWDVKcpGvJkZN4+gRidf/f8
nt7RVjEZl9pxnzNcHu1Ltkz1EA0I3MxFlg/h+yAHgoo+agu53tnSs4/gJ6HIXPGAXJqgcb+lTuB+
oPm3PE1G6F0FfnWRDAg+vIu6QtERcvysRJmwHsDAnjFpergUpMRs3QRD68J3z6xpHO0KyJuqnI4d
4miPY4WQASa0HBQCe7cPMf5aUnPoHItWhA90SpYUiubTha08uIYWN2JkMOsRn+r4y7Uj+tBPUJly
bNQHkPaTY5r/8dCV+WZZPSJzxZAlIHIRfL33BE41znza3cgQWeyFzar8ovLTIUbFKLhEY8ivL7s0
rO5NPnrVPnN6le+cECpmBzREkB21mGs9nAcy2eopY2pnp8ZZYPxDCuxHtdosjHPokgxAkBM96SNA
lq2YchWwsmxHgGTQezA7NuEaVcuUHsSKRvu6ZXykbf8/2snQfM+ainh7O6/qZaJ6X5G9aOpcu8Y8
f/2OI337rYSyVTLNhxYoCrWEYaQJYipWnZIIP/bw9Yf9BWwYg4BOqAD5ewTMUE0WEEJQPXLg8z59
A5uoCBqVrjsHeyLVRTrDE8/1yblLx7Z3/Ul/fToWGTPDBo/tU6R2USPAhNHO8L1N2XICjnlscTaI
CQJCYqgHn+2tEGVUTGMRe3X++vXaHDs6G8QEssh+xrQHhrvSRVTvI2oByFNYP2ohBHXCzI79gi1a
AvTpsm7QD1I6/QEBtyYKINVwwr6OPXwDM9ROXrMWHVUwFe2rGdfdnbtTbLkju7vVQK5MV/mEgfG0
8i+KFNN2kISOUeCbenfWBpANYtgKSIbJpv//z+dAkazIcGWamzZr0hNLdOxXbBBQk6781lbA3BQQ
3YqYwBrZySyxU6JueN7P2FiwdtswyJ0mWBtKD6Odk74vfvlAq8IHnZLfOYLu2Wofpzp0ddqN3j7V
5ROtacxDiKeAuzIuLy1u8hOrdeRAkfXvf1l04XOeK9Br96k/Or+DAmpVtJblxdcLdWwvNtasM0wY
dpZ1oYRF+b++WUlndTA+fP34Yx+/sWeKuKm3pAO8SpRI7gngT6gL/Tzv4Rs7Tj2LtKaCNagA4kSY
U50n7gqwOu/pW0OupClZjqcTPT/KFhyGsBen6C//XHYutgLFSgwZOKna23do+EdIvoa4Ax5z7vCP
rz//n6cTb9gY8jTmC5GlDfY9m64h8fkfP0yEiENQkUrnlAruPzcYr9nYMjSu5ISJLyAuVkBkoK4L
satQn3r6sWXamLHq2wAwNSv+c5mugPMqdN8GSJ+cs8f4+vW9f9mWKsMRue3C9wivv4NGUqKqG57S
gfinL8PDN4ZrUZ/JpHLx8Lq6saq7YWsk1CJTqsjj15t8bH021qsgP2w5sGl7FJ3KBEDYKcKYcBGj
xn0Kl3xsgzcW7I/EQEQSfDPwOAH96jGdPfP7E5LWx5ZoY8Eo9eXgxefAqXgcRToCMlt20aj64TTc
9p+IWOzCxozRUULDxa8A1Gql85Dy9oY49UPm+b9aDCwhMkeJIz1hc0fWaittgZsNdSvdw8NIF0OW
ULHX+4UVL19v9rGnbyxaDrZ2vTLkAHnaFd1VprsahZ39eU/fGHI+5I7b+TO+3YUC467tRLgLM3LG
uI4AOejGkKlGF9pgpHQGNRy+D5V59mbz2vbeDv/tR+mFJ/zNP8Ue1xdtLZpiOFcfQAM6Gh2UOQp7
mIZq33bu7/9/WXszeVPCl/zegyFCfPy81Vv37K+LpMo7FGDKgMONanFlRjTZXFs0J5z0sZ3fmjmU
+Jcpz0B0F+iLoc4eJi2GcifnffvGwrlFguxoWLgiw88JYxoSl59HC8B+bCw8zfOgzQLm7XOMyY5c
bsqYB/6TzDwPHm868/BujDyoW9Ys/hDuIV//yjpcgwByLOdZ9Vb/gmNWxYSZfGAdkCFAwR35wjid
xdDjQJv/98FhCxRzBy3ZXs3hiwJxMl4mIBPO2tmt+EUzBShhpsbfo8QPCTyglM+/u7faFznq8NUy
eStTC1hd1VeHoasVurb0KkQj4oSHPuIhtvLCqC+GQBCnPvDM3lu3RtVrLaEnU5LN9O28ZdoYL8Se
0WQ0FZAVQNzsEFBOB684+QuOGG+4Md7cq8YOI8cwEMXUw8PsLfMN7Zv8hAc99vSN8UKrkQMgZfB0
jLx+o7bvr0cHjdbzVmZjvcSSWWI8JJ7OTTNcotehEhOk5NvXjz8So25VL/x8chb050AgWYSsohmz
6mwAPfK6a34KX2MYFm1Ppc5HFmorfzGhdQRIko93yZJ6SS252CG3ffn6lxw5pluN4bJUQ6bRT4D3
LPnvELieGKJogIiyD+Z4J5zoeif8Dw+Di63+xUDksgjmrC8ZMQONQnoG7Z/0DmghCXTv0MQUlVS/
LM5zaltFDIAImhLvg7xgC1xK/B+VOeS6XfL1mh3bkY2rnjuPFkM9YOpLihGumOeGWdGAHM9Z+3re
C9YX/+WU+dhB6x66jlk0UOSGaBsBZlwvJ+YI/lNpFKEG2xh2Ki0S0H7dcxWYHcrvcTXxvXb9a6hx
PwhEmqO95S27BtfjnNobXrmxdupKUVsC4B26rc0BpWiA7L3A7r5er2Pna2Pt6dgj4eI1ni4pUDqu
8xMGkzhze+1m3Qr7oAegF75//bJju79x2SpsxtDJi/4XqcwcBRm8VIeO5XkX11Ylw++AyC7Hsf9V
ixESrG7zE1xW77yDu9XHAFwjq3TBu196nL77HAClXAC88fW6rKf/H0YebOJwlMYAHvRc51MNeXPI
TeVch2GRXmQtFaeC5PW4/Osd6y32l2GUve2cjnAJkP7k/nHCLogqVe67YC3PNP2EYaEoSFt/2E18
iEXmvYmlnXEbNye0do5s/lY8Y8wLMVkg7v+s7iUGIAnN+xxDp75ewiNuJdjYfTMD3U0Cqj7BUEtK
VFRwFO5Aj3tZ9SFO/4hjr9nYf2EmITwAXv4YpS8xd/yZOPxWWXOx3sKLg2mEX/+cY4u1MXoDn4We
UG9/zsRKtEUFYp+enaUnycVWTaNs/EXZofA/9ZLuXebvUEkA5rvAzNBANGf+hI2xt8QyBemV4GdJ
gOud+voTYgunlKyPXFtb/YwmM4sWhjo/bYv4PDBu7IzVkwiaLEI/EGiZbIy1758qrB3Zjq1ysJy7
PqsqST7TAnBvZ/oRhKiJnLXVW0WNpqpLVoA38cmG6W5q13kEADWeMItjH76xesJ9TlXQ2E/itSRh
61ezpejPfPrGm6uucx0qRu8zyyrUAFfgKrQtTtxYxz59/ftfF1adz9aOFp++oIIcJsA9CwHBt1qr
cxSbOOAG//0Cw5gT0nohn9y63iVgiBCrA076HG8kgBH876eDFJZW3jhBVqTP1UOjc3EVGPSYvz40
/4w98fSN264I8ACpbqHXQIJrzp13rsbHsVb3tc1OxDr/dEp4xcZ+OSBv+AUSikRgZAPyM5G9HsfH
cqanZA7/XbgRdOuxFeAH2kygMFNKAbJz3s0Sguc/XqzkdSrcOA+Cp3zxr4YMlNf2rDnWYABtnXlq
B3B0m8HdAy7rRrSFC8xa9evrrfnnucXDN848BQ3SKUF23f9n2DemegWJJ046hiO7slW4GkECLINF
FGs0GKJZzRErjDU4K/8BJnz9C469Y2vWotUulPvpvszJixY9+JJtfdlTdB2/fsGxJdqY9pQ7ehBV
DVGKrAScewLQwaVldcLy/umjsQEbu250BfirD+2gyTWxtKiK6xEBO6MPDinreLanhh8f+xlbEwfV
FXXrrj0U0LEDxBt4hHBGne7rRTq2CxsTJ0DKoKgJIQQKxoQ+NA7NXojumbop0UVaztyKjZUbPouK
pUuwTz2wtiwD0hWYvArg569/xZE1+l9HDd0U7UPEN12g14myxUeh4CbOe/gaHfzlIpoe2GsnI+6e
9saJLYUo9sJPteuOXLFbvwxqDoUiVNke1ipUCjjwfSfAwe+HCiRC4Z63y1uhK9X6XgX9fqjJiuzJ
oEcYQ8Tg3QnIObNWcNf5G2PWzIR1n0IdhOngNzD136kGgPLr9T+2ROum/7X+qst1r0doWxnf7GQL
jK0HkVT6kBXBifLHseOzsWVHmWUuS8fdB2mACRserMsvVbP7+vuPPX1jwMxpFoAKZ/f/pXwRr+qo
VMHvrx9+5BraSvarutfwb6W7L5T0PrG9LkD+C4tYr8g9aETVbU+BJfv6Zf+Mh7HLGzNOpddSN63d
PaK7fcrHZztjbjlfpr1x2YMOIDrQl6cmQxy5mbZyVxVQLrkHzCKw3FDFq+Yqj6dZ3JV1NZ2oeRxZ
u636CGZSQgUhmNoDD+rPwhRQrABYtig/1/zUU+KEpziy//8RP/nr/GIaFwjY1HehPwJfCqr6t8rt
T81QO/bwTejNl9oTXQaZAV+D7yehH/8JgfT529cbfuzpG7OmGWZFOqR192oCBW7yUbqurH8qQTz2
9PXvfy0MSD608YIMmqmBnXdgmTMwC5fn8z59Y9NSBgQ4RAv57xzM3wBzqwD51oevH37sbG5Muhm5
MhBRcPeQYQkumhL0CQX+35PIgNX9+hVHbr2tpNbabGTlYAF/MB0V10BtgyUISZC2WsDHVMz1Vdy6
gd/vv37fsZ+0sW1W1zQDz8Ldwyuv0q8ApPARbEGoqJyVq0PKQvz3fk9LE0L8qlg7Lou64aWDWdMp
GD9f/4Ajp2krrdVCumBoM+i9twMBuwuqYXE6cnHi6juyPHS9Q/7rrLpDOwYUyzMs7ApLFUa+C+hU
TtWZoRjdmLKFouZcEetCc6QH8Q2zyxID7s6u9MFJ/HqNjv2K9e9//YpwyTFBxHIX8FPIGzXqnpXT
S+P5718//tgWbAxaKuN0k7/mixDie2ANmL9lM58CEB57+sai/XqQpEVvDlRgSI6mHL1Yw9vpxAYf
e/rWpAMzuw4YSPsCVBxkC5XczaurPm9lNmF25y59PYJvhFwEOi5mweFs6clK27Ft3dgu9CBKR+sO
maY7O9BhqMfEJyBktcVJrOCRV2zB3YUCFEtlmq6H80MTVLyJXZbI8UQQn7VEW2x3RWht8tK2BzD7
ISkBXnkSeichlce+f2O/TbqEXTVBbp8t/hT7mQaRCBwoAW/89eevD/qfyreg7sZ6IVwUmB6SWPuu
b81jMQeejUAdhrRS6PvVb84YvwIgTCZfv+7Y71n//pclsyIELcnFgQIPL4BkGiA7ShfAQazXxnmv
WC3lr1dM0LkEgw6/qAX76iYIw9/+LEG5Xk/W129Yn/SvNdtYdIH5Ew0pEACAvTOCe93xGEzuUyMa
jy3RxqILVls168LddxYeTXpTgBqGuhdrIeC8799Yta2KefZHhEeQUJGXkDMoUTpEyPH109eT86/V
2Vi1mcGLShmibZVBHQM9u+b/SPuSJrlRrutfpAhNaNhKqcwa7HaVpyp7o+i2XWhGAxJCv/49cj+L
alwkX+jbZeQCEHDvhcu553wNZjokBarvL71A1dj1fjSroEK/QZc3o3ImcM6NIPF5CsUXpw1N4g26
xpXLczuC/2J09vxeNf/Dim5J1wJVT8dGrhi1nAVbqx4z5HpgpajB4ZeSsjsWzGzFoCkSw6QtkFrF
QjSpO0P+dEHy8PrINXtTRXjTZSRzUe4j35/aQXC2/g2OLO8Wbzvy2HlIRXe3vgwt0OEgKJQoY6ob
SDWA9cSk16Bxd7ZiurYsQltWuHcKJ77JC1AO7iQd48jfgVDQTTeoBl6fKd0GUq0YPIGQnK76C0gF
p/w0BGJp3ves26yDHShG7Au37ccQkWFoGi+hlJZZD9K8g1tUMWLXHqLeGSN28Qf2Q5CqPnuBNR2y
XEfFetvr6Gy4DqBOoEaVH+rJv/3OPR6ZeEeFeZcQMA1pD3Gmtp3/mcDYdVoXYzHR26uK2noltvDR
3QCOQrlJU6HyPci/NWtpule+vTedWLFcyMTIsiRwy3Xu3+M0VKNEc7mROxAIB5d7sOwfeWyOHRXk
HVAp19HCpQDkSc4F1CXLTRh4fx+b/33qXoVf1jurBFNAD5ipY+O5PIhvLGEtR9BdGLpiv3Xc5ihT
rXFUB+MmapWZlXbWYEqZvh26nFgxWtSuNNYMLvGXkoi//K39MQ3dg+N0X8e8ezg2PYrZimHixJ94
/hJ05U/R82c+c3IorjsqshukMl7kVsX/4srMQKs6rkV5bNf8geWOUJfuIK1yxrMUxMNiGidIDH28
Pi2amVcVCqPYlX5uYeiBFT24bN1SwcBqvEMvONKm1zt5O3o5kWK9boBn0tZd+wvqV0M8eUCym46i
RokDmEOvd6FxECqsOx9zgOmiml2iqgvzxPZCXDnCcfAOfsL+aa+sy88LFjg2i19akCEm9QjTBUkI
clwR7QyuX+OGIsWAW5DXgW1y7JFMoeDlC24nB9AHVn0UJer4V/tybKYUS8bzwRpgw7LLbFWgP27E
I3jHTNLaumVQDHkvo3PCdhd2JKBGFi6opR1qUvnQNa6aMIhpIaIXItsUk4z1ANJ5UGM0xEbdHlUC
L6gwOm8En88FjDjetwnUyjP0YkbP+tCVhPQGc3s7I+6oCO6yBJUknhn7C0jdz7YjTmDjuAiPvJtR
I7DOy18rnosOrbOK5/ab0StcYv1vnRkk0PBE1FDr0BuI8yeimzLcA3j8wnCOTsC+C8rDjRjOoprF
UBHdQc4bf4n2V4p4Xt+VnN2DWgmwvAWI9+uzo+th//+VPVM7BmVBDysQIcoBpYPHdt8T0fsGqsyP
17vQ2HOo2LOPYisfD0X9BXX5UYpjaLdLzM/fZqeeE4D1WFKB5XQ0fJDGOFRwN6TicgDL9turh97A
4EvScaaGxdbNlmLWdrCOQJg6YE8uAb+sfQhBSQ9cF4t11P5UfcMa+fHJHtv+At52cQa7d5fOMfBf
BEpshinSfYVi4qIQTbuCG/eCyL8E78Fb7IFNfHWI866X4CExdBNjC/15D3dUfDelbQ0g2ABSGAnp
3CICUTpb+gmF5GT6OIvlLzcclrt5BvcgiqYGwylB83Eq7nuAnty/Ty+o+Y7u8wWsaZBlH07QeDim
z+moqG/qxcALIQN2kcSyb21n9S6FMClq6MavHMIHBI26Lmh/KUdgyEFqyz52IcRHtrJgBq+iMchg
7/qVzeM2FbrbnONu1ZE7KPs845QgTnt0BQYKhN074ua66WuMMVBMPydQINlAO3oGqeJ0cgNwfbDN
NSn4aoLIH3DvGcRtZBo7SHI6L2DU/Xtq6s8zGBbHwL8vCufDuC3n6x+iWxXF8HPw6/m2DavMF8dF
ZVBu3y31OnyyjsJunD9AY3xlcbjw7iLAPl2c8CQNvs+Nh+5BV69Cxuxl/N8Rl6Jo8TIswj076/LX
Qrfp4/VZ0mwsFTEW+XW3egOExKkvHiOPPu3ivkEenKMp/wrOl+xYN0pubELNBSpsY3apJZd3VPh3
U8CtRPRI1RS2kOfCMyqcahZexYsFQ19vDCSzF7DR3LduMGc9ZV/DHgZz/WM0JqJCxvKtBpzfXWyk
y5yLm1s/PLs4eFBUQd3IM3V1wUR3mQdGP9Bm8r/0Rdzkx6z7D1R3XizRTHr77OZwVj9Ac9Vs7+jE
m9BwRNdNvnJEj+RIoUGPhR4s3MOCInooSxB1FcgxGj5Bc+1TdRGBAKBNF+IovcMYAiDuJe4XvtP8
6OAWry+wrgvltB6AeVSsLbxUOYKUIrchfInalMb/uG+kY10oAd1HRUW9baF9Zqwak4nXDQg3h+55
ozI/xYPdGJRnNHtVhYuV4+ajcA6Bj8aUgA0PDIuWZYR0aVZbhXEHHgfxPVhOL8Cg1VBTQbyeybre
FAEIAK9PlO4Ddsf1KvINucdjBkjAReJRIAdH6qVixnpt3fj3DfCqcbcYQBFWtt2lnnr2j4zCAHI6
4HHyGK0NzkKzl1S4WIl3GMfNSXfxGbvkUIyOpuhmXPy7AvrX16dI9xX71L36imDsXdCOVtiuu2YG
uGrJTte1PXt8Kj5f70K3CopZ455UgMIWXwC+WXq22ZB/qEAaZpgjXetKqIa6CstBz4nTbcu+5bQA
yTwz6Zvr2lZsuaVD3OIij7YDvDxUqG0+9eDSN0y9rnXVjMd85jEePS8tCP3FrRwmp0vrNoSq0KGJ
V6Fh9sJWvgRg7w2cfgXRXTfgsF+tpenupYn/KjDMh/R7VKzQDW7dMGNj3vyb47L3HFcQ5iCsHzaD
K9JYggoOk3IqYtIiz7UV75oSnJagk0s8aX/vyvDp2Gyp9gzKDsh4WLBnXuKV0qXdmFpDwExVRLpP
2C3wlaVBgCSYqiUE+BlVGi7mq/rKiumrO8nUtmzfEOE0h2Rv32yveqnHBvqXS9Fdor6oT2IqGuTE
oSsQNmPq0hmEtnX4EAT05/VJ032UYtvgQNiIsKz2QoayTdc+T8HJLTKkcwBDxHYznAx03ShGXgPY
Gua13V6En6d5IT5FlX8PpPRlo6WhwkLXhWLrcz1DkMrp2CWQ0XoBn3xaz8Q+NSP0XYagWLJjE6YY
/QS/OoU1NjIFG2yCsttL7g7vcYX9YBlz/ppPUQFkErqAEloQ9tmP6HcU+aYBBCD9ggIRPx3iQokd
FUYmkW6xIdbCLqBCeconQBIcDqbk65Ok8YwqimwKKwC73QkHHFAIg4raZqe+NOZDdK3v0/bKRFqo
gozQpcPQ/eU5WpHU6eIgSI8NXbHyFrzkvJ2RTw1QxJOArxqKZqWx4ETjcVU9RkbdYtu8Pd1PxKMc
GUSmcHDdr/KghXdOZjDuPtw3kjmuYtfbsq3FApTseaPuE+PWN0g9oFgVuioGP6VbBMWi/X6YC59j
/7g5/8edPApqYMdUR6EbvWLLOaCAERQI9hwwtCtcPnXPJa2gG5YfPRurTKFgGQ5XCzJRZwmxoxwp
TQtiG8M4V9H50Eb6A0nWe3G4gS8VansekDi23BVWRtAzHXx8VIFkdh5ayGh6eLPAbfEcrICbMKD5
zwyXd9KYhL01S6HShEJ3IvKrPgawhc6/pgFVOdG0PJLZM1E+6TpQrHl/JKwDwvEZdIGM4q5GhoPO
qXEOYvocZ+/5lb9gvjvXNeXtJRg5ZB9sv/kGuZudt5mC+PvYau9m8qqPzvJzugthXla6uuR2RLl3
mTRxJY4BjBxHMegg5DlkNCuwiJUSBPe09MBcEdTHvJ6jWDOk4GwKuQWK6vUCDCVth5e1zsa99Njs
KPZsdUWAOvgW9NKS+k+7fDVIwZ344OCVkMzGWHrT6NjFrsI3JgW0DUBjBBrsQ4NXcWMSTOYunfaZ
d6pxwAmmXW62pTWeKDQxQSUM9bu+9Nxls86QSroIHGD2Wk1pVxAva1Miw2P+yN67f7VDhVicbnSA
VZg57MwXdEm3GkeYY5OkWDEEVObAgVryBRjKU5e359rbDC8EmkijYshm1no2SKybPRgkbt1dVmOa
WNe0YrWoV87bLkKUpNx5COTgpuEUH7z8q9CxSDZhHjaASYKl/DLW7g207yD7YLUnUhkhHBrvaSuG
6w/LUAufbOdAon4BUge4w1HgY70J0rLXl1bXhWK8Ud5x2xPTdi7CZfi8tTmEQePia7h0hxgSY8dW
DNgO7AKY5dY+g1L+n2m1WPK7RPn68N9eY/Bz/nffEx+A6LrFm8ZWuJCsc5F0hkKF6Ri07+8/z1m2
ih6bVxdJJJxyzzSM+nTHX+USAiSsKj6EKLu+/gm6ThTT9T04N+7jOF1O+xsp0p77iQ5U7DJZIdB7
vRPdPCkWHDlWN0Ku0D7bQ9skUw095rAzCnnrWldicFSygXiotEP9OwTC3A1l78t4iAIutlWe0LyG
RmURIbFNS2kBGrIGSSeNkPo3hx4FkWJis+NW0wQa86zPQecSzhfmmXaPrmnFtGpr2DxoqojM9Vmy
9nXiV0duwxi0YlJbMEDPBwozWVl/Wrd3kG9Mwv5ckyM+GbXxilFZDeNgXEfz6yq81IqnFSiQojBE
3Df3O1pXHoyaUsR9R6ENh6zXiZcfnQL0ORRu83Rgq6N9xZ56HoCNuMa0F17+qRjIByt4OtayYkRh
xdwZGjJLFkVhfOqhrJLMlsPP11vfx/eHs8G4FSOqsQ1FzTDuaQouM4jpPYteeLOCbWg7eYNjmH7N
rlQBIKOgbbUV6MaxPkw2BH8qU/HRPtC3PkA5xFYudR1QQs9ZbOWQ4BkQDrv13PTTz+sTpBu5Yqr1
2gxr8HvkDrRT7iGaeKxdxU6h+bv267bNeK5cToPkPURHctPZW7eqiqmKaoY+fCFEVrP7dQAV1vpQ
9JBtIuAJXg32qulDxXZAVxXKTlU7Z0v/PoqykUC7qrtALzxB/vrIOWGv8/lvoPWjAZqNUTdn80Y+
CqhRBfmUxLU4dIlA+/u3vTrA4mrbgnXb4lnIHCjHNzdb5D1cX1+Nw1EpTCjqB6gDMeFsDvIvDe8/
OpDno1C6s/v42/UuNFtffZguUEYOGTB0wfkIAtqPqH+QqFe43rhu/Pv/r6amtHsyEacEbQCoA1z+
k3nFJ2jVna0merzeg274+/+vetiQv+VejQAY2Mv7Sc7PEbceO8+EFdbszz+ephtwf4C9ZM6A/L6R
fnEm0882sm6Ap8iYbC/HPkJxP2L0oPbroxfXHd+HjZNy0Z+7yvl4vXmN91Efp6VX0yUCSwAkZ6Bp
HS2ZAOfj9aZ1C6w4oH4IZ2CXmjmrnUeo5WSMkizyt5S3h3BMUUAUL1SBa91eIaCVjctwFpvMRAfR
K26dr3/AfjB4w/OrT9EzD1ETOGJuAGW7H4soLSAjthRNWkxrNud1wivIEkNK+Xp3mqVQ36Yrp8wd
GiHQ2KSL02gN2Rn8z8Lw8PfmG00UqGQmYrbaFkJiUAaDqHgCehGR1lP8HtnVZ9Dt366hKE99YALE
amxDJTXZ8FYMSWGbZyT+AB1jKOraNw0/d76XhvExctdAfamOwMccz5TO2WgPbgKmsxJiHDU1bF/d
cuz/v/IepViglBxt2LfgFMSZ90GUh/A4WAvFpiGmJloZYOCci2QQ84l6JkIW3aiV00QIso+aoco1
44WdgST0Nppzw3Ooxp3+QWfS0oa5U8QzVJK9zA17QtYy64GxvL79dc0rxkzaPIYSJSZlAvZpWE8h
xJYP8TRFgfooHQ1hby9bMWfVTBISWtAWjgxhTDPh6nt0vrNt16stMlRBZMxezxCEPLYD1fdnFAmW
1ujtEbK1/vLy7X09ckOJkcY3e0rwDRG3ehs6KlnhvuvKCzRzk9x+6EJTcNcspqeE3lWSEuzjOPfw
3GlPId+gye6IKYV0n0nsR9eFYp9LDOwIyLCwHYnLkyZokgaaewnYDg1zpPFhnmKl9gKrdCdMf8we
RZzGYMf3po+F/2hBtfL6ntctg2KtpRyoQCaJZxQAb9eJn6O2+IlK+yqd597wGbp5UsLwXPOWVBOW
uidjsueaS35TdKYyR13ritVCua8dUSqFjbSxEyQx03y7H4w+WNO6+qgsQm8eRsgvgv3Hv2ny+MGO
QPDhzl+vT7/GdtX35ConEhoCyAi0ECjo4/mEbO3pWNP7pnoVPUBbuVhRj6MJ7mGx/cWybfl5YKtV
G3IluqErm7PnY88BsS5/+XU/31MqCUqYBtPLkGbru8q+bCQ8WiwQ+4bcv7NAr1b2wxnizGkDNZig
fr4+R5ojiavsTLcgNaN4JMo64S33JC8/2nGznlwJ8S4UR2euZYukWYnp8VE3Z8peFXMVezbDfQA6
dn+7S3GeBvvp+qdomlYfTkcXas3u6MCQoxEq7vQfDr1ig5PQTZPqq4cch9Uai+Gsc5Ow/rLM3kvE
AEF2gbaRo5uVQcyz6x+i4TcP3N0UX21cf6oisFXtk8SKbOh/1LmbRQNNLGiOxkDrQeQV9Cgsi7r6
9nqXGieo4gu461ThKPEFgfje5jLdxibNgwtnX663r1ubfV5ffRFfORnnPa1ItiCtoTtfWyaSCc0N
QX1oBss8oG7Qsv9p8/LGnn90kPeOJb9hbH/xQe0ulHdd4RoOYLrelI3Q1GEYTBYmiozx2fM+IEfq
9SU8DE0miHpCuDymN9fnTLPn1OdnakHvEdQEPJPtfeG/iOYhoF/n4bPnP3qB4UaiW5f9/1frArWZ
htdz0P5kPpjxxCybbGvtl2MfoPhHQjpeVBG44mxf3uEtPemjLcm3KJ2oDVdP0oK3hmOaZv+q79Bl
O8xQr0QurGX532CDtT6s8+ScHIJ8zEaCQyKZUfCbQvfVdHnVEvvlMi+ZE483ZHNuXWBziduemzr/
fn3SdF+iOMimhZpIHMvuJwcnW0LH+nMfLy+2F59H4AOu9/E7uL5xq1afppsVWpYem0QWuSLp/Z+1
RZJC2MkS/QKRZLIu4JGOg7RDwmzrvY9sfoRoeAQJ+L1gyYuck7B+ddV8KqWddeNXwKoyf4CAC+Gn
yPUgxf0ULj6kBezHsg0NZyjNxKjP3bE7ouIZpNzZmLf3EyHvJASH5vYEJSrDftX1oJwXALfxxLLC
yQMP2JyrEpla6YX5rej8II2BFft6ffp1/ez/v9pFkefUUHDtYdire0JNaUI3PIlufZN4vm3iotRY
tvr63RMGgcYenfSkrk/lUPyTl4upMk5zJlS5UwoRdMIu5JLZwn7xws9+v30seGyIf7rWFb/BIZBQ
QKZ6yRhUvNPSFs4dRc0AhNHH4HR9CXRdKIcrHzWpNspLliy3UI/cN5c2r24Wmh+7R9vKqWqb1s4j
vlgy8AYljuR3FIxs9twZsvK60Ss+wukCFPc0mKApBA2hF1UWdGLin/7GTfRZb4c5oj5+S6uZILvt
LJk74vmepd6af5j5N1Ld5iE9E/smIKYXR11XytEAMhQDb1H+nDm9dYJm6WUEF0bsLZ/nbbuV+fCj
GcJ3MejJj6w8UZlVetvx11oGCzKidWbldpm2bowi4tnErvK24RGVXSUe+81h0FTPtjkeviwRKtg+
8kAM7fP1D3jbexCVVGWzYkJ4QUUW+y2yHS478zUGsAgvP5ZXGSLE2zuMqC/jNdCmwxpjhy3THfPu
I+u7nB+uj/83G+6fwYeo1Cqu49Td7KPt7V1zKrMyuf28vus/0/vhUpzblH756P1lf3Dusi3r0hc7
+fRpvNTnIvmEn/XpJv/rpnlPTyLxElOS+e2rFviZ/+uQN3dzihmsmNkW3s3NmnJy30EgNhYJGQxh
XbcrFI+wTsAr0gAfPTROFljNHQqwD/kyorKxoHikqSFsCmeMlPWwyCwui7T1TSKFmq2g0rGg6MzL
AZJfsiL43jcvTfdxnb5d3wq6phXTB7WO2wmXL5m0w7tpvvE7UL34x3Q1icrCEhCodfJGlj9mWbeJ
W4KFwExQpllPlX8liPrcKt1ld5B5yZN+dgvnpkVdh20wE93c7B2/OiRsQdcXuC2LbEjL2yg1IUd0
zSqxlVrbNjVLiUoN61wuS+J0p6U0DPntCwtRAS+oSVxLN5qKH2IKcGYsb4KcnCacWsGS+I3xz1vn
G25huq9QrCmax7IpinzBvat054RbnlW/oMhz8LK2F0ZXpetGibNzKYNJglEt205u5v8YDKPX7B0V
BLM6hTWtfbVlmwijtOHth5IB9XvIplQMDMP1LWRIEmST77Yg9gLhqQhEk5Z1dbQL5ZzsRFsZswj5
xtEO0sB7onJI5+Xl+vg14U2lQrGk3LqJIOPLcd0YnOeOPVXDQ9k+Hmt+X+pXZtXTIYcUIZp3Z7xA
WHfSf2CBBLzPcBHVra1itsKdRMFBmJ913XRZ6yAdpCmfr2taMV1erg3Q4ph27iJPE7MTWwwbUrPP
QyX+EdeywlWgZSQDoQGSRnSCjNav6zOuG7Ziq4uVT1Vd4Um18fMEmPqzvRq2iq5lxTyrIsTJkWOu
mdtDjsP9Dk4+w/lHcyhVcS8Lg0LiWKDpob23B4n3qi4J/K9LdPbGMzbL6ht8puYbVPCLTSJrbQdM
/RLJpHcotGQOFchGQNX9d6sPUd7HUbkteBWzZcJaJEfq+sf1RdVYqYqpGR0Zu8KZpixuZQa1Bpos
c3/yu/Dstp4JQKybm73zV7YazO7Kun3nWDw85eGQDuyYF1CZUYi18LZ3dyuF7c/+fdVK7HvcMg0G
pZue/Ytej3yo2CqgygHACBSTcKqJ5AOnj/1kYnzQhFqVEiV2+rIsGT7Akg9efi74fZv/hJ+EQq9x
a2q8gqqdNc7NNo4tpp9vTxNes2n4s86PXcCJyoIyQk67AeX0lK0+EKb+HbI7SAkaXI5u5IpjCJrY
rfL+X+vF4Fcbi+AYrl+atlXuk1bYYwWpczyRk+UOXMlwZ+zUQeLjumFp9vwfiDLRrUNZg7vYJcv3
vPducuEZNqVu5ErYbjYSDqWPhzwxb4nPtgTHm5QcA+NHRCU46eQInH+B5smCgsQ5TicToY3meqbS
m7DY8qKJ0i0rai/MOhlO92IX6KPjdCe2gJ5LZoqxuq4Uw23F5sm4wc6xCR7K5ZnW9/vuAZ4jId7T
sSVW4vgchHXFqC9xFQQTW9DehB01RBPd8JVATgcMfdnxG7tfK9unOf4VlV965wK/cGzwSjQHp5Qn
OMEq7/GKBcNJ0mNgH6IiyRzGPWfERTxzRnLbTw9DWB0zKhVEJihAdU6B9zRnrQANdM784EVExYvl
LUr14gI+ckAtaFGizijKE9A9Gw7zGm+gAsassCor5pVbVnbkfoidTyQySbRoQpSKDmtFiXcsBgc8
s/sm7xK/gIJhi2PCMW+jAsNEW7gOni+xmi5EhvmvyPu1tKY6X928KGaaL2BpWBtMe8nDdFqmFLHp
+v7WTYtinB0BL28zwIIwEaH3q2ofFwJmlPBQ5pb4ioGiboytdQzzqYeH/UyJkI1ZMuwWjYNXwWFx
2UBfNIDzQuP71QMnmg4Wen1idFOuxNR8WyHSxPc3adzL4jA4xYtp3Jo5V5FhRT63hWXvITV6wmEG
V7JcHr7xqeAw4WPUJcXAN+eX0z337T3m5ag/VPFhfbu4/jLuHhf3vTDoT8adqPHlKjzMKUVAHf/f
WcFFdXcu/469OFZ0QlSAGKv5YLkTNmNXkXSbg9Phw4DKRjJ53sy8PY6K4Rf42k5rHB7bh38iwmq5
+ntFlb89trhR7jjL6ztcYz6eYptrWLZlLNDygh1uW78mvMUZbwS6xpW42YBtV4Ja4bdt2g3ea5zn
owd1TzFN3y2qoGw9mVVgmf6SjzsXUmN12yNb4tJUgqOxfxUGNg9yDWrHkllI5XM3L7cs7C/XJ17X
tJIG3rwlWJYaQAcfHF1ORz6VvTBEIV3Tu3G9uogVBHwiv1G+LppGzvBs9lq6pndv9qrpjnLWj4OL
WZ/YMxfF44YnyusTotksKv6n7DpqLxWsB5cXj/9CkPARK663rRv2/v+rYRceylPKMsatvd1uQ49+
6brRkDTRDVuJnXUE6tci9PqslaDUQT2lOy/vQodZbdrP0jJdHTXhQgXGyRAEtrKD2+LLPSLduAOi
2C9jAlI3QYql0iYHgwS0ZcBlNPz2iuZji27kiqGuZSWtTWBdEeia9SnynhZcxYyxSNO8CoCbytiW
fofmES6aJYfGG0uQxouROTm0d1TmkK6t5y7wYaj7sauIt6Qn3elY04qhQhcNkmI5Zh0Bo6NjVjqj
wbtoUiWq8FQAip9QDoDMR+UNHjPZL7viyU4F7+ZnY5JzH+Ybb5oqVqvgblwF847Vwm2xcx5G/hB2
D6QCPv98bIIUu62mOXdAWQQ8hzevXuoMvrgZOtczcbrpNo9ivMBZM4dHYgKCqrkPmiHz+pcumj8F
plcP3Too4dUth5rB9fxOqQp2v3XPPk6+sNz/j1CoArT42C6QDEaY7Qi/zePxw9KX6Zz3htuvJi38
G7D5ynmOjZgXCL0Bk9u8bBWLEphwlz+MrZ/2g/WXS0BMazqdabypitGCgwubVeJkWXUs2Z0cTpah
KQehWW0VTAVuMGHlHhqfvS5BiPH9n3BDPv91aLOqnCHrwOOubXdzWHr75AfzmORAgx0LYaryVBeH
sp329N7+/iQj8v+Qg9DNy74Yrxa4AEdLuXLMSzw/RRWIr3BlncH3fzjLoUKnnJrb3bJXNABu+9tD
H29aMeFONnVU/s5q1z1yM3jV6kyQZI1/U+lCwPFAaBVi1LgTL8vLHl3g3PAqV8YmtL6uCyXuzpL+
L5WCm3fr4GrcPlrNL9zV7M6QutVEdpUuxIlqF1osyBrYvbd+CaZ6+2fcQCRviI5vOzhfxUyVVt1Q
28cc4QMK2GwhI5Sk7kEgLsObuHi5bltv+wVfZQ4R3dwuczshfeh8AwAhaaIeCgWmYuy358hX4VG8
zQcXIXP+0Xcde6w7a31indccghv7KjZqLijeojwUvvRzEa3ZEFrTco6cQR473foqOKqx5zjyAZzN
oOoNnmeZbDS8uT7vb7sG/w9IFAZJu2aWGUqOn2bP/gD8wSUoi5uxYIduK76KjKoKd+SQ+URObg1T
Lx+gpJEbfKZu1yjRd6VttAHWK7OOeWm81ifSjycwABn2vm7bKMbbd0RsTcFk5sXraYqgZVF6hqZ1
I1cOzb29NXG+F0sxPLjUfX8CU9qjux2cGBXeNHQrDrUItNnYt/7zwKtx+dQuPIjvnRCPJafrm0cz
P6rs1GzXay4myTI6/FaP6UABah3StIp8Feg0tJU/tqSRgDQSeu9OQ5xyn9xBF77/4gYmHNjb/tlX
EU8Sx4V4GTskALiT+OASloBqNiBkQxF2b308Nk9K/F1H7jdQSkQV+UDupb2d5t5UJKqpqvFVvSkL
S73Nayn3B6rlhqNxH0Kh0SoAoHRu65amLPCnD4J8dYmXHfseJSTzOS9jXgFtut8L9jc3G9nw601r
wo2KtoqYVVJ/7fgPZHmgMDm8AyzkL2QiReJs5FfrbDRxWv/X9c40Rhgp9r0MbrmOjTPhEuXfjBAP
aUEdBs7LYzausg7VkV2tPZQsszgH6Kd8aO0BRNIHg4KKt+KA5fkN5HYyajt3W9u+BHwbDSPXGLYK
t1oW8Nd7AtemwirelSurUN3UmjIdmllX+Ya2EQKu84zGwft2oq6ddEHzpRn7z9cXVWPRKtQqCLaG
2TPmpayRR2WPOKyAsB0KOkfhLb7KPFRukq2xs0xZV1sZthDsQBr2v27m9/9fHdWtAvBOr8Hk7G+d
AIw9WLVnSGTpmlasthhD6S0clCjjuH6afPt9nBv8m+YQoSKt3CV0cD3FlCNHQIvxhIexHFUI0/B0
fUl1I1fs1OGDO1UjJiXsyFM4TUlfzCaqRt3YlUBMm6pGHTDaRuoKu4UKhmLELtlBsNcHr+lABV0F
VswgoIEOAGrpl/sgeBjiu34ysQXqmt8d6asNs+XQMOETms8x6rikKWAnwrpbIY18ffwae/oDFEW3
ooWmIeyJnC1U3nQ4veH+YuGhrBS5YZI0KxzsX/fqK8a2Dh23mAGc4dVf9QAQ49gYshu6pnc39Lpp
a5tYOaJpyUBsjBHbxJSE03gyVSCqcOaAyLWfshpIqyE8A9VZtIY9r1tXxVoRs5ciFsCi9fEdrpAn
JN7gwtyJG5ZVN3b3v9NCKjJx2QHMBVWRjy0Lbn1RfygaEymMbtYVkw0EMj3wZVMm8NAc+XGyes/X
96NuYhSDDcOFLCLan/gFNJuXxEIEIRvJRGVKCGt2vAqG2rZl7iwHY7cKa886Q+oXz3PJCDCE8clc
8xUqImoZJheCqjj/lzbooy+728GVeiWfDk2Syq8lho6BLRDNw+k04K6EoLln+1AuNJ0+NNtHxUV5
Ypwsx26xPZ3pHLWfeioulB+LVCo0qg/L0PLrAt4AcBxihzfeaCqU0pwvVWotaL8Ku6V0yqbmhey1
1NYd0FDC/VmP4paY8ES62VGMF3gIMlly+91LK1nSQhTLmCrRmJZKrCVi7g+4L42Z3/sn4QapVfqn
69tG17RitX7Zyq6ywzHr/Qq60/LMYxMGTTclitnaxPJyOIUpIyu/a236AUC3dMijb4dGroKhhjJo
7TqPcZ/GdMugvieRPGZLKhpq7OqFTQNGHoZue4J41Hc5xdla2Oym35pDrBu+iolasNsbwvPpN+RK
uPR93xzMv6iYKCL9cm2rAK9PdgNSKK/+zorKEKU0G0bFQ8kyn7aOeGO2LFOfTG0Qp3UfH8y/+Huv
r0L3FEi6Ld7kf4tYXyWljXsI2UyXP93QFRu1wEThFP3if2ugx5eAnBR1caOpGFrXuBJdp2gOmqWY
/W/VVAyovBPPIHX+cWyrK0Zajxbty2bwv4V5HCWTB35fd2uW9Fjrip3W/QjFMh5b3y3SQWGlxM2m
h7rF+XrrGi+ggqIY67kEeMH6HnUOBNJKKJWvUNBKgB8zRSbN1KvIqGAXYcvdQP4A9me4ATFn/3lq
KTdcdXSt72eGV1syLkKnhOqz/82ygy2JxvnZtRvTXUTX+H5YeNV4S2sUCY1c/rPDpJKOTCLpJgjF
X597Xev7mrxqvayXMgRiqfgu5jEIExk7MRA7EK0zRG3NkUZFR+UA/tY+jdsf3Y6lWVCYGMvwHadT
ne7c/dc/QreBFKv11maJV1L33wkAMLfRlsc3yIwPIJj0x9OxLhTbjYahb8bW7r8z2nwevCX8QdxV
ngChLj9d70FzwPQUC56mgdbgWWp/LE0wvhNV7J/XDUqE1lJWaTSCnz2JqiC73pluWRSDltXol76N
zlYWPI28S1lI3k2UvAuHg4heX4VRbdawVDNdq7+9Xi63sw9xGshjf7n+AZp9q3JpdaKJ2wYyz39z
GvBUAkedSCjsGFZb17pi0CJyp8Ab4e8ghPJZlq5IC4FM4PWh/x9nV9Yjp85EfxGSjcGYV2h61sxk
epLJJC9Wlnsxm9kx8Ou/099TrhMaqV+iUSuy8VLlcvnUORvRpmsZNOFjGXq+6t6xjV7nroqZaBKk
g5HFzk/5UsaVs5eT3VhmG10FDzc74PZu372wL6JpoY+5gxwwafMYEd2OCwnhKv4EhHg2odLCVzAz
pqx9bw370lWfWyjK+pkTpQWI5vPhnXn8zuT57eXZ2zATW7VJqzFzVkSh7+7EDzQYbsMs++YPLOmN
vA2nZudCubUDLHtvBojTEHCTv4Nd61AWDnjnRb6Hdd8ag2XqkPmTKYA67jtzyhiH0Uej/MQt6JcW
lujIvdv81kazjByZE+oOLW/eQyX+yVA4mA31w1h3H1ru/lPk6rav9x7NNzywjcfiHYE0Zd/r70MI
isqb2bTicz+Ppjhwt9qVX9/q5TzQ3w6roPLGxccR9dVn4C2vmF+8tAQXcBOQPb6RjXW3KbY6x61C
uHj9vRuoAcF4bSKwpwQ7B9XGwtsArYmlDK+1qf4ODY4PPmQ+olGkyC0244+iyG+9XF+HYfVslFZY
tQ4OqHH4FlJZH9KumeK02TvUt96X6Hn2flsIpBGWISzz8nsx8JMgy+f0LCCKnXXeVemSfwr87JjJ
DKUz/nXv6dQ64/Gg65e5cavvKfg3UXRVTR+FZM5VxQreH6Rac9EQIpvmG7ivweZUlQJ0xRApKcAG
sbP2/wdm/cVP2oAtoisCHIYXfptFeeTefdOxfyUokJXLbxWcmdtUcZv5XzI5vHS+2PGXWxvacgJt
kIE559xrBw7WqMwbfdCL3pNf3ThgbORWWlBAWaS7fs38JnX/EcGsvniBqsHkMGTtvcdr4uwQDW11
ZRl/W/RYm7mWX5GTrIJEBHSuUZfllkXzOEy1qEmc4QFp5+q9Yak2rMvrgtaZFiZ/AGJejnHfq5PK
6+yQk1p97trSqLinu5m5rd6skCA1Yaqdbux+KsfcnsOx1Jle2r79kJNP+yzZG1vB5skqKidwKjqE
P/Do78eeozJUwSPov3wwb7Vu+QQz+23V1x7qWkzxLnyHRCTHC/TlxrcmyLJ+Ayx7S8NQ/Eg9/mgc
8zKCCDqrx9u+nV6c4cp3Exv7NQ1hUEixii+g8fsCtUnIHYbdC8uc9NCW8uPlsfzfS/7FEdiUWZWQ
6dh40vkx05qCfLdrA6gXxa0o8nEBd/lcaXrsfTGVr55snYVF0Fk3TtSJzoTscx8suj1SaJQVYAZC
sQJYi6BxWIRwV8LP6KfLn7m1npbjyFs54CgvzA86d/ymlVTeBE1mrrJm0Pz99wRhAxFjUa3Lj9ID
pww42/OboPPZjZgqQE5RGHy8ZhTMhpCFq1+4MuPzj/9rlTI3ZPHilXsQsr8HJNRO0K0NKq5aLtQx
SBVocSUJYykL/mL6ll01APpHog4hfD1SCbmHEu5Os7r4zMpmjyNkawDn3387yJe8JdRdoJDQr6rH
iwAuUyYZSoV4twim6iplRkHtnJ3M/aHMeaAgYDl+cQF6PwhFrrv9U5vePnP5VORukR2dmpS3IXP/
rXrXSUB0sEevtDVL1mWgorxCzRtT0P0a81skS6vYsI7dsTTbU7j5++lG7YJGJVjmFrOjjkPgkbsC
5aSx8ox71uPUsZr1cnPZHv7uSOn/mcp+W3AOxT2IPmTZcRzWDxOIDKOioh+6ukgkrx7mVV0VdoDH
878bi/muXzIf48l8ow/K4eaOlNXeWXM+8//0oNRO54U4Bdph0Oq4dOm9J3l4h1fLD5qRQydUB2XL
cY4Kwq6i44RE43/HUjjZWq1Ti7GUPDgspHwicm4Pvmru8ivRNdSugVRzUDZzWKsjH3OodE6FPvJ1
7K/zInb9Y9sJcLysS3asQUh9y8qqasZIaD0117Fd0z+yPWoybCx75Hh4uDpRQNumAYtzWNGr4os/
1LjLcOlXn60KgtmOF/Vlyg9zEPY7rW+YuC3HLVNALWu/yY6z09dxyIbmexPwIfJ8l11Hc07txI9M
CwY4PNzI3KhnaJY00eLUt1k63ueBeG7X8jrb+yPrw7rJb1qioNuTtbEkqD0perFH+7Thqex0z5Sp
RTU4Lo5jGz5DCfcELRfIaoLfPL+2qJbaWZ5lCRGYlq46GsUVJP+8JXJ4vZOT3vCBdlWdqXMRBCtJ
jxIQGbDJyBunlx9yUOhFg2yKg/SaHbPb8FM25bwi49gG1YIV94o7r2wfPdBYiuJbnjV3QzPGXaN/
XvbrWz1Z0VpDlNMIx4BVsg/vwvBbL4OHrtIxJLwTJopjlo8vl3vasBQ71eNy46XpfB5TEPgxp6qO
GLLTCWqEsh1j3BiMXXw3yRYqA+mMLmrvVEFyllVtPDf0dl2zY7l8CHp/51L+99wltdM9gZKtyiAo
cZR6RejG4jkrngcpjkPvPRWTezs54an01evluft7TE3t/E+aMyW7GicJGVBHFzsNkpZR7Tjc3zH9
ja1tp33crEOWJMudxHHU91yHCZ3OpENLh4Rv09/nXn1VOobaGaC5xQmiu8oBla0fJKYrUIOWOsvp
8jxt7THruuc6bksaF7sZOKq6vKPO3JlY+KFxkxJMWdcJI1E764Ma8hRFLEQmKvUCKDq5DQQ00/lw
eRAbjtLO99RpbaieEaSALXK4QXUYeU4zk39e+KAAOw2Km8v9bG0qy/QZHjaHngLD1tBSv7bu0MVp
nnVXFWpQO8MzqsCbIWkvk2wKYm8exojJae/+tDFFdm1eRsg6lQ1oUEGpXt8jdHPmKYL2dplFKHbL
qyFiWVVcxUtL7ZROMTYq4BzHbyVXr3lrRZtVT4oVIt1xWxsLYRfrrRxCkYWLqwfkjssXH/mDY9cX
/pULcbaV3yL3vB6IM0ssRCod93FdFgkRA6M/X95EGyldahfrFXLSZe915M14ZZmCg24snf44pIPT
tImitKfVEQqHwKRE0HMGLc0Nb6oMBskB5vP8mFaCq52h/t38IVjz36Guq9etMs0l3kSYvq29Sd26
U25u86G8bjaJXQvjdXgldnkhkzETODDVVNzzdIUq+OXp/PvGJnYRjPKNyYcikwkdZnbw+vIWubG7
ISP/DChtvurwInYxDM97ofJ5DsGOOcYNH4+OYvdFV9wW9XRE7JEgEXsTZtN1Z4st1j4EUoC9vJZJ
21fVo+Mr72lVqUhSr5Oxdvkcu1O1p0749wmkdiaODwyJ14Y4yVLAIa9+KW+6vDUfRjCaHtKaX4cx
pnYuToVdWk3IdSVaFfVxcqmKpmHZO47/vpH/UG2nPsAswwybRebOuTND0+OxN/UOHqXXyV7i3ei/
thK0paCM9DKZTXULJH8brfN4GgdaRMgcfr+8nf/u2f6QcO+nLHTJUslkXak+EkHXZ+17xU5U9Pe1
JnYhJvUnvi4z1hq2yCGl0cqXFVo3sVth/3bLtMf0vjWKc/+/eVDpOHJyNXeSdihl7NSoB09Dne7c
KrZat/wzHkBQEIg0bQLmSP8FAFVx50mxV3zz9530h347bfoC0aPGPgUs4TB7fPiwclk8zT1g1Nct
shV0+eDUAsAci+xrr/wow4DeZbXsd5zV1vS4/518kUPexz8fjsSp82RmDgXQMxXH677delEPwy7w
TQjfVOKM/DL62XCXFtl1rD0Qffvvt1eVmcdUw5u3U+MeZurlB+FQvjMzf4/ZiU1eC5JHIqoKrack
vGvF+EnkVZ5UfEG9A6Uxyuj26ug21sAuC0zXVXcpT1Ht4KZ4YzLMiWiT11edD0RY+wczXxUmVTLx
WPG9aZsikmn/dWLsJvCyHw34OHc26oa/sMsBTT3UeAmGLeAADL+kpSgem170dwQX3YQqml6XFIJb
+++617nsQsCTw0RmHcRe+y6/hfoWi1VFyJWTZoU6pSNCoGcWJ6kn9dHtF4HLWvE1VANAirKO2rT1
d2ZtY5vZpYHU8yvf8alMDLS8gQvQi0rvKwDB9B04Dvx4Ma2Da7Aw7l4QtLHd7IJBzdNl6KvZSQI8
lf6sAtq8SDFfVz9L7IrBhrRexwBFT5wccpkpWj+4ed7t3G8FlvjPDDOxCwYZ12olrEbrbvFa9DOq
SkzlROVkbgdn+amDUt8Eetk5OzZ2tF07CI/IRpSvhAitFFgBJSuPlJj+1qQOqKDTXc6ArX7OK/Xb
CYhsud+VeAk7eEDNyPROOuei5mPPdl7NN06pwHIBLsD2k6zQfup+cMxjjuPb/3jZw281bZ0fJSll
TgGVOKgUpwfEGlXk63LHNrYatwx9AHgpA+CHH4L8M5lv5vYn21OK2GraNvC5gux8iqa594nMT2N7
S/aOpY2m7SJCF1rgjQz9MAlyDrFr7oZxDiLxqDLmulQysTnb2xWbxS2DMBkrExy4DtZ4XNvgqswF
sasIcVuYZw7EcWLCFlevYQBPjA7X7u3yltnY7Xb9ILSAS6HbhR8GqDHyubypgdroVn3Muj3y/K0l
OP/+m0E1VTiF2p2xK5lORqpjF6z/lTvt+IUND2rXEjpm9GqHGX4A6QFIoN8npF8uz83GaWCzqmvR
ghW+wIdLQVCtj6gGqjrZVB9lSaOJ7DERbM2PZbWpIo1TEAyAKaAHhjjs8ojTvaB4A1JFbGp1SFbD
LfBz89OrXh7AnJ3IUrx66b+Bdwz86ixlfdCpPHiQ97s8cVubyrJn8OqwYIIO5yHsppjo9b5jZax7
9yFf97zRxqrbpYbu6FUVgYLdIagEntBe5qC97uPtAsN2DL2G9Jivun/zJxUHYVw7z4hsD1dNjl1h
2IZjaTjFl4OZBuDJ4B6PzXEzD1G+7hUubewou8YQADroPMzool2W+5TJAyzuJldsB5eyYRd2laEi
vk6rHDOUMnqvywW1RUEc0O5Dt+hjS680bLvisC5Qb9yfl3iW64GDeGh1d5Z4a36sI5gp3uleguG2
pR/a8ufipRGrr0sD2EWGddtWdPHRdkdRbo/rsyp2pn3DqnzrAEb0pgeXEHEA3PoOFnaEguNt7afP
/pj/e3lvbk2MZbhC6GmRNT6+L16r8dtUPwn9clXTdp1hzYcpG3s0rXzUL4VvQfg6zV8vt73hDOxC
w96j40qX82fPn/tRRDPQiJdb3tjqNnjJZEhJAg0AZ9D+mtb3sCzv6voYeMtRhGqnj411tdFLq8gn
tyDY52tX3yvvVrj/BFwfUnq6PIaNRbVLDevRCQoSYAzUzBF3Xub6SaFG+3LjW1N//v23w30KBQMN
UI/GuYoX1GssO1txq2HLRgUtVl8KxD0ZK9S9Wkr3hqku/efyZ2/Nifvfz84BlDa+xpxP1dcyq6LZ
b2JPXAWUJjZOCRWjaaA1JlwstR+xkN+BQeS+rPe2+9bHW1aaAngZFAJz3gSfG3GvyXAg3h411Ubj
NijJJZ1GaANbkgSYpPLrWifF6CZXTbuNSVobNfO0Jwhmy/EHshC/Mh+yIEWffbqu/bMZ/7YbA6ia
DVkIWdjVOfaUJQHggF25l0be2JI2/KhqqHDDCfPutg8OpI3mfy5/9Va756X47au9FPUfgKCfj+v+
ZWgo6J3pzoRvNX3+/bemGZTW56JE0xUJPygwgfWsvW6X28zrwwTW7zDDXDPvrUOq3u+PY7gHoDkP
/S+pBZt8PRynBbVE54VkbyNEu6vyKFq943C3GrcOUojRjMAxtRxR70Oq18g1D0h57zS+NeOWcWZg
fPH7BcYf0uot0ySLemV2YouND7fxYyPzc9wT8OHB/BqG2e2cfZDudQBOYlcLdoEDbu4cjTNe3JTL
W1ncrzLY2YdbX24ZZp8PXZD6NaKi8x1wupVreDB8ZyduTLmNGVNA6ucMwrqHSpe385QdXX/P5DfO
ZhsmNgDsjqciNJ2zt1z70brkUR+cREsPl21/I4dmI8WMLtUoXHQQOORD6SNJhytTM3ddhEzxEPlN
8SMg5vPlzrZWwTpT0wz5/poWYcJRERZLbfJIZMF0ExbL3hNG+HfDtXFj06oboxpQnlXdMRAAaerx
4IdfC/V9aUikhjnOrsuj2bixORcewPEF9qtp74wfRGm+6sSADunm8mxtxH6uZck96yTr/Rw6GMFz
JeY733w0/Xutvxs67mS2NxbExolxrwpQw4wu+vzOX98MO9V67xK+sbNsgBifh8ALHbRdL869cN4a
BzIQzY8ymw5kiIviKuAvsdFhpRjy0oAl4zCp7wEosM/GneNKXu0dBRsmaOPBAG9AeKm4f6im5tCR
8AlS8Hdq5ae2bnfsYsOB2IgwsMFXA3VUmFRpOT/Pshw+jvN6HVDDRoFxcArzQuFByaCiZTy0TucX
SbtQMR9omItflzfr1ixZpg34R+O4ixKJTJf+Jpt5fusvqRuRylmP+IL64+V+tnaVFTgHpsQrg2Yi
yVr+rVjD+Qba5lM8BVVCxyqLPCLNQ8/oTnJvwwZtfFi+TnXg+bNI5rq6TXP/pzDrewptndUzT2FB
95I+W4Zo2XoBxZRAZHWQLIOq40yQDrxhIGpbJgSrl2duY5P9ARJrzDQ3ugySEID4ey8IvbuqQWXT
da2f1+u3QA9s+koCHc8TEizkyZflPN62ZRheh9IgNjCsY5mBDhbjB6cb4tzhQDa7NyAXuO4It2Fh
nHQ9DYPSS1zejUdS1WD6Wx31z3WTc1713yen7ApIQAo/ESVl5h5C4ytSniyb1c423Vrb8++/dVCT
GSKTi/EhPbsOhxR/PQRgo/9y+fM3bM4GFbm9UjOY6P1kKenNIt+zun7IAv9AVvbAMv44+fmVe9Sy
7pSDRnbkvZ+kI8r5wElyZo4k193obRgR9Zu5793QSzyZzeFR6FHPH3AzLvmOp93wgTah+4gMmSld
5iV9HtwRXv10g/WGVvSZOevOGP7aRRDaSKJR0E7kyvES4Uohb8k0do8LLZ3T6rrsmaOG3Lu9vOhb
PVkGPeZ8zrsVs1XT7Jk3xbGoQxqNK+gvzn9c18nZ7f62b5dmKhqvWrykHfs7ScZXaYKPKOF9Vsy7
Sp4BU3Ye4G99pK4743XG9ZJq9qePmdfWjwxqfXtD+KvpoXnLtmtioFMSoHm3lP2PQpLu3UcJ6Nt1
E2QZdkUdcLQWxEv4WLAIAmwmcbvGyaFzLoZYiQL/XteTdYAP4TqtVdpVrwhsP/SDfy99k0aVrh+R
YNq5P/71NMVcWebdCymXMZirV1Gob7Jq7kHF+4qExokCCEn9cg/UsNWPdcEWwM/0JWSsX0d/unWz
F9T0D0jK0hs69B+LbthJiG8tvXVokwIh28hrF9RvrLhvO0YiJ8XJcXlBzhvojxREENroV6B609Kd
/OG0euv8aUXcnOROWX3AJaq8Jm+NLiwbr+q5a31PDKcCD2S3i+Omcclxk7k8gI1VsKGvppuCLB+0
m4glC7F3yXfItSbjOJUHgNiSeSY3lzvaminLwoeBDLTO6HAKx3UFF1Op46U06R0be/d4uYuNpbbx
Xx4bFq+BAM5JhUjpTZOg8RRCuuO61i0rl6Q1fW4MBuCDEw6JkCYKhfvlcuPnWfjbPrIMu4ZkR0pW
5SZkXD4Tom5NPr2EprsDZ8KV32/ZtVt1fudBo+BUN9ntEmoZlSkUrS5//9bUW8Y8pOssGyqnU+OQ
NK7GoouXVO2VRG7tHcuGpRFygeJHf1LuKJNaTxo8zN16ZMtuDmdjADaoKws4nYkZ+5PnPI7yn2Dv
PW6rXct6B+3lQukmOKUh/ZdwrpN8DvR1S2ojt+Y8KGZVSMwL5Umohw+5J3bMdeu7LXN1ubeM9UjQ
tHKicXZvU3Wlz7QxWj1iuVYWc3eq1+yBTeYNVcESIsh7z3Fbn37+/bdYAu5SKH8U3QlsLbT8QMPW
HU9Mm4Z/urzZN4zVBme1rWbVPOjuxBt+cnT/blCBCG3q98bZqyLZ2PE253s6jJTIgrQnVH0/mQHS
H07J7waFGsHLY9iaJMtg+w6kQ9VM29M8VC0UJro56mlx3ZEVWPZKQPBcmaXuTn0TQmyoN99Gj+3d
wjdm3wZrNTIPUQdm0HjfLjcOCevbxe3H+y7kNSgp8m7HuDaWwEZsCYdPLkTA25NoWvB/rsAzzLHR
LvnpZWDMP1xeh43z10ZuKUbcsPbq8VQ7wKBTEJAE7peqbe/m1H1grn+6rhvLnFOkKDPaMO80df6B
t/XX0nT3Tc0T3HzSgw+cwOV+tibt/PtvtlfiGtr3Jp9PoDM6pMMUtVWNx/w9ZP1W85Zp9z6KFgfQ
x50QOpYR4lQ39qieIuWUezwnW9vLOol9lIeNvWzaUxO0D+f74Tm6Dvh0xB77fN0kWScxL0vmerma
T6PzkZMmyrWK+MCvs2wbymWE3xcV7+dTkYdN3PqgRaPBdF00zS3L9iH9R7WG26DUkWnk9t70uWd5
v+M4NtbXBmxJ3gx8VLo9tWn9htq/n2LQN4pOey81G17Phm1V1eKOQy/dU0FleZClp/DAsdv6+Uz/
SxBng7Z02UxZ0Ql2SsfyUznxZELdOPOzpGjE7ZlbaWTVjj2HG11Z9uwvy+Isi+uecoL7X0VvQBES
A4L+ref6pg7HF5nptxr2fXnHbnV3Xq/fzBoC13XTTh474V5wWsoJkn7tYzD0TyRD/c95ZHQ89teV
iQShDeqCwng4rJNsECE0GJ8Ksvpl7f1mLx2wYeP2qzT3QVEP6rPyJEn9xsR4e85qnIfToSDiOjO0
H6dbN204kMTliRcD5JWYqA7e6OwhG7cMxfJSAwq7m5m6zWkogl+mDn+5laOjTBR7p+xWB5aP8vqO
tbqj8LRrAU8r1ptBaaBf2r352Tj4bKDaQMH60pC8PQ10eCfUu8/X6gYXxDTSqK8P0nDn6WmrH8tj
OUHXMEhRnffScsPSIKmm/kdQ+vf+/1GVe91seBYbuQbWORm4btucSkBjomEkTZwv655P31gNG7uW
yQkXWW1qeJZpjuYeQhOg9M6OK+3UdQG/DWLzJod5szHNCYo9PyY9DAc1QdLlsv/YMDgbvbZwn011
ocdTxpHrwWkUGvOKpOJ7Cbahy11sLYDlomS5gGfUr+uTE67FfUqr7oFU2V7Nz1br599/c4CyBJ/9
yth4ckf/H2i7ZMXLuNZL8fHyx29sUpt5S7KsFhCn1aezLts55B/b4giO+6dQNI8e261b21oHy6p5
qSswla3DCeWv6xyV2UrxPoc0clSoXHzqy1B9ujyirQmz7xcU115P1etpWjo/ogt4QLtFXRkH2uRb
iy8duZS6PnGA+uOMr+QzOfONdllW/7g8gA2TsyFuedX1fqhzfaIsH+N2Br2jRPY4EtVuVdzGathA
N3+tpo75nT51Zn3mSEyf32twHB7Pd73rRnHecL/tW7UgvkSoUJ0MItq8bu9J5T+Ogb93km7N0nlo
v7WfB6vxdC6rE1urLAaOAzIPeGWGZGW/J5G7NUuWYaeT05jBxSw1qfNxaPv0iODwMfOK/tBX5dvl
edrqxLLvbOSkd0WjTwQkhw9zmDafEHnIpEh9c3BHN9vLem91ZNkFGBPNOnhFdoK7egZvyp3y1y/n
TGuT72EhttbEOvF4s4Z9D1r6E20y9gUZ/CwOw8X5CRRufbg8XRtd2BgzJZy854GrTn7AHgydixhR
deQI/HG5gw33YePMTJFOpq5XdZoJu9fh9D0v5s+Xm96I0m2Csikl5QTSKpKM3IvM8qLmx654zKY7
3ARQCdcmO914/OxV/3IfsCFnYKbn6wD226QpZrfNDxo8ru4rUOhT3h90NXmpOCBiAzt6DJWXsHMj
MN0oDxrH4AQK3AgJCIIyn7atvVRFIVgjhhaEttxRSzK3sk7B2tvnBVi3Kg+QpgMw+W564j7UHrMY
as+c/lgWOPxfBJhAJ33WqWmgTps1/czfedNX7belzkytogVSO/KnW4RDf98OZk5NpBjyZveEzSIz
kQAPWtrEGXSpZuiB+QtNhtot7k3L/Qof2pI+++w6o267iDnMhyBTMXqzS6J5XGTqgcUuCCUiF0EF
cll5pbzp45CljmaRD5CoeJSCL8MbG6F1HhcULEvGIdmvvFprM8dFIEoGfGfVOPQGRQLequ8KzlZ9
CoRp1zXJ11yXP1e1kLY9uG4wz90TYr7RdVCNmzldCV09fpaRdNrKbz4uDquGDkLt8FduDPpjNy0i
vM376tcM6oExyfGaV6w33Fmz4N0ARjL5L5Mq8bgQixl6tl1SdbiAdQc2DFn31MyldnDXJjlYXWLV
ddPwZRlKEPrjelnl5FUxxp2voCXsgWzsPekFc6zKrsabocydYqhux16N/r99Du0mJ6qnOveh/dqI
NLihuYJziki3BAu/ccqeTpBGWZmsfua1r00VFTNduHPojOaeekXJc0ofAjcAi7+Ywzxyx3aG9Lqb
meDUq7XmtzQr8/zfiYo8/B4SiaaOiPrwfhx1bTFVLDalVsBQQQtugnID0bBBVddh/+A1Q4a0PiTj
JS+jpUR6p70vynz1h+PilGmvor5aS0TxIQ0ypHSVKfzlKVSyyYqjs44t7aJeOsv4BpB3uOD/oeig
+gpgEmm72CHK838GUEQ3aZL64K57cmjhluUD8Qvf/+446UDzo2OGyf9m6rIpvIgpoKFPXtd7w6e2
hKbBQ1PNPLvruVf3ILY0krW/umZkTRErYGtWGhmnwhJy4UzTs+8bURWJrlDDV0XQbknb4SByqtfX
kHmKpRFofLz5R+OGpUofG19O6kPVGJC1H6gkWZ/H0PljSxlR3UlUCaRU+mxOcJhwQR+d1i8IOWpR
i/Uxa7rSNdEcyqzObkmuW/FelOBkFkefUN1g/WXm3wo16oEcQFerwGFgGBNfnXFSk/cgXekVwWFC
8tnBwnoyaJ4n4Wl2B5gm6Z943zjTTZ/W9fAwTVMhu6MOHD94bB3Gw0+lkj79QhRZwy4Ke2wxVDi4
eCsjdaHm+7IEdWqOU3Wd6BsYKIl5DzrfkSau3F7L19BfWPdDq2EcwLffh0Y+1TJ0cYWDGt7/KR47
asAoqRvVfiwgblum8dwOTbrEWrOlWyJKlagSHS6t+iVchD460m3Tuyj2QV3s+B10W4V6dOdJSnNo
s35d7xseNum3WnvtcoI8UDkcugzUkvmRdWsnnoNZj8Nng0uquA84yLLTw6zWrv8sXcUfKcTRvaex
zL1qfJaBmPBaDm3ldc6isuNZ8RqA6kK9+pyRCc/1Y46Kyg7OMGfR7C001/Fq0M4NxbaR5ufSpg0j
STa0INyC1pfTmwd/xHNDGglPNvoX1oW0n7PcpexNmGISB60g+3ZgtDfpYZmnqo9HQ9viMQdU4H5M
4bC8aBnGzK/iGirW2YsK06I/uqumJR5HIC2Dct58WKqftQfmgRb660bp/C7wlzB8Bi9sB1pHnZUp
Lpy6zlQvD9B0bsxPh4CX/G3yIWH9b0bGtH2pufAg8AwqUVPfs8JvzT86q3n/BSoWWf5vK8pFfJt6
8GG7CWIUQvGkJLv0OJWpS5c4bCtNvjTlQlCYG3oKfpnWcq5OIwsdKFU7qc9lG4GDYag/esRriyck
C9X6QkTPKhU7dNHzvyno7JuT9jF1/aHxQDxwqngdDCQRrGcirgdZZl7kzkTPfVSatqE6GgsXbJJU
K9rcd30oQxmpdWr4Ly2GDpoylZnAV5+Fa1PcFHh5wMFYTSzLn6oJl524WlAMgxrTZtDilXOIFD6U
rO+c9wlUMPV72+aLuoMucGFo1MlxIt5Rji2bPxoql3m9a6EEBqEXD25zfnZJkEl2yNxS4MG8Ek1H
oAeOu04FfVi9tpgIsI7wIsoY9XUTGcDDa3ODYv6RiaNqIWwl3hYCJo/mfxRdy3acOBT8Is6RxEOw
Bfrpd+zYnmw4jpMIBAiBkBD6+qnezGYyk+5G6NatW7fqwTBDpbw3ifGe3XUQeU9rlTmCPTVRbcl8
uxHh+yr9ae40T8Yyspvd/1Ij4vwRUgaa7zW0/pZf1Dqnth4Txue+RFz8NJ+EXBZ4wwB0LORPt4sB
bIRkkWOlCVv48vno6MWQJsEtbaUUeXuCPJA0bwjPXG726XFfxGOZabtOJzOqbqkdzNbdieNt4pVO
o6lLr7JQQ8oQUkBRdcoxowOkCfDtsf5DN/t4GihP+EFANqmTQ8C9l1QdJKjlQL2WabkQ4N9QdlIF
uAWk/ZoeESzW7r8KBHDHleo5TMuuutgivCdZCBPGCcoiR/HiHSH2x6J1HOnSjVC9dUfMVzHxK6e4
T5asND6xfkaEWwQ50dWim0MSXRsjNPzet35OQ6lFvm3xEY9vt89tC2LiN+LZRJqjqLghua5Rnoua
96lZsA/NpR1PKW+U/o3HNSf6sCgSxpJ0UU/JUXQk/Jc3zH0xWE7A/qrdKcI26jHmGWNHXBlBZpXi
KHE/4pHQaTwhpEBmp6aj83jf6EG0T8Kl/UQwDPU7lgisxc92LzuY6uIkxIPQdchjFNd8t8JhahdF
Er8HQSrjZ6Jj35ZbYRdyJmmbXektrAI2ALlMHECk1Yh6Kh0w4AhU4huUqcpL57i4wBHOxy3USrOl
jwpFIDtJuadFDfTocdZRR2zzTOXkk6e+AOLs68Kj9H4jsWLpXsTQ0HYv2wQxxuEwE/6xedZlrziT
bfgvDizeeFVoyX1Sr6KRLRxgcruHtkLoiZoekHqUqC+EK80bL6ckgnNPyYXb0We7TdP1wQtirg4G
YCZBVg1JXVQNLMI9AgWDWeHL2ohUMgXtBCfir1uKdH4b214m520IbDYXJjlelaNaUchhDC65jH4L
V9x8zUXS781WFsUsm4fI6Vn9Nbtm2pRz38WTq1lKdoDEoougWzc0w2kjxsbUASvg3cvACtgxfVBr
iNY/3ClAW5hOOwtjG+Cnsf03hlYZ9agCJcaXVI558PcD9yI+6DzWJqmhwJn8dkoTkRJZjo3JXVSu
WbaR9OK3jqlH6IpM9IOpths+dulpb0oVOpph7XnvrcovGW5XP9/DBrJtX6J5CHctMTmMo9sFz/OH
syEf78UqxQxhfyN13F9Yvq3xeEIoj+v0tRWF1r+XhKF9rOEDQ5G5XOSK2+W64B+9qxaFJzOdBwnx
ZDhPTbYyd0C9bXV2GjplrT4ArxjtAO9tuvSn1EZ0cD/yPVtYcShim/TQnezJqq4YCes2VErQorVH
CM6+oiBJBQSqpK9NoVL3kqtVJmvJ1qbohmrHfR7ZmsYdOhJwDGuyd1W4wR1EiYSGILZ8zYu07Y+h
zzchjr3t0O6Uq9pCMwDnuAz+XgQApv0T0kUbHELcI8UHLqN5fGfYsenIeez7eHOH1nUO9+i6DUmA
t3DLm7Bc8kWg/7r0QOGaHm1qYq6PUxutCM6QJI5DAsZuUFhVxPdxqGEqBg6UJbyCTH6HLHvqWjwV
ODA/c7WZ9CNQrfE4CUchbqVgw44+rNDpcQd3Bn/0pMer+m3WjXdfbWZFm5cZ7EhjvMx00/lckQk+
b9+aLUP8krcBQK3OXRul71RscniWFqmnT7olIv60Wvfjj97YhpFj0W85OqwuIBynrwaHYWRWDjEZ
YAUz5BtUTZjnYNLN67Xp+iGtHRAu8ItqHJZ1stRN61giEM2ZxyHzdEASxDBl4wtMJIA5sJjkEjfV
zMtZqAMMSS16ox2gKGL1MPQ2PzWp4ciDGhrCQ1FZZffs0+FmCP8NgIv2wxHV7AKL2kAcP2XbF707
xB7vOoI5yCam9XV3u+3vBB9C8i8mNummMuDtR1yOH+mctQfHCVFw7ltZo5PnOMYp2soeRnh7X04Z
MzDmyPxU9LrKOjH5P0nWofk4B+4Z6uxUpFC3l/juCt5RtJWppChSzIrvGTGy9IWuN5PessedXCfD
hP9klEw02P1SvZ+XurC88Kock2RPxaGf4Hz/vYVuwz2eLTPSw+iads3yzYql7Si6RKV2UinfeTNf
967vElWuIAHm4rHFMMxcdYKTlkJZlSGXhNB9NARflWe3tce278Y/0TgLpBU3i9uHtFp6grWRsomn
JX+TKB1SV7rFIbnRCZvJT/AtwbGSLWr4f2RbJvYcKHqTawwoCc9/XrhhfVSJWtijXUK/raUSC5cP
bbvvpN5TZFAAu6dDqu8Kz+2kSxE6sK/HJYpj+T1zBKxHZQbSf3+SM7YzgeJEQqNfW5xM+R3fxWKH
07o1SfgAThZiKUcN4DKXN8NP88GSWVtbJpvIIU0Z5uy2gD0RKhFuOkaZ/dUUczSxRygK++gxSoD2
FrSlnsyqK0cfxyKF+8r203aW8teRa7m5UsugwwtO54b7XXbQw2kE6+UImr/TTBXAfSobxygqt2XL
/jZRr9AAxOBM9mohmri0YqB0YovgZrh2IpS+aCPlTzoPFk1UhJw+vh/HFutOdwNfB6SoKzvbCDfC
gu47RXBYkbgZOWgOkfBHQru9+S4IRTZWOa2Bjubix8JD3bZnw4yucZ57hsKMd8e0HwjQmqyu9c7n
6FSoSJhXaAhCypAgqwZbpvG6PbU4dmEvRYzRMyll3tDClvjMW/TW+2bf3k0uohuL3c5meXIgp5ZH
GIFw+99tWKnHsp0B7j5Glqwmr4Efp+wHmcNtQxWxJmjoSkmtQBcl4mneP3K0d81DtiqCtwtm/BBd
pehH4Ynn9ZytiCeNtDjxqBmBJI20TXdOBaaKT0NAUs1etwQMx1DFWLRtgR5XMfaPa4IkGFM1e9zv
94qujP1kIzX7aQidCFGVBZaa16RtQ/MExacu2ho2xwtkDgNh+P+UgWarnj8m0QKPVHRfO4c4nAX8
Bioo8XBeQn/sph8b+olmua4r2jK8xA1coEqb+jBdQ2a2PUUnDxc+A5udvgFG5RCBZIBeAQ55RzRE
gOSl1WSfCa4BxsnnlMboWNESqLhBT4YWqUmqsdGIdATlDpD3ajiWT9eKNMCxvynRxZzWEsA5wiJn
lLCb+S+umsWWUmBH3eBDgWqbqqRYaEhgsWlm9o5XcQHrkTUr2ItyxvL6nFULICxGCL6bxNME2NCl
VQo9I4dlieoibALMQJz9947rPFwnNffyqQVU3v/b3eDSEg/OJoCIcOmbj7llKX3O02Hf9gOW/FX7
2cHfd8qfSNHAcvugI40O/LTQsej2a0QwOmKHdUnXdDyyrkVG0Cmxsd3BpnBixqm0KByZuow0h/kS
/nj7E4gaNaqa9dTO+WHzsG2jJ86QvifPeA9gA4Kf0Vq/1t5b6uaqFVSvfQUoadc3LOVIot6xoQN/
jXJIQYnOF6mZp+IcYcHDL6+rENnz6hXPnrIMFu5TFUct8ESdGYIdxGlZG5/9SIrJK1d1YKoOXSZy
22CE0Up7MQ66ysMW7/2AUKkJulwoXySMJFOB5zKW6K80hlmJNNF/eRazY56Z140R31Qy7of4T9T1
mzWIm2oBI0uuXRqri2sXdMW47NdpeM6Ru9F9zQq23dcMh6i5BUyIBC9ab9wMdhK1R4b+OFHa0/+2
BdAGfz3yZndX5kzQ6HVzAml3mDWvZkACxuBkfEQJVI0+WxJtrnlrUumnN28QHfyN0V40d+Dp53X9
1689wwfBTiYyeIeUmDueogAWBwyLIG08jFPP/CNDAcbbVRTrmtiSoLQN+6GJiY/FccriSYaqQKSS
+IJZa5rj55hC1i0XfGBcptWWip3djPKH+ZAikJG9bnsBIUnlTQpeKwZBg5dvzh3/DZfWFPeUopFK
fgLdbt2MJg67tcf85r+BodUcppPuoxCHQzy0c7pXA/ogdFBsBYQZ0VzMTyuIA9jGaHSc4tgJiSlX
hYeTDJ9pRnzxg4BD7L7Z6Kb9xxytI1IqOBqD9iGBv2/2rlVTiD9zj+UHSGoGuzk4fkTzXrwU8O52
Hzisagd7n8f5AwioMN17K/1X71DPG/TcLhSH3VqcReAzWZAHRDmu5CxivruvoU9RhtiQ0aYuZF/g
Hm/aWc51s7fJgs6WzQ5kGaiTAZIw0+X+Q6RodOIKz9aDZ/M784fbKjBB95arAVZc2Djfl3926TKk
iiG8NfsiAdzYT1gvSwu+huC+2q4N40gpqriTa34FAKCvo1oFrw1NDSrYAihchpZ2+GFBPkawS7SE
V5FCT3nfjItH9uDc22McaIefReSZQJ7SnvlSrMvS3Ql0HuaCuQKMjCij017hC4+uksoZeSiKKHw2
jep/tdLhQfV2TqK7fobdCeo9iwzBtjHMRkG+L6aaTOaGy47IwKcNLeRdnHT9Q7pqtBRJY9VVjAkH
NZQu669s8/nPJozsAy169p0S2LjXBXHuvAzYJwDXEqFUTVSdMlj7jZXHVb+eLDyoCH7RFsQYqsvr
OKbzXjXzwn4t6e5extTae02a3GDgi6QRsEE+XiqMouwRMTz22MajfgyINokPm0y3v+C9k+IVKV9p
9iOG2SR6aRBW8sC2ybiDEhqDHjDGGmmubLkU8R4DAjc9OKlNhCItpZvU74VE6foNof9t3riA6T2C
Vta67vGygIkotnk6qRAVyynsLQ3XfIU9OfYHpzg5M3gtzmVhm5Zc8drB1ghSC8nqZp3V55DuRJwm
rL+Dd8impJRLwZeagR/7XjzZrwgU3n2J5IB4rtVm56eCTgu/7cek7xO8Rn6raMUOFgkmkZVADeEH
2yfdZzqQHGuvXGxtudI5Hx9nYuGmHBvRP8MmwDjEMqR9/FAsOn0l8N0MJRn6QZ33XcQPIBXZb0lz
XHlAQsU1NniBS+zWMjOjXQopP4+YQKjz4hc7H/AiZrQu9pA+WkytssfU9fASQ7ZoCqd0jGNetdpl
V8Yrk6qMoWi9RnKVRckGIEDADj/9tH7E4/RDPxaV6rxML1z0jawGTdRaYvFMzBW1VsBilQn7LwmT
XZ5Aqc8a4xzDPtCO7AkysXYz1PkQ9g+q+RrqAHIurVf0NH1l+TK39xktfHxaY+DvU5HC7xT0DMci
KeIxrEcg6oLyh4s+ePjoub1N7zqPleiS5oS+AuWinsGPVQBotl1g5+RGehwUOvlHk4Lcrmfo+uIq
aBXbEkaDMpx9NKm0atiGZ49hPJS8IuUGebI7qBXROYaI1KhNzcVZtv+L3VDIq5NYpT0vmHR0peJS
+gcR3X4qkBdLXzOuknMCs/W+4tzxpzhJ5Y/ei9Ee2ShxarkgaBhnmWl/cZGjCXjaxGHjQ+2Rr3EJ
4M8UUz9Mf5Gw2L7lSWZmGJluS3zEjjmS3oq469Kj3FK/V3OEELJrPvvlPjE4KOcWCGd+QYJC+jjk
bZ4dt8CLl9EuLaYg2QiUX3T2Pyqhiq/SeevudBJaEI0bKv81eJvdinhq9GFFxS6qhDCrqiYQDCiG
fuUUbmV7cBVDnkCMCo2llXcYXrcETcS0paDehnkGhYEhwAtSKHD8l0myxzZ14rJ7TDHquehbjE+S
iP6KFdLAYDCcG3pI+tl3+PFQ5TDhSeI36pr4Teh2cvdbuyb+kmOwOZ/oYvwbVNLqCTkPafYs4g2v
tobIQR5WNIP4y+ck7096sAPMZ0IWnpphwPcGZjJvbPNDWy4ayP7DjgX923Kd/fZd1jaodrZl8mnN
Oxjlg/joEOQKnE+rBLtvSaVmtmx3tFdrdwWhuTX/2QWDhzLoxvVvBnzvv8E6rmuYk6b2GpMlQWla
s1RLEIcwqHm0kiGvtdwCSd7SpM2GaqKOrO9bxDcUTQ05Wn+Vmu/QAiStphXEcGtbryuiX0vG+36o
8S3J/ldjUhDuAEXY/GwwjNtxNZkoRRggEl7OxorxC5OFFD8WMBO9EPyZpNT9su/3mY85KH3UbMzB
8NFIVYi5aV53oL0doYUgz8olbg2KlUvSxzHGfY4+/Hbxozqm43kYE28vgvS7rpvb5XUwJpe/dMj7
/zqgvOVPr5HSccbEkjwFj/jnik1wFyzDnMdPFGGhtmSQP9wn8GSC0zRWI4+AoPLTT619mhLvPrFs
qtBKF9EEaO58nJyynLR/R9NzcO2YDssyDDGGqgL65gqDKHdFLxgVpTHoLqqcxOYKQ4NOHWE0MP9Z
KUs0XHpZFtRpXmjqAQQbR68rrCj+DFANvVCgoqQkMzywjyZXs71jkP5cBJpy9T3NyIBAe52yO2yw
mR+7AZt5zKZQZOd+7AryO7GOLZ+J6OhwhNItB0iZh/ih9+uK8DMUIEyX+3UeDrD/RBkka4/KDdAG
WQybM/+dSYV2ZcKVjz5pXaLxT68wVv0DN/bYHPpR7RWFwe5Lj8CLuIy6cVI/NoqR8wnjrEw+NDC8
dKdIxLo9e7s02XnOkNBasUB2Xg3YHXwimITNZ9ZCP3CcAn65h10yPp3H2IbksjQG/8uFY4O/XqGy
IPdx5CTHaRFRfzCWD2NtBevDfdMDtnQlmvtOHvoUnP8JeCTrKsFSrfDZlHnO+63/pujf8uvuGxNX
3QTBC1D/3vqH0efgUiFayHBVor8ungxg+PDmxrzDUgIvWjlup24PtliqhKVYL7eQqs2/GeWFPoFO
puHX5CUOj9kLvZd6yc19hzokYO63NL+6pNBPBITDcgdiAeXCTQudDxQWdxL95IxIcpAXEcVWMYVL
/O6B1mbV417OGzX9Wzs2rcXJwj1t+czztjf6c7cJk8OTR5Qk2+7XgRAt7XEyARTxHx+UanHTzFgr
vQ4RMfsGh5xp5L6csYmNMELo96LOP2Hgruhjl1IsVtoZCqM/g8WY/wGNdg9An+fgt7M9ClOV92hi
dJnCWKR9ghwkKrA/AxKtkr1Co54DVfMaiGZg9epvSnl0veJds2bx9TYUoPGyoklQ0gVtwQdjnKru
EDjkBLiTPkpqNsND/gyD4+K5YyzwU+OCeWQ48+0h9XoHgSlIlFQWIxLwjFYqW4apRYoyfBoxajUu
M/ZMB95PzwoyeSga4mJ6R7vvn3ig8x/UguSTFOsQXkadoT8f1lVDEqv2GBN3PmBm1sNuHoG7a5zA
7amfPH0FESjtmRSgMy87RC1Rla7xkOB9FkzUYuPyOt1g9F0b1hhbvDzVr4BZTXMY2cLHT7vmK+pn
3mSvyCxmz2aKhvgwTJwzVzrdFcg7o7HOUHSNVPdydtTjCmsNebKK9eOrCd102fNpGJ9Gw5fuWswN
6I4tHZvtDMEkbJUNdhNcXEGNYN2B5gszJYuQw1AC0LBQa3l7FZDToIYauHQAnuJZLA8yy8TwsHY5
x1DGEdQ/LTrEh2ESyabSgLzuL8gtZzB2x3OSh2SF42O9JAPtD0JBTXHOYge0E2As/wruMv+3y6G4
7x0ZQjl5jNOfZc+zjwyBdf17juHUX5lo+eB0i/nvjFeXPESU494tMVZEBRwaZt4CJg05xEl7HO7V
eAt45Y3X5oS4k9aCVui2/HPQSxJ+Kd6koq1wtoXi1caMCNjRX8XTqDaQxweIhEb1hHmnFHXBdcQv
jKx2+Iv20RVPO4E/fpVsKy422kWJfZ1ACgzvK+dFdFTYv+DHde9AxXnRFe+KjIV+EEXhf7VL5MLR
RJnwP/VOt/53X4wDATE98wjarn7jOTUVGVn+frMMWCAwYpR+ZZtUT4B823oCTdXmz0gFwspxPYYG
0RmVKGDe++RdRrL7PrEWg02/tVt83rwcpgv6mFUdAvLju6Pp45nBtiHe4pN3Bj93hElMe0LcDRAf
20wWlxqJg3D5YoqSQ7KRRdQDaOyfVlDBL92YxKLOCuY+s9nxb1xDDKh2yaP1YBZ8uIpEer1AVIAQ
MPhlHgya1OaA1kMXl8irhp5avcUIA3U2lxCyteAr5kejuQ31wPhi7/O5AXmMWO5h7u4VtAryoJdI
LId0I2J93kBZi68R3WL0FDXdjSqcwD29It3a30Vs049dofwXFsMIBATbBmWzgxpoBSUdXHxF+HxY
L8NgA39AicK/xcQcBykABj4kfh+fes0DAqzGZnmB7qu4MgzH8zqWhMZVohq5PyOZafoZ8Kt01aZF
W+vYgDuOAO5+x0DKZxogoPrqcCqns0cbPRw058vXmG/J2wa7iXsIWIt/BRXr2wqN0YuGlcDrOIwq
KkOykE9EUAFrbVsf/qClw2QBrVz7vMGr5zlB//2vGaQS4L9H/b53XZH/lWi149OsUk4rjBTRfYNq
Fn82tYN7tDp090gV5NuNQFePAbPnP9CzAqk10MDUcE1GW+Haeb/kwBFHMUO3cIahXMCwwptsIvFx
Qzzg/MRlblwM7rfg/Jx3cLagGND6CkOdecLFEjC0IoBbaLP2oUfqBTXva47Md1HgfbspZ0W9Dg7j
AS1Xc0LiqexPws3bVheJ71/yHRlFuEejO5c18nvAOtMlWT2o1XUTpIESFxO9PfbuogmgWD0QI+Pr
OpnFXYXlCJH2oV+/sg52X1ZP20+w1MlhpfGUgFy2lnzYDhcm0r349+qShR4b7GcsVR9iIGpgwzSc
SRIrUlEwh0WdEC3kvYBwHTMQJ1D6MWNJ3tFj3RjgxKzLoSlikVU4cTlkLq3XBySJQ23QgAh5TLtu
cQcBxGcqiAWn9AgrQyuvo1u7+9aoYTuCfic1WD+XYK60hL0Omon90EONJDC4z0J6BlE1vWugElDa
mx1J2UCaApMaq5Z7vd2AH4hGCM6GHD0SzEew95oPGemBxpcsPawNb59N4YSr8MFaUhKCNadEb+IP
Ms0wPACcRoLqlCm21Xvih7iOstC9Yo4tn5jOVfuIAfJsTks3x80RCig5Pniu7XS2iBM9ikAbsPkz
AExerO3bwnHwWFPsj+NWsBZ25Z6fmSYQaAv4ib8MUBFem0nSN8hd2HZoTYQBAtFQh8rRLGMVQ2fX
l7Gxw30xwhsQ2jIh5BmUpyCXhGfbWA1mzn/iZuSYwQcJ8AkmCrkhmDF+4TGDwob/YfaLIF1owm3G
cehUpJZyv5GWdTxvfqswGyhoNXYqfVgJ4yV25/0ZjxSU1wbgLjfwBi4SHO0Duv+kHEO3RLchKd/Q
2aJvhEdDDLCOwfXJQhOCujVHitYixFv/xvww/FF8aV+wtQ2fGQW2u5p9ge879VJisBMt9brI7Sc6
BLVUTRcwDo162f8DJDb5BVnxSHPXC5MnX4z8b4csvOGMHBsDTzjVoOdoI2PqZmyS9FAM1OiSoWIC
9LNGPtARU7caweDiYpoEFyvJcQtd+2aL8ysYwhRao7H/jrJiNphGEdwwoDijtWz6LjyMLXem3OGg
52pwh3g6ENcV93mKyCEMpPZD2kpg4xap9sgQLox+7AXHbI139sPCAbHGwD764RtO3vYt669dq4r3
hIJcAqpO9gNvGsSObvsS/+j6HvhQK4rhxbRn+aNF0uPvbnC0/2Y6SshaGrfrvMLkJUeV8NREV4F5
VvRiRdeg8+vnbULbDrr1mJoNcsds7Dpb7ai/7gT2BT2XibXucMvjSqxxnVF7L6IRspq0y5cvanrQ
gmhr42qeZsz0Optnw51TBcekVvHpFxSj8SXFmLBFrRxxFNiEt8FAXBLXG/QWd6NMNZQ1Y9rdg33X
3zad6KmJFP8POuQuAvWq2/G40xRzrCwfmrx2FkzRCbrj/nMREBhVPdH9zwWkQgvpIAbSpdGjSl7B
RKd3OuUdIkIjvDMlZvP4EgriyHDsYLGxXohA14jWj8fhHy46LX8gSokgiabJ5XaPCdO4nBy9aXkz
ZdsTlNO2uzT7YtyDiVoRnwtDsa0JNeH2Nwbqv+6zX3/lvdk/2tlj1wXnHlE2SeH6f6qzW1ZGS2df
zc4mfmydhOptN5F4GXo+w8axSA2r4YhgY2iYh82Aqh3sVGuwYRby8W14LtLs5uQFWvIAB0VDS25x
azRgi38X+I36etjDBu+EEZopOsjxMXdmfLUQSX/GTtquFB38v6oGPNdytHAORX6mDwUiQugU/8sR
twksvWT7N+TE9qMjXn4zSBZnyKcUugItGncdG+nUUSPe1V9BZ9y0Q12qwiOEFnFFeTrzs8Ba9kuy
RRlkhxkDu6wt2fBLUnvn8kJ9LLGBWrSMd7K67xYvyX7kU5Tx800icQdTD1ch5G18jW4hTRhJitHU
3Ge62uTWX23cFK+oouylmTi70xON/otNFB2SBNP4TXWYjye3D42hM5w3E4eeo+s8O0ZkAJKGPKk9
iUKihEZde8K4gwOm+1YmByWhVMjmGc6jTRHU73Xtwd9FhU0c5i7J+iuGxi05ae9XNETDmB1cxOFy
F8K/kG4UY06VFPxyo7YGBEIO0QX9MXT5dtlQKDG/Y4+Q4We/ChppflwwEXh1kWe/cAaSp5TM7bth
EEVDXmBASgLdQjmEG3n9MJQsn2wlu6oHDP3rlQ+gYmJTpM87RqoHV1CocOCAB8l/ZtohAiPY019T
Kxf7qBu0jeBteMD2Cgsb9NT4q8HuZvHvPuj9NXBcs7ha8ST3lLrPaE+GE8hzj9El2+/TIPSdTNNb
qzAm09fk1/ZvD4uIX8sKwrGkWYtZ7d5Ni62GOaJR2WIEe2whxPnpnbbLkRGm9/NqouQ/+DD2ZQbp
V7UCLsL0HHX7CK67U/U4Swr35t6mFL8bNggqO4r1N/OJ61F+9mapLBvDC5ql5c6ACb5L99v1j61U
yLixGjc2+VSLYQUZ7ubZ/Oh32t1B0bPkVWTmYTpgyxvQMINy4NkxDDpVqteyg3ysrSAGjcpZG3HA
r9xBALysC07oNCX/SKxTeJAbYJq1h6vemSoWLwcGoUJfbolPP1PfZn83mIC8Gebtf8sSuseblGMr
x1jNxw2cmccsktGvga4BndVePE8D11VDA66uuU/PkMGnlR+WBhjDAv4Nco+vqSzMOy7mEJfz/xyd
WZOcuBpEfxERrEK8Unvvu939QrjHbRCbAAECfv09dZ8mJsbusatA+pR5MqXj7JSjSlxw8C1GL9TU
CnmtPFpsAVb2mQN5uqeNkhIKyVr7Y0DH2AHGHmbretFzcmrDq08AvQWcEBat/g5nV0z3MZzwA9GU
jHXeEcMPbSOq/QZHMUPKfY5Lucv4v92vGRd6OnXpHKdKevteiuZ+KhqdnGwhkBmUNuFbohpUzYy0
ANkE4JjD4DV08peMEBQgV/z0BWB9TLu1YoLogm66g4nu2zTaCoqYvSZX665i58Nnj9X4hsJb/hEe
UDy+FuL8mLjtzdT1aAmsfw8V5YDvTrux9I/5iiJYYhoduroe3+Hv9W2h2uwpgYl4c4DfePDcrjlO
MIyPTlvj0ThjebadbwCShfjuk6tenYkFGqmdlzsV+Cx3a1GNZymria7o9nrtja2a6Mwra4PbfBq8
Hy7c4akaWHfaQxH4KJJjBGUFnYFQ6olqvfSrlRcGWdMcBK+dSSsnmv+GzgYEIfrYTaUzTJ+2zz1/
x7Ua9a3HUZv9Z64PrpbhEbF9OUd6Ymrn/pHK21Hj4B9m5vH/onh0fhI2rGA35WUldy06n92RQcKq
c/uKyW2uepiW2JvMe1mHKjo41ucy60k4+Q9eSv4v5JbNl4J4TfPACYVXSvYzq0IhOJw2tWe/2U+9
0xz04W/297C89PzN3kECy999tlbPuh4752TqRXzXkjNtakA24UAb+d/SDFt3XLgx5Xu0a32YcLru
Pe2q4qicBaF72ehH2ufRElyUZd1JE5al3bZafR4m333sdTANu7hZ+rMBUavJperc3deSefpi2ny+
0Ustb10glvciIkY39Y0ayDUuRYHZXbu/ZwPj0QXcCm1sM90G7qrfAWfqz6KK5qfadOiNBKfOABvR
G6mO8gVwc+KWBFB5sx+mMbnLvEBmJ4113afh0rjgU9LlMy2ARBuOPlXW7sCFjc/7PuLbhC1H571V
obcvqiLZL9yJDbHNTVaTb1lGRzmV93h7zrcarPF3shj9exZ2ue+joL8YOoS9nV3G6p/2i/zv2Mia
olZGc85mSMaWnQK5ITbnBIrxiFLr3CBRAbtgkDs+3QVt/zlsOcJgw+UVyWFLEgOUvGZI39pPhLz4
PghpapE63xi5RwMVkkBXbFRJy5u8YlrCP5umfS7G7e+SQ3hgrAOcd/Uofs2e4GTMB2fva7eIH92s
BYbDDUFyCZgeqjSaYl2enB7e8HaM8UiB5bELfWfBJCmjcaQHIYjEc980fbCviy67d8fAhuc65CJn
pgY1tMtxJMFQkeaMbHTTz3p73oLAfw7QRI4GCqA4rG0Piboypi07VOsS+TQI3DsOGzk3o6Anirdt
7pX3yzBQZvwJY+wXJyuz8khZ4/jGzLrcyZXTOXk8FKyAo1Z9VHHgoJq0fL7hNtv3CEka8ibQZtzV
meN9h+RFQFmJofV6HgM+dcWDObmcQDBfvDp/Z59KPpTiNsscd0w7cbGLqvJKHrHuBuM9QBU6JCz7
pA4z94RKrqPMlXwDXy7M02bxzRcKmBZQGNXbjukv5ubYYdc3PV9bPNv5yS+y5rVAgnyOG1fvmybR
L5Bu/m5wtlyf0QDme8+V0bdbdbN3G8XhWLxzR6/7jj4ei0Oz9ZyvJyeJ/Av3dXsLmkks9cIMkGeF
dxOqcRSUpBczMUXb2Xl1Sdd43rKl1arjF6IKdfAYbWw+zWGwFe3aoFV12hf99CxyoFsqYcrHZVi6
ew9r/0lnwNFsboXUB+SwYHgGYIhp+WxAopI7D7COC6O5/8crHxlzmaDKzXJoTjJEzl2L9Jakms+/
3nHzpfb22VT706mpwk3tVTfZ6gSBx4XsE9aEj7Faglf0moDHzmGiK3dbvjXjEcpM712SPJTy+2Xv
8sZ77kWFon3mj4/aPG5g3GnRuvwBMp/73mMTyt/RRqaMiGiN/z8PcSFZk93sK9EOx81m2R5M65gb
Z0zsdzkoEJ8hylbqiIAxFO0V/BKAYz9Wz7IL2M3dpZsegz5eJ0QR+ttOXVLzTnhxQEYavkD8cEsd
FkWki+FWzPL/MMk4J7uonfjhQBJzsh8Ckvvp4PIk03G9cisnS1Ym8eb8lnweB+8uDepVAenBVryv
VVGjSjNfatxfPr1b4bXxfzSe1GeG1P7Rc2YH++j6FrcMu+45dNyF3UIE08F0ZDWOVR6QYI3ZCrOb
onDtEWIBe82R/rOx9PEqXMWjWiseFc/rtgd4suGWFTa/tBW2yb7W7oj+PwDJEiFy6uO8TNsJ+cg/
rkjnD0KiOAcTS04dW9E/9kVgHXyxGd/5tZ74wTdmkfUb7S+0s2xbGRXngq/nLdKxfDB9hK3WwPLc
LVGi32Jbmgcq4EvouSzk2wi4H/zdqTGNUzzPcZ/BcTH/sa9hOxA8PQuuWZ53AdP1ncIa/KWRhp4k
bCyQJgPhxXCd8LWVFm1X2774FXP52r2XR/5nUHr5RzKC2zD/8mUXdVR8Ljzxd8gLy9fME+Dt/Xke
F/b6q+ji86TnSBfK/5bwrzf+kKD/wddB7/aTxidAuvM+TCYJzVehpsh3kre2ztSrqvmUkq3H1Jl8
sqAHDHWc2m4ya7HDwI/+FUY3JIHmMrnr8tw5XcuNf4FnMJrNvvxcXU5caaHRCMgeZd63Q//twoo8
j19m7JIbWwTiMZ5Uc9b5kj0iOSd3QGLRUzMlDSNLaDH8Vndwjl0TqtdxkM3j4HTZqeIWy39jc2VK
WvS7Q1wiwDckI1uAAcJuPqFd5KAoWv6T/sCzVLUFJIwdr/3jJUZOg2NzzNE/q88w9EfzYtwRGYnU
UH32BI2VSliLuVvIYNqHYxOBHVR1Lg+anM5PhNkOz6kHAiqkD3jPq+2pgb99qDkN7ziy8mrrwI8o
ukii+qdQmKRiGOpLLN32JIUCHjJN/tW7cHFnGv7zT3+srzZOcB2+LEY+h4KC8lgAyfzWzY354yip
yXZBuT9GtMCfnIqQw96b16r8E4pyvFR5hj5iWfNTNiNowF0UEBc41kheH3OzkP2WlfDTQHnFfBxI
6iY3qAWb9+JJupxZaTrmS4Qlzoy+3oL+1IR1Oad53RTzwbiTl2CD9UH9WZaBxcoWIoY3EWuij/2V
nb+DJpmGQ9k1sSF7EgzrXhCM/UXHous8kKdmLHCTXsZ7DvIjtziN8yLfOK2u/7x5MTh9bIDJv946
w3LmagjUdEHaLC2dgWzxVikVnxOnUKQHE1nUD6aJmPlDQsFtug1X/DOPJzlfvFCX7nnEmb6pSFSQ
ouyjGQd82FiXPSn/ltzs2qcKayBKq77Ms/PEqRiJPBMuwE/pggy1cu3uIdjDv06VJ+phi5ssOXhT
FLA/JbC2qRuD/ewl1xYv9ypyo4bgi7DfXKVQk+szdU5wACJiOM7XeQDu0vLx0u+AfjUz3QUpwQVv
H2+NJB49z/aHTXGe7zACvI94jTg8lVAgDqfHrOTidZO8LbJ1OYxyNiFpsIYfok1qDCxbVd2pbSnE
6k1oyeGvFYeKcO6yg6zKBR+1WsIGfSNxAVED6WSvTUHZjt16EmmKU+dOlVz3sFvjwrwxGRbLCeI1
OOUrN6TvV9SJRxYeVRMoiLPqqDQBdHC4BUUth5Mv8GjKkvZhUw7DbVnqotnF+URuSSZ1eYtpjLHT
Qj/HqWulOM9bf9U8veuJpYdm2GnXBv0u4DqLH0cOlXws1mSr9/0Sj48r4PGD6Hp/PfUGXXPugfVZ
FpesOfgdQTrSuQNcek6XLYQTP/oeVZBj4eYXHHcpBiScHyqfSXYeBI96T1BTDtilB67oqRVnnB5p
1XYo0B0z/NcMDnq2STj+k3LuWFogd//0xKLEs6+75qfJpvUzg3vvTuEa6HXf9nU3PQx5S4KpqON9
4sfm3o6WYGSRce521jKM811eco/zmXkE55FFbkFlQtC8MJ7q8JtIdfKX5AleHxt0widdDd3DJJty
RyeyVunCVsNSiyQR7gy929FvEJ2Iexu0UL2ukTrGoiM5ufaUUrZBvfSfoy4MbncfeOEpJ4qkPjIq
zlxH3WjWk9a7hyirh/wO1AIZkC9hWqLbDGm72clug0oAPMnOmqbOlzjpRX9FWIYGtbfVRL9PcTYF
/2Z/rt773kepI/mtb7Otd5mKsnyO2feK0blwb3Usic2N1Re9erhXU1KVx0160dQyUlfY8mspsl9L
2xgZ7f1a+sekCdd7Mcy1+wHtK8K/lUEmeQyycbjDYG+aPRxd/pX3xJNThwoktjvIUru8OWVlox86
4mY2Jk6K9PinTewEMSOp4nBPrhiNKgkr0R8njgruDYChUke0xhyfcHGvcM/W6X+cdGP72I6J1+91
kZkbN/LZbzPpBy/1StlBOku391gQgvZU1qitkiA+Vzi4qOS+9ddPIrHX992T7J9G1f3fKyr90tDg
WaQKMxvYuAkhyL0Fy9LLh4S61aSddLmTxmrvPITrEu89B0yXO9gkMBpJ2hxkaCSed2Dzm1t/17th
GR08TMr6ub1i3tXOKcGBb1e6c/8AiNd6XwFRyweSmrLea/KRBWmbaipeEohnki00GyRpIUOQOy6t
isSBHE4bEsknIZ0mQC13bCXdfTKvfnPUivRiSlsGX15iqvzD0vhCWknxFHRo6HfWMiLh0xIvOjel
46kXxV2S5RsRfq9/qNCDYV/4l4c4GJa7UDiILUFeVBpJhSF6B/syP2RyMuI/O9WMCHMLGtIr2ST4
36VAcgAYuOH/v3FAoXqdA/Ti6ZuY3ObKpcGV+YkWLeWx45LZ/lSw/2I4AqCYW13yImJacd6mRcF6
HCj7cqyofCQN+jY6nS/PwRgBRqVbQy/HdXO13pIfnGA03TdzKCJr2sC1cSwWOkCG1B7J/9eSwJG5
Q0dCC15jKcq7HuBmJn4SmPkVrHbjFqWYM9++BusYdmxey/yUb13C+QG3sPuYQDNePE/X4jCZUi2n
KerouQj9TGPuUgXwVBob+YhNSF63UpZrcsCjUwgBHhTpoScRijvcmeCpH+P1As/dwb72St34uga4
oCGhP7ly895Zqofm0+0dgMpaoINd4hAK6kIpRFMyEsVrfLtykO94wat8+ErAdM4jW3B2bqe4IOE7
jo5+YOkwAHbG9fvyeXXC4TlHcvxLqfiATtmLcLgDECrQfwQBLrXXY62/W4x3rv4zZiqfW1KcGEFa
bPmpjrTL5aWNOyMF0tomlk/e+ykOdzQHk+QYJe0YPwUdkPa7ViMvf+q3vWp/Fy36+xMK5+oeC59u
cVDmqHOY48JBnnC9YkyVMLYmiE6uN8v6xSPuvnn7SBCcvjQJNsdzWSnPfC82xA8J2fHbGx+rKv7D
WWkJRxRaDcvE/lJNeXQqCJiFK9j09Vyys1kzD+tOMf74Dz2PQXhutA3yLwoUvOFfiBAUZfhcLLzX
s00ZB2eX+Er3LXlXzG2pmybENcKy+aTd0ke796Whtaetqrhp0jq0lnqWvJ3qp06Qyb2gO0bNw7gu
kfS4tgBUV4HWfOoCQpr69mirLjQfYKrjoSX/agJ74s4CXsUgfP1og68OF+96wpy3MKSXve+T45L3
IruZQ29cbx1slOLOGUdT/GyQBP7K182A/5kTsW7AFGDrmveRDrHyIx4CX/4qjTFBlqqMRfLDz1tB
e39VcV0OpqgRXWwvNmc5NOcyUNNQovxVMnIOvRW1l72oorSe3SVe3Xb3o7XEQIp2IxZ3ymn0LeIy
BZixxUEmSZmf154mLrlfOlLNqeTsBdQ96D48Vl6zbbtuKMKOHbGJJF1RKDtr8jHMfvG5bnlc3iYj
Q346R0zU3ameex7xGUnIXMrWLA7Nvu2SvV8pLlo0VFvkL2Hp4T7ssyFs0SZcNxzjGz+eCH2nA8DA
+D4AM41nvHs09cxqJ/zl2glYI1898Plh9JPmsGBgjq8A2XH73PXDGNzClkUcXLNmrY6F40v1zGey
PZFwC9WBMhlOFSVO30u0xpHaqaYiiNkLGbxUzmCYmr0aEw9KIMnPHYKvPWZRXLE0REtybhZnBF8Z
LBB0FXRj8yu2/MGZF1vXSy54HnlxMpIeGFB5ZLMHUaNZPQwBXU/3vqnW+uxCKm2PVtEeNOy9KNb5
QdXBYs9KqIy/+rwkc/cEH1d2PObe1eee123L0hC9lX8BYjYhS7YzRGt1auOQlD0lBw32EcoLZiWr
duSpkxgjYyRboeC4fDAtEBP/GLWgbghswu/Gs526pLqPks4KcKhmGOLdbITa7uY246onFGcXpzUT
V+UKExs2NV4DVLh2WLZTXsn8p9tIl5IznrP4fugaXKRWQezxVPWwUWviMVkT838lUDLEqe9oOH48
u+XJtiEEjDbOdh/34OrcDhlbTcnI4j66mKHbISGPwkQ1BI/tUAXrxW1ikufL5Cucr2DGd/ScxP3j
U8gCd6CCVqYrSlx5UE2vfjIhEKF1NObv3Lrl0xophheHCrU/HtMYq07pwtjGU9Uf2mFmk1xrttvd
YFYMuLIfi1Og/dA70DiAtkclgqoesolW8qOnQw553ljkxzCuy1cMILDpKOGyHpJuc/2rXNsJSMYi
qqTFNHB4Mv21w4sd0f+PM/t0Z7KYsoR18ZB647pLPvIWmHSXFAtg6bYt3CE0FXn30kcJfGKyXPU4
0Vgks14MjccWmxUHim38XxSIwmaRtycdWM648wGXqG+7uhqcP71DQ8/Bhtr5I5dtUjcefstGq7oi
2UEqjZL42XEvAHB0PqzXI7VNWpe8/IpFEibqiiPgp2RpSdfnOyVTpICpTvHmc+507rlGmXq9rou3
q+nYAnMXsJM2rUFfRJ1ziGRuIMGWRFHopRm+/ztOefPArYp5xdXIthvQ17v6ssWDz++mu3IPxRU9
xMpFviqmjqWvLaK0nqf8oka9PSwV7GNqQX+o0J+bLCd4ubhG/xH0hbkdb4Y7LvcmGuMJV482pgMW
XGFOtmQXrE+WeH7SkXH30LUqSk+G5BJFm1QdU2arsmd39Xs17qYV4v24cVipF1zYcR25sM2t3KMc
ImM/s17kwY3Bnp2PRbLYhPFnmtXNmDTE4yrUagzLpv2JijEAMiBzdpcVS/yZbNr5ZjTjM5nZQ+r9
2pOYxGm/zs3K+oxOWbZwNFk3Guh4wIwznEIBKX5TB45U793SJ7hskpwzb/9U2AtZYZ6JQq/yUlhG
W+A3aIk0dEvzG7WR0TrcmHXPKvaomOvYY7w9pxV2FUunhX7YtM795gV8hdja7PZuXu+azfVkc66K
dvFvIthAYtwVvFHxu1+XqbjPxNWjPVRGJ1hQ0kOEJksCRF1U1NiEhKE4O+s1tucgIOgbPKMxTdvH
FnPjEJxNlLViTzamWc+AXEN1jOJeemjRkyZiG1vlDS9zRWSjXn3mNIvJ8dABFVX7WeexOrL+Q6D1
qws0ATPLeS6yOW4fkB/jEnECu/wCh4oINodgZmnc0ZCXkpIW062C7/yAKS/Mg54WuxyTWjb21XI6
vmvLfDO7mN4j9lphsCMqf+5pd1t8snZN5srxFIvRMb/ysOcjgLYNA1DkIIjMTRFM5CfmsdkYonmL
gYUqp1u+7AJCcpv11PscCp7H9k3WzGgHBbVD3iF0wt+EPPjg4q2toeuEB+vXJKOrP8elFHeGFqr5
1DrWqNM4odY/svQYd9ltNOmRqwVuaGCPw0QcPUZXYHlG2b/rmNH1xq+24d6ZaOy448HRHaZsof1T
SC3f+GkAN/45Et0WFmAtx13GEP65DTNVGjKMW++s+rXa3t1Sr9tuHh0RkZYpnCxhfwr112Lzbr4h
pbO6NxtM5kc4DqrYmQSd4lyTJZYnuTnDZ5BP02+0UE4eQ+NELenVsquPm6/n5URXXkeQZ05eh9bD
7JtQ2Mpj7+Hf7gnJ9L+wX8N/mwQ33Rkxb+QU+/ka8vQxRtZMrJ+NtfTCoANCwhVXYS6uwlbu/S0P
W6KqSqo/qHz+s1iKeLy7ylS0Bi56gDqn9ne7kN0MTkR+nR9SeN6lp/jc3lMxQRbcaDBS428IkVBE
qJ1lBXxdBlOjjyGe/Y0pczjsqM5t+0AsUbfMTTXBryRuYzZVLkLddvDUzKfTYBBTUHgFjVict69l
PiyC96iwxCrRJflyEuLm9sK77UefmYamSOMsAGVDgGJLo0Uv+W04FxHcQHvM021smWz7peE/st+W
M0UKunsgqKw/PCdaX1tHeF+lE/n/xRFy3I8jVDJfSk7xxAJJk1f2O7M144geq3I7XetZ1J64YQJ9
W3sc4NYBhudcUWGGEQm0e1oKpD9kOPrdNqd5VBQ7rPvFlVVw8ukhg3bhwiOg1MgNM/TkkX0vpIvp
MjVh7lIf6YtfhLNjb4/tKL48egGTY4GR4F/r51gIS2b+N+TL+RyVm/pZ6cd6jiknuqf4dP3nlMxF
Kf2ItKnM13xcWuQhJQX+WGU0ilEMcy+3aHvx+t75CQpn2XbcVZ485/CP72Kioi3FPc8PQy78/wq8
5y3lT331TqMmuNswtTmBsAsy9qry3PmFoRmhzw9uFbAxdltunhM/Cx4HoirUklF1Q1K6xgNW3eg3
ezGJ5Omq4IK1+KHr8srgoicLFGWQI/A4LWwh5VF5/SF4v8eLooLyYkYagqAuSvmgheCMW5lIXipq
Je+qsnVfJlJX66HPt+soQ6hX7domo+LB25x7alLsb2u4vgGmZB1cgMxCLDxNdfEeBBSkkYtRyHR1
4ZJ3b/PoPewog6BBM3d/B72efHoQ9Tql9PnC/bbwL/u+n3qVjh7mYjd02aPidxyypYWz5uf6PHxR
kiBMs81+hYOpPgrwUqz8LVoYSgbpUoKzDLRGnrUq43DPVKiH22zK+eMJun/kUTSTda6jAlpiC8H9
qhMse8Ta6oVPk+xLlzjBO1VD8z4PGyANU4jK/6v11bLf6sY7UqRYgvnE19hjQCfBC3UOnEFSPJ7A
ubVenRxdNHs6aDY+nQ+umzTcA5F3jYSyjeoHoCBy/rRs+eMjBytVnca1qkr0d04hD8RHlojlWHcv
7khx1M7Q/Hpn0QMoAIy5aoWmw8B1WZOhBFDxr+t+7Q9NdwxtP7RP5Ug/6k1bjvmENsKWcuE0yhQ2
4hbTfxclLGURSkiwK9oZCTIdEyHo0oqMk3nzyc4hNneai6b7P+SHpSbTEG/W++NMTAKHqIrteF7x
dAmszH4jjhDJ0StwdlQcrcqEOaLF5D0HQANK+TGQClrmUyP7gROW8IN/E7ciPEdCZHoPrSaLm9nK
fHxxyry8CBvhm+E+22+fNy1JexDe50365f1AX/Jf/nO77gfvCqn10AR8hzM5v5Q4cFU/gQiq7A3T
i/AuP9Kpny3dHvEJ6NTGB44mJbhhGYiWdEsNFpDVxpyykTqiPdU2zreNGeh3XivtV5Rx/N8wqNY2
f3SLhqz1TIbhqw05I/A5K6LgdlxiMvwSUIJFASYOCJ+RVVTg34iHI8QlDR86388y4ObohhNaexOa
ImovyNIhNBsgRLSfxsyL32Ub4fiAq7wL+n+POfHN/EAEm8C2zsgknChpBP2vM7ZKxqXkKSYgkXFM
bTBnW8/653o27XRKKpqZrsME31KFbPvgVz3AA+U1zgvjYRbfNLCOwUXInGNwq43SN80Uk7jMs4yd
IK2ULyj5mWp6W3d8aesnnXnJmXaWlSY43jSy6KNLK5UmOECcQ9fF/YCogopqpPDuFH7ikLojSAiG
E9E1iMwIY6CPO6Qhh5z/msZrg16ewYe9LagEJznmrQubS6LvkIl8fItpDNqZIeu7D7B8vsKkSaKP
wjfld7Phwlkta3mqSgIzaSTC5rWfVP2mQ2On//JmDfo/oFscngYidSZlV7mGcTKzjKeNyLZ+lOiW
+q4p6+luwIQ7EI9q4pPt4yuUMPqd/0K/jnhGva4xg5qSgDv4ARf5TvwSvavmKftl5SYvPXIYPgZ9
REfcqECeq9xG2Jc+RaivXZDl8kguuy9PoW7gobibcuOq7Wk1TwYAjsWbD4f9nifsFC2W2Hvb4bPj
ZPuYMVPhDn/6zZLyAInC4ad5J9iBUiJTTEO5/rdsxNUvPcwzNtc2ixNibfckjbLt3VUgX3ZSkbve
ERqO5GMpJ65MipEuxmM2d96H8NbyVPqB9u6AgCR6ftMw1S6uMtURIoXLP7wI+fc/eAYmWaIp4olj
bH2NV1CUeyM7adGaW4fA8VPhrtNJBC5agA6aSh1QplrndoEDv/UQi59W00btX2Nbm+yFG+Xtp1NY
giZyqqJLRUFne2rnsW1PEUFHdUcpG9YLbUH6q6cC8wJ+BJOi6XUMdp2jvf64Gg/mRwIhVrRskis7
bP7U3efmCjQWyvTDU2grLHcifAkBPy2LtzxCfyeYABJ2WIH+wgsLc/hP9r4AbCXvkWKtLe4RZVsq
IH3uTISzWKoTUi9FFGlO+fAHtGc5nxLyOtd0aNyacxPlXU+xXyAG8ddnTqLWsxm8N0IC4RvcAwMT
p688eIgc6rV2vsmI4CYdWbzb2UxmPpZqg2HTsXHLS6dCB1MuKCH/c572mbzMGjoEr3JOOovxvfpB
2Exsx7orS0HH9HWkGjxdnlVU1H8RaxGKJurmoYi4ihjYMkj8X+2WgC/ODOSPtoquHusUuu++OxLU
yOZMAVWUWX4fJigj35PGqD1hezNhThUAwY2mZeCWahisqFi0w3TWwSYpLozcktzWujB5H/uNmxgo
wvSpOQi7BDd7KBlVaF8duIYJUMAU7RGWrq939DNQc7G4xfinIyIvH+kmE+MjMBytsyEphqOgtBwZ
uF/agyU/Ssiwr+PbRFSKjYT6S5JNFQeS6xUm/vNaxZl3m9sKoZsaxGsWhjOcIG02iiv03NCsI9ZC
wQaPMTlno+0P5dXhGz27RCuqPCSNXbBE/1ZRyPJdd93W7qspY8sjJwf/Cn+Yz/u1JJGikdy31M59
PV5KRb3frio7JJPMjxTeRufK4ehgr/BFN0t9yYMNyq0R0GtmrGKuqs9aGjyzsccUyQJ2FGqkGiYj
X+fVV0yWskxzyPcnF6USxJP81o54P2GP3jA300nsTSc6p/0nKlbdZseuwUJMguVKv2ZgBnw8BhS9
pbbsuSMyAdowUdiQCnn9uyrORfjGK41XKadwhwZbdM8XZBWXKEUf1Qd2eqgYn7sdfnlVib1adZn8
e90i3TQMZ/FEJ464I9hLvituKaMBPbyynsCfYNXliYJYiGXGnjA4GOEyywu3hTNgI6r10V3GuTi4
bpY3YFV1MRybvM8fLcf957zL7JuKN2bKcJ66B+sP8l55rA4gfzk1CIF/rblA/ORmBkBu9eDPtOUd
aa70/8h8FjQo9k7+2nSQI8zEPj9oBTMS99GGZ7tiqR4AdrP6zPpZdQ/C3+R7XjXBZziAh9EUuF6l
L85n577Evdm59RIT+xhyPhBricVQwz6PD5nnlOhLuiX6MQE4HzIPtwc6yCZkl0OiB4xtAbkyVqF7
vrT6UxkfSIaAnpS85rN/z5JBfqzzS1CZSPMtUOlOqIrU1TVJVbTZgRzv1YDprnUvli7LBZFxKX6t
cxyRSDUsEDu1dGDDDLxMSviuBqe1VeWuIhZ10UHNOhjlE9xCQwbsR1AolBymMmCJnqIteVV6LF6a
Zal/JY3Kg1QN8dXw32L1e9quFQ3+OPBr5SDbb3emG4Hfm3zIKiZC4A7iTmLufGVbmAT7q44z7HRM
X24a9VioPYDPK8O56A6q9fgyOIEWz9lUJNBdndH+69pljjrTYgONNokrzpMLJzwrV9EXgP1e/6XX
YaMIBkfnyzUJQIdppHrVhNm/Gu4y6c8SwhotGe3H7KuoBELQAokpFfEETZk3GPbK8/k7KSOHfCfi
CPDYaaDXCG7xlpt1qkkDqQC8Is+uD72M2B6qbWWVa6gmZ4Puo6g5idUUL3q4Vk1Ty8CSSP0SkjLE
77QIrAPJiFSS26JSDbTwGvvLBm2WQ4hcHfyPo/NqjhMJo+gvoqppoGleJweNRsmWrBfKsrXkTJN+
/R78tFUurxUGur9w77l7FbHt3K3hcL8oLjjb2UHg8604lp9HiQQUFSPfTROhBCq4c6ots3Wekwb9
z6cVzHQBiTWiLcNEkqDim6s/UduWEWgrV56gCDO/C1kHE/Dg9Vm9n+tq/tN0Abq/BDAmSnRBQDXk
fxbVfdC016TVtHU6t/pfUGV5wDPPAgPnxavmHJ02RjF6FiwQ6BD/ykWRmQC5t343HaMqvk9mijvW
Iewxmr4VP8LMTb8kdupqM9pJahP+M6pLhCd2OWqeNhyvVu38cqYMmZEoXDqpDHJseZycEZkiAmGo
JcSODfFlrKbO35i0d+ND3CFq23d2GWQbFrVDfkPSjvKxXRBtnSSA4vFSNh1k9qgrRrzBixLz2ZUC
rw46GSYb/HBui+ITEFPXK5eHNRn4WURfcTz2wcDcG0dUcwasiS6w6tVybdAcqMOc5GP4o+5nUFR6
WQd4tidahpLd4I3naeR8oE/ke6SI1medsuPfNRUdDPMKqwbJEa2hdT6hOGcRa0q+fl44Dxr0lkgG
NVEID5VvnPkw1FRKMzVjekWd0c68nmlSnSpaAw9NCMKa7EFOSVb+TPgUkrvLAq19rlXGxBF8qpbb
KKJco1PxatVclRf4g2EKCYLz7LqAXS+cM2X8xGswtZzu1IZbaEdtcHfTHFkC+s1OnEj+rZN2C6xP
ge4JRz5NYmhHkBHsqr+JUFMEd2F9Sxj71oYvALIkjseT7u3SiJ0RRb/0Jxd+qM9ZE698kTD0B1rB
lpyIx4pwlJmRYTBmO+2wkjf7AolQ2zwQ3pSFL+PMw3o3dgfYOIkDprdIO7n8z33KNuQxAuGuriPT
ZGsPKon2hloka4/GhohXQSYexzK6ZC6voMswA4EzGE/T4HrFYcjK/EKxhLppKxUGX/xFKUvU9hSN
SMY/CkR3Ef6RVsgTEJ6mRXkS2Ev1VyyCtl9yTGYfjSxZHe/zHI4N0vgob+WjV/TYSNWC5mpbeIUB
4p9MgHEOtE/SQohoGkyAht8crs4AERVCHchIPKsuKmSKh2Hg44dlFNB+INQY2K8Z6gesJZFdiAfZ
yYSxfzuVsU/YQDqFX5le/7uTTqZLLBkTHlOEPFldeJ/CgiRDyAOJP7tBJUzvk2zgOYYmJZ1bUw+Q
faPMWPZGpgyNkTYqCJTXcMo8/eAjNQctX/Wue8lH5fr2Me3z1PuEuBWsKktUbDiEnRmBGg7Fujy3
JR/Aqs6oZMiHhNfoPCReXd+6Yu3MdW3ocedMlOD8bD9Ww08oskPxNLKUzv6LGI8wC5mnbLm7DVzh
01xLFNXs26S+4ZjnHBElaKznqIcA9wSeqkC7KtrSvXXgy63zgGYAFHHpFu6rcht7foqky5RMwLfJ
UEk3fb1xUZ41pxDKE5NgvOLTIRpSJ36rikiVn1rUsxvvs8amSIUyiNQDQVPwIOMK6MAgQEr5NAXt
lod1rs+Tn7NTnC1/iHejTegfIAe3/mt4TbdIV8bhg7sTBFIQ676AzjDRqW5gFuJESoA8h2dTMkhj
9K2d+S8acRGbHZObRsCmWpXa/VKp4timNmMjzPDji3GQ6W8TR2Q/mL1TYBCthSskVBL5MUyFnFly
r/SOlY5V/cUI7A1vTDIcRiZol1gPZaE3E/Hr8aGLr14VyvzuBqeCdUxwaF8c5WIvPfAs6eg7WzCb
slISjvGzSMs6e2c8YmGuTwmAsfYKIQaGBKMjVV3k5PULlmcmKsywDW7vS82wODuMPs6bGG7auHNT
sHsf+aT78DQAjqQNLTS9LGiwtmmQkkZQ53HjRvTh6MBZzjH1jakpZopEjFEULGVWmaumq59DXvAO
wA5VWQATB9JYjeFlW43oBoZdMxtHHsNpYPo0JzIa32ccucD+oqSJ/mDkSqMLNlD8U2sYCNrmKqYW
AQmPDwUiQ3Rjy7NqC2mW+10F4qTgJiUZathg2XKmM6RGz/opywTpekIf7/RbHYVsJFi/sWiIjeCu
QnLZUoyglgDmKXUbAC/z7fm5w/bNos+quJwkYWzVt0gt41041Jo7KSHEXyQrlqPN1gIeGCwOucIu
hcsiWWRZ9AIMoC6/kzJHijizgBTPdLsIKV3ClNIDWoHBvcxs3oETw4lldLEMtBEcivoIGqzPIvqy
WXuc2pU6F7y/OKJdx/5KCiHEYzQYa+MnQdF/zCASiLHCyJA6PJKAz78RzXXhhZpqrh5lNaLQOcwt
ghEe3Irf6AvkL+nd6VPiQwWMcTgxNOAT36LwZdtv7KjSzx2/be1vHIrSno2rgyjBnZZogjY4JExJ
moCedkOqh+9f6yyYzK7OhZrLPePjft4V2D2dMxOXqX5KTLEU3QOxCco8J2MxBPmW5TTojM1UR2w9
BAsPKLALVoj41TAJqv8WXYikDX6ECNsn8hpWMh9iSjimlmZjha+HaxcyG2OKKAEqCdYnYR0vtd2t
BOaFs0QCypxPJq2xZAvl9U8uKEJx7Wj+W+zaum1uFZb6L9MDfjlHtCrtV7e0jn6vJOmXOw34trvO
A+LMZ9tYuoSZ4S5v+M0dez/qZrYvRQwt4EPadTjdYwNz5NDiJhAduiTJYTpXc9+eDFQgG65Gjzkj
DE2X3fRM7XAlExRnS2O6OvkcrdrK3pWeLeu/MVmohtk3chRIEETeRrWpq3sEmext94uH1n0NKFkN
KmmXfQNcgpKQLmIvGxI7Xxu5DMsjDOukQPJQ6sBBGoThKz8BiOJfA6fUfTawvdnT5Cnz1s6n3aT/
ELnb7RlukzOyiZla39xobsxh7D3vlaoanpuQfIdbzash4UYzidnKCP35boR1kzyrkpHaB4VivuKy
nLo5CAY8DvjNmP4JMko9HyE3oW2jwXYR2A/0z9MmSB1ET1nWBvQ8omssBiBThVcaJp/j8fKn82sh
0sK6u9ZQ6QfXZjDG8U9UQbqhnCvNDyRZGcPpFf2K8gCFBv6h2X9O0tAfr/gR5A1bFrQP0CoSCwpz
JM6piHgxJGRKRMZ9QwHj98fZ1kBw3XnBLyOGpAnuZPxgIWKi4o9vKWsutb5CjtqA9Q/XuX0wf7lB
NNDzVj5Hcwb5td2PgwQ74rI3CmgKGO4eWgzFCwbz9WYA3+xbB+B3occeP2nz+VXxv+Ga4uRYLpY0
+As6UsGt35ElMza5Iyve04IGk5kKnnyzC6s50b9UxILtYMN08Q5TyJJsp1XQruufoE6uHWQT/6ty
iYBiUcXUb75g6XPR3I3Qyq09nmB7Z9Ve3xzqDi8z+B0Q5OeiCZmeueCYzGZEJ/feBE31x2/bINkr
VMsld7eT1L/DkQyXGbEgynoeI9yQk8twMhlz9DM9KKgdLVYhgRuCBj4yhpnqI4x/TjRizSzngeeV
QzgqUSPe1FCzDAuxq4tL5bNjM5MV9odmsPWEDTZKrEepC9REpi+D/ogvCY602/lN96wTlEdXY3o7
pmAI7C+6gsz+1nZW2e8jJtdMgkoF4FnMKHf2RZExSBKEQTUPyTiCNwsdqpmbKlJmZlzuk8Cc40DF
g2xto7ms5tTfNcpp+gvy4eoPYV6oxyRH5Iy2THLY1EsWYwWSwvPgjsEn30zDkriPHhi65YzyXyc3
Fi9Zs9PIFBDsqgV7AW5xkZxsuGH5kYYD+yUd8mRb76wt+vxTgJxU51EzckdRzjz1R23ZaL+jqWun
O1AB77Wry1HtGaxNxVsI+5edQVFzhXTDQN2o3ChAAZFXHfYZHB5AwJZYevh2/KiszgyS8vmiKHrH
M+ds2jzRd9CwRz3ivBCLlv8q8oYWHDUVmImQ2eiOOD5WMTqLZue38fqiPOlySmli/RXOOwvqHU0z
LdgH6pHGtAvwW+1YfOfyBKc5i28Y3cPu2WCXbMo9wzdu0Tmv2VWYhe0in6XFYr9Ae6pOLFlzIPqW
LJhezZrnnB1gRcROiYYPNn4ymvLAzY53B6NBFfDVcP8cTcGffCsALf5pNpoXNVQBkGA2z3Ry3K54
ntyCgJ6T1A54habxF/dPb2wU/1HdQvaq5qAnc61ZeGR8QtpviJtm8dwDKv9Eoth1+66dqUBkWKDr
2cyOGe1djuxJo3RZJqSs1ZLeK3ugQ5udEb+uYTlX8DZo+wtB8Kq3q6BTUlAXyq63neWEdwEFgwUp
jN/2qOfRmR5ZIihxMshczI6kASu/uWUj8iNadHFnbxR51zitKXUTGsq/47RqVTmtHfORLV2q75Be
GbMzzcEPL5BGlVT2HZdOYUyafCVhYx5GVWEuadNu8a+ZvQroYKpQAipdQNDL7GqNe6l65uGIUJIQ
Vtrqn9POyLgk8SMaxepfe+3G7Lm3o+W6b0Yp/gr80e5HRASW9dp4klsPb7hiKIy4rH6Y7H6qL8nQ
ZhlDMUhKFmvafL1/komZOCSX3IH9xcSu68ReoFLhNE91oLfUvmGPtnLsfjuoWnwasZRLNndy+RFw
+WO/JnjqneIeXo8JB9iHOqrxL/liDCAh9ZiITEp0xoazjPhhBw17/0TFgwuKespRezm4sJ6dUtHs
tpRI5uZA2rcfogp5E1SfcBw+JUaH9RWZuv6NsJ5cvKYKf8d7Vvd+T7oiq2sSe0KLVQGDxCC7YzpY
8dJTlN8W4OrHNSFPXQMZUL0PDnuY17JWnkP1TmzdhteWB4exHJNXyJRQfJDKyvDaUfEul0ql6hvb
DNxN1XqpvqIVjb9DPHzxgSBDWxDJU/KUNGkr3DPGV9t7ngtwYu8Z3/bwmA+TrC5TKJfmXWBU04QX
wYjdJgByvV2SKvaEXU8SGwtwh5jj4+q0SHadwFAJrIrhGoMtlFevLGc0L51Hjt+jpND3jp2R6IEk
ynD0XQzuEOMrEAtFkQf6p2gWqxn2VReq8k42Vmv/HZyxXG5DH3sOGKXaEMpE09d/28sE2s6g5HUe
mZaWdNXZ6Baor1t/gt5gGkPRX3nNNN+7ZF7dFJD8yeKZRFM8As5ngjT7FUx6zk1v/nQnl7G9hiya
H5oAl/VGlYMvTnS4zgr29xJ0Vb0LGdxPIvc/Nn3KfQkFREjQpqDJaIBs6LMfSFkEjgoxedMp8tX4
VpS4B0E7StlRGBbJwaEWyY7YWteRE+PV36y9vP6e0bkSm9pTeuygj0p5bOZVIs2By2xbk7fxD5iN
lUG7sv2ILAQIhJ7ihxbXpCuH4VwiHTRPxWB5+ZUoK0Y5wo4aZkyJkl5wW6vV6MZhgo02aiFHnZIU
tP+pKoYMlGwdQtKElNib3VgjU92BPpqqR4SOS454eAnc10QOY37GL4rIlHm/05EMJYStsGYOcer/
yUiydy9chSxu0B2ob6Hr8TuBoZ8/1iQDuHsiIdJXheQyfmMKXmWHKHfD+K7J0aiog6mZ3J+dIkPl
NWN/82Vs2+ky1oyFbe1DOnZIB6WIkrutWs6LpBMr/D8VKrgJNv18Wnyx/nlEFzV9qY5BFm9HmMf9
SxVSsW01oTP2QRMQUr/QCGG0RdWT9BoVsmNDenAYTPw3OGysmCzby/JWQ4Oa2NAFqX6ZGekDJHc4
b7MOdVHUErycbJAAsgBiMQ6xSQZ2DJbDp3t6wToYVydcMPhb+8kb6l8z006NMArL17LrxrQXV6E6
SOvIUxgywPJcj3J7LYgTPx7Mjk9hZouA/NV/KSx7vVWN4wwXnKIcFaOTufHJSWHVvoq5VoBZK8iM
MJrBqf0VI6UEG4MFdJ6L/Tzfj1Ex2q/BrBgAukiivLtTuJxdIxph/5DmEzNY4TQMlvLQaIEdMpuZ
Z3Yy9C5sS7A9uOgRXCwKrYnurVIcyVC5Zv/IzL2wuSS9roj3o4qo3xvXZyjTO3ibd0CIhNgVqluv
cw0ps9nZM2ktG/bgEPY2cT1gd+GSTpc7hFx3srbGJp7gsVBIZ+oj//bsPSBAnpeXdRzJc1X4kP/N
UMP/ZuCkCTbEVcDdo7JoGk8zy8/uobW8wn6W3qxSuAGRz2pJVQKYPdl6/ZMB8pI/yEFn7Nxw4atj
uU6T8JV1qT9d+Fp+cNFBFjaXHjfKiwNf3zo6SRYemMxCDnT57QXfYrbrcieYro1oWgb1QAAJtpNO
rBXZVFhMKInuna755AzNxcQVhwn78/TGHGFFo8nGMNMHIp2pvUKCsurlG1TmKCiZU1T1CuklJRQF
HjmILDyqJIFXPvZ2lz5RROJ0TYphTLlp8Xe5h6R2TbGDcxAjHFJ13X8aHbi1vW8SU+7nIaS2RXoJ
LxxSfFRluywupui9amVvPaeg8JwT1jYmuWLEyb9LEOviuczAx7Ksc7i+pUnz4TxOtUFOmIAs+DQY
4Ru+Pkt7hp7L4gTOIQOshYCYow874xwQu7QfFzPhFbOCTLya0Q/MJ+G36slo3P6v1JFu/OijCp7s
U1mwD75T15juo22Ym54yjaQQERyl0XbCPCWbXd6mKy1BjHN6W2g0ZhgX9AKneNB0m6MzwJfuyKgi
LDLN8fy6mC4ZgSiQ51EBq/4LOmlXHY3giT+SnMw9wK2CHgdNWuvdkrzAxkUks3dt5mqciXuJctar
icEIhjQzWPQ1dHGDHUd+7OTM5hG/7KhHpgMsxGPnF2+tFz6ziHJxtmOe616bKgA5nNgu+3MrmxyP
PrXW86NYQid5jdbDew9gQWe30IUleVnZz6gmtA/iG25z6h1lDzaNAIBFu08kVMrPIAmr+q3qoWsc
jJF+8BROWFQ3dPlxz2fOQvEQFeAEnluDUZpg2YxBrc4G+zdLZFSjGJZQwY3AJvKznjonuSFixcqc
ue6o3oYpHN17LlG72u1gLcegmbjCRdOZa2lPSb5jasvYeXJTSnQMmUUPetsZCLDwJehjh8xbBOeE
M2qkF7KCnUKA1b+klqllgjQMKSF2sC/Yq2ZNxyylphRSSP8nLJyORK+9o/wlf2uDLo1eruE3324j
PilgOz1mE4C+iJAkyCUPlByW/FD+GWyrcp84LmDJCoCkyb7xO6/Zo5jo5B6+Xt1edaowglKXcfGS
nUee1KYDvEIYcNyQCtBNK7k5q7yc5I0x5WNgOWk0MUtFkx9k44XJn6Jlyjb6gE8uioP6DkGHx8es
CURvnkdSKRhtNofjWZCYQDVhM8z5UIzzxm9SY9gUtS0qqn0rDE8CRYMVGVIqO1ZgrhcnyQviDJX8
ZLZX8WCNBvhUiqYq/hA1pA3wihR0focaeHWPzOwTDQSh15Jb12OmI6EO47r06mdShTmouAgqrtAW
yyrZ30xYoInvFQrTKjmODMYQPyyT31Y329gmeGxIxAhvIP+AnSW4YxHF+EMr9j48/AJGeJaqJ1Ax
s3dkkw0pvwCfwe7fqwTUprTxAZMxUv/X91gS/7WuJAUdFF1HMOC2RlMUP13ioT3nvcksINW1w1ZS
2gVTtH2YIWwH+eRrLsIZqZwkc8NuzGuBZj55AyOJQJwDzlnu0BNYr2xWNzy6XZbKcje4aoJ4hgzl
3TG8wBQ/mX8ngSG1jywxIBGMdk0P42HYwc5nUVi9wddB1SrboXBvYvRG4pO8Oq/tDVMH3qwak3S3
N2TDAj1oqMpOjHuDB0HtOb6j1OHoZr6DOR8SinPXOIOWBnGgNzBwR1IMDYsjC8hVXzjD/MV54ovX
UjIsi0Qf4pWscgHzYhEW9fuAXdx/7+J1FR4Tb/JTufjEd8sYW6y1/ILKgRk5OgFPum1/qStnIoFa
WgvPZdQgINmhwHHk3bc96Q0bqM0kTtLSte0pc+ETPCxB3oE1Ayu5n9yWQRjaOp/sPrgCqNmXWZTe
HlgAQ9mJtXKE0GB9/0/R0AnrbISdPDCiYdiUtIvdPOi06P9we+X2k8NihrjdPHHyf5ZrD5q1zMiE
o8+zcTCzRgwM9nwQe6wdU7Ad3l4y9Jm/4Peo9NpRtVNk6XUU2vnSDv+yGWC4Bk+csUdLeGUSxz1G
6KlRz0BWYXqehHL5sHl3ch6bcHDzi490wN7SIWGpo3GN2pPvp4pZNh6PKGpObtw5bf+00s+8W6hX
ux301qr8VkhGxNWyxuZUAX6L/4vmQhog23gv6tXtYQ+fPQHqpG+jTDZnxkk9dHs9eRHEkMHO1UuU
AvhONlpbPbVpPK1TZTUz2ifJR3XhpoOCvcqMC5dfe9FOfGM3tbRVVB8wnDJZaGqPMyuJtf6BG8XV
5T6YFFPBUlImfqFxkfKH4/p0D8tgMoupqtuiTAOj6xdEA4Qx2T0EUkXqZx6yyx62BEYx4G7Cwh3v
A3LT4jyRwmv9tE2O3KYyCz6hzufOecYDxEJEqKH4VvV605Uz0969Ghg6HfsKRhmbt9LJnpEd86Sz
wsfLPhA2sHyR8EkYyzyl4wfxkmH2kFcjr5M7xqH/FgRe4rx1eQm2AxCF/YZKwwo+mqru3zLMqix1
rYJVXlA4bMr6Ja1OkagZmerJzcoLSbDoquiXEEUzlWK/xnRpsncJudw9J07u0R1XzYI7gTqDbMY3
xGptWW2YYLKGY4uKWeNYDUNrnqAk+XyNrHHlLy8liWzTk/fJ1ALJfvVIllCOG11qXCeg0MB9kvcs
8K2iDAm1qq99QRvA7lmu8bvssti/GqoT6LAW0pSQtXq9rYIlQivFXrm6ZH01OKhwZtB2+0LVQfDE
00Od3/lDI48+M5vxoLghQH4GjUEDQOqtIMR+lNVXhywASZXC+P5WpQXpyOSFo5khE5cR72wZcUfL
uww2cza2PXvlcb1vSim4bxvbQq+qaCrZ+wYZap2CBeoSHwSc6IDVR6rKH1Uapx9xx4QNH6UFypJq
vAfR/YU/3s4+55qt3XugR8iyuzInMFgCoST8B7M7yXLjgXG3M1110gX1mdMRffxlGu3uB2C8uSD3
y7UWEhCaynPyahsxHEIQgtp7EcR6RyMsoNhkNsQ7OPU1GPHArSKcm1NMbwcEiUswZOUzP0dYi5Zf
hZdhcBOsuxeqAiY7eJ9i7x/n0cAg/cUZmVN5QKpYxGPJgAk1PdVJTicGFw35EJFLvDoMdlLng8d4
iL4j1p71Nhtx8bwzqLTnM2zXhZTLsOxiVNWrdYGDsh1/U7cAPyHbRqYTsYAltdx3wI8Q7mtGsAC2
HCagaUP0axkM3yEOinJDTFAy/mfDsyn3vTeSpLxBmbMycKmCV2ZJy14BYO8SbVPlFt8mKhGipcxE
/VOJUvovak/89qTbdE8eNbt8siQ+1Pu6nhw2pIMiFxQIwh+dpPIKdA4ySX7yehYp0DRPImdFWDyP
0YnIgwpZ0lB2xGIxgGbmGuJXJ+Nssq4+gmte9MmVzwk3Lq9iSyW6H1qYnld+vZP5G+Geqy6uy2sA
zk/SPZBqyPRlDtdRErdg7ABzYY8r3I5PNWYMNm6H0Mj+xoq1qU8xCDsyiWXD6BcPRKguIYcDa+8O
zjbWXEK5cfbOejmS48J6PzEJGXctxtTuwazx8+zQPVc/sLnBJJWU5GFsBm9I2xd0k4jhgiSSn8JB
WMQfl0aR0rYOMZdusUEzY4K+Wn2EdC6KU76SHQyGDVPusrTwdAlUiztuHV/gt/VBTWbeeGfNQwlV
tEWeb2mhM72LIjw1AI77vv4rLdwS58RKAtDIhYYSg9SPZdc5wwIGGtBUlfxSTssk5SiJaoluVtMi
X+oKyavJTJ3DE3VKIi9VP2nvqylULzKw4VmAAYZ+i53xppuqMD2Rt4XViUQ9zgBGJcySuY5px8Z+
QC0Y1TgPT1VNZOlyoI1BehF2MJmfrMFXHUFgyKWG4OJm1iiwkXe5n9BDYwme3Y1TFH6AAYaqQG38
1dvHjINUhhipEVhNfRm1tyZWIDuSfQmwZkHohbgNGtarqlvGubsgpHO9kLrmzCi96P8ncGJs9eP/
sswrkvhOG4sQYtu5xCfzjoxVmPyYoE1penR+kZJNfB0t4WOkK2zgr8Zy82nmym4gGdx5INbzzOZT
pFxNmf6t7WZQ64DGvAyB8dKkmY94wJN7y/u5zoN9MoTrIeEnLfm3zQTsjASx2kwnUXbeQMKQ60z9
qSafSFm7CNdRAYI5bZrliYrLsX4rry1zbh/ASzmTDiTwCHBq357AT5LYUx6XrHJ4lke6gvg3OxRA
pZs5lqN4D3v4OtA+K4MuKRva+TWFJlw9JF6DfU1pf21Vi459vUcLE66VaJkJ68vjPSF4B5ssqivQ
2q+qJXaeXZJx+j1tZ3fkA9C//N4umt9KT/yLrDe/dbuGDwn8SmCcSikPY4RaHeGpYJYx57b3yENR
0Yf2PRpdohT9+sbl6cO4gGn94uWrUBeTPMurZA3ZE16jj8yJnIcubdIPsFhI55pwQJfGFH/p7oRK
+dU2RkFyAWW75FuiaUJC8RBRaDY3OeNr2nOzTn/8EvTuduU6NjukoWRf9gkLpTc7UyDadoYU8dps
0YeNArrm5Et2yIHTBpj1/aVnhWSv3i0Xgglwg8bG2EB7Mtr0GRRjrz4u6GXHmgl6eer7dnge2avE
e8k0kEi7VrCEqOKYpDI22ZH9FrIGZMG4VIv/GLVowwFxj/6ApM9K5R8NXns6hSILqpMgDVodSCvs
yluNGsFDnrpkzwVKt5Asy5X6HM8tVp5qFva6+5vs1ED1Ghr2R4F+i7qkS64GAYh+LjpnLh+afPba
h2ZIY7XNELXmu8KNg+Si9OIlrNEW/w/3ssVszQrd8izydiVA5SumIHSa/C1arI6qhr8+4YFaiRvJ
Du5oUNMHsEcN4Q54TNLJK2CGu9Dq/QX6xITITdHORr2H0hs2EJNMkTUQV03EbPQB4wM2/zAo1e/I
b5ojbJCx/mon27vyrFstY7He6XbdgvfgwE07AHfAebYUNwwPPEx1PYFJbLFRQP5MU5K8QjFZN7et
p/iMLqrWD8if+SyQCvd/sG92X5VOObqKxWLJJpfAT846Bgr/6JYMg7bwOPSRvS4/teapulelku62
6jVCHmb6sjuBrDTdt6J4AUsnfeTAHwNa159QXykHi6HnUiLOHCQGFat/9+okIa8M9Aff4jwO7JMk
NSOsZGtS9Xfl2H3xM3Ol/AXXrTphIMjq59nYrfMVIWTq8TkUImR4hfg6Y6hJVn3a7ptczslOjUn/
GWXcPkfh1P7LyFX5bEKFR2RFDI+Urkv+qwq9LmVGW3jOcwa4nPO8nnz9SyZgMX5B0GxYSFhMoyVZ
UbWD9jpKaQMLO8S31/gG0fbYBdCwIxfUGA054t5/HSiDInS2DY9o8bcOPYYpYGTHF9sV8QuqXgqG
RoMT36+yweaSe4gpkY6uC/oqW8n/WLGRUeSNH2NW/wfeXNqWkeOOOgYxRRtgf/sSRJGidqhYwYuv
lSM2EjMQEGskXI6RoF2JSWkWUTyh6GjuMBOi4SlllEmwJQmtpjvDLGjiKyqeCcfkUriUkxBiSMjI
EMP0/TaOUtt5SvjlDYinJSKN3dxCsPiDV32YXqNuqRObsyHX6e9uDicmDiwpCxdzlJdN/ucqZ+Da
BR6gi3NpTRGZiYHyrSv8DF5O3Pj4Ib6khIP1wSq+ss6S0bLDSlt02pDTF8XWc8gA/GQjgb6VLDC9
Jw8DfHvsixQSZ6SZnnraicQZJD4ZbdixkANqOMK4BTKtGPsEbKDbltHUqetT+hdwmSDSJSkZuzkn
CoCZcpSNB98uZHNAqGZ+cS2voMM55q0znfmlZcuTPq1w1QeGKxF+3oW1Y3Fc/NgNznbIm/iQcphV
v+rawzKp0WZ5jxFCjYsfJ+KFdC5X7pWT298zSRj6uU8Vn6yAJruWCglLuDl0GDb6GOTWsQthgVz9
vDoSh1ByiEHnvevWT8ob5Ye8TT6MwPVGY7+PiN/6XihoEdhGEaew6xZsdJAPmyZpj35dBn8nH+/b
rrIVPullWXr6j0F1v/2aSTdqcHbMuxQdyS2pQ9CzY7C6B3zkHAcgSJS/aNpYX6jZbkgtzmvuK2oc
ajTpgZqFQbKuncY4a3yuoopKr6rWMyFykHgjyhrv/N3uhw7T+ASDsKtf/Rh7Glh+4mv4rVTZ2KAQ
HwniXRr68k01gND3wolNgrAbF3+JZflPqDWRtHoDr+xD5Hr0F4GKIzq/1u8bSiRI128GnWJ7Ya8w
BKjvLY9JP3u1kClhiHazIYstJnRtj3gaAaoGMeLSHpuFbg0ZWEpm/dAT2LuN2U+Vl6KP5FcLDKE9
oGYz7p4ri1aSUgmKKeedX1KjxIHs9TbIBu2+pEUADbILsZbciIEP/L0b2zhEjEGiJWBggA6AnJWd
PSy1PbKcxOoPXq1XrTHbtuoEcK0PvKe+k65rE+3qwVjcsSU2UJFdfIFbDoeoPVNhEazYNTL8YltD
4bpBUlx0VweFSbEymFsTPtrlOjGa44lcK2S6IzR6wC5egFvLBUN17ZaYlgaSAfhIZGjDCvMLFkos
iVS3OdAUZT9s1E7+RXQiGU9uU8yvGb/TgIXb1EqVbtqu6+0zu0f0ZSd8kjVZL8XI/+xRR2FfpLKb
9yTyhe0NWEye/7DKiBu21n5s76YlGcmCZlOTP2CsRbbFrTJO9oswA54gQsWqLuITq5kI3bEpOsF3
QB0dB1vlzXnwmLheCWOT5OiO6hOdmxOdQpdFzT7sqOJuzADd9mURBvwp2/iaMwdrIKdVA8lAX1Vg
peQmO/1arBeU9zQrIsqYKOwMfrkQzB2Z9s13QTmc90cN/56gccxty67pHU3DQWY29k8IOlNx47Gn
3FSJjZZKFx13PXSOoisfGMcMwzMRxba2ueP4psmpoF+JN2giSJkHVdzY/0V5knZ/qCXZ67KrzRxW
iDoRX35RhcQ9DwhOr1Hv43BPuoE+K/Il+Etmw1TinwVYCHc/a6QB/i5yRDS8yATX/a1B9Tl/cunW
j7obGna5ulSvo2X0rWM+d2JEg04gI7JJPKB18ZLr5EGQeYLuo9JTXI+r49jx+mRf+PyBUGk0MJ9h
9XYpUHzC5Evh7qFOKCb/q+nZKFdkQa1iDOWg0WCIj2tik7XwI4g/JOiDoPWKYul/xs6sOW7l3LJ/
5YSeG76Yh45rP9Q8cWZxekFQFIV5yEwACeDX94Lsvh32U0c4HKFDiRKrCsCX+9t7bVZd1M3WkCvX
UFH879EzYTRThJG91+7gqTVuULs7z0FAWtkL2FrywG0ZNRuL0BNPO9anVUGkBc4ikb+m7zIHLgNV
nplrYzsUg0Y76k0HcxUNzAVRR5Lu1CaEs1hclXRrL14/hi6KcRaS0jzRBOE75EDWbugsqV+B7FJl
HRJ5NbjTexQuZra8LJaqRpFQCDlQ3WAeJp5liii1TeAzDDyWIo65nPeRVfRb3eS07tQdPihobg43
RDMcrPHRxFdZ32dgwPQvYlq4YAqAtfKdMOLSesJeBlfqtHgu8FbbN1neFop+nxnqMKELgJNKVeDp
+p4l6aRifUaxZtfA7ElPRZXO0mLB19DLm9CYcOsRs6j27R9t0vSixOh3HM8TisinGnHZJB7eb8Cv
R92nS0NnQ4Y942gLoVb3S9qgtnwDbR8UrHT0PdWk5iFg4RvvUq/wg/0QG5O/z+aQtMvElfq55AKT
symWsSyyqu6DUCSLD9BW7i+nMoK6WFE0JO0Lj1+zviFXyflIj3NqfePc1dcMq0qx5oXiGB/6Ps8h
0+ij/MI6RX0z7vF6hz6h1Kbihr5OnLJStNMbzeNkWywMZWHJNz/LWeS7kwlR16vaZxJNWmFJStlg
+SxcAOZZnFRgTEXeU+5ptnBoYeEbxqgyvKsyw74nSS16PDcmgMQM3mE37KY0CHhWe1H9BhunedCI
00zsIF6eE60x1aK26J1bNbgiKxU57o6ETn0Qlcz7J2HS+WV2FhiAOUw1q4s/paCFhfWEijJbvKCy
0OxI5Dmussvgzeox5ENKio3HQLirTbQgGCzOPGxo0eao0GQ0DU6YLvp4zWmfc8/Zx/hBWwaqe8jG
yuvsO5pK6/xSWEuIPcCwxZ66w1PL+w4WdyIdhdS+r0eSb0D5NNZytzJcxkX6K4eV5WUBx/sKCxPQ
2/yJQh0kUW2lkM60xCO3z2rYOV/QRHHUk3cknJthwGcXDlEXR6UZqZcMHQHSDtX0MYFTIMAuT+KG
VWlcO8fGHwneOlio1knZBcbtEuXN9/wcCQQwkArY/6FFc6Wjnwa/2T9J42Aq3zS2ZmDyJF/bgiXB
lcahVL6bEqH/6hsmNMEV10tTgncvwyaJHxCv8K1C76k9npvlaPUwsAqV/J74OAThJqVrwkkuaCOu
viVKh7CDs7+Ge0nwzj+beQZ1B+sZ8P9HtrN5Wh9ZDpftbYx/YXhCWOkk9cPtMtSBhh2dsxuygMU3
J1i4HsnaM09gJLaMW6onjH5Jt1uly7eEmjZtwnQwh3stwBt+e3YPlpu33cLvqKyJpyW5dd+Y+kfu
sKYUK7+Tdob/MeTud+9REKEYyrCKfVmijcX0rMKJcP5qaG3hMykx9F+NJE2zx4T0NrM1gjXmDrAg
Xnoh/1mNpw6iHJRc3AeZxi/vlvG0rkfPnpEQh9q8MBmzRQVDFsjDzF55emTPTu+qcCCBrTW1H2CU
oSwWGu+jPZnATDLMJGbsEbfEYzb6u+WbwrLzI+09WmaGX7UH4OFdJiql7A/HbqfXrOys4sDwl1Mj
wEHQa86zL2V67lqQERQqVG19JrcEwc2y+1H/Lqg1rzfwaNBF3BlhpsKruLjdljhGP5foGlCGmLDN
KMTOlzgaz1UvpH8SUcTZKPCqSdwQY8klDxAGFKyDEmgdm+V26QCMI/mQ4uUmfFRUya4hm4sdjkbq
Jf/UOWX0ZtOg49TcombmAmml8SGcavMtC92ypjsZIuKLO5f6MoKMsheBwJPfHiwifj7i26x1PJNI
OehNO9mRuoNbsQpGrmvS+vkXD+mgDJZcRDAQoUGEZ5vi2pSy47J0wjzA/cq9K36o0ynotpZRuEVB
HY1cuuWEaQWv3G+tXT22bX9bRw0nFccxcLvCOSL4Td87K0hkp4VIZZYkNyBaM8WQtUSy0S1hPQqZ
6akBVmxYH1W6JGvLmvQ08NExpYatpjkdwFBUeRctFzhPwhmVdXKMsrSHCWFFT7ycQEzaKaTIV1Vu
KDdOxpZv288htvEK5LWxqoh5KFhDSCU7o+LQAWrYfILwium/kKM57RKysdF+IuyR7ITP5LRD/DE/
E3ZFhFlx1J2tJG8ISIUWOeBwMN1XHn6WzXBCu7LFYEwAiL9ImLFgITWOQt77BC6/51JpB9o5666b
xENNvM0GEI2b2GNptsox+EbQqFxLHMp2yBf6ELWNK9t21DcfUy97hBI7i7di4NR6gKCArYlIFVc0
4jFiP0kY4e61l7dMFo3jtSBjcbEDboEakTnk/cM6uldKWuUea4Nd3WmKNb0Xk1oOwdO9YN8M6MMI
WSWzJEjEi1CZxMXYuQE6GHsTwtWFjdWuzwK7PM0dzuhdaTG6PNqRxmSUggYVFzX4cARtA3rHycHs
K85zalr2NnV5GnwjM3emBwGznb1fEwuE9AGxz+V+hjoMMKVos2EHkCSQhBl5xeEmNRMluOQ+0hOt
Kkwtk6eg7KP4cbPozajmOZvKHHHX56faFXOFcMANT8S3+G54/rJjmtQF9xLRSnhdY0YAQDKQ4dKh
zD4GnmVSrwDlGaGgxN8IKKmHGBupnofLnCa4gYRjBp89I3i7oN8AkgRs1FcYnEVxtqEQcfaRixeg
gTMnTllG8drF9HL4Iz3Zbdrtpear3ELYBIiI4/OmkGXgrBPpdPbOVA4ll3C2Z5ynlY3SQbJzsSDA
ejGRZn5SocyVBNbde7EN27ud5pLXipYLFCgoL2b3wsjLaVskITAfgmZDt19ICu+xa6XffLIYJUMs
9J+2k+vHUDZ8OEQf4FhCGaZ4XaN38CDGj2msetizxboQIydYzGZYSkCf/zlSLpicKjMxEzXY9/lh
bY+PhEnvDzeqhQC+SkHrfUFlZMVSwF17K5EDDKyceYHw4KFnrd22kR+hEvmJPVtqbGCv+RS8gtJO
EBfiSbAbhPqDHjuRp9lAZEMy880ZiyPCfRK+JqGvTj0J1umcQPP9wiBPcjqLnYLnm6BobHH0kaFQ
Nu1nG6z06KsanORDbIG92OJJa9tNUtgcsKoRVM2Kkt3gOcNiG25wV5HQi21lfPADhlc7glCA3ZfH
Fu6lTNRnInzY93CgQrfA7MS/sOgMBFbLUy+V9nDj4YkBWQxZ1v9pmpVyiU4hibvHqHR4a7BxVdVJ
UgYLtMFqofgQFKUag8aS5VwMJXqlNEBTlCB87yfOyEzyTUyL6Q4MNdZfM56S4LZwgEasIYrSuQVi
tzzbsAbUES4/p37KaoYBVi52SMKd0YnBk2drbBiEBM3QZZAVGhPjiq2AoppNFiY7CL47xfO5QJLj
FvfQmiNjkrLb6AL60H41+pZAYMDE5N6bNmv1jWm3qffgD0BJwLct2JIpI4RAnHPpOIL/PF5gV5TE
UTocPL4zEfljLivuY52BFsHc4GK8Jj26BRzDj6EmYpwbjibTeEk6IAPLRnVinbUY+YRdclBC7HG3
dPVpCOq0W3XHEKMztfH9AOGJoA5DtjANrh83L5iQ41HQGhdjCfuZ1LZx5johgI9T2X/wrZHzYCMy
XNsZtbKIdbWu3XseOwyNPgbfABBlS5pD1ZbXrfj8q/QoU89IzlOkaM4pNIuLS4qxCOYF7rJkjYRv
fUwkJTYKtRBlWOYE5MJxifVwhyd4N7FtcK99ZrT6WmQRDLU8wuRbUWZ4JOy5TB3UUzBG4nPiDkpN
aQP9EBLSV4FBsFrPQ+NeVZJH9ntQE5E4h6zjnlAHil0d5Tx2wxBA4Kpw8so9isiESGDj3eXdTSLM
yvHc6MfctVH0TZVa22ka5cirH8MtA9VBNgZX5Di+dmIhE8YtOypsSrPy9y7lNgx3BOnJdYxaeWs0
5ZJ3WZVLXgik1UOdYJ/bCS3B07gURDhcWGVMawY0GxLBuxwVIXxFE6KIAFgChGNlEEfZsED0Drgl
WszLqSueiEHxILd5oYqnfsJ5+y8icazF/DsmckCHWt8XNEuzitn3zYwRPo9wap/oglSHovyTsHNp
DsCL3WKjIxPkd9xBaKo80rdH7tBgqUElsU+97G0CWE5wgMy7k8ZkwAmgsML7kt1DBz7Dd96F5SS3
cdCnz5YKFHY3BybFkmjsRzb0Tf5TuIKaXG80qnBFkENyCx+tqKlZKRf+XdjNVruSgl3AMVZGdI+h
g+aYkgnmSScAbdb9EBgh1Ss8PRiY4mhP/pT8OJU5NScjEmSYOuoJm23gR5Z+nFEbIaB0PWD6QHbW
CPbHDTGlHvy4xEwVFEJeInxl/Z09jbw4cCCybWDjQ9r1SLruLanBwdjZyspG6t/zAauRCzCbmqzO
/iA6o2Nk6TLI120zLtcPGAO6fin/0ji40eF3nsNc2eYTG1sQNHxUhN+Onx6VH1TilBkuiagk/U47
9VAaBAddFh3/rCgHi0XqJqbELl8BgrJelKTSfqgqrCgEDx0Toq9TK0BGQ0vlHT0Uv5KwN/pjM/hL
jk2OrEPGxmOabsDcMDE2AyNgTt6Gm3IWVdxyDCgNE0+9s1PXnCWx9hjdJkKLn48h6/pvOfbYe9uO
bfhuzDPLXzukmF6DaYCNAozean5FbV6jstIqG7wGJEj4jrxJCHjQ++IU6h/A0WOVuyb9fb3RRDt7
8kSPlyvDY7iOSa6rk5F2LY8lME8d7lCCvWQxqthzsWY6KqDrxc4kHN+CEydaJEs5q71OMaA9zCr4
+u6NghTFz9GaovIzo4oPvRWBdilcSFUqjhWmdvtUhsbAtlTRhlHcqdZZIuhjCsjiNCZBZxcbvN0+
ioszO+U+g/1Mnagifq/wAPLBQdFnpVdwmi1OJCrBAFStzngpqRCn2CihRXU+KJnLFroRTUL6Hg4D
5gzPXHJxEzdIvYfnWD7DrsMGEioD45I7DS7XMuaJ9JSh+4+0D0l0BJNBdbw0PXPptsEBZj+6RYd5
C/mS7bvLzemlIq1K0Cn3fLbtvteXTzWie/VsUCcwfviETF8bgQeNDxyT+GTQb4GpMu/Fl6jN0eGZ
mcnEQpWiq5ib2Qyr4HcldKehCk8lxrCj37oDHaC8NVK+9vFs+uFqKTZuzXVATN5cw3kLmbNlP7BC
xusAfhbYQHKNu0FZ6DaOmIsTnwXnrkpq3ckbIqZ8vnyP2wuzjdAh1nNW1wkFd8wkkM7rBlfqpoJl
ujOxOb7grKNMSSpbHHMXbakkQJqUznPhGm790UQRnbtAMfNLk/oGC1dBpsh2hH/qQ3u0qoPrKJj9
dPcgFm2TOpiTo9OOBkDLJneqT+GaIthx5I2yn3in0J4pdXfax9rr3ORacrfS76UM0EXYlnc+uNEO
8513TUsYPnD/lmE17E3+/lhwnP2NKBa5ipmiaxE4xMxS9Hc/cIgAoaAwJQLMcNwZzmI2FMJ/6iVR
N57UAwxk5OMonSBwh3ZH/0LQVW99DvPkzKdoVNnG9hsqtdZhyeh6YhG+qI2JZ9GsIcrIomwmShD8
M4se5Lt+7EOwO30v9BWHRGlMGP35/BhrfCj5EraB2BT2hwKZZWK/4TU+1VqzDLk9DeZEpEuToVQv
LBca4xpUYVA99sACHMI6dpcUbHcwdiClJlBabAJRMWbonDT0fe+7fkSLEWeCZjyyT9OZidVNZe07
+Di0frxHTWE+Gm1lSW/VhJU03udEWr69nv0pIYhBLQ7Gfy6YpnZ2tIp5tdzYyg7rB4Mmigb+gEU3
F0Gb0oi5WEt47uzm4gBldDuTyBDTjlqbJDQusx3yp6YQHry7KePaq/Bd4X0evVVHUsLMNmnq5e95
Zc4QfTizPyV5mk04oLrmXbC0sJ0L7amhdapaiw6fms/qpUhx1a5MTmUW7tSAwChQFGizKyWiQuw5
2Q1NtE2zmY3l2hI2EYBt6+CTe+gkFv5bFPaOqiMSSXr4AkLpTF+1Tx/qhclljn7bIbTXdUdngjy3
HDhNcjbcd08ZWSKgrwFjBR8b0o2XCtdqe6voUJE7LTzNmk+14jFyB0qzFRyxgLhODX9wDdhxIjiU
YVa/WrGUv8l5p+7DaOcztk1lTuVdjIejXbuJb+SEc6h2PKSot7SZz7q6GLVR/aI9SZV7Km9NeLjk
famd1QhT9wNG+uQwCp4i9Tq3IbLeegq1T6AcV6ndbjrXNz7phLbouZG8hE/0mTOsrXE04poPCQSD
68VyHe4yLsb8J3s1r7xBFjKJ66GJMxFUSU6pOJo2oE9atliiSBWP31TeleTrS0am2V7lDg0mmCMH
m0JmN0EoXLNTklczGzWfwYFHBAoVm8jbIpQQVgJSFc6RmOfEW65pbGKQUpH8PVT5+FA4bIUD1sxW
2G9Z6EYRfRN0JsV3pIVk8EFgTgC0i8PykxqgWCFhJ0aknyizZ420xko96VU3ysEHRc3btYoGfO8X
N5hjcasnlnaXoa8cSJIw5oPvjLWb89yOzCm4T2NIHFFO5CVaR0Yg8Cgmnn8XyaEJAJaNBh0XUdcC
TrM8c9+pqKFJa0xRb2RGOfSyTWxthvI1uRi2OUVSGJhAbBp5VgEMTixGeeqeWl2HP2OypPnakuaA
S01ZWJTzzHA3uHiit3q2iW1gcoq9VYjiqffY96hiNT3DfQZVFD4RHehQ1nlYt6arP1tgv+lmphcC
3kfvF+5pwCUmUOC4V/O8b7B/Eo61n7krTDdOqCEO5uB0aSeuoN4Q6cn7G/Y91TtitJEAbhBEFsB0
Vr9xC0znRoTDLuPc89onWXNPSbe3G5gFbizsubeGX0YvsafH957DkgOxH2ICslKRXUY04c+Q2xtc
/dhMwoNhuw0JbboR0ciMxAyYfuFlrGctu59B3YYLQTNEU+LI0+645uhuK1kMf8MXkx92KRx/HWRp
8biYFp7o3LWf8H2NhMGyxDyBbOKBhnuAQ1XTJbdlragJdhQGds6TIH4yjUlBU4Lw224D5wxnpST1
JhNA4WqSv4mKjmfGe0pYZkWTAtNPPX4bVp/4W7dC4IQcQbLnmZruaCI0hE+E78w1Qoqnzis+9k6K
srJ4ezmJ1zQJ8FryY18H/CxAYhxPfFipJ65VAreDucZLbrqYOPhhrEen3jIkFhSy9QmUVSNiAz0U
tr4jHc36MRR+s66M0jNvZ5kBx1jVWFbm68RgZmfrQcwSmrcCELUWqR/98loiCJuUO9y5LAVyYyNx
lK3LFoBpFXqYKBvf42DKik7n73po3fdUh+25cmjBWMsoaNvDSCyH0gjgL0erbc16XWAsg3WzrDnx
ULb+IcpN7e9o1ymC19TuqwMGTp70cM6C3wmFZhxMC1jrG/YxycAiapj1vW8bJSH7ZHCP8IKSEQSm
V5urGqGdByvwuYAMmzWSAqxsHSzqkfJp0rDTbAuZoiLzFYfNpa3MyVkjJFTuJiprTxzZB5BRIQqG
bFxPAlYgOc7SYiEah/MmQqMr10NeWDc0z4+bAPwktz+/DNVxxqL3MYB28TY0tnPDaWQQK5JZOn3W
5KHKTc8OtrkG/oC5qVf8nV/zUsWFLbUIwnvske6woVM+cA9+mYfG1ihUx+o8J9G8OIzo/aDCxoWi
TRO1Q6SwSlQTO3sRBkN1ZoqwXDxKRhlyAgmmgu/1Z4HhWlX5xnYeWIOuK5jWpiIZ4Biuumqv9KNV
2PnmLwfE0KeRWwYIkcTxPuHE9nBpZiyIbEjL6j0ILczIpAZJOQ6YUIMVVoSKLCjQHQqw+1Y8eF6H
fNXUPYviyA5Po8QZfooLPJ/byHOZb3Ib99UW8ELHztfCucYmTBjuXdFq+6fSfldfSNuo7NqIzni3
DKttTr43Vrccr1jRExCmlwhYh4uBi/MZbXHNRHOM7Bx6rSkNMK44a+TXZDOWU0BrmMnFliF3wNEQ
Y8Z4hXcVV49RfZqiiApGWU52QC7Zo4ptVnE+37KSra6hlQouR0qMLsHYjgmHipT7dKczP6CiuYTD
7BMNfVB9n56aggPcxuii/IqVQV49Tm4nk9OQPkQUKZEtwgMRA0ZszfQ5qklFf5HyqMebOmFthqjr
FfFmtOcSY1Ga2Hxmkq7F8JPiN7cueeTk7bVrrWq8IfraqOcibxxyyW3ahuWKla5o8CjCU98zqtNi
KwHy2OcebEiJuFIW9SfmqcJ41uR3xzsXTFBLzptY5hoeAF2CYVR33CvBiFcIemNtRjkc99ycN9yc
ef1h4zX6kplpVW6ttGwMNj+eiWXAGI34hg4Bw91nmD/hbmYT0CxaMhHwapY3wXE5f8r3nFxK5BJH
dePqWABThjZmkuJca7ARfHZ4n4Yb6noy+10TeVTjGppP5lE5iz/j1bTQ1DZtBaz42Zg5s7xE5NNZ
wxY6Dt55YYSLWESFx8GJxmS6svSK9E6xQIObhWvc3pNQzsnkJozVNyRa6uAwa6aNtW4Gj1sw0wlZ
jaAJ8nin3C539/0YGeGV6DZG4RUyu86pgo29V9qcLKpseDQFm1wjV5JcpnQSulMSFemqxIxFtWVA
ip8JMrJhQNA3vpnMMckuEdJTvbVJTDQH+j1VeR8Efsh30I0InAcE6wmrml0AGnhv7UAIdICpGdeM
J019LVVf9ifudlX1mcaN4e7yKrelt8Gqk5M3i81G3pXk+uz7MbCm/mZo0qa6I4IQzOx48omVIYeB
CBeFKaJTV7Jbep0s0LBbVgi0VnO1J9OO/l+7fsamaE9QPnliX20Ms+m0rlyXunqGrZL1rZ9hIuO5
VbuEQ0mtXkuyR9631aV1cL+AyqbtNLe8TJsafLaL4WjCe7rxhlQEW3YhVYnLLWHPuR1hci2QFCke
Uq5elk/chpgSMZz/9inX6baGTlvmANMLPsYxqJ48Fjv5rgzCftj0WYFJz/dTxERPg4lFDZxwdIxN
JN7myg8Qo9xAEagqdE9rBvorvGl43MUm0oGMb0Uaubci55ixrYQx/aRtw2GYyPuOyJI/korf0DFa
EJNht7fS3Kcxl9qR/SJJmJJCrxgHCVkg3qM8kddam86U3bWMhov1JVWvJk00CL/sZc4tD6IBod5S
vxytLQ0sO+9AwGeRGg6mzYIbvEBC03XQUuEHyI51AjjMhlsNlw87U3OMfFxZU4ToqnWr6QpKZMES
jVYRNGcWYs2hjWiGBByCrEh6BOTRtquySG6nkorbIzhgRvCU/V68lgaCzzYKPIEb0mHTdqYaTuB+
RLmniLxaVpGM0sGa/fYQrpRTZskOuh1Jfg+XFdVdy0l3xXvqhjvlBZIa5JZHxArAqv0axOgyWwdX
zgeEe/07iXtMibBSKENQoeAhbOdu6Zz4nDWvQ1ZOexRtv9+2xFHz7axK0z1w7zLxSnGSurOaGEbz
POX2DGIvli+BK9X0IjA8DvStG3r6ynTOwA9cEhgNr6weDxSOpLfgYaz2keMUNPFwEpNz5LGROGxz
QngkrGVV09srHN5C32LbtJuD7wHKgY9HE8su1hGjopCVTcRGKiO7yQxyFGs27XV0SA05NcTTWsog
V2E2hOkZuHyOwaHvmxTngpv8JPnv2hBldXrONRjL25kWzfkm0n3n3wFHnHsYmoB8Np5h+J8BjNpk
5cmMKcdqRFkciol91jaAc7D8l0ze5pilT1xc/UcSke7jEz8Ub21ShOkd+f+oONJVJ+ddJbzgEYaP
Hrf0IhEL4i6pm+uMWIqFiIBxQbycOwgnQn/E4kYbKm+ElxuvPii+9kxaOK7PfpXlI68IXgF82F2H
+BfVsQ86S/TbmW9DrwYUX2PTG1Bqrr5NJByMEx79He+YnK8c6iN7QzdF3fJBEtMn9ilqKP0mtaDN
w9yv7odeeu0l177OLzIsqEKcSWE222iue9iZTLZfYKQw3ddVLz9nr9XDNqbUeeAHyyouttmpSaQP
87Tzu9QNtnIKQdiUNIE6z44HLeWX1ZrYYFms5vp+pqdk2hiD67R7IRGx9mHJU2vF/bKnb2VywnDT
2JUOEKWHmk7zhjvKjoKO9qmY7O43mW/QgOT9/LtY4EfC/9Zjq9c+bP5jjqVHH4zQyNLNgLja/6oQ
2wHMp2zDIZVoGe8dJG9rg6ceKHs5BdFz0hs4N204HOVpqIyuPjqmL80Nu2Rj2OHIQib0vLRpL5VH
SNyjPTBkpocag/8yvm20TaYaAvi31XISFnDEbh2W3/sprJr+06v6EsPJEH6ELX2jsrbF3lO1cR0c
EWJYgbP+WGZTe+dRgsE1D/5uyyUx7usoaL47unIXCJqFIa+MY4PJP7AfWiSDT8V9cDdjNT955tA2
98wQ1q0bG4G7d4KCs5sDMfO7kmmE/W5WJxLaPkREe9xINrJP3NLsfZYaVrUlmu9vIeVWe0AL00M7
mA45sho+n6P8n4h3w1Ob0tl+JJvlfU3ckc+RNRpH0cXzB4hVEK9NGIg10SbkSkVd5SGXwJB2Zj+6
Hk8QM3A2bZ2qpyYd/ZNSZKzXRTtgRM3YOj8Y0FkcoKa5v8cXlW1ri2pQ+Nv+joYI7DVVNJzwtPYm
J/bWz26hP/fZsbbdgE8D5Yrr3gDl1+ZZfEzVPNF6ieVvRZw2e5N5Ds9Vtw4naCPD672CZo5n3lNO
igODi2egVZW9L8Jrp19BFqeCBtmUDLrhW7Y+NMKTj3HisGEAYggaA4GAgj5BFupmpPJCtCsyr/0v
GsMCKNIKTD/IBVPdGAgLauOxoCAynBcTJZ+inhnw1OSRJgJm0u/IqE6Qxh3rDr0/uqQFsWfSg/N7
oCfnStsqjgdOmy5USRIrZ17jNDvSgJeTxGO7yG3V4HuZwjbfR8Kc5gFu4jIfIQN2rN2GBiJAV0A0
4oOYqAPInVlfptrJmzU0GlIbYFzZNh3NMUcrYWCsyn3nV849sBJgpkMp9pZW8gyGztmboK3vQoBc
L4Wgn4M+ELlj6lePSVlLtQ+zCLiF5PDGXTh0O3m2Cyy5iCrYLVZOFhpsSho4ABvKoCaEiER69oZW
PPBZreX6GoczmYaXpASSLYSunppJ2TfIfJJwOBibFz2LhpoxEbInDLEyW6xN/KFuDiEBLTqsqQkG
sAndhAr2QQlGw1q3PLzjCBg9Rb68hbhhWA9T+RFvk3bOb/pF/OEpgMAkeNWAahXKfAD/Ox5ka+k3
tq7AAOfY/MzojzjG7uQdyDXVR6JD+bQNEoJpG13ORnF0GZyrD0OAZ9w5daHxXVLu6a7NNpLgWjn5
FWtcd1a+TXI2aQcM8pQ55WEFCx+NsbJCH6RlLQngDplj0JAqdMO73XGyo3NyHveZLAaFETub4zMZ
gzm6RiH9Ss+C+y2jgafowJzyMC4voOp7ylpYzCPuGRTEmEHobaywzX7mfDbPQdK5SAQ+YGvpePc4
uEaGM/5b2wwlNk9hkWJuRY5E2fe/tMWFGtVSTAfHX7bMEiAEtaYkHTn1j/FMuTSW5/0gZ/KzLTVa
8R1Fi3W3ARVU3MLyyu/oo4smXGaZPA3d+ARvJndvzTInEII8gR+J5pIMyhOook3uUi+16wDyAkJA
ENEg7oxBnbDZWYojlQsZ4zZr65lL1WG1k8HRZe3bXyeDrRQPBAteYLbPgZhYFPhFFPam5PgZi+I7
fOGzMW4MDJb9fnaMgtOh4bVR9Yzz08q6TaVML1Q7aIS0o5Lbw6eiu+Y+UMRTdG0IAJK0IoIG21Yd
5+Buk1mz4bkww5Tbqo3BUb1vLtQRz+WVEmOjfZ20GvhXtZ3tjifPUixHj1IEbH42ITgQ+YnhcSCh
19BQzIJBJ2TIuMgJfScbDzF7+cj5QcfuCrDjtDYiN3oMadFgLgAYYUwnn2d28d13rcuyKVSmdFmV
qnT2txmRE/vetjzDPP7467/+8d//9TX+7+Qb7Q8EW1Orf/w3v/5q2E9lCYvAf//lP+CX878/f+Z/
fs9//Jb9d3P7yQrpP3/T8vf8z5/h+/7r7918dp//9ott3WXd9NB/y+nxmxNW9+f78y9cfuf/7xf/
+v7zXZ6n9vvvP76avu6W74bEWf/415eOv/7+w43+vAL/fAGWb/+vry3//r//WPP/kl7L//wT35+q
+/sPy/+bFdmWFXkECkjWB/aPv/T38pXwb9hRfSxItu0juPuu9eOvmkrQlD/k/I3LDl86xd8uKp4f
/viLYffPl/7me7bncpCwzYBgoR39+L8/+L+9Nf/vrfqr7qt7LNed+vsP34qCH3+1/3wPlx8tcCyL
SHUUOZ4f4XomSsDXvz4fMwQO/iH/y6T1gg2DvRuS8GaxvDOdllvlZsUGDRr3RT1GW0JDcwX6Keuf
YyJjNe6XsuF06hKpjlP3p5WEPy3RnMkvLKHUmNMPxyG3rcQ6LcqjMEEJ2LLgPkyWVjjud9Ukzz0t
WjhfUhewi7X2OwRpV2akwwgBrdqhfGqCaD51y3JRO9keZ/qbid2Xx1NUrRXtOnZYgsxEYAAieus4
C6fJwsWSF7u2S97FkNQskeJLBGQgbd1jq9tHi2Ft3RAFJyX1zcb8OUIvPIxNACSQsYhdR4Z3ujox
O320hXhPNLZuKgSqfd+aG7cnyBmE9OuOmEdCNztwPmctUIMpbDQOsiUhIUKKTrJ0VzkwOg1wJ+EU
colrItvIvCvs6KeSyk+0UdkX4zr2LCLoTUcC0povWfDWL2jKpnXtHe7N7ThUGE+Et6/xMJbAxaDm
FMTYSw5/AoPY9EnqOYFWUxK/XZP8J6Taht0274e11SXeMQUkRMnmXeJH89pCtd7YuuLd657moLpH
TiaiSWXIWvrFOaBl0bSsexDl3xrD1gEZdyevjmiea5veLPS+aubYFCY7WrqeyyzgaDc963B8TGT3
YrhTtif8y4ozSPYdHCNn1GdKXpq3USMF9wg9cu4R+UoPcSRx94w2eziSr0E5Uj7tco7k0GfuWmrV
MYo8g/XJLmCJ6KkfvtzJaTcWoCHGaYAgMkruqZbZOln2ULm2ekiQxoIO19noDr+SWSyvRroc3T4p
vrBI6GfOhVeKfjH47AInsp+9c0hZ3hHjZ+8GrxndWGtDOgxAyrz16o/JmRSQGfXbaKlqbnzeh/9D
0Xk1tY6lUfQXqUo5vCo5YWwDBsOL6gKN0lHO+vW99DBd1TPTt8GWTtjf3muvPn3Zkzdri+rB/ePe
69vQn47zXH4kYMp3YuLXR9Fx60TixFH2x4KjizfQIqWkSQCuzD4pxP/CqmGsZFtgGWfYYRpdCgFe
e0j/uh0MNg78eO7pXFFiP2vfmPZRsjBa2wjnl7O8Zyd4sQV/vCdkX3KKF7uOw7Eo/9X0YkyxdDIR
c1o70Lv6oCeT51TtfY1XPTC71evN9ptJ6QkS6gEhEuCA9qK3W5fikZs6TcowR/1EZHD7QYDlyysZ
J9OjD1YjYybjIWtDApUwrXIpqFPoC1g0aTMIR8PIDgB+L00qQgvajm9qJdiGTtF3XTvwmXTqPl0U
sktSdlswNPPCl5CU6CvhNED/iYXwV6w4qttC+sYBcDej+GCiMVKfjiJUxpqnRawTkX6FivLS0Ykh
LCBtdKV4C4Koi4pJutZ6Tpf+dbai1O2k/NhzbmaGTsKK74vvPadrpN6NIFoGit93EBGcMEqKo97z
d0k3Obu58rNqfINzcsMTVb4wkt1nHIrCXoWPMKuM8iFm+LxB6kHN8xC3CMIWp5Eyf6vmeJeZzepy
3jtC3DglTZ+F/ci9iY4l/Mr/wT5xmFOsqFbNTGDdcVhA+R31NCNDVo77gqeTO68HRAHYYqF929On
3VVXZbLOPWfzF1q8ZCCt+Q8IhKtaG6VfyJp9HE2hB3qfTsfIxiG2fgwUunt1P51sgHL0oVpnoTrY
qcYLcYXhD96bj0/KOjIxOAvDwvYnNFe0xTlu6TwiSTTs8FZWwZjyZU5FnPuSAkGuwuPiWsnCLoBp
4ZUsDiBiSer/9fp03FqTn/Sk7gIOznP+pjSW8eg7PjcNDoinAJgMbNs6dTmNWHmt32TiLc9dLjdh
Ph8rvE8xsarTnEVTYNAKz/Wue5FBm4dVpTAswIYQMmCpDjBh96kkSta5tqTDT5EOVqk7+ynXh/OW
QsTuu4y3snudcUT6TsUbbFPWfjDkzYnIFWpHE9xFiXiL0ppmHBoptS+xivd8xEJfRCrBGE1+lpaf
KPvZULCfaKF3g+suGh9EFDurdoyueLNXFLm2br51HJC3KB/MC5zKws1JVl5F5rxzV0qMIuzoON4r
k30nWPguS/WXyV6GEbg9aWtt+8KixSLT+013YTRJx3cCaofMPPUJykVWyl9JGt6XDrubbJf9ToNK
yNj5lunciYmSBfAEeXK6xvRMuXkwFgFSyqx65M4XFN2LYtMBIBrIRw5Y8Io1ppzmc6sODQ8ANdV4
Sdpd6+w4jxO9YTrW6bCINYW3FBOe1JofTXIu2rsAo+EOdvc+xp3fx9Z/FsQ234xCdEjqZ8WW7NBd
W9o2uQyz+KyZvsV92VDNMHIMeRP12cMKmkUmERqZ8gufbvsH/vRaeQFcmeyq3vxbkuIla0UewEG8
4y44OEv615MOA5leUwTdrsQvJj/qcFgV5UHaXOzt1pZRpCNeVNZEkiVe15dcTVTaZfIQYeIHKWml
rby4y2322ztf8APv6eok/mzOT3Zi/mFv8c14L7e/FIl8tlL62DBc0SEqmpdOklHcFljeM31KNm79
zURfHce52hlFkA4+bxHWMtocHEt6USW8WHWKBiSN0jdYbWULelBlFFPpPeKsYT7m0jGL6WctLz1g
+qqMJoIhMTNt8Iqx+EkYO1aRGupRK0LFsM5zET+b1hXyoBnSnjHjOKCw/SWP62OUTN8990VBI/hR
KsxvK3FCIU2vRqGyapvzg5oITHDjtbTG3pNL59x1qOjdesQ5+5gA8HLf+jHtkZ2VeEA7jUBFc8z0
DR+6ImAsUudSe/CZMJiiPY12/Kf1hGH439ksZCJ5ueiOY8Y4vtL5jjRsGwQKFwIkxmXAfGO22mVc
ykuu8Qgis5waZ2D/qP4pYLj8peWe2yxTIAFT8Ik4/zTySncD9B1fkfsjMhyVxpXpcYqnq4FeLr4Y
8kW1Pp3jhb8THZOe2plWxPm1pBHGHj1Dyb+zkAbNHwYQr3qRfjOz+zL7+m5XJIaUOOa4qryAHf2R
4V3vmhv8ZmlH1rp0HbngqVWz0K67o5gThLkOE08Mr9Dp3rFZw55MtIm/HFFL/rP1yQiypXsUUhK5
eKn2BAPODJIyUE5F4vZWo6I/d0xgjC+yGj8O5wzjHzVrDPYhFbBquMQ+IvTsUbhzs/lHhLGjGQVS
zrI8ers5Ah5P9oase9Ag5udyQP+0Mh+AvsYBq/pYZYSthr09dlCfWuiAY1LctRHTrq0eEBL+qUt7
kM2qI+LL04PjZAK88oHQ7E7FBh1QzC9koMlTq3ZX6ut1Jhu1aDejmh+8moFaiJ5K9fpoTITQlN4Y
dxyXaHQx0rCIC0A8bFxJZn9N5rMyPiiPfOIKTW0ln2VoZeWd8CV5BEB0qbUcZ+YijsGhwo1Zlfky
lO++kX7AZITCZL1uC9MOwL6QxcBNFwdGOf2TgZXCoWD6P9tviiE+pMz8N4DBcK1a/u6S6prLLfrJ
JMrQfOoWE0eYRIu2LFl+WwDUisv5BY9dtCut2kBmlK4t7SpP6VhVHIPXz0Gvj/liTF5vLVfiv1ve
Fv+8Jk54jjhS1PLrKhy/Vbi6D1ZzMXH6u1PMQy2wGFFc59U6E2pyGtMJ03brKjZHRp20Rwtz1gP6
eh1xmtQOajKMONdpKbmisZBLDQUOfEbMMLQtHn6cmVEeMJazqNeYt7Ji188a7HDlMdR8eeOcsocz
hk7dFRw/jtaHYAv0q5izd9vsFSuXnkRXHsQIZVSa63KXEqHZyeU2+3BLenJ3nN3uwyDfKiqhj1lU
fmUK2St8W7gwJq4Nc3EQCjrlRDWKS080I1cOUhMj8sCcpt2KvxsL0xAS1kLBxoGBHVKuicFxDsYX
MQfOxPsjOdZ/eSbrJw3upEoWbo8SwTOUJ1XYW/IPI+L+Iq1PkG3ncBL2m4j69KBh86lyrE2ZxYC1
7ZorlKPLUs6T76yT7kobNXouTAZpuI0oGyeKN1mX7T+poU2YnmebZS7KTyImLoEPzIVCtzm+4xet
ylY+NcyfVX9ZRs6cakSIkpiRzoGCySHnctcoxH9rJ6G+DuywuAWpQ5C7nTrbwo+VR8TB0sfbiiw9
LCpXH/6RJfYWLK+nNfd6Zvj7so47NtD6eX6DoEK1fZfGHmhcCaodK906jiFNRsLLZiIhOQVEuZjT
ALtsqHb4eXu5+lIlFhBaWdlbL30/Sx/JmJ2ZMt1Mx35d2uV9VfmCrDgtQukiSKeLwRhPdIPSCBSZ
T43BHpyp1otR90ACa1pd8v4Bi/4L74NOlp7YdT5cO5mLFtxBm0402VsqPKwx6U/YRYdm5oYBrKp8
GWhn2+HLMAiZUGOlOMoxM2fQ5oCNgNBRS9ZwMeirurzyZ0Rm8pVKIIxiM2/DkvQhAfJL3vJlRUqT
eEwxsMKFcFlSDsj1fmCzoUdYdfwZt1tJIZ7Ls5jB0m6x7PlxXx+LBvCXIDXyrpHowtA6xiGR6Jts
n0gQjqcINzQ/PP7MGZpryPnhVZABDWn0NlEGRBWA2ZeCFWDua4TX5+ik4klfoieIkcXdgg2CriDx
XWfFfRD7FpnQw5BshpXWkUVL2uGwtiPdAan81NlJ50NRYV7b8fhNXMWQ8A6EI956yDxc7dNXdCPH
jwdqwmgt2kujsgacwb4MPSbQrGDR5hMPcLJCwCySK8s1Wlvprwalpvj0zMDWTb+2+uRQqwag6RfI
UZTCJ/25FRPq9PKuzDOXoow/rhblbbaL94YK64DuBDZprWp8wlaNVy4Mzeln+hjpBfUMzemCeiJU
MyhsG2u67brLvk3EgTKQy2Jk8almKJukZvLE4Ns4O7B4VbW6Yju/AwWglnbrFViz+Fzmc+5RG/k5
tMJTxuhdJGLHERjoc6JcK1y/e4wqHpWDEXkL8VWr1SXBbJ2r9g6vxHOPBLbvVi2YZbiDhh1JW4/e
coFagtuudFltXpFSon0ZZ3DV6tzknIzVmbPATmLR051CZo/zCd86/mCKC7o+LzfPjWnyJFjllRM6
toOix2QA+7hb1qdMXx5qC8Cz7c4NXbu+ZWgn2FYy1d39fs56JGGIF3kZLrpEq3vSTH7KB0RQ50ry
ywosIZzDsEAEmUaNR5eXpml/ZnxRz4Cnfh3tv86kNV5slY1dvSf/xS4Wq8cxHk4a+m1ga1YZzo/J
kVqSmgboViN/yuttaBUP/mgMDj8xu+actde8UK4DdCi3gRyZAVfkXOhvp1dJ4ZvVm3eEebfO2lts
bj+snlWntgiJR0w4GsYThLGnZNQSPral9/DG+/L8OenNBZod8/MCx7o2X+RpPJlwpV2p7Xw0rDG0
7JYDDWjBZTIe7QI1CYwO+271JRBKuE4B0Yv7KTTyedhVE6eCPsOfVkLyJmX4PdbDkQq6MG+y31rK
XnpgW25JBW7e54xsEesrkkvsH7AzPMxMyakz8uswj/tcZR2OuIoods4Us8bCgyM83ylOKGvpf9as
dDvD+WonnnlC9j135fbRRvYTCUt+JCwvBLpoQHQM9K6Z44J87S0unWIAv0PaYOz7o1JZFi2jU3pZ
NCZhWg0JytHjMEYsBMzLlrjMHOVsZi2GOfREwdUj8vuuZVZwAC1CJYlT01urgNyLcTnk1p1Jj+kq
lon+AtpnTPviTL+9ehtLTbmt+n0L6nM13swZzZfQOdz0bRtAYKueia78R8TvmlKG5SF4GsEw/ECR
Yh6kstxFdU7XH2MtKj99aqflWxwzK40aHbF0of5nNHrOJo2l7jOy46skQRxYnVOEV+EOYmfY24Vg
UXE0LZxbaQ3w4m6PFssPvpR/dVHhFZGTCCoDB2IE48PWQLjXO3Ovjhbpsnq4sXcaR0uVo2czJ86s
NOtFkDmdLTDorKOHVi0UcNztP+g7ROQVI96nNQYMA96YZ6y4P4t1l0y6uC4FueDCqJ7ZvfJdA/AH
nyHX5yYufYFhmSnZ5CuZfMwaEH6iRNsspvQbo8NjhlwQArc71YNJ6NRK/2i5PFMvEpLgNTzRpA8H
EOCWMK33mMmfC92ydiuNSogxHCRLYTC4if6DvlYFipF6bBG8i0MONj6qCL7PDT1wRMWGtOBWUqgC
M1590GJ6I1mCXhIL324Dm81bbPWbktkSqRSzOzJhFZHciWcNn69CqDfHd71wo86aKWjXExEzTh0y
o225br4q8yrqLsRvaYVx1F0qfN3QJLrC09A0yK1aR3qNRzeJ12AZZiq5BxP5Ff8yjuCC9W/ETVMu
/IgAMl+5HZ5jZaJQGYIjrQ34nbBCPhPCu0QKdva1OCxO1hy6qb7YZejgEsGJG/mGVv+2tN4qqEcZ
YecirzETz49qqg5NWnDrH/hqG7pOMYYx0JS4REhxFMCCPJiteugFACr0FBpJa+WD8GIQNeJXcJY9
ariHIZTx7Qtu49jD3Ky39lMayaEcKa8G5yg1tife6CY9WrSBMMpSPOK4fShFJoa2vLstK/M/S5/1
G841zi8DuedyuBQgJyh/4dzOv2196icpQcKSdg4p9wQkBbl/N0maG3RoeWcn1VlOi6O2aAhd1PXw
pNW8A1Vyx5wbfRKH8YAec10rGlzIA3lBHSFiHdOvTGqrMNMmuJHdGlRzjwqDeCPbgIHnmUgUqcnN
cdbJGEvLWAoAdTW3fupPrHEuB0SaSKHE5gCb3Kbp32SmcXBC+TuaOt4XQ9kMC2aFBLBg4UheO7LB
xlD8aYSED1n8ZCnlgy+JyWHk0d9r7qo0PjjatB9N4yr4h7KmMneStl3ShslrKw4nHE0PRUUY0RFv
IL/bsJM5jGHqyIi53xglc7/KXyRGOV4jGyfFbC9mAq6alXZt9H1G16ufS9Ihc1q2XiHz3GYLN2+h
QUqqGVzq444BKg3tJ7Mtf5GmuCPoVkisQEdUdKhcVvKenVC74LAn5st4dRv/fqUNP7gM3LWiBsRN
nLkPDM3U/VHCOEitrg/QDk+KMxN+25J4NQ71oCtGuKtJASByLEI+2WcdbQ4s3Hg24uZzoDbSlZz6
G8sCB+Pe+qoNJIkWjmGgr0vQJOpC34cFpyuKjlPGOjag8daq1P5sKXR4Yi9VksW7quyZ/jjEGsCn
nFpDInXZEMtYx1AZ2UMNzqNhAkBS5eQvjbkGxg87rWliWuNq0rfV8IZV17di8ZtN9CzymaH0qeOx
KvYZTFQ4jfJIQjk2X81C3PRenM1EiINRSBXZTgGVWFZpS2j03JuXLeZvFKar2wzfZOnDmpSZA35z
yoz4Nx6/+fwpiRT1SeUmx4we+HBBDeDO0LDeFaN4lupOPgnK5rkeIhmYVKbWhgUiXVtsL+nG25CW
JYF15WYDauESyCHCjnsc+Y0EUan74NFBQ29BB2dpj+uzyvCsa7mFLYJtNUJilMCC0J0wrVxyWgZH
HNe5tIKU+2+M4oXgp3zv5xBoxXGp7ezIBGiDB0ONW5zpWbHuC0sjPZI38Nayq82CUvSmYIPKEXM7
J84DelBQL1Y1pFRz2ZkM9RzZGo/tKL/hjhEedgeOCE7xCnQ0DhN+No4KWmgmJW9bVVtPC+VTssQz
PsfJc7+0zzowgSfDiN65TqYeE63UM+SJrb7FppeWKsfhG/J0zZ9BhcZQ2vMJOueBr2c86AMbqsPb
7nabp9Do0UpHUvtLJf+CMGnCsQYQN2MRMVMCwUsmQfbLfwtAmjtDdf7DdwGjinRyBOCHTRGxB0Ix
aXV4C3PaQofGO2QNKjDMhcnraPkmBkwUk/YwEOf1VRJdbR9lTE5TZVfOHA6BrJcs0EMUwpOJ0a8w
J7CY5et8jxZWh5lQsWvjctg3ywj2lFfHy9+FmkHu4v1zI0v/MCHAox5OBBdUUrl/6iSrAcE/CPMA
Zb1hr+YWcrhi+PVqXrVW9lLUIq8dG5SXVf9KiRWg4em0DDgsZGuUeDaMNFfG2itrawdrcPm0sMZU
sCfoqcJHX+nyBwQFhoz4T3vDHZHP9630IxnjRkvNk72gFzWArabwqyvkThjmroDQQm1EpyrpgIQE
wqWdrjswdmt9zhJpl5jFJ8x3HNAVkbiSrRA+PYIU/z/GvZ/aPNJiZ9E+0kgjvwwqpdyL8WapqI1Q
uiGECNpEhbFV9WTVxxzVlV9NTTAqNrgm5zpLNk6fJT1F1vqcpJCLlNwqQsFxxMvJbfilxIVGrba5
nG1RMmaOxB8t6Sk2WLDoFKn9Oewh+r1aFpOjMv3QolkEessnYsR4LfUh6KkW8iDYlPT+9LSxRKgQ
aXaG6Lj1dPRFYMlYOXUdVYP07UfZG9VBodTCBwByS8H1ANQDZWsJNF4mSUksASOQorDAZ4rLDkLf
3P5V6fiVUKjnMkiq/bJR0jOIZdoS1TAhI+R2BS1AUlsnrD7zbyrn174vcLvhnPGqyDph0ucbygDE
GdLrAvXTH7epe8uTDAWo2QkddK1Zyj5gWCXE9c0Uc3BkX2gA2GaHw4AtVUfIkfYTHWfGeBPW2rkg
0p9Msxh2hG+UoEr2Kj6VQzEk8Xb9PpA6fOKk1GHdZFzeRtJj1PVnyM5UwahrGtBBJTzgrgGeP27Z
+cTVaR6oBi7Mt3JSXpOVe5TE4Z3PGLNlktP1Wt0Rc4XXR+hHzQAqezyQvWyZ7M2w/vPinV3G4t81
QAodEDcJgv5WtjHRHlCfGDTkLr8DtWkktg5RfCxyw+F71UMbd0egoGetAANdBmrNvjEJgqIt9GhE
doGTcdyZ/Wc2KSFwMZIVxYGca7qrU3MJ7IQ7R96fcnIbZJaTJHC6hBipll/Hbp0QQgcGAUpyaCZa
uOF1uxymqZ1RlvdMThdv7XW6d6q+9i3Ktn3G50cSaVJgE4egK3Hcm8qjs+Z4P8LLwap1wlS8JcDn
HKTj8BidsK/5jUb4JF7PuTPB/rvDJPo+tuI/syilUNFrsi9WeZRRMwGfyKzc1SmnlghlrHxkw2tR
rca+hrhv0STANWRFk2vqQ0Io2asZ9wv5aljoXVre654pGRWHXuRDARMbjwhYPhlljm82iQIydRVL
Rfk51cTNkUsB2EhYRpLpKhkTXx22Rrf4inTrdYHTqxuEiMZLpXBKKdMQ+hcdfu1x6NQjSrov2UdB
QBN9GnkTVCa0fdUt6iuBiS8dP5XjhGYB+hxX8URwG5kgJf9ST0w+kX38RJMeOUFbZIX1Qd3QN+TT
A768F+bOyeYfvaur/khMnpaYkzSBwnOzGOwpww+IhO+K8xpKFr2yUJcDLS7+5gIOhq4+bSprN1jP
ev279VVzN5qODnFn7L7NB+qm12kUl4EM5GIgAIDUNoPKFR8lqIqVk4YYH6MsIQaL2/bFdKw9aP//
ONXc8I0cNqbBNrYkQMVrXSwU/DlXxHjPWYwR+jGblrCe2ma5arA8/ChbjrwR74ry0uJiMN9xZjQM
uiuNpZ5+lvlsJOOLGVf3tLeeynR60ewDvg9cgFX3wmEvSJKBVK1Tv7Bt/aVTjy+5V1+j/ruKHS+R
/4uXN5QIKNXJVjQDBiRvMOIZIGMceLYYQHZMtXIP1gVpyDx5Q5/ZutlzD7a4z7qNPCGiV5issNNq
ksBJxGSlkIdvLkIj2A0nYEBwLWuCiXP2bRRk+eEQl8wscI32O0UgLFszELop4gSSvy4N65hkRMOW
HGDChZAgtU1D2sp0tjnkl62l6NLWsW2YoGhAJAE/HTSnD9YEHH4fARCgwF6yjJ9pMV5aITVBb5gs
N1w5w7baj6nBgq+prmrymGVmcdWWxIP1htWodx5Jsb6nNJ0m6vyVygoWaET2BlHIh0CyqS+C7SY3
wiYlLq2CW5Rb+cB5lm9zEF/8wV/Voj/wXnCy7p/pFbjKCxp3p4tn6I6urKbfMEgWbbiMdHv5qgUQ
RwGNE09/aGtvvHwM3qgcGZ3pgB3yIRXSdeYZk5OFFRm1MfrrEkn2urE9YSe9JGb6oup8LG2xcBrk
jcCb7FlrwtHLzv9SXT604iXROXeSD/0iou6JMflsbHFpY/KcgxkqUtJ65ErXUFoTNjrO04bCRtNX
ImAb80q0SQYi/Lf4GXqNc3DdGjCKmHzFtfGkwuzl95tkNwers5WSbJ+Ibj1mVfyj1dx1lmINWlO1
3HhUz8OIFaEHcsQF7tzISsGIurgBtiMlacvsBOqvyZmj4M+LTW0HKg/sAJPrDRvEeJX7GGesQEXJ
8+SWvA5huA6lc+PvD8sd+/GbUiGBA9RkuKrJnt2yt65UPzmoHmrmXBVNbM0yA1Tk4iMz2x3tCuBg
V+nKcZzuDdlghTHAc/UsTXP0iVH9PiLUMXeF5jbWf6DZDqx1pzShL20iXw+u/JobFto4plF8vGyH
1gZdln6ac2VVYdsXDfqLxfSPd8lVm37CoFFeqkVRgm7oniCmfKkGUHhztX+juN/JsgQ1gFTTarUa
vxja3QpQqar+nNa5xHp+UJrhMkhzFcir8g44W0cbWUbc20zU2It8eppqoEXRs7N5Q82yo5VxwXTP
bgc6wgMMcOUrYfRRQLdGPES7p2Cbs9I56bpqm3aezKb9IkYJFmVhktKXzjubromA8hoPE+phpc0B
SEda9J64yzMVcbj7j4z/u3U+05GFmhI9SqtiI57kf860PGdpk/pRLjjEVKm8r2dpz2lQdp156PFP
xacWaijBXZv4pAKpIslCSCLmDi1B9sBaXGpAIfvuXEBXYYyHhUPYe3vT1ufmF3V19DvwsS7trN/q
DGhEE1lAfvAq+Hk9pUB0pyT8YVBUZQ2Yo4Sa4Eb6R1TvaYbv66VxansWyYiYvLRJwg08GapKNQMA
wYtt0jyHZZ2mHFX+IcUI2QaORxhZ5lvRysJLBgVbmPMFPqfxODl37tsIayOEpNzo66FEsbGN/BVe
ZXKQmvqMW6fCl58g+doU3HILJPGKG8EUIUC/i1UYoAqwjZAi7P8BB8pdSJyY5fiz8K61DTbNbrHP
Vdx0OzRdJhNIiAN5R47NJq6M1A4U6hoZJpwNhGKv6Ff1EOFjQ9iJbFYKKS9u2N1nn54ZBuSS+lMn
1W/OHCez+UHkkdepMjw9Vf81igLkscnfUrl6GekvhGjZvhkqRXRAt9p0Ayqvzj+b91pJBi0cO+NP
0CMhmc2HXMl3M46Oc4mVMsWI8ISfgBOaFN+drHqFJbhZiHj/dT1bmF5q31McX9nj7qS0uJNXcIYl
jBdwC4BKa9YQOqRcWdk301HMpEI7DT2nita46l7H28hSCWXSdxYJgxfJnTTDBZpXXBZ7KdmBVWAu
rDuUxqAuUcsGvim6TZXl5WwtxO/aUOnRvwq+YMiO7lAT9sULh4KC4UojztusNNrEqXxYZfmbCeJ3
uurcFhU5Phlp8l6aAt+4uZShwUDB7Z1GOXcKvSRx/60s3bpb7an3jH7dK/KavVto3IzLPYGnbob/
h4F2uGdylbDTjCkVij1ODP4/ctt81lsjjTJUAMhldnOuSLWIMMgY8ougIpuNXv0tqVKlNWBRj7UE
zU0uk98M1oluzg4kpPi/uphal971Pzk1n/HyW2R3VByCJWPemBJ3EyMN3qHsBOiWr3nyE1u26fEA
EEDWEKirI+9MTRL7AuEIZbn1pdS+xqrNUWv7S0XhnDd0C6YY861HH4J7wPVMX9gBoQSQ/NKvxP2Z
RzctXG0IRglVHwSyP1bFxnpItRbcR7HLRjqfolF9mHan7BkJxb0dn1d70c5KDZ/VsChtN1rlUrQv
FjjgvWR6zuwBjFeJLPULZTb2D5OVuxJzCKN2iAiVfS6L2jkv7eqc5ba4UatSu4oGlY09dZ/Ys3SU
evlA2cEUiDEFvdg1DI6FsueBlkmudn+tTTlBdIoRrMgX3hs0a68g1ly2d0KwN6vrKIPSl69KoSu8
tUYkdK2Lw3n6VnuN0NkqQf0UkFtSq3+y1Oc8th4kW69RNvjI85BRY5qf+nNaQmLCFopXyZ2hWyhp
/rMm5oNP4QmO9zdmwqPGvZvL4bfdkUcQah+agFAJ7Ep/Cyh0n65cd5qxGMYTRYSdIiBVEyUnJQxj
yULO5S+JZPw5svIrbUHKXK/IYLf1Z57lXCHoLanhDQL6YTpSRXd7iAiOS4cY+u7JpsWMdz4fghHi
Ijjgj5gzT6lyTRoFhidyRrM40WGxFYxmBinHwKRIEqqqdr6NWnbrcKrHg8KPYCchfjmOFLX+24jN
CoFROxzN7q2N1puSDQxnJ/SUWuJUIsa3Jh5/V6liF4ni1IM6cxoM1aO24nWwsAqZyMxDdpAQR92M
Xy91prNhV61L288tcZxj3FjPir3TlYAaqZNucZhXSHdT2AyVsMX5GiUjvgb7ud0IiFBHA6GnxNhr
7u5a5OewQBz1Led4Bpkh2iSFB256LI4HMFgaZ+bl1BhMCN+Jkd0TcxNZKbD3asV5qa3uJcMcNmjp
M0bNCwRi0P1adIt79SFv11TimoqXRTmYQSawMLBPAKChm0rn2envkUBT40KqIkNFN9Uc7ok9DAH4
OYDcmbT5w46T9B1N3Q6zZOXZOMCIYJqnXrRfKZA+nfnqgoM6Tln8Mg6ZvTPx+nCBkBqFWH70apjd
I0rF3uIAQfPDQ0Rq0NaSD4/lKaIOyqWfit4JzBRpvXqCooUlYm6jW1zsBwx6QWr0vrpgrNMwI1O5
1XuWUB7NfBo5Yg1t9kg3e3a1BvFwgz8g+6bMjL9hLFjU4POmS2pXOF3UmxFLd3Qp8zhTIZBPsUdX
BeICvZaBUXtWXuFWZoOQuvTHnhh0WhIPNNwZV+gSOOzRiTwKxf90cvN97fxi/M/O8rih9G2Pdg+U
WMCqnrn8AjljSUy6fdq2R+04bE2eUsdiQqUbkzOhu/Iw3UnvUFVYj1+yxGhcO2pq9CDn8RfjqMEy
cKpM0t8qQ6euNkcvGttjl9j1XgLvSamH9Jl2b8OgXnuwQfjRB2977lGO0F0JC/Up97cN02IU3wQB
K3rRtAO5DTOQ0AldW26veq4qjHbz07iIs2Y5yQ4P8DOwE8JV7GgDX8/KGU7tQHPoCVeTmAztqIsT
1H7BPGoLtJeJAfqQfgXH1JydoZvoYxG+QvgFQYrZ/ggy8a5ivSU7xVwoKg8g5D9aJfvLo69FhnUA
OJCMgyH/GcmfKiAa9SPRuQzvXWR1X3KCbyaqW8q4+/6yboVxmeiu1W/GAOppbJ+beGho5l0ejgxJ
w5n1b1lFHCfqTHxDfzHG+sVp6o8SjOJpKowShI3JS8HUykNAd8IJIC0WDIsHtwBF0QGs8DUV1S+K
NJdXlYg+KCNsicgAbDJTQBKeNpTUUGH99X8c+TCm0QkXRrUY2dGta6oZe4g91qEbEEKmSvNm4PnM
YvtsZ0UfcoFlQNtSevEwh2AMbLeNBAZmsDXmJsvIPT/6EB1Ve+BWCqGZxz0D+lCsh6Eq4ekMknRK
2gTWWdk/JYpSBTHER19rkzetxqCkNRloAhxkO9jGCcqlzI01soJ+qIlfN8oXxP+daUQbM0GljB7j
P8XVJT1U+Qep2ZoU4vRHVwX9PQo45ZoTsN6jCpMQJzXa0yHT4H2cHRiDhWwTYGiuU9EhmvU40OAT
+oQ3epdwOb32enqkvBUFu+E43DmQvfLsAJvAepnwATrM+HW73STWRHJx3iZ0aXkK8liSDdXFnFVm
kWLy+/+5Oq/expF1i/4iAgxFsviqREVLtpxfCLvdZs6hSP76u9iDiwvch2O4z0x7LIksfmHvtXOt
R2kGrzx8xP6wJFR1P4NK6k3XG5+hUITGmi4zjw4Ji8nkj6GLpXXfqOmvXRWeydD+Snt73I5IgNY6
Kj+cv84xyeVuMpP3cGh+csd6l265KSZQPkjOEZvbt2nwNvRDPVCUYmWaBc6p+W1Iq3xXIb3oG/le
xIzyk4i+WqWvtrDRBVbNS2H35A5ghcEIHB2tprgDJAXeWs/btI8+eH9JTpIlzKTlX0wclKRh5o9y
sQlBrkM7uFSdsKfwsvOqc8NtQTDMR13OT/To5gBwVFKknXtpklGhGw9IkXPe9+agGq86arU85W6Q
+6EzfSbpgLxPl0ckmquslkD10OGtmkKeErPFEP2CSJoYv+bDTZkYV2O9U2cPANI5deF/jLCcMC3T
wxkR+AtEDJDSxR/PG3ziORQsbS6LWoPMCKfnjTTdbZeSidAFzsVVXec3JgDQ1H4BnhTu7Qj4J843
vJMRfCAwQjx86HFj22Z+Vnv0kCgPAZiy47C1T6Oyq43FbH7dW/UpGJOnFFLbuQyjvwhHvsrSeu89
hxnfCifGguLKnse06HaMvYkVLerzCDNhnXOBkOqzM3kQNWFPvEsR4BOSm1wjbRgsOcrS6Q0XGgYQ
Oyi3lc4AwIiw9cQGa6sYVxYIrG0pUXfpg01XTU7XBtlkta274TYH2VNjzMzqiaddkcGgrdseWYOq
RbnCblJtLZRtTjGHZ2KT+GWZPzT80AwR2Qb/IjyWejqjqlyDqpr3De+gETbTvnOR2yvEJ+ivlAuH
LHnqK0ZYH0455GeRs8OvNV66sM0vYU7vRsxQW3bGpjAnOk2XtRKzP1ZT3qIE4yBAosQULMnIO+jc
Ve+GLt0T5v3RJusrTFsOym6jpYk6WVOWrdye2IXS/pu04dFs3PTgFB8R7rUH2ygf+iJ5INLe9j3y
KfkVSuNA4FNpXFC0c/3qynisQ7dh3lbxP6CTNvmvK6vn8UfUCuLzcdl/Nmly6wqXASAKjLJ6lH2G
cqXsnuAeXXpHHblHShDYXnco2Ol3Fy9M/GbQXq3WeiXjvoNsIbdaNGyJG4On7ZBzRQJX69MXLLEG
zQ1XWrDRBnkqcm3cRigBsydU284630nYjKh9DXp4BjMNVipwIOzmnoe45dk4rbNifCmF1e14brxN
J9vNf9xWm1ZsyouNpzsD0xwR48+LN05P8qgJlAVRX4y8JyhWyq4jbg7x5DiXBoJEVWB+5OimP+i5
WOzRssGKNNgG+Wm5JXG2sWdHtAV3cBBcZCSf82itJwaFNQhvhpIVhyPiiAU8RxpoysQtcKdD4WVP
idtveZh+6r2xGoaBXV7Myo3AtAss7hvMkW/Ldl4x/n+S01qzNO9vwGpmeCa9YL46uhgvjbG6ur2x
DUOwwZUWEBdaRN+uII6eYcHa0h3EzYN8t9KRorK4G6Ie8VzIe10QLjIDf2nrlNdURJ+VV4Y7KIxP
KsqO2lD+FEreGw/yt2EfNS12Nn3GrTshQUtCZu5ad1JKjRtPY6RRMmDzCs5pXKp8LMn3ENqLalBf
OqgKegD1r0Zz0an2MIU8QRJZJMdB9dWmzoOT5ozGwWGrv4qEuCW4O3kwuc9g3rDMoXcrFZ94wex/
SSpXRWlvigQjCYMZBF9EUaMs+3IoSzEFpPmmzrJNlPKgcRvtb23Yjm+6DlcVEa7CQn6cxdqDWQVM
E1E5kTlKamZklIc5lPchCSgqs+7HGRmkAcMiQw3ZNVYX28+n/BkOhR/W9QtrzWE7MF0sOmPeYE5a
MjgxCHHc5TtROR8aDGa24L+Gqn5dU8w7dSfXzPWnxX+fd3JvDGiBBwOUiVsm1w4/vhGwvUquMXkO
fuCNF2WJbVoTYZNFhNVOVBFph9Qlc80zcnh7tQgeVd18Obn8qqIAfXSQvJjcGznXMvNZCu8uz1Aw
OQ+6pcgyq0xUFRw+gcdDkaYxjU21NRH0NsFf0ecPbgICzev5BFvtqpAdgFKDyx9MD0wD8W6iOd4W
Hjx5/On4HFM2SOz0PXgGu5LN8QwzeI87/8lx3XK7rK02VSnuELGhvc3iG2hEuJuq/AEOMMflrH9C
6C83A8IPG4Ekfe9nwbYfihdBc0Q7bYdRHOPe+JJMoi4lKkllhSOrQm0TREx80L94fQxBF2DYJqqz
C8K4eNX12bROJ51uflEuJ7JfayZxcBCXtjIw342qA1fXMAln/Q16/A3D00M1THzvwBhxWh4Ac0Xg
aJMGMEUTec2NAdpG11Y+/L2KKCL+6nIDQLj0Cwu19iwYODFXxxSy6jqJsdHAaWZN4MMVkX82pRcS
arbXNuJ44cH2QT1r3shE/hOk0tq0ZFP7pJBuRau+Bco2tr6MHGAt7ZOKtNtQ5dMmUroC+GI9g1Si
itHXo6qjB2BjNcIHw1vboflkPCY15wjS8e8i6Ld9N5wjF3E5agxEN9F5kHQhBbnPK5Bd/joisGo9
zeOXKOU72AgJYuiRdjdiyKzIPsCnRQKh2LYZa76M5HJwVMlJsbnZJgMMFmMZxhNE+MA88J3QXJ0m
trtUEjfXTFG87rrFkdsc4SAAN+hrWpREv0MohWLCBsjQWkRsLhMHRHGQ0cO/cIzOowQKKyhJdjQb
rGcfK9LJhWwxdzgWGe/tAyzcGjEAfRYIl8ibvFWt9BMIerUjEwE2B6lQW8ueNGyq0SFIuOE8SE80
StnW7uvpWq1h8++D0NXWNXTkdWXOPWRh/WLXenXQk4Ylf9RYO7g+f+d6cuDIsUkJdIJL5trds03f
4t/T/RoI6SbF2o0r5d2qbHmSaHzWhg7TmwBOChI4m4qZF9ofi9IAa2eHJwPbXrGn7o79rjdRFydv
g560a9Mded+Y0AbxO1Sucj3znGFq9tRhsiZYAZBqEUK2nbHiW2z66NOlPBBA8TG4PJaSoD3mnvvV
te4rvbjHXLr4rTFJ4LkWa3h0DVoLwkD77tcp6uTUq9iH3XkoMZcweRXCN5pm045cJVOqLnWFaQUo
5m3QZpu0Gc3Y57CPfaPvr4UTWAyE6Y95mmgbbLMByhhj03URcg2j3ja8A+hkHxLC91az4s5JzRn8
dSsPxMnxFEDCv2EYiO9n4rOcdQSLnRq4UwClZQgFiDtLVnFtcDo4HdON8CgmcU7Y1TVEoq0Lhm7b
KKtzRkt8sRWARMOODuQg/R2iCoUy4qpMQxKsojk60dzyPMl1GFWz9VoSu7gFPY8gN2y5g2eHAHMb
Lowb3onU/nUYJSOmzJ8r60NAoluPtW7tQsFqP6/b4VgbVIZTnqyF5+aAYLKfcKp3jbF4KrrW2xkz
CqoZROpW1ML10ZjxWmcWQ3rAnU3GZYKRLehWbF7g64Of0UP12ouI387M0kNJjDomlxYlQGffnMGZ
dkPi/dFwhW+B4o7UEYmNGjb7rhocbRrALV6gsYu6ktxDhUxOSKH7LSqOwCHfKKwTbYPvfLhHUXX8
zYeCZzj/llsiNUKi9V2LaivrZ9PtvZUuaCDp7T9TNf0ie2cAl+GzIiRjfIAvyGuQgEyzmMxRYdgf
YZ/9zBHm+6IwPgnu2Mg0GRkQ89SNhxXhBuWhSuaLoYyrLp5I6Is2ZZfOJDOYuymM7a0N6FsYfg3d
EgN59CWt+juFFrRVDar0Ga69sq5jiC8FgZe9RTMerkx7cXNZzmeRuXsu8lM51sXRFtMeCGaL09Ic
tqmaHRpQUpV6ieCls189WBjk+9baViGESOYk9REVVIiEg6sXa8cxCpytO/fvxNAeZKohYSaiQb51
xG/5mg06Vczcba179joU0caMMNGJ8x8nbJ+YBqNHSfncFNOPUK+QWJ3TEBBC6pqnSkufUb2+w21H
QAYCn1EoA8KSboW0EZOGRa82rXZJFJZh3m0abwgWjlUPfmSxoLFd62E0+W+quHrXBx7tY1btljeq
47Ch+X6xx+FUhIA9+EvpytENdz3b4NorIn8padVz05vQPlqKbRzTa0k658po42YTErEJFW9VAWFZ
l9JUaywezpr7vPfHzvsDF/IHlhlbZIvkeCseNoUdPEG082jxg+fCLfKzmk9z5zngy/qn2sheURYw
LzVsgF9jd0xQlLipoZ1I7L4XIl9PPLl6gzw3YgxOcAfWrI+OTj1BIeyBfiWucwm8g9HTtEL+JyW5
PMFdI8u8QEavpcUnhLyflsgdNllDjxQILdUUzvd5FNhmg1xCNNg1VVgcZ3xPMCg/Qzg/RcZTMG2S
F0/kJ7dGiDP1KH1nyToWTQWF19hhHtQhcdCUbOYmv+i0PiNqMKOpTkWKqiuSyOMJM8ybnJmxbMmf
rpWvtMonXRUgk0NA19jk19qtf8wCU8OItYmTLCVh3iaqNC7bNQHEJCRqXK+kZxTHLCKKop6nnnyS
OjvNbN87tIuytICQqssgM8Xus9oLY7T3tFd3Mxv2QV8sKy8mEyokgQFLb2vygea981roA3372KDk
COB3MTRMt4izcSlHxq4nQ2wXcIULbbqRj3pLNUb2o/NK4YqtzH51vQro7IKJHtj1R6hV2KhKgrSN
Wjz0Nf57Z7L2YdysGXabOxhSiR/qJq8RUyFRe8xdPfDEMJEOsnJekyh7tI99wJVTmPo5c4+cIJh7
qyPkruEedg1+yxQzRj/WV9eAQxrkZ96zXVOjEtDjhDngsKU/RmyvRdHKWDZ14TR8FsO81wOR8RYh
ODLTFwuVNCozXw0Kf3A8szHPLI6pXL/2neOikvZeuHPjuyAEDgXEjP8MM1I4RRWCaOM5Zzu3Jv74
uzVQ8uQvZC/bW116GxXiAh0y9zJ49rcXMQFJN6473nKRfaOOWmVG/RvmEcoOZ7wblXdULfwbNJOU
4VAeSjzw6zHlsM0tLNVBjCUpjlFHowZTHfAFaVv7HAsjSnW1XyLtV0B6WR0s9IMEC4BpEtbnTK9A
HX/tQrzCoTlDg5PsvueK6ENgexaVoQiHk9almynCRjx1X4wzFIkvs7EvKOh1XsAtWoCSQHHRRocS
Uoy16VxP31vyEYAo06hU/wUXu29mbV5rQcO5kKh32IjVXu+aR+YFEgFkfHEmPdvHlrepZUdXpk/n
LiA5Ccr8umjYm7dy1uhJDR+/Ii0Az42VkZOQzePS22h5MK7LXFzdhJOQQBWUByUs/egzbIdd6ozN
QYvmTRIZ8a7JLYuYvvkqGxSdbUu3A7Z1FSPFqFGxgMzgQdDnJDVNYJ6ZTqw6TFZrwdR6HwLmJ0Ij
Mk+l/U1a1W8M+WHnoko4trXYRoHdHONwCy7F9KcxvS4j1NxubT+dGnFCtqUmBWF0nFvnxBrG5Ym9
Egp1Q1iF4R2LMbIhIgM+IqZElW5cvCRheIiwUgiTsa6qbpUnXzMDrK+IDuOs7gzx2hUahGOqvbqa
9VITybQyf2Pote3S+BcZoT2LdbuEklm6R+DWW601b3zUXwRCM48HplIP0GtqL0PkDyPRjUQPczL5
nkLixQrkDNQc9Hoe2HZpKLnTqhEZNQkTJ3Q//MOeJaQRDV8eQ7tO4xaI+QHebGobhyQWhOkZ2JVR
gQ4Z820NJnmFpjI51CSRrJOuo6LX0IWmYvpx0s+6q+4jnv4n0EAW43hIEbnmcMEyeyb3td0pJTCl
6vq73WS3rKEVLKjed7o2tLSpebwRDo0osebaFldXvDUwm8w5Im0W+OvcY7TkmmOAUg45SjM+JxEb
99n2l5uvG2OCrOCpYBFCSLAnodeHm75Lh+kIim25jyfZKWyvbKgMQECqnW/pRKfZKsYmOKTVysxb
Dn6tP0GdfJlzqgpPn3CaR5x5hRxYKejL2kofot32rixC52xujM6KRkTnrbYmNCZcuxUVpS7azwpy
pcXIpUgNOHj75XSAdvfUE3W2znLx5nlUhDBrfrB9go5IcOEkttXAInFGdkg4NjUE0mHLgJWim09q
XwYpK1xjCk7wSHc5pQk8fcTW/NTcmpDJc/kbSt0pY4tVnWOO7NeNQW4ugJuCJTBgrGj60wax75I0
sJ7NxRY/p89hH1UoX5t3SUA7xtcHE/7NmKUvMb1wNIAfweU687YipgVkgsfahxH77I78Zwac9KPo
dn2AoabKfR7E2mbKHdwofbEnxuAW2pbiwox/XLD9iXB+m1H7myzT8pEC+FTqhBmMddKeiTEgG2Po
UCmVEnWujqg2nS5eTx/LiYbmB2hDXWhXZALtVtmvGCgOTYiErdf5GKT1AzKUVtDBkc+0OnQZopBS
vhGR/Rp+FO5EHmL1Pnulz7W97DgsjYD1trolRudszcxDoOXB3G2M9tGqZt+ooCiT5UXTrwXnUGuv
sxHRQ85sYHua/RXyW0aY89Y26y1iJSbGKiz3Op2fTc++sp2TEF+mW32MlUTPqjG8SQe/9qK3PEHa
RD74lvX36zDkiJqpE0cPUbd7YpXymYTGtoisVyLdX8ZY0OAxjlzT+nGH168Ji0OGEDj4c+o7FdKW
q97GA2FEz9h2t0Y/CErpofZdC60cYYE4sSt4ufVj2+vHXtOD3QBwc22ROXb1kHxGgcGJh2xIMRM8
ODaLgT7jBtJcZBh6dJkL7KeD2wM5JhNjbbS99A2LwWLsqOSYZg03HoP6juM1swrunLRl6O4KYw1O
Kr7JJkYiQAUyMA1ZY+DyEEbYGembUt7K1jIZZOHXcOna3YoE3M5uSuBU5C0K98vC2vYX+eKOj7hG
98q1P6XjlwTj75sxNDfLqn0xJBjxly2Hy/7HVzXJKwCIn0ZDw2ZVttOq7LHWBsN0zhLyYGc8QnSI
RLmhE2D4ip3/25ziJyDrjKd7UHcdg0UOVpLlWSsm7Hi99LrU1Yha/44RAhCHx6iRYDGrc41KtABf
7SHLR6rYvcSh+LS1GLpBdsxVuo+mGF9c57JsIcG14yELyu5DZx3Ofp5lhcgOkwoQDxiYTnr6F8oE
tPw1iyoGwMG9MqnKcy30DhWfC9FwzJx0DF1BMRxTB3VFIGZ0QMs3mRKbZSMAqGB8GRuZYGWkX8X9
+6gvCyE+xL07M4+qsqg/VjFkWy/jfSALB1tMWB9bij7Xif1mojx+yHT3tdDi8gRmrFgfu56CNiWb
e6uTaNYV8bxiP4u7WXzXrvbHCWp+HgnBcL2QqSeoyjBL5QbMbmNiO9WHVwiYKarf+hkQCWeaw8v0
ZMHgPQkSv5ymxxphwiZ1rJhLvMMXuYSdO/OpMZElNyVAOLtk56LZ7m8laP9khb9+Lt6cwTw0ccSI
Q3aDHw/JLQxYqakcN6SwrQcaWVg8aMGQlCJURnH+XsmKHtLTcnb3Y4G8BekNz3jkUMkhn9iTFeWv
6VKqTpbk7R/kRZ8zrn5s8vAVIJ5X460Xf/SIxs5VAlppxe4o6I5ZSUk26AwC6hKoCbtyxpj2kFyJ
/PpMxHwWwXgnpIBowjw5d0Jk29K4AbPFw+lxquq2/qpJPd6NkMyJbnrxQhDHWvQwjs55tuxixyoI
LVpyl1OEwBIPy9apkTfEpWDa3vMwY6aeAjRdE8vALqNhMFekabF60Q2UJHhL9HUlra+FGMrbk+As
8waxGRVKOOgDPIryxuNshqhSgUwo8JZtg5mI6ol84nBCkB/PYHkZxqDsYMk2B8rX9VGtjJAloRjJ
drVsEkMG0g1s3Cr+bLoPg6ItcEsY1NhZ1bGxxKPUkH31gXXxkNDe7UbYG0aq46aKG5R6ROHsWoJd
uWgrtsZOwIw3ZWevifjaOa19qpFJxiYiHRFAgbNI63qcrXKbzOSYNlB3qTohYDJiYcbmFt8t0fHw
lip5hvwrH6NSgaMYtVvbjO+DxIRHlIO+6zkpURCYp0DmxnmaI+T5AWKNaGasDdqFiZsGvNGBcL8W
Q8BCIG4L350apLfIdT8Ct0TW0JQtwqbQ2Ueu57BjmvFFtPXBAF2Ub9w++lXhkGLtQcRZCGBVU2Wc
qzixXibovYSCFZxKyjrM3TScp7iw10EMDySb2werHOVjXVlPkZr6V0MnoNapxRv5A0cndPKLlnhk
0OD4oJaDTdlIfWU4ASI4lXTrohzw9xr5b6zDWC8xxpJpx+4PU81qFuMCnR3jxM+YHY6um21QYJgv
9mS8qjozxjXp6lSFwHDuCcSBA2NmJpXd3rOGcRtqjLadoIsuCXmllhdGW9vVqg/CeJj0W+GF3YPY
i2G4NapP+Sb60CCFII5F5gwiHeKxRzhy29bfJWU3xa3RBfpVQIV4HB0HOodq1UBqtmDZINJhV+PO
gD6i8ZEYJbWSqzGC5shgD88UZGUwklsB2CluhTI50POiOMG5P5lT6uyTLpBrIxW3SpbySRdB+xAn
YmsWpsFiNWbGbhXtsYqQCiusNEeC2r6AUDfEt9U+Ds/6igD2j5FRJFMf0odLs77GPH/WSKgI1WgX
m5Q1b5mhhgeMeN6mQ0BwsAf3u9fc8BYBFCTgstB3LYrEMzCgLfhegwERXxZl79QkJzJQlkTlgrS2
fy8r81jQt3hwt/AGzYszWHLrLZT9fMQqODIPuKctKWbBuIiKQY2J6e6Y6g+ibHSmdfwaNL32UMUl
GMkZEA1pTA/KwwjnmHn5YOo8RafySTpwjLqBUiOO95gucBaV3b4QDUj8BQwk4upNt7rcz4JePGhm
gQa2q96IMrx3JWWTpbVPcxhB2zOZb8rYyPwM7dOb2VqP49Sd4S83+zHT8hvpWfBJigczGi0WpHxS
lcJwMCfS9R2JJccO/jJ5+NtNqfYyCh0WCkrZ7ejguc+Cen5Cu/dEvTa9CMBJ4JsiIzxaZFKc8lnn
dNCRSXSsiI82bFymQgxwRCubK3lCLHDtOP4Om+YaFSQTocF4S0JcKmRFzK92zO0TRG1yjwOgQUxM
vGvR60StieZBOrk6ubKgKnWb5lP3uv3gzf3fyW5813a5LIvsocuH4RmZLPk7mqb2gq6jDUfvGijl
PnoMYLSpfvz3h95ChweP+FouAOs2He4c+MO9tTCnwds6KLAxskwnZJX/+8VIqEuS7JimgwL5FaXX
EEXOHlfayCYJUJE5hBeb3/oQ6dx3/24+W8Q7qxDihCrYetA82MH/3SutWx8KzgBMjQ4cnylx3YvS
WaXl8XQzw3I8V9HsC4ycIRkqqPvnIUMHTcpI5gK4W3wEBdkTGoC6bITlw8My92Cw/b9vmSGfkrJ1
+H0rRguSYEC2L54uP2B5oze0Rh6GkNThn2X9U9+QaVjeh0GDaenMhyzJEYn2xTWUCGpzhLIyFuZG
S9QtacHy5Yun3Z3/eNSlJtJKg4Zi5dpOjT6T/XCOQp5Y6k0h5CH4l85WRM8I6B8IfgJegOmykI8a
EmuYIzzEdAZfFB+54esxddug+P9AGS2DmHbLKyPdu6i7fTUvA6gUOmooAgSg7rdCCcmVCXXFCrFR
dSACI9J2xwLUA/sCztpsPxfwI2yBah0dTUQWyNIb4MTNEud5gcCvpzRedF1fkf1k0omf4kF76SVm
9ldsHLuBJk/Xujew9SsF1NarHsiawhlZBILu6FcFcfhWkKeeltaWSyPfB22EHLpb5otNEL+IcdHb
ots1XbM98VAFWxfme+ap3CdgRWRP0lvZT/6/vyFD3JyLya44/vtzJkD+ljbBJyCLaCBEQwqaoYIN
QzH7iPMB1ZQL6CZipD6nJSKUDmuOnYJebLuSY1Qy4BQOzw2b5Lf/+wf/vvvvyz99exaQ3stGec6h
q4my7A/wM3XmD3Y7UaJGbn38950xaRwd1cC1icv22NeMcTRUEsQfLd9yGDE9/MTyHz80ObE5HRse
ZcfSd6bGp3KuDsPQ/26kLWgJI2kVRyqJ4miyPPGXcA01uv1+hnhX2exO4qb+HDXs/SmV1USnheBk
31v9PXOoEkdGhLwZZFKmFXELOdHfZu03mtI2WYpJgtUunHpWYNj26x4LD/zLYIceyrcWgEJ6CMPh
ngoAPcvfYzrt5wt0ManmD1IswN+yYRpJw45DYqTzKHuF9MWGAYGzm4liVw8TkLTJJLMtR3NgkbNe
ldXebT1mtGXCVCz/KfrwPhjyL1T7QxogpppLNlhhUsaQu9ILCyTj0CbOZ+P0j1nbMBnkQi5odBl/
AWTBxqn1+LboVL+KbDzi5cYGfw94ICLn7U5CHxDUzt1vPs4X1axrNtmwTwwCHGYLT281EREKGIVp
wS2V7Bu0bkY0Nb9OJlVeNIud2VOylumTOQkKEkegD3ovkBsrfWSFWzsUX7R3bm5//vPsOJAei5hz
WfppVNFCzhE5R7nwVUrOX9k/oFTtx74hba0jyiSed435xvhXrYBIX2RpoLvTXyOr+4vx/qqydoc9
AoFgZHyCleVoYrtru8MNyubdcBYjZ1gek8z9AyPz4EZLZru1QTaGa5e962pGc28BHSzts/XewLUY
2mmLnGVJzUD1TKj1R62NT6w33+2owdmbFEyvsV1QoYeXwgUAbci4ZMrIT41IsbRj5Edk3pr9zSY5
ENiFg50G5QtGDTrBo5TZE3vzR9pnplWp/SkcfDjhTo/6nbuwcWy9gUM1v/GuX9wcohZ8xthb608l
D1yUNX3Vvrui8ulFqBs0oNMFuF0NVGvsMQAo2XeH2S2Fp20gnM4nWoggqU7vc8qAWyX4+xQUA2lp
wxqj0xkDHPavhMA1y/mL7OCmDfT2cX5Y3OZr1F22sZQT5TtBHVsCq0C0DSsxoW+x3G3Laqcg1IBD
mC0YTGcOOB3tkkLNq2x1E/XwDF4VekFQfY+O1fmZw6CySE7tBDiaiC4yfmLtGgRnPQuDDaaOHDv8
QM46lRunJpu9gU4G0RTPAxLcflVVMblJXmrFzD1ugDaX7MNgef94nFgk9DLYo3QsS2ScZqifcSuO
km06FA9XDn6g47khQffIE5slidmy3P8Z2N5e6eq/p7kcfKT/JagvHPWcOnSYJmODqn4gJJPKoBhw
2GkKIGHXPGFRh6Y/jT0NlYXvJ+mZRcUVLZchKVZs62Jr3kOP34BNMdP6ui6PoATVKiydfh325LHh
qIPY3GNOIL1SMIxF072265IlckPwiXwcXOM1iTFQR0wBCO0eaCucEOW2GPfNQBgcWcwIi+abHLL9
NDX4gIndQLVJXGECVIZ9wpUoshfoVbi7fuYZpVdU8QCE9fUaln/qTL7Zwzju0bq0G5FJsWuXB5YW
ZmeoiEr3LrqTvlRLuibJ9qjiRgiDDkwZsuj+BoYHR6Hb1b1WrZEEMkezYerj1yH0x/dCSOquFzNv
XgoqUFhMDYrFz3rlJ31nUn6ZRn5lmf/oqP6nOYBWoZJOr91Uo1dUe7R3pJIH9hdFGsd5UB/sdHoX
HKhy7jfzFPPrgKbT0+mjm3ZRrc9EZCG0KSuucofEdY4rgBO1/lE1/ESH2BW/tk+VGXF5jvafqpWX
YcEw2XhhCoesIRF+khHG5KBTx9FCkdLkn3UtN9O0ICAmZz8o4zUY8utyBGozHtLSfBrZTrqJjqX3
n2y9es+t6oiL+uYoRKvEp3FXaF9aevJs51n35JvREv6HBrZ3qcKM6TMirpiHRn/vc2TFKY4EJtIz
DGbXQH/UyYsV0wQ53d+0cy4dVnu4RTPagCbpbkbJ8rsohnPoDBenx8WQ2386fGxtYzwU6FD1vBx4
mngkNTm+W6cA363wCf+LP/cxEYbdXe8tEDyHHMaMis+85zc7r/bcFee6bd/VwppJ9PNYhKw3xR9C
38ZFk1bYbCupQs11pSOcx/pB0iLtqgtNZJrauyW1v5aiYO/N12D+0MPiEHQFqHx9m3YKAmwH0SBz
MJSwp1nRFN20Z2UPJvcuVwzSF3weyMHLofLbyv1j2t7zHHMBphJMXos/oPWuSVQf2b//ONYcrucQ
DoA2dI9epLO5WLiKxWz8JIL9jmQbwnFiGUeh5+mBqONtHEUbPUnLQ5PIhiLIxfUpCe/aaE7+0Cba
6JfMpUiuzBjSWGZ9HJE+/fclXP4YTcMTe4w7Bv5l2E/uzqhRNeo9hr5aovXpCsi4/wqkcSmkkAFx
Vv/71sZzNrLX3qUoM9xoHDZh0gFehA3DPsmLq6NYvsSk6tG643wKLaSFdX1SLIm4r7ElCINfqyDp
aysQrB7/fclM5CgdnxVrPUrDNA4oWloAcpMMjjglUT0JNFOAONd8Ux//fdFNdGJp6w0IjexrXmkP
CkcJt1KybdLyvWkHa7VYKera8kFXHz3T+VPNo7nv9AY+YGOLTTMwAoe5vNFLC60isVu7Tnvslj1X
GETPvSHotnNawah+lzqaQYo7IMi29WfGKEuV+W7l3d0jm3VH2oT2xGYmXcUpo7Vg6qNtNHgWMLhk
0cPhKTJxbL1rGcdpGyLuhaNvujuYBG9Y4Zktchq5Y3ZtGV0xg4yOSTdTyzjqqQLBRTELDrY6SzW7
iMjZBUrrxezj8lGXWKMLnu0JXnxPm5lxi9d5ZjqYjCpau258IKn7AwG6ZibROShSXDocYCEinR1q
GcS48Dao7mbhNRuePPwdyOe6mR8czzqPM+NqQc/MUXsalbzYrfccLC6sFvjFpBKqB9mfkkD724Ym
YQE/Bspi8PyHiETfMllHWPYKD05zacd+1ImLo6Y/hmW8MtD9samO3F4hTamFj2HZ17R9E/eYgpv+
PhcWrZuV7EeTQNNYAB2GirsWXOv4zoC9MeSMxsbbEc79PtFc8VFzEvIQ+h/qzpw5bmf9zl/FoR3g
FhqNNXEw+8p9T1ASSWHfurF/ej+gbtXv/h24yoEDJyxJlMQhZwbo9z3nPGdr54QhFQXCRMGCrbJI
hfC90BfE9TFqDnFcPgcxemGhR+Q/tYerjD418qIMDVZzXFk3fch3M0nzUlfuDVR/TCIdYdjSyv9o
Ub56FRMXtxQ434GOeIFxcaHzZRw5irvdkF3BNT2504Pj8YyYnAY6Hzix0A0C3Ys9N5oAhg3F0JT8
VxzovdIYGfmHTzfHbDTaKf5pT19q3/E3fV8djTROTkQcSnbpHAWN/uB0DoucYcCKDEEKejF69qYb
1ePQ0kGcFM9qHPeNkC8QW4m1owomV2ow0XL5AnYW/e4oHFwBs6Lz3cKWKpJi0xOI4daOYWwot040
f3isnbC0Yx4S+HKq2kcPJLbGHmotG1wxrepXdZJL3Ar9Y5XbHDFRb+ZIuTdZb4Dv47TuAPWfSCvh
7aGX1EWhxX1mbg2F/HYmE76YKvDOCFZfjUEOo0kAU1c0Qdd0fjn6SyTdwyxNLO15+6tTzA9Gwzu9
N4OtkM5DZMtnJ+XLscXLvIaMcWtfAsd7bEmT7NuS0GDbfqFBP1FMrTeWxUOKlIE+JH9PdsRqwr0J
Zw4/GK8jP0OAsRHcbAjMza+G1dGKVPjHWDCXhfk90N69O5ebzOEv1h1AFiq5X2bQiET2LcRLXokO
J7V4wuBri2i46ScbmjVRnHxs2M5V1b4UDEbE7k+zYZQbry4Y1gfzKLW9C8NgepqMXOx8qpqraXgk
Gf6QFqAEG/XVGiIjjc2BYO55zB3MRfBGxC26N+AZmBkC67uj33U1GOiYwuIZQ93Se1FmN6WMhpMx
VE9hEr+Og5duU6e/Y22gDg6YNe00pD8NCcxgpOiF9cyNHd+qllLywWq4XdblB87qj8lHhZEOD6Fu
wAB2y2F9WWVR9SM2vsUBJJ0nTYSE/abmBz13NZ0UBVVtRcbPRwpJcpJjrkLMwxFh7KuCng7LGQec
8cZN4quNO5NuwXFln+3JN3Z9Qi2BEXOT9poDGAo2sHULRMJxen7MFAGbGXKw3bHVwIZgVr9gob31
M6O6EgP5WZlfufBSUJAUnFjpJDwBVS9HhsaYA4hsCEWlkunUdux339BHUJ7Yj3vEbt+0QBiC592k
Jj1JLNhujeJl6HXAvo5RNcMQ7rTjPWhiOgesBJxQguQ2NN53NcGywKL13aruzIm9Wf8/qVO7Jp/s
/qs/7f/ep/afdWr/8/+n0jX7/1i6VpVR9d/+++Zh/T/+S+8a/+hv75oU/5ImBWr0VZm2J11Jr9nf
3jVh/csyXdeiP1ku5WcBn/l375rzLzayJt1qAv4kRwmLT/27d80Q8l+247g4cAJpUy3sWP83xWs8
Co/mt/9oXvP50pYtbIs6Ny5E0jPN/9q8Fg/piLLNmb1oFT2OtQ2mms6ijSoQ3xgGsP6QVTqyzKCI
sJEc66AWog9Mu4D14ThOAp+g9clBgH0BrbQnMPkk7ewJN9eylhNTBXTU1zYrlopKwI4lg9NCdSoN
dpPE0G4xae27eTK3kw2Ti6UPdvg+KPUmsqEwujjicR8N085Jwmcn93HYFYoESs5Y3GQmqufyAWIu
BTJTdFuDGCPnoUnEmtN9lkpz1+TRr6hQLp3O87fF6MedhgMqDevNyfXATTed6omH5+GhamoMu129
8yrnD65+q0nKE4NmPjts32vazgrBifbnQ0LLiexC79CX1JWPUwcutJ235OGGAws1tYULzQ51xMcM
QIklI9F9W8c91SR4his8b9BjBjYlZFvtnW24N/byw8FjIusYntXymxR+8ennV7HKbvWM36YyRHVq
CogHrefDyGxFfzS6R26MxWHOONOV5njyxuKdcSZcBggbRx3Jocxl4+2+iGpGNY9+pROpkQ6UE0oU
BT4BYKE4xQYjM5RxeG0hANfoddAhOR2UzHWsHiawTdsZL2iWWcdEiubObPfNWBoLXuXcE+rFN9zd
+i3alJA2Hks9exeJg6ns/gSCDDaambXZu4F113DmpiYV1ZWIGvAAFeSnpOXeQuMtR6rO4hnl1lbA
D4u87I6aBGV6NwEmnDA+cn03Vmowo72p8mCf5uwF+fkQrBLvCGVIfgIwAdfFvejtu4RQQzjn6Tqi
d2yTPR7AU9gvtYut3sVutfF0rrZg0rf1SPN6xs2CNJqz74vorayB3rU1RUO0ILNCIiYYNowOdlSO
6wmrvk3+LnLas2dUN1IE+EiI8exVyIRkNNG287JHN2a3NQWtte1i86gb7LsN/jRoSzZ6MLffTAHx
LqLpqw6yfpUOmB3IgI6vuXfvT+zjx1j8qp1arTvKEDoQMl2p5S6fjwJR5xhE9dY06zdF83FZsE7B
WvfuaKKpczQch2qCs+dhTpk79pxpUe2YOEnjIHA7zasb2RjyXBM4gu5uDEMBcHG6ddbX6OuIAWjf
mpJPVTALqDNwPFB646YzmhfeBQEORXfeAVLeLzsmEHETG6c1U8TEGE/0zwbOE7OixSdzky4PIlLW
pQ3YqdHxBzc6dl4GV8vD0MpTqBnsp4xcq4EpNFXBdHD1QhCTrFPKpid35jqPoLNvyFOxEoiMA9bf
pa2L2HfufJBVvU+jZ2Hm9ibpKOS12OMDByZeyLB3rh0TH5Dx1abezFoEF3bc25eQm+3JW2g1Acbk
vVuHH7VH8BVwqnGNQOSvdFrObGiUvTPtGA7nFILkTyndiZ85e5RnxCVuwK596yMyWUnj32gxXfHr
2quJutVVAMP/grocso+vdl1sB3cxd2oxDwfykviKBXbWvFavuFgXDx7iYF4tJku2panPhVTN/tpG
IeDa+Gj5oBdlznfXOJ8I8Qq2i1brsAJomNoXLAX+ofPKZ7prUxQOAB4TrgKsQc2Wi3kM2TG4ap+a
AqHsI86QFEpB9a2iZkcpdb8Z6zo7ckFmdds6j05AwzreCshEpUPyc9wovyaLwTZ6CbPgEVjE+fFE
jbo4pAYjgIAGZwaeC+wfbi5MBc/KL1LV1laa+o/JyIPNhAIJKSAnjNBYmAA6wI8S3hI4lRqtcSDS
Ism8bUNnPGeZ8Nc7mDe0MiZsO7Vveudcm7fBTCrI5Bi9G1zo6Y57CIriWnT+p58NhCHLGHN2Hz1h
Jql5wHa4By4G6g/mbh93H1krP6N532KuwL1jvdoVMJ9JlszVLI1NjnZ7w3N5Orn5MNtufatvr76U
a1LpN6Qg4zfhJtfAtPdAOr39gkZ2TX2HktAeh5AkDArKeaZtgCaipxJ2LTYfTC3NkNOJo50NJjqQ
GzW6SJXar9xTmkNoQgCCIbdtJHXkMge6hJl2bXZci5MeV7+V8LPA45svqC6ByzKq5t+5+O6qz5nm
dhlBAsbvh+bRtscuHx4Tf2YqrR/MNNnILNiGNuaiALeVoguFqKT89EYqsaQFhMM14R/kpX6g8DkE
VgxTOIOu22Uls6/4CPPm1QsGLhb9NzF6nNyBgAAQBv2qBwCyDhegDt3j9m65AxbSIEHZmJuB9mwU
7f5IlnEj5gI2RGsam9q95SsTLklLf5ca0a7x2RoA7yGJC74LQsJaLHJVlUwHZ/A+R9l/DsJ4sTIh
dxq1Y3kow5i9+KWN5URfXdS6bVzUkmKg9NgHCtNsCkHCFYQCcnyQI6uw2e/fvd776tMIAJtGAsjU
nZkod9050DrcupuoVniYGmRDSgQT2jdLfxNyA7Xy3L+CuZDE31JbfBaNxCcJCHeVuIV9kHHPeb5+
TzKpLzz7PMckJmpRcH6fdLq15ES4a6w0EL7uM8iL32nr9fCQoPmf+2WBwQmFQBjvUUE1M2+g9oHa
onqVQrZaJ5Qs9SGU08g2+ZP5mI5S7QDIsaAqfveAgLYVUpQo7K3sukvfNSG7fEjV2nVg/TssGANE
VAGGgI1d9dphnEK2bQ5enlXsheJbzC0tZjLkHc3WOSPEvrMMmzeybaQbOqHASCJfU0QpCBAjgMdl
+TS1lIlG0qeJewjZYxpPtLFjbw0rcyfc2ll3LvsMyTRu1vlJNgyRsa+5b2BdXw9l/yfNALkxroO1
cO4nDYEadYa1Gg5G8on2HlqN4LUOA+LnVbZc4wU/ji08hNmyb+tQbahzYRY2owdOmvjx6/KzV62/
g/LwGE6AIqsRukrFbThJW9ysujZX2vf+FFC22W5DfgAFC8erAJsHD+BQmXgJebP5XFQ8AiQ7L/TR
Rhz5lC3ycGPdNoU1nB0FejDhor5CvMC9HFnRxsXjulZJ8E0VBUCJpDsQ176mRvnE610th5O9Fc5v
XR4NO/oY1i1SiMTE5rLzJB5CQ6YJDFl3fD/9tEB9PYqAQWHduQmZQemMzm6iQ+dKju41GxCER9qG
6sY/TlrU7GEeAiuik7Ynd2SSMhqaSmBGsD+Ewy4xQiMvKOHwud/OFqTVNgGCTTafN/NWSu/oGskR
+EfMM4YtyCLilf9mQI51zos07Cw2KsHb0AS8vvJ5y4SNekHVGv1afsS5kswHZrw3GmEKQDjEnlmK
ECBJNQZnMNkes8w5GyiOGyb63hu6pvzQ6Q5i5E2COLQ1Bk/usorMdvyJtzbkQoFVj1qm4rRU6vlP
Bn49Ws6trRiBKArjPnXMmNcdSUpFA9uCxdMuW/DOkAQGOEeV09tYDAENEcO3mo49SGmYM8AuEhqc
UmdC6mX3f3JdHMqe6bDVQ4YulJ1salLIQCKxrBnWHvgd/pmzHPrf80g71MyERPmVsSbFT0kmp0FJ
bM7OeXfT/pCu+xEFvmxpS8l79ckrGfqAj7kWQ3m3Tcc7s5+Xzoax24nOWo29+ysE9xjRPrhrdR1u
zGk3kShvu757A9/LGcyxr41ddJep1vvYtSE74ajikFk/xRZ9yUnGChaHOHyvbKQbkMTMznM+kIfO
rJQz+G8kOU/VjLKZWt3OGlDIqLddDb2T7wbacxNJoUuCx5eyKuegGkR8fwaiEoDY0CSIcbuN19Ec
PmdfouJU3W9wgzWsGFM8h+a1bw203D5zbwLRFqt4BopoBFm2DT20I9ig4tB40Ms82FgnfGBH3wLz
W3theKXyptm5De5y2bXHEY4v7470EtPWLf3ROyZt/OYMvbilSlas4nawNnLWGMkZHzhEQwZpihRp
tZfFflKdt5tdvQuBMdLgBrwprZ8NvMu/2yB9i3kSsZVQIoPMWaDe0lsmegfuWHFUPlKeFCyzsYEF
I+iRsQ6Thwj83J73OBOYj3mfdkTboVeMGQP0SBa/F1lIsbXiVNNjSilI15VGTV44hl+WJcWtR3Tr
3BvBk04GcJKq+4qsRN12fX4tXf/bCIbmBghVOLvzLSz079gQn0GmgktA8Gc1ul2P9iTaPb/lXIqJ
cNXT7LktzW/bBg3YgAfDDAZqikXWgtzrN0XXT/dwBofCSR+H8ncHS+05rOYbrun9CfIkEKgxrbhv
F9mpSL6Jv6GHtxR7O7XrXoTlDs2GRXLG4An48ucPfz7I5dPTECDlZniSLub+n8/9/Vd6Glx6SDLv
0s8N6+sBJBWGyaYn6cIf/nz6n3/Tiig4u+aTVaSscX/+BvvmBsl2kVvsvLH+8x///cKKgrLzSEnF
37/585+NwuLfJ56D7Jj0xd9v459H/POrv4+iEewGQi/4+1fMn6/78+l/P3y/BNTrdRJ9nm/k5zP/
PPC/D5OqyvFIGTkm9uUH8fPpv//aTXGEGIOodz//8J+fxc9vXSP1No12JN6FPH5sjfc0gidez/pV
Nt5b2EGGtfk820Vu38Lyk5PpTNdYDAfsZSR2DByMQSZZnCLFE7lUGLhz88krGFUj3Iyk292Ugpey
wyIW346le991Kv8FHoralOd5lNZtHOTlTcsUVOm8vi8680PH9ApGUczYgkvg/udDaEcUF+Lg8yor
uJd96F+FLY4/nzM6GMMcJBquhT6jf2CTVHLb4jElHfEw1A8Ormw5qF9BYIlj71TBY6TNjz7Lfw9+
DEOsT53nsIw54/gRQvXy24lCekpJmOFNo93XkaGe+oyGqHAiUICZRqd98ULbh7HXLr0oRigKbDUM
UZGRijN8FNjsjZwfFo4FV6f7Dmv3Omhmax/htrwnh3HUsqJ+BTzeOkP7JvRD5R/ZO7vV/p1MXLXp
bTs4JJk2X5wG+m5b+f0Fcl+6IdVZ7e3K/mX0FFTRimHgGCvES5ZRAJrNfnEy3aXPMXx1zR4nk3uy
ai+49Q0snCz1SPFXkpTd3GMg4yfiTSmQX2voSKm71d1odfMVkh4cvDS8a2qdkHEEHAWI/M9QmveQ
MRj4bNu4ekZ+j6JmwankUBBTHYDASRGn674xWOELq8SvBDvHdsxL49Slg3FiIfTHDMCjwtdvPlv8
n0FNw03Qj+B4TeR+UcM85wAC2AdPxWe7nJGC5L2giBVkqE9THScdc0ppPghTYz+PQtzjDErXbm0P
x9LzxNYJzZue+t5vF2CzNK0Pn8nuUAuxZDEaQBYhJ0EQ3VReE1VrtUFyxmYT38x2/7qIe5NrWB+i
Uea2CvhP8yTuX8Ym28cm3UWQLdFMg2SP5syVvJTbciwvC8SW0qW4OFotdWOEl6pHmeUhWzpU8cpO
MCcaT3VLX1icpkyLHafVUsX3lIscidlYWPuBac2elOfaZ+tYdE5H1He0LqQ93qBCd7vSSuyTOSRf
2QJnIC2HrzDnIJHhmuUEiCGULj1TsirrGpjDBrGTMB18lDo+zIGnLuAhtqrFLuXEBj/lPKgugpgs
BNKRQ4VTl4iW1NyMGqPFNOVvKW+7PWnp+WxV3nT++VWQeqwSClyJDdd6wKT0FJbWd+GwzTA9Gd/Q
QBzfmF1PeRw4kpkfjuk8NraZXgWVKbDN8J7gIDZDy1zDULVWujX1xuG60bTxeN8GYrgfXTRX3IIv
JDWjbWwQAJ06TuqxSNWFyN9rls/2edIwI4mm3rQqJg+MY2XhLNLspmn7zTDTF1N1HajgwTymFf1k
tovpb/rsLDxUI5rfg1S2XDdkKvdZVQwXNTR3atQs8+CKL5bVN0oF/S2AfDZTZFkP09zLO4ut9yaf
OO1jR0jgmi0EKNeVd4Pt4XP2UT3kD1VhKG9mZ2LeBtpa3vSzv5UFS1qQX9ZWuRisnDasL4y9xs6w
nFeLBMAJGjko6SICKDkV9Wk0RH9A5HoFyozEObXxiUrO4DEf4N9kc0WjF1iWR0bRY+AhmWemwpc7
MtsZug2w2+npWsWvHfaDsxHj1VLNCFMhWlicUfrRRU2yMxo8nfNkPA6UMsJ04y9kAMVW9PTWGyuo
jJXPAvZcetTgkoJ9CFAGT8by4edX8QBrTDSyAy/kGafS/OptVGEz96t9w4Lt2hXVQMKS3X0PrmQF
7deFa8IVij0or7+MMVSKu242YSWwiAceY53IFHvDAG08DtJrmMlPh1TLGsUfenG9hcJKJq9N6fNe
OrWE6RKjMZB9MwRlk8vBQbeAQ1M0rRtzAjkkqSnN9fTHr34HjRbXXFcbB7TtFgvNF9PdcDNQUrsJ
uz7FI2AEwJwEH6DVHUox38e1O5/S5UMhAX9SGIOXg02upVxvB4IhP3c0EZ0nWhFPPH8gAWfrbM3Q
ZMq4fy/cerwuvzCVQNJ3bYpnG32RaK2OGK68GtfJ6IF64mC1hfmPwjY7zjV967Tjn8it4Cin3aPT
5SFo3E+/rY9GhOZHopx0Gvwdr07iu9CsKLewyFnFqt8NaXKrJD+q7BkIS7zxCt7MsUXYN+SSrKHf
9+22bfpngwz3WjnFk5lWS/M2ixvTaT7m1DwteNPJsz5nhxfW0GMMqtk8sp9yDunUbJqmv9ZGf4xz
lHwnuE/AMFP2gbUTaT8k9LBq0uSr8LNnTH8ceoPuXDOC9eIjB0ADWM+aqMtxSECytWesiHeyxm/v
g9KxZth3PgKJnuh9KdQBSvoj5VNlYP9x0I3d9MWPe2D5/XiXZ3Rvs0eezY3sGW29BJlZ1X4ARJfc
P61bYTa8LV89AxPuVqQxU11sDPrEQEgwIScUXwV3tElI7NKsfSDQcyGZmAhgagNiZdvj+SczNe8o
SFxKc7k9u+HSV2in60Cf8fS8gaPn/rFEzijYPpqta53peD2CRUFeyTntTCZSylLXJuro2M7jrdPr
RzdtPhgTHqNenOeuw7aJ7kD/tHO0rMHbyLQ5WrBRN+SzKwcDjlrOlAzkeJ0n9vx5X97To7k12SxT
eNKdq+WuG9ko0ZWD4UUy20TNk9uJC9vg7gK/bKUTaXMstb8HTJjriK5P9jmMKxGCxapZHL4CbxbL
N72tiscixDOSCVLxGgudwgdEF7c5NzCQxxRKZ1SsnzAvBLcY73AewI8F0UbTSwmpRTFHd8Vq8tk+
Ne7SOupB3JXXPL8PDLkdswGGgIUm7RW4e4axeg3gnm9taBgrLyruwZANB8y3LOxqk6sysKd4PnOs
puQLCRt749mISIH3FdDHjs4RTk4fbuGthw4gcTCM6iHPFM3yMYJD5qR7wy1vW6c9zvxXpBlTmjMM
hjIBlCvxcWkQe4yW8mLd8PqVkhMcfvJ4ND8bbtEWl59L1c8XHu2q69DY9cDBvFMlvFp7CXY57no0
sr2xsM/lPD6V/b7j4ZyaaNyq0nkhFZez3GXTkAfWvY8XfRxfSTnEB8F2nUUNEc7WfpwY5IwYEK3r
HgfGs40j4B1kSzy0Ik+94n219GWSV9ZdSH8Sh4nioZZDsQ+5l9RuxrbG7wnSIPqumNHnsr7Q4kqU
rA1ZkvXm+2xHj6aPF8urB+ZUL8fLx/+3ziIE0YSzA4uzk0r94DV1xEaPy6xpJPZ2lgV0aAdbhyVE
fyp8nxWgNOwjxqrDyN/bZHT14OkoxKaxIzCZ1RgdRdZ8GlnSQVcuraMO7W9kPai6JZx6i5XWw2zK
P0bCXQpg2TYxempSawtbJ5ES1uGsHThTnlsJysFCfTq4TX0WyQAKPLOiHbS/4Ro1DP15OoOpGtVw
w3V3vnoufSpJFYe7OpuTvTMQj3bU1SefywJZEAeCorIaamL6nBZGhjRhbrhl+AMh6CzAlcrd8qwL
8VBN+UcEvW5+z8Phi348B6wvPOFIvbsDG1U4PgbVgooO8jm+tJFR87YHodjxnJBNhPsT5ZaFetVQ
gEc6wXNrqMR5377ivRaiwbAShPddIV/sIo0WK9IRJAIO5GDeBdHsbALc0zwlaMka7gQumHqheMME
98FnnFobuprqMImAABFr/FwJxe4qXUunGAnlxMmhXlacXLWRIle576kNPHK58ps7+JlYlUxh7f1Z
dvss9aj1MMhIcHyhshJgY6jJ+zS8qVJuYrhHxmgTzulXG1cPOW1vt1kzQaxUzh/TTX+1kEXIGIkD
WWAF7rh+sv3pKuLil3aCN8soLk3qswKsUpZgIdUSTXfF6JruVF5COu/Ic2awtKokeeRFgWjmZPXV
SpPPKrZejPx2Vs0N5XcpiBeweGS24nU1jwGGTvDwxBCAeY/BNRTlVzjL94AlBPmrNxbatBVQCbNS
3kDBeQMXx0aZOrWcSlKq3QkHD/ll4gW/bghQALOFmEaXYXCkKoSJNq8aHmrbnEwjOg6O0+3zsn6s
+vYhZbc4j0Rqijb/VSgynPYUbTFhnkezuxsGShO6gChbZTIlBDm0eseK6RAQxFKXwi+3Jy9NxS1h
AsywZC6DeyhUsKascteGLZqKXX7NFRpbixFBDUm8cX3yq6M27hqTDDGR4PtA2S9G2/wevBibnUCa
FNo4xv7SbQ7Ooxx4zvzW/oydaeXEGmZplZ1So+fBcLDGvAxGkkJNfaTWU22thCx4R0ED7oruUZYC
Uj02IZzcibHz8009cdcoiN4UE9IClSxLOsnZMVTSMxgkvyJp7jPSS9KKj8TgDa44kDVsv3oX8UAO
BBfFypzCTTNMBLMqakDZJHKWiv+ESQEYgHMhK1REMbr6yolstHpmuzgeisbkZlsV0xbxNrsZlJve
qOVXXNXo+9MOrcJ4GSzehPyhH1i82nN6Tn/+4s+Hn09YOSEBryW5VeRzeB4mgwbTHpDrmAacHNPg
EStMdyjLUnOARbNBfDeD6ZdD78LWYjfcEhHcjWHubIwJFqxhaQ7aol8V+o5nFFINqfVghOSj2PiC
aHgNpnOfjYCPguFAwM8kIoGhoaB0onCoAC1MWmsqFvndwv83c4BLBoF4N4Yz0I8lY23ssrUtuMOG
4dYuM/JeUcQXHZpPJpCZmxhJEEJnS0+4is+lSfh/QX6nZRTtGRHx6vVrUxcfgKVh9SSAPFraduFo
gMKvKzXdsK7sT50r6VU3zRu/oSlXkDGIDXnIFeODMRm3MhnJ1yewCzqt1UMtaGoNA26TNSciTYfV
bcpauigm/3tQxVuhwNC0vn2t5wRLv5bvVPpSyVQvRJUZ33YoH21SsysQBcVGT0/kZwJ4KRyhNc6c
rtK3XJt2iODheQqDi5sGv8sKmv8ADavLVXUn3K+MqqydvdTdoVmfibvDklvwfclSG1Z28Tmti0/I
LFvG0ztt6ZcB4N4aovC0merkC4UFb2f5rNvmbTQ5tDcqp3VIEinW8pQ1THLpCD9lLD5sjd/ZFXQK
tuzGsVJolvx4Nn11UYRpYkSquB73YR3AjDD8d0joXihvrdT6U0g2rCHBFcdd2DqZ/Wg8JhoAcEq8
lacG0PVQ6Ucy4djxwnyBbHxkKYkbbpcctyTtac30gQTBRsb5NqryQQvvUtfyq0BxQRkY3U3Tp9R6
xTeFK7KdPwJu8BsNgDR5xmjMObtPdk1QEcuYXiaboM0wf9PIBWzaK0lsf4GF2NlkArwQKJahwNPA
F+AKwFoh4FjA/qQV5ovr1QC9HZc2r3g4ZEb4kOfyO+U9t8F0++mKyNkoUjgT2GXftcHFKOuu0O6F
cBoGXbsgRB38suf5t265yIKyHOGXDmTt4RipfMy2GMOqXam2dMmRltiP+fStfHADYIjDLW9AuJTA
tKXzxaQ4biIFfiafhyONlcd8GK1dvfyXPH23LHrekp6qYMtCJ3JcmwQ089VawC9p/T8N0wIKC/sA
l++G6FLOmiSaN67F8Yr4BO8+nQWHbCI5YxX2JQlV8TBxiq2dnOqCYuj2lKdtYCRqaond13rCIhTV
LAyN2hPIzOI2L1jVD6n37BaNvyu4XFmnxIQ9XnS1AZwjfa+CyfuGcbHuFqNQXGTTbaKTEddBE9yK
wfSPiSzZSnRmgokGwgkOOMD+UWxdTKAHa3Yyd0ZVzV81/YVhD4DDNzy6PbkpbmNVyVWTw52HlxCy
N/a6J9vDNUdkoR1E+4TFN9xN0vWOwsu7O0H15xrXQv3Vb7zJBs5N3B5IEmaIiCtMKeg1MPLWOPc2
gBUrcX7BcCBTZ+vxipZ6dkiyf2lc1tiqqlfQpRoEztxe2il2LgEuGzXYOGzGfjwDQuCpQ+F14wlg
0MBpFWpK+hjlJ4IQy6YFC05r+/e+h0Q9DMceL9wX1tMve3Yd8tkGqxIVgfC2/e6uGXiyZC3qL6ZO
2xxfESTuob3RV5xpAXF1Zh1qFswxAlOzdHR0V02xvXPsjlrjyqGma6z6HbnTeJNVe9kVv/PKRFfi
CnozQrc8KCJjW6cv5jdDLGzqGNIq6otLDg2Sdw5F4KTNdcH81tAHezPIujv0c6x3BvLBh98Rv+yy
9K3QkQf3jfWmYc2AglPiygleuJTkb+Sh9cHTHumDZgqZCh5bUnd04aT6pJqELqrs3minQxgSzhwb
49es02NCw27nnNvASU8WfZSV3Q57PEHG1u7VFWd0TxbFoWlQ6cOoihuFL5JsMoQjyF48KGZ9cvfG
5ES7Frwo2MalHaO5s9i3XW1vLi6RpwBRZwmv14ROnax8nwDpn6HxgUjSgDwy/JI9oFC/0E+tSPdp
YetLXiRbPNoSR2K1H10FILeBVyflKXcjzGLh0zg5xnr0esJmuhiZPq1PsJvFCtn7qSPFxAFzQI+U
EdHhVC/nU+rT2QcXl2AmY63t4KNSOl+cUfsSK9xto8FNa+/Ym84dYfVvGCgnSFm0xx170XwAYzoV
I3aCDtNMrgW+7UmuyChjHgAl5gDRZ6NnP/YSB4TDXn+rl10O9nPaPOj3YmO4kIY8PazlSKz0kgT4
ylrs4mecqERjywi0U8kBxJi9+7gt/bufD35buDvdoJ53VX22ld3czwKJAdiMn/QDnlK0NIzfQKZZ
NoTDTKVEwR40CrZ5MjY3rnwacts8KIz8VY+YTPSX21BZswOff+UWZZVqGsnfFC4RjNF5BWprXWDg
A6dJrmGSYBtMKf+MLCXuRVi/p2yxB555Inb4YgYNB2eiyFS59Y4eZLWx6waabht/Te17EDZqK5An
1w9ui6W/4mXQRUJcq/xOAo84upmj4WiuYssxjtRwPIPm4ZCTldQxNEBkVeJNt7E/KErGRnIF2gPb
h62LkXMDX2ncZqUMt4GlpvUw4NWoHIDleAcUnTGbpMK0sIQBu9ll/4Zdo4y0cVhkl075q5wD6T4e
hT75+9osyMfmYHP5PXWgNDfYNfT3wbjxpPc1hc30OLmIYCYqLwGWdps0ZD3wEQZPAVWTnKeR5IVD
M9okNaU0zPoAF+CxV6HD1XLcOsNAWW+PUZ67fmZ000aEUh0d3z3QlveMBezVE1Aq4lRhlkNE616i
IWfqc11Mwh71Ca3drDu7mQ6g+KrNXBpc2vCoVIwB3YT4PYJBJsMwcQsYS71jt3Qb5/ZTNxS7XmPe
U5GJtBeta1t2J+nqW6uM2lNR75t2cY/8L6LOY7l1ZG22T4SIggem9F4UKXGzNUHIAih4WwCe/l84
d3An53R0dPeWSKBMfpkr/VPlDf32DSg0wLmGPh4Ly0fSvAW5+ZSlF5y6mu7VYiK2YlPLpxR4oHlW
UGRcMRDfuWfglmN63G6NjmPcXM6T6HBWDaJ4/NWKqNgPhBgbXqh2zEYaSqqkt/dZPuxix8OdZVKb
TtUIcgnK0cEyMGgYJsWsqUkMT21DFpVF2olz3jlXlZibrq6H3RThAEU7XeqBMg5Nm/xGIaZOYuoK
vBzj5MztsA86+cpmuHf+//9jDA2F3RYSSq2xNgx2AJm1DcIXh4KZMsudI2jGbwkwAW+iKtdWQlRr
Uvc2g8OXDKW7Ypg0ZO4fuCuEgxwrRlUC6a0F+KWiE+1SNe5hDOb8XgnhVuU4LC31X4AmtFQ+RzY3
cVj16UjAs1iujdDeh8y6uL7y2UsGfebAH5s3hbdzyQPiZ2Y4X8Q3GSc/Gpz7dd9nI+4F+SoAa8Br
dQfITfWLaxPfo25uXHWxszPkl6OnewBQyS2n23wReNEKFszS8vVzxobOjJ33IMCsWld9tK1KSAdj
WxlrJ67lrq8aLAooq3V7DEbybICFaCrN/btEkttk/khCgyIxB8ldgDujjOqhPKGfqXzgK6UJxK5u
sxjQINwDbLM3dkpblQ01ueK0sxwEfpMJJ2/kdP9BVYSyVGUrb+zzNVbNEJs0NQ70YyAlPeVMpwBG
iYmbZ7RhyH8eVLCP0TOIlzJN6VoCMwlGwDh2kp1tYbBSsK3CqZo9V9iqtBY7yKTSvUVx5Elzky9c
Yz8iivwZsBdgzK+vHGPA+XcucBnvYVAis8hwvccEYlbU1p05uVc8ha8SkFjkZxwKk+BB6qFb1GP1
cEWev8TRb8KoMxJAEqrG9c/oaV/kj8171sQnq5SMKPQQBC9hdD+cme+RVkL5/q0y4ni9qns8ybAv
BrPAmYZvtqbJNvMp4yqJG05GiiksL1hkkptdUk/IvRWqRQIpFTXG0IZ6PRkcNO2ca27GhTSMYp/r
S7a0yCIRR6C7PJmyfSXNdydSzwSm2abCnqPZ1BANtgZPDpXG3umBfc/c9p1R0k8aWfHORPrBNFKu
kd8RPhsKhMEsln2y53CQMFfRr2nYHqNogs/hA0eZYu8wJ9sJwocALrCvoIZWWG5hb5mD/oyTvmIK
wUVLYSkvjfK9qgPcPhBC4YD7wO2z4WWYM09VyEwGYoU5n/l2A7mgQKeojF2FSKNsOSFhDR/SOMEL
Ouj4BLydJuXGlTVIRWKWeEu4qlRwznszIMFpEMCorXprS4zrIXbwAapnTWNDmeofPm5At/Iedh6L
VS+NVzWnEOPYon8kuSXVUK80o9yXZjUtvsuxPDZiTihyccXevu2DBv3cdi52zX6A0ZOhF+XWdhm3
W1T3T3YqnIxO9TdQ5cYH7krK23how/jGcW6LsevONffhxuY69apyiSLEpDw/D6GDjGDKDrIFSUEv
y7aN7puLdwuLJA6JXw7C68l+JYuA+wmlf8mgxeEayjEqnQ6xZnL5yZpdFmN6spga49Qsg43hYapi
mA1Xyn64Ku5vZt+x06BBDX88p2IjDWaiGHEsJtA2NyuKsnqnfXgTpKJIzAsAeUUu680l1LMvGMEC
kw2rZWZWxyLH3poZ/ESGGb9WtfWnM4BfliirGPjZFAzjpVCcp2i7wFRf5U9LeawaVkHlDgkOTGrQ
qe0R523a22rJSZX6UGeTldBhcMI5c9YxiktvMwUT7YCjedVId+Oktzjn9z89S8rCcWGSjRPpA6Xl
FyqBXFZB927nlCl3ZPOYa8EUiSHSirlH0q5wbLi52SG3mjuvJIbulGxtcf6QVj6bV5K1LIlMxy5V
vTpZjUb6Zw4uWLhzHCvhTQtaUqt0WXEcAKzQwrTDd+r9ayzjWqRGvtQ1GcNBXPX0liyouryiXQHn
m4cy8EprQ+rLCrfbkqa5YOnmQNijERs8WwDMdULcGLNJQeKnTmbpLea/GEbOY6zqdh1VQEaD3GDN
snFAQ5biutlCHx6Mi6DTa+05FFvaPhVCg2ttjXAnyZBToFqfHXgZWUiQH+MwWyi68cL0wo8gUHiy
6wrykLl2ekg0euf5i8Ir022SXpqKNTY3uJ9zI9zbmvivSPzvlH1upbn6pm7qXT+/mIEvkPqr7J9L
lTXUILHOO4PGrf5Z6fT3DFLtujcDGvxCGvJQjePzf79dbBN3ruIEB72bPsu8OU/ss1QQIFHN0Ug0
TeC52BRFuyFT4mw01L91D/RE18ZvejAwoNaHAu3p5Ku95W9z7W5SPLowG1ZDP24Prt2REPD8YgdD
AlSwjM8VZ7UzvRXGMp/OtdIwKZmSjmyILdLClIjidKNK9MZqyRfd1kjR8OPm3AEJWtJUGWOEhlwS
raW0N2kZdTAW1V4Mhj+4YLQcnIbXsjGTDYgif3EN9RSdSqNUfCoeg9ntYaPrqCc52WKK6nxhgxuu
jRsGgE/Y2uPElK8ZrbNq8SSVdn/002tu+BOYfHJs0qGioQQ6VfTDdkAQWFBLX71Y85nfmFZIA8zS
aXZG2jFSuZqm/jn4fnYc+KPqxnjBzUwGQNNhaihjN2jW0ddREymmvo6M0tYW3Wg55cGmdyCz6luE
rCfDfPK3aa+eQJfHot5zxfyG64eyv/GweIK4Y9DT4EJZgtNHAc44Qzs4wbT4QVusvwlDsK8GMaFF
qb+OQZYtlPlNHfwOgy7Vn0qdUsfcKxAUYIBwfId3+jGCZRoHFV8OE4dJgDPL6jvlMObYWSstHO6w
A9QmHFiNOStYcro3YBd5keEeRKYGGt/8saypJuiDgTyPTrJADyXMz7MBrjmKrJfMbx9k/65tjTtM
L7pm1YO+W8bRcJy/f8+15XLALmbl5YsxdBfVjc8qHy+yaroN5WCHLo7TpUgCYlLmW8q1BPvZm5cE
vzbYGhyZxqYGZzGZFfzLFuMHrFraR866z9+oOp1UOHLRwGBy6YsaA3tSHGsu1bs6FS9q1HcIBoQs
qELmKrpUk3GBU7zmjPaY5PjoZxTI6GNz10jXOdHRKokuB4VBFWIgj6S/KA9AJ6V9LkdzZJUPWJeR
ToyTFP2+sVkp4HP/4lon8O1QyNt+R5G3aQbM87Ae9FZkUN1xJ5JPuqgrY5F2hwcMk5FuQ7HjQKq8
R4CruespCKBIyNhTnHmhq+Im/AS/OnWZ+DsDsSl3jh/9hDzoXG8iohHiblqjg30WKTFs1MrKg9/A
YLfRBTxkUJL7kLcVPzH8BnpjUzq88Z55VviMHdCxtllxT8FU6MHpbRDZmIETFcfWwkKIXgcfgZKA
M7n8i59q4877TTs6K//3AdiZ+UJL3oK2ebn1TawNYT/sgbUtaWgxd3o+p55xN6eOxyhFXjHwE8X0
I1CaYB2rgn8+YY+wdSsjj21cVU9Qh3ZlhpbUJcu6OLnPLOyfolJAQFrATcwjTxhOLj5DrIXfk25j
G9yaVmnt+oxKcUz+TcTHMvlkQMaJelM9yw8ux4NtWWanMRsOOiVqpO4UEe/Ox+XmsDKofOYqZDqf
IixNkVivTSmHtZ4m90wKzIWGtc1nZwSEbBYnpTAWYFgf2/w7Cbpn47CuJi3JIeWmy05hIDfb7IL7
oVkOevJfn6hPZRXwjNFWRep/Fql6ZbN1l9S5wKTnCUFN+Jd4CMCxY/4nTOsuLYBkMcp9oD9V67Im
1MOLL2CwT24LVwTsoEVWg/AZNwqjxbU/Sj49OUqq9HTqC5KpuSHWUCJVTs+sG/NdErNt0oS8YPKp
LSj4/tZIqi2apvvjQPLNpQ4dbDjIQmX0Dm9RrdeJK9lSCfCu21RLdp0MCY621OJOSmfUUILlMCir
ebFwGlUSI2XFnY8bIwTxv1zrfLycuC01N7Mo7eToVrpQXjMgmlM5k1gwlGsj8A7VGVudxspTVHkH
i9cEvQIodGGfnVq8A0XySWxogiXY31Vy2I25jQvW9b9tv4SXbI5/kBy//bz+SGNFVNmgbV1IVniU
t6UG9VlyoKZjGdgExNBKz4N9P3y2viVX/6s+H2ySUnaDY9oc7rEV80+DvIuCY1awy7cTUg29lPdh
IiqLaZQRE66YUt7cMoQXS9g45KAdVv8VOuujXZGspGFmP2biqvTibeisbcgphwEjnKJeLI0UsEqj
d092Xi7fzjL1s5fA924ObKemod0txpRgabtKj0+YRD9dNv8m45fQtPRduuOzrRJaVIZvlw7KEUq9
4lUn6/ObcSZEIXzxuJfTxVpvKVg+DnZ1YGz4ijNx18NWsAI+Ca/hw0W2hc3I8PZsjNvQ5tv0+5yj
0zbJ6HNxOwn9SfwjzHlruUJzK95YfvjT8RCGtFsvUsQZimBKfl+rDN5cm82TbomNU/PuOd+J2z2T
KjhrRrFzeEcBxDTHxobfGAvtNRr8bw+HP2ZmjDKUCCEfxD9SjteJEneqbxYwlu+6YcK1jRjptQlk
uQlQcPGwuvR3csW6TjUY0vV0dSWDKjfdUKsAvz8fTqOotpzobq4AMpcSk0UqARFBCYOkDdVsSTPT
+mZA1+KIFOXUMZHpAkchua9ZgQQa3debAJ+rZ0KLzMTa0GgOwQyyn1w6Bmj72Xe9dg5cccJIsfPc
jK8MhXFehL3kqylHbDDuC7PGFaop40bi9BGPFXn2dOH4vHVB6f26QXkDhYydOp8oa8DyYiM++O0H
U5qTRfkyY7B7xxU2MVCZJf0wltU+QSVzVJ7cixbZ4XoU3qeX5KtaZ1VnkAn23Sa/7fjNNzzpJrxN
2dFxxRmHy9KmuYQGpbm+INMmxga8rS1nYtLFEEnK5mC2M1C3xT9oarRNOB0DA6BTtmcx+gyj9yHj
NFNj1gxswEmwOMSHosq+pmkssVY8awfbBhip4C0yaXRCYD0d9QpNQXCGlgjsMoRbOPLprqBfxQZI
PtUYiUoKJwNxqqz0KhktVaH9wIF7hxSwi114XjMhEsvTJjed98nKXmip5ppBhMS2+O+YEPXcCbeR
MSMLW+M5zlTkCKJZVn9kI69Hj9a+dPv2px1eytD97cEBbGgDP2RckikamP5BLqMjggNeTZnO4FjH
RMufkc3zHiXrMsUO47CW5z6bneqKfRgXhzQNvt0aVZQWUM1+DmSlWxv2HyGRIF96MQ6SNJudMtq3
oDVt0QhGmWmYriqnfKEmbh6GsWsFKcFh/zz1Gg0Ewj/wdOlRe/TC/sjwltB2QJhmMMDhyIcusjfS
M8t5W3BhD01p9tFSjYEkaMOG8b7ZD6s45DVhn2HR+s1T71mQEETwMLdDj/MaZVWhlkW9OulS+zR8
mgyDKv7ybZQZz+45+1cHoMerJJ7+ZZOsF43lZ0uW9N2Q+A9zyreVYa7LLiDpEPivWRu/Q0H/V8UO
FK4iQh3L/yK7OTItw23KbJ64Nk4ZFqRdUzb/2VnNAY7TUFVCfBxKrIq+argoM7I9VmK8athbyVk8
KoNFV82bfjaNj4hlQR/BCPnBSXU0Q1pdd8e4cIgSGKe1SM9t8xhAL3oelIpqcF+4GZ/NGop/4Q/3
oNMf4JJmOFf+qIoN4Xp8y2OxHZuSpJN/Dvtgl1DEAUGetm6HGgVkb/b06V87xmvi788KPk8cBi1K
nLo2SfFCSTS1tmBtbI7dYfAt9P5a5cFHnUAWAGd31yr/4dnFDvLt04iiu+nTxT7vFrV8UyPOC2vM
3nMDdKT68YzwAmwRG1HyY6UBxFMYXQvarNfh0MzRrwc3b/aTkd0/RUZJloJTYOKLv86CC1REwBP8
iNyhZz46RThm0GnnxvB8dnmQtJZErZYM1xF6ZqkKE8PKZppZ6dWQvQN3t5nKiWVd2TpJARY6R+s2
mum/Yq+72Q2ibNiqI+YCrDGF+YApPCeXkw0P0f++Jq2EpWwIvrAiwqDPsgbH33kQmv61BZuDxjm6
8/vXvCg2qk0vhkz/ohoV7Y22pL8k7TXaRIZ7+4eLTj9EkbqbzTuYsDd4S2ylcX0NKLcd2dBFFiN2
e6TWYb2CAuYwlgHexzprICAv51XNoaoEHWB+iaw8uoyD2/IIrdOIdXgu42QUP5cNMbhkUd+2sxrS
Zkm6LxBZBIh0QYAw7zZ1XaL2m94/w9QORTysPJ0vv5+IdEqTpRYoyF3CpCXyl/9LombbEOXDz7+0
g5Kfs3G5R1X71meszWcO9Z5pdLzVZfdjEfvBU9t0a54CimaYnCNUWwWJ7w1zuAy9Wjtr1gC4DWuU
EfP9pwMKjpncmgigcEVIQ42cujP8LVRsvGst9ZUdeL8qwdrBhRNkNEd4yGdT8JXp9H7EBp+uz7xz
cu88XttE0CBE2PxCT/Q9DXnrKDhASE7fQN5j+zCB4XWQ+Jtt6CmW6z77KDP5pZzgzXe9RwUAYWm9
N3MxSAEZd8rbYIOXkbkbOe8s4qijT9TpFK72FmI/ioZsZ3S8fl2VbXhZl2geQBUmwF+jy+rJ6C4V
7x3Hq23txjfAePCUCbljymCGjhfQKMXGNfgRpYw/srkBRoLBS3X3RhftPc3c99h/zwv8kFZjPDsI
G1vZ6zTnZlfDLT5aTxQbPZ7OgeEwFnHmcXTDNjgFa0y8F4T917mVrLWCi8bPXvR8QS0HoJxT2zLK
8Du2JdtCncf8hTfz6I9Ax+eT6sAJ6J4zQj9Lm29aA285ogUEaL/tACVTUD00SLyuqLUm6WygeeQA
cS0ZVJIk/n1ymFiODvZYpy1eyN0xv6DGjCnB1TXMfcNCFoZcMOaejDQYT1Ez/Nqadupy7bukKTlp
zN+G2LtTJUfMwBDowSrGFSlyDVsHKL1VBDJ8axn+OzMZKqjM+YoRNO2ZX/IsO+FjqA3PUIjbV1Ox
GAvZY0qu2V8zp8bUNV7Nlum1JAePvslXmIn2Ynnazee0ZEoYrPNzLwRRaGPokUWob205CKy4G74X
k04Bl9KBDFoYeLLG3ltuUa0AmxFGj/Bx+GN2lHRI87swbhyhwAo9+mycptgbTnIPcutvNJSx6QVF
n2bMrZF/BQ9Pop1Umf440QdKyyyKDL/4GuJ2fIb6QNBD3JmG3xUe6hFy8KKp6rPRvzH7YO7uJclK
ZpDK4fb/0Y1LSh8yXD6chZkTPuVrnCyBd6DSt/hJBReT4NmnqTrYCDj6RHA6a+lZDcWq67imeKP5
60xIwo7T7sdSLie+1zQWJ7rRMUqaoGoHplVCJRc3LQIybY1L8ea0s5qACuOm/rPiZBG65UeqhX9o
hfMwU6F60uJotR4WX915TnYx4NbZWInlXJT+h9cjR7fEUZMk1B9awqRJkFHsovfsZdUS6PBxn9Kn
5Dp4PITSVwg08VIn1UPLpH7SY/NRum6JhZyivZxGzaAuPqZbjtcZcxfv3phCIQDN9zQLjd8vUTRS
cDAPoBzwR6P7waFP5/4VqPIw6OaR+y85i4NZwyogTXiyYtxMUU4jbPZOvneBC9bbOECjBrd8qxK+
dNR7GrhJO1IXxYIlZt1zwHa6aBuEOusNVBr6u8OEeoBHsI1K/yV2/G6rz4sHQzZs7Ma33uYfTsos
dWw3BPofdgtKPM8Lj98AQCJIHGr/mLyFxbwPeRcj5eRDtyYyUL5mGgAunL41USEVya66jpW6dqhE
WaT7l9SiO6Iy0Mv6GPdAkO3N5DW0v4TX+qSDfD54JF0I3gdrkBQLn9za0V6VGf/aebmGJMqRYU72
JBAA4RV2RP+J7ricPTPDuCZt8xUnxLJG3IfEg/Cluh6DFpO5VQ4SBR1+wW9lojsj8jUSdCQGoyMw
E0IChCEcY64BZJ6zHJwP1Cb0z6jKtzE5yXc6V95LV3gr201+PRCh2CYdlMIlXn8uhdw/opI11Z8N
E+EkMTfJLzD8AC3AExecGu3UeRYhlzBYsZ8CAPYC5A6NMOa10Mz2WI5QJG2UNwl5vO2ImlE2z6ZY
M20tsy1oHqgIeN+I0Bt6k+9zLjPQleNdYpVbTAznVmf6S+T4YemMYxGOkzR7MJNBS2gNN2dm3SGf
S2ddUSCCp8OzdgCfjxR4kgjrg61Z+K8Q+pBmJvrQrBpvVxFnr1rkXSt4tHAUe4bgZoDpYthEnftQ
qV3t2uFWthMDDz4sCEUn3JzcQwggLvXIC/hET2hj+n8NAcYYtR/cOr93wKrkxvTBl2hKIRiHlg5z
llamM1Jj5lJXN5WM/Xzmc1cTrXqdHOEDxOYp46Cz4OcgZaAYCFAQptsJM3oD0dqy/QdyNS+A7oYg
j+cuWkTfuHybAo8mQD6o9Zj470ZleRfpkiBlj16YQdCvIlPdC2QcEryUqhVoQ4ngQ3JtDFiCSDDu
Bnm3pvgz7cojPIdz13GqCKhqAleN1jxgoWnZgEQv13GzK5Xk3nZTaIeOac6XaMpuNBdfJeKRZ87y
QkochWZ7+qjAlngY5JXbnTRLO4KzvY7+uOTpkqgVxim2uzuVfFeBVHw0U5u+RwinGYcBd0wSwp0i
3BNnjFYW2UF2BHlTPaGhFI7rwq/xz3rsPVuJz1VV3b22aW21+/eKjMc10dW/HKExZqq5NHJ8bxNq
a8iR6Za4CYpw0bRbt7npgZ/PTFXc4tyrF/AeMFGTiKdQFTClw/6ROzlZ1rAxV0kd/3VRtIuccVib
FSVO7dAQhKqhXzlEExzoKjqNtg10toWKEvNgTwQA/F6xSLf2uh+Zx8qEAHcwkgnH2k3ohg2oqk6u
N3g7sHj1OqUuZJmQoYGIr0ODpUKLP7kVtF2JeQfqnGVou9chMlcNMxzSMS2goRykS+6ubID4csBH
3JR+tSGGfJtCK0NWjjSmvkzgVSHQs51iy13pnHGqLeC5QOptApSM+Dd2oHrqQfJfkvVn5F2VI0O7
CYKngYFyMST0WhCnw8FoV0ciJRv6eDN/+NHD0t713fDMNZyvvDXUGgXekdZGDvfS8delV9JT2ybr
oXTweERrLXH5/zJPVpivut7HaJpnxs6dyhEjqInzimNOhEFqXf+bvNLeqqyrN04IOCf+6bVe7e0O
Wj+MFRxyBvFhmjv/9Xn4hyvlzZ7LjfkvDNxAhopkDwlR7FRdAQoz05t1xxTSqm3/1orWXCflaaRt
eJcX+2wWPYsk/Gn87ZxDsPWipqksF+dxLsQzpkvR8Ftrjrh3rfk55u0zp0l5abehTQp2+/9O8E4h
1mRvuasA66cbh5p487Op8XvQmMrAK1Z3HUM/x6+AIPcnyXC1x9E3LaQ+/rQtwXakj6CZAUos7fQw
+3JVMaQkq/+E8PrENTIaAXUUiqW0n5NkNjQYyu28eDa/cgfIgMdPdfLeM6vYDUroy2K0btLgdG3p
OEkLrrqiig9TSZuR6XAOz8kCapl57twi5cfM2x3lddmGsBlM2yhdyREWEqwwjuPB1nFdyu6J9LEe
aXMzbBctkV02MYn9EArNqkGNR3nmYqT159oiujZ0IT6k0O5WSueFHhjBrSFbrqI07DhyzGfojl4L
smF/dZc+ALgOizoLoNaWFjkAPfvPnV7LEouDkhO3trKB1NMeu9H9dNLx6bG3LPQ/P+RUCp7ga6SO
Ya6Y2DoG1IQqZGkGpk8hceD9hoN8i3AirvxWbbwINT5SKIFkfgvh/kJ8L7bF3GMWJ7xZOsZcrH5g
NJKjO0Y6uYPGWxRofwAQLSIbWt+rje5hxqFf4GR4dOG0hFP5YQq6prgQBOAjIoDm0auYC/PKDI/b
1Lvtusbmvuxd96+yw2/HrR9Ohn8pnkdTmnrVSJMtHS/d1apmctnn+y4xUYBEsEqCAbUhL9u1P/HG
vJbTmK9LRSt6R/cyR9aNrMZ3OZFJBbzcqqJe52PN533weiTOhHQA4UkPtXGaEkTcT+pfF2UZbgzb
2LUhGlxXByNc7fEx9AoCeDetq4nRso+yzIATQqF+jGLEzsTBBdrUMHUYoURgjfjXiBVfjKYm21R5
x1R101GUH4k3N8JXJm9T5mmnNKFCr1cEQfrmyw7MijMi+ffezlzofsO0CEdahJSG48mv/3NxkGo+
hnQc7NMyDok90VFuOUX2ruFmxNESEkKnXKI8COKp64YiFpDbRP3rlmK6tMTh4P03KDg2Dvhmk/nY
sseUthjjvjgkrIs9hrClLilUMQ0WCiSmiKrOtaypEbNAJq8q1oRZs0kc9Q6Epj4oaLmlFwcbUznP
MqCPPmppKCpjf2HUz6gJ14kJIc3ojV3JmLHEnsKpmvKSHqFuy74wgorQsOEVBG+aYhvZ5EtCmOMc
gKbdONPWBWhEUVYfmJwugWlBDJj7HlqLdRMA/EoDwuyG+F1VJ9KNo3sfjKjNlczz/zV4vMfO8DQx
cWyt0TipcCec4StSCBhOnv+TSn5Ra7EUYlJ0UqN4GkA9nQEWqN/Acuc/GyiLxnBD7qbA/g24ei9r
OBqRZm19SzC1JAav2yTuiD6C2XHb4ULEONmNusC4EOrtwjVfOMq3u5DQfNqCoWjSNF3RPR5h1x9e
ULsAMYv0S4iUiMq731z0QHxqvL4nUn5beggzFhFvtr2IQ9uIL5iYjCJkMoH/iLlcYRmEkCC3uYVM
PhdFoRoLRwvRtWTFPB+EJqyGq6z1OzCzed44U/ABZ3KbM2lgklNmLML0PaT6ZAGLVd9MY/QhGjBM
tNhqK8Pj9ZpnRtyLqNxJSCwko/PAKnxg5ORvLeYXS5MbQq79EMX/bqx/nWzIbifTraRYdTXSxcF3
TXOMXgFKsoArC1oivRRsDuQaQCo9rpXC67a2cF7IKM9AmALIV2Y9kpop+6yF10dtqm4m07mtsF87
DtUOj4lwEI4IgpRLLy32kN2jA52KZ8G5Bk4Y31Sjma9jH/3UORFzsNFMqeJcX/iYAFk7uCmWRvAF
BE+uG7/jUoVfj9E4Dz41Eky8Uf/iKxZ0Mv8F0ReIREsvZA9MXYFVyhwLuDTWbnQ5l/QEafDvhF+m
y+dpgQNfK5yGru1hTsbpy/WLn7US9EtwvgBEEf2ClghXhRYc00pDimy5n3hMNoZ4Hrj1k31CGm4P
QddmJxW3T0gCsDyN6A9B5OBDiVz3gkOVw52KAhlCDJ0wOQxDr00C0j9xcZIh91HSFQxTRrztBJp2
gys+DVndq1i+RyEms8FBrWLfo1WC0hTxOtBc9yJi+vDyoxULjCWeeowpYkxsX4WpU0cKmAXNPF71
Pl46WLK7wii6VRniGvZdiw5DQs08gRiZqcGQSX3RfUIKtBexEgy4YzjEROha5IAchFNTeMj5kL1a
+ihWLo8ApHNt4/solLWv+p1K02nr4XNbd073FxVE6FO23ZlMT5WF0fH04RFeJTPNbjLzD/oeQhzs
sdjGVBYSLuKSLQnMJ1a/i2k3WvKI633FjEbGt74qhyMtQDi6V4pb3CFAnTS/PFVZl6as91boOxvE
u5DsAs58L5HrSOeVK2X/bWnDF6dz/UMrnGU16AdHjjY7zUhFgF7c2MjihemQNZRlXq3NUXumsnqp
uNCv0j6+xRJmL3bLlT5/XwJzVsAUpNOHYtc3/VtvNtBOTZVvw0o/hlguD27oEBzIoz36tMttpO6w
+QA+tpY1msJiIm3CPZk7ZR7+xEqbdnZRr6qR8UA4sSdlRUePve9vHS0y1pH90sqU1i3Tktuspz84
muHvtUjKtRvwUGAhHNgm5Z85t4uMzcGOxhKbcT5swoCBMp9JHtVvg5Ult35CkMG8eFEgUwnkpEj1
XnrvfHPY2vBu+mTnMjzB5ZxE20FB/Uen4qJLaUWvm97OAru4q+t4WthJ/ETojbaELDpIt5D+jM6i
8ZUXb1FMEU0aiu9vok0rzomUWKRlswasQOUMpHbyEVxKfJlJBrTlcI+irWLVzPg8bNP2OlXVBJ1t
+qpCQJf6ltt2vDYt2AdeE/0UBmkHkX6mlv7aSAG/U9BA6Rg/cYdlsTQ9ZznH0vX2NqHjbrI6zk+a
jXWIzpuqG7JzQB4cyFZ/x5W9wNhRvbGSrUXhEmKJjUMN+XFVRyVeKJHzbHmcckV15jzs4pxxo731
4tSRmK15RHlwki19kmAxe/PCLwtKYE1S1KN1CvVLKuclUBoXE3bFlmaDftVTE6q1mx7zy7YJ5TsF
WXzCil+Qv0uO2AXjBOq2SeQqbZv20uHyGlPae9NCk2tQnXiJ3yNf7C0j52MoOc7q7YCJO9FTxFjM
+f0nxr2Wzk9KYmqm++vaHeoNhUj3DmM244/WW0atra+FZffLoUXOsowCv4B6+H1qHXHQGW7WbvNp
dqdm9ROjC0nLGi+tUPimZm9OzO0VAORlYNq7kUyNqW1N9EPZJQsPBYvlgpMZMjbrwlN25Sc3aPoF
7NRdhRECm6SgihzpI0cQC3IlSXWlxrq8tAgYe+xqdV4nZ90LX+dzJ1+D8F4M7SybqdqZOArSms9M
EAA8wGp/unMjcqpjvwyx2BIS5jidJxZ10GG4i6wCcgwR+Cn4wehknqT+0Xmy3/cOEkdU/qoRy35D
LeSLlRg/w4SalCN+j0z8uzgEs1nhEzHHt75Ul7J3I2T+WG0J87xaJMi2XYSRoREDOK+D1UI7rzvr
J6AiuOwGINLUHhAIJIgxYc4OBPOgggOkKzFLR+PEsbW8Qshi6oczall73V70o7PuusDaCz8vl4Bi
w4bnt4jBAptIxenYvBpUDKFw+Z/tjL9jtqG3XbGYaq2mLA3eFtrXKVeFwaMvmVGraWt0brWdszHc
kquGwHn7UoJdXQ3aa9+Rla9AKDKOGmgTBSBM8uo3JM0la49ZzbtnWPAE1PDQbEOuuoLOM1QB9tJJ
H9ee/R4lLSsdOX4s9hrzu3j09lP0bKq82+kF1YGyGl6hv/vb2Kv+E1X9iKPc28ZpSypHmf9H1Jk0
x6mkUfQXZQSQkMC25lml0bI2hCRbzEMyw6/vg9+iF11h+bUtqwqSb7j33F2cGIfcxCU3U+mxR0wu
DfD0lZZ8jkTOEv7ZucCZO0IzAqEPYVwp/uMMfNWFaFGjOi5zazqbU7Ub0/rH7XnUVrULOxo6EZud
rV2DWYC2AQ3faIAUsFXDf7EQOuc/TCuCY90R0OdNmvAR08ZYFOf2Di1AlzFLd9XcX5x8TneT6TPK
qTqeuL3FOi0hQ8hPX6YifZCuoY/AhBYdDk/avGqNQwdqaZVbtPzZGfaOcwUuTpJ2Yh9Z0QYNRARs
bOG6zMMbwbhAQs1qg8YJxF37DF0fGY0xvMi5v6HW4wgs9dlzIV6glSMZPn+FZGxsK4HQh+lFtXJz
Ey17FDWknfneyrUC6zoFj7aLrk90VDBj+92T53lMuuzn3//Aap1cVv1Im7tramM/GkpuHC+XOx7N
6EdVABNG+0S7ZcVnNDAVgHmjTGwlXqj0q7OM58oEKovbwsFpIhpnbeCZzKmxG5kBCWquOZRx5ndg
mfFpvVNhQP+inM8j99tNrLMtmd8jYb2jcmZuk9WPfuPQG1aT2KEm2GpC7HQF+5+QPepvhdjUqD9g
0bfHMnZ+uN/ctdEmw1r3xRVS/ZcWBTY062lOc5gPMU/tCNkCTm65UZND6sM4eVtKBY/5I2Uxpg80
2B4i5CrtL0LhCsNxTT1g5hdLcuSh3rHWKAlaYfwtRytEbFF+B8t8unRVzAjA8W8W0E1KFQYpJWq1
tVIZe8kcpKWku+0KG60p0eMsMeXEBFoSWtpGSMWBKDClo8Eo0WqmHPHbJBvvVh6NFGF+hDl4ctZ+
RhYr+Jb3rkpJRC/C17SB5bEsw0M3+MDcsgtLXFkjOiLtgjAwxhw7yejhFA9A4bHwWnQd9cabSVEY
7f4xzqOHlJKGVfEhdeNfMWJ3BA/Ie30/nXb5sW8pHvOKOGdGv8HAz4wwG8x5gE3BV0y6t61iZmAN
wMHI0Kz2ZtdcE9P/apmQcftiN64UGrgu6e9+zyOk6PnLibIsD43L+roz95YH6ZWxCcB91Nd+z3oq
9cuRDjt5HDzo4WrmhhgcJz/9e8nt8OyySN/LWmOY6btdFKpdV+bQoTs2MMgUCS7guHQc/7tpM3Li
C9ZElggeksko9j5ARmbyLGYH4wX6Awmw9MCcpl6k+h33KGH3FUDpYWx+iC75MWV2RagVnCpClq3U
2GMAbzaGU1brxMRhD9gup4udcGUwxtjg1cH7JlS7kbW5b4rs2CZtd847gaaoZUip8enWwCsJtfBA
bRXnpjFLZGnGd4Er/JDz+Fn6FHQzjnGj9s3J/Fishm6ymaIw3+GyI6ukyx7dHMZEl5XM5Kvxj27w
bRoFuwxFXbR2wiHa9WZ2z1nc4HkEylLSoOUyYwAJaN1VKCy8ESkINCSOX/EbvetGuSLeoAV9IBQr
3cUQnu5uHu0Hir5F68ACu8JNCX7ugqJZrrLBeXSo62kblpxWfsdi6rULf7fjTB9Vh79qWbLicdp9
6jnDQ67FttQh7LOFWa08wnZdhZYmfDE9ybCsrLKd1wzGPWDqti7FqFmpgmLIYS4FXsyVCf+2tjR+
jJRnjmvpg++WXKFMnxAF73UvfolTxjX04ljiBN9mLcf2EkY6W5Loeao1Ybwl5nAC3pP0F7YGjxFs
IVxAJHpYrv+7tafDRG9tcBhbwqg2tQh2JYLIjRVMNvaEkSxNluO92xC1FpsGarPOWyeWVbK5JvpX
2/jqewXCusNHxMG+ILKC/hHDbLz2Z/cXqzcUGhLSabrApzkEG/ocMKOw1jjQlusOE5eAU4W5kfWe
CzEyN4koCNh4rdBYFXhG8u+WyZzI+mewqDnU9hLlsFZkylbGOmErgD0G3bo1JzdtbRyFSosJMd5l
YxtWEOcMVRunRumdL5LqONBeR4nl3p2pp+8kpU5WzmPkIpRE3hQm9psZa/FlNPbFBVDJX7EQTFps
MVUzmQBV3WNn5z914OHzTB8wMcSHVhEhsgACJZv5s5wDYo0xXK0t3Z3dsvoDpkZgtMWBmobWN9Mv
ZxPXrrlh9ZOfW0OhdKoqpEFLXWaAbebb4XyDunadzerTqRTrC38Un3UnPqoByMLksmDSnvEWztkW
adya/dnwbTj4CMQ43GKqKLTo+TZz4/4p9L4JHSaHlujZQ2i1eMMRA0GLKMvH+RNhzZb7CofIsjgb
DNtCTWahPsFtTL/M7FfN6uJDPxVELT6rbtYvXmsMLOvRu0XacbjhfIftHc8Rc6ZiNjyUtqFPWUNc
Q3kZG8h/fTud/XnYWXbQHFNCKi+mfqpGQ+PyKA8yR+xW2VDHmOo3V8ZZHWNfQ2xKYt6PruliFFJr
8oImVJ0hZ74HSdnp3H0YL0BGD2KYLSqbCS6B4rMRXfOeQkyAN7KUIlAsag5eUnen3DCrq5HY/ikn
DjNMu+wBW1exjVl7Jk6+6HnYdwVl/Fa4srvNo2aqxN1Cz+PjOgDGwxz6sWNMti95ZOxLSdPBlBOu
d95jWm+rlzHt/jRVnJ6Kfmj2gPCpi5riBwoAmy8WS0E4mFeXOS8sCTaptU8V3UgTaQD0fXYmNB3M
7bofO3gIDTP5i50QOvyjjWM8kdVTpkr3wegRxM2cKpVgCV5N3BKNf5AzdtdlqW+lEzwIuFi+AuQQ
Z477gp4kZ/QyQiCK+hmxhnGrMmw4taM+JjtaTG1F/7qMJKhylrV9QXu0BFVXwsdzDPYjzpmvUmA+
DFWYfqDtfUaaEh6TFiqG55kLjkHZjPQ6lhg1o38bRUKSZdUZzCFDa7C144Ourc864p6AmUkSq7PI
K3F+k7lovI0gIY9dQ8hulRvJkacvcUs+E0+ABgNNMjOrtMChhMHhtexUsQ9MRCB5qYyTac0pTD3W
SMyKqJbDchNIaDxuYN9xamR7mznnoojMSW7+68UKJOUwkxs14wrMjGOWjWSvFsbKC9poQ+R4+5Kq
Ua0C25k2EJa5jmU6bxJA5VffQlxcMWPeidIFM1nJ6ggK098URj2i2Y9daI6B9xraMUQQr1tkduxS
PdmG71CNdro2r5GN20kJgCU6yo5mFC+Z1QhN2iFuXtusZREFf5Q5DV8STZ9vWYzG+7Dqm1ciJDCV
Y5LtQaHvEoDmr9itxm3p8dH++9IgVopONVP7f1/inMN7ErxGcxofOXUdeKw7a+Zf0wWoswTKxapw
16NFsaUYuj7GZnJrZppurdr0PM+1tQtdkvFmk2Y586oO+XkIm8YY8k9s/Pu57tIfBHYY15ytj6/8
Ixox6bm6nXfesFRuVB0bOUn9zK2WQebLURKPGMKInUItmrjNp9F4h9iSJwf0zps3mQzMRuwBHm/K
RqDcfwJgfMuPEVSf56ELEL8INr9hEf9K2qm6ddQGdCdG/Es2uz5Pe4jIgCgWolMwNPVuaa1P7UAn
5eSomJBpRhehG2tTZ4gji0z2p2p5wablrYIZqfQ047kSBpGhEIb7vUc+JPPTnI1Apubbv5cy0QhO
cgvuic9WAg3+35RBIREBz01jd/d/L12YEHSapEvKfAaCUvhiPVVhdUT7s0VcFazt2Iqop+Cj+XP7
OPv6pwoskiVIbrAywzkz5jI8iCdh2KKjqiBVOfA1IOCpo5sXu4j5Pskz8TGBgMiMX6YXowxveZfb
p1rpg5bZdPr3wsTqORj4YSycRSjmywzbXzxtOQ0hG5ZUUohfrp3Ek5QJ9caRys4pywSKHk7J1s/D
g19Qhph9Y4FwrK4h4Lh9gVt9D9bypajM8QFjK7WPg40HNT6LO9pqrHu23nd1uAgayvaUJLxX1SwP
snSgnRI+3Hvhjb3O8IiR9bUx2UiMKSv/Ln5gmvigOWZPZDKquA2vs1M/zzDVH6oxuyZ5Qtijz3yn
9YV/GpXFkjpsniwjml6BdWImpbYBl1be8IQgbwrs+eiTQF1QIpbkE22NlOJLokagaF9ZzoBJX9bN
mdFn9dBI9WyK/qRIsghXEi0slRyoktGYLxnXEyWYHx7xrfyKacPXyeBUW55I3tNcw5ZtvjFwK9TB
y4se9tmETrFT6saCMHmxm/FA75uyX0TmZ9tBdBpdHv0cwdDr7PjcxuEbOrzhmZusRGr0JDqzOmA2
NB/8zH/GMtzxMF3IoBSwsF8L6pjixVAwh0SU/bQZNswQY8qKx7yxEa3/xWXAqKsoSSdpAUTp4dk2
SPNIrMw6SSZjjgy7WxNS+MrBcnbCt/JL2mh0HU7Hdmfu91Fd2ZiJY3tN3KEApecfcFx8kBoXEKXb
PnV94xwsw7yUeTo8pYGW1zCabiHZeWsTbc7GzocB2/k8kSWRMP9T4DNS9KC1mI524ZjPsqz3Cjxd
ATP4lBfBi1G0xhlUw1FPOEk6xOV76CgXAxbbBmLFH+H7D5PFBzk5sKkKHaC2muQWVFR+Fj3gSo1D
ZI9EIDcA/dlhe3ULk+cGHm5hThCUhfFomWxZx4YoOb7JV5IF2dmM6ogjM+i3Ptyzbagl+GZRO9cx
Q1fRVgY/PDiUxIxuHut+B/XJOW5ZRDFl+is9ekXM6npdDu17V1ifvTWJgwV2jAELBM0UvzFBWlEl
X2ZwxUc3qpa5ejocTFDAqybAhQTdfc/0AY8AhjSlBxcFDdLVYY5ZqWf8mGWlftkTdtcOlG/D0/BU
Keu1RbPN+Id5gCrYfpQVLXmZKNDSJaBBssDo2cbsHBVjvR5xRD6BpDpMNUmxjOCQvwrBHDEZDahf
bMC9FlFDPT+0Ab0xhgVz65N4AhCCUoMpVbDWltwEEeern0cvGEhyShER/ibll1ihtS/lscZoundV
ymFtZy0xKeLWh4bcDaH/UUDO29ZAyxKccC/EIl3d7FQOobjGaoBrM9bZwe/o1uFvsbdvD+y6z0HL
8DwnKENyomzK1jq6/z51okAWoRyO+R60VtO8OLGuT2mJ3a5ZhOoRca/buGQo5rXFolvPJVQ2phgB
ZSMuMpxuxWJ4jszfaLefUxG5x9r3GEKOAyvFkvq7iJjqc7ekOhR35RG87Yl1ZyGopffIiE93RqIC
mXnGxYOQI1vrKbuEYDu3cDlqUaRs0lO1ArO+ie3ZJojNSpc36Vrn5TN3U85K1pvx26hT7CLHyGra
eLsXLtZvOqOum6tzB6RGBuZ+FJlHGhFWYj/sHuoKuSAlyYcR9DiUylBtQXG+W47v7dIcYTKZXb6h
L00EpMvRIdAj8zjFsIYL5GN1P/YHPVSPk22pk4SPb+vYZWXov7eGCUdGakqyZeJTFNmzjIun3p1P
c48NlLT7XdSYG3CN9REyT3TODzhomq0EpIqg178vSKN7Y3kumyAXKKoMsJRKAo+CiMtkIlJ3PYXC
xaGovjEt4c6avow+tQ720K76QfpEFAC0MSrUl1bYo8HmsYW1/I0cBjgOZUjOk6Ppo4CaVSELVlUT
9U2y977Onf1kzih8KombmWjydIJn55mIpIJHSaOLutHckgN3nnFDJT1Gh8XkuCde/eM/n8rkH4Tt
bQn2GDY6Zo0r9L0oo/lgxM3RNIhASnKQ2DYpvuhrKJqN37n93nt/WY5ReBBKDPqAXZ6zLcwI5705
PPVfU9BmV85ttNhN+N402XhzQ/8ncVDFU2sg1BTAp2UzlV+WDuA1sP1H/HVzCpaTevZ+BaF/57nN
9lyIeSM7bu/acL8IucI3lo7boapOrM05IhxSStmfeiVSoXCAdI5bZoViQPLgvHbaONFbYTqj4920
aXDAVr44okBrFqHT01L3epuAOJHSNHYhpnAAetGd4fPObT2mvR2hplBEnpdaLBg5gNOBKtiy4tNQ
UfGOQXMi0QF7Y2oEdy+3nuHmUhKL9LHMoet5RWdfWAgKSqD6TxL3Yqtq+RE41qNIiKrhiEWmkb76
U7CbzdPgt5xXdTmeRJ5+jjXrKyuy/2oSqjbDeEoX/bBFVtreg5Szq8FBG138qqC+cKQVn6Rn+2Qt
z+OWSnyNXuy3TCfcaEng7WeBiSJq8neqGvOnSy8xNdF/wnXbaX4sB+pIwmm1r1h9bsMMuhGgJnMz
Y0Vah6xgM9+8M81pNnlpEypmxx/KJbGn8vRTEiWLsY5oqgo29MqonXHfosUaurg6JxrAhY3QIUpK
CDG+Zl9Q96CNIfIjnarKXdocS02vF5n60M6YwMTILTQP6WuqF0N8+0G1u2/mAkV/DVWXvg9/n7OT
tn52rLJHoBrihwi7Q+Iwrugs/dVOqPLZMW2SzsArCSIchMhwzQxzfLV9PGPVr9pLCOpBqHOSJ8iR
n5yuFHnT/EdnBSgY+nlG8f09kFzOKPj6mSvJS9YtsWDwFetTrCaeHG36ok2YfRlRDREJJ339U2WE
foM8j9ZKZNBonOEddZG8+ojghf4GMU2+dYcKNmYCNOBbvBCm9ThX/ZFJLYydlmFsbYq/VrRtjJ/c
ng+agnjEbbq2pfe5xHpC2mJVEdWanZMYuVsWbJM53pXBqg3rZIRxsPrFHbUU78ysgBTnx6B1IMc7
jbv1i/1cxhlhqzYNo1kz0m7LdRDXr05sVUTq4tdlTH3EnMDo0SVTNWstnJk9JVEi4nlbLUGZVUxk
L/0dcxzeK0dYrBR8dQtzFL1jPdA6Tm8NvjimM+Me6gTN8qyOOSSYoWwTKKgWt5TJTZuQIjaot9oR
27QZuaH4agVN4K9sY/wn/XTx++qUB6gUcucGO6B98hWWAlLRL0nRdnu/aZ7N+LerAZLUrXrMVfHH
1M5r6KRvcXnrW5eJeP5gZG21Kdx6H8/l0XURMDNP6wOCvYDoHEdhM7MHB+JAsPXNC9PW39jSICeB
wH1kZsluG2HZxk7QQBuZektPQQkPg+Lg0auTz1kF32yz7manriMTY25UnnSzHO9NFH0ZAZ5T7DGN
egsT7LJ18iqc+Al+21vcZJC4f899/mOk7XtYNI/k4CBOBSkTMWwmVDl9hE8HeMwZnqs2OmK4PVkI
lTxsHExSzUttYh8Rxt2SilGKv8mHEtyopLlnE0/CwI3ygCKBKB0Chg51iAVn+Lbn6NlpEJGIvmjX
UmLUseM/YwoyxzQ4hrOBOAgTPhKuXMYzZBevwvRstGhSYhNnnRLEOposQS0CAVduaTT3cEA1FMYs
Kz2ZXawEAWtcm+GaOfKJtSGSCDc9LvJWnn7VSlt8y7JlgjjQRrMt+Jhk+VG1Um2D4hFY4LMXZn8E
yN3Em99RnrBYLfdiIg40w1e9AaYn26Dcm4O/5qc+4+S1mZUQ4z0Xs09ySvYYyfbLRAOkQmCBAzEI
sfoozRyDWbiAssL4w+AwBKiIaNu5+UOIkm9aNXgjfPj1dm0gKOFRkW8qkkJ3ZFTwMGA/7jX6qhZJ
Gmw3illZbKlT17WZM79NxHnOgosTkEerJ387l6e6Q3qMVQrtU8FnT9fmLarJJjPeGne69KO6FoLz
XgZ/BmQ/pHk/jBJLGBJsTM0uTyz2GneycO9qmI8U0OAVc7TOqCChI71LbBNai2cIip9iSt+IvwSw
G3FozB4e5AGjAh7A+KefjJ2xmAhTWAiB0qfMSV89ad7ItGu3UzQBtmDmj7jmmPvc9Nz4j0Xu5ZtC
pbvAp6GgWeJzrymZUVjyJMd9kzXBZ1sg4Q1qCVZQzcxP0hCYB+d4bSCsyAkPkAZlObFUPTso+RUX
ZNamPYMtUQHpYqR/cxyEBcj3PVBH4VPe+S88a63VaxSx+nclGv/wItxmY/VsdevEeOeaZetWIYGB
790rFyR7jCGaYuVUQbnYOSIjNhITXE8cn6MRUZYx5xKPJtKSMB+HGolZIrHdSmaJ/YDWa4iNt7SD
BaScTTkRUQ5ogWnvvZCxs3EylqW5E70No/nVpTPL57rJ11hN78pc3mmk9i5iDHaJE0UPoNwlOHiE
BR2W/E0JAuKrjxVjHW2dWcIh9Oqafw2zFoNMdgp36nUyVXiMI8Vjs7ZRyBIg3fekqdoCLymgsnsI
NmZKIRcC8s6goTbWllRrzqAxIGUU0S1VvBcTI4/kHFnh8st/L81Qg6lZXv7/e//9KnDkqujCiLXi
ku2u6AFOqn0REoG1iIDEObi4T6oCz+ctL8Mghm1eFn9JOYrOXpCkSxmGI3mGJEWaFIsJM4mT3Tja
tJiWQb+SgWfTqDRWrYcgQuXNtC4rOZ1LdrHOMDlbkG0fuiE1V6Z4TeOOHIxoWEa6iuafsIlml0vD
2mbU/OvJduWV45txv5CvPare37Cm1Ka342JfdP2t8ODSDp4L9WT5FbpUez+FybbEN3BrU8C2hODl
32PFul9lrx7J2L9lS2WER/wB5xgY6SI9RrL0P9jDOuca40GVzJ9mPdI3RHm8C6TH254WxR0rFJHz
qjV2/75MPfuzncoadh0MMbQWL7oJLnoOx3eENjWuLtu0VizqBGFt3okrmPEOkwX6n8I4gFFhCCYx
c1AkvPeWGfya+/hXIDMGnTkbD5c/LCOPK9aamau6zUm4ZMUUYXfOYFtcR+SbQBrMbVA39pLvhcom
d+rbQiNbZSIBkxvy1si2uZuk6ewiify6iMdz76RozHkUFmFiXUtBsJucTxbisw1OPkjmU8evYogS
k2UcEtdj766Lw+TFB2JFfuwFV4yfDUNBRNIqgt61g1eZNAt/2iMv3JLu8ySL1tmLdtwFdsNaIpmJ
c3GS4IWgvhSOL8FcU7Zdau149hRSUurJcKr7DbuiNTGF3wjThoO0fjHamx81dspnXaengYcLeBXt
7lRbh7sQxB/c+J3yUndlUKRvctOt0WjeXcpgRmO8Qx1mnlXM2PbEYzg8qkThTQjJQiopmoipwrm/
ZKSFXY0dvEEbV0FvuTrmeBC1Z26GGRBYEX5Ws0JLNlvfPeTLTRFREjiOVwEa44WRJi8F3IBBs5xK
Q1qTf7/nZhYqfJLTmH6knb3Tpfa2TWYzV/VvOu+TlS5mUrMt5k9+COx/hKG2AUH7NkRWuC+7yCQu
BOEL8+6NbqrdRNAQypsAsgbuDjqWby+qLIwonvuBJH4/1Vbxu+e4saTt3OKS9LUgv4ESWDlutNiO
g5Onff9U+kxMkb8wzgmARXynrJA2qPDecrf9Iyfa4oRebVdZeIlCFroG9cuz6XXlaSScJIuGLzFN
dytsL20fFtsI1vClGG3QTPUAgiH02FmKkNpsELAhMusI6eNCGAakq9ojTK7vyvO/L9vuiKmNYr9U
T5N0Fp0ZV7y5YAGn4a2j0dmX7RjcMtwL/72oNvxEAyO22AJX8eRWTwqSJexgy944jEQAtsEx2dX5
mN9DJsiU0PO2lFW/a/LsqUhIrljRv7CoNfxpG7bc7wZJICu2ORN8WJ2fO1JNPFlQ7fXFyWwakVKP
8PW/l2w08m26cPRN7pDYYRovE9x0eLHKU7+8/PvV/1/+/R5YQczMfYCw0yjJQBuHBGqUQNmh4SCe
oNV5J7zkILITMuxzGcGbbCJXnyIrQevkLnpSG92qQOV8TAh8mHyJt7VaPtB/LyrrgxO89uOkbLFP
sEQdOy71sGHEt/JZGlxSSxvIn9lSUP4we+40i4n0BLrUwSWG7SMZR44NxBZ4kJ361JoDRoOwrE84
CjHdoC72Cag7z/CMybTunQLxhnWD4g1HabL6dY7zcR1hCkBRzJ6taQsDTrJAnaBRqk+slM7QGfV/
L7CpLdTrdMN9ZP9gz2+3qeMuUtuZwfiYzicTns+eKPCLY48pckLxexrx/c0O8pxBrDXppNjOPgYe
AgxJUZ2yJmOfgEhfGS2/VRfnaTZ/Mp94VpRpGZh3sigTKhu5AImziX8JOl54zgxMkNVdpygC2qwe
DS2GnW5/KiBiD41jvvfod0XSAQSKdrP1y0xcEFcz72uNUGgtPf0czznKGnIUU9kes9TcSRRMjArW
bWmdkg7hvKRAcOSp0QjQihEzQ70jOJIZv/93Gih55rB8HSTkipo5KEtJsLMB7PbirDUfTV76jAAO
Q98hmqoD9p5U9z7JQikL4TgB/00N/jxW9h3hzH5C9eWOBeNzixxwezwag/Pgh/mXFUQfsiFxZwpQ
R5QHN+F9a32y2ISSgFDHvSWZLVIBv4LQQT/HQCRjaxHgWwmniFHwOfchllZh8JeIrYvntacUc3Pn
dtDxFvTiHL6yhcNsPMxb2zAQmvYnR0738R8Mo3pIiZNdRV3yGifjj1mCX6vxnarKEXjMgkNteN9G
6iBODb4LE7uN0QywaUL/EPbIU+07Kuh9iCzIVdgJ7eqBjMK5znajVf24br2DQxwcopa3MKluEoFD
1FMIdpXL4oIIjnEyHnWwG1TUH+AFfAwGxCQrfuU6IYSeDJLUdV7grPBU0ta9cElF5Tm294PiC0cr
+wUY6o40XysUpqADKkRpVHAwFcKVjVIrcpNTVkVPXl5zwo3BzvhjG7x1zvI2L+9VnLQEXLNvUfyb
Q1f/Goab8J0nn550xcP/UOdxBrtgT7IQF7TJxwDYkLbB+miAvcWqTXbC9f9WY/oU18FjKN0DhwHP
Mc0lOQx05aFVfoAkeNeT/LDSD+rcM0ofRusOtvAEk9hmiCqkxcBXnUwyJMmMOwYU3BfkAkV5/2nG
XBy6l7gkkh/2F2+KNnUauNrBjr84jQixKtILyBh9M+AK3SkWuSEteftIXXND+3/SmXhOhBnuVCKY
mFb6jE5iLwuTq83hU+UDwiUJL4/7CH9I1T4kKIeGTFwcLv2VaTrXtEpM9vIUmZNpz7Sl+K6ZPNFB
kLdHz1C2BKXkD6oMnoVv8AgzOgaXgbEPZIXgOSeEjtrFDZlpxJEBQIg3KCc9uGu5AB0JsCDA0sk8
k08DI/AyfQpugwHa0jdx7pjMW2WENFkTH41lDqBZsBId35/dxUKrxXJrAPJ6nl7SIm7Xr+gcYLL6
l15A6xsB3nDAf0irexeN3pPPzfCm9VcmuJt+8p5QDWxK5WDoFtGXW4l9I8hZtMwdqIvD1GCL0VZp
YV7lH0vg6M6qq620MCXm5AO4dnT3U33wMATgH4EJ7JGxiK+YDHT3yb9rYJJrMnYY1syPKp9/Qi2O
kOVQHSKvcywPXBpo/LR/apUdkQBjXAy4VLKxCG4OLvXsfcbgHSbrW+R4rwz9xanWIeYPfukEbdM4
4MSvlk4fncbJKVlAByzuCB1cCQfpMZm7HAA9K+hk/nZLQEzy6KF/XYWB+ZsULM+6FGDHeYSBEF1I
eylr+dz1/qq8eu+D9ynk/8u6PNoQcbpkbpAq2Zj8rNYrkDygggL9ZcID2JcoxI3aIv1mOsw9romo
ZgIjko3XYX0O+3tDYU4NzU0qbEbEqlpUhWO0laiZe4s/PboMjgL3GYws7dADKcbfVoh4cJQ6OeSp
4ocY7XMJjUwOxnAK7PHDK7laRqp9Au28nZo6MEA2sum2f8gXIA8HFmrPn5n5OQqKiDRInoA2JzHz
xnbn5NVlLNVPjkGPN0SsJofxtV0UHx5eo33J4edP3ndamz4YGdaO7ZNHSB7mMpByKdY4Jpb4k92I
b0pCycC6BMdzkK/nuCFsVkdq26Tqe7nyiHTYR8zaQA31Hx02ZnRdJo8eDmyVmvch1Q+xx8a0QFBt
TZiS2We09hJdiYV6VewZfnyJLrwX2SKD8Ca0z3xITSkQRZKmAKTzS+W8oTba2cmBQlzP/UfvPAO8
fBeSkjPh4FvD0KPiXv5Gafd3tNdM4+vw4HW4dZLWbNeeqWixArqccZccpPBggi3yYlqChwx4g6+H
hX+iNoEgflOOgLI7z9+3XdtSanM8Ro78zCG78IA2vCxd/PaabcD8LLC1AvQsOGXgiUmYL4mdAnxQ
KJazh+LqjD47FouhmPYvMc1hQgD9JKnorFmfZKf3TVAScGOfWI5tuhYHnsodvJ+Am7eNea9Y16zr
2cIGbZZnJhoL2mloNsxaqv5Rex+CS123aPG9lwmvkXBgxhK5uEDlylPAPnjVT3gjVI8bLH1ydfgk
MU3ESQe9m9lu5r+5s0bn5aGkcdoHy295xgMGpFJ67IGIFH4PaUW9xT45psHwXCtj24bTLwT9chtE
eF+Q51YdAX0aihxzVdLESkZ/RU4kaii/Ei/645g2czGS7xMQ22LR3FFBXnxSUfGys0QS+zC1n4Ho
qoATznfBryQuhL/5uWNEKzBZZNFXlYANkCmbPcfaazZXuSpxpJTHQtiXusiBSAEuXnX5eKlVfvBD
rqiJzNeFBTHBHtl3xu3fsTJD1nWke0riv77HwKYYzLc66smNtD69rNllGq5PGvpv42w8QsVK0g/k
7czchH9IxuRPgh4gG5EaOYMgGTD4mxGuO/ypAgo9rVTDRAf7+2z9DSfoTwV2+JpQBjc7QowpIIzT
lAEmE8MJgUHNIm+0MI1O3Dq+CSQgLYuTTq178zwhlxocmn49/gHcT3mri9e58UHWOAC8LB86x3Gp
h6uQHW47yEPjV6/x4HxZQuujliE2kBnW5pB7j4ViDObAy7YS83dRgxMY7B5nVL/A+B11rEL1N4qy
CfM5SmfXdgwGbcbITlzvBwNPl2fyeIYElsBMYb6D4HKjEg/2OkGrp8k0/8626e99s39U46h2lR2x
NbMCsu4mPiclQYNV7WnuoJ+gFPgSaXomfsM95bFHBCPwEfKhEZtL2ON2g6zB98xrL8UxtBNxJPvs
Hgd0UcoIqy1/fmUtBl7/IXOgiDRR0zAEpRTwTbjFneqPLh1p2if7/zF2ZruRI2mWfpVEXA+rSSON
pA266sIX+qLFtUsRN4RCiuC+b0YO5t3no7I6G9VAz0whS5BCCg/J5aSZ/eec7/SlTg61v6QBG/wV
2XnBmKDOUxyWwTjqn4R+oYTLBnSdks+D18bbXsYCGue0s9gI9wbzx9RDlAf9Gu9rTiRQ0QssZTqu
yZGAoAtEpIt9FIc7RIrxeQnN7y30q93QkqUvUmObzMjReCLJK3GuwTAKRlImk3fd5yUzAmkybsgS
cYXxudyxmU+2XVtcU7aXUGzKeb0Bz2PUxFdGd6y2bBh3vnReGzOsmekZGGRZrvzskYLQDPRAxD4x
zm+8GmCCjtjHVACAonL8nEZcEZYLpjcFdcWWDNVmBB6tuUxZyGIfs0keY4SFq2kt/bbAqQyi/cEZ
s8fCxIfaLX6Q1IBPm6J/seuvpH/6zpOP9bXGJFAW7V2uqAhfoErR/Lot54oK1mPiW1ly7foMHXR5
6HN5ncatd6gXTAvrudlvxt/kcjMOZ/Te2d0j1Ns1PqB+MeaLd6IsGXyMTn22PBSbrzfLX+99ffhf
vqTJIxihLctyUvnkM/iJq9OA7p92rOhDjSCdiQWAIx66Pn9oDSDhHhsGbPmgdp39GPMkSoH+MJha
n2L8VKnPYbOF+JUdkrJlY8r0pc+EdSAybdwB005PKwZq9r4jnSlGWP2VzJygixmKJ3V1FxrmPkZs
pMqJG5VQ7o2f6xIxvx93eqAZxBsOkx1Tf52UmA6H6b7ybUEM1gGCSKOgx7rOS4UoC70hYJyGhHRW
TYy+YtuRyBfCEs+RFjdp49w4YnxkXw+D3KK7CJddWVrsGSKIGT0ACgPj+U6a1WUwmseOV1QLndxp
FSdqUoFuF94IRqPb0MA5TLjf3MYl8hHpqMa2jyY5ZNKl2Wfi3Q0srUHVe0CdbfkIoveDoO1TXgMD
WMT0qzbHCOSa+ggr0DH9SSQC8rh+iMbUOqmoQ0Rf37RDyAyoCr8vOiD+x8EUGNcWa/vFF9GJaOEZ
UvKtkQAGqXtqEjCCNBU34ZGgAvG9FN5JfGNZJYhOlZ7xVN+Ocf87nybnYKwStrpEM/ZLzY1sXy0Y
VZQxXUX+fB5g9WBQesBAhbTo99zogVWT9yEeKYANIUsmPS2NUfJkDvKBfQZmFJ2+5ZR/wvy5m1cE
boemRDFGRrP9cI0r4jKZ3XAXLgSaw0p/VxnKgFr0AY/6VZiZaE8V4Aa7OQpfnKoOZtrCUL2Vzcla
S0NW7K9jlp9D617rZEZJ6y5Zn77oYTmKRt5V4a1Pcg8YQfUI6ODFjayR6+d3NqRIZDYG8q4wka9b
NI4f0DTwRCxjvYtStjDjqtnBw7XYzIZp/RM4dUCkgbFHAa1ZyBaaVNVsYpXsfIXiVmrxiH5PEi1i
QEcFb3kjpIfTjbSWXNfTiZvvxgxT48zwu9rV6qcfE3Mp1QCEJhz5kx4MW1gRtWkT8yFMnfd6DksK
XrV9AnYBIjMh1hamBzdTKzIZh1JoqvZsSIuxzte7MsmBx7YDVLBQeYfckqdhHaX2RlOev4aqX+99
/Zk6TpGvYLWQ06iEp69kLW+EXycHF3ws1+s6bIodfSsN93NCKKWGmRnU8NcgShsNaMu5ZcD8H38e
0VZyCKfpQCthPl3Jbm7OVuqchzYrD54Ftwjab9e4b6S54M2InfCtZzbWWHcxNWHVBiHYSuA2YFt2
aVo+yHp+s3PrSVAcwf0WSY6a1YwQxObrsUVmcP4rqW+BaMeKmcTtXkug21VVSNqLk/q7T9k6jQi1
5DfUU04X+bjAG9CjHCqBbk8uXTQKZWXtZ2YPqoMq1gTwSTOtHeYdtI9B7zHYs4Y6tLAuLRPiksfb
WtwcO+z0c2WcqHiOjzrO3B2a0jU9SJOZLne26p+t1u1Oaxf9xp1SOpWMBlg9V9hRg9rTmbPCqklv
kg3l9BXRG4/rb7W0EcznaOKFxiFOPJSnkYN6inuBuQggtji6XrDWJYYPFxcEaKPtOpCN5u6kK31k
bnIThpGPyE8r+IpDx8Ji7anprs9l3/d0gqgkOfQ+ei2b1/PXGx6w/vM9Z/06RdBtC+0eiN764deb
//y6rw/NTrv88qtDjTPqzM4+2jRGSIB3ocik8R7jwiFt/deYtqFd+Nytb77+7OvDr/dwf4IKnfXp
6yObBeDPL7O/5rwDWK2kEFik0jWbs75pCJKdq/XN14cloW2q/YAZVe7kwXPTwMZ6sk1VF5MHa6F7
jQsDi9ma/nwQZ10e1fpIpm9XQTSoxymqUbqmrrDO6Nbmn2+8yHpO4EGvY4p1n7CxShcyBfXl8EvI
2RM+MqE3za/G1H3ki1EFoc/hdpmTYNac8QUdWy3MwiWieGpaHhcLPhPCCzMe4u4uYHMH6gyFiUAM
GXw+xdo+UAuE53CXuGI4N+yZLG661I8tr3Va3ZNfNu0miLXv7eOlQHr6DcyaP4z9N0VRX+R6N02X
3PHcvJgRR+VW75O8uVky6oeMmb/gyeI6ycwlcJ1fzkzWTo7LR1ZZ/s5aorucGagzqOQwaDom/Voc
+ilf0XTnr5/D6+vTWPVHdOuPvtZ3dgilzxHynIZzYBiEKyP5mdq8xG17oS2M5PXOJk3P/HFm8bbG
bR+/6Z4aB6Yc7xgemep5bLMaMkNsk5B7c0xhnuSlTfdnUFOIch/6XG/NrZoNBe6A7oXBvrdBwbE6
2H0P5iDz39uiYy0CvDFV7f0smJMSXFh49bYUUTTvZdvdM8jvdim/zE28jAeoAuewxVZv+fGb/ULa
8cTwYMrAJJuJ1+4j7/cACugWuLC/NxYhNkssHzUc1wBt+YX+lOxstCRrEpV/sHrj+74HFfnua/O1
GUAwDkL/qOLCJx423La67oh7i/g+LtID+Z0P2PoAXNuG2HpLDZ5vf8YuhAwqioZD498by5vwWmhk
yzJu7Sq/auUjWzog05IDr2MW3sHxPYa+mX0qTc7iFEvHR6xoQQFP7ABcJt/TeLNFj6DVJHM4QC5J
e11HvwkQ7SxX8MKwpx/lWsdYtM+VItVA+JZSzNQ+Fv7yPW2Nqz4iF19WbDSnDqNT4g4EBdggfgnZ
UQi5MUbWxDu5drNktGUmK97ewVkm1Cqf91eYTaj7XuKTmpdr1OkBiRIop0oF8SgalRU22o7UFIwb
tklOMnJWqqm/8tiD5hj3R0UNBEo21T/OWx8zb+oF/qTWIytnGaEd9Dd175My1BAm5u61MQwObQV5
h5rR4kxnJa6odbcNV2giiriBNcCg18J+n1VOsVNOdSi74dNu2vnE4oziAM1MSTReGxqbHlNcVpMq
gwx+cD0F5OKQnVT+4HiKfYohfvYMx606vnXlcVnL2Kuo+B6PpnlQ7vykGyOnVI4S87w4jtRdH4Cp
25saPAp7snneKwZ2kdkEaPZcZBDzdoVXAletQnqxYcUT5CTdFNfNfoqA6/Xekfsxo5gkTY72yMVM
gLc+NqmP9l9StuX4jIn9jBOKvDccLkBhNTflmMrdGJM78DmcbXCUJoBL6IBwkkBoSdQl4oHc7tlm
noHywKzUYhsb9HYS5KkbXS0pda1DxSIIRIksTE54NB9+NeqYZ6uCx89LAMI8m9USXewig+Ds3dUN
pzadYMqOevGR2O3HSAcfkABUpCQLTEFJJHTpnhgn1Kd705l4xUJI3mJdPvk0TEDhivdmfXLFwiCR
QjkqaptccerpmTnERkx36RQOxzCpbJbg5FStoGCqRQTZHbRCKhWQiArbwjUl15uyK5ixXeC7k4eV
vyeOA+clAmkCSe0SO1Q4zb6+cXyyVNrXaj/e0pHHFEZ2e68bXlPf+iHqjhfFzDCiZepbTvK3jxMn
Uep1RBDeThlzqEnZD17+6WtKqTgRjRxkSdnp9l4mCmMSwyHbA68zlCtXdOK8ES/RfZjf4MFoN4ys
6OgLyV3FV30HyFkPuLu5C1NC1pkwok0bLN/kwct87fB/0PjjBuyd7xnbBpMlHktVktO2o5fKihC0
rTlDk9vGjkVwklatjWXX3JGEnPcaW63sXlOXCg/PeEuUke+Naf6UOdXf87Keug9uMqeBWLcXJYAE
Cy6tMamIFIj+buGJxtEA4MzeGp53F9b5u52CbaUB+hHu6GGwqp+j7b02rUttUMW0yyQ0OTw5joel
qnNeVFH/nmw4Qlp1O+10QOWY8m6oE4Vzk5+x4bPXEu3DaGYXYH8PEt8D9kplIvQWHnpV9V5SbeJo
yXQWnA0KhUGvzbSVBY02gM8wTXZeGqRjsytk9jue5bM1lmRcRvwlRr3QgWFJ0ATTocVRi8vCp4xp
uLZN7xEQZ37lpOJ+7OuL2znucbL6au+J6q5sxjdsLvQQoaCQB0cYrq0dAikLOPidAzv6iyotIyh9
0vntBDO0oEXbx8QgBTI9oZksYK978FAcfdt+lgP1plxusxGjocTe2RzgXnVpz9nnBw0NZ8bn4V5a
iEN4JXCfSmoN64WbVt1z3Wm9Zt9gSI4WjX3SsPpd/mNKZhM/JZTLdJrqzbByGRcBoNMop7t4XjHC
w3gGzEmNj0SZqbTHi+TMC66OObh2yr6ZI275i2uhbUYNEn6Bvyg9a5qHQ4bCZGe98TrPxx+lHRRB
UZf9vpYcn10oiZ2zDKeitxg6lzsBJGd9HPrm6x7AFQzJLUbbzJ/qA3jcZLtMsK8KZM1DUjFf4XRr
MjsCvRg5xgdXuXHMrNuhCl+EaSU7m3wGFzW+SJMGqFyPOOb2Tk+LWJGrat/gAgK4dshc0L5z8aOc
WdUNP3mcbHFsaXtlmfCOU6FhnmriYZEHzNHx8FpT9gRrtzbvjCQ8+h2hgj7L9V4Mw8zpESUMgeAt
jSFPOlmKsQ4T+FVFnQXWNqaVdfc5spW/amn0MhOOq34OHioszafImThPoXGgN1T9bhnzq16suAgv
vdVJF+2KGrVLGtWzosHzVE4dBNdKviwsjczVDUpv4A/C3b6EHRRc5vo4S5aKJLJTkFQW5c7JzAdg
sfrRySAixUv/UuIGCiRids8jhgbb4LRudja+d0hTlHIStTuEafPZ2n3gS2veWD48Gzi3qID6vqkI
xne0WzOrUWe7Q8ewsyxF9mVX7M3CRjkAsEBkgL4KYC5D2Pxqp/J7KLOPORsjxnrV0xiq6HrKv5s+
2I8K5xUDMxVvOVOMhyFcnYFQGYcqO5iIfQEDRfLf2s93vUmdrcFAa+PMPt1I0j/VVrEdDIQ9YjEx
EYm2upMx86ZGfWrVLhgAWCSp9dnRss2uHO7zgjgJGMvbzVX8tJiJusq6/nqC5xeAORXHAp/1Mjlc
UBHWuTD3rj2mnsUk31xMWQEW9C2n1/EEYLzAIQe/ixgNIk2jz4MXtxcayyf2CM2s7WsYSQwFPYGG
5cOx9fyIAxm5I8ICn4RXl327dnOXIRNjiwFbb0mM4ibleCm2cL/6zV77kkflvT+xoJX4CAjD8uwu
XDf71hagGAZWYCE4Gnk/va6qD97QEuTpwseQt5vhNS9YzPEKR7ToWPoM4S6icOZaq+I7LI3oMHf6
mgnCo+/Ml76gJh78rOZy8W9ns5YMl82HvndU0LEvOjP14T6WA0xoAe37FVP7VJRXk+M+hE4kKSGg
N7uabZ5pL7qaO75pVUsShMAygNRBIoJMu9CkRRbD4JbnuODu1xtogd4ymSAvlcD4ns2cX6OKXvon
uBnR0abJHJ2rxCaR19w6wQI1uiSmnEQ8pazYoLDmY+76n/Ah0ivDZs7pCrwaOe4TJCO5FdgGsVyZ
6xaS3XfnwqYfF6hssrOD2nOea0Zfdj0bW+GhiYhB/lSUH9KF3Z6MztyWOkdxY/C3mbZcF1BmlLjJ
8TAEbADaakhv6rZOyOPAyHAQbwNXatRvsukplcFPlJptS+dTKLt4cyoKa9yMb6PO/JNBLnMsvruG
AxwCN9hgtgDcjbuu8L+nRa8ehSWIk6ft3ei147nw2+oy+cg6DMyp4Mp/elR3bpa1BqpAH2DkBdnU
UFlxSGbuEVVaNMcBAyLV2Eb+6Bp6O83gNYHk8F4J9tHLk+/THA134LTpCDhiFIF4ExMOiwnJFKPw
zr1eBwS9CUjDgJ5szh1sl2SFjT74BK5W9GDOM5y95gargqIL+yDklYexGQacbR7r6ylTxBq6CQUA
c+omcWiGpPK1DObRdbB2TfcwNE3qEWLirJ4/Hys4hk0uoBxpsm+RXFUaCAG7Na7k1hlBdKcqIE0N
9EPjIaTDmt2+ATVcpchTDsFSz51mziNs0aWv8GTRruIY43U3cMo0O3jotFRnm4IQN5bTB76GXYHj
vtK3QzUjSb+q1UhBIUvnesAOwVBt6nxlEThwmuFSbiuCrLuu/8UxvgZlnW6LpZP0WhcEq4HGS14m
h7wgyOiBuu5jZYBXx5rQT31QhR1tCdWwVTyxEI2opQzjm9pNz9TnEnZOHLohJjKVY3ZuGwXQE8Yp
3x5Giy6nccAdR8VdJR+PaMx4IbL8qFukTMkZuJxpPbNIAGzizDCOHqhM5Re30Wgd2XCZB6MANdSY
xXkkBeYv9NQ7yZbTx3KSdnxlGFDUOAPAYQ7DIwjCa1qx7+Ee/6zdJqUfCdpd39RXKEmzcOWpQ5os
6vAel3oSWCZOk0HxWws7jNE6b48lo+EgTAxuhyp/7jpz2FqJy+Axm1gyq5WcY5NwIg5I0vNojj7T
Qgk/zoroBABFyP6vxQWs7jVBml0yjD8tVULHdR2bgE62ZAfV1i9V06ug9Ua5EQhTCielJy6FkzAu
TVoFHz76UO301iHjjnBn2b2EL8NMeCByzafRBO0waL2CMPV8sGB2GClDPLHeuunmfJnTB8qhEFIZ
PjAQwHun+gszfXIGvYVHbSnvNUOUq8F6ipa4onFkYiBvPYNOaXfJSvM2LIsRJkXqcOD8l8ghT9ov
+sLGPdvWI/y6CRpxac6nznCOSd28xKH+dAko5LEB8Jtw++ww3pw04KIsex8ni045k+5i22xoZQuh
LefEKhJ8DBSSEWZPG+/kdRJrbo64YuD9i5z7pUDLrtClFOwRBB1uA4A6fmj7V+iDzkiipzSp31TP
M1Fm5kUsa3cnv0X2MPWj9AuUTZz8G21Evyj6ukx7axbziQIgFeBVfm5LKzsyHo6hbvhBhfFhD/lj
Hxa44kwgv0EFs58wwQmmwxIQjf3RWNk9EvLOSzy59TVXmFVIwhSVf9eO1F9RsXFdz2ii2pthZHIj
4NN6VycGOUHcWnuaXnCuch6CGMgtwVuRPHiKhI2env+eWxocbW89t48YGscoqArM/pOiBK0p2Xnz
Q7BclHtmGPaWyrEXY2KGZ6QFSCwEJD26w9lB2qJ3Ckq4XFempEhIqqV3hFZpHdThQ9GkJ90U7Hux
EbdcL1k/gfC3CrWikkMMqc6BvW4dI+su0Q6yYHvAzvuzBH+4r4xrr3KIk0WzRaEHhspC3dopXdrO
LJNdi9zBHcGmIlUam1gU0R6XP6VOETeJOZuCmQHZJM2UpBiad9G203GJ2fNx/lgGLlQXQjn24ivc
ezeDjLOdKtGgbYzSraCxk3LVG13dNIkx7KKSdcN1QQF03Sr2z7eDkX/CqAMUgF3dMe5rMf6gCd0I
RtZT6pKaLydOl9AJMFKd1kVFs4vr69VkGHEPnXwIbG7mvmZu9FP1GKfCxnvHlwgn3EGCy2JLbTrO
r5zaUfc4jyXZQqkyN4eF/bQx9dd41Va3NVHzdH2xepyfakXBgYV+PAJEqVZddZZdFJSjuqHNtj8a
OiOxu3zHewf9B6Qfc4GIAOQQBV2oi6sozm6wRVJyZjfDfqzVGxsV96jDhA5L8RaiOKdsCYPGoYxJ
a9ZOCp5mnMvahAI9SF6Bc0mNm8FoLmGvo0uWXIcTEOnvD2LcxFoNDGOKGxBn1RB3OOufoz+WMo8C
wmWgD0L4gZxIIA8WsIXWaX5WijtHtXhdGKcfQMjsiLcgRCG9bLqpjzZtHj3IQqeXlFNhLGc4/Hp5
K9b5mDPSn1DiUV/pLlznNMEf+9q9bebpBs6AtTUwMiS+h3Zur/iCEJ85HDP0b2NPqJUjoERksslZ
UnME3yuHbGBSm96SdidjlRFzLOZDTFh1LvbLQGlMtxY5VWKOKSuvKYthtAn0yIfUdqNx3G+KYYBS
BeB810GZrd2VodI8FQuwFdHnv1vZvpJsP6Uu05I2jY0tbOl9rrWJEXJ+nWzuX75jnyAH/YyBdqoE
8xvx1lxO0D4pZEwZy93yqnseBvezIxq1YxC5nySA9NwqGOv4wtrWEysfB/3IxJudSviBdqQ5Ued+
grUBzhPn3Wf8f/Ar5SrxeGrnGEV+KuwfwIfvKjY7QVSH72/KlcBkyri51iTSqhUAXqfJOceChIPi
XjT+c5Lpt3jE7EjqTm7aesLDIJkrplI+WPbE6MlYpXNmAU3FsTZjILI1Cg/D0ySjwySxOIq0kQc6
Yp648NjaUrRQhxhM0qS42PaVu9YlSGMQBx0t3EKznZ1TG6yR4WDh+jgdhu5QLfk9Q1PiP1gbvhzq
+PnYfEgQFbllsBsXIrrSs5bbaKKKQHTTtVnI4cREKtTNGMwxG01PbEcI13tGizdxxnFjQjD0EgZF
LYPcY1z0WEUN+zs73+Uqr390+brdXMpx72T3UcUkKtX3NLT5vNwkXg3znSDyJyHk1yJh2sJ5HcfS
nLwOwAWPkTceqVuItqG/uGcGjpvebo+mtvJbet0Cy9ccv5z6Loo4hk+EYXfQYN19IYp6l4yzt7Ok
d8X/u2MoBn1cGpKWKqYjaywf5hWY78SGAYoTjwmGo0NE0GUT29ziu2j8mZfsD3sqvIqImKPtuHJ1
DZx9B+ce/FYEZHOXtEYdjFJ/CuhbTcwIjla8GZgHe/ulw01LhVx6GqkFInGxax0S4Lk/Ka5XpoAK
x7RNfHlEM9pOvwuDU/cAXtjm+uDEpXbdVPCyNJDOunMHRYTXMYUAvlm/5KiWLEiju18ZGNxyVmNj
nsAo/CkxXz/5GQgL6Tx3ZVccbVP+zkzS8ZKMv7YIItKDd6KO3I4iRj5x+ELrKBoSiXM8Zqd0aMU2
NcBLWb41n5g/0qWkT67DOTeEXLL3ZgjvHeBlw1fuMTcVYjWDytTET+R2eN+MHI9ehU5EaCkMCAU8
x575XRXehzb9m7ax76xlenfzDKQ+sTgOhdYvS7Cpg2GAwusQ+WlutQe0tO4hqBk1iY+aK3RMwRQ2
5AKBIJ87lqrABTOxMVkJyixnvpYl4QFI0VtsOg9RBxPO1FEwIg3JATyHFQI/YmDs762OiGV4oU4W
CcTBEN+Z7U2UeD9sEN0wWOSFDqhPcm3XlFrfm2jBQT2j7vmTuBp4lSCnLNVmzpmRzpxNnYaIv9Oi
WhG1plH4BBku2VSKXQ5mK89BBK4EO7iym5gfsZlURhse6V0CZhy+tz5NRN6sf2EjavZ41rbm2J2E
yCrayIZ6E2vJN0hY9zBEdXqJYuvnXHCRymp5jy3UyjDvT9aMvGsxSiffPo8EXHjv603BvuaMFQgX
fcldDI+6mWuIMBghPX0wzJzgNGLUbvRUMDOruSmSCzMF/+DXjMmsGnWc2rB5mzeNPoTGfBlr7po0
lHjHpDV/WixLB7OCCNF17QWTd0qrtrADb2qRCiOGge5Q+GthmHOMahfD78gdJK7g7bMWkMua4wve
6DtJnTLeB9h4je8H5UK+S2pdHXClvmeuaR8qHK6CzGQ88KzOvXdA8H63FDah1J9oInCBMclm/rSG
AmhNaX+mOr9wBL0y8IduvDbVV9RYNKfJLl6NdrHOpsPygvvoGfOk2jITht0Zt8ltRvSl6UGGSD3P
D8b3yrGjnWHO4qgTnr0rB+7jri+oLU76+ibh9xU0zVLsG1VAzCFsFRflbZofYhvIpao5GlrCMfZS
yZPZJw/KGKjdWENRICA4bSzV7zjluy0rvS3dMdu35YUs+YNO/XBXi1dZzRACo/o2UtgspA3DdKzE
Z5G31jb2aSy3ueqMQcld03PvaEVubTJrPlBu6NuEUwHckGthYts00Q/hOZ8oiLB1CrbStZEempjn
Ta2EAMvGeSeEdSckHZyFcGnZ6D+g9S77mfzUNGEiEGbzQMeI5giPZXPWxk8QHgniTgortBHpdS2x
C8Gz2SN0UoKWm8aW55vNByV6yFcWErabxNfg2rB1A3pfUsLY4wDwY3SZQ5OTBFlgRsesT27bwXvs
6nDFDoEl8dF+krYKyt767usGei5AK0Ir/gaRrTioKqawIOJFN8wNI8IiPXZNLC4kgJNRupe16AAy
nXu0bXZCWXGa/fDaLEvJq47LzzRT8Ce+c5HYmdnnYac4MX8CfektcOoxmG7x0j10A/rd+iuDxb/Q
uM1RCasA+MdU3xKmXCqG02wiO0ZgjqIaDlmxT3dEMZCpv7paw9eitY7Z3LyliB4LphlcrvletnBB
Jgd9H/vDhsk+Q2WD04Yu/ZMHO9qtMEbJadqPvblcGNev+YqhfsaY/KNN7FMCHv/Bceybpi3f8ErF
25BhMOZZijgbzsR7idFN6Ldh6f0jWTeggykG5Uqz3YwoexbGA1VW5t3MZkVJWQcE6H7aIoMcCHDj
DGHR2eItIucQWxfYKb/HW9Pukj3KJZcO8QUwlCaONwAvwI7gqPGkEdXAzM+F1kgKqFv3IAuBlQ1l
niXr0bcdUu/WzlVETkMrx7C5ZOlBtq0XAAjEwVRWyPZT492I1fdvjw7UtzEseQ0lvyZQBBwAHMri
ymSm+ol2UJLo+Ndtg7kdgnHfqmNFMQMnN+PUuzEdnRd3daHztIhef9mlweQo0B6yzM9d5LCAFfqq
razVtZdtrRjmg9n1R3i7egeHjpaNFMSusMGg+o37MAJQ67AnHyl6w1tEBQohek5kNCvQ78Ydtkpa
bgj2EGjXjjnw2Vu8UZ+2S5QBGaU9uDblZZP7QyRdESzASHaisW6ZWKl9Ekw9QScKzMF5uTUQZRzE
kGuuhx4pNaLSb0eY4TvGdP6xeaBKd2Vncr/2m4L6Fq1thkcHsHjgsljfjkYZsiHu52PEb/fQIjFV
ejn0cRkeKKw9xkOIE8ldmh3WhyMxjkfmqTMHMBDlJBBIAkycHhA3NlOPPMs1e0/rZkHBAAOLyU0v
rZ+JbUcVMkMH5mH0oMogcmwSAw3roMNwnqTSD2KoMOmL6keMQZOdUzChrjOP+O26CSS/yX00zeGX
lhyRK43bynhg1gnbrY5f4LCwZy29txle4W5ZZU4va9gqsxcJ7JpE/oIsejBpoqBo+orTV3lSk3u9
VhCws3Hho/l7c1biHBLW3th1dcseiEIVEmBbcyjeRUO2vfWo4pzEdLbK6VXcgMcYD+CjEfkyrNuO
Bzxe6ZucdNoeyIRBmoFO0zqn0A4zjg0KeLvgzmT7D29pWcoHUzrhYd6ahZvsBs3mGcyJd54W0mo0
Swep/NTgN4BrkI8xQwwu6MzbopvOXsfYW0rXYz5pYi0mbUEqwbCj9KnMxdNMHJ76+OxkZCGXkDA/
stnG6HzU/XyTUpWwLdPVXqgYVBUAymyXGUlNTGKo4aDlpv5FWwvtJkgHEVsXxg3LBAvCnPb5wGUZ
WWKTc2I1Sk7pi5UbO8+YMBNwM7EyMqh2MDrpzZJztWM/Z6GplxeLntByyoB329O5zbhVeMJ54f4W
bePO3HtlCCyzfGzQVmFZt5iiWwcYJvfxWeVvE/zLXRbdKMv9UCZ4QKead1KOFw78Da04vDyX0dsV
qnoRkv483zBRBATD9riHoddSK+iIbhcpHHXc+B7aVmGWhwtXMSjIEiqliFtwOPPlZRj56eqeoVXT
tyiw5e0Ukr/hSAOcB2DUkNKy7FZ7k8EODj6Twoo9eA+qaKHQ9Lg22ijFMOxjoGwTFvdx9dq67PRt
41M2RgIiffhkw7ibe7LhM8P6Hbz/ozivP2eeC0g4+YsNM3SjVvx7EeNXztpXnJScravkQ+BYsrrq
g1xDAFsgos0lvh66UO4W0CyttVx3YytPCM7LRJ8ZhcJipvidhMKpIjxr4xYJ4oZnhJHnI/BKa59M
8Ef8qLtow/6wQRLDdsk/rBzgQuKWb6tVVTkOV2MnGftjqxTOhF+gHSg6C0lTKHCTQSQZECR0HcM7
56YTZ6a760dcP4aV/yxT1Jcp9AxuqMhyk+KEBH+Ks5anyOlX+N++/fFv//j3f/vQ/zP6VYHJnqOq
7P7x73z8UdVzm0Rx/18+/MdN8oH1pfrdf/21v77sX//SP56qgv/+r1/y3z7Q+u389bj88//89nbv
/fu/fLAve+5o98Ovdn74BUm+//oe+EHWr/z//eQfv74e5Wmuf/3920c1lP36aFFSld/++anT59+/
eYIIou25PNuWaTse//t65v584tZ/759ffPte8Dj/62H/uH942e/+9x+vv1Aa2vKPR57N9//nQ/56
7/q/f7Pl35TNv+MpU+B+N23r2x8Tj/P1GU8K2/VZnk3TUtL+9gfI/T7mU/bfHGEqXyn+lu3Ynvz2
R1cNX58Sf/PYhVgKI7znWY7vfPuPp+pffuf/+Rr4o6QivaJ7qPv7N2E63/6o/3xt/LfPRf3x/gB5
hi+3/kfbDzZjPzbCUYHFs5XyGFluvM/gLVBQYL/WKkSREsWzzI371Blf4JqiKlmnTjrp2bRjBvRD
echbeYuQgtMGHj+dcVnT5T98H+LtSHHHhjxNuGE0Ig4gfl4jATArq+rVDmyFpNuS5Tc6bkIaa4T4
2plYNEiG4BXmxp8XD1ONk4zC2fB+6BmSUEzhwBRvb7Xub203P8559TKTQ5mUoumg5dLBOV61zUMr
WPJijYEiGUBvzVNBbhunAabENMBwwUFhuEEEJNw6lq9AsOo7J7Hn/8PceSzHjmTZ9lfeDyAN0gFM
3iC0YgQZ1JzAGCQDWmt8fS+PW/b6Zla/SivrHvSkKjNJhgAcLs7Ze+255fC4Kez56gpMvDzRlOU4
1wqxVgO7m1kqm6nSobwaBUfCBI4wxF4aN3zA24t2Rb0LQn1dWSh40rhGW0XDhVKq0S8oANKz0qlI
Vra79jyaSEGNGwJjyhVRujdnYgS2NOiHtJ0ONBlQkZm8c9qx7epV9Qety2cNuQCFM14mwySExhkq
awV9iRnXZoOVFFa71Gx6u1lhDUutG1k84n2vYVMBXfuIevjS6mCHaMAPP1VdXjFqwhsF/sUkos0J
5dwP/Xh28IbDpZNFG3fJvHTKwuTaSgxT4AmOrfQoRAatNtB6b08tbSMmqeFNVDqNZGUsjEAFeFH7
Tb3FLlrPIkFR3ArVdg2MDgTSQH2/ZfYm0FWzH3vtQlncIzc5YY/qZCnvaxP0yTkbXyQkJK5gix2z
oHOI2Lfq+/s6t3S2vqm29rUsJ36Fb2EnYCV9e+VLDSlRtsE7eoEMQH8PNoHOvz1ZAaUmKzCRr9eo
6x5yzEaFTqvITok+rM61Q53b7pfjANJAhfhFD3IgbjtTAnwDgXtOI8hf8IB1/UrRF3BShrrYXyMS
PSa62EZdfVe44UoY0V0V1Hu2LEvTwKGml8fCSU/oK6DzJHuRleu4RYKAB3GkyTQrDXwfsUyuYgWb
US1YeURlgLzc/w9O+/8LZ2vrX07O88/i5/+8/FTfP79Px/Jvfs2+iq7/IYSwLdd0VZd/cPnRr+lX
0a0/DJio/EhQXtZtg6nxH/OvZv+hqwIdm6ayMiMY+H/Tr2b+4aiuyZyNxY2yt2r9W9Ovpv5p+qUi
A4CGGcE0VRMcMH1Nfv7b9JtRusPQT3QMPX4FCOesUJJp1be1M6+XQVBsWoGsJcG17FgIh5MYyWtb
brMhR+aojYBPlAfdwwjlkL1I8YMyzEhbsmkGAEtBPe8c48M2Kuo+wGKwrjXrPi4e2iF+MV3arw2R
peCxaJA7ijjSsZ+PWKM0O9s6hPPNDE4uCxAH9COkw64hnEv9LBsYdYpM8aqz6Lsn0F2vVlD2seKV
pKwR6OszFWl7jo9PlkcYtk7krVmwPZYsgJXDuYVk8tDL966hYlUuoc04NFS0ETWybQoO8VmHZNB7
GkvvW7Fqcy6YI3Wnwy40mdW2svRmSToSDZKQfnyc4t1B4I6KhaoBJ6qyBt+ThZe8r59zZyIYZTSo
bi0NyugbpeXvCpEBK1bpXounQnW2g+I8BSOz1EA5Sndotab0YGLQLPSXItDPn2rBc1vAJtMa5ylS
lc9u5Dfd7j666ad1tLHuqHKSm1QSE2EXcDmNABXEoNP1ZTDVs76SrX6bU03bLE2re05aY9nI80nN
F0f0w6HP80nssaFBmlze1rG3faXVM83kDqScvowGFn7bfMh3uL2x/BU+MxCF7tmFeJUNvErNhb+9
rRbb26ywX4bKX9ZjcqEQS0VCoO+lQXx71xbk2K9PV2JCu73rMf8ufWOjyd8b+mBahQ2fxR+5yC3+
KJ3SjhSn0BQbfMRQYis/jHx1jaYANVgudWfxT17p3GWW8mxrNnjm+FIU9b4CA+bamMda9VDSVY6s
8NKb5tFkks/oe89I7cbfGL+QZcIhzgk5t/jPQU2mVhNeaF+BN8wRNTiBuwhU7j1OsZokuPDSJIB2
2BBTluLUFRfmS0qupLwShuNu3YZuXEXIVZ9RIefBp2RjcrsrTYcb4mxGYwIwk72PEwIpAjEWv20Y
/7Hr+n2XpVn/9Jg7js2soVmaRpODmv+fH3NQZ37XhsbVL75ESZsZBA4mKx1QUscdtL5cjk61hHWZ
cszobXwZUk5vRgemueRJl49ghugP3h5j1Kmx8fMCgl43CoBNw9V3EvsohgrrRMMrjLkdzuUjlEbp
wirS9xguMjJG/gMyqhme2XeKqGv50N8+SujxY/kMaaH7kIj+4TYck5Rr5EbOc95gjnIYKn7A7c0J
9aHJj6qKaknMLbzNIkgyqW3G4JgZfbev59rHoJDSnsF+zfFa/HpU6sYhiJz7kpDN1ev2lryU+4SY
dRVqAP2f8DKR9TSJ+BJ7xUd3Sek+sCt1Jm0jPyBakaOjYtyorP1ochEU8mJRh4vt7SGTr1zITxr5
Yk504UZ1/cvtP8gn8vYHuHzRpYZEft2eltv36jzz6AfKk3kaneDXoxGHPMHo0TJhofDjLsX4+MrR
OjTAdBuF15CPjPxIt+FeAjSWbyHxa5NtbD1qqvgZep4i+SrJFF7kiyh5+dlFcD4n60eJV/IGtCoj
ASxmJiezHr+ErZU87vJJdnrtMbS8kxJ9kNZO20/eRTlIQ4b87ffjQFaseJVfVfK8XJuheQhsjxNd
eG8r2dK1xFHJoRX/6zFtib+uXA5jmhOKQFhpCsP8y5BGr6Wn4VhciRSotr4Tb3xZ3a56rr38dNOX
GAqfxIFopWbWpzBYbeRUO8lPD3ydaXpYiBYaxoh5AP6l/STs4JIxvU4sYLcpW2UEdfqIS1teDGjf
yufAgPFjH+sKHf2WC3YbowmFbE7b5h4229lvxTGU47Q03Ke0s7ZmOZAiZtgnng+qHb13UNIAIaLH
7xTpeQydYxqR3xuW7t52hc6dIHOzAp9FLn0IGZC38eSyIQfXv76KGge5345frP+O42o2VhUOiKZh
yZ3L7+t/k4ObKkz/6nXc8yggeyIdkrUj/y20dZbcaMIdoeeorfyLEvGfb/9jVum9In1FCN0YzHiD
5n/zweQb/+e5UH4wCkW6pqu2JlCG2/pfPtjk97XW2j9V4x4z3TpO8llLJKiwc26j3s+4fFPIPDNm
YGehgVJOlh9QDvMm5in14287MzYFj/TffDj3ny+bPFQT72g4aIv4pH/+dIrPaSotCswXwdGPyLmO
mLTVkqVWONGlUZghdW26g9SxSoQ09OLYuU2Z5VAbM5VONxgxRicT4m1kemV00eVS34Y87ZTkN3ZZ
PTAj1CzF2LsI75slDkfchD+3shgcC2GPgjHRhA6NQ65NVqYXHtx5V43UmiARFb21Jx6Tt0t6PG6t
ctXgUmDJ+SzD5JiEOvJweEE2YuFKMBtRnUc4652blv83pbndS6JNxOmuoh09VyPn6CkKCKLwUhfh
hxHYc7ugVGqaYosvjLuj5BzI6+2vXSAlQ1Qk4V4+dJXKS4pRbG8jJVUOVRKitJ/kfZNLi6NHlzgY
JbKBpTFwUcOUXbK+PVs1T6Wcla0e1xv3deYwb9+ucB8havRkd47UvnCBEYrKAJuB3GOKlxOjNQ7N
0hjwX4v6VapfAGuyogCbTeYxTiDiC/k5v6iI9rtxkrsMlCbMPCa5QLG+Uq99vL1WTRywHmff5ahu
tIoYN/k3BdW3WVa8Ipl/CuW8KN/a7zmX9uwhaoUYw9u0kfRfSYkE57bxcUnkDJkcSWqae018jOUm
Qn47OdsDhw/naFLOYHPneqq83L5bLfd2oP0YG7zBbQ8o56VCGZRlRxg8kQxnBHc7x2NS66oC7jzR
8k0BC0bOWlrMoGwa/M7kr+6LiGP4bXPpKdkuyYvPwsnQABNo3AF14l2NvYu2y9JRDhmIWNFVhLNO
id3FmA3HwseKWOP3n5cKnfm407aKBmlDjokuyl+NCYesRx9mHosJN0hK7L3S1EuXXelt1zNqF7/D
hh8auIQC/T6RuwG5f2JJpYuDoIJuLipyOAh/N6Go7l9nFFe1XJvL7OI3MO3bz3876kCTAiQ41V9I
DJ9izV8ESXZU6Iih3mK89Ln55PrZV+t6yRwhCXqgKEFfrH/0hZHvHVN5TuURCacX0e0h8lBz6jeU
yNbY5le3g0AltxZ2nSmI490lMznCsBjnR0ysReMiwYiYNWaqReLbCBsoq3cpMfRzaMiLNu5QsFrJ
1VLDa2PnziJXG6DGVKhRfShzpWjZdaYULtB5sju13kemBaTuYm2oOdFRxjOcoZPrIQV1tIBkHKtb
BczPpJdsCGcCh5RXfJJALKaQjhDqJjQ4RXgdKwBKQP0XkdEucyBGYFX6ue/HDVG56mpIBBfBGWkt
FG210RK8kZkeXW3KblmGXdCGFGDk+VeaZOxKgvjag6QhlmGvEG6o59bGLaKvCfjL7PYqYx1fRUyh
L+ofextbvkFRBttGlxFZYBuNuzSkHxJoyMvAr8JRCpYy0MgcunOq+ehA42Ld1CX6TGw6Xo8USbMS
dSMZZ9nYdHeirVd/M9nLc/iflyJX013VVoWl4oQxjL8sRQ6ZlHmnthcwyEQ0ZthS5LeuUEnOJ3co
3q0YTBXynTugLBQMy+BMlQXxq38HSkVjseqMWdWp70qoP/oJVT8A79t8HBySTBxja2rrtPrybCbp
OsN0yGyLDAJstcVh2zfJVqqwVy9LFPtQehxpcUFLgiKkzPIfO9XvU1PrFmN3mEyxJM0EVHNL/3Ho
XepiwXMt9FefpKgFd9mBrpC9T/W+iMtsXsQmGcKxk8B6jB46wOQL+MY8CuTe7RNF6ea56h+LntFI
lQian0Q2e7uAbhL4oMmY26xPkvqmbadln9HhH65uWoZrdgZ8Fy2ul+14X8unYoroJISGf2cRtLWu
Y0xw9sBprbOT5ZgyvHwgPBzy0mdFQfyfcRK5jZfbuIAr5C6tsT0F0rGVPAbkKsvR0dTGRVXPNXmM
mKZ5SjizUF+lO+0rube6DSCKs5EYFtao/mBNvRoxEEUvr14KF8iQ62PypfLKKQ9KWj06d6zKMuQv
uNKxhR6WA5phzzFLSWAVTG5zuvYyU0RHeYllmzYXTRbXvR/lZQvi8B1PCgOx4sBoqsNZC7nsiNzE
bND9u+HHk2KDRN4GOIP9r37Kn9opfz7k/fMwdWzLkhUjyzKEcP68J4HNmpReOn0F8qicOZfC6Ki/
WGxF5J73thjcjuq61rlEOWt3ZYHualrVzCo9eAwyYe7/7tH5rz4SEzu5J6qhUmP680cS2ZSZfTR8
werlMIGVGs9huB6NcdNRig+r4iq3tBZbJp2M6NsmXJ5HQ+ob//qTmP/FM0zDQtV1F2sHVTe5OPw2
+XO53VErm6/bXogz+CTUJw/l4KxwsH2VbfPeiPwtVfP3nH7fEpxHgrpFQ97th/NSxsAyk77U9vAV
J+O6agXdeTfFVJpcFbdFPJk+qH5zHsKUACY9e5XG6V8jnzYxXKDwmphBtZnkVoyjFaJJndLWJF+d
huJcOAwggyGTaZWgg88SJGe7SI4VqwIs4yfTc/0321jnn3axrq7Rh1JVSxjCVI2/7GIrIYYIJ8XF
g3Ld0QjcJEHHsaYK/GWXjeFaQ9dHSUBrqZolPIOBC8lJob1c26RqIBsztkbRHQyicn9dsUrUzn4E
za4YrIK2qU+ccpABWFPUrjEYcWxG7SvLX+iAR1Iq4HWtjYYmCXaBd6cjgX0ysQRkNlrGRlzldRt9
tF/oCY90V8pNpkNjUh1yz0NflmXClPlKjXmVQN/5jYd9IT/eJjC7hFUYFsVjpVREZBcVl5vCC13x
F2+EjKgq/BXcbxeXFyLoYIGUkayhCDd7BMRClGRgKgBS2MrBIi7qV29A1T1zGvVuiOmApPjIln2J
6pLKKM5BkSpLPcEaGnVPPZTA2yOetl0IiYF7SpNsrpjMB+jNLZqyuC5S39wOckLp5aj51wNes/95
u2PoDjdWdyn3UGT+S2U3tCyWqdH5TCcqn45cwquJ/A/V8Oa33QaEIsjHbDdatprz2+coI0hUXbNq
SpVL4/F3fQG4KK5BljpQCPVce0ATfk6Rvy4RjGEKRUk41+T/3F6ACZNqLiGBIH65L3LjpCrRK+oP
4kEX2KyLTW6653gauoXmA3/quP/OVD4CNodl4rYsfC1rehn75HgExDKrxlfTSLtIYydzTYtO9NY5
4BdmuxkbNOTkrqDe6K2Di+y39U1nG8ACroK2RP+EUQIV8QoLv2xt8CgNSQI0HsFxoBn4DAVLH3rD
FDc8nvAsfHKgyi8UOqNL8I8gehIb6BvLX+iS0w7HAzcwC0yRVhtqvJ/QOkCUDyT72raY364HbpLv
KcUfV4zh/e0X3QhBUBH3nzq4NMj34EbqEQwcwWgtui40Iji+fo3jQFKJ8n7fG5+h4+SLKIBmVqKM
RUjG6C1hdM85ftBGzF3OIwj0i844KSY2BV/HIHD7rU7uX7U4e6zGcRMZKA0BvOyblv0elHiHjcih
UNGwevJb3tbYVpHfxx9eNQuxBLQpvEBmPfLMweG6LXhEhL741Z3atLvbXwzywiVKgQXEex+SkCFg
vhoE3JBt1R1ExJWKWsVf4dcEkB9fCY9C3xiqD0o0fvcJPJDb7HZ7LbmYg05O2ExIRQlnNL9k5nN1
XK6Ae+4RcLeLLIYnJHcvUZ6TXvVltYh8IgjR4N0YF1lR3VGPR7UY8bhBBrn0hsleEdwLGWbBVVbG
2X3UD7fHAAmxNesGDTsmg5uAUMwJPffVSUzSY/Wm+JuF+VZc/VMpA+S7amlUCahTGars5vy+9gBA
cjuhqZ/DW9rQQ5hcWHqJzOvNFCRJNYFuaDFMe5kq4aPuqfeB9M+Sv81Wr0gvejyxzqgh+Bly6aUw
i/SN21GDUTmBct1CGEKnmZqvt0e6TFisiqhjmkWyt8l1/RBM7XvvlO++iUjTQqyIwBFNch2D6UiI
TLW8r6nMqk1huqdMQZtzm3e9wNzSHIGsEgDkJVoH2ywb+tsSd7t1tyUMQ/0ub/uvaYr5edUDp2CW
l4MovF1Z16X1YXGIjCeG/u1VuqUSTAS8G9pXczv3BOwQk7EmI1HhpKKxkdkHOzswviyfiK/bEDR9
2sZlWM3LitkqY1OcQVRf3M4TKiTKVhQrJTTfmKLvYp9fuU2n/5ZY5b8jQ/ldhfJ/1z+5lHbUf1W0
/C/sfsqqKqKe/480ZR58fv/e95S//avvqZt/qCrWUAcTj+vSWuQnv9qeGtISWp22FJ3cngvWrX90
PXV+xPojKOxqOptYh/3IP1Qn9h+mqanCFapOF5WoCfHvtD2FasrN8H8+k7Q8BUVP9j28qmMZxl8b
IvkkWrPUxE7Tmr07wIpih7JLdeWpx7vJlHmPzuxHNYkA7fIlKoU7T7WddYC+s2kr6tne2o1ipMmE
xngeBfm32HP4OYKEHunIocxfRau2O0qDrVQfD2rCqTbO7mxlQqCVFdu4wFuI9KVbTOgYYBfc2TkR
yNAwSvaGJKBBA3xTMndZCPtrrMbTSPzlQmayWBrsG71i4zPRsqFjA/kgzg9h3Yh9YHr3ZgOwXtbX
2rQnXROTVB27FNpQDmB13thBjYfRb9oljWn2XSgufEBgrUvX1M1JgdPspQjR5o4h9C+R2ecadPYG
sNVORezQ4C9e8+GllQhRQxkdXT9Ql5Viv6UBKGonJW4gwti3aM1hPsm4F6QyyHsn/oGUh7U6ZNQL
leSabXuq7Zzosk1jBd82/LY5Asy1E7MEFhO6ypZZoyy+veLSmeTRViT9Liy4GOk4XRIM3mny4CTR
Vy1hDTHZcJxFjZNO1hM9iviceONyQuwIC5DZrqWSmsAb99Ji61jJh16qj0GOuHbAl4dXISMX8ieg
uu+44R72yD6sggnfmI0R04qfIr2aBdBcEBhWuxRbAF44rpEdNesG4F+RZ/rMpzqakW6Z2jhM6Ifs
HREC8qiCM2aAqz90G/hlK4P8L8tD1CSGpgSDqD1U41TOyOSyV/aQLEuCMHy7OREVSoSBklxw8UdL
+KQ7ByHf0Ih2xuYcQ7hGUFBLwRIzlkLKSrrzDG2fjrB+6nEUaGGE3Pdli3Cs3wZteGn68WXq/Ve1
Llg8h/bV6HEj1GkGAi4kbzAnlaTp98EQrxBzQTVlm7DoI+toYpxVyj7DhRqLJRXobeTL3SCP3VE3
sM3H8XMovA51u38kZGLt1fheumRA955aKzKgQNQNTrXB0X4y+/IFZI7AUOVuR0J0VyzqWy2Z9oBK
+rldc6Fzzk7Sh8Uh/AWtzSLO2av4eAFm5KGAdew/chfqpjQrtAHA5gKSOyec58qIrmmiQCZV82zW
heUHt+HCwQsUXITueMC4jo2PVhnovlB5qa1crJoIn0odKNzImkRRcxDfQzEdixLxpjZh7tOdk5Ow
uyxYSbP6wyIZlya4/ROADyo6t5kHbAgpyqu7PjOMeeClzwFuWDGoi46+AL3Qo125z62ZnnwfLa3p
6RO1+0sSaHd0xx+h6uQ8cdWJ/fosqtMfHxcksXh7IFanaGzvlWB49HtMBU6RE6QSLussPIaGvghG
+Gwt+ua0/ShMfKRNk963jfsZO92+mvJT1fnHvK5gptvZs9XEJ2LuF7hL4CJgCmTgBIdK1/M54opT
i8fZHfR8nXTivbdX5dDHmyEFWtZSdNcHtEUBNWGglMRLTdHS5a7eUmgE8y6skuhsFxzLdD25u/1L
5twZvk5AIWY++dZNDsUg6pGCJKP4Ghu2r41b432NZwb5mCunLd8UOz9x/32wG3kQbMeRME1FxzDf
PAibhEphFZfGslccPfU7FCWI8sjitIgVR86HiTp4Fs7obZJ0pXd4zlqyykr9x1EZ9Hk+seGnr6JH
AiszGAKDTxD0XbkOavnG6i5vrJ9eU+8jwzFnY9c9pmp5Yif13OqQDrCqUsSnuMKGvT2qfrkb4XLG
UsAMwPm5qlAGJl7+NDr2AdjNsEAHcvFD9ZAAXqFQOKG1DX7SXnlK9YB6FvlTTZifOyPbBp669y+T
AQQvDjht4uk7Tg7nkkr7grNyULwWAGftoCSJk2ttcJbL8uw5KWE/Jfga2Ty+Y60OtBbbYh6QL1qe
c9U44n1OPaZwYoZ7XGMzGpvjwq5ORLt+uRpgDNQphzLjCEu9/x76dYJ3M4Uo2h2tyroT7r4c0IsU
2Z1mhx9R3n6UmcumC4Y2njit37YxorbWNUErBOm5VKe3Mix2kTUcgia8uioHuKmgfFb0+y5D2JO0
zlqL1lUdn/hsHi+r3DnCOAyRjz5F9rStgW5HFYfP/UghM5qoRyQKTqb6YbKyZzbryDNqg9qxhMSa
ZDhaAWEpBRkbQM63GTDlY+36O8kXVe0WpmO4tCJnMxnOEqQ6RmpshhFIqqFE+e5YpE247Ik9XX+Z
RuN+6vtnUrvPHHjCmVtPB5CWeM/7VTroL1mH2VkP96H3COEyXps0TteEWaEZcjaV8yPDBzMQL5i4
YAibitS5JDvbHoTUzmAPTKwXf7AoGnPsqMnUhaEIqIuUUWLLqIqomIE43wAvid7pdtJ6EZuqt094
huJF2RnPgwWVn6inSzWEB6fPwLHk4s7Sw9cg8I/DZOEz1/jILrIe5yfrnW6m++QQ+1iRRqz8WwU7
rh4Zgm0JXQfXA1pEgk2aC2VljyaiBqelWdOlCnXn9rntbW/VEZwGk6JwD3nG6bAGgfFGswBmFq31
TjsZvroJwrMqQVRpq2Jv7QYKjihiaVeN1VJQHd5NqaWCDYv0Vds3ZxsO8L5Sk0s5FCyqQIbocbrm
bkKOy8Mzkm3AOpumgbm0p85aOZP5qik9OB3D/TKygcyCauz3HhKdHBMgXUr6/J6pPwE+w19aNI9p
lnXE4jQuxkK7IJZirvhE3I5jeipKv5m35qgutcTEB6oeOg65tsdWJi9XYdn++LoVLCPlIwUnuiS8
kmlqiAnrKbInJuJwPRHyJcZU3SBwKOmajfd9lXK8THqYCeKrLUoSCvLhcXyG/Iy1BHTarDBqwgU1
f6eq4UbXxndRBsqmUdJ9HPvT3Gc/Qc+JGjsuMyid/RULwE/tUmrWLY5wWLHWXuI/J416dmoeeHKN
kcSpLaVsIsAwvYO376OdmQZnAS5o5lGex21RgpOmGbgKQuz5kBjo5BYj0hRcwSRrakby6PXnwGr0
jdo+dwVNuhwKHugdQiOi+o2EELBHPpwAj/hQZeJP1d5YUumy1pqEdOcZz6htEzjDLrIP67neCFA9
bXBuCVDmgZu5nXquYoZtZILe8cL0oDhDPpv0eJbIhJSAJbkR6dnGjmM6j2bRHPXKI4MpL74Kyc5L
Y1Ja87lmeVt55/Lhs3ec14qrzk3GW6yX27BED5S4FU7zflmp2YM5Tk9wXcmAaDZIhI4lkmnd0yCx
YLyEC0sxazAfgbSAkA8/Ct/4oXO/0IZ70+iXdcM0D7B/HrW49MPEW5l9v2hDzIOasQd3/tol+tp3
CSSZrD3Arnuyh79UeLi569+HZfIgxon4OwTTYSfOGDo/UC2j2gnPo958uym+tCron6s8obBctZep
w5FlP3kxXE0uP0Fe6kOTTMlmmqb3rPJYND37kHj0dqyCVC+wW0rhbG43oDHLfVOMn2MRrEOrAeoQ
/yguRiaAJTOaS1xlxSrmOlaeoDJJIzZZbVWOMtQC5VHFUr2lkynPVkWXgIDhOd8LLHSVH3AwXZU6
0DD80gNxR8TGAl1m+up6MNUUW0rtteysafeR5X8P7rYT2dWj+beq+ujOLf3vLmj3bTucNGzyyANX
BVtKrzA9ROvw+S07ulfy8E3R/IPqT0d206BKfHzFZnQxiGpd5k7ULkNhrdOOB0EZxmzlNaO3YNsR
W4F9oLgI+26akD9p92B1qTpY3Q5nb79Kup+OQMyt0YDlcfRgIyUDHLOY0y132ggVV3ET31lVuKc5
swIWvyzNeCuGWtt1qvtKhXDREKrIXq5+LE30SwAMeDhZDIKegIvJ7Z7CidW31aKHCQxCbFuvJREp
iD54SFIz2MWVunKa8ohAoYqPXQyw2w+7DQhWYmSwRCfhlpA+8p2D7mXS6yfD7b97X985wrwfMhNN
jdXzoeSTJs+ApDe58fQ8+NpB8zBRjs226v0fzSEFDPaFW1Z79KkU9aZyw/2dFpUXrweMSlH07Ws+
RPDUpt4UJ7umcM9dZXyXdfo0+Anwf1zwAxiM+AVW2mUMIcZ6HGY4gl66ELtg61F/cvxoH/H04N5k
79GwUYHf+0lDE+xU/CbhPIAHd/HECg7pDQZGN77TEGQdIdW5TOJg7WDjn+dgdGwhGMAcYbVK3Y34
IketOJrp9FTE2Y8xOfkG78lKrfRZNfTtcrKt7dA96WkO0yPGe43mNfe0vdHhW7S66jC26QG3TTpv
6l0rlHI+dMbOp74w7+oY4pTTPEVuAEoMcErrsrPxHW8ZNOa4MnG/eoEEL4r3GMSDggHYJqiiK2m4
2El7VdlnjwMICtFXJ9GQ/zLW+zpUX3tgiktED8TeZGx5p2mH9eGHBMk76UFNe9qXQQlXKIYX3MKg
35p2//iNVxMVhl0Va+jBMYWJWShYAT06rAtTP3WVWi5cFnow0+MudMez0agbaTOYK86z2iKBIjjN
NT+SLPyJBoxeY40BuE4NQh385o3Edg4krUGunE13QQlWkXDmVHI3leu+FCGUAF8jJd0GRNEYr/jc
8ZjAZPUe1IiY40mNz0ZrfMLGD/gXorUHwH4aZNZl3MvZjKSsIXbu6OIIUBvVd1NnTw89ITZD1mNx
JbcuQozNDmZfTwZgTmJj+YIka6Ya00KcJkcRZOY8yaSlJaQlHvVPHTutDXTnQ65XxpJ1J8Z5o577
yk7WZRE9wuBwcZNPHEJGnK30OdCOWu/FVB7jyX7ScjA8MMNW5GI/OuRFUiJlWDjiwXSyr6lO3VnH
VmSee8MpC9J0FTjWXZo0qLNs9aBU5bsK3LFRhmWM6qBwkoasVcokAa3erONU56q0yEtjOA96ux8s
jUiBHuxhBRKwM/SVA8H3OHXG2zh6hzqC75/r2aMlWN7cob8khr7poQwy5XofDem7a7ZMbEKngXyc
jrqrNu487L5ga3tB7sCwK4weQG8+gj3zVq6e3ZsTJ7kyfB0JlklakPq0NsHY+t9KokUs50/KlHzn
wfTSez6NLDCa7aSt1B6MVl1gJRlkUA6nNaAf4yIas0TOq1sf82r5oxOkONdkmhMbQ5oJYroXk35C
KwjOw5aNbhLlUWLpaJuYYwdMr6T46TIIpkgWfQ9AiexY9ssHnP189a75VnUT/5Vm4CpFHxDXHqk9
waQt8N3eUpQeJ4S7i9YWV0Ns/WpIdwHhkuwzVlaH/0QAC8olxzVNnjBQ1suML2UR365r7q4c8MNA
2JkVJctJ1XJg86s1jVF7U9FfgARU7ig3RHkfLyPRvZu685rYlIwA8UGgs+AU9hT23Hb01gIIE3Yk
l0kG0Oi8rWtiNomveiK6PAq9d70whk2XlYsoUyRGNF+oWboM1OItHSN4rIYhtxzB54TnFZQrVsnG
JTplWCVMBlzifJjpVv2eB6CMUlsl2ZLehhJfR9sn4bJU38zshTMPB0rfphkdcd6r2l2SNsyGyXMw
AIEIMcxqFET8cpwlkFUIr5LRbZP91kWmt6snaLFpI8sc+luW1B+x4h5HN3tOlfzcl9MrIocszl5D
pg8A9oKDOWDG1FB+rJY4W4hn7OYy2i2m0aJ0qLVkTU7HFZ0ZLrwwxHAc0cxDDr8PCQcDXuovp4EA
QmB9pm90i9oazlHgAs2s0rkIlRUz4WPUe0+uQu46WOGP+qVAZoTsDHgkuIt0QWWRjfhI2QJ4rlHD
foPCry7MzLzEfvY2NhL/YQmSBSzFmTe2EWJliOxZZ3gbHIA6Q86n2pVANOwm+Io9KEBAPq997W0b
O3qwXKZDHPBXsx6eVS9gXRu4c37BZhhTnGqkB53tFJHs3y64XOolhQcNt3dPZURaiWDqFkl/1BuA
4E1KHKYbZ8eRthOdZ3/GXms3DhKjqRw5MU0kn02HxLBeXZN2ni6GU2W4P9Sn3tWE2lWRAASa9ClF
6V/fKTFPGbaNAulAzwnRK3YG26exiH6c6M0OAbn1OYsnWieOMfEpJ8ARg1w+j1JvC52fwNRAf9P9
4sw2/rluK3wGyVM6Oi8ldIUAVb4Vlo+F7nxMuAlG7YMDxBXJWUCL0d1kqjhVbXDKu/KkXgn+Tnag
LGjLxw5eCv/qBiFOSFHLuic9XT2+NK7+UZPtEDN2RW/WCyGSdaMr4zoaRuCmFGmsenwYK/bvpUWx
zfsPos5sqXElyqJfpAjNKb3ieTZgG6gXBUVVaZ6VqeHre8m3o/vFgYEqwJYy85yz99rxP+IjkAGJ
WZcm6jdCHLY+DJplPMBMq4aVFoCIR860IgD31RvlLpZ+dMQOuIgi45yLCdqppz9km51LTtUhqLQF
/Fp9OU5viN7QzLTyk1LH3hhtsx+aiqUd0cWodqavnWPByRa2yyI0v0jHofHgFv5SA7IH8YGIF6JA
m6lzF63HQMt2vQOxJ/aSyXy9dWrzj6HK8WVo2+KSZPzh4DomFFJv2A1/+xq+F984t0FNr6MBDCTY
IehTAvmI263WT6+j/JWE+bZtVLOmT/4rn4V34y8Gqz21ZvDdTi5zO1s88oawvcxVb5VDMQNw+MOE
MsckTh2FTY5d2zMnd472MMTLPih/c/k6SHU46LIvEAzeWcSThvXVt68yOABsuiOC/o1z9bWj3xLD
8OvTYNiEZvgdF/atT0KO9NOwbDF+V3V1EWH4A1G0ImuSWDiV3TONWwaepcEkP/qru/lxZPL8Ulrl
n4LgmkVfFReD37ermz3LQ7wwFbb0oK3+TgoejAHPm7zAuWMjDrrHMmtxFMh6dbVMskNdbjqkH1gA
wi+7CnYqhYfGkH/XlB4uBBAtaD8OmU9qTOW/MDfuMGyO9+CvDGAm5QBSEXuj0lJq1cls4u48u1l8
8DL/BEsKr5oSP3qFRtqyIT90A7t9TtQuXSY67cirlVRvJNLCb8PynxjF0QvJCgnr4ITM4apIQ0Es
xqyfUnKRTJToXi8vyv0r9V9cEPp7aUE7l1EBPMf4FXqifPHU8AvRNseq3jtn6GBLAYWHOB5zGyp7
GQWkipm8+0GPkrc22UfnhAmXhlPkTxvLsfL9GA0rr/QeRGHhFrODk4diJXX1nZjoREn0/2vp04rl
NbPC/A/6AdAx7R64EVNOOzyVGviHKfqYvygJlosq30S/NX27yYcVW1et7oxlIqZDU4zvHL2/5y66
g6ATDgKgglJUt9r91MPgB/C+2ppEcUMf4NyexvTi8qNO6Wjl5h/AuXQBbJT9scAMmI1rI56ofAvr
jMpnjX2CgKO232YTZdGAhXtpJM6pHwT6kh5TdKf5ewN4wd4cShBbcbJrA7EGjU16Q4uePBVgJIKJ
BEDHeVWcLUANjRvTt39G3uZafNVgeZci7/JtVYaXmUGi+++eSJammXyT5gHDO4nPZUdzxEqG34Hh
LW2lQcQpkI9brkFgjrNERKIz7HetFQiDP/XkVEvCPyEW2r+rCUpV4IQf9Ca07TQk59oIThMosU3m
e3+Ct/ldQnZIGy8IQFuQyqY7RAOiw3jR8+Cngm24cPBUwLv6h3SZvMp6/GdLIP1BEp0mkpsSP3iH
0fChwajhz9vpbkEiZU6kilmWpJoCiUxdy1uUpXON59cD4Ypc6uYvKNFfVWN9RhmlYFpAAjXjyV82
2vTGjoIrmWCo3EYnifKK5nS5LERCWSUe0mM3lzblSZfNZAfwOr6M/WUNyybSt6YVnVPJVLNlqtmT
SBL01W3QeZN0UqVcnbDQkra65cWEDuZEecsel1oZLpVT/tNg68RTtfRwgK4yu93QamTMpxdrEVo7
06SWqbAwJ1EBGT5oh4XbuWuCjmi61DjykZqtc2t8C0xiubtY/DiwQLZkaxXRm2bFOsegZG5o9wzy
zZ0JV4SEAehsRX2CRBbvmoZci5JWf1gNDAOD2oSIytO+3FszzmnQIzTAJWgB7TtsLHcLAAk/tTfr
m9EHfPYQ0RcQLC2kqd4Vd1+K/tokF7L2Vm7lv+L0J4RPh1Bf0XfEQprqG7hgZfih2BgWWpn9RJTq
oK6oCSS6+p1RmSutoUzwEnYMa9K/TI2GJIyxa9MF5S7UT8Sh7Ouq40wTsMQZrQN3jKNQ2nL09Cpm
aimorNkhf7U1jtvp+Mvj4LdBd441j9dEapxbJZTFF6+dq3K82XrpQt+tsqsVM2IK5RqNEwjAKpJk
hxlMw/x/vWqDjdUzXUknlwBlXcymUGthY5ggd85/x1iJhrfJ3aUdaGfC7pf9mB9qDYJeoh8TD46X
iSylhH076G64D6mio1rwZtcRgbBUAG22ZCjmbHxdW9nZGO3iiq5336K/tmpC2w1QUjNH3u249LoA
CkvpJmsnoPpnAcbiRuZropw3K9C9dWiFR/g29DM5atN454Kjs4c0pkjOUwbsC1eAh2HCzzYi8z8D
nzSpnIGjVYNGTquGIjqu4vVghz9Rk0nIABgaMKtq6MbyYqebCUfZKInXQk/OjHpWsV0a56l9NWXv
v9a5471G05BvrABMdQP0FrLAP1S80xt4sXjf9+2hL4dXKPfwI0b3VME0PKHDORE69kGPklCI3sNq
Ib4b0rv21fxApJ+9GSXFdub8lcaUr0dI0SMMKTYx75pGUJPDmTDWaie9LinvCgPSQWl2h3IoJT+Q
j/pMoBdLu28OD2EuzT3A8mxrR5K6CUQgLt5lq9EtSGQcoUyzyXMFRnrVql0TtGKvInYeQjMvejpy
GrXMX2NaRlfZSyBfs/AbyE291mlxJ2V6D/L0KlLtmNrBww0cc5X6Fe01E/gq84+PpmsUOtCm2xNA
ijybjU8FTFJlPiUnDZvTlnu3WJEM/D4mUDNNui5qYFLpJR95iGKyRWr3qdKvma/Y4389gRMXJ+qp
5hCFOjQ0QkEFMrXIgHeQqAJKlnjv3Z7tjYILW2I/XeyAFbRk5VqhTHLOhSzgFueqWzyfeolbrbwx
wnrJhndxmDTuIh3BwPxMWBKi9/xRVhQgrev8i6Y9sQKOUpSflFLkDsz3ffvmJ+3BLpvkIklMz0kf
OqvYp4CT9EItEBoBOYRpwYsIBjeGyxNwzvYo7yNbEq4U+PvQgu9vhO/MtzVulkxu3ZSmYs6mB30M
u8fwU7um2sHjFGsL5xfMSMHr2eftKi6qU5d15QvMT+jXofdWtYzHrIAm76QX397U2+siDuKdAZHC
Byh7Ske7gfsXJ0tpQo/SmIlbfkMTkGK0q+01kxkb+qIn6cqgae8yycpfZfzZ0iPt2+6/iyzJ9wR6
xjgogdDrgqjKdjpbccjmDgrsBT8JQSoVVbL3ztUckRzKlCAwqFGMFgupN19OpkkGStXXh6ppoXvZ
7NeMp0GakHPHy4qXnFRjGW14O1/1pgLq4VglWSCgqTuOLkXeN7tUcp7s4uIlU7SuNTfwsVt3/Y5T
sCBAgFHcFJ4R3O1JyIpfSXTILzh+Xsa5q8288OJ4FqNhwW4osbvpCUYfv1M7qUwsYG7BL7ESZmOc
Hb0+Bi4FIBVjt41htuD/+UrV1N5rR5Z7txwutUcLK/U/23Y8eUwvbsCMvnOb9d+JGo3hn0g/ZAiw
sDJ81uEq/RUEiTzkUR2t2674IOjnA0sbR0BpozPyKvxDBP1auSt2TU0yBe5L3EJZE14NIL1am1TH
5zMtMcNrbc6yRUMjGwwO7P75kHnExWSKnIuoj5DuYZNboLiF/jvZ6ZpRLwgxwmBWo9TbVZZX+sYm
9H4VUe3nzLuxM2LEU5p1ZCU8tOV07qqYIPOQ/JqpAlsq89pYKcXUy6MhcyTzga67/1117b/aSNpF
x6kjaIj2rDx1Ckvrgc1jWuk1vLUM7OpY1bciJVkLrNbKdMs/qgcWSy/jUZfyN8NqbZ+UTAxV4x9r
2jJR2LZ4q5LfQZWS6zKZ9sLUon4d5QDgSggQKnXuNPn7xTo1KhiPRkmWObDrYHR+xUV2Cnvz3rTe
VtjwGatnWdmCm9MpV6ExLIaxgyIWRe02zSxUpRo1qJcAD+dwMTk5mQgN56YpJkgoSWl2ZzI6mnb3
5sUQdPxYzN0d+1547m870F+zhBZ/kI0IAsxyRQL0T/3QKv0r7MQv5PzIvJz6yotHe8E1OWUgvjWp
QMtR8OrrcbIuUByhx3FWHL8ZFvid3GpxCfahKs5ZUJ8xGVprcw4mpaGNtljnvc6zPel5zacPnygk
ghdZ0wwxjtNLeq5dDfV4yQaeNIvMLVY6yW1bSYUBwjdayNl31Wb+sGl9l6ZripCDm5iGbUeoWQUu
Ohk4uwUfY2EuySk5tlFUn73+1gM45IjDDgzzYNGy3K65x7kta1rDGhFBeTFc7Kh7C5PhMjiF+2Ic
WKdj2mDgORv7HpPSCw6NJJomO2iipgPORJmEiOAUTvkOGU+L8lqlS/aje0QEZlyMcKcLMIS+/z7l
1hvM9WhtTtZ755rZcqpWbTTcS5R2hpgTHZS5i5z0tXXajzgyv8KUoBYsTUhBAdzncb5DwoYyP5PN
OnWSj1J5rwN/PZYhY2c3w6vRtcB+PHTrifaVNwS7Nr33OXTGN+an977rPxn63sNwRy9B23hd+WYN
gNMCiwyvxKj3jM7kRnSpvejDT11vm7cubz8kFDSWAOZWlvXBGKSPezwCVkWWG4P0fYtdSretYW03
DnlDRcNkakjUUZK6CtGyTMD+BFRVxsxdCs3hKnV/phCoF013mmOID5NLBdVPjv1r5QEgyLGq+5bG
ELSkiZ2r2eTOG4yVR+xdI/2HXuOnFBwMSbdH1d2sQFDXNzWS69MO0Rs/iKQiLotl0Zaf8yy7kGo4
KJObycVoWNdG9Kk146fA/h2+iB9ZTr8b0q4OZeN2G32k4QzKalEbhffZ6la9SUrT22jC+apzRQ/d
KMUWmtK7jl3qiDuElhtT2HWoTH/jal1MxBzqd61I/zhTCnjbAN9kGh35KyC0SpOWcBEQrSaJHrB7
sLSBPdifRsbyNAZt98bP5zxOEGTD/ma6EZlNnHoXUTau3Bbil8WBzXWAEvTSy5cBoR8SM+Go2gOJ
Y+N8piOuvB43KmIoPZQOUgE3vUpK65LOd/MuDGSHCKLf7Gn6GEKnPamE5TjKHXRL5LXZhQa4HQ0s
RD0axbU/bAdDPhhLrPu0wIU1cUj1RLRTgXyzYE7u+7w+ThhsjlGNy08584WtSwKYtAXYqpbkMWh7
yv5RtnsoBirrXHLfS6c8scBzuPKKI0e2YllPhr6s8QO0KGToxw7Y9ZWxBtH56JFL0UdJCWILpqNL
VvFWGQAFGWE2KQB0jNA0XSFSn54PGueoE2cuDt8sPNsxuEaYVl9zrY/fInQGeAXHz9Sx2nMliw+T
+k800cO3fAYnfQFoLbGh8mazES6rTnUX3mIduZShahDADUHvaDuwKabFodTp8em2U6xbof0iohMp
k8NxrZEHjxZqn4XaDtFwv7Dc1t6VPbMY8TWFk7dO9AbIgHsS+ZdW5OqlobaAPklksl6BG0b3vlbE
gO8LY9pnYXrunB5aQ/uJxilYabwSkoDiBaqdYiXmzFGdICWrqJjDYpBf0Ztm7ExWWy2t+jXxmTS1
NXQHdse+YfKlyuKA+6NedTN1zKse3iD+zVKjTeFDtE/cbi2VexqDFOcEYKQNeS7rMI9xqEzUPg2v
u/eoOM2h7uMU6ZU7R7cOfVOKS5t+aKW1dKeeJU7DD8uCo8ZLD8+x9gGatVnJZaq3B1wvbzKcZi+a
91XYSi5zKR6po8imwuPkZ9rFhNK9qB3qJqzHyBto38SjsBdGniMIYKyoeZSqZgxgAKBDvOknTnqA
GP50tbWXKqDsN5p0Y5lagMdb3vKBgh3TfPOCeoUtx/fcJftmwXgyOaXoUDZ07SnPUa8u2zhpllNR
5i9a63xk4VBRfpK36WSwnW3nJ+mpS/VgK83CO+L/3ZmWHmySNZMAbg6365Z6NOwspLhe2DoLu/HQ
KVr4YvCeXbhBFkw6ApTSRBX3hHD6zpQxGaY1kzSs6kEUR5shVjB+9xR2vLd4CFn5skqQ5swhn+lk
8cVkgWN6QefeJx0AZbi9HTrPArAyHzrGQ9VHyzbTx6UucGlkLqByhj72rleQpkO4gsoUf6hdiP+0
5mNEV2H1LJDuNqybUWcwb61Uvydp6ZDmvTrgKAqIvCkd+oaiksjvBhtZrjndGHEuZVXUkEOR1mJ8
SCDhZJ8x9N3VIJw7ObqI8IaBAtkqZpN/OIMu6kvcW3e7DlPyX3p1TPLvXhsYD6BgymoYcIGWXnMH
yXGkCTwSGPTt1DYOKRB7HFHgMaJyANvBycNHaAFhq5mD1dzgIUywgYA8VmBwaBjr3nuRFA6pNo5x
GafEuIgBiaDKQFygo3yxlBEf2r6NDwFHpG0xkv+aWmKb+RbpEK08xSYpc9Ag1kPi3lpCCRbQVwl3
MB1vL9h6IvIe1l2nHsjHefdKv1tNDJLPbCVyRbeQlYIkmM4Ywlcd0t8RWvI2o1FwMvSiw0aWb3Rj
tF9qre2WtajOMqcDMOqasa6C+v5sRMVpfjOGjsWBc7vc+/5QbxTXOWfJWRlvDOU+k26ya2JkMJMY
9+TKTGB9+chpiKd9fhTxD7ze8bICNY5DuxbwImGFiX0FN6luDe40FiCc62xgXIqdJh9pTYubuWp8
ommgHlUXUHeK8Sq0IXlQN0zMuIJQ628i8NQFhc2ebvmyTRgqtfG8PLaGe6L//1NMeX/3+/wtbTN7
4/fTAUr/V5lFJbmu6bQNE3pvNDeLB8YDdy00ZLaJb4Vb0sZ0EssGtVYZBEh8ud2iG6J8jxgnXUs8
mWtLTP0DvXyyBGalbwYy0Mgg6DnLs2C5VBD5wPF7DOITUowPYRsrPbJ+N609nnFu1w8ssIir4mOV
e8mpbYzq4Z8HMnYHNpwFcB2xLYUDjYlUqKWWQP5mStCFYf6I89qjtB+BEDfcrNqYPdDNule7Ic5Q
y7KH1oDcDE3v24t12qLJYfSGP+2EWoD5bb+ZZE6SkYTMTUzx1uu06FU2Ktjq/HlW8zEamAziqMsf
wHDznT2Qh2hWjLAzTHwnVboTM84eMf38g6c0o3FZ0fd8/uTM6rQl082D79aMywM7fbgCr6RlOazX
iHgese+w6jtLbCrdgh7kuDR9XH5+329zt+6ZVzQxsUOuegdyvTLJTxdt5r3a9AXvY6q2BbXXppQ2
7MeUBorOL8q2guQ3ZrfxxjDfOVpSvDlcIcDNKTzGS41e+4xforrX4X4q7eS1Rg4z6dONDBVQZg2C
9tLpPyeXvIXR3DPrAlWOIflFh8W/CBSxurFK/mlB71HX4OLP6LQ+Cq2uDug02Yy6zNr7pM4v6jH5
VxK6t0B4HyxLgyZfx1q0M2jxh1C2e6rtdWsBu/esvH/UuPQgTQ9iPdlEt09wpeNyrHYZVdtSawyG
IoLeCb3gVTZa4Zcnx5OLpngi8i9xS30j6yq4B9xHpFb73U5Wdn0sTCR3CYdATglcfCOX2YRi9sX3
Bnq9k/PDBeWceUPth8JCXXjSv1iM/0lKMXZ+iyXEgJcBJwYFmE0UmQOg3q+8m8pT7AomFP9Dosbg
DIIeRWJP76r2CClqOvOFXdq5i8Au1wnU3pe5xTtpeQbcxvYPnpjA6zGFPfT1r6EeDdZ9gmM9qhz0
TBAR/bRFEgj7hGyH76AQw0OfpXmZSCLqdL6/rIr84Br5fP7FNlLqKIFU2v81mNvNfJ7snI9Zujdt
vV5YkW7eDcUlnehmhQIHVbRQfyvbEgcHutneEUVNai1eY1ONfxtjIFNZI+xN6tmxamI6SHMTw+xG
baP1EfaJ+Slu3nzXe8jEU8KHy6YcLykz845U9l0U+TAO55siCmlruC65kM+nhqd4aaYat0mUcd94
k7w1pv+hE+SK9jLi/ERycUZaKYg2kiiI8iDIDaHC3mhgOcZ5W24GnLsrirFuF8c49obSCjBRNYcA
Y8xqzNytg9rvtSjtcK1bXbPWZUbMWKG9lZMDxSJLJLkthX3X6GKv6FD366rKs0tTqVuZtNNKJTdM
wMi7xyK/D6IMt63BZV9nMqMMTZK9FAN7u/Y98be+cUetCDgp9jYNw4Whtequ6iA7mA4v5/OpbENU
qrxkL7E+AGxnCrWHMo6vvQgN+EwEazOvn/bt0JJJOz+NyAFb556382HoLMi9k3ctnU0XPpyhLtKa
fcI0Gm3t6Ow4PjgLKEjq4TCW2HhRZaxIBGXtrck8GeYFHANJd9Gr9uEwZ19YXVXumFt2d6OK4fYG
U0wUQNjd8eEzS0+Etvbnp6JsoMHPAWTPt7uw3HzD0Yfh6/zVErfuVjOIVPqvwVUV/c41XLKy5v/Z
yhOHbY8QoOf/HKouOzI+wrg5XzmajPSTXVt/ns+cQWSXIkjen8/iqHCvoDT3//1Keja+SSDuz2d2
XrW3NjmHeaITQ0ripB/0t+eX8P0sm1w3357P8sDcBZUMrs//EvrcW2aI6vJ8Bsrnp2lc6/R8Fgpk
nr5hQLyZ/6pu4HiZQMT878cXWdUvMEBNHIn4vScOaMsU2wFbIt+sarLke1QWm+dXyd4D+SHHkpEk
L0FWlf66wZZPMco3a56jbaKBm+f51YbknV3mMIx6/lv8Ft1eGNCanv9zXw/2QWGK/+/1in09P8XI
XWkM8z/nKR3/QAX3539sa0Nz7aLZ+s6v6KkmfksCC8UQCpBGGv4yiGP1XuGqqopwuANcHG/WMLt0
Lpqy3AsKWvMoWMteUmQNfVz6r7JiX2d2Tl0aja+TXp0qau+Djpp2246DsRB1SMNSsOaXkaffeO8P
QJsQkHOw3GJTtO/D/Jci1si3BhRMrPlA33SSkVBxDWCrq9FYBih17xkR54gHGW630gAnZCq50vHg
IJxP45e8QO3lZq+p6Wm3bJDJmyimJXtNePfnB8f7stpQf49jguHqUr8WhXdO4FJuasjJpOyZPp3O
CFi2G72PZfw3Y5c/6fN9TWPTQg0FzMyhyl8+P+fgYZpHAUSDzBYjc97iuulTDKrf6RZxvirvpvtU
TZuA7JWNZQfgUOZPcQxmMNYN/TLvKu/l+QsmoHpOQJ6+Umgmm8hpCUssK+PVxy3URZh2ng/xTGlM
tffnX+iF47oLkcsPrXtx20S7iXmlrDjDLPO++K2FjI9Ir775MFDo49bDkZhDtRF6pC+nCBSMsAnB
JYHYuVnoRtd46brVOP+LDhfTTnUO6s6Wc+68lNGes48GtTuCeze7C2eQaFXy6/OLliAijFscGQMx
UI6Msjtq/31HZOXFdpnaFoTaxCWwxICWQiis4TbFxnvRl+1ZK1BEB6G6uuMcX1RaGp7xdikSY6Jl
YTOvsJ2NbH1CKjJGdqSq3XTsV0yB1StWS8bx867glVqIWxxm4dAV8kYIVXipG5uL5SL6abzbluVf
ubT39PPFqXX6L93t5dnMpmMvsEJkKr9R3557CAsICBkAhoRoszKiSdRjivk6fp0y9Uf6hXkapGNt
aX+7i0KftJcyiCgoJa0goJtAl/DhGKSaEw2N5iEFxgYiTWdgbGS3MFH+OqEjsLRr2vnxMH4PCXcO
I0tAVNEF8sep80z9PDgVuICaILee+mahxz8Bh7L3QSefziuA8Q4FWvV22MBWJnc4hOOqHpZAIjQJ
TPJdOudLGDoEF7LF4nmO5uClWlu+G6661h9vZvGdlx7V3yT/aRYtTiz52U1vOPCF/gPvBs4hK9mZ
JeVFVJftm9T+IM0R740kgStzohEZRcp5ioq96M1D6ZMFCW/6PSvbacl0Ot1lEsekMf9OFhRjuoOU
3G5FfN38br4juBBB2p/1un7HjgoOZ37QVqPVwe8I4mT7HP/pVcIqlNDomf+IkGCyhTe/iGD71qCH
3aVe3ZhM3OCDdQtfWkfI4qdMTAQa1SwnMjfnrfZOx9nFviG2lk8jMQzDbofVbefpilS9vuWwrsFC
GAu/pO3l17B5hMXuBmek1qrmVoR5SAGES8od+w+DXFZgW8LfZilydYv2jGPfa09Z5wjCitUZLe4W
Bv1h+6kqDYq6h5UpGjOxzyXtIwEB72BHeY3nodbeO73QSatq2DyydVyhQKLX7r9A3rCW3qi+vAoL
TG7F+eH57U4xi4h0/dFGq0k2/sYvw/590PK1xgF6E2qSk/eINoQk9nGdWCkbdOVfDEfDUzzZt8nX
7Nt8bEILe+M21gm4avb6mHxKw10NKeErqRe4N5NAh2Xk9ekGXZm4cVMCUw2dVyNLvkoCdgj7Ka+U
9WfaNgjRHeLeM1rCyH5fGGH88ms/2bqekO/SPNKEaG8c89O3QlHizTICzzbRI2DgaTzzDDpPbSeh
86Nr7drqHyUDLbSnHX1X2JBnJUt1fn5UwGQ7e2XzUQE/iWjcoJxm1ZBMoVK8cniidNqubXx+PiTc
RqtRyWteNR+JEPk5HYf8HP3fRyU1b0V5umuH/GSXEoHN8zvy+dskpNpN6sdvKYjdhiM0p2Q+XTwh
/JgTiHsydW0JhWTrO7W9n8H2I4ayxSDpHw10BM91FtFEKv1Diu5qXWUhp3UbnZfH/D7GKp1MWEq6
wGLhtJKjFe89dGIn2lQMVWm1bKI4rl/ivG+pnIEWPb/gowf971v6+fs02n7BQCjw8/OQz+9TIdGv
Nuoz01KKsswz9qw5//vR83NIjfONOYanaCr7/fMhxxSxZpP6FTnhZ2QZ9RpCaoehJaWJQV49j2IK
uv3zs76aUL48nyukYG76zXkvXGsdpxZ3zHYiaF47adzdWua/VFV2RFSHMX2VoryrSN+NlUpfrRLr
pMrHtUaa98Z3ED51NE+Wwwi2UXY9wJHGl0sUjsHKGTL4AFhyfvdN9le23bQNpE9CkB0YO1XT07WT
qfzizVp6Zd795mDooMzHpltyPlt3MzW7tDifmRRGWB6a9jXyqq1Lni0KZu9QuEmzG8ljA9Gzdnrc
XCPtvNodjffKEwcaJdhcG8N/bSHwvrj9FF21JAuPSVdZNOy8/nd6gVgX/6rp9hWZi0CEMIwDIwZ1
HSb93zgVKwZVWyPrrnpouQ8jYj5TTOXw5tNclyL0wG6V1IvQIBdc8tOiOWNHs3YV4VhkiRbooNoo
3eVh+NtsNhCpmdswpr3VijFW5zXJVm/lsPaZw26nylmbbJffdf4Zg3VhcCfsBxgoui6fU1fLnyZr
O1BwXnnJkVyvRGJjGWiqdAt91D4mJi0ORoDkqOuBsxd9+Baht99FJBYv7VyZv63gYY2MtL1YLOvG
ZOKU0f/GdAIGpR6+9Gp+98bmwArt3pBHfRu07qiBB+3qWZZLeh8DByUDfCK1ebGGcDOGvPJWlNFa
4lW5mNifWgYtmCkM+cV0/IPua/AXECXWJMUazuR61Zu2+uTC1MCe0vMBpO9rtfqUXApoQ5R7TrFJ
3Ryo/+P8nYC9ESJVhGtgSMQhUkzOAZBtu7CSGm+RF5enoTbtB5zlMXOqzyZV8aFhZrfwImLfCvyS
sqAFnKWNz8VPxjvGPe1dsJojpiy/Qi9x1i0d9w1YABgyJpTPEBWXRyR67/Fe2oWD/Nlkk/MY4bXB
R0Qs3iapR3mcggSZU6etsirKTi7B6fQfht9TgLaK0TEJVjmanH70ULUh7y49+61tQg6raWN5mwlc
2kvAjC7Oyv5FdAWyb6QomSyTjUin81AHv1ndM/yYJvngpgdXSozbFmFZRzuZVvlEjUjPt3m1Qj9Z
T0YUvjQd6hkOxRELFIIL1y4WoCjNvZNUKEtNnwGEO3iooZjANeYgEGr+i1PLOVIDucfnR0MU/usb
GZJyAsPyJcojiIDOLNFyU2yvPVZVwykX89TZjqZjKknw9BwMfLlhrVuDnh66ouRE/w2gSnGgbiPG
XFSHSA3FIqhbgXye86IYk+PzwaU+WTX2SHqiF1crp9fg9fa1hRHM0++ORfKsrxsHw3DvXjnKjRkG
7rFAonAkCNdHd4LarQWShfr599h5mOaAQk280CSO3zz0aguFEJKksCQ6IH2ODs+P9Cqr15UX/EFB
am9cIb/GomXIXln4iDFxHWLTiA6REUQHpwfcrWJc2CbzhYM+PzCyyw8jYe57jYrOmgNo5s/8/9fq
ePzWB+Rjo8U3WchN9pOu/vcjkvZcPJv7ctB6/PI8jMS8imRstxivLXurx5wDVWa0//3fqN/EViTe
Ssw/KfCd7ZSYcmlL8yfvjXxf0fOpheXvRNsTb2OixxDxqYnpbhcFhQSFHGuh5qdAabWuPNQd/tQ2
YXCaVQxo3KHZiRCEij8/6MJVBz1ICbRtwUKZxUtVkldf+ZYUC7MvTk5VUx8NUUaTi/1nLKzv5zM1
1tnh+dH/Pzw/BxAWEp8ebXSyzQVI4bpU2gHYXPYylmjQogYO/9hZ8MiiEa+Q6+Q3TODdgvBOH4nr
4flgIH1dVTZUFPim+0nT6PRx2Mew0c34TMKDE7OHXt+uWqysAFvIMZs6oHtOi5k0SQ7PF+/5DiVx
2O1TGgF2pfVXpQEvDOmvvmlJhUipHzjzlgGiVQcjezaW1YdtdEwQpS6+lPB/vEwbf/O2XWivGVc0
txgFrHHtAyMBClQ/Ch+ujDea77ItrcM4I9BM2PlFYRO47rb/LB3VC9aSfVxY1/9h7zyWI0fSbP0u
vfc2h0M4sJhNCIQig1oUNzAymQmtNZ7+fmB13+k7ZvMGd0NLUZWZjAi4OP8532HUjQCOyRYp3BDv
S7+Ym7AtE78msu73cTkATu6L56RKYOSvXjGzrB9HM072KHv9fQIPzx8aMssOKZWDaY7xbWWCieFj
/qGKZrzkaG2n2tYhWZQuvTAfMo6VUaubxcQ2Khn0nmVV3ijCuVAyluKeKSZMxCAAz7Ao2oMz3IkJ
vBbOiQwFaYfNRnPvZth6psi1Xir69lLG60hx2zCxWOejeDkPJomzunkQ7J4Au+uHhXCCsmJgRNy/
xgSuRkb15w4cI/nLthFPYZUZOzJKvCaSNCK4D+4OpX2bUFx6BJWRsoRU01nZgkSgwSG+X63idacw
jQ9Bd2yk6frktYgWNBnDNjFxyDIYUVYmHa285nGHqtc0w2mwAr/MGBDrMrNORTKhH0Ak2Q/Uvtyj
L9I7axHHmmWWHqEofgULuKXI8YIHI5rIVjP9y3Pj1prVfCod8y6t3GaH18B9hNdB9cX6o3YZ5g09
tpeqmymkJD1OOLDbGXKW11JNt7YmQREFNWyP4I67b8sQjQly5Hpvq1gCgS/h2I7Bz7THgvh3Ku9V
RX5vgv4T29Otcixvm1d3Hsk5v2yxkmelfekU8I5jQn+6dJIQyo2VPtsW892MeEamkkNauiee/oqr
Tephd64F6vVoXYcleB/C7CHOPzoTqGXUWz0wvZhQiaOA5MXRehyu71M3gtEux3RbI7/eAYx8nrpS
Pmau3OgVlORRx+7r1Ek+vXlT9OOH4zoX7ssUiIC726qpeoKCicWBLdoOawSpnMBV272HCeGtWXTD
oWPgwKfJ05+cNlgjZDIilkyHZax2Y1sBHkzNvWXmv8EafzTGKSmk3Adq0OeKY98cqp1XaWb3dXPI
NP4XL+gnQkgW63y0yDfEWr+LWuw7yjWeDfN5zKNLjpxwZHLdHmI+xpK0PR7bXFvR/VSTiUwS+uJJ
J5rwuCrHm05VmopjOoDgGxpqhColPtidsFU8CktHj/g7di1gLrYzrkvUNpxkUDzmsfpFilxdKAWm
ydjCChMt3V9Ba/BxiLM7XRvlc0Qeitm1/lUl9q9xbA/G+uKVo8ZHJsEkWsaV7BwVJVpWPiwIeoQY
bIZ5TXu7ItFkd7Rhd6CNrTW5hm9nkyaxiQk5W24rlslB192hLcs/NhPkzj7M3rAfsoyzGhedugaA
NSDKNUXwPQKcz/GpGmH9uOBzBcfK6DZk/AD0RzBn09WxyFV1dmZuu/NcQYUWawSdJlLDWxn9uZGd
RTD7eokpv+HeFlNrc0Tl+t26307iPbpQF/2uBbJVNUHnW64dHseC2phA3VC43N8C4Gq2BUH09X/k
8QTwwtMsQ2IAMs6/8ooo5piZ4ClorryL8E+BDtvEMallI1wB0oD4YVtgQZkxG25gMHt+kEfxbqY/
5pTOpdzENdd4QuS4hxzy6lZH/fvSGTe0v1HAS8M9/AW6fiuclWSLwJTr+Av/MA8OJSAyJLnQDpRd
V/p9HGS9B55kIfJ2B3aJmL42aFucaF/KKu8xV58yi8Zf4XIor3Ttcret3dseWakO3avOrh6+nSsh
MX0L82uO5/ToxviFZYeoZ3ECcSgN7ro+oFOlLxxUCrvYDQNEgqdapxY0JyfZRoPBxKJx7wuH8m3P
NI8JEcDrzxea6AbzEM2LdWnC0dqGQUxzZ5ERk6jS7CAFlcyBTik9dLS3ba3kkpMeY8Jn0Iyzfkk5
ihhT252d/MGruecQmGTZpSnmI+Ojx56dllsIMA+yG+xL2KYncnSeA8Qhbx7p7S72qD1fipP/axUy
i693dDUTEhOXKbd5C0a3oQ2i/UqIG+7HJsVZHM9vsrfNvRFz7gTEdW/HehtV8xv/btZmyT8ETBOQ
qkbfgGVj9uGAvrcnd1O1zqtuY9Rv770qhb5deCRHr6JBiGFzmxKrQH9N8PNCH/MkXU1GRGpohEcf
xVjdtZw+BZ5bqpyqNyybk68AuGRZPPu2CzansfYBXYwYJ9TbHFGdPEBpFlxZqUCIbx0vueObDhKo
JWuWjF2vxMFPPukpmOQvOza6r5KmbYxprk9CLNtEdYwDSrojNKLW2lfaujNFWuwExHAkoa3tiGNy
Zv4NqZOr2t1oIAlnUCZ2S4idGxrTwk5n/RZRAGMsKg/xFAX4r3k/R6v6y8myhguy/DKEePJE9C27
yGTBI3Vvxumb7suTyvNbcqzippcdTg/MP1lysV1P+mmocDjTYmF62PEU7hJ/oYFiyfs/SAsQlvPk
d1jZHrjnhMtN9M23ZuyzjhlzjvB5Xjz1DW8R/5AtH8ssQKji7QUmz3mhIvzQSegm0mn/msBU8EHe
ySEWcL1LHuo5719GN/Ag0oR3RYofmf9EyiV5tVAVZhfeLf1ey2EJuy8c48fWq9mePdFskAMKP3cy
LJxx9DoZMrxEC32NQxt/zVJ+CZQNeDecFEyANV668xjN7LoqT/Zd3jHBhXQuO4NaBWyh7FA3Q6m3
oR08JCHPDctFYxG0aaAFbEhV4GXE7BIltbuJtAvZcIZzK1ri5BEE8G24dRrzHo4AjjN1YQnZidDE
KkB0c06M3tfBQN23xeZYRtzWYsSSqrNeRhHe68z8Mq1k3qhq0MiXaxFTUj71InyBkspUPl8YwNkg
i+pFMGhUL4FTv0Vzt2lm9SequK4R0t9mi/dpMnnBtZx+WCAJUiNtnnsYfZEsHyHw0FHC1jQa1ifZ
THurXKSpSrCHIImb9XckmK1RRwTVo5h2XBIeeg98yZz7gW5usDOoE/lY/tnzrWxRDMc4dvdBUjqb
Tlj4hkFzjVw5qDRoDxR43ppBBMk851y/nBhP5xvVwuUyne5TKLYLsEFUGRT2XRY6nCo8RuCyOBlu
TaCP5ybFg+4HdXXLFCU6pUH+pDFVrH8WPeC9SrT/lIKn4phKnfTsfYQ9gb+skdnW086zdmbkr7XQ
HPX+F54fEgvdjAzVXCwbI5yz9q5F3C6o2945JgToMEajy3W/LbzxprU/UxWdnR6crtGGb1nZvE9U
mGxsr8FlP7b3PDp7DEkWe1v81SpiSq2Qw86zv9uQFH07exQNleiwvOvNLbUmSDlBcbdEptxmyLmH
kCIqAy8M4R8gjy3J63QML+7UwwDTHA2zNDgmuDaOeRxTwoe/ZgcVjNjx9MmaY/nW4BIA7/y2XThw
ZkOwTUxyUCVCUWobNwoSgzmxHuKxLYonTFcOnEDvlQlgCTPYrI+1U34YBsnnNS7mRP1tMuNzaxMQ
1AjwNWsJhw63uZ8NPtyt0/2VciIunKK9Q9F79tLg2prMt/AQ7FTchqTSaMKZisGiX8B4BaKxRrvH
OyvDyFKJOzdq/nAupAzPPPNf0i5VtwUJ53Dnhd0B1PS3YXf8463qo+nbm2I2DLT+4q7XFQqKQGPH
fIphr8uhvuvSr27bUvwSsS5uInVb9GgMawXwhmzZ/UQhbhIxLkPIpHmkhRhT/QlrGGBDSvi7XV7G
4K8OgzWGFPYl25W03LcDoQlxP1MOyMSx4RiVv7UoQZUlej7mGt0Q+yZvKFi0EgT4siWBgrmuxZos
RfAEEv9FDtAmSUFSg9F4DR8Q3YKDp389qE+9dCZssAZGKG8CMjaqAyFjjijxPnKWb5yGL+n6/AdZ
/lBJI9/qyLkVLQ92N7R70atb3hHNspMv+waf0KiyT1AD7+bKOGfFZKTTtpI7hWsjMIZsl0kQIT1i
MGgRPqzM2ss4JPUFy3sVftoy21uYQamRhZe20EEby5G+PhHRbds7Pq2LWxAod3Yo3icPE6aXfHBn
iQgBPMbVcuLe8Ienhxd55S0XrBSuwzbZF9ZH6MDMm114k82liYSEM/vHcepHKVkqScYlhXefR+77
6I2npcczmlFMjhH1OSy6P1Nx6D3Jrko+DM5Ayz3kvKj4a+J82AYEAMkOI4B392F37W0b1Xa2EFGN
D7PPPkZgS5ulketKta9iEk6IzpZfc1OQZkEkpGzsXdNiwYykARZoQl4XGJqWV17pdypuQJzMEetD
fq+8HLsYgJO1hOutJppaY6tqbSZ2dSbq/TDbjxg6f3m/bVGwyEeY5BMy72NrE2hIfZyl6lR5+gy4
4iak95Toq3eAlFXvvVzDOFT9RjdOv51qD1+B9Th6/YMAXEHhJDgoi+tKMD0FjgRFm5vpNg3Cr4Rc
uItjIGLlHZsOyTlsv7yIOqmq4twQh9RP9lnwhPcJBBwJYcJT27ZNeYMCMIUFqzeTn3Q7OT6fFOr0
SFZZ15T7XwEokZgTMWzceGJ6DuXvIuQSKj4jku+MliBjVN2fVBePYdS38CYK+pwQKzoBnEaeGtE9
xsq+scPyxYqGRxYlFUW+Sc6Gk1oKrOeZgzGBnceqn169ZD6rvOs5Is73rLI3RaeJrLKAjoncqkjf
m/l8jnK2CdXU+MJannnztDT2Q9gUABSiXagLRikPvRSEfzPYyK2/hNw15LygKTHHD9zkGlmK3yXj
VE05zMPizfVYAFqjpyzH5LTo/MKEc5VLe9fhoxiZ96kw/9Phnt3DN3q2PIz/GDm+rL755YzmQxfy
SCbVLnRktzEWPndOB2MUBiHZ1MeC/Z7kw5ftLO8y4IEITUEUtNmV48ShU1Wbbl5u0CnZyOHLBLCF
fRPT7TxZHwgFAKRZ4zrysQUrU4pXOXDPVcBE3ZFnO6oxUXWYqmO/MIZDNNyZdnwCyHL0LP2UfVQR
0mhgj5SuRuN9lwiCZB44mMrIj4tR/NWroNzARaPL0uSPN5Xjwm3m9KryrPdtwfG76Unmc++m6qS6
z3R5wMRMuMYtTkhNNRAXWBkeiKgMK9Yx7p/ioHhPmoHbWF1eBtlJMmO8Nrwx0qpguuWF8HvGQ3Xk
vYZ9Yx84uvAwQRlqK6c89Z4/ef173U7pkY02w29/6TFebRoNRsQ23od+OOoRUio122KfquLs4P3c
FWXHja+zlh0r3LQFMv86x6L+Ww+IU3kMg44BYooNv13GvWem9ythGKwGyZBEED6M0+6i6ScqY4dk
yIjjJMhPmQqG23gkNNH9pZvhkJMROaZjTm+ZszgbS6v6OBchZkQtf+mmi/YsdX6WwqCCMFqynZ7o
cAJqB2RoEwbVpXAhhS5T8e3G60EDPyA1bIPezmn+Oio8J5E0m60eTtWaUmoDmBytB0qEmVw+RSnT
AG7KI7bKBhQgWjAik/M8Tj1U8HQkPA65A7vAsp8E15mZQ/texEmOV9G61oF4D9yUYnmB30kwm+Ic
ggEgCo9GK7mERUfHAQ9iM1M6kCO6STUGNwwmD9Z1hutzo+nuG72MVccMMPF3HhGRscH1KDrDb5xC
7rCS+91MgWBr4To1KdKYctaxysYOk/Q4DfvoiOH9ElQm7KmOfSaS6b2Jf7cpAR1h5GbSv2JbI7wS
Dh0oJA3jWzlqPkFkrKjfGD7U1AAR5ECEm2kfeyJgIBUKZiMM+cvyPUBIhsLtcUS3HuQI9CnvcOdq
Nb2ZFuxGnCICUE6X77X2mNjEyW1fEuleKd324qH0i44yDdqbDcE5NWy9nc6gfDaueDU5R09y6J/w
oldWtbPYXSBaBDfA1OJdO1jkY2RmbJMCYg1wGxCytmLEqWTuZybM0yCcr3EIziQFBpLP9wkQ6lOI
H5KPBxCitHzLcZZjRbZDrueNA5gQP66BVPVQM4drxGBTblxnvjUNxGXt6K/F5qi1diH2BSIi2S6e
AmL37FV/4Z04eEt1a9ixubOZtexKZeqVfzFyNuFBc5OU2lrD8TF6GmSgi2KfTm54JDnHuUn8GgOn
PVqyw/Ro7BtmyXNpyTfPC3ZVC77Qxe/GOO8vd6kh3q3BSwlyXEyQB2J4rckMwjbOMVCgPXy0zH/X
0Q0qVQNQbLHu88Wwd2aqP3ievTRhVyHfZI5S7blGKTM7JOQ+2I4CCHTaepMjeapc8S67fObBrtdu
wb2vxTSdpa0GAIf86vbjSxByNgUelbo/bWFF4DP1LhgFcmlyOi0PA9spiS66q6es38E7Os0RQyxJ
To7Xbi/ceQaRlxOIi5vbzgrnvR0u4ApLDEdNQAhWg9rAfXFxlPe7oIKG0u30e0kExW8UflWTdDcj
4hm4rNpfSvk91nzHpUtUBHYr2hQ2OLuHyAgxZDiZGeGWwp1Ye4AIQmkCzzY+ZHGh9lXSWBuHV9Gq
sWZBL4UHbwevNumRm35uropOgqsh7AsXiF2DHnWjo2LkTqtMP041x0Mz9JWdPsVjqDcjJEfayubn
HyrA3FX7UMTzwVno+JxAtXcMg/YSw/uWbrNil/A6bqEV4rVw+geHV9DuX6DPXJupM0EkGSDJKjfB
apCe7dr3LO6NnTutR9/fRkjk1KyNFNLvQCqkIaPKBIkaHisnT2shX1FkImo2otxECCFXNtOCt2m8
6o3cMtQJQRFiRTjQRUDayGl5CJhOnOAKPDQefQBoDC1GWM6dOhlh0AawBuJEXnIjuRIJaV6DSfSH
dBx4Lhge7/K5uFSCg2cZfok4+AXT7GK25fSazm8h7hmCjMwpaP+ioDQHcBLSPsS1LmKSiS+QeYyb
nkKV3M558sCw2H7qekYI5uJp3woO0u6GczzTQj7mie+E2XcHDattyv5Ze9CLHYeOhPU8PaTmU6wk
PvDh3lpwMuJs4h6zgEyoSE/VtvjmUHBZaOHlftZpmM9JeOhF/egqiHFKNL86LN9DomlNKILg7Fp6
bcuat+Yy7+u4pp7RXvsLyBrnZgJXFLR9N8doyGH9F/vMrQk0dteO3VX0ue9GdKA0OXt1CWhs73Rq
IpIwya0dMdPhlhjseqE/LHrBdqFHTWrRsQgsGsJpbY5HTnsfntfDhiIsC3/IvsP+1e3KknrWKc2t
bWNpLM94yOym+LYuC3LeluvYcMCEeyMzEEUJbo48k8sl9sCQcTw5xQjcO7nU1hEDBVhABCKwmiQo
FzXk2ymIHqmu2Q19VD/07Q5iBQ9mazcwJ56z0oM6Hcj2VJcpmcgRiadsDnFdOoeUZ7p3bHwN47GI
wxMOBOeAxBpsXa76RvEehzeq7tqT1ed/cBN8Ma15cvifKOwh9Wmv01n6OAfmpavHYN5Wdfec0DWx
icL6LrDlcMzXOclIXMP06gddhGLfyORl4GnnbcyfxulmcadqvcAdi2m1zzUY02NzvI0FosaMLcW1
aAPVAXskCl/t6956ZzuglTMI/hrL6AW2r+nbKbQdNUPXW+L8rCPsEJWQh5AXBGInuTsw0S7I80wc
2lFEwEKxT5IPJpwnSL5Ake7vGhoHWlIXDknZh2lpqRpKWx4xWFVkwzsILCUk7T7fSa+OzwZPCOWa
XOUSZlpxgJO3I8glbWrfOAwIGWIaGSJMDjje+6j8rijHqw3zTXtxzyI2oIdzTi8H4imp2C8N5ptV
6tx79VqNiGYemxVxiZGtsJjesxT8Egd+agZ2gyiPlll95+w5wGZYxVd2cHU3Qbw6lVl2Yma/t4Ps
rh3ja4BSvUly5Hc6m1auunE7Ls5TgjFxMy2QH/ISlk3YIn5WPTMuh02Yq47cEw5eVQHN7QNk8dDh
2S8Wz0UCbO9iJbSfVi300Pulqj+U1SJsE0LfFPXFTNJxH7O4bESCVaIw8EGZxxK73pqUgFaP+mW0
xf3kqq+KouYt5WTE9GB+6KDAPmVWpyTnkQLOU8C1hPwwgEMXCulf9wAaZIEFUNp8LwM+fi/4naO4
Y6lwSDJ4KBKZRbWskQdXT2Ddd/Ml36d1/I42hpCXLL5uPBxs4Z+yB30rkuEyajv3bXt5z8b4Ky1q
EO81BS8ykUx8Z/bMnFWoDoud5MRdYbZhEXTTA2z28jrlnIZGK7snncPQWG4sBTMpqtA/A4MpTrWy
AMa2+axVTtJm6E+YdiM/1Qi79XJHAWpwdZTkS2Ta57jqH4yBdcxsnSMNf+lRGcYJoC6YW4mEXeYl
x2NZfo6JwZRwbPizIVvxfZsImzTJ7tI4wS3QxMPLvHiXWbChUm+zrWutuDl02WWZHY0OYYElB0x9
DtiKH+wKY3gY4qAHflYuDCAZkhBmE19t29j7CBT2tqzpHBbF7wzuyLVtmn1qrXJmXH9IVXacrtHv
rZe+MI2HxI7VQx93+S2E5RuMFMUppWGaCulUv4RzeAwMpMOKHkgHob52p+lkjBA9XAyvDkV2MTNr
NrOJ+XMyEShA5HbJuKjK7IHIlM4+xdF1J0utz33XnT1zl/YRM3Me+/0yyvuqGD6RMbepx7bKJfgF
qE6xLVarTFy9d2nawepib7e8D2fCccI3/Ft6fiTn9DBIqJ92Ghi+Ssnkq1kT5hqOjZ3eT04TXUjG
q/TTmgr8y1WFjNGlPmvcmTA5fEKPkecSfrd06DVWe8bc/GUPMQaBYbhgvGECRFrjMBYwvSObOUaJ
zaoIsg/RM+wswvpzjs13V5F4hQAVbTwdDU+Gre97l3ggnCV6MszyHLeAOFZzwCVqOkST5SFpyCtQ
5Mvt1eVPnZ6NmilwnVu7LFKfTJQkcwVqVpSzJAduJ3cNeeghMiYMPRqMM8Lakkm4WnZjn7JoefJ6
Qj2B/GRF+Yh/eTqFamCxfQdW5ztrC0sklY/byNoYvY6PLVudvZL7HA+gyj/WYqz/XyD2PFe//+sf
v8q+6Jr58XcYl8V/VoIZDm3J/3uD2O0nSIzus4jpc/3N4K2bT9//9Y+f/+nvIjFh/dNV2tGSTnOT
rZjO0H83iQlD/1M6js1YzDVth8WBvrB/V4npfyrPlY4nJchhotz0j/2rSsyw/qkN/Ei0W7n/qib7
d8HZ/d8NYe3/+Pl/tu6uf/1/FInZ2iQPAkvQltojVq+t/1GzGVojA7FIvnfNBFwxzeyHxrQec5Xf
tEpH1y7th7uiBgVjkST7ZOT1HSZGePy70K8eAU0JYQfX3Iu8GyLIWy00XkwdPKnBUS92xaR2cRA0
KJth5FKmvtWARpCvsRtAi/fWXREU6BiOy21iZ/CMbWb4dX8uKX34i9jbTDNEYO1+TGvYlLwzEcBP
Z9W5AvsOxnWxhRTQ/v1p/1+7iC1T/b8Fa7wujiWZLrn0HTqWY65vwH+WHnKgDWedR1enqO6x7H4r
TFWpY9mEXPsXbIlgpUz0cbt2VlgjPj2Uy4NNJrrH9ITzn18ODHWhuy3d0Cllwj1t3sOqvU10iivS
HfA2e2AmBBU5rkOdGrCZjiYbrMDfloNpWyVvkKuBPjfBhPtt8qVdlFe4hA9An6z7KOclILVEnwyq
463DrJlrIJKdA0hvwyeRO0BiMyhBm9o0U9XRMhmvg4m7xUiedWvKW3qpL8Y6bV8o8NlqB86WoMvM
cevbhahFlCzZBYprsY1yLt2JMeOCtIfIX6r+ozf1m26YIJcTBoTR0Xs34BjWzHRRxim4mPQTU94r
Bd5qE9z3yRSDNKtuZ6d7BUdtofkVA6NmAJlFAk2IjRpVjZL16Zss8GseV49q8R4GFw09haZAWysl
GF1Sbfnt7OREhh9Uc4+fdDobheZPAacKsRjXdNXBj4Wd3HGcNmIMn9oA1KrG8YoHfOK0ZUynYqBR
SLRnNk7Dr81M7XsnSje9S6cpRc4YNxod7coFqyYm5T9ZHy9HsGwfMnDXnulg8tue1wXLZs7xnXI6
0C5F0zd3cwKsrvPc3Ldm+p4UxDxVgkitljd0rAwgAthPEobQNRsMVqRx/Erhm7WolG8SsMaz6+1d
yeCuHJevNAmPxRKfQ89tD0zEJPaEGSysYx/73u/HMqUHo9rm02p8rig9Bty7xfLTrh+Cx9bMD+Gd
mzrBbbXmgafpqnTPqLNmLwwHvt8M9O0xcxivT/HGkB59uTF8nNF9lK5zxP+Nk9PBvTaZuUkVyqGp
kxyBEPNPh9uQk/5+BtqFhINoM1G7Cf3JIL2qXtSASkz8NABOZ3703RwdaVS+qYjzlE556acWMOWK
qcZP5p5z5qmH0gqu7hA2RxbSbe6Ea475Fev5AnQUX8EQ8XIOjFf3iyb4SjR+OmTIYcT9YQqrgYC0
HXsZ1jIGi06Zip2xhNFWmZVi/qtu4pkAn+F4m9KYAaEj2B2GIPrFleLGTK/AWCXDFM79vcz/MCbt
9i3n6iSNKkyfdgHhqNcb2cYffZ5FfhiRus8hIOxqE2Y/HqbfXkW41sgTfccidXAUh6SwIMzFBJGW
jxjvdZu0xJYhp5pWcc+o4rMx6+ET0hcpxVFY1yS9anJSWBNwBWdzf8yxHuyjGFd3bYhTPxonKTow
xkBJG0U8AjA2LhP41kD+Di2Cyq7XvUYLyEHopRUqaCLARMMn6oag3A+leBxSl2Y/xkrlUJw9HMMX
u++eFQXK+6C/D6N1qJv380oK3JoZyYS+MvEp1fp1ltV5nMvBT2Mq+aqAjpbQFlSJ4CgTTPAAmUCu
zWjSotEMn4/tPJSx/d66YJyNhp3FQrOaAghR1Iesfz3eMIEqhi5zGqZgvGS594qyvhZt2Td11HKQ
ndPlTuXhSxXJu0DOFF6E9rnFRMyIo2DMjzGvS8fHOgdjIWR6qYt0J7tM7yuy7ptuQR7NreWcV8kJ
SC1GQWFsSCaGN2Uzw72i4TyHNNZbKHT1QDDeanb2HP3pUaM2mcL0EDLLFMK5g3p6oOXjjqCkeWqR
6ZuYILwJYGX2wm2mHSxmS2nseyNc+3Cb9zwywfa3RJtTTeGDqw+hWRf7OEJNssaPumxiECDNLmgo
yQ2JUNcWtThOaCIdCwwtLJfdZvE2svmV5ONdjT+d7AQm6ohFHoCMX3USTHbtvkWyFkjjxoPQ2ApF
86m7ydh5/PJ2gDSI/fMdMkF05mDpHmrdAsANIJjS+bnvgm9FaG1LBTrNf7HapWi9eKTPsUk/YSB3
RoQ4BNCLzvF8iE9L5Vy9xBxvGgT4oznkv1BZ7mbP/TOzi/oFEvaGlEPIKAvEuLUZgzh9qim+OAwW
GoXrmT5Xj/5q20JRVELODY/5NW4z4+DSekurMStfDQSpXtpzUs3bGtPkqV+oIVXTXRytFUvIm4iY
BNQmmTCudxtBosLc17k42xhgUSRTa991CWBr0+j8KWjuxZCPpzTuDzKpwFupEYjpjAUjwEK6G2UO
EKLC1WfR+DUW9nwsjerTtpziUE5SH1t2xpJ1a8R+tQkj4sMqhwBhShK7S/FMOmTUiLeuHv+oZaZZ
Aam5o56a6Drolv9bHmbYE72pmcySIySnQ1tTH2HGHzOPxGYAV4KRMvzw5omrDRr1pZUMPGHjPCth
r4ed2C/zjH542msOebZyavGGqCAxOA/wJdD4MC0bt6Qg9J5NxbKHTKOuZey5Ny1dn2Bp5lZeY4Gc
knZUDywsDzXgbqY8NCZCMMjwDar0oprqd2420M05oBRBEb1HIbMY0Z/0YI9/wqE+gryge9lk2tea
fXoeTfEdMW7fmNyXqRrFpxpt8jbUewLbDWMelV8JgRbXEgYuaqVHfxze8IuNDr9VHvDgAUdLH/Jk
kcu0tzwtxbnTBGtxNlGKOBf9a9t3sPSgsiFHYHtvLLDwYMSfAUHYcVVy7QthKK8/yrv0LZ8rd//z
S+DR1CluLmSxe7b56La2CX2KuuffriZ8+5gYeMmnxJ33TQf+Il7/xp8vQ9uV51okyExDf1yIO2GM
X38Xt2HJGfTYV5Z1+vmJBNWDkfL3SO0vEpkBuiFcgCcQDEgpo1lXBSYmo/kGQ4mk7vr9/fzpPz+S
vfFetFSyWeZhsR9gVKV7z11ZNB70bGEfol4HjGBqdyeIfOMywvgWr1/+/odUIbsKvA5md2+pmjAv
y/HBpJ4WJGHSJcdmsW/740hR/Y5Vp2TCQYisp1tKjup1SqPO70TNC75+GfP+BUQkGXXJ7m45wNcE
NH72gOH886WtzJeQAIXvKWO1Nb0WRT2cf74EHjjfwPSmPcHwL1UUFTdiuAo1/TUZPCusjklGhy0x
L/KSfXzSDbJa1uEUyijLskRj+6KwEYF5eYyeaNV2JPN2zjzaAIkDvf/3W/Pfr+DPr6mUwVPTgO6K
tI09z9zo9S0KI3o9EYrBuTs1nmRUKn4ettemr/Adxo656TSzxDU5OMXy+PNyYi0yUbyYBOFyauX+
59VW9swf1Od69/PTrFVst2ZJliLlwPHz3cep/e5mg7efx+hfL4ihcDN5TfE7ovfVbzL3d+5Mr3M4
LD65Wn12ewDjhTCKrc5HmHk/7wAp02VX9tgjRkueiKzXZpueQ/zLf3/J6rz9+0ckZG+4JL54XvOg
pJFuDT1UZzVY1Tk0P4IOdHxuUhCnCzxLka7P9folKZf8WMacbn5+pn66gFf3eWmuXzMMXr7I4xth
BUDJhM1jRBpG9yGQpbK5qco8ODeWQeQxZSCmWabOP1+CpvJ2PODs5/aDPIh8HhDjRcQ6blblLq9Q
qztjbM59bTfnnx9N6++2hiAqE2AMVFPaXWIMl0nH2Q+sWo+ndw3lWLDay7rLjj+rwc87/veDw7oQ
SBuRPIVnvW4ZBu5E3dN5U/Pm/Pzlxa+h/D+UndeO3EqWRb+IAE3QvaY3LO/1Qkgqid67YHz9LFJC
V+OiezAjQATJzMrKSsOIOGfvteGbafX8bk54+LXcvc3ttDi2oMsZbqMFmOa5KCI963aOPJjmeHP7
W0UiILYxAFAqPhXLjevGGmbr1jXCY2N4VE8LHSkuYfEucrR0Jrhz3ZAt+3evTnAOG+Wf08QfTpTN
5nbHQGbexpoc905UUeRcDn3l0wJvs4sorOk2drrpNs+zbxpK45OqHNZQ6w1klgmkc8HXvda7QjOW
CKod42hqTMe+bvUGlKAoDKlLGZ275Pswd8V8/o4D/DMXWX1P97B6VF7+sJ5u0L4d7R700Hqo186r
P+bNg4ir4qEt9bf1dBtXM+E1TnWsfCN/t+J0R19Qq8qg7ds6wFxVB24f1v92uJ6blxvWPWZMn5Yp
rMP6A+t91/P/+Pn1HIzOT2mUxsElQjH0YLRiEu23zAl3Ndwli0nQyZns/Oj04rtvhyLQdKzvWMzq
FJCt0iArpEEKlyZ1ycfiisCzYLwC96HDNM8o72+n4nXsKTjnraUHwKWik5V5dyET4bwfkDh3R4lZ
d5cUxJL04h5kG8NqkewLc36c6RrtNcArl16iYEm1F4uMp73JKlVlQ7hvEpDBNGuL0KapmTtnux+q
fR2SQwTbOT2IhIphlYWPVh4ST5WmRVAavMdfGzS0r6nT6CTPInAzbfJwaIYZOKK8aZFczBHVhxo+
7UZ6XsSSB0I28tEk6T+RaNfokKs7WE1c7sBBFBA3SEC7dEO0syRjdj/2NyYRWPM03aNlsfpN02fJ
3jXFkUXeL3QQh0LY34Z8Tvd1i7tiURKPAptGHORqyi7MWnZm49ImlcxT5pjKUS+Vfw6rYj8p1v30
CZ8iQYiS7W3MEimMYRc10nz/FKbiO4w3HO50nzckpk57pE84yT4pOGSbOaJD2aL6q/nonCyaGnVq
gWFdNrz08YUIpH3noLdx/U7j8h+e6sJvzuD/zSOXpGep5Xg4M9bDYvl4qkkrAgBaZRAhg44RPFwa
ZpesFEgq74RPIIs7nUDSnEWavBd41rd9o6enblS3biysICOchbmOi8mjywmOSh5iV5MnpWmQWdDv
7Ko07oJ1U/dVEiQ1HwjOYCY8ZYji9+EsH60JGbGXps3ewBiKCYQPhqrs6NISdIPI8rk0FUqneGiD
Dp1JoMDTH0IR8ia7eCBIdzcZOaQhnhtVZGivYJ5V8Ew6zfXPf74yQ1Zf9eJnaWg/0UrWC3oAKWVW
L8D1s4e5nEgOnhtrApSt6cxKAI2t40RAjmzrkiy/GpxAGzTLk/dIcqDw5S4ZBvej1J6W/1lHA8FV
8nYa/O5EykZO/Shc1Fv+8zhJvN8ctMvrqsr2l5A3czKiCeqw1WiqcwNF2NpGOURv0bK/QU9+KUlP
PrvM77F2Nxl2hjza/3mUwdlihCZhKEa+YhK/ouVMT1yXt1yWBn4E/9vsAQ/Q+aITCYpYvqxhQwAY
cAJj2eghIkMyCS72clXKNJAO8GodwlNLZu/jlrJSe/ANha+G8vAm1NLfo4f625qTPZQY2BnG/GlH
EQrbpD3UabRtxJheLWxwQVSa5sVJeXXgu4SUSVUpo72XUcBjtkjRxcJSAM6ray1nXy6vsz7NPzwH
v8IwtBsnrN7I+mA1OIy/0VKFXehcHWuKLo0x7e10fPGK/nP5OPpp+QwjyCGFi+l9BX4X17n+rCyK
L0Pl7PwMvY/PDJBVh74nonk7Wn4XyGWjY/w/Ikl9BZ/7gO+Cq0fknVJhGsdsufLoNGbAjfg435In
uBv6IgVnjq+9xcuCQmuyJzNy7pjv7I0i/uzItt5EmvoRvpo9IfGtefJlRV5nVdU7ohgzXsKlaShP
RjPJUzV4H1po3XWCljatC9p95fhSy9o5IlX0A9ZSfjD0WfhnL6J3s9PmBnThcoNdsbqOyvy7V88/
jd4fg68Nfqcp8Bz195xaZsqlpZ2/7kF544o4Pzs3gN6OSObfBPEhO2YD3Xb6JmTfkxOHqknR5C2s
/q2oKmB3y/cqa8P9iPF7ayEeQ3ZNcPI8iGMi0teC3tVB6jmpYTbsfGdOKUBaPwoxUvjNm9ve695p
OjcnsyYM2kCTMNQNMLIifNS0KINxJ2xUfngBemz8sadZSxY3woGIhJwRgxOmAe9oO8l9aGZpwKwT
nVaIDcjsgfk6QEKIh6bIi2o52yrDsXbz8kIYaoK7jiBYU4vNQNVcHEbtCeMPyAVnClInlYHt4fzK
yAL0ZIXUOaTpzDWJ9qXAmtq1ey4Ltq4xQLbVSebWty4Z6kPbLVokE1USWmHoj4r6JBy3cmOE2YDz
ftQv/OeRZqRlfU7FbYrzk1VHT8J9S02tBoLAzKDwcGoVPB2aejCD6SBvO726xlWT7EuhXt0839Oj
kxcUPdGhDQVhW87UUzYsf+MMsQ4wsXtArzX1P1vvKO6UyBBLPs7r1dnNFy60TD4LkR/pWvdBmOsd
ScCZhWCPAX/myq6T6CsEmITOYqWmhwgWUtvdTXV0nvignEUBMiavDUYg/2SYqBYjAEms2evN3Ewu
uYOxvRuRizD/o2LQS/IneG5B2yDht4T7K2I4N7L+Cbw2bxa12H2jQ573o2+9Q7lcosxswyk/Fb0O
txA0WtKKYtjgvSF0fjkmGA+prs9nAczftUB61MCkRADUwxdYBi+DudwFuxAhzToCdzKYeGJctkKt
AhWTAIAn252IdTjssdqby/sBWOYJ+6O5QelPaHpbqV1qjBCV7CjA7BkHpm14+0gQ1YirAJoFObdj
dxAdNSonyeetmnnRCVTTd0B4ElT+6HC1lLeEItMAmF86e0fZgjwW59x7HlWwJEVSsEyqzHkm19aA
XT/yTXbK4fuY41esQywbKVW9Ld1jCR6BP10aSbyrK+RbrZd8m2mDsTokr2dgnlK7WrE3dfnIyu1U
SIafzp5u62z4HVs9CjmHII/GU3MwWlzNEGoRWRC5z4lOacJw4yM24xYLsHsUSAhPENduNLKiUVvw
Vk5a8yRhmSM3RiXb4zXk86BdZmqatMT6lJivooUbKvAOO/fZQCNeT8YJYyX+O2qr5Aq0w55lEsri
KXzzFJOXkeqp8LPHpDdBzTQS3Gb/XMfaoawxb6jZJqZG+qcop3olws/R4gUGVHPJW4jqSdfsEkLS
0E59DticUMroSJWWAWdI9Xes90taX/YQD0QshSKf8GSnENbtCBgol8sCctkoo+III+rnMjTaDtrU
5JNqCVgV1S9soKPGR4OStTntz0UYvpikUu2bcLzSrMYlNDHKHESjcclBfQd/BMXJVod96STIfvzs
w61YIE8aE3KrcZFKkevh4ukgcVSQXcRFtjYaZxe7E8LTJNqbiC8vVU9RwaYidcm9ei/ldDcPsj1q
HZA6Q6O0Ry9153hXy2bJ4ywvY1vrDEDWj7GJv/vW0vXr6XiMMJXQCZgnI23Tm16xlODT9bNsUoLh
iKdo8nA3gWzeTTGmqNH9aCjN8M1WgYkhVPEeqVBQDuOFw3a9IExCdU0hmiOZMn9NdBg2duUxKrjV
1fRmIiQo6ewipX4Kq8OuD0eFtLH69/qpnSdSyH2MDYhMozno5xbL8lBHFwSu0RnpZxlMIa6fYdms
hyiwikPNfIZwas6NBgNxasbkS1hhUDOjOqhC572xNKidSe0DYmXN6frX9RJP49TYo22ZmCAvl/1l
TPwz//+33fUmqMkYOOvpvP5cCW9o2PwZG5ehYvCX/omPlYVSJpeFdTTtMEuiZ/ZH2maavIYpX4Ni
dnF25Q72vV76x9D3y8NXOearlvWPc19r9fUuX7f+o4DzX++33vC17P96gH+c+3r49ZHX+/3/z/1f
f9vXw3/9tv907n9/ButP/NcXQjqzg6C4VPTp2iNtIWRiXOoIa9Nfh5aaYungVoPSfmtn6a3Vkhw8
RVV7aZcaS2GYH3JqmGnSlZnHT5R5j6myZzKuvPJJVNm9RqLsR0QuFLZSW5x6ZYYvJEHsa2iXVS0/
EFqPFPgBssaNrV9xJNpbK4QoZo3l4wS1L8MPcXUWqnBqOC5WXszKqLWtK7y06IU6IsDDmehwsuUQ
zGCzi0XNBbIm2plgH4yz/BCFs21iteVbWhk4Y0xN7OQQOh+a7r2melM/zvOIJ1OH8ryeL2Y8BAMw
opMl/Cd/YdO6LQIbZlwbsq76jyjpulOqd6y5tcdSxm+T5rWPMMg2lBrIGhA141w7DtsmdLx34kGI
cEmaIvD0zHgN0bXpCaN61jXvaJNhqyowT2asU1TptXdtYYxXIMBBUHWM9lqNS5zzM3/stkiMNOhV
Nb961LPFct5D33tuHXCXCd+oTY9y40OrvBdJyPYjusfpFs24vvFL2T7OTfSoUtLGZhdD4SCg9npa
5n94UPpbxzXfZOI7564bMExghG58WzwzFPvLh6MlKyhnZm7kjwQMrH+ZXkY1SDZ0QusheTf7Npsf
ZuXdIXjVydLRzr2dzrfd7D7ZA9nhJv2SNk6YyluZj7Qq97a1YcFryFNj7zsYOYdJe8mc7jGyAb4O
1dzem433M7Ns831OO+SkhRceseFSsyYnhp6Z9TRBTLxFs9AsyB5FhTntdvX4a+h5wWoHjT4J8cAT
2jYF+0balU6frehb4MAlfp7+akv41mNB7zdFAM3gNyYfZY6h0In0eT+Y7j09q5Nrm8l7ivqyB2X7
zWeKceQpfpOey3RsTIt3S+TfY9ep71uV90+eb58bUC0HAFkUotEH4G6h25u4k30K1WCe6xAUTw77
qWYGjGSN1Z1VYjUqEyuI6hmBhqj893SCnunGxXStOqG/ue7D+lqbtELPOSZJ8KO99z42DH4jba7b
Mbf1p5G/akYjy1+XEe2kI2kdKPXvmzj50Bvq7lWYX7wiHT+sma6wFFpMfDOA2GVkIk/a+UWD/Jgy
s7xMtea+F+hsJvGu9dCPdUEZbj07g1TbVCDOtkgOmz3GdOs19T9sfDHvRlx0V90iE2k9VA52DGlL
ebQScutIi3n3fG1XN6337JFCdGcv3lJnOU8g+3DgA5Mde9znm5C8jRtZjD8k8v/7NvadJxuYOxPr
9B0uhnmWPR3wRTdx9h1zwuKBONShdrWPZr4OrSqdtyYZKKTo1YuVw2szUucz1evxjRXVUED1Z0lE
j43y2pvu8helWWUE62E2Pc86AGpTsK4ms6HHkMtQynRqsTp1TtCCZjg5rYEnrinSt55/zKUBinaD
Nd5T4n9aONMsxMltVpGdvPXjL+G6MHbQbQb+AMhGS63f6y+ra6k2MDWNTae4KGDQEW/UILg6jxjw
LJxwbxnG/zjsXgHyFtcklecBDj7LdL64XRy2x5J+1WFKaxpAJTB4B9t9MC+HUfXdgwiKTLR4xnIF
E1x4v0kjNN5wUdhHwzb1/XpYxbgiZ2F9TwyaqKAi9bcMmUMrZbPppz4KyrCx7twK43jRem8oadRR
dxcd90gVT09cjAQ0Nkg2iG4crthv+ri3i7B4U6APbhzPJFojjlhVQfy5phHlXTszncP6AqQmnulQ
68vbttVZ8I9nMLv0uVzIuhaAqI3K+aaFhnZq/Irl3Wx1l3ZKQcA15mu1BElaLkUl3CUWxBGwpJqf
RLsapw1G3g7uGF1ZtAltdtJd5oUFNH2MTIs+AQZteDTD8pAihmMmmIN7ZbG27K+3r/df9/7T4bw8
2j/uAqKSh/j6ka+fW+/9bzcTTQ2gxyiPYbM0xHUaJeteT0WOSxmb8V97YYz0dLuejBrokqSW2NTG
9fFeW/6M0CjKSwQ1DUtzKW/8kdYuq/zq0i+bzONprnvrOb/xfGzaDEbO0s6Eikdj02OBqhn0ZwCn
8Dw0nYGeYsIJoDwcVxxYJDTyBNcNxZ+/e4nM3lvSBTCGcqND+vWlX7o+rmQhXwEw207J0Fw8P8dB
wSR1My+HoJopSVgmWfH/Oky6rLhM907twHj23Id6IWjoiaQFPDQCo3zhHswpni9elNBiG1nOO5Ga
L7DBOIdl8uiHYYDWkUyUqKv36fI7hGoZebrox/obv37t1+H69FiNk/gWntfn34qa5+X2DZbLZbdt
EgqyRUM0Vord1F66X1+b9Vw35vLQK3mPUoc4hLQ4e6MnznYnF/fz8kQm09vn2kDa0b/+4GHuDl6V
aEf88jTVlo1LlM42k8OwJWJA6Xtr6XD6I/C5NmOcWDqOztLvXPcAalRckRFOMKDSBVobYWN8k4w+
kpBF47Bu5gLUKQ59C+JXrjc7kUQEDzfkLMnJ04uT3VfWaejSrV/I4jLbdnFZ9742+IWKC2Pva5n4
7n79pMUpp9yIGd7WqIkewwCDJbjpq63e8k0FNbK0n9n0/9qrQNqdLRyAjBwAqpZfFg+DN2/nARR1
2pNxvT60s343v37LYNDitKLs+/ohXjd4E3Cufx17Hk5vghnO9fJJXj/Tvo3EuapHohTcQf79UAPg
/Bmq8b62C2TXauZzTs3/70aLq+rcFjgvo6UtWJfDxV5Isuueqwm6hE4cVLGL19zOibijgQ28Uiba
J6bRUt/TZkUaUDbS0HZ5b5LkTZmX9nT/53FWIu36iOu5P6za9eQ/7uMtv1rW1HYNhuudb+Ujunc2
8zD83VsPvQ7MECjAZlulNMiNjqZwZYrh7956jhCzoy48Rt2sIwJ2vcx0sjn76W8rJwpw0xWuc6Hr
7FwgXOIz70xik5ymJX2vqCi46WZ/qfPkpBZRV4hDY4Pv7o1c1XFj+0kN8y71D7Nf3M+OVMHXBqwy
bAFN0Qr0B+NahHRMSCwmVSKLrtI0o6uluofKiARKwQ4zVGEga6k0QnTfiYMcSddjU9cL0Itn8i6n
ivCWQnOIVKrcq3Kk+2dvPUTZpu+95dnhd6LuoqVXYhvcawIz5Botm3VvvdFK8pvG081jp7uI6UjX
o1JmQHeJ9kW0lFYfKuuXQfbfsVS69cCc+j7po8+pn4pjgitkN/npdNLomu5UEZOQUvVZYCfEdiVJ
RxdujGxEZf7MU/mUo2UEdFa8czIONpEKkXYvqJ3zTdmKjjmsrKGsifbBL7XoR2TooCnnFkBmlbYP
yjYp7xtYr13kr6d0yaqsxiS7mRovOliF8A7NfHWmpj256H52Ei7qE/bCz1I3koBC3IhEzTR3uPPH
u0Roi7FYAhleDtfNbA+3qs9g55RoVdoeZ0FYjuPduiGdT90iIUVFzRCqBGONIJDLdMDuxdQ9AcbN
6U76JhUJZjfl1oGhToJr9TLM8XTyoLqQuJidHGPE5jiRt0gJW9b7uPGzgLTXv5tGFHkAL+gnImwK
qMt5PSRk1wRL+XVXyjHTlmikDClV0wUkg3XButd1EYkQlNTLpYkkOvmEJHk62izxEB2y8aCmXi3J
PMYlQgnrCtyfwjDoubaAl4gnG+RWlHiXgSkVwZ+TISqkqwnSf6lZkq8bBdR8IeHRUttqdnLQBvqc
SUNHsXDvIt+Pzg2GP7JcPnzQbXvqLBdzKaq4nekBUIc5WifUQQewDQDhADiPaKaoAyb5yNcs1PKO
3o8RB4sDPEh647PrgfagGj7lS+di1CnWxUaPlsBA3JRW0bcqaz7sFoz8n02e0OSg24FiO0T8Umju
DksNFIul7rOMugEEuwfJ1Fz3SAti+SX/bIbyAOAshehDbc1Cer9h7VZdRsIEKYIC3jQrCx/hoF0M
AZildiAvYDr6s9ExVhnbXOolZX6XVB+t/0BHx+tLAf1C95h52rLnVWagjyI+rhML0QqkvlSlyMrg
0qvpXIS/Zhzrucms4YtZsC/WyYbWdP8+7VgPU7Ma9n5m/wR+w5RlnXL82XXbsj2qLENBwthNojBu
mnVYpxOLmii+x7b+dxCPSBe/rOP3urduYrFYglp1YiRGwYqn4qO1ucT6UMDWhxHLFEca/b072PIQ
Z0NiQFLlgQpBNrbgm0Kx1jAV60LmCeuoDipsa4wEumII1nYUNJFL1LCclLRpRedoXo26zUhl1Whv
Z+01N1p5KchBKjbAiGSJkiZyu18Y3uQlXW5b98p+on2TqCMyaAZUfRm4/+x2OCBOdit2ypJ4Btbh
u5qA5kYE0XEcEeYS2uevIdZfZpDrkL6em8rhhFpsOuYihdS6zi/XeSPNmW9xPpCWvUwqEZyxIArt
IUIwl8KwcHNcznoK9RwBAQPxOq80Eflv+yGm8AGZk4lb4yCbWjbr+GEuo7vdq+9ADXi5lo2xvCLr
jRn85V0IaQWpRS6PmRWf+0XaMy4bsnCR/6yzHmYwzplI3XW+A6mngzuBVGfdW8+thwYkuBpS3ckM
nbg9lWP/2GGqOpQtxjIcNaZOs51di2ydzUhaDG0OZO/xMgIu58nW+7u3nmsKA/Y/82c+qtywbkiz
hqGybNZDjQT0HbICHLo9Xb69kHmPpM/doUhSBzxgd/+YmKfI3bMkC3LDfCyB823jAeaIUeu3M90U
qgBmdV+xuouidLx1lPU++dK4mqPHxQk1T6d5jwNN960YYE5T7PKZ4ROztwtxjgLNm59rbySd1wo/
DJOiccqVZ6JVdu48Sass6kGFLVzvdWP4ReCKpt1Qz5P7JGqs+7puKfyx5ACmyCJqEdGte7rPrzNc
y6RP2InbqUG75XXoQHDOpDQephOE53eSOvjOWgnQUUKGcJJbb7Pv5qduUFWQ6iFl6sZ6w2L7fVD+
fgqnICT/5jBlrXfJEJZuLDEuJrZmol8OUhPRNvNY272NSIPYeC1TZ8+AET4lv0tnOo0J1Wf01PE9
RtBsi3LFv2QMlpvJCPe6p70XLN7hnzbF0dCJfUT+mdyNU589ViJ7yXIusQjCzP2Yz0+GF4abfsig
sCFH9YJWIwZ63ZhW8U041T6i7baRyUQRUlfU2of5IWOU6RBWvw3hwAWspK3ll+Zzi6P5vZ2xulbO
EsKARW+rdxrly2EKZ/CF0/gkO//7HKdDsB5l0xAe+4JemxfB08uU+252RAiQ/yQuVpO77+SdGtOD
6U8EjWjVxk4TLn21oZ/MCciLayDMnskbDbXXEs4QXfXQDdZDzAhHM/XdRz5oKXbuhegxaa+CcBQc
teAVPWEeG7Mvj8kwyweAJ5tw7OHRei6J3Vw7t5HwvJuiNIwHaBuwBe1vkQ7tMW8qBMGZO77Ydlzs
mfi4N0RJ+mfAuUw367s/1q5Cp1FPHoi84XEeFJ4jlnLJlvgNv94S1IFWYTZOKRzTaz4XWTCX/W0f
J4/5MtfOcgTfvoBZKktd3rk5jdqpTuZvJMLRX5/Va5bRwrIn2bzmfh4UsVE8YBFrXiPgrSo2h2fp
JeextYebslbRoYq5VlVab94bIjHvzaFPg3nWbyrtuTUEFWsHvJ1tSOOCSR9nSG1jx82fGRKtlxEt
FrMjB46doPJXO6V5bfBQX30+MYdscIBdl6+NnPODGgf/ledqm61xP0/e2W5a7WbdhApRLtze5hj2
IzkhZnY32b5ijuyRRZ4PuDM8iGU9V+HHMQIFQAD4jlxsb4vnRpA94mw8ikdn4hbmHXJJ+R6VLv3N
uuh3YT36rFnG9oFmIosg8yaht1Z04yMpW/w1CoszbprpLHOBL3yIreGEX88lQ0YaN/NzlVfPkdM2
TwquxUF6XXG1taagO4oiHVreoTLS/IdvXpJUFT9ZgiOzhit/202eE8gQilVv9tNzksVPHpHilSso
SvsyeokM+3n09fl2PWIIRbkkOqSvy419AUWsG1BvW33xRMG9RsfWh4FpQGaz5uOAmAyexmwcx9HG
u2LdpsTOP/75eCncS/uo1SQGbM++Tr3qmd0/jE4ebWtcGDdyvs8oFd7kwo/+bHwV/XIy4V+a9DsG
CQzpiZEQvNbGTy1BD2fwyscyRvFYGl78Y6EgTk75GFq9/iJm58kj4vfJczrtKqiD7WiPYsRASg+/
tNxZ+gCoAinWYh9mROlMvHL4U17LkCc2zh6y+0neuhlNfS2MIMG5ibFTLcAoU2NW6/CuWwNZLnpW
H/VM83HRww2NCVMxCbR5sTF2MFN+qZZQtJHsc3convX0riYL48z906CcMK5BpUvIQZ7hnITxMck9
7WHdpIoFDgW5Ybbv7dmYXmBa7/qhmx6dLpEvRllC7JmGh/U2AtuCbpiGq1bO1zGvk7toDuM7k3TT
fUN87XY9jGz194ZCiwXFC53sT+5GJRi/x4DhbCQt4GbdtO4CMcLgxrelXQraBm4lJvNhStPaL53i
UbYv6Dn6J7FsesV4E7sKi9Xkdk9VL22kDeP7ekQZz9zPEglnLAZlQ+MdwiVfEIqjjvDr7NF9H4TF
uW7GdZPJG3euJpz3S/NbiEkFcC15D/3TmhKgWUqygoB9cSW2Zbque5jdx6sxmb+tEhVPHLp5TeWn
RhSnUvfcVeLPEX2M+rqejxfqaebo8zZNB0QQs9fNNybT0hvZWq85nvET66n5JqrkZ99DTZtRatw7
SV/uqr7hUrMcqiIhR3ms8M+HCQReTuWGU4YbvE8nJy20gNIrh+uPEfL298dMh6AYozKjQw5ei+UB
WdCR1fdPpu5Htzku19DkaD0lFj+ki1jyup4z+Aqe+QRFoL65y3oOtShzqXC8V3PcP4HMR5Ff9lQY
lgcZKWPdZ6bYrzeOSfQaxUxhEhGjEWOJXtjejS5896lLc4WVX9Ng1Fni7A/p4nHp9KvVULJa71K1
pvfU00FX3jg9rKdqH9s+OZDVyY8b78nM0ax2EQEZoQdrMfVv6Dw0aAxK5JIgH3pg4PNOGDl5d5Ri
acDjrxgJygO2C+0jy+qDhDZyL3EwHWL4RUQnY0wrTdc909A3X6BYbnBZEwisg3urDAdqdTp5t6z5
WVJXxbg3C2yHAN6uYLSii3St+JYshRiUVyWpio692vs2Bg98Exbrr1IWoI2s+dMNq4bvTkbt+5L8
HtMRAB7j2HtuGNQ60wa0Vle+pq71YMv5vcfwvylHJPA9lpoh/5UySd/aSj36udvtlJ0+4gIU+Xxl
LqjhbskuarKBCop0O4D+wW6KdHHmtaxi9eyYOQmvKFfhei/RZwimXL1F7iUc4xo9QmX8iUTR3pLI
Z+6Gi5e5r1PTAMJDCahyv4M5+2kX5qEu0L7rw5A8ZbXYdgofRcmHU5XuT1vF6tSCfCHWRP4UMgL+
umg35rw6EhgNqk9hlZ1gLbKarh9DNIRIxa7zZAyUAp1q19fy02PSuagsw0MN2W2jMbfZuBPYKpq0
By8RJOIsPjyN9TpX3eFqhM4imq3anefhxivq2xHVILrRAorDFCWbGqRq6SrQIVa9BeNMECN+5g5y
iLSIpAD0uvX04Q1KDKDnBohuMx2IUzxrXZhAu07DTaSmG3prP+eGUcDX3FOkOUfby58y0jKPSWvf
1UlMEVudqOKFiOrEy2TVqMgbc69V0884NZ9GbTR3dZTTVvKXy3ZJ43z26NtUSMsTG9tIg7A3fLNH
O8W7Z11rsEUE1B2tVlensSU4EUD3GWVTtXMwZQ+82MchA1l2jSNCNVlhHAtbnoU/tQcHAtSpS6HM
esaiucB60c+/qyY6L503YyqaO9Rs36Ur6P0axk8FzC2wQmZAfUpp1icxTvT2HRQelFmu2bKeEx6B
7u64q03yyxWavRpfdjR3v5MRbIkVVfExLG0i3oFlSpVyeaTbMFFXcBxckYnu1vvGNO9smLqkzasS
r8xzkvv1cRqa7zJxKbPZzrTNEKFkYeXeDgWJZk6ebdxIPEqPlbKM47ui7F8nAu5JMzTEVbozxv66
QXJMMJVbpw8oWtBb3o38qccqr0HQeMdxoaIhKDuuZpAx6rbEufis9+ctkt9j2WU3uHKIA+hSJh7k
Ik+0ujclyiOgKt1D7ejPaTWAuTfjvZc6qBApYaf67QSwTablmXcx3bqm/iNsWD6mOlEPaTU9plND
tLMDVnf2xovWuTuSn/xNWfE9cQVObdhrDu+/KUmRRhG6o6N5m7fRewE64GxJpgQDIctaLmNKQ+CT
ta45EnCHAd/dx7ZVkB6c8rUr+QukeYi1GAG5l73h+u0OfhhdB708WTK+K3VLI++ZZQLxayGBZU8Z
xOuU/JbGyZl+m3d6R692sAHduz1FIJlO+J064IaYzY94ik+TDW2RcHjcfRoSZi6QxE3/HuuaZHuS
0zdmnZfH3qZhYvSvnjvDCsH9CKCQ2MGBCa7bahF9g/kyYxPcNdFHUk44VHuKynha4RHrEoFD7yGU
ojxFQsj7ZNRboZ69bA/9/4fG5AO+rfGrzt1vUeX9JPSVMjGwqXbCethh0XBz9Aiq/51IvvJ40t7L
oo9ObYIjRx/nazU6eJ3Jh50UXCjIuPAB29zfWdVjbvnzkyTivEO/aEKXK43tyMyVWmH/0vi3VaF1
zE706j4fk+/M0kdPMXqGyVXwTlFGnegiEnwCs47SclLfzQWIGyNjAuXKbPPJDA1o2yhh9Tma4qeb
bEGQmQAtkYAB5NhZnf/YxP1HgdE9gAXwversO7O3fisN0JnUyofaa3+GzCcnApUaFHO108u9MxcJ
kn/15jo8L5ZfcaFZO1Mr8tsU27afaETIDnAhVaKfU2XdF4a9HwYr25uVg3Oq9zcFgRkua1h71Lda
mISfquf65WlgqNriXSl5IFvpxiIOOGrEsbE7VHNil5C4ubOd7LGW7otn0YyZnXNhML9sO7jzvJvn
CUkXnWEyvaVzY1bZ9yjRY4Lk0x9EyoFatt88QhdAUIlvbVs+6yC2yjkXd0JVyyooOiK3QO5pqu+i
FB5pa+h1InPfGfZbyaRqHqugCUEsUcdWhOhSXDcRT3f5Xa4OucnYVjtDum0GVwPmZ8R4/Au584ve
2OSa+z/sncly3Fh7bV/lhueoQHPQDe4kgeyYmWQmSZESJwiRlA76HjgAnt4LrLq+VbbDDs89+SNE
lX5mAxx8zd5rHwlS2cTEi29GXddWmdpOJsQge7JFEZIy9TWT/Nam50I3uMqJI3UiJhS+xs4vhX45
cM+bJ4VaGkoIF7RfsDpcGOQxMUe3mLonyKRolcwD44hXkD0czbN4bS1WAQgDf/t4AvBmIVTtEuYE
fBf5MlbbWDovpiL4lUwXwn8OtI4tsh80Ag766L5v2f7kOvMOV68O8RD9KKoULm3rqsCKD8mUPFuu
iXsGiXikjc/+1GZYm2GBu4Z7D4YKDw6zOSruQIdMWvquFbpxA9qu8OEygZQ6vzQGBSfSXJqWKg91
s6g3iz57eLghk3QNR3qH6DBkLESiAX5r5kA7f5anBHxeyMaIfDdw0XiF5Uc24oVElsFDzHpkzgab
TkWrziU+MXJ4QnSJ5o98TsTYy7v07WcpCQHpyiPoxvFZtmADPXLH6uScVTyLfI0UeZqnpWoRQiNt
Hxqmjpn6TO130YwPJDtlG+ZMAvYmFo6u5amO6mhQto3ZnOC9hA8Hcps4VQ3SWk9Zv1k0ggIunWU/
iZqTmyBgRrK7BTriManQ9sMvAPhk+PO9vZgYcgRaikxrQ2a77XUiEbghQBYEF/IDv6VCAgews9DS
UIyIHaNZUCTD6MBj53aR/fhBhAwRUjkDcxrOjYUHEqA1R7gfoKo4TLB76wEQfTstWxgapxZuNTMf
1qbN+kBKiQdSpvOp5YQaG8LZdTpHmeHMv/pkDd6I7HHllARe176PkzDOU8FquqzWZaiXncj9Krea
i+2lJFOAJXVy1P2sxD/Q4qkh7I+xZvkSieRNjzm2PCZqERPLIEf02uIPg6Ndf8yovjAmPhDeBhwv
j2E6Tt8Kx3oR4F/zEpZa1/u/LTN+WzJes/S6FKslV14fQR/NXYUEHTbYFJUvs82B1sXFpcT3gEU6
uVejEmE6iLvKNh9k7Q7HEb/SNtfdTx73VwLwPhNJvlJb4e/VO6Ia44qhgHTWZTjqmI1XmhCyop9m
TGfX4aEJMm9cCFTMQgI9jN24pLfGMvaaPxPMlGS3hsRjaSJebgynoLRX8AwtVBdtZr1YTvreOt3L
MjN+ZBecSBSBRZr0t77lrJ3GFe+IVgEpYw+mxyI3hX/G4DfbSh0WvrkgtEYSGKqq+dU25clO1QdK
JkKRKijYmQ9BNFlprBp5RMnS770+USiBejjFLej5aM0I1KBaNEiF90BE2Txq5bad45+JwPexsDkd
uMWYrC8X2fOrZV0+kDTF3MCoXhEThZHe7IpqCPtWHLCAsbLK0RhkhAk0o3tuHOuuqQcJdt7APmj0
WDA6BGETeL5SxD9Yb+wGDdGxmernOcmmh8aeSUGFzAg5v+pYVyvUQkb6u53I4GlSlDvp+FZ1T5pD
ADqhBWA1F2O6ac8axdbWHhUOIgJ5Qe5zH5SS505BtLs9OtOJIOQdKPhvnm3wRlCr0RnJU8utcyfI
f5LdhBVTc7ptJMoHTWSPQA/n75ZkekjWD6qwiNygYgoKR+BbgykYVpTYG5P00bigqiPzHi7rRQ3Q
R60Fewa9xbfJjMu7xP3VtJggXHJN4N5xM+SJIUL2Nd4GAAQZAq6XXojTTaGklSCSvVuTKCADQ/nb
G8CtLupn5KrnfJGvugEXZuytDw12KByckhwfcKp7R2g4Gh10OkMDSJsrouRFEgk0xOVzEh3BAiLT
6yI7zDP5urgOobm6gufQvxmSFi/FrpHBNa+95kE6zFXa6TLFvyNMBE/6el3Wfl7tjLXymeAy2Ite
3Bt284P1OZThpY02NIETwXQvfKLBEvfGyp1EZLWGyC9pjGshie6HSb+MpQjxlO2jxX5Jmf/EmAI2
ZJcjrUhYRfppE3J6GkkyX+pufij9mTg6OPgUeE2ISPbYcPVYMzMpZ1ql6aBiC33eJJH7bajT7EhX
XzOisW0WPs7J1623GMlGvU7U4ThuR6dKiYPu3ogKCnT0UI1mnXBrduPKmbYeLTBNYQ3fTtMLZzfo
DEntPEU7DjSnQkax0aoBqWeCPZ7V0zBh0yoiBtf1WkjiTSMCd8+ygaMLlGeSRRFLE5waZrX021gn
QpW826qxPUqq/K4RHglrROOsysQk+8gHCJk8nZK9HwMyFWoUoe4h8x+TstlNlYi3Xf6c8ohCYQAB
MO3im1lA20wl7Cq/ezQ6ny8f0QNLM9cPs5SaXPnoIGbvaKXUVhxOR42evIim36JCv0cFtXOV965P
Av7oOKf7KnuQWlWARdY/+zWchy08Mttu/m6M8XZq0St8/TiZPhiFLEx1gYirXP2UXUm2rW3moL/E
fPRJ0TM7IJlypTtm9R1Pd4XLonxHoQSzlT6xTLx5V04TYFqz/hiiEDYRwdNmb4ZLzPdA8ZhsynrG
2+XZe8qxaq/r/j71oh+uQZwYzMontTiXWa1D1ZYwpNFiq8JmSiboNnMWfQcp9AhNGI9DLW8kMcM8
DH2t5CFVRfdLElk7jwPuiLQZa8OozRTZtAs+R+uoRhxauov/PS/NiyfeYn3KwxgEUtZ1Pkt+Zytm
m7GVTnBWfRmAtVynRKJmMLCI2XV6V1XNiK8W369LO4G24x3Lbf84g8mqeUVjJOonsI9EumksSrqm
bHdG673X8TRj2uXM8o2NrSx316lUhBxyPK6VCt3JMXZL62kPdcY80XLAOyapeTCH7mm25/YGIygg
iJCstUJeR10AH7Wsi1uCsJtUyn3sXWRkeAh6KQCJ0Sq3Zj4QPOmXZTA7TX5IYbVrY/NjcNdE3cUC
s9K8jobzDAFLvSLyvnTlsisyZ3pFhzecVDrUtGQYaX3z/QtM+L8Ex/+G4GiLr8/pT/Zf+LP/+Reo
8f5nAfgxqDp+8ph8/APguP6bv/iNnvmH7ei27rkm0iPXEvyV+tX1//dfNA9+o28CcLSQQHuu/W/0
RsP4w2TYaBDcZEEQtH3+zV/0RvsP4dNo+YwZwDO7wvuXfwdr/K/gjSaAyL/DG23E/7ZlwxAE36jb
MEj/CSnUimXQ85nsFq2r/DMxXM5YGCddOGcIziEUsnlbo1Shv/PQr1hrzFzrPMdaJ8/jrC4ReVBH
022uJgG2BysZXmcaj3UkQCNR3Cbbm1FfIrfC4nQqde9BLo723f382wf+F5Ly/6BTulZJ2XfQMV3j
P7wP3/dsh7fBp8zHo/v/fB9O1eRdTHjqtqbygBKO5KIzZvI18ugwKfNamolAQ2vsY9KSLgSiCSDO
U7pVXf491Ud73zNEzetK3tkQIi2bBoJdIH5mVBaBaea/M1NrTjzgIRlnOsyNzg5dZja+n3zXUjY5
eukyE5fjBXr/Oa267GA59kmXT0ZSeBu/IiUpdaBdJQPpRA09OP4CxMgDTonB0cygYgW99xjXlv74
nmTt78buP2KLeZady0/R2d8HZ9C2saI4qaYMc0s8P3i5cSMHWHso7ZEIRa96F5XovpN+8c3+7lNE
EfenHahxkk0qSe6SJvERplDbZvCasyfqoHXercyxGI6TVntphKHvbIl1qAd+d1YOMbmNhQgbsnWc
6rt0gCQgHXGaI7KeigGrMxMEBu2ClEVtz2p7pq5S+BOUu/eTZF+VdnZomuWZBakMRVnFgTeOoAyK
LW3+FAwSl5Hf5VnouPpWRoQ8kTtKAnAKfdkicr33iD+pixhD6+T8bPEmW5XJGT9lH0Ib3YN3HHqM
DrwchhseGDTVv1IQwAqbs0frbPbFfoiwkhPUcxq0aqWLygfLj67RZEcb5lSk9fqUkDKVjCWBTlRI
XinGUWiag0+1FdcP9gLM2J0V2zWSbfx2OHdR9q1zi3O2kH9ojmdHaToTm1f4ENTQcILIW2B6jZSd
6cRQubhQatLj1ml4jiyY+Xqcbn2jmXeRFdP04/qfRC8ZUhIBHkXE0VBZ3njK/mAdumxsQqmQ3YsD
4YlXCHB+YGl0W169ZnkwWzCQcR2TIjJDqQj3ike9uLNBUmMOcghRSu66VCxnw28IITAKBIMzFEG7
aNg618m1m4pdp2U4t2MWiNVoNT+cXt+5ppPiumAEYPEwD82iRRFVlDuxrKYtp/qlzOJbplXNS//b
juNn4VtXC7L6HFEWDgVgkqQnhNSc9WrrlrlHn7lqjY1VzM7cgmZNX6VJw1Doh8rMQ8xZc1hV4Mxs
BkpL0OZkX1ut/TtZU8sb3djbrnH2+JbD2UAm5YkLNKkOU4F0j2W3RXj5ALo428+zdQa8+cMQ/oVm
7yXpjG/scN+YuWpEAqRjEYKZfHZa8u2dwLXmoxpPLVGaAXNRrMipuNQmiw+Wjslmmn1Q9UQulOJn
LfRvXV1+6rg0sWfeunQ8IOn7Tsl07Ybum+whXdZ5jxwnOuYls8VUh/9t5fxil0+bpMFvqlEHhVqQ
CxT771B4WzjeuDvDkaTSSfg3ElbwczicXLaBDwCjbeHcpiQjzMU39q6ZHPsKi6ihRTA/q5O+utiM
yXw1fdvG5tqR1Mwimn3uhysZ/JEwCmWrLbSbmt6alvjzaiWYZcioXLrKkqp4RXPmFgopiHhIfYzq
kYzKvbsYB4EqM0CFYByruN3rNN4oQxeXGN3v0AiZ4Jrehyze4lrt26gm4sD8QUASNlD6aMPEs273
RFX77tUp2LyYbFKjoQEKgGa4AYqSibdRoRYhCSbu6n4bteleo7ldIkjhXZb2B9fpQLC4yGeCaXL3
1aBXgcP5g9xUncthWj3gC9nXNe17TCgeQvVpdt+JPMc+PatA1WUbmJ5411v15rrOR1UQnN6yaugq
kwAQJ5Pb0m61QNfNixPbVy0a7q2krHdVA087sTp8v2vjPxTRVsZLtE05haqZTkVmkOzaDlmVQz6o
qOWz2ZWPWgF9leQwAjjXJyMGHOuYY8fbQOjNdmmd9PtpEcEi+ukuTyqyHjSTfTgj3gNAPIpRxCDk
cyDjq+r8VFVsF9NVNORWPETcufPPmc+kVU4xz1TopPUMqG8saHCqAWplXRdHGc86usA8fjOxdjGE
aJ+qDGEQs4MNb3X5ZGXKaUoU7VMy0bDqpdIOC560m5lRvTMyWzEJUhIWYdwVaZ6xRMuPSD6mo6dT
mru8m5yg4ody4YFN/lM414k84Cv6xlf2XHsGRrkY1E20HBd7ZhQtQWA1tcFke2jDgZN9A77DupMt
EVdgPYhScOS5AWV+Z1ksPtxesCvU+p+EquLHojp5jn0IvXYyZuHYIo7qspqUxRpjeUZW+5uEexto
SzFfhtUznwgai1ESBCzpWB4wr1o7ruHxkpO+cmD8tpyMYTUFZn66Qf2VPcpMcjrVRvzeQ7rEC6qP
jzXBHejhulWf6ZCrm1XaXRKZ9wMGqcfSaEvuVO158bsjZvDlZY4IXV0RmfcTamwmUk297/KrBt7j
migMBRA7nIPhpGyKsMX1YyWvKfmbhIwbjxDB3HBSCwzV9HPxIPkTsWw+Ii4u/TYl7YrIAJHX3UPR
zEQDDUAZVIMvvfWSR1Mm8Rb+Cr1Ia7Q3d6286jKKt25xE/kiTuUC2bZijP9AggJDZouMoFa0L3q9
QlJcUvcafLPC64+tIgcRojKEGLdYdy03ghTC2CPRsPlW1io5FmzemdtCdE2B12/xq+2qjMY8MTOG
zQXbBnd81hShoW19z4XqQdopzksE8WmpIEzoY7YEad/lu95TQD7Gcx9rFj8ZuAVFvS0HLw49I3pq
MXbGi39IixR4To7L3L13UIfj3NxqTsZIfN3xuyTciaRgG3wxPJS06ULZMVc/2NXsFDESfgPlGckL
MhMO9tryjzaB93xnhAFIdDBTemzcjmCeatUEjNj31NqFRS7xpsM5rRm2mcY7KT0Zw+lP7MagoNmr
h1mDQnZimZXa6CAJ+gWTwuSjNNFcxsNnj8ZkM8ao3CPPYSKrJeMmQ0YMRjBZxRcoFJmMOb1J/lL+
MowwcKP0iTa6D1qTUmRggJ6lQpIysIgNcs+tBH8wGO29UQucw3j2xlF/rxvrt8hYR9SuiyZE5Eeu
0ecmHikdPRW20/jcJ+lB4EKe2mlTtXS3FtIQL+2CUrOhY2kxbGxft9nyeQfZ+4+9SJ6A3ZrI1MjN
rMk5ksq6M2PvqAnaT0vXP6Ox+8wsswwW/JT40YgNMtyftYPmERwEI+mM9VrTvdGpshR8mMpfRTTc
2oGhceu63wqrOnskw8IyZyso591gQ5+anPTDbTq5GQ33eTGpdcnsCqa+3Q519ZILAtkKPX2dNPtm
dOrQzs3r3AEgjSP7zpjlT/eRqPnVf+awo++jn+U4PU16f2zaF7NOP5KcF4Mw/pl256Gr5gfuWgTu
+zQDhtcN11TxCMxk2gfJ4uaBk3BAyIOfAeXyIVzCvR7NzVi/gm8mubRC8oWP4VanD6PevCyuj1CN
lwvjnuF2gjzRSpeDQdDaJsFzBG8c/WclOVfyfk+XSOmVUSxnqX6rO6kC8nNeavBsbBbBjKt+fnSE
fUtnXuTo7xqwlrbWQiM2QIKK7o4Kj/hZwwMUFfFKDIfZbu37W9vNfkds4gMzys4CEmFQHF1FbL25
FD8rDcxHyTwFZXV95AA0cGdO6+UkPH6QuDGKh9w91oDPOROfsaUuV9R87Z4kKzNox5Ssoia7UDny
aBsMjQUciSBNfsOlrq+jEieEQWqd+pFHdLR6SHvWI1vSS5NQYEJbVLE1WCcg9vIbHOf6cDOq/BKz
45qjWnwH4ekcZ8tewgGP7fdMW5iDl68gTOoLORv9tbat1+pMkFz0Sr6cvGDQgtO5/pFdk7E1aUyA
7QPLiMugL3tGj3BlwtkVE8kCbCvtJrpFZTRggOsJQkZgd/OXqAvQVM97vRblTndw0LX0ADfyH/kf
ymF6f2y0ypx/OU407m3Iz9I1h4umCA3kzPZm1Ty1469V7QZsUxWIuq/Kld2THi3ls4+qLfvUDTe7
nzNf++Z6zbPpVv2+zrzXL538l4yei+RXmZcRg/skfZQmxTlODXHAyZY+fv1sJALNy5cNPKVhgy4m
3VnJKjmOxMGHj3kvaMxhli9nErAO4+y/klfVHyTQmYtXeQ8kHd5G4X90Rcv+o1A/6lLnEbkQybxE
5DFqi/7DIVFuM8l0uDcpeZE0VqEX+xH+aZMGNSnPtdMhL5mM/Ngso2KRDeu//V6pxrmQQ1gEptJe
m2wYINTXNBvILgbgwI5+bst+2jH2rlGVscT8qo7Iv+AgLjJxwgbC09me7mdBpCM4mn0ZdY8alxF4
IG7xrHetJypex1HJXiBE5xoNykKMxw5dyDYt4+e03lZFhmpDFvdu3k/XOYIgRtgOOAM4oOHXP8Vt
Sezb8NtsYslz7LECv7jXXc066mZ5qWN/2H1Va4kYxiNfuhuZH9x3ODnqnP3bgOhHZuXFS3V8HGV5
nU0tGNn83zg7y6BZsm7HUhttrbuwfkYdXTxb4NLktB/LtLhEJcr0tGjhl1Ve99nggEXlgSigFXF3
ytB8lFw9ZaHf+DAg9XaMMiyWcyRGzEi8RrPY4xe2jqNCSGRJw7rHa/OgG+YDQlpx7DGjAqVuHwqu
vosx5EXEhDnDCCfA1NVJDbI3qpAlaChKnHxVr6bGd88z+S9KRD9j6vkIkWNro+bivazbT0bjpxgk
/Pe1Xy1crwu60V/uez7FVfl07hL54Hue8YyVhd+S7gYLUvo8yHEXzddc+tfRJC0H7OCEkZtvtse6
sxbGikXEZrRrYjma9pNwghqIeubvkWUUYdKveZ0RcPOEE4Bkeyb/ZFowtOa9//k9WhQDxeSy5bQV
cpl8CBKzo+ahEpaDhpXMG5Mdm/Lr1489R5Dcu2g3w4e/4VtcX2T6jex14ZymUT1BSbLVvp4j2iik
Zsj3kAW4BN1Z5e95nNCbwTgIkA1OG3QF9yb6uDNG0I8uESrUEY/bzzYVeCCb1ZCRY5GyZBP/ec11
wrOPJKyzzgZcV+n9ElIcQqMcPCQd9dIfVI60ilKB2VMzxU+qTXiwzsylCHx80Sx03FiVv4vCpBrM
7TBJRRSWWdKf0lkAljMa9zJikY61pdkPKDiP9jJGV+hAa6hH+cE40jgjKC73FqUzFMMHn5kyHgKx
rN8XSG5ycZeclrrxrZcaA+ydMvLDSJEeSNJVWB9735EmHLreNp5nH9qs4babStka+bH2SGqQDtD2
69Z0K/iSiOw3RZuK49eRgJcmPbUReuG+z5+c4ncTgRP/usnJpzm3Fqr/lMGY3VbdtRH+K1apg6XV
wxOa0gq9V4x8htSj3QpFvkwLeAZW++QpCSgnnCXOUSPJ6uv125HR3RDXbYviezXR8yRuAqpIDE9u
7GvnYb13ioWzLC45lqrJF2ymY16n3WKCMmidtUk71VGNWaRFgUTY+bM2IrVsK0JzTbJOILbvEkgZ
qIefWIB5o2Ud28HDPt4ijGQt6IXIud7zbrrLppQkU7v1HzjCC8qBASkCyEtpQ6QEPHHXRMN2dEV3
UF5Ot13frCgeTgQoow0W+pkgDhoPECp55t3rYCyIJZ5ddjjysW/0ZG8vzpOji+IwrQevBzpLY6/b
RfXH12fPdUaMu2nd8gXo91xDYkboAW9F0Xz6oReh8sinKdmPxXzPlv13zPZrp6+XAQGB1kFnncvL
69DIkgfs+U11ybV8r1NE3yzSd8vSJF2RFRQM73Jv50t/H03Zs1kZZC0m87DuYNOVnLE3hq4MNNnL
PcthTBEt3jk0sec47f0rDTSdSHVA48e4YT23oQSf8HvTrtm9DKdIoib0Byw0acQqU7rRo4lVKI+W
6GSZXR+mRXTMPGrRXjXFRy2OcJatOILAocMGn+sUJWvOCW81dsNdzZCsyd+9Yqofqjnfz7kkg2FS
86mpUVUSVjGyirKZ8K2nBAVW/SNj82/PdnnkCegjt/n9xffNbPm9yXvMZjJJT/U4eiEKc+zxVQ+r
Nh/JKFNsjbEbRXTL1k+LMO8HiSisb00J8UM/9MwrbyYY3Fqbrl/net67WzjLy56HTB0SZzvuCUXp
g68v9OuO0air0Tc/6m3k7+eRxA4LUZylM58kG+0k9bi8GjyHiNbgJrMH/yx9AQq+oCBl7iqOSzKR
U9dxHYzDDSkk4kw2VbZf8hyMoH0bsVYyAsvcvYrQOVgIrI8Fq3uGCajKvQJ9hp07EEfjBIfuQJ5c
v0KSO4OdFLIzb9t4KUmo62VUDCPPcWeaQy0tD8wIR1CjJSsBo3gHhpZtjRwod5Kp+pVgQpI5UNT1
Xfqk3i1hxduBPKnnyPpp9LaHRNHojsoRP1xVk7fDgxR56HyImHdxsHOBJ5PF+TUgpRpl/Z4to3Hx
1vIYB6HJUPJImDQ7igWrTE/v/+cnquHHOky9GrZfJYWWDmovSc7ZEGftcVHYpKisb8TL83jPzflg
OGP3AzMG81TfbLc8mWSo8sq4S9uEwQtLgxMWz5mZnB4/NVz/XH5VfTcpWR41Pkm4Mm1137P53KUR
TwoyuY9TuninwsXqhWPZcYJU0R5GtvnbLovp0pSeulS+wlNUgJwaHTwAmRzIE0ESlWMLfdA4Kx61
ur1kq4yxtRS5GmuHT3sfpK1uHriM+H6S7jXKuukZoPJ6ZklhXBvCJ2Mvuo9dDhMGMgRBEsI3y+XR
yhhTrcXLJJwfNOrDiZm/Fep1PG4r/Os3joRjJM3hGqtntMv6CyMzhxudO8jOFeqDLp0/MvVraSsz
RPqtX0sHQav0tZesTpdNMEu9eoxn1sMGLm6SNus3qbIw0cYJN19D50y43aYrID59PfAN3PqkJMK+
eLf8obxfOvbRs0sgoiaa4q7Umc74CA4Aw2rlLmcUD1GByoBEzSDirHsjsjiI7LrdxxHzf8fApQW1
KQ+XRpX3UBkzozEg4Zefue8SCuVmjJBi/AY9rOave9Ny62SPq3mXF5h72s7iS0c96IwLppI2fmlb
kk+0S5UY9a3X6ufCJQezzZSOhLsmwjYz+CXKLoqgxvnBrJ3hMoTvUylgJvXd8PBVeM6p351YoFAJ
LNR5jvaG4/S+YqYcfl3mJevus78Wj5pI26Mmma96Wv0Cq5qlCwHwRySXB22am48057HumuaZGX/0
rarxcZGs+6hVNG8WBvLZyqLvDN+Z6OcmiJ/Wudc6dSuZSRWM90+IQT9iBeQL9iXtsFH5D5yq1BvS
ZFTbGPaJ5y7gaRgJMDQFA0wQusdE9O4trTOGiZVzP1qvo0+icVRln1KxnulIBw2+SgzQpNY3u+GX
MQC4fs1Qe608+ok/EqJeYmTLDHcPRCmE1cbcWLfGLZGij4StnzWs0LsCBKuB2s6OGvn6dTT3Tc3M
xJLFWTL429R2J/kmkaG73UUz0c4VZEi045Q8iEZM12kq1B7V0rwlbwlMcy4u7BNG5uIAYNPZAASK
ZuDrldW2FC++6p6kklfJUBNAEzQdRCZiUIjN11Ip8z381LjM+p1YrxXxxu7tzIIe7iLJ4fhU51Pm
swxZ3Lq+EsN6lztWcVUYUUMcjzTm8GYrMU9XdP8U2sizyYZv7H0BV50HaQ3m2L8US/+ZOQvg6rXe
UuRnulpDEBzA/6BKaF278kSnZ+1yjety7CL08Wi5VXQaMkB8tmC6bysdIqCJqU8YaIuXnHgqT704
gPoRLvvmtho6bLm5bx86F75NBnJ+3ueN0QLcpnh3WXRjD9ymrkK3a8PHNKMC7VZs0RV2v61qIZxM
uI+JaBviPRLMOYk97ie4eGXURicXIJVKBm9nMBQMeqv71mmMMzg+WIOuNRrezxhdcxwxbnDk/quG
Z4lHFl1VDyuEpB+ObRqPga3lW2c07BeLfjmcCrhvg/3GNMf+Vq27iTZjrmaObnMcaYb2uSFz2C6I
7Tw5Hf0iGy5Cx/JirzcBMetPdPvWEdr0TVTzTcOt8EPZtPEjNnjVELqapAnQ/XGMD0MKi4Tu6avE
jTHEN+N8b9XkeVfg74OvQ6tSaXQqAy4by2n6zX+97jbXRMU/gxnXbEibPZeN/RdRgLBwrtNE/HPZ
DUYM6dvoufDf7cM0IeRtWRvYDjR5Z7bDr1oUGPdDprtuWChBAbA+kMe1iPl6jfraphG4LfcT+yum
kRb2vdNc98Ujyszgf2UjX0Gdz/9d8Kf1t+/1P+hGLj/z/h+SETDb/08zYog/bNfxLL5hVzcN4f2b
ZIS/QQ/Cd494HB2r5SHY+Cvx03L+wLKG9IGT3dd1y///iZ+W/Yenr3A82qpVgWL9j0QjqCr+cQHy
/6+jsSDf0vWEa+u2/+9UI3itCjDkNOJxJUk4GAOzCGtnCjsH5PzS3IsO87v3kXrQENGkzfFrHn/Q
kNigeI0aCF5ZhPqQ7utktcFNO8UTvyFwDDhpXmWnxYuP1egG4m7i8cUiHRG3cVvMPsAwUasTE2Mg
0G7xW+/vomup4WgN/Oouf5Y2QgSWlLwyX+PuCAqXXuAxLR6W6GGuPhdO4xEcHF46oNd6cVosVomo
W7mhPYe4zW9Td3D8q+BEcSF3+xMpuZIER/hFhRW0CWJ0T26d5OgVRUg1v4FKt/Z3G6zhIAsqemAb
lgLrpGkl0DRtkKSAbaYZ0/gUxpiVvcqkNCw285gdKMvuyiJj1sFbQLygcLHY1iXTCzpN1sHFdy97
Dxr4NAmfs8OipQLjojlrTuKanscrQt0cMXpfSC6r3YvOgwO27ybK0tBjKZDYKtDVk5ezyed1k5K3
UybMnCo+kgYGBFnugA7tjVoiHo5PDC62Fn1KF/1C/HL0heLtL8dyZnggSQ6R8Q6UAI+emSCjjrdA
Vl/yMTRncv82Q78f8TjhYTQIKlPEQSC8xpMxsG2FKxU0iB4tnxchMySn7WZ9nZr9MoE9MJObSl8B
AtRsWOzt3KHA8GANvZiH1LmXyRu0qqr76WJxFB7MV4MRu2sGefXSMsAxET32KizMF5v9S2W88JpK
iz0OfButeVlfZYLWY9YagB+sWOWHRmo2ndAmqqZdg8LG4t/hK9u2MKMR2O+LCcJ8+sZV1dqK+M2U
nWJD+z3tMssINP/a1uNW0NDiQZa8lan5WH/io0svJkwmjr4ZKUAc82NEvR3HkDgYojfaO2TGjSJq
C4u6lpIkg842qiHpLHs7malntU3O19INq2gcOooTbQRC8QntIVS0sKGAKhFB1sVBVHj02reqe+n6
DyPuAoEzr3W5ILi8lCQJDJpDwa/R9Sl0sD6WOgx3AgZFjOF7r1V6qI0/pl4PhlTb1R25Kjrl/p1B
36wtXDxcuUvSBeSfhVHHVQv4ylML9zqDIYd1hYkcgY0P38QQ86rIttHRjfb3DYEd7oLVwDv6LWkR
1KFMM9aNe15ohLMiPXKwjNH5W1PYYNLy8AjIYQp7RqALiaLIRyB/YOxFR9vaU8jgAJnuFK6fmeJa
Wf+c9PzZ+qh5sfgjQ1PXz2vQ2lTOmC25nDpusZkTZeLv1RSK9VpBhLBK7dHkp0sXxHcaCmptvMTp
x98O8f9Ei+ZyNP/t4fzX2QiBzjQtVxf6Kur7e+yv5dJ4xD3DJ0RjqN/D5cHHmJbnK2SKSy7K91z1
RdEEQ7m+M0wgucmtRtyodxRsNGucWDPf+KgbRzXvU4YBHCb1DtzYbkDDVfcEDuhZaHdNENdoxnj6
E7fBjqlv18sfi6QOg482OZ8/1ptsmr7uga666fo1ckkSgNI0M+0XuNmK+CPnBvL0F4Gf0rQCn2++
YflnEo41s+lvUtTYH//K3pktN45sWfZf+rlRjdEBfyUJDhI1hkIK6QWmIQTHPI9f3wvMKquQIluy
em+zO2feIAgC7sfP2XttO37MyMtNdkKcVVmxGerXurrBjEgb7jXwFkkaPTOO8Yj04JNeNeo2a6e1
M+6+vrvGv+48f9zdRQf4+nwb5eGiC/zfnQsppLC5u3P6MxnvqoSoVwtPGO+oS7tHR8TfVu+WfanF
l5PG1mNPm6aG4Vb5X18JW+bfvzP1l4CdadNH0D/FXue9RqJ9k/A7F2x229I4YiNhq1uTu8aNcxjd
Ves2OCu8SwmgAy1icw1ZOqyYrtJSRBS1mAU2SbfDFK/lG/Q/ZnmTMKYHIVW9lg4NhYMW8Y8Hy9ol
IlrpAo81uvfu6uuvsuzW/11Onp5YqZs6z+vybbxTkPUf99SKLU8HPYIW3d7W8qVr002ni/XsHguj
/qcY/H/mYi86zL8/C7kr6VwmZ4xPv19tLCLrkbiKwabjSNghRK1t1+3AZngvDIC//mZyCUD/+HkG
hZAuqJV0pqaGubytf3w3KJijZtJcXS3rzRybB+IVDwNhNklpHEaTN9AglXt8Rd35S9M2kj1j0KSv
jffD0CFPDP1iZP7pGZcG8UMT6iSm5uem0V0sq3zeEF4wJ/chXqxRK19C+wHqpozUz9iKdzkv+bBk
aGnGIVB3uBwPM2NZozHXw1ivw0VjwVVAHrlu6PUMstrbyLZGZ0NSeO2xWIw3hN7O+nM1h0g2Xxd9
hmsTvEg9xDqvuahW4nqFZgaJOv9ge72YiBIYpmOf0emZ6HFREdgQkFwj3tQob+oOvKC4tnqwJsxt
tMfMxoegtD3zcOzwr/FcnZnpniV0zZPChGTECnBt0oSNGPotO2/EZS/bA6OF1dDzVQKDjGYNFzV9
/uEOxtUquNdRTCKsB6lMe539hCVvqRoWKqO2vBw1obdoiZeFvg4I9XtxY+gZ6Rp/yqafHvoFiIdo
vsXyO6qdyeZn00MD6EcO19subR+a6rqdt2FfbuMYcoILD5FNIqTumfIt4+rV1FQrQiDJGcR2OP+2
F2Y9fKw8WmF83w041ozkafley4aSFQ+zzU2qLrA5QJNZQ1ncdHgjRuPRI3NkuWaapWvcC3zPZAeg
dmNfdYhHhVoSXfRVC8cqpAAu+MPQTyiHcENkTtZpm+xGDbNYSF5r9gAKaG9YdPaGA2h93ADRQTUe
009CeF0id0kVQinbdU9Wr+DFZ9iEyBxG41OEFIsu4juy5Iq9HcWr0UDHFi1JeukuLvpl8MQd3ulO
t5tR3bjhNmRb6dk0bZM/nWOgJ5DkYs7LztguI3Fx2pd9b5brJnlulEOjmOglcW8EoV8WvzHaYWur
1/h7wqbYL9u1RajhUh6VSbKjB7QfeGmWHckhy7ff6nN6PyPGMuJ2N2UlLbljUd5UYB06CiET3IEd
h3eoLykVz3sv3qBKPrRo54CirZPlgdDupw7ZU3PbG+OxTNSmd/qLNqQ2QPbWN68YZEyqawOTeeMc
XaZJOEcjylrvxQKVnht3ORmhyyd41NQ8+AUXN4JWzbZFMy3Pck2zsad3VoQJqUdsZS7/Z+SQrAM9
HMSQQGcNMFaH/FCAh7Cmh6UUobqRIdgl3kpgxqsZOHrJlmdVP3gC4NPvNYutmQQkhaUtXpXMVDuF
qrswD0pew5jneK7zgOF7qe+JWz3tVkg8NyTSurrc10O1z2jeWqiAl7es5nGZlqp6vMval+UQ4VbW
6YxRw0hzzdeELJ7lKvLYWJX9a4C5mbB338puOugVFFGDfVjmNGyKNlW4koo0+oSIO+UrrSeb4Ckh
gnopioXQNsmk+zgt7e5OkACb4+tV5WvePJRJCWfMx7i/N/MFF8HcEkeZWGTDMdUA36fXNjNC2Ub6
PX4+EmFgQSabRqXrugn2lQMQCkdud59Vl1uE8qvlry4ni0aVGy1FmTHRgew3qSBWiN9rZAJ3Oljw
NCxHB8kuKnnQbEEB61HM4fi1zRsnoLIUyBWjN1A1vvFLor1t25sIO37NIu2+LPfcKvFHJ691zrpP
nSkHQgfROKZJvV9OVPAKrlyX8xxCbGYvGI6cNaAAxm67bqzWVchEvuPEYnT+MjsF+L8rWMVq7yno
ngpEuswnxXLsrZ9SACIMs4j5yuhDUXQN910MVuk9yh3qfLhtAn15N21KrkGnNYXV1smIVOTxZYC4
QShbUtLT8kQ1XAGr559jVvr0+HejddFRQRbqLJ1pwo4R3cn8umTYVGhIagHA6+QJmTERrkyY5ahw
pe4bA8vrWaD2ZXonOyJ5XuzZd61dEDxFzmuEEj28a6mIl9+a7O6d+AGQAgzF+39dbIFhWLa3hnad
DOmmauN15GpArZdeKnuJuavSeD0MDkXetLPh2Vj9sCInr7amDVFj68rRtiBvNrO+K4x3PTmGJNV2
zI+q6qJPhy1VBoOUENWy6T5g58NdurVbYJeNuMjVS8+tjX563R0rawg+oDMTJOnmDs4rlj8nW+Fz
1sO7wXbWJBJorJtBCZSipft3N8bPGsszO0DA68NhtT0m2KYddPk1CqPKPebpXTX6YXsFhBJoYaAO
iUHazmVbXE2sgKT9cXnLTzZ3967fFi1z73RjI46CUbgJvaMM1hPCOdTH7kBoaLohIBqiydZhIpbY
/ZrB+aroHHy8xlk+bKRbHwwQiWYif2KfvJrHfDXP5obWzso09J3Uu21biXU0TYAEucxO+Uu/A9c5
PVi+QRVulSXvkjDbgHnxsXqsnAi8cM6LxPJnMGGUdKKN9An7Qtqqtdaos0HtiwqZg4a03TvWbAho
nxFribXNL1IyjnsICd3AopZgSjHBFcM4AN6GpIJFMs/ORxRweYyTW+sh4+DjM4i4eHDMu5yAp+X7
8x7Y/aNr/pzwWBDWsKYjLsKNQnw72vRf0a6A1YHC4sBV6NYS/bnZDX6H19kM2rVD+i5DecoDBoxJ
48/SvrFyDPUjfRkWyYxQlOyh7gu6SXJlitAHg0szk6cr5bUq+q3bslRRN9p4ml3ZUzXwv5EPYUDs
4YOJiVhVivC7rDlkZupbXrDWhrtufO/ogejpr8bKDoriJeHxZhw8Ncm7Mf/Kir1lYWVGeN5llB53
Qx3jAnq3gEnkuLMtpLrphIsao3XjvC8PisnaZATv43A3AK3LsMcvCg232enkLBbifYbRvtySknWu
HgEV8J/FpPy9EBa0yHeht+uJMI0uesoRxcEKIVAFuQVi7tR4yidnHYQ8EzURjRRHWb9I0fn9McXX
MF/IQN3oyNPrCMoRqJAR36zVAfsAu5IH0HkCxfiDs4pZ+kKp098P/ZgTcLyOyyVwYC3c1vfSAY5D
tmmRHicodBJCt6e04wUIIW11ZNvY+6HnQpOUmMaQjONsr7E6qIHhavU0dSC/qB6XRYKsdS4c5znv
3Yj8eVne0VjZHAlHd7zJOLsvf5vEpBx5HcgLILJ5vy1yze/wsPQEBulwhec6vLXRC0N3e5pmFvqA
0rjdOtX75AwXDV2piOZBnOFNtk2WADaLyTzK+ipNyRZYHPjeuKVGAZDMK5HA6YdVA84hbwayZSl9
HXWeJRZOjBoh/YVU8X2PKjUifSKZzrs6ZGyuP0VMizuAvjFY7KXf0TpQJanHmvlWQJ7w2M76kI4T
/b3Ivm8yAmkoepe2YUMcrk6d1xY3IWH2gW3shpLgBVdtl8IzadiKx3G7tH3Q9WwzdnPLhTGvIfG2
qDOibjMYz7XDK99RjuvlXlFUsmWvBi/a8CjTt+dx0F1QmGpz6kHCZk6wPTBvW1VUaREUhBwKVaA2
FRbxBMhVa2yG6tzimZ6G13jZTxmS8Buot2bUD6Qps1MORCssDV39KPr7ea4vZaa2S82uknn1Nruv
DW51nS7hUmSlWrBv52SHk+tKG2p4Scji22qnwpj5TEOPSMNrEt2eTnf/34/63WBBmn8cg/8aLFw/
58/Zx8nC8n/4Tzeq6/6H4WKR9IgfELrhCP7Sf7lRrf/ApmpZhoEP1MSWymH6P2cL8j9o9js2nm7T
Js0F3vv/+i8/Kn8eEwdPStsSJC8IZhX/A0Mq9tU/D+yOI6ThuswucONIE4skl/fngT13XNnYaPV8
W6CrJ1Kd9EAH258JcbuSpCsPoXi3tUbfzbMA2QvpE76YBr+wsbBGeFfSldpaDOJ331moz3qyOWIn
3EoZDH5j2WeaUz4Ki7654fapn2iBuW2E6nbxIpQ6KUdFWDxUc3sBn1mwXSGpjlv6RxrgtpF8J/vF
GykeIg38Qp5xDuttbP4zs46UITDuuwGWPxvzKlDK/EewZti0dvNJ3BEiPWz++HGv/+mdfDC/6h87
jqdb5hmma9uMdhgMnXogf/Q4jFRz+HbS8kOLkNFMlrdTBNstb53HDoC6h4KcjKNLLYqhm8BSYFYQ
qKqgdc1ZstFw3LGlwCAyB2tBJYUrhFfwPPJDDPZxPVoMoo2Z+XoV2D4M76xD54X8ns625yEliTdF
aP0OdeOuQFu1nyzjHhjlb9PL6bwSjCCuC60vzvH5bWKvvClqTnIZPoA1/TOKpSlEujHG8a4S7Wsl
3B8G4jkPJCM6jSI0GL8KigwHbGMRlu0WUtCmgvDcVCMMP5Xv4nixifQ2bhJPp4smfktjfmkiLd5F
ILp1gtaT6smEKLAvxu7c8kDPtZEF8Sw2EcZwlo1IH2A0ET+0Mkj8YZUEEquKm8H00Qiz1l6ceypX
HeWr28K4rKVNfJ0HkkK7Y0gN3QRO1tBXt3qfRfsgVY5fVXdOHbfbBjnRepza30K/joW6LFyMVKmv
Mkds7FA9owyRa8f48fUTYX5ski4PhGkZmFx025UMCj8/EE6tg4JJEx4I4qY3ZJ/1myFUNx7kpnWJ
2GA9pcmDUPMPzS1xMN+MINrWk5aqDRGa8bocgCXV7BV265UbCIvo4OkFBWOnNnhYGUTQYHZyQs/6
+NpOjO4Y8D988x2W9/y/G4XLdxCsT8wsHSGEK/VlnfjjoUYPn/HuE2zisUXzuMVM7oQNcrJ6pkl3
G3jjPspCBwEwE4B4CG9KEjVJ8oMKZ6MdnG6ckjopmQiRTYFCYC0ADIpNtMh/B0P/MEDb+PqKjb+v
mIUL+wbjWe66YTHN/fOKkXG2ST96rT9NyTYQ+pMWz+8NngcqdV5LPX8RGsg9AsdXEOb8qpi6lVQo
zL++jr9/fNdz6EfbywKuIxT4eBl9qYKurZZibqCJS8f3V1bVt41H5+vrDzr9SR9/Ij5JmK4nHAgG
0vvkuc/LPsyRouK7wqxIs8ujG9HCK6nqJ+VEFwNUHloDoEI8s7qMCntJYefQ2pgKp8fAshEEm8RD
vS8H4gO1GrPyN1f498rokseHbsVyuB3WZyoAfL0mLMuu9cHygZl/xLsDN6isSj/BmkNaGTb8JnTh
TtW8sPO7avPbxpjvc2v6rUXn31zNZ9mGkFwNt8ySBG6Jv36ZRgNfFfR16wti4bsKwmdQPI+V+DW3
lOyTCPZsSC3xXWVcsL//n0/b7J+bxN+7KiuBbnpoDGyXkf2ntynSBkiXHRa5xAKJgzEbIw7q3UXR
hchNkvI3B84hE9bF159roDn49BqjU6AwMEwP9QH7+censRvtpsldYAFExO0xi+z6rroP8wKIW7mF
CnNFs0IM5EmlV5Zo7r759I/d/2UR4dOFTd0iFmiG8WlGg1BqSKrGobSPi6tu6O7KwTviM/Oxj197
tv2mohk2bX5vaObFYB4zEVzHqryvYuPCLevtXFTfXJL5cQByuiSTcZGD8YBJIOOWjzekIZjd5XGt
6Srpt17LsL2xfHxd1NL1k6u3T1bY7VWbHU3kukLrQMfGF52JWWkmvWmVwOHq6ET3fYm/5KKYmB0S
PKHa7mVqhluSk69SbXwBnbdtueM5fOzWq75Z6v5eYjCG/PEdPr34bYM7IQj5Dq4jz8xcXku7feGX
3n/z830cTP3nvUIAw2iK9ZTN4OO9Eripx9ica1+G9T1ciFs8UGfmurUxThj5vVPJM6qNN7uHIda7
9NKnFfM4mkik0/Uv6SzpyevfPdH/elHsRwYvE/M/d3ni/9iYorhtYcSOtW9LoqVGeu2adQFCESlE
67fmeBsn3T5V+a8pca/tnjx71d1NPX8NCSpSmWnMr7W+/PX1vfqXJx3VDzWzjnUPAMHy1/+4Kr2I
UyIve5TJsX5LkCwJtMZF0xdX9dj4X3/Uv73TFJkIIvmFTMf9vNHFdir1yukARiQl2pm6uSsdhtRI
7TmwuoFOvxOCVYWfFn2mtbJpOMARper85jr+Xk+ROzFI9AwHLZKhf3o8ZG0YYoyb2l94HrTv8ZmH
yJwhnHl4KFWNm9slMdJ6+/pzzX//XAFK0+FDUWh9vNeVJog7nmqal5Pz5pb5U6ZV49pV+kXWMUUs
sivCsK6GAOjnZnaRQNrxE6syfTmsmStRMXrXlcLNN8bv+AtXRoNNdcRN8/V1Gv+21DC65e4gINNR
k328TiTuml61Ve0HuLEMuyeErPxVFodkDnHpNLWxVrr51hniOtTBRAaD/rPWtXAjtNCfW6YIIw1K
K9lZEByMpHuJ+lr77hqX3+hjDeGZyNHYDpnTskF/KpoSGRYVaL7an4LiZ15vLEu/nQwTUzEoAaO8
Z4oMZVYrnmr6uEHkgk5W3ywzn9Rs/ywztu0t5CCBgu7zJJ/VIyN7PeSN1ovXeiCVjkgzusBo0UXV
4HA1sPtYFe32vDlvnXyLr/IqNMOzVGbk8cz9DeIUZ1XqNNSw1SEpEhDIm5SRsPHu5TYMjpjENyjM
E3dhZZfBFVJsIA3JbtbLHf5KeNYrXbbWBpbJeqEZjCZkud4JrM3Xz8Tfi5dklk+oMgdrXTesT68M
CDtXzY5ugEmyfwoDiHgBJSRGv+ziZWWghIHu6080ll/w4y/MziuWM71r887Yn96WZjAFWSupQROR
Aa8qTZ98tOeQETfjUcBS7RRiUR5uMhO1j5k1cuuZ6jiXFXKhutp9fTXO31sX6xYXpAvmP+gBPq2T
cRzg2UxIFExVf3QL7JhJdJk0HPiih3wKL6e84aTG1LkfxIqfdgUU7zK5zGxGWyZg4kiPfk2hvMlG
78rpfyPAQZ0Yk0xEoM2DCKnma7fD32yBuAx3bVO/wL2lVU3Tji4DUzlkQGhusn4+QCz4pTr8PwTJ
5Em5MdwGUVl/2wIaIVCLgZKQ8qcKr8qGW5Qwt2Sq5PWIp5J7NWCKLFv8NUl9MTMQ7dwWKG99AJhw
D13v+uvb9teP6OrswRRxVK3LufLzpodwwkQ0SE4F4TTZKs1LmDP6fdgBx3LIJs5wNa4qkJUriCpv
magcTGTpTdklYtUP8n+6Af1zNZ6BwIpGlXdqiPyx2amshbdQ1hg+EZ2v6XQ9A/0E3QdDCwN+jIex
Ja4K5f7KsJxiMw/oBnqv/f31TVkqtT8f7OUqbMPwPJ1QiuUY9HF5Te3IgPiYzb4J+2Mzl+rFtbNd
OFY7aRX3Bdryupq/eX+Nf/lQAHIm+hmELRyMlxf8j68+loOCm5pMOKjyn27d85DUeLVGuhyEuAbt
sBMGQbTCfdWy6ZbfjJfo1Whx9I9YOYx0UcqW2p0bWmRYMXv8+paYn1927sly1LKWcwbeqlN374/L
c2KvjVsPd2uWQSdLAj+SIUFGP9w6wPROS2HQPbrOGq3nurA2GCfW2dRumersyIZe611/FRNwjuzs
RYAt0PT2oS3IzjANtAex3RxrVPpfX/PnXZJL5gTLsu/aumML8ameG+ljNHlYT36TgCIZmWyc0D24
an4Z0nvwoqulEZ5PSn5TRf9VR/DJnqOfDurSsC3302JMtBJTRi0a/dYJmZbPSBdhav0q32Km+BNx
PLjRmFSL2XhuZYU9e9zCLnjJ8uGX3XcbbaE8NqCVV7Q8OF97l8qAaRFP3+yPf53zT9dpuss1etTh
p2fyjx+1q2zlwPMeCXjjHNL0V+T+bTGr3YQdB+jCOgcucTaHzcaqyGYmEdVPGVk3JYhMTRw494Oq
KBW0MfbZb+qHk37r40tIgBvVg3DY2JaT7cf3gY40hGZSDBANJ+/jpBuXncCPiTPuHqa6fTZ0cbUK
g2QrjOCZ/ZBZ+eIuP7n/WabifemyKOMJPq8RpTQhL1ZWovFVaXlj0/2McS2dO6K8CgjsgHqUfndz
P+kIMXPoFJH4EVmKFlX956eAAGlAGd0iyfC7pseA1iCm6uF/bk9eItNK3tMlu4z40XjnEVm2ieb6
wqgr4y4gOaU3k9SfLYv9JSrrvR4CI9aWLCPVMa8mHYfU1wGXp7qJ8sRv6hIHbp11G924gqKA0cyC
bKNGeSAQ70Ekk4t2CKVummiGT1oyhQKi8Gg0AKen49FOF7FjUmrrugYqXozuJsrom+vVBDpguY14
zzwSufTrSVdyhX+RXMAoh7sXSp1ZFHo5XAEM622Y8J3qSMUcomOVm0iDEoXAn5heOTJt0zXUDoyW
RO3c6g7+AHeC21HayaPeGhcpcuZCU++OVtzPEgS3k+ZvjnNduB55nCaUKjN+MQw/hhO7LUmXwPt3
47r9r6xcrKhkL7SGYcGwSemFd2vRDQOjOogQbSSviTshZMUpNEYE5ga0y/CPq3VUQEzCUl7KYOEY
tPa8cfp8Q9dP+tlYaWtrsNeaBeVWWlj4p0B/sfTxdrQzD3AtW5Jjj+edNLUDiuyzzPQuy8U7LBJT
Zxpe1FdOCz+OQmKFsVgD6W2Mvq0pLi8RuC/tttqajTqEiy7FieGGVRlmOJofBbqKIgK5Nj2Tt+gh
NoUMd3p62m5C7tWHcqHywvhWDTIVw2FQ5wxbN8y7X18vpn+dDZE80/mEc7r0IHGaLPvXH2uFNkHc
wHs8wN6y7rDO/Rxr96VwyyeHxMtR2G9NPd+6uOw4SoST9vrNx38+TvDxIFGl8PhoU0j705FnrmKP
INK6hzuFGCEbGbozOq9I+lqkX1msE+KhnOKcEBmk5m1poNtFosiB9RtN7amP83Fh4kow3TBM05dh
2qfFPYtmiKmoEXxHThGZEL4elhhwe3N9qrSbUPc2zlwzLsrjG4gcT/rk55aHB23i70+YwSfawQnq
5JYEAlIWeLy6oW6u8Jhvq7Ihzq9OqlUl0YJWY2TiKzF4eKQmNq5Tan5kJSgGdO13I5ZR0OkP9sb2
0uwelT2aCCB5V4eMqfsMZgTNlCp2iLu6JO2OA4KJvJ7FFhvtNaS27lJ0O3yVSNZDbOmDPhKE5LHy
e+QbaKI7AGawbuSS+zJ45FtX0i9lWe1Cl/fXbrromyL+XzYkm4XdJHNl6WoK8WnRp4gh3n1ASBUY
VeDbdUtykXNZiILH38n82PTeZaxASaDbiQlx0+li+HYnPICdlQe6HgqnPR60AXJ7PnTDN41ei4Y/
j/mnX58mL5UYVykXWuzH10AZQRsSG9OCxq/QXDUDSQRBai5VGEREDJu1Jm7KdFCXKOukG5pnrRTD
rp+m4SdpBaAzO/3KDJbEMIopux5T8BcWsjAj2ZloKWE1ztl5WKcrDtCUCNSAxljJu6GF2SWtutnF
oYcxhZ7THhTQVuCQ3upUEytoiNYeEf1zNM/9juYjAuaucNbLvxvZdDAbC0Vxgo697WO/bA3p5wrK
YSCxWHOmeZnmM045k1TdZVPS8RmCNt0ScY7OaK73WQe4+rQF/wMRiTuJasID2TKz6OAaT/RdCYz7
whwp6zKV4owCMroNQKmWELc2rl4Ol0KU2GYsdS1me1ibWonbG30HfC70TieqhaGNKxKsYe5KpKyq
oD4aZLpzBuD2FSqVEKnbiTZiWjNj3XTglYeqUuMwKeKxuigKELzleG62oOADCIqkXHn3SlCNJRM4
uKABBFOWfXvuRObb3Gx0gZolz7y3KRgt4iVAAgIJ32dmTNPktapldueYaf5DItsdE7kB22NcNtK5
gJZjE15TRn6YFT/LZc/NOH+6dQsmVXkjoSi1c2iIKAJJn6Z+aMIha/Ilyg3+5mEKgn6bkJ9w+ri4
5rxJevCbAuUIyxgq6hRGj7N6bJGJ3WgmqdkNOld3JDusa6GSFfzMoMkiz2d3afYMxzhzh6g1UUyx
h1bxfBna8YMRVS806vKfaS/QQjbXSp/ap6RMrnuAnSxFGKhHngS9uYgJCMYK10GFh2wb2vN0VNMb
bPjmDYMOT1HgeyEvlTebr24f21ulQix99nCdmSNOJW24MsXMWVfkOZGAxK9EdpjfLEpIz/UW2n16
b5w7VkZ4vCVq1JUSwkk0P09LudkMlvOcwhlcDW7c+hYptyt4k+bRqEgxjNvgnNx4eXTVpokEoVnp
5IfMSGGT8ltyaOIJVOp8duT9wFB2dmztoPQa/IdWubDbA3mfrZppEEeRitu4QAlMRpkfyzo/8AeS
wcG4ws/adtxl7saw7A4nmRPdZYPXndc5XsPKvSmcqX3M54rPk5dorvmcwhtuaWZTX5A+0wnEZUlo
4/YAgRYSlKdbWXDUzNwilhG+VVAhXKzLeEOeJSIc5YqLoMvG83pZW/FilTw+ol+3RIpiDwLuxzAh
O08q0qvELpkS7XH2gmusffxQoikZAxC1Jbrp0ZgtVKadNu8Vao8rUWlnZGiKM31iKBlb6lgV5u0g
I/uRd9wksGBbBQkKOWuq0OfH6pCLnqiJcto7Zp6fj02zmylJAmuBMFRw6JFwyTBxbqpp3BrLyY1f
Sd1oHgxCV2mXzsCcX0sI/EENMMkeqXYx/2Jwb952JLLEto0us+gPQ5Bd9XNDZN2AgBob1Z7j7FGl
8bBXunG0B8RNDV9jI4pJLuen+uBo2T//zWiyByAUxpnV0HlB0E7c6oBxjvaKHJj/tRgmfV4Q6CFT
ej0YHWhETdwiCcDVyXnZ8AbwSjouSsb00MFYobLuQDoGUQmEc62ipcItG6lWhRqvtcK9xvpQ7MTC
SWotfoFymi5T0MJI/vFkeIj1FyjAxMF3iCkFPbvyEOrpaA7s3kBXvZtsEwGuUvU+tNRTvWAZ0/bM
HYPgIiRlGkECNKSWKGDgC6q6cq3sp523+7nniyC5L/atGqptpAeLceBZTijgWmi9bMURsvGmPDrL
v9hQu3pSF/YngoPlyu084e/zey/bG3koLjiAigszNp2LNwoNTFjwL912vAwE/xIyEjgLEv2iabGe
hIRCHyoWjB8iMazjlM33dZCpa1sioOj19DYslyCkdOi2p//a6eg0pyojj9MlOgGuVPlYF+M60mC7
NLK7pJ4k6GJs9K3N/rYNoeWvm/a8HRD/U6CRWQRlt6TEaAfca7oc2VYSpcFuGnGgIBfqyoo+Yqc5
mzio5JZfxwItskvy8RqUyLAq+gZkh8SN4Ib3nhNGMFTgwmiahuRxRq1D5VMik43drZrRjth622x6
s9YvzVJ7hosH3Tx5nwHr+YOHSBaw/MUITFhwFvIiSOHa0BdbzuWPgTcwWibguzJpa0Aqhx8ch/rK
c3a6WfdbLQYikZPXlDJEosX56LTExttVjgfhZza5NbhFL11HS5lP6OQPdigbefF8i6doJKWKGYJh
5eNhBJa2CrvqzRPG4USrAbh2kwLMXQW17K8yI/1ZALZfjidpXOGnzY0N/Rj7ULZ0JbN+1wruIN4S
COS6uEmraect6KOoaeCRlyHHYA1py6SQ3EOcQ9QsMK/MBalwQVIQixGcj602bGx6qrtmpqDpmiMN
t+Qo++hoyuq2dRtjO4DpQDn8VmXhOdxcVgIHN4o3GT8ixwYFB119lw5YD4cWS22AERsNTjS01q3E
Iz31XH5domFlhSbxyTUAy6NsjZ3FHKLQVHvJcNTV8G42DQD0zF7boOtKiEaQvFy1ixl4o0EEmz3v
y0i8lVbLxlzihTJlrW2HKlQb8LlAmZs52FbuRHBZizs5LS/KLL9vw+nZTeHST2OBI50gtT4B9e/k
JbAg2wh2sSMd1DB0O8oAD+vkgWhrDOy4ozEf0xppkJbheJ/16Dj2GHRqpPfgW6tjbdcPKeGNykCG
liHPMdCqkJGSr4wswOwCA73TmiO5UJwHUi/floW5lXWpfFEYu6SmJqoT14/tB8fLmqvTWdLbRgAT
fUC/qNpAuaCKfesyDFo68eyBW/02Fzp4I7J+S/3BAKt7VmSNn5sIwxc1J4tmCzLIaaZz1wlALLb2
wr0mVilL8NaidkJo1u2SyMRdBd3+EMfzsU8Bi0g3vlWe+VATnbyqehcmYlV4+4yEktWgh7/CpjGu
SwckISmuo18b4znuSeEnSe1eDsFjkVSEz3Aqh2P3U5BPdv4jp7+MwxOoUpdQjpZTxpM711c2MDso
nqifzZfGXlaZEP9ryfbdYP/Uory/CRjTbuNUv+hcrfiB2fVOaSCuisTm+yTZtC8m+zfmvexgJnWP
RY2AJmcArqT6icV3OW25EqE3nEq5Hms58p/gynhLsZ1VQIz1EUh1HDAzym/SnNdKvx8crYTmTip5
STm4KspA28kC1xXj6oRAgePpTTQnBxTx7UT+1vkElIP8MjrF0LFYQOKYL7hIQxSZ1/YDGWArGhzq
7NSLcFv+niIbWhil3e0Yzj+AeiXbHA9LFUQ5K7+5NU0wtBL8phuSX9t5NZApkCDnHpJ/YOfBWd6l
JF1MJZ1WhrJEJfVbq5W/RABhN+ia+B9QnpkSAasvSHXGb0w4u+FqLErOS5lYFZYS1+Z0MlmpaTUM
07Sj9ycvTnSRqgZH5kXWueFqv8u65ftl6M3qCJ1AaXfbZoK340nV7C0mxnWYRPsYQUNA0pEeWHv2
X28j46ne585j6aYM1ROn3g5KxxU1yEdtSAj2q+3s2hNPld25q0In13WW4VmXdOdmBdFbQAdj0Svu
R90OjzOI65UTzugQvQ4DVk8wKS+kr1xYVdSEtAIqxMvSqx/zqIuxMxecOsrSb0zbvgJ5s6+y3Ofe
iSP6UO9CNtHjWKl4rUzY6bHr3ComXCC+mHRwlGQb0GgU1zTJiR0W03aesTxRrLFxJd3t6Qmo7Hwf
TO290NoXI+yf8kjVW2spEVJb/LCiW1gtDJXaZMSKAXd3CD2gUKFjYjC+5uxHdJCdqq3MXkIrFDeT
7VlwnUffKImKaMfk3ori4jxDKS51+UPZ2BGLobsSaDa2c2MeDKAaFQloBKL29up0SbIM/y9h57Uc
t7Jm6SdCBFzC3JY39BRFkTcIUqSQ8EAikTBPPx84czF9OqL74kTsraMtsapQmb9Z61sWXnT3q1h4
B+vM6c6h8E6/26wXt9JDEJ7NTE1GzZcDKmuKzJK7M1rT5LylSnZDh1DfwrEW1FheO0VK5DK8WY23
HAyB9DDmq9fUYn0WmCTHALvgRJFZtS1zow6NCgGBMHGjnEO3IZAI5c+Ww3spU286NXZ9CWczXq0k
zE4pwCRPXdqhGq6xZBxng21i3cE5aUl3D9EA/OjY/gFJNyfqZmRDsxMTND4kbL/LKrxKSKeP81id
u1w6e5HVGbZXAo2jMbzNGdU81qq+XSzahjUSG8thRplODs4j2PPbmZy33QjPj0AXeeJbZT+mdiou
kZX8ATdYYA7wfiNmpYpccnXuGkbf+FFCX1ysNiV0m/7IVV5F3ZOnrF6nfWdilPh++JFUaPW1GD/A
EmH4Vz12pyjk1QsGklYeEWtBkG0k7oyAQdlnMEACp/5lucv1V5RH6tAi0N8uNe6SKr310TrpMm4O
S92+G6XsEQJEf3SjtWSOs2cGP59khkkQ49Ft1bvvgXcPaLI8O5VD9OGAtWsYi78B6uDL1PLo1dn0
UjYEBwTpGD72ozzzDE6HPvEYgpLN8DRheXYghkrq1TDA5lcH/9gl6guryv5gdE3qW4oVg4M2dH2i
aHG/7Syt4ZB+kMaMNtibH8zgQsTI7LsE55laFBVnjq04ar87ln5bP/0zFE4OKax/ihSskCFIwwMo
RoJMSZduc3NxmgWwMJMO2BzqT9r6/V73XoyZ4XfttvIIJw2F0ELafHrharDBfpMQntuN3OelwX+M
8Xlanr06JjwwRKE5N/YIRti0G9uBkaVRPUVdPx89dwBUi5RZr2SKSeIwtGx67iD7aiv94csZ3zJr
k63j6Gc6V+AnzhoGLlIuW/s9qouQwYu4iyODwwdG6a4z5r10qKKCwLk4doHQGhdRqxrrFA3+o4lF
cMlAPhM90txN9jSe0+mzyvvn3hTOIX/LZvw0iJKo+QOcxEmpH03GLePMGmRrR3hIbp34kD5LHfGu
VNUpZ35A4Zy/BRI0+BSCuIkdhys0cTdtx6vhGo3ASDwwdh0Ptc8gMvahHZOG9nvuIN67JdYd1QmM
r4DTNwp2GDuzEeaHNZwjIyBiYarqQgjKSzn8qeccDr3xSM22yxc3GmqYFTDeIQ0OE6DhoX6AbE0I
E1MtmADhoD76zoFuR0MNy2+Iz4VJXypSB0DTw+Q32bKLJueytHZ2lWQTk6rc7Nma97gOSY9m4Llp
XIC3g1DOLtfqLUyIZfa0bW2CpCiJH5zORd6/6YYGJ+2zk9dO3WYkhn1jJhcyHEO7zWSpvWtKzkA1
bDwVYcpsyGrNgxvVpPbW+NTjygu2Df6gjAGO8U/cubjQGUgegtYFvZM9ecbRRy9ljAU9DlvmTIjk
N1rx7BG88W5C1M73EzZgSsWaJFzUEcIgNLc2zzHy5bHswRMlYkBfToRTmce7WpMNk3ktWex4paxw
floGdcyk/0Q7/E7U7Y2g/VNa3nWTfbJXrQC4msZujq1T3AsVARzI7ks3uim97MU16URdyICtRdzv
9QQ7TOwmSJXhPDfj79r/IZNz71EAHNNOM3DO0gcWp2+WFs0mzNr3gBSZkxMfnQZSTFiUQKYFp0LC
zs3XUAv1VS6chCRtwh2Zw99kqF55G0GHI8ZgADkyvmW+kcwwKFXWPYxSx0AnERv0Vj6xqQq+E38N
y70K3AePTQU2vuBZ6pPpkkRL+JBQmAcxSUYEP0SAGwKCRnW3rTNNocrGbKNTG5psiuuQdchNIz17
6+oACUYDUaqvdviFrVcgn90xGH/NHRE4qqNqsLpE7zOu+HM1oQX6IfUVrHa4upYby47lvmLMfuoc
985qiZRpMdS7s0WhPbRYoYO0JbHlQsrH1a5w8Ocsm51jH3RQmFzSTJtSMUBdLiJp7C3EBPdoCDkZ
Q3s4+ljXfEM8u3KsLz9Nvn2nNrthAd+uy/CrrTFK5mHxPBviWtMXO0r/QJph5UMm5t5RzT9fOu99
8jDhCzYdSNiwsEE86Z4I5OCd0cyCa7N40YDk/VgzK666/dR3Hv8wl7vIa+ajOxcnX3ErSE1KpZt6
f8M+vjqidx91QA9SrYVsUNif53zi15vhvuiYyMo+PwVsk/FQjMdlXAmaRfu79DhDeZ23wwCoRhRo
FRonjg8EJB+wIu2Tshl/LwlMRDber8y4IE+25fcUDGYbay4j7fgcIUmk9tyMEbTcIUQPChgptcGY
+kRZ0Sa2ACZi+WIKcoiwy38LWuBrGNrzQfqAH5Yg2jkZSxBWNK950Zqd3w6M4a3sXwIgYWhnAhpx
fhRh88+Ckfy0HEtDp0VaB5noJVlVTD+xbifiyrBO3uUCrlKYtq+0qY9lhBeitmbWKfVybLrA3An8
ODissXJ+ksiOVV5SQYVl41/N+MVkvrmSVOkSfe703MCg3iHLr5nv8UB22xCDnmD7t8ZkJJp0CqXC
aM+KctlUjXWEUqwvkTO+/Wy0rZgZVCyXZZt2kB9W3l/L1P3I3Ao7UpHcxTSql8oQ5WYH47vnZwsW
hNfEZXovqzkDk9S3xIQWgAKUeIznhbQXa69qPhBnBEYxVaBaSvMJ7AQ2MCef6XoaXwYRgaRHbhDr
4rhkByGf4vAQsIxuGxhvfjvCdi9sHIOE30koRgs6aLa5Hb88grxgErVHBMdH+07cCtCkzL2Eik1E
W7UNWq30hcCiTe3TpTbzSmLjgWEKVECwnA5qeM6VtnZI+ld/tvMgG/8LPN3ZRc7tCelRR/sotMJt
6AGfMh2vJi06skpmxiOJ+MCjAI9OjW9ufOI7SOp4OSNGqaeIyhm2RpHeV3hoSolMm1hxsjg0jAcZ
tC8+W6GLZ6PdrIbiF7fFg8ptwpcVeTgzvlxO7GmPEo9OEqCDSKbgaJR909PeavgmUar/1X3HO6ig
xKdZcy0EUacVQaOsBezDUBTNnswDMrA7gsRcGh5nTROMgNo3Lkx5dsIosOCAzNCLGewySi4z4l4H
/W4pEiKkLfhAmsHi4go/HW/NkgHAkdTwQGP8+lg7rj75zjg7KXjsAaOKpyAwly1zlUzfBPax26sK
YXXekHBQ9wJHW1me+gVfnhxcUnCxRFcU4kbwA7ipTzltzNHI6U+Q9dM+r8qnKpygzCd5eeg5Rhzk
bOc+lC/BSq+yXL+8Ds2vXkEZR0YV6o9ZuNZNkxVXfzTm4voPpSAP8Jwq3b8ofPN6yCQEdbEbV4q2
UTU6TEOjUWIRNyGfDv0tGScwq3+g4shlJIPdbj+4AAnYD++M51yn0np3MluckHp+5EtasSlgte7J
5zDL7bMnsMN66QzhXUEsbfiv63KjW+8GMvdAzF70VY0g20SaEKgTNuLDFV5xGhc82mHzpyvGNf2P
wQ5BXBRNDTwOZ3Q2ndMbhD7p76Rq74s6IYOFgtdJ26ttjRHCh1yxlYZZHSwPFizXbdqUGL7dJj0J
ubxMHpsNlPkOgRDgfsfBPaVNDDkHO92OG/yrHBWVKUfcSGfK7FzhvNd3sqmIKWZoMMOTvFmcPzBe
1aEoA44QZwhvcOJv+kg3V/PPHrk20EA+Vw3fpbjFuV24nktKDjKazieIkp87V801sK2Tyw12hOK+
QvMqD/k1f47fgCpyYDC08cDqZEQDDT772A2+PKgwKQ9Z/17ExTUVwbbKRi5p7JVDWj47euy2WKGd
bRgOZ4+nIkKToWZUa5ZmmtUG+YsbIIqBI5JRX26X6mvIpohiFF3UTWrH7WnRzV0pu9NshV9+1fyb
bCxgmo63asmVmZp+K5hSb8LmHHEO72YA0AdPkndX5nTq6To9Tz614utkimTcpf3MTJoN0jl+JAiN
LU3WmFvXzYDfpTarKAdtPXHnILnKmrFwn1THYqL0ZgIBTKitESOx72NymGHRzob6TJgoDYM7cdE6
fLDQdtpd28QkGGPp27ZhCBQIEeOJRL0aqvCHT7bYo4R8MbR2fNZWSLkq5X1jkybtZtpjlsxoKo4a
62CqGhqQcPwLkW8tIB+SMuPmzrHggPOA2aucZNjKwk0f1rT0sPeiawA+pDWZRZynfUuCwp7U5dey
4wdQE7ZakePtqlXY7WWEmrkbLBiykw4466D5NmCU0Tm2sbQuQBwz0DKkGlQ5vCWo2Sd7ce1frmt+
0+H36SAeB552ws54ABvG8Uk3wqaXc4JtINGnWA/+3q5y0otsTx1yQYnI+QXWHCjwhi1cDOkowYAr
a5tiwQdzmWZcRVlGBEyLlAVPxrWlWo7GSd6VhHRtQCMcGmdoXuaRYRxw5C2eV86arHxmH5/fRHM2
UtLv5A+xXaRvP6dF6Qb0T0lUbK0hOwFtby9p9db3oXpOK3FjOfG5VO30kEl0cFMEUSRYk71IoZ83
0hOHMZQuu8uU5TirIEZZ2b5KkUJAUz7YTvWR+XlP94JXkZf8EbdRecn64STyEWCJknurbjDWxtg1
j0vAE/mj0ygHAfiQR6fuwFj3XqgP9pw/GvvD+Id2Fh5TxJSFazidXFHHR9nIV50vv2XcNGdKtw/f
GSUlv3P+yTlh4MzXx85ua1PLc6hyZ+M4Sq+zx0PpZOHDPFcvfKLBbSoGOm447qNdvLU5iJM66TDi
utDEXDzU+2Bp9K6fLXtFQObX5P+O0Eh3rY307xGkQT8QWkDymcqzFby3XIH3XprSZItO3AFhrFf9
7oYeZ/4q5+ofIKJN4HX2vZ7a6PYHirrGu5PFmux++gGpRlKItLzaJHJGhKTB7u/Ju1xDSsjMwOhq
nF3dhyzTqaMCRvzb+8KFruQHy59+4s4PIadNvfN/Y0tqmOV65uFwJJnp3KLHZObF2Z2E5aP8m6KF
0BLn0csPQVkNlF1Jz/jPSzxS9bjvNkOgQ46ocYuPgDJ0ApPk5POwL4v0kHkDjKSZvOCBaylt4Pwc
7aDWB0dFR7YT9b3V5jy9dXs3JCah8Q52nlV81x06rWjMXpNMPYXSPM/aXtFn41vZZw9FbdadIHTD
UjE8Tob8tWuLV+2L61xH7m5ys0NmoN6LYN4GcyEPMu0cqLXsZ8cZpkTxC19SB98m+De1K0piqC/Q
IF5Sv3vvxIoFz15tpoBcoPjWq5SFa8DL7dPp2Wl8Kpt09bak/ochucsng2bqvE9dltelRZ9OloKk
KWPdkTv0di2clSkgwyUuPQJnvec2XMQBIMtf7mlkIeSroYG0j+Rwsjsl5Z7W/ZrE4RMMlX8qzCJg
apusEPIG8fPdYFjMlohFND3JnvCD+2bNUWaW7ZTZiXs33knRn4t68LckbXiE0p1HIhZB8j7XIzeq
XYdfmrV3bZBZumEVAzVBRqARWSzJtPECuqcWcfkm9VhUQvw5dWrYeyFIccqmXymZU3oK/3WBfLUV
v9d4k+S3tcOljCa+oTzfNp/VCGXVSyDCLX11L6tg3PiC7JG2v4ldzAZkPtmuHi79yKXEAIqtV3mL
K+wpG+DRLsAEjoH64w1lcKtrulAtnd1UIIwO4nI42G1s75BFHSdKG49d3AZdcLfHFj9umGLdW0hy
IKsoH4RSirhsPqYlPJiWzC2p8/vejZ9k1gRIapxN5fFZVvlA3LxFBHa9nIgWI1LYR5lCjMW9j/9p
9+Oet62lZSzk6R2LDnYWrPsZfd1P4kVqsWwcH0WC8OwryU0rtW7YdB5fUkF946MDX+bsFNfzjeMA
l83PQ1mjAnEmLqpqN+ZYfz2FmkcCI3BMd2kNVn+rYXCVMuJ2WOdvK4tixB4r0GnkI2MvXikEFTg6
X3GKez37n5aRVJmGTJzaoiNrtnwdFHXqGtix/n00wESmDcl+GPim2glqqHTu/4xUXn0QggSWWCxS
I+Hu1YkN5YlXuUQkUNksfh2+6lQxzm5I+KnZNMB2AtAyFdvZ+8UsKWSUxf4n90eb0zi+yWjYLRBn
RLnDCpwWEmxTxtBygV5jdMmUyQDtIivz7Lj1k3J8xF11ugKMiJIOsxRZH5PSOzPqeV/WDnKU38Jz
OOlSJA3Bv0xZT92aczmQLeD5HTmUqvyOgXZvvKdJ1yErjZIgcMHFSXrtxkv1XRpQaxHG4x3mm4K2
62Cp5q12pq0U3rMVbMs6P5Iwsu+zxT3YMabc9uqwVScK9TtzMVigwYb+10FOqyvzlC3Bd0jG3pTW
J+MQCxVE/d/AldtRnVs6caZUHKmT4ORYEBX5oGS3MsihQcCfAhdFa43aZXzBmPUsZHdXYz7bpDYy
Mz1ntwSirBm+ZEXXjbsXhXrICIVEQzUyJV4nNcvyENKWbyKm4o7/PgMoQ0Lb5vqOsMm7HAPWLqho
kRLaMIdYHNuTJ1m1tzVIpMrwUUVzE+6WRt5GYhnOE8PIvHNorQWrHAKrkSz9geB17htRHP2Stgso
5uPQoitijdHcg6qEVFfLjpN+vORzeZsvHgSp1vuA6pOeV7w5iRTHnGRj0h35GuS1zeHmgrkWJDgX
/ckqIYXRketDWZuvvn2JKvZbkEyyU5iBYIrE7G/LwSYDY5HzWRa4w5HIxdYIsQ9aWUEK9C6j0puh
D/ElRq6NCmsPV+EOfWRxsoBk8CUWtMZD9uxS5e37CihA2eHE8rP6ULgU6fgHQ0as88aR1KqK16By
Tk82qFtqsfeyJ0iHA4eLelR/qs58/NQPLevahr1dZ6PajktMPg3sGL68ZXj0dOCeREvnQ5DHcnY1
O7gsnMeviLt7NsUjejRKCa/7DizH+xP2UDKEluYX5r5lV4bz8kBw897rKU/UFOfbPuwwVTXdW92F
7aoEbw+q0HdCigeRLbfAnMp9gkpqizYF1YKg7CeOEBGw/zcK9Dvq+0/aegVz1Gz9eY10ABDohCSB
cY7f6CT/LJt0Adjd3eV2tw/XiOl2QFfNXvjEWfJkj9MpCvpfek2ljh3eVhPsooVw4J6PN2QLPZJk
rUm0rkm21tNyjUm6hgl2SRNAWFYsHkhYPrXowtcOvj/Eg0312TIayz4yYrTlmlkRI6Wye8LI+rAV
MJiaY5La+jorwNFuj6ixrY613zFaSQK6hRnGw6BfXeg3LWHeK00+5ZuLGIdFcf5uivhxJPy7m9pt
YP/pneCXWrf/qd8/eWtaODgZcHsuvGGJXhwPf7IlHJWM3eV5UPU6zUe3UQWPY69u1Qo1rFJWyW3y
6afFPgyznSG+vB8oyNqZU4R7beeP6iW36RWXzr6z3CI4QSJDhGihx2H1e7F6MI22O7xUfv3QWfOf
3gyHQB5y3scNaTZfjW/T5gUfFsPCkSBKYaJsxdOwWG3d24Qs2Q2LKRvfNfU8kdQs6iWBr+R/nDJT
7eb22elsRPj6XfbOS5bGv9vZuiVl8G0iFn7J++IUxemp6rEG0LjQ0fd3nfaHG96tbR55+a4sCWCz
YWZ5PTrByf3X/QTRj160bP3KSTDhEVRP1u9Og7Q5Ge2ybArXaPvgJ+X+5x8p9ev/9++M/RpYHKXc
uDNgsAllCchoB5qOg/isusxBS8HlVL/sFApEETTfZKzlGxVBjfZi99WVxtv5NWmj0lsr0/ELSXb3
ZiaJXiKzaM7kKUa68URnvKF6p093KnNfMxBkP2ZFF1K70RSjXREIxk2kgL+albBGYQ9iLqjABne7
sNWaiDVo36kzxAQxNJ8erI5Yc67F82Bte8bdUbc8xgm3r1IddROh59uQTiZyBMB/0xOQurqAMgnv
tR7Bb+ayfKz8dM0/RAfjSEQjjk/L9PNr/IeeIO64arW5yUmVg+G8wbkxM/2c+Lh0q4+ofElyKOr7
pAy6TYiIgtrTavigmJpnYYEAU3P3m4p/nZBiuhjBmyYmZ4ukJ+mKa+4imnB0dWRlrAbvYUr/zVPP
sFO7zp5cg/Z2Dd4hcl6bBDxQ8TesUI4KXsASmZuk6ZttHy3Zzh3kK0k/BVDXDMxwTgODsWdPW7xi
+smAyBCUb3MaHxtElUfe2tZBPwJjaPrVORMPXZYdgUIc7aYnlp6Yp71XOg9e++2iMsVEssSEm41D
cM0GkmzLGARdl3YX/4Bu5pdE2wYIcUBYI419cBFCLzpmUqIWpMjqU6rgKNpQXus+veCSeytSqpUW
MRp2SHvXWphhaow/mOXPXuNT8ghc1a47fXvCSe5VTI6w1+LQTYruFzvrl2FsrD2aFIx4U/LEwII2
a2j+ykL9y6f5MzSQr/RQHG2+ndsqhl/aR0QNtWiqTY+5vNdSP2IEZJHn+t8mDxjFimvR8O3zRXtI
6zm6q5c/QZ8s+yjO/sgC38AE+LoQ7OeyBejl4nZ4ZbJ/9OKkZ8+Q053Cc/kGxhfhjyxvMZuOSGEx
bZV/umzkoYxacyK6MLptWm41BAyXcXQfOhPHp16OgDUDJJgxO5udKhqIfb7zxRO4ZiFyigyMzo8+
mwkmWxd3ISKRyQZCx4TVlJU2XCgGeEMorGlrgxQhbIDplL1g18ZuhAAivcxse44Sp5lmTGMmYtTH
AXbiYpzt7JbOBZ6/iCazl+wljp7NnjrWExmJdsV8Ir2tmiDYWUrcZcJxTzKLvme3XjacQtmuYgDu
88PnjvOXUmDkjd+R7SnuRXybNX1yZ1qXGXV9dUvKaUEqyw4E8Hjt12QLDxwUVVD5yHxmzcFwyBuY
c/9Xy4IOGm39DOQ7fZw0v2llClKVB4e8z/+5bV2cxUAmnS+T+dJJ3lf9G0UgENsc1mglSvIQ7b2Y
7eVgg74C+Njw4JJXuW8V2QNh++n2UbCtHYkcwInQZ6H6rQWq8ahHFVnGA1VxN/EJYC5sjfjoEYxk
GbxTNM0Ruk4MeIs93wYZqRIGle6mirIPL63fy5YsSAfXWmyRhFIkKn9WMafjpN0PJ6SgnzsfsZw/
gxQP5TeabXdfLfLRsYFcDZS9Q9+fzBJrto1as8hnkZWlSh58Sx0Eph70KeaG/mMXQlKqp5QYdXXb
aa/eVg6H9+LH21B3n7PgZVmFODjoyPar1N4LntqR+NxkLBknU8xmTNwU64/JXFPq0G1e4OpvWC6P
IvpdmErvlbIjdNrDzeChuq4zBo6awjObuGHzttt5tq6P9vTBKpypdENhOTsMg/Lg78i77Hh82KNw
jqxANDsEbOgFKcxpQSqpl8pVv/4L5Wyxb0INgdWanqQ44Iak01l2LUgwAs/I+Q5dPhFBcByjd2wz
Yx9wz4DUzPSwHFHS4yhCH9v6/NZZyvEyL858lIb9P+MQHH9j6e2m0GYohRZ2WfuhTLjLYepeUUKg
3vMOPQYKe6nvRNr+De0OGYZ/1cGY7wdnifEzq1vS3vjSYCAZJ1DDrjveloy24VaXGF1JXGvi9IU9
3ybPJfxuPpAp7c5NvQ7MqvA76nnOVq2l5kJnolqsvNruzjRuscm6nDF5qj6SQV4w0ZV7v+TvYfhL
vQmiYW/3JBBTNK1hJWDMrWxfaut+HhAPQB/ed1WJaEf0D7xOHIsCZig1oA2djnJ8YFY0+UwhWIDu
iyn9suOYtisyu8DO/gVOexa8rSGlM8aahdiXfmQp48cfmvkaM3LMCcyrOvLEkPOyibOD4nuIAmJA
1+TyEkzpxu8e5kKwra7Scj+O032fzH/bRljnLm7IChkQouTCJr8hh4RMtiOocZ9BN+u2NJlfrLLs
bqOxyw6Me8urgnnuiXQkS356yBsMJn6qboblS6aN2diNSLnze+obUdyMxYyKoFroOBLHxlpPCwjI
2V838ElKqLdTjzz5TEtJVePcm2nLGfWSaNPx51ZkhVL8qH/ChFc9GeeCEnk/q9R+trwBm0rBDsom
2EiKeHpSAXx9wt7ix6HHqZsuXnqp56Y/9CABf4RqWZKMz11TA3Tn3eHUyNo6vR05QRfB5nlW+McT
wHR+1psD8uK3HA/+wUvQTc/ll0FWvi2Y0CLxIDhXDPrRJXUoVqh7tGLg4dpI+x3j3pk0elwsQikm
HwlwUn9l5plVDeBC0Dqawd1GLqi8hjWaJ6KY7Ofy0+unc8kaxLrp/enNDZ/Rob0y1TM7WTmvlr9O
zYMeJZgv+GSwLawayR/dtj8b9JbT1YmAxTFZVODqWOIhdoHRiHdhdv3ibDWre6jrN4ort8cgFeTe
41ivcuGyvzEDQxf6l22fWvam6QVSGb73efGvt7qTUKydZYKSQk7p34HlZthVb5WTXhaK12T8ikP7
frw4QXVbBAo7aWcep7i5IQiGE8DKANBPT1i+rrglfweRBRIfhId9m9oBLgBzLchotlLnl7LU967t
MBaN3fLVcFtuCaZgq3Wwqo7p39R/TrRKfvEvjZZ+wwYp/bQchmPELI0rubm3fg3xWya7z9DRf+dU
/bUn++I7pKp4E88GyYxVCzPAkE2YGfcoXGxaP6yMCmncsjD7MRkfZNBYLwX80DoioMj1j6a0r0bO
ZNmAg/ddEpGH4RvOBcx8/BSAoYkHvKTj8sv19R8gqKx02B81fnuIXL/a/mQjU0fQ0s1y3gnxEImv
jGFQWLUvttvqDbaERycNeWPsT3AinA2t+jNl4sln9KAXMpold+FOOniAesaBdzFDddqdLKiO0gOx
PVRdfgx57JkTTQtQdfO0lDDq1nffMlwsKZ80rpScGKdcHElTBKSu9pAw9M5VjItxvGWHOuA6omaB
Kr1LFfV5iirxmNXzb5gRdwQxqJMXIO4LUP3T+6IsH8v8frEHco7V+FQAjb2b+vpiXPQP8N7PRrlf
lTLyIMaWXRoBj/t6nNxNJ1hiCbRKVbrsvImnNYqCJy4e/El19NwR8n6ShC5Saff3rjeQwaVa1MoL
QOzVvGHlKzSzEc99HQVnDFzM/lQ9bQqzhDurAsmnJ/3sw3c+5X6UMWDSkKuzJydhiPkjwJms+Nvp
LHNkMU3YfYr0Aq/cfiI+g/uKIcsa6Z4bXmLEArJxeudUF2Resvu2wLjY8vhCqmx00quSv54yfvMM
491F5neIo9TfW3H26TKv2/Z5knOYlCRuLIxQ/Ab995Sw+Ijc7GkmGfdUN4QHKJuXZYCox8yuCBHA
H9Zhkv85asY2Wk4Bn+VmEDT6GW3TlXrRpbLL3MOF0D7gzqoPD+Fg4Vyxxp5nITp0VrjNCvqhuftb
mJI0h+ojsUCO6JRKwp7AkPeM1beRw5U9kBV2dkr0baOatr6KZ77lBXOZNastlnG+72rf3evR+0UI
D5lPQ9bQjoI8JYWanRU2NzccvGNo1fsYjyGnc/+SeMzwMrahe2fyr0uKdOZ/tmz7/n+zyq4IMeQt
QRjYKwTqv1plR8vDyGO73X4McsN43r14Y/Nccj1vxjB9TwxgFxHeJE70XFW13FVB9j1VPrZUtWZO
zPVLXhZ3jE0O6/8Si9OkXF5bSxFvMiLYTEkSGLLkiZHTWUnm5gje96a31zll9jmoFptPU1i4T2jj
dJAGe+YfwU+kvZ8Zvv8PaCjEBnTSizPmzaVnw006WS2PA4c3f5LYwmAo/hc4yA+c6786iMmVwvfG
xNbDauX8x9vio9JOIICjZTORdSob8najuKX/aY49soeqtf8tYkx3AjVAvFR3DL2pfytdHUxYvrZB
w5PRMOpvwPQGRDlkk2y31XiWZfaoQvd9tBpYxYjumGHC+EJ6AdAPvBa6bq8OG8bxwb+i9f/6wkbR
k5f0Z1/Ryj2osVlaDVmzSQsg16j/xdy9Amz+83VDUEWJEPu87B+o2f8HEPDsukuJrkFw4Qd3ztKw
843Sj6Ekod5HwbTpen6G//kRxJH/3/9SaEIgrFe/fhAF/0EtCMViudG6QkmHp0q138bGNDl3L5zq
45ZcxwzSwsbqzZNK3JrBsHstS4qWqa7cw0TUDhCXnQWEeOO7EUdjBZmdSBRbVBdja4RK9q5R7rfV
Bf0urPNbCE44G3yV0EGaG6rFhRm7d5+V6b5MQnPQoTc9NXI56oUj2O7QEKbFZ1q0RxGzI6Y67g/h
/AfP1JtbsU2cqew2dujWPAl01LbWFQNd1YH+xeueKAcDESmxO6GT30nZ3kxRTFBy9wLULCTuyHuG
J4iZKj5As1o2wkjisqz2iV1TvCmKG9J0HrsovA5wyrbqFX1Mv09iNE3zxNCDEoS0ieYrZ4eLGwXb
9Up8N4MmBmKy3pkG5G7LgrJhNhIk913lXeMcZAjjFNJYluE+HK27VWoFqrU4N+5ElEAWhDd3yRLG
vwN1y0phwFdDoGLf5Kcqc+hgmvrNEriy68GOrpb/OpU9/TXDyziagq0k4Mj4M0yXWX8gIO1flLr5
n5+Z/8ZYDgXQOqYXRKoGAe7E/3hk4rkBAjl2DdcEMvqp9m/TpnglEa5hwyf1JnIxg2Wh2bn+/Mgs
pyA1nUO+xohHiEAeeIg6kumUK9Q6VY+/qOz1G9njf01W7Zdx8s8BG+SttJZyOy/TngT25n/haK0/
4n/5qgHNcV2S0TyEmNBI/+MlGP6fNmPKvRdrm2KjZOz87jq2lEcYtJ+F1UHvkP+HuTPbjRtZs/Wr
7BdggUNwAg7ORc6zUrPKN4RKtkkGp+A8PH1/VPXpbct1Sl3om8beMKySrMwkgzH8/1rfKv7kLf0j
av85fquonX1v/s/8z94KNVZxGDXvQNt/f7X9Vlxes2/13/7QQ5Hx/48/8tOvrf/v+7fDb8XMyv/p
i/V7kO9t+60a777VbfrnW/jPn/zvfvNf3/5bccAmK99/MXt/ofYfYPbHb2B9//xlc9CzMf+L/4ft
d8j9xS8BBpWeneXCtftPar/r/WY54PdnTvYMUZzRn0hlm4hf4P1mz5xWvidM3UMW+F/UfsP9zdVB
D6Egt4GZMgb+CbXfmLF5Pw4lfoduWz44UN2xoZJ94F1QiKzjqq7lhoLGzWTZu8C7CFn8jlWOzndU
WYs9SrS7zm3vAsFG3tG7flFmAhRMfzE75Fzso9LFDxfw+ufL/ytvs2sR5w3xj788o7wrQ4cdDtjR
5nN+pMFoLeekwXPlph+6e5HsOJ8vMtO9pK5O2PVwZ4nw1Wnld+nEZz+9HcgZCe3xdRyMJ5MApyAm
E6ohcbG0w++kjr2KoLGY9IMGwoO5dFKwFjl9lOYzIqXvfFwF53cubIuIb0N36Hd8gJKhgjH0Irfk
JvScaS288kvqJHtmObXLPHptbdEfqjB6S3Q2Mxh+sFLZND2x+VUdgbn9yfKHcwRAAIIDHiYLzwnC
vdZ/6Q3rGpnTUuYFsl33NKKzdHtrY0baM7qxE96ShMoeVgq2BQtXxiNoo/xJiOApSggD7DEQLOCd
LvFwPUyu2HIs2DRY1Fa+bfrr3mrv/AJ9iy+/25ILpYMlmWGYKxBvt2lwoCl/1gh7Fz2ccKkOkYru
zfZVL9RmjCscyc4B0QRHFNJw93SW6fTof3QhcF8xOUSrhS+61iHNydtLNi4Ex38E7PlT0oi90YiN
66D2A5sQoht10QvTA44QglC51SLqjyVDD4thuLDNOSJeQMoIp/HRThWQ0TQwNu8/IYb0e1k+jQUq
sliGMx6qPude/hDUeGY1iuVjpJHNNI/tos2+DKLcZ7gWFrYuL20y0hrWj0LFL7ZOjTgznlStPxUu
pxR/UghGxCHU2zvRzwiiaac76gGLXhJhTTaO/az+blvb5px2bYAvQIKkzyxKCq4c8el/oCDN3PBr
beavrSg5EtwYlbOrm+4Y8zE4C2pouqtui/632nkz1XMckNllkqzErJoeo4ycL9k3uK4gnTpOly9j
/9mYopNr0zVLPHvn48We0MHRPMA3Fsb7oDC+IEl87S0xLiOrZx+adPQV3AZaKe+MnT1IagAVHQzZ
HMYNngttR8HeoE3yRiAH5pn5d3Gx50wbmNR1PS1Ct1ebXh9/Fy4y05TqXQNqccfu5Zsf9shD/KtL
QrHqco+puu7O7AcsBHBhkiK6rTBTW2H8jb/4azP9VrLacQjjnvT0K+gahYQLJxAHKHNQ2iZOULcm
yqy03wyPceAVwIu9OP1eCXzsUXiX6UG2ppinVt38SVGiJAWJUzH6k3DCykv5wx05Tob9yDaF/p8n
K4ZpRPBfVzD1VcHwkA/FIvQDtS1TflmLpTWI+2onJTAxTD8FHLDwLop8nP08q1PBKRxTAfVujpk0
yGGzdW6C1vgYhnm+HjTxBN3oSRlQptPIXU4uwZNTpf8+2SXwFsVQVKMgf2ngm2FxVa6kjBnSA+QI
qaMzGXCxsUHsSBxcDw4qG4kTsqVT3dVYoKenImUgeyF7ELD0XfZ7X1CrCRoiPiNZ3wD7hOBftQE8
Rm/pCacgD49PMjjVrZ+7z16ek9+VSThqDU95RQnUcvxLr9ML8nP+mdOPTxxinpO0p0VReWCgGQUU
dybZrqHe8RNa8gqH4ynrqA+NIi/JbsSZO6TmNfLic2PLGx7aO+xNT7q0U9pL7rnSwaYP1nxrLSIs
a1xZVv4aaQxcMjX4cWyVQXKsKBZVOV5fTzOepj6rdmaKPC0fniR240qzVu2cQZZZzhnhB5UKEzWJ
ilEmgJ7x8daLTWBr8BrsmyrPXsPI/xriHHgHM3KYxKNsEHjMABk8LALUE6OZ2OC69FCIGPFx0y0y
m8cvwf8FYnfc57yhtBqNReKj/2ldbk4dIS1yIe3FeHy1HqmM8IOnWAARikASdAULTuVKDkF++RKh
NK5YityShIKEqDx7nm2N6cicwf2ju+vEGERio3+K8p1Vc2sT+poLK2lPOp2TRTL4L7h850o4Hxyl
30M3GVctdGFm9fY3o1Kv6czKaEaOJrLSz1EbX5XgbiIPxX6Rtnd4isFSxmhY2V/PtzMDwnW0iypb
mZoJLQYp6Pu8qg3qzYJ4EkTfvYx5oi35uFiyd13HKyQpX1UyfkhStCGu1SYrs7nppHSWYYeKZV5j
8wnHVhFBDCxQgL5fdhWkZ9tkogit/o4u951FHSVymrsi6w5FcplqnmmRcGi0zIIWbdbgKSiv09jc
zes8YvM7k5UJW986HMI/sHk8wTC7iEl/8i1S42OBi493JvuZVIIAvtbEupuPnap5nsJmH8okX2sk
RARZDcm5g9uFlqeVDNnG7yeO2uh3sGayUvVUptruUnyDGHgefK6oiYDwIFH+JbQGhmx6NKA44bux
Tn0gtkFcUAaveJAUD2aelm8ccPigyasxwEm22+yVvR4OvmR4QpWFT9jcSIvaGT6DDQYMWYF/wfdF
kUpHm2CODzrSRO4VwKk5uVLza28hEy6LChE/6TGaEjZZ0A2Al3eesQ2Sbte77pUEUOqjDpAT0AQH
aSE9lBO3HxMrczal9PfhMVldsaIgsw0bMAVT7mfreG/mN5SYbN51XawgUGKqQ8Dl9LQy3CLc+pGF
uofzexqyrwiHdJvW+pkSJgKKgsq7l8bfY0IUq1B90+bZMo5ngS2/sFEMwvcBYdHuXCitOTWyWusC
eZpw8TXa5Glg17RWgarVZi7DUVAnMlgK29v0qn2Jel63SONXVKd3vNhOK7klqc5D8o7DknZHoKqu
3b2/sF4yZCW9xII8k3kMwyJ4tWrrksXBl77pV2bpGJhmSDFJYjTDZb/oTMzdQSHzJbsUbPI0REsx
MTe1wU1TGz6r7PdAY9v7fg8GzoHpOO7jeUvSJAgY8vRbrVR8Cf1vxAwZy4au/8L1g1Pf6FsNwD6x
RxlOXGvrWGiGIgb5/JdiAoxeVMicBwZSks83o8HbhnmibdnCdUZZLqRqnzhkcg8d+HdSU4SRW18z
d07RlcpZ061eoJOz9u8SaqEiaJzEzAoqoodxCC+Q6mmXGmRWWxV8G7gGRYX7BWtNse+H2qbRaB+p
mu9DDAlbIzaRQJvaNgaoTjYggpE2jVAC0WE0CIonrZIGitleNNQgK9yR0ESZB1ENjSkqzoKdP3c2
vQ8nOC/vn2/0p9sIUyeWDIIpPeJUyb8IMJtAvk4sAKGd/d3p2i85hvJd1U3ML+IOyre5DRztNEqk
KSY4GYmozG9c6ldWDYBYVuFGx9fn8E7TnjPLPObdHgZrn4Q5gcsZWxR3O689ZgWRh+oIPo66UmQD
Bvmmq2sEgDXUxdeywxqcThXau7Tfei3Y1cxnBFnpc4yDbVGkdC2nloJ0lpbFSh/wp7zBnP/GpMH8
PLBKmJI7xnGCu0WQRAHBdlMkHni9AYhi5dkIP5PXIOQdvj+M/Zi99mN5TPLmu9UaPUKLAC5ExfSI
zLox6Yyn/XcL7lY+nxdsIlFdoZBDJ96DixEEaA4PHYNaNCxauuW+NQWNJtBYy1xvydhoNtmQklJk
Vcyjg/dcRKjDeORxwd4N8zQbu3xHMPkuk3KOIE5Rnwhsqx2ztu1ZV9lNLzy616iPiLNk78H64b2x
ZIJVRXa1YFpdwn1NaBzw8f3YeGbn+jgoUlu1iRk0n9JTAjLIKljXJ+92sFNig3j4YzthdKLXxYe/
oSQWl1+qXH5P5kc5mKO/dSzFeIt8BITsUt16jrvMU7q61n6I1T09DvigHkSmWkvOtoXAv7S5MtDS
1qMJBNMPO6AR/bM5r6Bpa6h1Gj8NQzkurelax9TExmogqNPARdp6K4hMnJ9axEuzsQbHB7MO0H8M
0gj0HBrkiv71OmjgFRUKnaAF/6XkI9MWowlvTmtQgYugiWDw8dswgg0L102O78cnX9JLw1FaLMDL
e7jIEqHQVbXzW4URiDOh++JiT15UikkbyLK18ODHUn30cNXRsA9l9pxJUNwsaGAiaNN0b73GeTzD
+LaybKbeBsKH7S0gQ32vIc2gLFVXPymJ8RgmVDAEdkeh9uB0w2nIWYwdIXiaCIjEj3DWs75dFVoy
rqLOPIeZfAlx7Wz8VLtzwnyV6PFr2HGisUSxsWkyifHdlEF/rXLH+45IUTvlYFb38atggQvs5sBa
CIFPMft7SfptFHoCSDQGRcUpwNfTUwSVDi8rA0Fz2dzUqVyzpqViPHLl2AjUL0jqaaDMRC7+mIaG
ZbV4ECXLyPt/6VrkHZrjTjQ4XoaOlSprLKZPwE9Z8KwCZkiB1HgVWlKg2ZPRkvPbstd7b0URt3Pw
ZpaWXy3em4KDRTp7lhYoeN1nXeewi45yWHsuwtHCJUwtaydvF7NZyArl3zSav9STtNlMgg1jSsNh
TMBkO3TbXX+YPXlyZbQQzsyC162HfsTOhb3cBYKCQGlPN2/Txrm7GsFRbqpGHKn9eIDxxIoV8jr0
IgJchPAt1KaH0KdkGrvl1qZbvwmz7sFGJ7UgL2jOHKmpuSQooAtlUPoFZkVC2DbudHq1QNwXnhpe
fKMuQZCRSiVNAhNr1JDbOu8eRBwes1Lr2R+bn9XiKWR9rCQZngM6Hnov6WUfi5Kp5qbKN7GDZ62F
wEI9jzjx4Onw+SVjpwi159qz7XUUNsNmrNKtmpLXLMlIDjcHmhjQvgokH3++rX9UtPzrSuNP9cv/
WV3zf2HR0qJT8v+vWd4XyMmK/F/7On3Nv9Y/1i7nf/hn6dJw/N88SlmOIXTDIgEEVu6fpUvDtn+z
KWi6DklYJgrAf1cuNfs33fRgzrv0ZQQ/aFIhq4t2rmpqhvkbKBmKob5wTV3Y/j8pXf5cuSS8gS4b
xW9TZ7gJYThze/KHfpPAq+nwtIesVxgg5WBFqwpkEUs3SrqqsD/hQs+/7t+F0j9fzjJt/qKLOfDm
A7p40JDsemkUXbXUvSnGMsWMkrufFD7/6jPRN4SR6Ds26WcfPlOaQZMAgx1dPQzfi6bzXQ63gCeg
kBJVY7WbH276X9RZjZ+f2T8/FDVfmxK0MIl4+VCtjERrAqZP42tl4M0H79FswtEoFoHrZwsna5jO
uipEsGOkh1xPgjOESrCKI+hZ9pHwg+Q9PDX/MLry+vdv7WcO8/s780nBFJag+utQBP757sIpcYzM
NOJrjMdoE4r2QbraBa5Pv3PgpMLKFm8kVbe35fM/fWHmXVJsaQ0ZcwH6wy0AB5IZ7NmjK43maJnk
OURg0SNbosZMkCbbXwOhM7a+Jz0OtMvfv/iHfub8sfmorsX/iCnzrXeA9g+Dus2IJBFpEl+DjIql
cFrrPmurIyfncm0bKlpA61oo21HoDch7bYPC+mRM/HrhbZ5pQQtpDimxPyYvag7opzyQ8jq2xF6r
rKtWDY6BAPbfEmcILkSv+AqgM8X3x3/6+8//Vy/OjGF6juXYNJI/dCOmmKCt2qnlNQKBcT8FUHKr
YIr2lEj0FZaxdcfmjUMi+pW+V2+fvPjPtfv54pNXym2n9UDAn/vxaQCyoIvcVvJKTBoNhdCsadKz
Bcq7YdOTtGjf8USSb2y0zY6Dm7fPYYs2/t4Us4jZbaojGq7bSQCcUGZ3rKOpX8U5mp9ay+FyGmaN
fqO51eCFBW0JxSTCRd6HWQCKO+VMeD9mwNFwmphbOLlY0vJ9hH4L8IKTP3fOOSt7bce5Rx6RkxKP
jOJlbyH/h9mKCqfK6vCUlOG2EhDYVFKcO2rgx7QOYhSykArQhjeriKBP9GsBYuyyTOkk6EtdZNib
Jt5imymELA3gxFJ7jPNWHQkaUMcBi//aNDp1m0cjQm3AjkgOEPdVhON1WCl9HQZ2DlTtrvbGP+qC
SD93mHd9VXLBoKeIhgF2kQ7d1ciZps3tvY486b4x4LVU5DDQnghjEd3UOTyOTnTp3kGNuWpUugOi
RPFDU/oRaf7JsUeQTqlZ7RvC62tb/wpx9Y+/HwbvU8vPM73j6WxjTNCXtO4+JiH0gyVhNgTy2o/I
RWnpU/0HakQPr9pSeITxnnJSmKhtnStBax8gyr2cd6yIFGfAnV4h5K7czWBYycmeOrVXqBKpGGqU
L0zjhFMmuIN/fxuBKLiHITicym6E/Ja8KBHLJ3tgok1sDHqFhhZ9cIdqn9XfFKXLY+ZHBhieTmxH
hIgoMBkwdiUUHrLkaHRavfMl9n6Pk3ttNfYDFvoVB5j8WjC0Dp1nn5wWcXg8i+HDMljS3r5pdbp/
rBEHiocopdogOuFiP42eRwo3OCaNu7sI9Gx4dPZx49msDgkQu6DVLt2k4wuwrzrsAaiVRb01YE2s
CYRGwEbG5KnpbgAOLQSSn6WWOsHK88J+1VoUTWvEt6DsvS32kX4pffVZbKv562pKnIRusNPwyCS2
xYc1xCGtqJRtKK8EbbCmETGwk117SY06RU2TjFtYcsHGeefQ2+3T5Kqe1ttsA1cdDrIGPaVeygED
ijUrsKrbuA/1TYOJKGAROCSET8yu5IbcPaRkImXfmxVzFVA2p6IItE+6/savWxA+D3OjT/Yvae3e
vJr/sDg4VVv4QZbLK95gNVEGYDr20NnTMDDLcT9UabX0RbUP0soswAZugXFv3WkIt4WncXJwvZe/
f1Q+BBXOMyY7dvZ5iMDYsRgfQ2KjfGTH3+jVNRtx+YdiaypbXpLSkYtYg70NXAyVnzVd6F4ukeXt
9JSEi6TVHw3Tuniaf++QvGVgJ35pWv8uyWkNgvv1PlnTaL3+snvzHF0gU6NjTvbn+/d/uHQ9AHhy
zfLmaoTVLU0Hj86D8da2WN9dVxkH3uhCz6aL1joona3A3hSFugKZPxPRLmHNlsXl/Y8ascgiqcG9
EL4b3dVapm0rD4KY22yVY8odOhH9oHGKu/N6yMxmjCcH8hfmmuka2N7SrXV1eF8saEoTgJ2rAlaE
DgDZjGhXRPiL5iaqgw//mA4C4zZ5UpThAns5lc4fJekBZdkQJqGPSOj1CuKyKrvd6Lok7ZSmewv8
ao4nKDlplk+55mJTLzGfZGFyNuRzkzjtg69UsIXOkK7I6uoepoxsICHqG7YkzHiTDoVZ1WRzkOKO
cN10LuB3SV4g67Bi+N1aXuXh9aH359vWknk023vjKUwp2kOa9YANpc0JX9ECPZU8da5OMWZKxVKG
UqzKQeuPDqTxddMwKE294JCahzS02m4V+s+VpSenLCNuJZawWynLQfEs7a3VE81HbAc5VXMfOfS0
u/i9jRf69U3ul2/FJFxqsPRdvNIPr1oti9XfD3fxF6PI5WjDqwi2Zr/szsxOcqYFi3HN2iw7l5J0
P2uqc5DjZgNyAVlUjbJwdlypm0rRu6wL7xiU8JNUVYfL1OztpaoqtadPZz7qjWEjEwphG4XWVQj2
lmUoh6eWUkJVGPAbwRzdVSbru9cFp7qFAxqR6PEM/HXyXXftNaFahaSTUKEJ3vDaaAc7tLSDI+EY
2N5MTrS0buGSFSOmobgJzGhYBZAfL27bHSCoinOu2d6+jJntcWl+spkz5t3azwup5yJgmadgR6c2
8GH+NYxIr+wia6/I02efrf3i9BU3WW+XRlbm1/pSgTTehlVIZbH8DtSsORsY+j7ZVJs/y6XeZyki
LH0UMw5yGdi5P8+bmq4B1CuC9uol5clrjFtE/M55CMA5mKL97lZh94dMOfqG1t5vGtTQariJ6uSN
Rn/whcRzSkOevhIT7XG9TLUT8R6bFmlXPslHYxjHByM0/QvafXSETj7dE2OLq8kqT7oaFhJiwyef
6IPKZP5EqIUEultydAwG5DxQf5jOipzhrxytv3oNOSyUTS2MsVmz8TpwoDxXs4ohTLcV8KaVGXTw
DKNWbVQd1Psg0h5dOs1gFFAtdDKM8dGA9lygD+pPudHvKDhK2GZfSx1tH9b56KKV8ZXIMBKR0278
YhrFnaxTew+2ODwnAfhOA6fhxoujdmsofJsipqMYGvHzkEzt2ox74yYIYJrnLi58UxZILVuvf7Jg
nZouPc0Sb0VQo12AzYgsRI09T5M7KzCGYwNQbAn+zT7peAkXcyrMZaxJTRttsaMrY181WQYPoNCg
a47+nS9g5AEZnXYx/u9F7ZrOjS5bcNDH0oIxxuqfX1llPwvt9eez8k+jHR00kizCNkGpMso+iPIK
W2+rmu7JNc5pAikoyYfBT2wmPN/ZqpJ3HONo3pbKmZYJ3GQXUjl+pTUOL23RYp3cpZl2zhQzuu51
2cGT37sODSTVUn8ZorKiJ8cFZvUk5se7rYcJP45MDNatkvWl6O8zS9POJDuNOI/WfVnXG/xp5iMZ
VdqfX2aZsXGCmdoIo2fVesP4koVYFcvRrbepjzIiBt2K0D5QLx0jylavPmLOE92a+9bzn5o8fEZD
0m4D4aldaCpECn3S4TfoB+ghdrRKffB+rTJplYxCMgFa5H5j8F0zb0ZrhGg3tZ36+9aQ9lPnld/H
zawvfwl7ir9JVf7epO0ybZBB2PS7vpRN/mJ1ln8Xdp4D/c2FdT6lGBF65V6Il3wqqLgeTNBWS/o7
fV7NYwHVPZvQi1PnQM2yYdgK+NSLlmQ91Ycx78arPkkWNz/eevZknktQvUvZS4hfRHTU6z19TFR9
bSmfU4QFdNM6Yme5nTqH7IpnMhoGv1Ddu66TPo4qRr7FkSmglJTruLBMu7Ee8xjjOMkTBREv+MgB
YtQrkXr2wUSnZtIE/mQ/+bH48/6uPV8nfRx14i+Jb0FXOn2vdfXVqDCwNa4Cm+sA9xKT/cnC+Vev
5DFfmRT/EMeLDzWVMOiGTMZWfVWlfCkHeGgDg04DuPbJAv3hEZw/EUUDCozonsm8/PAIpm3tz/2F
+mrXYPU4GS8k3tBPXuTjajJvwNn04o0n9NGg9Pjz3Js1UUVrKWwIj5FEKsIo2o7x2K2Mqd+Rwrky
3UPj5P4n0WTvtoEfpxcKEmxgbTbcWAsos38ojbBFouzVOBCzy65bmiCXD6TL7PrSeQK1UN6+J8Jp
+PsiowWqR6aOrg3fUx1tfIsa/ZOL8MvaPr8d26Rioju6zSzyYW1PnaETZUIuWAPJSNXI6K1BA5Ss
QajN7egWmg4A4kbggABqV7G4nHLA/MjL6tu/v+lzQfmniZe3YhkcQXSGmGmzzf/5hvi+gWEIE9S1
qKwNGEnGcp++wfL2bjMveZ14O+RUuoBOx+BmKpw/KqFPezuue0SMAQSbwd9iinVXJrw51RlHVJTP
Dn3Wq50QaFkNpAsEaSwuQ1m+9FEkzoLs+gcTsAx7rE/mkg/2EW8uPHE+YWVH2W1TIv+wtOP3GxKH
bvk1J/N0VQ+SXLOid3a5iAdkcb04lo6fbfxSQ4GSZM7BSILbMrZ96L3jOQ4a+wwcrsHJO9E5MpFA
xZFDCkR8p4z6CyAt80Kaqb3P5fhW2NW4MoY+vbWdNjgTX7CgpLNhnyhuar+CJhFFUCnCmU07WO7N
5GVfIzakWzo9FaWN6UsoLeyjrnEuaWPv/v7GUu/7cGdJrJ2F7uQSs7+y2Eb+fGfZpTlCq6fuSg8A
z6thp/g1l5GE+pHYY3wKESGoqT2xpwkh/B3rKuuPcGFJ9ezjO1/DTeAABimKYby27Di2veydg9aA
kGajfQOrjLJVraLXtr+Na99YAeuRO7DNWM/Q6eF1S8Sp8qKJOIKDKVHgesMQIBez+o2ZBgPR51gZ
uaaKOdq90ZPKXAjqNLvISmw8/2W5kb7RrLS0dg+DYYw3IqZNjQLpHhlautFSZe+myl34rT+Q8Eij
HThEPur2ju0n3NgWHjW7tnSViqQ9jMXEgdnTrvTaMCMn1TcazO1GcxWxgl27TxP7iKlD2zglZBkD
W/2SqoV3nEorfpQJB+2YOIt6MOlh1N2qkJ4CANRpG3toHqkgQDrWrG472QPR5R1mqRTC7KUdNYsa
qK7WWEHibYPwJxV58rs/IB0bRCFRePnaJqVNYQ2GuFGZsQwTv9lUPQF+cQxRsprvWjyUJ4y5kltG
6SKwxHQM0EFUepEdCB5bF4VxJOGluiNCt1wapM/4vjJuqLsPq5jyy06CP194LiZhpcujVU79Mhgd
dX7/Q3vOEhfLiZA+MlMGOeIW1LJDN1z0lIocKVSyjceXSYWQsU3KnAWJNVNqAXrjvq1yg8AO+vTh
yfNn7YG+zIbMO5llaa0HO89wUCrvTA/kYJklGzuyOYMspi4uNHenOcbLELbsU1MwSAOuuSvkn2Id
610LNQLLNss7B133IV8RwAKWFsMg5BsQL2EM2pOPGQ4Pw5B1t6F1cV2cc6BRtF1fOQ9KyOpBYDRe
ah1EMfLr1nozVNc6k48wIDwCc7uE86LpbzAmoaAG2WC02Z3ZGyYnQay0g4/KpKusYItsJz0241uj
8oaZMMQcN4rvYGFzIjk6hKJJSBfaw4k0lnly4yQ4Ycym67iLeUkZGCOwq6FiNvxvcs4HzEr7TEyo
ts2N31kNT5Wj2n0nLSqeSEL15JtP2FmQpfcSH/RdHwkUO151gxfRWSGCkBvPivM1sHKe51qzFkYS
Z2cEkihueveOkJ5mSfzvIbRd+1qmTfWYmsUDrAHoxYiH1u2k5ZuRTPuVFH56SDKyi4hyas6xCQFK
w0gIJBg+fAL7WqOFdOZ5Hpfe6LNO9ba7CDxyp0ywqEDRuj9sHRyBtFvO1XSI1vgY0QIZuX+f9N87
k3mwsFvvJRyDW9FNT54XFbcJ6qitVsTDsRDMPCFQPc1CzkHq1PhgakSGOcMIKI9DCrz4zXtMeK89
5bTcbhpGkOUhm1WNj7KY5wFdnbsP47g7QkehSE+ULLKOemmFbrBnnx7tkUSgCyC9o5Rk4okSfCmk
gSM6X/UQtikBhdD3IR/zZZeQ8MfcePSMYHrQ+l3V+9mDbBWFXyK3BjgUGx7lufAadztVrUkjRBIt
bkvhRPfKyjyicRAR5N6I+T1Sz1VjHrW5nhGCv1shqpg2I9bCVF3fn+Aozyu45Yl7dgWrSHLtYjsm
TK1obvLMzs8x+lyMYlO0NpsGbGjIRt90Iv2ARRkjPB1lUiEc80ruZH0OhH1jQaMGjVxBNsztHlVe
OABZMOKLpimK6XnzdQzz/mROW7TH4GY9c+3oEwMj9Z5QTa+BiuVnp45bikYg/wxLekdSPeoFCupv
uYp2qDbj29QU8RFZLvAjad5GQWWuiq+D0jrWfmvmVtjlymdCvIauycITEpnbuaQuNmmzKJtqbTQU
NYHTEUUaaATbSNUdLQKDj7q25mFod23VQwa1OOHCtKSKFRVXNpj5ndmKi0TrnHZ5iYh82LeFs9Vj
cBlc+ah1oz+8OVU7ttzXWPrpTST9fd322SeVBOPj0YUlljafZ9DVpo3viA81ZZze1eRW0XgtMYuv
ENvb2yqHO9c0avh9GKjQqRgPjfkKR69f0Z8oDxyCw0/2cO8Fix93t+9vwwfnJuh+61g5f17pjawd
vcSvhmuQtNFmHMxVImj8IBvW9058iA0Ltd1UddeKFO6dKD1Q/tz1nirIsbFjf1XY/hw5Meq3Y8Ek
62q7oIufUYc3+8KrgLmUEKrMyoX7mZYRi1p4cUTjX2Q99Ws78g1O35l/ScNJbq0q/UIOanSsa+Ej
APfHl2pEeKxZHvzVvamnROc0hGno01OrfPcwlQDL8vEO3OO00PL6Ksp4vHVA+y4Ng9CULIAA6LVG
dx4a66uXDys9MKnySe0Ny1L86IQ2+TK+90836VxVl4o3pxTXgAn3UbMQO/7UF7gerk3W9zsgQvoi
zHz1u0ofYgEKIBivkeAySpMoqCalUwlLGn43XJlPzprzHvyn+4sh2JnNah4WYYpXH05mueF21mAl
yW0vITUyDQFVc6N+9fc7xg/50vxuqgWwM+n32DZ6Fdf6eRj5WkkOgnCT2xhjPRFnkbsFbq5RJ4d2
GcXYVmvfWndp8sWvWjpbgwCBGBD5FQpNHVoxmpumGLK9jGW5r5l7SqcVn+zw349GP18LroTlcT0Q
Sf0qlGqRPkeEjxu3Q6Z7PG10QH3fggrg6+OpqlPSkYrLGNQpPe6EWS0lisSvg/Iyoni8UDWq7LfS
9LX70nIoLQA8IDwZfmRb0ImO9a9/f00xU/9y7xhEHEawKc52049TxEC1RRoEMF7HOvqSSHdHpEL7
u8LxhZeZNcjA57yw7cB69g1zC730reuzkSNVvBOxCWM8i5t9pZugDahHUh3PgvsWixarVZCcxnFI
d2ZQPkZDLM+aE1ze15MkDkFykHIyhg4JLEVUbt2SLFvX0gg9RSnPL3ulBUu3CaLqRoCE26Dop6nu
gdSocnQiIiocDksnFst1OUSvnP9sAkwxnoWRW1/9DMoawRC3o653bBKzb3oR0rsciJx0qRH6KDC3
XqgmltFoJKq4SlYTJb6zah/zTOEd4uxyrVyBfLFpT4LrsWtqXE5+4eCT8MkL1/JrjPTu6kABQDY7
MTEUhMtAGYel7jSPTf/UkNo0JTIGb26F6wFe+7oO6cfHqYwg8RC1VnkTWPVoBJIaRrvUU9ga0f5e
rEzHCGBQIo0t694pOnkbE2ETjBE7fmdsdq3kgSYViGUsz/O9qdB5+uw3C5k1+96K7Hv7OYqUulSp
tA6hsFzg0+sW79GCXj9TI5aSu2b2mrGXkweul/tYxeZugCqxsbraWPUmKatpn/yhJa69soGBLQNR
+Pt+Rp5VuRcchqaXS9X+B2PnsRw5si3bL4JZQAYwTS2ZmdTkBFYsAa1l4OvfAu/kFKut6g26rE93
HzKZRAKxt7svl9bKHzzv7Le0KpW2T6Kxm6E9bnz/+UfkUuBY5qcw7PoHeKDZQY+B/eD9oQbbre8H
1j4UCSTJ0e22TTXjf1yLyoD5lh2O/XQ/1cMvGmrueoceBZnRctR6ZXL2SPdRvQZHKidgQ8rIuBDX
E+uoSpNdL8izjKUOA88c2mM5Ze8OitWx69OHmm36dWp1yAutI06t+ZjnJvSfyJ/OuhrqYz6kV4bW
V4FFbpmxkN7kWQNPJEshOHmuflZJJeFd83KsJjjHDsW0RefBOcshRsGfvst16wEtLCLpSbGkMttp
nfYRu1G+aseRhLieGS4KmdXLuRi544z6GDnuhQpcvmNZ+w/UFuH3tkvMyXxuPgB00po23emG2mZz
pRkwWGgBZlVvLEGPQDTz8nkCrvNYgwDURXd+mLZnGkyqDQGcWBx9X1CF7Q5nLeo5UDrJdrSNYMdR
Ffk867ONrB21UJTmHkjVNkx/4U7VcK9HywRYXgGSzyWkoKh4cjr89Pgs2PyGxri2G1IXloWtoBem
eeifZEWstBlajty988uR3bizCz0+tAHkqKCNDhYXS+VT1yX6fcyihFYdHs10uR6TOip3JSIJAE0+
V6QQIEFJcJhEIyh5BiF5bdxlAbdUhf4KvhtlO6ktd9DY5nBULXdl6DzzIeOQaA88DjD/blgLv5Ud
p7dMpP93Ep25otMQW6dUXRodSD1rEy57ONlqmDMmYDxXgaZiEpVWuk7rJDtUDFbLqpHt0SsmZ+/K
0tszgFStsi59k3+rEhdQHXUnawZteaZjyIZHAWNiUPWtEglYDuUyfGVWta1cYKkTDpIKr8yB41tw
SPAsLKxuiI/DJK48npJDk6W3fiC2McDmX4EFwrSO8ZPAWDdQ70rM0CUYfPRnDOLQDHcpD3gMuqJc
DBbIgLLfdDB72dlbWQvwqdOudRSN95Ik6EH2e2mSW6pJ4XL8K67BOKqlqIXatv1ZmCE/cFpWL15H
0gZy2BtHHTiKAnEaWSY/FSZEnHqiQZQiXCy/7COXDk74kd8dFzbI77qMm1+6XdyzAso2E2MtatmE
m1qoSzIPRJoebwqLwIxGhz2RYeNCitYDfAIEyNBs5zI1NGW0433Tsh1rSkHZp9DU0SUH2VV0wmT+
1G5C33Zg1wp9PohFSyFT+wKQkcoKVxDtbUHGiqo8a2b0lvjxdADQuwmjFkBonmgUUot2Ydro2uGM
EvekXX/4fX2pwjxcwzRptjYqzA5iYLrUR3TCzHGADfKxekhzLX2w2KpFxN+gWOk8k6Q8/P0B/elH
+v08IVmO8Wzm8Myc9Bmm/x8xUMkhSGJHM69Th5u9pgfRhwIJuC99wrPU7FuHtHdZT/jmgmHH7925
FzoSC1CPQ9Ir60QRDA76CiRY2sTHsAT1NNjQ+hmqvztQ6BbUZdjbLrQt9OXIWVsNjVEoO93WmIBM
Tm14zcurDq7kgcCEYtFSPVjmrqS34KV1wzVPzerszd0xPNfiyrwE8x+SCrqNQZx4NaUfQarLb2xa
3ZUe4YhXCk5xG48I1SL8x8gzExe+nEVxuoLnYYFv2nTgfNkXi6pvnSbM5bUXiiv0Uwd1W/jKU2fH
R6tysPfkhNDa7EKWnnXKTNwvcygeRmZrr9zKmnWe5QzgyMIHq6900IeQavMKs1Ve+HcduzTggyWf
Ttu/iZiaWdGh2n1+pzafW2p6j/7manwtdRGtWyncle9W0ZOOk9k0/bU7Yi9QziLV6vCkRyWxl7lM
WoPuygnGCs8pZQKjaeb3sBNzEL8pxq9CGy4gQFZEK8WpyILtwO1tlUD2vXRGz+uTGVeoOwT3s+Fv
cAoUBDPQj4lA9EmK6NC4+kiLRuktvcA196ZTf9PsodsL192ONR/HQC1bo8nWVRPnJ1tzX1Jbb9Yi
9l/onEifXT/Y1HAE7xOlf/v7Rf6HMdacL2w4GFhQZmemO8+x/3OR1yoBUJ6Y8iqcjnhnUiGhpvpH
rUx9aWmBeExUdudN8/zFKLaZdK35xwjzhwLDS7BNhii+OWrfH/bQtsX+EbtBcKP64inlpS69Rjxl
YfqOiSLbEQEseCxqLp0QaBAcXq9eA0IZB9nDHGL/+xvCyumPyxi9g9kOwcvBIvcVfRTC1k7bPk9u
rdvLkymGR2BG3VZUNYzbjDssOll0zXOCQnVZdlSJYAslxwtX1P7MuhF/F9g07yPTOobKo0aP9mAX
5MT/6foSXKypZ+Oy7sEG6L679mt1cEJn3HNmko8+K8mhbL85ZtMdwkKeDaW7Gw92wMmtO/NUduGv
KCtiPiEQCdqhqS/sxfp9bsTvutZVp1Jx+nDnEbudsuStYnu8jOFLHe20MZ5dzn59bz/UpdO+aSML
X0N0TxSlPdONQBOS3r25CSYYh8D8ctTLgdy11Hel13c3vpy2INB8iSohrt5EY3aEbr/ouWSWsFaj
qk+pHdbEzRy9B3YyK0HpzBn17hGY5w+OvN+61grAQZvE1CyySB3XeTVSf0JfY3RtWh0NXnt2Ek6i
g+EeR3q0dlEYAGx0ktmhxNNXjYJRIIahDtBzTDgVJxeYAi6Isv4lAsQFyw+kgdVqMU0WyC5SRen2
838S6/qIASrhqRVy66iAmWtw2p0h3eASp9Dak3kpC1L5jNeWJl7bRbWJ7knoyjWmlXarNcI8K5+9
vBXEj5+OBJB87GYdC09xIjf4VLKjFD15d7fe69Tm7hzf/aYZzEq9TUgQIvWu8Yf8XEsSeNYUnbIw
b8696sZratwKM1BPZEI9CqHqnTT7bwl+qKURlhbM82w8F/4P2F/JKWwplAtweCL5q3UJz3w/cURa
llFsz+nqX41BO7Sr3B/TYKq7YKzNox+PQCAB0Zp++QG570fDfHHXmgQqbeCRJwtg6UoVdTd/9eJC
sk5fFMaDScXKHXczaz81/YvbwJmd/wYnTAEbb/COzVOVsv7Aw9vswd7gihHVpnJz44ijxzwUsXEm
fkFJod1pz8zw4AY1kHHE0g980NKVDrKWmLvDL7YWHPFNcAZDndorCh31pcsK7Qofx6YWXSIyjHm6
ivs+P8lyhJGfUro3s51pcKdrLx35j0uW0LnhFitgTfFesSulYYxpw1PZOqVd2dWiczArdpSpU3+Y
xrs6GN1TNObIzBP1ToVSNj0amKgG2ezL8KdjoMxoXXKuTf0ZTGH0Czv5kq9TfW+KCLvdFJvsrij1
xHc8LaZYpw1c66ObYVXfYyu5VYT4+3aa9vS/5HcUR2mrSRu0p0zDkkA/5dHyQ9o+Wb0wKXbhvejE
ln6a9CwZT5fJFObbMWwg1UbILwH2jPvRRxlKUtvadJr66fqFd3AtXyzdUbZ3bdS17HZBWTB6PVTC
zleYm9ut6q1bxnL7GI9dccWC+oRZIXsR9FdjFaJxkz1x9lLqOphu0Vi4asyHHsTNVQU0V4Es7c5u
K7NHFz8ltsPsO5LdS0Um/KmyNMpSZJDtnZxqazvL2iOLJbpsgGnBOcH5i1VCP2KHYJEfzUl+3jdz
cvOzLI3qZaLRPgel96QSm8ocRljG8WzxeYT//EMkbbsqy/IXsZYBLk1c3Fn5UG6pNIjPlYXA6DWy
3mASHnEPUBI6ycF7tJPKuLipOPML9B6Ryjnz9pZcRVNbQWil8rhg9bnE+r3MEG5OA5d81WfN2Qrd
j8RoqrUm+i1vuPnChsBY0Wd+mCSDdIxhZTO5Wnwto8ZZ5Zb+zF2tP/qOk14cgj4LCen0xB7hlUWx
T6pDuyIWZQ+BU5Z7z41+4qzSTnr4y2HXU7ime43j0cY0aGL7pEiE83Rd3EW5MdJzYKtdRou5tMOU
1pr+gyvfODaj/jPR051Shf5I25Tcx5zbDwD3QxRHdivcWb9r6G4rM52qfafpV7OkOjPR624hbR1b
aayDleADsuIM69x//l1QW4+sI/S7JMzpog9sEwh91K7wmoy7SO+ibZXXEe/dTy0OzfvAoiR5ml7L
iUR1OxAr5UBX9VZ6El32iQKHwYlVwZ+MlW62xZ6888+8yMXjHMy+BuJ7zPLiXIY/ylYPoEWb/m40
puAIKkCwC7I6fFN5c7S95sPWcvB6lJ0dJpiLdjzVV0HUe1tqDTBe5bCKrb07ZVfG0WuyGnt8TC3w
ZKQ85EyAq4xwINfJrLesOs71/EfanfkVsVUBDnZyrP5dz432UEXuSc1x96yhdj7TonatOZ2+0BCG
n7zuTdeC8RkSR0PXRsPMWoIEUnR+7by+VJdUlZfCt5t1YFI4LeG0P2SqrQ9e6b1ST0pvT0xnhdU9
BCMoD+1u4KSxx4Ni7OoKMcCMuT01lt2e+0mrVkFKrgAB5SZjMINxRnPQQGnyPftDIufzLcmKmIm7
fj+ai9LIKXTo81dd1u4LgYKPqSThypPD2HtU/r3Cj9goy9GOQ0AvoCcHosWiyu/Ttns0iTTTJhsD
b6dcktLGoD+BPT/m9Hlua8kCKnDDG8056hVWU7N12zt/xEwhejFs6VkbdwMB2xSc9I3YrgPinkXh
QC69mncfqeKurA/OuNDYqhzTeKpWXdyFdH70mN7Ccd9gGbnvq9ZYtUKjIWISWyyU9q1wfe9i21hh
uFM7xX2VheUbFnrKXgN/n9gW96K5nC0e84ttkv0oCdFtUoVtf4wtTtRcu8p/TWNjOUUi/Agq90mK
5NzMbmG4u/X2UHp2fG855YfwLTA4vSW4VXoutBVQsTn/7J5BAZitdRjt4AFPfXSKOp9aKm9Y9ZEU
986o1xuq9i7lmFo3LbtvPqYQ4lUjezqgE+sW1PKnMhnH/35e/VMAoA0K2zQJK7Y+9tdgG1FN4Aih
m938ya+WsebUh/8PS5vx1XJsGi4WGph6+DANy/nqGFGe32iN72e3xiEIgUW0WWGUCTb08g3bIsKh
3mmTxsXcwANTMGJKF0xuGlMOhEUZ3bBc43qiSMShbKLzCiZ8NfHxQqhdebk9PgbcRSq9XyXNlPxj
MDVnkev3QZ6zPAoJdnEkEkt80eJsLLYKowe6sjDXmHpPVQZ533YiiDuDBbWZbM9qrAsa0pFp9oo1
RTeVs6IvCQaCKQBUA7zm08mn2jfdKMcjStgqa7xqpxcOzginsJc4VIotVrn3NmnpVWv0l0gvPqQH
tNw1suJgecGzxwloCXzNt4bvHaL9JTPie1qp6gc3r//h88Fr+B8/OL81lhdIkRDLvwx3ZkGpBqTW
+BYLqsBtuhSA4ENpKegky5sdgQQorRgh1pgO/EMW0v8jVbIHs9fu6bGud441cs6ItFPHgutUjfqF
IhDOa6oA5aI/JXWtbxqc229We6L1JF7YCXR318FqKVGrXXAdVm4MqAB4Bh0L0keRYW5tcSNbupc+
po0WrLKA+5YlWGUck1DfKV1hVNAdNtRe8FDqbbbwrJQcQJM6FLtZv2Sk5TtSw8l6GKwD1myIU1mW
bYRPMqEOMe3SZY+hgNs1ZvIH/Cv6vhcavSjFeKgr/9UiVPPp4I0tSQOBZfp0xriP9MHSc2Yzq5sb
s2nd5wm0e53A46B8mHq7+L5r4by1UXMgmIQpuuy3UTyhQPbHOAPkBDD/3hstajsBa3hJ21zrhNVm
pmuQ6EKx6BBBVzhjUkgJXbQpBpyNcQaaumuCfEE2I9vNfWlFPqAXIooQkr2KYFpHMgcSybrcSk4M
4VS5pFV1ihVU9Gq2Hhs1jiE6uPoZe21QjtfTZUMVNHXjnAJF1XoY7aN+lY02p1pOzatBJpINs8f5
KtO7Q+Bg3bBTpD1XdWpBb5ncNkQO1y5WlTWr7bPuJor8yXyLSe14bRoZHeVJkt9FPGvSvtr+/a72
HzsBDxskzjXL8iwg2LM38X/WEqENogaDWnLr2rRaep7xms/jkI6tyC9Fh8WEsnBDw0qCYwBTiW9P
69jUif9BkjIp8v7XC/pzK+CZrLZgjeoo+7gIf39Bwm1t3tYqv0HnGDDDoyb6YwaFaqyGTaqhjaFM
ZqsWO8rQ87gEu/srCsGANKJ/myjCosEz7Vex3hgbbUSsavCLP2lJ9y9t+j82Oh5QZU8a7FM8HQP/
768UZ4tFFjCvbvSKg6cyBTQkn/KqKveWtiZpS0SIawbn3UwK7dX1+gfO32A+zXOhV+PRav36pXFL
2klIdAQy1o4ZNiMiZ71a1XH4s5IZfgszPsKkiA5l7t9AsWUrve/L7dg1D5kcy5PGcu6I/+rdmSuq
EnLR9yKl8ptS3Cd8OU90nz7QqNEsEpYtO2om/Wso7XSRZLm98SJ6bNgo4CxML11h0tjTmGp+bHjv
SjQ/XW6cG5In7bFTnnUrFeALls8s1MB6q9jB1kep8UYZLGn7ks2EEsNzF4bAVrjVWEPXrgadLnhb
tS/8zIsyGJJT7ReLQmc3mNDICO6ehHRDa0Flee5Fjn68Hvh1b/ueFigiaj3sLt/Lz/pcKjvI8haa
zHH+BEQTdUSstHqqNkmgsQyFGbJLIgz6ikTumPRHmExq5TCEEjO1nR0ps/c4pZqSCMzanTL4jlwj
Rmd/J5O0MGb/2JiGUJwm5no6fVZV5RgXa7SpK6ZHTZfhrksCEz27o0YHOOY/Hp9foLHMaPPDn9w+
91YHMrL9Rfxnl2GCjuyaG4UL05a7FCY6BUZpaADSa3gfAEMXu6DvjqN8MzOwZVpnGqu6Ln5EIc9Y
HevYLjaKt9p5waNzScZpa3pY/+o8B9ce1iFFyIAP8avtgnSSeyfW/5WZ+uPjy4JR4vtlDce20f2q
tWuaGwYizHtKt8FIdj5arDehjbH4XZResSGipKOsCnv/9xvZH8cz7hnk2izuHKgI4D5+/zAGhIQi
ij3qm3KHgYxJma7HPn39+zf5jx/OhLdtMvgaJuvcL/cmEzt12GSqu7F/nDYTQZKFxIizNcWBklNA
i9OlU0xwf/+uX+3h3A4tfjJoBrbh2FD1f//RKox6XlMZ/a3Vf0wNBKKGbGEbR8MqLqWgF6b++Ps3
BPnLl/ztIGea7Cv47c0WFGl+xRe7pdRAsFsEzdgQHwdRG9S8qKvyRga5Kd3w/3J2NXIYw8jOcmpc
tXq3qelD3igksUVWIo2ko7vHKAkAthqtNUwKKmQBui+cxmlPM8W0LCr9VLpQqUQUWfto6uTSbpJ4
p7ngLcNSvsuhMhdBnfr3UxBMi7FKc5x7tOhpYaBOLK3VNYjIZBeh+dbQkEmS1duKQpTHqEkeK/pM
lqNjDqvQsw+VoYYDzZsg0aj0cgIqQUxafkaPHZg11ufIi+J72z/OoCIxerdxcHe9NClfHoLyZCru
nDVwThiyvLbQRdSOdHbGNh2v2rHXjDxa7CkR/ZkQZuBYI89UngEdRG7bCLvqdgX1SBNdbzv4CtgP
RJ/Pmuvd4CuLk8T0EGnixyizEJ5VH+2R5dZxXG/ZafIIK/dIJf560sVbE3ugkDQzBZor1qy/F1EG
z4O87orBzwLrlELvx1wajo5CwGaxbxP3pahLfFdteLJ143kQ03hx9ObHIONq2Um3PzjBL2+qg2eX
GOKGqF2oa+mWqqf6ZYo4qdD2Sq9rdlePw3iNypLWxZFe9KIYIPf1L4IXhSyKMCSFY+7alMRhazqr
jFkVb/SYrxjtOccPNWjYNNkAk+2Zak2xjTP3nbituZQTAL62qWz8rXAoHFqe3XLdNuNA4V6OmGNM
+8gsxmNHa2hSs8LUAvvdyPoP3S2SHa1F1HtSzIQcqhFXlXa/Hotum4Udl4xT0C0waUvKBvwFEuBT
rvhGShaodBZkTATV5eSzZMiml8FOQciz0+wKttuB6lCV+SmVjVww9W2P/5M2LMnBsE8waDqljeVq
gVmjedWiTQUDb/afLzCgRAuS0NnSTMJwM6i5YElP+/kGDRBi8lt0uTIFuDatgoEBOOuiVdFhcqBv
cipze2nDIz2ErfVIKtS8iPaCJy/YKDvAghoON32gVJqweL+wY/rTYtIgeWYmNAga1c5t5LA0tObN
i0C8oaFc6BKOFqU2PHRSFE8qLA+TRddYa4nxlNus610DOHSdPuLls5bCUGyIRvdWt/m75wEupJ/V
WoH5W39eYGDDTJwWgGYZtmJ+eZqYjxT1ZpQfE8L6pstoiDadQ9lU5b4PAn9dCcogUI9hh05mOfvD
g+M0SA7/ML312vdYAedPpnIudew0R61n/5adedhyduHhT1xhQxKse5HEIOKgMveOV1SEvXl/K/lS
xOVRTgWzVZSe6MFYz+jSlaO73xFlOYrhmwwnuqz1ggNCZn0IcvKX1vzljVqxcACQHhopmqXNbQ4C
hWMvozS59QRKtn5bqCdqFPe1ZjTvWHcTJFJQGSK8/3z8Mgl8pDhkCj6LK5byJTp/ipxHh/AmQ3VI
hcGUFkvFni4oH1QwXPsUPh5HKn8zxc5RGaF3jXkNBC5YXUClvB9+1kOJYUgMwbpz+02QyOmpINSo
46JGsDZfdA2lk6zvqcRODlwTCwPkcwIDYCoPQ2NdxTBEfIbq6hA0pKm7PB5OIR2VAIPPzqaMDeKc
A372PC+fWpS00hj0hRwLd4OS3BxRhTl9lcPJjGnhQ8BbB56tzk7B3booNRB3VpmcWrAYK0VAIHTp
mmunxltUk/GiByhcTPJY4IPkhGOyounSQ4lqyuYW16Ra7VBbGBV9SWMt+RGhDa+aNPvQyvJnXEwf
Q4EeHHLpwE19pFT6RvCjn11Z+S7D/wGpWN6FmXkXKbM+GaVC7W6pHzck4fMywGDj0caWDA1kTPYJ
AZZfFUZHv8Fpn3jus9K8+myMnGajAfqLnEI++jOhmXnVn/ogWlSGvhkD9RJ2/CtW2Gi0jUougB6M
1Szp48mqr1Q+Ajwf2S2mOdNrW1bDqbCHj4h7muBbLPFDrrS2TpDs2CFypcEyiXTcJUlOSKfNVyHn
tiUzFbQUjBxd7FpbL5kpyaZND1XHbjvPITiKYu5W1lNGBQB9vSd+9ZMqzthjsfDiP8iH9iefDffY
W9alRitf2ICGjzE+31vavjsuRgrqsl7pFjrgcQu2JbEOYr108nKnTpIogueb8QuMxJ00y5ec9nK2
90OwVXbxMNWGPInAoA/XC3zKjsc73b5Jf4aSB+5uNMtfSesOdx390w5djYuK0r9nN6a12SgeQAM4
ECHYxqiKUjE3qIeD79crTxBlmFyvAWdp1njL9hqtzU/enAqbVPXAXiLShuYQa1N2MjsqwUOyOQqX
/qtP1z1roISQ4G4Iqh+pS0dgJwJnEc8WYHIT9anL7UXs8yZ1w11o01nnZdBmPRL924IFMvtm7RQ6
qf+eheTDXJDPg3cKs+c4yKqjRafyGuc2Xz6lQh0E9dL09WJHCvuugurLE82hnjN1Z+1tUWuWeNFy
fPERjTWKS1ObLz3V2g9QC4KLUzJe+JSCbXQDBDkrWtK1XrjTLBIOUdx/tyNUPMqP1S7xg5OqMlLA
PGPor67WvutXhG4tRXEpmR6tbiAuOZrcaAZpD0aehvkoNVm3sFbPdJ6b5SQ3SYKrp5krBSHdWPhX
COEFtriLwd09u92AFFcUrwW0VQI/Yq01uVqSIXgxsZPta8O9UIK9Mkan+x7YnDBiLOYTKvDBYjV3
MAriyGMC0l2aKIUc8zmA9Au9pVIAp+mTmxAOsqAaLwgTUSEjyIhpEbsmYUZ3WdmUXKaBvhiVRRW0
heHBZuHtu9Gra2FCKdGst6HGdlMUL53ZCHb1+Ie1uZn678fcP2zBpk2liUc4D/+HQeb993N1xlE+
sGOtv6WmOnElkhPRmUYLSCZ52mxcZ3gdshz/ofOvOLHxWS32+wF7dmKwdAH8x0jx1djO1l9nwZSN
t7o0IdtXPLjQ2Jba6O4C8rgDm3he1hic9DZHgCjwvFlgh/s0KC5RDyl/MCseuyndu/ANM/LsMH3M
/HMeSZ45dFsHKVRBGbq9rANA5zY+G279uKYi34g23ZDFGBmC76k1PPpysJ/9HG0EE7W505nR1sCG
mm+oiG1s1++FMwqqLGuBdTaenoOecoH53/s+3EskrOLkN80TS3d9n5IuXsUV+RVzbMMzp8mVauwz
npzorutiUnJj2W4HzWfX6xscZEw6E6mUiw96kyOptcIk6ubsy5w8oD6k7hIH39WLnFvAbH8tmMvo
LH2otTjnY4avSbMzZzuWVnsuMGJoKfm/+engpTI4agTjGJc0be93g7qbzHEdR3BMMhLu+9aouWi5
OBeJytWLr/2wiyA6szXEyDkjXAd506dgR1orXmvc6h8r3oYVV+wtmSDyZkhUL13ixSu7c6gtHbV+
35jywbJ6ajC9S8cn954kf33fZ1W0BGOawO2PzJtlDt1dnzJAjqF51T2P4tMkRqJtcV/EtCXTaxEt
7CGEWyj88eDuwZ7ULyzs5Z3yZuw4N7aLwfhGKyM9bEmSJR/YKxd8auD6k3vZSr0sj9RyI/DE2BSR
7p2DPToUuNp3Rc2cNAE83yXA/F5y+R60DBE4g1+MKSVWS7dMPeFm83xxcvMOK1Cwpgouvoz1AKM5
oJlcD0rrZCHIMwCmDUvZfOknZLf1UvanRJvzq5H2bHl1vpQQMyY9prJ1irTNmAQprelgaLNUAb3U
KYqM0wo8bf2982ttl0lVr5zKq6gq448YYHRQ48iB8CPvCk3eZy44IyouCapatJtXWlTcnPm87VE9
JlMxLdl3frOrHw6WhCOAYmpi9WqbMTyzdy6Woygr3G8MJyjKCph+vAjsiwobKp6DPjgVgyB1lcOU
J9eJnced2OVj9ZWZ5JY+BI9VBLKCegK49sP4YfqJfbIDJiQPEr7gIv2IVo0fFPcCJskBBlaxq8Nu
H/VucxdUPdQtBlwZmftcI7NXV31NibS1A+3Rr2pHf0vHMjxBnHoEqcegbcsXENE2qDiDYcabfmLB
xcSYi4fI5sCmhZq78zwnoWz4Se9gvhHGZJgax2DjkBfdAqSiO3neqceRfuwIJ51ot9h+Cv06VvvF
J/qZO83bJ7fIaQauRmWHWEho9itwby9KmqspJBkV7XCU+fbzH3BdyjN5QxAtCc+mT2iMVy4ap6/O
Yx6O2GyQH4dKnoO0okMNmZuH2tCR0uM2SxriBIJuW9lcUKObuN8mvEZJ1n/PnELtEIbXbcoQATU6
ZwxiXm+K3N355jhcYmtq1rYVRWu3pBA1I1S6tXmKPZYM0NwugbKFiSce//6s+AMXYNKIhPY3u1Rd
V8ec//vDYtKU27tFbd8MD+gUkY5dVdbpurDGxzJo0EQ6Tyw7r94FXc7xKgiocyDazCz59xfyuZD/
/cnhyFljw71j8dfXhFBXOQpnXmLftEKjpTsaMEZT+nwkthQBIQxDXBM2h5LeyMlr6kx44aiOso++
uZgeLxjdy01hplia/JL3npOSrXn4q70r3hekE2ykhqiLY5ixD2UdBetZY34lE7jiZBls+smyr5Hg
7EhJ3NFlj4vIVJ1o4lb7urauPt70xWQYzaaK/O7Oz6ynv78Dfz62sXHMAAsBJoMkwpfH9lTp2DTN
yblZdnYZY2mSq0D9DIIKiQzCzCJyumfNcpnds+r579/7DxKTSeEZrsX5G0sTju4XuYRvm2NELp0b
+n8O+sUUywI+4N5O4QABMqCZYMC/k4+/EqeplsQ3873vp+NBaWKipD67jiSmt6WeiqUzC7OpRr+P
E9dY2JN3aGPDahz1AUIjdZPEy6iYued4mZ5865ee1Uhgc+zr7z/Uf7yhsydVwgQ255DbFx0DDGPQ
E8CSt3IUNQJWR2qzS60zhS/OugSNAX2TnFAXY+d3qbj6+3fX50/OlwsahIsNmFhaJtfzl81tHE9B
VvNO37qhH7c2D4JiGEBzxs9mJKZDnVccHLIJFY1SMc0uzsqlAL0s1CYlFPUgQCT+YxFv/sHD4XXY
SLnIuezkeUe+LHpVbuBM8NzwfqxJEUiNBLfzq4hqyZxJ0wetTPri87A4dCWFi2V0qIhlHZLOfDeL
Slv1Bv2saTO1B10OD1NR/KBMbl0bqXMmHBWswAV0S0mJxNW/+cBJHkDpfTTSsdaiRuVG66tvdd8s
nNkLprlokM50Sd0wuofhYz2WJbJvla8Hvau3Ai8x4SvJupBtBTekfM8GZ8JDER453OuUK2XlsvV7
84l48GqI4CUx2fM50QT4Ffovd2GQkqoKH2LJhkMzWL6CitauxtNIzcrBxsNol9G1qr3pBfVF7Icg
PWot228jGftTDrhoY+jNN8ZHZ+NMPWqtPgyQBXy1HHmHr3FZQ/QbqcDoIFcMNF8fRtd74T9HiKIm
o3BlsxubMVoPDh62rLYNKh3CfEmittz5A9B1pY3rsJmOaaV9YzMcXnq8SyurwnI0DAVOl5IAU2EF
ewgjdFf237qp91kfflTTa8HWd43VNl228OV3pNuadRpYyQZWm7x4BG88jxFNOL08guXplgOa+QyF
yHeNzOEqluiM6QQeISuA0ff93AjTV9aOjz9Pm656kbGEsyHfpkDr2FJZh7Bqxo3kzRN2+f84O7Pl
xpEty/5KWb3jGiYHHGZV9UAQnClSUwx6gSkmzPOMr+8F5m27KcXtUHe/0FIZihBFAO7Hz9l7bf2B
E1FC3kLEdFyPvkySrHC6tPahXqZ/TpCgpg3ovczdcxwz+dQk5Z2d4InpgnxfCeRkWYdgF0NAtWEm
74VYYS6qiscAzXbgTa3Sue3CtCVW7/aSNRVMgES6QaM3hyFZjHaKJDG2ibnQfubszdFwdd3IjhPG
waNSMxX0QW6IIXkqCf442W3zQ4u9ZmzaVcC4b5+Xg9hkPdmqUpBNNmsjB7qkTVdlxs1WO7UJChDK
LUdWJbROgVl+YigfXQYJpW40B+0g6tTehZaAyJEUJ7LHsCYzUYAGq8T7LkNJ1KagH4M2NA9qR3UY
dXA2RpPMPrpOkpkqO4ss0vEoNKvd2zK7WPU47lWa5l7vsemmhJzJfFOVNk7vOOzXUW12a2HGxoa5
zIW11jxpSrum6yLhJpRirTbqZRbUoDb9vZHpQquY7c6MZ7RWNYmkBabswI/lKldYfKOw+1L7YXPI
C/wkwIDU2Hjt8h/CnsyzPaSUN1XyqwpoF1rTnToL6AypHPZCPptJex1S3/nii/KgKZl+smqtvoc0
RupR8GmM8d3U+Tih886njamMNZt5XayRfGIOS5OHHmHAUYnyZR5Rc9dVTrqqgWJ6dtPyzCYmSnRK
rrZk5tBqD6o6AN2Vst1bFZMJRMmmN3TZAEyC0ayzYOcVC3VIG/bnEi1jTjDvfkAf64E6uiOvMQKj
MiOFjsv2eHuR8bkNsunY6W2wgq87MhJCdiJsh6ZaQ5SDM6vmAd/ywxhYzaPaIhSrhWLeNblV7Kvk
iYPRKkx75j6a8VIHyGihfdwKUT2zXh21a49o6PYj4tU9ydzVCd37BSt7u/Wxy8JeSGgv1zzKQQxK
wtLxgKDscO7BbWharh6GIes3sJdfI60lE3d5uf2Xk2aECk8f+Bd+t2oviHNdtfBZAToHe/S2IgQz
DmB6aqMHQw3VF5kzYUp5g6pJDEbJGpyRO+NMYh8mPOVTGITw6Dl6ziHj26618Bg89p2Nikyttbs6
EB/s6r/LEwx2dCpVmgzY58V7V1WrySZDtx49RPPXENjYBkm9dqjySxAmzNwDXCgaiaJLC4ZBRVqX
H2zsv5UVDIF5B8QvLDZx87bH/k1ZIirL0DF5E4yi8KO6rqEszOKOHCDf49T8kvSsqc13O+nmDxo7
v1UU/GTG8bxY/HSmE2+vjFA61vmimh78rtmPU7mfVNiKH5QtS1nypmyhb4RUFVaiDuTKeP9D5qT0
sxASNgbj+ioxqW4U8EvQ/TytsvNdGmX3CVJ3JSyvAZwWr+7g36GDeowCtuk/v5nf6xVB1NgiuUO9
vCjQ3tUr1iAiTG+j/mCP2XOLbFTJYGL3rQkkR16YRIyfqR6/S47uASetgCMg4XUR+c8z+Tu0E753
Tp5w5tM/tQHKwgLSAQIPoZzKOe5RhYgPPH9oeX7//CAIQKJjrs344P2IOZNTDKA/Mbk9+IG658d2
SEBN7xzCmJ4sNgxtq8bTpxsU2rI5Aotqj7+upt+RVl49zSgLnEyjzsmMNTJW5FTK7JzsDod43jUK
cam4/JBhQ1+ywFd0rZIw04v8nYgSullpc0Hn3qRz/9R0YYt2Pb3S7dcYcAGlzmygVRQ8G7U25h+1
WXxh2aMr05BAFkkRn5nFPTP7J0GodKYLLTrXydmkkHGPT8LSz1aJadvv/e4AsMkV9fiiIFHADtyf
Me6Aj2p+BAMnWwzeEklJQaE711vSMyqXQ0i9zzOIuTlyPE3OJ7MmM8/XFG6yyfw86/toNKZDFKrp
cZTplXlaSPiFlq8pYqz5iBIdi55FjmgpOrlN1G6HU7T6lk1o1bMgoGlYf0kEWWFhj7wYK4fizqa1
UbHsMSdnMNCo07ibleAeaiZrWaRou8J5HtUAAfskkl0ZKIcwHTRiF9kOjaavdoClKVZTnZTComSq
UfkbCOyk/FAcHZOAalHkVetCWSaJMZvTnUZmbThGpxbQ0EkuM5bkUg9TdJ5U+hZd0Xx0z/2mahAk
JBFsDN/FXBJh3p00RDn18WiF4qEYFhrSRH5TQOgyLt/avVXEC85S5PmIJ2F+qClD3T8/p78vibwB
8ld0SOVYXt8rOcZC0cn9LAVa/v7L1MvPQYRcsxyJRk1Duie6rFxF3EGxFx+sEL8/bZbBD+bHWxgA
xftedxm0sZPhtXkwSmpuGwWZjze/nrNLG+zryHzNkFL8+Zf9TQwsbEmANKdlHk4J7ObtKoyYGqhw
XaPYbgjAdlLnwECLEloaqxCv6AcfrVgW9bfrsVwQzYs6m6MbO8DbH5fFuU/iFD4Jzc6AbMzl2VSm
bG10JDgHpQ3FWyn2pdRfxq56tie15f4VO/T68JcILjBt2geZQN4JC8QvHUnPCuVAWejBlh7gryWD
DgXlSpAiebQa4xHGLMDB6DnFP+kNUg1fW0pL16yk4g6RRrZaLeAZR2158GP1AfQFmX5FN3hjY2b3
smyni2x+BeYMhzAHMJ40FT+z0hGh8f2eb7WM2cb8pwqsjLQr0j3RC5ruHKjeOPgjMdtoL7UMgVqf
NofRTF5B6SGNdewPCol/98HCVxWEIjEvYWjx9oN1WFxo6UzGgzVZe7NUS5c5F3Dzpj72avilkB/u
rfrve6tE/0ndoNmCvVV9t521o0r7GGnJQ+X0B7A+wdeuclwTGIQTFDUdkto61BkbAC3zZNVQFK4m
B/o4li13Vk5yMF6EEQX73ILIkmSKJyNpncJBT9Zi5kgdFJIRWNIQeoLkYf/n+/73R4037/DW2dNu
3Me3nxcyJ9+OU8t4yGLOTrmP40RCVw3MX0GNAUkdpntbS3Z//qG/BSHxiKG3Q8CLWEzlQX/3tIV+
VvT6MFgPViYGiHS5v40KPJY+k5iiLsN7QcS6NXYzTNNs8PDbC9fvQcMk5UQXk2BDfHY9AcyYxj54
a//mAxE2xZK1dAslmSRvP5AYpCdGPpbdap7Am/rqYyF1xrlq+dgn5AjDTj75MdHcBF8Fm8icfgGx
oioJVZgZebNWTW16dDj7RQBCUqYMXe03Xz54k+/vclNAXtIJTCIai3bp++UjCSwzTQdbvR8N0zrw
djGPyvmlYW67qorOxuek/Zw5F13ENJWbCgniphsBDSIVPKr46p/mme4KwB+5pnVKoZ2BJv3oTb6v
bE2xJEk5lLWIEJEdv9vBjF6TcWNLeW9YkXPuqhBzZ1vukVymO0na1DrosB2ZKApWAUbMXTXW4nG2
Pd8PxQqJzL1mlZyVwyHa1ioJ98zy5/UNxTKo0T6vDesyQJ2rSRm5N7lzFMuwXjt4o4An5D5KQBCm
PoTIWgv7J+C4oUtPSvfgqSBXopq76ggUIcx9olny1c/Lbqdps+nCrymvul2+nJp2/OkMpXleWCnL
3C8gFmAg2joOzX1aD+22rhGrlLbxMhCv55WTOh8ZSAPKnuI70sueQ0z820a3iLcl++oyTQwEmzHI
XmSk7nUFBZ8/H4oJjjjMxyP2ApSvpoJoPZ9b1oEIJVwTvzrOoH0r4+6+VXVrkzoYOAHiKIfbC0Xx
s+UQiFsz42YAxkGa2dmq8TV/r4z0YBEOrvrarL8nOYa2WSEpserI90FOlmtZcmgRx7tVSSWEemk7
6sxftY6Q6DZKqO6s6xgrxYNRzPkO6n+4oyYZDlLVy0MrQjpLhXWHfDe9oP2g6gtld1ATZBGotcsT
D/nDnOI+rrr+04RLm/msclSm6axX1g9R6sYXQB4FMatSj09EH2cwsYmFzKMJ5Z0qvdHWonWoNSgi
kuikic7ZDfLHLTOjHsQPS4wEpy1M2rjqtzE8NFfRDqE/XrSpAq5UBM1BSPuL3hEJrJCVrU95eaor
S3ONITI2mh0PyNcCxAg0bg5BNH6LFgpS7OfDHuTATycacs/u4eqYihPswrF4rUrZoIt/ubk2ETU1
JEMyYMCh/JTKqPOg6mcumlDkdMm+9sWzahYlShswWQMjzlKZNo61IiK96x/TKMk+KC1uZOq/lxYm
JyoqGDY/uG9om9+trTQBTC1B9PTA7Erv/fhJYm/WLIP2k0y+wpI9CaEMZ8jQ0UHk07UPi2rnj+2r
3tXnjmVnRy+RIJuAx7VmYvuV9BGpRu2qzzttYxTyqiJoWWVRGewbvhGx78NEAPXBYlFyw7x8KLNZ
21tk160MDAeoe9Lqo3TA3xZAfkkAistZFj0wq/W7VVpg3SrCWnnILDSygDTHU5l9nTrDXAu19nep
ojaHTBtymqj9M1c4+lFWCUh6Z8P/nPZphz/DT3ScLnHYnAqk3xtHx/St+98Ezu+tTXl77GxzH0PR
3Lcl6J5YRKAeRi3bFFk87gg5mlYJXkN0oAVuibHeCFig6L4MuLmsGF5LCMNhcPJPJC7lwWr+rEw+
uqoEGRCD8BZzGsmGyaEoLG+OW/urY3W/uoER7J8X4t8/K4w5wkFtTvd6WZHffla+OU9CcIYGi2EZ
h9Y5jyBhWmNJDs2JhSk+Kil+m5GYNjsS7RQ4GTZ3o7nsC3/rpdQTLF9bb5NHdQ4ASZAzvbaHziQW
194CaNMOVjTV+yJQt3rtOKeGrNo5EIdOkG4fmtBXfUSoH+zr1vsCf3lTmqaT32FSGQr7XZU2dKE1
tCSkPTZM9skzZ1HM1bg59BhmUNI5Z/U29lcRIZN3RviQtilCIMWhFDOcBUQ38VyoLutd8WyTgjAF
zrFl0gi9YaP54K8cRAZaafhrpBULY9So94EBDr9hgAw5AKHt1MVbRoXpmqrDPvQorw9WGhAYVBiP
VaHymBnp6JYyKI62gqw1VtKJtmVIxvlcb2oSBFDIkDvU2Jl5J/3Wmzo1ehRpfGBmr+B4TeuVTpyH
y5Csvi6Z5Avu20XciiUGQ5Zj8/takjzjrq3X8mX0R+GqSxpB6RgEdTnGHhOY/SSq0rzrPrgAv6FP
bxcAlD4mKdwWtCHf3hV9VdLn74zksWppoyeT+UO1MY5hs63FeGI1CzbmUBI3j8C2x2+plvpHN8G/
vTOJV+VMraPDpPH+9j0MUYTPG9fjY+koq3oqyfhr1LvgpxoNylHLrU1sVXBznXqdLgYkRhgMRwX/
MZMJH5Eu8+cn8/0JG3cEciqMIJJBLSPad/ckkvw0MixFf7TV+tvY6dfCLnZSEs+XTXfTVF8UDIVF
ZH0UbrDMSP++RfBzLQaC1IYsDEvX8e3HEDkLHIxu4CPnzgoO15WR0xWVymOv094pQ4C0ikmvyqTV
0I7iXpQdftx+Rq3iUJPHOqYD7tz/n/Dg7c/i7jX72fzXm5Df/3n7ZfPX18HPYv3avr75wsvbqJ3u
u5/19PCz6dL2f/6L5OF/fuf/7R/+x8/bv/I0lT//+z+/k+3QLv9aEBX536N7lyXm/5z5633vXn8U
9fu/8FfWr2KLf0DfxQEFN5WmN5r4/x32qzj6PxaKIYsUmVc06hdxR17US6Kv9g/+D9FvZN4sd7DO
wtr8M+vX/AeBSzj7+AssXUAmjP+XsF97cen86w7hhuQMTfMNziMbB13j93tGoLalVBrHM0PkawwH
jvwW4q+X0ceUvPrX1//649Kx6h0ldLaiICg+pbluuWqTdA8TOmUMDo4CA7EbtnhX/CO8C7I8nbDY
C+QfpzhFcqrEnX1pDIAPc4BnMKjD3jXCvvycyqpEKqFMrzrmuaFOil91Ubl2uDyvjvoNLPnXLMS3
XNclrpKYcq9fXoj43swW3rRmHr+EJBzs1F6v7+yEZjjTHKJ1Qrs4/vP/NfUdc1p4DjNximDW/vmV
nfAHmaGCPi4L76+/CnJm5/st2UELjaOWEzmR6aRa57pd//XV7Q/CKSzuHKuwz1kBJZlv7aX8YHt/
p/LgWi0neJCMpJQs99P7hVXorP6zMeFhT4leT/zk2TYZsVpVCAPdx8oMwtAARDchOMtbAPnBuOH7
Y0QoEzlyZfuES5ksxWQ0j5YfEoCRdeYqwSOOsrW504vM9BSNpTDQcpIp01SHU1klu5kTiVegKVxV
pSU2vtN9UOW9c+gvv5kGcMteAoKZCGnvh0KwrzStLFDzh4MAt8hMsxG54M5xiq0EJ7fmHB9ummx2
MCGX6SYt8LHyfCif+xiQU1EcA21Mnmat+tlIjoVVkwYbwm1nJoIxWMUkLXaDmjlbaTFmHBzIUFJr
n3gIt3KQwZnwAHOVN2O+ddToJOPsJahHEqY4psLFVddO2aDiCYxftfVhwJXx7hEUtoDNzcRhAY6x
RL9XdZhB3gt7UNR1M6bWhh7vYaxD+LRhetItm1xm8D2eCiO4rehADy/O7R0X7baxEqguqN8O5uBv
KdPMx7LJiv2oD7YbIgqTRTY+at1oktfjqpqiPirOXR705bqye82FvMsgKtMn11bmet+b02PXwSH8
22p4/Wst+Q90Itciytvmv//zXUHGrmfR5KXnqup0QpfXt5uQ3QxzJ1tEO2OcXy051IgsNeOsG8Vd
zGziSHPCq4ym9FI1dNZ2mH+u5yS6G3rZntK5fUlgqRxtXz6g9pi3Cl2StY9LxUW6xPIUAN8bYyJC
ZW7xQZhR+TnhqtV6uJ6bUnUp5icar112x6Hxhxh+yFDVD3ZZ7bpozK6ZDcLTsXw3HlLG8aE6XofR
sAnTpHxrZ0V4FZaItQQz6ll4kJoNKlu55vCDq3i8mGkPZyaZTY6/cCrtMBuvcxzZaPZrYqQdH3dx
H7dP3I8XI6x5+Nryu5lU1X4uui9hpYmjVANE0tGFs5SzpjCqvoKH+dkqxQdzBvvt8WC5DgzjNKwg
N5y39r4IaWenBmo2AQjwrUKlSYkKD5Ba4iHGPRjmzyIuwANk/fAdCRh3zOsY0qMeRfy1RUDDAzmt
e8VQvYAYnXs5qMpapysNYFGsOGB80lNEAH1dJLClRvMe8vxZptCUcq3m8kWluRM0ny7mXO6KGex8
KMjYpkwrN6Zgg2iZWQGCOY9jmxzKdJz2MxKjLWday5MiWplkcu8tRkLrNKv4Vx1nvBZJ4JA1wmJ4
e7hnHwtDbgzn1pygNQ1AYAdlWtnx3aiF7VGTISe3gOxNZlt3BuKitWxr6nakQbtJ1w8KPR+OgmQa
RIAkpMq1rhP10HQEqS0NcaelFSnmEKP3NKsn31LRuhvjZ8xhozspneZ1ih4A91PSD5q373Set2tn
26qu0+4Gr/nb0j9EAYyBQlCqycuNC9FDfVsHYYpx0TT01Yhz41LMqtzEmTW4aTr7R7skeYAjRLH6
8wNNCNTbomG5k1irOC+ZDoMjnum3T3SRDGMz0/z3SnMarzExhnsQJs3FnCpI1UuAQDfbv0SmGFfa
XckmtHX1Wzhmzirt6+RhgmG8qCD7fViSwxrG9X0b+RXfpn6dI1kfb+cSTbHcBLTm0ST3wRuwyO9x
8Bwrx2z4dWOHeAmJl8eJS3DQfUAEwHY2ZHHsJNIOTAlK4avfksjE00OQ0rpmvXFrEr5E7VxuL7h/
QhcvmTiGhe8T5UkyPNS4eEu/2tnTiqtAuiyOI0H/D4tovR+EumNiWG+CEdR42CffY4kj8/ZVMN5j
b7DXTFGJAEQjuI1039jU+C08DNqPGB3bbRu6je5fVZ8oWEsLH1PwoB58UZoovaa6bRQYuxhxht1p
1nrmpFS69WQCFW+gFyug6cmFMhF+E8iit8K+9PP3QEGd04Bbu0QN4x/dbD8ZvQHIJOWhmUiX3qWD
aL/M9L+UHHacaVT+cxEFLw02V6WtMpIrjU0hZ+cRV0a0Cp28eCmmAxM5Mj3MsbnUJUS1rkIDVRl9
fk1t52sEgrZbOwGquHjxuiEn5Nas/c9mFm1u+xMEPQbBMrmf+HJHpNmmqRh+x5xT9h3rRx93yoZN
VvUGwp7+MuOXiuHsOE4jwK79TedXxuf8MbejBwna+YDnC+L6pHfoCLsvBcIV6OvtmcoLSW3Jtdbi
SVmRya1fHQ6eLt1kV8nsfncjtVoaOJoJ3g4idWpdE2g+Jm1fAxkdVvO5WYjNBgF9E2rWrcVtcz+M
ACenYB3PoXKXhdbnzDDp3GpZ7hXI9ldD6wP+6XqO3MuQ2PeLZK9Uve2xnoTHPGBpVGK6mOR4k9eo
YT9eO11dXiw5HUZtFI95adCAbCi3UDl5gRorNAImZe3ELZkoYcK0LemfimDq7/xSBBsJLBIxlu3m
KrRutYnvp1SqJz1iPFgsD+JUZPc3+ZZPZ4QUu2WVb1Tyyes5/8oRz1jFsa+caKxj8qIdEdVWvh9T
tELsvDurtpgjZgpxOGWlb4PGCT1in0hvUqufQOHsXU801CF9LtvB2PSOET+GuXZU7Dw8FptKKSoG
Nsu7ILxeYBvYzwIXdwjYGNeVVT1AH98G0sckr4SEMuoYAPJBxp5fFuZx3U92+RV14hqNa4R4ArtT
7HNnp92krsNhpuUSC9WtrNH658YQdbB7Bl1BB4kseVHDeUBA2m2eHlpcoWb0GKRxtckmTGa0SPIL
hnxzSD/h8cXZ+jizmPN8xMwu5yEDP+FENRMwh+1Ra5xz5cfproRqZCTale4K/UOZKihfleLsNzVb
R3EJKyO+qI5TgcHSPFWxTIoWsmzbIos8vZ8dxljgPAb20SWGhqQppf2eJOFwUvQQ91IbnBs9f02y
lo47KQz4BFVOMQmc+Qq5w19rE9Ff8KP6rHfBNtHVF2ymQ5880t//NSsoCkMdPigWquwpnEkJQ6V+
VEVPAy6XllwHgTVubqcTqI/EYidg2Gd8Tds/7wny7Wx02aCkzij2JmIAsvFe6oM4Lp31OTNwSAy9
WyRWciDn/tQAaF2MjI4HoICSyyQlYmKHuIa94rMc63iTaeMucwC9WrVGvs2YHOzjOo4eexzzXrAb
6srZ+rm4V0ONVLe4MDd/rZZ9y+ynaRqvrwR2Lvqi69xIA4+r/iwAVuxl2hao+pj04KKkCJCd2xg9
5LbJmdcyKcRJponnN/pXPyzCrQTr6Vo2jXIzTj/JnsD6aCnQbi9TpK4ThLjIL3k3lhnylhz1NMCB
CDTnHBRk1dlVdkJ8d4cziyjyWRA5JpNdUIUSVJiKwTzLW7cJ6DDVcconstQ3o98P/qacp/CgR0FE
QdQSeZm0K4Bb9Ta3zOkYgsTxpV2DCES7qLUtf9Wq5gMzBfA0pEr5GkN+58GZleixjiE9/vna3uAo
f+sRLNeWOaQjDC4wXb33RCEc9m2aj5XwoEjKtexsbkEQyeRrAKhC6OaJqADO0A1PGlwXN6nxiWnC
aLY9Ro+VZRcV+ktzhSwoeULl8xJrw6F3eCKdEnXt3CjffH0MD8S3XDhIiIsfsB1LOmKxRV8q1mao
mqGZbqyu5bsqspfr3qlWqhrgerfi5tKonbIa/QkmUfmVeWmPNDTGGp5pJC/JJ4j2yVo3quBIf37V
LWLnuIYT9eePSbvN///1OVkIZzi90gZfmp5o8N6fYpFjYs4jbcYLsJgByGTMQnC9z+Hi9kklHF/d
MWuYenWiIk1ugLLWDN9MDe1wo31NQPnc5bU1nrJ2+lpX0adGj8mhjFk55qInNWEpGzSG1Sjb74s5
2N/Kr0INpyvgiP04p4VrJhkMJ4jaVyfVsdjl0Q4+YesKUdnHOmVUk7YC7J1fHtDKAhNdrJJNy3SY
uO3CiKZLFzcQxwzzzGRwVptq60dETFcTOrysC4+ZFM++1Z1z0pDpHVQhxswq8QLbqbYt0vo1yM7c
HRse52JqVa+plGy1EO+bsRw2DBefqBzFPb7/rS+y8a/ynSgWTi7lkUCHb3YAgp1m5jaJrLsJX5Wb
+X6zIZ+YjQCGzzUfT4jPQry3BkRU5JvUuXfwpQcm9UOGuF5f3o5VrzCvz3tqQUhhaaat2jLQGG/W
X8DwkmBYpaucxdJTkrT2jDzL1nELgYmIR39ThZoKWZ/0KOyfV9Uphg+Gd+/CVW/3CrcCM04LKweD
rXdN8oyQeBmNuo77Yh4Pcw63V+TOeXAGhnEKHFQjG54a7CYbzSGqWofBywyKPyuyFycJSHMuB/9w
W7ICVd71+O/WcxURod4g2yX2aNU6GXraflZ3ugVoy1CR6Vl2YxxyXTMORogT6c8PgHw7eeF3EoTW
8ogv9mUa3u+b7gg7dMVQYmAFI4sXsXF6/C0hya+Lqm4/JYjjC2B2ZCV+vdXmeqL1wLMGSCnBvKvx
aK7GPCm8NptftLqdrpMR6/s47B4L8A9qPbUPUTNFyPuz4y3nXgSEYSJgwnHDDTKNzgKpT1B2E4AH
dq8f3Qg/6ao2IYYV8nFIp4dBTc8NlLILARO6Zyah7sUlQudJuM30BaM69W1odBTwvjiYyDNJf1Lu
bvX66ABpuTUcc7U43w6cU65pTxE2PxesDNRYfjMtCaarr38KMyXZdomZe71THPM6VI/hJ7k4IZCu
lutmP9u5eLSmbGcxsVoPTuRs2zi1D3b0uWQZWautCTy1dJCyJ31y0rEs76LO6ZMdkOjLrPknfcj4
DnTgcMfMfFvANwbVftCcwHj2M/n856u7YCPfHPuW60vz0ZGWikPcQtP7bpqg6Dw4Yu4CD+3xqoFg
iFe82pftIdeU2NUsgkdoaa9gyuSrPNEKTjDqIez0HzJWydBRC+gDToNQSx3uDC1q91pMFlcNgtyk
gNPhhHaOtQsg7bpTkljr0VnKdJ6GNefQCKuOT9bDrAUbflUdnKS6VtG9eVyrn/M06KtSK8noSLHf
OZwO2kg/0Y7PV90khrNOsOPsJ1tmf8OdMAkkk0h1vbGur9X4Chj4ELXD4DYZxhVyFbF1GeQsh903
RS3hutTFwcijZzPzBv8qiMV0NT1QN93k0QvO7/tO7MqCFlEZyZ+0P4CBNubgZjHBOPKZBArF65nh
42oNvybCb7bkIapjoHmTUXV0UGw+PhXLVjhz/w9KAU6vyq8tKinQomN37fSYoKsoLjYZda47OOWr
4cuYJV+gz+yVYc1KzZSe5iLbL4YGHojeBXK/rtT4h8m9tEZWvUPzTwGR6gQsG3G+1Yq6XGmxAqW/
BUEdWlstn+kiT+0Gg7C/ATSkr7hzV34bcdSMMFJnYwe8e1vUBKF0BrxWguHJ+o2yZuPQjltxasDK
v7zUM8+UoPkAXKraCGdwJ+hPOWA+AIQdMpmUaXEKXURTXhKr/EyEZOICvv+B0x1SjD7vTAvCBAht
DpwuR7sOYKaO85oEhhmjtItTdG9MREMM0t6To+siN9dQb/ARBFq8jyIDBkxdb/Wsyld42tVdW8Tt
Sh+f2SGM57bq1Y2gGbqqpuFlNu2c5rDerAMkBdLZkQlMgmypPBZ+K0+1KoqVPVMtSoDrq2jOfbg2
ARG9M31NTSfIYRBdvGFBuK9Ej/HLtCz+PTA0Se5xrJeroYnMlYJgg6cnbXHZ4cA0Ks/Sy/CsBSP5
I+qdYf4alEG71m32bfCNiHHvto6gMGVB9dnkTHRIZ/EpreOOEJFgZSWjfY7hGTcaaMbJQN2sfMtl
1nD40K1VpZrKUVZoTEODUYwO4a60uUa0aQ+IZs7I3XxiSfDdDZV2tZpW54MFXt/guOUDl3v4jTVZ
fsRElsMjtt72fHtpproDBeOg2eOx7xGQqiD+3KRrhn0BI3GalW5NUlSpjGShMjRapT6so2hJ/CWe
c2VMS3utOPU1TfpSAkmp6IvU1dQgsOj2smrHtUZeWN6a+i5LIuxuSnw22v5VthA/aIKjxEqrlUmG
yore0zd9UF5ThX8ZdLrLuS7gXEepFfRFvuuF9agyzABdtRrEcOWp8ekEhEeDk0Wq1VztCNFfHa7N
RniGgYOSaTUzCFPZ2rbSrcyI3MCe623SH1ilesYjk9V3Ek26O/YsOAnvGZTHtK5CdEccdQCNE/9y
5ukBlCq2hNLOOzUGPxelypO0/QPGtaccX90qN/i5DaUVpNrsTvHzF2kPL3lEi4zVXosGRAJGxj0Z
6yVzWBZYOquErDWSXaTpT37CEZNOt2tNnXiI4DETVkO6Z8LdSdG3hlpju74xLy6/ioRAmY4rbJQu
LVYQVbsIc+/aVx7p/XxnRknvp4bzhr1px2TOy/QRunpjrwyeTBS2P1sEX51Pjz0KtDXZTEQ8FM42
DHWi1ia5JguNDDcJFBJX3E7SCOWYNgFvF5TBVXOmZucYkyhfxUy+uJ8cAgpChGMciZQmOWXka6xA
Jzw3xTKvII/yri2Jj20IqrL7H3YPEcGW7REwh39vIX/MBeUul/gKW6NxlZgzvCpw0xURWHKjfOJm
mREnA5gGHZ49wP9QC4WjFzXB3mGI1znxvRPN+qk0lXPRNAOaNkPdkYAa15SMxmzX6zBlUS5qvb/P
idpuwWugecBh5nCkbGPrzq/s6L7IWd47po3rvsyQbtt3qR2Pe8eWEZBpavMwa++DKTj4jtKcb19N
aTReZAam9z6MogNO3/ic2z0wpggaJu3HCTgZSzuq+A3BYe3dbJnDvWKFw71TlJSDitslyBX12BRr
n2XLa0wf8Q2RyF7ovCZ9pVxkqRXg4sUnQmvMFald8R16sU1M+7TLdLrFeaReUyTemaOVl8qEXNQs
PL0QK1zXljNicPLXCiOPvXZdKWUHsQL7X6Oq60rE+T0gNyQo9KDD0jOgH6Uxdt4hmLcEI6n3YTjN
Z+Qp+9tXc531q/5/UXcmy5EjWZb9l143UjArsOhaALB5oHGmcwPh4A7FPI9fXweMLOnM7JJs6WVv
GMHwoNPMAKjqe+/ec9u+PphGjAeUUR9EK/xXVWinRCnpHE3VHq4jGvLdMofU4eu3Q4phJIKzHOgp
EXRdWIlgwWDojig1XWvyhtzW7ivkYXu9skdvhGQ4XQqde3BYxEeREEmI9dKBZmKxS0nwObNZ4c+V
Cagl9VA2jfoZlYsPUrilAdxejWRoLhry671quxAf+9p8sDRePBgh8iaAbGB9XHwXR7TMw3uBu9Mz
Uh4rpQWml5jDXU7Nu1Xj6FlzJ30rDLumYTZ9SG1qvqEMnRLZfFnJIG4apSAuFGubUHadkDI6fg9G
2q9SrdsgJJ1fjXi4jbOmfptRdw+3pcfPKs1dmrPn2O3yrVtk+r7pYU+dpJTXiSxoTmBLzYaATaqO
+YWjAtFooP+0TB1O3ZIQnqZIAdCZOVJAxwkmW3dRjiJhLq12usxVDCfHsiGhLTc1T6oXDIuZn2oc
QvLGHYFsDxfOMyXB3+FRYa6yVeTS+RngT29uY47chUp8M9PYQB+NTW6nxbtmpEswyrBa47Xgmbi2
XMvCMejaA0lhZqCTd3escn9Qi40VtczoMuz9dp7XT6XVZbtexPqB6e9Gb1NebWIr3pKxp8am1ntx
XxgPVXNZQjP50lJ19tOkNbxQtBWbJ/Z3tiH0PmY4PU7N/Wo1hhoSjyej1EBQ4Z0q1yI1jN570X0l
Yvw2p6694L9vzmoo1npycW+YFt+MQT11nbifGRm8mH31Wymkfkb6h9afwDvC0n8TLsqkfDC/ys6+
xOF0SIfF8IQN6zCv3Y3SYwdV1uj4pniqCfyi6cvcueweJ11onuU+J3qz+lf3YggjH8F0tc0qMlXn
TpdHZhhp9R6NzRtUi/4Yc9FuWCCW25qsa3Wpc9aGKPVnO5Y7QvRQPUfsdWE5fMSoXH1Lolllx6Ml
pifLrYvG+GYvG5WG9iGFf+P9/Ka+JaAzijzw4eztZedus1bjhy112cqucG4jNy/kwzjyqUktj/s0
PNEXvnZZ31/jJA9mAHVXaUIKj10jYJ+KibVp4cjVhvY+0Y+mji0Tlqn0HBEfGOcHA5Z+b3d0X8Vp
mXYzF+2LvRqv7KdTQLSdUNr7HPw3i8U2nUEOKtLkfarzl1Hn0FJ2S+LbLiBWV96w5r+FVRL51pLi
Vh+vVdBUmOXr3jGZSpX3XVUHQ8GhYAZ5qnQ2Wry3cGoelWE+p27/GLN4UCU/pD3DnCWbza1RFW85
MogJXOWSQ1hdBKlYKl9ZiByfmSg+7Fk6x8Z8kVVGwvZ6RIwdxk2z/DWUVbhng/NhFIpD7irQIrL7
bP4eLBrsg1Pgt6GxLSIQdx1oYpVmYhOD7WuqXQ9Tll0HfKFNKFE0J3+wjBKbWx5D4bzWXf7eJvQ/
qXx5cAExZ93JjsrncazzY+1iM1S79pZlHBn09DazSXt6F35ZQiFGUXqsa4RoQYJHMwMUNBV4aDgi
+H1E1bKQsa0gPt7ImZSTcbrPkzgwQNOhN7cv3VgeNSdbZdXcKmbBASZ3vBnJt2GRQibbl4nhO1yO
4lq4+ic6n18jbTA547tbKCoKszknE5uwQhioFTfECfO5ECmd+yUpecO0x3F4qQDZtg3tUncWv0uX
6c5EIDxVDTnzq92oOLSWwBuvKa9Op/fo/OAVwEp1WSc1CkDlGQs0tU6uWVvLJCcnGW+23cOOHAKS
iEdumgmKlNPfUiM7oND/k0ntvNjRWS0yi7oSul8b635loXOyp9cF5W9rro9h2zJLYKKPL53uvuuZ
6W4m0R7I0QQfXAQjbeLtWKg3WuWRVyfux0oUQM35KydXwRuS4gAyaxuO2tdoCj1Q1MbXEbY7hbhH
fYJpIgR/F/8iOeqbgMK3wnmEmBr7/cghDHYvpu0yexdWivvL+FWrasNDLb7mftgbyNIDePPDlsXg
Luu1x5qwCZZ4a2OpXxFZHWfgjC8ErxO6QG7hbL/ldhf6gBgAbFk6+MYFVUVPv5xYsk7lIN9pjMb5
hOBb7jIRBovZP5SNrIIcX40ny+F7Yt55tXX9tWjr+Miilm2VEX8/6XZB5yTz1XCI/+romfpWcYgx
PXgMSt6LmuKxFvqDbTdIDrXo2XbNetu2EQ+SvRxFS/sjI0KOXaFZNmWs/W6NvtulWnK28udeK3dd
r/0Cw4Ld2f7TjPWjsagKQye6h8r8iX2D80PF8+MOOTjnGj9/uqXi2AkZXol7KAIxGaMnFNjQZfa8
NALGSFv1m2RgLzRIcQNrz0Cs9wbYtvCjDepnzbro3Uot7mlfpeWzYZEfpJfp0aqKHaivDYkZGFm6
9KrEPJS5NYdkYn1JNihUAtE7tO4YVcSJkZqzB27EI94hZ0JD/A74CBfYsk+b7JMgMKkyExm77SLL
U6aKaNsP1ZeSFxSVzVvdl7vcCBm4C/UND+dhUNhDCJi96T3JNRVmn7BcH9UJvK1C4kj3q8oitsQA
c218sIeMEbmh70w4xYHuFBsnJYaV6+1ZFSBctdNe3HKA4gFrq9ZqYksyY4csjZI9xhrDy2CIDzJk
dL/dDG20a4MbcC41Abtex5sAuWp/TSkLbDTs46YbcREbTH8MfoZ58NMi7VOralYAOV5y3CImxYzs
Z8O12NASPwSFvzPqBpGfzVIKhQXkvvwlB/WzdGiWt1UT9Hr6NkI0CXsOT1GihT5Xc0tD9RvNURvQ
PU88l6qqDjn3RrLYN+TqBjRyDvTVFmbaAxBmfb6QykLN3JsnIi3aQzPjRtaNOMBLVbQxzYdBHXyb
hLmSM0e1rg9wLIFMUw6wxzOYd1pPmxsGRKape3kxHckQFtTBKJ2bpOOIkWMR33IYs89N9sb0qXxO
NVLw2rb7Pa7K7diiG5umuiR0i9lcQvt+XuCXhBEUPn2u8cbrFd5fo35lXoTBBMifJ1g69kBsrY2i
Lww7yHgbxxYnEj2cCFailIXwpM0nSAc6uqVo+oa5I8UoSrs9DoZhU9riUeloYo1xQxZhpx4VQ+7i
VlQIs2fqek44XkKo5MHO1MOS9ffgxJY7ray5TClFFy6IuXVDJl6g/hrzOMMSwjRVsP9B2uSkNwRu
3O1V7HIsA802ceVTGhvfOvHpHro4hjajsYu7ZPbmyQzpIfCh0xBINBdJIxtnGRuPbh7JXdmFoV8r
hG7mDAkRXFXbMdWORoMBpeUTNOV0kLn62o0QptV+cv3ZIQrypzm7Brw1CrHUaaJ2p5DTjADMFbO3
Rkws2QuVwpMfs5WZdEJGMHX58p3oNDHKVgeb0Z3JfycFBm66V1VNFEjIIX6NmMnLBPnJhgjJ9JXF
NW9kHPT9ciCmbPCqjJ4U2RQ3PKD9bpgiuY2b5veUROqp7+lfFKthakhX1VnSYD8gqaJbOA5W1eKt
0y5HL4EQEqDUSyoGNmcnMR86Jv608tM1TI/0kSIPZNOwo3DncvKTnlmaDzBx+r38JL0uuZZmGAeV
EWvYLZ2GhDdiwtqSVVHiBe7Fpz7gSciXagOvKT5Vuv3bCv2+IWSszqByEmkHZzzd6yM+1taCBZ5T
yW7zKXzmuTMXG/JRdiH9uQgUUkqbXlzKIjna7XQ3xXWQL9ENnLLp2U7fUegkbSAlFEzHopUBp1ar
7bcWViGdhOmpOCHfXahC6a6iWiq3qEIDY6ZX2NkMEsAX+7I+Z4Uk3tJ6w/v7FTeLHegSVPY0MwyN
TfeNVtfRTOPfhshetaTED00t30lcfTb9twkT7CY03T9TJORmzFAmiM/MjJ5MF3wfimMSqaDFL8rw
u0nQS4SPmJtTWqOtcS5NfINN1XLfLeyNsw1Vu7xvOgsrWi6AhkArKHvrT6bb1Ybl6hUW87EtnB0C
h9eeLDBQCNW7UoqHXpnvMwAO9HZdEzEcysYwJoUFXZk5zzs5q29JtPC0enVnQc1cEfAjbELdijGC
V9YXhIbABbbZ08ea5ul9KsXbOIWXVKEestKIw7j+u+xGiJTTcJ3swVzj2qk68nKHKfEtr9SReim8
PIDtuCnGgWRJTy1JWkoKglVteetpxmfqV92Ck2Nhlbs1rlqlHmefhOeTDeDlC628V0aszIAehz1I
68doRBitzXCoWQ7DQFKF+KKyHRTh4V5Xl3dHVw7xvMYZ0wIElM8cYCE7pnFZ+yeaqEbccYpdeHoK
8wmA2BMISw6Yapmg9swGn3i6hbPOzDyVLGdDbrims9rN29bgmNjVZbObnwfKnTu05PN2Ip/RczN2
bjsn4yYukx1zZ2MPAi3ZToTmeuDzrd2gRWD7+/pe2gQEwmutvR6HzrU1KkxmLpQ7LfchnH6aJR60
RrcRfLDoB448ossYKHS4NfVEWnuAznNUd8fEUV7c7He5CEKqZNluYely0pxJ8ewwpJRqeKw6MtQW
FbV7beHon2rW2zCJnpqJcgEH4y4J+TPZOTb50KXGCAQmdX4xJv4roQNiE+kFpRJqcM0EHL0InnBT
3Vt9Kbg3KLqRfM9xTrOkSUivGvYqkeGXdGSNYBSSKWDIUqTDW7fK2Kpz5yU0B2b01jRdUv65SsHA
diKtkdvFUjWwUgWLXp5uQ9EQkqMN7AUkEar63iD6xGtlWwRLBAy1btQd39xJI+ICzF/LkMgNWWdn
VvZtgmjPW9T+t4XEnl0WQUdendQm/2y0NkXqzNPqDu5XoUz9Rqvr41xaM+1VEg3ATpHgCkafKUJd
Taeif0Fh0h0K2aElDp+wT52It2TsUWtrVxW6+wIx0Rtz5gdmtFpYHQIbMtroKOGau6VWcOq3CE2L
pU42oIcVeEjQ/OGpYLAL98MIiIWZi4sofISD0reBJjgbVuAldvFoPbj1WEJKcTZOdCTWwvhWNPFQ
2/mGCFiioqG6l1hWt5qicwzJ1cvEPk18VRHvkDQmfpnbzHlGzlqN0N4UkzhXqzctryUw40Bn5T4E
S3WFPXOldBOQ0vJ9uxR9YIj7yRXL3oaXw8RE8zXcqJTEgifAjMIAxvg7xllnw95PGayrF0RdWxwo
DTJr7QX3HQx9qv8dpf6Osyidlhhx37SIi8QjTh5oeEgqtPMaLDfPUspoF8d6tRFFS7veTIOcY86Z
9TltxmSj6ul5dslZcJ4EiRqeNXFiIr9+bXeL14zelgfv6a4G/kIVW3FvIgEzRqXFvKbyVMELxGfL
kH9qGYsxJ0DpLUHLFzyvvPftaD4KjRgzfWYHqsLSPFjLcMhG0jJjcjl8Rc8fYKLnZ5t8qkykyv2Y
sROP98tckXE2GI/UQl+KorV+1tZHgVV4j6KGN03mrwdiOJxnc58Rv4u+pD13avRnklqHqXdp97Po
3/lrQBrKkFMHy/uzglRlE2prHmAjrecxS5xgzix9lznaLlrVtiSn0NqgNbybx/RRrrT3qKmzQ17V
12Toug30QppCHM9QjsfW1TaLaddFUcH2Uc3vgCUem+hXTbHhF7bxApU80MOmPS1Wsy1yV1z1aIQ8
qHFr8XhVfVt/GsQO+nUSJ14T8ROjUe+Szlh2P1PqnEOMahAMJwRRyaoUJum3cxcUWqYARGY9hQvz
qmWvSZbWv3JR4aiwvseebqnsIu011dRj3+ic+9slf+i15LLIuLqTjFxQ1Sh+XGoLCYNauWWAXQZt
EeuXQeqo4qP2zi7D3Y86M1zgFyyLS6eZRC0egM+/RA1Ufi0t7GktvElfqPNufM4gVAxOPLwW3KaX
go6rpxvDcxEn1j2wCtJIZNUfV5jqG3txzhsksTWb+yASBUMKdBAHU0yPc6U5OzUfSe2tYUqgIMj9
nmSRc5G6NAp4RT72aRBCNePdFJDuqaA+2JUqqrSl6Ws23cl9QAx6TOuIuitioXHV/KngxjFJaXBb
Ke+SqcyfspIQOLXlQTWXWwW/js3VPRoZ6Tf6OBh0D8pVENGq00POrZeWRU2dnS/bgVUf11FMxMRt
akIbjF1tnhi5oSWTFzo/wo9+xNPrl5y56v08Icu1gfxlnNevYdp8TIArN/WE33IibIWigEkIIfEP
vT40B8jddCLiEEMzmRrBj+pgZtQTsqX+JTqQj0rxqVfTdOvcVNzXixQXwUIpmGIwIir4daEozj9f
OJaXkOfHmVt7fjRapT/lTQFh2Qm90V6su0Ho5aYxul9Ilj+aVWjRrV8U3Szu8pvB5uYTlRUdpDtY
SJRB/EZObFPz1gTH5wN9cIeDbkRLtuptEizAdWJSopFgIyBuLeXbUNPnzGYincRvsUqXeegyDc4V
0JzGzTD1hiMuL5UBoyr6C71TxqQNAiq35sCXjItD5cN4vQf5tpkj0Bi1Bq84HMfUT+FCPww2e2Ju
4zWJjEsjGKeYaA1yoRRXgJ4L2mXnoyIg6WhEcCyrqdcvRhkunhNrnHUMwj+SnEYVNpjYd22mPEvS
vwLH8NS8a69LnRInu1oXlpCGxI/3qDBRJJpm7WWNXW+EVmaQpi1adcmUP0EIg3CgDhRtEo0wkp4d
kXd7a8jRA1XAKgLHBZhMRyZ+st3yXVsIcVx6he6Rnbr7Ydbex95s7ybe7xVJzAewx6PWOvKqjU77
YGWYjLoye3VU2uKFgkRHs9DHo0VwtwhLETibJbVvV2gbW6Th1UKO7hM8qW3cqo/vYsHdMcR7IkKd
X2rGoNoi8hB/CclqBcAOEEa7Hqnd5kdBQ7TsQk5lXp4GK3pZ2uWykVZl/qW3TG3dOrk9wC4hpq/V
cWebsAhKMeR7gPTdCaO+Zxu9fNS7oKNeATZpjUw81IgpcNPOiAacYTf2+mM0jdqTOj+adZlQo4z1
FQD1nbBbd4fix6AcOMRSsQ8oA07mikgQUcU5zeyoPsm0ftLG+Fdm6PkFWFb0FM+/23gkzdjStDs7
Q9JimxaHp3qTp6ryMNXkbrppZr7OTMc9Z8LimNeLCNIMcXVekUbc2ZyO9e4Gvo6pVzLfI69jkuxq
jIccbtLCDH6YwWnA+K+6T3oEHD/2lcFYDWFC+4oza9wZumqgaWXjzHoQqBo+OD5yVjM2X6ksAKGI
Qz+pUxJukIovK7IAh+NYlFghSQhLCm3atraB3k8MA/TOnvrbkDLc//zHYo7Ds1J+KGWW/+lJBo0m
bfYgSGnMTiypMQbN70u9rQ/03MVltAq5gSoQFlHx16tnHKD8XXQuE906RBq5C4MZj8dkmO1HJ3aD
RedQOg0cKXxk6dZGqAwZVD2KzijjkQWF5X2FxQNa6NaOuvnBrM3pFoMG9fQ8NV6jgjIcEchuoLB4
sts52iSqJXxDCa/Sncfbj9XIQuTyUJjR9kdfq1ZRQEbHSXHC+X2QQJvr5AJUttmkDWPGEHWPqQ2v
rKXOwxzhSehpyByrdYA/IT4tQ73ZZbaYNmrcnwu65fe8YaIhqn0Pg/duUd35kQ/6CPqiCKAOVBda
0SmNWtLaNRLFo3xApm9/h/RLPpiwkUylDc6BNuw1NNP5pkInObVZc+dsuoHkK08HSlxOGA91DflZ
hixy48zdEQfd8lG50vJpVsKqn1EBK4lomcOVjDxR+P3934jdtJIeUjdoZFvN7WCs1PhpEnbq632H
P2gw5VY2MHLw/RKy0aK5dxGq3WbQDVvIiOwLi8OPAQQ/uQOR4xNukoEs953Q+8zrgfEwZTtkRp19
6hNNCK0c2RixK3uatqoXs2F+bzS0/7MZ/VkmnJPjuJSv6mT61arIzgperLYimuXMrZ8uORlJ65Vu
2hH4G9H2b05cfE29il+vR9ZFWu137UyHOW7eHbb/U+JG+d3Y2O/OLJ7YcoenFvNqUDfhN8NAbT8O
pnvVatUOSuSHWdnBT1oQLFcMYT/JKTkMxksj9eVjTPWSwAaVSVK10OnJlfPgjF8Dd+C+abUnpUmi
uxCnzlGvun07IEArmTQ91ZkM72orOvx8p6jz288uTeguTIZV10+rM7pQ1zkBhAuX5qEXxoLpoxq1
UNnQ8mKhag418+tL6Kj5AUlxuUE3FLWQsMlgSxOnfK3Rz+5CpSaMb52r0Yt/HERIW63klCkIM0w8
TRmbzTIJ9wL0ovUxQLMv1HZPApM+tndz9WqxNh3bsTKe6zEOEviWLBatPKgx+PZYZ38cCA3l6DYW
+7qqDsXsnn88GH9ZGwsXw4leA+Tn91W+ykb9YqMOgYNfI0khCQnVIBVtls/EKLa+0Av3hc1m27df
UW7O54bm450zxybVIWTjrisnkq8UnIbLRuszzipoEHL/Zx3++dJGydVhq9r/nKO12kAqzUKxqxNk
sYkT9Vznzt07IRTmJY/nW4n8+1JaVqBYNvdopuzr1cdOsIeKKNGFigXKHBGetau4eYhWbmgCNRET
ItLM+FgcijUaED/OwX42n4lvERcHd9fW5OH9WYjTzCbL62ex1RrXq2YFfTfMzotjAu42V02bNRpX
FgHOMnnxEVWu+HaQr+iFTEhyQuOQN+Fz4o6XsDNjX5OYq5pSmQJrlCtWeM7I/2ty72dXdrVMBLIz
jHWz3DT5WD664c2kj76Nbc05m4DktHGyPiC4Qd2Ja9wrTWy85jXYuQ5h8MXA4/osiIRykIxzzuqm
m9JzqbEW3VQQ4Q+dysS/auZnm4EYeYiwSuFBqS+E1wIbsV6iKr90Iu/9UMGzAPP/MDOSU7DLj8i+
KhjH1Tq17iQ9UCYOclFubk1He8nb59IOST2np9Gr5o5uUek1XdtxAiu+mbPRpUCcaRRMztLhVllM
rOLul6q3yp6PBpFWTV5uhAvYBxDiNXSFQW+v4VLq/bgU72sjkRnwnWM0XN2Ek3hZ2F+1xYbbt5ZN
n/daKPI6zVJs6f+tMbUxDPXEfLHKkuMMXMXCrAVW+fTRyL/6viOqe1zOVYRXphK/CR2gytJoAYV1
c79IjQ8mcl7MdViZz7D0ozhHVf8OQzj0C1c+OEb7hhjv6oZGxETBIeTYIHbKcjFB1L1y7xKjBkD8
yUaMGeZqRH9X912BInNWQ1yylP9mu9bwObos+sAKB2D8IcUe0FzlpX39rKrpEQz2SZsB2JRddM3G
ZjpWRHr52GqRdZku4/TabLAJjR95IYOuSDtsW/ln3FuM3c8Kk+xaW6s1cYfhJN6LnJvBqMY/thpS
R1vKJR2a8+igpcYMldGa4CZN5+5RWMoxzxIbr92q1zAWCnEKCjwUSMwW09xFt1Gi81ji7n5xljAo
FkbJiayPxtQFkdpFx64M71wIrau6bNxEg3htShvFmrxDNfxdcOA903SUa41bbNqitneua7yYCtFS
DoavBO5SUSyf8ipLe5fF9R99BoMZZnctFomgh1vBGHmTYfxGpLPFfgGywuXU3BXFnhbseSAh3cjt
36PSJZs07U/LOtcNk8qzDKH5HPSfRZyj4zPnt8Igba0jphFTcXKQzqYJq/2S5UctHqgCFHa7MKp2
IhmKvYXfOyH4kbWKAQcrPMFKFWlXSjCiGaQnwGY51qxKKpSpuQQnEC6vaqSe4zFcn8ToIanhD9U7
tXVPrZVTBRjKU58Zv2YGGTRukneOPgZ6oPcUj+OG69rUq3Ikv0s9rchf1BJwZKzzeZPp/gLmqCmR
Rtaz+8Wq9Gm2IQ3q/M2lI1aQDorAaczGUwkDXIE54k8TnaKezgO4oT1NomGn9j7jlGFny8CeqK+n
uR4Dp9mjCTRpLPuTyW+mfbJxRPFHU7uXOAtPllsNaJy18IF5oiXoBFoy+6PMGjbaSP+K3PFz1m6L
cGVgoPBkzFMHKKGbE1MXBDxAyHTcKag9iElVumVNCH8cStNnWPZFz/tzHuXz0CJISfl7j6oCs5w7
yeCsyrAl4RTd3/DK7Sshti2Hj06m9zyiFzWrXhjb7/UG5UBRBgPUS4QiMLiANzEoxJuZFV+Dc56w
4afCQVyesKd2Mqjn4XFRExWtovaHJuVZTDayqgn2fmuV3467ft6UZ4WBdoDu20jhgNx/jDmeUM+L
7pRhm0YxUd8phDN4ddugMxgDW6H0c8ksr1rzhUXuVuqr3pRhqVMVumc1yP3cbniRClG7mdBxqLhP
Azpif7GTjZ7DGyvrJy1DWt8UF1DM4T7UkMbn+UIURn+LzHBfO8QYW4ecI3/EqDUnbYt89fdaT5+L
tEpBtHiitF7UsXhXxnsoC6SNBSpGOM947FX7DOjyAcDJW1ExKzTrmruYONGyAnql24nwnBIy0qRa
T93IkKvkNF7PKvKR2L1fcngAIi5PoZHThhyaj95C3RUn+5acGRqqxc4G2OW3w/jIiOWTiuwZPAAr
XNyeHGuoNk47mcdWrRPP+i4ZSTgfadP/NsV7E2bj2Vx49gwJlpjAzZEBelcCaB/y9Y8ibtD+t51j
tFWhODAJTs+LMk0++Ymh8iqj5CgMJpluSHezleLFUibMZ+5wYyw09FzZGJQmU58usNYJr6XKbZJJ
BBMJ4xaHa4fkZkf95810W9GOLa9cA29Sml9OSOhgvS7p5AJiFW/Q2IAP++1y1ESDmK8jsnpnkgJK
n0gisliI8dAlnW6dpr2uhTHd+F2EjOCYdBSrQs/9SWOPHbKt3izfsW1+h/ZaN7L3DoDY2Meds+xd
uowTR2mClpAouB4A8dif6vtIXQ8DmgRWSbsRK0bE+d/uD4RAcJB2UnTZ4W9q6keRxJ9YBv4o7Rig
JMAWpjLxrpucCitxt+u4cZE6gnIrKNr0Hbjde8M1xAfrusmzqfDCw654hoaAGox4em4Q9VuQEoGq
pCeBs2Vqt/DMmUYTmGuz0dEPfRLR/SiJgSpc66Vdy2XVGOg9BdZk7mlOnuC9eP0foaERWZj7DZbm
BBhGkJjU5DnX6qauzF/9orw1DsEjVd3dcTHS6yNRUC0eWNZoq9LuuynCboH+LoUhi2TOEWrBety0
19EgJbvvU+ln9o0pCYhzrcUmvnb07Kzm9iwU/dhFr7FdNlsJrYaVttsBhuiPYc6PxagdA7qcVztD
OtbQ/Qkbs7446xe9ie+xl1wbknk3at/jm2iIquQjW1Jrm0rLGxNt12pJEiSjc5eEbsAjbfpgSFK/
KCP0YsJi5o8uHxy1F+v9yB2S0uExXtw5yreO9pFYko4SxJbFVW7VKBn6Ym9Vkt6vRnYSdEsexAE0
/Dmz/yafiWpSGSEymPtKFreDriLcg8pIOFXHW6qWYFaF8gRl5n5iTAe4Nd7bHHXdrh5J9kRArbf6
i1Kq5hbp/XNKVbPNc5S2GtOZrnpLiJ6Du4wczkKvQ1yy7TLyTg+5baMeXBKOIrm+ackH8WybWVRE
o8UvmvHmjuUTgtY71IA5C6GfpdDk+XUy4SzzY1xasWHQvv4OoAEUxvdfZTU3cSS7f/n2P57owZb5
P7PF/vkn/uMSE5/dln+6f/t/7f7/oZbhsP0Hh9fKT/s77WzFrv2v/3H5mMuu+/2P2LKfn/iLW2Za
f1uB7MJVhcb4Dg3Kf2HL+BMwPqgLVgoV8Q4WLrC/U8sUTf8beBkc77ZJsgdQSF7Bf3HLNONvKhxo
fYVtGJrBNOv/hVtmWP/kRSNhDvSRjdcQZJTK+PFfvYaagDeAY8lhS9W3Vv1qFenEAigOa+p6N6QU
++78MOD3T9bxaGj5PzioLB9hw/4ac07xnk6UkcJUom63RuIZEV1to9vqA/n0wjlKlNyeRjvcK57x
lndMr/I/ck7uwVcRMpmcYqe6L8U9uW5f/3Ah/htikrGaP/+3kXh9cw7GUDiKP/Q+919BX12YadhU
Rk4l2rwfVhVhiL0iP3PiuQ8LYxstur8uQ21QMEccm/c5Wh6lUj/laXU0m+RZGcV+6sMACDyDW+2M
mroLUZzrgQNiXENiRIPJ1aFPojnJMJ0XWwNkraFmd0bV3tq+PNJgghK1Hhj+xJzX//07/Bce4l9v
UDA7dy0BpvFfkVc1nr5ocaFp05CBCRLfUIYeALyiuXOPRWzuqqy8TSQ2/l8sqvpKpvnXT9bCoarp
RPRppOTw518fDzHxoFD3/mdIqkzVTpUL4+eljJodVcKpacPTOI3kf74sWeHHJh1WYtycBflQoZ5U
OnkMUHfwQT19bOj0ab7TX0eCMdP68d9/LvZ/+/qAaDuqycP3fxBVmesi30o7l753v6Fd+FYX8y5H
NU5oLYTvM7llp8merioRaH4st8QZXESbMtv61gdtNw8RSbboD/q3DINTPKOdL234MRxyu/rNiuJ7
3tUSKqRZq+G+IjIpMQ6rCF1UxhOlw5Xzh7ugItGq7pfeYxWY++lYS+VVG5JTmyQ7CnVI4iDqW/M4
6OIEbGwjzouYtuq1rIwHA12wB50FQ4f9ocf5awOaJrGcnRaKbcceYCojpLzsTo1//fsPzxT/zCX6
67lxaCuzarEosCz889VVnVxZinRE7rnUVwupvqBf2klxVNL+Qoft1JmfNCXulSF+1t3iK5Hhuzub
b9E43GmRb5QVhDz5bGEM/E/2zmw3ciTN0k9kBdJopJG3Tid9k0uhJaRI3RBaQtz3nU/fn1c3MNMD
TANzPxeVqMyqSC1Omv3LOd+xt9NGx84A4G7I5ecQJ0c5ILxjkcZSIOwc9Z73Jlq50C3UMWJ6WCTj
jrIpIGQ+HFa0kc56UWTHQUoIBid5Mcx9ybZ0xDkJG2zfeNtL4kwfWU6DY5YsIuC/aYr2uT9K4eH5
8igYiu3FqYlERqNB7vc/7kjKd/3pzWhmEEfXpGTNbQ16xA77rLlfSkZ9Tvqc86hGgzjY5KPro2M0
d56qHo0iOZXxP4IgGruX93nU/Ir4Gk9mDaG7c3wbKsbSOH6f2SGAg/0QmffGPJ7aejp5o+N7SMMN
+8E1YPLl+dnJppMDSztzzM9hLvh74kKIZ9HI3qQhDk1/necRKpFzTMA8tH90N136pA4BMV8nsz8w
sLz2m+FbGZHdTJwHO/PdqL6r0/VSCezQsQrUVoeoBokQNW8OuPacmNCfjHa/6NovU+/Y1uXFhVqQ
yYU84e0cjyTeEKP8d5ubq5V19wgRD+C4WdgSxTO041Wk7odsow+PIVTFkCt9FNg4Flm+jZZ7yWiI
endE1VxD6XF8MZt3deteikUECNUOUzUHZdyd2RgGRdEfRUTy9Rz/brt8j1JomcZzmSCRyFrgzzEk
CCv8W471LxYV4Tbokz1vr5kT/1QjXMniSaGjug39XtDh/Yrs7jlb1AGz4jPz+iCx1EFPNyGYbTxG
mg1lj7OUoYmenFPC+aO9nALWe2Ef/NaZv+MG7JptHOKNcJ0l+XbGm/uQ6YdFI6TLO+gdeBuUfmlb
+z4DaK+nBSNh/i10+2dbomCT7st6O3U1g9xNQ6d4G5Vzr6LxapvVey+bX/VK2sUS30vDz+v4lP1p
AtPkGQHyIK2dAB3KkDPbZZCjdrAzQ93ygZoi6Nr6mboRZcwBots93HX8ViWxd78bN/HNwX0hTOgT
u95zu7mh7uxDXq2vRS/RkcwAg0eyvesyEIxMUSFglDZegUWwui8/hTaY+Di8iO3zbcAYj8mnVO1j
mWALy6OXxUs/s8igYy8DEG6fRubctxJeeR59kIH1Qn90tWwR2KuJuoCuybPJRGYUNgI5nVzO4RwB
XsMmoXTr58617me8T5uT/2adOvI8snbzq1YHi0eSE6HEYm3vDTKUNu/Hadu/payf22p+rQRxcXPM
8qvkXnUXtDPipRH503xxcvG5pHy4nXpcluIOQNqVRpV1a/vcl+q1++s4WjCwlXCnWJnfK294Y6P2
mGe32EDiDimkpw3xbVG1f+o0+U5qqpsKRCg4nRFiCON03Vxm232JrfRnaWkp69uSD7wp2PpfRT8H
XWpeprR4r9kJO7V9zwCzz+1TV9XP1sgUO5bGK0PHl9KTB+Yrh1o3J6FGd68Vgc0IKXz4H7afbTJF
Lm/8uNDzQpRgn1EHf4WyJd3YkUXOCt2qcC/aRduMHEwEbVXF2FSRoYC6mLQiYAuJkoGxikSAwHCL
567vjpm3QneV6lEaqMxk9mNDJTQa5wXWCGwP+1P0jAZyeRIDG4sNiU2Wi7NBeoJcOGEg4NZ+ujd7
Alwd+zC687EmaiIG/yispw1vbaaxOBn0v5iZra55ZqXb6+xu2brr0ghCF4u9oZ1zpBKs+MOrMsuj
HU8naaZvRHw9AC+ArgbKOsdhmSzu21pFPwoR7KDbRwwpV+K3g+y6mPVTE7eBRI6yKz+ctKBcFSz5
6xdtsdNzuouwJpzlKONnN73vrDxANhOUkwwNG0XGjCegXQ+ERT4aKZLI4p+mJ6xh4B2TxtmbV98y
sqeUwfpmtXvHLh7l5F1MRusTQ7y2N7FOJFdABccpyk+pPESFd2Dtdxob6JrR8kIc7K9oLM8D98D/
fEP/n+GE/677aBwIWKPCVcB8/vsFXTbZnCHHggOYGUDRXhFA7KPpobLW3YZmTi7oJzPSnjG3G5Pl
u0MwD4/K+JzFi+rZWMb0M5Ca/39v+PI/E6017dT/nWjtb3+/kvTjf28Nb3/gPztD0/3XvwkgRE0T
TWMoh9p+/tsPlM/yX2TAmMTUMJEA6XtrW/6rM7TNfxkkKbsaDhgdm7q1pv/VGCr3Xza8MJNZCn/M
JjHw/6kvpEflGfpfJT6QTNjYfBM3LiUxjxAz//szttXYWlXmVn6bsFDV2DZuq4DLTB6TD+v6NFMp
hU5pwK4wsse6fyt7Bju8SlvQWCPQBwp/joWc98hV5GUqyEFr9CpJUDnd2FtNUj4PwsYGlSBpAEoD
Zt6PbKP6kz+BufhCgWuezUU88gdoHrKTHmK9s9H3+rkrL/FQtUdIMZgrqdIcwbzTMuRLRyyPSVK3
zy7xdtrua9f4GCHYIfTfi7RwSHnFQznedqw1iAmoNhX9oZU+TMgQnyrD9LGI4GMQbrsXUdGh0qlC
wn98t2mmB71xzi1Zeq5sAxl8nj9tt0BCqHGXIienCnFMcnDgn4Y6ovuYm/5eY1uG9XEpldx29gjm
8KZGGW6+W+gE0R4ncEaTfVu/eDngxcX6gyRqH9v6TBbaj2y38Qyn4S0y628G4EzB+uSnx0c7NFIe
5hX1HXSsOa+odWX5oCdvRgrtXb2lwnGDZigaOgkOkMJX10Fhe53fAuZF5+EdWnP7zArxBhwBigIx
LWaG6cZYA0/iOlvj+U+HICxSYV79TbJZHTLTafw1tvZJj/7auqGR3Li5GfGY/ZqnaM7OuFUNv6zG
330eU1Yu78rGpIdjzNP2bkryEJhIcSlxljgVPgZv7eZg8JIdYcgrWBb3H1dNQPwB1xyH2HqM8G3N
XfmOcR0V02ORm8+gULmgc7nso6L6HF1keE5lPmXziMkHOA5KQlZ/XrbcrCEAVSJoiI4lA2SzN8tU
xiKn7h/KTJQhoivi5FJ+6MV7tDc0vFMBOpLVFnggbLjr766XR1ER7eqZWJ3yOjsPJsgJfsPTpWQn
hPSA2XCpvMPMyDi24UO0KaDVgm2Ao8Tf2iFeWJ7xbb3F0iGbd8rkTm7vkD/PRg+rI/KmKw3kZ1Ul
TNvd6jTO6ymJCNcWCYYlvcT4zWgbMrWRyI14YJdPyz0X4slul2ss4aXHQKy1PbNQbsyda01X1uI/
zBjvI1sdZzfMjRvjRfpVrNMj8+54x7v7BwcWkRkF+6uBtxwqp0/KAYDgLrV3wO5x3G2ub4giPtck
QjOKegfLklGNkjdhCRJt8CgeW/6DvBh/dUz1Sgzh3cjuvkWQsHNoXpbVFDuVydd4je5AMdyN07Yr
F1eHxYpWXAF5A4tnonEFrwi/24CDClBsy/Wb0KPpy8F5gEt2ielCWhdFY4sDWMNm2/WVLSAnuDRh
BHbuypbizbIRUktTF4Gd4INNXHFcJGgqkV6w2YPI+y7spDtZve3jz8emmefXOM6GAGwrv5PVCSFj
m1csfo9rNBBkeJ6QlIfJkjDFb9BzVFMF061hUkzYWimgvmECbcxrlo3nntXgsS9o6KyFAtsoo71Z
Q+m80WRnZR3T9GXgzAsMy2lOrZn/M29RoOLRYJdnD/46us+T543wx4m+mZmtU09VzWGWVXPOOnzq
cz8dbRuMEETMDEXEoQLWSQjHCERDQyDqbBZ7K02D7ArKAb0+sNNikVlA2zDKcFKL2JmyOko5wyyA
AqKsD9gVEaMNCqqFygs/6R7Z+MlaNE0NFNkdNl13V8T4sdLbuDpJFfGJ/fi6eewWCxv8SgeDp3S/
JqOhAPSG5wgMfoBNYiARFAsHaZRuhAxPFV+Ztf7Gp/YEIaXf5Xgx7qSINn7wYTmr+w5/XaRMlAze
vWUtX1bK1oM4LCPAdCRejNhmZfXSrbp/wJ4//YIoEhqDnV/sSd4jMasPyhq/y7K0g2ny8gu4GPg2
CynNpYMgpOsJ+/Igp++naf5N6M8+oxUmnKCjbrZcHDsFEB6lS8jpL3VPo8IrIHxOnb1w9fiQkdqF
0BmogIl7KZkeJZINEBAIzTp1l2ejG2h2CsYq/gwbBjgLdVKAPx4zvSy+x3liDrK1PpDLKfSYE5Ua
viCOO269YfSlagbmA6xEk0IhYpg1qH7+GuI0zXbD7IgjU76/2QhGJcsAPsnSYXfxD88FSyBHlw/4
ao9xYrlY5JsH5MEdQ5L2yZ1Mz++1FWSOwl+Tb9ke5YKN4y7qFVA2tDQpZ+KYu9GBkrI9DZxoy2ie
F2EXQUKYrp7n97RnNCzsbDf3JS+FkSTEVTTqQJKvr5cRPUN9k9KlFe8xmgSQ5wsisAjHlbf9GP38
Icau8CXOGrOMn7pZPQi3VLCs3FM0IA5oWv1ReljZ3IlPcS2ai2mNd3kNo230Ll4KC0VMl6yw71uN
BiBlrOBZzGDU9J6Jn8WDjq1wMCy36LG+Np8d5LdV4TFGIth4TIcW9S0RcwK7Xl2YbCrRappO8gR+
oArHkmcd8ToMCnuvgA0hO1BYTWH63CHvZ8EYz3jK7Bec2jdSEdwHnUXqyCZbYvjXfl6u3VFBA7IG
jDmbi0y9Q4Fz4WSGAzbDvIdQccm3YX6IbF6FzGbk7Ob2Rwo00clG/bE64uCy6C+GavyQg4BOxUZY
5u5LtkK5VE2GBccRCFyaqgoq9v+hO9nwssEdBmWPl5DwgeNs3YhE9AVBxF8JOn1fBqvzx1TBxKIs
4ZKeixMixlM9Vz2tccvaHQXHqPIsnDfEiVUd3UcGt89kiATZCgd8Hwc9KuDTllQfpW3WJ4FFA3Nk
f50APKD0GZl4pwyrtnm6W01NIuYt6rGZwSInwERGVLRhE9nY6SYE3xZdGlDWjgMeuRQ7ZpvXP7ph
j1rC4YeTEXveiYjI8+YZ64mhBTGtfLnWzrnYwdkZFftUODUpVRwheCnXw56dr+aUHSZMiD32mcSy
QyhlT14x/KglLu7Janp3AdrgHdV5iHmvvV2q4ByHu1mQp0hipPSzLO/DLiFYsIntQ4+T6a27kWuT
WrWBQI5FP27TMVIfTrTehPchKbRL8wqw84EKP8i3vDjNrAT2boHvDnvI0UyyJWwGhhQAMZjleMr7
zy9BXMheozrZpYszH5EXq6d6awPCocFHR3Owdrqg6NBg1pDO7cv1N9AIYbfGuSgxu0jWMU/qRoeN
q2Q8Zys6yMVV/fHWtJo5/DLCY1HYlIS3Odv27KwRxuq2INdZ8LaKMro09TYftdvGWDK+nboFiuo0
8S3ejuC92j6AFT1hR5nOhuX2Z0Aj94owwrobqmtfO/kvEfPqM3u72ywytFvu/yxieTqMqIzmvF2O
ZpO0Pg7ED7qL7erN5hWt8Rm/cXWEFuQPem0CZRknY2qejCh3L67oTgXrzksJj2q/7yP0qXYKF4f7
lqkGnqMHkcZX8v+GsC4QOzgEKh27jS3DqABKGKrFaG0QXwPEnt9JF6xT4+2jrvjgGxXHsWNoWPbV
eTPk38KEcu1V6+2VWmEJqcRhk+FgobJTcYjM8auf0wHoLZniU+Eeb7mRCDwA8m8zyI2hIc+snhGx
GlXHSE48ZN2Q3W9rvbdiez9Cj8zz+q+xHZatfJu9mplqBQMbIMNuMTsICo7lLyt1Vp2J1wb/GLDz
WxuxuAe01dCEimzc1RYEf2clhiQ6Vs6Cumc23qFyIWmZ7Cm01hkK7mLvHTy+wRAvBwWv1I8Fx/Dk
UC1NiR83ZEBC8kITHWHgJBF+XTk92IbZN7RuZGIT61ms30QzXecwWXLtoKwV4EhyM4Zi2UKrOwyr
bvYSEdRuFP0Dc6mNLPYMH+xs/h2BAoqp/Us9SpwMP18ypcluVvm5dQqE+FF7RAVMaZCmIIijmbyf
iB6heK0bAB7Kqz5TE01T2400SXIbjjVmeGjuVoOJvc3BVhrWXmJs/ygeMmx0SGuJjI0qE5ki/wLR
MNGWYu82xrJfY168jOAKJolMePvIxZPc1aii1keQVw9NvIz+KObXqDPb3Tqsv72+UUFUQl0TSzlA
b4CjDnP7pFZ0mMjTc0EeChxEeOa7tYz3EwpMH9Dps64AC4xnS3jM+RtsBM0M2wDA78Nqu+1hcTzO
6Tm/0xP6Dp0ghWIjZrUeetTOyfbOsHzptkrQDSHE6ip1HkdGpK55MW6DwWyOb03kZYyQyXgr+tXm
Rwl5rG2q5A7cJG7Cym9KZon9BEljpahuzfq9kTqgaUeRZyPhy6PospbW8zAuIDRQjNMn/qjfihoR
MUuNSX8W9gFASMgm5hrl5MUvyNRN0OEVqOEq+z0mACS8RKtd21F79l3l374DaJmu31Y1nEQDxKG1
eoelwIaNkWAJNCiSsd1o0hfnQ3CCxROR2dqBKzPP6m/0Tza9zksB62m+Zf3mbenbk/KrDApIHa2Q
zTYm7y3hjpPA41QKPszotTHyzwJeKCgcWv/kb1rw32N2B7U1PW4DN7uOu+aSzNUDThvvpJf+bHCz
WjYs2zi1fOmUjyvY3h3yxhqnUdgN7Yct1HtX5Oy9iVNe6sAawG9IpntJQhYo1L2vfrV+xFhfGpx6
1OkTNw1qeEDAWLUUSr1e8wqVuVMfYsE39cmYpfD7ocViP0p8tUir25gSLN5IashBw8Xzw1SzK/Qq
2tDUwD1czM2+0a2AYebh+/Cak7vog+XUv9pcRDtrmpg4RtYXVNaMcWvuzxixGLLmcxiPUu0KFxVx
TjHl5/Zeu0V9sLDFBV6UYeeCcpYWqI9aCI4JAwkwUS/x1jw0uc3V4n14rfinw2/KaZRDUiIqpGzT
a+LeughJbnPevETCPVq2cd8PzYRZI1JAEobAJIbQTFGB9/GHVggwMbT+WTZwE5Za/gEDRifnThex
NR99w1h6woYBsFRkl457ryzq38AEvmOPch6PyLBLk3bdxQJZC3meLwnoRQysjGdawXQknQHsSDrO
Ym3gYTUECS3dWIeihLAmCHhQsopDTFh8vDgJdmOHEXar5NvSqQcbAXDgtg3GDNh5svuowPgDM6pH
vo1pISSto4JFwGailHMKeXStMaANPBj2iEGOkJUAou8eTR864eHX4nojZeuN7cQBO2RIhmmr4dRO
LJJnzdFbvuJKMQ6TDcHZ0e0PZv+uZwCVl6ghmYdXlbR4MdH5EH0Blh0SjEllfdAMmkSMYrq3IQGx
Xz8j7apB4yTvcMWyA7uWU9S7LCJZjvhjCKlwDkRkYZXArZltjUBrfSvt0+ofaRYP2gbYs7H8E8zt
fDHxPzOdB/uhAi+dsTRlpJvWBnVfRDDUME2nSlnOCZec3DsxUEgtmYsnig05By6C8/HsiscmBSPo
yJVdwrQf2zBL+Ga2Aihc7nx2BuE9dobPFEKBbxT9P/EGddgqLlMVfyNQB8uRMubYNPQemuPR/JGG
jRDDvkkqEccFHthKBHaEz/f1qw0n0F/0emGU9DS7DG8qCCfa5gNDOILkyYOwQorRBMsrwYqQ2sG/
/x+yx5WZxci+YtzrBjsd4Tj+aMOOsKKIcLRuCAuTTCm58ALBTvztjkxYJu58qu2+OVP0X9utXk+r
6p8w2I2/Ae5FYV4PuNXGxgcOMLzg3tggwPlW387nqR4vqddx/xp0m6PBLmWV7oMzIEXvVPzeKRuu
Yfeq8/wLTuN9n0R+M30UhA+w67rlFFgIgL3qnoqCE8SZoNszQxuqm1rSzulV1HuS29jrKmwdaihD
O4I9ttX2ZyvkZ7Tx/hekWPT8E78w/+nb97ytoV9mNy79snc8N9rbHNB7kFzboSxjdhMrm7GlPFRw
KXRtWlQb7UtcMCNy2vjXoDJ8A12GiJtgGSubCZjueu74agkaST6Ig3+2zF/jGVf5OqVPNf55302S
5S5RGw5qRewVyN7A2ab0AEWGj7K9XaEqCZp+3Q95HB0d8753uccgW6co9RorFCp746Dd55kdXzdT
/LJdmVzmsXdDwHEAxLblZ0nFBQLUfCKCL0TF7wasZnZGD1hGMLyBmIQBCioM9rIt+bWswFuZ+AEv
TiMcQc0zvp5ol9LknKg7GKcYXznBaYgEsXRppJG7yIJtMLnoYR3mM4pKax04y2XvYr9BWQ9nsTz3
4uSmIPcgSrB5vW28Os75sGiHvWiswR9IlrLWfgbhnC4H0+32A9BYFnzF22gmR26wY2YoKqvljbyl
ZK9RF/oksNG7KSQWeXFMWqo6x7bMsLAdzEwljdWU/aqzhYOVfzFfmQuiQ3mkGXepcVjvJtt9U5vu
98CltkMeUweNDmNN7lEnSbJ9Z8Dgd1T/lhEvAeKzZuSeocTvKtbRTn6h231slFhA6Ny4Ymtyh834
dZ6Gv1a9G8yaW6ZIrpEeqnvhRdc5owEr8jtm8GbQSo3DzRUf9Rwbe3OkEMvKsFFRGRQtK/B8+unV
woAdpFfG1CccvO7drgE7bT0lbtlAFloa3FeMkn3ZIfpFA4lpdsbxmEfEJml+brgPAAiYK7kMFHzH
svxu4NPK1uVnFvnyS+Kp49w6c0ncy0oRWp32+9YTkpF+gf/FZLwFXeBs1E3mb1nGqtKGOJsuXM5b
84v59i3pj2uswbCT20L62ltwNhsLk7OiPuu1nDDWtyjDMTylsCH9WWc/A89+nK9PwJspa43sh0cE
QnsPj82M5pDzZ2VbGx9ZgaB7NzIOZMtAgQ/Xa+B6O+JAYvjDiGyPZpxY7ait9yNQCT/1zF9VlK7M
svi7JVHvhqjvoBw95qNGmp2Owu9z8b05FSF8XJbEqOCIJusjnstwkRgpJzoV9OpHu6pelkJ2vpJZ
Eaz2pW776L6w2TzURbGvMLCPDNgRiN8uRxJeXqUTejnDP0zX+EhyFse5Jn7IjaAoItU/qg3rRMyI
YWegbWcTW1zj6YNlNHvqlLwcmcHVYetgaBQ7XQbjpXzMa0w1Ali8HCnbwMEcdDQaRyg04F432ITL
Vu9S3kvwrMU5zxiZpw1ImN7kq/N40LGUzcPgtTyPVXk1ZJlfs3FFYziCrYGvg9fK88KV+WDdTVQp
2bAyhLupZmH9HvDl4gnJzRBw/rWxrOnQLfIhNaMXmzPKrwSProq/rBvalglgjq0vkgctipdqpI8x
JSUD3uAnxIUcK3PVoDvuoeDyRY/C6SY4Ji7WukGdk9SQAW4xXn0GSkNFrEJLQhrh6843k3Lpt2A4
e2c7VVNKkEa/yZNFY++Y63uDvD+UUEAPXU4ch5jvqAdGH/kmuSv1LUwLowi/4S4sLanRLesrNwDk
Gpbic0vYMF3YeyzTKnSz2U/zBRGSMM/axlI4g/x1HrjwqBE750KmqbtzY888cHLbu8Ut3io3DuSM
ymOQ6VehZnj7+RxB6rQeoglrBx5anlAgA8Jk9goZJ2IW0xdqOWxDeWEusbJFyWt/sJbtURbWc2FB
36pDPaDEntqmPOXe/C6d+M1r2iVIujfTQ2jKSszhiOVPy+ZxjZ23dGTEVjTmQBIsYXRs2i3HoM2g
lvcnUAAp/nGY+wVa6aF/Lnost7WkEGjxV5FATv6VMXtPttRH2Ie4mgR/GF2bn0Q4HbTLO5CTXsKi
kjYrczMdxi5dWiXYoJtD+5R8GgqBwbalBGSpuN81o0dwgg1DlRu3NS9YPXUw5Twjc9uGLkwREJVJ
c2R7eQto+a3WiQDWZQobCUQrndrLaSoQzuegQmOiHvcQInUIbrYxvvuB6dLWs6R0Rh4uAUnRq6LA
EVwi2+yM4URexMhnzzWX3jKp+Kik9VoOD5bN6jNqdgS0vk01SQAb6x6/kPppHiaH9tjLffYAmOYy
79fANB/yhjewwsLjMV7MWJVh1K6Wj7j83ZCTH23ucE5x/e7qHho725dybxndb3cZXsxVOhDbauZi
TR9TFoqVuZQ8cJCgucG5uZHvuacTJxSXrHXfYjyDtvZG96HZYE5V7czurbHx11TlyaVEOzdU6Au+
CcOd1nDmWZyd8iNL1VfrtBVjd163RONQbm4CIQFVceDInFoela5hPzU4lbWfsWjSI+X4k4QHdJJF
EoU74q9kaYMlRqGfjXc6llfTpJa0Ya0SVMgcNLHJBfDioGrS90Q017z+3MZDDs4wLDv9lpTDvbGN
RB+o/H1LrB9+ctNvF8gIFb1fZE1PK0vN4xR7P0W3XCBIX+xK/7HYX0ZR91gs451nMeHLxxliXHYn
zJWbdvTtYuwuOaFxJWnKp8qeaYQ9kKdxb70ZGJOV3TV+fbuubnPbCpDKrtKt3sFMX31ibEnESOR9
gpHRT0eTVbtymoPZYyEyN8jRApobqD36rS4JbmSxnYMTBRLQhVQ7H5rL3i3H6VC5JhwXawJjLZar
wniwa3rEibMRvfWK2PLNsN7S2OYahq1J3MpDYUX0W2sS3/Mv2GEwHy4l9ciwbt/1WjEJkCzNWBS+
rUaLgX20Wj9vsam4TfE1bP15XgvMdMv4UwwoZ3tIUTtP578N3cpTFT3Df7e4cv+WtleflUzfkOwh
uMrNGm6bCaWPnD4mF485ZVrHFSTa6MEaclDimVlA4FF/cLwB2DB7ZrccGpP3PUzzCXIDBrfV/uqG
zkPsu/1pklzts2qh00hcTWOAMXOzjJvrZ9xp7WkkbRWjpK4adviOPrI6YnhQvNwuOIbiELfwE6kD
h8IexJke/sEK6wV6ZOSZyW5XJvOz1aXrIU8KoiL0HSM5FA5NeuaA+eqrKTSTzjtInCJOBg+gd2LO
PKKnsKBSoJvza1cIh4GT89Ak1aMaxzdFBAbHSDsfYD4TGdITYRFHVEIw9132KN3M2zjcIhnq5ASG
ijo8YkAXMf0iQO15WcxyH3cVcRE5RROJCCfZl68VgQzMpuVbXuA1zKxLs42vaVn/mUeCk8mAm/lp
12tPkVXD6egSpAXSoMYA2+cyMvg2qtxggn/K1vGr0sy+2297puRBBrvipZbAA8pLJpr6mG7lVwMC
cvBuTHVN5stqa9ufVrqoFFUtT3lfB+NghBx7IwzW6KFy3deEssoe8SlF3hbAEiEKpR++qjL9Y9mx
d4CwxkACMEelGKqenJagG4gY5d6lrfaHpdlbOn2A/aDBJGbnjjCF2q0Lkh0E9JY1HJpyDDzgfbuZ
BsIDB7hMc7KPiKDxy9NoAKzncmdQs0e6jS5vgRJgMl4a01M8bCZWTpKnsAj96JK73NpMPsKy+NUs
aj+XDV5t2D+MNXvQcxw6Q4aeVfIGKorZpS9OS+J+6dE5LzbbudmD1wWoPw4sg138GI/tBTyWT1od
51VJXMtqG+Q3x6c1hiS+WvwcEwHVWLsRGMr8Mji0BI5ga34zBM8ay5kJC4oF8PBn4dkJJew5eoYS
PiAMxr02to+8IbigSirCDDXtnuNgcXaKnnUiqjposG0IxLiqXGhceR1OLWrMPqdxbzy1HaX91QCy
9TlZ86BkIhU4dqwOYszfesuAQoofIoCm/2usJu4dDp9A0kuHqsLSm1bZHuNrc6LuWYF8zgdXKL6z
xpS0NJSwxWdHLOMO1/jNYZzS0EeI6rXdvMoFfQ8gTV9xMvHzW9s+d/LnanEX/K4gpBg0cK1Xy3yQ
bvSPDAvdvK0DYyBvoAhb+O2b64BWOUawaJgG047K21VGXAC+4niOucCD2oEFnbnPeQtbY0FPwJKQ
msxtM6SXrc1Y9GHoNcb+3gi6PuHBSm4OVSgV+wpdEHGniFvgevesZngoV9Pc1chzUTsRn+jFTMqV
jpDysnOogW8zDnwrRcUoaGHC0D3NaibzJkkod6rhRzftQ+UM2O27bWSkuB2zrsQEDDb8ztCHSsY3
8BszyxLLn8me+uwI8x6fymvaoaDH9RquYvrikz2oG2NOdrffW7zvpvEjKphMTMHoif0EeBcTdG2h
XX9vTfMezCmOTA+9LSt5iLRcl+V8rtmgDUh9Am9Uf1jtPKEZqMJ2NJ/n6IVJG2Y679uUJ32FRHYy
Vks880Efc9G8glT93sh2lWMfjpJuUras3dsbzBH5Vxno7C2BjbRTLr9HngyKo24Ol8W66y0W7pLN
K+hKnBEqEYcWdWlojPmvyrauosmoP2vN4+d8E+o6MDmv0NtN0ZVYvQHvMl0dathO/W49oKNgZ8gP
6IkQQhw5pwzvyMQDdcyTajbVbfsCsDQyv4m1w38+Vm8A14NKsWHYFlQ7pcs+1qYJTrbvKcbwWpYI
5Ey+9W4z7jLYlYuwfg9RDIZbmNfc7f+2nMJ7tOu0nGlb+0ByHqM0+ck27PhYp89VBNp1Gl7opGws
0jdzwZNzCwNhXUNo9b02GG3KWVsvs8Xk0UlYi0kYSSXAy7b/MKfOCWw3Bl6iyktDWM9SOllYTDrb
G01Ijogv+Ml8NDfY5pUp90rfeKE2I1VvobKtrZVdHjLcXeL10H4WPR7Yx5Fj0oSADnpkpN57bsbf
maVfZ0RVple/2Uh5Yud7y5tyTwrpLpHinDWFc7Lr5rcVR18IRZYLFkYv8Cz1JSz1jFzwHDUgNv6D
uvNYkhvJsuivzA+gDXDAHcA2Q+vUmeQGllTQWuPr5yBYXSSzqovWq7HZhIUWCMDh/t695xL/dJ90
0t5ZocXkJwggZBgGw8mslxbP0oJF2xRRQDkedv5EZ80yzPQhduFSJ5G20SzzlEiHUrVyvoy5pa0m
StEodbqWgtSwj/zUh+bTfho0quKUmk/V/Acx+AF76Opk47TDzMJKko2AzoXzrWLyxCBUOSUhuE6T
bzUMTH3R3bcamg767T7fMFrmGZAJp1PufmjJypyo4iN+ZPqE1JD21qaeZRmk9jHcSzDHNcd3TuLU
jeHX+Oo0BOj99GhO/cav+l3I0cORTH7LCOCJkZCSIja5L/0HWaPeAKWZrDRMP5uWverGZnpRlMwz
ztDDdGKSqHlnAgq0IXOGqKS4s2PG/J7TraEbTBkjSLhVzbpRds2T2wcDM5oYU2oMftanVuilGVHw
Ibr0hOOkqgRNyaK+JxEHGpbyDUQ9Lbpw395RS/MXNLQunuUfEpBtC5eAQIw2PigwFmGerWjsn5Ky
ex3wst5kqMFuEHHMGUFJz5w9dm4q+AHLAhBVkLmfpYWQMM6mS5pMFgv2vrkxEpANKv+gdwhA9Kne
mHYergu/WehtFi0aJhwUbd1lWlrZUelsEMH7LllZqwQUDrWsBTSvxRSqYFuo4rOyXVYmc8J0pFBO
NTbDq1tbZ1qX6yAfKDnkKEdSsp3OQYqCyR7KUxxNT3aV70rU7l5aP3RdBIyuu1FDHx5RoSxTXDy7
0Gf6YkoWTFYVfEGY85La4gwAPKCNBSRKFwmxQkgyUh3JJHS5TdYQ6pe5xs5mwABsAjWfLCaP43EP
5dgIYGeUGdUAgjtvvK5bO3lHILUEDVRY9iHsqievnwiEC7axTTEuHfJtwPlqDaMFlK3nlPxVkPYx
Za3s2ZMQlO6nZOxP4UCVsMTGQOn+SXZBzhAPsktM+Wtgzm1JX+7ykiU/gEh4jyH2o36AwibzHV0c
ZdCfavmD7poRJJL5WIwvXh+8IoBAO0Cd1RhQusmm3GgEptHTDI5g34jiK3bFSDUCSVmkufcztjeY
9Qwt+13EZG/n55ROdTRmsJrtddho06prSRgJvXCFfBD6q8DGJYcTRuXbQldAhtHEoGdh4jDgjY88
uidlwXraHmLAeJ1/EKxh945RPnZGGWyAeaKuCuwVTnq0Jq0DACddotJlhuWh3o1NakITXd3YRxFM
E3g+Uzb7EjIAFTJ/XSZ4v72xB5CXeV9VrO5ZMjCnr+udwciUZPIeMIW1QIDEJM/L8JxlOxI97lL3
iULeDH7RacBw+tA8KS5UCpnMDXm5QLH3lbSxz1WPchZZxI3qqTDHTQsbxKSwXkdffI2Osw1CPELv
cNNzN/XOvqU1JD6ORs+SwXqx9PhbkgzPqW2lIOQhvwUCCUPsGv4ePezDZGoswtnauF/obwPDq/yR
QpTBgiyH7hKkc3iRQV17SIlywibrEjvH74q0la00WpiV2qjQZHdL8Ez0RgV/U9L/7qc9LD6bbDRk
H9WUIP2FW444aSditzvqYwLr7LHX9WZl2u10z+R3undBYwdVFN3QM4mQv43tTTv/JwF1D98DmSZI
qhnIoFyoKOENNLLFspwVLtXaYanVLC/bttuFTvEJBBRHCVK+vodw7pHyTj0DOXeFZhJb0Cp1iHQY
NLgy4asLi9Y2CofVevDSF2hT65R0Udwh9BifEwttSRaPn2wiqeE3YvlqThWnNxNV7DgMG06HO89r
mSy1H4HiEiXv2S1FUJeYgYG1SajcJ4Ly7rpspKtZzzmMQOpapvwLQQSAXzofy75DeZgWtPQoYPYo
1osqKuEg60B3tPs4jDC0NUcrttcW5QXPaaHKp2m8geB6YqgcWEDtkHCjx6ZHw4CKSwU1I/H2YbqK
NFaD4FwpEEz5J02mi7FG0FxaUISlfz9B8yFFtnKXnOVfB80OoBy661JUza6K4UwV/dzygKoLLKTp
tZEU+Qhxd9zDntbEi1vyszQPDSwBGYwf9a1ohdqYwUhmccGqOSEyIAJRBmPhpNAbIcpDeBALey/C
ul3XuuI4Y7rKuiBbmgYlcT859UlCSaK1rVXlsBwqe/9Fy+cWE62bPrA+DFi2VrjROEEptYwNKE3N
lH/zImDScBJpfhcaqCR6nQtTGckhkiPQN7C1RcOQhU5sQ9lozxF/BwSWtkHKuFPSXQsKjSqjI4Fu
RTajNDjp0TLlhlIqq1srsb86lkeUiQN+vKi5KEHJsowNSEOw9owZl1Y3yS4QzVcrCT964WCvq87a
e6Lb+cTALgJlIZlllUP5nqqVVe/dHRb56QA1W8cXjbhruHUD9sY4o2I3ungAdBv+WsIxddOhoKTS
GtuLSCHRzbzuzi/jArsBmcqiDZ0N9OrKkkBNCohOKkUzUFuIog1PP0kPYVhLOYNWC3GQJieljYt5
8SUZ0ahaUJqK+tpMTZDihSxph8SKt4C2H1LyH8hjICvRZvIFEJFNg+0YQwI1qG4fyhYxF2p9IAYO
3dG5lkpSEkkNOvizutqNJkpfxxRYFzw9WnlaWm5JI/tI9WSZVtrRz919FIExNCIwIDmGAHqw/k52
PSnbs17oNNTNmx+G9xrR1LsUVfQ0907yoBoIYZ0tlAEzVurVcxBUvGNu9lDkKckT1QOWxM1cK4Uu
Owug6dCPMWtVf/AtFB+sWAabQNYiPCvNC5aRG3wWjkHra5OYMMMpN+Eqtr6KyYtWpRNQZEzedB3q
UNixlArHhdR8RVwfdgNTYPUVg1p7wnf36MiOpUUHOjfTTTrZ93UbbwaBEc/Lp2e7AYXjdPG30GUu
nxmMUu4s8RHisZyIG5/TY/xFoz17BsoHT3jwE/JE33vhHOfKSWks+UvoVlebPAE5HoT01XRxSQ0m
4QkTCwrkLTMMskvQzu8GzwYhWJVoEbs9oj1/NZkpYRUF8CNcEqfYpSAXTs8CopANBHjnIBc0VLsi
SRVh2mgf7VCm5yS3XpmdMUYxCdwzW+rvghiRfOENW9qO5Nk6XbJhzbxCJP2lLhJjAxv34E9MwoPw
CcVkxkErWfgSW6IjIWWhNJUYfcd9YBMOIEhwKlIqyuwv33SfgcEpzXsCGqAhjl+CnlOPmSGRAabC
4j8vPtdzmlNgesly8tQxmN30mkPFeuTM4LVhu5y0Wb9mdIg+YSU15hcN3HLl2hDxsJqIhixnIlBD
ATnI7rQPTcRcmVQRV6NFV89lErxK21oQogSsGIB5BJFcBcbS18L62GBUFgINkp4FwyKHiGzEFg2W
EFIe03S/ka99EqoV5tQhr4kyQuOqV2g54iA1NoU6NsFzmwb7kvOuPzigkrXpk7Kzh0AFX4q5vJ62
JDGAf+s8XLBl/Yy/gyppvnal+7FwnHT/f+jR+4+Ul9ky+PknfMwfFsIZm/Knn3C+scqasBnv2q/V
eP+1bpPmipEBRPPfPPgHiOU3Jj1DgFb5zy69PWGNb9nPJr3rC7679Ez3X4xjciaICOl+p7R8d+mZ
1r8w6dm6oyskdb/wW0zzX5aQumljbOOEIPQfLj3h/ossL8eGJ2Fi3jR0979x6Rk00H916Qlbt3TD
cHD9QUrEDDoTQn4CccROE2QmWV6LKi7AtFa4CpoC5EhN6senecoFHfENJ266yjn0D4mU/V2uR1Tf
5ydYQfXajGP0mOdQlo3EQ04RuOq1QlYKrqH4ZJmNXFiOg4RXc8dzrmS1uL5S1tD6DMI1k65PEe3j
TXGnrHiivnz3/a1lT0sWE8+tBaHpUPc6HeZ4ntBbxLAyO7iMsBZvEkovbzUs2BtmdvZdZRrZcTSt
aFlrffo26h16sRxL/lB1O1QbNnI5XjCoe8c37A+SZtnGiVJ/S0J8/Fp24ffXEYwTrahsDHsDePhj
7nqs4Hk/nPz9PH9tAduh1xqhEoOuGShWZ7EQp6yLQFsb4Wcv9c3TeH3g+9WgFidWKILplWYs3Zj5
6x8vub5uviDu+FzKvN2N85O/v998//UNamIicTDQDJvv+v76H8/rlR+RSeYwi/vz7a7Xrq+9XmPa
gntQB/tAYSVmWdzr2yqs7522tJ8G9oJLlvRIiU1upXFzduz47fqYYbnyNEX5t+tjTMPSE7A1aHnz
C/XYm47k9lTfbyI8m1dvPWeF+VE5ye6Qi4F/yeymRSRdg4GKLACgjt7SMbL8OXdB3uhD0qwzU8+f
O0Xlu/BRml8fDfoAXwin3b2an4wkkq026Nnx+qiXem+eNejn60sdWnNIN4u762OkmcLsnBcK/YDr
wk368wDPC3+gHM6DNRlrzSUqL2gqfR0YczMsjaa15wvzPEQwVGAOyfNAlg6PevbZ0+jCDip3z7Bd
2zXxQBqQD/yOKQqXS16ziuYp0cWL9HI9JFlyIaSgWGMXyi4DWuI1lMPikqc4Bj3W9LTBCZYarKy5
oDCMSSRz28uAu4hHvf4S1Fa4TgFlk55D7ItnafplaDVCIpRvXnJH85glBZJPQyY8NJa6pD0xI3Cs
3YsfUB3Fee9dcqJ4V16UB7deF0vamFp4O2AtApsh4tvB4ETsRVZ6SwfLWHldX9wyErBAsZzyFgbt
tGJ+WN8OJbFkfFp3GyRiWA2G7G9TH0oBaZPTLZKSjuXSTFFM45b3a00+zW8IGkrlLWbMajVYhX2L
Kx4XRN24tzlfi09ztFsPPt9qgDh6N3hGxm9roruBNg+fNiR3QdUDNY+a/I4m67gchTTPMJYbmjFB
t6udBHIit0Qumsv1WmeXwa4Ppy/v7p847GgBViTl/fqCnuS8LZHVBLH/+SbXpzQmCi0mfAi6fn0g
6IJ245kYja4PYPb547Nz3QlIL4qYNPx53/WtZET2cEEwJrVK0i+/f4WxI4EttmhGXJ/z4wLGr7+2
kLu/f4A6qLGy587MjydfPylPp2rFfMh9/wARDGDhI3DV716h41gBxC7b9w+wcOjoUgnz+wM/fgiN
m3QpZT63gn/Z4iUOc2YfAdn0vz6AgsUgYzQx3j+QWXVLaaRlZjRvpx8bkL4wiaPN3GP6dQPas02Y
06Hx/oEuqyRRjW1A6fXff8P1a8QB6tGaHNhl1SJeM9JwbxqG/cSgspSaPb6kxuRtW0iFa2xMxkfF
skDTKUHWU6idi5SzYEj34NRXvX6EA1gsYXkTfSXqD5WLiGmy1WdVEvWWGv6SA9xakqFFTY/6zlZv
8onsmbp/xM9L7dCzPtNNvFAsd3eGWVuLGmPOpir1bksYU/lk+92dOVr5p8qhkOzYQXWLII5Q9sB8
Sf2McB/pHlPNz+6uFxV1iXOb47CY71IkeK80icNEoJm/UHVsAPInaOYyPyH1LTbQ3Uy5s2/t9HS9
73pxfXJDwwn5UKuOMTCQuzq5tUq9uq1AcWH6oF8Y+457uT52vbBzOh9pFV5ir4y/X5Ce2J+Tasui
D41LmfunZipGQDLhCXFWfCeEE9/pkRdeZjH/j7uohMd3frDTgrC9vd7NOi2+K41k0zC7+P7i65MA
uz5VRd0crs+63pW2NgvRhOLq9e2v9/VAgGn7Wcgs5o+83ldKj+ZZG5irH5/QiF6tSuwx9P35wOvz
BPG6G9+g0vPjvp7omx0Fc8aFP99PBfl44BT6EHfh6NMf7bSTcrt1lXkvdluZS1KdxlVY+ONT3Uoy
+8Y1NHDq7lZKLRj/yAYV4wg8dD3SN3h2SzInrBp8ctDL5FmiZlg1ETnZSafFz31C7k2tY/PrcvUR
U0T2HKMapHMwmvt2vsn5k3ZLFYLNxSD0XDvVS8VZmNGUiY87nyp1b9o2VeXfX2+lw4MeFcFTPzUf
J5p5Rz/QF1ZGIE9kdfW2B+F6CVv9OVHB+GxZtXVQwP5vehS+BMBW/TYh12KZ+HCTq7C/wLW1VqaW
RhuQL9OzAV5+4XpBvm+HSH9OvTykzVSGx8CGGw234VnrySnXXPNehm36lHRvskrEc2nI6NYf1MPk
VXC3YqJfgtYDPtqOLqqC2nzuikwjlRK7XgWgyOuljgcHu3XU1ezrEVAvPVCUk5qSlodTxHsaNv2z
msiRNLq6Pl1vktd1KoUe39XF8NYztz330TFy+GM6hXGODvT6+ruTdBrPWEG+jGlZPbb083FmOnsm
J/ni+jt7ozA2GcEuiMSL6dkjLmhl6wgxnLzKDzTlw7kzT2F86IqDDtLx2YjTV780GQH8yng2Ub0l
hqgem0GqZVYh0aug9hSmJp7NyhvOYTt8vf5uwkvKvUs3Z3F9sMxqhODIKOskD9asV61n1KEIduug
3V1v0rjAvBab4mQXgX9nD+mlLMONHhfefa+07lHy2ZSZ7WcMb0xnRuOz1wv13PfIR9wCDkdckd3Z
VM4z/xzgdW1A3JB69jP4+xX+rPRmCFqNfJxSPXTVdIpSeYetUrv3aXjYOmK6IimCU9aHhGpaM6TB
Uwc3C82dnl6abKrOjeune1MnnJAEZoEVB+ejSi/yLorIc3JUT36ovVZ4mR6UJnaCQM49ZRoGYwRU
kwq3BGzQgg3VjvFbHpJsUIfrtesFTUKJHgyhBAy2TdhW8I/I6dVba08s07CpAv2zp/U4lMCcLvqx
xNoEF+zgOHihyAvlYx5Aismj55G+amfxRiGBXQWR79zisqCqgAoUEIndnhuYCkJTH93aPumQWRj/
Zb4GCN3RLVCXuHBfMbWFj9mQJ7sqiB/IuKVFHdBkoRhzaxXTxPQS07Y7hodqmh5RKpHCiZW4Ihlq
10WRsaC6Xy8yIg+XZjN7ApzxrsIgSrWfDpAAK0Zx9aNP6h2pzdA20gyUpl+Ym3zsiF6YGmJY0Azn
Kv3AQLgri3siGEYE90D73QNJ4Dc+cOyFhnFzUU7VrvVmGLh/xrRHNGDtfCPfjQGpGTZlVVKt1YqF
lShB8Tpfj09xgHZJDjRUirT8NNVqncXNyaU04cTjW5M1EnWV8603zS0JDgLt7Ir5Czwwy/3Y0xGX
I7Q3686ROGNJZ3vrRbocYgSFWqasZSmdt6qM92J007VfDpvcLPWDVyFmqcnnga0CoooKUZ7qONsR
yILWkNV9UFbIcurqRo31s5lO5dJgqmv4FKwxs91Y+JoxPs0WtdK9JBFKF9rddG4cxMsV0lhnPKgy
7FAhkHJFbTPcCB05VhuOnGPZDXM9dneuMHcIW7SFjNxiccT6CafBLg/Yi7sUtUjuqpoqoYhOSUd0
LYXmMnsoSlOtcpuzZJCjwe/EbQFmJcT5BS0NBXcymIeioiUSY5ryWDynlVstZWmsydb6IiNcbiRi
PZUTpShs6xR8BRsIqVbCZlrSH8M8VBYbE/ageDRzB2Lx2NNsL6vzlJd401elptZxDeOFFKgyj3eQ
CRxih8Q9I+02GTsaKK2iWC4RJ9kVatR2enPJLHNbZhh5jQuotcLzGXPQB5mg08/Yz3GtGKQAtIzi
+osDuxsGAYpRAA4SQUZqlbdAFF6GIBIr3Ai4fxvsQxG6UlmIg54TjtXIfZx40ChIKiMvLudY9Cl1
yWE9GlMN+Juuk2AHhcyFSE4l4aY45xVCm1zneRNDLXsx8RWdH6jVkGwL1Laok5DvP/ikk5zGR9oY
6LVTkd4Q3zPcpKB6cDxTZTSbF7ppHw2XbnAbJhcLS/9C8h0X2ZCojV/4Gi7kkTy8jB7YDOelGo9W
mt6y4fnj/eTCsXYcanqWVBRavwadjo241pE8k7l+AIiLBmHI9sBcw402WneEKmxiVyt3UzeZsKIn
47nsSR0JK/+o6EFsEJDTtCoNIPFo0BpboUKC/rMudA5yS8KTDujenKXGUBtNRriusXRsdR2AiDOY
52baNP7YYyGeaDzH3ZOfaWh+I0JSbBFtVOzFHyWyLuKpUdUWzCHtsUS1JTIWZ2POjIBGFCsbdkVG
1rtsNoRDZQKDndaGuY/1DABR/UFD90uZp4ACXuU3Mq+rfe+MlIlkx3BkigOpuplXFieAPQ8icMzj
oMpvphDJ2fJztLd6Vu7aUaKVpyrgNbGE9u5+TjxQdnZgJMu4npItkHoSI8pD0ln10S3PNP7FwoHG
trDrzrjZNmRefYuCbVH4BBLUjvlEfXCOVUiyvW5tGZTNU0CMhqHRIcopuKZO1h0g0Z1aesVbUZp3
pS0/TMk+0C+61RtvZBNiQtPoB0vdOvFeCALjYxAwrSgbChSCTaV1/Cf0d1xqYm3C2bQeTrCKL2OC
jzCnGI/3mdA07WRErrfWOsgf+HkbzMIgHwgUw0NFGpKbCbVzu/smmQAyml8GB3k8BzJhsT17o6Tj
t8cfecROl520dDrEiYPvPbQjtDniqUvcW3C+/mM9l8KMwD50EaJXog7VSRYI+fpmwAtBWjU5RBbu
dGLgUuj2R19+C2O9f22hJ2xMtwJDQBG7SIlTlPqWXltFYaFC96wAE7T+wIGBJXtDru7bRGzUfSQ2
ZywRai1N+i6FAz60hjQgzREgZBRH24FgpZUb+x9LjdY92rl1lSR4YkIn4B/PL+UAqlAW8YzuLB+z
LKkwIxrLahqNHVVx+sZ20Z483/wYmJV+ccrJ3bvEVyvH1y825S+8lIMGQDIK7m0nlMtgaOqTW0nn
MGiodn13Es+GJZ56OyaldmxxgghBc84fv5ZExhJDVN6WFMlOHr0P5IWIAxLha3tSMXNYE1a6MQLN
JslMjZuxKbLbyQpu7W6oNwU4l7knpHNMi2DdstUivV0APCDnrrI0zBAhF7q7bOd5N//stDTbCgG8
Q6+rSNEMho7HHCAZhnUY9feQqs6N3wR4xL8WMfazIU4B1BaEDTQ6U35jePNMWgD5aBP0ZSGaTl3j
1YN1XdeZjdl9UEsNMVcLfYfkWRJhpJHc6s4EsWpO0vJm4zC4hzcaqqJwMfjMSZNzmY7azxuFh9wr
NDKZCuwPIe05x+DnBU9upePGyeUT2JfH9hb5AjJTDx3waIE9qSQioArBtc/CG7EtdVzey7S/RIiV
CjYKYZvTm5W6665WT6bRPBM35+0kKJBsMsfDGDTFSfMwFF2vMYP54xo6+LlLUifI/nlKQGFmQCrI
1etFDM/h4Fbe4qcHfroqRguQTilaQoPnlzh++f1115vXzxvEoG2sTr3++My/+x4kDB8x/tYUYOev
8ef3+/Fc4ObVyi8nn1B7PqZA+vXvb/rnxwo8eNL3ju++Das1tfo/bMj8PwLqu+Cm/3M7ZvO1St+y
8ed+zPyCP6CJQPOBeqPAd6Eg0pT5NzNRAlOUCjqtbdKgNRjlfzATeQ2nYJ5vMF5IR9Ii+Tcz0f6X
sCXNGFOa0uD18r/pxsxtpV+IiYaO0NCA8o+enM8xZ6z2T72YyfZSfJ9TCJCkgTqXMNYQg2oBqWg7
xKzo9GE018ukHYsTTvlpEzGLx66TZbe+oe8IPV2XEQaotZuok1l6+OuMCAOmBq1Cdwuxut60yeMg
DLT/cs0FnpgjLQFENUBqzN1PG/72O+vxf7I2vUWe08BtN2fE488ISH6QrdNV0qWUSpnWOwSk3dcx
YXHYDrPCftMmyzu484WEq4IL/tVBNclEzga2JTRIfo3XHT0/748eFqQbdKfdyklC4qXdY1T73SPT
xvGCVJXWKPMhvCDw6Q0ZLhsUwQuRB87R9CvnqCzdOZaf02JbBoqVmfL7Uxoyk0T/vQk6ytb//DPt
v/5MZjAmdEhhERRAismv/1uet40F1wngddHLA+RiyjkUwL/gcIc2FTYdNgvMvX6tHUIweRsYlIgu
XJ95i2dXl6ZLjmaWDqdmCJBK0CYLLT148Nv0COvp4hTC2LapNtxGdlotVaFQCQUD/qfEm9iYJBxj
qWIRR1uG4VwPPhXwd6ydEp5/6VKpbeOcBTOcRDLIcv1r0fkGvWz4SWZBfFaPjFuy8DzX58gGK9OB
m0GXo0WwGsxh1YkGWniSHYq+irdInBHRwqI+DB6wMZn4/mvdKbVO6shYX29i7WAhhij8HOAyOzh9
SvtnAlFmFtouNtULJ61C0F33gFgo+6whLVhoTaItrjmDMu7i4/UiBE3+z3+U+DXPwUaKbwqm5CZA
Jlu5uvnuj2qsuqiLmY+OHi5dV2QYH5Mi4ePDDgetttXbBPEwHotTRUd/RULMdNA1VEWIrMxtMA5v
6ZyzxH6bn8ux9cFojTr4odI8cc47aRGuu2tOYUi1C6VSHu6uEY7gqRBNhrVxsGN4R3biJMvf/LQZ
qf/roWayXwNwtZSEsjDnhPw8dhQ9kuBOg2lPfhA4MdOHnz2oFEGp7W0CSm0He6jszQChzkPnCrEG
jdhwYwSm2tOYgYpVwNKDXIYRKXeZsAoOFuWI1xQBMfh5yVRe1MnR1cbjP39142++ui0MRwka5aZy
rikcPw17hEQnZTmyaixc2hXloEirjZLnPs9x+fXOoWioB7oSXbkzFv5BDv6Mrol/E4XBWP2XLWgz
wJOxQkfclPa70RdM2dC0egRApCqB3icI+WHJNXhorCfC77IjixSiP+ZrI8uYTZ0VL1BdQMI49oMr
7wKtc/c5mWP76zUsH973az6BGkujU1gMAdlhSIBF3Sn+n7bGYp9mTfW7n/J3W9RSiv1dKkL6rqEt
P21RUIX2KAoDsatWjKtmiLtDY97XSWjsrzfa+aC+XpvyvNpW4Pe24byP/LiAWCsPY4T6uQxDCKBz
hnxS+XNH55BZKNBIo/rNOPp3OwJHPOc9wwZn7Mp3VOqibUxnRFWLSNxcYqSmxyLJXaLQG6/8Dp8N
MMMvaUUzBbe0xeL7G/7q35yzjHkMeHcgzUjleSBnH7DeD+aI4qk1mFCFBrBz64nAeenExlJkSt4w
zutH1xcgVkIA414Z3toBWrjfHBB/HaYsHWqJYI7CKGX95YAYwxTkEhgPrCPyEBgNPTlKv6cwShC4
697ByetPKjJjMsg1/xBiH+/MnnosrHXsUg8kBwwnhfhXlH530HsYyiwg2vj0m+/5101l6bZpwyRC
iiKVPe+GP+1mmVkLRxQDVinUw0tDM20MEmLai3reR9ryWNqduyTO2zrCaq5y4nv/+Ru8C+iZB3T2
Ez4aXLXOFO39gE5sTpyVAgjFVG0Nyw8fBkirgQUfP4nLDyrKSBIr+/Imb+unUUFyVSO1ZYnUCoKk
cSSxJVvHDrwAL3P1Y+NgD7ZMEaAGh+bkMsreTFLWpCioe53e3QrHi7UTWAgJJlkrUtJe7U6hth8x
315P6Gk32kstzl8Ecchg2ibrLCoSA/D4kyMxH2KDaurDP28Ggxnou33WNjirAXQ32Aq6fDd0ERAy
MEUjuKyfHbD1W9ZG5JMUob1E4IgVSVX6scrScmmN7ippgUT4Fs6ckOxZp6LKCb453ccyJHekNoE1
mfKhPkBrqX4z1Iu/7jE2syQH1TOnYrS5775o7Oh+3nhjvnCifVDaE7Ztt0eGUdv62bQpIo8092Wb
7FvaN6tR6Y9GlZlPBtqOKamSvd0Z+Y1ICeDlbOWf9IbSFCpaeOCJvgjDwP3NjOFvNqxuGkwX5uwt
23r/fadRtwIQkH/M7JpSDzeqF/6xMktKxpH72pM+5/J/0wntvv3zv/qen27oNj5Ng8kqJyRkxPN3
++noUqlnRZFFjEoftu7GjHrYykjy/UVttjjwhc5Rr0N3+OdPFX89d9io0qTFaoKzsSXn0+RPH9tk
tY/vlY8NbAHwvwAIgnGO9bXClEAYRy6D+3hI67tIo4fRmxQ+K63btF0JWkmvcASJVIJHCqdPhSpj
JPlVemnjWoOn5zUPOqJOeknJb77232wsG/upsDmBOH8dihAV+SqbRQRmqidrn2zxG+rGp7oh+LUS
aUB4LBEHv9lUf5kxKEqJnCvcebgWXP11U7U2Hs2JTYhC3WCwNj60Zdvs4Yrfufg5Q2zBJIzkxo3y
nAWVoHhphenem3OFaSShZHKS20aPHsba/0QqfcPpJVhOqfdqxvh7mlLbtHQTK0A72MkxH2lS/mb3
VuxL74eOq4iQpA1LWhyU9ru9LOLvgaITkJZpMW8cHeuObnyxcUJt3U4R53uM4AsvIL3dDMWJ9vRy
tLToHljqQEa6P5Vi2Vgr3Uwz9HJYOZSGP3vygCJ0iMmXJdjuIJBqERjptA4zvM2NGS2kgo4P4Thb
Gz7pzhPLWNm5azM33BPz6l1nZMm6hn4ukV9kRkgchwalOo8PsdvcZ0I69yjX2YwCS5gju2W2g4S5
j41Q7movIPNyFM1KJF6zmLrnSksxFk2Q8yXaZ6WD2OfEcWNq0TmF7nMw2tdOEQqC+1+sws6dIQFU
6UtsOb3VTDcJrbva7Z+yysJbXARfazhTeY0+MWPOvSTbqVw1WvtN9cxK8JVcgJfT3R9XrktcSaEd
s/LJ8er64Y6lXLHK+wJbsxsC5KwTBf/eWOq08QGsZyCMWZkvE/fN1wesNpz1lp2u5B7E6TawehPr
INq7ulevIiRtuW7Y+yJ7lRpRtkv42Gr2eyBvu6UmCilugVnCNKM728Ow4JtmvdRE/WLqHRHZo6pX
0Kuhk5Owk4dQoWyxCA1aM5DNkCpZWripjQIyWTrg0bjDA0i6pQEdMqk8dFAZRute6C3tINBwflEQ
RemmrBrJ2dLc4SVKx09DgN+1T0H0ahBh+WsZvOy3ajRXFSAhyp6SRko37Z0AM20yQHKr9xPC0oMQ
COwQny98+B3KdLybMcvFasy0z3E/HD3S6y++kYwnB8tLVY6f6kyAuMXXHiRwu2xwua0KFimru5sm
jcmnhiKwaLK3xmPiNmokZM/WfdCowa4ewkuLTBdPIzNz5oQUW5jW3NRV7eyLdjdVxG5i42a/DoID
4QHRwq5e48AcsOa6X1pVphdQFumNmaKsZP9v4TPD9Wmh9vvGvoVOiyPW/Oomzn064vxJ4uzQHpwm
zm/oMt1BGUJ67/IGDa0X0UgMCF35KSgkYlevBzj7VcmRgAQRg2KMaa5TrJ3hg9ZL6Wfypmq9ADWH
CyGbvaAnfTemoUoPYKlnsl7LCaZfCtSYxWr9vyydV5ObyhpFfxFVpCa8CmVN1GS/UBNscmqgCb/+
rp5zH47K4+MwlqD5wt5rHwX5tAmz0E3q0MpXdfud5Lz3IXfyxi4RlNeBx97SDIu9xbuNfcOJhjGR
O3fkj8lKpGbLbExRMtff1dIdQ/QYm9aq7IMYxzObzXVvU7btjRU/q8Ea9BAPJKMiYcgisrnc3TBU
0zEbHyeZMc3mPAkXq9oR7tSn9rFD19Gt1npo/eJprFbg7WnlbMtTZTOmMpAoH8a5wnpEqPliB+oI
ALnBnTwRwUsY9S6ZdHLRqBhOY9xZremn8nNrA0k+T5udRfMP/00zd7jSGOW/lmMcbHwyZrfUedWZ
w37Z6qBWZgBQ3PIJuZpUBPp4GAWW0HxyalPw3Dfg+Fp2o2MdMTFU03PqfscQpTbS+2FWaEXkCj5D
uTFYd8JdKAB8HgOIlAZbPhKF+WTiRkIGcPJDXvjmKVg/TAtviJPXX4B6t3aLmEeE7rytMKflEiYV
eOZ4R7H5nCJtu+i4KS+zWEhIq9jFy8lp0vgmN8CPMsrZzI6D7djs2e/h3Nmh2gAwZeJgia3hJ2QC
0cLv2/Y1MWRQv2RYQDkvn+3mlKXJR+XEAHCV33CZob2rTRQOhtFswnYLvr/c5rS8O8LFum0mMbIP
bvkawx8EXOS8S3yG3GjEKWgfXxhkx6YZvgd9UjTcnmsynDBJI8Wcp2JLFSJ22dJ+Lm2u4KpO4407
eH9EP1b7dFr/pOm/NC9AwBQ4abrew1lSqewBBfVDJXEbdmZHuEwIdsKfieQLuyO52O6D147Ym9Hg
7u3QXIgnt0+tvRK7MWIIG0Q+8lzIrr1l3pA7HO48Kd7BA/v3fL6cg2zZZ2KON74o3snntvb59MFy
0XskCRM1BlEz6CrY2M2Zg6ElyLaTMt8gUOCUtkq6B3TOscAmVpZXw0uh4qfMW1ajeDIHqaLALP9U
GTklrLqfu/Q+fabI+1v5Qf849+JmiOWxB1q991VnwzjA+tlIMCFhOeBMrBoWN7WUG4sZEB0Fmvey
8WFtrgmCjhkTZzDYpKO75ZsSj044H1jt4cws3dOU+v1JAmVTIwA0N0zREoAUiKQonpCpkPuH9mGT
xwU0kjH5ZgMHcVlV46Hx/2hUMC5xxZTwphoBrKW2LUGLiniX5PemqO9drwAGMJY/btg6j8z3GCoa
3nZZss9WXxodBnCe6CyMR1N8pGgtO8fOkCGMN0i05R4Uyx2PypMEztAOLnqOKXlPLZkDTXWmXe2m
98KtbwmQEDfkDX3SBQDJHgu57ebpDFTSu+kBzHJMVdd+0l5lvi+JUASx1U1bkTwexM8026eWmTi/
zN87oYM/IXSPxWwdiwzijHSnaCgmYwuowsOpSM3bKPdYt212YmJ4a5Wi2mO/qbeFgWpyjIHzS2ao
mhjhJOZ3LSsfkBmEPR2OXmU+QQdN/jYsHeC6gJ/nrPi0GvOe2CSQZao/pIJkOll/1mC+TgPY6qjs
VoRrm0m2A3Shdlf0WmdtjVp5YOGdWzNiO0x/b0EnRuhNjnleLvbBhXG7cz37e4HugdcXGn21+P7R
ZlTMjWy/iEqpo8utdJOVDYIAfY2aCzjosfm0DWBKKojgM/BgWpSzmwwoSbMse2a/wZUCFYpmzHN1
GCJ3JoU31N9lOYrq0RjTnePctJntfPDEA2/xC5fsFEAtQmtcjz6TUpB4B0BNY83vZdK3a53pnJQo
4ek+/MvzlFf1l1TNE0gs6GgBirhyxAbGmUVs47lpy/fasZ6Kwpww/x0Sgq/nCNPYURK+KOz8b+ba
R1Ean0n/Mpsi2afOcWlB3PVLQNJniN6dqKQIzIOxscVDlhFXk0pCPopKbDvGxLs04Zg3i4tnsrtT
ecNxN0ci8eOrZUIMd3F5Lt5w7Gau4KUO0we7K57rnOu/s2q1A791GPqAbSw1SZjCrRstG5WBdHGf
Wcn3gMd06+TVMUmAsJQYp5cgvqFO+5NPlbMDBY2MYPpQcrSYLZWnRHYjyk9qUykSHRiBnHmYYBt6
1J0D5IL1DRnDcWo9E+/88G90168wT31KVOMiQHtspk8y0vEToqhEfg+epB+93ehMD7VhuDdGm+5m
aOZhB5VLTOmThJ6IcxHftBlvK9GCgehC540u8dleDGwUWqDkkFK0mN5hWne5X35UYUp1VRMzb0z5
rTPbh8r0RyJw4w+hb4nStlAqrzX4aAOuhUhs+qLhQaHW2vXSu9ZYV69YLV/czO4I21CRbZuIn9dg
O4pgK2VQX8x2pU7adJJCe2qzI4esAV3dWa6WzQRgycxpuzQP2DDCU45bervC8zvjCjawTZI05Wwr
cqSfDHKs+szojwnRE6zWIIk4ufFRFLN531jAkFHEJKR73njSw33HYYLJsIhys/o3MlKZy4q7Iz02
3V3el2qbCtx7tNDNk9Vrg2C7lw8MfUFcZAbGVrjpE//NJtQ731ifJ9f9mi3j3sFB61ny0g3Qnx34
3tDLqO845q1++JcgczLzv1ivXbO/w8VIW0M9aI/uoZS4RG3zprCmI13JA4bdTds9A6FLyYdCNgHO
r4Y/gLbtMlXWH2ZiukL7JCobo/mro/zHpaD2UbjrbaYk49BSwTvGdcnSWwewVWBKNu8eybl4P+9a
YYeHsMau6RbFKa69Ryqd7LGjrhrN2jr38fBGU1KopgBKCnWZ3CYKjik+KydcL6qyzjXR8agTcCXP
oiHztf+DX93hOgLTUDgNlgHveRLnUpTOzinx0To9AT19PV3iXnBVxfiYlngFCsJ32jQYXkPuaQJq
tqQamVEgcHQucfOWyXhPiOU1ta2bOj8gUSLHxcaLzHatGUyiN53HpkelXyCHiFyMrcfagvvPxI5n
9AfLVpeMAICaSiCNVlvbAzriIgfZjp2PKcD9axbiyzTn35BmwHS5g5HTmBHp1bd0PmAQurDTRsXH
SkD2ILqOCA4EhX39VhbxC3dGSbiO+ZH5wZc7ii3erHeXdxZqH9HNRh8Vcf7iJfHdZAxImbMHqD0b
5t9wOQDPHiC+JskbveUiuz/junxkbfs4DB6SECm3weB25yIAHURjlJ0KKD4rJt0Ss26FabfT7t3a
lhkHqUiIyjj72uG7aK/viunXwvyLcQS0o/YD1xbOYAuMqXYKt9oz7Gn38Kp9xLJuwejZI7FoeIwN
7TY2tO94NF5BOJKbm60yOY3KfI4xKTcWbmUvAcls2um/OkP1jqj0ddHe5gDFOHEe1xbT82IlFVkr
7U1Fd3fmmbt3fx3S2ivtadd0TdHnNWtkqhD7M8bqrjc+0PrmuwrLNaKnXeVw7XDOxY37VmDN9rVH
m+f13eJ3FL4wwpjd0XoAeAPyHkbl3LR817i9F2zfBBvYvq0Tt7wnpyB1s6qaCNcyTnGHj8ZPMqhb
2kdeYyhPKpzlKRbzBat5pm55dHu//nPtRG+xpNvam15ol3qKXb3Gtl5gX1+xsRvazw5YI98pJzZo
+AbAFdjeG9e7dpVNG0ep3x5D7Y6n6+TNK0hWSS6x9s+3GOkb7ahftbe+rLNrUDBQSmz/adH+e087
8REJcUpqdz4kZjgk+PVj7dx3tYe/0m5+PYrZedrhL8r1NhhBFHVLYWw5NU06JYgAq0/aoSYEaFZA
qqkBeD4fC80RsDVRYNJsgdReeRYF6JAhigNk0wyCNtYzc0M9uOqIU8tEYA2vIIZKBL3A0RyDXu0w
uqKa04QDA9RBD/LA0OwDAQShA4YQS6olV+MRwCT44BKk5iZQ8ROSoFkKoaYqCPAKGiJoAKWAudBq
+kLHVGPUPIbQQUDmBdAZQhKugkkLl8A3EAF1TjXPoQPsMAF4KDTpwdXMB1PTHwrNgcB0BZRSsyFG
IBGlpkVgKtgmAe3C0kOSmFP3w9VsiRUHeVfGr52mTviaPzGR54eC99bVZApPMyqo4Y6DplaMqhxh
ug7+OV56+FdIsZxxui2AXcyTQwgB8mA5Q6V0NBGjA43hgshIDFgZ4FSBW4HPyDRHAzCZsx01W8P7
CTRpo9PMjV7TN1yVw+GocJVoMgcrxXdDszpMTe0IwHcEmuPRtYT9AvZAPPC1oCHc1Bl0+1jTP1CT
bUPl83CDkMapAiOkMJCPMkOqgYekmiKCZR4tGVMWMOk0qOoG1hNZcMa1B0DSaRJJqZkkpW47Q/kT
Jgz7SHn444AvUZpjogCaIO6KN5NmnIzATro8eS01/cR09WEGjAeeC2wUyJ5/DGApFtCUBRXeOpM8
lcWvKVCVsQG3BWSFXdYXNU0SZeBX2rq7EGXPpzPyEQJoCSw2k6nobqY/LJRpf0XdoJVvdq1mu6SQ
PSmyWzuaNfglbLDZ+MEpBwnDzAAiI4wY9uPzFp0JD1EDTkAnDaBWXRCDauIN0ZyZTDB41+SZseFQ
XDSNJm4Yk6N5oNFrx4rqFDlNWbwQkL1zNNFGgLZBbkvvoGk3sK325JL4xD2s51kTcVbNxilWYtI6
eg7kxiD1ObDSuTUgU4CVahCXQr4lk43pXykMvNOLAwqeilTFkO/XhGu/ECim1xG8tBYtA/ApNckH
fEHN9nSU8B4o+Ga1vk5++m8AAMR85DAABAptyEBuCCHeUdw+yjKwbAvQQ1n1U6JxDFBTRr5mDE2a
NtSDHerBDzVgiDhTEckvfGiodex7YMo0EVCLHGHT8nSvIzgjTA2VphuFIYr9ShOPKtBHdsa/RLOQ
4JQcutS9ZkCSDE1LkpqbJAAoSU1SSkEqQQul0NGUJZO5Ram5SxjV0ZVoFlMKlImbnXkAmCbk0YjB
5/E6aYJTaHXPjmY60eolFwVXSLZCT9MhPy0goJRmQTHCLiILh/ImQ8XpwYvS3CilCVK413ag+1oW
gNClhOZMTYsfcqlxYQ5Tf2oMxpNkbxAFyZgHTNUMrqoDW0XmX3uasw+peVZJ3e88AFe2Jl2Vmnm1
Wsu5Kow3JPJe9zwuqJ00IcvXrCwm/WQwNCecy28IfLA7yKUBsGVsIVWeMk3cihP5Tk+Zg+qDxjV0
8qWTziabgEwW6XC7xsaX0yf1RsJYXAdwv6Y2jOU94EqwY9h7QH+VmgEGCoiZeEc/Prx0dGOtgBbm
N3DDQgBi2GA48GyT+UkHI0m9EUBmnmXOtBAvTusz+ctHiCuaS+YDKCtNSGU2LqIItest6xgyvFPu
qRKwGVCBNwfQma2JZx5mBa4OwkIycGhCc9EceE6rld4BAXuCfwY0En0TIDVHNLckIPLxa8baqmlr
ieauTQDYAkBs2CjmnVPFANAnFLFC89oawG31sqRHODnk6MJ0QzMlNgumMBwTQlPfSs1/G4E0UdQW
lD8K4YxgWQBKfU8oUX+wAMh59sfsdjhnrJVcOs2Yw2+Am0lPJEPje6BWgA3Us7NpAk3jmKJW0+pk
h0a8DEuexaDszNu4jHnwwpahK9Pxh2TVFi30O2qZiyGLe/IeE8StHEQ05Sz4Q2iZmp5HW3o1CkY9
oit3nC603pq152asHDV9z9QcvhT/yKZ01QuzLCLbJFZD04TbpwD4GSl/VVcPj4bL+g3jNZ1EVfYb
r3DNyLjnVqROgrPrcP0G0xAciE+rdq6mBmZfSwWUWbMEO2shNitgUpu5GbQ1MZ9s0IMNCEJfswhT
NZzc2BabUnFV2EkM+hF0odQMw0HTDBvz046BpKBhjrmd8gtjTGokzUBsgSEaC1TEEQPnZm7VNWkX
jQprjqqYg93S4LNhPC5ZQYGsdWEuFljoiHpZy0OOJy4y2LgjwOlvGVs0B9+cvowQZD6U5rNjc00t
mug4N7AdLSCPNFaamOfcSs1/zAFBsv2tnpZEkEfAs6rXtEhEUCTuFBAkcXEsAEynAcpnUsQzEvw0
OC1Wex27gV9TlmeJ0UEM/jcPESYJKl0uvp38hJN8UUEgiHU3zigDsQcBFZ7avx64SxvspQvHxkjj
117mP71h/CGMrY8M7a/y+suiyZkJ/wzeSFRP7iDWfRogh+E513E003q3NYO/RjjJJtZMzgQ45wpM
TbFkJAe52DfgO4XmeFoEbKF/9nYIQD7rji7BTm5nou8A4GZRnDXus7OAN8RgejcCCoWiAb7PvXqa
IEpATKGG5zVX+zQtwjOn2sEAOZpM6bXs9Gq6pg0kzcFi49H/lYBKe00snUCXZiBMO1Cmbc0HVEKe
jjDP4WwmQ3e58yUIWKscefRVFqYfjDOJ175xI1EPlH8T3bDNNjDtKuHBR2JovbUCrcnZ4x8aIqXZ
qzKEwmpJ92WYR6pMAK0tj2rNa62R1a+a4BqDcl2YRgAl08NQ53Ydi4fWgfqKpw0rJxxYSxNhpWbD
Do24aRHomzIJb1xFHLbV8a3X85saOhaIA5Zpe0QfVnGrRMAB9yaoBbkMPyVg2koDasM8efbm5Ozc
m/ZpDn/IguHfET8z2nlCk9Hs48m6xkBvx5iTGffchmnjeeG6FXxe+eIQelWbQEIg4ZvzH9+HpOvh
YtlM5HwrtQtB7Trp/FmzKLYkRh7N4mXnjHto+XaXgX6Y2X0buK+DLe5szfFlkXGCEgt9A4JopH0a
mvmbSU3/1aWq5gGDXuDAqPr7Ip3+BQ6HVGNYOCam4SogXGmqcAVeeJDc3x7CmClNn9Ng5ObgNaot
TSXWfGISliJTE4szzS6uNMWYsyXcsiqVUVPJZBsCO549Rp1Beh96UJD5VOEhA0a23NIgGwGLX5fD
5wKenAooytiuRiKuSBfJYryPCkvxFl7o1VzgL088z9qU52U3EWQqqv4tPth9in/CgHOuGc52gck2
z6CI9HH11GnSs8u4K5ro9SxNgfZE++oUfhWFXsUjoAHKi38FON2XrRnSbsthYwCaiUryP2kVl03W
VR1oT5b5KJ+4PolWEOEMQYPZFQWNfKjtvt4Nml8tveqNiat7sP2E4agAcG3RgEdx81MyMz72DI03
k2Zi21hwAVXQpxLRnTESB0C3bAZD3QNS9ImvYHhZacp23sLbVrX9CTpg3LoVnH8b5+WGw61jGKLe
xcSZrzS72zTyH9I7rUi007Tp2+rCLIhSUeqgJ5rjNWFbylru5A14rjUfvNSkcBtkuNLscNBERDRr
nvisyeJWR0AhwKIzH/o3lq8TSu6GtFZaoZGobM0nF86wE2WcQ1hmWDxMSC/K+oFtdBcFmm9OZvC/
SRPPy7Ljd3lHW6PQZ5joMmVqlW8XzUrHdEgM+7maSDVYfmnqYNVd+gfhGtiMm54FDuh1wu3OCemc
G416WICzBxbDLN8pQKV02yKEKw4JrNLRH3PUIw2Au+hp1jvBf7Zmv0thvLn98C2YNjMkgA/vAopP
aEvgV7wS13UfaJL8AFK+0mx5ZJBUVDYpKd2ceFHZjuyLNI2+8QfoYtV3pjn19JWXrHbvGCaSGkOF
H/Gerh5u7QzG/cw2WSPvp+XHGjhFpE3jMM+ChZvm4+swInj5dplMG3hHWP7X7h2c2Svowksgs394
S9/8ZWEWZzevXthNhD4D5CeebzuBh9x2sPonDe33Nb5fwPHv4PmbysA1qS+h0Yf2Ft7OGAoj2zPP
3HRZNKhcxwKQdJ/k/Rsj6EdH2vczs3EiPl6xDc0gIO0uMiU6wm6mTqjicMcYFOd7T4jg3Hx7AiSz
DiloSCsg0S1i8LQcyHl5woJI6cRTfFVFSJqN/Pg0yXNc6PoOQQFZw8T1tFnM/Dn7DUnoPjNJakKu
8xOA7xJ0ko6o9Vz7kdWdt0HkT9+kkxcancGAQ+9dLBWtUkOEuM5pEIk6zQQ3dAQ4CKt/kz3olDJz
31tOkZ2t0x5iYh864h9Ibd0n1mNZymCraMRzi5yIUh2pi5OsfIv7qj0HzT9J7x+t3bNZEbAj8vrF
VB2CvkDcmJb3bIXGO+qzc6vsEIsUB3PdM2BXMwDhoJofl6a/taXpkeHBqE6V8y2kZ3zcz6qkOmHH
i3a+wKzA2xk1jNML95Ehl3eOE+J5F415D5TcxvaSMrJZN0Uw/h2WCSlDHsJYZmoG8O9kjQrXbjUc
1oQ7HP/UEzESf4NEp2jNw076ZG3XDB36HjxRVXC5NYx7kZEdw94j82iGRwAAiUc00azhuj76i+Kq
rQtvZ0+forBJnTeai1WSoRIW1KfNkn8Qw/So4qYhapdECnLT4EgERM8tv61NsnVI4+TYcSPfka5e
xSEaWOSTZV67ovwjankc+vqlr4otXYfDcYwlH+V0FErevyCj9sC7Sd3PTmozWn54aiv16rMTYFRU
aQYwoY457cCMElBnRZ7wwYDqMs2DWYEM7OrHuGflBJ7k0yOumNUpAjUBf0xkjtzVjbVsJnv9ttMf
xaoDujxlVOWCoGifck/tWsCofkUjENMBGNZVxv4xZ9ZLpUGslJxZFwbmjaLNEwtPjdHIforaJoKv
wZuC4gQ45VI+rP1jO9MBef6tqKsHdHCoemxaVQmpex4P6egfwtTsSK7wjqvJrmSh4CKv6z1vezpG
5lYhYNFo8v2a/IpT3fl/Rov+TFrrp/DhWcnvIGRS1VqkQ/TFcoM8hoy+lGLFyplnl8byksjF3Bcs
DjsV3ozx0PKkRvPqGtVdMfsXJ2meMMR3kEOKEAhngZMUr4frZefKzWgXWqfcN2xtc6dFDCUPucO3
1ig1EByGsoe/j4TOi6sS8jSYr4m+e1WkYu5Sg8eZSSwaDwhBkIVKlH/u2x8CurcNFRa7C/FKVQip
CIoBxCBxmkdAin2LP71ARFIUhH5CJoVOzkmzzZRCydHjpEbGv29i+eiB/9owkd4byPB5k+/7RjKa
HZna9c3nMuQWWx/OsTJPX0ZPGWeewcVWYo4hzhrnOXMEIukhtXGfCSYjbRmg6w+eya3qC+tqTc3A
0TJwyWk0fTM7B7bHf9MUM6fhTe/kYvKn8Gzv6Sf3Xp1/Xiu4XVvlO9cWTIAXE6Be1v27MseXdcqR
Qbwi22yqkCZC4bcx9uZaZnjscaWPLe3wGN/YMTMzh+2RDNxjGS7UOISfZR3G7zRYPNJOTDrO8U9F
whxqFgqUbhi+kgk5ErIwLtcfXzESkoPv3q20O1mf33jpdKYQN3l+DWKXltlrkZufCRw5koCtv1Nh
spyf7Dlag+TfYLQr3hcEccQrc4jxOAUCH+/9uXlfrPyvCWda+riLkw48y1jKf8x6PFVeO8D8xUz9
B0KM+9j09k2ASAG3PAMWtp8bGOwf5CY8upbaeyqH092xPihKbkfhxjtlvaxBsPU6ZwRAUx4E0dkw
70PWNTYSvJFO3a6mEgeF/deMl+G9WCNv2fWxiz3XcJ+yhfMna8iIFOPrmJfvXUEYC3uD57ZYDTRI
CI8JMtkxj2FiS3mRen5yEPmH42PiDrziD/j2GhwymtdmfjWDlqUPh7cGLLGCl/hoIY9HRGriAq0Z
KzRs4im2yiJq7fIonexb1A9/G9SbsPa77SCQwpHH+KaccnkYd2iE50s8gCIgEznfqrB7I1yHLArS
UfHzVugJERLYlaPlR862pY3St8g/uOvvVoFpas3Hh0Rpjm9BNmOnnuZusrazo9QWHdFvvhWfY/9o
zqRCV/oAI31iGzTj35ik042HoAd0mnMws54TEinZ1l6WD+I5Lmbp3wR8M7dzVpHNl/sfo2O3h7Fd
zmYgDtb8EzQugX9p/NWt7niowwZkyOrcJZUT7CblBxujp65XsroSUkn1t3yH2H2YqfPBKYaSc+BQ
W6th72ss0Ay7MZraWG4bLxyiGRoTi8j5y0pjvfFYPieTxNUVeWXEWG3Pc3OJcpv6CrvLzsh79bCo
RyDkEMJjmKm4ML6toXs1y6/Mm/vI8dTIibcgYZgG5jfspaoGjV2ucyUspFMjlmy9wWMQl10sPy4P
OHJQynfOgVwhzTxvar1A90idaE9JaH8Z1lCcezzWDzUW+QflpI+NZb0GZpDeLOVUP81ifR4Jn2cF
ZrqoNicov9I4WSHehHTK761Q9EyCUegkOWuequrPnWRiO8fO/ZhOT4WZH5x6NT7MdHhsyvSwaviY
sxZsunA7xSLt7tZC3mSAzllZhh9B7KUY/lpkeTQ1e2lR6ckuZTLuwCUU48lm/sRcF2Wx8JmRBmJk
M6W6Q2KS5ztPxEPNrkMMnvVoGcxG3WRJWLRDkm34YLEd9jdrvtyhV4ad1CR7FtYXk7XyhXgPgi7M
nPp1fTOAZu7NFCrWsCDRiiE4YtRf//qU5XNuPKVNcaOGlHo9YKobZM7ZFDmiHt+/rdfJiBoQ6LtC
wMKf85CYKOQRI9N8tSTyRA5pi2hOh4GLANCGUAyq3Pl+9pc/5WjdzjaGRdgjb/0UdjcBq/xoSvLT
kNlf0l+3rYztoxcY5FQyYXXy0omwMH0KE5ucj7BNk8OvxDNLaUw7LnzkgPUNsb2EE5pZCpHqGwgD
+xa/vIcB4nIG5+aGUmzYgjWW9gPKz3jHgPC0OkUayfuZkvhMiO1wFi1Rlayd71Hw65lr5mxzwYxT
8C/MOUmn+B4YBzrwLtCZFemWcJjxtp6HW5Te6F3cisC28NCkC5wFUWPlc499oW7NoC7ux7U7isl/
HMaWqq9wirMp5d4a1ntpSPOSLWSrEYlJ79bF56qd/W2csVdvu53D2IuBgschIarwKY//ENs9nKtj
JeXJzJJngnSuDo+kTTNAKAtYe8hxPWJ4Ry2wiIfaIRjGHk4W+qslX+4DV+3juF+gASUdXGTmZiA9
3iqG/xsyzdHcAXs7dqFeO/Dsq4JxV7WZ82LZxDlMPhSPot273vjO2BJIC5aEyzRTqqmp+jeFWbI1
c4yTNrqTjVsZoLCH7kHOnX2EMrcnL8zdZRORwAul1baCwhulzGhbg8yUcUKYHIr4e17X87hU6UOT
zoA2cQQfR0L0eGf/BtK6BtIlMGLtrxZL3+vokOMduLZz/v3S4RkfzRVScRE3BtG2JmJv2OawcnGH
tlVsPri+19+2ZnqY+tZ6GPXLfz/v+A+tPy4XSTQv4k0lWDq3403e5MdkbYh66Ob0SXRh+hQOBp5T
D1BM5/viSAWVWkBbquaubWh9rHQJ90J/6c9mAleE6R8HEHm0MR0maeLFLee2c/f7MvgMiwI3YezN
IuimHV/qCeAoTVQPETADQbI67RUNeutOeCXmILkYcbC+YkX7bOw6vvv9ivC4rYqr5HEazGjQbpMC
KikPcPcuY1byHExtwbk9eoff/5m5SX3KIVjXbkhRK8XT4K3N0wgZUX+RtDyaq664K/KMaCvbvjpO
bF3Ntry4iWjuTCstQYE0c5RWvXsgUw7chSnmB/lEiKK1n6BjpYNPZb2k9Qdj8Gc1df52bONwPxrs
Ldm2ppHN8X/iuc94+9fljlyNXARBXkXdtbMOAP//SzEtbDe7Vpzy3o5+HZnm5MqbRb/8fvn7Uo0u
RN6VlZc5MhuEHuURK3gO4bb83zzWdZDGWj/+bqdFPtofniegCsahfBRBGB5yAtQ29sdim/dA5SC0
zNn73LoG51U3nqe0yN4zk8oxGBQ6jT59WKgcd/y7+70npvIiHPaFTtp+TaBo7jqcHS+9Jb9G/ZW/
rOF2BkAYuetEtKCfvlbsFS6qCWLk5IH3iF5b/5/fl64H6FeW4xvq3B9iiJvnZWRIYwWeA0eO5I2B
1d9D2U79wevNlzhZy0gFyO0wgDV7l6GAHlq8NkGCxgwTXTSDpyOnajeta3hfM1CA5Fm69y5s1ia8
xyw37GiCamYZpnPBNOVcvFQ6ON/GnyB1GCELBhe+3T1nS9rcWWTl3PVjHtXhGF4qeRp6Yn2GBUAn
1Oz++vtCaNy5nltm1GY5XOc+xtUTZLsqHgTWKMP9KOsDTsDlDyZBY19jtPvvpwvqOx/FmDDMR2mV
9kNGSmIQzmsdKRTR25Uwqz36rCFy4PHvV4wYkcHQ8SUgVC0yCjG8tkSykbOMXGYlmGz1k5uuror3
MD4HGLROZtOVr3lby5PCOHM11uyCSXBisG2wUPHn9lTCDepCkV8NP/b36ejMrAgJj25YkvJMQEqD
JpT8lrR/s0RNFChq1AkD02RWPAIsX110WbDBPLQyJvKm+6Lz/jKscMn57sEeWTU56/pOo94STwxP
Stcan/y8gjjcznvqZ+tiIAcC86V/+PviFC5m9KXE9JAX4WGO34w0sJ/o8tMXew6weZsQhBuLINOB
cLcywL08TdI5ufV9mk4/bmcDz1PzuPP7oQLUN3ybJrse+E1s87vGsW+W8bkKdUoACnE+hAG2q2yW
szuJ/MaehwOxMw89T9SHYvacA39ef3THaXxCGUjEMaF7bpjc/r4UZIP+96O6mX4aE9uB11v5xi+6
7AtvFrpSztZr5eTWWZHkQnHuJA8lE0S2458T+pkfMySSzWKs8+QhS4TFb6oDjtj8+HsO2z60/ATX
2EaapbuvMX/vjCy5SwAiXXF7Jg8o+P/OiFfupnQIYQ2lewMB38XvOaHNUHn0E/6BSrWC9kX/ls0K
xWtjxoffw2HSp8I68SGyegcVmOyFyYAdd4Z89IUsIjWH/RlcAPrSXL7atUDEFFLQN02Wvcdmmu27
tJvIS1DZu58FYNiaai96yGYCCN0lqdr+4ugfpV22j/EEPCS0++yq2w/fT4cDcnt3H/poD/sFikgR
sEcch8lEr+hU198Xx3ffDNSxl9+v8BFxOxNznHP0/fcLcDGsZCx+97HDJpWn9p3RHqbB7+/dmMRH
LzOCY1y4f9uuPgPE+q5a6JQN7vGXIYXUuQTqKo0E9iO/5WJgwd8GMp+pDhgMTa3pfGl+G1omAIEJ
Avo6KxCxd+784BbteqcWNjNm2PyBBi23YTmrXZe7/0obRmKqWChGYkbdEQ8lla4vvQgvWHor25gJ
O0u7fc/znVmuc9eayryt9YtdMKsic40fulOd7rHoEc6ivwwJV96z1/QQZeB7VyuBbwFN2lkJbbry
2yumtBwNThcfDEInoloCXPqldsw4MZ5shNBEmoSs37QpWS12dvn9JWr0y5vMQ6XC5dB4b8xO38CS
91+kij43JEKzBLj1oBo/OW73P67ObDlOJt2iT0QEycxtVVFzaZ6sG0KyLWZIpkzg6c/CHSf6xLlR
W7bbf6kKkm/Ye20BCM0ANObDf7IRGkWLy1Tn3ymHZgI9RbcPJTpmmT6RVQE2DTnNMevCFddgFxu/
f9BpOV8YlBOMlvS6v/7nlxqWeSEmG09kiv5sLAQRULM4LmlPJl9DTS5iYUR1haZYwvt7K42Ak5Zz
s7ApsWqzOIS9/8RiIscFxu6QONXyvQ99dkXEuGUZ7HzqPe95Zkxzh/rvFsadPHBeO1vQ4+ODO+Vn
bfJEUANoWeU2UdEYKbGlvwgWGO8eBm6MO49nzi6Q3Xc+WET1Lf20bYNgvKYaz5zrmgsLovHkh9Ob
Hbb1sSgxWAurfEUQYmjjIYe6R/AoGHMOKdR+NJyRXWPTDrn9HsZRvBm9y3yX9BcuuhGJTJ+254qV
vhaUxI22/jp4gqPUs80LanjzUrLu6IVT3SljqlYG314XeXciTDTbeIYnDg1B9td/Xyyjvqg0mw45
RwzLnbjfA/3+EGXHUw4tHNNb5v7Uj+JSSwbrwEV56jhRifVpy9H0t8NZc1h0dp+7BQ8Q171f7Jbt
s2VcpDKDTV+WcdSZqNMtiCSPc1AfbFPfqFeng+3pKEebfCt8h4+Oc85GnatHkb92xXAkIlv8KhNy
DEBXosNjzetPaBF1NpBCmCh5wyNgnppJusdgkf1dCxqetc5cvKR6HaWVkPHrEZ2tYUzvNaOR79qx
/vOL9XeMhiFolmDVwNgn9gsawCPqrvClTKenEfsZYnW0ksOiS+AoOPN8FQDxqyzrNfT4GdoifkYk
v58/OlfKD5nV4tLTTYNbk/PH5JgnhV00RYW0YOoM9K3L/fcxYTRAFzDdqG+J8cy6EfYmxM5KrDcx
YOnnSUw8IcXZcXtCs3r/zcE2RgfpP9teVjGwYRdRiVY+YNP71efMPjOVvAwecHE54IPjKnz+9wW3
yqMuDOcCrylAX7jmy/6/4vFfBfnv95BMkgHn/G2VkI+4OXEjZkX1u1DB0SuyYj90etjbE32r52Zv
6aosDgXvMg+R+JoNwrf3qQV0wlsbAMVxcVeYw7clGj7WFVnw70s8s2efw2lrK1vfT3Pn7XOHJiic
W/fBgMAThY11EcJPL93sq2Pi5d22Zq7HfqkajiQBp8/CqMcb55+LgQEs4nDVo6IPYY92lyapuIVo
dGK4MZ/50h/Tjo8FnGnQH0tQ67sMAfqa93ryyiJ8rfqcFMIx+67dhghDnsKmUuLeCgyW13AZM1C6
d3hgwwMRlGsWtGVGpTfORJdlPAH9Njn9qyylkU73OSwBbjbNf3hkBuihjyd1QBJQoXsAoIJKcA1I
PA0mo1ZrnAcaIUw+cycpwVYYUsH1p0TqHCsD5WzfmM1t6Nrm5rbt3nTa+fzvO1GM59Asi9vcPjOi
8R/y0YofDd94nhBvW1noswMgG713c/HQVWkShcXo7dr123+/FyoeGVqtpuR55W3ByBSXMR/4Je3K
l7Tm+uCw0Lr++9J4XnPWvII0DdprP9wbaUtxhxrjMo+DQPUEs3YIg+kSkuAWtbCzdkE82ic0Q1z7
RCr1IPfm+p23h314M38SwOlyl5LCEivNMtRjmayh7+74L7mIYAf/Jff0tWGi90njY6GnUMxWSqRC
gL+SW2YWOameQ5refAhkVU8IY93hrjAFvPHJrA6D0MGxs7z+WZpEMWFztXauRCBkNEF1zSSkZTx3
7CSD60BEqL9hPJjus37CTFPr6n7pLzHOyTe7xdpdqvmTWHAdJdKbT6k7OY+eDF8zbKuQB5YQM/Po
3b1XYYhoQrgsHhfwgzdmxnfzkGFXHz1dHovY/4sisd6PdmJdMLR9IERCslGqfI+IjXZVZQy/+sUE
YRgDLR2xindBiZNV2Ja3r9y7cEyWv07psv2ekuyOd2VgPd6aRyywD7XvJDfRxvV+WSMqGnQZ+9Qr
/UuLw4RRDWBHNE/zpz2wrQ9nQN8FG6l7X+VPjh7Hr0bGd2IuJOhVxYOcHKCnySlBjpTzfK1jRhNx
4FqHZEbAAnPQPCRwS/aNJg3k36+g86j7NFxesKHpc9My7vS9HCbAeu6RbqyvVfcRZ4Vz1zICPLqe
+klyvvs3C/j3+0qb7iElMgoPU92yk0POZDbspbmGAGig8ql7jHr/+0eGVmFkgkzB2e5bZ8iT239k
FGM9Yf79ys5sdYDE8NYDu7/898ui5P/9lgBemsgRes9//kqGOkqGbU+6MbOKfy/t3yv11jVJmiK2
+fcHY0YxKMScXzSE7rZZ1KewOacKDFYse4rskHhLCg16mK+j17Hix82DAmp+XMgeelyxz007pvfx
oGS2Xb6admgfE4s/n2yXt9Kotv/+ogt3nyvYguPiW8U5AEK3tdOHlkX9tVm/ZLWPKO6/31coAEOv
vDcww3+JwMe7QAbE4xAy3ZxUL1HmosBa0iUCx/fHFM5LmmG/VTxG95mlT4Hj/EIng1nfQZsSmCYh
fQ7WeDvfczlzSocwpFsry/YMD06GZz/n06ObJI+jlaqX3pg+M1YUA1ztU97uEx5oN98NP1i3G4d0
igbpO7fQy5MDUKNg61i7kXX1VjqFcazKSbzMRArSU5NzWzko46Ac77VsrvQ3aymW05aRo3sSmnc+
cJpPXU9wo+g7jslAGJTpdYIg9eG7iUv9VOeju8XbcjKtMoi2lYGgGuVOho/HGGE7Uy2GAWJoM1vi
qw1X7BoSjKwQk0P+4zuEVEcMt2+xj9QEfoi70xmFq9byXHTJg+yxiktYrDuLuV/ajstFYqyrzGw/
gr3fmBMUhs5P+8iRwX3rLUBkiC4O/eU9cFkHujb7wbw7M2b7sU0W2k45TBt3SN5kVQrO/Gk3DyMa
Sn8odjb8ehb/wHlD3pLBmaD+k8u1A6G0HZjHbTG+WtsSLU63p7pBip7iLTdYaOflmdi6hhEYZq60
bh5GUV3SniklwOk+klZ7rJPi2x/7hwqXtJGTzWO37xkO4Uezr25DqG6B2/pbRao6MyyJH8KA3czw
AZAAWqUx3nQzjn1k6QrVlqlfx3WF4vQrtpk6ateXWl7zxT2zPV02CQLBtVnfmu2syePKHghrXdbp
GRN1Uz87DXuUjshV4mRDczgSEIJ040pCDRIaZw4uBIGIy0prtbpyiJbOQd43lvatyN67pnprl4C5
hIk6rTVdov/Ma+0lyVPbstit2d4wTrowh74fwetuGhHoc1DxOMclA91xdiKO7vXqtDdxOqhd7A3V
mlBpRm0j/rbuwXORkk39YF8bUnCXtl7jQvOSgAX50FdIoo1kuBG58Lvpsy8De+N2THR9dFOXsEBG
BgiWp4x8Fe97yjPMCqrrIjXrDv9Zbu2KbI8CmAjJuPqdLOFllBmKfnSRqCFjbA1kxm+rgqtxsYJj
EPx4av7LA56RgeX+lV9tFXxMTMnwQjF772bvVpo62xUxMirMrzyNnAWzVpvTEnu8SvNXQtrSAafA
w8jCBO189Qn6c0bhqaNJLBT5CeGUCIrg4ybMGtrxTzua8pHlKf/gDCw3ISd3mAPMAC17onbpz+sV
VBv52Wg7/zSWqDdr5V46bn/UtokLbkHPlYI5nOLdHlmXiBaSZiFmNOOIQlan8mugrccJmPdhztpf
qp7zLXlpWFyHeNyh0SV5ZtzXVhDcwU5k9zh6eLqscG9J83c4MNJgNUx/pUuomgWBbTku3iUporET
dykfZGRUab4NgIrgtoCnMLr9V9GCI0TGjuZlee+s5tBXq/fxTdVueURnGCIykk4UjvWzq93+VOXJ
XaFaiCpKTrveYUXuF6wCmafuZOlwLqpnYcU2iUfk1cXThzOMl1BVkJibk+orHv9DJdCAqI7kU4yp
MRqCPET9ZQZ6hkdgGI/JyRnS6pAZOYeumhZgaelPjF3qjGSq3o09huFA15FKTftUmMg7aNoiBnT2
PtEDPIkBW29pv6TTYrAf9QgnIkwgTa0x8iaF+dWkyc/cvXTCm1LGwZsqNnWDJu93ih9aKeLV9eMi
e2NjQrd6NwcvRkxV/AxpA8d62OP8C99mPVYA6/F6BdrbeuH4GZq0Z314cTyH/NIeA3DDDpw7m4d4
ZpB+G3pbSU7LmeCDU0m+ZCQE3InJp/yYutoEGJCiUJpReLuhewli/YVopkC96zxKm3BdnYTsmgZc
CBY7O1wlMZT2APKfAZ+66ulcsQWMyK/mCc40B1p+LC27xHnGgYjKCwEgvuUc2QDHGCcG1aWXgayt
uCB8ehJukhn/wJwMl2FwbzMQ15s1qn0+Q/C2xjcV2swDDX5aR4KJaJu7mMjjnfCJBbBqi6CfKsPx
uI70VcNuqOxtnN6aTa5XDnTILO62HBd4PKgn0FbilRtRKHlJcU6VbK8s7wgsVJe5JovHGORXwC6m
rTnr1mcieRC8YNym7LFJWGUkTvP8qyryxyLFhzYugUFN8E3iGgscGOg7kOXfhKrLfTXXF7bmh1n3
z3aQnR0jqXbKddr9PJxxmqIonZk8wwgJYVmPLwQAfjRzCkpUvci+TZG6uCiJSp810SAfg2WxosVg
G6Uq+VMSDZDnpL4VQlkcdLvWmHEbdhgtGAkdqxriAMtiarp5XY7Q5jSZfz9oX+GebM19AEMeobMH
1MES4oEcAL0hvW23ZJqlaT7tfdfCxeDkh7AR+GA5lmnuYZnyP+g2aAbqNrLIM7qI7M9so8QxcHSo
2giehG+xgcf20Swm33kPFSfvLtPCvoRQjJGIYOrHl7mf3RkhHAVzHdLjdIhaq4GVqoOiHnl+Z0fS
S97LFA1tErxmBlXpxOyM2ySeTnXCh0I51pNTiO7P+OxKysk8xBnsFPbfzGXudCfTKb7lF0pdb2um
KeJvqLc8/p76tqOjJf4Gw38EPAwRGKxWk4EMiwD05lnQtgiC0zHKRHsqGp1wLwoG4yUIH0O/N27b
vfdW/VKOznM6GqyzFYDf2rDxjCb3KXliPMnmy1ijYHZzdujBPNxqp5I36lEXH2PYnwzsVAa2RbS6
67L029Y5JQeEHcAdY0zJ33xLc5HEYGHQG3IF8yPJWAHUDDLLuorU2h/b8ZA/NF4QDYSub11r+g4z
8VQMw51ye3FK7Omzg3U8FqF9JE3h03u2wKI9+FOI6sGDZURPypNHPC7IzXd+6z4ahbWZqoVEMQmi
IrtacinObcI1tYYb2YzOtmXsro567JXpaD7AZjnKr8HrjHsexrgvXVgA6bJho0dbIDvvgOoc5dsD
SFdrh2yZkyJ+k4O+zK3vnOFEt1tiiH9zK/1RxUcRDF1UGgCOEw1AAeY1McL4OtEn5LEauRl6HMAE
KkUVGUsbtyAu1y93Am3zzglGMnDl5OJaq1lOhD9WbbxXPd7/zunn7UQWE9gn1kEKbjvaR5qM0Rqx
0/T9NVvzfztvVJjl1I/iNLiUaJmkrQAImGzfdYKe3SAccB7tM8l0h6U2nwnyEvho42CFAflRhike
Pz/1mh10eG/Imi+QlaHMtg8GwrzQm1AkQxhDkVbvm6J2LtLJv4TB4xNszzLTojjmx2CBucgd4hzT
NxzR+d5d4Tym0+/SniBM8pu2nsdSyMGsZrgYveY9lH1wkmS7McQkJZWmySmTbp/NXoYSKj0TcYyS
D2PElub3t1wCpBcdG+YssL6QCwqywsd7c059DFggBD0I4KWOgpxdpGGiDZ7Uky65M71qFhuqowB2
QRa+hi7g+xdJcYwoMP1SpYuUOVdvOi6PddVMp7JRn0FPmCw034SVzpb2quWFoDmPK+eE9KfaMIqF
OF3Gv+T4C1LkapzkZ/aXmImIsi51D5+osyTCNMSdYNMWzuHGPlRqiU8qW57RvyC6y8KPPDB+iJZq
9nkWgJ+Bek16pnWUefBr9sj5dqonL05XFW2G+asgjMku71XY/zDcfU05PTEjxvG+vXSyMa6tB3qi
lL+AZR+VuxxDFcLvcMlcrCSVhzk9KbkM+75qzmVWzZgeCaTxoF5jAaiw7yEUKdAD+an3laEy3JVx
yuBDvY4LeFKZkAYyUjdRtabudUHEmsgOC0xXwjiem6/SxsBJINW7hoEiUwjarwuy/HpGmDgb56A+
GW0gDo7fWPhEmvfZF48tnhGFtvIyLMUH7D1B58EiM5yXbmO1Lh+laPDI4Z1jSr/srM8Fch/PQkTJ
QcFnlAa3XtX3pANhZfHkKzUMKaYDmzc/4Lblk4vq6RVyll55fV/oBKwnJ1PfiYGD1/SRUWY2Bzgn
5KlUXgcwgdA9c62JLVfaj34d/Ar6CmVif59VA+P7aogPjeGzwyjNT2/6YzJXzoX3ngvsr3YYfHeN
3IHd/ce2etEtSUzcGy+B0MMJtyHLA40lbPHWW6GPekWLalT2KTDnZwAKG2C3DzHP2m2+qg71YG8z
L3l2cRAj5wIkKApE1HQqkqg9onurfKdt7e4bimayR1iwJuhcO9UdxpIbcCE7mOFHhacwx0kyYFwi
aQjp9uD/iCU4kwHzPEoLK0vv3hGYchFMFbFAJ2DigHwD3vGu3oX3az+ybdrkPORAYNAdGi41fojS
12pGrPONs1eCJmYsmjZKXBnhJX82Ahx22MvYvpNh2TGbpXIz4RMIJEyWDbWkyZBgMTv0cqV3QYXk
H8NvFUIdMcjTgAJ0wbqy49P/lYXwZ6Yx/zLGljQU6II+hjQWC68sBSO/oqFTGQpquXzT4ZInHy/8
/7vy7DHoHXcJH8g2QKdv4L51sy894DspsnPad59DS7/iGz2i1LL4DeEn2EiIc7JN78Lhys198Mfm
lzXi3GKL+pAF5VdYCnrFAbXsuOyXDpE7u4rvamrPSTFeezKYNlOvblAwqJGt9nkhw8cxGrTjQr0n
uFE2cx7/ZMt0LFLOpsDiYsFnDF184/vyXYfOLbYo2FPhcFBO11E5ZKrqfj2bf/tpFil5XYxns2NU
ZFk1RT2i8ql4kjq8ljZB6gpYpzs2L73rv1U9Yp9lonRdX3VbDq8eQISKcVL2m/G4hzTJgvpkNG9y
oq1pnVdjHPAcNoxLLFMfREjIDukEB9AhrIySoUEAsxkm9h+BVT+l86x3PB/OkMOj1jmRobhP+HTJ
YrON4zwsb6LqSB/iOYl3z64eZ/Z13PmRbFW1mdcDBDJMTqngbOzOrGH3oWGQOOth2sFgI6Oa9sF9
NVKcn4zQNuFgwfPmxL6OYC3tGq6hb1KlzS2TyWr1hJVYO2+OMQwbSttuOySSwbMvH6YQLSrRx18y
Nd6ZCrT7uJlMdq72H89/QbEPcGDkU8J4IaL1tKhhj4EOT7rtiHdutVER/rpJnf7IOJUEUf1n1dsk
ECVIfnZB4xlIHH2VRNQbFuIJjIyk3Lwt4/iCvgNgml+/+KK6lml8n7Q8j3zz205//KTPd2PH8Dyt
0ruCNTAQkg+213pb5XfaGq9wLF5t09gsmiBoy+d2wnC0zmfC30aHiTPv8Lt1uIvh1losKAPoc+zk
fOFx2Yvs0cYDxGxBH4LZ/Ha84WXC7bDQm+TMjA2neUoT2ClFmqLarSFsmF31HRh9eNS1a3ESim8j
YzVTsFfeuTM/aaidP4xh5Ca2cRHFebcZKxpHnz0Nl1LI29BonjdUoLXxlNY8BNHoNJFNO7ARYgHl
nWFGVNtqMDI0wvGHZeJQSDoMM9J3oxi59T1145lAwptqnaNRkXpRhqfAZ3Yu9a+KdCULmeQOueQd
OIsHe5x3TJZenBBnXAZHhHa5jqSrsDp6BrWhgANoBRVnH+iQbe+xpPRqpFqDbe3/WLAYo8CGCtOW
KJcJ92oPlJnWgvzEF91d5oEU85PxOJdU79SQM15mSXDw/LkiZmyP2bQ3oWSkeHxZkvoPRhWGo7nC
fFYKChz2+wOALgfWF8VY+ddd3C9RDi80dbAYdL6DW3qNCe7haMXJ49H84dXtIIRw1RuMaTdVxW1m
glua+9i9K2mKGvYXANaksHn3fdKHWv+AOy/E2/FQmsbPUj8VECwP2kFcHOiMeepAlyeN/DFHQjAH
A0MCT21ad3Z2fW0/+LL+zbJA7lyVPifIFxPA5BxCWTQsabIJg8Q+9XBW8t5/78biU6Lfm1lo7irf
uomZZfOIykbfMiy7WgMSgq8UEl4G+iZApmRO6IEz7Ngg5iBCzjKm4klf+tB1SE7iRmyUTzXjPVmW
m0bdCKUhDbK3LK6Ly9C4ch9m8EFN7TNNbO+zMFYbO6nmqFi4IEviPHSMo2MGQFK3xm82oJJ//kjG
+LEOh/TWuhUfSczzOIv1DpoeG5u53Do6jqaFe46C4bSECfskI2BnWIzvZtUkV9RUIKyoXiANipX3
406Ws2lZlXe+8eChPDgjs17RlD2n+JiFWzt8y5hIReBM6k2z8nra8FfaIbulcWCUPbl/UfEvG5+n
6467fY/CaGsuptwbUvZbb2HYuYQYyxXbJIATgr/ahV+OiToiax5gr7eYxVFMA7eFaIl9L+KMh5eD
6LSMqwwOGs96fFhHS6hjiwtpW/gxJmvzugTWUw00YZN44SFFU8HL9jWaIlutcQSbGjoDBAmKZsQ+
HH1e4NzcXr9XNoX8WKF5xwyCKbtgFjBnjLbaIPyD6AksTNtd6Ebrc9XMLwz+JDNR6wp695esZ9bb
3UmKWT00nXHW4tZy75R94G6HxYRtt96u/RhOZ3O0I1eMPG/G9C0xz7EzvOqJq78r2/XqvUut6s1N
waQNvd8hRzZhV5LOdsPjozYCZ1JE8fXWDNqEQzvvXW/5SByLyYIX79XoPvkiQdtH+oWqQIEGpjov
hnkxgu6uNpS7CU32x/lMy2Uypc40loyZEnvG2kxAT/pQeeZ3rOipOa7O3AJoQZ3xJsbmyTKt5lqp
hMw/VMCMAO5Fm3+5dstmzBhWLM4j9gS5vtqBQee5QKoQDSFxbLihdmQtlnfwj1PMzcZ3V1PbkKuM
GCnkgUuUZycAY8EydedX7QfDCT9CjEptm0OD2fUWRd5YJhzUXu7s3NG9ebgLgGs2zJG9l+7VyOvV
zxMQ3FZXV3NECWSMikstmaIudNnuTiDPEx/wSVWUx7wcSK4c9l1f3OVtYN0KTPq7pSjQHiNTwdxu
PSIOCxC6T5/EJLjsH/cgwKI6dSZKSe5ty2VROTG0ZGTCeVq4ZaSHjpGLAbmr7WlO4mJP73ZAT/vg
LsZPnTdRY4H05GGT47/z1yVCeqmCX0NtZKeuB/kFymdjGQl0UB+FvZ2GN9TwKYtlPmlGonuLuMCt
6RERa1Ym71xg1o+Lo9KtGQQLFSx+bpkyjPCTlqZ7RM+OocLeK/KVYuJmZ3xSbm1K0GL9ewNbPoqz
VVpknIfBv1jTFCUdP6RpYkHIhbGc295GX2odApL9HoOAdrHNKLFynvVfjmvfT8lIk6sewVF3p9QO
LsZa9QJGX/YKi/nGGPRDOGVltPTOES/SeJdxaeVrDrQaIHknZnoSjviZF+Q1wlXbyTAHnqrympgD
QyIPmnDIpMEatkWT/PF6L4aBBzLF4X7fNUP3jRyE4VzOAmu5OE7gnkes1EFSP4jQfl+B0gQ8OYKn
ju34BHbepURMbV2+HJZBHFVfvPVBYn5QAa6ppPFD51njHW28vtYhlXnZFW8sdc1bEUzBOVwBQo5+
tl1JFiX2z6n7A6nGRRpA7IrLtId9HguDJE2uzvhhlcK4Oml7AxjtHfI+ZasgJYe3VURmwREcrvGa
/oJlrMiQzuRw1+ePRrG8SXvimchW7XZCsmWv7eZWP5nDUJzqQu0Gdjp0tmCHUM0uh2kmm9UkqItz
ZZuSgLjtJ6AMUDwvTdn9tWtVYyvR6cpSwjEJ0S8iBfElg3XStxXPIMfojiZJwxmqkijUVHbKcZ5l
5hwyxw/37ZQdQsaOcm7c+xJSxzP3FuDY/qMzUDKXDExFZKGUDJu/E8e+ZTK6cAXpp6OmPxiNEWFk
PXG+xqyR28RlEwpqAOTudzG2b1KFN1t9+9K86zE7J3NbfXig22jHNP2r0yj23O3yZSdMFpxsD1Jp
3lqDmhiHqLMFQ/hSuCRge/nZTRpv24Jd2Q74y6aciQh41xKHKCCPGUbUjDVmYNQUSBFlfRdNM8eI
OSf+TqTpo5vnz2DIvUPnIfScMESUAwNNP8Fb3Xbdu6f7dMfbSd1ZyIvRrtpWeenz1HnWCVyE1Vnj
mHlEyNmPQS3n0dRF1nLt2Q4dGsu/b7rwTicMhIUiwzVTznICaMJ8GLQN1IUEVNnQvUwDobnhUOQH
fR8uNmHTTfNLl2YkhLbusDBbO/Mf6tKltlPgWTAq7TiuQMHiaTrIHmdJUrUPRTg2b1AqP5OdsAFn
0gYhgGXInMiFJ8P4mvohNkOuKPrsby+BOzWszXXKUZkK0nQ8K70JAOfbwddb60weFs3FDCLMw8Qx
sONHhZfdZy6Fg9uJZMvD+2/h+Z9xmz8Uoqn3M8sIOKrti2Dyhsih3MI9OCUmOzZqANoe2wLvEkYG
FTtzmenMgsTrXvx4hQrM2BQgAECX6ZHkzzt3mB1c64AtDKvYT0734pV/g1Y798zVRmSW2VLyHEQA
eNNm8IBw9uraWbvv6z/SDN19P65SGo6SijIPIx+nmds0bFNKyRw4fsj18Dkl4rV2PUaQtL5l4V8N
/GgJQNO2Z186JYyqqYdARLKj4Gzcuf0nkhUc4qjxd1qrPyMwn8iqyjeEthPYH24vMtJfF1KgoORt
4xKX5yTLY9tohZeVijmZy+Mwlve5F5hRJ1epFbISEM9jwYFi97xDGboVqmO5N+v8pMFLVW4f447x
XqQed+z3P2lEficjJSw538PetOZD17egbyZ4EzZ7C39w76Y+AycxvTurvrFvw9+x1/x1VrGF70Cv
7ZiBmJ2pGO3ApqD++WmW7lktNcZ0xiuyhD8NDyeDEPiDTh+r4BgsG8HT0TeNfcPG0XOcByLTGpNM
e9ehRA/kZ4W2agvJSXLTzJX8Qif/G8nqvptBkZr8sGYngo1VazSSRvAyOeJXpYw/onXOWegONzUd
apk8+f505G/fG3QduzrOYaBZ2RSh071J+O9cNa4BN4LFRSKMF5Az4XYxpn3QYVLRiiw3ae6x6FzR
oGB0ZsGFxr1iFAaRWaFEsIf6p9Lr2GdAKhDYP7Gy/yjztYM3p1h+EHgP2jvtQ2dXa8zenSH+hAUC
WjNAm9/ay7QrF1OfiPvuwr959YQv4bOwy57xzqXRLGmDcs6PLUZBpkigwCaaA4cabzK9G+Bbhdi1
JVwckoXJmoccjrr4iEuPURNH9gZAzs9kIOG1K11skbS/+Jn54bB6QfDg3HtlzsObLXmegjLFlpKS
HzFPB5AwG2Kp0c/cp3axbeVP4x/hYmd70RW/yWtkpdyOSCkWv4vCwW1ZANJgB1D0GY6n27m3gaIX
9MAjoBDDc9BX1POrWZgXhYZ5YTB/SEMsaRZQlgR5N6K67A9Lrwv2UCzyhkk+txH8bsmnAqCJzywZ
+B1KTbAvzwJOh5ygD3XjOtJ1/H1eaerT9L3zgifiIfbLHKQna5D3NQoTxd/b+jFb0gRggde03IF5
+slzf+IiXJCH0KNDA9QcBjlgtCB8AyLcX+OUE1x0It7HofMgWooMq1MXKySEIcja+wWryD7TCOFC
rPWeIXemSjl+SaSxS//LdB9RtZ4rf3qfM+R8DdaLTcZqhb1524HIRvtxSP12lyQ50EEPKgVyamCU
BaS/dRE2+qs3jrREK8gvWI6HOv/hOFWsgyN34BrIR20fUgeraZ0B1+pLGnsb9/OYLjtXQ66OaYSg
8a86OPXdA66tccjwGI8/ixqPhY9G2CJh6KySHe1/GA0DL9FTWGFi+6c0E7IA2vnNGHkTW6TjAIZe
QzHhbyWmnR1Qwz8YzMdBFw9+SdmoUJxMekaSmLC0RdG9S7ClXGey2/3xKEVYsBuwN70swCsVoxnR
6SXIIcQvNKRYCLNh2BUloVYpUTyXJnYePJRCmcYVNNj2n1gy4cLPe7NFbBz1gv/M9itz58+1fmSM
NXREzKMh9HLrT8Eed0ySI1ObaeMzgTzNNuRC9jvnMBHu1vZTl76g4WcSz3Fe3o0SxazktddiRkw0
2p+20z7Oo7YikqwTsqLDM8yMU1rby7lcXDNyZqhzuK8HYb7IOBkp11O9n6f2q0366pghL/RarnPK
6m87JqfAXLX6fX3PyrY9L1nzFQIyxp1eH4I0/Itt/mMBd5rn9u/ZtOejP8NSElwHWhUBK4BlJ7z5
sbMU6DBGBE3rFpferU7xXW+WwaOll4vu3OTmYu2KMLqWu06W40VK9wk+dP/krJCf2e94HC6KMbn2
1pYZcQFF57VxQ1g/wnH2gaityBRmfekastYMjIN1zUmC96A6NK7jHibKFFkZ2yVBw7KAg9vLdPXK
UzwdphbHdxjoZfc/3J3JcuRIlmV/pST2iMKgUAAtlbmweeJMOuncQEh3EvOomL++jzIysyIiq6ur
FrXoFgkJF3eaGWGAQqH63r3njmpwN7VtBOyn1dklh34/4GLeGgz3lWPoFZM4aaQduQ72GZAvsAnM
jusuQZPfmfUeqH6wQnhcXo8KH6A6cd6CtWHY/Jxa2JpFHRJ7ZzgUhfvArE8Hnh6HK1rzWKJeXvnS
gp4HzisL6VNVZXJqHLZgJoKvlYAB2sf2a8tBbgeTIq5hJdbZMtBZ2UvmXtdomcOkHjYL60auyXWc
qfAsk+xbqqZTWmQUnAqQsIAdiNZIHnOfxuGUFu+QzHbTMOyzubhPkKz7sXEIcmoRvTtVhJ5DVwri
9Si5tWFM4aQOxnkHZA0s8EQNuxTwXeT0qXJxlbZwtgdkg21YJvswzO/GCoSdyX2wsRL/w4rqyyhi
ByZ1fnSd6q0CD772qVTjzqP57aF+sDvrhxfaI8isjHJIt0us2kMaPtjbqffAN9bRp5+VD/lCl6zV
TXWHpY47Bd+COHkPXaJwCPqGZzBxV5RmSr5Pn6B0Yb4hvgFgWcrVhLhOT5ypMTMsDJTsVQz0NRgJ
DwQWAJsaUpeJwrxSDlMbi22QLq1JUVoS6oQD8zJG88MoElxC8VsQodldsgKmZryNCUzaeyzgCbKT
mxDVbSctxPizL09jhmtcWdOVWTVnSImoc9Cn9rSM//MQMPFPEXFENHqeLx0dREgImA51/l1eGlWZ
wfhqlJesph4DxvEsguVtRmm9whZ/rkg6ujZTGZzpVbVba5FvLBOGw8zNf8c25KGrreqlM1AqZbZP
U1rLrEi+OQv4MjxNMKMYHeV7oza5y5MHtzXMe7C0kjm5ra4cUwCkIkoEs3+JjLSgbDxn4raMqNeW
FcQg6C3f3NSp6OQgza4RMK7icroxRF+uK9NqDnS01E3tbX/Lhk06TFGRXdKuEnN2N4Yo4ppg9q5C
vJG/JZj/mP5X9FHd/paq+YeA6H+KbfNM1rweiG/HFtL5c0C0w8BGjWOgnRON1ME63jas+uCkfJr1
oH7A/ZsQc5Z2M9cKyUPtBLsSKS0LzPnUZiBKHBp6aOGiXWbE7MTIylvbTXJo24zAjAiikZmIY1oT
zpFOFE0dhVBt3Vd1vWkAJt25fYNh2pr2QSHE2alyQoBHj75qEQWP/mxs0PT6d00/NTsfQPb/JX/N
Cv4p8tujgGKajm3rIEsp/jR60CyCaHGQ6pLmhaOmktZtFcbntDPiZ5e2N/XCiL5eQU++xjLz0ubx
x6gmxEEJ23UzTxpKVyXbJAMw8hY19czcVM7XGegWXEARrqreRZtK7fArQnqBL4ZS9RQTOXPAKK/u
Ysn/bAX+TVQgRjLSbS6sLN6ctnxX7fgClFmDAZW9mdqxwbtLJ6e306cxsND0deS4FZ3cBKbq98tc
WY+dYcmdliduIzTsK+HwcHVqu3rI0+iBXTubP4o8Fyc2AUox9a0Sr45OsK1y9jDA+A2IitdyXHkN
IR2WfmM/wjKr09w8IvrXCTaYeOpMwbwDT1N0QI7msDNvqCcvx2lwWYxU5bhu2CfraOaB7gPkwKWP
qFHXLP4K336H+xvcuMhcAzIRrsJ4PhWEPxwai/xu15kClMDRayXiT3sY/N3kQ8tSOSK7SBPeS5v8
8q9A1jwTGcTlAdSLYVjY7izrujVZi7UQmuCraL/S4Su+sXEApM4eEQRh3ycA//3bKQTmA/Kguo5d
GjjAXN9nIsHmndQM+hgGDn4D6/L1v6mU1qUIzPs59+LvHByI8p5Z1RmfQlXLzZjDAvoKWG+qITxX
3RuRPNc2CqgDoV/JnjZO8AZslSX5jFy1bpEjLGpn19yc28izzfcedMlaNN6VQ0zrNV0g9PC2uqFD
7m/G2D0hp3PPVr2gyJaqvI0HG41PL969avRY2NOLmXVDj7L6T2eerH03mNNmgE52t7Q/IKZeGJ8F
oQXlcmXbUb0NGsQC4ARBvVVNfFcM5nNSJRlsF/BGsRYttHrpTH8PuiWkzCtfonszJxqYymkfs6XR
0MlaUYeEPg42pPluMoVk6XTdaC/0MiOFzgxCFCm5rOzYtJ+kgjk/o7neLDHMRddZ1BGiWXmrBqDR
NY7iTeulJpvcwUW5j2EwFCOtlWjM8AM02e7ryfGvf5j91F//jb//qOq5ZZ3U/emvf32sCv77N/2e
f7zmj+/461XyowUv+Nn9p6/af1TXb8WH+vOL/vDJ/Pa/Hd3mrXv7w190SkU33/Uf7Xz/ofq8+zoK
ZnH9yv/qD//l4+tTHuf64y+//Kj6stOfFiVV+cvffnT8+ZdffOKO//X3H/+3n+nj/8svfJE2St7+
/IaPN9X95Rchf/UclODoEYVORpWkWY4fXz8xf8UzYaGOs12TB4rLRMojqot5k/Or67uBBbdDuhaJ
JrxJVf3Xj6xfTZxUUKs93yE9V1i//P3A/vb0+u2C/cdPs8B1/him6biWDW3TFjzLhBnYjg7b/N1a
gDgBWUY9kjZbDEV4wM4RAuSSKGLawmePN1u9NtBG3YXwSNJ4vVDdQcaYd16AyIKdTrEzG/aHlYtO
npBVeW/USAly9sOXFGXx0YT4iawcxDJUd3vXZXl/aLqIpOHZKo/2CJoP8J29J9adjSsGALFJ2yS9
U+bcrhtv8tGsi+5gqkht3Tqrjj7kbJq5bXlyTTZt2gizp7uZUOnGR2mo2UD2JOZPUuDpdTnIS4RH
u2G0hLubyVE7d/jUN8LQPIra67asWSHxixEdQF+JVcUdzkpWZsXa7DyTVFh6iPTn3JsA85rpaCJw
R9BG2lfxRmIYQA1WUIrPcT5tYoiNmwJ/9a5OPeuIOd0Ctx+rBye1WeVkPX1nfsGumst3HocxbQoy
N63Yrw9VBCMpZ+W+UY0Ktr4dYu7IYmuLYSbbuzhl1jHdv1ua++hde8h1qZc6W/aT/m6E2ob0Ef/c
Amfl7DYhMXtgR28Q3yKx5enAboFl5oI2De4c9ttqkBjHUSZukkj8QP6MhK+T9a01gjIAtgS81phr
lB7I8GwL/4kXla+Q/K/9aaG5p4j3Q2jCM6qbCHLrIvt9FgvkBVc1LN7rhrr+iAknF+UO8IY4NPkY
4ZmB/k1vmd+wLDUlP8JQ16Qy8VlmW28iUwAca8xub+RoNon/AZQiiKyQVGK/t1XtfqfVW69F0ohH
OKrBlT8K6IEBTTbKuJMJp1LOmAiqdtyzLnO/sY4Q9YlwQGvjgr0niWEhQbu3/BfXC8YD6xTvFIy+
+D6lZXTV24O5V7VbfQcdihRHpQUt6ipOk71VdjNg84B/bKfwpZ9besCzEbMwHQgZ3w5Bjreem+21
alV+V2WJe9PaFEcpW4087K0BUppfVuI0hmOw85J8PDmkMl9XdeZSkskC/8qcyEgAJGWfozo270fA
P1eQQ8xjEw71LVkM6W6siuhzcQaU6Vif2+usyvJHMzTLRxsA7CpNx+p7E/rRBS7zeDZKb9kHISSh
TQlY8xq27HRT9gUZniyJKF8EVO/UYgnyIx3IWCJH/wAQ0mXrBdKVB914adhFnKScw4c+T9UeOmF5
Go0xeRgcaeytpaUGarhxNW8CvBhXQdHIm6wzaS/lgIUvyMjoqnY8kj8caI5XgGEQnRt5c1sPGMDn
msrlqk27/sULs/yO+EEgpksF97WM6fNOczQdKyuZMDM2gBRV6CWfvoqmOwMyxa3fuT5IdYwwzdDG
e4jF/UddxPh1CNa4o0RqswYq6z4/GJOyTz2WAur1KjWuanqYPyyjSJ/8ATezPyg0LYNdgC63wJpG
NKJQ6GK8q+uIkAq3f629OLoLgBJCsqNtiPHVKy9BWkz3NpQyOLV2uyQb+NHx7ZhW8jbD14p3RiIq
zJVB3T317lKSFT9Mt4OnPMcdvzHE7vOS4hjdd4zkl1xWUqxk6lvNiY2A+qlbAT8GEtIPdKOsV4BA
DCaH4BUo1ZlPbGBayGI7Ob2OoFhKQiyHdmx3MjHZ8kY0yd/YSXWw5ha/fUskNeqtrfCsxQUlazxX
9SsCIhpguWh+Zh6FrKhNaEZXdE2OAZ73+yhvh5956ru31JNDzMKIwNcNN0oGY7IqzCPapnBbLRVz
kiVjfwTlbpPeGShyRI0UWfOMeVmyqNmQzzVhXZ3JE2toFzeGU2M0mfEseJ094dngjN4UUeyRKzSg
0vT9oniC4BXf9biP7uZlouSQhGK6lAvZJF7BnvmYRVXDrVGDu5Sdm+BB6fKjNSOKL+ECUCP2PJx3
MP/lA79K0EYsJZjCohrjbxOkprfeDclFHkxKGrWgxDIlcXsohtzcycHTkBjfolXYjOiE8xJNvrBw
gBS+gnuQm/ssI3SavpcoaO/2kKdQIodsVQ0ZbVtVUksNfOZzFr/+ChOqIgbDD7py3U3kWull766R
s3XpUMLdL0USrYe6TW6qqQyfJp5c2YoSbfyiiPc9L4OSn0QDz2RiLvMzstLqjB5g3jemYd3GPDgQ
nvjl9G7A4X4Ig4xSMMUy2uz0PlDld6aOQDREeoKA5L1yD7Xf+Un+U9XQoVQ0B7dNZPurwAIVTQvW
qE4Aaq1bOOUVYI4KEY2DPVSsgy7wZrzJMmElGrnI2JPJeE7d1KWcXseX3urDg5gqitqFFNswcMQP
cGEADyQuva1Kq+ASZH56lTS599J0Tna2yjD/bjWt/1JAE4EN2Hgp8G4Ueyjk1H0T+flHZ7vLnnsC
eY/fDdUqrAFirOg1lycElZSWc/idOfXPQ+L4C73aoNouKaX63k1DuPCR5a/rOoXn4RSpRGFG5DLy
PvfelLPzrXYTG9+35FSIL5e9H4bXemlEPoayBeIctkdyPQPcwZCSUdR2GWU7s1vS6zxoqRgp1EI3
5uSm3xLCkX/SgcVi6qLaYvs32tMOdgHS78wfblGWe5coxXa2GVvTuhr9JGMImKyfUiHghQN6A4Zq
kJdAbhsM86tOQHwSxA/taiUDWplLBHkMIJNcE6aL+MUNEHoQLuyQRtsuziawo4LYWtIIgz0ezwLf
X1Sx+c68Ooc5bDeEHDI8EZI5c/C+WLS70IXJ+qaHvY11IKR9QY/LEgeLvC0Y3R3pvmvHDvpm17Hj
GzEkhNRx2av0yY0s4bStTKx3P31G/iv3Lw9TFWUpbdwsK85UuC1US/3CebLmar423Gp8HtM44skf
4yHBiCBdQuPMimql0cbODrc4MCtqxVl1bXvkAiarHlH1PnSiAPlXOHXONsxzBDALpWKgmBQGHpb6
vQxhUc1XSwm7j9q67UZvC9HKIkVXmnjEpSSQq/tJ7FwwliGGbwtlvrlA80KsPaqHtv6W+k9D9OAh
VyXuuStipN/VoZ5Os/eh4nuSBZnjgrWiW2G76WpBsZjK66S9U/VDFchDINsfuOrWo+PgZxiPiIGZ
L2CQVIfRfJjRauc9vSajoWoyErGUP+MWfyrc/ux11ok4tMemdp+8Nt/PJRki0bLFDtH4e/obK2tM
YRQY5WtlojcQDeqf7rHNsIyKdMaDXYiJUGH6FIS52Ba6mPDBTDJYZkTMVevOSXAy2/0DSX+HtG22
NHiwi6as8oU1ftiITDdhOXtPWdc0H11OrAzzNlEZ0xuDZ96OsXdjx/TRAgpbp07N+OubZMGu6jNl
RE6MJ45FJJrSFF4Y0d9wlev8MZEpiFOBRnVMXHbZPcqrBQkbXbDwFUJEvqkT7yfdvNuaByBBXJBl
RjIqlTs9U8C6RXWQ0yGnNNJTDgfXSalxTdF/3ukNNchFF/yLF92RbWOhglhoGC668FblwZYwby1a
9MQOAtK3qKkwfxB4gwDczdZe0seHcCZspSK24D4iJ/IWKlO2ykweNZ6fs/BEjmLWXURsFfbOCkHz
uhfze8fOaF1Kpfh9RP2F0DkjbtvmiTbl1VSJO8iNgPec8h5ooWRjHsC3HgO16sfhhZXqa7cE1gYV
z95I4UQhoaU9xabGrKZVslDMbKqEuOCWp32WiHdijT9MtE/PHULpXRvwRE8SylC9QZ6qYHNG4ofH
TO/0z3QwCO6pDLVLekKriZqOt+GEFr8VAMup+nbU4pFrLyN9njagftAX9QvQg5AIIqd69Hxdf+sm
FtQeviOKkO8LD2Kd/tMevDA1N0MQEluCUHhvjhryHJhvAKQQjDWTQLSXYT7IIXlmRl4fm4Kal2uG
2XZoOveFDGf3ZpoaDzpyNqlP3+i9O+BYMZK8wbmSduhSUXGWbkOTLb6gUQnup6jN3k2ankSUjeJN
iaI+uzlWIRZzEZlLsi0uaVTnT+BtrOugJXEC6jJN4r0inhTgpAFP2gTidWSPPiBtNa0bpzOyc4Xi
lImnC+UTTQiIQm0hD1Ik+qzZBOX2Q8hTnvwfDRRNAl0zSO+p7TlYMMLsWFSYP/pGhld1i8J6zLNo
5xd1/pyRArkyzd6+kHdG5suYA/9i9KesNy3Fu+25RmXQeT2YjMZ/Hiq1PBiA0XblBDzy6IhFPFWB
HTwqC4QTcG6FV0emGGxr7u9dhABGXQe5Q2V1sbt5G5SY0VjSwIo/jJjnvjdTiKe11zMUvk733Mce
mYGNS1NtSwA9ziLMp21yDK1heWbzq4hAwhFabsRSlNups4l/dj3j1c+S+mcZmjna0YKdTivN5Yja
lBW951UlPoeAWCkUpWyLa8s9NV1ZH0rC5DGa1OHempXEDNrDcsR7VukKtcI/O/kLdzlWIto3hbCa
/RKgL6FnlAFf7HuQYAvBjzMRUfiOwl0Zz9HFVw58Ic/EYrgQFDdjcDsAmHgD5h2gXogIpfGDBACi
teCdhnljNN3yQZon7Xqx2MU5V615aV2TVlQVR/UZLYh75eCohiVIAd9NJp4h80imjGX7GY2JjHho
SbuX7TQ2a6q27IRoL8rWL6+t3kxvPbrGJ95lnJlKYAON/QzOWbaXel5S3a6wG6SaRX6uEjKWOwys
W9Q500OSKXFaPHAwwrNpmqI9R2xXls5Ts7jT65L58sb0yQYbWPuesQrUPETzZD2naY3eZlxgvk0L
CVx1iIx8oQ2SKL8N6GYL1o/NkKunpJrl45CxldxkY0Te7Ywq+bMOVH1T+0o9hbSsCbiUTgTaK2zg
OwqiQmXTGNuisUkYZE9K13+aO+tt6eYEVz3+bE6F4RHn22b9NvUiQdL10AaMWm/2WWr1ffwo2nAq
NrJN0GK45PWaCL2b6a5wESaatm3uvZEDBHcuUrriw1Nd+DdTSiuTOE+W5lV1JNUeSGxpsRNx9UfZ
xFrX1KjWkwToAciYQB5pYXZkxV5f82L1zRBR8UAuU1efyW+kvmL5040zRjRiem+56O3Wd5YUI7+A
3Jbn/5GC6P9DpU5JgfD/XOqkNJ2UyY8/1Dr1O36rdUKM+9UWiCN9V0CZoKZJSfO3Yqf+EfJI/U+u
MF3bc8Q/qp2W+yutSMcEJuRYlic93vW3aic/Ih1ewPL1oWUL2/X/O9VOijh/qHa6lFQpnUo6FByh
g6BPN/d+V+0sCQIJPYmPag76zVSZ5zqf9vg7zkNQXGlpdASICgDdJurmcwQtyAF9Y8YWmjrvOsdH
RMXSmqGRZ58WRjMLh9rUnhbHPUhGO+BFwjNxG6TdrvF4GR/mYi5rsAk04iUusitzHvdu0e3mQAAC
CVE/mWevmfYzAA0b3VefNeshmPY+vEEG+q0Uausr71r/qY9ZFKw+X0JbbVuKJKG4m+jZVjF9tcC7
Fp537UfLviz7s8NqQybWrSuzUzm2K1uqrecKAC8/8JNyeN0ud1vySxe87BC4K7XtHOxu5hrK+xbV
6jpAPpEADqbTOHJEY4p2jXcphaaOM6KPpjL7TbCwYePdjos6Le52WTDvHet6dMgMLkBz8E+kC2y5
NZmleQ1Fgj0mh/MCSmDBDhTY74gtDj59Z9T3u9DpCXTPP/tyhgzKA2y6DOm0h5XM47Vd6a9nzrnO
sl7rK5Bm+Sl1spPB4ea7shweQ64i8pl9RLSmPj6750sb/rXkbFf2fF5IxRplBiOm2zaEnQOXkUa3
SSMudDqxVRUHZtUd8W/0wnHSUqapyS1blnbrFwhTMxQHAwGLDYOEAaK/bttRRfY+XfSN+lRjptj5
LuMrJsHNsg+tYCJkaKBI3ukzkPeEF+gzSBkBvv9pCfchmClpOJTkgH2RamRBeo9IbtdXVh8oOSMH
/fX1FdSnwKYKrS8byL2VVL99UX2BlOlds+Tcg62iLG/eQoE86SGsL5rncBq1JsU5sYtcgfjd6y9r
cqn1y74+BjnFmCg6XQrZk9pVpUDAPm5G5LRJmqx849tAYGeNnk6/TF8UC1l2JH8Mqdq59N/19+2M
flMazdYj0ACF9LU+ZePsXbesSh3F/RY2uwTGQiNN5FSUJdNTM2RXBG+QTUa4c/ZeEm1OCvmahcsq
K970oU3cMJQIsIawtGW4fX3zYt4TcXgWdnY1hlQDkLbj2NqMzbwvtaCZ4NS4VjuV6ychDoemZd8+
bEbjULJP8VCn2NWA/0ltXvVrYZ+BDAjxFnIVJlZ3LA9xuXHOUdse6tJa65FSwP8teWVWIzdlCPpO
clJYUTwAVxBA13He3eLX3wUiO0mB8IbroU+yFVjsBNptAkOPfgJJWxCv6wxRTAgckyP0EZ8MgA8D
/IOeOGTJdN/Z435pozMItnWI1I+s6DUbqDPxUN3GNuI3fVqSxFzrq6kPaqw5gTOSDPZIDQelr4O+
eh7h9VpbHV0QE24kJ45K+TXrIawpzEZ8YbbUO2oSZK4AXCja7WzLa32SifU9hTUCHMh+WCbVkHzo
bwKZb98i0NJHmMaAi9r8rZ8X5BzOgQ7DN3dud97IbWjjuyUiyYzuqxwMEu6+XOWfweLe1dEjJJvz
GAyPS4Clios+cFvrd8Jy2BoQsvSfPefMcp87iJNxCjaOwWe48xli4VbfVfpM6AFSmLQ2+PSvy8Kd
1nIWCoKBagUHdXQPE+rgHC254oA9JhufOQi8RLcXwS5No6PFLZX6HDSxOTUR8IufvVUcXhFdF4hQ
hUpO0JqvIu7ElPAjMXFUIBpF9K5H6oKCCf3f2c8xVs4PdMFZ5tAFyX/ULN6o265L5iLY1zuDCW5C
Nwejn2wOjofZzWEAmxwzBR0vA1nCfSWYt3MPKqLPmWBC0Q8L9t3oZjgjkbOO6cAgQD3bcLlyLlus
J3DhHBpoGO2ktsQLr22xbGssCcA6mGFt5gHc0mefmzuIi5M+mEWPS754g8xnwrETO3cDo0W/TDZk
C8U8gfhT/wK7cg9LRxnHvZlFgfINvUMOHjUv3tDQgURn0NXoQEkOR9q2s3MTcEAGtpi7xF3O8SBe
mnx4rPLiyiodmu3UmXlfoSfMUL5AqGX9rKgPTnsRxZ+iZE4dnEMcJed6n3HhInPRMaMvKB7OmVlc
6TOUBYcavaZsHTo6JGryZmuSB2g31/pr2ibyutDYTANi0vhEKQRrB7QQjk+PNP13fTlqa3oUangc
0o3fVIdlmh5VO99aA6zbCX8ZawS8qlf2QLw05D2ZXukznHfcAVP3SDIQsB8GF7ZmK822lYT20897
fQCtnndrHeKgjbzMI+F4/3VyC/cQFCey0NeRm17pcUsp5RTZOvOTmwlCUux/t7KFDB+11TMEy6qD
4bsbs8fAGCy3tpFf4XG5t1lQ/I+saf+/a/JL97+y8i3/5f4DQlKe/Ph9v1+/9+9rYP9Xx0YW5trs
0SV9/38sgT2bhr+D3E46jkPr37f+fQkc/BrwrgAyrGNaCKt419+XwN6vrhBuQOveMX2L5v9/Zwls
0X380xpY8vm+SahAwNIaTD+r7d+vgQ1HucnQFOPWs/rmSJb0tyAJ6Wx0w4VPa+jpU5sjtrldKUwM
9DhAR5cQtE+ZW6ERzogUjplcSjay9yA62sq+VZRbzaDViIoFspjZHGLQtXf4qXY8L9LdVIDIgqNI
vRJt96yyTzeARUIgnAtpqa8v8AUY4RDIZecY5LR1/aHP3bt+ghBlyB49t9VGxyUVVKToD0cRvmMs
Jxd/6uot1WqWCjlVAElI1XmcCRkpcCpjkeW46i6EkrPw2clANS+iZ7ntAcPB/wLzhtzs3dTeYmR9
fAfT5PeFRrim0HaA6Idp3x7GtdPX5YkOSrPqW/874I16y27mWU5Gv8X7HWzR9gELdXFpsbnF/B6i
EUIeRle6HDdfn9qgykKJHRWoYk1WlqPkCTXmW3wgT8oS7zwjp1snbp/prySbaLhxVQlmVHm3RRAb
1PIPmZk9QSJRryQnr8LGeo1ynoxGQvKZvoiLZSb7zAI1ECwnmyzvdTlO42oCMSe0FRVB2HdrJhDM
p+k+2NoYqYx2Y+Pnq0Fz7DvTfqZ4KliX2JhB8CF4muCT2S7qWp3zmmfw+4CEpXiimOQbWN9IDa/b
JHCOQVLU4EXZOFVWt3dyYVxopkT7sEqPpcgtpAsIbQm2TvZ9f+82fbstjOgU1N4tgAtQG17m4chD
VBk8szivNnM/PCzBVH+3CSE+gEs90XWzHk2gSs1jDb0bGzGcYgBzMK3b9lD2FWer46NoLhNYkoGn
CDoPt5scE0BI/rsTjdWVMsCdO3i07TGcTtZkX7I2XjsypatTurCKc7RjXTBpXDnm77GNUeSGKtlO
vq4Iz4yOjAUlFoIiJkI4Su2H0J3on0nY31invC6tzj1LjJXyKvzuYuz2bYR9byLAWC/QswFrddHC
TxwIVPpSvNK8YXE1zmtLkdOwLBlRoxChtj2ptfoBggAG0hrMK+f7vIB7CErANWw3kVLoEzSR+HcO
aI5Njag5xXxx384+bWI3D5J0ZtLHyivEdrd9E14IREsxczqEjnJNV0LyaihdSUwpdTaRmc39t68z
puz63BNGdPN1JvuE6IqyswxgMeRFxHByUJBzxo3dosB4wRv8WUpQd4M1sbLESzs2uFsCXBXwWKgL
W2haN/RxA5LvunvkFaQXl8ln1ufiOEnvplnqD6Oh9tO5WB7iL+LnkOzNPoaBqG/KiLlqPfbVjyqv
GEhDuwNuCZ8gCn+YlCSPGEMLojPZ8aUDJrsovwxLunUUonF3aRMcgSMZGG6195Kp2euf4Q700Czi
h3d7BPjIxf0NkXPJNhxt3BQLdP8pKlDKh/0dMph5K2ILggU9w6MPV27jJ4Y6hABVWh9LqAuglM1p
NV6+Ca9GMGLkD2ZUeZTZGH9TzWIVRwFbRh3kNbTeAyHL/qZ1rUc6nNg0W9J6oW3BC7LYk2ftgYJb
MXf+qdMjWfo1k4eZ3RvRaKBVou/gcW+berQiYffRuTJQy2E/eEBwQZ7zLyFes661NnNFIAMSeOO3
+aCMoXNIbqDN1+0hZyImZv+nEUTUKxf1SjfS2JDzpW5tC0lJZngUKb3lvoV9uc5K5FgsuABOZDdG
ive4Cd2etV76/Ws41G3JliVqiG3WbhpSQgyyxbfZyFXUx+rJ4JON9MfX4S6Z9dRVFtUDwqjvexfp
JGh7KDQjV0dKdAhtm/K8cZwjW88Jv+H2a8DPg7638/S2Z2nNKpZpkmk/3hoKc5MEM8by9dMYlI05
TybnIgHEO1wPMTdXWdbgnFG3b76GtdXhQhByvg8MOOVf161J2IWWHS681CL+eN6DVpwORSXv+yWJ
j7Esrkz9++HPXxIXY0BG73rNM/+y5HqDPHjfvs4ENv/tiDAlGd1q5/ghfUq5HL8OwvuSKw0tzskO
6VDX04awhL3sjIlSazH39KoYG4auiBtDdUQfEm1Q2x1Ubmg/akp+zkhenhdTXC6CapNhd9sq5GjH
ZESMVUzzKZqQvnie2W5qB5tzGwxE3gOaiJYyv2mk8Zb2PeYoPbaQBKCYojPb0cJeJQZNtJH77kxv
s2VGX9OuADEDYeC3O94vMDTKivkAXuyymX3B5SHrfHLgNyRUqVio4lSy+nSVT/rt4YyJ0ML5gJ6P
gnXk7ouC+m+PGbbFnGO6Q7kTlc6HQwoSF7wlAuy+dXwOtzYL1BgR2E5f6dxPvWhgmmDbnfp7Z6Q7
2Qv7Zib+fNf1ab9lm9Nu8mYGKxHAyQsHSCydF7zm+VDSJyH1lVzfc1fDXEH93e0WV1wRbuEcO99l
c99E+Sosmmbv1fxGfRd1wgW+E5MdaRR7CeOPZqwlDpE3b4hiaW4CBRoU3MKZMpe/KSzrlciVZxuz
HnDw+HMMFanYiXdggIzU9uDJTepYp4O5ww/UaXVbubGg4FQuE2GUWuFGEC3dayaAYHqD4/FzaYib
p2k0bWwLiYBFEBYbbxBg5l2UNT3FKjwOzKMlIT0kvGEiWec6RK4ALrB4TbGDG4JTr5g3/dJvkJ23
BwmxdHGBiVVN9BJxd26jSuvVLdPbE3dRn6nJ7yggsn4Z6T9XfvnNb8RHgkwNmAUrg4hoJir0z8iM
46tRDLiSovRQz2GON4xLIMuLQ0MUeMWFVGz21G6772ZJP14/4gb9HMjmEyIsnk5zfNt6bMJ8uAxO
rUiqC0X4UKBoynJS4okpme4lM29olHfA4uqDtG3vWPiXkkbrU2qTlhM32Q/lDJL1xPItsyL7rpTB
gy7xIMdiWeDaEuFAfomtnKXBUtJw8OMU1A1/dVR0KJr22E9Fc/76FzRsCTZjZ4N6pjimkQ2FxmjW
Dg/gb0ISx7noGRV8FPNaOFDKMXDNd+l9OejM4xhC2KR3oZSiiG1aOZ2zojNDaKReoQgyw1pv+Ihm
aKBDzYNtgrIDZasHYVv4G3uCI6GYN1KsS/SuxoB5WtprXzBTBS2dazph15Z+IvodF6LRKzcz/jAG
M2bI0CUz3NKnSGMqCrb5O/Iof+PCWMVEVZ2Mwn/yF8FvADFqIzJN6wbekDF9r9su2bMaoZ87W/Mh
T4YfX/8EZiNYhL22AdARXZLsB18kl6SNKY3FFD5b3mHpmzHChKf0dDEEdKyW6TUGrkhpZwTxKV7h
aJ9b2xioDOV3Qcjp+3qo5zv4u9G+MuNhNTlgkJveY69R98QG62tDDxmErp29SP0Q9XEr7U1xG7n0
hpdQHeoIu/bSI4QPMvzlaVMWCHyTlXBcNiCe0/xv9s5jOXIky6JfhDIADodYTmhJMkgG1QZGCa0c
Gl8/B6yenuoevZ9NmRUzkwxGAI4n7j2X+qa3jtpYw/V25JLFRAPg1s0Y6PLr1nB5t0y3QorTbJtV
5OBM2V7Ze6Obf1qgvdhZ2cGWJrzDwM6rMQsMG0ZBBU8bxuKJ/0SUz3CPqfvJ9YLZyUP2Iolt7GhJ
oAds3LqwSBL8FYlGcPdUfsnCGHZs46h1TbJDghCJS4M9YKpmrZnZIfgV+n6MPZafTdXQi81lS2Uj
fUzTBpdaMlmwANAay4GEK05KQOFNN9/hKMdwPaCcY21B3Xoj9NjaerJ/7N0ZsAxQ9pi68xCleU0a
9WJTCR+nhsAj34k3RtBttZZ2SLf6ahEl2Psj1612etmjsiENw0t5HT5WeH3AJgL3C7RySEnJTPke
tTNNBcLtNd0N4ot+rudVD8KxmZsu6CtAsOcSnYpGuvrq96JxY3WBtR8u42xipTG/+AycquEjv3Pm
ZirQzDuWMMMu1soT0RsARNvyAQK3vRZEzi1VyfHEkmDdU/ofdcxRHXGiqJm5rMN6WQ1Gu09SiiQh
EwE4H7Rd0tY7OEBAFOxerVU/rGkfiqMNnjdd3AnHrI92P3yVXkxhazrIchvOyAH8EWSi8Y2rkdwl
BA4HUcbNOgP1cGonUdO3JGLTz0pR+GY5LqCSGCeYcBAPtO4mG6sbYQZq10HAOCUyV5cExdM0YF4x
IECf7Z49M0cJyhfOy6YaXvKivZNONq3FQN0HEAtOZ8ctxyXnnNBZvRe1DiYzT7F3O7jxNNzWiAJ6
qpLsORADN55bNC7241vL4VlR2jm/9GAcFHKIZe3An/h9Ngti4DdayQI6aIEx2rhyVF8/BnhY931d
vdWDzSbKtNsFUmE0sU32k0h6Kp2um5D7TG1IqYlg6A77CYY+vTnFQGc2lxGt5DIgQmltjcHH71HT
q+HMbJ6Yqprbrsmwjk0DullVKPozdNYNuXeVYc1ByA4RW4G1dbIuXEPqJRVg/tDEjObXWkTFnY0J
gC+ZrnvuKN55JHSntKqZHyeNhoxhoj3BEbNSpo79XzCkTw2WEQrmRqL3r2NMNAItG+73gkgnxeZ5
hR+IDq/DvZ25YXOkB4hJqox/ZBBNh0TTVvkUtbtCRM7a6vB8RY7xpCPFXejxlNyHnnHXjRq1rMt3
TUvKllajhEgFDQ8yPku0P53hkWRbVYgdinWmuE5/L9YyLt1NEGkclF0AR0K4y99G8/fealOwEnlk
2rDPVYdDfICvzDULbre5d/d6zG1mzlXsqGtnOKUEC4TjRxjNhaInDyzh9VVsDO7WGfNN5YaEyMzP
jk7jBRqcIzMyHKfk94QReRVDzpJunJ6bBs0Mx0a1UGXsrR2UjjwEsCazlyPrlM9rsrKNi3jM8cOL
mFLvRGRstDK7fW5oL1CFeUE2wea/rzVkisnAptgMiidyLNp1NiC0j6sHX4t+BF70ndVML80EeSSs
2ewwAK28/j6OCXePCdbcEmMOjiGxUTIF1t5jnFC46i6xQCr8nuSqAw6StBb62B6EFf7i3ne17VSa
V9RKfObKQATB0Gc7a12juXEFMMKRiaZpLpfXVcAlSC3chQ5RPjUyOIVjHLPAY9ZBGlQJMe6Amnje
OurS9j2fU2491hZDlFgyLauV5OonTRx9723k9GxDD0lWUL/PT+Pf0w2l5VI3cMMHBe0H+M6FmfIM
kJL6BSJWunSdQrLpyviEUZ39eUpGLbgEaBnHXJNfEx1NnvPxWKhfjEjnMT8/w30QXUDYsRpTTvN+
mXBSMJKvjLpI9zHeCmBgvycqXpDbjl8AnA3PVs+JoYcSRdV6KM9+v+TUN5ogXGmiKiVtL7llazjX
sdyloOpoEJiLMIvosKwJY5l62V70FjVm+dGi2t21NYdfAgwCjAlsLYIx33/fEvRNkN/HB8PnTg8K
sCGswkdqLExzhk0GQWk9BIgKVvPlYHv2Z8+RxD9vSVzhJPbACKLojSEL8u+V076b42bkQXr3O2fh
McDZwETRLfmtwi5/7pEWMfZp1i2HExOPcbgbUB2DBiyWiFzRwWM5JxOB/PpGfPzea7Rk1mqOmMZe
4fWav9eZpRml+PS86mca6ysX6caqkKtGgw401gnYTczoIMhMqQmlsVPdu2UW4yLVIdIFyevAOCDi
6dRmxU8bQj1m+b8easTiGXIoch+TpRmtLeQ8TlZMKy2pEqgP+HRkBSk0J5OJz1rtYRe+JOw7/XhZ
umm+wjd/DftdUw+PjZc/kQk7S8nKH9NW2yDk/OHRU1j9QRuMy5DBiykcZiMZ08584CnSwq0wihHf
fNqUN6FWX2mpzmbVajdgoclhaeRAL8IYM60RtvPy/A0WcsKvOj8k0NHKFpFC3Ac/PlsURIxsU+6j
KY0UdGzx2rQz59NDJFjmX9IwtBWUVuZazIM0VyOtm3ViIfSIoHaSeLN4Z4CL2zmq+TIxXsiJtUs4
ckEY3j0TP8a98dWZtKdSJDtHOKzE8L36WEhhYJ/cvn1XY/aA83QXRzsLvv1CRCOBcgltDpMJNtFk
30oEBk5RQyCu+nXVESA+omEvI7tmlNMsGythj5q6cwMTbbT+sQkbccQ+9dmnEK0l4RkFByMk5WXj
KYcAs3LTJlddXCvRHEKhLlInydlHZdqSGaHrLsCb0Ftypr9aVfTjpIRdmaSOJdG0KyRzROjN/IxL
nJd3PXtbklWek26i4iY/VGsCJgaUearK1uZofCqyZZRmjWuS64GUR/ai6KqbAt0mSZLRLjDY7ofa
TR7we1m5sciDmDvMPphhhCgcsSlxEs4HjewaRAO60PHRQcTmu/k9oCWk7nqz78AsWhQPuLYxqKWt
ucCM7Mf9quijA46ZVyyi26myL9ydT0ZVXqsQtk9b9083dCxrO2y+s1K7ZCEisO43AscpzpUtgabX
IXfJdcgp1EirxHAytIfG8HZd2H8jlWGMpyqmGxG8Yv9ZVTjfqK7jRZFDKksi+4cJ2dEMxQtkiG4f
x85uqLgoW1Xc4kA2oeOUF8rMC5L8qx04nyWJGrTpB6rhs8F71pc7sJwVIcaCfK2Fx7Fua8wg+rS5
acCmLqqwgAVmYsZxKLo9IVYm0CbTGe7iuv7CyLIFX/pYiuhd6f2tX0iDOoirIe9aTAREd4ywhjIy
5qP5vGVARoTeiHbZ51LsymKfUxwCcbcm9r2tsxIC7q+ngyiSjbPv4uImnvd/Tg64O6i8fdP6sxIj
xHjZmwBUsifE/6Qu1ORtmSkK75TCheai7oIlIq3+tPR4PtyaJIbu82b65PnWbSDIPmKLZGd4Y0FJ
2vomiadJJhrei2SVJTkNZAwsLgwmCOhqOvVRuIlrpL5OlbgQ90tU5PCKVGQNUDpGOMPyZeJWJyyp
0VnP0AxYObmFFg+DWUvNqqiyNwH4ZEvlODeG6oLJ8pZmX3KSCEpEtzxpTCoWfdsY2x55Kah+j8Qa
RMmu6Ak54G3FNaAPhjwpQfhVCss0SPVmnd+YGAGBtvPzBnLBVnnZ3XhBfTcgC1plOBjxbhgUyPKZ
oeOGUzMmDcjZlqYrEVR33q2eoSsgazJewANJGVrNWGlLhBaYavfotv5DqVAylh1QlSoOo1VFRoCr
T8lpCjRAv/El4NO6ljSYd54r9zni5U3oZuFRN3MCDAPa1dTLj83AB1RrJHC42kvpk88miRwZCY17
UFy7ravuf//HGJxhrSuCC7yxfTASkwUFAsZ1CEvhWXUptXVgx+vGLYlI8Ev/2dXeW56uT4WBMnYC
5ZpVVOm+Zt8VbKuzbLS2tYdlxrAiqGl19BpPHJrO7Kb0vWerBMwaoE33awUe6zsRsF4r6dd8m/A2
HDIwhxGaAXd0l56GaU9CpWYW+hnS/3IBWFgJ68p98YUbYIRJj0A1IkZ6GYhDUjg4WWHkIKRpXKpL
IVfGUN5pmaMvetMT2x588nIymvfUQH5QdD88ILGDWuwJ+gz9D4lb2FQHegbbnfAgsM3KRjGtftdR
VKYrTc/l5tc2r4HU2JoRE49Ux8U1yqciZMnS/04fVfxTh+HaSEeUKHJa/25tfjdY3CAeSo3pvkzw
UthtsjXmxdhId96goP+zADdiarTAtdf1jMAO5h0ScmWE20Tq2AZFQc/k2ph/dk+Azkrse6OVyHxv
VMc16irJE2uM8yWeOiGWDNPBRcT2sjWZjQx6bcAS0vc+oxFvrl59I+PCdtuXaKM76fg4GcX7ZNNH
EOAQn3MvZ8AJLDVz30D69pS+nXFTzGPQKEgTRFHhZ25m/vovq+z/DGryH3fCgsUz+2qmiuyuZwXm
X3fCYF6rPojoIH/H9Nn8xPZz7XvCz7gWtrZBmP6Ye2Ra/Q4kMonBlyQ3InkiLsnf4lEFbCB+h4Mj
W9KyBtMv+o09AbnXoyHfN2Jnx75APomO17B69r1VyvwlpdP03ooKNnOvazwc2+AKcUhb/ve/oYFj
v/yT5jIb+KW0DWmaSEilY0jLseU/+dxrADt0/CQS/3a+8NP2je3QIRqCjUT/3c77FNCffMj1xTUV
HQSsJia7KaEgLG3jPrnPOvlQmwAKLUb5Wl3+Dy9RooD9p5cIaZS5rmcYNopXcxav/kWciutwqkYb
fOnveiQs4UEW6k6fWv1g5sJazE9iHHDV0m/HAo4tnO9IsZWJW+E9/fYCBYcHc/lgDoZ3kec0PMqM
jHc20n9Agxg37qPOVGoXu+Vd4n/RqvMJaNUb4uqDHG3cnBTTKNeDNcYNuPBDj0B+Zsj0pGEtHTm+
WxB3juBeQ6IpYnl0bAb7UkKbd4rbKfr83aKNHveYW7nuKnInfXWURBlw6A53KAtg46U8u383L7zN
SytM4uP/61f+N5AKw0LN/F9Lt0/t8J19FK0K/ipc+f1HfypX7D+k6Vq2rrPRdx0hxd+VKxKEhSW5
MOH9CEe3df7kb6QKqf8BpcJD2s3dMiteeA3/Rqrw/rAsm+/lOZ7lzdvC/4twRf5qs//9DsbcgQrG
ksIWpuvMQhj9H2+PsZRhIFpyI1gikLiRAFcxocc2GcX+UFXH2XC2i4se9RStXGYUGJO956HsM8xu
PsK1MiKFJYRyqSayFXw2JokgUcFXz6EBtBHRVca0Bv9PW4PxzQil9zFTD74O3YKRP7CaGFyBmX60
Tk2cdrOaNPgTk9GDPqXSq/3hVZnltir1r4CBK2k1Psm/R4XAMqzoX1wZ/eS6OhIjsiPNpkA/yA6o
EiicLfeDAPsZp2Hu/d6/kBq4wmuOwS9gVInx9lo7DGC6zgcXl/Oc9gldmScTZCE4ZCJAKWelVpi3
cClfWWKDlvb2FN3bWEjC1jq4mvYBW2B+i9+JPXjVoXdANWP4wWtbY9Qcs54YivWQC7yJk9aQ2ECA
QzRHORTavdeCKPLIeHDnsIc8mA0YcwBEOadH+ATRDmVdLsrC+TIG7JluYMAwnJg9+I31QVolzwBf
9/AHFx9tj4jXFQRYeMwaeWIU9wF2kwV0xogppq4AluofoUA0q3BPJmZyERSySwNHZQVspOUZtuwc
fLz08wLEa5+wuQy+0hZJXhuyNtLn1Ix5sGVl49Wq+1Ma31RzuoaXW1jsvWVE7EY352+4cxIHxCQW
pR+EFy5CTbvtVHFKourRkSkxH0b/yBD0SZ+zPcrJRxjjkPfBNIv5Ir9oj8hlQ117Sozpi978lgXo
DoUyJr7BJKdzbQsEVcWcK2JTIStj7X8xcqbondNHHOcRL96XNqeStHpfbQzdfY4s9T7OySWew3w9
mLNM5lQTqXHNZ3PSSa7YnCJWsO5d3QLb1BJMk0kooJ5sT/68TUgxvgYRhW7QO9d8TlRxGcpUc8ZK
MaetYBjNmdDD/zCRLE5zJks1p7NMbKNtjmrihS+69mYkL+ac5TI1hLq4pLuE5lxsE/ii2FWyD3CJ
gWFF3q9qWd63lO8L7IvJnBhT5jbx9ITImHOajGD2Ps35MkHHnktZ12qoWRGU6knMWTTdnEoTf4Kq
vDhE1URedRV06biWCLie02z0Vj7ZbfGozzk3GYE3Ve+h/EruU4JwTFGswYBUK02h5T+5xOVYyef8
yIHSR47ONJywI4mF6Ufsg0z73OX1s9sJBjHVk0cUTzpn8gA72UU+mxPLzwIKmu6ZYFvmIXOSD4k+
SI1QhdcdTuyWQBBSf2gEDolRf5ByTXINuUBlLjYk6eEyIjHIUMQ66W22FF71WvtiO4gTwLubVFcb
QBaQOsgeAqFmr9s5jojW6i0w4gNvz2oirygxkb2TPDPHGEXsbPVd4JJM2hCShOWgIY/Q+FBzAJJL
EtJAIpIW5FfAaLjisekHXbUdyU4qEmh56SA/83mUkXnIzlITzfnoMPwgUfbWStSLMmFjYtI+S2K2
j0aPGmSKsLvAB7Ob8SXoqS+CIWGMNhsNGDAOQ/oeG9G0mOLwOSQpHcV9jGNAtcSQ6YeI/RulfRln
3V1gTRupVd2uY9gPTkFHGEyLRNjXabTMQzhVELvw75J8IOddp3WmFQpvDU0lu9iBD1Nx/S3YZjQe
ufVeaqHmHwC8einhxnaIRH+PYM3gi9mLdsa6AhZvQMOA9GjFjOGn6Q0SzHsLtrxdPTTTMK4sH1CP
IGAAflvga+escaINPe0+62LMEi3ORxcvc93b5o3KaJqnYitUfSBW/tLaxp7ZAmaLHnkGQ7exGXZU
zrDEoHqtfQ0iXue+1bp8TYLgg+fOCVzJpRiIxMSW/FhLgGwQrnnU1H5pA4SwaG4sZy10GOWNX+40
He1XoqxkOVnEcRW1c9RKdsgSm+kyTvL4tNTUhp9lM/Heh1jeZg/FQ+7B6O4iwkT8Qn82lEDmHdw0
DqgQQiZQrHlIyxxkSyBGOw9Fd0yGLBqmdhHq/n0TciAb0B/j4dEwmP80EYldQws4mWHzC3E16coP
CbtJRtTIJhNB1++2dlKNKPS5pixRbgpJ0LIfIfVgLZot3ahobziUtZ2sopPF3m2lGWrvQzwox2oi
W8MlHpNxIis5QncBLG2qMmUtO+tuoLgszCE/hMx2bkTmuAchMoIZdFKOMxemrluopUtbEdU5Ksus
T2+11JCriepkRQ77URoEeXc6Ad/I9ZXe9hhtqkPLXHBhQq7FtZMtu4vvRneRh0ErDMtX3bOfgWnQ
/ud1sEUGsoeX98OjAHNKzS6pePSzmeubh2TSpkbDqr1jKe69B3l9a8NmuRWtihGK+8dWY3fn+19T
7F4awOXe1G6jCNsGipiXoKKgJr65WUTtdHVSn7CRco8tFKM647fA5UnqoEwAGvkZ1RYKpCRnE8rg
pZft/aTb2cZvpmPuamhNCBgfnG3FqTWzRn6KFK6PS+otAk68X5qKJDYh/zPG676qEiAIzvhetL9R
ZgMz05DVVvBSsoyIO/sp0KAKu6I7+x6jR5LQipGV+uAh6yy8+tWj5QCW6mD9tPt7poSn/6/Z/zc1
O332f12x/0v68Z7/I1eOv/9nsW6CgSOOB0ocDa1J/iV/8qfT0vD+MLFTMmCxKdWxOf69VrfMP3Bf
2hTi1EhMRmZp+t9qdeH9wZeEdIRn8F/LNP8vtbrJN/pLJ4uoHBKxrqNzR8/uCKYF/1SqU4z1Nsi3
pUjDo2lF33renNLRPU9jtjNJEuCWvkPByvoLtEDjz1GC0TcmuFMX2WQV195CjeDjgoulI4r0wKAu
ncI+edFTL+yXPE3NpS3IZW2G6e0vb/F/MgoxgN/986v3dACn9C6mya+BaOYfX/2UDIOn/BTwR5i9
krB4KgGuMOSCCozDPhfnoEeo1YOFX+RdxrwWzcxKS5lX+d/amOIvmQFdtiRoZNJugXaTKxmvc73/
JkRsN5fL8awA0IPcJ5qDRx8fF8pg4lc4lK1DQ18vHYx6qolXFWu+vMivXjxTK9ycMXKnf4aaXW3r
yikgizk3I9x8mrcPy2AeJyxQDmViMW/tmCo1afOGaDGCej2WC6WhFJkeFEKGvpopEJpL+Gaa3ENq
JuwkYfBe+vm2CEj7aSobyMx41xI+xaic1V8dx0TlgdZve2iuJWvaKXNplPw4ZrWJUFEno4y4tuhk
e+WbTkDSqMIN8Uv2qnXAE5VJGi6szr4ZwQZxJHnTyo+Lczdl4Top8Yj6DsNh7cOch3VdS54yiotV
wmhhEXatS5XjP1hpcQNQobwvoI1NlrofRrEq0QMuWG/CJRjJlTcTfeGgRVjFITpjDPYCt7maecwh
/FjjFGQ49jqThOrEZa2pt8a2yH1CytkSh0j+AfgQUINd1WMdu8Dvzn8IdEam59kkBMSAdW3ztfSL
dKn1DP5qDa3qHOOlJRuE2PdNRS+BeaAgAsA5+tXAXDxhOD7/WWmy7daqrYJIyhp+2iWqPvqBOPu5
/p3I+hK3kjgSnEJ1/aEnGZFhHSPeGhZghGOptEkhaHP3SbfaL7aAbEECNN6BsQ0SBNI0Do9uEdMo
9s9IlCdUBSYBzGTOp2JnetlcTpru2gcaeMSquGicj1w0JJzPTG7yP5Kl7VJLJQMFq3kp57TWYBoP
toX4sn/XdPo7JZgm+Z+56N8jz7tnarjIHe85O8tsvraU9mEF3m1a189BO17jDgFzT5L3FD2PApa+
Hz452qz2GAhv5sF2hAVwADq0SGPsjRShJxtw4cLpVQtNPAOZrzGKNiAyGPeCrSkfDjgqiFftII9x
Xz2ZJcGvk8JtrE3jzYCJBbrum4/yGyEJioCxOkcmqcWjEo/h9IziB7V+OdKVhBApYMIPWvYuFbQR
iwWctI+dQeSt1aQ7s+xPkB/o7dKVNz51tf8TMrasyxLu4/xtUPKMTk9IpmTXpL1Vbf+mkQS7wOSZ
AAfECxK4wP7t+mlws2NXxpfSuEF276Cp1R8kfLyFre76gCCPnAMvkycyUT9BlWD1Zta26CDIJhbC
Q2qZzu5LloVI0FKNUEPRs98r/CNAzKPX5/eFTxJ54Rfsm1Fgmd1FZODnRNS8jEVN4IhtdwQVUGIZ
9kl39GRheZRZdkfiLoC+pWO2Z23qr27CdWCz9Bf2+GOHYKwZLe5DEpgbxbQX+mbCzudJD70tOMIO
SB/Tv2ENKf7YV/VF76n+p4KSJYs2cZefXRMo7tTM5goCbKqWKxPZrMBd4zHu989Wbh66kVikoCZs
tPASDPDjbef4zxqDk9aptikwaRpa1s0h+g6Sv/oiuI5WQdh2H1+QC2+9klMFAPidatWhi7KPmh2g
34WPMq3kMvIVN3RE16w9Qxl9JeeWl2eVzI/iiRhGyBRlaB1AMmfrsHcVp5kzZ23hhAg5hCiVd5Ju
sKSP348atEQyjwOQQWtpogpW9rubBC8JqcKLKDSvVUm8dhwibDD5YLWsXbZ2PuuoSR2fxvdS6Dd+
JjFKl7t+RNsKM8ZuvE/eHa54cVQQigF5IGNnvTjrU+utH4aHydTTnc4C7KhBX11rQpRr8ItfLmv3
SSq5TT3UpuBwRpy25rRK42Sf1lV5H2n3sYitPR5HUjGihkQxnllO67xpGOW7rBZYpI2LoK8cG5T7
Md1CWw32wg6IPSk0Ir1mdtudL5t1lCXELJAtGKWHziousCSBavstu48AdWIlixX9ebF0E/K8CVS3
0CybG9107kJb/eR29U43ASs/t8WKZ+QinvTnNPAe0WmrgwF3pie98lg145fTs2xCyWbxyLROWpzK
A/flu1M41r6MAupQDBMqBNjmMs1bsl7mtC1i5jol2YmZJlbyhjRKPqovHGJ2DR5Z850rLSka86HB
fgNJECxAzIx64tKJIyLmSOdQhF0jnZnl8JX5YMnuISZlmtgVOAiNT2ALdgY7hE+YQObXNW09kYua
OJuyCKhG8u4N01YMWEyyPaApYjk5O4ALcD1kIDSL2kEEWpjuhxfk7KjiEKcDeO5w6tYxq11r5A4I
K6Qp8E4YweVfflWeEKM/sjgkmgAOa9mZF+hCtwSiDEZaY0rvvzWPyIEqYSHd889yvcJojHRwOXnb
xg52lXiPRe8xmyyvyFpE3v6ERNDNYqhXxnWfrdnfSL14c5iglW4HLpMet4s/JmGpTcAAjndWvfZc
kkuEC1UhD3Y40Fw5t5Y+nntH3bSiQ59Cm6IC5Of8bJ8Wbt1YSGQLAw9BYBdkoeniB8R2tiwuXtKL
Aw6P91BUjCcKXis2rBcrZjoVDWDeglqeE78QS4LGN3WrJGKvAmFRau+qJoZtXUUEZlrOvWJ4jPMN
y4HV45Vt1B16hnSpBDnz5WSQAZxJFopZvio8/dJWYg3mC80/yqNUergMx3iL+mehozxfykTblUjz
7MC8hkbxIMQAu8JqN53vdReC0S6tkOd28k5ZI+9DP/nqhPrqq+DiRyHnIBFzysrutVG8RJZzpdlb
5U3P4DQLlrGOGqMKnjHd6dzZgYN4nL8PgWzQcZIHrQPtm713iZB+VQxts+wmrIZ23z5imPtxDcFy
lSwi25v6VZKlj+rFSUgAb8JQB07aMj2TCJFsGAoNbr5RJ1GDFLRFVmBKV114TLsetqBdMtN55yp3
F5iVrrZm/GR52hC+hEtEkqfYI88z2+IrC5BOQ9NsWQeX25Yx8tKsx6+yqm6UgcklHx+qktp1dOiN
R+Wv0HAwlekVOWh9dK0r6EUSP1tbMAm1JYsy8+owUl+weIY7Af8jCIcr5sV3Cpx1wnxgrYfg6vPe
XtSeiYCqD3Y5kSEKSRkxG90eFwJBItpIzInqiT5Fjj/EjC2nQWWbOKgDFCQsuEWVbJskQlCXQ/XI
a/MTp9saOOk8HZ0QZ1nlQ2JkLwPl0JKoZrZS5OERXbVqsd4eI2NgHGpq7gol1cqsKtLYpXVUHiRC
ORCfAqIQeZBcy2oWMiWAsQcsDJK82Vsd/bsWCQKAXHcDtiLZ1bGDDSbTNkkCGmZo5AOj8TOTqOxs
N6+xLmtkB8kzp/CLlunPSHGJ2U7KtTsxCYhiLV/adzIlNYs3ax+mL1kd/0SW+BoIo5rtGojAWWMU
mrszhIN9oEQMn7TyRrnTDYhHRE5ELJRy2AeRdybhL6zjXRR7D6KI3hCeYKszP3KT+OTArb4sB/AG
aEYUjpa+SxGggFvk3bDWXeRDj/T7H78cbxGLPyqeyKho8bVS9q5s6k44gjXcbUJD2Q6QNkj2ahnw
c7QHu4yrHQL0iz5QU1HFrswJRj0s2e/EKh456TAV0HSwss2QlxHY5bu1zlt7NBL6ndhj8tGZ5Tkm
jZN4gWc7B5actdYisSDcxLQbXVZ9wFOp/+wiESceIueUOfZwLrPoLegH42TU3XMgPXeZGsj8I/zL
YZF+azngWKn99IPz7DPESQvWL5lxSL1mPt5nwVDqLdtSPgZTRUlFPrQeOCR8y+kdhxoDXyN5H/Ro
XXrWB5mzewLmocI05NW8xs8g8JJl2TYH2TCkmpruweyMT2No31HY8zE1D7QTN3FTPzRWTlr2+Nkk
9ldXUlUypm/W+HDvbJPUwcat4Jnoc3hDuY+T9urJeAutgXOVs7I2tZ/Uf0XERoJ7Zj4jnV2YJNwN
ULcY2DY6mWuNPGYCyWw32afceAQttgTM8p2QJLcACQzwuEV/7Dhfpb9uyu4IdnadMIiTtvXsC4GM
snQ/YquEuJYgRzVC826y3wrgpKwOKsZ3OY65CkBEn04PdZ3vyEpd4FtGA19bnD8exC9pn/Mie/dM
2HNVlb5os007js5V32/6HBM1Px9qj5G/9hOK1976jMVErmUX3SKX2EeRBJhj7bucxPX5o0f6u7Ni
slD9GFSyY5XnqZquVipuwjT8wB99DhV+OV4M2/5n1/ZuyiRBu/Co11SoSuQvGGKD1RgVVD5atsC5
cs3nhMHeZuIM+PArQFArW7pDTxi3bqy+vBBtnjIcAqoT7vT03BbOe4+EctMQH8+sBVV8kMMuZmCZ
Fj9F4Go7VZvFvsUdVVlP1liyFLdzppnTixEma5XxbmbhsOnrBqQwJW/aw3IuviHuIdr2b2JOS3Qj
Pnl52cSDyBFbfd524RI4Dk37BZ+Q+NikJLajums8JrBGyroz/hx6AkljWmzJdbAh8dennkBEpnFR
16HCcIAOLZDvbevehwYMR81fc9IA9RW9szBFgjLQx+GNFxcRQfUUigtzDoyfmc47xEOF0Bdqmorg
SAHOfOWoj46/JTs8OKZ9jzG33PiafJ25zYvGJWARkTUXKOaOdZahKq9bk0qOJCorjG+NxsH276as
hyr9ik7yIi0k1R3Ee4KryLgjSmn2vPFFRJ2io+L0cCtbWfZqFzxX3egaRcmbpz1UdeyvzTR9kITm
7ii867PMq1lSEg+3uiOJCKtz/4kHxDOyifAY2XMrWXbRacBTGATcPE4Wd6+JH8OqZ3xyHGMegoVN
rTzFgFW3o0of3LB8KawK8Er9TmLPqzYrN53OPZh6xiMo7Zn2B9G98l+qJnslxJzfpa9CdG7pIURP
h9A0IZCkeCdCaxtPWAk63TsFktskho24mPT42yZGmJb8LiCZrppoGIMsfslDTHfw5CHzin3hZ1dJ
PhWjGMb4Xt8SO9uRp1LoD11KJDIBWjddg4Wsbpk3aXl8pRFqFh7r71APniPFm1n7llzX4TXwWGWS
gsKda0PSLattrOfXyie8t9L5oPsI75Sp36KEhGBql+doAPs8BRu0c/B7seVZ7Q6LxpMOILCN5Dl2
oQhkzywuV40fHZXITl0Vf00TKTFTOnzjQyAeUit2bW+/oZ08tFquDgQGxJsxvE0LKz9luCwjt4px
zefRXUIXsxikgwloxg25ocREWTe8NK07h8y6DKvIcMiP5ZKJ5Ftj9U+hH5C1lpnfglOQSdAer4OF
FphFnqe+VPLM336KiLspp2HnyunN4YxfTISpThEEsJgSaChZj0aWtSf5coeAeEJ6SQtT+INcGDmB
MPpAoxXAj3XQky4n2KqQ5CwJ3CAnk3yhQrA4vvZtYeLY/it7Z7IcOZJu51dp0x5lABwOB2SSFoyZ
jAgyOCc3sCSLiXme8fT6PKvu7cq81VX3LrSQSb3JzmIyAoFw+PD/53xHmM0ht7lU1KEN5Y8eypCs
WFoNWLWT8VTLge8+n3GRl/LF8muH2l9765f5K+3RIimAy0e5QuVGGdD/8DqXOpxFiBShhJgBK8E+
JnxAXUl4tG2dk0Remh77YYJdHg42xj62f4HuJzeNOvnI/EUz8gXQQ5okH7aBAX/VayJxP29yRKkU
XGP4qibHn3BBz1bBl8LS0ZjdbTC2tzJOL6jCa+IcSUHNBG1+taLgFB5M92JFtBhTE0tIU5UkwpFj
2VGP86FkrlwrGVfgZ7U71b1PZ+q7NR0vcwzKm9ai028GRsVT8pqTe3PqLdCsfWYc8q7Ir3iGEaPy
PbEZwaTBRwC1ic5a6zZjTJ/xhVb0Vc1dQQ9+26TdXUKvAkA7E4rKBYN2Es9gY2u2xWxxwqA89koe
wqXfpO4I2wzyWo2FKelu0356bZfwa2czlWT+o4snQtjjcx1Pr2lPm5p3JCI0+TRtZ1s59tNohzeR
F3/6oNBWUGILKoLsFOkp91P6MNXNSXCEQTi9n1ruabzYB2PsbqdS3jeAEq6U89Int3NrRWvb7JGA
mkhAzfHDJU0IRcfFB7Vqk6naU+Pa+JArMFIAG/H2FRHHtJgaKhkWJCfXtlAe897oOeFH1w3BzYrC
i8hZ2EvrzqAxuTFcgbYEjeZQgnt25jc62BJjgdObj5RiyT/xMXOEfXFWiEJKwBDVIOpV2DTXkbnv
RAK+jI/CPgyiKjETDymU8KqZH2Vswqadnh2r5+xYdY/J+MVsXmZjeZyX6JNMAUkBlSDWOCSUYoqP
nm9pZGC+LwSGqYr6RgqdYG1TmBE26Cdrogy/PDqO7yH77Cw0eTbPQ6AN/0gcRuD760z1NzOdAwxv
UAwSnQNnttNrlnY7egs1BnnulfyWFPLaCWqcPb5BQde4qw3JY9OYT+xRil2fy0NkwkqfB9QLLZ52
oNXNhvYohOq0/8CRqymmwcqVyWOMn2LlBvw8gbrW+lTYR1c/jRCOjZFkK4RYR6N/Hz334Xt+HeFA
AMZlQ7YgfsQZ7TU1nJEacxdCwfORlgBhQ6Q+ZlvT4fEqRzTCCwV9MHAvpjul63Gi1DbbAOfrCiSu
WrZNj3S4CLw7ovU0scA9oyQx7Wv9mNnmsx04h5aAqyXX5j2KJasI0HRmhKeakgnikZ0XqxM0yKOd
Ta+eG4tjeBtz9G3di4uf4Cr0IQd6dG9tJ7K3S3jAuG+evch5As07UqIvPymIXwcm356uuAS7AVOZ
niFyHIz0NKRJFbJpBZqm9tb06+pqSI0dMZndTkXDyRYkxFpk/eQNqIm6Eu5VtqgHuzsHLk+XF/oX
gyICzy8qkLFY7ltrPrA434g6L1aToyezoljnIkQNZCHgpPZDFiPm3Ox9KgoqSYglrJGpWCXVDWzF
U5A9DT3Tu9tQ+53JCkPqjo3l1PTRhdYN5gIaFzVjOm3NfuXwdgnZjUV0cRdB/g5+evZHfDvdfFtR
HcXSjG1JTq+DDzG8VHjw8LkN9vCKyGIVjOVtR31jjOAStpVfozdj8+zFw2rJXZJ3qBrFn73THiPY
db3W5/h9R/DSyFCZpuhm4akpwQBYNnSZIryJddClE95kod62u+TQA12o/GwfLcuXrIH6nI4pNf5C
viXFlX7hPmaquXLN/tUsJkrY4742+Bdzci7g/u3CKd9iG3pMrOhSNNXWsmLt2X52qwKSjzmYLDEc
8WJ4SG5IUTjZAZ85VZ2WJDBZ8IZhUT/kw2OxOO/QhvYCj1KFAxKN4Tu6uXcI1m8oE7yrpr0Ni9t8
TF6xlBDtdjcN7d4x1Rs9LaTlCUuVr0tAroouEWRyx9/AUrvyiRtC0t9u8XNhSmAkAUg54N36DBom
cCLmqA8Uzz1PBGsKExK51nzlGRqt1N+O9vgaqPDTxFDasuGHWRWB6W9x54eXzBifhd0eaaIcLKvB
/INTAJw0Sxg6mmR561rz96uby4OJwHzyNiGbsW2l2nllzHS0/AgiQ7odUumQm8qPjAIFvpV8M+CX
AD5n7Lo5yvLBmzh7SzxOIcQpN9rFCd9zjCYP8MNVWLD0Jnom5ZRpolwUT05AOTJJdlFlvuEPhrsj
84855Wkt+EIV25UppV2WPSFybGwsF9p+2STsAiBnc36X0a5MzI/Aj/f4wNkfhaiL8D2iCV5e3djd
jL0AEMVSwCSHD0rKu8KiHzFR/PSjz9x3PI1N2BpYz1eeHpSDMmEQzeEDcWanzOcvQypiLHQnv5Qr
OBiffrC85T03b1gcSsjWfF3EgjWO96nlPfiTdae58t9tEkP02YXz1nIFjRxxEEH93DEcUbAs6Tvr
1km4zVl/M8OoePH6tkime5ZHKb6oeDjUS3O0ILDkSEFSHx1izzNkjHt6spuB8QuC72oo5g8kK8D9
4k9CAIk5bZ9LD1x7774HqD8oNLr3HZkHOMjd96ZzXgcKHgzahySOTuhAb43lC/HRG2Bv90QUvbhN
uIfhfzTkCAmfb4sUsH3fz8+jFX9gwj/Jnnq+csMTydfpAWKKq0skdwXhmGbQj8eC/B6ejGLbm/W1
W3FT1ZSx32F5XQ3VtlaCLEvhPWagKkxL33N7wCUBdEQvnxhwuz0Vt0sk2/eU2Bjqq9En5t7nxpT3
oYMjnRHtBOYppR1N7hLZastw0LfGDdujh9vpql4GtIw9Mrcqv0uGEAUdvSUhy8dmQKFimI9FHOhy
hPmoyn7TF9abi0BqMOxdH4JXmbmoSXHv9CyUpPEXqvBAEbHxE2GGx3F2T5nkQY3n5XGyvBNHh88Y
tI7fyHuaieBdkovLXEl/m0vFeLpOmifQ7fdID2mgZFrAMj77dLlCjogDFJIC8Jht0lLQk8Cc2Qdf
PhI1R9oUQMXBPsBHh4OJzQerrb328u62KQDjM1Ekkk1fIubHwg0fg3pvtdGF3DlERv23mFduA+S+
feLc609GYP0bdvT3NrN3TZdu3by95ZNwXOGZ8+WwnwQzlH55STN9PYfLWyPt44S+CTciOZmYv7YJ
clTIsggTJY2DSH41KPvLKb7INrlwGEZTalzPHvWfcHym2IU78r3tSN8oB+dehPK9a/JyLSyty1pO
UO2e7ZnycVxLfz2W0KbZmtY1g1ZDS835TcCm1He4b7mjtBdYqMC1saeeeOLZb9OVj8KbICgD2LKr
lHy6A1aG0xB6C0jOEh4u5KUNESptzKZzyP3XqA7rczZdjx3RZUXshWsz6SG32DCJ6NejtnXbE4Eh
+VaGis1XQbIVO6pbVVx9V2H8HuX4uwzjp2TJn/76/2TQpG1iCvnXiqD78Wvx6w/w9e+/8JskSJi/
IOwxfd9k9lWupXUtv0mCbO8XT7rK89DE2BLKJIqW3/X7BjoidPuW73uCH3tC/+x3UZBh/+I5QIX4
Gb4gcO6W+q+ogizURz8oa9Dsc3GkBCnlK9fTl/KjsoYHCv2Rox6ClP1XbWPlrYPorHxGPvylMSY9
uV0IcMF6vxvwXdG58U9UJx68XhwT2RFX18wO6SgvgU+6fWPiQG1c6p0DUQZ+hKKfctNd1OMXROUH
4sBBCSdRq3m+QwcrTr60xgyqON8jH6Zm7HcSVTkKyyzo2jMhGBs/Sm8QKHxghCMu3e1/5TRS74jP
0/p+3z4Wgr2IMd44leesLIt+lF+NdO8CSsTBdWUOR0wWAxxdWqGsaKhGaGQ5MNAK21DraFJradaH
3hkJc2ijx0nBVJmGzN6mbfkk/e6Bh/sBkcVNVY+PJeHBe+m1nDGfDIOOYi+CTWG1H6MFewE7WUX3
ks5Ox8JJUO+yMhs4syokTdcEN446JoqifSSGYbP4xnurhgcnQIvbkjjHJN8xm8iLR9kCsAPi4LkM
z/AtuvUUj7CQw5pA8zbOLtVEkgjK+nSNGhK+WHdJ5+RQzeLTG6gwuU5oXTUmGkaYedehpcNI4jpZ
9S0pgdD2bohxhPDbQJUWBMLZ6FV8BP+gIdudQ8FqUygXx/bCzqPaOXFCO23STnryNyP/S5UE1E+J
QaWK0N5EZfrmOOiKk8I0OB+luBppI9oLYRFTREs3neoOCmbI1nFGiAk8fGwktg7B3FfONyov2Bh7
hB3iEHtit8yRs3YP5QSmkqgnNnQEe49EhrI7QcMhm+ZgFCLahO9jQxhLaCfxymIYcpalPpqn2yB3
5xNsHjhVwLMmlwQ802l2Y+OlDz0AgvW8d+wwu8viCYpy0BwFAYJW8pB59RY0PxGcDnU8I8HEVVV3
Qc5CR4OFQz4hoW7frNs+NKhaiXIn0WsZ7D3W82JCbZgY+UoPkWhHRaXcQXt4KajjRQwvz7RPZh1Q
AKLl7BVsJ4qlZ4ElW3Pj9bAmLJneSLxAu6Hwt20sxmsgnvt4CNkae+oVVdZyssiqcdNPpZO+s/41
yAcSfypr2BF606+STGErALugRIifLCIrik72KqlRUKG21ztAR1rfLA6KRGRlv1KkeY285dUhWTR0
7WUztMYz2Z66mzis8PvcViVkGpGtB5HdtpNjrAPzyeOcRKZi+GjPNkRusGmUifYtgnZws8CTvLTa
TfA7nKwBsGSOlzRB6t4O+c7qB5rmznyuaxWuctW6wPdSytxffXfTRcO5NymXhgvddifdcdqMaZkX
xXXbiG0W0nSG6gVFFsiXW81UqGzBWhihsMVNei2n8q0JyL5hx4d2wCcDJjdghw7TraUrARkYADr5
10T62TdqKR+BCRElM1T5Yarzh3r4LBPxrbcNe6N4CzwczusUtc/DQOwubft3bBcPFmDUddd038Qi
OVQbztFm7kpk+iqjxKZo7EWHppWHHvDtgzVIiuXl02Qkb1Qm9xQVVjOh35yufQp+7UNAv18ksGTG
/IRzB+7ZhPzJjmjMoD2X2bMMy3xD4jg+3DauQGL1IcaVcmeGMD4aNGWbjpwgp3XuhFG+Jg17NSAw
T2qQO0sEO0/M/apxKFPQSarL0TiWcNTHkHCdGBTTlWdOZD4hQCoaddMFXbEjGhGziwePBQMGMjUJ
+zK64/RJaChKgSQYXuLUpOKNm2uPxQy4dulBP9qk9GnB2r5wdu9uK+crSQT9kSoc7WqvYxfWIF8j
g8lcNSrOr/NU2c9RwogJs+ckbt6M0ENfkebblMmRjbCN0qXTSiv70DTlOi/6e+FaL+DWE0QtYL98
m6hbOkESWQjCjvHof2QJk2EUWbgvPPOpiM45NbNVi53m8GZNFKlSCv2hMq6x/YJMI84GutHGXaZ3
/Fgfbd1ez80Ii3Qqdq0RbGMDcmmbxhCbbDfYLAL1jWYAysUio6LyV55NTz/L60Nl0wGLTUdPhHCf
MmsbhOOlSyp5cqP5w5nzFQmZFQkVCwx6taxymcJJUv0hKQvk4OadGdX3be+S5Zk/127762zCO1B0
/E+E98zAb8Zwg9qguMFFC1jDt19mWuucjhm8Wdste8fiZTsMu8eGmgiTthy2xAZuOFKk20ogRJiI
jDclyvgxkIccrQSGFa+7yVL5Alt1ggiLg6lx6e3a8VkFFXxlmWfA2pBV8Q+pq0Ef2SeiaaE+FNU2
8cbrkigP3Ev2OS7Vl75R5MjJEV1prsUY3pfJY4pdJBQzslCRuw0H4ohLHvTmRpkREr1wesntGlGA
0zBVWbTwXIW7w79BP5JuqY2+9GWxXE3IMG8WmU4rS12T52Fs4hECsFF89hEb9cmC1pNJhfsvfnBK
CZNkulS9xVuavmYf3hJ6iojUL15VOxGB2nfFeoG1crUUw7JWPeLPOTuUhHCtbLd8XLLlfhnOVkWp
IxHKXAdC3hgNP5UkZzQLelbc6CR7ETVp9ZCBouq64YC+zYvjEt+GpXhIWh+6W3WOTTCi32kH2QOU
z03EIsc6a77O8fwJT3fnOdlt7BV3wYD+J51N3QdqKZGUMLE5c6fDI64LH9kvFEKkyVdj1/7Kbi3C
Y9zQiQPjCKGtuQT08q7S3kXeiRBhaqa7XI4f4Au+BGHWrqXhw/u3QApl+pyXshr5hQ9kcGAFmxZz
M8XMq0iuCMZh0EMoj889WygkAMux7umgma33GbPLQs34msqnccJ9DqJqZXl2fQgnVMcZ8soFc9TW
DHsUPjyoaQD91ROveDbvgtbx6NEkp7IlIStU9btTbktsy9tyGe7rokOU13irIcrv04WWWE27WrLT
AJpn3EX1fF9Vs8aSATogs/Oj1onSxqIgOluIcpo5eZ/K8n0cDkpUv47s6gCRLCffY+eVZbDspGc8
ibr8YIcbNP1NttjDyjLtb01ebf3QyTai+zrqqG5C5xwWJLx4dpo8yiC9zIjowkjs0zn/ylUgSGiK
p6S4Diz5mNVMlUkK8wKBCk2aMEDBIfbs6t/92b1Fy3fjp+UX5RT7pioeYsO9yWm3P9dN8TJYOK1y
x/0ASRCvW/RUWzX30WYYk0/DW2DOgRpy45EUVYV+NY2BtzojNVcKSVhf6w3k5/guw+pvFXF373C4
b4ghQIOMNy3+kpqOd10Y5rWZJtWmrU2QqH18P3poGNPC/IKq8XqI7PzJmiMyvbCp3kzQc6xi2Q5i
+RzFdBrnBwR1+Gqz89ywD4sGI9lMYeNSOxpfB5gAJbtZ1x7u7VbggRWs8jk6MIuQ3l2dAxVtsMWR
3Xjtl/hkk8yNEMnazXoY0q9Ro+BpLSk7e0qX21FN67lzfLIbq+sujkBSqOybEfnZTVb6ii+bFS+o
sRoO5NTMkUJE2uo1YL10nk+ohqRrylS/9bqxR37asy/C60g4zq1sNA7B5n3x4ikrl5RoE/YUbrRf
KjLjgRVTYiItFdMQB56iFI0m2DbQuLLhWsy1RVkeYzE2Wx4AZH3MpcBAp7GTa5y5WyIqvyUIQUrh
GodAmbqBGVymAmlISxhU1L0UNMP2CbgoVyW17pbiiaqooeVmhyPTApM4Kbs6VIFxE4x5txY9g702
OpwXU/mlGeV1CfBrVRX9r8nyhfS1Ys7eGsTXQVTc0PpWV+2CBh7pApnmJi0cLJ+hQAVh9hqnPU6I
HAYycv3oZNk59Xymctrmrr8dYjIcebf5NKXReK5sdG5OjA+iUcD8c3cIt3ROSUUSxQ1GUwRUdPfY
OwrrJmziYF3afrzyh8q+gaq4LWKz3DT1iNpNfLNML7n3CiPbx8SEgq1xPlu/wEnNSL4z0/pjKafw
QIQtHZA00sUxlEZcGTkdhgFvQzgH26RxGAQtevUM/yNqpvzFlZ7YpGgfdwNJRcbU+y9lf82Jpl61
8IPWJI1Twhdw0AwL1ZKZV0Rn4qgTAFWDWE5r5tYMmVZRHWM2B2RWFp0uUXdRf5VX5dG3KgRJd8Po
x5vWUR9DxnZ41FnWSOchZqf8P7BNYD6NmolBTu4BPoUbULMt7Qe3sd7tDO2ehDi1D+fpxWciU+YF
6wgrbo+aRXj2M+Hxmz7w3WvOCFZRTI+KnyKL26mB7yPwlm4V5Pm2ob1yBVG22Lj5iK1lOXJqnY9V
EDPnmh/JRN+D4nCbsJY5MzJwjHRzQs6fzcZrU40O0U54OVEWDlcRC3fgUu1HWbczdNRhCtDcG6fm
fujHcCVztRLdGyuNfdPrjQT+h+koMhRdUHfxlGNF7yYSzAb4g+bd4CXFJonKce+G+UUEIPygyVNU
n8oXLta+amzs0mM6ypVn8IVlF7BFp2H0IK0Gx4nhCKYQD4edNMidCyR403xv1pxjoGJKy/VvHxwy
BFfRlDxHHQqYFAjXhDN4cBHE4gQ4NwF5zHjy6Gh2nKAKKGMMng30aJYz6I4lMDWyhPH+ThG5w+W9
VXEMoR9z3dZUGv2ePY8vYiILoLsjHwp5wqZBOWsT2wlcrdsmqXeBzxl3XtKncaiiVWnjz/byb0E6
2qvIvW9o0RMSZW8FjCMsMbiCjHxcW4qCY04pzsmHm8m0kN5BpMStc5WYPTTKxXtcWPHwxGO0ttyA
JNIsvJEt/utMiwm6kmONxVFboKYsBtu+Q9t7QyVU3JCj+XW0h8/JjVymug4Ee9/iXm/VzkbqerW4
xd3C7sRwOe+F5fAo7bNihlnjCfraxtODWLyr0Yjm3ViwqCBMuG1TWgzMIdOqS2/shUYdLaRhY3lw
iPAq3GOCnDZWHb6RgnfDyno7Atw/QDDvT7l0ltUyhdtSfKXPeutZAQuvJTrtOD0PZfYGmfSiWu0u
ZXqwJEu1Qg6S+dLbQQR4bVKQiL7z8f/rlP8Z36JOb/zXZUq8GN3X4o+YEf3vf6tS+vYvls1WHtCZ
8qQl3X+vUnreLwr+L547SkDOb8k5v1cpKWAK6D3CtE2TA4Ww+KXfi5S2+4vrE+hIjdKzXMfk9f7X
//iY/nv4Wf5QZv7n3/9R9PldGTPX/s//xonnhxIlSbkUHTwbceOPpckwKDg4ddLep2ENwQi/2sBJ
y6jzPaIOjCU5KKcrKjI8OZ4UHg4a6ZIzE2Ox7p7izMO8F5mKzmFbym90huznYM5Ta4XhpCcruh8p
7xcgflZ+roYxYwNLNC9C08wnwaOK3ka7ce/nKDRPZZ82J6fJ/eTOp5MZ7ZEO+KhzBXKfK9Eb4be0
scmWYVOmwqMBpBEDWKUsHIXU9MA3RDlW87BAh87ZI8FpzkQbzHsBOxlT1YKfYO1lKWLrfOFAA2DQ
G8qNiqP4iTah3BiN8qsNbiptbXNnth59zrpLX3LkyBbhZ2vXwsd/EAPi3QnmgVNkTdnb4GJAIcrI
P7LriPf5vLDSkOCD6tBCavdO4rR/WzeLln9n7DUtlbCT6Ly0XdeIc9jMdTbwBTTT5WceGyDYSr9Z
I+6M0x14xHJfmMJ/awuj/SwEXTY3sdWZI5B/ryDfPwWDTcWHjF1ajCJRlNY8VdwuNKqXq5GeOzQ3
w2dyGuqXLjPldZ1RKWBOdZP7jPiBt6Kf+vs8dRCJhn5O8dHjeDdKt353o8r91XGyHuSthUXIY4/J
xjdp773ZpK4Wso++WzoZ079H4XU7GdBblOGhhHGIm4fmSQ/fcUgdw/NZYq/p3UZ+2EgsSjrxoCUb
V5TrUglErdib9lHizzpnwDpQGGUrXnH+TIhQsepjanbFNc3HAt1tbvAhKQgK8G61hw6zLFwYn2E8
IKtJxJBNa9PIqKb7E/66fHLkt5TNdbuO69G091FqIy1tHbd76UwyjPcLxnkCeILMAuoKsObWtJQD
UjkHbLxp0FR+7TJbIQyWCY3fKptHUg9y6+SDGGGJVXK6VktT4eyCbgBQOYwzzseVMr4s3JbH2HeN
ZUd/gONBVk7ttWVY4TejWRSZpjPm/Y74vgRvPVsvHC5ODcRyA6ioOIaJsu+HtKo4ljUIfFem0CMZ
kox5MiY7u2QyVvex3Xq6vx1CHGFz7Vw7yuwPtU281CHsakJAIzM+1LRSMSbY9LjJWBxINA2Hj6ZX
4wttSOI9+zLGzVfMBAkLvxsg3/VgI/wSetprzj/WJVNt2SWqnWNc1lHsjqzZU1CLjYlNcUDfuJae
tk8FVkj7P6rslE1QP330wO816c7h7ELp5s7Llv5gFymH3whw13BlVtB4bLqxt4ttGRccSMTTjTkG
OPQKzsae2pCoptyVV32CuQy5btjvffKnDsMgSY6wEI6sYVEigPQSCLxjvsT4dE2JcquoTbEhlHo+
ssYinM6qvjt5Jtl0qyyyTMYHZE4avH2EthH5PhSRoDiQ627fdVkynwK3hlUI1ltYhOYE6b2vsLmu
oKY5N+TDd9PWEhgYEyMHsENUjEc+VDHfkYRLVJhnVuWbP0XUhmzO+BfXiN1duLhczFhkW9/sjINl
DKRYg+KLb9pJqLPpzTFBg/ZAuJ6PXPYKusR92dpPdnjqvDZ4LXGTPFUez+eQuxPT4ZRauyGYxs//
I0v8/0URz7YDHO9fr94P3T+e4+Ljs+j+QbfxH130+Y9d81l8/TUuPts/LurfX+e3VV3HO1uWNOmj
Wa5kHtZtxN+aj9+Tn10eScoRLuJD02dp/X1dt8QvnEEg3bmui0vlh9g7+xc6ELyS63mWxa//19Z1
X7cW/0kPk5IpRlguu3kXIIGF9ffH9R3UB8oni7Z2OeQQgaD+Vu4ulczzs7uTOit09g/Qwjfsedf6
T1qDnkH6huHsmt47VIOuBYbbFJtNHvFnVBz1ryr8l6IVF5O10B4Jke/UoSmhs4h7/WuUXtdxXKzK
Rl70ryyLjWKPIJQsRcQhL0NEkUQvlxhG5Vge47kj5UEd8kleCinPeS9JPYGWtCBVBQnDOq6vIkFu
OXQ7dv5HOUnc6sGjTVSwvsjRp4qc71VXHrGSHvX1Qc8m5E6di955ljVdSu/gmxyuORutuzZ7Z76G
pAMQvW32s3J3pSeoa8TzleB1Va0r/eLiz5y/ubMX/YaGaV8MZNp2mb5HrX2hfbxLx1tUvfdJ7+yi
sThOfrQLeQ39gtOoDhGNRX1RRVGsYFdfLWjIJ/qZ+mr0DR1i/1H/LhXa14nUYH3xOpfWceXOlemx
kmJX8d1lHr+HrHDyvMfESI5WHu7LDtaquNShPMRKHty2R7UmLtrS0KhbjDRHN9FfUQsNpx3PXrad
pwx5pjgzKOlk5kezzI46xJPAngPRwSuoB6y+4lw43GHLPeifF5mzo9lVClhzboS/ytjZg7jknjyb
s7g0FTilxkLgQtBrKne0HYVDb5EejdvTJaFaFnjObuSz6T8BcZ7j5MlySQRkX8Q35yXD3g4+aeOf
l5l/BFIGPdurrhKUFYp3Prwi+qAGalB7RJJaWxl/Nzwcx3S4nZzzSPMgmYN1Kz/1LxSG2OFSjtKc
/Zqk7YgcnREKfvb7RyksZPmGeXG89PtH17/ttPm6rjs+m9ihw9/pW2JF6kDU1jtm2W+mLdZLa2Gr
RDUtiGjgWuMp/pbpWzOUW5/R/P3DpeVx4BbSg6CrYiEIVwc92uLJ2RmLe9aXR0l8TSMC7x8gV+fE
CfWg3R362dPPJ6WCtR75PX8vHIqDvFxj+o80mtb6XlKl3XSj0MmsK/0N4/5Z156FryY/GtxfBcRX
P31uqc74RzZz5UHjU4cuzI+QPA/6o+lLwEG3YT+2mxhA1HoPXewdDB765cvgzA+heR+b9/r99Gvq
uSFigI18rNA3vs4WD72+RSB2Fpy3VALL6UbfmDiggk4N4Q8T8e/HlR+OJxo98tMs5jickIRkSjSV
zznoj4jQvhH0fMKc9gX7opyknoXgXn2TYyN+11ceWa5OOPMOHh1P/WTWZYfGfY0yZJc0kCQWtR4w
XFVt8yoZnc5s7wI+7RW2w6M/ibOXM2HxLf31hf8o/Pg++/5w3T8JP6pqGOwl5brtrH7VjyfScoos
BlqXf1+o/uT+eNAm/+P9cYSwHLAutit+uj9jEkYDvI10TdrqZUq+xqomN8A7pHW4neNDRz8N8/eV
Hur6+9d3LOcJRzqNHTg/uoHxWHXy3BX+Ga4e7WRxvq2r/Ni0xqbS6Y8LjUucL5wkUi/ajrTWnTR8
GrArh+bw0ObN68heZekz8uD61ywPHvU/1xPsUqiDHqedDL56JaZ9Hq/BrV/p6B1ter71KM+pf4gp
jXRJ82oTWR0uZIUM6jFpmfP+7THS1+2NybubqbMek52/0Nzb6qcuSI9oi+fRftBzUWqXiG011JWV
akQF28i1y7espzurVgc95WBiwgk6pe+Nit6nyIFQgSzeodHvnE0uOCYMHHHY34yGn1m8rMX875/f
0k+joRTq91Gsb62+PxNmAz3LsjvflLY8R448/PXI+LMHRzLIlWNKV7JR+fHBcbyCc2qpML4x2PVy
o2XPeparK2Pz12/l/Ol7+cifLM9RtAN+GoTIcBvRujbYFWZYvZD/2x4hTFlsWO70UNNLm16+9VRD
+M86jFdsGfTV6UVSL5igWM+ch9b96Fz0MjTVJET6B31/9IW3ibHR9yvhYY1MPhTLUM0w1fcRE9xx
XNTB4ynwqzMHIQqE4qIXNP2fv0+npf/I2UjLLY4xyyk41N+YXj/UVv44WVl/suVypM+BX3ls++hR
/3jPLRMsYeFZyZqgcaUUbm8+csCDxEoeAx/tw09Qszt9sUbogpQsjjMD4a+/jT/7MjxH6nBlC66y
99O+j6pJLboei3fH/dJjTa/8ejkS7Cv++q2snynaelwjwdMyO2Qy36V5f5ydye5KIs80E93WPOtd
X9DUu46OuWYG0pnnER3Z8egnmNL03wy7nypXv82xVDMVu2VHcct/gm6l1pC4Ed2vNYElZPUUzFK8
YZb7B/1nI9zV2BYIjzjZjsa6ZxksreZVjza9bUzqAuYb45GFRS+Tev3QW+KeTPmpIx2W8Rr27pmU
mp20y2OUpcexcC56AUFLctbTEzFmB8RJdJadnZ7k9XssI1s4prjI1ZWMgb1dJHZYdHbT6fuUJdkQ
JMaj3hXplR5j2mNl81iyyQmRD8Re+dpYkoCkKz1fRdvIqB9bYEr6vfR2UaCAn0zGMIubkdzN/RlP
xnXGMNNjClrl341qPWB+WoJdT1gcJhBU0l79aSZJjcLoqOHxdLMfs61ktyACRLZOp4h6e7jVl6nn
+YYEK5oE+snV24eYa/3r4Wb/yfPFlXjw3BSD1fpOYfsDL9ypg9hUlgskTHfYbWuXoX72y2s/QifU
7gPbPesdgH7k9AXpi0sD9pBsRvXEQSnzKBMHzmV+1JsiwVXqzUxS1kfcJn9z3/5kZXaZEwXFSo1v
/nlSNNhs1P7Exc7MAn6zcFh61JtvZRSbrPibfcB3IemPXxLPILB306eKY4Ku/nHqSaPMiVTA1FOy
B+bbuhDVc91G1dnHkhOy7nH4K5SxaaVz0d9Myz3IKhZrzlaEHa/RYXOWPBD2doZxdob6fmvQW0LQ
967n24ps8mwAAA1DyyF/KSnaV5X5axsyAqutlXhnvbnKED2JTlHucr5vvvT5JLDaVz1eA6s4ZqxD
ku0pRbGznrZHwJV+6+4iIUh3g3LQWQdDEv4talbp/03Zee24jqVZ+lUGc88CvQFmbiSSoqSQC4U9
N0RYek9umqefj1mFnqppdGMKKKCQyDxxIhTk3r9Z61uRff63H6D1RmTarammo8vqep790wNUjWap
YqkjR4KLyGDqnafg+BZcRNZ5rd6dFSG5Vu7cGcmq5RmTz/UVljSLoab0sKrqGprcvzdKkrf+PF0h
4Ybn99rXb//9t/ufqwZT4z6wdG5WGSLnWmP+03crWk5uOwLwJiQakqh9S1piAsPwqUmN/V+dgBT5
f/2V/5YM/ZR8tVVX/fb/a/1jXxXO0gTS/l9Lhv/7T09Vwf/+2//kv/xC//J1UcH/49tzP/qPf/kH
76/NzG34aefHn27I//49sNhY/8v/33/5P5jrJP38NNc///t/flVD2a9fLUqqf9nXKA7Pwn9U3uvX
/8efO38U/DlKcUZD/zwL+usP/H0WpOp/U4hZoPUz+D1BqOTl+/soSOHfqCQb8LvTDX6NCpf1PyZB
hv43W2P+s8rQbdPiTPuPDY/u/E1m8aMgGtdZrfAi/DsbHkv5fw4HCzWKrtqKZXAuIGxnrvuvD5Kl
gBkmoxyrV9hfpKk/ZljfUls+tspd1Fw8uqRtVW12y9HyQ3ScOY4XckI9C/0yKxL0Q999OhDok8En
T3GeMIsFURSaU2AOui/y99Q8RdMtT7i/YNTCotawMcutvM2wSmYQsPCbKx+6hNGRZSV0jln0Pmz+
zZCTOD7gYe4/amQC64ZEmdWP4o1wS9TYKxearaqOLKmDfRt6AnaXmF9i8lOirHvIxL7jb/jLmBVt
xYAbtvgz9dqW+Dm2F49181oO6eOfInriOQeXfFKde1LutP6oIXi2CG5IFPhE9q3szggBsLqC2wfu
Mm4VsFZrUeu0J6m+GVVgEUuNpt0yyNqR/pT5yYFeFmW1y0jLLS1gV9ZbzRdVh4swHx0922huUn/g
WgK744dDABvArYzuACpfRYUasuSy5Yrx8qmVdg3cX2RaTb7v5PfMwm1E5ET7WC/OdlwBh9CyVP0g
lF8LEBZnZV1PP0yQfU3SHocMo28MA4TeGKVKiQ8Sy/4CS9EYcaeVQHqwBunDLgrlzaRv2Rb4Aj2O
3OMbw2flpoCECu0VrSrigncVeb2Fh5XakUIdYXafdEfVOmHPwgD9mhRghgiyEQeyMd3EQZxWLQFm
rEsj7RPgMQbHZYwqSSbWtZ+c/YJTvotRAGL2j5zYw3MF1wEBsqx6YZufVO5sfeKXMLlWh50Whb8u
7xPN4dNFtxI3bmVzCgazdh+xD5i5vW9hrbYd0YAziqlhOWgYouTwZJv32QpZ9S/k3oqTM0gw59BK
EJ0ThsCpEOSgze0ayGPZA67rHi1QulfQcaT2E1FXk/ZMMMRVxMNt0S6Ohi64LpHl81ENl6l9YGJ1
XaJ1p7+6K9APN0Aioo2hZw8F7I8GGHFlL/u6rb5FTA8ATe3B0l/S8Ia2Gbf0Kq/vd5r9R6dgtZOD
ICWsBYaX84rAh9nYwnlUyFqd5JJkX5ueZ/HqHEwhD002wssgTGmJtsMUYrZtySKSjjK8DUaMcCLx
o6H4KDVn2zbRXkrQxcVXrR3wqhGYbbIdKxDtELKeRR+wVczB7XZzCONdZo70kjbkNtcFQLwpDtBg
LdXLYlpe81CyUFXf7Sg8x2RhqWilVZSXTYVWyymOiId2ufrRLr8aOMCcrzhfx5YUXVSmTaPsmDwd
7bbYYRg1FQmGdQwMBLXj0jZgxL3SCRLNPnZ1E/Tj+DT233SSGESnQCSvJPK6OkFTVpyR69e+Sqgw
Cjy6Qj7EAJ6k6ZKUH7pDt988Dd3OTkcWYTyNbb4V3fgnzQ59/RUvnxZQD+in4Lh49JzPXLstc/4o
EJzMwInWlF+i1Hyzeg4T2IX5TJiufhyT2c9k65BFdwNKyUCqd63k4B/VIC/pN1JddFvpMisnOyVI
jGAIMDjJLil+BYBRpK2T1h6YNHhlgYiF8V9WY0jRSGzM4fiBytUFratziMTzqAsS7JiDq7dUxiGv
XYrV47Mo3jIsnm7kB53jIqK3Egvg1M7y5RBLY0ZcYipjwSNqOiL6O4HEgto0CNvlM2WqNVhvC4sk
ZjkQ0KY+/hCaZwIFJKQOtGufR6rXW065LRWsqqLPBl9dgCjhtNI3nVbHRAKh0OmgAECYi9yiRuCv
WCfDGYszYoCncarrnRJiYjcqaJRtti/xnoLSt/F7L9/6kqsbdSZR1zGk9kQat7SFpWurb3KTfCHK
ZaUrQWIC6n1QjeRFtVRnl0bSF9uvo2VE+WGS1GNnhs9ouluq17Z0sbEbQWkQryEK8JT3OcOfkneO
8Gz8CqWa+qpg65wzqka6r80eIk9weygDZXv4UbqFyAbku9saxfM+c+yEROTkjk311oDnkYmN2yKJ
M98qrPGOWgAY7ON3q1l1CARb83Mmv1G6BntstMLeDpAj2P01V30JpBjtVOTgscjDiTUsDM41oYSY
YdGg75xqpPViGQTxw4BM9JuaS6AWWtcpqkOMhZJVAeGoCA+BGyW/pJAMjl57GN9yd8ored+Y6U/n
zT2fICCOgMUlANhZTbbNTM4DzqvOeO1DpBV4apGUsyzOr3ifMtIxszBwpvZ79qxWir0lZnc/TyAs
Z4R8vRj3Mf1cbDfNl5r0t3HWP2M90m8OTe+WIO9hN7SYRRCRDoehln8mzPkwrTgYw/mMTszvSW/1
rDjaQVAkl7U+D431y+EG0E9Z57LJCqKLx8c8aazHoc3POOIg7Tg1O6F+uKBrQqrQnXLEHLtEhXuX
o1lgMxv6qCUHr52c52wqm0NuzXDcxk88ohO8Q2ylCsmstVD4eYunDr8SptRVHLdZszvrvnjpQvV5
kYGKGQ3gp/atn1LeAMg1akLi3iSvfhMrngNIdBdj1Hk59PgVcS1j+Ap/6LIghEyF/SwJIMlRxPvh
wPGxFA2Gvjwc0yRHT47kEJhXfEoTKwxCkXIA9l9NEQ0HkjpYfHcWQpIyPTDdlyPQUErWvkAezk9x
o7yOBqFREi4mdVBWu0ELPY4hF0ZestJJqVXpuUZT13f2lJ+5DM/hGhgRLkAaUmLWe5vwh4ICyZlg
+jam2Np29W00g+yNOoDFgWd0gnfVGg6GvLh60Ihcds18Lj2C18cLAKf7TBoN7CgIHonG9ZKkMDF5
pkgdNu86i28aORlFWcO2pd6SLz0ivE1rmT0alvgRMhFBWpq+HXp8DHoN7CXsoj1uLVK7sCoT7ZmI
BxAWLyYIx03/YLcoKtrShEsJJ6y20/7c8h9zo9rCT3vyyvjpqAGb6sBPl/qp9e0s0ElHxJt6CpbT
FP2DIWm93+GccdJKnETV7GXUFEUyP2WpA/HRPqs61ohWu+b4kLSecbGiwuoK9O5AmIM7UgrWCHlH
LiNVBWBhHI08SEna1va2Gu0m/HJqi+hRgjOakJXnNmHH+M7PBbaaYtkr/cdSe6NyNIcLErytBugS
NezGGC03qpqLnh/y+E+sfJnVUVN+NOfCcrClaMj5CeLubhd3KSEgyTQuMNP4IS9FtI/KB0dGnpv9
muk5Q2JZiIL3JCauBP6Pyu7oKpRDP0cuROZ9Xh3qCCm3fQe7gTO5DGRmRr2if+Di20zRdBBEIaka
BM0yDGayQgvnmPfJH3x/HxLqI6Pg4c18zpkNiQu+AgI9hKNSK69t8g6x1i/47YHPbZdjJ63Ip2wr
quiYNY+U0NbYvlbUrgzjfcn8UzcTkO1zo3QHVr3ttauzJwAW24anXy4OWmN6g3jvBAbN9DIBoe1C
IEOFT52zsXFpEerKvNKBbugtQoeOH1+HQfZNfXK7MX6AFexVCGgWKOhkXVuoZST5qMtH4gqfdIUd
HJ7e6xxVXqxDCFXOxuygy393YMXhzSCzOnRZCC6Sc5Axzgkxn1MJI5byQPcewJpTqX2qXa1uZtlA
fQ+ginKiKP0WAPfiKEdRHvbU2pMd6HV/TYA7KrxDJUD3NjzFfb0tlksIOIlMQy9ikh1/4nzleQXh
gRWEvmKaGrirOPhTzIo3GQ4kbpINEi63Nb9iDDnD5E38rvKpp4M52Q7uv+k764wNYVVbadGRIP4M
EDhm1MCY0bw1F8a0RtdkaoKnvT1G0YdYw7uucm1sEsrO/CTQudp6dbLsXWa+drtWaSltbkv8OIzk
yg7P0mrkVwxOuZfQlJg/ot1deg9x3yYkgiQFPZInqYuaDtLVpQn7bSXEuWuz8wyLCT1tZtlBZ+C5
nHLUeFZ0iQs+3prNjG6hb0uXl0GgAl87DD0iDQbUJRyDqbY9C3/qHF+TUcerxHehGpSpOBUn+AIM
D5W9YONsa+fIuCrVtda57aSrHD3aOvpxYoEteR87BCMpZCS8q/jn5KT15XX2pW1lEzjjpLtCznCZ
keg9fpsJ2TTmtmhv7PtoXfhbwz9ZzH6Oz7O2Rj9pOqrebOssYK+Q1M2AuSK5RoY1Q/U8C306aNCi
mQ4FZVd7qVbuMSTiwplcYFjb3j4N1UB6KfE5KLmlI6kmfhPjDevfuL2gfC9EsF8B/XOHn2N7r5Nm
JKXmIZe1g6wCk/dTc9lmonUb/KcFWdFJ8TaXZ0Uht5YNisXYbnIblExO9MeMKAhG41iHHwMcaLpN
YV60NuT7kyNfsZ4blP/96uag+0JXpm8Snlobx17+ZrTiGUMxzhfNr+aLqmCwxRKhqfGlrId9TXuR
aYe21KF2nKKGhnCkzl12g1mwzsczi2/KepqofLQY+zg4F80MtCENJGltGvCfj/oeEOhcl09dkQLn
hmeu042S4tZZBEK39b2X9KcwVNgsfk6NcUa9UU6+g1lyXhS/nI4W36qmvIScEnqMELsHo1tavaeY
QcZIAvSrO03HQmatKh7nHuuL9LUQ5kn+I281Ge8xHezoNAG2HbdkBBEmQa3UgJgsvzVXMG8eXyKt
2JZ2cZ0IRw1jTGzVpSzeR9vemRGhwLwDTaSuBJ/PKuFoVyLLmyProSmL47TXOLyU9BKp98ZeAise
dlaH1iV0DeB1tfxcT/NeaqP9bBgP+CxJK3f05WBZ0nEh2sghKTWnhy/EQAtZ3TkW0AJ29xKVqxwy
je0KnxYF7ny0180WQ/rkaXYDHZs0n+xlZqJAStSsVG4T1Vvj0bCeDOiAKO82M6iPzTxnbw7YKIj7
lyHzEVoibK1Zlw74/bl1K/VmyQ+r/Vye4bEoGShqS/9T2Hz0+qWNpZPF2ahEOjgSYkDkeT4JEOLR
BP1LB4XvpJ4lbxPDeJ4MjFYFgvucmVAUWRuzgNirrgHY/Iq7F5VsLCNqjnEofc+25E0IYarSviXW
crNpIYui8iQbOvAtcqDHVd+T+dQtb22qHVI7o/59NkOC8mrmDjqnvcO5AeQ3Fb7WrCKjobqJRD8q
828jDF+NGFrQJUTG9FWnOpj+al/35LANceubFoVs7qk2SJ6iHTx1bk+kf26E0rpx1vmdMb3O9sRy
2B8jYCgkTrOCZiIh3uy5QFe7c0YePTwnC54mUV5UI/JkwY7bMV2IOUkRyKO8NdfHfTlLNEw9NQfb
Ro+Ik7yU3Rfc2bcMGg7U19SRtjGlspHU1L4/k/M6r257mQRe/ZeM9k1ZXyriZIka2XbT3pwOEdnm
va4e8mzmo4r9VntgnAIy8UQIFat5V+Q2zPpPHBb4BWNk0sa7Ejtn7LLbzIpu8XqTEbSQaI9yE2Fs
0c+LERgWVyexcwa6EyunMY3IaiiHPa4R+belxE4IPRwpM6IiD5iZNdWznQ8H0txgUWA6aIMq5lPI
iAIhoUAzeYtV+LQhrDRreqjgfCdgI5yOxf3N5ADUgW//5KX2ViWBkjqHrHJ2VVyjRiK8hG6sDo+d
Bg+hjvG0XLUYqB9OtF671AbRGKV6r0Z6xau2VPdaQjZwqJD38lbwyj0mpOpMMtdP++nEw5MOGFIb
Z3LLNErF3wHLEOC6Kp4/RYWgNA7dsCBdA1thIhe+pKr3pHnmHm1TWBufg/UZ94A6ngp19JZ53hal
ciiGPULpHeM1gIqK9Iah4zVhatMuFXfN4mrNFERa5c8Lrv6i80sEOsphLAmfwjfi3G1yw4lsU3xC
a7sYgEf4oF/N7lJhCit76J4R41Hsr6o4tPM9zxh3dGOJ+MHczfyMipUFNVazKh6DwjgrNHcWYEad
5aDAc6yJ9JRAgDcr9aD5OppdlZAdG8Y2hwcIyTpOXgTDqiS8FoO6uQG6R2ZOVkb91Of2KQWXiWdw
O0Z3WcX5NvhR+uYkOH4AN3bDiNW521vJcOJt2GjzN3Igt9eVXc3LiQp6s3AOqraMY3IP6IIjjIMl
wnU9rJWXv3S3SdUZKFMTmg0orVsWTr5KqVLKzlc2gBboMAFBMZ8NiKTyqxImXj7OX038m2fsr7QD
baXXt8dVxD50ws+rYzniATIX0tOeOiKXANjxum3CqaVbN6E9VpBGQq8guTtSrxP5M1WMGgzfF1Fj
2HjeLTgDMV40k2N1ZsLY5zXt9CWLUAWukG6EezUziXlOb49LHiMO6bxoBolQ0wPN6Sr73bZiOBQ5
c87skmoVQEbkxPiEU163Kq5uc98+mngjdVrSogjPkUi3X32/hOS7WUep7HxnJDOQeqglw4fjKCNg
qPqpOPq4lrrZ8GTNZzZEzdrtSXL0B0XaEl1ZO4m/MuIdJgBDzrDUaA9dvktGkA8CvAM1TkQRV16M
CjaudSQCMCriU0kUuT1cxjk8dNkZ5pwhHJfQSAHWfWoYq0DVahn/IHplqHmaM+zCmQhSfuBuJHgF
nVHVBgJ1zjifa1hQMaEhlf1tQ5meByZz5cgEutnpxbxr1yqq/s2n1y5eIGagKBOqj+XVhVGKby4J
bERtMnmqvKUDaIi2HygX3xee5RaUGcsus+4CoX5ECoYSeCmWicyzCVTTJXy5JNSl2Gm5hIP7VUKT
OuSUUB3mgZwC4YRJhCEcOnCA24LwlKQ/TeklmT8sFEMNIPV16OsoHBc25w2nusBmmE8ZXfuhhLdi
54FinEYgo5g8xv5hgSICKcSYMK6bWA+iwMkvvblH2MMkGGgwapVxFfi9pCQBJOTWyv1DQYnRVMfa
PKn5KqrnCrYv8kzwqXGwqaTrPgxq/QVyAIkjgTpJxIU81cafWoCr4XuTkzP0Sn72lv2I2CiQ9JeL
LAyPLJuI1mnIv/TkZRlnvNljMPdAeQZegm5415xbhE1Gi3AVs86wcZSY1iYFr6ZaD2myz+RzU9Ue
C51FnoMph7/ASJHtmUek0r44zTP1nbW4s3kXxqFmPBsRnNfIx4ac1Ba2Pac/ZmKTSjz9atG5ZWn0
rfU/gGM72qiheKzHeZcrH3FzX9rP0Rl24wqcUDRPZ6xGHikBL2+mA1mhT4ImOTbxQY5MP+kqtr/R
VklYMkvSwxyS1tmRIajaW6N2O86e3mJSY9/7kfVti/1QwwEoyuLvJkM+AeOkwQxOKxMr+o8ycwvo
83ZWPqx2jzzVj4gdAJkwgnhtVLFLpvC5r/DXWmTMKP2filp0HfdKhMwy/VyWu8G5Ndg5G56vkmNc
6+2tpDIGkOfdkpUnLCjrLx8/f3ZHi3tIlQbyyk4BqRpTd0Vmsgt7AhhH34k/irE6mTMDHFynma9i
HqRj3MLQSdgB2TD/o2lTE5lYLOyo02/yVQFElMdeOtUNHnSFg3dwJ6RTSvJHMvCrkwpg1z6DoZkS
VczXDtxOKLe7pSfdFwylYjWvgLXp3DtXKNOxE/WJ/AvCntneFJfZnp/xNZDROmy0NfMtSgMGjIOz
1Z36YGQQH/GYxMp7HE/Uafc4O2H1gOaZvPQ8S9aaLlqiobuW9ZM+QUUHWGXXzExmt5Fw/rKdaSOQ
ExXRV7917c3NGG0Y8jyw+yTd9xaSJpW3qWdGSA07EJjz2yJeZ6BRwCrewuELp6cjJo9suZ3AE1/p
9/xtaS8dZ9YEK2XRxXNGT53J8hXN5VZByqsArBn1V7O3vDZD8gr0PcLZWfByVfaxanF+M8HMJKCb
qCMZ485C5hMnIbcunhYAOGR3weWb2/dJXmAYMR0zudMNOEllFzQMg+CHM9h+J2fDDbHhz1y1cEow
/BpeNX0utIt6+jKPF/I5Eczi9SkOjVJ5IdQkp3nVYEsPZv4+MpizYgdzj3hgzQ8xpbvnhnKkSj/Y
jcKEypR9tR+RkJ5tKz1EsuWXGZpO40Hqj44dvQhqfoNzUQ9fW1qCYWp3GQwrpo18+i2XduRNVsmc
W3paeVcpML5UeOXkuHSVblmkzzqbuArUy2CRXjCN2x7aeFle0+zJriuvA0FM9+dH2KQyzF5TGFLs
2E9xacCAWFV4xVFh7K04WdCbb/oUU0DGwWjZp1HJHgzztkAUnBCD2DR/chv6MXCn0n4yET6l9nve
QIA2n+cWr1ABD/Vc4sRCv7bpzKNWqR4DVngGh7o/LgV6eux5OcEqSU1cw7Nz7KGPDHHtq81VRXcy
k2TW4CySWW+Hd5LBkXGKTa49h0upbAwR81ZS0DEMFr+Z1eHNLXfxEu9SIV4JO90YnXkDhOVb7MHk
od/PiuaKGJxm841m1Gvt7gikdbe06bE3XcyMD4QcHmOddfJ6/F9S7pPGICNiEFtnfoB/szeMfkPu
EQQFZtkNb5fYMdwEBH9YZkgQLc2IOGD3CyLlnYswEF+cBGb3GIH3WVAMXibnKdHvsa9w4Srim5tY
ii9Z8mJBdm9tkn1e0/xmIwKbi21/LeBMNOZmfKz7IIr3PaSrZ0XfZ+KkhkSR79IZbnO2bUDPwKtP
zY8mX76yQkGNSmUX636nwm7ru24jDHoi0mHngVl4WeykGpTr/AOj/mAmkCUr0JRD+po2WMGpndjc
MdIFEmNfewYchXlfiuGIk2sXNf7I+d4v6alcdQT1jG0tZSyYfjizujGayu/ZyeiF6iLz84SkMn88
L6rprYuPaiFAb8QLzya+EfUeN/WWveFBZuHQcMOqBD0Q8sbv5l7yYEBiVfXokOgsdbngy3ba5Q0Y
qqkLuimHufouLb8mTsKcKC+NxrlT47dCZN7SWW7VsBRVOAYQBIUm6jpSsZnJjWD2yXJgqHclEOcj
su6SUz7qGED6B3203YwVd1cx+TRJ5zJfbVgVUt4R0Oej1X60BuIc53lnWJ+qEgxM6/tScbvwR57f
qOa9IrVetQrMuEJ6JEjLgaQVceIs0Fkm1wjss+zcpxckdQx24o3Fg7eEgDYQKVvkzycWbWw9/qmz
DzPR3Tgfdgr+NuH0bpT3O+uzV2OaYMEPi7bfYtqx6jFUfiu3xH6uFHsLnQGALLhdg2xHeebdVY/J
HyusLklFwSKDPevPVfFZGe/liHe1iH/It/bLIrw6kdgm4yeET2fA1wtzypJPfRVCz1z5qT+jc44X
5ZXqG3lJt+2k5Nsacg87apCypJVSRpoT229y4TtiUxRIP720k7nQ2adu09h8Ka3nqPgtwXi34aVg
HJZp8yVVgAZwS+qZ8Mbc3OD9pTd/rMwZftqwWbp9O0Fnxc/a5pIn55jo9S+77s726OzMMAamOh9s
3dkjpAvk4cEWz3MaMTpglkJtNzogFn6Nks/gYCc22D0fmYEflsCpuF2Jtej1nIVmuGk11B3U2qhV
PB1tNUoMTgCOSH4ttHNjvcGzibeZptZS3AEU/pifrRrQX22mAa5OVx2mvaWPhygXwSDF944wuXy8
il76UgG8NNZwWGQYhyZU9zo/LMREYjbbChatfdF6ke3pvQWBOX8SbfpjxZBeaOwJAPON5ScXu7h5
T0G/pLa4yB3O1/pHbTv4f+AkWBn1+nSRkpZS6sWw2XJn2ygnSBXRRdk0J80JX2csT5buJ0p15A8e
STNlJcNP8TosT2vDwEr+HXibr2ZzYKnOwPMlGHoRoExcYvVLGRUUav1cOJoPJi98HAZGeaFe7w3n
WwHD4QwJ7NkOJdIBB2Qw1t1zVjKtQnyQDq95Ju+ySvqxJK3DgXyvapZM5FPYin5JQvkCHqOi3NDD
lHiWjrzsDunxJDwZTS+D96NiEAaozgA0qz3+a2BrlI7MBKpawd+2JsucKzBhY3zRviuGvqOcf1is
PPhYTGKwWypwVbnjOD2iCIDU1P5OJaQ8hBeLuQOGuQdy7tcG5m47PlYm0x4Iy3F9isVR5TiLpIh4
AovBP3tJyF17bSDZJTtW4DyVVvXDyj44E2gWi5PGcHAKDQArOraxxSJBwGLg2PZ3exq+tLB3j5nZ
7kGdb+r0cWm5YPKSSV5zs7jWZo2R/PgZkguHIPU4MiBkt/DoZAMhoGW4sYkuQPgxFMMjehHo2cVO
ppTQtN6VDKDCDKmhBLz1y3hIubRIM3qyoHxXILM2kvzBQgARu+VSfe5rtENsJ7d5eBux9A9Jfe2V
9sGy0GXJCsk/HR3Fuz1Cii/gp9stcUOSCihzrgLwTiiSQi9KaLjzyjMy8yaGwbfU6Sqh3AivDbky
+LERhU3inoHCbG38v9zpzfis5DpzN/RZw+gl0Xc8UJ3w8FeK7CW0jo1+JDh9UwINVNT+z4QmM+ye
W4rNJAWhvmk4AgaycNkyg6VjO7fMP9PyPUhoTcmbmvPQh1rDvlVvN5kofxDTUvn0h1Lt9h0lmRQf
KUvGtnsp1zcvpqjrhv1i/drIl8pq2rWAtyuUR2VGyiUcswpxUG4RECLUF0R+rhba7lTmvJ6OdVXw
+JYzNehupDUJK9AwWYULHvR8z6o13dXdGKzA9LF8t3vuJuCaDFelQJQSXm5/YmZRUAmwKBl5OEgm
60nYnbtb38fAsCc35HPXdfa+NNcd0xakFuHK348KryahNVSaAAIfIwLphUPTrbKrqax759HPWoS8
y9FAdYby4sgHQqILD/fskuq2yZPhEsGjVIQfjtZRTSLPUKNAcdB3deSEMqJnHoIjH8VbX/u6wuWp
gkmszEOtlpewiNz20+aBHFAGrqsiJu3Igqq3snqRRvWS9+vlzlghGW91kgNtJ9zdsh9LenPYRtuC
zrA0W7e6NW3EPpQconZZFcN87vU9HeZtV5UMEN51/T1ZKETh7iSya408Ugt4M/XIkuHFovhthcVs
7pRZxiYfBB6o8tAa4Zeq8xZXUx0kuniUMu0djz0ZR6W565jBFLLstXN/0Pps1wzSeZqpikhpEdkS
rJGHKrXSZoxkr0tVV1f44FW6cOYXjepb9cJYoxnPCQmMGgh4CRjdgKUqo4tM/bK3qcQzZgjhdxIO
fkFTlmO0kshka6wF9UvtXhunBLmnbe1+OaTLd4aAbSL2t680CKZ7wX5r1l916admkDKhYITKZyvz
LgJmNDbfs7bTVLqDGEH4xPyqc2sHEZ36JE0KaUZr9l9yqyM9sDAukGxIvIhThfsmAn7K2ltFR9cX
J0WA3I9T0t8KF+7aVif4zvizlPtCFn4z8P+FQJn3WTt3NSVi0jC2YRmz2T8v8mNUP6rTx1gyFNK9
1KHv0NHH88mOCoIvrbsNi/1jFQxSuBkoZfuJl6T8qGKNLt+4x8UIC4tEtQ7YXYLzV6t3MzFggqW6
ZqQPs+g+E3l8VwqSZEbCDiXAtYYZSCxKFCpBy9lJ0mmqRtoBhCIcZvXS36aB2sXk1Ld0g0mP8jAm
5JKMUY+Uz/kZrfi9ZbRekQKIQmI4tRx+wyzoE6Y/S8ix0H1WRUQpVWYnFtSZ1p45UA3jLq9xuB3I
zGUFZNoifMtJCIl5NQs4GRlPQySItpqvw9LcSYQ+GZO27WboR518XOWMYDvHHl+o/CWY17b1YVny
j25asJWE0J2zep13t9w0PvCZ7eq9EplK1A2YpleGu1fTGJJjBvVwtwiaV3OSX0ZH/44y+YEkzXfR
RdWrHU1etVgvpdPM21oymoDgB6a3fcv22px3YTszGy0hwSCkih6hHVowDSh8eYmpETZVK9V3mfwO
xsvI4MdtiRxUaL3xZxh1eUvMoTgp/LKLpWvd3AT3mrErZqqQv5e4kq0K5osYEh8NOmt6jrmlBqBb
kpxF+HOWQFKDW8ZpEAKJw7Bq0WL13yB98fziTHoME6RJjoOINS15/Ar9s8rk+JAOQ+jag9K5BL78
cg2bgQGhggkonY+ugMhcZ6slgMtlaaNdltevMe9v1q1EMUiRKlIEB9C0STm5QNGVleXQhy8SPirG
f/q3o577ldAYv0X5bcIBS+XjrfILNav3Zjh7OUl1DbvTYq3Q0fDwBVFC6ls5vdjcl04UqJZg8S1v
JT3FAaiiPUv3XfjaT5MPQmMvU8/ioSxlnhgmf2zy2cZrR4VsuFCM4bGIxvxJJ/CSQFv5pUhoFosX
6BEvepum52bqa1dP2Vf1UNZ6jjBz0sfXnAx2j8UWIVkmhH2JTPowvo5qTW847AWYm9qp+kMy5AGk
cG0nREqmXkwwrBQD7JxQIm6I6eFZywANpt0A4Zb1zqSRwR3NdMFTx/gRDapGeclO3czJ1NXuDZLk
BksYGSmAPVA+qqiSlGsspwQhN9NnykAqGKuWedokpi2CNemJWJC5UnA9/R+uzqu5cZ3Lor+IVWAC
yVflaEnO7ReW291mJgFm8tfPku83c2fmRWW720GUCOCcs/faCQQ+y8wExV5pr115aUy0Cyoun0eU
L1P0kDC6taN41fZfMz23IhXM+1E7E/Jhsv+RQc+JbVoTrcZo73w/WNEsJOnmEMBhhoO8qHumgkOy
CjkIeawLNrlklSPWnstOFtEVQsFgQxXsv3Pq0LpE0ee82FG7G1p2ZgdV32NDryvA0YrOwefVSklC
KHKaPHfwC/oIsfKdVQYWrqIGshn1Ss6GkbucOr478hd3MXuV5Uiox12THEb3oyjbTVV1+9D96tFk
Gy66nODFTFHYy8XoAiV0gkUVsfEr+uw7ixUeR286bGh9LkdSxEFNmjbFd6JWOcS4mTmfQcPcd95L
9zMlKSFoH9hga/VcqDefplEvgM8yLZqrQxU6jO9uVTwuAqgrNiFoVcAhFrVL0lNIhkuCpW2LpyOa
E+mjrNuKoV1hA2oTH4OY6DS+VTRt7Qx8kkK+Ej5LUTOxee/JvjHZHBtJ12CmXBrZ0OHDFFy1hul5
AgpRfVNCGBwOkonVfUB0AG1dXgAiL2wv29cxE33QfbSey+YAq3o9JdkSdv4yf6LjNFEDtyeRHGlh
uOFF0qsX2bSJ23CLj2mg0vfcj958VB5029QlwmNDbDWthjUmJOj8YC3TfUBAJIf4ZeCrbQFvFhT9
EtTwIv5DW3RZtCf0Diz4kJHKY5b8iVPitZlp9FgBso9CoQKoLqF+uA+QDAYcyI+1/qwKjAdML0g7
V1Cd75QsGDDMvZAjJHozcmms7hTSOQU3bnjvAS3cLnlXXJrRvWcJE7mD+LnSm64HaIXI9q7EJCKw
899mmtKu+aCa9FjZwHqIeCwVHUT1njZ7XWRk1B5SjB40oRR4yf6vFV6hrzO37dnsBus8Cs6RjJAg
/RlYKtzjgFOgpUZX86PRot0mo8iALQx2A7GIx3pPuMt2zJ/Jjzxk96QtBX957dRfs0ZGb111/Ecn
hwaREzqjbDhPwd+wp7cawdUiaQuxhs8Oaw8uTHJBFNsvb9oRtzSVCI3/Bk19nwHvc27imsrccNuN
DL4laJ10psk5ks8o/4qYwnBYtzPPghJel4fUaRam8yLGbch21sXNIUzXcXhM0peyHRcuZWhmbRL1
jRKUHCXKpl1198ORzYBCUALEzMdlwdJtHipabnG4nV0Uyo6xH1lKOnEz9NozUNOYF5uSpfG3E8K0
+p2Io+OQf0WcZrvWh/T/Og5HAUVw2oqEuG7eOjNT9pQSSGixkupzxAlSb2wy1XRxCOhsRpG5QN83
lZvCgt33zUa7sCBNR6yWdlJRnvBuSBuIxxztzCVwajt7nuXfpt9F+YeL4FP/qRJoLwGZvF+S8EEj
fLEVQhJX12Ln9Q0xuBCKNrQLmmRUV7969EjOJiaGqqTW/dc0QEGqLGx55uTme8/HFlgxq9VeSbFF
JbRxwzzGGpMa0NnR2RhtdcsY9NFk+Qvg7pecyRJwp6RjLOGGT4F7GSiSPDNxXg2o7Gqg125pIoEG
Pf2J3cJ/bXoqqTDS73XHmDKpKgYCHYFrA1PzCkqHC+x2HP0HRtvuS9d+WGXqrcvcKlbDSGvKN25a
ltGjk38FYZ8zQGOpIoMGp5IE/5iV/XehpjeZs3siD+MVvBFXxuWUT8Qd+du4k+SfN79MBqu/i3te
UEGlAIkuo7Aka8/qWPCNWJAlbeGTLHBwD6hmLpGpL1P3IrjtHf4Q27sDN29mws2AfCLg9zCuoHFL
rOHSxxIlfo+Z2JXlY5mdumBC7smAyf/2YZKKK2zR5wkTkSznQ219hy09TVDp8/Ddert6eNbGySdO
wEhvCZcXTbTHYf41G5C6SoxP3bqzacQhpRlkv/I6ghmcxwYhSYRNKc41euMzSWhB7zwEwYeBb8fo
fwaL982R8Fb6yM4aPu2pdng2cXEgTAehe+4NV/LQypVFIdsmgrQ1C2co8/O2pmaew4AILa2QxkKM
v2dgY59eSmkucsM3/9Bu3TpkBZx6EhLCeL7qpNnHBkcefMTsj7KINxGpRsd8TNWWnf+tNVYEpg8X
t7NT0By8OKRV7dLMCLaclCN8S6ekzB6SnvUOHRGbnzkwscrkUw5QU3gabrMhgLYqNe4DsqvRf1Ov
WNpFv0D875AK7wqr/BQy5lQTizP3grmw6DWSNT8t86EZN/kUvfqqr85WVwOLzvxh0c35yQdESEqt
0z6GUHqG6DHJWw9fXDOs7Ltiay7QlFYDND6jlZe6oFde6KFaJolEVwj22RpXwxBby7vsuBkndQaR
i046VbtYZ78DC4ECB2Jzy5luH3jNzCsFl814jtEK+9mljopq6VKVrVOjZcJUfJhTH1Fk/p5cMdJ+
hY7SuPO2yTTj7Cz/SwvnrsdBlslty0CFP4irgcnHfIX2NvAeuvLkQNqRNkfDP9nUIft7XSOeId4Q
V7dRHQrGniTWKLY7e3I5MZrbMPYYzZQ0JJJ4pwJyvhMd+8ugJi5+bkiSi4gRHmEk0nKinXx3fhmt
ulcnnBQjMTYbKupm7WVkEJJ99YQRY4degnMEws9ZI02oCrb+2qx+lW1KzkNyiBx2PhAn12mU9smT
ORcSVGOUBruuLNDRZwvqVI/ZLBrpOWIyzd5Hpp8NtJh40J4w3p/PHS0c2hHZ0zRmTAfvD1luNFTr
9w9/vvjzAOp+OqTW0P5Q76d//qXVBqMUu78EOggOFB8D+W/3DyfkNrCLTSyMskrrJQU7J5mKmWYj
SnHo7g+jF87/PPx87d9Pf/71/33t51/bdvjf36bKOT749aGyeQsuJZf/MJGEzUCogYxrGPQ1PLuF
nBnhVkg48C3UaFdHQ4v0Px8KAJy8TKJu974Ol90cqSPKw+r4zz+YLK8Ct4KfTweyUvHGuaKbDv88
9ASwptDbaZ9i06kn6R1+PlL/89E/nyau2tso8oy0L45x9t8PIFGypeVHBrWlQwQLkisas+6Ridq8
RRodllML+NbAXnh/cFNmffb94f99jViJfG8UPb30lCR17r/jz0fU8bShCJ8gBrBZgcGU8MhKm3Sh
0a22ddr9GkLbhJQet1CBcj9H+xiWm8pS6Y4GKMlJLji/MUtqjq+ErkMfdo5Gav+fz+Mxmo/x27//
4ee7fv5rV3KXhKYs17MYjRM93P88dLOqj387j0FTKNLjz8MQ2FRC/35OPMmW+WhH48DBvwCQCeKk
VVtH1y2x1figfPI2d5/m3n9TbYuegbrEcm5GWZgPYUz/w0jrh9721rOZNjfHbpMDY9sPYlPwO1Yo
1BG2+NuhpQBx6zE/Axwhxt0KDjMo1aOHR2c9jCiySGqNAYZZnwh03E3jiGaBwYJGKx3M488DBs+G
LpCB9KFT+jgmhc+HJCtZXRm0a2MZerV9jGaC+rKoRR2NWAatRBNW0E+i6CUilZYhXNYfPQZcNKw4
x5f+cA7rGsYFHUYSEvD4CdUfyZ7uH7QhyImQYld4874oB2QFzVjtpccZLUBoquSEEzmjHWeSS1SV
9taVM4IxoUFeR7nH6Li7pKFT7ZPhWca+8Rqh9ybUfSI1hqxIy6JiQ2se7r0gQeibklrCfHltz8HG
NMZVZaOwdgiEQ8NBbdUa1iXKcPcJIWBix8Q+WVS9hOUxXPCndtNqcZ9lJI9lQNusmdv8VEWa01jR
XKvz7LUGh/YhXicuXfrERNPo57TJNCmhgLN/frXbhJgfiGM8lgovAtlgz+WEbXAKmUy5bf8sDews
SFN+/uME9n5tUmzuSwu1i121QP1yeq19QEdnwpTkU8+se53Abh+IvhudELFLTaqMotd0GxBucZov
ftUE3q3NrtCbuOAImtqG3BWyFNfS4HDq6bnY4v+Zr+AvI1y2PS36dv4lgnm4SZyQHpq2zGqmnYU2
LZ7T7yqPkFWbZnatlDj3s7LfeC2sdVWQ5RrPjCYdU0VbjrTAN+6RKH2ePWd3PGpFq5j2Z/Rdisk9
WkiFw2JPc4j+f1Y1Z5INDQTY46tLrvOmyfvpI8Ef46myvkZt9jj5hf8Ic3GhEsNjltB5j61l91uY
ZKPiYsdEzdycQMubh/KW2tAuNv9+Taf3rrTloqQCi3vpGoEQUrTXfmZ+j++d5HpaI9efh6aINRKE
7NGyBQFDrhdf5GydQuvuGq2oWJuSy9SYkdgWKqhPY2JnG7OtaWs7bXQsTCM60iIHcmc3I8N4OjYe
G2EbQ+SQ0YkTtrDPfSYdBtNJcK9SaalZU7QlsU6dUc6os444RVRKBesur+mqcNDeNO1I8jc50g+6
9UscUG69lfeWWlPr6hyGGjWv1yGIIc2JrbqjwdR144kDf7K30/zc3t+N2Yz2ee4Rf5idj1axtVu9
lF30287om0VBZx6xTWJEHS3ms6Vx7luzORkYw0enEycYYjxYnWBM2NGa8c+SLeWYm4l3jU2mpiFi
v12DRD3AUHjLiONcqtrEl3v/Wbqw/BVA5Wure1pGgBFvltF619LFnWSI1dA5Yt9O3vjuUTsxSfW4
XV7cxkeU2sD2dTgAyrTzrp50m8fMC99A1HtMphj38DuE35IzY8TGkbQ2rEKdb9FJnaMz4R0msmLG
vDp9GLtYHPvmsalz+kRF4D9EOF+PovWaYzZO8wJLLXA9IfqHvNL9w2hGNxnh5+aldoBqxuGDnWl/
bXEiXPlmT4gZyp2db5HoXOfyFtnBq2qngL2Pss7qpfXSDEO/dvy96Fmb0aIPe2Ykj3aH0RTu6LkK
Wms3DkO9mHSaoy+annuk+KfcpfmRdmBu52L+VL56JtwG/Wsq9NFIivQ5qDHY0DLhZc9eOCsV65BT
BNEPEGlIrEn32ijOigHqtWSE6kXPfpBYWLNGQs/LwiUwAPXczyIVujTNC5UiZYitR6kbZ9fCZCMP
PY2Ibs/wGno1fGRd8Gp3ozccXUjQ8GDgBJsoh9waIyExCrEJc5M3lx+TI5ZLZmB91DqHDEGCmSb/
vL88XDyGNXQHOo8oMIcxPrfGqSGvi29J0AGOoVa/BihEF5tQ3rDsnwS8fUO0DP2l9i46nozzzxsq
yGiHiSodV24SJTuO5/uhD7Ij21ez1sqT7wla+rtwSu0aFq5LbZoG4YcVyuHBzC8kZkUX+RRVpnGJ
WKw2ZkJ6jak0n96/BjYJ2aaF9SEIaRebku2zt23vob0/xC6Y6DiZxT939NQ7Z7+y5n3bIaIfq4ef
G24eGGOmBT+WXEKMIEZzUgYHu6gPYiQEAa0eJ7aaizkU5q7mzblgEIYfSPSvYZpZFwoY6wKggNNA
WdCy0HIrcyd5IHIsQV+apP981EA1d+MOMSRt/3U0hkxLXR7Aw2Vv9gThcvRAXfqutPYZqIAorsn6
agUuwB6T+jj27yNRx+chQczm00XLbJAguGeS+4QlexjbXq8i5W/t1MpouLrjtZ387yb20q308/AI
yqIXabiZFMHJsRmtiNvbhKHwCBRJCPiYcxo/ZNuvhZFsNFrkHSOwq82YExWhwN0eFqioo5AB6IDF
fqwwS8HIP2qX5ootu/dUEWtTxhA7iVnIVWK/9IXPhkJHd8IH57ZhusOvnR5yF7Fyk7mYtdj6gwZB
Qog8dwsdezMVw2W0nFVQNnvEuxx0JveKJepRd/OuicPlYFrmxhJUfaolxTeJnnOYDuN2QCp9SMIP
xy2CJ9cEiWjVebokSihI0GkS0ImmkWiwgwy7ZTzhQSudRLCqzJe5rjdES2c0y1S2yHv4t5XazX5J
5Yd2awDk7ZZA1eOp2hSMsAr77gsYjbdibM/Un91Z3MUk2seoY3Dml0NIenR4d/0gFulP0+hbqwT2
OowL/+JApmS0lLSHoZ8w0F0mO2OH0wICL6lSbKY0gwGbtPjQgQtIdH5L5eWXri85ZmRf4Geio5qr
ZJl1JaMyQtVqgyZcvlZUxtIvBdrghlzKOvq00twGxI2OQJbhMSBtY2f4921n/k1+6V4IOpLCmPWp
s4c3M0J9pkxyGPXw4XtUW23Tshg56Nf9Dt2tUIrkT0fvtWA06CC5zUbMb6nrPpaJDBgxDQbBh95Z
cNesIfBbh6kio4eJEs0GYJ+B/2RY0SoY578WDCxyUjnCZTG5f6lRJRsjf5skpBLECvVSiMY5RpN9
FJgPGtbIm10ND43TNKfIMR+iMqhfh7xHulHw1Cd1C/wZ7pXw3EvU0s6by4ouPMqxQ47QlN26RZtW
9IswAQ4gE2vTQAWgzxjvY6fuNow57mpaGa86N/gVW2Bbpqw+ERuqH0I66AgzwCibHQ2X0EBkWd/q
lAQyQdaQ5bdPeWxdVF3rVV40BwPTH05si8zjwOXPHdILx7V6h7vc2HdiOJTw9FYtEaiHwSXZKh/K
Jw8v44lT22tnx7ef49/PoS802+xg+NZv31bITwbJAZZYPQYQIyohe9vdjQbCC3NYu1OCWgBNupuA
bXYqtj0/ZYBVVOcR2SBjqnaZimltQQveMG5tlnP+W7T6VcaAB0IvxAhSt+uxv4Vp01/9wF4nlqp2
XT5OvD4Bphqq0F5IeC/T9CniEL6KGH8jEcD3L4N22auwXg2xvjercacpAEMDfze62o4TPBYbH2ri
rpm+zKluQRoVj1zwjr4+0yonGHwiibDUOym6cGyEW6fxfnuV4x7F+Gf2XSRY06G1LbXFuP3LFJG1
yirlnkXnYkefjhDqf7WlQbqMThGYAQmcxorrbTkYY4f6rwGLgQAhI1n6DaLH+Da76LkSlKj4RUAN
5jStwPD0T6NHFrDR0VpOO7KcFIGQZvEeT9a36RC2Rb6FvQITbKNGQHifIgkPiRjVM7O5DnWxz4q7
CloTHTlvvyMUEJsRc2unbw1FxLpNtV6VdN7/BNO1bPKvysp3nYefqzR5UY3CTZeFa9brGmQhbvXa
WCIh3wirFqvZJ5HXoJkYwyOSIzG0nsw+LG/KN076K2Couh26BklAp89BYSLMaSs0CB3FfwN7NBsY
0qX5e+d2r/D/V/FEtxaY6BPJD8yXmzXdUlHl7buorb9mMeSnFrN3YLENElDBC4XDbeES7OdquztO
gBM6EzSIA34xy+t1q92N26fJ2kad0nrlbe7KX7HLEL13ERQOEYNrn548PkoWQOgbyyRLDlObPloc
S+vqO/KMcFummkQ+E8xAEP21s+I9mQBRkAMGiWYiGqVzorUKoPJMfvTtDNa47DNs8I5h/q0kuYsk
73ySUfRSDiVi8JJ5zcRJRlrx6R7u1QeD8wBlgWNBVf1xmndHDiPScv0bVKCFJoMd3DDrjynkqGM2
ci27ClUYuiJlcyLue4E6gyZYmDdLafmnlhFxNcXlGok3XuQ53Ixm/1BCwJz1ono2JBV6J5i/gOuj
4MGqM7F/evYjiI1wdXPL9LPONU7fKKfDzwIfyuE9iu+mw877G1WjvY1yOk2wMnlmJCzUmfloJl9Z
JJ9bT26dfn6dQA2jyChsOgsMCU0yJ7Wzd7wsW7WyNw4k1L4YmcfYsk05wVSfbhejzK+QvY2+e7lb
i8zQ2rjOKBZlWN9Sy6VVl+ptkjQsLj5d1uCOjmjIqFikptjUCiP90N3/rsTZewq7jZ+jPoCz+erM
NMakO64y+VVnhXcI7mPfWTGXpdz3gRnkol47jX5NOY2uoWFsq5LI+HFc3fOShoSVIbFREgKcSWxF
dccA2FV2vuFMxZxZ0s71Jmx4Fh59M8Pe2AwaCmL1lI7eMUI42PszVISwpffWBye6zhh7JwFFf3pR
GpM8eR7sNwO/0JczvAfwfl5A3ZKH9ZdzV3Nan63ZF5gavY+MoAvPK9fuqD36tDQzFH9aESbvY98+
T2ydgF/kzo+FXkedt61YtmRBXYQjH3hNsnDK4ppJ71whiS0p+kV67XyIP37Fa52WVG3kuP7Ja26S
zlNYN8RJ4wIAz5EfyBNC0B56u9B8hEsjln3IjtagoiL/zFTl01Cj2DDKZWd6YmfGf6J4/CroOi2c
BGk71eeyLJGcs8yhYTX1Z9AgOTNVfpuL6VAKARS1TJ4TNKMDRRhXUi+TcsiXdkjgZsmuBKqnf23B
5IHSr21uY4azokDDAVssXk8TuBPwKUd6X/Yy0ym5yfmLU9Y7hKofQjwOrXr6yVaTdu0sCVRfoiu/
XxiUifU0HfqK9ScMnZ3QMYmuYVUxJahvThr/8rNALFw2qUXTlMe8Hop1kXxOZSbXtg2cxZ3Gm0hw
LFhhj7oZ0Brn0XrrpfmOUxV9YPbvuhF6045cJO3Blx7btRBwlowAd5+XPZFWhG2paIlS7MlWIk11
XwQOVkD5qBTqET9t/pIAsujubkIsY2gUFb3CFLupa5sSmdxt4BYgpRRvRqZJ6J3kpnY66BDhE1MW
vGHjOaMvvuo6Jil60GdaTjfSd+Jdfb9+vQfjxhwpROMgPYgAO6spn2PfPWWtgc5h7L51UYcrafYw
U8qv7O76sx1PL0cMxAthO2+W1drEWZfEoirrT9fmV6RzLY1F2HYkOz1kNo29ak4vthLEzUXuBkTt
G3/kPWA7fc+nGOZtgOaG7NozYD/6Zb5J15AbYDsrc+XVGFhx/R69gDkobK6hTlB/EpgO/ECuqKKX
6n7CA+KjUbDAnkpMQkQ7sBGThOxlk+i3rDx0OKTp0htBkqCMHGXMgNYzw3sKReStD9S4ZnTAG7nW
3p5NfZ8ruz4aGbMruAdzmZ8UbyffJps+G7tTwCJlIYhzSu/dDLsjS/Oxi4LvSTKQA4mIyg161GQ5
T3TaAB3G5DU62cc8d/U2KtqHvPbeMq8C3VJu0+p3ZKgz9+qH/kH00JsscdlgaCIZylXi6EfWOU+7
0xQN1zK0NDm37ROTTZfjImYenjneY48hiouCCrdMB/JHQwNrMrmcvQE0kGJ3BaDwgQ2O9khvlhfD
ll9Doz77ySdyT00bu0RAXTkXL42GQ1HsK9fHBFO/TYxXeQHlZ+rxkluz06zGjqBtg/M1kZElWb9+
DmIbmsw8mNuM1gRFYBMteeY0ROSI08npn+dGvaDxKVZlw/E/NrVYBCTRHhp2dQ5mH2jPgHZEDtAD
2kZHvx3nBRfgGZV6UKTBtbDjVTXgYht8BdPQ8h4RDCMkQWmxMJLpLcDq7LLQgwMeLPtVRjx/k6Nx
aDCYI45rXWbc4dQpEyrmO3AdCQbjtMepsXFNGAZoFiX+eCd3rlmB865cpZnHDQRHh0AxRx85JL3V
I8N4eDDrylMvJbWiSmO1y3JNkC7gFS9PaOTamM6y5jgb1m9CzPEKRERgJYCSSd/tcatFLNT3U+9j
QQ4UMEk45IalEWOX0lymo86X0k9zIK8ImlhuqI6AIU4O7DCwYbt5CB7NGEeBNIikHho35pfR0a3a
BoaZRilKuPaqpmud0TtdWpJvbvpgp+0QYItBSdelFigQ/60wb4MXckYEQbIQQYZ2t37z7xQfqw9f
m6b76DQSA9nSfc2rTWa3OzO3nxp7nG9dnuF3MvnuqS0QxzvjdmwIGXYXaS6thzrJjmE4ojJup3jF
HOaiIjMk0lUgJqnzL3OwWU39aD34+Rt7Bm/kKDARZo68GWt5pEWp104gL5buznbz6ma2CVkPhnI6
oIv3i03UJx9YvTj2m9VjSMNhHabeuburfatkrDfQTp/aCkxSkNtIPUO64lMjTg0AxRARzDaILLRp
hfmRzozkbc/aFz2LeafMPTchy0pqLcNY/lFxFbILREATfRbrtonIdwFZqehY5T7m5VDWOMxCgyvs
9jgc3FpxUGOv9uf8kbkdNqAAa5SRV89dFVIR2PQjZwXtyo6+CtqCnCkhnTD/eNajdals2tUCo7Iz
Z+Zmpo9Ol09tfYsesUjbCUdTX29ZYTeBEQREMkxQKTHxGw7zaXKgsnNTFucmYPIpm0Jd0pGzldsg
wvYT5e5SOlR5xM4e1x3mAqBRZoLzZ7LjjU1q8S7UtOU7Jqqz032S9w6s6qZxxy05u2CytnEwRlZ6
LJJxQ+2XrYbosxQholfC1qp7tFo1g7GrBtAOQWitcmJZtyXJztiWGX+MBYyKcN7URfSao1bI7tP1
sOxuBZt0lK9UgQYO3hgD9mMRBtm66dGgmnH+XPpUbQhSkSlh6wbU6M39MTYxoITePcxBltc2M/6Q
RmvgG/HGZeSr22xUp3YwPzraaMsqJJYnDczrz2eQAqtVmcMjjZgprDxGKYsmGfJdxJIZ2qJd+B7C
rYbYwEWURyzpkgsdDhtLQuZROSNxuPffbTOAoIVr16Co10n8DXoSqZvlz3fy4w69Tf/SWerA4a7c
yQDBT+pib7MUmqY4cbqNkChnRXntEuRMkUCvNqXpZsaOubQ8qIC96e+j+3aVCF65LsIjVTrDpurb
BzPpD2gi972RjddkGr81lSnnAnvpWR57ZoN3IAxRZytvPE4ZljG3HYKVDZ0WUSSSoISN6f72gN2i
wNrcOTsVxz07bz+SjmwzAzpA7YwmuaX9dzKXb33okO5DAA0VArfpMK867HDK4lw/OIAqHej44PhX
YRCeGRUxfvCTu0YbBwTLYt/+FSJ6LSA+nZq5/MhVNnFuam/+KLOjrMtT6GukdhAHk6wuzkzJ3rSo
hqUbxxCEjEVo00rl/IJCp7bnrSO5GmlhvHHUnE6lnzHUmKlC/ZjEvJRbrrKnYz7I9MqhcszpDhM/
YHIaK8et6osdx+ijQWbcypiFWM6yjVf8MBtxH+5Qd9ea8a6iHdTAiOHeB8k0J+M2TfjBrj2vUtvD
d1sSJZEgs1SFQ/BwwNssbotoTY+Ft0hx6AWxsdDxVrKD0+FOPBcJIKHugA6GuLEKb3DQ8k1I47Xd
oDMRX4r7MhZGzLLL8xBl/RS2mh2urCiREPjFao6vIseZMmMRjxA6scsnrKpYB4qh9tnmxs1sRMN+
SuAMzeP3xMRzQYqtv5HMH46CrJM8daMzOlsgOenbECT2JktsInQd/OM6ghaEv0M302qoHc7YGlog
wzWUY32y7bB7NDhjVomDBj2I4/FEPCQY3z55jAeUR7A4Mli3/OkDssmSY5WN6KNW9wUDtU6mCr4/
xWyooyslYbJzpH6WRA0yE4u3zsjS3E3eQ15E1yJH0OIw7gPjQamqwWx1UZrTIan2tf5Q6YfQBJYp
Sr1gDnzkBdbvqXJ/E8WIr6WE6DLEd2Kim5FJZX6MbvbYlC7+zrJ7qSWO8rmEEquAWKAfYuWmI5Ll
yOeC4NP3Q1SG1oPMsi/0969GKDd9lX5M1BYkjfmXIawgiow4Q6ey5JYTqBcaPRwmC3aiSfq0XXbP
eaeWZBIyKESsvpkIEX8ZnQacczXt8cyckewj6O+qdp2R1LIkgOfFpPO8yMyQnQTc4MYKYZfwvl+m
kVy6iOYHjx57EmGrb6oU5CDFVY9pYZ3PEYr1rt/mjAaXdpMWlMD1XZx0/x8+HsssejR7wdaKEtS7
t2z9+si4alxgHGRVz5BNWi20p9b8VnWCzjUPP4okPs0ajwEAzi/sCghL4beK7hcziBUyBWjHojPX
QyZ/T/n4hKAHb6Te6AZJqzU95czxyQS9BcahsWmR5iHN3jIv0VxXqlrKxAR9l8PKa/p+X4She4w4
p5dh4hxiFhSUWS2uAaTYc0G9bJJ5NREJyVwPNiSTmSApfxWCpmk/tQZLUH+YB5/DvuEOa2ubDCRK
hzrzdxpBvkjLlBzO9IN+sYIEAce2dfs/ngKrITH1iaEptlDAw0UPQWMs4LAVJWJ7jaUIOTlPiU4+
+nedVN9eHgYwvMN56w3Zq0aEPBQ1G3UJOAk9zjrpY6TVQIUGP6DR216zCsvg7DIZlBVNFoPWtVQ4
Gy1eeCMwd4Ppw3BDEscLZglekkxm2FgzCgzUh58JdhFq0Gsee/ScauciSuutrxFzam1xKbygXiC1
juggz+u6MSV+qbJC4orpYEJZybnLJKWTJSqhL72QoctRT2Ek7F36QyFu4ThGNWZFiGQM/26Lj80/
eV69aFhipWWkx84CLYDTh1ehaFCIjEeJmnHhOOOvvMzwwTjZu3R0vXea6FMkOCsNKuGuWVcCFk7d
qn5nueIhnLxdVdfPpkVLmtEhAIXo3FHuYjIq/6g6GgFi+b/sIvisMhe0rboQcv/cxaigM0OXIJTy
JWfIbWOD3hqgdTBWYirvsq1y/3NrCFxEmCsZeA6bXta4h0iER8eZImCgGySQw6jMwLgLsNf3QCKC
Qt47Lf7lnngY1VJiB0yJMar1rHe1DTdhvMyycu/875tBmC8jjxx9sfNat9rnRfXyZZz/NsK/eSZR
G3kmBgK6lEACcf/WgjRiQs8XOkaTRVbcsZ3s70T2X22P4DBWY7f0KrVhoogqOtg2EDel4XwwAfwk
WivkbQfpHJhx4SGLjbDHlCFH0Ub/NpLuYNhVsEfPc5FRrY5Ty7GttPub0WPjaw3atNFfRCDHdIQy
F0TJbyxMr7OVGPiQjP9i7kx660aybf1XHmrOAslgF4OanL5Rc2R1lieELcnsmyAZ7H79+3jyAdfp
mzcTd/aAdKLSLllHbCJ27L3Wt5Cz+2+oyThpTupYsHLQW3WQ5jJlaXCFrPsxh4zVv8i3fnA+ybhk
X+oDqisaIvnofQ8p4dc9+p5sBsWLu0KgXwz3mTkTElgyGhqQTWP7GncOyTUM+Ht6VL6z6kicX9at
56JYCOzHnJcg7DGazyK6RdOz40a4e8QHWO7MiQUMx8NPqBlwC/XIjLEQj2nIIKmgte8HNNYtlyi7
vPk25vjlB9e0NhZkFo8fobUqvI8pMDfpgDlzf5ZyEpsutNZuq885x8f9PIVPmizOc6cPI7zDU2vX
O1BQ8dHtxveoIbrFVtKn8VKupR/3j6jqUYkN2U3OyjzJtNmrwbrPtMSCV6PObNDmrr1sOBmgy7ru
UTddy3ISbRzHlYxJ1lDAVykCIpQsF3pJR0IhAOkpyN/abBd/KMy6JB+eZYN3sDOGl5zuDzw2ee94
5kPmwN1pwuAHqzK9YDEjjJnYvFpDI1iKRmMT1puu5bGZQygDNW0kSkcMdPcAUqfvAq7+JtWKlaCF
a18aOlwzt+8OlB30BWwnJjSx/FHW/AVx/qKYlzLQRKKVJKRDGh3InFAdoCdmoMuzU9Jj8szohYlE
IZzo1WdHk3gYrE+SenkYWUX5EZhbt+wn7YTixm54xscZ2gQWE2/mUOYm3lY1tOQbrJIDU/SluWcp
YHwjHatqnHZBDiaz7SkpYKtvmdLd1AErrPZuDX7GlWgklrlo3LtFVW0Hosc2NpVW0iOcL5MO/N5g
fiMsF1g/CAwH0VhJZ2egnwIATgWbdAz2zQxOp+KAsS1T42WYWLRmDw4G9hvID/TcAqQWVQfia5iL
13nep1n12Q3+yY74brkr9hMoK74R7deIIGlOxviQZyZlXXgsDXm2EsxfOeJsGZnkakbTQznCG7EQ
7ax8wKWVWb5Se5jbMcCBhKKjQGrf9XPMbD5gpOgyfW+fu0Q9NsiJgFcAcuomOmRaPHK+2mthAYFX
xcKPKM8cN2iqCFLNOf3Q1sAJNSK6grFyE87zEytNu8omsgNSVvQ28UyGPMvBOMOJYHvkhBqsAm7j
HnuK8LUTBvBr4eCsHLt6yIezP4HV9pJ7M8XM0c9fq/htNOyj06OSs01OyWVJ0GHriNuErikFFgj/
EjuLS/SCIRjBjAnTd+b0hCAvGuE6C7bLw1HjlWGSVaCkGMfbuHoz2SHXDhMn9n0yA+nu1B4+wSqd
XpJcd+tRs7IMTgWnf53EoPTT8YNPcZMn/v1iAh7G9gYI97PqIthOzTZLZH+YSwMnKD3t3AHYPEfD
m9/IaYXkbSp9fFk0a+vQr8DampdG3vexBBqUtC9xAFdUPpbx8CODrr+rv84p1UrdAeT1a+/OzuOv
FJ31urIba6udr6ygFprI4TJ3xoXYbx+xC21ndcdLePZH94CEXSME9DDZSCbzQ5l+1BZuZ3QW0dJG
MNS4iy2O2rNAcmRJ+ki2DT3VB+RnmeI7I7ONESdMRJPyIBY2a/ZjpOe6b8uKOmvAAdfHdExLubSY
hkOilQCutefQ5FLEesFeuS443w5E8WyX88ZbJo2d8WLltcQ9Qycoaqv4aNTPeT6CJofaa1MyUURB
GREMZZji7M0GxnM6s5KYvkMP0OrOFvPFqcc7JYYoJ0RtvJFR/iUq3J/FfK7xpEge8oTO5LqJZQAM
CLK6N9ChjWnvUGHj7VNee8gLedNanT5jLV0O6gAX6eKfg8B5NWde8axU/Tb13g0HlJ901d1gWTg0
Iv0UC/oFdV++IIDH2hSyxsx0W1dNEW5Mj56JTzuSAcDADMpnSjPApoaP9t3JmC+hP/gRRJRNbjA+
5bSONvHQp7AL6Mi7Fl19yqxso324ttzsRl0YSiAkCJyPwrNuglEGO3o8eCwaHM8t0IV4djazcr97
Ed5ELLg2BlYOSwyhpoymhMAKlZTAkUaVgfwPctbemd83WLJXw8Ewps9YNK9p7O452HwZSQ6p7RBv
rHPhze7RVtEhjQPgbbFLGxz7YEDEIQOdHuEqb55lHyKXF8mnWVICNY+SwlvlZWjsiSsJYJ+KzVj0
F5HZ6mJofI5O3BAQGoEna/WeaPk7S3XJVlUchIchPAZu/T4yIjAmRlZp7CMK1pge8/6+wpjF4X0E
H1AaG+oXflIrs46mQ78HMs2R6nFjSzrOfmu/o6bzuEisB0QYbNuZaTowRWNTlel7PBoPZZU/pk7/
OofIBugJv1fSrrYdhVnduQd0F+9pI7MjUvZtjtfOFk23wUzUHgje3tojEK86/k4qkA9vprxxwaji
oQsDpJA41y1sjlDzp1XR4V5pFaBpiZSfQdZtZM7GSTvGM6KcHzG0ym009F+nhFS9On42Ad+udYE7
w3qcJxoFLiIPUl5BQHe0BAbabfPo0+LLc2B/yGezOnsNM0r0BnEt6UvWm91MdITKb+zvvv9Rjs2z
aCjVjZDIkrS91IY+dRkHkGosv6UBvMXCegvGNOOVZMCfNbHYKjf50ovXyswPs0rI3QOyRtyvhQV6
nWHo6lrQ+cbwvRfWW9l0907mvLQWhWSfiBNSa0ih1WbEgsq5/TuW6UerQe3T9jYYUTfdigrNrMUs
wfc0B0nLvGNM0G9sei7bhAtraqdCWFHeN2y5xli+TJ1bn/yB/0Fv6GR5w32i0H/rCC7+7IaX1MU+
HgFUwsoHIdMas0dtBsxSaW2O3XMoaZ16PtpjmWdfVUV2RVorCrGdxPcX4/+ud7qBjYO9BWfZtDAl
IAP3eXLjJSjY8QCxQDYjVAg4JDv3Pih7Ju2LKcNWNrBJp/oqHRof0/QauaA47So+A4Qp+X6O2tr6
4vkkHGmGCC42600aAoohoZ2T/BRhy9XLDkrza4hxtrf2Vk7eC6kpcHMTmkbFVySPatebfCe6IqjX
UY7y/jgef+y1489yyu5kIdXKLqa7HgnYJmlSmrjWDwSNxdmWGF0a2u48nrA6hLuLM2zvYendm0n+
4j/SE5QHsKYQkFPEi0RHBdVwX4/dZc69ehdQkgv2O8rLGeu/4R5FwVhXpfdDsxQ3U/TUi2zf9b24
c+E0eTYm7ECzx5sxOjk3aY6WSn9aVXZo25c8q7/5cRdD2dKXKuQjFcOGuNO3WrDcKKSamzzulsZx
zQ0WkshF62c4MAKyVbOxhpTeVgEFKUIrjrBuRwz4IwD6l1rDYQITvSk9DlelMrZ9or95WUFDZRhv
ui4vd6Xu7M3cIUj2t1YKAiMI3GAjLfG1tkjvpFTbIDJ8Tk26tDbxTxuDFMuV7icIcAPqLeSf2G78
End18ZEypd8kgW/vHBRM2SLFs4rpgygUCo9ufNLJzLWjibBCwnnObXdegK44lhc0mA9SbDJrawVt
3rOekwAdHK1tcyN8us/2xMASbMKSHWQcOzjoyBC2GOt+RERJJaH/5jrQFPuAXkIfvJi06ve1x+ix
gp51wvdcVl69RtHQwEVpX+pKFihaQUZEOtn4C90hR+GMKxZ18iQhtBrq2VVQS7ByagcGik7DUxGz
b5upwa7kuf4qoBgJBarVMGHy27X6kAr7RzRMdLYE3EGF6RYQhw/2nL7B+JAkw2FIOxpgC8VrShyF
Q7z+pmqfG1IqQjEy9zMavG9zQFZO5SWM9zg+x1bBFuFmN7cVA/l13rEJVMJ9n+RbCvbCxkxDDrW/
GMjsJ3C96XpEIbQRaPg3o2GijvEXw5YNOa4g8ahjIjiCR9sQ6IDpL8aOFcTxq3Z8b8N2eWTXmzYi
Mo5zI78Y5LC7GDAksadwJoxVlJLsvOSaMdvASp8Hz/T00Th2M4+mZdAFHxQBJdQKJAsCQgRoysCO
clL5nyNIePJ6yOqxsNYxEmdO9TzmJSVMCve/BdpJJ7BzHzrx4Vb6p8uN2PWFF2ys7L0OaOiTWrTO
UVIkIVpHDoZ6LXuYXQRuOb2XsyiV2M8qc8ceElLXoqkMrJHDkuMFuNwYKLQl0U8Ragl02GLXoQNb
kx5s7CbB8FLY5t6sWgvKhH+Ze2XvrQi6QjWLdafHtSOKixt99Yf2FjTK2QOol6pnI/xJY/Ei7OKR
A2wCc4Lespe729RNn7XLjK+pk088JV9tYpPgJWriFizLBakCAEH2826KmQclSW0fTEM8E01WecXZ
r/Cx1HHN+mrXZDbwOGfdwjtV30rNqj2hz+o91HO+BdwKRfocfVcREsp28ggERv1T6vaglwUlKM5G
oz8ie4J/zUWvUng0aHdW7kdQG9+tWvi7Pkl/uqld73vbRDjmZOAxZs7cbB23RaO9O5qcRxdf4Anh
KCbk0KT+d2g+Kw9DKy2SWwZnLNISyXgeAs+O3xzX+Dpygth5ffWC3POxlWaHQ+yLtNpmN9v6pz3i
BVUZqRxOiRSl5mHLFzAHehDkP94x8P3uyABl5j7xzccvI8qfwiJPAF4jg6tIjEd6MB9Im7Zl9IPl
C4z4gsFZ3JPf5yXrb/CXjfnL4naJ0+l1tnKEPG+dMzAUhZRl1scEcpJTEIYaIeqq5RlhBOLFqD5R
5/NxqpPGbImvBQwpUGJnTYbArLOLZCHR6BgLmNJiWeCxfc7hodHZoZfFm6IqSMboPM3ZmzWzJBnj
rgreGptj+RBCwRDxj8xgH3pXpXeukwf15tbRxbJeI/GNN+40sAvmMIDgMzIZlCckNXcURpu0bn54
wCRakh2HVwyzBPjp/ln24y1j+k0dLIIKPiLcZD2UX5XiKmiOA27bnEE5ZE6+LlAdsMlQnZr7sUM9
bG1FKXfyntnI1nVBSuTWA4XHt6Z3tkF4CWllysh5cCGVlIKCYVEleCMjCB2ewxyccVI84uAeff0z
EoxBeymm1UCCzyCto5emB23Hr24NxoFCVXNlOJG+VaiuKeNXQtv72B+fojY7lRk6TnXRdv9hW88W
cUesJqsyybZpxusJddTxvkxmxBllWsVGcKfLu2niCPS/j2MlZZV/rhmp7/9DFuv/GLT6p/zW/We1
hJm2v/9V/x+msXp/G8a6+SyL7032axrr8gWf39vuP/+y7H8HJhhE6fu+jXeJWNU/sliDf5u+bUrT
ggtku35gkVJfVk0X/+dfrv9v37WlL20fgwPdOIKn20pf/8j5t+sGtiUlAbyeLz35v8liDZak1f+K
afaQmHNKpONI2Ww55MIuCde/RPoKChCHzjnYn3meThS7LwMa+UPr8xbIsrcOypi/o7SfsUZYp3RA
K2hbT2XUggLAIt/lXnjqzOq+7ZgHTgNIz6GAYZmH/Q7F5XkxY67zpqDJhgaXcIl46yn6SVDnkE3g
mDpoxdjdVvuy/xFL4a6ZkZx6CbW9q0zsQdGrgEOwazWkjAlDZU9o6r6fkndRvuDP9iZcfja4GPYL
2i+9rM7ZwjxrWw/gmYhYp/o5pN4q2nXSMI9xbBjiUnro31R4cq2yOdqjb9Grbk/NGE475ev+UyPi
WNW8hk5KWk6gg7Mz3TGaJIIkNYiLs0dWAgqzedbdtk+d90mXwyWbL6V8sbPkKcdTu/ddQYpNUnd7
ljr0Mmn4aQ/imAiDcyfkniOrRrGlVeH6HSFJy5jfy4xV29mXX5KBL3/czf9T6uJSIYFs//Mvhwfp
l5vsm6aDPMrxhBlI0w9sf0kG/+UmG20zgQO0oUXUwTlqkvio2SM6x0dMu4QaWRCaaNhXW+2dC+T/
R495zETE4sE1iQgbK86SYlSkmii2oB4vSRTS00gm8S0tw69KMGaeOxjMfW5P27KFrFkzR0yD7sEi
TYaOAGLDLktvPLP8iavIuZG18a2DmQgp2r0AtQIU57XeLX4QpNlyF6LqrIjlTvz8VdJPX//9BfHN
3y4IfgKuhHQdz/eFazpLwvwvFwQtjmUQ70eGGBBgklfzboNknpPdYEADRC9riP4zCAe4lnFBLTeh
FpySiRRJqIn4WhLKRLfbiI4W1YS2al2kIIx9skMGlFFMcwmyzDE2dvG0kiX43MJF9x4gRxYWM3eD
4mejZX4DjUxtg6ehqoiEXf7lFAhIBifjBcmIhDL913moKLkHPCFThFfERvR949bwG5Z30kum5jh4
CovLjA4yc0w4PP6eA2hHvNnc7kXMTU2Ly4zFdBEqzjuHsCF7zmEuKOemkma2B3UabqZKfWhQcY9x
A7iAqFF6dHRolcGsnebQfgjHhzaCWB+hXnjz+ibG2dao/d/fGHtZbv5rOfJZJx1pSU94MgiEdF3i
qX+9MY4R8flijiMzpoPd4MPU69RT3A7zoS4M0hGL1jo5Yx4jcmyPrnbWqd+SDewCeI1iEFklvZBI
DnqP7RdtjoBzboQXh97Hxg4YNYYzj7aIHI4VLMXbv//41p9X0z8+vm2LwPUZc3uuuTx3vzxXtleH
1jzgcL6umHZk00hFYMAgRWDGMyUev3BuUEPwKHnGPNIk3KUVx9YOPf9qCouLQuBE6yM7TrRYwB05
1P5dd/TM/vj3n9VdXvo/X2rXdFHcSQsxJh7dZdH45bOiUdboz/t6HeYDb78JEVBjTuTQhrws918G
1+rXUdtSigN5FuSq0ep9CxHwXKy0egpjdZrJmNnJpF7mblSoxqI+MZBOBSRiboQbt1hmgxQuy0KU
iomPBgtQECcG33NbTYrMuLl+y8MaHzhNIE4zzhFXNrNCg5ZPAHt5qngITJbngVM6BmcJAe5HNxXf
Igbdu1jWX6xlIbVE+diPCZ1fmiNbGDI4ruLuhvHxi+fhcihtrzvAH/kwovjW6E2IXEEGaw4Y0R/1
EWULIe9/sdRa7Oa/X1Xh4+bFaY0Gz/r9CQiQ/egoTLr1NPLBwtpEszvbWzJkMmQ9GqBVfArpj5Ii
XdAwFtnkk242f8srA1oNnzUAwrAL/Pk8S0JmSnfz97fd+ovbLgKa38vSZ0vH+m3DTxyPodDE4e76
2cDt4ezH4UyA+LA1LMhujo2OqEZOGnIojGPNecMV9klKiCxBWCDgbOSTH5SfeZG81bn4p5fI/n23
skxeH5fHUjgOMiXnt5fICzjCFgOuRKtSt/USCCRL3LFmD32CZ5mKhJGy2S6aKvNr4nAgkoJYCqjE
dAAMSLL1EGm6W+mdafMQTbkvNm3syZ2XPkexPjOopJ/gzi//cGWXtem3F8oXNgJ/IQMrwM3+5xeq
H1rNp83JLMB3g8Az+zlkSUxOAWxT/ZCJXGy9DhUALAO6PBwhwVdl6DPzEJmj8Rma8bRlEoNzkjbJ
P3w2qs/fP1tgu8KlXLR4PM3fNzw5dQCmHA5NHqLEmKTStePbt4OUigosdyl27H5Th0Z9EFL/XLuC
3sHffwb7L548MOYOB3gz8ITwfrs+sP2rutcLK7p6Gl1Z7H29qNW09RS6zAo9bZ86fWf08JtVJfZ1
4O4GPjdDftTctj1yfA1qBFeMtnxy9S6+PxAaxMNIw8o6KdzwFkYvatRzvux/nWiR+DvkW2f/8JPI
/341KZcDhxvNFbUDsfykvyyds+UPXZlzp4PUOsYLYDQqW7l3tH836IqgIITKIb+hOp8Kp+z2GV5B
Mm9RF1x/v8+AsjsESQ46/tpFLsPvmLWt0u6HwZKIJ4iqGo5+ihGJyilYMmPTGksOJDDIaMyyrF7i
jXP2xli/d5wfVmZcgrsK/femSiiXKxbFPHBuEO8hKeruC2scqAwoUPJIvTuaNMa5Snf+4lftzULu
JzU/QeAlli1EUd6NLXkOVf2pMbuWScvcPoN3apfm03UJ8ELQy+2QwWQDwIUZhM8HsHeV5Kg+wXTQ
o7PreVcM80vIBKphdor3IaKhs2zr+EZ2MxzXVW9UD8ga550PTs+ICx+Ci80JPXQhowjrS0J/4K2N
wn3lqPQWQgUf3+WupmG/pIW6am90t9ebDWKfWdnMDysF6YSTdPl+jf0Pr5HzFzfeZnkStuA1Dyzx
2+LJpU+JfvAgrGUunr0CTa+l5NngeHVTfEY9tmyfXOKiDH64g7MwWUjZWoaoCKl3Vdt2BAqyGvTe
DEh1fhIZYbWZP637RS2b2OED+etf0+VhKXDzwL62cYQA1cSw9WH1hCKWqbzlVM/Osmh78YAzRLEJ
DB29KdyGQ7ialy2zr+FiBRy6GFL12KQCxBc0h//havxFteM5gW/ZrCy27wj/t6shuy6qZHU14U10
L1o4ya7AHkwb8/rAjwMJAKBPv0NyIo9RMDL3Rh861FT8CPB1buvR/ermAKO9pX4jvhXluAIUlvj/
tOv9t7rSo86nsFwKHRZnuew5v7yxyobrBnQE2bTJvLGD6FfXqF0sxMoRKT85U8ZDw5xlzcWvD7WJ
gygW4ZOB2Y404Ob890uhRYny+4LMB2K0QZ1oSWHzz58/kOV3EKfMeeRI1tpfaqSjhMuJ7mTYHvw0
RB7kbyUYl3CvKhdlYkwr4ce1qhxbwFJx4Cneih4bkotzb4jBMDRl/9IqXrugwKFjhfei9b+CrOWY
GvElri83HGHjbTpQ0FlqEevWGPoappuZ5hUX4Y/IpKkERP+cNWBxu3KWkHNn895E5Gpb5WfaRMne
8AbWsQGAJ71q3t0iot/KWeO6BqbkIW+WjXnq1H0tVHg/gklohZJ7BD6kLWiLVS0unNXUDwGRUhEH
EV6htsq+Zy6gk4HjNkzM0niapP8M1M2jUxj2B5UO7St6h7eqGLrTtXjRdmFu6Zhi11rO4alLnqr7
hSM7ylYVfbhNV5JUnVbEdApoNJZ/ul47Nj6CynqrhuxfI7L6RA8gQOowV7V1+0L/nX5FTowquw5n
kdt8GH+OxMA2jt+dKynKnTZIDMOkos4N04wiF/MNQ+vyRskZ+MRs7HxGN+t+9qOLE1lfKiXNbUX7
s+ykdUOBvHLLUUA2wClHgLW7n6oe85hBdlr73gQyv21QFq8KM0rPgWShRxgB2sk2igNn55+GY2a3
7mDv3avgzZN712EW0i60nKKh/rXIFWq86RL3QDH5D7npoijYoPGXG0Sayem6YKM3NrauE+8UHfw7
Fhm7C6bTdTU1G2EdRHB0mangzdijMZbsVyMiWBrMW47HRkea07L12gX0zKICI0EaS+H27YbvDNto
hqjDxPE20wohHLKw7ZhwvtWLfaNc/m8pyPbZLchtKgwmgsVb3I6oGZb94dqCGFqBMHQC8NE5PyzS
C/ZOANeimeJz7xk3jg2HJOvINZM2vN9tD/mg7LDa05vhOwiDZ9L5uG65kauw26Eo0SZKrSwklSfh
tNIPHpp+Duh6sR3AEYfx9pIVyloRGcxWFi4HkeVRFzElZmkQwwt4WO4buEBZU743xIXuPX41EJ03
bYeBwU3sB2RSQOEMTFj+Yu/FJfcyDPCA/VzdXf9iY5bOpkqGE+vRDiK2fRPY/T4jwWXXKUQWBDbw
0wicwc08XyLzJO20w8fOGK/yUKHRSFtB8yFZxHxXQ7dLc/vienV659bqEmltnqyYVIbEcDF0ZDTU
DCzKap5vZ1TV+3L0XGS74knZFZhxh/FMU90wzVZIBkDRZpCDdrpRh8FV49ob3OYYV6DwNedD2NPl
AdJftgV6dj2bJTbzP8x9GJtsb5dr5y11UCQwtq72ysBSP2us9TU8KuGE74W4A+ADZq9v1c7NEMPU
krREdFNqBazn2AqQErZr3SCCJPKPuYCbxl+ED2ZnCiHoel5yTo3oeen7Nc5wdCr8u82g38OkKM56
Lm8dnRyrwUiO0KPixN/T4xgvRYY/uJijR2Dyw3G5+1Pr3HhCiaNF3eEW+yvUjk3/VcxxfF+RUxHV
aD8mtjwcA/H8qCzrJlsmzvArnZ0Nrnrl+lN0DJags6AhabO78RrOFkkVYo8Lx+DkU7Ux9Df2OQ2V
m0jh2rWj6AEYjzoVPgxKSpcittJnNMLDTWXFL7jC1Ra9b9cbNKZqohecwprOvf7BhsCS76HK7kNW
XNFG9peib+Q+XQqk6+Ld1cOPXkPes5Ps5foSq1p9zngZBUGxIP3K6JjWKBSWM6aC4m0aNN0afJX7
QzmjwQyy4vu1b6R8fCkUp5spcyriB5YQX3TdFVRKyyQaiYjQTQhAbOUX2aL+57g6oooDQRw80Wq+
qYY6OLgxDo5CG7vcQ1lkba1CjXtT4ZnQvT46UXeMs27JukPF6Kket00/3tmjfRwJ1WPuTvsKDRmM
BMb6TJa3WT2zuC+7lI9gCrdhjbaUs3Uw+A/pIIiMckAFa94GyYG6GSl7TCZjnjfj8DdwD7fLqgQ7
XsAenzy6ZtefA5NbvwYRNm5NSMKrQKZ3eUrHSy5/97VLk1fefi5KoM0l8BdEpUZBelePSmxfpCwO
qe3R2WMFRMhZfQuVOW4sT91pmcL4wuXvBrxZqYd2Hdyk3Ot6vPHc/lOlGTrX9EOjUsCbSD5UFN0W
U4ARgEq368r+EDOsHRJNQoQdMLtU+fl6TIokuTP0I5HpNZsUfMXmushdW6xJDHrg6peBtbRJe/12
PUQoOd16wRxteig6oJb0I1LGehVj9CVxjCXnegJI7bi4hwfBlVuUvPlMbZomBvdxuVzXTiMW0V0w
JDdTHRBysqyNNn2Nk+dU/i2jDzzyOrm35LQviyWVmAYb++xSQ9BGXImCU4IN9Hr2kC+4LXYJh35i
buC8ooF8DJbToJFWDuzgmp0gSD5mjh/QtGtccHXgHJoSwKyZSVJx+jMGKLItAlLeectZ8inY810t
fWc9dG2xsQtxpuyUe7PsLwyPEyTWDTNSoY6T2dMVCNFDEqnIfH3EYuH7ZLQu5aqTh+NaOemxGyyU
fx1GLAzDoCKzjuUfp7bWP2HfPHUZwmHdYvgBAQUHToLKM6bd9ZlxJ2zAao4+OzQDvf+UhSXT46z6
KDLYZELVxMHlVJY+vPCtW+tn1/luIszfaqIdUOPsrrUO6hS8E+OkzqV4b9RYXJwH+TibhnWjmNXv
SxvxbBrK/fUeXzfOXGVIkFPDOk/JktkD4n4cEDnaTYuQLS43RVC8CmUX+36oT0Vw7yaQ6lAW3lOU
oJSyHJuTv1fsAdIgUmVev2Fwv8s5hsNJSPNTbVvAPEiOrVG2LQXHpo368BRinG0RzLLHexAy5u6g
ykSjm+zREgv1AKnj3UjL4/JLmTB3hkIEp0IA5+SXMvEMmmF5l7OtIX6Gh76sDfiI3/CDlBhjOQMj
MeHmuodiMOLNOBzRy8o9cTf2KjXAFTRhuXwMPbNlmPcDSV9czG3is0Z23fhZ1tPN9UTVVTAa4k6Q
ou5UyJei9GkYI33EEPLUt5RSQ00LYnI+dGERS0cfc61wlH3pOdrIdiTUdO72NKjOnm3mRJAsb0aA
PLI2mmq3pKDTipp3QMG9LTv2Ti4n9xYHAwoxirKI6XU/zU/Xr9M8eSfI0dg6ZuM2CQP7EJfh4VpW
xhFSqM53CsyKsLXyWHg0BXKaGqZBI6HgnUoCbLIN4Ukb389IPXfShxDxfo8ga+swddmlxGvfSoGw
NpTkBE4ojpTGs9u7ebDLUCev0bjZ0CIpxhYjgW0ij5Yh0uMAVlXqXIpiPuDHHRHI1A39iKXTihxg
TWgHVHVE9pDR3Id4iqs7gY28GKd0V8OIXZGhQlnWxfuKBNHNuPSRNc+sIKNlxuFEVbqsQtJeJ0e3
Mv7fZCVb5NsjwqrruiKBaB7nEOZKOGkovDkxP0gZrq8X5HP9bewqUlDZy6Jm3heg27ZtHm9pCwPz
djhn9w0nDqJ4MG60eEwyc/wCRUBRqHYqItu7B91xvTslg84kxhV4/bs7zSoC0uL2+jazpAUdfjQH
GNwaan8TGsG+ajK8JpSbg3SZR+bUin7rHecgdYEHGbtrB7uJS1w6GnbEiGYpAkDAw9vtW6e4vf55
23Fqmescr6dDNnsyVGjzPHBFhV1u+ol3h37rSbOadTWC/uuwMnHKh5g+z8Vp7ztXksEHrmSVuc63
NrabUwgFXS/xBnnq4Kmj3LzWUhVClCHB69jHjw5vJ8K76DZCOjlqWo3OJBZgtA/Tf7CGva7ALJSt
n90YPZYxz4FTb8G545yA555mxksqxz0TPIptLHn70Alvr+9VsIhpe7NBz2HzNaXvRLdMCUiVWYrs
pSy73lZHlWI15s7Msa090EWvqWebfSeMYz5qeTDRN18fyBH49aov5HhDDPnaxfV35w0RlH0lh23h
qO9dFCfoUJBmatomOKcu0ABZVxPrw5kL90IzlKLfb18t4N47H+nU2pH5RwdwG4H0+br7Rw4536VW
X5Le0zfNTPZFNzGeuX4CxXaxR94x0zXjqFbxkgTyohz/5tp/sQoSqh28xb2KvmC8bqDuuq8NBExg
MCbBzhqGV0gLW4jTtek1GmN4Mgb1ONTjeEzq8c5Ic4kAPP5OFPgBEtm+aUfzDkgo0w56YnPpdauo
heCSymFzfTrZpgK6jHLb4oaOmd1xr9NHWqP5ObPGnXBxQXlaPJjkLbWhHVOfMleJ5KSAXqIvbZPy
y1RrfhSfBTZxiTVWJlo1FXLPxNxjuMlmsYE2he0A3xQH5ECd6EiUjClLdsVd76XdrpmwjtlqvEvm
/mn0kuisXQ70Y9WT1VeTzZO545GOikBTg+o6yeJnb6R0GAHtEj0NFcFzSDMk30+uq7yglBsqsZtl
TFhu49IIWdq3dDSqwywFWDISuKEuDnwC4u2NenQILJ22nZgw6aQLjgpZA2mFEBMKth6nnsuNbNBA
X/fE2CbEWwzockojK/ZDThuF+dKh6c095E11ozjC4GTa5IrbZgs0BpZf0nDRy5g77j96pEY4bCi2
l3UFKMhtaULig9bOaXSBwzhabOgNnCdyBU5DXrwaFboomHC3tcW6ea0xy4BTN3FmtHDZt3p/vuS4
M2i1MF5hlv404dKj9g/P1+Zf1ngNl/NFLV+vJ/2YaAzCQU8sTGEACscg/cGR77louEadxVIOaRnV
ou1kt5zvrEM+qC912HJQHew/lgFvlP+XsPNYktzYkugXwQwBjW1qVbKrWtQG1tUCIqA18PVzIopj
RvGM3MyCb8jOzgQirnA/juee0vO+iJgkQ0ml1wsQd8E+jjZPqu5D52VNW+iB1XVImR96vNyhS16j
h+zjOPvTQy5ItO5MAcglip2TF0HTERN0EhElPYbPR5A8KaNiGnXFgCYpycJ+RnD52s0vYWbZx5I+
iMFtu9VFSw8K7pCot7wke8adLvrVSSBw7cCeIVtPf1QRzeNSZVfTb6t72qv/WIPqQdtftjYM4nwW
zo4lLNMzrb9tm3JswSFYUW7DkiSAQVKWJD+EIIhbsjK5IHJk43nQl78eVdthpy5+wDpqE2qn4Tes
F3lVsKQvs8+Gb8Qnj/t4ziBJw2tILrW0vqUFd6MZj94+Yee4dZqcHmtly99ZUb3t3RYxeCFvjmn/
14xWj6T//vdjTeE4JgIjx/n7389BoSMmFyzcbPlfY+zLiZOvZ3MKXjLkjRsWhNZBmB033YoewjZJ
MspN5w4PfHvOQmWRiCA4knG4L0fpwF6k7vFb42HyM3nGQH6Y+6J/Ioc23sUDa11wYgfj5HqkAnjj
ckwQ458J1NtZTRqfdQ0RePNTwQWl/gwkqUVwM9tr6lrRzmZGtFPNjhIaWE3xzOxREC1bXrk04SMH
akpKx2O2vr8bpGcgWPHuoYO8VgPGSndG9WqOBeXcY+5HTBsWCOqGQUZrhroGFOVwbEaHyioemqss
kTnNFHBmxeFeTaBudExA1OW3Epcqlzx7Qm4G+TR3BKAC4IklHL6ROf2l6bwXYwlPWO6SUxg3mAFs
3Cq6Rw+I8cPa8T0Phze9J5AJX7/Toug0xy66zSzY0ofuNhXh9DxVyFEDOJF1iPgIpPsNry6IAFXt
KAZ2bSH+X0SGt6ZdTeQj0bgLSiKSABfdJRNsdxdD8D1CVVgzY4ieKnDfB5/2Wz+ywBnPzGaMoxiZ
5ZV+T7qhGNjyZjO3nnO0bIiWDnXnYWStesTYf/DrwmfZSsEdO9EnJ84xTk/2x2AwVSuYfrkQpu7s
8EN+tf1Ebv99OP7P/a/aTHuBzUMLCYFl9V9H407BMZQyN93qK4TRM8D3cAWnZwwU+g6CecwVGy35
kErclUycN/pvK5z43KnRaWX2cDJ8QPzwwW/ZDInAXAStlRmRIRX+zGkVdgQXNv+xGbTFP5bAVAGg
K1hxAsIGCvS3RasiYNPtY2CuGNw+Jj6S5mgZqanD5R6g8y7vguZT4VDdDAZ9IBcIKtWA274i5xF4
P88+DRUPmnFt2z7e5nP808BYQWkJqicw43MNNetxyBlcIMnyD7HVPEeK1574Z70fCDpkLkOAywyK
97oHOQaWqONVWi8pWTT7JiWkzwR8tInVFzd5+Zux0t3SPcBL8MyHvmaoSeaCKrsALObZzF1rnKDS
VDfHebOM+jGIi6/WJLHpN/FrZgVvQQfnTS99EDHyt6QY2vGsH2UdknwD8Qcf8Db97VGo7lj9f0og
BVMMPTZhs01gwh1WfJaqWapLz9kFXfwYU+HvYmAOG2fxwLlWnyvCfOYFo1/Uer/ApDPBXb6jDy+Z
lyH4kKS/T7Q9BCiYpL6qZWssB97b3NqoKfShr0OQlP4T6JtTYfPOZ2p2Zddfct7kvUtePKblixUq
2zGfhGlpD/YJ6w5BvCd3RHDyUYQ1kkA6G2hyJ8l86ssbQ9zNR0GZivZM7gpC5t6mGlErUT2CrF1G
7HaMyD7k+CmzidlBXdYbzJg/7cn2QVlAMYmTX1Xsf8vi6Iwqm3y8LJ/vV9oG7Jp/DNelxdJ2cZeT
47ZfEsnGTdfVbmRGF79hVCUlM1S1sJ064KROnT4PauiTkb9BnJS5FUCpgL9kgE8m5rNI3GhN1Be/
lK8Mp1LFkdoxW8fG5IP8Mi24NT3szprh1MFOvCd4vHReqvEFl21ZFUBV9a+XNSkmESzMZOSx5wI0
WYNG2DEgE3KVFjCxVnT142q9BdnUHjOv57qtkov+t9maMnFqx5ekvpQ9/wX21sC8cCeHpQnObNqu
RVLjAqMaaZKoQCDo0MqkqaA/QEXnjoArrYub+tO54Q4EPsUzULdsHFmvP9ksVfZhi+tzZbylFaHG
wHno2cUT23fiQrqb8CWOCuJItAo0Y9ajrJXJrmuZMnLcf4jqMvXc+KLh4tKvYeCfsRad3LWGd+dR
t8gMO7qJ/70hr1KV72xAe2hxxhh9i1fUM7Lpom1r4oqpotbfRq1I7pt1QEQZvoDA+EMcFolg4WZ1
ja2Dc2GjHzzPSa4LVxRIzvGl4OHs4ap/NKr6IdAjTqIFMf/leMT0rstkwF05qbdLG/UfjJjauDFq
QTUxc0ywqsQ130c9p3rkEZ8EAORxBil2tPxpPHV28dysuDzXMno1Y1rDLvfmAzHMd7Gy2LHLgR4A
RwIe0LtBjBRRhX4GE3thoB8QfbQdmQo9rgnzPnjexos/dj+TdpbXDraUrgVwHjqbofeH+yTuvqW4
Hj+q9jrFmD4L6xnS+GsXgXGoCmL8PNiu5NzH3sntFbAXEObeHZl1xmZC+xQMDytUkyPxh/3Ob9AU
AGa4iwEoVHPrfkL1CSNPDR9rB4Qu28P/qrYCdbz/tdoKbdNGT+3aDvI6U619/7RnXmsL71nD89pP
MfABNb6VCxRnYRbNbhz6mb4i7EjUY8tRZ+tb0tjFi8egDe/UdJmwQt3HcFOohsiU6QlAEJBwjC4B
D1SQIVysmXmVtvPDN+Y9/Xt16aTOMbVeq9I5pT3aXUPSPIROSuZjxuw5mMwEijJtpOENLUWq+2oY
b2SeuzuGCf52wbkFmiBajrUfk9FY4Ak0uQQsyhW5+pe+omvxl0CcUomASb34MnEcrOlYs+p4cMAD
sIVRkxH9PzojP348yvZSD8XzNKF1Iw2CuGT7tZ6MnGuGIR3RFmDImX52iUHyZ9LlxymrvjgrbZqe
EfjwZuGU83FteM+p91apDjyPzHKHvbnr3Ge2zeseqCBvIrbofduAK6/i5ajPk6mgjddD/AH4f2mF
D6Rme9uMPCiEM2wJOp84Osr7xsH9NHjd1oZuvtNjlmnxIxrPfFdUI7kB6b0FQPzjfIdKWRAZhd3O
qobXMCMcyI9+DOK1gWu6S92RnAim6fNutNUYu3koVVHnOA6rhwJRRwXtqLYYu0D6go2zfpnjkTy8
FohCYMQHNMK6gGx5h+9RLsGUdpInvX7UG1SjBqZiGfIcOuF7nTUgdJvYQYkO2cuJ8jt3Yao/sC3f
6IXRMshua3W4dGe7bw+S/WTsApUomLHIYjgiguXdG9jK6hFdPOFJDobpjC80uI88WMNVAki9Ncl6
TNxH9r+MHlMGvwz2A1xZEypdpfwJANEcUbjcGtOeNr4SGXXz+HNuUxcHmUDQMQY/Vmv2tvYK4qpM
Ez5MqlCxsvlJtcMmIuLLmUD9kT15WKfZxsbpx9uiKcNTW3vy9u8VpjJW/PUtNT0kcKgfQw+tIZbJ
v76lg6x6QGJGvyXBgxQRj2+VVQBiTO4YgzFY5HrBrTSrn0y8lJ8bwY/mYsU4nP79o7j/Q4aLH9IT
+Dl8V+AO+ZsqLkdZ40QzhcraD9BAOwJO9PwjDCbmNGwGEid+WI3oJNgzXjPC5qYQ83xZr8w3s+Eh
j8vvHzJTxYPOjeJnR+6kmtXa9kB5t955vIxwD/Fo9UYld46//JgNEA/zyt5rNYf40Dn+Hpiyj5nw
tXJ7dEMGARf1HH/Sm6G1qJPjZK4/Y5fzRS+xsfnbEGoejLQHOeq5pEWue6/rT/rWMcL5uxeQBAwS
2eeKSC5OaRAmqIYoGVwqs1gOEQayPVyWFeMvdMOdx7rU6lRwLoE4uy6YnkxYiOyfEU6X5XSGOtzs
9XTEjHHCtipSBU7Yuz9A/Dcs62GaZnEjkUKVWTPw0xsyclCUYPRNJz/3iH1uXsHzRKLGfY3XWkDS
adryPbPy4ZJKbzcGUbetPEh0kZrNOMoHW42Re8m76hPEJ3e3evl0ZPnKq81tKtkRVqJFS2PJ9yRj
Fq31MGMO22ooDCKTM6LbbByuxoj2k4CPBSw6I9+4/C06FyR4PS8smbvnRJUJU5Z9N3L5w2Jcbraj
d2zydDmsOda0dGTVxojlC+rw10kqhKAlcK+QILpfJvGq93q2Qmg7ARRA2++BLHC6JcZ0YCLq7JBr
xFevx+VIbuWL6WBHiR0s9hH6MS3oA6w1HktGkKr70MaHeSXHDM47Q+6tDWTrcwpsb7TI0UjqClku
2cdqoWeMhhp/ABhRA3dLFc56LF/JwNz3PRzB2YesVNIBLAt+GASwB72elT11V7x0nFUwbvUjryfJ
RmmwdwvLR322+JHz1PRICNcurYBXWNW2SDMChzE0CkJJ6drJblYrab1V+KhklbCfTJVtL7DmamlZ
q7acAijXQuQQ6SPuNvDeq4RPoEt9NvQUU+lPXR4KiRsK+yOTaXqsDludmY+7tJgZgSpxOk3a+5Bz
LbdESWwLjx6TTo9ESSbnepdClskGhS1/YEsfGBPcsZMtd05T3ugmzHNDktahHVjH6VcpWO1XxMEg
G72pxkff/Rg8/03UYAVSIzPOS0sUkxqmDuwz8Zijh2JmjbOyt1/ZmN8yoJY7xp0m1t+1ey4xjDw0
hQ0KKnhAzVE8u6rRyuYfhIneMCfghnDMZifdtduTHjZBPVpdnKhP8cLsl794vnds+ZVM5PAYrM29
HAdxmh2axtYl8Slbs+NQwndLUmIu9c50Fh19lHC37O3Hq5Fw7zFYoX2peboJygFbsLeXB327+pia
j2GUZtsonsQtaiOPdk+8E9b+h9ymCFC/ZemMiUv9rsZIDJmRUY7rx9IHCkuQPKHjlgSdYISBt20q
w75jIfDip0w6sro+iBlFOwZO2ua0489baiVzjZfdMLs4E3D4qKIj/Gg5i0S9KjXLqIg6K49cA2Q0
P7bp/ohNw/n4Ow6qKV6jL2kXBnu4k3cysh71gkXftdHA608kFUHy5frkr+vPAd42lQd1HlYpY2/P
iPyAqpH2OnLOmfyACS96NiDqaO11OIYOl3e6G9S0Uc8AJsGgfrRNZmnYQxcUNQwcFFeue0edzJNZ
8f/pkJooo4MeNBtkcpLy6F/Cmv5E7xDGYi439H4Iw3wD8EQRP/kgCl0DEitEaUOvLN2+W0/mgvHI
GDmhEVOYQx1tmy4oTro8GCtBN191t2UIHVLw0vDIRJXznuiCm5jtT/YgLtQRW9G0n3QR6KsPiEiM
VSUkj3oM23s7wDtnMiRQTTclCznkqWD8Z/FtW8vbWlBA9kpW0afRczhX18Qd/VNcE+2XMFfvW9iv
ngl+MwRPdoAe8iso/eeUCQfzTcSjAbM/mkpxiIbiS+qlb13u7PVxVnXBnWOh59G3R7qKc0xk0oLx
fa93cfoI+KPDeiDbNLhSeNfbMemtD6kasQS4obrp0CXsMwm9aaGiFj/0ekFvhmafk4zJN1BH1bcZ
Vi7eAbv0x5kE5ZkFoT7s9OFYj96LZEu6neRImhKFnkU87zHP7a95Ut5VDXLBIeBuUBsHAYGsyqP7
2XXkTjuH9ImhhxJtObXnlE2N9mNg1N+ywOhQOWbx1q2CH1oaZMrkBWQlG1y0embPA6dPkiZlwQJt
GwtFETl7XXGrTPapqQeFriaYnvmYilrRPW2umt7BHz/P+NU/TtuPH1gpQPSZOVrtwawFI0h1QvYm
0j1zdg4J1F99G+jDWde2yCGjNiSeVm2gGpT9hHtRARTHpGrHSxYmGPFnFjgL4auEZye70pRv+kvW
okVT6eHnLI65eec3crX1xaGXCfNiP3TmJI8EtRCk2M8w2C0TrhWWCzMj5Nkiimyr118sGJqt4SFd
r5WSwg78HdqutMvKC2ICbxPb2QA/HSLQTM+05e5gKFzdkYhzAOtQ3PKgunE2+49Wj05yZLLlOuxc
+M70V4n1Z+FQWwpUsv5psop8G5Mh5rfUY0y0WdE2Xfrhehx7wk5QvlT/JXj+RyNqUlaidCa7FsvF
PwTPEsSwH0CA2ALysV5qT3zFAcaei59n8BIEbk3cIa9CmEoCQMtUHbEFksxtGsgEcCFbVj82/ssh
oya3f+mO+VCkEvihwKejPt5f6+6ksyPYhGqGjidxKzBRsSd1m0OcIh7tMEuCzhWfp4DxUQdaLOPS
Pfx7vf3P4bIq/a3Qou7Ha2hrP/SfGnS7jl03K5x+G424RzJy4GZ/+e3kztO0LIBrp2arTb36POCc
mE/r+LmveU7XMSKAvTd+Dwx9VrbtsTN87oEOb+CqB5dmKS7t5GXPPsOcf//Q/8NU5gUCS6TwcZT5
nnKD/3mq0C3BtDjLpJYb0HW4WczTIMdwXwZA47yCOLeuNknFDMrHyIhQCTPdurVmfSuG9E5lLd4R
rxbsIUxtiaItDkU2gjtCEvHvn9P/H31V4DjCckObr9a3/tbLVMwfWMMmOLf8OT2usH5AmjWsSPPu
w6bBLunKr/OJvGx8PZ5JwMkIQtswoAubbT0cwagCgPdNgTWVc3NOmOL6M0Xl0NjENq/IuHNGWt7q
fRw1hJYtu8idnrV01qmdHw3MiJZCN40DtrXqyGsCt99MUuy1j6b20r0NHm/PMAyxLVkmzkAcDszX
iyHBKNtl8FIXFgDvkXiRrouAy6Xuxc93cEdYksVfVwNhFnEi9mVa7atDX0K+Lgv7EJFQlxl7T7af
9XWa1pKOHvnsJgiqndHG7E3K5DS67kYrLeHr7UQdyY2YcxRZtC/6HzMRK3F+HP/9xxH/40QIXAfe
ABY1V9ih2lz86cmPhiktk5AfR8urKzWP0OemPWXU7BSEyFTY6p3n4r13h6sYOBv02EHK7s3K0sf/
+DzqYfjbYcA5IOhvLSayzt8bX5zXhcT+h6d6Xl1FJzN2dE6gdWbrgMKu37RWCXlg6E8D+RHwo391
6JbvmBXukwrrmiPUSBtJ3r9/rv9hQcYjh1QCa6yrljh/O6Qa32vmdSgm5cwAo7QAj4rhv+oNI76n
EtEsagPVAJpO3RzjUH4PKkLK4i4vjqzF2cvE9isjEiLd6m48BF9cddeFLQ6sdCEbrgslyUzjei1q
bu9///SYkf7xtWKyM7FPi9CxmQ8og+qffuamq+o5MLseSzpCErMedovqoQNxDBpmZEZlf9VGDQYN
TH9t53s6Vzi08ux5Uh1c5znDWZT922STt5AaJdjWfLmLFviNhFLEx9wGTe1SOqAsrL5Im56OP+Ab
ekZTSZgAh68EDgD6PkyyIlsnrdDUIq8Q6lXUMqHVbX8POKa2HwOBuH1GUfgFBKq90Q8kHF/m1UtL
aly5nqAlkE1iQXlBJ+p19NZFc6fV+L3SH1bNa6XEpnrNoBsGyyjTo+N8Ea79iuNH3EoLxpNjVi9J
6/9aRWyTOTcBwGmoal0DhB8JxQg/0wbJb7HeApt8ES3ji2R3c8RcgadB31NQ3UK6WV/zX7pRnSMy
um0RbwM7fWwqIGGONwU3H+ZhRbCZrqVhPtiHWNTf0ro76CpGONDK3J6mWRpGcKGv+dou8jkgd/kh
oAnZJa79nV3AcMDu/LNRY9UGrmU5riDh5PzNJlP1P2ZQwv8fpmDfBuFkI4II0UHosfafHhrcAxSQ
gdVsy8r8LJi2hNRVbN9ybCnkigBq7ciVC0Is2WH/npqd3LFD6u8/m6MY7v30jdiNdC/ZXwAZIIBW
iOyhJ5NVN8S26SCpLXahR4eh9jLaJ56BPzfXccZIEJ+HycMa1/TnVGKKzhE4Hnje3L6u9/oyaNs7
sRY0ANVVD5iIYko9dHOlFdEygcNUrvqPetxYjV1YYxdWo0mtGGdqd0Z4FxwnyGsZYWFbmzDtmQH9
eWrF7ypqgk1ROQy3EWbr3skeC+II2KLTEcWPZcwERdeZ9TTIA4lEz2O4PujbpHSs6xrA6k8IrgZe
QKOgOkHEmeCuuvi5t161UaL1zXs4VkQZqt2c/lpAyRIC5jXZbbbkecqGaT/EcOmnhbVwbd1bKdoe
uuMwJYYo68W3sLK+FT4R0KMfEzWqRFJ1Rv/XiXw/DN2GS93ckxSCyY1BxU5/AbrKWeEKzJS8m3XC
tdgaYtiSFvqla4G9E+6CpMs4JH5859Pk3CCfhrMRksvlIqoXH9pPc133dQ2vVA9lcg+J/KrKajt5
oEwWN1PZleomOuAe7ba1pO7XA3viHC7pat1omQpsnwik5XJI54XUDHuZ2BG63Rf9OR23vs42c9Yq
gYOHmNYGToxXLUyhqcbzlO71SNNqjHY/TGQArCGsPd+tyceo+ze3ccnvdfN5K5y52Wm1GcLQAakE
MR228N9GhylJ1ZFnWsXp3nTD5cDXOMEptQ5TDVAsnaLyKtOYix/kSN3dp6wGMxxHCDRMv42uOUQT
8t/Ubp6+tkOhUrKMArQVP1l0eNuYdefRwtIE0Ry5hhbkB8bMHGYBkSlm89ADcfBM2aOdFPcY+qwz
WXPlp1XBQe2TNTnms2XH3adJykPTM5QBX0vMNvpFkYz1ZjOERIq0RKIQ2z5yChvDwtI0INl6CW9x
uJ5WiziBKpI3JmDtPiECycJBuHO9BbVDGQK15CJyR5DzRKSBQTdbiKATHHDdthgDmrlBIcVHbqk5
7CBUtdTDqdYAt7AOD0GFCEG/kayyIORY+LElfN3VpooJDPcTybrcbO12VAsY7RKL6+Rc1JB9zWmS
J/0M6B5MucfKENw/xbVPTgNszrALuWTUNMZYhkO/QD9LC6wpfmgLhqV5ttdfRoy2ahtLrgNdpEME
hEFYw5hNv+nH0wzKr9JHJqQ3J37nHsYVoxDjkpN0MnpeVVlaZXvIRzOkFnxEE4hFziJIKW3to7Sr
mA/loNdSElQiDVkZAZtVLuleEYKYw58ElOaj0/PJJ8c4V9Yw3WOvdLu6exqrC19btyHfM9xCOUbb
kUWk8cISy7iFIeNAByPPxV3Z+lU1OjlDOym8gnXUWG6TJqXmDSKGVSOlZWa4ISP0kJlD1lMhrcaZ
8fSHFCF6pE6sPxTT2uGmrG6tSYoe4PRt4KdXPayp6mC5pu070PP+5pbB1lEVtVtyLIctBnsGVM4x
hJViA/N2yvJRz7H1LDUrKgQaSLxOK6pBK8NrOhIEobkBiFRxNnsZMTe1A06e7Oqh+D3MnkOip8lY
tlyiE1RqnpBp3IBwENsuTYq9/v4HaQK6KayX0GX5bqT1CrHSIUi0DL542FJZegoC6ZIh2lCoMV7C
vqIvD30QN8rkPq2MB8uye63s0WLYWoF/Tglo7VS3liz3Lvkol3j2X7Im/uGubEVbpUf3LIQlEuGw
zS3Dpejj+QCYV6DaQJlL7xS8SNPH2uIxcQopmaAOdhWYOWm+5wVWIkmG+GUdaKejuECSrMqmOhqe
WYN5h4nx9S7JEHwrb6NpS3KPMHcutB27pPYunpXWrFkCxQViI2f1D6Ig6SKronVfYkKmGUFlP/X5
p6pgNq8lMcLycDTi51VSCgdcGGvY5D7CmKV8EjKwvnVMuT9uvGRu0jPS+g59wnaW0MVj3Ic7F4ui
t0bVI6D+yH9c5M8+bcHZLR5aIr97jqPpVQ4zTFQLs3g2A0rU6AE035exEPV9U3+LPXM86VdujBjo
VuPPMp+TE2Yc++qFHVYa5cKtOcmtCU1or4ZlWUoaIN8hoUZ5ej9YfcpsyS/4URXdQK9vO4FD0raq
j2m4Prp71krgKx2mtLTZajlSe+u0r015Hh2szLWLXrGriTFqlLUlS9LvUal+qZQ8dPVzGKR4dKZt
n/1UPrbL1yyPQ35QkJUxGad2Zl/ANnMeLuWHRXQylpe4qV+zgvJE385uAv27g9C3KRu26MjL0HX6
8tUz+EfVgHvAhEZxR8DTHfTDckuw7sWZyO9YwhxneWb6e7u2ctpeLk176a7ITz5edG8sfy9k5bL5
orgTAzVTkcBWIbBsgQOyqydYxTHpq09D+Hskg/pESF9AXlT4tYms+04p1LOQSB3bgt9J9A8Kk4Bc
5A0LY8SMfvnk5OFXGS/pxape9RJD+zf0X6ueffpol8gHd7XLfVExiC2MjswSA3GarqDGea7PZU8X
CvbcOIgOu6XRx48RLqAjeEKUr+QkY+PIEaYkDkxM//8teZ6Vv/EbY87yj4J48n0wjxNuHrFfMxhq
CvDvUWzfj7n4YoR2dMmpFDGw+gB+1M+WpFNx6omZ68CTYiVi7oa/ugp6H8kpnlNRQnJBqtaq+eVE
TEeTjtFJnyda9KVPOxoXdvHMZVhWq4SIP2BruhX4EAfk+DYiG9d65gnv2J70WxY+tACijlVGsm8m
8m++/2rMnfcDHPAhX8LtihoKvnHJVcU8ULfPeoNBeprKiuDQbD0bp735y0XcuJmBP6H/MKbtx9pj
eV/8hg1JxYR1cfgR5tYmW48Piw2McZQr6JHsIjpnJffQGoKH99iI6M2uWbNfccFTs4UOr6YrIIUr
D1pSpqpir4gpHMevI7Gte99nsOYUrIB0veRBhQ6y0jvPS/QN/EqyR7WEtUpt+SotDLCwoLfG50Q/
+BU6N9/6nvBiqYExbHsIuUt1ygMYDfo9BEH2vUqMH2nZkM6Le594AhYaQ5GK/TglJ2kPaJqW/mDN
D42HtUa/50bLK8xQmOgv2T435jB97Lgr5Dz79avjVe9K3gNtn+NGH/AJHpcmVdjdUYA5tq2j9Rmp
bXhjYsxyiGBusvuU0iAoiIcvER0hwWYoPOaPjBTmLY50wCv81/QaK63CR9siVVu/DUVnHP3RFts1
dQTx9eWvnlVBT9LrqWRdsTcn72VaBIYn6dJIVi8eqNNUidJXdCubRE1I/zCX3pK0muAtELfRoJ4Y
wDnh/2GyErbVT5/opeMfvyILGXN6zdYCr4Fa+WBN4Wcw6hdZ/e4UybNWGJRZLL8HgtXPs8tF7pvT
z9I1AeorgUXNTnRb9vUnMWf3sk85eI2AD7LylwxidhoeftEOxkDT81yp5odchIe5XObTrDZJehT2
0cX4RrFxp+YeBcm+UxXNJNz3qiePlqBy/cTpykkqYIc6SYnE6A/63w/X4doHinGqPHmxP743nviu
226/A+/iuyaWjFG5mogUXwuJl9FPipM+ezIZ/nSL7lum/DGcpWLXWsMv/Upi13/3PRXPMUG7BaqL
/2TsGEbIDa1dfEcA84WxDCwTTo1jH0z7UchD0dfdFzukwncH63Wh8tdSEz3TBzQmyZApDw7LYIzf
60H30vqEwJtza5jiXTiTx92yZh+OH5nYFUXsmAHEjipIbaW30YXG0kughhj/Ej960SVmqmoHXYzW
rFGvGANQkbxlzFoCQ5607a1LAdHVcXdZNq4gF7jxMYZ7yxezriqGDfIz/sDgPLbTT90Sen79EKVU
eS6BCZcwGeHvdBhX4hjTMmuQiHnSvkpDkqtHpSXgkQkU/6idsmfi6RiWe0wYVnZCQ9R8zcyyBjaf
UIV4+Jo9tuiz2oqnRb+tcdnXog92esuV1vsceRBqUEYcTpcc0nXgGQX+d9a7HC3syley0ak1rrFW
DJe90r0SewfNHKt+egwimyjXbkTEYrU1SKcB87HVPaR59aMLGOva5FnNxKefh37Yx4YnMfAL+xA1
0yc/ijvafsQss3dH3HypFJf8ZGb0yRL1iMcmfE0HRrGuUx/xc0/XqgSBwb9gTPMRwEF/Ta1jZkGv
rJmGN1xXJ4eLlZwuDk2RVgc4UdvEKVXWAv9hUdARxSnwdgEeDBQ4wAktFh5SzNNWS3XbDfFrsMBv
0lo1zJwpvmE0fcNIoEpmZ1/1O7JKzKeRIV51oUROwo80s8dzQLrYwqDd6FVPUoL4bWTx6aNTcUlJ
a43+KZw4R8gmoBlbivtyGh+mgf7QIgHUZaXz7PQgvFccBGlVHo2gELf4GFaA2TYmxdamEuTwNgYO
hbAiICerjPbE032rYriHtms4m8zv/Tuz5hVbPGSm+5VHaF/ZXECCQdJu9GZjv665vWkGyofFqGkk
g/qpGwHcS7etd3NOsKqLdXbbypcU8gJXMmQZI8FOSDb9sumZi1oQ5S/BUAzbhuyQTdauvAZKNpBB
Sb3F7niSJAmcJYdfBdzsUX/No9VTzbbej6Xy1DPGkhWCCxUqfz1gC+OLrhuruviEViJmGdMh6YmQ
nY6jvOST8+I4af2lCogQKvJi3xB7cVjGebwQNUAiQFO5B92+1NbCz8mxvWsl5Ge/zJHFFbPgD0K2
ASwV+B67luMYB8bOqwr85w1oogqS8xgQeIBClRCAliuDbnFSltU1IvpToEPeREEprm2Y2fvBwezB
zAIBHzOfz0ReX2BrJs+Z22IIN4c7j5hjGqhmk48pkeBVEzwsnfvdHYlNZzDl3Lk+/3uRJY/+Kohf
SrlN5WR1N1TrUxwE56paf3Z9dsQkgq2EJ+JgykYgzA4sxOyZdyW37dJCzYrGfLyshXWrmKidMDIK
Wt70l9f4EvsLquSGpMdjsqJXxx1x7s/goZud5TEtNSRKfLvin8B+mCLiGuwAWZ5lzOE+HhcCLNzu
MNkQFnL5Pikwoch65xyyQF2W5UUSybJzgf5cMDNwjN/ZopWHKZjcUxmFdAIFz7PTlczUSqIijG7c
I3slwamdKlJByWfsofj6ruXubejc14IpwmyHgHE9E0vCWn2i4592o+C+EgkPsRFAVujK/mlyWqZ9
bTvxayiPuiyHQ5F6XHnddPaXsP1ctylcNS/ZW9EKloK+a/Fz94vKbZVf8lD2X9cmxDOrpmnk2Bya
hcCGkMw2pzdIQ86G+dhjodgLg10OI08ScBqJR6Z8sxR1GFnIfiA1nnWJEVDqMYZyIFEezYy03yr5
GrGGfyrU4DMo2ldfPLkgV/bWOiG9iPr1k2nBNiG/QFLW3yVRX7z2Deo23zWuuTTjUzGszstaXuMV
NnjQtulZs0q4fYntyGfSuUf/+2z0ydMYcBQgpyDmLunTx0nsnA50Ym6uMQYfDmMpOdgzhjzs5Mbo
Wob2DxACkvDqMruOJmu0ZASSP6FAxjRzlXiPu1i9zBnTQW9OjkGbGC+5wEkb2Pzxa58/LlUZna2y
usVj1x6J8cGzZxfjsWZyu5ljl/fOWpoTRldq5JW4HygjKxoEvC5e8lyRA8S+fbrLBjTKg5n3zxO6
Lj8722aS3goRZjvTi76ZnPo3Gqlyv1TGySr75CGPViLbIY/uxOgYh6lLpw1k/vlkEmpxJk3h6PhT
Bxh0MlloEcgUIKRh0+HdaruO9nIhEHRxZ6KHisFHdtefmFYQcibq4OJW/Tcf9wQae9881g1uC4ha
yTb21+WKDeSWG579sDA0eljr6AauRbFLyeqhLRk/T2Nyi9M8eFQIsZTB3EKgxm2cMmNbRKnJktYT
x0pSx6khOZhKwuWGJISP0Ur/ov+PVzUHq83GU06yPBJlCwyDZC+azll6NcxVqmSeHDX0Gl3XDIwO
wL38yJaDw6SLbzxB9kn/WCvAolMek1iH6+D/mDuz5laZLGv/lYq+pxoQkyK6K+IDzbNlDZZvCMv2
ETOIGX799yR+q6vqraG77/rY1mES5LAzydy511rxciSZDRHe3hHFY33SYA8zZI3i1zCCO1hqzXoR
9ww3H53aLw2JEAWWa8QLIGoYuagvbq8BgRe2U2vP91xtCS586PBilfJXMZZggJEJZmBN2pjFpqKg
H6I3O/Dz7S6qvHoyBAYZj6pGebt3Kk2VDlYhpU4vj/tdEHhQdrruaxxY8lvGGt84JDwocGNl1+fe
oXkaj2UNezXrvSLIhaR7GpAjq0J9yfJ7Q5jGsvCFYlE4OpUddfJ4BOpxBHS6Uz96Qjr2Q9xhhebE
4pnDMGK5pnsJocVER/Q1gCD0FdATM5NGCea9gfqm2gtCoiiON8TteuuIGYqKSrvzlC313AapDt9A
u3iAuoPJLp+0qZvN0gc4QmLyYTwS4TBgtFf4xaeNz6C8UkEd+FCHPUrJ3bamvCzHruBvyaVDLftA
gvJPfMQj+DAVR+5Mf2uk0isMNN9eEKTbrk6MF9aPcCFWW7N2+22c1D6enicgiIpQj96iPTw1ZHWT
UF3hDtDBfgAWe6Bk1xQusEZWDzbDVpow8cwjL5wnhghNGaJSGpnYXOtZKFs99ZWtGp+AV+brQDfi
DfBBYvGSlgtGT1gVPO/Rg5ZX6LuZD2yYUs+ICGChXWjJjnFhrKVnzmSAMJxFnTMWD1BnhGSkPaBb
W8AvtOyy0p0a/afOauuuCqVymTyAMVS5tlEI3ph5VoO2QvWRyX2wj2pThd8whrxDV8ydAi55ouUI
25uVC24UwDtN0Gw3rF02VnFkGFAe+yycmNJU7qPqtW0JPJIe3ZIIGAGGIWq5SGNzC5mrZ8M6HgIb
zxqIHhqkpKSHCLpr/Wmuu/WcCUa4x6odzURNsHH1ZBHjB94RSOHuRgLt4IVpu3z25aQ0ntFBaUsY
z1JkxDWJ1fY61ZsZMEnik1kvzUL/HusWrk84KlnhhhFv7IIfEhz3TQs/ODo4lJuyfbYAJxIPkdFS
xdcSMsnPa4T0iGBlZvjI8+UwmoIgqbYRpQNTMGZKEGRIGg3Q3VjBE+oj7oM8akvICCNiMMK147Nk
PGFpVU82ieCjNGqGw8PodFigZSHw9GwCfat15a4f4zUjSkyCOES+t0E2ujawvkvh1H/K6tEzkJtN
YJCZSrjkp/j8NqnAuY2f4UGoABdQ/X3xZsYnMZVzIoqeIkh18NhlWfehWbW1iZ699bO0U9HBO0gc
agLKFgK/haWqByhQSmNAUtlN0xJtHcQ+K3Qi7rpzl6UaJx8sU3rgMO28iK0VIgTg18cEjzSg/0vC
maq6SBZjSV7yOngyf8N7MMxtO1kQn+I7sbPs+cYyFaD8ALIexPRsqSdiV4n11Mm8RSUwxcmjfUBB
kE+GRbdeMk5FK1arx4ibhVl3SNEScBLrMHpxS0XaV+q3br2O0nOQgkgKypZBFSi2TnPdU21B0VU3
ywquhhWaX4SY+4K9IMO1VXaaRSAhDDVFLV2Je30CrAedr+mCgKb39g+LxSVBMJNJ5A2duTHdBGar
Z1DzyQSjQS1dwQxltPA50wUv4/BE+Mncgs571KrJ1rRQxzWYN0H2sm2tZI4GlfwiKHkEvYw7TWvZ
ssfp47GRNLBCqrkH7p4tR0W4f+ZdMZfl+jvslZ4xhgZ0gHUYVv0cYDnKuiV8zoadz3W8rEbMx4re
UEUrZ34FkrHykKtXpGSdoCm1GT4QWlbmSK/5GDfLbIRlziqJoN9c0eJd6EKcnkfy+mGM5DU80YxD
M/2bKWy5qnC/SLn3XCGqkkzNknBxtwCNVlbKxVKix0FNQLnimX5Oq7by53HSAaiC0weB+kY6IAWo
RuewjMOpOkbF+b+JvzD+nuWYbk7WgJco438QYBag3OPKBKI6g0dHaUJ4++MK8LwglNPlpeumu5yr
DkU42pppmiFp6h4lX/NxPPfACd0A3GbUEEuEfOAkrWsi5Rhr8m5PTkoOt+oo0fLjCHq7ZR+FCBqJ
eaSb17AstNnr0JNAsPURWfUNWVfF8WEGWChKQQC195TslEVqO86fssDt/MpdhfVV1IpWYIQ9G9IX
/IEhwKdIIUTMr/2FG1XFXqreGK4QsNkzwjOstMfjOJLmYZogsOEpt/wh1SucBpuItRbkvHHYZjkr
WzHK6MvB6TbgERjEq7WhngkGrwvlXdGACg8hIfCRM15M9ENa6EuwDZC9m9no5RZ5W7AlUD+NrPUo
0yM6HjgMIynD+xH7qKBGrOEDbOnyXDhNPXLbM2gkXKtCqyNs6Nw9k7CsWsWJCAno3FfrWw4aw2Zo
10wNzcDfwspjoT14+UMsogGp3JtJwSJoHq0ITA7YwNeD2CFxvVA1dFOt9cbrIaq1sNRvP+rehp1x
3r+B+voeHNlJgJKzwN2KWEECC4m7gf5lMgxAXEGVQyA08VX5zyLLI8T1YlQabC7CJWCkN/05PoRd
7i2aTFoorXnmfQz4GUI5O0SrmaCynMV55gUGnvwkq9Ac5rU6gJr9MLnpSofPXtiFRV2uwlSZoCrX
TnEEvg7sGk9IMCHh8q51oBybToUOy1U/HwHsu0MoRW1mbyymzHCzrIY+T5KIcwTRyACp3YV6coKr
9mfVWE00aWFqxZcutdp/05pGfxcwahgjSx2NROyjbI7GvyPaNjyj9DzN651RkK+UEeqzcSg4RxKz
tzMTqBTkvFc4ERKGwI9X1YRNVCACcTW7iyiQ83k6QvNP0ERRa1MoE7+8GgyXzujYscYE3YOnb6SV
QpQZIRT424dgfsYh+ACBydW6xs20/jQsZ//rnuIfEY/I6giaA3Vs0F38Pqjz6bEA448eiEOb9TbL
vI4JU+u/+GHw5apStZBH74MPf1jeGNxCw2vax13kANve+ICdAWgYYDaUzxER1IGZ/2pd9z6wBGUp
Ht+HvleVNLYR7WbRLPuIknqV9kqOnxsfdZQz3sjHaFlnCvJm/zp7qgiT+5vwPsOURyZ1R/zxyLCG
OLW/CilKWYBRvKJkES3rLuHTSCdq3kDZ2vaPuZaBHNYFfL7U54NjaXAhDzFcZizAhY/8sQyF8yx8
hHBQ2A1U7PMBcFSa4CSIHHai3vv812n++xBJ0qyZAL8I04ep3vxdiGQRx2PeZYT+eZK+CN0eOdf0
BFhCc6RxlC+y3gUwwdJjN8J9iuj9eNpoXbqOhEZq5eGXqKXfSLaFxNVfFCWKP/0H+/8lpvW73T/9
DwS3/pmU1l/f9k//VJXr/6DglkLgpYL+1V/V4OSj/PjDd1L6ZSdkw/7z3/7fvfrDtio+/lp36y/f
+1Hf0vU/yrphjE1LgwbAGovQth/5LXFGRqrJ0k04rgxDw4IFJSXyW6r+R3iVTbj9xwQXQBWGzstv
8lvilK6DDTH1/43u1oiYzL9tICOT5xJyx6ib+BXUiES87l81kBgfT45ENMO+SWxf3k/7wt779qm1
T/f3+7tvP+39fc8Hxwv7Hc5f+65NC/uu2CeWVuy7L85zXHXEOa582u/vsmPab6lt2rG97RycXDZA
eHbfOuflLZuk9nsqtotpzEFxVWy/je3LhRSIvdB++7pcQlt2xvb9vt/fTzwG5qzJiTCgaTRRnff3
sXgWt2Hh2Bb3efvtu7q91u03QpvFkZQfrnnnyeIZnVNNQ/ursb9MeyvOpdz+pJFy7iX2SHNsr6Ec
EQkS14tCaYZdkbZL8xLa65H9FbL9dWGncip7/SU+mSVOXi5fUC3PxXNN/kRZPCm1n0J5IxGmXXND
8XO5iARfdC4HCsF9WKF9zz8DZ904F5F3YrnsC1lZ80SuDG2y1In/EQifDVeIq1gk5puVfZG4Dv/2
tEU9nde8vnk2G1VehdoMrUXjbBQ2h91vCyYMFmKA5WXz/sZzeQpkWyS3o6xF1cE1B3/HrJ+9vVUO
BOx2QeWNbBFNGG7RNnuadoLIaLrK0Tb4UncN+MA7VD7htbxp23avbvs9UVh4aT3YzBGivARLeeW+
4KojPCbewQd4491pPJyw5pJpBy/MrIA+6UHM6kpCOLt8VcYvbrdK4Hx7LN1mO2aKD/MRMZqp0z3t
eDVagH913u/78Y9Fvp9OD/ubv9Mc93GVzRqNqa9TCBPFlv/rt7dPP0ewKE7e9wwSueAojOuErQes
+atzd/54GeGCXD5tUSR3OCzs+RHlWfu7t4980jaCyWCL9v1pi0cfv78f4hQfYoDy0q+fc5wQ4Yu+
ZiFnfK3xc5dLlZYgzNvEZLAv1cEevr5+vVxevtbC+rjXCVP0sEcIImrbYOlwDsv1RAUW9JDseyoe
RiYe9oxQIfvE5n3P3pAJhZxwQOSYU3xMWXLDccZaKIHHiIPPROZFC+K8MExhpjSO1j5+c+JOs/Zt
ZKi5p+fcDefOuaFFDFfdaef7O+2cPfHlPYmh9Yhni6e/czEFeT1QMqfCuZMuvsC99k9HPFZ8nV/+
m6UOn+Jby56PEyE8V+oqfi+c0/3+pD1vVQdo83BJy40pFQp8aKI/T+OuQ55P1D4b3J0eiAfu7/wb
9nkeO6f9zI+mEQBcy1bW6O1J/US/9qSTgqM9/LRLbtJRL3Q04kl70ffdkxlGd41XSjZRv0ch1OK2
clKnSGNBOv8uHri/b2MCtW77etlP5Gk1Nebui7TX3/INV/T2fig7mri4LzcWv+Ih1LPo8EQ3I7bG
fIofceTnOMm5018IGxgK3yRzp7k7OYmCbUm0sENhBJSe+PnNHkj1T5mklBwJFGVOx0MvyV2a6RvP
v+9/rBdjhc+VLwpzEdmFi20iLPj7+7i0bsbBWgKVVkH71gtcZ2getFwgiu3IVVjLsb4bEm5Vm8BB
/x0dn1SHiNfW18W8mccLZoz27H4XrwtMlrwIQxrsRuTy/U7pkTg+7zOPflwYE+33+3C7Ho9DagqH
ShwseX8ftmbB5Kfmh+95Djnl65gS9XwXmRXGgrG9vYvLaKk/VnEabEA8n9T+VLZ4UeG3Ih2iBt7F
W2T7LipV/MBtNPx8vb6I5jkWyR/b+yHVdA4YWWH/NHMSxzOpWJE9FH9nIoMip/vvXWZ/3DaHb/oX
epehgIfUiq71zhVDWo/f18S+3a6bz++DOxH3VLi9eJAwC753xN5JqsgHvctu97G7HU+ieibz708y
WNvU4XdNjXxLTotNtCJl36LeeeSdYsaOniIPAFVFyt4NRxQUd/4O+cJpaJ++fZjeNp/zw0HULLc9
HA/ziBji4/HHPkTxi5PUusgE3eD38VN0h+Li43GwvcLBQIW5Puz59Xb4nh849w21kB1upWO9rhfu
Mp5y7eGbwBvjK1sLY6r5Ce6fpY3R8YADT/j+PFyvc9LwY4tDJg8YG1dysrWXiJFMyPjRm5CNwfxF
ov78c6JboII8B0MQx0QNDf+LmrvPkA2wT9+pg9lQrlSeYvMFzomSV6iXYSgj8jh8SRiSaBuijYgD
vGpmd7EhHkk7OhzmBxqMqJ3D92csGl1vf88p3O/D4brbOYG9Onv2a2avVp79q7Ff+P31+vrxsfM4
wyndOa8+PljEtQmqmyjOLbN3N8XZWTafTu/sps1keuudQyTqlcZH1r9Fldc2dWQ6fEQ2Jzc3/u3O
5w+i4Oxf4pmv5831xlNWu1tiX8+33Saxp2xtDpsrqbMhAbTnn9fP6yF2jtcPnokxXm87zCyZrgL7
Q7XPHx/n3W33cX7x7PMK8yPaiQ3Z3l2vmxv3u96uEXc02DhcMSBx+Hr93BBO6MC1LFJNqshTYnN3
fD787G4ft4+Vau8+buIWIuEklPscSBh+5enNIF2b2+GABRw+v6/cVtjj9wYFDtudbbjyetiIo4eE
G5OnanKdX6+kgpTccFTb3WxHs+LO3H9z3VwP5GtzE0W12SBMbosHk1vO/qSpmZA8csoBw97sbrcp
/x1IAQ1UFNnthk6yTSnsbp/zxPadw+123nH5teduV0oGMrHplWyIHJ1v5JjiyrmcEr1xku6A7d0H
Fc9/qmj1XLshBaLqhguG1E5JPgdFHixOcDNLPH5IK0kSxcuxn5Jng5sMCRS3oYQI+xed+MP+/I7s
kmKafx4B1w7dlWiOor2KboZmRBs/cG+K4ioqBOvESL+P1/PrB+33tltl9pyLjx8rHk5JbzAZUbei
NI8H0VlQsNcrvYBDam5cMZ9PP1au/UFhcWDIjdgWZSF+yeOwPa1q++baNwTAMBKiKB1h+hYlJLbF
nzgKp7sNtd5w9MOldTychkOQ5HNIJPthE55lF8tmYvLQzJ6ipBAdfaiNgKrY5i/cfelp9IuHitv/
/P3UtbiH+Ol5UEKvEjuiZ/kUG6IDpUMd+tRvjpAOqj0TJ4+PZWSfLfsDnIFz/ugmtFkqVTTcn3TT
blm0ZodRhiPPFIcWJc6KRv1zcAqHG7loL2B+4gLmGqLoDo0FN/GH9tZ40PbPFXWlvjX5BEbNjAxU
TvarfTGn5jRfW0uRPmj8SK7kjJ3x9FPsBpPUQRV+6a7a5bZndmXNAS/TuRUM4kR+rhRfbmOLOWnL
MVi+9HRm8RxLu34KMxMnRJH+edu1aYY0ss+I0vkk73Q5/Jo7a2ktW54oblEw0xPd4NMRyfrkWmGI
Bjf6+eTuYGNmwgwj3hclaQYr57iT4yFZHwhtYfcxP+C4YBDSk06XjGC7Pr2SuAOx9JQWShpTYQqQ
QMyYt1CyU3Wm2r8g6KKbc+2EMvUnRFHQL1EbiOeSgE+RusLWp9fcpiNUbdmmDJqJLDovUWsE8g5l
gdiOfcZiM4eZHEzZlAR9hOinxB2pW5pURHWTF1FKdImsiPEjSuTz6tmJg31FNq+vuzi4+0ydz6ln
Z/PXxyTBSERZUI6wbA2P/MAihpJFxM6mwFjuZwMwKf9npIzLxObt45w7rFvYUPvzPWKhnGG61zks
fIuKFIkXdvmTYm6ViGwNphlSFjiZ+ZpI7k0TR8/nnwr+zVrJhbiBKGORDpE0OvQPukcQIRyI7A+m
LqTlg6hHTg93Fh/i5yfBvzWqn5STo5/LxCfvLHHpaCWalsjh5ydUxqRYlD/LvhPRGkSb4N0iU7Kv
CZlihdo2duMJomwOZJ0cgbyXAvwlPjp2GjucSDfAq1C7ofpA0WDQlk2IOTAnwD2TCHtaWakdZnZ6
K49AFlEEOo2/8xdvXc5XpcPrpuRrgY3KmyMeLCoYxzVViFoCfz4PyVbhTByD2J+zmfNjWKRDJIho
Vy7j85x8J+dsK1+hluaoP4ExZEiuSDo8wLZLdvAIMJ8WQ/mOSQX0i9jjHSN5OrAQYioI3ExEQxYN
InaaqedCS4db+LMl0vwl2RdbtAZWOFFnwUwMrxS+uRQDGjFcSSbcCcQBu4QnMr0VB39mCqNnQru0
IKG95CcolUApTAJHdhj6CseM6D3o3I5wQNnCe4OXAjv6kp07Qt/0GURm0DmGNGyxN8y/FvK0x9Ey
tpnfcCPxU7PVTGUyVk/qCRAceh1xJN/UjDKbaRcuxqfgnGzzeTyBpnOqTtIJ6F1sM3FE9Yoq/zFf
2f4VTB+T8QIXRrLQv5p8bXQTT1qgQEDMKTLpfT0l7vnpokvjQBBJvEYSTj2dYN11YWzrkMCkCcD1
gStrjiAQbExwmhKvrC6MdbCyFuULdLvYDHLaslMcdEed6M7Dkflspx8QjyW2t5Nn5pw3ybyaNDNi
X+YwgkxY03DCJfgEWgOqlbOevqiZoD1JrwS1hu0vtQmL9w4xKVNl7i+rGd+dgoBZEnW9FG8AZUqI
PeamXrGR2WNmTgAeT8AjOZDMYyvmRJ5kTjQnB6SH2KeZO4WS0BlP3Km4npDd2UNY2bxbeFMf40zm
PsebRbfg+MyfZXNvGk3pEyIGliy+Oe7UosrrWT0rmIu+wc65wAuTT6qptso3yYFgx0k0e875c8Lp
Eoo7Mcvi35I/tpZLPvfMf2ei1rdM2d7f3uoJNSxmplT14BrjoxNei7doqc3fupX2AkGq8ELhFHtb
r5nvboXrbH1Zv73x/bf1G26pN3bZj+2vdTZ5u7xv3yah/bp+e98y+3P0a7RXFsKaf2aMzFwQEpwm
y/6tmor8qPNmpW47fGuicUkzCCOJAXNwiag7GfjJoVhLJ2tnLtEV5KfQWbwN5m2LnNZeE/6xyPmC
5lQX0bcs19lA54nEHU9+UXLi50U0hV+0dX5xDb78+vr6evl6WeCYEQd/+/f6+qsT/aXoZldnMWYU
4/rYxi2Is5HMvQmHCvsvJHMrO+IWuAg5vZ5chBdRzOxEiVKyokyZkiETwZxTTCC3v/knuRpX3hcJ
E1kd08s0OPUip1gn28freGkuRbotZt5nBXwyK3Xn7ir6K/QMmLFMukW2be7JtyQtiLnurupdvbes
sENVKTkWxHaL9vu5D6YqmQixu3hWztO9HDr5O1Q19q9XMXvgT3SYZJOtkHcwEwO22LsIZ5VoySMu
/RI+BVw1ImcUHEVB/i64Kv88lf6KnF8/jf7XcMtzOjt/7A4f17mYAnkU9K+Xr3/7w7//6T/+V6sU
/3R14W/WIP7xWsb/wQUIVf2Xaw+vXe7/zcLDcP3PmoOm/hEJeGIAkAbGww8fyp/XHEb6HwHfs7qE
tv14bMhjnP6/rTmMzD+OFIgnWBYYQYihWBA3/LbmMOJ+iswaGnQ1IrCAZdBhwej3C0h/2f9DUsWH
1E/KgsUM1fwdT4tqjA0WPEQiFFa5zN8zrBOPWgRy7BJ53e6z/jkieMlaV1Eagi7O5XUpdd42aUCC
p1mxRazg8TpKzJc8VLbGY2S8jo2RtAn6EidbrU31MrcugaJ1RN62+SxVNOvS6TVKUhXMPm6J/tAo
MC9qqn0S6WHtICU0L2PUa9Nn0ZzCUHGPRkt8c5Xupb54vBSJN9rK/hjWQNXTL1qfVUsjrILJsCs3
FYqVRSxkJiC/BMp7yZSeFQ1EYVZhYIwuXSx/B3ra7YaTUjkmCExpZrovGZM2CIqTybOzWFMuqe/X
e71N36xHrlxi6DzWBN0RuyI+rKecriXCCeagXv1pU6j9Ja/QgkmlRgEIHMgXWc9Sx/JNC6gQKhmy
mp8gbvnSe7jeW7fqLmPJmAWapx8lte/Pj3KTssa9Q9z9AzLFCNh4utWysrlklVpsfR2Gw992u3Bl
ShUz+gruhxzM6LSWwZ+ULhj0inrYj5DiMUS6ED8gDkPke5yrY7tUk9E6BSgJZ6McrxvVen0qYXgo
20696OMPRTficz7ONCLUgVPkkXqJFAaI497fuGbu25XayJese6arTLM6Z8gnkIVgrhYVA5iwbPbQ
uV/bMpSJ/OibxSOwussTClqbKGNtPeS709RL4+v9PqlGxQIWJXXyMBnGQLm0ScPm3dIU71yNX7OR
nF70x+hxtJ7KYtiDnT8A0Dx+TMO0upbdI7mkQWFtMh2EY9WXyYWI59FK9kagBMWuqVvv8gMPc5Oa
yaSti+hCfGmG7CLCBUoTx5cUoc6p7iNu6YO7uLjxfByEUJToj34OU19/RowvhnJ5FmYPc0aMd3fu
XaubjghjZBHdmEMJ2J1HI4hSO5bTf65AWk4hxMI4jFlcBJkat2dtHEMAl2vAKg29OWsdqGrvEY8m
w24Ma4JtPP3CSYBTA2HVqzMArGrpmwyTjC6uz9DBlKsoHwH+ELvGOD2jCCLNajmV7VKOy3MBeBYW
PoJbq7Ivz6rWZDs1LG/DXi/AIloBG0NGhKRfFueIoK+XZ2zNfNi+znmhN5MyUAGl6Z9WnkCsnV1M
uRi/xsSVQD7ZvSaJF59hqlmNY68//OwFxYcSu+VWB69VVuE5AZltj1xEOYbduEW2exxYxqILwMei
9ZlP0WjTICbF26iY/rlE5X5uQO0Ho1wanA1CMZdjdwxJgDirxoAdSrN9NWt9AtLbOz+yaLRHqWLX
I6RzrsK2fR2Pvn5OjdvyJe9QKI3GTkjI2XEE9OGEVNN5FI7K3bCXNQ9W9iJZWsF67b+kkJsDA3pO
ImL056ZOaI6RwEThWTQmv2rc0zilGmINukKVZfwXYs4I0DbczUiDx0Edj62TC3byBQltQoBaC+nU
0Dppyi2FqOGg9t0ssFzjZJj+a2YZ6s4Tex0IYNvL2xaKF3bLB/0QPKbIFhkt8pm6fsqi3JjHMA05
QJEnbWhFpxAatt1DrV9rsTccKrtsWhI48YKkW3iC8wSNFtcMl6qkhqfOj8ypkORAPUqCXTmuTxGJ
9EPybtJ3iugQWIhgPali+RWFy+rUlHAsuLHVbIwif42fyITVI6LBTXrXeZ5DDqb4mT4pcyKLCRd5
QXPx5JfuW56olePXDGXSQDt38nsGgnA+biG7JnpdO4f1EcxIf5LCRjsnj7UJzuhUZdrzpfG6pckM
T/IxZ0PVz2gCtTlA+6a1pk3wtFgoDaSV57XxFsRN4dSyvPJ6ZXTWsti3s+c4/uUf2yQpj61ksWqa
5pDVR8GqGcNwNnx4kQz5YtMEDsDJeJWic7UatpCnJxpND5HERUexC83netgiODb/2UJqW13KSuYM
x62n0SzVHk09wJ+bKCFeTYq8lRXWQDRSf1uZDcrtlTbeqrW7rTJfXjVV4yGLcZNxIkmpGb+oSVCs
NWK2qkZpDo9oGfhd8hJHruKgTMsUC6LE9fBRPXWZQDYfIg4DDwqsLi9VAXAl1x7BnCDz8By43fvD
JMgt1qN8rpfFPuhMWJdk1Z1WIcUclV27qhEPtD2k1TKU6KRyrYuPBnTFWut0Dg77T5E1qe7nug6H
9ANRw0Vcp+U1SyHyaAmY3aWPNCR2tfwmkHgcNOHVhXYCrHb1sCOlqa6+Lyd05mU8DX23urLaC86i
dpTuWc9rHwcR4tD7Oo6IFQfnUD4QW5ZcIeWZtlqHSran227T+ds+t/xtHlYZYUjpaTgUBJpFUA/C
kqlba8hr/PnDqnMZbQkF4HLv5wsVApgZ4oryvjVippESfgQ/kj98I3Mn4zEqnxLd9zFJvW8AiP3H
qCzwL7p5N0dvEDRnwKKwlBasRIGD2Y4MRBomTaYUG7ndh6Cdtz4vAtfXNpKrjP150yIiCcZOFxFn
0fbZuECDsmItODxUWx2F6dJ4Es6I+C4drtDDkCOm0WPzsXBTfU1072jSNw/57dkQN68RlWl1oIq8
pm5huzGNzTj01sDtIshGn2MIGI4hdQlRsVGdmz6ArVNpoQgiJhuFHubvode8F3J5YbkcDldN+kKO
1ehHM+TjiY32imuTu2N6MuBOCSqntklh3NK0A1KblN3GSsfMWZrq6WRFke/TRusXtRYs/BTcL+8j
+QDgnyX/qHue2pLIVSvXm6tCyK3Xfz6L3PrQkf6yNMiV4Lr76Oko4LXXO8QCGgMM5+g5V+DxfU26
EnqEzB990uiq8PFRPwTa2tMtpxvppu0n9wiCvQ4+mHHfTv0E/HvUVFujr6YQ7J1yyBZQEAfN6QYR
wkkenmmgk2BCTUhrmozAfDiLJmpgwL4mVtnhRZj30L/WCB1LerCBPyiDuj8lfNi/R6MumakNseoG
zGK2Mi6Y77r6MtDKeB4XeMlqyBqkiHAL5YkqQclwKIre1Kg9RtDGvhDWHJijlij7Pp0bENR3mfTL
eJbA0+roqKmj96h4/AJReiZye11WxtXI5WQOGxyQJDPedzk8wHG0L7R8RszYRjdeEthdbWT7XjvP
/PQCLgSBiQ5LHW0t4HArK0FOz4Qdx5F669rUurw3mNE9FUhp9EafIXTASK3PoRSx+mQeePHE66Js
oZXhGv59wUnisQyoh9ZBRVcu17tJ7DIUqH0NLGILhU2jZU5bwVTRjMBxFupH0zAOYAACfjiOa3gM
LH9aeTDE6JYaMMbwwh1ksuHPVgv00TYCFTHRgKFDMJbC3ajIw50lK+GucDVcv1Y9cvogL1YmrEJg
fOVVoOWMRDr3YOZds6YLmdWtO5OkRzE3Ddh6NMQ/ky6TJ88gUF60prnyJlAmYA98WwtoXV5alEjy
asHm5yPJwFOMIMd6qOmqQ4H952PYfQCBIejTfEwCPUxXbRw/YEePLBhh3EWn9NoUdDuMIfoIoFLf
B1DLezvN6hdxjxSR+ZDlWQqGrobv1W7lz95E2TKrk7deRYQqRfP7mJe7ts1r+6lWhP7URr/KoOyp
YmitDH3ThCNpq4PA3j3Bhtma8lCnVgmtGH1FTHyhEm1y4yWvZmalddvWAzprGqm2eGRPmTB6lGRr
U+a+Pa/cosm1dej6p1FTucQIlBOAPopT+lpkB0Wj0BP5q/FDqWDGlbagiJFWoItMId5yYVlfQEAV
rTR3panGc6vC2sA7lOhuo9RlopnzRZuWLup92qeH6C0UbVK8crtd4OkfmTaCTjpsdoDSn0czLNa6
vnaVsBPIJyi4JUPbh0HIy6ZMlo8Ash63BgrbevlLyLse2gmimiQMFaqVQxo9gOqOsnxW1iplXCCq
rlm8NjWtC5CZM+oZ0kn+JG58VmJ6RHMjMNTLRuOlJVflUgM1ibKUwwAkX9fuGAh1kT8OEV0xODtt
Sb8Ofadcuhe99OEiN0IAZu2K+/L67ZOjn3ghMrK9UJn0Cl7/vBE8GdE12W0Q+UCZVPJMc1ZAXGKr
gBWn3RM450h9VGAXUxBXSrJ/FrIHqhyB9ihSV4/eBJHTq5ORWVcb/2F+VqNaWfdxD3eaL7EoHqtM
tEB+lmM4jAy3xBOfADfNK1db8W4KkJRtL3pRK7MRQjvge7tkmpho3SliMD1iVK0rp9CLyjk4zpuh
h6++lOsLxVcFm1upTWVTrddZhowgVhOtR75o/Z1k2rn0ZL7Yu1u/bvV1ZWmbzmVYoAbjjKAuN3bC
ooJVMRXMjEQ/u26lOAlouF3qdW9K/vAXA3DR813dfhhyPFW6sgRqV+/CGJ42mGebaZCh5tXj3Wuj
vnV86wH8HUqKeA/Kc7wePty2bhBmketZ9mDu6+EsgU+CXJY9Cl44GeBlljwCfiIDlodxP5e67G71
4ZsFnclSSmFk1Sro0YdgZnns3XzJ9Zdlgk2q3gh3JcgGRw3r3f9n7kyWG1e2LPtFeAYHHIBjCvat
GkqhkCYwRcQV+sbRA1+fi4q0ynxWVWaVs5rQJF7FFUUC7sf32WftxLeYN2+rmFlaHgw97uMMWITR
SHIbmBuJACqttDBRe41YHEtZGfjbnWvXWzZdFjuEB5HgZOf0k+UM8LeKcSk/UtsZVv8hLrsrx4GS
wciG6agFyZvNvlxlNTQpoZuAgZISUGX4wlC3sfHxch9Cw+PajjQkqhYZuLLiPcu83o7W9GLEDLeD
qvce2Vyvtpbnaez7Q28DPUoa9WvQxbVWIUeXmAj2sYORrafs2TWmbQJg9uiV3oUScXmsdXrSiVGd
hc84OqnLSCrzkZC6Fph4iHRtgq6thk1sS42236sVQ8/XhQJmJzXhXlylXa7jq2GaAEGGbK/J0HDH
iDKS/APmoEBBtdwzjLsgeHPj7Hpv2Chrcg6aomjVlvJrvK+Z8AMyUftnx2eqymVOnfJdX+IEPoa0
EFF9ld6WO0LTZluKGaDiwIJmU3GiRMeore61YBIh8Di57bo4vwJoJK88vb+E9KA5mweTiEigjZk+
MQcUiYRs9FU1Q7qTo0Nu4ROpAOLBqeWN2Xj3lJnqYyLZjvigEjE7jvVpMauLyFr3kTRA/9xm1kGH
R9Fz8I06g0Jwyo5z3Zzr2ar3ZEtV2750I9IXGd5fMibxI9pXNXuFuoVz5q5cgk8CY4zLbZwybVfU
hXmuVHhbiMgAHMtRjTc/PaSCplEGHoZc+PjEFAoqb1o/wsWNHu+AykuhY0oSO2KlVDSl44aAkill
EWfKfXIG8xw7W6JLmWJqpRmILluPiplxK/btbdKCYoVLH13SpCX3wNOEDHNAUsu87zKC6yKilvoO
AH8EjCzoALtvfV7tqS0efE3GNAOUzCPL4qnJDfnY9hPIKqx7puiLIAT2RFa6ddG2+z7H1meXo+uF
uUu/Pxq/VCXGjT3U/4A5XA+LLU86pdsD02IVIXrVkpzJsPLAP2fb1swbss+HN4f5570nnN8iBVZR
xqxsZfLOZOBjWbQOt1FK6nFUiSuA4EtBVNx1mbm4Le+Jkp9ztPFruGPlRwF3sR+rZ+SwvRYxyIq6
MDaTND7JHVKrhjtKO2nCpR+rW9PZxNTMWF4huLmnosn8FcNW3gpILonjbXJ1tPFnSgg+qqbyPx+e
wVwue7eBVjKrQj3LqBZPrXycTJYclBi9gTJYXDsTKFRL7OTBVvKRkFTAi4xYEaWJjtPGr6QBEKmU
nQUoDLf+qVr1ybIjVvOdXgtDvqlk9zk361B3+Q9thz6xHw8pg/dNKejE9+4rOJp/hHXiGJODCBrU
mjHv16JbCHtSI1jYmvrIwx7AaMzRjpS37dWyazZpZxk/OwJQJxdEi5++tPf5GTsxb4xPN0GlavqN
ZvuVVtaPoeBV1mR8JezfUeNHez3gf5B9xRyEt0siGj6mJ0iFsJlXd2pOGI1Iz1xHhNujazGPS8Hq
Vbu5vVU+Y55m35qAXFlZRxJUA4ZtXmsGooJhjD780B73Bgg+oln3tlOVQeVaH0vopEGeEXsyWyNZ
RTATyGKkqL/niYF9iTvKTd3nm7YY2k2uoSiRu4qgAUxgGm0G+8H7G5OzjdL4tcvgJVhMKQYGi/km
sYEZsxENfV2vzHrIV32T/+O55a0Nk5nfAXGC18k0PkibcZDMESW71vdgGxfjexG13gpl8VL5BzJ2
n1x/vBjpfEIS7Q8QeZSVvC6MgOIbruaAU0y4HiUalJt7+Aw8uQ5FUR41iRNQ11CLDa+GAiWoBQze
7bH3z0RWu2+FQdpe+IMcbkCGefeT3G571UgX+8eAdcYS0W6yEFbnah3aw7sdp78Xjl+r1jIfFvJt
x8w5IwGnYSgIvjPdFXJbCyWu/ydS7taohpNjOBaEL/OmlS4ZZZm2yq4/2tp5To1SHA3h33TJCJvB
Ul90Q7aSqb+2+sXYKMUhVfGvE2H9k4LhNezxHMdewmqgkq1o5qPbKOdQ9dGpZUA8WCpjN5rgOAyu
ezJzxU8z7KADuxa94jxfCRtwsvRYJBRW/IiCrWAeLSAXjFzqCBhHXEcf46z/MODfB01DK43hz4BQ
v3fZu4TjWblcdwk3XZXgeKcgCHTW0F5v9GU2a2rTCaTg4tL5BU56M93yKRYCw4FAQmol0Wli3wjI
jE0ZditPVG/A0QeGepbfWThdzR7xG87KvIpHUKRFU+7dFMg3qiUHhWQl/JBzfJw/dkXunWu3OC5e
fWxJmjuwGJmcphVj/g3WGbdhl/GNFXR7cBQKsoLc+zlMSYI3AUrkyB7ZsvEGKPBhs5xbE0a/3RRv
u3TqoPdkJz8fjZXhlfYFNtHBhDwetCUrauPrHiib90ZYR7Kirot2yJc3s7CgzDaVe0VFIJDRGpqN
a4w5SJ/wKYv3Ko4vXOVJQOhUvyuKkmRhIXpKIbzqUBI2enCeBw3gLxNQfRWlZpACtYrtriLcZbTW
oimse7D9OcwHsV5AJG9CK3+oo+ZzTH17fz9J9eR8J3mdPoFF+afTDpaxwfvdJN2w6vJw2kRKzyta
RhOTXIzFzss2dwimmVVNfMgQA0VJ8HK0/CTjY3gZylLxm57zEoBvkWXc1nVFvxwebhl19dZCogzM
tt/VKmPvsmpvZfntp/SaH5PFf++MnhkAO7ZWcTSAqnEAi8xzu+FujHd+IfcMCX2WYWHBeq2d02gT
rhq6r11F58BDPF/JbHgC7AM6qa0OgxvRPnYMtKKHtrznVS9TfC1n71rNfI5zHe280vzD9LNPJVWC
ogK7bHAwD0y/HXZelq3yLISBtbRhkEnWSM2HtpkK0mt45x+NNKlQoqz8MTaeY9//B04ea4RVsRDO
M6Vt2/5I/qTtzC1WGsXadXtyQsmIWMmlg/u1uCCw4ATcEivfa69fAYOs3ueKMdGy6ZyLYm8k5ibZ
a+Qq1ANHn9BjkJlNM0h0X+zMyJe7kdi3oAA5YGTKR8S832ud3hi1FZ3UHZM6HaPcxPBmQg3LihcO
79Vs76dm9Ldgz+sdQHzm8iv2hG72Tz7o9KBvQhuiklvBUOk3AjBPkI9uuO1v9djc0JtN+lYZobDK
PbSpO21gKl/6DKEhhRyhrEdhc8jWkfa3SrXxquvJ3woXA6Ju0xd7d0LEIXzU3aMs/BPFdxaZxUW2
VMvVhY82V6MKIk/kYMyhSxgQAteRs58hLsbKAx4WRc1uiU2qmY4DFrz16uQu2W+ZeDNtfAHZ32Vm
BkRTDlTimXqRwXXZfjSl+egBfn3NjZbBHMt/111mcNsArYik7Rx1D+DPHG/gj9zdTNRjl/QO3gBl
3/JcTk/o2aulnN/mqYlXi2GD8WjMf0YR3asahoW4RDxleRthQwxDMy5REq5+UsEeEhrZnkZrBRQ7
VSNIWarCVmJLkJ01BW3KXQtTN/lMaUsGDsirPRIu6qVsflZ9im2s9c8VQJ9TBD2kdELItDqsaZgB
hZkj7AzdMpzDqdl1Ziz3Ie0eBlXXdp+/g7fzyJcLnzzdzxeCejn+twbmMrV8GkMM/HW0ofq2DUfD
Ye9lvb31xugipA8AT6mgH6xnNIF5bYcKP1UGuSuZj9SZ0wYMdry1i/nPkBeIHPF47ijqlD1eGMT2
1lbWpJuwTZ4jmdmrudfPTuuVGzubsJGl3VtcCUgx0NZE4vN/hgmEPs7f03r1ubNnrmuXg1A64wXK
up0Dk+ySZUW7zcIcG2RFI9lCM7UM87EaMasZf8pavlfNfKZ3jz7hlqeatSmgBgX075EOkTfOh/DS
r9Lvsb1V1vM8LeDnMnjL/KrVlC76ufSI3x3v0l4vIOJ20XuWJhSvcLuY8MfmNGZrywat7rUjgtPw
KvIMh16imGeW1TbNYCUoDg9ltDcTgNpF05pcCdxR46g39/toXzrVuRxcPI6JexziZA/x+F6cVtGB
XDfsbqWXrvVs2wy0ttXaqcXrEIbpKWFCzKiWc57EeN58IMcpIL6SLW8TgigxoIntBgduOOyFIkeA
VdQdufve2AjbUYxRuI38czrzgljTqG0nV8DXWdeR755kX3pBF8Z7n5I4IOga1+XSATF0cQ92vfmV
G5SyYWZFOzsyWSQh/8vkYChPMzM3npemxX1c23bgcY/SO6YBsfBXYZdYM8HZ0LptehL7ymVTROTh
2EOzjgdgaxKUm9+WjxmrEoN5nWdxzIrkJVOwN6CUADll9p/NydtrS4M7QULta/bMqAqPG9PyILqU
Jha4xnymWTfu7Tx9bygoV1ZJqcEpAjDTsuC+1CExJkbb7Uq67bCNQNhYQgdy8H5Npt7LsaIfukDz
jqfF5Er3LVrpbLjFFEJPO0lfu08A4q6jrp5HLcedK/mwFEhewRpLLRY+5mO5zqqcuXejejJpEl51
G+Ez9fuDynwK4jl11lZ0jfN7/noduSt/sYZzzrdBPucvRApYL22Y7aSo1r7j1B8+UHMg1GufMyG6
ORRqH+FpSIiJokf7YCnQ5xZH6sDxoutY2XgGe64MSD0zca/GYegjb+9pg+BBdwGWpSHbxt7DZLrr
XvLSvL5Q6yaPXvvFSlaVVxerxrM3qG2HqkujcxKX8CMN0DWADS51Z/yMa3ZYQCdQZTKkfNlCR7F6
uZqi5bUodLo1lPEqoqJaQ4H77CkEV2HnvziZ5HZfOihmsKdmoyGYRz6UuZdR0NcEtsXh2kXxjxru
fFjhKF6+PvvG9BChD0LzXp6HeVqNc5Q9IFwEkYJcjWB+RcV6WRQVdjjmb/NMXSd0ZB7oGF10x9/k
zs5unkccs17GuIrhTJvabrZAwz8GgaihCj/c2GN7SWElbyKr+GGGQ4WOHQYOJI8jZKMu0KaXrVud
Qh0nKgltqnuYSCadqd2VUV/0Ujz2b2XpX5LOdvZTX3/Ed5p1HE3Pvl/CFx3xLqbMmTZOPD3HM9yg
yCvco6Rt7VrHKe+9FdGPnAncN7sD22hYw7xy7IT8c24jWVjbaCGpCeCNu3YAxK21lyAlxeoQWwt7
cYRUY2gD5uC0nXoU0kSlP1Npv4w4UTj8TFPgwcvlXOXjJHfiR8uow8ee/RY1ya6W8Bc5dh5qDxmw
7p1qnsWcVuPRoa9aq1Uuhbk18vqk3PKgzGr+gEVNSsOvIpvdy6jNBy8d423pMkJrF+54BgpFmWCm
GPimGA+SZYt9R/NuI5TxziR4S3qLvTIXV64t1yY1FPEtbzyHdKVwb/mMLfRUcsHQjsyxtARsJrA9
Oj3jzvXN355qIQ1zpId1Oa2oO3dJaSEi0eulJFreaThEx0nkX1na22jO9W0i7CoITXwfc92+9bpm
flotL5LAJ6S89mfUZzeytY/ePJ5h/R0MwIQrtgcg6AqOQOM6/2AK+7I5SMJePIopvAiE7XOX9q8w
dqp9BGtXicwm6763z00TGUdXFrvIbQCAiuq1EXchqbjlInpZZNlvulrShNDZzfTHNxDdtH9kuRya
IRW72WIQlS4tuAik4iH143sjjRU8MfyfBqcBSso98rT51c8wfhbdr03wyEvcQ0Gf2x9VS7p40+eB
sJ8LP+L0SSwqLH8fLE2QWbxxTuOsWShOI4w+wIUzTUG/2GoNCc1RgNr5XEYwEEj8hHn7/qfnIKUg
xj/56iKF/GPY/ofhE2oC4bJ0PWpy24Zvqr7asqP3lc2fhJzciqy7IKtuAUf/kgQTBqYY5W569UN4
oblrbawYXkvdQH1qzGl3J/omrfqa2Oa2JLZcu1Cva1DqoVuhIqK7kutkAcvO/FMycyQdVnX9LMP2
EFZu8R7545ZNiyKfYN6BzQjYofVee+a8IegnIt/P+iisBeys9oOSapqUCfOpSUebs2VSrI0Y8blP
U+BxbgmzZiyJHkjmQC/Li5Nnp7DjJquA028zI36sY1qe1d0jp+PsVkwV+cW6TF7S2v+ZmO4DwvPw
rBOHYG6pAPm03sWlF0NvmEvK668sK2B8uhDbdRqpR0fh6XbLjNzVzjz25eicY3mTRROvPUUPbIyi
0zDr8DQWFcZzY6TEjs3fIzxF2qrymHikvfaMnZOt4+y8tN0QHeEcTBSb0/dDVk7u36+6KXEPwGU4
uSZ7CH0QWLjKxJDZR8ewDk5Tyhul2hZK6IGg2O5CFpzrFg/CSeWFIwWi+ngjBqTgLL001/+5S/X/
7D/9N4vq/5uR9f9G3Pj/0coq4OZg5+WvxCL6v2E0bvVnUv53hoZ1//n/tLL+y8aKKn1l3X1OpnQh
YfzFZxhC/Ut4nJPu6BoJR0P8Fz9D2v/yqMUcz8VdanKm+C8vq+X9y8UZ68LPIKXWxjDwP/GyShy1
/4bRcFyPqEHhAdEQGF0VRJ1/x2jUs0loeD58JRqVX1hxuMPlh7fsThMt/c9+jMYb3r4ZCeHVmldc
gM0TYFRnXdnkrNTGtMAzkgtCRlL8bl3wB3NflPDZsF6wmVbX2DSRY2W69fuRHrS82UrYR21eBpfS
mCjgjmPt5F0cAL+vQrD+5Yb9Rj1FL8OecHu7sKbRtcxPi2jRthnL93wwjG1LFRB12t40JjhJKZx6
M9Cr3g2N0hfRQ+0bNPphNMnsZTYkGQoMqzR6foR2Jh6i6toXxvQ4dMWPjLPwsVsW/4HqBO0xr/Et
pVZyzHX53Nhmdp5zQoGKusnOymRsp4vgfXvZI04cwtAQsdd/Qzn6sLMh2bx7oZM9cc8ul3BywEdX
UfiHDB3/wRWV/0BKw28TJ9Shbf0pKDGFnQo9JntTwjnrfDoepTd2KCUMhxhYS/ZxOqQ76ZgUHPd/
r8rqTxgjh32/5Jr2cYtRbm90Su1Nm45vX3d3t4FVgQpPMCgb8zWmqb/35zCk1dv7B9wWmJXTWiIN
eh5GP382jt9f1fdvJ0uChLJbRKGyUeinhmEFujXMTa3K+erW83ztbDVfcXc6p4mRJtka+Nt0/5h1
Lsi6ZP45Llia0mKxd/1Ymoj/F7sr8NSYy2w/RqFP1lHCWW/qdbd36OncCnjkl8LxH3PCunZtX3NN
0fZv9sadm/r90KU47WZav/n4xHEFbn2SyTcF9WtXoeZsLPWSGoV7pn8ld0nt/ByTdxmurbkpfndi
ggv3/TJJhztrJSlRTJQUk/SnbZw1ycYJ0ctLzhK7WaTtE7U7HpXEgp1XZBYiYKJW358i4UDq4e9f
ozB6HnLBIalrvGnj6qWlaUG+QuCF4R6F0bhzkELcBzzUKbTXvy9BLhiddGrIYzrNzD/ooX8e5aF0
q60R3YGziVFvIYOJX/dws8qJuod44uSVSuMYStfc0wHBmmeRTJ3cHzzpB1afEwyjpBarKUmZcSkw
fVu+EwZVOYpHR1/yOZZ/mtYDeTmdwlFjJtVjjImntdfjQDRDuhS/ZbmrKw7ZZuPFpyUjzsj36MB1
g6SRCmU83qi45Q8Uf3DfJefIxoEJar8//n1HDOonzAXN01Jpb9u4BBLPdvaOc1j9QOoMvyMGyFdT
17/fyVTs1Yg7xBCVsZahG13KipLbS8Rrxn7HdLgWIBpmf4GlnRLtZOHbMZ3FvI0jp2fJTNL9G//+
9GAKxtuKXpwTqn/tixdROS89hougstr4kaW6fle9+zF1ZfWkkvyLhJUUyirf4fbJNkaajfu/fyqn
xx90WduH7wefTjO+mxsDCOaxJBLkCbDfHx+JCoSjhJGZeM1TXnfYCtZGZth7u9AlOL6U0m/IKGDA
nRNnDRnw+ydJbHXWSUSiupVpAl1ClzRwiXPe68jl/orB/THaJuNrrIfxAytwumpdnP5JyX3rkjhw
HkX9xkeUU5TQLzHduvrF0uKUw688hmvh6bJZV67PEbQp7Vej8/7EqaU3CXIwEHsggn0e/nHJTlrX
d8atJ/XJMqR/TbSoTsCZnU3h417ru/EajvGjm4jqMonJuWV0LucUA9VoDcMJorm/GcTiPTjAozbg
Kde9FdWbCfYqBH3MNX/fzW7wk3PL/rDy0OgIDiQl2ozLR48GJe/acmKh/GGkUUq2rYtvYRJH5Bk6
NWDKbFYh91aF+c+JQ/+miWfjMpfKuLh9HNLMrlWBDOnuU07k3/mEQz7OPzG7392Nqb93YvDdSw19
Gk/cqe6i5ohs9WXeb/LGUax3+MyY9yyjdi+nGbmh4Myo4/IlSSMnaLKHYraS3dzPyfabnu8P1LzC
hl5qQYMVWhHjfn+w3FDtfPOtNDnBu9e5jcZ4ZTtheqwGe8cCcpB5jQfVX1pgyqypXuU0296laZzV
IcOWWM5gSE7VFRhsH0DCtFZjG7m3oqlfHTpKx3rKReB1NO6/X32EphhouKcwwe+859we9cGblqdS
meZKVTCHFZ6DS+fj7CEP6uH74lPlZqlYkkXU/iJN5S3SVn2UvuGsllEyc4dgxG1Nl8aX5PDh6IMC
bZ5IlbZZGVkag4yi9CPNy4srK/nVdw3ZlL8LzxhWk5UoxCxv3n7zKzPpdRtbTcZWj7X9WquGP0iZ
VPJJ89gBHsQeV88/Kzm/hMlCfzLvx0s8JiTNCaLSbW5e6cHwbokqfXBIhzkYInqf6qeK/vqVfkT7
MAEGDZzQbXYlyFZibKbpKZU5UQ9eU13n+4MDFP88kw6F59/+MZF2JZja+WlKnD8ebiLbmNJjVntA
2+/xOGrK4LYser6NsXnN/HmB55/OzR/TYm6ClJgYz/2uzRwHgSM9tvNm9OyYxnyVnoownsDr4yc2
hnY4qxxfrTfS1OGwVu5Dt9DvE7LtmSCQ3xX49c9/+yKKIrSAzmp2vmOU9DcxaTbhsPVj2gjpfZ2P
7w8DlwgCWUQY5GytXTotu9SO+3MzpdDQJmv8jN2PvsK+CUb5J2mUlEJWaz9bKT+Z5CONCHCn69Kj
j0vhGlPATYCyska/Yz6hYYHIYdokdGsSOVBRG9ii7nxAGCJGyFTp8/fD/al0Vvpg1M2T3wBglpGL
7eiekQYHyE6Gl74YhpdGuVBwQ/8aIlGumpw+H6LgyeuM7ibzBbWmsNMAd3KC515DE4vr5XGmBTpA
snu2SvnJveW7mMUqEAQWfUfqU5+aR5p72Xf1JqOk2CIxWQxWhxJ3sOdd/GSQp9GpX7A2Eud3X+/i
hmNVnCGS3ldmcX/oDkvbX7B/lm+GmZG+Arn9ybfmZIcBV6osO8S+5b0yCnKSRth8hn0ZrgbbtM6Y
r8ZzaLWbKaraPUUT+PLFXh4T0/hYBlQVQiLdPw2RuKisiGYj5nywn+6FmCAgEH1dvymRvg+SG8IZ
bbGd0lm/p5N5ShQNNLfI6nVU1P9ogpbekr5wdmIMxQYDonwTtjAC/Mz5qWV0pqJvvDGjWDwbqhXP
dZeuR1tljzZJGLuEbIX1NJOW0GoKDlC28W0ZQe3HRnbo0/rKLBdjDhVGSN0za2o3Yffsli2d68zK
PkNpH+rY3I+t135OkyZOB+QsC3+zlSgGU5eLPwNPVyQtPo3h3XKzNNlxKGc60VPRPiWhJm4omphD
rvDW+egcfGEm8XyRYa22fON8PzsYx+/txOutYpNO8OjJFZArUaYgG+rGOWuPkQsufLw/RAkFE+j2
y9Q2tBqq1t5NFW+hVtM7UWj3HcHNkmMZVefvrcK4Zw4UFtMicEGpnPpueGBb0Ot2sMq1m2rrkH/n
aJf1vC8kHrrS96fHydfYmikwr3Lu5dVzY/wPIz6NrBD0vHzVXzpmOLZVu6RPHjsCqPC+eu2hhtII
awh6ik0QXkI6TGMQXHgvmr8fiEOiNzs3Hd1bhmHJ5wj6EQA7cVw0vgmOu/pMHWw7gewAbpj2azS2
54Xd4M/9i6lP25+uY9waaf8gUsU9SLouDzaIe+Qy0NvMO3QUHWl27jhoZaJL/yxt94Wpqntx2dsY
NGtpCBbkBSmrLnb5//rq/sGOeKhO38//10+I6YT3WB0aW/TPmJrJ3Syn+krRV69Hk5E+FssoMGca
C+IOm7VN8KvfJbQ1lMxCfJtbbKJj67gOgx5jJCXDgDg/MszdJu3Ziavj3zpBD1H1QZ2BTK7n362f
rv6WlQwFErKXNq9GOrBr30+h6VR+iYUAM2h8VApe6291ugwvnGWGF8ucdyZGrEeZylWHukNGJh9l
qfCljqXKVqz7hPfG5++HbrDic3N/+G/PdW69T7ICVV00TBKUTMwYzYF484oRDM6RiXTPQyuYc5nR
8ZyJD/Q7ne/7QeGiIQmtD+IcVfp7//q7id33rKQAW2mkbGJrFsAVyVvRMR1D+xLSlEGxruTl+1uM
WmKjEbJNQJs7pg6pT2I/IlDI/13eAdYuv3VLEOUHU6MZLYruXgQRvpObOCDgyh5p9YpfJgJXYI3h
Z53FycPgq3bTxkw+9WE53OY8XR4ciwQkTsRdIl6MfC6eiwjP/3fheP/Oy6ot7WJvV9Wdw1xq3z32
U5Scm2I+gzV36Z5VFs2L+kAgWH1KB4J1iMXbV8NUPWXhnYKtnHiFUbS9ZpOz+Vt53T9D+ul/n/pW
E4oirHakW7mnLsoFPVImG6Oo+Bim7oMPbjwbpG7eQtvv9uiaAJSnvrktwm1uiqzetMf3TBlUPZuM
CAWqZdZl8nGqKcnL6DxyVltPvNReLzgSmOtiwnQ8uPwjdxrbnc6N4plhAubPKUFXiz/V716ezXiW
F3JJI3jdvUeszFCGW3NK9HtBPmZoWO5t8As2a2zy0aNBwO8m9YjO4KA7NNecwQ2zs5zfYe5xJ2Re
91qWJWu78ZWSuPNz0Muuv3ec4ySeDipkWnMxoxPAYS7rtoszRoRJHYyTovwpjeoqyYUtbRtfLHaJ
1XcFbecJ3OWaEd3vmjsm6SOIcI+xRdDEWwzXPM6W8c8cRbTtnaHczqLl0Nw369kb04d06NSxmcIi
KBdrXrf2Mm2jaWpBRjNuhTXS74561PmutzVOHsh5btQ+icwYHgxCNDEz1+vCYNyesSF3+HSt9IkI
NHhBgkLV90LaGth8lbgpo7q1kXg1LbpInUyYq/ryoon00QiNPSW5JH2tnfBXhGxtu+SzoJ2fNZHN
q6TguC8JWZWB09JLsKTHtI6q18rM2L2b5za+z1OM82aoN3htrl2y2BDWTaaeeoxQmmADczc3KfIS
DbLEblzGFNRHOiwsTurVrJxn1ZjGKqEkD8PmpaKJdzLChZHenEDgsZ9XnraY5vYbBCACVPGh4Fhm
6toQE3sx78zJx7jYDVX4nhMaQRzFFycJSSZrF68aMf8KC5fOd2uh8Se+d1lGTrOd7QV9h6nGjobk
kuvfKN3FxWwY85Hzh2dgysO1CqgkPfcxBsKlvpKs5G+IAl7nswPwUyxtwAgH0FCmU+zJu+IPs1ly
CD+u+21ZIEeVTDoY9jQ++HXaEgqOHU65SbmvOn2lP60Dl5jKvaXnfJ/0+L7SUDwjq3B1hO4bzVDO
/KLtDl45GiDes49kiTOEveUHEy6sKmW2DT0jOvbKoK0OZRXHyYMf1eJhMMzP1inGg1+72z4bIKLO
hNKbVdpfVMTQtY5231Zznw3lrJHbJi0YV+AGrEu8nUVGpxdxbCN/50altmmb8GLZ7bq5vdpESDSq
PPWWtak8s3ydXNxIvf/kF63/p60e7tnKXj+7D2XBTeQ0ajkbWOel1e8mI5WHvERIaaJulYq7k8Ge
nvIU9GvaTWsOrSYWt7WhFutZCbio5VBB4K2nA4xkkLkYnda2Go8D+QebsPIB3OYtaSGDesqJ7AtU
mZX7uXCYmV+eqwydssAkgCXl4DDdex+JBGg1WW9+UTgvmD2craTNG2gf73oT52Wg58K/dIFDQNMx
Av19XGpb4InPGVtriL5Gu6IMscsnY56+OGN8pd+j7H6DeakGua8k/bmQNYixw61vaNCFtCh0KoM6
oaEa2TqwBdn0vq45icwVXmHnONTglHIsFlaN69/Mkqc8o4vglwfTxMvMTCi4KyQQfJK24tBJt6ip
sTN3Fa7wmanpgc9DF/VyVIJ3ZOlFEFYYqHJv3DeWw1NkgawIOhpXczrjAgubnano20X3yVgi73ae
MOXGmuKfteq+rFcG0B6ZhKye1XwP64AtNBL8UmXIHSlCn2f/6Mcm2vwHUWe23CazRtEnoop5uJUA
zZZsx+MN5SQ28wzdwNOfhfJXnRtXnMGxJWi6v7332k1XQ4YUI4lVnHpIskHvMOoDLLHvNfNUyOHk
4U4vVBxz1KzTKEPBd55W2vNEpX3kpf1zpaefNW7Eg4cLhslTpb2hEu69Pj/qca1fRtFc1RiPkqP/
VRsrVAgXzDNsdiOnubKqyieRpiNafFsdlxjZkkrghHCGxggZk7RDpdeRFsWHeCjOZCqsg+K5O8PW
JeJwslsyEoVo5n94RPWoSTpMhf7Zlal2opg1MBNn2FfOZzoQH+U10bZPaT0fSXorn6XseX1ztuJJ
B0CoV5lWzLZzFKp8Z2JPx5VbfRD7a08NGUzhFSGgDJyeJkVTHA5zvvixX/SHulvevWJ4ifL0Z30N
fM/J3+j4+mlVA1xE4uS7GSpNPCs/BpmCS2VI8GUMti4i1h8tjh7MQQgop4FWVN5Dw6J8znMqhrAz
HZjG4jIludB7JjlDQ/JQH9z4ybzNPcpCmjbJrhkcilNm60pUGDB07So7s+lgo2kkEe1lBn20XN1e
945T0j93DV2KifdKGuahWzgnlE6ynTTnVz6WfzNhbgyYB5tK5zLoeq3DzlFsuGGrHcMBeHMFl6ZD
v2jY1pADEv0tWea3bnCJLVfeKTYo/e2y8mcZTXzwJHsvQ0tOzdSp0B7zEWRdi92nn+kZLWShHLE4
7ZcygtAt55/ajk/MA9OAHrxbYSgP2Uw+YJpkdiIRqLJxPaasWcoiWn9pF4jPpFBozms+jQ6/jSbK
pyLrGeZGusuywulUggmr63Z+h2mwSUzyhga0icOEjL8pk+5WFtm8WyqTjjT7Oqqw9DXroHe0Fuqj
1rIt7qrN0JoTpS/5X+b1Pc88Iw+bxWXLZNjNjXjHA3vd3yWdBuzQYO54V7rNIMcpBXprL+KTatHi
vESiIWZV+TzW682iFsy7Ow9DUk02Ks3XsQi8KI1Ekje2ylU4v+TSFIFR6CRz07eKNsiDxjaHo+Gk
gXxQjU3a2Mz82TlDDpDFZrYKz0+d6jdLylc7tzt2XbXvzgYGChYUeMjim8zLt8TZBPwj2eZD5nAN
DzsimPVnu3jniEOb7nj59VpgLyKRVYRF3gIgjAcMqEgNuL649N1PVDacKqn5HU+VTdOcBlPCtm6x
i2thTnWMEHHDbKfH2BXTnqqU7ltWU6LQNi9tU1uvajN8G8zGwi5qd4bZjde6qWAHKMV3uzDFqaN3
VWregZvkxdZWHsgCFcWwW+JWXUXLIPpWbpfRsa3L0BjpSHCMAedWZeW+KXoarZdcC70hjGw4aw4Q
EqJ01l+3ZUhu6N+2pf0Z9YkBBKMc+vjSl8g2jkO34G7Oo7XHVXwkgEz8Ms5hg8vuMnP8a9vp6pXG
QJkvWfF5zD9Zmv66ToxbyM6f+nqi6xQDbguoLXamsJtHw9fScXnp42E3NfajrBwOPCWu2dgeauKK
cRqSx8y0TT1I+Ilu4R4tl75OnhlMMIn4H5SYDKNXi6eUVHnjc3Jw94mNJyPt4DlH7ocg/rNpJgZ+
LMsFm7hGcG8AUMOtfFg62qco6mYcJIodZ7Srlkvv4KZ66HYJEZgUIIOoBps98CxDvqvoRppjZyp2
v0Ps8r3EZmcXqfmLNG5Nmo3HqqGDLNF6BLQsCvtkyrYOLt/ZNsxPk2Zm6jOMP+QHsT/k6kNahhSn
YUbrsygo0RQ3mkqAZizbT+Ip2XbRZOY7KT9yY6n0wlPKFzbTZIa5pu4IgBxSDFIcThh6m9h9h7Ki
wRTcRCkGZTN4NT5e7gSBawNEQnyz6pYG3chVDsv4nTud7ddJXQVixHQw8+C1haTyJG/OdtOep7I4
wLQgQbcGmOzot5ExwCzioXxU0+KYWJ2xwcHLfVSKvd0zlkE9aS6Rhb6TNvJjoYQyqLWGyBBFHKQD
4i8nc1hKlpoLtAdFoFHgsvYnF00JuK1zmOA1y3Bs1qqbqvM+KO0TV97Ns9e1W4/1EMXMolalbI/2
RPSRlrgDJX7eYXayfBvVN+rOixAiy9WwpvbBdFRfiQqDW9ubt8VYh3GV/XWzvr2lE+7jfHYZFXQd
T1Si7Bjdk23NoyNS3D96rObBWDFiw7qH3IabnyJPuG4us8zSrrcZiWp6nz2df2fhjLAU/sDxsBJL
hhCDnN/XvVLZJ8TEJb5vlLNbhXfx5HgEbciLYKUkZ2TzXu5aHGOezlCucWeffap5cDhTd2J293H+
O7FpWkM9YGKbg0dMjQfVRMIiTLOwOxAqN1f2YSz46fKBO5YjYmlggXc5U9KArHYki4HHzWV21BNy
L65eEGXFKMk3odKlWOYohPZbpxo/BY3xeWfeREEtTRZlD0mqoKEzn2ga6g4EySrbap+ziK2iWiwH
rWveSPNTaxBlpn+wNeUnmSeQi71gLSTL4OtW/xcEBRkf6jWPakew21PnMzoyiaQp0gEtiOksdQWE
3fpgXCyDZy4fqjmWp5ik02LCcaiV8u3+21OWm4d8ES8koYyb0dFlb2FP3ioVuu/992p3Zzc2xKeE
mkSgBIN1Sj0isSoeuFnPnAtaP/sVrHP3zxo1yX2+KETNvqgv9w9LPn6otenitKd5p6ZJliOvqT6V
ttkf7bYiO7J+6ujTcjOQuOpU3pbC1d/sBZsz8wsmWGpUs+sii5m7CTZ6vUZQr1LUZxx2DbvMY+Ry
zi4bwZxOYcUxM+wHRS1LKnclclGiuvGpXBUegZH9vFTReGg0qrEScyEDaWUan7rhmJmVr1lJv5VD
AU93qY3g/02gTRPjEVu/nDfgKgDJ02F0ncSbQ0U0aKit0EABicwtb2ZeYdZTDGiZ0o0vWiycbZdO
PKaj73JVoJNVTzPN5VMvZwj9njUH6H9WOEVt88G4W+HQgwHc6Mugis34o5LpU1564tRKG66fZ2VP
jDcf7a7DKUc12pO7DKxXjjTziymy+VZ04wdFndazhxX3SY++V3uGPTh4DOTcPcYKGR9bC3mmRxjV
m/ajm+eDVTvjjijBKvxA5MIH2++BacU3NtVBgi0QLodCIZiZbkTDee3+IRndU4wtjHAsX1e346Nq
OMMaVn2P1bj8LQkgqYVuvkT0oYMUoofUdel3rczDv7EphVQ8rvo4YPPsXO513jTTF6c2bvbt1Dgn
fW1qdXPLfFZWr4ZMIyIZY3eeVwXMi00K3Npsm8m09e9X4f1L6EWMhVVwBoq5IPH0xlRuLy7WV8Ge
zvI6ByWKhD/whpIwjuVK/LWuiELdazWwOnF7un8goNU00BXGwu/bRGcwzSjANxlRnycDR4RPETPA
VKwMTF0Q0GvSePsSjfKB6vjoYW51m9Nkw8q32grm1Xqm2ONfI1VkSPE6rmu9OBdOZDxo9mI+0B0I
ZYRFPLEmjhL9DOzHaTz//hXvHxTGnn4TdWy0Wq2IEA09FYNvmXPJZKdp9rNSJ7U96GOIm8+gTNAt
YGdo3XOWDsv231cfPE6uVk+pQB5pz3EUMRtQncX02XlM9Jp60en+/XpqlAb/pkuFWQCVXV93dX3d
afKdsXEmgORqtWdvvvpCFuaOtqNOx8rBRMJBh0dXEYWSnAootczGAVCto+mcn1vHWp9Y+xRTMUk8
7dhQ6nmNPI04aR6b4TBXExZ2UeaEEOQfL0PlnlWbuzXuPZhDzIRHtxXHtiv+xGPX7C29rB8mehi3
XjvbITXe3eNI32g0VNalL4gO/PvRi7SBf8y5/wSK6P1+N+SDlQYDavr2XgdtrB7r+6+aBIDI6EEF
UnonueTmn/v/YnKivsTOoVpdRu1qOuJQk59r0T39Wy0HVT2XM0HYJpb/fYAMt8nAs52UeeEPiWCE
UTzgSBzj+tJ3DKr//SqLjePoFMH9PbhfLvc3osYzsaVrccaanHOOaxnMgf3gcrSZTHnCXba0m8OX
Wu/CwbLozURN0K9dUgJwacwHd/0gWjZRtosT23SNR8Xy5L6EN3hCHWO6rRtvwFIG+shH81L25reu
WtMOhSDdj1npIOjlyoX9OoXhBoOlJbWVHYPc+b3qqrNrKMWz6F3bb7LaxvfgBH2hop/hnNndLw6m
eaj7x4zjy1j09rWg8YfqYf3Aa0TAcFDtvda0U1hl5Y6Vqvqq8CdzluzYSDHr3czFnIdY2+qjC3v0
3+CW7egZeo8DnIVllwMd/K/7RNftpm/speXOKuPBvxeJzyZObK8m+M2Dxsr6RyGWZo8pzuPeJOgA
NGE8N5pNxqTN1D05VjAmXJAbD4s5uzYu3wa720HoaXJoB7d6GFf5P61Gb9tbynYY+gYoXeq+YLt4
wh5R/mmWOvi3yImI6lWNcnXbUKdDfzfo/HuY9GYbH7XWIzlqAhXs6lHfQNScVnDG8DeLnpM+gmtC
lj/UVA32b80Jm9xgzGZrnTzP6/B7ssiKucCQHutDa6vjRaGI8ey16fzPx3b3QjWC1kfRtb6QuMXs
BDHnbiLA2httZc7yjBr5HRuT8vbvlnenKqCO+a+McaoTKyX4EXFM+afyeHostndXk7FqWhiXb3ki
zipvaFbkypt+t5DZSfWXDHBIErd40r0YewufxZKteSYsrDcIby9R3FG77tXs1peJUfp0sWxwkgWO
9BPmRF+YQn+RtnO9Py2xsYT3f9aUmHbVicHgvDpY7k9Muf6qpdt7myv6sKkmevjMydA/PdsJFtfY
/XvRpcFO775E3G8YqktnEghE1wqCX2zwWeXuH5Z4xjg+8tiwU7GMBBiotNIS7WXSy6c4b8Sf2Kqf
4olJnL5UaGPwl7UB6O1Ay/n96y9eqXDmJGuk9TLfRSbElfvma+4Zgg+5Da9Ll7/NHlUDg/FWKzLr
MHZm9yqdZJfmiIXrbF/vspttxTzHiZgtUac9M7789yMnMXEdfZy//q1lmjWTkkHG+7cUFOOwHyF4
ZGZkbCO3KT7qlHznPMo/HJtDwxynl7uraAoGtzkOqGhkV3EVEFhA09RUMR9YyryD7AG3yTr6IaYz
vFqOwkalRHS2uhnroeAU4HqCZi1K4QP8KXg4B4UNvNeXM0uOmOm05HA8tUr6KzXkDm5AT4rhWCFY
n8eBwGRUdM+KrmFXm9U1miVYewezSogiXDIeSpmShA7UJrLblPFaE0c2Fn8WYEtidII1oq2XVzph
Jcoc0uul4W7HxPCOA5mkXZTjiGlj8t2xYeGitNzqmktl2dZlBFqsVdVdrxLWaevfdzkJWCLp2RjM
QlpztoKixQPEzZq9K3LnuTOy373StfTJN1U4dUYIpMF6Bjf3lae2cTY08awXKRqxKuADzUmxxQ7Y
haUyvMM+kHvSmA3K1Hsph4mt1ZDvq/XTIpHPM9OXy/17yG37nWBIfqpc++MudJua21wMQbpC1OlX
DU3oXR2rKciz6Ouu1Nns0X1BNJigljndZCcdDD8MGVIygUiqEeQ+aaA3xJr1AMd7Neu4zMw3moMT
grTwfx46DSGSUZa+V8r5NydxAw8aXCLDkKyT3XRxxSJwEapeuFi25P0Zf9tKvOwVi3lX1xou6SCz
4EPMEhWRyQ3uW4LULabQBLi3HQCBYAwBmed4D/8WywSLryx+MZFgirbuUutq6VHvWd9cAvOhbET9
EP3mu9agXyXienc8wtPD5YTSs8uYWF28rMSoZ5KmVpwkvsKZ+qMx+XhjZmIeOukqPPu946jYxiHV
1Vdpuk/aMmZ/lTJ+acimvpYVSX7HLQpSFk5xNnRvr2ZV898uyNSH7qbOb5HM0ncLnUhbPYFQX5WN
nPWDI8x1ACbN8C57s5qA5HXKJpBSUzBTgHpZF6j7h3R9Hfnyxy5KI1+ri5s9jOnRHCLW/HR+SZZy
+VLx3hBYU83NjMkhZPhYPdmj/NUvavMBSeihz9jYu5JpvLZqwNOYo5nnFgXIafpsRgv6ZTJQQ2qk
ywlyab91Hae5dfLjftTA/DzeKt1Ub24M1ybBm3LOtVY7lwqhiLvVzivrHWxa94Idzrnogw6Mx2Ej
aY+6Qxx1FMcJjg3909eq4ywM1IOzQMvocCxXX2SciU3vatdoxUfN0U8cG7gaFPLNY1TgSCgJn9YD
ygjWG/pIoYY7yWtvajp0cUYonTc+Gqtc5aDR9x1JarsQ38jsitpWD6RTOIpEsL2U9mBAj7xZ8ZOt
eQxm0XYiV940e1yepyK0FBhbIBL92lGca1+wtGKiCSUDu6Dsa2YZjF/Iove7fqbE20XKlHSRH0mN
M5NwCrqfAdr6MvK+cEaTBCfsWZaFu7eRRImuVQljgcE5zGSumGfllypVN5Y9vbP/UENS5ReuNGMX
O4AdSizCG/x1rIZ2vTcr5i9eAtsrU7eTi4GLM+rXENuRn5j6dz92P209ejs1i850s/sKTrttEuEr
Qjn4bS/KTghSnVkvmNEm7sfI9vUwpflJN8Smwi+6wSwLf9KAixQ7TCSHhpxzM/YbiKmJj3Dmg4F8
bmF/snu+zo5+FHgR1SWdGOh9gZ82QSyVO61w+12kFhiSmTxvtLw8F2zNMP99m1Hr4pBf7G3rNSJo
A362b1fTx02sabfBmx8cydnfMhWxk6mXUsShd2Z76Z9NXZ8OvFcfrQUjxBRddnAbGuOFpTw1Srz6
s99Kgnpn4rt7rxriK9ZnJeuWLZrOwYnGL5i8dF7YGnGDVnaHDrc9o253XaaZgjTLd1x081bVS4NO
52yP9tL5XcvsuknScM5V7VAQls5K43nes6CLbVX00YEk9x8iZPE+6woCbxnzBwHur5ayxDLDARBc
kZSGGuL2ZFdATCGcHMUM8BEVIVZr7mt7GxNS3MxQJEahWjsTg4lgXnMS4/S1tCRJ24xmZskeN+Lq
3qjufOo6zQwylzc4g9q9YR1l2oitOeN1Bz4AfA/YwE0sXcFbQxhCXS/ahZcoaWuwGO15Tjwi8NCv
qlGBns2bAbj6c7DLyyS1cathRSI8tQPAtgefdJvVHXOsWaWzZUBojAu8mOBQ3QfOHMmeGCo8NPNF
En6gU4j/q3Y7nMoGkoI72Jf3RnABZfn4iWkl2vaEEojLWb6q2O6hipKj3GpuG+2tJkVBM8tHjumB
WenYBfNqJgbHSFoWYS5zXDM23vcltV7TmQgPveEIKvFm6Pu/RWyfESoinOc5o+qhlce0KG/e4IEA
jN9zxm5k3cUPjujHoUI4jGOaQhFuyYJVrD1V9ru12vfTIuyPjD8BBlFvDAfahV6l82nsH00rGHp7
3jddFWYGMVdh4yKO0I3k+CIWtfVVrBjawnpHknphYgldYDStb8mOiUBM8WQ5VryTDnFDWY5vg2W+
jJTDb4f1sbFyY6fYbve4TLdFy9ltdGPYQqPFgMnA9mzZX27W+ox3UFs0udGMnvC0jAnf1V+yW3Z5
wWTXbV1tk+f0MVSQlbkD8n0EM4n3vxGqzyR4JYoAzo1j+BgV1PauU45zbX1D/Q7BaTQnFp0l6dDo
lxnugUXutcadgERe/PKYDQZmk7+OXEhBi1fcsQoDmLz5akI2w7hHqHWsVO4H09lhHHvIhxw+hhVN
oZNgpO9Uy79/hh372rYo7Hrd45OCXtKaNIw71rhnq3Go5v5LVdH6KiKhCJbkWjaQNH4t/S87RsCq
QCQzmQZ+M+j0sC72YbJBKHSAFn7DabtEmBhOmk2WTnZPNRno4+NQLOkNGfu5IfrcqG0CFaDuNiZZ
XHVkGqnBsZllR92KQIWDI5j7HYRAA/wm4ns5BdLWX5OZHOcySXxoNA5Zo+CpeVX6/BNpmou9lK3f
gaPzyuIT4ytLZ5+0m2wen9OlIyauezez076bLs5Dz0tvXN954DT1e5Lg9sOqdXQdZAUw4vWHnLxt
m5Y/XDsw5zvmjBnpGWscJ3+piiP3662GRBcu7bUuehGkHMg2qKILKtNwUhpYn2SlzS1SFr8J3aSb
8w3PA/vgjsrZTDMMCxxvti5Jcvp4eXrVkRIg+H3wY9FmFKHk1F71PEcq8Dt8Fr30nKDMAGgwvFdO
dvWKRdMJ2pLbUs/i0G4B5VbZ4ARVcoJm+dGPGDiVPDBE/jSRpd0alBfse70Km0hlXm06ZBoi1K3h
IcM9u7Exxm6gfREBJdUNuoyKokTY24x1c9MmzXooHhi8d8ULToSMrVD8VPBc4hmpLn7NEmHr1bZu
e8nEa1G2DkN1B0hSQ597iAls5R7hQ+kVv/Qw8CFkPjpx8TUJ9cuQneZH5tlqY8WnBgItwFOOgxrU
ljcEChHsTUuDBeMd7K5pWw/wwuEzdXWKM27+QBncaJgCd73gKQz8qZlacepciUr6M1hooZOG9J8J
6qsmN9lGUPU4ZPbbPF3+Og0Z+x7opMp6vYEW3J4GLyVBB3dSj3/lVpsjqLsPqr4fVOunlwntRqYM
vHop8YLpz71wzquhbV9yrMwMfCRVTIa1EbA8JPZxo0PpcGvOO8BAto6Lb6RZ2AqZt0UIqJMZqmtU
J1wvA5GGSFE27FUNLpNx9WWZLGSG1gNlZUqj3ZIc6qMi1LDquwOZ1+rQS/HHjKkQMM1gTc4bevad
w/8iWIW1mrX/weElqlwIupNX+rOCwbZKK7nthuzAMUBh8wSXaniaE+1XpMq3oSQdqHIH+yZ+hc0g
+Rvmwtgi+1UZsMBLovL5qD+j92h+37MfxIe2seWIHagGkTaX74Th/pLlhWKFOWxUMGwxTiJJwCkF
ckGG5+Kt0KhVXlavV2mg6WiOuyvH6Dg0uQOTGPYsCp7WSWwo5XHAlwEGv/dRNbkZPYY9cQcSXde1
r9oqX7sKz/qMyavLvJ1rTc6hHDEje0OxVWGH0u4U9cZ8wNuchHN7sSdwpXOKgaSJzniFF/aw2m3p
YU40qfAlOd+/ESEtHKAvuW2wSPfnOgOYZNS2xGfHZWK3Gpzg1d9dvfYRfrMsf4s78+pGpeUzRd/b
hvWizIybSMV9QnDyeyX50Fzr0UkMZdtYzXYcE18UxcDNkgqew3wbrkPs0VXSfeFhsltiLNtsnxIg
3SzsHVOgF2rbCQdM8smuOQdy1QB3ywkESqTHjVaWxhO6Rz4rj0T2kZPh4DhBkouVIw0k3dAKFJ/p
pbf7+ObaxnXs98NkJa/EaraFobtbNXXx9aD6hzNA76yv/476WWbawtyVPwbFtMKpixXrpFwIw7ms
SFbIopSe1BhUmK6HparGQZtNX45eIw66Nv9KwWYGyd2bPwrPvBa61+N4VwGsYQvcQbP6ZLVDFYUJ
duxy9RPlYvTrTttmccs0ZE6XsE6g7FUtzA2IDJYYzsXIisZk1/TxG9q8mgxl3NKGWeKdJzRqXTU/
DLVxd/GyoF9ZmO6w3LMoJUPQeb29SXU7aOr+Ern4M8CRfellcmIkDbu4cd3VCBoY5FkOBBqvRqzM
x3wWj1JFXcVfzVaU8cYmWpciahraoEWFV9tbU4Axs3KNmrtUIF3E8H6mVr+k8On9WaNxpFbMh6Yq
5blD8eWhtCRZ7k9O/Vdxeb+rwgL5EzN0hgl6LMWYBTgEJ1/rnXprNPWXadFyVuKLWPEzT5Oa/Iki
E3RPPiz7VKHjStaHxsRSt1gp7ylx241UDLQ5UX96GuQEzAYW4FZrx5JF5tYkZWiWyt7VwaOkZoPK
v/qiF+Wh4kizn1vcn/rb1Exc2hJ6eA+FMB2N2S/KVA/SNEI39fZJJM7p0r5FeaYBjgP3GJvsqdcZ
D8rdzZjdk6mNK0bSuLpTk4U2FOtt6vxMnqBugBeNnJSdbhOSXaCVYI4t2J0rFXJB7tWkUK1M7r3H
vqXSr+Zf1pnBDUJDVjHBLDNwNekxeNcWuTNOuP1NDmzeZCcnZf0g2SeBWyIJdkj/pjS0BKM2dX6v
QmS1SzOcvZk1m3qRLbYZ7IAZsBucC9ukjHAVAVhbEDUIiE3+wMoHWGpTmxg+0gFKgweMuxn9gvEc
pqED5zVoJkjG/WhWm2k5StXtDp4+siTydChZcJJK/tG8bF10jtlQaZtyQSknCXp2CfnZnAUoIYEw
oU0AyB0liFqTnrfY+5kmL5ATd6o7y63tGS+qoU/+PKS/rJnSgn6tdrH3RU+GEv7lUsWHdvROk4QR
qMtFhgrqv4ETIpXRNYZXOHXx58KJeWzKS5vwF9J6Dbq0OJeidx4EIOGajmGD0hy1GuKNHYnbPNC1
iZcOYw+PQK7nHaMr0Cg6WOjudeSM41aKijQURT5ECMyr2JKDKtJYjZA8kH1Hm5CI/A1llt3/Mtsb
o4kCfTXQR5Ux8L89Oxo54nlKsmBSbgpnzM2ixerRHthZD1BIsB1wsdsa+1nnS+N4tiGUbp/G8ega
wC6rzH7vPI3RI/hLvtcN6szGmL0G0DdReE4OcZBVrIRxWhxKO85W5slnNQwvTums8z3ZhcIQ71Ez
vDspDTnEUhaifuDLlC+h2yPOMAQzZ9uC6/OzWWcFF6S+G2aTYSWgYTmm5YaRgZcauhPGyR+djcOm
LszytK7Fp6lM2GI2z8l6OB8Iord6vNw0YyrOUlX2+jyqdBS4y78PzaSfMBxhqyh1SLflV9ST7eT0
eKpsSX8FQfpAJJW7zxf7Rtbjd2zYIGzi7tpJ+i1KtbCDhCdA3k070TG309wnz1wujFuTgzXEFA8W
JglddwYqK8r5wp4mqKh/4CkpRO75c8Ympq7yaOMkUVinlN0rCQPGYhJsPzuXLUKPp6vre6ad/R8P
xO+mZby36cFfo/L8EeteulOa98hrlFPq1ARV6dJilaJY0aoG9JrYFy0zT/TOrdb3cJijOQqAxbIB
7JeLcJFygeMHVg1mMFroJTCes9mkCKF6cWbX2ZSQEpxct8Jlnl5ERvBTDDBmTAvGScOxRBvskfRF
8m1U9GkwEpMPuBUekaqgXdYec1LHuCC8UPopF/6LagRMFQdFXPXXypt+56Jwdm7dT37dij/oopPr
VuE4puDqNYsZglbj8EnLQ0xiibaMpT0k6V9NSfwhgdJTlrUD7mRPtVgVAIXnBwQ2e0kyP50Zbcxe
8ZgKDGCq2eJ07371Q+tePWPiKcSJxutEQLLzSUNAx1QQlgi6+TwwI+Q+YySAaRyu3smKYq5N7gpi
/ylOgxTLIx1o+6b5lU8demsBTnZAL/ScKQfHD1CrwEXJFq4jhJsX36O+9Ls6y5aDsERoD+bZa9Ln
rplSv220X8kQVoN8VLIHxPKWjWr75OXFS9YDh6nLWzPynnKVBApVNu+WwmjJdNhdlyQxvDndVglk
uiQt2qCOWFt4dGuo5/W0MWf5psw9bLqy4D0g9oTCs2BUrwyahCxAL7P9YyXPQ3pRlfLb1C0fUypt
qolrMdfrXpYVSMZdyiM4g1rIZjBktz0cot59J5LNEwVr6GZlOmqyO2awvDOlJwmqjTiNqi/otuys
Z2+8NHq96zH7QKsChBEtI01V7F7sBU8BX6bS2P5FVvWzFCS4s9Q966J+B32BATVWcAnylxeGod4I
T3WoSc3JWHttOLiG0Wwt28GsD10ZfSrGwg2aM7usmJ1Hz0JW+lEaSN/GFpbgvJ+SBJR3y3rpjU9R
FIFOtqoq0LK2DXkikE76Tu1g6TSC2ArfE1APPaACCMIOWXuZTFAYDwXgcPuWNsWrY1jtPveqzwKw
+0YxyHvmcToGDvVhFUMEdeT0wHj+d5qMe9zwlV8vyK4RUtxctiRdWe+COk9MLCP536WLMYFKkrv6
yP2AIkrxxOos4Uy7X6ZqfinrifydOv3YqaKBtjNpII3cGJkGLCEsSwaqmfR8K1+0vZZ7XxPaHFsT
JqoqPaXFDF5Q0Tv1WhyjWjiPYgJxUOACyugD/Binb6XRjonkdKUq/ejHzkc6jX9647NG+hUp5dol
Y34eojvZeB+D1xCueJGaOx+piLuWpXedeDBu0t7EuPCajRJ5W9tPiG8azy9nmR+WyvgqoJgMSwtN
HpHLNYxdOZGxqyfvBp7mghS6sbH8jl7OUXlhOjCXuBKHdNMxEMIM+XuqnrVej254D9eBL1aPpjJ8
Coso4UGdRsROro3uniLL/OF6bH8l9QD30eDslRnLBVm19qSfONZXZ+WvWbftJMU0RmUUe5kVQcF3
Q6hhrPaNHBwMQnrHZJXZodpxpuSlfeXwphG17jZtiw/Y7DHG5SZ7F9TlG6S4BruvcYT8tBzGydvY
FnE/twHUIPhCzq4d1V/LVDyxBrckdewEglmsnpAZfyYMo7qDXaBDAld01tpkYVYne8UOMvqOWMTj
M8DBmozG+kBfxE7gxoeOHWhjDejSol03ipOjKehsrJOdbusbDZv1vm4XqhjSWEIDdIZdMvPjsKk9
DCZ7mMJTgxIOZx/9j7oza44bybL0Xxmr50EZAAfcAbPufmDsK3dS5AtMolLY9x2/fj6A1VWSaiaz
X6eqLIoRYirJCMD9+r3nfMdUz3gBPESU68DDad3yBx537SwGvZq457Y+mFrXPZiFFNsxyaNtWU2H
aKgdfCw3tJq+1TWnYId51g34131W5uwtqeKi6MxtaWH3q0Cv2aOzqm2sEHZSJ3vdj8a9kjDZmAON
tGv4OLUyeUWyueP4ot2EEbpWC7rjja/1OaOkYK27NAJdAVBeo8eojcV9CDUvCagl2uRZJ1vA6KZH
MqB21rTVsNGtBKl95piTuu4PWPkB3ADzJ6FeciUi3sWQ076i4p+Vy+V7yOgD76eyDrYsH0vtCTbD
F83yXkBD4ASxWQfz+DEpSwJlyjljzcUsjMsRHsAkZyrtveVpXzOh1RBlnKspUgNZx5SssxI4Oc42
zOylw75fil1dhF873itN1aig4QBn3sYog6vTZCh0veldHYreuSVCjjCThJvZyX2aWhJqr0jqlWY6
ZFB32a6kkFqppvva+s3E3ttjqRF5TgYDMXvx+N4jMuYa5ZWGoxg82h/NH1XK2X4Q7hfmoG+4pFNB
7Z9N8h2N8MZxaUFU7Lb7LL5qPu8K4rwboNTfpQv1xc6LJ8y0L0yDaF3QsuWiJCvE63deDU2uLBw+
uQK5xGIPVTShsojklsUxyjZEnFfZDsE+Ji+0plVAG9CLQE/38mg0qj75lUc0zYIk0tiD0zyIyRWj
pqndkQnc8lAxjXCxte3ZEjid96M8lXarvdA+v7DKR/fI4jgZoBhHS6JjFw4RjM+UBRG49nHEh6Bx
any07YjtYiDXyBY2m0avbzrpCS40+qdQfElCC6z40HSlszJnvcby1GIgRF8k1h79yL5pTQ3LRK2l
FyPXBxIXrHirbNNnzeZSIoUTUUIQcuuhKk9FYb3nk2jXoWl0F2bA/i7ysOVNZv0wNazlMitoITke
ado4wum8KPSWnhXNQ6YtPNLxfqjDb8jqwrs2akADZqk6D57OxN5ZaQ2Edgekw+3n6NgqoqtHDXUK
BdtKNPXjO8lv11pk25j82ofAwm0yr1vlMqxubP6NcRGi5SGEYL0M4v2wewHLhMx7Cm5FgE2F9ajY
sJbBg/HLmzCztzU6vjLpxvfcKqy1CEnt6sII5MeU8lTEP+jtpU9LbUrUrAnEKnA4StjdXh+zaC3T
yUIQSNtIph+mxziA0JTAc7NL2QKbn98kru7qsACSCJGJUujbs708A+7H/jfndfDVTLZVoKHf7DR8
w7HaHxk5IRiOp1vP8cZ3D4HXWvY/bJnaZxsV6iFoh/RQDr66KGXhdKzpVJklmtbJAXJ7kxt1e/iE
rlDP6mspGAaRJxTelrMBq4s42U5EXzyMHTdFhRDta6LPKVCRM95N/rGbJ+00y+0uai9QK5nyzXLT
1uBSVgXi18+/W+M0SS/xDHP/ve1GSdZoJ49eAIi6yPgFfoK+Ea40+nn2Sy6w/L+Q1GzLtm1p6aah
JBC44uMrSB6fFGHjf5e5BYNCuH8YwL+Zh8hjHhiMbTN46JElD92UvEXAugozEE8Rkp2NjZwKuIhP
WfKpulnURileeKyHwzlyGJ+pWpDeUubBPXf6zQgpZe149/gd+g28T7WGg50e/uIXATxXfP5+h+//
+bcZCScdqJ/Sdg2pKwfE3C+/iCM7Nud8QitXSoAElb4z0/IhaLRNAbJuQwurPMxyfT33n5yy9WcM
2I/BpmweQ4OZYhBwyETwkNmUx15HkQ+hgG1NmrdaqJ2GwNdu/vxHVuQ+//ojSwUHXHdIhEZroPTf
KHZIiyn0SoK77GSW3lopfM+4TLNdndDPj7EAvVWNeSA+UOAoj/1DNhnxJe9r+qRTYeKxpV2zy2WB
joIq/OjDGwU2ZjzWKjqmsyQGyR9qSMcExI76enkoigAurl+uU8fzjmx93RXXAF1Rw6EVpOgJwJao
1uE0ybWj4sdAn8yNa8kYBwJKFCti9qK7oIYaSz/X88PylWzEuwByAXvHoukEOuxCK7pdEdA27EZy
pogN6fcT/ek7Jqq4Ihxl7Xx7Qr9gKedL1vZ8pQW3pdKq13kNCuoif2xq7eQlIXpNsv+2zH5dOhW1
dSUTcdgPA7VsUaAHQ2PLnWi+0NXWTgh2oodOms1dThkUC1H9xT3j/ts94yiHVG7TEvyfBe7w10uN
ijGg66XBFGGLJ2T20BST/zg2srqExXiL0eLGDDSZ7mDihitRccQpdIZsC0AOTIT96Dse/WyrxndC
anE/U5saO0MLxEjwsDxtJclgQzHDHPTmgQQUELKBhjGGfigUUIDTkTKdneVUbA0WkTydS9+3rLHX
Ach9rKvpUY4qvlShjbJ14vw6SzTTAbMyEcflOnQz+ywlMStY2W+X5XpUQ7eWk5GcLBA4N0wqw5NN
lNVmBNh6Hpw6PSHK2MfEPr84kPP2lZNw2aYdvqAg0ejqJjCQYJyQAbo8t0txjkqiu0dsb4+VDMv9
1DmvQ+reLzrU5QF58T34NVQ7lqc2Xkqp6Y1B+5xraN2F1IfnpjLuvFJwbB9SVBuWSU9m9Obkioxh
R4yb4uxHk70OMvjWTHPWReaSdTyr9LoWBpnssKF1ksifHGc6ponEvUxh9o2SOt7/4zUorJc/v7vl
vy1I7kzCtF3HoZS24Vb8epVogeRAZACpwZvqbms01hAZ4SNrNl3ezgr0PWE+gGKUTpuhr92LK+L2
UYwsRiNXmLhB4gaisStw3zoI/lRorA1NPHdt2Ny3pLXfTvYXJe36oYxoyvleSPVVceyJjHu9Jm06
tLTkR9EnP9xiuqDM1E52y1F2qJiIFFOvHYpI1JsiQGO9wFimGiVnb4hdFJIf2fvJeOtgJSKYLH9c
HvK2BRmC+unJLKhZxmFwUJHq9kqALts081owiArd1BSlh942/giTsH4jzxmFNqGzPoA/GAypTQNR
T17AQo4rSJ7W7s/feOvXoHt2Apfl39Vt4bpsabz3v77xQoytjbNqTk9wcZvIoojBEuXpfuaQp/17
pMcTLL1AX0VZLs9e4YHQyOqvlRVX10pH0RUhsEPAlTO2QWtBj1P5l9pWdz5w3Ad4vjFrNedaC84w
OqjqnsVVHZU3vC3i6+XBa2mqh4b/zRmXnPjONZ8hAW0ZwJOTVLfDyoMOSSMjrVAjITbrrX46G5xy
qYPpxwT51Rd6uv7z98bQf39zwJTazBccG9WRJV1n3pN+2u9ryHSFVxIqgIw/2GmjrxPyolNuB8V+
IU45+AUlR25afWplZ7p45rOtY/acz/qkMMqVR+/9kVCpHomCXZ2mdiA3W/WvtvQZroCAMk4LIbBt
5B8coAyopfXRTI36Wcv05jhgUoJ05h+i2hs3RpwLYBJ9us2RMtI9Dr/gfAogPZntmhZjejF7h/65
lZPU23r0OSf64S5pmYc6yMDeZ0660ahPXjh3uGuIQ+tBj/tLlxCD7Zcgppk7oqbhHWUVNc9O2d+0
6P+p6zrSCG30o+uFUJbY0CmxCiDbzsASxYVB57Mz9NVcJAjwXbchieCrOCn7rTE/XV5zmPvstTIE
8Yjtwi+JoKLYmjZtQ8qTMVjf4OtuOK3mc5SdvWHy5KNYGIzxVEpY+5kT9Mcx4lhoN9J6qkR1DYsa
imar3tGi/Mi8qLjXNU41OXT8cIGUahjgmWbTBpfTHU7K+KGYfVBoH78DZwxPyzO/aMO/uLMMMe9s
PxdZXDQsZDZllmnrlqnrv149sECnxA0IUcDBaO0WvGmZd94Jzea04ud2mCip/pTbLWMNi3zQr3Fn
ffh58N7ZdnXPuAdiYdxAOIOyvxYNWkk2jmFXVXp7GppOHSfgm/uiwXBgNNZ9L5s5eLX0z0EpUiYw
s5q6dXKmam/LK4pV/mSn0KiWp2MYVbda7unf3LgFOB4VpKIU/TkcDOPocCXuxGjXc+3CHMbAVO1I
SZB63xzaIMg+6l4+WIW6smNPp4Uk1JF/hvbDhcJY9tPe9TrQvRokxjgnVLpujwyhim+hRaMroIv2
ghM6vwn16bZJbO9sde7Tpw9GQ7P4edH1BhI6FygBEL4sHtc9Le6jnpUZcVXGt6BVwbcJak84DjsG
hqRygs3YiNqQe2Z866RWTF4DvTc3CX+wCtpGZwQ/AlgcaqJtmxLDagLVjLGg5lw/d+gwR81ZKqO8
dVGKzv6QHkXYaizBrSxX/rL893VbnzgwzdiW4Y45Rb2aktbaLk+7GTuMUONeOOl5UfqKWe6rr3MY
gReRFS7voIVNLXSbW9CsI/BzJ39xbYNJHqROnMSc62WtbZZjZ13K1ZhoI9irZN1FA++oqaE7YJt/
jWhqr9ElejtomRgu20ivd8zfSEOr++ktSYZbKXrrB8ytlcEe9xdVuWHNF/GvF7ml2Jst3VXUqtL+
rbyb/MFIVWlwCiB9BdZgmawjbqmXAZDnjadG/zvQGgzOrfIJJ2k2zNJrvNpmeW8SRTmYRvTcjrcN
EL/bQo/22RQAIWFIS+vZl2IX5+g0GtgLwKCBkDDQRRxpQ2dlYjEFG5Xo5qmJoMBPOvZApTooMmFI
pcmwIjJr+66zVftckLdZz0S+xHDtS9Nz2QnUQVH2VDCafVADCTjzLdMEQ3P3eVqoXG3lhz2OaV1Y
x7YUwaM0kH4OWXU0+obMYRlG6Tl7Uw1xYcvDwuG0G6okbimdrhleBt29CbK2eB3pqW9TxTVkKb94
jRv5JF3sYIEFr69DmHGjhTKY6XMI3GaTED9XsbaFhv1kVsovD71vK0qgWHy+5htDjFQe6Z0Nv+7I
1CZZ66VwLzWSVVQ6TnxEBE+Y3GwmcJMaZRX5aBgfmLnOGGDV4DMfs05dtZAAyQ58GPPY+8/2hDF2
l1T7Olj2uLf12EHRb3q3VSqJynDKAAIGeojcICjKAVEJ5yCagaeITgkeCNteB78k8l1PtU0ty0Cj
nkfeLMjVkWLdegBSQjBMYz6bgugUAiS3blx9Oj+Rzn1xhiE5eR5sNH3U30JQctdu1nuGowH1NOvd
du+kZMuwIMl79NTM9uxy13rmZOxMmvcdCnc0dlcE4dr+z6sCEzL7T1e8MnVpMpOU1ry06xbAml+X
9aA3xtGaw0rBR20T096rGNVBPj0E7DnkzDPhojdMdxOL7OAcDCuP9o1/JwTTTy94CVBOR/DURiM7
qb4VT16SXQnR3XxulQZ6K6OGzjBgMQVTAB6voOZs6eEeZJNt//yXcX9lw/PLcNdKm/1JuNLmzZp/
2Z8qnImpKm0kAtzdUEMyivbk1SKmbrXYQMyC5dKfYWChKCdIFe3O6ksMLfOhSS9KRI11fzQY+eIw
4ITtpy6ahAVqiE83PEzAbZEYjq+dgp2QBJiuhfyOW4Hpc1S+f36n7BqCcmySKBiAbRMi/iCQlCZk
w27aLG6DkUxO1bKVhLPcKQyNsygTJGGLrVGhdjxVtrGzdTc61yEE3sJDxWWGMCR9pp1PdFTUphli
6+wMj8nIMCfKuHK0xn7EztJfjAWqXSY/cG3i5yLhAcxAiQODW53SYSS1HEHaVet3xKricc5hVxA7
VptuTLwG2gDOm82GyAgi0iza4o33PYg9BsNF3+011z5MZcffGBXi1QVFt0LNnR37NFst9Un07Nte
vx8cJqsLJL1M9A+wa+4J81AI5TS+W4xylUnHPKp8e788LeCn/cWF7fx6Uld4pIQwHMdgQCzQQYm5
Gv7pWrADCRtfNt/zmY05TrNl3Vzem0LMpGmWl5tC97W7aKZDeY55UdisHyxkxsSDdhTJ8+2vjXRx
Z+papgZk4C1GjUFoHgFIuBtEAEy7b5tdST9wG2WUEpgUvFUSVR2aeGu8gdnR3Y3tLFJlKmVQXB0o
98DreK0gCBlN4XJJIB77lw2vyhJ/1434FkzHKt5moZ7NGmf25G9zg01H003paPMiJH+ArrqSCCVM
s5xNSGfE1BlHfbHOiqHeJUNa30cTMOV4KuEcL4ZpWdxKRsvwS0ug0GEPaCfyalIE7r1xXOWeINNr
7tWg1R/PoZk+9bhfjqSeMPOcv/J7Al1k2+YPk8OWk51NWTvgnXzIL/50IoN85YSwPhLjR1DbLWVd
RDMelZfrfQ2T6unP73lBIMUvCxifs6NTlCrAyobtOL/VpaDWVGLnyffBfOmF6j5PMhy+izV7arcP
k6C6TScOFm0cvCgz2IN8HN+NDq5CE919XhJ9iLckajpqx5G2lCV5HzpRvpUebYI0qfDIjKp4QxoJ
W/6+SlXyFf3NxySd+FFLOoJuBltsYGSsfBapb77fD6tYcDLiZFesumytTcK/LA/OvMECHf/zd4ED
2L+9DQ5ofEMgLDZg5qnfeqC0/EKOxvQv+ypFNWdQOUadOX21E2jsnv+eZfq0TaPkdaz4bDCDWVtl
4oCFE00IWhvksAsoXXSBKixkFv61zHag+C7Cqas3O2B3IrgQKGlQfCkCNuQxDce75cFBCXq0ggkw
l/fFSHNMgXyh19TfjfS/zE+m/36Vaq/GMv3aZ1WMrgbMFe7JcrUUJOFcn0hLe2I4l19BlaRM6CZE
W/QLt5Pv77ijHEZ4cJAz5JSofYBpBVGLYhGqcP51TBGY4IGsLr50b6x5jNN04Zd2sGOMH8VHX2bt
rRLaA8P6+JwN3pduIhaEvMHqYoVau0sadnZMo/XN0p0KUzc/1bH4LsxpDvfFuI2akl48CU3Yb63X
0hOQ8iSOpaqqoNx7rf3cBRbgvwgqOg7TvSlfaTh8r2Y/eiGagj0kw1lNSNTKRF147ATmEG5yl8zB
uU/WNcLaLbe9NTbmPplbdgz+P7/Jxg9+9NvZFBZldw0pqQsemXiJOaKbTCxjQDwy9N4fQ5Pu6wRH
alWB28AVXZ+I0WSclhb1CQeO3evxidaruf88oZiEdu/STI7PoUzXXtRtP/22fhX3D4uncxrsW3cQ
Vy+Ms0tX+d6FFBH6kAlD6s+/Ix7UrZ5GFUz81wKt+yt6mQtyQW2LwLTYQNEIvkG8KEiuiyBloYjy
Mwqw9smkX/ucEi18yFtnX1h4lYmW6u6KXI5A3BLrWJB3ejCtnjnL7G/Xp2SXteRUapV6IoI0vxci
abY58/k9eUaP6Zhr93ajEBuVzWWeUUH/jd2jJnQmN4NorrlCkjhNbbMBRWqt7RE+K5SfZN1UrUL7
HeZHgmUoCKUi0Ws28Gq2pl+KrNRfwFP0e7tTyYfMkJAvkzFP/2iBa8JIjJt9Wk57U9jjxZtG7+r3
8D8tcnZ3WW1NR0vXbia/yz8ali2MCeOLRX18rWGb7ZG77DJ/xHxUuuI1gWW+KeuSuaaEmDFyqjAG
Mum8CsIi9YfotAgkIR2oUlQ/MpO3Q8uAg/jCgueYb9GXfvOn6AoGtznXtt7sYjy7W6/1+31tR82e
CGx0P2V98GU8XPoQNk1jJA8Cwh94LvVQWapfL8DWyE7H4yftmPQpFganv2Se/uBHofsP2rFpk7Ct
yfwp9+BNxn2y8Xt3eqnp7NOOhmtocGDC0eIlA8wwAISPemc198siOAcsEWN093lOq5dYo4+8GKsQ
0+ZvT//rKU/533/8Esr06z/xX/+zuKf/2Xf9fxQKZRjsjP/vUKjDxx/J1+z7z7FQyz/xGQulGeLv
lqtM2j7CFVLx37/9r/6PuvnPv2mm9XcKF5Pdx3Xcue9KVZ7lVRP859+k/LvNbNHkNM2MDok7jfI6
b5c/4i/UDaG7MAfmcwdDu/8OrPrlk/7XJ//LLPO3g7tlIQ2XOpNK3abfjv7/12qPAAWmsdBOoOcW
zn1gOReXY83ZqaZjx3K5ce32gWbw90TG6uSBmoQJZerbxgFFG4TTuc8gkDYJ2d727MYdYhQfToU9
Jy2q9aQn9l8cVYz5XPVTp8GyDMNl7mows7QdU5nzn/9UnrpAo2VI1NMmbkR/tIvORc4RnjhBvxjM
9GFq4dVi1KqIS1n3+OO2ypXXOdiZ3oRt7ZWh/cVsa/6cfvuR8DhLkr3o8zEQV781PwjldOO+q4ON
1hnWKpgaC63lAcvdrT3BgJNR96Z16jCf/ACCd8+arIyrMTovbe3shsi5I/rPEmb75sr2VCAc2HQ9
3MskAPwP6GptwjlfdZX4+tN1+o9r4ZfP/re+Nm8ls1ShLFPyH9M15grx57cSmnM7FTif1ACuU1bZ
bTvSDwMlUL4hN8DbljzhuqVbo/Jo5VtUugZa/szIs53sJ/wrDgLgLmmfLFdPn1rzRyfdsxzkDQzh
6dRX9Zcx7MfTn//YlvPvb7hpMAbmjWZqIXnvf79oyQ4s0gQ2UsPle1MlNmGP/3xA0d0ccGGCKP/v
10cVWmd9fpCm54GImL8sxYRJWiYYtv75jdpQcz5kXo4MrRTrxCU+KYUZfALfNX5+tby2PG2KaAQ6
yH60fMvyB4CeeiucbktNhOzEVXVr1EfNC6M7d35YXhYJJxL2sm94zN4aT5/uIW/q9w0On43C6Aoa
gn6k6Bp774K/ElVV066VKGy52O8RMtck1ubhe8ZUAX3pzglK48s4QapxzcG4WmEaHsPBq3cgNb4Y
4WSeY6cxdz3ANmI650lj+M/nC/bBGowfGHGMva20du6YuCscliji/YIYroGmvNRjdRwQS59r0PwE
ZseKZPocLuH8Gj139HGlPI4GDBdP6t15+YrFrjvnEMePZscPp2cCQwMZeige0dY5rjGsucFpoEYp
O2bXmBSFpnmM5wczHwB8Vn6CJWB5tauybGslzivASyCSaZRvaDnS0YuGCL/d/IBN39pUHkNmHJbm
yYohMf3rgeaCf/LH24VaQT993vjTVxGWTEL0qHrXzSdCnbUv0ET6vYDwvV1eNrAfgPYqX0dd6PtI
/BE1AIda/BovE06DrZ90YD7g27xosDZpyc2Q1vmpS6ILsvEOWzkJf3ccIc+JD26hghG2i0OtfvRZ
3y+QrR5QMjSPy0tpinnLw81xWp6iDI4OPTnQBqdpjhzT8ICJdXjoI1xhEhXc4fM1+NK3fm+h++c7
YHYzcQv4BUjbGtfLP4ARXdJtmdBDxOFzRWzOeQn+G8oJWtMAEUQnBrBh/HMUo/daOYSzcCaYckhe
RX4qZosrEM619PkXYzdt7vTUJYgSi2U8WfbVo3O+SjkOkTjNUx+hyHX5StP4y/HNrzV4QqRu+clK
DWN5ShYy2vKl32s70xuxB5MKjycsNKdjbPY0CvMhJPHbB9SqMCqf3PnB8zTenAoYQ6vAsFEAa8cO
Ps2xssvgmITvDYJbFKEhgWLkvd6arY97aCwhOPiJPc+RKrE2cw5ZLi2kuoln3HoTn6aePFLNsTC1
tPYD8XTnpeVlONXK6PPsGLmauPChQGh0e+9YWIwkCpQjZGW9wH9WV8gJ8upXnX5wUupUp4l2XZT5
DIUj/9nOGJ3agU7lLBvnpO2zyLNOqW1DxJbkMUmyv09jZLrzSY4vjREfqCK1d+sDQ76kXfJgzfnR
6GuvdKaINAECtisJbN6S7jNBeC01tFFqPHRzBottPGtMFbGzjG8jNvNOJtiuHK0+o0i1z1Ux5/OZ
3AKxiKJrxY6/ClwBdc5GQNAASzwV0D7TzFLnSDmbyLDqu4bcpz0NBWCKc6gfsHfztszUhhNddiXB
ZNjodOU2Q0+VO/oh/UoC+ci/eECAaTwMZkB0nwbxThcwjUk7RLpnnWPbfaB/kL/ECoq033VXX/PT
u4gVdU3kdDzd0dIlqdHAq9kjScB5T/SMcldeQHMmMWS6ivGKmDXJ503RAJzilBcW4XrIg24zmiQz
aUZBYnyaYOsshl1ipB8CGHAeJfqRI85ZwEdaQFSVKq1NSmTKlvQk9MCj2d7lGIb0Bk6R10FF1W1V
bHQUEAd3Gj7ctDTuyp5DaE4TzqzxQiLZ7pDEhf3e94sIku3AYM9uM1wGUQiGNzSRRGoyu1dhtx3R
Lj3p8wP3A9EB3Bl0qPq14bbeqxdY6xqBxlPFilQmxLgMgX7bZ9H4oo/xa6kpyHrjbE4P5ssDk80x
7ggXwkOJWSGtL04MWzqLiCrULPNbSXDJTeFU7t5L8EO4UffN0vr2KqW449agOzo/ZL4J8A5VqDee
ta3yivBiFmbCWKNOCCvpRU+DneP7OExPuBuP5GdtyAzoHzFsXBIfJTW9U3tFyVievMke7tIwhAE0
ag/aVO0McCL3st9pTmqcvZk7aGktfGAOqDQUGz7vALZtzrwZHy8kntK4eiaZ57k1OJcUC8VGuTU9
N6+zkazW2sVgvACm5xvnwmHjzchQbAsHppn9h1chYpjRekbmvVVSWFvdcowTts6iTrHIz6qsDkpa
2XTeMZB4IlU/Ac4AbkCmSksEg5X0lz7CSCAxQ875vabvgrlDGbxqaz241vPDWECyEwVGUM0ab8dc
SVbK4ToRDnUoVd8BhAD1jfCxRCWWjMSCoTVKrCB4AqMNt7/C/daqexfM5rjGG4utroFJh9f2Bjsv
plh+pw4LCKOv3NvoRTWek7z5SGzzjcCGgMI3QytTa9PG8zprbxWSXABxR6pztC6swj7kEKbWWlUH
D47dkjBZTFQyYjyNu6wswjN1a3XKHZr4ibxEtfrac4RndEsrKzcFWrkGK26K0Aj3e9LvAtXeNe1M
gRFxtEEFFCFNRc8CN/pslNOLB4SQvb1Qu6n34k3W9caDRzHRNvH3ODBCHFNkIVowG/FPxv1JGUxK
pKZOUM/ubaPJVm6s4YXrRuucT86PMNeaO28427jr5yF+wGAPyE3g3CRRW20RhhCJvoTHsr0wjjnF
iLrxkwc5dl+SdlKW4ElmI5OKcCK1poPyWiYk6pXNByLsdBtUr/TfruXs+zCElDMjD9zyh27SOyI3
nowxq/GZ1Ff4I03urKJSG9f1s40Oop9OMgxgQRxZQ7DWueGGyPBmBhGXmVuiegisgAGGZaOISbQT
mQHPJcE0KG0BgJTDyvQ9UCsGZlxt9h95tryZhAqxf4GLDmqWCqdIVrIh7sip69teD6pjn6CHUUPy
FDPZPrbBzLkwfGs3cwMu7gAhqYS2M9SqPbWB8ZrJUG3tsX0IC+qKwjKuHE6yUzBgAPAd39sGyE9u
EtV5yU0O43HdZnBzULLWG6GwqxCgKjalATTYK7/1hNhrXfE++rV9ElHuIvK3rJsgRUnlmTgMnUhl
TwTAHcdggGCP0WRlqumHr3XxqdIsFLE0kG7CuIP9PrmCXRwvAR3Zgx+ofmfUxUO53LOBszWGmdLb
kV/fFC5Y3fkm6HyYilzetlEUJ/SlbOFj+SEr0Hm+xMiM+DKhYIAMopnHbC4i2+6UwXc8kjiTrZAn
ocWbsHKnLvVjwfWX47BrmuPUd/jQWBTXMTKbc6WpQzzIeL+UFc1cW4Soq5PE1qHOtxDbegDKgRmS
fAqBYeBYzcBPc279aaNgoX5FF/vN2aWAduHl1u1Oueh7QVBnxyJo6w3IRnC/ut0B3R7rvQjbp7Ei
ZqpJvXPidqQpzfzYGiPPqiTiFDo6a6Uh456EKNZKMlSNk3K8AZEHk1FHa9PLvx6MCO9aNkTaahj1
g+1D8tcNDw9zM2cde0Yxa2ZoynbcQLErJrxmKVLLKhgph/uv9djLcxDYT8I1w73Q6/wwqPFu0DLt
vqo3rlL9Q0YHVc9M8KF9Dy5kTuLCEYWHww/eHYIXVsbsEsDupKO3YKgxKOiOvbKwQDj7UmF+X1Sx
fTuQPRS4SQgZZbz4TPvPYXyxC05tuhPjZI4hJYDHZe8WDJTKkzUq/6mK7TVqUf8Fb/JHnRswyP2M
qIJR4TOz6i8FMSibaKYSZZCsdavgV+FwKlPc5prerzskVY/kNK+HyAjuc6s9OSYXfohbdNdq1VtR
NeGONcNI2upqBFqK5C96XbajtO3EZShThKFDKY5C2Ld6FQLnKnvglnUk8eewqYRphNlrep7zBu5a
JqmmaJ7/cY9ZUt3jiSZ2EnjYFlZOeE1qN93UKELGaqo3YCuPE/OpY5q+Idr0d4GwvgrfPrmEKB8X
GrFy/YhjBwrZePIZtSn/vWWgsNPduDwF7BR89KJZQwTJNNzuXDKNaOm95mT9AJn2t7qe5g+lUXyB
zuycdO9haouB6tPKzl2MnxWmeLsK6j6/tcez6v+QVj2925F7jEz/PLW2/uY5cbhtULjtywZygMRF
eYPsNbgLQayupyKtX2vZfOSam38oJx5OfmS155pQlnOOSmFtDpQu7qLiWMC14G3LEkc1HFOv6pLD
UiOopnzVbAKehV85Zw8kVC6H7hDr3mOpwpExtY0rTC+wNrlaQ8rAfAZcrPW2I384Tl0cB6IsbvrJ
qblh+mrlz5ZDNdXuITQVMaLOWtTQZgNHQwbdFpCWWHBL3PC4Noc7IrScmyDvtF3OTBR/e5fxkchd
oyBUIdR65Mwb0r/BvJyGq1JVKQty7OChgpZm5lNydrzkRDFW0dkNnUuoGnWpJ9gjuLlBlddlgNau
FkARWJPRLdGJyAIYDhUNpNFp7RfNtorVpOSdX5Eo6dsl+BSv5czpJOO2SzJjk5gdrSGSdU5jUHz1
MfI++XZ1BfUG/DYPh3OtO8PaSrTdFFviLsEYiD8DC1aU1Nuuk9BamiQnXSl1V3lpZRuZprieATjt
w+bIsmQ81LZLTZ2Q4Yj6BXN87933mkLxmAF1yDuQSUGLcLbu8Xa5Pcgduv8btJ7EBsyEY/H+een7
ZirvUuY0mwz+7zquq+C2EqFBcp0hDkPrQj+Jn+sUtVqbJz/aClvqci82BM2wD8/BMFV9dCNMxPMK
mMdNuIau6d9Ic8IxYkzltmqqdOMH5E/7uoGxBCcU45K90ARBXCRDkLs7r4eVOW5QALzn5v9h6ryW
HEeyZftFYQYtXqlAnUxV1dUvsFINEZABEQC+/iwwr91zHoZWM9bTmUWCIXy7Lx//TxufLZgriSq5
hwykNzY+tcYK+1s3GPGL4LFoExdUTOo9xr4xzm3zp5qqgHLoYqO94T+VqubNSnDQKggG21bBH8/k
5Ea2qAcoafSvxxnBxFxOp5n0wcFe59JG18p9u54HBdnieZTB5flipvTlyJhYol2r+S2P6WY3WwjN
pcP8MevhTBnMTC4FZu8DjisJbhImMYHYKnaqsyWLj6JKmMgKb9F4MUu1cxhp3Yy8KG+2IW48Fu9Z
QQ2yl5jyXa8IPkQYdVCrM7GWtCw6kuUZ9w7uC1vzPK68foyJhyyxskvlV+KWdPRDfmGxPZLSpCPX
Ktt2rr6N7bugxvTQJ9wEFseCFFE3a/gsjiOqwd49wu+nplpuhZUkr2VnigfGQsasrfVzMfvflnCN
X+bSR3SkVK+ltF/ryY+PZiIIa0IRfic8eqLe2dv6Ao9yYFfpB2XPHLKX8vI8EMR+SEMcKbkWl1+i
q+Lmrn//Wa2Rgjx1Ii4h4VnStv7crBxksTOxuMdzqBbbf6YYa8kzAWa35TmbbXU1iNMGlOhdVD8X
17rxvs9N91PXhc+/G2hV7IKZoyJnjBo/1PtYOA5Iq+FNF2UJ38SAFRZIKH1L+6FoUgSYM0NDtHvW
GGMIzo/nt2XJsTfF8QSpWY7HrrHoUaP/ca/jIP2ifft+/ber3XtTEI7bSuejntvyw/VNCEQt1b2c
JL++mY26tIlob/GHNF1CcSXd026PYcbx+qhwJutVp2FkClZijtPZuQlq+3VqbIbKhMLrwnjp3fRs
JRaqmay3bMKAfyoIFqFoWGB8zg9OxSJSjt4+tnoO4nP1c0DqYv936mPSEA4sRKPPiqVmdoeHkV1F
a+U3T1ADbIHhiMLUtw7ge5nKSSRo2raNy/zZt0YWjbvCXujxstL5kmdFuHVStBLa5WJ+N8HNxO9e
ktCr9gFVVqTXLN7MMCQiEsSZ+Y90y10+MfIa+vw+Gqq4UGIBn5s4QLa28tVNG2UUK5Kj69NLWDQ4
jnKSKJTvXaA97pAsMA7SCPbw1bfn3t9D0F4yAHsW1NqqDWOwcuLv030yxhBR0VKWjmOzMJoFNqbm
uy06xVGdw5JV9saduyn3Wfn+PNx5dMxuhQu0bhpZu0J/19OTc+995ZFHoLos8Yke6DAHsalLiqaL
aj4Y6M0jh3W6ujNKh191Y1rbigwDvde03Vryt1RD+PDm8FLXw3RozXw5+DnfIqMRmxoewdaXivhB
CUzW9/+Nhd+cS0MwZxXxdMQY9JtwJYRntK9Qqf4MYWMT1A1AUD9ODo2e5g+/YhzhVgCJU4gFedud
g0a7F9mtrK2lHD9CStfgXoxXDaboo2Z3y1xggEth2bt2HeenwJxuMhkPQ1ByBYB9hYI3kiEAlxRn
7rKjd3PibMud+0SI+mr3YF2rtG4jbqzzy/PFzfr5xQ6/836BWBjqeIcNfb5a6wX5eUsGu4T2OgRU
jFXJyJdu5EHT8XJaQpnsaf00LjZOxpNH9BIynH+kDsaORCrfnZx8etzi8HLwSWy7egmxFdpeeWgJ
Su88JzG2ZQqALJkD5wWwUEGEZ7HO8SDqc2zEj3zd5fE7Yb0kFhehzGw55tn3Uo3mPXFGfZyZWzWN
UdOVpoJTYnI+ICzRRl+Hu8D79C0boOIAjiKwQGIZfnfIANrcBMpnCm3jLZQjIKoqe6un8ltXA5B7
rltzOt8ba6Hhlaedp9pPLnZafDNzJ4tQ5ZLrwDmfUGZBw65HdlF09vf/PTRR1lztGhpMga/gmi/h
XxgkouzxXlSD9To49KhNMS13iWkOp8QesE+7HmQUM0aoc3CztbVCyQQzul5YSCeAuUzGh8wH/9Jm
vwnZPbhXQ9/zS4jtzJy2U2/xxeC5VC7NISV9QEUPDzd+DcwJvPzc5qzTvouAQEym1Fxe7I5ktlgl
YM8n/UBwIdk4FnUapeN2EekYtcHpu+mdzngrPPXfAgXyLJYWunp+FGS9B4zGHEhRvtbYRYsLg2Tx
u112UPFCLXaANtwzsuqeUQNVxcbaa1o5wU43XXHJDbykMTb9jnbvs8zGmHKCudyQ7JERaYx2x0OC
mZYRzDmdqFL1R7dip9+it4vb4tTw3y0gmjFyg6mDV4PI5dFwkp6UYh8NRv9u++BOqzXC0L0JbjEH
/i3mtO1TKGCDaR7gkC/R7OT2JTlkpMP9PHhfgCnvKWkjoFZ06uYX5341OUO0/MXvGRw9ei8CbKSH
JZDmPTNgZzBhfcknZXwDJu9eXI3GCJ1pN+ky3DtenkdxIvWmsJOfZRG7ZyoR/8WBE9yAOZ7I3UE1
7a4haD0/I5k+CIvAVk40uBNoZHIyXsvFre+LKDlYTvHR8gnKV8vMTkz29wBeOAbP/3ieNYZZ4ar3
4uXhD7DCtAZHXtQGoDQSiXqEM+BIFC6n+kucMyDOUIM0EcM6B+vnfRZkP+chHaPKE9/8xfZODWUc
LOPYhmUFA5e2lGjiYhV5RfBLZfBgRHZI7NY4UbwAcoew+3aszZbDtQdqgtka+v8yM/HxcPzY9bhT
XBFpzXD8rdngUlmYbWcA/0EHGmYEmgweYT+AUcZVA9R8Bj5oNEhrhTXs7bVx2V6woY4iyM9eTRtR
MNL2lGRleu8HCG4z9Yymcl7NRBO6w4BbG/a+6yALaViyaRvwmFmQ7622AoOr25ra5xgT7ezSNZ1P
xo4edGNP8IHdlwXpSM5DbziUn7xZydOo+2/hMC5vrT/tkrkIrt38c7CGjwnKBq1eM+FsaYAgKjJ1
TEvaNRX5MpLuO8Y/2T8G6Tqw1l4RMa2h1p0em72WqF+mwD/bxJLbX1JctHSjxYcAk1rctjhcudFf
VSc4WDin7/CTU+E4Imlq3EmIOBwJs0Yt+6YcyBpRIwBkAbBx4qg34rc4pQ3L4G2WPz0P/BaoFblH
O6RZrvLMm4cMs8NHiPaZh28Sd/zW0XG9aVwId0UO+0zD8ruCeKMUxNLdi0cNyaYNKETLBeWgxK3z
F6qi8dK4SXGYgFFGORPcHIvUa5Cb1LpQOd+rT1qpMuDyqYzKdQCWmZXefyVDxr679y3k+yQ3462X
65wnFujm1NKCJpfSikaKHriDL/Fjqr9OlPjyzCUPKNwz1UWF2ckwLGhJyjRfG9piRTvDSJ0LjOGZ
ey0h3IVOdqX39rqUCUEHfyWvzcl3kSXGrll71XIf9TSTJ5dcYjGulHlv/KFNLmiyil97jsXvjk3z
ZBYEH9b0rRZNcy3bEnLINP6xqkIdVdzVO9ppuh1a0HQOm89BjMle8UAcPE9nkcTf8ZJ3WKNy969h
F+55ofgqrRObb1riH6YmQabGOr3nNhvuJECqg19zDirWFFXBIRQ8a6VPmdeZJ9N2/zzrbJJ+3Ng+
BWh52v41JvvvSOLdarLiXFfBW88lMaKsd7mC6diZg0uVaqjsS9creMZzc6FUlnbuxnmUS2QQBwgB
CbVr8SFOVX02pooka6v0mTSbcRJ3p+/+pAb9QOMI9C8VNJJWRFzdlZ6qPNMkrJf1xyyIIx8t96k6
mAMzOAdfOIIsqaxMGSdl+XQJOSGmh2raUGVdRHg5MLsolRyEck6W8CA3tq1/cJTtI/0bR4shGMH5
gDrfGO6vmijoJUkwEeCSpEkKDQDCnpNXNdgW3LEe4v3U9W8D7Tp23pMZsc3pOjmchERJ2MM1fooW
FKKs1WuDGrzpkO73Vl+Ux5I5+tksiJjQdJUfx6A3QNyM80Ms8KI8Fy9vU6U+kjTOPKVKiv1K+lYO
oHD+rf0qviSjeI39BJl8BlzDrURvQbgCc2gKeestPq/VA5n3iLFea42rTrWzE6ePlnhSR8aZyBYG
Ct84vlRMEs8Czy9dmsVWOGHC9A/qSmJJi/NN0nJJkf5rFpy1M/gv+Ikock8T5+KSWt975Fo8oyEA
4zT8qkX1Y6TO59YSid0SQmUWutT0R83Zi2VVOFIb603L8L/GBSzZQk5lzS8S1nRGbbKxxosFTZkT
XF2jgoCxShJ/vNVe/8/UpeHVUeJ7ODntziMddqL9QR1F3J2rupnuucp2NPDEMCvrv6ACmYWX/SoB
d87peRYBA85S/rx55JOHEN8Z5/zTCOcXRDfzh6e02A5WPPHOhFdV5Zo2ndTf+6hQFLW47ar9f3cL
k4PnAjFpGd32vJQEukn8cRBRZrnHiHx+tkDRBmtEQut3fki764dZ7P3OMs4LI9WNJ2gI7jo6bXyu
/WXKyT4BBPu8Aaokt7fQ+9OoqfBysmjSMlVsw5E+bpquiD0bGUANE/ImUYmRJAXM5yQIBmwXGvBw
+v702KZeraIFTWsX5LWN2dfjciuH7i2Lb2xd/jUpmvcsywXkxCZ/s/GCnbOgFcdFd1S+FXn6Khnl
Op25vOJ+PDzvTIpi6G2daHZny3I3Wo/uHejct6qsq8+FZKczI9gyYx8/5mZ8VX5pH5VLMF1yw3w8
Ty3F5B70lEHLhEG/pbPROGYGJt0FqNS1sOHYrZEVnBVkSi3Yu64dv8tyiGb5mifO90EpDYg8DLbP
JF+65C9NXwL1HK30DjkuYId316czhOgR+801JqfNSEe8OUAyCCbW1iHJnNeia409PosQmjOccOyb
eWQPic0HkV41ZK6X1CwsJjuJjpieOi+Z/DEmLjUzavgFITvfLVbfnUvLq3/IbEes/+2Z1JL9yXOb
5iyLbNlBRoBHQWk3VyT/HxdJ7rF1G+VexoRTjM9MjlFN3T/Cdj+UzUe//pwgde1zJ0P23HihfjIA
oeI4kIN0ExS41Krixaa3mz2Hcfo8BAsxsTynZVohZcQsM0jkys/ozB4RB6YGKjvnS/gAVrwxhrp8
KTLcwF3DyQgfWw61tnGPCqDISxIgyMWNOsHkmP9FmLyK+rtnj+UpzpOHM4/L0aBNHmDoSeTpv8+C
qK5nu7DNP1adiUMiUgvci23e8O6fx3jkbpHO4qbR9jdhOtQoFoH7LWxHcw0JQjv3VAR+SX6Ogstm
mwxTxBuTM+XEkjPwMe2dsTLg7xkIDLLDftzjh+m9fnopp3LPKCFlVazwjXjLDfAbz1Os0ecRajZT
E6cUteT5ZVGo5tx2S0Nau0ZRmlU281W11nA3aMqZuti5US2HVLzAnHNE/iZ6GPkKD+dBEmu8Euuo
zl2m/xsJW78NdnjMaIE/ycFa4X7h7wA31XtCdQsA+WnvpIC3MGB/iIWRA6G/5ew7A908xqx/R09B
ro0TKIi9sNBcMFJhJB727ZiBqlrHS53hj5dEG6iOpjhVJpTHpPHmkzOi4kgg7AdXdeWB1kVqshcj
Zh+DROUMYMIhVtUnZrTgEarR2WqfZlouxM0mXOf6/fgaZB8N+JOz4Q9/5ng23yuKzmgkHt8Y9IUv
wvEYa9JDwfTGExdpJ9PVL8e7N+EdNNGioETP4yUoLNwpU+i7+2IB4G0ypbpPhoEeYLevNZ92rJR4
8dn/OFHTFxFPnvpRmTz5dIeemgEWK9vooyUXRPaqwFm/HvpYXORGDyXmJCZE97no+i+bmH4dJhWe
bW8wd61fmxuDFspLDsh1m42DFRUBchNxy2ZThDwgwvSrCBeuOgQITwcF2HcDrNS7P0c6XV+JwwDX
C4Rify7jon3BmYJtalhA6lnBn9THz9Jx2X5WLzYVdJMvLRzDHrw6xF46o4MLRkZ5zHV9ez5cy5dz
ierWUFj2tVUwx8yUUbSz7sJtTU+l54vmR7tk9slb8/O2Hj+h8IrDk0XUoSNWG8moAMf+bcxAmW0Z
nNenXvXWbnaYPXpr22IyyvIeDigU/oKVc7Lc4BzAVNr6BanbZ3+Z7zjFpYZDPfvdyJBD0CniuogV
uLIYGIpbHbeQzXXWMHjV47vsOswwnFIgGDE6MpFnLR8ex1pS6Fb8T8oujwU9Abun/CE0TVw8Iwkn
9cK9k5Ea4XGnKDrskPfC1bu5x13YMlK8Zo2D8CQEoJOamnTBRbYTRrCVFpEgq9DejVvIqc8z40L9
zy9yDTvAtdwU47o6lZTggWYEPRUMzjkUMj+k8VIcpzC46hboZuJ008mpMpuydDyKk2GmaCgpTbx+
8r64Q3mgL2iOqOTirDr7hzp0P3UlYDHTzEcg0vqTIGxoOmKgrPoMP5WdgEeSoHd14NM5YEOlWLQ9
30tvrLdDlvT7PG8fQTc5J4QMeOcsprQi6/Dcld0VqP1ya936o0FIKZLWuSDIrOP0kpsNZe5Cxq/N
Yo5XBPFLwWICTDqUF8KDPjg+d7lRQ7QWV8vX2A4uFV5JEkzDQec2BPbgu8a58T01IT172DcY93ss
IkEablRuKQq2phI9zE742LFcln31ZlVGteWjEZwshuLB6KKPwmKCfsXTf8GqwG8xOCfHp3EW4lce
6XqNI8vQ2Dph2/NeJf8MHhclv3fhJ5f1gTr6yHTcr6pPd8JcwrC/Ppn+TOeHh42l+S6mKudMAIIi
b0k9TPJN+9NxQSg9YExz9rFfJAeL5SgyGajzKVzAcoXHfvZhDrQMeN3e0rvnsxgSYaO0pGKnWg/Y
XqwJuckMjFqvIy3M9EsyZ0JW7tuQ99nkhx9Ssuu7SgAssTzm7wRYRtt8DLUnr/HC6ZtAFT0doUdh
GH+TdGJPaL2bv+4ZCYVvu2khAEkL2MVZXXWWNQ6RqFrrMKd8hsKxw7sn1Tdc3pCp1+unPQwGA2u+
QArnx9evRG7QPbaWZlZ25MFPr3U3Rnni47Ee2cIYmHd7GmMLJvyIwxmt1dRaG+RGv46ArotuBNMT
fWbptrVp3p8arE2p2Y6xjod9hZaUZX3a8gIjBNwMmuWp1PjneQXsQFhdQQHpqxkDswoVo8Q1tz7F
06O20/Qxd6sBnIElJzhSYxVnjwT508oLPHkaUXkSxptc+2kzcx+uSrGTpxcXBBuxMM/kpkSToi0G
8xX0B4r9oigwkvWucuqZHbZqt8+CWsUxgf53tp+5R9eVPR22Rvuf4nHaimZgdN4kFmhSeeTRnq9E
tjGc5PLRIGW/jKnoNzVnQTI8fzhTJPfnC3ONYO8K3qBt28V+NENOuGGXaq9q2Fa2R4N34b5z8Dq4
3Rw+dE2knEQ5ZXnYiJ42CUqHsktXEYWtE2PeurjzIoiauJjXkWrO83yhwxgWeoMHal6PAx58UrJf
I9+NZrX74Vn0ZPo6hRSirXXCZlFgYGOf/RdZGRvfvC0pg3i0tfXH7Tir9wEtDS1S6ybo4vZe5po3
yBnJKo5ApQzbPWMljC8hfeiUvsQ8b9n1WXNXufF36NjWjZOvv5mC9neMV/cAbiHdzcaALsLyv3WN
Br9S246I0ibzDNfGWw51VAdcG1ze/nNR+uBAFkSyJVEX/nG4a371ezGYu03rS2sV/3Z9TSbQlFGh
1hSrNsKTa5bZhjFESvw7j49PPIZVr31dUsvN9PrsyUZomraVsATtm75D9kkY9yHj2/jUnCyJ6gzE
OTzkrf3fJJo/CUrjPsBysU8H07sWU+5svpLiQdOf3ax+7yzfJM5mT3+GykwjfDtoZ3PP3KEEpQZz
xAHLazHgWtaXbPV6ibZ5M7liYsCnDQWTT/K9RCcIxuqOP0/vuDJxxQgG2iWRXU9BoZdXP98vIdHO
xHGC77Mzpwy26u7wD+AR99bEf8wKUpajWBys9WWwnXrB/p5+5MkYAAWI6aK06I2zTb7nzxchfYzY
hvGSNH76ktYgEUVS6ePTuJghjW4ch6ZynCPE5EcD+WOtTM6UiajUMkgpxgC/s2ssOQcU3sGAEKCV
KQzYazk7Px8mCQpZk76nLkfzTOyx2Tp31xvSYz9U4y5DbDBFMn3zUC+2YW+nF0cNwBpNO4zsWa14
i0xFdaOxTkyQMRa/jBKK0o/UhqPtBPUn0zModiZJ9ZkISVO01r8FZBqoWPFx8hrQUoI9Jhlb//sw
f8do9wsikIsjx3JeQ3tN9qvB3xvpON+KHufyPJG4z3IuyWzzn52NQ6NiJLNnAk3ZlWNFFsYuLH2u
81pqBAinmiK3FGU0Ev3dlyCgz0uL9m02FPIyK2U032p0NVZHKC0cPmWFa3Si/zCa0M+PC2oDC1FY
XUkEIJeEC+1ArgckyXRfh6R4L5bEPPVisLYsxXUEW05gbEnpYei1+WJoOLEx05zFd188t7SZUfXT
SdRUMSilMISNgXVYHDs5Z1SL2PWJ2HG4KdoPTplmhJdHRkMGptzt8TIMi/JP5PoWvrPmsiEsHd+H
VmPTgTF7cWfnh8Pj+YmkCzlO9hsDDvElpVHouriy2E+Qn/bDlOvfjRv415HVfbvOZfYkTv8S4v5X
t264Y8w1cfcj1bhiCPK8R+QY3P3z3t2GIr7RLTCdi8792cgxpTbK8X4soFrQLltcVm78sMIqUm7x
0684UppeLU46s16Yds5vxbJSLav62A3sw7GT6fc+cf9bhG+/A4VOcBI4/5XyMw6X/lpLHe9ry3vv
mRLl46ou5YH1Aj2z8NJ9whXu8IwaF6kXk+n5G0A1yQxjzwMUvsQ5l1zK2oNtLb0Jv4+XRIYy7BNU
sWzPWgk9QngfwQJD2uXhwEtOEJskzXhA6vEPlqCGjqnhL4YHC4YKwbIy4dgwwyk4rrSY50AYxsNx
5ORgrUwfwD0g2gXSu5qqUw5dYSunKQNFwvRQTcwz2MOnAxNPA6tgTOkP1QqT5YDlwb60xRLsR9x9
pn3TSvNNYGSjP2JMuW5YmHd/DO3q3gx956UPhXjN6uHDLt217dIX1GtUflQXUc1Fm9ZASOep21Ji
RAb8DLgMgRWOKLmuT7lIc2dbdbkLReG9UbbG3JzK1InTxCW1AHp01BuEaWzcvcC1tk8LToGP6g7n
yflkUuheqoyTaN7Pd/7DnSfQn7EG1g/qaDw9jetzry4ArwLExD7bh9zY+6/L6Oh1+up9jCDJrimX
9uvYMzxMpnzZfcE8prHdJ9lYn54Lv0mIdmKUDVkJS84UUJUdhEtk10GwQ9zEchAU3i7kPdzI54Pa
LWRHmM6eE8+xNs9ybUMb8YEGzZGpiu9fvu5eAUsGBVtAKewhpn9Q8JlOpvMSamwI/Iycy67jHbNq
fImVDq6lKTuYb8qj07jQe8dIuJ27cn48b8IZrYJoKp98QvWlJHquHEiLGI+NwzywC9N2BbpHruKs
HEIgTOJYzgmeiDULXOQI7gVczI2S3JXCwLw9X7Ds+QfS4ejEcW1OG7unyAjTGbSSSZ/pI7wvTnik
Krl9wV+Qbrsi/Ld1MvFWyeSjAtlxFmPXHQUExFn3eNFW7DI+8n5ree1PA51kn1uB+GAcb5zCcuCv
0I+7vHCAwpU0Cs8AuU6Uav1yQaG8OR2FGOFQ0RO4+CMrhi/Oan2hT4w28HRpTmUDEKNNkvev7bd8
eRqQi4Bn4UskNRlciWQY3y0SsuCaQEObAwfrREAh6zoMwdo1IGKul3djSe62MuJzFbTmBTf5Keth
chsiUXvcT+65L0b404Mk+Z3s0ySEwYsnrcch9rxW6lpGWYYlPYG7dXz+CXB4daQcINgPjYVRZmrR
U1YeE8RBpBnZt+innGuX8RTSa3EF0PJtNkQQiQn1EdcX8EcXLUW1Q3/r1xebh+yyym5N0v+dE9wZ
EBQxFfz/l4Sq9otM7OzgZw0mnlVnUHJp2q8/Pv87Vgkg5Xb2Ooum2DmYFh7QD9WLJMzSBNV893rK
I0rAgqXu/vWMX6M0s5/aU87FamoDADq6hu213Pxj/b1JWmxCQ8MknXlyvcjL141Njm11KRv+Ws3E
asrqg61G4Yq2Rt8DtQ8cAXwCs1mo17tRDURYQ3flQ9eYNITLXZ9Vy9/5upmOQZGOtySErKfbXjIh
kQz8bJwtGeD4wuyqR5GbAJ4YSfy/zAvHhPj7HH7gR/FajzrPcY5Sa7Qv+fpCEqcjEqjdfVUqsF+r
PhtyPDnNqxk1o/T2gBnvjykQJ0KaT+ALcQlOux9NjmyeMtrc2IQojKq5ZjnnmaerYpXHgEjblzE0
D+HKReVwsYNwMP2z8vjzUn0AJJuuKQDrx5yVlCw6mNk07Dtf3psyNh66a8zHmNOsOGNg7gLKOwMH
SoSdBJAB1j8JSWeRp+3gFAw33/bb1zSW883x4kjOCV9dlBqfzxqfrHDPg+0zighqdlwRMp8hY3nt
hDDJevLiJpr9x7BwNrDMNI4rz5Nvuie+pGs3Y7sRXJio3+bwb3ku4lMRRsygky0wKXWrdPcJcmkz
0yTAFx8ZXGAIEUkvf/UwOJnuHcC+AfAjwQzFfPhNCR1/sBqG87H5Mi4+luXRDA88fym4R+j51uRf
iyZ5Gwc4SgWaxbsukuyiQTJuphzURWvhee/WTGxXYOxrDC/Z2+sqakMpSFQod0OAIzBdT6/O4pXn
ErBeQ0XOTZbou1/eNaMiSeWFoCLYJppfPsOLoGySI7DyfJutS4Edpr+UPS9RVuLWl2P1VubGgG0e
0nsypicqu9tN7dp4Caaok7X7mjElOwU5YwDIQeER3+10JEQcPgqHRqQZw81uVvWJnjw+vdytrti8
o9XM/p4F+avwgwDaKpHrp8bax7lxnopy3hSV5PogVLynKG/cPsNNCxTKB+5ivhI0qinFjFN0b32V
lmCdDPCt7dAdTEHJxPN6Yo4BhwUHvwEio0sftgDQaPNQcNq40UfE/jJxRODUBdDCsz5dBJON10K+
nLCTfWe+u9x0mfydicdw5QbowfxZ7L82NTdkwNMVdBhItNX3pHlx8AFtQsseoIYGfKOxmGWm7z4I
Bu+nNexVtIMN8ngzDDPZCc8b7Wtv4+OlkwmX7qckiRIBng2uTjAGxEMv9ki/JzMQ82q0rPBkvo6+
z618zK/mbGmSmMI5CMa75E3mmxt48kUyDT1yYfr1RGeZoZ6Jmq+RrswkhOkEHFEdV390ecfU/8KF
oeE6j7LyjHc1QXCME2q7fAS7XR7rOpoIN/J/4/7bIgEzHlo9NeM7sSqc1Nl0W1RDKFImh5yp7CXH
lHAZ4Zix9od0EBsKEKr0rP4ycO8jTmmeE8KIDOXb7ltSlMml60xiJjgJHPhtHVNUzBh4RzVkkaa/
Bc1Ch+z6ohrcza7UzM51Pga7FBwOvMhG7mcn3jlu7Z+fL9b6J2kuhN4mpky0PmSf/ujhLB6ckDxt
sZvdpIcjO/+tETJhMFBysIQZv8TKXiDDOG+Zg/2Tla4PsJvKLA55IXfrFAkUJrvTWfWZay9XFAxv
lJuvj6pfxvegLA7VQs9XiqhE2dN68KM7fVMEoJ7jzqRUfGzErc89d28vVkQRIVWVpv/ptrokFGu8
I0pPVJfj5OHJiUVAv3UgTl2paEYyyxQzHga2MPFNyhRYbkIKqo59RheaM5vj1lj7gVuYrI7q1oZX
bnyrbySMq88+l8OeBkLjFT3xmlgQZNavOtnQZSMZsm/1wpCEJ4B/HB7wv6AdSdBZC1EAVrW82LSk
iB5FfVjSsXnQg3BcQPZc0vVQ6qmtwcGYJkLaHoRbfRpu15+QJtsjafX5MrU4TclvvrmpehOaGd/T
a1qp3jthftBvytZHepAuJiEVfIhiM+ESPHytRenv2nH7B/GE393SpBdEuWRrOCM9KymR8xXbHDfi
1WI++k0a/k82Hv/OjfOlw1y8rRrjNGa+8YY+UG6yhcTLQHZPY2pikejnQ8EB7pYt5JrZP5ZTKfP1
cIOoiKL+e1LWIRXdCeyMiHAAUXyUBfJIEcGbz7pmErd6VjvYk7Gh14bqJJLQPfG81U721N363K6p
wqgHBmbuP1Wfl9gRQFNLQu57hBECpnhYj4mu2dFd4ojP0//zU5NyVDsZdg4NVfP8Nk8Jj2dIiMMT
BcLF+FFMNRHPQT6wIhONq+mZd63KPsYseTT/xMsPz2Wx80zxjbeCQsT12VmR+EsQI/lKZxcwBJhU
9R+e3ebQ2z7+0hYxb/HGK1WwR3jBywVl73dmF/WxcWeO2LKL7/MId2/Q2E2MostOHCYj3nR/gyOx
PyRdGbwOeLwnzpgaCZrLtlrA0MGLGlKPtDTeGXocGSWNij5oXf/JYzze/YTVqrR2nlmNH94sNY42
RDjX9AbsE9wZncFzN73K+8e8rsBfriCM5r+frQ6ipqI8MXw07tT/zxy6Yt/bk9qOWutDSpD3ST5i
sFCdzLis944l00M1pVU0E/jd2oMzn2k5/CVEURKuS3tMbKF+DMRXA4drkIObfdNLkGK2Iv3nVOBm
hQ6t7RLDwuiGGtuYKk1YUHijPIn+VRaEUCnMSe+03ICGpTjJ54utaLSxHDoZm7Tor/7MN1tMBI4k
g6woGbU4dqs5UDW54BBRpWejYShF7jFAwqGAOLHuTEX+kfhwCxxvIL4azIMrc+FJXwAJOx3xIN6T
xRwe3J03zw1c1RJHpSgNgtQN+U+a02NiEjfblNOmw2Sym0BnUMoFbu5caat6I/js7jO/S8/tuuIO
gb7kZTARGWGsFMJHv82PIFaMIESWX0Ivz45Tpi9B8z+kncly3Mi2ZX+lrOa45o4eg5pEIDoy2JOi
pAlMLfq+x9e/5a7MdzPzWmW+spqEiaJERgO4Hz9n77UnzLN52x1S6A77tef0WCCl2JskWtwzQvOY
fOedaotRlQ7leBBZNe31DE4/mAKOBIRuNR/90c7QSuFnW89Vn7/ZxpF63mWUP0zPZjI/CMmGkFZ5
fv5lanL6nHvJsF8dR/gkdtMB29Uk/IQOrXK7M43XMkr7V5J+7K2ej3Npp4zOvexoUbZdc4nkuxFr
DNEYHklfiA/C753T7E1Yz+iK3xteQG+tNl78Ju1vdPdUmAa4PGup96n8MaZkcc3u/NFA7BtaEbnP
nRqZsEgcYvyNNGcGYZ5yKe6FmlfJnoqEk+NdgCwW2dH0NBUGxiEUH+IUReJLNT3NGI4eKtctH+aS
ZJTdxGCT7eKQjShvx3K2bxwCqypeJ7PiJreHnUHL7E4/1G7w25+kw82Kpf9aDIPAX89n2BcSVQlf
SWeYjkuJ+Cazx+GWnhS94UxML2Spp/djV3/CIsK29t0cKkShNv8jo2SyEhMXnLuaV4TARx1K5PuU
7SOc9VD0HubJ2e+fG6MXO9l9X9s+vqvYne6yBnk6B5Sd2UfDs8O4i+wAKCTcwngo1QJj4WZcYwoW
ZRgXmzDh2oKP6egSDHnWhvXk1u8le+pW4w7CiEi577oocUvk/Ff9QBP4tz/RJcNIxI1E9ARNXVUb
p8zQ92buoZnmQH5BH/LmNPVyA0v1u57UOObwvbRIg9Xz2UkNaUkIRjaUMT+jMfiUAOO5WCTU71p1
lNiK3t13UV6fRpVc2a0cUX2v+Nq47cfcMIcbW7E7UkI1Zc1deFb2/QfTYFGwE8Q4c3CnX7dWgukH
v/MkuxTPbRskgFrrQ1ya5aFQzSpnwJDrNDQoRJQcxTJ770HWnSObbrFVD/bt7GCAGLodgnLWxMWb
7ut1to414JL9r2XT4+mADIn7h35mxBgDqxlW3vNg8B77sfiWMKA5FNJBSOQ21AFNwwxoae6LyMzC
Hp8sdZ+avJb2s9Zkokf8fUWegg3rJdJwxzSbM6YtBlGlex1jzzs3ovmyBUXYt0v0JEyfSEmCM7NB
ZOSIAz8KenFyciRh+MjYMGkvBDbuKIa3jGzG9NnziaGT8hMWd0bY8AnysR1PnR1/i/osObjof8hj
NtuXjrruEDPYBfCQoWIzDJCCE7OoXy+/t8cToiMUFcPwrWQ00FDJWtE2v0BVQoQgoWbi5s9vYr/p
jr+JB9QwX0wXZy3etHXRtylUYn8dj+5Q2VjTqS1XN2iPDUFH52paiUDj8gVGcV7ngMibjMW3X5Nb
tzCe1pxIcSNtRlSOqHfdgnnPGCfTEbRHzoCgggyGBIoFJKo5a2XQ1z3KcBY7BDimuNXjbj2lVdN1
J+dw5jGlVg/TGqK9bG5SXAFIXKInzJbT1QqKO5R7eLHQb+5ae86PG4jH0JpLj90vPfqycF+3uqhO
XDb4VpQZGuOSPJdoxNSReaHA6jKloJ6Tu6b9qv+Fz+TrFl3pTghaiF23EATrs5zzlC4Wg6WbKahR
BvUTvXDbe1h9417f1DW0JvIjHOucbWShES64narhs2NY+U0+mPGpJZkQkMpkgIjw54fIWn574GKp
DvOwIhUE/uCJFqxJEawANFfnAKcluGo3eZ57YkJExNdsgPs6tTkzNk30jrHv01S27QdhIi6jI3Ei
Jop+hsLIjAooM6uH0X+JzA56o/oIByQK6qyZoP33DjrpTatCLPEBYNi+qJFx0pR4MxrnA0/IP7P2
0I7lB9zqP3keuhezzgO4vCgL9IOn3eUFanXhVzf+UCjtlkJ0zKxbbZaaJ9p17o1+EInl3vTW+gy4
joa38orDqfsyjz1dD4PCeSelPRPWh4FOWSZlX+zLVQxhh6gO6QIT8GmNXgd0jdc1aDOi7ufw11d0
NY9ZY9PGAOnx5kwjpv8adavXQ0yvMLwRoCGsOzE7Kkdb3pgG7YLZDb67wYazISdyMrOtzwyUIWga
ZrvPe4BYiBt/6JFoWw33rd+vl0GW8cGrigqBNqPS3H3CxIaBiRaQOzIVKAyQSY7lPzjBEBxcUJTH
braHI5JuAjRkEBOYm31KGmB5ONIYP0dxcCSx5n5RIV9jdLE77GlpADXYIJ/y4LBmnFI093v64djU
s0gyYCD5oU/dODTK6iVTmH8zKb56SnUdCXDphJHf9zZxVlyrO2Yxr6lgYKNXg7oduLzFMO7G3FCc
M5vIWZTVz/q7/Dx5r8el4+pDQLNrMg7TacMqh3iXJSX0mOcdpsanv8fw925OZHl0JMYUcqXmp8mq
Xx0EP01mN3c5GPiD36eIEnrPfKjz6+x/xduNxdNzPuJDexALCsl8CtbP45k7EruHhbLBtJbLlHPD
+InVhoK4CnTAd24OOKwRooC607k3WkGF8IN6O0YdD0TCo4ND+eAWCQ4txyWiSW1VvjjZDpaTxRv5
fnOJ02DFIrdG587d6A/YsGtrMQk4KYW48yWTzR5LASkRNOAJ/osj92NBY2bX+7iqsS8qibubwXCQ
xYODOuQm7v3nwaWlEQWEONqWGM9aotov62dv7IMbf17645Bb5tnoyXnry/WSzyWxiFXnHDOH5vDo
+J9bpsHz4PQf1pLDQwR16dxEhMH6W7KnTRpfPBNqr6ZXIUFLj03OZ1Dq1AmvBDvbmON1U9StwV+S
cFzyCe4IY9tiQjMQxPXM/YN8ipkb/DVLfhOO3d3SVAKWbjAANermBz3ZIPQEN12WRvkJ6NNn+kfW
zuvZNRGczIcNXSVwiP2crRyvawxR5Fi7UwQSqF22cPHsD33wTsduQMzcn7u59pBELt7tqh70l1ZO
3bfYdIl9fFyXAIIGnCHyk8AkyKeus8eDh5wuMxxBpyEOXgJaLFRxznWcnQcvSYOn3ByCp5qTXhBx
TAoCAiuSzbCeSr9Bj2whuUg33zwQgRLve0756K3IkdVXkRPjkVnX3DsVSP8xApVEoK40L9cNXtPJ
I4j2RGZIdxCbBQ9Cmd7Wik+oKrfqvMCo556CU0zYvHWHMu99WRlotWgOdmJdbr0xmPZONx4JZ49u
u3Lz8ZqgvTQ5/e5ESapl3xjFNbpm1bogKfTa+GgpbbWWyw2SbNktL2+0Xr7xbASMCH9S202ZGa+8
aeNvwW9LTJGZAFu2sqQ46qMkouJsTw+JntdgP+PYLcI8BbjFVCu7iqW7YoQJ3aZZP4o6exXCsW5x
1+xFgwAZiSPSCoh6UcBcA5rxsVJmQ6Nfy2PQMPYerea0Zp48DFHQPUVRybKEqS4dnpm+7nGZBs+Q
gg5pi3kpedT2+qYX6xH946cYDT4WAR7o2qpFWZWN5UyCVZc+xKMtng0Tn4FlEwe+CoEJGwHPyY8Y
G0o6rQ1KL/bw2bytaECRQ8SRMnYxCXurNO9/VTT0yj4mo1CuGBvnQ3YaYuLtTCM/LDnrNviduyL6
wYiBKRCp09TxyWslCLvv1vnWRM5BG8aHy7RA2/Ja3EOsAKTUW/MDOpacxmodMRHyiusUJAtRN9ml
cxh5aqko7+9zvCXxqcnne6IIzF1b4rzWxXfgwEfxqgZynHKQJ8YKLruTJATHHkfDynwipuWmma0W
xslsMq43cAQxQjk6nmWfo5QVkXXOOIwEKznZpSFpCLtk4r4u+YO71fj6zLJ/E4YYLguDUDSoW//m
oxK+cVAr7tzA6d5kU332BLue1Tidlr/vLV+CFVvZsvM+ueYlMSbAsJGB910YE89ysDGah0tA49Jx
5vaA61fux6kn6d3B3BIhLqLzwrgwgIwXC3ElaWRv9XivSuXzshuBJDMvPDbw9DEgb/FUFAHjrmVw
UJxmz0irVS5wYjF/JcCeYxozxr48T0Hj3JbUZ8ggTBftR9Lcw8rHRVvk2eNqVZcuNi2lQTZO1Ah0
WbF/gj7aZ7IooU3aYl8M3I5iIOizNWtcPgWBx1wIjws3w9PigiGFHzkedIcBAyNaQrPFDlCn56xn
3tJ7aj3Mo2Tv0W5dmUQgMXa/MGXCbFKib27PtSdvsWxUl0Dm9CX81N67KLTDRa0V+oHnF18pWGmE
N4lBvbVdV+ajOnChYhTDQe/Qq1W59LMeF57f0HHcZi7zwY4O1Whg12NYG5fYEIbG3bkYgW8TJw1u
5uC9ZlB8rx+SXnyCoIBJlBv51ppToqtBhOar495NirZgZpx/25RTqwndjCYC3UdRsrEVVa1kBXLt
HunH39dl1973qvfrJ4BlidZTCxzT1W1G8EfTf7qPPm+OXz/ZwhkvbPY7ADGfzciXR99E3WABsr5m
nN+uMsjA3yU1QCcrkw9W87SUNqU0xNoPNIhCUjY+QgajrY4HOCYXokKL0ir+UZS+IQ4ZGY2M426J
rR/x2oyUQGWN9YUHQIh5RqGlqz39YBliOXfLxIEZqZLCE2hANuwy7ti2L+lbVuXTMhdk9nX1VfKn
J/1XqRd9M00lPzDjD02VDydN/2yBl93GBqXuVMaXf48uuCRumgAFVrFm76AigM/Rur9P++yki2eh
QBpLgIDTAtfjm6gCkRSFqB49Pnu5PAcWoc9F/hV2+TlKGvmJfMzv0dD8rPLqfmxkfNcvCPEQsa4f
C3AgOAupWYz5DslfERakUx2cFZWM0S6MW+Ky3jtwqj6Wfc5YdhCnhOI/pGrIHuQiTrHVWc8FGR3P
mKCC0KAgpZWzBGD56AX29LlE5SoMkQL2qU6p027dxWxFfiIgaQmFSMbznGJh4AIJXrBwz09Q1ffN
r6/K4CW38VBbJa5s0akv88ZCGsxdq//DVgX+PTH2d/qbiWTyU4r2S1a0BNlEqGeDMkE1PtS+QoYt
imy0lWByCvNhy4cvSyOnCbEDg6Pf/hj5UM4COpL6L7NoLVVe8qcoj/ybrMZC4CWVgszzo9sgFyeJ
g+jUlpSCK2qh2ePY7AvsaDNTNdLttxSAQWKd6fXb85zfG2hU74feI9MzEVQThtdBG8qEoMH7+7cj
IT+SzCnP9ua3jBOSorivUs5StUBAp3+C/rs4dVexyxU+r/RJ0mNTa/eGBJqBc2tBCUtMCTPdcr3q
r/VDVjSEOtvjORfN11UD6VLS3nfY8FGn2c8j5RytKNh++qqf1cl4VA+d73+EWBEjmxuKM8r6O30i
cZqAYwmR3L8efp1SCjn84mj/PzHf/28Qdrjx337nxP9/geH/RJOHOP/bswu/DF/+9MWhotZYn8Yf
sGx+0NYZfieaq3/5P/3m//qhfwp+sB//539/q8eKpO7nH3FaV39ks3t/C3M/oE2tUjjav36WSklW
/+EXy930/wXcw/d920EOS0QYHPBfKHdT/ssXCOcCUEgsr/R0/5vk7gT/ct3AIv1WehaLhwTC3dea
5O54/2JoQESw4+mfxrd+f93/E5L7XwKphPBYeAmfkI4kHNn0/kIh33CwGTlWHsiPhMeVUxecmmn8
yJ2w7DYv344LDta1X6Antv6P3l3e7M5/x2xk7QIkPrtqch5ITcbe7gX1oSiV+c0d0SS483BA1GGW
/nC0W3t55I67AGScoBZQDGPsC83R6LCZ1ds/0N49nTb0b9y7x6uyOMnY0sMh7PNmAcL/I6OcJkQ7
L2ML6mARH8xmWoGkcnfZLEz7qBGU60Y/XRV00B79MLU2n2b8p83xoO/GvgFz5KeLdFv/09YQQJBl
+lJQ2h8n2oFMZchAMRsWRJx4GwI9845I323fBJD1AEnukTbhR8MUil+POZI9EdfjmSNkJUYzex9X
NJHE5D7hLd3rH+u0JJW0KJaO7WJOe3cWzbmeaBu2Q7bz6qUPnaqBmgugbnFGRvwjK1lRUjdCVD6Z
FjRpXjJYCLN5jdJUHisFjab4+JqmcREy6mZox+Hs5ODMhwvQvRSWGisBo6CpUHnPQRPYl3ZxfqQS
uSOoEo6U6ndTXIfVEhC1ads8V/LIUXWpcBgK9KGFN++6XYYPqPpB4MWnBPfGqSPPkMjBESodqbvS
XIgaBU8K7e3QNuW7GSEDdnpSlBqalU4c79CjcCE5CIk6zpzh2hT3AFR6bIjlzwn7x2q8bt2H6Us1
u4Rz9v5t3ZG/FMvhgz8D+wOWEhAGwtu2wpegdx2m6gqMHSbiNMFcLAHoIpN6gAptFDZpWqBEg9ai
/xtNL2IzPidrCbCy8n7ojyHD7rFDYBmwx2LXZiR06+fBU8d9io3Qm04Qi5tfvzCLAMPQNz/0K9sp
iT3PoNK/MsGMwzIl9Uy/hVncxZet7IFZW9GNC/LrtujyswP0YRUF2Ptg+la420CDib/tzXfM8mwY
fSlunZY3zyfiPd62bxZm5zrord1SU6oyOh92TjsSmoAOhkQg3sNBgAmplvItbQkWNwuzu2SidGho
Wd/05+eb2Vdq8a+rw40QjDe+zJGXqH8nS25Ds4Mc1851CGErOMWtSYSONb0RwGTtSKQKTn0N9mel
7MnH/AZ22jfaUa/IH5FsRhJtpqnueX6QF8CsBhFRQOU4IloBQ9QnH0worLtxdgEuczLcedZA+lrN
VCmrX0kdv9HXcltQVlT3AcpDDlD8zmRhfldYfIT69k2Zv4T6xhzccyw5vvvRzItpyJbLOuCNVguO
m/yl8RjE2M6s6Aru5Lu+JCg/LjPD1V//PzM3//S1LhvOFGULvWLgTWkk32UQFgYjvyeJ+GY9fumB
LR06dyUOXr3PfZ8eUPM//vvf6KuXYXkfxnmHKDzmhtcfvp9G9cEwRb5zL7n6Pq2A7dhYGcmDFtSs
AUxuGhWPacWKCrTVIaaUYVEXgxh2JStVmmyUBRju9UevX7j+U9EgKRq6BqI7MEm9GEXqPVhTnqX+
1fqV6X/WzWu1VxCs2UpLRvYIwoUp06e0rXYe0MubunXAOeag2zJG2KIjPJSZ4m5s6oExP/9c/2gv
D7Idh7qR3xu8bs6pzrGFuDASliwydkVcfkdu+TpaCCXBtby4JDZeII3wrjWMjTk/pXv9pWBp3gUW
RqtomaeTZ5/0s06wbsSODUMgjtE0cwkGBSrSvPe/RjJ7R4c1HGYsAgOCY31Pow04oIutTmNiLTkT
uJqAgeJrVRhHMJ4uklTQFvQNO1a8AOnH5nCXp6fVFSPp3fVlhjS0X9OOQ5lrJXjcweSxMVEvumrQ
XANs4NOuAe4g2IIgw9VYODAVc0Q/BtCXBZ/ixGH2lKslg9yJ60guR6uWDiuYvuRD/lz4WDKjdxf4
eWiruxkV6xuMste04qoth6Z/L1vRXTjkR1w76wmQVnVEPiOvZYOcLoyStXnIa1aUrIegx52Ie5M9
R/ZEGaqnJ7v+MsTxz9S1Qsw68joOygSfzB/c9C2DS8mKkAWHLBjIhuLaALWXcyFsDNjitj0wutgn
ubufWE6QyC3QYzdSU31xnEZShtHmsnCpzTya0NNmW/sO794/efWAJABtEfJmNqdSDuFqgCrUL95o
To3hAehWC29TzPiaGeXpW3RNawulZxZgT61Zh3gB2RS9Luqv3bYuMQze9FxddOy2Y5WyTdhqa+xt
R2njlsdGJHABbfuuUwv+QjGNP357LHsO//7o3ldKoNAQtEDHfTWfqzm9I6j+sVdblfZXmoR66jtD
b1zztMHQcA44O6e9+r3EssCkVZuq32Iq7cH5RebRc1kMTO5aQvfknc6ycsEQhOi/8FD7uwmLyH0D
apGGYM8JhGuDVXs7fnGE1YV0I1lU8vLrZmIRcoJ+uZeBMtezwdFhyWm5Mwd0x/Kl9Hx6El06h56L
UnQ1+NiHAs1m7RIk3ojefEQFyA3Zcmsg+plKd7r0bnIZG4/xeWtwNfMRN26JkqmiB4mjMiKEwCJB
wHZfdWWGgxrQiOTuUP/U6+n+ZW35LH1b3jAEIAXWeyefc7vRV1fRrg91Bq2lfV8tsiZXxJ0Hhvxn
hdxsl/VsZRCouykg/kz+1MuTYQcSi0BM1s+OKGQL3SFXbSAQtnf93B2shrPegl13XwoFQc+Hp25C
mNsAGj+qz8B4nfOqPeC9IMSLZmpcM6VS2+mEYpay83Mi2VFk5syXJfX6PfcZ24TIFqBMwPvUJtiD
lQXg02e3PWt+nQTyKr3lVpaQP5ccTkjql8/Czp5BNr/rN6J2nflYr/JN732Mk1AL1cfcn0AsDiyr
BW9wZI/Jy9yubGCqwqgi81C5zNWQ/OFz9MWwH2LhHLHhf4QkcpRjy/nOWUL1orjUQY01ZInN3Wbz
8cl9S3DGIS1dlIN+NyJm5hr0eq4Gk8JL/R+W+OGgq3D1VZxRaY00A52EnqiqwlzPe01VBZq3PbiH
xGv2upAorZEpvnQydB/BK/DtfMG2qEsEfRPqPyUJclMvMJNfL2aeuVfNuTjXTMDXGsYr0BCKj8wq
wrrFHG7M1nisTH8Km0w8eqS03K47q/Jf9S7IeBl5sWe9xf1LStfEZg30VGlY1ykBMml7n+Auhx7l
UYH761tp9RP3BDAS/Wv0/glQFB6oKs/r+kYU26eJjui+jFMzHCD59QuNeH2F0TqkYIymfjeYL/28
MqTrvrY+4IOI64smyiFu4eDl9rOwwEakUIWP2SrPSwKav5q7iy1b80DOwM8UqgNxwbO+9030sXsr
S+/ijbVZXxXoXKf9PLo/QcaoKAa+0kuJU43vJME99xu7OQRhYF3Z8tja31caQr9eQ5tYXwaU/L3L
0qZXKxJahoNee2B7AFKhwEvUot58i+0CVajaHixdibAT0yNnCqA2Cb3od6K4JciHFXhkTdRrl0EP
5wjZDFfgUDKL5PObve0TkJmZrdDGPYeDKGtbJpcY2NfNf+1VVVGlXLp/H65k/jkTyiPDxiFzx7U9
S0rX9zyVdfWHTKipZdV0O2TSuobSF3K7+C+xT5rWYtjvyVqQuWiKiC4McwRfZqGANXbJ0uQS1Hhj
hJ18MmwM94x8fm6t+Y4Spg/LnuCoASVuLLqHzoMw8ffP2/pzLJh63q6pwtKkaVsm81mVc/aH500L
iVCiWcaHfrRvm7IiGVbu8sStQvXBH1Eh3eS5yjHG+6kWIEjsT3nL3dfjd0QC128n/D3BaVYMLUdk
J5T5d6ZHrQ8GqjxzEmKCOO6SDBXqjKg7HOlAHqyhOMFns/d5Kl+4dacwCL5P7Dcn1J+fdFm8Jf0/
5Y0RGfeHvDH9WoFn+tLChWWSj/GX+KuAs4rTJRXRJGiZwqSkQjcgSzLkosaFuBqclsTgDKueL2eE
X0dbx+0iHKrGo653csE0tG8y0Jp9QwIrs0hXadgN6shuWuqz/uSFHC5Uj/gb/SKMwaO45TL8w6ux
1LP94wmfT46LTjqebQeu7aoGyR8/ORf6QLBBZ4YghhPM+TnaA1MSJMOogsiFnWPYwCOS4h6+SF1P
6UUvHI3wL6Pbkym/Fg9wf95woP12l+l7G/X/fFYimKEwP60FHFWB5JaUU6w+ibfP+sHZOViFzkqZ
WKsKdVgtCICck9WbOgoFIrBPU/LtHy7UP4fF6Q/P8UxpkWtPGKBj/yVqGw0JDnJI3ofZTiLwABMi
gAdrVdtEOULboJnQIcaus+i+xNJBeUx9YcqJmbDaDnUBp/YQ/VFgwDt6nmoCp3g+EZDuopGVGhjW
wP9xD1sbochmuGzhigBpssuCwNrpBYZG0rp3p/7FTOtw9s2ff/86/3MhkZbEVUCnzBGOG4i/NG7A
ScTbhOkmjFUl67jZxw1bu9G9ZxbNFytgUdCnH11Z6tZCE6iDv1qYdb3CVO6HuTjXeuj9Dz4zPvW5
VBFRH3WLAyKYYzbq7P3vn7b8j49H8sFIx6ZXF3jC9/9yb82D2Di4526od1Z/bYcwmdjXV4oJdG4F
fbCJkzACqUUS65y/zAbktIlW9UEWxoe/fzaWp96lP90cPB2TLpjjEXvIHfKXtMMZnU8AodsOA1d+
HwNGcelmcEBqVOkfzX1xmjf6M3IBMI4jyd0z0ljRbsXuwYncRz4W9BYRsR9xRDtmEPG599eB7Xq5
RLbdXRKb/zj1d3q1h2f2uc+o3CsRXDldU/SpfZ8Ds98BotNVHWxDf99ubHGnbGW5QQizHkbg5fpI
pItUI6IB5UXjkx10v503s7k/CRTDYD3rPTm0dEjUT9arlk9TyAe73EVxGKtuZJwBSOPHCTys/pcc
POouDRgTLTGoBnVyV8eMDOfmro5/9qShcc3c/jqiD9aBOvKrLj9qtTtKdOiQ11FCLaieYth/Pp4x
loF3fTl1CO6pfenEBNJfj/M6sCFg14i6FGKMejJig2tv+1f9BuneCDis5wj67m6pSmYFsUUuL/Tj
YSLFacaO2lgBKiIBNp1yiVaV6lGQjqETjI2FtVpVcuA+4fl2ZI8zx0JfRI5G33/Q50fd/wK6dL9l
HIDmknYUYX6UX3P6I87d62A7nywnScPco8XbZ/GFCE/ziG8NLKQzkVdbw14C7XCMh+QtJqXD5pPU
lTuxWwfcEF8r2tvXEt3EtSvTxy5eHEx46Jxxe2JnggOTr6QYkYO81JtNyosaMLnZT1sqEuoUzlj8
EzzLoelTBkXqNcXIDDILMaTfJYibOaFMcnuNTQpX9WlxTpjOOZ906E5sqV4xLI99TGG5GhcD9SC4
xxGlizEfpx5cqs0xZh+JnpPDo4PS4iBReR1R7iNcSeGwgh9SW1cxbMygkoZQ6LJDpWS5H/QW6C4p
BP4t+653itxbaYWRPKaXFmUNOPwoO7qHvZWBKE7Z71FeU8KK9ilmqAbdCOx+ibF32dAGet76HK+g
wiX88bZiOGkRJODMTneZg5Rtw+CYOfXokSX2fb25zjUHzY1WoX6xQ49yA/P00YMnf+MoN5X9XdfG
qUGeDsQtXXbrUwLQ1rBnS7BojWZV8vyr3a6OzYXYoLvvJhuHIK5UCCIGE/QCDKYc2no3+t5Fvz43
GR4aThN7R5VdjjrtsqpAp+0ZqM0z8RJB7ZtIHBXqgHZQvqSXoY2my1i3L+BO7WNkxWDsuowpu2qj
DbZxDwUUTJBqHWACArvVDsSYV9HNTCJR5iCRn9DZkd9sHKN4Zr66AdtWrHsy0Pho6HEYJRWFQlS4
XbmvV2896kOv7HLuMMCpulEgKExDT2Y0a1lYYnCfxzEIx2TkQE6wB3p8wpHbkYMVZF8mp/zXP20J
etf41XyO2UVxBL3LFuTutnLitlfLwb3QkDKgD1YZdR6VeXNkyPrGkftSqO5HnQVPTQ2EHC5mfuyb
4JPeBsaCFaJEudTBCzw6zUjoFg6ay+CmJ6PseoaRWCPwuvPjnEezxhorKXF1o9Xu5jaEXzjSnA9u
KrW/g6YI9oaRcPOzpeU+2J8gIbmqISX4xlclVrrQ5lti5JWb9xDgNLGd6qfujgp1/Y5UJrHfCUrv
JTlY00W/9FmtEmkb4dDInJMUMfEcICj11TXj27vtx8f+K7R6P+u+pqpqBN31zvT7rK9aXdDqOyZe
WXgMznU710T8CiDp7MP1v+rzqw0Y2IJPdTJb5+u4TcXp7/c8qYZlf93zqG0DSlvfdwM6dH8uCC2Y
G4UJsTRcPSGvlX2SpZ+GtTpTD7X729gHtzTg7yK6JmERg/HQn1OV0D6oPVAq5MIS1nRgKauZDtS2
YD/nYsaUyj9gkd7G9M5N+w+TOeRcUPct/YKrWrk78HVEhTVXXZf4+RDdgJJw2B8oSPuUu6B+0zda
lTA5H8jx5txMy0/5O0w+GM77o0fmp6yGfZT5HZZsPhXPAFBRLuR44jy90W+3pz5nwy9Ocllw5ajT
aQVbhe3+UOdtc5C5dzHnKtnb5rvIF3nV3bNlcdg6twV+eE3y5PxSIiAKUv9NnyOtCjV9y1r7q4LS
R8eFLlXoAIGbfR8SoG1BaE/SO89Mzl5TXkZrwiBIPozJQSjsYL01dNXVFqXeDXs2PsapP/+a/fz3
t24lreKjbsQHBYy+lPSJX61shO87LzUu+uNIiTsLfTj1O8BIqobnVD6H+HWH53+4Zv7jDCFN31Pr
g+tQCAX+X5KMZbBaRV/EXmgJBmz6YA7r48UbYJhzmNbXTuFPnyexfjPwXlImZ7eIHNSBjhUyjegR
qdyhv39alGr/UU5S6VNM0nxR5xv3r/VbXJBLH9PgYaxUuHdR1tHZredLs0VMoOT604Sae/boRIog
NBMb6Rs6J7e3mzBH9N9V5cu8vBG//OYPAbEOSLCeO7M7o3EfL6Mj7Fv9EM+TxxgpZHPrjzVIzbKW
0YMkbFMlIrSkH4rmuhQVJPcbMlm8e88FD9S6wTejIIghidxnRUXp5XIiX3s92Hcrrcjjyp20rwhs
2ckSIkbc18eotJ6nYnZ5zhG6zyVw9tNkIMUw8CwCGwUQNGF4sHJqkZl+Hu2w19q5YwxD03xx0WBG
XlisUr6K/C6QA/QHuOnnwZsfAls1RsRAgjSDliiJoms98gQCA2WIaI3v0pmebLeKT1Gb3naii9Fy
ZZhTYbSbiLIMv83IP8nvUgC3oSyQ19kGwhcqGvAr45H2LKE2oZEbIaegG8qWUy5AWRiILwA8T/OH
0kfXwqE5DZ5Tu7tJswIHbIQ9cwPJAAqZ85MMI6auYAr2aVx9h2p59O3x50b6lL2MYRnQYUiShpSQ
eN5n4qdvGECe/IcEUewszZNFgA7zANKwjNDCdz/WyQXXyYm41IJxMxbu4akyIAY2YD8SjJZ0KEEA
GFewTQ99SigTwEU33DqT2rfdbfBa12LFXf9tKC8tqM593xef/dYFM4OKOPWdj8xcCFuo3pmXBcC+
3iwoai4Hjp1Iy5ceGnQmJdXF+zJg3U/xqMvYPDQNLsLau+tuzZ+jY92LhcFs3zwmy3JofQnB6MxT
3Ql5hz2yZVms3O9tNt2Bt4GZsz/KUlvAdndrdhc0H2cOpft0tO4jQ2BEHrGQHNX7WMQfpqEMZxfc
COvl5oMLldNPb4a+JNHY2Htz84BOoy8ig8rGmbhL0vSykYBS24DIpukrv7GrAy7f6i2HAXtr1AE8
8jhk0fO7+4FBjr9a9+vA2wjfh8bujoxJYkONBJlyESJTpaWZXqS7Eo1IGxUl4gFTISN8L7iL2/JK
uOUt/UrGJ+5tb2EG5YeTlPXVaQnoHL0vBZnHUf196uE32vllxT875cHjphDwsUln3ZlfFmU8zRub
mdl0acyElIkIUGB5HNCjYkg/k8jxIaK9J9Lilqf1ac2hAPNqi6gAYgRUY91XrfNhdZKPBvJ87P+g
wHzyIk2w2jUph0vXURLF0U4FWeT4gzNZHfPehrRFAWRifqCltcD4Tcr5KF2BWBjcqYCyNzvVGWnz
xyIigK2K4MssK8QYTrtOLnkbpoS0VeSjuPICs31e6yOz3ysKtiPYmafYFJfSfzSM9WGeo33Tf0Qc
sEfQ+5z/F3vnsRxHtmXZX2mruVe7X9eDmoRWIAIBIkBg4kaCpGut/etr3YvsrpeZZvms5232BEkE
IjxcXHHO3muX5noS6ZuOUxXG57lgExIgd3BBE04gJrT2Wi3VY6AVbza0PajV62GiUGrlxQmh5z4o
ikeRUXYv24dOG+gkPsUBCcUh7QXP2Nf1roz1S+SZj3GWksQYvU5OcPWLHr+nvnF8bSV7N5YHBQu8
AVmEs4ahIgamQZMl8ikWaY21DTHxoutPn/wmfqeb8MOPbTBCencbKx9V4EWL2ISQNC/K59LYZSYB
VMOrGf0yopdzUZQEk7ZbAe2kzghJBSLhPBXh5lEM3zn0KQBmYVIseOmtl4BMwcz9jaR/U7Bdy0JQ
lmAu+5L+Egpzdq7VhZoOSTn9ynvoYkLexbNurpGLBhhumg+9uuoNcb6CiGQe+W4+UqijjkmLHBQU
jsGn1E3WCT4jBw7EyF7ZZ3sDLxjIzdZfko3omuee/UvRp4/1hFJc99G/7LuuOAf+WTSnFgF7kKHW
RxQxk6GchekKZ/ba6KpH2CJNyuYWGr1r4EBAI5MOPyB43Vyc3C2pgptoIhE0OEOgxHIIOKFzD1GF
usN6WsyPiazfaWhuNkQu3CQ4/MbVaJHjaWWnUNZUkWRoEE09rZT5J2RxsZO/LDVJKYOxguK98WMw
vO6b1VQ7L6Szi7HOtwXCgXTbe19aTMODDUGYZcZCuF9W0BZz820DXotUnih4YA1/qI0ajHV6IaNd
h5UXeNW1t/KjCRChRV1dLz8GEIhT0RxNNoxAflYNQb1eA5BlApIA1CDS4LO70Ol81l7UBpjFrX1C
YNfOFN6xgcNV057QjGWTeGiXo+7iUKVcIZOwVrZ2dAv9JuzXhJqbRkV8HI56HG6C4HdZn305kgRM
oWa3dr2fE8Z+cTLEuCaXj0x42u44KbqOYrTtfPSmc2y98kzvfaU3d4NQXApXqyx9NEYqCkhsCIqJ
5lcgXCSObM0AU1KsH93pt83mIRLL1l5YoRrea+yj3bGDbVO2X3sOkbz1cNXlxBzpLEzL9mbRa9Fo
6E1sURAZwYkoXkJ9fobRRAkO/TCn7mQPy2nUpi3SEZ4xtlzZ2tKRQNZJhOylmpEf4SAiAyGt90Yj
ef4FvbJ2n2uH3hje4FeIlXBrAj8JZg307FE3xYdDuUM3qwMB5UzO2QaEHFyfcJ3756DkOTLd5NRb
V1KYP6aWELy8JL3aKNw7yFGAr5NBmAfb3/KnBUYQ4lOxsQTfp3dfR798cdP+ZEwOhqX0eYnZzhPA
ijw/uYp7nuTAtm4Ljm0BvBTbvLWp4ubZMsJrgzufvZ71szQSxEiQEwqbm3lp8T7q7sEsk1s/PvQG
dGDzZXB+VkNxRniOxgurr5uCVpabatY1yJ6N6tQWr30Rciew78Xqhh2rZaMyp+V3k0DvYHbeGs/Z
JITgcbtqB5GmT+EAtSc5e9SxRZ4e6FJcI8uisJ/tSrqHuelfiQoKvDcXrjZRaHRsAQWeEVI8xGa6
dzj1aVBfQ10Ch/x9vZQvqQd0D3ghyyD7R915PyBqn7AoxGenHU5DOFOgiryzwKe9ZdW0sMm1t3MT
Gjf6LmsjyPS3BeEkSiCWbUPR90+JdQA4vhv9lKQMA7pxI3TGlsT40WUT5e4wXAMuaVgHRCZakQ08
Av07ghD68tArMC9gVHX5E1hbIpO7ormMnTcwdozFuXL86BRF0ohVGDG93rA+CFKhnhtvWlbaQp5J
RQLjV8zq/R6UZAU6mp/idx0fvW4+oeANMcZ1gg19VjAX8cPA9okQLia0U/KvUUkWXSXDnT5fnMy/
nLgcNgOd3l2Nzeer42ItYW8IuqkOBY0lw5See8ImUDyvUufcwAW7z4WfnXh42ZIB3LsTUNAdvKaa
NiOsiWNgdwT1Draza6rO3qqXNBCUt1HXQlKUbzCxF2aAWNzDOC353U0Y0FrJrlE/NWWlvxypsKuf
+hgSZi1fu90WqDgyieDVL8U2HWvaAKQp0FRu1+zxxgPREMDx30C3/2h1jh5srVRYVmV8NNvnzMlv
SbwAQja0TTGj2Ojd+UDdbQxxw8wDC/4h3hpj9gH8x4B9laAUTJxq7wwZKXPlsBtb+1SiWi48oicH
89kjnWmFBJVSOlXBbwliAyqD8evY/mTrfSK55TnyoLMmPSPpRGRt6/+eE6j69LnGFe2svaUtv8gF
W8v/Guiy04razkisFdJ3NK2Va68IhDLmQ0Obn9Z8w8Fmh2gU4y5r8KkXBJt6fb7yZuOxdeYNovod
MnnKmVH44pvtrhewlBvvgL/gVkPWgai1nIbyMegnAD50yAotCWmmhQjt+9Ms8vdIhym8ODspSoja
dp3phMh6JSYInaUenk+3QpwTLRFiJ+PJx6PUJMWDS/p5Ep0GAWbedcI3N3IRmzVIPa023sA7wxbt
LV/mNHljzDkBJnwyc5DY1Ewiqdeia88YVVCUIfqgo/0dW4y2ZRldbWSS+jigBW2pIlTOA1VglBq0
CvoRJCVKzuSkR69OA5NioKaHgGL6IHbMXOPqw/zyKJzy7Gr1tfQ7boty2Xe6ubGwFbWNQCRVuc0+
W0gWpES/YQnfkVvQlWWxa2bvV8HyAE8ve85jG2U3GB0PupWvtdS+p4hs6xFFl2RdANNubHMzj/ba
sKOVq3fPVn2N3J8VbxpW1i+q83B8gxWWrQMb3peiIKMgsUE5ptp+CpsKCRemJi0+CIE1o0OLls4k
CnTlcrcje9Po9S/RdJxs3LZwHJ58iUeIZuZbU8J3CMiFwhxR8mNCI1DhyxjTvbGDPN+WZvWtZCLc
IsG6akBwfNKQvWw7Ov2wyh1WNgGg9RU4F7HAIJvDi0nQzWqqoxfXJoq9ak9WAlVHGiL31d3MNOsU
DqRTFvArewH9FtR4KvwHzWGMqJGPPNAkvPb1E7luCZZ+ckEUDZNNhqqLOsJZqANkm7oSztnQqni9
wFLbdwYp1UYB7qLKI6yltG1JdZoPVKcEO8kNkqVb2REOc4SkQGTpPO49EdWntATNJWVLiyzzkA77
qlxqmacNqyAknFeBKcMxOM0mrKVsaAJS0bBpoYRyCA1pg7caeckxBw581jNzbbOiIu2pZFjITbt+
GHtI1J9wA1S24zrXKu1k0nLfROxdVxBGnxc0jPvQqOpDnTdnZbWsB/dsUIFiz0b7AFWauYfMZJ5F
7zFv93WyE6IYDpFBACbVr/IweBapMaX7mttlcvVlRAU2iqtn+r/SyDj3ZJUh5WN9PmDzuGg502Kc
Wk+jwTqoH8zhoPRqQzaY+6aA/yzPaS92CQzQKjebbW9ZULGmZUYVZ9GySksy47tFbBnHnkoPf78P
x19pFVUr02t7id1b1mwbILCY2vei9Z6KGfgzMlcquwhellD/tYTFM2sTe6NOZYUmbztTaSmJLJbl
dXMuBWPa+KJUyKrOqBpArg94GpIqLgpMLC5VZ/lqL3W+QAzXtoHDBhGu0WcLYCx5GGpnMreORaIS
ihTCUFP/bRwAZSxLexykdGHoSSsl8FMKWVMTd06ZD5+VSR326TqMZiSSwxKcYlz4yo48+OaBENjm
qONTRVzmb8uWT/IQZSopb9ugcaKp0l0Qt/iyvGlF/qGJ63vuasfQ19ptrTUjzQDvRfWyVc0SmiMj
rSDgWKmzfCpMK1Y7e79AcmFH4sBYTftCfl+3C34JTFdnSIOfmjbV34CK+sslPwOlN270mLdTH66a
XKrdo3qDy2iTlC2/eQloAqec/lkbVO8sFuijZjFs1XElotC+Qm5/sDubG09KPT2fnhPbK3VJECiQ
voc5XuAE2eP2eWJ+oqb42bBSL4kMNL2Lh7iJSEseNNmVR09cM8BNxEGgUI1pIKKG2Fg+zcEsqcje
dLLXLgAVW+ft09CjNVKdktLUD2MUNbt4PELsInF8+pCsk42BDuhTFKyjFWYIwzV8VE0CWZOuDHr+
AmNDCpNpi/7ySbNG1s+y7wr7/k3kLbgXGlguBgUKzDrFOgLIfWIgvSk9uSjFNvQ9KlzO+jXIPaWA
0po5I4Jqg+m+I8r6mMpFrcsCZWy/qY5O2xv3pV3OCaa/zx5PyqOzx46OW9BpX5W6eVlujkPmgCxx
q6+oyuaiqXxeA3hFjk9KDBBO9TOVCEf1EMccaU3C6K/OWGj6zX6M663SbakehxKkQptambAAKOQg
zFIdGCVlmf0G8mPLJsbXt0pdr1pwGppN1KiUB12aiXi92KZVPjz8kfR1jZhAJSBTp1tJSQPCJcJ8
OTqYxla5pxOJ7Pk7VdDXesbACY3RxrGB9AWZmFftoLH36wGi9CCFDFmeV32FzqP19inH1pbfThAX
FLy0r4PffopgiybBeApMcQ2fSypcQGMIDIQ+z21tHeUUtal0eiEh+T+ApRYUCBR6WgScOErdFdSd
djOW3EKsvyiIe8W4y8khVe055fYBFIuaooiOg878WQEMXKt37WzzxY4bRkDZyqASPaxlb1FpS9gT
gxwt50dfUAKQPQLVEZjYLNU2W9ioQrvSV9bKoDy9VvdDhC2ZGxBF42BQwtH2hDUuFKAgPUYh9ODX
Nm6rTW2gTldVewd3+6bI96OGQDnfN16YHmIy67hhuG8b9hh7dR2mno5kE39Vg4Pjy2VdT5260bjr
QJTNUfOz7dgTWzE1PdE+Kll3M9AZkcKhasrPy1J2u6wOz9FIRLMKmxYEMqnLk1GjQ+uNnOtzEjYF
qDRvJMVBqlPsijX7RCivGVI+9en8hWmorSIyPFd2Wz01FWMRwb3itjTYCTOG6c9OperSAZOLV9FB
ySr9qf3ZLwALZfO39P2vem9/9WJXsutYCsv+fuqC+9TSCY33jOZu4Q6ChNnSCOc9OZV0LRD0yN5l
MSOb1DGvk+DyL0ObMnBozMReV5KukQHxBywDGbIs1gneeeZ4BnlLEulBVbV7dcM3NfP+Ej2qdw/I
SdjYQzqAX3TiLQH1nNJk+BmW1tsYOto6S33C1lBbJMl8a6wx5zSUPwxzAaZbvRkUrSK/+VbKFJ6Y
sLfGNhKi+kyihfPooFt1uGrDaqPpVXWsafx/6kZrgjmozu7U860eMJ0V1FGw5FT3EPFqw0ouZwbS
y8mtX+59KB4AQNBtENZ7HzopJeec5kBF2svnVN2hEV8jXIWUgBpTKTnVMKFu84SYej3ALaV7xhfV
uY/oV216t9LXHSZXplu3Xsf1Q5DTYu3MiEWcnJSc6dFyhq3yxgyZg8IdRdvKdG1v59VVtVZDHlhW
i86+g5uBWxjZ1XKoG1BPkSXzrwmRnYcaCBUSa4FmZy86662SC/nUw4wktfPTYPwe3Zd6aCgxNPaH
pXUud0L/3njxDiqb2Fk80SsLlQxVZUQnEQl/K2OGsW75otzYkYOKwgx3eKwoO5YQ2ke4e3toS7RO
5BdRj796CHXCL6cUP69sT2vzHjnIAQJJ+alrzgdrAXtt63QvYLdLcUgSc4sr2MwknR2B+T3vl33T
kWf32ZckqhQ//C6V3igd2nfgLTPRhO4PJYtVrUM1XKghT10Xgbh3azb1SV3/PA1/aoawPxe/qndt
OuiUxFvhjNpRrRq7DqGAwARAZ9vFFI+GQPX95GTo2OJY6TqKgSj+5Tg2XWXiXfUleOmlCqWm9K1w
gm0L11WOnUkQoSwvKOGha1fDv5qQ9NQ5VKF/Ug9JJGw6+8jnOdsYFD0jAKtEzwZaCYOmnL9TB1uG
RrivuMVl/Npr8OgtJDFqGElTm9kr0ghpMT9blp+DlOn3q3HW69Wg8bC7ZcUNn7OoCdGXrdRZUjen
6gJnRQtbnKrMqSfAV67OlepJ5i3Fdv9bTTNq1EkgruioVj9nHxrcRBDF6ULvNkOqIq+zZ3wkpMPg
Hl0Vi+/skoV9ruxKx2b8rWAUVbOauoLZhNodTs+Pggxt8teZSSABMcg7X1il3/5nMu4CcMttTGKR
TCZxmxGuBpptU7binfQda8raLfBXLr1PKV5a9KQkxY4toC2CZHEpD2kLQkys0nqQY6RLbsKulqRK
K+F3lYas9BCjh8kppfwQONnbgNdin/Mc18ZcHNS5SqpBgl+Co3rQB2pojJuIpDBrFCTSWO5GAyOw
AnttXJQ6pJnYt08hAQFKENGVQ78e5/5F/U1pOLKS6pvT2I9GZAenVLopydHw93qCbSSc451RESuP
L3XjmYCqEnGbMXSqoU1ZE5WpRM0umd1R6H1MpVFPSQc80NUrtFQ/3QSWnO7mKBVQWEcgh8YoW0+c
9Z2anZeGBGVXn9Ygbdedy1hj5QIUjnTgIAtsWf9rR/WEoYWptuKjrxLMgEF8N7XkaAwJ1TVSzleF
CUZV3RlKY+BKp0dk+oxT8gQ7RExfdHe8Jm20VeY2FKdfl4HVDgyFW5tGL1ZJ2FVKiUa6mEz4QiwJ
gr2Gdncdz8FjLVV2/3e54OGLkMK+ieCeeMhe+KbBybaco21PX9sl6VgOcJhO0L7O7LpFL9XlaMhy
oaH/Aa0garEfGmRiWvlhdmb35I6BNCYwSoYeusTCI0CA3EffQBg7CgJ+neGn0gUpcaw6Ie4QXCjW
UGdKvy1jPx7EgEO6klsN1FCQ5xNuPyl/UlYNdaMpd69SHPkCy0fuyrTUKQvewgURMhHj+KvpbTX9
L6WT6SNpmwpQBpp6AS/Z1K+OS/UUuC6tArCEQIweasjK+xISZ1uVl3TWY2LhnE0rV4fyK5tdhUB7
IOJZDpwdbLZdWLtART1n7wYdzEbONzyU+9A6BzWnyYdEyT7UKqkIv8IXZQwzGg1P67u6M5QiQp0E
tdDu5K5NPWlzad+8gCRj9SZySqCqR2XaZxxlMBV29Nupym9qsghmqvBzltLYqI0DM1SwVYNaIyud
i8cChRTHwwgyRPedU+12z2Tq7RPDs7cDy8mGQDkWkP1vsFUYs2wpoSGuahzhgeUBDBIaATzCiK6k
++RzBJPGPA/YbQkH6Kzp4lL3c7FTapehoS0u5MnKOVmfC/tx8qgckC8cJ/NV7QP8lIiIsSaEXD2B
agxP3Dze1t3nsq+N+wetDVrknzhxsLNf2OBdnCT/AmeMryV3kJZI7oFNS8pxpK0SatFamTtHw3kC
TP6tTLsLdYC9mtNoN34jFXxPthdbSL3cqNGh65sf6sqJHGzbZBxMo3Z5TlmLKUmNVN37S2khHjV/
qXWVGnbUOiLpHH9DZsOXsqXxMNMgl0JqpW1a5hYX9YhNUvqIlDjXxgSWwy/Cg8aDrFRs3SB9V3p9
VvtadcOrCawow6sXVkQ66PfYH6v1cle/NC7SHQmHGr6J9TkgjMiVgq7YvtSTJlaNvH9AiLCydu19
aub7YDCDDXk9xgV2zesYeL/VrIETQVuRpkImsSYBVFx4JfQL9Pwa+MX7UiCkjLvOv9IGCc2XTyGc
nodEyS4PsdPduOVhYmq/G2kB1Nk8qus4pw76U6wog0zYmAnPkZv8YHBZUSPbU+cuHnd92T+5Us7V
9xouFVIhZR6qujHk0FQZTXAiY4ybbf62hIQXhFiLDr0ZPRVytyUyODxJlp7VVx0176uZJXcngtep
V3TP1GeVSaafetuBvSKtQlPL26grPXT670bz2TpTs1ZDv/rn2g9ZuSbuyikPthwGNU1LNtpgfSPX
URv1+qQ2WGDy8LzF+wQA7S6wKDj2JXIJZV+zGDjlUKEulvxDIvcCk9zYV/k6Hul5gSV9zqdl+Rwu
dIH6lF7Hp1tLDSz9nJXUIdLfFCQfUPMURx3C4ufMJ5eSc49xOdArmh+kJclulfq2oaZRE0ckijSS
sZd85GKN9OSi55ZxSUWCgtfm/IdM2TaaCY/xMignqGLDMyxSpM1ZkWw7eyC+ZKi+hkNVn0ES3bxF
7//wkrGjZN/St6syVo0YlppqHFc3vTq+hCA9lolsULzUohYVtd8CIsFI/bjahUVUZmf9Cpf0rc4C
4xaP+3Dyh89dlO2UT9OSnDLPQZongRBwxDO2efhd0sZqmVhh+RBXsnMQTtGWD8w1jL94C+6m20XL
aom6t6WDsRU4S0WXu4OdBg9yAgQMEuqm7KdsFSB1ZRRX1cVyNOQyRksMnhxilY+/T9iTDr73mFru
g5pvMayw7Vc+B1yAo5UBTTO/ku/zErXid6TbZzWMqz2zO8eIDmOkBWr4KF3QvG60nLOE0Tv1+BY4
sUK6idq1Id0PoUP1ZFtckKzQ6QdUzJOOxTqX3dBU02Nn5iUOa3JJTEqYY8xtV+Bwcqt7VBj2Njfi
fTTwzmFPySenr6nWY643nDyf0r6NhmNiXX7QzByB69Deks59pkzFqWG/mgV98NhJyVedVgffHDC3
0aAiRrM9JpTGFubitgjyjZkhTxIpLpiCeMpNn/rrAMQxteao3xuATXYubI+NA3zDRlfAwNZnO0Lt
1+NIy9T0hgqtLUU+4Tr5VrjtlVTHYEfj+DsxDO6uFVT6CxjKHrrqfEx+BEEwbvDgvbl2c7ALkZ8G
NDA9QRLbVEuLXd/AFtfPbLkY7rwk2NApfSSt4mXUonQfyXSKPF/rTVKvorAL94nJ46U5dr8xwC1v
6nm9JP2IIMBtVgGS6Lnu63ONVMwp0pNoqAFn/UDPGhF5r6UhxV08hKYXnr05weCNU/vmhY57TJbm
1zhK9KWNbX0EdxWF3iqdW5nHrm1t19su8UQTyyR4TXAnEgaLE6DD0S2ws68pSMVLWl2GUqJL0ura
5n617kXlbQkb6EedeAuzJFAlAHFW2U9odHM2/lSXpqIT644NxsaYGSaj6YsXTdGBAM+mzjfzop2c
krt6iMxnnoew/Q3r9CNqeEoGY7KAm1nXbqq/LQEZbQNZMrSZ+Z+KCgypGYzCQit3RTReqTBRsO7N
3wts2UNaLRtTm+pj4Oq7vDXQ2cUsunu3pxnNpW1zHFScmQLr2IhZOxT9cSpghEdVwnxrXx3Le25t
EqSCisTRhf54N4yvsMUuhU1xSLidtmmF9q0i/OlQQrLeNvg6Iohh755ff/fDtto1LnxkSA9UAskd
ETJJtk76DMaggAROW4quGyUHE93JWEYv/gzZxEMZQolZXNMigehrRo+VFcysLMEduJqzhu+K/VPu
52g/fQ/d8ImWOGrAGT1x0ebPSP9/4trZZD6e1yZtzo0XxVtf10YU0GNG+md2r6d+YL+QkKTdnaMc
3Krd+7Sb7XCdQUR7UDEGCfvsrZlY6SFq5O/VsSl7JPskGbodv0xit6Ghf/XxNsBXe2OzYe+Xvrlr
1FmXEW9+U36zaOns0OntkN1R6PKfzfAn8QXFpUpM5IMe3Myx9e+9+O7X5k978s1dFMY/Yn0SDzEG
BSFzhe5xsSznAHNJi/QaCgulLdMtN53H3jucIkQGbFxS2u2ojY4RuVtAi4S/L9yItAZxgKNQbwDg
c/YNoW9Ql/l45ud7bzTutkPvWMDkOFpVAiEAY9vYAJeea2N4MHAEj2i608RYeUmEXNwnL8WtrG8T
NZxzQbAwzWZaJHCa5nUbJB8+QQJHK+8gk4GQ7BfC2GJWUQhC2HKM5fe8EuFa1JTx9JTGclT+Tt2J
vJW8P1IbS0gZIUNngLGOehODiibHNnab2La9AmIPWi25KyjzAjUjeVLIBfVLaXomck6bRX4vtq3d
34OJhMrWgaiBl3ALxCO4eNSISAqsj6NbvVCK25sW0ltiaKd1HgggfAKOJfkI7UNCjV4D1Hxy3LxD
E0bnXqfacWq8YjuAYJaDGxqL9NzGOpxE7uVd7g+oeGxOROWHhAlpOd4auTNya+vfmHWNv7vaTIot
SJN0y/Bcw/qLN7DgnhmZZJxNDR0Irp3GQVlfLXsCKKEU9LLugE1vjZ6i39FpUTGt/e6f5dn4Lf/m
NDB1WU+zHBo1HgCkPzsN/IgOOrmUtIzljjNPQS4yIuhj9K2M0VPKvYdyY4U5PZoAqijaOfYAFGjs
Ea/wEKbRerQNqkoIgaRbTL0aMvwRMdhd89A7W9FPTavT3Wyn77m+EICLbt54CVJ326LsEuMbDFx/
r82yIBkGIJCqG8GyL/iQIQQ8hA4rq84tKbtqcPZ9/Yuq6RhJeB5yo/oSDgcVxxhCxojjpiAvDzb7
rB+GHibLpI02srDYPkG+fekNUj2bgjyfxNW+KKO62rOp5URSUx0aaXWpdUUsPZr++GN2O2dn2PN9
ylmQh2+FrZE6Jnedg+z4lkVym7QiZKPnrdSBMe3eO2balVmabxNG+k/bsVvssxbDzmf1X6MIO1lA
Z+T6fCLGAKM2WchEoN/qEciCrC8ksm2klnj9PEXSlESL12NOl/ud2UztjVnrO0PXf+HEIgYb5i0I
m5EW3J5/wPtmJMFOrbCSAB8ZHrZPXJjjmfbevahSj1puVXH41Y7at6ywnlSnSK3M42r4MZfGd+m1
hzzySwsP6muzwZi+KIoXCiSfcWujimFa4LL0cz8pKKrqGEaHsLqUOl4DtXuWbYdWdu3UQl05cHXp
BRnLc8VmWu2KVc1QfVriXBKroUDfHCgZlN0Yf1FGBQW0UofdOiRvNDYbLepfNCOtL+r4ejf8Yc+E
6skFpqRutTIt65+fG/F3g47pwrkTwhaGZaKd/fNjExRuzFQ0ULUsXcoS8okVrU3vx6nOPrJ8WN04
VBX1x+5vcyeN29K9Qw+fMgJ4Y9FXyzZyg6/q1quW4Ux4LPkG8oFzKQ+5DLcrWz5usrba+SPzZ/ES
5N1WAazgVv07F7rxdweJJa0jODigvFiW/RcXOrmqBbE+OZVAifZKMzyAkeGQjMB6wh5ZdqRWo20U
rqQt7P044SbrDOuaBsyUqqivzeKlpZS6+eezbcqz+WcLsOXodNQYpzxL4CX589l2s7IYopSs9jAo
Xyx4Q4vs+/jk+WD5gKG9LNOXjk4hGwl0+bLUliQAalLJkePKqKpFUdKnxbAN4BcXQvZbGjTVSKuW
/qq8WLnt0xglJqpZKmGqmKRqD4aNPQGkMysFdvTqu/1/CCWNz3+CUPrcXf/7/7AeJePyD97kl+85
v7bvfzVF+2v+Vwql/I1PCqUm/tOwPZ/yK1BnCXo0eTw/MZT8iPUARihmNG4Xx5U/Kui4RP/1H5b/
n65p6njaXcdC4G/gqvuDQ8mPTJyFvovHnGvIj/+fOJR/fpJsCwalaxkswgxhmq5h/8WLRYOq9HOf
NKeoROLpYH4THxUYthhTBANTYdTrwLmn46U3r3L54wdXYf8YBqJJ/YZ4ticJx7HmK8D2BracE9D3
pSY1f3Rsn/7lvF4/H6L/VfSkY8RF1/7Xf/x5IPvboTp/GcjCViMaryJl2Rne2+bSLu+DDdbdtADL
XwyCgf7540jj+dOz/McHWp7vOz7DjdD/QhfI5iCvgFEAk+S8dGODlodGN38mfRDZ+qWgeHIYGlre
6coqPhr4y5RXUgCXETFQr135NNcfeYWODAA5eDMOOmddq2mbGe3kHTvnSOfcFxfSpcClUZ4Rd2T/
5FFcNfQq03Sf6eHP0asbX/LxI+UVhv0xNh9O+FRTegriBZeHgR0V/3+6WgivlO/SV3cR0Xu71Nlr
XDaUZFJw+Ids+pjyp0SjIMFrwRY9190On8jifAxTjS7kQ/R3zyYyQ3wUznWc7kg95XsvEWtjIpym
YNx1wQdHhw4xDK4cCKCVdQSFg0B1ACycg8y85/3FlEHm7cqECDJE0bYaPsDcs+5KiQWo1jEWJg6j
gpSRlXfHu4v4ycs0Qt8TKPofJG32/Bv9uPHi6l+C33Z3Lxnblws/zPAHeuMEw/KO03jTOeeADk4S
f3iw7PlHrHIrO97q+SUrwBLMV6jOCGjv4USfJ7wUXAzT1VFBcVuHl66G6wsKNeHEancNUWm+q0dj
ZWfUu7wfRpfs5SvzieROMG3FOQvOyfwxVhf5bMjzOMDHjw58oqvTW2vuTfYqf8MK7kGEbwlyM31/
aEkYQtOtaxBqaMVoj5z7bFwDbTOAmks3JVNuS/OSbyOrqkZ+4PvKM4ZNkm03eCGA1UaQ7M2Gwi6u
Ext7gct/a/1OBPaq8s5N92FHT/IJlMevOz8K/xzzRGv+Vecw+cDauHd0YVDSwX184uMpfPLGnC7z
o7Gu8vGveEn5xLVv+g/50RG959S6x9zx8rh4FQGIa63mmgXQDy8cPd+BO5Mbp6suuvQ5XOMMgxpq
vwGHQH9Pg3MxPkEdrBgtePOk/SrUHcOzwFXjX6ToCRYTHi7LEet/8wj/mTP0+QTjThaGbuA2FQbj
8r/Sakwt9jK37RDzEIMbo/+YX4R/CcS7FvfEaHMIBc8Xo11y6Tr8ggTNDBhg6/y95v6l2HMw9XzD
lUhM7oriEnjvafaOmvrfjDVylP2fVcPncfq27kBoQzPFVuvPxxkRJzF0A0ObhJeU7Tv/wTsqhzac
/wx3hNf8m090/rKG+uMzUflbFnOTgJL258/sujoeR+4mImtOBnjwgO2ujlSuA6iBJNtO8oNPuKoB
eievCmaBfG3TedS8W2ffKHCv8lmdiZb6UzDCXOnRUWA27Lt3hClNYtFnu8nf4m9xe8ZC5eL3UK+O
cWiHBdxHYj1RqHXZBjcHChbysWdzI99bZmXPmr1ye5t9bY6HhDqttLy177EJMJH4sTZ7JvlklYlL
WSJrq97HgLdf3ifwkISTzzb4mVvXvRst0oP2nRdkwbtwoarNN03ne9LP9uhGM8Wu7AADjcjXkY/c
npKwjElJgZJN4Xf5leT5CM1bRw/JLCiAJM98jmvcmuy7RPkMOD3kQdv2xebWSCzetDbWDj+a9fcB
6h23Gp63Y0CQpaEzZ003rrA8u82irjenMuFrwRNb6z1ZIiP2iU7Oc/yAbNmN3r/Lf5CHxfnHz73K
64vt3vhxo/HFxcbQb3HzzrXj4sgT5lXvZc3Ol+PRO53cE74UdbkAzsUA1cGOfnrGtieBa0YCV818
MY5LSvzw2q9i4lKq+ca7DYu61IV14yo67V6eDcdfEwAqHwJEEWDCcJb275zUmu/Cq3znISnrVT/R
0FBPXOkBb+IGzrJm61KHiYd8HdLAT9A0RUGsvlXE1reHRybPKFOBthR0FN/leTdNAy3nvMKOixZD
HjsHo25Qys4ZdfGUkEb595yiZ4u/SR6Q/Hf596lmXU1mdDG/V5P3NZIA6u+EiCJL/giqUxPti580
brZcZ3nVGooYnPs6EvL/EIDs5PmT34TrLT9H3oIjtseN/IN89cLNglwK0psNHSpetTnW1QS6z3jh
CjcMhPyJk8hVY9eLOJCLSK96SVfyB0azF+W7PDdy+ZIyp+g8bUlhUBHL19wlXITJeXdwKy7OjQdL
3hy4ndYdh5QaJsFFHPDMcycn80PzJUjemfqGel9VezL9aLDyGja14cPEPSLfWA1xXNRXq32XBzy0
8uLgrNdBTbtE5XH3Ze8LVgCscqvSRGrDo8lgJI+Qg+04w0MK1TZ7Fxwr/yIPO/RvpHLDXuLqaJ/P
C+Ahna/pomji+8k7Ddus+p4AwreljaMzDLZGhL5VxnRyWwHJHpDOM/DKz6ryWHIfQL5wWTmr6Cw2
8omSd07TUul2b1lDIKR3a0yemvyijfwCl2OGDeoxm5rE/Yy5vuOx0Lx3bCz8Gn5ivlXR5DS4sEpw
8zNScF00K0D598iRpDRqMQWb/U0ewH8zd149ltvatv5F2pBESpSA+1Qrh6pVqVO9CB1s5Zz16+9H
1ca+7d4+bZy3C9hGuyssBZJzcnLMb+jfWZnZUf8+Gb8FNnkab96JiYZecOzJP6OGx59am5b+5InH
VjD5Bkfqb+fhMDP0TWR6oowHHW5Si6oys0DfS89Q1V/O6c7Wr5KfsSgRGu7dCNND/ya9KOlBbVis
g/MzdEFd3V/XqyD8lnWItIA58DD11XL5eiFrzHsAYSaWbvoLOq4xjEDU6WVnyV+4qohjgL4uNk1D
9xdjgBWKwdUaz6VBUsELYBzpR2nYb5qXSQzq+RbHgLDI3OmX54lFwxvAZXCZOkoVCkEyc04/3cCv
dphNbfWz16+GlQi7mU1Yvehb1e+LWeETF/Qn6Eibr0NIv/MG3wy9oHJdGtFKo8TO3Ltpv9UPHkMz
lep2JNIiphAxxKkPjAJurpLyzrPbg+d/TYzHmI6AMEi3+qL0D/bjIWOO6E9PEG+xH7qL5Ktj7Ebb
0pGBUupOP2sdwCTy5cWh3T4TW32TCwGxnnOwaM+ZZ2/109bxQo8xHT9sMkO+pFfFxX3ETRzHma2r
oLOH9NIs92H7WWskvdLc63Gsx65+RLwCfTUzH6QXQZ9lXT/5OGgZo896dHg8Z2p2mzrPOJPmmadi
y5M56PDJB66vgwelAwJRoqG9Qi97OnS9Bw1AvGtQdiZeCnFmXV/5Ox0qJ0iZOqrraBQ1b8w7Ha9Z
zPhRI7OpkfLQLR06gyoHbfycMpVZ/KC86zXQ5OnreM8XwumN/zIuFRNCTwr995XD15q3mVkeCi4R
c83RzTjD19WNdPOR4ePwQTjNcI9EL/3JOk2IWZ30MNchWt+IXtdSKN2SdUzHcD5Mvx1emM3j1gvH
75PFv9vu4VmgbBt3CFNzKf+aEE1htdAoGmImG2D767AAExJ0IsI9mkTHViuD+zVs6zRNjymCrf4j
z487ztkJz+HLIq86fOn5vM5tNPgEZ+bXezgFo3HX8r70jwNJfdMTV68ddfjVx4/JSLdMU2+scF3n
49CiMwr1ck/3zU7HWwc7ax1pM9aMhnVxLN4cEtnpWT8V/Zc104tRxEEiqGetws7+qcb11wOBNXP0
3HcrDMuk21rvm3+id4IbKKQZIpjKo3Cv758Ax9jRQbdL4sPQfOkxLXLfnOXK4ksc1FFUr0MuIVuP
f/1nk2xvXZt4wKy2PgzrPPFQKBF5mJB60dMpBs9VLfaWQfP7tw0elav8JefmLjzlwnVUvvcrl9Me
Jk4BXZps9MDibXOpsfWlALGtGOumHtkcYOsnSsKh79LQS456m1l/ddrCt+ioz7eRqVQ/DPXchyQo
fCOZoY53qiEJYf3WCQ17Bz7GnnHrtN/0DHFasS4uS/hStGjMhvZAjqG/fXTf9HvGtnkdfHoA6hVT
5398EIinrQI3pSMTGYROfPRXdIRkfOkldeQqdJ7B0shJyhoSdZxZ12AWzyx9VdZuMr/p31AQBUsF
dZ65p5PAvjX3RcD65j7rXHS9a75NJ5NkM4w6/kR6wwah2elBqMONjo06hq5P6n1y6jTFRjNiGCyR
7wmOQG3qsUa8B0w9cHWQ7PJ8qzMKHUd0ANBxg5IUOr8fjcXhofPGQqS3DQSJmGeu8/WO+9NLmgbN
6H8BHiZljiiHh+8DkRqe9W9mfdGJSWBe9QrPSqOXbSXX60FpuC3pP1ePep6AyCEG6vW3IvxwuSQ7
ZSLvMATTqzg/3ibGzjSfiUr6Hh2ePn9pxC86Eut3CT2NE1vWCiInH8/CqV+/Xiv5kd8P278btKbt
6zFLcVn4v9C20jETQ9BTkmLJYS3iHx3hdMTgU3UI+P3H2X+zgfYg8TnSk4oa4a8bU1lz5jnE75+n
x1lI/YURz1DTr4Btjc4hu8InJkegZc5iPpYNazeP3itvJFKkNHqrx1PmTc6E/z95dr+/yL97Jsp0
HZcCJlV3XXz9eTmKAvoHUyQnep7qPL0L9zr50RkEr5/nsn7c/6oM/grPvMxXh6Tv//Fe+j9/cWK6
j7+jNCv/7H77Xf+TqZO+mv/85v8/vJgcxtr/XAbf9N++/lwC19/97xK4kv/isIKTOp82iv9Uvz35
L9/h5MayFEa8+sTkP9VvW/zLpjJum8KGeYAZE1/6d/Xb8v/l2S6ELqVc06RArv5X1W89NH6KAbgA
2MR5+Nngsx1BGeSvQ6fhYHsuBWI9yRQ6GLiO7bNAsqeKKfp2XbuhNXs+GI3loybjWB6hO3QHoFxX
P6mth2ispo9TRDtvl7vj98k2EAmV3SmO5NGpxRFKiNSMIG8e/2FirhPvr1cuBB5LtuCQyXE4GP/r
lUd44cI38sMDPtvAKXLrMM7+sMXY4hqj0H0X8mvTj0Na0Z00hOB2ZPLQhKQmo6JhmBs/Tb5W7OXq
S+rjioZjhddn36vK5CtpWOxkWT+afrJ8lPmybdwUM0FYsGjUchpO+LrtRriIeuOLE2IRP45t+w93
uaZcv9wlN+fqMxCH9ryV//tTplFzmgZXOjf2tb6oGlE+2D+rp5+7SbaOEfVsTPpdk2Tq4Jphs4f0
ANbVa7+TXaFftBBUNQA3T0pU5KjNvMMvL9+tlstmjdoZq+Fnb1dpu7OQo9C59ugMYiT8NBP+5uCC
QfnrMBMe48t0Gecsp78C76Y2dvOFRof9oGxnV5ilv7cxoj2ZYU+niDcYR+mAOLW7wNmY9jDfL/1j
2ciZ4odh3RJwGvuiTavdUMqr7aO2tbWfQlmGW2iE82viIXPiFIomChTVe8cjUqoGpOLsU8Ht7OFT
Vc/1LTHceVMW9tarZyihkugV4rOwCR0Aly3SoRkfoQdSlBnn89CL5rNvj48djg3I4DNa9Qx69tKk
iwE5dATAsWxQx3rJvVcsH0Qn73rVVV9EdJ7nhg9rlhMqP5SH+sQ7hnCOCdn8eXTPWRUBIpgChAAR
3tx99Fq29sZxp+UKzc2WcOsM949eZl/R9EcPWQlwyCvR3wRNIx5yI3kBRdOdisyuthJwgBub8sGu
0PH+/rWtJ+M/jz6qsR6iM0gNjuf4lJ//OscQaaI6T4cBb8uROr8Znhx6ZPb+HDi0gdXNpsP16t42
wAC+di52mTzhQzyicbVMaaNhno7rUKNcv8MPaTjZtF9gv7xr8Jf/h6li+X+FFzqOY/om9EKT00JW
NefX7Yul4Pkjls7f17KF1eFgDtV8EVWyA15hQCyta+NY2H19EPX4rc+N6XHGizWlBRPmw3SmLRs9
3zg794mVc0LRS7CsubWjxQ50ltG3x8J4m1GjwcqJjX1kzXjO64k5u/aXxRhoxM0ne1cGwUZIEaMb
9LtLgkTg2GSi2SQBHFJ4eeXJnqePabowo8du70Jg2ZjxZF6YOBwWZcG4Q6lFL0kD44VPiw849CHK
kjZYZi2oVQA9kPDdAR2ID0yHS+yb/svoeJt5ajeiCeXZKZcaYXHb37Wu9SWu6GriGBYvT0j/4IuN
j6JUWD5VbJ1oWdu6FZL5UkUox9GfPJZmTTVl9DrAyfWd55v5PdudD4kTo2hh+rmNPLuJ7VwKq3Hg
zbk4oOQ1Hna0VuyWJoj2ma05F2xbqQzGn2c5pKc1Yrg9MtmqSa+5FX3Mi7HEHd2xL02BJ1XVQInw
8AyisT+lDLfONNsnZc5D1W2x9IQcH8GoyJ2GHWLQ3TtTtGwSH4Yb6AvWdWx6d0kg5+O4IAp2q4Bp
ZRbFzoutgsgUO9d6yM4ddzADQ3isfKoylfc00I9+wO/yh+liolor9dSI6bvCrDYUXnQbY568lcGM
bvqMTjUQRhjX5n1Hgo/G/E7oNL/m/Pvgg6zGr7Osd3KWGGIMz6rt7U02F+0uSTNvP49tsYVK3B7X
KNN7852zdPYHw/k8YnCifJlcw7w4MB1Bk0H5Qyc+n6Eb9Zv1USd11h4KWcQ0Qmcf1oWrlEN7Mbrg
ZucoyLFkjz+7i/8c2tj20SeLWx5NOrjljXAvZCL2fjscuZfh6naItnIsoh8bmX3zm9LFO24pKe0a
6b73488ZXn7o51WNpLpEFD0VamvD1Ujl8iBm+gdFZzD+9NqQC1DzCmXGXTXisRHUHQUL1cXZPyxJ
4tdIwiQnS5Go8ZAGOLb5S/4/0yeaIiXlKHAGC2SkkTyYE1r33JpfFXigJ99ie+ijrfRcRvuSbpwe
irToY2fvMSg3a+AuMnxZrYmUWVkusxA9Zxgr3BY9F69Dv8lo4Wck0Ju+tZ1eneH0uLu7HsrBaUr6
W9FHJTiA4qWb5bbpacGRLJ/HRc2vgfm4jurJLv8piv66F9ELnEQJ4Zk8AHQUvyYDrkxUES5BfFBG
cbXLCLsuIvweagy49+jciTEBmLhBqJrQ7xVYh4ESjKfSjrNsOqNqJdQTUjkflubIVtdjJ103KbMt
XxZKsdQlAHxUXxCyfmomKi859bnj70OK81/vj/M9EljUWKhBKDr88v5ELkuny4vkkAWUtbwSiJw9
H21QQrDVOKHK68fcVstJxm29aXp/AsOGAXV3K+cof87s9LsckGT0tO+SZTa070T9h9SCsCeseXxf
QjB9o0tpGk50UJ3SKDGPqFA+NxZ9GpWT/mmVDmLbvv/cJLl58VHU94NpIVBQD7UaOSYqC+9+sS9T
04mLj8fvfs1fjcR8CzlyjxvbQ+rVziDxcMniFD49wfCZ71BlJ5tudgfSwegubHDWaudo3xusACYO
xYnXB89y+IgDyj8UpJxfClKOQ8STQkrUYCTycnW3+ClNpO0mClU6RQfUNfW2TmLrLpYcdtvkj4ek
n3ew4kaIa9b82FvGoU6W4dUHf5eURv087ZsQsk1jSbzRYELtbcwM7uWc1McFgf/Fb3cSHlerMuoi
c/Pcw3SahCU/OlV/G1vAg8E40r4jvw9BMbzUiEModgaXzoqtg1NO1mFNOsPM7E6RZe0IVizzS/Qi
/HTc0SYdcSDeqXtrKbZtP+2EGAq6jP16M2QhO21wOlNnJ9smUvZuEOafvx+Slh5yP2c5joWfrd45
o3DxcQH55RzYHaeqh30q9h4bDtik05uh7aGSFv1mbJGZdZZ9XjOd1H6pxQKcPi5PGHP6UyhPYynE
SSbNzsRe+vL7S1vZ4X+9NFY537RNyh3I6X4V4CiMVNQysGjTwRXvptK5ZpGBXeMg/jCQmeRqjDfc
Gqh9x5vYjvQ1Wo877A5LLKEeXVmqe+QT6O0RPSzV8qEkSiGkfu1Cu36ygvAtsulsNJf4wUB4t3Mk
HQQ9WL0SJejGN01vX9v9sGtGeqVqaT7gYyUJ2Ik8BQYaqQGGqh2Q0f/+tt3/XiS4M5MtsE9lUvq/
7kqtXlSdKgprP9TVS9XRILCoBrKyLdh2cphJW9YpScpt3mNBIwp5pttpVy2h9WGi4gRfoeoC/+CJ
Wu2NrCoOKsVYcKzz73WMYkOJr1COxkezMsHt1dDGoqW7je5mEbPaaMuC+6krsX6SEM+HGBPW0P3o
0eiwWxMU38fAMcvFaaAJ+9WHMIvH7cXEuQ+/r2HbOxkkJeBERWsg7MeFk+NxFZxk4Dz6KdgbiCPD
PvZnAKAAQQ9hR9rWVgZnM8aIpcN8FbT030nTiB70FgCsoj7OM9XBSbqvJg2OF/xr7qa5ng6u0x2x
i6B/aMYn/vcvYZWQ/mXsUXpgTqDKoBQhXaWrTj+tKSlHx2Jky7g3OzveUym4wY+cikCcwLLQaFKF
9lEhvlk9LMCRVZewKPd4zN0peLVX+pDo0nEgTGxXXNVoT87Fa8pbkfavsgisHSp1tlMVaYfToN8H
8KDcjdXKV78OYFBFKryXTUDC4lCepGmn3VCLXytw/daWI8DUcnqJBiO4KNfbhDUZZCmrhyxwS/Ou
dj9bCeTmOWpvPcjhdC6ie7sHUhEWc703wpbTiWz0tuVgxpfJzg5h6ojT75+h+19bEp6hdMFZKEH5
0LH0QP/pGdKsMluTY0/7tdl+oV99K/r0FJriJVmEsysxl9nMjfsRp3obEGFJ3SKIIObg79EZlyLX
PlM1LgF2XXOYT8/wfqYZYePWADFas31JVbyc8p62minVh5i5qvft0Bbnqu3VXR279m7WzUYqAE0u
Y2eh95WzCT/miLUOORI3BrFslxgpvxlpG+0keK764IhL0NMiEaghmfa2lp3uPMqZSdGj/cpoMfTH
+yUkDFaYrG0Jd/IkW4ypFJsOw4dtPcDPycf+S697Dv7fpa25Ig3mOFNTaiLixzsXrMMuqJcvv3/0
gqH667quyJI9ieYbjyScGX5JNUZ76eaO5GzvWJzhhmUlaTUI6ICz6NKL0iZmWwBjvW8D2sMIm1PI
vdDnV2LnVfhXX3SIoUZlnkDdTI8GZahzZdvBAyx3INUUoU9Jz8an0v7laMhDVF+5eaoD37vK5NQH
bvQAGf8ZF9K3Nu6ap7BqowMdb9TYMew59JPuZewpFLcB50QAzDSsOzrYMcAafzYJf9NkwqYtJ/bT
C144QUfzugiLb37h04PTXDi1MS6yxlAlnPKYFiQcFbalVNf1mmqMLzdNMbmckhrL2bTKezYN3XPb
IlBJrGCfCSukHRjs8Ow24ynS1oUlgJRDA8zWrxf1+H5vdRzsCE9g5DQBzG6y5lAUCN+wMbCvqvQ2
Lhucx4D8Edk8QBpcim/SNNnpN8t0aZ0pOa5PtGnlrQzH9BpX9FbPzUVIGqGTiP1fYeC4Us/jNWK9
0dOyqJfqy/qnUvULQh326tIstuvjBZ7XHFNt0AIgxQd3QyFoiIbqOC31l/UeVWLuxgmo+TguwREo
bsbuhB3QuITNLTADdVh/0TCXr6Pw2ofBcMXJxDSQrem8a/y02RGB0ms4iIJ3HZtgGAt/71XTNZiD
AQyQZ11oLHwzKwfKI7jqNSrKjK6xJg0fjbmrj0aXBTs6YLHxC2b//aWEQiRnFbMbwdLNeq26Kj+r
jkZps4VYRLLeXkKO3o0kpkMjMcW2ojsQGI2Jf1YUUoXVw6sM3NtoD99StrZjQRNyF0uktjSID8zk
O0c+yGqp/wTzmzj2g92OHrTM8k8J1uri50JtmjajqsFWjVRCEnqmGHdi1751ZeUdDLN5UgVedWyh
rsswIaOAvXsyaDWFj1qUm9RZzu9XH1tnWnmaq4Hr6t06TTpHUyVaEsLA978KGSNgqWpja8XxeX0z
BXu0lnrlWdUCuZPFSRmHLBGFCaoma0Fjwc6U/eZw5/vJdBqFgoAlOufSFdMDWL4jBOhPvMYHbjy9
5cQGI1ETXfgUaux4su6ocDC79AvFvcbbpjYA4bBIM2YA8hojyF/6LnB3xLxp6w9lsRNVDuimH2li
74vkYqo+31kx7ad9DQI9g6MK/mW5R0krT62zwGOqXGiDglTehECNgAyKg8SYxBtMHH099wVwYH11
CXjr6wJt1FKzUF+mFLBKNWU7y6Dr3ewgN5llfzNFfIlptnyZ02Omx/06Gnv2GXvgkdEOR16DJsou
P8O4JsqBgE+sOMLhAVKe/n4UOsHWSlrrVIYdnT8QxBi4D1ZPucuq8VmGj4WOKZ0/m1HUXtZZbZlV
d081hiVeL29imRnoo2zQLreHOZMWKA8PGz8IXS64AL6lGNSt613rKW2/SfN+iCrxkuVgof1ZMqf7
9I964Xck5vBiZUqbHSv08Mt8jIQrXn3bPecjG3AnK+Wuldr/vet/hA4EXlHL6bHrwTNkRfDJCSIt
TyKx8jJRHfIonYG3B8Uhdygq1FOJmbeap0OYxHu/T9OtK3DH7YXxpbO8BexXgX2THyg87Wn1nt0y
aHYGvT4uQOZt5bX5oXepOE/HwO6sA8MwPFeZJqixZd37hUJtWCjED60HRahFOAz3bBPVsnwKU/9r
aQcfwpE+KLUgAgbzLR+b5Ufm0VCPr2MFXZlGL1qOUAMMy71T4WC1oK/ygvltlN64FSM1EshuR/pp
3bveqOttJ3AyL8MJh5AeNfssyejoMCx3LnxXqzejp0EMyHLA1bINm7IHSjJ/DMIp94MfT1vKEsEl
cLwn1VMCzpTn4RnqeFencRFk9eZVLsttTV1NZYiT5llOtSCHmpHQl4YJYUO09pM1l1A5mdrh4EfV
HUTN4SmcEFO68C6AipT2gER1GXMMl10zheddvWS2Yb2qhpPlSMbiaS0f2J5A1w6OHLp1tp8419jJ
IGtvIjHppm2yQltPswUuZpdW1tgHv6OrDn2SWS9WfJswFrlGMZg6aqB0GmLyNzXG1/eLMmWIoXgR
2ZAAljOoxXoXOd22ZbsAfK9Ux3mqxju/qymeZpT81gUADwkT9hqA3Xh4BR8IZSly9uyUSUCc6JbG
vnHK6SXaqtAuziYHCOuPuSan5H3gN09xeLSRlBl4GHRlYuyHxaU90U8/WaEJx2YmQRLGLab2d5yM
1NyOpgcqy+5geRt0E3RD8CCXkSBmj2IvSNy5QmUd7RofoirJx11bTeIeSPD7Ta6LoCOmPxPPQJtf
mMZzMeLzvJgfaGFuLwt+hlg4Ifm1mg4/dPb5lmOLU2HM5WEoTfO6GtaRO4f3nH0dMT+YHsyixnWK
mtT6q2I3+jaNrbEPDeq7dYd5VT8a+9huve37S7RawC1Nf1QAUY9xQQcxHd9xs1A7XKofLdDZzVQC
Fax92hVDG/srl5Ml2nYHB0/bfDx69tCfxLQBuhpD6RtIT8p5NNH/u96OrvBD7bJq+/T7TkBe6EsE
e+dBh92WoxzwoiCYLdjJ7BJduE9ykZ4MU3wgL+0eVFW8uSZ0PkGtpa4aPL+atqT4mmqPmT66tAD1
T4Hpgl8RR2BkWJEk+ct6Y5U1fO4jc3psVD9vekDXEI7bD73hAfIWVX3ncrCB4rWptlErMpjPPNkK
HzW0gNq+Dz4FjlzcqZX2n+KRZKGu1Y/Cpu1D5l/MAl+H9Uey0oZmMSVw+gdV3PWJET5PYK+6l9y0
rVf6iUnKsyLdJ6lFZo6N576dDr2ona1H1EvcBWuDMlD71VPPknJ+8COuQi3x52iuqQHO058xPJcD
i16zyWsjeiSLVo8tuVuewBMu1YjZDZuLLWVP92Rn/mdJNWeuxuhMO7yxF9VCMIqGb21RfC9pR53k
YHxMhj119/BOUs765HspgAGzR6XpSJDbcPFDEwLm0lnlJwoeO+Tzn1kV+0/h2Np39AuNtwaEKvO8
dw9uMnjHPExOmVTzve987WvVQ58e+ufYSOFdVNWusyMW5RD50eyVYHIxBDwMWjA0Aj1W7fCKH0IH
0q/9XGoUnZwBFmXwBfBlZ/m1cfchDtCs6TYZZWqcosloKEWnJdxvw2HTM9GEcp/ksLbj9jOYl/Dq
TWoPflyeXMFGhIkxY+1Q5l/LZLoVFEU5LEqXqxVmbDC7G6at7ptNC31aBphxdO70WAb04zABShnE
+xqf8UNXRYwN2JonKicelAjyosj/4QbZfIkjDjUnyp7HcKE1P8GDflmi+Nk0JDrt+mwXB0pt5aM1
ThBuw+Qer+dkQ6JDMBoFeDq/eCErJa+O7Hu/TIvnrnFuA4zea1uZX96X+njujykdM5vI44jQbxvE
k2VMkhj/0UjTw6yrt49ZOslNaEC2EpPunQHu0y9u/l3E2a7H1vhKCficc8JwsiskRyG+7tdwBAmO
gdSpRHt4WP8vDNP3RQJ+MX3L9deQLdaswErm8lSYyS5lZmNYZWsY+RJuFMjhO79a7GNJgzfHCCMi
o9jb+QG6NgiqNQauDqDUpl7uWNVgHM2fUCAuYPLUl7DOMXd1nB+eeAvarLw3MzZBak7hEpdJ+EDN
oMcQmTmLuVd5WljDKTwU/SZNk+qUlX65TQFJ76LaIGVjhdwWSROfcSwqKBBkuyhbbiNzSZs/QujO
7Yul+hulPAfLIsppddZgL5I6xQNB3zuOTvttXSVBndz4eoUVAOM+VZ9H1q37mn32JjNqwNUmtWEs
3twtwjt/G/fiXNdDe6ozQrDIC2OTd0h0PYXlcJdG0VV54X7RtaD1OwZKBCfUZ/7VM2N5ojZYfcnY
oG56EGSXxUo0AwhCpSCRSUxOYhWIxINjxxZAnTE9JrmdbowIDFEc2ekHx81530nzJ+f71FULtBsQ
KBx5MLr+ay3Kaot9Lsh4nTaggDewshUl9ca6QkNAlHaY4SCtLlntW/uYERy4cIT9GE55sizYqRbJ
p8WrP4XTrFgjc4Mwzv85vBtjntv7wJDLbtIWvRUy9o3P+VVlmc2LoF5TjtF0mbrsY9ZRsmDjIuk5
i3azyJ0zZmofaQxDaZHEwWaYq+DA+QvrjzOoQxU0gmOxCJaXJYrslFYJDV0Ddk+5MX6kmHqoiig4
efRjj34QvxiQzRF8fMnrKXoxp2yEU4fCGGPrEFeqksNbIL1j9GNNlbL8bMoJWyQfFE81fmySKX4I
cbmQdZns05JWpVC4/nEpXWwLeqL5Im7U5UKQPZ+njCK6kM9YtXzs9JsU8fIxU1izkFy/UcvnRILk
590udVywXnFccWQOXX2OM7Zt7ItTbV2aqXFeZnyA1nwERk12Z3r+H/E8mXugixTiMFx8SFDukMq6
907R2q9z7lmvYQoPouw9nLopK2G/BbIMgMx78pbIFraWW4yo06Y/li53To1rB0gckm9jWHxYwxfp
c30JDfep9kz/0mQzsOLltl6HkdjXcG6mvUhGto4Q3syTeeTkEAO8eToubU05RGd03lx/WFz2sR27
0PMgq09TpZN9ZE+nJu0OmU92v+4j10J6VblaPDGmO3fGmyQMRtJPXdXIpunf+qTRVKTpi0MpIBy+
OVV5ciSmtJMKT1Fj2Zf3fVNdZac5rX/AaxGHkZVvO6Vtf04Ac/ac1hwChbVZ7vGAvWU5G2683HcL
3Zdma21Fi+Uju4HyIYvT/bp7w8kV4OE8ulca66d9ttTedqwRXRqLDC5LD+w/qW168JftMNvZp7Ed
GfWASmGbSXHLfOuD5yzIWqgpuebj7EXiXBpDeDGQsLC8ZLdAqYNqvi9NFXzCSfmYzxRZJXlMKl3W
UIG6cBycQ2NX7JJsLrm2869pwc4NNcCXcCq+hTs5wA2UEHYfLJtmITNdrFe7M/6cY1igJiKPuwgl
ESLQRT4gqnqMgzA4tFU4o7i2yo07+lV7sCENnIN4RsYdLM9rFsmpM67HwWXuiYlQZHTrWdsdysUE
gVp1fwJnHo+9QccPdt0uKYswt/mEg23a+2ygEZLHpHGPk8jv1iOUuJHeYca7sgyKByPsh5cqpYTp
4VFCmcphdUk7526Yr+w4qSkYgO+M1n2d9EP1PCzZi2q5YX9wmlUUQuVCalD3ggacAXviKSvLe7W0
n3NfiMO6fPK5JOf0FIiboxq8hTgJPizTjLIjd/CKMKPH1AvOwrH66zyn957T/oA3qF4yJZlDfnme
nDG9cZ5ANpurGZU07R4wB2geSeBDmF4Fuq7SdXC/Kl6Nyf1hIEdw7LA917Om7o2PwD/VPi83+J8A
1Z/3U54Vh36YIbSB4zj2nZXfZb0LtoeAWOEtwFVAVOIY91b5rOj/3vvY+KkkmV8ebEzc9zCZtxVn
KHcinNFPlIR8P+yym9XSCKyB4C34jltdlD+MsGuvpgmwYhwpSXomx4GRW+7hMnzuR4wAZUdXa+U5
zLxKIgAzWdzWfKBkwu7KGliTZ7h0Bmc++F8TzfKmnygYFfPiPE9AMwUxwGl8lHQ2qC22qsNYDUfD
gY1eS1An4Hg7Fxr22LFFE1pp6BY6L10MbC86CkxJFJfn9dy8GzTZsS4fQERH4P1vhQ0U02giICwJ
5ETOlW1S8TZDVLF8HUdoD2p4Uq3dHNKG0BYEA0aZVQJvLfC+iom8OWYBfKp7cua4qr53YTDsie/d
h2noHwO3JplJXgtRWfeFP3wtaX3zeju8wkh7qDkXfFy3Y7Y5jpvIcL7AXAG9Y4qHxO0/Rgh6Nsks
igP1swCpScKj1/tKoQUiGDk9jY7wTpPC0GU2xGMRdvJgt/Q3e+CK/CHYsw88Q8tojmP3ZbCgZrA6
vEyR+qNYbPxccDXYLyOEcolb5l1rGebDUGHngmpnfYxZt10LqrKiBrwqkQpbu6I3zV3hqov06+7D
qsCC0dZsKrcAgrPY8E8yEZLEo+XMLF89OZbMmJ6K7UUatB8qaZPIudB6V83J+ompL6gFab0OOU14
THpobs2+FvR/++jhwrl+LCRmEQYK0iATbL84UshUjvt2AaiyaM9VtHxowIs+lKF/hNmsttPo7Txh
VzvR4yPCUUb19H7e+il07epQtUN9WSq2R4D0qOTW4bNXZv1zP3l3wmW+MjL97ZJObzARbypN3R0l
FWdPwks5pdcnOl35VGJSxhkM9pD1U5wjMxjg+hRivAiLpv8qKq1D106voRkVj2WCwUWArw/q0uhd
S6B8CEXQsHDkqfB712Tu0syj7VTYT7Cem4NbC2f/LlWq2U3tDRzV2NWzpLed4W8SI2LbzR6Hc4qG
1sWJ5qdk/ihYxj6ijPpkCa7N5fOhbn+sy/GJteGpwcB9JxNnwgtQ672yzrlnw5Fsezugec7unsbQ
xpJLRgclRhYVtiANLkc7dCAa3ao2pa+nQZ5PFMedBEBw/ERZvt9JU9FHlf8RdJZxwzGTroXYLo6A
GMsHwwhJ9Wg7OEprjG4+l7/zMkpuiempq0N+PC0WvOYJmsNMWrkrywT8mu3egF5Qoss9UnYF3z/y
52d+tXWRYCTfh1Sjp1+iJ2JrQtf0K2ZKOOcflip3HpqcroXcGh+Zr18pwSJBaSoqWgubwsgDemba
mNRQaNmOCwcn6AMeu6YLz1ZoXEpK1kcb3s5maGqX7AxfCbPzk6PsSHMcW9a7zhcguQtQs4MxgtKO
vSdPl/U9rUp2RqAz68Zi/Y+qhvLezZ0XY8BiTLUeai21FLsk11CGQF7+MOPKP0UGpQ81WcElA82M
z6BVIb35v+ydyW7jSreln4gXbIPkVH0v2bIz7ZwQ6Y4M9n2QfPr6qPxRF3dQKNS8BsewT1qWZZER
O/Ze61tzBCrKIrrYrLzNG8mC3Z7Ol78Z8i97bsoa3atjlNklq6BRyE0oy1VsFNHzSKDuo0cGdb+f
XyKxo/nSRAoHcMl+rjmAra0UunjtEOE42mZy7bPui0QxjtOWlV4JEk/g1CoN76rMNgAfQVsi6l3I
ynCOjl2+MjvBEZtxHLNCTvfenJfCvsicMSFow+UPcx6DYVg1kJi3ZZI2OxcpuCkIV9UixG7hbhBq
g6pI34zMueiZA22UXVzO4LNinWnOXK+miDuoDoygT9aO30bP9QpV2kcSF9MO2dZCGIV/7bJQLOd2
3z7wcB3qZbRPrHFDTCVWJFWQihCYw4rCCAN7bnSwSGGk5v6d10NMmOM2L0Y8piefxvBi4kz14piB
fWhz/ZuGw0YTvXyr037EWl1Gy8JsIwbts2myk/Gu9ikHZUZ4HVAH/+BwqEEpzO8zKfPVKFtnxfD9
06h6fZ8UMM68wLGI3ZBqDQs1XpEl65yzL0lrEH9Xyi2ghKLe6aBIxFa1DYwOTeBM/k+lZnD9UL5W
PZawx67QkFGGmNL7itr+ZSg98BdJ22G9dIM1458Ukw/vB1OKOU1KbhM7bfehVTObUC+RK5KjSmO5
nqBEPC4WERP2ajsezq35Xc6c5AgIyz1YirDHRAXbrpqXvYYsr9KVV01ysHINDv6zDiw03HBlhiQm
DpFGpRmUmI6aSf5L1MoI07IRqpLE6XBTe9baka46dHr+NJQUX5wRrlB09bOI4SIbfbB73Ns09Ht8
fF24cdocvgTJsTt8DK92pR8IHlOHxzpDHtM1IezrAFWtPT82tcZ267VZF8+iYORZZSGhSj0nUz45
NNLbc+BtnsJGW1WD3x38gjSE3huqnejzn7o3p61mySuDhfeyRpwRdpAnhRF67Eauu8ll3axL0QrO
8T5lqJVVfEuAdzZrd9oQsyfqo3Ostf5SF31wDGP3S6H3wJGM6i/LiBMkvSC/MDFBVlXK5jZlRbgp
EZxz2Yh4Yw28d2oOhqKv6m2GRn9r7LElrzjolqGKRyalyU9ZedE2iicF46HlKFLF58elMclp56nJ
OLoBL/Ahkq0r76gFk3F4nKN6Qf9EVe6KZHbjCNzryzCxFoPOBFM8d1fjyek26II+3ap0jpFt3GjG
TwDHLWLrmOhgQCHWho29cighCXhKt4ZN8sPjueBq2adcMCCNpBGeHcXK7AblwJ7mfTYkgR2oF7Se
RX6eshCc86JNpjrQ0IJ63ECydThd0W0qS468egQXVSCkHtrtgJ9wBiduWKbc40igEN12WjUt6dnM
tlam1ODjjQ6Q2rStiC1srrHDhLM3/OpYNlZGPABjV9VWjPUmqKrMe9bKRRaYhtXnHJiy472Jlh0Q
GN3mHjOs9pcRcAvb1slANH8MS7S9noldzkbhQPBi2xOp3JP1O3s/HhJCUdvFe2d3u8huqmNtV9cq
hQldplnhkFHo07gX98GpjbvG1bwcjebelNZ4r+DOt3JY4/vd+X3f/RYi+koRY8Bdpb60HW1XD6xK
LM7HJnR+PYqwxyVrWtOGgEt+ObGLsrw49vAt1rWHSFOwpz0WipDgx01uyqMyirc85C8Dt2cVJmmy
poPVgFt3X0o06Wu8Kb8rSs+Lg6BlVcTBj8uAZc2KhsOxDH8rUyybIf6L0MrYuI0PhBTpsV4IHW/L
5KzKrmMqIDRCNVjI0Uutc5PU09qOigNNKtbX2S5idtk9tE1mS06O1xyN4LKvfH/eV9AFalItu8aE
jhzFfyO4txva9kRLjZG59XNyoNBUfvp1VF570k6bbHT3D+2zMZkob13k5VmsDo9rkZWzP2QTTfh5
Vu/L8JSVrK/S976l6MnGKVA4Iq0iNbq9Rk54mspIcCm+FROgJOdPDfr7aIDmwmfAgZRw17OKRbV7
yE5UCI0JRc3sCHacY2d7+kXaoE1V6e371Ej3j3ukIF7drbR+ZdAXWj3et4JIWF56eWQiWyyyDBq0
HzgfDGdGVa1EY5t/iEAgesyi4WL72a2dELgGaCq42eSwNMvEu4QEcRZO/BIFlnWO5w/N4C1LlTan
ONLDS+0ekbW9hYwwn2UvulOfds6yn7Dx3Wtp3h8KiNQjPdFC+RaWIbNYnQ6nSIjNRj670cf2/NA4
BK0Yz7Xz+3EeUISuRdlsK+GE8Dgz0CSYxVIZuYXNeqiAVdenSDhkHCk+nzoDIN9scelo8l8KXb2Y
VW+/1mH1ytG8WnstvKduwJIiMPMsQm0o9l6Q8AC2f8FeyTZoDxkIhFB/pRipdiDgg1M7a6erbPxd
x6MOaMnEs5BYBxjCf/xSGi8J9qwpapJV1xF8nzqWfaL0VSvTH5wrOWfdIhECfKFdX7yulWgb003K
AeACZ9lwm/xcmbm3bEWpbWAhj7cK4tRsW43apHzOda87GkDDotY6maynr33ZQZRCzHCuZRotBg2t
axDWR5nVr1Wsmv3EcGOcpxxJzHCKumzIfgYUTbfHRueQLMHWnDybMnxKWpmdzUH9wrFXYvSc2pP3
Ocam++Th/3SaTTAoa91ZrrEKpnuu1+kmNB3Kr1nTRRD7KZpUj7BR7HyyFdu+R9YS9s6pZJCsAUB7
zZ3A28X02lQwfT5G8TRuuNpkd2wJWV3Eer6W1JlfNkAyMqiQkZW/aqhOo4OrOrfjaOWjzjkkrCuL
dpp82gL8phXqp2zKmLOhI7lVdK33uTVLm4AAkNEJaZdT0JvdaCTDZlprrUy430trHlWRSFYfNHM8
G6m8lw9JykQY7DgZCwaACcnkegF5zO6QmnMuJnX+3EXe38SLyPTKi3ek7tOSWy7YCcM7k77UbKbJ
ZThuU3j4PVmODOWCi8ssDlAk12kTGvP2bX1D82y3TmNHt6k9YK+Ck+oG9icdHyO5c5ggTbEn9wp5
dn+z0rDZC2KfGHoSS9Zx/D8nQ7iPNYcmVQJy3dAs96xQhS4GyggKC/bwSisFYcOIPohzbK4e+/N6
pDZeJaGIlq7u0QPy5vtDSuMEv0I0+Q19UJbvnNqqTrnnOL87OUAE7R39lOrIaTVhJL/tnr9+hdDv
a+xF9Ex3KWUMtKKjHpx9Fr0VMGx73bU5BZfJWRbHIvFXTkyWgZYUF9OBxktmI9t9yZE2tzlgVqyg
TtA/az68dlt1xrtZTV+Vr1jmkb8YjoZ+rOmMhcEIZBMUXvOFfWdYRWNUXMpRW4PL7/DlT4wqeXbI
JQXCSzhi+8fj65FBRpTH/nUgijvs0W7o6WenI+Io+9B4dyryFqFQZQiTTmmnHzES+KQjjd0e1Oxz
WnH0CdVDY2eitswdXP6weB6d0FDrmf4y1Op/ITURT7qfuFuwtwHJt/xykaHelRij/eM6iBIO7Xnl
pfvSh65veE61G0k00/XGPLd2Nyckw2+MSGIfursK+mA/a6XDLtEw91XTsksYTanRWpMwcTcUFg68
td+8Em1balhIWhvSsfDzfR+140nIvFubcEkabGNLI2PBe/RzCayySbD/NFU9wP9JqveqUz/AryDB
x9TPTeqYG9HSRqFmRWnZGWJnIhBe2nlMFG9FzjTOK/scVPYOTd1HpgEnJMADLN+k0d5JqnQFHj5f
DjQs7lNKKyXRrHCdRzZ/JyM5IqF9U57uvCq491NvAz/N3augazgykX/uE+vJjEuuPCwHB0KB3F0R
ZTC869EniIR0JVK/r8BjxNWYF0FJ4DT7lbWHTDbm3c1NT109uFDUe9zrHeHcXAr1qp5gZvkSTUpZ
e6uQ2MRNrV4CGpCXtgefBu813NZFsbeNST25ksHlyFg2GwBJZS2IQCtMrpUxrkQkIajQM/qnxato
qOwN+mMlmYM8TRyNSzE3ImLikC4MqkYzI/Wdvow/Mvr9NwyYGPWsa0tPTsHrY3agOEos9dnn1yMt
+HeRR97AbKys7KXlm5/G5Hb0qi39F15isRphnC0bT7w+nquuQ0xlQZhs9GHglNhlxXSiIqK4fSjj
ZC60jTuX59wHsH5Ga1pnpKXs0j69jvDj4C1xxifAiuvXZsevNIQwsnfTq/bleBodxlqALQr/lmE8
P9NY0ISZmMP2bnLPHWdrpB1pOgRaa2qedjiihluS0AF1pLzoQdbdrMBn7Wcpt5BtvmiZAc2fnmhe
eyeaE8jw5zmh8jqW1BCupMVo4JdbM4hzR5ZuuN0ErZgUCWQEe86w0zqv29WaeHWN5J+8AO8GIoe5
cSm0YDeasXt2Ko6CWe+iQ/boU4ZO21zCkiuysViTwx6cbzr7APIs93/jp8tU9gK14Va4tQVoEm/J
UONFapuRtNfIMNePku5Rnxhs7CsKQyQgXeuh7J5AOcwfaAd/VUMwXWVi3PUC06824Aq2HJdZq2Od
rc5fW4jS9zodVVJCOv/qegG36aykdIfkOUrW0eBkn3ArX8tuRHMXtKR7t3IZ1hZ3cuB/+3Zn3YNC
HVPaCi+ZP3dAWcBnCKMyw/EWY5lBZdDZl4HGgaSbU8Ylf936WM1e12kQDTCs9zhvPr1kSE5t2f7J
Zj8j8gQYI9ZQ8TqmrDlE85mcdDBpo9EtSgLlkrFnVNC/l7hq15FltnvhgBCJqjQ65H38+ZjZ9EYx
XKwuCCkPrHzXFB6SAuuJkKwnTflIfhHOLfJZNt55MFdYHk4iYixhNvLP5JTGkxFan17/PUk9+vCj
5hDP1VI7M0MmfyjfW2faTvOhkFy1nEs3ThmwEI6l6DyNsb/PC/XFYHrcKxljc3Z07ZB2MG1LgEnr
hKgoPIV0xh4NijJLxUko8YNai+WVSTGCH0mY1Hwljb1WrBWOtRPUMW+FACpfF3nA0hDthoTy/qFC
fEg3Ozs7pugn8VCGFUseOrGgdIqnh4Zz9gcUbQXlzkLzrJpN7xkG+Z1h82Ri+CpkiFDJQyjUj3hp
ky4qSSjL4pWaFReDQMcTJl2zeWxjvEVPabwtrIQDaeSlT5M6ZLOMuI4ouvqqe2MJJaQdlxjirXn3
x6QLMDVCRN6ZbX9EhttSoc2S2bCeCSpIj490KgpEWe64elyIcu6WglTgebzWXOh+xtAkzuRSmiJ/
CsOzofvlqukjg4qCsQV2ycydtb+jluy6AFQ8Qifvn47c89E6+N+shxyOi5qm1Dx97EoUPwivmn1o
ynNN4vMG5aH9x7I5tJCqrsVhQFwMKP+YOTC9Tu829na1SFriPXriIs52SXBIakTN3a1IHGr1D9vz
4osZ6eYrA/UPXx/jCwB902vdp7EzuvXUelegR0T/tUq7u9Hn4/azL3WPszcV5ofu1sXF0gEcPWoH
XFH6OsqH19ZJ8h1NRZJbzSq+lW51NyuCQ1CF/zjDQELV2NyVJihDomc9zzgczIL6Jsarj4zLuvT5
6XFnmogg51mwdyAE9PhYfDSuRNHm9qWSMAEfj3PRcdmT6xEyGg5Pjyl5SimOrcLFRoaOeNEzDF31
boe+Yi6SiklcGUEgltfea6ORuwyxwyY2zPrg6x2NQa1Dwz6vMAj2+1MwjyzjhjNO7MPJirQ/eTL8
CtbNYKrnWpPT5SEEf1Qddgo98J9bqpNU2AQHmPau61vrAGOoRIKIBdumWX2ohhil9/y6R6WhI9bJ
kcBYsghbDJD50K38earfjea7Rk6AVnR7s3DLUyUCED5eQNtg1Eg76CDXi5AbgE7SmaMQwad23K9J
1DaOhfIId7UoJ2qGXkscYCymNJ6v0xC/FV6YXhgfAm/W++E0xzIVXXl8bKuDr33ow1hvhzwazp09
ovKYN6pmoGKUKW3OtmrsI+z754RC9/J4GYYiUdXgKIfemkl4WHTxc9V7Omk7Tr4GtKqyvNskkWud
1KST2STcaB17vbsJ4shehXkjbv1MYqYcyCYdmdCkVo3HAFdl6liYZopN2W12idbZtwKzihy1Lwnx
5k0FKzmC15J2W95l5cN3HrQebR+RDYR8aJck9rsluoR93xouChPj1UzG4io5suruGF6L+W0QHx5D
p1tiK4YhNboMNd0RTqF61XFNwso+G378M/+nbBdFbOs4z2zc9ZOvIFrYyon3oCMBG05tBT6FJggB
wedB3MPGjG9TQktaVCdWsgTPcVZsO/JWaDgnh5zprKZF1mvd7+M8H7eVSl9RUzOz8zBNBHFgnJsi
axZDWTsYSaZgH9JoEZF9RhdPQJHDYbBMVE4O73RK4zY9QWuaux7YgKY3N0NjVQZPU+BpL1kV8U/k
Hkt0j7w5P45pdfvMRJA3azND1Hc5GlK4Bv2Z24McXjUaq9yHfzcgDV82Vpe9eHp1UiWaVoH4cZ+V
Ur/UsvjVdAEGaiN58f0xPidpLGbOJBRTLSovttY9K9jEa59J3BYtigCkbjBREfFTgkvhpYxeqZaD
YwOB7j9ODd/fPE4GCPdIf9UgToBNaIDizdeiEWGEdOIwWvc8Yokqih55XbjLOEkuTaZre50F4F9x
2GEr2GikHjPdZGMKIQ/s6yLjJMpsQhPDuNX7jOJJjfVTDjrl3zMohP/bgpRZFnSwvIaBnuaxXD6C
2B/XvKr7fBOyZC0Z0IRbP7aSLdKENXHXf+Jalc8GSew1mJTTozTyAs87p6ZKiXtCzygVJi6lx84Z
FigDZT9TW9njbuG0A7PZEBuOJhoDy8yDMLvzSeEWs4smkdYt6UbidOLQOfuDIGIj63YUuO2qT6vf
I0mOJ58h16MAeyxk1nuEaWrhZ6M8uDWVzXyAFw2tzBylD7If/ZLPQnQAJ8TLIO446cF7LDJvk9Yo
rvUmGjaPQxzOEn0h6Hg8Sa94c1CbCdG0xyo6eZOG2CVep40gKVUPTkbmtHfqhzNNlUU325B0jcaL
RIDGkM/XGdCVxTasz9Yw1Bv6UTBHTdrJ4aBdE83Q1rRSEigshzYz/j5K1awtDrGW9dvc9P11p1/i
nqaR1erBajTMYh4TvmWpi4UlIuQTiR03Yj5aN6f4lbMdrzwzYu7h5C/24LbofMndMjOLDPaO9o8W
x19GYHcfZVODWMU0RcrBMwolmpduGS5xJnyTHJ7eFNMlSZwy5Ql84FKkwaLBGSbJAVv4qsk3DgqO
7dRN58jyp0tvVt2KJOa1wrAWElbbreoGn8MQviStmTwJ7cBg7dLKJPvUEJQs7GCKjm07cujJqEVz
phVBLMPrUMFr0wP7h1ANMgzbQC2GoXi3B0JvK1oDOiIo102HQx23xYo+/rvKqtknOp6iIKm2D7fd
/0eC/V+SMVwMn/9nJBgyGlmU8n9gweZH/MOC2e5/+TNu00dbxIY+51j8JxjDMv+LfAsub5cgFdNz
Zsf6f3IxDPu/qPl08hgM08Rjb8MT+w8ZzPovWzdtA46545iEaVj2/wsZzPmH0vhvA/DsWPWxndsw
9oQuPNCA/9O8iviwV9BAo0VEhO3G8l6JgL85soLLUEDOGBmFbRjFbM2+aveOiC+2Vw+3qq/fkg4D
RixUty2H9q1gZnvJVB1DOA1fkfJaAxgH1l58GIX2g698lRgRc/vI/sGZw7jJPvisibiN/VcdMDrc
TLxhWpJET2FqASZjzrg2DXIt83QwyHb2k71RCqa1U2K8SG6Ns4lH7PFVW1r9xY8lEz/CZ7rc/+g8
JlxBlm/whTh7N3ilYUmDs+8i9LfjdHEH572l6fiawkIRNXPtXHnfAr35a6+K9Ew7lOHo/KVVN/3J
4vy4mB/zeDB+JHHUC8JXH99RJxHictsNNkaVH6ufUHH7k24TsMtigcPQqxGSDa2hUrl/i2T/pHPg
5Sjfbs0MgjBxggiecX4aJgSMvuNc7mdnmZrGM+JcyJAy/93L4CevmnDrIQW664hw2N1ING5rsP49
Awu/y4iILNofk5+7Vk5F/lpT39Ocbjl1oPzBhqsdW8ft7oIT+S6e8n5ZaBboDcKo6/n/Z/l3JWtg
DI9v8nVcoLlkopQUB2aF6uIn5sbpH8Al/xrU6GBLyvV14k/f1mSQxRGCRzF9nr50NERsk7XFFutd
JN3vvg7++DFhklIN8gpkeJ20xrjJhBRrw6DwiWczp+WRsWQR7wa355CV4azjie6l4ZxVX0erBl8E
43YzxSmGSEzLngsvldh2nGrpldpnNojooHSwAQrtEbTMXl4yGGlsAOqtpvnA0CPXsV0OgjrCpsjx
W4IA8F/GOWwYpX+6qIkoaKJ7QFsTTe3RGCZ58CeURx57OMmWwkGjmNnhnw7sQppk1F3fXujaCyv+
ZbtNekTOVqBdC0mbJoSB7aei621fs6DSSB2U57wdyl3Sm0+D7JjRCPnszP1435oB2dpfnCIU9Eb+
FdIXbRHkLfJhMybIPjW2kh4fI3tAQixcElF5Bu0tke1ASlvZrDsfwTdzgN+Z3b9xpxtIrkhabOO1
1HzOUIjHN41DdR0V/Jk9waFXCVqWbk+GZGpPzAh1b2GgBSrH2Rnb0c5VuPdRnPzAqBaMtheo+a+x
yG9Iu/RD0fwIW3Zzd/ylEOlr46j7EBYH0soWrl5VjNX1CSFG94WQfGfE7s3s+3s1ZZx0SKtICw17
e5osR/ce+/nJEvkPzfJsY4j6EMcjShZNY1jVHsKMd9+1tHvdXP28Pgx0YxGRV4dkIA+3QpK1KDlN
OzJ5AcMPkNRH0GBDFWC0vhzL5k+SFe81ybvMIU3vZX5kPulHkac7LEg7hgCJeCkK5a8d0/wOK+wE
3cBo0Vm1mvsLV4YTfIJw3JFLgwkNjlegGIBCde4KZJIV68za6/07xxDAPnBB8W41mkUGl0cVXeZV
snAy/RXF6VurlYjwUv2XCAnzqwhATT2mIcATukUHOhZiwR9UrqSl1PkVaBbqvL6AX1TqV0cFt8h3
91laS3QBGGFHmDO1268ZyZ8MP4KJrmE7jAmDdaWy6JdSMonQxpMVA7nQ5+YH3LtW9m+IUZAJT8m1
7sPnTk0EqqvbmLokdMZf+M82nrZUI/7FTibIWjxMn/bdTMsjzpyjkVdbb/Q/QpQh+BFCTa5CYpMp
l2WyjJX3mVXyuc7la+uOd1Prj+MQfPZoIfvIQ0aDfZRrbz2VPHPrhwuJ0ltF9TYNP5ph+hChf+tF
BaKNZVxqtAPa4LXUhlVRpj8m6ZoK9ME2sMbtJKJkA05j7gIctSY5ly61XgRw0FPr0e4PnA3ENse7
vMx08SdyfsrJeYltr7uPg/ojMdJmFTJf/IbbvIHgn0FaFHU7bRqoCfQL5m+7c6mtifQjBaqQ9EQd
NVIqmuQNkZVD4hlQ5K7nHkG2/e2p1wF1Fgid/s1HJgUq6k/edAUhrFoMssyj/UYkXZQVi6j1FUOt
QSKfTJbSYY2Ng3Ha2cy6SrtFqKFG7mYVBC3xPxaZPHZdHkriavUpO3ZTlR2ZqJP33OW7vORUHTBo
XIxI1BZxarlrSyTDCe1aBBve9cCbQ5PAKyHi4K2c6oYeW7V2yD1eqgmyFGlPnKnIdR0LuuN1ziRU
j71DY8D9CRAo4QSp3mK4dUvJHgXGrvttRfzF+lb+Rn9BhE8kzRniQyjo0AwUp58Mlymlo2eN+dVa
D6pwVdNXwpTBXmgnNEl0yMJiuHTFZ+UV2C2HS2oOYI1cAM3ca+XBTPXyoGU2edwJtkYVrIOg05cx
R9x9WGR7JyydpRIOSVJSb5Z1WmoM1tCzxo1ipm+UwyqAjLTDTJgu3TIOLnmRX/CTSIwmlMl+6SXr
BvgJv1mP/LSb0rVfU3SETmSgzC83rsy+OKG1pCGSQOrJkYHOgLbI9NHbEuFapAizNUQImWiYtD6L
Rps4VIn6GCXpNgly1rl67UzWGzPRCXYz3x/03AeNOfFUMXLYpOhYewnImGX0xfQjoTDgY7MOXlDq
q1FWxZoE7/igtZ7YOYFbr0TnrYCX62+D3WR73aZd2FQQ+yyr/l2WhsQHEbn72vGIG5qYbzbF9OUF
KYRJrfBfg7z7bUZSu5RW05zyuawxe/cFrJ242PZUvhYV24I3DuL0+JLMvaesdC8gNiGKCvlpOJX3
JPBCLbpmKne2WSBO7K1rqU/l09R52R5QH5qJsVrLBhUkN412SxtDuyHl+BaOlx5YU5Ibz96FvovK
fwy3rSJ2uPAtwIyP/yn0cVwMTm9vBz/3rqW9ZqgTXEy77q7OaJzGjpzvVAI3XLjKhE9lOhvshM3p
8ZUN4vCID/7kD9WlpLW8rlpjk8YZ3QCCksKjmD88Pnt8KPMx5PsTJotuH69o5dLqkWZ07GbRXBe3
nM3mL52GJg7CTOOJU5q2+fct878+vu+/v8Si28/ax//5uMe/o/H4zw97/PO/n/jfj3x8ZrQuzYW2
JQX7f/+Ix2f/fp004WKg4Aw7nYD2dBrWrRfETzLIkUmHefvcFgGdZ8Ow7m1t2ssyM+NX6tBiWfeu
+pV6oELsToRvvaRPKqJ4eO9hdQHsrOO/OCb/lIlpfuS9hkg5bL8GkpzxyMU/w4AtRgYu51l0+TnV
gVyUyal3a2wRZI4qrOp8AuKcGRQQNl1nMhAUxk9I/1W5VfAlfeMqTS3/7Ov8d9gn+l9pVj8y8Cmm
EGDgIUnVm9Iy2uk4OBmvJ8ky4qW+Us1irSFE6aWkl4x3OBPP5eiaq8xJB2S+GLEL4otvAwPrTRbL
mCa2sDbCC4NzPlRqa/upe6q0ES1hjXiux/i4TxPhHOyee6upHbFPR/gMVZIEOxvA5KkBurVL8ik9
N7yIbSb94sLVoegZy+7qNSGawQSjT9BAzRnj3n8KHBYc3Qyyu5on0pGox5fOEvhynEp7VSGRbUiB
u98qnVDsYjV5k0iJiIeZ+j9hMn3KwZEf7NgvqT8g8nPss8vl/q07OcomGxfRZHBSKfOQgJr2I84z
8sr8xb8/v9AIEK/x4/RCW5LCgpuxGMTWQ6D4nSb5mZOm91lM6YvnN/lHGxgfOfO5PxR96QKvoXxH
4DksmqIff5vFGOCMbuJfdVLNiA5pvSQeicg43Kp7pBBoBXocPSehL9dtZ9i3vEE5CldpuI46FeZY
Jc1Fo22yVbFZnEeHSKyeEfIpNRuXEfQAKVq09j6J+wxBmDIPUx8U+9hHLTR0OScTSb+YjXXcEpQD
eJajNbPZVrsYgslkNHnpbRrA1UUqbxmZAWfEsmM+F/hwgSUXcHbdiDiQKupeMYCkSw3r2C/8g9bC
wE77BmCRvVxJ713MvEQcBf1fj3RlmmryM87r2yRC56txsoMRi/6nqYy1EwLzJQkd6FUawcdKnfW/
v7tMGC+YsOElcgBpqihCVZlu9A5iuq/5B0i2wxfDKmr90vuItfTdd9z8r2NYESOD3njnLmoAqcj0
zQuh96OeMH5FkJ2WWm7kr1aXsxKUyr07GjWpLcvhuZLgKo0uL57s0OrXjROFNwO13gbjKUt4l/rM
FGLzzBVDlhSenVPWumqH32E4TlkEnC81xoORq4quYKHPYNby6MjA2sGoo8mrOm87pHV7jocu3k6B
xrkvrOuN1bomHEAkh7IJ/JvE/7TuERY9SztsEa1S+mtWjdimH72XukxqziRV9Qs8BinMpWP/1kO7
J6QG3X80UBBPU+7+aevmb9kW/Uedpfcg7eKvrEZXlU7iO8aFOTgCSyLZ4MvcQ3/Fovyc+IKWQfHX
mpyRbjmsDFZFfFATh7hI2sHP3HFwhzH7pm97cfAXfiauBsujc/8OhvsVq7r8w0V9CM2M0vmOJ3Mj
FEICxSj0GfgJIklSKTHl9P4OTw6nFPAbt8LG3OsLxNYT2SyQhXPPezIn5T2xyVEs0axZP77sdVyC
Xt18ND3N18QjcsYMSJ5IdDojhBh0izT2mn08oIbBRtye/Zo3IrEZ2QafQ5ub6wzkKZceDDTmWqeA
zv3J0/ZOr5tXbAtAY3vgPK1TBU8FCdZG4DKjT4Y3x26T5RQLY4fEq0MRfla16Vyb5EPXguipRQ+w
j13SJtqqkk9wqJbTOCFmQAZHaYWBAj49ItA+7NHffXMaXSLSri59UjhPkcARouw+WOASWrBItgCh
YsStmPZVFHwH8HESD9m4xKMvs0xetSIsnsbIHjnXpsamofgSdH8lv7rnsyFr0D4w6GCxqe3k2/Gr
HULi4ASR4RKIND81baLdHh/cejY4KFPtWq8bj+xXv1CZIKXPR2DBnE+pGOyVZiQSgEVLDWYY9ODB
FBh29VeKqdm7Wjdpi74eTgNJKzy7faSRbTyF8wevVuvM1q3LWMZiT3DypwZXBqCGf0bEzeIjhvOA
LtrFWnZyfDd9ckjtLkovAItv6he9CdBJ1Ar9c9IsPQ7bC2lEOe8dRgKaB8v/Rdh5LEeqRdv2i4jA
b+gC6WUyZUvVIVSqEmZjN56vfwOduLf1Im5HcSTlUUmJW2bOMRNUuQ9tObU3KVjxuaeRo7DLuOpu
ho1byYnxg7UOB+Dn0xpCxiOK8RAiZMFmfdVAkfLatLaZBCzDdKTOOtq+IgZq2HBMQu+w74Lwmc2l
2c9jg+29hussuqa7aUg0QhaxEw4iww2plW+DN7lAFre3RFGLnvE//11MzXywBUHsExIdrdsugl6f
Dm3jSvY/jQynHBBhMQzyBsZIndIGaZJRFMVNo9FmxujdG2Yij3Kh+4XrUUCzqaS2V27chADxOPTm
85oChO97VDH67Nm3nw9ux1HMexxVqtkZY2pd+7Gpbpinx2jSmGD8fFpYAFHEbL1CImx26/aOOYP7
OCepfudRbez1WFI0TGzBcPkHiBWawDQwd/GK/JYC47pVilF938y/W2pXcmr+5/I1XV+i3DNDXNzi
gP55vPq+jaLYA3+aMKGqtruBoUnvtgjjJda86qyOXMIxAoP5fagVizo39QMeSxahdzUoI1QYYKDH
G03AiFJj9E6mmJ7qQo8YT3K5Ku6RiP4pqu17hS23z4b6mrftlgTTuA9Ea6M7cj+drFa/UvZe9bzJ
QjdCLoIIssFuddGS8JpMu2xb+SVW7yLMg6sg3OnecYoKA1tSnLqZWRb+0+xXxwQtwBK5vqUNSXWM
ChlmWmt6B6PaCItJpC+DHEQIX6pP518ay7aHfpAsOaptyTehxjekn75CFT5PbEIxHAnvmTemjGKn
Wq8z4bQIWi9O3u2pVxiXSPUJlQKLC2Za3nZrBMet4qhFUUTfUIbu1as3iY5k4ZOKxjymIzejxWT1
7mnPPFJVWC3jdJqx2J7Twf4Q6GByhStY2FoZ8ZDLTFt7N0rzalrkHc59TI80XvFyyudSmQbqMduI
6BCoJc38vMqWh0G/RG1RoYwc4lPn63NAC9k9pPF0mHmPt9ODZsZIU7KpNgi2NMy9Dz3CzfLPagJQ
swzat4TkerBGtDIFnsVMLgggVp1Aga6B8eCX0NkL6uNmFQB1s8q+R2do3//8V6VndHNy058lxOMu
HomKtYOXj1P1E3VWHTTcr+5TozzoppMfy0Eab70QceAV5XLJ5zq/z7K2CCyH2FlMH7DXG7+P0i2j
yDe6W116f7vWFswO7J1MjNey7LDIzczKpuofQiZm7LAC6CjnEX/xFK2FfLb0L18YDpGAjfOUJfJ7
Loy71oCKoc/8bj9fTpc1P2obnHNMYogH2+sbK323t9/VJ9GYLVjt4g0QFbfpW5J3AH88kyHeWp5n
Ck7PJhN6mHAE98lDch7Qce0ZsWZPSdbjOLBb7T2bLZqNrDiMc9Xiq6h+y9X6Kw2hQBUPTVDy5cvQ
gwlbR6t54CYFvibz45OccIb7ids//XxAF8+m18xDDQoL2ReretQYbkZTYg/7MmbZOQ5Nc9Qy03xi
IndomnIMFQE+bF71UFNN/+gWDSOjYY13C/nX6Rg/Jq06LR1rbJJSjq5tFcifSDxbiHuKO+7fCzFW
dQr5gRPxhrcx0lfNZHTSYoAEf5q4yxFlQuYW+kH5M9EURXVCk25sINA5QFWYX3MmeIHhlOWHpmd+
lMSFcyzEV6lk8jLpVKqTgoxP3hxzGZoWCw57sOQ6oswJj0fdjPmRc7AFuT2zqFHMkeqa6smLtTZ0
Z2u5Q9BbALYJBrqdsY3hM3G/CKbM6S/co7Sdgcb2cSzSP0MBqlHPqg+ZxwxW4+rbymPtHKOxu6f1
7MMkc1hKMCykt+Dtj637IUaiLTUHSABO4Dq96jLOoPJkf+HifPaL9ZZvZVCXyus4IPIDFlgwVG0i
zWke5rKzA7cirLvxegKnObS7pGzo80bs7noZQ82S5qGB8RQuxIoz3AQ+j9tt74k/1JfrZjBKohzZ
jeMhx+vy5BTnyTUr/2S5mx4Mr5si1bJyGhZmrWNf/bbG4q1ftxIK8XNtos6SNvJu3XdKaG/ebqoV
AzmTWh//KjmZMHW4wzEzRXsOgQBP6XVm+Gp1d/5qFI+t7XuPqUaQbcU6jAivG8cq8pIy/rJwRAfo
6j1aBuztsnBOo9kgb1IngxM8aBuK4RlS/bFd632uLLpzhSEhJrPTkSmSNKlpzIfjEiBh/Vugr4gI
WuSQsTHirvdVpRQe2TZlM+CK2rXHVL91MzZYI6zWntVduvT9ud32C/ZIml2+glqal72V9jkV4wcS
vhqtBYZmNxsZA5CXkEF+YSAGkXkTSbiM08N6uEH/b5HVZy329/3Ql2w43AZ/dtHtYm0/EWx7FAYb
PvJBH1sUYeEotA7G98jaAJ4HuJk0PieoodI0/xsv8I9K2CANt4ipbnXU/KLZDTU6MIgCycRtUdNB
yTAChvvvvy77wfDGnV72SThBnwUvh9rct4jlA7ZK54k4opjvTdkiZG2mqO++aS+8s+q+y9lHZCtW
47H16+Ukk+TJn0rvCLRpT7DCXWPQucv2aHpiiOwEWLSa3mZMO6EaCIbQwILZNt1Gig6v8H75zhZy
qbNHKVmCCLEYl9mfx3Cafcas01Lj8WGdNFr1Ee1bhdEpE/MF8VrKU98MuhHRKn4AeWoGdh+aoB6b
dPol0x7OCZ3KGVNttOrNeNbA1d+VaCNlGrsXr+3MA3Otik3k/MCR5mmca8Pjsn0o+/nkNCgnzX55
lG7W7Kh2l20xVF1yWX4IJqCcOHjXmti7s9H5eLSY1yXpvVNpJe9SVNlZZchVh5wHfFIkJ0w6TmQh
M9u5+qhubgawES/VYdTKN7PT2BryhJdVgxQD1j5XDI5Qv2mukA72BbxMBkEwM5uT6G3/vnG1G/5N
uifny9Lz9UXE5b079k64uIu7r10UaSrVj5ysdtAarnVolpXzwdDhd1Z1fCnNA7dc4KRL40ZuPz0Y
Pl7n1TN5sBeMaz3rLNGIhLkiU6PI/GdzRdtKsgm7u+ZjEnZ7Xg0mEJBRYRvnwiL/WYPsD7T54iem
xiTRO87l8lzLBU1Y4f5zV6Y3eVEeV5k/YS3/dsySl6WmCCtmGZjrWFObbO8C1zdIBIkfen0Vj2CD
vpvRfacezT+YHn84HrrQptIcLm97PfXdSLb9UNK0Di4M55QzaRV9daLVIeBAVZJnVecfcs+bnrTW
QnxTtS5lPEWHbuA5W7lZ8WBx4rg6ETg2ndo8+ayU2Hv0tMx6dMT6FAGcSuIeiXr2UOilES7s+iIW
L/XZJVFIAGjUu+kgNYwzeMAArIw+4n9ontFSu7DEQARf2XgnQVKCUxpa5URGn/on0Prph/VOh99+
+EO+nkbH0SK1fQpM8q9tCPuacv/873/++Xrl4vJ2BZZ6L63SD/nbrAf/rSqHjxbVNbEA88PPh7K2
54e4zwEZFgmabTEyR9u++/MNnQXCqSl7Kqcsuxgit67M8sdXV+k34MojK2k+o+77kF3fPIzFOL7m
bFwJVBLy/ufT2tWQb/v+Bo8S4ytjTQbOqZFcfr5r66IJBcLN3cKYGo9n3T8oSBH7ytb0a2uAG/Fz
L33mD3bClNrnVVTA+qza7X8hAi0CFxviJyLzV5Bcw1+soUeExTaLNqLJhHJ5muT1qVnRAgA+h6yD
cvgfsTLbundPalX3LbwhdLhsGeQN2BZVlQbeCvNq2z3XE3lnchjTk+8TId7A3npDPhHvp0bZu2lt
1Fvu2ni5V91AkcF3dYQpod/RfzgIXd9Ki6Vpzljs7ue7mTu/ExHdPA5zDoW6WsCnMbv5j1wyZEn7
kuru57Ch45K0/UXQlXhhTecdLM0r2Qv+Hy/A+9W8pK72aS3q//sTpu0nxCX44P95gWmXgvDy//kd
uJn99zv87wt+fof/8wU/v2S8IEj+31+yt7HgIjYumeJ4/V6f4dKYVtI9p7pePFmIQ7dPfj4Ih6Q5
fWbW8/Opo4/yfnCm/15hiQ4Zc0XliS/euvy8QgMdfBQx0xf9f38I2WRRqqmR5oSfa0CZYGqmjdux
UcgvfPfaFWj/t5/284osmwAuD2CCfl6hYg2AoeX9/fnmzweYHO8Vpq07bnRFoHCZXWByKWa2zMmM
gchoqXPsMgosz+zjZ2+tCxxgYj2426cWMKTzYM3MY4jIe/a7NH62h8jBWAIh3psuCdlLIbkttNdF
DQPUAHZW52UXDcWgdj7eGmjPL5Bltb2RM3fUZPvS+v2zkfDYTNEOj/HbhA4WzYTivv9Pls6yJ5+V
ULpbP3ofxjzVtBsEoibw26RdfmJMva/S9aNPhB6k2KeDlisxWO1mCEeHmt9fdmzFr4vQIWj57esY
t0FdoNhYzO6pqwFIERjFQz9BK1xlaeS0xAlLjZHdasQICw3e056I2SVmEjdoBjA8KPAYsN4s0Op7
L0Fo0XfZdViR55kz3JjYoi0eP9vReWJRY11YFyNjLPRTxlNGZiws+eKYFgDgYAYdPeWJg1fUu27Q
GUIXXsbTcvJPq1Oe8JUEKe6WQ1PTGFU2RtwVzMY86Cn9d9+fuJIfck3+023CULB9gaGaD+O62fBB
D8LpJwa2n7AiqhX5OhDvh56B97koxMPPZwK22QU3ATQfFiZW3/xLNJn/Hq1sV8Smdta8SK+myKH3
K/vpYwaPv5s6jrP2J90qQ4W6gW0Np9AKXFugZLnrFFikaXVDsKZIYhRHVteRZImeAyQUNt0cIzei
4M+0LvWbURK7lBAlsMrbUMN/av9RSKNkgRYwZd/6Kt9iB1hDtivddsShdJow2YXMpGOquvmb4vBY
zuOr4+tjlNusHZgggsAcSXBjXlExFDcRLgQ2snQ4wqZ1pKfxSdpYhRZoyEZ6LzEDTNozdKbiU+by
2suJFCiEGcGAlVDf0qyVyZKr6PLAUwsMYkyQ1Zb8tDHUGtegznL9E8NMP8Ak+qZLtrMz51eUJSZ/
ucNbb5Kw7n9x2SxBh2EM1x2yYXOxTz1pgxS2d+ngf1OgxDv1UUgvYG0y/Fm33XQhSCvrgEhnFi/3
UtqaHscOWQ9NVGW9d3H8FS7IKnA094AYoePsUdkhxca3MaXzhz7N7Y38DNhxKXvauhNhM7BrKWMV
prgwAunjxLDdcY/aAKfpkE5BmzMT18r0aCTTB2w8xPgVHqlMO0zwPHZJssvGbZHRkofc0zDuWJ7E
QVJXyKvBpFjKgBmVDHtKmZc0bXZNSkR8LtN97blsW0owMqnFkklloU7EY4REh7GHPfG2t4+sjA8d
ENAdKI+vRoWr7+uRt6pXZC0C7USqB865hHhz1y/lrz6Xzo3MBh31VkYvOLWpJJ0djPNSc6iHYn4h
OsMN3EEnoDo9mN4CsXpiitHm+hMO+TEAvhEKA0FYM5FEMDOWf278B2x6EhtSwoVVeue4grxmKE6Y
LhU3nBjMTyZgcBo59GuuPLzExs7z8yd8wdwfCX0OPIJKhOKPyvrcDKXWarAb/M9h9H7DEEtC7mhu
4GSGdmhFDQJe5DtL9HC2veLPMrPcEZUmD/j+9nPO9qKD3nhsR1q0uS/vetTxwWx2Vx1qe9h2jGc0
B+6dy8xsaPG8gHou2vyUd8tyw6517s3OiSArajQSebyruFZ3OefC6hQRWzOSvQAwyYS6WQer1rrY
eDuYnKXVfkhzqVH/ALQc6c5m278qzTg6VnYvYE2zeqfnFaQ0apUF+1Gi1e7AQHTxUOGIxb5lVeY/
u+Sxkc4mWD2ut9GpksBJvfKAZfCkpgQMom4dBtJgyMdWNpUN98eh+FNmAKcHfb2La9QsWbopevrW
CkDn5ApMiJtsBvJvBmyIxVKXl8BF35Um2F5IcuvY8efShkaIy8E40/8DAH4fmzPAcaYCiBuM7CFb
UxI9lCClUZdAqJhh2gtHO38em2U4CG3+HSdHB1w2wBEJ4M6qZjYBwOVc3F64LRmUa0JaWGCt6S5f
CNOOL7gOmv1kxW+p4NbSFniRGWjAfv/rOvG3fjcOPOmIinXRYJJ3SpOdPjlrnUamadyrPubugIfU
mx0oeb64Mp/IHnzGvP4DMxu8JZMvo2JBnaUDLiAuHYfLdj5Y3pFbBPff4hFLM4ncKWU1lNn3rlDf
Fhl9lcsjNcuSXWkQhq0sfwhUr911Wv6uxb2GnSM3owKTB8+gNdJhFmDO/cjcklt8sUKrIwzdXX6t
zsmpqpNh+Be81uvRTMbfMVwLMvfw3SsvTBnDNH+rWB2I+/kTF19L2W6J31BrXWs+KgvGFgmUf61C
7cbhWhKzhL4IGtuyzPiADds5eWY016bGyLycnhj7j0c1iCys4o6ocdeYpsBcPPPkQ/V7It2vuXJv
C5dV4iXd5M97o0TW+t/n+CV/NxpjnZ8Xm6vBRNXz7v77UbNp1jtlqnH3892ff25p0XEkOEJ+vjRb
04iyfv2atl/l50v+BE6UcWFy+O9fMHTkb3NpXH9eIhp0zqhE9aD4+W27zfjjLMyWfn66RUjgjdRO
Hhu4HHJOIicpMTAgKFm8BNF07v6txPgXXMJzVshrjprGh/HXLH87+D8s7oCbJhqXZ2LhS2JLTa44
GXm1bvsHkRHmIUuT9V2SQFQV1RORFu9xlX0krsKPo7sWm85QTvJ37oo7w+CIN6X2Z+iZgcMrilBE
ywg1dX7JofvHjFMfe1dGTlV8sMP/lSXzEz1GFLsnNiA5zDfScXPpZ+E4kwShR71Av6GzqXlrRHOx
V197tTWkfY7r3jxrr/f1XwuddNXA48eA+YvcsVuW909Nlr340nsdllKPrCT5mLvmOKrinNpumKzw
hGHBPTUg4/q0QG6pps++eyc1jlka1Zc1nkZwLUEH5XzngBEGberiY89O/jT1YVrFFMzTHMQZZAE3
x0xS9eVu+w/Ry3zv6+wIXY3FQ9uNsKh4OhryI0FOy0SP982CYe3HfQ/z0UF7KtgXdhkyr3VfZzWC
8sZ7Yhj/2+zMdw+JADyWH6sfnuah/bJBcHuJArBJt+9U6vcaFy1mf4/p8BS/DLwYq07/5EKHWkz3
zS32+GbnsFvza7cK+1mwgYg6wJiCie+unrP2MFTja+N4fzSHMpH/S+x0tyGF1lGPfSL/aJqPGsNX
n1kF4AvdIREUtnEnLWs4xjpdhZM8xxVLV1UZv/PC4aobqRdjr7GCuiNcx8ZWWQ/9EgorG9GV55FG
9lIza3/jaabI1XWLmytMMWcTctUa4ENkIB0sDJa1IrU/0BCOnB0QFqWJjpHZGn4qAYCrvRPbMqpw
jEdFwONum46mCUpIUTIk4LHMIGcMWsAYeulku6XwkxD5EBkL0LBBC8qJYLOSMoUNQ9jZxsPqNmNE
zsG0t2DEoaWdkdLq8IyX7JGTWQT8BD0aLxZjwR3kavbL26x3+u35dM4ylS+DQRqZZ2LxsdIQJTzP
ZaJugagRPqQIZtbj91zBnMk05901qxsTIZ1dT1rg7HAuzr3TN09O1+ALGlAU5dmNYeVlteRrZR66
Bs1ks6VtGgVA2eJex5R/N5jdJ/aE9qpN036wnOo+TtYAf293jcFXP1HB5I6bXT2+qrm5uhLYU99R
994x2t2PliYehVOVz4g8Ck5+IMmLTwarbX/n9FM3wUBIl8VjBZpJX/lXUjEcsWn981zyR5Zptben
tHzxuMt3bqgrRUWN4bbK10uyYmmg0fBdSLkCRya6dE4/A9DZmDSSaB+8Cf7iPePsS0lEzhPZsJcv
ux1oj/RkK0A3s7afAYUw+PTfpkZ85U3+lddmfXE8rB/dZOCxZG16SvCNXG1j9Elmh3ox5qkfSta6
+9L0WlCW06nuJNSmCkNAou1Lh1Fktow3jcSrO8MpXlh7yAfwCS0xlQMPEYCIAMUWG/BUax9kR/pq
8ZqrRR1Bg0UlhPHM82+9VcW33Juri7LiT40W7pA0YHc0kyUGd0KeVagcgy5H0lQQtn6s4/l5qLxs
vwWPcw+ytpn1EklpuFEz6jzeixZVbkKuBPCcxxpDwKFG/ERLEGNMlZ9qgOzRTlZ+bJzYvBqL8+n0
RcbqoxqOzVT+lsykOx8RTl/kM8N4MmuEcmy6jFI9SG4Q9ch9BmSpdpyqonvJCgxeGc8dd6mKMKbw
3FKNVw5E4x4bSZxARzSjBswvmpw39qcMBnL50Qw2GuCfD3iN9mAIb4KxUaiKuY4cpTYosypD/q0o
Rzx2AohOjGRrJMdyGbMQMxrjfYt9G8yVkMA9vNdMptEjL1nYJnbgqJr8OdJNMNzjVW+clgdb/eRn
LLQQaM8MLR/0rLiY0GuQIATZyNLAg6gRWG79uhYMKEeeGYEpBtpZ1+N0yvVwJpWJDY089b0hd61P
hppIeSlap2/KYDoQBx3dNDL7Tf3b6mQeEGDWJyiBqUtzeXHb+b40VXlyCRZEblw9tQYSZzOhuZlM
/zyotr6fVo9ma6zyPdmsIPMmt0OtszRcHrZCOevfr1kOs8jyPZyjK5QVy4WwaHAPcXBwmnLFTLEx
lET6oGNoKd3pblDqPSsFkZnT8N5nFml40xnUNyvEwgUG1LEHceL50e/Ea8sdKKpKzYcLPxtBoieI
QLqxicoRaVCb+u862d9Tq+vhEMfmcXbQh80l5RwNG+dtVpsH4Fcrdigm2Yn+njBehiRkp3fwqX9v
i4vbTNHyCEZvDAzZPHgx6ivXmb3diLs1SovlsRv97qV1rUtMvBTalfe6YAfAHhl7o5oEKIJ8QroJ
oshRmorSlcyEJU7MMPf9kYd//TceuX4q23mUq+/t7BdLU3A/7ZJ1qoI/XrnQF5Zx/hVPLTMwtb7R
zGK+JM6VXVbZWeK1k1VxsH1q8mzKrplFCEJmgc6ca9pxesHuYiAeIdRx0WCFYhLTdp5c7mNAUeSP
4DYD1kJxLYlBQO1IJ14Ah2Od9CZTz3yscuDylPhvxtSjKRLun4R1Zz/hmJwaJg5jtnk81vpXZviM
/Ob2fk65eGdP15GYCyS1I8IftIW2xprPl8ne8Mdyl7RCp78Ucufj2DlM3fTFiOIak7bxRKVsoDqP
82Pbd//KHO2/07bxIXVYc5kOkU0yic9T8pqPxbzrrJi/KtlO4spYaNZEeiit+HEk0rabZEeOFRAU
15N/3XSYw7RZ3ruEK+jsYeqhy2wJJhTDu5CLte9K4Z7N2SPUqGJFBfFFO9dr/mJUc0ZdZtyBwGAI
ZMcHLxu0syUVdu3c7kiLKdhwT9z4Y4Q+5BKn7Z1drbdSk/obkRBsFTsgWl1JB9ODdzfTyHIcY1fN
eHMGxuf3se2/2ptd13wHdFKfCJrEt1Lmj2bbgJWZWFC7hANZzMS1ZknfkCEygoSXxwup+5FrlbOu
BWls2zuth50s2Dx36O7UFENjY8zlWRpe3WFhD0yz9ch9LH70qf/OAphRL8pHnVlIaMw8tPCNYQyI
YycyJ7180lk7pfOqn6cCromTvaajAoFVpSMsMyMkzOmPO683v2dc5DwsVXtbUw/6vNQHMHjqqfU2
d6OmXUptbe57hyWVyJZXZxgddnx1TK3KZZmWtkAqrwHmGf71JocYsAlxKQxv2iFHxIT+MnDqCRAM
HEHhdR6FZH23EiwfCe0djHhyi0E21/Q4kpLMsTjRy57MKv6hyNJGUj4txGWwjkJHKO1qDFzOxYpA
sNj+kLHFp0WDn/j1XR7f+nkoj0YZrxEZtRGP0O+yrL4GJdSrsmcMwqZ7b+kWXAQAsXFu//I3oKFW
1FGvRvuap+3rstRP6ww3WlHYgYmxj9jwzZ235n04tf1LiwE9EL3jvoyV8extWOmtWymddcOrLN3e
hTz0niqwTW6XIme9ahwFEBFLCnEN9zaz0IKTNjtbbf2B+Ny5Qh95UKbkjVrX/oMiFoD0eOsGZ70W
1kblReK5SwytDvFTm3cxRXyQT9OD12RvNjroR6uz1zez9IJOT0t0Rb75rDfZdzF4zu/aq75Rb2Qw
5dlfMSy4qER/SHTf/RW6y3IH9vfkKX8kRd53LvR1sKlkeYMHFqmBKUZqeGzBt7p0sPqrlTTfttvc
q3KhPG289jSyZoIkxLrbrihI0+lXZ7T39YoEuo9Zt+LZN0Oe3Q0J2yxwQAghssL34LUVEE12SY5Y
nEPlVslTsTL5xEuX7TELPc7IEhAMzk+6XbBAyiCnA+/RmQH1qgbcCcpodr2USnFG2T4ZfuA0ydnK
NBzuSjtaqtUYlvv5AXksbaKZ/83WhhAtzbv6W3My6kSrSDlb0ZSX4yXTSS0cdRyYyayffTN+Mka1
XHq951Fo3I8D42rTEefCK/IHdGnDXof1EZQK0F/XLqwtOm245CbTY0NQTn0MvH0HDi19czdm526q
3m0xobu2YK6sQxtZPvkHsh8fsnLSDkZrNOFPYbx6ZQJXn2fgkiCpFRYacm4fHuAM/tWSuEc7MXqo
RTzZZZ9qB9y7z6TUjHcOJ/hTSfR67LihVdTlPROibpel0xrZuF4gn7kkND11Vlnc2X3c3GFqaO6E
vyZ4+KiRqsorL/99SIjJpC7vRL3N2dpd20KDWuqi+u/7SDABFS7Fe9wglZxYAIamZ64XYfTrxcqx
IM2Qv8KUYgB9nbAv9Lvi4CJ2OI8tc0EbqXmkex5pahUQmhoTDz/FVdFowhcHqCZDiMfcSuYRCFhD
p3WeGBcUgdfSwDADpYpGWH2xSbXeiYWzah7rYacUYzQuAue85K4ZrT6iu2kYxjMK25FsQ36MJfsu
WoC7QSSZW3a74rAu2AcTrhHQhy5YN1qL0rFJU0Wr99Sr7Ig+/6O3UiiBK3RuG8jv0N4781h9LCuO
tvaegroE9pBCw7JeeNCSSu0biB3QKoYdT7SwkeWps788sjQPS1O95KXxG8/lgYCbJTAy/csChRcS
48SdiDRVHstGTdxfrD1Ui7yVI8mpttWWjJQ5wvrswhRDXjFASbSWb87WnqrbqUJwDG75RvtyHFp+
Q1F/JS5/iNH7n0s73KDS0PBZ0xK0WnWOa585HHYXOwNrBW/pbrKgKNRaHMK0f8h9qFuEbN0ToXOD
qHPSDIyIVOThUBZfuZjYw6fxDl0SHLA0xWyDx6WvgcIhY+RwpE/MCdz95NeMr8qbyS/tqCeEAS+N
9dJkHu7atMeTnTm3Kff+YCi+VeDaN0P6HPjwGJHotDwzkJ0v44Gq58u3feR/RCYxWSqIENhcomJl
QN0az/Ew7VwjJjNS0x/tpfrTOBle6ZKxEUDeJPcsJtvJtVbqYbay/pCrOtsJvYf9bD12pGAgqZNA
JtFRK8yIro5ECIIKKcNmdyvG5IxlVtD/eMRd3IZiigPZMbOynA3HCExq8qDRTP1vvBbcicz6nyKT
LyAVrHE5vtv2yNz0H2TkTMl8bLBR7jSES8T+NgHTkzqy1BuIuhoW3n5Ctx3knfu0KYtCFP/ygNT2
AuCNCYIxBb0OgLK1pzcEpwfDN98Wir2d7T+OQLGOcsheK/YKqNOg4QOHaYcsoqy/V0tz0wcWevB4
njKLX4yMAk51c4BpbNAd2ysJ7aV9R+oJTXCRWjsE0b/I5wIUcFhzGxmKbXx5q3loE+2Gb3ovRHdq
7fjVEz5hh97YYSh2r8iWMqhvWh+So0BUBoP5pn6V9rJxaPt75uLGYTY+yct60fTxWNfiK7EpteQg
D47T2pFbiq9az6fAtdOTFZttpJfUOZSHRxAyn0VOocd9mAIMmrAs0L2AWHcs9Oyco0EOwrK1bW7O
WvZcOJQb47BrTYK5k4z5PAeDon5l48W2qq6mU9ZxKLgb1WQZ4hO/SCbTGErG54USiAqDG2FcWXVI
otdbjFsOEqUdLijh1MC8f3Xmp0z0zy5GaM8sXpVW3ReT80TSEcm6LXNB2eXcjVNaUIfqa1b2Y9Fw
YZg2avWBiBgtNd+0wj9lOtJvbhuE5nm/Jof4TLuEx2CZ+hAh9nne8pI9w31vJxuVfYr/YLgMOs9B
v4tB4mhv2sKgxi0wUrf6yQXJGKjymrvZh2YTxZeL7pWlJWh9DG5VWoU5aWvB4kuD7YBD9k2j/him
HmgzAnaf5pRtCvpI64tIo5ZqnjxrN5/eQEVItrNA07tUycsYuw9NAdkXw7A2PAwymQP67jpQmiDU
2Fyf83GDxfcNxFH2QRrdJvgoFJbDhGinx5aiugr0YFVtJnjKqQZID5xbxMT/TGT83Ryft/eYkmti
+YmgbtJiQonxvdUifyCzfhf7WPjiGZBFl+/TOXldV0JZkGyH0qV3FTONMsPyOmyMjzLHieSg8MZd
3L8Q8jYQgKJ0F9uG9jCOVNeZE1YyZ8mtuQ+qzZ+7hf22J7ilJcbV9ZAfEcAeJbURpNvKNm2XP8xA
pkdZttaerQDZy3ZxhMJV3heddfBN8c7z/gQgE85Qz9/QcoSNV0ytH3UCJ7CqCbRu6iNJ0NwS4+5Y
rzTf6FxtGxWhpomvnvwwKHG3+v+xd17LkWPnln4Vha4Hig2zYSKOzkV6yySTprJ4g6CF99hwTz8f
qs+ZVvfMSKP7iVAzutQsMpkENn6z1rdmQHMZ5Ds3rr7JR/s0RL6VvpYtvYAdUOCvysl7qoR+8WoJ
B6R5krK77zXtBZjpTUOhsVoN9nQba8FIjbqeWyX95AmPQp5BlnEykCabebuH4yB3otbw26G7dNxz
gDCMS/SM65k1zIhDx3fNs++VexVp57SIn4Mwffet5oiC+EV57qFIzlwy9pI8MUVQmU1ed40dNIzI
SM1i7GKpOujRsFeAAQ0Lu5Kt4+MPcO1FBXYJd8Ckr+Hl7/GwogzRDa71iNCe0E6uZrImCN2wEJVF
GnVZ3eAw6qj75hYA6qSK/DOtEjht2vFuai9ijK4R6fGLDtAUcUJLkgBfgWXAna1vLcSG0jZv4Chw
VpmnuqvP+BeZkar0IoiCWcnSsBa1y8QSidBiwEXlteK5Q8OUlx44Z4TWub8gJnMZxPHOr7tTDQrc
mpcqYbfLTW1nJ/q9ZzSvWfuKy23XhvWzJMQnMuyvrpIvowfpLSk4mjnsr46DALc3men77vhDsulC
ojZY/iK1eB2DHnxqY/6d6NqLJApB5MazPmrxtvNLc+mTgo7xu3isJL22a53Rvr+6aXtMUrYpUh1a
iAJM7Alg+ekjwJlCfqFBqDH4IZzIitgoGRbthUruzDHdo1VndpqzzbeL6lLZw30GdzuIwX5U+ktl
jPkStgxLPXFqcz51nqB1dfTUt8l9AiNmZVq8qJHgcTLyMNZ7xbKzsueAAfxyrH1vpaEfHfpZBskV
OvYhCyl/lbbeeb6Ng1g/OX5/jNNxQ2YGJVr8aULXHdWs2gUWynNdrhhxryRVuggteHzY7LVh0zYM
iXiunM1QZ+hh4OUQ/vSjBQmCX63BUs5InsjQuGuOAA5PIfSUvJD5IhLR1RbOakIG4hOCtJ7i4Eo+
SMkQRSMqmLl4vMbi9N1F50xjPVwnpAGoTPspahLIamxOC2Pq9ha4SsUTGHIKXoTSawpgZPfhaLKi
a6+khb0gAv7sQnWIbBJ7XG14GLjkhqbatwYgoSC/cp71K0eGCOIC52fg9FscOeaSoWUO1kt7sMPh
MW2tL91Tr3mfoyEh1gdXAaOCRJ2r2lxZYrqybBYNt3UY4oIhAeZOqezb63Dik4zVU7ItkWWeNJEv
oyGyUHIbr6ljvjX8aAxsyy0CyUUzSh8cY7/Uym7n+mo7IRZnrQCHDIYpWl27w1BP7ZWAUOAhhyFh
WrpOlXPV4PEf/QfC5fdIYfJVoKGTmWDZbDMKVsoja4nQhnkPPpZUcXmns/PH2zkQTPV4RMEY6Fuy
DFZd16Qbb8rR+iN4db7IaFvqRmIDCeOwpnu2Ns84qvOzNpejXkLuS8kSMJXwPO5HRrAxwbpYIe6K
DLwHksNow8hwpQVIBTkuDGRaNY/cjR2xmXfR2TQ9mkAGbqep7V4JBmrmWklvBpYuOsqgmnib+X5Q
0v02+WqzftFZeBVr+bhAKIK+aC1Nfzh1SQLI0w629hQnSAS8W3JxndRdYE/9bLXytUBMzEW7S8MU
gIOl3cYJoYs9cP9L/ccQJXdoNz4DT4/XhoGLNOdGmbGOmscBTsHKxNJ8y3ynx7cvdlMNbMAyKpRi
7KeWWSnW7uCaq+Czby0GlCTDmkPKY+DeTZrvSQMN43ASSUKue7wffasz4jYxzYPkqYCmskrC7iYw
f2UjsJYW5/Nq0IqnoWPbbrhUEKS6UPFxncHJPnaG+9qmJTAMb+UT3uaH+qPhBd9ME9mU5hdgft9F
HT6TyH2HyQ5rIYP0ClHadrRIZArKiSs1XvSZkAeB81s0wXQoOE4I1sAAJ8e8f7AMY1o5FnnVrE6S
FcEA47r0U1ZhKEysXqxL0qTczrP3BcjItdVlNOxVdCQVB9d2VV+6jjdAcfUxF1kUEW60prtoMLsW
nTfdWqSjdEMpw0OXndB48wvinob4EgvvpvTkMDUg+/OGxC+z/I59eWGsV+99mhAGY5s+FM8pAOo2
eXEN5xoyBeVJNt2rYSSxxlq3ufdmQTJRwXAMIipuZTkXWWEGMiK0T0XwPNbGvCI7ZeEJEG6zYnZ0
GjkY0ma4J1zjUrb9CqPcDxWApyzQFvcGW/HvWo9fVGLKdZowO7Vmy4z3zWN6Y0acDBUZ14s41gkJ
TeI3durvQEe4MDVxzFi0lx1xtaiS9mytz8rTWF8gM0xanzzVblGThSjaWj+mJaeIXzK9RVnHyF+z
680c7SNyd1z4A1gDx9JWg4MbsjAyb13j1VrJiRiShPxLNxrcfZD7OLWZLplRfFK2/RVaTA1dfd0V
VyZ31Xch8TxP47nrdRIsHMHPLrm2M+dMqYoCy/EWrQXTIss/dWHAzsA/wthr7ARPqZB5S2A8gftt
Dv5IcHVp5PB2XPYeQaiaFYD2K86+x77r2fpJQA2W0h91L185+n6yuwkRn7rlMUVg3AOXmKIQz3J1
QEn5klanToem3pK4XAs2kmg7wZdGnO9QQxaFNbeNtr8OPSzuddw9SiVeTRaAS2YgXnnMizFfJWit
ZTse3PbNTunuiMq+R71YbudQMwaI6abn29EWtvTRcIxchGe00AapCuGLwPe8nCD/rjvjXFXy2aw5
lV06pGVsZMssKW4kM8wI9gC2RCJPrW7v6WRKWmnr2oM95XtTZaap/+EZIEWIGngol7wxsLXnkXRU
A6EFV2sxrcWA82Yq48lOzIsemcnsJnpwBia7NuibICuYavpqY5TVpuiyHdlT+p5Y4HYrrfzdjHCv
l+6Hjp7P9DB+KaE0blU0iw3G/l2eRxDXNPMxGD2xnJkmIiB0BUiTwGFj99veMaEwsdutOeXCKe7I
MAx5JFgQD2rvTJVKgFH9amIpsavp2MLf1h05H/MUT4NovwYkypOTf9Ztubf1cNVmRUhkpLynuzpr
XrcpVQssM6hWeTedglpf6T1nGIv3vdFrxBy4xMCHDtLQmy+TS2hRPpoveWTfpkiftl0QNNvKpYWz
3id7Fs+FMQrakk67ffQC8zlnvrv0s+nVMdK9IXSXCiRqfiaSMtf00haJlB2tSXROtryhyLBE/TPQ
CNDM7MTHrMvnOkGwH4fYeHKbxD4hK56Xd6Z9q8C85hrPb8HO2580ucqC6mcaHaLeCdb8GLe0q6w7
Eh3vmlGpV2Mge4jEFvNgm/xdQIfhUQbiNUYaD/IKvnM/EJwtCouQbZQhsLWja9i0xI7yg7XKiMhv
sT8hL2NHtzZV9pzn2jUMSA5UdbuMUt+Z1+Uw0qvDYLY/JrcEdVIR7RxY0PQSMrU1L9zCDODcHAz2
vmUtj5UTwcSaAeJplz22RgTWtinNlayTXR3f5y4JBaGGZNR37ZVAjjqSRWxHdT8DhjiwkMrKod9q
o6+v0yxY/gohDqSPUzQoVj4+/aYet35NO1wW5uMkbLS8OYkoVes6GyXsq+2lV7IWCJNrd+gq8o0V
W+/In5pVGJOGxBGBNV0lzEE158FsGJZb8yVUXNzSb7D+4w8iNA0klk7QVBlfO9tgRzzHpdmIwfhB
Gyq/5BUjacbzEM5qZz0ZDQePEQhCCtvulkzXnPDQKCKGJZePgFIeRMQnsLX0lz6pk1TK56gU9q4H
UGX7AyXV8M6wPFuFg7jYwTlrGE90lAYpRboj7GhjMm7Um5hILNXRoxI0smxrbdX4ATvw6bG2C2Ai
MYUhh1+m80zvnP3U5sjz4udWzz9kZe+9mF4kE16/TqYVlGMWJvkFbvPVoZI7hv7V75xsZ5TBzshq
cjTslwEg/ioadAcHHkdSU+y0lq/BonrOwWO0KPqD7LiL654EoUbjAJ+acfalsdWHyta6dbPCQUkU
h24spYnUwdYNRLc//aH0N3Wevnppb4NSCJZOSQsmRHWIBGRDpjFqucsC2taMpX7QIdkZkNc2LTOb
CYB3myfmnhgs5AdsadY1CQ+gmjkuM/MhxiyLIR7/SVj1XB+J+QyFnAZBLxK4D/EdqjbjoGfihgTd
XhN0441L1eKArCMy2XI7u2WSVGrkaUyOcwKSDM5Xk5wKvjUEPcDq1SGDPcCdE/crjijzMLZaTnFU
st6IwWePwBLWQsXmY+81+HYQt2rGazzUZ9A6UJbb6ln1ZvhtO8EbXVFyY4FtLWH64Kk/wgj/GMvy
FZxJjiAFF6Fo0xSCMxOIHJka0ZcLrUOfbUMXwiqrfckQ5zUO1CtSfOKGJQTnvufmQrtyi8MiINtX
T54FNFcsiF+COuCBkTl0iQjaQDre15l3m2r1zcAVQ6rmNAcENDRwbKrGVYuKiT2yt0xDoz38+mDT
xnlQ6ocbtLHqWHB+WAStw3nGMOmWSbnGauQwJSQ9ueHGBflFDaibzWHUFB+qoD38+uPvHwDGftZY
Nta//19i/rRfn8sSmJR4Q+A8yCUC2F4ef/0bithkFxo0LaS5gQPpQWSzP/xg7DsdMtE2GcW0Mx6C
qp0OEJSmQ97XP/jdAMuf/xRNgGyAplBqDkAKYuPBG3HImOyYNm5Fjaxi6Z9VN0JMJgWSUSyTksgi
XjxlERDF7Fyj7jM0jn07cK/b3sFMAUE46iGVzXVouwBjqM7NmIy7zlI3dLmQYL6oEP1da/jJJrJs
3nAwemVa0+IU9ptWPOM2NWlkKWzx3/k/WMMgeKsKbxsyOyZIBmEcHYl0pLcfqIs4QLqD8AjhBSUS
bwIz5lAITAvl6lmQcfIM7HQdo314jTSLf8Nhvs8JSfkh8I7wrEFwgGggrXe5pdvrJoMpCuqbIZpT
3mmxpz02DGxO46wW9rMkfI15JDNl7sd7NzfszRjj89AkFiuvHsNX3/STpYMMz7YhGGDtXpd8sb3F
UJahqbP3HCJaBBLhKki/YPpBf0yqF8MhTDhomK5XFgauxGfCV+jmzarCcW/k3Wch8QHXAcvEtKrT
tTIIJ1TkjeakAK/8QNh3vcXYVUW98eqnqPCCOFD3krvgLukbJPsaWA/4GNV2mJvmxHbTB6aR3Tkb
eUr++muaGX46uYnEaizdhbSJskF7pv/2H1u7vHVhgT/Gs2F/RfA57dIo79JJwQ14Y36EEDMFnQoU
auuEeB2aKaRCRvPZJanYhOG8lIAgwfHQbqxQVRvDaB7T8kRoJ1DrVLfAxXaX2BjCH3ZvUZImiUUE
g4030Y/xZTv+RWZugJenX8UzXjOqYcW1wDnI/GTeFvCIGQbSCjEsfjmNeVHcEshNmL04pw6lydGO
4MhYPT2naNUbaUXrsClCYIlinVI1IJ2ax6iYC322nk5cdsdf//b7B6NQz/g9yo0spbNAln4SUh5C
QepZbx4rl/lxyXt6MmvtUsekdwv0GBgGCWV2TLLR8hHpoeV+ZWTRrdoJLD7xZWBS5mWO4UcoJzkl
IgfUK83Gij4WQ3BPXmNs4tjAd1GLNbcMMb7MzLZwGstLHxePY9h9JgYHva4YB08hg4fBQg/prnyf
nURAB8PhTGlNROrU6yd7ImORPT7wqpwQhkzoO45XDqoZVVh16okHJ0xUsClRQMp3Q+nuGt3Ib9UW
P6S2I2ozRMbmIuQ8UIrVq9RtPBYlZX8wvQBeA0yFfJm5/rnIWGSpLLoKT4DHGWmWik+eUqskGtTO
rDz9sW8G6zBKp13kQb0RqN/2QqUkuGo/WGxspWfch4ldU7oC7gtoyBFbrzF4knWtvI8qY7IzsRrh
ggKXKcC9TLOVA+/aoqCTlPGrML1PrZzcjcoPrgrPrmY4B530SsQx8qv260sTqa0d4IfrqJBdpS/i
UMs20xDJPYZM1GF5t+698CnOneFs99P4PBVMW4j0MOz+MYiGdFsrBsLA6N/zdMx3qL/ENouG14j8
hiPjFiIqEyRZYy8PhKmpVTtLPDpCacnBAOpml0c9ipa9hHGdqXVSjeuaOIMolD+LUPzsU4RzMRq/
ovH9jZ/HAmcLHyDeWFA6lLtsdB46E5lJPrkU3PgrizUH4aR4moQ2JZvOqe5JlpELTeHjQnWTE5lm
d4t8SliGZti2zGjchLLgRUzlh1Ny0TGaAx5x/v8g+bwlmfpfgOQNCcj9/06S//HVtH9ZvOUJ8Phf
X27/+fe//vo7v7HkTfk3iSTCAcRm2Y7jwH7/b5a89TfX1Q1WXZblGLa0jf/FkgczL6UhXG/2oNuG
LrzfWfL638BmSklzY7FC1A35b7HkdVD25T+g5EEl8eWldHik2ehFPOdPKPnArWovdOla47h6b5Uj
d4oOC0vQVDvbqLFQVUVu0G7BzU+PhU3RgapHe3MiW9spkTjsUu36pCp2fXqfaEBqp3zbNlpwLqUH
rVFVarzkZWq4eBwdk0WP3UxyYVcB+q+sSjDzJ9pw0KnZeCTmWC2HCf6bP36BT8tX00i4QlbXOCtt
+YxwDCJg4QG8MtM3L4nexk59Icj9qaXghNHFsh07epV7Rpa5qd342uTFvWkNj0kSsb4DBQ7ZcIBM
E1f5KSldYp20Y9yr56GMn0SqWOiE8tSP3Ohg/HybTSdys6IIXkiZIJdGnLsxuCsajFNFqZEvRkMa
BvorSesnG4UNrY17ZueWMa7Rf7guJm/X22Ma7lbowJkctxdd4gQ04vKttPpnZeFZxt3s9e5Ghuhj
pZUQI+Fcs7w86RNOm9jYjVp0Ifz35IjxFoXDNXfbo20UxFnzJO4AefT5e6pKuk7iU9R4QjSLRpwT
hAQSFPIMYDFQI+732TQ55Kcz4v9KAIqoNHmY07Ct/CMy31z7FoZz8Lm7T02NAl3twBIQSRagmRZY
r+PdlOmPysKsUtiPXPULs5cMXlueZ8nD4BMwmauTBDWGEfYuKxuDc5VBflnK99G1T6AS1njhjlXU
sT7saNRHSQgb34K8RPR1G59ImSI2n4chPLGlIrjGTDbUWbsWH2vijHuVOLsoym7Qt6+h6z1FsdqT
bPlejg1XZXwgCnFrucO+T8aDTNKVkWtvUSJuv6BX0Uxvx+CprH3nuOvIiVHAqJdI+StzyrZJMV6c
TNuMxI/3MtirAMyV1jRQyZROSG50UBklNM4ynMQxQBfKBbUVaXwIWb6JElQQkALcyeSeoUqOfoal
2AG42Nq1/wBGkw1uqx+kGx5KANGLcpAfmu5iO+gOoTZ5i14LHhyPMZVmyN0ktZ+OKZ7qAZd3UZ01
DUWMGGjH7A7UckILCV8quEmRbrpSYGOS76pAIM6me1OlGl28BficvqxTw9fkyzuK6Wsz2edeZj+h
dezaqH4CX8ZkmWx2PWcAUaUXVzcPtMyvuD0tnnLeT2UP+yD1H9igt4vQKE5BUB8a1dA2F3u/gDuV
ZJ+1PvJOkX63pCV8rR11N7g1Fm6bfdHkWGSTYjhCo3Mf1swlnALXIF5Egu3MT7T6W29o3gCYHnUI
PA4KJcaLw1MSAFwdgtZGGVqewIneKwtiVFN0AJIx0zONYY4iq+cpRwAxAWZy0t2EV8E20ntzNMol
k7kYoJhhbjCW+udS+OHK5dZ7mLW8Dx57uL3R2bigfRU/lBzhh5qxK3r/PL343YStUNRH3A/uDqRW
/tCYQbfMiwEGNBiOjT2E7Z0PAXAHqwWIHBSJ7K4apHNp5qZRD6trQWgUZ5V9ifGmIOwgOBoW81sA
J7qsCeCBCa0hcoCsjmqc4pUNJh0uGUVlm22DjOpSrw2m/G7TMi7FfxhnaJQQDD1Ylo2kMcg+zILV
eoJ9O8rqD1J6mUaTxoCQxKCNys2fwSh/BBpeQuwX72A1whnPwdkXBW+JHpOeKawjxO53jjH26lr7
5uWM2V0tUOuMaJ2F7oqHGfuFbrbfm5Z9NmgqZ/EBvxwyig5Fp+lroQdvwqtei8Ha1q15xKiw0VLz
PcmCx87LdqEbXIfYexQYeaEXM2PCqGsJLujYAdjPGgpNsieIGDYHBEflgL/W4vCVZs8K2Gxxr4fI
IaY4l7suaq/YONEmZCdcI3cMyF7sYdix5MCkXnuwh43wg3MY/ZgrsG+yClu0enCv2Yg+ijJD1z1p
07IvZ/Pu1AEyCBIkY9OxiAXjoaov9R+gydC6W+XO7ZH/VqHmgGzPEhQsxcUsUYSNqaRG1nCCllV0
p4IaOaJvbYAFPDmFVsEb6t9Jg8Hp7PJVIjupT1LJ7r2LRTWjie0ZjiPW1Uhoeiu0lzzl8PDcJHoF
ifLYu+iVFpKrZhG5urtEoZ5tbbMYl31g9KDI6C9GJT6BLhSr0fOcOzeb6mNnOlyveYdLUJf6JhNm
RUuJqrUqS3sL4PfiWTGZk/CeY79AWFQQZFePgNGib02DMxDoAHe0u0iJcmVL/Y6AyauDz2KfTsZB
YqqpHSrqvsCjNYTJR1VMCEiwC8I/M4LVHI7JoPjbLPLsHkLApjXshxEEiuFNSMCKeEOGXLjmXTv5
hsmeukhw02XFZ6PyB7AOxrHLwuIZ+ln2lnhVcbQ8yaqQgncJZ9bFWWJHxcYAXfhpxvr4hPAQJSg3
x5Z0i/EQD9X4jbmfyT5zXEbjTQEWio05D4EsIabFr5wXYu2x8Djc0v9+aXyOPmpkw9/tf8zRTB8F
aRtRELb/+R9/+NNTkfG/P3/KH/5G85+//nPwVaze2rc//IHQZ+rVB/VVj9evRqW/ffX/+sz/1//4
X2Xqv6p69X+an/QYfdX1219OX0X+9YfCd/5rvxW+mi7+ZriWQe1LUIire79Xvppu/s0Eco9/Q1AV
C8uivv3vGCWyjBpsjuHf/2r/jYwloXuedOGtCs90/51SVyea6R8qXelY5C/BbtZ5PZ5uAc/+Y6Vb
+TKEMQnXs/Gyx64gAcAc8icb6Ax0Unvlx20JanAymUxDxkW4P7TvTkqAWNfoYms5V8gh2eG3S4df
Or+W+98K7b/kKrsvANk2f//r/P78+VUB5BC8PHqAuaT/46uSut4kddYzySMYwARSAw4m5TZpLylZ
M0v+as8xMOio1yEMGTokuzEgaZQC+QaNq1r+Q/Pyf3g9xh/7AQZvvBSJrdzAO2Lxz/wufrxdyX+a
X/3/0F2t86cUHRVDMQB9NTHPmCSIhny0h2ADlkQjX0bbGyCeCDDXibw0Ti1Pz7UVxMO56KyrpRj4
j7IylnrVmKD30QZ506ULxPAcGfq/esFz1tXvDcz8gkE3YjCXzKp1yFl/amB8XYSmO2GLEOg7M1uS
waSqtc9ZsNLT4FzhjF3F6fDWkuSwJLSSlXs7bBgciE1bT94mscyD103nKINSEyVFuYnK5CPKWYuh
Dr//528v1/X/9mI9icdAcuHrvMt/fHfbglxxByOZm2jMujUL4Q/WNmaoBzo95FoRE69huP3zb6rP
X/XPb5FHG2mbQpc2KWR//K5kf3N7Sn3nKkceg7TYogGolkWG8zgUVJyMmN+oj4a1J2Pcpb17ASYc
i9Rb/YsXYv75apdi/iV5BkxGj82d/qdf1jSaBjyofFeljrPpoqnf5wislh1JtVILPThW8h7dlnb6
9aGzJGZZiCF5rAiSCkS3bRC38YXXyTDo20h6wzYURHI4nrt3B81e4sVlfAbLw7btrdATe9VoYDjT
INOWhZVHW7dl3DoOWESRDBH7tGcH3K81mO9r1dcGS0Htmkjj1DSj++Jp5kuj6y+ooMkjCImQxfKT
eWTPZkXebLzMXbt6RuhJGJ0Eqb6dodenqMwWTQl3O+vYILuTjVq6d199ada7QgUMe2t1UAaL6cZ1
X13T6dBMx+ggZshVW210vhdd2keXdAUFVbBPxRAuqZqM5SiOnjGJU4B4kBUNyPmenRccAmM7wq1B
4GMxG4t0f5lFSElNV5gI8DuUmiZ9h2a0n4nzgRm6v9qZiDa6Yd/PQalQgy6mXl61SBmLslDdni0i
4YiARoP+Cu8XSDIKgGXQhshbTANJCksBU+/DixuZiHr8sFkXnL5nDOkAnhL/kvqKD60+E5KsYmeX
TBMj3Zl2UaWs+zEJzO1ouO4iG936HmKtl/jFtWcxTBXVRsBrMn9lVwjSO2IWHvBCrksTk3+pd5jr
amjChoTCkFWlDggSvRKggUtn+y0ZHKD0Km7sw7+4dnm5f76NSAziHnJ4eDgmvts/3UYoyRFxt+lW
H81kqfn5cRa2HQmPwIpmePUyS9v7Cr3xNphlIT4g29b41PDdLYiZsBaFHM0dUZPHuO6uvgavxA+r
WcdZPvpyOvcBYvOpZh2cx58N8Nuta2tHOH5o8N98TLILI8bAWGX4xplfqjRShyE0d7QuiyA9cqwf
ACX1G1GQglxO3w4r715Xiw6bsT0ZL4mq8p2heM954PjrqOxv9CcTu5s7CPVc/OJEzAeR9WVzy3OC
eL1muMtz0ivDIby0SHJmFU0p2mOuEWJk5Um19Dz36xzbXrB2cRSw2iKrxcyAFEqGvV7zYZDtinUC
S5INCCe1gL9UHuRXlT7D9P3IbPGozNc2ql7pRuluCX9j1KGGfkfQ7sLU26Mo+Qp9am3tqgVuoAa1
TZ94IZJpvQ66O3mGAoDAhOUOkA37MdOMM7cvjtx+ZGM8aF8meMnM8T4LC2kZpolkSSNzBFIVL8iI
nD1KdPGBBQN0egtS8cgqdme5rHA1m1od9yAhJTlCOlTRGJWXg17sjKS/haJ7rlDXLaWdkHinQ5cw
CFCZRha6WpGunaK/Aj3YR60dI2Ig0gIb/N5ZGEYuNiDWxE6q+qDX57rWoqU/6rcpEVhGpr2MyclA
yMZaOgqJ/DO2PassgNWo2t3SepeTjo6daLU2/Bm1cMSS3D/j5GWX5Ex3LcsiMDRrs+6cU2j09t6Q
+Ama+AnH1Cvh2oBLi/GW6P68qsgRZNkul2aEX2pCsJQQ31SpYicdpBiEW7RG8oj8N0HgHnzGqn8i
7WAfzcEv5uCAZ6hmz3cXmKsIIOhWQRnrOQIAVJDrbQVwrgSX4BSkiyZwX0yC0Rh6M/fRo02su4Bi
K1Y3Lv7B3uD3XIwcDyQLjaP21Uzi0ZwpvIXgzI6LrTTFizQZo7ReOd6lltrWjL/wOC1L5A3PlHAH
Lax/Nope0Q74Bq6LoY5gChddEMERG9VGBXa5dzkqLimnNjYGpI1FnbPVLwT8JsA2Yl/Ts9FFiwPw
tVUrdX5t3c3szWk5WIOa2x/UgNIZtp4g+S1KK7oQhRb00swiOq82+Vkr5vmRlTt7kEwZjYufbGsL
Bp+lfyILh0pQhfcSfsc6yyxO6mbclnkubw0Uvrqy7Be3rkmgDoZVNrsKlKqbRTha4wY1GhcGg04R
1O4J+XtoFt+m8MVpCnawkQii97JtlhJrT3D2C+Eq/UoBMlxkisiFbO7JsIIWWY4MQgNd0g9vOvle
Ua+TzJ5S5ColHnWn+ulH4/AY+jm50uYpStHzeTrkXSj161qPXqfxc66wd3ZDBTMQYRTNWqumYWKy
4NHodf3amx6H2Rhvx+PFJHDzSHwyI7Ok/5m0vbGPfdWthwnugTkVw6kJtP6UohmMLWLdJonOjNjx
baL1aDkA+A4mrz9x/ZdUdtx5rrdunWHvJD2nXCRX/oj+Ae7oAiG0vw3whi0Sh4yWPDfPNos3EYoS
ejIW/LrQuxX0C7EamIXFCteN7N0jqkZzqWrw2vrEbjnQpu0cX7CenbBWbD5AJRwWwmLel1e4OHoF
E0NvH2mX1VbL0HoHOV6pyQqcTcKMG6Ezqcysh5FiRK82CpqlESAJtKNmaWPc18fk3UMxGztJtzSL
4ZYGUmwhiJ8D4BHzo3vBdKZk9GmGByz2895YXiKevwNgKZAvNRtO5CJAPGoNHTq0xXLbNxrWZeNR
ESUI1wINiJWz6WzNc5rzhnlFdrUYrtD/cjom6DyDzHBOms/A0Z+8e7MtTthB8kXHAxpzmPHpqmBD
lZmDiS3AczShhb5suJQotkzdI68xGMxlhIiYvKFFWo83LRdoRuNjlLrfNo+BjR0dJMSvpRV+m1xL
AC84Fw2TiJWKxHtXpHeY0IB8BwZp1PXBs9N3QxTbAUW32auTpY/PTeevuqq8ICh7VpV+LwPEm6V8
swV4mxRq29axMKlT4bZLz+heoAO+j7W8lQ0KwKJ+znSrPwQWQy81vSLsSwmlq+z06hS1ubHWg2L4
IY37wEYc7lPOjd2sDmPGSiHh8vAMp3s/bliBEOc3P8YXZkP8yeg9431ALQQlaZtVH4MwSFJlVrHy
ICYsNATZqVPvkIa/46P8imsbPBFncoYnVqt3rgjSUwrpkTpRbty6+gmgbhkFvCmW3sf7HPw06OFs
NZZYwCwSI2FXWv4ybH4YHfL+nlntShq4MEoJQ8St+DXmCyG7u7SE8aQPFQqDESGBWxnDDtBEsG1m
G67GRnGJxZgAdug42N3ADSPFtRVA+HEibLWLsKPh1yoH49EPSD006oCMEvOWs1bcYs9OFmMYG4wi
WIgnXrkmuiEHDJUq6HpBxKhlfCo66ABYHeA6tcWzF0XjtouKqw61Dt4AGsZK5WtGWuZWC2dp5HiE
7jL/fI8Z8jettdW6rKE/h+9jxNGVEPS26j3JkoLNt93r/5O681iuG9m27RehIoGE7dzG9obcdJsi
pQ6CFEl4k/DA178BVt24EqVDvXrxOvc0FEclifBp1ppzzFtMSPGAfIWReuUJB8kqQK129DW0L960
qRxchWlWrunEUA0ezcvRoV9qk/e1yWhKLAKfX2zayBh8s8eEuM9jNkvERKohkoZmmiMug+fQfc1F
Y28reR2UQ4+vj+BBiJ8Y9ynvD946d4zHgpwwejk4wbo+/RpBm9o0TnugJzNUyACzYrhRfXs22a1v
ZG6vbRG4uzndDKrlIi27YodJhlEyMusLZvrZNvRGAgKJm+6kNoRveEHNWNSDCAYNAPDJRhvNQHWp
9RtPZugr7NjdjoOjL4lge+xA+621DLFsNzQHSx/BuoYBYJLx0gHCsFKVL/AkZpscmRvv/mXcBG+4
QqBBmrSgU4ZQlBfZiurIqu6da89EmtVe6YrXKwiTN6Vr/QqMLZbhbO/k1YvZskaoCNYBM9g/of2A
/Bm8gp0rduh53ioxHaju+BgHoGM2HlqPcspeSDVxZyXhAnntHaNuf1DNS96EO7fjVTdC1yTKNINI
5JXLgePlV3ZjPjZM21aossugJJrGCtQpGIIt+AODFMIJX6auvuSrAjU+CwdwdGwcllVDvHvheJtW
q76gFwzX42WMtf1iULRxIh8xoDV9z7PhshrsY+tMQAaFgeiiQ0wmYTbNtUdMzijvR5Fchg0hiSZ9
IS9o1ZYRgBWMSOtdUidwc4F559p07irhk4cgy1vOHEicYhjRypfB6bo70yE9qaZNtfem6WiNgXmo
Ric62BpFXZaMVPIDrTxPfXM60+bYOfRPbiOEqjjdku9pTYxgrVOdauibFoV2NA3MHKFesAOJ2x0L
nmiPfsleFQaprralFWs5BwXQztWnkUQrvza31FCjdQgswt+MWH7xv1sVlgaAjpjv96IPx4OmIg/T
CqmcIVUTzKcV1ubKRD9oW325t+pX8EYItzA+HXgDv6eQwKAlBKAjc3Go5198TTy4xQhCVlTnjBTc
1gtpODQlAOMRJKUy6DUltZ0vWFd5q8bW+0M1/0IygbfyklkuMouzq1YddIGKdiAvM/NkM+N/8wMt
bZKzPRLejNYI1++/TVUW703I8EU+K3lHC/02jK9Ls8IbG3YSGxNo5SalxaINxbrD+7FIxfREeg3/
xy2HnbJinbnAN480eK9I7NCvs95VLHNJga3JGGBot4Zd1JP1lqk35F7Rir7/tUcPtDEK85pBZNoY
af+Scbc1re/XReyOCG0zEpdynsQMnFoPMeK+Wm976vXhtIp1QMN1aKBpzJl1e7pWGLWSLjjB1+Be
WLV7ev8Fbfo5tPJVCTpUa5phi/EFL8n8y2REd8SAVCuWuwH9yXs7Nh2ME7MOcpXJTMJN0RDypWUJ
IYt3u/ZJ+IpuHZMhK0mrlxatH5vS4VCSCOVr2g1b90TP8L25X7u+ItVaXpclXscYCWE0XtIDapaT
Nr4Qt8hPQVUTqYj1/WSvugxWzQSSyR/GZAUrkMSQgXAPOlv4ANYonE+alV3ZbHRWWZiufOAKFvk7
LCskPtVEX8hgqLaVVQLAWFdBfqFToEi7ZCV5XZqh/qb3wbEsHZSvI7r5BDveZHs7ZizSedFpeb5I
SUqojAUGwq0tSNzLoGLZzh42zlJ4Ovok1i5+V68cm1bW/OOh0LJvYFlNDuE1y8SN1uk3iTKuhyG7
m1z3yoRTQkNa0WwOv4Wilqum+S40EGFtX89Ax4lwLezfHnUab3B2jQZtCqz3snJJkcsKGKnTyHLe
MkD/jVlw6bDBbMryIpPtJrfdK0Inzp5atmVIWaTqn9MhtxDX0cVoC7J9xL2DP4YV68lG0ArAvuXr
AOFsMD3LZuI9YWglPMmsr5rRvveMR9fJscP2dA/lcnDsS+R/wVLHkU+pFoEt2n7wS2qPAsLh4Q13
0vQePYApIta/6G7Blrs60CPb9KVLabAflpYY9jRw0HXrHiQpig/myExBxeWOIm3Px6Rv2JK3bBB5
e2KLnl4YlF8rGZ5NvJbYEqEfoDx98YV6DqX2ig/8kaYrFMvGVEuiRi94qizr6htT8fVWY8FEbGLQ
G4flNJG4HF+OU4bAUcGicwdw/wP0ryxy9yHwYozxgFG68taFvb/S/epbaT8WmkceRuPcDuPkrbu2
B31BaJVbjksS7GiqAwBwMQKDE274GXuskzbba/+29p2bwh02Ym4Eur5/7MeKz5AWWJSwtNdrbVgb
EdlX1IBGpyhAatJRMBNt5xkWhYDQyC78CtRQm7lP0E43Je3slRmD9YLGZzL3QVyInX1v590xcCgt
ZDqxmKyqSE9ka7Zw+9a9zBqSyRsKNYWqnikCubjg8cYXk/mt0xDQkCJbsR4Ep4OzY6iJxw67Eto0
vm7NN2+CUFYbrwka1gEFxuFiYPGimd+mPGEcmAqT6OB7iMYkovRGtfYrviAQZkvTJN1eVcF3r3DM
+7r1NsQdIi4IbWgmGm6bxrkLeuPU1O24pG3LsgH8ZFiQKKfdN8hCFxr0xmU8uXjJA8wIEZ71yhao
afLbtAosCMHz0p9Zm2zHtVdaa5V31s6XVbVLQnb6Kcu+usRxgCSxYIQCkUvJaTmP0MvCYdk7oVrC
jTNmQOvUbeVo8XXZxegBeHmkxltBVXYtG6O/yI6Zp6KtBWIDtDqIt0niuqDVXe/qFh2hqHPk+NYx
dLJoS25mtI2DbNh5aJ+WRk/Cl4VzayfL/BBiEttQfnQ4lwlQRF7doOtDB9O0VyqqvDUG+pe6PtXx
PQ4pD8P5WrcLPNBFO4DLsUsamOrWj3FX1QbKEO7UNoxnV0TBkE7/s2XDLWanCKA+wqOTPfWk4Xoq
6BboZkJ6CcvTphyp6AlSgUI0JHhy5LrDK46VVeWblK0Dcidm1Wj67iXTOtbr9OBNXbFae0ZVo3al
cJ6IZNggMVySfHQVwzRK0ynbDFV5EaiOzUA8rowqjmYkNXDGpoB/fN2yWj1pbBeGXlMX2Sytd7aF
h+Gowcy1gnrRAwGFkhKzudwA/hp2+gRPqbedXdwUBdnxsbnrgJmQzBTEl15cvCaeDkiwaGZEmM7K
vUVjrJJb3Oxsy/tuqzCHrOAxgeiXN5jIRpSj7QOo3noZ+PBpa9tfQeSxVjPZcTn53TnQ3Wzt1cZj
lnbWJbamSzjI38uGaw18Gnz4vL5RmqGenuP+DZvWY6MHmiNHu0G/399ppX471iK9a/zsOenqZD0Q
i70qxYjR0kgB4LnDoaqHh7CLqgWl4HRX4VzDG7xPhuQ4mnQjkEkVx9Z2yeoFotIj83Bzc1gnlTOu
iTuFW1GLceN0w0PTF+NauHF3MNg/YUpzrwkgiGn2pV+DJCqwYWHX7JicN1pdcvoKU59WuFsMcPLQ
G8VNYICIgQs3gG3ts6XWJk8a6lHuMVopSZ4URjp4YHqQrUcXaQ5muC+o9/Ob0NeoGoLJJYlsZ/UH
L0y7U2CVG5yuVsNPZ7oZNy1rZ0Om3pF0QvbQbuhdUhSpj2Punapk+tqVw4UZr1I8QdvethBIVHAm
Wa9RSJBABwyDhppklgfsw+JaxtCSzBhVst1Uu1SE/gwt+aLMymWRhMq4t8MVMHZ5yBEVXHpvnToN
EWxFfFLTISYEsp3fFi225x+fbzpNYVEw4+0w6rusNNU1VWdN8qWgZrlyA6oCtd25m05U5ZJyyBeN
NfbWg1TJcswwED/wYSpga9uksjciGLxDOVTNreqoGlbApDchUJYqyeZmosc8RYE9Dg2F/mh6DerW
3+Yleiy/ZwsKlXXaDiUbNKCtWMCNGRWe0UYcZmy7F2FgHlzTvgl1NpqaX95gyaxWE/pBlQ9XOuQf
k+A7SL5QzFQsDdRUONdNI/g2xWi2azQVuYgJXPBxSjg1O5G4NQ7UFNtO5cdXkvlAcrWBfUw6jWJU
K6tVBSDbVHJvm4jzRJs3K5dOjcQSD8kPdOnQdVQqY6xFWfJ1DDW5zwmqGiSkrMjTMpoCbbQ1IZx4
tsZd6+1NiNZp6ElRK7pK0SUv7qIxF0cgpIqyp3uCAMwEPjd/ouaUx820Jmpu2uhw/GhzVmi64kHu
dxkh8XZF9GlI07aO6BvEcHqDEpdcHLblpgwQfVr5oevhQpF5fhLeQFAZ/ks+1AYn9PWYFuaS+ll4
KyAn4YcmxbgvtLWjyRrzVlntPFO7VM3IfuuJ9F2JRBUg8Rj2KLRuo96/VXH+zbUjuaqa2ejDtJyF
14NsO0AnTPJ1Qp/UBWidqWFldLq9G4L+q0Rlt0LZLbdiZGXlaWs4A8nOzgcUZ3o3O4+JsPSDYKbX
GtOyDLODq4R7W5fpa8DosBcsGtaqkM3GrqMBWkRo79oQzl0iBBuJVlvGuLj7qbllOQ/fX6txoJYe
bUCtXrdwSA6u66BTH/Yhu5hjKZzh1KResmWwA+pgpk92lwXXoRWY56AmI60CztTUKSNxiq9KqSk4
ZrlADjrxANLhwrPCae/I8Xtv0zLRGhpBqtNAFmtqT1YclaYm0o6a0XvzDKWdUL9TVqy9p0xG4q67
56JDN8WKn0lWap6jb1uXJXBWX5slptGGQ7l0G6jSQqS1+xKrhwqcXauBOEAjdrQ0fwvgsL4y6wFD
R0N1yFLe2o5Q6wIKn/gY79kcFd32SSgKfoE59hdwJi8tXawsu8cI1NkvvoEbFFWXWhVx3++thLRM
0oQXgm4HVZRGXtTGWiNicpXYTnrFRH2Rpt6OpFh3m3Y0JfIpC1BJvtbAOe4Dq6KYFaeQISdr07bE
8BXai2tO0SUSwIPoMUcPthWdbLz6tn+hi8Jh+V+pm9YzX+D5or3Se7XWpplOOvTdMp2YGCDrxmcA
bzSSbln3aItaTuveCBSTgbyrap+csWFcdmnFmkIEza7LHgJPHnk/VnaMe6rPp3gx+KO2yNMJ/JvI
D03rlngcAItTrGTwbDvnoDK7Wc10OntOFgzqmhncZ/fa5tI4xrt8crhSw90O2HDg3yZUN/ipKjvE
pFuvoJCtAyGKY1x0UCnoThGuthwzt7lIIM8dax73taqcAKjdcMS77QJmZQ4cJ30TESe0hRbyINne
LUp0qrTMBaGqSM6oNTtLqQQqt07eV9QOWUaptwh4/lK4GLoNynATYZyLLiefe+gqnxVX/R0Rerdp
fQIgvEnbmr7w9uQelJsWQ+ZWG3K6HWZPwqQ510nRdMJyppAZRVN23YRAIFElG5daQK+VJSaB0E3/
HPv6S2Q59WZMsHWT60TARMMsUkZsUEa519ryKjHKfFVj3lrJOT9eJYKkdbqXbJy0PUDzbRln9q0q
xBe3DJKrxEcgvPcJgNjKqgAeaTQXRscCbPRnaXivroCAu6taBxbhk5RGSKbpbtHX4QCH4HXCiAsd
g3KAXlf5xi38DtWk6m/h1a9Lr6+uykr2OATp/FuhFsyZvnNxKdFv1fyLBjmSCJmIuWP+LU0y44pX
Zm15k8hYg+PpJD8qW4esdi7DqTpFNZjGeje1NTU4NwE6MPeCPADXf/+31gDlPI6oven/c7a2RJWb
RPm16Mc9UXbD2bRibe/raG09YE+ye5CW3Z069KLEsJXdA/pjeztMnPX7n8JdA+aP7u84RraGMywy
doHn3fmaHr/V7ONqJR7MPkMFMhdHVZHd4GjF0NbeQYpbgP8xb9BOsHMwY0a2YicLeGpxrRhpxXR8
b/fPSrv/EWYhtftRnffht//1e7Hej//iv/7vVH/b1+L0lL3W/yt0f0iW/rPb5a59ecp/Fvzx9/9x
urh/sXxx6acL03EtlEb/7XQx9L9cAxCz51CMpQdn8yf/yP0M4y8kbIj8BM4Y15YGqrx/5H/uX/wW
nQX6P113dNf5V04XbDY/aKAcfpKjSzw1hknuPdKrD+o/M9MygYEXAb3qdnHibtzMv/nhVlz/quX7
WWD49yFM9LazQMQ0hfhwCItwA2lgR6YOkfU5ilitJq+d/LcbzLyYyHsT/+Qf5G+zYOp/pF3vxzQ4
oEAITCEErxB//oNcr01DgrHQEaHp7rAXir2O/lsDJZkPFrk8f5Cv/eYKDQcTABE4SAON+Tn+eDRz
KjPTi6DfzsFwfkhGTflA1splrKw/XNfvj2S6WJIQftqzdvTHI6k+mkY4SC4szcupOdZRsgkovhvo
Mj5/aL+5gRKIBgpTy0S/Y82inx9u4GSHU1GSBrYwVX6XS+eZxt7SICghqcQuV93fLrqfhpUf9Z7z
O/DT8zIxXfACzmkdwpTuhzs4VZDrWgGZqzdudHPYOBQputxbikwsFV50L/p7IPuPB5xFST8f0Ba0
Y20+IofL/Kg4HKMUS2icYy8GHe07DzgnV9EfX8NfLwuSDJ8+4giUo67+4S6Whc5JlCnAKee+RfFh
Z0VCcnZ1QWX8Om3uveD1Xz4207ZQaM2jBi445+N7L1BH+wRgwDKlhePKG5rIx5g++2y+1dEBfn60
XwYP056vb/bwCd6Sj+99bTS16kcHHgOcDDOGokYm4eeH0H+WhvIlz8dwkOZzOa7pfnzjXdw1UWJ5
OON6Am6TueQ766Ei7SGdyltoKfB6yGnuZr9UTlEwRpGgn0N/wAqqrlKzuKEYvnKIRhtrwmbTx8/P
75cPcj49JDOeZZgM4M6HD1IbIOPRvgVSxVZdp/assLsyqu0Mqa8/P9QvnySHoqXDgI/5kYnkwzja
JJUXYRm36NkQkAWnlDFpkbCmiuqA6q22/fxwv3u4OCwl6xuPh+x+GEJlWHd8ri5XRh2ohi2iG90f
3p9fbx7fHqklussSyEPV/vMgU1KVMbQpdBa+oV8FjnERR+0Zv/Heq8Ufrub9U/v5g5+PZTqot6Vw
0dr+fCyVVj7ANnbhhjZixLHS18yh3qUB2EX519P36ob7LkKqExr5q51bYvP5/fxoKeVNdpBlOzQy
bJixPP+fz6Aw0BAYpY5FPqy+TLXxPaC2u5csS/dWFr/qsBWmoLpjUqRAD/Moj4v09vNz+HU8giBB
p9Z0MRk4s3Pgp1G9MKmWwmdDz1ajt7KVcawG9z6sxSlJSfpLJ9SlRvvl84P+OtQ6Dk40U+BsZ4T/
+JSryDL6XDdJN41o1gTam+76pw5L0eLz4/z6feAjpkvFF4Ia1fg4ZZmhZ/ltw6doFi+jga6SHD5/
fMTnCdOx/MPH+LunybINpzFNHelJ+eF90sOW4jvJXmQ1YM+3LfBSetcvTWJkFl0dv9a+sS1F/EiG
3KOH4ArP8+7fXy93VDAouJ7xyxRma4TsVgMBE51K2fuoZ8MIcW+1giRP037Ia+oenx/xN98rL42B
zlfYjAvOh+nM0ZWh2TqTpq+jMoXwjR5FfxJtT6wS6XGfH+x3d9iVkrkF84Llsj74+WVlSx+Qud7T
VktIlziaSMaBfss7w8cLbaLW0Yd1E5tkfBATFRrnzw//m7cWAzqzqKPbfC4fFwi5QirI8MdbGz7j
5F7K/I5R5Q8D4G8PYukSNYbO8PDxe5SB0PWEaXxR6+ZKqSea86SpVv8PR+GjZ9rw2Pp78sNj03Sq
Zr3weWze9egereyVXJDP79Zvhle8rmxmbG6YI6X+4WHBoapyAYeCHmhyYbQof2xSTjvgN9ZlbScL
U6eiXM1dN6f6w4vy66DGoU3MS7bkXXG9D5dXhKxTmzyiKjYa20oDSDy9tI1H/filnNplO7x9fq2/
rkg4no0biBayYwjvwyDqjp1ZN0QWYiPvgVyPq076KJ2fa2qybjSula1vlKNuPz/qbz4Hhmw2gjqe
KDHPyT9/DqBz+sRXnbMYhVrrEL6N0b6kro3awIU3TzneL54N0hHQDRwn7JufH//XV5XDM65K/IWs
9T5+D36bBiMWbIRq4MfottTB80zd+fwgv7u1jOG2rpsWE+TH74GMJBxVJW8R0hvqfyuy4innvxhD
vMrA7qQU3YzpTx/hb94fjjdvdriz0v64rkrb3ulJ0XDQFrqXEjG2PR3IkCb+sj/59LWnyPnDB/mb
r8WzuZdMwHiP/kZc/Li7qtOU9KR5UdsELjmPMHyd5r7qvWPip+u0965Mhhrwf4eRtevnt3j+EH9e
B3kONQcGVq7X5cJ/fo1Ug86J/gRDaWZdUxcDS5U59R8u8LcH8Uw+DltSv/g4FdukOrfVvLuKMvp0
VByfwqQ+fX4hv76Q7LYxbxFxafDZv9tSftihZgGROrrDBByZkX2AUwGuCauFtvZbGf3rJcx8LF4R
eE641OQ8Mf5wLCoWYIPnm9b1JVgfW9U3M3fmJmgiyFyfX9evyxiuiI0peQH4Q9nn/3wsLw5yqQcV
DH4rurEm81YEVKwjb9rmfvtmt9Pwh4/u/QX/+Er8eMQPC9Nm8EuSVciZGAglWCeMewoFruPvA/Cm
S8ANDevlKV3nLS0rzXaiJ3Jump2eOvTajQ42mEXzKh/15nJS/sia2pXnjsS/c686/fvnt+d3345j
sx3EKkjVTP+4nCxIk61cpSi9Yr1wm4BmGeEE4N2+R1500BPitQCIId8NymvfSR8+P7xhGh8+oLlk
ZrIo8Cj12Ew4H++WiB2Zj+I8zqhrmgCp4+bA6liPtvssibTgbSys0G/ZEWLq+IpJjSTIDlCSeaTt
kOlXuh4ULgFbFK/Ma+bGnAnTlWH7NilpQNdMa2R7PegrR/PuRx1/F4mFkV3EREyFrekRP8f/0B7x
TCEnLMkDDLCjxFbd1flizFsaHhDuO/LtvjUjUPYRGxJZtl8dGB9AsTDvyuKLrlfDdOpwCNGwJJ3T
ytSjEdYKvIgzDag5t2lTVeTMFpI0FXtZgoEYUEaXKSFfZBmmKJDXbA2zQoK8S2LrVTnNKPC/IOVD
oxuWo+xWo1YSV7LvjAgZ5KIjJBdlmk5foNxUXdOO4y7tQx1koYuqNRtg6eqgvMOIgErcPEWLHBTf
IotRwOVF2X6F2Fqa35uoj50bU4QJCGgvxpE3q3KMcbpK8C7I58bIU0KsuqLAqzcGmtlfl/HQ4XiC
QGyjiKrCxNSfu150wKw12zJStSCRoI5eOipONA5lCwHQEYHiDxQYlBE1IhqmGZ48KWNP8BUNSpJq
SSXNyWnxh/bOqZvS2gZjOvqgerOJ3Ecy5WrDQFCkmY2+iTtUdVd+QWnSXtIf98cLo/BdfS9tLUq/
9Hi0IypfMpIpwC4VEsuz0JKyth6MlEoSPdRWTeWdalt8wyeYkwQDL5zSdJxv0k48AV6tNWIMhYPu
1zO+mA2vorlGYMPwLDI5ZBvTsJFxuY1VIlkvC99pv9u98qtz21VlWyPd83ghyDPPrPSUz0nmUMZx
JWbHKoI/dyzSzCouGzeyxk2HFzyYUwtlfdnm3OM9YaMZhq+JrnaEK2AoCu+LKit/ukbAPOIYC5Rm
XHV6LNytMuOhXjd1DNQDpoPMLhSUw+wohEq0ayBtlUr3COyK/mnkROpLewq6AM0R1aAd7CMiGIR0
EoVQzS+sV1nEXkIsrFU101tqEd2UQV9Dn9WyHqav1HjFK3X4yH/sjLZOnwVtTf6KMPXSnlkvjj28
ajPIZjWgisV6bBGVtR55Q8sj3PW4OY1tYcrb1ux5QkUeHhHV2UR1zXrTEh+oPhIHMoUB1lwpiypa
NTKa1kpRAVx6QsfWuACMEwKJKIVVZV+1Qllhi3AnxSZIBy5rqH0Atcty91mr6f8F+z63XBm5GUpg
lPoT0izlYb+9w/IXsls6orXsHQNZaRmocJkxKZHro9V9wXCYAc8uH2h5RRGt16xyv6VdXSXu7KZF
7zlZMDFJqGtJSJFmARsKvnHWYV6JbVcdGLUDj4xwZA4bO4T6s0Fx5lhfysod7sitDet9ayVNdG36
mkHsit7VvbCWYZhUOEqc1A5JktSBYLMLD4kxnB4qYQn3jbXtSDu6AriOd6u0a11/0zpDIfMACBNa
S2CaCbt2q4LIuUEX7FDbtuifh2fa7N5Si2Ojvw3buiENWy9NT74YnkZnF+i9a/U3XRoZxQOFwqKb
0OLZXnTWU4ivxWXhx7bhQ+ft3ezVjpMGcTRknqjb90RO9rdY9azqFEPJim5C187HA5eNpWiGpevt
RWwLTW75/LTuKktJUT/UlerZaIdSAQZexDTtu78rVv+/W23/i5poFsv9/9xDW45l1dY/NtHmv/9P
D838ay4Cz4VIoLEmOIP/7qGBhIPVxs4WTBtFWDmb/P/poYGYoxxkeawTdCBoxlw6/qeHJs2/LCYN
lPt8pGy/Xf1fITT+XnT8sIRicqdCavNz5hUi24gPe8IuwveaB/G0VOvQrs6iIVVu6mGHDpp7Tgyx
9u3+ntjVK4xh5KRWMXkG2LM9PyPUOIwfB6R5eRyQJu9h0IPBfjKK5Bn91DM12A4qjbzQ4jJeWc9O
XqIBGU8kXUJb9hZohu+MOLgZLIO8oea61xBJTObM1SodxoOyvspIs1SYWI2cs3IMCtUYRol6UjrW
KZR+XiGO0F2HOL/ubUdbQ/VhXUM0mQagfZ1b6MHNkH8q0h7ARgau2Mg5iJ0leNPqcyWwMzRB1jEk
G2LRVN45G5AQ88DABFVatXDXcYUY3PQ5bJiQhaQ6Il38s62sQ2Ri3uQ6jYYf6YuRFDzdibFk+JAF
Zr2HzlWUQXcTucikUAlxj8wKd5UHk3s+tbEn6A+GW7aIWoVWMX6u+5lRrYdLP5x5YB03UFds4hRe
0VGO2yjv32KnCrbYlN8vLM64Cx18ToegYWSFANk8pz/aqZutEPreidrA9+pH4JKRnc+aOcvlLtZa
QSjcHMwjvCs1R68qpKQrSw9eLeZgCJ6cv1v1F0PJwizSouf3+yKQwqHnzsii48wZdW96I9oNPo9M
QY1bo6w+DAbTkv5o9VGwEWHd71rn0eZOarG5NnEjup2Si3iWq7LqW5YbpG57nVCiZdlxz110fIOV
r8uJpUrKjxzKEix5YG5bP0hXSUhKJXekX+SQ1sw2WDP7T+vKwqQxjCcHD8rm/UkIxQk6Lm6FxK4e
RYjODFkt7Uaj3yQS0xfylPNokvQwdM6xrox8i0ZnX9EV2dZUEVk7oPjQu3xrNODZh/x2mv1tMede
EkCxhnHzLdCIanGtfItMNwM0RR6OO+eOhWa8e3+XBSQnAeyQfFfK9cn89qp8fvsoBHRj9Vq1/Asy
wFyxT1GogUnEaUDu7KLQEeW9fwSNL47BkO5iUo7gvVt8BTafoGRptDC1Y0WOwjrxrBvHnG5yvyGj
q6wNnJH5RsSsiqb50dssVBfK+paGwYZdwaIS+pcegHOGRG3+Vol5OGW2vNbwks6/jxwDOx2RBXrb
bsORF2yKeQh+pp3JRH1OIlx6TX/0M8BUsX+uM/uMUBL1uHkYembomhMUI0mSphthZZK8wyyBZlgE
WnOK9zixBpxaXFAaMoj4+9RJn4KEW5tqybOAuZWP/MtBLAoSbNZ4ETs0y9V+DMd+5dr64v2dCKAs
t9O5dtyIL9OL4P7z5TZEptD2Wqbztz7RW5PGoku9syuI3DOIPOIJMBrYKzXwH9ivkrTp1XJRNcCu
6rSHkdDKxfyeGmA0KgsEOC77NyDlfC4Zs7091EAIGVJq2dxnXXuGUhgvk0K8Zk14OwsW+JeMlJjA
yVUxeWfzZt0bYMn4jH0VP+uhy5uJFmwBGu8YApgEWX2K5ogeEYhXzXIeWRJEgDEQq8cjcddt+8qG
yFvWSfCQB/nl+4sBQKN+f3mkwyhTsyVZz8+uwAu5zPBRpEkx9xq92y4CZIve76HXrUdLpoi5agUi
vkK+5TK05RYCJYdIYKfRzK1GpvdAXHLtNVjEI6R7elA/yFaGcwpOiQI++GoHoPN7JjSQcmrhWNNw
gj9xIevHQuGwdZXm76UFfW+w5JHu5/y6s3ZDqEFSguawC1RZeZ1iN91G2piRFAQBxGCAow3x96jG
V8UNHkEiG3I1ynNEcZhd8VAtQ6GOlRM+BwHR9YXLPRgqgJX2Q5ptQhJjVzVlqyWCvDal52eo4N6I
zS3PyIPCyB/Hkc16OH4pHb4Sx7yWbbt7f5zoU8ttB5y+KhPzUGfuRuA2NUjDgVXpnaecp6bKAVGz
no5L4sShKMbPfw/q80dNjgg+ivX79OnN9/V9VGRMQQb2ZTBN9K5g3QbOWg2c2fup4zeWcWktZUbZ
gt1jiwObJy80SMxa953wWwY7t8QnEdHoI3OAxPYWNhIjZNusXTO5U4690WF/aJLXXbicR83Juh7f
bNQtasMhXyVa9zGvEglbfFPU7ZgO2Bh6Z/xRZ2iNVPDi4tRXTN6tHj7rBOUuraJgnoif57/Sd+Hz
+6fFYvPBpk2DwfgKYev8l0kQJchynuZmSl0dWGc5b+v1yIlwwSfPco6cseC8oXflL02S32r5qwwM
3qTOOb//3LaFRgP3+E6A7SjErT4P3YBsOOX5pNKELzjB6a9ia88OhIWtZZ+wDX9XkDkGg788n6YD
NgPw4HXCA84HDCLS/opstl5lDFGekKeqHs8jCdfzX54vfyrx4OnOWU+cva3XFzVWu26e1t5PKg+4
MkSzaxZ1S19v7+bLHRpU4J3g4qjVESjuEl8cE/Ue3dsdlwd5u1u+n1DltmsLL0FK+pPhcBLv19gX
M3aHlCKQ8HgxK7LKUuaEcDIQOIwPejJfyvxLk/QbEyCrncpoOet4C+CbmTmn0blPoQ+NVwXFnPMU
Uci3TxnD35aZ7yKrVkFrPLGtg/zujITF6OJcxspbjvOroXfGfe+ET6lkoKT8yDOKjYPE0cEGe/3+
mOYbwj6LRNuwO4mReR1UPSuf+WtLmoNvE8NQ8/mxDumWVY+vqvBfppzbEnkVoKC5XRLJm2woHs2M
f13OE5mM08vQppAxP7y2kkgBffLuKs7i/V6DgECijr18fjRjwRJGAHEvYIws0bTyGBAbIz0BHTOf
yzTNSytBjIpgIOEJ+SbnMs9h7+dRRhlcU2GtWVjzKc3X3UFAmbxqT87zzsrNYN3I+QaV+dVgy7//
3pDyXzS7b9ZjxEPK3OJipDrMSpOfreFnECBb3cg/tgGZTZXpzRlQ0Cc5uyTkr7xf2vsVZyPz2mR1
hygXsPDnRwFw+cWZusv3j1vOL7YSpAsO/UuZ8bnXNovQ+M2eny+IknyLrWj+Uuf/N1Y4XluxI0Uy
W1oDudLl/+HuPHZkV7Is+y89Z4JGzUFPXNC1Ch13QlxJo9ZG8fW1GK+Aev3QXYkGetSDjEzkDeFO
J82OnbP32tGFlff29bvS5W8xu2k3Xx8pXaA3Rsn7r/fhyeTFD7vb12Yeu+GLaHrQFJQn8C6AdHCp
Ww2alV2NG3LbSE20+RSbZW2qKIK24GRetLR8RuZ3Dnvtz9cftFrie2z3Pn89og50HDkYa1mXPyai
S9yFdVa2t1T3f6dN/2GSX7z2lIlFMZ0DTvVc2LSnCGp+Khtwxtfq8HXXRxg3VOYFeGfUGmettkJi
/vUDFMxcQKDAJM/+wAbV4R7lmn1949dF/7pElbTNbdZfS+ThXzs/9yeV21R9YKbZ9Wk1kwtag/mk
NNfSdOe4Kto5SyHls5ZYkpWx7fLvZvTu6fyfyxq6LHtVpZ10K36CLM3uO2U/kp5d2pJEeZmwKpcg
5nU9dRfDW1DWMUNKMzymugDT7HMX+T4cVyfuoGpn6M6b2j7FhO50SO4OdjOv7Yb4OVPh8YR43Byl
hZtXL0km9SqUyDy16L05esTNkYHBNq2QoMdTp5CckE1uTNfOi1iN5+UOXe7cr2OZM5MDOdJBWoqh
ZLFDRkv2SlnaOmxNMLaZjuh/+RREhbeqz4Plcca8pNaQI4jl1Af4t/g9bYiEhur4+fzp65+/ntc5
LJ5zD8WwMzWHigTSHDSaVrkvMTXMskRKzQOBdFr+J8On+C8kXenck1b9CGtWu2k535E2flhWLpFk
7365iOKzbTnZ66972UtBOhvpVqvrvR2Hv4TkxrTGiMKTn+i8l6XyW3aXaTl3jCV/xedlc79s8rsX
cjm+nuGv1aAjRWHdkHhnFTqRR4a2BbTSwZrDnJnZgF+kHQNGKKNL1vjejjMtDkRSsIgcHOh3clgA
qExuhYWYGSejt6+Ib49pjNaEyG+9mVWfSIvvVdKxJg2JWGXCwO9etng/7D8zKbXdiMsV3yc/xZem
v8eaQlz9n4Xu8pbcZn4NAcauUpOfS8JlSegFf4kPQ/urLpYTu9HXp9kgf1n3E5G1Y4RyghN671/x
lG8lZ7Qm4/NelnCMyFe7K326Us41seMfy39HLpX4QKJQ7dGCJCcciYl7sIXz0gvv6kzO4ev2lpKa
WLPXY+MLqqmLS/j216OyzMVWRHe8aVhXpkT+CJeiY/nNPifX5YNBcAl/cCns04KjBo8WpTWtzUac
RF7sSXnGohpZeOr/8yHL2rdyLL63XrorITsuJUHij/7aSZ2TyUvVZO+ue8XhY8BAuTYgREPOhMhN
4l1YUfN/nUqN0DksNRpHFmIjZL5dnt/KEL+G+NDx1OonRKlAkQz3CYz4/WsDX75Fi3hxgrBpTBKc
OZauxlAR7zr4D7fVXrI5/tFzdFhWghrWim3i53MKcjXn8T2mkbj8za83+NeP0i6Be4ZwxyCw3Xou
HMy0fIcxkv2RL/gKtyD6aDlbVeCvaKBkNkxg5hhkl9b0Uvhe9uQ5UJ570EwquGbg24rSIqmDVyWT
igP6Umcshef4ac/9t6/fH7JCTu5MLvp6VDW5JTWX6q/zhIQ0HxPYpofTEGhyvFnWzmvUOwMZPqiB
Va2pPapkMkemuTkYA+hIgINbydPsZLxuOkbnUhIBUB47xVGzMYlMTzisrr9O2a6jv9r1TSyFwnKl
59SMNyaNznnZd5ejLRWrZ1DBtgR9TeyKXwfg1pygEZaPrzrZaVnUM2futg4VZ6yZP1WMaZyTd+Hz
MS7/EYTB0GRquDO+Tr81wxcNyCRhv+1GEzxXJjTolaRVEUV6tEZlTPGYTnSACHi18eLZbgH1dYjq
/aRzKaWVHpcbN+fQXVRPdUc1nXBlPa++uqCQsUW6ByQfT97Y7Za3sRzcIJFSe1a0ZL4O90tTpPbJ
1zOqX3iC5uDrxv9qnHwd3f7WULz/1Y/7b1TGCO8QbThoahYPCS3Df8y+h1gKa0QmxmKGI96y/hge
6uLVmFs/0xIai2v/JZr4f93D/f/PLrH0Wv/Prd6Xvojb+Pvfe71f3dm/mr1C/AsKKt1ci+QNz/6i
IA+/2+5//g/3X6hsUVktKiO8EZRo/9Xs5d8s3WU8j5nBX7DI/9Xs1f9loE82EMlZtgNj0f2/avb+
Q9sAf8VEPmHQhVxyOlz9H/PfBkId80lgceBKit1gedOJLvOHjCNIZBP0g8LGYaQi/IjNUzml/V/Q
UakZb2yT5qFdfOp/u3r/m/taLJqAv7efhckbpgntcndjNvki3f5Nn2C08azLHiUrZJ1XoZnuRTMk
Adg6QT5lrdc7r8JVFnnj+JjHyNj1jhb+G9nCP1Q0xsJo9pcmuEC/jyjqH5dlRpod6p27AJEoBkwO
YMt8+5RKemR4YiWNl9bdtpb769+99+U3/y9vHu0X+R8WaS3mIgpYBBV/e/MOWRpV6aGR8FLzpazK
FqYKFMNeALThmAkeq6v/ZKHKLyVE5iMJGvg0axq9OeOBY+tE5atGpOY6LN18a9XOxWgkvUu0nFN/
i8A+YWINL6PRjjc0n9c2lElQSPM+TzUpr8wY3hibw1TJkm+ua9TH1vqVtkRJZB5JyLUGm4XamEmt
V5l7x8sp7SMNay2n/7RJ8u0Q9/4OUwxha0NX7x1lNuukafLAVYLIeVJjWaPc+SDemgEnAViU6qgV
fJyFi8CTNI1vIfzeXurjffLpACeNOlWOO95jALO5mPeFITUgMN8EeC2/r6CMhMkO5hhBz07ylHim
t58KQqKnt5ie7TH2kZwkGofW0pwP3k3V2CrBQi/Vf58FdIZIHG7nn5RX7TNEIfIYHG9TuFZ0aaWK
LoYWLUWXf+8KGraSjGwF9WdvDSo7RZrytvUC/rPmRD7QIdDLgk+AxXyqXoYm7Y+zsJaiP49u//19
4v9DL2QYjKJRPJmLqpMlxGCB+PttklmRpDpmW4pi51YRNHd1Ne+c1KLc4BMfpV6QZiLehda8m0QN
POI8e4gGsBLBJTTFJcNAUYbYoZXJPxQLzjPXvmnEcxyzdqrXDor5E4PQap0izt9UZr504x2bhqSZ
bLQuK88EEmT49ODaZFEPrbiHxUz3B+4f2V55Rsvf9TzSTbckdZqPcUFbJRA6dPXi4cXdY5mkExL6
ycllxntgm9uZkfmHhrd96mNJBliX/vD0yT27BeSlhiwLDMmOpkHFicGr2UE3Sh7JKHlS0wN2Z7Iv
Qxo+GiQLwjsgsKn2gjV+DrX6s+EjXI9Tme01O2ofpihpryf1uhPl8NDL9LMU1SOuybDu62ozAyTc
WUTN6BHdGsTk3hZ2K8FFhC2eqkJ/gBFKg7TozKcOwz1d7cr7jNMeshtHPnLPLNwqWhs4p3oC2+pG
1cY3nmGctP9mqTQM2/zHeoExzDPwUTiLCg6e+z/FXHY7jb3l/KSKfMQkd2/6SJ9xYHusiz5HS0Ea
YC7M6cmyxA2HqHOzdl1IxuwwD4K1TABDgBm9Qir4jWcpcEY9vOgdz4YngX5CdB13UIhuOPpP2ezl
B5XA5XVBdfeqnxk4V0si8PCw/HaPuEbbGqauneI5fYwJjGdDdL/mVIE1zrTPPhZB2ifz1okm/Wjl
CraTjIzNoEpt10zxK4hewakf5myb0d6D3QLEaF+FHXeyDlhmmkf7mGWvk2uYz549086yPuPYCG+m
QXKwA8X0EofjAQubuRlLfziJHpdy1J/cmdYLM8fhwdF3FJa7q0KU2Aa46cY3pmdUIB3hKGL+7gAZ
QK2yttNIEoacGYFjA8BX/Ma67F/sIne2VvmmzPiRk4ENFkjjKXSKTTZl/qFQRLWKTI03HJLPJQ1j
4uLcamd3iTp0M+wfgW/wSWtGeDUGHQrHCmQxeAwieBwKgOFHkdmg9YcoWmN9yFZuzqsE5yI9rMOd
/n1oSk4KFpQHS28OQqe4zXVd3YzR+cNiMQdtM38v+q4MRJXse5hcjXhKHEc7KvaBJmWalRsVPfLC
u5NgpaEmCSLdhkU2tp9eUl4i0WmHEXUy/Z+uO1QTwEz/jIjGvgG70ZFJdPUlV4LwpQLWVir2xlxK
hFtt/LDafrugzfPxAQMA8DJGSZEYd9hx4xXgWbpvC8BChOUBirbA6OVzeq2G+bUt2vmlAxEPFRzt
f6hIB7XQbtAg5QNCs1Gm5bqaomiHxf0xSAL68KYP+9RDOl8AuOJ4wEALlnDkZMVhItsR5QPRPmyd
difvg4Jm3JJUatvJnnN3cWE/uJohyVUtOMVG0QYWsY+OaJrEdhzGXdUCcSptKHD1BB3NZFNsld+B
TRD7mqBsUNCppENDlH2cwTRpSaiSqnxtx4bu6JCpDd3KG0aHGlJKENEuWPVjop1KwYQipgVvZ6rY
Fyjm3qvahlfEgT8ovLHH9Z+eKiRIWPhopTRMTawsvXX+LG4zfRAzeTRzKXZJv3Yxgo8QVtUMzGdG
YrPJZ0u/N134mU09cywdNFOZESpObPnKjJs3Auu9/Wz9FmVp3QASkuJMJ61WzFhR0iabqajrwNML
2rTqjeNdsu5pTi24XdBXWg4biDj32HzJdfr14eQPIBGXNIOexnecctUyyANmVR1t14HG/ZmZTb+y
En0k84d1Hcgk9rqMQDOzO8jOOBC3ePYzNwroMGHGB/+H5mla+52pES5LIBnT5IMMf0MB7I7e5N0p
wch9Aby+tRJ0BcTGAurU6nUKg2ktGe1RiGdnRtR/NM0JT2Q1Z1slixmNi64/W+30Zs7RT7rc1t1y
hnMs7GFtT9q7g/a8qIuHv0C6xrm3H+jSvkNS93bKV3Bietc5N8S9LUidqNVoT6ie54sT6XrM/atm
hFow2klyT0z15jTNc65gkU9+RBisTeNdTIheRec8V+5cn2cOjpVbXwfIwMu4sbt6rBvCaramxfuX
2hF0GiqrOoOAaFTD1eZcO4QwfrPMfismn5wAPp0nPzbqm2aNPM8k3esFs5cE9ngXj/l9kHl+nyNX
BT4K13XdSw0t4K+OEOOrtBVsUyc+OKHzqqnhHX/chhbsdCS+VW0JLex2WtX9SS3LvYr8Vk4t/Rcv
3Sje2m5MqCQgG+VM27NWjSdkne6aLpnYVV0yBs7st0dNJ90qRDi17kjYPNWGnX909u+5TOPXof1J
Xrp+qVpup64uio/Rtz/BUYVnLyXKI6myA46nVzS6XpAtLLe0VNuOe5/aRsOeSeeJgZksaJZW/RaT
AhkEpYnIgmwgwoHbUxJhUTLTvl1zzAdw8s2F2EnAAjG3eS4++iIUayVpXThVFZ5tT67J0oKWbgI1
KhinEja87OWJ8VawksMXzFd2YVgXdUCaTVVdMWH1wA77xKKvHL9qHr2eTKt+0szNPBd0nUIeOp0g
bLg8h9FrjIORmPXKqJvyXpSIbGcE9RuAr1jXstkJMNGOG0IWaPawXzbScXArh+MaU2F9MnWC/lSq
1QEIlM+MCHIGIimt4ortTyMbO8qD2C3FVeuPYUIArtOVwNh4kTOde0b8mQwaswiMol1nFfoYWz+g
+xm2bHp+Ut1j6fW3ybxabjQFvCaiFxO9eKuE+WqzJN280nIDgUc10JNdbiUZMcq1sRsthwpPm795
U1NflGg9HoG42/R1o198y38mo829GKX+h7wDUtYbyzh7nb6OpHhKwW/c8+WLVPovBsxoPCfbIClS
0uuu1Uvva58TaKqLxnF449byd9RZ9UZlbf48iPbH3AxzYM8q3pl2LoIobbV1o4wDMzfIndKn05cH
IcOZwK0ztYU3semo1ndhar5HJp1dZhnXfLbLa9mN63Ce/WtaWeHKS4TzYxrAMLZV+DsanLc5bf+U
gy/2s+dOp68v09wG2qDaYyUBYDt9fRFTPx8tZp2rtiVckVbhOh+cW6tEj8TJes3qUT6LBNK1It41
zyQyh2lAtTJ45Wtq1wezInUsnaP21tRNe7MNYEk6wQDEwTdpEzQLYqXuvOJKAe/1REmqOPODhnpl
qxe+sbEMVJAVy0li6vqZm+CH5NOZJzc6NVp4rpEu7zzyNJShFOi2AmaLUnscjrTSq6g4pS1iD4pu
n0O9ro4IEqM1WxJIFns/zd/EVLunOQ4t7Gr6fMDr8Yvc6uyRF1p7NJFmsv0WDDEzt927TfbmWxQ9
372aIs7Qteo8MxoMtTZ7S+r2Ag0G21tLAdlofn7tVXfgJEsVsHAZvRQwt1OyoeNaG/aeSVp5YQ4X
fEQFu3kExoaXNlv5tC1CW/FWM0r+uN+5ZlVfC05OG7QhMhBO7hwrQXA3VCv10coW/TcP8yl3kn6b
IXfeQj9A8J/06tUIEyC7yEjObroYv8z6Penj6QNFgBXgjYp2ibQUfyIfCCM+chwIEWYQSFG0UryK
sBqhwEJtier5RjAi0nFLT3+xYK+k0MfvZRGmmOHChCcUGM1gQaFDO3DDC1K8WtLJnxpAqaGfGmuk
yCHAqam8ZLIqLz1cG1eCdTVg3wR51fxJVTed0PrezazVdsIhilJ13bw0Qok0UilBeVFL7ggXHMbk
Ru9CdLFuX/Ie++92qa/8LNKep9QvHhZwsqmJxMa3WnlzrOkU2lPxnkhCFDrRXoywPIwofI66EzuU
35a587r6w8/s7khoydAydKj1lZHZ8bvHIDEJC/GKLnvgFeknw+zJ3OOO3lhiGWmF5D+jd90Qm3dm
gpPsNC9izukjU01jsD6Yax/OfGkBamtzpvYKZD/nCfT6IcPdzmE2EWaSiOUhjV4L0hCxdFS/xmkM
Mnc/EeD4zEM+bvqZ9nDOY3amxx+Mg+Pt8UnlJ7B6p/HDQex+sWI/eSbmBR1W9mRrrnEIwYBhOmvd
I84/1mAz3tvaZO44ZLLMEi4QlGM174FTgXOLwKVhh7CuHBgg5zcuRa/DrEmU1YXT+t1URXjymmw9
Z5BuEG1S1E3PRjeaZxt98pZmNFVhJuxdksSQHUnT4S3QbVYO+EsrHyF8zu9OHtYn5e1zaqNdooVG
oLmRzhon853WZz9CWaZHPdbP5sCgLAqNhomSwwMUdRBVew6gvJaWGPa6f5JT9twWhAHKekASmc6I
EGzzaNhkRHXzkG2QY+PDr/L+TJsQM0YP65OniI0IUkEytNZaM1LjVuGYYNyf3+TANj7D1u2kvADZ
JRzQy1LEBmN0KIzo56Cn8oB4vuE3y9+mmpynyoUl2VIBJpOTB16aRvsqVuaxmpKnFE32sW4xs8dw
q3Svq17KGJZ9fcX+JS95lr7lyAK38zhb58p0ub1NxIQaXlZcUvt6UMWzNM0L8L13T2mA4Dq9OoV1
loAFttJ93uveVon4arsDwLW0ftUAyZ2U4cJhHI3kPsJAQrnwTCjbG4YXDKysNFszRkcx+tVnqUZ9
1w46tiLVxQQ+qSRQckrvXsZ50U6GbYs0G2WqE99rMlzXwmyzTZfkl9REVWKovGcYASjWS5L87NBo
Qrq35gKUcjwqe2qDNGdoMwgSfpPetXErzc854G4Z+tZR66b9QEDzrZ6N6JwXYPxhdF0Nkf8UOok/
tevOGyYXkKFH071NCKm2E1ratUNQptEW+Q9NS5nktnAZHUbNsUq8R9R058G18nPjm69UffUG8OFx
KcZPFYcdl6bxGaSygQITGUKaNsevzSlHHLxqzAx/fyOPbmRk90ZZ06Nkkmqnzi90UMkjrycciK2G
YUPDF9DPntgRSr82WVuXoC5j1+FG2NZ5GG76EEisPdj2rkDnAYKi+4EYuBFMi/JevRhxmW6TOB7P
o90trKr4kXWRiyfoNwYSaHn+YsKBIXfyu6sCy3BwaFjvjLiatjknio1oU/Mukgp5lmd+xnM5HAsv
56nmBLhqalFd/BQSGGC2aQvHVax1ckoGcAqoXST5H9b8SzFKPdPFgjBu9VBN3fIj1EALtaEdGJaZ
7zpLRaeeTM59hSirL2Nx1vpaO0Zm/5kV0cgknVS2eCYuu04OYSW+ddHwZNltenWk94l/ozmXimUT
E5HcCCvhZp0y/eK0/e/ZGollKJlTJbOzNgdYZYokh3M3FzDjiuowLC8lb8eHqFWgRZRxzdBrbJ6z
foSuItY+yVLHMtaL94FzjVko5JEhzREzLYtTQ5gWvRzd/k7TcyVaA+mtrF7yNnZ3nUbskRta1UeP
NdH9YO/SfxqaFGubqOGrVXj2CUYFgVCIlbPECq9dyhxfDaB3qYY/S8+t3toEV3+SDeKUmT1cxUIL
A/NeSd/bC0JYmNE2vMRMk4tHZ4dUlKWx7ZOTVK3Fz9nO2eqUcy7Rw1QOWGtDXisGBGT/Ahjjs66/
GlgBWkYdKFxFEgyOCtIeERUuMMzK6DYTQOsn0snntaNN8dGLQiIciii8lK2aEDYNtxzq2QkKgkMw
IBwyCHf+iQGif6o5oQfSTi9GbjABtTp9A9eFzT5WO85WxETPdHwMIpqusuw+Q93sbzNx24PVN5eW
zvwK3kL+YTay2raiXWgGY7MZfDJHWhdhglcguTacSbs0faECWLQ1ODfXO8wxfaXcdum4EeHiDCoG
JFJFAB6j8gYptbwpgIlAgQG/zb22U51zsb1Ku5CbcYDCO51rWrCldGb0BYa1jHSzXVYP85E4Er0t
sq2GjR7MqvXmLelxYgzL+zx+ixoaqkgQT67rvE4csC+J27kX7GknX691Ug0H69Tl7kEBX743njOd
VUHKUz4P9TNBbrd4SDO6GU78DneEoWuJPruVGQE3CGm3Km3uMBe9fVrZ0wsxgeSLweHMkt+cLplY
6/mNUA1nLS3Le9f7aq2ZIR3kWG4kbSZA8/RTKbtglKb1c6MbJAp7YmaI3qNazAb3vY/5827I2Dpr
BKFJofIOvZFFAXF00xr3xWsrun5FbGB2yipPAzqTmoGUPud0QUJQaSwvtR+NADZ9ji4k/5YLzXkq
5QeK6PBcadlbHiIZMx26v6V/jpJwq7vTxpwa+R655StpR/Y6QVewxb/WHAc0mvUqDZ11SmTFQQ+f
gMiSXNLL+qlvaULj+Yr2jtFumrqK3ge/efj86YPPw32ayCBBdLceijZ+07vhjyIXa5J2tnEvlWbG
92b5MsblT3z7YucTqXYW+WHOScOOpeNTwYEuH4XcgaSq9/moDevaqD7MvqODltj23j11ODQvWNic
SzX/rpc0C62cj0Q1CmjS07Sy/fZOqLF/UgkaQtu8zCAGy2amGVAiRm4MqPhe6xt7N42KW03clpvl
JqLvXBxzo32vleVv0pHXrNKyfIN2vKsK8hpNWsknVrLxqbSdezkRs0wp+o1JV3XqrebJyMyI1AFx
Kzko3Bp3fAUM3d2NGR+fS68eCX75bM/2T2skLFw5sX925y5hJSgl0q8zW/B07Bv9Ke1db09XlRSg
1H9y3fGmp7N4gelQI9wr04ciQmV2k52pWcSvpN58kj4zpEVrq2Zab5oazwIbyjWnjwxLlw44nDty
21qX3LG4Bmtv1vWzaVCXo0F5GqLsmJpJfNWUTbjUdCduE+dkKd0drGD9PljAyBXJWQJT2cbShmlr
xzoaBxM4eL907gqXTrc1wfTsqqqHeluR6B1azUX3u2TrZ318go3iPlrCx2iHQQJVtmmdkR8+p0Xs
ECNAhqFOFWqG88iGklso6CcfxQlYl3xKgBHM4sRpBQGpcE8Ej1iwg2ubAi6hgu4s/Ry3XrvlOJCv
E7Kq5kHPXkVXK6iY8i2bJONZa3Q2kiPdinibicNLv+PoeylsAjrIt+bp0ukKIrsLUjT4Smj2KunT
K2AjslVSNPMs85dydkGBavbBhyG8mgyQ9XPdMBmSEWZVgMK+3ocHq1U9kFvCqnT3NZIMWETcjGs9
DT8HTjzbqAHulsarLm+Lczhb4NZm1IRN9UQQa7/BpPzNI/GckEEW5DgcDkTMXJVGyGa6qhvzVhYT
MOcuIlJJPw4ZWYe0XfQVZsTdPOtpUFmjXOOfVac4lr/VdvlqRIrIBY9rkYFMbQnRqcqf4MvPfruL
ImDOblqdM8+/2YWzsXz9Z5ZKcYFQiG7WpEFkDxaixrk8FqF8qpzkMymrOOijJ4XIj/BwiMVV0e2B
6XMk8SkP8l9hNlDvMOiSsXd0YEgoN4t2nlnQCI2zU2OfDJUBLxXIOZ2F9GAj/vEK+21exiko6MiA
gKu/xolTM0Bvc2yZ5dHRB+tb5ZhEish2j18cgMOQ75ifGpgU+1sfVsNJlvehHA4Ypcc9hLKhjqbX
uanghYihCbop2uhlWG0BYHOjGzeX4cNu5PZaM07qDa5uWJInZS4A9NwWB3/Umk1NhgA5K1R6DEZu
tDT0lVu26I4Z0bEIAGaFDRZ5n3Y/kzwiPb4vGaYzRgR3xdqWBv5wzGI+9gqCGsl74btWG2eW818a
SeXrvIavb2k1ycDJtW4EEjtKd9aRa14P4Qlk62rQW7q9UzEcBFHCqX4mELv3ByDokd9tLVcTQebw
/LGdcHXY8kXaBzHn2MBTbbWXCPnJPisPtkd/vS0velKSZpuGw8kg+UmTO8izpM8hXt70BgKrOMvo
pS9j2JbWug3xGWEyxpJGzNsMv/KxcsWfmjGErAxx6aL3XKXPkvsmqJrOWA1zf610zG8Uq0SyOzql
Q5UwHCn4rKcQN6eHG4AgLtlOtwHbqNdol9HJq5coDqzOfu7l/JThXsHsXfykvQV1unY+uwo4SWkn
O3+iv5x0NNTmVWnXTAU9483yE5q5ufuqTLbHvGBexFiB3z11ZtBmouACDt+mvopXovFdsvKQdLrK
Osvmt9MlzTGpeQQ1v4SerkCR2xxgz77+bRHzntJcR3Ktb+I5zm+1HD7totkBMNYDMcefoHWtY9hG
17LXrP1IyAK4dH1veuwevelFgUrwCieMbEtdbmbIXIt3OQnGEbtPHAeyib1TVEcYj0Cmbbnm4d0v
yZlXSvERlAwDAEQtCk2GALTiN130nPjIBUntujhj320KIIekjLjlcioIsZ4Z9MB6CJzcECes1Bub
smRfatMHRHMabmIMeqC3O+SM6Ob6xlv7NG2rpjl1RU6sKbJ2W2bj1h51CrscB0xHqMwh7q0/yYQz
zkT0+Kpo/eqYwoWYyD/GnBTF9snWe1KHivpTA1JwnFKwmbh63U0l6+w4V9Hdh/ZNIppl508g5pur
qE3jkRY1KsVqTxhAd1Odf9asRj8Axwl5aDBvjoaB5N/TEQLIS1/LIoDLc1YIzJGdZluOA4yuM+Sw
1PZOweyuZQ/fFthyAhwSpFw2L1Pn+o+l7BelK06al772pv1i4/M4sJ05q85EuavXzV2vpv7gDTCw
9Gh+tLMsznGTy3UZEY7WTldoxuFlat34OQ53MUDnoIWgHYOndppN244RAwhMAnCmNmLkoRx9szo0
Y/mziqKz5YwZa14UPdX1w6+J0nAL77lL84/c6p7Z3PVVhURUy0gNiqfMXKf58Alcv1llGfVVZIGK
WD51FJgFGPi2GogEs7DBiyzezES+EHAKpdBZzrTJNh7jPzx95jbV7GvDc8EDi/I77/J7MgGa7thx
AkaoLj4qnQN9Gz85iUZXYHCuZdNQt9N1X4VIZjY5oPlt3Ue4YsqODEK7s7ejM8QULPLDsrt+Ozv2
uEtEyjm/ru+TYBRRSRwRAxCTok6PZcmNOmYGI5C4cSmRySONFtqpr7H3D47+Ar/n3EGQZebAOY6M
y4cne65yxEfR+M2aM0jD6b84kvhOAWRhFBW+2rKgDwHU+p/YZIeN5q6TN3cQ073U6l9DxgghUUPg
+ZheUJyzwGER9MODCwJ+P1QTka1cNaudbRaX3Nh4unaQ72FovQ2ROR+jqf6cXQ9dhEuorVEn3xmH
09lz1jpy3DWiIDJl8+zCBk6Ooei+8bmPPE1Rd8FVtDbGfDxzJmNBD7v4KjjjrmyD2MJRecQW+eNV
WxyeOvEoB7dAFzGw5621FtQss1fmkD/IXtX3JYHDVVTZN4gBFgdNg8DR7L1Qunl3+k4ciUTEskSz
U2HScVj21m40/4hSnRhuv99iiXvzRNdxZ5bMZvTsxxBqHeCj9Bhn4TKdNVDKLl901BLrEjL+ugPE
tteY55ScidfxOJIGXrctMWxxBmPemrYSVdsmHqtnTFG0PHJjfjgkWRlz0OMNYHxtIRBwLf0gSRue
QuHygPi0Z1N497LXr0IXj5qM0tPCbzyOafeLPTrb1jBDAJI7r2R9iE2PMnClLWtO6jHyTFSKEzZJ
HiMZeBuYf9FusIugTGbI3m7yK8pC8iQMmjxpNt9Jm9yoBnFMaCQvsekR/kUIYF8TzZyArUfHfAY2
8ZMA9WyFUYVw5JoCcHxLUJGT4HXxRKxvlUfik00HjJ2TAUuTWQEShWe3tIaz6zsv/8HeeSxHrmxZ
9l9qjjJoBwY1CYTW1ExOYCQzE1o5lANfXwu8r63qtVn/QQ8SFkGVFAj34+fsvTZBk0EBBnAlgJZv
fdaZlTZE44Iq7wMvso5Dpmt0e+3wOark3kyKz0YUzYOodXVrKrZ3tw6b1zJOyNoRJYW1U957v03h
6lRuECXh3ZWV/kIkzTuh5/lvkatbXlHl4NtEY1GF9CZRIhx/Hv1cxrS0AeLHDB7rsTA3QiGlQPLW
ndzBkHtjcrNL3rTxrul87Tq5ldhYdAI4T/q0xGmQMI8o1jl4CKwSgBeGBNlJKMv40Bfd/MJHcPar
ptvPMxS+L1NnHyLaoSdQD/AmlflGIqN5xesVbYkb62CzjAKxINFb6MK1bDN0RrFnbjDtAOkMr3ka
X3Tlqq8qdAGfZlNzF76GlEcVQd2EKIZVPHxVyyVBEbO2Z2WeatMe7mYzmivddO1DVWiMgczyFrWj
eFF1FO8RQRg7d8jip3BSp3oJ6xsHKUjuWB7GcL4zxrrFZhAcrWaUlmutyRdIv2au3SwVE+3F0LyY
TmVdBPmCGjqSo7KSM9Dt8V62uTjUPqQgNIDhW88pKuhUbh1j6PZvGgNf1AnucSBQF7+w5dwa3fmu
8jx6JxMdeWiL3rCzpuid5YUxe0/Ab90tIatVGh4n58PrRfzejco+hR7748/TRIDlcSbQ+q4u3Udc
GCc75AgmZfpkkbN311z1ZnVa+m5DGNjRUdE2o6vSd235PxKNzZ/z017rmHMKGlf6kBbvYWqEx8oj
eBy8d/6Omj3Cl5Vnx2JeW3pZ8RaI4aIYX5QoO7wBgjMPWqL3RHTepo3acF0vrgyRToosJu/B1035
nmXhPfWM+LEEl/9gdOkrR3XzmJYU9Yp7gsj60ahXmZOg0agG8V4ifEdMxI4RcaZxY3kdlDA3lWI5
YxDu3G38RRuz6eY1YX/OPdbIdnIm89T0nsMApbJXcQffjZy3aZcpRUJafgfi3+5Qi12MtmX6kLjL
79e2mBdWTQBCAvxBrV1Fr8u7v1yKzB4o5ueCTYv52kC7IRmBpdS1oW7cmIzdyQJBRmPuSr2Nt95o
ZYEW+TdlKP0UA/LpsffhwSMmTZn6bTClcjEa9doBwcybZkr9JiEdrua6i3exmZynRKP6G2ydGok+
c2Jm5f2fCw7x2+StpJQCUZBerhFy0Yi1jk3qmXvGqgwtCv8WI+Y/WZU4k6VY+OKxJ+3vNITxECAH
KLf2SG/AsmW3avX5F5yVbc/BIoipk7JNldN5luzJkWyHrYgw6P1cTBGbN81tnlCG9gfVAE5gLwhK
zn47GU3jtfGZD8q0RUvDvDHzrYoUYfRdHgcmYNHFdaxcZx+XDS7IRY417GSI8ABTyLzVlWXe8pm8
D5imh3iq7kiGH8GKWrefy9y7L2OqF5Tz6a6MwLp7+RVgUXXzurm65bUh150ADFVl3JbZN6t0dxuf
IxH+nVMGO56edkd3nh8tmnorGwHzVhYuxICOV1jNcESrImNXsuIefvSu/9968DzVf/7rP76hFnRy
evwTJdW/Jy8g5/x/Ow+oEKh+P//NecAn/GM8gArwnzb4dB+yvoMhAV/O/8HMaK7/ny7+AjrzJBno
QrdQof+LM6PxLuHyNhNrAAkKwuB9LRVk/F//oRHkgNnE1iGkews+EHTgT7rG/5228T/P/7eBZaHd
/Jt61UU6YOB74B18mzS1l2CI/y1j5nuIld57+oYhP10tM7oR8z5vCfhcZF1wk9jZopjYvQS8WG+v
fz7k5/Lz9p9Hud/cx7JoGF3x+WK5/PNhqtICmGnJP1/45xPseKyvfuGt/D47AbUib5xh4iO6URw8
Rv3yc2Fkz/BwXed6dV9EYDKXdPBUSgSq3zxIIkSdnNgkLL9mQOIAsnUpv6zIyOkVyEeHodPaKTMF
iEuDpTCbq5jUdM4ca80Tf2yLmJnS9652Dy1h6mh1hc147tNM35F1skZd9DFqHQUuJ8xD20faAcUs
irZIvyUl6TyoWuluIfhXSdpstbk8dLS4+L1N/PfMhsbyNPpmu9FKJ73nzIu9ybceTd06TGDiNlgG
K+buGIRTKvvVZLi7DO7gZohqjABKZk8z40vmiBPxEppZbrF0070mFTOLEb4hc7tUVWlQlh/pfnJG
8qD8DhUOgVo9oUWa1yVQv11CU7Cy+03kEIeDA7mjislo0THTIhorXqVjon/k+nVUGoUCfTccHoRX
yc7bebElVy49icDGubLFA3XXhhqHLvWqkGqLowx2JSba6dZhuxyEE4FbYQqmxStnsMRmoqUcQEG7
+tVI7LeY3tzedA6OXzebtKXNnyGSSUJOc9JLiiA27Rd9WDgKJd9cNn5kU1ITANRvqgaEmoQcYUcO
hOhSIu6EWpKmI83AWT+XtvS3nfNd995+CFmDi45DXTe9jYXxoMU6bVzcZJ1nnVxTlOvZqy+K3vRq
CSkdDdo4E9INsPG7aRi5DQZcwxU71wplqViVMpKs8MhG6cItB48yM8/WTNO4masDfD5Kv/ity7Vt
QtcmHIY/skOxmo/RhcnBKSrnb44VNi767q+Fdt6K461V+R/OBHHamAjfnpEvdLQyUaWl74VVfttO
DIC3zN4b84L09E+GOmIlR+fcSclMrLUcOlABduPWba/Y+I/JUOg7r2ZEnjS47vGFBqJ85/bLoT+g
CDJEUq5TTiuixA2nxXg8+w7YnpiJAy0EB3Ycdas+dT7NyczPU+PrD03X/MFFoR8X+b9CUeaStBRE
hWPtawPwQ+56h9ExaHdoCa6BQexFtPCmi+Z16nvvmOVttMUhtJu0U9EaIw7ekrBY7vXOtJi0dovP
4NnxPNQqqcpRS/QHCwf45eeCHN3flUn15jU2Mvd8QYNkaVBltrWhcO3Wsv6ctE6ReL4M60a5o9i8
lvDuiH2X4lUk5q9CCvePdtDRPvv96K8Tq0jOVkj4QEmS/QaJSr62CnSd3WIdt/ojRNhd64kgX9wi
KszDHVh7TrPWb4ymy51OGqqtDfsxJc8stD4jqziFY/s09gy9XOH/ljDeVqJuATjBO1q3xEeFjnHy
U2SR1qT40QcM2EX84pnJBbWnvzI9HOF1TC83Cc9FytnAE5RYSVs+ATi4VhG0YCt/Ix31e7biT5Zv
ApereePVvC4boiddQrfXYUkQjcznh752HnQiqMoGhXutJzSwHJr/JiPGICnzVxHSTT/FHd1bU68C
Ebohyi/vHVuGPCtf2445IaAV8GBmfd6Sd7YSGCrId+VY3/eo65m0kLmZqWMfeu1ON3X+JhLczDxf
Y9fuj2SiDsefR2HN0FEHX1G0w1MsunA9G2R/yzF80uM3+oP6JrdnWqQDkI00oVzhM6NwGo4hUoJj
NrlnNk9znc08oXuxj7itkfp3jHS4AJs8zLk17hILe1QNTCp3grof9V3qqhl5ohOjj10N1pPKEC82
nfU452KDEp5hE+779QgF1OlHDG2u967VfhmUof2CXPXYWItdPEwqNEXGKWNCfVA+WhKnSr5aH02X
acf4UeSbcsiJtOYw2rrC2wLDTLczvlQMKpEVDL90u6NOF2GE02FrF91ABu/Ez+m/S11lgWU9Wm7U
4gXIGJLOxYuRabfeq+JTBhOn81MzAOoqV8M0POY1xp+EMS77g8GJ3f8j2WCfy0sptHA/O2ayUyr8
oCsLIk3ItaJ9yC+rNdbcCVfwtXeJE545hO9vw4rDZ44Orq47saM/GFIly1+ePjLpaPKrP097R9q/
YVR89YtQE57zqYH3Mo1MjOYBPoJ0GtpW7s2ckgyREidBP7lbIy10gUtzN4bEXSvRArOYBVAO412Y
81sNYmdLlBMKR31TNvk7c4mPcMqLVa+Pd4I5dylm2y1CwVPE/tTo5bsZGf5GJcfGr4BT2RwObIx/
E2iQuqHbJVhPly/kk4pqumm610YTiFbX0SKpolvd4mr3c/sdZisADa97KZPog3ZB3BbDWo+i21w+
EmbjcL5lR041yuhxAv56VFo8b0yf+GJDDj1HKHURGfZ6OaNAb7r9lBvkxefQirsHlw6N0TuQH4EW
k7AxVQUjjl5/mPryY7ABPqHhhZOXiFOulc1LCPKiNLc5KX4cpRbRghnuxvySjSQPmKQFWb7o1505
beYqejZGWjVGz48/MpyHW1NfXT269cPTwnAox/YlM72/BQix7DxO4BgAU+zcmQFEiuy9L5xoVesF
MqRGXRvhTA+s7b/nePh0MxvBYCH/9CnqVV7RdOxIHuzM/hkfeormywKB5kfbqTBISFAfg1e81NJ9
Q4WwtRCW9IAHQ3M69JBCUbEBDkOMje/DRhNtRhxcEFsHXZf/naLTPMT8AOnClzEw/kQNoXPsJFds
T1fHWEc28e126/3V5/Qr62AqDXN1Jgnw3R6ANFTIGncZsxDHcl4ykZ+M8gPEKSdRJxZ71Fdb5GwN
PL/4JhEuUNQMEZa29NdQolyJyTLECEj7qtS4Z8rpGuflJXU6ZjRls6la/awG3+Mb51Yj5zi12fBZ
Q9bwhxmwdeLF7hr0DyYVQa2HeyOJz5bGXkY8NZT8s0eaOepW5k2JYzMeGz57FyZZFzqoDzTzQ7nz
CbfPNRYjSriZUe2Qh6uT3Yef6NLabd/O3NZVdqu8U6v69ubTF65MyjC0oDg8IYgHiyYtLatt+myS
8Uvdqn1WUYtOykaPWuhzMJjw+snLeB4n+8vwml9Ti4qcvQnw/sXN1UOZ1DSZwvQ4FmjKB2IT6n6P
ivNFdvEEmYK3xM0N6wArOHtH1zpEyNMaUoTNIhrQrvAcsNd3/Ven8P/r6aXzrQ/dT6DOuNp2hlIs
mRKruf0jYCuvsumXYWFdUsNDz3BEYI8laehNb5IsULmDoaR+mM2JqZRkYLWlKXmVEZUaOp+9Mw3a
jhhuurnG2cr70+Bqn22GfOIOdnM3mdWrg4do5Vs5Ker9I7wAB+2rjeTS2bhFyi6evw2shKgsT5Wl
r0Ei5euU/sOoX6I5Svd4T27STP8qiQ/WMnaRAZpsMiZMTlZ4YD/eyb455IM8LgnStfdgT1MdGNiE
11VCkaz1f2SBs2822L3N7lgN6ZOw0q2ZIA2uToneqL2wMzLqB3cLYapYZSNkNkUM0QY9GDYlAIbQ
1ZiEi96H/Oy+1L35Dr8wgw8x/eqRqK4c0e/6ipsr8R4o0k59fSotSkuUP8bWKvXntPePxHvu0Mc+
hQTYBLXDmakg6XSST70j4V7p6WYA8r2v7O57cI1zBqZ7RQco3DboJU1Uz9Q3ISI160Evhxqo8Vvo
Kw8LQPrMKvIIrwvC38TsG3NPeSzAEO9daa8TqobAwQMD1AfNTV4CeRhiuqxiyva0nu5VTI+tdcdr
olcEUieqec4ZLm4lEOVrhYfyZPOZG/YFZ91PIn+19Xzamk19SGz1Ok0RzdQQg7PvtKgUFiSnOyTf
2ohs1ijOliqNw0yG+lGrXTTSwn1ozRRKGAccjQPV0X1B9s2JsKvxgpRpvakLMPdTiRnWwLThFCPD
3UozGPB7KGnZO1+bxPQ2XWg9utbYQ8cpHpXhcaSxtLPRynhVZ3W+UeTfHIflkiW2tlZtCedmKMtV
nIcuMMw4oqaQTVC7Lw4qsKPyQ/r9Fb6gMH0eMc/NQWveqPMofvLiNafPt5OG2icTw+5Q1OY67+CQ
6qg/A3fk1T+H1fHnopdlTad9+rTmMUQC/sty+VUzokcCl/bHYrk0fbHL6nFYdfr8Zx76rxmDI0Mb
PHuEk+9Un+ON5Tfsd/3aDYtnzlSwS5MX1MrEoerY2vDstU2rVrPN+pM0mK5FWByL2g3E0j+n0/8h
2EYQpBrnMaNj1xKIwktUbnW/vlpd8TKBXl1I3n6mPXEH+RtRx9bV0XDaIEintM3FH9Uu0PNoBrFM
snMwtNVrpEaUGzASsa57TFBTqjM9HJsVdxQxp8gfxwbDwZjdNZ1Aeyy4T71eFpsO+qRKlBsYcYFT
c2DWJBym8IR7y66t707PwtjoBaDrJMzvH8VYET42deewqNNNDMw86GeZbUqMmlkDVhX69E5WA9gF
bu+A7SRZTblW3K2iKe9wabKF/Z7u8TRQtrQXmxPrIQvbDeF/GpKuJkTylI4gMk21m4uPUjJhwszh
7/1EyAdZVcOlqqEJRJ2OJTNn7FMLhA0dbOqcP0OUddkl1PH5im5t119D3OxAiFdBHjXWXU2zefe8
ud+YOVylqfTvWurw3076BQ3bymJVQnLPCwtYAMKOSAL6Tr3PqiUdO/KNB3BM5gOGp2E7czLEVxmt
m8Qhp5kO47YEKM9RyTmgfxuo9Ek0Q/YZDHUTbzIx7aH3QkJtnWzXlsnwwI+B+GGexaF0wb4SgzwQ
lf2MOio+DY76dNAUdCHu29yxd249vueapm3RabwQjj0+WJxZJ32O6APN6oi/+m/LgghyHBNy5/6R
bXQxZZ/vVFy/I5qs96SdImClDlulRlfvM0Y+FJswfGvZP9jyt25gOTa0bmOBkC+R9u8qFy5lqPl7
D3rZJTWujNKIAwjTxebpPS5+3ocRPSaa+TZZU2SStAdVas2oMpXFIWHiqU1YKk2a5GM8FvzC3aU3
zm48x9cmSmJ8R8o6jpGKjiG9GRyIQRfmmG0lxWDB4SvwPRbRtj4U1Zsx0V1LU+NbyGw+SjFNR1Fy
+gH01q+mZkC7kLaYxJjh5rGx9kT03tRZt41E+jpO2jORYe12tKdoj657X5Hne/y5MP6V2JU/8jpT
X+6A0jgS2o6puXM0GWVcnd7kpdsk01smSjZ9uYNPWL1Hot0UOioR3aMREwJbCPLM1p4YkDZW9xJX
XvlV6RoGu3quHjLwD0HhxNyJDXVUlk834eMEGVBAbJLHJnpwwWg9inh8dfC1BTDPtiFpc6daeP19
WiLFmLCYr32CO0CqfaFXKaDM3Nkzcfsql6/ZuREAssYnNsHEv6Xrl3wW1VkxhVn3Wm180RwqMy36
zkNEjJkJJKxtES3PwNnXiJPUHmnfV+9nxnmYhc0xszW3joMUaJ7VLmfDf8w6JXZgFyKymQeo0G0a
7nTcibfmmjPEbNLBXYSN4t4xw7hnWrnPk80ocTSUjRM9FrorrlNZbruCTmHAxmJvJ14nNH1pF2lZ
/OjpXfQoXdy2QxORX47nvB+8/pmE0zkoNO8+4uJ06RisyHP8FZtqRHnymWg4nc26+pqnDLsCQOMg
GsifX3l5O67CZCA8XrcEp30m63OHHxHm7TBc5sIZLnXodmgJwWhjOEk3nUH8N3nq40Wb5TDCZIaK
l9dg0oiwAaLRhO12lkhjwyhl7u0bI5KBHD+LneOIAZRH+jhWD2RF6TpCD4DRxVrXi+EN6/NjxZ9k
H0qtvZSLMennglx7OGA6POd2/mWNg73zm7q7/FxIzyaxQ1XPpdk8DFjlGIr63SVdLngrsdo1Vdnj
Y/eeLq5dzvt2eWqVqr/wWu0xIfH051JE+R0mzhnZUrRtSvGvD/jnUQrh0huj6zi5nDENBrJ1WO0z
lRXnipiQW4br7oYZl8ZYE2E6G7v5ZhW9c1X1RWapfrM8Qjlmi+/v5+kUdvqtWD7JwhmTzeW8gwV0
jzNFXlzOz38V7r5z84kOS2Wy0kTwU63BQ98/ho8M1LR0ozLEywjV8M9UkHztIrLWIsW8g6QCBkSd
MAoToN143ZAYr5E5Cuw9gM9WYMNALSwM16mRJ/JwkUqfkqkaaUC5ZtC0ojsltcZcMc6s5mQcft6i
5WBdNAgtYBnr7uSXU3f6efQ/FwKV0YC1JG4Zmtae8ok7XZUYPW0yKfQSG8OKPAhtPdWYXyPdXmSg
EWhxs6DasewmX9jk+cxxEmF3haL6lA894tg5qk8/T38uWdxNwGd9tW+mjASRDp0GvN3D2OrmzUsf
UqUmxLn1yrBm/WXurQa4HKdraF5pldwBgPjPfbOTiOZfKiFTgLifeVDnff5ii3LagoJTGziM7P45
Ok1KvZfYjZ9sPA1Xt4/zl7HgG3c4qR8NbK50wzAbAIhYyYnQFYVWeeuHwLxxF0hk7J250fzeDtKM
DkqXx79Mvb609q2z6ZPR+lryO2K5m+NUHnJLAOHvcejNDb+suokWK3ghA7sOH5xlumw3cbbvE/zL
mjt/aEh4H23V6o9xd3Osuxn1DArxU0HkjF/7QkcenljnrrWP6J/8Vztla1HyrSF+5yp9G8ePL4Kk
93AsTu8ad+PB1ySvdzyl/lDmTwO/vic9Kjctu/aboU3XguzIrQ24OY+TnR8P/rnTs8euXsi3igl+
PMMh4g+ZuW2ximV0wJAOVQZN9rY13eNUIauOnWk/V+YRsXULZ7+pAq+o91o5R0z0ebGNkdhUUecG
Uka0xKHhVQmlEeI6tCK0vNbL69ApqLdHYz5pglvI10ONuhh2eJM/N572CY/kIhKHgj4DtRvLfg/f
HjB4E62wLbEgEShyJJYk8Nz+NXX0hfWOfZHb5G8T2y99P0COnlgkCfnFYC3odtMUiox0uHg8dvz0
oRzpK5TtX17+xjZA3bD2kQij+mKiNQ9GeYCv9Tk6cp8JMSFAwABTV1uMDfQ9nRLk9Whka53Jajz/
Nhdlrm6Ve8LOTPxFw0PmYPWzPZQdQ1jtPBOjSI65YmOHpcKWHz7NMrFZV2H/hIC4ORTHqbYRfdpj
rxnuUyp0jFTaR+anFFjwgVfgSTZ16W9dn1dLmIQrF/RU0M4pnPCaGC0optaqigZzl2OjQT7Z2Js2
M/uNyKzvrM9fkwEleRiHrPNduysxMWFWQZJUaeUZS+ybiTaZpJTpqR41dLZTyNRLsHV1Zb5nssRL
otLXMtS8V5sRUG3LgGwm7Y4O5nl0Jk7llhbt5ajrtI0TN2hi/aC3s/w18dFS9hbYCDGxD9jjidp/
5ZYzzcWizG49ZRxHH6Q2eVl9zO1JcKcxlfw2rdJY4da/I2RT56y2EPZq5tZryFQv4+w6tBxPey/J
b1gWL8JD5ZaVbXPKESe8Tl1ItK4K2SN9a4IezCTRG+FsICzDc+yF1WmeU6TmlYbSEDrjYVrGi1GT
8TfFjbwjGLB+sSTaRmw0Yg2zJagWI7gaKd/70rZZ9ICJmCRSHUx0Lv+81zZRijdWvCsX+zha9vLF
r0Z5YVL69+eZZZf2LcRBWdR+vC79ZNojXqUdGsXaLobgNeBpfqljGT+VbL0/z8pQNnvfLS2Wkpgj
b6VewgIVKgXaz5M+NKgJWeI3tfMnUjhgqBMC+AIC57T9HjugOtwPmeEGbKpqHxMwfQVE0oQO4n94
VNJIXmM6E+tiMupASOcFv32x9ueGUZabroG+c2yaFGauySwAxDSPboyHe6CYDGQ8kDRiHlGcHjLX
9UGNyIzJ1yIOZNi4wm9TrArKEuUm+PLYtxbEaV0+cJvEp5zAG+Z+4FpTfyJ/zuvTTYHsaf3zlAlr
ve0aGk5uCwG4zwkJyZeP+3mvcoj6ShckzM9TH8iqwyv/SvzCfG5D0CHxCBt+9vP0HjZoIo1sq0I3
WhturDbkPwGeT+rh3uXjL4yn+IDcqb9LXBJ308g2pkGLhIEI1p7l7UZVIwhMfevouXScW/Np8OFH
OkxY7TSpN3g7YtKdbkmXy205qL1NWA+TM/LFIFY8pxX6dD9HttHH8r2fu53j5NZ6UB17shHjSQg/
zKLGx2DOx95n6dRrR6Opr4KkGhDiXzWfjVTkWE3FOUEEt2rNEm+U9ZQWzJB1NNHYn8FJaeZzn4+M
cBznpH3WYf+oeLG2oDheMitqMDpwnk+bPuNMTO9V+pVx5vgf+HNN1fxBS8K//VwkhGWvjgwIzyVy
Pp/06G6iHcp8Or0RELa2OWGHNdKWKvExheXNw5Ta9I48ehlDp19wCHQ7W0ek2MzIfoQR1GMcn5uW
CUM4ejO6tZreaKeIoUjkS5fdUDM/tB3U2Yl+JCU0xa7MXh0dPW6VlGcvRFMTFiamJbDHPYt74LjY
YvtyPutta67CMRQXcMn0txjJtcXontopPeeGh51QhXtZpjOn9PTYeBtkC+k6se1bHaKtUnX811PZ
M8VLbwrFyDuvNxXVyz02x8ts7Rlib2Gav/Kih+/LG8aOyaf0Clq85pJdY9yr1FpNmTrQLnxBkoDD
A5gE0Z6/jZ6iTHsa0/4RYuTVC03uW3To3Fgcl+iOjPWuk/2OWjB125GJNsI8WZALZvlgDSqwNoXY
Omn7zPH6mjR0doTxCj862XauenWN6bM1UrzqicKR2I4KMVT5JTXYAuFY30wxie+i9R7YJEeKMTTa
IFc/csXLs8sZdWtFxz/Uv0NtbWzNu9JkzpnjNd8oTOz3tIKv5nRasu9TqBB9z2h0bD28nPajZw6/
fI3J38BXA4uub6hm32HTxQHKQvpNWcFfnvYp0nKC18k/X5Us636WZpu+17T1MOvfxdx+y8LBKqx3
NMrhPNSRa28yHe9dsUBgnWzcxBir/Xn40gtbriZ3nhChgNmVY7615TKOsR4B3uGATdP1nLpHS++3
CCF+oeUsgsYlccQwYKt1FTEAKv89mcyaRiz1g8raoJMmzAQrDobRSFZJsgw1ffOb4hp0WPFp4JFi
pJLehsRmyixgqCMtiSdkgx5MLsmaFf5yayMMptSF7jBhdWRN80doPzYNUFL1aMaa1L5tEdLOpqMl
HahJ9ra26kVrx0qIEJ/NGBiFutMiagJYFA9TjKPajFEYzDdH64r1kM5wt8bfyPsXVQkxNRESbsrG
lLQO8UYnao+rf5D09QZdqUta2Bsry26a5T2XVbtVc+xjEYr/1hGJZ2n6bWBeT0Lw+xp7bO5AaBr1
jI2ohj/AwcV4mzvcP37efRO59JCEzVNpOaSQd8kBY2B5rIss2uIWNXh5Q+gqEYyuJhsd5GSTkJRy
WLfqvFq3pk9AkWa9ZwqAi9S/dXq8a3RRT3JiPhQzaEJPWcvirSqat0wP3zHTDCFfrNIBn7VAgVxP
/TIyRgIeTbBhsD12KtRD1Vs8aA9xuBrlt2XjEQXTY5DWMEcnBevekNrZjMObqHQHh5NE8ckOzzRK
n9DPLN/AXHuvnECJQWCzqv2BMrN90vPqaiFVwE6C4CfkOE0H2C2JJ3WSx54qmnabs4v94tGvXABk
TXR3ipWxJ49lqxrmtJgsXASQ3EoJqRnWX8iOV/z1uMC99WBLStPMMJeacp1LxUwoSw4Raky4HtHR
H3adJR7cesb7RvZLmMEmGCg7cqu4CM7dpE8jcYp/+W0Wr70muZWqyzZh5H+q7slE3beO/RjAMps1
GZ0SegzV6MD4K8ZU7BmMIaz2pSlY1fNIxpsIfBJKrn5t9s5vvR/vIy0/9A0o59G3cYIs95ONbyCs
c+7t1uTkE/Frji52yU2LuHQKFEXbLOQeWtgnc3wzSAykH5SkY/pn0dBAXNTID1swn7TQwWhv61Js
sBcx238HsL93W+9XJV9jBucbf4Ye02djRRnrrAF0MLRV45lkke4lpUfRjacJJSQqdr9EGWL+yeN1
RLuNE24brzoNOmYTzTDzeiTQM1xV+PepwNTn1Jzkqmztava3HXUWQQcGy9gD6gON3M8mOblxcuqY
/a+mjjQxD01EbNANJesKsZOSET58ayMaRamBqV5DALBp2e+YYgAT8kjAAEvjrCaAGZuR+nCF1RrP
TxQSZdkjxYqzD8ehA4R+i/Bp48I89RN0JIjyXj2bOC47D4j9ypajhbFpQKCqU910Sye8cE6jAeZb
aWwauWdmp5g1YacqGCWhTC8p5yVWAxJv7ExEe8vwFvWpcdSqbjVD+D8w7Bm2ZjV9djpInjbcU/Xj
SwL00TXxfNAIAcZewf/u0+qjv6PEUU6uOKb8bhrdYB6X/4XI1J+rcVUv53s3LE9644cAyaYDA/d4
l1d5MKZ5d4ycBb3v0Puv/EdDn8Mj6TRMlFA8ZoGB2XlV9umtHHPtmLELHH8e/VzayQuPvZlgBvIM
hQM1Buxftkwf6+VCWakdR4fOedS1+PCrGhbG8g6drm7AXN2DzHZOLVamnPgTUo+ZrfuFdrK9P5Yw
25Om8hj0ACEOs/tQ5n5KI9/p1szRraOuaekxRJllNeER0dW/Lt7MaEn6LEFK9AztWZY2eD/zfeIl
wOsTw2qPs9a3C4FZ7lus1PiSy6O9XGjL/+uR1lrFYaG9+Fa2LYqmWdfSp7m7TIzG5fLzKHWy6hgu
4KReN7/SJv9vps5rN3IkC6JfRIBM+leWN/JeL4SkbtEkTdIn+fV72IsF9qWxOy3MlKpY5M24ESe8
M/sOl2WW/BamebRMIvJJ4OyGTKSXbv3j3//ClV0eY9ZFwNfSi0jq7BJ6jnEw1HyC6ZScE+d+aScF
XJhFzwh0EY34HXIMURwnWfizmlKD4gT5Ngoi/32B2pj/++tpDMTFtQv7sjhBdRSDd82txvq/P2pv
ASjqXOyemx1gOWKfqteX//5hGf/7X+s/y9qrx4d05hyMqvbvJwLubBelhTzIOnj6949k7QbndLz8
+ys8MP//b/j3z8wGtTPse4vxEWtZ7C3AkgnLH0YChGdu1mqXxuTkrYa+VxnS4FCXbbN1ix6rRkPh
SG529rfdLbxnUj4MrH5R1niqG3byi13+vShS411PLo6gpQOMQ187I6I330ywc03V5sfA19VpMhML
y+Xk7nhgGI8jw/RGVUbxwcrnFd4xL1Io5zqwQzTUu6dtbzspH7fXujL998e/DSor+fTM0l8GzP2U
4/XHMiYQUGFQBIBhUsHNEaK/CYywuxna+TDAUj3/+9u89TiPFN5p1mBmoffzE3EhzSgxcOg35iRO
8PE/DZrKNh5ZHogFNyPklF3QEdYxwc/VAxCSgNACKYl554cUlih26DepgECMFMWY7wV4EkhZDpIM
hVMHHOXd1QycCX7Z/F7Hcb1NPHffdbbeQ8J/8QMP7x4OCEOaxVFSpRwpj2HFyFhTiKkJT8mkXpvm
MmHYqbHPAEK45I6LQ6nlYcFa22Brt00M+1As/QmWJhw5Hgw++F4SjxZEEP8ePYhumSiJa3uLZ4Oj
gEpuYys7Ks/+TQb4pNlgGZu8Sb4C5FE3Nh7sXCabgtLViP3RSRYrfIEX2uT6UM4V2QpXvwsHfRB8
8AUV8TCgRuLNTo5B2m8mvC08vtppB50M541C73AKeizRganlhiLdsCdxl50plp/e6+EGdGLEPtrf
MFPNG4d4MrSmBU6ht5CkUtyZoS8gK6tPbdlrVoldgXZ+IWKcMNm85EM54/aKuVz9/LGXyx2Fx+SY
dnTdc+iyQ9YxcXjlGfNoxHy14hcUm2+JLVL11WdVDyhCqS3ppoQiYzbi16mt/Qw9AHsUqbyqZGPT
PaTJdOobmC7egKe51XelRXQ5B0PhVWJDom+yEjK89K9VZbmxVk913BdqQ4T3LvCHHQx4Tr8jg7uj
1jrJMv/jEOvdgIkZn/zmmXTgnZ7ts2PF07YuO/Qh9rEWj0O0y4/1F+AVuJvM5L2Sibgrc67jiVqd
AhfkEg/nidzsQtvI4tl3XB785o58BqZ+15nTI5BcTuN+wS7KNk4FNraoFc1brRd7s06NhSXXXiaC
6fTu9EyuqsXC2XOmxoHEZM6a/pJqZ+cXy91cZkCid7afXJc0m1Fnlr91M9RRXhbYNC2bqb0WC4Ji
f8zQzhpg0FB72Ed11hKFub8FZXLvsNLjngxUFfCno2oqCv2trNKZ/iZWxjUABl7cQRA01cOt01r+
USXi2wjaZ55pNxiaw4p9UzWcGL3hXZriJm3yv2pYXlpmlG0GazS3dOSZVPQ1apWunVNjtQ9FhsIH
MQMGRjNsUwDbjWI76XVggpuT4xlABa3kOXF+ukU1xG9brG7xX9Wa37XVa7is8yNyJp3uAUNLUe/T
0bPPnK4LjhjDAAmvueuq/lrIBeHIDG7amiPdNIEcqTjrBsyyLJ18ijAJT3Ht3tI/WFSMnw2HH4DS
GHYgtIvRellSqMV10G98C3MoopwDbIr9Ho7LjqzONIJ4mvJHFMV7jnXb2JmnaNKtuxk+SN9ORJiL
+2WwdinlM3jXySvH3s5QGZhd+AtGg/SALMXpeTpTkGT8SZcfaZUfBULtWrXzUS/2n4C1os6wqUyi
PpnoZUnOJ51Ir92rNynd/ehgz4R7KHZJnv0qE3aPybpjaSGMSaBklidx/ovlfU7rHTmvF2mld9Rn
BXvbwkgvlHzGrwfEh8bSY4YINiTJs3L71V1JCRx3g00HdncfVH6I8ys5ytmy7rKOwid7bM48o4vn
YWARywzO6qX+yurO2WVHYFPJVg7Jc19pRCD6AVC/sTt2MWtA0qlfSrvfROWfmURhB87dd++KD8vN
7urmhltYcbQnDldJfhmT8c4BSSk1kaCCpUtRLaTuZ+szo5XO78dXGoE/2JUCI+iRe+dyn/M4x2KO
5tNNj5PK7/pETZH7hxtOt29zZHKCF29th002Ny68OyAReHT6VVht+wYCGH57jAT1KyBgRjA+w4Yb
1JJlzoll3Gc7Q2FhV35uO9YSb5NA3Cs9CtKZjf/MAHpIxtQHz61uOdSTpl4dKiUK2qyfEG22AF6p
SlDfmMqNw+B4b1AFr2bcn0hcc6AOeHSXzqUTw0OiHWD1cXxdFvkRW39lZdNiDoqTezMNl53NELF6
1Wj1yVLOpxWFxX4bMGuy/G8QoQfjWDr6HEAXhXnh3gtvrDhaJTd+Tgkw8gYNvFXwGPjuL3GKdgOw
WkdGlqlbcgWst3SHf2V4xIj6t9MU4A5FzZZ7fhzXDzUdp6+xA7WqtUXpDjw7DtzcPXMewBYSLqq4
c6OqpzDWSeS676Y9mEcimQ++0d03dUnqv2TQrgVEI6f+NMyy4Fcg95vapYsrKHtp0e14JsPuvsX8
AfMwh/aiuBVbq3UN/rd278YSDZSN6ryWI+F/vLgZ9G4jX+hxGpx+Va68XeEBKgDUVfP4CzBVq4HE
58x9KxnTY+PFuHPibVVQXzRD+iNK/Tb7DOAWwxmnzspkfAd0vWXLyeuxbdr3UIw4NZNrL7r5BNYa
RDH1qtxy+BnakoLsJ42J9ftsTZqpeh64EiiY6hmY5198bEz0dSCYYMec16nxXIcWTvokSL/ClIHb
qPI7iXoogvhJAkrHkp3dYzvxKQUD9eNVPHXMTt/I6i4H67oD+t6Z/S+5urdlro9zrUIwBIyQVtgx
tl6B+x+9YRZM8mA52TeIKv9sPIwehnoVDjWALY6joh6hRVYvbOTZtiN3MErjMvHOScAv3nLeNVFP
JqheG+nrA10JAPhGCiWhWQ3boJr03o1b2iljE1RhcMhhLj4r4MqJ2ZAkkLdJeR8Lngr/iKSOePea
OT3rcrmjz/uPawNumTsWx8KfeOThgjda/6TbpqVHYu63y8AJPLPQq43ukWzqcmRc0nzbbCDTQNhX
NGFAsNuT32GHZsNRLmMbfsjGZb09m3dALoNN4hn+0QE8YbrFHTmNA/4zI2I5G4HkgsE8JO1ecGeV
BfcPw+WEKsc6OKHes1FeaH4V6hPw38n0qT4NE1eeYkbVqMYWyjU32DEbxENituZ1anhdLaLN7E64
ugGs5Ia362dF2aP8O3jecFFO+rIosz8OECVw2hm/HtxFELkbevvIjslurzDu4QFkSJzslDN8xkqv
a/a9dN8gKG+btCZZBgWi9NtdkCg0jx6wjjXKHMM7j5fehDYU+vbGcNW3wUYESj02UxM7Zuxxyk+1
5nZa586m1F57mNUnS8CLS6VfZNgr1QPP/0zoOvank4FXkq1erMxHMqx7C0xbXteYSkf7jl5CSkJH
N7Kq/GdZ3wvhGs5mTsdj+NY1MS2TQ78xkASrhZWjmN6EZ7EaEMNK4qHHlWDBZjDa+7kedmnC+567
6o/N0XSDfPwIIOXchSxKZzY3EaESuc9YMY0dsDTtGDdNGjyN1N5Kt/itYl9s+rNhEDbWg/zglPW2
Ev6DOvjGUX5HrzJ7WI/KWrctn5vF+Z3Vkm9DgwSxSCfuv921zWYixm2jcHv7W2tJJ8xGyR1dlicL
G/GJh+u8kaHyb4C8oVID3aQhAf0+pO0n6/6IFgF76gHExNPy1BLt8hYZcJJjnM+SZ2x9cImX8ToM
N73dY5bO3ZSh0LkuTQNq2gdNRI66dFcxKli4Asp+X8bDLwxfrtSU24LvMFNa5rgVuoY85Ytt73Ft
YLCIfEyMvU8o2HAai8lm2fOmEYWc0yce3AHCBxGd+nmkmikCaXCb2P4T2MCSBbj6UoF6ZL2C9VxN
D+jO2PpD9x3g6U4uqmD7n/RRQdsRql+8XCZ0zpVRsTHagHNAH6e7Gf88W8UQb3LrHbvQSjgO8Ymo
aUK37BXSYql31lT3uMvKiJVzxd1GzAenJP6AsX+bt4R96FT5ylsJpG3OTZwVRcyRznqyGNQI1HzO
8VLD2kIJYrzvSaGhjFGfPMH0YXH3yQjDoUDwBKglpvWhVFcV+tcwaW7bscYYFxeflcJu2WnrWtMt
LoCCORPFrpUOo0oEL2NMTJuOu3uryOXRL2/cVSYl15PtZGbDECbFRRQ/MpphQrxyQXtq4y2dmBhb
rxEn5Q771JwuuHuLW/yH8GLGVQ6c8BKEeiFvt1CLQx/cQXAMRGD7UxtZlIt2OY4uDuShwQZJPHGT
SZZSFEjb23KAleMbZnr2fD5TzJkIO+5LRWBETSBakr89CM0NAwUwJ5p9dRPeKad+KByz3pE8fTZb
QBEpcbmo5EvFAdUUm87sDsLCUiaG/kRdzbT15wwqpHuxkxmQz2AeSkIDNxXfNXJI/CdhXO+BxXHg
cZdzltjJt89+YAg1kKA62C2BN206x74Pei3xmYzfS40IUsAm2NTGQMhqKLoN3jbUdBxGNH5scsFz
MIwDhInF/GbL2+yLjM3SbE6Y+s2DNNI/ObdQ4qzLkwizkCP36o/G8srjcxYE4cKC//g2tOoMC0J5
P+pQnNPa1ts5zeiq1TloS3UTV8Yv9T/LYXUYGRqXS58MxwCTOe8k10k+UaoQDN/NCghelgaUOfv7
XBrsPYzUJu5obbUPz2vquLRsr1mpntm27Xho92767FKLFeX2Ov0sCzJK981Br9x7dSo5fKDhYUmL
cKwSxkwU3uo4OfbS++zZYF3TlW7J5I+lzicsuDilQeOn81uZzj1Vnt/KyUjQzACNF3xxDooUPFjA
R11oPhMLzHeQ5YanOZteR58GDJvHJHcK4O4aHRP5iU3pUrLk8pCDoSJE7sKhvQJ3n8/hpZr4FT0p
njWOyIgKpAyjUf8nKEsQLTTzMKAMj6QKyEf7yWsc0+BVaIo5qtTZeG4wbSsz2Lex5nYzrwG/1vzw
oMXs86V/8D3vaGj0FEOOO29GtAc08Wl78iNAFMMvsI97+6cwKL7icH4A31/h747SScj92uIpzXRX
sfNwyC1hdZpjzvZB9Je/9/YUBjk7U/riIPsFPJyYCb3EiMgqaY8ZmRmCUiaoujy8DKB34b/Yt7bu
X2QaJz/4gU7j3PxCh2R2mNFJG4+9XyLnA35ph1RY962Kjs9pArziEom5BEFOoKpSwx40C+MPpicS
cBkgnJI9mu31Yuvkc3rHhEgQFlyU1M+tn9tgDDOymm5xDIa4PXhDvMZieKCHugYg0nvP2YQhC7bc
Q5MmHGWXGgXeqEgz73i9JzIb7UNOv8QC+eq2zzHuS2ehrqHy2dWknKpG1eKi6sEcQ9YP0FOoGBaY
8XuYaQeXNhwEd2kDRqozOmPLiWev5V+8FkoHXUDWpuqD38b1ukPYLyCVPjjCkTxO8G5KKsjqakWM
glTcF4Q4thUkwz0Bh3fEWDKEIWt/Rq09PUzTDpZrfZz8QO8C3zFg8vJaOzcpsCDeZKWTbcsWPmBs
Pdi4ySLazodtkn1nYWBf2gyN0Wah1tNaazZc3DaZIlwCM3S+pTkXIAAitp/Q3leotbECnD3+jRPm
IhFSEZo2HP1qUlfbmAfQlmslWsys45wM6rev7K3kUnnNJJMZ3QurNZXFE/DpI2rTUduJJowKxY11
39FLcFO6DuenviiwztrpfkBXxRzyU/h9v80SPUfpgo+kFKSU7BHVPW8F7dA5GcwFmXuYlnfRu4/C
LNjCVcVt7DSHHKluU4ww3wikdqeU5jI35Mbf1CTl7EGryHPNo2M4DJ4em/LUM/S5o22UjH96DSga
XQboInGVulveVVRXow23kyMwgIX1WrxSfK+VbhcHrzOORSaCgBa6hPhBMOp6j8ganFt1mK3hmjvs
LRNJG/JsoBrGrndy5oYmrtYlVKXWDpN+eU4WEG5i5AgtIVaXE6n9Lq/uahzqLRnioxP0eHClf8+5
udpMFLO1rv/gghQzXNb1GezZQlfvvYFYPklO1OwdC0zpMJZzDaog77yDqY3zMlKlBR5gY/aC4I2X
XasQS9cwsOM0M3vvLBT8GVwGGx9mOINgLDd8yD9NPr96I9C+IeEzrNzIc+ieTZP5oTBpzZBqHHZ0
O6YnrzAilx7n3eID7C3k+EEufl9aJ9typ0MzPrag20gIsGSMmfGYwKDmIRS55Irtb17ih90w8Tjk
kMzxAWfDZzAmH5W7mNvSO3LKtQ2U2qYdfuOagx+3P4xGmQPnRe7oSvCe4lb2z6bLeBR6NW0wgGWC
St1ktXC2EGY/2yVGQ67GFFAvNxftxh+tMvk8AI8CbUELciEN+GqxUIV4RA7wkfhiMhQH8Uk4aIvj
+ApwkGEuwOxHk43ldozWHaxCa3QQYdPy1PeI3JyDOYw3ZBEVV+I4ria7Nj+VWNaiNqv3GNuR1xq0
1CqxyKSGmBfAepdBHyUVOY805sgh7Mne22X8lvK056Mw6p3X9I9Ww86hXDPlWPF5Qj2HIZZMck16
hwJd7DN376DYoub5r9puj42WM5dlZe4gNB0ZPSGyOqgRPXyEJsFXtBBb2ajefRvsioy3hPRGvdLR
cjHWj0mX7QKIpmul4KtR6vw6bsMwto4hRJ6rrhr81MU7+HV17fwOZzDYytzhrk3/Os+e8H30RLKB
tz5uJzOH3u/RgYEbDSdcU566oj4Mpq5vtDrPigl57OzkELblspsaUJQBD3ckY0AQRfaNiU+SV1no
s2u8ZwCVb0FZvLdlZ/DEQH3UYeBsfcL0VlFu+Maqc74KfJnrulvCKDB71VTd+NVw0fi3jwFL24tV
B5/JBHLQZAG9c7gxV/XWANYG0gTbKko9E5DCA2nG3Ws+BKcqPHKpwGaitx1rxxFmHm0cXA7UQDx5
DCxH9i0timgtLqx5sMDmhLkV3s5IASw7zUH+1cUMqmvNmXKpt25D5Ao4uENCfUA1vSel+C1rqgeK
IrZ2nRs0EbA3Dg+mP0ZBaMoTdPuRJcTwNhSWcRwVAnEKFTUc1aGAawS923chSTA0lrkJK6KGEuhD
d33SxnxftvF1JlDx7E/iy0wFc52D99AVoXvwR5Jra26HdPxoLr/2yvCTBOZQftSDJYL0JDbw7ZvI
Jymdhj8U+HDvsrjtutV8H86MuIPbfubY+a/4YpzRv9OT6V0yfQrmaQuOA4GrlM9Yd+QjO3nzAGmJ
tjCYenMZY20x5wLzMndohoEbW8/pjuN9vFeM6LEp+HblGHJIHcWDqCNXg/lP3enbswF30J1inkbT
xTiGwzgVDFxArkjaW56znY1HyZyEVs5VpcEdwuO1/wC9+EOxYHxuZp7XOgZMYcdDBBwGPHDgHJbG
oFaki5lVHXWjS2lFY9bmGAryLadYxiaQ08F9qZfy2hgcmMppNA9+4H7RJ85kJGJ8H427Jxi0oPgm
A41HmThxK43909yvZSSrFqJ7b8C1Hx84Wwb+soYM2oKtBeSCthWvXoFCFbNgjfpm+ErAF9oZdPi0
/04aMuiaRnPPaZ+NiqYUkWZfSWWcfPimKBrZM6S459L5a3re2Rn1TzFQyKEYqJhREdRbA/+JpI+9
kJu2CPD6UCnCQyK+lIt3TkuHeHD9ncf+S1eLUyvm57oJHvT4C/WhRc/AQFrWdzGnYEILt9ZgcVd3
44KCurbhkquJ94UAxwju6EK/D3l9Syfpei9p2Q4AsGOLRS1L6XUPPVHFqUNtxzT8iVDsrpv/3MhG
Au8hfPe4OqqBsXsM5wvNkE8JfZLcAf1LOtHGZcZkG6bS4aP4MLVTHIeFNW0I5QARja1Ca+yIdTOB
K7SfqUx3MdD/yJIAHcPA+k36Mo4I18eRL4bHMn60Sh5NGKVpFKYh5AhbnQ0hZGoaM084W9iZzYhD
ZZLLW0cjaaII947bIlHzGB8cbswVUJXI/o47rE6ZRDsDTvyd2rO9rQtuTHy0ja4e4kaQSDRdI+JW
ZvBYHAEQ+v11qVtszSk8Sb4DP4tlPCd2VZ3XFy2z/CGejQnLKlQW5XNoc7OKwJR3nnwbEiqqreHQ
g1qkNIeM4ws/NkZWcm2cXu154+sdpU+LG8Du9bt9Xrk/dLhtgyVfeIjR+L4GvItelVvbXYsDl4Im
v4yNUBckt3h/f7s2uTJucm4plz+S+TbKQQ6y+qIL2uqbx5wXtze0OEs58UzrUShds0MXA3YP/o8B
2Q5fYSBTe5Goz9WLySe4qXOT9YI5fzmwdVlmzCgXdFVGlet/2KEioBhMD8Ajsw1Z3XRfQO495HBa
WqZKDEZTcULHSDbS4PyAjRLPYJv8qfWYkM5YQHD3jyHOhwEMOFmFgZqjxB03g4ln2iqoa4ARnj90
uf8mORJGgNfIVkFMVgTpGivdMxYESfrjd+Kig/p7ppE00srhq8nbVHZURfXLX4GFD29RuzMKTssB
JyfelCe2QkARWrUhneSy9AdRXpMnTlP/74TKq3lnp1zPzMP6b9ZjHrQ4+7kMsPt58nD69B4yTMV+
JKGTp3L2huD0G8TlDHw3CTZ1x+uF/3mPJ+tsuXoDtogghRJskbMUL7GNix2aLKsA2XtcMI5g45ci
10BBWHw6Adzyq2zfW7f81GP6UNuo4JRuddtQ5d9DQedloFmpzLFUh8lI4Lfa/Z416HuctKz8q4ym
2uJJjrRZ+zCyjpUVHkFFREAc/A28lgrDrf0RqABjBs9/Ot3+UspUf2ae/5W7sK7CKi7h9S23bQDc
RTbZEeT0Ow1SN23R8T2vQNkUCH22MJ4x8L2O3WsAfRGIThUQMmox8Yd4XMOXXNPsoklVHDw53CzN
8KdL5OcyC+ArqcWK0vyEDbtCrbrNYnAvYZ53YPpZsFmyN/AP7BDYwMSlDPlZaDDKvWBWp3zPN9/r
8d3VpF0gGF2oo2k2XXKoJss6SxK2CXcKzLMVq0YLemtS+19DLZ6aRX+lorzmLV9H10B8s0eAoJN0
zrl8A0Zz7ufmXRnkYPoRF6Ez4UZKH3OgQGXP4tT35X2taIuEe3Mvu8nGqxg70VjCbUz7/igaSRnh
DE2apyE2DBej+8CEGVa/cUMn2NL4rx0jGveuw2xT1uwj5+aZ/OnHdY3ARLcz/fJj1CYJ36tQqbyj
q+eWzf7HovpbXdnxVibuflnNW35q09bak75uPBydKJfEvJy9NTuRTeE8TfAfVZGvlx7yc4BsgbT8
hk/7iZd1AvZ5n7GvKsYSgxr+Ztg/3XasvRu+Sd8mfAocrj6DC2dJB6BvkS4f8ci3coV6wilIKQCm
miWOKcUpa/23a98X9lYJn0ZkB1m679T87nrF8+rVXUKXhqmOGpEM0i+5m41TPiusD5adx0c3KHnI
2MGVTlfuaV56rPycEC9+M5Zlvx4lJGysWX2ufI8hqR6mBVsD9Kr65Om9oBUbzCUqPV7dg4lii/3C
eaVdjoIHM3zNBiO+K/SL8kuuZc5SopTr4m9tXw8ODl08RGpouyXeirLV3QZGzL+qrQA4DwYduYA2
xsZ+HeIBc2dvM7g0uPn0kl35EvImg+if8CwmyaCxTCJvuOmNS+HvLe0ZQEtLWpEtErK1Y6GpZl0Q
Kex7m4KOysPok4r3YtrClmB5WtL4i4yK3LdhcZMp/sYoGCPN/ky4q0ao07+mpdhTgwvbydQ+ZVO5
D/uJk72Kc5YDjAHaJO7heNh2gJeFIj8VNINCdPUPVpq+jRbUlZkI3npf6HiyalwfxTvmAh91umEe
ThW3rgCd3WtoLgtXqkOJwhzNPiiYnj4dyRdzW6JmeiHODNvbdZU7boN8srh/Y2XlcLS+Z4iv4Vs4
0A07U3w4VUPNTj7dUK8jaCsTT1x9L6KgYGLCpeLNrXnh2wD/yP9y+iGJ2mood91dP7QMzEmBcmd/
zHDLNiI41TKcHr0uvK0MGlOSf6HnPvsV5fLrLeVyrlse4LEQR1eMTzX3rTjTq0GU4WQePY++uFVZ
8PHquQEsnbHG7mvBheZX1WYf8IjJv0djcPY6nLd04U5RLeZul9TL/YIGQwXRIWHygzbDSWaoi3Mw
tYCxQy4cgCwqvp0CTNVA8qMEjxgaaUDRLR2NTu3jN/MU21VYvoAoIjjfrNBLDs7CEreVi1tGBqpH
G/aogpsPCV4xm7TAzvEdViBzc+daxqc/s75aGk6j5PHMjQWMko8M81TekODG42NfUnPFvIU8qnHq
RiOCbNRwDIVA45w0HoIumCscZmnJkSrFlCYAwhZzwynQ4xe0xYj5eO1HaSkT2dkVhKUaF+1+LXmx
KuYGao6WbQZj4y4DQBTAVjJW2iRskGlbJPjK/6HFRRcG+IkdfAo1Do9p6IOtWtXYFhNT7YifWQHj
K4OrO+PXamIGnX+TS3FnDRyPBvhQEEswJ7lsQLuhXwDgTtg7MWmSWDDYJ8ruVjTp86BS45STuh04
0o6Mmtqy9pgh0pPOFeAVG6aKrXFUtuqdxwL3bWObmfmttGzWAk74Civ4NRyodKzhCxHgvhY1rKY4
z160qlCoZ+do1Tun6e7AkI5Riq09VeIV+i81SUiSgvIWm1E/Gc3jkLJrMgbJ1RymnDoJnrEQorgZ
APhqXM4Ml1ttZ+61wD/gcRQpYxs2suXRWmI/aqqFIiHEFUDvx+COP1C/9Q5WyVXG6UtdSBdYx/Ra
50gq0uWbidPhK82Hh6XDvO0MajNy+cuhlFtpsBvlUn2lSbLZEch4NVJ5Tch4bmRRv+drsNISZ+5V
D8JgIzUL66bzumrvleUT/fXwwqGbl4eyrQ4G3MQo0eM1YJONDJL+VMZ8Z8Vzd1yIzoyjT8+ToPeg
Dy5UP9zJevruiKEPfYzUIPxdKDtvkynkXy4QwMxefw0W7hzYge+MLxgefGVsTD6mY1Fy+rVG/eQ0
PljKfLLB+2MZViwv8+Xg9V52REWgiZnqinrYVjEKtOeVN0JPJ9b4/Ezm6mso5O3QtWdbHB23/p0a
qEl8maDxeOKhwKKyHlUsMDCAKeU8rv2CkN2W/jauWnhA2ZtjNqd86m/piH1vjL+1rwGsONQqi/E4
gfGi4pOmvZha0N7SLx5FZHZLMBOKjq34jXCz0K3FqQZ1bl6LjoLkL/kth0bz5qE2xP260PJK5vEC
XzITHUyaCVcDRTj9rjTMSzXCznSc8WHJ6yVS1oOiWzpyCTIPbfgccoABoeg9zwEDbzpC7sRk92BR
pTaXVC34a2nDOMfZR4lzeEOxhYfj2hOvqjEYJqf8lC8hC/iFNsGkqnakz+6zTpIFs+vus6OhPjFS
vXIPl/M8BrchgiweiprdssxZs1rBd5AFzWmYrfBhNDtiYkJ+dG1P14dD48K/HwWzvLUEaaBSDMnV
RFuJSGinO9VZUDgNr3tyWn07Dog5GPuOI6C0i0ko/ynMknOlZ+c9DoYXU7v0IVMEIczumPQZYUOd
KIgR9jEd3eC5wQZ1zcpwwDTRnyl8GvBYQU2aqW68tXrPfPTz7ImfnD78AWZb3CuxKTu3JYysqo/A
+s5JRL4JMqdnj6T6drLWEaziMJ5ZLQT5GuhemXqPSJz3w2RXH2o28FyBLzmw2Ks/OKRsKavuQFBn
700q0gcc1xi9Q/9FoF7xRBEMSr5b4JbDYu/05Uc2C9p1laUufh3KNxOJY17/q9aQOUdRc/xPG3W1
Wzd8FCyb2B2SGbZmxEkbzhAy5FfCwlx0g2AccHlWlcHykmo/3KRmfWp9PGEkMNMXnj7Z0ZwrYPv/
/u/Su+fAxEL17/8WbR3Ssxl+9Cw3ztqngjH3W+t+cfxzIYOWwKkxP9rcG5ygJpoCwPMAtqPfmt1b
ltswsFKSOiFfI5VI/4V22/xJZewk2qa6mbPlt5vpnTYI9Burb1oisk0W874dx9B1JcH4db9nw5Tg
7NiusYB8C6hO+519QJj6cA89FedbI8GaUTNNgI2zItNIz45BIeJYrJNvXHyUDBIAUDbd2FaPlXUU
aRvcJe0HAcl4lc+fFjnfJEVagM3DIT4hINYmHevE7xqnJpnjkYRs5h2mZhwOJf5fOqt/NEZrESKh
hfMZDelF9PhjB6/461n609DyFp45ajNOTzAPnBSskS34tO+hnUaNSMMt3oYvs5lx7fk204L9IErv
LW1q4ORkkyBJEVuiNpzfw/zuveUa5MZ9Mho/hqGzfSWQWezhzUyX39qn+kPiB7LG5i0261+ZqeMw
my/WLMeN9Ox3GlMI+2Dy7A3HYZOmAaRhAw8HRB01tnRzz1g7RfhnMJp5Q5Bvapxs5QHQZefIL8NC
I2QyTjPPiGxNk6JomhOGtfdu0D9VGO8ZpCPL7bwoCLx2Z2FWRgGgEt3U1bayrfPgOqxaxwA0Tg5b
Axvy0OL0NghP9sZh6as/oenD2nQoIQ7x/tdYMASvl1b2a9tnP4qdm2G0nKtJTCV1dUIVhN9GY2pm
ew8FS1kq6HFH2zpDMweYkyFZ4E+1QEzR37oHkv0QhDhelviH2gSOF/9h77x25Faybfsv5/mywYhg
0FzgvFT6rCzv9UKUSiV67/n1dzB347ZMH230+0GjBchtZdJErFhrzjFxw6ThXU8pm8w1CSzDALEX
TlVQ3ajwi3DpbJsuw6CRAvvCGex9QWEjbWpjI8m+WIGFdzHTOTTrfu1k+EkLBWawozOPDNo4WBZ8
VuOqXFrii8pCQOUZGmeF+2E/D7O6CFLynT0duFjwcblacJTb8Z2JFlGOwjsae4laGf4Xrc0iX3Ph
ubbTcMia+pQDLoxx7oDf6G6bVKwUBVDn3zIYuffo1w6lWpu1z7yApA285OHdnACSm41Ps+nZO4gd
6oqPwLXB6iHmb5ODnNprifcz6yabJlJ9N3hUlFi5iI7Cusdp5cGTxhe8zPsRdO9AK2VAdeO5fAeh
zK3XBHdEFj5WWXNj0cOAMPQYheIqwmN94Qsj5YhuPS531lJocJVOH3sTSamZg6syEbLHaBtgg68a
zUpHg+hhdOWB/tlL79nX2nMRtuRvKUKoVRaZ91FImkQ2YqP3ri2dg9+JHy1Iw7JyHrImuHEb+x1x
+oPv3JUVuxHNXHMLMmpGSdm8ue50DaYK0yihGXPHlgrJmL1QXEJeXLEmrGJ3zjcgleYLSPwbUEAv
0ALcme8jrzHCorCVcwk3jHC4iwCti7CJ7MmxfavyucPwZxlDtjJnkGjcwQs3iQNEReKdzAAaqbY+
SDfecNzZDLgJCbB8NJuHNCk+s76b0BgpBjXpDSFIvHdyuvJS+yLQ3pOKiZEnxjQ6UNe4lGsrV9ve
1p26EsQjz3PX3FHrf88aCbBNzNOqMZjRSx1fN0NyydMPvNT81H24zC7GQ+TcdA7+gYAmgYG9Pswm
tUAXWVpiYjWQ9c8kwgaN3FgSIhICpxWxhDW2lEKq2xAGDIf76BjrmMEVfJ4myJG0qEMW9oqds9gJ
ScARhCCUVfSgYl6+KqcR2o3E7BH6kLnRa01cBh3etCeXkTIgaEqmC4gOYiPftYW9dyYP21+Rf8Ff
1zAT706DgkRr94zAStncUfwSRfckFUK51pl3Y8I9G+ZLLTD+sigw1vNh7Poxw6PZH3GNVTmiaR9x
msuRBbA4VmaseGo9J8alQ5AEvjIP7JpLGyb0BOSaA2RwOphiirZaMdOgNMMBm3RPZVrm+xiIiZnm
92IWELLygZwpM33GHH8ZYyr4KsGiDklIbJTDGzYb+WdQ1/3W1WjQg4bJnYqucUJW147TRvc96RlN
0d8QE4BpPRYfnKrzY48Ie0OUO+z2CtAlTp/bgOH/GNm70sdCUvreKkG/1UNqWJNBc4k4E5KVG50W
AsmxzFJ5nCbn1YwYMxoFrTXTZFjcpUF2Q3zs0RwI+MqnaJV7OrlXSXDCQsPYWzOjwpG1C63opL0q
WRuJ9sEoWtU+yjmDw1Ao7xyUDxE5eNhSEJ6R5UFnrUI5KZyE8iOa0W8QCkwdq3emMlYoAxeICmEm
ceJcLQm9s091U/T4p+DNXMHIOo6jkV2bit76TEJwJsZP0y9z5K3WBnoGfkYLUSxT6daaEcW647uj
ew4ngdMzIEHWXZUzCBHgGxxpYF+Fqb4F57elQfx1VFOzS9B+XnUCyUcC3htqIXMRaFoXeJgYSKrZ
5Wv41c7wrytTo6uY1nOBn9JhLxgolTe+BV+Scyo8pqGloO4lsw7xoOvS2xWpc5MQKtax/2+sYmCZ
D1g5aPusHIkgzcm84CKvnOK66tNvTACjLeTqg1HGMVHs+Uum2PjaAM8OJ6GVjZl27bfZVweTWtOz
QmfVWnK58WuXt2RIw4JAI7GWMTaFVFPc+SNSpclmwu1O6WcVeRh0RghquO2uHN7vy7b5yARGaxF5
LLE+x2pgvyv7q4VwAoFc892o8MR0bvoUy6S7j9PyVGRheutkNXBhLyp3VY7mTxmkC9bEfOLMIj1l
cO9kPXR3o4EEbJJVsR+nndkEw6qF+uRlzTdjgB0dOPV3t2+y29YZvwJRjW6N6ktfw7s3mOIv4huY
it1KmnG6tqwlOACP1YZYQFQb6nuUmpS2lVOhimTxTRnLosF4Zg0rtmhrvo8ph3Xb/DrC7Fj0YixX
7HdE4sT9jLczDD+DjujqwK9vxrh+yGfHOXb5ArLyyGcuWPFTogF9x0ChpwL6/oPYaHhDK4OUWnpb
wDqxgaqqhPI/+/do8jfjPPJG+PVLWH6TgmFwLct7z4HwU+HDxFdxPyeQKXKnEGveiMeM6Unm9/Gm
pldoRjjBJdPOpn1B1oQ2LkQV4dW+vWynT1U8v4J1RvwluqXQXHxOmjIvGQ5KablKy+BJ9Tq4a5o1
ujXsOvSx1pZBfFPDoLWVHqJZXxAaKqTaF9NQYHBD1OCOQ33I22x4RQq7Kb0hemKLT6+nVj9DtVo7
DbTWvA9OWV0k95Xjlrc+CrBS2yUtW+aHTmgm91KX6aFvJx4KKHn35z8b4CxmWMAJr02vz79sLr+n
gvI+brL5dP6LtV0OINimNW78iQ1TO1ujboBwTErclqTnFERCxgZFqGhN6hIrve3Q0V9yaLwGM/JG
MCVMonCwLnLX/fBtsv/cRf0B3JMkt8ost8B53500YwW9Jpndpo0uYIvJZnyZByZvNeZDQfM08WSw
K0ZDrBKdpFtNH6Sz5dG0C8RkfbATLCbH2ug5IUAcm1K423nPsMf3zC8A64Ay9e3zUKQmbLx43I6F
c5On9wN+b8fwrom52hSF6bFABmurNL9m44csbquuI1LTCTzOItWN63b2miUKhrKxCZoWFUW8zJsm
mugO8khQvd5H5t6hLCE91E1eowbsAWm+3ohFlTiDdJ+zf/lteAzKQrzz103wcnRhiDq6TExbIrjK
jWMANc5Vw7qBDkRTkhy5loZzDkapGyoT/X7nHHuLoVwbgJKMHFBic2vfg5Yn1m2MzWdVfKvQC+0y
OeB1L7qXPiSCd4zbPbplVCcl2e01oSlVUHmbsiDtVdKKYI5BRz1LXvssbi7bTEx3Sjkld5jlvkRn
6wpqJW8iy7aTTBBspwTtX6xmEw4Hm8TXKRjY191v0qM09RK8+kUt3onnZUTGTpn4L21IvBn1e/Ak
lPsh8+alhJG/qRuH65m9qwQjg1ILDokoRE1Kush7DKjx8GpPzOEJxrwALAWma1ZXjZnd1d5D2ifZ
wZLYJVOd1U+qtOj983dXgX8cQiw/lYzgT2WIiQv8ZxfWqCgrYv00IK+B1AXdE7QnccOsaK4qulMf
vbqR/m7IWWHkQw3FtH0DU+TkQJeDY9hjqIx2yD54HZpY380DV2YZ9RmFMYLRIw9aKDzVRX7b51HI
FuU8lt7kfGZiMXFk6W2GsowqxLiVvGdEmcavqggfeyo01JMDKxSjtE2rmDUJWxzRcF1Gwv46oje7
IBOG80ofP8IieY1LhiQJvnXSk/1gk5psVqJsLoccY4oh6V2T8RLyIuBj+CY7pjQ8SHRw3pGnjdei
N98jdCAn4cmr1qZUn0FzsWgC7dEz7mdnCOi8Rq+kdhAdHCKIiRjmenO4kMCY5lugmlZ1xgStnm9I
8SPbbnaMDSmqWxANXFfAoyshcyDcXbSt+mqgNhE+7havXnP06qmGHSII0fnkovpiNtN3fIAIycNs
mzSc1jvwD5W8NElqOQk8Y/QUvlu0NjG+LMHDtXWfABniqJJzt+kKX2jP+dp/zEj7D1avAPv1xMsT
0oNpLyh3PsrXi9Bt7suqaV4cCDHjYD/6c/NgkwiJg8fcFbDg17N1PQV9f6h1Ht7aJgLtAE8iePrC
2+pa3iCSKigruf/gI5jZwfnIcR3bHGIX6Gzn2JpLqXLqgQefsRROyfabYdn+NjdsnKigZzHOXTop
FbZZJ19QF9U7WaYn8ImUslbDCiRsbKHeN6v18DqnVbenOZ5uJkWlQESVu7VUq3nMgf5ESO23pc6I
ZfGYzse1e2fFdb2xmxZhI49l7BJ24NQYE7qejLKI3vxirUncxtxL56oSmLULslHQjT0MjWFtyPm+
Bj34nEU0f5nHu5f2OES7YAifE+yWNLwkR8wYR006lsCEMhypmGUQ/bGYx+IrEE/iXMrS3kUIdxlS
YqVOOCkw5/qUfqUhBdjMOQrEcSiSIAJa6j3DWDXadINaZT6CY7hvQusxwGKJfobI+tJ50cmIFDml
azyOQBlr8Gj8YQRBvt1cmV+e8dymW+lHWzIYLgWti720LNwqoDKqsH3yw/wwE4dY2f2714GLJFIC
7HgX3AZLWKjLskwNIdz5fujjXUYfrgokObP2ZS3qK8x1MIux3MUck+qGI2b26oo1Kl0PhVlzbCHT
rOKo/h6aqDj75ewRhHea+PK+GSEQkgbJaQC4CWzEg+WrmylksjjUa704qZs4TFEZNOOmr5GMMCMH
G70JBfrpyslJ6/AfHd18aCGq9WTmr1baVO/F5B9m1yQSrAJaC96xbVDT5fHwaEMbaMolL+O2zjKN
WCY41WXxPilsaMSjdn5zSdP+1XXNa4aQB18Q2dB5+k30FJi17i9JPLt3fee+Ay1dC54cz6y/1F34
6NjJu295W/bizdAN71kcqxM13j2U7I3/rjz9THQfjYZhfAOUBKJlCj5UQ2h0YTz4BQC1UUHEgojn
deVTVuafpMTicsGHq3gc4hFxqYAw4mFu4Wyr3tEY0gTLik1pagMaMU9egSShDb1DXVrWhi4+J+Kq
2bouz3bZa7VEREDR65pjYse3gMsrZl/+M0bU6MR4djPQFLs0J+3unaRd8sfBvjOpXZEtfSDZ504t
dvaGh2hdaeMmoymWe+OHaEbocC9moxG9VxXdhlRvgPZa3P5rhe54VZewL/MsB9s59u8y7jYLPQ0M
evFZ1fNTRUkZB8WVQJFLFGK8b/D6juVwJSbw5OHB4RzD5ojpos0eKOAiUr5TXEUcaGMz9DY54+oV
g9zhyUpDRKesOSUuoqAmA9TDhJ/YWbKSykXinKEK7mrkwwLhA1VCoBgMIjSoL2o0fNFME6QjvD5N
oRyeG2QTWkHWdubXjYXa0g9uuzqeGaqOKNaW1M2OuZ7HoJBRIttfoFCioyyUh5mEhU3oslnTRflu
2fMxc+vqW7pEQjG5qjLdvBRRmR+SvsHl1TPwrjN0ygEnA0sH75mn2zfth8zQpWc8IoKgNg7Lcheh
3bzoF3MBZY6/rq3+5C9iAqoj4n54dCgkaS76SQiCwMGrU7Xlg8b3vplQit7AfLg9PzklOy18j+9e
MT6nKXYXeCvYO6ggCDZGitYV8a1JkXId9KhuYG4Kad+RFED/yyiJu5QF1E2oz5GfPCY6bLZplTGW
pNChM9XStpmY1vtOBGzO5SAUE+oZ1m1wXaYeaCfR7IeiJNtOrVJelBWj3WBNyxt6b6OvQ2mKoxnd
07Hp4DjlxR0QQbmbjC4CUlOAUkbtvbadNj94M23ZyjHfJki7n6YLhLytBJk1YDOZGapdHFg7C2f6
EpZG97NN75u0vwusZ5E74mWYXnizL3vdQ4WsDbEfAv09j13AGfO6sXJ0bo7LquV/Q1sONNHbIuBZ
m95N5fX3kqTftZR9RmDOQ1DQxfVn1LYZLMx+UuB1DNKMGSQzJMK3koMR0jHFpFi5oKCKCqduuPAk
26iylgyO66aZCCNqEnSQAml8PRoXg7WNSrwMjbSwAHqsZSXKZxoWjOoDWlFmBVzCUGOwJVvwHZ7L
qincp7DF2k+4cnoQGFvbJMe947qK2UR9V9l0nRiKPlhd9FqYpEBx+tX7rp8v8Zkjp/PnuyGpngHT
3U8uSuh4vGp9sBF6gNrvRfkEgQx4kVLea7bVHUyHdorf6wJRl9E8MVpmBh4hVucp2+coK+bwdRJV
eoUUF1eEBG5gOM9teTt3lTrqbGKtA7nZYRrdOjGuZdzPaRO0Ry+PzWPS8+b4dYuDyzGtbcyIFaqT
ODRJy0MVoPRy4tndB94YIE3iYqo+YvgXghxJ2CM6DW/DyQnH8Y0vMqvsNcWHXGkHCz8L+RTgzXCC
e87lw7Gwy1tMnn2WdXShQ2xFk/mYIQ2PfFYD/ObXRdl/6NF+6lDKXThFm63mhFhBhqmjh9mmNz8m
rIFmIZ7z+gNEz3NaVnQ9lLUpbf89mEYC8iL+xa6rb2pUSyOZtGG6GziuqiC7DByUTSTJIW1ZRHax
vkYjhYfe6p4TpvwIdrB4KxrmDEXrQwNesqoUUehNdgWS+Eumi8ugI1hXzi2RfJHG4jrgtBHItOqw
vQ7HnhlwdSp9fV+RRGiZJtr/JoKbFzAohUYI6xblGdMJWmJtF9665OyGNbEhYUQ8sX3CdHLsYxfM
tgyHg1fP4hjziiEOr4OjqvJi4zJJOqWNxSG0HKsHAQMO7W1CyIP2dk7gY/FXyF3w92LjQKnhZ/Ea
DzMmvNHk8JpdhvV0jFrCN5j5iJ0cJv4Z7oeIvatIxFRMCeecfMY06GYmbeJ6WDN3IBWHEPQh5Dwc
FWBF03paF8ajGka4eUV6Yc9UqgoU69qZjc3kFNMammuF2ShbZQEQaD+OU9pkSCukQ43RzVyPkAvc
urd+m5xwgdrXfS327IDhrmuilwFJ0ziWl9FcY6NlgGXX/VsRInfolcuI3uPrZPVt1bNZDrN7Qg7A
y5rMpI0O6cPsEo0U9m9nRjvS4GEV8W2Q/50oOXHc9t5FNxK/6c7F3s7SrzhWa7iNASuPQ9gfNpor
jza3W3U1aTi+2DZRYKyUxNbRhgFfFcoS77hx8P2mXjl19+EGMRpB00NEx3icRq7fbkZVAiOhs0ge
ZXXUvCsPTQEBjiZTTPr6fIm4E1EPl7h0iu8Ieum1Cf8lstOXMcPOhnIQn/DMyWEWmGRr1pxghp7R
58gygoCTJQlMAxd6PdQJbIsOyIJjP/VRV+9xyiaHGn7u1go6/eKVPeKKxPw6OUvDz/UJZydv+pQ0
ivaKnM2v5guZ1PXXRg163aJkPBRRCLfdG59FeUKCMr5ABIOE1YYt7xA/xcpEHqi2ku35p3qk2QCo
OztJn7xy8qqBqKSovPr63W4H4+pfP4Sm/c+fMo9mfVD2uPvXr/3rz9ljhjbXpC2n4QDOF+ffwS5l
XDUtt7yd3s6/oslJONRDROQe43o7QTpmBzSljLRyEQTky0MFml8SUPjDDzGBgz/8dPnd858LErnw
WADLoZWA2y1Bs1ZqN/ftwnG0kPdCs1lVdTI9WiMnAuD5A1J6gdK1GenDWrlzyTrtH0SCTT6xkO2M
Cy99eK3JQFpQ1erCltFjHaT3M9YiMDik0QfDciIog9dGdS1DEPV9nksATnE1HecZFx0Cqek4ZUsQ
oDMsWjc3u7KaBBfGQNuxZBpE6waUCsYAaryQo1JW4jqqQ9gDxBw46hpJ6Wepw48U+h6n43xj1MZu
WoR2U45Ww3UH+Cm0mVd+381XYRhtumIRO0cPbBrOVpLH0BZAsDuiMsymuxqLkp7ohVM/RWXcrVMj
YDpWee9+ua/pqzOeiyRpA+2nGY0PvC0PYVY+DpV4yAbvwZwhE5W4tPwhesVxgsaDILlQUj4r0BfR
9DUrac3p8jMrAPKWULXK4i6yOWVO/Cf8zmEc61+bCQVCBgGmAXRQo46lpnYPrRAjZQS0stZ4sa3x
CmYxx4BhfG9jsTVi9Ry73gkSdrPvXP0oyPoWYYSnTZNEB/95Y4dks6aIQywbEcaAAkYxBWpL+7NP
gNATgYBiceubkXe5fBK3Sb/SoUSV0HH6rOOg3eAxRylTT0CFw/TeDBd/kKj2GfUVQL8j9gd2hv6L
Cnk+pliCayhtOBKYo0rGguJWQOhRdG17339vIsziKTEGGyAsUIVf+3R+YEpVXWSuBGBjl1wH6a2T
rnyr8FxPFIXryuO/3KslCyfE3mHU+sY0xjtMFIonE8ODEY3l6fwD9a5K13lo75VrZIditstTtfzg
gqg7/m+GeN7CEXj8c4a4Q6j2/5whvo3i6McA8eVP/zNAXDjuP5Rn24rTscT+ZZPePXw27X//l3Cc
f5gmpjeKVdeztPohP1zIf1gEiFueJZXkDzrqX/nhwvuHlHSpXI2YBzGHVv9Jfrj8OT1cO65lMtjG
P+ZJk8+oCDj/MT3cjaVABtZazyyE4+1sB9saO2g/zOIL4i/yV9RFyJH6pOL+a5Fa8mTVFv2ndiRP
Cyd1WdC8tLTcSSWIP6iRJDVU4Tt/WlfCeynjjGIPc98Pl/e2SCdkHT+mnguHT/XXLx++/fd/nT+1
lo7lSu0o6Qn9y6cGeQ72CCr/M0FX+U5jUKdb2L+BaXHhsZBWjkWcVDRmJ24cTOyDdMSJSF9XFhDJ
2AMet7LTrrmfoqcyKtovf/54y6375eMJ4SjL0uyfNrm+v3y8uBu7zMQC9TwM9XRR9Qmed0TDFyno
1SNLZ30AEf8NfciBQujT8L1ia9rVTZzP90HIiX2YGgu5QrUeu6VuUwHLHWiXpqMSopfLQdZu91Vq
qENaYuryPDMA7YimFk25OhDONVB8dPdhtRoQnD1PAxPe9Z+/o7B//47Sck2eaNfmf3q5Bh/v9xg+
Gh7u/9NykOBkl/vPdH3ver7PddzO8OViRSWIQl/0IbOUgBB6SzanscU77KLBCkmf2Zky907LsbnY
FTP09z9/NMXb8evll1pYlpS2iT3rfHt++GgUzXXsLCT4tiIC1+684SQzMhI2xmBd5lZZP8SiNIgu
sbBgMrTzgROehsV9MEyPxHrCt8wXQ24wf5VeTXgMsZSYqDtxYcCdXNfTtI/5R3blRNNLFdh2A9u+
oGEvd6R9IN+j5dmWDTPKOrYOU+DfkQWdgGPlT/35q/Ky//JVHSHJ2aZ0XV5e01nu0g9ftUNIyXRw
Dl8aJP53jCU4mRCQ+W6NE2XrkIGX5OFh70LQIQiO1GNNBAhDGUXACwSdmKOO554KhFe7REKdt+Jw
f75s8aSvq1pVD4hh0Aj6MPEnNF01BVlmzw9FEVqHsHJrRPibOV2+YXBg+O2vAEQ3e69LHqg9rGt3
nL45k0YrgnlnwP72kBrehqmeeUKXg2u8dcOr0MNLoRyy3qLA/ubH4Zs7XtZmVnyrB4Bc/evQ2Omq
JanhChFjOd79+SqK3xZBR2guo8lCazvaFL88y0FrOPXUDcHL+YZ1SWZhFM/gWRZrkqm3c8jURijG
SSbMhiCJ3VOSF/Y2KJBt/81HWZaGn1Y2RziedFzpmcq1PYut5McbGndGGLSMFZ81K8wBJxmEQ6PE
bKlxNi2vOF5enjXL52WPqd9QTu/jPHwEyQT6uw4RI3mBdWRZ+JsXftmpfv1krlQOXlSbTcO0f/lk
Tm8McBBi7xniGGpV/0YignMSzHFzZTMQ7N96O/JO3nKzAY5GYB9rKDaOmI61ZNBEoGFN19Hezj3u
jXH5qBFy4/Vc09WaYf4HePuvSKxRh4YzD4IxezqWy4PZmANItrwed21DtLpfvA0ukU9dQnuZG6sO
GgdXTiDOXkXuNmCGfztKGx8HSP1+ri1MEyVDCL8n49Cp73JilHm5xyfRRN0xJlXQzqbxTugKCBlC
RVN9MQnfaXXCkVSQPovshny0MXYukM/GiIh6Ynij4ZijDAG60z3QVkguY+2kf7fP/ZunwWUuzuvt
2DwS1rIP/vB6u61AB952xjNNbcl5HUfQEFXEOnYxypDpZOQ2kS8VaR4EEzCcWW4A8NzoMarnO4aO
z56roYxjIf2b51T+tsU5GFFMdnUpkMbYvy7/YUObl0QrtPEdZbuq8HfEsP0PcBnPiwlBKb6iu1up
QFydPxdh31TUeXo5LGAXoL9bIWLq6vPF1RzPwFgTKL089Rb21zr9Z/H6Mf7f4BMk1O9Vg/XbEywt
4bAvcCHxJTvLE/7D1WzHWJojooXneLTbLRIJBKGGTC+JdfQuythYQ6rNTkZfnfCG8aa5Ft029GW7
PmlI7lR0dwLz9m9e+N9XcPYqPg15yFIyujZ//lBuSQmp7Sp6MVOKlzQHOMERx1qdl9tuqsznoSdx
9bxv9kaR7ns3eaxJnbkrXODD+dT8zfYp/81lwpKvqNoc6WnsJj9/oqrg3BM3RfTStFo81sXUoizq
3gkO4O1mVgaFk3k3PH2iqdgSMBAx1VcG3or0aE+TBTqqDaFiZySYaRVjcEqSfZgWJmJhcdv3fr86
FwBMhmxQ7V59Vwfj4W8u67Ia/byOUkELy+Zmo0O27F/eHLB4WBUisqSHeUTHWwqmttRSk2cSFB8m
xSaLtAshIyR0BCD2ZYMcaYNqzySDkRb4stIWVR4ekX3fz3Fy69hs6gIe8t8sq/L3V9xyHM92LCaX
2E+dX642QY6aynTsX7IgwEcqDfGY+agp9RzgKOcGqDwBLQaQZwU616UdaKAqpUVxwfw82pqxmnY+
CTGFF34o4SPiy1HCdKI/lV12T0tNPMazXAXMsTHf4ToXs8ofmt6i0fofX3NCv3A6KWUqnlr5yw4x
1ZF0kWYVL6Y7fWijz65Sn+lUh8iij1HP6yDaQbAattKki2hiEAefk+Hbsu3r2qaQtZeL3IA8OEXs
fKgiQpCVspZ/nWL/k4WAylyzjEiX9Q8p589PuO5KHLhZHr8Eof4mvAgV+qCNi2qMLq2kdh444pcg
/9KEprgNNOpcfpw3VxoHF1Mm7Os/Xzrp/fa42lJqrSTlh8OC8EsdJ7H0u6PI8pdOi3jXQVvnQOPF
6/P+F/CEsOt06F8zLfdprK8M1bbbCirSLpImJjMpPoZZvoTFjEdH5PDWRJruVFORXm2GzrYFWkyH
VB3LGSFXLgApY1MYj+Xi6FTRB+oLdXDM4r5J6vLyz1/u3303Zg5a8aBbbGO/rHCYpou+Tabs5XzE
PK9rRRedCsRcf51aEiioW6eIT6NPUfnnf1z8/n7Z0lqKKsWtxmizfLofFv3IF2o20PG/nA+HWa4J
VrC35zLDhCxv4hTLl5WtWoIDCxPOOI3JJvI4Ry1Vg2lO6IDq+W+uifq5muKxs22TMspVlrSBWpu/
rk/cqaS0DNQFWIs3xmyBh8fXU/lmdyxtCuCl2h4rMpjGMQawtgx0/dnfWZU13hJmiY/RJ2f8vFBZ
owlxpidIF5cubBk4gxtynL5X+YgzmAW79OfgiiXor3U3gVWq/BQHYz/LTa5xm4kAjn/p1afYY6D/
5ztg/XwHzm+Yp9lMTA7Dkj1l2QF/uANlV5ZY253u2UgL/1LN88y6QGOcwWRXt8n14BSE7TjJTRhl
7S5XtbF35vGqaup1Wybsf12EHhdciSax6Q0H3Y20fO8e5CWW/Tba2CL76GrjVlnusO9NztlTi9sk
mGG4J0V0RHflHIkdC7ZzJe/jChJpC+6fnGhgyWQlfTrdDBQ2zRGzgf1JtNnv66X8b1oOMjG54pM2
j6iRPHxrSB5LkgT+fInEz1vucoksZfN08pjyf374+RKJXLthVVnmsxX1yNk4SJ5r/fMe6k7eUqWi
18FAaG6DkGSBsLKf8uUENsbYMrphuohGgnj+5lP99ozSY7JswZyLHgaPxy8vbmbmUcn4m3P08jpg
csYaHocPOm/kYwdu9crsXLWu6TesEpCBiO3kjaLMX1tBaf5dKfxzy2e5REvDyzQlVRcnJPOXpyjO
SOL2tfKfZ28s3wZ/qvYOypkIvHbsoAajfY8LVpR7jtnIZkLMX1lB8e4l7ducehhyfSrLPvgww9bc
uZGz/fPVUsvV+FfFQZFBsguVBo00PqvAy/jbPZwwHCfD83ltkSJnAsbknhiakBYQfqjUqp+quRWI
c2ELB3ZQIkXN7C3Sr+gidBR+fA/uojZG4hihK1Tc0h0qzHMxikccwJPaDbX1bEzkLcGYdrZuGw6r
GljQ9q+KVd9WQPgfYKnu//ztzov0z98OFL5jKa1ZsLT5a1GYZxzCUmd5iXUiQQ4ySbf98gWLAo5I
8jxWiSh2ZuCQ6DaN9EiEYcPMCuttnycwTpLkkBkdxmULW0XKDOXcSekMWx2KVmPaNRnM/vkjW8sT
8fNH5nFxTUhoJk8Mb9jPN8STSAYZWvTPcwr70Ca8uaRrdMXcjKIVdCwKi4omux+kKEqGHJetdV8H
PeAvJrIboPQwhBJt7Xw6qBfdcrRKnW7cOcIcyPIc7rVIyKSy8mh3PvF0JuZHM8ERYcxxc6pxYBh7
wxrHtZkMWHZquSll0SOEILCygRsBxzy8LBXSTcGYirZ+x+DR1m/EMPNO10hNLU33MHVh7ir8rn++
PL/0UJfn1UKX6HCF0JDDwF7e/h+WZZeRRV4hQ3ueGESRLLxguRI8rnHc3YkYZG+nqm57Pl+f24op
Keg7Mg/erDwF2FRD/lhOSeeaLTaRH/YtqJI/f0jq9d9uopaWZy4dco/nTv+yfceFaSbe7LrPA27v
a4Sld+cjIjkyyfRmWahOz4d7I8asbhyMIVmkhSO3hEA1G/LsheORae4006n27OrJDnG69ya9r8b2
+luyRb4FhJJvzn/HHzcIpInPmpONu0gt6zI/agYtq7413G2/PK1qnj4rx8q4Ot7ZWrkNUa/vEl5r
DcJrheIZnUYAMQFz0bQ9F43nXsf5Bc2iyb4B5nzptv7JVQ0gu2WfN3RHcq/1YWgXU9F0MVQGvi+i
fZhASnttV5XYonwno+P/n0J49uwNJ3/iDFl+4UF7e7i1z8ig8VwtnwF95TtMSeto6UhsfX2sGGWv
edAe2nTyVtjWsED2HQayqlR4R5qEVPnCbb4pvFQke9LC9RJzHzqk1VK+YxWuhkNKyUjLlO16yOcj
IcvnomrsUMKFtts9SLv7JJnyu1qqFB+794pVajfQCXrNk1ZeQdbo1oML3MkKECrTicugz+XWAW1D
dxnkbUencXg25IiwAdPIX5Xv0gOKlEU4POqS1bk72Wr8LHWSXlZ+3H47bwlLhzysxn0yUEFPhQ+9
jlTUddGiknMiPz2cG+aAnDBUpZW9bWBrIIoOPTLGqcCWzm7jcbXDrBlhQrjpRd71EcOFHuJjGM17
MImsaURlE0rrQ4way1uCiVD4kr6URK8O5cuq+n+Unddy5FiWZX9lbN5RAy3MeurBtXZqES8wOp2E
1hpf3+sisrqTjLKI7odkBoNk0B24uOKcvdf2+pLYYuu2AXm7thscc2pEPqaC++LIUcKalSSg4M/k
3kKAGTGL6zGbkwYguhTfB2E5b8K0pMw+kjfrCF8M4r1UtP0S4gACJz2gxMOTBHuZ78FEknBsga+V
D5ay5MQzBz4MoxeYDMkT7A8CMmvACPycb3MnvUMg7pJHQCCf6gCw+FlJEm90muEqGc1C0JHO0Mt4
a2LJIidFozE9tXxIF8/n3oAjApnJCrYXpWVxc0SzA11DD+wEsSzMCV8C7K3Iizx0w3MYaWfbHJLt
4IKfnHasuXhDhPG+ehEq00x37vDf6tsmL5makWXT3Z8XHZK+SE0uPVEca5rrwIWq+tPzAeOizQ3W
aEFxIpfwvAWFyvM3YVRkW38szlTnlHmC4Ho+pKTDBIqLIBh7caa6jx6ZxEs7wEEeeqo9n15/qWX6
Nqs0EoF7DtwkJupyu+1HZGhpAroxgLemirO/qij1EvwB8MKqF+tHsSjq5tORHx11eC8VOaMtgzcg
k8mgihqSzOshuZtqN7aJb0AUO3yZloNnhNGhy4wDRqRl1xnHLijVUwBIC7fnvZ5h5u6Gx2ldqfsY
30PdbYcS/ROaVw8opVwfpXR4UgY3XXaNih7PUyzOC2m4dvVxEbGPR+VD98Egqn5NZ5LspzTpj1ZG
hM/Yk1utJsozSibrUA3p3EkcZz5N9VHm9CvJCYl+cWJ9i2gR4ofkvE/XCZ091zlotzTB53KDxMbw
VCQ4OtI9agsElyCymmlq6m/0YgBbhyMfGAKTLbCrRTlVM8L2YySR5IB1UvRW/Fz6MbrqA4BcCYlZ
E+ClbvuFlCjtroEfs9SdSydLt20x2M9qhfvBSVA2kDo8DIcoy+qNwWSXsFZP/7wq4G5GqHWbSp6Z
1TAup7/2vUyhVJ5QNGnRbHjoSRdlMcB1dBxliYGDYcHtdSOyERCQepuwZF4w+pgoK84KM1zG46LX
yvsco8Y2B+c6my7sNJjNIP+RlQQeRk0tzWp0WGA0JXtdwHZ2CglXu2k9tDUJrlGAodQeQPVF1bZC
epehzJcDQtQUqmibAE6Yxs53ixij2lS4jb0bFkdt2yoQwdn/7kvLEpFtCakE8SHMkFIjXu6WKi7w
6Uu9Fb4RNHgGQMvZOtI+Kwio22mbZadUgdp2vC+oAnTGYB/oSLLoIE4IfMKz8GxWd7A+lNKqjp1i
XFInj+b2GClblNhYLywpf82jjGiEtGLqruN0RWqMYNaJxrEjIauK5EWV9f1abTsR/cDBVvN0LrJd
sgkSxSvFbLXtVMuOsG7uEwq9SQdcSkxVUyPKtR46J2nP01pLdMiaeblZgDthrRLLb1QA6wZgnC8I
M7ZJNtPuYuyi27zDkaCj56nZoy4TDzZw0Vj+fZXbj6YHxhAve1mtfeNdg9m9MSVlp0CD1atwXyb9
ADJRf3FSRz6o2h+awVTqf93CUNY1beo6NPXl7yeXlu7EgJLOwEmeom52nWId1+neUUkLprB+ns4L
YIrBv8hQ/qvMvcrqQ6tm9Bso4NwguHlpA6W7DUV3V4YTQB9r3BdSvE9MDdcyIkjZSo17ZL6LdED1
Tcn+YFVCJWKP42ZsuUtdJkszqWUBmm5E4WhProxbLhi8jYON+yYjl+FmaNuHLsmk0wDwdDYgRd6w
kUdwqfQ3lsy9NrUzM3a+zF2rBngekciQdojECmnz106GZbQNk9PQIWPXm0E8wMaBzMdw0duGSnEi
eR3C2t7qI+BfeQS4Sr5tZjmXqdip52G9bDO/XSlNfO8EtGuyPBqXTTO+T825EZD9vIPrtYh8sn8a
iwmwxB0l9zEvAzRmpRBaxDoQsqM8tNlYX1C1wdwUj3eFbLgsbA179n0px3dFFXqvNHZwGLseDkgn
aVaOIZXLaUyT7ApSiNrsWr2dBif0kzslaN1lNZjCSVDlhEoyqn0llNZU+CMoFIAd7WHA9qKQSuMT
X5ESaS/A81MBOaxkd9UBtJiT+g29EuPWzGN7t3MI1hFdANgC56HOm/WoVCmkRPu1q+v6FPTxQ1/v
QMoHFzOPjyXcul3cRz/SxoEk2N2ntnnp0PveaHVCMWgQHcvpgYmVHEup2ccrf8QzHuo1hHE5XIdh
Fh+mFQJJ4A5mMkNfzJ0SIeAHakj7yANtKjdEJPqxtQA8RlDL61BFn1N7dKiHZ8qo5hp0MidbN38a
DP9c26myww9YElhL550yMRN82160sKPa7Jtqc9fn8f2055gu8TT0EfCCPWtrbW0TyDkvzJFeQmy8
ZWZLmiGTBwL+lRUV6oN7ywHiOpSUPZuuVKjQS/nx578mtiFx6djrCPvQqrK0H0WOL0pBDN7aEhRE
+MjHEKxa48u0B3l5KxMTHMRqplZQVxwm3HPllncggI3Hviw2fdD9MBtTBts/qMR1YdoaIlPa5n1t
ELKI1gx+0Uouq+GoiCunBIDkiBRGmafSOWxJ5F5xskEAGG6j0ZeXZa8n6OdHc5mq1cmx6M5PWyil
KO/9xt7DH9fXdk2yEqsl8O3SuqS8wq7t12GtsApQ41xbbrSc1mKnE1e5rPAKd/Ee+Fy786TwdVQg
vqC7h77GmeQAz/9ZzDF943iITtJjE4B1HGpxxam9zYK8Dh4GUyj8qxUQXOVBt50N3v4Y7Ync7Anz
+Hkv6SNsEKRT/WnQmwf50smK/Ib93DSuAe0aMQsgI2vLUAwIC2Bkt760rOuSm2dALkkimdBj6ID7
uDM2URM9qmWqPbrJurYzfdmSMvTkm/V9JnCqjq3cyJ6v3Dlpets4ELDRUZ2Jp2KOqqzHUopmXeWZ
93aSiiKIczDqcQv8Sxol+6wXQT9nlUKc21BsDO34ioEM9y8yy7NRQXnU22ydNqIWgQVta8V9sqkD
6RlRLugJJbMeY464GQXLJNlFiuQiqZV7RPVghTs/U44OA/2MTznZuiY4zo43m1djt7cHEhVEC9OH
Kjy3+yReT6eOPCxjdiQ4cP3WH+eZAWU+KipnhVsIPa6oLehyPgCV/CiJKsFtjm6IQ/VGKrBUuioQ
Rbscic1JxhzBPCfapCm2ngE8tAt+ENkBJEM88pr0YqSatbFS/aJSL9p5OHfnPhEuM8+ptSephERa
NQ9ZPCZ3bebsrQSaT605MUVxmo5T3Xvq1uZdxrmULfg8aKw3ySTPZ8hvYylHlc6cs5q26uS61g0G
m5QL0YPqGnF7jkH8kUv2ZEmCc09NGAYVJ9TeQsEY0d6B/bSQIf+z7SpfjcT7jBuKsVlbzIwSJ1On
N87J9JvZ1O1SlA6Ekh6U22nQc17UN11c5AvVBG1ryf4NKMXw1pbVNz9zznLcM4zlfI1tWt5wYl1w
ORfT2cUs3JbowaBaVoUP9V91boRlZ59H3alIDVQvUXyEqoumIe3Us6V0h59aJdFBK2KDnIQ03Ony
8IMmMGX1ujimrspeedCvqdKCJZMwTYpzrwnBNjWqEsgTBYFpizitjaEWi3KJwQuiozhPzVqFZPuv
PaLRhiuvbW9sHK+A4j0wM+C42e9b/oXm2Fk2SejxKdbPp6NqqAItDVwjmfkNWnutH+ODVdqrSjNE
cpYVLZUGjFopbPaiEzsVIqq+J/i7irb4BZCjZqVNyZQjZ0Um6bpPqIuFpXTyZAvdjgpUyG7wRkca
1q5pTEScb2ZhWBgkPrXiDBM5Z+K8iaVLHky85PNpKvZ13156Hd8K/AkUXWKVtIWtK5luK1oM3lln
1+BWzdqKM2ceczBcxThi1tNE4hRzvUnUhcIcs6YIumjMi89e5NTCvbeCvDh45WY6yyUaaeKJGu8M
tcH3AV1saioPwhJCmlc6R8uyzS0Uf5nYoEoFRn/XDbd5mDuHrgc0ngEfIVrxs0rclwiiI4gJHg/D
K4xFU8TYk7RnbyFlAVt2F3HFNB67SHQoZQz4Q4TVrakXNcbPdjZdXsnBpT2M8mEoTDzrI9lzunPj
thq7NvNI2iA1v5bQRbOArUDoMxuksgHUOx6QE6ozEnqMfZ7r2m5UvZvOal4rv4YJZvbleVQ44dLB
CCgAcaCOIZI3Bemd6K1+X3H72qwTVUHDtGTMSWzGZBR03/pSetL0iUGV+6nSoGIPOiuOktQLInsQ
eyPmR2PeylunTrWl4yfjH4qSU0vha82WVggyNp2JgX6h8a0RknglQiyr8Z+1Vo53oUjcooh3EwAm
WZFKh4OyVvNt6Q7GIi5qfeuqUtA9jloSPXnVyI1rAzToKikaRgVHF6iOcKtQnbIjfyPb3rskV8Fa
LcMbZxj8jWYAOIs7pnXJKlhY63bcmcHYz/SAg2xKciSnaMvYU7Y+DVR1qL+U+3rqnStOFACGxno6
/ZNeVG56CzuPDUT8D/fk310V5GBoGbgiBn2Gb42YQQsqlpIUfZrKMqeDbdXLzLrtSJ4ysfmuRuXT
kHVz7nHqNySNvkJZqXMT6scCo0O7jG1Fh8vnECMuyo2JA3PRKbT+fZoa0p7dbJsVwzo1NQo0cqNw
FKWWMzZv0+rltje9N5bnTtG3UwVSTZi99SE6USl9D4cBe6qvHEiAuJl6pjjQzH2RB/2SfvcfrsU3
ba0YoEJRa2ugDmnksIh9LVv3rmLHYdq6T9N5ocPUtPISmYAOodojo5KqppEa5m2oKURKx/AdfasG
OQsheWHkrM+otQ9+I+3aEpJ3VsiPMihiWvyBt0pTSAUeLqmossqDZtJMnZ560m8R4/s0VgA3StBD
VTpKh5HxtFDV/F322Fr//jH8psue3qZCwYW2hanBw7O/vU2ZkqYUgjx4sgILIinhYgsv6stlVngv
TN7aTUSm8yzNoYrZCClYAXvCVHw8d5DgLJLWKJC1tvyJytw8yC2zrYLXDf7KLVvxdB86SU8cX/7S
FTBGf//aFdFY+foQM4vwHKMeIiKUmtjXW6QjwFMaTajWGnpu7I03uUNYvCsl7pp4svpn0W2qSqQy
iW5p5bxMlXtJz9RjB3jpDy/o1yYCjWcZtTyddm779/Yqa7HVGanso++UjCV1v3slUy+cGEmeGsdg
V9jxIYHe5zqBDQKKyf5n778xb2vcQ7Tvgj91Nqau97eLhEJJRoSnmJalfL/BI8BcigJm+NzVoJvh
EIfLmHAs2wm2mOq7peerT9PTCpSJQOZSrBrauu8A2HBAZCWRup6ok4ZzDruq/16curjEF9xLc3Kc
AcsDRfU0zIO/v6LGr81O4WkweJAdzu9c2q+3uKG8rvR6Hj9XlAPvIt3ZUmsTEbHi8YMoMcvtYFga
6oVk5PpO8xEgUuMeVnnt2IRGYkKbToge0rBbH6o3g5vhPImK5fBHYImNmVG8RKNXnZ2+J5NI5qjm
Ayihz7ed3m3b0hAZjfJn69MIoktl6tU6Vn2VJRXDdQqQqqod4gTYOy3KTiKIqg8u05G9U5rxkMP2
pIK5m47BFOssrbeewZP3nHLlxpBuEx836e+v3Delz/RgY/igR4yyjs7A92pQEnmBT7ak/URySdTg
TXQLMK+e061rl714gSOKk7byU0VZ24GzkOJa27oIQVekIZB3oEDK8vIUS0MRjdAupPuu6jWSqCHh
+vWPfJTLbVmOoEBCdiacN/QtKI4H1KozBk65T7k9k8jqD+9MPNZfRzQyahOVhyNmLA7AX8cEIJsx
tELZfTK1iFq+DzZfzkAgZYTMi04hwkLaKUI8UBjECQzEN/7cmusJgFIlx4SdJT+mo+50g6ed89Q2
+1kNzAY2uwEVrN+/7n/TuOfF0tUWwmuVBrfQr/ytEWoRblP3SRg/T+V2RbbULdD76hABarjnmLHh
ZHUTSr21otz8nBeRu8XietVL+gscqmZlQ1d4elTdIiKtxqu2pFWfsxD8vTgLQuFaRJWiUrZC84zp
EHdGFYCQtPx3qI/1fayKSTAB6vb7d6ZY36U3vCdMRxrSMt1i0Zy+/re3lod+IxMrHj1PV7AkL6qs
ehS4xIxtwZYTnR3OAhvSp9jW+oEMyEdJeZtvg2rkK05/2Otlm9pf8bPShXgKyIK2rhOSpkQ1Mhps
NktQ6aiY0xUJreJINJU9jyUwSgbge7YoXjFePOQNlKhHee7Z1Eqmuk9agGUxOMhtdDKz0AIJXMS4
bUUTSNGseBGAxsJU6J0m3aXRoywZe+c41eKmEYIctt5SHw7Q8oL7whrbB7TjuZz4fEN1j3ISIL6k
sGwKPCro4UWXzZuk2mmNC7JGqtVVUQ3JbpoTJCGvkXLg2GK0SkbPGbQ276dhG+Qlvlpt2E5dPtlG
h5tBH3HFbnI6mRLa64DC5MTGzCHTvyBvSMaDIdWD+9A1Nvh0uLZC3RmZhXoqyaycBkcT9a8agTDg
VQYFI3BqrYTHHxnww7Q5i2w5X0D3UWjIPRKCohxCX3+tRaKkJ/sfZHN1q9CJPtqhO07nXKkZHjw6
2UVY4DBWKxsmrYua0LR7wubc16YexqMjGr2m13xq3SAfxCAAfKM8tiDv9tNjVw0agPHUdIAuIIXV
h8xcThWK6dPc6+yDHB4io/A3IPurWcKpHowqaFITzF1iGe5uOjI6tU4CQCfvikFAhZ2XXjEHWrTS
m2uPIlsjOg3i3NkFITCbBJBANki7rvSI7Y70VTfkVyIJs/m02Ut6EJomZPhOBxblk8O6JLMBTakE
T13lbFLaAZG5lFHs6DA13WV6tssQuvokSrGFNUGXnF1dd+Q/hoDjJIbg7x86/ddp0IbSxdQuRIe6
+V0p44/4AFqSWX8KuqOGLtp0LiaMSaXFbeQLxe8WQYnvXi+2GD3jhZvhV22JhJ6EVtbQPRj43aFy
XKeBiUXmyfZT7L5iazJ1paeL28v2cwk+YT3dlMG7cz0K2LTFUZT0knNG+ncZTVpjplcGi2nPCknP
AKenlKRlgGcbRuOOazbTreidWKoCJzJCpd9fkG9OMbHiOYjbFOR3DmdK8/teoS3IyjVTs32uzc7Y
g/InwkFC8jeYcv7TawQHNN47WYP/CKSScNgU26k0aou/q4cs2Ydt0S60pObRFbLM6SX+vy+K4Oqf
/8Hn7xl7/MDz62+f/vMYvJdZlX3W/yF+7L++7Z9fP+Wn/vpXF2/125dPlpOR9Lb5KIe7j6qJ6+n3
YU0Q3/k//eL/+fif2FFp+v3tHoh//6+fO70lH////z59pB9j8xG//d2UOv3MX65Uw/kHGw+hM5SF
lRQv3L9cqZKl/UND5iUbdKuQTZniBE4hqPYx9Rn/YJ8KWxQinhAMmWz6KpBhfEn+h4mKVaW5xTLD
sMdJ9b9ypX5tmXHGxYCAHUtGTG7iotS+lQHokDcdYazjwmsK+6Bb+0wtk1NSZ6ckdqMz3aD4nIT5
XQouXTa1o4uydOZHeOe10OhujMK9nWxaJWJnmYr6C7qblRm58QOYL7aiSqttGCRXx4mzM2jN/s5q
jsC+/rAAf9UscgRCsoSkjAOHgQ3pF8OJW3hu4dveuNDCBu2U5A7LKDMRPDB8ZqHP6taO1fCHCei7
f8NwZIRhMpYSZFOm4XwXItpKXZmyKQOz7fTg1LtmvmE/DLvAJPylzBP1HGFGJ2I2ObiB0yw7W3sp
86YhYW3YOWEO0Cr0P0g7dgkeDKHlENIkQOcGQNH2lmqavVRBWo28DDYBXXrXk7X6t/F683PT+MXg
K8bS3zaThngTJgdgJGoc8+VfBPGFV6XQGijgmuaiGv0jWv7wNH0oio7DECDg2RAQIaSzvnOmL5sT
QptDZjrJUXLG5EiMUnjw8ndTTbKTRwAL6ZBK+eGhlKJu2CY7wtJpxwwB3Ya0SIEh2e5++hCivmKW
dSCLWW1/Ao3nznHBZBe//+hgC1+l1IV43Gqw5ruSbk5eRofpQ51oh07WIaT47AbSLuAIHPpEjg1q
QdMluoL/GFfjkA7rdrCI5LI5qtCkLYJHudC7OwuurTLCTsva9zYibiZkuJ9T6mF7xg45Bo32pvT5
W8wsO9dLIteCVv8sfGU8yz3BEgFbDxKoOnjGkQSV04+9FevlK1AJ68WunQAdElGaHinnuyCikzQG
g02917aJOhHZ327TQJIgwdpria5hV0VaUpOCpMyqEIXAOOwjkCL3TWvfoUna140RHYycoDFUMUoC
rh4WxXPn5xs0xQt/9Pct3qUc/kJd7acPcdbXs2RoaXvCR9tPH6jKVHuJDBrKdJH4aBTaie4Ife6e
sMrcivZs19y5BSN4P30IWvmvP02fSpJ2hy8UH4wUJgfKWfEhr7JyQwIf4OmgoyxkbgEYKgzeWL1V
ajrrWt1nW5Yl9BB6vo+D9qNuDoFcRQ9xwy1J1IrBMM7CKmRnycL1VMSg0OxGroHwoZ2vBjc7+Kqz
SaLYvY8oRh7DwHs2AOlIZKocPKUKT6pleqd2o/eV9epCpNUJxHuO/CzeeW0264vHuAD3HGv4u8j6
ST9ScCB29DH8yWzwdUsyPUzoyk1LtanL4DD5VkwaMmY+SS4b9PRSA3K3oQyTaq8VmhVNj91dncWv
5Ix6OyO2VpoaVytsncnK8qlJUE7agBd1AfJ4cOJzgSVVrXoNIgdBLI42VINANFGVoZECDQ58q+rY
7iHMTsgAv5X8htgzW0/uXFsnPSosz5mPqCQZgv4Ps8avMx+lUfYaugZlRFU4Xn89yZWcSiNawpCz
09ZZ6uNArKr4UDTDynHLDoVK7d2QIBjPprpEkjb1HQHApf1K+Uy/ZR7PjlZQWzO/ryDzpn3wSLwr
YfEagDS7skuSa7VNacXjeojzAWqnrv1hzfimy+VmUewHzqrIig300DTUr2+ikjy/8HVg+D0Uuy3l
qZpQhjHZkEWJxraLPzRfGEJKwpUL3yQOrV/6rWQdurSC/1u5GW0kj75UmOOgivXqAICw+ENF7WtB
7edrhLuAE9gGQPHL+mwC8yfBxaRsY3KQ7awc1hCZZ3+4FGJY/ndB4edv0Zh8dLbSOkvBt9tZhXUP
w5Hf0oXGS2E1wVKGdhkwKem8aZXO8ehkbIL+i9zxb1aeyVL7t1/KjojnRFZZdGwD96MpnqW/HZmB
2XZ5qg75AvtgvEs93zuHzdyoLfkEdSnQGU5NTe59F9Pd7gztgsoVPp81dk8gcFjs4yenapu7kiat
rSXdE+KQcofEJpuVWevuqzL1QcpRBmt8FPO9r93pvR6ca5jyKYeeTVeQUkxGgndkhXoJPRFfpI3V
2vahrgbUmg9aNTS7MULuGim7Tk+rkyH790njNNvpM6RahKR1yVlSXP3UQvOqhfCwHbOH31+sqZL7
9WLRN9dVylkCZfKLtYsR7EljWSQcjWna0V3Vjx0RCrXIhUxDg/O6hra490MkepbUwsVVmD+d5g9b
nn/3OthniXoa1A0Wv28lnNQiEIZFM0FbLBc75IElncazp9vhk8TzQ4amcSurznM96md9tPIzBNnu
f3fOofKlyeA6bLgkSNDZYX2Tqrd1iJI5QyoqW0U/V1EA7boY6xI62/FEsGJ1qICyEQmGdL7qyjvc
3NESyTubDTWh1T8CwW2z6MFAr7VW4A1s/nC3ppPWl9slXqFFiYt+OPv+7xU6xyr7AjESLIwQ+ZBY
nAYlAiQe8LJh8j/YNDnOURmkK5aGcVmkdnecPmiTdnQ0YetF5ESQJVYfu6du0PU1OnIfhbeQbcXR
OEsczu9S3I6bLtEk/P7KTePX4yqJqmEHQr1Hl0sNpmrcH4ZrpDfMuPq9ydu3UT+9qATnNo1crKwu
puHX1zparsJf1mimVnnjIJkKQbS3MrI+p1JslHC2fwYMqAFwLEG5om+9k3Qa8ElgNTv4HFCWKkW6
sYzsNCAGo4COsYJpY1yrtNKjoudB7zprk7TkynpdGh99KqozQtZNbzhpisIHX9FWAe3mPIMvzs6i
2OmKUkDidNRNpqsfLiXXuYraZV6Z2o2nw1edu2RmzYayU3Z9GVHQkLI7L3N/BICkP9ANkKg8nrqi
7jaNK4KNgC5Oo9VLrHbluexZulgHOS2/Brhu9tMHncTKJA6dnRmzr+/SiAJ7QGr5qFPxaYIGKyh6
qyhSb2xqIAjXZiaP503pEYzrxB2TE7bxFU7PBDVGAZZSTApjompr1XBNgh7WMgELp0F8SCLb3Hp5
fdKyoDk6ZaBs5KG7B13XHNO0NHYUj6DngJDkPNC8EyqNwSZZ94Nx5PVGp4BI1kfbG+alZV97Ot83
VkzAIDw1UnDi4KYodAOncuicDTn64bkOvButgZsX5394LNWvNdDpsaTuYOqchbDY67ZYy/42odcV
EpXUqWOEPYr2Fg/GQzs4yF0Yj2mjIUwdKaXjSra3ttNB8MLSMIN4E51RRsgbqjafofLo03WwynR8
9JjWaMB09FqbEhRgW9B4plJFOtnF6+tqa/XpNeGx/9MU9+vbUBTT4cGlkUUL+Pu6VFQE0QQt+TKA
0aKydx+cFg1NmKPEhqrgbHIFQe2YKPrVG6R0Gw7YtCJvzPYcLBZ2V62c1DD23LDfTyo2R/OvyzQL
JbsVBXIKxADK6N87sgklZrkgKXSuV9kF4v2F/u/KHBxiBZOPITDe4i6n3dPc573zEHb34ls6Jbs4
RXZQzWqZB+pVbsILBFPcAc6tZ2UXyU9+/ucMn5ldr5LkkxFDbPh4NVr1TSuSiznmH5gpPiUiRBsl
PtHqvdrIo2TFPIofN6vuk5CSH615l5jGS+JmF/GfLhmrwDG3aJWIksSwkESX0fevta1e1TJbIvLc
5oV5QcH2ZvXqdRBRSY5/Nw7jZ60nl9zT3mwVP8p4VRr1Kv5JuCXgH92H1Nkiv9zEqbQVLzDixYr3
aSFOMpvxKiX+fiRONXfmo9U+im9xYvUq/p8F8lsE81UiS6TQwksYH9ooelH4UiCBgBFfr0jizMbn
hgOon/L35FIrRX7veQkqxsq7krR14aC3N0fyMGy+WvXRJXNd2JbjXejidQ7Ibqdb/6YX8tUZ/HsB
/K38/rPEWDsLLOtVaCGdRDrrTnAVB143Di9MHNs8aFdEQL6Jd5OozkVXDVps2kG8dCC7LDcowzlM
wFS42qq0G6Er2Ul+IdzoKm7TaHvXVW7Vn6NcfYxS8DwQTVxqT035EdTRYiC9QzqZ0ni1tfDamT1R
8/BvueDixmATf2htCsOxfGUFuqp692mlPzrVehTf4pb5xR9idImAofmSMqpXcd9wM541VDXi5uQD
10m61xkRYpRMA4wsYrcozuLKisGHpw9271vt8dMMsNCKL6Y2HoIB7HUqX/3Mv+LGuyK/JJ+a66eV
/rWwDJISq7UVpZdSaT7Jbbg0anSxVKHHfhVXdLp7SRteS029FmTB9fJ4K66CGJ0y2mynfJbQ4pNI
uDCi4LEbzqmjXJ3MebTDjR6E16bLLuIJUeLkkiretVVwKUK4Nj7F1dXz7gdZVJ8Fd6tNGQRKtWrL
ZgMW6mJ245t4JPsinxsxKRphcNe26UfJoyjZR1MZnsXvInhrBqrlTlwZMR47CZItx23xectAk8t3
HGKvLply4n6LMdmN/t1AHEsKnFG38Y2Z2UV8u3idgeIgCbGxEnyGeXnxU1LWDfMirlHhWYuCiITA
jC4wiK/i/wH0b/ZzF7+7LXTt6I8vRsEw7ev0Iv5L7eYz0bqjm2LC6vprk/SfrqdfdPDVumJix+tF
PsJFjFitL/Y98Sr/mjviSn0Tf05gjBvVzo6FjGmcXqT4a/EgTRe1d9l48yasYUE9wl9Mo9r866lD
XPYIh4rokldfThEzEDvb82TwJOCsXCmmvy207JLG/Zu4mI2Y1yBdpal1G8vdtbLajewna/ELszC8
tuW4dYtuJZn2h7iSUsFVI+Y+LF/9mqEVMVTqMbloYn32jKP4sy5XR0GwMyqGkGOcba+ed0w/4mdT
piBr9K6eQzEU55T4O99B6VIYh4JxIW6g+N3iViDs2mp6udFv2Tq8iKuj5volLr1rhcSq4Swp/uy7
3CyeAKXpriqXLamJQIbYwjNiMhzTrv7hyDnUP6UgbI4ItukdM2z4v0pZ0/CGe/Eb+0Cel0F7K/7e
CBkz4vtsSJtBuS6gpSrvbSwyeoKNExnrvMbZI6Y1MdwDT90BuFhO8xLuuWve0akq0tlIQg7r49VN
pHe9gxmuDFsqvJ72qPbxx9C171lsXgbHOCkUXQ0mlM7rry7PiSoZrz2zttVdMx4ikkuvtUpYg9xs
QtN5r9vwFc0SaZlv/jBee3u8Av28OlW0UML6VA7Wq+Oml7FS9ki5t6UqrzR/fDPT+FJJ8jVV+VpC
j7R19jG5wgIiL0bv9AbEcgdL/1x7yVxcGJLjrsee1yVmSK/rPjVmLIOsdLOWTuKZ/muCJMyA5yBN
j8bYrxzu8TReeEDFP+IY3ALOzMDLXeg82lKsQwHvRBJPcBleIyO7NIZ7J24J9vJx6N6dCEE5v1w8
BOJS27H+Tio89byifRNfELdobNxXsXC5Axza2LkVj7T4hYrkP+Hh0jGnaixztD29enxWlJvpF4s1
Srx0EMRPVr0Tc4F4isR0okDVDnLjNijzj8wZ35Jx2BgwAMWTorjFLcxnJFU8HXytNUvmmP6tH+t7
tbqIB61x+ke1eRPPt3hpZdRSdJV3YpiIn8LfchW/LS28YwMCXky1eDv1tHvBKjS9zU6L3lCGi9ci
Jl296X5E2MZSM9w4Ym2IST0G5hWLJ4knTLyNRrNfSfTFc/MpbpKZspq65Fg44kKOn13H5zA49tng
reLUmKudclOnxSurBtvo4K6xrec4JjYtvjgMkaK2XmXHfArknUZkyqwsubNuIb+lMpbaVN4kjvro
ei+RpU9LppgEtPw8AJGVG/nNK/l1gyK/dcmmYldiNBCv2/jCWYKqXXqJa+UqXpZm3+ETeZYDJmP+
yg38nd3464LBK9ZVXbwLVW3IV4lvPXHHrL45tYO+tAf/Rc1PYp9CSPBh7CXo8CyTXn4Rc0iT2q8c
qbYSMgdxd1yGHbHHtzF5tCTd/Rh4oonW3SZ5t7KVBO9wOW0D2Y5f9RrVSt1sIp2070xlCWYH5lqv
vaFwn5ptnfsrMW+KtVKsWVoqnVudDR3bErFlnJ6gWv5se/dGdUW8BpuadtBujCKZVylFRkhfH9Z/
MnVeS61zTbe+IlUph1NnYzKLeKKyMSjnrKvfT4v/e2sfrAUYIyvM2XH0GAMu0/XWpl+fxNmI55Mj
Wv4XgkavYw4qhoPTLCbFRScH392KIx80/7tKuv2kNkcJiiqv+Jks9jXTe2CeEF1ML0k2XyVIUBz/
MW0HlFmnw0iFW1aebDLZOBrJVUIpzjUeZHPpLZM2RXFrGYJ+vgRYlOUIrEC5Z7JunRWa3WkB+bI4
GtkL8o6e6AOOiVPfeRs5D3nnkCHkrAQPsuLTGiYQutmyUTP2i9xhuc4GAKNZVGg84tKYuVQRTyJc
EOPfMJHtfLspgk3yyOPMeo2ydwnKZOPK42SQ8gt0rZgpuUmD+ve5ed6AnHa2UTBSqYqvci/kq5yT
AkK2ss1H+WwAd1d39L+hdtEb54th+r97W/v6S1pAYe2g/ZyHz1RnoE+cr8tq0BNymHmJbWqOO3Ug
sKt1BdIgMvo7uXTdjK7y3HwNwad8upPHkzTqtWu6c7uDhv+SlMVysqnTP086Ez5ci5zcYjcLq7mj
bEVSOf9WinHNg/YrLizgGPPDsn1RBL5qGeMuQA5A/f6KoxUTIFYDbRYqjXdtdHZBAevanXjbLiwv
ccE8DjxDn0oZgW+ID13AwsDlmtH8z7GJUQOcQVauxsR5aE3lO438T4MJJLWCP462N7t3HtJLxhYF
H7aGGuRWvpdcg3nGtyg7dbF6jU02sxiKqToVqfIhm1uiX9WPbxJDYeQmRM9s/h0bwm9xV6Z+hpHk
kBT9cZiJnvyAHTYTtaq56O3cZmb+E8XN90D0Z2fNQethXJ/87xxRXh6u8qS6TCoH8QVg+ncexZce
FlMGjRl7G84wJf761nCSntMYRs+MxqLzSjw8MVYJ4u4fTSC2YVytu8J9SD33ppmZbtHGKweyi/g9
d/qQmfK106vXVrYvMZzdBy9FhTAzcbJ8APLwV8dCkGJsnrGI10aOOTf9UUkKSBv/3uSZ02s8oiLF
geVMlzfZzhuUrm/2wLoTexBy3R5vcqPkn7xoEiG2Iqvd7Vpvula19dlFBARh89APcH7xc6Rjp0l1
Mj+kJGDREB3OkMNe5OqZ56eUYj7JOVRp9hMRz1rTQfWzd/mTIiF6Uqtvo7Po7AdvDEB/tqV7mrpy
C1gYQxydAkaufZsRzDmH7cld6YX3XHO9pjle63b8HYqd6yUfcuJyezJ0fxnWho1O009yz5gyuco9
izLIMg31NkhmmLIAM1bjr/w+76Yj7XEG/NRrgSzuSlP6czlUP777lkrRk4PK+9y+gxIKoU+6wEp8
WwSslNn2v3tsbVldUt9FrH6+BhGJHqmEEj1xxNtSpSdJM9DpEJ7W+mczDO5qNdjE2EVjGo9gUjb0
UX49Eh8CEHRbqpe21c4N0+7hd0FkVDC0GEFW77vqnkGQTy0jsqqSrxFIkfgkxH+u4rfHsX4rzE8F
sV4qaE/pQADBKg+J2cY0u0bGTWX4H3PrXBSJkgb1FRqGJewAx+uO9ZfsX8nJJaganOxhLuJ1l1rX
OIuf6GSs5HeT57zN7jcT7sIy8NyJbxVvWWj+F6MYXfDVrLyEgTHsQ9emh1bTj4gGdNbiYsWPCs99
fUX65WpP8TVOXCoSK9mysrv7RLvqavOWBrctgWGUxHtm3/fLrjT1k237r/K6eNhe/5AAQYIDpoa/
amM7kt3CVvartCQ0zDrQf7uTG6gn09UwstOYxDt/cL8N3/6YT5AIyUgMwSXRsHyVt8YPSmJsvJIB
3D66JCRZ//uNnSMFoT6nTvOVOuzo8V/Xa89NMREujhAesuF9CL+b+VwSQ1ex+2Ii9QZK6QJ0muFc
cl8+w5zAndU9Xc+VpuVfTRBdNSW5BEgMr+Tzx4PaFGc5o7R/hP353eUdKe+Qa6gAmhlO9Zxm1SVu
+2sYgmJOLlAbXueQ+dVXqrdPw49N8SxQSKWd6AJF7kd1ExdEC9wneVXOZEpOdKfe5lBhNKeH1iG/
ZNXfCXrVvA+bbDNnw7mZjWtWtA+oFK6reLrWsfLNfP011obDWCb7MVS+G6qreuii4KD+ynnKDWl6
7abpuq1chjrlFwSa2J23cv1zGz2JJUdsE6Zl/Iaj47IBt7vzOmVSVYoTEs9LBSJ12zWsJY+y7DSy
iREzjkX38/S8RIBi+U1F2SYipDb0X2Li/TH91W5l8U1ddLVH61ohuxxH8b0sCokxaUR9Wwd0PD/F
r5X9cO4yAry+28YgTPPyhu7gVaLOEGGUsumfazVCPmY4y9tlmdp5cPSoB0otRZyR7tRfZruT+pfV
T6hFx1Q3rNfQn996DjGzRtXS+UwQajWJSin2kDnwxLgaJ1f3DsVG2b1yxVKuMZXsJlKUvfhMeX2p
YeGkPAKi5N7qYVklYuqJhSQ8kSRcyoTMdt/aRJr4xFv4WkqDeT7Jh/8LXAN46czEe0Hr5CwfXeb2
p53dBAlBTEkEUcznpkf4oEfWNgmvKpmaT8YW2ayYUSrfX8CdPmfojVo0S+TJ9hPLvccZms1R1jAw
96uT48WS5hGthetghRRyJ/y5tzKhbCgoRRQFg0Wq/RBY03k02d+y7mPKGLO66hvtPHYQ0edQWrLa
U14eZafhjA0GZnSYWmWV+jENMjV/kNUpu1l2Qz3+4DghwVCXzdLG1oZZ42XF2ZP2mpRneSfDSss+
YmqEOAWWu/ySUM7LFA2HYTAS4o0r2/d2PgjmRIp9JdU/sf6FHT8NOgBYZNTcMr9Mc/crr5cTQux2
+CJeQJmeNSa85U8iH9VAvAT4nIv8HHak4HxVEbgF0HlvS4UGesr3pLh1W2O50kLxNtYw3sr+AWxz
jSrjUuv+Ns3bU6VNZ9oRV6BcLiMnsgVh2/0uRkxbf+d0+QdZ60dZHG13Wjtqey9mJZrzi1H0yGMz
8GCFpzAK3/X4gkLvdVBDiqnKtxgNrVK+AT7DsfLr2zi20X6S1ak6xmKvlKgCTxsdxUSUoXaVTSH7
ODMdGJV8RprhuME9Tn/PKaYaJc/VV/TvbF8EN+WQfMrHDeF0hQ/5KvfcMB9Ylu+yRuS9qgIRjPch
jxzypc8oAdvTfMU8ebkXOuLgWvMmB7b43DwIXrofK0IwUfkeW+hGv/Oie+wt71OuBBzbj05hIYh+
89D7J/6hj6blQFrYHRAL2nnl9KhVKIRyj0aj+VrWTKXcMgu5kSvzJ+Mqtl9rs8cS8b2ozz9be+9g
ESTMXMyI1nLXIY2w3O+wrS7Lx0zV21RRdaYgyFHkqASzjzVyvIkZYhm4KaEhqmYvLqW8GbUg1a2f
GsqeEndIHONXTE/Ee/kRqMiVtsAVxNAx6qt9mWZ3emCjk618Zzz2sMHycncC1GLGTN+LKZQzY9VR
A2sela7+NL3hV9Jcbc4ZYW2Oi8mdHJJ6M393nMUDS1kDsZprl9RfkAFJdin5CxEWetHpXRfPmyVr
XJI7Qi7QblGpXGM/BDcYXguCJBqdfGLzorPYK64iSPurq9Z7VyvWeeQQtbFwOe2UGFqq6Wky3aj8
Xuo7S6lSqpjM3E+p+j6hWQy2q/It/BFXypqfMZ0OM/QKTQzTDve0qcqbZGMZzXeCK0YU6iq1K/hl
Tv1orVu8W2ElmyJxbx3WMbn2J2RlhalSWebEWCcdj4gS412FOnbvuMsnSRGKyexpjL4ao/z0jfN/
VVSHqC8qoo1pzkg7kUHHvfeTTMqp06x1Q0QMa+NZkj+7jHZGCSseNzBWtaWfEBsRthgfQiRsuMgD
Co1POe7qXH2zwOiSoE32X6IWh/WNjx/xKn/J5GOCatSQtgzfnexSSHyILCQJp9VcevqTZP1+FUMz
o13pqUEc7mw7t/qSygCHlk+YO4RXYUQcS/dHCvAjcbmqbsekucgDlTqw3St76EN3cFUGK1Aw3x65
fTysvUndgj7axqQhPiYjp4LobKTZYTQawT7n2Or7uPD3UmlYqgyoMr/kCnJ4LG/Xt3+Ij3/U3Hn2
cxq5FAqA2qMLXhlX8F0vkKStaB4T9Y5LWqpEjAMn7Er1tY3Mj8zyvwdsA7nVt4twPeM+BtG+OwTL
XwQGUmBD9Tzk1U/C8umBy/uqv9UdQkPRLWrGe3n6oA6vvec9e8ELwZ60q4iKWAIDdmG0QH047wE7
KR37e1+jVInlKHTvk3gtNJtXiGyvEOst72Z9be1xOIUix4AzHCsiOAM5T6VAgSm1xpXve59pnm3r
ZLgdO/+epbIm6UH0xV5qnH08n6GjAD023SXEY3IOqWzbYTuYDUrP/FrYSbqKetmH0cdvGVR7XWI/
+kX6Mwb+D0yNF5jdrqR1qCW3N8XUvRasPZI0qeoYdgGKMoXhlkfbeS+yNhklXDMKQTuZ8pCkWo7+
r9aIvFxznaTznTSp6ko/SzFBCo4Z8olMCNxIgpCbxmmcTchaTBZf+y1lwnnyP2ckK6i1SBQyN/7e
1pX9SLrTsT7rjRxQqipSbZHWhaIUhwKJg5Kyt/RXpBw6hvmd0bMJXB/aWvSrpYJBMQLsRgTVCqNM
jnYnpsIuw2NpRMcEDzPjLdBI3IM3ZVSOZI7HLu8RE0RLfqO4yUkEP42EFFNljQ2vehMC1ZzPss5j
g4G43kCe0YVXLLiRAggSdOeh9S5oeqxqzX+USoycsxE6l5FeyNwhrMiOC/S/2lpmsTsD/Wj5yrfc
UDlGFO4sj5o0SbIU2q3O2XmGdWSy/XUxFtJv0WtIEswPWc//Gb2x9O+jIFg7rbtXHOUA0uHP5Ng4
Dw8XlA0zSdBRqvWZIEmbLw0HKRZRvtpm/x6UB2kCVV5ySdpTFOvUOUggzO5XY5Mxrffj3qN9vmsz
+yD7ycYF/VX8zPFkw29VWpe0oObJecul6CpoKuMdioyr1JTE3sCyuHEcZTcbIexfdAOISSWVlIwT
Fpdjghy2JHJJaf2VR6cov0H7EUtNBXyODjYVFwlB7c7dKc14ku8lPl5qTLYOgqH+a/HpTfGZw1G3
ysb0eXSTlZg/OTNUJIKV7RXgXcfbmTxZLkP8DJQZ3lij+PV/7Q2MSi3AIHYCtBG/FlZIrahn2Mah
jYEw6enD4n5CP1nepPvdA6tzs9wSs0qWbtpi9UPP2kOToXc9hPbj1bGnM3CgK1Dra9lEl1ApbocA
EfTBfpgzFJRxcAUOTn6fDox+HcTD6EpwTh7kaS6GCFOyNDzG4NQP3TYgjJLfgXO4Ni7FTM9+6Pzy
WDnDfnmdByvPWdaLrJvc3Sp98k8x3+O4/8Kq/vy3kmRzeHRipu5Tz+yTB9WYtHfkryBZOcsV9MVO
Cw1i+eSCcpTczmjLrMnNcrX+feuVX75Z/UQMg6/k0329vYfYcduSGCktdtNWn/tUgaOCjTpo53Bc
qWl1qWZuryV3R8uhko6IPZvkUT4UEeVNUbZ3cksgrb+WrbH8oeMDWmnyjSu0NcSdAeVirgWM5HKV
UWPvGKBYFr1bbp3Y+lLM6Yz229IhkpCgD46ihaqhk7XsA85I9oSclRj73KG60AxPRqWd3AhSHD6M
XO5km5yqPnifMDLfKPEEueJftDIy620p+b1DVB8x97KSsEbu7azAOux0z6lUk4bV1Cd/D4OH7W0q
htblsVvV33pEOHsNieezrM3FzfVN+eFp71IfF+sh9hHIwrNPDVesoFTwl9Uu9VZEu99j9V46SmMH
vUv4JaZVrK0kePLV74zdCCgijaMbldKv1HaX+ruXj+tWVw/a/CHuUbasHHHcGY79PfXO2kHuM3CK
i2Ai8owSS2BdIaY6wpgM6zBHxtUDVbv/r81Of/tR+qPSF607Ckg4AvBY3DwGhc3RRTV3eCValw0u
aSQUobu+IbuQZFNeWGAf2avvJ29LnbihYBV3HmX3fCdxshFXnynurzONwxx7OzgNz/nGxPstkXUa
bhV5d25jBfHMhHiqOd05fk0Pmg44aQgcXsQRuOlUo0FjTNvMqO9AV9LGoxYjdYUy7veIHR1jY+XA
f5l0BlGKvZcSRcM+KNLsxbO+JH7OSWmkBCDpDiwQ3mkihkx0NmtHhFASTBdk09U8vTLw+5o7f1ZO
0vJWaFIy59Fr6RMoGC4pJC95fHOEVubDq5uf3gxvez3fSmpPGLCraXlNZv4pSYKnJUxHRv/Uob+v
E2uTO3fDT9GMb9E4PvsVV4Fi9RUcixtqHyoLwMqUQ473RGb6GqjmVekoo2cNU8HznXTw06r6rDX7
otfPs5O9izeSMK1uUQpN400cPo+B9SYRvnRkjJQerw+ZkU/5BeflSw3Z2PQthW7xB7wUjoSAIwtz
GBe0RjhGRyTJ12kD2wWR4mJKBK6RYG4B56PT+NST5km4mGKoTd9ERz65kdUsXQG5QRJLuNkmDLJv
aQxOZvfum5/LQgqPkBe8RdBbQW667RXzM6xIXvgs7lZgze+yaqBoQ3j1r6EoB2g792606q00c4Jw
+LLG/tPM9uLDBDUg6AHx4PIP8lTGt9uXBmEKC6Fh8eBqSl2FnlFjtM9u8SahuLxV9pA83yDzHrXI
WgpFhhq9jROylUHxbGbWWZ9Wch8lWpdsae4CqgCv0qxxQ9an+H0wmrix+mmiOrBgh8Q8WF6+nrPk
ER7Rkz6RIxPDBJiSKFbvGA3TVmK4Z1VdfjG7/pvm/8jfyf5WEwrNJbyBMYL2rcvswXiV6G8xOeNI
JQPmVOIhOaYcRnH4m9x/0vjMItZeuupdsjC95DDE82q4g7T/Y7EkRoqZF2zTrMUbNR7vxcX+73Md
n8kei8GWYCsvLdciF6XpyqOOZLgE8suLsmymKLsvvHLjYBvlLkh6ZPvWyouUB7nnsgLlJs/xFyOP
r9KYFkyEtMaCpHxt/JfO2YSRc/Ez9/Ovu0eNS5pGJcRoKy1t1s63XVknB1oyWVNLxx4AjbRai6De
D3DPLVGDLH8Jgq2HCn5/TX+TDpcAlCQITcv2o/+Q5IkM4Iu0bHnodUrJOVnDVPqoW+xBuZOl3Jq8
y8BE9/dy/ySbXe6XGSff4b7NrV0ceYfFfUiahVL8OcuOcvGyl3q6JYXRoF6rbacyvgzg8Pu2uxcn
IM6gKd50tX02c1AxkpHZ5pMP+dMSYbJ1dLG+EnADQ7vJkJ63CLprwmcJV+VGChDFTocvRAxyuqNS
L6yQYnODJyXHKBNlf0pBfzHxkzv9c6Jnbfc/9/I/VyNfpcM/JtBL1DA4TLcTMT8UQRf5nC5PzvFt
RctLfpJTa5oE2iCQJe1XoEWUrKjdc2uj3FzNbrgxjHudLpOsUOkWj1N46qb2EKBzu5IoLqrKd8M+
CEwMGkYAeLhcWXJ1lJ781IbZmpDAM6m8SoEuad+Mmgn6v926wFxkTRCnmwakDGH6IsmmbAUJ1JQ0
PpP5SiQoca10Q6VBbGB4eg/QDStN2sqle8T+nGen+pQrdxrYkv2QwSnC1aQ/gxGTLu9/DjBT42vk
Q3JlZ7dL10PK0dLp8BgRixYbIY0aK8r/9emDOC+d7E4Ml2GNN/oMNr2SPgtWS7oys6Kh8xRv2xKm
YrTQh0bbK4O/AJ0sI71KRuZZ1VMF5aLgOJrRPVVhv6lGutCVIADSZmM6SLJz92WJyUMZg3xlylpi
j8ml5zBcUqiTTSsW+Q8M0HabuLTulmxL7NXoNw+poq215i+YSVODgN7c14q2kfUldlWgV8gijSs9
C971UIediKIRNxVS2DstGDZmaX8Vb1IG+f+zqDh1j3ng7KTIP6NQNvXpSUrm0o8IYwqec3iDjAlC
1OpeyohS2ZTCp1T7YIV/hyzXusAVPBfVa2O+SMUQCO3nZA/ceWcBhA0SUmXKk1e6azVr7pb1Scjl
BWiPK/kjk6KvQwedJJ5JYrtc9VCKLpbETm5ZG7P6MvZObAxL/CYxm9wwTz31lLnkW/m3WAEo2Fdq
qD/VRBFJav6Lc2UxEZZCJZMKEfMaYbkBkOOSoS53W/40j4Nv90viQDm5BSQ0Gw9TvevqdlXYH2YU
/mvpjjbt64L0E6icNR9SGIiWFJOzjHjIUjQOzOI1S/Av4vGrDB2P7CgfkYmxEn/UEvh9SPItTy4k
h2Js78ULv2btL4+FQPmzZHwLrc1VojY3S2GKfQQOmlQLOTGINxChOqomMpUAHASOIUHjgtbwmzVc
sk96AWLWbG9h4n0TXJW8TwyxkX5lY/e+1BF4KWU1J2l5kvZNYzTryu7vs8YHANABPvCqByNQN96M
idKtv/aH6ZirKPVexnb+FXzw7OlnP45fIjTBNaLXzlOPZZDt5IQEABZ3+dnQaT2BWuVD/tuqVVGe
4hFgjFk81FB1y8mhVsDAhLKE45a9JWNdMlzZKbJj3C5bSSFEHEKoWp+G9+CbxrtRZtj16iCmRlot
4iTkNke9cjPO5VZgiwL4c0uXOYVwJw9XNYKbzPAB/GYX3TAB9Hrf8jWZYKGBcrdI5qvYJIp0M13w
ksrDYPQr2TvinOQQgiPUveK+Qp3kf2gzJBu3g6KD8PxDQyMCCZury5hQ8+O14znzzOswP/RV/i7X
KxbOdhE2UD/EKwh6zGhh0cg7JlKAZQFoaSz9VQegIVErKn3/kvF1CfX/9zwXj+HzxgRqInuA3g11
N3nggtgQByI3vE9C7jFSlIKOWRwOnaatbkUnMaSyFvJ2q5jDRZ6QYInl6BEnCMnoKqSLHCXVrQDF
JEiW9hoNqMgzP6RVKUbUrIenJPqloN9W9T/py0lpPda1M0Opb3GFxhtRP6mBSa3NnKJLV1hbTXeO
UBVRfW/XiNh8YTh/pYORt81uKIGyUsGT/qAEd8bQrn03uZMmtuGXn3K8Vok2Tm2fAviM0F+Xxkfg
k4iSlUAPux2i6eRRRgyq/tcc04+4oqXgiSYnm4zzDnRMGD0Vra0pm6i7dAiPgD2WxrBNvgwA71L2
O2lwMaQM5MKFvoTJFwEZSJ9IvhaOe5jQJA9yYwE6oN9DV7cGE+p0D4Zt/NNsgJRqk6/GIquR6mnS
R8Nk9rygxfAx5epTU0XDb2jX69bQAS+2FSTeee++GOEU7yxjyG9Hhr5OXu6MOyAX4YvpwvaSe35/
gdBgu/x5M093HYiBz7FTZljuE/+xjQx7b+atcsx19NUZmQ22DFxmbwnVWdRC5up3PrTd1P9GqvkT
60H/lvequ/HdLr/X+8Q+JvkMFYdn6I9zliJ8U5njJ2b9vpITdmnDWFVhUY4if+i1tHpxemLeyk2s
E+pJ4a2lKfkOiT/1RR10sJGNnX3bLPXlz+mAP1Z5m302WuKsu1FpHrM4yw6MQU7HYByGexuB1E0x
wqEE5YE9UHwBtGCtwizepF3+bGnMs2qoi60jmGOZG9xRyO02KSXktrStbZIO0MYNuk+YZChv9ezt
qiRFSqmdbnUgjp3SxyutRdKkBkYMtOW37sZk4zT2sDFSBpcYH1vPejJsnCmiupAf7QqKLaf+p1HL
GJXsNQqQNSnmrls15brKvUteQ8Jszt53mEXRhhZvHQ+botGNTW5wAyyteUXP4bVXhhOMVqu4DT8h
W37zS+UH3ep5FQXtTT9Oj2NTQLaUdRsAvrvO4soVaBU4IfQFOtWCkdgqVxM9ThjqkX0OYYOvVa9B
x/McJFZ3jMqJcDIenjXyIH8mTq48FHRTowJOJU3YJnsc3fwhqbSPttezbWgWG0dn7gt6933GEPRK
mSHXrovkodHiV8QU6VSzNJLcPQwIYKhpHq60CjSA03SPFRuamYZu9WMXEBj7vj6sqyx4apHbOtrD
U6eXxhoW5dVswlQYDJ571CZqpWOHNtBkOp0MkjOXAVnapnfnN70+z7PprKBGRW2hA4iiDtqKmbgb
eBseSKnJewZVhpZf2tC9HSuUnl3zHtkYYwNAMGH0AN5jNIngk5s3s7vLs+wRNbGDH/Qn+qLDUY+g
EKqGtTpU0Bi1cKgmlJdiZqHo+405JDz5z4AA9NrtR4hf1Tcf9niG6Q4MKb8ZlCb2HtyDyGlrb5qd
AjDMDHzYb6VBwtm4yWsHYjgN7E+jJw51q3rPrd8FWqBtJn/S1ml1qDIOyDAr2to81aybL6EBmh5A
7HFUgktLS5/39FQD4JOfwwzmh7GQ2Ad6DT1/NMaPzNzrJlWYdkbv29ZDiLkYTB+mIQdTSihUDS/2
HJ0o1X4HwdAg63YfB4p96B17R9JubfGkLHKY4VcMi+tbE1b8qkJfE+JJQv/urk7TcN0iLrWBW/xI
jenQwE29hVTgQe+VHz33GKVD6wlmnSqHZTyPkMmoI+XXDNuLW8FFUTJav/xnpfGhSfbpjG2qPafZ
qPAlGyjQ1XI8tlhWqWwhlIwgUgtABIwlSz74Goz2RteHG7VNRvTFZjjaEZBba+gNJRqUupUSrKcw
1Nah+b3pEqzDMEKsPjRhsR6tdksnEaohr4Em0lGpBTMtnpnzv1JUOfNYnyip6dWh64e7wpsELDHd
REb3Fljao2Yq74mvP6tWtPaC+UNIVqs+TFYTEyNKVDQrNDnydaTXDfC9yl7ZMFVtQAsaiEshN6MU
c7nq1MzdQM2f82Ow1ovewgi08dbpUxoveQz9tRVA6uVYD2WsQ6RRpSL4QftR7d8GC1EnC2ayQ2Uz
yVlXyb6sqIOn+UObuQfok1GumqN5C4HNyczrZlubsG0XTLUwCRpsKtheHljW/ZxvvRIK7hqc0W5M
ypdpCO9j9B/SpKcunBS7XKkZXGOixtFL/6jEDkpBHWejKOupM2fe46urGLpm1c3WWT7/Y+rRvm2U
8APAzrxBYuzkuf6wGm17XjlVBbdx44IGbYaVgxRCr5rN2nTTL+j++sPoZvEKupuHPjznessOKKAC
HHVvB5kBnX1156rIblggcNB+Vh5m20z2GnSlEi1CJf44Ar6B7ILp2EK/dUto1tNhlVKmhmx8UzoU
m5I0Xs3JQN1uFbQqrBdhvGtnzGTZa8cws4dVw+1cmSF4pTw+9hWKYGytldHfj4H7xWTjiKa2wZO1
25XpTPHemsRj+3RXYoP0BAkTT2e+L6RN6DTr2MLQRCY2GgQvmjho95lugQCKfe84Y0VZ3n2wWLBJ
3wtHfHmhDv8xdP/6ucfw+rp2yDT1k7nHgfEGWA409wU12R9qF+Uhyixt7TncziQbntsssw5kmpkT
qut2RlZ6yiD28fq1wlQ2QC3U5eqotdfJ0FRrFZmkMGTHDIEAG3WY/TQR0kawC42pVL9zci/aNGWy
SxkGXut2CYlZ/yia35vRl08M3YNR1P8qGybmholoJqHyNTSy3tbzedbKmLKGM4j8I4Ug2xrMvaWx
Vog1cN1FfDMPYugNnosSP9tOEK4hqYO8qOC6vanYqDhCnEV20zbNb4iYy9qsBnvf2iS/reI5m7Ix
bxuKERAQQi/W5umKK8hZrDPCK7n1APcM/JAQDMo/M1NWc61emqZR117d7m0ULwIb1+QJgtLWYiQc
MvXOIHazAJYmYxGutRG9mMFQd00bvaizn2xq8nkuchBHQ1QGzGqtdf3aLf1tbA//EAZEdGVg41N1
IRGK5u90iLdxZzwKUBI03BbB77t+6r5gfIKuCcEEZoHztRohHZBaBOleGv1Cg3iEJK1dxaW68pMM
YLI/JOtskkjHrLZRFaU7Inll3QKcbRr8pMlQw9wHV0fxn5DsSdZwnSQwGk8bPWGsNMLGUYROs/qd
mu94iCGWWJWP9Zz2hzkzPKaokfVwHqugr9bGRIzi4uULvX0gfoYsyHEZoWyfK7qZ6U0DQMCob6uu
a9cFelo7w7u0fUXHQSvLTa5vmlr5KUYvIwQqPnvD8UEugXXtEriEJ4TmPCeDoFq9KbuPJIJkxCnJ
laBQWEGQt7WspkRj+4DWjr5V8pw9MlqPbmZmx4IR+bjL7pve/a2a+tcnCaBhFd8NANZWiCaAW/Wj
MwkSTeNm2MQdsTUjcpRUlaamhtpug4OVMzcHipeoO0zG3airb25pUdEN24+5wHo3ZeWtHO12UlAV
DtwYNuz6AV5Sdk7Xv+id+pOSfcK2Hq+6iP+ocd+Uo9asSstkFzDJaJQ5YY2bdCsNVbgAOs8tz6dc
pXXz7pf+iqmSpwY94JWVWf1Ga9zr9DzE6ktGxwH+n35X22Wx0QP9NO+srqn3VusFW8SEYIdF6cny
R56Aox/Kli0U6pP14KBusmbSGQzD4MwM82D3rGl4LyfjJs3QLO/Y87mBWEFOUrDqy9JFtKh6zAYg
M0mXZesAwtZ97Wr3haMeGzfL7oLO87auftP2BOFd85CZ5sbSaJOFwQxyuEembWhOWV8+llrk3TVK
sgPRirBUfIz7DtwiZERaTmISzGSJubvvbKNdp1cmqSHMaQPSa0vZ+XNh7mO9eOgy2jRjYnTrIHAO
nBeVd02563l5GxX1eKdV4y7VhAmgN6N97NYUWDWD3Qzn6ib3kiNjl5jZLrqJ4cc7FEx9pSXF1pii
YaWp9RaNTTPT9ZssxNkF1X02Rz9TmOJrW0gWnJa9zFb46r3Y2CDcpN7adTfsQ4mNx9BqNiGEIp/O
CJVBq4Q/iV/8a9MqfY+bGnJNqx5vIbwcb5cfG8dNCBKKf2Fm0diN0ZtylZzUfVYp8kz9XlVKSLdi
Q92bXmU/ebWtrnPoDvbhqNtPy2tqbv5APUDr1k5MIJVhDtLbdsqT28x8W5kT7ite+7VNJ6SJdJRX
Much1+xg3Y4ANNGAsB8M1UfQAEUSqJJfSvkPlRQOU9Enm5LbgoEl+s3B//0HN1NysoE2a4bynjJ+
6df6h2ayCKwAOcblx7BKojVrp1ihp93QEOuM15w71pWT/8GkQbRTojhf+4pfrYeEQW9Qlv1pdPT+
tHznIAdWwoQcoJ/SD/Nmmnz3mHQ5EHpvOJLf6Lfa1OqgKPku6WZl5xK+bTTAFHMRWDvDmrojBc2b
xjfmN2+yw4PSq+0eACdiBaOxy9xK2/w/os5jyW2k2cJPhAh4s6X3ZJNttUFIGgneFVxVPf392PPf
mIUQNB0tNgFUZZ48JoSrS4PjyZs9OvlGkLPtmlW80uzM72MBC9uMZ/kng2JmBGqhgrq5xoKho1Nt
u1z6dxmRazhao0W4WnUl+C5f812RnWB4wzlv3WIzj0m8aIX3FQmG7QTfRXuSZ6591w0rI9HWRbtO
yG7QVTtguqWws4KCjCstawbnFGC9yRqhPPS6mblOZdB89JV8oSwLErEjGWFiO/XYpidZHcNQYlk3
mQ9pyAuxJPGLyOrbjEHbo83xTTFC89Ud25+idsWLaeU9yrR6cfWb3rMWuKT9zSV3Cs5icbWIgjLf
chIUMY85wWLlFB7sCbMyV8jyrHpWT7e5Y0PhbgqPyBu836K3ISR2IiBTDhKlue2zylm5SeTuDL9v
PtC9+Koxr3ZLVxbJ6NZH13LAOVg0/4R9Gu57szaRicf630Ms3LPwkq/MxbMnx0hN56I5J89nVVU2
+zAlBGWyGG5ZtuetuSPMM51etcDE03rPQoSinU5vZVKK93i8h8WsPvLqx5yAHOR2155cJ4Fy5Y1n
gIkXs0zmc8+omH7Lql8znVhPMuHwy6bHAk54joaMedOX/Rfe/9FR8mXjXKzkNfTKg9ljFNp1njp4
osMm3RmsbZXa/UuO0wWllZntmI5MKz32+uz2BLJxc3r0srY+d9PsHvuMtpwPRaoSGoU0KX52IZhz
kArnAl0338WiM/aqqxk0ZzOpirk2LoLL5ugp014HmR9+ENN0aEIcfP3qT5z7pyZ3hn8m27/CYzN/
F031EDIN0YSE74Kot1/suT+CuRE/WXT+gAnrH34TZotIO+GXnP+UwQAkAKK2psnrsqUrbdxYsvxn
DDJmx0H71gqHMUZrfeXUwvMyRQp7TlQ+vpDfxmro9s4PnAmLZTqI9JIW3kycVEFXM8T2jxx/x8WM
tyUFI+4KxP+mp2EaMLmo5mGjZOyusaCeDq2pzRezxQdd+ADyeZRjCqW9m4FZ8zux8P4WzmTMKNkA
q917o5Xu6iQnr6Xssd6lY9mqSWU3TxwdS2B0DG1t9gr5yKku72FNNVHO6hOvjmHDiFxsda1m/sqw
30m8fJ/tQHBxwL8OZVD2W2Rt5j3OHeTEbZ88pBs98rxgD+o866Ai3bx5URNQPE/R7vtpP8uYzhJl
i4Ob0rq3g2SFN4zZwilsh6P3PNiG0R/tIiXSJzK3UeWaZ7/JrHOZIPwRAMm9HsTZC5xRLtKpm3da
ta9Q4xaF9qYvMmzNVSqxzMX6014yKAcYCEZnGdpzss+iKbwmfTrRpL8oO/PfYyGTW9jlb4Ay7yrN
ugspvfFLUVZrWcfpWxJhshjPu2yMzr6bZ7+fxFsLQ8gxE0/1mghAMMZ+5fA7tknro6LJGs9d1ynq
ey01wWIxsjuWoP5lKlN/H5CzyV8WeB+enr1l4ozmIQBi+6gFLT1RsQ+WH4rKYoV8+It8Yf23wC+t
a5K/5L6moEhD8Y46Zj2r8MeAxT22jcWJ76u4WD22yF1pHr2OZNpyMNfNUFensnfqlYcz0hFk0kUi
YxlHp26RDWbOa2MZb3Fe09yRb0E+Bf2KaZrTuZb5Ro71fCu6cLrNMjkYOPWfypYM3iDD5HsIepan
xLo3WepfXdb0KxNp7+oVaUdE03BOmQs0DYQEQVqXo2/4/pt3r9cT9VHgr23Zjmu07Rr9Gb6KZlRZ
x64qgzVnJVy3JIzePXQJWajTlwYrpEzbNl5XlsZ8XOrXMvGo7JL2gi+4PlvsHUSiEj3km3N5L5j2
CJVWR2dm8qa6LNvHDaHITekuYgU3lASbpdnq+vjfAffw+mjnIl5h5sAFLbrmHHUSbWY9F9u+MRvK
qoEbxIIAHNDHu9h2y0WgBS1UU74V0sC+u0uv/bPu8xCS4sgh1jP5Q7qo65uHWeIiMZ/h7Um0CWqK
vYGe+NIU5oI63b+qpDdfJpUfIHQ1BzVp7xRJMg35j4OsIa/u+cgs4+ZsQyAi5y3eJu6QHFEiGQcL
uuC/j75faxKCborCoJh+vqGfBxNfA0iR7ZdNus2mMTvIgWOdnzPD9MaD3ftYhc+scWMr6bae72jy
72Z84g9NEPTWvsZ/ChqXztbMJfNTbPgWbHYBJip0fokAlsJMYGPVXaI+EZ+myEkqCD1zbZIIQdM+
q100OSCAxDutbDUDR7eZusbgkj45w/iZufZwLFzjMUqJwskvh63dwtk2iIhv8dA/AT9jr+9LHmEv
vJyS1FwRTRkevw+B48JctItyaXtd+IIhLSVzFxsbrzSCF/P52mBODx8gomRb3XduFF6FXxLmEZfT
3mkC72YZzaIDOrySiBPApzxFIro6BUnYUlGWJYVZvFRpl538tL4J8nZfhi5blXTpV9Irt3UeHnyh
61PupfNappXiIkEMiXBWbrrBoAV4hoX6pDktDScv1+SYiHNlxx2bLUsRo1uDfq/Clr6Mup+lcpKv
rgaUD5LEP2aeE7wz9iTvMyu5JFGr6sYPDjFuuwfb7f+QwAlPKY07xgNOFJ+lWsra6y6eYdMvZEO2
GHszRRLGOaztdj+bhfeP14IL5FEz3FwsqgwL15TeT6d9XhBIS1iwc8PdNDtmgX4ZUREjak5aulwc
MFwg52MS2gkpxMTeasDV9TSL6KC8UG9Lol7xHgnVYnSYR3nmHOFhFDp4BFgx1mDeekw9yEDWpHZa
gjBkzrDrAdO3VlIL+NVlcSI3YqsbJ73ETtvuij4DQ7aCvRY4AoyuuocOMwO/x50M7tm74QVXPy4g
FbsTPrPFfHdM6zRGpU9NA6w5YVW69Qfn72jLPc7O5dbivl5ANCmvpRd8zlwB9Q6NqzwE1H4LR6XO
rovp1yiCjs63fetwIxgZ59Mi1McidayVtqdN6mLslY2Z+qxKtppKTuGea2IBCdB7881gF4e2WpEz
1W2EGRM75lWxsUqejmH2UMXHqEjqa+d39ZVtHEv3At5Q3t+jsDdOAqo4CEc9vEV50WNr18rjfweq
OEjNoZGsRQ2qn+XuSCKNmPDm55E7I6xIfWy0Ij4hRsaZFhcD3cosfM4K/rsByP61cXw4Stm0SyvR
YxDJJGRynnb6sScuhLCTIGYVH9Q5jzh1YSMb7HxNF9sbK9YlSwxDsaVPPbCymtS4fB+45Y+h68a4
JfPSBOB1kJl9HzNZ3VhuTnGRRkezd6pVnFnDNvPlzyjI5h2+Lu2iZkq3DRKCRtP46dIfiS3IgYn1
dBG+42v6MeWYD5ptOa/byMvvRK+Vi2jMieCzMfgvfCQhHRG3r6OpcBkdU/XQ43DyZPvHdmbr6qcr
n4QAYmbH4SYIjLDL0jtVQRVfDFqGNE/YCRFhdrOVcn1n5uL7Nh0sFwwQ24BNUw1YWeS5sTNk/mc0
zRacJLwlSehjzPBbGG109Mp2Ao9LjzGA69VsDC6lTP0Ryfjep8H4JkkHx7F+Vu8107rF5BN7bVrF
pYyM4jLTI1PPTtOZRE/TSv7gqIipMP7qC5cbhm1nDsWZvqyFnZaO2xq/jOMQO4Q6pYgzCh97oYrq
g3adQ99ASUjV2h86ezEXqf8J0NigJHbjrQejeyQUZpcGIKqhk5XLxoaF0drx3yB0Dq7DFIBC+eP5
IDENEhzLStFZNoX6Nxq8UphTErXO9lFRZqbJJVMpM3zSSf59ZD05CY1TxwsWA+y088Sb1p609LJ7
XnislGASkbh8P/s+9FkfbGEBKyClMrn990ZLZbOwpmzYdeGQrYu4RfrgWfYjFXLlSye6fT9zmmFY
me1QkGPEm5EM2lOrzH/wb41fzMx5yuTxtcJisIiz9rP0E5s7Qcab7Pm0TREtGXN3s3q/OaOMuMxV
/p5H1vxbzOOXNzrxa994cmvknbMDSEkfbOvQcbo22ZJO4xwYK7Su0vRIxXhL9Wz/mAL6Gz+y1wSU
2aepnZpLahHc0BHKfYp07W6wfcxVQJvYesGlglm7TLI+ueTSNPayYOl2sQFbNSUUc+xKkJJWFFvC
Z19RE/XsZCGK8RlZgoV6C9tJJZkR6WYcXPNkgLmDdPbsjJ5q3gufAGnE+wnWUdYu3inDUFvY+X/K
otEA5Gm4/O7vcfsuXhPoR000HqxMUa2yt1U7PaP0mXV88xhlAD5hEDlr65jOKlrjEZay7FF6SemW
R/dZf30/+n5NT+0hTuDY5SQbb9KO4ZKfY29tJYQRC33MGOLYi5hTHk3UQIYi9TFlb+CSCeWWqVte
CjXvSu1El7honIcHm0hXqbgxBrMfM/7eqzkhCkUrQ96SLrOTZT7g11lWjT4pX+KBGwTZunpqc9Mp
oGZ8vuE6brSZLPsrNoPpEKFkOhjPw/fT70dlM0Oop/FbCu05F8kKc+JMLymQ90GlcYomwvgC6Zrr
/vkoUUBu7egyBualLHkma0xg4p6q2xPYsbOv6PKa+WiFl++sKkge/fX7kSIncTeNLhOtbhmr3D/W
bm6dq6iAeuvh/wqeVxYMgOPp3rT4hOZAXQucqqe7JD/bj0P/2nk5jjcM0BrEsYxNgnWZN/raRWo4
zp2Ji7hMz4xPJ91VR856tZ1S9BE25LG30AJK1WN+TzIoZkaI0aJjtdktrZx8EYKQ4+mj5Coquno1
idleDCUzwAn3UHYAShbXluR/9tN5ILX+EroIsYi9TO2qe+TPA7UjTmPwGejHCgy3zWhldSjgpaPQ
Loz2NcdV7NRB1cMBgYXRH8TKC+3xhyBvAOafwKAsk4z/8yk9I2Uytrg72KvJ7cI3zu2wtZqyXONO
GsIOEAHke0Ovv98tLAxia1Ddla+6bWLZ4jMHyCHVwcguwWCpt3jCdNhoxCdW9OVhDqDuoTAscMO+
BcISLxH1MaUPoE9JLeiP2cYdTbTTbhOcw2aqQaneFLlHq1no9gQ3v7gW1hNEroX71STNGkQPQKlk
t62H7l7kTnpsXfFXlMSozFLcAczlspGyvbaW4ywbc0SazI5/zSt4NqAYOWZBUbRtZwW/eiQ/1M8R
VKkkWo9oad7ZILEfT/ocVlYXvJfiEVrl3lGi+m3nKPfasQA8UsVvROqIv6TwHlHlJPtR1Q0RmaW7
nJxYrAlCMIZFBxJrMomTBc6vupD0AbE89EXyvwKEOF0J86JRODyRkmHcEyxAEHir4RKbk/oBgYSJ
tzoVkwtK/vQELln+V54dBMRFZeqiZ0ddWtu7lRlTcdhv58zx0u2k+QGzHP1tgzRn4bet+rTo8iC8
ZmLlu4G3nOzZfM8TayOqMrp7Eve+wiEiIYed8erQWtlDJ7eVPTG4TqpuQqmbRGAbjb/CfxWJv+ji
XWDlv5LaxdVYh8WXjpGU4zx/bee0ploNxatRk/wXWIqyf+p2ZBepDc2uc/n3kTtRGMb2hc/HFd97
xocoM7nShBztyZUwPqIWQYcfxneVwEaBjVQfBg15MnBx6fS79N51rX8Lrc9ittP79yt1+APmrHUS
LZK9uGpvRAI06POD5jaFEcPszHA232+kg4tHUjyUe1/nyUt8SKekwFLf5Arpqw7wXhzL2MCDaHDl
S07e3cKDxrsPGFa+oAXgxpp0DFIWjcsButNvZR/nrI0g6qbZfjBHmn4/Iaoh0OhAQjw6TeFe8bMX
L5PIfgBq1IvAAPbuJA1JL6S7N5O6e6uMvZeN6tgSz9XXaNAAn+PRvwx91B0FDLF1wUl6l/MbrKuX
LKz1n5lpX6EbHBV6qLck8NnnprDtc+y69qIh5HqT+3h4xHl4MiJvOzktkz7RRCvt5+rdzeLXZjaD
a2/b8r3xsbXNreYVcwdY8Ya778bsb+OlxQ+rqp+XFTPwqWLabYPEVahYdpVvpqxpX4y7z37feS8Q
gCicEvsP+YLDboxLRSAdDm0mLBwGNBRZ8BGDRW91pruogMkd9dm+O/4yxz2craoNT3NZfEaxl7zY
0DD70eofQ4OXeZcawd4O9Kv0LeeC7cywMHMk7sQPEF1c9i5mzj4YuGB78lJHbGKHp9+vfR9GnIo2
hg56VLfTsrV1FK1qbxq3MhDlhuzqdAV1pyY+GFS4tEJ4AMQub55zHIY6+oV5SHEY9W7Kvc9RMbEb
oTjA2InynZQE5JnN3mzd+K3LQuclxwpDtPZrrO2ZpMbkrwhtVJIhkRSEej3/da4VnHETSh/cJNkm
dEdj9f1USJtctmomGXUMrWsNKytvGGCMMS6m34fwIR1BnEWeEo5ReO6DEcyw7jyTkB3twaFRGpmR
ZuBvgv+0BTMTDBIXXgl0UbqURA1I+sIhgsqcUIeFrOEbDYXkMic4/zg59EiJyHQ2zhGhLZicaVxI
wso5qtx4DHoZu319jQQFW0FDsdHcCviaMFUtMGGyYxmvYfTz/QRG88j6MVj3EaXmhGnsA5+hENA6
Kh6T5zaXaBw+evuXafozMRhDdDKZV+3pocgCrEqY0VHq7Qx8dJfcWO4ZU6sjBqA9rcr/FwsBtdQZ
QltZ03ob5Z+p6RPQvXTYT4UDv49m7YdS7t0dnvNAx4OW+8yxH90QPBhA9NoU/XqEAnbz8R7HpJgQ
b62YvhupeTLNAQ5A3d3t5yHMsQdC6Fxu2WSe2tbBPdVjHu8QqhpLQ9J8zmkaILyKnV0f7sachHs7
yuYXKq2QBsQK7krZt6iLokMLhPPM3qxiEP5RYpXTPuOBeef7tXkWi8zDGL1SaXz5PmQuw3AWDAyY
wIpG7/LfYc5zFglJidqJVelbzd6bFfI+bZNWXg1E2BXWmVWd3vn5et4xr6ry1vr3x7qiX/pul767
dlOeWzsP//djQzKsLM/ODgQLyl1iht0K3gEIihPM+xE2zX2cSGoYiUL/fibjwb4X+MqtutaO1v33
TzwPTYpTXIIRr0YJte5MUx5U+Pff8vffY5WjxYOcm4DMfBVt6fI3+18wos1z7TXW2cvBcU0oC0hQ
0y3rU/he+RPduskfVtZkm+OrcYIG4G0dXDYWg3vtYj/8rOss3jttr1fN8+kUFFT79L4XI+3sh6Gr
Y+CiTLTMlrxfE31o5ca7BB7utjVC75ZyvpZpyxS2Uu0Voov6q8NsZXZh+VuGzpv26qsxzOMRlyXn
TWo4hX1bj3STk/NWhcAgpvJ4Wtl4TXbe/961LItyXTZ/YrO2T0nU1KfWWX8/kZ20T8Zcu+MCJh9b
KcmqG2c2nxMuFwvAjAiBrIn3pU7FmuKefYREqz15Vv/hNjGoaZFFtHN226zFyEpWj6N11Tp6b9mX
DknrWdcAt8nr9yPdH8yatPfvV7qYISGG2icbR6pz64XdRrFWLrxh8s/SCso9tf6N1J3izF1dnLvv
Ayl0x9RCz8XLIsZuqJlHQoXrNdxwco38Nlwjhg2PcW97zDhxLEMQiDpzKvS1DKxx56N/WxMle6RA
Spfz1I3bltX9YZRZx3Vh30Ut8a1zCliIobFO4ms7ReTpJTVE4qC5CJS165iGfeGUI7KowVyZToHq
DDk+RLaYkBIOH8L7xLaaart3jGc4ZLcxURidlC13jYngVz6iWTjLcsCHgYpZXWWi5+PUV6eATI5j
k9E6WbSljlmvypgGy7WeLVWlYamCe6RWkb3oXI4HwbiszfvxOlMiqcJm3SW+xPAsYxWNxCGXFfiq
UYpoOwe08FGYWpuxfzZWg0/N2NonNVnVFZYJEd+Dh4NzZ+D0AQknfPjPJALv7JRDf+OafXg0Fntm
yugxyr85PnnGXF5sknrOWSIuqmd4kqRYG6jol0niwuaZGLKBqZ7d9FguDcWI2fTER0DbtR8EgrAJ
cgrJf/N7FA7lOjX5RLlBAKTAqs8lSGep40bAvevGQzMF3p3B5z5zoTvMAdOrproHQTC/RdVjrK1n
NZjBMbZuog1LVMhxSjk83k2MVHHOcnGTSuYvx6K2mYWp2FuscjNW+MWbVdRscEGOcRIIvBe47TTO
NLxFmSDKlBVDHC8T61BZ2crOnwAXxU5pzzem6h+VrW+FpudvJaAH9NxFrbIB7rPpLPFwyZeZ62bL
uSXXQtYUsYqfSnI6YNftuwUmgsOqy8l1BAFYJO1rp0txqqS16iJjPkQYHC1KevdNm0dPkhkefT1k
iAg2TtC7qHBy49KNAZnbgUkbmsyvnmtsRTW89ENxDGf3hPHFvFEYf5nD1ENbTT7rgAtE1TSrRQvP
S9eUONOzdcivtbxPgEsQb1oLxhK5ymmfvLnl/MZgPttjkPyDvirxm3JT9ZxgkYBhk1yToZWq52WR
QSEkJAwTa43DyM+8q+YvF0pqNGUW4xPOmlBw+lIHDMoko2oljApnM5hG7tgUy9Z3F4GD/D92YddZ
RnvvK4f1yBfr0it+gvgw4xgeLW4Jy5lqcqXSpF1Fld9i0GadkWKHyx7Lo0UQzwi1xQM/JnvVmNCM
YMOzEkgUD27pbLVNDmWePqG9UGcM63IIN/h516xMy5J7HRJPuAyzoV4VuMA5dfdBsJMHyAlrF7v7
DQPy80C2B9UKVDRyJjadigbo6fmr5XEXIT7aW4VTgLRoUBzhHdv5J3gf/5ebyatHkFsOOYIVv9ra
sC2WpBTasM/snzNc3HWQhOCNnfv8kl5tZhQEgYALz45cWCFTbR0zxRpG6wdxOfOSAdzegVm7NNog
2DAcXA/1sMsIYU2nE4Tl/OC5hzEFHuo2kt+0CKK53eVjSrCL8yfQcQmJrEmZOS/ESME+BI6zIjMk
WE6iyiGqtTTuE2UXDKXLZAxvStb+umfUsFDt0CxzN0OOGaOxjrHaYwD+3tplv7cj7xGU7Rtc0Rdy
gmgC03E1hpgeRe3Off4XPl1vo6AMlwRtcL77HErfV2/78zFnjEPTzg+Jyd5m8SKooCgCFtK5LrPA
+uhnbtoaKY6CMrgKHLpHK7bfiHXqt0YYhFRuX5Q71ra9BFlHiKpPtZWnG3gSkF+MdliThTmsiDjb
kWsrlpZmE6xLeP1k+zE2YW1OsmRZFdXThTvi68ZeeAYgXLFSTIu/iTXam6gUJakV7dabs19d3O2Z
eh1Ua+xG0aN9jLtL2yN1CAivnZAlQnLuT7CON45M7K1U3TVHMLkwXS89lflwcJoIkmA2MFCDQAxb
4lkDJC+57bpbOD+W37db18r8RV8N+T5wuOyn3N02jmBghRYbWvXQxurYwe5aWGYAt9WcN7ErkZMP
zrnIHOiuofnmis+h6rAuKzzGIFN3gXDGRFEyiMwJFjeD5OowMSeh0znUXBiTMylkEgU7WTAFDMKg
sAqkWTVUk40gCfn5cesmiliCYNaTZU4QQ3tOnGgjdWYtx674LKYe7Z0LDy7rpn3CVTjCZibaosT9
X1d3oYwfreufzUL557CH/dcwfFrM3vyK3mHYptMvOpB+11e6WaRlnb2UzDrxBAcEZcfpXEwa+7jb
RNZ0JI+H3Gj4zW3AB3ds14QXwUpKX8aIhUGf+4+omR5HExpghWxE2z5fr110u6ltLwZs1SU892QF
+fen5aq1pYu7HTRvCemJhy70T6IXZ+Z8Z5fJ1t6S1pcvHKIZqKWHmuGAqupTz2qfxwluO8xRpwE6
bjn4uD8k0ttMMJZXUT4nK/JdSNr7KaJ70sXhin6AkKXKNzYqMl5jr4VzGO3I+Sq4F5N+X2b4jlcz
nq2U0nGgwTac8WOa4XYGjIJbp6yPhBavvXLOlh1blKELpu1Dsw1w2SpVf6WO3Q52A23jKWdXHR8B
OtZibrBN8UMBgqBpa6BimkOPOGDo/3Tu04xdHOpIHqFWMcPC16Gl+wt09Jqq4NEVfo99SbGfkPMZ
lX6kIzHEE05MY5KvWlZe7S8yoW+BRO+k74bWNvqk6Kx9/29ux3CWbEQxg0GotoAnHGxBJ+Bg5Irh
d1q6+DCZE2VSl+yaImpWVg1EBoX26P1RGuSyDTpgMcvbOaZ/J8/vzxwEzQEy1w2BVLUeYxIK+eHM
OObRnD448YUeMU0Zxi/pOhDLMF1JonrhOfmbJYj97lgJIfS369hhqJR7r0pi9BcF0wpLHsAA7pE8
ZHuWbpqtBlIzw/mEYmkLu1rDCaQ2jIboNammf2bGMItw+MfoHXUwiDlJ7CLbNT5WTbkmGAn3/LL8
yqL+YOdgaPb4bsPEXEiVv/U9DOmxdd8LfLWXyd/QTtcK3xnqmlMKfjjV07mwh50TEag+2uhGqgLM
o6MzwM/ylyHEZpjb61jqZybXTvfmqpDhJ0RtuZBU1wzSlz0+qQBOtXsuqYibNLKxGQFPNhGc7NqI
dY6M9eHSeLtIxNlVHJLO+JroaJdWE4yLTJM70o4/CiMNGIG1xsVLS7Gf2/ijk0mwHCZRrktb0DI6
CeMSaVDmiBSO17jLHMc51v/G/Q56lecDQeipUaOKiZxFLI2TNptmOem+3BDqS55mHgXbwYwHKNvJ
yayeHGEll600r2RLuB3b1psarb9ODOIQFHfPi35kHo5vfVldSgIyWabILjCDA9PyZl8NpjhGOcYI
uTFs3WyOtgrbrwtXO5FuDkAx3PlpBhYmUYtJq4rJENHwQ5swdd8nNrqomF+iqETERQZI3RxkbZE4
29gvQiSfUygJPxBttoKKjcbXzP11NmLsmFjzrpXi1+g+HYzthMswLRd+IX9pAS8/HEgSzunfLLR9
qhAP2lFnk2QB6WrIUIzOUkSjG6sBUHLdjtHNfAaoGQXNeAieWvTeYlQIlfkGzpHPMLC2uaJ1Ayxd
yDN8326BOfK0le4cbTh1KEWMxWxjrYT4rV24Sb0VJlTtKkdNUht4P/CWC0X2JPg9EFwY2eafk+/f
AxINO4fUzTYGcsh8SCuDPhpBx6do5xskyI/JPZghl7Oj9WfohNDjvexQ44AnwuY+h8XBq10cORyQ
O88dN54kvyoumFXDWWV/Dt09F+o9wgicPAbyR9NySwSSfzAJ4JtcbW1COh9W1O5omLTpg9ktpIdA
aDhAwPFXJEvlwDnFhfVhZClzjeVUZVC+cQoITW/XlmKbMRZk5LYwK11BSPF/e0HOPCW19mY9vWOv
v4lk/NlRONYRfmgN60hovfkxl6IjgyWMY2TvqblWTfOpyvAMT3pdeSE2E4mdHhKXZisJlzIwd3OQ
X0n+fB28SqIp9D6cdtqpzrqkzvCR0bqwp5o7lQ+bstxWRvluWe4AL1JbCxsZYwvJda4dvbTaxKUl
DJtFHrZ0CLCvACbFhhSnP1NYHVQKaGtItVa4YFbibxslez+birUj8quMhi+zMkt4xb8YiiNjoOBb
w5dBc2+i6Mc0Ig+fHO66vI42ptT5ok0NsctjY42IDzgrIeOqjOI300mjPWbmybKx5NpRLhmh9kBt
2UdLM3TmJ1v/2QblX5EZ/yQU5yr7KNzWMn1NfHTaDeK+QZcr1/5dio4BoMJVhK+jXkPUW7AZSfS5
ZWlO6zlO5l1+qKUyj7VTj5zSCcoQxUqEGrcPjU8VIFeDLrgdYjdbWzKYlhIpJG4s9Udtu299EuN9
DiiUhqh3XOtVB7gmB4JoEFHgt1I9jDihfK3qfRInJ8vU4FuS2aHbbrhna7BqjXMXGb6szOkaLUY3
jB80QB/hbMtV0rp7P7BepOXchsILnyqibWSgymjqV4g3IRqq5mhODaMOtU3KDoRU0fwFdXhXOtrC
tN1lKUlDgu8uCYdbWBonI0ivGQ67fhJ/0E2gFB+ePH2sG/2WBatAOZ3ZHZOgsj2NTtqsoVmJZYNa
c1ZPnUHYw3BMLlZH5J7TinZNH7yMpPV/jJ1bc6RItqX/Slk+D33AHRwYO90PEcRddymllF4wSank
fr848OvnQ93njPWZlzGrykqVQqEIApzte6/1LfQLivZTX+9zOknHPlx9QpJ1iCjkjSfS+CmJIIgs
w62b417twr4/WTQydx289AClk38WZgGNqSxu3fjLcgy5SyyzOwpnmk7kc6sAAMa5oTf4GPreM/ro
s5gbfQ38yF4FUhqxnHVJR8g8UR3SqpDz1pvMU8GiT28Cx89vV9vehh3FZ9n0J1HJK2Ks6yWPN0Vr
9khRjrRG0TdnNFstjUGX6PNt0pXZhXOdxvTPnt9ynpbo2rTAmXhUs8X8S9Lig1TDjULA1eKXjW9c
cKs9zb8tjfyR28svUc8P7F92EgAZWJe7iJOrL+W9j9GFkqNgg8R8zbIE4g1pfuahcw1H8MZ0rnPv
mJCZRe5LAQY/5lbU/bG6GYBK9sKtl3Woz64SFADdYOzj0Yb8Dt7A6puAZ3yto3cc9k91Uj+REPlk
CAHLyEuROw3EDVFcc08XFtNQk43v5J/8BP48kq06nDBZeWW/KX8WcewfhOexjEhSsg1zk7GZRcth
sWxZT54vGYv0ADRxh1EMthusB0gfnHRiJ/SWJ6ttpgJG6zaafMuQcnk2sK3IlISQSMz84qzfi07W
VA36YJhjhxPJ69Dusqvl5KKgj+svj37g1qi8g0A7xXpPMkbuNixjHePWEgOcJZR9Y1bPUZ6+9qb3
WaMuRHw778SCxB6tzF2ZaQ9HQx+xkJp3xbzzm2DqnSEIQy/FEgP2zPGXExT8hXYIZu95/qzHVVvU
L7+GHCdU4pwjhgYXOAn1mI6IRoTeDNObGNGh1YNIdk3LNJXA8aCXaRz4ApQpFSuG883sC3XFfKnY
NnTBNoWKZNCb2TaVI2taT27qZKIHK9oJv1j+YLWte4QNvkEPG+8amb2g037imcvNarFDbbLQIy/6
Pd7mx2bwX+IGB5szmCN7AuyFmWlH+0x/JS5jH0Qj7J8oQHtt79IKa9+3bgOreOVmcAdwXI3gOAO6
0PO618jy+KVeWmebpna0zeRPKi+x8WP33omLeOs7NPo7BLiEFs1HdKaolgRwJZcKSc9yj7XeCqY8
fPZytm7YiQo3ukfM+Iv0TPp/Ln0bl2UqFrbaZOEbHrSrGXf8ZnSTGTe8eU3i90/XSXc6do9rAim6
aPsc+e0YCCbwrVsm28xE6rWsnasFBW3b0i4xpGKvPj6WCeNNyErN5rjXssbTppu9TPDAxwspVTND
6lw5JwNTzj5tQpw5Sd/u4tYb2UnVb6YW467QxYMdyl1cieneX8SNTQG6CW+ijJEh5i8uJeM1dDt3
n3TiWdB927lI1kOD6pVdNTHG0m1xRKmg4/Zuj8sc9LFx8c2JSSsD5i6Z+kNUOlSJKFmRo+ltXkE6
qatkp0JxtnsL+AsadpxP2LdltTyKbnyi2GGtIZWdvg4toEltDTtnn9y2HcnB+LRTRdRPn/5pFgQm
/lwf67B+s0TvBnmGbE94zYtZpZeMQ7I1h+hU9+6F0dZtOeDf8mhe5fDLvleHYVL0Wd0KZbj/UHT5
8/Ra9X/cPFeIo8tnqCotB5lgL6WKGmESrzLkuEQIRRhPWtNWQbPwNV1Nf/X1dnrEJnEHtAAmht+8
5U59QAVxZZOL1FuZfzZi7u26KNlGEXrCDW1vUAXuuxLzXpK8DEy+gnWDoCrMNkhgbipjzS4JX6JK
7iASQfb1aiAPi3wxjXzeLA1yBvthwKe+GdDvbBl4X3ttTG/J2XuF1kCzWxPJd7eBB3IKp5k+lyV5
VUlB+1JfJ+isrjObrW1r4Vry1kR74dw3dpvuzOpo1fIj8tPbmijum04sl2jB4NS3C4oXHyNRz+qS
GRPD4Di55zQjfwZYE6vFnAHj0HQh7uOiIMMPBdk1a2OJdha82Mhuv1hubHR6j4s3fXp0A9+tkMhl
ldxAToQcM8Rir/2IXZj2jwgLr8dsLANzNov7RuO79iNwEtzVz2EnddB2Xblv/GU5iSFOLnrixDIH
+6lEkR5ITsGrOGGft+CJwUi/xZfBGNSonlByUUEUxnPckHJoiHkIYtAJV9Ixdi37nxeQOIfMcMJd
n+3E6Im95zmfaWU7t/FbIzFUdgl1kDvagXS5J6dlygUYozz2fLVfyvBrcHzjRhIUQc1tdQ+mQUAQ
VLorUSbWTxsLf8Am8c2qU7lvnZSCro2e21xsy1B1xLnr4iajcRMwfMmvshpSWo5PKTBM/FkQqDfm
uqXXkWivlsS7W8pcb2VVuCdlppSLdAlCtDqBtJR4jtv5jAAp+TBqq9nmGTqb3m1vnLzZLdj3JZKQ
TWWVzsZCPF5W+ilK6p8YMYoTk7VzZS7FyZAFRLB5N8nxZ+7VFmUzmoGyegXTAA3eTdjy6vJPhb47
j+2HcM7uJ/BdoQxCA6xCylHq2SdR0wL/gp279zv1x2npUUxZsUNCSXVsPE94dW/QflyWyD/2Op+O
fLzbKHUeQxFVW9tcoSb2m2hReHM1ACgpxy0iq+hokFB0cNz6EOrmdm6KtynpLSKXaMq7yYD5Lnl3
kzo5Ri4ci4mO6m5KljssqAW75HRd1zs4IAaf+ZCU4dYRNIN1D3MoiS+WBjGQYLhUXSaQdnomOdpc
cXyqiKXKmAhOwLVmSPxrlCfY3yMY7cOj9nnjXl9f9ykaqukhqdR1pK09lz07Je0+pjHMwH7VBOUh
sVBmGu6lMRAGQp9wySufyuk0m3V6GBZoWbIsD2Y83Y3ZEFhUVLqeFRMLTOAtxt56evJBc60CDpIN
U/WMHIxLkq4uIrfy4BqYaMN5TgKpJi7/2rxYn4rRxtZtiWVDvcRelGSbnRnKvTnhXYlsjjWTjDvc
BYGrUQJaFo+swz9GG9cnAlvvOpg4g88uOa0MhLowQk1ImyKdAmORb0r7n0jWDeZ26qEOyz9Z45x1
7uit3dZc5jMeYLuanzxHjntZ4HkqodKg7mcoEp5bNwl/lt10GP0Z00VPLoW93DrUIJdU0z7jdo4O
bxLbfExOYra6Lewva2O5DXesXl8RtLyOHtoz+uqbMinFvquG18SCpTl6trnD3MKc027NTb0KEesJ
NgiO+oBMuSPC7Na1bxWX9revcu32EJp+N6Mv2agB+EhNzMQe6NmVtqz5ioqigLJ0aTSlvdEHqaHu
AdP/7rzxjXtoApg6iulnsPJIiyosjWlKV5WBoJuSqHP78YQH+LqCzocThXE2N82tGeE0g8INKsWo
aO+VIH1Sn2EMldXGqziC/oSASNFbQyu8jRtMygguAbObTkETPB9us+ylQIB6PYTWeQmJHETBFu3K
1EQD3ewKrzLehDNfJvVJQLQF6hkv9gIydleMDLv9lo2frpedr0NmjN3RX/WnqjTezRD8iWsZYgsM
3d/G3q1oNGFP9aQ3hSH+xDr+pH0xHB2z+JRugxwgh3WEJndteDScWv1d00EE6Qlz3Lo+IkXaodzG
MJK32B+DMpGU7xpL+cTkNnARbE8laUV+xXWGv+goQ5kdwc3GQTQ6nwxfejSD7t72raPrD3RxRDju
vR3VHebzmQPNTXQJ7LR4MYxpDOyqmvczmiLISJnB0uQof5sUBSuii41+cB4sW0dHvNHjoajPdhcd
wS6BnnCLA23EF1/kOD5cF1cCwKh8rm+UtlgeHWfvqPiN4Q80vPgaSRed7hf0e7zvkr1WOvYvdRm9
VY7xju1FgqJFU+SYsFSgWQEMa++MBm5Nb7R6B3loACyVVE10aESRbYc+Q85otUHjGvesx1cprmJ0
Y2/FEoLdjwdYrsOhbweuDCOsz3KlEaTyrihGf1trO71xD8OUPrjMTbjixXLQHAEFArWzaAr0i74y
DE7fCharmE372u7Tp6KkD5417bOknXpqyvxRq/KE0I/h+Qutd+uMeAzgwdCKYMLKxIKQ4J63Z9Rg
ApKOZeO/30zL/JqEaXRb4ipNLVmwPUqYUWGE71V/IA2HCScQnA1QJZoYa6988u9DrKPbqHG67a63
K3NXezUc1PFUFHAskip7m7OVBLV4JyP040DnhFcXNCisupwZ03U7RZ7T0AkT/2bN/nTida7+DOyl
EN+dY4+apAdM6lonw26wHBmY2tuxRSlAQ8buqMWJdy/hGsAMKtLbQmXZzvA8BYD7aemMs8QJtpGQ
ArdYELodqTAHm1bd0WX1oRLy95JxZ4tU4a61EdeNOn+a6cuevBGdUttnclO2TB2LmqQngn0brad7
Tbet6xpx6uOU/VvisvT0gGwL4+yb7lNtIfnhXrSckT29LCC/kkLl2xB5DlYMUI+qZ81L2J+zr5Ws
Vjgvvc7nvRVfVp2/dD5laIZaLaCCells5yE1KrEvrJKFMfWTo9V092M6+QDo5hkcEXVqH36xZMsT
OnsKgpanTtnTESarUQK6gRnCAbBqm7Z4N1xRpOS3qGaRkosmAFiAbZvm6exwErZ2c/AtC49DcvZn
OtJZVj5EM7wqGHsvyFlDrsrweQjbK8mJTrFB9jsGOm5vCD1sawgwSwuiWhyE3sNZZp0BKkaLLRKh
9NAu1Zc/JI+upNcb5j5NlzG6qqo4yFyjvS6ZlyijfLNmzHtNGm5xrYkrIBwUD6jJqnokDzyN2MhA
xdqPoBQ3lnbOcjHVdsS/GeRj70OcSB9pkjpHqrmMXejeTvI4WKakZh0cqa2Es5EsrXScaaUo3Z9p
JL35fdWckhajajZ7HhusM05RSPseTnzHzrdqGu5UTZuw85LreqRQKhJ6WtVEaI3n36WZlqesYQ9T
Y4O2BxemiVpRF4B5RNq8mtK7sad52Av0ClY+H0eThBI3vk/0c7oMvyoXU27Yc/7XHUKDzsK6s8bZ
jtfVgHywsij9OWUvDjOoKi4fwikxg6UbTvSw/ZDdZt+TR2/p4VZAdCKwfpY2FKl5VKBuFMz5LpXb
xZwhILdYeG22tB0bz8BHHEndsskNngMCIWYtj2CnyLpyo/ExDb3wRGdcUBV3LXQwfR8bZEpNo7dF
ubdJ6vA+yutD62MsnCqCeuRkwj5gfW9beOIu/IV5zrMAPBNtx7i9Idl5l0u5QhIoMzPvrXAd8jRJ
N5s5OxPVEnmexKiYXOaaZXMZczoaMdLWKneuYQ+ubQuE4XFzzXKJjgtQeqOOKIDvvbQMbydFkG49
9E8VW2xTTFdo/JxjF0WEVBN9sCRjgDqMRX1BvdMpqnCXyYRtyz915NKpNezP5tb3DUwR4b4xgSn1
kmvPYBRHsNFwIJwWIlddMG5IQFzH46XqermZrOmDjo8mG4dFxO3iqykTyymLWHwwTOTrCPHnYIRv
yLoOsYXP2VNGuJ/w6ZMH8tNX8UWn9rMvJ3VUtTrHwmiDbiU2laXJdp5RmSB7YN/5Yb5XysU1gkyV
PdyuCfvzMgiFQoD7JYAp0GC+A4ovmx62eclWhU0Qo/rlxvcc4xoLDQHgJeNDb63y8WUTOJSYhyST
55iB9Kltujuiw+4MjmaQKngrrUwDw19LQ97G1NdblrandtJEfCefJt1ltt8dFpoh+xwNwu59u+Ez
sutjKSNjY/vdG4NnjbyXrUsu0GbR6dJeBxsPm4zh0tacFpnejpqoBbt0dl0zmnvd75hyIzhc+oHa
3d1A1qUgc8qndOLGPtSJHyhO6LSgoV8Q5uYzrSmpkXcEoj+qKmQnXVBdu88LtJsBO8ipiaavRfc9
Hz632Z+ZiwvNhScfVT4R02xLNgsGJ4o61DrsQMvjQg/EPSqn/COJnmP8WMAAUhrxWbEzHP+TwuB+
bAxQQDHrH1qUL9peNKyiUtw72UJfzFPyquIewA083GQFUviCoI2WiBNbIbUWFAIb5bYPbUI4FDO3
5aLC/DfpchdsCsi9IaO+kDr/iUVoPPVCyYOs541XOs+Fl6stxIOTCy7YTYybtKxPs6BdmZFePyO/
00WvPhg2/bEjeUeWTwWOoHi2VFUEZuUNd3mtu4OFanvjCO7qcLAKLitmOT0jcE7TWxcJLq09ReSH
0pvUYF8VAXALPF7w4qrrTLMhcU0H3T+6rKS16kNKmviMwB206UtiWGcV96/xjOKVTnu+8yplUGSF
NDBZNkW0N7XsuLgzjGsoStfaehQCJWJ5N8PKQaGQPGQOAZiE4G47DT6EUWlppXQzQ3YGda+fJBap
bj7lMv2DKG/rauMiBNeyF3/OLcGyLK6WPX3Eh3Ac6IV56gvBVXI0K+O3Q3rJTvbYUDHwdNHworL4
jUh3Nij4NTakHRFZVOCB0JelLB/8ovuN7JkuGF4MJJllQbtTMEY3Fyz8NrEADP84pTela8EibNTJ
4ENJcfovoYeAsXxzSvPNnJ7Hsk63ccmuWozmSgBbjlHTXGLFnnhYO2dkcmQojwo9Mbw0x1NMjs5o
erhwGLYChGB9hLoYpZirp5GKmW3uZiGMvPojZXaVAfzDGpulTKh3ilBa1x+hfNCuUGv6sWXiyaDA
I8MLSZAk8LTpoHqHDCwSSBhF0rBfhXoZF/yyDDv4UgBrLevmUZkVdeESAlIwwh2m9VsKh3FvpTfw
d85+R7ZOo6gpVDFTDHR8WBgkILSh/OiK7BRpfLCGNHftbD3k6DI5VnO+bzsaUinD+KSkuc5WlAix
OMURAagocfBQjuXa7yACB8HlpSgZlHi4WKh/7c1Qumyfp+aQzImCGwcRNc6iJ5hwzEBbuw98j+TP
oTMYTGdA/ABC6cQhk7RBwuFYFAEDGDpH1TmCEWQetO3RiSz2ay3ccxHqlNQ1wd21xgIVKtRZeExW
B+oDelo8LjT47dJ+Rs/nwRe5Q1+PMjmuiEDI/JOzLq9KmdwzYwe0adXfo9z0UVUVrP02gzy4aTpG
JSRbdMdJStuZHv9NuCwHFio4kU3ubE0gGiQWL3ui/9BaoJMGOftJdWsHnrG0cGzekkF8pfA9AqMT
ryl1LZZwNLFLBOgorDa1NY9Xkd6zecMdu3CgIzGuiS6e2qWxvhsS/zWpzovMz7KbEdKuYEe6k3Rc
UU+UrNdcDVeJLiD5VPTpE1oX+TiAtm2Uc7CNoOE09ayOrWXeny3kxojw84Obs8gPOC43CY67jYcx
zaFiZy7gonuIh+dCKoZi66Eb0ggntSxvQdJFt8Ykfw95f6nRkR7cVObHwn2bTOantnbkyamrGxcy
5YnftOZ8v87jUD8i4PazPj40iYS0BxOVUNr+Gg4rBWGWJbtOmi/p4LmocLvPuGWewDqDZs7pntOJ
zUNROD63XS6ssLxdDJ9+c13cR4QbJvm81RScZyLEsWvZs8t4FIWpdvE7iObDQBmD0gHXcQL5IUk+
ikqCnPXDLpgNjIR8yCXsSbhQhNEgrux3uiSd0SzcXxm3aoSVGmXcfDBtI3tIcQfNKKMPloL6M2bV
tmON3tPqf0362qOj4d5ksARbR3Mnhugi2QL0rjOdGjO1gAijkggH/mYhQ1jcuOYDJ284hOiqnIcF
+tFpiLmsRBHvF+HSLI+dm4I70mHuuOfZbC/yLMctl9/KumouaR7ddzOARhGTalgXVD9D+dudm0NH
YRUPgulrONkXpOi3YVm726llBkyrABOR0/kbw2X+WreDvksYRJjUl5au43tSY0eyPcGStp2xa7BL
8GmyyDTDjWklMPknfGCXqSu8vW8CmgQug+pFxdWpjOszkHZ3V9l5vbVryzhF0vqaTEM/xQK4GqlN
EjbEmRZNvTc0a9q8tRJ9l8uJ1KgyIqsAFUbYGhujAArWahQdxvqiY43PLDOLA4qjNFCeSrF2wIdT
NCAWF/I+K+XIbJUB1NqX1fF5ZMK9m4xpQ8DIGACg82/i1Dw5FrrZ2CnvaN98ocC3t3PFas2Ufthn
EkmfFRp3YYQJK5yXS1vK7Lzuv+moj08WFcCVKSVsCwNpVTZn9U4JCl4j+2hI6BhI/In8J5MhTJCS
bOp5a/SAM/x2EuTKawrfMr7HkBw21Mq/YHVZCnHb9M6ICmB/9Yu5DzE7xTIzcsIg6P0zoMOmd24A
qUhc91WSkrDmEix8ehz2O2XOLz3JLKzkD8BLNsVA8u4ayrKGhqQ+6YeNxXszAoUiYf16zSn7Didb
H7D+a6rpzo/ofa0vS7YQwKr+JhIkiyI7KbqHvJrOEZlKK9q/kasYr/hw6muRZc+uKd7XvJg18GIZ
Yz5PzcBM/K7trS+m9xVyv34ZV/rWCsNvlj6b8I812AUpyEaE/e13tuZEImg1pLdeAgqSVBhXk6MS
TW/AqdfkptKa/0y59YICy46664LAUWtsXjnPvl/MND3aeYS/yjgMPrBlTrH1W2skQWamH2sggrRj
NjLOHmFLYPv+5+K4HAhg8kX35RUmDJ3VYPzPQDEFbDjPyuv1lQ+R+a5r+9jp5LjmoJQkwdi1fmPJ
gcSpFWAsfhO930Mm5uOaHQA/7NGYHtcHri8kJ15gfRhQuY3p9g+xkLc54kljDF/XA7lmh3RJ/TWO
6Y2NllWQhbDmH4wCZQ5deSBwUKoV0wB5bxCn9F8BaWPYX1s+iSdk0KiEw8xzrTkM/SwOld19Nxoj
8f2/ByIW1m+tH5Yew4ALhjFR/9l1+/VVruk5I6gqeH+QmoZgPbnWZA0vrz685D7WuBYIqWmhA21K
VGH5mB7XCMQ1zHLN0Wgt/+wO9W6xyABeAx1x9G5yrDi4sdccpDWGNMwZ+UV6s6ZBrFEO6/myhkPh
CELgIx/XxwniTdbTseqdRxlx814jPXpCSeKiutQoTNYHhBCHKXKzJX9OiEGJGwmabX4XCGuwxD+U
xBgMcNse179ASPp+QpqAdDN/rV+u2YPr+b9mmca7sDf2RgpXhMCVjvDzNb60UidNa3ImhyX0rHc7
sS/5bO2qmsivNYeBg0J9vjES/QgKKjDB9ocEPeCa/awb2k44S1XnfsZr4IPtOa8eiRCtX78w2m4E
lOw4vgWH9o51/kNJ/bslQSTkvFpscv9oGFr8t/GsD0G8WZ4NvwE5fciaA7oUTCKt/MYtw89ihMQ0
I6YnBYQQ5nuFRlz04mNc493yxSTNwb5qyPld35gZIlMg1RnP0Xe473wMR5zdnvPhERfBvvdjjZEd
lUFH2z8pJ2fLUt2tYZnrY9aIp+81rIcgOU4Gw1lezI+//uMf//kfn9P/jr4qDEdwb8vuH//J159V
PZMTGPf/48t/XCefaLyrP/33j/33w/79h/7xVBX88z8fsv6i//4Jnvhfvzh479//7Ytd2Sf9fD98
tfPDF8k2/fez8xLXR/7/fvOvr+9neZrrr7//+KyGEqPQw1eUVOWPf33r9PvvPzz3+xD88wisT/+v
7928F/zY4f3j/33413vX//2HZf/NMbnG2ehLylslnB9/6a/1O97flK9813eEYMNmup714y+SJvr4
7z/E3yS1kOn7pmULT/CAH38xhlm/Zci/+T5WJd/zhONJBWr2x3+97X/7ZP7vJ/UXaV13FUP17u8/
pO2YP/6q//kRfr8x07XpXXjS9CzbV46reIH15/sD+CMeb/2vGfx1zzZ7Z82qvNQOIzaQYK1YKd6n
fhqzy9I/icnXV3BTh80U57dOgoAVU32z9bjW6dFESwAN3qE5t4UlahL/NFaPQ+yeUMvgqaF9UTsR
U5H5daildenwJzDtA0wQDvUIA5txg2gt40ilWOjil4tqYBv5o3ttaOO+7hm1+p78lbuU6H2M3N0X
NPahQILodRv3UkEOP1pcfDBpk13KPfHs9n4wzJBwZY6aWdjEEVQGPrSB+X5W+CgOJ6LRazfA15my
y6PB0M8VPklb7KPYmW7H3sQPvW6aEzoD2C1l0CgmXHqAyCubJuOH7JRlsfqDfA5UknnDWNm4yRSq
OUDW5H7E4+3sFychB3E1IaIHxLlU4EyKIHIKrNXdI7eWBchQVh4zlOGBxptuWMV8dAY/e6nj+kmv
0EZrco4isp+l85JEdXbSo5h2PY2YOWZJiA0P16rqj4oez82QZniFc3ldN1V8bw/5WsHGeJA6G71H
9JBT/Tz1lkyCgiph7/SSn8PoPdt6PR5t4BVrp8czf020jPeFgHGQZN5Pb1E8L433xhPEk0d9hi+J
918aUXRVG6390BdPFCXUFRS0uiZSu6FEa4c0v3ZmsmHn+NPNHPNCZssNSQDuFu92u4kxcKCWyV9i
rzKBtKitNzrhwcxOlMoTgxPgJ34MLDBJ3JRgr9TfIYLbTvNY7Ton7/eF16sNupJlq1U7f1ZFZ370
3SlSnIUxluPdNAx0Q9H8nC1mc7aoXxI7CnSPGalhFLwLIf+3Ps6CzH6PCgyCTec+j1ytexnF0LLG
9JnTs/ipiwTlfzQgaTYi7Ea4Uw4zMkMwPKSHDIxZbM8yt71ZWMyJK84MLXZmVmDDHoXBbWX4smvT
Omfaua2W4kzHIj4sI++vBxUCED9Kj+jyMAbSISwa0kPHNr8iwZskKSpYxxpa1GDVLgkttHp5HhSD
NT7lsGMeLTQmCC0XUj7lBRfj3raAO5NrdtuaxR1aiTe/3rGgrGqcyTu41biLa9SgBHVRhszCZB5Y
X1qZxI8tmfP4x9F59Uzb4eW1DPFxPj/lY4ltZLrymF5sum7ubuZ42E5wF57olA9bN7HV0YZh/5S1
NlZLMGkaeCkTqfjQpuan0VreXV2G5t3yAHOIlnr1gm39euiGeR/RDoC3OPp7oIvloUIbiY0S1GHh
7FWZ0Q72MRVnEa567ud18lvNRn/UEn8bKkGlLOOcL+3PeXTcc9aZV61XmyerK++XnA1vTMZXEgLd
7yQ2HBs/pk8H32icY+lEBYPXDtRF6sabMcIygcGvZ/UDoGz24c5UebFHM4wfgq7GlJnLGehRuKv7
/ho7hbEmhTDAXvxrOmoVjgGv23ejRe2SRSNER/R/KlraPRtNPcjoeo6iI8Zeb8cd1aSbsbgnbdU/
4aZgfjDA5XV1+GUgh9XuUN4lOZmdbSqOKao+dJEdTSGuxl3sdb9kZctL3lpXCtH2TOlKDr0NsgMF
our1oUb0c8TfeG95RXGZ2WlWPtTEYcyf/bpdTlVHyJBtbc00qZ4yrWg1CignPk6ExAI/GwMUmcdu
DiIYL6Jwqku/FANjQVDcVLNXEQM8m1Xw3nPqd67ZfJdGTHH0jO8JKDhmRvB726i6uHUV7+ckRNU8
WbeppYhKdsxTo8IvsqC2nkuFw4wU1NvUvMxeRzusqX6XlSAjxOBW0fU2CvSm2lUFFbsLvo3YQed+
xos2dzSn6h2wmGJLmADNZsUMOCleTM9JEaAyHFmDdC0r4wyXSOGoTb3EugpFrTBc0idPOqYkJRlQ
wVwxpNDz1dKXJ4FhBb0ymoeUHnfZ5uepgLkQRf0x7dr4tui7G9v06oPBkguL0XGK8/cf8Zp1A1pl
J1y0mU3G3MSDvX8GIICxPVz/+v11Mlguu7mlxa4KTDOhYUs0apo4f9p2vLdmcuDbCHmgjnwC3FYC
v/XWmy2xlPF8F5s+3ttVaAwVIYRzlZyVjcCl75OnYQpXbjsJne6iYGtdUoNNZTSP7H+6Gq+aCFNO
c++duy1viBXzorqZ1qWfnjMf6YTB+Ozo9RgBR8/4TfdgHUU67p6Ua+xMufhkhChvZ8inx1h2X7Fo
SDtzRLct+0fS3ZzXIUoep47Nd+go56qvRpwQUfaH2LQQCuRK34agPa49ToVHZNc78VfNXn0/ZMQv
eJoBjCXM8DSSpoHjYRrunbYFSVHJ50gNVTBk6Ul18RKMkzkcZEZHE4PLRRFmcWyzGaqFzybfB6ce
Z8RQVaFPUje3rsnioOUyVGfdLdss4uixi/7jDeoEkYnh7Hiip2xsHNmapwjYji7p5MoFR2rRYp6L
u/LPjAfzuu5gDXcdaFVJNOmCvmfIG2SjF3bDSDk7jGnksGCBj9kLj/Oj8OobWyRIbPsIg4InFOLA
Qj+CsLsfx9x6tJeBoghrUDNlCHURBR5HhNm1w0UWj2sqC6BSzRz3XOLRMiJbHtQwYOcprGZfVNMA
ha3ES5GyuQdGJ+jmHGcN758mkgq4cBI0Tl1BXVY4wG9mvfMMXNGON2nAuLpF4d0f+6TOjqUawjsk
y7BVPBO4VA13oQGnBCf2GldSvQXlvFnMfOJ7c4gfvpl2uBiUTo3Aykd3a3T1uYXNcAojdwkGra0t
6HrauFVPKI/IrsNvauyKxKN7vXZq+yvf1M9uM1Wn0K5X3BtmpJkekhfNjECm4THr3AdvFZ01uCS5
D8z6TG9zy0o/YdiX+OFCtSlqBgizPR8m4pXyeKSP13nWXTQhb9TutkVuuck75EERkKZtYcdMY9pD
1FCFhC4DC7162UxRQaV7cgVt07YfVhU4ZH1z/cPPH7Ip7s8hM6a6Hk7E2GzKMJ3uZrU8ubOj98QU
DZs2Qcdjdv1NMSbcrwwHQUGR30yN4zMnBWIs3/zMJBbUse5LQ34ZmU42g9kRUIrkGitJdEnIeYM3
gg+I8i2IK+/a8qL0gEMY/o/q31JNVNSEtSf8P8yd2VLkypZtv0jHXL30Gn1LRNAEzYsMSFJ9L7lc
+voaYl+rU1UP12693W3bMCDJJECS+/K15hyTfjfbgmWc8ySN1o0sk00wcKc75rizBgw+4JjEuq2g
GAEph05b4JwHsrRSkNppMhQF5r8W1l1tb4Z1oRXBZnDN7FZr2EviTJwSYu7xc7pAdKydmQ0W7PS/
nHJwJwRusnTG6Szq8aUgW/1aBuRNiIRgt1YvKeXDfRCXPsQqDZm2jkTOZjUNWixrk8zra1ZjNcqm
HaI1Bu6uNF90A/R3zFxFY6eBWV8/jX5/r36DUD1CUxDAnvXUqA8NsiX/GJd4qs20bG5eI751DN9e
roWLfPYIypZgH7frmJ4REbKxtQAMGA/iYE6vqg3+xMz3k1paGBMhDKC0fkEhek5H2DyJTgFeasOT
CHJyIqJ5rkLMju0P6TGO3G3Q4UzyPHQajHy/ZWNPRNvsfYmsyfbc/srk46tJ06PrYJjza6KlAxPX
bGDPvOHeW7n4RymfVFVeRi+zdgKJPDNdMH5x+lLUiI1BAK+IB8Ux6BXuyh48sQdHvCw0vzunzLVo
ksts1VmdvcNwVq27sY+WtIGzo4Nj8W5orHd6qVtnYcpuRxGC1gdlQGfzqJqS/RdJUte1/d3RSOlM
kBBL40kS7UkV2iGnRpep0NK32vgmmmzaovIct7qniMOxS2wEiCCjVoBlnkXJPX/N8XCKxZMNjwUT
bZKJtW36hCiGDEapsfdlGMx9pffCR+vp2FDJ65aTDTW5z7wMlzlan5ZHfoF4MZrLsHFH+Lti01Uw
snDyODG2UjNINsOgZQeYMlT0stprpX2vneqRsZP5HcvoGg49fllRlysnFQ8oOz0dmm7n1O+d5pd7
v2jqm6bL96apsvcZg74Gu0PGo5fNy/IETEPFL2ET3ZwRGETlkIJn9w75LTl0h6m5G5VN1ADjqYxa
R7Z9CsjGQNqIB85HmLxTGmuhV5MSlkdoYrReHdA05sui6hS2FWbOYX0yS8de+lGTbLWC/PNCvDbE
IG7dxhMLkHckd2Fw91iMCCoHt7WhgZCecV7crZLDMsoE0nZDZh05SLpMCSaKIxZnRlTTQza4lyp1
Xg0HVAbMSbXPi3AOdxtPpZy0HamL1ooERnOyQUTWn22PqwKy7vMgOxJtovKudw2ifaJdH9rUfLWQ
IiNHMFcAH4elF0U9k/H+ojd5d9B6OS0rS33KSRybOumBMCEqt9k6NEe1Z6CTE2Cf8Rzh3IT1EzPt
DYN1mtK8H5LmIK0TuFqxUW18p3BH1o956+SFHNKTyEqWIxldCy9w0Hm2k7sOatSo0O76LWEkJPpU
7xqamVtrMnbO1YPgcRm6MTyblUQVPsUjq6MHsgk2rffgq7Y76mO0V7L2H34/paUiQGyQhStC/5oj
7u+GmOZuaUx+ey4Ai07BptNzZBSh1WCJguLpT2O8HbyJsqGR2SbMLQQnXf7lmZ1x5PyBRxfJ4spG
JQW2SSwtpVUkF7BJgZaQ28GHqU0aoSBIxlsRGRgT8NBRWMOTuJGI3RUOurWShqA0i0MiujPmN2Ch
ZHyYOVqsenxVtnwWLnlEWmyHuzGr/Zvw5QnsPeteJvaWXowv+Jcx4Co8aJNo9g2N2Z0f1Q/oRcgE
jPCSDxlRJpnC45SmSXIYU+9WYpkrbEIP6fk9t0lfH8wH3+XmyMAj8OvMJel9VnsAI0UF5f21UizM
qm7Tdca6sGhazrl2U1pbUHcw8VPcRzZz4gQYxsL4cRpd7ETiPvu+3h1+3+gyQOyS38z4ZssEh5Kf
412QFJ6DsemLGu6bsfYBIS3Dzosvwinkui2pF/TGlMtUWZjTkkidABp3Ox03yGq2YW0zvWHRjafZ
BNdsIiizixQX+8K62u1YPmrJBCwzh7OpVzXB8tAknXLuFkl9a4yTtrQYwS8qBLYIAFDnT1b2aSgK
WweUggwx31WwFAO8q/z+eK1Eps65a9OiEhV+wwQWf+82C8MXP46ffnqNrFZtMmWnKhT5Qvdf+CVM
5MbxNeasg7aVfW+rSd9b3AZcuZCEosKoq1VjMINEMpbN2QV4ZHN9B8YKzxmCamHeiP2SK3AVKWEG
5aM9BDsiWLCPhQ5kE560vBIvkJI3ZaOz+Ggprs0A20Aw/PDaIZW2zr5J6b5Bmdy3M+QEtbxaBai9
QGaesHNlT43+SKqrs6yl991J/z23ETskFucny8kJmZjQEZcJcPIoLHZ2XBnLSoYXIyN5xyQZWcSU
2tIjHo4jTONHn5rl3ysy4miVILNW2sUbSyCgLhGc0bRURuGvvSy/oL65MC/X+vJQ1hO/eZc6fzJZ
b+LpjdcMcrZjLpRLaz0N2XfRDV9Q4vBH1nh90zfXywk2ap5dD5Z/b3EdjSZBpNGgBB+d4eSjF1qG
VePt5eCz0zbujLW0F/Qr0x1XewNYC0ZX6hbbHAYp9j9tdvuGUnJ8pQ2CC7hZOKbfH+3x1SwZPuec
JICBzq8KJBVS4gihQikfyqHdDY0OQCDKX7zUSzZuY/qHRoFNaYa/Jnzlv+Bainwp5eAAucimRSN1
VAJRYaxrLJkSccUhAgJIZgz7vogQYYM0Q5G/SRkp6Ub9oFG4AbJa+DbCmEj7iZvOozGjeWgrgmtL
rsKtds21H5faqRB/3Y6BG/RMhOMcHgp86CecleDHMbeW07X3gZARWy2XksMde9yaPA8eXhRHAgEP
7I1oKVr4QqlTnvNKxbsgdz4sn5uTuhjhov7qlu42EY9gCKd9H2OgIIQmOaL9w9c00weZAF5koz7b
7EmML7FXrysdlIRl5iGJV/nKlPWtzLWXwu1Ik+hIBc1ilBxIbo9Jn2inGBOmMrqnKM/IqjC0mwm3
qksqlm10YqWPXMoVHOc5fksHMlUO1XCZJZswwZpXWMCS7VyjmRbLY+P2gB6dYM7B6y+NQt1jIWb1
qYrX0Dk3TWyRV2vMfYkVrYRwW0TZHy3h+ecZ7xYoRBu6gMHR1TRI1khMlsx447WKQHAXJpHvBGLR
OF4yD4B7HCJyafiNtmqviMrZWWTCIcBI/7rop9dC3aQNhNnGADaOjnj0kHBO/XilC5DN1C9yusY5
CrJ60Yf2Dd/4T+AWL9jdl41jtB9QjNRobRUj+L8EuuyUCNZW17hIIBzaSUXQ01bGumUn1sbofIAV
ev9OwwAtiblNTZJyc3xjS0/X34OQKJZU22axQS4uSu9yDj2umobCts6YfoMqLwakcCJ/StR4A9KB
HIlvl3C1pxZZcuccsXVhmVp5Hp2oKAI+oQQLRC819PwphN6Mxk5ZsEX5o2WuNeT7bYyFG2jyZ26g
YE2rj/In7+jW+GH75rFhMyQ4d4bq1sHs9Qb8tpmE/94FJILqefvmWDheXD+9hbaxK3S0MDiUBbp+
7y/Ek3rtoMqyMp8wgv4HPjgHUw0pPOfoC/bOFy0EKtqNX7bAccJZEClL7r/RyDnkOTm8Qsq9O/KD
g485pCF4EJFgHKz97DKMhbGoOFctNPGFlOG9z5End967Mdq8Bj/5ULn1TeABSxYUM3aJU6RdCUeJ
17ZG+dCRxhX2Dc9X8CyaBmscbSVHwGRvIFyHmeofPD+4c3Pgy4I3EDTiPffhmdAVPRpzHAgpacu0
zLZ26R+QkKBT98d7LKhlgzQ4Or21iZ1px4F96dY+8repeuxia5cNZAxqCqUQfhdclYuid2EP9Vc7
Rj805oRtG8XnkBR7hBIT4RHh32Lgy8Cmzfwe1HYjZrky/oz7aU9qxktrlW8Mvs6Vx58FPESLXKdV
yYP9YWVigk7HQWEs6W7r+dy1AnmSU3W7bnwJenZQ8kP2ETocnFufpLfcaJ8zWO6nVYvth1O7tKe1
o7lzFRl82JW5oAv3pJWArsCR0YPpqHRoplYhYDn1EzI7QYnL9k8TaZ903XWMvJsJN22Rm0wbgmE2
z/LL0XXiVpLIONRtx8HKsj7boTx09aPpk8KkpcVbaTWfNbcAqIKmRI6rH/qwePUVmKDRh+KVq6ug
yl6jO1uac+Kjyv5aSXagedk8TOE5dAgTmL+xsHj1Q8O3qQUhbWmIiluE2aH/NgYQL2mycxINfF62
ShNcairbOdDfIWHN0RbdNaaeSNOPwvcOuW5sxoKTIvftdY6pm/B891NA34Lk09yeWx80H6Qbxlsd
fE84QWyLx3sJAz/JUsAF3T1yx5HuFGf/Yp8745PQzJtFDA+qQ0LY1fhXz370EXWtqecHJ9PjbUWZ
baTdqwA7WSJrJkwqJvmkLbhuI34vUgErwNNDzz1uhQMrDkaUELP5KlbWOfeAyYblrZq6BxocIzRU
BKCBB4MsxHuAIQDAU77PIpcOWvZWqY5wl7p48Qz2t9rIDpAtSXs2IQjUBHpRXs0GBGeFp36XGNkL
lNCcAgArKA2XmYyte9/jiD4t6vHbolBYxVK/ayrCnT3QSKVjNOK33PRSUn3GgostGi6Nrq2RIPDC
J1Jmm8b+Klo6E0n6qIUEChADgqUL2V5q0uuRGtGWZvTojfmSwF1McoN4cnwsypLwPMCgyyRGuuvg
gLDuTkWujZ++OLMPyKihs4v2rTP7pxAwxSLr54YkaP+WVRHQ3cEJeyQC6Yxi/QIIR7iqfCo921+0
RBes26LFcuBYGyFqCjavA6W+nAx8t3qPu89ak4d6GhP3NqKaGjK0Y69xpxF4hkoYnM9sm2fuVrqr
mlkCjCw84dkxsooDhYdY1HnuomDt/9BMOukZqa7BTqrxmnffE7o4AhajRYHegoQxRNTuLSizDxQr
P7JAzAQyEJ3cHh13sm4TdhUzbyF4oCovqBlthhWWNe6IQFgGeM4XuZ2+jD0yCRE8F4jbLJc9HPwl
E1FwafOSYzXet5cZn1kZ0vMD71NS0WFDeMrMfqNLxsZpHCG2L/cdJDt9wNSqSI1aaWP3JnrvO2RC
6GVX6QzGYpKcD4bqlGPEXHk8fK3dPc10QjcvDpqfgsEe/ZPRplezz8yl0TDqa9yoxU+MmFbKu9m7
P3khn1KZv4zOjroIcSjZgN0ITmSldRLqUsTuVwBSCuLwAAkAGsZ4aX39XmbDE7yQZ0NvDwMiZyOM
Xjoj3wm/elN6uePEXGJR9Q7zFyOz/wk87dmcE4AS11zkQQblL7jphCHlRnyJqvCLDstTQB7cEl3i
TxVyrZmVx9zYMEMA25PnQVa1aW/N2D95hCu51q6LDBika0G6DntW+8YwmaNh7C9crQecYDc4LF3n
G3bn3vQpt80em61Px0jpLuFMNJ4SnKBYK2RFGTlTSp9jM71WED/xa/HNYeDXdAmSy+iwScbUxnAS
Jym2uuV9azpABHo4ICrs8Q4FIsGjRn9+b1vmS+i4rxLqDcYeZJ3pS5mAo7GgQedmxgasKlw0inld
8ZEH1C5RybmpA4DAyfea1OT8dMSjzNpNgczakj4jMmvH/luRF8Gd2mF1YVx3xQde0uB76BhQCLe9
xgMmSa0tyPzDpigx7oMKMuJ4FYB4DdWMOnxHQJMtXJzRNPKMe+KPlB3+uXdmCwXFyQCRC/UH7lpV
EbVqd2CUtXKNvB+uGGfLucfhgLtf1CErVaLYNnAPko99KrJ8h0X1GM0zisx5Y6b4Vsj2jeJ5VjAF
+7Hhrg2qbTRpN73G4Rm3/OZrPdzQPV2bCKZXacxiwGTsLfwwJxRVWlftODKtqpLnK3Bm8UH2V0T9
V4khs5u8sze8D4Vz6kySYWoHQiWj2oNV40Kioca5bB+RDEQTezpVSfNA8+Aclva50L8TYq2QPS67
sgeaZAJULzacQPcpi6FwxGWM22tWgGCmsbMou+SA1/AJAWRNQx8k6GNalUdEmxsbMOfogoiixUwA
l02kkbwVeVcCap3CpaFHfzTVHJJau1Qs2KJtPmivsVhE4UtL0xI32ravdGs1IZ8fRnq9dEZwSr0E
+XD1GMeiW6fw7bv+SfzaUyDBBHPxHBb7IHsfEnG3hvjL1eO/09g+lS7TBj3mYrWMR108VyNyniWe
F9xZWU0pgwi61b/9gWkhT3oYpAes929JP5x0t9iNVn0dhhg+zg/i2rS3ryqhOMnDl7Sqt4EZPnrM
AWls0pmfecB5SamBZYlJyEPfxl9Jbn+Pofc2RP25Kgp5UgYeHfR+V4tGKwBAjGXeZJ11p/sxYvPY
COcsXcwOhDIyRJSMdfCNIB+u+qcsTxNasMOHkZUnpnYr+hSLVDmvzOKeQwJ5Ju2T1i4yiGEiqLK7
9nS5S1m9QWgg9cwZt+OQfhAk+dhE9L3C6W5M6YUxzl2w3k0jtEEHwyVKjI/RZKLTDYeJsCAc2wGG
B4PTcbDD4YBeF+KmUvZ3N/jZEoRyjNFpWzc1Ou78nSqR1HozzBZVRbmieZpPYHM/0UTaYMB7DwsM
imNMf23qV+EslDTlG6V6vYevCgfX/rRq3AnWsCPKwF0AMrhA4D5hhnGaP9Wo33o7vcDq/9Sz4JMU
SdqzxMeVLIsJhijPx/gfhBS5NJy3gmLEsVmzahxK+IOrpTBaiJ/+uYqdHzKLQaLAyLMp1+vMg/U7
xi9S+Fji6B8kJwH1fVG2Oicridg6Myu1cyz7NUSKp/Q7QzXsRNOggJj/SdsOrEr44qr4kiUWOvuR
qWAcoAofcY7S1t9Fsbpa0OZkXkl6LYrAYPqJfk86TezORyPI6AxpKGW8m9Eg4JZsWnjv7aWNHF/y
+oQ5PCB+WEd9T3aoowP6UYw/bCMqD07gbPJcxVta/w/Sts3zqLnU5pnGmZV8icAibjvLeohFGdU5
hK/HDgvp1i1YF0ubboNrVjUhFQwwbMgIFmlERVsgF5tKuS2D6GsAWXMx/igDNMXoNBbJgN4hGP1o
mek0QatySw/tM+/WOU1pFNDQXVuDQLUB+6XID/Tpv6s+L9ZJ454bjAe7USYvivwFvfb/0jlLF0OO
sEbXCLYTAlhMhcEI2QQYQ+LCglWun/zUv9Q9Wi06AaDjiuQI+pT2j9lt/aBCqUojx67l8+D01xyp
wLIc522t6jj7QW+fZXMMAom1m5y1PSYX6kK5yBkssooUbvbmwGyOJeKrQiwdVEoNcfVF010j0/kp
AS21JjDMViDcMTEhKepslcw3ecaWezKGguRdzkgG8eYZPrswTq6EVW1q7AdhF1DziC0puNPShtK3
MIdyKysKRQPT9Lv+2IT0mNKll5Nc1VpnfIOvGe4n+g2czdCdJCLEtf4coPeZ8JKCenZvwkkefYb7
Vt41C8gtdEEcvcK+3V+Vl+wzzlAypITSBXMnLyb3qPU5y4vgFDqEbLQJmpLfoiaoq7faQ4+bdu9T
STWnehb+ASBZa2BpvpsKRpg+PQna7oRC882zaWWYKy+ijKMu3BfS+iaB5WAHbJxxWT85rrwKTXfA
xYp3Yxg/im4Eh5cxssumC8iFnyA3736JwoWf1vAhbrXGK8geSOmky0iFt2zkzukfcH0ybS9za+vw
uBPZAslQ37qda238EQ+T2TEetD9iECDb3J5lKRw0Eouv0l41adxhDWIiKyHy6t1Sb80NOhJYlvP6
R2TmIgMwjjj7SmgtCEiFF7CHUDBA6kFZnXoL1cDLUGfbrv9alKGUx+2RZhEXYOqe0LO4kyQU2fsM
4fugJiB5MuyXpYwhh6XBZwWghRNue0tH80PGMIjbhJlPgiK+oH27SOZ6x6QSmjz7h/iix9T8dimP
iB7yYb36BUk1I8pL4685GnLZEPOM7thic5bsYyaiA5pX9zrDZY7rwwU9XR2EMWzjanrPfNxbOU5i
DcWBaKJuqWn9kxehvssXnVlve6IHNnHNMWwIPU7saOXwTUWSvr9ZN9pq/nsFg4+FgUayAdhNthfp
zB547fl4g5J+RztxXRr4SQFJYwOqYTxMLSw+yhZn6ne8wG3Nor5tMg8Do20f/Vhn7bIcuVyKIm8P
XdTivPG9fs564GNNT05kavwdC87UGF3fqIitAwqKmdUD2nw/cJazY1cds9wQwP1CF+zFSHK2Npxq
n72APIPpQMbPdMChBg3HPOR0gqnbfm0CfLrAHLGX8VsTU1lACtFXfjPpeLUoSNj08c1rNWcG4bEk
xRZ24gl99BpZ2SfYX3fduTkxsrhX+4Nv54goHfNt9BtcMQM0f2Laj0UiM+ITeD7nn+j3TSJTQIZp
AowgF7tWJ818/pH//aYczf/zIRJBOsOl4y2iYhC0pWxxkBxv99H8w40Ba/385vc9GJ0KtH1L+jxc
I2kRxJdE9cFwieT794fYUncRvEaiVvuYQ7L3XEWw/gxHUSekFNEE6YAYYJeoRH9322RrmyN9jJZZ
JGw5Dj0cmQ9RntM8nEYTXZX6DiL6yzrt7yUJsgSGNkumkYNLlM3YboxGqw+JyUD/982/P7SESHa6
S6oQQWCIJWOAL20PBJmZGg8igXtz5RCCaxs4WKx/P5fYKXXM7x/8vjs9qMllzZu/HoVsefj97L8/
jF2bx2fonsZy/PTbHBNSNmAQ9xvmQlyPf97zHA50qmlAB0G5o5v9h2MQMi4Vlkww5zfW/EMQykEf
vwO4U1NrHzw0seSd3E3SWNZj7mGYKqvNGFk/WF9Z4fX0Yiuf2sdQ5aGZ3zhxVR6M6KFo27WdMe8y
UK4q0goG71C7Mf1g3IGZjaQptssd+POvIBPfk8OAgzCft04Lljw38OAVetoymq28EyekjrUjRjy2
CPXoHsrmEYtissQm/BVMzakJwTjV3SFv25Obuj+67JuD3nnrbEiHhwBkTPgDVAbkmwFuIbZpiIUx
V9+2FBMmh/FFwadrldDyz7c5Z6yrSnV01g3yOdKpN+Bbv3AawwxsbAIpiFGMMidFN4kGxEuOEpPZ
MyNTudwriEUbLaS57rV0jYqBGPE57xmpxETqm+7z7Ef4O2kwetUAIqRgKNCStc3gchGCwGG4hfFD
1y6GZ1Xvpa9tGs55K4VmZVF6A5DLUaVXAy6GsoF2NK239xjKwahA8aBFIUQfP0LaKxlZaI651zV2
kryqtB2Jzu9Bm2e0UzwuAYJBxy8d1Djja282+am1qbVcEnSZYlhLooIEjeq3AFviA1t7j8C479e5
qxEMqX1hVU3UZuA0uTY6wz3XlXhGVEvlat6GJiIvAwPafEAe9943z8VoNidp4SDJR61YNyzVHMaL
L5qDjMYmJrhR2VTHGK1fnWlQMAroEeQ9712lANeIbthUqXcKUxeZ0iTaP5g/6fu0ZU58bwJrqBXv
jTkyD6j6d11kBudGdXFLKJlMe7G6Zu6t9VLrwUzmvoLlDs8OIQc8EfahqnRBS8Ti81pr/5GNooGM
VXFVh8hF3ATkUqe2terupkfWWdpn5LEV084G/vOEELNfmzboAiyHCISmNRksmpF4TybZWW4A2xAZ
arVzp6ZejYwN9wQ7Yq8C3XBMtWIR5m1M/APtTlqjiKmaJHxowJOFkPFsKayT3cPnQAN5RbBqLAep
9Xs3RXannK3XjQ7dkDAm8T7zTwXKNAbh9KR0J4oWlQY6uBXuNR1oTU5agrePOU6IkoqGeWjc+mpa
EaqabptwDHFR8xUOg1cCPcfmJhpr37ZucVEG2GiNaRznbmLXGMU9F34OT9fMaFxqrCrRHJQbxz2k
x0hEm0AP4qODyVoD8vBQJMmVuMa333tinHAv6Bxmd3k03YoMuXOi8NToeXoPg85G6D7nL1dMwGBy
futkIbyTW3So07wmKjYzD4AtMjAIqSGWiWG1qxBhw8bJpYO1r+NKGvGHNlhfDOySZWFNGTxZlXE9
sh0LB2LlATPo7w0mS/9YzT8oMH448laDAhrhJhuCeeQA5hw0u/AwIoT6pdc0ej4CmV3FsL5sGnvV
u2VxtnukGhrqSjsykC8k5V3r+k0bWvm6bPN4a8SIpOCmcGVybNTtGD4SmaNYQwipNuzAw9fpBxuo
KkSua1DIfrOrujYDMqv6cYdnRn/+fbE4uLiV4Gp6czTs/HQFBttJzVGtLENv3yH52ePdbf/gOqWq
dr3yLEvbooEiHCzYOTtLORxRUhN8XlgvXu7ACJk/Ik7T3ptx+wCCJF52YAIJ2KARX8EmPsEFxX1v
kGDeKnmFO390Yz7zC3uK/LZZ/X7LwezRC9VGOxc8auPGHNvbqDXWfdrTHeiqvW43/qXpVIuogvMC
3cny+PtGRzr1zz9C4H23zrIpwLKT7KWR2Cs9h58nAr0+6QREN9LrnzGZhHuAQiBvXepORtz3gWya
jaed5WSFx3FG6DsDdoI0HtAhjnp0GOssXTP/W5qAKx8NGX+OLG7KLJdpr8qHpHeXSQ+pig2qfayi
N1XF8Qk5O6Q56BqWb8K8rpENqgZxhGeezGEUJxw4m8jtIHPYVMZjbRLWENAxKQaLWnJ+GNuJ/iBb
ykFFHoeqNoNTkPvAn+GmgG+E24GrlcMkcHHNerDTBqxU563AAW3wNLWPDOnvwHWipYtlb+3J8Jtx
43TiCkks+1OynegC700XOnDcJN1q0BXnpt9FzA+tc4Rk4DW9uQYAUgYb/dLWsNRbBQq8uKEPqcaf
qOwI0yYFe5oIuexFRJfA/E6MweeI2DHcz5pqRatTP1qdTqxLk7Ai6ErxCwYIBF9g8/upKG39qzeB
Uo3ycxD70a6PKdNts8RqP/jxtm2zObemLh96NoM+4xXzg/10jbzkidnewpAu4+8PX9hyrxtsqbKa
HhHfxQ8mPOusRGiSiPqlH6q/Pbp+oxkJ91ChtTeLEPuArvNcp/ZG+S5AYYmJ3yg4DlkjAFTXtbx9
OmL1GMsiWfm2vZCZbb0LG2R0H7QP+OQn0j2UP8Njvn3dknu/zv2LISU9XmA29iyjwue1IlokBJn/
3frEX0DJqZ+iNs+Jqel+IgSECPAMZ1PVBKYZVU8dEtGGrOY0uh7zgdMxQoy6MrrWWYuWKQidrSXH
9qxG80nhkiClEwZ3SwClqQlri+6WyscK71qEHSqEDZFNzrMbwxEqhqw7eTUo89/fv6N8k4qW042K
naM/8sD/br1ekmcbaSl3Z5GMCa/NfhJdPV1gB3gnI+Qv+R3fbUxth7CJuRBCvHwzuzQ5BGaL6wb2
aZSwjyH6fPCy1P1uXe1PtcUZl76F0ouAp+Tus2yScqWInr1I5ExEDKndoDk1GbbzGRjNsKYzB9J1
3dlz39CHVYj7B5sjqwi4Q1ge5XFEw7no7XHvOEN6Q0GDUCYDXN4hoKblS9bZxJPTZW60In1IPgjK
tRMLeHqIa+/z96NGIyQ59sLiPLjdoTcriE/6BC54MNxr0oqWnS4iFtIJP0nlMT5H3hnS/J93Qi13
ISlqgspl2iBq795oHHSboUXIzg5ZrIs64IQky+zw7/dAFp+4reW2rgHwa2QfnAMxFpuIgM51MBg6
/aSg2RJBRqnmuuocz5kRQ+0RCQCrdOeYwJhSZHdgjZ4NFAiHoGYAQwiRuQ3z5rVwyk+XY2rT2fqz
I2s8aPOBcmgF0MQWF8M0Gjn3T/UXnGedBY9NboMK1m15UAOIhsHN77bHBGBi0NULI36bFAlhvC6U
t/6mKUdrHxShtmlTJqtjLYw1LZ3+YQKyt9M7DAmFUFGwREKv1kiUf4aUaRgMcIHQjvdCIV9Lm97F
pKpua7OgncBzbIt68PFWj5gk5z0k4Wnj8e1GYmNyWuMecfat66AqJp4KVdFD4OF3aQYFtTYiVXws
CnA7RJXWjHhiodxNk8nxg6RyUXXDe+RnwbYls3M5+emHxwH/zmziURuU80Ew/dLt3VdCz+s7PS1v
bWn1p5vieYolomWVzdQcZeffWowwzXIptRPtpclo+aB6lg8G/ghiyPtDbtdijRDK+RgG+uthfi/z
7kxQGkzJpKpOZBaE1xTLKLMsT38Mx7Rk1R/Xfd/p3+MMXtAVJRyqxrd+ruMQMdyYDgBa0UFZQq95
QrIEbiVEez1SNB+JL4sYLvuo2YRG9y5I5WayBSdb1B8L6Ylixwt8ijy6AvQYLMxhwcVqaYUFGlKS
MYacEdu6eaT4L1Z08ZPtWOqfjr7OhKE/S+S2fm9nm99nhRZrR3EWE3YNYk6ascL5RoUhNe81TlV7
s1vzHYFh9AEAq0zkWxdjPgrhzoVTmb0RkuziYwNrVVp5dQmM+IzI+MMhl+yPbXLrNJn/HoXqfTLa
L0JbhgvzKbErJlXsTSG0jd0zNaCbUa1tMRRPgJgACyU5Bu82CLfawO6hJTUmhZqQmxlyNKXF8Owy
r6InXXh7Ui8+iKlrt7WBvJ5QlHjVBi3SpSAxacOE9aZRQbQzouYVXRIR1HmADo89bFnE+BHYXZ9C
+Hux1U7bf7Ywdo+jY597QSpB1ZeftARJzjC7cdfbuk8rsXHODo2ebY2cmFusgL3Tuu+MEG6pOygu
2kDoXJg6e33gytnZoB3+9x50rOX8/z/d5f/VXP7/aFPf/pSz0bv9n//U/4dGdV34/zen+g660mcz
/ldr++/f+Mesbhj/AsJtw40QtkMcjovv/B+zuu78iy3Hm/+z8bIjWPlPs7rl/cv2cHP5Ah+772Nb
/0+zumX/y7XwqAvOeZiGcM3+r7zqwnX+m1ed10X5aDv44nnPsE3L++9e9TBpSSbA8w3dmEbjWJnV
UczYFZoDeVWDo7IImI2gIHk0/AwEOmuFHzaL+6NWpmoD0YmkLUZ4Vs7cSswA+//g6DyW5ETaKPpE
RAAJSbItKF/V3m+IbrWE9yTu6efUbH4zoZFaVZD5mXvPHTUhd61SD2Yddbsc1UBg3rWVtc9mgL8V
O+rF1Sbj+gZkg8wACBOyRX/dQlYD8wy2CQy/BLRWD7ewU36BZSQcyHkZ9p5XEVzAFTY22dYdKras
RT1ss8LLwnZEYToQj0waM7uteAW0XLvWgYYXUuTCGEks44Dv9zZDi1Cvb1tXG29N75wqxjNGmrBZ
9Z2vtDfGA9RfhiITPHf0QXOIoT6Bob5A/EE6ks6vkaNDM45jelCEyOgvMshIVh654dqyy6cX2ZDF
Sxflp4zNgA9h/jL2eQ5H16wWyvI4/eJ6vORVMp1FDOuu/4FtAGsORjgaEkCD3UKiVFsmh5nIYbU+
dvBQLpMS2DV9AiNsEzqHV7oYYyvQ6Czikvxv8T9MDl15vehvryihycrFDUHZG+X8V3k1sRR8HEE+
fJdwhilG/X+RBYzKBDUT18vRd/w0pLXdm1mCjIHCmCwRTUSca36u8g+EOkZDJZjlyAVf5jcoyPi2
l+psQgnc3LwXQTkjjSuSE1uRLZ55BLXg+za5xC3J4PGxwQYh/Jtq3GXPVpO0gzvZO87KO6YTg5+W
IQwBBJDHdVVi30mI5hLxDZPgPaIjYWW1jO9Csn1fW5+lCliyVfXEtnGghiAAI6ZbNfRSKB3gVX+q
TvxzXF8FVodApLA/rOhTI/q3jOIPFlZjw5sxwPsllDjCp+yixTTKk3/Ld2zoMzSU4tF3gtaCVJkN
zCEQGL8R/PqaGv4D3t0Xrok6wGpbghUiw28WXwVWlRvskUUBefG2ZKeY2whpugGrmS6yCwtIJCg3
Awhu/POM/yEc5ve0UiNLHSwVXfKXvjsP1/uxJsc2GqFsR0LN7PJTwTcqwrl3XxsnLy4d6SWbjPrp
wdY/2dz9Jn3LIi1dytCJGbV74I5MTzj7RY5EMHzaJgpc2tpTY9ZkEUArIY8QUZs7TducEnjOZbdb
Y+sdgRA159x3waJAoludV4Itbw8p1nQK6B+FCshWkwytrIKH5iOdtjEeJyCkXeMXvyhW2R7K4NqZ
cNri9o3GvAT+O0o8xKuxY4Eadu1shuxtSCbH7MMcfwECmXiBhSJ90w/NTUDHRrFZyUXMMdwMEfFG
UBA2ws/JuHXXKUQXxjA49n2KMbg5ZMlHWaN2kqH3vmjdEekqq5YerzoadbgzEHBOJtepEG9OVeWo
nAg4l669nXp0p1VpPg5z9Wkm2bZaJ+y9yiNlNF94MHpY/MxN3xwmqFuEBd+FgfghRuCZeIz4k9n7
zhuor1ny3iwV7mrNmrID7h65rGOR4+18lhxhUqHPcqHDA/XhU7493vPKnHdFCEiHTsbqfOf1BnGz
i2EcYJaubpdQve69RBXhOBIsU03sAaq2qhEB306zZmO16HOrtfJ5Olu05ct0dNLuS0SWE4DaZN+r
CsSt4PUX7aDEmwp23znTE/qkV0MMZ3wdAXlcRCEz7NgomM1THWOISz+WCgn2mtYIdku1JxsBuS8H
BdMfJIWeas4ATS4zRqYNzmRvOy4Pgxehnhhf85RottYY3MBSP2tOGiWTBZCudftLEbrtKu/BNYtP
LzGOvpW39JPOMRkXgSin4HMafclOhBfXUSI+OGnyqqkpaREjb7ewX9g+aggNAbN/nofcMlgA9rTe
80uMeJMFKbq2huzyzWI/MsC6I5twIZ7G9tlapa+iZIhdMeNTaTcHa2W8E0S2r3hJ0Vquyv4Y7Yuw
cKsVZJfywP6JFLSMYThOlQfDWRJU6iL688qJlOBa/fVZEEy2+6uN/srgDyix12PnOxk2U3jBIpOU
HSCExngHe8WhZCcz27DRrC7pjTvIos6z7H3nzqhwZPqYg+XdpyrgdflQEiWHEfNWL3EBj41zQdwo
C75rA98b3VCNaE8UajeCHoDu1epxHupju4xyqwVqgtIk9WGWz0tzE12o+GS1Myn0y4dTRSXDyd85
Khnpqc/CWMetsvx9YzcwpjPdBQMp353guckjIH3WzNiPJSEi2eIjSqxnlek4HCfahb7qeRwZQXCc
YIZF6mAvkFhnjWKRV7hAjfm/TJLjgCd2Lt+UHH5jesPAx47JXflnsbqMUCvS0/WCDS/CSKL7mJkq
wjaVETOrZw5r7vRijikXIN4wXnYPLYs20xlapmNLGkjdg/ziNySl9dcy1XZAT068hskUEIx7wEQn
kG70EZPqsZTxCUHJI7tvohlaVL119TqS0BFKXi5Gyt2pw555MAo4PEZR73DyTHyA44nbiaFZLYEx
c8bqMiWfmFv2Brjf2CTMbGqfhjKGBIaVPNqphGGJSJ+xK/9F/PfQRILkoe4ad92HoxpjY9o8ibk/
PLXkadtmE7pudz9RJ/AWFDtCf26q0kAo+qppRdVQOLQCTrtdTJKZ8r4Biam+QJmiIi4Qg/lF8pMK
/96LKZnWmYRmFirHMV9AnTS3mMYIcDah5lOTkcZYdZ8cB0z1020pzWOvWxnM+Mo3djc84WtcMGYg
BoiREUZ4+nu0EUp4b16LBbw25Z4F2RCKZXXDpEPggDIXHfzTOMUwuCdCpUprPtY2AMpct+2mQRA9
uMaDMbBp6DrrlGmAh7bvnEyo/VtsRaAm06cSZzxslWvLwJTsO+JhK1JbMCiEnjtuq5oDmQZ+3QxF
9Nyumt9XoDiItHMWTAryiHBhVdub2+foTv27b5QZNxE+TTU9LihempV5oMMyuxm6CxuTp8Ubdgly
zgDQ9p96XvieNYlaaPT8SF1bhBxEGSIDy+6tHiOtaF0mDfXNZ+hnYTfOu9oluEy6xh4RYhIMMmdx
iXArYs7sRE9Iz0gpXVHakU4bjDF8B6NGkUUq0BUl1hGqxnZYl4+KCQOqWfA2zu2TmDBzOXN08SSf
bAm7HF9WMYXK9sB5EvPVHWvTBweoACVLsQIxJJTZYWIvUwWFvj6IJZlAgX45nFSBiuM3hSy8aUmN
H2Zdhv6sAnIeL/MYJGhTN/a4/ErcNSzen3yGRzYLB8eN/uYCALjLGeK3uKGM3QyZj/C/brs0xqlm
lIFCVELynD0bEjsy2on4luy7KoFd92Idw1tZk8nsDuXEvss99EECGgpl8WqB9IhdgGnJNPxD8kaa
IpGoGEqJSp/P7iB/KMGoWpP+FE9WvLVri09TzdvJ9i9z9ELMYMnuJP9eRbbDwHvoveXdNIFuJcK6
45Bkd96RltoWHqM4wNv1t1+Iv0vSrMSMeEOYDNw4DFGp3XcQaJ+9Rqf4ss2IDDdEvzmGOgRCDESW
7JBJ4zL0nTwkZv1BJgDqJDzaIxoriufsj888YSnALze9wNfVUUCzSBHzgsBL9y/sUD8ZPTPO8vHG
ma0dasGuY23y/SqmPizlB9Qa5sesYc1mhCFge3/y6nZnEgs2xWjFe3B7OenNA2qkSK2/2adZeGAp
ZwhPHmdj22Q171dKKHOJj30x+6uYI5gvrNmdvjyNgCRYq6OxIaSFkYX7d0bBdhE8QMd+4lrswYjg
qO4Ll8lxwdFg1H9UbP66CLmYxTbTrozQosX8soVtkJXi2O/T4g6jCg7JqTrUJqubqUyKrSV/IOmY
fIwsIR1D73OH3JCmJJamrW/SDGpZe0kw9a1sJuqbaJ9BEeBbMub9AqejCBeLaHJpYO61PDKJfQ+J
IvL/jZr5mPQN160RGyQzwRqj2Nv9dI7dBUyZcOc9U7LTZL9krEe2GfhmbhPiPQtEb6Gj1m8XNtmI
Yf45anBjZ6bFSl29M9h6d9P4YTJcsjIYstvyEVjYP6hLzwbs4sL2T4tEQdpavKPY3wTgjeIefZq3
sW//MRUYrXOyuRs1/UaGA/q0jBjK5lk49Xx4uoWmkkHYrDsOViBbkUydLdEnLrkCEU/NgPQ9CgA8
28Go/GWb28zGBM0lUT2PWV08kySAfKmGYI4e61k580PSlq85huidtbLNR6HKp36ZV/w0c4x4bsz7
Q1GOl9RvLrhaz5njXrPGeLltVus1/bL5czYRo1LUP1bCLrNsokNJclfYa94NIuMuLmnCG/e3ZCm5
8WT521NLwOVZn5UAcUB0H37CsJPTHxpfzum8flmVsHYyj36A0/7MapZEDnuvEyciUPCBtg1ImaTr
ZmECrSiK8wMgAiMYMtyw/WVyrYTdI+996lTZbdnMeWnWPY4rTTAdBGa6U/brLvimNW1vOGpst64c
d5kdgxqyi53oSBayF9AbzKS59cRFNZrcnp50lx4xyNyM6M+6u65rYN2n0t0yFuecwU81AeOI0EBu
UoTL2BWdR1L1uAh61m8Te9KRi4dBMR5FbAHgu617x4bzUGfxFzBlYo8mjAwU/WHSa9YFy/jJsuAn
fhdiwijaEkgO3eOD1Q/3kZwerQ6GKcQ0ePzLeJzt//VCWM4cE+/vOpvn2GI+Mq5E28LlJ8Oz4olA
7/Ro47HdrslTWnBnsPlIuatXAJpd9sEDfzXT+M0R80Gl+r5fxkMxnoUQ+yQvrl2N+YPXI3myI7R9
NS15VfJ9D+HcOez0a9RB0ZNY7n2FQQgcLC1GP29ZTG9l4R868HnXo5OjiK8kvLY1YitnPLTGiJlw
fJwsyCTy2Z5XGF7qGrv6n9RblcLKwyK/8R00vtJKj+uUsAI4KZOBjqybIzrmMSSE4dqBBy4z8Hn4
SHvBvVrWyQcetp8Iu0Vd5+YGU3kTGPRCOXYlMoj8n1YrsbeiY2bP91NFOwxUzSy2pk06Ywyieh3O
/mx/DciRwJiAwBTI2eIb6VD+g2y7cdZy2876PKvysUJlYDTFaZzGI8AP7OV+uPrDQ7f4kK2fGs/4
aLUgt73/SxV453rVOfbUg4yYPXV5+SZxqqXT1Rcjq6OIDjcB+WM8ts1ZcA96vnfhjMPgBRoW1xlZ
Y97U4aiI/jg+8VMrhV3TYSIiBImLH3N8v4udjWPq81iWT63Znt0Ymzl18HdZe++WkzzWi/XSUf+u
GdHlDh2mU48LmV4Gs2Z65BKJ4TqdCYQ6FxQJ0BkS5Jw29KGIHNhSaCz6DuWRbbDsud1/nS0FCg0W
eWUMtqHD21U7lUOAXYmMF60KlilUqPwvSuoMVNOUHeo5fyqvHPmoSD3kyNOTWInQ8GjAEcGcfOm9
ZrFFpOVQ0xhwbRH1i6wxb3iMutL4MVPjd7K5T7FbIU+7kcblr+7FJa7nS0IWusF6L+x0eZkqO2zN
GOeaHX82DlFKkf018+HXoMdFY2tuYQLLC28HTeuvN6ojYrrzODi7jD+1TaKf0S//4XmlV0XhaRr8
yG67lBuHNeZTZeFvVXaEIRKA+4DsxDasN9ZF5iJgpVjqKlGgMAudybuVEcIm/NFG+njbTxIacGdV
xpHGbRdJYlBHogvA/hzhT4I3CUpZvs4OEqb/xdTkMotq2C/J+mAp6zA5Kf7XBJhO/x67MV2RyVJP
AXea4Akbjrjmxt+1+FAJklU21Lb3DkSevMCKZLa1RsINqgSn+y15zVTPdsNkchSPie9G15YYtkzp
t1nGl0U+lGNziRNK/lQW+alw9/Nacvqq8m2N0OyLGklYR1OYwZ5nvxQkVlcHgi7LXJq9Eu0m9qtH
Ozfe4IO4rB+X5kGVeCj7WtiHgYFS6pj/fA0rsGvdd7YxHhJ1JrrAYulRGAR1EVMYNX9oumEL4e0G
PA0umY7wzngBrpX4tFFu1Rw0IkKWPtSf9Im7nHidIOdg66GMb7BPRHUr9z3PmlRuOLb6lmq6usd1
to5oXxgPd3Ax19tVIHD4NxYfMP0cRvh3Ca5wpiQI6356Qmq1q1lbBj3y9S9ExDVBCYHto9gSuG9U
iw19pD/pC6oxxjoFsfWITYUPP9Iu7CrMxu98dmfsV3nLARoQMKB3wPQZD3TIsylqykDM9mtfkhFI
FuMSuf8YoZzNEtTR0A9/OkJFuniFqOVQTTa11ESBl+i6utELdachShjo/mrcCTsSVvmTdPwj156x
OiLz1eXrh5TBj1bj86+q5tfKu6+M0e2Bm2OrOzQWPkf8Q2EgoE6r7Bvdw4OU9AC5eGlaly6UuLKw
9JfuCDToPa6W6Wpy07Uu3VAau/d93VVnej3n5o6kXsmT9I4gv9uFnhKV1JAfrmqyrXN+lLjEipd0
fXz7Ou4AB5B3h3TTKBomy8gJ3NgDDz4QgMY+OQ9Hy1ruLaheh94knpKZXLy2uHV7bmLUjj9iYoY6
pi6jpL5BUabFPoUokq3tqafYfmhGXl7NTs7u0p+6BM43zgyB7cz/LaFxtVY4mYrc2o4zw0B9TJLD
/EKIW3dnOFTPpQZthUIy6LP+dzGtl77n5IqkPNWVykNTjvg48gGtWQo0MuUFWeE3hkXGHeISb0QI
Mh8qRCJJcCoH2M20NdQC81uFq6clw5dY3W0ksysV2r9svLXQ+SrDGBInHP9pDbMSLFjaAO0XRVRu
mVfzHdHW5gwo9m2JTbzJJ0qgtLsZ0XqCvpn+z+bC8BGN7NafVxmQcaU2ZKbWeeI8GjzgzdqenSW+
MzzES/zd542Xm0S+AQ+G7oenk6nMfkLrsWmbcW8MiCWxmiPkvQUEDpbcFbH8Rqu3H31CmYqm+bY9
5ol4dAIkyWSdpM5fLYkdaVYCNus0YfFRk9M9YJ11m/SlJin2UGvk/cOIRs8Gi1ovjBpue2fR80Tq
Qm+dPP7TZgkZNnLYAXkQAebnNUS0QrM+/5CDx78Z55ocJWJmUkewJ2fV3SpGHzLjKG2d+F4hdTOJ
ud3xevFwLszI3K4nz8Qg9ZG2mXBVufwSzOFRvcljYUcWjThdYe5BnSJ1O2EBwMADtayRQxuusrQI
Y9IhE/1rSTKC2uR+aik0CWc5Sm7fy6qbE7EWGJ0LAuIL6CVevXZ3vTPyRjHi22qpLq1ILioz7/OI
wg8p7h1p6aBVEHooawomdIFYY5Cz4B23MIDYh7ImrkvSEKJ25AOYcXPvhrZ4EO10R2pcEHc5CwpO
eDpZIwrHxLwwVQm7GQZvC/A8gQ1tIsSl1vYPjfUY3d9S3x/YmmmMSE3DOqp5kaUSYYFTjKGzg3os
/xNrkuIwb2FDXhDkPqaAhjfCTD+NnOoFrWYawaH2UG5Oq1ef3HQ9RUOLfHqUGk0M4MsW684hN0R8
b63yyc4gA2tK7Q3DJOwXXvo4+M4U8MBAyqoYWSZfZJSQOw0ftLbOuarUHb6pTefz6g8LuxQGC1BZ
cAG7Pg5N367vDIlkwK9HxL63UlWpDK9XKm9jV2KWB2oIwAB7rZFRo1Hi/8bITFz4wiBZwFcVz5DX
2IQt5BMzK22Yqm4SEHgDsBvhuNsak8RVcXvlZi7PC+9ei1QepgdTb4/hf7BSRrsG3CxmZw99giDR
IbesRlcP9Qpg8N6syO5ia0c8ZA/kMTMgvLQj7ynw+EfU/VkwVvh3JPDL0e9ImB9Zpia5+61xCJ3K
ddT8hb5jwRSeadF8KM3uMNrmGCDpYcsHgGEjyg+fQFcDf004ru8gPvKgjDubiS0aK0OwKOAh3rRz
cV82A1IUj2DE2SYIQwNZseXfHMnfxjRQxqbsK0wJvgYs4EPhjJgzp1oHK2ZFFhL5r0rm1ya9neQU
gbkHp4uMsh1aZeJY/O4AQzcL3KH55ERBxC1jf4vKFNAdScle37DnRRoakCa4GxxPX0cNDd1lSVKk
UGtPQwNqxMmdj7wjJnxdkaSvHpSTEuQGbs97H0npIe2T31ykxn6gA+vK7C/hMyAWuiNMQYOX3KPJ
c1h+rEuDuismpqrs4oDlarOfVPIae1hP3VGonW5M0vucJwIdyPfpSp823N5Fya05yzxY5rX6yi0Y
DFPEo1QvibmJvPySmFGzYyXJzLe7aqOFO+3gXU3p2DdllZzTtQXZBvHOrQZAmxEqZIv1dzw6iKEx
Cq6T2jbMumL8oJbkNkh65r6CJlIj7Txl3QBxiakJaGqcRE3/CuaMmYwV15sVqSeg7NkKEwotNsbs
KUfZlueYDQUJ8tulGtA3Kk34U0IrwDMbGGhFyxgnGkX2s3K7R2FBrlXtp49Y760z9ItKYlr6CCnS
DeiRpMQeieq2rebtPUQ6OvHUocopK8ntihUx4jTQDSsJE6HLCAgh8MkG2fjSsHbspNkdmPSqeREp
3JrJcwcNXtYWfKPG+dukSUWILYZ9DICnLK2eVdzLQ2urr7FgMqvcsdo2UbyVbQcRd5GkEcXeZ08B
O6n6ZSyie9eiK5rUq52xpHSWV9/R90uVP3kJBoYOkPo0wgnRW3OMkAhjl2WkikWj8ImfakO/kU+x
97MolwRYuOY3tRHM0Q9dtoxPWKVwXkwPvr9NOyq9BJbrdgEnhoSOy9nTf+reOxpp/Zor9WZUDMrZ
AL82w3jWa362iuFpLOE2wQjF6nBo++pq28U2Tss/jRz/1X33C9Llk/H0ZpDrs83UHsIHMy1HrhDf
GbmOsVVcYxxmzC2ccCA5KMgmHRMkZNG40WVQE+BybjnNLVZoSeEwN+yIOBRF9pZF1WNuxm/z2hwS
lZ+njrCyvJ/kpreeMjjJDILJ+CoW/y9gppO90IMKVhoO1LqlbM392N4xVn3WhO8eSrg2jG4Nm9sZ
91F9S5wfBwk5hM100JYNjaPMDxhmL4Zq1THw86pmJoPAz8oAUiYCQYFdCHwy5ohXM03Sl7619yNr
l5MgEXgrPJbnJZOpe6ti2VsbpECl8wJBIFEbaSbDXdRTacqlUwenGZl3ecRdAfT+yPJMXrzCeSG1
qzzAjKY1dRpjh2zUv4shTPGPQgO9DLHIbVAOGKgrtpL7QS8vBZGzdxwQeyEh7+gYz53rR7jvbrHN
JYnesNTX/pjlzS1J0mFQSynuiXK5ZGm37t1kuG0DTXn1zNcRv6O17OUyv3uI64Lei8hyrssntkTr
zlwJYotWB8YMyF149zu/pLhYkw5+7ngu0qbd1J6JYYg+fvKmJxwuOqxcnFBG2m3XTIK57wu503rf
RywCGd+zp5oYtywkuyNeoSmnd5h5nFItDKzExnfmEfWFH+jTpjjytN8xaeftwdZFPylD1UiEo50j
ADtToYqyQorAmxkW1L/BjNBlazv9excZ5Ls7jPfSPEZQ0hX5Llb6w88pAm+7KZLYyTGsd0yQqmdt
pse2JzHbwo0KAtqszn4y48GcU/SGBR9Ywk2CAtL19zIaQnanMPd3MrVjsm2Gd9+yY9IVnRwcxPhY
p2vMsGh+YSnDGIYFgqryXQnKdCOK2j3IIr1MLbpDVcnlbLewgJOy2Y/9TQwZ/wWMuZ50CqynXVtQ
JRUd7kQGldVMIy00RgqFth0GBkayybHpZwuoR/x+G1Pp9qCW4jh35bbjxj6q2N7hbgAQa3hwg1GU
dgbwiTlqD5FPydpp8dQUDUYJb7hMjiM34P6RLSDgYpyOqghyCzhuMic23dzeRxnkw7Zf1juh6xlw
bWRDe+c2zbRV4jCx9iKbmRDAB1Tx9JtN7NMQKO6Teq9zIBSs/uwNO22mLh3DWXAUMyLD5sXsmUYB
JXRPBdZQX8YoqJaCyRnQBmNKDEQySbYrSGwVwjg21Zsbza9T5L8KjW3E51C3YuE/xY3F5W1HbjAB
dsDMgDZfOsZVUzsUWU9j4mWIRKmSDzlYWsbY435OqiqwVnrnDK8/DLOk2bkrQVgFxURpZ2fbKuNr
aXruAWATsGPIOpd4RKHlCBMMUIRDdMSCG6fODMFRQtWJNGOpno25V0HFMacSs5w5fZSa+SMJKgQu
EPl4K2etHhSaEMvr1LGAiNrh2Rag9KCIZiTBgfkh6aGPNKAYDxanY7zlBj5S3TFXxGb+CTI62vJe
6V02xW8SsgvjktS8FC09GQ7iiXntwedpO1jvhqfe+lhmB6a9Bq8/E2qYyscxJvajny1GGEx9FnbP
RqbA2vH6U/jLPaBCbp52RGY0uQ9uXO1S18e6GecOQ5QwikY7XGwN1rW854DI+GX84EbkeoHZMp5u
XQrYkbTXMh2g5A/W2WsrfUOz3ZlAW9tx8LarKY+DvpkQM5/KQi0MlA3Eemb94LXmJZqq75mgAbHI
48yWYXGMw6K8/oDWXlARIr7qv9fmpjdIxHcM6oKf14AEoIAAUnDfKsPMyN49952MHaZU7mXGe3wS
jbOJx7bcgYtteZSRndguQF3XS37shAaS0AGya/WrQ0fZMAcXdQzebl63FqZJuGX4uNRWwlVIyTBx
YUmHODIci7CLZbLbXQGy9IQV8impGsE+sCMRu6hf8c6CV8FtKbUgcEsrPyQ1YmPWhr9nO3UY9Xws
vI+Mk6FNY64RPkKemrBeTTDfWVIefTqo1UD7Z6cgJ7KxYzmtFjbIyYdfcnnZDlsJd5gViDCPMdYg
98kyQRghsDtJDR1KuFNTx5zLqQlLBRE+GNYnVT+RNZH4ZxaV2sdefp/MDHiqZY2PmdEuW3w0X4zi
CHgFACHzkDCYPYodoOEVT6iZMtZbG6RhIyzh2TQYf7mM8NaVAUa2sD7NM32K88u0LO5zlC933TId
aL0oYjLMH9AU8LvfCxMJjiVc0Fklc2qy77qof2BNRLHYYDDpsmFvEEhbuf6C5c/4KVhgIP3hB4Ao
tjgRZs1CtSGM23+DcJ+ITEPI5SCEQzgR9kt8SQrcBxqlPN47RNMF6hWH4yGR75Zb9G+kWQRgR3gp
zNmhnLDhobsgkfA4G5jqwgTmcVek14JNbzia63Ue2fGW/RAd2nQLbThIVX4UTgEhSfuS79Uz9p3j
kV/HU0AUwFVWGekBSeIeyMQ85SkLY/T0SFKaptxz/DyQcKyg+dA6KAQoBeVEKW375HfgNmvGqJSn
PX5H3RH3ABikZDpKFk5FwEV94t/Ka7pzS9xo2YvxmFBRBHKcT8r338pb3aoz6GRePn77PlWTztnN
oeLbkDr5rgYW+Wbns+4z+hQ5BDyPdN5ZvXUPwXE8TigHBafeuWVeQuHR3Ok5o+nAMZQTfZFn36qA
7ItplNq0FhE7tuyt9HPSOAZCBKhiQrN0TGwc8i7y0TqQwsQq0um40WX8Ql3cBCXEFsQCCAFaiAqE
zJxbO/k1Gy9FQ1jvU/ut8KKrlZCrzmKLiOmufVpG8x7INTxh2Z0EY6kgB2619UxSnKQdDuCPIVUo
qirWbiGP1u+Qs8ilw//GGox5X7hbikV4JopSKe09EFGCQs/w7W22IiHz2cL6nV1vV59L3CfobF9E
RK1O9NXoNe4aJoUIGpjlNj7rtZIJQWXGhLN52b7qbJwnQ/pqtVH8nqrqyYQ1zF8q0OMEC58A870v
dcOAka+dTnzrzhxN2BGi8yrZevYimalups+8IyI3KUw34Msv6JDcKVyoCIORmKBNnRv5PvFJmMAd
lxNJTXoJ54pABUdPeaZUIStntDEFwm51i2Y8EwJcNkjSGvjbg4O43mdj4S6RSVXOgNvCRzVP/rZf
TOQ2rAlyPYR2xLvWWKyp4bi4W6eWLGzyGwFw5aaYGhJLPX2jka5YyAV0NDWXdxTSmNzwBxDh+4Gv
9TnFaIOoRB/WMboaaLXJA4vvfXCx4GAoGpsIVV2ezTgVnfq7MqIlyPZsFyyr3pYdPgGf42+SxpPj
jSPSGfGcryjGnNnCm5uP8mCQG2glHds/TtqokWeZJp8LaJJwjqavYk3TQOeITCG5MJtPAw6DRye+
M2NWGyBHH0dJaYvBCbUaDjOnE6QLe36G+3zYN9FblZTtxcMTFYqxuM91bQapxXKNiQnG3IdmUD91
7lzZviMMsF1F7iIaXAJDoSNDPmA1n++Xm4O2agltxtMEy+mlY8aOiglrLChEUtM0qbrDEr/oJaIx
tmIHKYy+UVm6fe1b8H9wJcbxkp6dUmdPsWweG4F6OE7zfUG04WYcjOauNgeb7QJjiTSuvlyPQgI2
EKIfj9kBHmkrvo5Ddlya5YPgqO+eYf9mVsmJEdp33y7Oqe7SF/77WNbt/Fkl//wWGUNB3JCocfeJ
XvGo+j0Q9kq/rKgeLSQPTm7vBxMU25LY+7WS6JP54FFnQkJviHsGKb3NhRky8OLp4xsaEdzBjnP3
lUx2al6DJCGlZb0Jmjrjny1y9m0UPHZx9W/JkO7acfupLwBcSFpgRFnz7yB7ntaJThTyOOXrZ6QK
BHTMu11B95es7MPUKen9wyKMJ8DmNgdBVBOHPKHimdhFdUTB+AVrpDJ6rirO78ywQ/QXv8Bodk7M
hMvMeLNubb3VOMeubLdi9lEPjxFcqAgd2dj5h9rGLlAjlCZ1yTgtafWROMmIVQ+3fKJfiX5GrmZl
BdqIJIHQ2snHgk2kMd/2HN5wD8XeS5zshR08FPIipg9eG7QOKAykReB2uaQrJztVRjlo3qiEz6ZX
NuR4m4zsuSrOUS4fUs1QOsbWvYt0eYWQ7iO1NV5l0e60BEXMRj5cJ3SgTD9wvkN3q327COXMSchH
ZHXIZITdYG5TSAYBk6WH2G0vtRf/UyY4HyweH1i3d8qhoJ7r/tcohx1+nYVYD+9rJbe8cX89kzqs
rNjpTOZ6EFPM5DfpHko5ftWdez94aJC9sX7qndv36ytgdShEQBAEXVFlsJnDoSb7QpevA95sKwMX
9n80Dp8ssD6Utf2i/8QdLuHcH8nldv4Wc86njHabf0DYODeMszL889uJChPKIdgRDxBuFtyOJ1c3
/0A730WyWQ422QMk2usHJ8U6qbSH9CBu3m4TH6AyYUkwXt6uhylB90qI5nO/Gg27N/EV8TtOvnid
lJ3v5ozFh19Bvqksbsm8QmbgO+nWAe/vYqf5j70zWY7c2LbsrzyrOZ4BcAAODGoSfcuIYJvMCYzM
TKIHHH3z9bUQulVPN/VMqpqXzARjMFMyMgJw93PO3mvvE+oIflUOOe7gPvtxtdYnEL5U9X2BIt9Q
sH5GIXcpFZCOCVckgGdZKZbKqT7GgpnPNDR7YaDXZ9zY7TIjwJSPGwINAIMu8eknw/cOjUBcKJ2o
qznlrfrpk0O0aAO4fFNpkBttvCA2kFtXpS/gfUEQasMBDUAE2Hz2kPsOo8t0PFj29NbMmP4OMn9V
6faDO2AkTTWKuwDciN2SEIZFNdE8egVdpLZAYbZVj1KxGrVkk8A85w/J9W298dIwmxNQM1Ax0qJO
Bg0dBE97GTo3KHT6ViZeuatMQG1+aKKvt1AuqjAbVgUPdAH6mTUr1nfkWCCXLeqVXhNkZBoPil7N
wsqcT6shultT0S/LBcMkIntbQ9TYwvWghgBAabghnnyfXqOyIOPtekN7Jg98LXwdk2MVrkU7M8A5
wKgAU01N2YqhcR4RHqsaPHRR0BMCURmYat+gAh07JOcjUVgZZjY/exhIRRga94cyHe/gcLNgAt/Z
WWDvGDfO5bZ+bGqayqb43uNnWrWt96bpU7zBD8RmxtzJjrQHPgEk6WLacjovGZKMH9LqrtkwfPdo
FaHhQQ9q28Oqtp1ToCGnDjP5YY7dwdKkedBhdS1KzRuwbeufyio4RY7YJMNxToP34lPjfzdDe9r4
3vQGOp5WXQKh2QjGPdGtq0k7T3TCep8H1xUh1V4/HUIV65tck+kyYQy08avyWtjy8f+b8P5v0mIR
4/6dCe8F2+Svn/8BnIUw5uzPXrz7f/jr4x4c+5/Ss7AMeGBrhGNKT/xvL55GcqzQhacbjjSFI0z3
v5JjHf0/XcuVUjcsw+Eg4vCD/Cs51vL+k46VdDxhSIe71Rb/L2Y8A8Pfn2Jjbcu2TceStmvws7mW
6cyxsn+KjUWrETkOCYPLtC2+7JC8ocXQ3CyRrJFF+nYjT+aT8tEW3S+DDl1KVXb2kJtNvww7jNVK
wRzV4uhT+FO7/dMb+q+c2//4U66taf+7VXD++XAwCt42iRkBqRhvxJ9/viRxXHikswpPdc3ewYtC
FaI/EHIlYOs7Fh6l2gfCxcv7paBcAviJWKo3mCFGFbB2w9WYdUT2SpW4u0yyU19My9HZsRRHH1ww
q5hV4DvFEEYxe5tpXXXic8tQN+V4EqCz7ZtOXgJ7+BFgQ98XTm0f6J/q+zAT/QrDB00CYieiTWn3
Wyw40WeNinvp4k/YWKn1WdhBc3HZizpTezCDbga9zTUXYu19YGnxtp6a7NX0tKtT1eR1NrXhbOXI
5jy0JPEsKpWMe5XNKfW9tnc56y8pUpNLGYmJ0azxnY41EFLlAg1m/nGUPT+3F9gYGAnyy/DwaAAe
jpEDlBOsRELdR8YIlDWJFl03NrRqYprFAFDr3sue+zECRtkK9Kl//G4V4jlp9wjz4rT9Lkr0n47z
bUT0c7BQeWwVHN2b1wWosXHYe2Wkkf7NIKysiEt1jC+8Eu0L2Qc+kR/NPpQCBpVLshuTYZocs++B
GOHnjIjB53HtoRdehmMCalpo4YpEGVR7DvluQR88FsQY8SEEjyEUh50RmiE8F+c5xY9yK62cUZwR
gCcoVL5BGOxuwRmsO5IRtm2oD9cm04broDk0LEpSggWTN09FxrPQqjmUis7z/WXiBNmFafhMw3DM
Fycu/YtTQaaaX7W6Bh4d0KWcZ0yjAkUMzoag46HVtiVJxrRWViTxhcfEzPdEL6wgbUwv9IarrWXl
QDj7o5eQ7kTma325X/KpYzKvReehDjgkK1aSg2oKKNEt+ASnRe+CAn/8lk6NSbsrgRZ9pxkb8tka
+vpWWONwJVds5ORF038a3LPlp/VlrHtsIREZrGTd/mpIc+0wL6A8lklGB6H2sauobI/u3P0WNwlt
abxuNazoJ8O0npLYSi7qEI0CdrmOQJaPZzpoPeYUWKNZOQsGtAXeJL6I6MB0lESd0WZ8ZKatgT0X
z60bT7s5xMLcYBG7AcMff4x8AVphetfGdmURSzA3aGDVWiwlkYXRAsoByvZoKBKUc3q9GZJIkq60
hlBQ3iKrkZTucXpWdn4OcHpdTew7ZwuHKcAAFL5GYD7aw1Qf759WGsQEy79Meuaf9Pnjy/lGzDBp
77X1g6uUPIrcOdeNpZ/a+eLlg7Zo75MWEEtHPxynbcShcVVISVAbtf1H3NGM66ryWR/iY+wGDFk1
XX8ZGjRLrhbHH0VRXgMcGZ//sBj+dS2U3rxlCIOyCITNb2s1cARyWZFtArH3O2hmfYGezmTlEfJs
DZdERjFYAtN+CbpHDQfVa+mqNwWlc2vc2mnyLiWe8EtgeT1nstzcxrEKiWed0h+jDJ6QVNkvbuqX
W9hYe59Cc10W/XDG0bv4+1/EsP+y62Av9wxb1zGCs5nJ31Z1IzUtOL9q5vPr0zoe4uh4v5Q9YbD/
9fL+ld1VYPGUsK1d6CFKaDhgxW1rP1S5Vd1qau8NuMxsmcUaEj5IB2u08sWDWVb1oYsh2qGlfxLi
p8PU9/H+onNBEVq+X+/uLx0otwdRMYFnz8DEJgLuYT6BY4BPb+fXqXFx0SmsKlO5F7o+xkmF+CUB
kJ0yhFn+wvI1eLTue+dCFIrroHsGy+zDHkPQE7KGPQ4JsZeHJO6Zosn2NQV9C3ac5niIxDBLnRfO
9vJbK50J1X003oRG7GLfePpaVSXDeuVVJzpYyz4wxYFon2/T1GOocgdz12ltdWoGcLnBeMyJ2tpq
nvUxsKk8Bn6u3aJ9RJfkUZSo2gyh4Z6YeU9Wn32OZTwegSnRtInwk7jJeLxfAl/RXwFoc8Mpq5+y
3kOmWMl0XYsWZJkZPPSD3GpmZHk78l5tPhtag7aO40KbO74h0JOHWNNSSkTqfm2OVb8/zW5ooRxj
BQQLkujbLETcRqIA6zzr2kvWVxFsldZb3p/TDkQigSCoLP5YgxHiE76AaInZzUazdO1WcDcs/ais
v5UOoBS2r53ZprwtcRiNh8yIq/P90veNvxkyZnZ1WWA1GUOGfoVfAAxvy/E4pdYPUfQTsvc4JqMx
xkDKiQ/jVFrRRe5IjOnibN+VLll8Nk6blSXVcAKVsurolx4rnObnSJQhgtEUqXDcJjsvRVJUSIGR
38V/pgutfjQhJvv90F6yInD+4YES9u+nOMeZD4S2bUnpGcKx/v2UNHFXthJZ57KeQOUoZe4QLuAV
Kb3wyVYpF+9WDTMYRhbJumN7PN7JVKVWJYdpqOsLweXZDwxVYsNCrEGJKTFZljhpysbNHwzbOE6t
8UL7x33sSuc1IaTmuyp0VLpDXZxSXd8qFaePBaJts0FqmlrIXg2gt0CjzU2E5+NI0sN4/PuVxJwX
ihnfXOT7n//zf3A8dBxpCGteQnC0Upn9+y/uazmW4p4MroQE5ZCeHYKrReXSulmAvuzz/JmGcI/l
pD3qcDZXuT4biHzkX5lTvEG/R0U/Fd/pcQ3XMtfNxzagr4kwkgw6VHIQU+U5JAyLpADz6+9/dvn7
hwaCy2QVtKQFeckz3N8oGNFARrLUWIzNcsyvRUiSmyX6Mzrf6JrKF+zPw5lcmIqdLF3GefItklp2
JF7COQPWw8xveLu+cP2bmHr/plzp7MYWCf39e62WbgO7eij8riGZfdT++AoeubXLomrfz897Dw6O
HlzUjsfUIk+IfgDhzMR4LUjFJDyy52hqanhW7keH1O8hAaKmK0312aGbWnJCTdH90sUJ8QWd4/ky
mrE8SzeRh7xFZj6/un8fZWu3teOak4JdumvpxvE+soz2DcH2qrA7dbRqzQQwHHTw5+fzfNY8uFYt
L0YUW9cJ4zzCtwk9UO6hQBxohDipQs8z6qxMdvNuOsiK2sIfERsaq6anc1uHSH8bImX//pMD9vb7
bWe7ni0xw3iuIS3T+G3/mkjcbHt9rJhweIBT2/gwCG3cicigQeDrYPJtevyVHRtXEdvOppclmWWd
HpwJ9EZEErYUT04XvwSK9BYLQ8k6rP1rgkboXDFlwQsIktzwaHX0TRqTf+S5O9KBGX0lBlFgUS4e
718xPyNG0Vs1LSPKJjPNl5CScpUlgbGR8bjUXB8c2bzRmnr0VIO+NFaV+z2lgpBoF2/3i6453lGU
zKcgu0Vnq2u9W6+NP7IcdEVFLQDYgPZyZLwbqnZXQiltbxdO/G2IPqo2ksuGRu2lSwx0WmHuvbZF
i3PYaCwGIjmZn9QBS7ea2tdeocfDml2ewHt/drGbXRnDZ9z3Be+C8VpJ89iajv2Wku+90rnVzxHj
61zXMDNSCCzNzEZmYSJN6kEqYmkKD5Hry10XDHOZBDQCkHrYr7mbGVB1szPeTzYs7P5uajBSuwzG
Lq4L+lOZFlIr3zw1GbYNb2yzG37IaAWXzVt2MnOwQrXjwXZdY6HLXK5zkK6ICbs1cfaMyc3PMapa
dLWahdmwNechgFjnUZRdcYwKzPM9VYwK0nNpdTDiXTfYFYSOXZCFEKlmDJzBHC25hm0mDzJ3QfVW
OUEutGg3AR4jUXq7LvPEstP9+iJSRa2QXnQtqV4b6e1JqtMeSZaB1Y3NFoVOZm20RhjPsQjdpetD
Zuvd0nhWqe9tTM2GutICn/SldcVbpnYAz5rVFLurf3gydOf3Vc1xZxiF6+me7c7Hu98eDd0YnFpr
LXr9XvA9krNtMRzjG+nA8c21vHHf6+gCYsYLNwHI64aDKDkFhnG5/437t1BjuUTrMaFNaWguBhHj
LhjiduvmRn512RD2Xi9/3F+Nhn8ac6y0XkvGChG/4qG0nog0C5pRXEX17b4aVh5HoRFs58G+YM9W
U46tJYqPWKAx/82X+1f3i5Kz4Eu3rI2lu9UzLcaVzKt9YOL8JDL3KNsxeUWxDXslMjrkpgP98yEh
977R5KtnyllaU33FqPAiX0Pb4rVLOUgb0kbivMZW9JB3rbvm79Q708kFwW9koqfttepDc6/E9KHl
/OjchyyBrLXrjGPlPsdMRgWD7ntEBk4UVuzegEmQSh+zxxktaitpevvJIGwIM1a1CiZZXrWoc29x
hBk/kdkzMnTtyB8mi9EHZ8Cn5O+Zl+9pRgDNTMrn3Iy/oja6BpXn/8BtdcWUtvtjZ2WWRaGWYNDT
C+atNjmTaR1uOPGpd5+UH7hDLQavKoA+4LLMwVJn4u54W8uuyQn3uvFTwVIueLq/xa5hM9fRGfNV
wbNZsUBbLeRCmKzW3kTmvNbhzKxIasKj6HjvtgsHsh+bi9a3iA5m97xB7Ux5n3ErHtNEJ7BwnIyn
UJe/9M66Ubou6fqgvXScdAuHGNAIx5ddOEraw8pO9qVm0zQq/Y3XRjWer8l76+V8lO88XIqd3YDR
jpHNhMhj9CHIHmn5xEtMYerQpU5x1uIad44m2xcGMUzzU5AsjRPeOGwM+75m7N5bOlFhXhzgfyXT
o51fuuA/TcPeG6YRZwuHceehcYx/XYTe6nvFWE1P8vxaJx19fTkbrOaX8JbyK05EptwZeu6SjFNK
0OoSaAJTXZfenTrWqVO9dQqimx6BtPCojx4Cr6keCDyp//gqJ01naYRJt77/qZz/SuXk+aYhDBp/
G7YD37K+xUU3oKAQyUMwCmOneUwyiR9HkYdG4BZpDs4PdDhvFZ7rhRkr+xU5NQIcHBe5DcjJalsM
yN0e/EX9KuOWII1WfZIVgVscKeSla5FYhjxDK+BexSflN0R+X+6DFEKDZ4fTkfICck7oaq85WYIz
ZMjXMwwOCaI+LUyYS7lHs++rI+TmiU6/R5J5rz22xPU4hBBsfB8XjFGQddAnxQnTj3wmdiF+dhRO
NiOxq8eU9xrgFf2b+0sGvPWjEWNgnjpZ7pjurciOeGzdxHi6X+IqfaUzo873Vx4dp42BP2AVleVT
Cxn/oAfZQG6uUa6tRvUPcQh55X4ZS8y2ExbBg6fAB4YRAL4stsrnbigPEfVRrrIAzIZQ7emPL1uT
1VrO/rNQqX1RavtYuMeR9eZFJyVxX3ZQnaqm/6LsGhjjKB1YrcsMI5v0oxpy0q1czebqx569SiZi
kkPisAtVYzsRur6B8VUv6ay45/vFH2DVlOmOk/OHx+mpbOPyS8TtFdhH8O5nGvu5TkhARJqNNAnq
U73xMBEq+IA1fnrAsdnr8cZozG7dlWH+bJVOcapMdPk+CRkghUGyNmp8suauqtODMFetpY5F6kVz
oi+66BRre2U5RGapYHwReVWzwLQUblSTL2TU46e39G4jlPwqJ/lhlTU3SgtymfyiagF2jQ2bR9IM
eUITLXwZx2sp8AcbE3JSZFJNmcTv+Ai8mB5X5ieXtpfwSRNSX/XUWxdzomhE3kNuTvrCAuuzMgEi
cwfh/GcmXqB74WgnAWiKEBttxCfnubBHE2Sc9SvbmVzhEDvEgQNCYUBiV5g4KVL9SUXtD90D49C4
9c4Tzoj6RjHNcxGuagWhG7X4AKG4LiscSBkiT9Mo+rU37bMx/xBT1G+0GOE4OK1VzXIYq3NO+jtn
+wGcAGr7kP7Vnk4m3frJt7YIfEFLmBPRexX095Z1ulT0kbviVxo3Dka6JEftXr55mJjXbR1erGL4
0FPKYy0Jjl2LryDtjS+YEWi5eaKGKn0RgUy3PsZElPvDMRq1a9eR4GKUxc9mGPSDbqPPyQF2rMdW
BpsG4ZBnlR79OY+W6swV8s5i0tOVi7diTaMSxbfWGitl+HQ8Hmk8s0XWPooH6uu1Pw9NVSHUQ8oa
vyBkAEOxbr3oHgdjT2dAhkAaelW9TuDu7gLcmOC2U9oMCFat7gP3HZbuWVI4ouCg832Lw+YXz+Cn
3e1a69IL59aJcWMNJaoY+vMLXauIgPPNJdsFKidaUgSXg/0KrGSNcgqGk5bDm3H9A1G4J8Bi8bnI
yZMbR/kaoaazcwKQKjZEJn/duc0CFISj050K5rkogjphqw3cwLURpkdV0QEhXA42Rm9r0NBARYz5
sXH8JxlNxFpP7I/jL6cejknFRM92o20TVl9G0PvLsaxOfhL7K59ScOFYSDJ9MDb4xC8ILAWyEvHa
N0Te6lZ7441nazOQ9swcLN3vUd2YiCklnQ8TSJJn4PKUfKKrUtXbaECRazViWokez0bSxd+bGmuA
VyCqJHVpqYUXH1zOccxfejMcD6ljNsfWnt3x1sTv5qBVMBBgtIwQQCl5373mi5qUcCaiyHI3johx
dj4aRAs0RIDesNwLFR+6aOc4zYIcjCAy8M02Q3QTxa+onNRam6gXyojbYXJRMMGcjZbkNDUHrcZW
RVnwa4jVM9C4jxyom2qTr8oT027yr7hUdjxhOcN6szjQXds7Mz0Fn8wydsyNzcGA9YLmfCEaQinE
Qxs+opHFkq9a/nrTL8au+6R6AvTHs9ja7biltbLF50A6Y1MFGxw2YtOkHRLKgsSDSmq0QWrc90X+
zSWCb5VIVkySI/unhDRS/J7aLgDlOnu0Vz7l7LJW2YgnYCO65gJ+5av3VI9MBXkdAQB7Z6TPX3N0
QNle6hAUmewS78AJiLusHfu1aZJexY+8dkZxdiUx05Y+HdCO4nGv4UxXlNCkUO9TaG/st2tnyPV1
I91voTnEoCPloczIew9Qr1e9wmbV9dtsLEaCblBKTjVRJWNS7gcbgGzv68QLqu/w13MEj2vDxClr
mE+JZ37ZiPN26aS+KaSPRDblDOBiABL6fHZRlbHGD4z4zxvWXu2/mNmEV9HV4T3TI0v7Qzmm5aFT
XbIem9hdUPrMbqGQGQBNn+0smkrwM7lNWzwEVICMtgjEDDjvSv0r1jb0DwFP8m6SZuXsYDWuhsGi
nUG4hxuLZFl6/cYqVLAzSzg/CAprCyxNMrFe+/XRyo1+W0hFCE5PbKHwsAt1wtwbFbZKBVtXE8jb
onQiFXc0D6GuPaWVbCj7fR/T2AiALiE4qgxKCMmhQ7arKr98WXrblhIJX5j7cyj77myUDgbncDPG
xlPgQyUWIv9Kghj8l0/iHXK8vBr2rSI3ofd3geW+9jBDFlbIYCkJS23tT0TbNUH6JH18FgbV9zoz
y4/CFkz+I2woFoKzwi3FKgPOvlQ4d1iLMH62Hoc2s36NDFS0dqethp64rWBMgm06WzvisLi1ZZ8g
2doGmUMqpox+QbYmw6syHBRxGOxzrb94ofpqivgS1+jJwnYzkqi7IVHnNW+RmjU+CWN5wZlCC5G0
9T5rSibKzaC1IzpqUnF7ZBdJgEOxCD6jMT3TW7iF/nhNXOvKGeIZMyVFc2+/2KyBIGCyJfbmQw89
mQUlePNz7wMjQLb0xDcjiNeGFuw6139TII2WfSRftCL4UQg2HoNZPI9khyfDdn7YuevsYhn+jMpm
Tf5NuzdhPzVlne6J5T7kjv0UBhFzmwEJRRuYLLMsg1F24CN9dArxZBqafiLa+kRfxE/oThTU+0aF
pYYFbaybG2ok3CVfdaQOjtWOZ9Z7+9Fp6IZnuD76mcHpwHzdF4SlDDJ60wnkGgPMQZ7aZl0Ip6KO
z1XkAzgnI6TB97k0nRjTHAYMjA7jQsLHWWaZ8T1kQLzwYZLr+DObLiDHHvfQMuvrZmGV5Zzkw+hK
j35xvrTXzBAuJgfhhpDSY2N9ScnptG3r8jqCAluNrnGssoqbzR4/zdpZkFoxxx7OCnmtJMwBlM0m
pBTkj8eSsHYzHXcsWNtyCt/KybWWGqLLFaSjDTJdlCxFKHZkK9OCzeSW7ZoTFzuPOVB8qlXpmK9V
jQJxBif2Q64tY53BeVy/Zy4HDrttiFxI2EcRDQeib4/Y0lguJoz+oAesIatWAiqeGrxhGaBYnw/8
72hvtAOjHHqJI72BzPjQUsMnFNhdctANZsoRe0Lmr82xRsBT0GPC4vmFcP0RIfk4IWTqyspas0bj
wMRNy0kwHzdD6jxwGgUBYgUnSk8Slmu1jnD9ji5BmH1P4eGwpLU5YqfeZ/sSRNaXBo3+ISLPJmdi
cn9fwpZ1Vgzk5zIJ+5qK4DuPbLiubaAnEbJqgwn9wprJeAggkLPTA7J2uItLmnWs+EmOjzwXRyP6
JexjHYFLdtzq4LUcWQN/Els6qutWtdAb/Dw89KJ8o1tOsgx2o0VoYnVsMdAqf6SN4rLn6MWPcKrw
41OGLSQ6X21WzzIuwO77q8IIDNgEIC0T4xk6EZQOUP3SJrOTY43UhzcgHWKhmWi9FayStMr0J5tu
Yuei7Ip9l4BNlOWRyNUqLBFRG7j/1oy4l1hujWPQq3aF4svA/Uq3nf9EeCZg2rVO27mODGIr2g4I
bDbBdRr9a0Cvk64p0rjRUfu8Bjk8QAXzJQkcNfeokQrcO/HULGj27iYEV1S1nHvCpPlqNYNU60nb
IvcwFpb73MCggfSAFM1xvs8zcUGjEJAhvMQySZunRq/0vUuDcXF/Wczf80uWsHxfRHp4y9DnPA9O
o+htOJe/75hJRD7/NsHA16KbpmR86ZKC9ZcJhlZ1oP0DeGpNNycxddgUE4E3pm36/ICfJn5Muyp5
xMtsa0W4VnUTn5I4H3eui0JnDleuIic6VLnbnzWUa+TbP4BksTasgcVTWuPZbTWUF7A0BVRIu4at
yS9ueoF4ub8sfTw4QJdpNXsnP02MY6QNzwrPy0M4ga1AzxyRPTqhEG1n2CTcaoNnY1GockIhM8Pp
3eDJnhNKG10lh9DSw6fRbW+wCST0DT3ekzjlXBM2H7fFSxdWJXHpQ1bfHpB56Oth1jaMlfVe3dvT
sVJqW7WhtR+aGGVcUpk7ZWvvpdEOD22r3sPStk+l1X+TqivOzGf/dZH5CAdVOLu//4Ss3z8h20Z9
JOZhtcHY3f1dIgVOQFOiZptvOCaHPrJDzBvuaaq6at9GQFgnOEYnS+FAqQp3D/QckqJbdztKmpDB
DadaxBHJt1DY747NfgDE8N1Bi/4WU2NBMx1eLJ/MVQIywVa3AD/MgzTt4buJNHjleARbM2l8sruk
2vbKIfIJ7GmcOO1nC3gV2HCT7ZED3Uw4uacAP87K65x3hPUXu3PDXa6C6A8qP0j94Ffx38iyxF/m
H4jShIcEwZau5/LWcFP/STU26E4phjKgVkobVNV1+E7g22ZUvX6aJl9so4agKpSL0S0Gi5H2qQBk
hJsK16TD0SEndBcw50bo9k5GJqJGWoJH6NlizwPi3TQiShaO3ec/UKtsy7AAHpKV5YkEhJGllUzw
wa7OZDZ0a7+rnY1LebDC1k9AUY50xm4QknpzYFhQseYbxHwkShNkUMLH+PubA8Hdb8+v7eiCfc2m
7YFj1XB/eyu6zrN7vL7FEtHKTDUu46l7LrNQEZ4iu01fJPZDWxXvbtJglMVHf9FdgRLXG69D1Aer
uxwt72Bn3F+6DAOPkdDAv9MUZ8HJcVqWRUMdHpzNgPHZQEjeq+PjLq8KrTjfXzKy31iW+eqMtnXq
i6gAzKw8LIBWB5WRpgFbEyicwgHrXCJY/j+CvkAPP7JG536T/kaWFvxGJ7Me7+FMDNXEi4U6K6ua
DfJGGr3G+Ks1nI7mvhzLbYVjSU3OuBzaIDyNY4LMufGtB1fb3vVHTaX9FOSa7u5TJlhXwQbPCpVR
5/8qFbNnikYV7dEd+8f7JcfBt+kQaC2mvB02bt47myQsirfEXZt++JRlgfU1N6JGpzZ+KuXciroF
cxOn77gyykXRjsZpCinHBly9+5Y9lWZuhP1KJwsZLk72mAFKKN3ee5yMw10ZoVhH101PKXwXTcRx
S69KYwslOI2mZ8mOg+QLJtx9eR6DNjjR4weT2ofWazoiFUnlkN6ylIOvlckccjjdrkgK4ndQgoyy
7p5bYLbQ0esLqM0dGLZ0lzqGWMtG77aVb1UzGwmxWRTqW09nyb2/NHAzJko3Ltju4FFUzsYQyKU9
Z9xLqQW3ofkqtFhf/7E0Z6HBunT/GWVW8RG7nbqSmwjxtLX19zGk1xr0Zgz8yXBh2/U/EwY0Z8Q/
8P3vIyQH7ZoVnO8X1mCSPxsI/sJr2BoJiTGQHiGbc+mM575cz4O+a9f6EEnHV92Oq1c9CAGAxMG7
Ddums7sTKfaXqmyKZ7TT+ZE2bLBQdf1Ds+3+WxSUNxB5zlOb19+NkGQRO8z8VXO/ue6vu9q9sBaT
/3DfelwbbLwx34T4Ox4BjWC2qQp5kyMydjpfx2i+3L9ivtcts4mWTu1pcuO6stx7CVX12PZrzamL
N3tIsFAQ/3e2uyLYpEPZLVUVmWv0MzrsZWYaGpaRJvBhuJZJ9WYHO6x1wa94kgez9G/eqPSLhuH3
UgHHXrSY3Yf7m9hyH+/HBO1DF2hz3hrcjHseYBtGPRzDWVw22mTPgqmvgQTOiNSmAXSQFNqWinlf
2uYlS6xkU3iFfv3jk0mi2Yo5lx9xYGGhxXdzcBusnJrRw5YyS3UNTU3f4Zx6HWX5qBWoCANX71/z
mniKiZvLORhoRwn3zeUtSnic8tGnMptfOmiTbh1In6UGknZJwROtjCLWDg35SKc6FnQYZmOpHo0s
t3YywK8ZWJ61F+Pd7yZJzZ7TFImXf7+y/nXbdfRZ+sx8HZmzrXu/DRIDUHH8G8K96ozhkSTGpaW1
7sPEGWqFHOkztoW+d4zCoy3FRMxEdbo2hMrWskYDltQ4BzhoFI/wJxYW/dmfNqP0hVFlD8WQlWe0
AQyX7PrRFzpxsNjP3m3Mzrjf2lvS27u77Cgi/2rXaDDo0sj5ntpRuK8THYuLTPtNN1E2pXhQmaPH
Q1Rhz8arfZeMkJWGEsI3kn96U/4iAeRNMebwOc4hUsrfhT41WR6+WdEHqRWVsdHI+jjNlwjy6oFz
8/3ASApQtzc8FE4cBsByeMwVDccOb2k9HMq4sZ4qfQBdlkY3y+kOdq6Ll/uf8x7u+oz2WiPcrZN0
Cdg+7ybt+tonJXjJDLS9sU00lBwIM2ic1rLSHtoVIQ54MnwRXitd989qKtYlDXeoMIiKYNdcbfJl
XwUmj1UsxEMDHPXoDEZ2NFU4bWsdV+7f3zziv9mVJWcT2zI5pJj271NoUit1U8zvUyhN/ROrm2Id
nDHvcoge8XSTvBSgR/AG6yEbDcXe2yKy7dPhCn9o7Wm5s/AMfIqC/88LUkWQT7Zw9zhDgQtW9aXr
jK/BjZ1dykKz7olN27ARBxsrV/GRLA7nwSo5m7WECx8ClzwVIkp7SMcvxCOKF41KgiPCOs3UtEEM
0j2lCaCJomV4SMvsH+QqJhaDfysxOKJIKFKM47lrcA38pg7rcgxZhmTQZc/6rqIZipPfAHxhfsMH
zAUW1QqgufbWueqn7vqod4VLE82g5f+HmMr1tj7uFdsNnLXXDhAnPFh4GXgseDLROeyVv++drD6R
YN38g6jA+qta1DMQedm2Zbk2//wm8upnyoSqqc/7YSLFstFgqJEv3OmbBukK2c26vRqiEE994vu3
PEeH0oRgoa0oRfoakUDo6zLaMVFtNrIJw/NYl893pRx1q43aD2ZMGhC/ff/KzK0Rr246+Pu7BHoY
O5i0TvpokVJ4ExXD/55EoKqmoeYGGUfL6op1Ub2O9ARBSCBA0/4XZefZG7eSRdtfRIChiuGrOmdl
Wf5CWA7MORZ//Vuk/N6d8QXGeBhMo1vta0tqsqrOOXuvTUdJnyq4af2g5D4C/Gk2U3bLxy9YaPGm
OaSGOlbbnPT5mdmCrPrLDfDvhQIdoGFx7Rsm69afq2cvhoh0sgR5VkaM4jEK/eloCf0t0YJmr9ux
DQw68x+WZ4FngSHPTH9rANz2nUG+WmxBV4eyFHvB8Aty3Hvejj7+4cy/qrI1N17Jmpu2qXxKsRqK
prGfbVLK12wS7VbLVENzqgYO3cU/qkbCPrNCQf4KzBf0pPW9YWf1pSzy7cCU0UOPYCV/O5n/+6pH
U+fpwnYRPtjS+POqCUonkH2fcOqlDVAkmHl75gZ4DWCEFSgwptzCFdhJ60JDXFwMz0t3nsuO7JHb
cVZR/GWR3fShIy5twRIQDkm3kxFcyf9WjCxSEk35r//7MzTFXDv8l7rRMQxk0pYp+Ayl+afgGw3Z
ELDCIjwAHYRISSTnZVW2X2t/SN965kbdWJENQjgSCUj0v8iszvvcXg9+M65gVNUPgxM/cWi9WxQj
xMek9xzC8Bg3Mj9FXmQzmI3axzIXwc5PJYraWWPjp8a4NkJhr3Qjbh5A6x7LxMovMEqsCkNqaPr4
z2OP9k/bRwd2ihlLjzzYom1xPwpzO6/3qsnOPSMrQK/6zawr+2Ki3bqMZh/svaz1z4TtAWKZ2VMF
iks5KvvkG1H2XHf92ufMGVvBeM7xjG/yeJpWtP7HS17B4o0M6woyLHnogBX2kHGfce/JZw+vKmHC
uJHqDxrUzUNjkwER1CBuoIQCGo35zpYtUobEsY8uttpURazVegg4eEh3mTTVPI6bYr1/GucHOc9P
MoutZBqcaR+aA2LZ+SE3fZATo7i42QzVnncFlVkabjycyzCS+hsGil39ow8A+JObHK2w5nD66sH7
wAy7sKCZm3LIi2fAIHAB4UV8kKgCT4hu/NRWZ83vvaPPOfvzocSKvNdUdmbgW6zbStT3ZTk08C8i
5oy+rqMMUuUNSmYKCaD08ENOe1GJ9BbFwWvr5d2ZU6yk99PkSfyF7EZYQpLBZZikOqLReE3uNzFE
o0r3JoaArSSs/J0G6WPkTjdmINFaE6hjktr9uUj3Cjg0fd1TeQJB3E9Y4QlBY9KDyE0Wsfc0eWP5
7pLY/NpBPV3ppSquoPlmD06bKwLY3YF/3DTM/XL6CivBzE7ED2CKw9MwEa/aV2TNO06/N+xUvml9
+6rjhrmDNEO6fItbgwMAuis/Yc31NIjb9SStKwZR+xTVmIwh5R6MKD/qqYuzw3TXeWVfFzX2b0k2
Xfz+Rp6SeMQB3F/bUjDaj8YvjMrTc9ukNKJt47lI4brC3qmpeoA45SjccEH36msxF7+BO5GVnEAt
oERvD0K2H3hri1uRAR/Br5TTkW6S/XKBdDlDXODn9LLwb86NMi2IhgcwKyyLw0NeNGWyaUXxMQLC
Qxmg4meNQJo7hFtfe8ieTx2CXWyhzaPkt7FpGqKiNpEbke6k9zUVVVAdy4KZ3PwKoRxVjj4SeGak
BrEWCEQI9a3BVwTiyJrOMCv02J089aWgV/6/Vy/7Xz0iB0/z3CASuEo8789dO3bpPWRiSOFZ9Mix
68j9MoYMd0EJvLuG8dUaIE0PDMIeG+Ahj3FJIE4xtvd1HxePhQCJV2RRs7dEvrHbPCPwneAXydUw
a0qSR3xb9trG57vxPR3qUEgi2nJNDAn4Wlj0TG8z49w5bXFMmQjG0oufxsr/JhEpjUwpH8PRIq44
D3eNa2XrYWiMY4hP/1F5+nMTpASa5XvTa5x322Wo43dNfcv6Fi+gKB9HE8V7lEFj/DwfkTe/DhJd
PrVMLFfg7koAP/NRoCXAjsYUPIv5gRhf9IxNzUdnmNp+OYOo+TaJxvwLEbMD49UsPGHKNFZqvmin
ZPzb0cD419mYD8a1dLZFuo0Alv8orKIR4ZWwy2wloWxv6J2Jl8QKDqMavvf1RHvSsGtaw9Z3Zxhx
Q4cRyYsGaihwC8zh0A364booZ2e/w8lVxZW1lw5ODzNq/yLvl/9qvTq64MhK1w3jk3T+3MN9nNrg
OIyU5j5nhoGPeGmXBZNRHpeXwvWK3dDhiWqiyDgLx/shG9Fu9b5Up+WhBRUIGcl5sYBjHdsyqk5T
Uhk7Sr/mNlUBiAga6yvoifE9eUQuhTwqICcnI16A7p2m5NfyytUAhqLMbDFImM2NHQCqvpUaD+S2
HlitNIyigPWJvpEQ4W422HFOXTaz5qGuL/UI6icxhn5Vz79G7lENUEduIPHj5WCLl4hT/EV3ifvS
oCL+73vR/Ndp0NGlITBsolfnf3+eBnMmB9lQZbCWF3PT0GqnOkf+M4V4SvH/rZI87aGLFzOZeNI2
yZxizS9mlWYPYZRGm9oKCXAqJ+1ojbp8l0VxIkKBYEuHVKqlVA7ltmM+/ftmx50l/OmtmcT7//+P
IkgvtUxKYF2Yf/4oZoPuwiSDmvtjtpgAXJxnpeWaeym8dAUIcC2wia7ghHQ3DmP5GDs+dhi9xLOU
N89F52urZVjigDRoMqEdlkZYLE9iWacmAAUWzOnHeECh8vs8H6CbzgluWZECZf1lvmDO99sfpzzd
FmLuqFu6R9OD9/+jmR7Wk+dHJp1dQkbfxUjnOO179xTYqPJ0mTmwLwOG2/mu7wcyCOAo3QVeZ5y0
EtIueVHOAVKf2UXyNQ+seu2owrnR/e/WJmlGIPrSsxV4OZ+XEf/t/pwrx//+1ucCm0rDofPtCfFH
ZZl7JpWyoTOQ7Ik877R8ABFsR+diaH8GYYTkPZEmJkWeQaUgfLrqmjVsILHW2sl7b+E0UpBb6JRT
CMLwyHaTD6N7Me50ku2u0I2TiLrD3CY6B0yuL4zLdoxMiutiTDIrgGIGClSoYsrErAaPRWoqhFM4
a4us+h0YIlo+Bp9rTBT2dcoU8UuuFpA62j31QSu/hBmSeV02B4INildhrNAiq6+iNpKdtO8/75hS
T8dt1qactHqkmcuzdH6moZX6yxX+70WPy5qhkzHfqIbzZ++C2Qr2Jb1g0ZvoHKyXpqfu65LAobmD
YYuPytG9czh7pvNae7OkcvYNHCZCeOrROsqUC0jnxtZBc5Z85SI6BHZK9cX9UtLnFaoldJbmX2aZ
xp/af8oVwbfDrMx2TfgEf+wsKmhrdLu6uCtpC5A4R7MJXlmrS3CfrXR3eHbZ9CwI+CZpREMgm7n0
woE2VZI2n5YiViLnipT7//0rNf6sBdnqWN6ZbIPpoX/w55ZHDmzspWjCECmSQN+xesHYH96kA12u
11VxhLpJI9POuqPIo93nIhbD4JK9jtozYbv8y6ds/HnX8y0Rl879jjSTGt36ozz1K8t2QhqNWCE4
EAoyMq993tab3Gdg5kzDsz4033XDOeIAux9dw7oARweplg5/M20IQpz/uI8dgUdXeAywhGE7wpzf
/48lqPf9MFBjhdxCw0qn1+MVTlc4dAXxkxyzu3rqj3UQXINeb06qTgT5QKBjvRTqP1i5ig2WbgB2
43UW6f4G1vMco8dVSQTZzczs5mAK46tsofVQWoQbWcjmtrxpiZkbHJJaAHOziHDdNn5vvTgTqqLl
ZUoOiusMMNR8WvWMBxmITHOnzSdytbfst99GRu55adOvsGbnO7HMuFHzgmM3PR2CDwKsBy7TFj0N
uTQNECokUX3+WRR3pByEubtphr7c1BrzVpF5q6ADNklqLpZ4One7KfWybSG1fBPLbj7EZWpTViJc
V4rj+CcnATuxe1FJ593gsXm3rAPgl2bMG2T1QG7XgxlndOZbn9/r570dmO6TjUBlRlIwKYlxCGyI
IlbMohZXj5nQIqIbfFJuGu71Jro4w4TjgaGKnKyWAtowngnrfBQsV1elCuMZkRDbvMIo6EOypy/l
r0NCvbfSpxrNfA/k2iDVRtMJuvIRzaHehB4wGUQbVJDWnyJ81m1ai1um3+VdUL8YBZMlZIfeGTCy
sS/12kdb2ObPjtQuhCCHtxq/w/ZTvkAEV7gdUs25Dz1v7RLVcapDYe169Dy50/5ccud903DvoaVE
R47aXHPIUoACKugETYtcGxNkc5kCYBNtkJ+J0c3PAMx/PwvPrRaeJwvEAxxGkgc9ip4zmChojwXd
nciKcPh08sDtQ+8/MPJH+GA8ck4oHknDlQybaSBCPAJxGY5gHb32q6LrexO90tZdKMUR77s8VnlY
MeyxDiLgyprGC+UYCNBwjsTC/IT8keScZbaj+WW9JSjTPVjKZfICrnOnqaEl6FUGm9h0mfLprvlS
t1OAtaXKdhQASZpU70PcPeIRmx7tqqjx+DAhn4+xnzfd/EwT6kFVerFfvmSAodJaZ3gl7frLVBZi
W3o9xIRCLy5tXRUXr6XfTzOOHSDCOSQBD1OM+ATQavihV1E40f9Vsr2v5gfgt8dP1ohPAPgqGJLh
QhRV+5Cm8jWqnmQC+dOKK2brXlSa9MctdYVXOK7tzIS5VXonpmPGIwcj41FpYJ8Lu0rwoQmgTfND
R9DJmA3qfnmlS3RSfoXoNYRlMXcSMUz51+UZO4d9KHz9yW1szs6+95zEZbQeZReSuGa/m0sfvn5S
DUo57HnORtcz7awnlXUacjs9MW6DVmg1YmU6hfGBI1wR8aIGorus5D7D7vZIbqKGlkxMN7fpSGhI
MZz7F3w5zYkxIJmfbdsDr8jSnF9hFh1m0Gw1D3JM18ZNmCnE6gXK0LWoWvqbcQxnajJM8n4mOd5L
s9fhuLDf4c0Pbn7/1QkmdYwkvTOkt2ijltf4jwvSxLsfS+M980qdWPVEko5m4ZUWPRwvYTH6TtFK
2k5tbxqh3wMiUMcFItNr22ZRyciKfNJeT9tHJVFE1ulDbomXz/doRnwNlhZVNk4z3hBAMaK0O65Y
uR0Ekvr5v6tHkT2MihwG5sAOesxtNKddLC8TEn8uHIDSdZ0oY5NkentJ8Qkw9TGe+1qmT1X+U8mM
hWk2BLXjj9qPVIgKsNl2TaN993Pkoqr3biWn6iuohQrwNACNePah1dGozoC+fhqw3JoVt7zm743G
qe6LQdUPhZOWN43oHKUe//mq5prhpWQprj4Q2gq4rAzE48Y45AsdIWnStS9Cgk3wwe+tYvRWVADv
Hp/8F9rbdw5ly9eufgpx7j4lMovWoIzGR12N5FEZbbcl8CLe1AmR2HdL3di0pCzlACFzQkT8dAoB
+3ajy5CtJ17X9r3u877zRzQmVjmi0p/vwKJHToAlwSPEwgNJ0qKfO3LePGeVw5m1cuk0+EWOtgy9
lhgURwxXw1SSZ+MFA+hY7AzJL3JU3dccAsGn23mxPDuz73l55glLsMoAgM2D3LzEqRfsMCWCmkcB
SzO1rWljjVFinhWxqL4Z7Ectvs+4v8/F/JCYmN1Nt9zGdYtTg538ufQ0GDdUHeCBKPHRitgxDjyc
NL+gPRDT7br3SiO1roU84gfFcMYr2W0A8JNbMb9c3mj89tmls7EnId3HfxsaydlFGgOyWrtw4K+J
PeKIQwwmv5mBwIydRscwVfRipzLsXhqfmKHSsJrb5/7HJEbf/+cPVRGKc9fncKZsKt3LyKKj7pan
ZveK9HCTTrF11lMZvEaF98PtA+vwqW1rmVrcuQytg640PuYnemKlNxKfi3XuUtsGdvfS1t10a2W5
6zSFgBasylBJgHgWfoGVNgBWTnNiwUiOoz2kl8UHWAMO3bqOSh02XXkrftXiRzgMpDBEvbGPa26e
fvJQrqKF2zDjvvS5Nz07IhSoreMy2YoqnS4MKs2N3prBhiRk5rg6GQjLgg+WflyPcYPE3EEk0Pnp
m+njo0mUdE+Z6NxHUagXn8AVskLyo81dToXwz1OC67VNpTtfPmvFpWwcMiGPRF2DvdeaptvLZTVr
dJLqp8b1NoEm6x15o6RMRmN2v7R6G41cRlF+q2DMv+Jsmg6qZUcfT02gNffSQCSCOi3epFIgCTUK
c2DpBvC5zkGM00XH4ZleZ0k+UMFGYGIx5vPRInNJaKJte9qnm9RWHWRHibigCplEkJAXPiGAhMwf
Wt7ZXo7iHOSNUwZvxS49/2Q25KSVwQCaHvVHOIwEmOoVp0kwEJ9Kln80Le2MHX1TfeKeRECGTaWz
lC8vU7tF05sIJgRTamh3CUMgogQwGuWpQW4wCb7HwEh+LngUqlH1CUopTGc86VH6mvSmcTYcVJoC
fvVymGtItXi0edV4402Rj3Rx7B6iClEoh5LsWlS4vIxqZ3zwjKnflzSejDTNvlSG/isaGct8Xh4o
vNGxyhTya53iJzTcK8PoJwxFjg/DEs7/xEHdiGp5rEuk472rXfxIA9AZFOprm2psuIQqa+HgbhdJ
RJE2hEiAzPx8OYih3kemQOI7BeWTKvoPb6zdNwPlYsY57rg8JPMzFfVvXR0SCIj6+Z6ovJ9VaKkv
ARsoV3Fn7mQJqNaJgL/okYn1lj+FVOWjMC9hXESXykg2nwCVnvnDV6oG1BNkPzwgMBUHj6njVgeS
8RKo9iWcMFnQcsJtawfVLYYRWtCtRG+YJa+Nk62ECaOgZbq+n0zwomVB/oeP0JHFwD7X9J2vgeGF
dMrDh4oQqgNZJZtMxMaltFvjkjJuuywvY+KnyM+tvpn0mW951OVA1UpOy5CqyQTn5fKG1jx8CtaU
2+/VQAi7Fajs+9SBVM3MD/LOf9ZgUBZGQl1Ery6l02OcjdWVAxr87jKKgVnNGls8+tWmamwLklBR
70tbzCBhW0flSOpk3appUyWDhUUYWSjQDkLTtpzicPDVcLhyB8bJVJhHbtTP+olTQbPRhTJIj02K
ayEMsfOdGazcFP0hGIoeDnEwXIhEa3dFoA/E8EbtDrSos02M8Tuo1PrCsXhaJa1Zfyu88GZwR730
UWrg/TExEqRUBqC7nsNSI5hx5mV+KgPJlVx3+UyPnQ9ny7uybaY9rDZt29G929Bq7+eTPWQv6Ruv
0EZ/5NhPr4Zfm6+YytYiq8enmniDfc2U724WvpzcucIZcO9qWkOg+fxq+bozJhZpVPMfQb/1f5+6
OJ2D9fKnWv1bYHv60Vatu6azo+681AlOy4MzPyO/mKS55Wmkk6bw33//8ndUXvNTI5tht3SXlj5T
mZB6NpJEyi4ICKhKABGByTr5k/BPCiNAY7v2LXMS9540iu1icW0n/DNaG2zcyKkf/PlBZmO+ovSC
c1tUj3EYY1dpwg+/IIkhnUNXAA5t9VnLA7v998PykqPjQLKfCWfc8a0rOcMPbaZrB2GTVhbDbD4h
0wBgbFT9jt3ZemGwF1DBFhvgMtmFY1lxjQXROjH6x01OEASIpg6ouiuCTSAs9TVx7AP3jnqRWbmn
L9zR3jcsjDEZGcaJb/9wWyzuTtsSU61tgkxV+1EQFkO5K5+kThC0Xnmgjb0HLHjheeFycRfs8LNx
7RsGeQJxMF1z4qevImvx91Te/fz/PLXv7cQaj0Xga6+d0byKyNNuLripSx1k33wwAxhB7R9CxL/q
JAlfksBmhEjA29ECie4444vT3wsRlW85Yt9r2EfP/Go3ul85P8uGcmEmbE2uebNlom/9kr6fI6tu
BYCqQWs8eM+yI1GNaFS8xXniPVuGl+6VMepQP0YMJ1TEYVVSMAW4E5Iyg2QyWwAHs/wioCbu2nnq
nTYNas4kdDdL53KC0XRSA/YfrGvMxAHE3hFtifo1ow8XjTL73g4UEOihXlpNfi/D+i1ME4oiRvwU
kkNAByqrngKk5I9sCMkOE5m+c103+gpHZmEvLV9m8gh3yUN55sv+xUqCL8M4aDdMGOLlk7ll0Gc6
YAQTB7eIHnN0aTciQhhTAByK2alTEhwcKApH1PmQawIGOrgJ/Ec79IrXcYh69lpBTRXl4Tu3BdlB
hPGxnrfenV3g/6mHMYH+VOb4DpLmG1kWe5i++qve0iowOX6sgrL8FUhNvyHOxTU5P0NdHGwnJtY3
im2+VupU4QmidgRzrKzoVb41mgdxL3V+YGGCDuFVxM1VSbuPC+1iWEV4I8sGJ7nTUwgoMuq9jgMm
89pj0vGXEQtLsKlTBXspNVa8FrFpzYqcBla4o6NNors04l1S4+GV8zSnNdZdLyDwpmm6E0X5jWsV
wp4R9rQa0m08tsd5avaaEFF+145Tf2J5Dl9NB09IZKEqX94tW/1jKGR+DnA+ufNxHduafg5Go8RB
gwsugY28Jbyo3SX81XQVImOzkDk09YgZLnpStKfXsV1kh2yXzoitPIJqElpEZbpDwi85b/0NPPh4
R8ZYt88Nw3wZ6dYZlHwfmAyAR+Yqu+m6uoyAS7ZQMaZDUQz2MSg5tBXEx+TK6XYQ5MtL6YwCuL3U
n3yPTKxSakRfheXVna+HdL4etPl6CGd9Gtr0uxGCmecKKsEZwmgmjnbfIs9QEbm0k9aMgD/5b2wv
2/9zuluOeLlZnvqFDNkkoDCqGK0b0vcoX5kdTO42QJYc9b0gGFyzz1WRPDsuYQFF5NU7OKLU2mle
mLACZbGvxvZb3Xj1s+d16V6wpu2o8vchPrJb52Wch4y8/BnykcXdz1pLiLDI/GAnyibfjkWIX0iL
0x8ZcZDEg8WRyL41EArWnudl5wnQ3pVoaD4Zoqjefm/YunsBEqLdbJVT3FcV9X6U2E/5ZPlPgWc8
Z2zXly7Q+ktRCO3Odc9IzMY3La+zM/lS5arya/2VCTzq5u51AXk2fjasbQKllZUZTypsH7tGus9O
3J+jzElffRJ2CTwxHsOqe5AzxC3NxnblW2pTodZ57p1u5Xp9cSJSmtKDssXdFK2GCDo301Mg/Hyn
yVheDDskFTjR28fFQqBrIPDrYTfgfqpoFdHnAhHUykihr8nL7fLSWmBB/SDWH4VdjhfPTALgwBZE
ayx0cJwKl2sV/j3as+oyVi2ZNTLhRJxiNeAzGXZaTbTtlNMJk2Bwt8v8ok+S7w4WGBljHoiVxZ2J
U+VOB+/johz55JVmqfUjc3tiYdWkn0uj7Q9TVD+P3TUuIVLcBfJKE7chIkuvjrwIl69O3TVISvuF
hgC5FKVDfKQnwguAzvJ1YvnVUtYNm4Bx1PQBxkbVyDfDQ/olKnLcAnfcocifzsxE9HVnJsY6FYm3
zfEHS3x2PcTcmYVmZS2CqtzRtrFdYyLt+WmNAbBMbEY/AAWAAUlgxdP0Wh64C3TkMqKA8a/6R+8K
6cG/N2J7s2wJvV3mD00NBb4jEDES7ORqhMgGHpK/faia77UCAdnUdrtnRDS+jkZ/aOBLftMjZme9
hRSCkyH2EE5Hy0PRE6TQwn/bLC+RUR3HOcm4swYETYuaaTSD+yw1tx1D2yeDeCLpaOU7gTUxJUMi
iKOI6ysjhjSHQjfVcElUFXrrRXUV2Zk8tgsGTg59coEbWGEOCP1D5UlQkwQyHT+/LZzeglu8gJ3o
1uQci6k+l1yWa7cmTPYT1EXFltDanO/sTGWkmoLn0gc4BhODeI6mJCM7XXL5fCq0JLmkBhJJf2C5
rSKMpkGUmcdpZuKw1HaEpJSuODyQ6Y1/xZpq+ilmrW3aWf/GYK+7oPQ7dLPwaHnwYkPbSL751T9f
a21PXdIy3NY6LVSa6wwBetwMa0ngx9okY30r2VfXLOgtB5u4OmWjWRNEW3+U7RzqM5OWe9GUR6YO
gKdnbU9udORqjWG1K1xM6nO1ZMUW3uKIaA0LhPu59jxKgnnEMlo1XFER/mIO4nOq8EGekfD6LJoZ
ipcokNTLzzuZLmSUMCB+e/7xW2NK9jCH/Ts79Out1ZFPWTqd8ZzUZX3EU826TojeQznE/rGITQX2
Leg/qKo3U2LaX0rfabbtPAbLQ8lmOBe3Axfifzw0Zn+fGfhhp0b/nrbC/6nH34dofGzYoY5dnaxL
FuVTZHCCwZtAqKpALWOMRJ5Oo2J/HotojwwlfGgIIFwkoy6gp6e2YdKegnZBPogBPtF0bNA2Tnea
qcsDZp8HvZl1QKl6SRq+5c/2pp2I6H45ZHbyi0yd9L6VdXsbME2y+wUndz7rO/YQozqdX/9+WmJP
SjBIXQK3uDST0q9dYXR3iWq8Y9QRBhd1LZPsMcD/0FGSQfeZIVNVszMQfx5RuNKrm0vcSukQEQYt
OTPsegoJZ+DGPjNmbm6oLECBT734xfgBhkTeheexq6JzUvsfbl5TkXaN2tSOIe6SPfBl82fluU8O
UQMvyIp2hd79XD6+huPRo4s4z547rvN1/eCVrLKEWI8xBIRSs0+O17QfBvZA8o3j9A05v8mF4iTH
ASj1OoYDvkwdEqjK92ZmnvrGpDiAGEFkkkL+6rY99A2XkXtGXdW4BRBIWsGAoBnEaPy0KYSqc5Pj
TZXkNL5P3qyErCxx8rHvPLUe9aUdELVW+uE564M3g5/jleM6Q12RPiyv9Gk1jkX2mvp6B08XC4Kb
fg9dL/7hk9dnqkR7I2Rr2hCL1sKEkdW1BvhnN9Hz4qMbKvEROaMCjgcRgJB3eZoqLAOu0frXnDzH
jVCyf8zTUgK9m/rXWKej2eY504yUjHJ4FtXJcdCpzOfAZT+r5UvVGsOLoevftcybTw0RNrf+UroP
gMLVD1ynI0t7ZT7BPqITXw35rhH5jmQ/7yzSljmY480kbSAJq34aYOrMX1zeDgzpngtaH3diaoGc
/z+f3fKswMvuuB3Y4Upq6Q8ECplWasfBZMOmopgfc0/Rc5m/ag+hu52a7jUx/eqSC726qJFNxa4b
bOHzy+UNpZsV+ad2haOlkt6xcNPN8u4/fyQZGObWo/YywDy+V3g/DloOTiWPKg2HEV9zrbG78DHu
UEfBoNfRWMYkrOyccurOw4ylWp5l7TvTnxbmtcegoHDd7tykurnVVImRXR8yIAfQSwKG8S8pJs9D
E9KGL0ftB/MVOBdR6SBITAiuk0SHEeCVnf95sGLsrfyJH0vDMcj02auFebQaTqqwzNPg2NZKKrtL
3szQ6m4Dx4Z162JbXFYTWTRo7AroUPrYHfomalZpwEVCNuWPNC3AiOFkOkQJjkuh479Qsqt3yz7U
dZLku9SESNNdgAimG9vqwid6ZAci9LLz4vcIVTvukDsOoENYFTzs9M1bG44uadnHVmTmHKdWvY+a
uC/GfOKHeGNNOQYOnCxFvfIUeSzUg6K3Purdt6CQ7T4pfPPgdES3SRI9ayqHY5NAaA49RhS6atOV
1bT1uxukSF91ez3Zs7BRm8oHt0PhPXO20hFFWTxgKHTG+DIYXv0NMRv3QkV2VMzeey81fufpYPkH
izSCzaJ8mqh+7iybCcbv3i81/KazmPNFESZ5pOMTFtGqOcUeTqrOH7DTNrh5Smu4GQrIlOeAwlz2
zqUBbpKevJms4rtGKtuptN1TFzNgo4MqT0yXP9KmUkxMZjIxuyRYNVEBdf3mg9cGbOd55PnFR32e
gdfKLzfgEBkbdgwFDMxUH1rBj1gNxU+62786BLgvrI3xtpLhcKL93100samC/C4y4TZ9gj8nmyYv
agBOP/M+qtqQeXD4vVQ3YsQPnzbXRi9wfYAqttLhSiAsRobZzTCALugsRJ+BzLt1DyftXGsUH4YS
40oW0cs4Dt3uc9jdpX10Kqxjl9X2K1l+QD7gwRIwYZ5QPMkD7BVm4HTHTqxsdNczfHeNiWV3/tf8
gg1aZTSwk/nfXb4Wy+/skyNipCy8NuhSVoPqoYMX4SzzqjY1fy0pOFI+z93mAyZ55Mfzy0j5yUXG
nPmsZqtaRA+rgck/JRuEDzqe4nEwEaTP77pOGpws0pSYnFvGU4G62mu96IsHavJAQGyHSVuYx8iH
4SKR6ia2k7x4w5DtBLHMB4aT9gNBAtNd7gf+qx2IPWI8Y5X2JI9HtaslG8vtb0Ovyc3QWW/a3CXz
5oflWe8SqZjGJknntveKdGN6aAjpu6+kFdxpJD+8a3mYb/JUnn0aR5fc8HGW4V5693yiEQdIsKe2
96IXHdO7QZrgcZE5WDHxCXRsTLVnW7M4usXqvg+1e6Y92qtZq/cxS/yX2o8ZRwTdnWnDo/Rsbh4Q
wr8LPZLko9U/B+ql56jl0biDHPfSuIqRFU6D4ZDb4wOeAbfWozvGvQMWkoADxTz8W571dvW1cxlc
Le26yTGCq62fRlu7LjJ3JivENYcEsleRPJfJeICCRtbjnBoS9qQNO0b+0Bq6cWjn2TP9YZyEU/7S
2fDhkAl8HSrSOGrfmP4DrhwZE7LuPG+25qjDCBXxaOB7gOYMCfi+M8h/n8MI14QSFaj0g6k6R7l+
cgl78+8kPPN9HXusy2WdnEnOORVla+7tPiOenUK8mqXLy3sZkqVzWTXX0q+tjnrIn1gRdBRSiFqO
boPfunW7cJdqMD/YOJ9dw8dtvGDTI9eaVkiT51mZ05JR6GTBRnP7L3FIuF3gfmgqfYTKh6nTIoxr
hlQHDS7zzAx+WpGiJKs8kroIRLzqVYscgRDtGB5OIA5LIonCiNtrWXj08gRxcMFptNYM85DoCKqX
6tRxp4EQ5PlS+XRKYzKP6C1Q7qh0bLbWZAXrNi6dlWA2xJjU5A7tGJxDdtsuwIwA0Ovj/MoCqn//
+XN19C8e7EB/aEbM2jIkoWCpk2jCj7vFBz/YAdka5pwRO0/lLfp6Z9+qnbXAa7Hyfc4nDOSjc+h1
KG7nuYlfPmuFyt8Sr2kQOUQZ20NpbcIp0A5+Fz+nA5e1bIZt0BrEiM1dRjegDRNk0XQoy+Q5T+uv
Cl/DzUhjWiClXtxrjAspHZtmD8IrO9mlDf6pth603Ay/NLZGaU+1MKUMFWfi1iLD8msvWpVtCx4u
rD5K8/8wdma7jWNbtv2VQr7zFPtNAnXOg/rOsix3Yb8QjrCTfU9uNl9/B6moysw4F5UFJARRUjhl
Wdzca605x6R9alIJPjE/eky0IN+77Km2RuqhiqI5up1J/mpCGs78KTe7YhroFyP+H97HCkZl+60L
u+vt6RETUaI4ABMLoRBSKeo9jqBb0lAjSFQOO28bgAYy/Wxv17r9CYoQpc7ed0kCL3Gk010EqImp
s4QyXY9rRTTuS9cDYCDTw2l00FJafcnVkzkJeIx8XkjRN9/yE5AluLd63O6sYFvySaxGmLSrKFb9
nZbFLwmZvGfaPdZSyUdvrZDBHHaSMVMXTfMDoFdSR4blIHY608d4UZM6vRSOcnGybjjQ1EEs0hXl
m44blCxVboK8Feubzd0NzwNtsZvoAU0W9A/2PotgIqkMpaXtZ3ty5zIh8phNAvLw6F9UTq7dmcqW
K0B+rm19b9EA3M/OB2a/BO7lW8VrTZiM6mGePsxeEMarse9yKk80f5nKHkiwM2xjhBnrsCnLVdX3
AI9zFEFGGKw734OqwUD91oopkRDtg0qcG8Q/3zwxJOsikD+RCJi5osgMIHUWxmuQ05EtFAduA06q
R2y4W7MaQW8ksPbmUYQKeivMfRS6Hc1LJbVeOyWNPoMEJYokjUYUzAlnu7GH3HTT8J2Hj4RVEr5x
faytwlr5JbsIq7ab03wTqOq7zkiELblNjReNcbMPDaR3oQf0KO/uBEpdFsCULKBZPqlG9qCtooql
T6NAKVs1P1tDsWH6lnC2pea966oXrp32w3xqebXJlTHr7mtvJSysYqL1psps+kJ+OW3UffoZJlNL
UzrsXc4IcAyF8+075qsKIXQGMC2unsaynVoSvp4muzqBjVSyXC8akD3H0SiMXVi59RqTK/wbarI9
eQf1gxKgXpkPtQLU5Ew5CfxAO4VN+kCOJtSHqrNf0AbsacbTBS4JX54sJTV1yFphPPhA/0pfzp9N
UfE7xWm75aOpK/deaGTu3VSJiS2vbem6fzrkD6Bs55/VpXlCk4i9bpfApM+lHR3Hqvx9/obmSK+Y
anS0xrIIu37ld0AXHONOyR/KymGm3xmNt48A9SeTVgfiYHWi59USRHDlAkA8D+swE2uDRp8Dq9XR
wRq4feBelKL+QVNmSzwlIDQ3EMeoaL/rtldvbrs1n+sXgafZirCe/BTJxL8yXN0opfHZWNDeItP4
b+FaHJunNmSgmVU6o2ZSRm3eNckzYWlAHYxC+PBmmhJxVGnRQsrkqchoyEL/sfa9nclNSpr7q+xT
grPj+Cmos+QRBDnWCdQPAW2+m3Qqilv/eLu8pBMhqe0glBsOBJBgikf4uUHN6TeUiWLsjY4ILy0u
83Ol4Rfzi55g8iJ57Lwm+K74EylJGhPez5GH0LBACI/6i6jYnGWuS5iVMIjlnTQNf9zMcob5MOvM
Z2VKKND8EkJwWExAW8d/anEyb8NScsU3W3sT6FxmRQSseyaPjzq5xjWg/BlB7jZoQiqHFQMqDXz8
JNPPQwV+uEOD2NBh2EVtHm6kjllpWpLcILWWWRgFa7LVYUYpVUGYCgB0c+8V5Qq+/khpMA2VWSuO
Rezl2xpr41tcErKb55s874mrDsJHTeTKlwEMvKbSXmiZibACoRW9/KlJpRCZrjCBjBARmDDJFOk7
AFsNzpqpRxOQfuIUGpeNApK1j1lnF2ZNttUTU3mG2fMQNaaGdiLLKfADFzRO7WMMEpm5pYy4hxyD
7FuamF6ghozASYi3JhHTfCq9t6KW6hemzs+eP/pZQTrMzrUulxmJcM/zPdLwKroZCK73ll52BMEy
Qmlt1qDKHIiUteWjaFgirCS+8FVVEEQypPV7+1tVuPqumewNgZ4+IHIY9jcdWYnKgjPeP4K4t7AV
6sP7GCMxVXvFhW3WinNrZxZdwKWOKZDrQaDu4dQoKxJV3wISHYql55TfHFE5JwEOsLIHSLZ2gd+U
/chmbjqZYhS7TsUfbfuckCaG3A0C9uICJgG9NXWDgDu9DApyhLNJpeWDdPFlRIL7dKRgM9zM93xD
JJuO4SlxwuO7tNv+rnSScOsFMfTxKGAkKqtHr0BvNtQaa7mSiAMgHH07JAY+64xBBS5a7SFPI+0h
1sHts9gZHqn2NTjYZc3VYh+65OPNC1DYi4+2srFnMt+/pq55J8b8h0omwj0xwSWC35jTJUP0HZvC
2zWt+diMkXJMAklop8MPVBM3/wZp7EduMu6GArMMYhFcQ4CCWwb0cCqEugMkUlLhhRc9sSRpdMnn
bDeVtvmhRrW16yljEQESJ6GwL4b+H6c/YunsINTF3zyvRXLTV/mhIHVwUVuWz/SHxkBjjR+t6oVo
7qJhFfc9JrcyMBd6DM5uXnwHB3ZJFlUXjdaaNKX+nChxtKoNRewZnqdEGKXmsgfJTjxIWzAKRwCy
Gg3X2tltNTzSgSbuFVWVnufAfqykuYQFCEagEfYaZYrxrIREF6bBN7B4hNl1RMdPvXIWeIqo7lHJ
vrpJTZRq01sTKX3aVtBSNshvVfxHP6njJ8hcnJgTbO629Nmt/jy3xMskAtzioaiYW+IE9i3hW281
tWz3bdg4L3Y8rFGID++2j8QScZuyV1oDShBZ2zn2wIvtO9VKB7F2ZP8UPJl8EOR2XFRfj1/TJHwp
0qh/G5sqgmcejY+mk9RrOYQbT7YHIS2SuUPj3UKZQhO6Cc6smMG59bSGAtbOt5lKPDwy/vas4Dh/
CmIEDgRAfOtbRF8qF7uV6o5nrhPXsi9pJeA+e0h9B3WwEHLbGlb4mMDYpnK404nuWg4uIVB+przN
svpbn2AoyPtluUUa3Kbpxhn6Mw3FdIMCnOi81sFOENUEmo19uezdRlxsXGDLZICwUBIkTSC0k9wZ
SmU+JNX4Of8t8v95vGNUBzwyZALgk/84I1eosY5h1JWvUutOhu19mE1mnhPPMc6qDoFP1WpCnS1E
jJkt6fDx7SB7fdK1kk0lae+iV8G9ZzArDNHofotIeiQKHZ6gaeNQ6OEGrM1Af1UCjRFOWNnBCfa8
0w/fLKhGUubdTjZNtC10HWYEurNzSycoKtJz2YfNujOBEwzTxcJIaZWiyybtLNT1fS/1jyDBjamX
nJ4oA7NvIAZGnLmvmtWYuOjJqOmsJnvx3RH8CO0rnDtZftWQLy/iRO8PMs9QjhVZfYq89CHy6uoy
1KDjRJvWKwUh7kopE2cdu711MCi8l33oYZyjeb6thCnWhVujb7DtV610qhPNkvrU6wVR3fg3Rex+
zc4VY7KvpH0dLvj6eEeQfh44zC0ws2SdW8ZwKSPjBQ1s8aAmoJt03f1hkXG683x0h3Mf5I+2iNSV
TaEqp9Eq6E/2xjbRSo1+JA0jRWbyHrDvNMdIUKoLv3h1QTlENLqA5hjPVK1iFzsm1dogEMfl6bib
W/J+hOg2ki+5TzlAeLB2SvLK3A9e3y2d3O43+ShZRidmAUyOdqk7Oa6dMLkogQjeiO4wu5hQOKX+
eSfO1iph0y+R0rT3AbxM6Jkt1R+iN3IcFxoNpIdoaN5cZ2pvuUg2fS9yTrddOWrXicoi8kVYmsay
Uq1uYzPG2PRBnjzW7FJdwz8XU4wsdvLiVI2jvpgPNVA1u5Hp9krsCQQpM+x5UxJO7+kIIskwbLcY
pKsn5vgMP1Mz/yI+fuBiv7z5cW5rkRmyzkUkSZ9kkqarArbDE+nyTyJm1IC05F04AZu6mC5NWSKa
kHHxOH80SODWCPL2rJ31g6QnBygneWF6ZzyPxgQ1li1fOCWcdDRNu2WxQvMMiOap5q+zFortbPB1
Q8LFHXwKyX81XXQ3s2WCksTbxSPg3Nggg1uJMkn7KrMelcbaJ7Xs70G7WY82ECjmzyoi6Zr4gQbz
wiXPTDQ2dIdV5vn7IQ2HC9t6sWqk5WJVakhn4Hq3FcJh0m9Dvq66dni4jc48CLYrPydYrElofqF6
qLbsPewN++5hPZssCFb4edg2Y/s8XmaWlZagnItG5g/BlIYW+aRxMR/DK5Sig8DDRl+DuNuTY5vp
cW56+IVPHckTy3TW9SJtKpdOGLIZnTq9iK0MQrUTeYwM0NGEWd7IETXtwHM3u59UveP39kAWerpA
jZMwAKt9gVnZjN4NJwDeNhifXHTvAP2sTJEbp5kq6pVgF6vRORsVnsMsG8CLa+lugJq3IQXJuSoq
5VthsTq2/j69VdU+yiPHsC3+h/nB7ILoQcV/g8BelessNRE+MXx6ud2LkC/Ny7umVzGB5DniyaSy
rzEb/huIYX4fCc7wFT2uEQIhqhets47M1iryycunPFfXHVpV4h/tccVqF34Wo4THW8ruIEj2pOnp
smDI/Jueu846bRjszl1qdpCr2+fTOibxitOVR4t8ZENcTQ695m0qraxfRoSge+ygNdtwS1+SFd6c
Ir1c25bvfVWlfi1U8eQXQ/lkusknAYzxB5aoz64vN3GndW+KnR64upmv0QCok1EjM/k+iJbAJFcw
ypMHaQQ0sQcXk07Tq9sst63H1oG1NdWeJN0n9xI1IFxaSO4a16wNOIbfuynMyg0qc+fWLikXUXrR
+xEhPxX2rWum+lnLlz00F0L15KtPNY488npDwzrtpTCcZBHYY/JCOc0nl2XVfVtq1U6PGtII2mql
sPF+LF2vOvhkmy7KScI3P+bLL5GT/ldb4kUtExNiV/TiYznDkVcar65OgK2qK9FJa6cYyTJOkYGG
UP5DZHsraxoK2aoz7G5rC6lk0d3MznGov7e4mI9+7vSL6WL9o+vevNZnYzeMOLaXVCgjkPAC7Uuq
Szq1Wqw/9oLufZyQwRw3NOFDonRAruAxUCdyDZUNwsXpsySU595Bq3KURR2s1bzT32UkFm2b5Fuq
YZT2ExZH2CQt9J4hd8Z8mcBOZuS+cR3SXF0anoz3fvUIcdp49nyoszEz6hUWJLGt/IiqPhzik+nw
u2qZaB/MqmOGZBZ3Y5IpK68AHbDQnGQ43O56DIvXtOuaJRofswqrT9RoBH2U2bYJEhM6M7Paac1U
9aHFNnIWbaGeS0b52w7mwen2AXYCUb+IEF7m6IRvziCLmOHKNsx1Md3MjJWOpAfV2Ll0Yva/CPBj
Xc3WN53jGAznVImRzbsAfP6YJTVMPIjNZJIzWZ7StgekyiYVsT+Du7a+pkZE5VQ47SIB/XS8vTMX
8bE3IEGa3TZ1MGbA/VW5cubmdaKScQEseNcFiVj4+KtPppn4u5hZ5u3eXAjhdqnZERf1Q+AE2lFn
c4nduwUvMTk73QyJVhAMU9uyOMy0IU8lyMX3yZuJtBS1RSlp5drk2oyB57+Ct0wXVEzWdw8hn8vV
9FkW3TeCpzDUZ75Yz22+ed2Rnl6vyl58Hy2sItJqrauRJ8nSiXOudaZxDiNVXao2E6TcwLSgIROq
cWE0S3csrkZq4LTXJoi7NygEarvGJ0HHzSH142YVpXW4TYyqpn8Y1yeSOuGGF0SyhrrmLfnhyrnG
Gszemiqf5sJRye30a7qTAZz6GuLmyDUpmx/561NKV91eM7+Y9hdjX2Lrco2M92jM7IsfJHQ0mYqv
kXHWLA+RtTVypT/hbUGaRRPqja8Utl/iiu5dJxL39MQKZhpCeSM3ls3YH6jo+Z4owEdHYu3k945C
5mlEm/HemjRRKPXrk6E52TNqwABSogzu8Ep5xybL3z3q5eN8E4U6jDj0QJAezb0MCsxbpWfuccLQ
i2zYuVdIFp5jQdhKY7PWK2Dl7ubDWKjfvB6O2Lqy2b7BE83ezMhDn4V8clAVb59MshEcmu1iiIhA
MrvOOBU6Yo+oMrtt0hIa4U6K/zqVL0mbuteqC6tVqtbOTsj2NRqL/hBrTkS7RFWvZFqRxErTXO/X
M7CSDmxy4AsZk25UgSGy0F/QqF23DfCkuZssBKmULZ5xvo/Eh9lIlsC/GXyBiyWUN4bxujRT+tHe
+2BIsmXRLBvLkubGVlbF7y4OufdB6bBsA2G92UxbW/MZ9tJQQ60mVsSclG/orn73Et5Ll3RXtSqS
ZdBh8sCGmSxz7GNlmD7304EieXh+gd9Z0e3eHy9Vi7a/N+qsX2G3Kl8xE6+iCWLiNrq9Tqo+2bdF
UtG+61a+Rh8Xp0BHVgEJ0sAt6IHbEPLTTLJC/9txaxbrxzrV9ec2vldat10JozEulRhgFgTjj3xQ
WS8KRb2IOK8PCtklm0hDpOMxGN71apcsYAeFLMAtVB+NtnRb3CVqME7oUH+dt2xyie2LXtVSlAsA
J8NdWKbRaxCCiTUYBTl6U6KNzQ+l68evBbHORAMRtTC/yiuz763nZNuiI9PEdAnL1qYLyHzTeP5T
wTfn6Mfy50OF0VyhI3rHxB2pMgPTf8CJEZ/m18eC8cDNG9YEfB1Jym0fwZ4u0dUAFdPJNM3i7mzb
lkSoI+U5dZhKsu+JV+b0GBvC965KgP5XPdFcWHuZj9O2i2n6MOJEd9iVVbeUNq4jMkPkY16j4dGt
mlOlrzaz9GO+aaZsUMfAMRil8bDJ2o/bxLELJJHlReN8ktli0kn+KiN0XnxU3VOJBnfRqXq4U3r0
Je50o3QGaEvLpx2DcyrO2DIUg3YfpobY6/Qk4T6i5ehaKd7jEdgUIQIvld73NHSltk5xYx/U0sN0
E7aTRk5EAt2fbR9h6NI1ajp3OR9i3YOrlQ46gSNutcmjZDz2CU1B1Mc5Qwy7flOKduTPEK3YAz/k
TtRd3Chjyh3SiSGsBWgyK1GlZ5gygRLN28va1IN1FMDAMxu9O833gvnQ5tKgy/SB7rl11YCDmX6y
bdxrXaoGRQw30ijGo10eHIY9y9LIqW1m9A+O6YcYv+u2CvwO6VeuvQ3yoo+28x5ZI5MX+6Eh+uNO
MN3HQIPxZ9FVcbCZH1SCKtgOCqLeuCgBPiM6L6toXKhukm10I+nBfNT5ITUHLMmJS7Vv3oWF1Fbo
95nqmMYUwTE5xQgefg3qhY4I7C1WHLHLwXsvw8KOgRC25riWWPlLkyWzSVP7msNN3gRVaRxqzxvu
bL3CLRgZ4ws5PB+6qShftcnfSND4teroh04XdMgzrMU47l/dHOBEl7r3fWtPIbHTMNt3YX/0Yt9g
111o0kZFD4ZwX0wohKixmLYySRmqgmqZMf9ZAf9Hjzf0zrogkdzoovowCOLoaBUNS1s2ySGshTqx
dtYxjYpHw6yzrV+49pJq7bsWxvgRWhpsTToYh7Ew68utM1To9kKOI6gIMiewv8GxaqZDiKfuSiS5
sW18QNS6Lssj7mY+vQYNPBZSdUeUn7qpcw3+eEiv2rPN7EJoYUhCBCw3M5bVR5hZe6vD79cywdrm
xABvh87v92iz7Is61OFSanb5SYSwVWUoy9zEPZGSQgJYH+Z7vHvOVs0G66g118kg/1ENqrca0Qwc
exUx1aCP+xp8zVGNGc+BzwrbArOF6JtH3ffvjczo37hKDZWDrnkqmhEWVge8hHjpHd+9Lw2dX3y6
1wjzRyq3WTLap8kI+KLnwTFoA4dMXt16pkXl5ziWcJJV9OQ8fZl0sEuzVmYbX7PDu1jTh70Ol2OB
HXbYaq3MF/MoGn2UceoQ0iz06Y8MCXLT9X5+3wPhC4PrTHxnTsbu25MrxQpLTAfSf5pvVASzOC8f
5wOBEw4Pj2Zu/HKaLqYkLYlcahs/1oeFORuaaX0zUkBFuv6z21anXmspqhdVZLzZVWi8VoWW7xTm
2lyJOTRowi9jy1WPUemd9LEQKGuRznJtJEWj3PvKQFvG/D5flEnKVE+lOmSLQRnam8CwlZOlELvy
wp48sbMVdhhK75ixBKiukx0IQHyJS9e87+VY7qRogJL7wlvO03slFtZRRChS5o9Mt+PwaNbByjX7
6yxbxKVenqrhfsbl498x7vK+PM5HFEZEGc7U+du+VhiVCVFs9O8GsMoY+uJ8MxvXbYkoF87ZW6ro
7/NUMpi0o4mC+YJ8Q4yShWFu26ylGztdlRNshXaSPlZk/NSjCiGPwNKNl7rndjDd0yCjaDc4Tr3P
NKVclbpkVE0XqSwL/1XaUKNCk0AvMG7OlXD69ex4Cg1/08qmuKuT8KKMvdhFigqK2aublTlT5gPN
5iJg57/fDmG8TAP3ziOnyz0TiYa8tTWQZQattb1taXJNPs6NbhLFnGXk1vLW6B5Hm19kDOmy09Xp
DLDjTIK2xP8+FPhkqIv5JWkTwg7OThEKr5NCfg792+muQ//35E03TNadrZHUL9L1mFyICOewa/rk
EcErr7WOujOL7xu9ptZIKv9Imw0/ljEqK+gMy8QBb9ZPZUaaQD7N4ZPSTaKn7ZBLek88ebkbGqXd
1iInMzLOLmFjZotCDOYO49Cz7UyDaaUJnjySfiMNIXKFGS0LGc8ObVKYC6OBKIE6YJpQt6O3gmRU
VEy90tp5vYnBhjBI1kHZ2wu/8wl8RxavNagKcW4hINLGXFvfkrU7824qAZRcLX6EjnL17cb70LwX
Cpk7ZD3Rp6U3H/iDo+dEhP6WwVK4ul3S3JG4XVmzzaopVH9wUl0CXJov/NxDM3b5Upaiek6GDk6D
WtlfJo5JgZ9uZL65yrgW4uFqhuo438hO/LwHNu6RFuO4zakTrDuH2NaTm1s0zt3QXWNOwQFSdPKl
5Quym8tdKy5M8ioIQuRj+R3PgXYx8zbC++WI42Abr5HuWydTBzlgjjrxJ2PnPczR1BGchUywBb19
LKgcaOdPaPv5BqGPt8Us2C3S3vv52PzEIBJMswgzlm3QvbPyoF8XZXaMs94/z8VuLlCwahYmW7LN
59lRr8fWQ5hgOJ6QNGXSvdSBZqKjdmkrurZxnO+prfU0wGGp1kEOaiDOSXnHV6u96knw1RC29kX1
usRRssqssce9iDUpslA0otzviD6crM5eaMXL+f9ptISr1QkYIP7v61YyPsmyUKAtIN/z1tpph4DU
qiR9zydXLLUA9pqs1o9l2sO2CFJAI2N6xF8ES3q+y0rG5Es9kPxo3ElYMfRi6tMsDyudbKAuMvs1
gEsi40RsEzYWDFO6pMDcVffrnlLGJD2pC+7nm1oPjjVe/iMDRiCg26bJNtiA6A+2hsJfKgHRjeVx
SMWmU1V5FkHbHEhspa9eyvMwPRRMeb8+q+aqGQ04yhUgEaU6laEcTvV0I9tkurHIlADNtu6toeJq
x4AhM60PU1PyRa5ytfVDks7UwGdiUo9cdBROqji189dQRfBLWXfRU1MeGcEx650aOmHceku1QpsV
0854hJmzCKdVBEOYf0Im8eEH6HHmoz8eV7Qe6p4mFkh0cMMVzlRuDQaRk0XsoPdl6KDQN//RR/0F
wrn4IbkTRDyCo9ziUpaSCXZp9DS9KsJ/mIVBFWE8kFfZyaBNSB+1rPqmVg8hbeMfPaCSpUOX/Kxm
I1AbznZDmrm+QOJXrHvXR4Yz/dWaaHAXEUm0IFxS6548Voam00hURyW5rGVOAtOMzY2I1QH2QxAm
7OKso6IsweMGwhhQbGivORqhRWEXmHzxf5HIWxKVqiEv8FsKDnukG1Myrzt2LmWgq2WrPjXyO61z
6mukMdjk+7+nbTtFs2qM/+mPPucua50XFqjMWhY8iC/KORPyjjGC99JT+8K89nok++Fm1og7Q3X1
E5oss8DQ7rJ9RsBy4fbfasv2VpqVf/qOUh7i2XRRxrT0hgx4lQNs2NWU9M5WlFPBgOKxFMFHqWnO
7UhTEWQ4WNNpkvFkHIT9HdKul/lovpFI5KwRCOl8JFKNaM1sClQK4WolSf9Q9OXvGq3rKCJKhzbI
69y0VQl+noKI7gIFQVjJjv+d/fCymILUU6XjJooC5AiKtig9tOhLsPxAJjP6lmbsMfglSt6E+H4I
hdVudGhn+rhlV5bwvbbMYyneOgMzzCqaEqYbq7PpS8JqkxHzBxYsJntphqJLtR7G0VH3pum+Yi1N
sMeRl83Ws7trnPQbunXngP8q3RjMWxd9L/2tPYUDkKhQXcamry6tVP8ObTij1v9KuhSuO6mWhAsx
V/0V11copNoaBXLNOKOJV0ySMeltDfYq59bA6dGSEVhQdugRvKiJHBMgWWXvAMpxkdWN3NWu9YbZ
ytgT1seg363RNDLs3sw7kz5NF3+DPNT+LTVh5qNqQqh0pW2oi39l+lWNQcBfDfM1l8J8dnWwoSY2
oIf5nu4T7oNY9NyUlUpzsVMJlg/HoxIX9bkWVLxVxD6wLoz6XE43g4Fkt2+EvrwymGKyqPnpFcHL
Dhrgmb8G8ToOiafDpBko1YRyVy8OvpqQ18dSQmKmRVcJ1hXS7+xi9WmGgoTHxkaTdFwcZ2UOlGJh
0AzLromfeAvV6bYUB1O0TRGsy77zvhq7xPaJVWdK5nX8frxikD4oZtDwHa78FbOS7FBMnQk/BDyl
GxXxJSl87uloflwKI9omosIqnWD0YazpHGbXvpDdzlBLEnNDaZGNk4fMz6tq2bGpW7dFGWz7KaWs
sMySzVCerBh/5UuQoO7F04todUPFhv7VYFaDV5Uq2SQnbuWmSXeqe/u+90kPIlqEcMKpyZgwcF+4
aXQh3sZ6rOnQrZoe+OR8LurnGRAVK5qFMA5+26wJ4pyMz93BoZdNqPkEB7VsMrFtmgznm0zIbrtq
M4DF2akymiZ2tMBElnyjYT2l00UQc9OJwBb6jJYtenox2VRXNcyDaxINfxcT9yvJ1IbjzcxMUzlX
cf25vzAuMeRm4N96pgFJe69IsEg+bvJFP1JJC/2l0Pz+UIH42sWxDefVty56Idnl2zaDPyC8zwKL
wRDVzt7WCQieXapqpdtMGA+ICDZzURckfnydjhIL8azMirexrDbmZPiKY4XWPUOhtWHH054NK9vf
nWbTafTnhYHf0YABAxFYt01bOL+gM1WRDB5nDsbBvMAKZjAhhWvqL6wm5deS6XfOThx6M7RNabN1
N6Q352o+qs6U+RL4y0oP8PtbhHPePOdqJ4Ndx4CJLGQmUxAniEVTqcZEu800R0B9UtDqRRtr8oan
ZR88WjV9JIYv1Xbq6VotLOhVkJC8XhHneWOVjKbV7Uz2cF5El7XVKGsqrVCfGHfsJEYazjAiOc2y
A1IiraMt/N0QdM1+vkBh58RgYWrNbqZCaVEbbIxZ5F1wFunj2N6lrc4keMIaWmbLbKjIa5om+UcY
qBkSPF5WYvI62434Tl0enkPbrs70az6bur0f8rS7xlS/a6JarANGh/G+abm24yR0lPERWk+MMRrP
U87HRqsA2dgI0RIRRvhotZKmRWA0O3r2T6INy/sAsyL6BRuNrOniM6WjYCyMENYUHGL0GvC0NiF2
9G8FgtMor5yPRMPK5tfIR9xVr+Xel8wV6qYqe3eG8tkzn41JekAmwkJrA37lqaEQwgjdq8XkTGFv
eDNUp215ZVO/7pzJET+gvvobmrfzK817+srZxC+SDSL42mm/YHbRYjltLsjx69zkqbXytxKzzr7u
Ya0aZMEuHWmEfIL+xiWz8Pes7w8q9vWjW2o5JGTE7G3W1Pe59LOD9HtnI+q4frJS/w7qzn7UtOI1
r2hdsdhoD0rNcCdhA0niJqExUogPu0/BZUVqttXMMLhUzItXAUNVqsQcVUZVUhLqTbiDRZTuGM0e
8WgMx/lbpBQdSQCYHA84bJdxqqVPmB4YTGbEhDuthc+dYIhK135PShLeZuPeiEZ3PyL1WXWNpryY
fX9HGDFL54gBrGBLcu0qlO1Ooo0fqdrynevi58oK1cWIoo4cmnaoIF+U6JGhA+w1i74E6bLeA9tM
76GtKEZVTTtXdYhCHRX5M0KlcOFWPYbLaf7KTX0gKYobLbdpSEr5lFCwXfqLOnrWsXJM4nCDApjY
dBh55vA3aVb/RgjnD06SBcg1oHa28W8YfLfqfDrraryMlKq5K/WwhlmgRuu4b8yHtq0/G5sJ6syv
cfHlA8hS9oY58lUdkfzhW+zUVc40Yu8bvENE8u/pmMTbWYg9KtkHugVxAfQdL7FUZdt5ifzPv6SF
1v/6L45/5MVQISdqfjn811Oe8t9/Tf/mf17z13/xr7vwR5XX+e/N//qq7Vd+/ki/6l9f9JefzP/9
57tbfTQffzlY415qhgfQH8P1q26TZn4XpJ5Or/y/PvkfX/NPeRqKr3/+9iPnbJl+GviL7LefT+0/
//mb5kCh/s8///yfT06/wD9/O391//H+9ZF8ZJ//9q++Purmn78pRHX9QwWKCkCGKadq6/C2u6/p
KdLY/uGqKtHBpsWXwpwCWkHSNAH/yjD/YThcbzm5nTn9iH9V5wh+ec5S/8HATiUPySYAglxb57f/
foOX20Xt9pf7/8fAsur89eJHNIMmXAtuvSG4yru/5jO0g45Ix06s725eBXhZa+VcNvadGtY1UfCK
f1Q0PKN5l0RPDmkeK7wSYltOh8LKtT21AT4QrKtP7ADDq43ffX5yvkmt5lNWFu3O+fUxdZg3lT7z
YQUf/URMOmGe07PzTeN+kLWjX+cDJbZs+DVKSMY7dVtthIxZpgUcOQwLvi0/M88tyEGr71qJ2qSg
wodrIjPo4Jm+0xPIK1R2ykKi8/vkvJcKyuAKAdBCbYOfLx0jqaMq3btWylAjNMVTkEVcYaCirW+H
rd/gN0UpMR/2rkzvfN38zPXYebLcZNxUviXo+U+9DNGDQZ3bGvPx3PX404MWDNo687CVTu0QBXfd
isyjVL0nLJyAZi2g8sUi3N7uzsfkTQ8nR095hznZKb+8JAoorFcO/tusdba1nm5D8I6vIPnqrWco
8a43RP5i6/7JqZLge48/isTJSqdIL8UdtczIdIQnzCDCA9BXr47XA1MpKgBTIh9e2tg9zC9IRjhQ
wlde/h9h57HcONZl3Vf5o+eIgDeDf0LvRJGi/AQhZVbCAxfePH0vXFZXdtUX0TVhAKBSKYkw556z
99q0DNPH2EXn1E0NvzE4rluG1P5IUGmyQB1BRt3vt4nwgec3ae21qB5MFLJ/1CVctdzu62d9CuF/
GUF8rKJWf9A8EuyUDppAU1nXAATV+X9dm3+e+v8vb7NLgQ2g/v//Zf6dkM4g3EXd4cK0tyyyBv4j
zYaGgdcrpdF92j6h5SLu13UbqHu1zMxdPLrN0pmD5XK//5G0cb2VrIeBVIdFjG54kWl1fgln6hZn
VD8ZzmPQQkiBO1kjoCN91As79xAnvXiL4CXqbW9czShpnic9WcUtfFKdyfiicmwcYGQuz/besVn2
hUE0R5wy2h1mwT4M2Ic+R4yySvsK7LlbgmiFELDpgJCnQFKoN5s+eZxHsgysNy6mh0/DasHRTmNz
FkkEJC/91zDGv5fI/O08i6AZw9JMx3XU/6hXyqkJzCwch0/MI8a5qNUbthH9pTNpJ8aBu4UrhKXB
ZGpoqBRyiTp5Gx5JhHvMzmiqtPZk99oPKX+zanJUw7puV3dLrjCbK1pMc/ebtRCmrn7qjHQ8WqH2
FEjkUKSSXojmQF9Y3CPomifKc6fpb9rgJwR5WjB7tXxI/mURbv59De56hmbb3KItw1S5R5Jj8/c1
eI9bC1Wxnn11xNisslAJVsGMlc9GmDI0Ed5N33E2BX07kDYYaIgAurkWBukufcdhah5p81wDJCZE
54kJcrs5XqTiU75AiU0ikV1oqvrkFyGtjLz0o1B7UByQ3leq7loP8AgBUFsFUc3j9MS4lsle6d8G
mtoENZfVqhrz8kBy8Tfalepr3mDEd98oYnpuk+Ge+BGsW+yBrQn0qIQfpww3VS5A/+/LjOfYf/zJ
WNe5PNh45DmkOf0zrLIa2xBPZ2t82SHWnr62nnsAoZtO64p1Pu+ixcfMQ/WblpT4CM60WdqEV95B
OAcjHz5iEb/J+LdUITGegeJJSur+OgQ0p9tNDQEx5FFlu9StqmxVkGOyyZ/NNtYB72m/EkwWJ+nK
b9CLYvj1f3lmxQk7I/zVwA7XTK0SgArMcXoHQjuneblK9VWWFuYvR7c+sAqgoU98aESFNT6GlT9t
+5D618xcfCKN8drRMKdgi76bOSDNLxquQWHA3a8nzd5S1ZNKWF3DuYGK8k5fOnMDdRTE8hY451eD
aVcntZwyJIPKQlOhr8A6UY5T4Pd3ZAstuHQ5TY5xitRiemn1Yo1iK/zgaSd2qQ+11u/8NfHNyi5L
uvBa2YQNJqRt3jxCQqcRXY5jK48sfi1CdztF2Zat9umEziUrBlZIbr2pbGf4QqxEMFybao8J+Vyu
x4y/BcpycDOvhREWggpuff+5EWq1sPJIeUq8irYg4ZtqCrPDiZz7xl9H5g1SMdTe+lnZ8afL4ONF
Uxg2tiGOzQw/5yERr7FsDYcsLVZuOxuk5tZwS8NzR9jZvnCU/IRt8xX+H+eIr6XOyokg3+Q6nFpd
K4+eNDrQ3l460VBuha+i/yFWsFqCYCm3sEDiPTFAygbGHRIdeEvVHHwgqRt0+tydXJB2Fh53EGQv
VhGWJz7TcseYqDwNf22pKpM2NWquntVnJxMK/3EAzHdfsc1egr4IvaWO229bkKeXFe50Kwa7e+Lk
OUhLT1v1HT6DKuMs509txp19rCbuIl2d9HsjqMb3zny1fEbbYWhtO+7/2cplGcsKz4cExpDP1cHk
O6o1HQULo20rDOtiMz1fuTX6wsGfiwi7sZ4RqllgIhojDVdRQ59hjmensf5nRrvZecnW8MM3eTxx
IrED/GXsvajGPUJinj269BFFnG2ItsSEr07JtCbHSVnlPURgfYqfo8Qvjzni5FXk1NqtLrJPvHZL
KxztcEEIF+jf/9mqp/DPY6ZVr90GcUBL6btmNoVNkKyh2+h7P9A4ja9hzjJQGtkkNKlUSI2OXPVs
zgglG3UDvhDX2MuvQL7jrb28dygnuke1zuwwA+8Q+Wtfs2FmzZ2Q1mjVZT17JCQjsq+Z9ACQ6JQb
CryaOd6EvXFw4uaUV/3K0mPz4R7g59NnGW2y2gneGC6RlY8XSgtk286UoQ+ZdyNHgbOW4a8QrQ1K
s9JPmY4oxoi+iDwrXvssZH48KR3BKKOycJhkfGCzXDhmec5m85+ZqsOK+IjoKNK8gyhenke03/cP
r6/Iworm+ToxaPwOSkUMugbX0OWBZG/HVieUdkRwVGLMgnlB2tykzcrvWbQbqDVws6B8s7ARYGXG
JeHrffpkJfk1mx/SdVH2xFAF2mGIM/8RgSkwoGHJbeqXUnvJp9njn+2j1N5lRNGs7hE60GHFNuvo
iSulZ7wVBm0vToP8JHcrEihHXyG2W4iGJfqIId32jQvdIYsOud6dvDD19nGJujG0DP1hKoSyDpMk
ferq3FhqIgCTnbPml/Glpg1vOW01sC1ZmV9cytEV6ilra2puwaXauWfRRNHzgNkya4M3JdP07ChB
WZxI4mwr4kuWKA2pgegcHeXoVCmqpzEuD+MwFkzadAOOAtP2hVbjo1UxFD3IRlxcokPHQXVILY50
0LZ8W62PZq6bTInEEjJJ+ZHRFN/5QoCEpZG+CIbU390BaphIx6XQi9VIINsusdSSDISYOPl5+ZE2
68ZCoDaNwW0IyOutLOFs6fLrH0O9D2YXnR53PhP5geGq+EPBG7Q1POr5IMcu1E7lTcrTqxwge1JU
7Y1mqrmCwbCVqrsAo2bO1XWUPb7J6si/M3VCk9sgW7aTnf1QMIdWUcyVWFCntg2F+VAXVzDpCK3N
0XYo5qxgWJhkNJIPmEVbMTgC7BsaMgrfarzoxUcijPxnEdUTobRJe1PMSMMUVz6oJEtj7oBB9ruY
62YZCVNbdU+sxiMNJuscAxR7bkDjk03CclL31OyZacQnpzYDQZOxb+V0yGzmyD1WDSFJWU3zFpnk
713onobf7kinVmXyBzmjFNc0GsCWQrO6GNGgLYTuvLo5iJmgicwtGtVqx8Auetaz6of0dKpM403g
lbIDmHUM1doojv7Xbj/vxsiVF27WBFc3Nv5omca8THAe14RbsE4wB/guTm8mD01ELJvEzjSVAW9Q
cmfkvl13i3suX2cVczOM7i8Ds2ltY2NjAEPa8pSH4x7QZfBmVuYfDhqgcxGl+qnWzE8pAZpqFwlh
Be9JyoLkSzyz8vupTzZtpVWLOyNJNV1tJUw1u1Oms0kQgz5nlPOI1Qb65+D7bO0jdjCsf9KtqMDM
uZWzzc0wX9KszXdToaIZByvxXITpezNLMWJV+bLhHjwnQbXk7wdTxfa5+zvZs8RgekJZTkOmXoUa
NNcYwobrJp9B1qg3O52sve2YXOWgeD/b7oN5K+EoeqGsJlVjyZ3aPyxfQWpup+Vt4MaBK4p8YniN
4y2lVl3IL1EH81C0Y/auwhNa57bzmXckBt7NGPqoPdWi8I7/2E1pXxuZbZbfKE+eWDsMFzIAxovS
D+c8yp2jPCRfCiP+suPmyTdjfSetYR04rpUyVTQRytxYT0VTwuE1kMz0w3jSEKk+xV37kYAEuCqe
r62F8JVt1U9YTa0eRnhszSjatEMoMeVv/EGfsnkgYjToqOlE9RiwfedspDEx7nWzSU334oFYvKuX
7WwyHzJB9PyQg1Xs4rw9E2pwq+e8WjDg8Qqphs3zHJ640Kce16yPlIjHUSA6fe0lKZyjMoUMbgUO
3js/3RV+NMu850kmsQqobOZvpZIskPNZ1J1ZrhHZ8KCnDGo3pkNeK/0ffxd43QBzYFKW+fwNcjc4
j8hef/aRwnNy6n8qhXffGP/niHzLHWnUdPxnjQNBzRiqcqWPVrofjenosE590kMvfyrd6MFvTOPN
sZov+StgvHQXZmfla1+gaFdbTHQxJmIeeeopmU2VmV/jSrAG/XnIrXKtKE7yWBVggyRRu3HgjvKT
BgesXr8URSk2nClMy7X5ltoCILJDq341s+6qUHQzQBmCG0uibqFpLYz04c0QWOFRCiKzHJyb8Jz4
wZ5dQ0zG94PWYhYJNecS51W1lltIw5WlTryUfHBMWTwd8gnZiCj9cSe6iWyW3g0efr80rNdR2Bfn
tPZbOF9m99YoAsK9L46xmZHv5ZWkDQv3w+IjWFcZWP97RaA6ZfdFZtkKcqH/kScgkO5EZsdGNe6l
9ChamlibmJFZPMN7eU53kXINmK6HVl9e7qeTOzTJt846emnFfnzOW+eP+0lEoOkO+yx3AVJJVvI6
KFM130UdcnlbZWrZMXcwdV3RdphUpj8LlbboGNXNbTk3SrFm4Tn6SOMEtmMUOs81AYJgj7hv+hbK
BJNzYmrSn1JeKFGVMLfslWd0Ymn7eUYAL4LuAWb1Oi6FimGk6NYslFjiBo3CaWyGCCDzwxQK61qo
Q3JUECRzsqr0sLq1One7/AYWWU4QXgBO+GdtM8Xyi592XMBAFmKLDjk+QfhOHl3f47yZx6sp0FVW
5knETWXKCeucr6DRLVPgpsl3PwNfIhVmYxJX5GTWdNAAJlfq3gJJvdO+kS4xog2zYpum2DZHni4P
k8o6SS5OZEWG2PE0X/NHJ4EEYMQthjIekujDoHInRrdoJVxbM4aT04V76IBeM8fdrYUVFddQd7pn
sCLoO53RO+h+hgTZsAcAZChmorSZOwNBtcdwFq+KUtM3foWj0Ssj+zFUfGcfuGKmLTHivH8GpA95
i8kdvAe9GDsaD/30UdgRgF245Dzjul3LjA8XghscKVDH9zTa9KwDGfObr6WpViuttOojtV34nBft
ZQhcHXLVCPRcTjJzDaXtlIJsf1Ecs34IfDc8i596ZLDI9husblb9VFmJc+pz5doyDH+6YyD65hbH
kZbxd8qbWzYxfnJMVV+rmadc6rrTGY7yNFuDxf3VqgbXXeL15MxMk9/si7KqjujhwaFYaoWTocMG
O28VmY9SJkEYqcCa+3QgC9CsW90XSPery4Itg/RYMdZBm1jHEm35Q6bCGMJu21KfaZAVZ8IHE/Cn
xARLI+FN8hAT4mLNQn/cJHEXbNywydcTOZk8BghntmNPfXfSajvSUhg7TSWFiDwQrWL+PZ9Yk+m1
EJi11wpyPjJktX/wcaPcpsImRsLDiKlx0llgbx6SAIRGmZEg2gSsgjQtEWQaWtEmmNcJmlstTYX8
37VicNX2zJD1gIQTrIUXSwTj5f6mQajFNimHve4m4iovcz6z+94InvnB88RPrWPKNsQxmSp2QjKs
Vz3BWbc20FabY95BVAzU995Vg6NQyxwkEiPuxlZKPOV8YqEzhRdNRNc6c+stlKRpoY+6dS6ViMBy
p9FqKpTpZM2aB02Z6IfKzQQZ9a5UL2aEIEzekAfCH7Xc++En0GCTkiIduqG1akgpXfjc8TaR4ifJ
4v4J8s/JSZwLaJNHYQHJwHSMB03Py5fa12MCwxkIY33VGr2Ef2xV5LWP4tkezQyx22AeI0KoT1HB
2ZbE8NRFZLsrv5q34sA8abo6YC5sq1nWEDwbdYY7ro6Un2lAdLwFUrnrMTCAmnlRrfQF9xz05y41
H/w4nvZ61kzAgr3g0QMriftIM1+0MhQLDKFiNxJ+sx93hGL5BNLUdKId3XgEVYbvOQugWqUFLRBK
/4F0hlXbNPY+ZXG/Y0Tbr6Qu31R4yufJgpEySGzDpguf8IxKp+j7vqC9f/jIX8yLVarW3gUPhEfC
gzo3+d2V2BDMCoP/ZBow9dNYO2bZkIJ2S4aLrY8FHMm+fOWELhZOkYU/1Gba5oWIwkUejKDUwvGP
Krc+k7AY3pGedcvCMZunsOK+obVe/oA3ZNwPeCh21jhyRoVZvU0MQjXS+f5bRh5hHWqekzAhhsds
fkPqXhBp8wZBco9QJPtHJ9f+9sb8L7pc/fNf7Cqrpp3XtxkaDpgAqR27K8a87SnlTnjGahSsUKPo
30O/11la/iAWs1lqztg8alZfHI0EDIgq+A0GboUV1+QP18AelxBjWRmzkjhQNpne0vCDxHBOoeWu
9Dq2PwqsC7GFN9KAeRQzN3krEhGts9yLHwo7sMkahu6fmZH1MgJapIfyQm0ymyWjeXmPNDzXnYMS
xMqrUkQVqPG4oT3Kl2l85gZ9o+8hQnjVKmZxrVKonPgOTx2U84NvRFhGDPPsp5F5thAuPFhOkCGi
6axmyz2pPyatueJz7jZjQIrrZmTsdohAiS74DcMX2mrxOo6m5kwbNNxXOvnhsVqVZ8906OgQzZxh
oD/UGJ0JgPGBa5TT3i4i/bmK1Ws18+wF331Ze07LfTbUz6kdJku1x2+tFG16yrPugPA829lZpjT7
CorcWpUXPefKIbDL8FxWBh2ofoAWm0Yk3ShqsnLH3sVmlyYrr2HkuPAt+2cRjvUhT/zw1Dflt5r3
w5OR3PE35XQaWGo8m112mUKW9DgysG0TQftlTggO+wzsWEKfXh+wzNf+d0iGm9yI2ZDlcd0I+0XT
oF+mNdJozGAxCMZn8nLSTeue0CaohDeZwT2UbBpye3cvcvs8Txn1RMBTI9ukJ6tWHwNWqaRRPij8
op1dDO3Gnnd5eq+RWWSvmEX0Q9XgdZRfFmvOW0IZTuAtrrZKV6rz0DHp6GElfGiBT8lI7tCJJnX0
HMFy9kKhffjMeXD0TQfmSNpG3gYqFgVrZd4tEwpQ1+SZIF0BbVIShtn3J6YApCS3mRpu42qADGl0
eAZmRV88mlfpVi9apAQ9NoqFmdbGmfK9vaHJOiFXc9+VVC23aZyqc/yt+85n+KQZFgpi7KyPmoZA
Xx53jV6sra5Mtz2rncxJlKvadNOD4DqrMsu/ykNFGbcQVTyAu0PjX+UbqPFUHg/lwourYE1zy7k2
XuJcAed2ixL4HNkRHJNvmJpPizixHuSeEYuJh9yHY7bavtUwDkubrCJCcib6cRX1s3sfdJy+uQ8+
7uXz/bzstYAAJ5xPUKE08zxmOsuDqGBxFYBVW0q7C/lq7wmCE2jrjJtNFrJLM0R305sKnYm0qhA2
NRXlXKXsndGn3+6j41swlKq3kw46KNfRpYNS/mwsWmfSrTG/yM/ANUhsDCfWP+OtsOmZcStkuVde
OmHuzDxtfqjFGPKXMmoreRBR9jSmLhEbImZBNNmpBl2D/Xgc82MNGvj3Ib11S1rntr0pvNa7mRGu
UyN7DuaX3AopE4wpODF1UVgX2v7BLauforfir3nDDKv7RmD+4kxIfzavnjDUPxyrw3YT1iN1aVUv
gcUdBSfvS1kLrGOUHcQvrO4PZi3osrUrnK9pHINt0lciW3V290l4OHwmdINHnLbvoNDhsZS2HW0K
Z45MJODgiabql0sgGdRYQD/iGU8u+dYmQ9sa1Lbc6nXdPPSK+cJav1yCf7Nu9ITbPYaLYCmHXjn6
71Ue1mTgGhgSVn1K3NXo5yvQmf1KrkBH1XKXXmXXB7lr9Xul90HgBd6vQNc2cgN7/H0DkjfqUcS3
OfX2CY4FPFmz/7C6Tj2KOUojzTz7MpWf8q0OeHBkC/coVcKdFR3QsVXY7udRrh33mD7bnKXJPF6W
iuIyoI5AhOA9ugE3tFJrDyKyPFQPHBqTQpyiFA23GSQ7HfbwEltf8ORAmF20bjN9DYJcqgr450WD
onpKLYy9DmOHXwmeGU1Jb9x5dK54TAdzKAp5VdqOiVmxDKbmMM0LqbnVVCqN8ZE7aO0wtVb7Qe+N
B7Uhj62JV0TH1E+qodRPBCi1u2R0sUjNu3jpHHmTVwBAbdrATs8Ch2U3l7n8GNNOKEW8bJJRbY5E
BHLWGCoYv7xsN11dDSe/sxEcMxXYBeqQPfoGCS6KwC5kNvmp9ZV3mrxBdp20hnRVjf4U1YtdjCwM
EnNtg8+ol02WXBl9orAI0aW2LWPHplOMTZ9ju7IdlqXyxWk6/wxwyVoQC6tvNKezWC/C7doBsabr
idaEVbeCkoSZwBPL6OTJ1soNeAcXDhaHzFof9pNvkK9nP8mzTJ55dtldaNphwNZb1m54/jZUUMjH
RUnQNhEgb+UziCvjbWpdh0zMwV+GdSxINXOKm1uEziLyguzbiDVW16bxS8vCbWgcOjd24RgEMad8
Dp9qvjMQrLoz1YAqts+bA7Qi/UVLUKbrENQtazj4NqRJK/R/Soe8NMffH1d1noyMSr1nV44ts0hb
5HRoL1bXV6e+zKtVF5Yk/KhFfDDsRhirIEOU0bYxDzLUfgI4t5i7sySWpcdEA0KkOAR3OHZPt0qk
2ONbVo8PhlGrD/rs8RpC0JlpUzMQddwYzryrxz9onsVP9pjsWj2iWi39waUg574PGt46uvKbpRXG
QAdq9mEm0sueEIxTc9OIsFndtSaZ3SxxYpkX0Gb1ws9EsM2rMjugj43Jx/MuIwKiixJn1qJP7PpN
buW916z4B9N5wFaqO/Z3Y5XFiunrZRxKKEpyQkztB501gcshe1mKbm3tKAxXvaHwiTG/C5f1QC5i
hreVtutrDksRAzRbQUDgkhJXmHs9cdbrqwdclEePRT9ZJ2/1VODB34oJykAGFdVKSv8sX6pKU3f/
Mo83Zy3pb3mzxyLd8jyUhybdM0RY1j+0prO3uLWIsvtKxDyxmdFRdSTCY6M164FAk0Pm6q90ALKP
vG4PMi1wPgIO1sNkpWGXanDRBM1gHG2gbTCYbRVhAq35NI4C7rRtBawkA3a4GeDjZg3mZwK5qOb8
g+5m9U2OWBmEgboUCFAR4/0YU3gF0sctX+5x3E6cbz2PmHh3UlfQ0ZsHaayWdupEEd0emOYP6ZqL
e7KJ6uwcTbSLGUyKV+47R2N2s7tGm9MQDYgPTYYXpWBeMziGMWNWjQv81mQJIK/Y6lFs3o9p5AVs
3UEIzt3c3oZJoezJhs6OdejZiHZ4qBG/k+/unZPZP0F7QX74geBZMgC/KXQMUKCwaTIoirc0M/sX
i8n8oqgWCh/DMb4xky8s1cr2qj1GhzY2Fk1UVt+BNwzLqkj9R5eGO3lRjXIrXC0/ObmZbTt3HDfS
blTp2/vFq9Cg+qCu3uc68YjzRtTYzh+9Xe9hWUc/Y61exylR41CyqPPIrQdlPHU3r/fKdWdNI12x
BPWtZfcPaUV+muJMLLo9AkUAWRgrMSccOXX4JOgJJyAvvsc8YAlbY05yMwZezD62Lj/m2XJqdWFu
uqIbX6BX5td2SIn3qEb4/dXrzDp/SX3TPGGcLxbSqEgm7q+YvIXTMLnt4zR6tIFJHRXcFh+rynqC
RNf9y8nv/vPcp6DS6PppnmfyCHesf6h3bFTcQkPf8wVF4g4Q8h2wjVaOPeQ3TwhhymetfcyCrpem
gm/pcJVe0MndqnmvycL+VW7VXDxLBwbM3s/qBlN2D0WW3os+KARzSNthNDEcCl1y9ig0v7mtGCjX
Te1G2B1rYdDwp2xU/mhUxdhZocE1kTITISqy3klcoRV+16p2rvu3aPD5BNGDcR6ZKAVVH8bIUAkc
t0RfUoMr2VJRIdvqJyty0+OfBOI0PAiJiUg9fywIqzAYIWCPW2ATAvAagYd2Muuo6o2yGHLhHu7A
93k3qgKXZaiO4ECL144Ymbl2ulmCmq7MhWZF2rkJKmdhI6lfqSAfQYABAgS/VcxyBbRfdfVQuM9h
wSpOQrscc2bSOWRCpTU10b/c2dBP/+PWpiNawdCKzoiAYYPP+O/iLBUUckpYW/2FKTuvP+Kg1kjM
IgFcpQJMXJf0dRNnoM5s6pDMMzP5Aojpzy25Syza/eFk5v1GGsHtPAwg++slIY8uwNq8mQCra6m6
utc3Aa3YtVoZGs3Jzj3KLe+vrd5Voh3RSs2ijZlV5z16vWXLSpA5RjI3lzDCLCnkfmRufzF7V7Ag
FlxMeYPINNKj4E2tun7TZG23QdwTvOk99KGYIod1O+8WkfEsYuO9bXBR3B9VvsJ6qU3NR6llSqb2
KyaKYU2sIWv/OVImhrWJy0N58xOEouMA8j+LkvgDddFCfgEKn3ztVF53oD6xF37S0HOfi4oM1b6V
xe7TX3tJYTjM7Kkg/WwVm/hk/pJ6/BZ9qJPzSvfB/Zi1IKiRytcu9H/5NskdIWOpvbQ2t6iGLsJP
F/JSHFpznfsJTJ1adjuA95148hIs1nblYgjErZyNMEUpMI7ITaFo4yIGWupuYlAflKKwrOCd3YSN
f6Skujzd79r3GSwWy01Fo7rBOXLTpe92ztuaKeDtVGD6QikAhOiJOMXq4CC1tbifl+lpoi8k+vBU
zJZYhG3qY0OHcJGEqO4GCMBbsKUY193mD37rXzQ/2xdfEf7aDlTn6Dm6exrdUBCRMDqvoaq9JRqk
jPvQxRwg/hHXG6+B5lVXods3XVTBQtupRtG+K2o/YmpP0BMgNKVrrdR8bv6wcLu2f4x4jFMlc+pI
3YCAoLaIGag/ZrUyrKrYTTC7BoivuRe33CYvHvwruUf3SRxZPSO3GsOVAxH/RDdeu9hOTqjMbMPI
FZUPNi7zp2aE26sFCJVCu/WWXcXvw6oQ2x0jM8Ofp3xV09+CpllYCrneth7nz54yhGcDnVA4rzLN
+VDc1CvUwtGaS8PgyYO1bCMzLeVLWmPP74Hvo5R8sqboV2QQuBfS8TjABQcHbafKStNC/zW1cWGi
TNvd+1msWwFqGZAbNJUE8RoX6rIXWnjfmuZj6fyuqzQEC//96+qpAb9pUvFpNILRpr2AtI9eyL1a
1UNUP8lD1tDczBrGnHwvq+bAudLXj6KMohc71EgEEJOyk7vcoZp1HGMlTPG4yNrBCWJ/DXTgz1R5
fADe2neUZiOZNfLd37taBRaH2AdKiMpYSZCw1ibupa6meJ+5hVj8PuZDVz87TCiizHIu8sXoTXCl
5Xgs2ux0J4bnRB8tEpNyb4jV7tapDplefhkvy9A2topil0tZURVjWx0RrZ9lySUPyRed2etqCuBE
EDMWIDlJw3eWDDo0HYPuNsqjId3oVmO8WD4xu3J3gm8HUxgb1ui1jLE7JXa3tvLORI2Pykn2rYoL
2W3E9FYql8p9VHSN9qYMUQTXpDETn6OEGJlv6sjSNw4Kq0M7GfFj2KfekqFbjDZSE1voh9wiJp0O
SFUVJq79Y0fsoZcfuAXDF5rjdy1H7IH/aC+I1AdkWrGy5fvtcYjX8KCr5kkN0Q8PSMHQYjHiQJkP
OCVicJomPd9XkO7F6sC/Jnjjrp0BUqp2/bPcg4Tfn6sJHmrdUG7W+PSJuw7DgSt43qJ9pDGFaJzy
W9OZCslrjzEPJf9k2sd6vjCnedeZd72ESyViFeNM2puS6OJt6FC5RGEenqPSrw9JhmErzfgKCx7W
6veHlPUgjaya/9FAuYUgbmSoqqulsnpX4q6+yqcCE/XqepQy2sSEUmSjTduZ4wRzPUyi7f1k7axq
HcVeuLVy1XiR7/aiBX8ZGO/yJi1fAL9FZuNd5Y4TW3viB+AFz7OXgsFUQ0/9xasUxKMuAeUWChU7
INZ7ciLEM4R7b+Vv7kOzX9dxEW/lo6X2wemM66Qr/a1Ukqu5yo0zi1EXDcajOcXhQqokI6q9daYS
zR4IcZRwlrIeqx20I4ZrWJtvrZJm+7Ct8bnZn+GsvS3b5qNyHRL3orhc+AqOjaH07Hco6jcRY7Er
yVTnKtN/ZhSD6E70nW8U/VLxqx+DjHWtRmfErtiBSZuH3cKdAb2orqmoQ+S7Lr/u7Z9bgxVtaxsG
OKnRDCVGg0Dwv39xXQFsRr6zj3UMtYEOkEUGA6CY4YKgfF8rtJVWgx22+4ahwi4uteRqM41GaunV
n/enCBX/Fdvsm/wEWg9cO7mu5an3ffupDPsD6rK1hqb+rTKoe4lf7M6Y4cJDWOTDdmJche8N3P+I
jGrp5kHyEVXts2eZnMZYzqn0lF9lF75XIPz3BLdpG9WeDKygykgOPBNo8hYeskyEdPyT+sBNtnyI
kq6nNZ/bzxpDQEAUqf9NvunZzfL6Lqmgrkv2nhgWRUVL2W01rt8MQp8wMbqkCnDTAmLHgmCgPFyR
HetttTiDYOg0xbkoxoTnl5luomTER0hfZl06KboTyq7wQW0xqHBBAEUZykxHm2sgDZ1VexFz9lVU
he2BjlD+nBM6FyhAEnEuYl0fsxQMVxxeVF2UJ1RP4MVar7mXJ7JiUQhfXhaWfaI0EvvCTtK92lXl
sfbaL2I5xzWVi741RmFcKfpRLOtYBVwCRypRemuFP/BaukwMwt/6hdYBWZrDICKbJ7Az2vUTEeWf
hJHR3/E6IFlpD8J0Pm42w6Et6VdhVOhXis6tvzerBy4IbgagLWI7d28lEWJS0hYLu900EwwT6R1W
w0o7lDkNcTf1j7/txGMmmmU46O4qQ0q4HMwk2YF6V5+gYbXXOn5LbEXNlqbI4ZRZIWxKLTUIIgDa
pZOlvTYHbzwGaac+KsGULY2574tcd+kHRf5ieuNz02Xk3s1+4iIyzdXQ5qQNF2PwoRHaFSX4ojPI
APJHtkMisuzGaA6pb3f7EUr9PlXaZe+L4ibH1LXZLWkW2dRws5AJrIe9ZmXgPrC2XcqU8ilpvUe5
ZU30aNwOzqsBSX45oOHzcss6AoWzj+38IndB5JHc4Y3ocOdjimi+w7JvaWN5dX0LJvK5Axg6C1or
1m20yojUZGUvb+OBjh0dbcLcu5xLYY3dunbajbyZTT4ft3zXcMmrFArCWKP9b+rOZLl1Jcuyv5If
kAhD30xyQIA9RUpUrwnsqrnoe8AdwNfnAu/LqBdhVmVWw5zokZKunkQC7sfP2Xvt6tvJWuUiYNY9
xpq3H3qjfmMe5O60FjcCWE6ewgdb1WoM1zQW1kuRfdw+zQEoO5IUofvd8o9kXrGxEhdyGEYnQljG
Zk5e5C1YYM7klk5I+RxZNIUr2bYft0dRNHV+HGripBpALe1pevhz9uNZm2VkdAE3P+Au6gMSPazr
7RGJJtZVDfMe5mbVUXMBqpuaRcGIn2rfVUDnqLvkEZs2rIxymC6GGUcgA/mrbxygksKxgmKntGn7
OY0eQ6Uk/m68hG6Qu2jV01quxxi8BpJ2y++j+v6PDE7kNF1yaw5XRgkFl8ZV9jTH6ghYP6yu2Ydl
EOd903NYkf2JISC6lsqsgM5CzDNW2XbW0vlljNUIgaIkqPl2PEdAQ8eKDJWDuujZaegx4NGroz1i
4AuMktNv3xAON7UYNhoOK65UPhiI7wD7ZJs5qyffWhz7TpIOJ3Uq97cD+k16a+QKuPbBBs0svHk7
C1CFNxXsLQrr9qinr+5zYhj3UvTIR8Nk3kRKW77mZnO66S2HKO3gsOjOvopIoPm3b1vkX/EA769p
2q1Y/D/9GJPU4LD9drifr6hEFDb6R8tFb1VUYbwdYkeyRDDhuV2Yt6cRJJ4AIduis5lChgmzSX4D
ocQgo+MhC4jetk+3D3MBBBXuvrHS8zDZjB5HedWaLPKH5nZfZvS3BBbGJxKD+jvFrT87pyQOu1ky
F9suP90+eJaWn5zlw+3R7XPGJLeiIBvHiyp5iiExYuQMxZ9HsXX0EKUwdnUtKIkEzUzmGP8JxhC1
fkWG4Dx7WaQHegzR3c1hjywS4tJy6zsv7d+RLtN/LFExT433rFZOfTZI/Hgw8vKROxOM15SGu7br
Lf7hJeohLcbEowJgsL7rFjSytvhpVG1hnhVANWTTOMHt5vJwYKRpCHO93cUFrGTZes+3Beyfz4ye
8ARINvYjl/YHeZPi1SbhLej6ZCCrAfmc9FzEkPN5mvKZAVRWdcEQ6a/5n7q6k451GFGknGmc7oD9
CICA5H4wBTHPvXu0NJp3miqmvWzLB0vr8p3qNUgus+Uucocx3HrllrI2f6p09SCXfc9Ar7UZS7Xd
uoWOQK+Kt/NYV6s+zLW7GL/szgSWsjUaZhMkTmxv2VWJZeD+VC6qgJPgCnywdoxS//bX3p72HVnz
amK99FYaPQOCRe2eqe+FlQkmDCxwfwaA0F/G+0iFiUTA3313uw9dpqKooMdvrILWX619Pfy2bP4a
YfSwBHodyXw0oo8rq/VQKSFvLxFIUaLnh1s/sUiWxAVCNjq18U6GNyXXaWo/b9MRay4mitYyWsUM
Pv9G9IfyuoMap99Z7NsP00wybRTb5VpvyApJIBcFij1FPkcW+jeQ+95pHvbnzFCqgAQwj/a4Ob80
WR4YidTetRBhV+ikysZRZvUdp9jaGXK0TzGdh0ETT9GU/C5CzFsoJYYnw8YNMpsmCJDli3XiPY5e
PPtpLuM/b0xKYoCtGipqeIJ+QrRuflcpxVbVLI+Zvlf6+txNpzjSrOdE02jRyOi96PR+Z2rCWN+e
dnP6UdpT+sBSFO9Y1j68FJuC0yTd0R6q6IwVZICo2+rvyPZ2SKo4x/f9exa28UsnkOCyHD9wFWIY
4V7wLSsc32s1v8ZGRUUoh63m1eK3V7YfqQQAiBXwktkiu0f98X2jiHGnAJQya21rL0leFvE7DU0s
etmIbln+4kcxIvRvBr7j9pQ4ufZiC/3PsxseDOfKX9+Bot87hK5Ntn1bFPemWQSMZSJkZzk5QW5D
kUzgkXllWzavdUGSgzn093+eGTnpI6HLDAAO4DqMRnAWsCvWLZXLoTFa96EljZHDWik+PTd7NTut
f3Im1d7ZHe0R9Of9hsaBucbGyLUUGfM3YCt/gWtEqwbPW1iZ6Vc506uwWjN+ady5DiwGfxSH02tW
m8mZ2CgXFgUn/vSWpuZlc3KKFATcnv4C30V7477UfJPUmwdWB2WjOOynOvrSY+rU7iauB30FR8XY
c3QaVli9km84JwxIWuy4TIAD5OwNxKoZA5LduoGgKtA9rbgAg8FbNJBT54pJvd4+OAX6dBpczU4i
FL0KYjserIrdAyl63moKqwvMwsb03EtVdwOHwTgJnOVzty/wPgN77OMTVsXt//mpAj/AOiPCdn37
HNpm9aowirBQ/lzaThz7RB/OEpHlbhIMDP8A4cJmPMylxI3eks3nzra97YxTReAIAcPx3Z8H6f88
4EtynPUvYiH2SRtu9Vxv7m/OkdpgV23rOdzddoE0iZNdqGvEqVEm3pb7sWqGwEvtYX/zlVC7XRqv
MAPXKjLiYt3i/raDK+Pwq7LycN81+MLyuqGBVnrqaZAV6rVWopfnGcyqYkNHnlDuJXdWb9gHW3p8
S4ZDLkMKpNvnY17MWNcZnquMplqt3t9KAHNssXdayK9yW3LYyTY3NqqrQElEskChvaBSBX6lSiav
GPydR424YAhbDFOYzEz3pDVs57L+qYXQHrRJq+5Kmfd+uXjKSjwqof57dLgnazi9T+DKNrEjkrei
4MBXJF0Z3J72CAt8I2liWNOecnAgcu7aBMO/k1/+THLNGGtnZI77m+gpwzdwJysl299+m7IE2X0b
TdHzF+vZccXO9qoP+L+cvNSippJg3GB2Xvr9zwdzNVyitO/BDfzSePyvX/2Xb7t9afmeeeG/mIXR
n2l3JLtOJwL5th+VBLvuqAenwJ75G03YS7spFfeIFNoPGeKmteJOe+xDm3DaoVbu6KMle0IgG2wI
WrnBLohABTF886Brzq8yS3SG+ZMX3JD2FGU/LeLDe4Fy7t4ytN+3tyWDshLc6Pfw7ot3HOzLm1Um
1CpAGLddzS/RVVV1uj2qSC/8vz+6fR8q53JNTXZP3GhzaEfLIYnWjTb60GSPXjuBOHNq/QMB7F3E
UfcCb4SeG6OUWO+nZ7vOsx242XkLlV++cOLEDWwOnxpT65WZmRxkYzM+LT5WnGiR3WTbLhu9N8E+
Wrrl/CuTVOdtgpXTcPXyKskaWsk8IeWTYC5AoIhrGckPV4w3+cFjqVzTYgjfIzyAaWYPn16GgoHO
XHeH584O4sXZ20ddF5RjH7/nYXzXLm3xWoDfXT4zznFH/mQ0ngtNA8CNt2orQhokgnCrtQFkFD9c
qp1KyyBDhyPjljwA4njDCVMTI9FXzx5+YK3JHzX8Fd4aFK4YIFC1/QdrDTzDKHGvTQrq1J3QJIDE
Ms8kmJhnJclQdaEB3+dz9Dh3kj3AGb8Iq7N4E8P2bpQKkK1IIZdLSLmHvNPtczvCyCbS7Z9pas06
aTj4ls0hbvzbqNTuAEcxLaZsKCTb1yLBSjwFk4IYdoacOL2jagmMce4DIEYkZnp0Lm5JO7CoDNIv
PCZNuSDFvF/0EX/EukpqyzdkRhiZaWcg19J8OWY04OmYXUImw4nDOL/vUQoLPUoeIm9Kd7BLdvLm
djFTlpcbfK6p5Hgn6+zdzat+46ZOPlOrgbwn7IUQ77oRw1pXzBZPiTXed45QLn+OBS4jF9xOkPr/
dCoidckoKuDeTVDg52UoyXCr4M7w6oOt5G80SwjJVZuElMlmR2pAeG710DRWRT/CXK84Ps82uVjL
F0yjoQfXkRQ8l2YSdDBbLmk4lnvLS6pdXuOwqfpjpy/ODt5kpFwxO0hUXoD8Y8zQJSykKR+cBzxV
SJ10/U8qzj+fCUPnWrwdb+jgkwtWNPW0GfFy7GKEiDoqdvi20iRxhJTOdhT9Xxji2a76IMGL94nJ
sF0ZU6/6fVUx0SfT6zEti/kBzYYvltykrjk4A1mVbaH/Nd4OqzdQOiPigYo/wB2utxgfVsDy0OZk
OzLhqV/LWulXDICw0hIaSI/gJpi6uZNvPuXbh4lYkdOiWnPp1yETqpS//ga1BfFCc+oTIDuvRByh
t3C8epeadfFMZ+uW+J31va809XABt0u/zHa//t9zV2OZqv5dUKK7iKmQlGia57ie5fyboKSIBy9j
fKZ/uxrFhKONdyQ5qt8eD8xsctZOg3BfE/eMxNw3oXBdprPmrBUNB2SXBIohlX3CafMtabC1Ypx9
VCyZ3xsi+zXSTHij4PJlY7/r1jKQcyio+o7QlSn5+weZG9nm9of9BZL6CxHzb1yrf3v6X9v/PXQq
ht9/e+MW+tW/0KlWQ0uT59d/bH511d/xVLd/9gdPpf8DVYSpqigksNdYqu79D51Ksf5hUbgvugnT
scnJWbhRf+GpNOsfdDeBVmmk3zIa9ADt/EWn8viBmqZ6Ns1hg9m8avz/wKlMsH//cqlZDpoNjTWE
q0zVdcN1FtTI169rUkYQfrT/hH0hlCzT/cHyvnCPDrSnGQjZBWGWfe2KjdGSZU1BQ2BnhTy7X2eD
pj27vUemNvI6Whe0Y8rYjoKGmh4J8p1nJ+EeS+lRajpGyGSAA2h23ybSIcsoVMbJLenbjl76kQLQ
1hPC9RsPp5nT3n76YWiNT90rnH3T0TIYOl0LImt4Ja4BxxbFkU/XXa6EFyn3o4hJyetpjKkmGiMs
0xNGIt8ynF3RNoIovJIMK+uRLv4R7IeGY4iVsWrjHKh58pQZuB+0HIiKTbTKyinLzh+NJbkjpP1Z
TOFxngDkKNO5ftJqojuQLPgTs53VGMpiJ/oIQ0ru0Qjx8DxgUudXgek9WuOWRj8sDXfTzNLbudhM
1PjVRHGOZK76lYb5S2LzV9oCLzLWmZhoYIqpu6go5aEZw/pOL8Nrild0pHt9Tir0fSKz872dvdSa
6WsiYd4WJziqc0aNXRYWfq24HrEvyjEE2hfYYUv/DxIdhzjjPMhRHt3CXs3qZN/RQvcHZ4KND6bG
G7ItTbcNQnNvm9vOXs009ESVYKLYtQF1+p0dc4AlCX5QwquHDASZL5BQdbxLFgdfIZmez0hqNRs5
aVp3G3uQYhsj7j5lTvnD3GIBFxruTg17Mify2t7J6LftTurGsYedrsZPNfDKsp8OUcyLkSh42fQu
f2W4Nwdtt0NgClUxHNd6r88rlHifLJ13Pdz+GrVD1KAV17gcfPh/DBdgKiSp9Y3l/tRri+vGMZ6G
SU22llF/4nyadqmA7jqlOHMbRdxn+JCDqGfUWrYlXdBQMCIy+3qTSu93WAOrcQ0/8uoOTzVX0IR7
GKF5rUMEa72g4ZA/t/a67OLuEIdP0N5GlPs1TfSYgAhcAsT9mlnha+aQvdnNiirc8lUWZV6J8sXR
i53V7apFcgDNIH6o+vluzJX1xDBtlbEArOy+fTOQ0Pl1kb/XRViuqtj98siuWU3R+DykTrmKa/c1
VZWTJiYb/kVMRU/jwCrLX6XXFXvmngdmTPU6pQd1iWuxISDht042JPc9GASZg1apu4ZUDufKn4rh
LTaYGzExKrAvIGsPwW+5Fb+3kQa2zADEGzEmoPwq9Q5ZgqY9qXg2HdoZWzgjbPdh6g+TsQZ6ox4i
PD3MVap35A7vssjLoC/j55mm72oeybIWFmFT+Zg/4lFAAB2qr2Qqncw6+xlEaq6duftFmP04Dxhd
5mNvNDGpUI2B4a95FQqI905m6qqrDATzEFbI3WwhhiHDL5wuCjpaJSV9HW/G8QWgessZ4n5kfA1p
P2RslQ8mt1LUbhJmlnCix3UUMjQr0rjf9hWZx1W07dgpCRJRXsukIleqeGqdUKy9blsVuX64fegs
W1mjlHrvO++lzp1wOcaTpGSmPTlsU0yQD95xt7GD3vEIaxZRTt+9Qvcko4e5sNQDeBfJhZaTRNlP
OzIKnhoW7QB83GaSw68hJJgxGbxXxUW+ksWUAZ26JZVbrrWkwH433Q99k54GY+p2Xgb63dbkAXtc
pFcHQy8oXrparG6f7UPnjvAqopRtQmnj6QTtxD0YlnQPVep2B2jQHIwlscLG7DOJpjoES5328sAE
xiWLU+LaGvLmIJKhOVh6H21MpXjr2zhe9VPJb9QSV9VkJVV8VPeHgTeptixyeJw+XRHh84rBPt2P
sHcHt8x4DThPGYZ9TwkzIFhAUuZRdxNPNuMAq9TtqPOT2777HhCS1LnHy1IZhLPo8lMCjvKRhQwr
ffSTWf1F/+ildLqL1U3NoTHr5pCSTaHaiO2Y4REZ5mYrLF/W2nOdrw5w1dogrolk7MH0W4QM224o
P9jWgAvUojkVWemtUUFiSS7Sn7KKCUjxrflBRVEaTANAc7ODIVpMW1yTpzoK1ZWo09+lVwDlMNvh
UDHJOFRmCYagDJ9jFCmkTRRiHZr9CZnifjQia585T9hoknVl0JV1bJXorQkDRtn+TqMBrzTnqb3n
VG1ApLukQu/luu/KH9t26qMUM/0oCxet/Y5DKAIoOwDf7+oGqQyIx7ZrAnMo3B3iYA3ztWQl1ftA
TVEgidH4kq2tosvPLxMTncU3vXizQ8+nITcXPQPcNPvJdIukeUs/6OV0VdzsMIPlx4lPhNNo4mjs
YJkIBITbskP1ImaWzMJ9NcjM8zMdbkvLdBUzSt1eAGIOK23UAeJE3KwxwBarIciznfMEQH1vMKRM
ozVwTt+F7cB4NNLFZTJg5PeucS+to1Ui8rNAvQ54BMJu/Jg6ACgJIAnKnKcirD5GRqdZjfTTnuVK
GiebcZU/xf1edpVDHGYGNbrtia5W94arjuh35mOmLxs4QK6Z4M6c8qRX3J3iTWf0o7RZo9DXJlNZ
0R8pjox1v2Y1fMznRqLZTurVbGQVGPSGJZ8Wbk+nxxstbdt07UfC2SawM1kw0qu2RRGPfoe7dK2k
870Y43ln2Yv8yvhoKq/ybQdoM1dOo0hyJ9z33sCLISqwaS5J6IqdkMPAbcyUraCJQaQIZ3d0ZIiQ
7Kadt7GIv3KvtlemE8cbxplkgiG1c5WVUb2N4STXWTNt5h7EFxkWm1gaD3aVF2sTviWtEJg6ZYv7
KRPOKc/Kc20pJ9rl23AMC3I8h3el1F4KAZZmlCka68WPhgj5XNjQEggKYhw+K9ssKn5x5WxxW53m
Dq+bw/06tM8SFbQW6xs6+wv9CA0vRz+0Ao+FZb3NhQZTjHBKtXFtX9TEQYlJOysFlClakYiex4Op
kArWEq0Dt4C+VL+c3dvuu7HGI1qFFR7Jx8ohEgfPgmVUp1FuycMC6mxtJR3s1cTUnVa0paxqzWDb
mK7uEohAk0UGE6+g3hCSrFtGs8L6GZMK+YTsJvZDVfM21mAOO1c0+HMNW1+pbffojE4Oj4RyoJXT
yS56Y9mRwTSO6uKGr/ptOkGK8LS2Jwam7NYlUIC+Hr+aCjuQ5hafgyY3o00azSzBK6s5Gz+caY8t
XCJNJYgREpx9brN0XKcdg0IK9Aseh3dtamOSsYqr2VTRTpnxXLVTRS272JWMxlw3OnVuB/3vbKsi
27mt9WX1YXVyoSumGM/vQqRjaFGQYexDG15DFauIPviQUCU5Rsm0WLBYYONCu4AkYygN0rSRD5CL
FB31ZpoPKBCr81QZ5VljELQfTMdXzKdqSF4MJgr3KRGK0NkdTcfiR/bllLwr2bC8YcY9GdvPyB61
XQMYekU+fLfWwqhcax4t3pHNPGuMjTG3VyOnMcmp4hjbiXtmwX6bWRy3bY0mu0v9imlwYJiGs/Z6
Wz20EcgGSRfoQtG0qXIH4HJmMR031qTYTIehQuY9odMhen121kTwkO1B498n5oS7Vxm6A6E1LVyI
Al2DUCg9aGbo865hHQg8Da9hGPVBCe7gYJfz6IOzN1YiEeyvJMPoghVgnjYerlDYSSHSiHy4tzyT
GAnQgCZ1hiK0y9IdkXXETJ51pt55lf5dLuTSok9AX+l+jIOSGNQeUFMnN6EntlpsE4oTIkjoXrOp
YUKga5ycYhpWir7HxwHTjS4EBUcBWyVst3FF4TfuPC8/ZDHckjEhOrCX6Ufodvk64ZeAcUkD1+VJ
WjLM6hhnDtSapQGsomjX9PlVoBaNFigtc9gxw4tCn8JHN9ZzCpJvCMIWAWzkT1P6bVvm4xiSqIfc
byViqmh30tbVqF9NwTwYCI7PJHrx57CIZ4qB+FPdiSE6MohE5kvC20o4vDPEY8c2SQBV7zxapEyg
bNEDwGRXs+DubjNTXzGb9ySNfKXzGQAzsqb224iWASOiuj2p48dEGfcF/dTD1BTJCikmaaLSWuO8
ex4Y/m9QYu3hg+h+ajpHOj+rXMUTokVBH4uHjJ4YTLmI2L9G5CvPFXtMyp9ZEpLEkuXApqziovHO
xXZxbR0iN2ZTf9QL9UPCzvfMyvEn/G0KterygpU7lSFIPM73icCFtiSur6xmN3Kf2LjcVuPgMl1S
PGJ3o1McWgC5yn2jevfpTKlDfxUI65klzACeRsnVNBG3cnhh+JoFVlq9TipItgnPa0v17lMkHASb
HQNo2qAdSF1OKNsZap/jllc9d+nXKpOvq6EfItHi5sYBnc/DdaBK0RN9jdaYlLCemCyDl2TismI8
rABIao/1NN7g+L5k7+yYIQ8KOLp2em5I7KFJ/RbL6MdzQhhJIWybcu0BXPXZH+RRtM9CjJ9Mqp4B
WqyVnpKiU6MH1qirwtmIjQtfKdkjbV13lJXGmgLgJJxFYQZ8ix+YH0fzZ4boDpGDamT6VDIab0An
2Hf1VqzsvLpTQ09d4+O7Wo3LJZq9EB8iTtM03yWOdoxpmgaTqD5V6Pvl/Jk5xqPtGcW2yin3zTdF
S17NaCDHjExWzWOSOm3UFIaiQiYzwZFT6utDfGY1fOyBQGYtCYq1/WvgLOhpz4ZsvrEDwZ43xk2X
JVhNovM8MTcdPTrXfZIf5hGNpzrS/pjNZ8edPoh6o69RRWtP2Gu0eY+OHA4s3b+nMTlbrrpLe+Mr
rtPnkbNL2eskM0B48kmH4MWKKhhs83zxlpmkmj/alvdNemCxNeaeOOe22IwDdj8VJxiA78TH6fBI
noVJ25op6lVDQb8uJDZhq/hQzerMMP4gfvIxJfPiqJom/QPJUHUa74Uyf7BSs2y7YIY1HG11BXxG
Y7t3lPEIYrJk0AaJYmQ3J84DXHazIqNCWTVtfZcVqbLCa4FDYU4eEuCMkVndORK4kTfpu04hEU3y
i6IWwetmwqLTBWk1YCj17EDX6Z0ll6Z7HJ7MCvN+k0xwwGkieG742IaMEEPmwWsW3qNVX0pwB/TN
vrQpu0ti4tjVXifbWLuaSJy8SDvm0qT8JaR9hf1wr87Da6uEXE85zR34zm5rf+jEzKbhsCuV6fcY
Jc9wd/ZaS1j3cppfuSryan5D25qqbdiEgWqP1xjatW+4oeMDsTiGRER7hArwZpxhlSdYfQJDRI9T
qSY7qc7M5cZtpjbGZRq/iMs2iKztEZ3/5oqujz2p5NZAbpg4zJgSdpmL/BnT7g5xmg12hO2ztczn
wRMc60ZxVzEaAhBSaCtGKvkrWtlqShIClLVogzdf3UAQAWvnpm+y8AA/tCgUc6StNjCLZwZihQ/h
ZADkY72hcGbs36diZWpMiUgKQQjAZqcjQyDpl5ThqUvu5sm597TkIVbblQs/e2fqD2Yl7PMwkk0c
CaNFCzpcephgiIA5yc+8U6PRXqsOvQ8ICtK1nZes/NKE3MHI3Q5NhzlouAuZ0zNNSo1NBfJJNjOj
JkjoqzgEQTy0Jh4x44fkKiJFTdcgGexHSK1Yqy6tJ4pj2HFnO4zPBKceWwcBtwRLgnmQrpQVNcdR
o8vAARkV5robm8emHT77OSTR3uh/t0uOWO2cE7VY8tCS19kcNqk7XaFg3/dae6l6/bfOubUoOTXp
WAq3ilRqtNJrJ5NfZSSf8aoetWG5J6zB8AUTVcqNlYcZO9HVH/AuL3akH3vymkIGieu6rx41m2oX
V/TVVd+Q75mbOvICnQyiXdVgzjTK5lKWLcVR3m6UhOOC2cpwZ+fdwTA09ISTXPgPHE2LepHqVlV0
WeDsvjlZ5qdaXRE9U+uOXXksFbiSdVo6tBA9635Oou6g9Xm+6SNP55ppEax20KOEgi4/53/pulH6
hKzXCjiRnht4XD5xsd8EO9ckuDNKi9nra6Xel5pafmLaWTntCFo1440rO1p1kaP6g1tdwb/H+xKX
+3ZYWD9d/EOD8aSR+DKXn4sBqh8YV0yafU0ZNpk2xFHv9zyMRwUxbux28Ldi777y1A18kRK09ZEe
zCMy7aCQVnLyoumQ12iLOYCr6GCHqP2tSeQ1TVv5XjiMgeVo35WmXbypMteaZWa+PgLx8RKWHK1d
D87srZrRTag+v5jMf4wuK91Ax7aKFXYaXT4gEM72tXJ17WMZap9Ob1H7q4LYIg9LvMwgXjku0Z62
uJazhzw+6wLGeDWxUv3eMgbotZzUGe4zYErpENgAL2f1oVRrmLOFAeUiH98rhJTnJhPayh1oHw66
rHdcnhfYaqR0Fgc1PBUutGYECZuUsHB84tGe36JBKgawpxKWbyAh3fU55Zs+TVwYeUOTjX2g9yaT
O9XT9nlkJaB/cxdwc+NrI1GPaof9O0lalbzOTufwEocLlJf6hc7VXIN/0ZPsFeRS4oMR5jDS0T2U
eJ1GgDReHF1mkoHYiNqtNhFOmOgQcdrh6JRev+Xc0dFDJxHStTEz2bhbNkbYLM0+oFoqSjdL86u4
Zkc0KOLFqDowBwQvpYzvG2wkfgjmdJXU2Y7292+TEb6NeKwLsV9lhFfTvbgguCLsDtj41ijMcaO4
fXdnR/Me1dh2LPgxWoHntHOCOPWVNou2hRrd6bMQW9eUF8XKQNDAxGKmkaD9gfeghfR0ohBsQb50
zeapBj0FNmdOITNgCVl3vB8rVfZ4XwblOvVhusWsmh89MRC6GRbUP03rcUMbn3NlPqWeol000Yy8
SMPGkm0ccP+4dIyamp5S9YS08pcwU/fiYk4MGpypdygR46OLzmWFJvqLXrp5NWiWkLBOIIFrRC9j
7b0PibOKN2CX6qtjc3tbcdL6MxGjvurxQhMiEe1qRCI7oGtQi+mWg/Oh4a1kD6OwpgcsM3th5b/C
PHrrdW9+8WzUWspaJiL5cF2wqcguQQy67m+z7WISEriSyVTbF8k0Byapm2vdYFsq8h+Cx7WDZpp6
YNk0cAZ326ZD8uPqA4xfNXsfWlcG3Gg1U3m6eW3zGGJV37qx12961673tODmVTXXpIxzSQ1iIphX
nx8sdZjo3E3dlhMjZ/vS+klKiVttgj6WqR3fXoYh1Kf2DRNheai6pDyEZmVtwSZsC7h70NPLGLHt
TKmKDLc6mHrh7EIaNbaOchVGmB2EeaFRnJUad64KlmMUCp3wpFvRpmrXUwO/QDQ9C8gQQDau/NBs
1I3bPCq13W5qk8OiQOy7jgJ35qs5VydxHJW+snV6ANmkfeiD8hG5KhSOJWrZrmlaMX1wHLl3rWk7
mMVloUFhiGolb1uOi6WNdmnbvcAcOJL3WGsZk4jKAGBC6T4ix9EiR6wJEgOEs+QL2uZ3bI9vnUKI
bgnqDWnkCC2g5lxTMiIw0FpYSXQYc4ew5eKp6ExikEbUvjnHsWujDr/kRBIxhHcADrBqbLoJsTOq
6E4RhQ90YYXFDgnawwkmVb24al8frO2SdRzkJug55gUsAklYrBGfqHhM1ISXiRYMvaIdDmE4gAO3
M+BzP7PHMIABmK1KY5Rr6GflKomq9qET7+YwT+9eR4Ai3Ugx1+cwNrJdw8rZNkN6kYSVioUuk1vm
qevt3ymDxbKTi3EY/erUaqyGi0nRaeu9rrkPGk09pnzVrq1Nwy+d5YwZzusMW0EgEcfT6h22zdSz
yVTZOS7LN6yUGLY86zl0BYDJQv7g1JRbfHawuWwT2XmmB8KtN+Ucu1sJwxR4rRPMYfcOH4UVYHGy
J/AwTSVAGvobawta26yic7r0voljXCd4PeGC9pUfG80de1Hp41lGxg5UFF4k41Hbax+kMTgwyFrm
dUhKpXcHXE7Z08J4GGZPQEfIqkNiTVmg5ghAlMbkRE29s+wl2zyxzW1Um6s5dZuDmhufxbIihKAc
nTr1wMYzP5yj6GxFaftg9HGPep+2lJFrgSOct5Z1xh8Q5kf4mgiJ/K3ZxNSSqwNJoVgZll0Hc9+J
YOi05wj3IGSi7myFdDtkasWrYqo0n0PjF/idBw0XdTAXOsf0qQ9wYbaocKABZprYRkK7Dui4By1F
4YuJP04aWgDjWF84SabmcshlRyiWODGMw5u+oTkqJ4GiR6PClQzmMuspz6Oa3xSCOA5C6XulhPvQ
wUhPCTSMMipFKyICWPDfmJ4jaqIfseuZIpH5Bdy+E1+hRiJyOJO+FxtfqclZk3P+jxW7EzeypwVe
iSMtweqzFioAqcqI7m3Nye5YTu8QI8WgMdmWJknzJ6bYW1GofMW9vuzcfX5MaFbVI9VbRGlLg5y4
AFfBzyyHb6ovJgkYxlZJMR96GO+0MFQ7ULo0sObGeOxntpTUnckMyIf/pu7MdiRV0mz9Kv0C1AED
DJBa5wJ89vCY5xsUkRHBaMzz05+PrFafvXe3dqkvWyqlVKqsTE8PMPuHtb71RHQokRZLSDe+ZNcg
0C6EzD6TidBvs9D8Wla6lcwc7wRlNQBhzLy8wWKXQBjovvluY9aGU7RTrLQOGIp+xY0CbCe9rV22
zZG4UuJTun2dme3npAoOTGfoHtluPVboEXxpchv0cbk+t3zHlgkbeJjtByuGmB/Dh+fZUWt3kJGY
intvTE5zFbdBE07D1lmxQAVyVR8XOONRHWljNDPn7nnDty6h5CNoqqtmfQoSNY5MLy3yoNdf+joJ
d64Xfk024RmCGsiqmWyaZvMJl+IjI8CGSHcR2APtlg18sqADIRbC2uW6ezBFRbRB/tIZt2L2xp1d
tZR2Ohmo+QB2hQAuRuezMW45m+agHd6JE8ILUNFP5rTERGlTXXZOxWojpqfM8igQKUeHiLIRw7g8
4CzyAicOP6oEgbLsbWTfzB8Jlbfvlqrvfcguoa87ZFIw6kNr08XlzvDMz6G2m1ObjpR0uLZZ0nyP
2fLamXoaAGz9qaZQMk0iJb3u+02vNI3dxw77ZYaAeyBIotQ9v6iL4cpO9RfcKe59iosQut3w0thk
7RLkJcMZ60ir9vwYRJs99uW8xpjcIdn7MbM1gzNveaEddp0T77MF+KJzouQyqmm+b+ym3JHlRJcz
JpCGGPqYsGh8dwJYuAzwD8ErkM5pX3WlIq9rst8EG5IKp/amGquZApqdmzNSNEKCzV9tV1zGpcKZ
bTPpHDGWLEm+ot8W7zrjrkH+RkNfUHkmhn7EkSbOaaleOp28vZm7bhubIXDS7rpYzBytOEF5VTGd
Bs4lDXjMqYb1LI2pODjsG/fxVJ0dHT8MoCnZneYvAQvpZHtafKjNeGckZn6sIyIsAIVthAsQcDWd
lx2RCh21uE/t2tOCIWIuvOyniIdVhtrfdejXI+gSDB1dto0zpgAUEsCI1d6BaRuYPeM9r40XwPas
z8G3jlvTYT8ukCn0a4PeDsxh0ySLjxP42I2DnC9Y2qV9YYPA02m+NUmMfYIsVdIiKXIb1R26wikR
d8wRRpPxZq664QZ8HespnXujaNFdx21FqyPcJTCdYtl7mBscY9m7hJOGHt+LmOqNxirIx7gGoFsw
u9Dlr7qd4ssATykGNyAd76p27ZdVyAtfj0GrjeBlM2FKD5IWSd5o6Nx0rCq3loleRtOxtkRM4ROS
Awb7RPzkWsGe+hwdBuy5emsoURyiTj7osbYOSbkoWg0LXtXxbLqqQnnI5kI574stJtTFzE/glMW7
qrwdnCx9+P0LSckrkE/e2lFrbZY4vdJVZ12B3ThLPSWKdMm/Bgxix5rvGZjB1N2J3JY7W8d/bWYG
6P0xYx3ZXmdZc+rSGI4KVv2ARZuxM0aLvQZr3q5Y2jMG8H2fxnogFE4Q4dT5XarXw3XdesRz1Nml
JMY0hj0T1Kk17kECZMfOYhPnvaOnDHfQ5ioWlrG6+/2LRp4rdbGJgPqM8J4ZFbkptgH9wUG2Lgo0
+rqW1Luw10hehRkVyDFkzIsYGu+DeUQlUm0TbKV7BK37vEcXZMKo8/DNPCSmqulfox4DVk92kamq
+0jptJyDuovk+JgBa9nMSaQFamqyB2vQ70cEszszm3xM8M8G0UnMWJimmYRyXMskv3KpxGTHrePk
Q/+EcGZbps1bAmDknE92tUEFfHIyeE2ILq6laot9WQJB7HgWmtXfCxoS9FbR2fulIrbIY+Co4+A5
6COrXYtQcproHjGPNlwbtRndaSNiYhcZxl4YA5EkydUAR4wJkfcL8Hp7sjHkMHyp2VEBhuGepH/C
no/8CovjbWkQJ0QCAWbYwuUA1qo7y3D2dtrL63RpzCBz22HPg7Pcs81wgtZ0aL49XxlWhdIXSczC
0iEgoZxUjWnnGtm8VXlqbiHNf1Z8oKu+X6xLnIv7Abj+jaOV52kG3yQSw9phjLwPgaAGMJDpFjJz
vse7oB1z7OMkad1O2NpuatC3S6VjR4oM0u6ViwxoTR0mnm9Lzi8DgjzBlSa5H1NPMR6Y5LSJ5Nbm
u+l7klOZ6nuFsWsdYCyFLee1eshYiTJ1qqL6IXbL5qmpb+uhOSWShFpmwm+T0RK30yRADVgoHx3C
3/WMtfpQsFEHNIW01dYOTkZ8DzkaZWB62b0FXmiDcFtuUdx2pZtdONnwVcLcL3s5BHLQnyvJFqXU
8iUAq0hwN7XvBqCEUG3DukpRg5KaQ2xb2e7CCMS1xlJz09Kt+Ioefsi9M9OcYEaigAWVZ6ghyqus
hisjcWIGWDQrBZrlPWUFyqLReK2X8gMY7byxUgNuZNW6Z9cjICGkryYnqiFDLB+vWUn6o8eevJ3T
F8VMd5MtZlDrVr5xrS70C0d77HVb33CANX49p6+d7I3dyG6T9VeASZerZnU4yd58yEBnTLP92Trj
c+VE7jY2WOYIZwJ/JyQIOeZGZUspEFvOj0pwunO3QjcEc0lHhTdQc45hWjqbqJh2EDPKw2gXZzNO
U3Cbs/INB0VgM8X7odDuDadiZixc3tKwZhJtDxSky1HVJSdhfGOpsd8YwIs3DV1PabvmRTnFzsl0
cwuyPSPIN9Z2RopQT6TVOsbUYfspQ53c5RujQXtMKgnYl6wP2ost+aKMPlyBA7VkkED155u5Y+xs
gA9qQQsMhInyr2tu27SB1zOVr8Zse3tozJFuhWdLEqmgkT+y0XSnPgPqhpoFZVirPLbhBAcgh5z6
bYENZ5IlQaLY5pD/TAALznGVXxtl9gyLwiL9Iq782tzW0FcOCz8xytv82KN1vCT9Q56zia0a1Dxj
Q0qR1fOQWBVOAwcqc1aU1IXxbZGuEVdL+mJM2c5W5WciBaM7e5cblEwkcH0C3GwPI+KKA4pVuvem
Jn8U0jol/JOc5ulmjoZLVQCeNxL6W+kwM9GNZ/YQ20xlO0Ej8Wh5zwpc58ZB6XRbFkC2tWKxfLbE
LCwIMcFOV7AOk0gd82OcmBHjLIbvVdQSUaYbTP74+qgde62OcK+U9dZV87ArBPvPcf3jZs89Nnqr
7oHVnkhYskjh2A5LHCJO7ZdgQq4QOGqd29bRcEgy5nQhvdC2UGN5U68MoXhAt9eba7RAuyXbGGd3
b+07Q9w0UVsGrDuLDUMnJDxNukuT9NrsyGwjoVMdIoCjDaw8VvHEuVrPbWPR1JWcsDHnEXVLXxE0
qu5VNB8Gy653puF06CzHkvW04D1OJcalApkapGiSB0gZHO6pA01UMOkUUALQqqddHjiD/RF4uLOP
bimAV6O5ELYxHV0cHEHWvaqwizcQxrD4g+or+GhZlkBtdp7dpFq2KcPQoMj4xczsD+pwWpg2P2ai
3Xmj9ZW0HsC2JOSVVUaAaSywZSY343p3Nse5ZH8L3yPa5So19iKG9qM9MVf4cJJ62HhKfk8WiMWF
jx8jGrMon7q0SPeR5IePFGOPK/IQThXSgQFnbQuek5fqxR3aium7nuO+n9NHz5n3K+vRDYfHIueT
TVP3UZoE/KSjpFDkDeRCZZ+PkpOjEZSGRKsL480YmBmg0Oz9obOhfhsWfsXorumH5pwLymiVYSL1
wmXaGKSEAwl5zixmC55gsTA3+cbOeH9qmnle6BuCyrIH3IicxG9uMrHXKcmx0NL8falI6qgqhvnJ
iO5XOXDyw4oQDsNzp23bFXbAs7t1J2v4NQ4CZB2OEb0JUXm9xXX02qZLsetLG5FUSqSMnioeVu4V
pRJ+s929WSonajdMN5VKSvaxA3YCizfQWpzA8sZoW0c5j7XRMscKJZDmWGIKpxYMoKSBRs/KYkM4
qdiWi3jwkuFoFqI8uJkK/aHI0rVhBguM/S3qXWIHGg8+SA8qVjnNZlqs26ixig1i7nHlb8RGkjFJ
EPIpmQafodZm6K0JAbtFat2y7GyIi77iemLiz6QOrCJMimQ7ORlkuFk4wSIf485+7fTq1HeD2HRm
CC6gLD5zyXKRN3NQJ/RVj9i8zlA/GOKPHI5N6VBZ5xzWPa8J8/6KUBk3J8ysCOEL1WjHXKq/XO2F
7byXKjrXUse1EsE1Y/cSQAGhce48C/dxPBxm12ccuq6DcK973kM4spXu0yZGesF+YXRZDCydu3CM
15gkzeacLHBm8hYRiWXqPgTZ/Eb3+CP78VcbUX6yKQK3bGtcEEl9azneU7Uo/v0p6Y9zxLiqhO5k
PLUV2s0mRmoAqCEFDwDpode0nNCPVWNCI5cLmKXUH4fcvF+q8LpKEuKGbQOBc4TCanLlN5AL8EV6
w580Jca2TnVmkWWMVr3T9x3oCgD5PuOKnWHWwFUwWG1UO2WcLSraL7zPs6N+D3A3iHTBvE62CIaR
4AFE5vd4iOutV2HzNsjcCGZnDEwZU74PZbzrpqq/K4plSxgEa2mbCbC0K3ZVvK1MWn4wnv8wkqcy
QN2O8jDdDWPhG9XnIFJ5suDExORybVkdlSjEtP0sIrZ8AMi0tvvK+sL1Y7VRUW8jsGnNoCzGG4vV
va/i/GgpgmCzDg21Dfw9cJzy0kyY14sP6N9jgOvO2tQyP6kxQfrn8hhiJy3JAU3K3ZjGbzIxflWS
zGRvrOeNQHvFhKzb1s14LPRLq6gg8LJu6BVV8zQN4aYxzWfRxPPOluO1Nzvzgdpu0xsEjrkdGNq8
vAmlzLatBTBCN8PTPOFuKFyUyA57ehL3fICG6NDgVeqjsa7zaf1m7J9zYl/NNSTyKav9IhW1b9xN
EevELB6WPXrlwOqn8RSlhUUbQovPkpYBq5czvelPS6o63w2tfTraD02t3E0Rcmc0+LmVUb0zVS59
giGOdaJvXIfCmwLGXZUeR7JdBxDQ1r0+K3bUSYwWKpYnNIb3oa6ebKp/Y05uNIr2JPuotOylj1mz
ks/5wOhl2QAgc/1hWG/H2T1jfWkDZwE2pS+SQ9h9IXv1fvGKB11ph8hsPAq/+RYJ2UaavLmaLVB6
ICAaqhBxdPY0j9m0y6g6P0b0GrE13hY9J3lScmmNDYuIAvDBSqIWRObZYwBeC/WTk8OCXybg5Z3G
u+lp54hRimuuCnSb1CsOAqHUV1hDiBlYltNbazEJtK3MUfQaH2jGcAIoFtH5i6zmk1bWEAqQnkz6
HSXxvmhAt9lac/Tc5dqNIVp7wKHChCqoLdvARYo/sL93TWKPmOLaQ3yyuQFMcLOzSw1GuIlF0dan
u66vf7JFfIPd8SvGSqx1wNCFs/fNi5aTCsIpsCTk5HQHRiNdkA05Ekr7M56tX/O03FFHPWOQu6KT
8ossel2w6vrwcIO4TH5AZB9dyfyIo6NHVEQKFfdMeBc5/XODp7W4dFX7pMf5nRH6eSaumNvfC2l/
eqOBSIUkJlerH5OGgQuLBRllX44zUcwx5bdidSlDsrsrXT4nUu27hWWh8AKYIiyatBMC7xu40OdJ
8+IDdDBGWmvSc3IshYTtnlX8rCfa82+aYqLDNYC6fE3bYmhY3skaAmMdBdlXPNh3jB15SjhzZcpM
JIJaGgt1RLUbMZrOWTv3KkZR7RnXdixfEZKy+PGsTV+j3rOT5FAK7WqsiMJhQHiL9MHYOvP8zbLs
MRkLyJHDvHNA1q7DtQd7JNal1hpu9eEbwz/gYmN6ljDAQqO+Nblwdy5KhWyWmwgYKj5Qca6HaeO5
7fNQMMocWGjuQv4QouaaKwgV2zLnLc5Fsstj6zgp0COpdYHAfs/oZlWTCvLUN1U+3hLnAtrSZjru
QXtkClJwm2PUDfSlqbfjTEAiwecbq5jys4tazGsY3bNcqxhOViN1HwVLMvEvb9nghmS4ctI4TkBm
6Faq2j3Y41ye54k4CZf71E3Fi2x6HZstw4FyJJd0TMAbaNgSheFs7HAFzqAPuzVUy6ANAICC9GZ2
gvhpwNMiZC03zUa+IT+On32vBGmCqEmtnjkz+61UZrhmbWc/abeLbnqPrPlyZMnNVyj03K8KjNt1
CvSCDJ+bSlcjjR5tVRdX+BdaFFXMP+yRDAnIFC91VRJRP9p9YCVDDlQQPWDqvpNM3FED6sDaYgB8
oWbd97H1njTOubCdB4qM7jBUynezR2OW18OUJofCeB0ZYG4aG1Mb0GEMb4PKAts19Ke0RNohehJ0
qmVH8ZfuyGa+oB694UHaxTmtI6iJh6lfGIt2wERkt+HP2o+FC4+N77mewdIRXMnot75YXotgRWDk
fWtr53NkNdPoEve3yXSm682ruMSvEhIlvwgwSEhPL7MB+CNq2hc8YiOTAlOdf/+Cz0mys8ryoOzo
ZtKUMkuPomDKZyqYF9tsD8KgfvGmU5Xa790EpX3S8kd3yeGl4BxyhvbSrLSOzMzwqiFdZcHGlogi
iXUzSmTzypjT5sb6HU47uBFjiGXbJDBMMXhf0np8bwodJZvNViyOD1kymr4hqtMkM7BzSf8VmtNe
NgS0cgcpjwlDwpg5QJwWuGV/ptlFUF/YXyUbfOwB/qwlRCyu6uqM7YIgKKEWAgwq3AcM6Q/DYIM0
9sYv08qZRdPXcBh/lcJ5q0YSm5Plmrp9x8CCTTHbcKz79x5LhCa1P9iMYwiOD1qMBrYxHnLcHgTa
qTyg0T7lo3eVRLgu5j58qGoR4NBZt3YrQrxveX9rHktE1yGNH/GzSFM91lsKs52Hjm1ftTgNQcuQ
U4oGTjSs26uMkjtZyl3RmR/WTNRv6oRYnvgZadG8jVx55Yb5pYRrAvV2N9vLFhQ5ICYnz7DVr1pO
m4GrQO4YKrlnbIYbIQS7Y1yjT7zq0A660gl446O0v4coeuWW7Jgj0lRDWb9qbvJM21tpOtHZ0525
tI8gTo9lPDyOunVomKysEaMof42S8xp+uxqb7KA3xVVhaaR0huxVapuipwG+iTxQ5vYT4SQgkz8H
dOsDypWgSn7puvPesTFAaqgd6B73Zs6MVM8AjIEC3MatuCZ7+CNJ5nSnZSPx6mFGayxMJqpsEOx6
tm7CmGheYodAMb4sNdKPWl/uIeqYzD39UBf9FmoJXgsoWrDaNB/FOwdghEgI5RpSCjwJZNYGaetd
EtFGTFXy5ZRCLy9LzqBeNa/dUJAWBg48z1ehXmzZQYP53c86/BIDTH9eYmfLRv6T5+cgRP/UD95L
P7gZNay264mdPOnWa8MeVEiNUqYqCITDjWC7M9oCZ77ojrFpveYqamjsh6xAC1147N/QIlhGdZcg
bc7VzHjGVYPPpu9ZxmermsEZybNFJrEPMv1ULgZ7rAL/GErTIWxYD7Gl5+Kfj2sKlUgfvLJ87SqS
rjo0pGvhV1blV2p2276TN+ujHvapFeBAyelnwC23dCnahzsgXkcV7/eed5skyW3sig9KmgsZ8YSM
GQnkQI8eWxJ02nSvqTfyf8HfzsNQc7kgDdWSDcGZQTy2yPxY4xdhYfvzwPEVchYZ7sj+KfuEpXET
Qa+MlgMd569Jjm9ojuMeZTrI0WgTVvolawyXzoXjNEPpgA+N1W/Diqp+K1jzZh7a6zbh7CzLHXqJ
W7cVD3E6PTXI65g6XBNnGICnHm8ctCvRdB6xyfBQMLmMKiZ8m8rmxDdBoe4stTwTWB8gKHlYEjNB
H4pPI0eTvYmsZTsi2S2tlsZonkK/cYlh9Mj1UU3uQb4bdqrqB9on8ESJ5LyOuUvb6NrSidbQGnGQ
+CqoZL4iMZMgrFEiKi09miq6I4SMbI1xq8nhiQAjzouueeqq5lS008fq9wQUiipjMh02j59mDsnC
I7QGHVIOyXxeXjXyz/1kwXihe/kWbFW56aQbhDgJSXqnSZtQqqTfclk9fAgkEJPsFW6nNquygJPc
3kqccymGEqydKpiXiL5UHnhCjg1lAZmg3bY1AA0tFApU1uir7izsehpgA4JikCzZSC6T1fgFrY2/
+8WwS0rBdAI+3RAx724lRRk1ve/AjT1kZXZQRf1QFNXRqTFiRUWDTzmOP/KR+ZlmMEHNTvbUvfSS
PXJT88pV95YYThXkWJ9mehr5bdk2RScMKnbJ/XDQPkLTAWbnjRuhm2+4Qw+T3ZOVBi0vX8wPIx7e
ZYyHh5Xdx0KeqFdg5RWC1aVL0JyVtAN27+RRmY26ci2W7KE77p2meA4Xqjj3R3oas2O32Ftr2R7r
5k3Xz1dmr2N9QEk4N8/ptPYf0XMnie8Z5yAydRIIJ6Q7oRdfF3yLamSBYQ8P05RdMZA/mvHwow8J
yeCgYaYJD/4YH5wpvQasRBFXhmdykxCA4w4n0P26BjwUzonPtPEicuOBeuzb08pH4uvPdspARobd
AZMDyhM+a9xrMxud7zrKHrTOQmQlnm19gDLvBImq6r0DF/igx5cm0wN8TCyImwESvIHilcYuFczD
Ndt+cBgUs+QCu2UY8PxwjiZR/RNrakDjkdwzpvjhrJZq0LcsaH7hFcmYj4Fp18hc2i1U1cR3GX6/
PtrUV18Rb0bF3+kXBZ7zJUWa5Axovo0OQ/DMpgg6prcO68vQ/DQmtwjGmPF2jAw+iBvQaGHziT32
SnNatlameHEo930djLovtcDN4q3ujeKqs5F3tN5yIHVxRMqQaf7IXiuzOW71VPK3r8Se3HvXWa61
+vuw8PybVnYCzbpJ2v4zyvIfS5gkqSBzxrEdhOVGTdN2ib4j0Kpv+FXiTSu1e17ii81Rdcpyg0bY
DteRKiThdfnSCUq6uX2zGlRLbTFglkcczY4l6Bo6+yQB8laiHQVmEMgGLLDw5heeeMKn+/lVc5qD
aLJvYaUfQyRQbcEKdyPOo2HXqgqusBhYlYn5ZCe9z7LpYNnLI+mNO7f4CsfknKUvaXcz5Pw83bH6
5Ih6Qun6Amd124fDQ6TGn7KgjMTuTfmAhDaKnJzonlQ79+CWF7d+I4xj71ShOhpW/RYna8ZNxcK7
6OSMDTldWw0ZOLPzEU8vUJC+2TYl525QKC23qVkvZ9NRE/8+6KfEVc/bTsOsb344dLV2Pj4acXpb
akMY1NuwvuKq8nYamLAZTatTkgpeNvTeXAgIiCKDbxh6V1KSRZYgcpsWGzGDrJ+b9ZmRAqFvmqC6
Dr0DzMxjNm7JvwNQWZ+yMr44KjnqLYgHQnIOev++TPNVHbunMB6JgyZZYhyzL60l+BAQt1htzL2n
EMiwcfAtL5v9JHUwWhlTi7ceijUGziAdyHFZJPOisqLi8CjGAlNbfoalLTflNIkAE3gRpBMmP8vo
qqBFiGwsYtwt9hKfha7QUIcU19hc+xQBkVtVzhHyQupfnDJxj3YGPikFjMDN5yU4so1Aly517Wjv
QV2bFvga8nJknH7hroquxtG7ISripp6RmHrl95DiJnJa1AvKxeHI7ino23naQ7x6Zh3JnD+iovYm
+asbeb4bvMJdC+S4UBPmZXMkBblG8AbuY4BnxZg6Mz22rYihAibrOKRCINkRSX6EaCMGoKy1iOvd
qBpV6swEMQVW5RtprA6zwNea5uREN63D1G1AqNfHh1H2GfUbyfbaiDq1cZtfSkZ3gtcTg0ucnZg7
7YQ5kn9AU98rbpnUOmnYhvwaqzi2ffO2yQ8WCQPcAj9JZhO2ZbLp+bFTW2zVc4UZOFC5waSH9GAd
EAkfsQIdMqKAlsSIpIq4hAY6a9Qla86L+yqBNzKGQFtkme+Ryj5qKdCnucN+tt9kCMJc6WnDoc2f
0s80JflDZdfPdZMZW1EXT20ZoZpwXPTcjoc3ix7MbAAwDIzeTRw2jUSNphZO5/Kjp04Dw1sdCEpC
YCPurVDzQOlphLAY9+SVgTXn3BrLsPLBLPrgL92DLHhTOZv3qtfFlhBGbEXepV+PQFWkVK6W+UsK
Ii8ZfH2VKj1QZGb7kVGBb1dMRHNsCjuTjA1fsKLlX/jWiIh185x5+zKdnzoGmscWYuu0uDdV1/6q
PfdxKXGAZU4PD63ERzAsKAb73n5h5ytopZcnIkfHeyQOffHqhip6zUOBE2Mhlm0NGDDvDUaJfu0Y
9ROZr0hYShv7u0MScjsZ2X7oCxL0QuaUikqrCRUdVJfpx7Ebq30TRyc3RNHnKsfecU/7kLjyXVux
ynP71NiOC5vFJONiM9kdG2zTJm0otrqsXyynYLI6x78Q/W3drn75TQr6H5GQMJ/yn39f/z+/ygoU
SxR3//ff//TfLuiYyrb86f72d/0vQiqtKKP/8/sfGX2X/4WotG++v399/5GltP7+/0Apef+QFnI6
TwpHurZtQSoav9sOSpH3D9OhPEO74PJ+OIbxnyQly/iHYzuW7hqW0F3Ptaz/JCmZ1j8cjxpTNx0T
Ib1hy/8JSUnwd/wB2eUgKOZDORJllsfIB9jTnzlKljkYyookZSmDNDS4zFVsbE8WoUQhqZOU5+B4
47Bk9j1jBHEHrGjtXDw29tT6HthLf5ogIURmjHIEJUij4ZfNi4lXHKWrXr04iCuv//Dl/geN69+K
Xt2WSJRXnNOfw7v++aH5MiWYKWmvX8SfP3SBFawxZtYoCog77r3xxiwY3UGZ963ou20Ia68i2wTM
O95GrjfibJflwSKT8l98kP/u23Nd19Ndm+9P/DVBz9TrCFx8qOGaJ84wi+YJXIjewClAS25bFjQU
+eON6LA1L+q2RTHpG6C3P3//Mf4cdvXPr8PTGTILy0LxJv7yMwzjEAYtgT5BXs01HUSFBlu7NFQ4
AdHUVvD3f5vh8PD96ZkRQve4+DzDdnhydPsvX/+AJjvMBLPm1jB7vE/beAgJUhuam0brsq0hMo7o
JZKPqc6Yp4/mT6GnIUSFTp1ngwcAyzty2RfWbUhz0zMXwQWLIyCrHHMYdDlWDfmsHzIEmX6dtl8l
lKGqNYyjwbLjAMgImvJ6oVCQD3qd07h13Rl7ybPeT9qpWO3GWZq59OyMp3VWjaZQ8pxUxm7W2mvW
umhpyBbtiTfZGTDfr4qMQd+gziWC1+pBcVs9jp2zdQvT3bYuNk479547LC0bJqy3NqtDgoo8cmC5
rMJEJZtYSkQvRmRvIe399DWWTtHepzx7t/XY7cdYrGF56z6/GEnZmgpcCkYbtE780KVawedabDr3
MDtpzFWrZbwwt7cvzTyg9BHwP+zpoGmI5kZHjaC/meGNTbtHK7tcK2uu2JlwmyFEue5AZu1sAz0s
YXBb9ibgDs5tEzLYxnFs2EXE5BBN5CSjx2woH3NrP+Ie29tW/b6sFMHMsV9CwXietex7hYwMhR+Y
NC8qUP2APsOSytS2iLRht9QuplmIpEdd1NbFcmaaGkJ2nChaNk6bFjf2VN1qrkogElntyav6w0R2
4blGlnI0ne5pksA1vSa8DkGF7Qy4iieMoqNvDra6ll7d45hxxal9Maq5f67w9vZEynCbe/ND5zCx
oLQCd+gBIHU7YpZHWycgmyu61ARgthlZhIkVImvR+Rs9oHpT1yLkzzaUjDSiJU60cTcUlbvXouhV
iYHRsG3/kPI4nFyPCthxyR4cGYsNoWsA88Ll0K2/WKP2ahn9M3sx3AoItgMDPoKv09yRs116/t+/
dCtw77+8c2gkDBN5g7Ct30fiH3h3ZQFxK6lSVpispq08RX3UDWfLYgqNLYx8QwtSa1TvGuc9qYAD
6DD+r4dc3IF3A8SqxkeC14/p4CW3IXxxAdcCrXzEL6SsDOcmgaVSP1Iw9ivOHDmGt+iHaKkubjEn
5979J1GRIoD78b87wtcz4v+jIh0hGK3raJQkPh+XW+ivAX063uyxJQ11qJtiY8WFd9HunRkldc82
hLJ8cBAtkg7BULRwBxLOYdBoHsYpeo/T33+5xgoL/OOHsaQ0LMfkqrVMS5IdwP/+hy/XzlB8jtrK
+yjG4my7A0Yjs312ZWQdtSVeYIbOgy8IGb9ioxiE86QexG/2Pd62mQcBNSFG/Yv0XOPi9tnn338+
868H7vr5pCtcXbigDk3zL1xNragKiSKXFOx51C+uU94tOghuCBnOnnVOexN3RbRpEhdHFWqo38fW
2OJy7vOhI3sVrbDE0oqYawhv1mVpbEnj+vcvIehxpOh6efj9X7vymVS5vSlK5MVQKe4j961hShQw
AR733dR7SPSabK+sJbl2dOe8KM+9TlT9ry6Zv95p/JPN38WJaYBBQeP35x+JRHOvmyuuT07qJAwj
vZEAuy+M3s30dkbFSjx8ybndkhyE1x10e3s21982kVFHfsTrmmBTAGe7+xc/i7/WHusHs3SHn4ij
Wy7t558/WNjUuDQmtiN9ZroXTWs97OkTJsSlDfJSQF6IremK+O7l6KFc3bDpvO2KN12Fdoa9rLqK
l3kBHM5RTRY36HmRgO+SrnWJQmVfZp0VvCMQZhcCgUYxECa8TO9pP5CsMmfTMSkS+35qHdp01Mwb
6eGDwKixBn4457//txrrv+Uv74UNwprbnkrTs7y/PHd1Y1nt5KD1d/AFmUVi7WUnyqOij7kBgcys
rvHuycU5iKhMzhNpzmcvfM2Uuekx01xp5N9cj1OHMED1nW9oWYTGMnFv/v5jir+eJZb0iPKFLAp5
VCelfH19/vD66lkj4HixAO+VyWwqax5ElzvX0whBxmoXhdmkn571OnvEOop2E9Ewg4T6p/x/hJ3n
jtxK1mWfiACDLsi/6b2pLKf6Q0gqid4H7dPPYvZgZvr2oD9cgMisK6mqmGTwxDl7r20Z1t3KcU8A
Cg/Xtp2/RYF5wLJR/vIYOjC4gR7tvxM48SushM1Iwtr+Dz/7vLT8+yn2HMkvIGzWHkM+a63/52eH
buyhCiqhwuhEktNmsdbYZVKcDnN1BE5lJYiQ2mAq615iUAD7SAPoYJCxumcS+r8p9APdSTqu0yLw
ZAqtqcju0fxKC3pmcY1Id0ZppOcK1PY66OTeGgdsQ3r28t9/GSH+P5+E5GKhKpTUxKzw//5JWOS+
CHgAfBJhNJ5dcxR7P4Tl6fbE6Qyem+/r3KrvEmDTIuiKbay76Z45UnTJRnGAHizvJp3zyyBms5/J
NHWkJ4ToO9NhlzFSr72fbQK1A0HPBRD39OqkfsWor/dW/MtX4gPNowZj8ZgksWAk3vuAgHjr+OUf
UlDyI11kZx1qUQtfpvgrXbO61fql1ov8WpU0r80hOPmjkUGyobPjYKVfunHZHV1h/PLDaDORjPjD
Ht77Nh92dtW4G1Nz4muAbD/X42ZH9/fUWLO0Fdg2DNMgu5LxSM8TYZW/NTWJAKAX6TVKKrRorNZr
w2XMUqnEZYplnPIRU2ih59VuyqPuRoCEuRyCQFvTTCaGqPLEQyJh78aHmF9XHWGKNoAs4i3SOzmM
GMPSPDlkiZ8/wBTCJBpHe2NQmxDQZs11dfeRh/1MbO2OSVHMccSRuS80NLhx8R2Gor8MtTGeEAV6
S5JU1E5mXr2eCo/KgE3uMSTQY4JSuo1w49K3ExUdzmn46WIhplHnHfMxxMAxAryOtLBdpqxVbxjH
6//hEWH/x1NbCnY97EF0pMkQgv9x28dRVaSVgSPBMupu3+frzBjMDxjvtLKSPKi2bQFIbfSqdIfx
cWRhRgcoJg9UJ+Cjc0Ew9w4PhIdQnUZdj4yXIPTgQ9dhsQS1DXbFHv5qgI70uHyrPTR+XTkemzIY
j7DwHHSPMeKRUG8h+0dvdt+KH7nhMUZMO/vSosq820l5g6cyDmTX6k6ncIHML3FYgoonzWzVZfqw
IiNnuuZNAodJn2B2eiRp54DpGL1Ww8Vgt3ttCNYCPuF7XyZJRtgRmcFMDpo1LvqDiwHnUBDymjMr
aZL1f7+prX/e03OphklK2Lrt8p/zj9OcwiGNsOJTUtqYDVnBuIIVvpixDcrrmIE7tBJhnZh6WKfQ
wn6aOLqg8Q14bhEUG8YtZQ+ZGaTtwSVU/lwye17XJpue3j2FcYt8kMDQZdBG3g1ePbpJY+n3llwX
HXkJTEzMTVRDZdba8dxVTvmo+0o7qVmFz2TYfEPROm00of+VZgNny+z9DyPIrDWAVeICS98Hrd78
yKaivlku9eV/Pz3C/M/KnBNEyppE/WR4YBf/fc2j2B9wToX0AASW11g39mSh8/BTuPcDISvAsBYh
O2Whv9Wu/TsiNPKPF0N3c4ueTbMSy0zZ8upX1bjnvlqkWRdtS/BUV8vJ/JWIXURXo/wg0ji/1Eob
XkqXpHLTn8ihQ/CUOERhYbajChgQOvt8R5cB+DYVYny4/q1lCjH+KU3buWp9L+91mvcXM2TyML9L
fPXT9rLxXCsHfGbosDmbzyowbGhJgXnNwxi3ZovP0DCVvtYDxMW967vZiqDYR9oPGR5usrzJN6FQ
r92fZljeccVMfwJmPjNwdSLn+z702bWmnbPTiVzbloYcTxE5JvtYD/plVbvWrkLxxj4E7AeexQp7
IsoFMWjlOdMFB7eJ1uxb9Y3eWX+LuF3oriYJjTOMHFVlw+yhRxMbtcxHIy917z4r4IJ0+/KX0ADB
tepWpoV/Yw4eL1kD9l7e1OBzovoM2AsdeCb2Xm1VZ4Od46oReLEsZ5K7StM3CiZTUUqXBQa7Zjmf
HlBqHmg2gDvNHE2JheGu5Zbz8KYYsj4WowokOTpGm4u8Eq8PLS46PlmN8Lykdl6kymcY1KwYVAho
8iZ+gW1fI5ieXMQjeG8L7Lh3hyfoJWViEhGNjSKkrM+G5bp3w2KDi8D3LYyIOTWaozRVczTmV1Hf
yP1/v8Tdf5a8hmGx/aA5KDxDZ6f0j5KXOBqItBq69ti2yW0Odw1AhlOYkC9A7z/BgW7dhgTvtSjt
kuh5opwND7nJ5Bl/kNOU66IlxkfF9imup/LohCWdBGT4Kx2VM+7yFo9jbQWPCVnXh+m2L8wZ9LtN
V/JOLs3NiAdoKboDlK5HXtv70yGKVIqtaBYhdf48zyB9bpz9v89DliQbt86a66xpHZpSzVs694QZ
sdx1Gew/Oi8saNO3SZ4COqw0f+lCm2ySDB5wA1+8hVGRqi7cUmeHm2e8W0MemEyi8n2MoX6AIFta
seHuq0Hrj6I2+iPhqu9yhhM6gNX3uSuyc+LADLD6jIvRzWxAi0SKpCNMv3jo030Av21djW371bnG
Wtcz8903c3PPo67+19ftlnqiEc5bkDnlIVRd+z88QsU/d1l8sq45934905JQ+/9R4Cddm1HaI2wz
SMrpo6L9cFrn7CPWh6+XhWumhTl2GkjdjQyMG/aRBHalb+1lvbDq2t5aOdBEA8vmovQM4/HfLzya
4//cgfCzET6gS2nrCFD/Y3E1h9oLfXySi94gH7yz3FOuEfOGuWZT00OioTWJftmbmb+NmcRHjRV8
4IaJWH6nt0o2uyAvzMPzUIeDeYDpVKwqfbwm/uRjjaz8I2noS9cvXuwGu9OQ++GbNFiBI5J5CXgP
UK6CnHJpM8KXomnoEf70ZgAEgYgLy6a4IicqjxEa9kUWGNX7KHNrGRTUtqMJNkt5ybb0InsDvQ8W
X52bb1W8D3xVH30DG/dC9TzcjKxexWFj7Z/vnofaDjLgrXS3fFZTKCSu2MUIkl5B/fgbJpoASaiX
AfVHhJxWQ3bCoZidWl8SKINS+yWX+DKNoYVxU8C4yVnVyAUlP7r6UjhYltge8IoI2Z1CvQHnancm
JmRIPDA0vY98cH9HMhq+I+zcRKybH6FpD8cyEeUynessZyKgCHARDSijude2rj0dAMu+19O3XP7S
OnsnYcdif5oI3uFaTzzP3zut7xwdei0HyrdvdgvYnAtf7KwIAUaKcRUHJ3+hbTKxFRE9RgfxxhpD
j7WaJYbxSD3mx8rGUG5tI2DLx46aFV4Fr/TiAxoozMfSiTaFW1lbFA1YC4zW3RWtwqxpNv4CKQK+
DDgBSwcu3cN32jOqfhHk0ZIFgDR1anlE6qAFgJAYiNyj6Fz1YbZMpBI8SbK/XYELqZyzvD0f+WVh
YK9RMjnqozlt2PgbOFXj6twAFMDbLeUZVk94FLk6WpU+XHl4YvAfYuI5mPZz2XdzHtxvzW/vhVa+
hx5+OWR59Z7cSwc6iSuOqk6N4/MVbDm4vYRcf2gXzx+CKx8BaqrA5WNQzQdiMDwQFCyLjNr4xZJy
MxCQcB2L6NqM7H/i1FuNTCSPjVbj9Qemq85mVvRbLa//TK5U575p/UOTlwAm8ZblQA9+U1kmkD2+
kcJ8BUdTBcyGW4In+jmLsqhCYxvNAhkHkdaSp7HuDjeqHFrfSysAIcI468EGJL9SRZCkOt7NZix+
SR/ckE5a6K2M9ZB8z2ZaPf+H4WD0KTZD6Jh3UQtvpSko2GFUWusgC9SuxrLPfm9Ay4GnIvA2yErh
F3QJMRkiig5pHg0rpFfjprJTuQvqaZan++IBJStajBVIFGF2/hoEo77tsyLbaFrvcwJSAOtjnYst
yDEsNjUeKMvu7aVVj8FVo/Otxm76M8EDqoAnvPqdrh8nA7iG02r12inKllvA7a/KvDBrE5fnm7Sj
j0PvpFyGtpCXjpn9HonP6RmV1FMkX5IBQRg7W9RSlgWQic3JTp+3GromYf8qZ9HohYOUMwAVAJfk
0DEgXkyoI/YaLK5lr7vFDmhJR+kcpJcBodrK97kyrVg61CzqngcQiXDpLViy251eVihjmcKwrWYK
XcJ5X/SOSP+OO9q/7nqgFbQvs/ETfK480zJGShRs7ShrtmVSVz82/LrJKcmNtw644XH4PwdkwmBs
0rZZ6To7XCZjL2acq6tl5u+B22U/mdKjfEhbH2lcF8LhNQnIdrnlPFc7c5UUD8QKBWOVBQttVaKf
qfBHMHxR3ikpJB4cvC4rdrQblahiH0n7OiUChWHQ5efUyaIlMszp7ID0WEiHwnJyG/tYhjzl4Tho
umwPtLOOYWVGGPXk3+dngEK2WXl8xquyRqDY+rg52bYM0v3UwVcsA1wVa7AXf90iYfsX4CZujPeO
oe5hmA8qjTyAvy1mpT7wdlE+2ttqCAskHtK6pEn2PUIPvLhuEu+5TwX9ndreW2XbM4KQw4tL+HJu
5rQUvNFeSZFVqADK5tPjkRzNgJSain6IS/PDzYtH2rSsC5b5YcZ8zKautH0SroIA+0pn9AQIVPLi
uN54bWyEMbVH87Ehhjcwg0tQjv6qa1AkhN508NyQRkOjG5tp7h5iYykudjJgPys/EL8byJvqM9ue
taaJ6ZilVrktSHffJJ312ypU/lOHlyl5Il/75zwkNgsSUjGzKK/DrBJXa60tHBgVcU8EKy0rt0zu
PAuA4Ahn2WCF2Eov04CAdK+F04M+KvEfywgXK83/NU6r+mEF4kwojH93TDyESDWdjRRlSRQlhyFt
7M3kKUAxfbgfcS7fRic84wkPV1M1TacMftqyY8axhVL9h6CTE7axaR2ETIb9tFLHFnGYoVU1i/CQ
xqdgHKO9GtSnE02/zagzPyNwxYKIt41d68Bs0QbRYilxZIYluFXOHWxR4oLbmj25aQTBLrMLkHVj
62zM1gHtz3DTzSpY0F4E0TOXKTAe90DV1e9lLlmgkJqxD4iIrBvVgXit/CVHwqbXsbwYepet6fj5
azF38ZVd8Vgq30ssAqD5qzvMarWj701GI8T/ZVcMa7PR2qNH35PVwXO2AKfMe+oAeGiINCH9GTc8
nNdcVdWDQUL65tjaMR4+wkC6aG/VmxFVJftD4AgO9wsc6OY4tnVzNgUrdVKMmyYC50Pcnw6secI/
10g4RTjkzxSDIB6G8TZZGbyQKljlaU6KUJXmB5URbaQgPmGDDtubQiZ00MwZPseDA0Rq/W6WPyM3
Nh9Nh71LKzznrkce0mfZrlulMVqzkv4UAaG+hLYHk5778lfdlUsnaFgq+wkPg4kPfczj8M3xxU3J
LkA+3MebdIxizgg9cnptGCOHysJYoF5R3LOksAeZydgg+XH5Tqshi4CU6jQkLOAm0obp5oCmJsU8
PjrNuGmTpjoFZD7cutrSro115xo0PplklQSEUE+gJr955qhdrfIFFv2hJBV065D9I9H7rMs2WxkT
5FfoftkXm8O9UNHMvfSdTdBO5cEbgu+UOc/RbIZsV7fsuPRpjK9F7EF/Zh04hwK5NtruM1ED7BkK
UDfsXOKjXtv+so5IjKFDMi0coJsXpMIkMRhuvBvmANIs/+5HyIIKiiaMAoBNuphglAml8aiTAH+n
YrgqLTEBjIPyt5t0ZCfAPtUOs/RCm2H4cH5Ukyw/XFoulwnwhuu3h15oyJ21xuwYRRFJQY/wj1OK
4pIWHpdDTS5PK47/9yCbyN9B97zGbsj6Lhgzlnr7FpC1fCqsGqd0BsfUF/l3Igaf0inH1+BWXxkq
w2UUwmExVffDoc1/QE2dcmHhTu4Zmt2eB1dzD1aUuuzHEoOg26961AzEd7F3jdvw92CIaSP7xKd2
FDsV2tbB5LpaliWBOVD6sB4FwT3RpbuP/PaXltUYSxrtr09+3c3Pkm9h5doq06L6UBQQ5tvcaGeB
eoQ2vcxe9bquYDajwq5Kx1qkQ+sgPnfRWEeBddZEiKV7IPRY2aiVC8Q0Z6VlLdaFEZNls8mLwjnJ
KY/vEGNWcf3HRcxv8zMhSMVyFtyQPxRbvXOIqsgN8xh3uoUkJ/8KBdtw4vOe/Y1qRRvG3wWjG+yk
haY97pPbqNX8PEbSnuWk1EsngsXzZPY9TlVbajeh3ODK8wyNaR8vlWdnv0N8mDEmnfWQzV1St65v
LUmkx7B2ziOWgdG0xKc74PYdlOgO5JyZm9gIELppJikfcvYGRWgzbgOJvagD9KWIv6dpjDakO1VL
HYgkHpOsOOg0L3+0xzoAJ4vpPGfiVXT0oTgN8i82Ou9qeVOxTIppOIEuG05mgf3ZGYudYyrnpaC3
tTO6b2VN9kU02QYkagaS28PPaxo8S2To/Iw7it2GCZzl/IgKpMtm2WNKQSpJnotT356HWZnii0yd
rKbwjo5tnp7j1dKyimu319yC5JHGerRViXti2o8kDa9xP4aryg6Mg9BMcWjmVw35qwu9luinxww8
U1rdytAp/3UIq/gYwy+8ovF0kUjF7boW+GimLlPrtLuV2MPIZyvbvTk4P6NGJp9e/z4FOYkqjl1s
ICXZayYLJQBh7NEBIMZd5fENMRAAnnX8HAPY1YyqAM5OhycbPtWduITZsg9BIu8m0iUFnYYYjOmq
wjjE3iRHX1jp8Ncb8WCw2b5MuvUjLFBVIqaPNlKFISYCHLEGT4cqHsxTVcUYa6ype6cQ/9JAMahV
PeXORzY2JZZ2mG/Ptz35qyymvn1RXeXidgheAXnwRAhEsWwrQnUip+5PWD5/egWaYbKZ38hxYRjP
Fo9guDkRQ0u5DYwkbw5RFrzERt9cPemk15E81cQ9RqmUxzHM/sgYjGujVb+zNPo7x4duAb6Ex86T
7XIu/FeV4S4H/Cd0/2ugULVOfQii/cBdbVDI4HPwLDh9wGmsNfs34kCj0Hzp6YXAFc7tV2FoP5kJ
r0fiHpbtTNvwZYaAOuER8CyhXBV+G2EM0C2Lm1UwWvk8u/MeFa0rQHL1Owljw40P9iqFUb9niHLO
kJyZP8z/E+ULzlAT646tf1hj9UgruN7IgHca1s1D7OvuoUm8DGcrZjiHrKeLPQK/aJvwd9ckOhzx
gE0yIl/gg8apnsD4Ii8KD4TWqxV42/HTFGyCpqi3D6qUOV3radzi2jzwLetTCYrrtc4dlv/aM7dQ
JZtrGk7NLnbabIkZtTtGJiSnKNOTT4V117PCFxXT7qb5HQKRGuR3ZUfxGnjouIna+NUi//fcMcva
NDkYjBj+2K0zO/dmF3l8cEr+PCA8Zh05uCqrKBedi2OjCwN/L7muzlr1N459YlSgpklP2Xe/I7UI
FCMbtDAxD89Do/xuJ91w3xeuf5/Ipcnnv4Pi8cAn/ImOHzjdQAPAxgwxLtphwq+LWy8euwqdYkX1
ZIMd6GkXPhU+tFlKXBtxcjJa5N2aRt8i1bLVxFh/n4DZXXoyxFAQQgurM8gxSbvPEeXANQCjXteB
iacbJxVRtNlrRQigZ9fNRwmg/1TpLiRtse762v4TQ5GE4fyHbjK5vEHqPFCbjFiFYRQFCkSbro5V
kYndmGT3ofT/SN/Vrp1lZy8jxo4oGzYigT/stWgsHUvdWfJxAltcr3eVY9hAc86y1+kE/Pj0KPX5
4JqzW6fznL0TgOcwDL/5hL9LUeB+MVQIr6QpxNummso1ZOJm2bWyPvTaBG6sMqI7HuOXvo2mj0xl
1N+4N06BXlDUOEytEZZTlfm1c21C4mzZGoY7fOpvYqqtbYdmCmSGGfEEaW3r6GFeX6AxgfU1ed7K
z+GZp3ONHXbqoRn+2Rzz8mTPhyEpsQyo1HoTlRw/ATrjl02n/IbfqFoUCLi/ojj+tsucsq+yF54Z
tac61OpzGuVE0k/+AZcxB734q4u62JoeT0X4BlarqrPCXUqDr8MWG4qt9G37iIUrXpfR+J3RjgLz
qvd3XwO3XqRAeuO6vaCbbS+O1NoLjYlpZfdWeh486Fx5oIbX0QNk31mv0O6tG8P/Fu6KszIybfqo
evaHBdDKSZnRiad6fIqVzh4khyYUDhesWcy6Q57I1GNfvUaglY0DYx25+g/OgHh4QCxbrz+nihvZ
En14DUsZXgEew0nWszP59TvQVD2LSX0ERNj+TeaGfOhC0NCMt2H4ptP5C2qGsxUakLeFbWTFBXlZ
caFnz7ny2G7RGOtzijHGWfU2luTdx0IYW93W1IqZaXCoQnP8LCMLCpDnv4bj5RmZHNdpdw7Mn01f
Zb/90ZoWSp+imy7uiUrtByLpdBHozr5yxdb0u2CLLB+uAqLhBcwYEjOyXF4bVAxXZXTxwWV7PF/Q
Nbf/p7JJ32j8hm2SnV5qp2eeWCU/dRE39ypw2k0GtZv74UtB/SEAI9mEs2YDwNAy5MSu7bmJiXyW
GL5e3mLE0EvN4ZxIusBHNKEd2QtkgZCpNa2jPHXWaZza+3I06LMGLh3Jisdbgfhtflf06e8mJ898
FnwjUpjI5+OP4skiToIEafK8ydFaaI0mzp4mhw/+qQTThguXgPAPYiFDIv+2FjyLRWK0ZF0Hgdhy
du3HkBv5sSZZadG2uBcIb9OXoaZN5F318alBsLWcBO454gjssc5+O51GzkFu2WeIRp+hwVTGm5qW
3Se4MvglNFSqXLZnI+sI3ihHEMztuIu6FsdGOGE8a8Z63TPRXZAyQfKlaQf7+eyVXu7QKuEUErr2
U9OG5FXDofHhS+uuipgu7vNGmQ/kPvIoCHrnQA2zhMNW/DFguWCxK7I3wx3STWiFv4FSi10+E+aG
3v2dCVyHfdi6ny6MDagZWnKQjQlkwSFHJs3FBTcgnHsLK60PwHojBwvJMKh5Wn1hcG61dPgwiV3j
ibuugy+/7cdLg1h5gVrYOup8QxQJ/QWqjURktWKO0IbLwMGln3lRenYtuOVypF6Ea1N2H1IwBmSY
pI7PV/GQx0ciwgWrOReQCTMqm4UPuabd+9LH/T2GF82E3hkNtXYtEdRBvpOwsaO8hgHsb7JcmO8q
q19d0DEvzhA5Z4bQpNEG0Zyo58ptBkhnZ+h8+oKkrFfzX4yk6abbo/0q05YiH8ZwgT7/wQf4LjpL
f+9mjz2sqABVCfFbYPJJRDIvU+odxsTzUei6xbs5MJAhy6SdH7ANWqfEPxYd2Ra++01Jp73aSLQ3
gdtAn49zVi8A7xvmRHiP2CtyRUhUsEN7TQxXeyVacSTGt9Z7iv0M/FHtzAT93m4+dNC/Hhtk1aVn
kxDUe6UH6hZBAskleerw1H4ZWRgenHD0r3lrvWdWT7VP1K1clCNSgSb2AFKLgDIBzYhJDtNWjWH4
6sVMdgN+ndDr+v04tXyp7z7wRb9jZtdPIe2Z1wiUXzDgkypZgT9r0hsuvh/peJccrAltNRyfbwkZ
dVZ1nSVQO/J7aET62dZaY1MHUGlYPpfR3Jd9HlKLpJLIdNZ8MDGo5yazsDVHxAhwNezcySJ3tqq/
UjpmW6tIgzcgctymZsFjvKq2dmE37FTmnjPeuEULU2bhBEV361HqnRjAUSCjY9kJuPgb3/V2TWyP
L70R7pAUW2tFOtYPQh6YwY1i5Xe4M5Oo67chxM1lWlnuLdB1G4gLDanYwtTLz7Ft2JQumqnIXnry
3peJpnu7VNGEYrCD1quscCdCKC6CFebfAmkS5Uef0HhhADveGnqiC0OMr0mQGA+qmzXRaoupt+pT
Wo/lFgB2DDlVi1+q1FWnhoXf7Ke9A1rgkkWwr2FcfWaNVKBtEWCO/dfzjVf1H9MwR/GZ4vg8aJZC
WV/p1YHR1Llwo/SHFVrvfpID8/aPpVa0dzDIw/sAVyl23Tc/C4nh6EOTy62GvujgiN7F3qQWPDKY
4Gqad0hJ9oF0FxOX4GTvQW8SiFcCGOipEc69o33mvn6NCjP6DsKJ3KLmi/Rfc1XE9l/UTOLETsla
elPgv5vuX3fUuGw07Mf7wUFYLlKoGrawnBe04ILRkTEcnAGdt2qraV9Z0id0obYf7IWcVdON/cYr
3sgaTl/0Sa8fU23jK2wnXF4NsQt6YulIYSBzBn2+yfu+O5lzcR0ZbGUQmfGKrweBG239WYrQOFWw
7YcYW+AsUXALmqqOfEmcuJk5kAXza/58UZgefDXXX4yqDHZK+fZhGOvpCOzco5Hi6QvFiaeQQbIg
a8VQElhLONGINhCQsqUoPqYp8daRyYWC8RpyhrL0U61Le5cDUnBKtSAyfUcZXB+gcqXXJkvTi1l9
QXPPTk4rvyrLCR8ExoQPRKyUrC0JWHZPVgFGOXtZuQEBHfPBVkm6UpVPNPf8Nzo0a02hgNrCwx94
9IPRCE5NQMYgD57PSowVcuOULV7q2Yc2mKvt5IOeYnqRKYIftooA6EeSHNtCGmdN/quNnXpiB27A
PPum0u6GrldcDbGzz5i1xcvMJnHXIsuCMgPqRGLuGQtNv7Qcu3SMSvOam8TzBNNkrCoG9XB11EBr
ztJf8BoUtFU8cyPbP3TtSfjoS6S5STlugWLs2xag9mjFZ6HJ+Ejy+s1sxLRuW90BFu22P1r97Dc9
UVqZGayimoAFPac8ipHw3Jj6T6cKSZoZRgBPffxUjS9aOBTZ7jmB7oYoPgBi3cpKPky859s6G5lO
sy8+aYFgGTNwz5ClxAqoBCmUZBp91ZG18hLjNdOE/IkI9eg3Ltd1SZ5yX1U/shYRVc5dWXNhHJSh
snRHUQv8N5PTwZGjt9Z7GAoN9mn6/DV1rjacHBqQm4Kdx6HsSjJNmypZDqJU2CCnadnQS7+iZNQI
JaG10bTihkUm2mi68nddAiLlOUj2KtrJY+UeOEd/FEGg5iCsa6CXu9a2P624QVBc4O/hTmDZ1Mdy
SRQjucNGURCW1Z3h8JNMOcrH89GBB57ZWmCvBHsp4sIN2n3VyODWz71dPPjhKqMFeyG181UEqt0/
3/m18RGz1J+CHv5pATXg81+vRudVoH+8kaBYrkeFFh7PsP/i9tW2Cz1ohmYZfoN95LuR9cRUBoZj
VuU31mxoYSNzbxPGNMx6kunzUy9khlSNz6oln30v3fbUMjd/R1kbnjxg9vA1GT1Wmck0H4f/ylJM
+ryYeyJJmnVj4rHt6eDTiip/1e3YH2ySYm6VODzbm6a0ixOBm0y8C/vd98z3RJj2rjHQAM0Bq1N+
kr3nwHAq9GtOfXwtE+kcUzs6yJg7sVW5fkxTrK0QCtL31K50EAWR/8PoI2wk0Ug1PDVb1BEkWfNr
bjyH8L7cIicuJgYj7y3jlla1/xaXL9RE4EDLECEGULALJb3aNv1AZt38tggQNin8F1tBWPOD5env
kCPS8wTuita1tDXG1u6Hz6c1+un0q5qcaUnllV/MprKWlt9gsTeEtm+TgC1la+c3MoFJpaiM8NIE
6lq3XXchx5gJmqNuUuL6JiKuXCWFEWA4N/xVHxBa9zzYRm6dIj0AcjhWP5Oh9XdDabJxZce07QYR
f8zY9kUb0Qh8vq2GZOfBYom17qGiJPvt6uKj9/R+mQRyhF1HOR5Vk/rqy5xCq072XexmN+kTkTV4
/gE+cn52kSmQUTPeVWKNd4tGbAnBQXhecxlSpBhpSg5iimSJEPqa7HU5JSdvPkRZpq/9WlNoPSb/
rMozznLU7UG7dzzJu+ehrKl8a6LRGyUrooE/VaqTqAHSqL/4qVzDGe+37mi2GwK6q7WqhPEywgpZ
+pK9YpF7Ha52XQCIKN6qyWuvwvB/OzjjzzF6D1iu4CTStny1EnnydVVdn+/aMkdMoUHV6S13PEwQ
p6UyWkbiFjzACJ3bxppGGJXzIQ3UZx304aHrIwRvxjhtA4lCWNmzT90l7HHZqmHYFo4RvVhZG7+g
aT/2JqEIffam8o5+LT30axcxedNAlG5MppiHXmeLUOg66PwROlJTjo/cm9zHxHAUkwQ7J2QM7oPJ
nrmLsLBwXZW7OHShd0F9fZgT6gIrd/5MqhO7LtI0psspK1ciCkbCKn3XUlIDvb5qfzFlmmmPixGe
HNNEarBkzMPz89XzUPhTcGan8tZhGN3kpJPoPWg2Ejh43OovUGfoeeRBgdg6DP60SfIwW0oMV1gY
+v15ejeLzXOEIzGEQO5y3j2/Ts6AvioSMrgi9E0vIXvMHcp2CXwrPwcG1IZey/UX0tEYBLR2+ZrK
CLRjbLXbHFUybUXZA393H1FmiFMQ9v1Lx+3nTMmZPA5tzySMJ0zHHKsr/0iID3qsDSuKOvdEfw6R
nh5Y98RBMj0hhd8CBRuMtr+Egeq3nVkpwK9ZcC0ipH1NM3UYAt1Tz0d4NhwnOoBqBx42jdopR3e5
AUvWEo9aAibAwe5vGIoBlsRipfluuEtFCirJdpipKA10sx0TLScV2Fu40CdrPjSBoePRQj7p/y+e
zqs3biXdor+oABYzXztHqZXDCyHJEnMoxiJ//V08A1xg5ox97LGl7mbVF/Zeu7F3xVAlR7ciPnUU
zLYk6RMStF/VcDIA0WUy5+x8AnXvYG0/o0Oo762Rk85umKKMsX5vOn84/ffJYj9/LGK+4CnmMcN0
RRzkfz+kXYOFaHhBuUtbIokQjr67fFgPE0p7IOfC3JcV7/F/fwrD8n7vPKlzZUO76STDpLVVaevw
38/ngI34aLNpHw3BuWfX02vW2c+YW5xTNEystKYuuzom49V2QAyNuv5SlO4+rgnsk5B7DFT8a0+S
euyfRic4KJb/WR9tB7Q1q9oZHgNuRMTAa9HtWUIwQsiOWRk/Zrq4j3CjYpjaKcToQxCuCpRqapJ7
Y8622ezdZVg9q8nbDs1bSxDzfGEtf9OG+AbjyPTWoLUbnIts3zMWMhPcjVh3RyQcQ2Cd3IF4EbQq
q4RU6hrkOHmg72hzIGNvB/DwckCMNX3aDHjL2jnmNgAbnBX+dnTfExDuK0TccEC3WXaq++Cum/sD
Vgne9+6Xb3GTkNfuh2dy8uLuvZKfYBVvC1CJl3srmV/itjoH1QcmFNzfzEwCJi2x2njjqUjGU4/p
J9Pf5GM1hwxSoZScNnlLm44+i6FwE746qGnZRE68EjH83+ip2nvUaDPthwJ5i7SKznskJmRBnntP
rfpuya7BvcpYwF+VoGPIZXKa6eQdE1ns4bRTg0e7dEbDpyGJBfFGmMHN/zc6/jqbmZK9zMmLIT+w
dh7a/CQXj0a4BvO6Rya3TsYHenavn0++/VN+FZON9/HaF+UmA9xVTCe/+8ys7hIQWdby9nNNw/Jr
f4zmYqAFcB+nhcpod5sE4GNQP83mRO42vSoiVYt1defU10gU61LM+24UVKwFZKTooDEWeJIcnyxd
azRiszGt447Nds4IuEf1ZtTklinvMEu14+IgSYuY0yw7OwkQfoC8dQO3k6CX8C2UJpsg1JstTfw5
Tjn3+NYtQItznBzzYN6jelw3BbRJi7EmXL9t6jCarZ8TiXWlKCOalBBy+r0v2+vMnBnbA6SvlFy2
NGby6aK10/kRBZMI3E821RcLO6kFm3nFXOzLIL9dzaDG/XATCMZzKTRX+hTiepxLmVi/eO4gouLc
1ruSp1RYB7enIHQG/8XU1XGqs1shzK2fJkAQeMJGrvzsN+NhQQp1x+RtR/40bRlpwQ5WIevYT99T
gnQxIGSyjK5StV+jke7hxL1MBpuW6BrN3X4JD4CkjCXwQHyHXCv6ymhoj1mP4jyJdhGvaDWlHy53
mp5/UYk9G358znvrsSEeFH3PVzlwsVT6GdSiece7sZ0xqY0Q6kACa/Kxh7G/Q6sD3dS++R22twRr
iKN3Ls9sn4k77odq13Kxl6I6ghrbVviEwP8gpk03qiSkoJIjfvH8gVA5Mo2xroeM44JlpIuDeopP
dUXKWJjAUqNBg0VJUuGTJhcxGStAcYz2Q5IEGdBl0RXc2VqhbXPxsALvPrU6XQ8DuIagCk6oCwvN
iYVI/IQ7Ym+wgGDiOb9G7NJZr5yLkmgiKvC/pIocvgTrs6wF74e+wtm+pGI+tXFwAPBFstr8YKMm
91yYST1HZLnYdiA61kV8rLhg7BFYWXDCZ7KTDXSzdHplaQw5oXMObu0D1T3xH+F+1fkzdLV9qcyb
BB8LmRP8vSYqqo0agJ7xX9WGyK6cmy48JHQ5L1nPSe1c0Rg2K4SOGIQPkQB2lFDbS828qWt3keOd
cqt4rmckHzGyUR4t9MKrXGDMU3C/Iv5U6rG3JHJx+SAmJ4VpMsVqBsVt5ZCuFAPOFrjETHp2mMv3
IYr2CassA1acMQ9na/L+5YbY+PpDO19VU36Pc34MSFr2TELY0A78QTHaDYSOAEg/8wjes+IkTemX
YRGqNLkPVA3T4G2ahb2kNRBhU/1k1mc2AEIfbNZB9X2S+ORkt+Q8hkQgmdEn0w0AcC4nk9MN6yxu
d0OqAPMRpAk017goTmI+tkm5kwGj7yHYeKRU1mXzHTCkPQxzcxmRSnh9uXhomfKyfGnR4KhJrIgF
2cZxebUq1DnC33phcygdwmhac2OZxfdCkkT7vW8JzCNqZs21Qh5EcuQszqR6J6hkz6OysesUiFpz
CFhTi3q+RZW6yLR8acrhViC14/G/JGT3WLGxaUxCxLTczKVmpuXdFZ7xm9vePkufIiKiiI9gXIMD
C9oiCYLnbJgOvWW+ktW0dz0E0foeFaKv/L/RCPaeZn3a+nvtOns5FM0aCAjRjWyVMl2jS5Q3m4dI
yfo4w3Fq+IqR+8NWjP4DltXa3nIKATbp029QLlCrIO5x9Zug24LHWSJcjZOCfS3BX4qHmKACOzw2
jABN24XzayHyWzx84qP3ck5F1gO9QyEMWspvhtP0GxUFE5hv9ZCG+asLspdx117KZC+t7hQCAsZQ
d+8VGSlEMRJpl3NaoN3yqqOCcGrH1mVWLcDzuyIi5iEeUV7nzwH5kk6fHctMYfIUl8oMWUuT0QwW
e1c1nE9W5p44fB/Ar2OUQTJvZlsmW7/0gqeJBPBa+K+D0XyhFcwq9hZw5kLxl5F6WNfN1vEiKEfu
QzcuoYMaqr/eGbazneL6rvUFUwzfOAWdWpfTP4f0azv8mwCS+kO+T4rgmiXdPiGccfTUvRsHT3Va
7Sr0kh2+Oh0WG+E/yto8hKh7VzkRfd3C3COITCnvxZgg3FR3hcvQg3geD04koXsXEwPJSNYbuJtH
LSKkfXpL3jlFbF8MLASmp3GWH6MNmrAabSKAcRz3AaBIYCZpUR7zqqcHqk19MNnx7GV7jvra3Q6E
XcmCTRvxqXcxE8pWzHy5xdoNJoih477KWG+k3srOiIMgk8+ovzv0kEzStg5eAyxWpjPvaqczV3jX
yfI1jo4TLk0dqFB281FKWlD+7dK991m4qevgVJsvCcC6ECJHE5VbVXhvMfVnyRPUcKPU/WtpUtpE
xrERyS5S8S5wjF3bNvgYctbSw71bRo8aBU3vVYdMeA8IhhFJJyh5252jSBVgLmzCEyZH9bNzSOMx
RfrXkHXhp8FhrPFKZVcDSl9FylcYV6dueMz95LH1+nNE7gajeTofjREfkgFjly6BJB092Ta6Fu7z
vgUV7+b+b55ShkimZMCVM6aYaDbs1PjTXv0SzU6y7Zt6OrbIVTZzM36NA+/yzP6L/ZqHrqzHZfFI
UNdp6mHEteU6iqmQoOXnpEFAlBfOBjgsEibHogiNWUnjvQBZ5sVXzL7nYlbwWNW/DBsAFIPqPhPJ
Q60JkvRy6zVCjQADDBqcidxqYuxbwjvLWhIQgA6c7JEfoOz5V9nVU4FqezWy0Yu0OPox0S6WAgiI
H5qRFF/IlNNLJKy9ba9dcDd/buPfeb3xh/aqgq0hITtpMOKozOAFn2WHiKEy3vsgegmb8t3Q/lNe
rUo5INzi86IFB1QHq2ijJ2RalXOf5l4PwYyMnNYrLz6yxXVVqwR1PHN6kM5Rk/1DSx6tX1vGX4vm
658k05M81VNAJbRJJE6dqWXzWEzMfxsrWRPjo1B503jGoIh5agm96MgeESz0Wqw7ubcvMRqx5ZeM
MyexRSJNJLQklxuzzNZFb2pW0M/KouLPafi3TfONU5nPFNHJpoU114AlLPIlmiwIjpHb/dWoG5iR
UAAtAIcTqzgNm7CWoYMmeaDQHZt3N3/xBoFKakLVXXAfjTEgCW8k4kkMxBIQORxEGelpdUOCQ3OZ
aknUi2UBWqT6QsKRcfSE7OEM9lnppMHIs0LZKsPcB+WSrzEFRKyy6thkod5Yefa6rJKt2ZAbNsIf
ZCVFe8Tx7zl/Wb18DWY035yRTtkZ098kjhYrxtDvkwsLdQFkM/0sGb+svPKoPSrdaXa+jKk5WkZz
/98iLkFkV8+ORIzMDj/5bC1iZ5Ay00GM8nVqpmuxRFwkLvmgk5sSNzRumoFEHLN0oD2K7rtCmx/a
/1x99rvkJQuj+//+H2yM85UWZzsC2usWX300PqppuoDqpzNkVJdEPmeXWKQOEs1O0vjvImx2Ldsz
6MwcgYbzV/fZB8ccoBJ9RLhBiRU6ZxwvHjPZYd9Y47s2o4mZrXz2sPjwy2TMmNJ+6bWHhMzMLaJz
bEo34R6qSq9DiqS1zdBubWTypzSj52Vet3Il8XcJy9q+a/6p0YFrjAD8mKOYShwLc/8Eg/HZ0CAU
jAREX+X/GER3wDG/mcJ4yz0ihBtsF3DqkQh1xcnrse6AEiLdhLWoi8ZgNIZuldTe/QR9BE/joxpA
uY9QxAFOk4fjXNMeK2TS8GDXzEsUc94uLY42WADtTm+iBJeba1OzaY2hWFRLJZJvQhkyKkH5Vxjl
7zCRSJIW+q9yv2tT1qvRIbm1sbp/nk1cposJTx7aLH3JE/a7LHU+M8TOKAUQ9RpkRAsWfxxS1veU
e8xlu7u0QpMQiCI65fceIHq7z1OetJRo+ehEuKMgcRl3YG7PeCwQZxlDdldZ5QPLJ7VKLPszSvkM
1C2Mcc1i0RGgw9HMDxmFcsgBQJr5vBYjtZ419l9p9Wvk8HC5gTG44gpeKbx3rE9AD02nqnDUeWJh
4VsQ1knd1WsRVZtJSozI/avH/mBDDhVWD3uV1Va+Y+pCI+5wrZfw0ol7easDijcr7CAbhYSF5tNX
4Tgv7M1xDw0/1CF6PX837ILpeuARAB36NoxfIx7YlhuztQuFU6wMYh/GHFClA/UV7Catuqq+/NJ9
7fAuAzYbDtZEZYHsEwbLbN33Nmqt4tlr2m3+kDjY75TNESPjgoORPK34Y0j618B+GFpuTLd4z7II
fchAwkvgpJRTZQH+jDTdsaPEToybJxxmIq3aF+TFqU6eRMKcnbkynnHW841nXGBWeswRrft6+e8A
fNzUhbMqccb3MRtho/wiVIwm2YrbbZByJsOOWTHZQnIZV7c+dBb/1L1koJuldDRE9DzgWo7j8W70
vY0iAnrWCFwRAZA58rlQjgGKEi8DQdZQxyWiRnj2zengyUf5IRHlW2AomKfeeJQaxwe0pnT8Mju8
MEO1eLavII0xl7gOj61FAoT0g2WysFIFZltH9Z9JkVxLk2VIM3xySo7bos8eyxD2vkuMmBPQwg7h
Rxx4JgMyTLyd5/DZBYhOEOzBVfYtKwEG98J+bzj7uuln9MWH00/HcXioC3HVNe6O1H2KC/GdoSkT
zstgMoCw5E+ISWB0h50Xso4PUV9rzcRTNWxmG/wN1BCWfkmk8Uyq9cUM50f8VJcYY+JKG3xGfIiv
nLHdoQ0sMptQFIuURrWs7cPogXEXPO4tl7qm7R6BsI14iPqpNriNmaq7if2Iq+U7y53HzEdhix1/
XI1Nfixz29wkKBbXKvlxEzbz0dzDO9Xdq1u1BGURPOC7hB5W89sQX7vCfSyoEvFdCIvPykIiXr4j
wt7x6CfRP1uW2HdjiY1sdPfQErEsSfEkcxbI0PMYmbbvtD2oyizgvCPh2EaYH7sq6VFQhayVmjuj
kC/got+X/6XCfRVLjC/qrcZxn9yg2vW9fMWuRVxy/K2t4bMsU2R1VrbziDBYjaPYmGm5GqrxEhT5
n+Deb4qKIy/sN4TKE+e+fA9RgVWz6h4ixJRk1Zi2vo4Dd1S4vM40SU9RI442ecL+aFw7Kz1OEXGr
cfHdUDAY2rqFJtrXrts28X8hkSMJThWpY2jmIahwdzIkq5LxWRTVj8U7i7feCckf6TIM5VxaT3bS
3VsWybLW8pn2HRL53LI/dUbJfqAiIcekwbGMg68ekk6Ea/A0vywgSJcpDwLpjR+lj26ifqg3GCPN
f8tD3lJ45ca71VAgkfyMUTKhu8q/xyG6jr78GYhX3lSdQj/V0yciFFDtXtNyUTiNWxB9DKyL7r7m
85ao8lv2lFxh/gBEb9d3DLPkfAEFzSSjOlfNezJLMvNmgc4mjZ8VMHLR2j/L12iU5r8gCb/KMD2C
W/zxTIIkNM2INhsBqElilZnJmrNI8ox9kEoR8UU1+WEztSsHcfbP97aJAxOCt8sO9Xtruyfe0Dtc
t0drWOIV+5DSCnT5QFg3j/geRfdpngF6RMtYzm4lQTbWbmbOZRsZb3xMzEIf2Z+t3a2tGrvMYPYO
Q6zg6iwfBy/IqNRNFOLZVfvEHTICj4qu3JcCE4JFpuuqcxx6N+deZ82fxE2Gq9Z8NzW7MwCr+8az
dq2oWZ3YloYWY76jXmAQWPbvlpf/aQfTg8QfvO6aYYPJe9ohpyKVkTCuAfEsO7qL6eqLmUIlxgX9
YMXMjgdjdNEz8P7kZpjAaunuc2bsA+6aukf7JkoIJyrkla9942JkLtgUvcBSav8SDrAEM4PxWj1i
cyBou6qQ+HiEoweKd6Ec4Yg2PTpEk9RxuAZiMw20HHoMvxtbF9CzvxMJPKwqbb3WTuFs54DNh61m
ws7wuaxtemyS7cjIiCovOmbkBo8B+XOEyVvVuXRaEB3mNWqzmxM3X2YEkjxHxbeJPnGRE6ZlO6tG
OAgIRnQPo4VfszDArVCi+F7+HRXioeo5ikqmzEjaYK3ZjK3vvaQeNl1rk40xr5nLEV9WJneFn97G
Hqxl6ihGXfZzlvvGvk9Gf9ca84LWoL2a9PDSe7YJ+1mqrceK+WwtLghHuMeqKsJTXxhk3xWAtOea
HDvFZeJJ2APKJsOaed86KI5YG2iQcoOhP+tA5IddsncQEhtGX51b9TllizNhoD4Iav4mUYijbpNz
pPuUyi4iD8r+nCvjeyCmipuE3yOnA7gUc6s6ijo79h58GRqES4E5BzB1rm0NtGHC9aQH1OUMO7UJ
KB2m92/KgnXlVziuI+Z6RqDvnIBltsWWI+D3Zm77FRKzuFIIbSmxitD7lf47K36+uFf4MGJtEJaw
FoW9L6yyxVtZJCvPLj7dNnxFh4uFN5r3CQ36fsrHZZTgo3KrySdu43srQH/Qd3RWtY9mgu0dSduD
Iti1nX67EppqzO7ZYNrLy5qvh5qIklyqi6OAaiMy+kPrdlKEvYCpsgBoV4CAXe7dVm8nPaKgBxSy
MuvkzyjwaajyxZqcE9U2vbitKhIr79LQFPtOTKe2MhBuZdNrtJCXdHYaegqfMqbpEm39iK4UWRsu
M8UHEcTQCGkJ490AfzBIF8ACdTXeRiJ+zOwYmTRewgl4uWlFSzw5MTSXmFUq4nBKqrI0tn2F64jU
yENgE7vn5G8jgn28I/LNZX9swzcIomSJ3wE0U8EOYD2IysXWdCl2D6I7pCmCuO/gBfC0eyzr8MJU
6CrRadezF61v7pC03FPZVxdOJ9OIz64V7wqDfb7VLkl329DyL2qx/vCXy2GZIjB3c/pF7up2MdcJ
QyWj6XYuN6KVcVQqfQKRJ4b7eGjblZMBRkaBxprkpEcib9vF1hNncpNK9x1b/befdH+Uhx8w6r7x
E6wdTIpJwtoiYT02TIRtl8Y/j+9tHUb5qe8R+5VzjbmeUZth4jEqUC16PVQbB9PniPwDMsBNoTol
LWC9CM42//1qIuUPQzW1wngZdWzAmogFe9HwTbSRu3EBj87GeHKjBDcWgsx5uZxKL+JYki9oR7+N
ykw3EXgxt0m//MhIGcB95HlzkKq8hGLeGqJ5RlC2t6kTB91elWVt5mx+S7P+zW7UJqF7xMtKb067
jY5ZPzU59t5Sw1aT6algiMhjMH56UbwPcQ2YNkOlfsR2W8Ww0tnSr4eCDKkEn9GKtiGIMOu6T0WZ
kG7ibfCEGqtW4U6ueFRk2zyZ84iPagZO5Dvk2+vx1rZ7KNwzvz0/VkP2lJXFi20iThTLCzhaKNq5
f2EUEN+YJV/5LNkCo+nEaZk+zGX+0HXma2jPB99Rt1kuAU3mpc6IqUGmgzGqwgfB9t4d+SOl0b1O
7o859MGq6bznto4R5OTsW+xAQKmwziHPXAh5OWSm2rf9ZSiT+7rSXKvRdO1AlbX5E1jjmG8tf2zH
/qS68MywCOXCa5DFlAd4bZzEI/vns56Te8utzsJWz3VZXswIC3fd78Q482KM0Js8b/iyrf4Ttg+9
X8oophEBcYxMi0jQIuos7W6toVmUU9TC9fCWbZpQ/o0qgme8i/Hx5pt4UPezbRI5kBqvDTrawJEb
LG4ElAdUx0lIEauvM7XvSnzacCVZ/HUFI/JVHmuk/TzZbu1Qh+nwI/WhOcsHohq4csnEpG4tppX/
UdrM4tMEClY08LQlJGosH+5lxUaahIM+lt0e07k2fEwrjulSk4aRgu0MvAesOn9S1dfOn37A0eDz
9p7TJW+XdQ7q2N46eDE6a3tKE0wq3heErZd0yYzqlnfTkQTkNCp7hWbLToUDAEY/LU/VjLh4vPoZ
d/Zn30fdsU5Q4pAZyvTSICQ63IKNJ659csIVjKBDW6dXhxJ8J31/X03kZVhMlOaOHqlApaouOY9/
CqJqBSFYb8BRMAPZ+VF4p4U4jV7G7NmT702FB9pkNRl/Zm17TxlM8AvhTsDd/ZM5ssLj5uZqdPem
U7y4KbrAMb0BlQFGV9/eylIQ2SJrvHE1LLvSow8jQm0bdMN7ZtjN1uwsgkcaciqiaf5E8fxclKSe
+oP5U/isEOHF865LXhhSHNa57+6HGljTaMdbwi9fAcGga8O1dy6xhKDeFUeeuz1pTTwDUUoQKVcX
JjDmwyRyuZb7g011azP2kkF5CLAcEV2INGD6Uj5DWpeM2GGx0HZWfbOSeaMyF01CbL6kNnkfvCjv
DKu+eGD3QhMlitd3YGh1rCxPHW05vPVumh503OAMcNUGlc05Gn1wtx0ifXKUT5ZMKwTTjBOxrBMf
b+HjLs2POfTflH1xYzbSss+Zeijx5Pc5RruU8qE+tdN08+uclJQAbvEQP2DYWybI4fPc7IJZ/jn1
iOPC4V0rZiIfRHP2ev/NLEFJ8hEaK6ZPjcGzgdLlVA3+Nff8VTGUFrxndCaF4ogQDoFxCCyZf+RX
saSzV+V2hpRE79o+eBO2a4driCAdBO8rw/L2o/+SRxmAcR9ZRVcbXyaCJtKmqSyi8U/13sZfMEqR
Mb74Zn8dR5JoB/4WJ4jylfQISzTdC6cqY6/GGlauj8elkeod5wl1vzk8DIW7hjxdEY4bvemegEEz
OSPGOs8pVVdM+ok0S/yuULnWHp8ZJKMMGaPrVBMP3qSMUAoz/xkGCxs0HgBW226EFhMYgNlNT97s
eutA3REd9DD6Ba7A9lXh9VpjmuJzXWWrGTEEPt/uE3bNp5i2CvnzCi+VOza8Ag0HY+cZ+P489N6v
6RLE6QYXqvBLlGaHuYurdZPjZ8kBS5mCSTn+ovBEngA3dkhd8d8fI/O3KZPPuBKo2d3qOkfmX8/O
Yh1PxSezDUBM493UWD3lPR6bZFSvoW+dUeW5JS5dk/yPlSzkoxdJRK8MPMbsDB8OZhzDbCrO7hIz
EFwlNtFy7Dw9ZzrjI0/WQ4apIJcCeR4xWVX0FlctYXvFacxH/E7qjYXg/dSIbzRvdCWokoK3AWd6
HASPyKy+xtb7qdETzYH9L/pITJppMTF3UySLjpYJMU/v3SF7l2hPwTHyOfBMMhZ0+51wwSMYT85u
PvpbdOLhGl6TeShElVJJIVuJNmn6lik+mYkZPEduTUnV7Z2W+7U2WT1Ju/83lP6rci0KnsQ0qCXd
XT6gB82wZ/Rt+x2wphc9Say2eugH/ctC5GoAiAHkcxCyZsVh1Syn1cEx9WOaNSU3DU2APXlnQ1FA
9gBL8bLpRxZqgi4MlxiaHYXAJXfIAHWrj5LqXweKu3XCDS72ZYxTxXdbXgcSqVauqPdgrqmNmSPZ
nX9tc2OP2Zb0wYBs1kr2yalhmT3SUR2MqH5yVW5Rl+cFkiD4VDBu2XZP6cYczHalDMaDCAw3fO2P
ZVmhFGzqRyuv7sIoZI0MaCcdoMGG5PEwhoXzm5Xk8HwHHsqstCYtAmp7TBFcXessAE4REe5pDe5d
lXGq8CkmIScq8ZhOTbybq4sT1J+aOFqErVTrswTT7JFLW0K4XQdshou2MbdTxqGaddE/t0efDRCW
NKTi1iuXfjNCW4j3nrW042OKaynj8+zRED7ADWUtVnnygh75jHFYmHQwPHfJuoWQPAxcsVXGxWTa
lLNVZ1Wsh7xv5dnXxHXuGsW3GQlX7c3B+ME4vZwyQ0Y1CYGEJIJSJ5tuYKII2IwCUdonI0leHbCP
bJVNvs2cz5tAj70KLXdND3sojPGXkx+iRvQgZQBqqGBnQbsYzXl2igQ77YiJFy6adKb5GmcefgBE
aIB7eWUrc+CQqDB+EJLO9hqdTU0pHKp7XbZi50ZesVqYgzujddtrR7DCqkdKtZNpvyelKtrors82
hYZgFqm7EdZ4lxC4hCa8TZxgSxxgBzPQnzcN8LgcyyDhQuuiSZGByPg5Cewly8/YlA6veigMVDiZ
Qmnty4BRuSYg3STdsGKIFpSwFyi2BAQPj3kiUy9UP81zTsd/5nLZxU7+JIiH2Es4ymhEevHQOiHs
OpkwbcKqZdfPFgOtc6IMTN+lmW8z1eKCS13Y8B6fhcSrGro++zsbxmHrW3ZNM0ionB2zmjbC9MLi
r/LHBwr4YGtFzr+mnEsSpyP8IbF8NGN7OnQtjwHGFCIf+h45vF2jsMtn+hufaKu8uS9lzXZ4ZLoQ
UtyxmjvVfiHuuNzr9RRMMNOW3i6c7u2S9XLKUudEPVBvnY7sBaj82iuS58FmgIEM3tkAspGbqIu8
VSEHVqsSVJkpjpRWKw2FZ+W1XfmGVLFntAolaohthH9djPZlItgy/tBIzU+kJh1T6u116tXRNgzm
+Yz+milGRlj4HFhfsVXJtWNPHwTSFyvmTnobG0TPLYHQrth0son3Zd7zEY6cEOa2RSpgH+cvOOTY
cFhZtEcR31+0D6ICaWKYbrsahhJAD/qIDmMPC9rm5hbOvKqlae0VFuejaCG+KpaFL76ad4Nn3ok5
L/44mXZwdewvotUg5ZZqvIZl9pM0UNXNmN9tmhUDbVOz6wki638/Re5T4AuCMAic6lpAX3/M1c2O
muk9Uv57YH20+o+oK3n5H9E0U+/49QU+32dbGmjFuY0vg4qLI9xXRspZ5W9rr0vONuNWJAcJUSFh
pV5Nr3iIYhITG/6stayVuP/vH+jo82OcQR/DfrtCHu6+sDqqt/Cxmivrb4Z0yuGjUM2nEl7vZZht
52biQwY2lb0b6fwp2tm9eGmOnDCXeo3j17r894859VKksqQHh/bT1BKpCH0FnZma39qZPnEsvfJZ
MG5wld9/BTeE2s1PuxSMTthh+/XnCTBUBqZrDH9HT96H+CYe+jE4gtad7siFk9uyfacgQ6C/5DyI
xgsP//00s0y1B93LedjP9tGQXDKmRXoNlXrn7VKnVYfJzSXjUedqTBmhwm6tr0NI9GbZ9TWA7xE8
mx0cUQ2hW8Xe8tFl5wCmo7e0Beyq05VjG/6l8sF/elwHjAypwkdplYcUps7KUdZwRnvscLqVH60C
XQOQpL+Ts/0Q2I64RiUmuIrYzask9BsYY0TKZeQb16AKwSNY4XscQkHJstzY1OlQb4qEHrmN/ei5
DvWTmtvya8khWA8+piSzqeY7g6iOE1PTgf1X7J9xSyB4TW1KRYwdX2DNb3ZaqIe8np+l60It6Lmt
8TBILq5Gp1sHMueuMpHdaBEjtdOwQyqTMURPnhyzb2+HqKq6T4N02AcihXzmMyIPVBHcQ/EO7lmZ
YF+tUDYFnUeMsmTuaHctejkfRWat1SZrLHRmyNe3OAcqFuI6I/4osn96URV3lhnmd+P//ygq2uBI
0fG/f2+RiHwsXY5IryInPi+wdFtG3r6NzDQz2aX/CJd/Hro1sgL/nIGE2XKsL3CZpj/MLvISMLj5
Y4X4YTuqjuCScE6Ab8T2PnD7/eQ2DAvB0kxprI+0PjyNDAa4+RGxLbzREZjOi4y51jRrcqKd3/wQ
QWnC9pruM1k3bdHdMK3UR556AzHMsyJI+2a3NQOnhRMcpc868jz+pgS4ccU3UwfVg9EAG7Udjda0
qvk9LboIkLRbQRd1LTqmtIFm1mpbIfvsMTzli02KaOU0a/l1EP13uk8IAtV62nktPeUIQiYS6Snl
ojk7wZeKNYDuzkmeQ6aENhIUtlVjuQl7OPp43h1Zcaa7OiR7HHs087fyHgL4Nm6MfqeN3LviAU7W
lpzxuWUFbFcYEIQxLD/MXPc3jvIzDsTp4FnF+OprqFT1ZE8gj+fx1XHEB2hYGHfTkByhlDUbn37g
ZaqmhTDXvQWjFFuFqHnvZ2HxhoDSzUgS7Q1try2ncVYqhc2S2QEOEzM41IH14Cx2F5O8wH1EJPuq
DYZp3bCMwJIwwcggRzTlX52HFsRhOpXlLR3EdPFCtjiSaEh2QtHJVKzXx7w7dpZKd/+9PZn+KSwd
38ykuLVV2N6ZuSD7KXKNJ4tDYyOarLrFMPk9JGkg0BS+D3hOE0Xpgc19NF8muy73ozCRiuvXAOPT
U9mzRonwJh+0zSTFE5neMMDHNDiG963OhiVVMUB/54NuGPN220cOuqteFA//x9l57EiOZF36XWZP
gMLMSC5mE661e+jIDZGlqLXm089Hr575qyIaGcCgrYnwRKLSw500ce853zGr/jCgeOY4ktET9OyT
YDkawhcfftzjiFYJrLL5k32R9mKEvD/bqHaRrmubQSQOXw/HGW/8URZLMJkGHfL/awDVFbeZdJxD
HczezMJ80knp3Ex1vQXwhHe0VWozUKTfWS7KQ7Rjxuj1+H7RG7lApLejP724eM43uiLMhLpBt65i
9t8FtozEsdyFJJRrEnV4UiJ797rYepJjjMVMw+nquWZ6LJ0iOw7DeirI8+gA8DYX84VjYZ0cJ2UN
G1/r3H3mCBcXekZ8etkPV9Js8VQoBauPIzKiSIJBa+aW+RhbIci69Zg3kH+MGR0qIs79EgEpUqBg
YF0jjmQldUoNHl1qJDVjfo5L8wl9fby5m56KDLWOcKlZzX7frrHrSwCKi6QYimmYmQJrrDYdqWEY
bY3ZVUors5lslPiCWyBPSLxy/WIj8TPTVVXXmey5VkbHh9tQA5jTQ8BtBRFLT7E31SSPcFWIk3VK
etGzG0m18SXLI3s7jFTEp5btp0iqHRS+CghpRQEDJbK+tdVcTUtRC3VlRzRrFOerfmYsmBzGFso2
3P39JSqmXQVv8iZlMRzttOxOmZ4HRwqQC0Senq83b2Mnx5NflPOn5ulH7DnJujRz1A8EgSzNBgmM
ltG8EWPQ4yjmG8bp222SoO0OuCRWQH2C1zyHIJP6MHPakJxpc9D+4kbkjc4yCd9P+iNYLn09Utu7
eUgewRuNxmudt7ty1DfegIK7Suz4aQgvvZ6D/E5s5JlUMctjqrpsAwmUU0MNBg7EPgRPsIiPhpf4
J3rXT7XPbWXGhOZSU+l3CRsdxIoWdYyZN8WBZ+1Ii5moB/M6Cctfu21CyjFKXnDNbfqqtxIZdN+s
rUpSVjJICMIarq3pWF+82dRFqc5a0y79685Yast6W1GI0mUw5xVzOB2mkWyNZWtoPr6QIVgzuR3D
YsZOlwPvj1NS3novYObtR3jFktSVp15nCUvNwnzs1HgpgNGxRFHNbnOoZI671olkW3Y6tsuy5p6I
csB5VfPTrOz8olnNdgr4uLrpN18HKagcfPndaKld2Pqban7Ig9EJKbDV9lZADL6mzg7g62GkT3Uu
4eZyFNXEHpzYY1KwH9J6jpayoxyexE3/nLkW6KTw51Tr9RuCSnSeLQC21MbpkyuUYuFwyLEdI3hJ
mk3XUFIQw5rfyzrd2TT4iD2WXZT4mS3w3RlhcLr/FAq+PMocKirCl0aE2UGnGLJEUpL+YP//RkHp
ONLpa0YBh0+WCN46KrVMtX4M2eDB0aZ4P0DxeGqz2uZOTyjKorduMuitFG7OZVJVLA+jC+sG8rM/
iObcFo55HgRIb8+djWrkFDwFTOpTW9GBkOCoGoq0D4q8tUdVjzhWshaEUJ22MMUNjBCRl/4kw+KY
ej97Kt2520Avsf2MiMNZHRMGKHH7Q6RJ/gFOuc58QfqbQInoFAYQXoIVIWtumkhlwga1t5P859/z
6TypNn4+7DJm5IcyhPcmcUeuWttRT7g3oERY4WsqNUlzwtoKmnhLNQp/P7pRBPzQObdWnB8Jh0Fs
ghCFKm0JWGeWshCy7MWu3FhT5yydrgaiapCxRwDYc0a1HtK/xdYXqgHy4D4+3i+G8DBvjw6NZJV1
x8IbKZXR9PyYCnpWVWtYZ6NAHoWr5mNspf4xIqNb2Gh4k6qA6xvdF8RIbnqEfdckIGU4c/r6Hbzg
azhG0U/hBBtFKNmseHp04BkQK4gsHOrr0/3VNLsjhzB/vr+CQQ00vn4pqqp/qKq65CidpfQpC7qN
QVY+t1HGZGzjFwuoydzsRtEknBFTmjvvmfzEOKWCKCB2UGS/26mDNqs4dKIzXyqqy4LK6dEliO3U
R7F+KhPlLFBTNEvKSjHN/CR+loF+bUNH/En64ZKDLObPm6u08WfUUl6lrLNGdIMftxw8+rJVxYcw
XzIkEYcB4T6Wqgp5uFkd7j+Bu2STEA7Aa/lz4kBy60NBtfsL5Z4mzL8w7/xOA9S7smx5JIA73ikz
mjcAevpMivJOQx80NHZzuQKLFl2AGdi7qa+fx/mVgxDgwRUEHOkzakmPpz8oA+av0hxnp0SgtpEd
xm9JAcoI0El5Fk3wAuSSw6cGsX3QhP3ujPEL22rsXMhSQqFrt9HQaRpEaBZTV/A26Ad4ENZSrfYO
TpC0j0Hf/SZnUXMoKomWMdYP90s8/6SJWSKEdHpluQ3M5YlWhW3Wcisz3XqpEi1cjpMut3fevhYV
0TJF4L5NIjIrx6HceRA36Ry6PEBpKrf4RIzj/QBhNPSX4qIk3cidKsUybScPzahHR6uTw+MIPkRv
cDSSR09TP2xucdLE28iJoo3uGUgOh/xnJhGJjhA7bk4o33qagQ/GIMXHMCbLuAmhnni5sS9Nq1sS
+Cg/BiNDkNa3N2M05LnjPqCl4XRzwa1dY+bwL249+qdIdQudXuDlfkkdzv8qcil5dtqfse2SmZoZ
7Q1qXblsHOPCHXhkozqe9TKmukeCzG+kSvFfoE4Xx9Af71vTrLGBPxC5opE0JjXd3KMjSWf6P5X+
dPyw2+qbNJGvsU2WZSvdINFBSq72nDf0j8Qz1Wdd0sYVe1bPaLZjkXZXd74N2qF57HQCw7XWazca
cfB+Yv6Az76166Qj9y6LD7TTb8l80COT2qAhxtf2Py9zPe84wBd/ZMXeLl3xs+hLdynVqA6iit1L
6tD7hFssd0NGd79xixgjiB+f7j/prcvmO5Q8olbZ7bUp4niRRUeXs98jG8zfKxbVTZi37hLCBRBD
o3320NcDv8qcq2fDFAugLC5S7SVGT5kye2tZ3XsLRxyaJrReOjRoK5NunsEMccqiwlomQ+Qsf52Z
8TnRQ1jCMmxDsNsUUD/0ObH4H59uX01eEElgBtAGna0U7d51jb8oCGjYPnA0/vpfMz+HQ/HP2ZZO
DjP7Y4Iz9U/hUC3WYQ4QZMRm+El+h1//IJ24+T0vsTCFkO8fx94lEl00P4oGAbK0YF6O3aoqCdqi
K+E714m27r4oDWsXiuT3Ik7QKPiJu4skCTumW8pbMQ3xvNP4JvVTfQ5vJlfSdqStoMCYlq2rT8FN
fZT2Nq2BbuE2xrHnw9lzcg7Iqb2yKQa8k7gWp3u+L0tb89lZUF2LtzHP29NID2+KWOTSgejPFHIB
joJKWwsljRWncg+Ry3VMdPnhqbJcFgQarcokwAUnungnQPL5wRBu7KD8S6/phUhEwou+0cxF6mlU
UGvWnlyJiUICca1RWR808jDJ/q1dFFnWUZi296qsapUQARim1H4tCjQrdpFrt/d6Cq74LNty3icX
UJwLLK+cEXS5Tmvdo20SnYRBKFwQ6KfQHIt1H8F5rXL8mrqbEJZQdhjzDazzv75bUGZz9+XJ6OfZ
7o///b9sU1iUkOmIO1JYum58ThuPDVBHhoXRwyJ/1OJC6cl3KZW04XrApYczlS1qCwvvYgKJ2+rN
yP4Ea1KaOTVKwGxJ5al8tEnT2nhFSa8xoTXYlZxJ65KJrxjG7tqANkcNguDST6a3yo6mh4wYgWWb
0WABm6v2bG2bE5U259k3IirMqEkVwGHM0/mlbZpsJ6sq3KAsdF/qungCV9X+nqCfNCmOxed6iox3
VNAhhssy+c1ERGeCVunkXEXwau00jpQZnMA81OS7EchMerCL02xlwB2+YgG8mI1vPVB24Vhde/pj
ZEjjMqC5KKpl4NSwBnP9AHgZkqvpa3tnKrR9Z40+VBzKiX3v0PrSHHevtFbfpX3Y4yZI5wYZeV2r
sLamJcSH6hHvXbWcMEhYnm6AMk+bc9KYqGBCA1UDptYkv5p6fQycsHgxWs94bCq1oNzn7DoLvRCm
iws9u/DFKrVyZ5pBQgVvTz1n2JCZw/4nsPotpBCx6n3aE66mF6z7mAB95own0gGRUuiBIHuAn5An
tRdWYueBQ8RWc5zsAE6t+SaxVHyOqhLKsoRhKCY+YvrE59jYwrKMFsE5BOlUf4ZNbNwPfKsarhcH
DBy7bV9tLUC4GANJg45B2j40HNFWUVt6i9by7XOuyVMIsy4c03d/QgjuTD9BaYxzVlBop9sB+/px
bLQlzBz6EATDZI3uXQaSSVJdtEctfLMMz73isLfa0uUD02erPCStQITmjzoCWGHvoeK8axKad+e4
FF8gxdM+JqL310+c/PLAKdumcapbzKwmqI1PywHbizEVISgIkhRDmh9BfwhJjXnoRr9d1eDkd2yx
opPjqZ3n9MFt6AQyzsp+ZPXXl3cMaVHh0sTNFcIXg7lFpEa0cHqSfcKZDZm5nGPzBunrAiRQuFJ6
Hp8micyvQctmr8y4inb9YPwmArPGFuvXYHYXKMXJBCNIbEhZJrFM74t6KnclrUS6EXa9GUcPJl+l
m4Te4rJyA0KLlR6Ac3a6mysXBeT8d6vbUkrR37R6LPhG0PhQ+G+/SWgVXxNaiR+Gd+AIaRLBbM0x
lP9YUWVX42pysmyhotBaBDb0Pd1IYasEdXANM26snvUYsFePR0uL2ycKQxFZYV32OLWT+TD6xbh1
tS689SbSFoMO0la5MfKqKrKdhYLRtx7J5lmLvM8PphlznOy66MWpqmitO+506DqMK25p5AYeVyNY
5z4HlEwfwnfEfu6q9zITnozrLA0PEfB9CqpKkW+pqP+8v+oj0yUEg6TU1J65jJVubIEAovFJpXfz
cW5+M9N/3RcokDUuvVcWV1RM8tMmb9DyMqyMisRjLdm4UuZPRhSEFzGh5q0D6kKRVW3FMOqHIC0/
CmmdOm7Qd60djt7UvrfteKzUIC4x+7il7EoSJkzB+QzwD7uskbgP8pnq/k8MUM6PXz8z1tc5hK4K
84dwlQV0xfy0p4lc6vic+VDoA5al5/TS5g3KA5PD9/1llhdbGfrttXR7uPyaI1caeJidKlK1Uiw1
26zDjpzAkfuBDFdU+qEuc8wtyS6xe3X2Zdxf/OnAjIjynhMmc1V+7cPRRytRrcg2RH6B7H5H/Hr3
Fuk2JSzrmy/I+LJxU9hITYfdj7SFI5z5rv/HXd15SmVFbFG/KMS0CeKk36lQvY8y/+DG/vvZtsX4
GObdsBSY4Q6+8oY9WWx0rg1uyl9/6HL+UP+1M+CGUYJ9GG9Fkaz96f0oYOfo6kZ02C1cJ6p3zhp4
2ONY9sBTgiQ4j6TrnDNSff6+SL/qQWMUBPxhHaR7TfxFgOzevpiWVb1xe3X7ksIhvjdehpZEkDa5
wAQOjS8AtBHltFZRZj9PIEQKDNRPegIJdfC08qw046PyGvnYAB19KN0qubg3SbvqzdLqfK1M00Dl
MDXLuuFxp/FFooefondwn+HU9ecwz8ZNor2VSZfvfEhgi9iqFfuJol0UmdOAndDULSZ5xQ8bAsw4
kn0zacl57/rvj9MSpu7YUukEbjj6p49TL2KaKpxcmDaAP/vCHfda3+FNFba26P3+3TWQJ3pB2zMn
gzW10JCfsUgcFMz+o80Suy2Ntqdf2r0FiT+irdbFGetGtNQJLgQ/a/7Z4BuDQAwQaVjKgOVdMg8/
d2qvW+oVI58GKoUTR6gbL9GSFpaxBv+ogfi+ehM4vSgpbpHOJk8zcCmXgZ38xJwOTTAmVqeM7Uc/
/MAgzcLkuiEoBiM6xyLYD7rI/oqM1llqSB3Ov74N73v+z5+bZZnsUXXX5mP7NG9RoIwMz4tzrIdo
sdiX1tx9fv6jrOfkw7n0I/vU2yWGfjDZ358osO3znz3BHjGqyYjpHFoV/Scne2Gj9mcefUQUL8xA
viKjMxd9t85aAp7HxnAe6JXBQrA9d1GwAi0dUuL2qsdBWevjxAfG1DzClhdu+yGrGv9NTl7f2JFh
afAGKaD8CNUcQYRhOAkpIVUN21tQd6vR6MC3dAAJPSrGqDKsdOOGrrnxDOK280b9lkdWezTMZGkJ
1W91XWWvlJquWmwUV88yYGpmR52b/bHtwnNByXbx68/5vyTL4yFTJgHOKGoBW31aVGME7rrofbKb
9bA7Dp0d7qoYTkYTkx9dhtimRZCiWQIpDYD9kPtjf2wb+2eSR2R4hHZ1MxJyxb08RmeCTY7Ehl5t
cY18m+/7OYGSk7RFMOZcqAAOzqH63xMlvWHa3CACcIcFA9CzgHZEsEjdyHj27OJnT0/82JaRvaKm
ba2gMOwq4scu7qQ/qUy1q7zvEsr40Q+AA3Tx2xSFUOlZ3xz73S8bPRowrFpKca7iRPs5DDvAPxK1
do9dv81fLCx0a83u6pVkS8gOJOuP91yuPO/ekZ10i0EN0/F+CfKAnlZw68zrYF7rar621bXzr7px
YbiQ/oxLfy7FvoYDQqqdcfbpWl9rhehO5GmApEtiRCln/dXe3ajgpxZoCOBRESPhqaq/6NAevNSl
DxLEakt1Tlz52z+7sqX2lBX9Miofg/tQxqMVPIlmHuZ92PIpTp8Z3fgcps++9p8xVS+e91yLl6F6
KcVLlrwycvGSjq+MKHmtNIrDWDneMu2VgSTxQavSGXHgYQJzkcrd3CDfwAJ0f6Qpx0M6g+9KJHg5
8r55br/fE+lfajO2qUsqDpQbSIp2P9/06MzZFpEMuTAUJ8w9sQo0I7Hk9elhcPeIOjxx4Nrg7Q+P
Ht05QH31sdaO4A3lAV5rVZzqaR6De1LZ2bkP4Zy97NxlnNUujkMn5sKY6LS7l8K9lPm1ci/ddB3u
Y5quREIzivLmeXwNGJpuDT8bN5/ndZXwmTwT7TnbYtLnuknFzoz9o0ZzCuu6KnfkJwcXP48pIkpj
k5s7jd3qXp/dQnut29vEdniYzfZ/jwC6k7v3kgPDSQ4xpTAoO+KgStIZjr53LPR5WNB9spORnfAS
jFgB6EgnZwZuZDM5t+pcb3rr4MaXUp3H7mLHl0Jd+u6SQexVlzi5MsLkGvXX3J5HQHPKvsb2tUlv
DDXcqvQmhnkACG3MlTncEvemDzeVP0buraGdenDhHcWtxQFkPsOTCQ9d1IFbEmtRB1dOEhtvk4OI
JDa+mVo/S2SrnljEEuDzo8werfswskeGZ2P9eHTsG3cZSybdeGHfsFgn/Tx0FPL3kcnr3yORVzcE
03W171eygazwqgETt0AqXmgZp+Elbs5xeAmbM8NvzlZ4bomPak9ci/ZUx/Ogo8FMpPqjuI8EU4d7
YP/JiKtDWB0IjNYC+JL7Ptsn/Z5A1jj6pq4mvxyYbNOw5uqjY8NkcD8XeFNy9OwqEJyLzSB/CvLY
WWG561cDVfCncWyrs1e7/DqJfIKLDsdxXjyrvm0h9wiSNQiYNjJAqvc/ul8gqFknYR3CUbrEaNjU
25ANggDtpltAVOtZa9t1aVDlCkbMZQnS279Tm4M5ys6Inbeoiu0tTybRU3MnZ/5zO4XlMRKBtMXU
Ef799/UYFaqq9z5bmDURu8iL7aK73C8Zfc5L2Al/05i1ehjz90kU4lxZZXKlg0YTIf5diTJ5a4ca
01Z6+/WS+fVIZZtMHyZ6QcpBlu5+2poENdB0qmX5Qk7yOYoj92BpEwEm9O/D3uOXHtHVTlVJAykj
8KyrN8HMnx/BGA7p8GQq+eJIGd/oF4YSTI8VtytRkFCuWRgjSKDxLixwYN/z1a/fuTEv5v/aVPHO
qaYZDpOeYanPm1GHo0bepgMy6RYwZjNVEzGr5ktC/X8lBHXwOC3UFcgV7nPXf5WU89AxsvG3ScQ6
aEUHMX3OJbBNGmENeLdyRrH8+k2aXxdQ6iPSJttUUqZ1PldKInsaLa9ALd6MeLBzRYdA+iSotTrC
Y4S99nlEJ03lgzKKnkVoP/NxEc/mfMSdGqjXd1mm1aY3WoFctwNY0xPJ7FLeI+DvA+Xvpcmn74oT
X/dRfLSs/ILNPnv9L8e4CcEGCFycJUHrFS/gCYD/9VW0KTqvX4naYuMsWC88BXSVNtbZ7CBcRLWZ
PtTO+EMPW+xoHkjGXKh0FSHm27rS+RmOg/nNicT4euKkUWBwKrEp6/IRfy7NDfoEydVsefCUrS1p
U+y6XuqE3+wQSzFA+IWAidigzmePeUBU8NN5DN5m8rDBbnJrExCI0G9oKmj0FcINCdiNPg/VrKts
PZZrC9LjUllrYa1Rnv096gSJDYxT9HgbqMO22pThVnKML7agNzPEzFCzh20YgCOaR1D8Z3TkLZDc
QmtV7lSw5/yRichd95OGacIkCvIhM3aMwtjh8IqbXdjsfHcbgKTk13G3MTKHZlsY27HZaskW1jdj
9DaJtcmsjc8vks/DCzZIIBm1vpYNaWtrVJ8hINQ1Q/KL8GsR0O79Z7T1hjFN88BLlFB/6N1nPFeB
8+0t9uXhZf/r8GggIbekLpT77/2vlwK/8Zo6X4QTkGadugtB2CaFzzqHPW700GxSyDC/fhqNr+UA
IebJjg4W/zfMT+fXImtENULg5N8qN96UB3S6kVPAVm0FcbxUHsXa7JICuito+WwazZ0Y5Ad8bAJk
as1EDQEG6ps39fVQLaBks3HjHQndFp8aRl2UV5U5guqMVLNr7bI9xcTw7XzkJquRoNJtYLTDrkii
BkOt2PVj+/LNO/hataHA7fL8SNNyHEP/9A6aRid1A8XTIolskNRkaQHK8WCE8k8JTFqbXEjEVHG3
Q5JBIT4Y3uhgbztFgCx55dY3x7ivS70iDN6xdGcuMxus9/++OZwWj42ZhCS0Bu0pUF25yeI2gvyS
2B9JRdQe5pqdnoXpCWHVc9vqxhvBMuShRUKeYm2y9yoY31TaJTu6ogbihjhYK3JqFfJ71jcnQCHs
kikka6NdNUboXYfu1ZAB2y/CGKwdcw30fKTV0ntsZKb95ZSnphbBa6is98kcAGLOmbi0dLXVKKPk
OPTtezGLpu4X1wYkmyppUpFV9mPl1O4qmoJrghbhbBHM/XeZdbIwUWp12x/uIr77RQubP4WTetve
qv3jr79n87+UIFnsdeoEtqSd63z6ntNAFFVYoPXvbbztHGtpEVRj8zp5SOdSIv78MTdvaL6MWxKl
9CLzeGnzWz1UsffEuZ22dZ4TLObEkjY72E0xTruWcAzSVrhIekToSgSCcpdEyF+/eevLMUfZnJRt
Rel1tvLqn2YM+AtxUlZpsqhM589pkvap9+CG0zgyoBwKDS64W6wrQGg3NzfFQkNI+WYo1EVeK8NN
XgQoW6vi4pWzr6gLnCdNjghT5QexpskppkW4qLUQtOr8sg9ze0+UR/uoDGw+k57ax9SRFedMXEF+
bRb2igyiFS2uQBg/bbLf+lE/CjyVOaY18U1H3PgvXx1NJlY6HguT4sGnmUsLNTOkEIYbGRkR2R94
dNt2eG5cWxwhTvxRW+CnKCjw+ZNlTgvWOGVhOYLtALPz//FNGHwLTBZCZ0r8fBvFInYN0UDTrU4p
3tWHPHHH195HkE5Nvid1CeaMlif72jGSS+c79oEgjVfdcxG9RKF5jEtH3tzWYLto+38M5EXvVFaZ
y94JppVpJNC9y/Z4DwDXJz9a5Kb6IFTkmHZ02AK7C9+TVid03ALrGJdyOKap+iDVwz61RUUICMat
tR64AI+TGs3er399+2vphqqNYstxrzQxb/57dhq5MwJiqrKF18Kynwq6Cbb/DtkhOVIhgbapXGfj
SeC9vPlhYRb5O2TY5qRPObL3OqG4HxDx1gxR+O52NRYFmZyCuYOfjC62ZtKDpAY5JSabHnd6uOW+
Gw6i8SYw7WH70uf4V+qC1GVzUZXUtLyKTDHPMjHs+aT9poZ7yzBHL6Vd2Oda84s9eX4+JNtWfxKp
VT+QJzGs/V76y7LhtO+LhrYr9DKdQECt9q1XkAsfYVw/d5ZHiCXojIcyr2vsWkZ1C+2i2DoYgPq2
noEc9bOlx/YuBra8NttY7kcgbnYeWB+F5amNilviJMc0pUwYoI9ErLiKgrjeyXRO5lhltOhWfIAB
5EHCIjzZq1c3dDqAdMb0ZGiFWIIXU9/sG//bVDjPJ+wBDAsdkJh3Cv9oVLQjnUcKXsR/VBKZq6du
WVf9oWcwRjI8AJtYXtPJLDZ1NMTLHgF3KgbzBtzZenHQDLZZtYei4z0OxHkRGuNeE7JTD7mDg6gv
TXCdvEIDMX2zg7Hm9/WvQw9TIP1nB2iPZdpflkbI/2mBCyZdWGSxVFijraFctGPtr2K9gBTPV7HN
YOnvjFzugoBteV0jMKvJx1jomnIP80t7/h7jzvuT5izq8mYkZLgyi20Of2QRjS0eC5OIuE5v7I1n
ga5AXQWQhbu9ga9zMHwnviJL7R8Ivx1wLJs/rDCZEE7Vcl8JzPS/fuLU16kffYc9N3Ho/dmACv79
ZQ1SVcWAohnLCjR86FAzdVvbs5BqVwFhaaUHtlhEmSAvpMK8Sze1PtxjtGog1htvBBfR2gJIgU4V
YIxIIbnbr6YmvFrTNdFIOtCMLqQFqv4T2RwmKj2msjsQ11j/neKMo4VHTiMEN2dWOfzPZbSynoTq
W0u34sFK0/6jiTjTlXZIW6gPnZcmmlY0vvsPOwQgSPwpRyGspHjdk8eyJwGBaCiYK+hZI2ixB+Iu
ykWCQnajWS6sxs53KVU7pwFLWRTbzUqvWmsVmw40kCLI1oEWmCdCKGjo8RTXIYKXsXyaIKOTxg5n
6Lt78Ot2EceCbSp0vRZbxi8Hby3zkBnSyXRmv/9oRZinW7OjdjR0q84ezRuyWCA5q1Zx3IBSVrR9
yYGb/CGNrwuKoDFtvREj5IQpeNH0pHraxgogG5Roos/BYbj6kX83XQZVUa/zkUKyDcBKVlN0qU26
mJhu/CcyiAAcY9ipcxuc0QSwG4L3N5smY15Z//3EORb7Jf7nSGrgn2eKuCGnN8VyhxnGTW7KqX+L
Usf+KGdpYxC79j4twhlEEO+4zYAuV3q7rzDZ7W3rYahb7D9WGxDc1tqrbx6Lr3sCxAMub46GMkBv
+WkhkrYFYo9IxEXZR1RlMCHXjTY8Sn0aD1oH/hUo7eP9j3y7AHgdKqL3khpBQ+iftEIZN0A+1kX3
zcsAqYcEsPBqOOKvAtUvWP6EWhXakgcD2dVDRd95XxY2kPTIO5VxYzxYk0YJWDfy0wBDZhFM6fST
3fmeMNXk1ew1fduQNfvgOelPcuSHmzVf7Fj9AEQdkP7Uv8Z68Dt2iewiCaohjZfuVeItCZcksK+o
kflnzktFwNCeaJ5qFSgj32Z9V2F3cPxTHjaUp2p9kxT5vJNo2x+IdMIzAMxdESnU1f5FM/xvNj9s
uL7cD66hbCn4JNCbfik78RD2tNdhytVj1W0x57IuV8GonSpQh35onpzYzY4pHjWHfKyVmLRxZw85
iR8i7OWDzv7SFNe268kaKEtrO0xL/MsAU7NOrQ1SZv+wSuMnfeKB2Rzf4lT42AecytwgUy2e+njp
ThDwBr21XjKFGTdoXf0Pq6+xKdOocVudrZNCf2twlFyo2eOWlo2xcRqRrhIT41rRlcamLlOoKMNQ
PNZ8fLvMxXjrg7giGmprTB5KpngiPTgTwAsbgk+OKMLmSLP+VuPAwJpnYyrUvXppte7vpYuIJCoq
ces95EqlddR9CLMPbTc/ESGwuziA1zWF+siuBEWu1+XeKScGD0/HbyqNFWkMUj66uOcRNU3EUIzb
XLY6JG4n9+g0g1JrkT6ekhirIUxb+6GfX+K5djc5rWT8CHL2c5qL0IkEhAcd1CTYQwzwVbiqQRBf
qSf065QExH0M3j1FyA1Mm4sKdKj0OlIpo25oo0FfeXXa7H1sPOMESyKkv1q3m5RZfKFqO7oQRY59
IDf5j1XmXhLzwuTVRORoRMnsoEV5CUMOxPAUL8PEyPbtRAG4qfVy3RWj3Ay48zYiNcKzmZVbbjb3
aM2XMBzd4yC4FawkG/dhJbvnTNsqHcvbAL35maP2b3bL7l+027ZF3dL/v0utG++/nl7o7n2+0ymt
obMxhCnnIs39TPKPPRIGYwTxqQGamIwCfeNH4P1hbG2tcovYqA53DYRlTJLhzhnn4Y27wt4h8nei
PVL0od5P9T7z9rWxB1hHfHrXH+qMphRa0WUSHaeeQPUjo4AAHx078+jU8yj902QeGUV5av15VBy/
76MrT70+j/E+rBnCd7K9k3m/uh5I6VNanDElay5Zm+uyOEfaiVEX59DgeHDui3OhnRjVfTTaidHR
mVGAl1c1f+c+euPEGIk7CE6cpURwUsHJquZrIo7e/cqDxnANfHdVoW5E6xYfox3pi9Kt81sKGJ1w
rjF6IgLFfABUYF4nWbwVFj7nQ2axIB5b/+gWR5sfpqMsjoF7JPdcc47ufZjpieBtxtCfxvTU9fNo
etox86jVaYjPJX8OPJkQYHVq4nPUg/UgbemUxedQnXyF7WweN460jjyp+9Ci85wH0i+M7mTK09Sd
hvsY5cmykSyf2uQ/Y7CPjDI5wals7KOAVjkcyXtlBPlx9A6M3jskxjy86uCAGwoJ7DkoubfoCdEK
uo80309AEbUd2Zhw22S7AwgdvqFzYlQedpHt1G7JpRzabQFBhaQiayMskOXf7PstYy4T/Gs556Z2
UWIIavI2O/9Pe8nS+D+Enddy3FYWRb8IVcgXeO1G6sQgihSlF5RFy8g54+tnAfLMWJRLqjqDIVu2
RTbQwL3n7L22OeoSnHdoq4QdHRcsQURWQd+IHIwUlNY4EfsUxUkmbswOdL9IkJIApsIluHmC39S5
S+EyBacU3Z07V9O3MvYSpAXobia5xV4VCTj4hfcCLj1wiUmuAFwlYYN0AdBTreH2hqtK7mhsNfNt
D+aP8ZZLaDh0CRX+EjON0o1RQuLuJlCG4CDNodK95s75XmPiUJilbf2o2sdGRvUBa+moYNHcKwKc
Fm1VjNhNHStzenmrdq9aAr7vhJlbEvWSoSjYam3ciTEbwxxAj5MLNpZRJ7VYLuyXmheB91hut5eS
QGBlMexuaznLpZjTUclekeUiZae0vQjlQoC5GTtdMCEEEFBq6hKRKafukro2gS62UyHVW5xCdzA7
aQvqKCevnAQ8fuqk4TEOibshgvUYbvDUIzy4fEGFe0TNHAYWrEbyAjivkbPmjt440LjYhaYg1RQH
nyAsF4IcU+HokQsAlVr3mjjHnVu+ZHQTOqZJLmkxPHi0xTUWN+cMLrxFbmSArN0KKfmmJueUcbqN
rZq9ytXtDOhg7mC4HfGrPT47ojlcYCfKXgsBPQipEre3nCRxcb9F2lYKEH9y8joH/2NfOmPpEOfN
AheYi6Uj7jy28nbcdIvLdiwFazqCgxyb5UFGgoeTjlt1stPALje2qiT+iMvSEZlLLZzQaTtOlOq2
E1KT7ThzHlV+EkAK/FRbtXsx5Ew46Yw6LRcvI5XyT+JYJdMs8UyFKEjXFq4yugI39ejKCgkziIbc
qd5q2GtNXct2IDewrS91J9cdfXEIEOvJsCZnqXJizitnN6T1elROzMjQbg3y0R5/s47blYjv7gM6
cTH0E5GybbcE7hP/eLjVS50XUGoQ+oUqoildjp+QYMdPYau54zQVASjBGM2eJbs0U3nKdYr2KonH
iCVlGBrenGvro7C0yrfk/DShPvSzETKPjWGXdkt8//9DTpfrKMSrLV6z4bUY+M+8rtFrM7wq0au2
F6htKCM7aOSTlH8y9Zdh/aS1L5a+Vai/CL4On6l4eSaiOn5Ml+cuf86XZ1gxQv9IdR3yko9x9DGN
sCQ+0Rk3yiexlyUwvm2VTh80/bHLPhj6Y6UBoYUnVFcF0UaJaT1liwSRsgq/pWZSPhMvELRIIB9Y
brPNG/r0mCMb+/DrZcbPzX7BJhKZrb0popiQvusmymMHvyLc5qKluCe1sLvshyUH61rlbFsq8o37
eVFf5NokuKI3lEvTpJ9bmxs0LFXNmXjQygoEhw44MgDXLH1d8Fc5FiDwEzG0BxloWKtqimeEoMTS
aoP0V4X8OOQrT3Q7uxTGLD/uL3V8exCgHQhPiW0kJxb4UIndqbAS62mZCevrwfrlYfpCkJlxgc39
z0OiOOWWmbY2ymFUJ5YzBMnQ/IsIK5Ssj9ZAPEk+ttxDMCc70FsCo6uL5xaB/G8u8H1I8u4CRwnH
vlBBeYgg9937OptqmMntygXeYIPeda5kAS8ncjWo2T6RB77ajEW3Ylz6vSLgOuQb78XElGJcGubb
kXEppVvOcMfMVBr/HpjS0UiEx8CU0sHP7gNTZqZpto1NGZfG89/j0jH0GJf2e30flzIxrehvJsEw
B1q9zUqp3AhSqj5F+8Q0jE7fZ6WMSzGjzkm5kAM4YIoU8XU/VBLC7dBtBloF5K3fD1uu16+vUvFT
C4r2k2JvDQ/a3jat3x9vFxkJVj0Ehhr0NE6fnME7OeNdfF2sh5HuBo7yenlN2hXBuRj9COYpgCRr
veyHoc0Ry6SEPDbYoIPWSibGEOyZu1zV/+hV5VjD1nD0tRp8uFEZ0jglvefz8Gecb+7T/720v962
bUiMX5e7+x+QB/DXrC4wO9PE6+wStN0ARtMiF+pSctoY2C2YHV5tuEfHIp1f7Ch9qzojddd0CZ+G
SQVUmaxoUozJOkeYqY7LbD6M6pZsmcrls1pK+mUYt9ibtiyfZdpaN+vN7BiLVI2dfSEa6I9wWIq3
uQ+vI2qN5zYsUeRgbKlL9qeSvYrATlSU0r36rHRq82h3ZfuXITdkiuvzfMsMkGA0Czq37ov6469P
HZuV90s+C2ELzSpLxbCyGQh+PHeVFi1StNiME5ubLt+05mbKW4nmttGLmlsob1sEphmRcmOXkO1V
j7ROvYI5Sgsj91a3t4YNQX6uTxOhCO1tbG8Le4P4NrfbJkHCPxffYv06DNeUmQyb8OG68HW+Vc6I
cLmU4EKWC+OQpf675JpuKqjnM5WO53yvpTiTTknpysnkQ8pUmCfMXqoSKBB1Pf6/K7YaisAmqy30
EY31xHbVfi0AJPql8NUkkJMgbwJrhowUrMZWU3yaa56rJ3U+yXvZzVkYJ8GxORsNDDW2q+duPWc5
wMqt0mErPn05i+Sr1F/G6NpHV7Peqo2IzgVhfS33sqwrjWDTuup7zcWNwN6RPUpx64tbW9xgjNXF
rZpupJNkk5tADZhuyXTLC5zIt7i4RUDIxps13qT8Zhs3C4FxsIpEv3a5oQHrnwhyuSox4rRrO1wj
fTv2EIv5Ot9KEfzMV01cpuVi8E4vF4SoQ3gY68u8l6adKTm6GNo5Gc+ALrPxHIWnZC9NOU39aYGz
k2/HyaYdESBbD7kLohthkxLSuvJnzV/RWjAfmHwN0HTnk3ZK7mjBoKChz8FYaqvkrRzBpAbUVJ/6
mBCT00Ai33xqk7NpwO49m81Zb87jeu7Xc0Gm7XqmiRDvJeFe1zDkX3Ltwk4x1S6MhNkmNtFVq7eq
1muxXld2kNbV2CtZGYPeFOtKDbztiy9/7XjXectxWhV7NwfKtOX9+jO2u5V+eNjwEROw1myT8bht
vx/OYokreuam9bEp4gzshFCfygIANqli4oLdP71LjZIEpCyugyafoXGpc3MYNiAwUwn9Hiu2Bkys
BnqhLVUHa4e5ljzn9yRtag6Oh8gblNjgiqtyrzNM+36JYaf0VdSi7FNaN7JhoRrAAC5CmtkVwEO7
2YgW6yykKbBGJGZLGGzksaocs5Dil1XYDEv7tPqN1p/Hws+3Gwy5DJYAyDKgsbY//8fKctaytkl7
Is7k0flei+lQZeSSo1C/EqFnt244u1LrdvS2FncItxKZZ+8VL96E/2HxLN0LdY/nnZA8e6+QJh0Y
qdLPyRshqmLwGfpQRC23AyQFX92Lptg8+DmqacUvbd8CIbBXa/vG4EeqP9o+lrZM9QvVN0H9b7tP
q6SJ7NNxpIgSj2M/IW0nJjed563fmN66etBVldVL+q3WwlP2aggjNt1IdnPTjQc3kd2q+rtCFjkW
g9qtClBW3VaGvBV8VkOCRuAq+xFxPgUCkKpsFz07HrQx9Xpq8kxIhbVXp95HeniQijTbs1RSP70l
w7znT5k/ZP4M8WivvvWpFtncstWw+N1+bBZfMfwULrThF4s/G35Gdi72+/9WtPgGwqDZ15qtlMZf
Un9tfPrrFBKU0fKo3gLM4y2KN7GkHLyq8rTBA9dP4aMjNJdKFZe057h2w8ElHZlKP0ET7G1EZFu1
cCt7B/gqLdSucZTRYe1IreZWuBSosCXD0ZVARBJ6rW81hu68V98y3Pbohc9wn3UP57ikA+7cCtkg
6a1UXPpJ5KdcLHsRUVOWPp3MYS9yapFaT6w4FH8ZfFuBoeVLCsxsP1Z9ffBhzFl7LSpPfqLgfMre
S4Lnyl/BFbJXaSJdI34dapIndd5dGnkTXLrCS3uvjLyaQbzpJqabcZUMWyV7oXkUlsNRYk1JH2PZ
CmM7NY+OLm+Vg6I1nRZVxl6wYJLWTTRXmlxcyblNZolHdSkrsK2ayZNU+GierXqq7QnVk21v5iKx
vZHrhEui9QeuDa4WeDzcHnyMNZAquFNWra8bfrv8XfXiU1iuJsPPuXy4cJat4r2k2cdeZc8+3EZK
bvw59RcyYblGUmyT/mBh1va401poiC0gnmhqvbJiRI5Dfis5JmDEpaTBZc8Q1a49uLDBkMRTWPIN
bSuJjI6O7PTfqBi0n/pgGOPQ/AKD586IwePd9iBdCqguC4JltDpnQdf/WscRTF55xmBFCkPfZNf9
5YQ13vevkGHOxNMV9YdVrYaj1RkH1Ziil6ZrwtuowhrLIRC+6iJb3N7cgg4NiYw0SbBDssr2NHOq
Fw2WfpsvH9JWJwssiu92AooRD9G5ipyS4eiZyF3hDl1vHQxT+mxl6vAw2Gn5pOWbTm/9zfrwXyY6
BP8xXlZtTIuIzt7vlEhaj/IUpv7RVImizYTCI1YLJ980zOdk+25/SUWEwNiXyvRzHGOfPVf62Sq2
AnWYqKdxw0ieRH8y862EHZRDEOEDHIIMr66xlYBSGZ9EjebgRLKRp7ESSyATb2WtZ3M9r9ZZX89T
fqGG/DIOF1nbyo6uTXMV0ZWEYWqwr0Vz7eyt8vKWzLe0vHUkNtdeNN/C6SaZW2X5XbJXlN+1412Y
3VlZGwPCFRIexFlFNoVAwsE3KtWXMLpE8Va5fh7G8zSeRXG2i3OsngbsFwhHErIlT1Z/MvgNbSx2
W1UMI5qtICBbxlYmv158kuatKvOkJOfCPJHWhMaagoUJoHXkF7TO03AhfmIYLqu2VY1NooH5dtXX
q9ycU6Zn16Jksnal4vlGJeVN2piGv9nggTL5+bFtYSnWeWKjkZPfN4aVhWDQOodUXBQSrbRRylik
FPp9HBIvNla19jR3UoWOf8xfWQK9wLomkzNZiQWboHRiO9QiILi5Wne+VrINrgYEExMaSpc8bnE/
ROq5NET3ETtP/7Ej8WLQuv7OXEvuWAliXFTzQSXW6pPV5F466N/6NnmpTDv6iEe7xa+I4koJe9fs
km9VMY5fS5puiwkvZNbsKuiqhPTsqFGIfENdo3NT6ye1eahxQB/XsZVYuhItkkhbSKihtx/5mJqs
u6eXSvTPmM46Z1AhscLKIuEgbkzUEmQ5rkZZH5OS/E8rrO5i7SWOyRUa1oEQkDx6VK1J+DCSiAsr
NeMBIho5n0ryCeq4uHVcLJHdYmaoJSa3hJIsa1wy6JnklzZWz6RGm7CkCqakCwFyINLNL6oUGqdo
0e4XeVQuQyzPD/shbYBa1SvLJksPMcFl+L6HtrzEyyI/dY3yifdnOi9jQTBJYjBX6JSrrptPMO9J
Oqg79DymRdQrty56Qu3WDx6KszaBeIqGpH1q/xoXVFkWc7mH/SAtUXjWjunUrMeBpJWL3Ov6p9q8
sALWX6s+rM+LMRNlJkfJl6WSP8l1kd/18XyPNR9UkJhkV6V/BDEYw5w8tnCbBFDVEOt5mDVwuOOQ
SC2ekip8EHWqSnJ94f6LUJIOtV6Zr8iGv8FtK9/misCjVI+QMho322LC9Ovlu/LTtY/eHzkHsmis
6aYs3j0MAC1Ea9dqxTGV92kMeSuWQZAsJ7C+lQQUHZGFTSejv5QdF4fJQspodAyUhViupSUFLdQT
GEVD42UTPrhf/3ia9v6jyY9nb1pDVd4E47vJ4h8r6rjQs3ZuiRmKl82o1GCItTvkvCIzWgBZepsf
LMFytFV61YkVcuzZT4ASHYlEWtXNBYVKdOMbKE5fj+C3Yp2pi72IG7PPzS1vQTIeRq7AuFBkt5hm
vFCFpmHEoN2vcj4AoVsvjOuRpSmh8mTqzF3GBZKCKiU2ibxG6YlY03+jtPkZbENMHlcTGmV6Tjq5
MD9uJXjULpVikTaNZgk4c5VaB8jNiGzkQ5Fob+kAGxo6IjO70TVCflsrh+L/63ff3P6SH/Z2/BBY
g/ARohy2Ma3++EPkktRZuVJsXF9WLSrZ2QRlBr1B/2et6uhMxBDyo9jaNCIM7iDTeTi90+e2j95i
ZW7/BHhLQ2Fqr51M/M1UgkwD1jfTytW/VkQ/P9LAbO63IfmBy1O+zCwQjktbTE+rcDEcM/CRGSXU
OhKHuFuuQBXrOzsasnNdgNhcttF4Xw9E2xLWluUAWOIGfAyxcSfL6uUHLdfsj1JTpwcNHzawxjT8
KATe/o775mn/U13uU/Zgh7Qv7Q+xYJY0wKcMcBilAWB0ZmKzJu7XWLpGct28CKg9ShHLW9A1A5dE
+YA0mbE0neFFpgGAeNT+YDbmgqa/iX5zQuDO/HxGDHAAoGmRjwv9vSSJUKyBW3VWk8CAAHWN7Jul
N/Zt/6rWh0eaSRP5HcXWT1Jp7u7NpLk/UXSS6CeNdjDbAddOv3WSJEwkPYJzn07Som1FM4noJmJj
Mf9C9amn4U5BuQn+VXmko8IaP/r8vZvCkVYKDRW6KRStFHoqM/1lVkThiW4KZSj/76Zskvz/NlT+
100J/9FQMbu/uymV2BoqtFK+N1TA7hlYaf5uqNBN+d5Q4WHxvZti/Vs3hYZKRg1bQyUh5H24TNGV
bgpFK+V7MXH/ZzeFVkq2bsXEnYKSnBLK8ZtTuLvq3n2mLIB1+Ne4sW2Iih8/U2WX0i8mDOsYa918
b8OgvmuUc4zWGkIVYKcU2dwjqigYWpX1VzdqXjaQuhiHSXYFf1edUzOPIQf0yVMa/qnHNHjQzhTo
FPhKyvPlEqkCO1yYnc0q+cwjVn8y65T5mujlD+vCxqIhGjpo8OU91lcgauXB7NVPExzbh6oSzcPS
2U0QJ6h/RD41D1GkP8oLT37dXnFPWIPJdK97S9N6ve8TSX4YYfofhF3rn+Fp5U5d5iiEC1zJa7LO
llMBdDr0/LKehCtzyfRAlP2zKmniBg5S3FLRC1Z1uukVrQ1OFtMBsR/GH6kJ607F8e5otVYedjiQ
Al3wYE1h/ziSuBPmq/2QFi0uhU2YVEH+goBXMqHjrzl0o1oG+mMuD0kBAQ5lQRc23dHsM4b6Gc2I
QoB97RJV82CxMfoZQQhm2lg9KIX00q9m8ZZY9VsqAUOX1JC35DcGzH9ZeDJaYBIJK46OEUKb7dP+
j6ebzD1e6vHZHSdFZeHc69ynhFrdgz0aKnfFx2g7DR2k3MXg1rZuvVcxk6jNNnGrFlzDLWkwbHjr
5M2onLStRnbB9EkyNNi+sD1yHfUMMayvtb61bJWbfrrXFAfDXpKBbyyg0MmKKpimwKgCba9uCtDf
NbC5qqCagrkKxirIpu2YTEFfBdEU6FFQo9GrAjUK8opJjg9ebNorNnx19pV6gWQM04+0DGgwXX5v
8OO1vgbWuvXtxVdbvzB9Y/Ez00/2GuOg36uNA6vaqo6DcQrgPPUTpwMjgFoF7RTUU7BUW3Fd5wSR
VFul/CP8ElEgjYEWBfYYKFEA/HFGZxYFY7R9ERk+Fepbraju2MvPPovQ0KlwHqV+nvqEnlCZ5dXK
VgtxdqU3Dd4Ue0OMw+530s5twfXj/YG1KaNp2bSFotrveYt5LvJybFRw/T2KZ7nIiJJJi/5JwYRb
wiYPWOhbT6ZIWfL3a/KEj5M8oSkpAgMV5zltEJZlKgFmLY/PL3BiL50J1iTuyb5cxKrcx9Fnm2Q5
4MDLXb2M/ZVPV3SLV6aldWXHr/I0cYJioonRDvbHUAF2Osq49GAfm/cWKudz0/Xcluwxe46s/G37
38iNjJxpXdyj6yX0r0QXNMg2wPBRP6tGTYA6n+u6kLuLbP6hbLEHeW8RlhQxp1rjhfCwJdI+R4b0
Jwyn/it274epkN7i1Fg/VBn/rj7U2QP4ben+14ucf/Hp4n2jAbD5AWTV2Jeg//gQCkKycmuQeTsz
cwwGY4nPfWMS+lAnTwYMcpmmbNPa66cqSmq0bJjxWhLeUWEnGSl29uA0mqkFOlSvlyruILEbcBJH
I0RoEo83I5PIGO218Hd3j23x9eOFQscdt5yOC5b++26P/cfPHXMyazhKCbIQAWB1ifTjXGDZlrSm
OQOLhfQyp6c0MccPmAptX6meuR3rj2QBS7/pfP/sqUAhbaOTVsGFMXV+j2FUsnnVsymTDlkNcSmP
6+pm1skbUAPLM3Kt9BIBqzyxe1oFOXnWxEAU9F4hLtGgnKJq+ZJqCarSISN2S6wHuN0qZMzOPKWm
kaAMWu3Pfa4/Wq1d/wYUhdrgpzcSzih3YVkXiqb+9ETuozLvylmLjtMays0xgrKMRlNaHEtuFKwx
AwjmauM5TLqKsI3DoCGLis2o+f4HlRGDEiiwABIw6ymjMM/rqDVAFSvbScuihN8dYbvdgHXaduia
trsfkvVP0qwMr+lEf8FrMVz2rwZleq2mrvfNnuS/ykw/oUZdTkOVIaenUSBB8L001Rheen3EtBmm
NMnLpmWlldsAvlElHvYvS7nozrLwUCcX1lNV2XPlR7UkuywhDZLwauNKbH3Jfi/DIdwB+t9fW5a0
duiTxM66wejnysTQwFbEteJWuUutEDz3YpJ5F2vxQ0PwwjFqR/KYEDI/7K8NamXfM4iTuv++kCJp
g6MgiEWyetLEkWKFFndahd+T/q8m4INzMOvsgOKCbK91phMq6ke5sKIjYctQKKqOJ9vQ3bUp3opY
U5oH0isIQJ3D4ZgzIul7ZQj0sOo/KhqZsGNlwc8yviUlUr98jfJLm2RzMNmyOGCa0ZxyYTBhG8oI
BZqOtaZtIPbej7S+IgGIFBGRk3PNTew8QxwxolV/KkINuVjKLiM30ctnEoGvGzuYzFPyUgdVZaZh
Mzo3u/TVnCbhzCpS2QE0AfBoHpOZkD92Vhs9lJqkvuj2H7phFs8FqQRREmpBpnfxeQKAdd6/YiH0
91d10djcfcfmu/1EFGt3bPraOtX1OpErBASwV/vxMndiuAyYdS8F0RQkhK0206L80AF3+JJj2/BG
u19Oa8bwHw7oJ5h0tyJOsTGFo8ZGrgtpvupLdiYrSoa5DwO/qef2q2yz7+wW625JUjAjRdnfWSxI
9u+apVgdqwEyZeZSzx4Je+BBNnqF3EV9PMQtmmmpgL0TLR+FDA4CbN9Db2MeMs2VWDizqw4d08VD
hTpq1KrpDKx1OiPI+vsrdZinc2lzESOt4oHLb/s49vX6aA3Km6R3+hnv0PL4/fW8wxpa2df9u/31
BTmklfSEWdFaFSFyrN7Ol4cE58lZUXmOLyaeA55sj7YQBF8oJjscrQnPWTQS2LvKKzk2OZz2Q7K9
muyvEjtJBAPYmd1EJ8jG8WkDkR9OYNXt+6EbV6+UNqBZZXTQZZgoI4swIIJKm70cWazMrY1t6dxU
h3oUM3Mr874Zi+5my1FxriY5oK3F76N+WkOdN85U+y0sQpyb5rR/M8h/kcFlnORl0JUg0jd1yqSs
fpovn5slLp4lJjA8yK3XFvBdUyfTqZBoGSB4SqPGvuA/IrVwf2nFNnvdD0PypZksOP2NPsbOniUx
bREjHVuwcstznIgrs4f674O1fWvZ5Jw1mT75w7w2l76p/hw27jZXZul2RBO75maEmVqLULKiud+z
H1hWM4xMGh0+hpaeIonsAjMCvtubtQJQhGgNK9aiU09/58A2oH6QI+LlclrZrKS/CRCyHxqt5sJJ
4+6akQx5xt/7hBS7A/MlwF2WALzSTgLLrrE7L2KmnTZ/YbCqpG/qi93f7DJN0I0q23Uua8sBvkzE
vkFBRKtFkCSbYb1kxE2eVzJgDc1YgCil6LW3r/ZDpE6sahdtRcgpPllSUgbESaNdkFrjppeqdi6r
8dlSeprshgClicboiKVnvYg9hthaq0NRmepLXRSfGtNujnGvZqh7QxRCtQ4Ta44vWtW1Z7kfq6Ne
gHCGKEcUdR8iyewturZkBLF2qWTs+4lcYvbQGvgyTeMOfT448YB7qjYi/BOg53piUciDxXeOmE44
1byctYLIzpAwtruxHqs7Sc+iO8F+Xzn2yXFYpdqNx4nJq93By5qQjwAK6I5ao4ggBil8GHXFJnqb
Lv1+GEh7PNAtI+bEWI+zFbXbkyLug6oo3vTts5AaNojcqi4DcuG7+8go4qPOygKdeEx7LUq/iln/
hmVC/zzqJmPzaIlfmuQU1pyNxRKIadJ8/X6QirCVjkZhHQWfgVMU1Snh4jVRAVUGHW+tWmYLh3A1
GIGotLcdnf58kB6NQ5rNf9hJHBNU3MUPEfpuO5GMc21M4Qf6YVelA66uSKPhrfE6381bHMmyrLNj
DfZ8Z63yKRQNaRvWPB2lTC890ACNswjGdekUarcsLU5KMSxob8dvtsRmTK9TIOpbg4ve3QdFi3BX
pHrI7AvfD0GG7pxipckG4jAVPUqeSP5AMr/MaJrjLnyi6/lVzlLx1YhK0PERAfajTbrrlm2lW6N1
VeE/O81M6OYcy1/q3q7+7Fr9WkHYfM3DkQmjiSkRKc1RpcHGCSb+iIEH/pv/HWqSSC9pzYge16fp
GpH2tpp6/aTPunZSNLIYK6KlfJiV1mVIJMFFrX6YFZheVSLAhGGiCVhvRoesYyL0m3X6z8s0m2Yt
HyvNBE/DSu3HzXKlrL3FvaFg9Q2fIRT5FwjWCVYrZofolA2tVR9mrfk0jGXN6V+7O95Z24+1UnXr
PCe3ebaVg+e2ZgrKC0b1KTZj4csAAB8Ke3lWdFyHRqQU8gHDTnw35E18V+eN+E0H6F8QO+Rpywyb
hMrG/6ceHqGKptUPhAzGNNLv4lYNuDZkRwapaSUVBoThojEvOPLvEgRuE5UL0KEknRzmsrLcmjT9
Qsb3cGxG+6nq1C8y+NffLOj/RTiHoHBDPMvYPFVavz++2b0YJbMwOjgZEabOpGeTHa6gtSwgkq+l
rLytK/67WkoNmkSS/JSiKcmxrbvQTCQsJLafWHGEsfCRUgoUx+TojeBgLv8/9Nu3YKJY8sP+8rUw
ecorRXxRMiy0lUQQGqRz+5F76beptm6R8WznL+HyIvKXNPoU79X0nzQT1sNW3UT6ml9Ur1lF2uNn
Ulg15XWcP/d7tfNnhtw5s9Opq+7EWLVPnWE//PoiBcvwfjPBjMLeAI+6gXEZVMKPb9zUkLhkLLTM
R1m6b8149AhhNP3RUKbPFmhnYtXww2ejAsZ3zkHUiRx2/nge0oe2tu5auSWFTtErF+c77sFekUl3
B7oRJ/FXzeqihzrF6RYhoLzvBkEQSIknv5XxOhuGuJqqNn82Js084OI91A3vRyzwQZA/0n+IhPTF
blBRqQOCtlQtevJ5jG8hE47jaoIPluCwZkp3p5s902utRm5StVpghGRLt0X4tPap9mlQl6CQSvlN
sb5assBWbq0LMWkc+qpZrkVuCuL51II0VJDvS5Y8o5WPn+3okQj0HOEVUXBqlpIK15b39oDQvySj
5ziaA6A+w5xucjIXV5boR10tvpEOM3/siqTxjYyJOQ+bKtAtKXpQGM8dcEPTVNIZWkGfvmhDvb5V
evVl7HGG81HqEX/EpEYPXee321zIicl3HSS02Mc0L0kIgGAx1MsXM5kqjDmRHMw4FhCJ79KE/WAq
anrIJvS/v7tU3l8pgOzw14Gv4l5AgMk7rgf/8aGe7HY4MqEi4jOUXvRx+iteMauTizjc2E5VpDT4
mW1Ox3pgV/frH+Bn/hu3ISQg/AhcrJbyXq0WEVXSKYDujloS4ruJjHMvGpq+fReCIsROUxprsKY1
apWGgaYlJicZkM6tFeTNSY2ckTw2NqiWaw2fi54edc5WVUd9M0Vv+NcL/OtL/YHU6d88Cn5S9fJD
c0sSNG1o13AP/fEzFqM2HhXYZ0e0K/S5zPUeIBAp4OB3Ud5pf7LVWW7SwFDs1+/Y3pv/seVi0+cA
XWUidYQy9+4vXpNMCwUj0yNNEOxFUn5nGiVriRB4KK2551lPY7QNQxaYLGrGi6qS9c6Iyjbm7p7p
prvQDebaolXLOJvcSpwkTpYTj50QEQq1Ny6cWvkQoTDKLaRyLT2doqjIOE1mnYVQ+idYIuD42nSA
HJy4zKX/tOyQLIZxcxE1KSYqVQVGOpkvdm5e40yJDzD0dKcRMTahejlGtc1JXaath4zID1ZK6lsm
btmlU/2pnBZXqdEPr4jD4vI1trk7Ib5kTNkHyKxRIDTPSji/5fUiBzTitbMeElw0LaVNFxZKPZbf
p9+86z/NgC3a49AfzI1Gq9Lr+vF0K2VO9lEmymM9K/rH6Xletb8S2yieUo1IV1Em2a1OpIehemMz
nl33g6rQXCzrUAnMyRofmv6vbC7Tu7kzbvOskC2KKT3EX9Mu6FnsSXXEliUK+gfvLShaUSUI0LSe
GNGVOBOw1+GiFg+RqnwmYlj+yHCfJgusg6/L8BBbLK6UnLzQleSlp7Qg7ZCnK67YvP/LSDnZ3Vgr
br3E6l3REU2pyd+Z+lpj0WaY2PMUIkk+VlHuV9Xy1BXZtZfGCvFNMr+Y4+hW8ySeiyn7LBnSQ9JF
48fdFDyGf5ED3/2mA81z/v2dyZJ58jNe5AEMwvL92Le2Ij2SiAk/oq4lE0ZoW9l7JeTUwJBrtypa
b9G9UfJk3ZslRH/+Knkat9uevPCtBO2ULCjQn2JldVfLz7IAjlKRBcAEKBU4YIvEO9DXIO4CdhSa
CKwVrGZgpichAu7HtgjC9CSJgIqtIMlOKSkuhC06ucVeKyitoLaCTsZaEQxywK6ZC5MSHRTqwO7Q
HAdSFwjbH/LAtv/D2JntNq5l2fZXEuedddk3hcp6oFpLsmy5t18I2+Fg32xukpvk199BnVOVlVnA
xQUcQpBqLKsh91przjF32vXHNHdJtBuG5UfWu/76MyQ7foJ5a7pbQJj8oG2BJzTF2w73JQeazSAm
c5WNenAxiu45ifPyNMtmXQ87cf2p6h0/ZMkIHsvdyuulC1EajWTej2GSOulq8G35a9qTJ/ynkun/
fI//Hv/U938eieR//gfb33UztWmcdP+y+Z+7n/r8Wf7I/1ju9d+3+uf7/OdTzTSs/H/e5Db9bmtZ
/+7+9Vb/9Lj89r+e3fqz+/ynjU3Vpd106X8gTfzIvuiuz4G/Y7nl/++Vf/u5PsrT1Pz8/Y9vEjy6
5dFiePd//HXVEgNEz/Z/HFKWx//ryuWV+Psfj3X5WaSf/+seP5+y+/sfjvFvFBPu4pOy0W5j9fnj
b+pnucbW/42pHJkGcDauV1FxVHXbJX//wzC4ymRsgEBiWSIv3BpZ98tVmvFvHKV0BjjQ8j2Lr5L3
x3/96f/0Fv7jLf0bAZ73dVp18u9/IHj458LHN8CcMg1ieAL+Bjbev8ZHWBFX9LaWhKysSHB1yIgs
Stl8DDHd39bX/Dt96OSd0y3ZfssVPGumtVFdnzurzsBtldx3uYIwOxCjQ2SeaMH4D0w8n3tKqo9m
SHew0bSQ2FjtMHvKf6ZXtTXTUnt3DSEIzVXVvous6L0tAcizlnViDXkj7d/NdXceT6DzhvlxqVmK
PkFuYCOjs5VKn6WufWQQvr81HFp56SSv6VjnKJgbZ0VwGxXEnEfPNeuxQU32eyWxVptNvq6ESDDl
9vmD3o8jcXr1e+t2GyMnN7eCroCEmuW1nCJst52XrINg0lZw7khC1icozoalDpkV4NDSLPlSadHj
NXrbEdmTHQh8rPzph1mxcJklOmQZFN5hqPIUoTQKeBfe0vug9IPXF+baCowcpPR4pPZEfUPWQYi5
qHuMxxQwnOrifWazQjYGil8b3eo3ktozyJ/mVWtTLFmCJT6hEPJ+sID+WPEu6l3vy2+/WwIpfioH
c6KfskqmLsmWqHLj6PVzcssiCL+5mUQvfjW/Xm9Lfu3GMCP16fiMT1Kpq/s8M9y9Rud6T0xIemkn
NBsF4AGqxfiwsFcAoyLqs/2uQOFUwbDKKKMIQKiA9CB10/zyBazXhKWRaXtO4Ag46arfzPSb7lh6
MLlv0oC0SM2mrCvKkznk+U3kUrC6Lf6V6+b1iqmwGaTqZnDLLHvcVsq370QFt6hyGuuiMqIy60xz
HqmvaQ6pllBeSwL0GP32jRibLCwrzB+Oem1TXV/VwpMPbuO4GyQF6IwbJKegZvJDCp3iJMko3Zqs
7e9RdpErykv1zHtrhkFmmx+F9C6qQUERaa98xeckdBcpBciN7x7pgJrc+A3+5rCax8l9oK00Ewm2
qWmSn5UHgmDuM/NYj052mDvJCajy3VODHXZrCxHceUgENyoY2keboOWVWWcsfdXS7fUn8TmQlZVN
mftDvvE604hoBI58KswUhVZPKirS6eHbG+NfSvr5e2+1fghdq3wmXJLOY1tPF2MQwaaWpTiPBO3t
LIgC0uXjXI9dv02dqbuIwNJWmZzNl4J6NqTSs76Cdr6RjgVrnbOmxxiSqUTewZ6Mgw8xaagsdT99
hqWo0/mz4vvUcZudUOSazXNiHXyvz/at1XvnzoE4MCFzOutj/uzABQuxDYrvrkwPRW5Gr0mLZcWs
K3xjyfKJy2uL0DTBLVgLIASN3/1WLnb/avnTNHdd+7jLCIPAXO264tznpgXLxakfkoKjAOGw9otL
3RWyGLY+a8siwHUJ96y6N4msK2GtlW2SznUeHJEqtJDBV5EJ71XFLsHWyiouplbEzJOIlamIvD7m
EnMqxa51H9l+srZaJV61rvvdxVbyU1I1zplHru5c+TfZZAWfNFZ1RhBCfzJyYnlKhzazO0NUs3xB
lohtpaEtq+DeRW0Vto7wvsHwhZoXqE/lwY3IHGKADaS7pE0tKk/DEB+saWHNeO63U85ws63RvbDa
JMCFGKXdYDbJs98YeCiVfsI/3q0FyXI0k5P4ImXm32p5U/AVAC4+twhDkkDGlzgbvFuYPv/rCgN9
8Z/3yKiY/7wH+MH3TjnVoc545kPTfqWGlr0b3uLEiHN/b41d/u4Sb08eXfzqUDUdA13aq773WGq2
ysORFVFJGXbzZDXwPpf9eS2bXVRjULo+2gheP4g/qyyozrov7ceqif216YzT1tBj+7ErmuBkM9q/
Xmkut2jq6eQPaXC+3kD4HqwJIi9Drel+T14SvHUWsdNy9J07Tsb1w+R1/GP/2Pb61rCBwl43rZE0
9njJx4rG/mZ0gpdAR8xUcg57Zdaq+KIQtNhEbfyW5JwCGwaTd2mc5s9NTX6M7Vcav6UEBrLcg8gU
GBFRhVx92VRWgOpMHx6zdjTv7bF5ve7uVRPt8g7gwXWzzHqIfwXGu94T9mv9cv1tHeqiTVbxQS1A
Mq5ErNkfvehfZddpD4GWBEeQw8X6ur8smvvccqsnjxzQIWqZkaK/uo3qGUO1XpX3EAgQw9ua/tB6
BoKoaAnFS3rCvswMDUacv8f6nc7h6pdeuvEqjhPn3gapdJMgLdtmY9080zf96EdLvot4enhLprF7
6WtXPhQ5zha77V+0wLHPUyAv8GqOhM8zd9RG496z03ybqsBYFVjowqwf45c4QdruU33eBeWg7VKO
DdzYVyfbaOVWlGSbTgEWkdxCfJZl6Ytr99Cg0nF+WvSYmp79NAMHLK9GPVL5tdro2gR0NfatQz01
5Y7FkHbxge2tnIFIa1na+9lyht9puThXU7JAHLNe9cJNVm3s0IbXOBD2jQvCPq6bVR4NzkvfEBdO
H9t7c7waQNigx5/Cct46VzbfiS/OaElxjFe+c0zzYS18d/wYhoHZynKap/OV3DoVjJDZDeSHj4FP
GjpaFIIRQ0uNzYM/a4duOQVIrw1IIunGm6mFcVP6dscQ36r2cVqoWwW9fitont9N8LkIbqnKB4h2
zA6z2HtC/JuvqqEzXovrmYO390MWnAftxv9O0/lA/Cxz5XrwUM9pCUeAbtOKuEnDmROqaSoG1pMN
z4G8Ka1O/R/hlAdNdPJHtM6xHQLvl9nPt2afyF9jQYanyeNOgNiquui+p1J/nIMy+Ipc7bkPvO7L
1Ya3RUT/OWTp52RMwydNy2+CX+LPLJt/G7kcP6DzMSsbzfSjyiCv+Y2aj82Evg5NCTa2UXQAjJzp
LmpFAsV0Hr9EoN84QHdeORBlO8Nkxeb2xj6trOrOdDDJDblIHk2hjys9IFw9t+kHmzNPI031s1XY
TOQCOwkX8mSKGc1aGcuZtZHmI6kNzkfWsOqdABq/2BVT8thrsgd7Su1N7HbdWbgZWjHLgFnMKij3
pDxMRR7taQZEp6TI0HY1gXOnd9pivXJhAs982jl3xQ9xNh90yajKymT/M7aXMlbprz7v3TBqZEso
h0MrMRdwypTTb3gnhlda5IpPfqYdMCwNr7qPP4iP4kOrsdpubXFzvVWbE04tdQuo93KnXsfmp/cs
y66bfD7KMBCjOF83mygUvE6vQ9VrZxKL45Dlwo0kw+BRuZgQ+QDFu8od2rcxad89B9RUXDnTg2Vm
5+vuxB3LfdNgzbRZlxDTlcgQUsl00Hs8C4J1lWhBNmcw1d5zE/g4R/lfkxG9GSzLX3QXro1Kkf//
46YsduDGAIYDaU/XdB6TX50mSU2VqcZByhX7WuNEL5y+eGylU4fXm/hY4XQmpe89dN/1EOvziQHa
eDtOCpV36UUfVuIgweHR4jGBJm0MyYMCP72Pe2veMRjPn1TRHDkRbByvCl6yNMhuxGC1UECM4MWY
uh4KTY6o3+L8GNHf/cCiz/m7eJ+Zce6J1Mu3190BLrXSAVwcx21+iKo03vy5f2bh3PN7DBh3x76y
tT8fxh2jT2s0iGCpc/OW6RexZ2KuPrw460hd9cy7uS7NO80iklOO1nZqNPchphe/z8TUrisOWC88
GmtHE0BU66vmJUlrksINvJammzUvI4UXWtdG3jB4/iWh8d4STVJs0s4et4GQ7VM6+Kx7PSQTZE3L
J2RoZGhiGrbQBmFCIyE6mFNxP+k+i7Y2WF23otqsj/ngnvrIq07BYOo3ba3jmc37c6v+Kx8lw8qi
pCZO1/1BQ4y6N8j7pkhJmcEDs7b4lDxcL+p05CSlVfeZPYswbRVD98rMdpFgpVuNbf7oD1r2aJUQ
F1xBLtCyBUe63brCttdBjPsxLvD2juU87vUG5rYhkoCZHSnNubC0Y8R58HXMK+BLc4qeTj1qejrt
SaxNV06v+e+mCJh6NMZ4jtpyvNRa/VW2o/+eTX4L66iOWJIa6PhGVrkpFHNdFdl7GSNzTzoKy6Qj
h9szu7ci1bpLWk7F/eQFcXi9WaZ6jgM936i47va26LUHbfQG0tMj95cvXuaia7573rBVmuT6fQuy
8can0byrowjockVSR6SjvlmeD+lZzkYh59xLux3eZzO87h56W+59kRZbq8r89wLGAZ356lkgug5l
G89bb6GOq6VCw87S37SmG681cjhfzNybt44N2y5zaDHNBRlvKWfsA6IQBPvOpJN07eBgy+xhAmBm
nesxqT+6wCLtJw0eA9wNx7blk5YbgbsKYpj0FIVxsI/GgWOODaHBtwus6X47bAjfde94+sTmOP1Z
jbp753UAGGh/36Y2ZUjTFe5xFEZwLNqCU3811I9uxuGxI4f4GIHMRbscfDVV6UAgcYoVo3f7sQ98
emkBuiDGqzPeahe1twa+oupJpcPmHAv7zcUqdTNx3Vq6HT4xMubPbgeKQZotcM/+IQ4q/3cNot9l
/YIfwMoJLSUJM4XWFtgpHslli+HHAKmwzCgJTeo7m1r96tTThHZTwwl6NNJPDqnJreGkLqqz2Hkf
zCGjUw6hrbSxf5UOJjfXZTkOblLR3Wz8u8HqHv18YLiV852+HmTN0fgYjUbdm6z0G3OmE0536Hew
2L6ERjKZhrcz9hBS93zEtnKObyyLKepIyRG2Wn/i2DzcJBNmhaxTzxhn+0MVG83tXA0nr9U3iTll
tNpVwhZ6RLPAbjE3uLgrl4FebdvTG5q1jS+MXZ765qc9ah/X/0Bd//Sr0rprKDrp/aQbFA7Tl2Y6
Syx3rM7VSKHuVd4XsW3OzmZRf/BiNR5j8vB2hg49s65w9gmV3Uy6Xtyi9p3vdB2j8OC6A7EroTlW
/kFPVHbU0+Yzq6zgNsuD4r6qy+bPvtMUx9Wq5Rfdjo2+0VmFba7YLRPB4U1NrGCVaP62jXCXuLma
Xg0/ssImG+zTdVNh1K7qFOyVRxBeE9Uf1909rfi9T328zt3uxQZQFRq+S1ZWjKO4cCeV78HHrz1H
BT5+lkJbsRp31wZY4lq3CQlMhgEDbapO181/XIjrteX4NcdlutO89pdbExEbta5+wTnpnSj6bw23
19GjsisOgKdEGaOW1Heys0BOaHUmdVojvdsk+GhqZBjXDUvJYatNUcwcunIv6KKQJhMcxv8Z8or9
AC8sbBbmsVm1ySU3smLltoKTLKIFBNt9vnimvV3jFKQ2aPJiGpp8HPLKOgU6b6iiHvhoFGv1Rqpy
l00IYWw4/veOSnKOl9Ga87RDRje7aoV3ThZRvstLaCJBCSoq61C5DC5Jfn/u45y9thSo9L7Nodjz
4T82nc7UtfOOdGm8U2UJ7xKFTsFXt4V2IKkrVpNpxsd2il4j25FnE+MWTfjMWXt+b734XgMjHvXG
eSr94Uw5LkITrMNgE7Gn+SnxXsVtyarpgU7o1kBE+lC2hb2y5qDZXTfR6TScf41kPQQzjLxMqrd0
5ylaHuQo4V4OPgI1pcivmg+9fa8wWKsZhG4ku1WaQzw2rXqFNyd5rmevIPjcA4WXa2tdS+QhAGlE
T9Cw1p2tvRVFy5OVpvurVwPqPnPl+ElKamhd3w1pVN1pusuce1afTavd+o3EwDaZ5F+hDI3iWp1k
BM1ktPp9FKRRWI+9cePNmnE7jOJZ02IMlP50UpMFrzOv+fIlCOHKrMlxsGRb5kgxdBtgpU1U7q9b
/7iwxVht4oKnhS4Ksirt0+PYWtXRN9t4UxicLk2HoL5uluocBFgELDO4S8fkibLHvZ1sJiKt5sm1
wSftWTWzfqBQwHfv+Pq2tlI9dIyG1dZyoeYYr5eJQC7t+iwcaPw/uPiKWYr3pChVffeQC/GRgpMH
QzTNR6RBnQhd4auNysjXTGh0rfWchcKIqOUpizB00ADY2KbgWLY8zWZ5dk5V/nVWYixpbwsYMevM
E+673sWv0HHrB+F4ydmBiB5e98cs3Va9wSmgGLWLMRdLElwVrfgKmV+GdUobj1ov0X4Xjm0fRjDx
h3oxJAQdvi6ZGT5j9+QMmLy8q2fRPREGqlZBYRBT20pOjspNtq7v5nc6r0xpo800RpFv7ShBO6dn
2SEewEjqBTk4TcpBrWRsfqjw7y1qTfMwO2UeAuJ3D04GJaOgAfGXk4AzXjiPo7y1BrymPt+7Lcmw
822Ovw+dtcK2vWxeL7JooFLwauDMy431TsAIQDz+iiv7gNoCNpERQEj3bJ72iL5X6mX3PFh+uZ7s
Enib58hnrSf2xc+0GwnFbKUlNieR2AHsqtmpuwZED7wz9k6mkMmH69vjSmRata8M652ZQ3S+XsyN
p0LRml+SBfS6FGb1PI66teSCUpnyqgHe16KVoXcvqF/N726k6SmG5Dcsxs1UivwxMVsrdBL/3Rpt
7zyOc/nSlzmMKcBg1y0kTeHUDPHTrFz3Nqv7OwseVFvX9AJr+2dSPH6ad85ODqV+njxN3nS0QF2h
ZSsCwAyQlHFAlB6G5jXYafDcYkB1aRryWys3JJkmW7V8OR2/rxF7+XEe5on0SIfPWGd0mv451IF2
y8CpezW/00DPITNaEVqw6HccoW2tzeC3cDDs6bltlKEzzcahJSIN3TmkCru+9yYEmoANorF8aa1R
4+MtbRyIu0T4Gm+3QYlRGThZKd+JLevPbgsyRHIs3JJw87tFX/uVVfN3IFz12EbBdzCapJun8/Bi
jrGFHTlPTtfNwTZfAG/DKK35ttxYQ+m8VlBLWWWpW2bpMmx4J2+Bq9loSeJfdWTyhwK1phdpTn9d
ERDHdZTS3lx3mXgIV5K8qq1eaRrlDinBqvTK7TDN2qWp3AAqDug2vdfRAhAWPAOdkC9N0bXPVTyM
925RH2NinJ8D14x3ytG1lduQ6sr7niPOLwigXC4y+Ih3LXKxP6+I0hJp+9h0+GQY1/aqMEKtmqz7
WJEjoJRvrGuc+qdkzlM4ULm9y0q06V4ks9c5Vb+dxo1OPu3cuC1r6BFOfXLc4a+L676mujemZl1l
Ne2EpfL267zIwvfSzQlNk6ge5iIlvGMufs9NT+uJNN5DZxjVzWR0NrPnJLuLNWcJUfbUi5UjeSgM
1v3eNBgQzttaWxnUUxzv854wjCINXVeZJKvkzxkaG0LlSvdEkpa+npmsU5NovwlXNo5d9WOXdCYi
14fX21A/YjmMtv3i5EA4tERtdikRWHQJll0kQ+wEHa0V3vASiATah9U0MPWK/Y5JmA7rSktze+17
LgkLUz/cmEC0nq+bo/8UD6kJAb1KH4niflOmnn4yXmtWpj75t+bQZPcqgv6b6cdoHh/bsYYt1/cj
nDUubHqZfUgmymuBnPZoKxprysyCQxnE/sPg+OJkTPrb3LhDhTZmTFYOX5GNm8qnuInlRx19mnKA
Xj8TEF0sWZ1m9iESo3/wc8d+nEfnjlJ4b1lN8OnQh8h7P3rRIs3beQFknqDzsJlzHllROc7n64Wb
wDqbsX9KpTEprKLpKCbmXl7Su/cY1dpwHnCOl5AqyERX81OUCm/tRSLdKQ5mR7SK8JbEGWFucSQb
zdkPExyNJngunax/RAKBtUuvX8yWKGvGG3eYlAIWNNE7eVf+rVVmCarMrnrxR1rnlpV7IYPc6sV1
6Ee7JmW1DRx+UyImWhcqglWq6WiYqxFrVmWpW4+xH+QCYaxQTIlnve/3Hueiy3WLj/1D6454Mzpc
J61ZcOT0FhqzNfZAo/LFo016534YVLFxx6C6pb3THDM/A0g1bBPc58fcb9oXGTEalX3z6g6vjTMI
8kKy9ra0HHGLmgFyDIZR/n/d22bGzlVpdqg8vLGljMkAwpTF/QMid8mbUH7OX5q38SrNTMidjmsg
0QiAVgNjeGsCkYXSsWmTdnbO4DKiTZzXKdoPAAJNgIjV7+bPZNE+4WzrVnqE5aeJ5hjSagXYRoP9
H3egF+30WOpAmqa8upGV3V50NAHbdrK/QD4AQ579+KluCaor1bEt2/Qudo30LnK4aC0yHS10zXbc
rzstoT+NyOVu6MiXaOGAxIPXu1vLaAAQNlBmPenSri7d+hUPowqlvkg+gnQ8VDIpSnImrpczZyAh
5xFCLDktogVGlhRj/1hYjRF6ea1/88ULS1JbfmsYAbNm8sAQ0KqzJAPOhPf94EDKeBo8zViLWkHk
8taNF3d3tGXduygvWCTq3q4tyzcnkcE7HhFzRaRaeaIxXT81iX4aivmr8TGyJuUYEoHGuMao6pdO
j7Z+IIcHVJ/L0lsb3eRYCJaGQqb+mogEMgWNZq6OsvWrI93qr5JZJHQD6LxMDlN56Ez/vnNFeTf8
94VBgKSkra+bM6jH7n9eNMumjKaT6HR4YQ40nxE252G2i7Wrs7TxW5CDcDucR1oG5qGm0ArjRrMf
sx6dmD70mM6s6VNaRvuDbDXskMUk4ehDzWpU+20VsgxL1skvaUTYMf0z/dCYaOp7M7oUOcb0eDSH
m9IN0nOQIP4oNE57XZJ/jmQlhsLQp42kZX4zFd0TRwDrY9FBrurZFhBoTPUg/Pyj7yLzw3f4Lma5
kd76ozdfplb/zQKPbpuSz25d/co9RKNeauRhmcjuPWYeQOjG2LzRLzRxnljFK8e2GNLVlL1EXUk4
cIK9uZjg5jZx+WkPePQNN9n1spYfWuHkayPujLOJE/XAiHvczhQhTyrlzw+cLP0S2BAt4svMeWpf
QdviVkGPuE2muv6ga9whhft0Es/f6JIIupJD+ZJrj1cgz/ak3E6rgBC1xyGbmco1UMVnsL9FQDrv
SG5GmnT+a9BqxtGprWalE8qxIwVCArmhPZgHY0z/Mp+cDboBP5zKdLqnHOqBaabTqfVqjYRFYqWw
ZsFzhHO0N9oE0aIzvGT01tbmSIRLAGZ/N2nmxijbLJyq0X7o7QjSsO61UPzM/g0YF6w8Cf6U3hqM
Z9s56W7unISZUWjiknlGjbtuJ1N7m+Zs3De0LDeMk7Q3ObdfPhK+e51FHPFN7sd1N6t9a+PyPu/t
LsfcPIJ1F6mOtCV1ToWn5ziMeLBUBtMKewSzkW6IXuykD693Z+5S3iRVm2+uv5MOCMNHoXsE1UfR
JbJ/6zq81aLxVz4Lv12Vjum6UhJmhg8idJHISOQzM/PZFYNleTtTfB2CvPhNq4DDhamX7+WoLwXx
50jIy52dQ1ykDOmOqkXImaW2v4kaGBY+Cz18Py4ePXgpHk7UDjWJQXoxmKeGJNgGFXRsV9le0zoH
KgB9SjIrU0y36SGdEv9gFy4Jj7CBQzO2tcdEfqsksvd0yv011t/iXbMIx7Fyld1TuamwMjR9zVi7
vFlaPOkYzUg/Q3/plte/zKHiBDprJhh6DKGIbi9VYmEZL52QYtpdj+65aolNcGw4qL3EUC+JoNWa
9iYm+nmczVPRz9HGKZp5FbVNdxcTGLwSdvpRN+XCsYe3mJrmQ98jYS8iIPVDbPfbqMDkNFtzexel
cOxFbZLOiBbeZ6LzcL3IFEl2nIojEkfMOMTI2Zy7jg8/8AdxNETfhJnBxy2brV+Uycw+8cSrKC12
yWj9ym2hvWpJB1qe4+NDhw5vq904VRefi6xXUCJ8sDpfaTYDUuHopaU0DqR/oeirkLySFuKXI6CG
xCh36EVeI89wHvo4sh+iWZPM5OZsn/GGPqAGdVaN0YuQBe0JseDv625/ub2pfzOIejSUWs+kVe4c
OkYbFldAUFX1Y3XjVcq1z2LjWRGnhckHB3wQ/XLM/hKLOWW6GXTrURFRQyfPRFgoihBZVXbrFSU4
dM8jIanPjZfZdODYLE/VneVtXdo1IVzJZ+Xw3EYfGmkXg+ubcxzBJefYjZVW9q2zXFz/x9FJbsYC
swqjMJxFsjEhxundOcknYJ8sGlY0TKnGA3039trvEslL6KTZp5/R2s8Nc5uOnOiUkSRr2YzMgmpe
uxjEnh03mHkDfYFwRWTcVuPa5gOypg92nk0zOyRkIArLNvDYmqhn8bU+RsM96bzZwbASEhBK8z6h
d/yaB1vX1sp12kIkcf3mV9zb74o15KGcBnVD2UM6pa89cs44xcPs7RgSmnvWJbR06t56dO47jC4E
XCehjOmRycaCWgTfCo57OkDOaD8XFFpoZ3LbD/FRYZgNnAr8m0CvnQjPfxyw4LMcCygLg+SZZapY
tVVav8g+j8KoTJuzTMa3PFp3oAxWOSGsT5GvGSvXmpMTaHjJ6RGBs6TGfGkbw8GibKVv7Zh3NGQA
s9sO6jhKCk6BYg41s0PbXaZZqA1IowRrKO2+wo+eh4S/0NDVUhzFPOG0bt8Y/3wSC7hvqJIAaIFq
IUmyvgcsBzgAt6wHfmaYDlqH+nxVFfra8NQDlYR/E+fFcEmXiwJ5mldBmJ58lqFt7SYBDr72trLG
19SX0U7sA82vDqNnPOla7l9KTSRrFRsTzNRg7Qd2BCXbHADm5eQKumRzMLuCyKb8i00P7II/Nt/w
+fhgRiLC2LKyi4qT7EIFRh2h3CYsFe/HrMBoR9S4uP0A5MSsiezevZto9q/dAPW7O1rPuWXJI4rr
6jJoJFEgdR7W1019SKx7Qeu5YzHqSOBSixyBg0s32yugwsHWMh8nW+hb4cJkKXNtqwo9ufR7ZktE
CZiImU3b80nVoe4tiuISN8DeZyttqVb6/DJkYty1VpOvmsbNiWzW1S6SgEiFyplNecBNTc08z/b4
i8S/4sDoaNbCzlfuynFa2E2GuzJEx50IXCRwqpGXsSayFtdlelBkSm4bH1NuRW1/8XrFKDhoJZHd
ZI5PvdrHtU0kWOs0PJGZxPJ5KDYN04xqVM2dbufi0ji22DBFcNfXzett+4yIAwdX59ivm1KJC84N
F93XvIK4ncFUS/A1W10W1h1RVlrf4l1YDCKUj+eq8aMzScArdIoE5ImeGeLg3jFdgtY4q9usKZGy
wFyh4/c9Es12U9i6dfbIGsHmb1xI+DIufu3aRzWkYd+OJ/f6kiQcq250W3zqkvcacDPzXCMnCyK2
1znDFXRbvHuNMXF2SbIX6fewvpWp9jRTJsApucZsjovALapTN7Znhar/hOhzL+z8Z6jKBKoXvlgv
qN3liFevHH3bZhHO4sLYjomNqRfz4CUpy/QuwWOb+Xp1CQirHZLoR6txZLh1dmzyvDv1DSYYe4hC
KpBgC8DCuVSjLniodJVFP8YQD/cuDmkAvrz4VqZkiI+Ug9AUrCSiW1JVmRyQKe3fzFqUoKX7GlrT
YZlwGwmWuqgdjL3NygY9xfim4+Yk8gWYryOiizfw1Ouhrnb2oJuoEm+C0ppBpWsnPTO6sJgmdVAd
BkjpRN9ubiPLEwc3opmfjqZ7yTOfibMp+3DIU+9y3SfMSNuwf9cONsC/Vn71ujAP1+/qjFlww9LN
Xl83zeWrW4odHUl3yaJzdwS74EpN7wdFhdLVwMam5UhQDnwJBurKB0eN5TZ23G0MWcAbHgvkkFAy
6o8isn9hUHM//TF4Bqqi/i9z57Vct9J11yfC50Yj32JjZ+YghhuUqICcgUZ4eg9Q5/eRqOMj//aN
q1QqiqTIHYDu1WvNOeYXWcxXKkqLb1bkHPqkCr8bOgGRyyBXGCLtH6NCMGo+wx53U9+St20tOj6t
438RzYx4MCvoEyIWKfT2Qnph8rVM0nsP6+Qbi+FnVVr2qw6TjsXWql7Yz5Q/Wa35lC3K9VXo1p+M
UMORDQDwIdUKZzMa/XifYL0gXwcpT0JHj4RaGFRVbYstphrSFBXGCLQC45XCb7LXi7i/jNLS3buN
aBiyoAmQFfpELUY+wZGsOXldNzPrszown2o6h2IZD20Kmsx0TH3fS4sIsjkEI2xl9pWFGHmHZF27
Jokd8F/slrf2iL7SLL3xrsezwSaaOfetlRg4S6ry0SurclMmnY6CGKm1NEX2rKXsYOgP9ReP8Bu/
bvrysxpRBmZoksOovBVtM32deqZ6wi2/Kzsj2yOKmW/lNN5rzCq0qUgKsXndiW3mVWErKsLZ16Wo
Yt/FJwryXX13CYI2usn8qqr6ZvUzfMky7alc9OGzLSlS2144L9iFWx5CvMZU0B12zMz5RC89p5ct
+keeF3Wa4LRvsgcGTq3kXUtHNehjt7s1FqPb9vOU31hDlexUmGhXMp2sXY8M5dIS9I20du1Cm1hA
NBaTM1nT1TFuSslQCJCRNuTmsZyr/Dzxew9LiLg5aUJtD0S0ulwM9GizZrVXTVxCcW6G6TrF1L+N
y8a8yWoDTJdmRHc5TzYYx7bBpK28TS91+WAYeb+Rk5YQwQhdsLPj+ckwCcVkvY1fhlU95aD8fK2b
5U3kYfFW9elDYyDRqrv8sjOr+dvIPLaOa9rLTkgojWOnaK/mpx+ve+0r6gT0ogiluB6o6s0ymFgp
6W+SDKFyt/9mRAaxFCstUjoPid0kbyP3VWpm6pW4n4IfNnrPAPwRgOpO/2RGUKcyxwsfh1oOG73W
podxpuOOnB6Ch8qmoFGpdyvFSJhUOIibrrCtbekZ/fVQ0hAZYLleCTwH+66t80sBcuJQgUshRo6j
kjUPyblj8zkyqk9PFuLqEy3vgvDUyDo3qJAOVYHKGoT+uG+YB5HTtxhUXEZy7bEc70ZXVDconptt
UdvjLTN9CR0bTbA3dlnQLVn+gMJuYSolpschZCRAwwBXJadOv3EN9SxdrabfoaLXmcs6ckmbTKP8
KWER+GJry3XVOd5Xs5HHKrbEd0FUV4jpA+1ZSX2GnSJlvgw0e73sPZu2U7iK4XR2ewh2qNTYGUdM
zN85VpwHe+y+tr1365WlfKvM8MVBe/251abEn2N9fGnl0vsjhl66PWgmVDuMnwoPZWM/1umjJSaT
SQ/kYQutR8Di090lbeIF8bSkt2w709bEE30N4pvdJ89OiiTgs0r7GF++/OsjCxcsdAvHgGj5X597
/8ju3KLy//5uGHh//b8fX/n72yttVvbm7+/88Gs6mjS7xdRvP/6/9+97/zFhoYXopFVKYY9Ft4FT
dcZo8ddfK2Pnxz+LtCixWPUIJms2ZfgvV/lA+wnX3NlgtnydC727iEZz9/4v9MXQUwg9Ls+5u5CL
Eg/XC5LcqxwAeeQ51/lQYVZIubaHFARzlCbImesp1tZOTrR//6SbXAyJxVm4FPmpj8OvMVUsLI0U
Y2dDIF1MU9svwQ2wrVb1be5mBttyxSG9rQ+2ETkMvskFM/Poy4TCeAtTA80JB7S4rB+FU9oXY41R
5P2fiAjtq6GyHt57ul6edhdc2eFV4bZPdey6j5npRFfdNH5tlZNulL50594w7WPfgN6WbdM+uTXW
EYEOuwf6cNSjQTw3CpahKXEejsI+dCP3lV3iwu/mjOy3tjFObB1biSP9OyE+AyP0zkAhV0vMAGlD
xCBJUb7dx6TN16zfjD6fJ+TYHcEpvZvunWZqzzZb0lVzU6Ak3qQLXZNu/f6qVUxrnEdUVNA8qB4P
OochDo79mVivrxGiBXNAnhv3GEksHeeJNrbpxm3wDk+TzLahBcZXL4sEwVV+pRmmd2Wuy76co/JQ
tSw21JoRGX1Nv1FOom0TqTqKHZ2xc40hvrKzoxZVbJstWYcVaYxDIf1WER4oocSiwBT1qVGqJ4mE
lIW0vEq0WNsN1htUj6tsjO6jPBasgR4JMfTAREwuN1NWOlf6rUX/4C5x3krqmG3d8Un6ffpd1KAl
wpb3BA+m3DBpf0J/hU/atmJutOqZjhMdtLFsgm6yT2wNZpCoGYNTXS4r7WTL3RsSTlpXm4ioQy9O
uotZd57tsLP2/cyRQ7r0lpidtKUzXihvJFACVbRfTnnTsPVGW6xkgFPo0gwQfs5qaYqz7j7VWVqf
LFSwZxzn9AVmQsgas4dzY4GNyMJ5OaRWxriYFv5gAXaBaAR7bUUWsYOWg0Ea30guVJo1FWyX8bWe
SIJUjXrWxzDIskcnscdv+dJFftyNr8A1+l3kSSCmuHY2MMfqTUy/16c5vV2m8d6o70WnE9WiF8tu
tNwejT3zTmFG+2ooTN/ujnY0vJbLSAe9Mx7y+nuYmK9Ovywbw4GX0JTDCe3pNlvKYz0M1ZNpKBUU
ojJ3ejPfIaHR711ZbzW7Q642ZC99CwNEo/poxdBwmWnDpnCigvvRGzeRZVVvAyllRuHtC2sp7rhB
upNmrg6NBxBPxtMEzXdEF+owHHkz7Vhs3LmKruoYRY8hGCKjAGrfZOSBUWm653x0kHj0wOsSORzG
BA1j2DMs6Rf3NWr0EYuWtgR9YRTwCYS4s03jVNve0Uut/nMl1pIHJfGNyUH2wi0pGoZwdo40W3SQ
8dpJ1Kb2aLRCQygdNruxQx4LMH2i6KGzsjA4GbrrAoXUMcFj8xgl0dX71xIdv0HZNvVlVaHSHFan
eNM+VKnQXqqcM1bjKOvWaDPtrHl9E8i56T+XRbvPDPFJmHBZqbK+IGBb4IWBax2ygglL6L4s2nCM
TYZpdZaYj7P9JULFzznM2qW8M/ibqD4kzZrvXP3nWNfDL2SSfeqivKfAa9gAQDQ064bbx/UnV9nz
l7U46Qaw+iGT0BvHS64Xm+rEW7LHqRXZW1QWb17nWq/RRJlv5TTAXNOddsWok0yQkLvw/tFooXp3
4avTol+/8vdfH77nw//76b+8/4i/v6y3WUSsFqG6MJo4PBOtSTMFY/j612gOUb42V/769/tHxhBV
p/ePpJ/Msif1NC99r4irwqeUn0/SIOlrLnvKGoIslOZOpwyuATGsXuvHldWe+qEh17NXPYknIoId
cNfmhjiLUDf92aqboM5pSs33Zr5QU9tLzYOYE/5WXd6c6rT/kln84gmYfu63bFIna2jbZfP+Yanp
1en9o49fGSzrH77/p8/++FDO2n0NbW8XOmo6LTQwTpHrHBvBU6oHk3XWVvXp/aMhiXk8//C5v7+F
snfL8a85AGuCbk+C+mmZm84fcsQTQrFXUBgRcgc6DfDVO/3qx7+FJ9pTJNL2pOUZ35XOFXVQNL4x
6WtOK8A49/X31+b9E6UuOV4RrzCT8aWXUU8/0OhObmrFgUjjgls6O5pjSr78OOBa4Ye//7Jl9tpT
vMBvdMhiv3y/POqOdJL3jypqtlNT+wPr8pl3IChVZuw6dLKeyX3iWOmPV+n9pdLXl6q/HWnksSFV
G8fTo+NUbWMoMKfIrMj8gHOD8srJsS7M8yb09P7kdg4lRxP6ZkaW9UBvfut02e3UhRgZcirIvmPa
JhVzNxt51KEkoLifm/xcdZJgNYcZWJIK7wRH23UmOqUxWMtEa0qcOvz1/lFPFgQOu5nEDpbaOBqH
E5EtZu6/f/j+SZB94aGpbp2KAHtU3l+xbmIqHdTbYGkJcKzGoYggfcmriuIgGwdNvlsfJjjRn43U
eVmE/thYLQqsakwuZi3Lt2IKuxdlODsL5dwXVdLHb1F33umrcGCyMfy79laPM+e2NWh8tRWgBMtg
IDiMG9tyS9YID23xOMwISNP52SC/fpkKqBmzJi4q+uYbT6speAGHBENThJcZZwrI7Eb0ZUBgAJ7k
s6VP9obOo59pNhHjRTJdUDihtc+n7FBnDm6lPKZ30sHvNImFsIr2pXHBamWabEgZL5NrnYiczYLf
IBqb6QVQYuC2IvRnV3nXWAf3LakZPkgHMLppB7t5/JSlOFImMzzkc3vZI8TfjE7afGmtK+Ex9vMK
MLIIyTGlIObZikIVAVTe/vR+2TLnd3+EAP23UAH/LxSAX+AC/zvmwP+HqAB9jbr/H//lx/8NFbBp
q8/9r6iA9//xAxWge/8xpe0xp/eAgVnC4Wf9QAXoxn9MzPlQaRyG+MK0gQj8hQow7f9YhmsbHpIo
WxCn8DcqwJT/MVxwkDB8sfCvxKj/Dilg/UG/AIGJt7ToP/PLTN2xYBD8yklRkTMtgCRZNjq0borQ
jNSt6l21JHj3StTfXl0z6WukvZmstNpkGFFOS6iyQ9onz14tmMlJUvqMcrzlKtQvfnol/yIb/Ewy
+I17Bk8MzjLMM4SyJqDDD0yxkiHKXGpIR8ZBUr/3JkNFpPcixdWwOMeK9f/IArmwEiK9XoZ+y4gE
3R+iL4jv4CAdgrDjKsPb3ew7jKWbMFJ/oEH//iLyIG10cTxAWwBd+JC7oaoB8KcYNIy429aa5z18
j5k8nOhLFqIT6dIy3GboXpHlkOrHSvGWSwD6RnNUtjcGZiFpeSS3nJr/8Oq9Byn+DB/i5TN1yzZw
eJiW6VrQKH6GxYfSEososXiaJi4RbV3XljjErLBoU+YbwiuPFVVjN0SPsQWATbNR2WDDv0bmyxB+
0qJjszrp+i77Oo2EDUWrsDMVz2lUZIHV2y26MSLpHJKQAjFYsCMZbgOHKuPTlOjQMaeRZiE+z0Pl
hlkgtbQ6dBxDgBBY4nYKvhHqJXd50i0BvtiEM3wZ4VQjLEk4TkfsqtrreeUw2zXym3EqdR8YxK5o
nAn3rEYJ6NpHw8GXDBir9kMCqem4k3Q4O6QOtEu4m2eoSoabnENr0s9cY4dIIYog4hX3OakYfpJ1
EOQjDQXdVMtr6kZ8Scsu5dwfGFHS0K2pqM46pDYco86GtmaZUcoVaBj8WGntVc23ngYE4inpMYdm
NLNjF0HwYag87/oe+AVzrAtb9cjI2vTcemmxS0ykNri124Mi6crLxCc9F1WAfCwK4t6hC5zL9lja
M8Ph0TtFVkYuI1k+J+nWb0NhQIEz529u7oQg9JZpF5nJEFCYI+/Wy08xasYsXEKAELm1+8NFtV4z
H68pSRicsNb0MzgIv15T7TRQB9kCAcuA/Uy1F7nVm/vBdE60axfiEFMo8CP8C1VNhPWF09cKMbif
qVF//veH8o5v/PhQPLDeJlAVwZ8PbC3XlZwRXPozMSklgmXYLzissQwQ6adDk3dW0hvmumHEGc2F
/wnYqhmMXhUHus2UVXqLDOjymIEx19PVXL24hK8jkF6DKwfnuwaxbBuhVI7nGkJsRbd1GdV2ZIw2
Oo21FZSgQTXGKrBS4z6xU7mnY/EH2Li+pnt8eJYWZarHdgDbn4rw1xecBRLC3+SGvheB1hoA0Z21
u9Em6sGNTRIwjQ1RsXZ/zhznoGSDYkHm0a6EDsF96/6BZ6Z/zPdhSbF0spXYryxhcxH8+micaqQk
0eC+mM0bSLOvRuwYt4ORX7OO50EkSWSh8Wr6Wu7SL0xwBgotTPxlyIO8fuyaKj7VcbkEQ61W0ekf
Hh4L2D+8Wo5nGTpLMiuf+3HHqOLBzbRaQxTxZFetsTcGw/Vtd7l0JorchVxcUkheVrrwwXHYIvTa
CINFFfF2ZNV4SXXryxAWqI61iambJjhn5Qn4szK+5tredN3QHsYiDzdTNVafuD++DK3WnRgoXU6K
hpgWrm45FEdxp2A3JiQYaufGnKqXr3WF2ksgB1hyK/o0Te6txZczOvDPrhPfJgApqG2rlvZf/n1G
NunPA1p5Wc+XNoirdumJXQRi47akorQtXTUTLhbDwC2AWT9spk1E7tmpQRy/TZf6pep7b4vkn3xX
jF3s78RX1JN606cEyvdyz6/KcNA3+RZL4BqWbll+3qZIduc6PpliUfTS3I4+FSATFclLMbfzMa3t
m1QpiDYlXJImB6XDUh/Al6FwsIDOCSM5jI3szu7QPDh12z4wpiKuxUOXVVwiJXEO0jYB2NH28ZNI
nVIogCEat1PBMMSfoxaEsnNj9kTLLkszbLHli0+jTJzAzs2bWhst2iRSMrYvxwDJM/h0FHT1oLpt
a4JMNo1ZMI2d6l2RtCII84FKvCkJehrDlxzvsKXaPRkzDnQv5Cu6dxxL8Au9g2JqnsZjr91ryF6v
+3Z5y3nVd7nAB9OU9EmIyQ6X+os7jNqj7aRnucDU06L6ieZODzplIDpbrw8Wl9c9q+BjX+rXruj1
M6Fwl1lN0CzY7GTncRBII2Xva6RE4CdEB9msLveZi8Jh26ZGuGVtBVTdhPaRXTDwlvSzWYN+bqe6
CMah0P0EpAj7C+DOMf7q2UX3OFXGXUUZ4JehG52ZKNP3LJrppkVcdfKm22590dzGeoIe+sT4EKAS
P1G2zrc8FN0xQkrvh23XX+pVd8NAErlHtlR7iRjLNEgDZEpFjwsVwdYdUcwtmcbrSksUtiFCZSHG
bzTLjnGmCfxM2IHkAujedEIKgvjEfXnu5xnBBPMmFUc4IJzxeyTktpgFvwTPgG9HyTeQ6dIPnYX9
caKXTrRidIo4elWMcQl52OSYCkcq0zSaqpOJNi+o+oSwYF1aOAsdPOU5hztA+y0x5RrYvAXZ1hK1
Ldq2jIm9od+ptvH2ZRTbcErhP6IrDWDUOnvmSd+zLj62U45BvFJ3uke+j+a4x0wbphtVhia20Lw/
Sg1BQWgn6hsQDCuMr8ti6qGJ/a9TxP9h7WuzgprSQAgLaexD6pNqPb3i3tf8EeM/XoeUKjieLL/V
4xeUQipoa0baRugRbrsO9aVT7x2LiqksupuiXlIgFeO+1QkfIUFCbITxip5c/WHF1f+hHsDfhVeQ
84Og3lq//lOmSGiHU0kDS0PMwElahbROC6/2vSq5eXcS2Lz8jFYfshQ1dTK7Hq2wftm4cZ38OKD+
grL7+bTwWywLexPnGMNxXY+zzG+lCXSrNhkBH/l9MSBQ457YRFKBcTJWFFBQ2salziZ77RaedhSk
ym3m+lGa7fJcRPKBuAVKrrb/VuUYHJJSH17cgiohT0wFmcC7BxI0H//9TX6vlj5s7jYnOenYzrqj
Oh9evRaOZd8nihFT0Q7HZECNsCxyCvBPrCL7qgtMsyEAT9g7BTOnJ3e1aKhFGHLvRVR9DlOyE2CV
qUOxyk/XA5nNtQip00bhp5BjaEWyk2vuhNNpbcDL8ZjZY7FRbglwq2kvKB3/b94HW6zPydIdCePz
10sCXby1IFGNNpVwoWxN4XQAiHaZEr61ZT7R7SbBOcOR5BFZdtxtc5e880b/VndloOXUXBo/20cw
6+yHxBhAXTafI5VVmybUDULOp/gCyvvbv78V/3QhU9YaNiuFi3/+I9uWgUzbTauY2qxHZ5PjfTp4
c3+JALyRdBnj2WS1I5on6CKy6vXYOHLnl7Soo/wPSGjnH4oYjry4R/BNUfK9F2E/3VNTXmqzkwPs
kUMu9tkE7UtzAU/OTcD4ZtliISQQp0/wWbqTvhHlWN8kbUycrkM2rBNbQenlPfMU9wvbZv+QeNPT
kkOGKWWb3sdWc9dZ9UXNoGZfJawRax8Y2wnOuBrhVRIuW5qAsZ+t6JaxyUjuZNIUZR7pvQQd4IjI
DyXXbO2N/ecpJksgaSLzqtQyeRzd5XueRaReAbi3MYT7QzQdBT24Kzt3mPz3N12CbCYaGKxP1RCe
BuK7q3qgTbvwnaOJdTGfCrmL+/yiWvJN0a8OsaL+Mjas6d2qluqmi6wRw6byauZMkXfMjemhpfly
MXkxviqMAjUeCf/frxDjI+SU9cV1dfqApG1xgXxk+RbA4QzZob8DpxrSnC39YdK7c6HQXNJUhYNb
EflYm1gbHbKyk3L8bi6E23vEoOYrTSDSjGAZrOo8Guir2ODZd5xsazEHttljQ/PFQS8yyJkTp730
W3QRFdl1PVd+QV3Ql2B/mxpRH9FCND8xkPVOoLK6vEQ0WrMXaH+4lY11k/mwPrkeVgep06JyuSJ/
vZXDFgp+IrDMOmr1waRAkmQkbkTU3SKkJu94EugP1jQ/RUzOdjJx/lSxnWFLZeDLtuRnYVpuJ6mH
p1RSKarXKEvVfRZPh3zp8WBUxpVWNNG2IvGBgpuUEwBUVIEq1bdqqha0lrm5BQUUHzvMRxu7FE+a
KqHqjgyLaK/++5ts/X7AMQ2sc67DCqlz3PpwgPCcWsvSatR8siWIGMuM7oBb6A7jw8lAVHnTFt9K
t1ZH9Fzo3hcUCIpS5GiCpPoUyZSVe3nBae7dxFohsDWDExgzqUjDNuIz49sHLaIXkytCYsaOnCSS
JqabWVHcOHMk99mAAhTkm07rLeTSiIFAoRq5mSkHMNxRF44oAbvEkFiNUfjJutWvezMikxYysFsM
j3T0wxMJ9nWb3EeYmjYVM90RP1pQ0nfa9kV/DnWpM42Ios0i3KPW5rAAcqKdxtAnYdo7ZLHs2LSV
+NNZdt3Ofr2cTIZU8JiJZWBS+v7i/7SwuXEMSjCZiMhdVBIAjhC7qHaRHlukdpicHTXCsogBksiT
DRVtNPLHecbdvTFz6f/7O/2edvbbg5G8yXQyHM6L67X/04MpsO4gkuCdZmqb3DZuvHMc/FPMbTZw
3WkBwN7QpQRtyFm7xhIXUy7uc+0b9sXhD51O+fvawivDReeywgh6vmun9qcHM2iL6oGgUuOtxenc
pSmLdSSIjWIdKOMuPC2d58d53G4ryTQiUdC9VdlvLLtc7oW+HqW0MOI6HE7FxNnfiuNuh6Sz8MVE
ClHdCG4vu/tcdiGzytTm2EKSTZpxOvz311X+wx209qZpyjjrG/2+0f70VDwRakM1kI7nxUHiAYHt
B/0iIm/Mp0l+Y41182KFSJXwyDA0dzea7lyka9+qstkbwh2oPbCkGs1cr12vDcPSTk0ch9hM59vI
6OQnxTKkoVHdaXrJeVNrv0+5a7wQ2fiHp/JbfxyTPx1y3TWQNTrvff2f3xVpTnqmZp5K3g544wU8
l4xhIJGw2Qt7f5Z40XUbNZ+8epT+ZPRBNAzqYbSRoCcUkTAxtTPW/09l23qnWtdQGsfpvq1t85QW
qfCzPrJ2VPneLi9R33jleJ3hxoCHAy7g35+L/gEK7EigSXT4ge67NPsNwrF/vcRsojcKHMfs1pMp
NjKvGKQ7uJq6KQyctLiR+ZzsysrRdkSzbOgYzLsZaYNPSrnrC71MbrLpq5MGiDGbVykBN+A1YY/q
0OYTPu1T92377K7MHsC3qq0Q8AdK1flUK8PNN6TqjORDdBB1LH1uczgjdlQcFbHZd9LmivVSA01C
3yqoF1Z/mGe1j+l1sgZL+5HxIR7O9DoHX3AfaqwNi9WpgBW8Cuyhdi/KZnlRmXbRhj0MHDJO3DWv
w4n1+zmqti3I9HsHEWFAhdMiWwDVOcFzaR0gIwuH3MmciWOWnD/pRbtLd1HGnEqHeMFkDeZMg7nu
K5Vc4AxB7G9ZdGG0I6iRbFsJUezxJd3HaX2DdARDnwaJdqxqZ4N01ndSujpRiR+ZTIsN7kbLt0uw
DouTgQvX5iTI0CuZOKIuraavCIimaWY2i3uVdID5tQi/lDlRIstlKF5hjwQ5YLBj2FfpsU++MvDA
KtxX4zW1+I45gB/Kxny1nYL2UVaMuxL9Y5DEEIE0021uypBwrTJqrUDFNaJ0tlNSjsRLl2G1afLm
cRA9jENmKgDW0guAso+uRZ9ssqbqD6cf9x8WPdtExeiy9tkWf369Ih20m2MHvXSDAnvx3W5IAq0d
rLOzJqYjvvFBhKJb0t3bvoP3Xsv8oV409xTCl6WjQ9xi44oHk0C/IA+NZCdQSKOJq5+cQn0d3XgN
FSbXWxptS+esHwIvRSzpza+wBPexLuRdlAn6HtXMpFWYezhjhZ+Jwjsnq/uTCLll3+TE4tbT9D0q
e9wlCHX8dHD7c0GOvROHR3PiyhCFgZ5+dDe5KskVmZoL2tYnByDMZU434ToyM46hBMFmkSjfbKOl
T05MC1Gn9U3vArGTsaMukh6wtKY0DbpWf2JA9DRUXnsJcjfa6k6ptnUC5mIxjTtkxbxeS38y4057
mZrJ21gJTv92ZIkh65sA1aT0tikal+c5foFzAW0DX6oNpg6Jgo32vm/TIAzxaE/Wchu6hX4BCe1P
u9o/rJ+2JagdXZ3tXjgfdjW2rbTsJBpho0bTZhh0ayLMYywwTIMguHFhd85LE6c01ONzonLtesZL
tQkrwq2K3GoOUKmJo5yrYw5kCGqyY91wcFr81LDQzia455wcnL7BZraz0nM2fpOTFW61QQx/2Nf+
obVs2i7nWc8g3t6E5f7r1doWGswzRmd+1+VIEPv0MoH5ASDiuTdDj+U/XdZ3wdqETZvQ7ONmW8hN
W4lJrzPe4lur64kv1IiAzYruLD2num69nLQiCWOFd0chbd2CPfsc6cojbn3J0CXWgM6GONAwEeDt
Ll9Ub7xJ9tJS6vMBZB/OhsF51qJSHfFWWP5E3zocs/IOusemLywiFJAkc8ZYrIc4aoGuSRiigFYO
NNcRyy7Fre0NeI1c99jOzrStunzc/vveY/x2HWA8kA7ZNWuxtY6cf33patDiAGtsoiscedMbBC9E
6+hl7KMLAg/pOtKwuZBuuR/KpN+hq6Xm0SHXJGRs7kzR3mpjcr/K6fCnCG2nc+ylL5cdiI4rrkLK
b+Cp0W5JDLq9S3ywq/FlLM2HxQvVLhnaOOBgct94yRb7bHltG/1OGV0LfAo9irkU/bWQ4z6PYVr8
+xPXfzvJ88RxZ0pXcBtYGNN/feJ2N5spTTP47VpY4cIj6mGpScyJQEgfEkGvf4kZZjNAnbf1iB+Y
EODyDxcuOTP8ll8qXccypECDYOo22S0fi0vpaWK0CanddG3mbfWIRSJswpXfJx4X4L3b0L1o8+HC
mVrx1CsMhZLjaD9N32xL/1R5ufdSOPGXCfjFPomfFq6uhn1uxAZ1tCywjhB12kOCuX3VV284MALA
1kpouNrwKZHVZ8xZm8wxaUKN3LFgsYOFjXCLzfdQ5mzxVdqWO60DXoKgEIMCc5R0xKNaqu9jBF4Q
pCtYM1njFtJpG0C8RALcXWlZh00iXUBlJPpOn7YN7qUjSYi7aRAAkUynDqyGvocFw9TXG7VNJa7I
lAHfhnz6xzx5gTM3+aa25rinhFr1nvnkxrQhMj4NN9lnrFjx9AZclZX2eX0TK3odKKxsUOBAx/wq
Eq9AJjbNgqA/i+oTR9u7iFkS3ezhOC7iegCz5FPpYnjhnvRT69B28wiEakcIH7aySkCnZIvc1vJR
2PNm5glsCxqQPikMLs38nLvB9rZKaV2Qz9Y6HP/cdGa67ZAKbmJvfB4smijscAbtAbRAif2g28pm
EhMfknUQ2OFWzbo1laQo9B2ZhxdRk1w4eJkLnWWkixg0D2J5ttz03sH/TC2X4GDu8mDqu/ngcnof
EEwyaG3bjUsqagYbyZ6oYIGH0Hou3mopbiRLTyYHNwjr1PFD05m4FBRTSI10YwkBtHVnn7nCwVrs
z6Kl1kHSfD06CAVaYLyieUk0exdOY7NXRt2cogGqlVxnZFK25GUO9bUkEm5xXuuO2k+ovMQFmd53
cBQD3qi3ZtKvmqKYNp0WF7sMcxYp4DRyZug/ab3zYhxmLh31yZSkUFrNvM3WdKqR0+ddtSLjqiJu
9wPeDNyDkqhm2bvXFd6KFldPMdCCATe3LfpsOQxo7DeuVy13BiKLO9fsK3/O4XuZfdDPcfxQWoZz
qOsRQpEmSF+WvJ9TvazJQOT0LGE4kS0r1aZPsv0SKe/sSQcrkoyvG0A5R5S/xSXe3uJSpbdpLR1k
ieSL9pXBYEQ32plhE5dnD71rWyZM//M4SzaaJeXR0mUE5ILLPjPrZ0C3CxZqxLaDtVmXUS/q/Dyd
bd5V9RDlVXMwa5MKMazLzRT311o6jUEMnf26TizvOlbOPaJK+xjOdrmJpxqgVGZ/htXZXXtmAcK5
IbK1xEt0TiLzwSBy91rGxXcFrO/o5mZyEfXldb8qqlOFM3eWV9kQ1/tUo0PdW3G513UIZsmciiPN
cChONB05V+0tO6TmK+lDNoZxCWuYBKHIbuB1jfYWb85XTtPQYUo5nSi1JYOpb6pQK+jbZDszO9vd
EfT4Gehyf0CZZYONm2Z1LpcIx6xLBPsAg0ZPUvOGPf2uc+MFG6d9IWUXoickzNQu5Os4WAb8yuhR
G3P3RITIuCkjmzs5hiCXMnqqpyP5U+ulQKeiV3N/cKljfcZ6EeKD8nWyWw7f3bocSA7wxRImN6it
822YGPqFjf7dGuBiMsnd20Xx/X8SdibLcePaFv0iRLBvpiSzV6qXbGnCkCWbJNj3IL/+LfpNbrlu
XE+qIsoVVooJAgfn7L12P5rZKSvAFXrxcC/NzrpNdUTrzPuf4fR2F5xnPRpCNb3Jeo9JICCnc7lv
Ysc95NIuQzxk8pLNeFrxfasHbHDMNUX9ZNEw7mRx5XR4wYzb3/ft+ri6mJMMBlqihrogJjzoIrF5
gl4MTXhq3gbUQyFzYWx0WvIEdux9rbeZhPlukvLaJI51L1W6UbIcvrBZVpwJHTf+SS927rLlCZbN
mWAWdW0AFfc5nUzCiye0qR6T97b+NrR6jyc6uSwdy7dyUhlJpVTEDbQKgTDkp6wm/B3qswogwpbR
WnOsaKAfD+vCfGBy9GYXu5KAGGQ6rp3Bs1Wmf+ybqQixu9WwzeS3yinNHdpTVrSr7TPZjAwejHRX
GbOGZIOxftV65XO7zYoaavD/XQT8qx+ynb6mRTAWWCMPsdg/a4B58BbUJriqk8roI3S4Di2OYt5D
H8amiyfXySiB/vfPNLfL/D+OfNt2tmGY41Cu2vzsf/7QwdEAjZHREMLSCLN23jLbvZPvZON+8CsM
kg3W7KVPyb5drTwSVVncVekKWaNGOtHAWM3z5wGg9G2RWCrAy1Ge2jzD8GNx5kxgTk+j/a6nVjR5
g/XKPDze56nNMaqnh9QarbDzl2lXGHF7NdV3vMbeX26P/8oco57i0ohUgKglx3V+3y7/o88ET7mt
eok40GZQFs5zf5W9/ZaINcdRnAPLB8TxOzFa2Pjvs4dhl/XzszWq9xwg967U/b8Fzv6XliIfCZki
MwIX9dGf6pN0IvjYnIYE+kr62i3Ta9qgPunmmUl6BnMNb2aQzDgk8N5yAomUEbs/JeAyGj7Y7Pxt
Ffyr7t5Wgb4pRpkj01j8o+UDd9smvALya60jIuADY4eyqplIhnOaf6/ickav0mo7fpsxXCW26y1e
upd86LyCgIK7/JNYnB3GXvYnsVDCZusjpFHzodMdYuF9Bhs0VdqykLsE237Ydh59RmEiRliDrCIT
byKdae8oOuYGdU2KAVra1cNgdA+/F8e8zE//e+3/F9Uov7WD6NFj3r218f+59hGQANIocGJ0sfuu
4WkOF2eGLgN6KNvECctqX61YzoHd0mDp1uanb6JW+n2jwlmuB0SdS9bvOO4mZz0B+t+8wn/ZFf6V
pcnyJc3X1QjM3W6Uf96J+q4lu3xiyFfY0wszn0Oq2cUpB+MUxAWVJL4rLcPH2rBMKy4Ywbgozmv5
qm+6RZr3B1ETfJDLWUHxpeyokMXvRvdB1q57gPRN9emL77QQzn95vtuG9c+9xeWl23R3210Ycdo/
n6+WuJB1sXeHywqV2s3WCiRR6h/ASW/wYW5Y5RZovuLa2nS3vBLAIk0H7Wt9NlMc23/5PP9e5Xwe
T3M2uafLl/7HJavMuF5qeHTD0YfsV9Iz2eezJSNkbNGaK/0GeCmBk8J9LlS30AEy3jMXCdDvxvhv
bSUBl7AFiv3vqdtfPt3WFvjjafHxDG3T71lUodsV8T+2KV1Yc1l5Fvq9OYbpA70GM2sbolx8i5lE
Hegvx9FUkmREq6k+geJrk5dFs5//9+f4Lfb943N4nGpozvm9+dcfd3Bn0aQ917QvzLF9i1e/WIM+
nW+XuVuPovSrg9HrzNptILDZlEoAObIK0pa+97zOyI003YQJMTzO+iayoV1+aGAMjPiKdjbhGMzL
bP+Q+9vlFqHRQdNfXVpMLgw5RRMjQB0PAam1O05Aoh2pn78JIRjn28okade8abykvmi9S+R82a/7
tfT9U1VaT5ORPyxbr1Sfk9sq95gDmB5A2nhkKl41z14MiaOpCTiR8JoDP7YdLp/gNkuAbucpXo39
/36S/0WR6ZLpys7ibvp9708JLELnOEtL7hFYOquT9xq71KB2HHVkuxCGISAqEDqSmdVZmzUrlHN9
H9Pj3UHKjS8xcKC/vAC/pUB/fLUM1HwGLvRXWGl/vgB15niz5nLsyAmVVx4hHFEIYEaTT4K+wyU8
OSiSvIEmuR3m+VJj9+/KSGomfXtjzN4Zvj02mYMLt5pPdMsTSAn6rhMWrN2uAIlOJxwZZRFfVFXG
YTqp7ogb5r5jLyWc5KwDTKPvQkUO+aVH5fxYAfl7WFJuupYUNyZ89t0CFRX7LxcNnE0f4BxL6nSQ
NSXq+hDoDjVk6pTQkdPlL9OP3wGk/3xEfFeGb9KFMjZx6B+rX2aKEJiuScOF2KuTWK34Muh6BpNc
75eASJduz0G8NX5B4y0OKqrZ4gyDylm0A52iVKE0t52gd5vHpOr9Q92RRNGunSKkoA9948ObCuvA
ue5w//N+MdrUT1rh/TCrDWdoK+0BA1kLdYseVZePb2Oj5JUYBnn14d/t436bgIBTuWqFa1y5s6Wd
NVyVi6fb6cpjmk/lBeotBl6SClEFKAm9qjQeJ4ef+JuOO8j1dWWgd3ATLu6pt3z11noYjfG+703w
KZ0emdbSoKBb4FrqgxOmw/CWD1vUvbsbHKMMiOitL7oxvDZ2FTU53DINd7sMha/OZus0D24G181L
NkaYdYbRANpJITinEbTznTzby9RWh4Lq0pRPxmCFMbPACyM/lMke7j0XI56Rf0/WHzR8OLvqrt77
8Dpu/v8fvvmXr/2/zLy2QHHfwTHDvmf96YCoITn4DXDUcEoetRQdjVd9wQW8yya9De3Kh7M2i8ta
Y58G8XeSWXWDPzs7e3Rqcc3CJYMThFg/HNp6N/YKlgsAE1xXDxDwD2ayNKffA1uvzMbAM/oeA03+
l0phixP94wTZVCeGzpFLPYPz558niNRtI29tIgCw2NQHpl3TifiMg6tAsWZHjZwIN/Yex0Xs4kGq
W0R41X42KOTsa5JZ6oaP6Uc5M/ZQrfUbLpDyhiCRz7/siv8+51DEOIgVuXX4KNX/OOfSnt2wH1ku
lSIgyxHqJVnQX7ejZ++ALxO5lKG4I+8IQCqTdGCmzaNqYhEOmBH/8si2J/LH2+5ss06MTbZvY835
5xNzWqtY/KZMKLtF2Pr93uam/Jff999yILYSbTtSN0UDsIHtgfzHwd56RV7DZktpiGkgP2jlD0cq
DXXTZkBbmBS1O9rZ1sWs7STKRocXk7GUBtiULJdljPS4+OVPbXyTm0l80+VcukqjOCP4K5oAHoRx
JIbq4FPEERnEq3qTHCbKnBtnUV9NhgpowMPKTttgfTFjg9ntvHyyPrMLfgWkIzP+/75pYTYWs3/R
aJ8FwmmmgzagUMok6g9afuPrsvQRZZWJO/TpN4yasLeMeI9+DubZfJ8tynd9oJqqshWUSfHhmEw0
ASw32FiGNIxzmGcsNqvo9ZOzyGjQnFe12Rl/X/5XvEBtG0fpTDt0aecfZqvpdH3vTYSMEYBr66po
cAI+yPZsaOC5KNNNVabn38wPM31O6Ve8FcjUI6JvXnuX1ZXGpRsRMWWcRqE92gWz4bJLrkPFhQaw
KP7Sheztwl8f2s66ooUlN6FbrkuF6HQccuJPCBuLCxsDJp5nUFbedapmQNYEaO2gjA9ol3L276xO
SWU6o/pqTlN2mRrwsVOJVkVM8ZNQxFxYSpLr0GmnOu7F1c25PbRaTMcakvUlI3h7x+QGekLSx1hY
i8G/4aVwjmKtrgiuyGydV/0yg810DFzZqWi0i9F6RmCZyRwxwrTPJkXTuWMDTjxLHJRhE0Qg5vJv
r++/d5ntZDRNTee7Rnno/aHaVNCn5tHFSE5f4cNckuwOzs/3znVNwNR03fXPwcmwokv45zEt/pCg
H3FTLD29/nzl65KbbQsywrmQYtncFDQLDFehl8TGu9b9DZI8eZxRO59ZMH1IY8QJiVT87AE76bQO
IJKTxisdL5ibzj2gtIYZuSEfJ3lxVmBPE021OkQ48a4PZXoCBVMCcDVuMzfTjiA8bskJY1bk24R/
1ecKENaNYQ7XaglHacVnjRiIc1r+RGySQ7RX4BFmTaI0bGz9Lm5PrpfGZ2vOx0uas4VyLFe4mIVx
J2Vr3ilfWogSb2WnkWoB/O9Wd7sa8GQDeMC+VcxlkZ2r9pTb7UNhrpDo1AJ8FdSlLHi1bfpYhW73
B07loJ3bbN8sXP5imG59cpI2hXOlIBvnSM6HnHBhfsN4YqYPA51BaZvnQYHYOsr9dTpmOgORub7m
0mDg21Hx2c0Y+skCiHpAdICcHbxYZ81IKxubbpc93c6N+6h7NV44U1X7ksqHsewc2Y1PUdc58WlG
vJe2un2BKzteSiSfGF0gyDslolsYBmmbVH9p4phkU/+5V7vmtkPTNiERmXrij70aYsKw5JL1xFws
DmR30kc76mr9W2+U037s3dBZl8+0R9DuaZDzUI3kuyzjrmKV7isuO/gfPVlMYHROJoBHXo52DyTz
h1HTciFZ4dM1J56dSD7qGFoq3caUk5QJUi/WXV4jQuxSEQFS0kizae/1PH6iDP2qYvWQxslLU+Fh
XMd7DrKDYFzbzxOAl7jX6RysOwnO1SF1PYzf6Obkp6EgnMa36Xj4LH10WYyz+uIgFr6FBIAgAX71
vin0Ya9m8dX3iDEcAgQDB51/MRe4KIgYpRcu9lbfHws3T/djOsH+cOwH6tsgzhjH9OXT7FZjRNg7
PXSHjvYscqgbz3Xs/zQWCIiE2cK7jRHiS8f+dJc0WAba1vhMqf4tMOak8NCMNn+YTTSyKoMt77Jm
zNO2aFSRjUFK6nH5NvWTKkn2AjcW6G6cMmTLtmepfTQDA7yxB6YLGPfiPWcI8/fECMIMWvNH7jyE
aKzmFKompZKM8Q53Hm5helypab31ZRP1eqtONs9x0E0FiKzfMDza+0JYwAFgbaC1ot619lPH4mCk
tFy8qsOY76c7BPM4MZgfVQgEd9KuNVwf9oGU5tvWleesSgyCHbZEOJm84yK50VNxFcTyBlbDw0Gt
7JOHxW1TdOdxRoI2LTTiQJaGJpbWuWJKt3LkR3ojvrMDvS0lUyIo8lY4KPStG9I7X1yKQulG0nGg
gBm30qpHMgGZ6ApYUDIr6EJmZhfWIr1LDfGBTOxC8F00pvw13OX6wG4UsPk6Dn0Xg+TUpyvULvjX
I3GylN5NOXq7KSneEiYwa5OfLWhsIjXuGQGabKrZz9z/ZQF5YJG8+R6/bazvO5/SX5a5Hgyu+RL3
DKnKsqxo67dER/tT0LPdOZB1JUnW/LY+dqri2zYnlCWYYsFMbQe11QghzXiD/NCluLYzvypzMrIu
xPTTkRNZmNxknIT/ohdXU/p1iGYJkqxJPzADWjx3NQ/Yql6kHhLAdTUkfzourRf6pgMgNE3uEl1+
+Gv9BJVlidwJOUvP1w75Xg958lNouw8qs/gplCxQh3lfchWfY0W9qNsejj5AzUZjM+LpLuNgNPg4
mVm7swFxDc5m2rfQ0Lr3dK1u1oHpkFvEhObaj4lecvnxLrkGbkpLGBCI3obmTO8yWK1jIt0aJiG9
8bYkANyG8Ua6z3p0Z/vHavL34EJCTOWijvJHrkh3K3viJkMqopXIpLCK3+AreYDSa6wB1YBdB5xR
UWfvSqfnumTPv19XvsF0BwU4JCUEX7hj38Qpb1Llba9yNv3yY5ASbscTHzxMXK5FfRA/GuQN8fLc
sggTRigN83Hg1yIhxiSz+DJE0d0l0HkazEJRp35iXUZ+TyJYgOn7c52ZVmNXa+7rwfuyTZKTFid1
d4nHX26WW8w6cKeBjaiz8zfRKr6W8tHBJ0NT1ydD95D4/D42lRoMJ77p/AE+HxHYFamuqfYrb0TF
dlu8AbHpApWt+xToXOjnelQlfnaYcrmLq/zB1IiTMRuEyfiTSNBbf/bjmkTqiIC5RO1Zn1Ru8cvE
ivQPnqJm1N9cp7yosvtQiKKCzPxGhtnH2HtmSFVOwTh9JZANWdvLbcVuVdR4RVCG0Farx4M3WT/t
5qBsMQErLtkwk/xJa/SzW6VPfpE8AfqzwqJnl/cU9zfpw6gSzZcGZASI3mu1MnP2oA6R37kGOMlu
SEG5aSt+W83lqcuVe2Ls8+N18do2JlTsDX/SeOLBaNzjMrPdlotbRtemFixczVv5q1AztDpDV8kS
p3kajDgKLCwmfKUO51BeFeFKdw2EWKCjoRTIjEIMX0MYD1Fd1mNklezwe9dXCP7qBBnUyNcbZ0SC
5cmDk9+LeobmICBpw/95anpxv9oA3Zo2biNh34mRYIFOSy2YDtWPVC5VQM/QjxbipGtPfTZ5d8QP
iAd2SgGXjCw2Xbb3wut+dR5LVjPLnW4h0ZiTc2WVMhKMs0Lpzk+gYp/JYMX9GzeIXxtEcQNtdnpD
pCO5Fyz+e+XARlltURwyQGSj7wdugZsiHUWLrYVR1WI+AUH8DoHAjGIMrszn5ksDhRLVOkkbqAuc
lDXTOVDRvCQOqsaco2lCtQ4LdkeWSWMkbUCEHUvVTUh3Qj2cT3xZSZtkYW99E2RakpCSf5VKYV3M
2EzjNZy1Cd+60XuYVpL5/Psf/CyjL8zdulKibB4gsLDWhi3dxNPPVNKfjgfaxaFgDhN92SncrAFV
+ufUJHAfZvDTqZlshkRinmpmzFj1wcGPJ3/Qx50lNOQltf+LNth51uLn1GMxDQgrbMFeUJB2QkyF
d6uX4828dpGye8yG6Z0ba2+dJiz2yR5BwGS/0YSjc5rTcXV1n8Oq+cb84bu+YFjHnhujkvY2Ncth
lONHXaUyVGh7An/pZ8I/WdwDILSVtlOuOajNfBq66H7ubKNlPetkMXpg5joaJgPANdq/8hHwD/TU
b8h3Iit+9UpkMIrFqCfpzF9ivMW83TCZuohImQ+LfpKoO3xn2GQnv/9eg2ML0OCcC4LSg3YlRKpk
V20GPMhja34byuXdT+MsKpfk+9wlz8vC4W9V6aaKiSMtZpQqS8XXRQtp1rXm2DlpGQgJLq5j2L26
KFS4S9AMK49xtcAk6MJqXH85eRcHI/oPo+HSuKXlSEci33FgPQAKvah81tAlwIfos/FONK1DghF+
BMohfD+83XItqNAoERbT/+qa9k3z1bCP4/vew4FdrCmXZzu5kyNpRxgmrd1QPJZTF++4SnwBB8eE
DugptBADcchcyM0lxllqT/loYl8GHD9zThZF/V1YHWuj10DwZt5LM4Ad4PXDHD5/eDPkxMm2q72J
sg+eXp7nRZQ5d2OWPJEZH+b1Ath7ntMosZh1MgvdQzIixdKRTwOaW3InfjZohG4nP/0ylpuSkDfq
B+ugGexmLIFvTky4lbQx2gqWcI7GUk+1Lopd/YAqCVtOAdl3KTEcsE4z3f+WkCg32pvqaOE75Dr7
Ssv1WhX+x+ijfi1LzUMPRt3jN91p8PE9t0bxMSPKE+gxwqmUVFVI6JmH2CwcDgkCOP3A57NxRW9i
SYsSjrvfAd1nio8/jjb0CvJJV0RXZVDskF3K07h26OmkfNT74s01OUO9RTxXJYGobdVFGVVlAB46
YWa5zIcE9D+sLKQk+aM+GWrnr59W2/4iil7bmyWqtcXB121XBCrMSY4g3QwrjXHGWkEnnJVibw9W
h6Aw31rsaB5S6pfGhdg1m92+ooGzdzN2NDb0gEYKzeLaei8xNKQMi86G1/VhDKU1RGgRllUCQheo
2MXQH/K2QS/EqGTn2Pa5p6eO6gOSflNPh8kqSUhnopK1R5OOuqGlhyQ3jcB07Gbfq1+6BtYsaZw9
wdEq4tI47Mr5vWnGAhEyN0oQrURFIvHG0ivR4X62oJrv4KshyfNmEHAuZhcSlUnjtexwwMELbPnI
QHgizc44z6M3Xxf1Aw1BsgfzxTio8/e6bhAzotzIj11kgXlynbilBsZi00giCzZwrO57vBYFUape
HfbrctRXE+b/5o6KjQeGxt98h9tcXEhUcklyq0vtla7a2dFLlx15pZHjwjH00u+LLM9aRzMCaSOI
aT89GFn+WbYsevr2gc+TDkbtk6iCZreYlbU3wKhWKvsaZEqrd/VvLDHR3O1vQIhRsVeaReUDmnFt
vrgJ3TW5AVyu7PD1KeityAO/8z8ii8tJbBqL57hItKAHIRA6LSuiBiWwxO13VcbgkAf7wUnSLXVd
ABt3m+uQ9Oj1+apd8sWgJT+J0Z8RwrFBtM4lTUEDjXNPPbKguwdV3o3EpuUzQhQ/GRjJLexY3KE3
bQ7CSa3/AmcRc10kJauiY8hulpKc5aBAq3jZn0vL7cKkdt+VxLYJXjQpETrZRnqNGenU7WiRO11y
RkzOySsR0q12MvGWNCfRzsuxsaDFyf5j8sHl5lX5DlqRimi7wqVKHRB4amHiA3m09V9yi2kq8qyl
y8V2S+ItTa19rDMvrKf2F9hXoma0PMLGddRYbzqs/NX3eJBl+a0iyQTCxrB3PdIaiGLruZkBr4Xd
E5Ni4/rN96JLDa6ABSYSr7pPAGbteUEIF7Ss96H0B+6TFC6rrv8YiR3FQUcIMErjPLIAFzA+R6uq
qy9NASUqBuBwIzLQqd0ADWxGeDJ0Jh7JT6h1wxbzcyzX1eRrl28t2UjQ01EAjk9L2z0q20Sp68fh
aC8twx6knrOmxI0E6LvkTEGSDnZHmnYvXCbJIsL5rDOQd1R51AzUyW3Gfboerm6l51HmxtduJjph
5PzNwaJyIYsQPJKtq3K5T8YBK22gL/avzl2BPTYSSu5sXnJ7QW6he/ZhahSxjDOSW7xq9toR+8vn
mGIaTIJVmm9haW3XzNSZQh3ktVilBh/Yr84lKT+vje//HFlageN2Eweoye9VVumR7y5jCjzTiFqR
rHYmMHGMcKgPkGBqHAetwiSTmQXWPe9WNLp/tawpqLpSo3NM9pTi2zale2vrgm/ld7uirm9HFZBu
p/YgZrn8k5VG1lo4CJkHw6KL3UgXOzKNOeeqLF4So4VvY/jPgL5UGNtEW+b9fdKvr4TGFIcBtxGS
acyAcdqR+GW4ty7lFy1uhnQTOTrsijGEPoOz3UPI17k+O0L55PdaRFkeOtsfEslWVB0aU+dRkHJM
Lt0dA0NiEWDeX9pluPWfiYtxMR5isKQRfpytlrTydnxJaiZ1ieleMhIspmJww7qjzZny0sKgZtME
XnE0yiFKxxyyV1ZinV6fStx50aIvHzk8RyIXUW+kfh4WbfmDiOksSvFNC51upJjMs2eR0mvJ7LFt
+Jsniz1E5QdpjvMh9XEsmfLXSBBV5LSEMbtiiPy5LoPRaq5zy0XcWkQHWJ9jHx+1vngYnpLkk6ip
hXKYJK6uSZaL6X7AL85gO8bvPbfPE8kyiKDZZQkPofvajQ8cmO/x1pLI7TrjsmFzSbS6A23L56Hy
iGj/WHuK5cpf3+cmfqCyh00+JDBDNXc/Zs/MOQ9OVhPrt06IBwqH44tSy6NPHH+QAX2x7JzAIqvO
w46ks2AYD1aV0ZF0QXoL88ql6qXSlpnzpYZvkfLMKH0I19n+vclUU9cngNbgRmoaFzcT2T4h6Td0
pX7tB/2Bxtmrk+CLYZngvk7dMxskzJ6EbiBhBFiyvywTBhjGI8SuuK/XzLltNHGympK8cP1HCU1m
GJIvv2b0YQ0Plkbws0c8Ssr1amjD2enbgJvQlM7vNRA8wldastQwvDPn2oF13Ou5dW+K9YGe57gv
6+QDjMlyMKr4VFXiTpXufaMj/Ct1dOfgVm/mmrB5As3ATGxldrRWfNWr2nkJ4W16LH/MGeGTvUyu
nYvQk/ES5/T9oKxLOU/WlcncdeV2gXMvPzV+np+33NAmTq6VcqEFr5FN+uHB1OLbyoc03HsY3cz4
QUtrElOSqOBzHuS47Tr9XaeR/8MpyRjX9RQmF3nyrCU7FMl31leBwH7VucW30Mvavn2pdLWRJohy
HO3iy/PbL+L5WL06ez6qa4Q1FQSQHvyv57mP7GE/2mIOJvWMRLbgVIWEKSdSC9Zq/JIFMZcl2umy
fadTZdxaVv4jzqcf9K+1o18xnHHwJ+CCyymwgWrriru/3VE+NrHWhlTrVejz6NfyDVUbVxCx99bx
k4vnvDes6R0teQf5JmkuNcz4S0G5iVDOOOeNveIL2chw2i9ysee9Now/29GR+741+Uo7hCVaEzKl
hZM0ZO9j0bpXe8SV0pidi6m/CphLqJtyEu/zhvYzXUhNYhiIHzCwHMhavtoIytyyXCPH5N0VFG0V
5rADiBXm5J2H7PKbyJNsZ8dWtivgcisS7sem/TC0roiG1SMayDHpeCNS9ls4W8LkpWw424yWYK3s
Rm/pgylnfBmMnIYYCEW8wq4GBOiWmxaBHKqbuWH6SeTY/bwzsyoP47FQuyKb5qBRxsM0uuIi60KG
teI4M8GpHkvC5gMlx2Pe0TGWqV+FScpsFX9lww6uuEb5w9VYCo7VlFpXGGpvteCgudTR/9We6IO3
YrO7d332aMgmshz3xRIJpNkwnb1p57iuw0jUqCMiuNGWzsMhoQsm0E7d2EN/k+F2W0s2AxQl4H4k
4v+gUPJhqTBjaYlAcMOoqSvf/Vi1fAjBmeq1UeGKNxcMIb4z+YMqWzvbc6dI3uq1IZoVb5pu67eu
1d6CNh8OckMF1w7kuBXIhCzoU3AxdInFtK780t55SYR7Noz2Szmy2A+ihFaBNz9k5EorJa1pdDRk
hTq28cMuCInqA6bm5cE3tEeOipt1YfiIV7D1nIfRIsknxb/sIVGqEEvQ54tQ+FR0OpitDs167nT/
QBTf8uhbzcnV2YlNtZS7VqdTtsBs2i15xuUuFrduTrtaJnfLaBV7odntPu0K+pBVLd+typZh4xYv
+SYGIpPpuwhjURLLKHQMhyYloO3vM8++4os82cr9HJ14X/tlGRqr/IET9lEN1rjb2lMcIt2NCU2A
6vlRr1v0H8nF4OTIBqv+OUwzY5wdAWDvsLBK4hGZ2DFqNG/YIXee3alwhDQi3o2k/hLu2jM/wdxI
99rafHzd0cvlpTe5ECGGtXbpsOuNFiNPZsORI7aipNVZpxazkgHhHAnJZ2dN7wq8IivVCBOQco48
DyjzMG0PmQ4ZmSG3ha3/NJfxzc+o1NrCckKhLUda768Zi+fW6LJvpLq+c0A4EQPEu9LkqOh6XjEC
sXg+9HU92xpDhI90vnofJy327LQljW1ZndesmK5ITICPTVa169pr1qcHgt5oROfsBQ6Nk1Hct1Xy
UrifsaUFPg5M5uEo3dzSwvtsU0HATKFfTChOG/s32nznyXhlM63EQUrtSEIPncEOUVfnkqo99XU4
9fwEb0k/66W7ncxWHIizpgHd4xRGuiXhPVXMwsbyF6ECpHML+ZFodLgroJO8BveFU5UIoq15N8za
t9xKl71Tej96mH/UMtz014yfomBugsbPfzKxfSY0xrig1OFkyvtd75J5tSxv7ZJR7OWcsi3n+OTn
LUzEwaDQoXlbu/RryQHu/Cd7mG4G79xYEyUwP9sQpaKQrykJLYA1pFN7CKm60X1Zk4Q1YWHRyF9a
Z3iq8004QvoD/xdspHmGbSxIFA6Y4DEK9a33BGnVrp7dPe/pubNH8Yr2HOIYZBi8RV1LbhtW9kCH
fRAkg3acF9Sr2ji2J7tB9N9M3JezAm+7jf9wN1ByBrUl6VfDH+gto4pSUxRRY4iXhaI98Ssb+GJd
7OaKbAnyzGWQr83OUrRL2L2xPUzA65eSlAn06cE0OzC2ScrU2WRGQkENegOLB0ZPaUmkO8zC7I00
RWTaeemcBFkeoAE19uScVCjDEmS985ZKwavQpXN8oi9+Z6X6VTON71k1NpdUYFdrbPdRdO190VvT
vhZuwVRGans5rxxtJLLPWiNIP3BOk36VCbuynizQ2jgx0e1ehb9+K7uFrv38bgtf3mSLfdAWgmVb
i2mOnLUfHW3Bo6482PoCe/NITjJb3EeS5NmhJzhVd+dIbbOKuN4k7kq9e9Z0P7bLBwTsFqQmaFwU
YIFTWvEthlW6UcC8STHaT6P/TWkcAKb5PvZCBAxatQtT+qNTJvaxhhbjtuuxhfF5Xgbvc8iKZ8O7
lvx3h+tqVtM+SV1uUkZzyibtgBz0hBy63SG2uAwDyrZ8OOjMnKCU0WOma7RnGJsSbKc90mPHWuZj
rD5aK5VnpbyL4yzpVRD/7c/tzVC6pDuZmc0pXdFBzn7aA1GIdonhTDouJet6m8fJm+o6woV0OMAu
rywYkYS6wPvVpiWDYItPx/COvhnU88BDJ3tEA6kdutR5iJ10Xygx72l0MWFwNBPhkOQCvtxxPQB5
R+s66qGh76GOc1D340EHrQmKxF/3eO1gBtjjq4+z+tElx81Xy6nvNPuWtuhx1OnR4NH8ZnjkCCTC
CQaT87knrnqPRguyO2x5vylemjrHQlToL8Pa6peJ7qyoe+7da/1l5eYlqxswehu5IVfvq2bCHx8p
G+HKwcJ8I9d6Olq0nYIKipQzSpuZV/ORL/CbKLQaZnqnEuQfI7SjgQknsEhmjepqfs49cSPg6fuE
zVc+Q2NvELS26D0A9mVN+5RBCPoxUbTpDe8XW45kiK88I9/jA32Bh4Bb3HlHI0ETYsqfVMpVpWCx
8GAwTFM06fVPzyhf4T1i4sxq80Si5j2HJ0PllGl6G3u3ztiAasIfSwIUkGIvHEebbcEbT3WZj2Fh
0lI1csanTupEtoL8Xv8i13I9kIeYcI0dPx1yUG7i2gI5O/DsDHLeR6Lry/UFkD95usnO9BhwW6QZ
hqYpMIB4+8H6P+bOZDlyJE3Sr9KSd+SYwbCKdNXB95X7foGQQQb2fcfT9wdmTk0xIidjeuYyIi0p
FR0MOukOwMz0V/0UhQFMxU2LyYa8rbpsi+YF/sMVHhh4IoJ0bDYOjMI4JleB8y5AkUv7JbFRfMER
bMiCvTMeY5oLL0tW6skVRJuQH78HJtVx5HV27IFQHnWQEqbukJZN9vagzHUx01oHBsMWDNxlZxTW
MhvRAhi3shCXG9hs97AR3A0LyDnw02QDVJR1L7aoPoIZoHPn0tMNoYMHCBMK5oCkHlu+CbqtLTm9
EEFns+lMtI4l/o7RGSjSwIjuoERBjqHZl46aNP0E31nXWTaPpJlUrv10Gtc0kd9HbBhCAx7oFGZP
hYGVW+btsCx0lK/K3Qk20YupA2dgDIhRYCrWiSyMfUKS12bsv0TBX+Ff2Tideg9pIeBq05ckdm9D
Zn6AP8rllM9LXTCsHC2ku3MYSQso7Sas3Z10DiFLP7i4eBEHzBw5+e2c1Hw2uaHBTwbMx+utg7aE
2XtOUC+V89IoRiheCd5SJWfkrGf+NfzoSvteTxSBhUG2c+eOTO72UZpbu/Nb5uchSoZHfJUGY9SD
dK0GttVjhRWkTfh/Z9Y9d922FUOxZACmbzu6h5V6qoP6TrQI0RF+0YWRMzZKE/vZK2tSicH3LKdl
gFjyHgrUXVOOxsHz9deGHoomZkiT5MNrqeB42/F+KM8Tcs1sGIrgoSIKMamK/OwliQaS+TJXy6A2
9mq8SbX6EYPae86flwlNiUyndlYEDc9QklHUXHzmxCiCIylmPvVuNxTFc4IRYK+oP6EteFjM38MI
3Xjr+9rW0ruTLWmis4w3afTbCNmvrswGC0nu05XD1wdR/F4asB5aL2BtrW8r9yj5X00Fkykn0SFI
2Lr1sZZiG03hlTkElKQIlPLAHimZsRU5wEm1C3ofrivNX7WonEsgx9nSnji1BI7CUtTV7yxibzjH
DGy/s4bHtMF8wQa0SCNt3UDqXpu6tg3Nqtn0/eNgjTBuJSezdkq2VfOmeu5rWdTHUDHNhG7jUyff
3DLCxxDvrETV1SeYrXkYQWgQBoWcUOtCd7obU/HNo+pJQwZYhnYvbtxUO/KoYr8XRg/1pD1FTv0N
HAUFnvkZQuoj/bjXcYtcJLD0ErhWSyrb7WWgeCeM+YZLK0K6NBwxYUfqYhBRbUFL1SuhvjF/kqgu
3jwV4ZhMrjJaWkmKusKcE+4dnWu2vucUy5GnmrkxnuUu+5FcUhBka+Lf3Ee9AdOY/lqRoIUz2bRq
sW5xLy5odIm3Qi1LHSXEcH1m95N6ioLpiKO/X+QalbaD5VzbPftocgxolj3TQ1elHJoQm9syWPN9
mHErPuLCGFpyBsST06DdTtr4DbtHY8b43by42EAddCOn3Rk1BVvJiL83dhCk/AEURzty1uX5QjnZ
urNHncc10mM4a4TMuA8kIwmCmzn8mGosD2Ma3yWyMxlJZMzlPOvaH+TKbFsENEfVbGnUdnKsE7Aa
HLN9sVQ9dVuEJb9Zab7B7YwkgANopSQV66U78VWKmLBA5ewNkD9h3W35IMSmjlzcYE3yDDDa4foC
oN7A8VSZyS1TUoge1SynAk9tUyeAGB2okzY+N47Q7KKpeh9EfE9VWI+OJV84H2lNyHplcQP2bXJw
sRat6TFDbsvEQxrSAsXqvxgHntVlxSgGMCjdUml8KTz1wPN320gYunE2vhTKpQ5RTvYKB2DB5cnz
vDfxwuoCsTfJnJtO5eOWSkmLk2k9IvpaGAvaPGKQiEiHGd68oZKGc+7EpVU4F2zNGuYFibup3eE8
WCWU5oodW+/eE+MCSBeWq6mBlaQeyrrD+RTm/KgJZ6KZdHKsC5pqyv4pJR205LriTkYdWRTCOmve
RBmQLYL1oMn5xRDH62eVmNq6AK+RJ2aBpyFdgT7OsCRhKOxkyOPAGZd1P6He10yurYovLh4Zrvrb
is4Y0B8Fu4YH6eb5ho0cAbwpQzessFNVFiUv+GCRH/FTZtZcb68hQBk44SrC71sSzRfuQPkAhyy5
GoAZYskmmq43VPQMCqU4YLH3iHim6ISeheXHMjkleY3D3cRn67fZh9L8x145H6nHkUg2jKfKKL+r
McuscPw+W8wXqPliDu1oGytST0ZC52E8VuseNBcTeOEtcwf/WArxcx0yB2fNUjR74mtKHEcug4T3
b+4PWqcBIfmYuMPGzDpciRZdlebQezPOH+cL9lutDHehzj1Ioy1Fk2PMria/TII2XTIPo6Ee636i
5+g93LUB4Dr8GYxVq867aLLyyfZxbPixztCgwMHGMTDC8MGluWfyNi5KDLIbnankQqrSWEO15qc2
7XBd9GpX9SiJOnNfj4Hw6vNR6YQ9970bUV9KS0kQmB99VO86FTNZr2uyTtMjUotcttmrnSCo9V02
r7Ihn3IRF+s0tjddJUFoQOCYIksdBh6P+dzFCG8XmkiozBV4DsZF/aXO8WshbIXcwImfRzc7f9Mu
9wp/Boe0dhl6LcLljN0JWHmPXOZs9BDnFxZGK9y8lL6bTX6VhvGpCczxWGkgPlIfj4PCk5Xl2ipO
WVbjiskYfheNrHyLuGvmuFH0aYvghvUsbJJ9JvN5P4sTmw4wwWdBcbdccvLYMPyPTnijUzc+Ymbw
djCWbq3W1WG6YZDpYR9nHaiLrg6rS1Z5ehtTuMIYVGAEJhylaYZnrg0LKFOtt9F9JCirj1ck3TiM
q/JRw7vK+496kev1O/yBF/hQVOlFo1j5eOtMaBBZy0NgWIAJERjBKa62/PwcDJFcpCVGhUavcZhg
JljLVqdt/dx7cMLDoCMwJCINR0MFbhFPB06Fekdyol5Rm/aaYMJKKXbkX3GGRa560tWo1knGLi2Z
hRSHmVTkVAz9y2rlAzaA5YHQ2kidqQdWtTWwIxbOHAY6NumVUw/VgeKo66qOq7PhgrsPKKantbZf
Y01/0qGa5w6AGenU9Z4kPPey+TLZVHBqAmXaKoa7kj5GDjr8ZpE9XBkdpecDVifA9w3HELXDT3+j
69gZQhbSrVXHHWsC23DYoDAchzaeHz2PqcPBcJTNrdv7q6Zy32a+dBuvRY/hcBCq3+BgJXM8FavO
SzYiRKkIsgo9KO8OmuZ27JHbhlITl92VRGUdOr4fpDDOFOwW7vrBPSU8//VWu5uYPZpz/VUN5iyG
8ujk3U64pMYASSccPziT4MO1mGIv4hgHGk73+7iOHxuAVvQ86mIVZz6WICe70KAb+6bLRAMdmo1u
sNVsD8iCs6dN9N0cC2xWs+BrJrP1SObvVjpd+94AuTQu131OOHkyJnc5kF343N54Lkg92PfNMsrK
Oy7HCVIgUk5OKwzLlYWponqz6/HZ8S4bi3NXlZJeyqbLrPJdlEDmunlCHUHhg04J7sh3yG1SMgZI
OFkEgURQoWAUsClvKyhtDpb8KSHHkYzNuM3oaF8nrkDpDodgE9stexiPQXTqlRo2t/SoacWzH2Dc
tzi2IpazA2QhZTSV8Dsg12T9vVaHO4MdKL2V2B28xGgOhRV4i4oxttZREh+6KluFe/yUBjQf/3as
UYK06d62kmhVY6stScyxousbsylMqgjoC8qlatbJwLpixaCLMQFd1zZ2jlQzIf+lITvddJt0Zboq
iZjuVJVz76j0A6M1pLo4/IYOd+dg0G8x651trbgsB/uJY953Gh5w8jD4W+rtRMhwKMQ6jNs1Aijx
AK28TwN51wQYP1uDXoIkNa+dMGLMGtVn3GLhUoJd4bCD5KsPiE8mYq2u6q2LTXzub2iXvIHdNrLa
m5Cx0I4OldfENd9tS18GmXks4/4to712pTOi5oBAPAdiygpz9Cs/fHUY8KEvONrjiNBNqKvye1W0
wSkJ0xfLQ360cbbhGxumK+Em6+qI9uFcFkl4FXQoZ04I5F848ZM34iTu0pR6KO1VebSLNC5rWZTM
49o4uwoi07yzguyCkMT3UEedMYmEvnYOS6AJTDrD/LzutZ5+vcLd+nSidk0VXpRhej9Moty3bG57
S3sPapkuyeuDGzEiFIGweOkh1BxRo5FfhXMJYM08ZtALIelYO8PYA8jv8Dwyquz0rjv6dbYVUwC0
GrkXZhbIPyCsxIJvQjPGxZR30RZ3DE8QiHKbIrIuwR0Qtp8z0B11BpeqbS57DEgrkkj3DaEGJv44
rMRc64FXYs1TK9qAW7v7/Aa62V6gzbsrcITjMaj4MRgObmxP9XuixMV6auhjCUid0bdb4Dr1rIsZ
QpAnNUY5Si9Xusl0Ng017E0NKm/WdsSZ+NHyktW2HoyLOK71a9fT911Kt5/OEHIz6GO8maxHqF8Q
zKUGm8jWZpc/Xg4Hlc3DpWVRCBAOtKm2swZk19vRzG0K/7C21RlqSgHN3ueMlDmi3qeKJ2laZRb9
MshEtnr0R91cE0nCQ8eZjSlitcbrH5GXmKZVEXrbT655oaXR0uZbsY1mbR9gYi49ERsrurGDhS7D
YIfejCIW35qpMNYJfNrl2CnsDE1On65/atSg3eWvVAGDvBks7/AJ9I7LizhInN0Y9LcBKspWn2x7
Y1UgV8JQ6HtcoudIeIJt2ARzoGxoAPcw0sBqt5nusgq5ZcVOvh4wMmZULgZUJfmCJFtsE06K8IgV
odjrcxEUYDucVw0POS8L8P4PrgtIv1yFCTM/8guL2Tq2MMn27D05iLXdNqyJMBCxQYKLp4eTxWSK
wq1HWz32V5luStqY17TBnnKhtUxZEPOK2mKSUGg7s7d4QuR0PRt6lN1Rcb105VXV9NzbtfsSxnSD
GpH/4GaVIhEsn7uxExunLB5a+o8uSCmj/jj2VYw8j13x3IfjcEvYG/EUwqzPFuPBsJ3bz/qk0nS+
g2/IljpTXh9F/tTqOqFGcDHd4PBM8PlYpU+gpqkQlCL/Peb8ezHlbAv0lsulqQpr7fVY80fpsZqz
nX2igmefyOpiHGihwGDKFnrizBFLg/FhUEUvYZKeM23ekU+lc3R87CKuKnaJktZjXwdLJDvvw4iH
Jy3iJGmpa0NhKxHEqBdjJfVLV88+0rkbBdUU+/+QthcV8YRQ7+tLFH9zZ6fmTRNSV1ei4Et2Bgd7
tj6yhslL/Ewmrg1KG4tmOtFykz7wk4kLtL6trsOcnhznqWJEy059wbyPuRY2nGOeswmkOPQha21j
OcS6z03Gh8hmp7mwa7IL+hUla/VVSix1pbdevQ5Sp1lbaeMtUAzzY+b7G0yqBcpgrzPPN+6s3uiW
NB3U2MTak6Z6QhK9tsmcANWvdaK1ym9IKHQP7CDhF9sVaQMrO/U6g+kSQ7hRIAq19wBOjEtBAWUQ
clr0B+OpbJmcFjDPF0VquyuO3+nDVJtL2/RyWrLd2zooxLbUw2RbRp32EKT6yqV6a4rwEHiCmSN5
GKZ8CDjajky9czvFnOrbZt4D2YC7cMcYR4lJYeQk+A0sW7qwg5SpUS0uGjcNL2kQRb3OWRz6Pvd3
KaDbq6QFg+Yxlln7k3YDB7E7a+T3tv4QJis3O8U2JnCPNfYUQxrFMMpJuPfMbp37GQ53TU9Xuipv
7El/nOr4QmZlsumGEnzrfJe6xJ+vZIQPrv+eIGL7biuPvvxwYJ4fa9x8U4vv0e6VXCUmCTweXdU+
hEeANPms3FwdLCXWSdc4Tymu7EIy0RRZSoVuanwU2VBe2Q1Uq942tPXQw0k0OnO4aSN20t2xd9FN
i0REV4gwJMXjhay86IAaNexMeuk8YUU3GEFO0m36BQcSAS61uxuVcYw5yWyHiokpNN6l7mvygaRX
u0sAHBgWhCxM0jvxyVGhzpD2W87QQTqtvXF8LTGwn8nH5zvRheY6iBjkd5V4Dg0i/7OaaJpdfB3n
tr7QA5GeqOtOOFoA+XRiP97rEEfZB4G85AAGnTEKu7PLUazQXG3LCIjDqcHgqhbdsXNwljacfKjJ
3vXcCzsdk3xVWyunMKMtJVz6Ws1Odm69DeEGjHS+U5w++emVGbUbx4IrVkGTXMXSU+ypiuAEH2kP
k+856x76bgyv/LS7aCWoK7ww+FTZPoNO6B65GeIKbkbKZKYPZ/jyfHFFYY3xKvfkbawFG7A3h6gp
iyN3386q2mpfG8wGTM/VrgYmgNSyjf6l2/IEyYzhWcXdJQUIB85FlEw11OJojelwE53xSdW7HEny
iAD/EsURV0GYGlgT5uhZ/FJ5mmLczfVEbgX9183fbGpzwf9yu6bJUzXW5oFyJCQ462zJsj/jGhmA
pM3qW4MjnEeLutLi7FnorOQjVTGniTV7Z46hv42a7gL1Lz5llJlvQlc/jEZpn7IcA7iNttgGYXXU
erDy2DfzJSwQiiSt8DaOknFf9gD8/CHLLsWbNQElRMMbT/7AhAhJijGbRoKj0LvgtqqYMKuwvzYM
LT7YcJgOqcmUS9XojUaWaBgDCE5FXomQ2HXsMNpTN2FjCIbeP7dQHbZuS+KVzfcCkE1LeVQW9e4m
8JDtXfFSxikTjTIeriLP2WfE7B+ymBglCYB52SNV0xXRfaqgJ6oW2lWdMO9RM8CSWieSTmPXnJEc
gmUaFKeAWcDCQvBYZEQ547png5Bb2W5SU3GMUufbwKZpRfEHoRY3cle9SyUgZQvFCqs9NVQWxzh6
Jb41HalGSDDrWrTxax89ACL1iF2FckmZxFutAAS2gWesR0RYfCcBu3MVXVOxSUyRsx23EgASv24e
SJ0v2gEOJlf8lenWw0U7M9CKIMeJx2bd5lzbTmPE8NcZcKCgvjojEj19qt0hvW+TXPvItfAQVtF3
19VbNiQaJtO06Z+1kcvMSw6xAyulrR/rMhnopGTkATvmQxCrYEpis+0YU3+lkdvjrmArPI5Y0/Nb
W9PM69Aa0Eh03iFmpGSROm5x50VvqDqRMZhFw8EN7lYoc2F0ZxpDd2nwG1hld8mnd+dXCEWyabE9
KuDr0ryoeKovgMi84YRbjQQyXwwW7Nq33phyy3ttrN8C1lqyYY8B8YXHYYjvOkCoBxMDGumCljm6
7TwxrF+NKZ4imoWmp37+X2MhOXp4XnvwE4/6LGsSRP34R1haeZxqbNoEQY53jfNNN5HezXonvvDr
7i1MJjbGo+auW+TOo5HTXgLTZKXZof6CCWefaPlhSPrxCSLaGgF3QgqKYpgNt4Hu4sw343qfu4xv
82Lne0V6EjqqvLTBkoU+BQhFZ55zhMvrifHbSYCWsRBqWoREP2NiOAuNFituC/aqAo+LQZx94DR8
S7TYxLTJ7FQrZrnQdA+FFgb7tCOyEh6oJGCVrGHOTWzuFoGkjklv2icO4wGuWAX9byyLPTjvJy9L
4gO5nnxb1nW+wfF24pTPbz0zZHXqsxa2XaC/M6TRsofQLHzKVXnIMB8gCRY0j5E/yZOk3yVkZ5Mn
ecpJ0uC4X5TxeqI5VCBNtJqzj8rePSoKZAiVUGQY+Dd5bVp3LbYmzFqAgfVsBCDgTkfu1ddUs+xD
hGUaRq3GW5ifU6+7bTwPLr/HHdu0PUVwRvYyycxZk4+tvBEaBobbsUq1g0ZnKW5T2+ZdqIuLZNwa
bFiuU8nHYRtQMCMqezJkmV2YIbD6kTgPE0MHPkp7peIKb5s03zK9xaIyosZRMrcQMidOHjqEdu34
TivRzDl74g8snlx6MLcBi7UI6QzQQN5vUh43FQld/ILBIYvVN64L5rnI/pFujKumztZmHNjLun10
DNKlgJtQGfhJFvSA0L3XBt8dNhKi8swLq3vXgUwsIxmnO2C74IFCCnLdGguycrC9DPldC6pvm1rj
Pcc1bWMS2lr1TFCWdO2Q86ViaDP2s+GlLufNlDy1fgBwFL87PBfc4caFGmEAT7n+QsMF8RfdvWJ5
QYZxqnbrN1xugxxs7PFxebTrZ5vE3YWjjwiz6XgIsSPOu+BoWZoalgb2SWAiN0KIEHcJQEE7GJ9n
LK0zzm6LZmBGhpCaGtg6Ut9aKytNDg2Lnagm4F49DTifS3piMxBtBTiUxttN4vPIxLYQp8CD03MR
+XYWcZExcBEWSlkguVx75JHtmNZvvQNeAn3z4Mj8Tnn06oqODgH0eJR04T9aDscpeG7pncMOBSVv
5rvUo+7twlTVx7ao9RuR495oGxLOAX4HjtQ8o3KmKOFYG6fRjJBKCQgMnBZWQwQHBzjA58dWtYLJ
CUTWMuc24daNORlTEmRFGrc09qljHvUbRbXRzSh478RA8UaIMYrs21JFbbas+OCXlSOmWy0cyRMG
G2SoDtPgxSBG4xQV+COwpgYX+O4YVQhq8Pop0NaBdC7p3JxtdHZ1X5pqYcfefVBVFzyHXAPzdh1y
yA84xSwLS8PQanoWYnGXYqgA1bQg8u5ybHLVsUioAcO+Gg24p1SUr8fG1FYeRq6tOdXWqU7ifUcv
olZ26rqiRXVZjIfRiuxvHW4ws3phOji+p6SrZ1IFOCa2uuydGjrOPPghQZCeZKx1m7J6DMu0OXt0
9+36Eiw8iylynsKFlceVdZPPhRej3oCVIkg2EmK8sWMCodQphicYFq586pomuxJFEO+SQVazHfOq
pZbrtrchEk4DnqUSlfJchUdHTeuSSq+3dN7H6NaBJjj55vQMnzReEK+fdt3Mj49IyPKijPr60cYc
Bc9yNK+6gAtFaygs0OubOPQZLQMkW3pB6l9pfnrQouQp65PsLfT0Q5UAwxGDfy0zRJPCBMqO/OHN
B5W/pxT9XDCInV3aghI+nTOz/OxQ/jdIEd7S0LYJcC6Z5CH+MO/3M5fNUrAGYJYfOIrGW9q0eBBg
cCiIb3g5oYRq7HeNtHYBRbvrzn0cJ8EuEt9loTvbqoUz6YejZPZmXNiUcSz6ud+L9WvVsPM+FZgw
1k1ds9KWaf+L38j5K6S+sJSjw6FxXWH/CLsD2S2jHFlyFNXtoNuXmkuShEGnAfBjGQ824inL916j
tTfRsg2P6nDLr1a6ZgQkS5QXLr1rXrbWh8g4ywhPqBciMoQtGn5d03KSTeoeD4s6YLaDMqIN2tZP
dfPS77q52zt/pGmlJkTBfzSD8btKeQqMkZGdaOY+OPvGVPl1ncKCTxXXAZV96ZE53IuDufLAyYQJ
TAlOpWtchFt6f/zRuqxS8sMKy9kqtQ3/HGgDrFQBDqZMxVtnJAN+VSyiCQjHXchPedBH/fj5pZZ6
qROn3tczt53h6HUVj8MFVmem1rlrXU3kTUxM/KfUx30lKfmgeW7dcBo5pmYuz3Y9OWt4Z+GSujVx
aTKf2jhGRguwo+/LEarg2OIk/rwu/8eXss76n//Jn7/lxYjqFTQ//PGfd3nK//3n/G/+9TVf/8U/
tx/5xWv6Uf/tF53Db1Ve59+bH7/qy3fm1f/86VavzeuXP6yzJmzG6/ajGm+ADSTN50/hf+TzV/6f
/uV/fHx+l7ux+PjHb9/yNmvm7+aHefbbn3+1f//Hb1IH7vavGtj5+//5l/Ov+Y/fjh/Z+PrT13+8
1s0/fjPk7w5t5zYYX8uiV8tUv/1H/zH/jVK/u5KmI+Gwx1NC2KCbsrxqgn/8Zv4uFOFewV8RjmOC
B12nztv5rzTjd1s3bNpS5spLoIgwov/nL371B0ztj0+MN+LPP39pX/2x90tB8JwBrK4usUWYyuXn
+3cemj8Qxwaagc0WXw9XmMO2ZjXBi3qyG6+XbEiibgMXw3jVCo9lNW1LCn8GU6TtQ+AaszzW2NN9
ZcyJcMLXBeautvAdlPTKVkY5g+dLnxgODb8BZxbye2PHxEWmgAeBRI/mzDsrDKq5SUaQHCZqZa+K
QSXjZUc4aty3fDM04FiMefd9NLNanVzNiwBDdNAkCKfYil1FquU8L9mbWNaTno6jJOUGkQAmkRs+
jo7q9dXI4SM9oJC+OjmknnYEphGQL0Ou5OAfF3rLKKJzwVOVHSd1hpEJlpgZYwL5wbT94Tx69eRt
DNXV3dGLYzTnPrZxDvosUNTOQ+DvmSRddVhlCbVRMThaL6ZTd91TRySsLV9FqIGh/FZ3lgV+IKpd
BhWoeNJIqOMKZd++CVNp+HViKyoMRtMU1tibpIhG+6pnuDWs2j6lEiByjYwG4aIbKh5kdmcSSDVL
F7+yn0a7KrHRwIYUFMSVLLKpr1d9bbhyXeKs8g9lrmrzMS3y0DC2yiWpfWBD6ZTkPCD4NHKZ52Y1
NnQWV3YDTm0EN9q5uRGsyoF35zA6LYsRu0O8oU0+CZqfIx2UfZ4TsXxPxpxeviBTxWVW81IkUDJd
wWGk/vbdYOSxotBb6JTL9nm2qg2hXcL0Dm5VbJGhI+wkGYVLk3kUhtG2rbOLtnOznDBWEwSlvu6s
arDgWbrB6G8DC67/9SA1YAnA4npzfGoyC0OaHlDNAzZfYymw1dRfYxbH2gMdt8M56Um6xoNmcLJd
lDiUG5KwNszkOmSkn9zikzYbpiIeyIjOnuqBc5pnZ2D22RZ7HgBJK5H9LrezLgLRp9EndmnW2aw1
9S60pT6uamyM2KT6g2FNxnguzULZZ71xcDxnXOzuhnA6i8kwRqS7GVULB7AVxsBLBD2sVGz/mNK1
xiDAFIEzRFfoyJBvRKc6seY40+vrZihBBYZO2SLrYBFOsq0GfYqRqmt09qx92xp2f1PVuK2Z/mwc
4TnEHSgqSXZVBJXtqgVijf7Q2NyDug5UD5RyGo98DffXTpi1Fb4rC37Mg4JxGq9GXZrWLmlHvg/E
bSc3IP1MXnnjDspwtpMyyV8iupnFN4sO527Ng6yYzh3Ocu/E8I7jUwhrSixkmOfhWa9k0yNmjr2z
BzUuw10sI5z2cmoSFCkSNN8t0gkl/RqCh4vsEeP2RmtBctAtblZGNjhUcLNpQcUmqDVb/VrROGUf
Y7rg0m/sIfmJSNdiG3n13XE01HL0HP25wAZhb9OM+NnSlAnuPshlmhE+GFaGZYBFNEyntv4Ws7wb
BSfmpKudCz0uRDkuatdHCDWI7UyXISdCMhdU/wpIkqEyFhBfRXaY4gbyT+c6aGQrlGtz0j4iyHZE
uicsMsbzvy03f/EU/4rSdqS0LXiWuqRBG2MI89avz3BXZIPIbGjBZmmTtUEv54p2Fce3NHS78+CE
zu3fv+LXdoQ/XlFJ1iipS4terR9h7SaasZtilQhcu/ZXQutf9HrAXzOOk7oAidp+I2Tl539sQL7s
P/59ufpKCP3zZZXBgFNQ/mP/WPPaEU+XpcnLlhNeTTla9k2vCf3m73+5v3o7lWmQ9nKFLl3zh72q
X8easuhcXkCIwgXlkTPvxfgx5p69JB5j/4JJOn86/wt7yi/lSNZd3bElbVOC5/vXT08mTpNMI3yM
qVb2lrZ3hc/OtmfmovpFpddP7x8vZYBlpk9K50P78f2rhKwbMuSgAsqi30CverfLyP3F7zMjJ3/8
fUxDWOwnbPYWP271B35uWVr4g3XZZ0s0B1rBJ//RHKYjquK1bOUD1uZflNb9dEE6kl9JGkgd0rXV
j+XbmRHbeUjd68Krhsu0QOQWtmuQcytuYvQttthe8AsK4l98brwkcr0uLObhP35uvt1jUE34PQ0z
aB8YgvEc8ZRmrd1uhPn399fkX76YJdlICkPq3HdfLxISygBjIj65aGgAbg+FvNOsUBz8WsTbv3+p
v7hIXIpGDcOc30wY/F9fCldCmqg+RI6g9mvnRIQjLS/9b7+ILuGWWrbQaQEg5fz1RUqnFTQFYadz
wkA9FKoX594e0l88L36+KnQ20vONNZc1cF18fRVPa/DJpQ5XBbFGjtz7FmdKTd5WxDg1skC7+/u3
7udPSedy0G3Oj6ZtsUX/+nqq0RoGVDgUsqInddA+62b1AHPmF897Of/cX28xXge6gWPpPKS4pb++
TlOw9grCsgtKQ7VNFyBMUBFiRnADwGcBQfEmz1yZXumT6zD69kUjmpDv6BRx3Du3HNhZMiYdvSWb
h+4X7Xk/XT4u2VuWJK5TV7d+esYIrwmJGCQRflQiz/gfbkDzvv39+yz/4kWA2FCIS20e56sf32hf
iLLFcsY8pY/e8rq/6BXciTnHnHik7YwltSaLEgHSBqtKMPLBctsTe7+DCML/i8/cpAgD+cBhD239
cI3lsiw7PeAaU8TWqpMZsZFYqipySSDApwtXf/+r/9UlBm1ufi3D4BH2w41Tt3HUWPTDUCGSIIHS
OY7fYsQ3n61SdjryFw+5n95oYo2Woxyb3xAL4Y8lBTTxuJ3pcJ+6VHyPFTeNyn/xKNC/akMsgLxr
hs0VTZeu/HnBMHmrmsImjilq60wMaDNVnUvZQHYf+kTIsn4J72zRywxKwOVUXZXO94y6BBtanQ7h
pemihQ4KhREts1RcgcqJrj/f9D+lhT93WD8oHT/88f9F+Pj/UdKwuXD+95LGReh/VOFXUWP+F3+I
GtL43QLMD++UDw2VwuY594eoof+OysEczzHZ0/BZzsrFn6KGVCghaBo8hU0peETq/xI1jN85HgoC
ZDZMYS42x/7vaBrEfr7u4GzFosJTgScDyS4e/j+S5BEJVDUT48C1US09T6Fp1znaJZMAOj70OJ47
S2c4Vm7UV8c5NHI1hml65VDhguOevcMY79shiIbtEOMGK+tCYBgKqlUKo/eiMsCLaDMgXkwwhQlL
KGvdcMRnec6zx9Dv6euNy/ANMsLVH1K8Apa3kFPOdRw2wenzPw3PjVPcjN6OEoh9Cx35ZGXInAH/
YShIuWmUNpzJoIFAFQsxkJgdh0ySouXx8z/OQHYNvEp2N04vcWzX91jzhyvfn94HzNfnyZksCItW
ZRz12ApOQmvys+w0ZjN4vmBEpDvNzuX1WLriunC6K79VPp4NNV4qsrHk4+cs0bzMVGbCZK2AstEM
urdXjREtMP1vNM1SdwOzr6qJAfbnVYsLLw4PPp2p1cJl2LfxyAEvWmp4r0xcuqf/4um8miNF1i36
i4jAm9eivFGVSipJrRdCarXwJCYhgV9/FnMj7sPp6DnTo5aBNPvbe223Yy7qMHRp51tdiOj/fnGs
9Bknf3R0xyszleACFCS4yLqOLv/9Y94C1J7lxTALSBwedABpdJfq/3/BypReavIHhHQuwnMfFhJH
fhkA8qWsyEQV3ML3NtMSJNAy9YPalvpMXy0MmAUuS1uL2i/D0wBbCANPVokhctL+ubkNUDLtaEiF
BoBTIhtuWsuIfwiIY8bE98u5Y1ANImP0+mFnpcUfxwQPwyiXTkFrjm8xA/RwuStFmOo8cangqG01
kYmn/343Mf140jLIjtVk/6v6AMsgfp1A2vrdxc8FQb8/40kjjp77m7Z35HYmWcRPXX0BOxgpZLBe
pBarnWbicW6zfoND7xzPEzqLbfNYjvDYHLOHWszrQni2aV+GyLoEWlMeOst+HlqljhU1u4fZdDBL
TMGTAc4T54qzn+Hr0OtOAnssHHgBOhaBKVI7qXccIAyKUUAcr5Ug9+qWPCazozFRlBmpfo7+sJfJ
k+vB0kVDz6YSYhUEg72mU5ICVKTnVeNbX2mWE8IzQLN9t6IieKfHLaH6Wq5oLnB0CFM+6Sz88+AL
09qCmdIl8TaHwUX+pXgZCMvrBAO3JKbO0smeKHPe4Dd5qC5eZbWXbnPcd5D4oeQOfI4qfh7HqNgE
uGWYm7RYFPQXJlNnsKSf9pBdI/0zpjigagQuloGyAGJSjCsltXQ0OuvMOHedVZ/N6mcQ823gHcFL
T/PjvFi1RXSZKc1ZRU4DHMf+jSzKvtyZwVoDWtotAwgVgAlqVqAQTxcUlbj/AAzLeLB8thiI9QkJ
19x+it1hZSvwnY0sbl1m8Gz5RRCmmnWgiufd76Y7n5OzafXoV9IDHg6qBw2tlj8TnOIRzoIi7khy
zgM/kBfdup6mZ+gn+W70CFHXroVr2EmH/TyQSYVsdQtqAJij9jDLInjq4dCi35uHSRs++tnDXNaM
oIu0v1X8dwKSEDrEdzATWtci18gDxcR3rknD15UlnYBtELx9Vg5JnQpa8k4v31NLNMe2p3bM5HoY
SnQm6dX9cUjg2NmWae91kzqfYn7WLd4AOcQ5c6HxgRDohVqh7LXhAHOyoW4XLr+bI45zDdwqXhXi
SX2xqzTimY3JIDFLoxdCnAXaFl/m4NOBSiQ2XkNThtpnF/Q+JEDpcItPwvuTyEDfR8GiDkZ/MbsS
HVc5UzTCeV6OId/9pIi4f+QuWSxiQHxna+wDiTudyalCqUX2UEX0D3v8I3XLq+Y/UioASCfBzNUd
+K3xZK9A0D2sKb0X33RKDGubwZGrRjeEUNvtyqwF5qafFYWmi0NkWlzHam3W010U0j5qY2LjMuWJ
Fm3D8gHmc2fGAApUJHYprQUMuPutkwTNmlHeFg9/8k+00VfjM8MdTHGtrMFYS+4SK9zaPFiBuSHp
EtxMxMA18lQAc4g3Tc+UCQU7f9BlkN3MIeC2VBEDsSy8Ko5hnUpNLuHV7tjgzjti4St5kgyffmla
EbLEsDdVQezPz6MELE0OOrwz4AXH2PrkeJjr1AxBnF+dSX23VievrRqIgOGVoiXWPOrG85jwiWI8
pK2yo5QjNxtm8Ka95eeIszNNX+PIPWAv91cJTSmhiLGdcyQNGdS2b1xXM6sAvcBkHUJ4+fBa5y2P
jQ269mdbnI05YL7rsYQEFZVf3ltL46lppQb/R/IupNqxZF+m2gey49V/HPuryM8FaxleEUJkuRB7
ujglUdwWKX3e9Km3k6CMWfgijCpGMm20qLs2WnRG3wV6WROlMut5V7VG95wDbzAKBiYgdOjCHa36
NqSBtk57lGCraHaN1ZK71bfqS3XeGyw3Zx2bXhhEutxBZP3nLyFZ3/qRsQORIi7urS0PdgkWGdcw
8vat4OMip1L23DOa97t8uug6cR6fhO4A9FT5NZuy13VnBi/gtnBnniyDLNzQpL+57f6CNXhw2P+x
hYehSfk3s6/27gR3TDdSzDJjtStp4w2CfjvDv8GbiQU/sV/jvN9N9CSvACPZ4Eg2sp8yRu8aFrXy
UTpROCvjqSMBNQbyQ5MJHchz/jqZTBZc31N0PqbY9/6yHtEFz/AAtj+36A60cCm3PYOBla7UC11y
yLnWFLZGdtfJAmG8A37akdNI/OiEc5QFusddjBN8LcY16C7Y/zK++BEpBi31eHXZeSG2D8MaHswP
AUodEd59750Uwigf1WzFd+3v28bcwpPZFzL/MOzuk5YwOqknPQ6jrtPCsSpwPAF75tUYz68XqgsS
xq/0tc4pO4blK28FrAGnZcL41zHSR0ejFmTaJGQWxuPUwfQikbJ0zhk3rOpH3mSiSj6Ny0GQfGtU
iwzYcHRnq4FpSfDlolzQfDseR0p9XCJtcF7SRGe2346vEnXcXVI+pMCII/FuYhPSzrowQAE5KbYg
X9sIJ0gZabUpuXa2bygM4zYZICGQw7phWfvA+ZLvSlx7W0sRUe+Q1OgMhsuaexZRTn++u2P7ks6f
UlXzD7dcCQWtXzFyAqsCJuPQLIzQkV7pyPbNl5mE+Y7ShhSaE/WhYNR7DtPmS8KeQJ/ilwbkjMSh
y02WlpRTmxokGkfL3845j/EwV+GMRfW/5ZWnp/zWKj7A7DAccqGb1AOIxdKFVDfN7bEynK+oM2/0
Z20C4R114V75srgRNwe883o4+SqMwH1A1Xc165FpbwXsVl8v6RGf1YuVHHJjmBhq+G9qrG6kE6ma
ZTzAZCt7MN+8BJ7YGLqR/2lwawBZieMXrprdiuktIgRtGNxxT8rummw9G+Bil5QpjDpKwqt3V5ZX
kUpz5xYbDIjdsWPjHpZum2mo4u08Vr9C/DX1xjzZnarWlmnQ7m7Djk+Vkazydr6YZUvx28Tj71aQ
c5LkMwmQG31QB2Az3BDP3nVAkF0zjE23bcxtRXPagxoJ4eb5pzGexOCYkPT5BsDXvnpWSmW9w8m3
tofgCcYgpLdEJ2jhmTsyBhqIzJQsQMQTP3bNwW70Mx2xfPfMaE2DXAEbJb/UuvB3XS8BohXUzmKb
jCJuXfBLobKP3t7L9V/HzPy1ucTi2GRzQQ6mjf0t7R/9KuDE0lWue8OAAeKSEBqMU3WdJ/nFVesQ
QYSN7Xg4acYSr4OrP5o1jBbhX+hyP9uV/VYX8a9S6o1QnrsUT687THsh0TUmTB68WksxrRpZg31o
eIN0wtkD+lyn6TdUsTWGpGqlKGljhA1UxaixacV58mDYQ1YSJypVMy82WcuV08tfx0m5B4nv5eVL
gOMCE+sD57svvIuaIZPPcPixVjmb4tEatc9RN8EiHmC7D9BqR/q2qQdAFZPzS9yb4KzbIX2plfdA
JvfOST1dJ0Jv0BAHEjct9OmKO0hOKmDq04eSFANFQOLKAerEOHzqtmuvai1JVgltQ4QKhg2JhXvT
mB5fUrENaIuLBUpgPzZXkZvPWgdBUJv94UWvjw63jnXuAZbVz1T8RSt5HpLq2avdN0MduFI3oaSc
nK8JAEgM1wOT6ZztSuLK8JDa0JmsvWzwY9dGYz+RevSIdeIm7BX4SGpn1m4AWM9W3hsnxT2BurdM
kwfHgwas6bdg7j9M2eBqrMwtLMJiS+VvvgE0SXy+5ASCKwBMYO++cYYjpOoC2bVV/Fu28HkiXxyM
gjUe3zJ7l7MvfBZHn2ZuciGesOZtBwlnUvM25qk8TUXfh2OB1JlqTXWsurQ6pvQ5hTAGyGwnk74v
ByKCQF5XRkXCIJ3kD+PmKwsTD/FMJ5wNdVabxh3lGgNhzI4x+gSPwyivhNcgYRttfVLRei4gY7QE
GWsQnY1BS6YYoQn3EfwFH8bpSJfcym0wIPt2yZUoe2RYWVcK7qw9fU4+WMjKF9UxmLbKhec6jTR8
j/H8Qi4MTA6J87DNUh7hOPiJ8uqT4IoMaz8G5kcFaxJPMWziYN2Xx0H3yQHZVJm0Vr42qvY48U1o
aQGVBonwsSXKy/VMc/MXTUXaCQhgWJqjPErDOZTSHFaciyilVPdBJFCf/FPWjOW5meOHgCxyyIL4
ZcbsMBk8Oa7Bfhbr8oeB6E/rqn5nedTP058JTxm/DadvllFOu/UEyN0jZrBaamcAJ5GUH2Hbinh+
LaLlIs7YKEx71wsbW+arjPE26OnxtJyrfa0AZOV8y6bZEilC2RnaD9rigOJYzhMDk4wG02Zgua0/
UGSoKm2hPev1U1Q69ZpxfBgzCuYoBR7Cxki/hjVPHV4iPsBdvrLTmSeKhDa+oOq3/sMN6TPPIhyE
wqIXO+vvjSN+xtnNTpHk70SxPKssOoAl8ymVsknVvttZPW2CXLsEGe2yPOESRXUTpQQCo+iqDaQw
qrmBoANr1p0UWg5JjI1teW89X2yNerLpEkpwkxisZt0u7aS5vhcALY45rLhs8veGCD7NmnlMYnKq
GIve2QQJF0bugVfMZCQcDba0NNkEVvNtNvnXBK8LzFps7uQZ37CzEb0FcLee19kgOSrlL5DxryBk
L2RZxKFNyXlIToIDZ6cpp2nEtj6nBCK1ysWPKvw/0DeWhhOykKwgbI6uJMNQYD+vmHpv88b4ber2
syN2BxtiClad9Yq/Z5M79vdAewVQimWxHaqPmD2sPoqW5ShpMm2tMc/fyJkrvU/ydFb8sVQKehJp
R4p9MZ2alqg2NtRvrEqEtNAzWJcsWH5Z8NctiCdk0rtJvCMnLnEcOXiCyFTzSvrN9Iagta0Sv+Pl
TmC0B1m+yzGool5E2aprNDijtoa32ICWQ58e7Tj1HGyruhf7GOgfq/6PymnTcGFKNrVZg2UyhqNy
oOJjz7G20Ge4sBafk40U19TOidakX6WlLx0WqjU3NlZXiEOzjw1KyTraQNh5o2QSnyAeTSQJP+Fm
RWGR7uHUSWpz62fOPxzryYE74oHAaHn67xfMx/Wmw3EKCSReO0xRC4DQXqoeUDCxtEJBZ1PAWDli
IklNY1jreg97FbaqY5txWDvogW1rTSsGQQfcJHCY57mmzZoSNxVfMTJD37aI5HJqgLFgUtBk8W80
UyNeApikVbRuwKK90tpV7ygPNfcet3GEtfHm2p29JgGtLnqZsaF16xZTxU6MVHS3tXmIrGw3sY2c
TKF+J2JOUa21W7DgoQvXIuz05rdZbqK1FbyVCt700B8zw+N1E+oPXxULD4nR1Sx8gz4e9gozoZph
1Ju155T3wSwJgVAhVEXph44UQvSc4KnocOQX76NwfnVZc8noqj3pBSvs4QmtS8vaC8fD3ExF3zAl
LKhYVdY69k1YBAgpdf2HsjREzQIGgAfKeNc0eGstqPMl4MNkIKOjN5N7rHvzX5C01tZgZb+4jV4f
pK5fMAwRMk1HhxoA1EVPZPsmdIErQpIuWB1AahFdIAVpJAfEKu1Qcvrd2LO71J6Al5hy84Qxj5xZ
e7CxfHLas5p10z0xW+MNUEAWjKK6sSk+t9Ry9JBBin7B7bkoVHr2z4/dNEyXUkdJ+xKHTgoI9fbs
CfMltXsSUR4SYWp0RxTzcELbDQt47DChhsuU82jSIPGhR+KJHoJpBZIUmjdr6IYtmaWQJhBgBhXA
UxLduOkoDCDNorVTgkxxj6M82MRW9EHU6MswlRVuLbPfYXSnjWXo0I6Sc5p7HquwXI51gHtjtQEo
9g0ERA+dlyK3733DRZampWalFN54ydaVaDrbrfUaKx3RcwAfkBI8JNsu9m3ZIQl0mIdsyoo7vpNd
W7S7ksKk9WwafyMGFje77OpQduamVWbD38fhfUkpmpPhEmfOKGDxMI1V2JONSHyywuPiN531JFGY
QG1lK9m5FEXRP6h4c6JBB7WVsMKbKUSDGvQFqV7Btg5jOJBw79qmelLxR+wlGmkEIgnJNDz8zgHJ
nVDVDZMygojFwXNBetLlNWr1xFanM3JLqgud5iMRr5LyonxYVMdNUGnr0YrHfQ2zFZiWuGS98aVG
m8aNJNkQGW5QHpttUdWfQMHFaeanU3HVNGf9c2ipN5rr8olWknjbCu+7kqBLDem+1JAlwDuQIpn9
9j4EBZQu1N+6z/ytYS19QbWRH9rePMxJufVmKwCDwkZONHl+Wq6OQu/fu+aGnQwBCB2GU3P5VLbR
PzMlC+mrjeviMpMFP5TFtOl5a1AUXWi7xOAIuOc912ezY2+3gGHpUfZoEoKErhN9obl9IUoeIB4u
PV3muaPalNm1v61hjnHhncgLswrB4rm4NoBHWRZXZVCQMO+0vLi2klzh6OPjKd1gn6YWJOk68Xfj
CwOseWuq+jfNf+NxTrfK8f+UcVNuW08gNA5mFrbQv9eK8h9d1PBpm+YhrWRXTfikh8TZBSWHSzcz
OduQVvEL+ZPJtAE77L+khjioKCMS7gVFyF8JVSaKr/ZowqpLAST1nn9LKabjs0x/gVg1iIY0qbd1
SS2QNW777num34c3gNeTQT4SpQWuzMc0GPQoi3HBYyjZVfQo2Gh68LrQSVcUqd9Qw5khFa5xaOCC
e8ypuBqqDO8n5JhOdZSUwi+O6SGpNVFvA/gDfexoO4i533nNjQd1l+WqBdUBDmCAYLqe5uGkp7wA
ZtP/62fnw1PCRTw80mAQhZ4Rvcxl+xNP5dEU7j2oBhCmVvbZZXB9yCqt64oOxdqip1OOI49U/TLb
NJUF0cesNDhY3Bhx1nd70O3fQZxzfp6hKQ+jiee/vgLS8EKTRMiKb89Rwdav+psxls1q0tWn7bhv
8Dq+daFuWhU/ud3ULVoM4TSYKHplfGocqyAm3lFfp0NRXJuMM3kdMHXOLGChtXsgJG6FhTawoGCz
52dvg3+aomgpviZfHrMRGQK221TsZbtsSx2OWDxwzUouSMxO1GfPvaAJ3keHWN7QR1zkEhfUt0kj
TV9CxozT9QQiHlXLgvlEqg/WkYaO5pU/M1V5zjvITLktq/EBMS9UaXfzslcmk8zwmsNEReJK8m6w
ApAF2QomtGH9Kuv4MlfFtCEXdGrwQFEazjhzYfwUFGfuUnuh65hOtSGlSE1ysHE1IHmt5bx1g/YW
xdlOCnkRD/qm5SEQJAcHVyGhiMsk5D3oYQS2dfuMtILPtg+7dshu1US5ltCKBuVOxvD9ORIa3Ku3
ktEnxdHIjIVvPAcBWTHQEZcxJfkzGjTXYCUw8OnuiMY+Fap5MsZgenKNP2Wfgc/yE+YB/r+BQstW
p2mnbTp1Gv8rzuvvcgaaQ9wZrdzEXp5k/ooqAH2l9xy/BI4ltmkubUyKTmkruH6AewFwb6wpoPA4
wxofqnO+mGqnK+XxfXQtuzyDVzL9noWpuM+dwR/r8hwreklFizNNe63RNrEDmLbT67COGzR//vMx
K3Uakxi7pFjaRTneGt2Pz7asj1IF9WYkYERcEeZfSs3sulPOEijhcdFicW+68QYJoN40uTatc8uv
V3bkzfiTICkyzw5pYKrWgNz8sEGo64EvbBJluVu/nt4pu2Nz0obvUvh0nkZUivbeznK7Dy/bMnVQ
KwS8KLSC9iwMYusLBHdLGxIpPZgeLrUNgX8TpvNh+fF3bGf/uoFexFIv7kBIF4IHDyedhOsCdwAg
hZnxjRw3hFJvjeYLpDq+EtPCM8jJIOa/89dciHJ4C3q8n6T3qBjyVSaCNZP5S1Il1Ma32obhKZEw
Xsl+pGTRq2u1cspxFyTeX1dAxOCotRaIzysZMA9gvgCEGZL2WTAHs5rt4GeX1PkDaRaS+xv/etx1
lX9qmoCiHQXBYMT9IagoOjInIk1ogD7DDg2842TzjB6tVh68WpbrXFlP5cBUzR8yWqYlj+VU3XzN
uONbpTlQA+7utfu+XEswWyGJUDESIJ98gs1EcHdo8ntvEcxZQXX+6OysdD/7U6DOmNDb4G3XL7pc
OkNzmzMdf5CSogdd9zmA6PJtGOI/c+4VK9OJPopmPHEGhXUbf/TQ+DZZJVY6scSwGejArLwbAbkD
aGqYSHa9pugVemD/Q4nWh9YFkAl997jspCjsTAMGbYT073yNUXKuY0S0WX3XUtF/7RahMw432+Ni
TSPPN+2Mny0dAJx31Y9IywqKBMP/ds91ZqCkoFFUpdoH3EfiWvfwuvBP0MyBMx/fNaQl9MkA0WHQ
/iImefcEp0TqAzLvKXUGK43/3E6Pfd8yz1jaisg9c3aqq91AP+4qhXQ+LU+NCuK3rEHnzGZJnJRm
b0uC5GgGul3L1uOd5g7Z+tMv7jkGlaioTMqri01V5waiC7JDxrC+ceHKWZ8jdR7rGq7PpgQZ2FMM
GdZjNe68iupDpPw4nMfsleS0uy4UQu6IGSyYqPXBNBqfoWV5+Ln1A3JgzcCaI3LEvfzYV6cuGmAq
5gArHRov6CKm2VCllHDN09YLZhcNbQaZ0X3Yup6BvhhBR3JBAsGMmA8P4EB4cg+C+mZODXABtuGt
k/IQ65367Rym5lPpVfQhzyzMBRJIhktv5blCgsWzV7PDOkBEKFgjwRLDzvLxIHQmix5gxa0hsSNb
Ge4U5H1sykNnn0DLvMupvef5S9wq/PQNNA5YLt+Oz0ZpVsZHS2/TzjOerLwRZ/Ibaam62wDI0JaS
3sQWGTRxSKGjgBgZ6JocWwtWLKoBk9/U0X/FUrlE5GNac9/ojOzX8YN3rSItMWbQeie5F656EJ0V
x6WYro2oFnRtl/fWtYJdqotoFZB1X/EbCmgzIJRzW51w39MbomhcycqU09LSCpYJ6ifQGbxlypc+
zS6DEM7SF5GVJyc3DWhc8jYX5BjnKvY2PiUYPRO6jdnV3wIJcnT8c+fYQKd67zn1k20D6brHucTO
bN4m+1VXyedccBHJzazZR7E8dnY0hJTi7G2Tq1ZvpXgx8q0bq9+sSP4Y8akjaqzq4ZPnVXH1IZyN
CovWEO894ighM2SuyOfU7465lPsUvgztZj9NBb1KaQsIiUieQRQVCSWDhxH8OBmyUBX8GgM1ZaVN
O+1y8Pc1tFdfoAjGMv0rKYiq7KFCygZAnlqbjMBByE4a0on7ZEiHPo1YeySj+Qz140rpy5WRen1o
iCIveLgGMqByniUAHXip75xmsg+veZ7ckzVbH74RASBGbram2aY6EoBaq6V0WREumaO+2wCoXjXD
FBql3A8eQD1Y8iPPUnEeOGuUkbmJHO/DYsMr7WxvsxONrf+SaQ1J00Y8KM2754E6JCnfqlmjQgbC
hqtPUP/lZz75pwBzwp5cg2CnkzvV/62N9uhJcJMM6cm39D1x8v7Bk/5c0Lyz1oqKTa5QD9tInsy6
f68n/dTg91zjXA4lf29oVPES7zE/KEl7NiNW9ZFyjsFKn3LinY3X3blW3tOObHZK5SUWw/mBAQx3
U59MJwKV1opl59DlCGbBh6ZrKCtA8Mbs0c3gRS1woPSllHbqsU5zVCHgxUPoP2nJcE2IhIRMdBkK
w7ZhLx5JjIwnx9jUBl8dYmXjH6uStkEfh1QWqEuuOb+xYTAHS9IDtRyXcox2TZK8LBObyGxPsYZ8
qmuCHrB4+CmHV0J6NMnAygrNrOc4T3xUud1rq3AcNITW2HWMn2lRVpbnPukNjyYF41tZ2fNd613r
4qrgLabjtPeZrKcVq0yUnbxip4rhKExukZgfgNBW7xCkDgUQp03ewVtJXFmc7EA7BH20h6HzgFHk
wgRhfF3Z313Mbj+3KCZop2t4IJSXBdNPypdHIgFQNf9L63htYXuRSPg0CIGXH0eoIDnkb2DNzTpS
2q8365yrTbrD617DRPSXykzosoSpXBF8L1Eia/A/dKoj5cCQsIzDSspTVjH86uTFttiyKnEkALYw
JW9F7H34FL178hy1ox+2My49U3NRRLTFgxBvLZ1tXNmqXHHD/WQxLvaeXz6nSj6Az7dVT9vO3D4S
rblbEUvAjKWv++Uoqa/6tDD2M6JDOWACAfPH6aPX2Q9HjY4GfU/uDdsRhh3OvOUzHafBRZR1cMkS
zb8EhNjigSyl3TzywP9b1HIiG0cSMBpDPC9+M0b7pri7rXF1PYg9OAnwOhFqvCTSjy+udfL8zthr
g/mBNmCuOwvODZg33Ap+u/W17D0t4wNmm2PWtC2d7rzpeW/f5gnrV2lPxVPtOuW2r4eL77uvQzfd
ao+5a2L6aKPLL3GGBcCJWzCvhPi5G+5xCqKnEJ/nm8klFeLSpTTgK9cVVqOWDq6lQHHWzlZZXvxe
HMAtv2dYElaGTKwdXsIfU9NeWlf/pjwatJFd/8Eebu6ykbLnNBG7OOWz1IHWNPoiiMZ2S7STarzR
YMi0VBleO3Luq/zounBUGdixP27BEVF76tlXCn2AAeq+AmGRxnvFOZBVDJ1A497hpob81kb9L0AP
+TJmAqZPZhC/ztKUOOPdC7JrUKXpJdPQvIsBtCiLujDMd7wkfphHrb1x/XNZAHCwIGEn0hu3Qqb1
e6zHO8TB8StN8RwpsGMmf1+k02TnzVSR6g21FjKHRDYtwfsxqJ8wom8aSDgXEAAffpeem859c0fm
hm4PdX2exMEq6J6KqHtfa7NePmM6+E65ArgptxRtvpmpI0KjJySUp9P72Obs1qkZb+hn+a6BZRym
csEjaadaz1OMOCBIQYsIL3gjy/jdxH6FaeQeuURvY4OSBlVbn4ksXvMu+Ttr7SfXKnrOZP1VUzLT
A+in2yrfecq8ErUsiLwL72r5IFFjnQFdFpvimDm54AJHUYtlF+Ai7PMQMR4SCB/kUkGSIIlDbEOI
pc48lQ/bDfSl/pzrYte8d0VJWBi0RplOjH4ga+bqNVqeqhJm/2SeFd0BjGPEqfSZ7sRt9DtQDDsk
YLtFjAbutt+Njb+p7nli4+me2DOfdVYfkuIF23ozd/+GMfi25obuWir5aCzBk+APWwUpgRvAHkgC
Mzrd/cPQXjCsSdIuX1tNdtb1alPhIAaWI/W/OgJ6O3ivtMGFyhgwxaY5B4fmNuQj8MOlCXBqn2dl
IbgioETJM6vWrbLla66Xl6AwSREWFmSYiftb1ZohWxGqWn9HXDgOltrV0OBYnc2HV5u/5FV+HVbU
rtUeZB/5XNSpUc55cuWA8DPvCt++6ZnzCkeNkuUYTJNBkxPUCLbkAX+RYQz7xvuZ5MDdLRnZ9lN4
15VzyyawpIaOQIwUwqXDyoNToapzN8e7QWKDMVPxRIpwNCKomFC0IGE8BRSI0k60WgrcFbFGYd98
k6F7TJUVRekcRd0Gj1KT/esb9yxsGl4A4nxkAZM3nHpQfjysBDQcBWj9PAmrhqpLJ0W00+33tnRu
Fn4SuyHDUQHRjgx5MBJ5F3awdoz6eeioXNLt1DxGdCAnyGSwyS2gEpt6gDw7+Wc7CZhqFNF5BFJq
wfRYEWsgUQuqtqPSrCD1DaMVbjq6luuHWscYbjkvekG8oSzwGi3fjMBRq6bTaRYTCtRHe3UV+KIe
qHUMNlmk/IMWHbOivmdieJ9QBnfYaZSlXRqjtl6EDTAuap77NfVFOzXkl4hw+mCaf1ysopntcqJj
ilUEmOaa6aYVr76j3RyfkRgHTccj1TDnalxijpyX+RGtrMQkSRp3X7Y231PAmWvND/ZgH8S66+2L
HbS0YOslRsgh2be1/8oc/c9QTWGfYWuzkUoCK9jXNVC4uaRMw75ZYMeSpv6FS3zR7ewJYD6nPtAu
DndotD6IqMn8adgOGGUIK7H9GfAwK3RdL/U2OI5Ksihs6O2+4JBAS5VHr2D7O4AplcG5TVicBD3A
A4c6W9hI8v0mCLK/TcthWFjpM1fJH06asCbNZh8b454Z4MleZ1i34BF/ZjWtdEJujBHXfjpuYy68
a0BlBNoFH3SO14KxQZdXDwpWV8Rir0LPn3LdORV/GMTc9bR6qqfsoLrohPD6rvX91fcxnVpcPVd9
hz9NjS8Rj2ytOOssE+SW59XQplPBRAa6I+tIoN8QAHZmxuptEhx3S27y1VwfZ2fEpNzMWyNKjR35
Yoqy2RpGIFwZhdA9A/9VhA4JHzohOoP3TkSMDAoP0Dk0Nbjr33HpgIAu5K7z23dHHw+ZwY+vxtEY
QtQ+GzAS7Wl8b3z1PatpXFQBPorTXDy3dc4RoX2MJSeYeqcYV2WPlNcLUu3aaF59J32WvKJ2ll9y
MjOgj1Ylqj++K+Zy1mcfm4cpsD4HTCdUas7bqnQ5wgmYrRJJpa454GtzffEh34fKqiGpI5nPS6Nx
M97H9sGd45Vx1E1G+L2tQG2yaDhWEal3Wzpw6YqjXRH074vh1gAmSYfghDDJ5J/pjokzPY1Wojf9
taZcvj2xY6+JbODG0F7gk+/MgvLAur85lQAJnlZg8+0vWH/YTlLQaVCfLWF94yA5Ghi568S+Iy87
YdKOu1pxFLcSx6QqVDuaXUcflESi4x7MOsAJdvAQjDu0726wTrrJT6dPNkCwtDCf6o2xGMTV80i/
7Tw337hbXrU8/zIquQFfATwSOP/aofFn1Tr+Cn700QsQJFSDgyKPPr2S8dtsIi9CxcsDSoKXtRoj
83OR4/qyqO/W43Hr2c5DLxF0YRyzfxZrLuEHCfrhf8ydV2/jWpq1fxEbDJvpVoHKsuRY9g1R5Soz
p828f/08dDe+7jMfegYDzMWcC8FVdeAgWeR+37XWs0hQLJdkbWlkMMVRJX652pZz/eY08WeTZ9i9
Nd4rVgOQANwShNn5w0Dyw3JeQVK3v0vuroUj3zUU8SFjYGszJoWuf/Bd9cbt4dw0lPqmjJQrIAm5
3+0dPf8aGSqNiuredj5MvQFnNY/ZNIPuykP7lJTJeypgSNtl/zAUaK66v29m6ySVOiXFr9xPrqnT
fTU0DLP03duyO9qgvWSLMaAGFMWCwnhp+ztiLrsdwBiRufxa8XSWlFV2Bnu/ptNPWu6cIalFzvBT
glxcbl2h67MbnumpBqoBdYG4efIFUdPG544VHFpm5c5/LIpRRBy7IJP9PXGK3KFyDyjPEVdCxtuL
jmov+enK6Wpr1qVovF9y8EAnsP5harX1/E5HFQMIOsJoA/eM+v2ESBdwgeMFy7qG8TH6yUEqmaLH
fgKs1bNzzKp0XlGDFK22FQ7rKmZ1k/fggrZzPlAKVzL/lnowuDxzVu98hJrxFjoaX+s5TBQzifZE
IeVLOYbmasSGJHUPl1QlznRoS3TqpWoBrsgYynPK6cEI9adhMVz2WH6zgFRcvo3J5eKEiX0Mh/2X
52MbxWFxhHpqrWYr07dtwvdIj9XwCUBj57CevLma/NKFewIuM20IZ7hMagJNOFIvvFSHuf0ZThTa
lM0ukr6HaDX2TNk8LM46Dcz8mvYdzrGoXlttWcCCbUsyj9t4StKVE1zraLQrGtpNdIJMe2x9dbX2
UxvhUVlhdMgcL94XcczZRJ/hb9NW0IfWPeVK0y1eyjI0qCGRCKFDS5/R2MO81SGfl4oTqNeHL7Bp
tBU93DldEx1Bs20yewMNTmD88RF4rAi9B2OcabxBgzb6ezGAePZT84yf+TdS8g/lg7ifzTcUWVR4
DpoAWuh9mvZpogQHBZxbCkn6Ii2m0pxiXDbzVb8Vc1+sKB4HMNWX+rpnF7TWQ1dsOGvTE7ZsUVJm
z0SLbI6CbJO+H0q3Jeeg3ZO6/LKGjT9F1ZHhbQeSEsuSplMq4wA6Y0jeQbc6846GZOEZyTbU3eH4
/SD7+tnheKBNrKs9u/0KS/pvUkO/iVG88LnR47rg+6v15lXPJHKb302sQ+qKUnYx7adR282SjWId
K1oah3mHY9zjwBVewGtAoou1D23M3syi0wNTOWzc8pgxlPqmfZPi+ebTkSCL0edcqiiIcX1ZM34c
Y6ifAb0U+8U9FC8oPHLPw8pHX+AiWxfb0FoopJZ/bYtWO2Wp86Zc/ZapGTZ5RDSWVshHwHlqHxvV
Zapal5e/pQ4pUb8or8ts2m6qDLKw69gtAgWgd0/y43EGu1mVRmZOc4n3RlzFGx1AH3SXDa2Lj2Vc
iZ2Lj21A+cGxXVGqaUaUKDCIsnAQ+amNADj7aCerhhOWYLI7jPaEkaxpN7Gq7iP/YE7R1kzw63t5
dXATsCDoNfraAVQCdI58TJ2hxToKaXkwnScjwSQzqWbbLT+CLhD9JKQbeonDJ3CJD2WCgqhrpbdu
ISjh2J2Hgz0UhO6cfld1HQWHk0EzHz6eWFGjbNB4y1GpaGR0AH3/0HnSJ1xUH3t2ur2VBr5PKtZ2
iB1ppX62vWktDAdO4Ox+cXp0ER9Er5/yxG2u/CMeFp89hJW3xmvWlm+FW7yw4U0Cfx7dnewaSogX
okqlXw1lUdPb/2HYJkVjlk+45P+0Gmtl2nX3fTZW7FL5LR+lQwdxhpEKbeUwx6jiSYho15TodC4u
J294nAApXWRBo4ZgXWXn+pmWvGjDJt3fmBOOQCd05ZMPC3WDGlM+kw3bl8DFqVjA5DkZyaIbx7tI
d3/XSTE9l7bFpFSJdc8wv2XbdOnYaBPt7KLV6DecF1sKv2Ay8RX9I6dibAg8eyhY49mj5mhVpwov
pGffaZDEUtwjH+MXbYf6Q6+jXQ4Q9UgMub0YMuembzFMxSy1NfCNpCRYTPWUbm19kwW/pu9G/Cd7
YTU34o9fEdoC33bfEil0bZz3BBVwbo3rqKcEFzsgGpH2ELtFvm64va/gZqugKTFzpfUbDWTU+OAn
wK8JvtGpSTPQVonuR0H02B9tpuWuojDOcHAWofw44wNeDd7DLg5+p7q7gLmx1OOvEdY+V8vJP1M/
cMA9WvQH59iKNylVbtjqPMafrNskFJ0wweXa0U/aJrDs+qVKrl1vc2/mWYbZXO5bupdBHeuvqung
QaRwqLUI/zt0RRRoOZ3Dggs5DsN4m44CY1MtuUZ3JkFVJzkypXExcLlcp8vTh+iE0RGEulu07DOJ
iQalZuynfvjBFhanNvehdGr7i6QgiBFI45bCupV1z08pdpqFrY9Rtj+g6JrXAmCqaEqBTXZ4jeFy
8+bEuaLqexyRv7TmR22o+23DZUzSfbNi00c7nOn8YDmUYM+Nblbm/kjVgNRUcANNDElF0kQwNZ0S
FvnQhL2ZwQDaO90UBqxzXc8eAaGf5qJDmteWv5iRhD1uS0XlQ25NWSyGgsRYZeRngaSdLndXEKXF
Ctyq3BioA4ERO/dM+NXWMsZ7YmLM8/OCxpVJtsdOdq+mzipAWs1H9MHvdMHqXAfZn3Sn2RPWKnV/
GhUvoCaBqqQz4OtlazSH5aXGrHi18AWzUq6xyBK66pP0hSa3RvUh3Gfoo1Wp8V3UgGeZmlm73OJC
lwG0HbkmFUpkOepYl1DyikLCBo33+WqKi2JVq+Y4p5q3b2rKbVMD2H/sJt4uYk0gHbqFmPn1GXlD
85cqQsHJxU+0Sz5Soozev5uwLq16JU544BifIoKVQ73t0qI6EpS7+fhIGN4iWGyaIC6s+NGAyK7E
RJi1NfPjorXONkzK0cWnoB1Y1D9V4fjSNNzzjTm5UvO19wwdarRGwsuud3WKe5WIsLNOK36hSqix
HORKtki6NAIufb+7moru+r0AHLutUm/vmzOZAF5/y6d8evadcTeW7UtjWzexNASZ5TkWS4yPLJuo
uLbSmsQahORm1vovyuzsx2jEMeXxzlHUeDAunKeZpsskZwUdH4tlQTnWEboWwhcz034Oc5JUOuGN
qlEHk8PXZsTVF2RJqf3oBv9B4L5NU2xSQ1TvJlEhqQ/Hub7EBXHgEPzc1vn0gPRBSTPXU0JQOY+D
euLUTu9RuquzvcfwteZQfKg1r9i0hXaPWsJTTe/fG1hr3JUidL1WPoylNl7NSif+jnW7AzOnCZ2s
ScwI0yhqAZW9cQcqS8ewu+ij/srEUy/rjz+hlz0tSDeX/jqRI1IZgOGxVN7Ilj5VfYi93tnPcoA6
bvY5Ehc+0KSVe4a+HK47nXLziJPYmqM26LQwOuv93XC6/pTbzp9ppPRIhT/GcG64DM7vfUdkJOV0
asLZLL3joA3HJfMa0MMHenzGSe0X2nXK5oeM+xJygpfulkssLfaFPKVd/GOscDJCithMWvK74ey7
GRo8TZBt88tokglmbbcxGLX9hu1ek0oOmLWo1+bs7kYDQbbMkIMhSB6lP2gHx7uMVkwKR7CPQkiU
R8fsnB0xk6ORcdP1YpNOvzkxSElr7NqbYe9qbcOenoyJhl8DrTk8cvRjUJWJfvai6BjL0f+yekoZ
YsP51WMmXc2DnT63ZqD4YXbT6H57kd9kY7XI2uLUm/IijccU09hNpkrcXcSK3pzRUy3jOWeW9g0b
Ncvwv8t7eI+k7NxrTfs9NbTP0bOT7Ajwf7Us5TawsfvDiHAgJyxeurxTRfJBsRxY7jx5EiAe2VJY
ViBnGlG8iV98kNirIovNW5Vd2b3bW2q52ls3O+229ofsTolztHXh5a3njN7rlOtJG1aEGUfQdWPR
5xdLYPzSoDyfxp6mhpSg0KGzJCaKBv9O4brt3tR6/6wQW3Z4cRV9eqm+SsyMCptRo3GkrctD7nzM
bvwusB0wO3TPNouMS2c09SolP/QaWgV7DfJhS8MqydZm0PamirGhqedIQ1bniIbDBf23dkknFRVR
J7y/1Ox8ROgxM0yWg8rrxQVRPflQZ/iqgPgM9iVUiJNb6yXR+Z+ViKh6EMOq88znvvCwJbsfvicJ
e0Mw3NQucFYvDadz1eNm9VXzQunqdgRE+TCxawYh19gHtycRG7vHWY9x01qDFZRjF9G6+oBdEB8l
sxT+7IhwsZDd/fuBt9RSi0joTm9GRtE+u0tZHrmEX2LwSAdaQ5uuLO6PZDDru8n4fEuze5u8hmEX
3vRmyh6Jb92cOSNFMus2fSE1iTjl3uq69W+Jz6JEdN5TlFDsEkfYIytPhw8p9SDDq3uJMv9C2ijd
tzZd4aEW7nx02Cen7cab6qctdNSGpuiRjTT7hXVEVmmL84+bGdLbVLvDPi9DUgAWP4/lfC7Ax5YF
QqzHx9TNNw6sv6BKl78SUehhKGB490V6TNKxu4GpHwzK7MiwZ+9uol/bkkZRlmHlY8ilYbS8s5Mm
2HR4bnYehA0Qgvp76DU178cGB3xmnQmoz0eb1GtSs8iJq8/UjF4H4PerwcBTnI6fjR05gdtMgA9i
B1Z0wvpqLmndY/LgzTZB54gmc+QeR9upwIF+Ln6EC64jKykqra3maBKb7YWGaKtyC3rxBXZsvzFl
v2SQC3HiGMt5XJ6EGyGTl32yXaylGm9gy+0+Lan2I21vXIycFTBJbKh9uosjAi3gTFhvJXl8BX8R
QcgvqVrpwG80xav0JvNgFuIRhsilLLGqfKp+3uc4Ma56bx0pD0O2odCYDI5TBBqbn4vsm2lNUilD
fCo3vhs9lyFLAaeMAzMrvVUm+OQTiWvCM3LT1sR1BbONM/sl4Av3xyLkXLua7YBeRHoAzW+rG+k1
nfxyS4qHUg8+dT8bPRmXxT/h9H+iqeWlJiBJ7hB/nzCAVkY1Iw0tAc85h+OvlDBVMynr14CnUboF
/NGmMF9jahkI5U9H8hvOnJqAQX75KssPfB1Ot9wsQm+0HmqiL5vW6N1rY3p/2opVkt4Ov2XZEd6i
ZNrTi+HiqJ+Nf8nZdwcu5yU8tAavbhMzgzGQ07lTtfo+4WQyOpW5AxW9L2xIFtXAtEiwfzoqXK3H
OJeLyRwh10vSjtUuLQ9Qa1Y6p3+uFTNqLvrxY9FOVRDPZHxqMwmDIpaXMdLsvVO5y/ncR0QW+gaN
h6Ss/RwWpcssZQ7rumCr4NSV3CRsvDdVlL7xi40P0FBcnApJKEcJDNukUT1889vlkwb8EM/KS/rn
0m16Sg04tcHklFsNxtZOtdbWm6Z5K+zfnRoF13EskK6hfgsHF7ip5K9I4y6cyQQDmBa6NA7me6vW
roLr1PtsVjgJQqslTCC2hip7DE0RfRhj/+wbrXwkEhTgVO0D2rwwhoOtHUrfWVsUCAetKdwfs6T1
cYR1MEUSf0X17lUY5Ry2XGkm5A1Odndw7M8Z5/vWzDAQisRqHvw43LqlYf4xtfCJHReGIXY1l4qu
GYQ/4i1dw1EoHcQTt580KNJ6PTJYbisMLaFNlwqppoNMvffQ9jsWnPVNr5z0xj8josXIW0Rec4df
4hh6USAG0oBOHm1j1gcrWI4mdmDyYGz0x21ZUUxe9tVrbRCgI+a51WPe+XU8BiYHD3Im/lUUerqv
qRPf4/Q6gcAxjtrykHtvdmKPlCQgPnXhVJ5CS39RCaNY34ZIk+Z0aIr0RzpOhDm9Bl2cUdbiBIvs
NdocKmONewN5n6SlWlmfNEn/J8pdqevNTl9Iwy+FtPWr6SfZfnBYkjtVHd1nSuclKgkRIYqbXagG
WeV/2qQh5Cb0bWTxfoy3OLzJoOI/T4ibWy73HM9UJ5K+aq+S9BAlPSOQP7KBxwSd3CPAI1v6e5Oj
kWJYQ1ZUobzOoQYkpVWP0y6LtIfRNjXsviXl4Fnx2NnpHzvnZ/ebqb7KJQXkVO8lEuYtsjxt3VbO
WwUR+oA8wUwWA1ouYpD2Pdnq6ow3ZzjKzlKrxnCNjecbLN5b/bF1U64rfnK3gOSsmGnNPQrKRHzI
7zlLFZWcgbpO1TaZKDz1ah+dLSzJGlUmhRmcGmle7Xtv4+shJ3trUWFxwZcGYVmf/kQlhdo1VAWQ
yfbRj7kFcbtpP7ht0tkCUvrFM2sCHM60djyMX3TSt+tu1tutoXGD9nQ0XlnRe+8mw1NCEeMqNbX0
s6PTWbNvra3Nvz2MSR3y4xMcgn2EjXgTt7px8ctHAlpVUCt14152xuYgsF2CBcrjQ5HS30w3HwaS
GHrEWNHOquqlN40iGiukVnGSlD1DiXD9kaNQOl/Qyd/gee+GBJqPCxkLaewTX6l/MuvswEZKrR3l
HoyQKPUYFzN5ceSghMJGTJveCmDzvKkGDbiBvcD48/mInbno8vw4ZfWv2bZRILOENNFAgEFP5FGO
4mbk/Z9ismmPEjFHUNWui2xthnZH4BkgsF+Wn8y+OcAJnuWpuCZT4m0jj24Ad8CQhFiEBcCxwr3F
DTd1k2TrEjXdWpRO8b8lkBxcxiSlWAllVMMl5ambeReMkAC8ns2oTOluI3YVweqjVVf+ClUHTJtS
j9Zyf1NvyjEk3pBu0+9e+NJFrs9pI5+5CFTHNtXNO+MmSs6hcL5kH19ExiozYXuIjYmicxrZrfDM
popkBImkVeaXzh3+A43RviIin3bP0NLEamKq1+R3/kewBI/GtYEDhrw9Bpiw46wTcQXEr8901pgP
bF5vQ5HcGlF090YML1FVqINgKMOwibsX+Cj3OG1rdihJ+alUfbKHCnDGKRBwwm3W/ajXfGcTXlbM
YYRaLvVIyCKMhXazmE5JCURmZj4CaDEfWQz8UoK4ddSau8pBmDTMEmiEVGeCygwl7NIOkEQztiC4
WqLOow1xiJ8L04LNjgkXAzyL3pBUsl1FO2DxxHnq6GnO9KOVll2QV9Z14KDZD3D+xgqrvaeaDZW5
H8lIbSXFHqPJOi1nS8NQ/cHYreN91161cLw3XnN3F8YTp6Z90mWnbuQ+3+I3CoSPjKCMaEdmhHbH
yiSxLFYkiCk967hSC5T1quqjHZLsryLigzHun4x+frU6TNLC7jzWDMWdOwWlf4L7RpTZ72NhhIT2
65fZGn850UDT3AQyp2yZ4pcGmsIbdgCeN8aYP2t6CljKIOKnCXvtGRgubfTLgr70VTIU1TarMSZh
EN4NmqJ52mBrLuM5xcY3Q0OI7LNePmSazA/AywDGsNjZ5U5N3AP7Sp8DHxl1ngsbyjyLN5nvK8Di
vPG8a83C06ujJGgy+Sd3aOzV7bHeNQXsa9NMbmn6h4q3ZoszD2Z+y1uEiYoH0b8ZjjNuW6m/9JXh
Br6pzYGZyxtN7y/wXeZgNtO7ZYJJ6mvs9lPDqgIy/5aVN/yAcGEjsRkLLHA5W5h2ZzaJP2ft4ubc
zbQ+4sRB+MKai7NjEZJVkXNoQuPTFJoZ1D972ySDHpvTY8ybMCysZNvzDSfhV1RjyQwJMCayJsPU
fg4GtkhMwNk+s+KzFcYKF7RR7kBuEXeANxpEn7lU3j3JBY3JKnuYuassAGBwEmq++lYVIVs+9HR+
BUlUvOod0gCXVRfbDXStBKdn1JJQ0hanMKXcg1DlTjS4rmDhIRNnFuAqCUmo9AigDCVyUTf17KLT
34QR+IXpdo5tZm+jxYY66oEG2Kp/dmXbcoUiRmpNNZtVm2W805ePVpyeKamyL11l7Fx7uBg+dhWr
5XWU0jr7ej7sQpPYel1/qoHEeDcZG3b6vyGGPWCBnlakpeW2K7Rgoonm0JBGF9KnTCdl2e6xZuX4
ypkpN7pHk1KdQ57Up7wYmrVV3toOEyL1CeThW4g4UWgGo0b/XEEASPQTD3BHluSK2OjECieH0Wbw
xo2EBIQCVr5MFGrNbPTXLn41zcQwhsV730kwaL4Rbm1enIZjXOpyc0jd/mRTs8UXzB6HGN+t0uuH
ZYTiQLR2NJgPthM9loSW4Kclj22JK3mafmJQ08i+AA7rE4wJjsdApkt7V8aG/tQnRTCI4nj2HfUE
gwxuhOe+CqZrHNic/TtakCrUiOXEXVqg8pxRHUabjDei+2ZuZMgFt9hMcPdMb/p6sqvx3qdiPoRR
ti9Lj1N8yNYbW/q6JJfWdaR1lEPK0xc6kFkihVKPPwaqeBKYhwEHGdZmM5tglomsxbJcBHExPdAL
ssqqqFlnwkw2fpz86ApM7ilL7t7E3w0EjVOVUPg+Fw4qRHssIhoauO5TK1aSjuvnq0XgcTkrmHEN
b+PSV7IivFY8jQ2+UxA5+WqNaRM3uI6WALv+V97zO59mxNqACI8oYjuFHY+tmLopQTyMaN/W8Oof
kV1A5h9LwpMhXUn1gSVlup86/VzNdC6ns0n1ASQpvdILLOK4+dAEUKdtO4jmmlgzBxtuAURMIQh4
FCkuWpPY9ZX7wxahtx75hdykhvOlF76/V0a2JfuO9cplQWYXeBFyGSLf1Km+heF2gDpT7q2Ca37c
c7803GrnTqzLyjT1A37RVuQ5Mf7WMT2YOTNSWhAG1bomMJaIiaI7ch0yCbRpueSYio8UDvlqEMYj
BcDvBDBJ4i9w0KQZbjr27VWHFXWlZfxPjiLhhzbK5kAr1iZutE3blJDaJkRUyc64tzi+zvnRlO+1
Hq5hoJiBJGFUq/zZAF/XQgYbXFKxHJOMDcb//iFybW1xPK6HxyFnwQkugQRXwatVNRIrlAAP2djs
IzOmRSagVdsotdKa2OEQnd5TsOKbWi6OJFyCCOvkd4kVn3uD7RsnZbUzbFQL5N0tXOdnmy302tCh
IKdT/qOpxaswY9LFCmxQzqZgXGIlVI/MYe0y6zm/cXePuwQuFBcu4rZ16QEnsXATmx6hY3cGlt1M
Uj+iCXENteNLM2G55DaxETqIkSmN9BMBA9lQth5X5bjRy+alqAWzFgZLN7ZeQKLx2zlvfG1eO9gy
KTWxsHa5MZXmCb5YWDKNo5aTee8d+8z6ApB6rKoaOMaMEx108FotEfshG+V6cqTCmwPFKfolJLiD
WPmfTCZhoDfla869EamgZSTTygQtAzsqhuge98D0qOIxPTHU8eBGP0aus4Hdf+amx1gRlRygo+LB
IkS5bk9TqeNJWeQQgyAtcpD/rsbBvnw/GIMd1Pak7eWQnypFQj8PoZTNS/+22ZIE4Z/Rsh6W++mK
k9huiQNnibxMeXyBA2TtmoQ36Rw1QR8ZT7FGe5tV4n3z7tzskl05ZRe7a/a2hrsCknbLNMZIqtzf
jZcd/Jy9Rom0v/aG8VmxHWc30x99DNfsGnh/uoul0mIxPhl9cWrznHI3EHW2omDO69yDOwn/QKEP
pmRqrtyJ3Hmo2EHJzC+2yHPQrULG8zkeOFuUn1PJxqrkqpg2zheJus8SqqS0GZOMuXngp+9XdKxD
qvFp7Y2dTemJNKjmaB836VePJMwrxe+0z0iFW+wX5HkO2RbAVOmFwOKoNIOR+dkQT9tVyYajbHME
k/THdm3/qc2DHpgmVZ8Rc1feBobTIzBVGkbNOXzmf15UyDg+KN99A6nmH3HMgV8bsltj1V3QDee6
rcAVlDM+tcF8HDJ1zIgqwdkljElJcUp7eDcfFSlmR4zJMTY/CjXmrDmqfDv4+NTKcbqbcUjAvHdD
Vir08gnKS1aMsmLpUytweNdgLJJQnL4fOMzZp0abOQFaxNXHAd7S9z/U881po/Hkxh+lp6pwa7Fr
PBLuqK3994emM8h9pOwAKwHfp61/9LbT4s6IjdP3gz2qf3xE/uQfH8mUBfdSnKjvdG8RAklGINQY
ndue1PIg6rk9ff9Rz1tqyb///P0vYWprK4xxyQbilXGsitw8dhNbchKtfPj9l1ynzCOQ/XnvS5bU
pu0dvx9AmSAfO2lhItWiJi+W7oA6jc+5IKZP9Ao32Hj5fpgmbJeYAviz1R+aaPTOVllMOBNndC9D
P/cy4272/VALPpr9XUlP4LHD13JBrWK6IWq7aVtob//8tLJQP8A0F3t7+WT//Huzf61knt9RDKTV
PXIJmBFaImC3S1Wr0Ob4bFvF+MqE8FrX8MYo+l5NhGUehilTBVVvWXwxm+jk+ppGztD2PvRpOndu
xLBh4uoAgxH9IaZBuHOIub5qabsBl+k+8BNGe1aaYKYocjwP/QPBtQwkZVIfcqGrB7Mk5QVw2X7v
ZHWC52r9cTIkp7aY37FHxCS3Vf+QGdj1IyCwBBNEfCo9vT0kaZycIrP9x0fffxctf/f9EYasW1vZ
xIRxdr7COwkqm59EtEVDz3alHQcHtzZ7J+vl+48WnFoUEtN8sUuSKt//+v3Hvuucw5jflWtRNSgG
cZtSIbZ2iPMPD+8U1IM9HyMDQoXZCp7NItEDgyeWwuZ2208RWS+r/NFbc/ZgWB4jtR2ThXVh83u6
/yb9/iuln/Z3Z+vbEysInnMwJ3euRhBlNAwsFf6y2jDkwaP289L12nOV2O3OzlmNR+DjafEs1r6e
QSRpnIYB13iE/mPcNNkat79/BOpQOo3cSDNsN34yi8cwmebT1M2/v/+kFIlaji0OqRHvlb6U6irD
UHs2moq3TSq8oxc3+s5ubEg3JI4ukntXFMru9v1gEfQG5O20R5UTyUkxmSPXFc+0uPwsrTbhf+dP
HAyiLU3vegBybRf6qn725wk4mqXJa5MVzZOy7YvMzOxd8wzOEL7xOmaltk6INrx3C7eI8+mbzRR9
ZHPgbWZI2+9+Wr1kuGsek06ZF+hQOV7Y0VXhxzhEew7sJpOSFgaeoqtJRcMvdBLov9bkMSqP+s6a
TZd3J8g2sAXdpiUh/iPReLk7HN3VDE93Vmgbni2jwNS6DDPbnCBhMXfSuBtNrCKKwml2rancS0zO
06ttn5JXMssJ9/UMlHNAqZd/tWBYY7nIxI67r0r43I/8PIQP5k0r3Obv5ZL/23T+y79rHPz81yrD
f1de+H+R4e/Td/LvGf53egrlX2oJl///7wR/2/ibg1xpuD54Vbj+f6f32/rfXNvwbN2gdNSlrPOf
lYSm8zfD021al2i8MW1akf4fvd8Uf4Pn6S8dEZzF2OKY/xN6v7F0pPyz28S1XOHzVfiPEcDThU1N
wL8WEpqIFr3j897lDI9CgeDuoC1J/2emS2sNzfVoDNoPcTM7k+NLr3TsgMQLsNCyVwWiWkc4F6th
y96BORCXsVf2t395Hv/RBvGvNVTG8j385Xu0EcI8Rzg6iHhXGP+p8yNTwkh1ZImNN2vPUCIAwnyl
8dWfbFw2VNcjwV8TN/JXdLgiTE4p/vv/pgfkry1LPE18C3TEWryIhme6/7lARxDMxi+nS7xMvAM1
5xmN6bkdIMNwWuGSNEExm5Js9V//5OZf+0CWL8tvhW/SFykcx6Et9a+vTp0SJaHzgEw/6T1qDgM/
xdVQOriIMQOMWpBpguOsgG01bTwXyEY9Her0FX2IPcQCN9ewdzLuy+yNE/C29JL9JLQPz08vCbG8
TerE/92rhWPp/3u9POjUFr5mgTbBJfqv37Uqp6kTXVhubK+Rz17dYfPwo4/OAg2rQGnehMqjvQG6
bz2XTG89wMMrTW1Uzztz+cYb4h0SkP1nAKGX7+PSNtbSUddsgLEDtzopcowB8GXy8WS1xaXy7HOa
jFeNAFMKF6u31WORVDdtrna1nVwXQYn03kcNJaxyiC+206HMIUFMwObmtV7UgRFZIMnNg+MgAOAt
ILmK4g+Jcxuzj6TpYOhFMNXavsPH77X9weT2r5wJE07MEaM6G2O7hkC+cxDkQ01d2sk6C9EflCS3
BFkwnmFafbVYEKmof6jNGRLLsUrdnZr1XVZn23mEm43CbPRNQMPNWnuK2hjvQHmmF/FkRWHgNPYG
f1NAGPuesNS2vYfGH/Yx+cXWY5qOwbxzV31Whjr4OHksxT5dL58V+5za6ra4AsEYJnQUGbh5V+2T
LqenBEyHDY0HY9NHb1CQC1GiF0nADhxTrbHzCmJA5nQqdPeAf+SJTCLZnPjo5s11brxrxMyuJfUz
FM5908y/YPPtKxOlOG3HjNA0vPO2oQ8sOmoVhBWi1at6kOsuTi4hFsZYQ3AEX9uxN1PIV6RQg8Rg
7RDlQWm/562/HmSIuyAPxgR7mg/V17UebV2tyfWtKp0O5XDeJ0g1eN/WvvFgEiCS7Rj4O3Y3B9rd
dkYyvxQG7Yh98tY01g7m+Uvc4GQdk3qbujfanLsNwNNiHfGrgOUsuQ5T+5ILvOEmLoDITHf4oD/i
qs8Clpt0lQOF8EdS4HDgNwm1iOuuQmYBXsY+LOyeIrgvtrdrkWs9Mwxaw8aywXRewrniB3RyiZnB
MV70zr/m9fzS8rlimX/2iFVuC7Fqdh6zfLpLVsur5VkeAfq7SDYZqWsrYVGA3YtgEs8VXD/N/tAJ
SFQ6q75JXMqZT5yxP/c3VqRuecheIPKUv+lUD3WYNXVr444qg7Z99dL5ZMOTcbpxT6REI78BEHOH
3nQal4J5FxhA4u1rCvW2Dgx93gYapAZbYCZDCYRZ+0yB68/INpsFdmuvLcQw7MgVPnJaxHt1Ztra
UQZ1RFcNPGM69PZ4h6fCli3aRT6kBMI1tEHYebI3nfiQUDhhaBly3LMNicbL1N5rvaBr803XTEf6
B/bODEnLjFlY/wd757HdRpdk63ep8c1a6c2gJvAEQRKQCIrCJBcpCem9z6fvL/BX3yux/pZWz68m
FA2Ak8fECbNjb/qSaVESdN8STiDIP7q1MOQbtGSLaZzhcmzo9AjT7hSAm+rGae8j76CGNHS25laN
5x1DIIynREXnunNo2se6iA76QPpX0XemNy1bKwVST8OUPdx51B7mEIinl64y2Ejyqjt1VEkVWFOt
CKoa1hcysyWQS/LaXzRURthne6g1luXsPMbldF+3PZEviK6p+BKkakuO13ny23wVO5R17JfW/W7C
8tVEDD3LYCOhsA/9m6zRpMHaD3d+WgBnoXZGuJs9Ntu+mzetDUFyPJ78cbxTzPTQ0n/gOPQYWVtz
6NZ0mS9RUMF4HH2haU/MTcmxbaeXoaS3q73TO3OHlOonjO6nKk+vacRSdob5fYDokE7yCfUr8tUO
JQryHtBkWO4X36w/G61xUmkoWmpFA8dMkPyY1Y51pOMvCCC2gb5BWUIWTnGb0D6CYABSNz4K/Pzs
jsBH4jsyvTuntF4pMK8SgCxQhthkNy3lrQ/8z37eHEvmbEXADvadmhp0U/OjBYW3o4HIrDLjQSmf
3Nr8ZuvTBqG1nRaFT4hiGpA3wMGCwvdnzd4UI65xkH7WFETkM20fZ+MyMppNbgYnLU+3jhMDnwbo
nynJl0jVz3Sx3akODI54/EGcvzQKbDxKSwt/hqYyIOxBa05GMt6TJKN3IW9WudG9hmqC4Q8Q8Rsu
FZCSDntQ6f5WyWN8lzKBb8Jr9sPstmt9bihARw4khiRnaeU0LgCSSII9x0DAqTi52quaZXsVsVqy
ftTCBmYPhTNY2ap2h7xQuSZCWzZhA9mlHD3FUL8oac0ius2iUcj3J9SqU/NA6vu5d6Krn6WXQvcy
QLp3Y1stq7p4cZryYkC+Sjb6MwihV5r6F3ZvIRWjxnLpxdnSF8qOIKHIHoT61wA48aKwqemTC17A
eOsu5D2smBQ/jIaXac4ubp9eaqHDDfcpVFdwSfAMcQ+CKyE9vTCsCDn65uTkmNwwtXaKmh1t03t2
i/jqV6jZTDU4L5g5IDuDzqYfjlO076vw6lQVWt/pXZo4ANKU6NrBKbXoygnbZiUrtKgBRppf6yK5
jzRAWrqQB7EwcEeV+QVUwgh33KLKiseGBr60uCbkWArSzzJTudFyXqnOBmPL3Dps6zSDJiQGfUVB
M1llVno1Ytta3qalr3n+0fDXvQ5XdTGtIejAPkbgPEEcAiML6OsrtJVm8ZQRFHO4GE/Q38CmFikv
ejX3yzjzv3B63pF5pgTT4qZZwEwiXDVNgf286aZPdh9/c1oKFRNcuLHVJxvdIvOY5N/IpIdAcKOr
HfJWLbyZYHEwzhqR37K3mMGaXQm8+8GN0RIeItbT1mhpCkBRLmqEnTZwm+J/mRjgYBOid79AaeAI
vAeTmi1tDV+erhhS9Sj15ADSad+HMFp3v8PzcQgSft3VvGncQWHM/BUlAYLt0dbo5l+brCUXp4Hr
iNBYdcZdYyefUt0hJ0ACPvOzS+5nD7XrDQsgPcfQGV87wJrWqO8Mb3zNKY0RutrfzbI/lk0s8kBL
CN2eVZMFxC9Bc2UA6e4F5KquQEhpKa6yS5Z5nyPOTmCoKhWZ7OJNzIg7urjLyqm2zWtJHp/yWMUq
VGdD93ccvGVkEsCrCJYUcYITBFB2yh/pWQQ/De2O2fsk6zF2dl3f9amzNTPS7g7bC3bRbD3gVq/S
3t5QowMgDVepEXPXh5k5LOZpeLdmiEZLofweZ0qn1HSg3wKJ6bqPaQBnY2lQAO0t2je4XSwjehtK
OwH4XW8qkxGUZOwWZvmJhMKbZp6TIrnezmfc+88zxAbqUNwnJjtAGc1+CUADfnW+yyUQuk0DaCFC
NtnN/QArepB/CmfA9TCiLHSfeas0464c28+QjBwHLblS5TqaAJacAiZAa0oXHcVNthJtvpAtZHY8
0QvnPrfDd7A+gOyhW14qtfW5d05jTE5NazV/rzuHXtU4XDHcER772tF2nEosihbZq9Ir7qqoaLYw
897TXbtWlb6npIR7b+fjs2ZdTHD4aztVccDqmPaFvkRqskjA77Cvgxb6UmAWnzxhfg1ClYfXg6s0
rANoW7i9CQtZkR190C1Lo4zpSpjQiNbQWe8gt1Rrd4vkzwqlS4mL0mvjujBYuVhw9gaIPUxeQyfN
UL4BpQOKg4NeeVOPe8/EGgO4o7xx12YRHLU+PU8lnzLXUK54DqjdeaR3koO46FLtnhn6rE2AvREZ
iLaFOvP+TLMnhjhDDKGhAmTk7rPT85s2LqTopK5tOcaDZeyp9L5XA71NhmZR6BtjVJUGLtvBffbN
kF61JrmodPDBUgzrHPhUiImza0CECtUXcQoNVRU8qKg34SzD62lOsvmBuzit+pg6fbnw6McpQmpy
RsN9Atn5Ea4FzpLCYJ2jorB1ai5e4G7fCnN86HvS0coeveOd5vs/kIS5InYDmxKtJzYB0JhDgO/a
PVtco6A+VSdQbyhGatPzPJXDSjN1/ArvqUv5aT7Zz3psHyGkXCZ2dlQ1rhDEgykVUzxmxi+KEh1S
TnE7Os/FmB1z+iVv0YOqj299aaIOxNVEhyIzYJrnpu4eBw9ZB55/crloWiU9Khn3igHOMH7XDTIF
HJu05MfQNi4Sv7pTYV9IHRtJLi4qc8ovaJKjHJjcDbTjLhJsW+axOLYjwNURI4SZiTWORTbRyClQ
o4yIANau6NrU3nMPl6tKw1IXBg96Ye1UritigeqgpIzSYqtAhHLh4KuLNGV29dR6zvx23VTRy21/
UDMQpEp0JY+0K/XwMqKytdDs+CqHE/ftAt3nkxxWHxbKhVOfy6B5LGP3WY/SA3UycEK82vCiz12x
aOyYPrvo2nrpATDExewJVWr6e2rtIfLe8wiAaPjXBAct42rcZ7EOyWQ8JwEuPZY/iHt9jaLMrlIB
CozvUUENsSuw/knJ7BdRtY5DpitEIEYmBybYJy8LT7cZpgOMG6nP7nK12mUT9ABZ8qZj4Fa6Gl2Q
stlUdKP6fnq+mdvba5zSe7Ji76+97jv5YdTTY8L8GjlTI+fHZA1dbENNvrrzuZBpaT+manEkAQIm
VAxYw35Kigud2fhCrIsSu2BSFNIC1SNls/fQ4bIi1r1UXX5RYv4qry45eQJ4z/adAcNN25VPPBiZ
rjx98XPlPifTEOXlg+53b1n2Ge+JhDzITEQQ4wOTSlhdWSXm580zApgPW5q0TZ8+Ne9LmcxfQl3d
3J7g9iipJ6z7uxxVL0qg6VJ2XmkzDM8zv8ePWcW26NnC1fxq6dZ7NHNRiPm4WQolyClVke0yIC2I
Z2bqu5pOlwr/0tTa12KmKyWY4JYN+BP8ngj363YgBgtbIyezyLP3BpwyLU4k0JKDBf8mWDxt5+b9
ISVkz+uDdCPXM/R3OAcI6TVuu8Te8lzmPhwzGGChDrWKbB2r6l0K2JGSIsnx9n4GRr9QMmQsGzgt
4Dq4alX2uYedDaqlH/k0P9PAs247+wRmZa2RtGibA9wLSM8WOJJldUTw4sr9cNRwi7RJX5NfoKFI
38gVDc35BagtiLj4qlN7MK0GdkorW5MiuHm4fTRdZ+QCrOxezv/NMQL1fLWjkPFVL0UfPGcqYDiL
DvkWADfbGolCHOwG2A7w9xDWA5qUB7D/yLhhA/BtQmxlBvPzQq4+NK0umQIVI6zxVlKdWraRlQVX
0ijLwU4PakxzqtI/ofDIZo11yh+zx8qllyYVA1zLcjicgYm88CJ97LoOFjj9zce1WwWUS5d1881P
gOY5WgaRX7RKmvE10xFC0aq3wcJyQU0Id+LC2bje/ObOzSltAL7oA7QZsPAna71HUQObWrD8M8Mx
avXoo2J2sxlq5YOYU36UTLGcDTm1SQYePGh49Uhehx3gj80TWLJPbv3FZ7vVWXboIu9ZjkvudfdZ
Fp3EuOSzsbNHAfKKNYri/ChWr67TC+IRlyKxdiRvTOVVd/JLAvFNUu5GpYcESnm57W/PV+DwBN4K
OpjKa7eLo7Jcq4g5WwEGWVZw7vLDzRkt8ulbOiGQyQGX+Q/ZJkXR7yhiXRBo97iWpyfLIENdQDIy
lfU7MgMp6QRs0GMc2z8UAxcRMcvbeY8mBRVNpwCfS6SaV5BTslpoBoFSQl3MV6FYHikAIiGXQtLZ
oyZJPJm2cNagjyEGWOZjbJKrVTuPXE2rQfXXILzPQxheSzW9dJIrmYf5s991p1tmGliGYOzt+6Do
zzJBtw0it8kYfPFTulMrfQK1MVbf+4GrtBMFixEyXGWa4P6B3nfpCRwIGAIXSiF9j/Cp0ZhuQzXD
rlK98nOoaSd6SkEIjHMiTev2asjCN+Lt5A6LAtOEPdP5A8mwBTInnR1C1IKOOpqLJkROcrSfAAYu
RhcNKyOctn1o30FDAG1bZ7/UsPmuuoRxlIqyDhvGaA1tutUSb5slh17BzewarEU2ZojzcRdArjO/
JAa3YBvmyZNDWz09YRpBo9tAkqDQksBtn0LWhQ0F+SVWG6z1tJ1IBS680ot2BqUxXp2+lVA3gtX2
yqVdAVts4QFY650NTtCrYItST5UF8zeo7qVZ04XhtyTnvoKjqPZtG9OpS2l7OQ5DjXx1Et2jMQMZ
BfflWDn9eYJn3grG+lsYO18jMmJ+Pr7Sa0V/AOz3zw19jsukP+oK/XVVkaYb6AHg4iMNvDOKLISp
vQHzMOQ/OhjiHmh5tbdh3nw3KOg+DPKj0T7o9Gg83H5Suda9OljaqndKhVwalczN7ysHGgWiDzUT
PATXNgyKFY6j2qIC/u3tU5QHzb/+of0fX0GJtIm8YiWZ2bRPN2VhrUwb4E5obl146LH03O2g12LK
oT4sOV+7sNoqg/5guer/Lxn+yNuonZ6n8se//vFNlJXq6dMP+lDzX0qABqWR/7lkCC969P7WRv/x
kr+qhijOqP+k9GdpKsUv3XJc7b9Lh5rt/dPSNQtyPJtGPsvgN/8W/jb/6aj8Q1uDiqNlWhT8mqJr
w3/9Q9G0f5qmDUOjRyVNdzTT/d+UDq1fi1MWfPeqZtia7YAt8DTXlNLiT1usNKyscbO2P+Zl8epE
yi7R228TfLMpTUZevSEfQ+Z+M/TkZnMVu7pxUu++daYnBfYDt93EdfLVCKqjC8VVQIu9FSlkoqwH
EvQ14M7WgaQAzLD5adbHI5kTa+Duiw3IwWGrth1kMkkMhZpB6gomkhHVUg2MxGl08q1nl7uyH9YZ
aba54r2qbQ2DDMw2RoAJ4itqzldeE2nld/5g9igv/LSWf1e2/LVmKPNjMzFgPanesYaOzN9P8xO4
RgjSjaYaFI2+UrNy5nNIN7UTfR21wwA8j+f0STillEumfiZvrOKl5xDSVPfqSEiVEW90hz+MypST
//+qqbdhWRQzHQtWbfaU+aGaGlL2Clx7To40FuQVIiDKeJcOh2CkFGYjU8hIVBqigxdtHO7SwFsP
5OmnuTki0KpqV1ZG66NHNX2pgZCwikS6e7suvvCLnrXlC5ru67I9zabzKa6LFVmYna6nj4iEbWHL
ulhwQ7BFeKlanI3wPc/zkz9QXSA9i25IuY3c9nuTNPeGE4NlGyWUbJ1H9kJTFLBwwWHWFyvEEfa0
hesDmpjhyRwPfCLnlNT6fJ85jwUoMYW+4sI9Tim8Zsa3aNTpO3+fkGKsTGBQdOPjDNJxyFf73Gnn
0WbO6ednOzgRjIUN1ZzhUIjAU9S/IDpKVO6/RA7CZfiPwwEu/YXFGsHxsVRpgxmC+rsTesSIG1RR
IB8yHvPp3KUwtFHl6LUWilJcyTM/rEP1s4mshOxHrku20ppOw31VwfpgFa9KAKSo5DJjN3CC4io9
tUC/ZyWUA1Vn1VtdtO9N3z4k+D2V2n/Xp/w1R2rA6l5a2qptN1hrNAVwIObe3Nc+FPXVBm7dc+Nd
uol6l0W2c/Suv99cuobd+Y/NpekAEww8cguqx1/3fDz1tYY2bnIsYCQE4wqQi05NwKI5/D1RDHeq
oe0atXhvBpQ64vq7Xqo/Ep3k+hg/thMpgAxYbwt80W9ZPT/2NYnTFoMefYosGHNou+y1Mwumguv1
EuRohsPondnLIbQXc4yMgDoup6JkM0f7KXhz427BbmPqPeds6hSV7O4lKsK1zFOVnEy4qvg976gA
wGYj0JlYTMhzHOBjgFvmhcWIKaxUA7w1dBjTLjnS3kmrwqKzr1M1LWlxgOj+QIfuXl7M8tosLbRE
QGd1NEl5XQh4z97l5oEDxEiyyaQT3wIECJaXmxj3uVgperOmB+Vt5sFYOzVTblZhDrKTvO3okv9W
SIi5a906Z1Rwh/Rs1wi7ahA15lD6vYmFy8wDfQ7k1QWRDaRdnaABgk680skw6aSHnQ1bqIhg4vGu
bL8oP+vg1tJkXPKhTEEXHwjbt/yP72sYxrpZWTjWcXQKeGk2TD6vUtXpCuvyQpextvnpL4sthxpi
l0QHuT3HJw9ULQ+rj2cYHbYNtBqAVJFvLd/kzPFeaqDtc9Fnr5J36BbXWTAf4I6DWQPZcLZsaJcv
9oh4CdQy3BGy/liXf3+Rkwcj1gNnsQb+1NXKQt4jb5X3PIHtVa1gbdvEBQzLXAJPGF++pXHqRBpV
AT5FIvqRpeXlcpu4ZKGYFyOy5WTrlIv10NiHfQe/CW2YyKLSm1FCgnfM8xfoXU42csPQ4srWoQ2R
HFmWgkeOqxfVPM+iPppsFBSe+NKNjv2nq8X+u2MGgze4ITAWuvfBu1Naitnc8vERETXal4NFbh7Z
qgx9iKHD4PTD4Loml7OS0xAwVZNfb1klc+Tm7Nv7P5x7A2jTf5x7/A6ATCaAJRpufj33BfoHtCQo
8VFMM0rmJ9tvt+ngQwd9VtwIJTq8c7oZuLxrDkNsIrRqPM3pS+GYS8s6M/fKaG/dqVqHcA2xKoZy
0Yv3mWIlT8WasVE7CMzl2fhtUTVndD52enmQNU3REJPdI+e/tM9y5BpnN8HaxRkIRsTax2d/OEQc
F0hiAFYa6gEELXRxkBzaKN96JEzXbBBFp85l1cni3zcaVWa547LsrYRhdRTdPuIxu62hAg1JOmy6
DH+H5+T26dFq0GAU8LhoBiM65OiMYMJjGOns/g4qtoM12XKArEBalm+XZwMN6QJinXs1cda9Vm3b
8qy5uxQWxSlGBvnMIYzYhRGEmlREl+LeoF9Am7FDmqXy6W1I7zTuQA6a25RUyak9WEcro8+RTS7z
LY/g1B0Ud4eo5KbSj52ISugHZondK5JLVLLhziccKTFDwaYvYBPyoX4WT6xCUIvDM+c4dAgJeWVK
mQuVevET5ILVYR/rVPpbKNZtZPV7LtbWc+ApYvXtI4Q3W1MzN+yAXIqn9PhgWxLlnMJvmxlXA2YO
rJFcoBQzvgQZbdDaUG07p9xkHgWaeE+edYfSlKDomQ46lnYFbp2cMM+/p+BLHS775htvA2lDFosZ
nlGCk3eUOWhHmAyNZhd5R3boomvfCDLhHybQ5lz4XKAuv+GWEIOGYhu1ayiKWW2fvcDVwjRZsbaP
UsJaCPxZc2wRM2JZhzpz13BGU166sHf4jVW/dfOxYGuwCIW3szSuLy892REdNNUGoPnn1olPOhS2
N8OSZm+ptHzn8WNY1w/8CYDANUikxUCzeeDRBmW9NPUhRxlMfLWof+Nv/nR4P5xdgzZtSusCcdNs
Tdc+wLXgAUoDisodsKQCxnJ3J45Q5xyYqTR6ExNfFh6tpLD55xvorRYuNW8KGOsBuyxXj+wyn5nG
WS3GEpLDk0pj50yz9e9Hqn2MOG4jFQSebboeOj5ihX7yqKe68ujxosvH1RSgE+F+GN86W7lj0V3L
otEjPLjY5RjouIqCE62GpCXRRCKf94eRfPTtP47kw5zRfjyWcQNOu9KddY56mBx8NzxFdOrIf3Ol
vLc86KDYCmxydowJBEtDbiWCdWNouCEJb4I52f9+YPpHB+w2MEuD7J15MjHJv06RZ8wJlHBN9xRz
C3NELDIfpoGUmQ1lFGdbLKk1LKFa4Zu5LFdzosIq2K/lIsZ1KTLsELGJzGFYsOtUd/n7IWofA5Db
EG3wrTQy6FTFPsRFyWSNsL5l3ZP47rWr4+XBL44pURlOEZ3tEnZO/BF/dnd/+Oi/mR1dsyFmdFVD
tTXnw7LpaYDCTe62T71a7+TR2NHYQPng1rNOfQ3Xg5EvoSWE++kP5+xXpK2l8tg6J001PM9xdZC9
v65MTykXGIbePgW09GACI2qcmNhJnVcaMYCttGI0fv/AH6/lj5/54Xkz1BQiszHbJwifObJwiaDK
MnjOzvMvyCn+YfPJu/0cWf71aQ5wYk+3PNuS2f/peGrQyOhpyKcRk+/tpMSl5XKLhiddh3bu7DKr
v3+8G/L3d5/4YSuVbqI4kK20T6UfP2LjqHhytWJcQ25Htjrc/yuQaogHxa8sKJ2a9G3Xf9hVf7uw
rqtrngvilbj618euO99CX9don6q5XNEAv7Rw/w2cavGtzXNR5ffcv3+wQNbfnCI+UbMtIMKaod2g
wz9NtpvTfkunQ0sTnXaAuvHZo6LjO6TzN3hApbIfJuOOrAM9Iysrgybk3udM8VvOvYQ+RCJdrS36
Hpoc7Upo4lragsLewqJ+SfQvDwNZ7hLq3HsYxbYBIth2eZi0q04aucWZC6Ni6SnOWrdhhYBaFycJ
+qy16xfbooHMwjyL/8zHgUVcE6xwPxaEI3/YAn9zJ+i6qnmgo01dkl6/zj7gEieZGraASlCR0i1C
CXWJctwt7PGaQxPA2Io2ZnmQKEriIomPNN/a/n4gf7cLfh7Hh2xYbupermnsgnQiCCB4u93i5kUu
R0xMNrty6H//mR+yvH/ZlJ8+1Phg7RsQ68BPsSlm++JYhxKaSGs8ZPQy4zQXjbVxjBx6ZZIB3OKs
PdY1RqoBMNvvB3Kb5Y8HUVdd17DQEDE9WwKWn3Zj7PlV6KawqdfI7MpVkynXwrwq4ZM4uzx/P8CD
6cd7rb0mzYsV3Sn2JVDmFSaPW4cFIrYGx52JDiD+PhQPZGTE65WTTFhOguf3Qzb/zjb+POQPC9b7
tgcHBgeo1a8jo6uBitcz1KrjkZ061j16SmhT4gvVGi21ROyuo67khEBBdkvptO0Df0kWAH4ouHyb
3dDT2M2Y5accMd+/qISfLlkKyeww/4hML6H5XwXgmTrYSUBx7dv5iFokYKFjQwfGXLz1VgUs/Dip
8WEyL3K6ioHIvdD+YK4/9FX89+75v4vmfNg9mgon99Sq3A6cbU+jU091oaVCAqtv7yRyZYRx30HY
A9Aw36jUpn6/BtrfroFOAluzDMPSPo7ARb5LT1W2TWrS7Ueuh52CM8deEN9AvHh2BiMJ2LFA2CBM
mWQbT828MkeKR/qfBkTwzE79sJPxhTEpBlxBOg0Mv+5kADUV640GiW4W95qXvhsGFwiDmhQCGxzw
1gq/Rq3xaOLeFSMJjdoanmktA8Bbd/dDNyLTU1AMRVh3CTBwXDiZdjC8PoVG46hVsKISJ1gHSWMo
qg9VTXzCC/GIa/kyzNaWewsRK/AE5hky5j0/7Yhi+eJaA/rIfEtuhAGJf8l3MRyP/KlXR6/8EDWo
mm7v4SlDs0gpP+N5YperrpZEiYuYj7weHqiciJmzSOESovAqXfS4o3rS/rj9lb3jC8eQvx3InHdB
sf131kU+7Obb+igjFEBTkN/RFgYpFa56S3xto7znxeJr8EX+nDeR5eM7DDW3xgziItj4abyX6Eyi
Rb04yxcxmjK6oN7AE7adwOtAzkiv48SjJ7A6tLjaJkl05IhbbnG7aMAgOpO2tId2R74nmt88G3aC
HDNodtUFDaMqsLfiE9ilsu3GkOCuPxedBREZ/nmbz5vGjffcdjAnLef8ZNPQE6XDawjPO0lAHNWL
/qDVARgDiQbJskiyBcm61exdIX9cpXycxI24/rRldsgyAXvSn5RSfS6AgA5e0ty1hPpqxZTzyzao
dzwjdBUXDw31Nbop74pqwLidvI4dDUR24IEf1vZMF6fza2Va27RDio55cf176MFf/LL5xqrakXIP
N7nMcuhNJpOoyVaBkP07vx2IMiWn1ZJaEFPkZTa8Ro+lmj1bIcmMrnofyWLJTtAJoOfEBsp+y+F7
Op3tOTNNcYb3KyPtM4ISsnySSLD54pGVpzUBuUlJJPodycbiO31k7yUdF1w/jVU9aPS2Qs/snyJL
d0BOu/1n+W5s6Z4m/vihtfXWzh5rS9917TkCJdqSwCsNGNyqdhE1HloazZcB2ooRMZYCEXASG5Ko
6+mAJb4SW8QSMCosBhYhhiXWty8ptOySsGtiMhVE0ZYZI9KMxrlBOO9fourOgzy7K9GLiZrmaKow
wpHv8NOXLKYG6sK+HJMQhDZDN3FdTNhYBmel+PZpymELkbhy1le2OX2JYWfrg/7ASbaccONW07NX
X4SzLU8ea+TXIRsESQK2WIHT1CbHAtxLcG9KxAUJlQhsYvc1Rg4xh0cUppfpHF/bYWtRnUpdezNa
4zoZjeearPZofKkMclPUoFttlzXz1yZuH1KQpQH+lqi5T0H9knS0OZU14sDWXisu9GDTwTOtOgdZ
BUtfaahHJ0DcZ7RRkDkk/Qsbie0+16h3oEpM2799V0feru0sagZo8gHotmERIHORAucaSwio0qV4
U+IJSvoEd4ZenvvO/yw/iUjcx5mzCYiAJWNFZzJQFGw5e5L/joS8LBVHjZdxtFpiTMiDxC0S6+A0
45Ofu+uKeJkE1+yR1H+1Grp6sxOnjitgJE7CtXpw2TW1/egMD4qQw9Cs6JBocBG0jCYQy6jnNMPR
Lb9aNCWi07cos+K+IzHEW8gVG0OciFS97ZffTQcLEa7NRKNT5kW37mugA045HyJ0zMygX3vVXVmR
QGs4g+P3srPW1BNCN9jjMEcD0rqDBoMdabjuqw6XOJmTWJHw330S2y+7KOtouXJLNJvexA9ir0nu
xIQYs02Gc1wxmfGPCOqcWyTOc7ScaDN+ayl0SbZNHAn7qhU0JGCPZFJxJtGA6+C44GkUc1yKfxQl
3ied2h1/K2lxXS93gD7WlgtNIfwYPZMDEm9Zx3SNWQelOZALlHxOb+K4U7zAa2ZoBKP0ANwlXrnl
uzpJLzjtHLI5g3Gqw8GfvL8SkXiRWqleG1jv5QEdBWVDKcmQLXRIeCkMUMqbcj/JNW7q6qF3jnJE
WYSsD/aSXXMcrAiSK7g/hAmkwHhw5cKajEg/BJIpzOM9d9AY20Dhm1UweBi68jFuerj8b9cKZUrT
osXBwOnFMvC6KpLqBF4TnSeLlIKKeGOyO7U6eeijPeQoPDiGhvxhURDG4M0pXO8WVhekPpLx02Vw
fkTG2bO1ZdxBbQNXYUoIJdvHuxbapwyd4Tju7yCnE54XKAKv1aDuRkO/VVXEJiI8CDfBAnjXEqHp
FKJ9iipSZSHpGnMRWGCM4zLe4+FaDr0gqroqTFRWYLJui/QUzs0uTfydfIIUrDgwVVNC3AHGy0KZ
5uAQxJCfYxGl0oANtALOH7TMAOsXiVYJZSzn/iDr2kLmD+AaARBvLREiLOfi0qKzQ4xKmaOHgUWs
Zj5TfykO4gizjCg1r+QNMal2yFSRoNWgua3IA/r8sR1XW52NY/OUgXwuAYcymOLWOD5ALOgGSVsb
KFXYZ0aJnN/KnQ8wMOICeWuO1i0qDEhBm9na1aj8z/DAIHBV1VvFp02LchjvDbU5Gjz41sowAV3n
pvWO5UQtqK9fFNPYDLV/z2DVztoWJi0pfbORG0OyvBK9Qh/8SWpzHKLWu8QY/r6k3QsnHkMkafyI
LCKFw6SFXYxUF4H6AplNmsdE8OnKI8hdhCgX/FfaAT1PAFZXNz5r1LL5Hw/b1QCqgGWmmv4k9XME
Rrig8BYZAe3Wa7jcuJvI38qnKeykAJphudyk1icfB0PYwiIchZX9Tl7IZFmx6Ac70MUjccqW9m3I
HzmBMqo8gQs9z8lUF4BJSVyPr7L07IBZ2dnwQwHn2g68iC3DD2uGzJfe6p8k4o/gnhlb2nO4k8Bp
Bs0dg5NH5OhKNVX8JKlE4/zgix2i8UjJxJ0pX5OHn5I3OThe3S6S3oV2B0ZXG5NOxYlnCNyrOEbi
0PGB9D1tpTIZ0GB1kLMql2nikdWLscklvZsqyILbZUBayIndrW4fJVGZoLyOcZHBdL23VacjDQvg
RrdR7KwHJVh3fDx8eSTxz3LNw9+9n/EPUKBZKh55O057odtroyjvZb0Gh+SGaIka6BGlM+VNCjVa
sTS8GwJBp+4cpNa2nNjCGIBoXuodu90+y1PnZEKbSlvRc7APW2sjNQf50IgH6uNbhZQUh0SqdIhR
ZRmWasDMNyBJczZgQFmf0yllEtnGCQWVYkKnRBOvWqOt8N+BMd8Z1CPYTdQtMlr2YJtAVVHhwAGM
5xwGIdVmKs3cvhBSyJLZZ5ns2Tfho+ZmFYqm4cIbSJxKGnHBWokN5tLp2XdYGYxXQSQhxWANVMNU
ALhxjop/wW31ZxLEowyqQ+1Dkj+YiIpI1I7uKLpoOvoj3OL4sBYZPZlhKbfyjrr5SoEtdwIaPx5M
tLsiLDNOcJhhUci4S5pTTK9ZzUuN6hYjh1hqSX3UNav79q+7SK74GZOouf0T988IAQexzBBuIDFb
WMaFz2H8siM56JIihXJVrqTu0BOccly4kcWYT1W0l63Mh4j5pQoecS/KbpYgctSNrSxGaSOyK76K
d2h0axM5n3vuL1s7Smqolesse5NzURJv++0MaRKGVuNignpLPo9e/FvmS85lyPkksx9Tn5KNPqEx
dxuk4ErEUWXkDc6+i/gklCCSgsKg8AKxz1x09ZSsk6BA8I7LVYp2XCWsgc5EiYuAzRKbITZBDeJ9
iWfKUVOi+LFz5hvyhGcQhMktRWcbVzmc8TDArsy4SDxO3DXelDxGZv3OaaHCJzZXji7R3FKnEIEc
Nc2lMUVwjvLEPaiiUI+2cvXG/3CI2I5eF9CvQRGTLJJsJWIsvQFSiAxmjuPmU+ETo8EbM3Q+1AiD
J2MeoTYsEXU4FAkLSzlcpyP1FqqKA3L7S5KFf60QW0tOn4R/cnLk0XnOVDlLncnmciwH4zEOqcpT
x5Z56sYTinfrYDQ3ZoSZCeeDMeUSU1mOLV/i9jia9R0FRoZFTVyOBmYZR0H8EVknd/5E03VB9h/U
PIedKwCj00zurveKe3aQNLFxVDhnM2FGHaMv4Hhyh2swRll6BoPeXwktuUdsRE4TDnQIRxymgNZt
uTHF5Z16AYFyAGdlISlhj4ORx5RUuvgxgb3Onc/y5xxciSCZcTFVyCdQrD4M0O1YWE2ZAsFuwDVw
qyX1UfbOyt+OKefK7OxPTKHDnYC5lgXGqrK52LczZXTOmlzmiQRJUuEUYAWdCmh63C4N/EpebPPh
jZIoy8KGHRkIWg3/plNt++YkT8JfCFpFyp/8F0vhWVQnRx4vzj4ZuLagjLmapu4gyXb4jddDTSea
6R8bkml97SzcO7nPa6iMzGR4Gk28ZjlADm/ut9QlxDDkZYXoS/5FbtHJhjYfdwSQmhwbCP1kh0nE
l5T+fV3pSHYg24X6sin5bJmxRJ9XSghapFFWGlZ9AEovFUBcXZCFcI97y7BkM2bVBVq0VSSoNKV8
xX4wfLaiBPZejgDjLZgUW10psHMZrnwAShN3Ue8gLFHdg9wlG+ORoyROwSPRu+K7ZnXxUh3e0mCC
efANs0uTzEoca7E1sXLGneQMSKhjkVAfYZViV9BbSnpAX3UtAlQcXg5pC5ZAXtISVc0WtOzssjl/
ASWhtlc3o/UQg9gqm77HPW7hMpDtDCnJvRwMhh5ha+K2uoRB4q7i/yLtPJfbyLYs/USISG/+0ohG
FEVCRZVKfzJYRkiD9Bb59PMtUHcumEIAM3U7uptFI5zMY/bZZu21tsUfDgRk5kgTi5EThfuD91gi
672qX6nE32k0hdDx/HlT2msGK7coM4Dm4z/NxKYxil3TvOjBfPpC+2v41IQiUKJdpwQ6WMQIo5V7
sV39UH2HbaDIbwjjPzVtdIKgWjt8KeqXfsJBnx0SB4xIoxJ4onaX/blHOMJ3kXHxzhh8BtaBoatJ
yTU+o6/j+6FrFYW02V2J3dkP4D85m1pBYQKiJcLXIpbgO6Rib3O/+lNzh0LhN/rT/86n4Tclv72i
/rOjVMyfaVaIRyIXiBNREZMajAxDxkSfyO1OyL6/JnKwVvxId1+X0QHUe5CCwtnNgwl5AJThY+so
joTCjTvICi0AXZDfBgP/T/kM/D99wWwa7nDn++5Lh9AT9cZtfK8Pib5ndkZNHYBqCFexbybnUrz2
oiwBSZAf2B4lInh6QYJbysAeJOZLm1pw68XllwSXBsDSJRppz3lZf6fLep+95vl23FwIO1PDpmM7
yZ8dF64tDHebzg+AZdzV0N0UVHT4kWArPjtRMJze/RLuPGUii51/yy8H2/2AJsKntA3vXHu1Y0a4
+Ag66BOGXfMDQCYqVMR6BIkRrlg+oYCGwx7l6bViGqXYDNQ4geVaPfHQ9GGA4VRh0BQYa74duRSY
vpWTEeA9GP0T9EqXunCFd9QvOBfyTOeInCovJkgKvRKcnr78VLvz/Qgk1TX5zBYXFvPr0rwab2hu
Ap4BjYSN8mwPI0gNTIdPjdziRvieDLGoYSi+WcbqaQOyBm+M+1lXRL6NPpYTpWTngWsrxq1IlQCC
lNa7JZF2AWE6qQah4ACWkj0oywsTD3POe9DJ/b3HrfxmoJvSu0n94spXLhFL7WH7sBnaWmNKQwfK
bgW7EH5a3aZpgh7Eq35pm2joYIHd3ZfSRrrAiR79iiMIu+QljvV4ZSHRor+w2PSr+C40i09ncvjv
Ow24VSGqAvPlUssH5ews2Zlqf+PBBT5G62nzSmPGkzxfzRp0SWg+AizGO+6y7B5rImABXwCqghTe
O4mnn+WXzQ4ejqKo7RqW44GcX2x2J4pMa0jies1m9LgTO2hy5NPI3ioCssUcXp2rJFnOombAFFBo
M8xAcHgIm4zFuGFq0Lsye8iTV2Sh0XMKg/ihDpqPZpk/j5L9yetvcdi/CKGIVgLFi93fc9r26C0j
qiudKDtJvxVb829Bxewqeg7Y2Xgz8O9i0jMuRyvdx1akLp/xavSl25h7lKiVwMNrEkPgQCtzy1Wc
NOhglTULEBVI1xAKcm758jMtTybap7E7tglmun8Y5meBQaMJ0JPE1a1Qtyg0xTdO07xsvPAy3WYE
CwDZ6g/Kye7XksTI2Po3igpQD4Kj5Edb4SKz+oK61L35hXuht/zHKZ3RySbcaveZeqX8UgPQCZn6
tKOREl8mJrsq+Ix806JDRs4Av5u9OsjbkSdLyHwRXPxEp/MqA7cw5+Fy282fdfcRInAoUVB8aEdv
HfnVk0JjpW54YMXFXGLQy35RKT6m9oLIBlQQqGyBBdfPBArT9VwZ0FbHPQI0D/ozWZdYs0lzgnxD
3Q/8SmCstrfXsvtFAcsyJjQZh2tBcKEEuNhyP9AJh1slyJo8hRJWiJGGp13WUCCafoMo6M6EtmaH
TduUxZ0fretO9Btp/gxGjzsjnWvYaUuUtot9Kp0fMYXg/6yHzAXuvV195EdtCS5VseLMvioCat9g
xawYQ8H3GCVBWnHlU4DTvliPDOdxxH4INSlvGxzp7bauv8qgW0l6T2fsdBVtfqhYQXT5XfEFGwTB
wEcm3SjL3wHzyt2fu8ymedRX8crzoo/95O0xRPFItrgrBXuuyJhqc1E3MMIyudSGLarmlsdZpfGD
VWOS9ghcoaj5dIXsfuA/ehTMelj46TpA94PtRtx+WY/lV2PsbC3nEGPeMGrFdhTzwz6v2OWG8MxB
UL/ubAdCFlrHbwPeitXKkaW5HN3NQyYhkXPAHtNRdfugZsj5d5xARpCaYQi6aHH+N8XW2pqbrbO2
SVf3LoCL6gHOlyc3Gl7IWTkZxQ7+j4xtb3dfU9rOs398mi2J9NXSUBokVtg8Sqgo4msdTlt+R2CA
/+p55Telg3fBfKVoeQB8bjSkvfH9UFilZRcxOipKZJdUmPs5lT4gDIDW27Z/6ev2K4yYKubsq3dc
8MJtOn37VFCwFFRCMS5NFJUemUNj2bij2R/KE/Ii0fyaGMGNGf9pggEVildr6opbNsRHcz9MpJot
ChFsRkHNYy5VvZUStQZ1F7SILiqEYmSACS9Sh9xLWH8QSMBs+2vBNZzN6pJcitCNYDzxxwVlnaHK
mp0vbnTr5h+iAnrM+JlbT0lNllAo+X3RsH0tkZVV9ofalFzTqnrr3SBvQFZ+JKOwb22h10DXMK9n
7mJtAiqy9oc0Hn/EVa3avGaQqDH0dveCDLXb5qsCdxKO5FW7aySGLkvKZq3jPG7E4rmlUPe2vQT0
1lGWY1kXHyK7zy58HoY2GT438bP0Akz8n6fvuiX26W3TQYsI6so0AFwt0FbNnGTutnbstdYJrGbO
QzO/sQXVKinFFvGlHbmwwazI1JFDlLzgGffS+fXuZ+P7FnBOjoDvWQsEAU1oXUfHsr1Ge4kyGcli
Aq0Q0rHuTtVHdQGwWVDJ1OKssuDRrEofmFv/N+kT6rYO+odTts++snuUW8C9UTP2XEBBgxnIp/Zj
TbtITU6MygahBNDLa+KN3J2/MNeaeplo2V/mGnJWhNGUX46+E+bIoRxITyrA4LenF2AJtXxbAN8F
R+G5AV11i1NfjtxYmYhIKOr+3eTbe0SxrxNlYYvxN4rjF/CBKpnOVpiMHUwA1hrNxQtdsuaGsiz/
SneeEFjcc9FAeBj8OP2MRzwTLVAQ2uCjLIeOgffuP7SJ6O22NhfV7pWz7GyQ5a3Lb3E7Qr2FzgGb
u8odqn+T/c/+ftk+Ih6DBC7ysnRKs6U0u/ZgU1WjkSJ/xUxjlGKn/ZSTYtTG8owtfTYA0ueXfT1q
eLG5zUvnKWf3rZLuOnlLkXH6MPxYrdzEboC4FBz89OtavzqArmfjgtKE4FI22bOdHkQ7dblyV/GQ
l2s7jO+VxDWR7rCm6ko9bMr+N/mGnggSInmNioYJ1zU5E0ox/KicO5SNEJNUvmXjrK760X2sQ5x7
67vcfW7izHX2vgLC5P1j7DYfHWeAa/osuvhXfxLvFVcakHPIlWIujjb01iOtUNBpI1N9VXWbS585
Tonux7T4QxZerTxqT/Lc/sWjyZ9E/emZXCJz2NxsasYHWOc4jhcuHiG1/bapvaFaT4AdKIY91HPw
AX6xW/nSnGlcPdlSFp0UgXDwrcOFL2bNmiyy2g/i5syBs3+dFiCcoIVAfhsQjO4RXQerO4aDs00H
tAW4Gbe594jgBo0MZfN18kjT0/ACNvw5shv3so2IPtltQFu+5W0j0Eu6a6+Z7OttmD37XUXwbdWX
bbN7AGz0FoPJ/ZiyzYPqALEZXgd5/XVTDn+VkKgD8PDWumROT7OnaTzwHMBACw9ssNY+LblA+d6f
Twd1qjx3reYzyOSblQUFqhlnGET6D0UWQLi4AcuS1LfswGw274eEat+krBW18L/5oZwy7l1cBShC
uPmcNqtvqan2xfBqRE+Zx5Vdb1AfUxMmbSPdPPyDZFh3mdYV6rRO8uytGurVPnyNK9o/6Ob8C7r0
6EpNJZnhfJDJYsQmLQwO9epZeeDaD7foAaGo1m4QI9kixgTCBXV1bIN9G5tQX5DyIITX9YfDnHCq
qKRfDxM9DuE5VLdrLyfRBfgJqJo0B6ffWjYiJ4h2IMhgep/xlWDGMEgubvsBfwjg6QU8aQAvuL4u
alpCES+5yUx3XZDacRv7h+EbMzSlKFyQRQ3z7CK3NmRzBsxjg4CVk0PFoRtKGBoEYKnp4ho527+7
xPiySusfK+qasM0g89Z2KJcPpCMb3PJg+yzfYMDvuthE3QPqj9dVDl8OE5J7OA98QWfyGg3ujym9
OaozKfM3mVx/EFNUpJq4y/kzy61fZ1S5T+87a4GaDQz8VND39HsYIWi3UFN6cJTafNxY4WrYqejC
Zuoa73JbfTKihxgGznb+jo90mVT7MjMLa9PjozbFqXiuJmiPUtAtsI0i3U0ivalCWFMh0c/b1RPJ
itNPurDoPx8UESbohF2WTr8/eFC4f8mQ9QY9435PJi68VQs1mjlJXd+4CEXHXvp3X0dnIN3mwqN/
G9b1LBOgvqPb/f2wNmWbMEUI+zOO1S6J73ntdvdHM/e3JuyPJYzMDc0yZOKRW1OKSSexyv8YrdXV
qgn/P9v9fj4NljjgfxyijPdPUya03UEIvlOuLQmJNMMHVoXUnN1GNzEoWsNDRNO+aie4MagDbqaH
iMs1JF0kavjTK2IunL5fnmYxN3Ez7Fpjhzb9thnhX0NKGwheWK9u0af9yENF/kuH0yn/gEwZunwB
KbbO+MpuPv0kvx587WL3/87LvtX9YHPkUWN6KzQSPtOAhnYL8mQPM87wDoCYjRM4l58wjPyQehLj
OwZsm/iII7+d7Ksaguq4fuafuTsIUqH64D8pzrWWcZlaiCptv3rV9rqNP9kovYvXQJ+pHxWlfxsT
s+HRsO5NkV2HDh0zU/Sh4d9ak4YsAUp5MBvjuE5Ax0gCND6Zc3jc2Mf+8FpWdyYSz6cnxD56rA8m
ZHGdpGbSGmjcvy1NbAS3vG8LI04XvnJ27eIVEO4Ve9nHdyAj3dOEvfJ2d07xmuWvRM+t+cKJRj0D
tkC8Q9rvYGkknWkzdQEmITLnS0BB2yrh/hlus/pOzpFFaHtubffQ9Xc3o9bWo5PUIH9thN5il81l
lrd9SnGiQb0zaSn61M8o4f2zQjbPyOhmqUiLfrXb4bqzJkTjyaqy7CFbTV9ZSqVS90h4GnZD3WX8
lGJkiZKXEt+O2A2Kr9UuuMldSFh2q+7p9GrsG+d+eQU8KQsqFt8z/MVqeFPkrID97T5jOjI07g28
6pS3EAamGW7hRIcQ0oBpfI93d4wYqtTnndkgDn+Xk2BiQcaoujrzVBr11FPJyzo4NERgc1g35o4e
qJhGD7a0+6BpszrK98V4UcP+WHuvhCik4s5Yc/eoXT2YEm3gg8Hhoi/SOdsxOLrBgUFjgjHP17su
+lBF428GCtBuf9P3cXtpxZAfJBv3c1Lbf00sad6+7Jzp93h4rSPvukWcjM3dJVVD6bO/cWgMBZY/
zXRugYbdghnM/3YhuonJA8db426i+GDR2+WTktuaoJfb+UMEszs4Kbo2dxnIxWx3NeXW1XaKPm1J
pI07BELsV1ckDKifcjB0zDkU+qVfgU1njbg7ri2OdeJF5w6zgufDhbKMEPfDh6mFXjWS2Qur701N
UbpQOT1ZyP5kEl6cHtySiCBsfeig7C3E8ZvnGm6/EX6+YEfugx59NVUkuw3kdf3XKiPD2/U3TBSy
ZLfhJrs2ovGTA8dw63mfwxgtmE98RmNuLsO8fY6d5C716nM77r1VCuBBQcvXIwSFKIZbfO8EHyx6
7iLIbDvbeV049r0q4bsYZh0QG5bXfKT0jvGAklXgtrfKCq00qJYNZ+Zzn4z473z++hiLjR/7UUBc
m87rDARW4myudRBVQFHuWElKsj9W135NreE3tZOKuwRD0Qkj0T7A0yxxM+u65vs2oqBAqvf00Xx/
sb49oGmYGAvyOZ4r0Y/Dw7GKTRJPVjmvR24M6sZqyQS38L8NohN6sBgxxcAxm6oZHthMyBUVKM3o
3E10bMlNO3TxzA2HUHKRGMoGEr7I781ra3wVGkb58n/xHgcjLIyrHdVNmqCYsw8GR4EhcZhPD6ED
ttwwhy+x2DAopYV1asbzWqjlt0S1pYGoYZ55GTWVnBpp4Y43sVeY6CnNAnM0YNdVj6GGBaxOON6z
L3Z0ox3M3cIKBz3MbMAqdmtohqBpk9Dua+Z9Pz17iz7fn9v5YJTFdh4MaFx2SLOtbcBdCqAKqqJq
zuTNmE4mkri7pcJ7etyjq+ZAmEUrJlVJf+E4gHzbplYe7qgBIV/Q1J9UOpqb8nJTJb9rt58e7qhZ
oSTwn/GCxVbvt5UHUXiwWw+oN+QtnHJ/uUUDKNyHeZ8LznlRC71y1erxUfpaMBxwRz3FwE0CFZRn
3asprCf1r2zb6ec7vgy+T05MDVbest26cCPD7AysCpSnCf0HoKxei+AyfnUVhvKT0+Md3coHwy1W
vRjBLgYNw3UViheqPY7gVMBgUqM7N9bRfXww1sKWEeijL2kU2DKj/qhqlhIWKct9+pXODbO4iHNE
sAs755V0WdC7IMzeWYf33CCLvjNEfFdzXTPIpkbcu/mnQVnUa2/+xZtQn6ZeRfBneIu9urWGHa1V
TBj8llecPuGwOv+M2Xzv4/089weDWO9vmN0AmZDnMEi77f+kAtmm6TNeVg6q5n97m6UZ83Z5XzlM
2QjCTlUQ4RSJtE6PcnRDo7blesTYLhJe71+nyKYUM8aFSesRG1os91A57Tc0DSynxzq6CQ7GWmwC
qEMzglfGogwiCKa7T1afHuP48vznfYIlQ0RRFjP0rYzRQimG9yWIvCYO/ZQz63PUEkPwwMR5MBLu
Wy0PXI1mYzToMjT7W40kkzmsboUmLRFzxSM9/VZHV+lgrMUNmm9oaKjjdj8WaL59EVZ1oNL+4NHV
evYKPfdui703D+RzVyazWNr2g4y7QKp0dqpMyLuefrmjS3bwcto2BxM5BkhC2nGNnetXt+ob8Cxg
BhCQb+Z/44IejKQnORhpM+VIuJcsmY7UQN8+nm9L48zp9zm2zcl1k3CxbRt5s8Vi+WOL+M00MApZ
Fauj2442l9Cuz1i7Y07o4TCLNaqGdmrCtptRnnAfxDkWVtmZgFbOxNJxOxxisTI2BBu9UTFEBgm9
OveIE6k5wiLUluBGdAP+b1O3WKCoD6ZNNvbzGmCNU6zW8iXo8F6fHuXczGn3H2wDb3TSputZoIFG
XHN8Ub/D6RGObenDiVtYutj3fS/NxnntOj9Qrvw8jX9X2b03FmcW6Ng5PRjnF++s8xtj1WIXLGqY
Qb67E9CevgaVhov4HP3O0dFM3KzAcl34NRdBSTq7URib7m5N8wQ8AojTApUGV9S8nq3QHT1DB0NZ
75co3NTbVeNZUiflpEJ5RbkFRPnpVbL0Kcv9bdsUAX0Oqk955f0oMBxZyKem6L5a1pWHoF4db2hm
N6/o2RbbZklnKb68DCBWT60fAekS9UqUNJ2NNjz2Ifr1W+Mz3sbUWffQgAmZfvoxj21X2yFTDxQh
wLFZHIrC2iTVNtzNa0Qg13gcwSp9PD3CvuT6y0QcDLHYrx1Qwp1ZT+yj6Knh1bj6V7CiYB5/4tPl
djIFIrA4PfSxhT58uUU8A3UZcsntzFl00Rqnp72v3R//6or57yjm0iuAun1Cg5NRSmf7WK/qj9xl
9PWcvTdPLxXZjvcbatfmAUpmBvaL3hJ2jlp7/pf5Mpdeh2tQIdn5WJYmfh3r8ROsIlsIIE8Pcszd
OJyuxdVSwiXfkLab19CoA+P6tu+ptB+q+A9UhoAynR7tmLEE0ADCTOKjQFvfT9rGM3cV1by9c6M5
k1D9JcIwp0c5GikeDrMwKU407tpJa4OP66Ay8HaZJfnDmFzRHzd/Ka9Pj3h0ax+818K6pOmqD6Sh
sY5HaEH/n+7Lo/vtYIjFQvH5VpRFDFFvPqnT0EWe/fRLHB3Bs6DABv1sESW8XxzYDuok3Tk4MyDz
AmriJVxUp4c4Ok8HQ+j3B9dxO3tR0/f0LalHDZc9mCyxPJ4e5OiWPhhkYUQhjB+THBOwx5Nx7pX+
nPoHDL0QQRtIN06Pd/ylgCWR40aO3F5s6iry43o3bQwl8Fh80kFn8wPHX+m/Qyw2dB3sAIqjJPEz
9TGsQC1f4p8RI/4rx8wBx2FZPpFOuHQ0ch8RptJP969D1pjXORvjHNtph0MsXqfdVk7bGYmxhpWy
RUxnwns+vSYLSqC32P1wiMVmjgKvgyuDIcJS/iwASiJdZYuosqDkBE3T3q09u1IL5NZ/BgZNR/Qr
ANfC40RQKEhmdErW5bZ7ms0f6pnd9OXNmIIY+SGw6L7JnfYitgtKhBeQvSh5lm3iu8ja/EErH1Mu
ahChPX82YGZBdhfYf5GrMcWwF902sK2qA/b0rB0LAhzjv8++8A2mTdJFbVcb6zkc7kD3ChrAAdon
pMrdg1BRPqDY04Me3QygN0K4tv0Qber3NiHahdHkNpOx7vL0U9fan4iqT49w7NZxDkZYvFZf7vIm
3TJCWobXBSAYI7jz6ga9xjMZlmOW4HCghYeTNXmWBeZorFfV/Jk20spx12cdnDPztYSqbvsQ+FPK
2xA4KeTsjHMXwaL6/nMPQ8ZnqHjj0KHxfknsZuzouZhZErDwAoDuJvMeWyBC4NUYPfOfPfnnPd3t
7qkcq1uxMFnx7mEXOfx18J3Lnc1alLQlrX5sTe+GVhl4a9UzrGZ+ENAeKCE1lzI/wl2zFuiZfRf4
PgOLeXoDLFBCP1/IgWUQkXqL/11cCT0NYHbrdcwZPZ9hbdwL083I8AAaoJQGkO48saoje74ByhXA
O/mJ5teLqM5md+RiaDuaU5vSvHez82jbtc895wKt85/nDDC8jkv9zFsYxsJsLKukr2aNJLmUBwgB
mKoVD9xXH3OX5pmPAUgG8a7IMjSIU/Thli5RQjPoFk7P2pGNhpQcLUFsBB5l2XEH+gCR23q3W6ux
mqy3OhpPj3DkvLwbYbHPumpTJ6th3q1VVGFTUUv4N2fSskM6B+nscgHXLVyzcUjMyBnHHV4NrSXk
TtidWxqGTr/J/pJfhFXvhllYMbTt7cCJGUbVruZbBixY3saueJlnCkWYc6Cbom7A6uu7PjUvt953
EUWogUeN+SKUSPI7Gy2nNxwnGzDDdRURhADMlG7goI/vrWH6oRz0KunvTr/FsfUAwOnTd0b7mWsv
1sPvs250B15CJ5LMrfhUdDedHuVIbgEEt0JQWkxsKunvrUvT0d3INblDk4tyEh09nEWdNYHm4TY4
PZhlHNvGFIyAH9tcx9aSWtJtvcpOq+1u3dirT17jCiKdjAGCKe7N6DTfBVdkUYiuQIX+JBzZZajG
J9aPmN6yC9ebgKBhOFTxVw98uqLdcZW5N1aRPihg4hO3LaQ83NtbEEdz/QktNdUjsvjZ791Hlt7Z
9rVagzoKog7dHNvwOYbJhvQKdjJv1CRuXRkobOtxRH/T0f1YQbaIFmxygalXuSb96qQz5A1kyrr4
cUIdLM1WJbK31Y067/kkWv0nnzY0nz6J3ZN8D6G69a23MlWU7U04+cCNNd0dsPVrdUqriTctzPsu
/LTdguzM3bXb0/LMx6ntiy+ds/sy97Cppu7j7Hi3u8hQ4M7HiWtIV4FYDnTAtF9lmUQVmRnmnVH/
5icdogIFvevgVBwLUoL63ukcOK2My5oerSnsr2n4eZpTSCYgfGu9BEIbekXR2VH/RxVPP9QvtC/v
0iMtZokW6n2RgKBVe5tCVu23/7gFsKM27NB3R3skRIo9qf4Mw2HfS2XnVAUMoI5v/CYY93RVfqRn
X41lUZncqxHQB8UDDHywmw8dx62IzQtjBaWN+QM8xZ61ZNd8lGyGT2YohMsOc7VnOhhf3tpDxG8H
51Xsrr6qqQ+TyQX40Tb5aHoR3Wl86GOfKW8Qeth8L7fw6wz1TTJByQLPobaM+DogbXBXv9Gl8gHa
kIQ/yNqv7Qre+ey1SqcX6B5v6QO/Br58vYMSRFZ5L/FAc91UxI9qu2NtROBFRRdfB/aAzundywS4
IC3wp4/XsbMsqDI5cCw5ubX3Z3lwvCw0E7K4AH8/c4jDDoVFur6YVrXynR7M2t/TSyt7ONzCyqaG
k4xOxXADVEAcWlVF9hkLuq1K40k99doyq5xTQjd30r647FayP0AD6CadBxr1bPPa4O9kfCYYaXJ6
pFkpHnhHC6sf2vc/6TubiXxLBiqy+UNMZb7XC45uF/4HfqqohS8TF28Y1H9w1sy8eLW2+bc62tMX
jg599o31JciazdW086/m9E/RNIlCSqQ0dYPGNwze9pVKvvhzF0MJ9twC01U+DHnzZE8xATiSf7so
+EIENmzaW4vU3WXWbr/Nq+KbEd9GrfE0Awn02AR7aiFzgsef3gAdXaYG/gHclpg3hfXv86aGHzGA
vmM3Q2TkXwtCUAdgtL09KaGKwRvrpZ6/OKC/qauJJYpQhL66q9GC0c38kudQ4XX+XpRFMY26cLIo
eVRLwiqCq6SubsSoIZLICNUY7J46UWErHCb3ehAyieZ58rsWnBIOrCCE5W++FtMPf/ul+G3UdMNO
2pM3YXpqrDN2FzdIbHZYcrjOREz1JP41gziFjAV5cLrV9x6bylapk17UdfpBC2qh1aTEJmoGSmxu
6NHVn+z5x2Daip/FmEKrr9r2O5GBbLMnpVdEA1qN/iXOtnm5QjgD++5Uuwebi3pK+rVTWP2l3lkt
wwnYYfEAySThxuBHRknxJFItNeRu8WdlX0zQb/pYoaF2hnFPZ9EQ9nfyoiMuE3GLoGcKSSQ/8Lf9
b7wQG+rPVRLAvwrxc478QofNK6qPfJsgrkVz2XeRy2O1BD8ZTJGUMZWsO7xXmjp+xCLA+PKWApXl
UuOjmwKghQYsjp7lpZw+pvt+sXenFLZ+qmGebRD+0qq18LaTNqKd1duZ63FcfdxGLbVsgIXGIPI2
DhPHhjszrrlacZaE9tv2cq91IuUa0cEgo6bLipoQ7C2oPlwq9GjsB/EqiV0CHcMLg7tHd6EIjvYD
4HNxQoOgE90g1oE5YA6p2BN7p4Ib0hgpgqCYazGAwx1Scd1ZXdbcygFNIe/Uas4cUS2GGoQIztXW
zf3LNKrhzTI69vMHUfBwyMgtD/4Tz669Jd4knCZiCmadjc4ijbN1saXvRAsE6x2PJZotvmy31de9
EhZB0gatIte7hiTM4sqDsE2D8zdiifLh6xrS9F69wVU1f0nH6XMzQleyCYYzzt+iU4rgg2XzggAG
dlopqJXIOzxIzg1z47ZuOuImMAFWFcH6Rsfo3H4y4jfmgX1xhKIE6zO8xOA4ecg931yCos32i1md
SUguOkN/faLFRtpGWRUWQ2+uuxQSF4xw3UJGVk66pnkK2CvV3B9zgSrE7N0XKFBO7+V9kLPcy0CN
pDRISPYL0MTJqw3MJIW5XsHME0tkG0sVBmvdATDuBkilQ0zp5NH1kO5eoS7XNV4HT29PqC1U4VWK
9El8RRgbP26Sy6GTki773Smq/d5lL51+8EVHq+bOx4EXeYRNTpJL8/1qesXKb4shaNZyE/eqdAEy
Vtikj4Xb3ybuEw3cbF9k5fbHIXwSjVaZsdcl2qKDRykM0VQaL6QjxhXC1aFWiLfl30z4u1hpqD6Y
ERNMKdR31HRW9eZh5bXXbI0OTkrMrsyQ3dOBQ79VCDqMsJbtsyuaW23uyTiLVpfP8X7J9Ob0icJL
aWOeF05C785NVg9xu4bR8F5Yavy0cvXjZ+DF41PrUrDRcR+J6u1syPlr8nE/9/99gkUcNUZJWPkp
T6CIQq3cMHOJG09TGuCLinKCyRM3lOioHNhaTq/+ArH/tvrEWKRvaT4gLb2YAwsAzmYTpe1afRJ4
D4oz1UcgyyvmRwf2sC1slfO9ogEZJTHxbevXfTMsxLZz/IxlO/NUOq/LlTl8qsW8TBkCKRuXefEo
XjDtKp2JFCq9k1/CkVKlRpy0WGG19luEwt5288g1zS9PP8yvcEcWCbL20LGQ/LR/qUW1cde7zmbT
rGeaMMQdtr8eyEhBiyBSjWs3jNDJttD6ehGJxAxRtChgNra4yIoY3ikQ9PmrttL5FdRULKfq8OkW
maCy3o45Jfhmzb2D03NjlPjzYI5c+MhRPvAhQD89H0eM7fv5WBiMBtnm1uyTBnjYG2zcn9y1gJ+c
mMGEWNL+IYoPLJW4QdSN7sPRcvohfklAa03QeqUvFjCN5y0Mfldlld8mrEkAMa2cOsZWmzCtOhIe
gPnkfBLq6It7PmlOOH2RIUFM9t2919IualdV3agi7vgKzvzbHsY0qJXEFDn48H2iCEIoKI+ZJL6O
y+n31tW6XG34rUD5GoGrzMj7RzD7slh5Zt+sS0jQfppVE9nH06McO36+yUVGghEp5aXCSBKX3rDy
qmad4QTRCptvPycOgeS5MsLeU1i+zuFAizx4W7V2UcZNs+5w0xSrS3QC+8v1NxOhkBmXd897RiQ6
hhi6xT81tS7sK6ff2D7zysvkj1W06TSuSm5BDF8axN/ZUJBg3HkwSlN4uKsNS3QwU0a3KCRW0MNz
KYvQLxybzeWEOADOPCrFctbl42ltuNMb8gvir/V2xaU7k6zxVlcwptRudBVuvxZe8qo4T34rH154
0MVB5YLoOdR8N6ffUIb8xFQvi48F8Yg9hqwpnm8JE1+CJrlOKvZUDTSnB9M2PDXY0ihVQbKtB9Z1
u/JvOziOC9iKTw9xzO4dbJ1lQqFs6k2/aXkf2AWhdSR23xREf52I1lCsP7tVVZw98UpLEeEcscXe
M3klrsR5Qwam+2JDiahtMG3gXYw/Kxxj2cXZd/pVj+9N6iuO75NsXTZ91mG48aumxeBCPQqfNyQ6
IA2vIsLF0wNZx8yLME+u56NoRRvTe/NSRtUuymxGUhaT0yeKAbE4szlF5KXghzeUd6KABj+NyAk7
rwI9Dhs5aZUblTYQCSyx0AqxCGtnaaOJKub00/6KUOISUO3UJUtsIv62eNqqsep5O3TNOi8aFN7D
S7wnOaSwT0qIZkMTBOZE7FCiSzwz+NGpOhh8eRnsDH/XNFhizn1eMHC7p+MSqaqQdpIfG2N4/Jzy
Ose1ZJbk35HHIIty+lGO3YUBeAJuRAg0wDO8X7S2KqM+Rf2Zk/0QpC3EV9WNSgFVbd7TzE2ASTHg
+fSYCyqYvd8oDUU69jxLUOfFoEM45askG+p1j9eurFMA6SjZNDnupINKGMIU08hZVBpGnAoFQimi
BBUrZ4/WJRSCwBLw12bje99Y5xboVxtEDc+kUgzoFh4af1E92IbGYNNLNKxx8mH3dO5t55u/k3Ty
VDyJJ3vO//CC78rnsCQy0mzoM6EygKVfzAZNKJBq0tRows24vFfSpAsby3T6fYU0KdI/AskTgJCU
Zzu2lOUYlDlAUEa6eAHJWaua1PtPHsTIrkyEKi9a71H5DgybmH4SG70QHN8defC3soDU4JlKDhzU
HuRwdPPIJQ7n5hNrM7fQJsJ09kbrItgkDkzBjbqqv1ms2wY1s5ly5fyiFkUuMAiNxBJe7qLfdYI8
yE1S1nXuxz39nohx8DaTVQEBL7Uy4nmPZGowIHRK/jSM9lr34vUSIR9RH6rYeBF47101S3ligDYB
ZyIoArGoyqXPh+62hAJCn6MYUgYHz0petah9hb/sKxzb6VUK5ta2/1us9s7K+SKZEoMXFM9FQJuj
w5sEdJtz4bRe84lIk6RO370MSbgWVslYpfdOD8E6qAU6s3RWFdmo2ExCZlw9RcnqOz3syoZ1r/Ao
XRUV7mX8LBr1lfGmnsGr5I15NVbD5yBIuyuacnI46v8OPNprycSR/qRMZJHQctvtx371LPMY2eYX
VlpLxxflQ1gbDALxTYyUSNcbxNKTf23X0ElCrp5zXkgTYTngdopo7epw65UX1VYglQVP2FyyiO3D
rjKvvG4fQA/2E4ThGGkSWspy6yDSWCm5CDgBsuJhy75Q5ZBlwVkmAaUIBtdqZ5OMR0ki/QT+SSE4
K8aGUyG02myTPcpVzGWKvJSQMn3ncdi4jzKtrBZPkUxrf7hMpt87KAGMVfJhM6SbG5uoh4pNBfep
ZV5ofQfonyoo9bwo/2TmdDEixEF6nAkTlJR8gMjsB8j+KyMC92cgDZCAx0AS7Llu7luykuqdravq
W8gekBrDlMOWAVIH2L6+3dtgwFXwsFiSKPF778JZAWEFz/Yjc4gRceyYVgRBUFOg57p7Crrsd34S
rxDdHvKPYb7/g9YoozOXFrXkXy0ClSUjJH4g7UD28725Dt2m3Hnc5zjX8EJbaKawASzy+axntY0u
1XJVhNM/TZr/wQaRQJu75cWc6nc0LDej/2hlw51I7G17/G3uPKgyo6cKwLHrWze7Ov3yE61LK8Jv
rGhD0jrO/ekC1s3NVWXWV3l8x+qLXUlFCppKn01kImV2uNU3ONwN7LZUQdQSrCtfRPJ2nDzr+7ms
v0oqWVz+4jiX/yMhFgkN7MvVuOf6vkYDRn6CJ05UUrIdRI0kmaFDRrBaKQ71KLLWsOnDQWW/jABH
eNgyvhPZOQ6Fm1vFtcyLnmDIAbciELbZJFBWdldt/M3eVBdlXK27sRefi71hX4gL1IDGBi11+JCN
9us8WOGHfhyvVijtYAc04ESZq5mUnBQDJC1OEheTZwWxvug1daHZXfK92jS/Y28USzdG8S2G+1gF
TL28mN4sOoipQgK5XRnpBXIfzXURORdjGO6ZSWvOnVJbmwTpxYrbL4J9Oyv2amQSrhq3rZSu+ZNx
C5H6AOCMJAf59j17J9mCoIBdksYXCjC3OvEqlklyWFybkPmiWQGd/9hDNr5LMGwxpGP0vNchsu3k
wTePFQtQwnxsdMVzWhV/1CyWlze3pB0/mpv01d1YaA05zm3s95+wKj+Z/aSgI8T6KqI0WEGzGhtQ
Bhiwuho1NieDRYhk/qNEP5vc96TfIbZOewyex9y+x0e5Cbf8s01Zi7L6LzGpo9f0e1cW05ViN/WA
wnc4VP61LjOjDKrr1MRtFEWo2VQmOjlQAUF/nhtbuEFpqtzUc3kxjR0cCG95cX4brVbJldlXH9jJ
So8pcbojdGPn0FKv70RcxC8Vg8s2cIz41+JrmyprjXWc3c2elWjKX4Zt8s1Osr/YE+qKx/TXQXJf
oMQu+2jVN3YMnRPVmHCw1koz1Nv2FqqCDxJ/xmxobuNmr7KdUkq9Skp0zU47XHhWv9oNQnE7IFcb
OnRwWe/tBs56FQxuWK37oqJQAx62f95bLrFCVNyKneHtVzGQdAcqaiLHxBWTqgJvLru9zzJ7L3WG
Eg/bWlND+llizlyTvLWK8yoTMm1cjx7U8vLblM/il2kR3I5hvE5YbuEPJIgKf6/KSBrCpeJObCIJ
TuE0kuxqW3AFQ+JFGaeCHNMebpvoN2PMoN7jSgi666hIxa4ns1GnLnJlUGkO5OshnOfpSMbycPxr
fibeApw0v62fxKQwtf6HeNze624xyRirOCM6YA6zeHZlm4oGmsgQEtQaaF3ob9DpRqHK7qzLOfXu
t5AtbvrkYszvMWCwdcfXXW6vdTNJfBJ3kHi9t9H523zlFdQ7KoUhgRZqRFKkDjsb7R1NxoiXrC50
Mcts4IDzsFLr4x+FjqIklzQAlYes/kjam4gKfXGyS/rLKMXQjj/whq+5amPzCUDt174c7iTdQ+1U
1UA3R1UPd4gDwyUhP8zIOCkIK6FkKEZZySLQm3MNHZJcBieFJdXN/w9pZ7YUt7Z06ydSRKmXbl0U
rY2BBbYXNwp7rU2p77vS059vCPa/TeGAi3PhwDSlZjY5M0eOHHlu9tvJHU6crPiak3IlHbzd1M/O
Tmd034oJwgm5zZA2AJ+LLGyV/pMWrnUwThCEWzu+LOlX33so9t9MtNFENBHGFUat0lXq9Gqnxqjt
ZlJRT262Cx+licgvX3bcyjkbb5R8X7lyamcW09Xm0I73/LFsWmqhZjvv9wutXRAc3ljF92HM1v2M
pP6dDEvTN99kK5QDaUnqyN2AIqi0bAfz7fDQcHzBVWHOFGuUiXcelebJ6Kqj1Nr2V8mpEmeMcehx
KdGm5HkkJYwwrzL06R4ceaaoIW5IQmanSn0SCez2Q3uuWF60yX4sfw2Oc81OK/MLF6AhNSzUkm/E
tWA37ds91QN0bkFPjuZHMmx1Fp1amxxVl+a27fOziV9J4z9vqobs7o/AckSZ5kNrKhEB/2fYCH8a
B119KMrAhC6Dxh8y4ixFP07oP4Jdo2kofatYmWsnlapl/1ufaG+uvBdhRD8y2dqfnXeqQ5YZGVDj
KdbgE/6BWMVSh5aztR4KDBvyy8qOHzib04N77Yx01SIvSSxtBqty7PIAxiKXCZvAUJPNEqar5Cq+
Pa2Y1K1D+cv3jd4f8iO48b/ZPPlSv2UaC7PxNqXpo8lIly4loteE8OCd4p3oUWjOsSZUeTA2AWP5
/v3fFoOREPn9/ke+Gibf2h8q7k+clWMmGUsqRbR0E+QSsXwclQogHdxraR4wQrLEqghb6NjKSFnk
gBnd/7ruzNT7j/gHUPrVIx7r2pVOcRjMA8eC0xc/GAFFBpxumJQXGFKlmXNtnyIFpRyXWn28/wjW
2zza60dQJP7bLKGGFyO7rJNJ9FjSnwQRSnamaK5aznqcqGEKplFLnbQNzBUlOxlNyVWRd2exlZ19
qiMbG8m2kI18/ylXaPw1gMdT4tCQNbBhqa6R+m9PadbTFPRaS3DtuImosTyABkkzl2APgyY5W2pK
3MjHH8ZdZfnntfORvN8zLPXmQejbDb3YCTnOj6ATJ/TbfdlF9V00Q3c2nkg6yQywoTEvRkQYy/Jh
sBgGnlOpr6icvorioI4wEU5l+zeAGoaVrO05HR/O+GgY1qLZHYBe0IqS31zXFx5F7nK+de4rAaso
kAsLqGTtQv7YL9mF6EQi38jPVt8QbbEeRRaur7VSu+eQ/BA8P5fvhKEnESwXgKBS4aDO+rSDF9ji
GR0ckbkBEIb9BUaWK+hCi19/CctuK0Yc7zSUXxd7fwJyiKifcr7eXHxb10H/IMPJWzAaLGG7d04n
5BqEZqgLG5c2Of08u9J/RRlvUa3nv/y5upz3+wt1TZtpe+Mg0S+1IlonnCcMQE4AnfxU80JZDRlY
AmstRhgZfbhAq6t3Bq1CaznVRJCyke8vv6O2JALMWH4BFYUQpElYBUfFP25UlZbVGCy/QL1W/Z1R
mPfACgmS+3hXDCybAHdtxdPMJxUk6m0YMDEQMXRE68wdlFDtI1r7MUIaeL0FC5a/6+mk2Zr9Tg7H
pvuZ+um1fAd+I+TRMEhUpsulSJdjHHyAB66NJl4vakQPXDAuqR6gtiEb8dvuSjpEJXN7qe4200Nq
ns1RtTZUUdSEreYBsQnKpcyH+FLNsgIC7ec3D2qcf7ywT0YKsSyavHv1JLPNi7jZfHKqfxZiowPH
49LW33AIU5DpZkadee0iY02u2ukSST1z0CgrOGMcRbCswsNfMITwUHCsEpL3zqqarzx6Zh0ugz1U
OgJq04jsK8ZIetqhXdafhDtB4I/S8xEP/4NV8NYKrb1DENXADJmb4FiPJPW9pqKusbrTZoU8rJwy
nq0eALsobKUedkbAPqV+Jo6nkxQWK44ae2miV5eOHt7PyRstFz6IXiCx92f1X6IJqE+7NvKOGe1F
dS1VZKjjUDfgEUET5hRTb6+mgFMMVCbsywYgkWsIivkJ/mjQ3yj6sz5zdCmtqqAAcl9MlLMu0wTl
+HEfacWm7vyXfA3POue7wK+uZJH4XWzRbpaVbah3Le69Wkyzzw4Wfljj6qM8sEgkK6bJcaUNLusj
3w4+gozhZmi3vT9soVUZ+MH+XJ8j2bx1TUPx1tKzwEyCTJrKMwxGdhBKZjfS3rVWFSS+FT+6Ofws
jP2jLTkmtRmAWcOYjbRmHWk+snbZdezD5Zpzi5zwi1sqILEamgzk4VUBwTCKv4IYHyoekTtZfo0k
33IpLbXFSm+bfYzHqtKslUpZN+75pIAXmnbhxteNhx7TMw9UFUVgZGpAqtYf4vKKLyYvrhMWwTuT
WGKfaCBEEFOXng3LXt+z4/kTfqluA6L44ubhseN6YcYFRrD4GXxtqJFCuVUjGYPCtOmTbC0okGfZ
JrpkYkOgArqA3CpPWeNPc9aoyab6L6Y5qxBHjgYknVV/x70Vd1DS1jzdIQJBhMsEfZBfsF5D075e
8P2Rz/gp4iU/GqiCF5ga0tahx2V9ts0Q0sHuaJLlyX8OBh8AAzZTlD7CyHb4ZODe6NBR4w3Zcdc+
nKie/oWcWyXmZWw517DcLhZU5WcamavbNWXHOhM1/2s3PoZCMzSk30sn+YdVFtL8Y40Kc4vW8nA1
GENdILGj72laq5sWrkdPxwObNcDjSZ/yMW6NHlZHp2Dy2cYs1XKitvRqwLqY+8twdHfeuLmUtyLD
BrcaFLuG/cS6rjNygSQBOb7ypxq9gMPUPmRNm+x0xJlR8k8ZtubOC+A3ASgYdWOdek35nw0SAUPz
c0if+90v3pXR9HL9C4NATwQrSJ/NA+c+b/biavLGnaSzy+ZT5h3AqJ9XDpByn2HYwm/mofzGRnZg
CIP9M3vvWzNyj1j1V1Zf1owqECqBqTlFh+C11Z+Z5NnrOdRoQrat/fgzIgGbvAU1bL5L+0vxh00w
UU83lTtty348GT3rasRoV+FK1XTr5269XkTXbeOhHp/C/luEA2ZAOYMALxvBG0seTotfouE4NilY
F4ZdpmStxmIzMLkJNmxdRGPl0XdHRo0KW1/RadIOF3NwuJQ/wWRpuTFZFeUZVGy5PmFMJT7mpgQY
V1P155GUohmDzErjBgwku4lT18vpTRffdk587cbuWdN+c+3lkvsPExFCLMlinkr3l9+lQFvA6fNm
VQNJLiQaZytiN/+Xaywh9hytdYJLNQ6Vp8Xf84QIjOtg4uz355taSBS8ZlEGpMyuBCxGTKHxGPf/
YQOqDINIUNsRAAcJnTs7op3eQEIcE+uWj32S/wClSai4iDc/5DvI+L5UV0vAIsnHhzmrty471Ou9
L0v0BQogWQUVHunsjUkqYEbkuOHJC3oT4UaQPYdpim6GcjasW+GJWr70nzGBH5LY+YCk8iazhuAW
C8+llDowvXBz5EbjLJjRFDvFXV6BhZeLe5/v488OGQ63RsF6/jXW3geJ+LfxIPf0aHvFuY14PSL2
r9f7AfWRoeBAumtC634OD6ivzp+z7tx3CQxjpB//mfrvNq5PBpOjcejgAj64t3bTvjg5SLA32Jwe
zOsoME799MlVG9i+//nBrnwDFDIgZDwR8Q5R4vU3x0GzUzSH0rPyO1Scd2tajBMizbFA9pOSCxx/
rCz1sXn/xn+YkFf3PQqW89nyD+HezNFzI1PGSiQbqmwfbeG2NBK6PiQf3PAtPLC+KRTkDesgpGnD
6+noJsdfqpo3PdAReAOre+MrffhQVaq9gr1wYxntOSc+HZQ/o+XyQS5Hlz+yfrzw/25/tAIL34/2
m2yT30W4myqB1h5hU8TB/oO1TrHb+/daLfFv/rVP7FDF+yW/Mw83ghxJ9Ko3IBaQtJFNlYRd03VQ
ZdhWv4MHwUvTO7SVfVj7D4FzcZYPQUWpE/6KHd9xHHhDt57tykXzrd1Q7hhW1i/+ry6vGPOp62/E
6tZvsQhKXqNY5G85yCvag0w59GRdkO9HQxUxNwo7+M7Fn+BDi9PVpEtuIOIqvYOTwp+Qpdhu/MQE
Ig2ck3RutmFHJymLXO9L0hXDh+oOH9gsNP57Lp/hornj55+Men8dzfT89MDjwiflc3QKD2vfbS7g
N+P9M0Nl3nbAELQWiOm+Au/gMN6rsJK/CZtZ5+gaeuBL5YlLMwjM6Jrc4SulXPorTBjrd8qrq5Km
mnKvFL549EVTBok/4lwTwV+3UxqWyn0iLYudtdlXNy6eNy+s1uU5Ld6VMC7NSiUHTYQ5CJ8AD1Vm
UjY/zSjYgtg8+0sKgic72W4yl5zdA1HlmTUpgMnO4mFPo1jj84GIPKyak5rPzXX95DvLD8/vaGh7
w3BehUa89YbkvE3HLfDsWQup16KbwZDmqqR4Pslo1SmXpKsJQg4U1dFwqw9WiDSl/AgLocC5ntLv
qxMSJbSGuHXztZpBOCYUS1F6ClAxpZtS0Ng2VGyNjEb6sw0cDGAxapUp0y0kgf4au4T3ZaRAcHmt
W9PJv9S0X1b9BQeJ2Qz3RHKLUwEpTNc9eQ7C5m8Cw1XpEGfxo4oj+mzCdE5PeW+3cjHZcToJWQQq
q9FaKNJbvqh8hy/yaBlz20jTTx35wKskCbKTcixIpkOVmO1mC7dJnVCFDQyhf6bs0UIvORH2VJwm
H2Tyn5C6wbbI1UARmwuL2U7siaGRZK1iJOO8i3+Cs3UzqRG6LROsE+5t5W04hnFlUtiyB+evPjug
leDEQR9s1Whw9XgJI5R/UafemRhiKiuBKRaUi3Hclg4LxFXXXtgIVyN5VI75JnnImEF4XDt53c9O
UGVEF0oFquBBRYfxBG/LKc/wDoieK0ao3zwYMz6HusOvqRtGR5YrKbpPS/7VGsKTVm3AaJxb+nQ/
hKsP54sCldkm1cJIp1nyuLGrL/5+bY+sdAvOrjyCbnRON7OhohT19FRApwkqVg4k3QGtCUaC/QTy
5GTmidyOvuzvNXtR3J63418+Ivzvn0pvdTZeHxLu0ZntH+owKAw7v6vJ8uj8A8CimxmD55s3mCYF
WLI9VkSLHFyo+OIwPa4prFL0d+FvMg1UoiqVpczU2q60La8muDPZHKrwky2lXfD+o6/Y7esDxoSJ
J6FdF0GyYKXP/mb00wIZBJKo2Z2y6wFVbTw6G0rBPls2pSx4jJcnDoDWyP/OxvRX7R7qnXbnmvR3
sl9qqslLrCFMt/plAmFyisJl1XyHnLqMV92QDYw0z3TjiFdTKAYZc+c6a/Mj9dGTwQT05+z4RYgB
gINf3Vd9dNJ+JbFMyxmX2cVeqlP0UmqAlVJayQIAgYYt6Dwzy/0WO6nunGvWcDNelIdHCaYWKNku
s39Nq1vCfWIc6rBax9lOQ3yJvei68V6rPMD15rm6gmwDa7oeuodNNDzEAQdR0920lZ5kLoetT3GZ
zi0lnZXHkaN7qJsbf4STxA63KPhjd54ZbvkB1dZ+Q/FgqugkBcoc0NXKX5fkb/OWLW6TxfGcy/qt
kS1GQNjDBKlFBRbSPGb7q3ie0pSt4z8qbVrjfodOc8UKudC+lokhiNDm2xSP2suOuZYu2vVyrxFx
n6m71sEUnMuhr1iWsGilxZC9en81ukIoj1ajZ9KRxqIpC7SU440UwWKr3CTO7/AiHhx/or1v+6tE
NouFUSU2PYTifw3a35pGf+PM2Q2kpnPZG1pW13QeUcq6QuKgrsKrmKI0DUTukAQkQhOs5bsVwS4R
DQlWNtoC9qF+W7wZS00cDeWpK35pk6LdmMYFty0dNu7msCm2RpLfpO74F+JUX8SmEkpT2NkvUaur
7GvmZmuDTvEORYt6f2jeMDAJQKQZYm1ciLGwIV/7ocDwlNo5RX6nvq1e+3MJspsqCATLEC92Fjld
y/ioRuYPLqEJlow6mkMAjhd6hCjTia1IsmWf383kTgHKXJBdAdfkj7v5UTlxeGOqe8wKXELSBgDi
GZIkvpKwsOZyytljGxzDgDnruvLakqL+xZpVPRTOX2e2Ag06EqB8cVNLAk8twDRfAnf179QSmu8U
LeLYvfxQhwks85AGXHzOMvMfgzEMl80hWPtwgsuczR2NP18YxS5slpeEP2BHuQFlwYtaW1T8FIgX
Rw8FVijHqR+d8aRaDiBWUBaGzzZtqlOa54J8qlmdNGGIlMHKcTFERqUl+nkT7fXYkweAQ8MwZ91X
8jY2NUyXlRrI2CgbQaBOxIDHusvm6Orgh7i79SlwqGLsMvnb3HTnUdpcOUn1w8yb71xODgfHuZdn
ErJRVrypRlzU/ekc0xiSqyL6tcNBEVDGT4WeydaStxY2IOjupUAUaIFmtb9UHOwW9bdkLKn1ZjOg
KJHlt9KmXfU74TLrDCWEe38F/8lkeTjq2t20wPPdo1BqzqeyGS23vONEZFR4Vp0L1IAKlkwZh6E1
tdFZ0q1NL/d+fwmHQTi7SBMVE2FZ4Pi1EcOorU/pug2f079Njc0JmeMIMNMvyxNcyCGj87iih/pL
cijOaAzubFXkoWjGL4Cy3n8x03sbpVGv4xIOY4ddEi9HFW5YJhvNWqdCf9GVwAYum6Zd8CRgoKgd
HqIRK6wRPjG4O6Ec+FoCF4Fysrg6TWE72SB2Fu0uF9ZFauCgCSSiC3iuSFNNrfmIYZY/GDmxJ9fp
5YiEjiLv4flbJs58kL8hWHL98X7+inV76VXdGB0Jd8IRnGVRzSx8TwUQDJy4PEHe3/83SPnvCc4D
6kDXF1zz/30HFnfLRxXuaJGtV9ThyfnNy+v2K648jDAE2cHhkz4a4SWWgfqXumgd8EUfN5b0U1q1
8Yk6aSsNt0cLoWkWOkvtedohuMJYw96wQb0nsTClMcQXYVghjcFjlon6C85LszrNdXfPWleVvMrb
k4q4sCDU4/zCvaDkUeXCTFFGh2ZRdZsAORQjgHwILj80NJavT1z/UVOG8r+3Ne0aX9hz9bh1CJ4l
CqWfJ98dM4JdOgefnPBWPauJV/zIg5dL6kxiBlDsxro8gaeGqkjW38unwMWQm8x487IbPC7/PJiw
GwVUYzf16HA8f+XgtabR3AHV0aBYZrLk7EauehtOiJeEsQjFtAMXnEeRyk0EY+79Jf1WpAqvzbbd
tfsfFbvOkUcLVF/uizIs7w41aQj3p2ZXjd+L+SENfNxzKp6rB6aFxWx6dAXLv4nPpPg1lidCDKUE
OHDqnvQAGRbCgLH5D+/8ge/9Bz8ooLbUx6qo2+MbCv5oWE6/j0oU2+pH0Kciar6o4Oj98TDflq1o
QICiOQctbNhxO8RxLMgbBDRBDdL8GiD/Ki3w8w9JtJ4/WfOTCs3bHLHSMf5WHB6Fc0rcYMnpoaAq
W2Ib9WHHJWP6S6hz8rfZqnRYPKun4Kpm/cTmj8J6aqblK4eU9j5rXNkcsr6rXahJccR1oONfzDiW
I8MqMi1HIGtXlE1OpZln0tmb1ZLl4eBYNy03FsMNj1lZenVixY3ee+rgfriy7qHLh14FybR7pM3n
J9moIu7/iZZcfRPmf6Ux9pKXqWBcG98S98En3beMSKV9s+ddxpgnmGmjvXYzD8qOfabQnyIZ1+QB
UvOS1d/H+Q0J4pPCQsMsgzILTBwKktCBFeJGhH74k/FRsA57kqRI7BD99tm5EdFpaazYS/UqsKGc
pEegr/CPtCukhPbLGJzZo3IVUgqYvpp773z1jMFIzAlNFoJN9IY/L9VKvH5/gfwhTcH6ACFWOwNA
4/Xw+80fdxp3PmT2yBGAaTe96pzewNbkn0+R/XmCXl7Rsa/m8EqUgGOy6kO/hkVMHe1w6TJ6gYUU
+26Cnm+R9uldEulWhr7AYP6l96iIz9MRFZ2gdc/NMoKlVZ0r2WCa94caYj9ywydaNYIKBWrhhO4Y
SXE2qRC5SFlFsFM+AcElF4mOl9Zpc4UvAd4SlW23Dacu9WGi+83f7GD6YBMdGxVazrFFoe7SGZNy
qnCFvn8bI7efFq+2qkmGNvOHXbxQle91lrf2rlpS83Nr9cCDY5bSPX3/a+7TvyGGP86+/dem4s3T
OLuV6sYwU4yS9f9Ru3C5f9QaiDCnCk60FT8osDmqauSpMTA2nB7Kcl3yAEcQrJG0S294Y3un5NAL
nCFfsi8tvKv69P2FdEy2ermdD2tH6DrH/WtHPzSwy1O3UHYcsld+tuWq5aV4HGyFrWJBR8D9FEAg
UAVg5P0HODKob+5/9LrFNC8ZCSWKvUF6Od8F7oA3vX+TY1Xk47sc6yJ4oVG4WTBT8I6vI9ETggtE
ztYcvaL0XrEUWSkBeu/f+s/T+X/j+2Y603oJwj3vl5E4BBBlmPfFhbwOgYjv32ulWvwWz755zeOo
berJ4BYmFaRibZanKtPDORJlKUu807heY7mBl7VpizoZ+2vhbqSIe7oOyyVWUgPgB5txmSGeZtNe
WIEFsAjBC0wKUniV+xzTq8wEKy+n60WATQ4/wVhfz//CAVusmwnWhE8Gc7/EcFD8rSqSRKU1rerU
OkTnSertiLxp//yz7xA2Yo1JgAa2O4ULKtNSNo8NJyxZMOv7o/XHmXGoskQmwvKpNHy98oMeL60x
mRmFBcRTByO+Lm2S4T2QxkeNtI6jkeepoT4GDgHd1JAHen03xLUaL8/d9i6NeqTrVoGocFkLjeSW
601fPOmc2LaKgLUjTndiX5guCTQGHefR5Ky9nAsYiTrnnAjUM/IeFWNByUzDzZlPtl7uPnCVeDIB
qVjXKsUgUoHDsP/IyppHGMrzi7ku2XIbbIgKnNcvli7G3lkijxebIawAXpRu+QV+wokAx2lJv6sI
sB6Gryx+waLvT+Kf7Zea+4b2hpk0j6I8s3ZCRiViyc9UIFLXxhG0Qp32Azp/CnHUwIEQZO0MbtY3
Qqc/eAatlDfb7rdnOLKhpe3NQTYYDAH4pU9yJMG32NPulLUrGExiduDiXonEyE/p4ZW9cTXEH5ma
tY/y8XMA1pA1RO9xA2nt9VRMVWHm9qbr7nRMs4fXrFr7uZi7q5lYFEugiIfTEAeWbIpEHVb2pBaf
Ua0KZaKKeUH29/sjtOpavvNkxzWj+zCqxrJtUIWBoW7HtGw0HjH2qpqiKfuZiN1WhJNKHoXgjdCJ
CZM3CoGU6BzHkyJMRX0vW0Q7ho8rRsd9KyBt1v2tUoZyWYuMuhk6YnORsXjEdK3cB3ioLvyMzXSx
8k7gi8bVZRRfpeV4Ib04qvtPxrS8Wfpb56QvL8Fk5+4ypOpF1HElRrCne+D9Bt+xK/pzDRr2T9kd
eOQcK2ECA4ikztBVeLk3Wgfx4l1DNhM4qsfpht0LVhBTNmUsHAKqfB052eVFvj/mx1D7ujEprV/h
Wg/NUSXVf3N/bLuE1Rjb3V3rE9ZTXe8TYaJ0spLrGbYIwPpAoYIL/wLAHZU5EcoUhptufsLRr/JU
Id9C3kXMZx7stHlQFSz/LSvUHpzPvQv9qC+/WYTOcAn+4sI4/Qcr3q1mjbzbvol2zGWUQxdTt6ou
PGNfrFsVfiDxCDt2NX/ljW+dQ72ivGBwkl1wsChtAdAQcsw1FQ8wB9yAj6vILR6+Ak98sVhEkBPP
xPcyvRugKYLtGiVJ54xvx4KSDoIdGXnhTM8fB63ilcuge+JgOBM1W3JF4KAnRGOXzqb8hJzW6v2A
mFBV2OXFDcdS5Xzkf6FGdWw8iPM8W86eF6qT0hHmuanpYB4H3nBHjsasx09mQ1uyg/OX0GLLy76r
ToAXXpr2b3nu8Ltk3qesuLc3lrg84IM6J5iSJgu3lAQGUCYN/943rhNSftptAQkC4mdYP7HKOpiN
Q2+giBg+EQgszuN6AhafNzRYBGDlSmn3lNntl2RZK26T/hR5YeSIZkROu298HAx2t18We+fHcEA6
r/8PO7PxQG0P7UzaIod/x0OL+ctfp169gyDFD7QHkST5m//2hW9vg65IdwqmoIqWFNKLBqYDbzmQ
1CPm7JPpIuTcEueeC6nScqAAiSdk0WDIPMe4gJZ+h4dKRcjUf2b2ZfUYFjuO0UqjimkJd6JR2RAd
tWzR2ZEl5A/5vBvaulgJpcfqDj5EvfmJNf5tQaJLfE8y4HP3MC3ggETBwprIV6kAVG7PJGkIzBAO
wxWBNxW3sK4NfVG9+Ow236fpXiU8XIYf6tObeTrxJ+ie5S3lTqTdpUjV2debnBwTJg7GF4ZAsboq
UTUtvHVHwwgAWzlcjBuTiFbbyr0L6vS7tHmaPSpXm+a+Lvr/cNBvavsOTEfBguWYp27SrvnsOE3+
NjpjjWHFkZQoagn5rDDrf52qzDGu7RfhSEpXyPnIy3/w+jRrMcVuBi/d/4yhohekUFWVpNQGW00V
QknbY0zQtxGeCJSrok+9cngTm/U5G8nv/SvxdZPZpBG4hsRAMhIhcTbtPrngdpL8o1Z9zWmpcBv3
ExGCLT9iCDBOeQPSQly6SdGlBZDLOCic2hYE3qoqqSpgXQzIKH1Sc98hD+78PjK38VDPn8xxojPJ
nlIjZGh+scUpbnRvlHsjLv4PN/fbCoqBf1Lx0gj4rsyOpswrap7i6wQDoFEAPSALvRmidKtVz4/0
G4mAFp6zjaxWz4JebmUVyiyyh+hRtZZsMyi2SeUI4ApuGn8l0YjB6O4ZI4GduNwSPGCcqqo6D+yH
kUpWg4ye0GiktuL2QbZ5aaOdeBebrFuVh+UOCvVgtQvsZQtyBTaGGAzchKvyGzVXwGwuhX/ShOBJ
dndO7R0uiQoh+T1JByXpX1aglCV0VijpCenciXdz+KTnErKZi9EtbEDoDvmRJGm2glIypIez6pNn
3pCzOBuUlDHn6zpkt3AUQL6GJWBmeICQ+PwsPGcMtE+hBRBPcC1u5qFJOTXLqdVHVywzt/JPg2qn
jAc3V/qXdS3GwGiKyPe5B8aBFP4R/RPh3jfWGPGVUL4csDtUsyNrHNlhUVQOvTNEWJ981l9Ijnr4
aRGClPgZUUvmy9OmkIlikJlBreM1N8VHVHUtstgSUyq53LQ1/FfCTI6zjVVeGG19Fo897IVkx2xp
fzf7L6v1nR6avRJZwVmUp5daa+FnieZOqcdHHpxhgNuPwyB+epBWl1bbPG5if+vt0dYOb1h2isJe
0rCgHifiL676e9Sreo+s8XbWiSZSlcwyfpE6qQE88z+JQLAUjLm97XoYIqA9grI11fKqgAefg8Iu
mu+V3WkqnkYV6XKteDq3+YpgHNlv6VupH2k5ZLvI/ZcCkm1Z5ifKeeUwqCnT5w8YMsZvfevDjeyX
MgMy653X/RsD4LN5uCizy43RrWCUgeeooT7H+Jqb9Bqba5FkdlGkk9KGVrfWPRdhR6u0v6yL7x6S
vyDhn8ah0Y7jmnpyuTdC/eYguaY05toCyJKf84JvcJZyNdIfz/d8zuGllyGBK0/ND73WvxWXBZ2e
T1K3SHB7puWH0uCwfibIZybo0BpNQsENZvDKfPmq7ERF+byGTF+Zey7HoQW3nf+z/qn3hCvcTuFV
wxhnqiKNbKoqzT0Cmww2t94n6NGgXlajTxijTF9TCSNrH1lnuqbev6ulY6wTXWbIuamK4ULlV2PL
IY1sM6OqwUcpATCCS6rfJVsUb0hsMh3/5BDkTChu4vNzj4cKxl4PIF7OmdaNCu6E9pmje42ILKOl
dcu1VILFxamupJhrwcSPKokAzSeXSuUewSAi2hRIn+Zuo1UgPGQtTKIpAHXMwmd5sL3rnKpRDIf6
GZ/kGVw0vTka43zaTVX5DzdUbbMyrSwD7quwgC8c6TpgBZrJidB+RMLkKpi/RGMHV/SraNQolPOn
VOdsw8z8oerOdYYJGtSqPp0w0Qktebhx6zTn0lBG5pgC+ok0KuAy+5t78pSqiga9gXatrh4DNJti
QLrjQcJM5AbbGS1oGknRCZgcIUsQjHWK2l9wO09k7geSKUiSbGpyKphuhkZ2klJjHRBGQbhBcQA7
ll0S5vmjeMd+zmnt8a8pk0eiCw9KYMK6SMPubojHrzyyeMnyZHUo9cgKb3CApiR5ZI3IgPIXo72/
7gnBnbrPP0kYX3rU/By9hR8Tg6B8bEFarvZUvSOeGIC+YDGKm4eFY88OqCbyqsDbzW73b9k8EtDv
6n12K0hU5REF1EVKcvA+vA4nhGKBJm8eDu7PqkDqgCiPC+op8KVlm3yco9Yh2YpfzXO82Hkdmdxf
/ClE+R+z2rvM9p9Bl8v5NA/Skw6oWtoRo5E91uSuDuUPa0Nyy2PhscIjvKewsLebqfhSItOw9zDk
yW6C58i+JMmlSmmjLjK2iw1FK9odDqTuBJXxlfWhMmK+OMSn5ipz9X5g9hYxCYApfKrH4FaYFkUG
rwMzmhoslhvXm7t6Kq8itMh8O71ukYle4IJqrT8b27b7VmUkR96/+3HVHtEGbS425JRWjWo0xl7f
fYi9epN53eauhxeI2kIUgUVIPZtyq/1dFXYn4d76iliujlwR+6gqhTAn+eFyGc4NsiRONWybLXWW
wbDzCIlx4LLCP0VqRYw50z635+lCdSWD21xlfnGyWfDVYhFk0kvBUCIZrLXq7ECgwvff0HqDSB29
ofX6Dc0GPnvcjps7OTKi8oKiW1Z+rf4Vq+wChlOUvohTLyX+ZpsBNyj3S6Mn1U0SKoneg6mRm4qZ
fv8BV5LbKzTk6AGPILOhHWe0xnjAlVJsPNVIKmZp/aVp7/fptR2u8h4ceRgHrwYVeWZZADP8fz7H
EQK6GV2rz7yZXmToJAv+xITJxuPvrO04lucwQ/cnBCHbqbAhjAZ0Zz5oxfgGi9WImBYel+X76o74
esqQZjlMvUPXpSS3nrgfhJ5ztjIu+Q4/74PX1vy/Gf7fbnYEk3VzPk6Rd9jcFWl7FmbhSo8QVY0b
m8DkWhOKDQQGqz75Q2Xtt6Dl+rohmLMFOcV50+u0TZt9O2xoNjZCHSkRoiFB136L3PST1ebn2kiO
d8b0a4mqOiz/aJOssOzbQfjvI1C4/XrE8wwptG6wGIQWnbI9Piq7YzN3XyA9yWUgQTLSI0S1dRKg
enEYVGcMu0OPxdPhuyYEQrCz+Gb1cW0wRZB8rwOz9r2dD1sCuy4zijHByuCWqLbngwk9qiR4Nmno
PXuWSSMgqllev0s1TU0f7AP6zqEnf7DQrTVppgTjZN9CATkX6blzCVGMByvrvoo/RwGkAzquZ8G2
6QsP9//5VEcjnKRmfHCDaHPnt+031XYrhlCdubxUc+9sk8iVMtB5QlEJ+GVRERJTUI43NkPXZehU
rjrX5Fvef7I/BjlQh/5vvI7sT4829H4MXc19iASWaDk3kjtX1i+XHFKhukP2nyQE2yG8ddPoh0hR
hAoKKnlQ4v5kDFE5QXbDwztcW/fYwUcEzT/tVIhOPvkzeuSFxwaqsA4ZWSrzTvKkZTzhqVLNPw73
HwzIUX3R8wL67T7u6wXEiuro8sJ94PjJ+5w8SolRAbfxifC4OSAIH7Qd4y+KlsJYak5CdoTEqOZU
LQk4ZTwyWO8/2nFB0MujAQvaaKrbpn+UHz3E+5z2gYV5N9OZZG1qRGoFBY59wdJ9ZjJIroaHI6oG
1Hj/9n/cWe7/7n7kquT2nt6CJSVwLRVxvlf9kC3AeWvy9t/nHf3+/f68NP93w+MGWeQuG4tu1dww
mP8ScC2ceIbNogYUfXrAcYciPjw5NiqGB6g+7W4hbMFZZm7kv5oc48xEMo07VWikIWxxuFrD5iMm
0HHd+/HMBEdWJ4wSf7SWxLyb6GRi4ulIg1DwHb6rVkkCaRYXuyl/4g4DdIgX/bEusWbg2I7DA3FJ
YQJawJx9vXTb2SoOkTmZdxC/kfug7ybFu9D31dglMXKYsvVW7KD35+ltOpMT7LfbukfJhZLWlfvA
almWQ7qL89slj6/M7mzj/uPT8CchpUBhFfyXHx6B8lIPZ51hfAmbBB8zP9nAVxmjYEeQdTpmEUgv
GU9aQikKQq5zaWxiNMChXOQ7lplav+jICUmdJW3z6xBbjxD5HrzM/Wi7/ckSUPpLaYLv0v81OFrw
XZdXFc1HzTVdr/2v9VYNmxPhIeKXKY1Y4wtX4/gBU0BG5vVMop8I08t3yKO61nHXitm06mLTjf6d
50ESpOxEKSlMz/szJ0/q6C4iDKH771qBGB9H68VEHMtqI/+uPzR0yFrBPXr8WFP77f0bveVcUAP8
+52OThk7s4MoKPbB3ThQa4u4PCetRk8cEjycZLNcjHtS7fmX92/8h3F8dd+jHVENqRu0zO+diooF
YTXctKw+0gj680Byhm5wnhzrWHynH6sFTf0YmHmDXmVbPm3G9rwb2xtZofffCJ36P8waltZ1HMvz
gCePxtLazGTpjD64M8Pmn6bafM4oEM5x05r0oQgyuH8ARgLjlDQRsublLkkGotv+YsXpmmREM82k
dZ/0b6jfhhG6Zlx7j1zaeC913szZPAE8FkAhwb7uT5os2eZJOOiwowuWKsbtYkFRkxbZ4NbcwSb0
FurCt8osZ7ZFySLCFPCsdHPdWZlYXApwk6DbPFFhAjU6uAKJ3ooYCDiM76tiM+6hIrdkY6fbJaCJ
ytj+XIP5NdsHmgMoAV3js4BogTGq4pFAARtE722YxT+SrBr85LQcDz+lSOGF/b3K+5yKhJLXiQ+b
kxs23AYVloN3KhyhaQbVHwU5yEBanySddzUVRYDaTH/l9TdygCScxJ/USO+OUUYNH2I8LOGuaIQ2
rBx+07sGpdfr0sD0xO6jW8krGstwg1t5aLNbFf5Jex9jhgC5cDLVlTXYP7nKDEHMOVWmdLQFPHeQ
C103SVoSD0Q3e8e/5gHC/S+8rrgd/uHLM0Qpn1ueV7V3Lr3iYj+syim6pGE8DRYdGN30tgQE5NXV
uSKE0LYqcAINOdQp+eH+Gt3ac0ocpwJM6P1lu9qSI1sTOBuTnI9F31nzmI/QQJA7zJlp3JFU3PT/
LtNfZZ2fuIVgnInTIUVDl8YDlwcgpiD5z2Z/uJoAh/C1pFnJIAWmdS0pA2GQIbRlYbsCiwWSjCMC
d1NS22fVvKcWGrmitXFKgDOv8kZ52YsTfDPvDda4mvS6dncRzMHIZj3NC7oeVFOO4sq8R48z7p/W
BifWeF/uIyRLHIDL8hfjJvlQvox1cJttFnpEhsYF49WnFCfxKH3CxJMBs42ePnbBmbRFegBlfWxK
l68x3SVHI7nU8C97CsaHhFgbBJml4AbTV0208tMBYs8JxMjJy3/G1v6uXjZPc29+pQfTmd9Xt9Lk
U0YP56L0KWjjkTyQlEP9wzR/lE0GLxUGx/sT+AfnU8MWWigSuAjDv+nN4Rh2AUEZ5+JAVZmCPqVw
cSpGh0IK+hJ43qclsVVbAWdvyT4SG/8DVPb6AY4c885KAiefTQIAa2WaHQ7ztmxq+Lm/xmVB4sUR
TcoiR7EApn7w9m8Pktc31wnwG4Ei5xQZnMPGvMMl3U7W34TEaOM2gJp79j0a4D4VhPZzECD51LGc
zuIeUnOx+ehRZN9f7yQeBY/Jc31iITDD148SBFVubPLg2cs7xONa9Sn0CCAdxxet0xcCmTBtpQQ/
dvmOu2rh775+hqMzaMyWHt6aZ94VlLlhskQTF8FQERJQmZJV4hSpD6lykEB8jNFL/ZRKThk0CYX1
5MN6VwkKdksH+RqhH14E6GkicscFVK7fbBASamhq+ZLRJOq0aTDpkt+wivDKt5szFD//H2Pn2Ry3
labtvzLl75hFDlvrqdqO7MxMil9QlEQBB/Egh1//XqetmdeWXdaWq9pskmoCOOkJd1BNTyXQg5iU
0vL5aQr/ozjGn275h1BiLJEHQ4aRbKRAFMfacsojyaZ63APNTXXjMx2V9GoaUeCbCvyc+6i0QBlv
qlx19t84ZVawg01wtGqMfjJH/1w4Y1CCAMUaXm1kI/44MdI5NJwiFOZ95HcfBe0upoLagjQoXFwa
+YDSU1UtmnaK9lTflfeFarrjbnBSY4Qy0t9f0l+UX/94ST/kRdIY9VpkXJKghJGm5kX67N5hfaNY
HEocXM0fhVgU6Cqwc9it2H+X/+FdT8U1iRyUj210D/I3vhWD3vj7a/yLAtwfr/GH9TT7XpGgIWTe
p1p8P9j1ZvCycwB4S50eUartvIi9XbrAZoBW0Ow1vrHB/eQi1B/506L+3dj9sKC0WgxsH5F5r4Q1
3STcDV5yDeJYPggpUBhXyDAVeihHLiB7f//3f5Rfvs5uHFEJKJXTCBPoj3NnNIaWfnNp3ivVQ7V8
YeEcVMEPqNZymFKfsxFCjf9NldRU5M7Zw3AoJEja1LdKvOB7WVB54Siq4N9foPXnQr6LFsl/LvBH
sk3Tl4A+tNy8B1IH2woxDfraOU4/Cm2jGCwsSy5I8bJoFBrd7cwuAD0hYwMkw1CugyoKoE5Qup8r
yf3ADVVHyDxvhb+nTAB2NkVFt5QcvHw+g/33t3AtXP84xlS0dXC/WCjq18D+d2dI0ka05SgD36tm
tUImKVyBYpMqB2yFR1NSA2zi6kEq1aGoU1hNhL153CAA7MG/YReNWjSiistQXWCWl0ioExsxLxRY
w5qHR4WrAJ6kl91O9SrVqKnClGrGqLBchSc8JiIG/g1xqk3UrlOrQPqBG0Y9GPxAK392dl/9Uv7u
1n84u80gN2tIFua9WlMcEGoAXfQqfZDcKJSogRPvpW988+AYkR/0xa0zIp3VOWvViwHBpqxDFN9I
YRZGVPrn4a1Ihura9DcGemYax8HobxSPhY9TB4eqv0zddFTCnaojHWr4WfD3FTC5dOX7KDZAwhHX
HNZKE6rkMEcRv0UpbZrdbTMmG0kDaHDyFS0hFj4f+x13qJAdNLLVga+Yls78poTeRuDrqnTKgChi
pMI9qku4Ns1A1fAh5Ah93n+oDikf1vEQ5mSnfh3EhJq5v6kQMxcJDlWzQ6lcVBU8qDEHJtsmb30i
1h0wfYXtAFIixtt5ug0gAi4GffxmCz9Gjt44dqnc/mTy/tUG5StnByDFipD9Q+2RAmcy5iWNXFJ5
0EWLf+NB1JxVcIO0MS9KhwAI0ZUwgrcstzhRRS66+TI1+zbfFkLgCVphcvENpI/K+ZhzTMVR7MLO
WCierHK4AlSKJAzFXY92Xfim2MTEWAkMM61exPVi+koIoGRTJtQl7fBnXVF0Kv9iM/7dvf6oRV+K
CenVtEJeDPCLKtyxVnxMObLaEVcLSTXB0oAseci+Kiz+SL++6a/AJGVCjy31cpoheg+D+qf2OD3F
k7Ws5LKT2j3BinKnoe0AhAXsEw4lCkrAwnc0aKfOh5o0LAo1hxSGGYfppZJlV3CVMEjfEtqrfKqC
SLbmVdllnmoFYCSMYqdTUdZ3t081AEAhygvwCyXIcyU+KyC0CkeAtyhkBsmXctrLbOTaWpxvtOqd
LUCJ4yhRNTXr9WM/Nc9uKL/yNxQSVdGdHVFsFbdMNfoVCyTVra1ygJwHuF1zrXjC3wHlPig/lMwA
fcIvj+j1EiaS6D3MmslQAzNUeTXF6gCok+rxKddUJVWjnJp9WwE/nCi4+cls/qvTxMdiEIkB33WN
q3Xz77biJm01T5+ZzdHsL9LIuIQTpH757gISvWaEV6gWAjcKdKfqI/hubBSbjftSuhY8fzbZeArO
SnCW0bsGLeZxiuQ7wqCb3ADBR2IX4DV73Xrh3qXThTFWcapqKPIJLaWRysE2PJEvRTw/yDZdxf74
5e/v9Xoy/rD3uhSldGLCAArZj/eqx2UZ9nkV3MsYrAuSFMTG8/DEBTRp/gakRhjlRm1lKrt2BBja
V8ikCgcP6nUq3mkNKu4giD+Ap8wNz7iWta4VI1jAgicXdcoBiXBXdc+09qmssdo9NqrDP78X1bWR
TOxAzGDH0xWrCwDHwe4V0Dj/UAXsYxsCS/robdBFIFSoyCpBNxa6gh2AABSRCXGPQjDpvkJM8seY
GlQrK+hKVDiURikDGBvOluwJXNDPPDn/olPv8hzph0HHUzWMH84wt7fTwpp5jiKdoEPlJyd+tOpk
54pyzXUqlATe1awRzrfZRUIKop4iufy0Xwvl988b1B8u5YdoLZk6UQKJCe6VkL46K1ikSnaMAhE6
KZVRA/Nju7rK6DPOqlWEa1wSftZnl7IUhKI5K2DCQ2SwIqHmImL4SgzDmLK9D5HBctUWo3QvOpwK
VIWW3q46JNX8d42VF9oqXO+lrr6jcIkBdA3bVv8D+odoCeUyOErxqYV1nnrjYz4495Wl7RS6Ivh2
BfxdUduql3Nl27IXMT8Id1l/OR1SOdz2LQx1YGT4vlZCQdFNJcTCd9SBQxdFyfbEpruBnahO5J6u
tTqWfAfN/vhsQIHFNV0VVDL4+Oyo5ENjzDESbQIXgRDamsCtVDFfRVyxAeoZiHRYPBVuTcUJxa90
fFXnG/9A8BtqQx6NcB2VTrxQRuoxKjQ8cseo35XcCzu6Qd2X7yigCR+vNv6o6x7Rmc0U3k55EJWa
rwSFM2K30oCUC4DPsuVdrBk3QCKuLPaQSpzfj4/IO+sJtVzQzPsRXLzK5QcrvPpF6zADSHVxQ1MI
ah5JoIIbTH/QVQbWpI5PkhR8uNn0KVQowHr/DsCTa+xYYspmB7TROpztnTWaSwHqrs+fQ8M72vZ8
GDSfLpk8KSVpJXXIMdCjWKozECblwkZXGh/RfW/VBwVKSe1BeXLBEL79/qVPp0Sh4pj7gz8ruIgZ
5T2GZ75SGODRBJlmrXRLnDLXQ4Hg3ZNIOaApMvWgEBkxpkIT5S9w38eFgrKz1hVATe0gv+HX/o2R
TsK7Tqse65FdgLgJcxLKQyKy9o66pxQBBrY7M24+d4H1LauGK3zyu3baYAexGlxFa+w5zDgSs+Zb
BYNs2VTxQfU3+btGmXxSoXTtvKkz82pZVhpXoYGfBFnWnzN433QDl+hKbTB/6iOIoW3rUhrJQ68H
qszr5cYxQKahbq1vCgwbz4VKgr2ETZsgQc3NYrC3ajW1rjywtoq8GhUqQyQcrFa7liU6sJiHKBAG
gHVVZeSW2tq5Z0yrhmkyhUGynEqAyHyKUl4PIGH5Y3ijsHmar/+sgWH/xU0CONBpqiHvo+QT/phq
hpOZ6KaZVw+KGSdMchwxMSopETQA4C2Ias3LHUYTyzr2EIWZVVVbe+7PeuyiqSFVBiMNVqQ6DIa4
elWcMT3Gohn5nlWddSlyLdR21bIuNXPvGX20lIKisAI6JhLq+UT0Rvpj+GFMgYneABuLOdlHJTyr
OA08fGUXgrvKzkphFCC9kCxcJBY7XPgWUrIUlTba9aj+ry/jf0cf5e1vh3Lzr//h/ZcSEA9Ps/3h
7b+2H+X5Pf9o/kf9q//81r/++JZ/9P1DV+/t+x/erItWtNNd91FP9x9Nl7XXP8efV7/5f/3hPz6u
nwJ3/+PXX76Q+LTq0wAVF798/9Hu66+/MHD/9ftP//4jdfm//vK/WfRRi/cffv/jvWl//cUw/gmu
GoNnW+d/fuDzScOH+onm/9P1wP7qOmGZUuxRvMairNv4118s75/0tjl6dXShHAXL/+UfTdmpHxn+
PwM0a01eVAvOo//+7wv7w1P//6Pwj6LLb0tRtM2vv7hMxD8csKDOFOyfRagrE2qkSH6oW1WS/2YZ
7ynJfLWc+Qb0KiLQg73Q8q5ZjFmVndXxXpndeDQKlHKLoW43YUIk1bmUAsHb5Mt5SqbVPBnLwc7C
Y5Q+uGZenttoLM8RjiVd7GSHxpvDld5lOn5M5dkYs3DnJ1Nx1rwKLZsujpdN2Iqz35jL1As70JM5
PkhjtU58Jznw/L7GU8V6tavgpIdRDT2kfEs62Z6wz5xNfV7nQ5otRadnZ8MMs7NmoT/p2XWxNdI4
Pc+52GZO9jls9XwDoWI45EG+yfRMnqPJ2mVRYOyjpEpPXfCSJfXeC+dmnzjTvEmbdFpMhVOd41po
G6M3obF3eXTWB3cni2GHwjCqGK0cznFuG8tSuoAByno8Vd1TNCbZrh+Ns9naq27uaZrmlbme43k8
X1/8LhjPrgsl0bV8DmXTPOV+r+1s6AbmCqW2ekmRplnnbv8tjrwI2X4ea155JbaN6gGbVbOZRU+4
YJaA3WceEor0hr64Poq4qF1+3BI06ASesSy1dRpo6bn2nsKoFycrs8X5+ujDrpFrcKQNAQOkzcyq
CV3b3j2ZMvv+cn0r24AISaSEMKkH4wxfhkI7VcjNzcQWU7KSTtasrt9M1U/scFjYFdj9tpzz8zhN
cpvmfUkDqLH3vZHuBDypk6VZ3un6laG+klG3gtw8rwMdQlIdT9ppKnyNI56vri96WMxEQMPKllA8
UVhx0ECUMjwFXfY10dwIOd2u3lXr1IjurjfopTx5Jh0NXiMIT4l6uX41MjcIeSNgu1zvrCYOcIx0
G9YmZiKaBtskdqEf/fY+4v5QanSypZUV710dZK9aXVjLXozj3aR19iZwwHVMUBlWpIbGvu1EuC0t
q734Ruus9Cw2aMmV9dKVwkBqqxXvSd1c+twnNxnrVWDl0BaKND7EUafjhGjQBHRda9EPbfDQtbTp
RoXzdkVU7IUvw60V98NehvZTFU45/QkbBHhqfbjS7T80+yulZWIny0u3BQU5wsXiczxi4FaFYlgH
RBRbtyTYGEanv9dHlM7corJPhTu6FFlC5EvsZNgZXt6fUC7G788NoocxhJJmuuH4qRD3Wt+dY8Om
9IbDX5Kp+4g1NIRzsngjL5KlyOni+WHqrSJBxJR1RnqakhQBsqnrN12PhWHfkTaOVbdqZFTdDZp5
ilzMrqouKL8E8FmD8QHlcyT0u7C9F4WWPFZesyeIc5dpFXoXC0OFrUX9tozS8MYNcvdUDwDwp0QX
uyZwqKhFYbQUSYV2si7X7G80Nsri1i8iPBLG8M50Z/StPF3eTWFJncPW5XJQ3/ONxkd8ziwWqZZ+
k1aZLayx947hDOtHR+n9Zsol6g6yeIgCJ3joO3depPOb7+CMW0TTw2im4WPQiO0Y4dKDx7B2i/Y3
sVdRrKspmM/C7uTKaoYvAo+33RR78VmyiUEwK4snS8uRNW6nEFVEGrixHePJ7dbfzCx+7Ku5eo1E
kK/SKfmcWQwUFvGIAU2UOZzXwjXGbZc7+0y4mIbmwbQ2MvEtTnTSWeaC77VfEAsc931IRhV48a6I
6/hGKyCkadP82nZFtEZBFs2sHUUo+FRdDyVyMqe3aZSrOmmz5z5pHp2cxqRrje6dEbTlLmrj22SO
SjhJxYjycf5cJHBX4ipqj5PbP1jllN9ao3eZHB2KrKO2G6P28d/FCUiTj6hgfQqKvD6EcXvbd/hL
+E5/mjx96eX68Gmu7oohhaIWp+lOjpnzmiSw0T8LTXeemrByjjnSzZ3h4ixqTa96oo+rYL4tpr7e
+X5unOuODXE1zJH1ii2Fvmmn8q0cyYsyFg0iVw/zjIhp02crGcnkUACueNYD3vWMSWB5Yse+Hu/0
GVJOnUXd64DnBjN0cE++KOonY3AYzSbbVdIEHiHKZpdlmssFczmBjZFKBNt6miz/NPZutPVF7q9a
M7nxsqBZy8xGwtAUirIr5cJOcjoVUWSs41j3kSysv+awBpe6ZkJbDPzwLs+Lh+vNdE4Z88yT2yIN
/U3iteOrnU7PFpYzd0JLSMianrNMQ1VslAb1cIitQ9XH215axmuf6vdBhqm2o/nHElTuxY1kvEhN
liECb/JInHfi9MtXQ+92S6uvMTdGyepFWTlJkRss4ozjdmr6Y+LbpNSmHz0BmMLvqcUDpqihDLve
9ELMX/p9ua36wNgAJAx3RULXCRvtZhN5YthGdTljlFc6p5ns4WI28b1es1+6+nD204rKKM66uzTm
6rTR/3CknMhfqfWViZZu7aJuFrGrlY+tNt/0aGW+1jQgTMfSSAiMeZ05aftqBxzGIaYD50L3+u3g
y34lzGlbBbr2GuRzgDVkOeAQ8oScOqNWDl/8CimNqpX4YSb+sIvq+VSKqL9rEuvRrTtz2/PV2mw+
24afvcou/7Corx76aTz5sJvuhe5cErauVxMQ5dLSi8fRCjXYiVz+aOWYUtT9HSvmhnzbOqFV+TR5
bfeKVFGxBRE9gIOoAuqZRnTqhEO9ah5ui3aQ9zgz3FZB+m0S7EVpEr8FdfRVFwkmUjIDemh2H1Pe
DXf2fGM2GlSqIb/RTMqsaVbNd2nfH7K5QpaWqw7Hpt3WkYdqejewW2fmax3G77VbWLdB0m9SXwTn
QNRwnaL6ddaGcGvkjkS4zsWHMzC9Fz/DultWdXSq6F6Xo+9cwvKr3nKxhHlv8cQvGk5TrKOgWdJA
c7Cg9MvX1gBqUWqZtQmxkJNq9cRBbq9k6Z/SXPcWesHNeVON5vPQPpfuQRdB9UK7pVbPHUaayEvl
4NCtZ2uSJNM1keDIeZrLNNsF4X7iL7zOZlxA7+oTpZsqXiutUmZW+fOYp+XaU/WYyWeeJE3wZAWL
1CrK517Dig0wSL4qCvPBzgf4nV2KEb2vhaycyVhfPznuQ31hxsnX2DBgJ4YS5D2TNkyi8TXT02A3
ynnnztJe2G5lv+QDMZAlxkM7Os6+0Mxe7WKF3mcvotf2s9tVu5JaGydgzLAAMVsYXCdYK8DzpZ0f
y7hJl97kH0dXFuhdhB2ixEQfYzh9mwenO4aNWqU+eiHWnPY3VZxvBcXnR7erH/zI6u8QiDK3Vs9x
kRftsYXD+jLQzyPrdFUxWB9WQ9kgPR9NziFsmPaOG2On1GDq2s7ji+VvWzt2nrXhUACTODUWRtiJ
Xh2S1MgPow0DQa99f5Xr4gCpOt9UU1s9WYCYI8/aekSqD5ormtshsT4l1uzvUNqvVrrLBpAGBTU6
WeWvtTkRKsackRyKgCBGQgG79zBo6XkqboeAW5CHy7GtvWUvG2PvaE60CrW82ush5TozIVzibNw6
aRg+jJrRLYvB63EQat8S3U5ee2E1Wz8r880QGZvYjcSjriFJ4TSswdhy2xcvWw6paR+CibBuznNx
CqbIWnRsPS8VpxjmX56+nYKHMIin55j92R4BQSXYTT8FRb/sneDZy0PrFnpkdkAQclpaarQMEQls
l0yo+rlMVoaw8r3ZNyTvvpiOfV7uk2yy7jmn2ZcxKooEm05lEFY6duHsmSDA/cygf2HF8zhJPYJu
ym5+GxvN/LDdOr2Mmzw1q+fGfCzGUX9hl1ybog12AUDR346QII45EzKimzwZcSEN0wDH0+mxkFNw
65hOhVxvKs7lwtT86mWacFT1qXlXjb5oOTTPWQyDr+wNsARYthABznKrQ8pdp3WfLIKi8lY5EeQq
TwIXyGK9Fn1jrwKHoCYQSXqsPdNaxJyY4eC/pJa0ifT1Dy2S+dIc76o4XlRUmc9to31pYjSgnar6
bHQhm72ddqep6zyiAhQQDN1JocjSVTFmJKs7eCg407oN0CDcVyezN3dTU6K8kPiriI1FYe6fYgTx
EqePD4NtfyjAwI2jWeGKis2wxU4sQauBokiTwdAnF6CU8jZ2Vr2uZSCW0ixwddX5zeZUeZa8j6fi
6OjVcGr7fNVV1he/aYsXKlV3kQPtxZoFFMIcb6qmRUJ9YFJKif1ZOUJrsPzKuqFq/VxKb9pheZyv
mpSBpnDlkRCvg9JeJJOXkBU1b7mW5hgcpRbmt+OrmJPl8BHVufZwfYm98c0tQu2Yd9GIYbOv30xt
YSnDb3stjUl70MPSPxqz8W5qofZQkn9tJzv6bHqa2MZNHS/LyMDOW5RMTUeJRIh5rfcAsxOrXlmM
16oLa8wipXfWO/tboo1UWKc83FcNv9SY87Ygz6PPyUloD1urbA5mLDELtbKlLNGD4vh6SwwduMxU
mKhSw+V1a1xOGhm/F8awR4CA8rkls22q61ukf4f1ILvqzZEzwalen1M/fTMLTSdFF+aqTVtjabXN
a9rr842wF5OzCqr0YUzH6pLYwVaTTbVF0tmGt6MNd1ZaIQqKSe4oh5Nj58zkZKnZUX3A1RfTL9tF
m6jMYVgUC0dnCNrYQJugxE2hBZeTxPJQeAJsz8mFC7SOB/voRUC7BzHet7HWLB1tuk+c4LbQvJiT
qH80SUUQnOWlz5EjcwxkHaBFxfTuk+AyjH6w6UMbgxbdjLZOobnLYM7Se70a03sHqTE8LoqBYcSV
fEbrdKPVhn+LLnubPHG7YUJFD8lK705SXi8c/evoBMlGI4gJPdXYcwVc+A5CqlWl453t95D9KqPc
VZOOprhHN25uls1g4ZU3mnd1b5MfuZQKXFr+rflUhK5P07Sbd07nv4CalcdCGO3KnD2EvOsmO1qU
Iv0q9BeN0YZLCmJrzFHjncTwZNS0c9Ul5a0U1XPrwtqn6MWCVOPZlcjDTN747JcNsho1aM64GrRl
PWXtg1YNBx0TpEVbA+CujKzbekU/3ga9/LShhdvf4crrL1wtinbTqJXrHsCXnQTLEHIZpot5vQLv
j8nLf14kuuNk5AOds3xeaFN44S7ov7Eobkwt9laGAw997uut7Q3To9W746Z2tqEdBxvdGoCA0mWw
Bv1rVrv2ourXXaHLw3hTG1F7H+gjW6WesgOKZEt+l2eLnlr0vups+dtLo75KcZlemnljUIxuul0r
b6R3Cgvx0EsQGJmoz8Ji2rWPHmno3uxa3F5yzShBDBdyrw+Wsx0riOUU6UKvWY3h0IF8pgPvzm61
b4VKMDPrUDsjTHjcRUYvWBti3PtNcgxrHBWSngSoiZEMqPxPaH0ldiFICuSrNbKrznk4rBNP2ruk
Fxg0zgDu9YA9c0rEg6+3H14IGoFaFZ04z76IPFLVM2RohjStd0Jo9Hs9M+V0k8ZxmPttF6fZ17kt
wOpbk/FQFROdS9OfqHU1S6+yVnNvWI+EBSCEI/1L3jg6SHQ53I2+8eGOqZL7GJ+sXpC7+uGERGh3
14lpEVbmKS7o2M8JaJDIK61Hbap1HGKGaS999qaMddO2kOQLz3wrsiR+zAr30IVl+YoeM3IyiRsc
iKbFOTKGfCUksmhFrCNnV7dLK0QmtcDG0myhOdl+8uInTbqgslafstCoj7MX5usIvM9rlqXAcdGo
boVo76ay+JRTbX3Sur5e0Zzf2raRILsal5B/imEROXO6ZhBszUFKwdcuU/zRV+0p7IC5kx+9B0FD
U6zX6e4ifjCk5bBLi6pepXGQLeowpZKfghiEH5idp3Y+DyotsDta+jKb82VDURIZJd1dUYCoKLEY
3gYTXg9sVT3cBBWVAGRAD9WQGJuSrudAWNwlerAc4SGBiym27PD+IjM0Y52Ew4uUPRr4Ou7GvYcs
sQ2F16nqfa5HO9mNrPs2jva9735p7WDe9kSE/lz4D8lgeVsrM8TKa4LNWCQrWxV0hjIJkf8ubuK5
R3cTUN3KqWtnMTvul6nJTBwGEw1PQXHH2heY4xFqxYP/oVkpoQeFBhBKN2NWHPqE6o7EuGLphk15
34Z4KXGInpJSPwzIU6+whbLWwPzkqZmcdVuT8yPywubr3rdodd1L1zp4Tf65T2S2mRokt810sg5x
nB37wfwaxR6+R77+HAnTu2lbkL9xHERLI6PGGWrdw5gPL164wxpg3JC8tytP96nFRmjH1g4+jrko
cQME5zMECWm0U1KUDdLE2yF/djtlWn6bhulTVGbJqg8txOrNlM2SbldazRfk14FJDf3KHHNguEN4
IWz9IAxNNuQL2qqo2sOYF+4qD8sAoVMvXZKMISVreeNTXMi15Xg3QpuKS9CCxc3mcWdn7tYQZn4u
TOexrN2MM7X4lKFeEceyvq0izVniBpusOj/a2W2Tn9seFwRz9AzQmMNSC6piPdTsPZWX3tu1lR1c
N9vN0vPXZUJkpafaM4epdxb18IBC3an2B0m7DTBu0lD/NdqT2WQv9tzNzMX4PkzM6EaE9iu793Np
zfqmoCu4MloDPF/UPXMGh7tZePsE0YpbmQwrIpri0FEppyaH5Foep0u7GWuEnIIHyrQnz2c6cGJ/
8UZQSpPdassCTMgJTE/h0ceoy8xYVXGq0NoRPo1V1G/19ksy5zHyTRE2FCZlHS0F7e9Yt3yHSrue
H7LwVlRls9KERmCHu1oo9WSht2NPdx7B7Pex8inzU5fK7exQVSY9vwSejpVyqhpC2wczAYlVJDcO
gBOi+5umRtMpNV0qgvZb57XbHnGeDQJeNhXq0Vvafj3eTOb84RJmRMD+7B7skuV9iLRCrEP43SZ1
TEmxM4nWI8QbgFTs8R6orCUoOXs7BuF01hp4kW7v723MSzZeGL8gQP7g+9N03CWGQ/zJRrKyis68
a8ZdMFjxDd8hwHGK6TbOLs7gT0dp+k96akzrbBKkblkeXKT1ufXC9tLIuVvVnSWXOAmcHZnFD5Vp
WRe/LNfWOENpSdtqKdiRL1moD5frV7aU5kpL0wu2QHKRhN50YgzzlWySjsAzCPZzkIX7McqQVnH9
eV2dzajy8O/VlmUxQjlAIn5hjGV/sBut++0FlFuGJ0DK4RfGzSLMk3LrdBVt+vBV+BC8zS8NKd+m
0m3tYDZ1dDSHGS58BTvT5EEe6tJZ9GE1ryNz+KankX8xkxoSTjVkG+os4oCqAFruwPfTrjRvpuiR
f3rImW5G4EQ7hyORYxGk2DOP1Fn7wK3mmpaEW2T5su6LOyEm/JY97H8CajH7MBMPeU4yapXmDqPh
vUG99CajnbZIDDdda14/7hHOHPeY7Hz/ikrCtM015xSiYH0e+yo4F2WxruOxOl6/leGPKFo57cum
7sDmeHd9Vu2MngTcldbOpG+HAFRHN6oKBJtoKRaFeotipr6c50yuQ8/mrXq5/iBOJsozmT9uPG0J
5l+eZQW0jYK0s63TRCf+NQXRsZ48h4PwD8n0TJ2gQo0uTp9tUIzlDA+tjgMLATyDH1f7gVGWZOCP
c5Oa29nTxToPRX5ruMWltucW4TyM7zs1C5NIPEcU4W5srWxXsXprukO9bQdY6HNvolqkJeZjWCZy
l4sPgHYp+i2e+WyxPrclnDesFC0fnK+7z+T40M6ARsL4o8nC+66zPjejHb1YZvGKOA66PDTb2yyG
p1UF7qrz7O5A53udaAY1fyc6GgbRaVUVZBTtoWm0ZycdKEQaxeNsI2YwjON02xfzsGkdUZ3qUNpw
H4guXbaGxInyAzYDK6O33eMw2jeeLb3F4LZyk0zfBiKfZQOIhnTM5b6Nz7QPBZprw40fckASun2K
QOaRPqN+xqLEK0M6HwPgsUUPP8MoS4IcJNQXTYRB8hgBG4oqO7+JMx3iuLOiPxRuuxDtgiLuVqHv
fRKVOMct1cfYLkhGvfJz82zakVyjXJztygL9+khGxraSuou7eBufm9xdgRnTN3Y5+Qtvnol4k3av
J2O0Gwyk3+xnkxu+jF76RabLztOmBZE1/ax2Li9A/ctL6/nZuYxeoiLZjome7/UOPFliW5fri+EJ
EsLylmN4lyM1tzKwqruUpT1vGlKcxbCtoTHeiqKiNV26+NAhXHcONEp8ut5fMrgMx8rut03SjNs6
ABTRRNNwLktJ50XrKe8Dce3HvttFXvVgebF5oQ5m/PYSUxvfmLVZE0RVK6k5JIGG+hUghcMycIuN
m5ifEpzSFs4wpxe6GvhqhjH1Hc3VD0Xg3ds2k8g/ChbXIcSd/ZJkePAlvnnjwYy0Q/PcEvjgT1F7
wLkxR/T8S2Kmxe31pYrDkIFCvse2DB9rSjqsso23jQueI7Jq/VJm6UtUddru+u76IkdTv8xWuugp
Wx8F+k4TVJRDFAcXtvN0WepNvBmbmYIkf7FNwTBWkFUuIMqxrOkT91QW3oL0L8c9hewo7PT61lcv
mi6184AymGaX1dIpcc2OBc1+s2lQ8Bj1kzPkzVbaxW02jmcRyQlhJWw6p4FKRd39P67OY7lxZAvT
T4QIeLMlQQc6UaqSVLVBlGskEj5hEsDTz0fdWUzMhiFVV3dLJIA857chgaXeYp9zo9mbxuK9OB1z
iBeG7W6qU++lnYkDp4fB3tXkFqFhy8yNZe+ahRjHdgo+l8YezqoY/t+Xrz8r6rwjfMmyE3uQTA1L
+ShCS7yWRUqdOdP4qMMHLO8cw6DLzZD1aQwTgvGeJo7PUQXdZgnq4TYHlf6OPmnr0hb9WVOY4ZRF
EoQyi8PAAr4PSSsxpJUmFpPmZ9i7qD9xoOYm9TXSaH9nEUV4sz/Lz8xxjZ0XNeaBgYNvg/nD9SUp
bkrJN5CfJ/t2Dkzlv/oLfc4ycKw4GgPxaYQ18Z08Ds5f367eT4/pOOmGqNoiHRY3Gtx6lPdL9hn1
qtoX7dodQPSzT0XoQCUc764z1qXOmvyEK2OX9yL9GOfSwX45YTaFW/kgQBeLWV8GJ7p39cvi5ATO
1UUSjlMSTCpE04Hi5BraqX01waHjTJU2XUI+fNzSK3jjetf0eZ0U8D8QU88vS6OrE4IqzwH0ypua
LOtAiY04il4H3w27vreVUe6JI0J11yHtRh0wvXjrbJ8l43LczmL6rZ4vHZjBtporkhMM58z1iccl
Zbemj3z+XUlxNaJses/bZjmQ818dvawsyWFj+rKkHpPMd8ekCuZhKxqXWLxa2bdwtj/msDK/w5YN
53VwT3MusCMM6/cUgOGupfv4+o7cAXEKVdDTOMjU0daLQLVZMixPKWy6h2xBu+N29QEp1BAZzIK9
ONiLX1wD9NxHSY7eebADjIHuYu+y1oxWyEzXTWZZu0nKAbmpGpa3sJzvX1twH4yfpK7yo+UpT7nG
305RL5Np8eoXp3+WHot8F7Rp966atNmErTnfGRm6h5NXv0SjjtPqpt+gPo04n6ykLbIJtV6pY/aw
gKc0tpba5lh0YAxplf5WhoIUQtd7QwlG30PT/+e3iEQ4QOat6TYmII9/NTwf5GV6L5ZDbSh5YaQA
uFjaP+TxU1VqSHxza/+mVAKU2HJ4lN+gJXOEoQKI0nphKzXIPBUgPXP1t5UrLhPvWTlMh82ymEXs
2NRC1lm56fnPb4HF9ZElIdykBVW6qel/V1MUbQhjKHdLMfyNAMIBt+vwLGznUbb2bS2ygrwiTmWf
Gvt9pIyT/xRR+IS2c/E46zF9FnJD3TjCfLiCAMfFUm9RWtrxDKG+myZVXmZb96S3Yj+vS23BkD9z
jMPwyBpMcIeA50fAkF3958vSVepkjhWSoHY8j03zex2Ioil8Hkqz675DtE87DeNpmNbvIORRZgdi
3NjlkFiy/N01tpUo23Beal1/ZJFzWlFVX4Zw5YZF11RQtXRsjexPBefURd218SsSTWujiK2oWNl5
UGdU7nobXKPbRBS6QOTl7BNPsc7Y+vm2KjWN5YFHiDnIgZqflH+pf05lUFGDWyFuoXEubDwqd9Ej
QbORTE7TSeqQwy9b5w3B3o/GM9bEboP37CMwjRPJJnbcRK4X4xkAlZawC0vdHn064tBZ8WCf4t7n
FHHMee9OvP+ZPfyt7Wx9mT6DjG5gQ/OvTn/cRet9w/25e7oDRp1Om6qvk0AByFWO6LeZV0DnVfrN
9CF2I6qMPDb8jYDL0sL5NtPzE+uU/W5I+yrOTB3E8BMczIjk4sBdioR9YRflPO88BxtGx5xvFfXR
9L0ZsIWYblEVn4Ny82NnrN4zPjjb5WXB3tbV5i4qFDtuJNmeBPlOtvZvgQS0LcY+f6WIfQd8yTMq
C8lhWQhsrIfqJYcM2U6jdjZ4x2+BKZwdfqX/il3QG1joMn4r4HXgoTKPK5cITORgNFZacHXcmGLG
/BHOqGkWLsGBhbW3lh9yKZ1tVsEv0A67LSeAKk8gFpmbT+a28G3Oq61vPXL0Ta+ElZXbwRLQQuoP
toruhG4ICklWJv4LAfbqZ+ect220cO5Mr101jnvIIIB/jqApM65ITAGK1g0QvdiaYM/IkK1H38Os
htofT32LbXYKQabkQrfU3D/3heBbUNQkcxX22Ux90L06ffjOtyWAu1R1CB3cdc2ucyB04O2MW2qX
sTGQxAA0FrQtEo0hvAydwAiXpSDoi7mVPJ+3HfwrjasEt3rKPCFruhhFPdx9pz2WHIl259gPy1kV
qbfVK+zYLm03Zpu9dKIrk5wtK15ROGyyGtmzU3c/Smh9asCVd+7UdjY8CxGAs4KVkVwwZ9+xO+qj
laf/ET5pnkCTI9CtsDr5opx3Ffl+I3kRh04hODFI5Hw6HCwlGaqmND/kaGj2FsLq1lg+y2ZcjyqT
sZ0XGQz0aJ4o6TgXrZOCRbF8rxEJz8HMherxqYOblrsxe/M1NtvKspE0UttElk6zvOtp2sDDlNwz
Mn2pSJd6CmQqaAEWqSrP98tsbiMEdXvTplpL9Vy09YToxhc4PKXYBw6htb7VmseyN3ZuVzMQV/nN
4ZBIyGj6QYiZSYBXf1j08iNvhupeelbcSwQVJjhXK39Zrisu0P9qK4jFi1M/m+Il71Vi+f/yxXPp
ew5jG13Qoet79jyJpqn34A0V7Z4Wj73YM/xoH+a2s02r4Hu29n2iau8dtSQrCutvJYcDsUnQV6AN
DnDM1Bk/wjBHKzrVfyruoQ3dx6/e4L0JfmO/ar/xeL9W80JgrH0fRN68Kp4ECx0mGYX1FVfBfnYc
sXHnoto0JpdvM+pbpzBY5oWwCEIp3sbsAx+HBTlYbgbL/a/t7CipxgA5IWpCq8xISdaS6XgFpPH7
6oCqhZYs01Rx6YzPliIUgShSu3o+hyuavaG5+mHOOmvlzQkp93tfmDwZu0DuRTft3U4f2EVwFtXj
uPUCw9qT8jPsentoNwbNfk/XyhIvC2rR2ewJe+F0t9MqPU+Zvnlhm2/Vs1ZeidvIEx9wTxGH+wQA
A++vMk3icsOPcglSkJ8ix9CQ5H4Ezh4NPEelXi5ShPz8IzrzpvupJiM2HEoR/ax/DLRz7qrQBVNf
XMZ+y9moIqqO6czaVHvWSQ6S/2JJpthkL+Q4rLdIjPTOW608pDaQDW+sWRTdrh1FLGuHKhN7XMCB
hoUsqo0X6vnYOPOp5BhIkdX60XzvhpwoWniqg5y9je6HI8njaPkyw/1J7G3SGGb1HLW6jeMU6Pds
zgOHE5afMXgfAtiIns+6Cw3WDQHLzchqybwkAqG+KbSM6Bjk1o26MKma8pjW866dqr8yCmhPrpNo
GY8tWslYZhI1ZP9qrFO+73z5Y8mr177oEl+7+Goc5hzMOwxpXDdXLzL/+OCpxDXcHb+7kEEHC1Me
6o6YR7OEy23KbbWUlyV8d7LJ2fqe/Lfun6/ZNE7gQ5bAIxQQzdNmB2kbJnWqxJ44UTKO1bwjzg5h
fePdDYl0AAdHV91EqvG/8waHLouWV8qffmo/ETU6u1YHdYzt7TzLqi8AkrpZAPkNs9iZJhTyCr5J
QQty0gZy3yQp2zLH2JNOeupSRNat7HB2q3yz2nQ/pM9YOOQHpxbWggO8H69zzcXeO9OmGFEDswki
IEY6DByy90o3ZEgkMTgg7Tos06tdaaBjWk8yoy83kTuDOy8C9K4S72Y4VVD04d5y4HznBkHaYjc+
YKlr7caoNh7982UeW+yPbZknUW79rBB8Icx2Q4F+FxshT9p7ZInxuFqFQ+j8NNenlD0Ee54yDro3
pkMGsrMJndk7o7VeY36s6hB4qv2monA+rZUJ5lC77Ter7dcXC0rLUQ5O6o7V07S8l6+vSCXdN167
XL++0/US3KXHYzx0j7W93hDM+hchZ65EWSLU8WfP2ktd5y+uDniHOafE87sqf59VIxIdzvJgaZXv
hSn+lY4wDpZ4VuT0g7rYY/OjsL3lWC7IQUsRuZigR+/oBFofGsriH5kDorlOJhbsWSAHBPAMZdpC
CeZ0rEKpZTUb7IQC4Vsb2sm0VgvvuNUmdqr8o9dXFE96+8wotnaUOd9NPQ9v8G/blVmhCkArpsAt
KJsXMm7mAp56xiA+CNu+qxn3TIot8rhUFVObhJgPJi/Ezcg6pNr5GfztKvKS2iZBbYi8MLy3ReW9
QI3R5d6l4uCOVblTrNwocouIywMY3tfnmSXnjHYtdqfZjBWi2O0wk2q3DNa79uRMNT29ewZe2DV4
VGEdHVjToX2Zzu9L14JrDx2t0KnQj9UCPCjsLDp4al1+zPKc+ypu5CI/dWp9Dh21ML7SFwWMp/GL
e3Xzrba6MpYyZwTi+RE3C5IiKMwiAe6NpzBHLWNX6kK7IQwXNbXWXF8DfXHTgl2HBKVpRIGmgUw3
HU77e/980f1ibOlHoHHWGODeex5XwdPiQAJrfbOG8Z8ZptmpcXzjbhBARUwfweqR1R9zbTIoToV+
p6yoAHyDOkIbRGbO3I7RIUSzQIIi1iDr+bI4/Yce8SuNWQopYDRvvlwSaQfyWrfqGUJhPcrCpyMB
9k9BvsdIGtbj2KbOvm+a7wtS+G3ZceHIxeqOjgTVr8OLh+QNTrxPz4BoMkyQqToHr3czPr1pPcsc
/S9Bsgy6hf7Z0X3wTvOUfUajsnrdeEij6Uc6+B9+1UffjMn91GSqUfqcv6o6RVY+ZhBjFh7qNE0/
0KRk90LgBbQre1/6ytmKNRT0O9jZPXy+sIaFceNURSxbpE+Z5gzCkKS/Zel69Ll4Xr6+41aWhLZR
f+DQ3Ex263hzni9fX3296FbeCj8vk1ahOxvMBsVRUKFUhvtFI2aPF4wLhqSEY92T0hTdrX5ZT06D
KIneqOrb4OAbSNF7449gC4is9INsrJ3tcSzNrWHCNjvW1VmO0Zx2P6wlw0AosBo+dcBWPW/saeBB
tXoHIl4eEzIFx3DVRwNctgmxdQeLXT4sIGkcoUithF+2J+f5rSrLF3QADTRH8zLUgT7REyZuwphR
qxn9Z+kFSyJAyxJyxNZEFXa4E26aMwBr3oSoHGkZIZraRiGG1DHoT1kY/op0XX/jf1TGURm4h5S9
51YN3RvdLtWumxk8el+Z18kd0rs51OiIiZ5bEWF6JIHVw5zedCiHiyjXeFI5KcariWk7NNoY0XZ+
FYH0t5AnNIAu8jzUkf8Gwv04Dbatf7UeCpls7M71iNuMkf/QP8UaPtnWL3423FEEpwezexZMWVrc
o64SR0/xMBNs3G8muopmugULkR+VMs/KR4tikMQC8kU+NyIck0qDVEkCofP/+1WAwuA01zMARDaf
v17QU81nkfdlXOd6Y6yNTcRmlz6sioFER+52tWT/qL1ePYpR/pSKO4RQsexKiQW4xLnLFdYY2FMW
wkFDDfJEEd24nidheHQT2mTtjyPpeOF6AC81Tl1FUYvvaZ8oAbt8CoAuih66q2UsPwYwtLN6vnx9
9fXC/jk9+SfeQvbq7xykzbWJeOxEza7ONBICUMueubZdNtNmN1YIfv1QGqwLZqbPYe7ReqX/MAB3
tN0W8xs55jxm8ol6hdnG474M70M2PLIoK7czah96Klz1INkw3Mwykseqniax/fo+M7jIi16AtRZD
iV9LjbfBQ6H1/G4MxXvZLS3FGB9136/Yg8R6cwdgRHPgtCiff/b1D6YoW+LaWsM4mh281WNexv3c
rWe7MB7T0OjLbE03X1nq4TouoxSm9YIHGHl8zR/TLEdiIcaXrJ2dhIeQk3iNN+5Hm6pyw1bOK4UC
6aHLwOD4qOlQdy12xQkJICyDV5tXGYEhGDxytrPtIB3XdXn11FxeDU6PQ5FlfwADiqtgM6J7CQ1b
SPh/7mX3yLzn0zSffcp5H6hky82M7nkTlk5Iw0hmH0TpclDlnXWyEHduAj2biTeWUIxBoF+f15wu
EXQGy/3rSEGI7lzTaj7alnN3ijV6n1i3jww6VjwIhPSIYW9t0DX3qpO3tAr95H/f6T66OT3ueW0m
QR7NZHb3ThTPaL+20DXqYcqgYjDadoWP0yFyX+FonG0x8Rb1YsquhZWLa7uuhDYQnrfpSEa4f71Y
hXLo7+VlBP3eeuhodwyG0VUrMlN8jbenHp7Tl0Ot39wzW3rmog4G69+tSPv+FqAbkwtYmPJ7ki36
4QtkyE9fP6tZeWYShqQSeYu0NuBiKyidiyRQ6Ns4dU+ypmb/XZ4vgy2sTSDfIhMLoA2y2G/aGgqy
5cSjg3ZhuSbOZlbVCazcO1ej0Z8K5e46bBScjsOddRPaNWxXhZQi2vZ1i2Kn6cgynMe3aJ7yeM2e
6n3ONKDKroKBn4HmQvC+lR6/v55WkBNNmZSDRk466e8ZhUJQZebVNHwX61Bn77neyajMPSJfZLhi
vx66eIar/vRakWNFx+rjjM21rUo7qZ8vX1+1y9EYg/kR2fX82pE3QJ8MPMTzKplciApnMaK9ZPvd
o+380xjUvBWp6nZcufNmNXG/WWWgN3kZZceeLOXE8D4D8k6/WVjKvq/ph+53hR+IhIoSROG12k5T
UHwHIlfHJWgHqFgMlgPujI3IMaBLVtcY43Fw5VMPrrbts2Aby5+gL5EoG1L+LNHZNZ5+C1Fs57kp
X31cVEvXPTpEX8e0FUjn/HSJh5VOi2no8C/USL/9QDZgDCRMV1WhX7mLCgTfHQb+pYBVhKvFGa/1
q6kHyu30ckMiZFzTUN7CEkIeh1z9HRcpDBeJRIdgbn+1brggxjLXh2BzlqnpXM1xPhQKf5cncsFN
/ZgCf/kRBOJa5t1M6GD6y5+bO64l62OuAnMzC7C0OgAVGTqNz7q2ESEb/WEqQrHPahV8pMubK9WL
zprlZwvYttUETa3+Yt/sXOcv82jQpX40jEr/MGkpJaKq1j8mO6w3c/fey6V9MwXGNwkFJOem+vY1
OlBsuLHaNsQDCyI4MxldnsTVMSvVNfLHO0AizsNZZbclpW94TQe9YYJbD93CQjH1dsvuNgXHZiII
B3XzcBwMm/AjNEzPYHzCL8dZE2/+t0PWfaBfj1bNga0SSdYvi8cEjXISijEsKKWMzGcevffGqnBp
q12aC/ECYhKhE3VVnFe6vIcps5hdIdXq+XQlujlt5v0+XcKbXEOYIK0SJOXIoibrwNTTvjI58l6s
w+tgThXBJkQWw8ft6jaddwIo/x6agghrhy4X9S5c3/pYw+b7MA7etvdECpGg57dOajCl2Y9i320C
MHUfPVQQycQp0+DJEwI5EygaCWXdAMQtFr4cjXB0ULPv/XIUK4qP/PGcw+3sbCdHdq3VEGcwcwnb
MPWWU098w9MF+zWIo3bBAmBrEv5XEBDUvkeWAQaMwnlEw2L+UA1wz2T55ibI6eeFzZR4ilRzJSkC
8ddchi9iju4IfSl0y5Ds9BPezCpYUZs2xntYRe4RyXCc2eDJ3eoMt1KN/8bBBaAh2o8D7H+fhGMG
Z1xV/3QE0DQONlEjeaAenjmpx//3Z9yu+upOxqPydtpMCfX1ze6KR296XbA+UhRUPExnIv2ioJ9U
y0EkBWgMrD8ody89ccx4E66G+2ktwk9AF+m4LzrGDsaxcRppe3RncOKC9mkrXXGACR6isqw/ZuDj
hriHu5DuVlZ5j2SwDdB9pfUxTVt/M/fi1e3b4GN1MOmFHvcuitwcFWJbJzZu0E1LEM/NmPX8q6jr
W68L+dLYfFarsKZkxLcTcrNfam/wNyoI233uNA5lZAxx7jh/IFAKzl7osiATPsgJBb8x5EyM3lw9
j7kfxdC7Zy7l6jU17M9hmcXhyYhxRk6uPJrueoD10ueuepq5S1xFQTGHh68tTHayTsw5+GVpuz6W
4coanwcxZEnL3+LXWSHCq1JlL/loyaOrZxvWV9JoBRvuBgg9omHEklc5B2EhPs8sa77oKI97RE0c
WRoBL4GYpaioCiQCp/bNY2PUYLwu97FC4cVB7vnJmK/Qxvt2DtaH63rU5DloVNiXf4cqi04M2TKp
SsdnfP5rtLUVQz2m0C7Y9XJwSEAsMKX8p6xxSKYk2thHfwyOnGfntKzqRLXUw6ageDF/e+dMXgXN
odTOk0ux7QPrYERL/iKV9t/stH2XpjgbwGioY4ilb6o7agMEA2RqW9auf8rKMxDj0WchiKS5w4V2
NUREhxlYKtJJOGZ3eHpsA5IS0dHV6fx3FlmOKKawXpuAhJdnzrJJq5qKFjte+2CXh9wCGKZD4PD2
ZE7PoOsy7HZj0Mo9ZHvHb+7/K4Q9H5bQUw9UwzgFK3/4GRXtecKc+B+HGT3J44HMjLutXnl6kmAR
tchq832+hP7OgaX/tBzzQPxA+0elNQNJI+24W4nMMYj9ydAvb4XxH5b24WjOThYjZ0BArIKriYL4
0oUiPRclJLF8YZLcB0wvziXMIjKkUm7HvB/zX76Z+5tlqDq2kqhHysRvYYJuMPcUBvWVw5YT4Zzn
8G4LFEBdI1utVvETUUfK/oMh2vhPpJG5Szvt02gWuKeSZxoGsrKOHW2vtAgzNXdIVLho17fSMoPE
L2iuzYeQLmBEwacO+mJTNh0Mc+nPB5NLMx6fEijE/F2Cbw3ftbcp83ZvPbkYFZzBuhFB284KgGF8
zwY4vELkLjNZnm0x1eZ72/FdrOV++ndqPPNotH50Y6Futz4yqN2sBvPiyZxlnXB0AnpavOdd/zLQ
SntuvPkfNN9nWAgWyV5U333KFyyfcuTZLI5j73A4ehVdmRmJCmM/XoLawUc8FomxTJf5eTbidCkS
t/Af5Ay9dgzLZzYByeSJdMao139VZTavBchum05PzV63A3j+BduqtiaMSbDI76pM932VRXFQaHNL
eFG0MYj6ej7A5HamxtWcgt9l5vtxV5WXsETTsHYLCaOtot934WgWajyVPmc+kOWWCMKDnkw03yul
P136JmylAU/tdMubgORZ34xWGXsvxWKtKBPs2kaCVfnUxWF1V1ljJ+ni0wlnGCNC5jjNomeO83jQ
aQ69PPW4lKDFF2eKKxW8IBN8qScIFbU00752yBbMLfj1vmN2K3RXb61p/ZQFHA/I1Tcjc+ajpXq9
syP9FkwI5kT4uyXjvULBQYJkdussVCuYfe4YbPN4mMfp3fEyghknrc8Tfyvuak0KA5/bxjQlcaDD
9JdeCq4tH+QKTffvWvCpoWjcZx29DzhQtxHDdWUY6R4fXntkMMLZ2MsdCCPgXaEvlkC22nZi4OTV
e4KowuM0IYmemDgaVJt6LJM+RU5ojtzFy/NF/Vf7+Zvsab21y7a/DPrqtAZWs8USVEb20892zQ6r
+am6svmhx9GIuzAfkqmY2u9TkKKPdPcosvQ7qpkX2yaHridS5SbM1DoRaJceynyUj4zRdWsvr6Pd
2YlvfwHgiLQRa8N1rPkpV+UCyWi2G8f3rT2Y1YxOb6FSusDw76RvFpEnqAzMlwW7u+OK7AwSt2zX
3HA/WF7BwnGCHe1ldj9UIN6myS8w4qgB24VJdiFl20buex9yFpqnfRgA+tb+B2T2EC9+e1tnrXY+
nSX3kU3PwbyxXyb2s3wu/2jQq9dq0AQ0IYE0Fsd6NSfjaaxfy+vqwr+r5u9CBsSdIAAIW8ytehV5
nEZXdAr5gUoDRIE6gokZyA4YQR2pugd8Yz6INa7oKc9V7Gaje0J6+DblGaZPMb5lYCQ74koQupY9
aoyQtIiAfKLZBRVcNOLRQb6VYQhZsYZPGMQmGjpENjCYtXeam0Yi2ODxiSyQKUvt6gmdqLlEP9Zl
/tZzvNym3nAueaAPecFjC2fZqUMKl0TCfs/HgIxXxNbPmIUoycx9iAjzqAMCsnuEbmhbcLfKav6Y
l5+e1fzWjcbAk4WbseoDfphgZQ9zc7r7aHkOEMkQqG4hFXflAwbHu5ijuZkqjdKYN4USZjSXTtmc
20FGF3T+PBEmocmIK7rbvK7sQion3tQ177VaS57Mv2TAOScG7v8myjcVgokNrG17Fes1y+nOc6jB
uoT+6Ow0ShJi49GxiTUnHmIl3W9YiGqaqxD9YgMcXGTdxqqmHcNPnbi28i+zIfwLp5eFVs5YmbO6
I3zOchg8Nlp2m/PXC6ckX3XAE2ivzuVQuDvUifCAf62yjm4F5tGdNeLmq8zOuVglO+JoVyH5qp6B
GLUyzub4kKY5JjnxumfsZ2lSStQZBM+Wy5B4liMPfFR/OIrD8zIt4RlNkbJ9fTKcvZ+5XjKUk5fY
Famu6VgDtD9/NidDleNXz1UPZLy2Su8w4GE6+db0XjF+Pqog0i88ich9UA/brY1TH4r/pG9P92Dl
uV10835q8GVXVuzrUl3ypXf/91KzawBZUqGgdJ+fyXP6KdDi7YUjJWBZ8EeYLnSXHqlZr1TbAe2x
Nud6QffQFj0IuvBiJIAI0MHAYQERfTj13yGg/Htcsr9zV52oakWHFMqPAOJRhNFhrGlMSNuS/CKD
mJdJophgLoMBsuFvsyeRQitDOwO2Nqn/oqfgRBgNbcMu/dDNKnGaoVs6tKb1Hf1EEJf+MCYdM/jG
/hCthfZ8NM5TUa+XzAkQV7M9b4PiH/4RvArLcnKrPqPzINA0nrinCDH0jpGgImwOAZwgR9iKaFma
QvIM+u5hTRPCloKFZh0RpBY8+SFAnG/E2OsNua7htjMeK46B7Tw11wjLLkjZaCdRJStKQRXJJaVv
I8iUSVC3FByxKt4k7XHPANDBw9CV17l9DSq5WUV3hxTYkw3AIuV6IBrPW4Y4zPzW/RlHPro+DW95
M42HZW6sQ9PKaxGsOBOraUX88G02UMebVlDsNNkjUYPEmVvF3QUS0RBrpQBEnlHq4tXw3UlvBt9J
D8DxPfmdw3LHo0hTnwjLpwziACOZ3tgXltNg9Q+/5aktiH3c+F7v4Y8efy0W0U1T0f4Z/L7c2s9Y
KKtXxe3rK7OTP5dunY65Ovpl6p4by95guEovdbg4+2LF/C1NXFclz7SAtxVtn5WTJdr3MUWOGxec
KBlsvEmOcC8+0mC3uxerQQ6HDD/4PXdtJoOEi+ZdmxlajxmxbM7umEy2SaLWvpybLzPDcK7T8lT0
PWKRaGFUwZmt6iw/Ynq7FIRLIagAFqfxlidPv3zaufHhlYWkCcXCJjmRoLNQyDBruzoMZfcfKfTg
m8vwxy+UvW1ZQiY2hQ2KDwSiXnivs+ktM8Jxq9FsHkKrPuCwfi08COanFE6G44ngEY8waijqLpcM
weXT1A4S3PDpbDjdH6Od1re0i11qZ/Zht1yIPEtJhsQ7z4j/RId2Y/jXqCO1W4Qh97I0DnWDHTk3
evNII6lWJ4KhiPC2iEj1CrW5RcgrTwNNPJvO/kNEV7GFgEMSTpPMpOHQiXmZj2mBQt0T/YG0bLBs
4t02LvmwsTHbL2T/s9r0DnUlTfgoczcmFgKpu0lwdl1G6EDy9ZtXW/nJafsfYsxeHU/8HSVlNn7q
t/iGJxFnqY+hdtuL7D4hTwd2Zpf22weCCWaEMW5gFo26M34rvPxVvx6tVlmPjHEts08EcOytofQI
emranW0VS5KafQvK+JoV0v9lGUCy5EgV8AOb56oNV6teGhKuN90MhLEgL9+oMy3o030xWdwNg9Iw
A85+NUb7XoCua7XFWRniW5ocTgUb3fBkI4JBFLws3siNNGb3NJDepi+IbBvyD2Wn7r4OfgxMe+uQ
2Fog+QStfjEDszwXeUgUrjtQu27reKUZiWwNGFrM0ij94GsBBtJ8XN9s/WGVYrhrshc1V24SltU/
4flO0qjnIOI658nkLpugYXcpJF6cu/4z1X/Zl3kl34wcT50pf+RDnZ54pk60zK9YBDtwOkDbfRcs
SKNhlsiQdnA9upDmftrgGqRFrZBvKExgRQPj/1B3HsuRI22WfaHBbxAOwLGZRSB0kEEtN7BMJhNa
OuAQTz8HrGm1abNe9qYsycoqksGAi/vde+4zcQVYOIs17mkW+lJBO4LPnfid91wbh/FP7i3FYbCD
DlaGybCuSe4tQ93PHVbBPlVIMxrbDLbkeEvV2hDaFpV//8jIVbYaluYEd866zy29lwu2BD7ZTBL7
RXVHFohprFfEW4vyNqZxq7lToKgPgjqjTnWhiFvU3lxOyHjC3jSxE1yjdZXVVVxDJUh+R3oinlBj
Dpk5RmCmp8jE6uMQRkS2KzoYjX4QP8B0J4HrlM81RgVS/P1HO5QWY86eGPT6D2kw7s4gDWHRdMNK
Yo5xPTA6U9zhC6k57smqeojt3H5UpYnqY74z3it2fRCfrJWlXgcRDHO75dDAkH8LvpOxF1i8h6og
oTgWdbedlXGqRdI8kyfb8yuWN7x2YTfyjI/rZWeWb6QZi81QBNa97VuQN7oSIWDGGztbkT5bQgUX
pwme8lExttKUohvsHZExD6fMBXaCSHLtSSuHzDSYsdvN2S9E9zyW+iHNC4L8o9TcUctPWpIGkoQE
oF0sclh0GasRcgyVGJinWCbHSQCKOwSLv0OdexeS3eqJb/KmypmTWCmORe+pd1yWIsBv2Yrri1DT
+yg4m8b0jtH1AJuMwDtID1cBGcssNezpAbbvoox+D1JZfx2UEubgRCQjsol2z89EBHPeiNR5mITX
o6Va+TaqoIiXoDiMoNNh3ODKtHsgWcPE2wOb5QbKrHnvos1vGXVyA5T6jKWZvmkvFFrXO3vp8pNC
ow+xy/ZFlp1gynxNDSAQLG0kWjT7fELxyHaQcBBVrabdxH4axh7LSmO9VdGbE3n+vomW+FZ5cbmB
lyh2hamPvYjrQ020oG5Ml9h9M2y1McCsN4Bd0O8TbCkYG8855YVTw+R8LCfAfB2Ii6pSlMKYzwv3
9e1ijnqD/aANqTR2DzbJcVZp/n5e4PjIJFox4HvgYFDU2QRsGsCrXa+HMJl1+pIY6dPkgH3hCEKN
OUfusGy66MiZpw+159j7UXCCs9Z9OHVDvSYQTJyhZ2FVV/TSgsjVdB/porxbXUt7fm4kLMVEj4Gt
3E6qtM71EjCxKpN+3yTJ+wTzdTcsOelv1sFJSlYtU+zxyYX92FlrMaO5KYOeibKwn8lbhR0TyH2E
CfPWdGN8mR4uBu70GyfIxGWYL5Ge5yMv8u0yJs8c1h8ZHj6LgmP9MEkWuEDsXcNoQz9IEm7eLQB8
g5IcYIaSd62H2aHKVXQViniDj6u0dn+7XMNmkx4zqH9WnFF9kGFniNbii2kevJ3rjNzGS/vl5yxc
lHzfcurrFdHJ6VRH6AVt227bHorVqojjvstfJ+J7Bep56OmdRyTyaNZcfNsIk7eLjj3UToGx1Hn7
wpfcXIsyqc+kQM7D2PFjjt655k0M/Nrdrd8HNLVvv51BeWr7phprWG5lg/4kE/bik4olSCgGilyQ
QIVpOW6jZQFhnWM9wb1H1NUbvH1aSqKXVrycYyEZMZB78sW45fKU3Muxf0oq9ve5NV/rMliPwLl3
bZznZeY4K1oYT3HqFzwW8dvMDrJGgsW5E9OJ8Jp7JIbE5ZQIlIOK/2TkHN1ijRtrTJgUoZc4G8HL
/uyMLiejSZ4TwTILpaoHKATBpmC53GFtmekT7C/UFlt3XWYoxgfFkcf0FkJB+9mulWQo7TB15PwF
W9Pb99jtCMr0T9IaklMfzP4tkZ6dqobuVAgjYXed7ENq1tZuanx/gxaLmMEL0seFvCSlr49D3KKa
SzhHhjiPkI0OVjvgHTQoxGs+OmP4bhaRP4vaPbg0sm6IH1243CVHBfmABhCyOS19RKGJLH9vojDP
KAWXXqQB5WUL7aWl8+l3yIrzpu6SBJsrHqeyoXmlaCH81SzNPfQqDpfes0lGiPG/fMVlGmC1JVfo
NucOQsFnRVwtrdNza4/1d5poKM71AVCTvu+JcN6x2P52F+eala57NQbYUiq3qcwiJ28NrMOGav8u
hlBX3RfPEALF7LqPA6K2mmCEB7Ajtz+3RNjaB2NJ5a1bfrtj7b/0RkEOr5qg9AjWmm7wytu84QyG
HDC8dZAR0ZySs1dAMxzN+3ryLSKjUXMT27LeA7youYPU4IN8fE/JShVQVYeTCAASpIIWsgneagKk
7t6QU/Hs1qDUF/tFzgYnADuPOee1xh1Dr4ufZV9oivqhl/ylIeaUwnYzBoxXZZJ8MxN79TFGvDBY
tI5uxvy6ArZM72Gsjs0w9Y8FUnmu2VLQbYfHArPWfmROabF/VHVrchlBLtBi7HeROXDPRAg4L2Xe
lPB1ZkSaShJFr0p1/vlHrFwUt58/1vjJzrITtDBqRKy+WuwwJkiB27lExsSHa6jVA9t6ujn/fFwz
Nj0Sh9k7zRLhrTXjnYYA/s/XVP4MV2P96nOECV7V4OHIpGLawDD+8ydyRbhDfz4e3T43SQ3yr/75
bNeM+K5irPyZHRuY2viHGyXRcSJUPgnbOycKaYm99yRk7527RBMzjKc47LBan+3Yx32hxo733frx
z5+azhYH5TIzbqfxjNw1nX/+9PMPoJ1ZuRloxth6vgDyBokOBfTUdmb0Ghh9dU2xINCJqdw3QRJ/
n8ZYEZw8kaQnseFDTVabucb8KsqofEMXdQlmvyXVGN8afrNu26n/ZmuaO/w+3XZ4tQ5+2ck3rwZi
ErXOnRr7+KadoMJkOkJsb823XDJeaDvvV5U0WdiXi/VmujajFpGikqwftkL+9VH+7igvLZ99GytT
9WsisvPmIkzeEIBnsVw/LJHX9l0Sdawjvv2GppNtsK6e1DSWFyeJ1GuWvf5okoUWNvBmYjY/imW3
0MKUsDxu6maiTnB9AaLM+SsHFEjAvtmN43OAVvp7jt30jf3Mui4VOZiC3FA3OPpeZIIDSY98mbRl
9uaCv9m1qVsfOY555M0mkyh+gngdOP16YQNSQ9buNRuff75YmhNTX3yCMT8fOgSUdviKzAOZgdRs
9BuS9B+7qKc7XZj1S7NSs1bB1JjgJQEkC3bgz/pQetxQciZs5EecgVbV0j6RMMjeRRcDu8OhNrZ1
es/R8Xcw6OhWGdwluxkKrpbYTN015Clc+De+V6Z3ddvJZz/At7d+3kYEGN2JoRRKwVY4Ufm+OBOh
uaRUl58PU6RMc3FeE9W3u4qETQjAwd/oxvDfCeRACOkz98x8UrwXzHj4bKpsTD46PiifdMVIgfek
x+KECJVcCRWSHcaa9cHdny5oIO24Tj56aQHpMD0KyXpQEhOJ83BI+gtZLvNpcLL5OrTQqbysl+/5
wsXVMhwJkMST72T/KyXMNy8px0s6+jZnjDp4py+T4twqdW5c0IYhNgKbo099zNMGj1shN8Ey2KfE
p7hvymMaqrEbhNzHWXeGZtmDEz+1C2ym2Peae1sUv+w1HDtKn5tOl35K7QHODar4Mw0qhBc7fS9T
+0hI8p5T07zDN8NvPdHpR4okHg4lYriYkDjj/gIMDvw8MVnoMN4djlMACh35imCujggNiCs9vIRa
fysjU9u6XpbzAt8G81TkXRGvCbWN7TnSlfPelhKZKGNikjmu/W618quvZzLNfI+Pmace42E0XqBi
bYci47RnIY3adoGZwMkD4AWpyYUaUzJj6h3vmCfFQPXa0YEKxNwEiYTHKp9hPee7n9c6XoTaLqR/
SI3y0pfRtuub4lGN1R1n6Y4eGBOUfuCK58jstx3TRMhMgXdqPR5cH6uxb+TBBzEJFc7ptGJfAyTY
Nn6U1cTA012fp7YYr0RWqkciQy9EEeYPOhJA4+EQxJ6mMacavfHObhaqhXBRkYIcYiVg9L9+nkY5
uCD2pG7MOqb+YhL/fD6xE/PQLeA7HRaFPFft+5KmP7MeH+bHKxam8sY1ahX+/GRWx5E9E01yYwnH
f0XWxlyEnbuckjcKn1IaV3YG6/jRgXT/MeIx9LrWP8ugRG4TwVPv5yRk5zFAoY28D9ukYmCaeTZT
s20eI1O+/ny+tw3BqcKqzonTVW8libAYL+CHaS5r75i1j0Uz7OJl1qDByo57zjzuNY2/qdvELwO6
9YUK5CBM1/+IYQDjRNV4F63y28zR1aMdRbc+fP0wbl3zYmuuP6OM9ZGo5PRRkwQ3nB2R+ehFla44
Gsih5M+S5cOp83uekQqjkQu0pHEe01n/Wbht2xy7Z1Ez1UiifCMlF/ZheZwVcCbmAvSWzGPzjmF5
ADCJA431xwmNoUWN8LoX9dZB/H8vcHjgtUc4bisWz4jHzSV3AbXZHA6dMzzVBWNkH2me0dVcP1Yw
Rs1rki1PlodD34OIua3Mtj9Lj+XKyq6tEYN5c7LhIe9Z6GViP+Qdi7ae1B+Iw+5HjmbmKH53hkKR
nipKKCYxzMSouR+kpCRZwfdmi4NA6egRoaUHlgdyZ1h/eXodGw9LoK5eGnsPpMQ+FGiqg7nupU7D
e9wRqzsHEge7nvzIjL9xXxfvJRv+aTCtavfzaTMZ7quiHZ5AnUjYOBU8//oXImv6Ec1FEzoTs8U4
0/5LwbdnUyPzESTuDhpLsItp7+BsE6AYxUdRDDDiGeiwbPjLKRtma0tL8/SO45skx/ra2zbmDGuN
QbVsm5PgYk6JNJCa2HifUPeOUT8bO/gpEfn64T3JEPqWwZvuEyf5s5T9HUI2w2pMLbDWgEQQ84Pd
0tAYPvKnfWBC64IiEBL+qT/amIj4kjMALMVUfxjG/FRabvvYj3Q6Rx5sGW4yR5zGHE5s3nUJ6ChH
dkfTsKqP0SVyY9zAt0GOb1tB8Kh+ahWcuLn2jomVEDdXwfIxD9Fd5OTtUz90+rZlBh8GrV4+kC+g
G+oK8yXxlScHyurP36/H/mqkY7JlMdsWCQJsS06a9e993CB1W3AQyJcVc27uJrtCf5Cm+U4MvA0j
hlo6tS6278hjXfH+peTz5E7n0kECSh2e5KGl0tOZRsiYrvOrIjIGBHgdY/LkGAmR4aF+bcdX7YMz
qJmPnjHOTTznbv8RDLg5OWKBpPnVxC62AbMQa5znWemS+1HmzbsOvgESof1hVCmnbMgfP39z1u5T
XLRQqOVzqc3fWQW4ZcabXqed3k9GfuE2gBkgnf/MWbJdfC+/0ZpZt9FzyE6KS21HGP7H+s1xKelO
MtXvUiojNhTBbTmuQazUTvsh5wU5IRP+EUTCV5riVogL64k5Ok+y6rNL57I1iCwcGNlvJ2iXjHW9
4zQbehezl7mLxU+eEc1IeZyLtu+O2MmcXQPlDEWJY7hfMCJNAq7LgaqJZWH+CVO4qCFHqWrTdAQv
DCmJirGN96QJB82LK+tAXkCxOs+es5x/nig/J48lZfS70QEe2jI/lFGVnQwlFjTonYV3muTDdXEn
go6L7MBhR89uCncrTWTINpKiejv+Jc3bl6ZS/aMs1nGtxS3dnCzrIwqahyyueI8F/iZwcc2uiKyR
y/HRUt6rN+BFZAjPiaUgeNB1Jwqr6ad3Yu9Y8B2N6/RA2NQ5p7P/SGVlWHUjPkaUBm59qdqN3TRt
3Ci/xMJnAgwHYuoJQKNVy37KaS8dXnnWD/ja3oh1voGsWPBfYcIKqkVdIzArm37g5FN2E1RDpv2V
6XRh2uRI8DNLNNOel6g26P4w/nLEg0wkW7ZJieo+usBESb+BrmjVi0PxupKx+dSLmmfTZIAw5FFY
EE4FLON0h9k080PWmmqHMYcduG8P3KBHpoOmeSpnoK2KkzFXbaL4YswA4eTRJxe5K1E6+jm8aSaU
0VxF7pan3MK8u77GUqXFR1ekvxPiAmTfizOmn1vRE+rgqT5nC0FkP8cZ4cotAiT5LoDVsAA9PPjr
fy5uupJ8aET9Xou1OEztF6s3OHob7jmO8JXnchC3YwONkAR2DqqXy6wzuC8+v/NolTICNb01Y1Tv
Iifj5wBd/pb4sLD5VeWcfY+J6PJNOuo3MOL4misIcDF5RR7YdchSG7nGtwlIQrEauWtCYbpLFh4D
QU0FoltlsKWyLNrMcT+Fa5HBWUPbM4vn4hkZ0ysoCMp6YUDv7GMFDRT1yPuQBjgN6T9k2sjuMZNV
t4nHiTwzq+Czt6zXOM8rWim4uZgs4ztICZSCO8Wxd1rNEiCnbeU1751lKnYyp7i1+f0YGabDZEEb
cweOSgSA6QYxKJpXQU2mgcVIqvKv2xtcTOyiOxaZ7sgLmwQcRJ5T+FkDKDQ5F6ICX/ld3zA4gjfq
LoShrgH3Q8wPkvacpJf7xahIFAPXvVLI87cEpnym7ek5Jq/80PAib/youm0t1iJ/VM5FtrW4wHxX
0NH1merM4TMoZbbrzDk9W2muTmxR1baveN83SbtJy6m9L7Und7N7iwijj6Cpuqc158/S7Y1Jc7W1
wRMBgOrYiZIO3MD2tjDYLwQgFJVnz2WF0dVLLk3gw2tyP9FAZhgcfJV4uEYRYNoIrfwQLSmdQK99
MWremrTVunVt39ZryMznv7i1RnaAMTa+gijZFpU9H3j/zRsOY2bYJPS6mvwP8OY/wdo7RkmZ3swO
wTvqUehHYvNUCTiOqKl2nAK7zSAHfcrE8JeR6wjnw/cAFCimvvUx4BQfjmAeNslA7UcbWaxZ5hdb
RGi4jNEKhZN4SI6Lydk2YHywaXSZoJkXv0iM9nf4DeEYa/N5NaSl61liwKzXLwXBMe6XSySqz2Uw
w8pn/l96bAmzBuo1JercmAGLs436BBvJqNE5RcdFbNAsUKBFPXpDzohTvA6B8Sfjqr5nag/OYsBM
OVVB2LUVMA1D5r8AVB0ZbUPGBgIM+q3KOS8MxZFd5GzRiAT2LILYbzyC2dbXTip6J7kdgNXEhTAv
j16rrNtWxzbOMv40igh01lYTSyZRDe1mMUhhOlXqMl1nm2dsziTGq47amqKthWUJ5c8gjZ945YdM
cMIQKa2PRtq/qcIO9r7NN5QySa6FOgnDUs/02vTb1OgfOPSr/YjoRqYGRuyAC1el4y97GVdbxNnI
YwcW2PxdR9uZqfKHFQHYRaxJmDJQccLX421LDIKbcWuNrGCUHBoFIrHFzPS2Ja9ImBibZgP66rZK
xurguLragaDFvsZB3WDgciDfiKV4zB9/froAr+C6QDqVHi9GPgG/9JjROL7ZQzdu8a8U1mMT5LA2
m5hk87rUIt8BA+5COqj0ReqKN7VEWPj5EiShHnrHCaVh9Pf5Mnv3c2N+dV5WfzgUbyAsbWTgZKep
GCmg4Fhak7/mkmdwqFwv5jbg7M3Pvfs/rog57rCLmS1RyDGlbJsT3JR0F2Qc/odajVsfBt3H1OYs
ObJxrx3llU86xqm2vq1MC4PkWHLCNq2xOEx2E3+4sXGB+bU8jQxPSdZE1aFKiUr/HKwgnh9LA4v5
4Lq4PyzoMAnQuFieea6jW7e4nyuy7NMUWdtMb02jvKDU+btAezec8nFX9/WWQJx1FH1VH5rOv+lZ
Pi+T5AO+rZMevtKKKQerJsWRieA96hikkTBOwn4fMIjU/k+yFE9LQZ1i2g80QoEZqQc+b/hlSpCy
GxhVnONq5g1hIffUCbbXKGmvdLX/hdLHPLxBhzBi63HRoyBn8R0hPhzpJdrPc9+HvQ3beqATw80Z
asVBB2RLIxCzL6VdFBK9T8OhwwkbRPXffODiiEixmTEoHRIK4A8M1Ugxx3QfQimUqy2rQhLQPS+V
DiQ+TYcPkbj4jWMOhrZd7sRULHAKd4t0xD6v8g8vTwkdMZbb9HSPcWrzHtrRj0PgWB8kyo1zhImn
K5+WjNpHl6EWShYvmdHgD3I91rx+4n+UcajzE18dO6PocG4hh1QeQc/csPp9yot8BKSQWTMPASk3
YCAd1nnT9xh1sd16ZKO2gHL5HgocPuxSDjboRd50gFkYhtQU/fgV16ylPlX9fKj7lFUgk5DWosep
EdtpAH0zFGNwYTd4gXdNvMaaOcxWNMW4KVdSUEu7GJXqwwFDVrUs1nYx4+AAMx2C8tlK984Y82mX
tXGzb4yJmIr3jo3jcappF86hbrj2SP/vKc49jCAMwJc8YaRkD7fLOgkyyw6+m2waDMN9mH3KPgKH
UtEez1UWa6yNKypbJ2ZY8hLOGWFBjc+GwvCe08JoM29NmhfSLaOjkc7leQzcXxrkHIdX+iWnwzL6
TyJecBisU7DaqdeAqbsJGnWcyuxe58sDabxXDt5bE2yw29efQhBjruPoVs/5qRtuUZZ2LcUo0oJD
KQruNlP+RRQSwkcaQ8woD3LojX1rZxbCHfn4kifXBA8aYMfc2EVBRrS9j7rftBVUh8GckCRd5yzr
/oh3rtw5kzvvVcJwIuA+PUYYNWnGCUzYxG7b7ceCuJzuv2SF97CanF94wf9M7L6Nk+FTIg7JFOW+
yi5g+etTkvVvDlb8A79CeJjs1/iZaesq24uRLRpfV4AppkeIU14/nVuu2TwYUICtcp5vqmo6pRav
lhuNzimZUK0z4nIQPE1ni0GNnjOb4zo/A/WlNMm6crjUcG4Xh8LrrErx8huEEqyi2ItCP5YW4yb6
xyipTIE8I2NumjHYaSdZvy1zV7QaK+ECsQpOi9sGq37hv0+i+C0W74ZgM5Kc8c4JctC1Dcdi/sVC
qTY9HqctRIVpw+z0XWBtxDoV7wDOLbyZ65Tt0gn9EbHQJI7DvKemPGs52EocbH+sMUHzZoK1xwFT
Tdt4nNHGvchieEZKGnctfV9LE+07u7zVdBmdHXieLJeYmVlf8aDz3XtNg0V0/SXH+MQ7LhODRy8r
YebTRB8gRWkPMeu8MWV/SxdYPk7IM8bjVye1IkQ5RjE0khbDB7mBLmzn32NqAOTOFW9ROgVy196p
Pv7bpxVKdzL7IfAkjngyeS6jGHMnbpi9V1f9Bmf4jDlreWjS/Hkcq70GDX0QCvlYO9jCEAaN0OyN
lsPvAXDsUxNM6V4gsG7rnijYwjEuu421hcBGZnPyirMuqAsbZX/DXQzMqDSR9TCebdMeylPU+qyh
Njb4iNRiMEuTYbAL671m33KRiy1D3/toBAfVtt+db3RhHoOkoU6pb0wsox1zi4xT7OIFmHb7WwAi
W4q6GCh41abyxBcFXd0m676ZaYJzskAhyal9DSL34HhOyAn0WZrVL+VTbiKc3yDNBvPG40DQOvgh
xeTuXdPk1Aq3cGsqusv65GR3+OPT5svHe4K5lFRqNBNxiIxT0JoPdQA8JGbALjhx+qXz0oGRYQh+
aeT8nJMQcHkX8Q5mT9ElEOFMlQGDIzOD41WCLhTzKyA3WWTvjcvJ0BotMG0pRnzZ/ypHVXNbrRps
DuLbNRLIp+6msUxjb6MihGD4L62znOIl2aX8zxFQcXGxsTchJEa5/Cli96mY5j+kJ7tNUTGxwmtN
zBR+PdL+l0O/1ObY+JKjKQQCZpXedQC8Kasi4UUkXNJCG9rguJ8zdFGULw4DNOaxeCQE3xfmgsvv
2XE/imD4lYO8E1H8beiS/5OF/zh1+FH0izuRlcDH4WzBGxNxXj4dj2VfrMNN+BPMfOqDYNh+E3j0
0JqYZXtDNQD263hnxr9xi7QABkjUwt0SG3dIPoG6sZllFu9uprWDPRBsXcotaojaO6OEL/CK/BSm
ImjwBJM4tZKAt2GrDqY9ZIfFK8+N7UFR84NHmiLCkqrAcIC+5Fqdu52X6C52V81VBo9mifwsmbyz
S45OG/ZYaMp7Oye6rr2VzLSnu/CcaPnFhOmukZW6RbKbT0VpXXjosMwjwrvNH/4G3DkY9Im9XxQx
qEZmEMw5YbLS/Z5qezoq8HXa9mj/5ankYmtEN0m+kzGG91nG5Vbk4JikRDKoR+MmKwg8lZiImbZU
9LZueYXIoBk0yBGkKQ05Hx2PZoIMinEfV1957hTbh0RSu/g/r+d9Jstal/+1jfe/Fvr+39v0q6tV
/bf/b//W/6KeX8uR/13T782vWv3nmt+fv/7/i35N/1+eI5C8XbjA0nf/refXMk3KfIX0fdNi1Gxa
3r/X/Nr2v1h5HBlgSLVsywwoB/63ml/nX4Fl4VR1fGm6QL7k/6Tm13I9vkrzTwvz2l9s2JbwhXQc
y+TzX7+ox4ypA7b+D48gZqDBoIhwqcC2BfX07MUDDnlZ41zhbFLgvLCzLwJ44zUdjeHW4dYNQKda
Wo3xaCpXBpnvcrie4+kzrc0p3TR2VX9TSS/ZOGXNcaOtoObj2nK3RpaIUzoItFLRl+4zZjfrxUvT
et5QsIqqiVZtz5u4pMBhTUoV18kmpG023XjmbOhtnaDQ1zZrvSNyJdQcl4E8AkcwdOhlLoaaTsbP
gc49ygi9YYf3JurZNqL8C7RjvDeHuSmOMQG6v4a/bg8Vps/boYuNK30L8nGZXI8oMwf7V2/JehwM
TatexZxoJstDI56cBDjvoaYIlthiKjX8FAIWmd37CgpapSg2bJ0HJyISAagfiicSdnBjOlSBzXIE
VJfINU4yspfceyxnT4Wj0tcWyzrCX07mIWjVRc+tfxkgt7Aw+ETxK6eCqTykLW0LUTmyJC8SKws5
Hw9gnbaRp0kS3qb1UP+Gl2ZHu5F14CBGOimJ7tIJ7raz2NUc1+FRWOUj5cXBIXDNZm8HVY3xJoDE
FbcU5hIqmUYio431nk6d/YjhWLw6WIM2MQBeFI6JaNUijem76FSN+w3oEZlqCuYTuFPlWOJHyHOT
7DFO5tByx+DOjYo4BlccN48FdRw3wi3LI3IuJ3NLUyOL6X8vsr5/CIq2ZlssiZA2/nJxqK+FWD3A
CDVK4Wi6m6vgsVM21dGCyVTpQXYIPcIrOeIIb7EN43BrP5h6OqhxkNUelyfLfhFE25xagpukAd7Y
ot6CaXLs+3hSCkJZx/wUQEUTnIYxp/+J2edr2s7xusuknw5G3SsUQn3VwGLgFCh6PXOuVrsAGxBD
swlsld2X+R9+ORjxvTkTuzlbeV2i9SgysWoAj5WE2QKSRmV7x5m8e1Gn48Utg/VMXSZfRYIvdzPW
aXTj09BwpDDNOqyPwGcqFmf1D5db36BRzFV2fCVsm25nFCoYe4PLruzhmN+U3RDtF7zueOIn46/p
WdZ3iwmOWT1OeexfbAyMWQXTOO6lpBH7fSDSFfbrkbcmHd3CxQN5KZoSUK6IcTRtawUHmPsRbwjH
bdgl0/GTjof4HWy7XtFCwR8TLvOTg53ledAYxdtOmy+T5epXrLTpOR+L5TtJsZ0ewf6OO3q6hgvT
YjQm4LeXTFri0UAy+SVrDasiNjmAFV27IvKK4DzmfnZk6GndLai4hFRUce0hPsJW0aN/8LKRpqyF
bNCLWhJIZWmDX9W1p2Gj3ZE7CK8gzXVWMCeof1Y1ciAdfXRdNd7Opu1w9lHZHb3Q2Ynqjyb0dQfY
NB2D5leNH7fA1iD7+2yy7X0/eAxPvViqI25vdT9SLIuUINs30GTRwTcD66WcewAEPkOjknElL9mU
Fjuzk5CvTX5hAQ/mne1UYgc4NnvP6zL5sEkRHVU2UgTVlQWtMs3g7kBzqe1YZtZlxntKO5/MIS7N
XFaJkoBqkDP95UMTuuMYX+xxgpAZRO0aB8vG73nKovIpqmz/5DB4e1Z1Xt4vqZMcmPrFt4vZQaNO
xmnlbK7Bi6oZPiflOVe/8VqGA6ZPfZY0PPRrj4oms/K3vUN5KGlMFrzI6WYKelSSAPZMLHXoLeSY
dTBV7R1ZJwsElDQ4mQyNHlGPq61vzu2eL1mAbbCct8pW+qwwNB5qYoXfCente9WQ0M2bjM7krAdi
hUdwMR51aVmfC6X1TUjDeQWiuRiI0Beq5s4UuFyYEmqRUbPG1voMJnC+Yc9U/OSx0N3hk+Id31Rt
810qA9wtQ+srMJG+P6Rj610ymFM3QjC7o8A+6x5AwHanzp+sJ+Kk4zG3+uxquPN419ixeIsm2a1B
Q1E9YxEBwzisIJ+5s+Ag5lXB9WtZmTHx1PzGZrFwIy6CB20Ivel8nhJVx+/UYNdPfgGrb5pEdmf4
OCRpb5afU6YprC4qClsBU7qYUKS9a3F/b2wwn7dWzNCQKD3LUqO77KtpEuqbQcyFTPYZWUYzPG8k
0U2pUYkTItEvJHt7qriTHjyZbUrmdpZ8bIuAtPWQOnuDNukbURTmvsN/d23Ijx8wRI5czmug1Jvc
r4NLTVL3QPKSdIvS2Z82xvQYwCx4s4TNXbzt2ie5CP+7thfZbODnGy8lnvedYI72q2DqQjMntTGQ
cmhSLWx9W8epu1ejTZ07veIS07f0uELOaGaZcH1ydsv4kTjMAyOiADZ3UNv83eKgX+sh4Xpuhtyd
7/Bv2dcx6lbAQ17n15l80D6eButIopDyX+1scx/OtGhcsaNdmkDotIY5sIJ+93UA1z9Ol4W3a+sE
MGEGBeHIpSk0R0ASmxR55jmwG30OzIGgpvL0yQOF/GAlFsbwsWOSL+LkvrNb+wnJlp+FLxQ2dA/D
KHC50LB1Zzd24MTEBhLr0JgEOkOxGMub7Vr6TfEQPzqjz7t2zoYaa60G1xdTkMr9Dkf0a1YRP/5/
1J1Xb+VYdoX/iuF3tnl4GA3YD+TlDZKuciq9ECoF5pz56/2xu8ejUrVLHgN+GKAH6B6VivmEvdf6
lkAZ8xzzjeyapKNmOSEu9EQ8w9ayMNiwmWwamWyyOtBOkP7W51ExBAdsi/1Zmgb1qYCciK0b+uuG
vDl5jtJE0m4HTk60FH6Q2i7zM12bghMjUZfnUiK2yHqUjCj45RMEPW0bmun4WCexcZkTkXfIw2A+
mQjqC8EpZdSnUpOKpachMT5B3gD0H1/Fa0ZBKDxd3A6vO+UJC+fWwLybKAjLFrxTdNJ15T7MEyyY
tcD3mElpnxs0ts8sZV7romgyZJGSRdL3NRqnsR7bh0i3FRI7oN5EmYJmPwhR4XqhLvBJwFHCDkWy
RtD1+Q7ZqrIPlUSehQR/vLS9zbrPYFq9pMWcn5LqrZ4ys61+Im2+7Wb4SigY8cCU4Rwes8wKyNbW
Z4xhrTyOgv4E+YSBZNpaqAo5k2OdLmkR+aaOTcXV6KmieSScVO1M6gsoRG61OR8OHXKVxyHAlDmy
XHhgLisOxmIgy63HFF03cc4Btjmrq1FsKaSgTO20SjzsQN8T/xTfsWJK7nMnwwklhMPYEJrjZdPB
Ym2USvNGzaZIRNkSekSck5NEigwcKjGj8ooafHwybZ+iLBiI4gwBM6QSslC5em3DaAouTPyQD21e
zg81IDusUYO8hbASY9RYmde1jM1o52TyObAHjIp6+1Dbo09pixxKHtgGeH8rKaaXgppKynBb4QYo
+vw5jtocep/N+qLDH7xtAK2e4W2cJUppCq0k6kRUY3mTRk2SodwNRfGSzWK4siY7u0M4le1KTbeP
apvXmFKhd5+VoWpfSGgAm2YIpu/ZpMT31FQgi6ukDpNNrc/KFSaJ5NhRh28xdBjTmZ4QcQ5t1iJw
aYAkk7ha3Vs73UpZ6xWQC5HxCgrUGmLDmJYdVWMDfFRpzsNlKSm1VQM4PCpwKvKXEl2XtGEog0Mw
4chHBC0hNNPOybkDCKZPPfpgJOnYHNiAjyMNmHzsWxJ4FMm/zplxNQuDJVqEwfgQFFGC6yANiVUL
Ke9aIfloRTRcJokqzktuXulhEtN8dBOF8GgpzPcDJPzTeNKVs1nhKytAi2zMJAv9oknKU5mEGalb
uXaV2036rKlDcWM7QgcrJrppW5gdfdPOhlHqR6kQV3o5MeHOnekRXqrte5pR99NgNvAu+ky5M7El
HKxeiCMe2eVxLqz8eWmhZXXlYiQeku9ubyt9STMZwfKF6fTG8+J0495oAJN0QpleDZAtF0xq/auN
EYtIlaRcgRrqzlYwkJjNAmcRrDUqj8AYnkZCsA/sV7rbAaQZ8S5Zc8nWyzpXlpXPy0ex+Dlr7Z3R
oBYhzXJC6TkYBrs8a3oZ28B4dzQRXfWNIMsdJdNrD4bTk44SnlXo8r0mKsWzCf50b+Sz8zCHfNzt
uptyiQejDKsrFja1fLlAOE9Wm4JLBC8MWUyX2jK12yK0YL5Q/rqyhUXeu92X5yIJ02fdwHRBtpd+
MXRwtLOJtoIN4OaqFjbG5pAECBXe0lNPm/vVqJoWxUPPyrAUNttax4TeXWsVtr+ZJhQZ63SVZT26
k8bSexRxQSkPfenWnCd5nGdFJchqrvXTMbK6y9qgGuhzb/TzhQTGZ6kKPPm2Hb5UUahio2k105tz
G7Gb6AawoYZBVDYFXArOGj8ntcLZGGqqs6DWtJe67yzkSEJnYkTzeGIWofA7S1F2zmwOt4xOks0D
8QVkCmRnOqyGNeynsN/1skL0Fi4L2CHe8sbFTWhv6Edl92h/S4InnYJgd83atCIh4c/OWDFN5gLN
JyCPxV5UGsxzwK/j7EKV0RVadhH004wAwFpZtBbdZ1eEJWx0dLybzGFCgnJLOzeOyWK0p7y7pz6H
bhMHkzyy5cJOameVuke8UmxnKZOLmE3sZRkZ5JaisqHY2pDdjS5wVTWhyr8iWlnpcHqzWy5VxXqf
9Z6VyZqqprFFOMF+WR60UNobIuUEX5mife8a2T1WcRD4dUpSZGD3CUI/Bs2NsbTlSVnpw0UX5/Xe
ofJ4skzAdMrYsuhszosk230WOu3PFLuB2ysla7BJxRJdLvL7mA7Q6vvCXFuPjUJToMvzE8MY+vdI
DzvrfKgDpXFBa+05iAtVFKUd5KUsOSAB5RIts02f5lRSsFzaBfU/pt9biAYZKv6kXy6stKrTgzoB
BKuUlAgRuNs5FNdMatdLMZSnDFlE9dLoID+Rd+AwdXNOg10BqnGBar/fOrEj7zVl1h/GWVluVDzt
bOAskwDAejwZVVtQiqcdpkANr8OnelGTd5VNw/dY77GZLezY2KAr64RQRYe4VtRHIsvy67iFLLCq
OuQ9CKj22k7pcLO3j0yc/OgPbpTCIs3e7OZoXNHbkFfqTg62B4E7fU+MmRtXlm31MEjRviVKob9G
aZKjc9OM9LXHuXFRVUu3VRz0jEuZzwU9hXRNCciH6pSEKetlnk3laFgFsblDYzIczdaSvQSMpqcR
hMpt1XTjQ7SUPDzAO7sk6fvjwDT6ljsxYe2k/iJQc3QDFAFQPal5Vl9N6D2bBFBmAAAs9CKpLN9I
pslZIabhtygtu5Op7gbURVZxTXqq84pKjh0OYdjRmYkGLoS1HcXfMV+tgJ2oO9MKzX5QhKhek9kk
1ksBpHEzFghdjJEyGg2HukZcVAdBTEuuGRo6XvXyHVRPbWKuLoY7lJQGGKC06mfS/Axx3yF4ARY0
yfq1j3JGgx5OIxhf+FYkp6+NR76PYvUnswRxIxih+5ydzmOiKtN1bqplQTOHqpirtZV6pRgtRMqh
Y9WUtCFhI7SkbfTlanBKb32aTzpH0kZH1kheiiJz00VHUhreGOMulMVEoX6ZcvFOeyrDv9uF9S4G
/4aFKw7aN9OaoLjw8tTHccXxSUiKguGLLd8rRa35stSDsd5Cg0F6UQc5KhcYmtVT0FJS8ci0U08X
U7N3ZtnTpdLjAdJHiGj/zsZt/URSnbZv4ZjdhdBjXGEpAOhESg2pltEW/IqTulFtLuczHewzk1ST
JzsDXOktCHswzus1bRAksZdZMUWwYBT2rWyrAr/Axg8hbZTJbTYVwQJCJ9QVTEsiUza6PRVnurCd
fTpokwcysn0NtFHZ1VNc6eR8w5s148bwBciGu1KA6rJKlui0QdPnIYjsPdR6cWbmSDlhLwz97Shb
UNEDUrKmrehBNHFGqE4lkYLBdL6qhD5cZUqpbSEn1gzFSD22am7O0SZvURIZWbkQUZULr7PK2jcJ
7NNcmirBVk8Ha5MbLWj7AsqbG7dLddsqhJK5qF7XraxVIZrq6kH6drdUXtZp+S0VURsoXm2/ZwWQ
M8OKVUBBTrryOrHEZZraveYptVI2/DHUxSl4UhAS7hxz7k6rUDF3Ng3vs2btMDNhMt3Z9mI924ho
L/POBA6V98rrCOvOb9U+IodEVhO9aMW4Eb2UOBaU+i0tgwiBPmTpMEx2c6DFL6aTA0/RreWxRkTD
OOdMgglCD02vTdP52C1jcG2Vpvk0NrjQfYi38mRojOF7kavOZijIa0SfVnlsPjKKJ06XKa5GIcDv
+qR4T2HQ7clMB+oXTdpTKu1JoLm269vY4UtHorgKX+ZAvaaSlm/UYAyRTVY9xdIxJTE6z1RUIoaV
+VWRwiQlos0t8uo7BHEU3tQiSSs8iaiKhMq4V+AeEMTLRgP+jrMLZVbcmOvVyjFEBeDEVae7Wszv
uQmyTOahjhnBRZzErgTQC7zvqVPedLSOz6QedYdAY2buGJwIQaXXvctljoucISY+a+uZiBnRTOa3
ZuAYLg1dy2+jdOy9MKnso7CC9juJ5FTfCruVm4TyGhCNZjrrhR0d5gTM+c6JwmT0oiI1/LxfIrbk
6Ix9kFUw2oj/wDyQyLjeC1u3TuS4EC9Dhc0+VUISa6DuhRi1dS17TCyzuQzVXkGCFwXZcS4nNCKB
Lc7giUIjmLC8kVKDjCLRgLKrztS9GqmGjrMJ0VNTmSA4ylQW1j9r3ulWQkg+CcJZoQ+ow7tlH4lh
oi/u5gU/Kr4ybJbUhdAsVhiktVX3FVQKq7Kw2CN2pFaI3ooaXzReMbCO5LQ2eLhC0hHxX0u/VxEy
tTYs20xoyYPW4vllHdo5e0FYEW6LzrmtYq24w5WSnoUkGjL9psNzNQJOCVhI7Em1jgE19Sz9bCpr
e106wXaYCvURqFDi061pfToRIWEzZhafITvpfdmmgav3+FazZkjQEq88TUtvb3JsD+d4ARYS3oAI
AUjMj3aL1MXB2u+XlhUfwX6kLreauTUOsB0lEoB9N6T5Lhji8KQeNfMiKzu+XoxER0p49IJygty9
1irFKs9ubmu9kLwahh2y3M6NCIqUNWxH1CGnTh3Im1L0g/AWRR3Gje20xTPzPPhQWla5sdLx2tcc
VhI+zaSPT1vHMDZTXeASnslJOyQzDSzQ3ISqemwbrdusC1NCQS2xJztAOTXNKMYH2IxKdTXyZl7r
fRxYXjPqZQZsfEmJsZkV+T2JWxNIWpU8kjAvQRVNsJrYupQ+8HvL3GNyIzEKwV5/H89Kf1/bs3k7
s8oBBoKT7jqQOlwqJsI02Njx1D1a0m6FZwGxAjMRlcmdHAlXoJTTrSRCKz6gDcE1qaSqEm0mStAv
rO7WlDlB7OoGfQTM7bhVgmdjMnkEdceK2Z+GkVlem43henEG64rUkAqHopKE56Vs+hQ6VByANNAz
rdtD4phi+EcZdlUzoli56YIZO1maBYo4C6kdAx+c2rjzVA0jK3bdan6ZQGQRHlBXkip9XdZwGxCL
s+pe0472dAuDHTmjTgjwqwmMR6eL1He1WmznZtQm29zw5JK7tp1jEgAjMPusuTWkwJctBen4BbJ0
BwSHV1Xxi8TOMTouknhPKJTzatYCYF8UYWHthDGzThjBQ7ypE7pfAtmoBvsZDxLRb8j6cOMEa+V1
6dCLksgkrJdJVcYczJetJH6NUm0NKOjNfYjnG4AewnN2+2pkJpskL7SYRbSFaqyo8DhuS80mdqgD
nuiFi2ad1PqoXMqliyEVRmbMsG934ntQdvm1mloRIPdpBLrgVMch63AtVEPLFMufnU/kII2npsqS
16XpKQsmS3NpLwGrwJAgQqesUXCHds2uaWAK1JHLHpju+iOaf40Fq9knndsyIXUkxCvRI25GB0tj
ob+N+oDAG+UY42pGKQzXUjLUb+EYDslOyZ1qch2NZCibCp075JSqAdpkz4i4ZtqANArOQcbbp2Vm
AzKpi+ydNHQ8S4tWHdn+klqgNuahQOlnoerAh4m5KH3kwnSfpDW5GRdNvwib0CCqNOkflm5ukOct
aDap0inEZ+UpjdqJXwb389zROAWEgGZqV7CleabqynKbjkf23qt5/o0YoPmiXwnxhZDty9zFPcBN
ExV0mozRsaFnu4nM0bzqjX7YNgoWS7dr64kOqJ4jIB5LeZ1ruN66CVJbq9v9SVSZjenqqK0fTcIz
6TlYVJUIl7jIo9HGu2DyqQMhPs3obEISIpbeWAMsCIeb7iDNm2dIYuCQjp15AOik7LIibkDI9rrX
QBuCVdGX87mWdP0GohEmj55Ahk2EHJ7cIzam12RLxzeDJRL+XiJ2ZJNgEEFZ5sCbvwytqt7HaTHe
sztE9K91rdyDhg0xvPfaE4t/57LKI20nlCLcO0FLcASNR4EyOZYD/XFFXWe2dkGhl3bSvAswGZab
VO3yc6Zl68JMFxBQQZt0lx0ysuGMNjLCmIhRBnE9UM+c9FCXtYe50cJRP2qVUDYVDZLUlcakfyvz
tW5oTb3x4qg2Ny3gibMBb+0TUUcQqJK8z6Ce5FNR8eQm3cAuVAhGnzAbFP//RWLyzyQeEdavxCOH
tnl+y36Qj6y/8Id8RBq/mRDRNFryTOe6IcXf9CNS/00zDdN2bNYlhjQ+6Eek/E1zoANYUper4ORP
7Yjm/AaD3ljrgKydDEuV/4h2BA3KB+GIpXFk6N5U2dCo6JZhaD8KSGg0dHWKFNhL1Qu9eO4Y9T/c
hcs/NCj/Qon4soxp5/3Hv2ryiyOsZ/BBolIGeqSykiUxczP7ujdtVH8+zn7/1Jpe7H1j+3JDEml+
m+2jo7aXt9mdfW5tfn0S3PhfXuUqn/lwDjrr42yquEq6MC68Z6/czF9cp3B+Poau8ag0Dc+Bgz3g
x2NERpJbVU5SbLOhiLcdT+RFdRB7Ygp24dHwG5/EvO3iJ37hOV9c3l88xB8OvZ7ah8sjtXNGgAIm
DQOkJ8vXNr/99f0TvG6fbyDyWjoWOq+JKdb39+MRjAmRPwJIjnCSHKBW7oJL/UBnfAtBxsUb4gZ+
4n1xzL94cX445nrVH66KPVXamC3HBLnmIpbwMYq5L7r7jVb/JvjiaPJHBdXvHwIQEoBdqmVYppTr
2Xw42sBaZsow8XobKkfeE9Ij98g/2UHzND/ZfB8803W8ar/48Od2gzt5gdu4zyeNW3nv/antm37v
3v/6FvzlXQeioJuUX3RLXV/rD+ekKwmIONuBRJxiHcJdQ3Iza5/rXx/lr6/870f59OLq6TqpRQHY
KHBEst3V6qmoeNL64dfH0dax5O8itb/dYtu0NUs1pOqsl/vhchonUgni40Dkevr39u4RSIEL32HP
stzHuOJeMjEfOi87ubn66m3661v5t2Oj2vvx2GGWIGWyuJXoZXX1lDBdJ3/+9fWJX1+fUD99JHbY
F4TAcH0U6XfrOCf3BJBtBr++he+6/+Jo6xn/z3dTqOvZfLibLY0Lq+55Ye1d7L7lntiZrurCHPpi
cPnLxyZ11ZY2vS7bcj4Nnknb9JnZc+t6/3E4RJtDuat35Q5KCx8A2aFuvFH4HhOP1og7ul98mH81
tkld1yxdaI4lzE8vjdoa/SjRAFF8vRft86J88favk/KP99EREqUTukDct4bz+SML5oRtXbQKpZib
6AC/qnC5Bk95VO6p8Olnyo5EbK/xwDF88Qi1n67NEYbKUTWbD8LiIn98hLUhLSWfzMGTbukumycy
RvBFOS/5OSQW/i/Nm1z3cvCDjNAs13wE2Ol7X01cX57F55HPYnlLRAXI183oO67+rryMUP637f0j
HDxXuNfX8sR8rJ6DF/NRnhDW6EX+r19m7aeX+dOd+DTWx5ZS20XDOfR+dbDxkBR+fj76+M8ZIA6h
+9JvLBDIit+f4atyX784/E9f7np4ydSmG7qNIvfT4UFstaoojYGJJtg1h+4s2Nm7LvKfHPcC754n
ToyT5Dq6Tq7Fu7JjT/nFS/7zN/bpBD695VqTJgH4Pq7fKw7DIdhFl8EOLeR9dGuewPfySMXatGe8
BXB8EwwxHgj4L07i5xXMp5P49KFPtDtqI+EuNBto1geLCEGew9Psm94tlOVN4w/tFjJgwhf/1cF/
Gp8dDWE1rSlHAB6F2/Ljp6BZKAoQdNHynRRauFH76qyQNItt7hdfnaV+nvAslYne4mIZVZBnfz5W
EkblrExd4ymOtPXN0FfRrSJQ2Ts9HSfkjOUNUZK0E+gO3ZktVAd/NsFk+70l6CNMBGx0J8RJRIB/
6wH7hmFjdk0AcBPs5LR8wg2MHhcN7LdeTPcKmzn6SAsaVpfSCEHM4LjpHjorStibRnB3nIOtUMOw
zG+46WtluyxiqvZhtKT1IVFrACcpg9qpTuKgj6QUxaxcZHGM+zm4G2coLprVaqdmbOnMpeMSA7Gj
CfQUgDq8TsbUOcmrILnRl8KCPjQRpg7dnrw1UE3CADRObxczq0ZShQvqvEmwdw/xdRcP5ve5CnN6
BoqjaUetb+W7tTiF6Rd2mInvYG0MbF4DkhS/advy2h4G7Nz0zCiVqFYF9aInvVe4SGqgBgjascrW
IXQ484ipA2sQ1qoq9mi58uQwS4ukdlOVwJ+iPj2rHJndVBQZn3CcVpctoZSHYhDxPrItCrGFrE/U
shyg3SYFPOUKjrNC6UUrfoeMmu3zZJG1TD8FJKJZUo5DWOC0EI3AfvK3CQBCXVtYyCLtNn11KpK1
6JLU6QPwluANRudUujLMlU1L6ZCwLMPgMU4pxV5XW3LKvqK0spuh7FNfjvpdKuMBs2nuELG06lDU
EZx5ouQPQ9Ab24g4ez+MMWU0gy01rLrlOxhIOghlnIVnRQJuJo0na/A0G9skLjYIeStNRCufHFSh
NBaQbnZmfxUKy0aaGOkoF/G/ZEZxYVLfPNLRNlxJ7LkHpoaQy4V2qY4fFeQIWM2sH7+1YOK9wEyP
dDC/mbox7xx8exuyKaUXNx35Df0aJY4DICQjfqMP+nTRzuouz4otWhPFSxb+JrQiankYpUPwBCCn
HrVuPlcQnNqoOK2TwSGPAKM/RBREjUTmzfWlEzrmPZmz+S6WTXOXJa0Z+7WjaJvE6rpD5tghjC67
uRsCA0TWhHe+awQ4QDLECEM3jC0aihV7nsZbZTKAp6IEcmO9MA+IvPFxLlWOdn0uPXOmRW9naB4G
iu1+H7c2BUYYu8Ua/QrccCTFIsAmuRgafjiNO4b36iD1jC+s1+ZVzlSREIN8om8Rb8ARwgraOLlH
K194JdtlbM7JcpVmItynoJo3lYoYbGxpgwxtne56IDonQU94kG6h3skHjRJxvBBpNLVEtED/gU7S
DzwXaoLDzZTNxdWiBtVpB8Joi3iHelaXz+dlIjDNVm17ZWCbnTZ2HWUXba8TdtEOKsQRjJz8Hdjc
3YG+7a7vDCLVYTyh1MRRdxqoaXPXSTqzah52bzafXoUHn6Rk0PrIjYHsdrswbIiSnVJnP9XBcKgS
bA5RaymPbVpp1wY/4dUGX1fWYwZU2OyXTQNbf2smRJSkicHrq1dd73hjnTieNSnT+UIxaWeT+HW+
CuAjb7Zi/bUIyeeAisUyDmh4+sKABoQjbpaBZOHO2OZwALaaWa8I4yZyvCAy5V28kLEjzQ5ebauP
lzHBmCd4L85zJxwOCIqCB9TZ50WpZF6k2uMbEZ6hBp5ySOGPAvmy0eUZb6rzXK6iUf00I2SF5rUr
kSKJBvtHcQ05hCL+djWDTJF9zzZ6OuvmfT6AVG+8Jjjvx8NMBGoH9Au6YcjXksmDlbwIEjXdQi+V
naGLvTrdRfm5aR/U4D2uvg3lxSyf+za5Qo55sZixcA0Efp5hbpboHSubD2V/ZDSMt5V9NtKrUGao
x3O8hwRI7snZoFvuQp2/YTyc6yMvWaG0WA3eM7CGAapaUd0PcfOuaqCrsrPFIasXhsZJ3m1QBoty
l867la5g7mhoglPQ1ePSb/CsK8FeMK1oDU4DUsGN5Go0mp3gTUM9TWDsAN+IbczkpyAxfPxsmDq6
rVbvovDWqGEHMPwJXvEx3BQ1gQQMApuxaDGJ5lvcHRRhi20+IvTEMnUVUW5lJAE9O9XfhkS/pUIR
Q9yMibSbzqtcuZoKw1964g4T53HonknAIaDoNNMPkMpwIKcHuyxPyUNrxl2TXVk1OozwbbTfIv0Z
UhIx6NrRxtoIXmKvV2/1ZMFrb7lObDc0bdxJdozXcONt4jtg0W3NTkXv7bwzoKJim2kmYgiW1wNR
wm0FQuEkn9+pFV2C07jIpgus+3tDsNeRL0WPd9MxF8a2HhJizNtfslQNITVO3pBSLWcKwmwda4Or
6jd1mu4AcC/Roe3I2NuNy0UrfENDgrbvGdjYW9vO99WomVpXufrQZbSX90MFqjbKUfU/T91LQvoU
KtVodK7TyPSHpN1ZxHu7MVm6eUc4H7JYw+7IhrdJiYETZIlnxCZc0LlivaSoFtXoUYUFboXfu+G+
Nl9zU4H+e024dgtOHJNO0dNAxr/Z72RxvWrBnQVcDirjrrotK5J/h8HX9Bc1PSD8381VAuh/Gwx0
e76Z6jWQVLyNb8M6g4YLomgg4G1zM/IdYfSO9H3dHydg8/F4js3wGPXlNxZ+xK4/RYPm0eA6Rwby
4PTEZCCbd1mWefV4aWm4J7rwnPCbQzCcluZVNfkIRmDNOV1enZA9rru9SI7mCsy0rpDaAMOnt1hd
2yh5CStrb9T4LqT+Rnh5lxEz4ii0wLCO4jQLxv4cAGpWPobL/djs4+Styl/yJkeyA6hivnTqyyKo
vbhAmgSbJAIAINoLfFdZYm41xP9NNt4sdrftwvLYTg0IhX7b1NHR6ZrSb4kEzMbmmLW0oxGV3wgn
31pTc5zm7LpaWowSzrkTiDt9WmBeLPYd/f/LohofDX04CzvjfBz77VLZjod4QJBlyHLZVWBYYoXF
Ihx31qNamtElUikwVFVyZY2Bb0X5yWTaD12NDEfYfkwGUSLokqGiy8LK0yVtsqXuwIen6T6p7Yuw
Ux5QpGxET/lfdstbJgEs9XZ5piBu9Ja2mK6U1O52S5NgRi3Uzg7vLdoh40k7C6i7C6llJtk1Ct4V
lXBLRzAK50ZGeJbbR2XJiCZQhkgymmI058jsNY2pAKM9yawIxVot2EHILIERy+rgsHCN78q+MrRt
0wQPgYCu4qmiLSFhmEl+ahnqBDpzDL8HlU1TQwYLC2gRZ5N9OSAph5pqVjqbh9nqacYRaZqImvD5
VA1IhVyozSqQwGFBLL6onQQGslYjcae0hqquaWb5AIApvw1ApgIECYP8do5NUrbRLVUj7txlZRWL
WkHpwWy8TzMCo+7NIWjUwM2hqKA2s60aXe5osvnYLLRTF6/W9O421npjV4kOjEBTGMAxft+5/tvL
9O/hW3n5R72n/dGX++k///N/4eT9Z2qz2NQG/u33K+YObJ675395QzbUzefP+dt//Ov5c9/0P3RZ
1j//p0nXNH/DNu0Y0qaaogmbSub41nY4YdefYGUzVDb3pqmvW0LWoF2Ed1bFpauZWNdNui2aamLX
/e9ey/pDJnAb1CFOXpVGiS3+kW6L9WOdA+GlQ7tFlYJCliYp6n7a5urSZIUeFcFl94gLtxwQyQht
yy/Qk7dPCEveIq5H83ojFjTGKfyj6N7Kg9NpuiFBbCtQgg+Yv6wi8SN6l4TL7glnOqIc3mFP9OKk
2C6lcqCYsQPBDuiI6Tk8mURwQB+wjW1ynxr6nHdi5cDRASXsA7FruK0TX8PWKlBnBsCN5ohdJQY8
tWJ+Bj7Xpu6iVw+NMDC3Dwyf+VOgFtciFJe5FF7f2UcJzE2FHqJXA4y6jiKOso1faghWQYikGvk4
1tf8kugegSiv1x+xZbn/+Mfwz/SmrwXw//lNv3zOnn9809c//+ebTtvQ0mjDSN2ie6jxgz9fdH6A
15yWoSkoZ6kmla4/X3T7N+zmhkq5Q1ctbW06/vdrbv5m2xhfHIs3knqkir38bx/gD0PQ34ekjx2/
T+UVeom6JfjMdKIWdWGIT2XwRlOyse/EeEZI2Z5NMWur8Ihyj1Cz9o8n/sPo9/FQYq1NfiiC/3Ss
tbD3oQhutabVlPCGzowaZo0qboo0wbpcbomSOGj1kTWZbxkMyNoxTLqNFOmlVAr/w3P58wZ8PAvt
L6+Yth+jhENrweZxfDwLXZkTxHHWfKai3E61akMx/dAu8b7Aq+yEysUgIUqWBEjoySlOFZfgM5Bc
a+QW3fcMickNczQKTypscXls0g2hPptJIaNqzE4Vu7pWEJLS5D/99Yl/buv9cfvABlDeN3Wayevt
/XD7imW1G7ZyPtMMXGUS6JVBWkzl7IL3Qn27Bl99CCBoDOyniyU561mzkVNNwcfa/vpMPjVP/zgR
yt0Mw6plm+Y6bn44EfwfdqGaC1G9KllXWyuFDliw7+KUuvaeF2hfB19d/I9jMf5V3k1p8vFIm4EY
itePx5R1G9Aat8mwy0MAORR/wnQzziQDSH0nLCrOAizrygxD8P/ry/3Uc/jp0J9emNrOizZMguYM
X6Ee3kRJ5g8QCgYOTuXki7ru5+LyT0dbX98PN7dvVSuBCtlgJxswOMWnaqG5mqSBA8PNEP0x0InO
bY1NPCr+JAPfVOReIQmNxOZDOiXnMMs8JGf+mC8+aqXTVDHOY1GB2oo3v74xvzeSf/ygDaHThcFS
yYOxPtdmbRVTFtpYAooAXmHw3rG82zVke/TOg7KC7ViQyzq4EKF+1wvzHEzMZkGRNlFKqI30HLXR
prEV9u7bUo3w8GJ4bPi8iBWqOlC1JIO41gIrCVN8lmv3ZvOQ9uXNnA0vGJedr8an9UH+6nJYkXy8
9Sz4Cm3EWH4mR+0ZP96Wde6IJHFK861e57u2zveGA57dKF08PDdtlu/lUuxrqh4t//v13V2P9tPZ
WLiE+Mx0w/zc6iqFMiK25GxUZz6BUHo6ANGBzeSSCoS0vDya4Vd9158/bJ7nh0N+ugFDR804mwic
iqH8U+s59A32MJNDjuZNRGBJKUAtxGH11Zi8zjI/X6vDWs8xbelYn2aGciyCvJxGXiQ2kkMvn7t2
XZxQm4uD69YGCGcNe2TZREbvWoyaZOlGbAefTRhJjp1uCaEDFwojF5xshCqtz99//TA+991+/yxR
9tsas4FlkGf247shBsGewygZBETl93l32dQOcAjzhn1nPDkvzZxtw6Y+GgtBonFxjvL4GIaz25g8
PHSO68NqZwJLrVwlh1e/Q3G8qzXxHCtjT9pUct04/5dBU0omCouHChjmczN46Gu7azTZrVGm51m4
U8MjEYQupdNzTYGfXJDGgwiN/Mpf363Pbdr1bnFge9VnSIM6wafR2safYxN4253NaIK7JQD5O1yO
tXJSZLdxgAE6bNmYiuJQlOrRUlQvkPeKsE+NZnlIhYr42bARuk9fvWd/MYtI4FfMW6aKNUT9L+rO
bElxZFnXr3Ls3LNNExLchiTEIOaZGwwyE4Qm0ASCpz9fZC9bXZWdu9L2Xlenq7uqK0GKycPDw4f/
/9Kvel+kMdRnpV/cL10CBi+QDK4iM5swTLWFpoLJbVDmm1nz5JIPSYpdNnCv7rPOne5qyWVR3XBM
tQj+3HuX4v6DPv1+2sw2qS2Ubpr6120QUKBNqEsp/WaV2kaUe+e27pm66QWg+aRtTZyB5GoapXOj
qDOKrQ7VNh21du8tE5bn56CdZoC2az+s5ufZ+mV3yqA7dioQSVJB/C77zzzMwN15FT7Zu7PAWjYL
gLZRRECNgn8ZdbJ9exQarz5Q681IBQn41Tcap1aaebEeObLWeR+uY+itQVjqpdV9EZaXWX4vJndT
XaY3bQu5Iryat+2t2ITcSPZ54m7aICK8QHvlEu+3XrfhnyX0u2NW19tIAAtKngI3xd90fZmY51St
tcKvTfhu0GwRUL93bnRUIUUvmOrrYHAOP6x27ln7xqwIrwRz1zDOLKFCfl1wcxsq2CvqsmXtgjr2
JC2IavxwIn1zBGDsKVwESFUj1PrF0IIiqjafD7PwozNBFomEnVei0EYS3bXMj7ql/ocNfpmVOKLS
oJXQoKW9QfdIMvn4fJYxt2V6eU9BTvnzKnwiXn2VrF8H+EWrgrX7ej0atPegsAXadGp1Q4MYST1W
qENudPeWUMy3/1WjutxhqqUo/7Ba7vt9ETRahX99mk5YDu/lQpaV1Zphv0DSu4F63mirzPXN+w9b
/nK+mtTVKOYDGtcIA1aJ36jNpBAnE1oOUQzY1sl59aogjb3+2LKcyH9O9N9jlif/L1ZlHlKHcW/s
2cLwGEj+WCNEmkhWwZ8P5TjXBihXgXAgaXxPFCJ//aDavrEskOR/t//pavmlfbX10p8t2b5MlM+0
8fUM+zrsJJ0q6wLVkzP4H+b6hxFbX0Q52KuQpUFt5wO2BAZZJYjbuaUBwfUt72uXshMDu2gkkWM2
EruVNh3rnv2H6/1VnysFYDZaxKgj4vZng4S5Eqcv0Z3X3fAaWSAIqHZgbIThMv7hqPt2wjXDUNBu
ikLO0u8L3ry0G4oGE5JfqtTdArhbNiPnxr01tIDspDDNMI6m/lOr3yqsX1r9IuDXkNLMMrQK/45X
GVRxMLRMu27coSdRxVXH1gCX9YeF/sZ21NHi/x7pF9GOwZM5A8/PQhsE4cr+lXndg/Kmjc2g5dwA
ildQKcFjpsJ1+Oe2v7kZ/tr0V/0c5nc1b+cMt5lSd4iipEhPVslUt3Gj2P65LXnI/mMH/z3M9hd5
Vm97LsAvVOWlgORoHDW8hzZDK/+5lZ9GJHfVL/tUD7Rn+5ExmTqBotaFMrOxxn1OfY0lEsWf29J+
akz/vTGrfa9C88IWvRFLxl+SG2c4jkIn2A/1dAxOvw+0qd98Wj0pQiDt9fevxKb+LCLAdb0kLvC6
nWsNwEKB61RehZOmTca3RIxxwbNzKR92sppUdkD5/tz3b021X6ROwkX+OlFRCWbUXWc5yLv53F/S
zAkhCKpqiP9iNwxqHL8Nt2UdQDdzrftRSaxO2VAF3GLtB0ROP+p42eSfJEReb39ZOzBh4qiRNUFF
pF1yzHFPEQ4lFaMGfudcM6fQIgeVY4BTqEiUiwfopyr52lHzB20v6yD+2JUvFiOQExmFk8wODmhH
Dwbqcw3hniAhC1YXarOz463WBHk5UJrWg3tMygsliFcJJncZaLef1JImPan/7JCuSh8n8Ovt9hd1
eIUbpQ4TzL1bTGkY7MzQKADpejmEDULvVQu+2dC91pDStx1SZuzYeMHGodgt40aKFmUAGTCQRFWz
Zbl/A2jHDYlVBo9u2nwPr6b/2JNnfj80gJJN0xWWA7HAzEmdkKpXwKVXgJjBetoYRFbeAyljouLk
VNbp03q7aymwKtyqz3t1prb7Weu1Lh8k7ptJp5Eo/We7nJz1y+xxyUaN2+GeleyUpgCVLDSIYO2b
nZfWeAt1IpQNkzrTpPLglhIWKPESQZwa4m58LeDZAJIEJ6evgvh/i4N5XDiAW1IGSuhCz+tlE3YB
3P52BsUJqNDJpdV5VOdp2jBG1zP4bk2yiEqwNzITwP1ILCw97YPTA7x4PMhVDH/D8l+Z3nnibUx0
bQ2BcRvCkMaeUOQ5c4yQRN3qDg8U8vjcQ0ds3eZU3m6S5sve3xtvF8hAwZjKtNyrciBR7+16XRfa
9nW5dp+ZssziHbl2XgpCwTVvQkGZ9/cQVwZaJdS95J427EezcBvXcx/f7zwLAp+619FVwRmmLXLz
Mku5hQMcR7ZDc64VJcWzeU+9tEY58Y+kGc0aQemkrFGzevbjIO42wUOFvrj7Cp7gWN26kjnhQmnm
47mHOzWq1+al7AWAYpZROTGyqpu2r1Ot1XQIeXWT/PxOLZhtkZplNYr+haRhfa5U2/ycEaEZQ+ws
9GL1hG1K0e3EGhvQH8IWBH9SFx4duAwRB+O80l8fGQW8KhmF42sn3vskq2GNg1ovihZ1DQ070gcp
MVt4mYGtedOAK6tIKEyunPCg80S3rX6jlh5Mu1ybqpf9BBL5XmbpZOE4j2vapZrID6iUrV/5GP92
I45zsj4yRQBf6SrvSu+pGZ049hrg6p+dNqhYpWRvqLni4T6o64X1jIZ1TCXqzerUtGhdvKK4QJOe
dsnfOci7UVKqh32uvQXXA8mHNiwMCuDuhMZECedCct0m6lt6nlfUF5CkUVCGfA/wboORndwmIdhO
+2LyAF4tSspuUgYCfAz3fAN2Xmnxd7MvVcuf1fu31hPhGhkfwJVhfTmZwPqIH8ozKv1chSUlT22p
0sHFAbE1FTomekEsudH8ybEuNfQ/NPgvzX45VOAcVIx7SLMA3jXb24pigWv6g2H8UxtfTgkF1imu
lWHpV5e5UowtcvFwZv9n0/dF/euNhhk2Je7jHikwCQtIf/ljH7vFY1QA+wCuvbQ//zeNtqh4UprS
5fVlYOq9eQkbeOb8JHu5T5xqhJiFUSf2o3KvCr6TFKYzbIk/t/oZIPvnmv3d7Jex3pog9WrNW+k3
tBQ6+MS+hV7rCU3rUxNZRnwC6QGbAZ4lJIZg0Z+b/15Q/279y7kWsRGf9TktfQu/idGmSLciEWh0
fsJbYgiqZHPl/oMAyXjlN1L6d5tfjHwNAq4zFEJIafQiv9l0LiTCwligAhN8J7sDPkRUnNkp4MK8
7YWpQY4SwkTS4chnNzfq/uWWo63FpXMNnzbgrHYEUllLGYVor/9sfuT8/WITBc+oUVnBtfTvjeNe
B8YOYXymcIQmg5CwO0JIDmr3f9EmsVR8xRqe0M843i9tvhoBSMEat3ypPPICqB4FTF1Kp/BxUBYP
OpQiYlxNf27126vXL61+kUNYEaIA7JnSj1rkv+o42x5A4YVrttydQ5IE5x/kQL7wH4L/S4NfRO+h
gVanqtKZUSfug7TxvD5iYgHemvzQ0k9D+yJwRZqoQCmCx/TI32sOTqMVOK3cwclMqni3xJvx56n8
VsB/GdkXoSmqAqcjvmK/DZTmmWKBDLPG/EFHfm8j/93KZ5XNL2JitSzAlMmM9fMrqA/Qe4IOT6Id
GWSb+Awsq7hCbvQiHfWedgHzpha/Fc6SApPiJz/F9yspI8qUo4Oe+GW85xcom/kjK/0UdDXKq0RZ
4yOo1vJY//PMfquuPmPXny0ZXxyaNRjZt+heoK60Jom7eCWipid1NKBFPQlqme9RoGiLPzf7rQCZ
lE0zqZpGMePvWqDKn1gnNRfNR4x5yVlEWSmlt2AOmqiEpHKuTcP7c5Pmd24JyjQVo2koFMPp2u9t
ApIL1NaTUEPdenWo9ocRDvC9+5ziNcCLFGevRZ3WbWKpgVeXkQcYDDxFYJrtqZbQqgmgZoc6riZK
kfc0siBsEAB9SHX9sExOubVPxF0/XD1LbdvyftnOnuL+Iu5LhHJvzV8xtm1pSoupJ83UV4xdazU9
vI9ekWZOqcK42i5cvQagej9XAwtQu2TSmJQXwM312/DRUJc3Jenuz61RHQRAB4OIF1vXIT51Ww/X
d8otsvbdpp6BkgqnedZ/mL9P/9xX9UI5vdFSibep+tf6zDaIrjAfmqV/q9V1qdf9VFnrYepl16KX
A2Xd5i4FCivsRa2wNQGNwn006q4Gy+sja3Wy8jaJ8Tdll2kJxFMJjU9DzztxUBBYCI8AOHKds/zz
i+KYCojaSvetVt6xrlSBm+k2sdMoB8bz5hHIgihMvCJY+cJ9vx0rzp2U0xup+sRmXaOiQLa9fLys
XhZJTgdMwzrrBy0XbEwvgzqptDIS/UEqujWXVV1iSDfIIi96Vy3uFlxBQLPv6M8KRCqglpXmc30t
jeUlyCe5qvZvGnyyVTaEHWx70SKR5+rg3gaA/s/CChDBN8pcVvmqBHkosjK/7JA29LsmIDKVn1Bo
0jAyTJaWnRDT7sqaG10lgyDBfHmIu1VTU2WA8R9456DpnFH+eZCQUx1wmXyMtIzgQdui+KUUYB5e
VWNg7INu63peaLHSK9KzcwZXKXimyyjYXi5NuJr6ycAMrk5dQ9kbq24My8FDl1uh2ABYI/Di9q5k
XwPJ1ZVEMhpYMZJWPuWa8AJm1vCqzKSOJ9iEsNU9n5wQdR37StJJoYkCXntUpVVXKYyRRp5IlHwA
QklFiG1AHlTubzYkfnsLqO+q9EhR6rWhJL+9YHqZlaBCZvnqGgH0gcWShruLVjqKljuvrAm47AF0
/g5UiD4h9WmRVWPIeIHL+8jS9SPV7KClQrH5EA9ZEBYY0Cnq/Ver5RfVGZxeXBFIR5ZASfu6jw1w
PCHTrBLgpII5KEqOArjDGX7wEIfSHnAXJJ1KoqZWgrYNeo95a3aiuJfiC3jSllHpnUv77KhG/C6v
48/9ZUCRiJ2rpavfgXBKc//Vqn0KaHtaDGf7S+0H0HQ92hSuxhTqmAacIdTMFK9+Uacg79lRfip0
c5iY6oC6PpKs9wT8QGrCaUwmyKGGadJokG5vgiyZw9gbCjOlWKO8PNz8knSe2d25U02HX/Q+v0aF
mwZpryacVp6fNpR+alMbp/GUW6kl4+B2dWsIidEcXdBFrWBQNC+y0mT6tJpDqIQXr9IgTqeDMDVQ
1dqrmBrwaVby9K8fOrQ/514CKHk7ANvKDLqNtAJ0ND+2oeJ4tCuXorB523hQNIo+AXsW4p5We3t7
MPWhvjSTFShSftokVyV/QQnxcpvxDuRSEceQCqrK6lrGp7KIj4raUyFZAvjJe1Q5FHqnM9QaCSaX
Qbq/VZfu2bA6sXrjnmumPTL69TgfFddmIS57ag6IbkOA+HxvPIuNtYdlgjzs073RWqTn/SIFPFlR
8hFcsUTENdTJGjIVB+4lbvpjWMGO+6Y52qPAtEu2Ke+tRV7g0AArMMxv3bwalZAiRq82tMwxMQ7u
0Bdrplup+zRiP6KAIL5EXovd237N71UBTPata17DSWFZh73kt9Lj9sQstI1hwSFr5o5WzO/3aGJE
FKogtfgNOhD7Iu/6KIbgpcxbpG3r8aqFeWSYDcjiFMpe96moWijEM5skP74owgn2/gOWhH2gT/Pr
8X5POq37B8wHIzBTp7kaudZlfQ7rzkMBsYHrAygH8PmiGK+HhklM7lkER/z8XpgE1PaEJ+qOuiEU
xw/qxIA5RnG2yTZXsg7gf+vIbMBfd298xEmrD5icq1N0QRBAn76g48QjpnshMKBR87qp2nuKH1L/
CWcABctGISiD62jA9oHbpug7q62P5IORSs5C2VCm50exMWsM+eh8DBqXY/ocaqAP7q8ApTYvx3uu
+PWt6IUtY/II7x3Q0UUiyzjpCsCdDeP9WW5Y3U2e3DcEoiYVdJVPvbmIg3NHqzU/NbRBHPLd/WuU
YHrmSeLHeQUf5jM4PlvZwEogFteNyMlf8Mc1QhNgs+h0z4ypUjUX5KmtoyYKQy02+tUEDIqKEsta
vJoxlGWRuW0a/isMjll0OTYbbQDOWqNITXl9Gpw4XKbtR0rNSyDUEjaDmO0sLy1YFIvHOT4+guDE
FeNUmUkoXvmKwtk1Xz7ugXwVQKUe29VYU9oCKqFuldG9gmosrDwcvMjJ7cW5hTMekKrjZ+cvjevm
Ul1OjXMmub+0saVUA4pHN5B44jS/zkNdSWw9ai2MNJwq92sfhDm86/Aa261Hsr5pm7qyLjYFizhm
Li8LdDevnZTr1yN3X5AWUXDgvVAr17vVVa+IErRvVZ2Setach2nYl6iSxjQP5hilAKDvF+3bUdUA
hU7bMKBmP9wqvvUUNAnkkxqjaYAOfrmhPaqYOlAQZP3KGqUxLmfOhkbRsB8W2h4BemCk3NqZbbbh
GQ7+RSP232ffSoPzHwZVUybmkGzchpr5d4MUy/pVWPus8oFa7+UcvAqkM3kRwXZbd/ZQSV8fmW2k
aS9rGr2HcYGo6UdQke/ybyydxH2ZxQmawhejGJDdZtMkidV/qREZtB939KOa39ybGvgvXdnGLXX5
xOOrl+0R/CxDlRK3ex16Ub4fnB/ZMNHDbgq7j6kry7zEFLuc/mwJfXdTsGAgBlaGah2sz98n6WYq
r1yF79YnI2ta7It+Qmmeeq7dNAIuk1tDGxDzPzf5bRKEJZGmgPw2JTvZ721mOLMaddbOfSvF+0mG
B6atI6ml2wAnp1QVNrWn29Cl6fKj9+o7ofi17S/j1aziGYBYn/t5CVI3eY3NS+wYefMASN4yCvN+
09iQFOKdlbgTGvm8oW//PHrz2xmHH0mzmm1TwVX2++jDG3jj19eNGGreg2jALuLWPElGBRS5rWon
HfGUBw5JjhmkAZeZsP0WKThhjYdF7Y+yvYb7N4gsJibocAKS28P+oh9ySDvD1jionutEt4BBVLZp
G+Oxibc/o5Rbg5FYbb49TGMEW1s/0pSlvCmB93VSiqsMAr1RYO5nFpnMSoPrw/PcNXKFqxKufwVL
0pEJdZdm5KXX5zbGPQ3fOHoSVFZxf2h2oqUo6aoDOb1rAP96JhDXRF5JKwdPQCdAXRLTEDmk3RBV
xcckKZdmTHH2Oc3gt1R6iOE2NVs/aaDvHBuQI2gtXTFI2/6KH5ZXZgz4aVDgl+3dsUju4cMx9bwX
aVe3VSSdKiUhg8zL3KA4e9/oRhcSvJRw1q7UZaD8cMNr/VP2KK8CUFZjrwF2r3+RexA3q2dSK5nf
NBqdW93qmWSb3lUf2ppujgIA/6B3q+Ckao0Xw7Me9jWSRbSb6e3PxM9U0yFylxGrgTEm22PtXS+n
5MHR+ahML9esyFEfe04HrRopVOvmwRGCmr7xiIfJ/eyUkTqkrm2W583euTZH9f0+OBddNd+7l4iM
12sYDQC+HBLAoyJHGWTW0zOLCpbdywmU/65WRodWAHdw3tpoaXOTW13ict6rtOCnMEfXwFqkemsG
xY9LfJWgAZXF9u2Z+FCIeGceKh+3DzTQ6VJzoMa5BqZbPivjePS4XqFKqrMNBYtkhu7BfE9a5Ag9
Kl8BWMpQxjLd/ZwHYwVO7rA5//OG/Jz2388JUOrwBCmq3mwBNvdlQ8YX4lh04Ua2X9wv41ZPWqZx
fDmZr67eNifXlApyrhtXNfHVpz5NquZUC01POrtr7sFyCs77Zq/WYDC/9DOSu40G8KT31R0DqnGz
FhxQqVDhP36tqqA5IvFGF3mchcRAm1RD6VPoDAfthdGIKGIoDbuKMPY/R/k/KsX7/6j6qCkPjf++
+mh+AM7v/4gDNXIf8Ufy/LXk7vPRvwqRGqb2Xxa+JZYWh9RvyIbyozZppwRloeL6Vznev2qRVOu/
2pQhIbY4BzWdT/9di8RHoCERUCcx1JKfaP+TWiQQfFD2f8se+pdMTIwTPJHk5WlI4e+HwUM/QyZR
gp65uYrxcLdbLGZi4nvj3mxhCTBSBbSw9ktiDI2v4jjr7cYvMXuJ4UX03K23WIzBrfY8fzKbXPna
YlaL2cTr88dFyL9+8Nn2Y+9Y7q1b9h+dcFS7oHt4DwEDkNfoxd5lHLg3WxHdi/MQTed93l9N/bXf
n69W3fkcalox7a5CezqvhLOB6E/s5M/eE7Gqnas4Dd+782m3O18Npt1fFnTy1xz8WrYExOOf5+ar
71RPyhRGgUB3BrjexGBzd2CjpvGEXpAm2d9sBu/DzbuzGe7Ggx1F8qI3me02485ZHDuzWPgjuz/a
lqJhU1Qh3j56pTOcTWa9ixhvhtOps+l5tRjPFh+TVGxHqVhb9qy3yMRCeG+Z2G0GiTiKmWJvVrqA
e+rsfkxMYYrSvQtvMoEaV0wmk49Z7zieeXhgbM9fKqLPP/Op7OJg6ppinTlvZ/t0Ggw2p5sYbVvi
oALNd7aX/UEg5vP3SAxWTO30fTQiegFA2bTlEiIWq3NHdKf4K8T7YPpTbdFnHt4/xA6bHEAjksL/
wiD6xRVvgPXcUMmvdoZ4ncRut3t36MV0bp/eB6G9SsSQ/wYsa2jLwnNvs1tVtmIPdy8HJ42YbZzN
JhJkSfQeblOcpHx0TwkSEgnGjnTshhIaqym6DhhVL6TREoBX2avpKbYHw3HKaxZnIe58ghA3xOIj
6DTsiZj0FrPZzPtAgtu2l7Bys9nFHvVNMXurxcR0AInvGU5tp+JqQ3pi1yBPnRd3lwLsTu4mPYiV
ZrW7F6TyiuWyP52ezk73ncUcPARr7Pv8eC8OPwlrs/m7qfGvnQwGnKm0NQu0NLnTf5lSq/GCb0FO
qeYpdPvcSQRDlZKKl6EDqRdgZVexsfxMKEC5WWI17vUgiUCkX87d2R0X3mTcyXttNj1zNhjsIrHJ
mMSIjT02bA+SL7lWAI5F9uw4Hi+gsmB2gOTvMpW7pkCFDNES0+VDzKfTMYLMey7iCJH79CwQbFZv
NRgtwWh7v7Lomr0ZOLsdimf2sl+23+NdHzP292rAFhrqYrM7i6LzBiucgxuMX5k9LsTTPY7x48nB
XJwmQsDFylbc41m4MD3ZE+p/7ZYY+agpcr8+Bzv7YKH4Gw4eAMRKp+S5pv2u87HaUTtt/qwRlFfn
4d4d+D14pWbPLv3jlZncULQo2iCiQqFgh4LFvDJFKgPinZ89rp3VzX6f7tCPm9UGyvMO0HAXsQOp
y2N/OZQx27FduCcSFZnEMcX7NqwotPLO9trmYn6arh68/8GgrgK0TCr7Qb2jocFTTCvBVF3EO/Q/
9ooLEs+tlu+w/drvq41mj3fv034uNpqHg04QT3Je7F84VLtwwPGm0mk7S1zKInPLjtLfMVEJA14s
GgJMb8FVQ4x1xISaH6cFTilc23SiUzoJwhEz85OPuAOWc38McwED3hYM/+WM4VJnlvTOy7/7L+Ac
LyNrXHeSQzBRYgFCxoi9swC8gi8F9gcEsB7EXI5czLN377Z6Txs4Ld7Xcva+0jPoeSBn25IDRuHa
vaNcCcV7n9aM6KN3bCABZxcqJVZZtQ/e4pjJr1dug2cXZP4563x4s9dhZxE7Cy8dKJPH5Ca2ptO2
fbBRL7YbdEAX6Sidu702x6VYo0pYjw9vzzDXM7kTUA10xIm8m3sHwvGjYS/khK7p6L371ravduc4
88GUvNp7Z/IhcTlnhvATuydPRg9Qeac/IlONHSfXEjnvzHwf5dywDxIQ9S2xDy55TdPY+ShsvQsA
5iDy3iL7I/uc97GUqc3e3runwRRZCsYN+94NnEna3fdk95ep/b63q+7e7nOy8Ohb1SkccMs6Fiu5
/iDOwhtmqgg8YELbbJcXgytF1fGOD3v1brENBU4djo+Mx5jZyR1tVvH/3enc5aInJkQSeBs0DI4X
OLMrg65FzydII9f/as8mUi+MF6bYjscZWnIyK+yYETfszhitmg8oKXGoRJwFDmdVm/EurnbQaTl3
W/4k4pHEuzIlayxYhg0j7wi0cnYH2GqorbzTQH0h/puxN5tM3nbDxV20XdPx72JdopkZJUyKIKUS
9wBPuJKKjkNjNis6H2inGsXuZc4CvcRUzDxvMuqP+v7I3dZ2y2E9gKLxn53GUGqKYFS6z05/P3qI
Ayl7zlvRSXxrGJ9aY9OBwpABo96GqCRvgdCXznFiOKWLp1qMls+OOSYox7S5MW3J4YzvDJ1RIRnx
569UjHez18gaci/tHQLGJ/s8mN5se104lg1crnxudty12Br77s3d8q09x7BrccackV2tV3QudB3w
AMebtAQqNOC4nJ8dqKk5xvtbb/3y1qZ48/FgiC1MAOJu+6dIvM9P7xSg8ev9Zuvuw2l7OobYXqxf
9mjdh11GLG+ip3IQyiNrdBO+PLw+WtgIZ3sSOH7Sy/lgzltCG31188L+oe2FKMP5iBaDwSF2A5Ha
4Pu+z9H901BIM+Nkn9ircibu4mPtzeW6cgY6AR1riYdjeS1BONrG72yf5emPxuIrgOmJFf8+xYDj
4gnYYoFggLtkS+PEci7O+9MeLlCoHjuA6IezuzmbwkU7ShF42Fm3YkogPeYj6PdGJXiVHGUPeni2
fQCwkGtwpkXgEm9Ds28GK3SvjhohZ5fplOeMXHPOmvezw06U+nYzjG12DgcGBtGK4iV0/Hiwojzd
eX+g2WFP7kvtGHVR1U93U7n3zt2pnbQX927+o2/NH/1r94pmtxyFQ607DUTXEhsWESsvtjfHGZbQ
ajXljfx60sBgjlmD4VeJOe55Z34qnUGLSR5uzh3WnXmWUwU3nvO+ct1Rn43zEAPG0+gMbhuYc20f
Fhhhuf6of3Y44afz9bIf8/0BgjOlA4HXsi3mTFoIn8epnF85T2gYBMxeooq3rt9/H8Q2i5R6fW8d
iME7CbZjY2AO7GoCnIx3mTwdpYPU4UMXKpoZG3+PikY2XDTSZNRCng5SuLDv+tutjzbAXGIn8vPt
3d3q9onRTLEa+kpHqjFpnz57EA8h5DhtbB7uz0NxSJx5IEbzU+qdOw8+Wbqc6+zCQygGg1UXqeOc
O8EdbfNi/y3mJoPgTml2tBduxFffpHqjN7zGn3ijkdbRba1zYxOc7cqhJ3sxevjsDAKJoujxYiTb
xayO3flyOSJFVwowVw7m8MFnsuefe2sK4mjKId/uTQebQX/5fuKQtkdzxGaa2tsDs45Qswlb7Jol
mNh7Vxu25wguplfsdbuhjXVwwFisfvJBWb87/P5lGUonNPVsJEl9RZxIr1cVFhKywjaDzXCDlbbr
zcY7/neAaT+dvg+67yukb8OPdpYYonYx8z4tOT52Vlh8R7R672M266F3Z4seVzx/LQ5SsXqzjxmb
fCI8H/Xqzz6tZ/lzLn7y0tjjStlZfEgVvB75/sxb+/LWyGt4wGY5EcX5/KRg/GDCz0+oMqnY+K3b
P8ir3Qnb6DSd7u1pF1t6+n//vrR/c8ejQPa7O94vc/PFPx4FxIiLFnOz2uyGU+ZmMaQf09Vgs7uI
zmY+fad/U25Pm81uzG8Yq1i53PykCAw4rHvHhZyqoZzJ6WA+4KuDzbQ/WnJ54ZW7BbPQ2/H8DgEY
JqibAUfn+DQdDJlYOV0zJmPHxW+82NHARq7EcLdhFXY8Ls1jtiHWOLbwYjbheBmwYgNexvWXGzs9
lk2wNt5ssxkvFgtOTFaGlfjrKtOTTdTC+7SuPd+beQvZ4mS2OPZYFg7DCf/5H7TLv+Oe53/wBj4Y
jUbuejHeLcbH3XDwvtvJl8u2FjOun+OPLe9i/J/9pz2e4ebv+wgBr/Xd7cg9uKNRf8l77KXc3uyV
+ZQLHoOczpd9d3QY2aPtqM//LfuIwpQlRoVNB6vBFmkazadLTsWZL3f/nB8zx12eQZQmiJHPd7Y8
PZ9vBqfpgWZCcUJpzufzbihotL88sXanFacJ2oEJk3d39ONqK7vFF0a+521dF1FFnlEYo63v8vBq
N+3PBxjPf5Y1FU/ed8JGOIpKaJkTpX2pKLo+2mae1ZrmDOR9kIvqjoXEuTAcs9RIF+OXgoLMvGOK
TacrKQ9/LcsQWWAIA9ZbCoYUIRaEP3ZH/hxsuH0sxojXYD5n3njnZorwIHoLXi2l7vNU5XXyI65L
thQseSHkwx03HPrD3ZlODaar6Tvyj7DyTf6Qz/BeOXH4FJhMfgQZmfxjhcSveFBO7I6v73Zsnd14
2rdxQQxAh2YswwXzO5vtdizeVL5rTM+v4r17mLPCXTbaWD465tt8FyHmnx7ytpIqaYf62JyYFcbC
o4PVDntTHBdsFtk7xIiP5J5kr/IR+5B9KzfywJFf5Dty5+6YpLFsd8ZFlhFv2KVM8pi75E6SGAz5
0pDzEBNxaTPtvJlH6C4S36Fdutu5ChQhG3qx4x4rJ5FR8EZ6wkTx/uGC3Tsdsoe55i7GfP9T0zJ4
2sno3eLI9mH8rLxcwim7d8fGkh0Yj+Uic1fm7byWzvDAcXjkBjk+0gyvZPzH3XjIm2afA+M5HpFS
gren3+X3/hyxdqXn51Mk5GblXTTHu3lr74ivSvaYD9juix1vZ9N6NMeU0C3pyVuMB85UznuPv4w/
/5MiwjD/+hdxYsnRTlLy0AV8CQ/CWKqTD9/bCt9bs5fGXISOeLgQGlaXY+Ys0PtoBHnR3DCYHlpD
KhgE423Wk31C942HH7PlbPQUXb+PUpqgGT9VFl9bs89918Uy9WnFpRWX3/3Z+m3tt4TLsY8qcNfb
g4/j0N+OaGa2kKuGev5ga2+xBnia/kml4nvHo9SNbI7xkf8YPgNGzfBGTPwZZ1PNL8YkTykUnpyw
bX9Jj0eLz27PJiNvjLpbowF5JS/tu2t0oj+KBPbNduL7Ys03t1K8Rz47knNRfnE7OrioLF+KmvwN
Q70/59RcSx3K3MX49dBJjHIiJ2ftcaSmwtv1PAaIokMR9qVrFMXMC/p9OVQkjN/o6YyhfjCGGUNE
nfMwtwCp5aSeo4/ye+zH8YzJW9PevxxvTAUP0xpntOxT3z1sZz1khn6MOAom/tadvnMM9w/YRiPu
B3SbG8vMp2ssS59lGckfMUdbD6V/E0jhaTRx6TDvk+d7vy87SjN4S8QMnS1Pg+mpO9qu6ZSH59OX
j/kfHHD0G1283dLwmqVmzpgN2sB7KadmO1pywNTcq9D/o3kf17PPOrgHFoGtwZZm1eSM8M3TnA6x
HEiPXCR0/nwqN+8cT+ehvz3w4yVbvt8/HJb9E8c+AjTaHvrTLu4UnM/TLtO+9pcsII0vT2gHbvAH
eVRx4WHLnf4fYee1rLqypOsnIgLhua1SyRuEhxuCMQZeCG/E058vWbvjxO7u6D39xEiqqjR/emBK
sryCN3GnclG0GBJxhJ81StgCfoxMPxr6K7aSjQD5rT0UT+RCVyn0jcAJohEvsWPcbzBm27mQJ6iI
z6OLgAnC2wFnBvl5ICS5g/xYo6qQn7IozmbApRC6g8wOp94U2ALXOyLrYDgWvLan43A+CAyCNBsk
AVJSlO0gmXE5cCByki97opACNEiIsEaIi3AdB/9oZNSPSFseR54sm6bZgDshfEW18iKeW14cxtxu
jFYDcyeJfP4/6dDGv+dN/gvMkqJKt8F6U5qK/bubs8sguNetZqFDcU4Co1AMAoZEu7N7Xzk6xSkk
ciatfb2EXwyFLkKzoWG/kpv9+wIt0QLC4aJykYWsBvEHj8jv+VDAlTMP52lkRIv+8/o/wEwENmJT
hLDc83vnudyW3/8Sush6GvSL+pRnk48KkkMcArHF/zYt9fyrCkQ9x/zPFjWMlpuig701J82RzcM4
83hYdphjD0o18MAmcj58ipfBC/Ko02wtxwXGXOtBwHdD0aVIaMT7nPPk5qiqKceXIW0BpUPOb8D5
fdWI2H7gC/mDk1vzZQd9Kpsin0XzwFcpWvi7WSIveVx5zjGWJCqZfwNVBDZ4ayhLVsu1IAT+hjoA
q5Aa/IKW8tYoZ9kKFslmE7T5ql7w1p8gC64ZCiGxLVxa8AIP/FVxIP8vO6Co5qkILMIsX+yMZhK1
5sc2ZCnYTxTiCFJEA3MqkL8AYjAvD3Nk95A7nkCCLxrhPS4iv+Jx5qH05b+s70vsX93Fwof99Ie3
fHk9JXYzJK6FLwiY4v5iyqKh2SbgG9aTWABAO7aMtXPD78YO3ZkAIDTJcIh04swIxvDMyKjhWC4v
wjdaCRYHNAt4RpC7SNie608MgEr2wPTkEugHWUuUANDBsAYr7F/oHa8Pii5xZxMEKSoTLy2b7SHA
EHuBQdyIsgb+yFPIw0MO6He0Hts2kDBdLwoSzEI5nHk8Bsj0e/JJ4Q/kqnCT70+C4T9LDwLMDW4i
euurKnF9zpDGEMlA/kakoR9mOjLytGirgdDzejDSPDrfwYYESPk+XxJFOPBmrp/io/NYaoZGwXhg
w1Lu7yIbIRyEq2AInieest0IT1QxJwKEAUx8T2MlOv+LrnifV9A1LsoxmQVZgk5BtPMYSTJzEcVf
YoXS0aIzwTYr9ISoEM+dBIj7AZoOMYd7wR8CNr4rGKEDQAFiJIgecj/eCuWHhTNbAYawwgRAzFAI
61HCaYEjeEUQLnqO85ugwwyGDl+XIBACX4CZ/MJdhoUjykLeNf7Q76FYolV/MhHYjAXEYiZ8Cagj
B74O//Drhhmqi0fia4KO5AqlSiAHI2iHQ5ddC7CW0EnLgMDTrIcbzpcT/fn5IiM5W7CqGPdbLRsG
tsSQx1UJzhVML6+xjJ+TZoPlsC9K3KniCRCrH10fcEYCJFgFpyCoCVS0NBwO8WGwSG9CXLjnGvqW
s2a2x6wHfxmO0gn0pr7uH/YDWjUj6A/KHYxQTqhiBEqAHwn1zynILxbBboAUuIbByTObCT/1xYEE
aQAaWfIMDmF9GOQpPCpEAf6ZDRCakB9EtkyWgTeasVVLoMEyGQwEo60xjP48LvlFVEvUO1fioV1g
Axfl/HBqQpUDXGEDAldZWMXzxOUgFMDDSEzQEaeJ7OEmcqDTOvb6DHgy08tgL/769XpQ4Mz6gzhE
Qq3xZ/zBDGv8LtP/oCHrrX/P+PsvBdlo03WL6gJ05L8rSCKur+q5SptlwpwIsh8fHJmIzw0uRlXi
I0DOiRzglESFILzELoALeFWEoQBCdAcQeYgIRhajA5BO2Dfi3pAFIg7Zai6IAwk9Si4AhAKCFL5A
Krk4HlCfIs3FnkQmgir4z3TqfO+AUYf8Q++KLIsEGpJuALLHuS/XgJGAdfLU+H9QDVmCnOGjfdcI
XEEvIFV4gXf+xsBaF0knt4d6/QiEBV7Er8CBwpt4L4WpEmSKwChusjTwJ4DcFQEJOoNtRArIpcUi
x/hCmwIKIcVMSBFgJvfE7slYLVhHFNoYXTIHSWn5RhiSgxAEWeiNvf9wmnQh+99cBqRs/ddp1v/9
NJntvH3cbpzmFJuGnWJLB2PR1cTzMcXQYPAmuwFYETNKUAFuMuABgE8OGzYWFc6Z/6Co03QF2JHv
QBoiXvHosdXCm1/7BJ9o/+tTEgXOd22WyiWnIZgFDcAezBHc/1JefHv4VSmQD7QAQazwEYqb6aj7
K8TBkGeZAp+GPipzPsUBDduA/IMEN/ccyAKowdfw/RFPf3xU1NCf/zgXCcr7IulZGybxF398pZFE
cHBKubyLAcqy/wEDLEFUmJFDB0lwZOByjl8EN/kWbg+KHvqR4S/cU5g3QuVfihJK/4pzLAtEJxdC
xAK2kaj8UwgUJzE6S1SP/EKc9fCXfcn160VCJKPhQB3RALmMV1hgC37hgEBIiO8SRcijoaRMotcz
mB/EhB/rDyQn6J8zJOYmkgvDFk5g8/75KT463HgYsAhVIAwf5UrwCWACpURqSTJwE0CVzsI1jyz6
Y7BG7NtakHk8BtCvEV7T6SjgSbAshGYI0QDdcK4I/AFY4THAJvLwhSuQW/wQAxGNAAz8g6jZR1gj
IRDJD3lySGDuTNfJoEt+BqbM9weGoXAGv0GAZOvgnZQ94ONiEaSpLaCAJ/maLv8h7aH+v2Q9tKoU
/NIxvEujPHq2/Tt/lPvG7sHwT6SdYPWpMGsIr0Dd/hBsDKmiQ/tD0CyiZ84OwjRT3EyQQk3HYNAp
XhlehyMgbN6BXnFCgTH62JtJ34WBQBXioeMSaV983EjIKJL/4tsRJnB5vd+fkL+w6olznBsIcaH+
XJ4BgQJ74mKEUvCcip8gyhBScB1bvw4gyATshsLBCsbMg/J6eDegXe4lVChGL1Q/MwJNkIcgIgxD
Vgq1AarFX/UP34eB3ARYgDBC/QN15eDQpWJQRkk4QA6Gmf77oupwzT4Jj4Nap1mCnTEIvueVsQ0i
t8PQC9dkFkSwKKuYYmOi8ISC/0MGONne/0PIcYg0j693aV0pcYp/P8Tm83ruLB4vhBwiB5WCFQnP
C4zmjwqwGz8ZdsU/P8HlOAdFzCGaxJ8sLCSGkVg5/PrHjBiLIJSIGJbD+mtGf2U4Aklcavz7byDE
yVVYPt/j9xQ8GadEeMdTjAdMNaQen7HFwmP9Ik9FGYYitwLv6x8VJ2pcklAknxBxG+L5B3YlXgiL
fBXrkGtNY6A48VDWMJ2K4y+e80wipFmBeCzxNPxzaOtxRmoT7+NO/JqcPyJaRTMLBQvtGMhHcJAQ
0NdilbPhxFBEMTFJ310N4+GPfEmUJGocWcrXEdvCll/0AUP+sRLUtqj99Ie9lk8g3gwAHayV8D1u
CunhhBL5hhT7gfrF9sKMwG6Q64vFLK7cf0xETMYvugRYcE08nSwTzwffhl3AtH08oPJI8sJXV6Mu
vsJciBzZB5F/f3B9MbS4Ok4b0VVshFh8IuHB6SA29jcygCdWAyTo4z3pbTgsQRTyMYDDV36L9ndJ
sOO7cCf3BHTLV+VmM8F3QIOvXwj3EU4kCYKApXk+2A5XnhGfD59cfv15vwovE15x8X8gr8EVgg6R
uixhgt0ivjhU1dcxOeP8DS4uSAGswYfgHDPBYwcH//EEAlX3KEF2GmcPf/IJT/AooEPcUTwlwSNY
FhEfoMv/bxeKTK3+39iNeaWgw3aHLrX/TWZSmrQ9FDnsRuKUy2Qyot0Ek1VW02HXb6rKoDLtX1NK
Rp29fUwkkm4NS7OfPSeH5Dm4xQ9zyxr6kququZDKsCFKj+reusX0Y1vqjZogqUcdgwrJR9Wkgv93
b1tO6e61N3ecXTxv9jJ6rXhvp4NFa/qPUUtbpF/RDIe0kS5RdovQ+c09eJRYktxzNKsTU4YpAuWJ
90GIWyemKZL9cc7DMikoACabioy2ieXsI2t4i08B3ciYJqhzxg5Xw3y055lzuyLJrETMrz7dcszG
PNy9swvbDk/N5LGcAQyG+qVaU11fk7ymTmsrvVBjOysVnfyK0ZNMYBILtNVLnvpuCrPoN+3X5BS+
7Zcr6QuzGvHzi1dVDJ8P6qpDOlrDOZLm8DGHtCDLdetiOfCbSRJ6cAnp+0NE3yORpP+eH8mEGNBw
KCMnwq2SzsJoe5KxtquTl0etttoG56D1k+uz25213aNNNoah0x4XTXgSunjTOJdbbvoMduLG5NBc
FKnhDlO+2IgrEykppGUX3yFTpnYkIAX8Te26Kr02h373C6eiwkLPN17zrn4aZAqc0i7CKr8TLcry
gOJQ0htu87t3SZrsWt0+BgedkqL0Gn9Ua1zG7+hgNl6ZvP0zVzvtSKWgzjA9leb6+2J2U0Pl2cNj
Qpx9gjzsqjrbg41P8oB3cLp+R68b2W1SJetsfvJeQdfbB/uYxI34eFE3Ln70uk/V3qnO2GKKVFz3
7uMWE8MX9qtfjkkvixcMFR5TOf/eMkh932tGBzI1akuHqX0A0Lrbr9v1yKqpJxnHJCNf6bqpmpQg
5/rdMPsuk2784hxDOKdSPZrqwG6zoc4lzOcvEs2ct22llWGFsU5safY5O59VXZfh29yZecouwUbb
1dF+uw2PcUpLMhiyWlVt0qdDvhb5hl1i+9X+JgR0Xj7kOJGJyM5v3Xra6XMYl/XbbgR136IB2h91
v4VphBefJl72lYNlstXsPNoRAzj1mA6StJy8qS4pY3cHFfvuHgdNfXUXSWMOidj56DnaUFii99n9
YTPwJNwMapST+5UhU2wne9OYVKNqVOgjsyRV3NF5UJA+Q3/7WtDifLreWdjsHDV0I7gy6LQDBcEo
CPmr88rJXqqZFlEpWou+snpakn7Z7qq7Q6Ne56Gu9iNZ2PMOTH0nTy6kIR2Mmx7MdGOTyPhNlIJl
SWSuh0J3H3JVmnZ6iam5duY7w6S2MG35h+ACEzSVNaA+lWGv68u4Fdz0gRxMdxM8w4uW+25teF1t
3Be5ZQtYvEK6UcW0NBk4w7v98cFwhW0Nj6bpkY9FqufbP+oGvP/7UYvMo5oV+rmRjlYNDuahyTMj
bbNJLttPPaw7lMioruvCNuTkcCN9c0/649BkwKn4iLvhW6dPb+cXNgM6Tfh30YdoY66DpsqRASnJ
hsgv/BA7nT64J0Nrh5f52aGKZLYxvFSS+naNjs5pQt7hcfRDbtNBnUHsbTsnjfemzhH9MpC03PiD
oNowbXcRSBrgM8gdKsBr7m5OszPyDdO2fWd5Bx71Zh/NTWFjWLNH/+xTom9oOqXPk+MovoVhnl5D
SpPpnFSOrV/SXyf1nXoc7U0tqJWqnW4uejvc0/Ele99M49Tbls4iQ9x/HvpEZieZrB//btnPi305
mta8RDuQWsabtaA8GsZYnkxdkmKergfFeEgqjm9nbh4ZtiQaybR6EhKfqukdOvYWKV6zGY9FyXz6
+b0sq/HbhlQOY4prmY7G0LWeVXHaG/tstwtFR4g6ZHV361fTHjYpyG3YRUM1aJ/20pDj7qCPpK7Z
W+oH3XdDNccMAlPMEKryFHd3MUDqqMHdKVXNvo73UkVAXrZlxD+zNYdx0FGDpz0u/NKjBQeLuGIV
gbcGL332Ee0vmNyyp4Drxc+avOHJWPTKw7x7lkYO69LeOaVMob76R6caTiVTFuEy2pMvWJXLjWpu
fWusE2T6cRkYHcdHRAZZ0rnqv8yLpD+a+J0dqCASbQgGZWTthrRZPK3OcAMDFBHjL5OLfrj1CT1d
SFR7i9Yhs7Jhy8MgJyvQaNrWaeOtD0FFFfYtN28fju2sqqN77+N9mCLSPeh3VFudEkutqk6/wsr+
9j2mLMYv/NvTwt95ltex47tdW1ZHvxdEQNXcUwrVSJZi+oQu0rbDkDl1cSvqnNIfEeS6d6rjnOZU
Gfl7dQZBt2ILVVXV6c59OHV3kTGFda93zsNDQbr9hoGuLJVNW4GghIWeDpuOd1A/4Ty3D+MKkmZP
Tno1oLNZfHJqk7Dk1uErh84t5nEzqpLMtv5bO8WwDBg52v+Qlv42KCRNSSP8xYTU4DPcO82wSxoy
g6vJn66QqnXxA8uc3ZBZfKoTNHTNJVU2rum/dch5kSB8Q02TG05On9nYRxs6Qnwt3PEPkpBmDRZH
RHCcv4cn8gr2Q3oc6FMyBoOQmJ3bi4C0uI5XqOH9j4ktBu4lDZ8BJq5FohxJuep3EzO/tT/fJQv3
FLTJmb2Tn2jXSK7deEMmJLK5Hx/h0c97x+DiVh1n26tQhcJQ+YDodeH0Ppq+KTYSP2JgjkeO75IG
IKAcZgnzdzeanvQP0ix6oRAvas0BQi0kZJuX93bDI1bv3Z8y0NWet1N/RUODqH/Qc2rDgx/cEK5l
SxXBLj37N21N00+0M/XAr5FHl0KxXaff+d3ap4Sxmj2flNqXXTop1dy1cd2u+ZIOSR+e4K6Gh2Tv
XMBk2QfK7iWAIG9VIbO47Ra9x7hq+sABbXnlmIM8adIIHRoNFGQNdzfs1NC9kLbZRorFvd0oTy3N
wEWSvcm/30Qz5ihV1XLXY75q1v3oXc+1TC38kGB40A21vLt7pjkioV924T7H3avzXG6Tw/DmM8oR
QqYTdekw1uKhK2d6cKp8/fgtlnVyZM/jI6yekAY+uaNPfiskLZegwkJ1e3tzX+Yq6L4M2MGhxn3Q
2nGqn2VhXiHtMFUzty8UUszKqlMsdIN++6rYOYx2vdLufNglobO/GO97ixhCYpo642/BtBVFvujh
xuk2SGztrDvuqX/0trPrrDWujaleGO08ipP39DqdHLKCUWEIdhRxx9TtU7YLuncVUmKKADhRjVFR
q32KaFotZsV4D6/c1CGu/W3MZvXW1XSD0qyp2kO9r2Ql72pk5N6DfdJIi3615dZJZUSYpjXvE7fC
XdpgtvsGL37NKZgx36ip47Dq8aHlfnzoMYFG3cdgYv0cW4jRwj0OzX1daZIEujHHOY88f9kNS9G9
5PEO6q2App874BNJlleXDiT7FPr32k7xCJo7tSh1DWXjV88OEqtad0Fv9JO+2l2BRi9vuTDv9DRe
zE+Tq32PLOTkISjj5s/tQvGmvRhW9KauT1Ebzl7YjXS5SA7TxU9BbyZ6AzqLbtyc15N3WDbUM2ya
Y/T4fV603vdrHffALIrfp36H/QXH/B43x7fhEUVwA8kn9DpwX95riGbrdzEvzGV4tO/LDlXEO1UZ
XyfP8EVm96zWO04vtCbZ68peX0o336pTzPTl9k9rVdJC2f7Udd2/mErD1H/JHKbqoQ0bv5FktdUi
QDdsuhotsGvS78P+RB336BU3e9fvoriuDI/8PSZXBP30QQ79wZyrJNoPQcppJelSZ0eO/WBnDu7W
oa4stzfhznSTLUUEZEFXzN2MIgB+Nb71m7S36c0Xmv0VI6jVUOzgI66aa1QztORXDy88onapIVUr
0BVStKX3g1qvkn2Cuq56DedOyi9bRZ+TaLCk2treOiTTeoxuHLR7m9/6sgs9JDUgPjURz7A6q7tt
pGtnqzY0KLQtdMnWLrBY2ujHk/N52buF6jj5sgJV/u0Zx6cqo1a0lRujQqKLTiugsJ1pRftkMThF
qHv9wMzstRGIg0NYjtlE80RSUdSE5XhZLXwAvUuevbuBiZPip8ZgG8QkEGRw7D8Hj/FWv2JmaJvC
Ziqz2RMOe9qfQj19i9uWmiEFDr0Eof4zQcqPbgeTytauAydb0xuGLXX6PZgRdXHun1UzohJGodln
VLrM2s7P0a9JyV443HnvoeVc9Kqj6lrtkPfM4qaebJ/kNfdprsviptwPxQ0JXUm8RVrDJPD3cB1F
DVv795q0XSlaKH/P45pP2xq/6jTXL6+0VzRBJoXpavLkZPf6lHe3nMbOlOh30Fbd0Cr5RXu5qt0e
P/xnfNf3/muhTnfDGJoPlTe/ldF1eU2OvgXwe9t5x24H26Tx0AW1xqzyk7zHlXXep3Mp3NAy5SPo
/Nb3fiVrpGVOB0p1uNpw/WFrN7cQLmX/6jitLDdutffYGybAtunlsh+cEYI/i7d7fTq3l0/7l7O3
36MUay7dF5gAZ3L/Gl3MraUW8St4oCAs7PU87erhIYPW9RaRBMV07AidBWS/uP1HVKdS56Pu3nPM
VPeN6bewf7oUpfZPaIB7qVYgk2uuKlnHUkuJPky6NMzUVs7wcXQcc9N7Nfuz/ugWZFs6jb9TbHmU
RUUtVQB/DhQ6JAugS9Wp2h1y3YjiVb1X06ALWmElO9PcQNVBFgARdUTN7Nxi3CU36q5n7B26p6Oa
6DUaZ/2eW+rab19UTindQVfvqrkJun/dWYNijfjab1EXRUOQOnO51evql5Zdt4LqL22AqmfV6r1I
di/UMT6Yg0eXKr/M1T3lUUddrXypyfpdBjf70385W49m4xi5Kqe3CSqt8TBFeEYKWOp8Nkfg8ttd
1FWVvqkyeN1tFp7aUH6E7qX3xU2/IPdCMRq3e6PxsOow63q+uTKQl2YVigbYT9uiriHvTe9gwsr0
ivwCE531y3SAgk87LCnZeMTF3zO6mTOFXg+334V7DqZ/HmwHF92bYq/0qS5KqdJETVuTm17kisbL
OByuX2666Aol7PYtwepWvC1FtDA7R32D14CsmEBUkiBWcvvOHh8pQNoh+e6G4WvYzOBNKpyCBagI
WncaVH9Vpw+n4CKbYeehP0mxfmd7ypRe3m7eBtlTevHTbvgXShMmNGSB2PE7HOxy1Kyq2gXksl84
r/h8Bp19/NYHHAUM3S3h3VnX3zhIKgdLXmdxbk9xVCAUP9gWx6SBSQcs3JhdnxFIeuO3nevwEFPG
JJVYVCCGzRg3HF42uJgeJFipyCKyt0CFCDtzClAd6jR/k2sp2FJUe/+GFmg7FCh1Y2qt2Fnqg3Br
3VzcIiEBd/lKWvvbabA4BtBTkXtCDahzsNcLUCjtg6Qu56NnuVqeAF0mgHYeflef2HVYY2tfsDki
OgT4i/TAUutqt2pRiMYwEf0MHZSOb6lfjg675KfddY7eLhOzBXToSGXgFqz8olwANIlSmTfDIwKz
BloCjtn9YQkQPYxOGqv1YPw6As6i6k7AfEtvAkzfFHjo3ADlBxAk3/tp6LX++xlvAwaSsbw6NeVw
KT8ffdkVywNYX/0LtViU+QDe7eHGw59F80SOjo26ufTo19n0TQHZhmKdvXtjK8F9sJQQVcffmIW3
Z31ZzvUwwRWTlcCaFGWZXWBOLosCkm/xV9y8bVa6053ZuVbIWKAkAFCbitnq+Zbh9qqJmX51O94N
mXDSv8d442L+bi9qAKZkNjkeuY7I+o3/sJe7aNPbcQQ36JhodIHYabpYBs2MV6MPeifYuZhn1C3V
3VwHXTG5iNsynN0+69WLk9pKublY1ZuotH8tvaMYGTdIvNHv4B6+g4926yRJNOItbZJXzFlClome
3nsVu+M0x9b65nTdo//JLG55R+g0VDt79SiOG+elQsynucDhEkP0d1G1Hw/VOUbbxtyieqhPlTRb
w4T37ISvpRWgVewDMWoP8k4hw37b22SbkvPZphYVnBGghyOkL6+xJkCk+iQUB5lf7oEqLdj9jdw8
6u6otK+69RusLDazSO76M27qzexF/4Du7IhXbEueJt1bAzrS4wWSIt1zgOrq5+Mz4PTo79xfJkdi
aNlIVBq4PwDmsm2sjT0DmMhRLEAXXd3t36CCqTOncE6EjTifwJVzsUvE0MNhqvrEl39PK4pmwdK5
Gj79bTolxzhOOYR7iLEilte+Q9ls21SwkihS9NAmYce/BPBx9kgeklWD0aqwpHBtDY9x3JhN4QE1
bPXwd/z0iKgfTFWq0PAazj9eafL0oe/hA4Y+/xRYcH4LRxeb5Dwp5SYJ8q0AdizfxXH1sS9sPn40
c8xeuKa4E0oOUkY7BJNPQEUaTv2HkwpOc5tOBYkR0QyLYuGznlXMfG/zJXqNYXbHICqRERxFKzo7
C7tOa71sBAb7fXK9vh5Evxvz1BZ78fRqiIMteJA3dubs/A5r7GILMkek4Gc6LaU/JK79FEOaccke
wYaKk2LkI06PpgvHiQikyQmGdxflhSVD2T7ffeM/wGAlxGDCWv8jdVQ3F96Zdig/76qhVIa/qQ7l
Snj/zPyEsXZxqVxWdep2T+7ObSBED7oId0FBqIIKYjYBt4COQW06xeVCsh2niEsP4qzhmEwXdrTP
kgZX7or3bnj2n147LnQFb96BKmp6ao/SRobsVlUfg4MHxR3CRoPb9RmXNJZlyCQUdmRaTXDe6V14
Q8/1yRp7wNIH/PvMszNThDcqMO3YNzvHlryS77AYcoBuPQGxEmfooBGSqzt5AkU+wcGtDS33QaLM
00jB7lNfcAjXhm9EYAd3btSwScUuBS4itfzb7IFLpVDrUs3q83dAVw5WR19MdAI9FNUAC+mO99q+
67O+DKEUSkxP/ohmN7SXeES3aPAJNj28ODgcoRfgIf+gGtQ07Lp7q6l1TT0i3tTbDG7MgGhR4W5X
RXSAaVjeAgcMLdcGECT8FmLY0n4BE0kt23iCa+TLb3G80HLs6lZ6uN6yi2FP025U4JCL27hfvKud
bOGVhcpwIX883NvbgPZkLL6uApotgPYawSM4TohhzIpYdpHCcuY+iaX+Wd38ErRdoXsBO4Ef29Qp
605AVLjULcr9axv1Cg8ODrpgo4+D9+qzOszKqPLWj653qNt73Cs7vUe9c7PW9EhhIw4Oyuo5q7tq
x+fwQ0IfzWTV2QP5ods2RJUKCPFm9+dXUcsu1s51kmyQM/SSxY8McNVdPaGdABEaTvioV0GETGeL
ord3gxZnBedU2hgu+ncQdbCQNja6hp8ouJJaZQoss5apkRNINMkB7eh2iVrY+c0+fd3thdO1l3ls
rHlp+09RbP4NXbGHhPuodJd5F/abQ6RFJtZUSZU4ng+If6fR8013NOvCJiWEfqL6tc0b9LtkaXeD
E5nctyPIekGXDfYW+ak8BrY6Zz8cVHeqiv+zO9wjOQI67/pUZMIlWdfLcdDnOi7xvfERn3Fo/gLU
SLypQ00yT2MTe2z0c9QjIQM8dw+5b/Bb1RtvkPuUuer1ckDwzKnDD0Rlqq7l+A39/u3aF8qK7zoH
raEJcGQ4RbLFe7b1B+cEN2Od0kxMdkp7KdTzLGeMa/IAI5f4/7sI08vJxm4qRljQOFFd2d+Nc466
NpGBuzo2vJNTZE+CV+Zt3ksYxYNSfy2qVIn64EJs6rCqQ+CfXbpNu4QsaEmqT/5e3eCChlDehD7b
yTboeDnBi7d+mruu+Jh8VDXXFGzWIWqys9nigNJVtvaZVFzwgopyPRIfaOFWIHgcJWtLE+shlnQY
WGmuk6bb7k2Xg73b9fdxzQUa9iTOFBxtWj8ioGZYgN2B5dDhdbIbVLyb93Q67ntWuKUOP4VuwS7g
ijVRwuG6g8AHFm3LoNw5LbyJ/uoOrgCmWziDkjcqBHgyx8fAyrswcBnewUnzrMPW7hyMFrWYiyXA
KegF1kDYtdAlhL3s3HvGm636qxDu2+PDuZjgOCC2pw9OjuW/0xdYHn+SIeIY4k3Wo2u8HcHl7sPb
mpKSboAEwRJ3m1G9feFMye0wWcGZZd4ViEf51E1lhbuPLUWU4+6QpISuRGekDHD0/rAwFW0xzbKD
/GglzEHFf1E3JawZE0Z9eDvkJi7CKaypWskTmXaNEUIETRGfOns7Ve+vSqMB+hWBOW5+Y1K6V3dK
+S8n8lxV7RMPi1NEXaj5pX1IfPIJWYxYoT0uvSnxBR2W9PVVXXJCq3pQwQ9dmlf2cTK6YgNmiNHx
wBtv0bPCLjIz3foNwO2kSt5ZTb/CV9ChdrtJXwDAKXiTPqKIQNToxokrBOvaNEXJ6d4S7qNbScF4
VXsS5ng7PGJJqP7I4d5tC6zUu6nxJdzTD0Q6J0jXpebsSOtUFt2AijfwOGRTEhu7PXGlEbN4DWpV
EmsWkEGOG/4JTZyGJLTiptzZIS4rf+/1ksIlghcy3y8pkca0Fkr2Ij7OKgainLwaoU6o8gjTU2bu
vfVAugvtafituuQY7AYXs0g+bdNoq0NHFfGovKs3zYiafvfs5EHnTVcz/bqbWoqTlhYt4cV+0kBD
zKOGmhmrGxFstWVRe3Oi6zFsf53DpPaTg6IbvLvdaDibP2FrIrxePiqr+FlrIBQ8BStM8mI8jOrv
DEmJEGJ+w5VIRXlSZwyvy3jvMGHY6l9zrLDTGBcSM4RqYXRvxYfl44RrUTVPhGHGO+Kh+QG5TmYp
OMq+i2RtYT4fzL7Vb4ErzQFjy0JON3RBVbqNR4q4aNHHVUyZPIdVcV7TbR+/CSFev0r/h0pAeImH
wZWaXBNr9RhQhFZ694Od06nka1Ls0n3QuOmW25hcwSHBY5Kbg935ypNrds+O6R8hPofj2AZFQP5P
m3A8XW1tCGN0d8kiq2K1L6DgKsxNDT+pB0SOGvTqOjqTl9fEYxmchndNUyjSrXb0jFnE9CAAu9OI
Zmto5uUhFqLgNtkGXmUT7NLcbYQ7h+FDPwloJR6PPw4DtamdQqVFefACylkOzY3t3G8Tpcx9enr8
vEmUuNA4h05PpvCvDpTtseGqlW3GLZIFaI1yNpfwZmkESqf/OvlbJHR9uWDk8+/bdHsf1NjFJ9pk
yC+ghaTaTF9UBBMcvKWbQt1+KvbIoufHi7D41dnhhHYRZCPLPNJj2n4pooaP8Gb2JwcPTb7Rn9WR
hjREuu29S85F+gr5c9DpH5EsH6TefnQfCZBBAVHwE20cZNqoEVe9BaNGVR7Qtt1pEb9/eaOD00Ye
4io0ZwLRL5o0VaJ89KiqIqBRYphnVoZbCenOaNteQVx+G8Huylp/rvhIHwS/7tiee/BQHkt0DOVB
U2DkG05mtzPZ/TWiY3qR1h8fo3JPhE7dEcksjSoOMN2uZxmL1NRm2gke/a5kMuC9Azq/Da9WESst
tzm7rhhad15dsxfhRyDZrAw/c+Y3P4YffGz2JfqMT+jsa9btYS7bNxpNiMqr9JASxC/dEcIzyo72
H9kNINUiZHSi3QrbeIJKaKAYSQ7OB6VU5fP+gmjhw+Nk0H19wqg1u0hol1H5q3gb+/kLHqiAeMQK
UcHZvoVb0f7kFrQABX+EdYO7PVjoitfJFqZiE5R/rMJHOEKgA/BRuIag+gNjo5KeUNQ53hjQnH2p
/of67s7/rO4mi7FDUz4mcNdIRv1vbRw31u1aNnZ3WglYlEZPnw4uL7QHo6zcs01GC4eB4ejWQyYt
6jwEVGGfXJACXdQUCS5eN2nQ5uWBp/qMa3inm30c+IIjjg5G084hNN2mYx5AmOgq7IYYlZzFLnSZ
60mu6CnRtbEf6ab255EmB9b+v3PHGGT6v6aO/f81/rdMzbJFL/NGzhpJrcBKOW6Qb3QFSqyfRe/a
QQVLklHVELicPOIXWTDi2MEuu/QbI6kP+Xg7zC2LFkuIb1z3hPB49UAAS6IguNxcAbEu2bJk6Lnk
4ZLhTtejO168Nnu2wmVCSW9H9Wj9vogezkdX3EqAq73Te9k3JND/o+zKdiPHleyvDO67LrRRlIC5
85Cr7Vxsp8tVLr8QtbVIURKpndLXzxHT7bTdja6ZQoFgBIO0nSmRwdhOu20eihXUeXzN84ZZIBIA
r+umPAxX7Mhwou+/INgLqsqAwAQUQcOG/Qdfd9CM/BM/oKSMg48zQVDbI+rFYDLenusCCkm48Tfh
xl3AzwmDc4TdYITpBvvrHKdVrMjyEYfzCiaeUa1Ui0tM8T0+2Y///1VC8yB+1KpRf7T/PU/7ofRY
i5S3//Pf76hPqsD/jyLvZjT/Y4fTX2r1rf32jliXrWjH++5XPZ5+NSj4aVd/kfy/Dv7XL7sKQj9+
/edfP1RXtvNqKeDT3tbKBLzqm0dw/k1e5h2/FZgHkOv218//emi/tb+av8z7s8ZmhGqZLuqnJmHi
4wXEezf8atr//Muj/r9DFHlOIopM0XOu6EuFTer9OwBAYhChNK/nY0ajupZjSvxvAMcQ1IJEeWSg
1/j0/1NeM/Del9cMUb7TQ/11BDX7KNkZxP5cfuRNUb7cy+rSGyT5VQXqQEo3eDRV7q80n5Kt10f+
4xBWPuAG6gRGeIy6seOdR/26DM6jeS5fRv9url3KCv/dXC/5JlKFS2mvq51t4jyvYMJ+pRMzosb9
3HzgZemk/xQE5hSgJsxVGk71/tLkGjW0L6QIC2en5FVSJcGXVOfFPogSHAszWY2lux4GTrd+VIVf
fNr+lGU73KYGVfo4XytaZxs5DeMz0dWybL3kS5+aDUmytsX7SifEtrCJ7caxYjvbi3TCdiVLoVld
aMm84Kbvs4Uc3RSaJMN1rA6ydBUPk7czuUerjQcEnJ2ledTdOoq537UU2RVyCcp9NnG1z+eGM4Mt
x9Xh8sOAJW0TiRoeSC0dmJvnrr5K0kHu7VhujLMGOEK2TtOx35hgio9ZA9dXqll85HNvMsYs6oTg
5uBtVRM0nxO3AiJQruRWOhwmet0rVGVHwxyJhlYIRdUlbrvtkHY4JIoI/tkKuN5B2x69tJ2OQGkM
HzwlmrXfM5xzpiYPPNXDIdXNY1UUbOVyl/QnKbPmxnBAZpDm1Ll5e8Lf0V+VQsCUMPNsM78ri0Rk
8FnMvAglJk//NMkulJP+KqgV4EtNoFCDU3Tjbojl28bytE/NmwHL60P9+PKdx8FxzPqr0BsQrxYI
/sCYQ7ZNGMEaHEb8wTQjjJtDY1aZP7TbSrYBcEr87kbTAdYyrxJHINACbSie1Mk3cbAkjuRfZE5R
sNok/U6XFW5tvoGKMDTZZ9vLX3vN4Igz79LDuQibec6jtZfXYunRkmwTzrrZmwh6KHuyTYskveo9
4Av1E04Dpxn4AzWyvJrqHrDoxo1PuunrRe8U2U9uhnVb8eK5ZfD2cVRtPpDWZ/s0AGQIa0e2UV0I
Zyqg4r3FnBK/wEOvNjr31ZGPXB1dWqvjODcVHcgCaC96YwfqeOQwTs4jgFkli7jSP2hnDhXLn/2s
GPgMfOCgjHf+XJYAi1wqOjk3Qaee8XriD3ol6zKs7xHw5wVTsZtIG6BkqAy9XVbmMkVRb7iRgwHq
qWWex7PG+x7pgl/RgsDszR1EY/ZOFm+J88NpC3OQlAXHwiQAkqL59BloxIhwrESKUuJxiuuSR/S4
SIkc75KJmHNThivMQJzPhZMaxAxU9bRlIURNDsdd6EMTpqm4V0whumWsix9iSK8MMH2+kAYu9LLa
ynkfsQ12PbYj8z5iycJuJhcaX+At8DTh3ay9bN/2XnHgdUhXOG6mp5S5+6jxo59cTA/hRMSXApmX
a5ewbK+mujgIYCKfRXsgvmZhob68OQr/pniV583Jf5cquiHKeSV+iJyZcMaPwkHzseSrV4iOA3P9
l4xEfi0SCc+dnwh94+gIgVfSB227H+mPom/ov3Q/zm3GSS6dFiHTYTC5j12VnioymlvUac8e1bBk
RVMsmRqB8zJ/zbbxoinEHlbIfZm3Z37hK45rzCwSzzOMg0LwVu4y7XXGhU/8CRYJO+P3P6Mq60NV
DuXDGNdy0fRquBd+XQOsh0MBjVr9LZX9TWqC9HOROKjrG7Nik9YxUJ93rUjlt6YAZF0rVHwV5bL5
7DjFdZHBbDW1Dyadyjsnasmp4N0hHWn3NBLCr6YogluLtt1T2VfIWKobfluQJr2qU4rieDU8Zkk9
8ueeNbAEu67Z92U8PhSyuqMzv4kRvu4WE7uuBCm/TB3ulDO/SzK6GdvM3zLgTj577e0wGvrERuAX
9wAOQdwt2GkfXreZFo9pEre7Npzkig2peA783yH8eR/uO3j6KDK5UIIcyCLQcPAovtdtpiyIm8iN
xM/Mk4HEndu5y1w5PYfuBJzs0YfOoFlw6qYYR7kan908gd8knbFImjE48dT5MuKF3XiDylZjzuS+
Dly5L3T90rM8Jy7uZDnBSfSeb2VNFxkUBJ7nXoazqLqrgxqf+N8sZ3luk2017+4pCWG67rph77YF
0gXqOFsXakqf2ii7pfPLTRi5q6LQ/WJFfR6+iPaT/0ZU0Zz+VE5wl+nC+xKxUa09AKysat6mIUeI
sjPp8i7uBuA+ZJshCxHVM/fcPJSIs+z4S+/96Ec5xwgAwSnMeC+n4sa78esOhv8ycffOOL1tEg3j
XBDV1x/4F1nJtLu3ZETg/DUFuxJyHOHi/ZvlLI+o8tYfcnNlp9qFLf/jtCJxT470h5VRcsOmfPyE
wxMJNDHwmKIRuQGijYfvqW4PE9DtEAAsUVFbOB1ugkIvWpLUJ08U9dIh5aOXmezW567/+EpNSRo8
ClE9+n2R3XozNY9ZysdJdZH8P82b5p/wusrl56X4CZZ6Hbv8vHnsQr3+ZqTM6bXUAqHvnuCHWKfw
VBBfrQoapgfLs71LI+1ACoStyDMvcn8nzA1jv0mipe/TL8MZfAIYhLifRF4ILAD64UU2XDg+rwPn
p8jch3aq4/uYZtmhkYCzs280VIIfHcA17qH6iEP1yo/Bb175/SSGpar8cVYhfhgqkjfylh+k9EfO
vok6OSVtPnULvNwIf319zM69medOTbXORBQuEt64EJwfajtsG/u02Z4VxOkYAqEoxIqWeV489hjC
vCfurhwFpbjKAXJf9km5q2aluFCBu+VuIABqB9It4/y+9bIzpWZWwFI4OkyhdoI8Ty2SgdhIdnnV
NreDP+hlK2Txo0LEW8Yi5G9BTV5fJCLyk5Gbpo+jaxoEKFPrRVCyLrQOfqMNkPdoBQB0oWGAsyUG
2D0wVwNb6fLNVVMA/poSID3+rOsmPkR+oY4D9PGjv7X9YJBNsLKcak1GBe2wTQ2uF3Pzws7qJF1n
VcMOTgqM1iJ0ydo4prlPBK3vLc+wiKxr5uKPudC6q39UAE1bAHjyc0VHeiuAO/XZ9T/nsu0egU9c
nGTpI8oY3Lhr4aRhOV71mcQVObkygdOuLEmKflqneVNvp7gjn7MkyZcTLfOdHS2VfLO+0W/WdwL3
GviAw3JgHuD3GGu3Zdr0h3L4zeuSvNe65g8apx0Nkxkpdcb1+aB1dXEZty5Py19R0A0b+/nZTxia
Pz5UYry97/TlTWA/48vwoIJ90JTlzVmONx1CkKHY3/D5Um0GBpuSFGJdRGOH2PSZ2cd5/9JlLJy7
wLM6S2kS/eorIBcCgSm5Hk0Bv3bcTt9auDaavPw2TQynCsDJr7siBLIc8+7seNFwxE7Wvj42E4uO
QCNDTlMfT99YIz+ZXJWf8jH9sGA+4oV1kyBM6uWsZVsVvKeU77tBHyx1UdZ72t91XWx2tNcAsOyD
GtiieHRXVkm/TG3D8jzVd0IEOU8JrPiZQrxkiotb0glzcln1aTSe95WSHlHncTv/LanzRCkiUAEw
5eY1ArRCbw5IBQk01WNZ+/5DEDNxEGpOb5pn/92qs3wd4G3/Z42czOZPhQ9Eldc///Mvu5POBiff
JwAij4OPO6nuRkWhB8Q/nTT3iLMgXuWvrXFGedu8851PlpASAaTa+aRFpB7E+K0v6I41WXqIoho3
s1dS2/csG9h51L6FCRD+XOh8ZKr8fRDm6VWjXR+ITugFM8/2LO8yqjSDQ/lVzvYGMZy8chL7gSaw
A4S+2bRV3dzKKX1p7IDqEgPDzJ88KzJB0V3aAU1yg3zZeZ43M+0yVtoKJnJMFv/8GUd/Pa3mFw8V
VAFaE/uwq71XO1PSC8c1PPhJyjZdNkJ4++61iRqB08LSbRvihqbTddCK5ubCqkp8Mbnog/UkCODI
hAyPsoFTL+DNIRw7gNbOjeWLLIRLevSQBvl+wI4aJAG0tS/WbQc432s1CZofXdVn2MqQAWCEd00A
Q3rbmK65DebezFdhNF6dZWUWytuwk7s+7P3HyVfJHaViVw86eAzkGN/NY5UbvxlrZioMh08Kz+Va
+U513Qw629leNiCEzvby195l9NJLB5rtpI9N9p+/Gy/46wsQ0zgKASrkJjDJhrP/4M0hxClneTa6
9U/ZAkI2XFOdbGo+Ooc8ru60Y/prS51Z1GPTogYa9CpFsvoyP9OztB3PpBhvBopA6DJ2DkHBSb8d
E/VmGTtgZUXkoya/gmMXuMHwMarJ+Ur88qR0jQBVGCnHFgkCdRrcGb+sngem4ZtoS/fB5ROgBpXD
DpV2gdQryuo6jnhwkFBc196Q1Q9BAQhk4KGmz/OKXFIUcK/3IUvlKQ54vQ0dHSzaoSp+hC7y6c0w
Pom+AHihQ4cbL4/YnZXI62g45hki3lv7uM6Ppwk7d0/tMztUI5IHgjTfdK8jF0Hld/kqSHtUYQeU
9X1ikOVVGf4QVgl/AFCZvxJJ3Gws71WiNRUg2Qw7VbMNh0y8BNAqE6tmJi1P5LTYVAnuX9RafdJX
uoS15N4KWp6TZMi397Lm3g5c1iqs8aj0EQjcOO1NWPF11cblsZvVCtujsyaiSUl2XoWc+/d8K2EH
55lW9DKJzDPreebrslbC8q2YL8x5Wcv6MP39sk2ifqMIxH952IkPfctW3Iqw5X8EnG8j4WajLNkP
OSLF2KMRwrenClYyF6ayyIuLnSUrHL4LUmfTCqiLkLHDHwSzmFO6PItbITOvYSUv4nZJS9olY01u
cz8oNiJrx6MIA41EE5Z3R72znGkIxqO0bKoRu54OLuqmQrH2F5dxeE7gBqOIIpg8MR7Pwy+reLDk
Luq6IGuVrnUNxQ1Wy67ee5mqCkBNo2ubxsnZDrDalnCHsN6/Eb6IjfMId+Nk5+RroTWWs6xzl+HI
37Q0YBvW5OoARWncaNybET/Sq4Pl2YbAuge43VkmHuheu2N9HfGWv/AugjxpX1awvEST5Oaftzv6
XuUOKSxyUP/cEOWH4DIKoo+a4MDi2q0m893U8DLA1WuAgxyFhhxwPt1DAwHWOW3DP4KeJ7spc/sH
mIwRFEaLYWlJ2/T6U1RO1ckSvqi6FXBL2caS3CvJIc3IvaU6VvYPvWB/yLzqdn7v6CPsuuHZxjaO
qLcxDM7O2s/OdrI8TviG93M0yqtcYC1oScfWVUKQeH1jD58igYYgde7CMY4TRr0nkzFBphvVG7jc
yCHI1YN1LNhGy+IuRQWfo6XYSM06D4CsfvZEZHV0kVdAL1z2OJhvwswEK9srIhN/qsZ6P8w2IssP
RxkimZHFn9oY4Bnv+cHg4hjIRL0cPDdlvznBgvfaBXEBiRq6wVxbNvI8OBM/aBcy4lXrG6c/DqOH
OgwDkJa3eZikh9rz7xLeecA1TsSwsLy+qa552wMpPao2VZA41xHV3n3Wzy6a+UCAH+YmGmT45SIB
PRoBVi4TV5e9rGuAqZ57ffJx78ybUz8h3rxpgPQxO8eCMeTLDh/QseOtf2cHXJjT7/75yfbeP9nn
jwFl6qk7/4uAXPr+HKfGaOAyu91xKmqC5BeaFGezreuraK06jYT/syX29bnK02AVmqDaRzPr8rzZ
GToHHLYd4Bq1S4Qast/EJoRz1ZqL7k1cCrNRHOObw53Mhdb/4WUMcO/zyl4gLTBLe+dhYrSeYWTF
c+0t8z4ZkeNTyG2VMHf7J7vJ+xHD7t+xU699YbtBJ55DoLy8SjdZS1dEIJgPF2T7vhQ0EY8+Nspc
5QgqbJzFMPSoTCA9gImm1UtvnHlDp/mpTL1wNc69ixxwOsrfKMte+P6yii+QJIBLt14C6FBB/OGL
TJMpI4lune8SuNMtPBzBwqnjauWpzqysFnvRduM+Mcf42TJEqSFqtd6xCCpg3E8v8pZnZwIB3BwR
oHNeddajz2u9X//8Q0VG/6A4pqQpmvtibnp64m5Y3Z1vNbOBAYb6CyeNC3mns33YIfkHJ8e9bHPy
kDhAkm1ChahalpCHcoqyXVThAbWjxjPkYZ4QMmgqlgW/LCYMyKJpmnJrb19OIrsVTnVEJM4+9rTA
juvnHmL3ZpKzP0etf/4yav3zdtSdhT/M9aRbPqpiQA6NNn+w0S/uuMvLc+Ok/c9JS+/asuxgh6v9
debXfxReU97lrg+QrgR17OYsvLLbZAFCn2b7UtY3EmnnI7mtRoC104boNWlY+txQZ1kzHjzhpr9K
00ptmemQdKVr/gB4V/7gSQTDpa1za1lGGAVzl+argWTQwlFtbZ20XbnhjgB+FTa12ypM4ls69zRJ
0wV8LgjIex0wMgkPlTMtrdiFbxfp2hKpCPN8OwCPIooduA6uQ4KF066vK/hAJO6bmVZ3rhP9aHFM
PI29KjfUI8D51Xp8Yp26jbp4OEnOf6OqAeXm3e4wH9URDQFSHiVxGIRwmb3f0OLKb9qxidT3ZhwQ
T89Yfd0W3TEzo0SMbMnNIVW1OdiekmUDaOTmCBNhQ26s8EwWA8vGRRKccjenh0QBq1knCb9pnaE4
0GyK1rQszAMUpWRRC1F8o4XZyU43uC/kSDrqpf+TjohcKl1y9OFmOsAvXMJpEo8IVYCCXU3AhF1E
+VjelRRZR3TadgVD3GzvS/HLR7DMqhx5sZxmTerSRFwghHxuLry+1AvXM0j98RNvneC20p5UH12X
rL4qfBN8CTKuVqMOyTXJneBLG8V75if61OXjcMpatsP7Ij9rekvpJPf4VeTe9mwTT/WISlp9u1NN
7l1ZXp30CDrwU3d7tsQiluFTrhu2vdhurbn3QlpbrTXlvspalpWIHOTRkL69bnQ67i7N1OtxV+TF
FSC8/asA+LWI+38VOdOUIwYiAuQ2yYbwdoqGVVcW1SGYKctqsUXt3NYcLIUH8oXfKxcBv5kLgMZX
nhVBWMCz143NdoDbsP6eBS4qPbQmug7KCNYEPaZfi6BE+Hckxp0ai/KLV2dnvmJMXY88Q9ElODm+
BqqBeyPyktuwKKN7LwQQ+cwnsLlvZGLYtnQoYBL9kU+Ip6+MN+56M0QPZaDEY4saKLMPJGw8S1iX
RMhjPo9YIp/F0v6NWCo2VZbw9T+rCNCJ/vJKQeWFwZHGPo4ZQBW/f6VMMJQ6Kafge8Hxvsx4xnvb
OPGEch8jDLwXXsjbEemf8K2eZco8d/d488jrLCv7gbTyxB1RxqDAn0Sr9oE703iT9Ql8bXMzEncZ
hji2LqxINECTqvzyqvJVeBbjQSQ3kdvES8uDLdxbkSqpNm4Sm6U2DXLfTZV8qiLHXUeBRpDQTOoJ
yeyyjRHDOJPZWCLERGlE981kFxPvtnfDg6Ukn9SnlJwnWk6BdFmWZaiDkIgfmVuUuyKCH7MLDVvY
qIpxvk9/4LkzT76Xu/AcgmCoc/jGh3ldEI87MvhIrXPSr50s5Oem752153PcFMaUHaLJ7Vc5kTCc
Tum163XRz/eikuJSEc6ipOr7lTBm2MY1p3Dm9/wYz03lwkPouhygvDk/RqQq3IUdtfQQmyNsF+G1
U/s5irzMMklP+LF2ZLsM+Fiu38yrHJ9u8xihZRXn+W0wtc8TTdzPWYQzPSzgb7FkrYdwSyUv15Zs
/Bypk/HAtmfhnCGDLO/rnSVTp3qihHe3UVp7n7lslnFAfnWsQ3wKVP6HkVTioCPvyV5OLAvhHjuY
a8QtVQmCt2V4Cq3h3toXvGJCYpcH0+hFWb9YGeyoX8E++sH84DBXXRtPxDcJjOzIDe3G7KYS4TU3
yIHMfFQE0GOzC+YmLXSDGBT0JiUVdjvEnr6ybM+KWQlL2sZtabNjzEORRIlchSztULiQ0WCtlBBP
kUIFOzGN00EOKfucjLec9uLJZYTtJlYiInkm/aQIV4ATLq4tqdpy15ceO2V19pU10TfpjXSVRszc
JFwVjy3Pd/WsAlu+mPl+6P4tn2KLuhFOgMTMOcLGRIlcW9KG2dgAGztwicS58LqpvdKoSuE0bnBg
Lke2iY9weEtemmQefREhyIeqQrG1ZApTHoKj5+G68rPDJK6ZroJDlmTVOjUhsoymID4YWJUW6TBU
X2EHQ9UgHiE5CIb2R90ht9aI6msonXCb+TkC7idXf6388CBwsj/EIU/O06dZ7MP0okMJvJmPG3C4
JiLbiyoGIPFrRF2gdLbIChrcWB40Ae+2mTx8D4ivG0vaLsmEy3/cpfKWdo/CMIpEkllN4IhfQaEw
p173GWIiLA+X2OzWp49Jp96JleRJDlCTF1w7yX04nibYqlGrKimdlfQDxDQHHX9wk4rNg9UcTsf6
6PafTwiPzI7jy5UMfhBYpIDQgrB4XKcJApXenxC0cMqqL3v9rOG9WhbQv3ZuL8p6EQgP7bkfMUJ2
PdUoTsmjcEns0FnADp2bmgB3dBDIPm14te2LMj/7VfRMxng211Y/ZyrSW+Wg3JnV3qNevYxmfaHu
E7yqNiSOv8bOdU33WNNOXF/4l+i64c9BK2/D7C5iiTs8ZlNzUj7yTEspHmWGMjZ9MT35Xo53ShQO
LLb1+JQMyJpI4LI4ymQ4izkT7Q+FcZAmNzu/oV24G0ZQ7O7i2L5oQh+c5BfhD+rUB/KyMs4plO2Y
f9BlUd/0+zbI4tvEtEcb6lKI4d5z5PAlrEm1DrO83SeOTPZOOiK5x8mKpyaoj6KBv6qz/o4ybdMT
w1m68HRb3YYEuu/guzc4tcenoCHFVTPWcH/NpBXzER27116PpAY2oigEfOt3l2c5HYvHXhv35vww
B5E2V0GBC5EVsU07P/g8Uo/doNybC/8ia9c8vzQOUef1MjXCxzlx1BKYcnmCYwXlZRuCNMaEZCfb
+IV4nopw3FmKDV58x+STJewcTpl/HbQJ6jHOc/5uHVNK9zcqFpkD0T+8QIGf4AqPuNUgjv5ya5FG
NgXjSj+33Ee11bHkB2t4Ms2IHFxcPlakISgNZZl/N2wHWk2+Nk2od9Z+2Ca3XZT2J0tIBAusfBbz
rSUd03kHl5nT2XYppfurUjTd93VMrkaPiCUzhiARKkFRmqDSajXUY3RVZd0XgavPWgmOmFA4c29J
OHhIBJ2CL3EZIkVn5kXzZTIbHYR3sGprqWkMUTuKTQiXHXqNHVCpJkQVryS8j/m0tr8UnNjlxoVl
bm2NoEx1/B6xUctIpcODlajDHP7IMlfXlqxoFN8Ms1XAkl6AtMZKigGGvKnc69CsWmhLx0iP43Gq
WpjNPe4O67Rz2iWPuzJa2aHGcZ8THYdXY5KikFmawkM9lgB3NsY7cdqgSBQsAadUjqg+PPeymadY
7B8cq7ZT6SU4IwWis3J+R7gPL+DcNLO71PJx6buz1CRQh5BnyS6OJL2bnP6r3ToalU6bXjvF1quH
dIfIieial+y+zU1zsFHQrV/Ka57UDPEv2NJt4xTsXkraHCx1kbBR1HbW6xpWQqQGSfJ44xeXfdFu
dr7X8EPLfn5gW5L2Pj/ArmGJy5Zp90c7xrqfl83S9qrw0DdxHR3nw0rHmdwHcD3f4N6I+MqMDAfX
U4i/jHMD4xAX+FBJ9rnjIeoqtZX6VhXtXZKH7I+o/d6XY4TAOk+vFYLSfzat91xGSfk1lRFqU8J/
d6N9XKh9J6CH0c/oIaMtPQjSqOvSk/exLINpxWeeHSjjh4hDB+xdZ76AmzRblr0PLO5XO44p841K
kMSc8vs45eGP106eZmdO9mdnHmo9euvwXu4iN48PDqI9psVQww7VEafGVQTMxENSwKpqmd6UAxX3
IiPkRruorMi71kWV1ZCkK8eVycYqB9h96vsMhVicGFbMiewv+x/Fp7GBvodCLFZf6JtTy2NnTT1E
7g9C5p8g/+SxsPveiahY9B58lyRMmhvq6mBd1XCJ0qJZWAnVeWLV1rU8FF1HjxEL9VJW1L92Ytg2
fcQf7TRurrt6bix5aerK3Q5Bzq8vrC6SwzZAFtP02aubbgv/zRo+FRSFg3P9ziA46i52MlTENhPd
9jR0UK0pzvoNryJ3aYfDWVAYnuHmkcIvX6FslchRJrwPkm2W19ONV5TlHqFGKBLs1Xh4wjBcNoTR
LxUlP8xEyl9aBrBhIzJ8MaXjlVPV5rt0EJ7ndw1bjbCgLuJe1Q/K4YvE96P7vImrB5V1Yu12Um7s
YCBaesucZGMHLSv1SmfRwnp1bUnHzYcdSVEkqxhkq2GnyR/zLMgPU6XLlSZI8dhUjVusRQHvHs/h
K3TDCC5B27VM28h5+NxzfYL84xK+xIuMJbHdRts4NM6NZNynyFqtxQ0X2ZNRJrllVZHc9nOv8oWz
dKUe13ZgkMpcsTpFCa1iokvJBLaV2IxPvg9HsKFfdO+zXWo06szCxFMVYTZ9nso5UZP42ck2qfPY
sYrdObBQnlpSmp031s+X8aAOUdRBG39leb7bfIuVyeYCW4hZ3uajgOMv1d9aUqB+VeSrvRhcevS8
cVjiSSl+/I2ETl2U69DhU4Dr2SmFWyuY7SCWykj6hprHoGkggmKWVB5qWr9S89gYRfJXAd/cLldd
dtchDPv8vlU5LMQGDq6zum5zWcqm37EQMeBMF8ex9ZzPJG6WdT31n5jT9CfXA8J7rpzPYUnMvgpy
bzHMUpke6DaruF7b0TzjKI3YaCSsaETE2KV9led3Xou6Pq+Xg37o1bZm2ctvkKVBsW1TVKBrZBzs
zeSfuoJOOb4ZgbpGESIXvCFuTraB+/9otCLrljW3xMZC1g0cvhwZqetkVv7OzHwkatv7iAxgaYYj
LHJwN/NleaeDvkR2hTPcZhyReuBc2BdR7pHiPJAXnplFXeok214j3e5KKBeVsnmACj5RlP9qEK/s
KfaLFrGAObltH0meIAvM66Y9/EvejjoLg7Kute+szvGhOYqYRlP/6Ka0vunT+A0frqXsoCb1vUiL
4ITDZ+nmQfLJWlpUzJZwyumTpTJGn7yesbNdxocRdNl3lbqxg33aokqUM+VbS4ogQoVYQVGhcl4t
GuvxhvoOXZCYNZveUxlMmglCH1iNwo4hzPA19RCCx1r+He/efe/J9DEEgviV9otg4wpVHcbZyYLb
9LapHfGT5iibhC24e2BTivqnfByvENjan3IEOC6sSCZhbUFQ03M+OPhGeo54aL/of+PatPnH6k1w
mh8F1AXaQxyEeKQC78NtLECqQOolOn8WQi6ivuruvMBpTrL15Y1uZLVAIGx7sjxNkV4vqxypurOI
HZgC+nGWcVC0VyWt80CiflFOy9gkBUqedJcOQoWK+8BN/TWsUYhwoUHb7GzDClJtFHG/TY7T7MqU
GlQyon6zc+fGilgyLFvMs93L5Ddz7DpmrL/+5vZqY5XefV4U5xASSpFa87+UXVdznby6/kXMUIV0
u3pvXm65YeLEBiE6CCF+/XmQs+PsfOfsPeciDGrLzjKovO9TQHb4x/fVNnabqNyDnmtf5Ks8dqBV
Oe0nnOli7qokw7LO7e7W8DDdmjo+bSpUHaABeYB2HVoetAemSik4PeauFx5EDz2/qASNHVDT8193
vZu5n3XD77v/fz/lNqsuiMe1SWoBQAkpNx+BNXMsNsXYT8XeZLFMUfhD+kfRtH51/hrblT2d/dX5
qxi3YIEnmQVNiMEJD7QsyzPVYpNPYCVzQbwe0mzM89YIwCYP2ciKMwm9ue/a9VsjNLS0AOy7gvrn
biqBQ2RCfYFzgefN0qEnP0U0a/HX/kmEhHJfNqS7ysGUTKoWvgxDVrzEGlO+lQzO2hSLIbxbZVhc
CxcYCwC+Tx7z8heelRDYsSTYa6aYjpAMV5E+qrTXT17xnuZj8aKyoth7Pp2ebHw0yGt8UVK73ZlW
DT0SlhQNOAg2DBmm38B8mJ1zCDtMv8Fn0Wf3kvbFVbKivrV9cMrjJFgGQcq3EjjRRTOEkEfMqujC
04l2IWr+hpfjldPSe/Ds1NsS7kB6MEibbzR8s7oweftrYCSd5//8/Lt/cf1Bjg4JAWScuFAzcH1q
sH5/YPlGD7OmxUj+RAbsRZ58h/qrNkmJXsXZQvYy2lvEi/ZJX1+TOPbXpmTqkVkLoYc0tZoyCJqI
vAPVuFHKh2oUSXHGS/wyn4eudGZhNLZbrw+GW12T6lJCjDtuMn0zVUU59KveKrqFKZoG32UPpJHA
v06DQvA9D20yPpqSuQyRAxOMCFGVHiySZeqCChuObbguZQRp8BToe2wyk3ljd9khQOb6eeBIjNNc
PwIYGm/rFOLNSd8H3YTuG+euH9KFeYk/X3nzKvOuXPt+s4+lDc0OLEvrlI3t2UfS6/NSCd+d+VmQ
/dGQTF3MiHAaYToXFXlzvAjCtawC5bqPJZJTTNT77vddY1pMGbgLSueUhj+GioFDNHW0BvvU2eTy
VxzAFL/quJ6NAGUeTE2J5ej4FTLo3BiaKojTzRJaQCEJx4enOI2++Zj7z6Yku3Pml/Qxd6P8aofJ
GWkn68mVybAHHoPPm0BaT+C98jVBqLVVIDzcwOksbpir02uLP0gi7ODBSnGpE+hbsiqt96Yur9i6
7HK9jtKq31uRBbmOUvd7lrkUIJzfZXP31YdOvU0Rx75TgiCz2zvD5vMQlyB4sUui6tHk3E2W3dz5
iYRkYslAXtIVDnsxQslf/YISpOLWSkdsDxz/7PAgmJMGOyhvKpqL3cXBufCr60QS2ekm4CHMLER0
bPpo9le3tO6g5mMI1/YY+XvRNsnZXIqhESeqL6aAaCDCzogsP5XSHbfFqKDRa1pCPiWffAdh22ko
w8O0p+BPYMZJb0MLCZ9SZRdTqojIkb/g02yU3swlz5DiGjvAN77q/CrBXr6i81z0ybFo9M826r1H
QSpqShVPvcfUGv8oIef2WWpz130UIvqjrQfPdoHQK6SFKjLugiS1d+auUwO0A3/XgdoPwWGVgfMl
s3oXBrTaeaUTId0WSsjkfN47PqjveZoVsxA57y2ttd4OucwOLgWfo7Z0dJIqH5cWUp23Mq/4wi+S
7rEI6nAWKeQthp6/pzhP/ggKB4/z0IFUxqGE1nMcOtqmmYUizmEqkMlDXlv0jSTtR0Q6+lKwks38
yskfS3AZFhEFv/U/T6j/EIOgHuA3ODxiUsVkiua/sDiCREmh6jZ8TLrInpmlV1WynmcqzXYmfD1Y
ED+AeWu2M0uvac15+6vVdqDnbFq/xppWNxi20i2r6/82/mtA4gIwHzSNq/dFPQCu2EG09S+SGZFg
ceEw3LuzzyAWTZmC4D+HKCqX6rFqomYeM6IefRzaJbDbluWefZ9XzyPlEBgNyykjiyIihfaSxp7G
JIkiiUOws+quPo6dUz4HQQlp/Dpby6Bjy7hLyAZ00nod9C55lGNwMwdB3Y3QeAJ+/yFVQbBpY7te
x10aPlq9d+Ng327iIPE33lDv7LYsXgMLbC+Obe7R9wp3nzBAslhJ+qe8JU8myv27a94Wv7qGfeR8
dqVseC5VZS1Awg+PPoW0xcLJQMdNS7nvgP5D+EbH9OgiBXv0OkXf3Hy8EbyUb7ZXv4fJQF69CmpR
LI/GZxChwbInpH8cQvD6cubKhywt9KKWCFLYVtcvaZ3AcKGw+hVw7skpaip7PUi/OxDlhxvXGtiO
Uciue1Y5bEOl7D2t63KjCfjljJfQuB6q8FSlARyPqB4vLlDuSAEqeSvSMluknHb3tnFxlncL9YSJ
y4PPz+C88NDKgJpQ1rdwHF/wP2l+YANwDMc6fA9UvvJlmexiJG02tcJ/p/eL7KxLXV+Lqn4bUs95
dWLfXrSxU+8EiEzPTgbdrKk+H7pw3QAItRri0H5N4mCTZDS5K3ke8HJvR6bTTQX1DZBvW+h1t734
4dfQ0KmFfNc1JAglkfC5irJ45QaWt+/qIj7SOAD+0K7jZ6HIk2KjfLdEupIy8FekTN2NxplmXnpC
3vIy8laetPt9CHA2JsS4WskmqR7aPMV0mXj5W1CPK6dqur0oOUSUREX3SPyHnxdTJDiSYw8SQAV7
aoD7qIJ+23Rr5yluTafPWzYN97qx2Av+x8eYzpR3EFa0y2zrWqxdDAp8rcjm7k6Swl3FgLjdgY6D
JJnlF+9e8qrGZPxRYGEGQ6uwr249Fhsr9enGt2K4LiQUr14d1m9t3MzNmILSD+na5WOV+2Il8ejt
Aw9iH5ZThAvHgZh/GTU2lsUU0krV8MDN7mO6eNMuxdQ3cnwATPBX1Vc9spIPpqQiFxyfjLefn/F/
1pkPMT9h6LOX3ANMgHAaLMA/je+yr9tTl9OLa6XJ3VSRoNu1SCaf7amKsgYqSoDUr01jGtAcKGEk
A0yRuRrxOGjbhXbaztuhX4KxffKysTuTzuoeuoTv40wgjOX02aZ2gokOh6gWuHbprHdZe649Tz64
Eu5rv7tJDVheDvcrEUL+GGG6nCmA0t2ago8XAJJsLqaYC42/XxBAQJgQ7xI5ZXxJ+Q5qD4hXmipL
wVXEZtDONnUjwYsOGEC9NK3YZVT/xcgRcYZ/zw5R8J8oIIFIreLldBz7LwBO7RX5WKaF+4j8J5Ix
K8y1sA4b6Zog7natp4V8ZGwNJYBfpantqzS1mZ7dtKwP/9bzn+NMz3b6zN8/4fc4LqxmrZoCjmp9
hHQKvFyRXoEeY9sDCk+JPpkac9EAS0EGEkKvfzW0JMMpwASKKc3tBWsgiicCEHOmlBte8PIUNNHG
lMzFb3mwxkTRzJ0gUQLAcirnPaN6nRTOfARuCbRyyc6h5tGOe+mVFzD5M1XmzuJI18h4tLBi/KsB
0S348uWxPqUM3mf56F7iadeq87paEGHVgJ0UwUPipPYe+wfobufuW4M475079H3s3OSxcXq10kXk
7JxIBCd4FieAl8bttioVWyIaBUJwF9zCKq8eRAXXjJyUz6RQ6SGQiA2a4gC8ImatAHYvQ1E969Hl
c8vZkbKSJysr8gViUi7oJCXBa66C8hQ3y9FpwQRoLWuLrQQMR3LoKqz1OH4P3FLNtOgh0Rdw+igr
9+Yh2foj75FCGUownAANIpvMQyb9f+mB6Ga56CLHXYOX5qzGqkNSw83zI87AMJOo7PwJa9lP8J6i
d9d9lZ1sLxnEKvwNENgxjk4V1FDDLLiorHR2KSIlS3CIghe7slbJEOQ/HAtOhqYHfnt7N3EolyFB
+qqtoGeZ5AJb8AkfipA6NCIbnJXdCiAXUAm4RdX+EyIXJTI+cD0cBjuuY4QI+KyzWkgMtCnUD7Vy
P2LHPyHMLN4ayEXMejAcnmlVQwZWZeKue+4sIvxnLhln3aoAzvgYJLneDB2gLJr3yT4aIO9Z0pIe
EW6E50sDlRn8xaDz4yGhrOOctCvswcejV2tQfdzS28a2pV/EgDWgGhhi5lFzHECnmZl6P2rHhZcM
6DbNSAN8J7662aKGnvU0g1m6wKd1wa9uQkA1RLAPLO3i2cdXCF2e5jWGgs4yIzQ5dGndnDJHRPMY
fNM3B2JWsU1+cNuGb2EnkISNmbtru4bjl3XrZ1Hmp5wI8iPPsvfCUs09rOvqv219g79g6JiqYDbr
uw7CaXbgg73570iQbhBOmMlSP9pBzm6N/0Q9iYkXCky7oGeAl2eifs05rK2I1clzr2rvOrgO1JpQ
L0ax7LVaJKAVzb1qEFtzEDFF3gZ/Fk0rKbt9zSvYgdHsEDkchijNUN2yRoC/jGjHq5ePV25wuYxu
qyCsP1pSffd0Rp8tqAbMc+XkWyR/PrqutfeW3SJ5Iyv9LQmLWwsRuodmqk+A3F7Evqe/QYg/jcqz
shF6Nyf6Uoz2So1lPDfnfRMXQIJrOHK3CrYkC/1uHZQ2LBMCL4UBaY+dJbRIkKukRfMrmB4qeOJ2
UX8I0yLGBske1MGUo7hUh3gIJLISAzSj/73BdCEVwRDTsWPNsMzp8Nj55GKQhAZ7COGU7DBVWUCY
X5MqzKBaRNUCHGH7SMOuXob2dBiybYgBMz787DjEENw4+AhpfUsjar1AowZKpWnjXMYwCzH/O4jF
/R7OI2DGzHB8c5/DSRD7Hw3vb6On47P0I7UJ+VCcW2DQZ2VMipem4d0KpJx8bTVt8ZKE5FVGvrrw
euQPDEoMplqzAkraooVq3DSo0Dj9+W4THfzE7p55ufG9KH9hZUX2yBI3cNRBcbD0A+hkZ0OjKZro
FKZBfY9Vl+2V40EdfKLXxEV8BqiuvnsdxKDZ6MAWuFr5XYctOHbyEFZWf16+6uywU0u/bLyZ6fLV
YIpAiqolKHjQO1etXgxunl1ZXbAlths2Fkrer3ma14e41uVWYFu4y4Fc2Ht4QTdeKiVkp3JnZcc9
8PXpmC91ng63LGOQC6ZF+yi6MpqB6i5f7KQVszzV3nc3mnLAVfneVO1KiyhKZmOwpgGwqDNPw7FL
xDABtkskYaKwg8cQf/D6sUg/eoAptiZjNrTIC0RSXO0pf1ZSvoswv11NGzI6n23epLPyu83k5P45
jokmWfSqgOnyJE/HfA4LixKMf4PABNXb25VVAq7hJLvRxaG18lVWAeqKJ1I+MDveYhsff4B4u02i
kr8iFuJgohjEKWOZt7OhlrbKUzd8oA2y2BxqX+8pmePthxiGA6HX0S2sG3XGct1hM7AbYijwxTX2
m7Wb6deyhkUay7pjawvYkyGSN0PgM/4A5DQvfO/DqrrXEsnl51CKalFTOZ69sNKb0XOrrRdJfyWs
LNlDfIuvsqR19l7j8KPd1dkSoC/x7KnsCdIy8h0ol5UUfvJdC0hBVUQnF/DdMNPURbKJm967holI
cCx2g7dQfcOWGXSDrPDUkRuaAhkqCPIiP6kmvoJpACLo153vaDiaBeU4s3VALr3qXpuKDS891XoV
Fj5ijRMQqwPvyJYWu+tMwSiMwqXZ7nz+IssUcDU8HhtTZCN8T9tY3Zqo666qFA/u1IuVXrbJOw2d
s6mI4B0in1byowiUPCGfgK+iAnPlCyQ1cg0bnZwjlv8bbKVlv7CgYng2VWER8k2TJWvkCrx9JgYQ
LuKQrf2qxcxgZ9aidaS8CzIQ+DX36lsXV9cUT0c8qyCkLQSUmYu02muvj9+6EfrmVsz9R3s8fW4M
LPEDE/VT1Pnec9U540bmRQLDbBQZ62H/Y+FN+2zFf0sVMTn957gP+cfaRzwPAWIXCH6H2f8QLHDU
CMY/qa27YgW8PyMPptH12J9tlUMHXDXwVqBJeY9KbEt8Nw9/VsAFxh1e4q++OoCSB1h/2BagO6+K
e1Un8OQoPfLVPbchcmg+OgNfe/fZd/roYGKTtFHnzj91B4pRAlKfZfsOEd/3pnN2gyzFt67t/Tnv
0uLiiwYmfjh3bOLSSS8xSNBzYpXxtxwCAzE25WZQr0KBKChwGiNwE+40E1RBzu9hDF/iKTufQEPx
LhSSv9MMYtp+l7QY/26bxgHlEv4XVQ5A5v4+KIFx4kGSwyYe/gGB/u+7D4RvIh9wwvDuIbW7EFKL
6jkLYDSYjGINoFi7p7YC1djcNhLpyG66fLYUvoaZkylnLTKRo4YOfx4ASUrGo8G5GDiMufsLE/NX
UalAQ5CoI/4GHFjIzckexjPIpz2EjotNJ+3l3rHq8NAJ0sMGz/EfoX4F4/TpC8+rA7RFgp9mUG5x
DApTubI9nPnNoFbEeC0T6j2GWYWtfnZ23Sr5KZVaUrfFW1LHsO7VAMOACvY97Mj4wpwOFuFgftxs
LUBeFJwcu9S3NiCr2Vthi+QYAC6w8kdl7VjiPyURAmoZQDYHhOjYHvjQdGXlo7oXoDpjrVT6PQK8
ufPxgACPB7xHnz4qwYIlZ82vQQiE889BOLbWvwdpgxRooP7YZC7/HJROP2k6Nn3+pMi11N2OCFIk
AACtex+k1ALATv40dvF3cMKcg/JEuhurlGGziyhjG2Ev2w5DvPGnGGTt2bDVqjX7jEFCsXA2nTcf
qwyGMTbwm5blkJeq/2gnnHsnu2HVIJ6yoUEaTtW1l5aX2BcveZhHUNwE9bxt3Wco40YnU2Uupsjy
bIXAe3r4q95vXXcuc9UsC30T0tN7o/SDDAi48ZPmz9fF1IkYLomiOGCGoj3ObfZDISbAcRYFB2fi
K4YEeFqXFuTg9sR9NK1a2sGhYQ9xM7RbNxfesxgZjA9i8mAPIbx6EvWQTSSw0m/ZxskFWVij6y0t
CYm5smqKjUL8fWHeWofqYsM0lZ9F05qTahs5eh1U3UcwHc0GAPVXCONAPH4qWqlzrIH/vEXlT0+H
1qFlOjyaDW4CJ/DQro+fe16Xkg7mrr3bLxCcxnZGQDBU2SkEOdsE6GpsyXDKjBdQ30gOVZrA5X5M
/6wfceobigBeIugfyBxeiu4h00D45x0ImUImS9/8Rjyvttj604XyentDxgB/gByejHnX0WMnkvLR
6uDSMPXVhay2OeLDcyVc+aCHpFpX1IOF9JQojETuzXLhs4PAV/ZcpJfKdvQkRHX/BMEA6wXjKc+y
V9gbh7s8ktaR9h2Ol2lXvwSduMRTrLNPqx3Ji+BViSEFUJzxcx3xaMustl3zmMELp8jcGQVW5WcH
6XHRfhSRHbwW5Q3B4BIkwn/dWNbfNX82FUAvwCX9jz5F3YWvNsh9JuUA7MuUIwoRbp0ep6JFysjl
TrwyrT1oknWp3+ATUGic1SP8OeegEnSnjIfiIIOSgxfehq8yh9dR1jk/8lLCz8MR4zXDJglAQAI7
V67YYw6ivOnR5BwHVp49dlVWryGnxbdOJuubnIJvpgdo6esq6PWxwpy26Cb5nGa6KBtkGjvJnQV1
Eo1zPUlRGRIYx8gwfcwHfvLcrL6YxadECQOqi3mMp7avUufFf5R+j4siPIj/efVndvjP9X+C2yDz
4yBR9095PS+wWiu2B30f2a6xHCW3PAcmiTG/X/RlSvaGGGHuYhnhAOSD47RI2wgk8q6PVrKAkhzI
KSBtIzaxr/0B7iiJfRehYEuCqWqt/Q7WvFGBqPAELTYg43SSbOpKSN7VIKxx6OTtCWbWJwibPRVU
uGdTsuNh5hXpXXBEbRxSRDvM280iLsLgFfTcnyGActeKtdZJjP0wy8EwO2lmQbpfDFdIH7Qg/8mf
AcTPXxtE1oBd6PVzCsL8nDfZRehYncoUlGVOaXlqWAiDRUe12wan0xxnSCh31f3D4NrjIePymzO6
/YOuC3eedj1MMxiyChXWup+MtDMP391GOKm1qaPuTTeQFs39vML3AeEB5bDmu4O3vXCr8NnXfrQG
HbhYQ3JAXhNSHTNAeV+z3FuYvJLdQWZLqzK5hGl9VVaSboeBk31UgItiLlg+gVAsayh4TjyhiVfV
fygX6y0yNLxmL0kZQbvZs5s9DXV3RkoMS6nkeukFQ71qROSfG8xOkKOr6YoqIApmEOOAEKAU4Y1G
9tkDDO67A8DMrKxA/I/CqsKBR69Kmz4nQdG/UcrLWa0aWJGMMl2TxnbmmAHUMyNwG2/8pP8Rgzvd
xLWCgZF37wuffQS9dcWheNMhO7/QIRgLWrjzrnO6mcoTGFz7HduXQztsCLV20VgWS0dDnCRr+5kN
dPXzWEg4CwIXtyojiRN40Z3dCvi9FqDDNynUhSLZ+o6UE2I2IWzCooSuoH7V7TLAYgzbDx3+RQss
9NiDtpAdhjhJr+ZS17aztwQgfFOVsCx47OQ0WFZB6RxVqME/UNXLQKtLTYrqDlTu3WlYdoYmmP1Y
Ws5TGTvhyU2r9qiD5gIiACD9eQrrSPae2rI42Dy+MfC6t3GYcx9E7NI/WAhAs+WYkPxVEUSNK2k3
K1O0NDnTCsdD4vbqJEkHD02rKF59K4V9kC2TvcvkETBNCvwzhCkNgyZhuKshQSaqJF7nWv2qN40C
QUyEa6YupsyS9psVlsWij/QjMiPFuc7SR+xO2pMeUrxJo3J2SrX9k00xUwManq8RJPmJdVddc9p7
x2EIN0HmJ/A+JlCZx93VNNo6Utd+CMNdNYo35BjRQ4FOv2UcUpefZQ6RdSgCurBCH4p+WSGy/IRt
jFwCeo9lbSoSj7C5zRy5LSD5v+Ks0nPVtRbUjIhX7D9vQ1/imIQdF52rqVbEWKCoa80TdapUwnZF
qy+1ToMzzeGHBZsmn3k/S+Vgh5d2b8oP+svY5dXcLWmzavjr2ADom+Kko2Xafij/QdFQPbYiYYc6
GsEdrjPQKoQEiSTFlA5V2GhjKw4rDrzOl9yS1aWY7kLfueSY9PemyjT2ZZuvlZp0VqYeADflJ8tp
3iBBuS/bMLg3wu63qiXN3BRDHo+IvInvqVWQO+Tq1S2HoVM2laoSjE0e93I52IN1GKcL0GS/7jLh
9es+Id+/qr66ffVlYBQjtYGf/ntkSNo9ULwfdVTR3VC36ZbKiIESOsBI13fio+K8XSeNJ05IJeqV
V3n1eaRNuGQ5dCCUii8MK/OmzMt8D4n7bpfg9d9AWYUePIhvr1xtj+eh7splBPDHTY4Cbga+su9V
dm2aAKgDOuZXWCWkm95vGhiNs+6sueSIe2XNqxsVR7vGmy4yYAucov2WNhIOS6GXXzykXTcAUtmb
vpIC/nku6HaIom4dgk9TgTUtGQrONqHnfCc4WLh2Q95plT842EPMW0QFL8qzllCiqD58kMoSzIWv
cY/fUCWivAQFl5tGdyeKV2ktXKrWQwCsjB1SxBZI4j7bQfvmkjz9KMgRKE0ILOBlvhDknl/DxIN/
VO+0N2iDyFWddeWBDs2epcgJRrHVXsAwgrV5i0xAXcKXu2yydzvBMYsV2JMQ6hcr0AvL/Th6wdEF
jmSRMOW8+EofEQOhSFQyB1P2qrVJ/Z0nwbhU1K53CFOGt6JV7+BWYKJE1h4n4pZc81ame4/HEIfN
e33K2XR8CYK31Kli0DI6vXGSTq5JjC0SFLiuEijdHwwwuZlT5Pqmc18BYd7Yq6bo5TPCE0iQoAef
Ns60LvOrq9oSOIB2Y4cxfLRGRrbOmJYH/C3FWtsdOTO/ZguuJvW1IWUb7XJ9KCrA8QfOonvg++0l
bIadADNVeWrm1Uj3xkOXHTn0JNfIIHdLA+6K8V0uiOL11kC/JLwygBShHTTaAP1qJZ1JyGTfbbsv
IN5ZImTaBfug6bO55/dqK6UTL0fqFK8gYrwj6zJcagZqR+klP/k05wYCjkm9Vc25izisZjbZ9rzX
66EXxS12FUO8UrY/CGugDy2ddwspi9rm4WNt++PSccQr1Q2slgqPXfLpAoK9mrkpHtSIWK41QyDI
WYxNWC2TqGEX05FBEGpNUx+es7/rIFQIfkuAiWX6FNMtCwYCT1Rz//lhGXHWMVANvRqftRUnS1pW
BYRzEQAEPxD7597LDixl30LhsSP3cL5O2ofR8/jcHV1ooDOw3JtoFzLqwFVcePMRlg2AnsBnhWWt
uy36TJ+r6cI3hc6LFQ7HfFPhpLDwiXSfoaD93WuG4QP5uRFIZWxUcNpurAwGuR0rlwqxb0yXWTzu
rAwTtW8F1wHzyMbWVrrIauI8kjQON5GwYDeaw5I6dLIXYGayxUhbbLjsSh/GCOiR3AvCVUq8AeIx
olxRW4eHspayh+yOfAjKMN+Yuq+L09J/dWmpi7haCPgXdiMQ2GzbZ9qqdlaEPn/q4ROy6PPAuwiW
4IgKLATw3OvUG0ERACEB+B7omiq3VrORd0fVeDgCIkL1kCPPNAMpe9iaOif3yKwfO5CKLXpJPR6+
IxcFY515F8X0FnvYJXPX/m5blobgbjnufAtMk1kEOX6up9BEbSlsBMWL1fLsVdkJAOuAA03AZYoA
eLIDKr2Hnp9H5mKgzZIAQx8kHAnJOOcHuxqKLR8LvA+VbS3qcHSR2mPRTYfqFpP4CG50DFvs1EKA
Rch15DTlFfE0UJItqEhZTgfaOMGuCZTa5pGUOj0OiGsgFNI1j6Iq6YkJ/47nh9xHDTYP6OD/YoiH
k1rMFxWsxiluUfdIABuCuGlIoeh86qofpkCSxF6WoRKLMGzGi4CO0sxzugHMBG+8fNZB7WPtZhTY
i6mLacBpARopFjRgUFOpVMztoMAGeBIBHFhYH6TMft1lXiWWUEGFGSlXLdxQpz6ft5iJ8FxlNpwm
sRIemwAKqpYNanfusOhoLngM2FaCaeVBW+QYNAQLQJ5eu9qCPWuJaRE72PDqjHDPi/DNbIMmCK+m
rqPlzhXtCB1h6kKNCMwumRFk4QeIG9oFNFVqfULWybvYWgdzL0ria4Lfeq1DnW0sHC1rNx7BRtNT
COEMBOuih0YalmkgN1nlgouT+q89SH3HpP+pvRKJVqmrFaMI3FZchLs2arEXm+4cAfmcz0pTNpcu
PCHLC2d2ybslwqZIUVRgQiore41EIr7Bn2ZSRLG6J8z3MHpNo/gBWBS+9NMmOhMbDwUX33G4QgJe
NgDvywBLy1Q0F8XcyTWeIToAXhua3CEkuwLuuipzL157434LYqNNIL0S4QuGJALE+G3WZNuIuAr8
Dcfi82pEPMAXQbbgo+VdzaVOQAnEbkuunNj+Vdd0UiJh49bbIWv8z37KcU5I6JGDKAO2qtIJJx46
/q7jiLQw2CLcnYS0N9XCahC66nc/7JdM2NZ12qhHsnWePSBWDwgQRJ/FoMrzeapVusrdKm0g3w5T
pQqOMmtIMGXIxZY/aJSWMKNRaod3jePE7A/XAEoac82ycR2wiO5FYz0laSluCgxJXzbtPda6uZdA
I1Ve55yq2GruzFPBvIftAWZYFGHsFa2dHqGZqItOQQlQFahb0alIyU9nHNPnOE+bLbcTZIRYLJ4J
2DJLX7V8Y1rBiIAUbeJXQK+gFc5FEG0W1oNNffuG9QMwFlQPYQ/eYgLVa4KD5j60RgAG+8DbBF6b
LaAiQsCYEi0Em4AeAw+cPOYIJcASidoLxPXRqm1nXZVY3i0RBgixJJCjBUx0aca6rI/XlVPJ5edY
CdAZVnvE+abO2OG1q3IEMt60ih6xP1+P9WcRMC0sWHqwV6ZzoTLkNwcf6pzTz7VjUSwbicDY59hh
iBYhEtpr09nrYRDYJDT6bM1IC09Dktebz7FcIfHWIyVk/gtiTKw5MqxiDX+3TRCy/tzDTWWV87E6
ULEH+oTfrXbeO/9D25ctt40Ey34RIrAvrwRIipsoSrJl+wXhZQb72o2l8fUnu8ARaI49ZybOvS8I
dFV1N0RxAaoqM9XhVdGc/rVox49AUXmnyizHh6YHeFMxxuHccfCVJb0H7JCS2LONa1+bCTSZs6kH
WcGjiWJzqNagbQZPo4lGc+gyD+5wpjXKNsnBeVJCtLsc/cIpB9ziJU6AlmooNkYAfgP19r1Ecupr
Xcf6Cl0e1rkIrfQhGd0951Px1FnZh07NojfgkfV9ZmoQUfDG6K3NON8g1y425EXzAPNRI4QcsPRW
ZvtSsKp/ihLX+Nh9ZU0RPehxpQb1AGXZtLDbgAG3umUpipyQSQINkldDcGqdWs5fp7k8NbWi0f2b
gJtTs9DqTSaQPois5xAgzI82/jwUZNHGO3rRRwPvtkuYV3saKdZgntNIPNMonUow+pbDdxq1+KMB
304alFub+OPUgjvIHVGjo1VTPhmbEJ0pQWorxlmE6vVgKjtHGaLzYsYNf73Pw+gDBS323Oy0dSxQ
Kb5zVFEKkeUQaIElmEKQj8CzDnjMhvftwh4PjFaraR+Ah98kAxef3cmG7iZHU7PQSvWk6kh3oXc6
cMH1Avx7G/uJJAehA6T6rme5Ybn4eJf4DXcgqUVe7f0srwpvPfYAlNw5KJi8Q6dEN16AfaDoZQ8M
WQnkXudVGXNXOZvQuNcBVIwEi5jKPejCrocUtwr7XB7obHEscYvjLu5fhCzLT2iIz1a0/jKPhkvM
stO/CLlbapn726v87W7LFSwhd8uzSDbm3bnvdlqWWS7mbpkl5L+9Hr9d5p93oml0lVovmk0XJ8/L
n0D2ZfjbLX4bsjjuXoj/vtTyZ9wttbxg/2m3uyv4T3P/+XX57VL/fKWgd4CifGhUPghCcGuXyI8h
Hf5hfONCKQqzyty9zprHnZlV8yrzeJ5wM+2XO5CRlrqd9fsrWnZdYlTUnaf14rld6f+6Px5m8Og9
mCnuzpcd51XnfZZ9b63/133nHW//EtqdAwNhNUO/WXZdrurOtgzvL/S3U8hxc+nLEuTJ5b/8zkaO
f2H7FyH/fSn01HeBgGjcykwFe+zG2Fm36Ij3aRj3kjLALBk6d+BFj5blq40bBorLKn2bs6YGZMrD
HaV0U+AoIvTEoXnlCJB6u9crPpoBuaN+DWFo74SeXyDoyNRPXn4A3/IWLeG1vtWF4QQmiko+cH8+
ygxovZQKoLM+KEmFkkooMHug9KRTa5wyxV+0Q3XnOnExLeqiYWikoMRl+dcwYcrOBD+wXxagfEZN
Cvkotaie0ZX5YDYlfwTZUvmsIPtytDz+RD6KavDJ3Xh2OwaAhZfPFKZnUKeMkWzZU4geqrhFKnFr
ilUpIK8r9HCZqbZaFvqXu+tu/+RYeogk6i929gSYl/TwW1QayMCV7nCa0IklVja4P040hn5xDEke
7+peHOZ7iG0qCKlGhFTDdRrNpQPFee+rWE0WbyoT4F2tBqLFaFNUAeiUDsgSgqR0Gd8EZa57Qvel
2N7MQefpX+E3VihP5a4/GuoAmj5IUkA41H7stcR5pLMcUix9X3anOztuiJIA96d4D91NGHl87LMI
bA1/rUERdKjxeAsWKLvfLjY6i3OnfwAM8o87Oy1SM/fQ1pO9JyeZnHzYFKoYdg367dEziTohtAEt
vESOX9qtN9vJSXY6Ww5or7MPNJyIAI9OXRRTwja9zqVpzEzCIDFaDhnNYtygBaD3k3TSvRX49djT
qtGQJIFOnoJ3LVqokbazx03qVfxpiFT+1Gq1s3d695VMix30W69WwV08ayCUDgXakTe2GfW+kDPJ
Nu9BKy1G2sd1IjHvQw61nj4VVcu2BNOlM/BAXa543TvoLkj4vHo1++ZzwuwSehe0sOh24IEHXs4Y
Ndy9yg0jBwl2U7C90ig2zkNFbX8655rRqj6Fh7ztxwPXIIsVsb4IWGpcsdOZ0nkushtARy8Ho2Yg
60Q2n0w3IffIa/JHqQs49k2ooYQDTScgNugLVglkK6DFiZy1aQAozXLXPsSyKQKiw+qXogI7kNQB
WCJiyA6ANHgofH131/STFWg+35DRkQLUwL9aSIAE1XtvEDiNDqUdoXIkM4D4pDwnqKKCuBK0eHQA
e3cBqVLez6R5NfFJyziOatgch1aLYQ3WEwbquJpdJEPBJuFtGsTgBY99dAqWaAcp0mAIvfZSD6K9
kE2Ttg6gbqjYIUe7oTG579YZ1fTMujDa9TYbjr1q9UdvQIV4ReMUlOUHV3+sumosg9mB5BP6AUan
+xZDqwmFe70H/3JUB8sKXZle17qzxXK9UH+8M9tqomwVfbx078LTN78rV2HqNpx85BC0m1+Y+WcH
JcDDHEPjm5nzj8wQJqofoenJB8IP/LgKKqZFnrxBgqDallKnlA75+5kgndJlTO5+yOYZd3Ya4gm6
36Lz/xMbOndaIfEJ1JQHEHNhJsppOZQhuw7NiK86tIkcyUn2eW4PNI4fTe20XqYhqx4Gfd1o/sx2
awJwCBjUADJA00gSNAFrzVpx2GdDQHNtz0tnOJZpiQfTBJoX6ZQ3u8zIXfV5sJA7UEe39CmmlYEZ
IRKEh87oDlU35CEfyeTGeuXjZnQAPQjT1ML3dBt8xaMzPeBnTjsDzKqf6ayAtLQ+Jd1psetQAz0W
ugXuIoR6KppqV9pYW1sHlw2IH4zLAWk9/CXo+g4SBSTWszsxPVBVvu9G0UxuOVYKSjLYbbmAuC3Z
sWfmvNuNvcwbdMdAanWY9N2UJw04PiAj5XUFiCqV0P6hQ50m7orhm8vLwW8B6n8K32MTw5nuYgfn
U4tt8gZ8ypGGEkDHQI6WewzppDJ6MMDXNMzuxk6QkUSnw9VWAVhVjQ0Eo+SMeTKtM8QyqdfE7opJ
TwseMy2gFe0xfqCQ+ylybUBrE7C+YwZ5K6sJct1xRvuMnvVy7TIQDeNfZ/+wY+BEtKz5GtspeD0s
lp+bNoOcvB6bGws4l1eKJbqWn2PVfrJQpkHrg6K3ysrR8JNEmAEGMRuAYTIMZRuxaoBXjbyENiCv
46LRgbw0t+pQh7yKEoZYxzdRJ1+1UrwG+Xpk4Bv0Ty1D8jZSWI28RQWRpNZEQxPTwPLrSenKnJ1B
VAIEjzxbHIstll50cGhbOwVageLoMICNeXYAu/FjQoVvGgYUUZcJtMXdSrSFANsJGKGxMAUve+fy
otB9xU4N2poMx6zXtkA7XmKP6WfgoKBupH6O8AKgWJiAanjotM+NpaHJqhYvohqAz1OyHJXwCAKK
peqg+KmGpyifVGjq4g0rp9OqJS/b3Yh8779bNRx1cGMoCuSqcPO4swbX2mphD2Q2+rNW4A/rj4me
RG9xPe2iBtl+7qbTa9VU/iiJ0YCfqx71DipokYwCaBH3zjYEScjrZTrESeWS5KUlgcobjuRNTPVm
yVKUKBRjDZdXP1BSyFFh8Cp00DvdswrC8V3nxvYG2m32R2VKHul3eInI0fi5qxPH2sTMAumyCXaq
YdVOVrOl++QpTYyD6ZT+3b0yQJW4A59U1ThY6dV7tZEnYe2NR4z4+VnNt+oo+DwYFXvJpCKwkedg
0THZnquDMjy+D1EUjU50mEpnB3B0fbIVyDNioeqBaW7yTAcPDR51hl48GoHbQj81Jj8YvQm1kEIU
47bohh5fspgw4fP/7BQ596Wc3LYCFR0URbi6r3nnnChE6OHwaLvTdpmg21P2gG9QoOppAqDMls9B
nz7HzPtO2bmuqnhexAC94zkWKHzSVThow38AwbS1olg6oGs6D9DbNGxMufykuNAihSrCi5IHagp5
rKpjw4uIWt1PBmipk21Ex+0RXVE/PMn3SqamMkEVVKgnR5oGdKdvstbGXaQc1njoezasT+SjcDMF
jtQrANnhamjuRRF+BnfIcPCiaDiIcEQXOp3SAV/vigJdi/eA+6jm3UMxNAwrHjUrGoPqLFnr1tTP
ay4xRZWK0F9m07pWK67XMS9B47pwXtWhjbZ3ITZT8YsaeR9iq4VAVueZe7dXEvQOTipO6bCMyU+R
5HZAlXWNpLG9RM4uCkVBQvhaBJ4RCqI16GzZEtoEiuH/cjeKxDNqDNZBdCaqOhvPDggGg3TUsjUN
ey+GrTfGM0RnndUADorNnSMc8h8x6i27e3s17uO60A5t2eY25FSwyOi+6KIeHiM94mhOKpyNhyfL
C0jt21XYTsOOhnTIOvdZNfv0SKMmTbVLZ42QaIrjcyVHnhlFFwAzlykNWDhOXWc9hIJNie91HCwD
XvFVA/w78cHxMuEjooPsj6bLjUczHjYsKdCn1LQQyuXDpXXU+AVAAPRVhi90MFKbo4PICve5tLkM
jarTBAVk8qJa353LSN83pnedoPdoYbCgi0kmQNGKtTP1oI2V09F7Wx77yvlziQc0EO1dNsQaZUDT
N8KP+lg80HDidYdmNDvxaai4ufFc1h+LLL/uBlakBulL29kZOc/QdVMZSNq4UoYPXKIp/rI0CkCx
DgE+aUsqC03Ey9jcGQDKgZwfAaEMoCga0sFI7BR9NFUU3DmWIbRbzE1s2egR/GhoLnRyhBFBKsVF
sQkaxb6FxseAD2zaoAoP6no3iS9q4q5SURd/89JcE5I8FJsbbvRC8wHuv59PETHIaeeIZYf3/cm5
rIGmYHD5ogndA9X/xorB4ZW1UIRc2QDvnFyFr4HMiEAkYA3fW55G+1T2WK8ourMTxxexMT7RgYM1
9VSHDLT2XDyVNkAeRRoWW7omUExDksFqj/PIRRmNKda4yujlePfS1RW/8OZIid3M7eTcQb50pZpZ
D6hVR0A45YDeZHW7R7sguKXQAPs8xn6eyIK/tFRq6u3tsfyTXHNQG3brvHGT9TInGqp8Jfroug45
QGb8/3GdZe/xf7+erp9U37DAUNbklnGsmL7tU93a8dDA/Vbe98ZRNFgGt165ccxtI92PgABD5dQ4
kmkg7xxD4Q1AOWuNe8CSyCkUSWvTUBmhHhE0EQifeNaINRnJPe9I4SNASGuAr9pV4ibZ9Vu6Fujz
WdWmIR6gibGGVFpi+khqmPukKSy0buM7n0f4yYPEBMYefb+TH7kc4a7rhvOH631NOCY7ZPmUR3xA
orPb5e5mrLgBruO/bKp0QCwNyJxWn+0lmHfM+bSopk+9btU7mk+zaIKGt0+AdwpoUeR8cgx94R5t
XSibtBiB5xjqI3olmuOkWfXxV0NyUIgAq7XdToDW/u+xtFKeRF8dG4xorf1SK4bi05mJppX5rJS2
OlegFPfu/ec4yBsr6ApGMtPN13fcWDTU0carlAkaZuV9HJno0MZ9dFpsOVoL8tAAbVsRnTQnAvgM
9WXTLNDjPJoGGpjTF0Oaw6LL9gLP0j4NrQbQe3AkKWhgnqo3XUMSHlkgEI7KYNzRz2tMuKd5Sp34
JQJY6Q2HDB9bE/cxULiwizpXt1XtPLPQhjjqMgQ4ZNdHIDTZKsybvRHIyi6pbVpHkmafQJNiCaM7
kKB7aGbiiSUKWLCbRA+cXiq6j6mdHSf3OoFm0cE18nkqjWj+aGXp2kErTVC7TY5cZye2lZYYlxpA
q3VXI09mWhaUUqUtVEzu15XN5hByCCywAjNbua918UcXWdoeqWHjAlLTvZrG6knruJv41ZsAVuzC
pUt0XDlp9vjADcdLfHyFin2m6H/OkSbAWuhONyuf9lwuJo/A9Z2iLaZGD/uB7Dn3uN9A4mM7L7Vc
DLnpAlMnny9kWa5607zM2ZWpHoEwAQ92hnyedBOlf0CrP3BbCh7pV4tRExP6bul5kcLR841IkNbP
McsSi2OxLctA7SddTficKtDA+IgU2hsAlcorr4S1rTqzfuBFm7+Cye+bjsbH7z8HjAkEL9oIaRmi
AhIqcDIGiLyIDFCNbSOwm+J2aMohBZOXgpchee/mVjba0zl6rP2hs4xTkaEfaAzdT+hv1cJ9pIEu
HSAesHy1tSKQpknNE3K7xomi2ciDrDWGQ8X/zCvL3MegeDoASYp/VaNA1BDI0KoFiRisroGiElJC
5BUyhM7o0DKApGbP/dhOuLG3+++QNLOBi5ZxtByNkUTqAIVu9qmIQNceZX0BGDQOxqTFysPYIGE/
4XfE762mdP/Mc7M4oBu4RuozKYoDQ0eUD5VWzadJzM29ddJ1Ce6tSkcxT00NgaNoEEAAqsivyiFY
o8TZi8Mu9iGKNXsttW8vE6QBTgDgveGps/rUFem00qokfOs6tCNpfSXewiaxVh5n5VvoQHawqiIP
KgqQJFUsYHY7A4gmlA28vQax5RmnbaZpOA81onoAW83NcPESru7fzs3zKPGdAY/kXKI/jQ7tMUab
aLhX8JyTLdlOUD5DF7tAzfAwRM2abCNaLqdgdsspRV9p61auYALQtfY0vV27rVI/gD7FXWeA7X7W
s/QjA8TgovaNfh6KJl+RvSwgt1pA33bnyaZewJ9xa6Z9CqeG7/ECMCiVFNlnoNvYikVe+IhewOm5
VviF7JFeNJs8NC0kxrBJwvimM9FOxMGz+ZZ8MeJ0/DFMEeQK8LV26Ws+PUD9pHlQzSJ6xuMgeujt
0v6RfNE5+E8oEvRm4mKnoIW53lmDbxLIJ2g6BqCwyIGBypE1aiWGj4yAGkBNVjj5Cd14zrlsFMVX
Igu/Zu9nUYlUKdmS97PFO5+lY3XqSpBjJZF9iXH3usN70XikA0Ds5qOVQhTXhnLg6s5BQ5GGl7ou
3B3FLhHgeUcmzELPaZ9HzyD3K1+0Nk/XoYq2/4oBOJYq0Am2eif/zsfUn0wxfomgLrae2uw2gskS
yT9GEE9UniZ+kcTiixkpAHyUoNrcgt2mwKdIUeNzKB84WOxBmVcFJ9isCR7Tw4kjH0PIH0bANyiJ
dfDAGdoFnnSQ18tdfGjy9iSUugUoRD7T3EyTa6MGPB5Ye+JSl1XvkfA1Gq9+FmhM3A2uom/GqVY+
IoM1RxgA/awKAeIhOwUkqkR9WJNk6hC1/4rSs3YAsy5/Bo+ieAT3+YNR4rJ9tRLVxhL6EFAsHQw1
/woKO+1Ao6ZLJmAq+wfwubMnPFz6/dSiLBlCzI1UVTlDHq4ykB2ZGBcfHL0MCAINelQ8DkNOJSCU
s6s72sqF8vMJAEU/jzVoJiehEGuw7kPiOYxAi0uH2FbVvWLJA3rNC3yL4BS9taYOSEH3rcB3IyoF
0kPhEtP+u9MygghkCzgscK+NGC+J/L4G2ZeFGk5u4bEewIXyjynk5WaR9JzQdwt1vwZagcJ5IPu9
6ieFlKkxHnIRm6sJLBwBBZJjWYrOooxt0/el7sIy96x4WsGSLShX9DTghRVwbpdPVp3jQdPM0m2r
8zxgeoInTTUHcL5ToTNqtt+GuvA2eq9OkCKAmDEJHZONe/3kj8rILuT4rU2Vc4HwAzR1iaEpecsG
vxOjFlDhcSGInsuWN3XMGOpFm3AYPlDVcnbP3NF/P5/Lm6YBSbqZc7qrOnvTV90HNwlAfrmy9DE/
DaLv43WmAOrplH8bZhJlXA7I0OU939LoPZTL7zH6Mnu304o0IjtFvMeT3ZQCSe/xtCWFel/sBgRM
tWStpkNVh/aa9e20Wmx0JvkzTzqJtFOM5YKXEHj96zzuDgAFUeSQNdFpHDJnXTXZbcyyIgfx2hbV
qB/QS7D3TWNBF16+HjQE6xVg0XgBlr8IVbY5jExu6eD7/H3qPCTPnQ0Z369h1DYrTR/UNeP4ZiN2
gZoZP9BQ358jtBajh1VbEQcBi5riaJrgCaUomuREPdgXJEPB3ydxlp2upRIt0SALbZaAu9WZgIZU
BKnIrLbHE40jyONseoFSItkUGXMbCNT1Gt9Wzjyb3MgJa6gsIv+G3msDxEPpHyYqbzulFMYTHSbe
O4EzsGi92FrA61BCVKNVUaomHouh6z1IkTA6IFsNvtUWOe9yDMHgKIXDYjszHtvxCwXcmLte24DO
tvDJtqyBnBz6npjjzGuQwy4176RHuNWUW3Xv+6ELKN9ME0Te7xy45/iO0mu/WxZvPHwMarPDm8/T
H8CgBEoYKdoKUsP2YugVcNaOeWYlJMshDtleZACZKIAOqXNrolA5Ec3K1jzx57WW5X9eS1T8k5ek
2t7V45VjW+yZDqlWQR5dC7urrg2vQIqkT56569ScP/d94T31RSxzVNCSGSLoq4YqoucxEleoxZfa
NdoBHOepwqPMffSyH81Q5fpkE+boPY1Yn0Zdrb0lRfw2ZolzGQfc7jWZEe9oSNAdb3IOQKGxE2F4
itSLLql2oAEFxWCmB5bRfE0k7ofsiA63WY+uqdYCGMzvIJ0XaAyfHJpBMUAgX7dalpJbOUjiQnYb
F6PxKr6ELXB+cg0VyKvjgG0KT1a21LDcRFK/PUef/lNc9I/tlIsDmehQg9VpC1FsHWSOCEPmEVzy
KeJUC80DmeI0+2Y0UwdKwpDdfqBHiYx+4uiUDuBwDAOuadqKHlPIRo8ldLbYlhl3NlrARNVvpbpV
t44BAEXLEPjCbkjDABZ1dq2aQ4lB0okB7nolDKtEu7YsHRSZPcQFNwrwk5tWFkinrC42gBlkm0ZW
UxeviPTvo4YOGpT0Eh84JWd91yZPQ/LWKDnO3qVNntrpUaWN57l3jnkp6c0mvJOhbYjsFlBE0DT6
ONVg6go1MPq7vWZ9DDv9CwSZyjM5O66vQJKnvzZF6z0LPd6SOS4gxGcMwOGOemJ/HCuV7Uq1zgLy
WhFT1pGXoo4mNwihfTxvMC85OncboJh4s0HiMncDKlN0vQLmwo9WnPkYIu1CQ2jdg8VN0/086/cg
8HSPXSiSgFlJ8q0BkGPSwX8KIThzM+iVDVKLKvswKu2FAtBA6YDsIjLOy0zIA8bfGg0PwV5ofsqn
wtpA3AVvKwus9flYgB9G9qz0stllOZCthPAK6G3L7WL3knbYNGiURJ4L4mB3U2moUDOlnAucLvSi
3hcWz2mCN5PVRW296qQ+BR3sqkOiik7bFC1YXB4WN9nEFMXBNCARRI77JeZ16haFYmShA0Nv7eNy
GLqe7fsarUvv9gjdSEdjBNFe8NcpIIf9xG5iKp6M24x73/porB7BlayfWmVDA1BDx4Bg4HZ8tjfF
luxkoTMu5wwZ00+4t1nMEQQlwWmHIutPi96st9h/WjSCIFZfssR1fB3IKflMQQ8gVuja23HMvsyP
KFQ4kYe75w8AhT9B9Av9tNKJ/jJ9k6QjssU/xzpytSZOvsxPQOSdn2f6ZgjQ0OQeUqNokNIp2xeW
A8CnKhPAKEXjgEe4cV6FDWQ6CGv+hISd+0HD9ydyeFp4nNK2PegGGiGhX2S84DUfVrHC1R8KP5PO
l5xjNfp1Tqgp4ZFFCaS5s0qstUH4oqjwVIyM9heO7+dVDxKXc8t60HmoEZ6+4mL6whxwP4AvUvg5
A5ejM4gqQEUlPaP1eNzZrlC2usOqi6t5DZ58gMMyPNAtS/IwkQxPY8/0T3eTNN4qYFs1qwtvwXvg
Ct3ZmYMnCqhO4AYS+KDW2WRWaXzM2vExF27+PTMyIClx9/YMfs0WGFNExIpqfGyH/pHyZ7+KeF/j
txEAsbl+CRRw4HbZB/BSFE/U6NCtVVS3PlqCtQCAxa/UUFHFqr0fwbE1tzkUtYFWT6hhbIwR7FUd
+Ha3tVH2flWZUNuWnRBpmcyL0nwe0KIC3ZK0KPVQANjpzIt2mujWKURL0FqM2xTVGZ4itSmP0DbA
EwjEyeYhidQTb6wGE3InYFiRtztkl6Y2VcsjLfG+Dpkg6Ok7qaLhZQZ9v42mRwCvQPIRHSdbz85M
Cul1cVx+72J0THHP+yImNQxyPGjNERZX+1WMJh0PnXYbm6UAUL3nU0EHwM5VnWtwQEZOUP50MVrg
wYbMpYJbdZqNok2z0sH5IH+QIzuoxgnpNVEU56IGlyjpmndNOqKh6u+O1laG2REhozbPyHoP72Lp
iNLaPOoGeIhPI1JVRcVU9nLN7wyGU2xGFKhJ7y4Ie6F+5dkblEKL78j0qX7iielRQ3/TEQB2UIRd
A8o+Wbe5gn4+JXW3gncbS+XOwRah5QRIl2SbEkSK6DKCxjy5E0V3Dgn+HtAPQa8yB/Rul+sAsdNf
hjbrtYHu/7duBNPHYgc3ztrMs/jtF/G2tOuJV6GzkYGLrAK9R561+JTKnCSNVTdqVygbWxC0Q+7C
q7VxZdoFh2RsY7wxVF5ajiQkkgOPcdvVK2LZBM8KKK0U8B3S0LTNf57UaCaa80pxQpKqAv2tPCjg
qUR7IfQz+PSXTTpSyJRBEWZA25NqrwXYjWvNbY4pE+ISy0M5WmtWV2B3lyM6oOHfTBhuOqXFKzr1
3KFWTCNQOoKPA519kESODospHdviMPTqZzLRwe68aueqOp9nsqSNd2Vr/QGJnu4A7k/IGHVj1kMc
tOp8EKFbqDENNfLt0kgeiqSzOZzGZlT8Ueaqin6ZbDzikUlbN1M/rKjXUhuAvsF9OTw0phg6owNY
0sBbkB0XM+h7025Vd911Qssgsd1M6jnTHUgZKdxz8J2s6HjlujZciyZygzQzxCvrY+RRLe+iq+jl
isca7KG2phzIOQ2qCkAlhNbJ64L+6QGi1aFPXhc/NSdbOF+BLBavFrigXyAHULVt2/lVq5ybAdxi
FFlZQGc3olR3tI7e4qPDrEGsyauzbthrwLuCDRNXhD6O9CnV6z0tSxHohARhn9I80ygpQUSJR87m
SKshZ9WBxL4RoNGyoTdqQg/P0no8hk2x/iEEmBUFjwQ0UVAifRjwRt4ZoNE9AZWNr+Y2ql8bkGOs
1AHKbBVetBAJnwhyQSxQo3R86KISDRcyp4rHac1PkrgBKx6GhV7FxgrdDNkJP0rga6lNgG0U0wlS
nmp+HhY/BcYORADCptioZQMVYAvVN0WW4MLJGtHuPfheP/JHMpHTZiCwUT1z2FAEOewORE40n2zL
IprVoUe36B7JrjJlgCQNNLOA19eObdeUD3UcXsJJMUH9RZRWUaGDyEoDR+oUpt8L/JaDXEV6Yubh
FFow2caGdvCKjOBuRjidzqGgrizXXYeyFOSpA897iysuzksKQCgmYAFhojxQ4oAcCTNHCGGzNsAX
rPFEjlxnqHlX2hsIMvK9U1Ulvvg8fWsWnfdYc+gaFFYCQYVwmny1ddI3PrjVypmK8GvjNo/DgIT8
apy+1Hjgw6tacSBI+uaPzCw+WkNWfukU/GuBXxYf8DxQBHGZs0vXV0gImJZ2cuNxehCR0+0b1Rug
yqv/bedqNG93tuTOSlw/1qJCnqXKv6Bof7tz32Uf07pQ/bQ0+/OUlBuQmIGNezKVrVkJ5asx4H3u
dZkOMuzWXYPi3zsC89/vUUeHqOCQqk8ZCM18hzX1J4t1b7JpG/P/BLURKp1T9lXRFPUt6p0s0PGh
f4ryUNkCv53ukyxlp5Gn09rypurViUMQRsem9g1CGtfL0HAZShhF3zoDScC7yxCT97fLSEy3+uky
WtzYnAzcJ/vdiM9zM0C+AkWI4hVUsNXF4PhakSPTU3FAL1/piPKRTLjbYoHHjG5LQ5oeT+hVoiE3
xnk6cN0O8+VUAAOAMQcpsjOZSdAbsfUSVlpxwaMWGhO49QI9Aeulj2QSBiJIB7K1USS7fiXXFUiO
X9BhVFzs8DodkmCoJyYWsglmpx47bl4PTJ5laH+3lR7dpXJkJ/2E3EpuIHEqPSDngWqPpu5UsFQG
pOtgasguoAQyHcEGC0099TuZoS4KqRgZRTo1FFVOQhzrRr3gviX0k7oGH6YYzPbYSwYVOui873F/
DDJosIxku8UBaQREq+/RYmzXFQ8fINfZ+QbyZzsq3uUZuK/AMOGCDBV91uQF57W3o8JfoU+Q43VB
L2uH4XpuHJiGOF6F4eBuq0RrjYD03jVphKaCuyVhdxKLpzPy6mBxW3HpbTh6Z7qBQ3UdJGHnKTZe
dWKplSNhq69EYUs+OVp8MlJ9j/x5HgSG58jaaA0AydAWFg6WWGccHEp0CzjfDZJxTGrohMibRSqV
02GONrkBlC9K88vBE4pYixp3v0NsP6SmYqBJIRFf0NgV1LmXvYmkrQH1g524abPEA5NFk892V0iG
MTcUX6R9idd08w/cvg34DkPuZZSM7XTgmQ60yNAlSLfBtngjGVc4fEKzAz0tlnkRP0Yafrg4H4C0
EM74yfPCKBiNQt9TdcepnqZJsLe7qMFJZW1xn+MJ/qLgn9YZNgoXbuKYgVvGKHBKYdbBYOOlEfiX
Ulmj1/HMRuW10VCcS26qxgtYdtYKfm+gmWJ1RyXH8xop1ei5hts5PQaISOrYQPalRGt6zA7k5bm1
F6CteI6i2KQ1yNxDWvQYF1iDljSQB0M/UlasirjKoGDVxS+1aBrQ76BRqTGS+KUCcT/IWlx/GsE+
6zdGD03DMHQ2jWlfvRkeq2kqmX41X0aQ0wHAbm1Bk8Zr/dbhtfxT2Exg7lRmc8SfwmbOctWK2yN5
J1kZJy+q4wiOwW++eOnTRMPY0W/n/iqYPmv4VsuOw6FMnNEvbU95VSLxtzMx6lfb8H52F6ek0HIf
WTtuWZkZh3h0Qboj37Tog3gW9SherJ4bh7oTOVQN8eZsQfdt4Onlxk5v5vCv+CEFF+jUV4Otrmvb
QYIIJCaHicX6QejcDiAJb6zItjh+NUQuQW9WNG9xG+VkBzyGQvadQ5Pr5/jFDbhrQOJL0eIzHYoq
fwV+1UHH418mOgOvm+eDUz5fV6SXScY6ZaBNsV1QoP0cncRods/tb4vZEFGy7FA41XUHx0LvlmSN
83w9ivM1zViCbaV4iYZipyhg2QR6KV01xZhuOFQ+oSXn6js+qc2jKiu9Slx4B7VDi4Gs9OKXlj0z
5Jwgs9BAt1VGkKNg5k4DhmyeBHhxFzCImwltCh8hR8pXSu7Vn3mNcqSlF/GhCPv6DXpks70VUCmC
IJG5brK2+VzjXlXTqurZKEOwFRUCncbS3svpQEBFy/QGkqsvkd19hMhFFUB7L3sZVKRb6Ixsg7QJ
aaOz/zdxSoX0QqmCa3ocY833jAl0+/IbzdpOveCfTD0WB6GiZ5msWV5o/jjgG6WODehXrLsJJNge
RHgUEORtWpZqWxK6mBzj0dIq9TkrxuwpYfoPMlOUm7jqtjRN8UlG/Q9rX9Ykp650+4uIYBKC15rn
6sHd7fYL4RExj0LAr79LSburt7fPOfFF3BcFSqVEuV0FUubKtcyAb50ceJjScB+x1yyOFsNDAPl4
9ki2UojVgCLHe4c57DGBUPOKA3W9JQ+a4I4Id2oB2Eey6Qm9B/bWOQ7g21EMEF+6Bmu3eAFcutmH
fWOvhQ59cdhZxz7aSxyLvmj/v9nVlEF9tg4XYhDykhbK36R2X67LQuRPoCx0dtClDJYi7PInJRoU
LfOIL4wA3WQKEZSoQI9JzpYDPp8+VxcaTKtkekhBQhZh66Sgs7XKo9L+ZEsV3yveqV2fer6JMJzX
HSq8LLOFsqJw7zpbi7Vt/4MGjBJ0V8fcHrrD7A7ZPujNQIQK6KkaLCxTNVzcuJQv3cobXPViGm0H
wakhW1A3qqRmmDQgA6tHoUpaQVwBpSzUzQcomEVMPSIzHdz70juTGX9dMBRFALlXaYMlfaig5RCC
2dEot8YvoTt2mzTD+e72ukV0JBsXMSIk0AL48Bqmt+3t5RsOa13U+8GBxgQpsGBwgszL/K6miTZi
0DHIkE4u2N1xhrTUptdZtlwO3UM8hZtOiuhKJmn60DsWzQ8aI9Nt0s32z0ndMNVHS6of5P9/nRRL
oMXA9oCPJlsfcVI+XIMkAtSjapVTfxub6Ggk2G0+FmFXfirS8Jeld101b+KFj83kGXSCztz1/tml
0ZszIlbt+dZVKSrOrCyqV4GxD11dWTw4/nSHXkR1xv1few4vioXKvPoBkBB7yXJh3/u2NW4gK92c
QATXH1QLsZyA++0V8WVnZQAw8TTVENIYy7r55tdi31rA2y5KwLnBTwCh0Nz5BuUd8dmzub1MkW6b
l+wNTfvIi7cl1QTAklTsbUmUlJ8ifHfjrlWfjdLuQc2IqxE1eAvoHKjPRYt70pXStr/6lc4EmtgA
hKXLocvFhrTBQoRVzh4HxUUN4uQ1dRvZQCgcipykFEaaYVVu8/O7naTFPAQw8DJOE+wFz34B2eAF
LtwQ758FpDrmi49D/8XHBODn0E+xs4mkI1di4uE+DoLxM4ectVRl9dxaZXLOwBC9GKDr8Znc4jg1
9uAIhs6myxeV3Qe7JLXDrUCx4gqFye46VhX+r6tskiunzKD7Qf2xcyVoRVx3PUBUCLqg3rR2TL4F
lulHyMZoT7z1AF11V7p6t99MZJ+YNfsTxT2ZmAaMDLDjrRrtyU4mGvyf9j/Wx3f8w+f55/r0OQNC
dLyvrWy2CVDVtrEMz8UX8nfTg8h2tOVVFil432vlI3VRJN8ah4fpGth2xH8aCZIRPWH2caYEQi8J
hypMgqf0v5e6Wd6Xm6cnoPT1hhwK4VoNwS2Z/ha11TKw/GxDNtJOkGA+vajMXDi9DV5svEodN7L2
SI2aM25M+Zm7YK0vzxws809x7by9gJPqzW2GkWm3oCvlGawh3lP6223qhn+t9k83ml6GEf6LPXz7
nQkHYygwXbuKQZPeqfl93MbuPdCeCvXD+KKX5inrwGxBnq3rdDvPc3xwJdo4lGj/ZopBdSgacN2S
z2gwb9G0QNPZyLHMPvoOYF9mH+5grmb3TIXTCbQRd+RNyw4BnlvOnBwy2+EwcKBW3NDIdxl0MJ/N
CimJkIfRmbqg+ts2eRc/GlCke8xHZzXqGtc0c2xUPbXlgrrTZDk7kDGb82g2CABhhqLY0SgtKSC4
caauXnLMwMlHSxag18lk1J1ZFIIWxQgQrBBLm+ImummbHDBxyMGdKJYio2qCJl4cbahrpUIdbROa
RX0tik8R8kaPbjaHUsihqUH5fJvetrW5DLhcW50DlcIoCe6HGqVqtlYLrVQP2gneAWgse7A//NtD
+d2xGfCq/8MDyCmExXXK4y9rcJzfV0PsQB8ee5bcXgOJg5CK57hoJ0273yfGhoj0Z9s8DlJ9kOzX
DVhgWWFYW1a7yErYYDVFHqw+ceoiZTJ3CWFDmBqh2Gy6YWreJxFah7zeTdQj1/eJNsoRTiJCKXVi
l1eZpUfID/JHQIP5I7ftZ5RxNWeQxHJIltf+GvHtYU2DHTeC84iQVacHyVQU2aXkmQ1WWsxOY5as
UVLfbGi6b7YWTqLNt3m2ngQpjS3g/fEdmUy/x6YKxM9b+gRD78ujgB7wgkZpDRs5uMK0+3syqcpA
BZHi6Y4+AtS16wOzPRMAkN+fCKQ/UP0yHsjSmTlUn6ZvYRL3ewrAtSDI3U61rOYAnoqd7oIX7T0N
0pcM2ViIvifinr5gIu1Q9vHP6W1eVSvh2aBvLlJ/H+M9AOyuv++COv/E7KT4lGOf5AzpcI1qB99x
ZrtLZot2R4NASE87B0QJS5rwPh3PqxwkriNf+16ZXBznkUATNl5CK0B6J7DvgO8+rZFUbtQQfwMN
7ldPQt8HRCPBPhdQY+RZZn3BRBqniWNl+CuWADRTrAwzsfdMQ/Atox53SItbGnrR3iMvzBZh1WQb
H6wFCjJIn2UaO2A7zZDByLSSlJZy0XYga+0P9n/6I2d4toNGyD1KlwdAWFMgFXTk748YYMXjaunE
SGjcBj4ECxuKBHIFVs0ixjO870twaajwHipe4b1nIcuC7XGw7SFjew+OAMT8PZR+KT84kYcdJtbd
IL9OI2PJMguEp+nDf4ZcecmSaXbgRi9JvrQGLcnqBpp9+g51byN4K6HeHfYoetMnOzyXPMj4Rd2e
uo1trgRYYZ9inDywbfm3G70qegYF7SDv/upW69UIyPzups8x82pkp5sa0m1vN6XVZA9G5T5VAE5A
mGzbTWl6hC5Ydswtw92OQCFchSoBYy8t/1GGCF3XNitf7Vi8xkJVP+sEencpH8TCGQCBbkT5Uwb1
62iI4jWviwTSOCl/HG38mCtDZFcIVLzdpbaGj3fx3DhZIw/WgP74S+2Yb6wxUJpWR2C2iCPmgxna
kDOtzN9sNElTcPiRBYmNwF9niL09QiSmPDCkbCDMw9xHskXt5065/YOy8DoIGGSHmwlcWDd/SF8B
0tia2KU2VnM/Ny99N0G0tHTv2Dh4B0dvVj1gNzZWOiZIY0/tFcn2AWjXfxpn8XgyOtozWbuHofX9
H2VqnkywnNwuuGfNluD3xT98yiQYn+Ou/kJ7ZNot00Z57CE234bmnuwq8K/C8YF9yKZXGUF24Bbe
pTCwtrs2xM5dL9pQ5cGonqsIShWQirBWMfKMkJxLposTtuaSHFjwnHa1uxQFitWbNsqW7WRGmylm
7sUA4nZurMAWp6B1130eIrxFA+SiILe0LPAj25CtR/3fymRxBGE62V57BbqQjqXDpixa/P3q0kAA
sh0P2DSOn8GeyyFRyYyD1F3b3tTBwF8qkNccmQ/1PqG1o6184kvZgsJ/4kYBJqzqZzU6xhd94afV
24UFfty0hSAIs5BdLKzMeq79rlsJ2bpXZUFbIG3i/ICEARgdwilYVzZUERIrLJZZBfKdSMvTFfpK
+kB7A8iDvmkh6ZcMprX+zz7kSE2SgO1EaO/bYnQl8q9F0QU4bjknOnL2pZjubGM6kQxZmtjjnR6j
EyaNNTa+Lfpw+j723+aBDwUs94P7pYEswwLER+JROKG/GX1gbBRoDM92EsRrWbfWc2nIr3k5QM08
Bg8ednXfQffsLAY9ybB/TwL4djijoCcBs6ZhPk/DME+CrOo8qSkR0ALcxAj79BjXzFhmk0qWiDml
xygcQNJOI12YjG+XNDSlJgIoLJ8OzoAEWqHLKksDheCxBeF1aIHFpyAEg4aRt82D4SbVsqxa8WXM
1ZUz1HotevW1b/3uJ0qmfgmf+c88c8DD7A/uNeVmCt2nVhzwl63O6ejY69b1+aOdtC9xGG0nnT+i
RpVjAGyNQN049TMH6eKUDQeLMlAffN6HhS/GA/U6E4rz3RhMW4IElQN0yvsGEb0ZIaThQ6Bk+but
9cBAQaLU5Ex+w/tcQh3ReuT3H9djDfboftqdwL+B8hSTG6tbhKV3zU9gSQfmRgdpChegwJJ5oCrT
6Gjd0KQQ2k7rm21KgotlfKlx7D7EflDhlGwaA/6G0WruDir3rqPKE1TuxgHCBSBOinVDA2CyCxcO
K8T2gzd2y6tmzPrzzZlxTeydVo8f3CDkHq8HljfgAn8BQUxwbsuKOYsO8YB94IQvlW2Hl7HFuWUF
+P3Gc8BANrug5mpaJHFo4Oky5ivgiSBqcHs+DXZWgcx6TQ+mjuzuKN1LkXX5SmlnGgkzZOAWZguA
YNLOzn88/Gj13HYskC2iLF2zHXqaHjGyC9Rl0qVJxIe3ITIqK3GB6gM2Q08hDbwPfqK3SrEiRxZb
KA9yKu7sbVfNtnkFZ6x2DWTaXLHIqxxyE5bl3sXpVO9Y3GX7wmHjdYIQJDTikvp1gNwjNyLjp6/q
nVfa/EvH82FJk3IvqXcqs8A8Esjx6mDJeVJuemd6IrhFt0OMyJsnhcC13QXJuLah0LfIdaWCpysV
qKmGeomgVXB2XGUBV6OP9uDaEKC/QukBCBnf/HBqAnNJW9XAmyPks3ifbJax2kIfDfLGSOdcgRke
rnmq6rPtQaG+tXMP4jugQDHjZjyUgXlPPU+b6Aq8JdlOero8QU+lRWigMKJ0Y1aA3/GwKd5WCbKs
W9kSkdTY8sN4Xbg4aA6pDULC262QW8KnAYJmR6sNY7ILk6S9tCBVWPu+itf0iyr1z8qMi0coudkn
6jVh0J2LWoL3D2PUBLWp1h4QF+ukDN5sqFy9D0vDn3+LqKotztXkXMmffoogj2/XkVD1+raQCts7
B7LFZ1oHwWHQb4w8QZAJlCqV5r+y0vhXqxJ+x3qId7chWOvJ3nqML63Gso9NVAxPdiK23ehbr5my
oGRdNOOW3FKk0DMLB/tm6u3Df1p2so1q4SnQcNGyeaiKg0OwwMaQzg5Vg+E6Z1O3IRYy6iaIrX/o
Ct0lyjKzqcP1bTRUCEqYxa8Ir4WnHppChzbFv5K6rkC0vPR8FCLo0YRpjkhRAZeou2YC7GGrafqp
i5RBfE6rLp270ajMc1QZP+eVkPG4JFHxlXpRy9il78xnPk3TU1e03dWAjhiNCcsRd00WXGhsAHLx
rhkdcAbgjmDUqO+xwdqFIFh5io3JAKZo3NBY3tvWgwfCQJonmWwexy5e0lg1RfEnL/9V4Zu3VQmw
7jIs+keVFyloubL+6GlyJ8CGnV1iuxW0dMAXNbugmqZ2GLunXlJkNjCAsbWhbm8Bw12kwYV6NKnA
Bn2BAEF/pC4tyX15z9Pk06hpT7K+SR8MHbUtKuFuscHoIXcjqv2A2v0LuSApIy7QoNjfJnR5a25R
CAAEhV6EGpnH7bxIlNf93gF0eQGGiQCp7MpbJHUANHPlusbCNpiAyFYbrFw5hXdVVoZ3qJbMdjHk
jRYm+dQ2yuyKSl5olBpyHg9FEHl3s1Pa4OHS4Dswr5sGYEoyWRrtbpNu9yr0bawEFLZBWrAVCq6A
IQki0z4y/HHe9wK5ioHWpv6Ht/8Qj9lacgTBq87cJjLrdx6qhR4jwX6IZMq/F2aAzAEvn3LQpf3N
IW34UzCW1eyAF2+/q0YcuvQKGQ5LDxw8MovYg6Z9YUXVmWeG82K3mynM45eqHurLEEfAaWuzLJTY
pgCOb5CMcl5uk9662K0niGRNU3mc34yDHeA3EosS5X2QR/rQyBCAN9GPUPnFQKPfrXQFmXd+wYEn
doZgRZbAtrHPSctyG2YF1PCYG0DWNWvXrLWTpzbHVjDuou5HiViVYbvurxZprIqPySvrENTIgM/G
SVvieIjt98GqGhTb6ekhxG7m6ZNvNk9IefTrJMNuv9FYCE/jI9rGxeuSywv1uAk2halL26U1WsB3
6FHpq7fRKEK5fM1KIKb01Pf5gT8UGzMAg2kMCmvEAlAI3+salcwBrQp+II/I2/vgisJZoOe2+UWq
TzQegtttZTvBdKSJmZ7YUXHLNHyqs3g8cF1WUXd+cWH6irqRF+J3GvYna4LWNlg4wM9Yl+pEbuQx
GVG57STIYvcAH8mlz/IaGc/RmGsDwiwpF7Flqjur96sLsC8G0KxInXqqKvH9rLQ46e8ZTpQG9yAE
BId55n7nrd8e6eUkmzi4QAZt2wm86ZeNHfUbMOk1q9tWT0/wVNYdyaRA07cxfQcgaYRH28QbvoRZ
tQfxjvHTYtYJwqXTawtmgSVHvf8VvFnGjkmz36G8FKhNPYkz1C0mZr2fBlFep9AtFulYiHOmq1LT
GPBoBUmgufduZy0r2lWu8kPhgEvxRjIDWCh0fQzJwa5qFgcayPD1WpeZixy/HULJVZrjuQZD2ov8
VSlLvkT2EIEjF6xoQR04Ly34vzaJpYYNOYG19W2O7dXui/XdjbKdqov4XtaOeLRzB8D4zAR9VZPE
j1lbNic8cV5pcBKiOoOi+lwMXnZyxjRbQRkXAou6G0i8ARd0SU1oJHiE6ZFxSDHCIdyphXq8NRl7
9g2QuOzeHXl9yYAfXXR9YH4WzWCsytou9tRNkbGAOqZ6Si19BAPOdiHADPM5TOoB2ArT33PhJ0dU
nXpLbIcWMm3b5ymPxNk0xgAEuoABQEi2WxmlHx1K3dVurXYzo1qcEa+EJlrUIBkGFNYKVDbiQN13
N0uvBrAYuNEIVDA131DZAYatqvwaeIip64h5YjYKSCvpX4agKE+oiPNW7x5ISaAEIFFq6WmPsAOl
PHlAk6j8GtVva5CHAcU5cBGBIxkPJPOhQzJtPdWoARnK2npAKb31kLXBpkGU8koeeZw4QBwEwwLR
KfDs8sSbFnjajHtydh0UZrdjA8wVptKMRq+JcGSzdks15cvKMzZDz15taGrtU9AxLTrNDMOmsDpS
FyI1zhOT7Vs3GsZ4E6NUeTXUrberCgiG0Vndw79615YqXtFBnkapS6f1m7PbqfCIoE6yoKxW53ag
Ck6KfhM3vgGQci4Prev4RxOorTk7loag5BqQYaUJZKfUWTMO8XYEBmhe6TbhzzURKYIq4SoV2PbY
GYBuIu/TuyDFG22Y+H0dFjABQ3AcbP/LzdQnHiQR3Fwtoy6TyZKLvF0lRpdu5n4VTZqzPHb2c98K
8fKty+JCS5S5l96Ng8T5UE8G3m5eP0OJLUjqhkMWH/NIpSfsdt6ayU8A9vmzL8qqP+bNkew0owsD
BzSqJlHNOBeuweZTH0IwmKOW0gkNe0E2pgfw318uC4Ci1jcaELpCGB1pVCDtRJw/Tmxkn4YWMJkx
vsrWYJ/I4hjTHvQR8q7Vpt4x60VSSX4kjwIZiVXTQgmtMRoPOyqUSrY1OKRoqoCU7AHFWMGCuiiJ
tS7/407cqeVdDIhLgyx8IDOGSumpzo+dbuLBQV+OIgdmaMqPdEXDpSsHkBM7A3gb3+dE5E7j5FlN
Ffh8/rykcaPp6zWktOKtm0XpinTD97muDqvwPVnZjanOEgD8M8uydJWZtnMcvPJnG6byZCn51kSJ
K09k83zw6zE3O9LgpD0k2BoQR3t3oZEBFXSgdAavWm7c39JUU8/F0Rzr1/a9stxFmoFMlKaixuhA
Uam9qEeuNHES3Txxzmj9Xuu2/D/XIvv7HW9r2b/vSCvbReEcUYuNxyceRnWKyltC8PrvXRx37Kek
w2PlNortxMcujSIhLjK7ObvMUOfBbsM9Xm2Hzk6A2CHbfOkDoLJPLOtANmoKr0I9s25QZgCS0hfR
4QQB3q6Wj08G4Pd+YrxUXV1+Kxz/xccX4RuooOcL4Enni38MmeHAnyGVcdDDhZ75P5b4/+4DCTBU
eYG/e80kY6d68NwFET3kIhObBjq1MzuEw6HsUlUmu3T4Jz/b/qd4sp2Xv00KfbuZ2SH+PWlIKucl
ctz4pAoUX8rcGO6o6WKeQStzebNMCMTdebHekKdCi76ams2yqKytFeOM6ilr/DA1k0sjrMtwXrK3
wNVhDjoooe+gY3p3dSisbRqCCJZsLjKUi6bjBahBi2rdo6Z+H/I2ex6NaVvUNkCt2m46aXCzq6h8
s3Mwtu1r4OueWYkz5Lv95v9Pe1mjfo2yV3PiS2evQHkJTeZxTpbVoK09yaD5dMufZb1db3vmD8tb
/kwhhYkobOxvbkkx6UavWeQORzLNdrEsQ1SUUc5tMsL0JJzq0+3WEg+cbV2LcXlbpgn7j0vTwGhl
89K0kAkq5zvp2cvJQoVg600IDGaApFyyyvOWRtPmqAMYwss8gifUuEddy1OubeTX2CEUFIEg2dIK
81xa4H0VBXYfFDTpRd8bbE/nlW6m25p1nG7xvuFHGgQO7CFhmTz1KONfDTnHjltvZOadB1581egi
NatNPnimd2U2gqpLd2m7wooIuTYVpkeyeT4IDgAKv9Lg7KbX9ZAK39xshf3rtqwx+h+XpUmBgWBW
otoU5yhsg2jZHozWNEhN975s2OKoMFbYVQ2dwfZVh50d7Wf8CDgI6tJ+hrqe3ysUIiE1cevSKGrZ
8HtJT36EU0+PCuJtOExfgw5Hooib/QmE4tjjUZ9rI11RE4cFJGLTZktTQ7Cs47Whp1D/tkJYguDf
6ZuHP+zzyh9uMmZBvOB+oTYIcfT7gUePttubXziEWIOQxd9zmfTLZkj8CwR/uxNoPFBOOJbBV6s+
kwODKvGy5OCUr4eqOhfQEVnRgLd1oDH1DcrO9cqrVXwORJRfxATsAVJb8XfP/tRX1vTVQVH6Cjq2
hd42h1ukiBF7aCHciXfu+CU33XYRp050VxSee6EBHAFQW6EHDJTYzQOVAf7l0EYdxVAfuCVArcg0
BGpo1QPZVMeAshv78aFGZHDjRIa6hpmwr1Zj3rd6U5sglUQ91RliY4AxH4rAEHmMOLcPiKrsqajl
VuhCXag7swPIz+dB8ic7NSNSSwcWe7s/7XpZsEMbh9Lqdh/8tZ1ukE6GOKIgZx78Yzqqd5E/NtX8
8W71NuQGSGRxnKpse1vWBqb+nPhqWRvtcPY8JHQGYPKvfYjXNQrN4oc2DQD7LaHYMDRBsbRcq3rh
bYMyPtVkX3wfKACliu9BCvKkwpO/pFus0jTn0A99QDIowSkla5dV4IS/kDoDjDtLvw3xD9To1U+u
lONa4NF4qs2iPFrIrm4m38WmEuQDiyj3u++OHS2NKct/gYP7WbLRfQmMAcF9RN4vnmGa+9JF6T7H
mew+Kfx+qTrT+jK6/V55VvbL5NNBjkH9BaBNCHSB/ZDLdiFUPz2adpFsQ7dODzVv06vri2hlBb36
AiT9dqzS7Kc5is8yS8bnXg0jTp9WcQos6Z7wyy7XvOflC5cIB2pXp5v2MffFsW5itqyiRIICm7XH
2Lemx661HsHTwb5AoxlqTqHbnaAfVj2Apu0b2fGPQVSmr9W5AG3dfdMKAKljf2UEKK4DAWZ0MfIi
PteWwGHfcfpvDVt7SVx8B7gGMlnawW69cYsaSrFO7LS4Q/FLcVeGKPBCwKFCvJ7ldxa01/xFleMT
T9mVTKjhMpCZVoEjFoNR7iKjSzZKgz7wX23c234WLxA2VgdHv/fmgRDVAlNY3lFPeGF5zm1xvk3K
Srz1RxGDxPN9oQIJ4xV+TMnGIIgINtRvC5MPF1a7yP3mO5G9TZqPs0rleOzyRcE05dtM/Da35EPN
h341RNOxBdZVWv4BEjYL5oHFo8ycy4xZmCCNgeBAsiGMQ1TY7RkFGs80SCZPWGfb6d/8WyDckSaL
2NFofLYkOgq3bD6XsWs92Aianf5i7+vioz2xu88sa9/8awCAlsRege/N5yBM7IchQjXVHMkqwr59
43dFEuTEPXCDEiaBStVy8C90TQfuidC9wx+mfOohybTrUMK96UbH+jzhwRtJLr7hFQb6lDY1TqNk
0xUq1T6IMlCQrGcip1s+DXpmWyIwFHnVPJMcWIgiMJrpAFFxlQlEx/nvmXRPkwOiSDOZ8M3PLcBH
5ICdHmovonUeNe4DEOLJBv8ZwUmlMfiGIV69c1qnQl5AOFALlyb0qB3Qqzp2+h3SRZux4lOEmkSx
BkeX9T1xUVkIxGzyzCZTrQJb2ddSRca2n/ru4NXdeEKeHeLjvKwfajzmUZ7XF6/YRnwKU4B7F+Jh
kg0YwypeaVUR97U1zGL5t882Sedfny2qzA+fLTYMiOzq2i8q3RJDmy9bR3SHuThLd4Ga7w5U9tXa
xgPqSNp9pdJULRBZBYUchev8htdrJwZjwGz0kLZd+4MwFkhjFzi1dnwzQMxsKYYQf3UytmWMd3TE
TpNW8Rp0U0iTb9oIYue8GrbOwIuDAUjIWXlyONMVNTIpwVAWet7qNlDX4be4NcNF3vBh4ySRs/d5
JR78UZe0jaD6BfLkhBLP6oU8Rtexkd90nlD9o5bQY48OAx4lzi2t/yHGP1+S0wQnSgHwJGYbNQgc
+8FGNyK4y7iPGpQwW9caVtw6bbewOiADe8CCPnkMEGk3nT6TW2iC5pRVFSJwPc4acdx1l0679RFq
+fT0v7kN+OVvC0ARIWPF5VOT51uUciOvh1/exmZi2ua6q7JqmUA35CUtavOQ2h5kx43JfDXZ8HNM
Av8OiebhCjZtVKxrf8cKvGUrOTJXetlcFlvyHxP+tmyJuPFuylHZDmptMOxufGDGlsguxns62lK3
MpNkPx989SgqNuIPXcQy431Sm8hE16gu9Qm4GsWsX1hWz9ZBEZgnRmhXvCR6b4PyjLu3O0Kd5hh1
iNNkk92dUGQCeokcRNUnCHSG9iaqUFRe8kFtaJwag8dfE6+yt0NhS9SwoImLqD+XbV2ilD9jYJDx
vWFBxrhs33wcT8pl1bbI/mpvGpA8GsB/CaWFtELyFlrr8ixVCDAh9KWWXQmJRpUCzY/UPS6x8+o2
YHzrFj5Ck8OCjI0eoSsfSJl9WfPrzV5ZNqg/5lHprKwKQMMBOwOG1/ixpR8afkLi3KUufnN0KfzH
yskSKJwhbk4NclSZQkj3d78Dv1ABXn+yfJhJ/SmNLWiWL2mt2xwICSEUrxs7587aHTIvu4AerNuY
4AK/VFbonE35ZGm4FzVkpqtJKGfpJWOxjrFT4TiDhP5pivIluaRkG4OigX6PcNe3FZrYfMLpRICm
z5fFwoAq2SHQDV1FKesKMCl4MOI8F6zJ2k2NC/iu9mLchdJ5O+7Ih0wuK3/PpiVvffKhblnmzF3e
RjyLlyvLg6Bko5AwUkX81iSIRjaol0c/G/wahEPRz9mW0Qi5s4aXmz43flEE8kOQMo1jqPwIkKd3
QLOfcHb8GM38I7hJk30WPRmx8QwUtHO2DfADKkeMUIofk3M9ZgW4l6RxjyI0e1l3wkaMJ4sWYIws
fgxRugZIsQD2I4ZwDQvFT5nU38rI6z43I/L2hifMB2x4fHBPtib+H8t0j5dWDxacBtX8PF17eLni
98AK/C0SNZ7mS8ORxsFqsKcq0hqVRHqEGk8BmTWCFm/AabCLbRTtgQ7jFcDLe4h1No/+VAUnFAs2
S7IbEuSLZSPqaxo6013ABuxf9AQBrgBkjEp2dFFf/MkvIaerzOIpKqdmMYCR70TNqIz8ZOrmZqOu
VLJdsszelBMA4apoz60XlU8BULAPrR8uTbsRwLWsGq/IntjQlU+IvALeWMkHcozK7AKUlH+lXpM0
P4aiHudFoFcHWtVM4Heo1yz1gRYPIrWnbjaxaQUskLulbudXSA8iwL2h7hiHLU5jjb9y9E3BFRrv
kd1wljSKTLxxqEvQW9Co7/XxueuwQ6VRc7CbK0IG9zSIrWu8qNho7nLDcCawLacNCjKaQ4fNAUJJ
eRqe8d0Kz3RlqOoz+LLVzrZKNi3sOuwRgB/BBG/lOBjmUGbWV9REUAU4hDGaW/dvfrdpNINcaNqt
+39f6nbLP5b64xPc7vGHHw3wVsl9bz2GAiLLBlRCygVd3hoQf7BV6VTDAkIJ2fE2wGNQ0tdl/nsK
9W/Dvl7x1qWrP2+QdchIWhwsh/99GVG/fzC6C32S2Xi7Kxm9pnbLheda95OMcXbTH+I2hbqzC13S
lKpKXqC8We8NJy7vOkhDMqSCToVm7KSmGhlQIEZYLUfbebMpukrSjQFRo/OofwHARst208gUtRLv
c2lGmQAtN3D7fLNPJmq3pwxPIrrrbWAEvY7yVHopfIGduRS9t06rOFjOd3xfGFEqFG6Dw1vRvTNZ
4JRcW8lqXoomC/macSWu81KZtKq1iI16dgmM4OKAhGgLhgl58KQpD/MVz/q3q7/YyGXwXZ7hh415
1BTvVzebp5e5rUoDN1sNltBl4uIXD3q34KHqObipBJjUqRuyNHiQNiS0VWpfhfaoIa+2Ex3rlzRY
u37wUCLektfKPM+TlIRSIIp4EPkCRLSQbXH1HecCmpT6RzWxi+GZ1Q9X8ovguChg8cOkPfE4AzdT
YIZ73gxPBEgnGHqkseiIBMz2m4k8yJ7X0xVV5gtzxIEgY8kdCPTc+yRO+AUPpDX1qDEmsDlnTvej
H6MUmb4OiLwqqNul74VgMeB5dGwyV5/na++1e79KE+vNRld95nqvQozZwixz/jqPRlvTCh5TKdN7
xlh6D95r79R205FMEIdI7zsA8a8hnmVQzRuiJbn1/b0AGdMdeVHTNe0udUp1pt7w/wj7riZHlWzd
vzIxz5e4CSSQnDhzH+S9SlKZrnohqh0mE+/59fdjUXtUvXfPnogOQmmhaAky1/pMGMlLkaQvqZNA
SWOcmaq6EpoVtmb423tdk5rFXERMrqkLNag6BukiBYmH6mjOIIedqF9xubif1Xdqcy07KFDf5/NN
ZWwdvQNeSxe44CgdxJ7b1YWG0Z8EXEQOp9Ls0+x6DhneaLqE+58gsaNsof51ulclXvHQuU5wuF9Z
7XjhTIdMIjipuGHUt7QLb6ZptvPpr8oNDzBSA3JV1IUO7gANkFIv9emvokmdxoXpXhzX8/tpWZWI
jZYDt37/S5ui0XZMtF/uNw4BUuj+12p7v7ousdxz6r/SXNP/odtlY9S1P0/FIeM7KGy0I5mm3ToG
TBK0NO7eo7J6NFQsHyNYNu4cxoDQHevhZ2dqaXUasA4H+FOUqwpSRlsRZ/yphtAddWK2oc8rmxXH
0LS0hWal8ayGAd+t6fTntuqTYzuW7MwdVsCKQDk5d/VbYXfFg4DoVSWkfqOqRoe0lx/74Z7qusbP
NnGYsvk0wDL8W6evvLrWocQJiB7W1U20pcmhiSt3iIroMyrSABdfFs3WuwtVNQNCiaprijVNDrZJ
fIjM5Ac10uVqob5HCtc/T2evzBZos9Be0mTCke2J8exE/engRtF7Kh39QKUOy8O15xgN5ETwBw1a
51+AVFlQI1WlsMic8cLrdlSUQ2ZunBDBOupCl9CCGceGG1VoDjxe3HxgG7oAyHqwnV932EpiT9WG
Lyw0m8vAnfohG9rvXuu6X2Dt3i/hCNhv/A7FoNYWEN0CRjNy3UNWxHDgA4P6C3QKOSRx42qfNSGg
a8Zlqm7gwFfnOfRCEKOZf+y4IaG2mXB6d2y+ROpj3yTZ7BNQz4xKmInr5lXDZWe+90L5a58lX+uy
Th8zJNk2dQmLH0Rp3cexA6W2sQb8yss3DUHOr5EFAKRs+U9pqnOleuO1jqoefqBGcrHNsFmL3Oh2
Xm5LxCkkg2og7x5lD2fcBAad38bh8CjlP0MMd2IEg/EV9VaeqfDVUAyUhJFHHgoNyha6BPlMBd0z
PCqg5Yz6e7d2ZJ8r10EaEQG1qZsN7j11AzviY7Z+7HafLYy+eSR0AMvjHjLfoHdos7j/HjsB0KWu
8QLb4RygRD3elF0ln/OGH5xMD76Cz6PmGeDRp9ox2DHVe6TWzD78+u+RrYIZBY1MbR+wbdNkCy2K
kCDyE/VMnxLfltOn9jd1v+vnM53huZmpT3k2zTb7PZTBNp+yelOOzepvmjXYW0qvTa0OsmRLS8tB
M/l3jo460ywqLzdU30VqlgxI7J6yJsvWNuQHXow4m/SsbCX0pTRFsQUKCea8Kp30rLCWRn1UQUDb
cLXnsb9AnAwsNcAUrD6FjrKRtcZyxM7PA9uFDnYeyP9QbudRPfPC2tu7ErYjgMrI9BQPFhIuerug
BuQJ01MID0FzEQ3dAhgqb3/v5vVWsOp95cw7DjZnC6DGvo6b5jFojWQJlbJuNRUHCLFxu8AlGU7z
WLf6cAaN+kCNdGgdCIaB1HWhEs3WSf1jNq63H7P5puavmjqpEPEShpyRZhbshw6t0IsTlUqmyk3k
xsWcinRAkBfCnH554rkLwObYo4SA2JyPViJU95s5ph7jgF/n+N1ZzBzer1kD7cmg59lNk/qetBk8
uJNuJLhWy278UcCjLxxj0e05h2n3jbfDnsH8dYmHo7MPSj+YV2Lgh1Km5jODXPokW1cn6Q4qlNnC
B2ruC3XzVM4POvPXwkgbkOrtr/SLKUsYV+SIWVwqxqp95TdiwXwZfq3jY5qb7lsjIbs6VEO4Y7FK
buNAai9kCg8dA3AhM5T2VirMY5eG/d1HwCcIqvYrsqXtvOFu8CCFrsPMdYDKqJkOMFGWH30tOLLU
sGNMFjqSpw0UeqH9wdmio08mtqptUguEC/Bpah0/mcG7VXVwcRegCY0HiGLW/roEoHdtVRxJ2RpP
ogrLCOj7O8PaxXPmkjtIrY96adN/RlD1i9JG0JX+L1XQRBc4y40eXA+Wy6w3Ba1dmCm2b8bQsXkt
oxZeen67qexG2zBkOs8tKOFz5OWG17zrDqSh7SZQ7wzT9o3lCnaQ4F9obRQ/JqDeg7qNT36RwTYU
j+RHLao/6u6t9ClhrFy2SQFlII4HJSga8Y4u2bOVOth58T5d8fin2BnEvqhHHNQbOBZET26cHdJU
cx8jCD7t8EQZf4Vt/zbWK4a3hREEfGc7kEr5tX5AImOW6mW+weOvO2LB3x0Hy27hD83TtTSycJaz
DiYE1OIE4TCrcitYp20PXzMNPgjCHYNaY/Fe50jVb4BtKy7NeCghrI/sBeqoSA33urR0ylXuGc2c
UG6Ed8Me+OJw29sSvu1erznRsGbADs8UybTena1cs7ggt1YukxpPD1/TjXMiLW0Zjp98u//4RHW/
awWwFPI5wEquI3x7dgKpg1U5ONlTUSTfTUQZv4d5uUIgrn3TY08ugJ/qT7UQiOzpablKlGPPjWTQ
Zp6I9YMgRQQKFFPZQkQO6xx/R1V0cMYoMn1CmgJertkAI1qAV1eRU4OtPBLuCMRFdRAAgP+NaR8R
yElP7vj4TWrj1Rgqtom4hUdypnVyy5mGt0Qu4YHelD6HYbEefffwqxCGbb1nbhAtdMuKT65kYh8M
abns6qQG1xt8cbh5fudl/LNPm+pRBGG19rw03vqxBae0cTLqMZhwXA9L6x2h/WjhOUOycJjoN5AQ
JIw6HdwkyZeeYxlLKrYg713tjw7ctNZ2HAMu3le3IfFA7ZdhvEVOAwRDODxc4AzyUZc7R82Ltklg
L3/nWeGZeNWOjcOYineSgC0AWWy1G6JruAtt6GcL4v5LpK42yPUaeIXB5QlCisUlQDBmqqMiNQDd
Xm3MueZAAKHhjfEEGniz40Y2alMLhA8LWEPcizYEFHFfzWNk+kBIC9udy1FhHFatz3ZZ+DfHqtSh
6aU3J0Vv+4/6OjXVITVHeyZE4JfQ8lUwJcxm+NnqX6G3UQPzb6gHp7Z7aL3gP0JZYXNjooDg0Pio
7YOPvk0ARWPTqINroEO8uvaQyMLecHjjDM48Xd2/wC7mo56AGNDInOqp/5BE3tLXBnAMqkpueBsG
KyQ5kNcTA56LyJVD3QakEKnURpdx9YV6BFXI1xHM+WZYbMXzSXq+0li3/m2ZhOeRLwNLxhLuxrAh
DRfYJdzP6JbWxecitSLi327p/udh+5fWP429d27GqXKh1evBH3Ztj6QrrNDzfYcIwCopdPOWABIG
m+Nk+J5656xrvR/mkP80LSGeaqVjZ+l33gEo8GIaU8eZtkx6MJXo98Z6XqwjLUgRexrXQPW44GnH
g3IHc87Y+50zfedVZxCT2MY5zH04mNetHZcwKO7rDyb2vR88GbA2b+InzkqG72lbQJsmNlfKArg4
lHl2BAk+WQL2lD8Xjv6NqI2a/Q2PLfn9PoaFQ7DQPOu1tvGfSaw1IIzz1b3oll2+gj1ysFKO7x+s
HtQrq3sh9HuaNrCmC7z+JLhoD0aNjUyYe/p7KacOZndjnT5DtiAHQgQ/iRQrTISFeXYgG5p4LFpj
kVrNBtxOasVe0Xii1t+NlXaAzEWcQEBVS05YJmBdCQNaI+/EPq8ZlppjfVvYEAzoq9e8Fqn5s5aO
uMKPdgGFWz++BP5IYKjDA5S6Lf4tAYd4AVkNftYyuP71miOffJUWSzhJDUdQvtTOzqS9HrLUfDCj
zJo3lh28NkZyjVXKf4LYD3yjW38P8j+GO0EN+EYjDQj5410BfQQXoRg3PlhV4wE90D3Tz5/qDZ7Y
aycrJvchtzfiB3C790kCY6S7IVGcBdXaqgOI4Q4wJLo36BmH4Yf2AAUbKFFlQO0juDLLrbDdU7Hq
048iUQ/xdvjc2v9apNaIgR72H8emAzA6eRIvIG17sEon2brjAgtoxBDvjjwOjlSmw9jFS4dkG0kn
POhYfJKeQVS3PzwrDR7stuNXNsgTiSGYSWuuARuNVtSrj4cfYOn5D1jbTr2o2uhN9OoUeo0r13/P
Bf2KqVdSZvaqFqW5RIQSAOGuYC+hCW04/K69SxKU0OPGw/8IjgxyUF4TIOjSmscBUHGYI5bmtUrL
ap7qSfclcs33xnXkDyOvMHzMQ1kqx1aJye+2C6PVzrcYDNl8/Kb9EtoobY80SaOHR0/X3pXm8WlB
2Ug9PqRR8E7LNNogCLBcZ8Js5I4Way7HdxBk+GxJal6k61V3njpqBV4Vo/IX1VddDWrHWM9bMb93
pXrYdCq8GNx8BsHeYQ3STPziwF480UXwNfZAg3agxXaKVNCeBAjUgBpUwdcI1gAWg/aG4YTe+teR
Ug+HhyQ2XxKsbI6QYEqOWPUmR+xAoo3Vac/CDMO9GYUr34jzm1JR82BLB4CWFs6gHWIu88JjbEOt
WmNVB98Xb1Mr6+3vJcgfeyyOsGuxuQbLS0TIqC8dIFy3stpEO1MpzF178c9//N//97/fuv/xf6QP
gJH6afKPpI4f0jCpyn/902b//Ec2VW+//+uf3BWmsCwODQvLhfqIbQu0f3u/IgmO3vr/CSrojcGN
yLjxMi1vlbGAAUH8PUo8H9w0P0fo1uUb0x1VFcCkv1ayBw23rp3vSJ0jfZ58a7TFtI/120DuwVhZ
S1phtZbVbAA1s9TJHoJ4LUhXDnapfBb0ebieXAZlWP1SBo/4FAAIc19mRNKKFsjGxDAIgTIRHXzp
fa6jznmsFgzf8R3siYGeHQ9WEndHczx0UVWsUjz0oMj0R6sq6i8Q0483VsOwYrdiuwAeSTRTFxpL
nWkCuCmw2d/fem789dbbNrfxzbIs5KBt/uuthzxeqrWlY9+qNuw3SAL7QE3pwzLmWv5aSCRNxuVE
O4AHnQtePFAPG5wnULUZYGK/71UknraLA/FpnpaNMhtmV8OsWNtZVhm8qrAwFpEp26MDS8x9nkEn
o0du6nmA6DNur/197Ar9aWC8x67Mg9OIr/oD/cz0oj/XQWTuODfwzAWlwfkv30vX/PPN4QxRX9wd
DmiIbdnWrzenFTIXgM4nt2mRbmcWePkpf0aGIr3AUba5gKr/RI/DsEy0FT3yqDj2AlwrufQZvIqN
wH1HDLhe2lacQDUND6YgKWHWYFnVF6Mujs64RsRL8ZpELH2xtAyWQVmLrn3K96XzEGhp8QCg/QoJ
e+uWjmr6ObRtIXcgvT3VQTJMrqsM+o/USgOKsFtZoy4/omZwrS1CDt6eGc8RnIq2g5NAtd9LQHns
PGhmmK0s5qUHFmFQ3eBdb93+1JfrD6VtbAWcO/60tCeHOaO23N3YSPZzQ+ODndQi6IHlLzvoPPxR
tG78WI0HRAqzwoogAIZCHNrNrAH1cBe7WfJo1Hqx0vQhXVIrjW5bNY1OId57nuKNPDPY0uCV/CQu
31TO+FTWqxU15AYL/ss3gru/fCMsxoSOfxYcsx3QkB1z/Dl9elLhyWL0kJLxbxZeUbCPY92p1SGv
TDzDMH/W3dJ4p0UY15ru4Fted9ICF0s0rYAVZCSP5Co7ucSSeexkD0sfCzfLslk1ur2FAAHCeyeP
YC4j8z0NogYq/se6aTKfSW9dlgIom94UauO0g75nXOh7+sQ7aeazJOyBtkKiiG24iLb35r/0mSp4
Ua//y7Pn18f+eDMhAGVzZgvXgBCda/96M2VQMF3FzLs6XdkjFRu7Mx38hQcj1FyAvmN92Sg3eU2Z
taS1LvUoigAsvZa3ULiF8CzSiJkA97jJNiXyDONzthifrp8OIBkdmxpebuhA1fD4QNBJDxBO84dk
Xkgd8q4Giy+6K8MZBVuogcXaRwOyMyGiBJB113idzKMsg5aN56qLDZzL398V1/nLV8zkDrMc3YDk
LuPmn+4KVlTcTyplXxnsco/maJgBaRMJCNvockuaqL4dRYsuu4T2oBafpJdTGBqQXDLVQT8PxFgB
KXmSVvacHji4zq4WZRFp0OKOyzlBAVML8hywQvb31ogYjPy1U2fOy71XaQOd5jBYN7ZjaCjzIohi
hJq/oWI91rUCDKWgN/9SR/2yMdQ0dR77UV1fCiy1ufZajPLeM8cf+A2PYfiKGH4EpS4731JLmMNj
yytgw0Wtn3q7vCxhkMvdQ1Ab41egf8PXKVtFRjlsEgtAlbGepZ2NZwSCilBNwY4fgv0CYHxLzJrS
7W7GSCDJQERG6hY7pbE0trU9HJRUhbAcLMICP4G8c6t7W5h7Z6e6CiEzP1TeXsTOF5XU1ZWqUry6
Fgo5jBUVqUFXoFAx/f3vvyOG9Zefjgu/DVeHuYBrcezCx/ZPz6HeZXjd9WZ+DQJ9jDonL1FZhF+T
FqBDr7PZAzI/IeB5AABDXy/4mkERA/l97zVDWmkF31SoZDh2+PjrSLdoGDYw/cGNtRAcV2ix2G1U
ICYFuVoqinBYBlk93JrAgaqIn6zC0REvS7X0CJlYQE3HInYY1UY4o8rNWIwLiI/mwuo2VATR6GNK
KsIKeRkCarYUJr7lxAgKPaNchoNdfaJegy2OlVFRTMQhBKqGreKguk3UayuGkAScwPSJeg23ufTs
mdYn6nXmd+WybuN6OgWdpwcxB7hvQzqvhuHUF9tw/bNswH/tQOJ5NWsDTuGMxQcgFJxH3c+3XpDp
r1AVqVZ4pnpr6hZF0D/PkOtqKwG8U4MdBNXbvHq/T2v6AyLA43CaNqtTH6H47FDWfABuFNaNfd4E
j9Bc58DnIFpXOOW2L5ERAK3AmUP9IvyO5VMyi4fce5LNYCw8rVPnBNjQTZ02xpZmsipkAO8ztSz2
r27WgZwMn6zG6+YGTOMQnAY3WYwHqreKql+WllnPdXv4qKMG6tdhlMmYOc0hwjVMrMqz8BFBSXgd
v0EAfkfOkFVU7a1ucF8BYrTnkdMH4E/APtWpCn3ThQjY64Zp4gpE/CbCcld6yRPIDPLM8Di89NgY
wfMCBtdW2jwiz+XDzs5PH9N4KGETkDVrKtq5qrdlA+A4FWHCbD6UJVtFtZleEGHXFylTztXIU3Vm
ubPW+865UlUXetXCM7xhZY51Bs9LOHdM3b1WJScjS7YUrIVpENQNlb2lgFFAGbKxruocYKMbBkI4
FksC0m2vWqJfwsJCUC8tt6ZX5D8bQ76b0SDAeS29Obbp/CHXzXLNVakBDzRArgEszlUW1un1d/Mo
ue3iLF8jYNEs8waWeEmYXbORjQIYJFySRyJKoqUwbSxVgp8U6uhgwTiA+toDnlIizJGT7/ovIk0X
Q5/2T5EEQUPkto5cC3bsWN1yEDRSvEhHcUNLZQsQi7pdW1QFMnBt08pjGaX5vNSZe4E+abA2RRbC
cSbtD9JAdB6QROdmG0gU2GkgvoJTtVSxz3/6tbtvKmRkaDjgAO6F+0G4BqBpWP39k1A3EWz+9YVp
MUM4WEiYBnZWXIg/7x4Z3DRTJwzKtaol39Ww6Z0jQw/kSGv5X8LYhfQUAJ/CKcBQ4l0IpgTqkXl3
VtBAQ+InTIIvLpRJYTJi2Scdsb6nGPkI6pakVrL3A2x3qJhakIMto5ZBTC3EW6qrsh0i1V8Bcoh+
xtkJD2t8ExLfRCTYE6+jxOccO/L6yj1VrWKW54dKNc4OyZt2XRV8eAAn0l/gFhov4zxN5YU/h+Fj
HkODwpqNIH6WnXQ/wH8clNuaEwCuR+HLdGdw7OjGbVkN5Re/Pg7aUwG++4l6UTUV+zofNmAdvlM9
VVEjHfom9xY6Xrfz6QxUWY5TlnrXzOok8ddU9+lkwqnWdR+V+091cZPEh4rlC6vN4fNGQ+hUFkgX
a0MV8ec66qNZRTp6DzXYKPz1qmEBi7WYYO4aT7h86zOojykwNuCepoMXJVSyAMvGsA4R9PH3udQ9
yFPVWrOncipSf175eoi3Sr9UXmnDzWiQ/RzCpeHGsav45tSBcxy4d7Z5gNJYVStPn5UVs6DRb8WI
m/p8r/H4571Ha7GfEJ91oIvGJZ7TGIkAuLOtHNib0hzuOBEEi0EWrq0j9eAqlxvEpBD4GRupzpR8
iS1j8DCdKXb7Vdz3w2KaI8SbJhqis1Osw1JCoWkcZ5QiWequ7iynGVIvv5jwlbtP6uhDuADBKlvT
rHzIvFOo/J2wmJXOQcOBEnzm9RvFpvNUvscPsEx4oe40T4d02qyCgN2Oil4g+IiWB55qvAQ65D54
7Mo2DjTKF762KTL8n9BVUZ1pAAaMHNOJ+oc8BCne04MF3Zu+897MtAwPAppM5yJvVkbA+RUCa/xq
DpCggY67u6xsK0jmHZy/4ZQQX6gLcnsmqCNwAQwNI10aEa/WbgMVT3hsq1apVTfwcMs1I3tWg7fR
ofn9DuRRubCr1NjD7a+7ak3zVc89+Q48gg971Uo/Cd+VZ7wV7Bk1JHb3s8kd7RJ6qTwMZaUWdAJE
pPZihBGlTX+CRBbkozv8V9BJlPeYgp0J1cNOrVXWuuuSa9kXWN7Oe1Z4K0OVoHS5CJ9q1b6NcsT8
amzC53i6RFsdcqHgNuKWYcfPZlkXsnzu4SHm6X5yoVbdDpuFjRX3moqB5gJHAMPDaaoC3+Ece6OT
cGt2gxB9uPIMbKCpmCcFO4NKtJn6Vh14kZDoTldeaX6j2ZzM0dYwt7TmWP3qN0NDLDg299Q21SRA
IMdAmkyXKrQq2WGtAIuD8cpNhXUNyPuA65dwEEIc5OOax1hEhCD5mq6jThk/mDz5uObWFmfA+JLp
msevwwqc4nRJZ1UWkKOD4yCDNZ5gPNB1I87TTtf1d9dMg7pS+8s1+7KAUDbi3ecq6VatJq11Xbjb
DDFxcD/qDAlVrUlBExk/9qouABdDLDILHWvjUovQUrCEEgU7palnBTB1ZAkfbkljPnYc2ALJuPJC
8SLNAAauVMcg6xcc6ONUmzUGmwHi4iWaXAQhXgCmvEVlDhx1AXUlsDzVDXwndctjOMG17oU6IFln
LhkoDEsqZkwaVwymjjQEzjti0QZtsqK6UiBJU4dzWBD227RR849hmLcMKuTDa/imh0ajbvAFr869
bq/vPeK8r/Fn1umG5qqHyj3ijsAIO8+yPfWjoYXfwQaJdeWW6pKOtYeeR69DPtRbYeZqgYhKtOZV
Z+2YTOKj3xXlHIFbL8m2QqawlWFJPFNB1v8IhpVKnPJnr4ZvWLkazyJFUC8qvARYTAhODSXHgs6o
/EvnQb8haYz4zdAFcjQYBKAaVhiV8R5ZJgSwqyG+0pm7PrV2UdTZW0hyrTNhQ9bDGJx9FQU/zNbI
kZ7QICpnC+sY4q2x4pmvg8UCq9pe5u6cecg1auUy5yDEK2Q334XPTpCuHdMO2C2JDjc5QoIuCI30
u1b733I4Kn6xOybnvO29WwlduAXkzxng1sPHucGezXZ/Om9Y++ICHDLoKkHQPgOdB2KhjkzeL+eD
NS54NGmZrdw+g3IwVIdXBbj3C0/BuiJpdAdIsUZ/ByFm5jVG+eqWoLgGUGvaMOwhnl1u7/J4nLVw
9bkYYDBido1+TkKJGCqNRAzAC/L+5rl6tnNg4rqkAXGyHoxIvAHSrWBM0ZZbwGPF4+DaD9Q+2BFi
KXrenoIMYTGwiuAzPJ4pdn0I7HDnET+7atuxQK5yo/DevGI1DTRFszTqId3pDDtLmGt9mS4EaLWZ
luDGSTgSHQ3ETefpOCEAA7s0rJPnQQT9xgAFcxVXdf0qs35GHTQTvBh4ZsV7iJ7kV1fA9IVOVVog
TZZYNTz4yD0ebCjPLahBs8qVi6fmSy3g9y4gEbgOZKe9pBz/8+M5IS2VL4ZAKKROkGmHN2k+3a4U
hsYz5Jn9q63BGcIbzTtpRBEh044N3Gs12P66G7JiA/X//nlI4W8w3mgZg88M4bn4aA+aC+hLZMwG
vJKeECR+ynso54fI421SX8KuZ0o4IetkgbOMfaSNlMEowEANuu/ctA6meOPbtNAi65qNB6GwtsvN
SFvS6zN0GzSIb4HdldMLNYvDYZ1Cb2NOg6hXA9Rcj+XkkUp2V7tQu2/xGk5TY41lrr4Dc2HmIBv9
pLimXaSf7XWv8V86J8XNAclqigEUhQ54AYu7JbXasa8WGkLmW9r0A8H1U2WCnag0zmgge/mUjDNC
FgqCxogbWDnO+wdJUwXweQMY+wDMlzjUVoPVaZN3xqZ16rMxNoBjAvLGp2atyzZ46NvbIYvgHQU8
hDh4lvHHxz6w4W4xdN99/a3lPkR26ybG5tM15Txwgmou8I5c5ybjcg4btLXRCPNUAud9HQoWHM2Y
nT86JxoC7V0dL6aygX06mFF5BYeJcbIygf8fiy4qdNUVKSkE2gL3R20rtBm1iJdGVeJrRicqefqt
zip9CQQoWwJnaEIBx45elK/Zy1hzUxhKoJi3kEL2ApkdqNiZxgbYD6yiUs+6JUO2TPtEvvhBgQji
aKaDhbR8gUq5WBfM+2iNVCcXUErpt9TaMOedp0FxpqGavxxMBqSwyrMHiEs+0XnihOc7uqh4nB9U
zd9fFLXG2PXTRWlQ1sNiQeZrrx/YgdBVE85qLCZIPM087GQmki51mei7nxBZvuYhsDV2cojEe59o
6kRzhmMnK46HRV75y37o5oADRDfkX4cnEyhTWYGVRyXWpliiQQWZSkI3t+bA5FRSWX8w/bR9oDav
cs/QyRFnKhk+u+WQdJtKQDO91J2jn6gt8eOvemCFk1ovrOx9xCR5e5xOwQo1w2/DO5AmL4QNi1ni
9kjEjhfn1Sm4wroSe2pN8J6f6TFHfJRa4buM35QCwq322ZPtuGoes2NlF3KLkHT6ONhOtJYa0xdU
9BWrjqLwvjjMDvEthj+g30PlhxpZhVOlZunuklJLHzvZpKskQmiMWlvPjA9ljyfaNLaCPoFQj9Q1
TiARjAAZFu7jSYO6bZZQWlfIemEiF8znHVC3qmjLkzIh6a1krC+Q1ypPVg5/TSTD8TEKkNvsoZS+
mirzwEUT7AAeorjhW8NPelgxjXMwJGBjM/5StMEWOoEQppJectPdNj7lYXBisN5OAdIasGHTTdh4
jK1WWFZ7rwfSA47v6Y3qYDDzZsFh/UBVodvCrHncCPU0Qa8DLWykJZ6+GN/pgCx4AUzVqEgjjGwV
yIZdqUYPsNbrLSVX1Bb0sn2om37qTj3aDkazdWbJDRVFUDUQzG6ug9O9QaKiOlB1pQFOhC9os6Oi
X+YcCH/AdKlIh7YwHs1KqSOdyR0Aaw7x9gJVABdKB2YtoHm/wBdFPbS8Y0uT1c0ST5p8lVSps6CB
Tapr1/bH9NeWuTssepA8AYfBLENkGmeporUR9MmNulsJEiIGG4yPyxc+xx7IenElfF7m4GmBB+vP
4agCRV3HNB+kMyIiNbG7V9En2TkrIGi6I5WmKgjdI1zfdWsQ2T6GQ1/bBGSzb+ZgGG+DrHOWigNf
3AN99tBEIp4OXilGoXNv59Yp5B3iEjJTXZd89DPdul3VDgy13CALF6309SPySNURCJx4ITsVfPO2
VZvH3+7tjDd/207j8WqOsflT6QrRZWeRIzS7rytwYsmV+F4k8Yp7EZB9yD6MnUEPQmcsv5/urTS2
BBxqUbis2wpEjs+lqf+kVIwtAkgjFYW9plQMVm3HHgLg1wqrUOrlRc5T30In1I9bdzV5lxj6U1OH
1cXlbn5RpnqmDHQW+WLlZJm7qvHqRCpk1tugM4Hcl67v+jZKK+JDgG2LlGGQIfv+RxfStpFdkC8g
QdEt+zaV/cxxkwfojUVbAiZMdQRPsLuqXEymSvDaRWI266A8bDOBmwYB02DggMolAKxDb8t8olZY
+8BYFHrqSrb+qvMRp8u0Fip2upGyYyDdpY6o9IM5Hnqwzh/8OPvaG4XcUYnqRW18DKU6OjBb6xY9
Nm1ny4TGaAhR2H3vlM2jJetyWeVBuWrHItd0Z2tHfjin1pRH7jkv+I4aqSprmoVrMv1CJfhUQBaz
j9M9vI8/z8b0VegX9gUOtdVVk8faSNqLPtoOtzFSV65XsRm1UZ3ta7CPCVsEhMb+VOfKY1XUxqGJ
4tN9oN13bEbFPw00EwvpKAwCD6NFmGL4OBMNiOLE26SGEOqUYJ0AsrOOEJbvbDQtMfaJ19p/+YQV
/kp3PKAuKkSPEElDlGJE/yIt1+aNdaBS3WnWHoL071SiA6C2/TyCw/DajFsI5DbCvzaIp46DaRov
rLTx1x0umlJC7XacsQos69C2WnC1A4ATVALvteHZoD8pgpzsgge2gPQgbh8doqLYK9PUjlTqW/DX
ulZ/plLhtM2hSMWwVohYH0I/gJPbeJD//mSFbr2uZP5KPZSef/SgYq/U3OJZBDswXkH6EeD7AVaR
Mxcqtac2V+6ZjQ3x2JBygMggxAh6bNq6Z5D8PkaAZfZzyAzA5C21bcbUoKkP/MKhOjcY5TUe04MO
Hu2b/0/Zee1Wbmxh+okIMIdbcmdJW1kt9Q3R7W6zmEMxP/18LPlYhmEMZm4IVuKOZFWt9QfZEEZR
HVTdtIlwaGDQPgfJWrMfveBQeXeuM0dubqaAFCv7qg5TMGN/hHflYcTIhA09DcLfAIbL1mLDG5ot
Qmqqn2oF1PMy4oZ0Uoo2VeBiReD6N0rQJjDQtg5VgypvrVqc/AHWCt6rwMOjCibz+ess0Raxa7Y6
LaHVzoN/tn71m2vnFpOJn2Ka2g+Cs3M48fNfyXeYTy1ZAFXf4f1M2Ew2J31O2w/BNqmcG/dtHFjw
IH3Hlnur/xpe4Q5x0wGJfOhNlCJW/FO+sZFAeHg767Y6dabqVKvqN42d+HerH0x/ja27uIuCSZhH
bbUgp/QCcRIUsC8kfveq6qtendVun9wNvi2PgZOvL3YR32mI4//aToAqTeoEM+bPGq/DQfPTAjjm
lxiyQVy0zngoYvYQqfrl1KkMVkwy/GUiQMJv6m4H1WCtprgE/xvh80mvnxB8D8MEcqvWujPruT9O
fmu88FNqx6lIqp0qFhKEn0PYJlRFOeds01gpJF1qDpGlmYdpyjJy9gwNQBaFLXfejdZbxou6cJe1
BFa3onC5cFARa4+J8KLPufgPCPvsG2HO12AD5ecz1ny6k+xG2AakkOLetr6h1IOUWF42kREU9jfN
rYjWalULv6S1vnWN/Fgcq3hIiH++/McgzVj0XVWb7l2Fna2mZTlrpV2SgHbijtml6mRad8xY7sm1
XOdQamZ1XMBWEh9n8lVFS9rsrLbJVxV7fAyjtRTt47IU9sUsAi1CfmV51xEricbBKW8JuYzfwIIo
B3PVSzS2Bs0jmN8DH7FMhFbKW2vUVC81+L96WRoY7MpwBdGQfPxma3fqCk0//PWyqvivl6WXLKb6
0GqTsVtME2P6vw+ZhQ5To9991ZQG83gIFiLqOqe5VQ2o+ldXSKfDrY6g5ntVci8zz7zizuOeyqV1
DrmtO+9jJ3fFhhXIPMTDk6b3bzMUGO/nEavhTxABI+Muy1+Ltv9rpBGXnyNVh+Lvka1ZWp8jFcoA
a7fHpe5PKRrxP2R1nBGK+bPDAS5sm9F9dWDH7+txSu+6VstvOm02D4Hj1s9EWshteaP9x7AOoRqV
18vHINb0W08wfgeaQ1yFHTcXwyF+B/ksf8pkLKKkLNqf6eTDriZzlsfMqFoj39c0aNFKkOIembbx
7Hf1B4v+ctfONrEoDE/QWVn87yw4wbIN6Z+bwUAO2+SjKg0vimsnfTD62Dz5fu6eassgSQTuFXvM
af6w3Rr7COZWjLE/EBS7DoYTXOPWqF9GoLtRgzb/yQjq+kUnVQXNKlijxhbNy7RM+n2PSxn3Xf2i
ejizf0rWpXhQVW4XyCjzfXFW/ddkdI5taRQ71UoQv78iS/SoXkpV+WLeYXExPKpSL6wAnD/+Aera
adppBxcvUyQZeTNuYtWAz5rvqu9cl921TB2YlqlmYWKRli+Erq5jUdXfrRRsoo2UxqXzfTBtK2Bq
bKq/L/GCit5g86dAQ/+90X+q7poBJmD2WdirInxor+6nj9oa2hOOVvKgqvEP3PV2VoJhLs1zbYp2
ry46as6l5mZ8caseKoxln8Fu5E95beOXYQOqlN6IL0w9xkyFLXM10eSnpie7L5YRckU15ZGbdMMJ
9RyNBOlW/n8c/Hmp7dX+8wJGgvte1teoHmxM6R5GLTzy1wyBn7vBaJxQ1VfGvO6aZLI+u3XV/I9u
vV/8s5vLYumss06+W1JlxUsS8Vea90EoPQOd8n61v+k4XlbosL7peiDuXbcV4bo9RFkfjMcATPRe
Fd3WccKcQMGtKsbW65i4/ZuwOvs6l0lOGpOLja4DiW9AWiwbQ7dchj9gke50syI4AaDgJjOC4Ltt
4eKEZZn+hEjCeJjzXruJg3a4gVTpH6y00R6zBaElAbfyuzMOV1ONX3PkV6a0+9VUSMPPXj+hjIjn
ZxMH1dVrluGMfOxyymLZ35eLhponFgBvJIh+l/jU/5noJ8e0eB+tYb76hT/jAsG9p23kjixrjSOI
3OHSixWXxLHC4RzNvRd9e1Cwe59/aq5EQ5aYGD5t4ym39Pi0aF2y66VpvVZp75+aliCEKi5AOU65
lmefRcwFrZMZyPyzOCXcpSWWQzu9zuzXQp/JlltVxfxKsXeymaJbf3b2SFefWgzMPlvdLulPHhGh
z7Gi9ljnFQKLr21s45I9kYuB7dr2roDVl9g1aeNna+lA4Bp8HfW3rTUImvSUGNry2VoEsXZMRgPX
8K11LbL4SIodEPR25c4jEYIVr/XZ6hg4rDomQr+qs0h166j36BeqInObcVwHCV14G1vN03o0nRiz
gu3KxmjOR2yToEgs8iz9pj/FS/WK58c8h7Cb5J068PP+dZZZ955c59t/91DdBFSzkERecVRF2WDu
WQkHs5LNtq20Tf8uWPsIuGZ8z+RreYgSuOmhTRAdVJWqnzokdfbTS0F0qZJqdDV034ZyOmTb+K+u
WUEsqsjIhX3VqbPe1F/MCivBr2tLHBFvfOFcZBoz46lucQbXrUWjYqcubJQ8fMIU1mYJu/Hm68Xi
Gtn/Vqsfcjbk/3h9oNMScZEq26u+Xy/mmfnZ8WVz+1U/JFp5QTP2Tb3y17XTyvQjAmPG5zW859gz
oGhtNgfqoKU4HIgAd9plY3P8r7oohNOHqmwiUf/3qUMqDd0EqL6WVu50ABa3n6eqa98UWih6fLBU
y//lcn2RHs04IbWwveSyXcdNBnZFqmwvmg+1PzD3RuazNkN/MpiM4Nwm/MtV0XVyj32TqO90J0je
OryTVL0x+9a57XSWsdOyvhsSCoYrgRmCLrRfS6IBqj4vg/m8ihlSjro4dhjkSGA4EQNhQWuQClCH
ps+C2247qGLfO+1BjyFoqrqpbUlSk+NvQt3UbSJTmXeXeb13lxdyNwTWesMkbBMb2xrc2Bv3BL6Y
V/KKdbbqqFqMFLu0rbfYxn7Vq7MgNv4apoqfY7vEudg1Woc/20Iel8XUboE0FL5d3qnDYqcIxWwH
dabqUhJGO/CHXfSvBiR+If5sY1XnTBuPi97Ul3/Vqx5qKGny+NCxXP58xf96MTXW6IKfBBC3yByh
32KKl4O+2ZJ9GV8rg+xGGZcVwLlxrdf3nSp+9ZmsRI/0QJuOpvSy0DGcFCPXLjl7TVkcJ5EUb2mc
Pyoo9yrjjL9F/88eASDQ/3uPWGv73bL2yDIGKPcFQ0/wqk+qW1P39raFx+VXlVdkkJK/yl8jOjMf
Tlbd3gFLL29V/Wdnb9G93VjiJOUMQ/+AxjOIchul/JnYSUC6r/NO2MHUYbs4/cNnZVPJ42Sam4Ai
dfV2kF2R7tlj6zt1mc8Gw8O3IUfFdtU3+5TNU2XWFj0qiniIvuoyX3jeZ7lWnilfTYaBjGGoRqrK
f7SrspRw0P91uf/sOG/vQLWog7qia/h/1X0VueuY2FUfv8K/GjsBiB+7gIzLHDbJ0tzNuKCR2alb
/aYFE65bgqJqGWJpDruk7+A08SsfVKXbuZsY/2Jlu7xDc9Ca5FOb6jxLzNQ7+0FOuGTq8kfTf1dt
qqZF6PnkEXmMvupcB/38tILFYuRO9yTACjzVT6q7OhRWwLJd973P11B1ttAzyPr425u1P51wtgcD
U5bFHcG44k4S+zgJ2NdtXBsT/12fo2pRfdJ57sFBjuinbr1VA5wl41CPFlI9ZWFeaicf5UtcYrTp
tFhQBX7yXDrp/GGUYEU7p+zJQ7eYQRUJAIkK5+mlhczKwjF5QMAOYzQN5lPO1jmcSnv5BcE1Avw9
JWExTGCNrADMkg2Rt0iHFy0miTdaHZR5D8lbvcizs7atu+AM1HtrXuaXRgLiTF0UrQ0/P39eCYNB
gisxQmsDt19RVtd4LREv7JsbyzHJ43pL0ZAd+l9ZnamDTGV9sqWFyEqS3Ll/HwitwTmdeayVqW8e
dV9+qMav+n/1XedWbNi2/7zG11CR++MFL6y9uvZXvTr7qlsbP71Nkavd3sG/XumrTr2ZfEXy1Mf9
6++ufmWnx9atELhJHHmHICMG0V5iHWa/lPsuW8HNlo+BB4FKq3v/panMhwbbk3udROqLHIw1XL2+
uBmnMnhZ40HuiLt4fAe02nJyDxbL/725FYPNw3LVgOCoK2VjZ+DXIH6oRgeJjqeY24U1922XOw32
Rwm3Op7HHONNRpIMFFgGVVanyBNPFxCtG956Dl7LGH/dYp6uqgSF6rms9On+syRsAlv+/PBZcr1T
udb6oyoFORESF75uZXnfdLOGrjf16706mABh91Vs6UAUqKta+6+GDkQlVge+v+91Z3Bh1m4tiBmE
CU+o09cVWvi591kijlWRYgL995UhpQb7ygJ9GWB+B82gtPdo/rgPPaCbB7v2stNiezA6xgZoyXaw
iIrclVg+mzG7EVal1A1WcrS6dWZ5Skn1zVLbDDs3hSaKrcbDgFlJps23erpMu5LI1k/UL1rD/dmh
cLXT89K8tbTGuy4jaTXV0MLyxC9P/xgnB+7Uirt3qfnHRfb1pUQkHfGtr9PMAYJLWleuUZaY9aU3
XDxzZi0+I6VOzBkik+t0zYsYi5qMWdWdCe41LyULnGOHBe1OtZaQeu66qXwjGF300TCtoT+k8qnZ
kqqoO6yh4+GeNiYBYtwwE5DzHyr9Io14/Tzk1fTP4k9tdUsENrXkhqgQePDtLF5r8Y+iavhXXbH1
a/wK60c1xFj7Pc8W59QBB5qFIOOxlGLvCb2DjZZmj4bTgUBvZftTju5LMOvWSz7M9in37PhQNGP8
TSuRPARK87NdkfqrxqW/Znpp3c1kO6O2m6v7ORW6PCYJDJAKlBc89Ck+GzLHo02a8YO5Hdg1tddp
I5BkhPv3YGBZpMsJtwYaVTem6N+Er7OLuoY6CDcFBJ4coIOBSxP2iqcwEmK2tXy3mgaFOxLpuLEM
2TEdQYTHoyOuGfzpa90KtBZl7BKJoPjVILZiafdAnyzMT74aNNdp7zSAmx6siMivpPduJTEap6Lz
blwIfd+m4ae7Vcd4r5yHLThIlqANQTAnJwOOGcozk4YroavdQtqz91NSkvjZGlSdanUMtrmIJNMH
OGwbof0VauXq3Qc9CHHfs9Of+lI8ybbVXhqgXSe52uahaCvtvXK0SHVYcLbdDW1u36qRcQVUR1ke
IO//VBo6+d2/JNh7p2C2y637zHXMeyKS0yEpNZT7/65TZ10m2mgLZxyWYBnh7rAzGpfZ54/JWHVw
usK8BvWLKlg1D4iwBPR3nmvvl9ctQ75n3V3sbZgzu69R7TY+sZoxlEvsHVWDeisx2AesMxLEnTc3
Wg8KrDZI8bbgtXw/NkYSktAn4Nyty9FrpbdX3fyYFIFrB8y7W+v/9yhnTNvXAdMTzTLHB0RBxgfY
CFDsLfxJySTdftUPaUWieF19toN0Uw15oeu3hFjxkP/fcD4vZOt+2kJcnnVPtpsI++S733RHf1di
FllwhO/r/dYSiWy24TdvntTc3RiAr7MS0Z8lTi0nkFnWvdPIv0bzjb6DHv7TSobfXC65+9TXUspb
3iYJIRzcU9IYI70vSS7V0I9Ylxe5vjMLAzCw9O8WAzUjpQSTjeYx0VP/TpVU/ValegWriI+fiV+z
qgH82a54bhYzftTKJ0DC4lkdVqxQdlk7pwdVBC662Ze2y7HNVgTl/OFWGv1y76wlAnJk3SMfJOBZ
NabevBxwP632qhWfyfmmrPC/UK1diZLOAo5LNaoqmBZAbe3lXpWcmBhDLG9jtjeVudt8XotNxn4E
ULorAKRHqvjlE/tpMKHK89ZHtlofKS9Z3fNnOInG8uz7yOWZGgaCLHnXZ00vt83E/LpsJVWlm+Yb
8ozFneov+csesWdm1tl6+MCIHkdhE8DnYgFkCsjtIMVM7CvM9IotDUvAmadPUzwuusvq0U7vyEvp
O97Q9IiclMnCNuS5+Th3YwO40syjpVzwudJG1LmH96R3gof84vKwefTgVBbLQra1KL2jTXT94HuB
e7Dr4r3JGg2QvqtFgvTkiXTsGQHO9DGIebgbcIO++wS67R5lVMO0Lbjl9nxVZ5oD3KhtEE4zXX7W
TJtKbJObTWw0iIg/MUsTiiVyxpQ86TEuozK2d35tEsXNNyT5yZsfl2BbEQVIaia8PtTzpb5YZrdG
r2YKuxLa+oX7fw6Bsf1RI2311OhWck788iMYkx8iS4JjnBrBKY81Yltsh5klU/5F66uTLsXR3dAM
vpzPWdfwWdGt8FPsQW0nXJBxeWhaKzgI6MZ5DPq8NV4Gy/geGKYf6iDCdvYQE+3UvLCzSBDpC8Cf
KRmiceLuIUpQ4fXSY5cDV19/CAId2WHyhFhfCwhAJCL2gJ49CF/NLHdkOvbTNDAv60V2MwNbDEXd
3w2E4xMi9r9yp0LasbX6fVIb7aHptTKcbACmZjFG6LkBdEo/DHdYf/TtcMQ37CxX595qOv0mkGBb
mZzGfZB2VWiky5/x8KOrUD1l7/sbCVq+C/mButcxC6pvYwmYxGwGKHD1kwlaLZw6TJ1N7VtS5ZHT
tUwrbY/tj7B/FNU7ejsHi2+mCjCrmj35W2eZsHPsN9gA7QXIMbsTTBZCOxsJGWjaFJlrVQCwcr6b
qbkC+GZNGaS1iOjwAbt331RMsEuJyUvb5NfUBVm9JuTtnBxt8LkejqBFf2hTVb0M8Z8t0pXHtpOv
GtFR1gnrtZkJIJXpJvQyF0weq7dDVuQKHpNPsraooRBeACI5/S6ypLsai4UJUfEyjKPxanmXEQRl
pMXixYAXsqthFO9mngFEPO0ztr5Xe50vtdBxwMnL69TjtWJAkdmvOT8Gid7xmIInvaTJOWj7vWdi
WhbXHdYU9vQ4GGnH4rNvj6mL2Nc4Dg9AP3Z2t0ygkO2LUftaqKdpCdJuePbWmoTlUq+7Ia66i8im
czeAzUXihNQs8HVt0E/TBMestiuAr+C6kIsm2596WBc0pIn6AZemETX0NHavvgfMGbcKMbTusR9S
NOtSPXJBQAooz6d1hcdgY70RGnFlXNiW+9E0aCzd4+5MDDu0cQUCxaFfskDAy2zb1Ny3SysvQ45g
8b06beG9FeE/2lZTp6Kq3fEo9eFcNwS6QEcySl3FUM2fF0jw5shiMyzndTpC9qhgGdpdiMXyDH99
lRcRpObBGfR73WzaC0DylTss9bEpYH+8kwsgk8FcfjNXudBk1uBRik3FmZVByOyXXFwTUnOVRHHj
4f1S+L+e8FH5yHw2cJhcp2Fl/jRd71nEQ2iS0zsn1oAyZzb+0Uh+HhGsD43tIpzZoJlKBr6uNnHa
MbjvijxFtxPDQ1e8VOna7osBIHI3/C49tAIA6nrIFTbNftVS/37s4nO5+tpzjLBmvKQ3hjW8Vk5f
H1AM+OirQtt7seTHQ1AN1Y3xTnfFSAqfRLUh62eZjt+Tzu5REEvdY+6SUGmm4RCPXRXxfvObspyP
QcoXUjZoJZilM961NV+WUYiXciKvb7ZsXWJxzLPysBJQPrlC3pZljaRGXr9OjR6JzZMBfzjsWfAq
IqOZH/o6vu0a2Nw5N6NujA9NbLynpkeoRnY3OvuNaFjHcQ9z0blopiaI2ef2uRCQy7u+/VMYdR3i
BWvp3Z+oY2ThbGdYAssCo8Lksa8s44QyZpcMzg7l0dqTz3oh3lpbT8PAmtn6+uU19dzk0FkTup4J
2NQuKM+mwSIh9/P3vgvWcMj9JfLkbdMXoe8ubiiCCqPlsvEPNeme6wBksUtkf62cgWguMgCIGMHD
6oWOFpwcXonpZ6EYnXerTmBkEXK6F3pwmgq0Bnx5qbXld+ChO+MEH85UYrtnTeeKzFOYCtLFTM5z
tDjA+Woz8CPC0POJnVdBdg0ViaJsb7Kp5xnsz/YB0XozHDaHPasw3oqimcGudrf24ge7rBnRrM8h
p4opu1GHUTjZDdnRm6Ls4B1BJwTGOz77OQQLIkth6Wrh0Hd/Zpbz5kzLH53ZkwNL7VvA2DcNLERv
IY5ou367g3/8TWLyt/eq4gU5X+c6M92HfVd0pyaR5UO5gMPT0uFRDGtoD2WxL1nU7UyIWYjRZDjr
GBNY2tKNBgNH09YUFkIcfn7qSj+5xQ4iRmXDSm/WoHTOMSu1i0hz45JNFgzNtFpv6iyfThXio7dA
w62jIcRyN6ZlwmIWWivwmPYwThiSkWsy9k2Wew9ln6T7pLtrB2g9tnBJpmK8BmedJXHV4i+WIroZ
bSjIqM918uY2kHhHCOfFtQJsulbRvkp5GjUXne8q8197kvZR5zkDKtcp2p4DMCBrwQoFaWr929qy
czLasX7XWnKiQd7P58axnR2UVxn2PC7fZwemD0bY7ju04h5wMtgHcKq4bQ3CemcCw9EMqtb77A4D
3plCx9POQbeeuMh7ghBByGN9eieezoYtb8d3I4jHsAQl9R44SJA4q9+9JzWPCPTD2ncoZDNitkgr
JZp1wejLvKL7FhCQ8OKdKmZiNa+VBotoTt/XPm8ieEk2mO6kP7T2zCRr25fUZU8cJ/Z4xZp6uko+
683sdwcAZ+yVmYB2TVBCtSw85461NhGl4EFbO+2lz/nKJjsaXd4l0h45ErrzhDYpYgxDYm1RUFQ0
gEYB+01wrnJn24hcIOMHXdckhgXyhz8WpJjh5O9bvX4mp7McRnj8O5BCboQLjRWOhlXct87khYvI
rX1OCDi0nPFo1nmAF3A2HdbmOubtchpkFl9XPouWubdgFl+LNBYPBFKHEC0YpqxO0++RIEZJq1of
XHthwq67JSKQALoOxVwSU+xk9TEbIsgM/cHazAeHKots/Inv3Wmoz8GKwyGSangfNOv3eqjR96/X
Y4sb1n5pgjfAwbuhmzKIL9z/8Qrid2l9wUdxwYZg9NmvoLU9dx/naRLGBYFW2aE/ITg9ZBmUIRGj
rWNMxYOr5Vdze3QnBYErtxy63YBmn4b+ERO3gPhAQAANxNiJhqD0Qr2sSUQyPfRZ7D5NTUBQ3SkP
crCacKoJatRB4u9yjJdCSWZ5L9PG3S1+N14sx3XvMmFgVZ2v4BYk4TLD5oFasYS+9+rstrJaQLrW
7YIk1H50luwGbkd7ZOHv8M7u0StqT8aSX4Um45ueWxVRluYP21sHDJCEcxqRgEjTjBDy4hn7vo/r
Y52IIrKzV+ka7UOyzGZIRO07T28yzJNYLpUTjsvYhKlMtHu3kcN1dmctrEjX30kxiQitVD64HlxS
JO+rmjBP3ncPRLsBNwwAf+oO5bfKwbjWMwwUodGaCxGD9HUjv0JvPPCXmK+9JNuIfVlwSWIfp8LS
v0NA+TgmWhGOvn5vE9DZW+6yhEavXfqgfhXC9W6rXvvdzfxQs2NYd3bTVnu55L+kBX6nQ8wXx4qH
euiy22Kc5lDLFi+cUffumfc9qOdhoLvlBQPdeL/EuHaIEab0EMeYHTXlTnjab3u2pxs7Br41N2mU
DrMTScH/ZGjM8qKJEQqoRWB0meuzv4wo8vt1e4vWz1Xv2FJZQEUsrMhMpO4By7IiE6V7080BTgoz
iyejG+URku0+nTUoa61YT6VTSKCVzUsv60dNB/CGsK08elJ+GBi/R1Zn2NxhBTdfYN+vwwxLbk3O
foJbyBYTHcY03yPDygo+MZadzu6jCVJxgaOkk71av0tpgZVjWbDjpoBDgb9xtM4zrh9D8FHElR32
3kisA3mUuUCTVbr3pErn6wzIEK0QeSj85M1DJGI/ByYugqLYr3Pishke+YLGURzcJNb3wiveMOKY
dy0hsz1Sh/q+SEET1lpyXUuzua1mdGhkzBRVurYVekgxHbQMD+++zPpIxOmRGFxxyZG8dHXTvWGN
f4vJXI98cPZgGYZ2bLiRwnh5KABwTGUmHiX72cQh0Wz55E0EvJK+lexY9c5kpc/OrrGS+Vg2rrHL
ANiEwkfGMbtPxOywvJFjVIKQ3Dle/pgG4sZ1/G7fI01J3rrUDyN0vNPq6QGM3xYptryBSjPm5WFA
cHkd3BoZnQwNdHSMD/Gi76XndyF05eIQBw5Pklgke9RVPgxkV/ftIKdnoyQsVMK+aU0Ti50gwCvQ
QnCnjbN5h+naMz+VT4zF/0H4szgIDYX5xdp5BRiZhKAcaH2vw0mgQ0jKjEtgPrN4S4nPwHONNLCB
gNr7LhpZUhwQMYU0jhIE6PC6f2oLKFwWicCAnH83g6AvZnsJdVbS9oAlD8+fn8gsTDciKx5xpl+j
UTfiOyGtD9cmD7+OzSUbcnGuFh7Xtgacqyab0Xg3HrtMqKc3eF7uDNyforY1UCKpY6hzMTilXF56
swLkNRdoqSVtGCNseNQ19ixj63SfB2cFBWHXJZYkrvMYB/l6gKOJCH0OIXVYNXbqc5kBBAjaM1Zz
w2WexHhRZ1+HxLWHS5kBnYJTw0ztEW4H335cqsI/8uM2F6vQm4tLvOvQr/V1QWTzIlomhqxk0xbA
S4rU1fyeZMBQzMeWBCOSTjdEL/yQUP9VGEF3ydvqrfNLAiiVPXWnNS3ZIgewmv1iQQ50WC6TNaAh
7Ek8KF2jLEPHqUK+BPs8apsRVXOcl7W6MItUbILmeO8M9Zubggrox6Tm+oRaJP6WpV1HWlqn7KX8
+KIOLF9Zh6b51SHsfog1vbusQ4dOzeQcOx6Hl07PwS6mLEvDtqtfsrz/Q/bV8PldqTP1NaWrg+bw
Eq9+SOBRHOPNBU7tM9SZvxU3Syx+713XVDNvmoM7x9PFTV4hNTU86PYGEtvsLsjKBl72ZlVJZURS
b/Nz368k3NedMeWPhhZkuEjzwUi+Oci/oQTBCl7KOI54SG1voMWwXl5zjccF0pVRmi9xGaZ6HB/X
oj1NskVYocKNLEvPUw8vUWOxBgx2ti7qHSDmQV7YW19J2zXoxFv+GqlTaaQN29/YCtMeECVSIdC/
X+oqYGs12cRrMIK5AHQwLwKOedR48Njan/5a/CTu4vPNxmg3jabjszumjPcM9oOpOKvfqjHn+tJt
B1VUBxsxD/7m20/5X80xBtD/6D15gTwskyC4WB2NBjPy0f1gczJE0kaNae9qNgIjVX4a2zIgqUOH
pMF3t/YzRIqXsAs68JnCa4HccRhB/B2WXwItdzKAs6H1t3ExpOdCK5FRvh+w5zoM6fhYxc1tznPg
gjotzkRN+QMZp4RAuYSmNeDtuJr3Ek1mwuGav/fyTgsBRpNOSLL1KW7Limf3Wh6MKXn0yIrF5TN+
x6+d7lvHcQsT6I5TXuYEebauM28WA0uJI0QE73nouIeD0QcvWdYvgaJBIvtdJRApx+ms1W7OreMv
V7EghOR4mmTVRJwxQLyhHYtLrAv0cHuNZRVkrBu+mjNaMJoTrmSdQ20GpOVbZpgHif2M7F7VNPkl
qNdf/Nj4QgBaPdtThaedmfW7lBSZOfXBdRKrdSSo3MAaizK2EDunk/W9XkJqHNlGRaJosnAokvre
ycg413WFWHZ1hGi/7sjCBPRCaNWaUZTEW8L01/wd1H93E1eZHWFFWu2ktra3OcIZllFrbw2P2YM3
d/65wA/kEc86ctLO2v8x5+LorT2ez7397HmiPnILVKeYOPpbXcUoJmTajyG2mwhZyBHEqCiums6+
RwbjvilS8SNp0lciSRHOt/bHmIhHhAi936Ugnsa8YFaae1/ELF+qJGvDTscuyZbuTyLzPrEAnlGe
3g8ngiVPpAbhuAwtRCuiJbs6kfnZROl555X2ekI9cD2upA52oDSt3ar1cs/ycVc3U3bU2y3eERCR
qoi09mJwrwD9sQkT41MFn8TK6vQj1hoXJjjJBPM5b/R6I6+ke91y1yc56R+9NN6rqW9RBYYwSbaf
PAweCZmfBegATdUOrdP8UWR5Cbk1X3hI7fulLG7asplunC16twD1nayuPQVjp71iObsXgUVIFcbe
Lh6K/ZxkyStIwZ8Cg5c7uzO1F0t3NGTr9WnvDyXIRqdOD0U3+x8d8esu8MHWy3i5IfCZ7AobOaWR
DPIJJeydj4LyDxlMVuTlnnHPDsA6d00qjxLu2XNq97DeyYT/7pDtdILsV4cRKOtpw3oM6qLZNP/t
U2CN4tFqY0Ibmqj+KJrfyAqk5EjTJlw7N3gGbRwfktSDMNyueNus+XpPiOHXYvb/h6/zWpIU19r2
FRGBN6fpM8u77pk+IdrM4L3n6r+HxexNR/2z/xMFEoLKwghprddc5yls34amdV86hC2iHDwzBq/1
GQVehiPJf6f82JvkvBNyaeluq6+7pac0Sl0K6b4dvbX96ylktz37Ms77eqZcAyKfsD8WM9F1sxiw
GZW6bMn3po9UOkn9t81t/9Zd2qT41CbnkbZJa/ODoZbjjrVdmu6ABJd8VJdN1WEKQzj1P61GbzIh
WPanCpDdIz5I/9TXQ9cynEgDKpZyCpKwuklRLp/ZwSwQH5O62Uz/qaMayyyyj++LSQ9eLU3ldXAz
Yw+IKHiVtjKzGd1jczhLmxQq3HQ1Gvz7tSmzk+eAYWw7qMUx7Wqior22yY68mWvyO4vG6HLytS1W
msU6W71ubaw494hIG0+FmWrHyC2Ds1Ui8VsolfWolqb66GdexKdvbL/XrvYFt/BFj0gZb7MfZkcb
44+XYppZPgXTDoHw4s8IxMU5xnjtQmIE1jLsRMytDpru9Ye+Toml+PmDXfTNvRmnZ5dv7B0OekyR
5iS9whw7Jyz573KkEs+Iu3zkdeo8Qj9UjwrLLoaVwH4Y2jFmhq8+JGN7Qwwlu8M1M8TKAiA3KKr5
aHiajdlAhn5cMX8PHSPYc6G9NwL6D3lbq3+it5YfwsHOj+qsPZNu7lhiduUe7ddx30RVfjbrgkyP
iiCTpkOUY+p9SPpe/aicAcBomyxsCiJJKb4sWL8Exh9x+ctouoaVMoDGLrC+zINZHjK4c69phEhB
ORY/iOVPd9JUB3r36KXZVWpSQBQOTg3U74P0l7a20z88q6/vpdZHxUyGaXxo28kDp9aGhyJLhtc8
9HNosNFwVIJheJW2qGCyCzjqUWoebnh3UZX9hQzNPx3mEYlYopJgUJZzSJHpf0eDFb7IabwSN3YV
y7Dd1qHvkFk3lTq9SlvFe3vfKv6j15DDn4rDCHv3WZszFfO8ZDo5brCEJxi2pS2wopcsJ4MqTVbR
g7pNi58yrktTNMzTXi01/SzVeGqK14mo+HqGHOtZHaCSYF4F5Aoc9DkuY+cSN4yvSLb8B3S7dmlm
5uea/3Vr/9yPEH8OHNLQT3K+rWOvRW8j2ThWNtmwR8GpeEAy0Lwa46KfU0XjTtqk6Au1wKudIogV
4Jz6NC+aT1Bz/rtj66wls3MpdfV5a5KtKfWLh63NjbO/VK9m9lNH3s6tm/ih0EkZh5hkrltbm620
gAhq7yY9FDJMa7c8qNKLogOGaXXUfuPSxIRAzdqPgEDQ0WfOcJKqFhYZKuQdvGvHaj5C319APkus
cOkcDWF2icMQUPVSHcKuxKkTnAlSTay9QvvD8FLwbYVJhHmpmiTVL3oDcr8dOvtjzOvhEirM2GRv
OjbJpa3L6RCYcOX7Fqt2v2ZSYidE51RFCxFJS+13p89ZgnnhF6lZmZa8LXkCqUWub78bpoVKUpu9
SFPRBcwmsnK+lyqIKXOPd9qfFToPB32svHcr6hUkwSLlaHme+64xNbqoOZM6qRZIvaC/xiRHOhsM
F88wGO5kpw+i4/2rzmPd74fJ4L0qy2d1OWnSMt1tPS+/l47YgTKnmzocSTAM20nbwJfnGDaoUHms
772o7CHR8Mkb5cMm3yZXd3zCnUsap+2hi+wNW58vTtqcQqdPwX4G0TlHLeQ9GF7Kss5OnoIhazos
upcDMv8LXdKAk3IsQGV9KElPdCpVv3ZBwtd9yrMPSxsn5vmMcpg1pMzFDedujqA7O0u1V0aSLZ7/
BRlWpO9HRFe9zjxLrSqH+t0xroyO0dHGQ84BFXRzdN2DvpUgAZv74UczEslKK1JS0Gj0i5YHzj4k
J7BE+Zx9D9LlGKVmdyKMtcTGXKbz2dvUGfne1LPg4ukHe2Gh2osPgxR6ejFM5cnI66+drmCB4VbT
Ez8aGY5iJF6dsnZRDGiRMcnjfWCXUA11NARRzSq+t3n/7PuV+o6DmCBudrXp+W8Zca2kYq6uKhXX
Z9JAFy2FbIXLHMMuzIcgD9K1SRv96IbV9WvcpD9L2zUuDfLxj6GFPtzEFPcuq7I/mHs3P10zfOzH
TPsLeftT4jUWi6WnZpp3TMhzcthtC1zCSnaejvpUsOCvw7zeBWjSf5hxc40A8v7UMoThlOcU+4BX
3S7uak3NT4VGnDZX4vzoDnFJ0jv6yqSvOvcuRIaw9UJ0oZP22eyLmkCAHf2sw+9qMNtnr9EWdH7u
HiaVGGEehwWGtS5BWxVkrD3rL3M85O9DFy/swjS8STWt0BsFNHEP895+9ruJPFQ3VHA1jPE5qs2F
XxY3J1DB8aWp0AixlPyCzQri6aldXwj61UdzoZWzMjdemfrz52dykCQoDoCgjrFCop+kVrqL9TYi
eGPvTP0Ft6/XYGYEMhhqT4GvF7js5qC+FK380J0We5Ysf7FYrX30s6u9tI1+kn1In3p3Hd61u9H+
1TE4f5ih471lJbLYSNN/9JYx4V6L+emyb0QIjlgzboJLTUVv8bXqidwvtZ5k8WuOA6bUpjorXxsv
OYV+aX20RYXJZZ6dZV/nWeqL49eXtVaa1Us7zBi+JSqyFvolqdL5MVuKVh3u5rjVCddQK7umP/Wu
YqNlpNuPo645rHmnbEdEB80AaTSWPbHFN2aasrtMr+1HddDY60/tfDSjqEewdqnLLilIYGKv0j9K
ZT1VVjUWSdWCMGo2hJehzwhLNiFGRa5VhxCGUA6TarH8AZIANkcvsGeyFsCJqI6tTu/ZVedrF07v
a1X2aHXZ3yIreczS/g+ziItrRsTrse+rfwoUMJ0jfk7V/tOOQfXGB52fsvVtDUczdlg7VDsA5EiL
LGeJWoJBox4jGGD6wZORuOMp7CFTaqkaPPEmQRKw+3m6X7xDpE36uVhyPEnVrcxnGHdEGZbjt/a5
apAvqm0FXcagZirna4dw8kMYpxR53OYAjKFYDmlJEnlpi0xGT4SAAuAcdvueWflH6Vfho9Q8b/IX
aCVOwMvOoY2VszLYMQvpvHtX7Vx/sNHbBzHSAnqhRwUslcXxm1TCmhwTOtHzvVS1FigHZLz0LNVy
yuOrP3ggh5cjkfHMnuYhWv+wNNnWtI/qNHiVmpUNhFgHNFGkGuG5fLTNJRC9HB7aVnmDi2HvpJrq
jvVcQ8GVmvy+NtAvqZ3Vz/LbswXnNVqxgo/d8rsXYNGka+VRqiWmzjyauFtL1bMzZJBihKCWvnK2
yO+f05IQL4llUmuWlqt7pWrqm02ygEDyVDFWm0VzUW0yQwGmex/OWEy7OAic7wCI72q28ILifWqs
+W/iFl8mIqF/lh10EZLy4Rv+unzqmRru8MYrH0FwpJeysP1ba8zhne8r0YU8ZH4pEPF80rP4S4o8
2692cl7NCZ9kxy1/5VlhY3WajDetxEzUjUHfEPuJfl1JxDdE8FkYaIEbP6ZjHoPECYI7UqTneJzf
7Tk3dshxAt8oU/uhnbsCm/lK4/HmTe3T7EkKxbbTJ6KhONn63x0UHvd9AgPdHSryaUHVA7gCeg6H
TkVjs4PF4rXjHWD5+Vo31Q/s6pSrpWXTu9VVPHbjs4YP8xf8jn7ms7snQf/QT6V/Cu3wr6rLkqco
jtCtTR3lBE1f/VJascaktT1prm5/hPaZlFj61Zjn4WQoUXx0lfQuULyfTNfVm1lHf5lR8aMbQ5P0
TuVcNBCjZNlcDGsQGhvrOEWBCfKDFxrJt4EkUTpZLlCkimSlw4udVKN30EPSSxVAgNeiOBORj0n5
YTbc5jGmC6gTkyXQvlZz4F0sj8wnwPf0WIXIY5oOYCVsY85N0/v31jcX1vfjkGuvhtrcIKJXO7JQ
wUktiIhZyF0SeBmJ96rMzWvHeBrHbzpOA8ZL0druZco65A9HAMr1njijctEU8mpwmqoT3HkdeRDf
uP0E6qE+pkTADugr2Yfczhf/xvnK5xGJTTv4s8rc+m3W+WjTpD85JO4BdzshEVMKxRzD+9GLf045
ZmfjgHYuFmd/z9Bgylb3cOHCC93qw/aF5K12tnBqvQVWTlQ+Kt1DkKvGF5CfPwYrLv82UcEkF/RX
1HUV5O+QYH1RIg4xtN1ORaTuimPWgG+IFj1XoFSkJkVltdoJ4jzBsaWHFH6pg3QZvTsfssorMioa
sL/4AjbiGNuI8veaqb5NpFaPnk6uW6oWQoqPWew9SK1fDO4HAzL2aPf30mTAPjhjH18dGhc/eK83
WlCeAIiWmjRpi1191eInLgcsX5+rwZeZuUt0KTR/Ufssu7fJB9JqRuWL1PCCCY6p62NdsewcWdmQ
r25vUvN0rXuLlBSEgNNPa5uONv+193IbFg0HSMGk5MSrga3fckDgKtMxqTBUl53MquPnTif7sOxU
lmIcCPwpkAau0oNQ93DzC1SgtlMGbnpDfDVZf3MWDcU+8qa3KSbcMVma/tb4WBLldXhLs5AvXdHG
f9utja40c6dXJ7Rf0+FXiRflOzHN/WRYI5YAufFejuXPMEFoQvYRolX3iFN6FxCj5rut4SOm9N5w
lL65oQe3CnuIvewdVDI92B5bZ9985ntfAoapp+zmhcwgoKJFr1IgjlIcq8Qvjsl/2/Qpwpa68hDv
tvXodQpGUF6+h/a3eU7DyHhzi854S2aFQR9My1WqseJ1V20GHiJdtME23viATU4Wrf3zhjTyiErr
xV4Or4L6BNzdRxAdbluldM6rFEncMNo1w3h1gth5bdFGfxxjBZq5DgCtMAPY0ThBnKUzEcHwBS05
1jR+m+9B/TZHLtB4BNj8z/nq7u8iU/wjzH6AUdgVvMKl07GWarq1Km2tWR9qje+Z1DAPLM5zBcBu
reo+R83Z2Qe48SRNozGTzutidW/oVfAmbdPs37ScF0Nqdav0l9aqC3rwR6Xo7empBBzysDbBgsRJ
ZvB2hpNHz47La96inWVPurkjt0um2BiCVyk8NTyrhTE/Sm303eYxqt1zoadRsp+bJQpcV85O9hYR
X/nU0gmdNUl82toML/nLU1U+en3ZvGgRrLK/HDz9xkZ9lYLnCAWPnmz11uabw0cdqeM9ij7qK5be
8X2t2X9sHRLWKShvNM15a3OxCWrH9aRNPyBYgYzQ3hrt6V6P4ud29LJHvoHZIyn0Ww8J4iY1DOps
dSebXhq+aq3ZXn9rk8OspvhRt35w0MoqA+STOy9SuDVRQgdCAAx12kpVAaRLLqYeDgkc1bc69ss3
PykJr3lxdJa2LMqJVcZAzMO8KPdT5as7nn3/Kp1NA2/EApViwwT+U6rY0KQMs8egi+q3ei5fWwKF
D+i91m9FgsitGSr+XoUOitfDcOd0Zs8FYGcIfOpAIhWklGbXb+pUx09N7F5lpzTh76MRvG+8qzYN
5eNkjnd2Hfbcz8H4aMyhvHlj3YEKmoLsoQ7KY14eFXUoD03j1AfNCmaARz4W14rhPPQJFI2495PF
9ueIf9LXxvAL+PD9vV/2D1YfoNgekpOCl/DD7+KTFSJ4kFisdApmAF6pVZcxsn/Nbg6Crb6qfQBz
QgnBdKu9fmiZg+wbZh+5h6+Hnu1mUML7MVIgkvp8zSXbBz4Gdr0JBl1VhhuIiQ+tdqJzwAeBALcK
JB2Qct/rd+qM1lyrKQbJBdhJrnJOR/0L6y4GG9ALh9JQH7MuvWICq9xXXQk9th/ca9ZDgDOMj7gZ
YpZ/Lutk0J5ZH7pvc2ZpqLYrN+IdLcFEo9hl+dTCmdqpIw6WqBOTvp1wA/DKPtm1M99IFsMPav+i
hY33vIjwTZAY7Kky4T0Gxr3ZxOpJwSJyV0Rf5nl+JyN0iFqtPBV26971mTHhY7RsbsU0oABvG9Ud
omVfQViMuD+1/al0QvwTdd1/7PNfnCa8Ibdi7NB9HvaOaZC5LRTtPmOumlmj+mKknHmosvnOQnA2
CAGJZApWZ4kOJ29KLo021Le68+sjtm3DoXGc4D516/mgtvrXYMQ/AMRUdwxmKBrqXL5YwD9eKt38
UOKoumSoNd4jkwiuhG/KMW2c9r4sCqIk+gB/a/b3QTX19wAJLl2NIGNbJ/u8Ls9eNnrX3JiqQ8q8
gaWVGe4MXGz2dd9drGpBBAaddjQHOzkBEP6BVNP3xcTvYpIl33O1+j1wuG6POhsRPJ4bu1GA6yVt
e6dRopMAXAstCVbsncHX3rBh26g/qkSf4NWZ9d0A0OCqLAEPo3mRGbW2TKuZovAYdeRB0hBhljxB
MiIaWvVDz773tvKYpvB8EUfZp/EL6OW/Z9eobuTfVL6ESY3mmnqbikp7NWF4mDz2pHvtekjA3zjV
3sjD6L7Lq+AWjMwwMo33dwqLPfTOErm9YXl6y4yQldOjSeFEHxhkMsFMiKHaVV2fQ3v64Zqqez+6
SbsnFNiGhEJXsAOeRuSWbOca9CGOEAFkGi3HLKiol0jJV4gA+X6Io19NVuJOG5kXvuV9AmIFeav6
xAX9u06xiBkJw5N9wJSjraxnAiP6LgZddvDj5s1zGzhmboPrkmoU17BmHIwVcz8PfbMvO2ICdf6M
pql630eRdt8uhWNiFOdAwkzzXagH/tHsQOqFms4KRXE6xl6rOQZJ4u4BZZ2iIvilkHlAiSFCUYhQ
xs/eGsovLbLmfLQvXY59lOPCadIDciDqCD3VY3r8EDQAeeYXViTtnrxnVZqP2AlnO9wAPtJYDfnz
jrVAqA8T5OKn0SPAXuvdRFY4eEVYhc9nW4FQ8tUOHL4Z348gL3chPnbY+uF7kKhweMyW4PWcBifb
W9Rnq/5X4PoZAmUG8EZXTwExmDnAQ/8czlik6RDmd50Glan9a4A0GAH7PTYecL7adog6OzgMtuoe
oeniqBYdCOVOwYBFUxXkI9GLCQKfxELpvk3V9DqGdnNPqDHbz92EKFrWPsFefiXS3Ows9OSv3qSD
AtV96+rY7k3xe++mJL57sxacThV33xvXuy8jhlmzURjG0qq6zCgsYV34bQCIeq667hveBwacYDs4
KmUyPQx4Fd07BI+LhUAcpPpb6rh34B8mZtmjzxUcvo2s2oluBMCX4vioG52/awpIFFlcEahoA5Os
W2ldKrcqdlZit2eg6wWgOM8CdMPH4ASZ+ebkJKX0As0tpGPfSqtzifIU2iGJ43M5tea5ryvvj9R7
h8vUqa3/c7brA5x3vqXeApFRfkZGv8+tLLjpGHHv9UptDqzUvUsP8OxsgQMFd0JKSvFZvHUQ7h2r
IOihmgfmjA/eaA3P6YBGkUMNMZnk2JrBe54p9t1WVEPhrFWbmf/VrqGI1bP1aPnMHb3BAsfoZgA9
K887+YHv7UMP9TWNoW/PknmnqwGvom8ad3MdkzZl9vErzfVjHiTTDb/sS4dQ1IsWB39Zi0MUVJ17
dIvlYWR1xod4KRbxHDMftXvVrNuXoW+nxzZeRm5qXhm0L3XEVLeq03MZOGq4Tx1uI5iwq9Ky/uj6
lJmHFX1JUh2dQ7N4tozRPo15xPp7KXz3YfY6eGitFh+b7iV1muQWsjy4pb4THYwCAgBs7OjOss0X
PTBgb3gjTxQ2awOIK+J78XFQ6pcZYzgCeyzOukXgTMsuggGzl4w0VGFgiaa1eF2BwPxvoXTki/C3
vxQedhlGiKSWX4LUGDOvJcyCX4OD7PmSCFBm/aj72CliuAVHAhM+D4510IPGmoJhYsXpcyyhkXsE
pa88qMVdY07PajiPUDt8+zCiSrOflioyBdO+N7lZZuoCNHPCFF5Jh/TkrIEu8sziDkTGZZhgpABX
euzM7kVp8X/KzTg56JjXzXvBzIULgd8Cf3Z0himHUzC7j2OqaUwFu+zJIzV3i5vqywzc6AOvDdCG
xfdwiNIPNcclxmt/uYXPwy1RAmcJFdSzzkon5YFyPFd7kGLiEwbAylMOvvRGAzxgUimlAtjTBykw
1bl5k9PgFvce1UF+zeKSIXvsnANGucBDSCkAgivmfYFiWuQUNu+FvTcZ8h4GDUpvDVBA6QBWJQ1/
D8kR/yEmwHpJ5vBLiBQc4qOnKfDLg+OMENwXvBEA7UOicXfR/00V1Lfqv1nXtHftkJ3rseYzCSow
cbCSVRNIQi08zrq+OuGfRV4aX5GQR5FzfNWTwLqkg/I6EwRY6K3quTIX44H4m9oZl9gbQ7L1By+e
vWsYWY8xqbR9qiOr1Ko5wn8GiHH7zjX16V5L4/dRZZWK9zYyiiGU4cWkqfLRtUka/h5QoC+rAkSQ
1d3JJuENlqu0V+GIdPq7GxztDdiuizS2MrEQMBmntQVXn6d9cyhS23uGBeA8qdP7DILv2QCMYOdB
c6ri5GvJxAD5yghoZUkyVapzqmfM+TD+jnNFOSedGzJ/MlLgL9YhDzpjX5VFf4EdUbx3Zt1cRtgi
e6nqidOAN64tfPqU5oHpMv9P29kHvQx+TbYynYs4ne8Q/njuZ8DepmsnTwFSLk9Bo9VkhpHCdHon
PVq1XZ1LaOBGADtDSZCYy/h5C1PDHZAKdkKSjEWwc+YxO7KKfjKIczCKH7IMg2zAYt9z+x3Tsvaa
LZiZcsHVhSAsrqbzFC240dqY1CvAiHBBkkox6dEXRTH8Y/zfJmmX7tny2tW3MuC6ei10ul1WpJQC
9Gx0kNNaXQUH/zSpBhPD8D1uQAr4b2MTpKcAOq/dGnCLhvENoXLUDfG8W3U1BCMkuKHMZMHgxg5K
3ovghuzo/BSS5PhjcpvgBi7Lmo9MVvklsilvtFXBJbvIZjITQYKFxb831AVoX7fVURAqlfO0QAqZ
y2a3ogduHTR4Pfi7RNGWOAKtAVisI1mVPx0lPyRqgDPlL7MfQDEvF65ZzihbGz7R1hJ1PgpUURrH
OZuyi/SMnJYrgyxi8M/x7XIS6aWF6rSzHRzj5VcmaE2TgEX4bHH1OweNehaFEcfbQ3IfrmA4f3bL
/RvNyLnkqFFLDliKRK6/bMYskUlpYXwn1SyrzmGp6PjPLL8pB/cZ4J1xkT8pPwPH0zCqBsRJ+uqI
AfUvOS4dAzjmy21c77A0Cl4q98m6WAtpdGsbS707I7WCJxOgjxX7K08DtFsy1OOUjkdVr78LHliK
ARh1V8OvI56K5EhWDTZmRJWTMsa7zVGS3ivOK1SDbz3MxaPXhNxRGwnRU5s0b3Lv7cR9Goj7nOba
YFi3hgi9PabupLeKW+qw/GtDNNu2mwZ2WAdC3QQHuV1yN2Sr1FzSurIpT4EV6j555W7nFX1+w9fR
A30mm0sBEYFnQzlXeCwztgzJDBABmDMWn+Z8/G1TjnZwpACJ7Br5bd2c0x40lB1d5O+NTUOMujnE
bfJ1HvWbXLn1KkEt3RVWOh3kWstVSdqC9X+rIb6yYADknsgRsiVt6+MgdSmMFMeQpguBaCL6OHSv
cuPXR1MuzfY0yJ6ayOeuAsN+kEshP1Lva65PGxT6ngg6s1yr+tEutiHIXa7X18ydfgZ4ZZwyZgM8
dW9albcwbcNTPkN0bvXpVV+GDvlsZ7HtnOdgBgmMHd9Ohc6JEm6DnpCV5MX/84d/+w2yie0VZHc9
1Nee691DTSYHaWLoBxkC5PveITd+sQFkja8pXN714q5wit/emt9AFZ+voEEar4hgTc7NyQhzbT7G
bvhN6TL1uF1hBsGb7rhQurfBRe2fM0wsT/Jber96Su1ZPaHR2M/7Jgvv20FXgHks49DyWsuRsvU/
27yunBEOCJODPAl9nJ6YwrB0WR4EfUTayYRjvT0+Swe7mulg6hh8B9NFnuCxs4bLlFssS6pj7gwY
H7kLuPJ//l27SK9+CFbYyw3gCgsgZXv25vjB1RcAo1HY9SJvw/C2DMvyJEl1ayuI/iwjkqXPztF3
qgHMSvrsBApjpPSXYntbf3tE103ZP1fecPEacy9PwnoItgJn5UvbkCCQsZAFe3NGofu6veHbsyxt
Ug2Wp1Dt+1MDSO8cOtFJ9pnysEuP7fjPj6DU5a7J1nqM1NfNT/ul+qltfWzLyrb/GXqwlSPBn5rX
AK7cLgUeU6SA3HobhPPy4dA9iKaBzkJ10k/4UJCnZ14gd3ywdYxBnad8bl8c5gasD+91IhazWuxa
qBM5oJSh7u6sBas6Yx6fD253Ms2ZqUSjqwc1KIjd9AjM7EjwnoR3MOWLXaQ5D/UhiMonJ6t+u/Hy
V+U5WF+nrS6N22OyPSvSpRjS9tJjPygPoxT1MlzLlp5AXzJjOE9y9eUkBXjGCcwKj13vQ6vfy1sC
q51W2fytdXCNP3ILESVZt0y4Bh8h1f1pC5ci5IJ1sZJeiYNDDYkXfMOY6B9RD9wdGZOjXGMp5LbH
y/QEoVzWyFP6I5/0mxcb2Umdx7vELBEo87qLDDIao3YLZ7dEPfcQFsH6BTDaX5Dys6ucUO68bDHS
twsbxo6GX/PgPWMW566YZT+x33w8z065PBHbYKBqqnPluO336e2oHfoJ4v12FcvMYSRNls9M5mbW
wbegCwmpBF7AH+CSDWbiHvKj0oXcGpQTA12UUbOOq46ZTLbA61bnyXWuE8Ac8rln6JFoFEf2PsMx
bJ1drauoSAsKcm66tg7CcKkfayMxTnJ++V2+HY3XVn+ajbw9qabxInd1u7WylXfdz9iYot1YFCj9
QyH/Z4G2DRyKfPulvk7sWJ6WONKwfADjf9QyO4ed3+bDA4Ls5gVoWnUT1s4QddWNZ+HvMsyy9f7K
ndjGmO3G8IH+K4WeaU5efbAgSCOL4Rg4nBS8BC4j+AGFwGPJJZM7I491oBJ7tIAH+9i2y38j+6TY
RvTtTq4P9DLebxdh2ytb0uX/fyrmaiPspQd5n2SmID9GqutcfKvL1to4R9h+MKFFmEEmukpnX1Q8
FqWL/Nl1yiWbOGzyqq2b5LX/gdWvH0r5nb/NMtZjy9zdAwu4JyGIPQYfepm/khwhdC2vyVwgB7MP
JvMbWivEk8M+uRRNGKpH6b5u+ssXNAIM0gXpOo+TJ1VmdFuxtU1zRspBQylSAya2TMLk39mKFSUp
9d/msuuvL+cRJs7DWKDr1rPdAE8/2WSp5j16vQVJqB+u/BCzvumurl7lYsukTra2a7+1kQhC8zqA
ALJ1lr++VbdjZWu7jduO7Xyfjo3yjw6hDsYwxkwZODuAAPlF6vLmccUTlvHL/vXHz6VW7CJlUH+b
RsotXJ+8+XsA0f4qj2uEki6g6eUehF2H5IY8Kf++KUevQxWgnObilunhMxUkgCmyLeE+cUKE4CF7
tx3bGlB2SLH1k+rg/xy0Or+uv355kleyx/bOrPOZ9WGWVk/PO/In/33vZGvtJZuf63LQetbfen3+
A5+PUjQSG639rs1Izcq4ss0e5Nh/a9u6yN51ni2bWyH3Y6vKlhz3P8/623JGekvHT3/q39o+nfXT
XwqWAR+juboLYfQtrzgezuQqqnldq8oLLwWhFMiZ0IhYvC9htq3Y2uYMT1Dod/SpWoPNtZMMt3Ly
retve2TTNwMQQqTg1ydaXpbtjf/0Um0v0PaiSdt2mBzxP9s+HfZvp19f1zlfyP1FDNpvPLg4tDGt
XebC8uHainUlu9V/i1X8W/dPbet6Yjnt+hfkPJ/6rH9hSLx7TRn+Vjsv3MvQIGtQ2dq+0TKGbFXZ
2iZkW+dPbZ+q0s/vEQzof2o1kghJYUPk4+Uk9870Vh7hdVNapT4TymZZnVXZSfeKt214B0wFbXyr
K/NCI5e6jPzMhQIiSlZmuWvoyA+sdt7L8ED0H0nWBmXgf+hq66Bhq8QQZHQpyhkSJuJvB7mTUmzD
rVTlUXBk0b/12R6Dre3TI7SdZgyalJCFC9NrUGfz0Dl6Ou9l/ZsAMCBclIzvQTtEp/WNl4uyFeuw
utXlcv3PquzYXl2pBgRS/hm+pf7pDNI2ZwnYCS3hNdoG+3Vive6X+7Md2eBVwuItu1oERowlQvLb
ynHrJsdKIRODrSpbn/rJILq1/faPy55PhwxepRxn4wFU4HMNlQLXAOlBpNzQQHIsH64SR7z2TYYu
P0uy7CJXpkz6PLvMqrNrMse6yB3e7uj67v8WzPxtqrB1lS25+VHRE9FbO61BrtxB9MSII2RSdLSy
h9krSceg5qJNj/KKrnFKeQLGWY+bP+RF/ieqVavBEetsUicNycE8z64JEsGwxCGtSVE3ZCt3W923
AgX9s9DalYvusDNbGJAxIG+RD0vXgrOp+3fC2bZIAEQq2jVyVeW+1BlUJr0q3ssYnonwyfXlBs8t
ojvtGs/8dPnlov52i9al63rVZc0im+trHpGcnD1zOspVlj+7FfIDtqpc2E9t66pO9nwmc249Zff2
L+lhqO9trPV22BhiFRfk/peuiMezgRDgUYcxSxXqGQKkxRWfSfZaOrkzw0GmZ9nrecA89STBu6kO
3iItO2vLOdSkzh7KoG530mvusvGizKV5UPsMkN4wFLsm4lWXwstcc297ADw1MEX3aeKe1Ci08iOS
QRgus7I/EpUENTw510YPmic4WeSaEY2FeJ45uBfF6n3qj+8Lov01QAb2Ff5NfUA1bkSVg6q0ZQge
ZQnpiXpEBSK2q/Q19hyUBc3uYYrRQnCALZx0cvtnz/Ln57RqfsJ3vPSmVn4ZcxNXrdT/lpdMyWt8
4G9+oIIUz5r33put7x7RejK7fkDCQWtRxxmGXdDU9dd6BtPLkrz80NXU3qOoA7wqQrZLLRZbAJNQ
8pxbFfpNqoqUUUySqSnBcWPEWD2Oyx5CSZgJDDgKhIl2bgq7fJynpHqULSmyonDQPctzhIUJwltF
HBzKCvkhfxr+NEmenVt1kfLL1MrAjgQljsMSAN65Piu3uIhRvVYhfBo+RqIqCoaHNivABHntwHq4
KdwbSA3Sax7B9hbVr6mfoudhKSC6RM++mnxDVlO5SlOZYdKN7iKqXAXCZ4ZFtsYJnhvUsJ9VMqHP
qaJp+2kcA1YQ7IhtD2hVanMtcyxF8ZDdTcPQPWpJ5z3NS1FnwPZsni3Y1fTYdoR6lu610sEVbSA7
Y06YzY2jji6M/9eURPPjWgPNgfKvwzO3HV9FlveEyky0r8J2h+6pcXQ0y/w/xs5rOVKlS6NPRATe
3FZR3kglL90Q3epuvIfEPP0sUucf9ZyYiZgbAjITqoQoSPbe3/r8aWoLGG8U05eGZh5th1Jnylo1
X7f1tFthBQ8GAwfwyouqc43U7twui+9Nrs9dWhJDHUAb2WjTKv1YzGZmrDXT0I5yUU7hfxpLUSvr
yUPl7kUZwWagBk8ioGDUtUfxng7Fm0Eqnbpw5P78tkz0zFQmUq1Q1lBixPybdOdrVKT6+9SmVCsA
xHkKx5yyazhYd7NGLtmaUutUu4U46iLp9lmWlFf+BRqS/059aEeFiyvPzItqiKcGatDFjdO7wa5b
pK9K85AIEkcOsMeN3JQdpEKfwa8Xm2ZcCYw7VtMyPNEyTPkSarmW/chg0+QoyG65Z/h/7WwVH042
myd5qKY1tavjRXvEYTh15mDRtjxwav/7G3Rh+ieK5vTruI0xd3dt320KFazNOsBiWYT5I0aFM0H7
suVd2TZPCC3aB7Tn4kro+CC3MNrtHjCtQwyVj8CalhGyzTGqf++Uuk+qC48L10AKtZH9ELFYVhUU
dGf4aeLcDISVqwzaiexwIFkcwGCmVLNxKnRT6XbANrW13JSnJ8/U5VHlUBO2nB97HCl0qZeJXrKz
xz9ff06WFsHOLhs0Z8v5gzpNRV4+efjTc82Mgwk5Ra7KRR3OKNy/t+XVNnYgJP9qlN2yp0fc4Q93
FM5QgRcOK+q6sFSoam5KevPWNGG0F/YQwniP6o+q2sr+ZIiabaZDbapnxSFgrbi4hRMPPLRhHJ77
ZTGkcE9cI9j91SFEhp3MSxjYyQYJQ3KqxhwPw2Uh12SbyVs2lg02RLVEi1v8Bv+PgXKXr9Hfe/cj
5oD/n10yd6C+QtV2/z5M15dAbm/jtVKJBq7/9e3kaPkhU1np7TnrFh0FaUfT6lDAQqS8xMuiADBx
kZtTEEAsjIMB8bqaEFxfuisVcvnqe5Bcw0HvxIOvJ4/MzolLVCWqag9PjElRjs6LRSk+ZCnZ+69d
5ab84A7q6N4BBP61q/y0v/bIdXPTVxRo/Ltj+VZTlSB2vM2l/ZZhT0rl0uxmp26qs5M7xhScaJA3
+5w8o0q2YpOWkfaoVtFwdvXmZxFp6uNgl+qjHjXXnhvsldw0Sheggzz9hAH/y2k6/WRTWvLi5hyK
ZE51yaAZvMS18ooeObyTnWYVXoIyse9lH5XCmwxB3UOxjBybl3TQzCctiMtnLT3IITxz8ke1bZFf
XqMmm84i1LLLuCyA++nDykwbVu12XnHPphpv2ZRjEJqSyAnc32o64F7qErtEuZS95F4DR1szurXc
NEQ77A1cU/3KtCDir2yrFw/YWIEuskZ9EyOofGkFtggqer3doq98oRSs8u08MPcjlpn3lT0+UULT
v1vVj9lt3VdLcbtjXsWgk2y9f29nCilUxyrugejA0o3En9Cxu3dKtnR/TnARt9vgSaP4DIZtN1Dv
yVoSdZsZa1j0wv9pQhb5T+e/2nTLoSo2n8/V4DUb/NoqCHNO+ZQrln1ss36CuS3KJx3F9APW7yvZ
qVDG9kQFxitKXvUim+ygJb/gDtVObo7QJA6aN6Vrudkkrnk/k6WTW/KI/aBeVFhvOoroUzjN1CWU
VmScGlgxyKKbAAqbXVwIuie9Ty0eWE/Qsps6GJyj7BFd4G1MbbC47nA7mQPuPABj4heh1mKNxic+
yk0nVm3KFGJxkps2RkT4QOrBWW7OyvTD5Zl/lVuTyO+5Xxf3RkJ9TzCG+ygelFuWd+olDpARRwF2
VUNR31PoswE7IW6V1z2nSaeeKFYYbrre8VNJoMrXqXuWA2Q7XMRtpTT5VTbJhQnlKLYRMDS9juFq
iXtsboc3OTxBjnZfmLe2Lbdu79YYFjYbMObVyZ6c8hT3iOUWWHB1UlQWbV+7YGbVyU88AXTcjtu7
SHOwAp+sJwhh2btq1d4Gbma1l5todCip18uXyhxBUhqCWoJlmCamYAXTj6qaYsRdWe0oFK+zd6qo
8x1yfGerk/t4ty3jVLiK9WhGuXOpUosCi2VYN6m/J6olDzzatAvTOg03ItbcZTFrWbAmgtdSv/uf
tu8hcs1Sut+10LXd/7a/3lEA09vJXTPO7XVUasqlSxf0HVVdJk+i34UaPJvjYL+0zggfqNDLcx4Z
NmTjOqMibphfRe3e5NDRyM5NbHhvTVuovtsk1iWrPAxYmgZaClzYZ+RInwrwq01Srl3Khs5qxY/K
HZMfvUaBmGW47Z1n9uFRsZ10F2eR+ghVpVnJwzvzm1p57WdP3ogyIjOBwzgZe2K2FdTdyrp5Nsxx
fu4OYEutWKV5U0LGhVF1rrinnu0q8kWgJ8cGOPk/HV9jZHf13YqOhOJnMP6+Oodq4sv+iLrHszxa
4rg02jVywtoxD1+bslv3tHTc8tOOv0aGmn6zzNTaqfaAdvv7EJZjnmzKy49OZCmbTCt1bKkGZ29R
73vA66Y9a4bpbO00n+4nfFx80antM79GldIf1/lg7nyDzaP8ab0nd0iZko6ltb092l1pfqJJBBZp
cp/n6uNHm6cOIpVw3jR13VwTvWv2plEPx9jtLNx9gwpbgt6Bj0WxKjc+lJl6BRYrEMF7Eo7PaWwq
vxUqLb8+KC80UHGl9WvKhh+Rojhvmt3m0I61+TGyYYMzRQnvkFC7u3yBiqtKkJ1Ellg7wgHZnYsU
iBrn1iJ+xo3MDubonRvwB+JD5Zce4oNMdRIzbCbhaeiav3PIyHovnkKsOdruQfTULMMpbp+8jnfC
XtTaHXUbPeU5OCyhu3J8gmtBsNd1Aw+q0VmQBmqGW5zW5ye55jgNKUAQCJc+BeuCf82D5gzeU5F5
b9qUKBdTeB7nAHxvE2XNUW72BuS5wkn6g54IwFQa87JDX1HqVrau9xwiSF/VQ6ReRF0Fz3Ezv+tW
qF/l1rxUgDu6dSeHeppzijUruJdbkQh3XVZlD2apB8/BTC6xtNrHynCc52A3BrnznvCo3HWj2u2c
bgg/Sn3XDI39UVGRhWVO3eyHcCjfsLlbCyt2H3iPPGPyUF6bQAGeHyLe6EWkrb7alo64JOOMs+6i
ZBl3wI4mfkSA14zY+C3tDi1gapET9s/fA1qjMfza7q3tgKXgtV8WXBiT3+KN7MtN2UHCtry2M25b
WFafKHbik8O+proBw9EVsbvyaiwLGxTvyVWMS+HU8wNRgLe+iqePKV4KPTr0HHCgQO5l+lsyD9PH
2MTWelza46X9f453QS59jw/cgONQnrZuQxfg23+O/93+fx3/f46Xn6vXA8ptz9yYhZWsB17Yb9Uw
NTfdMfWdvbSBy2husqPg5ferTQ4BFNneqqXtX/vy5ARnpXi7ROeZKBfWorb06lbdcmXk/7Sp2Ed7
hbn9HiY7x8TzVk2D3iCs7pS8sxBMovkatWYINw6/dV/AsfHzUSvv5GI0+X+V4kVfaW290aNUPYc1
QjxuUnIDQrt67paF3LQNBdH913Ze+4LXNViP/+mV7d+bcg/ZBtvuVMQUtH03fR3pezvjpjeP7l3F
6fohsP+ASOa9p+iZuKiq4uAFaEn10XmYbOH9MADQES30hjvLdTEcTeGtlJkak31FTYzw+NBWytbQ
vfkVIsOw6zmqBJ6+IMs6yM+Icsr5RN1ZF5ywvWvQayS6lmNjXnGnc9aeqRuxcB0wjK3eduNRbyKY
3YvhjnTU+TLXsaIScS4vX7JDLgSs7o1LkRVKdOEczMysgOt0wS13UuUGILr39b2HjVg6zzBdDNgx
QMgdc8UUBF1MMjY7pc7Fjpc/sPjGn9rsPkCMDK9xghN82nfiLm6FtleTLj8EY2Zeo1DHE0Op5pcs
yv5QdJj/YecIO/ijYprQsbD+veEnszPGPrzWZdveymVhqEwPoxJc4jLA0BcpUkvJhtVVVy1DFw8y
Wd0MXtlf5Xg5DIOnDaaREwZowGnSxZOdknm8ZEV6C4F14KvWZvdAhzCIsDBGM3p13OKD1lytsE93
NdKaS5ojqjBGcz47LpXFqOPtk5MP8aEEZXzyzNg6EPYoj940D8e8HseDosbVKTdKjH0CEZ/TNgDx
NDjuOa0mvF4bgiRxnwbbpOtUHBjUZut65YjQFegyAChxT36i2mSJ098CaE9wg6kd5I5DNVAtxOPc
Y/WDufP4FFvgkXtzJfqIoFRYqs8tOeh1NKrGy+i6sLzhnr7iPSNWdTyNlwAfKhDURebXUxRDwoIf
x7MJwUeQzT/T1t0E+JG9kb1u4drEi9Z+jh+pJf0T2+r8U0mNnwR+kZdbIYHy0NW3ecfDORjMnViO
4Cb4d1AHVmHxMPJCZU9AOikx+VlSl6j35g+PWgNeAfPhBBt1vG8wUl9o/DPQtebiWVMPCplfAG9G
1T5vNUAywPvGawKthUn5uC9MJX4KFM+5OhpqWmkEH5kCyZ0VDHuRDdObafPupGnhk1vyS9GmogQb
oI5vMQWAm7AaxF7upSfpoTEG7Vg42uATSyyPKIISXlWXymDLw5Aj6FZfTeYEEFEOkWt/NdpLj2z8
d8/38DGXfEI+4Ps4sq2uXXRoJPDWOY6BV6vqsHLslP6lx8DyOAZqDr6CU5LD2yZuOaD0WDYh2nmb
qSvxuVw2dXNCtGRa5UFuBlmjrVAnJitMHhDJ2Q4vBctCLyL8nipzqk6jl9Y4WLAmF99j5Jpsw2mc
0a1OidJQUI31/9hvBhhVIVD/H8eWm399tIOPwIGZ0Oqvtu9d5OePcTUf8+ytnaLoiXtusCoTxzro
AdoKURiPqucEO2OIlPVc8G92vDK5t+tyL7fkTqbhPXZ97l0sS9mDLpqvXt8iKeyK7lWMTr0yBif8
0YXKE4Ii75epadvC5XYAB3wdaoUeMwAob58nfwhm3EEHSX7WcZPw2Gm7t8Xufp1afXUhzn1Sgbhf
EArUl0Kroy0403mVmmp9+e6QvUyw/hlnYslTds5a7V8okcG5eTmC3EUO/N4U9uisnKEhZ/nfH/Kv
Qytjil5ID14yalQBZi4f8n0AuZkN6p7kV3L03UFxzv0YYkCEdSiOL4qIkJDozr0JyfE+s5e7r1ZS
YWBG7lcbSl8slTJ37xAquDgqxiWJCur/a3Npw6l7uMTLQrZRgqlt8EUjC7L0fnfIcbKtbtR8aw64
AsjNzjaKTQwWxu+TifB+3fyMES54pdq8a+GE/E1U04tT8dLeTG3wWMyF8CkVEze9T6BhOmN+5xpA
VRIgbpfJEsO+pKoWgmNMzT62VQcr82CCLHfxwVHja5Gp9TbnXfdehbVLxIDodWY1CoH1Mn/m20Vr
Yt7ua2pDQLFm0/zAU/QtaDP7s7KCo0ogM4SEg64pbVKm0s9l1dng+wgykNDo/4yTdw6Kovw02uSH
YhKl5m5JAT1VQ5YlcMMyQS1YID3zOR+eg2ZoYZrzAiF7RyeqTlGOFFD2Flh4ngMxtyvZm2RRjucl
TDnZO3V2dm0U8yNdjkTGo7jLmvpR9iWmS8wJ0BJz8viu6lTlmuAkxHpozfGdXJMLNQ/fZ12tD99N
cg031MhP8PH52uu7V3VyZ5eQiFrJNqeNwE26LbpT4KDr73Hfn6MO+aU1S/sYzDpj5wRXKpRIj2Pq
VaSIApInWqadPLfXTio6KjTrsbbLZlAxskMuRhdq0FpZxjSKMtXb7320QPms5gqy3X8f5q8hlpOg
IZMH/z6awKZjLZyp8r+OK7uDLOEj/ho524qyxg7L9A3bQwi2HF4ZGiSCKFj/2lF2fH2k/IJRrgZb
zzRfvtoM+Q2+P3zyUi7BwOnVQxt1/v/6N32P/ue42q88hNvw9R2WsyDX/vqyy5f7+k6y5+tD+yq/
SwC7IhXfWZ2rnsplmBwQmA1hHrkqe+RikqdfrppuD7ph+OmREboo/bBltoGd2the2jSu1w0GFmGM
1Cxsix9W2U4w9KhpFOrBjoJ553j9b8pyJz8DrKjGn0JPsY40bfwoPPhg3tAfoqz71eSBt2XOdHJB
mMa1HvuaPS0oW+/TVrDITvqV0nAjBzRrgsN3PWKMLe5WbpO+8J65R4T3bLbCWwl+dnA9pqcmqCku
7p+1cORgyPwgYqdXobZnJ0F/WVP1REBnkxHdKk39R1QOZ4Ws51RiiTiBYKiWhF+pkHRI0fvu0RHz
muqlp1jRbk2XKvdqwitvhZ/RfR2cTOYi2MstTcMokEll6eWrTcPEZTWXQ3743iskkufnDcglfFOV
e9mBBu1HN6O4qjuBlHN+bOvHNjOH+4GJUOc0sNALXsmHmZIR4GUJXyR8VipMVnDIwfag7h3IDt24
GpGamh71hlZ2FdqIA9iymLLg1gzo+PPy5ISDRdU/i5Jo8RqN2bjVS1hjsq2AwLCbcVkjYPqftn5m
IgHSVN/VuOiVrhXc5csCHIVXOfV9Z4Nryjq4OCNzmPt5WcSZUe3dyZlWcpM7iHGfQKNAMNR+NX23
t7b5GludcZRNrlLrcMnGGbvQttzINrkw9EAnTQSzUQ75qwNinjG1Xx8smy29JL87lcVBfrBsC6Jh
ZXud4XdTQ8Z6+ZKyM07V4mTZAAiXJouw+tVxFH8Io+RWVpsSQfB9p2nxjZz5nzGug8OgGRdA5Nl5
xKzqXi7cGdY/WCtr+92WTaLAxA0yf6oqiYKkMTDwvO6PqZVa9wT7ra99+9jezGWA+1HUtbhouby0
BRkeQ7NVubuvbRyS6m1TZuaaOl/6o8rST8vkOWndu9ljdiDmmlxR3Zv3npcqd1Z8CpcNI07+WYxW
894TtTxOZra8FqL3wf2PwozvcWMK5SibufXKAzlqaeNdEd9jeNdfq3Lyv66ouYpDao27FVTk9q5s
8vBmEiS76Un5WAXheJLD5IIpmb7CFqjay005VoOy7ls1leNyL9mGoiJDkpBeeIcb154aevdZYXj3
cLnno2H0H2HQQAlZ2nUnFzhJJasgcVH+y2EQMA9k7qOLHMHM716NNeMUz1x/5RR3eyX07HvEos49
DmL1RotcvAzG2bmXHVoH3FOtSM7ITdkBMMW81hkTRpw3FMixUUcq2TDWIub+mwrr/D02InaKmVnr
7DK9TrbuRMUEOMvoVqGG8LFnSTeGAxlt7XR1sDU8A3I4/JYbqOf4ZnYt2lAjJX4wEg91jQxTocXL
RC6Yu8y4ZeHmqc8js40qxA5PwSwkWEh9AeDhf9aWTfh6r0WHlx/eGh71d4u1SoA59FGuYdeck78+
dotKqF9KGOWaXAyyUHJZ8FJL4aRsBF3b7zydjPeYAHwpp6foq/BqqfNWmXY3b6o+E2bpeItdhA/f
C+bISB3kdi5VD8LMX81FeNQvSppm+Qp4E6E8sqX+yKoBu0GDJCgAd/coF3rdjTMGR83C3/jvVT3z
PuNUh4HRFmAfZbcQMwpRuZqAnQH5nyakOQDnk7SDsvd1xtwJC5IUzkji2qQQ5Vn86gb2clqiMjvY
J9gdoDBDvmBulMlQkNj1v6fe/BVAi8jKejdi/+Vb2mOIr+Ox7MWbw2k9xdiBbTvN/Igm09uMS1Vt
ymFK78QdJ9/Iv/f7bMs1+R8ghxVtzJBzpeCSdlJ73W/S0Nx3GLUdbaOsDjYvCWmdNCtF7XeDaT9n
/NWWNaLQR9Sh8h/mEtAa5uQuQPpZsfykQcS8iNKKpeLaWf5Zci0H2rCpwYLw3BXasYVsEdY2iS6j
gsSXZuP5rxODRJnzZnstCEVHWytKHhDvJ+BWR9anmUfKxrDO5dCMxzayh6+FYcbjMdCXM5dPH7mm
10ckv/XRK2qg43K1cD2hbeSqtF6Va3KROkFNtZMHDWOpnS8XO5bKqBHoMOn4Xy+synOKQ5wDAlg0
osufKRfyD/7e7HMDsoyGb2awaJjmpUZRno5Sak7lajcT8CpyZ/K//zPyOv3elGueNmBvhYCXm3cJ
J5CFsZT9fS+s3ox2vWmd0qX2Xl4HchEvmwMpju0ct2fZVAUW5g6hy2xE2hoI6WhgK4L/ryjLh0xr
G9xHjQIN2KIa+1p1en04pEC+EMlzThc+RG1iYyAXcjOJoRBrsfKnYUo5nDCG7FZz6whcUZRkPDlu
6RvYdHXlOK3CHGvdCH9qX3Vr3mJ0NdgR+/nlZeOTVi1gXeYj+MaWGM4hpZ9InW/0XKAbTS95WUcr
GGUkSucqOtvUwlzCoF+Tb29Xw5Rfc41HROHVlu9BWT2pdbfmllGRQieyWNX9AdzA8mo7qzfU9/p+
HnAQsl08aZ3XrumKrUkShir2XuDF0obbuMOI0ixWisjJj1Am6PPA5aaR3Jm6Zq8nbVI2gdJhCyP0
Lex/8HTzs2Fmh6KqiN9hSRS35ns91HgWTtkW/FK8sRD6lV1/jsJGXfFwRJkclaXfIsiI+jPgV+pJ
ElK6ikrqNUwIqqClWgNli7dDvXhEdwZVuIQoSE6v50of8Dd2W78CUdG6xBrF+Kd1ODGu8LBKYf9Z
eOdwSpN1jMFWUCQqXFMsSmONcLVQAd8aCXR8TDNr8ScJUGSrVFKtx9lydwGsG6Xq9p0ecRLg0MWm
zZk2I7Ti7WBSFzO8eO4SusQIkvlY+8vh0b3cWzQNdoxjH4p0ZygTQmCFev9+UHbMKOY1+ccPJs/R
xp3Q71eKncImokzHnZl7mmhzXPBolG/yh4eFN+1T9zaCQNqT8VTPFNPinuHiwKAW/KMrVLpo5vsQ
YLAbuipeW70JcwrVU6T86QK8ZZrxslxBemJ3lyyaf1t0rouWB2XNS7biBNdS7z/rHDqSzk90rQ0C
s6ZpIN8YOTjmqInpExA9l2mLA66NTgwFt58RTjBMROFzqmZru1uQIrCWV6PevQY8L3woryt8mfEH
zUnhuHyWXXsxTIhZrKnKmSB6WZe+VrZ52Aa3CeL6XLs/qwxXvVANf0xC2XYuL4KDJvxlAihsIzpR
K7e1vOiXAod1VY54E2vj/ObVBCwIQGrKbweLRLhGRnwwNCJ5XqLeIC64a2PK/CAST5PmbjHCpXwk
ohRLMVWyrbwhKelnWmv9dq7H3p+irNoq7kukFMXKSvJg02QF8RlRbC1bKc9zxAGHjshgrGl34Zh0
oCmnQ6/+4M0/WnuTIzZ989imWLU2+HURz9/YXvWudQI8C4Ak18D0uBMvVOQawI6SaI2LZ75iNqit
Z/irKw/D1FU3jfkqcaK9ZSrqSoDsshPzBZBYbVIkCeYrY35Uq36R4L7iQgxVtX6vGaFF3/QaeuJH
ENYNUKfyVzK/zXoKfC2LPinOzf1Wf8ZC8VlQL0nWBVrqcPJApi65jW7sXZ9Y2zj1DiEzioDtQP9D
+AaEif2eDNa1HEnaZ97Z1BmWa8PFUJn9c09PNgLX4a5qz8HcYyBbTDvseW3cZYtoP/3EOZt49VNa
9B9aj6G82k33ZsLMv58XXG9JIBBrdBJ9JnfoAshkT80wYMOQa2LdlD1AsOSH4CStmgpTYMVQDtXI
JCsytXrd7Tj3qp85BPyxFDgZ1bbJreCGt2G3IbWTrMfaebbH3DeKnhuBAoY2y97wuM98zSPh3TZd
vGrb/JV6UUSOHe/QYxrjl0T1pt1gJLz4xFIZPW5aJXsB5n8Dneau2ldhQ6Cr4xTd/XBwY/1XqaS/
8lj/bGsDs8AGMr/KOxQR7l0x9NPWzUkWxBq17G5GHVE0hW8aUdAxB/Y3TOWjmtTXeglUFdOSiP1t
tA7WCwNfOKJUthXmCu5dsxkVe5E7V3ciSlZxaRMtWQp163A8lBoPhZwaIRt4H6wX7pp2uE60Q5PH
dw6FGKsqK695Wv7JDedQ1/aPNubFazTvIzfLfVPN9hSqEA8KOvxahgBdvTscO9zMQlDVfk0F+qY3
Eog8g0h9W8GNXle6aaVYxegHhvLpQjaKAkEhemxsTEyl9M6xd9PYPGHzRho6N3dEAXbWTCQzKp6L
Ud2auHpv3cimfpialdjiMlPKN08tk6NYh5G7MMQehBFBG89eprnLfPgzT1Ezf5aj/aqX003Yaz23
660djpcZNGdqQ55r8Z/UbPtSgrF2yxbOYKmTUTPbQxoElGnbuyFWfDfG6/59iqsPL8ye7Ko/jzY1
jerwEnXZvqUGJx25JpKu3YJkA00jzhHgQAraAKM1meWnFW/gSuMbDb9PqPJWtq/bciCIO8GMgw8N
NADvitD6mLrxA2/qfOVkynPrArLpYv29zdPPAZyeUY/v6Mt+U7ZLXayxm0V86M38aUJGvs7U8qHq
gZfHcJhESkU15+PRxERsV5IGoObPIHbUzjsSkMDU2kPY9zc8jfAQdImPD53zuzVb0BQ8YfHYxuq9
MEH+AlBeKeaA5aVagG3KznpX3FLQPCttHqyN6Xm70fYO73kLoA/a0KEcrQ7efkqx/ER5RISPJm7s
J0wxyiu6YUr4HLDpOr/IKiCyQ1S4sz7VvDun6vDW86V49XuNKcKA9Jm9eI1y4s73SHFZtep7h1Mf
XjWc6UtL33XJsB/LYNvu26HYtpwWbhK8+ZM7HFfk9mLm/wMoYKe6xkSp9h1+amqLsdjondMS1mdv
pORTiu0Q8+sd3OB3lmGhnFKfVozNq913Z93r7ns3W+PncKu68MPKeW9EQoZ1w5C9O2jq4ZOWYk1q
BpcHE+vPmWuDjADY+IJpQ6MNzGjGjWuoFBj3O5P3jIPH23KZX7EebZgHxCqxKn4u/avdEVSeM3dc
weG5y5KxXdUOREDVpODIyMOn0s5+V93YrPIuG/za63GMRHTYROpBqN6DYzCJnCLI2UUoTkbLLLvq
g4++43c39/rWBubttOJiEL2DnJL6IO5sJSMbWgegRKmdArn7CoOQQqeQEJpB7LARBifZ4TRieTJz
Q9dyv9cdD8G/665EMuR+/tjmMKJEqqhb3YDZ0DbxAwbwXQDbngccM8mb90sd+/6sASLjbczau0H3
pJgT2E2v/zA7SOOTElP30n80rbcNBUjRNsaj2Es9PyNE0JDgyCiM9wtV4cfDJKw2k3UdEhHoVTUn
Yp3u81m4B0wmX50YeA9P8F5Uv7SOufE08PMs4esk8dlUShzmBhiKCZdLHT9o3H581ElUNeHfM8f1
OYzLP5iMRitT60krGc9B62JUUvzUINe5c4NKQsMRLIhd/DmLSx/WJ5vJYtgVV+GRNMRfBNTVBQHR
C3PtF5ekxdoKF68IffycLN4AUleMV9fjUWNPfur2i8MgT3MbA6mkhaNav6Z6za9jWNvNrN5ZIh+Z
jGfpynSZg9kZdRth/EcQz+5OVrkQsqwR3ts4PFvlsNF0a2RihWlG7MB2sPt7ZRirQ6yk90bIhBxP
2kK3ip1BZKqu54EJbSR2iLSN1s59AkLPdhT+hG8FOzWlZi/San4BXDTKH4J+P+IyPQS2MeIM3JGt
vOYVGDMQ9+Yqo9p2P1th47cQMb0hWSezdWl6j9rU/relHLFaPscYsxYEoQE+UnuXVhukjPeJMM2t
WtTvQBaOfTFDfC4XRPNHbWJcPXoaYv0yeq5Mh5kQNVAuQYJVrYbMO8sYzCQl6IW7o2jJwhrSGdaJ
jbjHnlCFWD+SHgSkGCY82219axrTk67a5zrhFxhxhlMTUwmykr8tJxB+1kEczjeRZu9ie/yYxyOV
M88ZFakrfEHqTa5xnrASv6LEoGxk5n3dRqvUTUsI3npVIPMttW1r6CFventStK2N4dHKs5RHszS3
AsDtcpMqV3BQkUJNFFDvFroc7h8pNzbFOIEOfBeR8VO3lWkb6AJYMhJSiIa8nmYZeDtmhJbH1V8q
aAeYmGCbGKFfYY7fxRGMpNT4Y9hdsbJHwv0W1CTum4QQLfCCunqLXVWHKuf4KS6nK8XjKnEs/QcB
l994KFcnkZK11kncT1gVpbr2ALAv9ymVQUBpaL6altaywyYmRuzrOol9N92ZFlxabRz3jiZc5gFJ
tQY110JP6d4SrQZH3Z2UmKutbMxVm1XPSVYgR7KPgDH9uWT+PHQerr4EKVZ2Fu0GHMehds5XmxL2
yvw1ad5nlc+JTyFbxWXa35xieHfa4ROS6H6eprWtax/lGFvQkgcQvYgvgrGx4JMMxZo8iFqZjyJ1
bn3rIstI8otwexIotUoi23tPrA5H+9x4CrqH3lRBdcMQxUEMxx3VCfwxKi6ZZZ5NzeanG3b4OZHH
aFTnruKtQ5TF4Eexeo/hyLMucMX0+mIbRtNDFFiCWkDnRkIFA5ckgNk8v7neg2srFInoC4sv78Z1
1yVMsJlggq8L/UQv/QmKLTbnK9H05BuinVIVlyJ7BpvnkewM9lyT66aKjM2YaLyJCY2helxsFN02
1u6xDQF2EvSjdgFvcK+n5qRwNkOtvilZRqql13fBCHNvDDDDy8Cg1U6/DkX3GdWU3lvGgflFW2RM
MAZnZTGr5O1ruFPTAzNpC+pwhktV7K21Uth8DH4ImaesA2pzi9rQ1q6b/Jqc6C0iTzlNfb5WBGzA
xPsvus5ruVFtbddXRBVhkE4loWBFh7bcfULZbTd5kOPV7we61+y15l/7RCVggGQLRvjepI8He7zn
Iko9X9+lAkBaokNFgxp4FjkwuWjfEhnMFWpW/n7Mr+Za1ZoBAayk0qi0klen7GJEpKOVfBsGRm+T
VO9t0TPl6KwGmLAGHg4JiXZtFw/lz8InIyMJi0sThFuDIJGtOw7HItE/UgXBbhjj/D77DZXNTxhJ
3wDE860CR2VV8sR7rmKzNnR5lPq+vshx6+ICPI6U2+FzlRs/CXBny5EFligRUlCtuEb7l/rUQqLo
M/fTk2ormJrHBclCvgn0FNX7EIONFaQle1Xl+mdvYDuVftMsW+6CXPtha8rengbqJy5sHqP4zHOs
TvHr/sRv5p0Zdb8t9fAyYTmMs2+SrEmDxYVgulYhEa63gdGURxHBoXyHEgP1u/tFvuXFd4lYjuij
NILOs85+dbXhOFaYkeAzR5a8UV27SrxLfiwsUR6jxNV3yhy5HBbjKTVVXN8j2W6jiHWayty/KPpX
nlFoIJDq5+7Q8qpg3HEeKHgbYHwbHogV+pZourIhAWv3ipDUX/WlD3vo0x3upWPcqW2/2FnLbBNi
qjnBOCO6GunEMU1clql0Ub7BhJdnE5Ittd6ygl7zXbX0H6UGlyqDM0HB9innn7eSvfGopAklQ2G8
deCWWtB3G9J/Zj8VNziFpngJJmuvpUzQRUAoH70TMwCc9ljDOjrerWVrQDTGSZiC1c0Ng8fii47X
B/npUVYOYfeYClZqVoWeJu6JRRHqW1gR1DDqOXlQ/QsGpOkWDtcttrsTsAJCPyW9iDRoNiwCT/3s
3Doaz9p7IJ13u61fa5UbMzFfyb541i25EQE5hUQA4wJOkOz4UFc8Lci6YIjva0N9axvzQ7E76sow
3WqD7LpYpRgTM/7bU2SgmOgOZXtJSnzA6QCgwc3mzdp3f168OkpwmnAqxFL7lOjWROGu/lmUw7a0
ldeUSOKVHRr9us+ZeKsmbAafu4VZTCtzF6m4UFemSB9yv/mQAglF2E6YUkJ/qtpnOxVHI7Pqta60
zKkk9HsVg+ohVpSNmPN5W1fzkIITRR/nP8Ms3GNc8VBF4VZNzM/QqahTVaCAJKkSpRjt9LG4JBaB
olWZHoqOyNRWLTxY4e+JVkMX1UnoNiMvTgCe4wb+my8xDjY9vsKxDa92JCEJ9yepaPg7WVq4QvTo
98aT3yCh8P1fk1RedKKEBisPX5TkB56J0pz0tRKosLF6/TLiPbYxGu2n3TYH3Y2e8x5kHQXgZ+PP
/+ww/TFq3T2R6KpJW8D9KudvjvrLmPTnPIae5wfvTCHeCVYNV3bebc1i/NEWsy5PZSBXMhdG4JTj
Pa7DtmNuPlcqhx0oXrgxRkqzaqQTAK9TTQh/uCaJFEktT1lKnFJuPmVOL0DQle9T0J/UEgtpV551
unBhO7smz5111mNyJxsv6qO3KK3E+ldpFj9NI/3wiwKupZ4/Zrg1NnZG52JVpC2ZDfZ4x0n2nk9+
PCwntNpacURn9KwrHeR0lL+oLPZjjy1hSDZoHKsU9VrZcTfCOZ+EsVHBVPHgCtCCyH6trptpiElK
jJLtFNhHFJTvlih/pNN07fD5AlazzjwhdyvBrU1pN67M4WA6wU6v4rXdtxCOFdKi4umCeOkB19pp
V5qGZ2JvwPijkUeZrh2dp6ub1G5PpgMu+tDAB6fFZJ0/qjDcp8GmeGNTT1kZzOi4i+XZSF9bkWwI
UL1VYfMWdkDg8y04jURMQSxRt4HFjYJ+4jKl/o6K+JtvNxcqt1cfo3xWCejQ0lLzSCE6piJ7bkL9
ezZYgoVeyLQWPZXj4vIkGgZGGT0vVIFApShD8bjYsxp7JlT7rWjin6x+X1CBNgds88lUnvwNupc3
szhVhf+d6QF8jJApik+h/qQA5FQaYSvtaCaek+l7WEaU9eLRYMpQBuRDKqfcLpQLa837kFHbnVp7
S1623OSm1bOmH9xtNmFFM4k02cvqLHMFgIALeE6i/GTduxrRQojId/bDpKCbzLCsJCQrGJzgoYt6
Fo04J4DtK+siNoktHs3dWGfag5KCYJUoEUAibBZqTqgiz9B24+iWB+Rx0aoayWAaNCN7UsYa03g7
qXfL5u992NDHPJd16m9sJBwY8Rc6Y1VD2Lid5WQZzOlPw5sjIsy4CbCw7GFcl+54yG0k6YicfljU
kTUB/9Q2WmXP37OdNCaqrfCp9GFiz9LmdUqretcxQ696xrCuogAZNc/kC7+3TToruxh9JqU/CK1z
d7b/yyazcz2m2js8MsaaGrpbrIqAnOP0u9JiqJobTO2tXvvypcNDwww78/0PIxbtmhKRs8E2QLgG
Js6q5G+y6Jac8iHq5ylbqBxDGw6fb/8MXf1nV0PfHumE/dY/4MSMQToVq8bV726C6be5LUblXM4f
F80IjGFBn+pxvnedV/zzsD2UJEtMct2N8WlSraesuBax6FZx2j/LAPQ5dZxDVQhKmvY10VGT285n
NZiY+AflbTTTx3iGDlwlo2w4VEehBv26rgyeCJcUeFRlD+RjyE0ZlAMYfrNhct3zWBsH2QkCdUxW
b3sjCAVmEzA7VAtHAs0u8ERNDBuHxqDyYrO4VnH3NmRz0OIQdzvfyH710VSfG5w2AsrbqslK2Qhc
BtjRAB8wDM8N1bdotM9u8EuvDTDZijw0hwVnETmS7jF+zvpX34hwF3JYo4WBEayQWK+GBi+HIR/W
jhuzdrbNfgWmuosjVbsnLr013rGsbimxDBn5UFp0FC3VF6sTF9bYL5aa3evMST2lEhFEi+ANjxEk
7I6+Q82kriF60A3OpEOb2CEqhxSp2vVc9vQ6HbG6zm+sz2jrpBAMaSbJjiBTztKPBljYVnWs9wkl
f9ZTqvQ7wBUsVJC4g7j3zcAaTiF3yZGps04sS0PR1L1oKYaAqoHlS5cX0KooWJnFZxKXeL/Ifp+O
1Jm11HQPujg0WdOuxgBgqp4oPtl28t5S5GO0yZWVhPRQp3l4COJunkDr300kLiuqlQF2J0N1U7MM
YEU3P/IZevJ/lFRY1lqiMHdtTjU1S2iy1UOANLBlMvLoW9yVMqfY2aroTrpLh75uDUel8Fxp4pI+
AntYc2JNW1Lxi6a2By/jhsEZIdlVIS4VTO9WQ5W0jyWZ6ZuaeKPZkP9IXf4cmOU6banbDDhqaD1l
TeZSxSHuShw/GBHCUvjrso3Uc9Or24w55Wq0UU5HE4nlQr26hTB2Qm3LLQ6Rh6mM7ZWVSC/UCWyZ
AgaHIBD1safenjgQ3ONkeLUkJFO1+QZqxu8vJ6g/VGT9qI4f0pyyOutWfGpji+iVbosXAy4SpYxO
jQ1+WlYU7QtjUBDF4geZupk3NQaDcV+/YdHjSXOef+ZI46buYCb0pGmUv0prMva2nsNmFvn4IOoZ
E6qg0xC/AYfPTirmtSl54mg3PBFyWyi9QIBdUwjkQWOZZZmvWVpla1uT/hrLFQmXE9VrEa+JbJMY
QM2P5DUd+Ihk5BE20spcCyHmPIXyZIr43lj8b32tsfZxlEBg4rFH5vNaWfzFpclHoieiEhNYdGtA
MpbT3U3XhFicZCesPodjkD+qlFC4o+TK51fxwqTG7ruuWO7x2Voxbgka6UCdmWXZYD2e5RT5Og66
vWDhTrxwRsRqK+QOsNjAI2brduc8JLwFrey7aonmKdN9r4vHu9Gjuuzs7lvto/WEBlTtJEE0dNHN
dYgmGim/BClBlHWCj8Kw2o3ttA8BGCqFQ1fHGCUYKZtbxSf+zfyLxvjWqa1C+LSDAqZziN2QCBPK
Aj6tToVOJ2ykJWFTciebPnZrPEio/ouzGBu6m0HqB4xK8olphck9JwrtcwjMd1X/1Q3TJ9YzhFtg
FG6Wt6m2VJxxfOrQ/jvmW5wtdGurpigogAxxr6kRmVD3UPru0oMxW6T4xGHn1aHy3a2E47VaReBa
lORnkD/bSyeHdDwBpgPstVY1ZjqscxD3MmNlXbvD2Ees8cRINgzbh9jwxwfLV8E2WPoICSXHDvJh
q+AFDw/5uVFSdVs5NzwumBiq42s3aPupVqkKD9W3pgMRsfpmrQeyXg+9qzFRTCe+fXAO6+Z7agGR
Gb/0Lro5rPZZBDMqdt0A1YjlQDsAQIeuwpx9X6EbvwbkkSg5YdaEO236Wvms8u67EZDrlfrnpIVb
KdrP3qGgX8SU4GFXvjQUBch7c/H9lRbFD+Nb57M8jHFv8BDovCuzei20x+NgE12QxfGjIgrc882R
W24q8lUOFWWjdaz57NkTvy7kl2r0H02nMmOx+r1G37ObTbf7PP2Au0F6Je6n4L2sjHW7euIvirmr
wpjyi5nuQixwIRtuEiXeZyqBzpVv3MrajR/ymnvbKDcB/+TVWLjQAwHBtdI1vbDp+0vheAbs2Y0z
CNI22vdxzK+MsDGzYGMlCuRzVS7hgRTbMZ4Fuw3rDkLbIMhPxWeMyIqlQvysq66/DktKr2FuRryj
cJIGeXuVFspc5Se19v6HEuxBX1WsncSlq4HZpkH+tO3Zm0WwNKpqiHUdv4qmTrvAneprNL+YVN8y
mLQPyy4rLYkyovJQJBZ/bT1H0PjDPoP+CCdXpy8lWN1RXFz8q27cFCX9sF9oL3EbxdwH6r3GXmKj
6bq9Doy9Y1nmRkzuPYhCgcqNmnZeZ71X+Sxksh4dRLyqhrw8lEP90tnFtNNjI/K6Kr0MUMbAjkHn
jCotdzw8BBs7bYKP8ABWCxLHFI4+FpU+NhVUhz2jqttLVzhPqeQfKqd0lRVadWncpiDDe+sw6DsF
niwN8AauY9fKHynyU2ZswuGjbzVcxG1g+bjVXg0LZmFR/yhKnFxQdDEVyjy3sq8ZiNimmES9ZtLq
+UgHOyBWPHPmoI3+K67GjW91DfGFD0nVDluMv2Eu+hd3Cs6BxVqFZdk20Ytw3SsJ9Ritf9DIH2CS
M3zR5WIeZTs3zageyzahDGMFr+kI/ikYlwIcpCtl/DWQHxz7hnaJTKPbNDILtkpKMkKpOb9sE45m
1rwOTeevBDbIa3tU13Y90j8b06cYnH1lEJMd/7ItbtApS3+WA9pa1W6Y+ymEGMkxOPZG8a1KIFM0
3Fx6/YKO4+hWMHwCP/T8qMLFo9VXtit+zooTJuK4k9Subqx93T7pMK9T8BevC6yDC+XnAaHiN22O
GQ8KBbQ95x9gi886RWyJjiin+LodfAdTmzh9cS1wat0mowgvkAcrH6+dAXpgCv97eIOBQq+y9vvJ
a3Wo+111Htsk3UHLOIydfyUuBOkLtYhEG6Dq2FwzGMd7Js2vahrOQrRXZqnYFofHxKcFd6cCIaje
JqLl7p5nZ+AoVysOBdPZOqNyYuxLszloAzno2fCsjJN2buEC6fCAt3m0zyqmuI1rfOmJ0a6kVd+V
vJmocyUMBvzfdJSZJaSnygmPDVgaNbd3XTTNSSMsNg6dcas0jbupp3ztipC7JXpMcWZYB/T1ebXD
VukAZ5KhPFF19P3Fj9QiTswfDBKnla/AbN8TkXw0VThx9+u7vuR3ERHhheStb62p/hEYFCHjeJbT
xyBoBhlPeu4Ea4FFGRUGEFuTf3NXdVuIT/SwD3ETf+P3f7I/qqJyNwH1Asq0FP1rV10pPcsqM/ga
6uGp1u2vIm3uzlg/g0L4az1W8Mm3Cc5ycZQqfZYDQpvZO+CoCqnBloCSTeSBs2qzqWTJr4I6275x
xCjtQ/N7Z11KeGIzmiUb5Pms1NINsTuHbrAwf3gYjXFn8wTJIN9ldNy+pbwZbfQLczNJ5bkcdrkK
rQ35e1h9Sbu+kzNFNVrm11JsNZ+Rkz4dd2V3n4kO92P5oScO3PTBa50ISp0qCnIZ0J0Wc/yMMkKw
87VPW/8C0HS8cHLPA5S0jdSwRoB6HZUqnF43fBjMSVvFUXgucoXUSiM7WajVEllmu2Y0VQ/anMns
ol+30tpp/RDgNlaURLCUTzoXxmGNxz8RDxWL0gBFJ+mOIcJrt2zo4XdjEX+FeTmbTjUHQyr83aRy
CosqDtNbFmFzBtrYv2pT6B6pbKyHmuxxx4w0b7DlS1hUN6MlCAKbar5GtOkzuK4O1XL03ubZSlgK
lcDl62hUCa4ykhOeeo/QvzH9GwoQqwEQYyDcCebUrmyUwuuLazOp2lFm3baXSrApEyZlRb3Ppca8
lZpwJCN+vUF6Tjido4wOyA9L6alF8xA4BLcHKrELMI40V6k9N1WQK3dv6VB5VVczBWiCm6Ix6e9l
/hkA6JUxYZRuoEQbZdTfraa8CrXZZ246eo3GfDdtEot6kIFYKMWRxe9vTWB8FOIYGPSa5ATawGG/
XDgOuTCRuXfuFxkp7xS/ROm8gqDsBmLg0LQcDRalYcA0Ygj0K4KVa9ir16hvYXtohyJIs61GecDK
rNuguzOVh+loURKkOMJ1LSr9Xg/RCwxLpqP4UJlNh1BDWhc5Gc++ET8J+pStY7e7pJp2bqE9+Izk
iEXXbQ5ARjSlF8dUI0nsjKNqpZeDsYFGyZYTMNkp4MXUGVVztNxRHu7GTtvaTcOshGKjS2bBqlDS
kxiqTz/uPpMarCKeVlr5lJZty0OD5M/P3/TQ+owG86vtcvz69Y2hpsUO83vwshFjhZJVuxV+UJIF
sC9kRfFMuRr59BKa9mtsD3tVNw5lyFRVafQT9jvIPQQcnZYB0ayddnX6pQnFK9WCAQNriM4VW7Nk
hFX7j0piG5h8CEOQw5YcKOo+WjaVuLTJ75PvbqpxEruw0b655LCWpfs9bGdGfBSelB4iBUQ7UiCy
4WRm5J7mOgXuzPmm4uLW+vkVw6MO5lX3XHbUYpoAMWxuW2eEYwTa+cVThpBh5U7jSbbuJppMUpRo
AmJyMvBJAWZ1tqZTPRlm9l7VZJUpqo3XPoQ0tXtxBeVlw0VWYDrPfaMxYTM3dLkg0HgkQMMV3xIC
OpGbYC9mGtW7VNuNAku1JDV0iPSrpdlkhuIbGFNzbwt/Pw954AL3SSbmSoQSbTpSH780H0ujvpjV
4KzBGll2E1q3UkrjlrZW7Uk4Pb0D83FojnoLGhwAp1TKT5wciHqktrrqKxwk4aXqNj9tD16ephrr
UvtACZ6+MdIKxrVp12rta6ZSAsMVaVak7xSE3bVrMSlhotijVplhQPykImwn1GCkOMDs169/lI62
bStxam0bP5SCZMiEPhtDCzunoNk2574QzVnLo/ZMAWIC1uuVPfSRflUrxXDIalE8xUJJnlhWz++X
HXmN/hGfIoZNy8cL0g8DbV2Zar37c5iGytB5xBqW12UXdABwCFN8/3uRuA9i+nFn8MypLp6ow5RP
0MWeCxXzjmWXQbzrpXTV/e8Gc6uUANMt3zbc/L0QhXRU+r2uHJZ2kK2Hx6Ekvn6+6vKCtmQfIqgE
tuabLftqq27WMOxMbFz+sy+NnLWGqc91aYF31wjbJaagbSb9VQzdnxfWdo+OkP3Dv/YL5gZY6fQA
Wv9pr5UWLhbiBE6qX/7uTolWuwQwjJaLLvvTfCR6KjRvrEW2hV76t5hMz5fShziVF33zsGxabp7M
GXCTFw1x++JWQXrUS2qJMuhbRo7GeSQDYZ0iv2nW0h7OvUrnu5w6Vm69DiDrHZbNOHXjHcIGsfl9
4cDvT2QVUjSbP7ZKcZ1LtN9Nl49y3OIO6iLOyyf1EZGNk+8EFCRo3rdltmc5rayXzQjl6bl39W9Z
qfA9VPVqlFr9vFxH40xKGVV5Wi5kSkh9pXT97XK0ic31CKcXVU2aPy4vZlpW26Ti0cIqKwzXrZXj
ddFn9Xo5DKM5f+QDo31FBjO9+Nwmi6YQ1hWg1t/rJPU4sB6QO4oU+rZpjOhKiT3c5v2Q3oDgZ+ZA
UTxiUWdv8iDqnhIsNTc1rgrPY1Vaax/1zQtzr2od9Fb62lB947kz+3s44Wdnp6b9JgdTrlKlzX+I
qvgiVBa5ZCXvThdnP4dCIhuMjU85QWRPnfxXMzCjyMBUQDjydacWdByTevMHZjSr6kS1CkpuhguN
sGLoB0QTM93paD3luxAs5Asg4mg0U/mZVvajDcP/I+rj744Mq3eVNQGzt9r9roPdrpI4HbdRERCN
4mrlI2Hy+GqmNl3QHLi87AuSAknlpDD56crycTmgBZpNJ+EX3rK5HKgiikNxkCpMd7jU73ZFMHgW
FLPNstnMF8ht3fG6wcFR75/PIOs5hz4Njmb2ZR6up8pWt4qh4UI8t1mu74IJ7obS7H5/1eWArP12
J2swraXJcv1BUeH5dyF4f17CZ0ORvp+6hLhIINAraUHZvi3NmEjQIjzzmCleowzxMyYG0brSzOZH
lioX3Sz6AIz4cXL88FeZme8QvN17b+kOEcgNstneTqmquOVRkblxtPXe2bJ47Xj+Mx1c3Ojeer97
M3OsXELTQz3ADzQl06O0C+v7YOn5Ogj66cnVonzrWhl2O1ndPcDud3akNvtXYk3rjVEm6iuMwhjD
pPBWqsmTnHT9YhQZRguG1QNNgAW2SVheuHEAioI8uSQsnXYGXgvnJBHpri1xSUklAFeW9OM5MY1m
Z0hYBVIA/rdCy85aO+o7nG2Cs+bq1o4HxT4lCUKAnA6Xp+xBQjrZFUj794YZh4/MRpjSabb1M0gf
8JWwPhvW4au6CcanpWlkTgpVmf80Hbr6X00NZM5PKhnfu64x6X3b5Bn2VHwi+2zX+3ib4rZMOWPZ
R8Fz15VFH3o9caGbolJB/fz+MdNrkpVjf/L0aOoflxfiZe21gZ3EdtnU5nZahxI3MApzV9C1Edwd
U8vG1Sc46FE5/D4vjCkqO7pfPQCCf06k+WFURaUfrv+tKVxsb9ApsRp09jkpKnAse8TA6BIeDVyF
N5B2Bm/Z1+eO/8jsHo4+jptgQrRb9tm9selH7JmWrT70swsWZftla7kQ+jR3H5OeB52ZaywvpjB9
gpt5hv7ug89ZAeVa+qH9px34x0bH2u667CpcR2LpVu3zigj1IU2bjar3sCsooDRbJRb8dsRBhh5q
RPSYypRQy9Lrq82wABFg3kltMln/3q7LCgM+6ri/Wy6bGOdTappf/l5iOZCbQXO1gNTxnHawgenr
q+aP6n4p3Esl5UtwY/5/dgampe4VjRL/cuLScHlZDqBDBQ6eT56mAvp44lqHYF6AlmFlXDrqP9cg
K6G14Br4g6phDchj5je9wKjCnNDj5C2Ao2HLL6nn7mMUILxxS+rpy/7Mdp+x+1Cf3Xm6W5bIYpSw
pb3Mj3mBK5Q5kjbtj7L0lv1tyIqob4s7KI6NOdFAvGoMdJmZRM5qYa8ca5u7abW8bUaSS+XQYWVu
KsdlVxUnHF22f79d9v493rkI19JM+fWv/cvmv/aZuqMdsjLxeocaKrlX4zHUxz8vqlo/Ri1/6yTg
i2ehbb5pMeIDtUiKH4B2n6YorHfFlq+NpjUHYRli52hx6LmZgesHHvCvIteAz1B4SN2hPw00fJmq
NLqTeEmoMR0mrAzFq43x6OCy5Y+xsYEVTv8nh8tYltnXWGDq2db6W2DWKgzS3GHF3isP/X2vax22
oirQ/UrtjWDvZ5KldYO0y9Gz98LVvpNPrjxhmJ0fpY7NYGRPEBKGdltmRXrvVEC0UUm1rYKE64fl
r7lA5rX3rgqKB62s0q2KQOyQt0H26ozjgWKkfNd6I0f15PvHLOziJ18Ev5aPm3SHX7Ac8qudZ93F
D0AZhvmE+XvAoATTiuEGSisQO+wkP2IsSc/LiyGH9lyKFnqt6WBxoLBKLyFIng09EsNqaYOWc34L
TRsNnDj+2fznEkvzrCjuWZbm+7+XTg1owULpGq8tkQYMw3TAt8W9LFsyQYBmd9jeL5txBYsFeuqh
d+qLDSDYHGoqILDD1Gidl0p1Hztw1ViK8rs9gVtHQ1q/52l2h+bR/ySi+dwyH/2qOwtJlgxIsM+n
Ve4gE1gpLOTncrQboG/JBhgyTiBmuX2GTrxBpzyby+V2icOcrhWriGjp3bL590CSKhk5yPAsO8rd
1+hV6YgRNzCkPjlWWLrbuoDi2w9WfQiN9mHZWl6WJubcbtksZ3WR6APqZY39GA2qcpAOuq4MlTqr
9A4TBR3x1SaaDy9tKsVX12lKTbQyTdowrP5kSa88/D5F19J1pQfm9XdjfqeLRrKEWZn2I4IhLvLP
Z/w+v/ezijuLz6ihFByHoum36wYe9lOQZPLJn5cckVrB1flnn1O3zSahBAZ1B0s4lCv6rVId51Tq
cXVCy3JnTWy+qMiq8BuzbkVtYykbwye3uRFPy0ETV/sNPJBirxbwBJvOKHbShu+aNkbwLfJz2ys6
zBH0eEBHhbyT8JwOqduQWS9TCsvGzQPlawu+5n/JjimpUTXmS8a1PAiyyWkwjXBTxCkCIpgCz1Qz
vYFr3QzTMJ+nyqdwauusMBHZsTbH1N0QTbxajtoGSOfY2P4JeB6D0ShKL0VtVRcbxhoQehV9lHb2
UMnYfK2MwkZTEWAHMmXRvVAoIMwN7P89Eyy1pqjuhB/wRX6fadFjrYux1m9gS1Tc7TJ96VMUShh4
Ro+x7+MbpTU5EElq7/rR0o8xYwR0mKwF0Y7zE/1bsxsz1b4I/j+enSTGY54Sfxepiv0yzJZF+PGu
ylI4u7r1p3GVzRkMrT1qZ6DOlMIlrlvzLgmD/1zML7/bNZXIybZQ/pyxHGnGkYTkXvhEECJuB+P2
YCS2T5bRhs+FhWdFhNGbt2wuLzQQttU+MbOfVUAYD/1tsOyjgSYoB1IB6Q++2wqSabvgaMm0Ovdh
n3lJljavehT/XH5qzfgVmX34GXOvUkwfCbqYz3GwKjqK+ZzUpqZQxaJ+nYwZPuj9LyF/nyPdVFvp
TvbnnNKCl5Kk8oikyj1qzegegTzBt3odQKKMZbBNGBsq0rA5JJdD/37LJNjYKG20TYcyawkpEOj4
SNVd1fz1uDyToz4GmDCsTNXhVc47/r40aUQAMKzXlwkhrdcOJK7X0WCccqknXmTGyh2R/LXnLvw0
o+4m6t64o1uQwOL1/2nqZ+11mbqKcLgVbvSn6b+uKiaVjPW8TCgjvuuVNL6pflW8BN1/bUTdu9ZZ
+u8jmvtfR/59TuEW/a6ufEgoU9mRLF6rA2Msin8AUVV4y9tEwxAgml8KN8Zh0rmq+HYdq2Rery1v
JR60Cpmq/7t32cYZvnqYDErW7qg8SDM4IhkRuxSo+AFUXnlY9iN8p3i67NSywcEXeW4N6OfK1dKq
tbTW3C8N6mXv8nZ5KR0TrMxu41WBc8af9suRUQt+tG4VHkf6+VvAo7FPBwpzWlbKmy81eVveMQt9
bQBTH/7uH/xA2zsGwP1y6v+2hW36p22Dd+8Kj4MW22EnOC8vJkaf3EeZ8Owyw7ukadF+L2//tqlH
4I5/t1kOW6qJWUtHsEwEzTB4UTB/P0rZqNSn57e6AuNrebe81AFjF/SkcPV3X6c7Y3n+u51YU7KN
M3zMlpOROOLU9K/rUK4EpKlri+7KASP7r2swcbLXchxU+DUFWi3s+jo3umFkIG+BGspbmY42GnHf
2Lijnv33gX3TYeD3d29hGPYGpNXYLCcuL1gry1u9r+aWy466hx9mMeXYodPISJq5T8CNZ8IQytWy
iZQp39UGTkvLpi6QjCpoNU/LZmRFGwZI/aVwdf2WZOJl2d1HeLc2ggy5eJTjvdaAellC2IflqGKq
V5I0p0eCssVzLaffl3ZT0R77uC3wU+IkEI/Rw1eI9ej8tbQUN8HcVIxLT67SXfdJJvm/31bM35Zp
WLgFSRruf7/tcsmEb5vVGDSXqPR3ixN6xnCxbfIAXvRslv7bHX32U/+7WdYhSjQXCs1ydDkwDSk9
+7KdqvJ7qqVyv2yNWXmkq0Tik2qeGzPXRRYYRTe83YZNTT3bG2p7hMoUZmsfo4JLzlSI6CTfBH6o
sM9aWv8+0TZCuNOlM+d6RDdTqaMbfLOApUX/mJB/ccJA/tgqg3NXdT5+dAdUR657K7vkWz3vli46
myoBTm/axLkPjRGvKcRHp+VoY8VkYozJa6DBnm4EETtDrzj3CtHYVlbxsF3O0vWecmQbxxdXSd3X
KT4tH+konXrC6RUEcP4oP44Bciup7JbNMRm/T+TO4mFVFy914HvLR7oN2Jg2kXzddqn+KlCNJZFz
blIDxENVERcTZHUmKds+96UJ9hJrlg8vVDyPYyqwG/rn8KDAYfh7yjRNI50oFvsmQ6thojoJu+cg
bLtngpb+H3Nnths3smbrV9nw9WE1I0gGycaufZHzqFm2pBtClmTO88yn74/pqnK5unrjNM7NAYyE
mWSmpEwyGPH/a32L0mGCONTz2QR5Q4BMP77+OEK03mMfGcn5cjypJ/XW6DBaXjar+Q3nLu78XpfX
9FVqLWGKuFvXsLZNO1bXQ4bfngkAUvtK42rVgWS2hvLfg9s26PJ3MpxSdIL+nDVg4radGgejfx89
Wqr+6hpa9h57EvmLKp8MaZXrBjLhiWqkOheTKMlAcu2XSCtXl0NLhz6f7HXnbkrIhhv1kDuJVfV3
U+F2i8vPU5gUk06Vr16BVFErByZjWmwda0yV6zxUzheEA+fLoU0knztHx4MoleCXoqJz+Rtyry+X
Nuuo3/+GmDXU978hT5lTXf6GCtfQY5iVX5HvdhuvjM1NosfTDnFAupKAPR4vm10VZysZ6PLRbOrf
9k6ub/xpU49luaNplG5wO9MnMbTos05O+kof9eoKMXy/L0Vc78AmwxHVwmRlw817GsfuCxJo85tT
H+tEmz6akmECCHmEoZxXT65XXdXUM/MW4EJvZK99WgZbeFkp+LukL05U5oiMmv/3l80WyDMxw2az
ZB3A0WXZj7gjiIH2mlRdJcJYe4MWnmgbOcuEuuv68nzpSLRAGJ2zk2Hl67zpiYzwW15huCHBL+7g
fH+Dfm/YJqlaYo7Xs239ZJpoQeetMvJR8eTV+H1nVwViXVUdRIJ5x+WQy163k/mRBgIU/YgGFSSw
TVL51tmkvnlW88NlM0h6dZwIl7xsXZ6/HCFS+kc0fWzI1FmE9X1+bZ+TcRRY6SYg9WZ5AbDjdH0s
AP3fhz6CyVqgs7iA0O2pflSuE9/TTg++P18k9rIVsn6BtoHbvHuHNs49DPnLrV+Y3s4HHbR1giS7
j3uaHI2md+9Gry8BQLevOtSmFRhHcQU6lQS0Ngk3Q6nVnytdPPpV3IPUIShrzNwvVkSGSiTs+NQW
ZU8GiDFC7R/9G9YYmLEz/xZbeX8yZKNurfnBlOgWrfx2jEI1E8XaMxLMI/4/tJaVGVd7OTGt+HF8
W9fhRm9Ysl2eu7ysC1Dhj2Gbbi+blx16WH2ArbcOPw6zUVLZdZ5eY95Ut0np1ddOpy1/HABZhqlZ
NL79eJvasMttM2Hqu7zosqNtw2EVJ4GH5YI3ujwnmmwg7DpM95fNLvfUJgsL1BA62Tiub31xWNId
excRwGWzHsdgDalG31027Th/bGh33WCm8u5xqG/qprW+FKOPgc29E0NknmldgOD39W/IsPRtVBUs
aS7PXR7CMKtPeK6wLXOsPuXGxpuqYt902TNaYKznridXQneiu37MrBtTfm2pLWCcIa5iD8YMy+u8
M6/y+E43Q32l0x1aX577vsMrno1RiuNlC5SideNmXy+HX54JLaHvmbT++X2iJNdRRTTaurK7DiNp
Uz/7eKi+vweLC+Ta5fSM+cVZVi6d6YjWv5gHoBDe6/2PLc/7vnUZqwYoFz/2dT9t/fG6yyD3x5GX
19Fz6u9lT696HgD/OPL7z5v3zcCdv3mdO/ioH/1+7/djfMbZGJ+t2Ltr07HbgWOJzz+ev/zv+3Pl
QMOsR9nA4T+ezipG+sVlu566t8RHmE8+w9lLrfx8+d/loS5HmCoyaQkQ+32HJ/Rw+NO2aYe7XPfT
Q9STQ/n9bX68Q1dr41pEM7tvfv/Lw+W9mBR0i0//+I9//fNt+E//I7/Jk9HPs3/gVrzJ4WnVv35S
4tM/iu9P799//WSjbnSVazrS0HVMpJZQ7H97vQszn6PF/8n0JvCioXDf9Eha6mXwBvwK89KrW1Vl
oz9a6LofRwxo/P+yWKMu5g7XUsU4xZFePHvzlDmYp9HpPKHGZvbgUvo7xJe5dia7jhsM8trLIZcH
Jy2dZVah9y0XWti7TFQICUg2fhSbV9VkGd8f0klcmQytB3rDfNbQkswrVPnFVhN+u/hx3GUHPTcC
NPMQZHIRUhS1sl2ZOf3ZytLhfPmf8cf/5iMgp2RM49CdBixNzp4U+yZs89siRErrmeOfttxM31uB
O27+/SdvyJ8+ect0XF2QLmMbBl8AvhDn508etOFAgIkVE9ZV6bRiMQwP3RRsC8Saewx19l0/9bDU
xip969v4pkvM6vOPIzzNnNZDKwF8+F5xGCUN2HAYknxJjOBXICP+aTTy4N7SU9KG572XzcsDCuGv
I8Fkp8DUg/sfr8962HHLWIiven/893+uNP/bn2vqhmNL5cBdApEx7//TiZZ6Mh1bX/m7pmXEgge/
7MeuC9ZtItwzOmoY1XRFqvkhnvz6+vJ8h+gmsxJ6KKwBxwOTzfGQI8ZcGL40kPjQU6bYyQD4p+0f
+y+tDQIELn/Jf/x0zdSXa+gtL8Yq9IPmL5v/2n7kV6/pR/3P+VV/HPXza/71kKf8+7eHnMO3Kq9p
P//1qJ/el5/+22+3em1ef9pYZ03YjLftRzXefdRt0vx+7c9H/t/u/MfH5V0exuLj109veUsvjXcD
7pF9+m3XZayQQFx0409f+/wzfjtg/jR+/fQQMknSTh918/G3r/x4rRtGFWn/YpjMqWxwlQ7YfK6M
ntfMe8xfdOkyGvGDpJSK0SiDnRX8+klzfjGkwK1uSWnrlm47jGQ1Po95n/uLSSAoYiXHNUyDSbX9
6ffP4bcx8PsX+PdjIj/1p3PVUa6tbJPQXsV7OQ516Z/P1QEoqokGMTn6TdrDiWytbcQULbND7Y5M
D+xFzJFtp0BJVdIo8FJG93xI94J63mRiboherZrUc2YU12QBuKu+Lz44qfslMcnZ0YFssapa+IzW
aWjdjR1H6VFzXB+Ko7zxEvtU2L1/zJrgvuT+gMKiFsu4I+lHZ0XSFep6BPrfB09w/4EPoJjWrSQ9
YEJCyN91OBxdX2LIzw6q3Vd9GOyLnAsl9OhAoqyvFvgelmKuvHXTruyicGtIfz8K/LJwzTFugoOv
/cqji1Q5uK/QiqE3OdeauG8mqEJ6ktxprcKVE4wVRo+S9VDm0TXstU3f6uaiacNqp43Oje7VFc76
ErF1FH5uw+kbikSsua51HEyXQAZ/yA5FjCocPahaWGUCA6j7UiTxq8Ynue/GCvT7TVylwaY1uVUq
jCZrpxGvDqFt62zbxG8FbhyhS3rEo3nte3p+Zukebvi4GE+7FpNDcCLzJ9k7YP0WspPIsMP4aBpq
V+uAPAb8XiCE8IsEAT6RPGYyVDj2MW4xBrd9XJ5BGjxqVV5uBoFWU7e+lDUEtsbxHmzLHtZR9/yn
i+Zvbsr2352AXGxKKl2YhiVM/ecTMBdeDMOnICLPi0rECFO5KzpQHuFUEX6CAfgwM7U0JKPQJpIB
Smz5WWs6omBC93EC9rSTVYj/PWwXtEzyNVBW0mUm37+zO/9NNP1D1vYGHJVKX6FDWAXdZK0cR7/t
WkrVBX4qnCbxuhauIpkVGoCPpXDK4T9q1/WgSG/sBJDAZtzLNNgmEAixpa5doen3IzL8MUn3nO76
ra6pRzIeYCgMebEKoqJYuVMqt1GUjwujRZKWOMZTkNmSdfi0slUQrWGAYX6dSjykqnSJW8Gymzc4
rjNyuracm9NuDDA791nRr2ztxeJErSUGFbr9tKraJN06so1vJ8pt3GmyXdJEZw0i8D5T/M3KM76g
tyYt2EtwZhdFAFPJo7NdIrIhHLlJ1C6xRzxQfq7v3MhZiFFoN4beLFutlRhfA1LpYNqyssYvLciO
7xtkjjC4fFSNOhS40SA4YwjfhiyPd7pSGcZhVM01+Ac/lnQ7vcFcmZjyj1pA6ybU7yZ9QBfjtlvB
MLJLmfEcY0u1m9GS+KGHHm+5KfQHPwmhkQny7e0gHfdx300E/WAX9jBBtyapt92cvq3qjS3K8cZI
ugoumrUJatwTgDHOSV3SYkimo58Z4SIWfr2JvEKHQsdDmYuPXFJqrfvuXLBcO7Hu0u9aFd7D7gXg
YgiwjRdFQx4YFd1l+kXugAncn8ZwD+DtBf8prIQWYr6a7vWKsycuMnmYULk4LkJjZab5ftD4Jem2
mWTiRP3Sbys027r3lRSnxdD2yZPsW2BZCJr7QGi3VTBoAKtO8LwhoNLBQvSey2UbpemJCpFE9jzK
z41rG+uu1HtcYyds59oBO8ljoobmFLnGsMw7XoMHFV7cGD0YxRy6rnLKCOW9Bxfpqo9NzK8D9qh2
FrnptDchOdrXVG2RVglZbIrcHdeG26JCRwO8NqN43ERDiSbUjXC+Ot6GSdtJwxNx3aPfnyKoBUnm
PY6o3069P1viyhRqJ/15RMkMRRaEP/Cj6QRkr4ZvlZX7ifrryQdMB68GoaHmltl92iE8jTIvPHnJ
YGLe1aGYNaY8CNrRn9FjbkqrJAmubot9LwN/XY+6dhCO84LxhATpGhHWWENsUgNavzouzcVAs75h
XbfFlmGe3CKFy9paJ9+fzTs+F74zhi55oWozS/d2lmimLZJGh5YpOnzyfBbxJJuT4Eol6cuO1sS/
eyhfbblQLUzOynNMoD+FsUk01M197evbWWhHAoR133rOS5OQ1akhn12nGbV8gjwtdBJ43/E6HJP5
wQ0m1IJU69qRSXBcOdelbaZHnNCPmU250fIErJSkWjdpQKiominVqK5JAMvArlEGdzYIU6o9H/db
GdezYADJchfD2wrooxOq5AM2aqHPUIwk+Tfy8n1oUEXt2nDZQbTZOaxOdx29bf5YK8XtFMXbgOKv
I+KTSa1hiy3qWwtjxpwGHF2+CQi/EauqaATYpQYpqiiRfMx3tNhGIelRwU6gXgCd8Dt6qsUBvMuA
3YqvJkQEvOYT5jKmakPN8Uxriul9z6fg6FqPeO7OzuhdlOYXy4kSwrJQ29Pv/VqHQF8CmBgi61rm
B8briMHpyrhz2iw+eRqgO8PnQq7rfdF1/lpYBquL6KGIvpSIHxae21i3NnDEJXlYEnwfQMPYju8Z
bhCfhIRjwtrDIZW+FJlR04FH0ej2xtHJolXLzbma6i+Jad6kANZWk6iTdacBSQyC8TGRQGRrczzr
XRBQmGIe0joVq8NYP2QpJsBuKmBymsaEwT46e7bx4pnGNXKKYWE7/ZMuP5dIhhW5q0stQAIoZbYf
pOyQRNJhCWKAaGUEJ3cKuEWAlOPMSAxWr6RKj6NFxTnApuFr/rnT+aq5AB3UxGtBceWItxXBTgVq
tYHwT/q7t7Clex9LrAQp2g7kWmLNiO0dIv25SQcgjhDgVl6YpkeUDs0yzLV6UxoKE6PhrJWLpaV3
gfrFiLRXVW7g2ZzEeytLe1nrtrFq66ndFLGv1l4Oka+vICpUhgMqpn4qcqCP+bAHJVssu1zjDtEy
fbSxiuIMP5POdteHvQ7SBejbiC0KYI/HAmkTR5zYhYXJPBbI0OqZxI6DvOE7JrUgxP6S0MXzwwam
UtYqmvus6inVLdq8kku+O7KYkYD1TGf5PXrYvfILN8TpEKf9bDNjKqnhuQIZIiVD3LODzv5AJtJD
IMlTrZAQdFgWF5lZPYE+BdwXlzTPcVIMbbT1AtWssj6JlxOA17wf+/NAwyZkoAPzoT2OMQLSTGEM
cJr8Gv9ycsZR4SClwV6m0ZDvMrBOhneV1f3OyGSPuDXeyDI/1QRt7OlZYlAISSBwOx96qWG3GLmK
9jhFpbaqBPO82ANtoCe1Qk3m1tvaH+IVAZ/hsUXvgY0oHbhZ+N7BNyzJXLbVjl47tFt9cJCbijBa
5Igd0ceS+F0KLV82dq4t4IsDNRJC37H4PsZ9ay7IOGSaaYAsy4iXvTNma27PDBcRXc9owBLeM8/Y
ROmPzUOS6vJqpUL3LhfRuKPH55Y0262mlgxZ5j2aUDLiu23GbHNF63iXCQ/tcHBdpuO5GOWjl+QL
vc2WuvGRufFt0hI0JRR9qvJs1akO5Q2mXQNlYTQrPPGa2iHlsRZK71v6YeF6qDyxRDpzLF1/PJhg
URCG03vukm7DDQhkOoXtOKXA7bXnoWuR6LvYjIS40TPtnbbsWYF9Ar2haIu3LYtCLwGTIKAR4Xnc
x52/LwJmepMv7zMP30KNiAwfXbOTMUqnMPHes8zqt2kLzNoT2QneRqPQA/jBrRa+Gibkxi6w32mh
ETgQQVwg4duC6kDS4lPT53s9jUlTdriDRuhUfKoC62DOTcO36iMmX1lKCqpt2UMTZwOeKsBJcnQP
8QBsLmsnd47RcU+mte/9XO6rEuYMKVYnd7aK0l2/Cyg1pPU6NZbYBQHr+DzjsmoaqhEDUbYMOxfa
UVdj6wIU2qUQKjxMKrjPplUdPdpyZNEDTAMwmb9hVXYFeXnLLcS1i00yFmDwYfgsfVVHxwSzaeKf
9lFWHobGvWfR+SjkGC2LtUYBkDSeGH+wmG+pVD400dLIZgyxRbP1dCbdkV8gvjUJ2KacRq9Rhluz
cA9GPUR8JsZWMjuYw+PCvEYO2PEpILzAfRY1IAmDd5LGso2mC4YyTNKpRUUo2IVQxRaihsteyc+e
LIBt6ivUoOE6LtJXDVaxJdy1zFoHTA7Gtd6yX2IfxrUsEZf32ls/BHsgHd9Gz0JvrU8femQcCeuk
Qp4uy4Ds2UzAZ6b52MfscGyXERhUzL9fRcmfC2ys4h1hUygwhO2yghL6XxZRk27BlbXKOTs9uo9A
zID8D4cJfldBgnbVvsQdDMqxZCir/fuAWaEP6HzoIOBn8ySgpmQmnHiVjqmzqJYwwYYLVhIxHVZd
bif/+7rS/0vJ6KdK1P9UoPr/sK4kDL6YP2rW/62mBH2PkIK6ef2pGHV50fdykqP/gj5c6c73khEX
9+/lJOX+IpWrI5YDMmdZpnL/KCeZBrtoT9nCtCVcPNf+o5pkuL9wxljKlVA/YAZRhPrfFJMMZf1U
TdIkP4ICu5R/Of/avMVloFsM4LZlrVEFMLUdB/hGQpHWsqD+kT4Mnl0yF/SLh64Jq6XbJN6+KQbj
2pmc5nWCpPlgot9KGIxYPtFYdFeR6NITCT3YpdtyMA8A3Vgv5K6GOt3OxTfheOFdYlspGpm+EC1z
jbDZulOi3tEYFTScUyKP0ywibEaOCqCsn7Sji22cFdMi6KfplOcQXxhLW9SPDROABwf/t2m5JZUA
zQof3UCHiVlH9IBTPQIBVzDTU7J595SZ77sgTW/JGRMke6dFjw7SdB6zIjHWBDwRWqGDywSHVsZ0
Oaws2rUknHz2p2rapTZa99YwYhujies+sezHd1LmVrCCVTLCUo3cMAHI2GFdDKziRUVdQ8xuJVxC
uvO6S4/owWqmcGkm3ZVC+P6UO5r1tWrnSSFOT1ZAMuvzVUFLfUJKmjXulakDm0W9Ip61xjWJXcgi
AxeU8BNAxWiKX0KE0e/5pDs3CncDDRCh0y+ZaMimqcj2RZaWhHjkbfqamv7sSnLGQaOsPg4Z3y1x
XwsVCjKGEqomr4o1YwyEMAv2lcjw71Kbae9H0xzvoqKR95yTKdkKQwrTIeK8RmnXJOALiWW4kk6V
uVheTEobWUhS6a6wgpGvGe+zwkZykJ4o38JG9Dc23u1s67Auu25UXrOer3R9Rf3U/tq78OA3WhfS
RzaxfYSrIDeBpCCHy+ulVsfdZ9tP6eI6mlm/mpmGQBtKULlLMG6FrGEMpBgBKoS3HnwRHwehRG9+
RJ0TEGpo+mieKibMfariZJfFAsNg2GGUWaSmWz9gPcshT1j0TMEYQbTIPcN8H+iMHsKuGsAXC3eX
UWXbmJlZMO8uwxQckESkBcYKLdIiHlqLSZWpmJeZpTXtkrqLHmyYmQ9a65o7p7bNYdNNsKKJw/DG
+XQFJWUn6HMXNKkGTJ3NiB+STDWs0SY3CVY/WVKzbmnKKVq0EX23zWjaerXKdeLm8Z73Xr9y4CJP
eGwjflUF8B0ZdzbraTFBHjUXvcpd4YQuFnCr5wsqsR7cdUNrmgujJP8xclvrJUtd42byuuhaon65
gF0duaerRa6gphoSbT0YKauy8OtHr2/MGDmRpx9iRMd3vmmqVTbGRraJywa4m84QstWnIDzCxHJe
Chnmz47JrXhRwt6qWJpb3t2Q6vUdlyAglCKoxQnOuf9VNXZHUCouELVtK4PKoicaplFNMlnPFacX
Xusu96+kGP2915OqsJCGBbI4GkWyIzMagNOk+W8QcYYb09Szp8jJMQYESb3PtQZsVR+G/X2MRafe
ZIMxHfx0CI8N0qUvttaThaFNiI18aFA2U8fIeAaPX9Gmcpx8M1Vp91CR2xIu8cwQngETDiW0n7jT
pnL17LGRbq5tAQOhClE6fqCNdFhPg5LonXAfEpRMJA/g/pMTpnPn0ZRhtYZkicUw8XHVL3H9MVVL
yVG/a81BvzeVMj53LlkqwrX6Zz0OqneVdh7BZlhS2wVfq75Lcqn2aEb04+QY+q5TMBiQ3I2b+Ufx
s1tBgAzJIAMNqEc49jqceT3y2xWDSkUmikiqzyLWi9ewaqOnaMjT7GpM6+AoJ2ggkmLAFTrbEOyg
C5BH4Grs17IaGXMz2Bf4mjxvesytlgW6gqyXMyMnoYsrqeivW+C170nmVKckzdrXyEaqtUjAjh5s
RtsVTlY/heAAFbNWvXUj6jJYOdKdDWYo4kDIo0LzM35jhiASOJlbc+FhUvTWopLGF8dvWFaOTQq/
12UWux8i5X8bqznSwrO8eTjoY3GizGOuBULDm752YRNVkQsYsqqdq7Avxa2m93q7yTDSb9VImYn4
M8ig+IgAxqFYJNOiiB0TaBtDq7ev7CHAfUxcxK7JOTk3TDgNGtGUSkELSCfIYLsIHbENDeBbgm/z
c2cwBq8KCf9IiJJaVi4bWFuENq4EJ+mzZhXljeuk9A+bJta3A5C1FAq8VX0rQA7ZM5M01fdRhMuO
1CRlfLgqlxCGfMeDRRRTSoASWHd3RtsZ/oPptOSH1Tan8qLvdfxQ/Mom91tuw5thmleGVh2QHObG
k4FJusJAVeJZgpvkD96VlqkCML0M4TVPk4v/uW0IgWZ8weGyUn1MwIxpDHW7wJGoubtwbCINX6Mx
XoXI+EM0VHZ75bW638ITk5ymA1P9YGuSoWFu3cG116WyGLBNqsZE5ESEJy0mEGpnPSLG4IDow2bN
ZRMmtQQjnbBWzyrOGozq5a2saibkNnDraEmnv1ErNVRknKLVKtUK0x4Vl0ZqxWYwM4rf1EeROk6w
IV6nEt87AGq7OTq6yjBImT2Vcdh+VFQdb8TbQiue0rxsnK1t9MNWeIIFR60Lq3rmjPLRzjhu+rkI
suprIQo4hpPtD+9enve7An0TylHa3tFaN1tyRbiXHXFMgTApcr8613XtrsaiRP8Zp3q6tS3H2JYW
uSD9ACiVqDlCA45OHmBmo/SNCbi+LSlproskDddtINLrGowHrt867a6b3u93emXbjzbLWsjFlH8q
oEcl9nFyfHQzpvsXBeJoRFG01KfBoRhgyJPtNFj8y6Y/mzkrpwVvqZEf1mcrJze+ICMUhMMaXDah
N+MNHST2U30XIIzc2IPAoYXla8GCPr7rqV4/inYor8dxbvRFirsstmwmD1NwqNKJj2c29x97wQi0
iorU2FB0nF3NofAd0AW1Rh2oJtQdsLlF211MXf7kOXb3LEJVwKpu+4piuJ+NRzHRtC0WQTxEw5oJ
afJE90A7TNDdcYTSIvsoibJ5RGkiKZsm0V6E4Atj5LtXTVJVyOHcCR1Tq4DXgEXTpnSjVymEGAJq
XvsupKSCMLOc+ydMgOhupOG+i333G/5K71Q0hntVtrZHUTjrXwup2hEpZjt95LElTx4QIjBdfYEP
zPBnwOmoyvFWUXEDLZwZ/m2dDBP13zYxdnjmbbmG4APjI4kic6TaNU8Mc/Ip8hX29HogeqOmPhJT
PcwXaqSzyDc0Gs0zOhgjvK11xY04h8d+kxdIi6Hg1wMSsELkVHTTNnku6ZEAOjO60n7s6Knfoxuk
XWTijCvn7hBZETRQW28rfXs6ZKwGWDCnc5V65MaO/zvTMOWVY/tewohlNtr1OI1VJ1ZFMjTN2nfr
9C0ezOrOlZWwlpHXRDDEMJ9kRAqp6tQbEZ9VpLJNAD/FWPZxR83Q10tI7EEZlvc2EcnDsphGm3DD
Nh6uO6tWjyZeBXs1WYqQFNRjGoUiwrjg32Am9RZZb4Y1xMHZ92iRTk/x09pWJRMIMLoOMC+jobER
8ZW6gGJz7d4qc/XaJBrDct4SNZwGicrPZZG5My26WPv89W/C1suXUpPTldfnxYs1V2r3RggubOEb
HQlemjlwjnFndY6pGtRXbodY3iQNmecorcItZ201M5AtB4qs5eqPtjVZNQPPRHG0S6AQUm4KgIMa
oDeyKi6fCCyoqx1cUNIdkCEA4GRFYqsDUVfGhEnAMxkah3oyFjRYQCYVOrYBg8I9Q0RH9scCOXRh
wL/yI+Il6f/esQCC/l1GJYuNBB750k9r7TUgI2QHnth6xaDnd6xp8vjF5h7O4G6Fsb1zrHT6JvOk
uTahcb3pAonxokczUDB1Jo5lq1UqDtZZGiFzohJNkTd1KPBIXxMffg6mPPXM4jin453wijXNoqsq
OEHBSNN2NEvIM57TPNSMz2RaxcW7z4TKWVCRVf3RdEImWhgoQ4LdEmgLkGe5c5AoD2x9IAPMrw52
mKp3Ql7VSqN+CDjKMOCFGd4jUMKSxRRVxa2Pc8ZZ5P7oWpBsYvt6nNyuX5pdoX8LTJPiq6dJ6yZl
ANrh6ZUsJBPkqHHt4BzsGvO2bOLpXOVaJpaWWTNh9KPpZTRS4xyaEcW2HEBRBXE+3GYlQwK2lXRO
FkyASBDWZ70UiYVY2vDq4aEdogqzphNtJ0Foj2j5tdFCm9M7fJSAOJbC1HeIuBgpJdQvixrQE/1w
/4SG4s7mHDsgh4KY3dD7ZqZIO/ze6kfvYGWN/TzRckAunWyoHwEtsWFlZNGjQI/16DWdeJaepW0L
hoKdmjRQmywigO3HpLYYgNEW1pi0eyduM/CzBD/Krhef6WoH18IpIdUSY3cflaPaIuCEpx/6QBsR
09rPsq2EfeUlNMBDXNKLLucWAt+i6KJV5OfGjWvNnEYdbua5Mezwg4+zflVyILpozJL+uU/gcyva
7J97ooS4Z8IbaQgOgFuRWCUXkMYsPZejDW8pQixZifa5oL38TmgCUCoq+ywBO3zu/BCuURBUQ6mu
xtGPdxDCe5AuqrwxR6c5lbYldl1epM26U9w0fY+Vn1fa+payGapUux6eMjtvV57TEodg03jAT677
2ybMh5XpwDaYalziQ2W2t1rgRPk6hI7/xgQ0/VrUvvEl7pzXzuZWLEj3YgAvrIGZShpNARTmvtp6
rMdoNQYM9IUIOYwQ0rc6lPD5aAGzwo/EIanrufnpsj6PpuocqV4xTQt7Vr660reTG8cQJcssIq8p
TpYmN8o9q1f07ZYIHhMr7Z4otLDwtrp414JXZBmgaeW0Ii4zIcfKaaMD7VBj6YdGTqqMkzEjz7PA
XQdZoK2MxileWeLhuRsGs7jGk+G/m4HX06+hP4+cLcBtZEIdyWvD2NZEVseA33z92iHFdZnAqt51
QS+3cDy4gc/dZmDZYODSZVcO9tpHlTx31wNESIDVfYKzk+6loBsYIfdPkm9eV4g7AkTcbe7HWJCK
gNhJM8rESY+gqaAsGJZmXKb3lubLFXr/iCA0FTwDeUivpjnpDnIdReNwHIjwirNqZ9idATwYOuC8
PCedaUqyg2WENezzNiA7w0/efUaajQRZtaVvkKAZQLG5Kcs4uaEN6d1XmfSfezhjq9bQxn3lNEO8
HOp42CajQYYCpallzXIt3AIvLKGqwI1/aVxHOSeFnnJerGcU0ODyNiQtZREZOiwQnyaTy6hDyPdk
FmJK4Spl5p2lYNAU0tYeTMPWr2JUV69R6GA7CPyQGClklvaVO3b9V8an6VppIcR2LbfJOpPUaZrJ
LrZeAWe+NMpul9dxYyAxrmAgzlypxHcDlFCRybokSSglV9OptUr9M2gROpXY3W7VZPeUiQhR6ztp
nWC2I5ZPGn9nmHwKtRvLK/IQzWgV2Ll6C6PJWJMwU54VxB5SaFTig4vuswxEqsZ03fYIzyKKcjvl
IbGmcTFtCKYWp5IsiDs/1YMdZoiWqEhX3XpJxlTCV+KNtLSOFWRvdae8crt0m7hICbiYJug3Xt59
qCIMzmHXmajVdesW6UtN6MAMgFnkuNCvJlbTLL6jImNWn07TXekxDZLTKK80WYRvkq4K8vAx9l7j
wR2as9FYFHhK1CS0taeG6qeLU2CqcsBcoLInVnEPWt1wIZhBtG8C13gyhCJosRFzx0NRsaKgR3qr
VaJoTSNrYSWtdoroC724suhOWpW63BkoRqHfwXd8mzk28yKmg8tYzRKvZpa1ZLD43KKgjDlzigvE
xWuUF/VzAdl2AyAi2o8mxQGl+uCB2jIKNL2V2VIWzGgpBg2n1nXbQ6gRku4YLdykqJmTfLT6VUsy
SPz/Rd15LUeOXOv6hQQFkHCJ23IsepBN132DIHt64L3H058PLe2zSVTtqtPaV0cRY0IjTRYSicyV
63dlAPIJbwr5i1WZ30ctQ4+k+lzlMY+oXwX2LR8w5xWaMyjAxqu4sAJMx6YU0glMjGG4nwrVh2cX
RvGO0Njg3RwEWGtCd+PGi7gar2OH6BdjtKZLPYljty0s+6K0UGNktpo96rZWffcdM3oRDRmqkCni
v9S4g+hLJyy6KgqzJ/QkJKe+t61LzXDEBUq3fNvDBPohotS4FVbpvcGBRiI3FKWxL3Sv4wfkHpcc
BUKHE8LTWoVcMta9FVk3XEC8b4qWcnJ5eHTj2ggZS8WbdXJ2oTcO2OArcO0aARoXIHe4AmzJ9rSA
g1/EIUgMAKoAHU/SURpFmUMitYmRet77QIepX+p7387VW8qK7qbmjPpR6Kn2UwDWIkwAxdsK28og
TNgeYa+mBLIvKmG9zOWmW7SBvApgjl7iy9pdpZ1GX8aR1ZtuxRD/c8V5TEdRXiJLLPg3mK1r9m12
p8hB2+ea6VyA6PZbTiH/EgL6FXV7/FLiJ7bPiWna1XmsgLkmtXfj4ZRMAmCWbwME1VvTl/i208lv
HpsqI3+WxJg78O54G6Uh9qAoS6/ryBvfEiupfmYDdVKgFsm2siZndjjuLhMi8NBlD5Fza7ec/mmn
DjdMLjlhqRWpq6FzxMckoXaS6RFfiDo0b0u+MExq9am+A9CNHgc2jMfOGXXus9j03ZVjr1xOIJQf
WYRlZBLnzbvlhOENStP+Qit677aaMknKoyz2hGfA4sm9DovyjpKJDRUVJiqiKWwN6GV2/B0tVHll
gyM+RWLoHmTaUu6NaGnCCB7KupA+1ih60r+oemARrt3bY7DGEVBJLkhpAzvwM63/nqY0GFY2mMja
DGFr0SNAR1516dtgK/JXYVTOEzEq7SOpyhk0oSq9diaT863t2nJrWIlYZ3mezsITr2NfMot1E035
zpOV8c2KxgF5CBY2HcSqsrvSQ4L9DLujvrYVJ79ERRrei7DRFVo2w/Q3picjDiue5qzZwJRHLaZD
yfuzG95+mV43qSLvuUUSzyFDBXlnxmtybMO+9oTS7LARqro1YeXddUItRL4ncaE7f2rMJxKXgGlj
obwN4Ms0QCTRn5ZtFZcisUwc+9GzIpSx/zbmFMAKDHfYtdwRIvR3ub5Hl1e/0ZHIHmp6kGs8lwM3
bxPno/SxCq3IlMO1s0S1AFsKCtt6QkC3r6epTVeiHaofnWmpl3lq6rQw6uAF/r9+0WVetPFap8Fh
HnKV3qhwWyWdiojMHa+5KrxQXEU6/BqRmSbwfCXdGDh8XCH/UB8ZbvhJQZZfjFKNL3KnSF4Ua0Ra
UwFA/SMq8ZkyzcHhysJ0ojgpwM0rOHi0IYfrqFEJ/+NNvuZUb++27pTEYxrDk6PXJC14pobPhqri
cCFhDCVqGdxggIy3Q44cIr4xg3JMN54wrLcoJwroxoxwQyJFW94mU5m7/8BDawyzvvRhiDrFD2hU
5jWH50CyTxBy27Xae4RCxlWHDfUPSF3VdcakXHdtARZcDjL/kZVDSI6vUULwI76WbTwjUiOK9EeB
dw20xbbnRqJ0QfaqKwZ1pJOUXU6kU5oXxOCwfelOT8xBOQ7B+BbmHp/x6LR74U3Oz65Pm2cQKx5o
6Aj9ChvvJcP5kYRqKKpbKrTwb6821WkzGKm85mZhwqhy8guPLPI1DhPxZSEIZO4LldLmH1x267rV
ZbivibvdqEnYPoAvIixt6P2sgXniDzGI+rHuJkxA28jBrBnqrhs7Hbhgr9pk3FplAiWHo9/5D8QR
/w8g9v9P8PTMK/if4emr92KBTM//+38LHUz9n46kugQR/i+Bg/ing+AH/Qu6H51/+N+ItPlPEwxF
UGQJGxXD/H/6t75hVkUYJjQI3YLHwP9b/AkiLZaSL/4tmm1rlm6ZXFsAAL6SyzlwchkMhfE01fYm
HMO9rv3003ajm+HeCiFEmjdmSZ7pd/4cRk9N88zfdM2PHHQVAdoQvAibmGhkk1yhPs3dMeb7F6gc
LRTWCRirI+6QDjIRG1T+s0jIR/6TBL6qP1W0EeQgr7MueQQR3FtgqEaxOj3aQoL1X8M5AiUK0jdK
oK/Dlbo6FyeV/gRCw11hMsPrDDvKbYy0/cpsgMlp8UWXdL3Y+9FI2OsJL/DbmLs3Mb+aoCTqMxVK
TadgPGkr937rFR88VohUlAxzMQU0A2rZXMKFbq5zrTcuiLN1tuhFpw1mMMNuVHr82IcBJCWkYnss
s8R5igfPuiSaxrsWWqtfnX5qMU/iZ8kfk8wsCx3KhGZamo2k5/Mkk0DlK3Ux6k9TQ9dhhoW6jaJJ
ZY/3fDitG4FQYFU4PcSsIKhundjQXT+X9oU+9mKrDoHYFm3ccIpE2Sb1AQ9TQ1H/zujKWTu/N0gP
8PP+YnAm/NNi8OkqgwuVtz03r1KguPPz+CrHrh8RbMFFfn/6+WbF4uLxcI7gSzJ4RtMyF2todhnu
YGjJp7H5EaUjoTjZzoBb0GAtdXqkIxNpOraqo5vEMFh3ZuLHJ0mb5IDUfJ+RiCN3jInEJijGGmby
qX4fAlmeITTNgsCvD2bCaIKg61jzgL+lnJ+G412V5gCM8jQICj2+yTGI+DCAPDCNuG1q/cxELsaT
7E8GkCCAnmUJRxxMJCEwbeD3uTu2G3pt5BKSGcQn3xjY3p+RB35VXNnzWBIoBn6gKqRlLNdki8F0
MfZ15uZGfWUE9iVwRnzmc//Kw/nXGPR5eRIaPCz+xdduJkZnDCla2bHytr5Qt5AL72Vb3P7Rqvj9
KJCONNB3gV5NLIZJ0zjsQUkyF6uiIXFwuJ7Fr++ePm39Ynt6rGPT5mhIKqUUyIS0+RV+WhLjfE13
cLR3qSzQ/k/xA4jhxekxFqv8X8/zaYzF88gm1G0Liw93RuK6OnrAFFO3bu1ekkHh3Z8ebPHxLgf7
fXZ9eiBZIQkJzCpzaeZckezoIuz91kHCWSmefWYjPDp5OnZEwhaqIZdrLqnt3IBllLqZk7+FWgnJ
vjkzhLY4a//1PPrvRe2gTDQWZy12Z45WNXg32aG81FskvhgyBFN7BQpN26y4Ing7xBLDJno8gsZQ
/ScLxACMIRZK40tebIYDsuCULy51K01cOvGIKoq4vtPv7Nh35XCkQPjVQFOX+1JJtJrXcRa4YS3u
ZZle6rp66efOy/9uGMqsz2tddFE649Z4LRG81o33Q4TVWnXmWY6uiU/PMj/rp/VXqkMPCMaz6B4E
5nI32sp/MoKpCRXHQd1U5eL0NXrTDDrFz9ykhs2Q7epW2ZyeKDybv54U86qbdzlN58JksxMtVp1f
itJy8E9xc01tbi3yHl6QlAkyVMxojmW+pXNWyZu4Ke/MMGo3OQRleF3TG6f3LzFNumvj9EoWLCQN
q+naVTeaAOpiusnyv9NxbzjfMYztsau8z/uXSZDBbGXZdQZNqPaTfZ9Z+7jVrocAfcNokMCb9KRN
VT2IqAzrTRH6tKJ15EFWDwAdmyWfdzdiJGWALnWjQriYuBu1Nn0WbdnuIUG/C+58/mg511SnYCLV
2hIxrH+toONjpz4m3U192wIfIRsghT5XxZOn9bMFNFRFZ2+Sb87CTwz1ouycv8R9Om5AMB7FRNZT
Z75lnk7PqgmSjUqsJ3HvNmqNHJi7JNOKWy+hWQ+YfmK6DhMJb0OSOOajUE9W1U7iALryYpW7XAHg
Qf+VmG7Ylx0BTWN43cuU5HSfHMRuvA0Ic1WRIYDdGMotmG3ROVqyabNCgZDdWq/KTFIvrfmAhzxy
FTrDsClSG7ulCVcaMeNjIphNKTOyK7tKz19x9nW2akgiSFypCVkeZE+Zap7SnKClkI91sFMsWaJl
dop1hW0hyTHVuLaF+WMkNBtzSSXdqhO49FR46OomNcTrviLMVDe6i3L0ECAjj70r1bG/zCWuKKKh
dUJ5N67p7pDz6Gjpk5rKZlNiLXarIjB8nEwy2dUxSHayjLyNSXjsTmvVfjPQz0IeNIxIPGAb0plq
7rXWT3a9Dzwukra+mTBiQoOIwAi+efitGXW5sw1fW0lQ5lWhU6P6Pth10se4JkB/u+rTyHBlHZk7
i2vFzpIeGHAv87vE8gU0RrSdfl3WDQoCI0Hwm3rvcw21oelWrxo5Vjhu68VWjNAWtTJt1ga46LbM
UKrQBUKkB4tnU+QqEpACfEXDsgKwJJXrLoVQqgr0HGJQIfKms2sHQqHptWx6+ASG4m370Rq/I11P
144HBUbA0lo7VdhuzLaxVw1sRjp5wt+iTsn2eSmNDfSu2equIQwh7kAYYUivIyuBFNR49kbNyRaM
0LFsaBoFu9H3S0SesJfIyiSAUGm2aoXvQ2uSbuiHwgDBVnwcwE3sX0Ptw8N/6RnerXVjQ5NBUVzW
JHBlfJ4a3EpuC94qhN60Vgr6Z2EiGTWGQYjOsIRPRZxxZtrmpRyjYp3oNdm3wp/D26pw3XZwY3OI
AFsBK+gvWLLqJs1oaWoKCgQ885MLnyhPjC7o5RY6DdBK5sUzNizaOhJTutXaBl9eUzUupkLSkG/r
+Lb11H6PTDy4ixxitCYFqeOE0/QK0Q8Bk1ymgLTRtQUocTcl9hgsC1qQ/WhjO2o3zb6x1XRVtj0N
26AaLlKC1va+5g0sTBlfSOK1VpA7600UkRdK/qv/aCHs3WdZ+CuYU+yt0dFXSRUme63hZeRVeac5
XQHZp2nXGBOi9FRnj9FGNzYl1eDsNtpsSwzjyDpKxFaXubrNcwCGKHaSTQVYsdebptiqcxKBSCO0
RjVJRUEc6Pf/oGDoPFQRHKbkczZ/Z+rT6cOBm/7ycDBUSlO6bLDeKQtmH4XPR1xcdppHMHHiFgb8
k7QjQ9Us2ehNvVXRaRs/7FTyanj929Q0wDSE6m3SafyA/zggN5fpNfiYG+VQDKWp+tfIt/p1kUcO
ZlrsvbqCrqeM8+8kMrYbtdXFpqYfNaeRkvVmkKWajAoimfinP4hwXcdFvNMSaEfgagmE3nzYqp14
9unf7gb6+jir19MmlE5yVeOFsiLfkry6Jn2OFLAOO5IFfXtin3HVpTEXZHSFrZK4ssKy6L/LYF2Y
irG2e2+E96BXW8pzTEXSwIL7FqXYmQGv4ndN7uaQwN1OoGXVof8GeSJbO0H3V6O010pveqsA1H8z
qXOkEiOvwb7fJf00rBv5N/QdfxdY8ipKQtKpypkANcXQMzPnEezZhUXw1pfRYxESGtfR/4Y6MV2Z
TvcLWD9BEEehoejjX4jDfpAsS1u3b2B0at8DPD99nCcwM3CcdYjUjltZSJJ1xStD5bVCxv6KIL5e
Y7dxa2kW2muIAkXdF7B1BYJ1YmEkEOJqmEByFdlXnC9VyamnfoMylxB4i8dvpQfQWYd8vFAcgUkW
CRx0BrInrOPgsfQ2+aSa0W0dDzk3/vcggijuVgWkf8Ru1l1V2e9RjzWfFz2niWPeUvqMaBVNa005
9aTr8pnmL4bRva1dhkRuA3VFuxit3qVeDdkGmtS0RahVY5Oc/SAn8RkwenriVHLwiQm/GeZ4A2h4
Fw1T+GiO+F5xAmCNpDzREb7u8/QWAjrVR60TNlmP1jMnx3ctTesHIj7SCw2zwG1KgMujFjjxPu2l
28HY2w4SoBGWzlUSkBpS24gplIewKiFh9GQnIrokbSTKVcg2erZxnAa2cl5pZ25Y5ly6frrZS7J4
6I0AYPNXiuPZZOXzJ8lPtwKpd5kroBIgSN3RuIfV5zzRuqBlfINom3bTZaOArtov5ihvUyrfhCBg
kuV2wn9pUXBV6auGQl5DUkBZqZKRRqlkycgVnEbtnv8uEXtKWgnbRuLd1CkP/A8U/R76/CoW0P2H
Ytd66bthv+TWswpU6BDt0HLqhSpa6SDb82+Kxd6K9asqoXR6pRS0k5+nNyhx0HYwucnSn0K0BQ3Q
NBeTgWN6asdKl7oaxx4hElt+tk+vKOsQkZd4QyFnb6p11e47dceD8d/V7T6S4er3XwCv5LtoXiji
NyyqC/AmFCdi20kwmsLceShrYTVtRC/P3LUWrh00GOZfblgm1h2Se9BvIdCny4NWdqSD9kPqhpTM
cqb/wQaeX0QDMxMkBKGpB0TdbBN/5k++KYO4b3JiN32qvZk4XPD6lBAwdlplADQWro08YFYPeJjB
d6nP/WL94Oq2+MXzdfzTLx78UUOIrWLgZT9ytV9b6OEdJo51R5VKaPa9NwKjzKXxqw45IHib2oJT
l2O6jbGlrtAQzOllhIgKjrZ5hQW8KrwJ66Bat9Bnchaq3ex8wGj+ksYf5vRcEaYZ4W0j9TNvQJvX
xtcPyUTNpZHO4CD/EMuLT6+F4zRJOMa1Zmwm1IZQYTd6N+6j/C3lviWbHdROrcQPgujz0ZgZHQ+n
1++RKcW+SIcyYHH9stT5n3+a0jBEXm5YU+5in3AdD5q5czQERxX44vr0SAe3PHNGC1SVTr7QdP74
OtLsb91FhMG5oo79S7Utg30i4F6fHuXI8xiOwdkB7MAzLXvknhn4Wo5pkGvKzoTX4WspjCOuhxdm
ZMd3fzwYik2NVUlHHgxg0a7AeaOu7MYr3IpGELXWCNGaNIDbihyjM2vlyOyZlGIOzVQH2dOyTRcr
DtxEZPOu0pr1vlWBiBGJJ2f6modXcaotU+WaDzlBdyi8vr4kiC0S4l+RuKOd7Q16wz0EBFs+pcHb
/Ij4Y6zIxUhaePO7ADHVvNXSE/rjhwVQslHDAq3QFl/WfKkOjzDXg3Ku2uAm06IkqN5xT7+8wxlF
myZAlwn8kyBYi427bFUzg9dbunTaf415/jgW8bfTQ8yz9fX7Zgh6+jp3BFobxuLjioxw0nNUT25T
hRfzIelrWLi2JBtGeAGg0u0/TG7SpwfVZqHmYlRDM+gcqw5/qGIxqm+0uMCEonA577oeofM4Hzoy
dDl8Y+dxIjGnIUv39Ki/n2UxKuuFYQH8QGyWo8KY8I2eKtzV7YaK9HXOUgykv5k7iBXdXvwVd8BX
LkdxUcAGeqmF9li3knpgvvDs54OygotmmDcTezkuq5DWOHfMG5pnrDb2alaeVv/y1JuRDowafk/C
K818EGgMa5wogsxG5xyvlOIO8cfc7phnWj4l0XOFUy956mfqoMNu6VwHoZWVICqqAO/8+rEIvbPx
cFLpjc1GPuBHKGiwrllV81GhGYhJfDXWZzkdmLxXk63VJBkZdn555pXPb/Tr3CMX/u/NYVYof97E
fZWbeob+jiYd9t4Z5zBiSxen7OTcWz4yENs4PngASPD+Fnt4iilE39hT5QZh7F1bASKiUG3M19Nr
6aCrbvIfNGw6JyJcySXyYcS2D80kq1y98L/VBa70/nDvNcM3W+/ObAJHPhZTkmhkMR5vk43869S1
umZOTSxUNyXLAppsSOCtLAa6VvinUD3Bxeu0CjpxOT4XqoF3l0lP7PTzHnl99D91TacMMGlHLH6D
EnNx9yo5uQjHTfaKsrmeiPymBgaPOT2Udli7m5R7tqYD91B8LM97WEpGLp1cdaeOHtuoX0TqT+xN
1oPX3Jf1t5F6KRkeG1zc5zLPUM45uB6eMKYJaqZKGwxIhfe2WEJZDfs3wLbdjQinUYtftPm28ahv
x9rfUK175BTpkngT0T0GMHgaMT7L+W6jnQU75s9z8dU4LGHKBdYaJ81in4SqgpJKrVU35lRTcphZ
7XOQFogorXWCbHGwxivMFmFM/7ScSyg0GzrH6zPvY37cwx8xl9+Wps1v5Ov6i2onHzqL91EP2Pql
V0QNUKjSkUlqgqXxRpS0Adt+XTo/kEX+BwsPHTxlGfwNLgSLhRd4iVVOIe+iyrVpG2OEe01vMr4j
flc9M9SRhTeftLpFf9/WOdIXm2WfyMoOy5L1PREM4Zffyyx/B41/6LL0xi9JVjeU/RgLgv60F2qc
S5Pv7sw+eWTxWdpc6OJly3fGFfbrbGt5BMOuVSxXIcA7GXZzctJAx1n1nFWCtVBIbHVQTmtlbt9C
/MvGPVnGK0RF59774eLjfYNYw2mg+rflYupNml1J0FqkPGFkP+XdzSxd1FWQtvhHg6FNk18p5tMA
rVmJw9vWeS/GPwV+IVMYBuxe8gR0w1y+fJtmhV1ovXAtGv4JhoQdvoMwlY32rQ/bm9PrfH6cr8uc
Fz9/ZIKPF4Lq4u3novKnPK0Q+udqeROaRXmd2rW4c+DUX/SpOj1UyMEvTw96eI5whujA57i2wtNZ
PqGT1kRx98ngNnhdIVyIbqDt9StAzmeELmfoB8cGs7jXSGEbCIiWfQC8lhJ4N1rnTjkOeXZzQbL8
poJkWKv5/3KoubL9dGcbyhpbnlLtXNCi76ocL7rOe9Cwa0S6kZz5ZA7PJu4BFj7wfDggssvP1huG
MnHUYnLTzPiI8PVe27HjRoXz1+l3Nf/m5QKBnIK3qAoNRl2ew6GoRBQhKkAQUCAAm6xrFezo9BhH
nmX28YWc4YBkHpx9hR2jDEXUR+pagoheuURv9cPGj+/0MIdVP4yQmbSkw6eQGAR/fT0hgQVhE46t
CzVWXRXJaF0nWdnyIcvn3miVndWJh3JU/Q3U2n/b8uCW8z+4AR/50qBXGCx3br+zrPHr6GlstLUf
hDDGu/EuzaDFkxRlaPm2nS0NFSBDC5e9HJuHNg9viB2+iQqgAGRKZtfdxYRcErzabiIvej09LYeN
MgsTcfiFMOY4CJbYfhH1NhKItHUD1Cazdv0RwHJtk1BUGsa9XYLCeSi9Tg967F042KmwzSFxJnnx
62zYnReWwo6ZjZB4U3tmsTbRVnCqa8V46RTOO74je7p7Z/b3I7sBvGF9ZmpA6+KRv44bAbKILEtY
A1b0A19Y+h3VX9jL7Bynfjz9iEdeOOUy9EMN10UDDs/XoWZgPe7HsnUdJPdItFuk7aHT/dSIy9np
aQPLPdbPlc2HZYs1V6o62/k8t/ZiPy9l7eATqDTQrpGEBfUlzrmVOtxG7Xuj7qCQXOFfuWaNrjup
/vk7lexH3Kf509xL+vrAmk66vOyHkUq5Fu/kice3xoSfAoT/wK1zzdqohdFc9Z4i1yOq0zPDH5lv
2rzGXK7DxKQB/nV4tv+4TfFxcZ1ENsiQaxVjgBHX5qzOzTvkxu2GVKc/72tZku6chG0rHN1YNmbi
0YiFGceqK4bi11BEH+R9bKtsPHc/OPJiOSy52/Fa6ew7i4VraGGcRkPDPuyV40Udt8EbZn6SeDMF
amIJbkMMU/PkqP6INrIDF6xq81toAQH98bKG5Tr/Cso1IZaHt60XnQgmf3JHLKNXg1HiXJ2qDVlT
3QPuLbdt2VVnHv7IDoW9u2HamF9BuFtunaTNCH+KtMmdDCCrKGj2k8YmIa1fTieu6qr7iYnLmcfU
juwUXMcc+Jg8LjvjYjkBG3ot39fktk3529hWJcJxoGagdKl+WpAmL7LAcy5ryvNVSXN4G+cO5kbA
1Suvk7SmO4vw+hSnxsoJQeO9oDpTvB05m/lhpvH7gnrYKZvMRolJt9fcUi/GfRuqGFKZeNH98Qvn
vOTgAunl416eDzZWXo2cxgnXKnHVkFheVMErevLXigiUYDSj/2A8Ni9VtSkIQEDmauFTFeX5+ki/
e+I7DuRsGiqG/AM/bLxPkeJvYuInt505RGcYg9qRIoRDkOOIpiBkvuX20efUB6KUqtv2/V2q149m
3f/KJebMtQkmZImPvgdyqRPXUZXvyETua1vb47dyL1Tno88B6k/P+5EF6MxNSpzl+D2kXnydB0KU
B+g+LTtLZP+Nr8dwg0utXNuYa+zrrNDOTMDR56fjojlQg7mBLC68ZZNm2ggQ7/btGGyIQS13FkTh
jY8h5vb0kx3ZqSGWSVsVtHc4IRd7manBUMcTTHO5E2LhC/M9ip5JQtpadbEtLf/l9HBHXy2HvsqJ
z8Xu4IrbTRLfVRJo3Cby6uuSFbWrfcP56Wl++UpTHTZAowfmpm8mMpvROW76MPLvFFjn20FMFua9
dnSDBEJ9av3GeDr98469Z8JzODxo3HGALda7ppZ5Uk4J7zlpP8yweixk9OFZA9LnOR/j/2pK3H+V
7Z9jeo5OvDPvaBTbBq3Cr0tqbCulw9pddYdqIBNueMDlzlhNaYDOf3Ieu7jP/3gRMyuQ6AFiDB5N
X7zqMs7sfmbwuKWNNVkJROJnPo66iLZN8eftVhwSHepJKdmpDm/OnVco2lRVD5YZrRUoRyFRWQR8
nZ7E+Sd/vRF9HWU+rT7tTw50qzaz6goRNtLtkBhYxK6knFmNO3ikUr102pmLy+H593XExSRiudTj
W82IRdat0gqLl7hfQZVa9ZNb47AYlI+nH1E/PFnQelGe0+mlzcsB+PUZTdIFLUy0swcABWGuc8xi
1xqEJMyOxnjtmDizTVVHXF7hpZvYKbILIkfK2f1uuOAaj0UzN+07hCHZsz44NamBQ9U/53EWAsfV
bXhDR1Vxyzx+7VXqfm8WwOGjZD61VhZ/pMiRt06s5fu+DDtch/Lx1wjtc62FzfTh51jGcGUt9rpU
8lcl6bGMPv38h58kTSjgg7kFw2Mt90LE1WGbxHXxEHYY4VctQpZSj1yiCN+54Z9ZT8fm2kY1RLeT
qp0kp69zXY5W3hDiUDwYlWngc9EpOP8F6ub0I/2+qC+WLaxqrEptbgjUUItvP7YTyE6RnT2EsoHv
WFvWLlebcl9ZiQd42A/2nWYP2lU+FQkR7r12KSIMPRTZwQONcqiDUz3uzFypNkaDZrWxjA+oqcaZ
qV+KqWA/cO5Tb8xoBmrpZR+67Pqiz0jDewjGvNlaAle4ZjaXzHz5y8Fe5MLuUmuDyrbaR7QTL3C6
Ue9FUzYXMrCMa6s2i22b+87l1Jaxa42+fTnYjXgvPShySRZiTl+E9n0W2vIywTnjepB1cEeiWbvW
9YAuc4ttSuXjFIcxXfwUGBLZei2sCy6kmMD0qX0GrD5YbFwfaH3a9BoNyullg6ot8eKhRWu6rObb
IDNeSNO6LNE0a532fGYRHECQjGVjKzof82Jucn5da4UYmzGcCliuSYmqEyhAYoMV6fmWFF6dZJ1O
dZVuat9zJx4+qjGo9i3N+NczP+PgMoNwhjumDY5NoUd7/evPiLHNxWUwt12pKU/4siNnwNEB6TNh
IOVbWXf5tgyj/RBaO6Ns3oTunemxHsJLv38BzXXOCcKZlmKDSDXycOQ26GJcR7mjDAnJ0QgPHmp6
7Csoh/4P0qSnVaXb8XPBP93j5hbtT8+DdXge25ZgePSTnP/IOb/OQ1aYsAilXz6QKhBfD7X1PYBV
vAlGXNWrwAr3WoFybsyUhLRmC7/2BKv1fUKu+zNxTNGjj5YQv/4+vm60obqEN0SLPBuCdZ3AsYiK
Nn/sqYferbxv30pNjW6R4XSPqdZDhzNS7BMCIFAsgpu148+hRBGJknGDGWnnJ/qOd8CfFNxT+W6C
fT/mHV8VNGoL1J90JsjpTV/+pddFuwnUJn5xkjD7FQRoDfHP8e7VrgsvYgsfy1CJB1zMUol/pmlj
zGbLW9xt850Isb6pxOzRlZXGnW9W5mUeaOJN9nG4T3RFpemYNMVDSbL12ojQXweVT5Mafv23rMVY
K4EusBV0xvEVg21/+g0dvCB+HJwOJKRUq7QmF5smfE3I57mtu7WZ/cRI9q96DItrUEHkh3hR4sBe
nBvysLxgGMktl94/ovLlmnA8I41toScPuWnuOqV7ZY/6C7+5Ww/v1mJqdnRTruPS+X76SQ9rDGA/
ZLzArTow8hLrLAkHJYSgSR/UMVlXQ7Qr63QnhrcqR28/DbvBsc6Va0eu2Ixp8ZCCko2W6GL5kzut
DgpeiA9K+aSOYLgenj2rLq1w6yAax5xeTai2mCk8TDSrTJNMgvw2tPaNHr/j5fAjHfpzkO/BZgzq
RitUzC0k7tVL2C/Fcy92HL/m5CeWCeU+bDSFFArTGX+envCDpTXf3NW5NcjNRAhtUdQFdJ6DtG27
BzNDyqI6z32ikHHGFyEh/YkzC/mwyJiLmfnGhWjbOqBfFY5nQc6YpFsh6cZJtP8bp50/LmQYQ//d
WOUOeQAVkAEtUonV/b/GwA1j59vjj9OzdghXcoLBnrEwB1OlZS2peY2plipBEaY70OhofUxVQuLz
CFkuCAxqFRiP0XUZvOYmaiPjdRLZmfrkYIHMpzVyVkgJbArgdF+37EmGAcou6ABzKghxc0Lf63rf
wA9tQryI4r75dvqJD97cPKCYwZFZg+UsAZhSlZNKDrLlltjUYBEz2RvNrpQz62P+2V+qw7kwoObi
cjg3UJfn4SzWbke+Vdcq8hcOhcswV5+UyTsjZDxY9AwDp+u3DnjGmxf7KfrcJEtxTuXm30UcEpwP
2hy+OXkNBqb9hHhIRQdyegaPPRt0FSYQgAmD3sWXZikY/fkpm3jecmfC8uuFrlmxGrvi4vRAR5+O
WgJcE/IK6O3XtYHXStcrOE25QYHPjx3GZD7Z+U8S90oibrV4w0Z65ns4+mzwnKA7IQtFhf91SHzb
ZZoapDmLQr8bTTyD8mtdO1MtHRuEqZs3aWAf7kVfBxHSm3Cx6maKQPoL7/17RcnvzEQ+nZ6+I5+W
NQtMYWwBlxy0hfw+TLuRbDIQMvJfglFt9hY5LN+L2qmurDLU/7R9Osu3oTLZ0Axniu2iGPbwVk2S
XDfcGQDfGwJhV5sb1pnL+5HJs6BxEL8IigoCvRgFU3fcoQ2eyq5BHSvV/OVN6T4Lh8vTs2ccqe1Z
BmxN1LQzdXmx+sxuUDoYw4Ybmq11FyqIv5JaU5EBjtqIgCbU4lUaVe1FpJA3k5fqBK0ZYaZ+3xoh
qqfB6fBjsmLcX/LChz+ehKq5BdzI7vSsHzDzUBErynrc4rZOHAP3LqJkqVlrL69/oLNRbxR+2ED1
7PTfiBsLLwoRo7sxK8LT/Ua8dD2iiUiPC2tVjd9GlFd/q1HYPUCKS3F1rVSEgJ3velpuvJ+enCNf
JrxjMOa5r0wfe/GZdAl5PV4WWa7s+ps4q/XV5AS3eF7tlaq7Nrr04fR48xex2E5xZpmV9PRHuNIv
xhtkQviZl1punpnXtYfhJOOggMNclyihQXPuc1nS6HPObONHDgsLLofDBR/9xwHm6A0hsg/uLO6k
EABJoHN9bTVxfebecvT2BCuJJjlkGR5yXvOfWmADF+3QUnPpipHoNTOv/4608QbS1qs2iMfUKX6S
M3Th+USrenCET8/tQaXKZwvOOMPV3N0OhB1mHaVTWCi22+TJJUALPqM3o/oLycnGkSSN4dB3esDf
Rd/ybUrAJ56XU59EoK+PG+QU/UZo2m5IPBLmkSpSKNEhbzYmOWC86hAHh5YItlquqsG1PdjoSvCP
3vjYcV36atXurGQgVLQuVdSxefINB1MbAGsi6x47/LVtDbM5Hx5NUOL95sxiPDJhjuNQNWFjYh8C
/J0+DMKTiuJqQfYQ2xxGYz88O3qzz6v0l9D7F8zO5R+/Jbq6mgX2YWBhQUfn65zFndXbxDP6D56K
1Cz4P5ydR5PbRriufxGqkMOWYBhOJMfSjOQNShE5NTJ+/Xmge+ucIYgiSvbGC9lqdqPDF94wuWy1
1X1sjZ8QtXARTdubjbWyL6+v2ssxp4X4sC3zAipHptX+OU+w1+rkEOOvdAxcjwdnZU9cHzSGon0B
kZWgDDrw5VBxhgVZmDv+GUl1rrJQZC9RDTzj9s5bHEUHFKqRjThUsy5H6TqKgyX8pTOy1eleqSV5
h2XDGqr/+rJiLo5ik+BqOoHS7DSHZtSYBc7LJ602Dcw1J9d6H9Ghbpeq/g8/kX6XvncgJ1zZl0uf
C14piTVjAzudjSvVk+9JEXinoHIkyglCu/MKm36EnNkr9+LiUDDBiP4swGDzyAziY50lZe6dBttM
IQiWX+rSth8ayxYrz/DSSLSZ6NpZJHf0yS8/Wao4Ai2c1jtJDmgas+jgwFaUuUs8JP9+cxCRySZ6
N1MFaTZSHUiky3khnRIzhNkuqdLdmK2u3PXLSZxOssO9MXVU5vNRxiRuUba3T40NBSlASDgpjhZK
U5ugxxcuwszl9rSWFpBvBP6SowVxYbbnsRwx+tzgem8UwpFpRMWDUxpk2c/bA12HmwoBMybtvGTT
Uza71aecK0sNEZ4Dqgxbq0ifQZXWqbD21VrddWFOVPcVU58iQWKg2ZzCHvY2nk/hWQOK04KYTqT6
tdKrv997DAOEjqCWweZxOsF1N7R+E57zYIR11+tYFA7Bq2mlKzHt9YtCj5gGPdqwOJ/xoS43eRik
ba1Dmj9LdnMqw/FrJqVbDBlR1yYMRNV/+DQ2qMLd/mAL9xSjUr8gsJoy1dmTgnlOEIRmnZ35D1Dj
Co6qjXyDUqSdq9ohsteQtB3TvxsaZ2W+C4eAkS2q8AoZuDbPIBueKmz80uzsSRigJ10jgE9ZzQGd
eG0rjFze6i0e6benu1DqYJUJWZEqoFh/FbQmiNhFhi5Y5URzY7/Ek6GuTnGX7TBMcFUPzmpqPCtm
+OSY0SHJ829J4q2s+TWXhlYx602rAIdxW9ZnnzqVLGrTvZWes7ixHjU09De6niXHvEjkQ1TkxSNa
GPi305Db9R4u5n2EQoygSbfySxa/vklfiOoVyOw5aKD1tLhF7jQ+h4HbYosLdVxsUBKLcFFEX2V1
9aeJXQZ9ikF5h8Qa8Ct54ux6tRHs1MKkTs5drRzAKD80GIzHjvzPoDKkJsX7WFJ3Ii6wCEMA3NR2
Zuzda5K0EtQs7T0KJuqUFdNFn581Yep1iG9DfFby4Qvs7slCGqM+YScvGByQmiWH2/tu4V40Pg6o
Xx5uWRY+HlcMmOR+sEkr9amSaTXk9b5K10QEly6Siag1vS4s9DwEmAr4cYUs8nlwxLEbu39VGQmN
unzRe+0fNRXnuBJrFbyljUSYw3qiFEf1ecqjP0SJXuEDU0TI9lzl6UsaSwQcQv9RtNJPNC0eq0Z+
MsbxxYpV9z+sK1zU6WH7U+++HNco9a4NnCg+B13/JPv+m5G1D0OhPAQYQKzcHYvfkEreVHQA4D/P
P0usSlss1OOzZAl4/E3wUkvoGvfIECeetvLsTBvi6qRAtZsKD/A35hBItGrRRMqb+JzpsfYJEAn2
YbaQ324v39JnI3kHhU6HYtKlulw+U8Ubq8+ZUlkBRNez4Ush8kdv1NxM4A4Txg+pMh50ga757YEX
sl2YxB9Gnhb7w4ZJUCOmHZsxPxyxtqZQH9oKvR6kiO8bhCmqzj/Qr/mB7g08QyXf3x5+cd4sKlMm
bgUYdzl6iuKILNdqfEbg3Ag2ADPrrTYiHBIiCHR0ShWdIaUZ3rkkjC92VFQr7emlrwtgQAfEwzNE
vHQ5PnhMPW1siXs3Lptj2yrFcXD0auV2X9qw4DvB7U7v3RXioqw0bcDaIj0HVfaQFtrGxrjSao2H
2i5XzuFCMAZEmsYzxaAJvzoLI8JMx8EGNfpzmCCWbCc6Sk7B1OIsVqKGxTnZHPWp7ULtb7ZyyK80
YWhE6blDoPfVVvNwzwPWvSuyKm2DPls79AsvBUeQMGWiI1KXme0Ux7eyGlEPusmeJe4l3G8O7FwM
LmxIRFodO3eW4nkrz9OfsuL89FOIAQrMFiU+mgUIvuohjY/w01mfzL6M7LlvSjdDmsFGaSpGlMwU
Q74ha8WskTdzTO5Hq34KtWh3+5ws7VO6Qn9QI5Dxr6ANJsacaTEmZ7ka3moleEpHf2WuSx/UtAG2
T43SCax3eRSwJ2lKTemTc6FSXAWBhOZ7OABcEp8Rr1nBY64NNv35h1undQCyhV6TnKMi/JzlqGZN
hqdG7RzkoPpye+2WnmHSVbIu2jMyF+zlWBYCSnIo4uQcg4A9dpWNTRs1zPtUlvLvlh4WbqSb1vdI
6eLj7ZGnv3m2e0j2eDu42yzSo1lmlHWpZwehnp/NbrJwSLbY1jxmUf92e5g/CqZX4xBH09rl1b9S
LiBXdXz04LJzlxQ6TreljjGRnT0ZeY6RQ6X5z30Ygigyy/QxrnCwxLpG2TdSDbabNvM29Ido2yay
CgVx0lDBLPJo6AGixLEYV5pkCzuZFi2oGJINcuB5UCQiyaibbszOhtph8RsXL6EdrvSNFu4KdBzg
dKlAcJCtmK27bHVa4gRBfm6sEtrN8OppymtjGukmlqMTXdz9ygdYHpAWI/3uiRI/uyYKpK+NWE/y
M+wGefI5lF3dM+utE0fDITDb/s4T3Xs2SMqukowRRb8ealQyyJumqsYNLxy+1QXmRY4+DBvNqdUH
iKFraglLv9Khr0x5mSrRFcO91nA/cfomP+NWk7mQ4TO3LWsfCbis2A5Kmb32hEAr78TSGfgwqDML
SAeBLUMYlXyLrBhR7xqRI1PjOx8t8dsfYXF2kyqKprK9KHBcHvNciyQP1kZ+HrFDe+5HOT3GWk5a
mbT6vijq6l9ZD9M1WtDi9DjZIDzowMBfuRy1FiX+WLHDlx8C+TOSL81rp3fFA7546UqjcunkkGlN
HViHSv08VhFqCvmpYCin637pQberxNpVubCGpMLwfFAOUdUrnAzUfzgXpZ2ePbXaUTc/RvrvMLJ/
IWgh2afb32sp8qSWA0qNNp0F3Wb6MR/eAB3RtsrovexM9/U1jptDSKMsc5SD5nwdGu2BegWiq+DT
tXTlvE6vy+y+BJFI6Y+4BVzqvGCaBLKFUYlUnhMEu3aVg2lRWeSTSEql7YVpVSuv3dKyWtwOADsm
at68j42RgB/rRSTOdvvZFOLJC34Zw+j26IwN5a/by7qwIdHVosMMJRiu+TyjlqxKk3yL5BIRuQ1l
jYNXBdgUGytLuPCoAmni70eumS0z52+ArNRjZHKKs61/ScA1GRKCo6hD++F9bt4h23p7VgtfjBiM
paM0gmzUPDiJjDKShdcUZx+TWsc6IEdHUdjDP90/3B5paWI0CqgK0dRme852JbajFj5YfcDeEJ9x
8JK3fpsB5BavHj624JfuATatmSwsDko6a4BJpygzD251OqptmajBOQ1y42V0so0z5s8UrVB/8JPi
Wa70eD+2ZbayrAubhUojuddEj+cMzm6vMi4DRcv78CxrogA0Cda81aVJh8RYi4UWbi+AD+x+yMlU
euYX5dBP/Dc8o88eUoH7ST7whKfgmrzS0j7RKWbyD3Ra0qDLO8XGKnzAvC04R3X0FCLgx2pjLjjY
96mVvN/eKYszMijwTFA3pI9mD45iyuUoa3lwFkEb7iNo8Gcg4/2n26MsXZPw03jWuKumWHKWaDmj
4oVBz96IDCReNwVGkgUytpPLo7NLabzSRC62cWAVz7jWdY8O1ukrWJKlVQVIDIOMNh157Cy8EW2P
crQyTBX+8DUtvK9RMD77pvloRmvGFEuLynKCw0E+gVb4bFF7MKeSkjhU+RvayV7YaS5GSupK1WNx
QgRqU1OQdZ1fyIHU22WDj9u5aGwZ8U0DNyNsSlH+/oJX5t3tL7g42JRZmQBQETib3ShF3TSyx8qd
Ww9PSU9zsocehHGq1tUxRo9mpQKwNtx013x4VnsYI6LIUfArG/+zMOt7QFTHIHHefdv8cntmix8L
kw32Br1AuvCXQ5WG8HIUgUMKceaLzJNdAl5Y+VRLVxR/NaEV3bLrvogvYQKr5G10VhP1hRL8Qy3p
J1nBCub2XBbPGWDVCaJFnngVFNCfFkXZZOwJO370+uAQ6f1eE80plKyjZ/vPpZBebEjvG2ihv1cG
n7b1LCLBFg1QNBJJKpZmsxMGDKVtQWb6ZyPu/AevSP2j1NnosBel9xRgHL8jNsEZmz/dYBeaHVSp
rR8SW+5XlmG6Ta5+CCGZg88SENB5kGnIoZE6dRice7+6y+t8V4/JW1R56cbS+sl+x38Zk+5TIel/
nbPR15tAHNoEr6WNfbmXWr1upaaggKyF+b1nFsrGVLx/1Kbb9ZL/SUiIkN9e8+s393LAaXN/OCdJ
n4xd2wTxuRk771MLrsutkzbN4eSW0raQAxVJNaG+isYZV0Lf63MzDQ0rAtQmadh8kW3JxA+touba
J/2dj5Chj6Dh7dldHxsA72yniZ445UOzoxmoKmWcjD4HDatyV3kh4viqZG3Yad329lDXF86Ereer
oTiICOa8ylGWopPwKIrOeic5L1PBzE2zunSLQfV2ieF559vjLbQOGZCGEZKeNC2vQonEiv2qVSjJ
V9QDN2Rlv2UZ4l4p+fcDPQCpKI6KXqJHAdAc4YI7vw8/R9DCbv+MpRXWwSdMcE5AUPM3BPpw2kto
iZ5xSb63jeS5SiJMUtcYE4vDAOvlUSRrl+dZUj1W9EJ7Kz6rUgKnqZoaVcW/FBbeVqajXp38KTqj
FUARw1auGrJpEzQqSu/J2RKe/ZJgweWqIuZj9lx+P/j6kRvHEAY7LNCOHX3hN0vQm6Cob25ssOlu
KwfmF7PKtR1mskhcpV3l7YWK/tYmSmL5KGslZuLtWG+T3MJ8u8SPYacjwbI34bD9CtpOe+gLkbo9
ae6D1elmBXE3zn9UVReioJ046aH1ZTrFTZmSOnVG6Eq83ZtGTpp/TA+Nfj2J+03b9Wg3DE6Ru9AC
yvs4M9sN+O8Wn02IOm2JTrhfd+lGcdCfKQ3fPKI14G21tLIOdGjq+zo07ZW0YuEzAlEDt0BRitrX
vAhZYi8d1YDDzgWeXocs5neONU6OeH6Uf38e2ZR0U5Ad4gafw9CRMceeVzFpj4Xme+KhRV06rFZ7
IKFeCYGn0OXytaBvTjUP5CAvBtCfyzu0qwVe7YNsnLp4/OHn7UOto4cZFIrmDn31S3RiJWFZ6NiT
RCtQCVFDIcCfB1O9HEHD9XLzpMB0/zcOS/1+lNXGta242jdNsBWgJkKlLR64q/yTSVx8cDz27u3T
cq3pNgWnRKggxv882ldxqj5UtIvMU9fXUrLBvvJ7QivCTVGyBSJSBd3GEUGwtfNcOdJbah+VUhDE
WFV1FJaT3WVBKLlaHBkrX38hjuGXUSfiZ/FprnLJUYrbqgXbenLy/MWSxhcxwq0z2+goZ9ldIDuH
RNYeieIbtyn1z7fX5fotmAYHdTTVwuh5zzZEKo3CEKlnItWZl699mgNXxNvrjF+nvuPCXCu/XYcr
cC0Rp2FQwCTUki43oJQqiez0Kp/BA16KzvNPWciPaVhTAS+znWfYd71lBq4u/bWKIRtgknyeOM3w
TecHOsJ3y4pL2ToJtQJGoRT6s+hC/1h3VvPXOgP0vdBpnJJ00PwUrC5nWQJI65rIVE9pU3qbvGm6
Q1U4gxuAtNr0CSzy219x6ZT9CQH/MPPhbs92t+V5dtxIkXay4/Rfk6QylsZz7EW/Pcv/pRXqNqaT
0AFJAqMS7yXF2t/+AdcBEhmgjEomUkvMev7oRV5IwTX2tZOmJtpDgE/OkyJsdeUyub6TGYV+EI84
NPirUlmahJVR+ZJ2UmzrmxEr3/I4/KYV4a/bk1mIV6ZxHAIFOu2gI2arKRypAuCnaade0XGFN6pD
m9RHhzh3HI1PiK38kMfquyj7E8TWB1vt/qmiTFv5pouTRfuE8v9EvJzH1zrWu32kMNla9L98kfeo
O8h7Wy1+3p7twolEK4qOF8hoFMLm0WCNhbMcO0I/NUV3KDy/do2mqzdpWu8HZBLcoEgwUJWOuEcd
b4+8NEOc6gh3ZZ4G0pfLU1JVKbYOE+NF9Z3srDVagqiurnzRfVnd/YehJkTI9E2RXpl+yofcYUi0
WAl8JhnH0b2HvXaB3TrU5JXKwdKMptKSNokST9Jnl8MQdfdFmznaaVSrfa2J+2pwPo2Z+un2bJZO
28dh5hUDM09tXZjaqakypAjI9g6mXDcrp20hVrA+jjJ7GoI09HwEC/ST34Mh3VhFjJg8fZldEOVY
OAtRbVtDSf/DttepLBKg0DqhBn+5hAX69Xk6sO1tTyv+Veo+ei8C3KpHaR16MaWos2iIAaiScZeA
F5on8X0ToS6ayApQ88E7+3pW/Q4VvL/0smpgclbjri2HdpcFIv7UoPXmOkqm73Est587wwm3OOH2
rq8W0hcL04nPqIZ196EV124a9Ga0iRPagkPmSO+j1bd7tcNBVeRGdj/kau/WBCP9ph6G/l0OMyw8
eE8wGMTmIRqKetuGXvkl1uv+Jep8LLp6pTwXlHb21pAMh6Kv4m2Q5M6+aMaq27S51JztTmnwYxsx
86pGJTyIbogpvLfZS9nKw7GTAuehgJL3uU+0cCup0dswxs7jEHidq0SSsnK8l/YPTWPCWqrzkxDe
5Zc0kzRoQe6pJ6L2u9JMjjJk9azD2i71n2CxHG4fioVIBpUYrhJeIaDa8yeo86DAlMGonIZI2dm5
/zlKfSyVAAa7ca2Ea/Hk4nCUW5AHgS1Ah3Y2u7CtC1VFNWrQZemsY1i6D8lFnnF6SvdGpCavdmTL
WyUxs08y+iEpwgAPQgm/+7rZ3VUYiuxCvDze0jFXHx1TXVO1WLoj8MKyJr0uFmQO9+H10NXa7tST
l7eyC4ZQPtJ7WZOzXXo8YEyg10y1b1Iln62Co5WoXfcaApY4iCVIkwUJ8o456jghcT/2NtLXMg6S
jW2N29vfe+muJdyhHwjHDGDh7KJAz9+RQr/VTo7UfRuj9mfTeAdjFSe5tIthd6PjRNUUkPlshkAA
LE+vOthVju/KQus3g2miD6Fb38IO3oE6+isN+KWdhSoO8HxoGzzLs3s3buykQVlBPUGn/dYYJezA
oHqvdMwDsM9aQxYvjgb+dFIjIzmat1Y7wAdoJ+XqKezgU1LGLMb4uwwZOei9z7e/2BInFMjw5GWD
JzoY8um3fHiF4WfxaCiBcXKEYX0xUrm/s8p+eDTMXN/1CgAmW6sM1y513TXSrkRtu+uTndejW7rx
nTw4SIMW/xHoOOatVh+IpIlm0a5wyzJJjhgfOjsS9/AI3QVBIZQZdnEDwSs3tPGHo4fdg1qW1cFQ
hP4i/EDdwg1wTJf3BXcgraakUMvWY4zHerEx0dbZ6Yml7DplUDcxXqCfM7aIm1i+7Pp51P6H7w4h
HHzsZGdw1UmB6JxUfWcbJ1mpKBprwVezcu6kQv6SwIhdeWYXPjtkHRKxSeZnYsVdfoo0qiuFtJyo
L2kN3xWwdtjPZXbsvelNC4219GspAb/4+LOgRe0oJNOp5eNX+UvtW/dab71WKJaZefiO9oi/SQt7
2wHchwodbbMYGyls5pQh2ElIiK7MfwGChajJ5E4BBmgBnphY+Pt5dge9W4ayUFq+cXaiOt0XalVB
1rP8Rx3PUCC1hf9YjEPGCywZm6oT+UMPyl7EmTvq3KwpRneHkQj+X4wR/W0KIWJNj/668D35Lk0J
OrwFAsvZt8ool8U21ZGTKVPOw1PScNXRGY9jqDhbUxHmQa00Z6OZ/l/bCYGn/Tjy9Mh8OLBxhx1T
U9G/EXnrFuI1Nd5uXwkLlziEhonQoSrIO80f7cpoE0oOqXGCSYOPYoywv2MkSKvFyZoeyNKOxz+B
re6AgqDedjkXi/Ji1gWNfkpH40WLqjvOQI6odH4XRfmaLO3SbueTyOgoQVTj5ZiFBxLypc3EgMeW
vWyfy2YIv6v5IAEkzqG850JH0ygLn8ZGMU6VqpBmDeV4qNMwwUIW3ZV+MIn8PG9NvHYhLJg6GBx5
WnR0M2Z7aWJXemrfoooS+zmXTA4BbE3ZfGmlGQIywwTDB9J3udKSJqWePo2RUTJATN8pKPJxbw+j
hLth3cf725to4YmemjIIIqEXAjxoNqfKUIoK+W4b1wDjdx8WBz5+6npF8xuG848a04qVNG9pggQE
DiVbihBX/E2102RsKGT7lGrjs9Qr3xK1xdgOPr1ZJWuPJos1y1EolcEhm8pISJTNJjcO6ig6x3dO
oqjenT59bU3QO7cXcCGKuxhDvfxggzf0Ci6/zgk0xsEU3aOWWQ8lE3Nbo3gLel24Uu09OzDobw+8
sJBAPgieATDD7JrvlDZPodz2o3ei0S7uUN3vN3907TzRp64gq1jZKQs36RStc9VQjEbpbbaYXVnE
0eiEcItN/a1qsn/UERmUbngvVaN1M2ly0LNW0uiFK457gK2pTnkQ+cnl4nYofVMJKLzTaOoHQzIf
KIefK4teye21XKojXww0LfaHyzrJnA4UPgM1JEBKnhGGJz8yc2g2k/RBMmbyLq2tQ6xZh2aVk7i0
stSPJrgE7KmrAouSmb5ey/a0TS3tk2bE5leqTmJv1En8oMsAap2K6npgDmKlN7tUrQNtoP0RJjYW
IP+O4dXk5d6pz5Pwc9LK5YOZmD8VLIdd5EMS3Ayi5DHn/c7wAa/qkzb6FEOjpLsXA+66tz/D0udG
Z8MilualocN6+RWauhhNC5umk26EOUKj5VugKC9Nbv+8Pc7i5wb4AN+f/h953mxf5Tr34aDj+RqZ
d5MKK//CqiYXr/Cj3TSWN74Uu5m6Zma4cFfwevzfsLNdBgGoy+2gsU+anPz0RPpq+uN91KTYyMkl
ZqX106RyiCpFuHKOlu4KWnEgmlCiA/w2S8SciiKhiCP7xNY+hE55sLX8hChM5WJPvru9uH/om7Nb
F5CdCbKDzBnI2ewJU+yaMzNmzLKMxXMQlcVpDNT6Lc6r4MdQ68qzmTf9MTcjY1fhry02VSm0x6yH
WNJYfb2Vayu4L7102Ak1F24vcdEUtS3dd2ZR3CW4e2/SWgTbtjPAveFOsJUyNT2MwvM3OY7oLsm7
+VgUQ7utUlgdSWasgeCvdyrtCeBpgNQg5RGAXe5Uuqcx86+dk9yM6ImWnrKR5Ix6dl6uWews3Q60
3CfvNJmcdt5lisyaJipF/VNuIgeZeP6PXO+fUZT+Whj+3jOsAybsK/iU6+lNPGU6WpOJGBfT7CDK
MtGkRs/n1IZYILdp+KX1nXFHA6pYeVWWdiYYV4SsSal4XmYnkcOAPjfy8CdPH+4LWXmvEupwjiQf
4Sev7MzFsejvcAgUAN/zzlKUSbWqhbZ1ClpMqutMfvVG8w5cr46mD8rGt8/B0hpqf5x/J6WKq/B8
bGH5gOcisoqN2NXLAMdhv6T4q4z9Sva7EJjiOEcHggI9z8d8iwBfcEY4UxzvUjqKMnhvhfbj9mwW
147PROg2vcXzGyRHybXJRocdUWWvcea/xWqApZs/JIBoxZogxh88yfwOIaWFmkVDjFhlti261FBz
J0m4oAM1SQ4K0IazExvhHXqKyneQS+b3QnK6X4UmVw9oGFQPYaBaT7033d1RmRwK4Y3PoVH3277V
pI2eJvo9oIRhhVK5lAo7NH/pj05ChjwblxeBjWJ16BTCOdW9BoHUqIeXXE9ltxuK4YdBneWulYzh
OVAzczNGqfNb7QzyNIH7uJCxZIuHTD+HkhS+obAlkYzC5JB9SfHdUkvq//AMsEUmicqJMXmFYOhM
2nP+4JyyYXQeEuBpj0pnOr8K2wj+bYbKWYHSXvtfA1lCV5xOCLoc1pUOXOLbIL8kgmMbfZajF0aQ
ksYRVVJAG8+eVlVbpMy6rayn6WdgTfKxRT9/Sy8Kk/ggCR7jQkR7zIzbbVrmwZ3R5OaxRQVrl+sW
2bzam1tpiLRdT90g1pTE7boh3SStvWbIvtQkZiZ038FAgB2/vhFDPWq1jpm07UMTltFmGIv7QWuf
KyN4Lp34nyBVCpdrZwfq4FuJR/rtA7h0nXz8AbNyAnquqAu3snNqB57ssMcrERiIdwjKpvgP9+Qk
ZYq8KFoFV4dvMNRUsj3HodSI3VEmh+GW72C9Z9IIL7Q0/gOOfUKW/690wHT3fAi+O8rgsu3DBw8U
+zHRxje05zcdLumNLH2/vYrXQrXTjvwwt9lYk2rlgFi9d0oy3SdcUBrpTlIC+7Xtgt96rQebPHf6
J2GK5N7Ile5FC5LuH4rz+tZDk2XTIZh/b2p12m3SIPQe8ipOv9z+jQspOXreYCbhGU8qofNgLfIr
Y/B97yRCjPxazJfuFMszwWqaAtvSqKyUTddX+srSLA5LRvknp8Q9ZXbl5nqnxPQpnJPa+t6+ydPo
Wck9aJyNSB5jTXzzOlzeb0916eEySKzgi8PEvdLuNijohBqKZaes9Po92KbYRSFS7G+PsjSzqbMF
T4hrCAGQy/01WqrHxawySl+6Tf3DVEpsKPeddE7SNauXxdTi42CzcyrhAEBvRUdlKT95fvrQ8lJZ
1jZp7lPlLe0+1ZBslHRYIV0t3Q7gs6gcTfoG3PGXU4R1Sau2grYWD+P3IvJful5+i5V4DZyztJTg
czS2B6i0KzQqb0pRielCb/TiMWy858bGz9Jp9MzVgybdVFa98oYs3rwfh5yd2E6DImHRfj0lfqBt
gDI+2JEByUtxjag+jpJzVpzim5Nnn9rBOWtpuRbILQXg1OKmrsJElJpjX1MrMjLRBRI2WcX7mHvH
2qif82JPCD1s0AH5hovZf7iBQa1MNyKd66uqdQI5oKijUTo5475UKjQxctfKouPYrUE1p9WbB1q8
aJPiB8HLVaQfDJzLZkBRkBS4pl9vSE+V8yLXYmVGSxuUQhxdA6qa7NBZnAS831E7y/fPYW1aLo6s
3c4y23wTSOMaW295KPCZ2GijtTQPycyQGksnYulkRhAcAJrZ95ZIk2OX6fLKzbI4FCU45FnAnl/p
NIxR3XZF6Xgn0wqC1wZTuoOmxeFZCTv1cPsSW6od0KOHQjrlSleFWhEkVWtLqXSCf0vrNI8daVcn
EeiGPM2P8LHbPZM03kHHj3etHI8r4y9NlSOAnBCq8hPt+/KG8X1nqIga/TP1qGEvinCYEnPjzkQV
cuVVWNqTH4ayZizqVh+spG88/9xHLWS99llLjZ+S0m4qVF5vr+riUJPzGlA1OqvzAqOBDJdZCMU/
J3K2KyrrSemkgxyb91Jgrgy19NbROUXVgv72dJdcLmDje6okCskHauK1m8zw/y3MNWWtpenQPKAv
OWnwE8BdjmFbUhuMmuHDH/KlYz9WYh8bqnhN7OpHlcn5yp5YvJspsFMAoSCsXtWEQWqWpZdbbAo9
QFqrrH9WNmUbkGnkGFUm9lAGNbdovR9xIzd3Yxi3ri0Zxdqru3RF8w15/Zg28qizecdN0qjVxLeE
KfE42Pm7Y3bfy6L+txDjTgjzTdTiP5RIHHAGE8UT7uX8PPQdToCpHvjnVIuww8Ro6FU1zRaYqrG2
Sa+PPuV9jvz/l7maF9QsMaidAKF6rjvzfsxlN8+yr/E43JdWsA11+WvYKN0m09YcFP5ffvbxdSCv
xeyLp34yscDGfbausBLSUKU0/SIcSz1aSkoU0+s5RNNMfsT/o/4cRPGwtWOnfTbNMtpCtrIPZdtY
uy7weKGHbHQjUTd4/iiYlTa++TDmg/Kk2pgv1U7k7WRR1AfN61uU5qL2NzG1eqdg2bgfuU0/twpO
oJvc8qLPcIPTjYl03M4pfcQ7DOEcotg5tCIAnQORQof8qkVhiLeUvleTId5aiezf1YlWgI2wadQH
6DEMstq5OoyOTRKNiM+JFqZZXQ2HsRztR2+Q4oNqd+Exi9v0sfDDzC31ZjzmlYe6WGygxljDbWZU
rFHCWk/OfBv/MawkqkhdIzkbH/r03kw7bVemTkc2GI87kmz5za8d7y6yjMBtkry9b4c+3Emdlz0M
0tA8pHWcnorAFPdeo6cbUfnRQwHDHPfyPNlmUjZu8q6SNmrfVU+6p4udbgbJnTOGn0oHxogsS9o+
SS2SBZp6u6AZs70OGGAzatBatCYctxzU8tGv8YlJfJliRYJocZTIyTb3Rg+zmAGCC1fuXvHVbB/a
SLg4cDm32GI2T4rtS3eNogUQVpT2MPIp97o3VIeycSy3kyT7GNfmuJXL2N6GTZ1vstxwNk1USI8+
4qr7ITXLfdzZ1ibNY2kTppHngiKxjpo3jofUMeieadVobjQ5at2hQCgx1Ap8bcCk3N++9Oc3sU5i
Ra2R9JbteM2bVvKS4iZe6NC3Uv+T7OXde+u02VrGPj+20+GBLUKoTBUQouX0on5IaycICYNE1ksn
yjt96E5WGxubrkaEpByHcylH7zz2X0Mz/VtH8T8jA/tQgKggizAPtkBhIF/Pln/pq+Y+8IL3Xuv+
QZKn+suaxJ9xpnCOsASq7zxljIswIFWN7ZfA2ah4rMCGWYsFrroJf8agn8CHgmlxJZwhxrrj9JjW
S1veNbUnPZl+VDwYfsPepYqG9nQXuqHiOTu0/7hTONrPdZ7J50SP5TsntZo302uc70MYD19K3Wmn
m2ls4EiJ/t0vVVgrODvc82hYzxnI012NcGy6Kc1A2mDXZD23WiujkQnPLvNz/OZb9P5u78f5qz2f
4vS6fdgoppf7/Bq7O5UNstC+JRdu2whv20tFt0X9728zqmk8C0weQIap6z+H7gqj1msfBakXrw53
mi7eBNEiluZ7Rn1JC3WPWM7BDut/DNk/xu3fQtf/DM/nhPU+hSlz/2Or8/0G+07rL3bN9C7N3y1a
JfjKIHwySUVdrmjrB6LXo9J8CVX51ONOvlHb7pNtp++S7+qtssbMmQfHf6bEIYAeRXdP0WfvpJ75
md3rZX3K20ChgdhKd3guaiTG/hoZi+7S9OuvZoc3AK6fOmX/+atMeROFFYBep7broFbIFOholjbK
D6np/BZpSDl8bsoi2VqSiSFRVdQ/ncIr7mnaS09y3hQuhXztMSEBg8uV1p/iwVQfyhAvBXWU1Ge9
DH+0fvSee0r75HDGN0IfnCdNztrMlRx109b4RypxXx7iKGfAOu23dVEXG6VqFGCstei/eJUlPTS6
InbAttUtpF/Z2OS+/guEIv9L6qQuxrHhrpRy5YtMtltuPVqXn/+HpfNYbhxptvATIQLebGHoRHlR
UvcGIXX3ACh4U3BPf7/SfxczaokkCFRlpT15UuRFeQVya51aexuOs64tpyoPtgRaCP0y88bQ8jY3
gdetv9tGgQ3t/eLQbVr1AM3rdNPLrbpCiz8fU9OAqqIqm7N01xHkUF7HTV+kSeNpXdS5eXZgdtPW
MBGyyvBB2izGIJkPWce0qHWcFAkxY0wONEgWBAfO1wYD0tnDn7hCelUfK2cQj1lXFlHbQte7WyJL
YJIVSdHXIswz2SsSZSPRexiFy1lMUSZ0naTxtDxq+x7jUSeQwlrXjQbH2ALFFHYbYwYsWC3OU1AC
+JZOQrggXuotqGPM4xDXzUxKPDOL5yyz7Is39sYjIyKcy7A4c2htZIPnPe2OrpowOq1FFTuD74Y5
WYz7Ql/qq0h7I8waa4jTrCwOezZuL6RMxRkAzcYN9+tprE039NLMT7JlC2KAyl7Y9Mt+St29jhy/
HaNmbdo3V8zbUTqNk1hbVlaxVgOUjXc7rb9GoUUlKrTulmiYYme7dpIJHeVsnI2usl+FmNaDVslP
w8zNXyUIg6ghfwNLeG9F4z76ByHqeWVU5Zyf684zEZ5i+5R0kzORgcToMW2YIZ3qTvXdtw6D/4Yp
hfun8Sycjn17lFW3HVJzWJ7W2V4OubE5TDqlM+htp+j4W5eafXMaq9uTAg9jftVHkZ1kadhsJIcr
sZxVp41cptZL1UFxODkQXbkiWyJIM5ivx2QxtsHuDw2T946uqN1TNyOXY2XbIqR+ylTteidhpI8m
ZEFQFYWyEeKzDkqbSYwZmWa7KfSzWPbiuApTi9IxGI/p3G1tbI9b+9bU5DJDg+ltca0HsIAH6Rpa
QE8v7cDJhZVojD09q+4G0R8bt0R48jhdiivRUChm2FMgTFj7NpyA6NW0hNdDBynfeLA7qGLg5vOP
+dZRSn+umUS4HoygujQaTjtjy9QLq3HG5rq5d57T57L8trJ3fl+3v/bqISdeSMn20Df4mv0Sz6lI
tO2LK5nOmTRlyFs99nOGbK/Sifqmgyj70CJRyCvN/DAZf+v8M9P+UOZ10uZQloeGsRteQZ37Vpff
gKoS+CsifbfDWWsP0rjV7s2hw92Yf9m9FxmdnnRdk7j0BvL+aW4v1Sjug9q5zv4fGB2izAY7Px24
p8B6NMs2CoqbaT8b9Wm3zNihw2HPv1Nphdnm4v6+T8HXUoowQGfXlOsgl4oni7E6Nfl2/i6NL2uG
05hEmR0wc7kCGj3SJn7I0rulN9pw6LK4omKSwtWUdmXSCA1HGV6LLCNX8myk0NV4Bx6/EBv+UnUc
xvUODzHcmIlnrHWYtlsM3jZsByPZ+4r/Do4vkjI1WV9LuzYUHEz3sphjZPBxN2NWSikPUEk3YQnr
fWqKI0JwcgjLIyaNvRrGpD9lorjvsqYNdWeTSTr5ZpiiKcOA7EeY0l7JTK3HmsGAzB2wQ1rUdRyf
4TqX3UNvGfcj7eFVGvzVvT4c0krE/Tp2oRdoD4wsoEm/6k6FKe+xSqeWBza04ba0dZIvxge0E9fC
HGH2XoIXhgAnJewsHeMzCRiqh54xBLPhvNLj1oS0nzxos8VoIsLEtIh0S15trY/djomY9ngXbN4f
BgweDEfGMFmRf2VUJGtgedqbt9SxaWV/rM4+6mI7M+ciJBoFbT5lj8OUXf29edB7NKFRPDXcAuf2
d1q6r6VrRGBIks0YD71tHrb+EHC3jvVdQiGbzuUNLrPQ8YdEAor0gnMvTwiUnrfXic5rB1q6WXvm
L+xpO01EaSxRr58KQwul+0Eite5f+JjeZYmw5KFb8gPSZ+4f0vib6lerzkOnb1GhLnRsJwYUrtvj
5qwJ4JeYsP9ECj5E3UTrxiHQxdn1v5x1eWg52DQ6J3k5Hdp2C71siw3nPBRuNA2QoVX1keGg4e4b
h8b9u8j3EeGy8uzYbB57CVRGTNDWblE23wzjnqM4+CKupyVqFuviQGuzMzKypgrHXSlhZZyCklFR
ftOhFSrRh2Uq9Gb/KDs6qKTufCrFYy3uI6tB7u7nu23R3QztaFt9tMoi8urtEOjzk1d7NEYuSWG8
SC2LN17yt/q35iwRDeMRaqax1pjrlLAyoCks8xdmOOYYi2Y6GbbiC3vWl3+lPkT5OCQ8nz3b8cZI
1P0ZvcYisRiTL09ih2fV7vfIZ1eHEl1dGQ2oc4g0NgJRrKF6S6yIMyu4+McdrgR0Rt1kISzxOiG8
uw6hMxADD9Yvp9fhMgKtxNvmcQt75tFkdBtoOSLjXK3pb+enJ0RBd6aj24gZNvv0HcXqo1Am/UES
OIcl+CD2uRHBL69blDSNJHHmpj+NFaYlNw9DsQQhWqXV7Lipp/OIu8GvZiD+atK4jOyU3f1jzzCa
B9PHyQDWEguLWgRX2asOyP922ERLpO0baWik3UHpSV3bgitfDZtNbG3jM3pXc8xw1KdnXR8TMdMI
CUsz0ST0mGbC4O6jEj0lDdr2rR6aEni4Sedl372rl7ZHjkvtz1XII6arftqn7ASSJ2J3NH5gMeQ0
Jsi71L2oHrdoXL5phL04jCXLWeZWfhLXRU2ejaQ2fk5MYzaxk6oZ3fKkhrHz4WbQiMbkaQF3yCXT
xUdQnTDVzrWTMYeeE4k8qR+u95pS2eNuxCyV4p+07Da07tGamf5bf9hOGg7cArMtYMBg4HmuZIrZ
P9FqMHCKpIRlP3Q6jqd7G/2PbhRhlWrhsv1tp/NqWyFWhvgWeToOPPWeXj1QkaDOTmzP4m2MZLPD
PL3jN/W0KG/NeuQXCPhDz38bOJG5cJ65xFC8B9uzrd+55e9yuWPqFRCWO03g9CiUWyfiEd+zC8CD
0F6vbM+M3CFj2B7evGYEiP4fJA0MekxnOYujDNF3u7xVnJneXZloLx+VtdmRc7Uq3AdrxD2xpPx7
44n5wM+SNM1nvsdK9zH3TVlTTiC1joPlnBm+dGAhOf6rp3HmH/fscymOYKrvZfrs9X+hAg7t/YPI
vzOE2i6t+ZyNL24ysKu4zuzYNy9Fu/7YRb69QctWxrueF6chMGPet2vpadv1sKMlVunPtmRMcPlP
+SfrlngcHX8dwz77yKoP33pUN0ZBOhQ8p5LHOititbKg75KZ4XjcLS2wMeyMpfGOIjqbq35wGUVg
OctZM4HwlgePQ81BCDRxmMGZIgR1865UIn+sbD8c5n8Ma470XHucSy5rpSfWrmre+b/KNAblP2Zq
IoLGWaP1Rr2u9EQLw20pmZJ1zZwt2nAxptX93HcgvOa9KdxnfIDcw5U/aSILQYW9cC9Zqd8TzD3w
vGWx04/lvMmsPW2gH+qedvLi5DkNDPVcfwPeWDfWfYuPxidbwVxhxrTYkAHheLD2OzkR7JHln1L9
1cDpW4s35f9Z1fDLafNLu51z7dBYh6DOYOMgPjQysM05b7/WXjxv46O2bBFCph7FsqVaJaUDkI2U
xXL74Dq13bGV1pdEIDkn6tyVDxwu/qFUxNj7L0peDXY1d9bQttY7REKdY3ivg1pH1ZVKDGf2TJnD
wjSjtIKkerOeg8qPg1ZvQl7fy/IJE5rb0/8UgRvEefk3Lf+5mlLzPD8atcaNdL9pj0hSzYO8yzwo
Q4eaYY0RYuXrcqlV/2f31qPf3O2p89buWcLLyk/gQX88W+fAcxrOs7oXWZdvyBAMF0fcgNm0YjvY
lAvpQZk6MUq+dcR5Hb7lSsadY9GLqLGPxv6u1lSdVi5FO1JYDuWDOo4oMYZoI7/Q0q/J7h2UIw6N
849CVJ5lo7vXwoJbAghp5oPhnxQwgf//HHnruwN0wTVT1BNtealmxh6fIlt06KvxpmWvPz4V3rVo
lJO9yve1MpQko7RBzR/2kVS3EnpOEhysFhvCb3pLsMhPN63u1VqyG+q3zqqUaMFv+p9y+/5/nfgx
Eb4wdThUT6jCCx+DzPJl+Aa86ms/bu2wdtiK0fnu7BZCOZmMjJ6ceu8AFxfkZm3IxsGkylB08eYy
4BvOs8eZmXnsEQ4idpwkNDfKwVC7kE9yDo15elr8kvTcemfMNHF4N/hkDc4y3658nb5lVuUuH3hh
nog8ivG3u6YHIvXjGsgQo4zw8n+1i32uoYLH9nfl9Uem+F2U0g5w1me8UVRzOPqNknUTXi2lk5E9
figR5nSqM82qZqaeTIC71JaQq1eu6l7Z/7hvRtZeGNTxbhXXKpMPwi1fKgI2zpaPJUFZs/rb8I38
clZ4P+uWzROEb88l9rPvDpyds+4oH2/Gwe+n4jQWH0oCUZgWXM6NKL49Z0COaoaNvCzVfuEarRb8
4YdXmN/mWl/zyTmyFoPTvKF9Pnil0GuAp/KVf86pn0zZHBlNfvp/i1JU29e+lj8ittW3bupf+q0G
fUffUaNMBiug7AcacsqMGEHHbCgJNOb9Lhhjde7bJ95EJr8ffvM2bIFLKqgM/hqdUr94Xs6dsmm2
987i8nhYaK22Eq4vCu0qjJcmNU6B/mer9nC3Rzwen4c8mPpdAPIbieaoczzT9tvVPzGwKBSOvZIk
XMA7NZhALcAkj8owwN5sM76AN0AhqoQz1btYHeVe+df8ectpljNu/IKuVG4Tf5vR6jxJutmfG45t
m9v4BOcsWO7d0UkUN3OQ/+Napbwok5kS5jhnlNpWA2MolYc6o/QmM4t5VvaWS+I2/C+yVqY83b45
m1xAiVW+JagovNZilhE/UtSeV/7m8WhA2FENY5WHy6Le3i6/2t1SPhSf8Iff/i6pv/xTBo8E/0/c
yFcpJcOzKH/dc3cVjvI1fJqvRLUyDkPtCR2jYT7f6vFVOUA83WTHpl8d543iFt4XPg7POO1lVJFK
2NJX2/DV7qrvUquGr4ca0B9cXHTSXgshuXLiAneKlPZQcsoekaz/kmsXEXAXhkn2ATXNYXHu+LzS
G1ItE1rUhjSev+blEE4yI7xyowJPfLJWxqrmByUuyn4z5DknPvZqpWx4DgXZ4ilZj37CIWqHIz4I
EqEUKLC+sCFwFouRzIsIlc+rpI9FVc/A3XOKN/ON5VHxWUvVVt0bi6RcP6e7KIPX+5naPyWeaCW8
toalYSSX8g529J/aW/I5ykBxaBa4EznfaFrW04R4Srb3el5HFkmG/4mE2nyJD8G3ZwGj6TDjk1Mc
zfJtmm4LCgpmyyP3xUJ3enHoCcuVIGNguK+SFXTb/VwYPUGLHdUQJ3IDPL3acT7CbeitfuHzchQR
B4kpJdcpF8QORiQ3Er57grn/38YJ3AsuOpbZEyvPzggb3+rH2ih3lk+TWz1yLCyLAq/1vdpHaeeR
elxAQeU+KElni3mHCpIrxwrz4Ht12rtqfvHm+Vys5p9yfhCi+7Hg0sGb6w3jyv40+3Rjdu6LFC8+
dpK++XjpCeWet7TCJ5cXfwYPTcGS1FPmiN/4NhwA5fTQ43pUq8JzC2gPVSzpFIyCXyUs/pp3T5xz
UE+t94Tz68FZnMQt3AceD1mx9g9iAKgt3Q98Nhx2x39bzOrAgiknkS9cHZJz+es+4+v/IAJZEB31
z2qwSG1aM60tuC9cDVeb2jEKig8ZWp0gzzl8wPgPXteFSoEpj5SV0FycGMIfPs6FNUksXXUhN8OZ
tOc/6+o+KHnDa0Ifpk4K0sQ7YtOAhSsXXikkTR3a9aBOuDovKW1YKtZ1yt/QJ6llIi8fQhjBAGb/
P5toKjXkvQo+lJPAElfzg9LuLu9S18gRGw6BuzZ/59k9lK11BhH2IgqLrNIzosYVaWjdI7cT70pg
UbzmHMQeNt40Bzzz9Sc7x/FXd8N31HKPpyl4HOxXPf1ec5Gok0rTwSEb+vuM2F5lNlii/xcxkoUR
c49CpdhVasP3bipGHXy8gumK4putUc3+7cinkeF70UiesQAqcGoKKGVsHX37I3jWo008irJjDq3S
2OzknJdnlZFUH/ZkHqqzAZ2F+vpVS7+Vk9aOwM5b8tgQiMl3tljx5onpVf1YShNgUenerOGxx6sa
13PnZsqPms1nlwrijNvW+KHSe2m7q+zCtvRHh1ojF1ISwTarx12t+oUohETQK8LGNqzmelOWsNua
uCizhDup4GJoSUHoEAfKMiWl5F8m0BKhRCnAXihC9STEWe3wlZt+JGfrpPL4SrYkSoxvrPbhiJVl
VN9fAMRRq/Sgl0UihRCSMMfw8PbIQW5FrbS3S4rKSasEyvW3Iitgk5yKb0dz/rDzrmqrImpD6rzG
QS3XodK7eN0dM3ebYQ6dxj2lgUnu9e/Yandp6r5tJcG6e9NS48oueCn4RKCQzWqgb4dru5rRjFc2
Dttb497owwrNun03kCJOwNzeE9np7ZhQgYVmRvun2emZ2S3kd6aL1+RfyitvanEIOAGz1O8hxIyN
/FttLTSbT4S5pyYon5cfT+9pQm1hDZW+SpvPDhXSZv+pBdA4MSqWRDfzcOikQPxk3Yq5OKMF1EoK
LTssFjpco6ec44c0Kx1MRKLORaNj5HX/7OoyVmv/v5CiCHwVHG0Obg/dBqHiIzecNKHyoPwjX7Oj
Edtn4BTke/48pt9T8UHhi1nSKynQYQlTaBv09Wdngny5Kv9wW/twJdtGbBIFYn2qTU2GarCylErh
kJbT7GS20yTL/2SiId9aPG9GF2b9ZwY3XVruZ2DrNLgY4YwK0cgI+Fw6qMmf7tk9WS+lzCUOiWc/
NMChDLO5n3Fypm05TKiJHcdcTZvcHSdRFhwFMO0p2BkQ77SqqECPrdy7JfQ5PyMZu36CFYQAGVYr
EaWk7fTKeyQfkBHnN9u5hCeW7vgpbCbzWJNzDTGG3vA7N4LjQj4V3ZyDGWFNM5JhLQrRW3NgIFUC
HpawexoilYUAG/uTVFCqDAvGIOgQTykaYRHpzCmZzflozOb3z/05eyK3LM48T7nYO56At5UXdXIC
sjxzUCiH0dfHexULVmXcN+ODUo1KVyhlOqZClS7mwDQia9KItcevZVpCNVZCGSz1tIFgnODoswyE
wrWmxauTJVNXh5x2zqVSCAx+8dLijxJXpbiX5Un1dfbZfyROUcrCMi/tDNdRuR613rion+pRkB2D
k4ICVCearLHDzJiKyh1rapKjnIybDakK3wMr0j+l0Aj0/emJ3cLhYJbVZbdpe8pfc5Vo+UlT6P4E
AyYYn8mHJzZfosnJ78aREBNASuR3E4YGftrhZWr6cyfGe2+2IgewD2pXXYXxPiEVvTtEh3VJvTG2
5dvSjs8ecsXONdTxfHNL9hxzUA7GzW2ru7R3YjJ6h1yzDQaTyydDs5UudDMFE2V7a9iayn9rJdRZ
g8IBF/oPB6oOQCkFT5ihGomZUvvRw+tmzsAZVk+KGt2dcmFdlWkQTnspcYdQz3JiHj2TVc9p7oVm
58S0ipHspN1+M5ZQabQmkyplpEsyJQiQ9Z96V+U6l7K4zJwwlQE3ivRX6rhXmL9BabWOWmWUCaUt
crvTKa2Dw1r6/1kYJwv7QiRkUeHfvOapsUxs6H5YQGqU05yHXcB0o7FXkKvVV1kHZRS97KsGCOCZ
zame2580rbIJvuF9lljRFgoLVS6qcNhmHGHHX49q+O1YvFOpUgfaLnMVhrVdyugijIl4LL3tqKxp
6Q1hzqwt5R410rg3xhn4FWj88p9SOn5t363ENWrXU9ONl7LDPyGFlPWXfPb+4+4OpvVtViKicTZB
LzaWf6AX8zJVQ2ygU8wKDcEJMLv86qBflMVSnNOsD2q10d/daj8yDfsBZXhPHaFCaxqr+QhHxtPq
Zhdv+d0WT8yTvN+kdgy4vZF0m11clWpd9TzsR+uizD5ngEQGwAriDidKGa+MnVI1OZ4QIrgLe5/a
9WuXWy9t7j9afhOawr/us0cnWRc5rRYpJ0faNni2IDK8AjVQUOSuIibjRAGbWVLnssT8qAfD0zBP
z5ksL8LgnNZNPPn+f3Pzm9MA22uoIW9Fj6+pU2rysJFZheGmNqI8E9oEcOCJj9HamUsdYGbzy+9O
3946EvMNlYNOW44YO7GNv9v8U51oF43j7/pRpcDsaXpLfWCCaS9BptZJSeKSKVXWhN3PhlhLZawv
NN+341H5Pg1czb6+3YyivwFrz0M14EDgDTZtGk5WTUW8+kUqIPTJs1DSfOrz7bvpXXAC7+rzah9s
FrYhRWg1dRZuWx4VZnZULlcl+gfh2SdTl0d3x5MoLfkwenhYZTUOYWVQqiQDnObdabEo/Pk4Ncoy
weFnOd1BjND4aUGc5cWzhLc1Vt5GWpgn396pkVa3aTPccOsk9A39R4fhznucLd/IP0QwZwps+C0N
Ly4z/QwwK15r62HBzXLhk1jxdG2z+G8R7jFHkUkC06L86/dlonf1HaR/Dz1bX42UAyDmVmZpATKY
FwEgw/IxpQosEV2DykZjwL9NC/x5sua456TFPnlIi9i3qez7XTRUp9fcxihQCuic/VKwvPR2nNO9
Oqvvzcs8yVxwjIN5rrrhYEzaQ77up0Y6pI5BE4ZW8Ev1rPnb/gphUovLr5/Gebp17vC33AL86QZT
SFFAwM5V5/KsMV5H1kHCgPSv3hq8eMwHWmh67w2SBcAh5c0TlF23+lLTosSeJTtjdasO/VPV+wtj
g87KyaF/GRPElMbBYlpK1fV/M+GYoU1LbdgvRrguLgfPmS8uXZZKeQGDjx0sO4NCuMk88m1m5Qr7
SxnByjG0KNuDq/C3D3OQTw4MNwbMbQHlReXrTI5JabOK2Y8f0fX16Th6fIhZOuBz8I7qwn9oTHGr
0/FJH/2E3XUiMQZcnNLd6gfZXb1Ov4E1RWvtPexdX6KXqiZ0DBzorkbcqaCqcnS/96HvtC/Ca2+1
nB9hwIhK76tZBEPOyDpmGocTK7GA9QvXcv+7VuO5w7n1UHsG1nI3GWY0Ophs/WDuaHE/+BEidTZc
alstrlDn1huuY/Z3teSb5aYX8K3HrKc7rFv6GD18dHwFFJq+x/pjlnvorYQ6aGGo8sAyZZFfCtSM
35yNIQebYYjvKV+OSqYBTX84ZpHYBFJjnR4LX/+Vu8VrvhYPNSUOvXJ+mXn52fnTtVYqAJ+0NFww
Ba7+pgRPm+yDeiNaqTLKNG5mGI/Sq/IMRfMO1XWk7IRHirs2yKyj4iTucGkTiRjdcpD5u6AlBJVO
nnpmMqKj1oVASuI3uVTrAn+604f9Qf0b0ojj3vzM4t2pmnPsZS/pzyU2xzIEGzNc/Z1i9HZD6TeL
/6Y0vUusztP+E9r6DhQJ8Z6jgB1RLpGmJoowbCmkTfc4a/txGcyMmefb0dnGc2FSlyIv4WYaBKEt
6DVA0u3v2p7HS6FVTmyXjRXtVhY82dp4PxK0rnn7pcI4o+v+y+bgs4R0LuMIqkCv8kEgbNndAsLJ
3M3YxvXTYG3ZdO24EEAEDXfEsEgV6GwYxDR1LmPdvA76+iaq4V7k7bHEX2rQ5SBXQCW1N7dy7gT3
vtIzIW3nIALhwzKR/eVuz+qibIWO4+yN6y9Xq+91006UZnWmJdm67HXecwObZj5uEG5o2IBAVpQH
LAiPt6S012tD2Vw3m7t0Ki925lHF1pjG0VPhxdGcXgCZcXpFFnsSuDBO44XT+gJewYymxurJPLlf
QVO9F7V9xW5e8IuSlopub9lnf++OoyMvSlXTwXnIBFUE1fOY0jNHEjcBNklGXQJ8361gjka9DQHD
3q1mOgBIR5OWhmxOcyerY29PCJYpjWtmGE2sgYyn4olfINesDjnmiGEj2/O2plrk2Wt/zxHpLkal
eX9krVl3hkdYtgcr2EC3t35vjKxao9Jxy0/ZNW48amYdU6Iwjiakm7FnLzOlMukepbeskWUwSaEs
oYvT89kO2WQK0G613PXW5Md2sw+sBvOTtdkLqK0ql7poaH8kJJGu1d/XoAojs7NvQdbo1OjSf4Le
7H0Z5S99GKr7ylnlnV/ny3MKNOZkN/VwWQEyXuEdottiIhPluvQRaEKssSF1araD1URZOafgLuBQ
7GkYvi675wPrLhZeqMxEMMYvmYs6S/QlGygPEopHALHbh7IY6ypeN06jnGCHtrwCPx/elnPv6x+d
XoEJhLOxO5pOtwNlnpuiCg3IxpLWWvdrlXOgRZnJRysT3qVfF3HJgfmeh3Ic4mZNK86c7d/ZU4rn
vG21cwqm2f1ykaowd9My6Yvc/hjWfqDm5hTpzW+2+UUHgfnsu1mJH9VoL0Wbe+yI5cZm7axXI13F
2a8aGVfFlt+Qgi6B80qEhVFrpw3vjLy+q8Vu2gkQ2MTLizmlz7nT91d/nenvaHJvJ2Oury/Sb530
MGqgiIAp+d2Lq6+SLJyV3xzwry1BUZFTr8jqh4HotD279k5ewprEE3vRxXM5jeFopOZBH3wPW7o1
F3iv+oeiIjA2mPoa5T6zdIjugtg3tIwWQ8chJwguIq0hR1w8KSMPDEKor44VlUtrnu1ZiBeGKc9x
Slz7KRCoCBwUBTWtL5+21jCvY+EFiZZvS7RvhdMBHV/eO8eDidaosgZ8WLCSK1lXJndlI3xf0izN
jXRdsDyVPXyXlVnRx1CbIp6AQ8dSVns86Hn+TD5tfEo9wD0mPSaHjvm010z6/m2bc7pJurpoz8He
1fCjmanxb6Ftkkl9bfdkkBq7q3K7STRhfBZj1T9bXeok3b68l9YEHtHLtcSgfyTJjN0HY0EOSs7A
DYdp7hGdjvKOV7YHZtfUsCZk9vZLGGImJMUxsJycimrQkt/p3eEgvGKI9dXeQwy/82ZtZv5QNei0
igPy1AvTuNROvsZMNKxeDU4vgwobB1fM7uLG8VbAdKl+sWRGcUaQUS5kAUR2awd6UfTtugd9l1DJ
nu4DV4r7Caa6TzDK6wFGgO9mgizFhbs56mRXxjY7GK3zqh+ZuTJdRr1f7/QdG7Dr7Xwcc1CZlOHN
Aibndqnviy2Yot6nM8fq5ux+HSEGcUoOFfoHWCTNcvG+Z9ZlzCmvdYC4gQb41acPkfttHOCxznaH
unNuE6B5+hYv2eSGg9c5xwGSpQO2XXtZLeYAFTozo2ajz5WvH/A+jbkYDFqO5nomAuurr8625JkZ
fTCAe/MeM0fEIx4e58NS+eI4tXsPp4Wux77c/klTW+I2s8z71K7kiywz5MUCnTmvo/EnxZz/o3qR
Hbpg6C46pN+hzwiD2JiLm54Ht7LnFLs1UzdE5yZeXsn7buu6wwztEjFSz7mz/S2a03wG+7r3RGXk
TvomY+ri2FDOcRrzPl/WIk5HWplKVzoQLrIGu4mHNmVIONNoiD6G2r8ajqySfu/8O6tKJyq8k43R
mRUi3RYkWZZgiXetCE4ZpF8n10aW542UqjO1dpQKRgFPSDilXMvl3KIpnKqdYj8lq52NkpM+ueQf
Zk1L9oKwCAi+nrR7oCBMaRMbfd/+5+okY+pqbBgUCLhbb2ofhGwOVrCuXbyZlmRWuQlOdV3GWzv6
d+SFy3BvnIJwbO/vJnOlmOWDfnYJH5O6RxmU/ooyFkYWy3rNztmoUf73g+JQVYDgs8WY4szq8hc6
4faEETyNoqaD/NUxu3O1reC/a7iggIhLh46VZntLYYPHFeG0Zqs4LMJ/bzN3+jQ9V9xQRsDKdAh1
Sic3o6Xn0LQ1gqkH83iqRpNAZxV4Jw1VC8zyGmo+8LacNFrI+J4Jol7dIDVoWu2jpGExSl0C/Rmc
/EU6wxbvnTedcm+aTx6doI/11KA4un0/dS7hPnisLyHM+ZlzD7a6GoK3tKp0PPRMf7UK6Biwu+tx
27o5Fjs2qPD37aNA1f7a8cGAgdpZ3ClA8xLMoFz6fHjKCk1/zoVNcR+zBc2N1eFgDO2/uR+a2K/m
1333g4MwyFekkwNupRyCUJ/aAvY9UGMMp5iTSvo0pA+rFm1VzTwosVrDR+sJEPK2WSYDZfxIcy0T
5yqQ56bNiizMywWATpfTJWBTkmQ4CjnxDTB66vQGPX7z+Cbgursre8t97uqxS+oh86K5q4KXzGiI
ZSr2rsGPvMy5WwEXkhdLq/7ToOEAK2C2D54nurjtPfvcZrOM1xSPWy7WcKAFVR4XEFFXOtrAjKyN
fJmEqydmjcWZ/o+z89qNW9m67hMRYCqG285B6laW5RvClm1msljMfPp/0N/FsVqChP3jHMDbkbnC
WnOOmZnllR72w30kTOrWzki7UjMhNMcsM0LTjx49wpUPld6hve5F8xK1ZbLS6wYpTlTodNels9da
6DlFbtg3DcHcmyZt64M1TTRUp0jbxVE3oizC7bUEezyeEZBTyG/Hclm6XbbTW3ClWRXH9Eit7Lbw
8W6EQMSWfo+ccZD6tCDIRlyTQdldi6lL7z/3Ob1jY9iz8egf48qF0ckK4by5he+cp9gZaPSp47ws
ln527WTeQ0kwiR3lh9AyGEabbvXF0T+0zcA4wPmG9c++5K0bWRK0Ht6dc+27Ecs0LdmmMf1EW/d+
mcqOD37v5k8l7ACiBAgJzyhWwKXHFSLTxrzWKsd6/PyUzI98Shh4YHiy5rbAJL31KWF9adsyzd0z
KCOfqSCJNlgoWna0TY+OvM6obgYmjOTBpR4JP+lO88bsFCZ5tLb8UW1qPmUKjxS8ZWwFq3kNSclr
oDVceM52bN1kq+W5tjZjSR2nieXCyv3sSdWev6e08gN6FfpR8JZfhfx+5GnzTNh4mLFd8S4GxqXM
4mmEpN3wYaFIMf2MyzFQgtfeuO2TWn/+/FZ+ZLaE+KDDJhC2CeTn7Z0sScga01Fvb1I1et+lVZZ7
LY8t+vdVes4Hgta4rd5i6Ir+JZ+K6AtL6YcP8n+H//vm/2Phq7ps7Lqk9c8468JF1o9HLE2IhGim
2vGDlX5FknxnYeVLQiePyYk9+0xqenu5xuBxcWRS37RNm171VsTGJVTuFyAGY37/Lp1mOARdzN+G
bbxL6sROFsZW2AbnSEcVTO0oY5qW6V3htwhmTz1VUJLoZu0h/fnPH+jHV/i/Q8+//88dLWwnHcPM
am9ymoxwZbzvRmV8xR/66C0lPcyFrQhYEZrj24OEbWmS28dBWKw/aCUO5zS9Sy3tFbfaF+y1DyyC
OPGovDkOnAniRt8eimTD0jeY0c4Ra8DKld/1sd1O8fSVuXOGY1w8Mo7j2ebMQgAEceE6HkpnCjxr
DjVEEECwHA0sm7qaXy9J/UWVaz4wzSeLYapOCqHX5w/tg/sJpBJytc26hRCai/vpiSBR+PzCm7rY
liOr5jG7TarhoaR78N+PZMDg1MnGYoi5RNlhH2M3nE7hTTYaS6R3R4UgJE7wRFBo/PxQH43SkKMg
yQg4CAAxL8aWohkH2ddmCPlYRs3CLScWjhM1dFP6DoZ8AmkKPGFrLcNgpTB5rX3JUkQPXG1tsUtb
pqZRo2z16m9S79tlkxIXUbS5tWtztziyb6rPWZxUa7+cqC0qeg3FoKUYNPEp11Q50TL02Np08RX3
+KOX8p8r8y9IK6xsuXCz1v6DFfejV8LixQcg4cxpJ/Os/M93PKV94VZ6E2G8ob+S2VdKD8621p0t
s/riQX0wCPMZ/+9QF0NGHgZOO9O3zshOFpk7rIKgWAt/ls8hWfj8pTA+unWWTsYI1nTbcS+BgKUd
R64SNdfl/Irzaj0lFKybzQSwXY97ZDWzjozGnYGqLEdHNCL0EwGSuOgrzoA988suP/l/T+Xium2K
V5VXT97ZC0R264xxNns0tWXeJSh7cJLjr5nCraeoAYZBUaMdQAgLCRLZp6/DuqbUt4Dwoq1V5wTX
NnJe1Cwhhly/NHDWmiyuYSctZWD2SMNplXQi9JeuSMgblZJdH3bGY5i24U4UkdhotjJvlT14P4Oq
wI5i+nBqA2dc+UnPgjkm7sevVLWSCXXtaizdtZrKclPWdr+s0hIHSYaZ7/Pn9cF04ls8KchTrEne
Mw1zgr7M3nLPSqpqUaDycaqvaOUfrEF8chjw1dM+wWF/MfTWiWjGEj7ruSq2vWR/L6vtJAsEITud
yv7Y5ccp9FafX9hHi+o3R71YVCc1lSWKSeJsYmbeNx0dFIyXBTJ4BESVTgqCdPVkFeGU3xdBxQbB
yGk4fn4WH316BIQK2wbxRZ3iYoiULfHHElb4TVeS1KR1jzS31yI3vzVdElEZ139+fryPViaEMJis
ml0m7neo8Fxry6D2jORGs0NU57ktIswX0ts2hhquawVJUOEHdpvUW0aqRypMMO7K6YCffHEmH024
Pgl8c+YaI8FlEl+U6rnMaiHOAZJ6VMZS3iU91YB2VdEcosVIL1GHBJB9ceCPBiBs+kSBcmydetPF
wOoXg8kUGN6EhR/SgWyCNXCZ5jFJDMzCn1/kX1bJ2yEGjoKH3fAvy5Xl+tuD0Rrt06Id/tr74vxX
jKUBuQZpGxj71X6+QKgZa8Y/6tEHhwayrTV7RbsZa0gbvCLEat141ZS3SFa5R/xBOLRbGrN0YfT1
5yf7fsaZz9WdwQmueA9etoMkzPV2SG68cjz3fbE3XTZKTnVUtn/3+aHejyqGziqEd9DwTajIF5Ob
bZSEaqbUp/FTNQvRe3P2bPHFkk68H1fMGdfhsKOfub2Xb5he+IZShhOcrTL11hWag2UcNdnBc1sc
SGHQLLue0dUpopYOoDeZOyjkIZUJxLVZNUuhc885FXlvb8O+8pZm+VL3Dw7iLcpf9rGRdrdxW5ru
zmhN6ypNFWU45dP1K4lZ6bwaAISX0KUw7QKJA34XNbb2cqx1ue3N2N5peoLORxqrvG/V0uvr5Mrt
6mslvOA18orXMkBSFeOMvWIP7lMurNJNm3dLW3vSvBB7ZosSR9cEE6aOKi22umTNnOYvpYXmOHcn
lLW6jY7c9dVLFFaEo1GPdBBgynKVSpy3//WxAl2E784XzQqZoLq3bzsddQqQkTOdbTHYtOkoyJBR
9/r5QeZx+c0n5ZK7wGxg+SaRXvzH24Nkle47Na2bc1wY8hAXZfmsRhQbkFnS68bv1LaPlLMoZep/
8TW/nzLmQxuAgWbGJBWRi+srAz1tPEvJM5E5bH16EE8esF1a77MP6tDr0yqiHzSU5ReboHffi0tk
FAtp9AckPNiXgWml8tukrAt5VlZNj06G5Som+vaLAYD91MW9Fdw73SewlCQ4Zv3LeztQkyhVRfef
ULMQUaaxRR36O2+MJQveO1PBDG1Zqw+lubXi+jHtyl+O6mnikKQC8n4NDGLlxp6G7cDxl07XfUsE
/1ClqXaVu91Bd0d1dHKJ3avTMPckwdEZQmcRp9N1JnUQ4MOdPubNOhxqgtjs+jtEDUzzne6tzKLc
QumLueEhwc2zJBgTIwomIY9yGNC0hWlAFGC1Mvr0T5HhoTKr8bvfTcZGpRgkwiAl8qh3cpzVGmVt
BXpJNvCwq0Gv0LfJtU7cJ2wrzrdDRx/DIomsAKd5jUQlbNyVlRin3myvVT/HcopD5oqf6C+NvT1i
Yal9O8L6QMvW0sIHt0t/aZn+0+/sO8ubDmPAujoWa+Gqx9AHztHUHT3kMcUg37eYMVNr00/lmTf7
exEruaiz9KHWa2cZ6smEeazBqdAk7gqlyRY92J428MmT5j6Yg83FmCOg6m6Vie8iTqYtYcHYbTUf
A2521B3tR+LZ6H+LV7cKdgSiXxda94Pe4bToLe9a96aAlnC5RIxyzjJ5gyrqhP7gG8NrvOjz9N4N
hpuKJJdhdHdebB2x+hAXWj3QVTkJL7srxbT0i+IKrgiN/+wYeiEVQsfYejpjUuHhX/IeOsvaW318
L8Lxlbx1wsS8Pd8ankr/MdGmbu0YfryF0jNRhDdR3MsdcVQnzxm2PX3hvHMeZAZCp9BJsdATGqyB
vGq09KV3QSvwgrWrIPFaQHqNQ+OrAf0Wj8NW9Bqt+QSpte+nq9wur9sCt24cqO3nQ9NfPtK/YxPf
D9xU4jscwLDeu3DXjGR734nAvtkBcnjjd5hQ/O61pXJ+WOV34mtRv/jLcp7C82ol7HDWA8yeOFLh
Z3t766tbiFoLQDsb1ZFI7ovVgNyojFFa4O4OiptkiJaFLLlnGvb8BnL71kH8wA96oXaxFm9EUbx6
ysO8ZlEP/6FP07IYb4GZ/MDLuygm64sF1eU0+/ei51oQWCqCNi5HRT5wPQ5dPF+92Hgt/YZGv3JJ
6x0TMg60GoWc/0Ld/IujvhuM/x4WciWrOHBx5mXNxKZnWVRD2l/DsJSw90S+H1vayrShgmNuUME1
igJmkZHNEg0VffOqutx8/sAv5yLOAcXpvJimPAXM8mIuAuJYjHMN8FplfnJbjyq6joQVP+Eu6K66
SYkrlB/loQ2n4unzI18u1uYj28LkNSPbkjrxxVQ0c9aR1DTDtQ0OBXslMUf5KvqKIne5Pbk4irio
c7hZFQ7g73ryZUrwGPVt0db3dtBCm/e2jt9/+/yi5tt1+fkQW0GLwWRXxbN9O7UTB8GolBHYhvCi
Q9fVf83Fu5xJ57cGmxQZunN627vKrA6+3gynKL5PmmzYWqppzyB4voL+Oh9MpKwSyLiZ89r433wa
/1RvgslooTanw7WZp/7dCITmaIxNjAMsg4etlLU0+tDZs/vrEMKbQ7tFhRSees+zDogUmORiRF+B
r1EFyUwR7HsZojPtlKl2tWONMUUKad0hFv+pPK+5dwtN4lP2jPQ4ISl60Ao5rKymG17hygbfrKIp
fmYJLb6g4EAL4EQaGeHJdHaDrD1VRuSvU5auq0ja2iamV41+JsKX63Z0m6e2+6nZCERCu88Oo2hH
DHlMV2GueWoxFMa0oBzM+gAa5HmwoupRNFN94Dzts6W53WoM4nwTtQW+yqapT53vdbsOpXSB+Mgm
YTZzoMvB3nn4/HX66Ov89yFcvE5xXUxxZgY9Cu/xO5qmKztuNPJB3GyJRe53HaXpIs68LwC3H7xh
bx79xf4yhbJOMdnrrmXf/2J//yBGffhi8PvwuyQ6lxeLkgl9jLevV+kUrkuwU3+t6Tbt3uhou9md
NoGac0+oIn98fh8/GOAhZ7NHp1LhGfplaRw4cj3gEOuusdmzZgqotTYLC1mLWuAYIIXw88N9MArM
QYd0G2e2tH45n0ipq9iwqulGr1D+9+QEbmSgY7gEt7j//FAfPKs5HGrei/pAzy/LLxV6sczWZHet
asO7T7QYnEyamF88rQ/Gal8n0IulDMV90714I0pTM8qwgQlYA+U+KwQFG1Qj+S+gOubBl37y+/Or
Mqz34yg0a9LpmJSpHV8W3r2mQX7gRM017S6FtsQCOWajkehvPE0HHOSizQkqJLL1j8nUjmwlFzRF
jpomVp+fybtHybabGgu9a6I/3XfzI8JIhMx6K25yL9KPuR16D2ZsuBsQk9NXiULvhtz5WD7Ov7/d
Pb6Kt99EYSj2umnuXHcyOhPFQU4bPf9EIqkySxca31A9FCMI8c7kPaaB/V/TpATvKqufv9GyBrix
i8dM5SSJqR+b14Pyx5sJ1etGZlry+vktNczLhzsfhtQXqrGWwy77clTzS7y7TSyuOy3q2QKFf/qp
2XaI1U2qzr1J4IljDN0qzPt96ufaqtHYocoez97nZ/Lu4zF1emVovnmv6QNeZrmVPg6VIQuisz/G
T13c3CrP/OKhmhefDqxTttt0/niyhklh4eKeupCWHErB1v3YSH3XoXP56Rt1m+LM0SoEHkZXfRv0
2tqH1ThzyFAOTiLfBcIezpq0cJr4Zj0crTatr5To020+UaGAexBSZsMAdJVJLb3unFidk7BilxI3
0c5iffIqXCJWgMGVxm2a19r283tHROTlY2TlSiCBP3+glH8vhx6EmuzrAq05GYFxn9XaPk6g/00t
clhtxBYABvnkm3KR6M5CE5TeNfjhVRJ8i9v6SP/kDMgMqnXRbkbHOBttB9fSuBFYrogZlob5Q9UI
cjJpXpVFHSOEjFgPY/RonqMIlIhIt3XpvkxM20Oiru2cHHSnO8VTcDeOT3WEcooqoNm3j1GkXm13
XDsdb5tXbvoUqTc479aSd6PI7wuvvKr1YG1JMWMaaqe/Sdq4WM0Ic+qXYmZJIcSsjFsxJhuw1LeG
Co8dJk/Qh2Q974wiXMZce+qAx4S07aTiNjEF1gnOxxigjPzyh3hrlNEIj5xdfxptxzh4bXU06xDi
RGPtXA/UQdRgwfTREqFKnNjueQVGI+2XM912QUhJO9qrwIYJCT6sDbBXPJnwyjFo0d01nnvT/qYn
8bxgX8SeAcJK3HbInINYmzFHgUHekVJHPMCz5SsTpJS5Tr4WeIMDYW0dZxZoYtes13VEmPf4ZPRw
yLQEtxZKbieInwsv3DrxuOGmIhpy1hU3Oe3QpOmYewN550/Noc0NADYIjWyxqzSJ3vFZTNWTNLNd
UJrLiIVZwy3TAeUOXKFhS3pA/n2BlWFU596yMD0iOXOn7zaugEWTGM9N81tqxZ6NyrbJio2wfsnO
6mcMF0GhuI7H5yLAIF9jl8m1RRHVDwpC7OS4Ky/BT8VDiXkNkestNSNdY+6jMqFWPrTHhR84x9jO
92E0wSMLvrcRJv4k7cj4wlpsqk1gRTtdYe4ife4OQc9t3spDmAfXYWYsJ4B9RX7mxi/boF6Z5Xcf
L9bU6I9mmdFsK90/pPJgNi1eKjkTicTCliUrD2GecP7eGBN1kdCxf0WDs9GL5J5yaLhwJG3f0jhg
g92Ms0LYoz5bq62G0U3Uw7nxuoeJ3bY19Ps+EIASxGOUOSfURje+N91pzRy80K09d8Sh1j4KZZ/7
KsA5ob7Z1HF1vYEHQh6b4+JBZgWLK7Fu8IngLDH85uDF1b0RuMvBpH+jEIBw2F7R+ZMnnVVw0sxs
CnksWURrqjiVSf3Hln//RuLVeA7MHe7ejci0vZ+aeGm4EzpW74Uy3e+tCsFPFj4DIZUOlylc0yy8
SdEpdZ1TEGXFbLx7YThF+J/s0v5qIvgGGwwY9UEs3Grc2Kb+y4YfpEzcoiNT48wuGxpjlQU2WlE9
33hzW2gCgGGcBy/cdVZ1nrziITDcq0SLTtIYEchi0NQjYJwjb0VoLNFFLfEu4Lvm36hJ8audWwSF
QLLrB+lBp+FmEEJyLvmLngFHkxG7VfGyqbpFS9HNwYkfNMZf5AI3dRVKeD/u3pPuFSpe5J8CgSIb
wqrjI4wOsVuvq8zZFTZOjghkuRpOZhuJpRWZ3+avXre0nWswB7ZYI9vvYpaVO9d9Em9FaTlbm3oi
gI7hXgXJrtAccHzOU9OBTKyqx5ZdN13dHJmyB09CSX2lK/PFQVmbyHFdRgExPMi0/Xls06j/trTQ
hkoiOZc17l+BkHtIW3SujrNNoxYfuS9+loUBVoG2tmMdWkD9A+az3CRqoQ2XkwMGXnOvwgwlkpOh
RxuG5OT4Cj77sHSauF2lmQ6CKJH6oguMm6CZlqLA6VWb4scET0DHywOQlmqeXbPCsX35y/HrahWK
EqXzWH2LXESK8ziV18lOlMk6C6sjCw2YGfjyPH3PSgUwXC73jVT7ukHfaeUFC/1cXuWq20/MoFQK
44kBtvqRFRHfd6r9DlP/B/2Jb/VQ/oRDc6Na/bGSzrkxER/7JeV/oUGM0GwM7L1NwzuaxocQI9+i
E2M3P3KWo71Ij74+aUsfIONhcPse3VKRl8dOCGeLiZYvbnDyGh9L4MDU4eNthG096IklVnpZJIyW
vPoMOo3cEO3RrjQqcLXt3YclgL5I86ZviaFQ0I++5aULWv46lanGy/+UZZUdSeqIH+wYlmkrcA/p
tQxRs7qSeGNdgCjgxVBYcbrkkXmtXTe9kDCxA++YUp294hDdyrSEuhIKhpILAkFROdeHcGs0evVk
Z1Vy7WratJpA9B16CrmPTlr3v0ryU41FLNL0wJ4jQIWcD+y1C+x3APkgCZeYYDIxtT/QKw07zbaG
jdW14zEKIN2A8gKrOgxQdpoofZg6k8TMMRwi6GrlY6+wrqe1TVk51v7og2tSoTI0g+BR3Zmtts54
N0S6dxxjywfKqbu7pAuxpXfCRszaVvIYDQyavSyrZzTO8q5cJ1Wgb5MOFbenpvyV+k2Mp8/Y+ryM
fYzVa0iP+GhOMElpWlXjPctXEKdlTLCk32/GWp4G07/pi2TJJ3aQlXnsDPgx5IOuRtPeNqI+pX79
W3N7JNk6VhnDMP9Ir32qfZichUlEpG5EB+XYP9F/MQ0ZdH4G70+R0Ihhzk2LBIxttncMddvOrF0k
7MtqTo71nFVQ2D8oJBLi7N9rIZwSFFdYlpEgxXmH6RPoEdD/vakwGjTZXSZLb6258c/Ggo0VJe2L
PQBjiXP0t2M/ndvZBUaEx10cR1B7UvUd+QTc5fJckuSyKK0eCxrNyUXrw0kvka81UbydJpJDsNU/
pb5zyJgrx65fDgocFDrBfR4NR9qCKwWpgVis8Kbo5A1Xu+uxfGtmfRNOwaPhTs6x1ny451O8M8JS
AykdPKjWwybRZBmiHV1bGdJjnTYX4Iv1WMiN1lId6mtdu/IhuDeDcVXF5i2WskXK4MKcsB5CG7gs
C9B5nh9ye4lJbN1Uap2z/c7lAOKpdKla29ukgdkjIb+O2rbuy81kjRkydqhGI6kLGdeSYvIPiJxD
x5+05aM15RSNhnUY8rki3ht7/9kPz8jHo0VMad6o3XVmQwOa/8UpV98UaD+sYlvdNtflmLPSEVvX
Dzbzr1MumJcu+djtu7CBMvQiq3apUntNlMUP0oKxcnrzCm2aCZUtQaluSVc96L7HIL7mx1t6AUKe
etd55TbsfgOmO44i3sv4YV6M1cxGWlts62bYdjpckCa87lQK9ipeoF/jn+qLG6XjgU3w4mreVi9Z
6/Seep5csUjN37mM4MBDZnJIuVOUSLNW/Ql6f4uO+rdbQOO2uhvOb17X96a2EhIoePOs8SdyP16a
IUhqprnSsGcGPOyd246OzbwaKdrfOs201EebDoAZsT5LTR9vJ3UYXa8o0ZUH6fq39Lk3lvbEkmBV
VOXaFPaTOTLfGeUfuxxu6OzdzIuiWJuOQQ8UoNmb/ffWJrkd1yZFgWQhGB9pPZHJ5m4s/mo2AEUH
42Dl2DdcwgHocqLayoNjZVdgT50/BSx7d6pX+IkW0u1xbcEiiOqnZLA3Rkebw0EmXs5EqGmT1s0D
Vsij59U/q1G91GGxq7HO9OVD1iDJwIW2xW5Fzq539JXFTuhqXuZLLfmZ6rSjsGe4wEGAHCm2CczQ
NjCFAP6HtZhq4ImutfZ7sRtkey86MTtOAz/fC6PfDmK6N4U6az4GOAulMzd9oMXCNnIWeK3r+lZG
LC163PcsHYVerrB1sFv0y0U3efeDVh+nkRmsDX/jqsWWPpmEVWDL7dv07FQ4EBm+YyxeQx+xmMDZ
0TT7rI39hZAl5hhprnsv37r9tIo1scgc5xRODUgX6PEYQeclEWWU7Zj+MAJn62q8mtCZZbCKPGuj
BUBwiMTRMOhFOYOM0/2xuwloWbDWLGzd3sC6rylus/DFKxGw884QLnzUjeE0b/1CVlExK1eLtcoi
4S3CArJj1d5NkLGZiuZdZhM2Z31Uh0IfNxku6qxqDvMuNNa67UBmGebhs19CmWJolXwSNuMwGvJV
Yc449/jUFNku68yH0hhuIxjXi34azqOj/fpi+/x280xZ4G+1jpUY1gjhWRc1kDrtRSg6S90DqzKK
aWV76gY8TlBHCxcpqMTgUuAo/vygF+Xk+aCWpduOQ1qJQfnl4qBBRFhg03fqvtBibWWVaDMgp4V9
vk0n7c4BoM+wbX1RZLms5c1HFeyMZpEMMT7oxLgV/3QSGi1C7OoGfy9VOBhSRfs4Bjub1oKz55ob
jY2ajnnM2Uu8vkqO/62G9+4E5hLNPyeQlJPe1VFc36tKtPTdJfj39L5v+Mnn9/eizPzuQBe1Hit3
5aArrjRPDmU6swPZdiKuzLN+IdtrPbHXZfmVHvqyjfh/R6WCDsHBNDyEK28vL1dmkU2gi+5TFEDw
xMTCKNmTRzkDiX41VocCnGrDL6dU2/4/LnhWVmISmMv4FxfsghHIkfqo+8jfWn67HAEfNTK9ysur
0mlOAz8VQ/bF4/zwLguKlLQrbV6oi+v12zhMsvL/DpogQwja7HvRaUt8bEVkre0g/m4U9Rcq0vdl
PII3jblwSUOMr+jiSgsVw+AhovwB9X30c7SMYi+gtexRPTowJCvYY//p1jI8CMu0OJxLuCI12fku
/PPS9uSIWjUGaZZjBMDFXvMTX3ty1wwTW6yoVAr9TJZt7IoVQos38oubPF/Pm0bm/DgJEqFfgrMG
zdDbw5tVPMCk0Lprd4x+uGB7Q735DTQM9XCfnZps/CpR7N1TdckwRpEuMC6QDeVc3GBnlkuVVZ8+
4A/epky4XTPedPqhrdtbWx+2ufmn877o1r4/ps1DpbvN/7FiXdZ/tbAwCA9qvHvdDZa6evVKeNsl
FRiBdXvAlU2RsNe+CGy+1I8zmb49qvn21qbSKfSGzdt9hdqnYTxokWOV0P6eLHBYbnCqqN1Efzqy
AG2Jib2+M2LzoeqHLx7x+4Hj4kQuPqTcJds4DWAxpj2F0pBV+sGCRWPadwIeR1McNB/1cPvy+Ys9
TzL/vFkMVwZFY8czacMxaF12/qY4rBKBJpx1zECdAipMcOi8NPyd2kb/8Pmx3n+1JK5iRrP5kPie
LttIYIQiEg58/d4MLcAnJIUvBj9xyMbwUlhoSLE+Px6es4uqOJdnYg1ACo6nT0dkdzHH6qJr7F44
1r0iMWpyjZPfwN3Oeso76SInB2lVsU9kWpDPTps9k3m4C9Lq4NeAbDWRbFISDOZfkAFnGNL5xYba
ly57w+DXjLuiT0XeYrjVQypPuP73mnSRPhtXmnSOfl4eDOzbGjizwu0PWQQtrMAmPAzRS2j55/k3
jMGGQ66D1hPrIBl2bP1Pvoj/ULP/W76KnGgja2MZBeCWRy++6oN834CDCSc2wu5c8gZ9ztqx0H46
rXyIhziBXDyse72IN46arm0JQLi0HnKUTYtmTG6tFKi98aLnryNBiFnfXemJ3Mexri9cQS/P/UVh
7g/4kquSLEsiok+ug7qIvx0NcAoH/86BDOLLdBfIGCI6N9EjaMYmnsNVS9P6TqLldWQ162TSD1n+
Y6agBZa7lsOLQb/XATZMCgxIQDgHZbSkWLbXjT+k4FBg9XdGMxH6GaN+tO9LhoA4NoDIqyfcu+ta
/shRI7SGvWs62P6eu5Fp/ZBZxbGBP70I8/xc9tW64Tzc6TFMtUfTC68NeHNplm9qllPw6Cc0RQVa
4mWaHGKz1FcQzimv6yfZ3E9pvaSVsmpCEW41tnZ8eCpS18qENVOb1ZVe8Lw4e6OlTqu0xcA6nLP3
gYxs/MILjkLhBNbYvDsRhGSSk5r2IcTyKAyYb5TiCWqfllZmz8YNmFvppvPZIvnYL/7e/WIEFxfJ
NSNP7coNmTx0InzmU1bMQdydkxhCBmAsr5qBZlqzZIt26LvxiJXjehqao8+2v/bMVTo439HsHyzj
FdjoMu+RexjuOlL5Js5bgMVswQGi22a97ivtJMeMDOtERySCpDI1D07dPDaDeoynIYMeSu0yKRyI
N54J7o7ddMUn0Qt9Vfg+QNZ2S513A7QjhTIJAAnK3I053s13yQXc2Bb+8xxHw8lkJTgkGb7aIM8X
ad19a0CZFJ69gUhrLr1gPyrqHFCY/2jU4VZ9p8W7sZLujdtW9S1RFqyfWtdT125uPfdTXREFwK2l
2r3uU39XTsXB7NNHz+rtmy5T1VWd+D56Lmgvvah+zlQFoHdFesDyGxxELbrnqIEEpGL8zl0f6E9d
6Ocg8AN9TO8tvVLHcvKCO02zvVVPWN2z3Ul0l0kLL6IerXVLFBpKu4QuEl0NuHq69i3NYoA/mdmt
y9iy1lGvxpsclaFc2Jmm3xGrPay6CAWq5oRUtSrUoNf6SOd7i9QDEFrCyxOtxOB2D86cNJMnFke3
9cT9VnQuPRNVDNCUIOU8Oj1hrU2scw+kNfl7XQwVacTKuvLckodOJJ6O/ke4xLL4k/eoHJPeTCzr
9DimBNY60t5VlJ7gQQT3VlgvJtnBcWN1qnRg4bmiQyaQ1sCDBOLRGuqg/OQeL9EhjMJTVZGPJd3k
1TVlucNl/wvp6LOt5dtCpgeTWLcqNddaS7UqNBs6OAL9+FyeH5R71xrpS+n7p4lg8WXcmM/e4BRX
fPS8gDpoCdxIK7c04WtnM5WTeLgNMec7EZyK0KLVoS/6PlvW7YMDkkp140aAtdAEAcHzB5qxOjLu
ksH54RrZkr9foGrjh0zYiHsHkBYQ1Glg8ZtZm9+AJLiy1SHs7wrNf4YD9k1OyZl2Dt2k32lrbflN
3S7OTUpAiUnIVKgtbG46e6aCwmiFaskOn1QnFhqsjZlVL+J2Uw0vljoYmnvWEiIYUdZJ+6APf5Mh
orF9bcvht1laMeAeR5AYo91UWQe4GgETLbuIrXpIyPJMuY68R+wapRh+Ecb8IpyGt/shyyo+jk3I
frUthtcukVAYzJmrY6waeZ4vEYkBdoO7HDGG5cpXRIVLFnLl0Nxo1WtauTdcF3ej1Q89GRAgZvXg
zs+L7XzsyVBbMxz8FfrAeL7SQM3q23pZAuyr7DtVxAfRByyBRQ4UfIxgYOcV2/7iwFmxgolH+Rh6
9c6l+1nUZrKp0Wwgkzvk0uwOMnQZ5g+G8TrWNbEzTTXzGVlnAWLushUUuI2VTTvBO8df8eBGLvjj
IqUTyY9zK2z+l1ipqcNEWBSi3Bc3z/b8NDKK+I4/E/w/ks5ruXFdiaJfxCrm8CqJyg5ytl9YY8+Y
BDMYQXz9XTz34dTU+HhsiSKBRvfeawdmsU0JvGposflTRJcJyGhTBnyR4AswKfTUznTnj/yjuihh
b/oIf4cDP8p2u2caWoUhRzTi56nzDvxhD/N+tsaNtTyt30u++/pa0KC/8T9T2Z7429hXX7ZDlwNO
kqcuXOCxzl7yMNutv5lZ+baGrQ4zZcs3t9pdX2kmzAf+SOfU3vFaTJV/yvm7oPzmD6dPDmVNA3Wh
5B9NqMM2wy5lvRk5wZRNGht9B2st/AhpDXVtBCfO2UvHiANPrr+DsI0rfxhT942Q/eTq3HxsOyuT
0Jra5BFUdMj8j0NU2B6qQVyEpxHIK/vSJtNbWll/vNEFIe1V17HBtCLoyiaQrC2KKGsE+KK0DfKz
BUI2p39KGQ0w2rSzs0e0XaVRnM3cE2BDVoE8uekbkQw/9DtzaKH91iDF0S/058ROvEkjVlDLo10Y
6mdEHMmdLz0IpMui+4Oq5IMUKTKNqR+x1HFChM1WVjzNgbJjzcFrI9nHt0GanUcXNmBULlwH6VGw
GWVxmOzOd5iuFsaFYVp9do1lWsgmEbXclqGrbD6todlJr1kE7BsGXmJxAWRUWDcnldznkdk9KWG4
Lz7Umm2Emm4j+No2H/ubCOHg5m5573r9dyXEn5q57Na2QZ+pofhT2csnQrRgM7eE+sxVQoxbar+W
9YrqUvMDwpz6S0TFe7gY6oChpt00KgRzm87Bti3sBvwmJhx/MomNdWiuEsE5npZAWIc6cpheTKzq
llcn+0IsSHcrQHvssGCxi0w9W5mHq6fq8BqlxaxfZKc+Q+G+4DMDITZaxiWiZiLERrHIu5n8QmPy
13Dr79kS35QbyVcYtQNB1o5TLTEoK2Lco84gAAD9OiQyck52zn+8p9J4LwJsLLWvjV3ZdCbT36n7
aPros+/L8GNMQDT5ZkpF6TPaBWcz3IWknpo0w0+Nx6RvW4I9e0yUPVxwc+dnt8vekLDQcDTa10pU
9g4imH2d+4isaXMd1phoddxcB5/dnAaXqYYSdGiLzHnIw3a+cKIHQ26Z2C9S0zktjjG+WWZ7ZWIz
f+CxiP5IbyQJys89/xQyXzqWhpPFgQ19yWa00dsJy4TjwZ0EQcw3Th5Q2W2epnCGbYiJWytjX3ZH
qyc2tQPf7ga0CTauN2bgf4H8bVXg0V1OLVoEmazxDAyT2NdTVdAlHS2kyUMqaNiUdpA9sjKTItbY
ifoi7lEBQWGXPtSQEPZur9RdmpY+1g/b6q65JnTRKzXT42LK3qI8h29mCKaAAwLxNOja9zbsprtJ
am+H7Uv+G6tcKzpgQKIotUYyoOgTB6TxlFR8BUzz+k44+fje4Or0t3bUiZ8sX8qjMcn8Akz9zzxn
v5YM/zY2c2zGV/I90VU4bETPHWDTlf4ryp6C0fFlwtbjJcC/DOBVmYa0MCfqUFZ98M3rgYUweQCj
i1Xta4M5khC8Nm4FZkfXhQmGXweMS6os5Ow0mDfij2sG8PkwAnsMyOjMAvah3NtqS7A3YT8lK1kw
BuRk6dpMjtsB4n7KkEwGA6O7iIihiVUqiQbkiwN5kIyfL+E6vrKWfbgKGW0JemqqACpGYWcSRmBg
T+kgwSDuYR6IWuPQmNOhW6OxpGngY3K3KJkO80CipkdxZFebxVvWcDWmVh1omGY6IhTdOk5PMt9I
GkZzAYl0mZpuW3V6nxVEi8FeBU823meDk/2LwO228KgdhhBjWLDrk1Xmgcu1fLitpcfc2wZaWtXj
pl2tYUVdXWAe3crEivgm68tv8u/EWQ0+/rwjjPnbT2dUQNP9LKPj0JQrofIQhPVr3Y50cYJ7fIOI
NQyoyEZzr8PsWwKOIi0qf1YRTqxuiL57Aq/yuvqC0nHg5wtGrK4Gkju1LDZGayvcNe41C60PwA1M
rClcGTCjFYhzD2Ok1i9t44EaTk4pf4dQsIWDtp0c/VYHZeyggloRlGVp3Oa5ObpleKqZjYbkK6fS
w8HMALxrWpPkqwB0V8IaSijC1i5nZgYB84qp/247J9xYw7IbJAQ9lwHb+j6p5g+iL34I+LlicjuR
Al5uHbWIQ+D005WPg4GlF0Jln6N738kSgKnDaX1xEZzTMVOIXIlVSI7B2C4fTTj9+hGxzEbhNn8q
9sxN0JkLWDxn3wKj36B1J19h5iYA628DxTT/w/tR2KQNdjb8Xz2jrMIsH6oU8KfvbKFuTsy1Agf+
mp0xna3BZjuz5z4bi3j3/OlJIwnZpM7Q4MViCv/Nm55jkjMPja5eJgv6e6muqzuHaIVTBWAxw1mz
NXvjNa04LU5yAkyUTMijgsjTG6eAIZf/W4bo3TCTfgL11U5ebEwAeAdTH1BQIGZ3bUy0FVOgbrqX
M49PTixWGSrrJ1/qDA91ATuj/7tO6h12P6huRxOCcGeoc1Km98YI2hbkjhvar6aeDw2CJEd3NzMI
XkSE2iKTL1O/pk+w1/bBL1nLdx56ojXuuY3aZaO7/8RhD46vH11PUtClxwIaMWKMa5E1FIqg9Eqm
fm17X5vVq3C6v9obGC+1Gpnfci2S+ZTp6uQ2wbnDghtl0MO0ySiWwVYsh5Dp7gQZOgLi3uySLCSh
Wnwh4VW7hUeNcHXL3NIIhnsnWdzU0h7a0PnjpEO2EwwwHrSukn0pu+xk58Ccas3UT+ZyDwkF+D3w
UPzYSH4SYL5bPSNNsYigGNPqdySZ6ZBoXG+LXdsxzusCCAME7aFOh9jJQuOUV8W+yItVDjYfUWk8
uJW73PVJlLM0mHtHesmunAWUPJuzO97UuOIVFas60xM43ZbC3ffd+MGs9AUG38joSvXntCVKrK3d
fdvZxFrOT0kFidmfh/I8G8QKqPZdlK4Fd3S0XzMJyz/XiRXPDRNfmyQh0PrdFTkpXYeubo++WbZ7
VOFInQgiIYqdg23LWovB3/WIasz29DL3AYziwWbb0UgPyRNhXl1uxg4hyig5hMlBomOAX1Qh0ckd
gzFiu1gxdlSOh9Yx8+0bzV9CYFVxTVdhRGrJEyEXO5TEYIGZDcsx3zEpu3cy/8DuhVVSLgPZhkGz
NwNMeb5JOKvSg4w7b3rsremc1+txGdnKOkrcJkimpkX+iM78jPAkZcO6e4buVQTqeWzKUyeSflNl
/TWohLthAdmGTDVquDql8M9u69+LbPnrl81HAAm7cOaLJq+57bOPphvp/djkA67PzAwZfKtH79kd
vL3qyzcjaS/hYIckP4c/NgMNGgdcvb7O76PJiacheWjq6n3I09c5a3/HvEpek1paRAOzAC4jizSr
IJBVacCuJzGOZD6Oes7GgnQXEOo+A76SRGJi3f5aGFIXlksSdkgrbpjPsugoVnLnEFmADukP37nk
MVB0XiNfyC3I0WrG6zZRVxYF2oLxXnTJd9dnV4wdH0vHKHf1EU4pTDFefxCkhNDlpAXA/Rz6CyXA
nczW/jl45dYCQGSLm6EbLOXty3rNQ0ESS0COIso7L6DdPnlvzRQhogVBmNQnIGFxxcO8ZAa7J9oj
kT/rSh7QZn/rGtIfXcEdo29+CHhIE3q46/2b+e3rP0gxqyJze5bCedN+ctTBRHdS7auRXMkFRC8/
eOSV29gXq4UrTymH+/5BpfOXPStOr8O1MN+U7x+77L1oLbQYWFk55JtEXM4M1VFAo9rLxFU2dyn2
C5XSUiTXF8etfWdNwyWzQLm4GRqwxQnOY+S+jE79pBbjRJv6vkVyKwITIlR3CU3rRZT6vk8pPtZb
UK4VEPsrYuF75bvw5b1TuVAkJRCLdL9fP9uKHI2QVStcUC14Okd2WtXvVjfGNmtogpS0IhJCZM1D
2jiPoAyPo2GCshxQVZq3QQXx4tDuWz+J9VPh9R2jJbzkqfgehXqu+57468A+TNzv5PN+KPe7HwDm
KJ038axhXC6zOPoLWiLb+HJH46ybrmaqjxrAltsltW7amHFsViAOSV6hsTDQGCFwIBiDQxUWpCrZ
iAc4u9SaslqBO2cSEED3RQk4ynLfqeJR8JmNtf2c2/IH2hzqNaP7Y3ZUl5ZRxH7d3jtpW25HFT4i
pkK92NzJ9P/3FrhvYi6tOTYAFCdtEieBPqFYK3Y+yAWvRoQVpd0xdRDru9R6zIdRX5RoKcKKhAWr
4VBqLSS/A8rJ+FfjGj5DuY82inkUzl8w1c7E94z2OZisu1GYN8OghTt5SYjWpb10VfAjhtrA1ggX
Nrp1CgdJpJaD7+XXoZqP9lTEy1AQBFfDqDW3FO8vDbrkPEFqUYTfI7iadiac1065l5YaRSaCooQT
brKtnHqXWVCoeaxqIQ/SLm4EkFNs0oxWv2RL3tII6E1n046zfhyD6B3SJn3ydpP8htuLEEmSl0N5
8Fm1Z0wdsNGvCdcqCEvWlEHF8J23niR/2lheB8u797T12TEe643msqzE2vW1aBNLA3GzDk3AJFSf
rXHzuD0FUC2gEEG2ZZYwj+JSVuygE5DbA7PS6rTiHnd0Vr2ztBgVw63u485GGY5E+ZM79ANZl97y
CHau3GluIoICb0CXt8UQ0YZKet6Hb75ExDrQj25fXG78aoFizvY402lZVTMJyRQJ2ntJhpY0aFSS
Odx287Gjfq7qRWyWyd8ZWChdnfx6hrOVoDvm4Uuu9XUCqln7cV7xcYjunhPZZrGrq5UXFxGG5zLt
7y24x6NRPVhldM0mdaBl9i0ii346J8vS/FMwiNlAxL1qpa59iY0a4kfLEzi35Kxn7qEfuZeAmCJ6
JLsxoM+894u/WYSO3mx8doPi7GGIRIpV1NwYpAKMAdTyqj4V6LHXNpQtg88qX88SXvmtM1LGvOmY
dhUFiBEnqnrQtOs2sgTu0DBcKv4Z6fScjMWXw2uM/OaUCJaXNDxVZXFGMPAc+fMlsXhqvEX1O7bN
baNARrk8cesrBiO78/Jo5wrvsRGEEk393iAzo0KVVjvjPczky8A53Udw2aHkm73sSANp29ckJmch
DYlIzOE+cPHeB4oAD/jXIOWnmgIzpzq2VBoLO1pX3KMzUAil6QONfkILRnhdzaS2i+kxLzLfLPab
xiVroWbAMSJn7E1vT+fnbb0R8ROz8iQMyua7IslP7ZzcjSS8WLn4RdD3UibLaVTubqSzvvG7Zte3
/pMn5SHyrX3TymNlVtc2hTlK1kVNc9MtrMNo65Pl6l1UBmeyAVEUV86dKJg1aeIGlkg/F/Vbwzgm
G2hGmkhWTa99cym6UGgZ6Larc4OAfJLVUxrB9M28zzZBSVhIUmFLQb3hI6ll6tsXd01Xhlxs46/j
57twso/h7Nw5+rb0w3Ne+OdoiPYYjn7HQn94S3Jh+bYxp5h7KN0Xisyrok2w3mZ1YfxpZutnfSPC
c3EjzT8VZZjuuys59hszexehYqjMOhAwqsv7k8rrozLkmTPOLrfaG7UHvY+mjTNJmyC3sj2d2mNF
VBKFASKzEYXY9Km97sAeSeAKHfuMxcyTxl5PwxtmDZwLuF9Slm+/bb6snmspi/FUdPVv26nfTtIX
Mj4DwaS/lM69mtp95pNC3KWPGNO2CFT3mcNGkxYv5siJwW37h7A3ntVcH9lsjuZSI2MLiOTszDl2
/eFrDaJeBguLjsmiybnz34RMfI3oaMP1SBsgAAp5LWp2XonPNZiOMvZPhsvAUrWuIQlT3bGd6dAZ
eSzz9IAfBskdUJEqqt76dmazxzSUzHyAXLznUebkz8AQ72VDp3qm0SoemckiDI3cN6A7bMn2efQG
njTvZWZTtUzx04HN2kDfgKY9JO965Sr4bRqy0lj/yem6KTwP6+FlIFJ6Xe19VfxJO+s0a2jNYUoz
aXAL8iHWojtvnmXqCEpB6z3iCWb3AEhrSgjs0t46Y3tuyhSniTbfBt/d6kDc0qmgVRrCnY9GAgl5
79Xi3iAW4QniZAN+w72aWUF+XhCv69S6mgYz4V6yCNH2sJ+7Qw5XNiNKrlPdVjlkH86aFMomb4oj
NPyU/B8maXbvngC+Opuyoz1tTLR3cz5hr8SKEYiRs+YwGHsuPMUNkrhYrbGxTEWnLbKlMzKu18xs
SD9fK4qCKskG+bYbikjsxCDlzuv7j3XVSzPU6z15RtNEGdxmxAO63C8zLkYXd/7GoIdBqYG/pkqw
CCC7p33sDdSGPizctO68rQuoF5n22FA7ldegKy5VA0Ylmj7JdSTys8F6NErnuEpDWklL1mhxoWb/
PHImELuHVmx3JRUcRnC2qq++rilnS3npbdb6xVHOqRFs917r3AwCdUxyCGCQdqesTh6MVDHLssUl
8FkkLSlo2xBvEYb8N/hvtlO3Z+nNOwVELSxXWWTE8T7fem19mRQxnFXndGzdyAEMwyh3Q1V/zlAQ
u1beogonyUzwwMYMZ5/qu4xFpJ8Kr2HsVf1WjfdchJAS0RVDAO9/hM0kliP8yc0KQKnhXdYaLPf1
W7Ek95Cu7mnFXvwZTYOra/ZYjpUam41TNY/rhkDQyxxbsuai266uODNV1vhCHot8kYGDchql9NKe
bbacvvLO4K529lzuIsM92ZN6V/hu94KKD6XVnGG98vvkxW3qT6ddntiboRNaVJm4OSgGSh3dGbkJ
VdmbFZ+QeIk65WEEE49JI0+u6M8Q0xDtLOUhLJjiTcQmZAW8G0ACikcxdyHTERgLUPDouuOBBh1+
Icaztfs55HOMwuSYc6QebEJWGqTryPeTC6aqu8kefwoThHVrflh59YH39C5pac3h/Jx2VqAIjMyE
vSHy/cXFCX9QhelxEvQb4oQQPm5pgBN8SB/52zEH72mccHG4q2XEVMNn6ddYHvS8YyDwR/qC+3w8
yjQjFEe34zkr9LmuJDOObmz26PvfDDthuVyb8EyXb6b/392CEoFlqSNgwLzHjgjsoa7iMsHpMpZI
msok4cmzivxoOBN5I2UGg10GNV0CxMojo6nGb8L3dsVTm7oUD6HvIuZuw5y35CAGozmenNaD6B2z
5fK+naz6nLkjimqb3jztVIfhwtWtWzaPRLGs2v2jSjA5OhZzowTlch9Puq/I5ETh3qDA0uLQlYPa
aYZCH1HqAdSwi+rGicvf4xR0D2oMmXD5Sof/BqEnf+MHTf5ai4y62XJ4Qlcl3U54fg4B02o/ufIN
6eT+cqazyTysw9MEeJfj9sVGMxQ7UVE+STqI2JtS+awDphJZFJnHIey7z9EUPWlwtHWSrktefcfo
DnlqcKpIKnVUZgQwM5vNQ1mU6gbF0/misUOrMpp44kHK7EQ29lBmk+8pRa7SGcif8mU4TcqA1F91
DcbUkPZJpMgJ04QtvuTcDDUjLXrTrFQB3CltlwyIpcvB0Bb6gRppvvSBqC7h5DyGbeXuTDvQT43d
t9fayv86HlehzkR5CyJtxr1LE32h8KXPOb11s0EDuvR3dGB+oa8XLPJkJSIaC04apiZpXWb+krSp
wQMUrcdY6GQsd6MzEHYn5n1quSWeBnv52+SDf3Tacg32cD0RxoJn8EZwyHLOTZLQnsFJDMM9DVon
2dd4j7azYVFW5/SjRjbYnY+um/24+WUeUd01ZKQ8h4xusR8SSINutn/qdRb8lmU3YF0N+u9Zj5mL
h1C3ezfQBH5U7MjoGvp5xFxmooa0t35kD2WMY6q6LAo9/RRm4uKbHVkeiVJ/Pdi1FvG9mZHtiih1
TtJX0bR3o+V9dJycmXWoh4u2CUQqgK8etNMV0Ea4SVOKMTBk0xR8LE7tE6Zjj3fKmenSrQaakMBE
5hJBWr8qgrlOnjtLEiaT0bgNxKdsCHIBWBIM/nTyarBLG+5r8igCRGAMKobXCnpr7DLnefJSZpd5
ZCUAiNfwwLDon0sWV3+bd1qdBSqqW0VgLjFXrYcW3wvENpeT91xXg/2tw7bGu5OOu5539uwkRELQ
FiyTrrzI2Vsu0zh9ktlOdil19Lg1oK1RkS6NLJ4FPdyWhxYFT7D6BGlKEmVtuQNpWcqwvxtt9d9F
jlh2QyA3goXArF8Lb/pnBZm7Z1zkUY8U/m4cIkwPmRhQxnZwYz606n602zIwgdK5x3Lm4/qjTW8a
M8PUShOoCcmqaihJJouKoiJ8+zATBHAsCHR/IKAY8d2UqlfLZvABvbdQF4kVRm9Ks/KPA2FizZZL
GTw2JhPgaWQZbYdB7GhuZsRG0qPeW5BBb3lRuMZOJNqBvh04SohHbjTj2C8uVDq3a5+STLvLZaYp
Ee3aiuyfuHCS5teYa+I0A58GBkWGRT2YjnjXavJmezE5HyniFxIIG14HiChmInBBY5BjhgupvchP
Hi2KOHca9WOCHNzgjH/zJjSf8aBE1zM8MjhehGmI7EJFwPC8cYJEnaF5qYYea5zd6dMojWrfSDye
mUlaDyBNMkfUQGxjW1TfNVYk/2CbwokDq1M0H/siboKkPTH8pjRbc20imQS3vkdHuvSz8w3sLSLH
1shTf1NYA3NuNojePSx+FRIyivF4Mzd1gktpmRCHNi8GFMq31LHH94qo1os/VvLmSg6wletXbwaT
XwQJWZI9m3bSv0jXn+LFooU4JzYijJzt8onTNFp/t4bKlobFJ08nx/kKqEjkyZWkw4FjHiJjw5jx
T42/lUXQQhFbuE99SrSaCklSMfqIgOfW+e5xu9/6WkmTZsjYU2QYFLMgF6sfRWItsxOCGg6qzctD
Q3N3K/PlKnzs7mU7+EyMcJ2XhKlg18nJNGMDRm7wWUTRL4gPBqAFrj5iY5q7otDuFYfIjxkOZHT4
OTGPbn6jy/+vckVKMsSYbTvF8c5gKcYnrZMji3vygN5hlXsQZm20ZnExDR1dcCQhmckUhECEDcw7
6XAGNv57EXbVTnQZIqykj75c5oNP2bAS6tC27tgKEhJrwB7VodVtAqM2L0zlaauzUKFkpMJuXD2h
FgqZ6A4LkrqZsedsMK9MxZDH9ex5aAkM3HeNUYenfD2BOphdEHVaBI25iBzB+C6x0m5PMDvvNG/l
71gmr4q7KGyzvTXYz0ogdfON2LDRaKH08vLizqcF07kWw9H+AtbpjYTmhdT76sZAt2VS0R25Q4NL
Dvl4Y5kZ9OliR8fonU7YToIvpBYS32rMH6wEwaynTsukn9FVrfOM8D4wlaSqMZnM+vm1qOhNgVu8
ghN5CvBeecP4xuT/JSd4h64rB/Dav5hD/uFzgGYEQ5xTXT8Sqh6vX8C5e9+Y9k82O9esDmNv8i7B
jJCvWm12NPWyUl+GvLx3OudtDnmE5PAxDurIU8mM3D1NEyNPt24oceVL0PkjnTR7ODu17v+D0iPK
b/97CeOIGIC8pPNgtPuOQbecSwL8ABP3AlHq4sNuyCaGjqhCrfL/8nPZOw+qMq6V/0pd8T007MBR
4P0aY0/JK6o8LnjUZwvlhOs9pzWgjUXmNpWEqGPUQ4znmJatWpx0aJ78xftB8blRmEidJYKmIY4e
xUSF1Ilu7SM3zVee0IS07XnV3Gxzg6bcsED4Mt80+KLB0DcM06/wa28CnvbIGccS05/R7f6OwnhP
e6UPZUSotK62cyfPFDikAo/mXxaZo1DVU9UaR5lrNIYB+n0M/auqPfPE3sBnNjOKE0pd1l9jjgAL
1uWvZVqkQKnF6wsqNF3hMf2gyvmns+bGruoeRxV8rd8VanM3OiR0T0aNtMvJbjARGMvSryjqKQaI
sp1q4wY2I456Wq9VdF949T7XNKZksnfL6cVwFfprEoirliHIKM9sH0Rpp9nrIIerirp7EoI4afbJ
O9ll5xrbYmhwUghZPWjvNykpT333ToDbHfykA8lQlymMvtTIyS8Mvnv6jhu3oxQJ4TambXO2w+Xc
1upt7eaJmSNZy/lKLj05YZ25Z0HY9n0TGw0nPCYOrpcAIZ2dGwkkF6sb3iMP12NGwVi4iJwdQgKt
Up90MTx03TKQJJnZh6BTj3rtfdiO+WDlQ2wr+dlF1TsCQrfJOAq37RvpjC2DhuKjF+ax8Jt7b0x5
vK2H1KnPcn1NED/BclwGRL4y8vdRwZB/lXL3pDusbfrG308jwJmKxMygSd5N03pGAfARWaOxValD
iw132aZN/HJP3yC6G1z0GhNRanNBDPlUh+8pDk0gccNbsIB3iKBV71LXeAC6Izfa0N+ZQ5Ksrbrj
jIlwGKZTSQaegyFEe+HD3E8s0WU+nZDyfmXjDKshs6+57aP19EvCq3nSvS74TVsK6qFKPmxnIQ7S
b0CBBjuZNJxPzdbeQGX9SwS9e7Sy+ciw99iI5C1FV0dOzcJ4k4X8zp2y6qDctjwW7lBjq/QfmsG/
b7zoivAvmgk9lJ09rorEMDMutRSsPO3BZJbhJ+9l5ew0LfeUBcrywj3fGXvoCiOkonXd7UiDRTYE
o2B9OIKeED+YK8CfWS1D/MdoHF2crDOL7poi2ozrRm4zBhAn9vMYkfhB5SAzimcMljwuer+YyGYz
57ze3gbDXEEQs6olh+PVFzbES9Hv+o7JdeDFufUJUW+XN1YcYvYuXOeiWZ4xuq6EizVONa9mvM2a
kyIcB9SZIfpU8MhbeIPPtGOjMmPDemrQoCB9R6n4Rmdx4RMzQm+7Xglbpnd9T/q16bxEDD3Qpxan
wcsulhFd6wmDLnLK2XtQRfreYeX1onJHQUkuS3SAKvOkyBHipZYc2GjUq3cvT/YGuZ/Ke2hs5yGY
ve+RN+MODWMVG2hV8j6HiNVNQWFPWvRA3z2lSY81ZuMxpx3m/lRHpETg5Q1gdXPR1rdW9ZId6i2l
wFjDhPEArWJiAIQ7c2oP3vCmwo9OYP63xuNQhfvV55ssZNkXzXdSJjOHLLlfaG856JDXH8i7KtDu
h2PHhA6B1JLVj6btnC0CQHdNmJ2zsDpxWosjcFtjYDzjv93R57qAvV0J4ieV1c+enRNN/MBeQho3
oW/Zrnc/eW1Dc7e+eHcyQBh1MWDyzXrtFqFPU/tgrwF9WXORkwU9GR34KsjqjM81EpiQk710oy+n
t1+Hqv2z9N49yk0Otnxy3BhcVn7Teoetcmm2EkdLi0KhNfYhwvRjKbg98Fo0G8dMcHpkT5o59+o6
pv1fgsuZP80m+Q1Mc98zzSzpHm7XS1JW0PcnRUpqWNl47tWzNPQnASw3Z6kOM0d5lAy0gbvxIUfO
QoYDVlyAW9t+Mu6WGbGB/2qM/q7JF/i14bUz2pjAtfmoR/OYsUOVdn4IUAoATEhOlvafiK3hEyK0
a9Vk/6cr5jEh4vdoMCIOSUmWEeJWh1wASTD76rCKiv5z4e6UmHlGUcTDFN0lPZUHVxwiXBM7S71f
ewLTf/HzmmiBrvljRqSPM/U+VTw8SoV7kw4SW/KNs+7T6PkWY3FBT611LvbauuIZmsR0VFN0y80Q
h5feoRHHFA7zhn/pZfTjsp3FHErWbxXHE8vRZxj655qBDHEMseEX+0SSrejekgjzvNfKa0my0nqx
4wBHtZpMeFlJKE6hZGten+IU+8qcZft8NPYc7g7cQGSrsVur4LL6ofouuxIesaMYvHAyuZ+oXsbe
xgMQ7gfHOZZE9c78HMJUt+vvXl/X+jWVWl8N7n2a2QyYHRSbROPW+Snh+jpZsW0WTTcy3/Flb8XO
r+eTwNytl93mYkYiZeyCx1+1T6kZPPq11LGJf2OzfgaFWzyUrHcIIO5yOz+N3FCCN2CY5VMaMpgq
WMlzfhKXtULkrVtrP8xQTRz9sSZCBxR0Mx+Vzv62uf4vHHq90pFRni33ia50vyn0/ICqDHMUA1zU
vSx3C9168eQ7kti2ZO/zSi3bJas5i9HMgUsq/hF1eKgRIRSF9xZwgTm9MYCmhM/AnkTitFoQ1spr
/d3rzw2YVplk/gH36BkkdlsXpRXl2rXClVBV6OBs+gA0PCh3i+qvQyB9KRTibn2klAfMhIIr+4V1
s+IqkrI+F8QTrYueHZJorPbGnP0p5uyETQVhxIcMwnj95tV0P/BdKVmv6PupQNOHkiXJr9MVQybA
lc98vBzo44Qny+JQNmRDbBbiMbIAPSeI+DB2YQZCg+Gy9oqNh5Y7LcmTCei/3csSUb/N2l4FVbFp
uwrxOR+JO2dQarILR8VzUAwV6DKWbcL9jISKH2M9sO72pRXwHtrGuHTafoeAFAcs7OawHBEl0iok
p6AWE5cPJzVvhse8vCLSIAqAzImNlkhz9Dhj/QD1MurstXDKx0mg0zXo1cye9WjwFual+IWzc8jz
9FwO6cJpqVhOOfCIhsZFnNMt2S6Vc22U98wg6JjiQ7SXvL4fveZVQh3adGr+hMqetKyD4U0iQKsA
oPttd5NTgqiSKWLKJQ54d3CNQF5M7ikfTYb2rXtwyjWffUxvjsZd9j/OzrPJcdxq27+IVSSYv6oV
Wp2kTtMz84U1kTln/vr3wrjqdYtSieXHZe96vVuGAAIHB+fcoQo3OtywqOp2ZIxIENFQ67L0q2eX
xipQ+pe4y57N3n8yWX0qYzECYVn94do4xhakXa7oNx60nRvVDGmokcvddnn9ZXKnrylUkBZbb7IC
8dj1+bcS3ZeCh2Ehpo/Qx1KzdGjeWHU+fjOj+rWwQSrCDqXq2FT3nV2g3avsmkG8S6My3cM6jy2M
Z8fvwPHRFQmhs9EoOaRmfy/IUkBH/Xb9+NYyyq9GaDyR5x+rhkd1GUDpiP13f4rXkaIf3KzZ4xO2
I+HcGMiDoYR/a2UxDaYB8rTjlU8yd/F98KoVXWAQ2Dyj7LreUqmrDhV8DXrvv7sx+eJlyWMjwgNC
p1vN8t8Spd33IdCb1EPHTVHEo1T3kvI2RsEN0RO1nbbdFq1WbrGsoFxocASQWdceVA4TLZ29LCIq
/N+lY3uMxnbcN02fwaVLinVj9TsputfHROsIHTYklUw629R5VrFSl6sowUq574HgIHT11cy4yg3K
kA3sxx4YUmeBvM78N3T3XkXWA9aNkTxstSbb8R4qb6ZUQ/XKcB7CgspPVqqvCdw/p0d93bawBE2T
VuJKvJvcjfeBaX/Arrz3mxT9pfG5GHhsmvJt3dL9p9irOUBtwNr0TXWwp+EBj8kbW2kAuLqgCURj
Eec8LJfysHlMULSW/szuDX21TVhlj4Wq3tZYKRNmHnn/bBNVacBGtUfdQHGQjvVDm4pjoXTHAmUV
dXKpZuq3aWSuhe0iktFheKDlWyNQ98ogddcoaCXOhm76TkF0lzSiEzbiQ7IQHaXPDXBqzcoeR5tr
xyV6yq0W2slthrIR0bRFKosfHRebQgv+2pO6Kq13t84/4loj++ru0ib+YsTVe45QFO2k7RDHj0E4
3BfIfklDUY3bKOOTg4QFz1W4ax44X2jiPowt/ImKNFAzxL7nC2Uu/ThZ/7R5mueI/aVuvWutAgxz
SpxiG4C0X6lu9tpH1m+kpdeK2oc3FOr3AZhxq4h3WWTeupaCd7FA4syAriJ8MMW1eAgjYOHXSc1n
LHnyfUGlTrdVal+2mNHENb+3yi5wx9cogEa4bcpfPl547IZXOavAAwVYFf+HMS3VRjn1P+IH8jd9
Uj8o6bIE8Fz61wHg2piy6X0o8NG3NrTu04DYAPlnahfY23NhWqmkoeqOVJVA5xiU1Iy7PfSdxF5P
rdTvcLWX0vzKfClpA90y/g5VsOUvcZkt1q1HLfnL9WU+56rLwenKGag9mGgunE7ZQQ4t8VO9fR1M
/9WAaRLFhz4z39po3FwfyeD/6ZSBj5SziuGAYWKgqLmzkTAlcQLTbdpXUpDmyAthuq+bekHm4Hw6
UO4Nw9XRL9cwfpmtpeVOeNqKznwrqSP6zfAFwSYY+uTa3sLCnU/ndCT5Sz7tldzCaqW0evMt6PLy
NirTJyXS0gUrpgvTQTPHElwXjiaQUz0dJKCwaKZ+Admg7sv9qCk/HBP1U8tqqSR2uoAOev0jXdiM
nDcdnyBKJgY+I7MjQL1iUukYj29QZLidXtTMvE/VcFuaTgSIQr0JWcx4vCksaeHsxR/wgRdOofxG
pxvFxmVACM6hTg9tblDh607am0NAYUrdonaSr+L4UE5cQdener62jovcIX4jLK7JMp+urTNAp7LK
snjDAgPmOa0KCKGePvY3tdEuTOlcAslhSobuWjg38myZrao3aoQV3k5vUO8ceLVeW97CmuK18F2P
El5l8cJhO4+eckDbQQmebqBpz3RNStp+qGEE1RudbccpgDx9ByC56gEZOf6TAZ01z2+vr+f5gWBI
l/NN9DRsd652jz1M68FSr95E8NuP8g9AqP7CJzsfAudBA1kZagc22taz010OqUVjHPGHwk5+e1KR
UYwv/+sssHFC1Aj4gWMjWTU71oY+ZXVlFOWbNoCZ5IHl7xrQbtcHOd/hp4PI7fIpdjRjZ6illZZv
xZA9TFZkbDsjgYYi7NfrA11aMOk0jJg8jl8gOE4HQkOehDhmoD4KEuhwYQKeoP99fZCzvYZmPuIq
KOWgegJ1f3aQrDYvwG+EybvZvyLDRFJKi46CeIUOVeB8UAPiz378dn3UszV0IfiYGlHKRdcEb6/T
qZVNDebKyap3t6x3yqTeVdH0Qd3q+ihnQQKPbfJk0yD86roxd1axtCnRurbXQNUpr4pxR4F5m1vW
ajIXFNu1s081G2m2JwrY3oPoRu2ttAraGXsxgGucDJJdMAbtbdYodyFoFi0HiIkLtv+Cyeuqr8O/
1ycshzkJvq7JVPEWVHWNpMueOddkho09tVEghep8YL/y2lU3yL9vBchd0HYUXq8Pd2F9T4YTp18x
0i1/6grELnOYXAHM2g32YfpGTAllZtWJFgLI+VZldqDmHOS0OBX/RJI+HTxvsHxATUHxXmC4Fo71
kw88v2v0DRIBxfTeeVw2KPRdn+P5ncqa8tKQxpmWxWNudkCyGhlRu6myd0NKidgfoffXLwcWNHlH
XmKl4DGjFAPKN387+8OnGXJ9fPv8qJgOZxQvcEiY0mrqdJFz5M1HrbKz9zKp4RNCFYdUSqGuofSt
bzRJO9GU4MZLwpdC9Xhj/G6UML8x7A4dCcOhyA40vfCLnrcMeruog26FC+E9qGkpoGurWcNvBS4G
auvpqu6taR+mPfIEjQEd0KculIFHt4qEVl1n/47V30r/pQKFLllegzo+9KLfCWQbgBxQtwmQlu2s
rxq9QBvIyo3m+9SRc5i32T3kOPneITNvhP+3FuMrZ/MXfIjYsG4lh0EKtUgIqew/RAnVKAoQSlLf
YVH+rfOg3CVQfXwc9zx6ZZSpYac3nvYtLlsQ87We7ICIfYcRQj2q+FUW3vMIxz+LvYXTPtM5k67R
tJvhAaouXhT6fEcgaJYhqudZr6037iCoopdBSWGVsuFjw1jYf7PI4ujkchbWF65t4A8j5nJUZpqm
k0h5jVaa/7tUo5ckWfK1n+2w+RDuLGp0im1hFwh6DbYN7UJqxFMX7QO9WggXl8exdUIx+Dt29OlO
huffJ9qYps9WqD61Kmrx4wEl8I/rB2YWlORsDGTC8LXh3Grk3aej+IlhNGUVFs+dAWHTBDf2M1EE
aMKlZZuFo38D0QUjJ4Rkj3fX7GDCbR+bwMyzZ7pUUvgFbbRVOdJfxikbHe0bbUDFsVjyCZqF+P+M
Svanarw4cUKb3ZxaYGGxYkfZsxDfBCpwwt4DYT0MOb2TGpRyEZubhQWVYfzTrfJvSDJRTGsx9LCs
+RYcFSDkAuG7Z/I7jXRXhSPUaTnyqXaU49TXlOajCGPlN8Cq5isAsvI7EMHmbVKsCM69FOdzeqAo
fUJd1nY85+AOIEYT7LlAklEhwnG22+V91K+yqJ0OSW3TTnZLhBAonwpYCsKSArDeDoBAzEErmwwR
rhAlCxW6wlNZq1O1DcJO8Va1h9kFLXBJUC2+gt3OwYQFUEKmpNRulVJio2EP4JdJyRuxcwBUoGtt
FXuUAO7cFpV0dk4Q6c9eMdjOzUjjBhmy1rwt24DWIHo695bRFy+6YkRHxMgE6L6AkhQavduIntKa
miToO2e0nhXN7/76YI/WJKLKQly4sPtMFylL0mkkEIlIp9s8t8t2LEo3fgY7DCjCoKNl+yMwNmc7
UTsdbXMvq3ZgfRYe6RdOsSULOyRuNsmpOrsPhZKjveUAIKfoh1mE5nmAG/g2Wa/VCztvrjYod97J
WLMEgyau44u6TPgi2RNIt3twa3elA3ajVrWfiuZ90dxkj4I0IhP5/fVtr8mJzLa9bpk2dj8mqaNp
zNJvYTVR1GYVkTfQeHiFJupTU4H10Ep3KWFWapfftDYlvLbvhg0P0vxRH/pmG1QeGpALP2a+6rIq
QnJuyLuArtL8WW3y3gBwKAw0pbLHxqEsDfYJ5O4d6l+mTxnWxylUrdf0Du5q7JRX7cCusLRgTQfn
Vm3ihbTEmN9L/CBbJZLzICa3xoLqdP/1VpgprED1mKb9QxbD3Ji6v7VZb7I8uk2cbmNkxpvRN1jq
+J2/8guh3YRxqj+VQOGCuMKK1IP3MBr+jnbKV4P+7I+ocL60Svyajcrv0TceNdfbpaW6SaJUX/kV
pK1G4BttK0SUwYGd53Xls4t4y5YE/EeMUN0Qmt/DcLgRhYCQrQzUduknh/SFSIfxgkgCHM9tyF6F
9oMMI134TJcX5Z8blkv+Pf9KjZ+reDY0AxCdn176MtHjvb4PLgyA0yrpKAcfJcy5+iisAD1HXKZ7
nELsGXxc/TZlZ9i310eZbzZ5herwU7hHDVUe8tNvW6ESS8WmyoCz1+IekQdkyekkPqIQ0S3to/ND
ZhiCS4VMSmMXzbZR3WdeXw9e/gyoRsoXmDjB1OX45X+ekHSbEjylSaXMuRKv4oWuk1t99Nx6wztS
SAdHEUc1dbfXh5l/HdaNJjlSvxTgsMCcr5unx1SDI8KVtNmEk67rK5HFC4H/0iAudRRZEMB8dl4V
mMZ8AAkMlRb5gr9+DYgyHLWFiVy8XFAlxWsAiBhP6NMNUE415V6JWcW0+jdGHF/JgzbIruxyfVjn
lfNV74pv+BmPC9t7/o6mjk1MkZV0zOt1B7/S04GzKXchIATeQXT63uCl4JhgDVopIzbiRBDvUKKM
pCgToFuWGPJx1Bxi6CnXP6SYZ1nyd7D78TQWxNuzDYOugZZzw7uHRAdBHz/FrSQpkJ5gEZreVvhm
pOOtiB0Yov0D/czbygKmVgL3OVTpB/80v7P1fvEyyGgTI57x73+fOmDo8bbI29tQe1n4yXMnwH8/
mXxXEBXU83Q0hLfsw593D2P+C4gHPxNw6o2RV1K9s476Jye1bxLpQFVuWxBA/KmHwSn/1H6xk19d
CXwNHQNj4bX07zn0+R7998P4qOQKJK38vtNv2g0OROm88g41fi+IJu30yF+TmDMg/crV4LgsknYz
5gDigU1kmfu94Z+UEqhocdZk1EnlS5/oqPe2Iebb6kPm1vS2oDAhMsFfAitkjj7c/tz6XSjKpoOQ
eH155cY7m4QhNHntmSB2ZyfCKIamaTIspOjo3oeTi/uTHmt7DiOAnDRE0MJb6B7Mz+C/Zfs0oowD
n6odJvLEJS0K72B5drEafXw8AgS88Zvyshq7chsB/uFH7Gf76zO9OK5F/Z6mBSFmfgSRCuyxg+i8
w9AE95YyPcTw+dDMCOCalW9mN94q9XjILHyurw88f7jJCdtU6WABURkk7JxOWOuSgNZmphwcsy1v
nLCtbpAdldRAJ9kZJoiV6+OJSydGmoXqBrZohnBmGzNBmJfHCWLdILXjnaNnFDWC+o8HJbowXBT1
kMj/hWWzd9d4WQuYloTP4r0KThM61+Tr6ETm1qvRJP3P2m67TeW38LEDzXpK0gYnjcypFm7mCx+H
G5lCLW0eU6UedbpGIAy1IFdb5UD68Zx5ymMJdCys6MPngEu11nrnWQOSrn28vlaXxsVpVODuLky2
hvz7nzZjUZp+kVqhcggr2z0aToq0rGdEO2HX+kPBG2VdlhOA6STsEV1MMKq/Pv6li4H7Wz4HTLk9
5gVjPM/Ac6uBcjC88rtop5/dUD4Mo7eXh6EjjhV+9DvJxbojtGHMt2lhEqR1hz9isBDQ5hcw+1Sm
EhZ29/IraLN9OliQS4Bfewejj76ljvKgBPrC/XtpaxrchBrtUGZLef50vaN+wC9I071DHFg96rwC
oVSw2WstjMtd7SCNjeRAvi166p2WEmtoOEXhjZJp7i8nDfzbFkriqqCFBl6hUwHydsC4WhHdisGD
VlF07gZDcGPhRF04wf8uTX46vbKzXnjddFk+6Y7HCUZvtEJmApI9l2FgJAvWChfCsaHS+6YoKw/v
HF/QwsMf3XriG5j6rvL8rQJ+qsYv0nUA3bXtwsTO3oL/vjlpgIE/M2nRvAQyJBU8ypHvoRYV6hb2
2vK9H1TsPrIGLyhP3yFUsJmy7tXMnbsyFAvHXn7u2e1Dyk+sopxFJ3LeSVaRITCpy5AWRQBkjP77
ABsDR8poYd9dWlYmKP+t8sqYN0witIc0P279Y4cKgGicD7S6HiuleQPP+qfp1YVlvTgcpU3dwGab
h+3sUsWEqVIjXofHPHNfC6gQSWQdndTZd4r7B/mPhcrFv8fEfBm5YCQoRbB75lGsLSdQMmL0jzh4
Nkqem9s8a/x0H/b1uLH7Cniuhgkd7vDRGnJcAtgI7UtqK/49lXLrTnP7lvduh7uTsJIffgmAJgoU
71AaRXaLPCDU82YKjzUCS8jcBdXWGXsQc1afIIobgihErv4ZqXB01xNA56Y/WDdJNjhrtOGL1QA1
/n6sLWVHZolsN7WvOz+PxW5M4xTvTBzcg94nJ0WEBxbChC4zbHVERwzD26gpwj+qljiHKUzzfUaw
/u5TMngozNZG40+xEVcTyTaJCJLKUKMW5NQu5vbNuKtqOgMWWc1m6j3EkfUWDfFmEjjhGeUbwpbj
R25H432LS91dqlFN1WttXOtZiRYm9Pwb042LfToYkhxE4AmHQllnCeyBwkAAn8YC+Nm+jbZuote/
F24GuUlmH5WGEK8GXqwgYeah0taTVnPQMjy0HRDzstkFKPuuuhZGMWUS5I42YTpJ5569ofYYoUKt
KrLXoQj/XP8hF54MJ79DBsdPV2QZlF6hNGxmSn/eQ1MlCA4FRIZQNdu1nzhSgNXSHrE1Un5dH/lC
2GVk+X7mtuA/Mnp8GrnF6rRyg945FKZX7hAoUzcwdtBVCyCAq4piH6+Pd+HYwrAm9ALv4L/Mc+FY
OBOCTFDki7SDSlohVIcSEa5aRrvuyJuuj3bhuuW7ylI3sBLZrD6dXakERh/bunKoMRl8DEsnxlts
SPbXR7kQYYl5Kg0DF9+oM6wOZUAUPIrBO3SOZW6qONQe9NBAJsZSo4Vc5uJQ9PQFeC2aUfMCahXB
9UP8NzjWln9XVZK+iC5g29nfr0/pQs6GR9h/xxGnC+e2fsDWI17kxAieT3r4zJsKmO3YqPIdrVNd
uz7ixSNgsyXk2xnQwiyeYwqKGmyluIfAKI9Ti5BJKlBVr5SvaWW8QAB46Px8YcyLqwnLlRAAZIak
4HSWapJaPfDf7pggjrRpeLvcgeTqEfNO6oVb+DwLkD04jbk55GQuVbjTsfokUHlPRwnGN4S70dtO
Khj9VCq8Q6AycuVgWd1b0Yeb0mxubdtdOAra2UknA+D96ZhM2AJ5KE/mp5OuB61AhKbMDnUR0YnJ
XQv40aCZGGZMZHNB3vhfY950+8KdzDu3im1n18VucpuXJijjBLhqoAbdS2Xid6u1Iz2CQQuer++C
uVmRQ8oq0Z/C4SVnuXSNTn+lDXTdUowkPPowpePM/Om3Jm7GcOmC6FBo7q5xkTZUuvfBgcGfVCDN
1eYOBd2d4tZvE2pz13/Q+bb8Ty2TbJpO/tm1jwiV3oWJNx00s97GxbSLQ2gFTbixpuoxiaDxiGrh
7J19KB7QlI8cWT/ioM8vpdIoUyWLAvUw4leXecU3C9ltbQy3XRQuXIBLQ8m//2lPGG7aB1GVqQfK
Y/VDOPnFPeg/RGSnCCemKTQWov9ZPJZ7kH+pZKIgd+aHvPbNsJusMuT5k4JRxoB76bF3dqSpsBCK
0WSn9owczWz/OK2qegDQwwN2wwVdw+ZgCeHCSESK5PrOOLvJ5Eh0zzjMpiB/mAWsMo6iINXs+KBU
g4NvT56jLADvKjD8fWGZWEnrffVyfcwL68c1zY1mANHhh8+DSJw6sEHb5Oj3YsRMW4+3/JPlwiUz
h63IQyhxQC4oUCoqgAhPtwUyyPS2mjo5xlaEtKMWPtCcetD15AOoEq3iZBe70bZAPkBT9GNe17s+
VhYO3qUPCUyHAqpDn5zxTn+DYfcewn9Gcgz7cd1pP1ToElW7EJXPTresx30aRP79T/sfpgCyKjmD
cMUZyND44R9Ni3+iJnwjHLrG9lJxeGlWs+0JXMIBzSKSY2t9IHaEsKo3/ry+Ry7ty09zsmTl6tOc
kszpKlMxkyNl0pAaZ+8g9N7eIj9z07nBwlc6yxP+LSB3J68+mkrzfCQk8fEAxifHRqCyozuUVVNA
fwrd8DZF2D0Qj4YePU1xvrk+S+vSUTBNi3c13RmAXbPjV/VhZ3gB0ywTdGCmFHeWWBfJQa8L9A2w
FcIiCq6NH1fh1nUT61B0nb1CSeYvJHYXmbcS3nalD69eqWFcnOhUpSClPKRN6b5kAaXZOEamHhpn
8hGGXvuA8BYKjAA476cMNwbNbxFXNMop+cLzJNjiT2Kt0bqw1mgnIZLToctkBykRPB2DQ28PzQ0G
FMjxGs5vNTG6I2YXIbTPYdwHKiUVNaQIGCuQxQdEABCWgKTNM7YEZ+VmjwPQQw3RAW+UOCl1nfau
B/ttaNDr52LGn6BY667/Po3wwIRnGWtDgdCLP5K1tiMoaLC8kF4sKn899bqyy928+7j+RS7uO5eY
zkagizmv/VZ62vcxJjnHJu1xf0a2P82Me277nWsAtUar7vp4Z3cXW49OJu6YqukSiWcbwFTTCPEF
JzxCLIP/kxSK+YRSxbhnp0772FxE813acQ5+pxIkTInDnp3dwFDbwhB+dHSsaqsm4s2upj/X53Qp
/ZEvCVkd5AI7e7AAq/f6rkd0kA/0DTsw81i7gbb3dST20HACkomZ1qazxughd2LtzzTkaQCH2bYf
Sk1vt2EbG/vJsyu6Nq1Y6Cpc+MI0DmSnVefk0bk/jSy5AiWMekxy5DEaPCPTMt6jEhxtg8RG7mRI
SlB+lAWuL8mFVacZir6nZmigVeYPxgo3Jx0p6+iIVbuCkCmW0UPu5Qt12Qtx+Z8tJ/GE/utZbTwk
67ENP4yPaZDfOs30tbbq76Oy1Am6sGcpO0oEjJCg6Xm4zFMD7piTpEfbs6j0FMBswn1vjhjZFIhW
XF+5C7GZKrCrU7OiHofN6enncpQ2siDeJMe8qV6dCdBNLNteVv0Wh/0XxRfPjlG8Kkm5EJrPkDek
DwQBnlUyTaCSO9snZo60Uth7ZClG7G7SqvhqWIi6WhFSPRVPu9UYD8MWNSzSToTotMpZSDP/ldFP
6jryF3BILZsfAaFklidFqW+nQknToz46j25dHn0444liQ+Z23igmfrf09m40/a1ByVe+/Xy6hJ3T
bx3sXOAUbloovFo47K9/kUufHwqUY2AlTNSa1xALMl/dEWly9KJa2ygBrgmVFxfIbAzQdHmKLb2m
5Dzn60DHQSKegUyeAUALEGeFDcf22In0i40LZZ1qGxeFHdOLDl4VI2iRH3R09alJ4qG+lMNdOrsA
vUiwsWzmUM02AtahWY7oQnycPKW+iVPosqmYgoWwdOllS1lWpfNPaKdqIePWp4zHiZIpzsooPoqm
LO+9sXJurM5LtiaMxb3diOCH6mHtqU1B8yPIXLFH/264R9Jx3OcpuhHjWDQ/HLd0134XNd80te2X
NqRMuuYfwuY8UGOg2Oaqs5+Y+WI0NC9IjgZ6vumIHI0Z3qa6vx7wOTV8FOIRJt07ovw/7jqeQwQc
oqhDJ+50eVo4Y7kqD0OOl8xGtUYPXyrhrBUNUZPCR0rl+i6/UOqAWMemEzZ4XWDns4vSSNOCKriX
HrE+2iL9tnESAece2eXJ2IkK7eypQxRjCJ+xgoZMDuNrITe4dFNRQ4J2RYrAQ3A2ZZT8DS1z/fTo
1/2DkZQvSofLWZz7v1S3+4mc40J34F+yMfu+9PVs+HPgkx1z/lqJotqF9O0Gx6lKqMPzXDyiF1E9
jpMhXmHJlDt+Et49hlU+6Tje3LVqiuqh56g/YwOrDYd5LBz+C2tAL80GIQUxS4IRTz87GnQdmsxB
eEQSKUE/wzE/zDR/1ZUv5gD69fo3lws6nz/gEeItCQDIn9mCW1PTOlmoBMeuLnZ5Fj8O4EcS1PSu
D3MhoDAdrhQLlgrzmg3j9soEHSaJjlJRBnufYG3HSbS5PsilhSOtpFbHBcKcZBT/FE4yLe/jISXj
EAj6FTE6PdDhMw9B73j5BXpxRp8Gm71AjaiLSsSvoiOqmnDCBYR5hrk+oQvXDpA8CCAqmDywoLOd
UBXopEFvDI+Vad20+C1MUH0Hp93Ta1/o9V86+zwBBOQGqVBBE/p08ZzG8eygKZEmJj9cjROiRi2P
FCJdHJgP8srF+erWAW0K0v5G7+yFuV5Iek7Gl+v96eOpbQOYfKhDTOamxxjtu7TN91yR6wIJiFFN
kddqxQqF34Wm8uVxoauTHkMhn1eDRjuunF604RED6/tqoCWI126WdHd13qwHtEjApJsISncLm/VC
BcOQvQCKyhaAgnm9tMa2w0swiDz2Bao4pb+rW+cOJeFtE+P+2dgHa7IX7tuLU/3vkPqswIBlcdVh
khkesyBZU4lD1wC566Kzv+S2uEtV6z7j4Rfaytfr23hhqnPqjLDyBMQ4Uw0iYmpYP09hfa8ZmDxr
4Y3rJxjOOOvrQ16aqiRg21AoKf7Ov6pF53MixQ6Og5Pfjm26b+voSe4iO3O2UIg3GQXoOkp/XB/2
0oGFWAkYD1AjLOXZIdKTkf46WpRHrbDo25bkiZjMqLs+s1KxUsphXCpmysA5j98WqSlpAowxCEOn
xwZ8TIp0FfG7tKynaRTfQZTfpVyYC/fEpbcBPkuu3LJU1M+qpk3bV4RUbqV+aH94fvkQSAtQ6viv
ep7dUVL8klflobW1I2bZC1/z8iT/O/YsNiAMB3c/94lNnb839fRvn4mfPQnY9a93cRhaLILahkQK
yKT8UwgqC8OFastaFkX2aEz5ixqWFIXqhSfrpeMAUIa6DzrxOsZXp8MkQeXytxD3TWoMq/XpGLqG
u/KKDF06E/d3wLbT/yiy8K87wx3P44pshy7ubMyerNpHYhxBYTTohia7a32xi5GZj3N16SYRl7bk
f8eaH/e6Ukcf1dfwqFbNESzFOozQo4vzdYMwRolYVNuOL+hG/7Aw9vAw46uqciHiXLzNPs1Xl7/x
06fsMzTUG501Rg73UeTafZpCnbRt9PktiJQuVAVpDlQAAXFq7aNoscW8vpku1eKJAf9/yfXZph30
YLKwaQiP6YRnAs6twVfgw/zRF+XK0nMJ1k0q66GAYSp9dxeGv/BwIaEl+tEA43qZP1mhQINMGQw2
s3wyoJ4fbRp7wqMJpYaVHqIew6DI/qEruu/KMXnuQ4jS13/EpQPF+45GAAGR3zI7UJkLxrKWMtbo
K90kiKlJ4MA67inYXx/oUtwFpmU5IEHADMx7tCL1h6bQaD4mSnZXN9ouLXqmGz8Pkb4w1MWt9Xks
cbq1kiweAzfOSFQqZ12ZNjI93r1M0LK8fqr8+m8PHlQFR4Tr+T033EL0kNvmU8CnsYqIAknDv9gB
Dm52kivhRVSAUBQLYr95cO3MXo+JMBdShUujwM/g34Qo+s6zLxfmCLmbwGbeiy7KHr1RGekUZX+v
f7VZvs5UiHO01elUIUIB1ON0JSfPRCo8b8r30NY/KkTo9MrFkQXZKOPOrPJv10ebw/vlcIKGH3+k
R63x4DkdrtfKylUx+X6XTOPMdG6jYVtEP4sBxSgpzO3a6yJGyBtkEy9dTOIp4K5Qt+ywPjcRTcer
HNiG69lPPp4QUL8Q9fuCJwD0wzfU5jg9qCkgd3f9Z8/O0H9+tWR/UQjk/TQ/x6U+uNhi1vk7maqx
r0ZTin9G8S4Z3SUmy+wUMZRsvcJ8J2BQKZ+rQmRiwuyystxXtfAxxGu+q72NAwqaegkSwNendWks
MIAQ/aA3w2qdbzCnUrLQHV3o1GBW0wCewPRAdLgZzPL1+lCz+1ZOC0CosIDOWppUUDv97sLQKjxH
Dfe1x1IaZzjHk7yCCm1DNTbRG47/96nB0aR6AruJJHB+QuOg9WknN94rjaEnyMIrRNo3E3gwy4h/
Xp+akMHmNBowkBTTgLBowROczS2Pp8B0iBWvefmeusYKj50bvhgG2ntcI+0cqTekmPkrGB+d9lxH
3/rmXf53sceB+EZIR8R8onPVSWrI2I9L0fLSD4TBqKo0fKieWrOM2I1b3R5Lob/GbveQ6s6NGu9x
v8VzCy1pc1PYAiblveV/0Cl6xdGoXfoBcgXmK2RrVFMgnFF7mH99TYBNigtTf2V/8MZJJCiqqJQ1
frD3Pp7zLgXOSWt+I4uPb5i2MPz56eX5IYW6UNihL392pPxOz7JMd14tKM/AYRAnVCqM4hDEn9bX
98J8KNpPMJdgAXEHEi3mTZ6kHi34DggUTFP8i++bqPVD1/u7/30UngGgkWmqUjKTv+JTYlVXtp0W
WWC/eoqHCqty8HLnptL0pRv90mwk2gn4My01IG2n4ww0HgRlZ/sV0AJGZxVRGdcGZeWbuGJdn9L8
GpILRz5OeIXmA7xqdoaaWNHT0WZK8PgfMOdEaN97q+vob2rZDyO1/oU9MQ99/8aDzGHSfCdGzN+m
SpW0pTbKqTVbJI5/Jf0XfehWxZD+uj6x+ZtNalbQ7ePWACAKf2S+JUxf6eKqa6zXCvOsEa/w7BH3
2i2+YZYnVhz4qjMOWvh8fdjz9UQwQG5Akgd4kfPGHwZmvlsHNZKldr32h/HRMB9Q49xgsq4YysLH
m6fZ0hEHOgb1UmqL6NTNO0aY66Q5ir/iNYxjTNeK/SDQRth2wRt/1LtnTkKs/DS7H+64MM95jvSf
kdE7IxVTKfPO8onMk8ph+SBeswZdxVzDeFANF19TZ6NoVKdliYgYcgF5FdddYuUSkFQa9VMXqu/5
oN86nr/mbP5pdfGj0aLvbiGOiYejXuToTxP27vng7cbcW7hJ5wwV7k7mCVxEsmBko3A2ZWOosdke
veIFrBTkI3Rwi/WoliudLk1Yqyt2dGn8AhyTtfvREqusrFYm203FiU01za3v4fbYpvKfc41hgbsv
B/8c6flxbHON3gW3IbWf2Tm2/Txv0KrIX7Ks+YoM5QoN5Pfe+kCMd93RtdF772XAk+L6bj8LVLQO
gHapSAsy9NlpLioP31pdS1+wA8Ya0HLWeps8a0m/sNv+PVlPp8eZkmJqloQZQJM9jYhmYQGwLSCY
C8XtPoSvV7siGvVfNFHwPJlUPJsnYd14HRLxUxFWrwPGKGsj8oO7qe1wUJ6iCWV5HR9aEuF3Irm3
wb5x2PiuW710iZ2thzEadqFVRI+Dm8V7UymC+9zDfqSBO/7i4qODSRjNSGcw9RtQNPG9p+KWHSpZ
irAV7JyF7sxZJBEsK4REROokvHRODhyqFkdlzVefFRy/Q+VPX1AP9ltEjaJhWA8Y2/+P31KOB8iR
WCkrwfPuk9o32TDavfrMIyQCc1Rj3LiwXS5MySZfQ8WFKdFUlH//0/05FHWVa/oonuMy+Nr31p9S
iAcHFV09MA8iXLoCLgznkCHCXeWVBY55do2OQH5JrivtmSYXQibICjbRLTbhd3r7w3Leri/f2cVG
Ywd9Oh4PvMKJEbMdqum5GhaWqJ81RP3XdfhBqqUmgUuutb0+0vlR5+X777Ymp4E2OptW7yeRFtsW
7qo11io0Ilc+/poIjmNogljU0ke7MBwURJC9aE4CWTL0049mV6qZ1bARXyZjoIqV/sjdA0JYTe89
NVG1wg+Au+b6DC+EFZQ8OeUWdAH1jBMvNRECLfCSF4h8Vgv0osB2KgH1u7Af5w1QQrpB3VgF3iuf
4WfdRjiDshOM3nwwxjeVCn0ve6uDj0z8MfAN6b1uHQ5bB8kwm96jEkdraUt8fa7zB5oOiJehgZ5R
JpK41dPlzRUWQc/C5FVXO+zVqr57pEjlYiCFgmhnKxqsKMw/+jxYyjLPswcSFKQb4FUTY+wzcL9r
je0gQgc7S4tm07QaQwwqrA0OQ+UoX4ld+sdx95NW7kw6YdenbTCt04DOc5TOHu8imxrLPE/qCrf2
KlvxXzHkOdp+BRVsCU9zvovkEKCIaIdqqHDOV7YZlHzCwe81cnfGVH+Jy31oL1FOztPM/8fZefXG
jW1R+hcRYA6vZEWpVEGy5fBCODLnzF8/H3UH0xKrUISnH9ro6ysdnrTPDmuvJTEK0oX4KIBjOK8f
929MBZpm1NB9jgfEG9Gf8dWnVE0RN1A7rZmkx1xUroAdWzBn1p9CMXu+v5LXBwj2Z8JcTBwPI3bu
4weUltTVBMH+y5D8QeuavUT/e1UO+yA6Dbq5kBuz5OuNoxZLsQW4JACZOX1JjfRkSZMcIrU5HUPY
c3VtGHRD+eGgwk7lZSet8sRtIcXqX88vhYBeQzGddB707JtAtLjxUEA7jo0R/OpGWMNstYe3fBPF
RrcRUrSNSl0crK3V6wHZA0Mt6TZFwMlqpBb13zGmzY6OPc0c0EsdkaOXlKSyOxUtZrUJuiMmZUA3
oMi+KMjXR4+k2CJjXdchWeZeKfVtnpftphd17aTFIBzaTE62kg6tV+VRzbZLQ41+ZIWg/i6scuKw
LoavzIOI1cusTSx/NoZsXZJXgE5+dMYwbtHo9JXoSLU0cQK/0l8Kt2xeO7/C/fP9+kVGM3ilJQMC
0WJTrQeZBxCG/eq3EYX+gyAF+Zc4aroNj0XvqJ5UvrCfyGNKQmYLlNchPEDRhTIh7RuViaJ1IesH
Ie2M0Nblhv7vSvE/50OdvSSWOES2pwjCZjCseq+nkF/k3aSvJ4WK9Ym2Ye0ywhy/HwWkJ0stbDc4
IKi3+Um00A9y9Wy8vYdEJrC2EAbNnw2vq6qhHrTqkrHwIohu4q+i2WkW4vAQ0wEXoCBw/ybMW+YB
DU5YDraOyJns2jyvVhaGBTOFWV1MpdJe4VEbHoUxNlHodcnvRHK54ufGU9EqsNMj6LmmSOLCK1XA
R9/o8kkbRXed5Hm3VBW66Ry8+7DJGr5zfEwz5qB3OAfCoAjPgK4fmk5/7ZVuDcRpPeR0bmY++y5m
DlHroRhRXdT4PlOP14aLSo9ctofGChcu87XxelswQFZ0GxLdzAEwmTB6mlHmNfWPViJ6KfelOPKm
i81hkuxrlT49mrpX2XHzWei/3t+ua/ds2q3/Bp8W7d2iWDHt+b0f1xdd5In33UdVQK1A3kH+8cuj
L/H+aFcPzmyqczsdiXWctUl9mTTCZY/esGJ7f4RrQ0yfmooPjbWdTOPMEKuxP4hVVlbP2B1Hyy5G
+9Utf0qRit5I+VlIv9wf7mr5eHbIU5PWIkSGmW7mBiZSGcAx43fPZWD8lJTWJs9xcgUET2NK04ay
EIJdrx+e9JRoADA2tR7P3MBAq/wgQdz5UkviN883nzyzXt2f0fUtmfoM8UTobZl6/mczMkB+EccT
gZDoOFQC8taaXtnQqyeOl+g/7w92bZ+ocoPNhkyBSg8r+fH0BVY2IMdUEl6VhYf4WL3O5PpH5kuv
GQpCqlcehtDcJ4m6xJh25ZbQiE/2i3/At+J9zmbZ6UYnwRM5XMxI7+ge1w4NbU22kmu/78/weiDu
l0mGRp+y4zR9fZzh6Im+rnRdPQV0knYhoEvKBd/jLRP5wY3jVuE/U2Ag5TVt3scxkLcVrUFN64ta
R1/Qnxet6Ji243PbFb+tNDkQGph6sqn7SdxjCKd/gUZRTlWUWCtA8k5f/nSFeDfmKYVZ3nA0nX/A
YXmq++wlbNN97f+oA/egaO1D4GIbNJQDEw+MknoWK/M4eMoplY1NUOrIDMf0k9xfwzf+9NkE6Vmz
cM2nPljO5ccJ6lFhQkTRVxfxIWyTV9eXyKfAy2Kjt/YtL4JvVI1auyn92jFrbYMq9s9ktGhact0z
hJIenc7GdyoVf9VRyFadTCsLTxdaoZBCJXT6NCE65ajcF4V2RCjlaMCwai/MYVYNn55FAsUp5wog
k2bl2YmDS7guqsKsL17lfTXq4o+W7lr/r/ZZQ5pUKAF5DVK47uuSqoQ/CdSSLgVujHxnjHhCQPlP
AvnvaPSgo0sR+7+lKlcWQrFr8yJP1aL/cfEDfp3lr7rAGKpoUKrLUHriyg1MOi11dSFJdj3IhKsn
/UBSnVze3HeNc90DtwghRVw02l7Qx5S+4HJc31/vK8MMTYBJmwSJdZLPzOXjkUmVWJEKMlGXehgg
QmWDu8x9tCD4GvvksPjsXF/zj8PNntGxQiRBb8byotf697oAR9cbq8VRbi0dbGbmlL+h8iFNj9+7
x7orrKzjGpSXEd/fKWIhc6Ahu79wt2byboy3et+7MUpVrkIEcxhDghlNr0bta10O4rc+QQPw/lDX
1h8A3H/TmbPpyNKYpLlSlpc4Sn+gv/YnhUr0rIr9upSTxsmQ83FUxd+2wsIzenuOqDVICPeACZ6d
cySiWOBWKi+NONBIp0/tR1JBxBKAzPn/meN/Q8kft8yglbHSW5E5WpXwGHb1PhjULY2Pga33ww/f
NA5Sln3TYRJZgJXeugFTIpG8JZloCnMfR/YCyDvMxigvSj4h9r20BWAwuI890NKD3OgJBDHKEoDt
yv2a2Dn+G1SbATwzWWo1NzfLizaNFKibrG1cJxcreSVD8k6LwiQD01o//j9WmRQDKETazK41PkJZ
huIhqi7t4O0GUZ+CnImeEUfWlwScsp++pW3vj3ljfWVJIvieerKmrMPH9S1Gi9RGludIM48kGtF2
/+WhudellVNCXKqpS81RN66LPNWvwclTXb3KMQh0gIlyKeYXGoC1EUpIwje5+sPrjn80IcyD2Fqw
1TcuCs8Wg4rwzjPo9PfvjEGRK2jfhnJ2sdygto0avb9wCHaeXmQL9+TWatKsh2UjcQuP12w164ZC
ZW/isKdj8Y0kYWyPZng0czTlZFX4Ner97v72Xfu5NJjgOGm0glKZn8NWI42WU6mqMjTY61VkTFqW
yqolQrcNKfUWHtYbWwfOGv4nHPeJ23Ca/bt1tCLDwEELsgvs3eJqFPsnKSz+QBwG/Thnp253Zlit
W2MJU39jklNLyZTcnPoR5nmxvkJvt4mV7oI83MlH8a2Psp3Y6hu9txaM+c2hyHyRBsNBu8olWm2C
uZG67hJINP7raXsc+27vtfX3wai+3t+7G8tJJxRPILS3BEHzlqgCfdYC8YruEvWy442XoHvBPdVr
0/YqiAWMfdssoThuDclbRYWNIi9e3Ox80n4ZZhzd7kJKNrF+kxNP0mZNnXGEGbNJvyKS8e83goT0
fyNOzsC7MwMxtRtBvd1dVKl+tkIkKGJdeeiG9gA46mnUaIy6v6o3ruCEUJogcVM/wFuD8bsBhSSr
0rgzOCyZ+CgPTWHXEfluwRC2mloXyA8H5/sj3ngtKA1RU+SQkrmdR2G4m5gdWFovVp7um7j4K1lF
YQupmdl5FRwqs9l62r+KNQFGJVgiIoMKg/Wd34kkJCL0G7m91K3pJGr/0wvKJcmYG3ZzMpiTNQM1
dNVspPaxbJWe1F4yID9BCI2sn/2OyuTv/fW7sWMQFlN0fgvYyUd+PCJMpG38VFYuWTQ8thFC3ZHi
q3ZlVaoNpeiAivw/djtPLcG0Ak7/wDotU7v4OGTR6WFYqK5yMc32pc8K9HsHoj5RCp/vz+3G2QDD
Nj2sMF9JV8ybUVklGlAfsrQmAlSBu1Orp8T7MfaIbstI4C6hpW+NB0oPEinKULBSzCbWGYrbuaOF
YnTC7y6ys+X/giOgebCEojg3tWc4XYpHfH+W12aFVrE3eYu31t55eaTiYVJ10veXThO6rSXHrxmt
ExASxnik1TEUhF2f+pGd9trCyNf2mrIlRTdStIAHQCV83MjOoEFFFjvp0vbqUykjfprq3nmyoSLa
IvdneX0dKN9NVUS4D9jPuWhEQ2nCVatRufTpJcIvwrStiSkW7NetGU34G3BUBEdX/pEn+HJlNbl2
SbPmoa6To9mYh0iKN5mp/vNjR8VsakGhjg6obl5nNvWgMqWyVy9SoW7GJvmUoxxpgsYW42bBRt5a
O2zI1IQL4o1n7+M+aV0V+siYUK5H3cYRkv5QFKbgQMH4+/4mXV8AwGDgmEBC4yvgg30cqALHrShu
Il+GWtrFhfJDyZvXRPec2kge8tF/gn1se3/IOZIdazKNiUNEa/GURZ0dQlQw08EKYvmSJ42062Up
+QQplr9GyMHYuy24TfhJBGs1mO24jUU1PIheTDEmCOSFHdWmoT7mmDgzNNiD3OEAXetdJbUiddE4
XOrOWoXS63RUab2DdJoCsLuFaNUu42fdKzCvqFeRu8YMFWFgq+YPTX8tAtGRo96OQ8ShdAlt58IG
dTYago2D7jfVZFIAHfFDQn7sutjJyUW04RMs7/xv06/3x5/8XyN5x89BV4RDX1in1CjtFhoeyPad
uGvtQffWUv06/bCeP8DUsnCJblQj4EQF40PNHaQyZeGPx8Do4NsfQxgeMjS4dJyMLvqtUMES0bIY
f0/T0r18+vD7R+HG6aMOMQEBENXEr5sd87zXgo5uNfGi9KWdYP7MHCZrpHkmwFZuRA5Lc3/EGxcL
dBwGfxIKtq5gU3XWiSUYLfHSo9ozbZkQIJuM7PP9YeYL+j9auqlSywGnYjs3tBRfggJCsehMAly0
Y804hEH9VPgPsbFq6WpXtf5F7gQnqpolaeLJRXx3pt+GnsD0cBvgtV4xjVcFb4moFNHZ9OsHSW4+
V2a9BGCYLeM0Bjo15GXBKxFOzeMoNLVi2UAW/uzXzc5SJkh7tldQJb6/jDemgiMgTZUC4w2O8vFY
jrzOQpIrGXQUJl3Ial46peC6C6PMnpBpMpCM4wCAQsExnYPZg0YX9E7387Mu9qozpJ2G3nsnwrTV
wTMaNtrn+7O6sXhTmzgnHuA8Hun09+9cbuiZgMlBN3Tukax8Gqk1/e7UxEUe2GoXQvkbU6MPgWYX
PDdqLfN9QossH6yYil7q61942/Y1DUNCkDxZQrskFjbzS6dlpFUSzhACQXiW58GSXKodmWTfO0dS
+CDRh1qkcoBiur6uo/wTpAULZcU5hOhtwOnpmoofUIXNE3qxKzdGV4nChbjQ/x5ZQ3dOeitD8jI1
hBdTQMJhFSPxc+pVcThWnmJhVa0i/TI2vfYZ0lo15VFplujrb60DYarGwwlXOBijj9vbI/vlu1UY
nOsxckZRO2P4jmnWPkZ1tdFgOv5H4806TL3zOCSUgShHznN+YRZ7lVjRcucquROa6jYOP7fDQ2rK
33tT31FpPzV68agF5YIxvXE9LQqCmBl8dYzBzHkwMj8Po7FGBQRY3k8h6MpN6qva/p+vy4dRZtel
j2DDrvMJ8q9TujEaFA8Utza3IRDNhesyc8z/d6LeTWi6Tu9vJrhUX4Ri9awmwc5sQV81wauboOHU
pOaPwBJIv439JpCThbjn1nvxYZLTS/lu5ExKyqQwZXh6qQNVXXiqYaVLim5lCmi/oLGahBdIQzZF
nny5v7y3NhG/eTqw0IjSz/NxZHQ63dbMRfOkFpm4y8TIcBCVCxc2ce70vS0tx2Tq8ZpAW/PSTFAB
zPJMGMOB3pw7twwdprshT76RXfM4qX2IZv/Q99pTJBWrPlUXjPytWwl+mWr9FAHxoHycpitGRdO7
aX8egGnBbn6AHewFYPXJ7/pgVeT9wq28Nd57KzAbLxpDkfBHM091m8trVy0/qfRPOoLl7kZFXvnl
UoXtesAPVmCehLcCEZD1dHaRuqH/xlHzYIuzGKrh1HHxr2cG+RSJtnSdXl8ILGaT8zUlFbo48c5i
Liu7kQLnga6E1Pn3UYhJAJ6TXoQKaRYnuH6fqGlkIsMRlJXtx1mwEvN+aaNunEzgQbyQU8sIhUNr
dvUqwGM9KovmKQbsKYfCJkiDTec2m6guPgFCe0xR9mA9nkkEbnRt/HR/ltfewPvhuYEfD6YXB23l
BqV/DrTsSAPwQbbSwNGpji6cyGvjNuGyqJfAS2zyNM2Ws+u6KsbhNk9yEqDKAdsHJ4RKIucFGSkz
mGKP+1ObzOVHTxS/CtE+HiWN0Hnu6LhN6FJPzHsI5byHTKkOAgKRMlIinS5t7w91w4DiJ05YCM4j
3e/ziJnexzJWC7k7C6GbRvZgAac1I6qKoxfVf/pOVbaRQLjZlob5QrNDua0DXIWFr7ixmZNy6cRv
SvfhlQ9UxHpOUqyqzm7yAik1zbsbTpfTmV8psDqZeW4j0Wmi4eCpp14Znso3QHcLOcH9D5kFVpNL
gNeMe2nStIFu23QW3j0nXo2KZB2E1dnITPkoJ6p6DIccqEsdUVoZzGwVj/TO5XG2HN3f2HW03CYu
yolQ+YrXs4kS2ErHTkN4VcovUJURtKYV+MqqACyqAieXtOyT30SGLSRt/BoI7VDbWVHL5yGkgmij
a6A4XRtre9MT603oVtRqvJFoVGxw2VzR+i3WWuxUOUqTcTFkK09sw0efZvxH+t98iFiT56wxh5Xc
VvE+MwTALX7CjkMbssUuWnYZ8YuCJq++6kNKh6zrlWepH8wfTabFFxNQJskJgOm1YlJyT2vMTxAZ
W6kt8icjK8kuDaW8Uv0CyecgMlcGtsoRBll6zuOk3XRj3qg2hi1f6X6t7gYNILtWBcoTknMIe4tI
U06srw+5XrWHNi7c7zVY0RVCH4GDt/u9qotxVbXR7yguKk6JINR2mgTiI12f+oEkYfgSjCTtWcr0
kIYFZytN1FUkh4B8oq7bY1HR3xmLV6lxg3Xi1eGBRXJ3rRDVTgWU7tIbWv6ZCMt9yNC9AYVJ2sUb
ZTrMBc/fW42a/RRCA6E5oaqPedcEK5piSvC6bmeHINsvpewxlUBAdYfG0LUn5Qltkma/HYIioOAs
sd+660cvkh/omzwWY0hpGlKbSUM3lkW5LUUDYWtqzfDige1rwLsIaOfyyz6jiScuOAA3rib9sCSy
IV0jKp5fCUVGJrH1c6QdasNDRioY9jW0+7DnS82C3bvxFNNkQxaFKiqR/rymQhsKDqpehmevmZLk
n4a+eooyDaqlHYLiu/tX/da8aFKSCVwh/bgiZuik3ourGFrbWIN231N83xYs/ymVlyTMbsRbxBbT
KGQm6XSb11A6elWVaCj1UzmU67KmcUD6UcMmkpjdowIjYeSOzgRZioQtEn9ZNzx26PXen+3tj8C8
spc0bohzspzUHwyXBwyyNYNUmSuwov2u7KvVGFlbKf5SwojoctYf+/aTFVYPlrYkPPF2UmbPGj1A
ACxIILHL86yVVMslzyifMFRSaqcygrx+HjF/rp896Zk6ITR6G7OXVbsLaUJwDTVdmeBTXzsUxVYu
YlLrIkzbs4L820OZsGVm4KlPEZwsa5pKgx3Qd29Vp7npqL6m2/jMiNDKUndMOz87Qh2Dh1BDAygE
or5JYXRfiK2vfQWDpBXyeCLSn5MZ//h+KOWY5LWKg+d6rQBKrc/VdZ5UUE8So9i1HAb7Cr6ljewZ
o91C5rdwWecNMtMDNuXoAIpJxJZX6qY0BMqG4Cr+WUeXM0vaox+OK7Xyp+IrDkvafNXMH4kUrOJS
dOJF4tUbN5iEMG/XdK/wQGfzTxpt7MfAReVGJEere6XiBFJMeYZk5QrWF3frqouSH1ePNjH8hE3C
UaKp84qbokXecwgTX4Rcfvg6DuXZrIzfoVzvElF+UTr9wfKzBT/hxlsN8k8ifUDKhozFtA7v/AS5
89omGCEO60WzWGVqpjhmG5LOExqnb4VyYbjrWBMLMsGLIQygCDAnFUGKg+q2KEDMEybuXszj9BCU
Sbe+byNuWURcMFhTIf8BwDvbPDeuakuJ5OAsZ8Pz2Pr7JBpeAkldCGmXhpE/rp2gRxC89Xl41jur
0W0k2/MXS2rDc1Wk+ff7U7qxcOSsSSVzMPDp5o+XQJOgX2iFf0ZmtbaB+j6pMPYv2NbrS88DwoJB
OM07clWYt0qdZokeAi0jycJLlEueg9RHQN7V6tZe1PYrQx56xy36bl1V3hLg98Z6vuEB4DCZWDvm
ZrXpCrNI9cE/h02WO5E/bINYO4iJt0QOcuNyvx/ImEVcQuznCmplwbkN5WMcx0/+KBw8y3vyKYLY
NCTVC2HBrd2bkA7/d2ZzpoegLiSxnchOy7p49LP2wj1bqoNKt3aPsjIREBVcWOSm5X13lXUtSi0C
Hv/Mg3imklSJhjP9AZ3k8EOMxYOiPynJzuiDddfQ1UziRfgew63JH1Ntqf9OBer+qb35SRT5qGCS
Jrgq9KkBh0ZxTe9cEd5mypCuVCvU7H6I97GVbHqt3rYhbH55Gm/vj3zDrk0RJ+8H8EDWfWYCZBRr
3bFvjIvrG8jQWZgzRRPMX4JvaseI2saCLbihLvEW4v6/AWfGgGBLpxGO/J1WGGhCDAhkJn3kO1ln
tjtNQS+pHdLYbgrZeyJu7PfF6CNbnxTAlqp23BiCghOQJYZdyWbs9A0RDa0R4OtluUxkJ6JlZ5Ul
nr4FA5UeIz1utnHcBU+CYDawwVdibudSnm9o7xwOlVSItlwkqh16UeYogZCv9Ubsj3rbl1vdk4YX
OQ1E6FZpvrNac3gshZyqJq9A6KRVRpJlgiN+rbSs+OXWiDHaqLQjJiA2niP3VbIty5HmSjO1zWak
Fw7nRSYU2AGFq7dCE8lPjd4on0t5ONYSAtWQu2/fmI47LT+M3bCGZ6sLbF+tk7XRdhXflBjP98/A
jRvBC44K0yS4gyMzB3fkIc2BRaSN59b1911TbiDJSsKXtmiRS/9bGRIf/i1KIPouf2rKBtd6FRWf
jMFwIn2Hi2UHpurkw0LN84Zrw2eB4AFp/z/YwseLKiCT5qKZJJ55QOrnys37fRwlwsrSP3V0PadE
q3QXHZum/hsGg/8QjXJxsiy3XDD3V1YJdwMyDWnS3wCjOI9SsonZ3BxwN5I6/6EaOeG41H9Z2IPp
os18ZWIT7LlCSmZiBfw42TDKMi+xGqySAYVCV6ybyv1Dj+CjLJGVwQB4HRjTJCocwxd/l2q6QFt3
61HBEvAB1HrRKZ6Nn7RjJhqVr5NtkX/4fauvRXiynFZV4n8P+sBcgqSDsV2b0okfZ5oZHXoqWUuZ
Qi3+GkaOle13yBUEroJw7IJlfUPJz9cVHCTZSo1/kWj+OFqe0tk69rF2StApt/z+Me7ynWp9i/LI
Jt3blxIOSf0guoc+LGyxbY+D/6pLpS2K9XoIn3ThyQhQxihJArW/iJjkUToE2uv97b86YmTiKCtA
B0ReDoaG2Vd6bijlRpvop9hsynUYSvLKKEVzYeVvxYQMg6zP5LsAmJkPU1LpLnorOOtx9zKKOWQk
xXr0i29SHFl2qxlHX0p3QaEjm6faphxu26I+mYO8UD66Pd3/vmP6+3dPMPFCihkNkR7RBdNuqjTE
Wcpe7q/pzRNNcxnIbErjdM1+HAT60EhUW14aIRcf5EY8FFFFY7aysHW33m7TAurH7hGOzNvLLG2I
u8pwg3PRuBtoJc9xjYhQ+9AV3kqKjb+GmlDKUaMFV+nGsFMDJxUi8hlopc3uK2QupdgmRX9WQJs/
6lLVPwxyk/yMozpYWb5IV5QX6+6jYYTeuvPbcMFeXI9PzxmYZWI+rNaVfB99yxGyPV13rtrhWzml
w/yi32W0iUhhuyX5Ye2GQDiMWBznX/d1ShchujDpb8h4TbN99VTwy23Zn9UI2WVepXzYhYu8dDq/
5aPdgF8GSXGAbNTr+ePjKOAS0thqg+6seMofXfI2lRnXTuOVCOlmWrQwp5ujsRQTkw5lv3nGaCBV
HlWl150DI7s0nB5El2jQKzUoLZdCpOt7wcxA9HBop8hyPlaSGUk3RHp7rnyxe5ThocX91RV7zPol
4pDrAMKgMjglEqkZXasS5i2VZ8UbvfPom19zOMwt2L1d0BV91q9r3104k7c8hqkPAx0leNWuxRLG
etRUd5BQ5E6C8QWA7EppvxW6Gp6yvOhgbQjjVRVLNJuWlnUsQHzYuQB0q0JqeXX/lN5QypkY3UAd
Uyuj2X9e+osh3PBjv7JOSu2v5TGT7ExzH6BvcKzR3JWS8WRZnU1+qnFizabba7Rryz8VlgFVlyON
Wy1dQunfOGUm/KHYKKAI11Qyeu9TXu0C5HSpZMGw2a3yjgLrgmW6Nu7MexqAnBBkI3PLpEf0xIaa
bJyS0fgsIYYghuqCa3hrIpMcGtTJZN2u1ja00AqtW2rSsTZupFL5Cyh5bfbhRhuWqEtuVD2Zzrux
Zm9VIuSeKsRBfS6s8KcEO2ZkBIkt5+LBjxQCitF4KgTzoYvK31Kpo3WkLJn6mws6WSGA11PpdTLF
715LI2zAKKcoO6tQ8feq4cSLMLUbSj+sIqkmgm/yJqSuP45heaHl6S2IA1q2PCfRh90oB89CUq4K
v9yB3nmyQMUMnrn1Wv2hIKNauwZ4S1U4tlLzLIR96lRNtHCJbtgPeLEA65BnAT83f8J1QWksM3b1
UzYE2bZEBcFxBdg5RcMv1qbVxCCYxmghpXtjx6n+4jPwoOMwmvPMueJVmuvn2lQAKfqHxhpGuxml
1slNQf1KLUzYGWbaQg0Z1wdzVINVXvI5eSvHC6/CtaWeqvnkALFl5DrnMYFE0IcQIaC0oBGPVik8
wLK565VgIYd8cxiYcKFOwFjR4PJx7w2JmDhOGAawbeKFnylvD2WxFOBMyaKPDyqTeTfKLPAXBleS
WtlyT33VHH05+SYEwhfSgCt5iNZjo+xzVXjUOvOLrnef7tvi6wvE0EDuQJnSd3IFEu90d9CrqnJP
hUZiuNBM7nC3lLu6tknTIID40WajYDl/VhUOZ2NmmQs6AkFJUYJOJuirLQj717ZZ7EW/NRqIAVLR
oLEnaqePe6YW8SAIcsdohX+Qi+pg6uG+LPNNKS/JHd06HtAa0tsFGoJvn/nRRgP7XerL7ikZutge
4mbdyOJPMTf293fpakq8TWTYYYHg4kEoODNzLSg5PXJb+ezTZrh1hQbOAjIQtYmLp0Kbe380Qp4b
BxJJGfjoKVwAaJ15eIMaDxLyozgLCMigf9B0W8AQiT02lm9LGVTDeo8bP4iPnjf8Dvw8fqjEOrQT
of6ThNWPPKyR7KW5LczdTzrKnFaltdu2675EnvZUEmwEXeVSxJ/UQulwbqxNpaq7mtZ3HRy1PxpH
FJU/wzQ7uQdOWeWBXYy1bvN7H6VIJNKvwueq1U9h4+/iWHnxw7ayU1/bt0q4qXp/ZYXir1ZCGbLk
P3q3O7V18Kp4OjQXkH6auugYHWye4qD9MXTonbPi1Era11KoHmtL/jK2GST4wi42q2dwuNuevRVo
fbEbM09tnCJqhflBzMbB7s3EdKph2LRyt9eq+DPcBWsjsKhuRc+tNF76WDjg1e0EyTuGY/ucoIpr
ecHPEpFWuxqSk+mmryPiFoNUn5U+pBYZpeoqzi1ABbQwKPLnaXhz8Da5qrxUtQsltzDYvhcfCsof
rdo/tWaikJ7Mc8AMcQvplEwHvKU/doa2jbVoHVrwWAwNArDywxDoK7VAU2Ysv6ejsU9KaUep6KSU
/ioJQH558SPLCa18OKUAhH7dBf5aHGPdFgXtr6klD3VW/mgEDQqv6mQC3c5a7cWQxmCF4vtTrEcP
Zq1uy4FIqwhR9nZROpTlfF/LMCPJqQYhX/E8zU326r0V1mvLyjY1chpiVq/TrvVR91F0u1TpYUh7
WiBSgBXrWA53ogB7a9tEe13wvkAYRhNu8xMYrmQPcgudfZEPoZ2rg7CmoTZdwY7traqSu6K0Rbju
ytTc9maobtKS99uNpWHViPokIMzTgacuQxcvfM2DuFrnuibAPi64cIRMOUqgQfDBDvJZdVvxTzxA
CGIbiaI4UgJBWOjSbFL24wipYwxrWjrQ/gEoRSVPaEZNb49VIB4g0fApyXa5TU43tQtE3h0a+cdj
z1aMgWUeYaj1E1vRPHUTaRNkBEjbSrAS+eAFrTeshiKunjJcP+gjx2QtxEJvyzxdnxQtVDYAsr+m
FO5ldXys/O5Vj4x9rIurdhC37uBuPX981fR856bxqZbSp072d03ib+VccIZSou/e2IRTP3jZnVxS
O1nYP+RRbdiu5X2Ve8GJR2k1HQZ40s5lIR8MhTZyr3/ya/MUKPXnPjFOAQ+ZN3RPEMXZ0VA8ZFX4
a9rbupFWHm5aK1evadr+8LMIHWV5CzdFZlfG+DviXaCv07eTxMqcsJhsiKdmdlEEuV1lQohf024l
MzqFg/5odn1k16p8CZA2bVSSJUaPq6ui3Grreu0klv/D632AMtYfEAeSrYhopGst2t4T7MCE0C+X
HkxJQART+p6K4+vgNlwq3dpo6BnTKPQIvv4h9KSVnKrnSQC5NsRPvgKlI9BIbVBOgxp9rjPpaDUR
x1oN1yK9UHZdDd8kJJrt0sufGpmUWWweO09M+YLkANPhEyTof01rpHgR7YAgtHZfyw+qEX51/fGg
uvUvqNciW6dSTQ/U2Z2oJGG4W/ey/hAL9VlutUdXT7eSEUyik/4B7cPYnj7QKyTS/tJ3xP92XSzu
LK/83oXw2mTZWqFjdSMYIYCkQdQ/kU8FTyZBqNv+9MFIbapEd2hDeWwK/btWNMCREsiRi+6zP4Sr
aDD304FQyIAj6Pwr4pA0QfXJl6SLGDVf/FTahzVaIpFOUrw7xq716snesWEtErd/ggPvOU/6APJ4
N3NqsUvsBlCFGptPPRAm19c7R3fHveG2j0kgv/1Mk3d7X9E/KXG842V8pkJKQaQyTq5i7GV2EbYE
YFEVXB+tL0TwB7rGmoO3Ri14M7bCY6yOJ1Xwt14OgCtpgPgPjqi7u7SNPQyV98XExZqWrewMmrOG
cY82VGwrXJBa8r+2Qpqy7lzzNm1CnjD/0lRqYQe1JjoCEa7jgqawUzjgHCWdxJ2APd9/iW/4F5B1
iUQehO60Ac3e/brOKB+EpXkCvf6oROl3Q2jWYHQXco43hwEJA+k3+WBaqT56TJJPNiKtTONE9F8o
IO1scHX3Z3LlwUyR4n9DWLN6qSGG1GlI8Zzo4nIyIT/4urhXU3Mnklq+P9Qb2dDMnaaLAY+dDByR
9jw/BS2YG7ZZw0HhyP8u4gR4ixBqj3Df6E7bpxQ01f9D2XntRm5sa/iJCDCHW5LNTmp1K2t0Q4ys
PcyZxfT056PPzShAgm3Axra3m6xihRX+0CVoKFVxoMrlgD1fNu2NzMh+ZRWOZ0pfogUgWi7ktsJ1
gWL/8qZqYXWXh132VlCIOs6pWe5kk5pNjNHhqU9yaSvmuDrWSYWbejMkO2VWswvCHgYeAxmoOfRa
t3VZNz+kKJ8RHwSGKNatsRoMio8tGGXJbNwz5OUiN4EEhzs3HsV8qNMWKSjLLX8CRnwKDdc4FBEh
gl1qf3guvl8rfTiINO3nhWw48tv4yfrJh+5TYvvhAesL/JXSG1leVkrJA4YxRzrYKv9EeF24lsUe
LAmF2ilLt9+vmC/HZMnck6vW1qeCphCJGuYSj4xQMfBtUFHH2mjaH3bZp4GtWwB4DM3EVRv5Y8pq
21ONGfaynEFZZuAny9BPZKKExenBQmgULnS7/0nV8IuhYVPs8AfFLSSLPqSWOoVvIy4W8zJbteOF
or2Vy/h/30/fp72NJALPYFzEL5C0PxwfvYlGaAk28VLI0r0hnercuu+No17/sNL/fdl3G/v9g/7F
b/+1NKLBsGOrKY1LaWZuJjQ350bL/lfUbaCXURDqOBpLrZvjOF4qqdvUzkNmPGJ26mJwNEk3kcZs
Vw/dzE3dRJsuw9HkJ9niTxPOVzagkK/0FOTDPrarNKmbwjAx4IRUsjtwzyGp9/10f7WODETDcLde
hXU+YlyiRF+mHpzPelr3+A+5lCkJO340C/tqJCutG6YLpwqZ9PuNaDrJJGt9GF0sbVyuB2syjlXd
FZVXOnpQ0z/alGFouXWiZ+j6g/wY0S52Ksctais8OItGDGGX5cP3o/9cyF4XAQ3ntYZNr+7ja9V5
VqEozGpboYsacAj6K04mUa+Nt91S7vnUpfJYxi0BgUqh9b8X3hBrpkUA/EeGtvJRkadQciWhKBRd
atu8JLa81bRu8So9uWRi2UyJ+vj9gL+4nAFkI1CF6IhFFPDhM9CGVNSw1qQzaHxtR14ebeMaQMgA
nOOHcOPfu+LdBqOj89ezPqKaKr3gopTT6JLAND7PUdIf0MIsArnV6xf6yC0wG7P2nBiNzbEyu62l
oiSnztL0aptYmZt2JYIWdaRjbMn9D8XHHybiIwLKSqwmmxomXoNCTzinLk9q8Z+B0EwAuD9aohR6
P3nXKykKORmy7WfLykGumflL10h7R+/87z/qF7gS9q9qrgxemtvcPO83F04+UxRLBRaHXYxOQJh7
mpU+FW34NiF2vaWZiuRm2jhuNgy6l6VL7ZYkO25Uxalfm47hxulo+Fpn9m6rFaWXDKp1BKvRBFUr
/zDzX5w4NMRhNmurNM0nQbgZvVi5qWPoRRg/1LJ8VNL+Kq11P4YRo+KP8v3kfHHw/P24jyw0rXbG
NmsB8eWJgVn9YETekogf2T5rHfDjYqfxBkoR1jaaPuuo/7pN2qkAr9czqnRGXHVRmWbqUUmU7Cxc
f12ZnKlVkIMK85k2hgoiQB1///eRrqo4lgIJ/rNJdjrZi9ZUdJ3WDHMFefxcwf6qZE/QsZq2cmzh
yf6hHFo0aHmrRmSdZTlSNmZjjz52QxgZi0T4YWXNW6H14ykV2GLnefagYX5zFU3gM78f6xeLCFQy
cQhs/C/Uk0ZrkvslNKUzjYsAub+DOVAMylrZN0vpRpmL/qfT7It1ROMGdjwdXXbER+xW01I3WdpZ
OU8FHQpILjoVKUoZ2YusxU80V96SzNhZixUYqezJNe5uSn8li9Bf8+XvR//lu+DAAZeN/jx28u8X
m5KJcojLPL7otP1cZUE7WOTW9vuHfD4hnTUBANFBFgVo+cNDErxF9HppgQ+N+l1aRdshVtAs/6mX
/MVjkKaiw0j7ltd1Pjwmwr2YQpiJ7XimyNdKFk/7qNP0Q7iY9v++H5G+xqfvNykFfGrQ/65eFbmN
9/M2iiwMs7IxzlOvFX5eaB301z50dV0sJ03CcDiBCkQpTe3lazmrnd+D3E3HOA/LvYXdhzt0tJcB
sGXULhzlhYgNdUfki8KdItPoyIhy6Ej0/0v1Mj0t7YRhG3hsbF8a4I7hvFx3zgKOvbTzrTrHtW9n
SbFLIHJ5MZTTK5HLFHrtPj2hBSbRMe6WwESebBNF5vInq/IUZkGSXmtqndwrtZMELfHo/vtZWifh
3SSRMiG6sspogFX9hMAHNde3oaXNl6YV3lKEd2hnehWigQr1zd6xL5oR38FG/SEy+bSm18fiSkkb
ELokAdH7b1OLtu7UUFkoKkdePlyjwP3DFv4qt/37Cesb/H1EO4Bu21FdLqJRhGtJgI8VV1oIdpvY
bZfqFX+X76fy09pexwRxQmEegVZ+zGVGo1FT2mULnJHYDbGNUQYtED+lgl9kTACibFY1MBr0Qj6s
6r6V29CwpuUyt5T2smIr97FvQfpJWsX/fkBffSTCZdpTAD8gtn645QTaT3UteJRV2G4fitd4HqMf
LuyvPpPF2bYa9kH4+RjMDFAT0zwLp0vnaDsKsMESCRy6EaNu4eLN5676AeTw0SpiRWOveFC8rrhM
1tj4/cKAvVWoVS9NF1tr/uRln210pyr8NnfUo8hy6cil25/TEU+P0ZGoXyszwt8g2HcVcq/bvk7s
4xJnyw+Qyi8mGxkRVGAgtkM+0tbV9dd6dYj+YTqOE/XoTDlVocguShH/R8VT4A4rLRdqCv1UysUf
910peDhOGco5DhsnEPlYnuZZHJfIDiI72YpmrP4rdQS6yFoa5OpC3gvE8ftxFRLhRdNgUJDXmkBX
LhyDaaou36/Uz6cYD1lxe4A8Efn+2ExNrSpJR7lGZyaKU8Qjt4Z5ctjrXVK/gIFFxum/h/uMiwOf
PJ2zc6U6vx/XYsHoWTUB4M07qmvMzkT1V9tl4fj8/dg+BT/ANDgrobJzUGsgLt8/CN+tvIzEkFzC
NPNryfarXoGjom/jHlvbJTJ/2JGf55L9oZHLAZojWf2I04j1adC6NpkvolBeZIe2oqH5ik5JoogX
8IhRn7sKtcltK6ev3w/1q8OAZ2JntCJpSdLfD7WQ9HFmzbI1ZbiqfTYErR5uuA0vskwLTY7Thzku
f4gTvjq2gesR9/AnOMEP86uLKi9LZ5wvyjA+xXF6EkuZumkt/4QT+6wRwMnz95PW4f+1xc3FblO4
gvPFsBfLd/QxvJkA6O56Mraj06jyFqFJ1U8nWsWx7qm1+Ik7+uVYOfjIULGG4LJ6/wbdICMvVc/z
ZVqavVHop9mcK1fr6h+yvi8+JGJ+pIxkSMgCfcy3HauphyjulkvqzKU7aMZDXedIEIe/5s7W3cVq
IJEjTPD98vlidAjpAaagjEZx52OVtFgKZUSuerkkED8wjrCbm8hy4sPcWz+pnXyxSdgl62HJeqU6
ur7KX5+SVuOgDGE9X5x5Mim+Whdh6HeakfyjZ6tFFaLLZnoTD93m+yF+cUu8e+4aHfz13FaOATa0
Yr4s5fDWdsquXxfrf34GpGJ0CekMrGfbh0UylNhkNb1lXdKGIic9YNfpqdx8/5AvVsi74vKHh0Rj
TMABcP9SD/pDat2iIevasXQubegvU4B3xg8P/CJuAqBJPEsexS30sRaW9nUYJyWKeCqZBzycxM9G
OKd1ijBia958P7qvKo3mCqTECwIYN8yP998J18I500rDOpdZdiyMe90pns2uDyxNnHUdftMA0Ges
lJPZRF4aGfdRqf0QvX2xG8yVPowgyBpTfIys9GjEI8gG5zK2NIHjJXyWR4HGo/jvz+GSwIYOHb7V
zPDDUOU+m+mNaNZ5zOvY74Q6bztlsF2aheP2+2n9YkggwdRVnJdBUVN6P6tak2iZbdfGWV+E/aZK
2Xjbt4nm28mPsjxfPAq6jkrqjzApkdKH9amoIspxZRkvItFnL+nabRjJL7YYfwqyP69LNtoqMYjg
Pevzo/1JT5OlKEcpvLRj49kzgPGQLqfuQLr/ofj/+ezgSeDaAMIjcPyptznXID3ryXEuc+7s2jTZ
KNXD99/n86nIE2zsxICZ2Z91mjEQr2bgdc6lJrkOjcFdymanRRRHmsDRLqUWhKX0n/c1z/w3jmcG
iWg/LL8i6emY9GVIPsRNU74Mym8pAT/zo6nG+kPvM2VKfRCJuM6AYFPKfL/4hAjrtizy5EYxOmvX
zFg8ZGB6djqWg34UisiNUTkMvp/Rf91VPj4VFB0GOejrcaB8iBnqURdlEw/RTUZnykbKNXu1SGRN
+3dvda5DEL+67IGHL3AbX+YgR8LBRrchix51a/Dt1DlznH7/Uv/eAJ9fSlfJQjnEWUzvp2IxkkVu
jSm6wchPc36BezeMK3T4MMAAAI8kB2s3VBoX+hf/o1/yTVi9yl0RCNm54gMV5SP/nEWBbAhvF7Yv
ojpV866pay9OLG+B5l3mkED5jUiOXEVUpGGNK0JklhGwRdiwm+jHNcG/fbjiJ/ruqh74+XMjU0Wr
BtHx9Vz7eF8AGwShmbTWuYNB4ldhIXt9U87bRe6jbZ3pod+mUeMvi6SdxkLtvFhP6209g1CKEfT0
OxpM+wI0mVvLg76dRPtYl6MGTE26buKEubIDLbKeLHMBx6VfVWY7uGUOgMLq7P+NVuurfS38VO//
tBCGD8bSlZtRy/pAi9t4RzO927dzfVdC+d9Isdm4y8hfOopH4B2TQJD+esWg9H61DA26gbPjkvnt
Um7+2zmqf3P94bKJdo/b0oL1UGvKN329PExt9Ht9OTEatxGeV2Xe2ycl6++AHGV8hm7wYrHstCo5
6JH6q0rNUz/MYj/05QJcD3xp21WWa6i080QcGfRUUU/u0j67os+zr6T+NW+7nVbWsosWLqBQE24X
V5XuWnZ014f6bWP1qpuqDsol5tYcxNNkxr+7xgJ3MQQ1XmaJQBNxFMPNUorzWAK5653Z2UR9dk5m
cYhWlOukpg9GZr6ENB66zgiwgvRpPe7ppPsgwD0lG671tj6jx4TKM3t4UJyHeTQsT+kN0Ljj2LqV
rL+KwjlTI/Y0KbzTF8o6ImnupyR9FjKFJb2vnmpQkq5eTQmQEPOInEnqAlraqPq4+NrU23SM099J
mllvsdIgjNefQ1K3TtNeYnnZy1G8tQY0mBMbWNc8gQoqJ1zEqBa6S1/JiLJ12S3cAbFJM+Uwt+2+
lJXQ62sEouZ8eqC7foxRhfHMYkL0qd5PYn62IgJ7ftpLk+qRQvdv+CNvI5JfY6htl0Y/Dm18V5dw
3Nplnzn5FsH3wauc0fLMJsZdYppbNxudu37IdmVceIWKfLpCkCZZV5UCtHTQ900dXSFj6qWYfORj
HFR1cW7r7J74MVjkaj+oTwjOIV6pbaSqxZcj9YVVBIpk+YUaP+Xpcj0u2cZR6qNcJ8dMLo6r8jJB
t1dL+b4BxGhG5Cdg5tLqlRPHRylAadPN+jD0Pt22Lz150DZaOe6bWEFSa18Z1kbOo2OsrzVNe5MJ
cx+l5cYYpWsrq/050TZ6qRF41f+kRvULebZNW8W7OC50pLYA+xWtlfqt+mdJjI0zads+0/1lUjZt
XV2hH+KOlnmrtCWWB+BN3MVsj0oRbqzCfKl06QFtKk+zJwrFZgmeIB13gM/Q7gPHGVcovg1Sd9uM
yXMSYR5P2UTxQlgiG5vSPkrAeydeJqoJ7RuWsAehi1+zlD+bWetKevg45dVdy7IRkwaKWXNRcYvB
nTbowAMg9ho5Gl00j1wnTb1lsjgHBs8eRRCh+tzHdQzedH7L4+cRSOXSKLd2Jx7pAPLAdnpN0rbD
/g32H6javRljLa41zf+63PIwIdmnVnc39suhx/GXZqo/aagLsCadUHX1xriJpOamt00/zuWzALg7
c4LJhemnjRbSqukOMpEnsmIBEKnBDdsEZGHpZUWPDPkNDc9jlaZXStiswmS6hyLh1hk64uUGY1Ls
jCk2eKj846qnLp6W5WctxZ8bhP40xU8pazC01KdZwRmC5rarikc5i0MUDEDEVnWY+w5ybsY0e0YF
7x4h8Sn8Z4xAio7HEfAiPLZN39n7Vu+xtECUiwE6/VtdjH6oA+h0QH2kPYgPh0luWefNRuX8K6N6
o3X2szlOzLdyhwIt4JIwzV1rNq5SYe8QVHMrxbhVVRZa5c7xeJVNnD/2P20qDlaebOoOkPo0LV6p
mm4+g2C3lB6UeHFVxyGiBenGEM9YvbGRgRRKj+vPGB2YQocTsDFxnGItMEvWmNznSu9NFKLk5SlU
6F+kJz25WU8FjQbIqiKPAiDODp5A+6GX010dlQ+G0Da2yH25whRXPK51rBz7giERh6GcvSo1rrRU
fiXX3Q5LAiB7tN26knFsIM4jzAQwLieBAiLYcYyDyZuZ/RubYleC/RRm7+s8u2Q++yY/pErxa2oF
0Nn22MfDq8alpOb6XVgYb6U5+ZUEiLI3i1PYJFcxKjC2VR4TXLybofCzePHW3Zo2FkLtkVdDMSxk
+TSuSvVR7TrGcER4/KZGkmkBdlIYC+iO+rGM7uo0IhjNw6PUoyUfFmMQjbeFWrPe/2n0ZhdyMS7p
dILva0NJBQAnrx3G0EBx10grDSzZcms4KFTk/fOc1IWvKtFV2FneDHrDNYClC9N6VAvlKMZBcqF0
eDp6mjSQnrNeo99Qbwur28uF/VRpNkFEiSqIurUgei1NuxE9Kkv2cF63RJwMW70zzmrOAp7G4jxU
yS0l1q0Ovl5LtBtNlXK36DKfW3eir1XablK0wRRfy8rvmX2yLsu2o0Pb5BuZO1tl8EZyE1VPaZUd
zFD7nSXDfunVrTbQtV7mY4rwzOAoz0PqBNGUroHIfGkVeAfgnVQ9u+FSe8jHJsiwsQ6L5LWQ5G3W
Wm6sTH4zwzDKc+qB9WYG+o+Uy5LEeHqCdw3bbWVKICLlw5Bp2xI7cGM2vXXRJqzn9TAZOfGHBngy
VF1X7/oeGcDuoBX4n9jldaELHyIVVM64cVOr3ApJuk0JAktxYy3ppnQwtavAF7HS17ef9OzKKcVR
q7nQU3tralDchATsw5ymfzqlPju9dLLVHPmZ/kiTzo/j+ChRhVvtEdZ3TmWEUar57BTDLzFb4MQd
N0rqQLKV3cwSAky/pSu+lxxxTif5tR3CfrO6JRRttC0bnTCmzTyrHGa3SOJ9w+RjL1vK4dEmJgty
cNYwJZ5Cs5qOlkgSX7eHw1I3J8otgWTU47/bG6sutMsL14q7U5c3G0mNNdcOFd8JZz+UE2/pHMsF
46ts64kuY1cuBwwrvFQB2l5N6ktN33jfDzaCk9xZxirprHEfSWXQa3W3i/PpECbjdJUPWn2lVQgV
pCRQ6KOMGxXGSI9IsMk4KnGz/g30/I0l5V7bR9dhIXkyN54s/S9W0GBM+/yhapxnkB1PU5zdl0bz
i4NqQa4tiYFfTsBY9SH+1Rh14KBwv15X0tLfZQ01bFM8T0ZxOyf2o0b2tOjhCX1ib2TSNVEFpdOd
cdS8WDJ+parBWbq4Of+dKUeb0Mr92Bqu1lhrlCtwfCYxUC2rkp+Z9VlTxL3CJVGo2UOMlNpk5bXi
trxE6rDBjdHq3VSa3zqBqnYU/s4J3zM1exobuATFBH+I2fN6U03vkzg66BqvPiJY4g0q1Q0HAdEz
YeluMkWsuBakJs2t2uVeDpUrtY//cUbtbOXy7EaADTO1hn7CZRwmv+3Qfptk+Qm/cuaFw7lrpWSj
hR09rynZjh2NYsdIvLAQ+g1drOukS64pHhzzcD6oeXJFR8VTWN4CeuQcami7I4PQxxxsVJOvldIo
fAvfeHqQbZM+oJqYe3GmBLqNkEASb6cEuZ9KPg8jJbdYJcYaZnRiW6uj/NBv1UTBjkeYae2pFOTW
owugOpAOJwvvuQxR/2qLFVX0OynkxyYy920lrmRnvMOgadOLKeimbmOnlhT0uWHiPdJcIYNCrlz6
DjR/VkaBe1mCtXk//JHkxos5RyrkFeZShz9V7hN9YH3NviaeHW6xuFFcoeQX3bgJ1VUgizylgYqA
d8pVqzyZde+Fve4LhIY4E4xO8asy30l2fHJaaV/M2sFCh3S97BvF5HBq9pn8D27eL7EWHcn+ngBF
3sfhEEiSnmHIR3SysCVCKEZSmBFMqQqCiqhELc6bbqoHWy53Whi5HYDpAYcB1RS/7YjKmiV5UV8E
bZhtLbZLBxgERFiQTPFhkc0Dt/E6fUVmQIGaiJOEX/TRfv2K60JTC21ArtHYVMisR03/z5Ai+uCo
/nrtpDEwF3TxjKG5xifFK6VqOxZhMEF0l5dpW5qpFxmdL8cI6GXltnIW+FEZVBUL2kTC/s3VO4tQ
2plMtKQtgHacU6Hd+XaHsiN3xjqj66+vTzOU8qGJ1INlNIbXzKGXi5t1LjXlieKzVztvmkLCQ3+t
7p39euN0cukj5erjRxlIfDPBcdg4b1kz+LOD44ND6GnWx5n2Ih5hfeYpw3yKZZglJrMVLnKQNBPT
mYq7seqD3nnJsuhh5tZoO+MmbhF+5fS5Z+oZe6nvTWf0ZV3baVl1HcnhbcGNZ2Al5Q+hVro4/b5O
jUlZcN6B9X8wE4hfyHZMbpoZfIFi2VV2eM19uKoir/PZoQOV2fN1tiSRN0XhoVnIi4U9HFNZ51YU
tzNimn24+I3a+ghtbRwCHyLHTVbpQO/GnZoDmgfVWZRdUAymB/HosP7d6siZObj6TIOzE+2stN+W
2hJoevqUxCs3wCZ4QgOKVQ0mJkhm+7wk+u16kUZ6fL2gIzEaN3lk7NdrBdV48mXKx1a7nbX6tUyG
QHQzM0YwZiNwNjrbcLRu29YA1Tr5NisOg1nXTu9xLnEdmGPy3PsWgKVRmS5xVTyNCreLifYU469D
JagkyI55fqvWC4u1O0/MT5yxhKLyLGITLGG2VSrjD/sxMrOHNJ5v456Qh/LEoMw8qSJtfQwVdUMK
ENhs+bB8on94A9aVrr6yQzTLX6+XIb+V7XlP+fWKhqTfheae/4tvSNpTKpW35dRx1uBQxPEgwv63
Lqzfjtx5Db3qhaimBF0RQQ5v6zngxtqnYryqYYEmtnrT9idWqWIn16tZY2k2hyVWg2jQXzPEzJSw
2w12j0AE7EFz+RVKq2htKAsPihPK1PMhUjuyZz5JLsxAKsODIqa9VSZUtqO9lmS3ckNBQHnCu+Bq
gSCXNt2lXHAn19VKDoaijw990RDPk4x2UnzdgCKLkDdZ53GdpN6Bx1cbKuAnNs6Mw6mTxJfREntK
2X/yMLU8OcFG1ulRL0Y8DjI/hrahhhA1WP8lS21vmubb9UCDmfM0GSHOvsQ0nBloUNj1VqGf4KVh
HXA77XQ79+tCecjSzAwQKjmsKcHElDNNWLVfR2a6GaSRMlS3n/PMr+p2x27x2zrsNuuP5CwvH5rb
YUb0tjWax0GfX1JHgvANKKRzdg5YFCqFJOZK+GBTsOTyJpJv8vhgt8lLPE0vbWMa7P3sIpboJudU
Tro6UMuKs0p/cxJ5s35nNv5cZ68yNNHRSh9W7fKCz8xx6nE4e1YDG0vV/AiWp0nYuozTToHqZjAe
lqOUN8GclgH2Q16YC0rOxdbowOAqiy8r7R6RfdL/7pSy65vstVZKkk4HQTkR1Etzqez0MITNrTVX
rw6qNK2G1vbi13N3motoU9fxYRDzq5NVPjcjl3UXsTWj3foNC230NPNRSaXNwAE2Gr/XDa10I7Q1
Lds51rBZbBy82LpMSErHMPfZz9CAxH7RK89esv30b81v3mSE9slIuZHo0NXa7qqP7Y1uRjeGiPd1
ZkOanh8MIndMHDZrtArU3JMIg0eJGgs6z5ne7u2RnWXBUojhs67Zk1SS7TjDQZ6Uw3pVMQEQXm+T
BcAaO3zkXykVeU/EDhyGXxyOTbFswyQPRFhdj2a2ybQIylv8HEI9tvTpYR2onIjzOqisGK9HhMhL
iHf8pzYJc0TPRFC0pW/kJ9p0Y65i1FkPgjFbebaN/Uuf6tm3BTVgTjdpkbwuIWERjj/2ZJR5ykCa
ixKqrecI+2aB/9nV4C8rz+qtoMM8azARV9WmDSByD76qq8tZ0FEaa9XqOVPxvUqeo6jYanO8ySLz
kFjbeG48IYWHvp/QAZx2vd5f6JPnCCDbf4w5Gb2wCw/JQDqmR/dLlz3SNrlDZPy60vOnWSteHBH9
1iNjds25+YPO+r7MExMScPFH6Qvk/FLiS7aM0qiBVvTQ1yXO0bxXruLavBvEcLZEeVSa7raX8pPK
IAt92ZlSqFM21U+Dnr4IuAe9Jm7X23O9oFgnz2bpXBv2+KqV8mPhSLGfJtiVUdm9sEeu9WX8PZfW
Ppumxy7XtmKZfqVzsZtH7brll8bIPjYolHlzGhsua/Uq0tRb6li7eKl3ySRO0ji/VEvhrwdUA/G2
7K3HJZ3fFAw93Tyj0qgm9UlDp6WapwsxQeGWFhnmsFAUrM9LUe11ozlHWsZcaCmVCkP1KB/tOwVX
FUiV6xYdTOm6JPvNmuTWrGvVzdA3cQ1rFcnnV/WBi0qXCUS0hhDXRqSEmyTdFxjhpO2wayWNdYhO
ewZe0nOq/GqGki2xfhr+jWK1pA91ezMNSXcpCB8QkSbGUYgiu7ZCCXNpoL1yyFDJOpi59dgb86Ya
+xdVqi/JUD53yeyz997SRful9vPGHrOjcNJLPimnxZRv/j9Ekn7XNaH2EBPlFd1+Eag3TNACXCHV
6AuIrVHMe6klexib0o+b8gGjqLPhDNej0t85kfhVGuEOrsttU4SnvM//EaxYVI8DUr5tHOeQYJro
sdelK+QR95Ucx35s4EaaViph/hCdiqa7tvX4hbK9X5nyrkjGkynPcPAL4aqUojo7Udw6Ut+EM0yu
lKm/xdw/sZCfgSyYbhzza0M6/i8f2DNITYNTD7tXo7VCqjvW7Ro8FrRyANHdLSMFtEWPb4olv04U
GJ5Zp+/sMNyuZ3SqtH8me7gvOXAbYthGItopZTkwI+epT9RgCumBaP1ts2CEkfdAbOaTWRc7rW2I
FCqNAr36yzHKa6l2DMJ3+UTr59At+iHCKoL6ohS7GLtzF6eQvjW8C7gfYcDLGMn3DhKZbVxu2yxE
qajxrS66M1L92ZiqK4WbAgkYT2aCYaQmkPjteDMqKWdF/kfJchD5XCLxaGp+H5pbOYNwPmnYVZOx
CYlqSIUfJUSgyhpuYOkW3C/hfe7QZxa9ukc/+qA37SFP2jsAzZ2nRfK9HIX3c948DBStXAt3L0/K
zKMFJiSx7AAtoDc1i9AIbAJh6jEnbXjfUHcCc3dqZ+dObSakOaT4Lk3xRWnUzNeVIYgwQ7DzIaIY
sAQpSaiLTtJdFYtjDSU510ncRm0zVXnAYbPtOgYqYerNTusqfUPavIMI4aCn1J1Elt2uH6ZbiwJT
e5dDwXBnEsnItrirhbqd5w6NOcJio3tA3uWoF0UcOEtOuak3aNSgPKem1m6ZnO1SEJrVTXloG8l0
hTUrrtHkT5CRLRhlbe1Kk7pnl1FzLLOXNf6RlP6+0mDFV4TOVk7+oY72/8wu0slblwAhdea206ON
JGj9Wc08b5wyLj1Hz2UXFcenhltLLeDK5gaw4UV2yca3KRltqFieBTdhBNShJ/OtUeYPo6jOk+Js
bVNsomHYWTJXXm9fICI+65n1Cy7+deW0QZ1VRyrgp2kmndFK86FWdD8xxYNT15dK78kE6Be18liT
plilPwolWOMMAId3skzpdjGoxyAAL1gPKEXwAdLE5miwT1LX3A2IdPWiPJF3ELJ0UMCtLjk1aXES
s7bvOg05OiZaRbPWVRUC/IQDX0VqwK25tShZohygOYew0IgrNpZRaq7EATlUoKms5lfZK1ucSwy8
OmpXF9E+M+NtKpE7LN3c+CDPqXBXoRdm426QE1rUteO45WK8hnSG3aXubDqM1FITIvj1IzVOvbE5
myjIX6WR6XUtt2uY7xpLSzHus9h72fBr0IfRi9QS5LvyYmbisNjFPqYIasvUUJL+Ru2oXKGSMcCc
LBbnalL7BpYS01c3ARiuoBD28xSVL2md7thAV6VTnYeuexE92r5Fflem/SNH4f+RdB7LjSNBEP0i
RMCbKwmAnhJF+QtCZgZAw3vz9ft69qTVzgwJ011dlZWVCRMCAW6gZncrFN4W02u3VtYJc/6QjPqx
VZe9VtS/ckXSm9sXXvxBgQ18YH/Bo7hgHvAMV+uk5fFHPKqvStsFHfIl9TK81BMNJHb0ubdV9BzE
Da24Kx5h/VaY69F0i6ut9C0HeU4l2LXPHfEsLZTL0JaPTkeqVA1xsFIHTKI6d8M8+Zqtb1BYSbe1
Xh36xfi76MpeYRgY7QwOovKPq7eBEVOliQ5YDijYoiExJ6GbNX+VJurQOwf7L7Nij/a93+TZLs0K
ZJfHU4NR0qroe1VvnirV+6pKkexd03rponyip2QGc6nfOeJPsTxTm3r91m1tH/17Y2L4JgEFfR7o
PMIARDSZjKexytDAKRYTFNoU8UveOH9mPUMw2TvE5nSYyonToSh/s67AhmXGX0vnr/fzcIvS5cGx
qj8ycewd6rR80k61M4kNRlq9PxpNtyXD/fGy1RfueBgd7VYOgOYKu6AR3bFLh3Kz2M5D3fUAUlGY
cJKk3vCorRM2FOnJWnBSUorAVpRz0ecX5uGvKxk1vfpQrksNoKMojb02cMLFRQSgpLAFijj34Zo/
yeJocJConutf1uBjLbRLM+d/61E9iaZRA3KbetuthDq7lfBz+SaW5CQfhV5nxwIPDJDCJqRWQ7yG
ZH51t0ud0JIqfV0fhK9AZrDT9TtrESCJ7fbeO7T+aoGDXBnOqCkDij5m/B6r7qnUkK5m8FV1xouK
gA4T4ztXFCc9l82M8gWPgL1maFtZK7cMkMRN9Tp0/U8xJs+M0eznpn3pRHwSNfMSjqdvUZT7muKa
2RJDPamK97dOtfNUz+2GODD7Sxw9WAr8FEWv7vVIBtXWf4tGkHpO373K2+zxti045hedk1EBTddR
gtuUliGhPvuepNbf1rN/kr74qosayKFWwsaMERLqPMt3+/JUrOazq6gG3MA4dB16+YPAXq7HUEd0
v5lXv/eiu2CUclszGunwCXf4S9zVVN0NQnuJXPt77YoJ2WXoVZWuvztFmv9DnDM1e5L7dKXfsB2F
xRRK/WyCoqOHNNOFb37nSLazhvRHXkiTuadYXyXGL7YDuvJbmXxRef6msQ5nQbvb2Kgm1eSLRR+3
1tQDwy64YtqvSQPlgr/9W0Tqxijqe0/Dq666e5Q17zElad9Mt8EEUB/BSCqlPVZNdVyS8QhT+cYe
+ayjqj7LQ9dMZ2gRTh2SsfharVV+hwvU1jWq32lsv9fZvMJNPLn9vI3FgpFHVW/aiaNGDD+eStmf
Ry5AaFTBI0gGP8GwLCYky6w5sdQJ0amk8BthsUCGiBxriL4zJUeYZfmD6tBPF+MArZYkPMuKc2Tb
HguhHywrfSq76jZy1CicJpWlPac9btduFIJHAfZ1f7QJfxUh4rc1MqxAb8XrBA9gqpObXWvPnbqu
X1k5XjS3pfHd/crrzhpyQsl9bRnltNLsaIrq2AvrIcnrQELgJDKg99ZI5ojqNiThXVmPS2DGMtEf
i0fbbj4xQ0VURd8bbrErVXQ0VKvdwp8aN3HcHoQ7YeNa/MirVSv7pJj4dy3ZeVT0owy57Vhf1H76
m1oFejx1nr/2JZ/rRW+k41x9E3I98KCMX7dUaSAWNPLRyukN8onYoy8vVFqdaXfVSJcnkRiHomMm
PRVBFLsbaZIGUMrsV64+IZh0TLXxVKE8JvpyV4x4afWLcrW78VNH/hRdw89Mz58cdwUf0ADS3X5j
cOAqpEIqYXkjwyQSkX5cLq6vz/TAGDo8LysiYEAPlZoGpYLqEAhoR+/H/W0s7xFTFCDP7D6BPKQZ
xkbU+V1ZbTlGAGANIjbt6LH6iusVINIR9zxXH7OcVs/qkeJHRigjSWuw3UzvN4/twndjkrS0MT9c
jH43E6GNXCRY9YhmZ7trS15/ooS5CoGHykJZhncXjNoAUdmWrm1sYzf5KUceXocNgDLp52FlC7Ku
GJh/VAr3IUvqE6MSDFgLsXHjQvj4yz80ShPg+hD2PcQFbaJ0yrovCoN92gLgpupHPlUykyWjgfUD
iJI57m4iZDKSxMH7qw+IamlBzqwwfhIFl8e4sS/rkSF/ks9ZrkkJv6p0tACJwCwBEIpdagN1w5aa
m2cJmskQDgTv0nfInXifIStHksRKGF4c70OLECTTll3Sdbsc5oPuftGNG2d0exBr4ouqadx4NEDX
yfCroUfrS1zVxPtoRrADMrIFHcm1eujT9oRMKwM1w452mEHsSBAghqhykeiKBN6kGTvO2wYqcRoH
AK2XNEr3eQFBJIuaZmP1oWYrPs6UhzwnmkFa8Grv3NZPqLkd5V3F5vAazx3gYbKNo+kY1deiUU7z
YlzkUsPWhlUwjNuxo5doX1jq2AFi2L2ZdEBqpQl1Az8oTcIp/kxXim90OWujnirZ/mezzuPwzVn3
C+1paJ0DCvu0IN5bTg0Lc3Y+UyYOWYJpK325wtT3rbZe9XU8ayn4QvbkldkzrcmnuBqrzeyYwVqe
kX1igkV+mYfL+jDZPGSN/uywhQCy9g6NWZrttUPjAn4I1zKprZ/TQKXOMfRLX7Y+5kvlUHJmKjdb
JIfVWMkwqRNEtG/jvqadV6TbHk5QoYPwPxqp+Vkaja+SXJcGw+7DXmJVHNuOA4XsqymOiOv0lFAD
BwTRGp+ZGjWoEnQjBeyq6wN/Ys7LAy7xT2X6IhkDyuBtCyd0Es03+zC2qcf5bSp2HQulm54JYU/y
QTmpuaChrQZ1au0Kt9wvLAmenG7hWOaEKgtOXhdXWlp/JHGFr5ILy6E4XwrnPuX9FSreVoAWDN20
c9V8N7W6OJRG5jsIzMukUi79fspvTm0EzepscvWn1Nkj2YV95DizbwJG9DRjunLy2+Y71h30ZP89
har7i4zYmLgbuTvw45Zbb6E3IDH4HpzfsGFzDnsumRVLus6jsvv+EdO8X8YNA/6I1vsLPxLzQVe0
DAJCQemysvQ4Bgz3yK3JlnNWv8lVKVi47AK+fQAnjAjoevkgtz//h1GY//+l8knrIGM5qddBZRvo
cJHupfTy5oy1mzYkxIcInG1lgSEfADRS+UpLuE25fC6WCJsJ3iCYULweS0V5lmd7VUIILqNTBnOk
FIXvAT3ztfJM7POnEZIK11J5P7EwN0VkB4QNHqOEkFlZNCzZ//BaUzkWtN5lt0byG5zuT11Ymw5E
hT0s47v81e6WU1EclKY8GMZfFuGCMqLiPhudCCeoZ6Mb7yiLQc3ekvVbprV5Z9/AvbkelxuM53e+
nacqn6Qs9VIPaimLk6dppj+l8oVQ09YWWPjyBx6pRC+FYuhAyfbQSoyJYIHqtROs+Aqywnl5mdL4
XqFd7TpicvyprA/NMt3i9Kfx1MC1679jd0r7N9ihAQPCFyapfW6fPdJAm5T/998jnp9aNiW9rwNb
mIPlcZJGaMQLHlDjYG0Oua1W4lcGiAN8NTemw8PhIZdv/AX+o5LxtAxZkXuJcIsVkB0CbwM3lBXJ
3S7KJy1ffuHzZeA0FnMrzwnunAnigPGNgDXIhTos1pLemuW8IC7ke1N6Ykd1S/wPX2/5+f+iZWfL
69Nme+dyrBPBbJGdsir5ztddOryUsuVuPpjDu+KtmwaHG/nzX1CmvjbHD5k1WvZ8GXjHbnnn0njT
o/uHo0G2nVVt1+pauHTNRksSGuxf9ED8VkF/fDX3yYwAJs8FTgkymguk5tccOUqCxkKXgI+QF1w4
1ZtXx3sZhkcQXKtrZewxXyWun5XxRrHp4fA84FR7hzRddvxSkJLwNA3rVgIC6+kAAXPZOs6rAi9E
w8dTbuGOGCTbZxbRdBmcMHPCphyCxpDbmcc12suGVyyXRxaiDAjaGaJYurG9D/aElt6y4UWuQfmP
ZKBiV8qzV0WDr+iB0SbBT3SnhndJ8pKBaOpgghI2G/Er/4EMB3KJK58J6RPPTsZ0eZ9EAek7mz/R
/9woebwvvR9DXNgr8fjCMUfA+P/9ca02WbhmYL3AVl3WaaNzR1Gn/gNAahL1RfOtwdxWES+U553X
b5U77OTfctlD9J55FfBX+aR4Mp/HiN07sCx12vcQpLi8pooCYwQETK7Jum5lU5tnLfgsBLkz8A4F
sifH9P+hKzKanazgFOHBD1w3aiaQCnp3QdHj5tnK46M9Q8zIn/hCxYMEzkvQoTPytnnQ1tD78nHq
UhOQRP2xX2HEqJRXhBQeEFGPXcEemAQii8UJDcmgAJpbCKiNZh6XWD0k6Q7bnI2pvOoKwhusJw7k
nC5WxhJg17I8BHGqV0EcWMydbVzYTnPcfMp6f6LLx7Ptlwe5/v7fadYtg2ckhi+NVNxUdiL5JnwO
sxJmRRM0Nar+JR1jKOIJBDzmaCv6/8or9yOo37JZPaJMDzP7mmZdIPui8umKBVCAvzEcsynzeRoR
Z36BE0KvG5dupnivP2TUlyuWqVei6NMUFdeOWQaPpLTr3UMRf3lxGBPlOsoyuZO48mX1YO6wUmPX
b8YVUbwhsJRXaZBBcjAX885qvyyDnlb95/+n8f9d9nV/9Uj9iAHy67LphOwCex+aw1lJsC+wvJ2M
OTLNk0VXZmcyO+IjqBMpk1qZ8iK/u+yd6ApsmaDDa/W/PO1/GzS6CrG+EBzkZ+iMX6iE+8x+gjjR
NR+WdRuic12a239fUVAukjalLOdVjD6GbDIDKgk/cez5cs9m9q/Q7TP6PjI/YH96EqxbXuv5iVxP
1hUrEgM4+55iuVAr96g3YNeKe+9XL+BVurA15FaTi4v1mXE0yta/3MAsTlUVJ4Ybd4r9otTXmidr
ryHp2mWAyhH1LmT9lPEjac3lXNbyJq960NG14elV7H35peX8pPfSWN4jESRsYLn84cY8muRkxPqO
QJ0TCkxcPlh+2pDRFVb/pSvaasPijt41/V0MVWBBGJWfaRjl3egaVJ/VR4P3VxdHTGBPBXQUrfJO
OQBHqcQ4eNvfNLEgYs4zgXJEmEAplVdk9+6Z8uxMLSa+9kM72S8sVHzVN2P6qtKs1b0kXEARWZPy
nGSshde0buTx0IOfm7L4p3JkhclMo1GvMimSkYU0RMY2bsJGIXruGobKGWMfFIYXGFFOhk1eaW+0
pp4m/TLjNT2St+FNGhrlA+89AjDqCu2HpdHBFVLzQu7Nfi840c01oudMsV0MV8LLv2tRyThO8Rh/
gDYAoWdvTAWFEjVDzDAYGlj/arjob8aIuBFIMXM//3YQe7hZ3tLSgMlo7junOMrQ1zUz4VtGHvYG
exobcNZGQ36cxOaumBaopNUG3qrTr8625lnI7RtZ3t/RSR90+qvUJrA0a33e4tQdNgI4pEYNhTQ4
0aebzIEdoOrYsPZqL1dnb5nXJoME24idPExcFhNppTY0Z/lZ/fJpDe8yBKixtRMjstJ3eaBYHKYt
osxcrN5T0ZNG869k5iGPjnz48uhC1uWewPmtTxe1La/Q2l5L8BPKmsBrosMg6QxacltU44tnxPrj
ijizGkkYJDvssVDlYOLdcSGx2e2i+hnCkMy6+VaOUt6w8J46NXSgzBjklP/g72EvQ+Y4zbe1Os7u
ez0kD5zzafVmMZMkP5xPzAH800Y/8VmqU+0iK75wCQxblxuN0R/Sn5m82sIU2CSi13NynoqRFpHp
gBvLrwflvaDsvZGF/VK55wyTW65HZvlEGG1eDjJE8/H89i+EsDj+BUReq4dBONMsKZrXMnT0w689
q4x7fg9uSyGsqQSxbhPFRPPljLYNh5YCbqHLDNdI+x/5RIRMyxfyk4jO50y7iO+hXQdKGtPT6325
xpgVuNNElw9MQXqaHxzYOVWVsJsvFq18d1LH9CuyWaU9eej/j0GG27mr9klcvje4I/PcJROGmEqk
LqoqlDfC8oeJT3Idmw+y+sqcfocIewTIIGSkFZz8ik6GSJeizsOsx1jxh+NS1imsbZVqlDBHMUBa
VGXfLPSY50FWjT7nti7lvfLay/mTtt7jVNR77lfAcd64S/VKMlRm37yxqAaYa4v3lDvoyBuLvWLq
L71ZbGvoiS7HVVRb+4oBDW5W8JfkdbHGIBD+dvXyUrjVxSrLQINtPA8scO8qbxXLcj/tPlvbC6AP
lnMbzB7BiQCzAtEPanZeqMt5GpgzSixhX1OuEIkAS35kRObh/kvmchYcWPa/CzXxCNFDjxOetym/
s7NxNlfJ7KlfZbJUCJVj1/Vlfp2CFMqwRr8joUWsUiPBlE0ZeZKJx7/nr15LqVZb3s3hNtigP7p9
qPXxD2TxGFS3CbJ1GmAPNhUk5OHR1cW3WsDjz4vjCsBiLRBWe+ZiEqq8utGk89nRQ/eMCY0tkjjQ
q9TF3CDrDJdTcgUgEzQpMJsKhCvnra6idzjCdTPed3ZLp0Ed7rriXMeZ2WmjVKgFrUdhMiux1jDR
a0hNCdSqBUH9il2MsOLAEyRFgYBoFep3WTYvbUkDXq1c+jIWiBCJDJNoHXGhhpSTmkkAsXgPo/C2
uLXfL9XZ6Nl3iSMQaSqX2V/Toj4sTXtYs+QPMhFKAHHMPHUqTW5pJczgg/edTMXjms4wBntGeZzE
vaU1/bgc6jf0TkVjkAvkNInUT+ykmcwD7w56mCd35lP+lG4leWyeE2B+NT7qAIRbmD+4xKTdH3xg
u03Fjd3rHHjdAsZB1n/ZiJmmIKIk0SZ2o+Xk0nHaog0LcARpAd17nfSmGDFfna39sEa3NXUxNpwe
GmYgYMYUH1a3zkeknoCeMCcp0zRwVuNv2URuWJTxRxJXCy1/xr+smWxYtRcB2Uy56RGTI0DcRwh3
GiAwajlLefTSiJmqIfq0lgKysDnMW4HK5dZuVSswl/WzijRK67zdDk0Mv19lQkZZSuY8HYRYy0ks
50nHHtmZX9VmpqARyTGxcAACWme6rmo/qgiUfjasI8akDBfEzeO4NMOpiOKaSRg6e/tU6Z3HLCmP
uJiL3Qx5H1bcyhSFZqdEQMGglDq7VATM+wPYp5tFZ9BUVaK3wmXcKa7jv3ZO8DImNN5kK6wx6eZl
qUVP1Zt2Q5td01TBkGbNru6kvvbct1V7j7qJbUDdVO4DSuK3EmTkqpjlMxDyYVjawwR3M7SG6WgW
xtWkJeK7lnnQmvmqMrN2BU7Vg55b2U72Epo9sQRYwfHBCR+b3pbZ/BTfmRBcj+uiLefWAtLTKlwA
mOFHX5+tyVQnowNd2m6WuTIoRHv46EtsB17iTOdBH8uTzoSkT9MjBmRpmpPaeXTJugnTIUfTwiIe
vW06NF9KWv9ISyC/1p2X1ByBUDICt+FVv9rK2b9BkTrG2X6M/izMgvhq6mT9RkPv5ysz8+qdS63D
0RhJS6e26HZjW8anpaCBxCikmYQlJP2dnrh0dh3buHqVUA8p7+MQ2Y4RslFNiXKL/Yyn7F3piSJS
bX6pNb+JYOcN9hnHXhvB99U49F63b3o04xxvr4LqVkV+XUoSK2hAR1WHu0ibJjSGocd5Vv3Gh/Wt
gTRoI9evCg4baxYdiw4QmNZJdtMtOLWu2VrAsm44G8vgQ0ZhiMoZ2ccWYUOU3jkz6EML2g59ppK6
Qc8IcAYRzzp02rDRiuc8G6Egl+XeVZkdy+PPqunwqsmye5FxPkcD8T7TF2PXsetaq/gY605q82fQ
M7tya0YU/jVjt4W7PA6jA9ID+TppoPOuFimyNTwumni0FdPaCDDNrIoAmin9o2Q854n9N2W40qQp
YJKVL7NzX20lQBP6glQi3FMIIlAyLYDAargCoQia801pMG7YMkII5wsuH+CRT2/+qUntVxH3j1Y6
+lZHuNKnM1AqqQZYZWce3EIEWW2FonLZppl6sRcNfvUyX4p5hl0Qca7SOD3IK2lpiDhjdDWh1rNY
tvikvVamCplVzDc5dBvr9Mwma8/Deke2Aw4Q0VOdK2XreM3XwBiAji6pVhUPeroqjPSosJHjGIvL
7jHLcPX1zCyIK0A9I3WZZItq9Lwk4770Du2a7MdKPwG5PjAFEbhr/ihs8681enJiDMvitcwfdQT9
/CoTNkQzgSYxCq6Kij6qXukQ9TFVcrRwoI9VUyICpsSM2FofUOOv+lQx3Fwkb6lw722TMOwLDrMn
/71krtP4huPsojkPccQJNJ6fWbZPi1vcKi09dsK5Y+Sq8Bc8+vd69a2oRQ4wgWAuukcI9RsUurR0
NC0KOaxCC0fXmDPcgE4wQrXSJ/tWpNoH8i2O7+QOZ3pieWFvwPZgEGsOWi8rNq5R/EXf+6arzS5t
R5WJPxtQXrG3sVJ/pKX2Mar2d47RJ3Yx65+OBkM9dfg5rB9NrTz0mfZmtKCabtnvIZRAjR0oqSrn
mk89EBQMTQ9oLO9j5n/1gVnIIkRYEe6D9j1mPUdSBI+gsM/C7gM0Pd50MQe2kb+tSkkTT4nv0bic
nGaMZUFPU8CeqUcaGtRGb1yXaD7TVn3l4PhuHHwX1CVj0Mkaf6Boh9GUsJqUlykX0MzIIsbEaBix
bRJSVui26Wo/a/N01gzGse2of9IS7Utdm4thZpcImf/NWFdIHoIxjJ375JTu26jM3WaOWdVW3o37
efVyH9n+QLPSHU7lH2I2VppyjADZmdpuhtn8NKpub6X9FjajtjGL7Dmr6aH3banuu1lyB4WXBANl
wpCWX3akFZSLs28U3eNokUaYuTlAYJ/3+RLd5yUFPKg6e1Mo0pxJn5jeo0ffwRNVPGklEj/pbvTo
6Msrh/Vzkzmnsqe4Na31wVIr6tZWvNDBwiMbIyDmjXgABVueNKecC0AWD1/s1dxpxhp0Ghg045y5
Kp6wrz1aMkHMYqTMmGgHqOjsu156RwxmvuC1Z9t67rqNU1OGjIl6dJP8phJg2iQP4cJeZrGeG9f9
mTGzoCqf97GmHODEdOd2Sg59PWeBpsQvQz+9LpVWBALFHOhfEwtTNTfNKI70YMNoUfaQDFIapYbv
SH1DZ66hhjSk8FkgrY9y5os2DI+eZ8u5NUUJZ2Gdpu1KFrZJCOPqQlmiDyF5+6GFOK6M9ccw4YXc
U6gMzHa340qDS+vC1XZ+m4kMVFOZL9L69Klo6nOqGgCXpXKpDEbS8ch2NboqvYBj4yxi3Vp641vC
eUUJbTP2zaHBKgz1gZRBRjK5kW9SSu0po1VkDhqWrUm9LUBGmHGMYNkR5VrjSeeLAmZceddOFCzI
nW2S0XlhNHvnlbM0FWIqgfkrhoGLJ9gp59puX4kbe0ZGAlidjybwsYP9SKKJYzHr2HVnLaVbdYyQ
ZkAqgtaEWvsVc0VJ1l1Ly/sunfnba2rI9GxSyGXXNXNf2kQAlIAF5Paurh1IfyUTKO6LUunbtW+e
MB804VKgvsEoR6lBrlKMPULaT/nIwLglyFlrPKhM7aRYyCJCwWZu/ylZgHdkPC+Zv+lkQir3qMPK
XnJSP3tR39xs+cUU5impJ6z3tEdLr3cNBWrcWq9amRwyd3yq8ukcrfNz5/J75p1Nb2R5T1PlR2t7
SecWwy+Utc3Sob+Yzifp08bC/CnwqyrFdG0d/ajk472BW4Qijt9MOukXKXAoFsQl46ikI1OEieoe
yzL9Bq/YDg5rd1RjWttEFjL3IZNqJIokDEGQgeKHT8EONqoPo+xA8/NHvhAd6qKrp/qGcWcmi+cc
wvj0icP4g2WMITv+7Ol5BIkD0UhFpZPQB5bWQNGIT3RjyeHpyaSGA6HIfTCYmCSVpmGhnYwkw/jH
3SUiuo6g26pW/zjDfClJwOcSo6M0Uz56zTl61D6My4tgHaNjNyUnbXKAiLyD/MNxcDBCcpJdDWjB
tFm4WnHoQKRvYwFNiMGGqubVGUe56DThPDbJEi5rcilc/VNjlAIrqmf5sHBDAWZmBzaJDV+qnA/G
hCGROQd5BqwB8KD30QEuesKMlfeOWPJtBUcR1uQzerZxs+zRdkCKV+2ok2Y4jXUEFHgByiciabA1
k71a18Q763m29CcBWZYJHYbr6PyOEtEHEszz9sXIi3AkhPV2HspZ85JoOkJ0AIttsyHEW4rWIJOz
csgdsMEiBUG7MdD7V6c2d6nO6YsM/GbVGDWkkOznHg4gPDvo3PscqJl6ZC9PFgQI/SiCQ6ROoDPE
Dr4jz7JPp9EPOpm6w9Gv44rRpvad4YaRWnv+TR3viH1qF87jukfWyZ/bhAQ3O+Zq95TDsvLGSg7m
gyVoxRWtCSbsQE/b6UD6fFpcO1Bd1l3TMb5cajsqXF9+r6bJGjo5zVRnTEOOGKQxjGGnW2Mwdo3d
xBujYgbLS/f6kNz7Jo6YOKOvakSHWsh5+nxo8baayk0pRkg6XoigHfCTSgMBQYUxUvxOkl6TgnrT
xSnPZKBlxhRD440svBmH2RJ8m5/LoTowqf4iI0jDBhsMmrk85WaJz063Mjec+Tik7SyAuzVP7wsI
pUEBZdvGp7Xy1NSpvI4MeEfquGspEjW33s5pG3Q1hBsgWQcHJpPqPC8hB7BM5G6ZRrItfdh5bcTe
VWmS0MNFmXODaQknbTydu9plUqokvXaASHS+sIMrm5GqbprIutX2clj6/hXdC8tktFfGud5YrzYh
VF6E08peaH5AE+e8Vslr2iOUI/IXl/TXhRCIR/l2dlIgnPajaThyXNzQRG9hIZKiJQFYDThlMFfJ
yPCMhAJvrVByTICFkW7cuqVhNS0cA7x/CzkQhkvH37nVXDgr2dVMh1YehC+0gwL5WDyMIPJkfaCu
OCZmaR/RFYQVw0nBVn41qMPHOn+pJUC/wGWlOkkG9a2GU5QCsqsOzd9BKR6oYN/yledDWJ4qbsSy
/iD7ulGH9pRbkUoMEzuMh0iYxlsbKzHkQx4DZGjRtIAxMMYVxqYT84VB5xEFlypM8EIaEIxYmT/g
7agBsz9bGRJWQpbDCLoY20tTKXtm2hGw4DUxYIEaFOIUSDpYzP/YvCJLO8eswE43To1lU8BzwYbp
xRCfUBBYpnPPk1Q7sqr1JfaS28h85JRXZ4v+E64NHdVghPSKK7Bda7cxHLb+l93NuILutgFzcMmG
xgeL2tghq3WkRT0astSBfAAa3s8k27YVdol2cI3hc3bTk2DeVkpIuOvNhoHSm38iezk6U/5t9LQx
l8U+zmb/1ufrEV4fQlS1/SLDZDX3DJ5ocFPms56hjI+ricWp7zbWSZACqWnjy2Nkrj+qQXvH2mVj
TynDS9A028EJDBZrktzVWT9aVEcu0QTSyWNPFTNIILAPzbg99lidDRCmzTa9T3bxmMH6tguINhAf
CLDcd4UPHjX141wzu1kNF5sPm+w3j+hYD7SwSGDlq5NWakh0jViEW91ybEW06RQSibE+Shixo9KS
P6l67o6e7tNcf+xTm37D1eh/q0r309oLESEPEqjZq8geypQLN6qDpn/INIJpdpm3MsFdv8z4FaLq
tCWhpq3wlTJYYtiXcXno4ZHyzjoeizONgXw1lZhoAA/+MLTvMoAyku/H3acMn/KPMzRQO2SzJg4o
eZBnwy1V43djaf/G/RutATLnbQaypsmZUxI8EG3aSTq+m/ZkngatJiWa732efq2oKa+dezcScU8L
dMl40hmK7i1wa8OUMhMhEHnGgJsQpFbSbnSGHBpXwOnEDekYN7PhYZ/uZiHgyuDxSDdkVdYbsYWW
dgZ9pLffErzstPQqz7ZZLQ5MQ4WN1bzUrfFhuAxWIJyjNkuAHoVfdDDI4thfJvRHXC0wkSmnPTvn
J3Mw9tFc7006zDEUsGgobmPbPa5sYLGMIWpdp4XDvKW6itPq7jn8Xjg+bbFwFubRXl8m7Qt0b8sP
z+xhqxdBXqPXZt06Xosew0aoDqUevXruyKyTN2+9iJFFvfDkNP7JxjEyytc9/dvjoo6UOCDMDrnh
vCRHzY3OblWUG1mSaq13NL1hpCH5lkaomSFLimUxwHxGOIzfsgZqfNXu1r6gYYWWChJ1ctuXqXEx
GDuUb792UC5aHvI15gwk42ZEWIF8mJVRSKZ1yEg5DQ4Em5NIvmxTWwA6fjsapLpkB1mnHPgj508M
qugEIYkY7Gte5Q77EYu4ailq/1A8DfPWY/U91ZVfwOaLyRek3aKV3HgunCEctNFulp5hbC7sl0Ya
DHB59vI47LjGRQ7V0xBg7aUu2kFj96wR/lIWLWvR5MsjvP6igTuG/jAiXGWwoSYk/r15Jy81iaaA
2UC5TlCYoYhkqMsy3SDvme1lzL73KKZQvSsJn7wmg39ipLdmbR86oexkmPX48Jycb02SC167YL/M
zQDocXubwvuV700euqWzPGmaC2fOCuUtewW3jRAbL15mSR7gVEI2hlwFFP14w9XzJ/L18SNzsz3i
xJoka3DTKmoHg/lnHOScXv488g7tFaHKQUFkjZ6CzlCwmQapNW0LwdixvpcvZspbbuXSsbPIh5B7
cTiyD6OIfAk/ymN8IJg3HuZA9p+6XbYcLsdm6TduY4Jzviye869NwwAUwa5e0+2CLKBLBSZ6/KtI
tiFmkqLXdDjy6SeHdhf/7UeKxeKtJ7rVpP5yi0NlmbUvWY91Y4oS5RIUhIzWwF+We7Nr8wFuV2LS
i0hi2L21r9OuiBB9kNskAQichxyT2eT6H0/ntd04ljTrJ8Ja8OZWIkVRXqqSytxglUrd8N7j6c8X
nP7PzahHJYLAxt5pIiMjGYgGZweinjhFbA82oOK3dHHJAD7dFbIEFzSi7mZihZrdudZOcb2HlFqe
QpwBel8Nqh17BQol2fUl+uog9jRAELT97D+QdWxANoEqaXN3Dzg2Hj3c1eWsxoNfcUPGzjs3wIuA
9aztZa7RIOS8h4V763qM8I2+JuBG23udwr9D01xiKRfnOYd/8XAMAsJox0cXMPSim9Rsr1aRHyok
yGyisYXIdes/waBunJxJl5Z7szjUd9ri3ijp7B8SxqYJUAyR7xgftdwO0DpfN0wkRnN0mrc79rHj
hienpObujSeDg1Jt1kkBvkJYK5rPA8Y0R5+yIZDhfF2N1NuilByOHQrfAZezt/M/JQoR2qB1B7W6
u9UOn9B9HHi7aFJdr7lAxq9yNp53nUvDB+pDJBFEaCGqNEcDov544pMpPp7FjIrs1MdbTtEW+Zh2
+2YY+R8FnH1It25T32UumINBOSZx7gqCIOrghx75JxMmrYn7YFsmNGogSnGNqa5R+0vqGSEG+16W
icFSvO2axJtE89juzLpl0yt63ncPUt74MS7msSGV1lutg1tqnmO5MfDqvV0RiKpMen2W6zEDse9p
4zZOXZ+8hvRnJll+ZgyBpMCwU1U1/3T98eSFf5SrVPKejCcgnDu0PWVjqjbKGVq/6q9HHGBYM9Bs
9x8bkr6AZtoURZqF4W80DFysh0O1f7FpyAraW1o8v5VkJLrrkZggDAjFu/22I5TwmCCaJdEtmeUR
qb8fhvNs+/3DYFCG75xjWrf3+pjemI8Mhpl+wot/ZlotHcQkyKyL7+4S409QGpKRLQmZeqiC+oQg
njqJbqyaWUKYUu8hXIZrO12OHhG1/AVp7xPV1gmjWtPusNEefLHY4fqMt9OpjGH6RYTFeef/01Oy
lSPwiu1him+0sTADtf9Fn+U1g4opnJE+ettrFqJfQOTgRNWz3vnkNtctoXuNxqDlvmaoiCmdbNQN
SqPfSxoxKcWgrqkdidjO1bAUf9EqOhWY0bqtzkOznlIbmQnMJ21bGUelol9VJtJMqMayx/Q9/XrG
ORV+cJyqO2z8wELsLXOO6YZo/HeHcDZrCwIaaDTjl0AJzu9KLC9TjaBhY+VnH1KPrAg7L+GlUtW2
kg9c2JXHe5j9zxQAhlu7fB8xSkvcJcvJSKyLxupk/SFsShC3oZRwxXayPdq+EB2qSdEetChlevl2
1oGmx6NCzDqGQT25LxHiW3IX+noOfDP9VYBd0RpNWeCyfZhjcdADrxTgfKYCR4Bc7vSkkCFpPmhT
JbB9akng5fuMhPYFrT4WXW+VsF6J6Vg0J4wLPolfsKFsMCkiSoiCMz7l/9yfLLFBE3WJDAAPjtL3
dUaXjG8vN9KIxQrayz89O7iw3uIyelZIx/WUw87ElQ1MJTwVN9VAS97g0MoVyM/qtnVa8Kv4cG2p
hnESuJqaloyiME8tR8q2fsyYRWy3HKu2JwfD2Wk4wuqgUgMlabk2objoYIbIF8pqbvx+raD/cTri
AVWTFhUViG+gvxFBVlV8ysVgb5TkD3AGdLLShpqV9VbV0ftO5V4+jT0tZ6ugSJEwSMzRTX/pm7Q3
eLs70URAqMntIWByjeUJyIsUIxPDsO0Uo7CjeDzLZxh7+MKzCg6wSU/0JQnveCGjCjgurFnobje+
6T7S1P5jDmhNnyeG1RvnFakJK/hJ9hhcsYXISzLo/7t1XIv9qZ6N7/FCuzT0Gsh8VwZAJbqNMLo+
k66EWrIfGwr3g000XtCgyn7CuSzynpF53bNcgw2rNRm/wByj66gz3wNvuo9YN2YBHzOct4eSIB1j
9MvTyLDXvPcIwc6asXbpJY8gp6YKvxwD1j8i7EZjwIE6bR7XGaqv8+kEfAn5jkXpcyNqD/35BqIS
9nJ+Fm3XiopTPZtHHZaSLZ/b5Q8NE1SwtoqTVbyimPoymQ3U08q4V1ToJB/7nD0mQ4LLX2+9PrjL
HRq/ebE6gQpnghiHACUAIWc4F5byaaht/tnGlbv1MxE1ZVrCm/Fb0/r3OiAc0bqbLtmDkhuLIYpe
1x0xRs5UnDQsPSBEYls4WXqrO/WIaBdqoXHsXs9A4ABGtE5SLfW+oCcqAZJJyKqv2oalbwenlbfe
iBJabTfYBMQkdaqHLD8FTnMId+8bm0hnli1FG8oJlYlHJRrueDK9176HSEPVy0zpxcmSnVYxJNc8
s7ufm5bJUlRr4OT0nGuUQalYEAvXtf2cwg9dgv626ZwHtINgKwxwD+qNI9jfytFWXoZsX37aDNSY
QYezAWhrcNZrM1AVhw4y/Evo+W8DjiCJg2cwHVHT2utpHh+aonzphuxZMZ2vSeWmgwCS/9SiZLtE
7a/V7t/6zQBazZ7Jen6lnIdwsO79znj3obgpAdYqBM74J46b05AT+XVb8WRArnLav9EY/BhbeuT9
pfsD1hwg88Ng98LvvWPaWsmhRkWm73Hprj9AcpyeGVZ8D+HxyloWMEnnoV6GBzbvXY0iquWarzno
ODMEHoIiu8MZ7jFKohMwtfaASpERiLc2rI0kj/I0F/CtzLMfxdSR/BkPyGShGGfc0uV8ZzbJJX1X
4LuRqCrS58xkZLlJagIhZZka4A5BsD2lWfhSu97PaYu+Nz2d7FS3EIn7YH7mQXm7Zp1PTfR3KPFp
7obEaZzbV/7soboa0hYe16bGSsbnOqxfY3P/6xA72nV2MEkT5RJpiDhbs3eneCAHUxvA4gw2jEdI
ShPbMzoxXGklFwS+2jsYF3S+YeKo6xzJde4MNGV0w2O6/WuV9nee4Fe5mVBC+/LbaEV3qBi4l2BT
S4CgAlv21YqyE3MKAEw6j/hmuwk2jgaHpqaIqQBmomAdVkjIrAMlIbwL3WJIKfG9OBe4Y/DdeAuK
IuA+I0N1WDD5kJqfI7s+4VYq6GATeMXqhDDCkXik2UCM2/SnrdCggHw/q1jw3dheg//81GBF3xrq
CRxp+HrKDpHPUWcAsuhEAA15Mt8pf6QYivsQ7CevjPjBCdobN0hZT9mRlaKIDldRyWtr3REOcBVY
PYAWJLdwDXURbiIwKOKZFCGn14UuGgBMgrkW5K54G4Ao+Io6/zJQR2R+PYDwcOCiMvwKrrhi49NI
wkkvSEEw0ITAl4YT3Rw2zQiSw9TIGdGvS1myBleXy+QZoq5+ANASSHEJpzGOdEw82jsS5XAZY9ZT
/LyZsnVKDyE1FW+EOWp88IgqNsBs/A0V6pqMfMFmxwh0tEmMcNpwPXbx37gJUS6BFHJaoH7yd032
3oznHmOYLw96W4JgcfHR/lMxDP4lHvofrDvX1wPpVZORtPkXDG+tMoTAUjsDN9msy7UIDix4Ft+P
e4F7X7/LbehV6I/5tF4eW8RMqG8iviAdKhLU1oLn8FVGT8hkQhTaDuTwBy08f5CRNS8Unye1ixCS
WtZ3Vgi7LUxibF7ZOT3frriG6+Or9b+w6mewQaX81fSHq/BLBpC6wXQnWIqdwFtSsqIMdMEly9u6
3Bt+k958mN2QF1lWKDtoKirITvFnSKNceeBMFmG4AhAbFg//1GXvl1JIxZOyHXqB6sVN4QDaQia2
iv4OkqJPpMFvZ3R0YRpvlDAApVwn+W37jxnpFgn02YqnexqLfhE3lcRNy+YRAbAgJEmueU/UILKG
HKbAhkbnhCzORRAbRZGDCylkrL0nLeYU7vSixFrfAdkNy7OPi1d9NwJGfHFYuA+fTDfvu5MMDmtG
Gw/URIQrmneVkrOY/NQFnmvZ7tlxtcNnmJWvsi6KG3N2e4ZZYEzMtxwNEpZTAbS8JB0H7H0vOddx
c+5XRNkR+bIEmfDkbl1fGQaFyPr1EmSi+bjc+/5+Hor4WmlEWa6PiemCRrXRD5aVNrW7cnqn3/Cg
qvbkRz/LOTpXoUVvleBsthJ1PouB2WATmCgc3Qs3V4SlOhLZJ+RB/G/lz490TvRpoLYgPsp9ctMC
aOgW4i/FJ7Fr987F0SAvAhvep7txoHcwBPa88Unx1yX8FncgHxTgs7L8MeTktx4enc2tQpC/hs/K
f1gFBQVtWj9cUDhoOvXevhKQHwNG+fL2M4cyE1PzWBofIMxbuofMRYmNQhL4zZKdsgDOgedfl2l4
rTtgP9hsOa2xQTNNDunHmlSef4eSa/fJm09XqDkhERw+++5TW7xxodp1AcvKmyX+O1G0Q23z6GPg
Et9+aij+prPxsMK0RbKOojBjpbNYx2L2qR4F469mASLGmFVZe4fMz099r089XQxP49EskgOsafqg
6d+kdMgLFWQWDYBKVBs4E5xSJQ++a39bA8Rthr5F4WNjWEKxI73+l0l3Z5C2q9YlUtt/2OhIlL57
4J0bFuaEw9WRMfQW1jV4G1Fipb36G2a335CI6COmiKKtC7FiNqNT1n5y55N1tpk7z8kIpv1iywna
efeOjeSKkWHVkCwmkucNW/uPkYIWgkBKFZGsuRbEQiSDrchoD0oJhtRho7x/IN0WXsq+oX37VhC7
bPkAuUNX5HWq14XDbcQderQjADxx//2QvxVkNWgkyC3AnTjN1lkfGFRZAbPngzIW8wLI4b6S7YBI
uTpJ2tWLrbyupA9sNIJLCBLG7lMWy1w+ZsF7Mmx3SpZWwlU/Mv6d4+RegXvkzLcdhjaw/9L4lGfR
nVk5nygHHYg7AOUNesqyw0R/B5cXabAHRnRXGp7R3FOZWIHLBvKYpfFZPBFGt961uX/n0I05gxEi
Go/Ul3/jBtCCiu5KCY8KNirEyDAJ4uxWmsHQU1rzCOT91ZlAaO0/dOYcACJ1jKPIuaRzCWr92t6L
JJTtpxwN7N36vruvM+reMhB+7v1bQTVex54KI8rSNA4n4IyR983NM0RrmNlRZMTw7wlHA+Yx4k+Q
EykbWN8hOEMdf4YYe9BRwv4jT0Zmo3QU3ESWyjFIgbWfsJxTrNaTYHIP8vOL9c5gcWzycklTVYHi
7yeMgsCQMKPX9TGvhkMW04LLkvGP/zM3mDo9zQbaK+SDDSuQFi+l7F9wnM78/8Id7ogdN7LT+S9s
DH+rzVsvD8r65r4jEoX3QVzCppB/UZKpNSbySAGli+aT5BHH2DIAlH3ecVqJNWj6uiA+AhkwBNwW
N0d2slhnJFZOgiz4PsbQYFeH5F9VMJsgOVsk8vzVsJ67GSHx/M2kVaA3Y5nNtPnQOcpeSaknmnOo
vFB01J1z0HN2CRAXScSVziZ+mX8T64ZvjiEE9NBBk4rhHTQDowZVfArQBqnA6aQzUoxBJIupHN4D
NnZWwO+2vw/Nn6CO2AlV4Xt6M9YQmX4c+1IdWgbgtBaZK8oU8bcmQa2P5VbInuz4Fa2qcnHlx/kc
0jWe3/NJHYsyabUaLkq5/KPOm2B0/v6/H7goi765zWIOccyAATYVa8+igiWyYsIydFjm8o6eR8cD
nG2OZJ4yD1yEnGWwnOO+ff1vL5jWjwXoDXekaqdOmrpSvNeLNWEbyWKaHCWuypnXcfbZ4248XmNk
ueNxt3WOjiy/s+gX3fLZRg3aLR9OS9LNP/NL7XMxv3yAv5leU8AZ7oV/IC5aQv+2a4YnHTp+w++j
7IVXOTQvETmbTVqO0PZ1U1xea1AUB/Bybp72z6j5tEi9FRqrjEzWS0hJgJaCSLImrCKCAqQ1YBAG
QhDfOsoEw87+BqIgqr4UG6nSbK+V8+9OWQQIAIlw68ca6xVxD9WayxcK+FWkj8ynzRYsMusEw/BG
3CoxJrgygQtULzDQBHYo24SPE5itCBELgMy89KgtpvCym4rDYn/nRgUY9RRtdYp2S6sxrQHwGb4m
+eCgKS7kqCpY5Or8IIwlFO6Xzxj5JMy7ZT2GhLs7yIqX0faUvTpQdxLeke4sW+IbBY3UfBflP7zI
xLOvmPDzlgOpJeBTMqbgEnpQGkaTD2xUaXzOpGmplZ24IblOHXnIOGzzNgweQ8ZhCHNdQwZ28HEF
yEn7qV9VVAaV5uVU5izg9TEd7ib/UqPiUuLksCo59GQF7OZDCs9GrxnSAw9GC8aBsXdXC4uh+wEF
3zAl8DchnADSaP8lH7zUAaFC6H+Ytwp0XVuNk8mmYQevzE6AQHUtK1xZ/1QzxVOCOEzfPrz69BEI
HYPDfcMN001z3U7J9QT4z4VZV3YVt6mq72SXdK1/FQTSO2M4/K+y8A7W+rxhBjhT4Fx8mYy5TqQs
OYjb3NM9nffyHhzFhUKj1o7e6yKnyYOaSckui35QLk8oQk1URANiGVVBOaLIEcMZ4r8eRgyiV/Tn
LEH+gFaoSxjdXTAx15shs23XBQGxoHWFdhXl9gSaDYwsPWq+Fv/yX4IP8RNViWLi9AFwK7s/elTw
q4LRVXhjknPMrm25MLXJDhjgZQunmy55G3veRX7DRvaF4M0DhwJk0NbVbhIEwyvYJ4Ce3j8y8+S2
pB/LAx2uKO+mtLZi80UiKUb7sK/UQan89v4f+b/uiVePGYmrP1HgCL3E2KBVDBzl317qk0LNgYS0
9RV4TDhPAfEy4+aIpBBehGWxCYb48MVdQRW57AvORweYXQfZWzIjj0H+wp7hh9JSaqPHlXeC4WcC
2y8FCeBHejzyMxXRIRpU/o7CGiHSjgwpqATnTHEI0f6VD+ksbsyTnpJ129IPo13QV0RchEqY3J5X
ptQ/yvOafuhQsZHEqyw5ETVYE0coBSfXKaCaJ7ZbMVIlBORrGMCRt2Txw0GRjgmwwSqp4NmRbcil
40iZfsJYsAteZObVE7lxm3Ek9oD2kP7lUs2i5UzYsxKxZpnuBS1xqFSH53QY0D5poEVn7CqheQwp
t2KnqLPTjAt+zA9sgBaKZaDKpchKmTKnEGB+ry+5Q4/P0BcpRzf9TaCw/i/vkr2Pq9XzYLZ1Pgkd
5Ur+f3z7v5q3zs6yEtVWQl4IaHtCV6XVQfk3ANnX2Xd3yOoZtTbMU00JM0dEKmj+AT3ne3Q2qXCH
8R32WuVnpWP61GqC88IyEAbG32EFqW4TEISkPMQCwJob8R9RWcn4hGn6Jj+jb2Afqaqv84uoCyBj
h0GXnvB4QOz0Nu2elCjJe/4XHV1CTyK7jhI1UQK75sJHYU9wvHxVCDDdWP1LYbvo3rhjxUqYVhmm
EsNSD8mlyM9iY79WMmcB8FnpnriCyg28rDLrThgRHxRYu1D0Kt/2b4PpZ880Bop32vm8G2ez5SuV
muDdFRURsuirjcC7xWEwLQOKs4hPe9tCFasAJOGmJOgYzH50Nlzj7K/5TYYEXxzXEGEGBPV67ybI
HkXh4BvwunQH0Gc3/eGYilzHDwZN3zCnKTbpQJpO+1K/QAR5tovmxQ4s8jfjMYA6WgQRZRerfEt6
JC/Z73vZXtUWvClI1a25v6fN/DdFZjKfbWpe3vDL3Ujkoz1hQoXxUrr9c7/mcPHjU4z29SVEGiDB
5YBY7dS+VRO+IcZAQGZ/hJL9TUV5LX9aOfdZGNOUmt0UQ/IXaBwNVIj6Q9/dgCBVh3HJnv00uKv7
7nmb+1uGHzx2rf/YD/2NKFLlEJNZr8kHJcyPJB3eVCAf6/V+meiM5fuXwPlQLWIsUaWKh+9BGf1R
BsJIrnsGYN2H0faQSBEA5ZS+xwrEnjjKk0PL5jSem7F6ynv7gc3+DRFgRlLNCWfbwY5Fxp8c8a+r
fDJf5zhVre8U9OPtOsJny5BHLHBlnpkSO6fAD+GUUAOzizvlheMc/cH7k71XR4EuLrX+GuxMtYKw
3Kn2ldYR8hLDcFCjYgYLc4fvxYGIu+69IGxI3QzSNElwZnSnyErIGjkkkR/SldM1r6j/3zp2dI9f
FIvW8Q1iE5ClsIdElXitdx2xS213v69h/UTTD4YifUOi/Wgs9LOxznLDaUab4ew+0E/zciHLdlQw
dtf+V7YvdUKYO2giwGEbRu9sFs3ZQzi9LyNGDbbnZcnv12B68CF+XHVI5AKB3JX78D5Z3lU3fIlB
OZM8XsoqkB8GWACTdKSEmlm5++JQtJv9H4px6V0Xs/lE8kqf829kYz83lzknicMwxfqVAvcH6pvP
bYJmaYn/Ggb7OVt8eJzlnUElsUpXJjGE1l0KB1iRzYjBTOG2+OAO+b6rFEcjDPoF+HHBvaqtWhJb
DPwvGhPzU7o3dKI25wvrdyHmcT1Ephh9g/nxWQWLRs497MlAAOzyffwzGCZJkDl8r8cqPYBQfqgg
6hbowBNHtrRkDt16sdEevMfI2z894iZllsW+3lzcNlFckAdHkAzlGKplEpy8jSSgItjP7j8dEHa5
tyMjiVaNgPsRxe6R7tPzupeQAuaPOUMJGyzWXI1rYY04QysKj9X6VsBn2OzvwfDSY0TZJbKN4qBk
fnPCj8gGY+QUFE3l+KAaaEhfgyAVEe9TF6fZEitS4iQJEy4rtJ5byyhpORQa8Kw2STpze670swRo
Vt0LKz4SNWNrxaYSfkhK5uTzm2IzjBgTVuUYlbZ5/kectacBJpFspdUkL01W/CR8CKtCifU4LNcu
BZicm0nqP6M2obN8I6LCgXMt7l+8GKrPxH+qDHN7fBrXEhTdg+AVDLuCg426Amdxm7J/uY6izrQf
zjLVcKbSIf2OCe+T5hbLiiOBMILQgpy0kOMGaMq0x0+FfhGDemiBRHyHLqLAVcmIHB97RDXuqUc0
JQAT26JXPStVC3wKgIoSCFwsOQbJA7/lXnnjW/2nNx80/wkcgdWSmoY/U9U0tpueulsogX3WVP5O
ZBhUBqezchWePuPArUQF8oex4msWlOjo8pLatzIjzKw+4IP2NS2QNloLcXxnTtGTkCQvQneAgaVU
K/iGbvlOn7+B5I0gdk4er09WSqyjy/Sd5pdVLGeXQn1VQLOeXmcpcFqPOXTVmnozb6HA9wsUw1dy
VZvACE9HiIY8oyISwsLyPEfrX7oMr0z+dcyaN/YjEOqm3TvVDDksH7wQMReKXx71U4ferBpQTfVq
48QbDZB0VV6tGwSxX1BoUncPt6P8kvI6ygU91lFMrBLRJtqKXtaqupvMT6sLrxKkkQXRd0ANtE9+
jJS82RlCkRQGxmkKq4Q25vhJAaIrpa+SogvwffBe1D8FJKkwrdqKBdSALYFdkoTfSZpK3iZPzU6s
/C9tKIh97L+2fYN9ZPrw24nzSEW0Y7Q64IiX6GVA5QhNbSsGUfmjkBZUpoeER3Tktul9v/5WTYVk
4Fb0VHlTPq36FXfFJeVVQvb3Rgcr0UYfFmeWn28V+CQIVUdxhxnigUHzagnKVCXjNsEOpoB4CQOv
s27zPOw+cpU2e//fkQqJdOS6YTn3GepuwNITcP5CaEtmTN0LTi+8aHDuyXnJggnp1n+5BDOV8tpk
LM4npIWjX7RHFXCkksQ/jrTB7WjVmlDboLzUzzZAWYRSJYmIcglwpoEorqV/WOk9uLasGokbd1Xa
F3OiDBZNKnkLto6IBGUcHxXVk0SYTXNMgndQ/RCvRzrOO4oxZ7SKgX2qisJ74iwOY/sIJqM6vrBw
lNnvbZt+oQxmFrVufjVaXyTeSnUhzOpeSNG19YFbnQ3FQiB//hoVjevc25m4TMZNMBkgCwZUKxs0
ksDm7EHVFVyKArwt3pnev6g5un0ZejY1d0R7IAf8zjG/d6AWHACoHoqidKDZ63qRF+IV6kPd5ZSq
aMgFa/DLoIec2b7plGKzOnd5I+znhlkN2K/kdcI7UDwRviaSTeCGdwyHTlGXET9am4gB0iJO+tt+
oUZnrw3CZfX6kM7IdcJAGHDqPaRDImZ7tW4XjJ0ZFtQroDdsaJfl1X9Pp2rG4kH0939w2wvE4Nb7
Zx+sG94gj5lzkPnBbfJmBvZUXy6gpRzb8WD6qGsYy6PKSha0jKmarxWpeWn12yzbw+BYZ+E8I33d
TNAJL/SlGPoIzRrJdw9NyZ7JFCj2Qgpb36oIaZQqgHdDp9ESFOeJmu3e9990aa3sEk1PYwcsOKXj
fWeZv/ogfE5sejdGJKEmtJVU6oiAX5eSmtMUmF+9B090AEdRjWxAZGvdvsyiYxZoX2c31e793dxi
OyxN85jB0xv75S0JTTIFF03JoKPcayfovvcDs2CymusVCeNUB2rINhKxPTOt6ueo3X7WFcVxN5BH
Idx26xBRp/ksEKdpZpSHBs6O8zoNCTpjKKoxPBXi+KMdTB+CfNs4AuZIuviUwJa2bADWeHF+7YUL
/Ag3FD3R7RfSKa9TsH+5RvO92X20QU3jVhZ4ZoSCEB/4PDdOTCdhbeUJ8GSKNBzS9JHfPNgtIvBd
/Dz75Zfl2g8FwiDlth8WZ/iL+gfqKXsBAQvDxNl3T3PGbO8J6RRmVP9q3YLAM/fowbCrq6q3jrDG
lEEKLzEDVO3HV2feTogKMWpUmW4LXyIN3uzu0/POFdYINc2m+YvVnqlQ80OY9oVBJAzQnJ7D+h4D
J28IbnGTUMzpiSvEO6KlSpYQm6Vih4h8MooyIDHsXMyzqVqjgN9hac+1UVI8prq8vSIMwsCAADf8
GcMpIB3f2Di6AFZLt6EcWnAilW62t461YiQhtS3Nw7sR/R8HWdgUk6XR2lT5UcAzMzVJYrBC8DG1
HrLF3Ag3uZDhNZl9d4mQit+K6kQH5mSzXjz4xfYGN3pr3Ab2USSbDdU8wedt7V8guKJBJcrp7xua
EHSCOJVr2v2S5WrPkUxaAt01h5k8v+W0heD6FtAI10YZar+F16ZYgpkRRD6/VoMTCIYCW66vPuCT
fONeOvjvmDVuZuNzqnEotTagjGWM+IhUhiG80JLsxnRHVEEnJpUs1PK+5M+nnxT7Y3TT9Br99k5+
d1iLO+F0ulg00O6yHnAwSKgByPGkqlSwQpi3DZamm8HTYeYb/EJ+6Qwu5MOfPKVgCrHdUzulaRLe
0pzdQ+J+dGK4M45QlbhbmcHcWu+uTfMplolORSCz/oW5Dk8k8AQVagvgRlf8djmNJ5lhvpYJQ8cx
JIoE3vVbupU7ipI2OixzwCxSHIJNK9sW1LcEp+yeBR6WvtUDq9qsls6b4QbVt7ueSDseio8Rw70i
cMZwzKPdf5UeXNcxGf9NJr5WWwFPobBYsY8PKoESEdpEc25LroGRMu61roSBzdOEid20AiPfQw3s
Xv3n3AJvB+Qqa/P2yPLnETo2Faw6sqUELrfLIDrCgFh9UTncIw/oISR/MRJ0xeMgQ0XYL5lREd1W
ZOnweNBJKIzzCEObJipsNPUaVXXqcLwVhYNM5TAArpLaZMymbG3nayT9UFumHkSdonMy3gahfxav
IO+oPxjGN+UILjmqqp5r2x4UvhDSqewiEJAsn/s5iZghy4TI0bW+zMziX95UfzV7Cc+8poV5+u2N
Ab0m6dExaTpvmAoErkdg0ZEzxGV4Fj+h8//gyfBCuhMVlAJCbyYPXgPWsETGiDIQTStM0oTMOyzL
D3dDomQob1Nlppg7BqWdspEl5EEjBzAnNApEgcERIBVXG73Hvfu0rx8LKjKK7lzS+BVKHGfeZNAg
E5SvwICPKiEha36lTKL0t6Oq5EpRhMBhR6iLNRCJOGS0SiE89WD0nc4agSIPprJvdlvAv2WBFFEo
50GLzTgJ5KOSyRZXGcorvb8Uc/Q9bGrV8Rn5dR2T1ESEZj7UjwnGDAi3R0jKD/6fbAz2sAHCz+fp
7Kd0J1CuIWURLijZDxGh+gLfSMiTBvW3omqhl3f5bYCnWqL9Ppqh3sHdq2r/xQyGn/zUVSNvhOUE
TBSEB6/4bccurQOf5MdXefA1sD+iCEuRp/ldjIA9E45Jy3I6asDUXlTVR+hyJRccyTI2puf2FfXj
7J6XJVsBQZJ09cVC56mAC4mRuYRgYq5yurf8lZu8LmjhNtIQBj0tPlBjoWNgTi8g+vbM4jbND3dd
f6rSWIAVs22n8lLamWmoDVAfBwl+zGPjOHj0GALE8VQLCM7CGFIPmDTcsRMUEtTRpJMtu4DMDe2R
uXDYHE0YEpCk/mavX6pjAucELlXZFWIxcZ/NMB9OfekpxQLV85DtK5hJQrsZMc/9FjSPC/V3f0Zv
jvTsv8MHEV/qtZmFGrq33C30qlnoMo1fKrCX4zP/ZhO+1QPTILsMClUwyA3yQtlCbf/ihWgTah3E
Scsoks7zjNgjpH50V9s7HwjESLuM5QcR+4+zp84QLwyRovRvazZzTi6Kda7SVgWzlhMpGJVvoacd
Fap36c3VqOpj7zOa8TsGCol3JHA12T/x9CBAcqnBlJxGZjdCQrBJm4qIJwdKgCGgtRgcCb7eMMn9
jyjNqlEVnBy0ZLPsn3xEPSu5kFxUmsqb8qRkoa7SZxGniDWpPFBHAFjugTyxrR2D9hhO/jvYb5a0
/CDgrzW2ALY63SJvFtUMNRPJSJVu8miU54x6hSiJzAk5dtBLJo/8bD0IxWEj8LQ9U7RS1HyUZgo8
kzfUM+C+CC5Y07qh0YSDinWjBuQxhi+J7/n9pB5p/0N76GL1qhp4D7HvD4uFlgeO6dLJg/d+RGsI
0XQYMKoPzxyHgCIuk6N5v+YNn1Gy1pIIggE5XMVonROv2SuKB7/HDa+QpegcQHNUnlSOjjA+n85r
bX0w5+zaBFhMBUfQjxm8yR/M1IrleSwT3qPGKzbPEIoodP+RewJ7ccqzhHPEW/YgrVfTX7g0Cx5w
sJDsngjiPe+OzvMHiFEv68D4jYIGDoaf5q5/H9ufxfZbEociestJ2IimDUFtHhfLwdq99on3PvgN
iQYgP3vM7uH8yoIJXtlG4JdRoti0OHhwjLZ2ExiKrmGAIdRHOMy8WXYlpOYnBRpr7TxTGxtXpAf9
9xp0pd5SUgIQAow+SzKu21GHROw4SUd0XgrUJs0VDjyhXVwPd7z+G/Q53nLCPL5BBkB0Tt6P1tVA
SjNkbEVA33HQdPe8bvEMdaMLHYbVPj6HdLS6eCks2dkejI9+nj+zLLzXVXwSjw5asbaRvzm3FeGH
toUeclzsszEyoQq9UnmweliRX0PhFJutJaxr/3UY96edJEZKKolpP8C6edJ1xnU46PcyDLL/Arrk
+ADF0mV+jlfvDZcNnmBcxBtDQsmBshWUJ3V6KPqlTrFehsprHfZ6fGqBITsUA7LlATVtsByCERuV
UDyN9J0nugHl9RPGtkvIEd3lBm/Fjs96IhCLbGKGSGbl8Z8pM+93hn0RrpSVcQeMTG+UdeEKrhEF
NLiOAVs/sar3bqcRtlXHZEHwLPuu95qgiuJyogzE3LIivVeKmefLv/7QHGZK/hKs3tm1/g9tCXIM
kiN1sgoII+y6C1h120ieM4ojHppA6cSUdto1EobJK8boUWCeWu+7x0yRFPh09tCyGZLgUhNUtxU7
81ouWSQA25ifbdojJndVtKvgkcSIwk9II8QAh89BpH1i+tWASIN71Vp/K7sDVALYpEn7vJMxUs2b
rn1YC+AdI5OOiUE+iW1HpcKGdy+qKPW0CRJCaGxPHU+rpvxwpozonbqoZAIprHPqBy7Hbaa3o7PC
s/hKYDCq0UKSBxGCgNWUjDxh262m+YBO4q/Z2J8tbIdoC/OcJ+fISf4hOBDoJ0ioM9zbok0ZZDgm
wy2l3b9q7xLtkfdqQNWmTxjuT/DuNuRNWVkY117l0gMAt4T640F1N9Ailcq86FdiYCWwEKJYCX6E
O/rDqdNfaVW/TJumMdIfwymsK+eAijR4Ay6Sh2YCwlU1u6+CDIh23CX+3PC/TFpa7ieO4zRRoA7/
pi32ik5qvLvOtUIFb+sew3m/sBm0OVU5rMi1sFxoRd7Ic2mvQygo6J4u7fgbXTFnIYuGZaO8yHwu
1KTspgLNonVxMhDCbi6FkgLIQh2fM3ZSnk+x8cr4GQeVWJtEJUWyYHXjp6wf6IQCPV4eZKbCrL9p
yu08BiPktOZxYOZ12Jhf1WLR+UuNQpxdXbNF+aHIoVLDHCF+UF3ZpXyiPxFs75PvXu7eezBT5ntB
hiGXdjHiJAiXHiVwEJ72bAaLOEBoun34AdAfly4b1NggxinrhRyHogkRF6Ejm1crfjFFJNmtGf1Y
cYEtHjy054eELFLlXmWyvontxRMgZCnAq6PZBhdF3046nfvQug/wItqmjue9yPQxQ+Wp9Bo1IBvI
3dnoO+urJOiJ9wpRCPczGLYlNTfVoFtYBrhOGWmhdQEQH+AKs3dpHCKZKGLG1cHwz0dqXlyB5JMN
F+TmcS5rGupt6ke0hQ3TnaYMuXF0AFCXg56K6FEYtJ4+5ayvdQfJ732KUY5s0tul3L7b5QCgUj5Y
i/N4aXagGb6PzVdUuABuWutYtemTZ1svQ9R/85vwdWysp3zaMDhG7qAXkHzYoU2LG+bKRnej2Idz
GVQE/pjONW9PoEs5knvGcjL67L1m7NQN0z3Qto+9VyeuHtvG/sxL+lzIrYGg+4SAyC2j+8Krq985
QW5lO8cprqCMbuvJTLufm49Y/VUW1lDE0/CDM21ccXd/F3/9TDYiPWQXIH2ayLdOdeuct6Kdjshs
HSqbyZoJD2akxXd3dH8Fhf3do2+XQY0Tu9oNbv00ytHf3qPDiprIyYndEAzaYByuiQa6VV0GJNUF
4QDDB5GB7zti4sDobUqtvMS6Ryypo+BbsOzo6g3btWMYJq0dbJ62IQRmIiqAcUVwD2f2kUJtDtvN
f3DDmUQkWQisVjTbkBB+7mx897TaYMCAB1nRvI2o86I9Z97m1nRvtHb6WbsMGPfHiQoOACkJxvD/
KDuP5TiSbE2/yrVeT9i4h46xubMAMpGZyAQSkiCwCQNIVmit4+nnO5hNE9XGsll0l1GAodyPH/GL
x7UEFFS3Ie6pXf3SBjlyQXkaHugD8tKtYbox+vI1J53VZVJu9Dre1lZx007996HKD+m8/KCS/7mE
Kb6P4Ad2K32/AP6xX7j0svLmfkZ968Ix3IbVmIHQQFssnRx962fm/K6QMsPKwbnXJImuKp4Yy4kG
AbkpS+q68pZia3kFYA7Vbqdy/nBJ2DJr1JdunKPGW4fv80r22ytKAXuqkO5yQjx0UWMjBrwOFq7J
wiE1SLtgU8Y56YfzXDk9m3QyDogPi/85M4/GG54ZgMTkavqXCkF4RYhIQNl7xvr43BcqPTlucY/j
cn52bMhIXczn6azYRAnXoS72hhslyaqDQpwTK0vUwr6tU39qAtDbXbQpWgc1UNT6iXcdR1n9o1Mz
VAiQ50luUZIV7d7oQWGzxXzfBRKTFS8WX5WpWv6raeq3tVxPpg4/wLvDhOzQ0Bqme4RrXxH83Y59
BapgfUiLiEYjgoBdUeyMxXpxcMItbfcNm6Anq2a915MVnpymvu3pjjRudqqgzjij3YLUc/Jt4Vuo
knvJZaGH1yinQNTStxeNWbtqPsZmZjIQzI+6zEAF4+s1+fML8s427gn2N6fCPxXpGIyIYthn6ojM
NAI+3QqwYACbn+f3cVa5h9Aa7edsDA5rFZ4yBhwDB3s1Yepg5Yl5CKSjFHmjta26vgDV3YNzaDeq
C6pD06I5M5jTocW6EnEmpBqD7s0HM2akZEJFFVEhS7/WHYrDrOHRRTZeo5MUdWtvbRoF39pwE9xH
jPSbnE5JIjP/7H1ygptMuQ9t4N05LCYQsE8aR50WwLYRAnbSY7ZP+/kj04LUZPqIO+xlisV2GXo4
YbR3Lh89mkHseBYtTlLKGGw6clbAbGz1GFE2oGEXnskNHmZwA0YIY1H+2tLRtbKhb6YBpYGD/7ku
Df9iRuxqO/t4+00zIA1dcCrkWQQgS5NHWeEICoLMEqgFu4Y2EANcYM+r24B9xkMDYsCIZSNiuqcS
F/vj2lf0w+VHQQ4wW7Nt87IE397heyhdF68H14JfUjHELxpbu7ZhlktnaIfH16XD3RWVD17Ecl/t
MQ9evclG926NkXpZnOekinapZaEzsMbLZrGi7A0DwiMnP/2uVK0YyC205d2S9exmmEnWIWw8BgMV
so4L8RtpNH3XOuAe4+YuXIiamXntp+utU1BFtBbutYnrp7f9utyo2kHXOwUX5evZvKwCcwHMV5zd
bj0viWouTbvzKCnjZw1K0oqHBZiNQdsY9GyQxGDyR3ZjEXNLpaZOqctyAqWFRFQ3rQYQADu6Taf+
YfJMOAf5qXHz7bDSckCS9YhZ+40xRNRAyDdvVAgcFf0cCvFNU2NxG07ucM3IA/pBgSGZp91q41Up
91HTUG8W3NwdA9VF10OuOAKdpQLgoHzenoaMaYTYlsQMs3V+UAXZVuv9pTnlaQVjWsSUw+5iGATV
LZ2RsclgdsQgpnO4ox6u68ZBq2Av3xTEoD0wO6ADRa5MujDQpayZlvhED5ohETY0K3Pi3O3ugyA7
pgzCpBNHGXYh/R41AiSnccY5Cxtz2NXTelOmQFhmha4WbkvTjLt7TFbR0DqU9ZTU5lUU9i9ZYb/N
ZJfSZu1lAJbW9obCbG8osuK4vqvzAamZFo7gQsedpRWCfli5ng4/VUhMlp60XzT6rdpCjao8Kx3t
q3Y86zkTI4ZP8UllxnAD088ikV7ZPosSdGR+NGI4bXyTkUeEGKCBVA+vSsq7oXBeBTDWUy/PJMbU
1PJmvZCRSmvuh9JAwDe/stitMp+U2GZCXqGjYZsJmE9WTOTYzzNNwI4CttCY9/L9cmSZciPDL2Ii
O/QZuAwI+8fnjAHMiK9j3QeXUeY+OeJ9XhUD5gXNneACMhJ9maxSwHyr9AwYvPrWODSRaKdICT9H
MEdp1HqkaPKiMy7UYL7TeMVhCPtPuLYJP4T0DeN2XHuHm8RaHkk0pc05NygjO/xoZDXXGknQgpat
vGmX5iQ9xYzkxAzjg6zFTqBUnDQe4wiewijazcokZliDrSy3hF69v8LPnJNtlMx7t6x3eTzf5UQd
JxqQXa0PCKGLSonPLMnJvU2pm5dsaYC09qDh1z7adjbAcZ9THAqbak6fvIC+2iYUq3PNCV3GO5Ou
3IWEz882DrlzVMQH5iNDjwSAUZ+GPEVYl9oy9q7wKP7ppBWHFyCyDpGzjrJ4AgzWQWEkYfrUguCe
cmhamuu0pAQxBS05tnR0q3E9CptMVKFlPfTzIRito0wJync9oYEr2I+axrNgVQvbZSjP0pkSuiAE
4aliGWe0oc2tOWeXyFHj1hs8CnfLRjcsR1cvcfrbokoPGS2d1o9HmWBLz8H0vA04JlrENzEJ71Ck
9x1GwnnG4JJQXs/qPiyAXGTru7aEHTZtZcoqz+0M1jbRSI4j5ZwipGrmOWrc0Ul+PqlJa+3ylm9Q
kN53Y38TswUYc+4c93sKiSQEeGm0w1XOfGOgCnaZ3lVN9B1p/Kvcm49lMvyUiT1vKFgCB08eAo6K
QbOAtgJMvU8GfN/AZGeourhr9YvJHtNLqo3cpV1BqTvYKCgGgDcYSkwkOUIprPiMHr6n0tYW+05p
XMsaQwss2qALA1DATE90ITKrO7SSWENiNt5sOjYOjwJsK/f8u76hJ6prtTCIIV1rvepnmvcf0v0G
dfsY5DhlE99ooRysKvtOXnZrmfEVyd6hMg0oS8D6DSNDtJLXGAN08ZXU/NwLtoKSH9yTmn9nztHb
8bmiwB4zG9VV73P2uXp4mWMdgTqHWx0XFfzq5hi3oaxF8za+66bqTVSQwnj9/v8QDhAp1+SqYfHE
lX5rFRClpryT/7K+SprylMsXZuOcZDqDrsV9RFmQzKZAxeUxQIIx66B6vE6WcicxpqwC1pstE8Cq
ERUYNpO0xwUVg4rsA2Py/YhGicAjBJPTW4oAxl+S5CJsUlnYyAkejDg5C1Bm4sm1TUCz6euMlt44
Ds0Fb9mFGAq5BSbHxkvVtPuIkFXT8Yi9mbEAfngRTWi+pGYRK9d6ZoIHqqO7XJxsX6wIcvaWSe9o
Gj45LLH9M9PJc+yP14DQr53kXrfJz2BajAvPR4TT816BxbvEKOkVSNDKPOdbQgep5OwVFKzMCzxp
/tNNAjrV1OrS4nT4hI6MPz7DiQ3WwJ53PYrRzJ4+Gr+EvZvcmcbwLUDTB3nui4YDhzU19D2dvnsZ
XRGEkinFncg9umnyTH0sIZDXz+6XKFHBvxWuiNDw8tHfrAEo3LAh0n1k9CIbwXf1Z4F4M28KgF/o
Yj26YLGUepat4lBVmUN7HRhqoyx17pv8NkyKw+KFn3jHsCMbxU2XmbmB7RQ+RpW/yBN6BmHQfI1z
+6+lM85Wh0VZ/kNUJuTux1i0NIsdfXwZQaPCcIM/FQZx2cYaTML31Th2OOVCasLEdbWYfpTGhfj1
xc0TEoLv/jRmGxm0uW1xIyEliaLHOetvW5rXEhpDglu7Wh99iAq3Sk7OPL8yVvhEkXF3EJMQdacx
Xj5KeFDOfGXl0U1CguAvEPt0/Qn6gbhKW1wggxy9gujjfVPpXfbaYwpeGS9uj21ETY6AYAqtSOnX
NbzyMsFLPO13vjLuK5d+Lh2IOnABlnYFOgyYsoboMAs2cLF+TYA+hXASq/DKUBh4orrnxs3GK4oF
OHt+aSfILVFHrdXnPJYPxm2sRbIFx/0tk7xgxv99NLZpPB9EyS7wnY0A7iTkI5UAsStjr0KwZHCj
OhxRUIpNB32GSrzwJaBcTTo64aUjb5sdlhjjuxu/SjBQRrrTHeK/XuCRWPvNo5MMO2A4EJ28G6u3
HkY7yi+qEWlgZ3gYu/GnrPGhsi6WOLxymCYGLmrAbX5uqhj1ZP3q0tKldAFOPZ9np75eM8j4Tko1
FiYvQ1891Ia/l4GqtJSqmU6YVYJVaRzIcu1BJQGxmTc50x8x56PV6p01R5t1upYjpiVYSXON1JFW
KfBGRB389ZVdYwJ/lTUvr9gb8sswTQnuLx7yXLzgTwHAUN3F3qvv9Xh8QzDHvMRFOcmqo3uWMt7R
Nx3kUTmNJDzOLRaXZXw9eA7DV6/8lRUjksesWYa2cuk5/NzYcTnu5fBesvhM5JBGh2WUuwgTsRES
RicuhKA2++kJUNP3NCjuzOmmixCsMT6AkOyzxuYw/FZm9l+rIoPnLaoeSkoOw1We1olz5BksVARR
YibrPkkOOxv+O9auj53tfu/YiwABmPbz+cW7SNadzD9dN2U0LzV3BttEwXTlaSPHOk4WjiP9NJOn
i/JcAQtirZ9jbe48Pz61SbdN0uoh6ttthOUxwOZTlvufUhlWEVMIVfrAVNjy/e2g4O9YOxNrhS5K
gOZmRxXcW64+Tgq8T2pe2kX6YS+iMRpiBJR/V7MjNnr0PcUkHoMkY6LbqSreA3q3wPYE3IsbqGIT
uX72SKxIQLSLSLKqNbBqSgI7P+p5uMwiyD8TpZOjftoEoIiuUediLZCEGKTO2r9HXf2Vj78WwBXc
6Y4Z8+xAjXKz5n7pkIoj+hma7EL5t6yAKKyu5LPJaVdgizhBdIetl/7EowIJ2Ir7WXedwoGatlDS
pZjhGPhDt08yFOdLuVN0ipdUPRSWt8ViAyiihWja5B39FH2FzK37ey8FctXPJvpW+cDiStcbKxqe
8gUAfF0UH70BL6RGr8NOH8Y2e23K6bh69AozFaYe4pT5X/Y4vuhFP6S9dQLO9IIy1nM5MLqLDRcN
85HV6YTIxUp+GtFyZXwDK46hfPtEmKe/z9rtXDTmUsri0vUfhxHJkhVPQbS+wys3G7odDpknM2nW
Y++G78CnH7rMvKGElZ8OobG2+Z2aWPc5IvBBG92NdfNd9wHOWlH6S6669CJIE4SY3K/P7uA/zL0P
OSl/CRavucrq4L1b0Q/wg5c6Hs5lHABqmU0QBVaGp2RbfVi0tVISoBlNJPkHi7765rQNJXDqvLhd
+auIW05v1aGCWzf34zL9cIuUGZeuaGIYUOwzMAlTk3wvvBoVtFW6WuD9JFOZW+dhysZvloJkVeEm
ALd7ee28fg8jDseC0g0Ambis0yCywTnlj5HtHVo17EKDbDjM3nJ0gyWGrHgJl0m7U+10M9XkAPMI
nTn7NZYm8gbBA2rth7iZmd3k87Hu/cepSt5TA7uhqQt3Seffe+24HyOK9LyL9m3PqFRSfXg5PHWO
uJjhv3nauNOWy4GcPJZzktKPNzlMy+quQsw/JHBOgfPu4XezkZ9Navdl6NIPXH3ukTu/V/nEYcYf
GD6II0H6VMkOAxMAlVgVjAsQkHVBzqitsTYBFZZU7tEAJ/yp8LD03kG19Qu6goin1dMp7v5K0jer
SZGsf+Wo8lrh1Jt3GqhyPjj7zGYyBDCa9FheuSIeiXBJJR0aYSJ0NFkxgWTyJn+rHQCzRKQS/JXI
m68mDlirsQ9iQ+khYCHZ+ZBK9a82cfn+SY8DxVGbtOLVwghxtW5iM93I5FOOMza77qhj2hE/TnAD
zNaotjvVX3ZOf5iRGpCHNzzrshT4PyRoybIS/gVgt5ItmzyGGQAjkaOVsylGlCQmJpBQ2SmmEjHs
M36S6uXzJCpWDmXMwjkSJ/iXPuRQZf1ieGPhnCU5LcPRio5lB5ohWaNrGbKshrexOMpUxNgVlG/K
Hdn8OgnuHGqyz9LuuFAhdB2CYfAFRlJtwZE6dGSClmEK21Dik5B2TRBkUhHHdbCFwcpoJjtNSHyZ
pFk5LMyJ0pKsEeQoM7b1iIXbQz5Gj1JbBU68kQMvbciR2/mUNdCbBtLTnnJ68WB2EHOr0n8dAz5k
Oo136LM/OPRv3Aa3F+2BYWzGxypDBkhel7ybAJ0QQPCyFcjGwsG7S+wG8XWgbw1Nq8KanmXeRUm6
+PltxAgMB/Rfn3A+fzk5Y/xDkjGSW6k0OpLaSZVXomgCyvWdY+xs9/qtgN6EgArC5iVFfGa0dJlR
1Ez11olxREHqAIaOINjnEG4IfZs0sR8GUpqEM0VgtktibBwT1X86jGBy3PwX5hyXPdVrSmxkurp3
oMeIwRdaX5I9fN4geWHojX+h3nEjd2QSzPxgJlVGlJQfy4Z151NAyp8tbQhODl42v7bnn3L+emn6
AMRqK1W5fDyDoLD2r3ztBtqS7Jx+HHed421t96YbaZbx9CO6jxHkiAgCGLmFnQ0nAFRjwMwLoZfk
IwSzJT8mMBbLaC4nG5ZFehOaDtMm/D3c96qDRci8PQd4SPFy6uiseeGALeHO8dRzu84PLReCorDj
AoYFR69Di9nrsRnDVIbkfYUwxC+7Ru8ri0wwZB60eHfoCGT93RjO8AVGeBYAdywUVjwXCK5Ds4GZ
b6AecKO/ZOIluBV5F2uWnQ1No3ONHtyZuUXygRPLJjeBzgxgexJtMkUHbtpOFzWNHLRqBiKUdUlt
ofXya/Zm6F6J8m7XXNYJi6QP8u2kMnWYKg+xPJWdpVxYuXnX6q5aHrfvgpswSrGatE5zKeoUJFvG
EyRCyKdkJvmnRJeNURPj835RT12Yw1fpj5xlWDX05i6WtgmlcEzlRz7SN/Z28ohQvVVS8rWQ79oi
vFp780S6TV5SWddphwqNvBXl1rcpPzflydXI5sIDDAjTj4GHxF8AJPZW8Dr2mF4ufX108/p+jYK3
sj+PwqGInW8O2J+LIMHrPSXKCHYibTHQYV92ifcXFkinIljQqDAfR92/1abzrahWMShurf7atuZT
5Bpwkp0bIrJK/Hujt08ShW0D+HIwPsdBcwb/tU+w3BIsqp2O18aC03TtHHuv3bU2LmljqTT8oOyJ
emwbx/Her9ZjzCFb6ODcENcxcjI/S+o3EDU1uwZ3PlA/Jty92UcmnRVDKJRkS+i/NTnvSBuT+MwM
v6A11FQviTvSG6xPZtS8+PR61jl5KQNO4XrtH/3UoodOiTORkku179fLN6jXjFwYoxvfBu0yosIN
oZt/de6MkNQ9lpzIK0BzW4tvwzzvLKuCn35D44dG/+RM+8zIqisXxbRpQtfRCTdNj5dPh9uD6W7T
LMI4xdxaZr9fSxvwCY9S5A7zfRtXniq+qrvkV+uMv6RnYzkdykn6iQp+BhTBpx59VAWdfme20oEt
acnQzOfwxUBRsWcN7xA6Zvlk+NDQC8wr6aqCYDHVUw2yDAkrhIcwcEnUoVb2wR2c1zb3SRxpGJTj
h5ONIw4vSAM2/knCvzOOj0aHek5rF/cA+Tep9I96zGgife6c6N4mOrR2et2s0WVmOkdfT4fI7I8F
oLmZecFcDS9ROO8link4Imi0ZtYCfwu7eMII7QY9fpY6sJU68t9Co3+vSHWAoxfXFQ2uCyy5HkuD
JvQ82oeeqDUO+rGEFRjH6lbCkQhQ+IL11eOpERmferxrUut6aZJ5Z6ZRvGmivN0NYdhdpbABEMo8
5mmTgkXLt3n6yVe4JYhRJgf9NzuCVtAjkg/rgDEhpKD0LwArIEcHTS9Zn1Tu4ggGV9ED5LoED5Gr
XuIFE6ikwxRkyFbkHpiUkmn0pMYSYYos2FN33thV0F/E5A5lXvE3VbqP6bg0NPzks6atcuABR1cF
PW5vcYGtNgCCxkQB7eluqjK6m3oaqVhaHFsPrc+OBEfX1TU88U3cGEdTA5XmB4H0xj8w6zjlOcOa
Od/31nJTdOOxj807hsQf5hTvoow5YTQjfMCbleATcrwWaMmagbnFbxTO85zssdncpFZJZ6AEej4i
y5r25t7N9G6mFWNa4Q3cZKGL+qfWjHcSiDQA92Y1jlGFMFa37PvIRxNQn3KMF4equRnNEd3kBKPM
rjuYpDKwYNDNCg30s/2Mgj1/KhABvSiQ5bQw7LY0/J1x9dAAifP8ch2LjvEEM6aoBFsW5dRK8J6C
PaTxb1AQaLCP41/4fuAgVRoPbpOcGlQ4+rIFtNvUcGInP2dwMz4iY0mNm2BNq+z62Fiw3KOh+JFW
y3f0iUn01mzcVxXqe7CEkc8uwnbTWywXT1t0ZIIGt43grQ2K5yQJ+V9+QfmyMEAOkMJOF6oKhLxm
qF8GEm4XbTQ/YPHqbiN/PDCTjhGhss5Tm8PUG57WtY62ZQnCKZ0dvCm79i8ioX85OB11Y2PivgVH
krG5KMaWBarI+YA0LpXqzkymn7i+4wYco+c0LAhVriMd0Di5rY1xL42raD1KzY5ENS2MivqDsT19
mk3AOJk/l04eZnFvo93dD178nvC1ZmO6lf+OofNudHB54+9xnRdyRMXlcemG76OznkRlfGhiGCyQ
pHidBVVIz7Imtb6Oxho0cXdXDwD3aXZzIeG85FN32/TTNo+I7P1sXLmYUkV4KUIXszhkQenQSRhd
euJecYXD5CW5g3SsSZWgJIqjOBm3wYm54sOM2EG27iTs004BrEO6TJffJR0QnoUAqKcmupbuBh02
C+yfDKfGwr0UD2MaO3RP6PKwhkhN6NXjsSOzPwwHpREjRwLQ9k0JGntGwtP4mKXjxXQZtzt08Q9S
mDPeK8punyBBh5kPiiz9ZeNjrUDfmWcZBoh5DwLt5RerURyqItt/nlJ0wB3eSsuMtxayBK0DH5AT
njbINVJ3pjec5Pw/Z9JlR1638JsDSC/5hyE78h64Q/iFbgL4Wj2NDCJHjhpp6pKIUpe3vNGG1b3Y
0Y4T1HIOXvxaYy2p04bW5zv/Qj5hMoM3GD0aOE8I9omfnefcV4Au5C8hMUYdauAHNI/U5Qji8TsK
ZsabgurE7zMr01RYss2BKon+kG30n6kTH41hSE2gkP6AhDoDeeQLfgbm7U4WHRhQIi1RYteNgP3m
TOSjCvdhILGOuvK94TMnJNGqTbdSfsk0oIFFb3YikMWTf6LNyugkFib8g1LG9Wr6brcA0tjxHhP4
tgf2nfFCz1XWHGKbeeQVACj5MtCs4W1oRUKy1ps5oWx8h7IGXQYtaLS6BAsGP7HD5hCOhpRbsgB5
hIE8mD6UlGi8oCL/ywjjDdqTWJUjkx+WYJ6f6e7k7ZuE/KhHPj2+5o7xW3DUsQdzTV4upatMggoS
FxVzQkAjHX84SX3Vj0+8ZSnHZM3RAgCoLaRi1m0DHEkYpdImJG1jC2jjDQnRCw9bUJAHkr/Jv89l
ZF6b3Etdgo6rTJPMVxkvpFRtMZ1vo3pTTEPJ92FVSOZNIs5d8dzxOgAry8kKvvNOpR1YoBVQcWUO
bcOni714JEP2jSrNo0wlAg5ga9A/li7c8j6mDMSPXWw6UQlCnpplJHeRJTcZgjkasz/Z6SwNP9l/
1uwIl2D/UCfdZW6jCAahbPow1TNMh2Kw0Py1t7hWwWvi7VF1iKtNg6gh6NQtPU55ODBLpOrKtAGj
MNNm9CYFPq13EVnlGfjWKUuuwxKUVyJAS16GRAnZLuRsFYB6oKERin055nHlKgJLkNMviubbWKN7
5MFIuctZcnTBCopDUFby4/IchTtso2Z9mGLruqZEGQafsMK2ls3kVM+yXiYUuWTQW1GKSY4qJRjV
LFf+zCvZe5OGvg99k1nkxDaWzmEOCdKNpkPxudIJQrduMF3yNK76rNboKLDD2DCj/ehExYX8dq8j
ZHj9hwTBdf4mOQZ2JRj/JNBKr6zqmaUD7AjK6i1qDFvZlnzSAoxzy2CkKL9Dtb+ecLUAWiVawQ8k
j14HCwOpqaQ+6J50qHhhIVPjMPDh32S5sNC7dL6mvcCiHWv/SA8KHWLSpyJC08AfUH+AfxGW7QxA
vUIUoTr0Roi/kYkxFrWdfQa2cwH4jhP6JTI/GfFS2shq1a2DzGTVET6uJI3iEqFONshdJ/Tms58V
wUyW3+wmv0xZaJQ/VmJuQFoB4EOJgQ8mAFYlVpP03/guheFvZN9ZQ0D2hxgtnFJdBjd9EW3ljjXh
W9ZsPpT7ht6KYtBkkRBBRjW8GAJDfGCfeAzuTMVcA4CW1AjSLWLeeyN7sU8/Ya8l/u4AXehDEqxN
0FhNEOyI6HJxdi3vcBmQ8vKTazcWa4UnTcvTBY7Xtw4yU0hr5fNhotVsy0yGh4RNKOuX126A1Ygw
CbQ17vAsLDkfg/vUoBEmqIvGfkpHFM4TBbQ9uV+c7hwH+ptOnOvRBx/j2aRTPo6oqlXnyvVgUZbX
+RRBPou7D2fq80vPsJPNkmHxsfR3OP+t78iFv8Sut4t8j0DuUANjVNIW8IgrNOYCqIzN+pIuNY1e
ukRUpx1D6zbK6eBPrvu0xBFS1fVqj+cpa5HAduKx3ZHhhKfRxlsrHkP/kJrBKiB9HN/+9V//8//8
7x/z/4p+SR9yAeX7X+VQIAVS9t1//8v5138BDJXfPfz87395vu27QB4V4GX0K0w38PjzH+8PSRnx
l/X/UGvgRdizg2OvyocqCg/jiOdiXoz7/+/ruMp2PQeEl22isvT7deq0aDM3K9ezlS6QT+eJdktu
U1Kn5z9fyP/7A/kkmcoNlKcd1/nyQPTPIn/wAvs85pGBGonSZ6MG/2APzOdT8sPLfvCZNtHNd/7h
Xbp/v3Rguabt+tp0PVNbvz+jyo0oLsPIPGdOyorEYJ7sPLOEOEoanZ/czF+//flp//75PGVpz3V9
nzfr6C9PGzE0jIdhRFEsomFqWA2aQ9ns3q81G/fPl5Iv9PtK8UzHVNr0lW96ttK/Px0APIOOmTGd
mTKZx84vI+vSHnG8tZcy347IL6PgntRnuyN9mSKTvP7PN2Crv98BHXbLtkzbthTV7+934Fdu3S06
NjHxyYCcB1G7QwIRAYBxKRFXGp2pJeVDhmC14+XAXLU/pl6BK8faa5SflY1y5xo3UCMQtFx/tOCQ
rtspt0E/aQPCW+/428lMnu2mKu4jn7AHI8aBQt0h19+7w8MyxQ0lKalqvxb6mKGYjqmD07VCbfIZ
e4cwPi4rx2QwMbb6PGPe/OSERX8dBcV6tWqDZdGRONBLVilK0jbY7j+/JP11RTjKcZX2La18y1OA
iX5/SSkRqdVMAO75jKI8s/a3dm5+WmOmqO51I73xCTv5W4m2CdCGq/xNo9H759v4j3dhO17gu+CV
rODLVhiTOYgCy3Jvwwl3NMj857j9h0tYX7cbT+o5tmfpQAcgUZXcw7+FrpqWy8TUo7ovycytvME7
2gMowpgvf19rDKK888zicNv1FjLpdkqo0qePoDVOdb1bOYq7+j5cUxjnCLST0YLIgyXmvwL1Yj66
hcbIbZN8Wjk65gFATVAioWSqJqP39JBb9jFp3H94Ktmw/77LCMWWxmLP9O3AVUTl3x8K/Gru0urJ
72sgwFVof0pLPJWxOeJ3tDzgyn7485f6jEr/fkXb92wQ2oRLj9isv+5rEI4q6RZvPBcqj3amHotj
2xXDVTvZjLz61orvnUahWNJH9HjeZrepv5tJFO7qsStAjeW2e/3nW/q6eOSObNf28cz1bMv9elbY
CimGPMVXL/KSbr+MDRgX4sG+aHR7+vOlvq4huZTLOkIiXWkXBujvr1vD3endqRvOEOo427FjukC4
ynsqOnEdtQe9/fP1nP8QRfnAru8F2jNtZX+5YGb2XetHHjZ/ywLnsi7j/KP2zPoxbhroEiG5beN3
2JgUh0J4+0UL2ceyrOgvpHbjredBM3TavL0tmA7eODE9trWP3UMc0ZoJ13j42WRlup0qvW545myg
nmvnHaAwe7eajH1DJ7f2UL8stWm8JD5HDmqJ0QhbMfQrhzRpHkCsDsVj6FrZLTIC5iaKpgF0kF29
e42eboIiD6GxtPhUlWFTXaXNBG+o7Sf/Fcwe0KJ5Buu0jFAbTL9/Q3z6Q0V2e1pQwOtP/bKYYu+S
vU5OfhMvmLVGJKc7Tk8Ho2bEpH922l4+ysnvN//w8r/sLT4257Pt8B/X4b9f9laQrW7N8eGdQeVs
przTWNyuYORUefnnC/2HjxwwxWFpWYHDwfzlQpVuTT9VDrpWMW7rnpX72UVWABU3MxOhAGdtjmGe
6nvLH9Er5Z3d/vn6+u9JEOqgfqACpRBlYFrz+7LG4M9p0oETKK0Am/lp3R0Gky1eD2MLVdPLcUqz
XO9hpRO2r0cb/xrcBtC5g9Yxm2W7BS2GTvy41Cm4nh4FvDUtGZB4/jEOYv3x59v9+90GHOkmqSj9
U9tXX+42Hps2MyCTn/0q0KA3kppmj1HYExhO3/pOIZBlF7HyV/Q0mCH8+eJfAy6eXZbF5g88h6JG
O19Oqsxxgi4n3ADBM5k61BkjpyhvfmXZ2myqdi2uncao/iHCaTmF/z3owu8mQfQ9X/u2CtDi//0D
4Zg3jGG4WrduntX7YB6DO7sN1JPmDg9IEsKaK/gCtp2HUN7RpHPjcNnB5NV//fnx9dekSg4c0n5P
m6SuvP8v+UIY965dj1F7OwywcoZ4xgCnHR9XK0VTtoNm5A3WM6mXdRX5BoIbabT78x18jfZyA77t
2E5gWp5JgfD7q3ACTxW+aaMaXDFziiwAn9PyPq6O/Q9fWpt/e+m/X8n+/UraVxV903i+NeIUemnf
z9hHAx7WECdprRTmflmR9DLXXc606L5x7ZjufbTgWtUU/3DwmHKxryuAQ0tr+B3Ko1D5/WbqIcMd
IxhREyyW4K50su5ucUrnCKoW30F7wboUu9HJucPE/IdTDiABury/zuqeeVjiRs5T40bVY+/NznU0
e/mJATvqaCpifGvY83Jj0EJE7AOA4xJ1K1Q0FW+hf7r/EFS/nqCyki2WsqtJPLWyvjxH6qQWc8gV
78RyepkaLHFWy7uyPJIuMGvb/9+1wsUsElxqVuDH6mtgXfI19aZM3doFwliunT23eGCGEdzyP1/o
a1T4fCorUGxOih7f+7Iomfu1Cy6p6lNaJxle8zD6MSZ4KSX+U+JFV3++2ueB8HUxuJbtWFIhc8Ev
m1BB8qtQj1O3VuQI6L6OgY2pH0M/PxMMHhK/uxpyeJiV82RjegxmCdDoOIUp9GL/Vhc11sf2Zak8
ei0e3naBX1ys7nwqbePCFDcyx0NpT2ugRHF09vXy5uXptV6rn8qy6d67CwP90Ju2a7Z81KsDdFiX
31ukQVD1GEWGiKM++YeN//eVw/GoLJ+Dkpesvubv/uDiupqUeKolep+WaG0pwLpxtnEdOjd/fsP/
Ye9zvMjy1BSPXPXLypkYnRkQkeJzb8PQnSqs4sa2DXaDH/rorlipfGl0lpWT+ieXX0N3yFsU7oLg
1pqq4R92jf6/nJ3ZctvIsq6fCBGYh1vOFCVKJG3J9g2i3e7GDBTm4en3B619zjZBBhFeHY6eFHah
UIWsrMx/sKY5ArcXlZXWbR6JG8y0WGDmWUAXl3NHeF66dhvjXPSG/A5YXllIod787UY1zaLxJgvG
slophZv9ZcSm8g3NqR72iK7vBjdwj52MTj4Ei2zTlrDWTdNEFDkqxLofcvU18cxmBbLb65Z532IE
CJd05DPoH64rS9DJ64B+cx9+jXu/+e7VaUyNt3O4C+HbhOhLF3Ujyl9qYGnn3cVFbnopDBsvVHCI
bx4r+NJEAP6dVhgvaaO1K1+hR48TiXcoYX5vlCJDVrgDaLYYbMnc+G1gQiyqB3utZi4Q7yoK0JPP
hpaktR0QgiWxpFYp67+0MICXo0vpc1ZSXCTjAR+mDdmTMJSUq31e7bmtaIh8y8NK1YMBsgwVx9Zp
wzco4Li3RDleUHFXbMiRUPoKXTFaTIao8JTte4WO8RJBcudSd/owtjpQKvZcmrm5jDYDOLZ/JFii
fgVxX+5eFRX/YldWsT8e9SjD4W1wkNqvMp2eTakCFhh6XovmgHVzsDjMvTo65BQgTlnT5pc4ae0P
egXDN03Yoy1RgKtaoCFvoLAEsVlb/1I0Cc9VXEtro0oCWptWuSoQs3uKgK75cCe69K1tCuTdSkpn
piGKrRJTdQeZibd1XIWbvoyBkBUVgi5GSQMjA6yFGyXode51OwEiEXhe1b16iJ4vM12zcCltqKP2
yKQ5hZbtdPjEsDf0oT8hISGffUXpvtl5FRz6OPNebGHZ+yoBdQ8XmqYUJZS1C7JzkdJufTJs3T8I
O2xXNWzZbZ9HEo6OWbWE0lKhupmPWuxoe2QF8Q0HQmRX+0Z9MvUi/DD9CPI2EnevaZs0qxDu7gEb
Z3ntWAVeXXB0Vi30p6VTmMlKD7mfCgql21ynS19mUruPahu545qngrYMwjrTJRR342JduQNue07S
04GvEM+VRiCiOSgAUI23x1HmXkQjiSWsKfJ4z5ichYhq931ji/zYWJisAMSvv3Yh8uI10OvHI30W
9q5PDHIZh2oc12PqnNrkgIqUqFTo03bHFkA238jSUS6+h3aqkFZkMQutgMjtHGNIfLoCpw+rkCx5
hUqkW/mzO2CzUDQzMW2c3fSRuHDouKmTDpjTR9JVMx/Sws6PQ1MPdKEoLzUNhHukxh9P/rMIcj0S
sdORVc4NVVeUaSFwKEVfxy19yVbph2+xV0iIvFHO5ZI7vDh+rAKjFDHAzsrb2l1s/+Kcrw9toVQH
XMhpcBSrPikgryi6jEfHtqJ4JKOPBKtIrKOiBQOb7BJNQ46l0sSmzTvtb9MWAAPyJEeERODE61Xi
WeSRtVYGEqs+QjTBpI+xbJwheXFa6QKSV3sWkV1tIx+SauOlHo1dr3uKOsflTg0opi50d4MehLYM
RQJTzYXp1GcufkON0X8ti9DaOD0ygr1ozX1ZoHxfFsjviKpqUX5A9N31OnM1WMBruV7mSJ5L6S5E
XeF7U+n0HixPXkiE3pUi9ZSiq0gBtjjiMEC847XndP23niVel3Ym3uUg49YlqdJeFXQQdapumLFJ
Yh/XKFYHmhBfS31wl4/X8t4n41B+sijaU1OeJgGmVPS4vvTlUcly6+x7pr6086w/CCkKjzIYv5kq
9p1N+lkypPTCiDe1pdZNVBgfbXfM3UTfDzGaMHBzt8KtlP3jmSm3GT6tFU1R6apwweKWeZ3hJ0Yo
pN7RymNk9fj9NhgSDn5G39bJOIzTnP6wGcIN8PFgQb4BykIMojNGY2PpOh3sZDVwdoVvpzNJ9O0r
p4hu2I5D5iXbpJvXz2Vkstc7KkS/0DXfEMcAze04X/KR6iYZp5mXcHvRHXMcZ2zEyKZpTO/2MV3g
tuklKDq5swmhYpa52ixC0/1pJ+K5q1GE9NvwayqomwP1W2q1L2bCxe2SM0eNJJM6NGsxTa79MFSl
slZ82rLKTor7S20VEF8VZ2Yr38voyOBVqnHMVJ3e6Qc7lvysFv5r4SXghS0teiFpdjEeaN2dizQX
jCc5jxaSUlRfyh4vj8fv+na/MbrBpUjXKItTX7xeVwKCRRrSlaeo04snLQeAD608/utPR2Fu3MF4
laTBfLjXo1CTFJWwyvLoCfBkg28Xe5LXuRvRtCREUcDULQrThuJwoOqTkpCXdHTZJWk4UokXtGus
UVgpOIRD92ImUBbtmMLaoJLjPZ7d+PTXJ8vVuMZYLfmtpyBbLW+wS/rjgByYCcgo3hGpMR0rN4o5
18G4UwW6Hm0SIYQTAj8z0/4Ym4FyMvTA4nB5wYVdxYTQyIbnwAmUd5FnxquROMWuVy0TRHNDs+rx
tO+9boPLP+IPsk3/chISXCCbSmzEw7FVvXgrbFt/tyolfU29EfYhG+6LnI+YOEs25kqVt18NNxLq
4DrVJ5sb0eQd1KZsKkkQDZSa5adCfEGZ0SwR3Sl2So/Uh/jUamAJRpCx7HGBBdrD/yX3H131UBmA
OyBWBTyCx6/kNmqYJsVbndeisc2nz2VSeaysYeiPKbcOmIN9ANaxnWv33H6zpiVT99IMWaMvMG0H
mFYRVoqadkcv9J7BJ34fNGn3xxOhrGY5pInyONTkgy2oeNthotbHsHGQZLQCYyx4lQDZrL8fj3Rv
MiqFGWs88HS2zPXHw7ZExrEuqyNgwtGJbzR8wZvp++NRbo8v4g6HKvGBRudN8pcIlEEleGvHZhAJ
Kil/x9S6l62UvwFgezzUvQlhCoTkNDUKi0T7ekKF0VtqiQblMZDqHLaivua0jP7826Om5SCmQ/kb
iuPkrYWhyCUZuYFjmNp7R6dVkHjgcWtaOECqg3Wloclgd+lMAfLu3AzyADIAmm3TbVEJtI7sIi+P
VQwiCYhQv4Q6Uc68wXuLpdOdHYtb+ANNM3XNT00pVar26FKZfKoqHzttrcdJsZB/1TB21o8X7Kbx
wbkxFtAoKqkKHcRp3U4bGkvPrQIh71ptf9W4Tv1dFn22UdTIwNiIq7xUuvpfRunXyzRDH2QVyYa8
l4y83khdmn7HNyH5hgMSZuXK4O7t2KbHKZEx4cMEg3buCLgT/Wj1AldRxjakravXO6wLAsUurbI9
qlb0gYDvKCceI/UD6WH07SnCYd3lM2tyJ9gDDzBMk7oTmdn0BB8Mq5V8Vc2Pwm7BjKv5OaukA7F5
X4/UQM8c8ZFzG+HOdrPps9g6N2PmexNOTSlQZItiX899VeuQgIfKrv75p8QgI+JApqENXOX6bcqp
NFDm09pjIZfbGC2w0XNij9aQQ/NanKMOlhPbT5kZ9s5RwcqpxD32HU3rybAdckx26NTVMUaODm3R
8mB00FGo5c6s3J2XSH/E4FxStDGgT+KR6rA+bVfUx1gL8YHAGwteYbB6/A3dmY1FQ5z8jq6LrE2D
ngh1eJe5Vx0rrzhhQPZaSmc9ac7/xSg2hx6XeO5+0/aHlqnw66u4OeaAiTnP4/Q98mZOirszIRJo
ukVerE9notatj6acVx4BbPeI4/T9Wg9biq2dZc6kMffinCnLTMXUAbdNG650DXUheqJpWSmwvFvj
R+yhs6eCTLYDW53JTe7tAyp2BoHVptZkT46MRlUHI4UOe3ScoMIGAcnvf5Qmy2aGuTMp+lMcSoAk
VMOenkz0IyqIaHl7lEhTYDI+oR7rIdk4OjM93g13JsRIjk1woKxz0zB3Td+HcK81WFa+Q81DuvLP
t8JnlB37VHyn+uSN1UFQSjowhqOvFR9jacqSBUqj1kyudfeN8fFQ/QNUDdDgOgCxYEXgg5M90jml
Vt2is+c25T/DCCNXkMN9/Nbujfb74TGZVO61NI46uz1WRuY++Qg4SLQOg4o8GkfImdrm+OiTmxGZ
AlAChfnZZEXXU2sBygg/LMoj1cXwq10W8RcrkJKji8jdQmliDElrzJ4ez1C5N0VeI40bhSb9TUXV
0ix4K21THm0v1Y66JaK169TZaajClj55G699559cybmJVoiz+JD4XiIxFD9jNL42UtmN1nWytkZS
X1r4QR1+e/yA957P0jjCDQc8He3867fSoWQJyZjyVZMbQG0Ua2vn2AIV+PP6c/2y2xWwDHLREdqn
AQOw1OuxwtRy7QozyONoKSZ3zdb1QNJa7pbL1UdjNzMJ4m30ZDg+GsVmerbxmWr9dhXWElVKcxfw
XOM1COBZnniiX6qsfdWbu6LcASFcjTXdXF1flpVeSB2We8FXzAjoAhnaqUNCTmm8TWgirSkLlPMt
5RD00sxR9Hm7vd7alkmZTkHjlQzVnNao+sDrgqpPIHA2CrTnNrsoZoC6IU3glZvTNKXSjqlbAWx+
SBVYbBWCW3YEsd98Vs30WKBxsijUEIdefwvjBZ69n/9qIKWtJd6VFxglxm4UaeWyfI0rgZ99gpWw
biF3K2XWKzIt32ulg9ZXJ+e0NLYa7NYyxXi7SezviWEdLGRDgwEsnCrBIHefe+CII5jYjBOqWfm7
jN72htbuKa7MldGHCH5L0rcm1w9qmn2x+kpeAhyIMelAMNIj64W9/00zpcMoo2ZW6leZ7IWG4y6u
NKh7VrcNmuRFajN07ryvpuzt+tikQJFrSGiXX0w2n+7r2yqVD7aNMJVhxk/c2mhM081cforFefEp
Bgic2Oh7YcRDRvkP/NSXUc9K6fTD48/wTt5PUOf+zC9SaTBP19+GUVdBimhwfLLK5q33qp1w+/2Q
w5nzzD1E6HXQNvSdIPoVvfdvJIB41sYXt+ueReGfIFfTL69FDpc+wLrGn7kY32bc49PRgCZeGXy+
kwQxytNE5uTrjx5r4Imf/6lq9Jm99WBKFKgPPX4dt1Hperzx5799unAJ/BK8R3+s7dENymp+UFXB
8eTxKLeHNmmbKgM+57KlcoW5HqXU6OxQu+6OTp8upTpZGNrm8Qh3QhCgVJleDz1yi9T+egS0lYqh
qtXmqFMzRrttrMH0QJIej3In+jgGRsAayRvro0yrX5hAFQJQu/JmaL9sQ0IzBhnNY429JLwkKtI/
20paN9rctWHck9dh53rYySopUYNOBroab1IWtRbmqTjSoalibFK5i14Gt8EHXdTaN5sWzhtavrMI
6tvX63CUg/mizgUlYxr3IiOGUK4a9QuivYC0iUazQ6i3W5FrCkVpmwKXat5kdonRaamW2zVqS+9E
rgX3Ffho4w2tgWLd+y+fTD8EKcmuiY/ZnhzTb6uVI5qDgx6VbndPYRXukbHF5m0rwmPTg2vHnlB1
sRQotZ2c5aOI759tvRGQSOUZogNVH9KeacKYhpZfAN9QT50Nedluje+Wn/5Q1GYuiZvEhv8MBPDY
phdlwkuZxAadDpgehZ568mkj6jp69Ulb/AD9Ey1kOm/LtJB/GPUwk7dMcon/jMqiU3OlL0Nydf1l
NZ2dF0kfqSfc0KqPKum7TYGRyujO6YUrKDoZygG6NXOhuDuq4zAsrZhbrCWQQhwB6wCDAcj3yDM9
jfxbtYX4zwVqJYfFDBlissE/UaUy1EdCBxHqBmxdSabZmGGindCswjXcrwOEmuwClAcEv8dB5M5Q
tBQ1oHzguq0bOA81rQK5DCxlDKd49TL3JRrQ9ejjcGZfToLuOCUumFz7SMlsdubkoLPrMsFZnnHC
vPpXSdy/IL39+UwUKhnghKg03EBTi6oIlRxJgVOkd1+h5+9Uofyd1+b6z4fhCquT1AOVoKBxvQMD
IzPr3FHMU2RApckQO9w7NhIANeL6+z8eCrQVSDaL8qB984khXqGXse9Yp14C/xLmKAuBNB1qXZs5
Se7s76uBxmD427mb2k6NZLZlnXwhL/S22GjI0Vu4VGcO7nlwPR/Pa9phHjcDB5ds2zAYRmD7+Dy/
jSdFuZNHkTecHLjLMH1RGNnhmRYBwo+QqpWw3+vgbfTdsuixx1Z3bJZAfDx+CnWCIB6fAtIbqBdZ
p4Nzg/uIFNVQkBHuTwxtCdi7mCcVmFbhTDEOifsCsmELpS+3kTTaOr2oOjrVNhIcnw8Uqvg4eWLB
tl/z/I8f7k50hdVBkkIE4FL+eTz99obcovVF2PbySbGGnWHiUbMb9RZUHAxROeuLuTBw5/O8Gm+y
IoWhUOBQGvkUxYP7UvkYwGiu5M5s6LlRJkFAlYwwNRBEPEGh3NJX2zuS8v3xi7s/BN+lrlJluiHG
tEhGg63ixZl1tRoG/Q0QzI/HQ4xfw2/5z+e+4Q/+/0NMvhZb7WvE45mFa3lPtWE9+eDTFmUk/wzY
Oo/HmrZa/zMYCHPgWTphZxpuLLMKEr/NlZOo0jerxA2HO9giGcy3OOk3np7uvVh5dRJkVwBRekmm
zsS7u08wUvIMQK+cgM5k0UxILhIbTjlZ/NnQm07haK7pLNmSqFvLuNWMGhfY0FMJ+fPDaWxgUTKQ
Oe0JFtdxoqprJ2+rUuZGje2qKa1x+H53uyGeect3No0FpB1UCcRDKHnjIfnb1waqQ2DY08mn2E8h
5StfSmsOVXO7aZgEgKHxng5oeFrT5WCMW1MLjDNeIxAFKkQZfgi/3YCVm4lrU8gwW2akF44h1obI
SHn/ejbCS9CLD+zm7DfKc146z2herkcFGwjTaC0BOfUwtSx0xD4QNcC6aJHbwUxd+faNXj/DGN9+
e6NpV6OqXTnNWQlqZ6FT1luY2hwFZnoB+t+ZAgkyKC6xTSYzbaIm4pxxm3Npx9Bt0k3maH8PWr3T
8rReOGbxDFt9nwfGV6MfLo+/zDsLOqJVNOpMMlwbfRIFyhISRNcozdlrih8htgWoLwsIYsVTmqFs
+18MRlI/0t2xSJ1GgVDyUznVLZYUj71VEiTmtmsbZ43BurlRwbbMfHjjN30d4rj7wPBgJ5GE3vR2
kxIJF6NN2jMv4KmJezRz0LDq++BJztKNpeLNW9N+C+uZY29u3HFb/bZtCvys9VxP23PZ2CPe8Fm3
5EMpuZcKXaUg1eG0Kgfdn6Py3NutcFdlQPY2GKFpnYOdCsJLoH5thhirKwPmaXXWzLUS70TSkaul
E82pOgA4nczOHAa57uyuOaP6XV4ks3RhGg7tvo4s7bV0UAkcYoFVVNKQeoSoiDVRZpAGVe328Xa6
Tfp5EH4R0ccyxbSpmYkhw0xGq89mIwcbI++dfdKCfneFsGaOj/ETnOwkihP05CBKaAqp+fWKql2o
CVSri3Nhmz/lDJwoFXd01L63HQZFYTzM9VLvzM008BEG6EVfE17e9YDcdofeKov6HLtRR/GTamSR
oRjiFzQa/vg1Xg01mZvbxLYch6KmQRviLap5OrK5AVraBf4sfz4U3RmiDchhmXrE9awGNDNzJ0jq
s2j8BHqDERtIkrh4RyIN0cwE73uvkGoy0YZm9HjoXw+GqoZRKoDCz5VHpEGjx0R5G0WRv6xI02a2
4m2iSx1OAXXN2TjuyUkIT6NI1DoCU+cidQvUuxxEoYSSbQxc95BKkH1kL6To1IvG+Pe/eKUOiHfS
fAqC056XJCyJlrtSncOyPiqhuROm81Yq1sxd/s45AQoHNiBgEhBZ6nTl2P6uXnXVGc4uFqGkAej9
J29OhbrAIP5+PKe7g/EWqSZbND+m1R9FD5DNDlk5Oy5QvFEaFaPWEhsp8HAIeP4ZJnk8fk3wPwwE
/2tsuF7vk8BV2liQ0J+NGpHy1pRTSDDyOye+/V9s/89vGkylZRKir0cyo95EWkMtz5QTa0SQVWuB
N1q37nRc0v74FY7pJgON13sIe9dDGbkb9lnjVmdMtNLvUqoqZ4RQjmY64J+e+eHy8XC3Jx5oBeQL
LLpVFIuNSbjyMESI3Krzz93w1uGpawTf036X+x+181pmL15p/fGiXQ84yVsE1CIDIzP/TJVaQ0hD
8oAShQkujcHc5eU2jkASVoG6jZEY8vokPorSE8ha1JAcckQem4CCQqo2iG4XWMA9fo2fGdD1OQPk
ke41hkWcrXTErpetLoKo79FJPvvdIUqihYFyFtbKu0yOX+ziHMvvVox4tyoQSQ53yKw/DbjKPX6I
27OOhJt2HB8FyChantfPEBJPK9TQsnPmu3/hKbVLRfMTUhqq2mgzLDy5mNk8d1J9Tjm+Q+AuAF/U
6a2CnJhEO9BC8rRCLKpSeUH3yUfoYJs3krR4S60yWyNnn3+YYQcv2kIpVYjZg/CmoMPHRyB1RmS1
AbdHnmwq2r8m6lupOMW9pNIzLOBJRYGyTBu9w06kSmhbDToeBgG6O5igyDvD8FIcBm0J8R1Ro6Lb
aUs+cGvma75T5IHKQHFLH+H8Y2Hwek3y0oRcGJUByWrprYuhkzDB1ZCDVEcmSf3uKvqmKqLt2KpF
9yjba13XrAJEOZcp6kWvAbrb38pOCp4lE4/igpLCYfBwRcCwQF+7XlKtH2+i24+G7gqFZq6JQBZQ
Nrl+4NHpFGmStjjDPXPXVeoOK6V23hK3dv6w+ci+GbG1kDip7nC5nl6fQjntOl+t0nMF12HpgFJY
KY7bY7gYckHEYRJNTAiRiw74+r9ZL+EWFcVu2iwRu4yOaSi6L6aipVtTl8zX2GvgnipOcUoT2ExV
nqZz1/Q7rwbEKRVxqq80CqfnTWl0bZJ0lOgkL/Df0OywsOzquicvsrL941W4TUtgXdBUR12Mi/TN
Baiy6qyXizQ+x92mzDBdwiy+eyEyg2psXH9mzW8DB6ONdchRXEWBPXC95rKow9aTk/hsKfmvMUFW
0Cn0JG+nG/0/fk2b6/HspmJL48rb1FVAmNEtkqkTXA+YlzW2mA7pZMY+w98HDzTHXpbOa2xgUKAi
gv/OXCtLWfAfg/tctniuepfHT3Eza64e3D/IIfgXSpyTnd66kaBDG0XAOLN1Z1gnxY3ShYwzVlGo
tJPyYQYKdHsBYyAKmWS2BAJi9SRAZ6ouWRlqrVjRyLmxhEyUro0udF6yzJGeq8QK1lklKhw9mmH4
grBissJWpoSqjE/W3BrclJ9Zb0pONCpoWSjadA2srut0fTyxSqcTX72m0iT0J7X87FkIJ0OEFINY
yGVabqtiJN2pXW++i6JwZ8LAzVbnvksCTvr9eTudRsihkVPNk4rwnGc46tY1Qhlc/2XcOEp7a5mt
ddHsNNkil4RY7OMdcHt+UcoARcldmPSRSt9kC+SmNfhaaCqXSAnWcqhsPZwOM2fYC5Q9O6t9Qfxs
7ekIemLiUuOE6GXNTH5+k4DxCACFYJYh+gWWb/Ip0GKRIoeywgUUc+tZSyfBN1Y3tuOIrboHMigU
eeZ7v81WxjOJNJO6lTpificbEQZI3GZG3l76NtBXVDiRY9UjeWnaSbOOY7jGntbSxsdAfZtJvfdW
oIH2URGQdo7ltivP6meztXuLAZqJ2yWXTI0e8eSoHFR2GZbl4lINxSKr9wQGSf2lcsdMlMvIKA84
EejWLDwlXwf4AD/eDOOLvsrgxhLe/w2vTW6dNizxRipzccF1/pAjQqTzifphP4P+uDcMvJ1RMYz+
wE1BItJlt6fCJi49toKy6b9aKGa5g5j5qm5uYqO6oarDz7eJtIglXEdYv0ElrHM1cXGtGEHe4Eup
4ncjig0I+Znr+t2hKENCiYBAd5PiVGqPsWNaiguK+B+ZrB4GW9nYRYVOfax+ebxI43VkukgmYobw
OVAYuUmzUSKsjESVxQXHgeoFlYVhYYgmPT8e5d738XllgP1IZZcj//rtkZk4YAdMhkFGwqv0NSDU
faz7a8AaO9UqcEmFccrbzGuUsrUSf1x9XRTpz8fPcX+2sDH+9zHU68cYfLdVutwWl1AGIN/C3bHz
fGY/3p6C/8Hf/78xJqGgqSGvRr4jLsIrzx6Cr1haLGF6vjUYpbrqnJDb3eHYJCOUgXbHNNpTnmyh
KOtslpEYB1OR9NdI1Z0VU5AIgl5dJEXsbx+/x/vr+X+jWpNvOyjNPLEzVVzMCDJkkx6kWn5tTWx3
0xgLXa6Qr3KYfggUfZMCaXLX3SbhgIWdUb8/fpS7S/rbk0x2lhJBTI4l5l9bzcXUqNY78kwR+7Yt
wceIVBvlHv52u3td9D7zoLayix561arv/KPsvo3HS95+Ce3+o7SwsVaNDeC2x5O7uYeN3Yixa0w2
Dz4KqvT1hm0C0jjTILg1iVgiW6G7v0z3iKfCQglOfrJX4jVumsXaTIAj4dCe+8vHT3AnugI84iGA
pNEYmUogJopdmTFyJZc8jH8YWfVk1PLK6zEZeDzO7b2OPx6E09jDR7+J8tP1TBNE+RKs43PsCaIS
eaPBf3bcWDvUBpUuT7NLlA66cDS8QN9AMhWk2i2x9zpkjfukrA6dFehLCUkkWBUYyoOQBrdUGzg4
hb27KfVCW9n4dsx87Hd2nzMi9iCs0mck3bh+6riDmUdKXCFS6JlLTcq2qafO1YpvzwPatBxhnyQp
5OkmmyDAPdnGwqUkoqibyMl+olfj44UTnnIRzUzoNnmk9qDyF0Q5YGDTREbOa9Uru7BiGfB0dqUc
kFKElGltRt2a6yfiDb7pv+iqP6we74A7MQVkFDJ0EKfoVMnTNqfiFjU+Kml1kQOsy2yU+5MjII20
QzbCe9dYXqVGLqTeS9lPW3lvfGlmr3+OcH0YjtisUX2O+xTKzZMzvkgj8NldVl2yWj3XnXcagnyP
DOG6T4ytifq955AopdI6yrO/3GE4SD5yVVW0DCN9F5fxLktR6lCKP049eCw+PwoxY312im8t0jq0
MpvHCgbLXgQqYlhmhp6MLR3iTJ4JObc7WkUFA4jwWK8Yie/XOzorJTvMuZVc0rTGvK2RjS+wvfKP
x4t9Z5sp8KB4zcCkby9uVuHrjRWpxUUtsh4bIbMfXmO8v7ZmH4yGO322b+Dcbjx0Y2ZW+d7QJq0y
iukO+dX0bVquq2atV5SXsC2rTSy6emPGZfTiObb7PWhS74gWHxbHOTZmM0HuNphyOQZ9SpKq0WCe
RnMdf4i6yeX4oqB9ihOSF+5iu4p2FhSHmVnexgyGIpqSblEepi14vYxJq0R13bbxRVVwmvef3DDd
pT1nSB2cHy/lbQIyjoAUtwNln/vP5KPpBTrSKMljKCuGbSeoNZg/hlJetRkeKLa6fzza7eqNo8Gr
ZNd84gKv5zXECZZYZokhp5Use8s8I8T5RrEUNxUP84Jm5UbSHGrldoZUjJASYs+MjaVpswIpRr9E
zsg997Fz0jtFLAr5CIMhWTiVfagLe2bt7pQ1rgccv9HfuuZVJIWapPrQHTWr3mDB0K/CQao5/aMX
pD2WXMBXdRh8EMK5VYdBuMnSTJ+Jx7c7CDQdxUQ05Gk8Ucm6fghddBUiPIZzVp1wif31XyQ8dQVe
cTT0fryot98FQ0HwZFmhH9xgs/WhixvDb91z6CU/fS6iUFv/we92Zpg7eRzjwFsdZf+BcU9PayJ2
65il7Z4lJHBK/ctoVGg7wzO0m43mDyRV+WhGjTiBPEOEGI/o65NlHBm+rAlxDfDV5Ag3Y0V0YtxC
ppauQJPYib7Eannv11i3O381fvjsS3MS7HdfK1VeeOjkkDcoqJ4ChCVXbCOnwQkvrOudo0YnaxSo
erx+N7MDycbSkTLQr6HJNgkBIslN0+8H85xbH7gIegsjT1HsTvo1urWLULafsOnFQKRsipmRb6bI
yJB3yVNMKj3GVOqmFSU17zg2z1penv3a0S+KV/Qr0Dtz9//bzYOgDpBxuqOjDsPN5rFEi5lWW2tn
JcVBT4nHZdQxNZT7A+FAKMY/Pc5WqshnosFNxKMuDlbPJDNCGAWF1uvv0GhLuZCsVDvnsfiq2dlK
LaI3tY6/5an+tU+TD9EOPx+v5005mfYPAqwEWpvPZORgX4/pWRKFTqxgTkb0w6z0RTP6bdnYderK
AYMXLcA9UmBmhs1qEv2UzRhr2ue2+ClA9z5+lGk6Mj7JqGQ3tnBhLk1Pl0bzbTcTSBSqWrjyk2Hr
Fsbl8RA34fZzDHJ47njKCF+eRDrTzhHcjO305DVf3f7USKdgBJnEZyIeCp5balYLeziNlbKZkdVJ
WPjPyEwOCT3qpdOAFMWZgTk17znHkLGi+LEz6m+jna6TvgyGupQrb2dQr1PDFg27Ofm6O++WyD76
dWhUq9UplMeBtGeqI7m+caNtHeinUuTvj2dIL2fqlgFqF1gSp7VC0kXyM639tOYQh32J92bseyvE
SJcNDmkZrXEcX55Tx99HAF+TDHciqzoUkbdSFXiBov1VDPqrkfU/gyJ5TpVoFzu/Mv5RaxjDY780
aKRqSfmvoYqtCNxNUoXveuDvSzV9VZEkUISbLsKueEbW563MNcyJne5Nl8Q/TpTjXessSh/Bz6LF
TyqgtJY9g8dZa326/nwgCkNKoG9cu/4YgnrZpz79Z8c888F/8Upz6WA2wtvbIVkJ8x15vWXCb0ml
+LtXiF9I575pRncBvvQeDehmW1q2Kuw2epGb2Nqao2EvMOBL7yXbTu8vpexsGt/+FkbuV31oV6ii
bEK/XCWlvk/7am2rNY4/1ToS7q4U8lLKs3MRxj9j0a4N34+Xkpq+oO/5o1GLj1jx9yofpYjFq2/1
2zJR1i0FN06JY0BGMaS5WPlx9mpFyXfMFd8w68BkWh/N3cUxiNN2qUTeG9n7wZG7i3CTL2nmHgq1
xsc8CF61zDoH1DyaQd+O1kdmW3xopg9hLTAa3iRuipH9SqdlY4zSj1KcLiy9WxtmVaz1ZPheqdFz
BbvV0hCQQjLhmZ/gDuZax75osXzEmDNtdp6p7YXZfm0V8RxYZbVI9WKbBBUqsM2PENQ2Vu+2vS2x
kVNDmXO7P3ZDs8aL6j0Ke6AQrLBnUKvpkk0boHlXC7aD8xHhwLkqh+ZUOtjvOP5JdY1vsq88qSYq
r5ivokL4IjW4wmKEZmTdx1BlByThQly59JVhlVu5ipD0rA921P8qBea6IBH8pt4XIfQyxznoSfnW
pfh2AcYrELEPS8zVhLExiC4K9OFx0SQTpWzXOjR+fWBj65W6tjL8x3104RIzdpd1ayE8qi87PGSz
DPOD0aCys+v3wKq+p7HyYjnxk2WJNQdWsbBTw8VyXdu0NmqUff13r4tfFA1+mFa6yl31W5cn/ypp
tPNb69dQ2689taUFUIZ9WDU2RmfBvlH1F0F71PCtVRm6Xxyje4sgwiha97VGKS6zcZgc8Ig0fLZC
jtudty1asc+yamOV9rec15lVQDWatvga1e66C0CA4Xa0rClT2IODALg0OorF+5HQKxXmm4P5+gpU
7i7O2+9Y1lvxgufemKEdLnWboK/b60ZJnrPc/EIT+tgEIV5ZHrhGbQsZu1m1VtiucTetDBQjPeWS
hVjPKoG/0zLnB+F8dJKrGpA+sdOHkELSBl/CHClq/03q5WYnBw7uvC0mtnWHTWD9XVazl3GSRYIJ
qFCXET8bmSKgCUZ3aH/42UrdvqOUjQFlDHNQxSI3P+Y5X3jMA1vuOo6MNSKDq8y3VyG0F9Reqc/F
C5/EEsPL/eiW3IHLJNT7Xr+EAnXQjFOJ/Aj7QMAKU8U//WAvq8Y9FVbJEO5LHv+Fp/nWjY6ahKFT
YkOSPo6xVOMzV5thLbX+Uu3ydYf8tnDLw/iwntWsaNcuDPP9f1g6r+020SgKPxFr0RG36nJvsZ25
YcUpIHpH8PTzbSUXM46L4C+n7NObtmF0zHjqoVZRRO/Ht174vbPcrR+kGmHJiJcr/WTDM/6hA0sx
kXqaOm/O9pZ6HdcY17VR/6R44K5fnbeZl+2CPn0zS9IIrp0AbPOpou1B4zOD3Q9eMuZyFFG9zzt3
n0SfxmB9tkl5tIrj3KTHrJqfs9RdD1SmdMMx4kVpld339WVvt79Kj4FB868lP9+sKLGcnOaYTyOt
Kyg3z/Y6Vdt7ZjBOiUOK0XHrIGLI2xxtnCXd5uOFJEr87bTqrYw/ms6s42SPmccI+K7Z+Ratf+CX
eKgwiBn1GaxXVOH402qr4fRcsrh0pGzJ1DwevAGBE3/ry/6+8KPbLqH/8kAPe+uLnF6wpkekItlf
eEcb/6FPAPYDe9Wcd05RX+jASttiZJ5NdWs88x8SyGdwqUEGeFWmhzNKyDsHAlNarmowkv5jysq9
50+ngNnn/CS64BKLin3JeNnWzl5TFz8QHgw+0390Zr9zqVytOBAjZd5xwLA+6ibt/n1icGocvLgk
6XBoulXNj2ffhlFsw9nfcTIgz01PuZQZG8+eET1Ihjcj0iukusB7RhPv4sTYxx7waA6YxZFYh7q3
DjqjzvBFwJrh6XS/C2a2OqZDxZW59VFkXU4naW/jxdU2yn/S+5xNx3e+U29EM8ZqfqFaC5/kWtuh
3ng9B4x8L8v2Ht2+DZr2PbboUrt8GWdmEM6Z+3PqaKvcUafZddNTmjQnl6HFeshIu9x+b1MQwQ2q
6qudndv6EtxqVD2laAvjXzsj3xDu5FzqnzDlFnfCoPESm54h7s5k3/kNuVVIQHFnwLADM1vdtPBm
lhenVccHGeS4BKg67y43xufcMG7oBrD2oJ3q4m3ipdpqeDRp/fsrb0pwGO8s6Crh2bLU0qAZsXO/
lVhRPwlKbzRnc7C+2RkVapykC+pjM1U3rrNhfGuYoky77k05DOs5fY5hVu5dnNw57nFkWERwSW5F
rZS2btADt3V0WTcAhbxE7F6KN6Nh1vdgMWqVpKCo3zjaR7OnweYprdLnbMyvwrKMB/rCIkPV5WJJ
tTKa1VfUxb6Eyc+JuaJ+2apUSNxtBQMzzZItue2ixM4rtgWTcJvWphXInWReHw8Hd2XsLS6W6cU/
WQlTIh/Diaj48EOze7UWo5vXFuvRkTiZ85P4+Y2kZxH+KqzqkK3yU+7/Cnxm0vN4/9IcQ0qXRv66
gOctKwampzc2q4lij0nS+Cjy+qfFaeBt2Ioi/WjaWef2h6qa4ncfptJflbN/50y/O7pl+AZTMJva
v7Xy1TOL75v2VNO3a4x/zC5pDMOzKwom43/tp9nGy0jlGJhgRgpZPwaPvU9TWSjOXzFEur83IRBz
Qj0W05btY5QyJIKXLug/WGXq2815tiSSln4+2Wm7Z6yNmnokp7lwTs45+wtxtdW2Cz5H61tT+ls7
ae4sOK0xD1YbP16W+MtmN6wnt15EoA5jS6d6x7hjJmlt9PY6yJ80GF0yzhkZAWkyq7nvbnU4MPqm
sQ0aTNMknuPwrfS+de2Ne1mtjWHY0Nz9Stti2q5Ch17sTVH6bxyP0cSnJaHPuz3SpT48P9Jw9kif
qLc09Pdulexi08BNdrbW57T6bS4fCBaOvNjSYHRTEKlyVz/EHmc0wL/6TAuj0kcKu4u3ltgJPOAN
5Zg9PaZNZmZij8nFTmWmU0zftB+vB7g45R/9Zb2a/3hWckszN3KWi89haO5obXxsXF6Q5YfLXNC0
VXsudvEQ3jfhI1bfY8Kw9KVIbj0nevKCIaaaYXiyE/eDplbWNu+i+zkcLtuo8miZEf6px8pALsaf
dTV9SI8b/fRBXBvKqNxX8dGZptmLg4fM4dprDhWwujfTjIng6fQwQxNj1j8UsXVL9szBwqg1/GBH
uvWR7orpFgVXoJznXbqKH1qjeBwMpvkyKoGRx8umkxcgGn7Q1p/5Gl1G+/8moffW9NiH6fuUj0/U
S+3GornR21dFulvs8jjV5wevW3YVdorD0KT15DCa9TIWO4B9sllRlgwujn9FvvEQmPNLkyTX6zQX
YIXVoo6no45Muscfhq/k4n1nyNfNVPPBIYzfynB+7M3LvRdgMi0M+Ui94TiQDYM2Gp/NNmFevdG9
kY70DAm+lC1Va+byrZuacce8ryeSUI8SdPRXwkZw9jTfx72Z38b15b4do4+J1kJxuPzqI/dQWcyO
iHIMo6VY1pM5f2cs6Q41cezCmJ459Xw7N+WjGfcn5sAeyq44iiOqKNj3Zf66muqvKShuBvi1qJOH
KGoOVuc8pynaykk+O+TVRK381OBZ5RD3hhOcMjv8OVXRY4yxOZ+TF6KXJ2YvHDo3+i+bCAGFFgMW
yJzwzZrRzZAUMChfM0ft0Z7G18S7/M5jpi841oG29RVLbzdWkr+OaSOcChzox3erXtVrkhcfmCVI
Yxqabxru9yp1X/24oZYie7iezny+9ZmZ5WTGu+GNtzZdWjdm5Dw4zFwo3eqT+qKdj8uiD9wDgxem
zVD4d8zPIJbaHBbH31fL8mC23o0F/AnN5lW6inLxP03c3OLe2oZGunUTaihctHxrzY9Y2/EmSuPv
IqV8NncJpHKJqxu/SG+Z9c6gs/VgzluXsdgL0rbDBdR09iZEV66q1U484Gb/NV6xEcRlVB91GfMr
teKI1rp+sRNry6TpYvjZNMMa7mZku4QE7XW3/uxvzcnbSeA44FlnPpB1zOfzfW0ka3WB6z/y3Nu3
FEZWGNEa/2YwwZoEE5TnRCA5R9aUM1OUWY4EJVjKxMnLEA4eKjks1dvfS5RIl9CH8OAxSyKbVz9S
x9oH3Kw5+vdRYdwST3kIh+CQThcKWayNmQS7M1ONIgabdAEjXoFe+psZC/A65RvNDIqQcsSNFkJQ
kQnKJdt9kyCdR6h6WKyTWSeH0BiOJiW4yJi1rlCn5AXvEspGf50Is8768zHMHrRAPTzjJthBdH7y
MZ+i5Kd1wcaf0nXNTG/TYYK0/TU1qzeA+7yktFjKr6hSWjp/YbCx6MGo0le2j3kgQNPEl3sDZws7
4hao4NkJEi22sWty+yCW48czNnRQGwjoR96uA71gHFn1VvK4je2tgJvnjpshTrbt5eRhNFBUTHzv
azWe1xpvyWnHNfn8l27jw7bF+RuLipvyVvq0uGiCKUTB1Ezgw8IQcPKDBFU4bMawU6pMQwEL8gPY
Gs64M9tfNUkYDFclPoX1viI63Gxqbhwl6IbfpXkbvtMBCMtwyJE7XdWdE59vjPa/xP0jGq2j/7qu
VpneLVMN0VFHJ/uPjOE1M8Cu0L7X6ZRBtmHEeIkf9NLVBxanCe8c6QApEVLeeIh+2YSMu9nYyA+B
DxOUh7ElhMeUtT3xlPUFm5AdsKLFivacEMNB7ppLCQm/iE0sbpDo3Ubnt2TWXk5AMw8P8lQFAeZ4
fSqZAmpDCXb3u61fxJlpbB4g+3b2b3KjXVM2/wyLDGm/ZTzvyeg1yZuZ4AMuq/no0s4/ZCxOnnye
e/ozAF5s45Dm2LVJvi11DxybYLNYzR0+JSLzFdlFKRn37Kw1m/spItdHdBvd6i+5SPEpiTT7C2Eq
LX7kXGZK6AoyYPU9r2OL0E67ZBuchltznm4AAy6ASjJpLO+M+oE98f8OW9CBCgx7dVr56WMFHssz
mxZP3yAizs4HoIrnI6vfzBHTMgwz2oKvIPq6uhzshvEGyB3ZdpmPiDLem2jFiIwUVOKuDecRhhJx
yObqhnznxKujnqXODGP71YzJQaaYzQ5lQXZ8z+ldTcU0OOqMJOz1fXhhbjxbT5fX2B3uZ8c5jmfe
iFUAwNZDxJMStpCMXleXhJi7WhCwaaJN6mPSMJb+3H8IpYA1dyI1brNPzOPkebfISD3Cm8yNg3Mh
Y4Bvf3637WTfLsl9Di6WLYydh0P5m+9NB907ByGuEn237A8Tfn9eqlM0XG4cZhNF5Tv2D0NCRoLR
uLaktBhtg4Lfs8xzbVB3HW6vtOTdzqPLsJLk3sFOTahllbAx+ue2ZyBQne6vON5/8YgWpODFGmFe
GF/DCmfrg8Msvw6NJFAqRtbpV9m8WeXDVque/ORGv6NIeNOepx8SNiw9ysJNFlqHNLpbcAvr+h3M
qjnMn0cq0kosHCaFPsDDBGCA1thqsCQvz8/zHvoRT/Al5Y4kV4Ymu7XBH5KQ+ivdsr6KRZt6us6A
n3B31QwxsY/SY7l5YWBZc2NSCEcHFa3J9+s9xAcYhdjZ3UAIuo2jDXJIUq3CPqN1Gzv6gKhl5oRD
uEFajpX1wFMd87KvUF/8hJzMTQTJjEu2nRKkhWSe/w7dkc93iIZvSGkdHDvgbVjdNCO16dVX7/yg
2KE84+kFHkjTbwlD9/grHx2G7HRBVFjDsAGess0lRm6iVSQHjfJ9ZX6aRvcwuMNJbgRWLR70ze5E
+EHuEZsUGz0/cbxjvaLASsZTTVbLBRemfeQ1iB8maamxCiQJo2aYHpyiLr5mhirSUeQu1SUBMtTO
Lq1+1Nx2U4O18cujE1m3Q6CDj3GkBo2K1B6GFm4bKRWo0G7ijeS/nnTuEw4w+JScwYzmAzbegswK
NkOY317fldFOKfhkLQ7DlXwOPAGeElJxgvFeWtpGmRWXFz7Ki3mF3gTjuWN/iBvmQwEctV7RLXIa
nwYjmfK9HDXNGcsFa4Ufdcg7B6sY8VWb9k5Gf258kQ0lV42Z2q818l3K/lJ6zwR2dlnmH8M8uI1W
I+VQfwa/x+qIXkcjeUhR5u1kArv79Sq4wEDfknO+ZWAZKoyBAtyJkQSbJljw2zubsu+O5+lVLCMJ
h0NmttsjolQih9ndh7MbbhwQywoolL8sVbVjqNqdYRrrlGCSUV52Z6xDOtYJFrXOcOcgYMTIwo11
7+Ex6O/U9SMYhofKGMmaK4wH259vzNV8cIm/pGymcuunPhloyJUU65oJDOIsHRzXMoTpd/Gbfk/m
1HYm/c7z2U5/b1nLo/xyhg9tOvslM3fcBNfDvOcde2FJnctRLfhGuJi4+0+Ne7zuNxymw/d7fJAd
4m5+rMucRpdXQcihL7G3GbvkTpCviOKDM1c4juZtYCSHDLcH9R4nO+mfcmyLsiw258i+D+v+qgm5
fk6qoSphFq61j9Pq08ahHZ6fFjmy6PrW0ZvLL9hO/rNCgzmMhSgvL5y6MDIe5w1KUZhPkkKqzUhW
tyJNs12OK9oP1QPT6NhUAEqSZDO8Zd2g9VJk9ZX5mQI1Icfs6FPqI3ezk7gPB91NBmpNzGzb4NVj
paIqXX4xv5LBvR4jn0bx/jYHY9Cx4uSskrUH/rLb8CZ2gYC8GGAIe4pI+8nZrc5P5tlnnkW5JbVq
23G+QMa6DvZMXEUR/lmJabL5Rid/drNnZAu+PN++YaT5Osyw8dGjrf/jryQHxOUv2oK0qmC7dFYH
4suxXLlRIZxyiDbLuTwgYhoaQtMYT5LM6J9gfMn8IgWQlSM+unnN2Xt4lTJ3tcmiOwbmbXkVPUgB
8/n63K622kOFUSHWvJzbE08iX/Qev8LFHZ5NcxBeQ73H0I/EemtV63PgrXVTnp0z5GgfyDMDofhL
/cZYiDvaSO5Mhqqb/XsHbmWEGWDHJ7iIUgALhWkopFrjPgin8hhxBKaDZcNmr0dvfEVG+W1psqcL
M+8k1g0OliWETXMLHqOV4j2k4mTdprtMBz0HNMpP6Pike4rwOYX5T1lICP0aF5Jg31yf9yVz5QQp
LGIa6NyD4BiNTHcrbAeJePYizz1OadozvCCNSF3aaZO9S6n9dCyzflfh+JTTcsRtnnzSQQkG7+7l
cdbRs0ruL00+S0CSwGmJ5QOyZr9AHcaYXCRo0dsldAd3kut5L8RHEcZVwGF0QT0Af/6Plc/oyt8L
vXw8i/CZ/8UHyAQopj9mbx37FVwMiUPXwiMysfIoer3C8Ji2st1qjQ2YFcXBTVd72UgCOTXJeSB6
M+2vFtFVxCBqIm/aDRjvLE4Ep3Zi+P6OQgviM7qtZoDVed/ZPwQdOG85oAUKVn3yEsCSzFrau7ie
Xf+dHlwLYTtRjDA7uC5pkLhetanYdRMTNKB1PsACt6eYa3GfwVtFysVYX1wihyAsCDsKXQnTgmBt
zrVaPfFrrI+uOgv8cTqufd8A7uThphQUH/FzO2BDf2n7S0JYhXTqNJz3I7vSooS4TLpCyC9qZIBm
l0D28IP6sU2bAjg5Jl4o9m+ByJ1DWhGHLHUqn2tqvcN0iLQzOI6OIwdUnwwvNnK19oEnNKm9FZ0t
ebBze2ODTaVdmHVwIxaTj3gevEMG/kFdIj36xj2mEcuIsK4w5/U+uE/k0jERfljdWql7JyNCugt7
piUwAD05WPfdFS7FimuARWUpQ78yJP36/Bwn/RoPB93C393CeSjpT6dFhvMiLCAUyjNh7pGBHRIZ
kBwAJJ3wknH9aAjbcDfm5N5fjPo4cOJSeoM7yTywIksuXSTTf6ND4iwkJP+vrzHzbz4tPRBxYbfa
ccncWDf4d75pbKvzN5HrFQzQCY5zN+bnFHWSjWQHVMlb53hPE5HvFc27tCwLC6YRugYhxghtLzIO
pfFH1qB26fT5ocuCB8EJwVe1+VrcaT9egh3pfRuRssxBj7wa75lYAasylpaR38neaOqbgGCEEDl0
VAvoQEhWkCqukiXZfVV/L5zqxvOYZRaFh7ox6akFZGawpXQOf6VEAJ1VNTI+NMLKKhzkavuQqPPO
9YilZMvY2w2OdQJA5vVHXv3x53BTIbgX3D8SRzCdh7nlOvntAplkY0yQb95drQJwhVkwpBzGgen0
42BpTrrtBU8MnogaI8FwIQBCieIPnNAL00XbyYHIh9WdWZSPVAMdBRMuJBNcfO9O51UzcRqpYpS4
R3L8sWb3i+uZiXHKC4akkS3Pl5XIxXhHPUMRqHC4z2q9o4zPbMLwJAAaT4R5Antz4eaGerVX57GR
DZdGfBhwWwFnQa4sN3H/iLq1cqw5Rk6tHZ8ZGt1v0083ZYe/EFVmZeAn7vsf6Tq4GyGtoscxg1na
7/V7wSB0cNQ/sS7+sUIZycnNUyHOcn5V81H+BZucrfc+fewuuBqvbQH5KSqOBfGPYQw2cxdDsxes
j2TXVE8SiPxmgoI8fHU1oEJ8FE3OXsDu6kWyXsiB3LIUgV38KPYZCzWorm0QzSHbZR6AOH0UhfIo
/m5Omed6Nasb4gbSE1LjMIa+1WOlkOBsfhII62NFyWDnI0LqLBzFJL8Wj6q6V944Jtm6TScIG8e+
okPDurfSw0C5d19hTIwvfLYn/yVw0ZVYMmRXgGu1HDZfZ+WtZ/ebAJY0YjaHBxSQUhDpmtojSiPH
B9NP6A/fIDHjjVtnAYg69Br/l9OEB8FO3KxUJiJ8yDJGZ5V7XYKIhvOxgHyCthkdWQUcMLt0iUh6
Y3xxS39vcgYCPTpylNnVJ8N+BvgehgS46PH8rgiIhocnwTOT2cLUZ7AHJLH6XaIUBL+TsN0s1SNL
x+72CcUMPzwkH+gCLMwBychQRJo1rGjReZ5uG3AElB2Tk9Ig6IPmLeOMwiBlTOeHXDLDj8ENHx03
2ozlJ1H04UoxUL+kJt8rRHG1oTCvgF4g+xsBBxc2gyDd8XtBXoD8GEv8wCI4lJry5Lj66NFj2Uuh
bvPVT9ViTEgpHVDA5qFLnEH6Mi6RrkswWsDTie8YUrdZMT1SpMGeIAtRpR1cjkjZ63vtt4yBgPWU
HHnA2QmPA3BWMv8y2CTl+key5A8LPtqiHRiSm26Zf7zhrHs7usM9orimtJm6ITepcWQfUnxIMon6
cM7vWbswBX4WM6ccDafBUJGs8dyEwZYZyw0kiTCTjsIIv0DJCCepZj7BiiInOcTn8oabMoyD6FH0
yy2XqyeARbz8t0KwC57IoZkMz7KSGcsmhpFkkLsDedKE5jqImRZnKmIF0UmPz5MOxFwuBw5t8gNk
n3E1H0AS/IkUiniuGptNOf2h7mvLaHXgTMwa9tIVMX4XtSiV4VVxbcbwjHRtcdCdo1uhaDiRL5wJ
LAB3QXkWD9QB8Z3uBRrmt/z8H8GJ2hU45VuoMoDhXKsT/OPv3atxL6NUCCkP3DvJZ+6RtdJCatuf
v/4+SMvhwQrk8V6PUZrsT0AOcK3FiQTcyNn7tC5yKBJICLag1fzgfSKLbMheGoyFlIQBKJdym6OY
xiSaX+OigIrhFd4zJAlz9959x7/7y+KsIgT6meFzl5AwaB5NBmCHxC1Tko8Xwqj/MLzTOms/A6/0
71SD7ETFcrmJaFmmlEj2QMog/DRby2Yik6SGUjhXMSSHJSSgo+NQ5OhCmAuXScsAmfGEwJYyqha0
Es8DWiLhGtITLPSfXZYKoQtc4W4UlaMmdItXYYPfbbTfoESeKZnKLhPy28b5Jr2cT1lArJmmL1b9
GwXGU7wamx4yagqL8r+rDCOE8zD6Hw6hOexiXCSQ4u9sBD3EhP/LPUtkocJcpL4e2gpxCf8sRbSj
vGcn6cyFyTSMcB2k8Xwj+71Pb8E5BzxR8END9EwcyO5HH78Q2gReO9uDjPgY/V2TygIM4wCvXW1H
e7WV7hRfXvWKcL+e2hJNMEKHkKHffefUZVzkILrEem8wWBcEhhwCMJ18mz5nz47U9FWXnKzMg0IK
ss0lgsKeO0W3kY6FhvW/SarpVqQGAQLVJdiOJBZde7pHw57XxcSp8gWHExbcUhV3C0UTCfiYwfDc
UxC9mfV9hXmCekM9rmUeomsQ4i7Sg60CPPk/csi0vkxm7/F2uY6F5zFWbXIzJN0oVttg/fA+7isO
ucuE8fJh/+Qyzph8JX6KgNCzoD6lyRjFq9Q1T4MGZDAKXLCgtJg2U0+rmH44FvZ5M5XPooBVoWbF
XEAEzGY9ko/RgJHBIeOIU7QbuA1ehn05ftIWdOz8IZ/iRkK73ss7oEdV3U7KXx8JiWDBevImydUJ
DskvJYZa8U+tC9hd/eKGyPCSP4lJriC0PB8FgUjmWgtuAuxozsf1nJ9aEtnwIgTItL/Uyxahxqs4
4hDgp8h5XOjFrIQVGaFs3vfhPQ5VKqu/nCilJK01WbM0kR0gsG5O1DJTn3g1fCQr9Xu5nlumBrNh
rlMSaBnWtZVuLLPfeLkvM1qCDznCLm4lzyOr3PhZRUuC6KTQMziBnUkWACjljAxQL4rpRBUgxnxA
/g4EBDhwhH+Jr0DLRMvgdJOXCzKp/qFwtsmU5Y0wQfM3WAQfYSqxLERDSd4gb6H3J9kJV/HFFz1r
QrIof+ji93c8QqTJl6m8g7i57sn6Jitk+MEGgaJyNYpY/6n4vxuX9Sh84gJ1/Gw6yvPMvpA7fEgn
DA0tTnrQ3/0lB89BpeT2/mr/T9lWmgYq0YKB8zjidMLSEGRLwFU1+Rtn86dsOjkXZKPJHLzg02VP
coGhe9TZlwvHSCM43JzJBhqOXKCe4N2J5wd/lpOSVJXyvOw61IN2w4I4ZuXGpPfM1NQD2ZVgQJm4
WzYuFArfyCrAycBVssp/Z6dYinxHtW/elumnLJaQWnMLjpeYFXoU5ODTLIGP8X9eJ58NW+TCN5JV
gEC+EAIb/HIrDZLwJqFfZT6+08PnyjisCR3kGc3VMwnLIrx5luT7HLylrb3hB1A/coIP6l5QtrW3
sYzwOU7JsPTfV0SQKwXDZ+al3ZtkhYTzX55nauAhtXLxqjxjeEFmGOGS/mUIDob3xXa5wVZe0Wfd
ievDEFqSzIKN0AJ/gps4swQF/9kI0twBbMVOdJniu2tYDsEO1f1dvXhSMocVy3/gdMBVmd5Q9ehW
GwOc4471kTyZq6dOWhHohx5jimFf/UKg6Tj9e/bKP8Q91FfeIIEiP9r47Q/iz613EtnowuAAGAG/
+5EZZYpJXJN88F3xcTF+wjF10pcjbQhxxKGcV3JNAcFSJSrBVBNNRgs33VPPcTvYDpL34HTNozKu
zPPydA1nBP1j2Zvrkhy92Bk/pMJ6plhAeX8FpJYpzSKGwpAj7qgkozmrjmh+iRs5ozgEZiKtFQWD
IOVBmlHI4OOrVO0nUlY96s2nA5/pB3NdY7MThuBhtNXYkxODVPwt6zkLGB5dfwi4wtOy1oeL8w7E
DvP0hrdwMAgo/m9iS+OPjfvLG1zjI0kQA2IbEQnu0E2YgudA1dnDMD9y3LoKGBrmEebXgkHCuI2R
WAK2MAp/xD3zG8SxIlqNfRKW42WjbT66yAD+qQBAyP74Z2xeToLvzuoCjB0fZCexe7nUhHVZj8S8
xB5iDYwotAY18C/H67YO8JEjCNPkbohIP7SPypXg7aaXH4KVe1/Z8c2FbDBJPTkYeOM1tubd/tVZ
NO+SCm1wdo0h3j0UnRz7bVrtibcsY38qUUxyiScFKA6lEJJWuhyWqHrK4+6wLOGaYpeTsIXYX/5j
wSkbjASs2YmfuAp8tLpleWS9Z3JOsLo4cKR0OpxEBVXr7KFIt8mRQN5eS+CXBNYwiIyKaFUyEux+
lG/AAwsvLS4jokPQVznWFCUcEX+Z1SMuyLr6Z0A6w3TDhKqrfuPekIkcptS/7HuxPKcl5PiPfcch
eGmIM0Bv4ln+doWwioAkWOONw/QZni2FTdqxLnYo89twld4HeXGMq3i94LDoAyZNIWqw7q7Ed6YU
ePg2Oe1tXFI+Pvxc0oguivz9h6hMFgwOBnhNhq/Mtn+wdkXSx3AmlgcYzunZtNTZ3VB6v1t3/mxs
MlYu+U3nOwdZCJygSDIM5v9sZFTWWnu5izwyDtRyT8EUF3d/EvyScSBBBXnYkYVc6Ji+7RMSxb6b
jd9Rat6K5zFdV8uZRJtvHbGBykyuoKObDxPOh+go9+gVQe9l6GibbIjLlDQRrPaXvZM21xAE12MT
F1CItqe5N2N0acb/CK8ExHVr77ckjodnUDqN8Ykb1wEC2Od1uHrD9tT1ECCRYyMzvviOWEaHdDf8
XsiOK03M5KGyKaZpv1JzXLsmmdEktrF4gQLYkJnqeyx77pIPSDjrQJFxaDh68m/kYpcL7vowIsiw
tTR3TPUMS9FYCthFH7k6M62TkA5/zINRZVgwEuqNM/wSE+iDqK4EqC64I6XDn1bpr5K8OBiZ5SJA
X0PArHKuWA6BCD5/NZD4+leuix5Ry/xx1qfkmsn4/GEsy4kTd7B1HHuXkRUS4LG4vhxBht8rBU1I
35C3HdX4mq8HLOHy19JlH1pSM70pAg7OhiYlndh262wGMHN8/snP5M60m+lGmRzyYSIhpJrJQAIg
Ix+gExZ25mXKi5CBoEC/THEoWE5T7tsCzV/ljOluhy7chD6d3fOfF999Z9besXZ+OmRpiCCNjNl1
7Y8pekV9E/tCjF+z2XQWKANZQpI1XbOdiLrJvScSkXehCfJjhydLXOITRrVIYa9D7L2fw9zKqQek
vljfSHIzYTeeboRXiyq2MHTdRW41iXrOx/XSOyUKsfCrPOeq+SlPoH6Aqpyr3w/BL51CI6PNRBUE
J6gw5MWYNj1ZujxdnjpRhWwJXPk8PTOvcYGS3nxVTPLcTzag0AfP5g/PfXnCyuQtAjJ6NfFpWYWK
SXLmdh/cwSMX+4O5nMTDPoXY5GiXB2Xun3SddDyTpUnRpDUdDA/sNFJwRqVbfSOMzlPM4GS2M2t1
misi5901qUpOPyqlKYHE5XeVfAyJiumedXiiyL/4katpipt/ASzRvywOPin3FF0mZI9eD5FaKUVy
FUNl7MpW/L6EvmTMX65j0cwBZNtyprVRS80MTUuNLx6VXb6UZAHlx6vx1SWoJt+bjhJaDs5PACzU
NJ8WN7f+sI/CB6GCnlwfhS2BmNKapYGrG+6Dkyf3EPblAT6AvseexBh8GubibyVtEbp8gsfJbB3s
6D/laHUO7mBweKksiTYo5WdsFuuInWzMyVa6lwEJBJb4NXhbH8mC/pCiAHQS2jJcT7CcI+dPKhxg
l+oxIvjMMdY4WqAZKSS5/fQBzkXGqHYk1diYDxKyHKZyC1tahDMV55rqci1vQDrz9DA3NqPj3nHd
iryll/+K82GV/LoY4UEe8+GyEJ1+5fU8p6DaTxhPahJIycMCHKt8oWJ0TZeB7cr/qvLyyQMpGuHW
zco7FBrixYZ+9Qho8t+S9Ji/j1DMNg28nThvhfmK7Ko4dVuut/IKmGzv5NpsnPMoc3z5iL8pNh44
Mp6Jqxbx0uELCCmCQdAiRvQO8flV0JgPFcksgrwiK4xBCjoI06QbQQUKIazHVW09z5f+1aFMYG2b
cL6MNttfPoOiv2vb8CFyo68yi4kdkq+4GvInIv9PS2Cxq9nAp0cR3Nj7/2UdnOvU6at9jj6oTyY0
fdlf3OleirNywpM7L58kO+0l8tLYIkJCHSa9L++9cDos6flU5SnPpRVdNL262fzYNDOzrPFxKTug
YQwK9roNkPRee0zaVWFtdGSu252mJcjWvetvK55fhMOh7lZfeZB9NFn+SWv6gzEWN7F1+R5Z0Ztt
tPm6yFGHjtk9OuVyNEfzYczmcH2ht+R6IM2VrAAKDNrqTObH0uymCumYrZId2UYnMKscVYqZcQVd
XzzDTFb762KOd+7c51RZebddcz5gFFxmxFo/D/v8UpgAcGdXk6E2ju/RWZIr/YKY+XSU2o9ShzKG
88tL71tkoq4QJBhtOJDgWkrIDhc6ESx1tZWRY2SlifGQHPlzyUndOg2M6VMaB6fJdJ/GItldlTUm
sLyJ8v+kEQYbrp/lA+FhItyXghyv3jtV9p/GoAMV5uFqomquwI98NlYvhMEmb3pe1fP30AV6mKSt
XextULafZ6o2Wnt8JW6qe+sJaGPgTNSd+cX5B4791eR9z2hXnJaUTOC9GQdSF2YqIZE+nFvrVcFB
egkpo9Buk4MN2KyBQoVllybcx2nyFifUUMLb49zeaJ+KCp4n67s4pJsMsOMfGfAFPqY4+9FR01Z0
ysRGvyN5ua4bkILH9JPRJmza3cqHS0L+m3MOgV1Uh2IVxpQBV863Yhlv4T+liZEgBS0szw3lzULs
whLyTUlyNRfvWKm8E14zp1FujiRb9opvju35pSAuWgFLJmYwqKPCYgV3tp3+8cvuFFj1DyUmL6PH
cBsz26VU0zYgr1VBHlTg/4yVWVhz+eTXRkNuvCGZMi55TJJvxtknr824l5RTGKhPgxtS4GWaS1D6
ubN2CqPeF2QNKk9jqMnIYnFFPd+z1HIeT1lJqQWeOL5VUpt8ZnLSK+uCjdNS13RX+GnrXWKkCYWI
BT2xx80ZYgjxJ0lbgnt0ZxlxE5WsKVFG5iiqmZUq5i4GVHmIqHkiIjJd5tv8nD/09QSK8ViW+5o1
lycT36pceIJ1smEX4qLSJQYlIQgmNGRm0+mXnIBmCnfyyyBsxQgBGS1E5cypviY8QHOKyErYEY7v
cYeGy3jDBgNku64m8W77nKwOdLIPIp665sOkU6k8TMFS/LKtC6nJefm1Yl6P0m/I67iJ0cr/QimV
G+4UDkQLAYbpf7zVfRE+CYL2PZ8oCR+IEOxHesin40tNcg+qdt/GpH0sH4QiRpLQEoY5+Mu0Vbw2
6v1t5DMDOY4A73Ppn+EHiIGWCeACcpIbEonktjovkdyY7pmJ5/VWmVUiwlm1sdToc0SsqB/rn3Jh
6eD0VZdKD4pH6eHJPUOmeOT66gc5mceuTW4x9KDYY5tdQypYdspTWPWmvw7Kcy82G7r4mx+sbgZq
HTmMaMVwv6564yDNLHta9cMfw/4azlzcpRn3pHzJBz9EcPkQvnDqS3jek5xZ5tgQ0XFBnG75mgT9
ifixzoB3eGRqyJnVFTfyYusdKyv6sKrybtVGv92Gpv9FXdDTPDsJsIgoaZdBuUF0nCCxxD8q2YAn
KX+XL/pObzGXE1/0nU46o4304lyElqBNHYeUMAiET+j2+WK2lrktLe9wfU1h7+bpLWbsnypIsDTz
sKXo5H+Wzmurcl2Jol/kMZzD684R2GR40aDpxjnKcvr6O8W5L4dDs4NtSRVWrVrVqJObuWtlNWh5
7UxoB0yL04G57gd15HiUoqTzKKLSOJ9l5u5q74RUgMat9Wy0VKijcODVcGRFOJ/1OwyTXvXRH2jN
/Iv1d3t/r7eqWK5xIH/7LfW7wIL2uhchK2HPpbO+RZ0P5Y0Jg6p+1eQj/WiGMelOTiz1IiXCPzgg
IZhYWzSb/0InfXMe+LX+u9nTq1oC5PAoXFNT15NrzlBeTRWBWEOvsh9jO/WT5hGplKgkUd/shP8/
cd8yNACkn6mDg2vuiCN06KHZGXpN/fzP3JUAX9Cue3QYvCTeMMfzCcu+04aeJYBTutG98pqokjXy
UbZNsgq88WGEqqOTR3g6XLjG4pkGvy3r5fqb0nMmuGprCG6ebK60nl119VLvoGJqtm4ud8aY7nEw
NsmUr7aN578ZISB/MxxjYYNLd/lZDNVWF1hSnqWUxx6bjmaW9uO6iKRPIZpUOv3RxSftz8J3Lkc7
HpNKlQ4d8bdl5OHbhzfPn/aQGLfOxLfJaBt76l4nK6IBvgduDicDVlu1UX6y04vA5bODes87+vQC
8+mQP/WeJJ1kmXUmyWVhSjXrRQN9/DaoXO9p3oZ15qloOiKBL2XBtWKf/zKziYOGtvylZblCbSQ4
VWhlTzpKH0lBf42EeVfJH0J37GrYBp86BPtvGclmHMPQeCJ0rgUjBw4H7Y2r1wVau0y3Pd/DenO5
Zp3dczH8IvIW7aDH/2oJlumaJPLHiPUPlp2bwzkeaKxXI+WDeJtLX6zM7KoLLGyx3Jdb2VBU+W+8
pv5XvYYE+jwN6de/fa9j2wY6JeZS9K3n/m+ukWbLNqIYntbNjodm+uIbt8UVpd38qDsmLRkd06ac
1pOUsPoq+gUhFgOJepaO10eeUj3We8XW7vAUS0eBOguP5Ar/tymeF39M5hv3xdNwmaZA5sAq6HYI
YPS2+R54q2gcHqx1k62ABD7tSaarJtt2CvwQ88SbWUN9MnUZmzUjDfsvcgEMFiRwwH6ZX365HBld
SdXPV5v2SncKg9blvUJkttRmCqJsE6ebNH+HiM/GG5sa+G6Rp9ai91sjcw3tKVQpZP40ETDpQ7A0
ZEo2HMCsCG5wlfMgeWWQlzxFlTrjNnwQDu5Kt2zqdFITZzUdPEXxncyXpx7RNts0MezyiBEso/PY
xM0DDpgxnO/okdOs0JAaDtWz1dhQi0bmMMQQqNL0b4M4BRyvkYzQSLe0UHKxXqeTJURbgrrBJ45x
Q65jFESDeL3a9egsmINHk2ZP8BKkMRrH3ens3cUgGK1hHIreSNYCXQ99ToccwK909WaGg3VLiuDI
ur/6WDd9JEwUTnoWWUO11hhddMXALQFduqE+xq48qSCiDlc7p9imbSO1vuOSe1sE4irOg+yDaJX2
HkBdHFGKyULrVI3eNQRen5O5fmbwNvy3dPyjD3PnTVDH4my46kvWUjseKSZNdXRUszGrmWEedkxW
WYqZWMpu003P/AlEcmhDQoObfnjnpa0rIgFnBGqB7N6b6mal6dadLXUd4+RfhsbsF3Ckd3AFVODa
6TeUkeBGCP/UUSnypPXp4yV04mzbqbEPJtWvrQnoZmmnK/qk9xrUGouc5DbFg8Z+NK6jTmxNsp6k
JTaZFvG0DNmPUsEubYsdhnhr0X4wTcZfFdXBKsBU63cEuMklRphlsamJlSbCRZX36tnycTZLdAdo
Ylpb0XQ2i+B+LEMIzmbx7BjhkVQMog8QVZbkpx7QdSPMmE6qMfrJ7Obyi5NzqsIp3+WVDSt9gPXe
HkbaV5l6jeK8EUZkTsnJXKq9kQoUHapsTUn8FjeqWTfJ8BQxdHtVefaOZH5f9ANcbzvOgcvna5Iz
+Luw8heUu/ezV+5cGHfZ4HIWCZSv9JYeGdDsrNM0oJGemiuwPTaZDnkNTMgW1EVPtsX6lZzbNh8i
8HGI71SBUacgcIW43aLSQzxg0sQEsv2LpunAfsZZA0LrYM4fEMgbo+DS9hSkc1c3C6R8TOPbb9gv
zZ/S7+gaRrwM8y4Y7Dtd3aNkqES8W6CgaCth0nav6eOadxYQmGtQ313se2yhBsaUH+/86IgG8kZr
iCi3fWP09EnTYgzidb4ykxbCtz72fKDZDduT0/VLZ5C2pm6/nHW6YzvTA0WFTtSXRTM2mNaFS9Ps
48XfKbo4QMKsLlrJxdol9fAb+FWet9eFTXMKLlmpNguQnOb9yzH6jVo1Pq7r6V6CIq5FcyBLAPma
6Li6KPJUYiCyGB7EL9TnI6lObMYZ0z8ITNzmo4OvmU8z8BBUe5JJIM+128QHQKcJdr4uWnEPQhBK
IJoI351nG8p77lksyT4bbGtVNt5NZueaP2m2bFS9utLaQpFraOiRBAJcAja38qC7SEkl0dvw6W40
3XUsmsalZPonJa3RyCjRYQaPNm3izzQmRKfXL/xq8GM8M0y+zqs1KKWzoIUGS+e/YAxBpB046y4G
6QW75dt+0WyYOCrb1q1zzbTcSQYL6D/ukWYKU2QUmuaT3IhOBKlOwVJbZEuax6v3EOkDOe+PpvBo
n6p3La2p6TfYUFJUZ0LMCAzC5141jBL4w98EQoflmtzXNQiGf4RPZ500amdfUcnycQC+mPbaKeEw
NGhdEbMteam1jBmzQHahk1ROC/mtEZcPuVGfkplJT9qK5OpbuGwTule4Fm0qeSGkJX7hCTcWkhCJ
QV5PMwZ2nqpvW49PA/xf+aOjS50C6xRXnzKN73EFRTb+YgDkbbqeOy/LdfEhPMzztknce/4pj6pD
UijUlvwWVJfIRc3GOYpj3Y375pER5p69iTrn0yi6ZhcqdZ5L+7Vz1d7DZ5Y+cgNm/JyZ8R/M8qvG
IXqpNvOouvVodzFgiBPvPLr4Nw72bTDbt9SePz3OjIS5GHkmp9/8wZ9Bmvd/947U4O1o2U89hnpJ
xxfR9ycVp9e6pIdbX7chi5c0H29WQKOuVVV3sWI8ZC+DMwywV84OekSy/AiKAaVUZxeo9K+O84YU
pVhR0mkk7D0DdXeGANC344fYkz/JVCPeNqBdmWIwZJCaq9Frj54z7EYnDB80AUyWtEn7NrupQQbC
rtEDDEFFbPrFiVyvUyjei9kqV2k7oXrv7AwbmZbGsneTY8HhDqq+h6ti3mPPw5dcH0iyrbmW7IHQ
z/cDgMlj7NivmYG2WZWO5ipxRbDtdQkhXB5JN9HzgcYb5ta/QCL6VccerFaudzYyd1WN7SWognJT
5WyDPszBDQzcD2NozBBO0mLfabs7Z8OmCb1Tr2hz6tonlCvefiFBT+ycxacpo4SYPs/PAYrXK2Yq
thu12Bh8rfOWYcKcy9jWewbX7hAucVeJN0+IwrjTSYyleWIyWgygCr2VCrhrZ8eBlrW14wW7uom5
0hq2tyk43SGtSVVM50VYb0Owidqhst2rGFGlaO9L42Tn9iWM6msti3eb9LgNfBqfvXQ1WN4RmGu9
5ONDl4eAyOUE41VeE+Ue9c+q7oEnyXRDcQnr6ez0VbS2R0YIa7MxTJBdbXGaIrj7qXPMOcZdhbaF
T6ZLxDqgstIQ5foFtUa8xgLqoQqfoR/hIZhbauRqeJn7GbgmPHgATvRtX8MwfvMHE+Gcri23Ttbu
RZD8pcZ611niKKv+MjP4ndkCFL2i7dJ3p6RXPKf46BC8GcDOBCj3TLQ5yMQe4IsYsNE6jG6QrHJn
Ppc+OkWe9RSH9jlA/C1hcMVWJojWuINaTyHzhLRV1guZRPDKzXjZYHdmUATjT03lyu2gdSp3OiZy
2U1g9AbHyqJYwTCgq0BvrieFKGmPpl5GmwowdK2qk2NRQqXNXrqIoQ/ipSku8DhlCW4QkC463SOI
8rV1FXWA4ZgWNbUo5F9Wolcnz/YeSbetmMElLgMenfZaU3C2TPbqMLbnWJd250R9yqRF35iGXsIq
F1lR1LQaBCLF0cruB52QtOLQxdN6ift3GIc1cqTo9MzwNYeiWwEynaLEOBhjcef52Q+OnaoqLbG6
MGMV5r6kzc2s54uwmDNe9dW/bozREeVJBWWmoQHxoly73dguXa1OIteiZXZWNah/eTk86K3ZTPkt
avz4U7OgdaFqosa6ztP2yWpSjA6sy97+Rj/rlIlsj4wfrZw+gSrpl95ExZRah9Knf0vGpouDt/6p
0nxpcf6OKp4XCpx9HT5LDGcqUNTo6VClZStvGnAZu8zPhjk9x0YGOI9GFCGf5cDGgW6qQ7MMda8C
jybmFJl6Z1Opnpq5RZhmqW1lNFDZiHgKw5GbJrbeNfCvSvogROIPa9sp/o6mU+z0d5eDFa8rx9d3
lidbm1sTKeT6EVpBHRT2Wqp4eGs6umadvkReopSHIfAull/DTwzcbufX0xVVml3cgmJFBF9Ayuiz
LY7aJ3kjt8r3ztq85ky717Wm38WlPoPS17oYO5gnJFWeKE5T3s3bLhXJLgJzEG53UijXbR1S/dVk
o+Qz94fFDbzzNCA7EsziW+cS4VRYWyFttavt4SV2ixcDpsRq7AwAw5EFqUcXvwNkkMzOehrj40Bm
6i5Ivkzjd6rCh7qGc9vlDLqLlspca5dSm+FVL3tnejTdi7c0X/7oea2rYZgPaZjDAVL+uE4Hi26w
1u4hmIjlr+gcBChBQ5VdvuhTPwbVA7kTyg9DeM/AjWgbOeqHyaQtwiH2GFDUN+JtimziPx3L+XY4
HUsH0v9oZmcvbXdhPxwHRvT0Q88C5hvdTTJJjtoIsvkLfNgBhb70pTFrohVwwK1d9EBSsosmcx0Z
iF0fwmCwUJTs3FYXIhE6ZgRUG98HCxoqBQ7J7PwjVXQwDp7urjPkjuEXEFFDawLV7O1NnpUvfReW
GxIsvRV2qcGHLKFK/3i2Y3yAQ5rdtnQRywyHkOYdzFdrhVArwOG6ViARs9DL4Q50SvCdbLt9hXEy
ueURkmYwJ+HKnXG8CEvBRmnT5ymJANxRfEtS567ohps1GNulax7o+XkxGKY4xc4qbIfXVjnQVp1t
4lXGykCIa80Aw39xBkSuy+EljXjvtfyBO44G+K6HgUQ9e6ZKixFYWbQrpzL/8gMEhIhe8zGEgko3
gJGnuprE7qx074kMMqQFoJ7ZHPpMOj9Wg5cmJKtL5CNU8gQlRt9Mkb4UGaCAqhheMoGFjDpLctVO
eZShKsaESPuYlu3ViJtNmjgnqlv3vkA3C1kmWhOTGvaRJe6d6G0c6zvP6CGkQ4zxnMMS1qesgytv
+GvB0a4FsAORfc0GpS578yKDc490IZfhEA43nXlSpp68Jc6VapP73nCdl0o6cLLTadcWDo24SHpG
XW3Sh79j1PaOH8tIXUY/65zCY1fV6xKZZLToQ8b1Fla8Rb/1uSupf8oIPr0E7ZAhVVKjmdF9GBnw
lDnJ1jeuoivIX4iSOvcoUf0snKfcybGiFA1bUv8CibBpfOIV7cKu5GdhVA+T9e4v6pvrqJmdxiFa
u6m693mUdPGU9xZjTzszR+bEWYeR2DaN2rQ+9PCWpD12vgPnoU6s9dw0D6WM9ow+7FjPys7JNzGN
g11cPIPMh9zElg9FM+/LiBy0eh/4Jm95kzOyV9x7i0BFJoPrgqqo3w0EQMyqcK1DNdpANYbeAXtm
hTBhASUrA8HBDJnGpVw33eNSZodA5x/ztY2IpAM0xnZj861vnh+Tdxdl5n0/EDYZC11qaK4ATfXk
nKX3GpnjIfOYM2ZU9B6UTHLyTLDy2f03t8SQNZJR2MR5rM/OMG1VHaw762XCUkmvu8zRjHFLdrE/
bA36WWPDQucGoV17OTOzetck/bqaZuZ89T5azMjAoi7oHPL0OA3dKWeUg75AGaXu1jTqLeXMh0j6
e4zz76PhCjvoTlontLWw1AUcXuOlwal76YMoxycmb/f11evcbU8oaOXGIY11t9S8UgDoyUh4BG6D
F4SR5W+ixmIHpMcxdGfSweDFHAzKG9lfBWePUYa3xmp3Com+VeE8zmIyQMCCv8w9geZDPGci6UaI
H3TNvZcYW8H9mvRg4W1XrYjXc4sanb11seg25Wi9T/pl3rMozZDRPEdpIUIcQHEAe/WWQr5t7Axp
2UNsKvJ3fw0KSMy/0NiSI/YKHdnMY7RmO+vbHnRi81mGBC1RCYSTuPtm6F4Iuj/JeujKW5gTc5dG
4rnKAnQNq694iIFctVhkt2ZPGtGwW0TBmaeokiGzDOJt1OhFoK03BdjapxAQs2pxU/QOUdjgsbZ5
su97cBzfuS+aqWIjyeYgMir4vXWjIvE5zWOxZUrle6/DtKDyzolBY90i6ISOb1Oe0OQdgI3js+z6
6CburczyjzoItjmCfp4znkpVb2XlPixjtW9UxXjnGbXX6MSAz2e78rdzl65zZomYPNGOkaJBbT4l
vbmPG3ksLE2LHPaeUtfcjB9zSdyZQ8RYdUMa7/LQYZNrUYqWTBSG4oSLkaBsErUlw7SoCc3M881y
OHPwNYLuuJjhuQwtpM5ocqOsx7alQZw8fj0l1bFo54sj3JLsd6FVeHwLk3DXsp28HHaSVtWxosA4
dOC/IWlsZybAOK08x3Sp9EwU3TeW/9bMCN30ZAPRYF57ynbbeGy/GWpQ76wqhGmZ342xTZ6d72Ua
wypVNYVS4Ei7hH6XDUu0CsDBFatEy9fG8bv3CcAM1e2vmflJnW9uUOh8i9vyJmNrXHtMca9drq9v
D5nvfSPs/OVyV5Tmt5nVniLF7Ez2hSGtLxSyPxkosR2TeGdydlZzaFxLj/mqLEJEtd3Njb2bl3cy
C1BkBIeKmDhp5DEVoXS9WDUzO+xbGPYIjlb0FrP06ZS/lIb1r/P8U6pl0VvfegA65lCJfSeyO0Ni
3rxifo9bO1sLHxHX0ilWdSF1V/pPF3wllkmLTjDbxxZGrFuNFzuML4vAKU59QsuE7NJug0hn+wCB
pAbbAoxiUnQsKmIxO5owaMUQvyjDonffC429PaGwYLlQXMm2IIxkG3sKn10J46Q35bmDiBC4Gixh
BV27hNA6+HRAMUznzcrzkVwYfeCPUC3eI7Bzduo9s4W6EN36trpzki7cF459ZzvL1xLP6CgnGzZJ
mruU9w/4oSXqAVZpkJb3pWG8o3oOb/J1GQxatb+pw+14tb6JJP9jU9AIrUcLK6P/ZZl8NI36PzkL
NxWEH/kfjqllaD0+tnVnEfVCZoZB1XxnwWMfgNfjKTLnkZfpN8ckNAa8OIxOodvbgu1iAtntKHNA
daUkgTrNnH/pDY07jaZcO2kDrSFHWvsevQzaso8DgoF8Hn5nVMWud/NDiTfhbeXUaqokkqJXk7qW
aOgErHGiXIKvqLQh3uM8Dq0Njnsszde4g0ZM8JZNO8wP/lqhlxmF4FnBi6EobDLUh+HC2uQ2QNz0
g/AUifFSCIiULZDToRbs3XGh/13NgLf1ySF5xPS0r61fgOnEo+DPI7HKCFNZZBT6wqM5cXl8Szmx
+WGfi0tLYc+nWsh0n6EVD+lU4aEoHS3OdubB8RGFDNZLmwF2xdlLINy/FTlBZJjHyS/2fdh8KGWe
ZtHdXHyDlVpPnVfdd7ZzBDh+9UuTzxfzp0WJcPI5LpRMLvpb/Ni8Lc1yrXN5i9zyJVDQA3BTFgn1
KpP2fTfwHCUBiNFm3xRs03XYGgCApqqOycIzioeFLomif2WclbmK2uSQVBDCLAN6BaqZvVEbq8Ca
niuRevSQTc2mdTI6HQ2CpbCaNnPK4oiRFiGevT7R3MBFCPnZLiV3K9L90iFJYAyUictRtxrkP4ZV
huemcRpqSuKnRFiNrjFORl6bz56DeLJVpPe0EWCyuvZxWlIirWmdJcYpEumHNWlfH6fPwVg8SMf/
ojq9IxVl/UwoQlpCyKihFXi3rCZXj2qJfLxDNUiq5E6bOAbUfaWyugxwR31yNGdR/4oMIQmRUWCG
tQzYv/RMj28WSIbNTiXi7DT2Rvt9/f40dVFJQ1d7XMSWOcKbYqRkkUIuSHrxgjLKrZubbeS5J9vs
DqAK23oJEKGnSdIv92UHmyaKILZO8yZtrUMXGT/a+gpgh9717wKqOMhm7ttlOvEMN+hLfi5jiVyP
hPrSUoWYwdPd+CIMf1tlWks3eC5jsUGy8xiXgGV+GyB4qT7CRt3qJjkPVGRJVkAtS/ux7cSD3jJo
lZ4YVYfUWX8ExtjoY5iKcN8EHiEhG3lKN3FsrF3itqKE5WRnr/89y6o62KmE7zYTwsK0js1LvHT7
Yqj/anMVQLJazGQ9k0SYxBLAds+hGpmD6ObZLhtpxXDkzSq8cJUY6l0s6ZefqI+ghozV+xTsx0uv
xIr9gRpDS2Jh77JiRKQthl8bWzvJxZJGFVTV2lvW+DdmmCNYMc2HakkpBjsl1rghMSF6WlJkJJwe
pWAfzqUnnL2fNR+52yBNVQt0IKZT0FovYW1uHRODHEFUm+2z0RCUmMZtLBnMwWN/7DN5CzjNvkQl
VdQ/cJ42oimvQZqe5qgH71YXwQGoCUz0QncwFp3FWDeSD3AU6CoLBddJUj6C4pUKZJGGrajqJ6It
WA6kGrN79rA/dg6r2DEuQy4fl9HYpoM45g2dqoP9NzbFo0nHCJ2s5R0F+CvUJShO8/ucy73R+Scj
dh5SEIckaTTmpyEBGqa98mLhpJuGA2oL1JagzdlzjIRSeC1wBp1r3ERv/DPs9qac4jmxnE/9KQoP
hlG4c5AxmFF9XcHh14oDWt9JJsj2DQfQ4EM2R2QI4QuMe+gE1LtXenfMFeXSJXhPCgQ1/PbWzBgb
7eaMpj8VszrCWoWkTh9fNdVbj2i8tqiSpP3zoLrXKKPh1QFIM42rXqBmDj1AsH7fJfXXXAfNasmG
2yTGa1RZnyLpybiW0yC81WgxAiNi4keYrA2QKCK0gzHRkzottGOGb4JAVVYhO7g9KCZkZHmFl0zH
ZJsX86NJwlsE6lRW6tHrumBtZe0tN0HCMbazQAvVpkLZd2gFwEf3g0NcGv+8eCSgCb5TCrVryzbZ
bfVy+n1YLvmD3tSB54LS2i82Azus0XvpS3CZmnEhbatVhKiC0vUQfg4MmYgIkep52qvO1BMvlr1+
1qVpvDhFMW6iqv3w4WY2KbzxKSW8hdWFQ/aMK/FBRmVCQfljakyMZZlJvzqXTCGkOYu9ZVrvI1kZ
qYYHI58sbqM9lscVdMu0wcsV5us030fW4zLXp5hIjqAt3vLBfCD6vDr7MQtYK+lRByt8bU45J6FF
YMXQKeyqVrA9wCu/MmoBRonYLjGp9H1L4k3KurABiQgidn49PDJwfJeK7BQtMdKAjAtV6J+ZP/oU
qeieS6UcAIMlhEXzjJOX5LuM/CiIElwj/WNCSJkmDlyH3AEOiPkvQ/+Eo9VnqGcWxdg7d9xoWYgV
bn5wsBCEQ346bUhCV8ZirfV50G83X/lvSv6T/yGE4j3clx+BqaHTWJED9+SDbe7v8PN8fo/h4SZ5
WVNX9/zgF3CgNZ7Z0KwrlKsIGhZZXSfkwJV65dpb4hhJ+qED3YBsCJzCeSS9P9T5z+DeS+9jWh74
nLD075ep3HABqrcYaVIeqZP95XF7YHz6Keq3Im8Hquphzjv4FgQ/kWttesYizNbRJ9F1yT/0paSD
v8kaBLrJ8HLnnBOKz8S0fAQXmLT91kEyIpz/JBAUeuslUyg4hvDRBms72OoIOrcmuCuR9e56OC3T
TlhfhXWvCtCD5S9pvN4UzXeVM6jDaZ/aFEdo/kwlPCWunwb99I17Z1fpW2/ynxZqMn+h43KTNvZK
8lA0OqHinHrjEy/gYQ5UUfnhE0KyIgNJlMLaN4bzQZqxZsLWOunRJSzphHhGKwAzhryE8Vk6EHQV
B4KKfLcXE1/LgpdAFYN6ZdHY1APGbHT/ucNbXr1SrVorFtIHCMrbYFv1N2JfXsgiTLg0Xw9weUZm
bhP2yEn5h1k8Yel1CIll/V3+ai27DyJSKkQMCJAwWmiqiL8l4DFhpykukHuPadZ+GpGtA1E+vGiZ
wVpDAHSf4C2s9R78vWXzutAIa0BAI+i0IIa0StNy+32QI4BkvVBEOMVBjUTxNZv9c9KOj8YEsZ7r
aFzvGWCEEuD4YQzfOWG+foQjakHd43+bkzXwFAfUt07S+CnDPbFwb9O9Gp5ZITdJ0MKJGIWUHnjl
5H7z39yh1VmfWXyVzh4kVM3GF5sO2etMH7L0FxKLwum1Kyhlk2mneNuIjLypvIOsxSXSfBR2qpzW
IX0kSjvb5J3tkrtglXJ5Y1dyfTpQcmmK80ZYtuQCra3O2hZF6LmgBg/70d3Yi71RrRYUZbgvP39X
kpPU+H9ZN6Zj1BFipIFzFiqC8kGTSW4Clsn1MnbHtje1vdNRvzaoIDP67dyFwrtE0XGur6yVHIK7
YiIFl9GmLJsbC52Y1ZkfrlkgC3llAX/3LGOSjKj9bvPoFgoKT6b4GkhzjWm+hMa49UV+0DdoO/bG
UOVt5DL10SXV4iIoK8J6IpB0lhKYhIzAjeS5is0XxI9d+bUIJEUf2MQTKmERssQuzPXIBv4gb9EW
gy0UVnuNHEHX5Hzo/+tmKL3qlb9NxFxsJHZFjWXr6LzUBpJ/0dEdn6ovRts8bUl/AU0okNOORuDN
r+FKfuBFUWX+zTcNYL2ejJar1meRT9e5Ek2OHt05+uV6u0e0KsrybUG8nFPpN/WRj9VHit94dEFO
vcSnMciCuBNf2z6/qiqnvaEjsA+WQFEmdJVjAj6O1Fup9QQ+/bRtA2CZnxfE2w0R0SxlExLH1Ucx
JvN9XpfPDNqlES+4iwiuYRL/NHH+kCL7tEdG/qJvsCkrdk/ZYR688Wr4WUf5COWpvI36/WRM7THx
ebjStWlhQnyBCPNhdKLbECNCCIiwqjr0tW0oBWEy7WzL4HVxkV6Wju6awufDbTP99udRz3WtacEc
NICIoH7kMDStzD66vr+nlLJBCEZ33tGvj8prNpk3ApFDPlR7VLn3hjvvsn7exjb9JH28XGdaskv4
WW3dbkQF8bgVVOrHc+cQIU4xsGZyYrgZPuyBnUJ16tRMxqsobLLQi8LezbDQ6mSCrwRFRlyaQu5b
aXz1DtA+I4b3XpFuFNuCVWcu96Hz8SuWOBk0FY5sRsdkEtoS7XTq2wEDuEkI6HeZaBB1qPYjWdLe
LX0INNJdmpweHgC+HFwCz+cBYY/mPxPaa83hjZ8mRX0P495j5GFYbBrVUKn3ENn9riwY/i7lQPfH
qqONIeKrJYe9Fbxaif6mZPkKqee6Q3jkt8LJthV0oT7z9z1H1iM5ItvegypvXfZjFWUXg+abrnHu
LB/afkumDA40x0wRYGNCftuWfGPPrB12pwTawA9WIKsw+zdFZJKfEUyKC5dfDHfJ7O/1OXGXN0Xo
SU6E6YEL8/sYvDS/BrQQES4QzXA0FiL8grmh6FfQSKZOQPfU4C/BnBJPj+ww+9bXsI6AABLigi6I
IAjSmd/qNA5SgDh6Wbquo7eJoIqb5b2yftCXK5GsdgL7opZit4QaQWa8SERHSP3gkCBU+U+CC8U2
n9gNHj0fadGQNgT72VB/ANzQJrDhwERknCk0MbgPUXkYIghlZQhAW2jHQ45/MCgkVMbJY2nqctpP
tImU+JCCkBw3iQYDDQcU4QkbRsxmNP+RKcreybfJo64L6pTRW8wQLSZdtViVgKLD9Ot62H56pfgW
l7WNemTJ5yu3px8mzzYcL2mNcy9iNe5VH0koxLGLyohA1FVZ8wNTx5p14rj5vgKjPaR2wnThJt9n
051bmZu8qR4hUG27+ToRaRay2QT5J6GGNYfrIYdtCwg6H4CJWseB/Tn8idr5J/GjLRuQe9bREoO1
T0olVyLZG0cU/gCgmUEJzxjHI5PMiMITqJb1HEDaZb8EsfzL/eg9a7nPzLxY+W6L3pY1OqukGdEs
Lq7687SrkZ1DtTA6EOpqj9+AlfvZtDUm5+Qs3sZFL8x0m70+VOw7PjUIcB5xjIaH/RjJ4Any5Unz
NrsSmalwG1T5xdbSmkG/JQ6RtONzlkf6zFq2XCUnyqN5Tg0luNSe+47vX+DlmVrhMP+ISQpclZ8k
R8AWw4kGEwK9cF3gj+C0BM/advSkS6Vjbub6hWXiA9QCvSFc9gz7WqcetQyKsknXXQqibRisp2Wm
L2+C/8/t2g7oLsuiVzY1NyUG2qFjS39mN6Ka5yAvzAQfve9Shog7kHLdQFutDrpOSd9L2oeXMnKf
ZbyE23Js3tlQrCaPzuSIkQsEOMrMSZ/x9hHgnhGdF7aqjjX7Oj4HAQwJkk9cEN1lEOxqx4CqL74m
wgXKNgfVvAwNEms8F+sdXz4Qx+u4weM6gQPtmRoMEYeDcA+My+Pg9Hf2zDQc09HGBz13D63siu91
EMcbf5JOB0ABcwzMHyW6fT83hyQ9UVa+LH16KThBPQ18Fo+E5BahePe17lt0QAcdG2qnEmCiIInu
Oma8QTj9sOnXzNrHgpTDck/S0hFB5+sgKSEJaIbhLS3Go11+u847f5roXNZ2VFsTbdGDrD/qVWRd
9FowPJD/RXiFoJowgdtmi2Gmw1ycKH3NKUe1DI4D7YGFWW5NuNVNN97zah51OCiEQZnHUgfPdQ9o
4jFbxmJWkmRmljNv6CD81bLgT78f7P1CGtoYmDgHghDk/KYLlvOkEyi7CBFZ9I9u/aavLJnOHMoe
YbZfJU7jbpjxZjJi0CdwQaj7rutrVqu7NPUhigyfhU8+1LYjDWieeLfL4I8iSi8YXZT/j6TzWm5U
2cLwE1FFaKC5tXKyJOfxDWWPx+QcGnj68/U+N9u1PRaSoHv1Cn8wjzGhx2vVNyPKxO5PQ53WqyJA
d4b+CNA3YGtlr7OqmHFB1YVn0fc7Vp2SFKAMVYWACcpdi9mGAZPLCZpkYDlHbIs3S7w8BmqmnQsK
2jR3dPPvMD3XvDxuvJ3+Lj3oAyFfMugkggG6SWDw+3e8zwRoqRZYelMd5gackSNpAmWFfJ/H5qUb
5D1t0rXDm8tw2crF3xE3wUGFGDU3xcVLHGhkfx0bPnKHJpD5bJCO01TfqQaCXQ2WkYGgYMCns5gI
h6QoHc74cD3osAI3YNXTmjUhW4dTxpHi3aIxo7X8bIENTbq/cgG5yZyMSmggNWNmcXD9bKtvBGle
aseP2fhYe3JaUa4CqbJuVMgmI1UvEtEGot/aj9qdbD/19mYXTa210nHJZvFxwkYZAgLuYx9jU5D5
v1U9frYU0FmZgoZaplPJ1gyofBhIsijzuX0S9JCi/rkBPj9O/4B8gI4fMdZgNNd+6jKEv3NIrAlp
RFYSE6quZMFdsO52OuqZ0j6mGuEYh88kFYIMVRcsIG+oO7zpTzYcvdIDVBuCmMzwYsT1EqTJswgB
TFC66INqoYHb8qKMdkFeviVUOYqIVbdgJwzT5MF4dwEjRkdwofzfrvW2bdP+sCNhEupyLw6DjRkH
lyEBg9+aZ46UfOp2iskj/2rZ0Toucb2In3EXXelWhArHfVmlC9lyudGPd8bYQFf/RTxeKGx89mE5
H8YOxWA1FTtHA+x4aDo9CKo3KiE08+29WpKdxQAm8f+fB9YwTIEcgacsB/+vwUBVVwOja79ynO4X
UkQORr1LSc2tOX3xjH/K+gly8Z44Tz4jZiKUni/NPAedaetNHZk9PC6iOCZv0KVIOWxoY3le0K/G
RKN5Mo2dy7iUeNA6xtHrycefHN+9GnkAS6MFqVOBxs4OZfW71MbKt6MdXVxm+6w/qni+rSG6k5/h
xopFCKUGD6AG08OPgLkPQoCKUB8i3GkVf/UR48Zq4zgf5IokbQaSyWOJdixfWle/xtj/4VvopCou
PhiTbio/Wnfetw7+8CUH9IS9WrcK0eviS3N68LS8ydqT4MCpYszePnVEZkOgF1YMGzZPYVASshDx
tnowOdv0hojkhxVkq8JI4be6Lx65XAgRwqXMZ5/xbXYg8TY8VXaJbYIpBGEPZffamdN1Xs6wGJ4D
+jM6DLGdrM591IcuHZnAiLZRZ9P9X3YDAnZe9B4aAhPjZBfR1JnopGYM+fUGZAWQqOklrPs62LQY
5rzVZzQes5cOLpHCDBD/BHJF0lwCvTF5O72Km8KPNqL+lxjGnxEpnDy3f0bLeXWW8tjby3PjFK8N
RTy3gisvYN+KvgZMRIcY0DuTwAE1ECN6XrRmRkhnNsk0wQ12ko0zJvPhYnzqI295sBVuFPT6Cmf5
kyyfwGo3A9cfrPFxSF4cvdXH5QtMaf2gCLYO3StZoFsTEd2S1kRxksmiMx9SiCI62Q5d+wFh0xeV
qndzcv+F4C4JYM98Sr/46qvhOYoS5Aeq9l0nvIubXHVCMmfDi179Krd2AD+fASN0GyOYNiwKncKO
NfJAA64DCOXr5Mqs7BcdhofoyimP2OUqb+A4cHzSNXAN8agUHSbOw45TvcQBIOCm6rTKdu2bX1V3
WpID5qPMxugyt2pgtFj3BOn635jgk7jcqqQ8hPh5So4ef/hYhuoTlBBK/djv+NCsuhEp7Ao4uAyc
owxK+kvgfyJmdEu5qqSAMQIdRNkT8aTwTuacPJIXFLulN4HnTYemGI5mpVWy3O9AQKWNx4NPN4F0
BLgX5XWFwMN6Ac/dsz2bsjrHEdijJmJbJ8vdDNQ7mQKuZXgdO7M/bGRZUAcUxDhMZh90QqWjcx+n
09pHs/tYcXwxo69zjFoZuG0si03WJozfIG+Q3wDMp9E4M/HhZrgJdbRVWI+2uXwYZsIbz+DPFc1o
1arPNkONRbkMWtO+WenyVGTgnvqOxZAEUK4ooREpD7fMQ1CZxochaMddmNC7CZWJDnehafZwXGXW
kMN588ascqrNNgIF1xe/asaEnJzFnqBkqGlrLYO1juviJST7t9LpW3n1qy6karyFxgD4vhMOkErp
0JMqqh3jDJSlEGZwgcE1qTjZ9fJa+TYYcDDbOVIhEYbiWDNWa/Bk8cVIlulBZ/l6/tCO7l6nj6oX
QF3Hu++Co5gEh5/oPq1y+sYc8W9lV7eoDddJxU3MMsQ0xghsu3PMwpE2qIu0Yz5QGQro5rom7Ojw
M1VCu8GpwGLNc3JUTapFmnNELQimfRtgcueyjabG+NMY6rltW1oBQUke6naPmEkjZGss4U60kv0N
SAVNdchO8j8yDxRq5reIEmWbCji0csrqYU5AhMV5e/ODadv79dOQBfKhnZbh5BjJuukmJBvK50WY
KUi9OLiFjdbkWCD+llYnVnOBZILRN68d41qadPYmceKLGaUnltjFadHdWuLznIy/rTl/Bsl80ssV
PM52UCGgr5gDRCUSCtIUXK0p/I1DKISR7fsPuXDW3jQC0cHSnlkY+ho4hZtgqfsUh5UhRWEb4NzW
TarlAQVWhkCeDYhiLv+0o8cEb5Yb9BjAJS3mZ+OR4Stj+XLMHCCFAFKUK1euPckIuynjqy/DrzrH
J900nlwOEpucpgowR6j94DIXHLc+7vPBjF+xDy4RruBOcTCMIZfrpYD0yiy6NJ0TJjpryVY0TXUe
EthDEb1gSyzBxjKYp0eyqveVC9AiJvNhEv+hw4+/tM8VTZLIGHmuNqKXADUfchdYV2VxS71rhFQ1
UHc02RQ7zVM9joJArSLvprsLsm0PdpedrdQ4e5yGek9llQ9oiRo2kumra85Xt0CZxYmm5JRVXncC
pu3fELJGLY3Kdknt6B54LhR2EOSRmqFFNx14glRjN3OdiIEppGHHoBSQ7Ii6gDvMFr1IQGltNK7q
kW7SyIRsWLDlXGT4RGVwhtyyXpYB03XrKdLoxV5u6ct8mD4edHXyEs3JuyPy34pI+5DXXf2zGGWA
Nrt/m0JhbWqfr6zvSpkQ6kignCPY0TNMbiBA+ToQTL1ILMAcvQh9oubpR6DYM3hUo4XWvxhjlwGY
7hj8EoON3kPGpPthGHe00uU7M9TbhFrAfo5MpLIyJAOqCjQKmLA8ao6+NszwGHb11H9dOmjkSr42
FUm6Vvs3eSCcz4uoTznL2MAUsKr792Dy3nKPgttLGLPHeb5hmnXvSjCcMkNgvvffUgf9cX1Di6xh
VxvHMgwxVcitszkM7/h3eY/mXIKZt6D7G/XHZIyfbuq+h7J5ChXeN0H1FZDWCJKodizZeCb6c6q1
Hptu/I2FLeH6jOV/UTfNxg8OnJmcjdDruSG+Fe1Ub126lSs/mP8aWZfvdPNHAjq2MJx0ZA0hoN12
Hk4whdPt46A+e3LBfr3ZOZQoVamuEFB2CAld58A8D3QWJoskUc9+cveACdSfiVZBkEZH2AVnUCrr
luGjmYPJqB2bI6enrVyYJ89G2EkOlyqwj36Pt1xf/3F9rIKkrY46WpTSxUwMyHdDk96XYP2H5tVA
HuFh4BLB0n936eKvCkwu0DQoHpiqYDenSGjUgEYs3D7dVQe8UgB2XKJk00n54mH4vCmRcQDXN6HH
VsFhEsTBBI/rxhqpyFEn6opAzyRAQaK7bgIVdnt6PQnuQEvSorg4Z+iS6tFKMKL6a0IEky3HUZSk
73mG98BCmmRSRT4sDadm20FlaZ2NPRgrC0weQ6JnT8LzgppKz+M+IbWVR+E+ispbmTn+Y0in+dub
0pMS1n1UsoXiXY4HEKrxygZlhPH1R0oqnDXpyzzO6R5eoX3Cs7o75j6EpW7yrzpXmE1oSPkInn52
ZnDjY/3SpUwlZAmArnaq0+yYJ6OPjgPw/NOQThfOzW3PMCmaFuYQ4QmmM/PGfJN3xUYsJZFo3M65
1cM5oENJLZqL8AzmkyQ7X9kmGxKoMy1mNHQjZZ+tqWU0YFt/FGxhtP0BIJB4RmfHnZ9L+IoPXoym
YxPEya7vXF1st6G6NqMAl2LDLCgVhNQm1iOoKZP3QTfClml6tAvS1ykeu/fO6dpdPMhft8r/lIVD
q0CinYD8YfwqrQ7kjGUChRnYmGsXjg3gZsjFv3MdYRY+jNNudrzq4o2iewX+TBufg3fup5YrBNEW
mEmKIaa5/DPAsOxiPyoekzlMrq0lW7JMMVn9xs/n5TFMoDTAWyM8S8hSpb2geFYb89pq1LwfQ4kg
fI8xQ2CnL5OfpKu5F2Dl4whpttCJNoOKh32dS/9U8ESPPg0xkExZfQ8q+FKiBjYuiuQncVL7L9G2
2nop/Pyp7dB9bxzj5kSlvTX6Uq4jrMzBq+b5MSofk0a0Dwlw8XU8Mqe2IPO49kCTL4KZXUJ0WlVT
BDY/QORQAGrIY+aqVebgsda4D2NjPw+Bqohd8ytmjq8KJh7AB+uzyNiFvmwOqksPjDe8B68qP4aq
fyfd3fsIfzB877aAoz5KN0V7AQwQDuPCOxkBq6eAaHsExPKUioDMNl3XATY+Lal02NanePTuPt3v
Ka43APte+gTohgXlE5mrfZs3gCvo8Xt0w8zsuR789X9lYQz9Wwce3bs0xhQ7HjZyPnf3olxQ4qwN
3S7qXybX+WQVn1yINIhuSdt+ae12+FZqOlQTxh9t7KybIa1KZrHTToJfMjsDaccaaHvnZy+Bw4De
0r2BLH2svFEhGowvSuU/os6HLqKflv3eL8S2m/KTVRhjsDJaOC8jsqQDhw766d3R84cYWmNA+Q11
2WqqdRD6Z583mwkQg28OwFURzCYJSKIOOCKsmC0oYOPmBguB2BMg6oDj7vxgyMqNKgC5WSkFk59a
oGfjLNyqOoqZtipUgIou+sfCg+AwyuVY2JV/sQo402ZIV3CKRQrbuS56/28R+wwL6jQ30cCq6wzK
jZ+4FyWnGLQVpl+emcZAt9qZvZppiIejXOOUdWPCzZ+CkNXYm/spQY11GYnTg9yKtAMLD/9NUllb
EuGZNt2MfgIyPv8WRCkZkwKmSIVlLkTxdoJqiHp4x9iFhAEwP9fQ/zPWkJYn5a7LgKnygMhVOsYc
Le16ZjT2l9aBYipvFIrGx7TrK21lbpyzKf9MwZY7aGLEVXL3TefuIkYQqvaUNEZ3dYwm2cfQoqvF
2Ewu9sAB7Eonpcqyi+KxnC3zQfs+RFl0HAPzpOr+jw+xuafrTFJD27moQkT1G28tHLDapl/dZeaT
IvTU7X6RvGWw4AIO3UYGlyZM/y2ifQ5NAbyNXMJ0vQeVN/C/mzTeL338PUbWiyIMobvmYgLmdYeC
7qpAfs/wEd+HwuaMLvDDotsNZn9DveCq+uAtqcOnqMJIRi27EVmjeWzf537xyfKbgFZz8Qj/6COd
YJDUY79K8hmYL0SjMP3plbPiS6xzdFOMpnwzEZcBCAuUNnBwRI6A+Kgk/FIqulkGgM0K7k2q2r9N
714Hd3qUokCgp7i4jnin4ULAKazxmNr5qyNRvRymrwptszrVWsDZs0enzqQTGRu7sC+QfuFNuRvk
4Ls8tDb6ZzFic1XO5qtnA5GSOJLNTnABUorvo6NIKu0sZB5IZdubI7xr9BgX8WA2kMv6qHwQcfVc
RGKHPswmHupdoKy/nZOWOw937hMU272xEJuqBP6tJ/dGFsLXzg5CpQ6SnDPIlTygTVIwWWawibkp
MyWe65TAjsGFM0OmGs23h4riEeWplGHFJJfVQklou8M6ZrUtybIa23rf2t0aSDk4M8QxO5PMfnwI
OyQwOKKsLv3KUwxygj58kHBqI4+idnDvLeVyoqINIPadjQ9FIuyD8LMnq5k3sflroU1Q5qB+5glS
FqUITxs5Zvx65o5GOhR737y1i8ed5cNY6swg86ko848ip4ya4QWhT9hHcInQwZrTZlMkGIEFzCja
/GLY03fuglfOnRHGS76QmUzLJq8AIirD3EzNAlfa3dJFf7Hxiq4A0THapw3TPsqGwwXgs/aFXBHx
tmEqGKCJ4XM0rEc1JU9tNB9oBp3ysdt7xUxqEI4wtENmuPqiRUB7UO/GtDqlZmZBO0s+5pJR1BSF
DzZDJxmlMBNymhWN9eyaKZraDRWpYV4Y/b7USf1RyxjwhzxGrG+3Q3I5dndUD1v9BERp3VrTBcIv
LsK0nxxOtmzJ/sTxsl8meW1RATbktB8Cb5Pn6QHrRxwyEQew6dFV1t8FH0cQnjPDr8zh8E5aCOfI
J+QJTal5uskOHyV/7FZgXbf5yBIZ+2WrxvhRhPGPckJSQQY7a9OZ/uRtuvYThRiKeYojb51Eas+M
BG2XSr3Rtj9N5lJslgVR4xZBwxXhh2Zg0WxGmo53DzuQQ+waZ8eC4D24j+GS35ZqOGN0hqZSR2KV
jPlO2DbKKIK2RoNbeu0yyyvXPeBzs1Z7QQiekwqdESvBX6QDn9sNkKBhcV7dDj0fKyAueKXzasQc
Habo881gQjrvh/xLzNPdctz3SLpr04xeG9//O7vmLkBO70jv4ymqnSejzOQ2Sg6zq1V5Dg6VIvKB
BhDwkmQofC8lUxtEerWrgElRY725qbO2AQsDi9yJBA/XZN64rbPOnOVfN8fLyhVXHOWtVdXUKzsV
h6kaDlkcHIoBGTPb/YqCJ7eLkXIx83vbC8ZhoJPLP+go/FS9ceJTLCPW5o2H9g/Ll/8vgI5PFvoy
jJGWaVgblkJkGDvP2tzbE1hlirkspX8TZ7iJ/PcJ9SaTEYRjqV7q6iZJzZumXbmF2BhoVztuia3x
T5RSTqN48Z9y21xwstm33ijgto4FIgHDhqyJRFWi2CI74CZR/bv4GJEben82W9swTs3UH0RmP2co
8c3ybe4xXE/f+5TWuF3+1It1qsDmIJzS5Pjt2DvTAPE3zuWa75VUiumCB0K2PUnU0CN0X2mKWik8
1WFsN3yXwU1xf0g77YS6i3D6RYBtW8wCRDyKqlgDBpZa2f2/gVVc1+WmKSjuXebR2eygAmfGENSg
2+qbmTiAmdIGqZ72nR9mSm0U9rs8S+G9F4+Wouenwp4lHzWrKKWjmyQzTHzNXWXroUvX6qsxxV1a
D9heBRMEvXA3xh7ewcbkpzS+25BBnApR7TedA5pDFeE06Q6JF+1kWvdrJ26ai+hh9yXLv2TpTxEC
n/op94vzXPX+U1w04hSn8yVlrOZXYboqWEYyqV7dlr5eXza3LJd0bKaUQVKW0rp2a4Gp4vicVM63
AIdYdh6G7gXeiLWa/LvAaJmhMSAGuxEIuy1rFJjWI7qDdtPtmMyulYh+OgMkqAPyhTxxrOkTN5jc
hQuEdn8tUnmOrJRj0pqxdB6LYJ2gCuAyzBdjQBOpN4Ho50dZWk9GHTPRZETY9N29ntx1q+LXPGnf
olT8NMZIFmrZ2JOAlTan8Na55nUMg5znLc7jqDu6w9ciARrQiYAgB3XB5wimQJgKl8HHOFHvyktK
5z4O/UMfgpfqXGPfR/CUjYrmhXjOfR+evENaIIJxepgUJEVXVOwmFL0Sh/aEZ0D0CwRkPedVNvVj
U5RrjuuCe11tvIIXFYANKQzJyTwDylQDH871SYBSI4Fi3zubNga+O+IhtoCcrAfKiZyBV2KIs52V
dxsX3qY1gafjkW0I1E9kvpk7JP6KMtu6SIj2+FnD/betd9rK8UuUtdVbGDS/g9G/VFYOeNLjY6SE
jM5zL3HUyS2qhZe2Gy2mS4ojuS+PCvVgECwfcHVOMlr+AHZDHzhRPxQch2qZ73kXqZU5pO8iXf5V
Pvc5iOWtHSqtSm+lL1mRmGBtrab7YwgZviEL8uJO+OzW+bNj5DdpJwDD2l2GIM05pfaya3dTmQyA
Y7kD0nP1hoUaZOkQimeYFyAUwqDHX4Z763cDIN+O9tPksR3qbgFIKHcDsCrG4FCY3KX/TYCwNMin
oEaUixjSeIfnRBVsurT5DdvB2bnkEHmI8KfRGmuncVcZWQkPe5ebPuQOJeGkLOJUZOnRdKN7T5G+
CO+v7Iu1EwLoNJHbVeE68sHOyWliptDmWxAf0KAZracN93lOnQ2E1VeLyg1F5xlzFnstrPY0BsU9
c4qtCwJdZ30unM1UZrsgMy8aV+ME0+q/w9MBkzTG75aBqI8DO3ZZUKpS6bVcmnfbBtI2Oz35WYiE
PGZWc87yYPrGPBlY7Hs5dEc3Dm8ChZ4uqBCVzvrfRg57OXW3ygUXLelZrDhfG1Zlvo+l/UebfVD8
ceApcp4mPQDYaPxn2r1E5ZVWS4qbO6bnjU09OWVrDfVgLG3/AHoh8rnumb8ujG9pvS3odhHpbK/a
xLbW8kKfJIuIsozBRnfDOX3lFfr6UlHRZJhM/RQz1L7iUBQA0JDCiD2H6gvh//mgZrk2ORxM7zzx
G6CFM/ElXvxNYhmIsSCe9tiYj/ru9a7PTfquXQzDMTh1/rtqk911MAQFoLqL/ie+ROTe+G8xHPS2
kZZWXv7VHyI7iUYjVbqKMcWoffj4TFxKWfcCclsJ4OPH9uQprL6tAu1MBKqdd36d2Wg8uqiZumdP
ResJ5priCWJ+MrjQautrwt3NZI3PJx5FzKm5LB+AcRN1L5pjzaHyXp3wB1MtqrtnsF78ihtrcFBl
AuO2+eAxqOHAyeJfpPR5FHqISX9BOz5MG3f44IOHUbbpjQ8vfEy86thPGJeU22pCgSfb9jYIx55G
LvLhWCHTw0g1/k3vO/7o/+825yBZuds1v9SPpRcXRN6a5fLfu1xGhbmoqt/0IJfPD1QG2PKuIuvQ
jQA+EscDE159y/Sj45NyWX0m8AMhq4ecfy678dXNaDZW/4fs8cWmHOl6v/mHedxNH9jBOH/3MsTy
d8Jq95UX6xfyQ9sf6vWjl2SWrIrwWgULA64fg45QD/xjRJ18AtfPU6B5dGrKACq3edTLkYyjIbHW
+9pzI6aV2ziBXAuiZ9YPgqsLeFssDr6q6ki+7CMX1rLOKZ08nSMlDfUdCVAa0VpE0pqXxPxv4//f
U1Jfp/zQd0C/yBhBw0z/Rg5tdyG/REI8xuMo5Tosujpojnpj8F4L1Rnvr6OQ/uEmd1DINVp9BZUH
K94Sd8VAkzXSRJI1DJE92wr+Oq2IAeQ0+t4YMy0D0Cb8emCuEi8auPkz5jNgrWFlhTd9D/nIUcrm
CqW+IfxGq83q78iD5v8ASOi1oK3ZDXHz5WcxIO7cIy/jhFq0KyAbzLblcNDchZxzjoSMW8azhpnM
KVX8dz3FadDO7YqM99Eh+PCSgq2RYf4Rklvx5LhPYvjI07fRcAD00zi1MBcJXFpsydoP6Jnr8RMh
Xi+FjI+ftiltEPdYu+qFFxeDe+IHjON7FZvwTTEL4aMPOpzAwdQbgs/SYXTYh19VYT91xsf/H3CM
DV0dk3Lz8oivpPFTennw8kF8mPZ8aueRUdHbZGXYpBPP67qH7sTDYEG1MwyxFgOTugWmBNQjil/8
UiLl3SrkF9mGsw4UzKQcNNSsixqA8/P1HU5rL/hqktsY3jPJ9Ga2/5qCdMcyq1tPdIjU0wQYqc6d
9xTqqlkBYPeM+TDXA54iPN4RVFaJ+iWagQXCnSvHOicBKpL2yEB3VH/60AKpRLCwf/RTbsYfGBjf
EmHCwo5JcpV/texBPmQ90O/cq8C+wNyn826jx1xSTLdTxUg//tdU1TMdLvqfxXxtaiaqZfOqOsbh
U2xXu6bK3+vJ+exJALt4uPpeehpxwmJ4gOxO3R7c2V4VdYHPYXSYZXvQ33C2Zgg5gfXRNPSgPXs8
2aQcngGIsyjbW+Yhb5EgIqSH4ZnsLmgqrKVSu6rwX/W2G5zwYosM0d4aXdho2k+peUiU+DuE7mdP
v1PP69fp2Jy1MnhPzEhiU626Wr1FRfRkTuln0+YHCeONxDLB1yzPdUx1V2bp0N2YQJ1njjrFgfWY
mPaRZPs5sL2XbDGu+nFbNCIG2eI3YoRHutEHXcGU4XjVSW4djmvavGsd0aLUPPaNRMOoOzGMeB6M
9EnUiELwd4gdPaF0donCZt+p+uDH6Uuk+U+FjdKg7cZ3reiymOrVq82XTjHXykt1QcLhqJNiGRLt
yuKt9pIrtXbPKLrbF0H0XoLvBx7jdatkiJ9oXNrgxyjQpNN+9yL+ETG9Mip6mrhsoB6jjkpesmB+
bSIU+IvxJaQvZeXo0TES/VKTRT7Lh+mr8Wx0YqMYt5RRg+ePc3WF8W7Zy3ea5EAqIAS4HHRonAVa
g+4KMwe1n5anZj/NdXaLCZK9TC45kzAkjqDkN+aX5S6/gds8Kk+CO1Tdfeb4yzqxt9kj85x9IBa3
cpFhC9ro7Pr1RvrtcfGXlUQSryopSWfnUnbiTUfXcALwVNOFaUcIEVlCC5jp0XFI1XNci0OLkBEc
JyDVifh2LHX0ovkMFOafNeRvZmgB2cemeWjwpRPnqKEcmmKamPFiXm16P2ZZngevPnqYcMDvFvs6
YuebIRKPpHlJfwCI9VHG5j0sTZTCWiQupiNlBjmes8vr7D1c6r9DPVzDzoA6rYiidgMOCFXgEeww
d6kXKDu6tP6k0sCFJ4WNBEr/pybH/zKtN/qemA3W6kt+cZXzrmxs3xpjX03hMRjJxDjLx2h5X4xg
5wThPRfN1Uj7UzfjI4asVdGTEuYt2ifWTobjaeJ8bmcDTz5u4uIEsEGCiGomDhkzxLuFtxL18BEk
DczfZME+PaJjOGz0c8DPiubDiri4nvwJM+sO4VZ+mo0DEEG7vy17z+vQb8kiOlPsKH2LLNf4Yq4z
YEEIsNftk896UYepHt57M0DK1C+/GIKdZ3M+6JSzLqyjB4oqYWtimrFDxm4jyI7x0qBW9ZeNKt1D
H9D27sA4RGP9jgz/iyXibeJW38FsbHVu0Mb5tvLoJY7cFmG9z0SLKGA6oQOpmVTQzbKLJiyqYT55
CHOi6mesGS8fZda9FGJ6lq771Ar7rZ6CI3wu9M6wrKwbjOCM6tIJgf0VtybxRmr3IdtPBnxJ0xfH
KfJXdeXgN7U44GZZ1kHTH5CpRVrJKF9dNFCmND54ZnbzVfIKRGpPiP5lhgrrB805f6GkL5NtPJYn
+gG7IO6MByee+VfKeM+ddmYWX4EJIy+gz3yoO2vDdlCzKrxD5PCYiHtIs6BzAo70N8pQCMhaHOVp
ojtq2OoF5VvJUdtzF518zD2B0gOTGu5gyPvB52HnuQiMhPBQg5DIkQIpFfVZDe01GMQv0OqdGPOL
kNPJifptEPD463hT0/DVT69q6adNQXT3KoYUrqsFcXDA4Ub3cUA1Gk27TMun54b5LZhBIrVnnLzJ
wZG+th/NINk1IiGcxyC1bcCRbauOVG8fOm3RKWnGUbtyh+5PtyxXJClB79ftXdbBNm/La4ceu+MP
OzmY+3aa8J7Ok0kvmsfUFzAY2Yxu2W+8DBhNiAKgIvggd3to6CSnbnFMm+65kssWmpf/IN38DYmE
PQyKb2mGcM1aCxW0wYTEzidJ/Zg2eVl8lIb/PcX042vHIqw0nwhYHWxLHi2VblIbLD7pNvnYxnN8
9KIShOc0UHCmNpin9KsCMsbnuPomel8WfV8OzrA19cxt2wc4epA3JhXzvThD50OfHlY1MfSuAeZM
aAlZ1iFAhQwyOQDYFCV1XgsMHSSo2X/3afJpsC26KdyFY7G1ZP8DuO7g1LTPSZzhfwP/j1+FHGGq
YMEWhx8qRKvRh1qeA8vw/eFfSfbTiBHdQtV/w+KmvsRhSB8EvrAZnaY7/Zdtlb+FHAVlzdIH9HAL
BwyBHbBjTUuHg/ILepMIv2izgGcyXzKU4PWK0cFl4VzVHnixQLuDniMNrB1wm1vX9ptl7J9qm+jR
ZtlxiBAIScFxF9F1VPEZXNDjrCigsvoh4NSQElSvQBErozFmJXjjROFn2U4Yj6eHPsv2OkYbYjiV
xrCNaAjEZPb1QFpd9OmbdNN7bRc33+i+GuloVVHkipx1ZakvP+p/rdFBM979HmOs8WBpxrJfpwWZ
b9AV6Mss/j7N8h1+Vti8j//KLDyNkhCkJZkIBUChMAELN4ZvfufBsk0GGJsJ1qEVpMS07DYLEbBr
jKNB9zou/D9jEH8AKsTbtsQme35qeYiRELfZtzxy1OQZPbVDHdYfzCJfeaqbSc2bqauPCwEftt+y
njHKoml4j2c4t9NIxloH7/4iE0aXZAQJqaiaECBNjAsZwJYxRQCLd9xI1pBhoUJQ+ocOPcyaAseb
04NPNJsWVluyWH9rD+A+2TpE1PZ78RFG9NpdE8UHLCu3Ku2PvgaPNW71JHSgMGiFsSmQ2XzWK5Ll
sm1r+oKmf+2N+uBl87nSnLYMjSzkkFsuFHDuD0ocwqrHicWkz4GZy0MZKFrMxV4fEv89obT+s0wg
srxk2UVpQ1U+0lurLdLqgqecktHUeXKQifdlDMje5f3/aDqvrUaWZA0/Ua1V3twiLyGEaOH6phY0
UN5n2aefL9jn3EzP7gapKk1kZMRvvrEPoNC1IItlvNR9r92FfQHyjQpet2woyf8rNaNC2m7AmBoB
RqsLuRU63lMZy30Uxm86I5VhxN0LWsQn3S9ADBpYqZTGH6OZTkvq41S2YI2EoLw/jS+uTVXaN7AC
b72IknYHQoleVOw1/3LNeTTxrmBwXv0UCah6zFAUQbMi9+3tbOrbXmpKhVuxXelFyMhqFhe2rNTe
gNkc3bD844itjwZjMRyzEyaw+4Aooulk+O5c4GCol5QRQPdPzitskid9zH9Mc/jSLA3LbfVppyKh
UcgSxSCAX28G42Rb9t9syjYdCmOtg8BxKsZC7Mia+wEGT02E2rr3TbXmparTk+5pu6RSq74jpR67
4kl2yTL6T0uX/yTB9BKO3Y1bKsC++Vo25lGfUUikvuZSwLJC5yIPKbvKgGVqUf7tynpLwZriFAkz
NwLg92uDQOFHPJ+e/tOb4GPA5pPkARtuex3ZzmbkQjmTkUjGzPHB4m1hY40QetnqAQ6yM84KrETb
L+u7vCgfqhBnxcV4mtsGUxeXMjaM+azcz3pGzS28lFSnZAfMZn50tR4VXpfTJX5qPHvjAQF2SlDL
mgX+rYUknZ66Lnsd9IlOUnf7jdy4QUpQmPKeI7+4BHb2PjYzuHg0B0OK7Log3T3VwuLk/phDATei
By7/XAnzncmmtOLkKaWR2yMN7pHdVNw1/Kb8UwMkRGly5xjTQXPr82QMl4z1iQSDtyuacS1Xsywv
v4rIXRElKKt3J3n/bETwhtuOyd28sZyzCiy2cbT3OoU3yRLjEonbauHfT8vwXtjW+2Cj4AHBOkyG
8+A1X3UKrzrXuze9RbnICvpyb5vai00WG3bNhZbIF7DEZ26Zuy6icYYy+gMNk2UdB/GGRXRDi+8L
+aSbzEyMonDppc9NTw2FOEFwhuM472yvfmk5EvS+ee0wE4NdDfmWNIfq2XXWxi/kns8k1dsgM04N
y6NKrPPQ6biOuK+VxetoJNNVDtMcSXV/PJZddwqn+OyygjMz3eu9vZvj8WFEUzfKYMu1YEEZHiTO
aA8Dg45N7Qul+YqUXV2gTu+CttnZ1bh1xuUUW+UBHPG16I23duLEa0g2PeWgHVRMp5w2HYBrAEGs
VVQZNiqCmhdq94ZX7jIj2wTBfM8l8lCW7VG+GG2WzcBoiEZ0jR9oSlVJybo17HsbED4MPlK6SD/I
+qsQZZOrstwq5Y3kxJxC/yExEucuymsM2Zyb6sxtvvhbjuZzT4yfLONsTejduVCqcy0WYq7zL8NJ
LUVgR9ZAinAvuHTvYkV5i71l+LHM3s8yxoeShm8SuT+DMDjqAE8lPFJIe25yG1oy67GO0XgaTGSl
kvBM4bKnbiTn+WzPa7E4HRQa5PmY/AxjUm0kotbatAnM9gtS5U1q4HIOx2xalFfuGu3PDNivkAIb
5+TgslDdWu5cnAImpP9aTbsuFEW3CD52QiOeHoCCbz8fxGxkIAs3gd53FucRziRqwYfBpMz76VBP
isvxWiXaa+pNFwknSxejPO7tbRXC++7u1QJDj3Uhd3rZNv4oXMd2a3A6KAf8VfFtIflNlXvhIfGZ
2ztZ9VWTpfkmUN4GMD4lbSm3zgQsmVDXqo5ZnuGO0b9nCJ7WyjjPtroCf8drEA4q1WIGcKcV+t9c
Xy7QFrkqtVBMYbXP1EnL+PfeVTfwZEyN63C2oYu5aruAZD3d0qmBHG8gxeghe3v7veV48O14Er1O
QXLh3IxLTLFkd2b00gNwkbAqkChKxPDHHhMhbkjMGSiDaffNgI64UBfMg3xdTYHOVC/ylIvHJYrl
IqdAFicPxZTu3HFERfeKqZefKcxtmrWNylaVLauJs6thrvtRf5ZirWzrqQJLSQeNpOeIAhcxhToN
UlDYJCIYTXU0n6j7xys90c9UCqexvrMy9hEx26LAUvXfhf/lwl9BpRo0cHpXT8YqCr+1+ppNN9B2
a5QXAe8utF97iHPQfJ3wgVGRE0EGzKF8OlgmBjf/5E1s5BCIBitAXmcpB5gkxtQOxePhNwzmMdJX
1IrA9I0ZEE0GbW5NXgUbKxZGFGvbop1uFjmR/FzbvPeqOblciOcaLf9oPtKRvJMTxIxCXKspuYCd
Zwr4yc7EkIaDnFRo1cH1UHjJ5jmaJtlBip9jARDbLtdYYK66pf1NzJwowHMMsRwsr3L7XXaN7s/r
isp6G5anHuluWSWYg4dRdyrT9mAHyJeQmlCdlL2l5fwuzaLlD4KkL9nyMQzWpUitlderA9I/4HUR
HwxgLg/JSY3RCj076tTfslLq4r2uu7UsoDadNxWVMenzg9m6k6Fj94lYdWYYvCtqdjybSCOrbt7L
qBosSXSh3Qi+GmYvdCRYVDJmsq2JWHeokHzL0StJjvRAAmRf7BmhpwpdCDpLJLiqw3Ik/JJvq8v6
H+8kORs1UTMa9g2DLF8e1Z8SNhDH2pjs76AcD7VtEpxDdAiQ4K+9M79YzO3GwBe3Irea0nNofpWt
gVNcvKZnMUbGfug11GlHcsRJPUimmgfFQXFRNUNA3pRBAnVTrNwkV7+JbKhushV6Dss+n4Az4BJd
hod+IQNkOfIGrHtiQYxyR7szqXQD7rYMOu59CzOvxXSP26ujyluk/vRtBfFqxMHqj8xaxXAAc9xK
n4UiKMKvgPUB9MmyIB717PAiHba51vHfviatn5VMkxQNZY1wpi5chjy8mBNF+RNpWza3REOLPhv3
QVkB1vAR2+rst8alAxbtYO0SFhsWTGyjLAxgoJH03KM52AHLK4qnGAS3em/DiXzE2mQ6UqhKWwP3
fZCQ4ytvxczIesoM6yC7R0IILauamayh4GCFu5LA1HsDgIkPmcOWC/AI2BW68ZmIAhHi1hXfMt8j
CZlXclKFH7Qc+V/fpyuPBoT/xjqKqDXKHoU/I68TYQDVMDZz9SFmNY1LiyE9By1wyQURiAQSEjmO
LF6dECIHjU7VgN5NSH7KLMgGpUEyJ4oeNn1sNig9BY8biJ10EJa/oJzdpc4EAJJ7JeEnj7Q7I7il
WgQY1gUkQIeTHomMQZYcfRuRUjF84BYrFyXZ9BxIDcZPufWBNttJvpA7wtpiWeBGI0u+4p4sQWsZ
LYmEcojIrnAjdOd03TsSt6lG3XDigg1EfYfXdigwyDZT9WXk7Kn1ZT/OwYEIAUuBE7hjt/GScRTt
JEpY4CX0fHxoKvueXtFv+K7oj3Hxk9WYpzNpT3dm5SYVK0BPwA0AjAupMBOqssV/lKsC60+mO+0U
pCyI0hy+cuzLEBjGG6EjKgHj8xIF2qRjDKYRHVfrI2HwmwLnBIlfbCV2XcUNRw6puJ/Z/RQbPeQL
B9q5Evkp2W/FEq5rfFi6W/brBClOYoc0/5g5dZNoI3ssHqB0s075W4kHi1x78elTfyTamHxWDEOB
z2jIZVk+AOyOAUdXMX0Oor6OU7gDV4HYMLBmZaHkHMA5GJaohDymVbQNMywW32AmXTKSa3u42gU/
zRwqyz74dOIER/J/q0biH/vApZYu82c4CDmGDxJMQnDMbRxfnAE2Jcgjn1KDlBRcv72D0nuvE44B
IhzdznrPQgAUy0fby7Yw8u6FmFXM3j3PH1oAYRd4Z+UlLPwHf6y+fk8Uo4YD96a57ipw0Mh0IL9B
ZPdj8/wbEpx7MJ57+7/gaqlYJBemdYYPHZLCK6o8lJbYbv70kGUXSeY4e43oJQCyhc7USbZ6PI+v
KkxPhnoh+PNgCJ5sXJS187jf4VH5+8Wyu+UY559lhGQ/DlW2Z1UtVr3zQNoiaPAbB8g7kYo10HBH
6lsDbsjPyGLkjwxam6QGgR6DigcXRTnaS9NHmrcEMj46DqASYpkwd/mlxW7eZSyxCDzKNkspqtVX
2aLSqDfje4INv8IGgjWCcC/eiUQkGHdYH1tUg74H/ANc4M+Sb85XflfCioRkdglLNU/Kq10CbmAl
lwRO2PobrUD+MKr3QUAJie93mMNwcA9yW5MHcJZqxXagqgEhnKmj4jQM1Y6/kkHhDU3jLeRda2Ki
mDBLQPPsnwDYCil6t7iPcgZMBA/isqwwJ3izYcrxWb+rWr2IWe/cqZNE9WhqH3oO74rj2iGkEPG4
PwYbCcItm0ALvrXhSc+7m40nCxTMB58lIt8Q6tqK01HikJyn8k3yihp7XqfulifertHmbRi8zg6S
PK0BiOqWgihyuJqyzMXXJvGx+CICO/P4a5SWYAE1A/mP5uhhnhFBdBD1nGg7iiAYu5GguQzkVzhv
e8F21ge5QhQavdNZix5S2cJsfALE7LRHMReSb0eKjzXnm/E/9OXoVGXI0vNZqf6Pz8lsBkoijCQh
8hu2Mu47O74AncRmJShRkcEIltoUV29hl25AnW4mlrQPQaedRhCPBCoWnQH7olbd2prt544kQHHa
MmGyDh2a+X1XPEgY1UrUK6svOew9h2tQvOwq7vKy7pPIuxQhOr6sf1Bc5J39BGaw7MiLI5rk+sHK
snsvRYiT/SChNOmdI6eG7Fo7j4BTkMn4gRJYxp3EyMDBbBrLMj5UQh0IKTndYA3+JjNja1/kgNGL
aqsI5zH5sESU1IhJX4QadpalInGwJp2Qs1XCBTFJvlBiDvPzm7zaGS1l4KySxRIVaVrupRsVUzXM
e2o1ZbptENiw3HYtG6nGxGSiximrQaJxOoA5b9fKhhudOQdZaRrNOD8xT0sPqTYqfhMjdJFXEbs3
4MDI9FsDHcQn7wB5Q74p2avE1gLAUcW/yLSw5yWAydeiowHXHA0CnlxCLitCCisTOHgGSG+XW+5U
20C3t02Doi+LTmqrhP6hZt8E+tFLayzQAnA+DVkKwlalvap7OmdVeykSDfxyhToAyU06/e1CAEQh
wptskyxcXrnhcfYtAaj64ltObDl/lrrY1mTjhofXCaem5BaEjN+1GH5P1BcE2VRST8WY1cnePO9J
nhYgyn3l+Y8p2RmdvqOkKT7FuRjrCs/y1o13lcVqk2A2C1aMhQYxQl0bDQ0eVkdsFM98nsA3JfXW
MGKRxCYixMmCAie2lWFiY3fcTiQqSMpocbjLGmRNS1rq0QBRc3WVJdAQwjyr2EmeI6ceHco1RlQS
GrgsXv+bs+HPUsO/IE3j+G58kMNQjj31LLGYHSwvqUcvvw8zTvRoYY0SXaL4U/XW4fdbzP4sqUsf
OQdSnLzK3gvyQXeg7c5K/f/YJDmnE9s7Q3l7CUYTN3bFguvx8JLpDjUc4qdwDTcXJwxLJPFRt3Oe
0V7nxjaok64xgjJUDZKbsfM7bJU3bye9BogckgFyOMo5EJTLWr6hJRvlS1shqRbfv4GQwjNngSR0
S2M/h1GFSCQOe6i64GQwhc+SowRBcsyWYB+ZxOzWIQuJXlpLO0hAN1WKD/Z84ioKnOEJyslBMmdZ
2NFENYXzFq1bdpFubsJ0vGadEkHMK80XwSY+etmbaXUbiauF7p8ku8yb19DTfnxfR+xXG/YdXzWL
kqofnST9klLQ1Cp2C+pZQI+hK9IWFM2rP0lLHGl1nHryBPEav9Jui+bQVSz6Sx9EL6haXaCBFKsF
qMgKQUIoGxEkz9aJaqAS6j7s1D+UxoghM+d7H47OXY9REFyIjA+Hi6+X902SL8juzQhxh5n2GhjM
01jPiLIGyn3o2wUIfVmTV3vglnMXhe2oRM1tsYyCi7X/SflJ56bqE8NmiF1lVGQkkvXraLTXIo7u
c8eiqB8ijyvGPwWuCsiIxQXGn+lHjcseypFL+5C0RXcfO1CiUr8+Jf4Eg6FEiGveOXDxaC+WCd+p
a8weToVBYO7ranEOuWyYckIRs/MCrg9et1xnwYEtndOu9NREI38kSpto6XO/EsNecZWp/xaFlgOg
r7a2/8NpvqclXlingvgzmlDDh+iown+QxdSKNEMHX9e8V1p5mgg4FUgrDT2DVZ0uT7WGkvZYAVxv
flrMpQFokcLXVAIRSFAoyrpcgGa3+rRsiDmeNgPmtGPX3TldvgNUjdlSo/FZaTY/5S1zCy79MQgB
/vYO+L28uTYRsBzJWHsPe050+14w8AYaabovrQHavRk5JyrX/HFGKCh1i5deUwTuzjWmcRss2kda
o9KsjZ1CUBYNVRtKCKDk+8Vny8Xz56goK03JhF2Gm4JtS6qd6wODoDMVodGAHohPI7zJgZst+jLt
NR2ZnVEjpHfqVtTtcx+UzwtuGmtEF+/HkEl2Wp2LuAqeIqEmZVTU0YVz3qDz3IzM/Siq6r0cw2Lt
tKWH6iq10mreVSp+RZIID9psMqiWpdbOh34Gnes56YtDZqV/Z8v/SET4NQ+ojrhJOhwTZOK4SyL1
jR/hLepR1ooM7bE3UUHNkkJtZw4xGKlUD00Q+zbCMWujrt+bJXtB+eYvLYsHHP6oqOj1h+YXL/oU
mfB9pmvW5I9VRvOi6D6CGTlCQ6eo6QTJ85ij0RHrCbdo04yvsVbQhi6ZyWyw1Z0C8R4BVkUFczpn
hX7NB06NxKg5Gkfk11GTsacgZ51NqIK1KGh1+tOwkCbUVf4nrIN7jLCQldGLJ13hZBe3dX00TePa
2mlEjgiWZ+ir9qgcvA2Lprvkg/GnSiD5ZmbGhQiR7aW3VotvZ6R6/jk0zMdCK+LTYoFZSxUCsKjT
Lgopc5dCfRsrPA3B3L+iM2G8hBMV2jGjtkfh6LP03ZMZdXh6TagQaLX9g/wGty1z6OHRKHqZoWMc
k5J+WNY4IFF8hLZSf43ZGn3LxbIIpugTxMyfF+vhXbmAghrQlqco/tRqVLI9bbpNlj+S5S3Xql9e
50KjdAz/784puQN0CkvMJqq3QzB/FYF3SuYSSkoAwjsGguH7y33QOwYEKp2y4ICCWxB/Rpm6mqN7
bfoFNKh4nFVWA3guAXS/GBhDT3EKcq/MIwoHhX4sa5deWd8HxWW0cWbzKkg8hc05jW8PZbQRCea6
CbAngrn8Z4ornUjue8d+Li4a0B3UYmeuJcC1HjEmb1cTeg0gRQxnDekE/+w6cXbxAiGgLMJ8mwMF
A9DNus0CHZ6a433VLe4KmomTSTDPoD9BVq77Jky2eu1NonHhnqwe+SCGFfE1xM3I5L6zhp5ti86f
ipwHQ9Pf8EPMkLrSwMOPX2YZPcNXP8ZWjD4vjfcm1rmj63i2d1ZwQF4mQLu8PDZVhxmJZ527aCop
pXOpR2wB+Zze/Nu66ICkkL3v4L/gSZMDbdBiyrJLvlBLx+tNRzhv3TYdovaBkQHCX9LjXDu2lBEW
CDRGTy8crSXYGsGdZcz9vki1R29C8w14Ym5ULOZJx71T5xzlNNGqO1RWIKfHzkngpIWN++NUhRz2
sOVdj0y90Edqk9bicZQOhWXBPA7UW+thY2QmAw7oivJakCJ5Evf2fC3oskNNtdSnBg153fUZV8Oq
0oxt5A3jS7sEPRmXjgJdMt7Mxkp2nk3A40qBTPeIRMBu7tyyJGD0ZJRYZen3MzwLOr3QaQZ/Eu5d
FR80bcpoJnnWvJoTK7sUXYX9hB26IWIscLFBzlscrVjPTbcF1x8kXQc01Qxkd+yl6SFlAEgAzO8z
4FoKgKFrcU9OrOTolOm0dx0nAKSaAJRBhQ9vgFXgR7Sm7bkrqNg1aXofINmNJgHcj3VtG3+z1kSU
uQucXYsWL0W9fqHop+lHu08m2nNmfFN6pQ6Jrls7I64WVG9SZ52X+K8mlEYPSy2peqoF92ZvjuHK
6Ur2QlCQSVHRau+9Ma1rkBBjfIrDDHP0pqj2NCJpruVmibarW4W32DNSzrXchNiAH8OxzawGOEij
fxZe7T7VThe9Dba7fAaW7q6XHDmr0nS4FWZDsjfnAWxRXbr6Z+Jm0UeNJM3ehfqIw4BWmp8IbSMx
lM4IRbs59KAJsxpUmCwdpyKwvVZnKmQVbTyYwgW01baBXU2uFAXZY+HMyGKMg5DznLwe8QycLSCg
ZVFFIa6nPh32qDB/KhPRsSItmkfbGZm1KcQtp2FJn2E6NU+DsiF72EE6XQfwoCCUEvdl6rXubaZa
fKnMhIp/r1kfauBobSyI6f4EZsSIkBwfXVBaZELDNjC74urP/fKvUhESWGEXumSlTnTAuo/Msp97
jgCbliADBkwP7Y94bxnoCrlT+dVMBi2O2ULtKAcRbM8W+uvtkD4ZHZx+DQWcVRKDGx/G5QHHme4H
x6sMsW1Hi/qVGjU4ZsqFb+3E/mhupsT0cB7NZjI+x2Cx43eF5O1Y6fuyMPoNvWKwLu7Avd8F/4x+
eTODwW564lbWaNikhSFEczX02WWezG8Tw8oVpoDJ01C70EOm0vrGPHSi79ZTkp6KfG36prcxx+Sv
jYaN6IQh5ZKJFgp4CbJqHYsEP1ce9aShJz+oQTbSwA0HPKLxv8njXe9hOcmg1Xdelprrya40lESD
+WHs3sfWfTXUD5MCV/CpH4HOdKPoSDow5DiWT033PeeII47xk9e30cXk3oWfLRdKDMOpwU4T5uWC
KYITiF8h3lyA+c9p6lwR01pPbaHuTI1GNjlebWSvhtsjejoFVNfe+F7o4a+dQQUtsB9LDvaNYesH
Rc8EjewU2SuW4Ffh/Gng1+/n2F1zU58GgjzPyXK58znyU3M+aLm2tYGOGUin8KlUCVBvfY7aEq2+
+WjTm26d+qAr7NUG776evy1gFB3VigChxIHNTonyzWuXl6ifN76NzwMitkX5MpA30r0YRC4Fi5qG
0XMcLHs7PEwQCIjQPqC8ezck8M8qDHaWTLDld7g+/Op0IbVacTlMX0wkuP0QeJCNHLG30mzKsBVN
Iw8S4HsCqxKR1CnBmIZLd48eb2ZZiFhSO3abzYzWIzl8tC1SkXavvOc0uxjR/MIkeWgNAaL0t7o5
bExbP04ebsYsNVy7dvJkhpX8ibFMsKNnEYHhGXwNXzE7864VeoCOhiVKhdSApX7MkvZU7X0IwYdL
6UtpzBtM0O8XN+GyHa74CBAI9B+GzRC5b67bPmFRhJ6odQ80biValUauAK8naFmNXzzdRLmQP1oT
nyWHyIULCopZd0scbzo33cgIyn//wq/hIqB+2vKfFsUiPf6UzwxRkijhUTlIQLd0sbXhteuXbR9S
4EROpQdKxmWX49baFJH1VqJhmTJyg3qeLEiSFioQwbzVIKDYCboWpOgjjxSjBGQUEIcWHepAcNWy
Zo3H8NqO6HUU0OX0lzyPTkGMorFjY3cMUnM+IvJKRxYxRy4q1s3mgMzHGVsa8tG62c9jcjMr51A4
/q3Qh5sHVrTMg7c5ohyKhDdezn6LMHDXIEAd/UlNRD3soKYuabN927E5RjH6W830z6yWZ5KAfJu0
abBCcWbnGeE2QH0iT4/o0WAjgPBaPwC0g0DRXzQ0PYbBv4d1cka+hOovlVJU7+z+pcQOvlLsaMQM
Oftf4OrukdX8tOP+QS0zBg1DgzMImhF9GK4Lpkd+OskuIzGRKH3CmHdjY66TgQ2f4mjTjc2X7qeo
W01goRco/yZoFsXIPZPFrGIy4cH1/yn3htXwo9fn19Tpbyb2Owy12dsbw8luTVV8ceFddcZyJdVG
K9pA5wx9YZkSs9oFiTRAms8qqUFzzIAe0R2EeFekx9KunzD+3DkuhB/dB9dU7iafdpF7mFrrn0xR
ymYyKUuGoNJH3dv3FtjQhTuQulJR4Pzv3gA7rsg5zjYOLmb21tbIP2Y1zhwmTSQyxLHCQBQ3XMZF
lGNFCZKVOnrqkZVRY/3C6lyolA1SMk2sZ96vQjXOQB88aj4LB7UD8jBuK3dOjZSJpmj7IVzJM7eD
tXdYOQHDIf8tDq815kYjcgUY58JWQTmGbRr06Gc2GdOhQAKAclafulW/w41T1vyA3P6bls3o9MD4
Cw+R0b1xRLDTMmwSJjrNaotc7onxkgjgVoh/Qzn43U9VeZ/FTxTQt8qwNpHKdjy8C5yZP1ibVAiP
3Ea7B3swzvIi/PWs2g1/eK2HKeDCSkWVsQZbrPAQ1/44SUtZvYvQyBhBcbXWM6LIaMu2F2SLkFxB
IwuhyY3XI9gS2PmrFb7LS1sW1wCvT8QwB5uIacQwki/RSAqv/DkqTb6zCx20VKn8einFbv7CBvLx
Wob6W2k1kPdNmk9GgXzpCQB3fXGhAHwXUfsvxRXEy3/sZdqxMtu0y+GbPWeIsvIrs1e85PpNCKYA
P56CdDmOmbZPvfqDf4W3dOBfhVyVI+RqKUBD5nBlr50pJCNKTmaqF/f8iFBtbZz8yha1Nucxt5x1
x9Eo2yTppqMLNUxn6aPAze+UDs53WbDKnPlvHPOZlF0XI5nvh6nbdDMiFpgUAcnmj4Gb9qoa6NKm
5XSPqKqfTSsPeSZxC5bPUum7wzWVBbRsVKEOJmcvNG16seHZrT9juLy2d2attHoBlrF79JCjXYfV
+Agr6CEZenyQmu0YBc+OXaMIjL+jas0JgFgr5gl6KKGbe+nRnMbneM6OLW0Iat+v4GOCkB/MNKy3
hQ4su3oG59Cm70PxLZZsiMiufP62nVFi6p7HjLhZjM96+5Yw3gyIWJpNho70C5pGiFCKtixr121u
SQO5EUwC+Xrq6JvWwtKBH2bWW1aIXnAd7L99eCOKM4KNmM2w7UJ9j6i23WIAO3AU5z8ERJmUQa9l
rlPTXPn5DweLPGZO6Q+C8wZjJc4BY5NFxPr0KLEl7IHeUypbODbMoIYF+23lnwGKbiGHg5N2K3me
bqbciUIrz9RH6XYAPlKq9971hLVqdt465iXtpsAU474yEBKiEKsVV7f7RpCNAxJhFxtTQNt/8Kbx
b4CeHPGF3ukjAzjxQKOfHTIUcUOrW8uM94bCEhb6AG/MgCGAcxd4b/HAEOKoAyyjGWkKdoCJCZ+s
UqdFzsX5dqPnsXGx2gAtRWPD+OF/ddBKYk8SZRqCmUf5ycBc0BxDzpZ0YSqMDbLb8EnN5dVDdJtm
ikzX7wwzXbJnGarJuMoxb+afPIAXfNsprkHNvzETB/Rsw0+Q/PIhstVkevFR4or/a/zhMCudzl69
cr4MHOCF++xH+t43nkyTNnO59XnjFhEgx1LnxcUegfEi3YPAgCL3m7xxWD9Cvz/mFF08dNEyhHlN
WWpJpyFBBQZhXvbAzO9MHVKbbdCWxu4LWjRGnVsJ9n06rGQdyqMxTkOMg0EWbXmEBD8qRokXKFA0
yZEmlTeWoR1Y1S7CoktMxxtpzsQhSQiNvZF8/64phoMzno4zVWGWLo9pLQtdJkD7PR6AkVqT4RmY
orO1GBmGYAlBfQY7/ijdZ+Voa1Y9XxxIpg/lSX7FDShwD6B4gqbbGKyimEwWaASPyKT8N1E5lX5O
rwm9V5hgmz6lbRwLGBYBRC98KKxXQO0xfqMVPFNL+Uc2vYNHcahHh6UBSOoDu+TU128FEbbPb5Xh
sCfRpzDFfR2euG3Gu9jw7+1s2IB4eyE4yStbGpFTXQuy8y5Lbg7gW9ilJ4D5aDsnjzoa/KNlgT6l
a0vuIOEpNAts5qjONu45WZDZIKIwgBxrBn3GwK5+g0E96pDjmHWCnoSBUS0UpjtkmKTsih3Jkj1G
DdaRcwW/nRO1h6OfLueUcKunobadSQWgH/Y0MWEwYYuI00q8bqz21Gnt2RpQXcNMTQQvOpa3Smhh
peGjyLMzqiw1PXMg2f7h5nSRmeA+5LAVgKihe8y9wleywtnQsQcoNPPuQyr7EpF9ZV2HeuSo2tZN
AW8yBJGg80vbEcDxMqePsStr4pOe1Qk5jBVVux1bPyCyDwxsYITVKiiQrrFs5IrHv4STwV32Qeha
Eim7MHpt55nxcjDCredL3SfBWi+11WB4xzKGrYe43Es4YDZZj3H1ouomeejnqfpYUB7DJtzr6Kmh
GEExPXwdKR5Bmd5FS3wKrOQptIcvCQgD5BDubM+U4oGPzVs4V+9B5FFubE0K94XCmWpU+PzGRzeL
CSM2rZR4uMfOnpNjQnCus+uzmXXfdmC1G1+vcLKkeUXdzaS84/gbv1JgEjzk5IqBSde0GZGZBvyk
TRqhouxkABfP3RS5zs6jo+DhXQFw8870hwN96xfkMz8o93BJAsJGdTKlNCHGqsWrB6JZmxPEhVHL
WNl4l3+Rw9Ec97gs+RQ8cySCtPKeUuyrJHygKl4tzTqUNI/l96cUqnwFrQ+RdopY+5YC/GGyyOSN
qP80jeBouNZZj83HKlA41qPrhUCrQW6UtfEFR7hwlacBjsg6jHvdMu6mrvCR+rAOGK5jAEyABcLp
0wBzLmb41QcQ0FzvaZ6lKkdDC9wbgr/rUkoD0NgsH5UkA7WpwsVjFkEQbD/88mZUyTqv4iufoPPV
SdAzSelaxsnAUndA+EqNp9HXX3o8GpgXwFL51icLhM6AsAfa4+YEmy9aD+0MkzURIga374TS1lNT
IM+Va9ozujr/msIAd9CVJ2o50EuLhJ7+tKeGtct7XCDyurn1bvzqNikqBMGJtv3fvGwQDuoPcT30
SPsXz0HO/6HO8F56FJCMoT2HHrJZXfeIh9dzYy2PKWSUejAuZY8yA1LzHld4RGygcWP84fcXij2P
LuWsoLLjhQWVFevGtC7elK/b3sa2xrGQ4Vxc7mlYtB9mUPx3EuCxEcKRycb4CIEOL6OAp8ARVaB6
k8pZ1+CL8gEfpcmlzcuqRyqh/5o8VRPxi/ehD666igHGILAoSFtkifvReULxMobUmGY2cndRHf5A
sgrvkct/thAwGZVLnyXAiy+8Qvw7Zro6j6reONDnfGtGuKA/BCik+Z4TnnTTuUkXpw4J71W0r8MU
0HhtP1WMVtoPFbSb7hK0LCjQ75Q8Y+wMK4tSq/dReuGb7xYfs148UurbitxpUkNDA3RGsNPD16mf
n1QnMJisfwgrUqGqCfCFdk0FfB3jGhNefmO410GnFhMtCmiK3XHn7y7aBK82M7SI8zEmk0OESpUH
o6yvLjdFo2vQuCnZomV+6uNxOoVa8pQ33o+bDbsiELGBcKLSihq/noTPi9MfktzbpZhM0RILjmau
P0fWhA+493cOilfk5+89VSD3AcRfi/djB0N2sHXuvXHBs2k+/jlgiVrNQM0ZNldfHGl0bdzWfwiw
aOJ4ysc7Y7HPPuzshVZ/XyE1RieBW8tLCEiNBtLWaZO9/Lsx+Keowl5G8wwA9GCa8qFMEaOeD4be
n7rY/ITE/+1bTnvljngoTBCmQdu/2oV9dg2GuNJhCE1AOxo0jnUUh5nk3jN20JouiescE7ZwUqMP
N6PGUGTWJVEdFwZ8bB4mKh4PTuvVZCH+AL8Y2JOlG/9j6cyW5NSxKPpFRIAAIV4r58rKrHl8IVwu
m3kQM3x9L/n2U0dfl10JKcTROXuv/erB/r+Z3clCuEaZaXfyd5cTOxIo8TtU5cMQB2TVjA49+3Z4
S1BjwZnsDoHvXQMXbLXfpfYjCpXpjEYgoLvkPAKU+dUtzUNEVp+lWKI+wSpFwIypDi80uS5usLyp
Ol56Oua0vhJX/S09L593NCmtr9mNA6LAo1y9J/CMLLFuIinPGv5USt8ko2gikIVuEY9YPrK26MfJ
NGD3RIczJ4eJtUw4wH3gmTwZHmS/flv6cOeN63YatED8SbyPYQJW3han+yHkbpY2cOMqISbHQYPX
DKdMrchVKbZ7AbVR+4JP14fPtF9fHc8lWGQIP1xpWIx8yQbIEOv6YRXiQgt9X+Nr8jwi3goBy09R
dpxhYRGA0Bk18jyShd3rDvNQF79WDICgcwzXWUc9EbJhXoD0Sn5yt+JosSA/YN5kq3Q/L70AqB4B
hIT1niLkbAkOjJMQKexCUUsUieOiIeJEV9n0Jz2tUPVzxnK5H4yGxhtcgr5C9txhYOG99t27Nj2W
2WQ42JWDghq52Ca0XCJ6G6YjxBvAq4CViDQhnvpTtQQ4D6NmOah6jORGr7G9GVWZ54eiZar/End6
QU7bfLbWABLbR/k3WMtMUZCNK+HipdUwKAoC3BudVPIxKgr7gsFqnS9EysNBtlZUrnrkUOCjCEkw
o9qUilbqa70Lm8x2OOvDvCgxVjf7xhvmch/lWY+gtu2O01C5hwB6zTsK8uaXY0Y229RbqZr6xdnR
wNiFvAWRGjjAHYDuv0pHYcHpXA9FNRkHPG24E9EwDM3ym+ZdcJeIaNp3yF9PMNPWm7hP5EUk3Z+u
8L8Hj4Fat+CMGS3oMZDizCiKInOqEXhKZ35zy1ZemhAhEPODcTvB14MZqmoWbZITcbjD8dRubdCW
p0jFE5qBNRXf4RA6HXhPGe5Rz6j7QLkIWG2H1CQ1Rhj5gnTcli35OzzRxLKNLTUaumiYbOyOicox
KeZYy6JQRUDXZHKXcXDbeVNdbiXAz62NOvRxGTMAAXnM4IQM5rdlGXjC6kw8VIxKeeEnf0Drk2E6
LRoGbFyivkmqXQuyGh4C9RgtWOi1E6LrmSm9FUf+dtUhScXJ1inxhPW+SOjZEFsUKDJhljTtt77l
ojKdYu9eB3C+04gGgqNiOn5Zqj6XWaIZcK3sDsUMuvBwiHipjSZtF212lBJUy9mEol6lFmtPx2IL
xFXfjE3yh2hqpi6ewmo5Acdpp8r5EWPZPNdGXDPToz1bsYXjBN2Si32R/OBC9uyVAQF+MuXR6EMZ
bho/cf94axEi7uEdCBGdqbwdtqdYK+R3wC02VQXznnfWQLJI4XhvfPyV9ws7fr1m5UMTEV9EKod6
IQNNbSftCtBVEw4zq0+vtRdktHGqRKNxEbCZAxF+6VyPz6xobK5r1h0HVQQspjogzC1YO1qbbvnj
hlCgWtKPb+h8IvJkyhQk+xWhgxk2jRpxvdcDaUzG9kOg13oovFYMYNb79dldnHlXjdfVfmR+Rxsn
8HIQCT35Q8ukvixgZwKMJAAbl6T2gus7uHaJnbisxUPWSOYgNagc+gDyXUUxz44/dxEzhlYzNhhT
3kgOwoCbPP5BzsPZTyMBITwO6xLSWr0NuKs3i1dkz/66zF8CgvrvsEh4XhMC9fxo6PHxWYR7inzG
WDQ76akb6+KUpel81L5X7Zx0QhNuRd2vXNOgbF0kR/nEsT5t0/Q+7pgItrzi4Mf4/d26JDka0Tpb
vGdHxj0E1Bmm9GSaLrbO0mfbcvpzzcKGArGulyYtJMUytCWtut8Chk8wlw2ZamNST1japPEN0Uel
JhRPrc9MffaDcLyGaZKMhyKTTbWJmw7W89zaDEO45r9W7aTRNgoU6UczyMk9PNHwyXJa9afusvLV
XvpjJFba52tCh170u6gsYMMnVlZvbT3aoC90NgC/sWk8cKy/dDOSLWomAxwkrwQ37dCGrwPeD4Gq
sRO0o6dhINiCl/Rva5yWr6EfItDVjgBtlxNayIRlV5djg5gQC6cfO/6BbWu+J5XLvTpdwDiEZCZO
FQOtHG+FziDbrzaJpuPirg6etYaRZOrH58JxbPpIzkzmDwavTdHN412SVGgPltC8FsbFi3aVRqYM
0D44MgCH3t0ovtsyZ3q/ZNjUZRzYnAUzZBRTwNk9kWjhW9A3/hrO54SJ0/08Dfh+2qrf9sAODn7A
cM4bdINDAAPsMMz+fQX5YT9WM94j3yG31Sf+qs6H9jeZHoyb6wIlcknyT0rGFU0XQ7sfw+ow9YKe
DSez7TRJj+pY/qCV7TGqtx42D+1hYCn/lYDqsbByZj05LQfH9iYmJbHU+E+b5vzvdxAPj0K7gQIs
rbA611mZckwoXDrfHcwLNHZ7K+F3EFSRPrrekv1kfC9ws6ux+dB+OR7tNh1vg9Dsn2TxXu0p/dV7
Qc2cUOKlX5P63mInoXcmUs6bQbKcmBGk16Zfg0vqdMtT1gr6PytH291K9wKqQNM5b0jnGDCWFRyd
wZ9eQUxnZ1isyy24xgS49GwxPEXALt1xvRehn9B3KamvQpfhqUNWKZM7z7kEKxgfq3flIc8W9RDW
VnYRdeccBGP+reD52hCNhJl3RSUZpxQ70o7RlCpixsMBYWjsiY6kX5R6FEgR89OysE554eLz1vhO
Rwtp0bxCm/tHDiI+u6ZfZWS7Nuoe1jcUGY83cq6bnhyXgvnsP36QKZUCl/P/6BVy76ReuZdlAzg6
TYIS7itD+hDABwMN5mmO9FGT5JAEEydOyWUjLS+0Y3VsCTNkvres524goqbuEGDRLBi2/USzAOEe
BKIOfnzGEe+Y+D5cYo836+p5xFmQo4BAyIeYMbsJhHanPXa2Q9pOJH8Rik63r4GIoDKotkpAjqMC
Av1cjCWpaqgadJiPe+3SFW/58s+TDuZLl8cOHUG1PFH4lvtAjfGeAHX07eYPIiOZWqVdf6B29I/+
2OIk4kHaTP4qPnhk5dYWYXqy9Gxf6ynt9glpzttJeIoESyRnbl0zqQhIkUOKMSLlWbKi/U7yLn/J
xRh/Rh0pbX6M3VllicuW4YTnpE31m/SRN1qZgPBGyw5wjLCOOc7fTcjoF4PwQnK9ZVpaLM/52R6D
8dwHrcJmxGZ1dJwFnhcdQMb/Q57uhsCzoEurunpGYIVKqKqpWJtiPKSD/DQ4YKQnh5ghaUoisduo
qwz6j4Uy9maFAVN7LV56D/zSXD+GVXCURsvnWr/GVtIzS3nR1LOXXsNsSHZJ5n3aUf5VazAzzlB9
KAeIHoK1F2uFvpT3NPuzAoqKfUc//6nw8/deB19wzG87r7r0TnpPCvpbxTm55X8nyfvbz/utI6Zn
vlX+Uk0KDElCQ1qeAxeRYDTmD5WQRy71lvM7Q9mEsVXaHdbRJpIgbA6zFz+UGW9u5Wms68NrF2ac
2BZwQ0kSveYLkRUthPgsnt+8OvmWhXpx1v7bYKSdNTn0o4sYM8BVNpyQ0NzLqXqqGAMDaILmmL+u
dnxnGiVRDA8dtRlqhsdoDT+KbrpA5b5bdcRinm/koK/GLF57lRG5D3vESGThjvF7Hre3JimghX2B
WZcIBChssm2fq0xf46i+U526W6III2yHu58cl7CGXYXu+EYEFBc+ScF9cloEonb+GTRZ295h0EHW
ZjQmxzTGVYcOY5PZdIWt5Vn7zZ/cr18oJjAohfOdVbmPom2Y60cXc5fmuHxw2C/wKg+QJ/qzJHVi
6fSFMeQxGtqfTpF4NubNbRoJmNW4b+BolqQXDzS858xH+9kMFx7Le4RLv2Y2oqSxeackT2xaMePe
5Dsb6/PQKJ4pjxdIuB4N/L7IxFPRWSen906+WFHkkRrgZc9Qfg7zRHDqICdEPsOzDYag97ChG7Al
6a+gI2FoL2AeOtSI1hDel01wSxDKY7TQjIHbhM+dBzuhseUIzNekkYMKmh/tLP7tC2OT1B99E5/C
rD86PYjuWmHPq4D9tTy/acPp1JfJQ09iot9H950vN5bOUMOofauT27l2bGi/MCxS/zWpXbDa4zts
HTKtx0to5IGDvK9d8YxqGgYiPXJ2nJzGffGoyGQxKSV+RfWJOtQMgV1MGABH7U1AKBWz5wc3yd76
avrKTEBYHT/OZfI19f29K4NPrEK3bYvBsHZe+3zYW8K/BWVJsdi8ZATcNgSO89YjNHLYmYthUzkM
xB8gAPxGI7+L2+ygYvzYtnXpUeVP8fS41u7OrduDQo04u8Mx6p1r2/qcHUa6iyUov80i5OesiyeW
3ntOoQS/j0eTTA0hDyvHpbj1L1NaHNSynJIxvLcjRsfx9BDJ5WGqgUzx854oSadBfQHf3UIp4s1c
JWF1EIh5iXfeHyWylyUk13hK3IcCWTRvUmQCFR8iI73OWyA1mRQ1W3tHXVkM5lGam5vA9lJsdZ08
O2hMQVO6O5OQ69jA9pLyx8bfFOAikvWXHhPq/eGzrZ2/yDT+errnLi/35A0hVqvpKZUAliFZus+q
4VhZmRDDzGYkZR0HQXgcSbJVy7LV+p3B3X2fNrx7vJ2opm+8NXteJd0Nt3N6znjGT7qsvlduaJ3b
h7QN/n2q0SkJhifFTLLk8XMh/soDfP/0g4Pa+hosLHekiY6E6zCt3ydyOfYBB2GnImnHEa9t4GDN
ANFdrd8pWsMb3Le7Rdm4gYOel4RzZbKK/i//wwqckEsbEIZLQklQPNsmjrLTBykn4g35MvhcXjWD
xZeHUrREeGADqQfyJVwvUHATYAX3Nj4XFFzNaWyhb0mEMgRdKKYxLI7t2i1vUZY6j047KfyM9B8M
9rpo7pUbHJZmHl+jon5PhfMmKhtXFXaEFrmi0/AoAYOQS/qYGwGD0qjUVaHu+ooBXdTRmJ3K4UOh
2+sCUblHty7rH08uweOqUCBwIBQEEjv6Mens7kVYNJx2XhTJGdFFOv0pCeHa8ytL9DNoNxI3xHot
OetUbTy91Exf4B5nkD9bLeRd2Qf1bqpdeBPaXnfERzaECS3OMVCLOAUkMdEGYaIYtug8U0/po05d
fai9RhxkG0Pt6fzgRC8lPpIVHR8XFAiHOAokukGfea+dZyfCscp9JqV52085WsOaIRA67LdYddOh
Tyn350GXEGFmstA7IXcBI+DnpA27TRjmuZlKlXuR9tFhyT0kN5luTbL3byUZE3i5jx8KWMvBdASf
vdAad9nQZ+zF6Q91KHa6ZMxeHJ8sgxuNOwAImIvmuqVC+7JbmlmWr4dtELhU35KJcRoQCcfZdiTS
w1Olu2VgEKNZr2Lx3skCMhTviYMIzI1b+Lb0iGsud0YLboS1bBKjdusK0gvjZgpuMaKTgBgLDjJz
abXnvoQrsMnbCHB9FCaFf0wt5R2XAk9zL1R3O+e4GaZoFftBCUNbtvrbxcuLF3hJLSr8FoVTMLXO
mwulisBxjHbM6gLarU3+mnF5NvajJJpv7OGduGLB+7TztEm3Htwc3+SxabxNtRwz5p48L3q5pNFA
GzCEUk6buvmNEmMlx4ppKY6BalWYHqxj2Ef/RG9grLrsc5gQb2TMmfQpkvktskOE/4TnSZCr7VOb
vGfWesVGxRL5WtR88IlfpdDcNMsFof+NaRWWAa1kxvTxs6zmrYXppx1I0kYpkgBus8SGD8z/C1z0
tPOurx/mHs89MfdwdEr/zSFle6Yr3pfvXkqs5ZncwiziQOeRKUhscTaBTyOaufzdLc+r93vi2iUp
bwQ3bOA67Gx8mhOGSYvsVH5NJo8lsQ6aj8BnJNJogF7aEz/IXRrkd5g8aoewnwvHddzmvPeJ4SbV
19I/MkUk8+8/+Ot7y+3R3F6xZmiJ3rnLhf1G05pQpttQf7g6obH021z3siL/ovfP7VocSHL/UtI1
f70qn01/2EsfmGybf48La4VzmHvvxlxElRZXTedbiXDfxjlICX/PTeSfRQBhrpDJquwfnC484YM+
EbaOPOettP9y08KmARL/hOrupsYwWXd3/E0AdZt0knuuURE3yAWbtWBD5kf1IK0LF1FaqA/HeOsM
5pK45Xw3LQcfXY9mUaTpiZ+T7j13hXvJH4ZGm4iLAPL7ghyDy8YyGtNotQk8Wp7NN83y4tb54MAs
h+bscJg1TRDngzVnhC2sTKNVSPJvzhhbfqyk0Od/bDKIzDTEa9oNS4gFAUqP7wbC/oavrZv/LAmG
BrTv5p/g1qb5d0YJMhTUylQ1NGzYU8jFypAj3lsrn3Hg0eHn5NF8GMo2Z/1cCRK1FeksAI+cV5QU
HmGRZDTbBJgSNCgm9Ep2eOQrNl8ZG/TBfIMlljGJmDVkj1jhoPIXsphHLoL/voLt5tyTUGtwZm6b
EHMN/wjJUP/dUZksH+Zr9hY4wwFIBfsv97lKFpSBPuXINVJsz9Y6szKhJ+I4SnnEWSJ8bq6Szco0
n7f/LV4R/I7YvPgjvk1WGEvI3F2+G/NLuVhWFz/Js8XSyB3J14CVVM6gVACC8LdwcYzD2yqQQeyp
MhESIjIb3qy5vONp+/8/h5XhphUhXeRHzBe3Zt3zqDjt3yzKH11wuF193+cl/RRqOXpLS7Yz+8ow
eLfmdrSgWP2Gd4w+NGq8mF1JUfwQjMh/yeb8FTr1YfQ43i3ffPJ4pNXDX+tadZTjOwNAjmdPfuQe
/lt15taa54OL5vIr8cUP2ZHamQuPHQfBIbYhIgTJSnVGvTPrf7XPuRUYJvLeq8RP3B6XqtWPFr3Q
o8e+uIwEqlpWtF2cCC02h0PS84bvYV1xy/j9Xyaap6oLD4VVn8zOYTc4n0yCIoIdh4Eg1JD21syH
zA/aWf+Lk/IeU+yOP9wFaYh+Y4UgO9wVKd5orR+GIuFZZso61MzQq7umH96jmMqaDS3sLTJ+kJIo
AhyzuDvoxvoK0v5xacK3MOjObdTvvD58XT19riLrahGdm63T35k1sFYl3rU6fFIdC9x2+2PL7V6H
YduRd4JUmX5VN167fiauefg1IO5h3E8ub9v8iirx4VtMZMf6DXvP7y4MiWh1+61Z5s460fBcCMjJ
jwQo7tqOsz5X7Pg9FrTyLpbiYXSbq4URgiizi8thbWrWh9YLH3Itdt3oQfK27+eueYw4n96Q/3gm
snOHQhkvGMPkfyuAZADPnW7N/RMEDNfEBOl2eK09hpVgBA5QOALTeMUUE9XbNJXyJh7XklE/UzxS
bhiBg9qwSKLT5N7Rq/ilUvc+ToLvVHVfmNd2DfsHfrlLHKM/9kCr3HQlfj96dE+Jl9CRbW5dJm9O
kaGHKe9EURAJ0u1tHB88ncwd1sj10EzzTU1Ai/1OHkhYPfhZcrAT16BckMp1wUvQx6Q3sVicurlj
vnU/Zuq2a/0ducdM0nBGuXV3HnRNGyRkzsy3X07hHqsk5mcQu406uCX2VsBZOQkDNLLfws49lYrx
Tx/GZC/DjonESxQipNI5hxFUWrw8kocmd5k4Nu1L1AKB9AqIo4EsasJdfW7k8hx21p8Ms9KWiG32
a22algnJ0NSQaTafm7k9LBl65cpTv6KC1NZpKn9b+IbMjy0kbVCD7VJL02Qu9x3nvx70SDyJK2Sd
Y68Q/C2F/ZhRa9BasLbtYt0BqSfuyX2vIJhoy3vJOnTTEwM1xpA2Pje0SSdnROnjLx8B4cr/rlyO
26yxHxBqH3rzfOr4LiZtFAvuuDW/PnIAk4O/0kX2GqRIQpfuxUkySL+sjlQy7M2y+whx8KCtH8Ks
yF9A2zq4H+4Y7euhO4E9w/BGTKndSmxCuD40LziAvB1ER9cvXxZlvUdluUuU+Rjh7YJtC2hRcvAj
fZg7CoKIx81cUC6se6/Prk4QHxC+XQOmnH4I4zOoHtasPmKUurgquK7+fPIhPKpB3XF+emhUbYA0
X11i3drwfAMSQROO3k3s72zGOWvSHIemOhbS/eUV1isqgx9t+1sGc+Yse8uU7ijz4eLJtxXeXYxF
oJJM26Bt+KPcz0W6b+aixI42bIQLurteT03Q/qXc3TUUi22POLUDnN2YQAnWetRTp6nqYiYzm39f
eDKBeUj1sWYQDh7M/57C6laMpCM1tJ79Pv2cBHJjmIV0HO2tRZ1dKN7hY4c/mjb+t7TYLlAQOhl8
vxD7IpRmzx6ZnE3i4Nv2FVQMzbrIPs+lZIIE4TsZm7MIOU4GJtkMeaD57Iq6MJqszVApziFEsAE1
vAP3SZ9kRBjl3NcoBm7sbt163vLoh6jJYj0hDAkyuAq6eSktOm+lRzYyYY80DRdreKi85Ni04VXk
DZsLrTONrh3SyYidEUNBEtJr9OfwnhbWcaYxGZITQohP81FLAKK48A651yNXgIia0Mwdy3gXWO5D
bSHeYeX4KeK7rjvQOwXfN1/9JftsquIldWhXdvm9X9SEQLgF6avK/ec7bzeDXR+LdGUKz30aiDha
0Bs3BfrZS1H1aPz115wxD1l9dIR++IktjC4kZrKxfIqHxzZ06EjBJM8WoP6ld1JedypwTlaj3rTN
U5dB1eTXu8NHaYlt0TUnpV5IAcbJddOxe9bLw9JiAkVzJ219bZIMTWxzMKuktX3GHNkZhNxCJdGF
X+bLiKCLabu7M8vFIpqm5/GxwLQqnEBZLd/Xkm/CxR4vk52t8JEFwx2h2tj6SBTgcRt7Zg9TiCj5
b5dZ90U9PXcLIV/yNYiavbmNNeEWw8qpwevxQudYOn2fcM14V+A9r9eCSTtBROjNR2nfZ7ypGye+
9eSlrIdrQ7CDpiXk9vRKDOcnZCBQtKQh8BHtrH1HnbcbahuKAdgcB8V7lBTbStL9GfsL3fC7oJnO
UXPFPXqOGH667XRn0t6oZxfEMbTNFecp3+p2dsJ8rb/wwF0VaM0iSHfWDPKAzSpdYXaRDHVjC4ZY
vCzisL8qtrhGw9OI0V03dK6QL7TFU5kogDHlV1Mh7jVUzWh9NhDMlD1WdPWd45S3DMM/xbg+qHV6
itHRzI2h9TjfJUVStPi3TLXOvNc2eTaglxngZYQk5OTo5S4mG3uxiwsRu3dxJ66JwDfLCCVtLF5S
vIXMAIMQMI/EtEY/Z/38AZbzfeztD5pAqBjQhlhvS0wy+oK2BuKcz4ZqgfOa0FW5Yf8w9uU1Mo8D
M6BdXeSP1fzk54wCO33jNqQgZT7cB3VDzAhdbEwuZbLDy45i5E82cKbFMrUO6nGZsdJos5zHUr12
I40njJYJqlcUsLSDQixWmvlqRtaZH0W7GHmrt9QpcnhoGsgWzY1vqU9oUEP8EfRaWG15lDFx/9Un
AKndBNirdw3HaidJyh4nMDKW/UyC7qFrTDj2SuWNpzSabtvEe6vhiy6jBx34KRAC5Fy9H4onFw5g
CDFF0KkvYeGSvvgCbfchxVkWCmtfh9Ue5QedcJJK0wAChjmV4Jbn64nwTsDxfB5dQdct5Rj9i1V3
qvo2uTGPTQLiYM6Wa97AyOKlGVVvs3iHQcax47T25Igt64E0qZeht/b2jH6wdEhPRFHIdZtKw6Lu
Gnh7tgQBzP/GssEvBEg30eweOoa4HrtAGTKoKy+8U7d9+61I34AUB0gLXz0fMVm/mxLHDI9RRWlQ
iPBorsT2o5tpeYtz/6CR/SALpE6B/yfro3BptUTukffIP3IfWelP/rzeZmOJztu5HQFRU5NPFyPG
Mvd5opZx+nw3suxCBEU3TK8JmSrR5OBhSoN9weVjcaPXyb9YC5qUzCs0wgocpDPVKeux4ppZvaCT
T/9u7pgcGlAnNRJ7n+MGJkV7G6/fpQ6/wEwoVGEM4nGo1t5LGjj7rKw/GpQAA1IfwW6HPoTYMpI1
GvitK3JZ9WvJNXVi0qEb699Z0R3vYXrSt+Z9LMjPEImzNZtNwZ6bG2vuQlEvoMko2qtOjQdL2jlF
JoRjlFkOm2Uyx48uyg5KiOmVyaFx+N6Yb8clKVVMlzjzbiRQ8RqNVqrVg4wwcpCaXcjZRNsRaJBj
ikXmj/i5ZOqP6wUqio2CvFjt30El99gWFFAnxn+VJYmpmIz5sTDRGNWBkw2pty5TaSuikiVA6FUw
ZKA1e0ws6w0a+E83V38zr0rJ/5DdAfj5blkLHi2a7VnIoxtCtlOnCXxW4RZ/hh60pSpK2N3Tg+vJ
P+TpcaS0FRoKvbMq0Kuc01I1fvMtPcUJpKCx5HAbezjb5oIOmeN0dKHc+oSs8IIfeaew+sFZsZDD
AWVKBAKsae5oKuLkCOOfuEIykXKXwDqcCqv89iSsCuVHx6Bj6s15fTmAFEKwHt2HhBttRVh/6xWP
ukdYBdQLm3Zy/1SE030EKX6nzchJ+08kjR+DYjrnGSnjvpVGRIajIipiDjhdcMTV/O7H2V2OPwgU
IY1Kf2kOdN8/Yf+9TXbrsW3ZmpfJ8pOP06M1Bch9uhfS2UHkgKJm8BUccTtu685+1REixnYszpOV
E36RXqRnv5jtlMnCZzXEO0d7e7SW3Izx7ObxO6au24ak4CAuL/0EEKZn0uyk5EfX7afbdp9M6g9p
lh87Z5CbgtFiI3uCKiiQqTWis+GkBRyDvJaStq4eGx1thBYQK5mA1x2HqLF3rzgioQytDuSi8Lym
bP74sZAvQ/SLjk2uT3S6mWk41BXpXjo5YebqOKr4Kir5ORqXT40U9kbDhd7avjNiyYAtUggCAYxK
L3R3o8ph2HHAFNGgkHK1K5wHH8BqXF0l1osxGuF5qUluWk5GiQZONfB9eD5EROpJqxSfaWojKZch
4/JOPq9QrnOnZ9twSJoP/eFOJwqmTggk0d0US/AicFc7k/pbEeDahwPZjP7vZlhP1iKuPiqkzIk/
fFE85UVYgSFxfxcJ5JzW1hc3SnY+ZzpvUltg7m+J7ihR5sqDzlb8wDLo7px8/VYRx+y8DdECZppc
3aA6UwNvRFi++coiaBXSXZET+4h0mEM2ja/U/mvbuCLRh3AR8R+bHKQpHPQGrMRTw/yqS2GmgwkI
JUuQ1Jl3kl4/V9+dj0lFRl06+d+uPe+TmL4mffJxqxsA9JrCmLlAt3XaXN1MnfekEIxs1zlgrhef
WaMg2MQj0xwgy2lztnvNLkJv/K6ygQKNTf87FVodEg64a0AbvmcSF8D9omWuZ2sPGmYXzno8r9La
mhYC8/7NZJgvovevYdXdTuV6Gdrl2WNn90N9rxp0DyMHJCSKm6RFgxtCtJjs+nmKlXktdj4mrpwI
dT/9GsLhC/7s0QNoYvFyhRUEn3bMr4Mnzj5sLjqM5Oel3ZefY3EcyH8gBGogMlV1/Y/oCWHjiFXw
rg+d4NCH2THG4JmmJeAmcNF97Kqt64AjWOEpKeu1x6OAEiKpD70Rk8/EPtx0VQs8QXV3FdXzgBk5
rOXVpq+KyvY2j9Jzxn5XKyJPw2h6j0hYLYb+3Lbl39rHhJvRZqdEdu6nmuEl1XSTNa9ly1M14XZv
mKktdX2M6DTvyHvMyNOcgbDwcC3pQqxT2j5UhY9ZHHOwTH7lTfGY8qXS8OYI5uBA8qeeuZY9v3sB
KN+Yh5QXLCUXkefSi6H+EMO2tsndxAzirhaM9Nzkx6KAzYr8Imbc+hxG7YL3G3KiW0aZ5Ao3A6Wq
1wEudjryFGTvojmZn+VcPEaYFb28Q/Yg4Dh7K1p0AhXN3R2r4qf34j+JK99SSiYqBs1byirZ9Rsr
CTjBMJSr+ntn7F+wJwOVGzDELS8iL+7TWl5iiVOSwldXPjFO3othoM5Z8GauwKeV7YARczXOdIh7
BgOLlosWuXcgseMsIX9x0N/iMaDei86p3/4yJUwsi9sGeGaJesAtJTq4/GiKS341TucD3o5dOUS7
pBEbczg2z0VkujvoApNaHon72HkAlZ102MyYA/k8xZk8s/OYqIuHyNrofjHvWaDNx7EERIL8opsJ
MbbJTs2ZQKk+cTa5YA9deMxlBTeWjSAZOC9xZlhxNOCWerISAdudeXGXfJgS2bU8bNOSV92CEr1A
uoDpCfqx+RxiAgDX+2j1yNBsyA0MGb6ZGr/Lrq71VsfE7eEfPJYgrYyjQlXlRUNPOk+1fLJ1UXE4
1sAr53uqFzVN9I5QsQv3J6O2wGL0AhzqjrrRj+tdNLl76O4bAXraL71jRTtHcIhdcz39hJzCJ2hZ
y8T7Ren0OCQU/02/s9ufZNDQvwbmyuExSsOT40174BSFQj43uRiNJceNprM5f3ob7TS3iwJJ3r+b
CpfiHTaXqaoS+Hn5ozPFnzJy9y7/vYJ/6Ub9ZuWANtmcWRmTSAveVJXF7GT4Psx5MC7UzsvGUyXs
XTXpz1BgNOOk0ofLfT3A9uBfb/2Ksh2N9DqiznE3Ttj8eClUO3OOahV1melDpBSrBS4Dlnv8M6v0
sQ+/TI0pKM80BgP67uAo3jEa8RNcCWermRMqk9inAP9M3KLrrfUdWfZ/+TOiAgSLbdQN0GQXCIrN
zlFIiE0ROBYeYJBT1F6iT3dN7W9LfpH5F9lkbhd29JGWQGYz6XM4tZTsOmNTXjs7ZF2N94hwyk3a
oS4x5IxIRAyz5yrA7eG9hSSd3ViGoapWYKE15Z2ycP42xGsh12tcb1+tzrG3urslnrZ5jEme0xln
lfS4zg1TY2M0Vslp7tMLfc4XPETwDrt/p3JzZMMEfl04LsUN7/Im42+v7tW3xztiRbawIK60+79k
hi+As2LrvK9wL4IA1KqT7826LucnwdJua4X+xj51y0x/x3908uhhgDJCX8t2mq1MnEMm5vwGHtK1
wz4RjOPVH0EjJKhgE/pEE8ru/9F0HkuRM80aviJFyJst7Q3Q3fjZKDCDfMlUyV79eWq+/2yGARqZ
slmZr9Ejipr8nYnQJSIWBMYmCznBSY/dlIUMQRVRB6COUBHA9OLLy51zE3qv3pTtIJodSju4khcl
KM78W66Ke6T3XhAH2nht9aoQJqxSeZAIiOl1ZIjLPTp4P1Utr2YhnphLbOoxNmCjsc3N9ht9ry/f
Zl7wWui7rNho1/xuBdhiIwCYI3AL0PHvmDkbKb1jDtaBc2+gINEoXghDFUlw0ePfgyn0kSlBcl8B
EEpcEtJww/WqMgDQ3fbeP5/S/raEzKyOkZWbziPUUZJxTECdkVnsZqdYGRLfONep+0hehUhA7t1q
/FBq+Biz/sym+q4zNAYtKF25KQluXT86OsF4An/wm5aMfMsoTsJDEwRJ2u0icx+jz2LVLdDmefc+
hJ9aBd7fbGrAOXbVd2pTA/dSHM/jpUeY1LWzDfVh2HHtNQ4NDvTIiLZZ9tP3ZNAikyUKwxcwTngL
sCrWRCwlPbmw+JolnpGo8GHGupGCoYNo1ldAXAS5GP4nhva9u+6s+i8UNeYk4ruDzM6hU52BJ+WE
g5TgOO1wLosnZD8C+Td3CWdcja9Ecg4aU9IP697zST4hUSveErOBm0vpg7TxQC8FEg+bIIxWQmpS
zeCDHiKmSINha3HiDdnovDzbxVV06Hgri1XBF90psBD6cUOEmWMEshg9o0Q1UTjdfZnl36kPMT8Y
7B9IJLuEpdHuyT+OyRe4gf1YOPcE5Su6gCILVhIs3UbbvEvZA3aExkHkXU4DCe5467tqS0L+oJst
AmV8J2Jra1ru30FEBASei/US3Eh3uFBce9RpLr3tFRw+BStvJuNNXIIO8ClMZTB6TJ5et4M5QqZT
Hj43LkDWxtcaK+U2audblNansvEgdZMrTdTOK6KLpTmkYYZ6rNOfU0ciNDz7hI3ifjR79PSMXeoM
oGrcVWXV8RogKofPfFk1gmrSOGDOgMovAo2x6b0Zbveps/RFFnDWtVZ2Nd2HaVmyi+TfXZtByUOB
iIWyjrsvv6qesYcP7haF9Lw9bmYrfC9ICDoxkLcAnC4lBvS1ePbBGFaqzb/1Lmv03gfjfg3M4m4R
8CKZp7p84Azuru8DACkDQkMKGFzUmitHbzDTcjIH4z3HGixIizPxI6KeyP1aqU/yGdXAsUW4C4PD
nfbhEA0gSqJHk7RdybFmsuKjO4EIYHu19DmA7DpcmwD+APpuXyhok10maSmVvQ9mnxTBgFidskcI
5wTcmfAQwqZU0IbFxunb3wCADLvkDVbPRj+eG8/ApQywXQhDr9paHPo5+zFqcFtsk7ItPgeHbJg1
0Sp2Z74b0n9IwuVUdg25P2CkRfjQMvvJQlDwdWx310CB0BkOj+xGiYHBnRytD5MTf04iCCDPCY83
Sr7iOqWAVmBerNMJOd0mRVBMIk5t4527rUPYWFbeYhg0bWU+PkEa+9DJRKexDb0HKNc8moZ5SUSw
rbuWMAPcjtTZurFYj2W0i5zxZsGtz9X8Gar8O6qHT11vQ1Hj6s/jMQyGJ2TVDjlc7joqdzC/JgQ+
mj3Yaw1NRwgjgmgRbuoFVbSU7TTqT05enORYbmH6ZGgewrsND53ZvQEe22NwB1HTxvnH6YyrEOqS
d95NLz4R2woz4jQ40aZUIUrlJjZHJefEwp1+OZE+B5WNahyFRFZMPSd9FpcgMR/dsYH2L5DWKG0/
WxvLfGzV5+IgrDfdRkxxaVzia99+GUNWp/wzTxB2SEfqkUYbQboErsEKaPk61hiRKzZRQ0WpeG6u
VqCtTMYUuIUzgVmEGwMP7NQa9lW3gK3UYZTTkx4FrQbfNVBbCPe9lyK6BUFyyFlO8vpXDv4zDpcb
pOEogkfxZiFc8OP8ILvq4kblW2uKYK3C6DYvw1Gp5nHGAZIj1Ug2db6fsu4wDbbFKSRaOzGxKz5I
8x0e0A+drN8t6zuUy306lh8LOQ2BrFRBRdwOkTy33psFGoSfHEXNySgOPmAVIyUtCMF8xwX9YeHK
2qONqSvQxCoxdGG/nPYQSKgNi3vE/1+GYtjPPbg9ygFxO1/HJjzHzXAFJbBgXCCX8dAPkbdGXuyu
6wmfggqskVU/5HNxnyaIwHZfNptF293ixAdON5j3NRYbcZhtytY6+X38NHfebvJjDkxyM8TebjTH
CyeJA40JSaS/OPb01nbFbmjadWKX+wbyveeNH6G3bGClXmxz+nVm8+pCom4W4hfXSX6xghPAIXBi
dKOHaaTa1sX4bEbrJA9OPM2IaTZoh5nBDjQizMidA5qRyt0N0H8SVsJITJ+m1Qrw7PVHS1lRmeOb
NI2/xcTiNpTpWQHfaSAv3M3ks4DTPwib1Yas2IuZV+dcyUcPWQSIIejEIVkROtbRpNFEA2BsyB7K
oL2Pl3rbleFtTp1nwHbAKOafuS6vSYJCYtweujwiqnP/wrFHZ8Hl6OQKa4OtI+Gt59xHqj6CK70m
3vySO3DPiBejHlUrp3mdXbTlOOyDRXJlPmEvkKUbDbjqwB5h3UTyl05wAOQUhnEU9nD2qohsgExu
c19orw5ZPcrCt49lj0+CBKHWEVh6dfcswVJXMa7jQfDP+uO+jTEfBAXSu8VrmBsolC3zOjDSalWH
0ymY8YFbKvC7+gKsrKfar7TSQHsmpTvzV+2+mQEGhx7AuWNmjvu2y3BuKONNbvSofgIbkNNjGCuU
YhTwOGQ4WxtdRmjLI1T7KVvXnaM56tGLZ0+fRdI/L3P/EHTZa9/LS+WEF8Sio7vGnc9i7B4mzeZI
0R1Py92Ytmgkki8WBWqNY/oHrq1NfiVmdcnewmy6NSr82zT9OpU6fVzAqrYTl6wovbquC+D3E24D
jRKU9HJ2mDIP/4hp3qYlCFlErGWVndxyIQsJn61ZHvMY6y5t+R4Gf1x0pBy32RKt7eoFiXHbNLRV
gthj07GbKNmuzGp5YHBhNwJ4C3DQxHDLOS4JnTD2XfCFyd6YxMkylqNVkkEwerkdktzZlHNUY07b
7zh8bIPJ2zB4xrvadM5ytJMzq9t7YAmo7RNnNWN8TBA1NpLuBPl5bbXmsQNblhv6QB4XhCNV8mAt
zCjdcFDiV3p2wRbQgmKvMnTOVQqfk4uPLujqQT51fvQcCnlxpHtMsuCFs1hycat8QZiw2Xqx/2TB
KISlfhr65Hvu1Pcyej5Ai/BJWFDsbOfLnfCt8I0faqOnHIFZmie7X9L4VI0e8qSIsOglVYFweGhj
1GIzC264hysbRPP2Qy3L0ZmLfr0oidlZKB9QhtnapnVAvqHZLcLfW2xM/QJqfEA8qURwp2GZ751z
CG5mqbNs23bzWznlL6Nb4Lk5L0c3NlYx0uHPFVm/1aLI9iP4aaHF7O4SR0YUPhA7QlX4ZyJCZq8j
rgIEmDrLn1kEf/MSJeXUNX86JC+8JniMDPdRsbJFBaqLcf4BsvtWV2BSGgBnSBFARRjw7aUWBrYl
fpWLvI/s7JiXDlabY3OpWkyUW0O95ll/7MAm6Ynae94pK7xf1aBBn3gpUpZ5D5nAO8oZoD+Ed9jB
KJBXDDJ30Kd27LiijIBLg66SXoMZXXSmws7Y+8B6ROedZj/a2RJgSmf2K6t29gIRH2tk1UHAYJ+r
hXAbavYKztuxJ/0kkvI1EPgZuhblIUBnyldnNQTau6t/bvL6tXRq1Hrnp9wZrnlUnlFwUaAsiwgS
nmUeZsSeoe7CpjbA+pXlexn4217K5zgHwOL3T4maq70GfEx2eZYMy7ve9/+OyfIdq+pSh9bes9Tz
yELgx+hcSnMDcfQ17MeTHxnPsgrwRxvP0vMwm3E+w7wAKwHpuENAIAl20lfYKPgvJixPrTx2xiwa
jyIqMwoEfNK8TmbwalgBYsnVT5KK/QCP0x2mDYvLSjJ1ZhQeyQT7vxPDplXp0SrwIkT0ZV01wwzG
1keF0UWDHFiXt6rbDDwSmKcqpbRrI6UEKibRCHTBuWRkuZ5S87f3k7UwPJygbfQ8agPplcxANaFt
vpy+91BltS7Ud9E5Kd2VO1oukYT7LAKOG1GDdRt0vsrNLFR1nRfhR5uiIPMCRQYMkI0aj7hmtUsB
iBUqxTfOn5G6Ty15mc3QXUW2s4NXeJhnTc6NTQ6SiOXgAXoWafBG7QF/lRzGkaNeW+Xv24TEbJzW
oFHDi+xGG1ypt51lh3bw2FCi8J+GOSKnLgcEInsUucUZ/uiycUjFdP0EHMfaTpYJdnJ6m4fyebGj
6G4ADS5t7Ef0YLBa42DY+ZWg8a+KyuPU5H8CCwFmM4LKZj2WVXYeBJmxcH6UMZWrpb1WRrAJu/E8
2d4H8s6Hrmmvjs/ppfcQNig+x9joyfo7T6AZGAz+8GXX/m8SRg+AS/GcL/JTaJVrB7b0jtzytYnE
Q4/hKFuIuHQaRl/aJG3gVDBP0HAos/tsgiRK9ERcPm+DEQxzIxPwys2AHFkYblOowyQUvis4EaHj
3OQ4BGvUxbcMjlvXTrugAPOATV1SWH9Q1Tgh7iuRRBWHIKquRTi+WeD+/CE/OAVwOIhZCNTMRytq
t43XoqzepresmXitDMScTaGmsQnjm+Nowz/SSI5aPRsF4NiZM8rgU8XMI87YgZQPSCKc06i8elV9
zPvykGXiqN9HN30NngdY5w8ssQerSJ7iTr1gyU7CDV9Eng403D4dwx+wNRZwgPoefsBvQKiVGeIR
A+AvfQGyNkerqY5TL3/gAGJnQLILUS2iaacU1yKyd3MlHjVclRL7CzjY5xZPC4rCeM3y2q1qOdZj
mkdtvmpCFF2Ebn+bZI5EOWE2Fc3NfXR7tk2Af81E1az3ywi1Ibaiad67QDHbojwPWEwgOnEp8uoI
8eyUWf7zwjHJrvxDGDUXryzek4nUm+WE1hokAVIGU++ieNtpyNTRWCiOkYJnDsRLvMOwY19BhQH/
O5GEywIYBWjyCXJolfyzoA9EcvWL+bDpoT3jg0vYMxW7NF/Ojeec9P/ZNv/Ofo/tarMpSrmCHPYD
Yu0xAhQ6RN1DkTu/SYmJi2MG2UsrBrljWbuhXjevVWK9NSgOflhh42H65g3rpBjelyjTjI5HvE1g
wwaxxIEaUCOibWFsHCtgCwXdW4zyfiScghbv/pTY+OjkR5Y1+6DAghnOrWNUu6khWo67XZHyALN5
XwyclyVaWmZxsjMUuu3h3hXVxXZKqPP1jgtvI7VACU934dBeDNPam1psDX7jWgUwWRHuRwR1Ap2e
FadBUIb3EvudoOYXwwfUIVB6bf1H5B1wKZigGIBNJVsxfzmSIJ7V6NMW5MnwZXGAAhSPhhV+gHj8
dRs23YQKTmVMK5uRCsz1PI3hrkrTP4th7C3SinGeHMOivJ/y+pRAw6RmtNV3zYGtW5636SUg91Ac
8mR+CKfgPh+nL4WuAdqw+UZfoAqKS2ONVDvKb5vh77QZSqIVJsPCvlKV1cRQqrdmBS9IvEw9cy0W
HWgGoEl3A+4xd1DR77wu2k59dp1leCrZDzK318q+JNPC/rcYPfkhrP5i9PZBkUmFCo1UnA0gEo0O
ih5l+G0VAo7mfDTKlqGXIvnm+vmtGJdoqzuvgo7S44M2FAVbfmo/OSQWqhTt6nY6IoKS7UZf/G1y
RFUQh+2t8qrmxdz7U/41Mc1IHK+Y/9ulcLd91mf3hi89DMqaT0JYTMkUggZdQPHJrhEQzP9MCVI8
Qa4OYEcOJuRldps6v82gOOjBag2Lf50HHkJUbAWA8m5R5n0uCed9K7B+6m7ZJ2D0qLGQHFwat4ID
iwiXoLAQwgBEXAKpCUCKo0BRTJEDuBOA9Mwk2tsligh9YhwTyuwA6sdz7dTPnACtXVnn+C/r99fX
aeClrygaXkgEco9EPkdpcJ4oiGPlHHWbsUV1RzZ4mnfLgw8ZGdPzv6h5xTsjpSZEjjjfuqiprsoK
dxnbrL/LyUHHuevuuwwvvsJbqYU0boHQCnk94GtdFsTAfYYW+wi0yGIDsvCiq8VVBL+LWB7UL6od
kCcBaTbVLI+1wG6sJHZiQ+3SLQA7tKoK8tBZN1DPNoe8w9swQYS/qwhnWpXjnz3bX3GA3wOKQP1T
H7s4stc+Z3sCRPmWFa2Wf8+pUXagv9ehaU+YEbG1AquTTXUF11turMh5h8rLQTJYnA/pmeRMbBMp
OnPuLpIs1i50ihE+eB5tsHRiO4vzCUWMNnvCraQ7iUWwi3lRtHUTtMcC1QNFHxLcyDip7AYTOmNv
msmJ4/54FosRA5+qyf140D/rkawzuir5fhiFc0qRECQ4qu1tnLqUrQTxGRnpwnVv1RhUFaa2Y/us
7ECtYgvt6cJK/tTKsDddTeYlaouHEDLCza9SEtnC8wuY/MCsRm+6BJPR78yxQy7eCsotpzlEI+YE
4MWIIONCbQlbp1nikm56G78YEIOgcYE/hPmaAYHFN0XPxy6xmXQEdEB/gcnhVIFYgAiLe7/145XQ
ptKk/px1lqDLvCxFv8+wRlqXaYSsuwnVIEodKqukC65SCHwSLYtDQD7mN79MA7QHp/qIbFuGKkE1
7hdXQWi1YvepU1StiyprbzjtOSitgJIwFxizKqag7yzjcFGFCFekFZrVbCLywLZDsdu2m20+qfgS
OH23za25elLWEN08o/pF+uVvbNMMlYho30Q2uFEDNEjQJtr2tV3BR1SIR9hZTHUQAytUcaEQqGqk
lDCoYW9XmXuymz7ZL1Hhn+Rg5+exMiNYTn6+SnphrStMJbdqGrNzFkIqrGeRvirovPtOBNAF/B6k
dQPfzJ0Jcqch77/J+c7n3PXsAyEsUaQzIitnuVSH3CnfIJuAhm2YjfsAdONdOc/dfSWHdy8m7wEG
UBwoS3FObwRMQ4GPiMnesnbMFoAwJNkDZjn5rh0ThdivhH/b4E+inNZEqyMpYcxJ8+T1sf0UeUvx
yqkN6gZVPgQqzIGKiADWb0noK3UNiDqCQowuZIescJ96AOsXZAYUlebJMIxTnUjiQDHljwqO6V1S
4zluIlb9mset81LWZpuDkoxyFPpYTlk3xBF1LI4kPeTYazvixrNyADi+SzOVK05Bd9JbwNwDpuZc
0WJ2Ngkp98M0H2ESPqZ1DcYfx6fCRZBRtVsXQGRZ5eAVbHbSwkUpmXzMm21Nl7Jq4WbnpI6tZTdj
Cms0lGYG03tIUC9DHTP49qtgZySAvXBmLQh4BrfDHFEQSGOD7GJPPGb5nm3iqtrofVHlRzug6rDU
5BFUAPoGpAWigZ34jlTzm/kLUEcMkItwggIBfov0FTUOtl0jxJGqNT+cMuZVPMx9FxIAshnusTTa
ueSMOa3d8n7+CCCh+qymUdLdQqve2F55HFpo/x4N2QfxVoGBClPIoFhNhk3/q7L0mnfF2RyLFwS6
3lUcvCPwB3MliHfI9UJbcq+WxJJ4dCscEucNEl1nu5mvaEe9uB7ZrLLYdlF7nEz/eZ7U3q+StxTE
f2C369rqX9sJ2e+RTGAgzFtKsYtmTo1NbemiD7Kcg2dfhQw4uU9siYJM4h3kU3zyWjh4Wd5+ZDOx
jgmyMeqNTeW1ACxQOPmLth5g/hJmrxVamCoVMMeSPgWogY6zLUEdeRQu4ta4qdZ/ipr6NSyjUyvg
S5rm8Gdu4dKMyZ/BojTpUm+fYHVj1omVqPBOSxJTViyBGHboBt1No0cMrtqVXXeIcmu8ffSWtcMt
TIwXmVsvcz3giJjfO6q7+ApBtb4h1Yk+FuRDPEZnC5oE9FD8JSIKOeBBuhG1PyxgsOk0N+Hy6RTL
we8Wdjb7qUztLUIm4HfYbqqULFdR3eOuheUnMEMvcl540W8CtpdFF+NSA25c2Fx8Wow6kvUsKBxt
UGUq0daNj4sBDaHTCRx4ybgxldgF80AcWTN7Q7KbhKH/UpLp9QM8MkzJQdj54vRj72tlPce9J1l3
8mdRoPA9QUZeu9O0noXI1+RbkNZonMeGym1Wz+T5SC5RlYOnO9g3AQUG5a64w/4E1dyJLI2B4hFW
Y7/dXG3DmOO1VdmA57h5WWfmnWyRBNZHcLsIySWQ35KEFe00nbWKglb02PU+mOQKyGqTwqJMX+qC
dUe7MbJfrdoA+3NbwHKpX9KsviDrWdzZgfXhu+xFKFvAnO8SZ63VzpuGcl8xMdpE21xUWL0MKcLK
pQ8Np6jRrowDD7qE/2mZAgOGFsKACS1My60EwA2AjG4yC+wzGQ6SGw9TYHC4hAQa24cxiFYMwHed
GE9n98EbXaKhKT3ZwC1UBg63nJYBsheaPoaTNrvCMwC5J6xgwsSYDHH9KeRVHBdmbGV/LvKzz+fx
ZI6ufCs4UTreuNNqZzr1SlT1MJoTONRquZVJka1meHqblKUw8yEaKxRPM9uHeWqgZqbscs1ZzyIt
lvmbapI96rg2h7di/PBDCaOsAN83+urPIlGSLVyYxYO2BivIlXWyf2pZyUFccuRzuVp8C/uEWCHu
IOixRtkAqICn/7GMyAVDRmEOBt2Dnc4UlUKv2lTgTJZ8QkMR7AFIbET9mKDJIRhCeGV6uLtj/EFu
gsheXUAeHisSF4ekQPtYt7BrzSuHyoUwuxPaS4+tUJgcF1up5s1kOeeg7D9Ao7F4jDBe4s5HBukn
RcpFZphFOeNXkfZUG6sTXfMmjQT5dMIiG7i5CpFNlJWuE/QfcTb/YhyXspuGj6yWF28295gd/7YF
AjcKDi6eMz8CeLHoDSSa+2mhbgVOLOf40hrRW2IkX3ParFPTfiq6GV8U45G6xVMwqmNuzz3Z/2xc
Ny4CIuQc127lrCJSsHVbPrvpeCNfCfavfo01WaMuH2aZnLzQ/0LWb20DNgP+1777pXnK0X8Jq5kM
ElpPS/iExsC9pGYQFNEOkeBbLzEEJyex1nvDAH/NLjvSGkHV7VtFoBh31kfvwfcmfj8QlwHOgW22
CTTwKF3Mh6TpKpyR+XSX75u0kWvdR4TmryCsb4Yzry1reTUo9k89OmST4z1mGkftWfKcxOI5Wdpb
FKTv/eA8e1N/EkF1rkizhUvB0g6thvVCYHYKPXRPbHxJvfBkK2O1FAuUB7bDFi4Ss3oTq5iX1Zu3
ii56/rHoAchgk5zTd0o6ty7xtHpxdAWV9OY6eC6T2EWjzNyqAbSUGi6Qt/62/b7wja+WbSfxBIVV
poZAE+cTaX9+h+9SiKqyAu3EM/73RUWIMtWvcCRv9TLf5oaq6RJ3/Ur4OZAADn8nD6SBnm9coa6w
oOa0LEAeO+F3i2heaWJcSwFqBmLUMZV6i1IiuzdqMOmT/mGWN6fBuE4l1uq8GQ68U/eFCUYAsx0z
zsx7UMgbFn+1Ywm3CFFr5QsSGfo7Z1RnPdImYNoKtBtPDYl0W0CPGrqvpOrXWsbGFcnJFdFdNYOu
vlnRZ2YUm2i+8uYiZscLP/93cdrBI6vDwYT0Isjlr/81BtV5sAOEjMWNa+BIYIhXmHlaOxuF6K2e
m6l6s3XtsCBFcO2IbrhqQf6fLxOqh7n44VcuAmKyyTelNT7xfgsyA9AsOnJ1fCxkXecLCWUGyJYY
v5nBePd7PkW3OGAnmM05HcbP9JUFieZKIG74xWMTi5LK5bnjMrrnMetm/iBVj8LjwxJdnAJPInuv
whrU4l437oQQeWye+c6U0d8gBsLVGAhDXAIXtRdehH4wnEd2KsqL13H+aev6/8cFP/ARAeJZhZOs
4+5PEioO2EhqhJDd3rmRTxz2v6fkknSKjB6xOC2s16DBHjYkREdi4r8OhTZQ+T98Wn//X9fT8Gkw
7/QXxjm3m6AkMWKqub2bxY32XEbkS/Nn3S/cv4NEaL32Xv6u24UPTqzGDmUL3pSax8YbXuilgLwg
LeXwcnrL1wQmoVtlqqGhspUM86P+czo4afWY+6+l9FygB/77hnFqNA/8v/fbk+51C0JIFz4pz97x
U4MEvdN/+v2gYdP7Qj16y4u+refnR+40xtcRKRE+yeV5VR5DDzc9CfXP1Av35l40LP/y9r3/xkdm
oA70vAHKk0+N5JL6YHriE1S/CuqQXU1mvdj60/TEC6VJtLPyUb96hg59jfo9PxWLf9AvxwX07p+R
0+WvKRTrF0PDa6dvy7Khb9JJm6Putijt7aCuDYqvEfYIUIH0vNXNxi8HJ1v7GMLSqQz8IHeRbKbj
BfRHAGDld8uqzAiq2vGN3ucejDUFzN017nmapv+RqIGEyJbcO9nZjrRsJW7EI34/9DQ9mnEZLNNW
kpXD885B8SAm6sQ8wFI/Ina8LpYYkXtv9+9BkuGSQBWpsz8yz44WK2g2PiUtwuGEh1A/4+953DrB
a4AFHY3LIKBxyW1zbyT14Ujh1xO82uQrC6kHRbZ0m0FLHQYvGeuM7kGak7fgLxnPvD9J0KPev8DF
MVj0DsqfRWGxdxgQgUewwLKjb6/XF/6QF+BfWmtkmjgjW77aCq84lNHPMN0b/QvX1N3AVazqv77p
KakhxEHrd39q/1PN0X4Apxu8ppRW9LDR/ZlyXs6tWwI4GwITBt4Zioz8XL+S0Q0HXSD93xMY8coR
BWhsPAGxgfLmVR2jNSKeQIdPCTqJ1qsPIkVfkd8DclpHc3bSH9crEmpKE6Ez2x1jFM1aPXrBvRQC
LPyNp1ajc+hNZv5CthfyXD86jwF4IKddsO9CcGsrXArsNZFjCHOueOBcNeb1vwW7fyWFccdmzVkW
iQ+GoAOu2A+f8cy+w2I841khnQOqBwWhxWUoZDAD6JK+xLK+ZuR0p8ym/G9Va8zz1jLfwz1EdTYn
X/6lzIe8djGBJhvP9KeD9Bdb7Iu42vlTd8eY4VH13Oirf70VURmSk/w36f+bNHrXoedZ3fhUMo+4
04VbvezphaPCUT0kHGGuFhmFVeRR6E49l1FvahvUpMnzlD3mXmgspq0OuaddMZ51S9I5etiHziMz
RAdCMQd3/ssA5RqePDJy0zJauebJzKkHz08zx3AegrmghxSLBsYAetYwTfieXa0kMBtwxGwcUGTO
Iy8b8S+nN7ib+tWNhSJ0+5C5qGQyql15mTRAq33gefjBODtvJTKSJmchlLR3ofZalMXKE5+e97do
IFwgCMDax2f1/j2B5GB7xuJ0Pfuufm3bvQbBixy/OhQ6uaHZAtk3v3k6BkqwwDMUW/YmSemKnwm6
M+DgyhI3lFROAI4y9QbAhvo+3n9rUYbSIShoqR4y6xYG/Te/w8r5LnYAnmcSY+atOS4ET+g3AyNJ
rD1H0r2CUOPwI9dUSPg+6dfkORZyWLQwDBj+qmIjMuqvugX8UgCWIDGGYTXI+PvJOoB6JKPewTch
iK26TWknx8jYVcraR/3zf9fIrBaldfOC7t850oqnxFt6jEeMGL1D2OpVT0arTouNfkXXwJKsf9KX
bvr8M2r955ZbsqCl46Zzqc2Nwn5grOnHMdALYjngZdk9rBicI45OsuRcj71oO5CPIbPjoGk4tuo1
06TtHKFBw8Ykwj/QUrlQut3onilkIUn/enZNqcjF0CV8QQBhLUZ8oVnixrh4yNFHXAb50AwB+WA8
fNNuPv3rTmYM3pisPrwAA6wfCUVgAVFtmccNXeg6XwxMAhqwXlvHLtGweetLVFyjxzm/Bze40WGk
J2EoVmLfRwqboW2II1EpcRog0ir6K7rxJ66j1wSuPVG56yWBEIOPb7kHk8sKJGK31Mfo1rKFQCH/
8ruZIQL1mkdziXJ4KGnum+gYGx8yfCOyYPWJahvWzQsuKP/WZUUCgiVOB3B6ABfxH8y37tiaeFnt
iFIVX3pFs354yqilRnZISqYoHDnidX9BTZltgukG3FuPUeXrjRom0l3SfEUea4P9qc+JskypiT+x
YvNraAaQTEA3+l86D/G/ZsUrZD90WtsXhR9CnOhRL3keRBWyRX+WWm8L/EVXql1JHILeG5o3JPr+
EU4WqIP5kfey7Ww8BqQvMpybRvRzAueaTRQAPdaMkRQK7kED840+4A761qhsRY+ej/8gs4BhMTBh
aCc9fbo5g2XXX/UmJRzQ8QDHPJqH9m/Q6GPg6W1NL3k0te7WgQdoTNR5d4mB5wM2MMheRQMaYV2O
iM50r4fLLKCMgjO5qwGtTXK50LpjBWCy38NV1WGfiUKnS9umZrXJ7G5b+GjmN536M5hbHnLh11Hw
AgF8A50FfKeDUjolb4AqernAZeF5cftDbdWPSw/uVR9AxuSIPZg+TP0XzQGYxC5BrtIEbbDg1eNE
wI15IyJMutOBU5Wot2kCWAFCgqZyiCRCn7pFme30sAaDjE3KWbdBB7qDIJM2sMLwblakOngPReik
m9mZIVIrQjLOUQworq/FAfSOmEEg6f4tgEiyWqjdh317zyjW8Ud2HdmjWsTdiCk4YbSUeqbQwl2g
IJmsnlC01UsWo4lm4yHcCeeBAchrU8iTwpyd0aJfWgcAiPqitkcCClQtfzOhTKF/TAAbT/KOMcln
A0OcMKyGsXxiqDHk9RHHASbMEOlSexNAMQLBlyG1wJ5sokXGn/N3dAcjiNklqXWGSDz8y6yx1ume
sOyPJHM3TGqdINC0GTRkKF0hJ+4caGVClTS46bmhYzLvmqAdYU0S4jWuav9WZX0H49qp6cWEGBpw
KuJ1+aGehBmxj346wqR/fcZApZ35vZO8akFSlklcAHDKCDYWRAw5HRoKUmajBTnYwoo/EquqpX+1
7Q9H6ROZjh91qzNQdBzNCcb77+zCZXWoQHT7r5cUKMFlL8DS8CSszkyoI7fFdXzvTWprZVBwCPna
6V/n2BxUAFIRGpT+IbZqqK3tCY3sLzWr9ezI0zQiNqY30cxG+sVJw2+5NNC/Q83GI4vX5jMOmehD
kRnI2/aohgKhp1JRvu8idETyca+i+mS27uuY58+Ncn7DZXxLFKxU3SsNHhU6ic6J71wgXPRv50xD
hKSZjBH5XvDFeNMH/W8inTNVZknnsZOFlkmJFRI6uqZEYPbJncVGxf/H3Jlsx22s2fpVvDw+cCEA
BJpa5TPIvmGySbbiBIuiKPR9j6e/X8g+VSblK91To7vsiZhkIhNNxB9/7P3tkPJquKMbjenPwQae
mOWRNWO6MBiB2nralthc0fFXKvSENNoQw1Ki8mFXmp7cid7YpaV1S1f5Ku/Z+ff7T2zj7OtOa5ff
VlAYT4uwvh/KgmXjuCEY6xrgMm1zWLrwsh+BuFK21HszrY+ZxqdAAbRXj4e6O3RH33Wxf7Stkb4y
bWI1ZRbD3URB31m3qjBkvY0Iy7nuTHaLtCTDnmASZd5m96oVk/XIuFjf1EiK2Yzd2brGHgbpASJm
wYFY89zrs7L0rmGyX+Wy7JfeUD3Bmb0pyfvz1Iq5ZsmdBZwe4VyrC4C4m+5mY6zsIjw03CWD11xo
bLlhpceVQ6irPfkLx4wvmLYXeho/txZ02HzYNzngdbQhDIUGURZxxhjELd03g8MOdbRUBQ28ufPo
2LBY7GuhNmnwlGV+8KlW0bLgjJWdJWIh0CNABys5TekXUo1IqymfYJDi+nTKh0GzX+sC5wZbKjdz
4955o71V95r6+CLHv/9tSp6C14j6c9JRtjP/fAUigfvOXvnMzHkNCgeNjodkX3bBI/rre1W/FhW6
QEx8cVU3MHvtY0dsA/rfC0vD1SjdGHAO5Jkxv49mcVd403Wrti48D/+EEpr12IKCvrsmfIs9h8ZC
U+8D8ChdDLYN23fh1DPtj5gE07UOx4bsICKtevNipie9qFJSJfQ+PBFrN16zp9FtK1veqiXprCKV
zYRN42yuVKbsBjQDCJWEZXV2Jc3gulMmOsZNyTjapu62hGrBaiq4I6SENYrJQ2pX81aOYbksaWYM
oXx0vOjVoa+7ppxZum69zWmSiaT97GtBRnPSWHS4iSKSx01TMJbOwWqceOJouqIKY4xpqB202L/H
0vKcNVCQkklsvq3b4Drm/bhxjH6jZq+hHY4ZhbVnge7Vy/66IDFv5886mMY83LnOvJvN7NnyQ66+
MSBSG1qsXmzCbPOsc1eVyR6n09BQSGsfdrH5qUd+jDBqN84ACuLWOkw1MS/B+BIID3exp4HIjipy
Y83yBij/F9m3nwqe4b5Pjghtd9RSdIAYkaruCkILGhbiqO0gvTTiFyA7h5Z5pLHltZoVXb2hhxDc
qY1yodF1LftDDsNvMerehedTXuLLbAKIDKieI5XcCZ9rETgBk3C2bmhFlYx9ftsc1VjgME7XgEpU
96BC+Rgb2r3bJV8FRiobGAfRclchFLYhY0/HLfeh46xJatiErv41ol2ZCQ/OUXrwA5gVuvOcmNM5
1ZpnP55o6+ufEaXQlSPgpxyJCPWPLYoh5AFf1R2SJM2dqbdXaW7dmDkGynK8YB//Sm9A+xt0XhBW
Jlp2tDEHuka0C5OAxYi71R3jwWBWSRXkVULVxRINUOGauWjWq+3ArplJpHeI9HXJZu+lVedvo8Qx
IHBWVWClSK5ba9/Wot1hbNx9Sf2sblcdrwqBmcfBc3YO9+dY5N/mS2SwV8Mc33QNe242IHyKj7zG
w11xZznovmbqizaPgSG3O/WGcRm8Nj2RXGFwipWQ1iuV+Az2iqbOIaz4cpj85TTo7L6JR72jokmx
xZjc/g1PmJv1F1k0b1gK7tW9bcTGRZTKc+w6dzk/Z0vrpDpQFSOZXYYMG+FrHlVPo1tuQxlt2KDa
qmKRJZW2nCy6fDRfPDGDbK6Z57XziJnCkWz3llCivQwS+4iUoNmqm9hJiVi0zetgKC6QmhxTxPcL
OuPojkznBhEjSm6Wn5GLyTSo9Ct1WZrYW2lS38jA3PaoAgbYebNePBpAuCwT7G5L+732N6QAYDZC
ZZpWa9Mfv+1Whtm8Detmr66ZurlHZvbUHu77IVg6PIuFhRK8z48OI16MkldV4S5XhwzBdcfD33Sa
Mn4tsnrYjyRmhblx+HZirGSrCgxRua9wTVZaHD6rscVAO50lYo3NayXseZ+E8sIjDzLmrnAT80B3
/lPI0I0MxaaRIzdtm15HSQj0sTsZjjzmNh4wGZ4GjGOTlsFEBgbMXUA17trDHfFO9J3zjYG8q8Mf
6kPs4RHYOyab77JcOUyB6jVV+XazeWmyINPdhvFYGcHqAxlqPKOJ/6a+qD4ERygPp8Fpb+0guiga
8i1Z4zKHOqsymu5UJ9MjdLQPiq0dWhdTQwiv+iqypJ0jY5od+cEu58+5711GQbhPp+CaBMtF7xn7
MmT2m9sHM/HIxPV36omvJ9YcOuhhxCFsmLIHbB/6kHJlTACAqPYyhIFgQQFxJCjpYGLaSHQLxBH/
iINs45kjE6exUp9Bjyr2SQmCEglkqX5bA4NAEfKpBhgf59VWIAkeO/OFcIT7rCFzcA7e0l67CiYk
b40VPpI4sIMgcdtC5TRsN2PJ1F+lffCUIHbp6+QO/vyB8WIXuxY2G4LGyBoY5/wOH/ZJOHJfsDGk
Rs/STz9nZvQkM3lRltMhxpwyMEGqXpWtMF4Rq9JqrtkhhFNRcocUaheyO7LZjgbVWyHIve5mgr9q
Y5uaeUl6lbO2SnAi6h5V05MRdNdiRJXBYO7F7PAyZEVINcOsPNkKi10SktTwosNNXpjR60CgBeDN
FVh86NPVEaYWRg926snYciqs4vAWAcogVarf1F5ISOk+RuN2zpT8YrwYukEt6ENk8G4KTbMZDikT
cuNrV2oYhT1AD7SWD23tX6ur0NFtq3tvGxCL8u1CmjyJFo41xDxnR7ILUjjGoR+8QwbcoW5hxUH5
ixilcyLv1chfOj56GhpRqRleNKn+GnOxitDZGoK9Y2gPmWveF2H4FNM4DCynp2gKD5j9dqYcXu3c
OeuiJ357PKZufTQZai3mn4jvFWTmsQEEZFjIdBjbR2mcMaTLdZj6+4SAAbbK/EvVCw1bA99+fggZ
vgKruVKzg8xJlbcEr78A2Ly3nXD7j2YaMqdjxryNSo/Red5jtYauMS3/EcapkWCYmW+rqWRf9UvI
/v+vv/zHP//rdfzP4K24LnhIivyXvMP2EOVt8/uvQv/1F8pC9eP9l99/BcZvmZ7QPdt2TMm8oUte
f305R3mgfvsfCL3w4M1JeRO6aI97/6ZLyrtIDisrzHgeQTZEtMIaoEq1f/XjY6u3fndoqbvSQ0uo
Gw56d9f7cOheK5t0yrHiNX290QnJujDcKDpNQRJvfnwo8/tjCaySrtR1T9iu6Znvj6XX4G6MgRhZ
qy/H5RQBFymQkIf0nFAuJ3CCjrqJC9O0p6+lOb9i1clpoeb5laGzxZiFiXXRShFdRg359GERlPtg
MgCwkGl1rznOsNNjOrBJP2sbv7NMZq/umdU1Tno80cuGCKU7Db7Jlcu2+F08C8qcEp9vLmD5NGo9
UlZiQDNJPRMRyviT7+98ONVSGLYUlm54QljCtsT7r08zzmWraGxuYoQ/ach+TxeurIjsML28oQ3p
/OS2+ni6/zieY9lcYlfXxYfT7fklVh4iQRA7JUeXbIpRYqKJisufXFb7776XLSXjkoEw2P5w98q4
dCI9ifxLq4vKbEl6E22eOfS8izoEdpRze+EDh5qLfthqn4wotM/5CGmbiqVfcQUi9rvD/jokJmhT
RaG3bjTd34GT9vaekdo3hqbAP1gEwSS4kGuHMsyuZimNW6fu85Mf0Iwps/QroKT5mpBMY2cKNGFm
EKFnq22/fAgcy3ps5WwjPywHNnK6Sp6YAcfbH5+Lj6fCkkI6wuUi60JawvhwKqoU8myoB9V1bg5s
xDRnLc4uRWY+gIb7yWn/7lA2clZhWDxQrm3oHx9cozMqST/NvmJeAZtduvOzHczxXZNmAAo66qIf
fzXrb64yjyxNTW5g17E/3L1TmgtEpJlziW3UfIaeokOenuKHf/copmFYrm0zJjIemR/uWXuUWVwm
Xnlj9+FT4DBJhub6x4dQI9pfRzwpOIQ0hC45f5y5D18EvmYnPIKlbgIztj5jxSBONSLMuow1XCq5
M78GFfFyQnbEfxvtsPzx4f/mPKIe5gTqKLYt6+NTOcR9g1qap7Jx3ORqmgM2CEXv7n58lG9v8/5b
IjMzKL0NiztSWGow+suUYsdRWqeDU9/UtdzmpgXOQYpzO9S3Cj2JGGFvluwv60pDNK+lxKRRkR89
z85P7hvh/s35FjYn2tYdyd3z4XwLlML2AMTjcqp71sLt5PpEJ9heAwYpzRD7pbMYIBGN+Q4++zBh
2jYCxqsquohZ0hPPRlOLPbMSJhRCglqmFaJhPX+ePczhXuWTC/GTk2f8zUc2HP5jxLYYqD/chdKp
u8oe2vJmYGyS5laj95cc6rheZyykRo9oSI/YCfI9I/Aazrj58fH/7g61DNPTLcGEyY3y4dp5mVVn
OTnfLZiPZTnLiHyycavPBlav/hkXAnuANA/ySF/9+Mji7765ZaqBRWeqdj4eWgtsl2jhobxp9Lo5
NVaCF6ASwXGiU7TTXEAWmYGc0DCNDm8Ddr9ac6Z1V+fmqtLR0Pzk4/zNvcMJEEwtfCJKcPX6X+7i
kcWzgW2+vNHDMDn6icVW1cQOeMGNsk8MnbsjMJxTlWTWbWZLf9UZjdhFTgAn19LnQ5nD3Q/4oIfG
ngz4xzWFOxCSg8sMM/3ktvk4IjP2m5AkpGfZtmka5ocP68tK0hnOukszTct71uv5tpnp3PMAVHjh
iLr9yQG/v0/eHdBSZeVfzs5AMmgfoGG4CVxXbAatBFWR5chxch/bFX7+gG2hWH/x7Hj/4wuj7sD3
o4v57rqoT/aXI5PLVpo2oOgbrS2uhsS6Lkb3pQkb7d/+hu+O892k41q6E+Okv8nQebYG/UIYTQb8
8pqc3Dc9/NwYP6mHv6vFmR5MW7A0FwxYnvdxBvKTkhjCwCVOsWv3bCXn8gkRSZ6/2f0t/7TAF9O/
+PHpFN/fOpZHUewKU9C5dewP5xOKxwgBVg+uop4mbBX08W60RoMNCUtHcOCU+xb8ynrKB2zGDTL1
sFMYPjcrMIQ10TrR44S+LKKgMoWe6U5sxv34I35/xSVtPT4i6xMXGfOHUTxneTTrI+leNCDQ8bhQ
4JOfXGzxfYHMMQz+p0bGxal/OAsu4Qhoae30pshDOnb9vB+HFBhI3F3TQt9Fc7MjEX6lYv3Y9Vkr
w+lkgdGY7QfdHhCw9SvVoozT8eF/8eX/54N9u2f+cruj8gxEWCcTZuO5uJEUP+A3PLnhkY9PPz7U
9+XBu3MgPpxnX86tZDWd3fSiWBW1dROMxs3/4hBqgBKexQDifSgNes0xYs3X0htVCfA0lVXzb5dY
fAlLF7rpYtP77hlivZzGkiL9pskeZ5ghQLV4UNlCDBtyUXt9JY2fFN7fzsv7EYlDStNVVaNrWh8n
rmRsu2yEEXlTjOE5FSnC8qiCKxdf6Tgu0Q4AEvTRmDgB4Yds1Xl+9bPJSl2adx+Be1Oow9uUsKYr
P5xXAsTdOQsscR3jEO4ECrcUhSwgyHTrTKh7NIAgAWExavuphrn546v6/dPz4fAfpp+Ggk/H6yRP
jgm/iChzNKfQnlc1lcRrUsYjqoIMiYgzO2jk0AYo+JuoxmU8Sm3V+H56PQnNua5NmH7DRM5CaUXl
048/5Xe3Nx/Sws8oBQ86T/mHcwQ9vnD0rDJORk/Dyczn+yZ2y5+MVez3f3cpTGnR12DBYrnGd4sV
fYzalABxUmhM59OQGopfi729rpuXwCdIAssBHwWvSLFuOmevue2uEONj6VR78n6u46q/8At0inpQ
bsyeGKlQM7UFH3w1ECyA/rTcWXV5qmf8zXSG+k4wKkobYtm4c/N8XpBNuC468TTatmRfqN+45Fs0
bfJCP/hc9/E5jG0UiRaEPLIw2FcuVLIRYZ4bNNXLKJ2PmqN/EWmwzSra9zZ2VclVxZD8OEfm8zBB
oKhcLBJpmClxafkIh/gAY2DlxoELGaA5e8JH0RNjcWLdji+22HWRS0kZshMX3nYj8nIrzZcuaw9y
mS/nMNzkXXMLGvIEWQVuHznskASbZ2PA82PBXOYb8vs0ue1M+bmg1WlCf9Lr+NEcmghVnX0OB55w
aDWbQPh3kwUs24Z4HTTRbYY1Dm3040yKOaoG86FJKKBtm5SVyY/A/Wn0acYo/qISVWWrX9sBbt2G
njDNGadI9ziOXmG+PfWJ86jlabie53Yb4RSeUus46/GuqaDPtiz5EZHsB1pumBA64OAxW1gjoYOu
lXxizYSEK+vX0TzCBTSdHJ0HnBRHi452TeClsHV6qpZYWUQjEIK9LUIEYl5vwBwyISt6Jfv2vJmZ
I+fvq7kF+pVdFDJCDKsNZwW8RI2zGl3e3neJZ2ljaz12dbvIPcQ/EeA04ZEo0D8ZV73QqnWbRRC1
Kca3EZsa7EC35CRFbceud1ydq6YD4VrJYmDhk4frKDacvQlFCvnK5G7BtdcIdXI2VOwKGak12Mab
G6XjlaMxILL9HI8k6VrpYRjzg1+xs4qQYEbgGuqEMKcIYQqEkkn8lY77CfMNtnQ37s5FCm7jx0/+
xwLCFpTFrpS0/wxV0n9YU2mGp0lCFYfTHITJlSeT8tlxvPlER2z8SXX6vo6gJKKlyXEcGqk2cBT5
oS72iiCc2nxqgbTn8boOXHs71V14P86u9zTEybxJqjZ4+/b9/uNdF7f51tV9Rcpfs/3RfvjnP7dv
xeVL9tb8l/qr//6t93/zz7si4/+Pv/LuL3jfP4+7emlf3v1jjR+xRfD3Vk/nN5LY23/1mdVv/r++
+Mvbt3e5m8q333+FrgJqlXcLoiL/9c+XVF/a0Dmx/93HVu//54vqO/7+6237yzFq2+aXl/zLL5dv
fdR898dvL037+6+abfwmTc8yXIeaznS4M4a3f70AJctgoe1ZnkFThJfyom5Dut7Ob5ZwbFUMUqaY
pqQYbIAa//ESnRMWg7ShyCtWq8J/nYTrP+bjP67L3zff+Yt3kwV3Cn13enW2IzxXCN72/WJm6oPK
GP1AX/W+cR2A9E/h5bTZc+Fc4jMEpNrgHY2WMQBpu7ofddJD7h3+gTu7iGuyCuA3yGSl5xjV4DxI
ttoZ9AmKdp1PTV1up8CGN1NQrl+UAKwCmLxE5vSYEfUpWXjI7PQQPkgdrFsGdN29s4bLIIMaFN0F
GcQHCOwvBOwy8oYLvSX6EfNK6XwS+uchgYelwxsE7xz4OqReuZpie8GkwvwuaCw/yssBR1hJYEuN
Ms7F1R+QW4IrKF2RhiCmx96/8+qznn2ue/pBjbFIBCIG4M+ecxfGchVgpjWsau/CqOHysBuJD4Xv
F0cEibLAnKpgZZPQXkpUko1ckjO3cii0aE9+E89knXUw2NCyISPV7FzGJdz+EBTaMgRHNRSfa/ns
IzSI4gtsEIvgJEx9CVK+LZ+66Dkl96pDkRhetXZ1TuBcAYM/BkO8VFkSCTl5OJxQT0RbIwZoIV/C
4bIZgk1rtZizTXiKNtB7OkuQ3TQ32A742YnkWNZ9fSWQGLVI4IcBsl4zHN2m3kOeRp4j8ufcm2EL
msEZ8d6FBdMEvP11LZV78Vh15dU80ixr66s4YdjNWZG5sPt6hMvqHBR9t6/gYtW+f3Iw4k71VTPi
4J9wIXcJcgH8wh3Rgn2zzz3vVp3SKZTrySGKybo4qw87Z4R4Y2DztGEjLEvVrGeCyJ/VxygRPKtT
n4fweYZPcCTYzdW2Le44nzNTe1yxyrsozXRXxc8w967YOj4gaGDCW8Y6O8l86ymeLwugnx2EOEKn
LxIvOtgyuSDZ7mRCpzKhC8zoJ6NsZXXxcyxx+MLVJYJpidjlEHntMdGhj9j4odxp6yAeI/liU2sK
3z+v2ENZRQUERh2L5QhGqcouhpkmFt5wLfCBRvvrUfuKQHgb2CD4Y3fFW+xcIp3haZSnYVDaG22t
1V8i9IqQudiCXXFR2KWNTniqd+By7hImtMxW0ON0RxgZruAhYtPefW7hI2fUCCaSxhRNXPtcpKLF
AMqNF1inOJ02XS9vbaPfy/6TPyhEmXdsZ++s+fYS3uraVc6KZs/WHSBQh5sIVzbOvqeuwRyMBjYu
TD61x8fBy8nz5GtQsWtMTi0VQLgqpP0irUdzxPfMj5IiONp5tmpyyOaYKpvkLkS7VuNU1N9EWywG
DXKkdJYArLcjO5hW9zYbyb5Caj3hss7TDvHIhP2cAA/QCbmLCqUHVm0+kia/gE2ApIdUJTqDAtrq
cNNCloog99w7oGPZP5bmURtbSPt44IHGBI4SZeAL6J59/TEvT3D2Tq5DwWjeFSGYv1U21Ru/LbaZ
aywz/d4czqFxZUb51rPeqnztsdMDcfbEPvRqCLvtAFSyKcQy5jr0hEeGMJOSvZJ39CQx+W0ObS7Z
WQxUVY1IdaYKTW96y4P5/tyFDEtGS9TXZ71BxQ0YwdU/26C0jDjZx7WqvwSYfXKeSVVR0GJnpE0c
ReACyfRACykmYFLjemDjruxbxEPjWg8xOhjBGqAt2nYqcoY0C1KqSFG4aD0JgBylzE69aVJBBSu4
ZZsmL5dtgFjYAkSMBLj0q3XWt+shajZR9qR3GPaBwNk1kEf+rLDqiwApb4+nO5WfJSzWv0yof85V
7zaGv7Xp/2dN+cfcJC3VTPRcm9aQ8X5uMgKoDmaE21fG2U4OEpSqdm9l4VZk+XVEAa0NADYMdi+4
uHkfrgUoTjfvj8D+15DfWTFgQZ/afVvLHckYx9LTVq2pXRgEZPp1QMqhRYfdOkWABTXtuYShYCok
Kh6gaIaXMhMuwWQ2E72DyLwk693umLwEcpqAIDz2wjUC60cBTqRCKeaS0qHzKWJGJ0aQwQq2bPmu
wwkJ5txdIcNc0uY6g+ffmDqfwrUxK8B6QqLZqYxrdveK4DYRHVgaC+GThsPGW8say576gHW71JxN
LPHIMNABjb/Qe3R6jIVQJZctA1+BpYIF9tYNy0OfPVV2cAI5Rh46k5d7dhETjql2AX79Zsq0GyaQ
DYFhzMPg77qjn4Ep7MVC1ODwGciahgGrYdB2GOyaCFBrvFSDXUtQ9NgnD0aQLVhbkht/QMF6M1vh
meY5pE5cbMm4beC72oSo+IR/9V1yw6x6gcR42Y+M56QaEyvilAhgkcsmU0uSSXwICjRKtnkSfUEb
gUvph1ukcOuhb5khNxnRsRWTaOSGh8wkX4NseRPrAqT7GE2akxbXbVlco/VeC11bN9F4GTCe//uV
7ilCqdoUX9uPdey7wvfvS913v/J/faP/Hwtih5bPDwrit/pz9PKuCFZ/8EcRbJi/6ciiPU9IYbOt
Y9Cy+KMKFu5vLp1f9YrjCMu16Jn8WQRb9m8sBg22eC1VoX7riP5ZBFvGb4bJppoaFlTXy7b/nSLY
JMnxXRXMVhcNV9egAKbNS59Xqtf/0uPs2i6fGe/gIXkndBotM5AB/t4Vx9otqhX9lGPnIA41yAtd
le3BrON+hw5o288d3vlCmzbkfCPHxpJKjA1MrLL+EijoiR6ZcpEyYCEjS3CTNlhEIwzmE47KOQ6A
PLviCuhdD5zrbCfwEbwLFx96ZfTjHuxd3gaYujwzWVU1CA2tBq4SI5B283SXZz7xiu2sLZu2Bq/J
lBYmz/MIxUPMmMBsl/SDwH+TbXwP27Bbh362w2A8rFwxKriGS26fO+/krG/hQ1/6Y4KPQExfhs6p
mS1xR456fQYAklGH+vMS8RbBc+M3R+VdmlMo2IEl+VGJtWvOl2MMj8PFM8kWtwpvY08mj5yjZVPV
FjuthhTuqEw71j6I+nPfQVxqhisfjgMovm6theOO+2edzDQEGo2xLxNkxudvRVldsdnm7CYDP9Js
13Cy8vDZZ2JYRx1ezRnS4aorU/TLA+qDxAouGhs+bWAPHRZDDQvbXL3Rxda2wgOA1fbpVkfuhxLM
K+NHb3zQInHZBPHRm4YvCb+Irjt58ZWEfkjsZ/xf2aKwxnTRJulhrihSIwsQNKjshZWh/VOMpcHy
LyF8CjhXhGfYdblMZ9pV2u0gXUiuVoM9vwwtVkgICEtQkh1Z60zvmDdNwuwmCbLgIlT1vVWN/SL0
GqJwoKTUTk0AResHRNkAGcr8Fx8IcZvfth0OGFSUnPAIy+ToY35SDspO+W1PZf/VF/ou7cOHrsc3
ytnamyqjhiSMvM+bpUCFjtxkftF5hykkXxEs3D7y+9vJGC7LDGSF+rsgJXZEzp/iuG8XgzBJTMnF
5RB9bQBO6Zr1DI7qy2CGO4isa27lahkUQ7GcajBGKb2ufSKphBJ6Cssyq6tFheZ6AfbR19xT27M5
76/swOP0dURWOZX9okG8mCxPLlEIA4gdqDE9DY/icGHnwU0u3UtkKE9yCLm+RnYVZbCHB+s2rCmW
cJWH8IbJGs77r/D59yOpJm45e4tvX9nKunOtA7AVaCxFe2mbzm0tnH1rfGXf4bOdTFdEdd0Ho39R
9s2Vqb3YNvFNwQAJhf6dHQ5kmR4wH6Dzbc6OKF/rwN8GeYslJD1ZZbQZw3troHLKsuOUV+eWIOoO
jbJvAReaCUSGvGisGt2G0SfuAhufvI/rIAxUcnlqPFV1cOZSL41Pjl1+NlgwLlIXRQZtvVfTjZ4C
yrQF/re6OXaBdBd67z/T2xtggkFxEiQCRlBvCKgpOnSZZjW8FGSNt1N3HcWC5lnGOoiShnRSrRev
0iIxpuWO9Z0lmT9k+0j7uiyMvafNFIBQ/0V7sANuRlPvLkKKhnro56WTOEdDTx5UVwBKNqjeFMqK
EWaYvI3xU1bZqzFgLZkaHeLMMfnMaoKkQrNpn6I4ffSUvTlJjIU9wlrv8cyktk/li0cpCpNmMdzU
wsQaZvT0EhHf1hJrTcZtuAwh8tbsQvY6qqpODx4ABUNkjczPYzjhl4z1RRsmd5WdttDBaaeGK4OI
iS4r95plnbwsuXR6eHG6dK+jql7p9cwvhuG5mwfep5E7L3GBhjDwGy0K8iJ/jAYiCcdxuLLI/Vm1
ouH027JfSsd9NufeVPpQLNbuLmgQ5tdxs3GK4BRZGcaW6DhASKQ8RjjhtyaBlMkNgZf7puu+0Mc0
4fUQ0JFM0HiKjLtAxZZqKC0X0P5BgcbG2hT9g3DTz5Ed1isxBNFaMdra2oFR8TlQP0w9cGxe9UQY
1eM0Nu1CcnjdBAc/tpAMtHILJ44iMBrXjsZjCxxtObXihtyeowwiiUlB5aCO6bly9KXdE4Isg2es
SBPD8cIphL+009QhSYucvYG1QdW8Trg+lsAWMH7Dc1/K+bEvZQklBl2GmWjhkjiAx2kmrHhsRr5p
vwgi476ytOcad7imFPlfSGU40VpYY9FZaCRCsHnZEn1gv0SZ10CCrHBAzU+F63SrdC5OWR+v2y5a
RkV07ybTy2AB1bJC6yZiYDag26F1cxl0CpgLo+k9hglJtyNZUIRXrCREn1J57SYZLArFRglDGKgF
WalO2V0MA1ZFC3J0Ujk0YUa0Cr6Js6fLmXBdNAWzPhhE0nqo0L2nHvNbRl+oIYttmfs6mwUZC9Pi
puqmgXsDvZucrlq/gR0uwanbTn7jx9pDb+MCsb3OwWfmXk/lwKZ+ZGznmaV5K510HQXRpwpbFgYW
rHhF8MXV9gL2HG3xCOAJwSw8vevYsNkBhyWwMLt0l0pcBmDzcx5U7dXIRpa8/t6IfQX7gVJpafaC
1BoV5D7MaHr3Mbf8RgO4F+dcFpwBkkjOZOX01aGzIfO5sI6iBoVq6jnPhqhuRZ/ejz4ZYh5EjKIn
EMatD2MO0rGLMbfqJkP9kIIrmNJt5jMLWlFlr3FIISEO3KMuBqTi4ES1IKLiJ8t00esdkLbeCFdd
unWxtJEFj4PJCoTCKl00hmMyvGkEO6wTOYrNpHbLyqFdtwCaMsO+7JHUL5LR+Oo04053ysex6BGV
eyxGUvtCM5wzpHJ2l6JXxNPhsmpYBCN43QRtZq6xAHzWsQIteWuF6YpIpi/cnQlgkglUNRhjrEN1
JdYglFdmUp+boKLmIC9CaeqPeuGPhMmLl2L0YM5Nu7CkWdZCyAZGq2ZMH5ktgCirbh+1Ef04jgoN
B+XoLSoz3WqkrjDiwGEzM3jcMRyRPu8gOMAyWsadfo4DfaPp5hP1ECKHKhSksqYHkJzUfPXoLF2Q
7SE9iNBVYKsaGJTJ/khgFIBSPOZxT9Wao2mdNMKBnQh+VEpvtgja1zzI56UkkkloIOVS/9VqfIgf
3n7ElNOpDlky0xpCNHtZzdmBu5gGV7CzRihpdRYy51QegAUijtairrVjXKe02nRzp+PLY2MzodPB
IOYycSOeJ22+3zY6TB1g1xpwV3U0qJt78s+3FAT9HikcOF6SuEw6pDLQjWWgrGpYK+sZ6Ww1AzRL
0vq2nTt/1af1J6ICnDT8mgTR1Vz7D4h/XoNQXjkxyVHeeCfVzaWl0KonGYJjvx57x9xoY4kJuqhv
qKr3ZQ5xcBrllzjy1iCDr5uMhbcp8nVMb2CpZsI85rIIPU53mWnvp0QnN0Ujiklir83dDMyHmQqu
mf3qheIhjNKtR/YOdz7NJ1kbuIxKUDPpXZlJLLdRVOA9qk9tmr3QI8fs6uR4+zt/2RcGxerEmBVG
/R3M+msWUNx+VQFj331A4/Fay9CjgAcOw2x6iElgb7KY0J1oeCl1PnM9tJdeU5lkDrVAEhPtbqzm
8zzBCwnnSSxAJloQZ7OvsV+eWidNN4YEBh8L1XNX7MzwQXRYh7WkfSZHjtIlaVZWDi3Qqw1GgJYg
CC1j2s0C+vpzTAOgBlCJb3pgzEU5uM4DEnry0Ce4El9HDhRvFZaq6RmDtBxQAkwqZU2EOvnWtOJS
OyWqZCxe49mnfhG4mr5MfuKu9IkCoGW/wZ4EZPbSyTZDBXCq6YkfacvUhLPiJ8u8NX1yzKx4WwRY
2Sakski8XOaQhLi1uM53U/ApLklvcc2AfCs48HyM+f9wdF7LqSNRFP0iVSmHVxDRgDE4v3Q5XeWs
ltT6+lmat5mbbAPqPmHvtXFdmXiTKbTZV4hnltvTtjAw/MEafHAyDDANG7VVSo4KqXP5IZjaY6Kc
dA0tazlmKZljO1RTwqcpqmGWGtjkDOyxI+PRHuOWFus/zlQ2oGf6jsPZu9GDahtRnPQKOb4srF92
IPtgNLbS1fYkbhcn1jv0ipmp1rMV00M68p+ROJQ25AowV5lYt2T2G2L5kVwrLjcT1ZdpTkQkQ94B
uZAdNJxLuJcU/69Vyw+4chJDctPb/Sq1eOHKagTCs5uXHfBQ1H89fJdMDRp0JQV1j1y43NJ2g5qx
1tazvrEibMut5+wNVGCr1K4g6m+ckSC4xmn340wpUKfEUQZCx/JOd2ik+qXynA/23P7GKcu7lsWf
dTty6OUxBciY3lVnPLOfLldup/y1JLXF8t710Uq4yFoFjqAj94iUTbPbe0mbbcx0ri4Rm/T1gg5P
q3vVW08uabVHTydsOipqVhaBdWhLFQBzxbqsVVe9tjgapv63CwicghUbNn2bhogwHkm7NMOaJeA6
NSs+X6kJlTMX9D3gSETl+yfPw4TBR9o92vn0AbduWLvK9rZFBLBDLN2HIeCtlZztFN8+YW/48GMy
h+bYwq5dGQ94piHkV7p3HHHHtbK6i8kDO1BVh8iEoKNXaGGWlCQkJhvXldWDuYQU2g0pd/nUfDFM
dHf9ADpVAjX1GvpX2M8PhpOSeo3SqhH/Agwsx0qNr7EP5d/BLb7SPT6Y4wBkxwiwtNljSwanzb8b
F05O08CZTDTBQUYN42FKicauji6fLiL6WpjiVlgVi7McHDPHVMRzz8Hkoqpc55llMI53dHwLL3Hw
yTRRLEUE8FlGqWaxl44iSG4Ee8GjhidqDptpNsNGaDyYtp/zuOhXNWQ3QeoxNb4dNsaWnD+fwa1V
gyImm8/3a2iLcjxrqW9uUp8+nsD3YyuAxYzRFApb01f1ZJ39csFZcbpkDvYqXLRrvXUJqTSqf0ra
yXowSejWWg2KXDmtpDMSUGEwnuZaXhvB4G6aWHuNzG1NnPAq1hcUdeI3bC04nmXzMPpuvGYlCNTJ
DyKYpu3CyQCG3pPGISKOJOGp33L2eBYIubR6hYeSdTBD+jaAv1CN646MpG1ZVO8FNO2Vb5iKmanB
IGFYFiITXOScyhNKqBejUcz4vjyDnskxLXhqjDYdFJnrbWXZVUgbq60cz31vJ3tX8ndNssAB6ZBt
uwjHB5zSoT5HkGzgKthebbE6Gbx9wsggDZTNCrY6aj1FJ4Lypykz/kai0cJaTc2K1jQTSF6Uy9Iq
jyyTW6h96IR1NaP90HrvxVT/0xsej6Ks1KY2e+w5RFkwTdrObkpaW+B+5GUJ8Mg5Fs2rGwzv7iCK
B5T2ILwQ0eBKztksYIDMa7Na11ogUOh8UZZVC5sjY929ymrxkzrmrs7HF2Fb1Ni52ZH7E18Ruz7/
P5ToR32VN0m5aVyamJ4goFLWd8yPOiOjTZF6L37BhD2f2cOiSLfX44KISAy/W3Mebt0aiEyfPplt
9efNJ4+8XY5a+KgO+nsCnnEyCiIeJBthhlzYjW0YKz7jAa8HSNO9WgmEdSuXWeiOxzjI/uKYqNeE
AAzMnt6+6mKGFPGM2jiIvnT/NACeX9dv5JLH3ErBC6r9H2WQqzrz/K9Qs27buPtEyRKFwcgyPA4b
jSGMXmHA0qqEDxkCNBaGLl8Pne/0xN3LI2+IN8lmAxPTj67ybz/HGT/p+m8WxBub0fcqoIjnTCNA
xOCZbiVk5rbauzHH19zRuBi1u7Y1/pbnOFwFKWeVrMoPuUDsCjb2Rdn6a9JCPoOmAkFr3vwq/7TI
o7eyp362sVpjpByj9ndM2xcjV5AVzOQF30Jr4eBlyPmXFD3xTv+ralJamOYeS/ex0NN/vbls5wEL
LV85icsfU8X7ssy3lmVNK3NZHMzZ+GD1zo8dmVRKOqFp1k0m0SapKOXTUgBn1dd1hR4pBU/EVMje
BVV39630TW8x1f7/54hn+W5t4x3eCpF75NmUusWJJv1xlQKAn0aKGFOTLc2PvfdTGq5Ky5nG5mWx
sTBusdU5MO5c9WBOgaJk6ImHtIcjxMeB6CRccWEdS/PkM0wRVjgnHPMi4mL1xm2Z9hX1YoDdsg6H
qnltkp4gtb7ZzOicw4QPPLWhse2jGaS2T7cwkBtbvTWCJPPIHjg8xyfgzGLt6VAR5+ae5tG33ruf
RLA8jjBO6w7bONqnDhkZdD26vdWU1tXOqcxlwAorq/vRSzYw4EPNleZkPwmthYr8+zwad3RA3noY
6Hc1PwGjxFRukk4bmkMe6vrsP/gpPAvzZ+i6zybjHm1nImpiQQefS6CGiuFaqTDkE3F7NN04CpX8
7lxGh5OJ19lu0GN41qllwgLSpVi1XP1kEzqrZmwPNYltXYVngxDwkUDVwNgiJiEwU9O/hWi3MHmf
677ex7gE/MYLVnLSmQoTI1UNKVzPYA6pghCuCvvfyPvgcNcHY89rbaYjQ8SXuLNfCrZ664Bx6bpO
uneNwf6qrljJtWP10frph6e+kPK9SwJUsKeGegH5JklihtdMoMfYfa70FNkL9ohJc5kImthNrIir
09a3SUYel1W1POVx8C+viq+mG44R4wpyE7mhYt4MZUnwwNZ3E7f52jQ4guHOjMYM8NqC3WBkmJsj
wEljQ3Pao7xz2vIJRMC7HbEx1TkKpK8/1gZ4Ms/CqluV6uhkAQSsjjYtgKZBk//R2xHsbnpsCwRW
Z1ErE1QP90avH3sC3o1CWqH0gO6Adyi53tce2okhQ8EGcmbR55Gb3Kste8tfFSSvsuObHXpiGFru
tqWFjw/OssW363HaIO/QgAfvBLlyO6AU66mq2p2GdgSvtn2dUx1xycIvXgYX9cC2oOn7Lw2XYu5B
uTeEtRln0IZ+bpQwuORvOjE0qjEer/sWVnZV6582RmyvIuivaLsNjwhHvJnRZ5Oqw1QuecxZc45j
dsb0am+SAdhcm00XS0CB6ITxjG+aUq8ST/rA2z8LeYGphugEHlLSvbmsV6eMOYvZGAhpUDsOjrGq
mrKC64OSdRxKMJvUUHQLO93BRm6noa0I4vE7NAh1edG9CHIh6KEtH6gQ0dwMzUe9uURBrggtLQkr
ZaWfyGKrOdzBnWc/1tC9V41CjDmk8VuOxCcX9lceYJ+yObDWlMEfvZF9RRZ8g2nWXnqHfUht9QSG
+J7F9z5Sw8XpBlnqR1XoT1PXUi+7hEHKzofNU2YHTs5XxhWNb8vjLJ14HaU2CQ1xuao9fSB+EMmD
rBKqUye5l7X9jS40WDsw+7bocUhOGjQOpbnsVi4espD0B5iwzp8ViZzejUwcs6BX9GMAhKYq9+mE
WKAeKJ27ZmIKEleh8uhkSmMg98iBHYFu7FUnYTfMOl57IZr5gbjEpIl2pVku6hWmACZQT8sf3TDw
82sf9N8Jm7WGpVacMz9UMegv8EAIXqRbbAZdvanMbbd5361iZxw3CHRZpSAbIqHHWTtGfTSLYolm
+EgSec5GlD9CFD5VubFyme2EzFn19eBWv0L7arMrGYpoVNnakLBlpNZL7iH+QQHNQsme2M8kJlrm
Odla585nBBbM4hcH4KXRZkCm2VvfNPniUGbSHdBaWa3FkR2fSqb0tJdL4o4WeStPNRvDhW7sSNTk
VmR8FqwFlWQqWSbwR2WdPadacBXkfI6j+5r1+rJjK7ACJDYBTW5P404Gi1PsssQqjpwrE+twJIAo
GyQ8SQvJNU6LH+EggBMfHTsCvY1f0AwyDGutf5Povw2h53yWqtCqEHrEESc+nAyYBrij1zpqKNtF
9D6p4c1e1G+BBgy14YfSlo83+oJi1YmeuoTmyo2FXAcdo5K09w71IkNxmBHagTsR8gQwpZNExbHJ
EgoVTUMu9cqsu00RH8uJQrwzaCD81HFXShzLxIiQ9tXkxyPANTVorzIINkP7E4CLhtyThlrtIf1O
mcampr7z7QBwkzMehsrtiRIoLhzN/8w600JdkGJJgd4tDjySuv+o34waQBmXFEmVUfc11wAqp0Ki
i4r/snncT1n5EXiFQ7QS2pDaZroy+dZmKApxAuSm5PhRN0W8V63yjkQE7JMoSom7NoyjG3x5xbwm
6Wl4SEeUaVHymSG6o23JeKHcXts5OUWWj24s8XgKjSUo2tCKCagKqCkbOWHnHw2rP8nCu8c5LHbe
dp1Xqxx76JBBhqidYoqsCQvCLAzECYC2ZyuOzaxjuRlw35rw0MT4DKrzLwgSg8alo6zG2B62+CZX
TuF/pzZ7j27U37gRx02Gymozl/q1qKGBzLO9n7X0S3CrgQQo/s0Wk21zNhjodJDfPD1K19Jq4ICp
9uKp+Ed2tMLVwFcZnODJc6tpZWcRN6ap9rKJNLKK3Jkr/bEWKOxK/J8ADAiEYPrAeNy8BRnrjKlx
3FBmOpypH1cLnklnvuaDy5Cnyk4may4XMeUQnTUd1ptklwu5YjhP+JiihRIk6N6DLtA3Mw7olQcL
ci2AkbNkAEnUIcKTGZIy0+2ZARKHjWHrU5jZWwPz6lLX7WtKqpiLcAB+rm+tqDQ+Msf4syvuEGov
bmLuN48Rdj4WY6i4funImqMzx4/SKwC49P6ujOnCZIFThZnVYOpM2PUCvnK5jDvtTU+06jpY4hjz
rt0LnygUdOUgxPyZB6HJfwvf/5ShXpeMDhFhOcVsnSyLF8rJiBUi1u2zapDaMKXr7erPKLxVM0UM
lhtoIU8Y5BZc1dCe6FNXvVRyk4rpJqP4GxQKi3ji1ALP/olL6xCTW2wHW2F1Q2hqkEVEsmwYifDs
3tPW5lny8hfE+jyX5Ld8Rm1Oya87sJ+lnW8xMj66mUUUqNAuE6zgiTJxA/NtWaioYuMasIB8uyZ6
MVC3Bn5V3NfzsSJD1yWm40HHs1D0PL7+bG4bYi1MO3uqROk9pUR1ZvmW1KqTA8Ufi0qxo1/N56UN
M78dDvxtGjPjilTNi6fopDuCF9ejm+Zb2fe/SVDy9Dijf1S5e3YSSJ7YPYmSQn9oJ/DEBiT/x3iI
enIAq8sk5kukS+SQ+QDEUDjMJydPkJnbRd9+ORE+52kfo9+EcazFoePgrMi89NNlA9i4FjZCLSae
I2VPM+Rs9tWoqBe50NOZ9WdPukJZ+idOxtXgjD34Le+AFKIKPd6sEME0/B7SlOqItxtsbFqHQdsl
t1pz3fVIwFx1LwJoFyNAuVU7jVuS6dheRpHPwPyMiRVCph8b9QbiJOMUsg9QgVp1OKbQ0yNU0qZw
CL2ddKIBK6axUnpEOU3mEykhI6nb+cQOD9Q2P9ZISkgQhfFEQT8uXMLSPCf1qF+HEcltZ2awlV35
Qps/cwacLEemDK44zbFO7fSg4T3kCWOHte5m39yabLZCaZVfuWZ326IPXYHlcJYoriLrNffdQ263
kH+0MduRLrJKRq4zv2AK7C64qCp9LU00yJGkLbI93F9j7o0hhIXP2vXHExf8Ku8XgYhExtnnjXfO
+uTTNR3U0zp+k6F1wyxoPssCWWymU+g4TrbDN39oY8BaMzq4Y5QusQMmmpzcfUv0dht51m6aCS4b
cqi4Ff57zC8qAMMJJM101M6KUDp6OeBn2pldMHfUAQzEIpwofTPs4nmmnbI7Mg8562TV7WRChdob
xYsRwD5S2CfCoC/540VLpHLAm2BMiH/MZsJZ1sp3TLRhGevz3fOrRWucvQYNil5Try+DKK+ce+/I
pLgh4VW7LgCwRm+OjeHc6463wpqbf55pFhCwvf2oj199Cbh7RgerAsQgUaX+HP7NUNBqh4a2LHo9
vd7rVv5aSPaUnWv8mA0jdxfkmN02rxn1b2jl3l7DxcpAxz+ZCR/H0gF1Jmd+Ilxoxbbw233bev6K
GK90ozm5zxCV62zwXkufExfT5EulT8Ma446xIk4lzbrTlLU5pMUgP4j+2PUTOeGVSO+FZ5x0l8CY
PPjzVaEOQwCslOju9yQff4SrrZ1E5MdaJ1GCtkXouzxm2NpN41G4/VNcdUe0mMRFG0Z56EfSzD1V
rXTfSELVsgRuGtyNlZwRUXNzelqOTrgun4YJNxHVIB6yKvAJ1+k+PL9zwxhdJLDws9Pn9Zmy69d5
NcTYH4XtHSCwvPUuux2Hu36VZMFFuRwGmEepprzqnPbiy3R9DopRAyU9yrCcku+6D34zv/iXOBqN
RzPfK83a5s70hg+TFThPlZNXrKQ5bsJRz34j9l9aMv8JOFEHybEdDqQNWQXecfLXHjJrvI4T60/Z
g/Yv8vk7pk/1KwYtxEJemzHlHsqMFik3K2vlt8tDK3hoCW0xfX4pm8pom1N3rXSgxqfBKn5E02th
awyLYtd/aBlBiNL4KlpiUC0Jk1N/Q8lFxMgOIGF9ADVACibbShkh0dfYg8VpfBQtS/T9PGbbubHY
DeOtgtSa3XJpAUzMSYwpXAyuXDxmSSxlsKCTF/RZjGrFN4wvSiOW77NiLLGfTMXyVbHb97z4o+UE
bOhFWdumeFNzrwwzHIc64c59G7wbVR32ULTLIWWg2aGBmRXpr8O+I0YrzCJojpKt5Wm2Jotpc/vc
VI6/1tmRr80JZHddj/beETeJqC5qp3CSOuYEV85ns4In508Y1uSFPEgkPO7dq/T92I7v1Vhy4ZnB
b95me67p/SxmBHpOEk5C3YkO/KdTJfoifRwslr+QUp7ytnppEoGbs6WrTzJ5Hgej33MwnfX0xC05
MNidnLWv2wz86+TViWsK12zasMtnx39JI/mrgAuyzOJP1IGYQmDXFWEOHVyQH9LkKC4X1lki1cRa
x2yO2qtO2NPBq0g3crKKRW2htj0NYtoaxNYAfldm8+TWnkZ1hHC/JhqcvMUjGYmMcrXeWhfCAqOZ
koVGw3OyXItuHUeoLumOYYo0qIrKbpvDIF0lc5FtPJu2YlElxUrW5ybmVLamu82iMo1+XDP9rHUV
MTQtRRiJ7iAiBlGDFAQ2Z3SJEx4iHK/NzUnLvV7mf1ZQFt82AVpeKfVfpyK9Li8/Ou7oJ9yq9Jz+
WJ4CEG7RRHh7F13ZI1QQ4rBZWtKjAe3q+rVPrIOt+69mwcdXae4Ekb88tpFKv5rF3l3SsLs1XKnK
6aotUarWhokdO/35CqWwDAj/lE3zjVQtNHPfObKG4H5T8V8yOYfE8NrLIi8T1qfIZjjjM+3UJIcv
v57eSs/IYLSP/irjNN11bqaHVW+/RK6i2aiZ7GCkIWy69vUDJ/KbM9TaFiP/s5FV82rg8D4InsBJ
dNljwoY+7Rmv4WRg8DILBR2LR2QwNlGQmcwO85BZnvwyBP0su14/QJYNxLss4u7Bs7WeZw6vaiGl
dhRd12zcMVbrmj3tYV211nDxh/Kauy6IRV9XMNyZ2Glm9tV5A5eXLX4TYf2TZvO6nGTE+SqlG1vD
Iq1ujPJvJACyGRixU3wx0MY7CPd1nMFcFp21QYowSp+fNMjP/sgIW+nNl0e4NjZvH7g9zYIy23nX
zK6N1kl+dFhBuPfS8mIO9q51HGKvu5/S1DdV5rKS8+WaFcaKMeqi/hbo4izxELjNVhnDF2KlZafL
Fk+i2ll1Rb0Bf1yyvm95IXJWxjPHVWQll24wV2S6tqem6sADE6XAVp9zIgWjANmsqPABd2VxyevG
37UuqTAO6Yp6vkeHyIc8sqjnqOhGFTNHb19sLgHybWGL9050q6LmQzmP5TjYa71CbUe9eYIce2qW
uJPa2ps1A+CgxrdQjAw9a9R5J+k0pwYC8xy3hAG4LfF1A6VcojUnv0cc1voa2l5Jyk3MGDZTEI1T
BrjAeHBfT8lxIsm2KfH4+sm879tlUZAsG4FFHxgZRAwS9ZY3Dh1EO6hVqbW3hnSCSDLeWaAWHMne
k4z6fa55Z3vUD2i3NnrnnTtLHLhd1EM3UQXhGyoFYqGEjGXTrX2aa4/yTSE3Sav4dyBRQz7lGF8K
Ro6ajhZoynyg+DN7DiYjKeOOht2GEDZ9dPRMjriiBECBAoY50pS/cn37CyGocejtn7TuW+SiGasr
FaE4YZEzyhecbNfAnH6Xb1K4xdb1smteG+SoiLvyo2eFipQLFyDn/ITV9Tnug5fB9k+uinAjcTeU
8XNu/wuUJF09vtmJepmM+JUsT7iZzn3SVp49vUWNf8mT6SUv3ZPo74wbDtOcXcmtvaSkm6vMepg7
44Hh70GL2Ep49BOtu49ldtWXK8XkGx07I7SKr1bc2ro7+UwWtLZ+JKB0H4vsHV8ohFxzo1zWvsXK
ccdHuv/jQCZIXb8IL/s2i7jn2mDfoVkWmxaev6ShZY1jqhkbG7K1d1K2mcHAnUkuHZ/9WDtTZj9b
2On6lslzDqc73gsv52el3jWRPzIAOtD5v7da+jTZEgg6U08OBBaSDQhea9jW+Xeai0/ulH9uxqU7
2vLVTaJHBCIsHbwS4VD1YDPBziIeVkgJuwaY0FSrc6e0GyaYh7IhhkMdnAB4od2tie4GC3WminPb
79F50CLrXavlxSZfcqjjDS4edGpAgqd+HWPdCpLuZHIcxxUT2cEiNDzSTnRsmW1cc1t+pkF+dNv4
rarn14BM+mGSDP2mf55nfreuce56OunEulNat/NDbZEup/M3o+ohaMXaqew/Z1Fqas5p8lMm05BU
fe2mVerIz2aHbtOzmyxJM+4foprAuPch0a9Nl8Ept90PkcVvcd1/Zf3Fsscbgpmvgn4vS1EdE3Q2
f8xz+VdW9aOMt1PEVKAdNxYvCo/gxo/SrdPTb0RQmoLoVUXIEdLhBlfzWNTJk+djPIeI0SzKGexH
vSAapu5uOGx3iTg0vTzPtXdy+2HrBOSCmeNBENuNcAu+b7MR3RMBBxuwqZSYLTqT+QjFj4Tndpcs
a+kvvQou3IQbfQibHANDbcZfimHAKjbcjY6JcWiNN1b810r0TNLnO0wRrGrGvlHDPTXMa9fAknQZ
u7H54PfffEe9+TRhGm/jNA0voNMD1VwqZb0ZPJDLA4hW7RHw1MaFQ52L4WZ66q3MyitQz/9/P0As
JY6yL06ErHw4j9KOnoKyvJYqvQ3p+NplyWXIKrja8k43sh5NBDi+d2qN7o4e7xaDych78aRYV3Q2
AD42UAh/S12+aJn+pi9hxfKsR/pVLxHI58uaxj3lOFRVzDevhgs6rkvCJsuSONda7S6t+Ba3wUXP
/Y/lGPEH2L4Yn5bvfpLrvE5ekjG+LScJ9PnQsEjrCn33fayvEExeR6c4Rt1W+utu6l+6f3OAyESt
Ix4N6uB8vCg8SMZwRlvvd1enfKGJOY9JFbZMnTJ3AjinGDm0W0KhT3rN5jRLr5NMb42mjv+L+tIE
2ptxjQ1J5JL/gesOs153MGyeKVaQ8VV7zOetZ1ihL9VtOeaWP8pu65kN0Is1DC8N0pB8dM64R6Ao
FFcWNzdXT25w3S7REL3W7fuY4NVyORn75I0N8lUO3oWk39c0sM9285tLeYnj8jp4Cp6j9v8P1nXx
zdLsF6Ni/6sRqSUvwfJ6DswpqcrK8d4BGbYG1kyk4Y7VPRfxyUq/YtUeexVc4i55tdLoAg7zeflS
0KjC1HU3VX2ZZwJLXOvNmeSlj7X78gYs/35hdWdt2Ll4kVESPaBDexmt6a1JktPERSf69N1S0evk
ojXm1vtMXPfDccb78okyBv88eT+qzgnSUre+sB9tFd18FPZBUVAFDjeaf5oPVEd8+BIdazpzak9M
TxZpnrrP15LuZfm93Bb7pv1qZYl2OXlVyfyWV/PT8kPNdnKlfetMQuvU/MTK8Rnyxh2F7hIg/VLo
3odpjpSwLIbjV6Shd3jIH5A+b067cSx5VbL6Ltvp6Jni3o7mLibhxGByzfRPBeNG15rPeJZok3+t
dMCwl1O5x8/Lt1Bk+d7vT4MhPpYnitfqYkjjbRjG51zu0iG9mIZ6qJunzhruY2t/e0kJ5ma4sxu4
OXO6l9jmydq+/v+x0YeX5dMbOaRtk+k6M8H1l/Sour+j6Xmf5+FGpu8bkpqPyqF69Yprk9sfyDV2
U+ps+WRyQRAPp8SLWRXXggd0uSdHoOqLP4Hw3xuh8k+iH55ln9yc6G/gSLZJUrE15+jr2Iv4ayw+
/79eS8D9Uu8vYwueurLXgEJ25Jp921b22b75c/skyO0QL23xT4nhkUL3Tj7NUyy6SzLy1R1J/pJ/
WcR9LLY6ErQb3jzPH+66mb5LHjnNdk+tIih2eNHa6Ua7W7Foi6f/y5Dl2/r/bQxQg3ZYkkA8bFDW
8vX5jUC8/v99uuZRG4hdhYvcRDcGCNR5n8tP4fblOyfwk+0eAz+6sMS/T4Q6pHb2bsb62/KhaCcX
tbd86aXAMDI/jEhmghAW8IvtmQRhDpdmWTBmKrgTt/YAyRqB+95v+RseNZblohoptzq/7VUvdhS/
LJeXaS5d1sZqy+++7n6MIoJqEF1dOiqWR9GrVThbyQkaWdqtm8pth9as8la8WtS33a6o5rMXuFtL
08+NLTdOEO2xVu5SalKPjh0f/CnztGeEFYfCqx5Yf5wcY94GGszguKCqzJ6Wm70NCMFKu59Y1usq
8XajG72SwNCBzLEfhQMyAu8x+BmsFH11Hcv3MTV+JVEliKI4FuvnyS6/nXZ6hWD0143DY5E/Tlpw
czGE6q61EvbwnMLQNTOoEpa/syuDmFwmU9GN7OCVC5BRuB6ogfxdqoown+mg/PG4ZF0Xknp5JfCf
GUG9h7/jTYy85Lz3ERdZab8TvX0aCv4CUievJFYSE3qokFcmJEZ4wl6XgTzNeXm1yDOufPfkpcY5
qvqTImHGkzv02Y86i7wp38ZXLonkwgB1nwt5wuxzmjzgDgyqe/0hIfpGxDhex986XYyCwy133njq
E5zCW5t6uEOb4rvRyV6Q59GAEHrctOQ26KYiKy7a6IwlFa7vQr1GEO/Hqlgzqbss8j/hm+zmxbMh
WCCbBWopvIs5ARZ/7FApL51wjChh0HrqenVsErLI0VvUKDyrbNour/NSUSJL1IPohK79WOGaMYeA
40AdHfIUI2oOQpzToLu5MrnJVGFoXySv9S5wONNYhA81gRXZ1UeEiD+MZc6MqjPmO4lYJaCTWNsu
QqLhJ+JTRKb4zZHDS9UPd0tDFpl2YR10i6CZKHErfYpyjhu+XPZekCTAm4GPS0t29aTOQ1zuZxuF
2KP3kUQe6un6oWG0NbnBn93hvWc2AZt6pxigVRiSguDXOy2Fa5RGLKDhmXKcDfpf2vmnRV3Ze7s0
OBOyuViLD/2UrXOWlOg0GCWIdcCTaHbVRlu+S369gTSU5gRRpw2b0CkchidZZOvem/ZsgtcGwVjL
NxPhE8nMl9JXqIZ8hJpsX+n1PdKlJvzg/KtrF6a9ubWEe0hUwgjbP1pauY+N+TwwvBWkZWCSmtS6
U8QiePa2V1iCCCblU9SFoELD7rFOSWZIyGoWcEpY0QixPLjaup78Y+SIdm2bGHSGQ1XojxjEjvNY
HKwm3nWqgR+i9iPB1L1REUG/laj3UJhussZkr4jssAOJkW6B+rtMkGpK0lH/9enBHR6ggR9J9Nzc
vxYSV5QCfE6RugbWxifdxD4vrwD/tdTLy7sAKI7hfxv2ag5Z6ZGwOL1qWbfzAv0cBGJTbYhoOSaz
s2WqkDAQTW7DGO81C6hoUX+U8dKqxU9FZn+kgqyPdDNU9tGT5tv0KLzpirL/QzAwp8uqB7Li/K2n
Pzg8+nOlzm03PaMlO/lRcR1QF9TAnLP6LW/yQ5p2u+VTkOvamfOGkJ/qZ3QZ1YDfO862ekIgz5Ka
lmfZjLqLdYQIEj7fASVnVgXH5cIjKOsY4VqPJu/QEugUjdp2FO2u5VMYtzd/YabQ5Z4jg5tvNB/1
LrlAQ16nzfQj9IDFsjoafNdVt7YtjxVzQYfuhC3WFoN2NRiyPQ4PPLePjRjvLEyuRqZxBOpnpx4R
qdprNLirktPJwrGzlKZNxIBjhhRAHeo42+W3udGhKvgHT3KtYX8pPE5TyGUgmUM12jgIaRT4/6Qw
dqLlbSzH7UA0iUswOcmFdCSr9DSKTaEiphzxZXLnHTrqTUt6jSA6lhtoYw3aBp/U4hLCPbwg/EON
yJbll2debM0TOx7NC7v0gcNgkZy76nvRVCiEjPiC/6PuvJbrRtKs+0SoABKZMLfH+0MrirpBSCUJ
Hkh48/SzwOq/q1QxPR0d/81MRAdbLBmS5wDIz+y99n45CEmceJz6/GFq5GUkQGn0o7PBvC96ZCJA
oMg97BELlkj4ScXIpXtILH2PE/suCEYyA3+fRM+aDa4d7lS4w0G3bRlYGc3TENzniW5QwSgyiNua
q3dth4+aYy+uP6JOEHgyQZvog71jYQDw4bcafRW8qo47rA2HR2uM57KvNzinNj3C0CXjozHqfTD2
Wzt3Lg6L8SGXTLeGrTDSo2eiYB2jS8JL4A94pqeDM6gNtr1POuGNo8AjRo0FpLGhY9kkvktmcf4W
z+mpkyhFvi0XlVf5p2qJ0VBHb8yvUxTvJXKUZHJ+JNlxgEABNnNrFvpgjfbuozuU7XNIK5Nm9udK
m+c2jvaG9R4E0VEOxVYr5njiMnGpFDSJHg5n1X/NlXFtSEdD3gaDrzhURzO1H0j03AqpoC/whOn6
HX8xPyysmobHjku8LGqmo5v7oPu84/IytT+TWwbKxuXFEysfr+HHS87XaiDkBSzlmC1uuoRKYUG+
4kwCqZEl/p6Jw4pr5UvHf7PTaD9iqWRAvQtqgSWKIoD/T2LAOwPM1/I9s4OdU3rH0QgfhbTvjSnJ
/ugfY6O7VHgOmZCtebayQZC7WErOuFdjRokRTZsxKg+oZFbdYsnrTEYJmqS36dB3/SGKD/SQvCbV
+eNZbfKm++Y+Z7pXjGrHaH7bRWhoScfg1ZiSDslmsRuc6AIDdC/7eG+4zrENh4PnoVCKyaTuzXPW
ure0yE7AEV81a7h0JvUGqnRKq4xJn+NanKNAohj294GF2MZqsAuMu6lQt4zVOFrFSxP3IEXn721d
8+dAy0zx23Ilw+pYPDb3WWfXQZNt4VNrSYS0KFeaOrrMPRddQdyi6xxQjK2sUJ9F81kMrKr6Zl9Y
epNH31z6OsgDmRlsEu9c6GKHfppE5YmoE4oiF+lGnB8mVZyyxyVLKs1eQm2xVJR30wDW29FI1d5e
l/2tcLMTrIFDPZn7IMarFgBqVJzRVX1H2n0PsitZiA9xXByTOD/l4fisU5oeUH1j7B9rmR3Ry15y
cJ6JzVdCZDPj6yQdd2vyNoxoUsXsHaaClSkltzdf2qk8TjPG7yZDtSUr+T0Tib1HYVQmukKqYmKL
eqgT8tOzPni1hYFuX9vN7hyMHtykWbMgzukEAjT1/zk/5P+HDPILP+RfIff+F+JDLBumxr/Gh5y7
4Wvc/hUf8vEX/sCHSO83aVug7kjycBia2kBC/sCHSOc3pYjfMiGHOMiIl1iRf+BDbPM30wdH7lsA
9lx2WDAX/4EPEd5vSoCW9zBWmCilAA/9Bww99ZHx8SeniH/bV3whuIvCBA5t/z3bJNdFFVYofDeq
6swDCdwj+ulmx+g1O9hjMJwI68VSw2J+OEWN6W7sFhFbMMe5ODdw2WBXh+jjK0ZXwdRjdHIJqvvn
pzQnwca08dMm+eCys3HQgGbLb//xeZA7rM8rZ4/ntTshFKD8r9uiO9GyHo3uc9o7HKnplp0lEUyT
bz0VHCIGajaaiyTGVSZf/CpaTEcK2k8aMlArxk3s+dFminNzNSott3Ma4B2pWBDFnPFrq8t+KMKq
uFvpcfoXCBI+pSK3ZxiNrOW9l4nidWPH5XcnAEmX67neqJBtjKfgFKu8vZp9c6hDHxDW8o0Vvoeh
0zXfO3ysqjZPfaEwyuq63+AFR7lRZA6lkaKyrgVlINqHITTbh3GZunmmutKndgcRNo9RXuG7QoC0
VhMyF8sMik2un8IRfyT9535IS2TTTfgpnwmWT4k/jUyMNlbYX1Q7R7veGDGWDMJ9aDFTjVEX0BeP
x64QyCQTSUxVrVi6oHzYZ10gL21lb3IV9ienYAzU9PXabLwe8Sv7jogBE7FPxwSr1ZNooQrYU8Kp
gN486IbpJrKElKs0IwYnxHcxX5wQxW+OL2TXJRXet73f1OnFna/ZlOHz7AwEP800n/rF4hGDLQ1Z
2PogXKax3fo0X4XRPU3577i+eFmsyl4ZFaWfSMMEO54XXZmcABdv3wsTxFfWAwMYBmAmboqZqU5B
R1R1szFG9Fn+cK2REIyt+clNyx1kThzITrdvGgTECN8NqIvZa4Qyp/LQk1cZW2u2vBedROyDqp7I
RFQqnuNkl8kVn+dJeZzd5QoWibH1UPmy8Z+8DZy597As4UW1iPCh2ezsWALD6vJPVMr5alAIYP/4
SZhebkkSN7bp1HQQ38kHB0+LjY3FXMXftjKTvTOMa0l9JWQ/H9IxXPMimFAEkTQoZbGfifYtup0D
ATIgChaX+YyptKxI2YqV2KBHzLdDySYsZueGS7cZV8UYIBqYagS4hRPtfO1dilrShJYUlj1y6K20
qvSUKXm1uKn3sJcfCo/8zaAs6Lcma9xzdRn72WnQeS4RPKEn5k+hry/xjOspks6Dai0f1XHprWVV
3QuaiMcAbwtqQZh4lYkHk0RCg/kwrJ7aZXbmdCei26yTpIbYOHAC2J9cVdb6l48PuiJU0W3mm2fN
7j7WHU7J3Dn00I+eB7y+noeLVrmFOKO9+MSkxN93kkDqOtZ32PuRPqrE+b1K0AU7SWgfsRb0XEYu
2GOf3VDEChWBipgPyDwTchaJlegbL9sSAG1ulUVNmma/x9ZkMuGVI/fThBCuJXvNJReUO69b9x5t
8sd10CYsQ8LWXPlI97cINLuNhRmIrutr37OFtKwh289MeB2KeiS+FRMaZEUgG9gQuw7fDnonn1Rb
8yEgxu6qPfdJI/SgYsOyHAU7EVW8rDyoAkPQ8jchBrmwhtgGMmkrC/A22Ge2i4A2muj/2+rRCNHn
YJoCwDl5Cdg2cJ3NbLsEDaOh7TpC3Ng67gfSgld2xrbELQl1jJX/YyqrZ4IMx8fQTwjcNO1bGFft
yQjETzueh0c7rsbHOiviI4caXJXlv/lF+r3MB+vEZULqnOqjdZZ4/eOQZN1RO8W7a1bNyTSi5pRh
tNm4BHpyi80NBTF2hIPTOSdU9xVsP7c5YTNvTwM+tL9+GLP2EAc1WswOkloKtYOUyxrQqIUJvpe7
KuK5gzvyxhZkGccLFPdZPHANjda2dkhlh2h+yEhwuPQu0os0iQjwE7SPSYdgWmJJGKBw7DRk8ndI
4BsQSzxVQ9S4+JflCW0ia03v90q22WM3pODxMw+nhTnme6XZTlpV8twsv4kfCG20n74iGi82jWCk
WgNTFJ74alcmM/PW6okw6V+9iE104Bdksc49nOlKGI/CiMKn1MM+FQY43bTwzig61VvSNVecKcn3
zhZfFSHFr+k4GjtW0XhxKsRpbu2Yj2znc5SHnX9El7/XrZ3dcgN+f8v069wrtOtc7Fw6oEIQMlnk
XN4bmoYbPwXGPqtiDDG3nzFA3yK4RHkey+e07DFfq2S8k84sj2VjtrRek3PBYPlaMo9YTdJMf6C0
sQmu+D6Cx1tB1KmesHq6gE5FcSTIyF27LV9d2fi7hXL35VgrzhpXHN1QYstQoriboXtuW2A1jkHc
I39Rb+1KPdbcUn5e1ZfEmSCshHKuL07qBevcdSAuLJ9OJk+PLEw6ttWoQrmkUK1+/PLjg+Wb3dEc
6URMwLJUVBorXDyIHfVXc4HdQcarzD08AG17SWbRXkK7/1HagSS1jv+UZyFjY23DVyETNJxtZl9S
zx0ytUotRAQUIXF2kWaAggpmwU57XncRfcWu2Pz4KIsxOaQSbyQ6sK3FbG2JX44vZnEM3Sn4UmfB
zVdcokWZvmMpgNcIBP8cwapdxW0J9oorbJ0ULJmS3hZrzNSrMTGcT0HBYyyKp2Djgmjfp32Lpt8Q
/RVb3IPmnc9rHR5xhKS3VEYnXQu590y0jQyecdOT7xazg2/ROp3NZmCglcwIBB1kS26GwmIGR2gG
ZKQbhWWd87FnXNvegmFwH0ffPNhRYHB7P8QWap8oU+59JIJ8i4/ZeKBaMeinLef0l7L6v6FqfuTi
/FqsklZHYUxGg3DhT1Mx/xV1Z6bczHPGt6kbBxWdg5PCyHF82gPnVnmpuYGY+qgTT8Jq4wo0dzrE
OAM0cgLeGnzlofB7aXTjRSAngTIbbr0WflHvjuRy+8OBeMPPEY5XmBnM1aY8Ba8D1yVr81PiUvcw
9L3qFpZx21SHII66rY+HeQNZJApNzN1l/UDNE24Q81hIjj7PeYtNxAf0/z+/EJb6G5Sdsh2+vk3N
bvuuS07H36Ds9ajgH7UxLj6H8X1Ppbe3cZyCnMJMrgNOUxUPa5UazIu8oDgwCQQHLDSg4Yr7Oc+M
W0qVRiSLHd/xeXLGDNbByE3jPcLVwCK8xJieBHsyfAdycQEFyY693BJhUCZQMAkEBDhdfv2oYJRN
RVTYdboz6EHXbuIQPC4Lfyu85CeFmIt22Ptkml12Qcb7UyHa25deLE6l2GFMtPd9b6lTaGd3UaXl
ezw0hyLyX7oGeagXd8XNqqI3NF8Vnib63pJQ8/tkdnunt+Kz9lri32yMkXPLPrPxv7bhuA2i1vkm
w4K0L1cfgrThUk+hTZSIwfKyY/oxlN4WIAYlPRW81Rd41r2Vr8yG+oKoeUbNq2ph0doTEO4en5aY
ZpAmQt2aBv2Db7YMiWdQ4OB7Y7feY5djm5R22RqoyMFJHILKDfsbkFiMa33OmDun27cmnDwV5nHi
yH2IAxl5iIYDlKdbi9ZMTjFrJ0lHckoYuNeOPmJkSRYAICmmCR7TvAu2TrnA7Gq/2U0lQO6grx4S
kuE3dZq+sYjGl6rwjjUdw45WTw3ebwQ4qRD1c+Gyfzb0N50Kvp3C3xuCmHvFMymUDt+mki+ZkbxK
XBno3Y1vhkRTNEJBcdnTO1W5RqBO8HAIZgiU4g1GVHTNSQpfBfG7O7nypcAz2NmhOIfZ+2Bmj7kh
Nu5s1Sy0qXpT13xOpx85qOaVDNAjTMyS/+db4wN3+eszwnMtj5hOAV1b/NHw/gWHmTk6tRm4d5uJ
ZcCqDnipTDd6sFCNTjJ6gYI5wYTx0DIGXA5UCTAgWAfNdAslYmPVz58Mtlsz7ki2OmOwK3P1pDPk
ewTmYL84qoZGIB2PQZcdxazxWfRwK+zwJZvE2VhOFHcuwLSLZjpNYfGJneq7P6qvzM1wp/UIDK1h
5dVIXBzhMO4RTHna/AzEsloNmoKYoDKsiz7OmookER4Bq2QZ8mR44m1U7VDRa44ZRPmdZ+/sFKtp
IMQ9CSH0fLyWy4TlT8T+36IQ/vbpvwg9+GWS8y9JsL/8qf9D8x6PGc2/Hvfs6q/F72RM/PiIYljy
FpY//8e0x/9NSZ+5jSMpqBwyE/4JizXUb1xiCLDRSYHXcwgr++e4R1m/mZ5pMgoiiY7ZkQss+v/R
Yq3fbEXmJCMi27L/U1qs9euxwbBISs81bS4suYyOPuJ3/nJzpBV7NLoAIBU0NQeGF842+LhNIJpd
hpjJbKZqe1d2bv/M43Ecii92MqBY91rM9e48T7dx0sOlRCn8b880Du8/b1y+mwWXbdkwW1zH5FX8
W8KQmRu6bUosHcXSFIdw4TYqaB+qaDIfS5aUJXCLCqKmnWDTRfrtVz14DWBea3/yuk1vtt6m7VR6
4elkbf7yDv83lYfiHfj1myO0ldff4omCepba49fKA06rm0Q15JOpB9qzHuKOXicsr6GW87UUtdzB
6FuSFNtNPEXlDVR8tsW/DYlKpcNuzEBaIaoANAJHczM3xLyNYzedi3RSz1Gcf/Nr557J8UHWbHBq
f3KvysgebARuTz7rpHDIp3OUIKgnSqG5DwG6fJ9ZRtJgG47ony50sulNsz16Ba91QoqHdbVrxfGj
SraYJXC8Wt+qaH5toqK/t3G1pcKIMeCJmZaFDHkfPsdBhhgpdIKQ3e7yF7ub53+T0/eRpvi391kR
tKu4U5b/uX8rXRhPxGVgprDh9cwmsrHV2pz7+kY9S5ICSE8zuiW2n29TFuSbkKXgc2rglVWvve7L
W1d/1ZBTdoaXW5danQKqidcyQKPmWlhr7CpBQMEJfRx1zdySk2A7I3fnbTGbfSaJUDXAJdljBBwA
slA/F96W4xmWnaX9i20N0f3jg++H/i6mBwYxVv1bPvyvSTfLxe5b9B6mUJJFKJl5v15Pdtk5QRtS
BvzxpZEAHm3mNMNcvsFecm81vTnxPy/CD+1XL6HFXHZS5pDNx4+fJsdMcm0Dv35MkyDaqch6+jdX
/K9JXHyHWNV8LniHHC6iI+zljvjLo0KOkq7eAQMTRfX33szap4Z0I1ZlUCgBtJ0mrR5w5RQPdR1x
giGOvzPOhMITDPfOaQ5Z2mIKzf2kYAnrP2mK42vu+F/4u86+m6b6mrrYQtHQXy1Yl9u5h3ETwite
lUi3riUouT/vmgHIxBF2dLHNqjF6HkWLj7PuLlIiJwyGix3FCoEjuydYPoo21PWCFxZt1fuM6nTd
NXj05jFIdxywLfUdIpW0OJo2u1TXqR/7fizudZ4/xzPSeQcVD3q/4rufobL2Rgv5QRde/s3r63u/
PlNcmk0KeGG6DvWKshnm//oK51D+qQsc2HtDAhBuRBxUt/5tHMVjxamO4AiFH8QiQa3cbAJBvrYx
34IUYknYXuJSmmsD+/4FI/AXL4eYEPT5Vavfa1fGV9D1Yi1LmsUJCgnIQPea0cSvOvSSm15b3+oQ
oZwalzVyJH4SrQIwQgTvBDeyXZs7ArUsyGFYFlNySFauOVHha5/+u2IsCKJvHSzrKP7UpbRrce6y
7iUyEOsjngAIqZ68xHtdllWg/b4gwnYOoHm9zUgET92a+xDfst1t0xw7JrZae0H93bqF2DZt64jy
MkZu4JrpFeiJ3lgSnyUOUEgy9CHNUwR/RhMpsp7mCls2y3kqVpTM3rcsSXjLsuc0Ct8MJjmMSCIj
I/bStzT5G9Zrk9bPrvXMgpFNuO+SGWThF8OUz/4tecyd/ityyyZv993Ms6JJLZql6Gc/xPITYfMr
N7dAdEl1nn3rwTOM5Oibsb/WPY7mAXvKipFqeyUpjd0z+bfrpGyKx6K4CtNLnlR6B2bWzg9B77mb
nDpPwyZzNJJJvgke1tbGMIgsQSwXzCs2AFsrHMoHQSqC9oyvpHj7uwbZX5pO1Hu6+McHVjtMMejA
SwaHB7fP58/C1yegtCCIpZAnOSOo8EMZPjVRMmw7P9J3dwoJGsG4ebHKxj8UVfHAiJmpIECQvep0
8IArgGAUN2verGj+GWWe933Ay25l8B4ccWsMK7p/fPDbQO5HaJjMrXBSWX2ACG3hLzuFdBgmNPB2
4THzMi8n49Kx6DGVP2T6phFh4z2FcJyOU/hdB9l74nfll5iJGzTMUn4K8nhckxQ2PHt9wIwEancn
i+ZmAo1YbFIvTY2jM9S+uLjBycok2Udm/y47Pd7gfYjXHM40JPOz64/9Q4sH8SXu0cw6lXxLK80Q
jaF9FbP7qYyweTVc/1MzDe5e1gwYdRVFDzOHlO+3DKPYsNx7aEu0lyXi5kKugaH4WBRTSBfCO/r9
TG+J7HydxfjDZ8+OECxq8cwYK1pHXEM0VuHX0RXll6ASjyVZgA+2vcQvGT3xGUVnbWVb//z4bElX
VH/8xgd4e5An8jnYdoDENk5/fBDGrbLDnFXXCDI2Wu5xCCXxian4I0CVB5HmxR1ZD/YdyTwI+5P/
5ge3bEz9LeJtZD4+lnjlt/e2we5NnN6wBr427exG9FzYIxx+bNr12pXAwv74QOIzxqY1YUBdX5J6
U3Xt9c8PjQjSQ18iWPcr3py+gS8u0uFz0JjOIeFbgRoSLcLTCoyFjOydn0GpIOPgAtXYfExMfkAR
6u4oWE8dXV9+iq1HI25/uHm4iM7Tx2Igk8mF0g38EtKBiKyLVVniq4NZcYz6b9hQgpVoZ9XsmJpH
+9o204vWUp1k0qw+PiOjNthoOY0Pna12LDwaqCCxdUl6dS355x/bSp4bEtSOcbpE86RTuEvVXG2g
I4qD5Sc/m1yI5VQmv6hSb2WMTGdaWKtSTp+BUVqEDUwEagUOVQVTD8Spy1i7X8baloeEwczzTWE0
rEXVPDw1yehtwlaiRe42Rubrd7Mdflh1A3NmaO6RTVFpqYKSR5jZqfK48AKdi8ewKU56rNunNHYg
Ttd7fxTN08IbaVr/CSHIE/Hx1Tb2y/ahX/aNNdgaDPkiOCQ+eS0xu4udDj0skgnje0LmIAXnv5cc
wpePNASBSAqFpTlZxBX7HZmVBOZ8JnK+QEA0rEfpwux1hzD6nPX+9GVX223xovoWa6ZdGrAm+DTN
2YOVs+c++VP8o8csf8/nGZjiGB5BlDybvZ7OHx86PDJ7q6yyT3YLRKvIu/Iy1hlMs461XshkfS/9
qdj0o01hMUjog0kc+XvpBbDs7PKKPZSC3IklT9ECuddQmAfe5RCrjfzwdpSnWrbQjee8fzKSML+w
wX3rlYNfyei6J1QTKGWZaK+Mnn67l1F1nEFOnAkuD9FIwr0x6RHOQ92P+yniuPZhXp4J8wGGYiy/
/Pj841feIgnzrHQ7ll34kMHS3Xz8aNgmSReTb7Vd9V+tpGm3njcQX4SBLKwFuhtWczpGxppTvGwC
gIwHu6It4O4AYZEuzHqL2b+2Z5oKDqNdngAGCbJpQA+e1vtwsXF+tAgzMx8vQ8PFfbztxSyuVDr1
fmY3WS2cC2OcXWbSnlpOuu8fPyehqccu8fIHl4Nk7TaIC30mW49znzI8RGppiRa04aDt1wgc1ior
OtLGsubuDydhgeaIM7zilesVlx4OEHvz/mRUeXkRZsEDdsInNVRR8UJYCbtteHUkvbHhCt2QuVrE
wjp37OoZTCQzEesJILu3mbY5z/ZV0tQxt3b0MtflhSMNOf8SIpp7fk1ArPeoR2zMCSbaI3hpOq3Z
JtjKn2+1NvVj64Xnxum6S5w7W3JL9Hvep6jEtjYKpqnQ3kmOXr1rPZXvypJ9PXOV7ObOLiQHA/FQ
1E7PPl3dlbuxfAqLHyyenLdUznB7xzF7qAUW6Dk3m2dDRTHSqvA7JmdIccsfz2sRn0J2nGDBh28d
O9ZLVYnqOU6tL+UU9xe/jevnDrkiSVIKnolV7jqvBBE2FptuSH54s4k1Ud6TZB7vVUswlEOLzKmi
JyB6cyK+QzGPXnCB9tsIVmRYderUIMGve/IqXEt7V8xxDMdTji76xCyMql04IDdO2haXFQDMtmDn
yzTjPINmRmda7DO7fgKE2p8oUYYbkmFIZz2ZTb5mE02uRaQBUI2pvRbxM9q/JJJf5JiEx0F4fM2Y
ElHPbbzrvTuRxj4yfTriES4QkPH4avqUpll9HdiBvU5tf2368rGxDG6WoYF5Nds7aC6EaFdLSkOo
Lg0t4aqNcTOoRjw7iY0TBwYzr10/ZztnDBQRTO25klNM8hRg8p3ba/Ra03RFFV9uPYWfGkjSN59/
Jwx7dkoesICIJMXcyLdjZ+yAZ6wx3g7kPF6BKGx9k9bd7fL+4tRuso1bcstmPd0dj4JZMiwszMQ5
yE7uOreF9Uz8STpUwW5sFNoVwgdI9R1vXfgUdxY7XN+giMXjA9PEwPXnjXvWb+x8F29UiM0vZw5d
qYZ6r97aHX6LHib2+NNITHsHQT0wo4tlgyooKe42cL0BflWcAikoRnOavpjEyD/ZLO/J8JXlE52r
exKsD3Cl8K10BH+wb92N2tbnNtW7VgTeyUGmPWXm3o/wmUdDcacV4TRkLrmpz4jqSdpdhLsZ0HDR
F2BmAuSchg+aCW+uLlmt+90XVfgYffPsR4cYVjplfBspzOqxK3YC5T+ZCJtYw7qLsa4fxuz77Osl
e9K8FPZMjh7O+Kr0+s3Y8wyD2H3AMX7B47FucB+v3Imr3YtYT0IyfrE6hOvKf3c5W1Zs+gUxlNI7
BFb5lmQogHrfIJgjooxJa5fp+JfaxoEUqyDhPHxnAMJTEuwv+Nt8Byr+hz+li13GJCPP+qRy1J5J
EtfnyNDXzvQexWAaG2EH+pAteucUj2htvbqtzXYHKf2+apJ7gu5rGwvnZ8dDZBsJTF1DTbU2We+F
LRDJN8ln5LAgxUvyJyf4Q7ZnBDs2zNmmkPMJFtew9Kb9ZcqGhyZFr13f8KPn9yn9ZpiJt6euG5/z
wvxivpJwYEPhHjP46AVGjsbemWCZBl3Nl2vQCzgPFVpUFwqLLJx7p8by4kEWgWc+f/NwtDdOFWwt
pMYbHLPqNAJhx142MWaghQK3mGmV7hACj9uotZ+siQYtxeWLdmep3wvF47I9DpEFylwvS10ylG5J
6l0bS78onyAgp7JvSnfVKVsQFz2Xs12PDb3RtIWGx6SxmM5h2I6XBSBtEk0tJHTwYZp+JHG6F4t5
S7aEKZj4wlmk1+fGRgNUUUwmtlEemfK9EpfzMI163vWdbW6K0v+RkFsBB17tzCaH3/fiCuA4USu+
hCWeuGrhPQQJj9OQDVbXgASdLO+kp3md9r17MOcBErcTOpuQFjOb9UuY8tMGGTxFGzE9oSs9PS7K
aNbgDaX+Kc/7bp+zgy+MwH/2+xgst9k8GSksTxak/tbLvw1zgW0r9GxE88yaRpxlJosh2BKM8o2K
zEjT5c1PuEnIgWUojMjeIwBynrmEkQUZKwKlcfRyeDshHoE+BlBYVcFK6fFQ9zz/o84s965vfEXM
zr7JJRhaVfk5awgRzP1hhrNUAHhx4Cebqjy3I2xN1r4gZDFJZfY5CGXwWGjnkaLKFEb51ZPe40gH
J8rsbS6hYDUYN4F/hBts/DABPaoRIj43cyJxH2cMYvMmqwisopkiX2k/V/Ai7Na6RH31e+kPHI00
VAt7BDQqERFFAErPHUEKxW6XXoGcYQeSb3bpL9Aldl5ZkI2HqB1/h1JGAk9fHVM3bDazziVMjRth
WQuFofhuWuopnAjbQ3+u1ngr5cYrc+ZCfOdwFinuTGsz2tXEGgqFU+vzskZwE62yvJQNYom0SBOy
1nM4fcwjAmwNm5TNOZGn/EuIvldjUV2tJDAPc5qeU3Ckx2ngPVP1ZB1sU1VIscRKAoE5AQF+ZyhQ
wqX70lgjdCeD+CpCz44Z/L91pfxj2CArH+TcbYs5P2gVpE9F6Wx195Y6QJvyoWTdOKtHL6BMRpM2
rUdRKEAuwA9GVrgrXSGfDiy1TocQN37UTCuGdrBnQO6sC5PXIG9yBt9WjGIHxFIGAm8FBA7Mtgue
yCD8afDGg9UT9hDltOi0z7h5p3rdmbi/6yn+XIO7Q6v0rQ0ww3eG2LFWrdZwM/0diV/P4zjnR8Nu
jp4/vPcGBBv1A21ltVbdukwiuAhEu9ayXAfQaGYWbwZQBpwF1lHaWCagZSHQGcSxU2+ZAKSqWKit
Uw+3ikn92kVgvSrik73JRwSfyL1gsPDkYnoME8zyXmrBe3Z4JIgiUZs54Fk2xNuoS64hqnKyGYJ2
5Q3MhVXFUeSZ5TZMxnndloAJwoaz2zHaY9rQs+gSOhn1PW7qEUS2pfGVLyBpZwqiA5yyo8UU0HEi
JpCsGwCts4Ttw5VWUfY6WC7aq7lG9GVrUlKrlPDUstvMLXkbg8aYsxeW1eyGnFd9zIl1l01zZjTk
XJne1z0P0liIcqdShvbS1KfWi7DgWOPb5HPA64LXrkOkZ3u0aOQEQfdz4fmY0EoGtoSzTIaNacPU
rC0qo7SD064oawcSLUJo9ID9a8XzFLtPH/cow5erEvfFCD6s/wIf9SxF9qWIm3ZXFgbfgSq5VCp5
jQC35zjrUUc+t5Mld9IzO264dT0HgFWbeRup5YHGbkMCOx9s1KF13pJw8Oao6JuJNWITx+1LPrnP
bVd9ioouWNLK9JYmaQM53tqp2bUOIXIC9GscDcFVcj7svGDE/zu4B1n0nJhqAdYp85tg9LWpaouI
Imcp60y2EaFMn9s+2FGcOqvEwQ+RtvQOM3XQqsg8GJReuq0H4FAqRpU2svaWPB14+If0WiM8fsG6
t3EBerYjeTJ5AbiE9boRBdjg9GxQurnFNSdjeUIpu7EMeF6V6xqnPuIZx66Ze2jqwIyArHLCjLCQ
3iW/2+ZMxdq79RLy67hOzV1q8ndQd8F8bE9IQpifztZ2sNj7NzmtLlgw6lkHOJxrHEigA7o0FLzB
SX8qA/DPM2X1pcnLG0orSkgF8SK2+epzaeC8x30P1/FGpc84UPJoH9yAqWEZr3MefIBtBhgvB20z
wNF61Mx1G75Ci26FLDKpp/fKGx5MzXQlZKbLJEY9NtN4j7z0FCsY1toQ1ZZ6cwqMfSaQyMGXvzpB
d2ZJoHikLf6xWMP1BiyL3QmhhOXM8sYYf0s7++Jb3sw8jbOES6mCzMkGqMZtwZTkQ+5n2Dhd5xrC
IBB054QmGgh5GmIVrT0CI/RcnBX+dQpzHoD14B/CWZLc0bU1JQyqysClFRMBPCiSLzapWftQnsaV
WSfZSbbVe8X7cx1tjCgqOgZGUe5jIxLXEW5gP+XJqW70JrSq93asMaktgS3agcZnmTmccetEGzl9
smvcpa4Gm6BoL4OOB3DThyiaArw0qSphLiP9QzC0dY3QuglM1wgv+lXtQI5m5fcwOg+Exaj/Yuq8
luNG0m77RIiATQC3QHlDUySLpG4QIiXC24RJ4On/BXWcmHNTI02rW2SxkPmZvdcOBtn/xAKFby+S
B4eU4sGZvjSne6A52OhQ82rvwfe4/JKx/i11Y9h2nvVAoQFLtd75/TUZ7A/ZNr9dZJ0BrtYpAs8k
tygXvxVwCISbJYyi+egN03GYOalF/Tq0zjfV2C2n9+RiHwsBtO1ADo/zubJRJEoBLx7v0ol0Movc
S1uCExnWb7JV1SsrHqSgGHrENANc1xeCtyL3M5tzN+gM+mMn+zuU2W1uTZDEoYiqhyZytuNcMFb2
M9ZvYwAs6lSL72ayvySO5tCNs5oIkpp5bXWbv13F80TuwbtRzgLptf7aS9oWZz6aM/GXdPEzgqZy
k1GXgWng28x94w+cEOaJxisjMD53nONjidh3QtM/aUm5TQRfZDbDqJRcQoQZb+Z5IG/CbbAe+Ps2
19/6GjaGo68PRvpoPxEH0pyiqCYMEsUoxrfitXf7R6RkhA1R2U7weXu4zTt0rM4xavWXIq/uhYuY
qlDNQ7fqiDpgRpR+tBWD1lmBbgPcj6P+O2/7O9HrjH/Lcb38bM6V8SWq8u7qmBqOWPChluuQiVGM
7FBIpNwNKwNwdOrTJBNce6Px46eCgDh2tUhXNu4kdzkLNdkhzStAI4XSRkkCNY+jg0gIZJMOGXj2
F7WO2nXJF+ukrTWR5uJ+S4RAoSF6+5gwlscSkW9r1i9h3FGXau56v2YPUATSYzaxg6u4XcDh4HFq
C0rzwlfRQ1rWf3vAPELJq6arXTY59575OV8PNLjCmkSQ55HHUY1FN3H6UJWg4aIEr53OAfbctJGz
SZ4IkhmuiCmdfcu/i+plx3dbXqra2Ohp+2uKNLybnsRRSvKmsou/k844QSfGlPaU4lx9NPSngScF
UwyWywBlbMx7zMo3PmTZrE/VtWMWHsaCpry2FnbJ5pozEGnvkZXvXAvZfRVp6ckR07s9jWffnRGE
10m6S3JGwK3V30hobXaa0cchtIA06NmUXySIBVCsB1l7+AiC3O2/epm+CWXnN3yKFQOF/N7Kadov
JrTJTH/Uk5ng0bHjkpS8J0WiEroclWLk9RiaGcM9aWlfo5G8zgm39JL8tjvmqQP6LcjiqGnZQrhV
S08UTfjGFgYfUGraC0Yh3BqgWcatSPvpS89I+2AEgv7VF5uqS14ikwdH4qQOeL+9F9ct/kiPBXhb
LB+Ak84iXzwmtoSMn0zGioHeu6Btsg81W4yDuxeSZXTsJPmuTlvtCRwjYMuBMpwk6xtq5vHc1dWt
NlkA+NKrwpzEdZ7SEJMr7iCl9rbR0/5LixEBvtad1qARrpaJTjAfTqhHsg1giIJv0C5D3vqTL0qm
fsb0MLr6SQzA9esJX+JCEp/wODxjn8mCR7EEGrfvsNdyYmVrwMjOG5AKsDLegP9BS9b8XveMkf1h
xU16wORJKCygm8XW3lsXtGlukqrpTeYG3c5Pn/j1ASv+m1nBjRnG+Iw2YgqqihahKizSeq/WMJww
RO3iEQt8A0Zedu62iYjpwL/csPMLBOpl0LzxazREH0QIrBVz9BMzlplW/OfYE0uhcbKAqb3qxnM5
Oh+1TVoVDYUKJZnH2oB1PyVFh0+I/QvFN6A4sPvec1T7uEOJqcNCutzmmuEzdeyncKn9+YoxdkQV
b8StzsmOQdHzAd+2rsXVWMOzRAu2jZz46wz+0WubaTPNxDHMxrQze+891/vvou3uudeg+pByLxkd
hcoz5X5Km6eqgKSZ9iujIKOzGKlO1ETizJi9Et11oyYNI6X1CCOdaNezr9uNzbZa+ycrx11iQhPO
EHozT5owumakoDHsIia4Q6ViWi6kZ4LKAAgMNYwpCLpOT9hD3CAmGuCIPsZNxXQsww5ioj8FkYvu
mUNXLVl+sWT2UFdrKvXshqAorECppt2w7A1yRqtBpBqCEgJ7ikZUimOxK/QWMOV7krjPbuQbh5qR
BGMJLATmVFNkZrCq/YnAPsN8QQARn0jCKkO7iF99mrGN4yDgXGaSy9DgboweslmKGjstLBJBUY/w
/NrhqEt3w7dJLgnH/NVgsKeRekWwAJPGyavVU1PJPYm8t4XA+MBqy13WQA4DLsSNBgZH25USQRAz
P0MSYEA7cpOaC0a4/+FoIMRGJmReMNIK/NL4KJgrh05f5dssO4MPrK6KlI/UZJSkv86usU80RgEk
gOU7gpQ/iwVbWNFGj9Ma/zj7FwahZG8BxNzUXFd2HqQRoOn0yyR8et849Y+Aw8aFpkdbqN7PA0ei
LNiv+m5hB32/ti5CPyYe1Ssb0QAxm7cXObQqszytwVOFk/7EZEEBBGEEFwGzxQWyRtzCK0aPe1ga
HEkmZuiwLccitJZmoOtglxI9TWb0NXbsy9yaMVolkAQU8TLvYzn9ynCeD2u6FLrW/lQs+VnOBYxv
Pg4nNSj4HrZJxGAa7TOYEfUs9lBmKFKAji6J+XvQVim9XtwjQQ4VE78prjdilMQs85XM/TcKOGIo
XN9h7Du8JTwZjkGV55qzeTWt4pJs6tz5VbCZvmPQA7cGjWFCmLnPGFxu0VMTrmrhnYt1sQcVxIoQ
0bmTu+ZDXGNAQYXiYCg8jk8ELWb7mRlXoHrsRGRJc1ELBM1SdKGwEQE1tmuxYFL8xyoNLrj/SIyo
3FuEQdFLbuPSRyeU/NRslqTpMzKwtEB2vf1S2Zi83Yy7kf9V6LkpG5JN13XvWotFz7FXWBfrI20s
e6gindj7VfHiJNlznpdIY2e2o2xZtpPXGFt4IdpuOS+M5L3SYylWZ2gtMlbpA7Kczse2KGISZPso
zU+yfKeCqnDJjqfSxo4oWKLy8Ga7ZdKOdbv8dmow07FO0b4ELHGCuLTLj1yyB87NBzr6dvSvBc2j
IeLvpCECE2zkFiEz0VXce5uhM9IdW+w1TMxDsNbYfCJXb6f9l5Z7IwkmAaCl19pzKz6y2BDoBlF5
EDDuPKq42AvcYrOeRiRDOgzNxEtSMhASblNvV/EZOGx50IFgBjNyEOlpr30E8crz63ELeScJ6VCr
TVN0f5sClo1qhyCN2Sr6TKT54x9QUuotGItlP3jgIZoaEUSWklPPvvfYvTZ5Aneh8Y/EgZJ4PBhF
wKeJw+Q35p4nT9kTpOCJZqujl88FTxsjzC3uFFLHZIJao1KYR5P2inwP1KD30co2vph5x+wjiklA
aYfHYkLH4Ys/paxcrOvyd+y/AKJGPM81iu1KwNfQy/vS8blMHejlY5mMD7YfPycdEw5JXtZHZpZ3
zcEm1ZDT5PdsfJsnm7orxCe2gMWs/5BTiVX3XQLdMsmBsHBLncxmOes5YX8DfXoyfMVOTCEHJBUB
D7+SUfqHYG24lLBEBOYb3ssz988FeGW/0XPO6lQSbTbbP13iJUcIO/GWrUfY+sRGOSkGfMc5qLYu
tvEwPXW4jQNXlADklGYcQCaem4HMJjw2rDJXXDFs037Wfs85IzIvpp7KsbdiWEHhzXHPglg/5V06
npIujraWUtuhJw7cBXE4GKRHmAgjbPkuKmbHSw04fIHiJepdU9bQKIYUal3cYl9LKoxRFRNhw6Pp
1W1Mbzl8jGcDiU5giDUvHMMnEydt12m0HcArkq2d+CSZcpRbWrxsUjIZcUG1JDVr6bHywKrNybmf
3aPl0F6BP1SbOqu3YtF+iix9ItVqP/HB3mGnO2QLe7Z6ank2lmLL+AwXKajQAOsbqIsZ88m0kHni
eyjianKPunOTq18cV/idQXtVfss9kOdQD2vHAlDpmVcp8QkVPV9qvxuc7DA56RrdSRlg6Yx7RcTV
nlHTyp7EHXKLLllpKtwbcJPl25yJ19kHuWvEuAgG52oxydsgc0ItxYw4HNepLJScheF+oFyvPybO
/KbXu7ljNUcoLnNxj1RrbysrJIdFpn1VRpaETSLYxNLSJRiF4Yl5xC6xusjJlDYKF9M6vLtE65/Y
G5t7s81+p4v36DN2YkQTM6012T0P9a22B3AgebqxgNVrIzmKrDu/lMqe5lrTNxMdH8Ji2kGdiMck
m9fQMXCWNnVoDFJV1/Szng0nN7FZX/lmedGc6AGl1I1gjD30X8ousXwM/KDrRMcK+uGuvWxHkrQ2
BLZmuVcodekG0QbUo7VV7WV+7/vlocXSUtfMpMypA+lxkkNy55ggUwFACKwtdapkShhdj1dR6RxW
KUbQqbvatn8qFGtbmXVcY/O1N5rPVLMuaQHViIXf6zJm1cnGGTzMmX8UufuntTP0cAaFbsmsPBhL
Vw8RiEiUYcO7MGc61Zb7N0tx8NSdQpIXoa/BDnesdMbiKc66IBH+HmklmlgNd4RzKdwoDuYlYvjb
DOQLlgc9bziTkG0d6H/DCK1ZkChLbieBtEefS+JVRd8Gdlo/OUCLvc7/TXG2BJNocMH6JWIjiq4g
brkHjEVvdnBxWOtpO83WxYbk1CUYbPNvIVINNz/6ws7/nNpVe7ZOTlF+Y4qlexoQ5VXoYLiMKjbS
5cA95WpPnTD2QiGDTBafupF7DAnBCbtiwLhRO0u7e49jqJ+QwyhTXQ8Sh2B8gg4mdeYCKVB0TGPY
NzFbtjmmPiv9PkFr6eCHO3hrbmnZat914qqgNpu9It+B4Q4AZo0brUVVH0xT/Wgw9oxSUtqG2ml2
GcOBc+qld374a7QGDBxztG8TOUQGwRkhU3KiR5A+0H5sooiTNyNJIzBUkexZjkYbluFhpvBMqynl
IbXLczldAZIxGVn+lqlx5TwGe4I4k2fgVy7d994h9srDGQ0UmHg0I9vGsm2p2ksqwOTFs2HLek31
7ZXOU9rYNiA+lk7tjBAptwiZyp4xzTQ7fwJojwqIqExchntGPPjHfiJZiScmskbr7kvWpYVGId0z
ETZGmLxluMjIefB0so3KnF1zyc3RJ30ZaBmgqZmUL1OhhzIjMnopoS6ZM2WbXsQ7OrhXo/R+Lyu+
AbFm0MOBQEFSbBDbn+ijYBBNlksYRvWn7cSrC14hcC0+gCw99wlhnjZShHTQ2eQX2DOVS8JdJuBD
GYzllrJ5ZAw+zk6774oSbY8Fpohot377d7DMnVtJe98Lg22FB4dt8IBym0wR2f0wjPD1jqvGBzW9
Pq42xp1QZ6QmIoJRYrSA0xhBVeNrtlP5JuKpI0+V0xsGJduS6DkzDZNUFopT2/vqLHVJ1nYVR3m9
dcH71Xp3Jt78J20xccMa2C39WSbRQ9IgmUbi8ocQdvyf4yeFGRKlaSKhAQJgXEmmae2zyrKveJ0V
cB0R0YWiaRN1LZsX/8FM6VuR/bD3yZdy66uUmOylec8ZM2L+BJzTMR6P42E7WD6Epd5Go4ChCafk
e9QBMEKvjRmqhqlM7M0BjMIZ7E1JS9/y/YLyJaChh1toXnIx3UgZHraQs2cCDOCQg3wImllTgeX3
F1ySW6kx99SI2QT7cW9ZkrMi+8iTH7NX8WGauNLH5GuWSx3mLo4Ay42+eRAdwDxQpn3c5UGD0iUA
s/vTrgkCSU36hj0+1p62QXZ7JlW+3CkHLq+GYT8DmphJ29iIxvqeybcNaGzoeVGgK3v1vx61cd09
D8tb2SdDkLRTQtJG8jHbxNc1XU9VZmzZ0j/3ZvJ3SLTzgocFJYr7Q4SA0/FBGABkEtRZo1UwaecV
lwNEgsonToghsl5929Vzdy/tv4iZ3rpJv4iJGYeqoKC4Xvybld7kJ+hos+HX3BNK56tiRQLlKeJ3
X25Gkt96lHqgOqwcvpBAU5sTjqlDt/B4aDrnt59QamJHOkDYSiAsptdyHYj3VWbspp540d5VP/mY
oIoD/O0VsTjs3IUv2FEEG02xRzp9++XZ+ie+VsK2LEV50fhkMiBZq4X4ylke7UaxvJOyUYaKKZdW
ooDtFED1kdCOQfWP5I7ejM7tjk6D6ooxUMMULLlHQ7cDlRFvNJ5PGbF+GWZ1H0bWaPgh5PaGxPmj
MiI/wF6c71qFds9VjF1n3T4xi08f0ky7mSolpoP3c/GH6P3fPlxq84vRq18F+WXkfLvFVh+6v2z/
77xrxaZHfxMKCmj+WZYFjk5WuExx7Ibq3lj+o58ZD5Ds3V3lM76rGudYW4bJUpAPoFXr4BwEDS0r
3mbDsXvSYpZc1K0mxUzNOoB0s3IZkyPRePcq5xOR+M0IkgaDqk5lspd8PRSHYBJm8eEXoKEVp189
6q9VV/8ZucA3xCs9dyZt+uBP9/WoDearZwGilaPDrchux3L7d9OGbG14/RPJzdKrb2bPfG0oq0+t
husYjcOfpaPpWsyi3pMHaF/rtj4TmgG/X7PVpgEQkScgKqN6UERePGRe/CPi7otp4W0adFiXq7a4
s6A0aqWlHdorJJ91NByB7nTI1ItEtnUVsqS8J2+sr+0vx3idasHN7UrStORAtMN0IzvbsUGBep6A
r6cCpNi0dyCqg2iq3lyYh6Z0kr1HRkfXpedpQHFd5QmPig4py122ufZeEtDu1YbL1Hmh75l5+qP2
nC0zGhlra7t8B23Jsdq2F+jkq9iSJIpc9lB6ctDqFMWNZR7Mpp2QldFTSsgzgW+CBaqdJ31GWsP6
+aTz3i8EqelCxTsfKE+oDGa+Vtu+SZj1qMA4WhOfux9EoIMB6ZQJdhGRz7mWZiVG8JHRqYa1U8la
g/vbAvvgohrT4aiRv8PHnhVMZxBvDbwebiZBnvQhRpYO+5jyPxxiATRcMbeI6CFq4T5VaO9tm4Ab
29fpKvz2jQE8M9OFx3oUX21PyqGlgHg4rfGKU4AqI8twAmc3fES3lE8R9XvHFHF5jUwCBJvVyKqY
nmAmg6joxfhgqS+WmlFDm8cf7ZKI3aSWh7TJ7nW+ZT9awFKV+4Wt27nzzJNuMHIT+BSoVbhchdee
V5s7+DYoT8rIVp8bwJFhaTamW3TnukIeO2jjIynmQMxrInNt7SQJkGclM7+a/Fx0F7w+z5IR1nFF
rgz3f+2ifO1a/3HxNIoY7kFyEO05QdDPtS1tEulJosFCS0PpV8OXYS1iPwHCDdWMLH6kCuVqL3R0
13Osh/gif7Ux8UuZVjH2zmsn1Nw1rMwYjh5zppNw9CuhMAys2d23fkmCWfIlLOQtzdpYdWb/1Bs0
XR7rSfBXJlwmydaqby6upT5NV02HAXPWGPfzsXLajzYqH0ThxySOVdTNO4o9dzaujT0OO0/LcL9l
AHJmcoiQiihMKt2vZlX2o/GF6xcD0nAk+afZQOzAsCn8eUug2XxaqrttrTzLjDcaq8GT6MS4z91R
bqzqj8Tdg32pfHPg48upRQDo8RcvOjmlNHEIGt3jOE8HOujX3jZflgWwJ3QsDre+f4cIvldp95i2
+Dm4ErbRZNwTZ3wf25a1nb6G2mjNsRXsl0aymcjluLtm+ZPYyyczclzw5A4U9fRIyhCRv+RyYSGK
QjKeskBT/BBalO+OQUwiRVuow1TJ2o6cpuEdTNp4RRXhh0vP3MNzx9Cw60NN+ODW9O0JZRT5OSDY
byPaYf75DIRJp07FI+pRQsAhGTaCkz5oqA4oyYhNsDFkZFxkTcxtOuqItzP8jftKzcgkjR8WbxxT
aY5Qy35XBl59ODGIpKYbKaCE0adRdSkt/zCRStCx4xJAJ3z9KymqZ5HbMXNmpowjrJaOCM5QY2W4
jeo1NqvQ3gXupp3t1l9+Qnltedk18dpjW1v2xWeYcnAUq//FJpSHy5gRkl+GbutT5NvXKUJm33eQ
FkGjhVAgqDRgc5HsSUxnRhwBpI5gcHjAxtpOmZMKg0kWDs4eKRHl6tIcKoQEsQauOENjEiKD+bZ6
okEGPtLCXqeMZ0aLSYDEEiEa0tON21Io1zIGxbbe2pg/8xBRKDMIb6J6n5BAWDkz90X6q/j4ie0N
VEdmd6FHsouvmWYwriGJ0fCtMF7uKgADVkmgafEjXDsPdUmifBclNo7PVNtmbkJATEXptJbPpUav
pCk2GUOWnrzGZw9WzMx97W9sLNq1lOo6078f0Ou/sbhhseRu+z5HnFg8JZN8SEhijyWZxKV6wJxS
POdL+jxXmX2ymuxlJB3SVzcXlDYdUHpOoHps5gosWmG4x6ZOPybELUey4LZll1/nfOFj2iX6Dr2F
S6wlBIzZllpQr5IezXrPzaTaU27um6pfSZ6XmZ0ydFgovNAtETZuQSK8jSL3OVeZyTh3B1fYvgCK
iZaeDNZ4inHOqccUaSeHUfM1otDsYx5HsYA+RljpwKmF7TNubGyKgV22KwOjvJWJwy44w8qWuL8y
gGp2DuYT+IAkVG25qgkww6DUl0sqmvBGAAzxaWKYvn72b3Yap89Mgnj+4MGqSwoLrXCzbhf5DGyG
7K6WVG49sudN2yPz0LtYCnFV4dXHcURmw9JymyTjcPEgrWtZme1dnGwITd3Qkym/MIr4JUZPPouZ
uNtk4zHqZ/ielKe5fksX8p18ITZelbSXGRGgMSTWRuv+GbYJZDWqvU0OtQ1ZHH1PtRUi65nz5dtU
wgAnFqbYqqY8ghQ58GdoIrNxBWhYzGlWdXGrWntXGFz2meddW6r1VRZjn5p1LdCMwzNZ02HFMnXd
lrZEYSsiXzWMEhYAiBkvDuIKk9rVsKBjRb/A0NWhrREVAG4b0bjyf1yntO496zUL5l07zQ74POQD
6TJftSElL4C80qZL9YDH8FENTqCskkx1r9fJO41fyiIXcHyob2qLDCGPcYOhazsAFi2So/RY4hXd
Zu3WVH292Xf4BrZTBd7Os4Y20Ogxcn1XxtmJ7PKnYllzht1s3VfyA/MEbzR2MOOhbn7rk/OnsPCW
Z4xItQjeH18T2koQSwdY6zNNPoYU8OpSgbYym/GM8mRf+dV3i8WaID1rG9vGvwnmN86JW0+Ft5Nc
rSF5I4GjDb8bd7OM6269cyWyZvhao0/AYqEokA1mJMFcvrJHw6e/7jLbufsiJRsxqI+2xCJThyah
2PYpxFxj/vJMmq4Ub1TQokpgmzB/Og3x4VXRtQzw8lM0NAhNHP3gcGnXPc6OmiH4Vjp+F2YLe8as
pjyD9RWdQSBN+MiRABNbWBs9HZjPBBYxobWvJmMHcADcoGyQDhq2vtNquG/AAIH4t9iVZDGyNhN5
WLv8ZRYllYne1NTr3/xtNlHDdbyQWhmrg+5LHDoz6QYJf1tA2NgVb0vRoGk0c/OPFgNJkcRHc+jw
WVv2ugXRW+bMl9aALCWnXTMkb0MnfpK8fUKAoSuSxlMycx+WBMs7p4I2ITD11bmd6CHSDiOSDbuL
tYZIcp29DvhJaX42Ix8e2HrnJRsuBoj+WTO7x0LTbQbQlGJ53xFFSLJT56cgtA0X3dQwc6ejbFSv
MP9IfNWo3zSvvZmsG/YkSqK8yO1X3Hl/M8tOjja+KXphcz+bDNcZpuI+nCbvMSNiymf8f8Dx8Kkh
HUNO5JnZQ84YJPRmWGJ6noDZN1jZqjx5MrTYsQ9ahbWlW12ji+2JwBdMVXKgvo+V4KrJY+jhY83P
1c+r52nEK9KP+tdIo8nwKDmhNgGMM0QIeO32eYo8j+qJyF67v0Zqbs9N1EtQTc38CgpQY7vPfIRV
7Ykrtj2Q/4mnBJ3QbPTnokjqk1/BOgpik8BpRBDAsjtVOtuqz/6WuZseHX9Ra0eZHywHeUHVk2/A
TglZwFSRb26kv9ocztgy2epRYE5/yHvrl81avCrIbeuKo5d33+gC4+PsqIsT+doTO4yvRigsNevv
RmcMZ8f0z3Xe6FeZ+vFuZLIdsVg59BjaWwWOKQaKHrQdY5wEwe2WCQgKxTybtyPsx1Nf19JEyRkX
ByTx/o4txhwaeVs/WOvLv1+Nhh6fujG6/u//7zRCTTDiF4fsSpclX1qBxWdBwR8OCF8MRDg3W6Ek
ynW1h66Hlr834z3zZKKYEj86QkJM9q1P9YAKHYsqHINNaZjDE4JCD+srfw7nERuXPPstfcfcUvIb
W22Ni8Bu4+FSTKOD3lNzk2VJRpSz4Xkuv1D9c9YhgMu1SrzO5YJe3lr7b+k6r2bl/+rSdK1/gE9a
BQsD3SB8ya7I2ao43aa07G/p5Io30yPOFykf68302YIl8e9fqT3Du0zzmoNgdvMNpsHebABAuw4q
RKOrrLf/77dcew9a6967wRyfy+5oxUZF5gsvCDrqI2KfLx2hhDUPNvg8rz5b87Qf4zUL2fDPgybi
h6GEkj1aFiQHEEIVKsxzVMG0zU39tcwXC+Re6Z0mgrDP0eIWV58s6rQ1nLOxRM6ZJ543VnHupoXr
nv/3osYcKGDmIepy02WLZ4IZpWf3pJc09q3KifwxQGP7bUn+aNlNh1RUxVuDuz0njOumQDK9AVR5
INTGevS9InkQ5nhvZ37wQh+MA6wudXMgsTxX0Xs+L+omZ6cI7VLBmjIz96qZNZZezBxy9G6NUxIC
xvj5j8HT6xFjeLLByxzzJXcCt/WK3SJcKFmOFxFoipTJRTey7alODlmRt59NxkXodeU7BrNTPcI8
zDF6QPBOjc8UszixTCWnFDZT0oQMf83nZHeVyufC8r7/oU4Q6K0237c0rzGqAilwMRIz+p99JJe5
6UB+Twyygnpbv/x76fkQ/ferf781WAHA7YM2zzDsoE2+jxQKJbJfjm/+nMRX4oGhJCB92Ay2dJDv
6fkOa4SOmEZMd7PtUjTRQ3sUdr9NhmY4l5bTXv/34kZ8qKt2/X6ro+FZBhqR//cSr/LUidiIDt3w
sfpnkUcZK2mNoBkI2yIocd0p2avFsphWGiGRDwPSkoc8HdZvtzmLmJVjoNcYiRwfxTjSqCK5iFIe
sKTHB9tqHTJoE8Pb/vvlmFZhiZ82lD7ACBBogN1ikwvCgSEiG/k8QybHXTiXp2mFi2gi+oIi1OwN
2zPO3rQY50z7MBvICVuyo0lLQikQ8Cz3zzRs6FiyFRaEpKq5OPN5joBg6hrDWV2Zelg7Vf7oWszO
FnYOBrfNv01Cm/YnMIvNDoLnBWH98Ne0nKtb2uK51peP2pybkJGOfvM435CnA2tUi7aHw+biH7rz
zcGtd9R0cZjllpn9buSDjme1wC6hDfJEN0+GbeX/VlOSngnhtlkukLSaRuZurFICnrEQUDYktDFl
U68uliN8GuR2isSfpqm8g1lSiZfY+kjVKdHfre/Dv5dYR4IzALeXtk75sZqFR1NcUdSbR3v1gMcR
M9o0xZ5nQPMIC/wqu7z//O+wKHAPLCrngs+KOxsY5gQr0rJFUbDRl2YM//3k9UWS3Z6lgh+hhcAf
K1F7ZnfVyYPZGfccZxLLL6t8YtFobyseSSoiQUi8svCI59U107Jk66lEnXV8N+G0TlyBQW+Qmvhn
tL7R2TBxvS4Z5OwMzjzw+eGGgDxBZEZmKIq5o1IxF7i/lNc60Yjs1Nz0rKGqmAY3DYjTacSD6Izu
+b+XiYTB1CUHOKomJADt08QM5CnrFp15durv5bJ8ikZYh96Jqr1J6cekzH0qJYGokz4QSR4tzWWZ
AHb7rTpmjVXc+UElpxhE6g5PQHkoWuM0WZZ+39hlD5gzBXjnEd9NzkYHJXC2P/NmYkAorIm9k3gl
h460ArfLYDZTV/a29W6kRFHnXKl25Yx7kAL1i+GwNmKzkPbaADiace80lmheivLDUpbYSNkUR6fP
7qm1gICYzZfOmFLSOGdYnqb+tRT2U8a49hgbbHc8AkLfbWqsrTbLaodMLoyXpThbiweIO/ew9ULY
QWnOb73Wawmr7g+2ssIa2MpxWuiBkLtzatd4ZIYKpm80ExLqus5T3drMhCfZMbwl2mBACf5ACMzy
gImEr2VNJnatZYsNAaELLcKGlXl56ZIGXZJLlMU/hlBeePETYz0cpQy69oszO69dqkToedi2yhV/
2WqkYXSpS6lUqrMNgGvL48hSK+vnh9y7Y16crpXuaGExIRMtc8248BRKP7n3eq1dKUTHV0sbaKqb
53H2SG4wsTeQ3edg6pmn/KAGaYT/PvYGYE+Wa/1vR+udFzv7Mw0Uvw6D6QbRBXQfvHImQkjOiQSb
XJnR6NbZtV0BD/hQzfN/h08OfmFYcUUMDl8ZujJKjCaJGiepH6EGhoxh9AAF2PxLIPkwLb/Ydmsr
oQZwXgul3YmPZhHxRwaDfcx0TMpcf6q0/o9RIMtqYsu4dNCzqRg75wVe5TXBeY0wC2yDjXXVbR3c
Hr7KT2ADqqclS4qthsIGpT9GA8fof9zGQovFd3md9aq8DhAjDl1p3UYT25HsKvxC9Ridk8k6poLU
cmzIDPJGYCbC06HD1A5lPCHQl4oUnynF+l+jMQmwkIEAX1FXkTfeLH3CB9+WyzkSs7XHPFlSpbnE
mPdahIEIZumYDNolseZqPRwYg+pyviibCiwTEZIJ2XxLk0s+pgn4d0INnIU7KuAf00j9TZJ54EoW
F69B70VHI6m0EMfRQlE8YYCYJUbsJP2MIVy81DEDbIo/9+jSn4T6aBkwH3jRymxdCXNCE6iJKOnR
kz4NF0ef5lsFTnHD2RhFQcIXoYD/UGAqAVwBET34d/jPyQIqX/IceAVSi9gfyFlcX5Q503/7ZcUQ
xqdMzo2UPX2nOfvEnj7QcGAO6xLOEN+BjpT0aJk90yC/JPUBCavlMq0vqvfkqWfU6UTQGeij3fmU
rSO93MoeBLM7oVETxWyGHrnoZaB00f0fe+e15DbWZtlX6ajrwT8ADnAOENH/XNB7MplOmTcImRS8
93j6WWDFTHXNtHmBvmEoUymJIomDz+y99qGI0m8JKLkz7pLsQPgO3iMhdS7SIGVWV3bcZFFQ2Lj9
tkTmTWRuzmV079+A/YAE9Q2g0HPvU/NevmbAL2ZT4xtwA/vcGbJ+yqZdJan+HkfOAFfbbptynRnJ
1Ru9Zm+LnsFgUA0XvScXzeEo2jYEB8H67NF3zNNjxmGsYrw0XrWxMe5avziV6AHuSMDJ2+Kntr5A
h15lmdxmpVwkMwq57qLm5A6ypxdLnlMOnhWGpv6NgqbcJBXR3HBfYel04wmzi7YtvNreYABR987h
gJjiuae3Q5pNGaykNMOtSep243U7q+qCO+HNKVo+WvBILacyrE51ZQUbMdMv/nzmQ9h/DvMJiHz3
NtkmNeZIgwM6IgC0M5d4GvLgMsLklpHzsNLnS8bAyLFL5i9F0gXEJYXlEqmJd+QXJZr1mFy5LAJ7
garZsOuWii+HXVZ7aDfJeE5DnZwduv+tLBB943yOT6w9o71fZu+5xaByCBxBmoWMTvyNtL9lYV10
lUBlTpoBM1D65uCU2+EWTGj9weA4I8r5wpv8cwTByyVioOs/+qlVVztnfqEzqfQx6l0f15wyC2MV
qUadYVVnh0A3X6vIPPTaoL/3CKo2TWs9Y6KtrhaTalNKMF9UpQue2nCTCbF5ZZnPKl68IikKZFIV
P9NphOEEjpoIwZIrlQuWgWA0nB6/qoPTIH/MXqBJ+uEV15e8GZSlNxmj6iuz45B4BjKf//Nt5HGA
mcCuJUNKGz/Y6yiuSDtKunjRCzsnV13b6qEUF9mwGKNTELuoc8XNqIlGpzk7M0Xb1mVUwN8GbYgF
wTuqighssOZrC7bFKuuqGAqiH581NIIcZ6tJjPJFzzvniOlHQnFN6O07teJet07dTEL9Nc1t22AW
gKFbsK8MvdNot+XRnKru5kR5uneo5RdG53e3x0NpiLOvp196Mj1ZqWLnTXHpGsMtIdj+2I01HCob
pY07FsdQNsc8srNjFbXuky37zeNm0E9lST79fJW1ufUNttnV1Pg4GE0cv5S24s3wTWeFFtjawv+M
94JwltUAAApd8widqGqXTtHbR7NNIOsMXNUT3qdjXhiszN2a4g96HnJJM7tH+aR9MP1kZ2FLfyvh
gy+9FDNVWUWzk6ryL48HKQxiynxrPFRxtWfpqq/yooLuEvXgcUMxINYwI+2JK49aIvbuZEFjPW/R
+uZqggpf4JmOSmNakQ5OFFYXxncBJRhgHApvyf0QWlDDlnRr5g7DlAKA817ElnFsDVY+EWkKzP77
xRgFubcJRk1uFIf2Ipg/03hgATeAwFhLyo7Kr+rDFA7JaZgfZJt8cCgM3HLC+FiovNy4xYS5Gx3G
C4G6y5bkz1wOTr0p+tbdYbt5krXhHVuTDtBCen2o8Z4uwvlfErMIr1TlZwZo7miLNngOcZsvSzMN
dl0HnJhTsyO3i61GqCt87IyaNgoEENJXQSCwtC6kc9hrO3DHTeXVyc015OUBgooJ+d6EnT4ewxbR
Vh5aatvE7ARkUsNYq7K3si17f2/bhYOuosuXKRk6R0RiJJy6E2ls9E6LoiU5u2BymuVmeklTu3vC
9lRsZzQM0iHz7IX2EyOe+llMzDLCKPmi9O0/YrxJvZYkAPEgkM80JRD99F5mUh6M3v0djaI6NUGp
cFywt2K/O+0zD6VZWhnByhid8maR67PV8WceKhkAuxh9weRdW2pRll4zz3ZWWmQC7Kocchbmp94y
0GZMmQSrx5cYbDjRsoA5b4O0AgFSvLIzGsNWYmviOZ3xHDNuN91V3tvWMTZUjn9aIIWVGtppTwD7
VJ4g8dYD/UAANAJlbLbRoNW3roEoJnycHkXjvgmLsqKh21sZk4M6YVbUL4VZyRPlmjzZwgv3Q5A+
yzLfxZ4b3qbM8F9EH3ADqiNtayRIBnPSI4560JSbILDZxzty1epm+A0VKWAKBJqXcdC+R7LW1qlt
Z7deBZC6OVA1sJOxIXsGEE+F7+tHqab4pAXyjNR9nqfO/8sQ04nNPWWlGQhDplbULw+6ErGBvTtY
F0hJ1gktGJwJZflnywzZ7btsi1GlNuV4s2QsrrHz4dka1UvVL5WpyR3paxfDSJlYNfwbGAhZutC9
MFIRgjCVY5FGEnSk3mKyeNJbkNTmPNWia1kwMSHwum2e3cKLOTDtb7Ucp70d4Drmb+xYlO/pawlL
ezRaZlYtJwYFuF9cggOdZNZsumm/M9hbUlg53NQ4pxkmg2sU0+c4gdV4YKBa070VQvePqWcHB5lQ
qvu13Jt+8lW23cq3I3TScE/rtZ0Q1yON3L2aXhid3VAHwEHrW5kdYAZr2tUuqhyE8fmqp3U5PLht
UpA9PVVsCnFjr2siFk4QR98CDJCXaH6QtbwOVpUdSngiwu+3QiX2lQugBzE0DzLx8aWHspaMHEv5
qzZzcAtxHzyPP1rsHJsk4yc1vZ2OhmzXquMeU8DhHBtDeysFMzKYTz57UOPNa1L/BiQpfF8K5s3H
kgjTjYnoYJNGoLMeVuRszIJzy7mWZN8VdI/GQFu5rI3Quf71JXkwHTE4DaGyM/ks1slQKVjj4uRJ
vG0gl1nbFK+GifbW1rRx3QJp4Q0lxtPSG9JfXW6+dYwsOZ8Lii4ufVAEgOXhAL7q/nTQgghVWPI8
K1YvGPzD2+MhHikIZFyII55k7RVxEAEqfLxV8ANgKytYv/4yY7yJnRbbOyMfGLNZ26D3mR/BuIIi
gO1v5WV4M6XmluucbHDel4KB+zS23cH7Kvu8O1Rl03xjQ8216nxTNcbTIvHSZ9cpTlIP6MOrbNp4
sWuh/C6rna131VOSrQZlzH3KqH/kuuD9csO7k7LkV3X3EhPqkE0aMLsSSYAT2PWhdUqf+449nmm7
COOxwMN5svUOiMIx4yiohkKrvlV+2+099FXXkOZ4mSQu9LTBmo5x6P1mUoVm3HUhrXFochijPzO6
wEE7RPyANhzsXi/BskAH1rSE3RDVsLbQLPNkaTA9UkN+z1Q53e1QXMCsWlcDZb8BFffPrxIMssJI
8o0OneDblN0ZoaqPzNYZpg5JvxFDrT5aZkOwJ+1X5mnYVK13MHjdOh+VeE4jqIYa6/MjFAMwsOw8
2zD5IMiy3FeYeFYZ53sG5edZwwe1evwqjFgUPn7VM/LDn9uvrQaZcmSH5tPjwQorFIMKFdP8rXZw
ksu8l62kw5KybI4Ui+m9SSf9RognW+IaoCl3cKrlagQ40OnoxOaHyQUwwCy6WVJTPPUy1TdWzP4f
jl2ORAdLvoNm4ITESC0iC0SD7AN3nwaTgZOGjqDpBftfrT/nznAyJgSdlkk5NLR7mtPoaM3VRNnT
9riEw0iIRx8wSN7xGcPsL0FUhEbSnOOR6rtnP0/QT1pu7BIFu4CSghVCfZVYbG4dpXTh/2L0GD49
HljbWrtgfkIqE+5N/z0oLJ+h5ndPtsCTGDCxf0K1THc5V2XxAF8lN4YF+QfpzxgtLDP2Or6WmAlW
9LU/+1wWL53WrlHLwQhPPBd6mJQbvI03G+WZSroWUXO+mnT3a6jT7CSUX7yTvkkxhWDVucuGF7EY
QDrk80WSx+UT7ZX/o+uoxyo4UOgTiBq2i/S1jNjcozgwkFETmjnjKvSpWQ+DhmmhVo7BnNGCADPZ
fE598AXNiPwj6cANdigH15BX7dNQoD+PVfktxt22FMFXhZr5WFEh2HX1lOn4fx91MFFiF2jINABa
61qIt4jE0A0aLt35jm0Z2a5CdcrszVt3gx4dy8GNUNMrhMY9p3RXpEdqjiMroQ2MWMLC5mmZMZFd
+rhx1CESF4/Ke51o+aFL+vEbCdDNsk5d1h0UFwTK1Pd6Ioe6sdHpTZaL8Bxj+QELlsm//6WXgEL6
wa1ebNSSkE3So2mkGsj0tSz9fpHo6AHGMTdeFOakddTUxubxZWdmMNQq4xkMFzxEh226HQzOj7Lo
rqHo8re+LqptrTnIsKsmegmc8buoDUJAYpL08J9Zl3TE3ZShqdmRiSTVioDlhJg3/cwuGGfIPBct
87p+mkEy9I18T7P9+mkwZXKATTSHZyh+xG+0XZfydqYaCULuMAIWZBaaJo39XY/GH9Sn5Z1Qu0cu
H8ddsQPgSZBYUtTXWnHAaFNYbFOT2TiDKBzLMwveqmnIgCHjQhyZPPeT8xZp4txOMv1ZQ83yLRJY
Wku/U7cbd8QUc+gJymvLZaOgYAw8Vfksgyzd+LuRt9uupGjUBdsHp4qnU2cpTEfzy5qq4dg5QIYE
EjrksK25KUT5A1sIzsDc33P0OIeANe/Kn1T3rDO3qTDxvrPERcBiYJH364hAN1ul6wk37m0ovhxW
YEs4If07RQBsaqVKIowG3uAwz9tNa+bhGcBReHa8nE3pX1+LNnquGFrsHt/66/uPX+VBw05FA6vk
pl6/AWZj427Sp8tfD6oGtK2k9yvSCAp6fD+Q3cCSwPjSzSbWdiND6OOAevk4ytokC8Qy7jBIu9f2
e2WiEMRBgFOzasYbrzTbOkcn195iQe9lIJPcxg2/deCRVn5gxXtjhrxXTb3D9LUjVMy/QUSx757n
nbk5jN86FqHUGQbwsdx9ziOkPKb4lQt8Fb7eWq9mxA1+Ds2RBuivR7+KJN/at4Pa5OxtudxQzdUu
I8PHUKLU4X6MeGLupdCap9jbGm/wqdufxWjM4Y9MEwyZJ0ekFHwcJFzIjlnd46HXBzgbCGx5wV8Z
C+zdvHXPan7QOr0ggKg2f/O5tEhHMHN99efv4JDe1r2OEfz//jS4rwlcwEQZ0tXFbVDTLwYe5v7x
1eOhBBm943ZYcKfJjQI7FFquSg5HaVT5yhK4Lokss5APVOLA2Pypjj3r+vjW4yHJA4OLH9zO//Mb
ymteDVleqwL0ttMEwVmbhA9xJXl3prI9dDqJbLy6xAKF5u8+GssP3EtM/ydf7ks7TT/GVTLvL3NL
GntVFTeKVSbDyrTutejovifDekMxwydM04vXUGX3qXI2eVuMn7106zVWbRbb8Pr2sOk2I47e56nP
uUd7o9g8qusoO6KSXuahLw5NUqJ3bBISjcfKM3CKcqQzq/plOQEdmJk1O39EJgFH7jccq9l4V+XQ
bUT1ruv6XvOBZ9VG/gyRhSzxgq9AjrL0BtTECn3CMraIKusWR/6y1MXvQb4z+qc1NVW0TRpcgNSX
SJOtSCCY76KDMJFOa3p1IPeT5yR8Fx1hMp+paFQVY4Qq+KCt0LHk24yDrVahChAoQbxVCg8NI+hU
bbToh2ATvBNzijMazz2ilVWgIKnKCPe5S7npoJljuY2howCmCJolP+qivnl9g6SpDgjdHtFWN1wg
ee/NxEAkwbYmFmNJ4iRLZLFELRnDWZjtaUzpkL03T9IrWYbPf5AU2iUjinjtas7PbJ5+Wi2ifFb8
y9ao4HbQGK7LmpotCOiRe//X8EiSxt2AP5gtDZDiqsvKC44rmMaM9zz3OgotAojpOHty1vahBbKE
BWhBvqbYOjBVlk5VgigZTswwu2uKeS2PrHJRFlODMVWZ6AjTYD3ZtNYtcjTXqOfIrHwpIwoo7mTf
fY+xjc88FinEbP20xg8P+dsi043iPBZIlX2r6XYNduSkxxbKAPIw1Fb6NDUcFyH73MJiFDZb4F0r
2ndeeqrb7FT6NXHn1OmLSQgoGCH3SOZvq5GINY+YDGpqALu5f2s14Z50UjEKpwWo0tHlhwVObaoZ
Jpb6sAhbbLyBQnbe5vvIILZ6IK3DcmptQ8wkWJ9wKDnwMXXZ0OiXTVp+6joAiaQrAb2Yhbf2rIKf
YLSpGZdQxcUy8NGwSlTSgxTWJ6GGS8+to2U9RcCDjXqfouQgDhyHZiduAbvbVyeQ+C7Gllkb0nWh
EC3ajXdDK8zweyaKTp42S6+4o9EEbfS4d/dlZ16ZwSRblpELDST/3svDcN+V2qqip1k55Axg9AK/
NiVAQEbP+QiqdNlYoln3k6V2YbEKgi8P3/jdg3DZt0W4n1pYAZbDf7nBHnjIGjwKfmQskln2jVfG
brBPAaFddZmKTz1ExspvGJdiOirHFtyLrwbArayfx0VFciLqifgO3YDNVdr9AmP3CYSDYOJUNJui
HK5DgUkOg2gycywNlFmrUQ0fjhVARowVYXBSHBw7fkWwZ60hnnEWdRSuvf1FE7U2TfuXRBOxcuVE
STNsrCk2NqKrm3lJGq8kTfDCbAsLK1m60QWJ716JaDIBGMemD9wiCEJWfRNFnEhfY43VcSb8Dxyq
jBrzL2JzrI3qzfYq0JEqC1riVDRfOM7tt4KDMnfFdpq89yjFLFqNLCptjJiHITQ/NIWNLpf2zQ+N
FNMcBmwtsL5CpXilA+3TZVC6yYZ2p4LuqYAqTFmcbOIKn8XBUG58demQisk9GbT9nyJotlETqbXB
2Qsqis+bVX4RffzlxWwhyQwh49UnE6MYyy1oge+Byn4MdjKDQGYwEtT1ZYCa65zPl4KjC2Ntw5NF
9EJ0MDDg94nbckfIxLpVLwXzg6uIIPD7JqgFKPYbM8itUxh6CKerAYAKwULcADiqTNJtWwHvq0Sn
LUccEXqXJIs6JzOit0gy6Ja1LH6Q4HMJhSxukNWZGUcAjphqAIqs4l/1DPaR7BGZ4hrlyqgUEmx7
3+hae2h7eR0z61QYyODZEd0cE0655U7hvjGJVETePfuVKTmAgqI06M4t2VSLOEL6rXfpnaAjPO9e
8dmV6DDGEhOoN3XlKjDN9VRl1gH6IaLn6JiBHp/VPJdBZTe3bcJ1If1jXBq/NUY/66wvdnGfaIdq
dLyD5NJjqDNNKwz8PZOdirIj7xF+t6iRAa//1oA/gv5yj2XjhGjS9Xc+Se9lCLcQ7dzGkXBQrNpQ
XGp9tp0XHXVtVKvcRMVn5SjSNBueSJv+grkGqzBcknqOmdowwe2+1QVA2SRtn+NScw+Ndy0rnNb4
RIolqlJUSDYbDDcGOTj06pqUEGlGv0cDx7mzETet5t7BjMm/Vy5aSZOFPPWeuRe1luwxGeLiD6qT
nmTuhZSicO05hDVY99YnAQKy+nkyudaMaozO2qD9HpLmWuA+2xY68RFjb/wusuydyQu6KC/+XbQd
sYDTt2oyLyLAy45Fp7CQP1MRzqRTAffGpcmOIRlX5cfQgKZp9f5bOUp1MGq8aT3fx1gL1zahYpwM
rp0gHw9P7pSziG/0bJcqrg9FQGZUrFUfGkcurWeAPnQZCbGAw4ihAEIc4vltNGr9IUIS5kSZ3IOf
PknVXyTq/wM6BbjgXnhI3YGECh+nSaOV2aENw3aTZnyWYtyow0if4ZXpJe7lBiPDr8nXb01XXA0/
N89OHR/Kyt/JMDPenVkegkwnQS4dfrpuyJMKtVXE75EK7WcMrTjW0cyZjHAXuRZGm0F4+sUcX0dj
RFwanGylI07MOYNNgUXJtNCLwE/X9Ds+PLzruKF3Q5j9cOH4RFqr1naTLnXdZNps5s3WMak8Sq3X
l97ooy9r7HWLu/lsFfTvGTgoWZGz3iIZ6fL0ixFhd+katK0WGQoMsJbubMdHZLmCz/o0SeIvJhU9
dZjAvOE0NT+yghCJVFqbOtW3ReJ/enrxK7MH1ExgERi9w4UwokumW/GOhcIi1raa1jLg1fxkbeK/
2LJpeeo08w1KXeTkP8yo+AyH7mcx2ChrsORsGNb2iJnHc1+BiFVJ8RtH3u9IZE+4oXAisBPYOQMV
Yde4rPfdsDgYQ1UcqJlYIZ9L/C+LwoXwIyryBRAi2huHXcVLMZjvBnRhrNxZtWK6nHiAt7M497A8
T3fEtTio42wXh4BJg855ihJE0W7ugmQCRkFQaI8IzEZBZlvtsimGfdoxnVUG+TAeheC9stgdGDo8
y2EVR9jKWV09hQY4hJbx6ZI41GNT1da+17qtrNVSVs50qtIYdVXlyqtdML2drgEi2V9drz1hAF/3
xNG8Npxc1QygNOULH+v6UiKznxIov7JzNv3vxjeatWkBdWhQkeQohZvOLfaFiVnFGoJTVOc8lP5W
YY+d8GudXYqrRRN35FsUclPZKYBGTf/u+IVxLVJPv4LvbhzN37kwJA9GRmiqwkznj9NbMEEYraz4
E8uP9mwZdbP3EbssBk++N6ztVrFn3BkgSMRo9hwDz3B2rB1wCkTiKK6SHYta6MYFZBJPDP01xdWa
po040C7/j6BnMWTFM0KFxFSwlv2+xIsa+aT6jDpTMBhzIaZ2jYGI3SNUJyYm9YsLVj/xIvPi2Clo
WINYoe4xBXLewbgOWRDtslDt6aU3eeKyXGGVufNjUhTy6S5jj0beYuY4bv7z/CxDko6VJ6OfZ3Pk
IvMhR5gSkpJrKNOGfDf//r/JJ0N4pcDvYdCuJpJmnBZwThBbau2QqMP2C12J4o6IaNDP1jUvNepm
FAJZ6zybo/3Dr5eOGQqWZihP4nC4/OfPzvz/sr0cYev8A4bADilZwf792YGKofcZG56dz30jjgZo
/X7iPRE8i7mQl7JW4cZO9XUaW+PdEA3KhvDdNoIztx1tUxdQ9Zi+nbAOGKBZOEkyk8lyqu2I/9Df
J3w8eJGL/yKUzDLmHMO/vaquo0vHVEoKXVeM0f7+vKtagv5JWtB7j4UJHNr4gt8b/Zk7yhM6rfTO
4fQdK2m2m6iw/tTEwMuBD6ZZJAfhnmNxbffM4apxo42VPPSOWx+qoVujRopfLDN+8d0x3fjohlla
tRtO8Ra9Y6rfsTjq9xZjl1bDoJswa5NiARlBLx0gjclbp9vdqc2iHi9xTQB4YwcruwEJilkJGKRF
nEGegxfwnPCE4Ds9+vk0rEpcFBRKYt16ZX5rWqN+5gWwAHeRAKEVgL7qqGAXbjChTPQsPIZwD5fo
52ysk33IkT3ApGmikFMRWtuuBssFQw7vU1k4Du+uDZWtxIZOr9UcuwwyURwa84IX7mbutmsQbJwN
ZuwefAyBEGdB2vJ3mPicTG0b5YJ8d5kHWysY/WWQWM0GPX15sAsNBv/88PgSjPpbhI5x89e3kiAL
NszO3mA1sBdrYsZo3CTIo5r/1OPPP/6oCiQ5BuTGWN4UXOX8UGZYgE2zPU1VgQUjpzUlZBlq1Zix
3mTNxBlg/iz72rkh+F+U8zCx8nvnmekQ4R4GsHOT7ifumhFIOg9JDXeiJZWakzO6PEZfhSHGvdEh
JfEZZKwHLUsowVuiSEKTqUKON/fxIA35ih7Z2uKVita4eXJIK6XaubX2s466FB8ypA+SGvPD40sr
Dol/xgda68NhStN729jljlktc1TtMjXkYk3CPHcuUlAIYt8MasH9GAiI7UYRkWgAZn+oR/lkVgXS
DYekB7AT3unxkJUJkApVgzW1Au2U6jk1sd6QHEOd9VT1hXgNASq6WjQ9T1lmIiiczJVPLWUEvvr0
XbPHtwUCRfhk9JgDq6am7JcyJLkmYeLNjhOF/8h74U7WzSzOseM618bMrVs9XlRsaRu7bdyDMyAo
6KsGcK2QAy21LQ6k0UB5L6rxdBv4VJ7wKFeonG0ffkBdNRtWIB4x2Cq0Tg19mTYvS7F6JYeHDpOb
LROY6ThofnbJeqtkfVh9AR0lgFOlDZ6MYmmWvXEYhIuX1By1O9MS1qJMQ5eMKCMG1cQpZKUxLOP5
OmnmqyNbu75MdiT55e9dQfCxz3pLVGlxt8AKwsmYiFKYQQJslNyTjQFi3XOck6hVQsYnYwywrv7N
MQBfWJ2JPQuO9S3xcQvkWa5WgZx7mDCB1lcrhGxTWi+VGqqDid12QfJCndbQZSsHI3WEvoJ1bHgY
Hf9XzR0Cdcp4miYLJS+setMsCcqQ+b5xompvugWlOdOvnTaG9SX0arykOUoyr3TZmMzfizhvyC/D
elLVDq0KJTQKUKcseV81cVSaeyFoLubZFsEJDcVPz44Hltlnigbr5Fk28tUk+2APbx+V1/vQjioM
gXGdrisLS+RI7+nNMaaiIOSZo6deh6RwbYc0Q4ChGV+oKcZvwYxLd/PUgi3Ys8CBEVzbA1Zj1OAp
Uip0no4b/Ma1a+7YWxb7FIrkque4WdajBtOz14tbJCZ/h2X2qBK3voqwsilWi/i1DbhEtOaQW2ly
QlwYbbra0S+aYszhVG5yEAoVr5X3Z4ELHEuqINQljyDbjIfYiaKPdgY4j3GriDEwmGqgd8COjpbD
9NofDx8QKaXTItLeiRsYYFQdnBFREPxYu31D7Xtk4Obu3HRQ21BvfndBlz6FRGFfMkNXi0aI9oKC
0VqPjQhPdh+Pu87sPvKOyUfXYxYe1LBKMWaOnqzf6+xbaCHZ9QU9RtUnOfUJBMykuzR2O29XtHyL
XaO7OtI9eIFxDolQuXqepe3HzKkIFAkWuieoHaBmXail2MhNdB1Gn2n436puk+bt/ILOq0qBMU0j
TIH5v/xVwBY6RT3UqMb3+0M1P1hM0JZtZ9praCbcQVVp7Fi2pS8TdO6douEgG4hSUXigmRITxhBo
zH1IPsZKY1zwQ+t2IHayI7Oacpva3rT0R9RKzPhRWqfp2eJVeE97D6Cp5w0HFrXmn7HH/5Ng7v8O
AP/nHz/zNoM2dP/yuar+baC3KamL/uME8M8w/fH9R/+3DPDHH/kzBFyIf+g29ZOjLEAwimjRP/6l
/6qbf/5h2v8whdIprUwXmaujyOfOWBsG//xDM+x/SN1xGHW7PBj6XPAiAnz8nmn+wzKUEq4jHUMC
OjP/+F//+u+8iX+9qf+StektD7Om/ucfQjh/zwF3DEw2JkYwU+oWkRj8rX8v83I3t+Cn9DrUn1l8
ZxXtnhM0vOgxmVR1vMMhz3qLcGpG8u18D4EpMHpthJMSJSKgvYWHCwXpVNNePSgfmAXr8mrmRb4Z
IpFeIefP24X6veEI2DkdciSScqwe9f4QjM81fBWWHVDS/Sh5T5vBWohChGs7GiskXdE+soEG6sRt
MkC4O52BpSCdknNSiCd9QufmtjUS3HBGSFhICNN6I0Ut103S6mvhzKJC+9fYk9LTxGg1SHTBb1pb
4DPJflyYKiiu1Gony04PWhOkC7wo0x4yp4IZXrxniV4/QwT42QrztYhBXrSyNbcpyKQ5+xBbDBTd
wEvNS6EMTHhNhXc8O05twqylHfRzn64GAlChXpTgNcJh+Igghivvu5P+dlLve6mN0SdUI1kMIZGU
xnI0D00Vj9uirlEDMcz2abp3bdCi5nLSVy/WYEFmsXUcB/W7B736aRrl/LQZuaajh4uUxS4DOlzs
ohvbPXYIfQlbDQfSM6LDalV0RnSHJxDPWzR8J3FnbYY8qalPqvJoZ/o6rHQk6mYfnmPXJBOl1b8C
3o4DzdWXn0cFP562O9NN0lNLbPKO9Ymx1Rm1lzmrmrJRJOY6fbpQyshAuxdfudnr+ypnR5H1TgRF
n09WWoFrV+gLAS53yYpJro2akXsnPRGzx1a89Gpol15TqFeQMHvRVj/KPCrfx4Q8D41GZk2+dL5l
RLpOU2i3YYEwJfaDTzbe70q67gJBCERmhp9ohl9CbggBUrJ1DAcLy3/9jlkZfxsqwGXNmlrhT8g1
4xmUX7ou/Br0hoXm1YQBthd9g9EpQYRZHU06C5aN7pxJp9Zp7zfrqA0/80pHyJshdkblTlo14V1Q
3xA8h+GyCaJPORkasG6Gm64DJA+i2d5OxgHdOwCCia34Ih/ZkuVjfkrNArgVQ00g5T3QQ3PbFGDt
CaYlFc8l26XW7C9MDbQkZHK/RXjhuFNZv7Kpy3bDMIeuJAoRPOlgeercLL5i1s8Mt+IMWE1GmK2a
pnSunqovaLeeJNCKC9dP8OLlzVPQW59DWOfQozC2DyQfbxs4GZVsi+U4GvU6VfELiYvRDqXegf9C
eqmSa9Z576WHtbCUoKSbxIrWj3Ie9Z/AnkG4ygB/c5R6ucuLbBeFhf40xy0FIaqMVGu22MUPKMTs
E3KzZy46j8UaB4MVYz3rMoi2rXf0JZ9GhBOgYQqY2LqkwzkNmB5RizsYInRMGLi1IT9WdzcMui0C
o2rbl84xNEkV0nX3hubfWRQ5CWVUud8HQrgKK3zT9JRMtmgOWh78ACtifchsYiy0SWZ86gMMNXBZ
iibPjtkURO+WZMs3AAZiWCM2BqtYrI2eWHo9gNua9zL0Y+sDU/4RKcqWna/1Ipvk4nHGTD2Uxg4X
0142uE3K6kLq7Q+/9H74GI4WoDfuTeS96Ckaz94Lr5E0flpth8Uo1cnuRWQ3kL87uZjfy7ggsWtk
h6vIpsPwkvq7LjRw6LSCEYNlvjNtXE4yhuELiaOpyEKMq/uQeS/NhMc4aaaJAACoDuQGwjgUMazs
fRS1R/5EMMLB1f2XvNHSTTIqkjmK+IqZax7rOdHNiOx652TJmbwc2l6COqNxOAQdfaLMeC2rL3jQ
z5HC3c78MgNwiQomXgyahHnclr9HvQqXJh/ylTG0/5uk82qSE1mD6C8iAgr/2g1tp3v8aEYvxDjh
C1dQwK+/p/c+rEJrJO1MQ5n8Mk8uHHksRFijowWxBmFmdM0u79pXo5ke8zX02GZKZra1S8sw3qNt
XjgAkskhWla7VwWzTbgCz6ZvpsQPQPtmNSK9/5hZaLetoCpdUhlXT5tS9xFHf3p/GOggupXJFaxL
u/WbeiuAr0aYITd+O5Vnqxqfp9TSHJQN7zTSR+U7TnOfskQBhgLTMFyDIn1bPfeaTti4ZsqTsFJ0
D41eIs34OzEtCjKQn7cknzpDElUdQ4P5JDOjFBk1WlrnPLTldQ1gedKoORz6xXf2xKAoyu6MXdbg
rePtAcb3abHmwDjZSx7cWQfea9sVjznu85rfKcYcAm+Ahl5SAyC9Sq0/sqX8rKXhxd7tZJvKErny
XptmhmfZnfgySV9gF45GGZDycbw79EnBhHF+a+D8tZBCTyGv/0KCJVpbGojrmUiV1z9nODv2FHnW
4EehcP33s9AeQZuM5a3H9Q3J+Ua14YSqi+DfJPtrIUV316r2IFiqAI+oe2qGQK+4TkgfJYUMtvYw
SOZQhUPyNLic2p8J4PPGLPAUJCPzvzxR27yerBNQRKINOPnyZSK2ZJHhaDclTrG41AG7oBlee2EE
uzoEUFEjJO1St+b6HhRfhQVB13q2Q2omFopMXCb83eRsKBmw4iDHz542+l9ZYJbV3p7vWfvhGOZD
kOJTtgbM9/0K+lLXd5OSZ39URwZ89ntmgeOHvkG0FXponQEmd9cVd+WI+J+mGy9sjcg3oSWNOO7r
FARcnnvc1Yaxv2/hQ0TjjPTkmUJFi+0YW4i63bb0pvOasFovzXKv66mLVSMe+vlWvfO1wsyiRASd
uJ/9X5+bwjYN0AAli4/ym2fwW6i5ip4T+isFC87B9/p3gggTKsgm6KgwUENxMjX+DWfszlneB8cM
NVtgsVbdcMWzYO0SWjzwkNmL5e1gH/JvMd8nxc+0NF2M1f+9aVyubvQtMs6VH1ZYsiMM2rhUP868
fBgQ0HitxGeC8hNbjXnvZBNKOjXLV5pGPugpVIecNnvg466W5dMCPNcP6UZrVAhsYmRxTzBcl0Op
Hlyj+8n9SNq9AMxJ/ZnPZTEvOb8VoPIO+KjQsTWgkyR0qrj2NK2447yj2KuMujBZdsvetGtyguXN
v9mBGc3drogZvRCvYm+abPnLp8NwjjY/STLVyF9rTeSfBjDTyodt2EI96267sRUa8BOg5xGgtTec
FSIrs5myGQGA2brm1j565AwDmRxNVv2VLq3U5wjhFzK/k89VawJCXPXy15fTN1uxy+z4uS69Lvbz
7LNVLP96FJEu2zvt0g6Rz49e7jwavfezDkruk+5XPhjMdraiYki6Onjp2/VapDerhvvs44mMhAm1
RmOWSoPws8BiB90QEvTa/lD59JNA6HY4drtAkUPMsUbymLnf7Qo/fqTN5VJ/QqIjnZQdvbYki5gD
c14tEtlpLMehPMsZWdegZ4T3v4q5R7cxLjdvAyuh5bAV+bNNzVorXgRJVwId/n1Dl9X9RQL6QUYQ
cVjlCmYYNcgAdUHO1PGkaLZoDXmPYxkUvAq+a9eI3cT9ahn9MAbDZd4Fd6UBEI2qlXTnNP16Mm91
GBiVQjKFkZkyKHb72/0c4hwPRL6Dd+mEWOTZn5O9dqt957ka3wi5sKQa8fvg+eFOsU9a3EwurlNP
jF+l0eFJduwP80ZIXPE7JrkFwJas0wZX6G6dlxrfCkn3wPc2fmaFQISu+dqEcK6Yuivp4TUPs+cu
r2ushQ4tTsyOSZRubJMgiC5zmkLxYNvt6sQDzAXfNV/nwk0OjoM/ZNVYaWzrwclKFatef68yJLzL
WbzTLoE2xtwkrJJD1dgPrdddlGW+GY3xAZWHaIZBEzdjgo8ByKRrJfee+4e7BL76ur5PYVvQHom4
kgpv79HOCCxM80oG9tNYwIfymG0ytRF3Cf2AbjMgmyFVgHsrY+KhjC88ffRLtRNWwwzcNf+kXQUK
ITDULsU8MqLVmW6zcyQIscMioIm2Nr9llo72Zu2GXVeln+4Q/uaA2KQPUN81nruMKAaKYLMN2Iy3
IJGv1rBa8MY9/iDGZIfUww2YGvZBjf0DzNRfzHh8QdUAuSAdr4Yeue302KJWr3p1+26M9Zyne8Fh
HrMYD6/osp+84SaAIT2NoOWwAJPPzar6UzJl3Y6tYRPqdV10YO1EVRYcKmUsez9rnlqTD0/x1B8n
v37To6GjsK+/5tI9FhM+oNXgaRhFsTVy919Wh9NOIi5Rc4S9YrLtCBRNZIep9Tz18jpkVOZYBfsr
JAaCPuk7eBhi0CDkjjC39uCBSGO7g3qcxvSzsl773oMchw0X9tWKqSa8wXhAB9PAEqmeZ51oMHNI
vT6Hrl72GSPtc5izDJK/cnfCxCRq+s3ea1iEOOHkB8IOFvwMAyzUUBlHo3Kjdk2mRxsG7cs4qT9d
BwG/oe9ohEu5SasuDvOxxlLII9zYKI7aDwhpBNhL/fYw0yb2nk3Y+OpgfDcDMR/YH3GTTifZGdXZ
mt9mj35Iigja2FlWXGOF/6n8/BG5VG/UaN9jB49hLLoRVSTp1p7Tj2ZIoHgbPaA5PLFNfyOJCP9T
j86XEzhf9hwcVnueCa1CtjdrvR5LSpSy8MnoJ6Rd4OO0lsn1TLrkbZiD822KGLmB99zk+jB3TCFo
qkNjS/2UNmBbRMnNNTzNSxCT8uVmiN1mg6C3nwFwbfqk4ZY68x0LmuHbHO0T1VrU6iTJA1UhGKAW
nP/45WyG4NvctQCeGN50JzXNx0GArYqW7k2ZTcCV6bemjKG1FG3pqR1sHaimq32LX0LzJwtLsxxO
w9CSzlHh8MBbP7N+wQ5xYB3bnnRI74tvOl1QDmF2bB0P45Fa6Rrus/GQZKckwNRFLcYQO1IDSkyn
SAf2gFfglV6qjLjIcPsE6F0phg9OfxboVOOjDdAdKyBDe7NP19dgoJ2iRWPfc3rgMGiPF1X19a6x
Kqqh5z8wBp+lmLN44MiyWzgkMkMqz0HKYA4Ut/uvn91v95bryu1nlY7+YyFL8MYFN1J6M/saQ1IW
0CUnXex3zmTcy8I0cWIhHLjFfGqt9ttv4sqCKRXwQe7NDw7tw6EITEVmfBixCjrXsBtZjmv7kFdm
sJeeAO4HLrF2YEPQpRb/1yqpvPqZiRFVnCqwTsluUWZ4QgJjn/N60Gq39ML/fzBthlF+8wsda2P4
ki4ElXQxvnDao/STzKijCBTZAHDsa6yHUm8zYMA49vxsW7Q+qAK8xfCZCNXSCX/0AnzdyVA8Y0/8
pv843JSL85vo/iwHTCe8oZw9dnNA5TlcpiJewrfJQRq26Jmz15Vjads89NX44Kf1P051JubVIGcA
yWI2EjsQJG7q0XkYvem69lhDdT0DrJmo7bwx/KHdUFTdwS4on6zwUWeUXZByzzeDGd7lHRYwIcH4
CzqYpvYkeKjqOS2eb06OnNy2Q5yfRhJyJ5pZC9sfdzcjH+AuKQJWGYPbuFXyb26AZ0go19qQVivu
zEV80wJN6K2eX1QNgHIxM3eLflW1PlPYgu5m12/+cywvMXf26VJa3FVzXTLJcUn/ExCFJMHwYcMg
/UosqyHRAfxWkMHdjcAkpLpNaaDJbevqaTTKE6cZK4J51iF3fTUt7lB2LQwLA6c809oVbLjHsGcL
b9X00+VetNrcY0tFG1revVIB8HbTRo9j4s+xbtkOV+6fRVPOwE/BoCYjMDoSgx4+qWLTArnYkxOn
WMJYna3QwJGGOqNdTwMMbZfgX1jXV9Nql2M9Hg2jd/G4ZmfbWf8FGdPv5BxOHpYIqjRnd1yB81Cv
WfH+7GZxT/cYbh8lv4amJCtBPcvo4b4c2Q5CRJbZeg8LvZIsL365ii+PC914cQUqpqn5uUx2YtAv
E+e6s7ZvNT0uNhCzwKnpY/ogGS62g0nqQIScBVydnhYHBCTJyYz/1KXXrVu/00qmnNMd7hAVE/Bx
KtW+1W8qhb6QEwWOg2HBrMRH5E0cD7nKRYAOI2XhAswH+6edbikxFAFnjcmEnUlfm9S+4X/RNRWb
//1A/R9huRmHa+kEGzKSbylKG1WKWXf674eeam5m17e/F6JlDb39+pTRetyUv8pbOGW41G1A5eSF
7ju6V5ZqH4aWOgFZq3b0//V8KHBTW+8H2RnGqu4ug5Pkb+QBcLTr6kytrtyE3RJupJeWMS5k5UI1
D4w5icmzPbiYlveyv+XDAmtvTbxrE3cb7JTeYepx4FpZ8wzPjC94FK9JgAaOG70itrcWsRmG18a6
hZtQZfpi7dloBdz50TDiXDe0Enc1j7XrMt9v4nwJrKOeSCyC3e5jWlsZQeLFDgT2MehXm1TPXtwl
wjzq+qNiVYjdFPcIRM9yAxsx2EoXY5Ml0x2O2xXvZoOsYAClZHM750n4d8yn5tRijjmLwjotqnly
Y14x+iAYOm5c7d+NBKUlHZIh3QwJNbx7rKFgAFxMQorG0dE+0p0FZXPBUAaICTdtcpyBuYOass8A
sI5rf/PxFu0xQffd4jJ+I8UsyDsFLm5Z4I5Nw87eOLEruyA2Mia0HcfyndFjXepa+n1bWA/bvq3N
jUFUc588dC5mqHExyYnceGHAmbMVgclFg+CTte/aIfhTUQged3yY6ISOjG1ZWiclm+8BZTuaDQSv
NBF15LRkmlvatFipopb6x72binXTJHm3k8s9LQzTm86SrUufpQXXeGF37ruVS8qW2NzBLyY6j5i7
UwZHIbfXThvDhrq8OvRZFMJ4XeX4UkiKYxXC57Yd7vBTZXh/GWpcG3IG0TQmLhWGWOOngK9DB2CM
Z+SCmu5XDHTPlqhH/MKItXnP1MNoDVJRltfvC9/+k1EZV9Wie3McsfHaJgCIsj6WTJ0PZYhz1kjE
maflLZ9thpWZl/w1x3BnV+O9i8nzXmHMw7lNg3HOjWNDdByXIUhLWFOg+phaXtXUfHCaosME8dKg
UWnyOS11lnEQaPzYrslRhN7wYM8QwyucG5Fcyt9yMD5gVplYX6mgWluO1oUuMVWZb6Ak3gkobycP
iX+aLO8AShtfMN9CbABcfUtuXmXXP8JZGu5yJR/yabgnGQ3T1RkCoHrLwWikjDma/Q75raywyt6K
BN3KGY7F7VIxZvUnFeOPVR7mccH+43R46ewhSs2VT7A482hskGYIHAHMjyGc/mom3VQVYgtrmJ4E
s2vyWzXu5nW9ibBee+slEf1pcAkeT1RvUKnH0S7Lk8ix1LXQY6TA724roKVFb+KHsGkpqnSebuuf
uc7saCmzjzCw2M89NPjRpQizQdDJhjcPI92hTZZP1OmX3O4jaotUVOWNwxZNN57RBRgb/OFbSfmd
ciHYzNrdrZRG4Cf17zk003Ou2nrXisvQ0OUnOBhEeWhidGoQZS1E47ycakg45b5eLIxEA+xhTC9U
cBAQ9w9ySbjJBUcvNfS1NZOncpDznmoAdwfVS623hEMGKGuqWJ2TpCuONLx+9OaFHqvyXUvbI34E
OThDgLzvJdOZ3uMVQriTcZmWfJwY/R9rp7eorjf+cmnjfW/rGyHVDA///cv89l/Qjdw/CB8EwO0/
+O+fq45y+7kS1//+rs+W4tFwmkdkD4/ail0OyGCT9bAu/vshbN44MB4sYofvCZlrTkXUbjWigB1T
Io5DLU8gqjbdvmzm/LH0B4fIfCVhh+rlFgz+MedhuKsy/3ViLT7An/gIF+KvE9jquAqvsOrxfHNG
w1lacFnIcMMYFxGa9YtcRXZfms6l4Lv+knmMXUxTX50EyRsLeRkm3TGA33gOPfDldcpXOhGW98Ma
woUaX4ALoV+Jvbka457sAKWJzfDr/uMB1C9U9T1UbkuMutf9kR5Z5i4Tr4dBdhGQkqs+uzLHQWr/
YoCmZHgJjinEmXidOWemkCW2us27fdD431PnrfdNYcIMwKQ9ga7f1JPgvfON5CKDPLvXEn12Ipl/
Cl07ACoDiWUujrWW413XZgfpmLhqei5GVLnSbbk4PFJd2F18TdN02iRO1At7h9LpneA43ajtSxdB
Ypd7N8OA3K+q2s9GLfiDnzGxiah36nrblwxozXXVB5OiOdM/rH46vGLjv+JwByTtVU+I3TGGdHZw
C6l+rO137mP+xXDCL4AQK517lkXXCwxafturEuwGExLft3J3Vh/qv3SbbFAU59h5ZwqmQK7A7uaL
AFKRUApmNvzhY9lnB+eGnGZ6bAlqcKoJLivQ7C3lMTkDjjU71wibVqvr2F7yXe+b3ZMtl1cBxBF6
DgLMaKY/FWC6qKXZZ2/CiUNQN+5Nl1/bW8VXZeZ65xnTuq+5ql+VeaulNGwKtks9RVbV0pw7FDSu
Th5fce5t/ZTAicMxjoLsn2VIOb6KYHz2qBzc98RLEe97xmB9ydyT951JTR1LihNOo4DnApQRqkIP
EKKjwLEhZk2PgH2/JtdutR+tSs5USCboaasQR2UxIMPP+Mllyz4b87ILrZYtjJ0io506epjGqqYg
j7i23/8GI58EYQ90UtX8NRo/ZfSk4442hg2DLNLL0HNI9U8UfJflxW1Ag9Mvp05euv4z6Rpsjwzl
Y2ORPAGVsU3pssVjDKKhKm8JKexC7F5tQaWbl43R4FAMBdVoYxiMVHJxZ7qtOPqkF7lASHrSBa8G
qJjpiIjx0HeWuSPCvRWt0Z5stlDXZiwEUrjayU7e6YGbS0Z5AjEWnEGd5s4sP4NFWYe1wq46kCTe
Nckv/4cr4weP2iSeGspWurhb4XxnrbGVufcILeFmKodCL93siAdIb5wA86Lx2fjDk8RaSd1g7xPF
d0/AtSgSp6v6WPbkA1r4iOakaY4S4u+SfQclXHFzEt/CFA/ctA9TFbRUHRv/uGhCWcqCyG0W2kkd
RpVL9hNmyRybVnetg9c2sFf4sY23mxImRkLRytOr/NybHjgeP9hCdvrwl/Ftplm6Dus/hgpa0kLz
i9DZRByL9o9ksbgE3YJbBSjfRCl0NyTSra/KGK/eP58nPkJWdEHPHcEKU0ofUjlodb+prKhY5Lox
NBRiFbnzXS6ivl90FlUctLYrMTzGh5SmDmN3GrQVYfwKr5psl7Y47tXGXzVicUjtOzKUWNwhMRJ+
5Ds75d6dCkFkOuGe7oi7wIEsWVGZQdqnCCOSKUTQF26iHME4m6QLv/tmdduR4MZyHdOK+tsJzntd
fZOgy2Mnz+9Gpj80loh9gxoDA32hOR2rQE8YSDrrpWXEF+EfVptsGHf+8C+p0zX2bWvfTzyc9uA/
dfW8RENfjtx5mKXCOCBHc0mn9p95q0iSQfuGCJQenTr4FdMfH6tOxP1ObHL2wVApzF4+iHRm+pbQ
B7/TTzajbpzDWVzQpahaBlqEBBMLkCw4ynyzTsylpLQ5ga9QcVeWNX0aTOZdtUsa0jLI/wuDsF9T
8SimxXwUffqweBARJknFOePwW1IKEXUI79J8klRUpxFJSHFoMFGQLssvfhD8M6nKA2uVF/uBdgWV
LtnDkFiXMSjfpfaf+MNyjheY6CgB3WjauaM1pQZC2V/WUvLqj48jYvCuIyGmnd855MISFOR1nYXW
gJVwMiW2gd33e0kAcGO7J5cb4aa3xEVonxqYzr+OFFnsCrEwskK2LJGDoiIgTgRA4CgKsesw+0cr
zSanXjzSWnBXt+IZnJfeGVnwitmI82xAf7gziqPR/TFzg/F4xyh5QeQIsgEtZGb0Ft4qZWHRH4ST
EurrSC5iN/llnaesO6Prs73dw8OZMy6DtIuJzX0bWBw+5qA9mpKGgTVrj7OXogw4T27o/g2IQuti
nwjZMNXt4CdPkHRn7gx+gO2h9gQyhkFH3/Cj1xxdxqYHGTH4rQqTiOaZMfxWjZY7U7F0alEUcVEz
/GuxD8KGCyAk8pIFPUhQd5I4RZwKMqet7tqC+Lw1TTXEueoyVeFXqAJ/3xKNYZxBs+biv7cecwJ/
1ZGCeMuX/Mo+I3a5N7PzqXw6tGxYREVukm8KJRRkwy7wLfE0+v5dNSfbxpaI+SoNuJkxToYultE1
8jLjRH2ArDFlmIiRPs2oUxb/V65a8T4l335S0nJvpCDL5+mHVZzoawmHnTgKDJAUxpoP6ni23O3a
E9fKLOXTu4OveMCIMVNcTEJcUHkKIchpC3aM3jvX08zQrAfIpvMPr8JqogJ8Eol/HgbnzXI6eJ4j
P9NzmiBNVfW2gk4W4e1P+KRMZKyVNbov5+HdMKAlLZ2RkSDgatEFyxqTe5ojVd9G6+kwP671UuK/
YndJSMBUN0GOgJFoXWPP1dy6YRLhZ3RRSDUhY37mYkunaDOs4CV67r0ZMk6UXUYF0Og6O1F7HMgb
l2SaTYFOggc2EtV4B49dUs4FlpVUHfF3ynyxfG3sevlx5/LKgx1R2Wa+kEv4lEXPCsf9WZmU8UEY
ISe88sTQSDPvVWb/mYmpbbueu3JtxDeb7JaCNcal9ddayiDqSvU8jshiXFYkj8IWfwvkGRNukOO1
oNcLSoXsHqWM6s3H+obLnQQ92q71Bj0HUZlUONjcJh6Lko6ZcpwPLrZpLoIjKxQ+phbthXoB7630
9XDi2Qe4UeKNralYJ+tMsV9NaByF+VTPKsG1cOvkCZp/Vope5idjgPpI1MP7Ghgc7EeXLFftzf+a
hRmFGsJLGhifXVvrXaga7hIhnLaB71hi+MBtnrkb4blawUwOzKkJRz8sBfzVEYUet0f/d/Aw/THW
ZWyWy2rvCKLTGadxIEE4xaYnVBVWAvZnQFH6UXAXiwe/L2JHrHFPsd9+VVjUxTzAYx6nazpTBZnC
ItmPZvnd1CDkKzVGbTtyTvDqJ8NmQfUpg4iHkLr6QnAo58b2Uvvrelo768lgTTus4VMyi3OQ0+mF
VIn63Dyy2bDTtelLbdFOuVBgQPe6PsMSzi4AoggzC08B1GAPmNcTLc5EUwn++v1c0gYClBUjG/BQ
47yMz1mCVyILVME7nBOhsemDyedxb5tNeeEeXV5QN8HumdmfEO00DqYH+IHivum6R7pzRYRR/NHr
/qSD/OsTb9to1fNKFaTxnU7A22rm2EPQ2trOHy2dcicRUyFPqdsKBZLE7QcGz3N+b83kPPseRzP+
kx83tBlQ5e8cVrvnalQ7XADDjigfZULGUyDt+9T5YqKMzy4z3weJ74sDVgQ9jifGnQDhVbvFQolK
evFmsooaVX8hBenssANKzFE0DNV/7SYpUXzzB79pHkNeh0xyAJjEUt17Qba31ZAcPQ+UHfAbzh2c
OZKEjhUrPxIcI47rPTpZxWzfD42ItmoKGUzaVQksgTEuKbLghD/vg63p46VPGViOnm/sdGn8kK9h
53bz7kQ0MCJG8WfETBtNNtxeWie9EytPjvIT0wPU3cFRKaNgqH4rwGvIveO+qf6TLIjLTu17mGPp
EwuQqgrh0hYvcjEBAyYFEKMg+9KFt9DFxRiiY9Pfuanae6KmLdiklaB6qK0BhsDU9RGfV0KAEluh
ybSBcAjyoPlb1DmOiA50Q2mZPTa7/AHtyvcXBlneFRP8n8qu7lLCBAcj+6WNirORXfOIeU9IVI/u
EOzLFUpakTBEhVy2IQFL18vAnIA77GWpl7d2PvshyUSqrzxMCM2mGFp7m5UDzUaJf5XUUzPmACCY
UPMVsJhU5dfMYSQzvx3AnEdSAQfZ0HfgmyaY/pus3hjALSZ/3hTZ/LvYmb1tW4PVeVn5DqWAMZaZ
L9FYD1AvT/5Sm5GUKLLOgNekhga+n1SAFzn1NsFK6nbGqJwAqz54Co4XVvu+tBdkE9z8VvpPCuND
tf1lNJUdDVX7qcLbRE6hD1IWpGJrWD6zTh0Rdjm5BY4d5eZT04YB5YnrBwHzEie/EeVAQunDZLNY
FkZ4JAoizsPYsYoYdRvz0YRpw5IENJ1Gv+KRwY5ZFSyDzBttUBST6tczNFhWJc0DAShw1rMm0tqe
phHZ3XZ4uC0gT2JK1DkNSM0VVGMRg6P9VGgAG7p/XIzEPeDHjYXhTntTZR+Fj6wPEC+MO3v6zmzM
DHN+SccyiSGdAkipT8J1faBK1qVoR2rMcnReL0cjItJqpzaeKC/u5cfCJnPMideU9XpcsLFhnvDG
U5smgFL6+uCJ5BtaFeYcKX98sWInDaknMqwqKtwx3VdBeB0tMYITy1tu6fV7J1MyZrZxToBhRRaC
8jBOGtxTr+MfXTBtBDHz0aTqYk7Lci+rtdvZTLI2A60J2IrFkZzy2a6WZuOtZnaqm/KNgomSpuLp
tzczRpR1c2mH4ZvJOvFhe2s6aG+yAvTnLEx0JhnD7xvu61tQfZhf2NzboxO+hFWJJka97H4qLCAa
WXZdGLDscOBiHR7aU05UJQNK2idfck3xJdj6e0jyR7yiF0v6vLkFenk2o/7jtZ4SmhGzwj9Ytv9W
Vyis+Pq6tJcAAsjW4kiB9FJP2xzhz+RaVoi82IzyUbuczYSgN4BinL0pZl4vGnJ0hvGl88qfZfGx
LWpSXqkfbmyIWwgqzZ9KYUrkIfnTtjBiuOfV5MGS3UQLHcV62Wc69HHoTfhd1u4IrYhfZdsfTcBZ
pHI8fytE8VISJtt5NiaeNf3uWRpdDzB13lRUsupqxu9iPJnzBHWuheZOcfp71qdvQcaJGwxef5Rl
+2UZy4WKD7R7bk5DPjmctc926J/RvOaN01ZTVM8o+ZwNXydzNmNraT5kSHgz1DltK4t5llyaj/T9
fFQm860w6JKND9qyp1Hs0BT6NeztIy8gG9zEGT3xNejMwUNHG8tl2y3gb1POVJ6D/a4rbB69ZWYO
bWO4aRbvMVMAAouQ+9KElyaap+XCMh/zfeIBp0usqfsY0QgaBfaS0PWfEYiHbS/k4zgn/o7lgOi1
ng9Ug7zk04PvLYKKqzU/+fOAeUKPTySzOChoIrssZgxwGK7mQ/gkhvLZ4KLw31/UCdxbpJVpTgH/
VF4z7gSRg75wcER2ErkV7s2MulqreyuJKB6G29kyFbGus/Bt1eWDUbyVq/B2hHQLHo7mKRkeuRvC
4+2q99Y2kgNXuEuYLYemK/dux221EvJ5SK2XTQmrfZMP5nnOhiNz/BdhSW4suvjHof99bcfnPmAZ
HlT3qtWM02p5LV3eepngjusKyDWDccgDZXPEmPBlJXgNRq+icpi3kyMUrL36zitafRvyPAEIFLD/
TnSGSI5CPiabhQMUfN59nuMBtDLx0viAyhia/FsdhPiuc9g58oajSAZppFzKnc2V9uz7sMXzknlz
F4w/c+WREva9syOOhScYOhUpt0JsXSvOezWkmFB1TpPwVKwR5x3GdIfeGQgsF0i5DqMa3Rq/BrDq
CV5AxPF6i1jZbWcA8fiH/Pqu8PK3nmn21q8DEjFWAxSTDtypkpiAFvIxAdnFWU2vaUMLS9EfFi8z
79Zm+HJmwWeW1g8tbKmjpT78W6EbgYW3rJvNjcADSBBSHZLKYHafLPdFKG99Y1cKvch8MYvW1AQg
oGQGUA9tX6fb2fimNJtwj83SQVRS+3oqPvB21yPDiUWLV4f63+2civw28zq4zD72FK38whf9CIC6
RlligOAt+W4y89szBdy1nvGAbw1Fb/kZhbCOU9U80Jh4qpgCQnGadoDP/Wx67m3ULztVZ9/Vb9M8
zbGyhLOhLXrcDk6oLzA+mPfOCqqXMWLEZW2q2ewjrpLYZDvsK6V960N3R4CsDrapqfhXpZCWIaTh
oaq/AZI0O487qt3uMl8nkafG18LTT8bqApnJPOoa4WShL931fRriPXCgLFXfXYgXeJaMkssSdkFh
a+zBPuJveapojYHIv2MaGUOLaDYzn+OuKcPIE5gYWxn6F9m8SpGdR7sOb7UpYHjaREaJS4IvvZ1L
1/YPgY0Uff4FYxpteUXxqO2aJB4emYQsTF55YtMxcioVogRZSEaHfHT22B45ZGVHsD8nvkZ1mPkD
dHHXt6DHXIOzjm0WPi5WtR6qyTvUlIRfR9P7bJrSwGyYZgcQiZTrynbvz9CQnCCUPIQDd+oUSmEJ
6GlCIK6Jm0FfQbcQJhSEio6wEGGtxNSibhSNlTW2rrrf7lYc1gbdQ2iFySV8HpzKfuKOfKIQb9e1
IfJ5rhJSCshYPJown5zkEK4WBc1lyJyeUpa9K6o7TjXEJPPxwXaQXBPyWdDAoOaOVjYjNTzaQ03H
qOrKrfSxbySZAZXX6J3NtJi7aVU7AChcE/D0JOhEs6meQ4BsYJjimjkEf1FZ1eAR9AF+bmqCukd/
OIW9NV8siFx15v0lFoWD3/df56xY6IOsuIzyvBfu/EM5aXOgyY7cAW1tgN8G9sJVxtgQqdCrDriv
NENmGgOcGvl4yP8EAe8bhC7msFg0K0qlK5hW041Oo0uQIXR3ah2y1VAa4agO3y9tVKH5IKye4a3N
ICeAsRdr5P3Nfz+UNXcOqt0461bra5GKiWknvbuzrN8wUKBvzqLCZ8+JRodtgXDCDZHZygkUMUgm
zqNRbfUZgeYAQXf5H3tnths5kqXpV5kXYII00rgAg7lwp69y164IhW4IKRbu+86nn4+R1ZiQy1ve
2dWXgwISyIqqMDppy7H//Asexii3Dk414PDoKDGtTaBFvMr3AZTKSqGu9VDhR2DmbqxSVcaJxqSC
nxHaxbXfhGuz6A8iarVV3k2voY1JMvo+okK7bx2EWCpo2u5GqF43WLCatgR0LL27USX7D3L1umnz
8Mp0rvQa/9V8qp+dGtrvvHcrfr/NBdBNnIDhBKN2zXx9SBMWW61YuFisBWY8bAcxJDgEFesha3dQ
+DmQu+FgjzWUytkmrtMAOz184cJGKVA+aeTATtx7iBeOWsvbYocLHpFJbReM/RcPfjFXVd42RTtk
JcXkbdff0hoRu9cA/MYU5B0aGrJ3SCVMuWN1WpKuUw92r1eSYOoY9dVoVNBfUXe0XDAMI5uIBpd3
qg5ojR/mDUrMZAVBtFzmjufQyfCOlYw3xoShcU8CWiph61hgUbaZDfvBmj1ik+GKdu8B4Va3qu0e
QTsOn4Y/fhFWoSxsta+4O1WwY32oUoDT5KQQWY1VXwaLBeuoOqlugggvpsy77wlfxndZ+aE74O/w
45dYW11TLdJWUvPeVe3kiFeF7tqyIvNDNneK5V1hpEuLi3ZE76RrUhuuIZPEy/IVSmu8Q1OAHqXC
EatmgiAjHhcDltuJI6ylgfCHa7gBQ63i0opvoyeLw+jNCO7Y7ZpGe6u8uD2weNj74jv8+4IF8agY
T+VH7NKe+7Z2dvBzboO0KrZ+sC56HTWgH77Qbln3Pfb65mwBJciDcQAQl2PIaouLBP0TBLukHV+B
SRf91NTczXouoP5tnFjh3h8Kmu8eNCotau/T6T6jqes3bB5WlzqwtvKNDxdQF90NDfONGImwUc12
oVSpvYtz85V6h8ylmotqW1ovsjLzRZKAnvgFMoKxTsTt7394obgfq0ZZNhATF+ZKWmhTkgYND8TT
DDoZaqo03do2trewt+Ge4yBCHCBMsXxd5ll75F7JsTvbE5I9icWGV2FAVq/tQUfwERfW1uvByimI
3ZRMQLewLHoaJrPezv+/ePtn1oTN+DgWPz8Rb2u685l4+/Dz7RUk6E+59+//x7+02+ZfptA1zdGl
IQgTNKz/0G7r8i9N1U3McTRhO6op/p92Wzf+AmjHOo7//BZoI/iu/5Zu/9aCG5ahOipzRbM0558o
tzXNUE8MekzbwZtH0KZXVf7UPjEWqrzMakMrwReQGJVlbxXVqs2l+Z06VfxsLJI/qhQHCmmQQCQ5
gw99Y2wzc7rvEcK4mVKM10MZcWC32DYvTCuzr/zav8sVu3e7kCxAk9sbtpk+VHy0VK7Wa3RV8ooL
oU+2hyHHHB6kErAL1dQvCT20Ycxy2sOh85S02o88HGmxFVG8rlTlBpFjfMyNorlS6CEsokQYe+Ls
hlU3ZwU7E1c4vaZ2jfLqcRoxZRs6a/b9VjAHC3KYGYmHFMsosQnuB5br6DeuVLVvCameJcmgQJ8J
LDjww1+57dw09BKWtuJ8V+KSTK26HhemX9G9TxusnzxOzEFkkGQ0OAMk6owmgSha8YYm4BkuYHNf
Zb65Ji57ln/56Q5fGQvcyXiI7NL+ohUljAzo7F/GCR/HIqdmW6AhwJw+Lw9agnrNGssvZACn110I
c9IskxuthADdZy9GNh7hbpFWRi8VwimQRupM6jYuGtBqenW5iuQdu2zUF7b2HCn03Yxy+GKP45cx
GJ5CWeACO+GJoUlam41PAVPjrAacMre5yWjDARqqTnLgrEM5pj4WAZeqSfYoNmnqmv0sgk3h+RUm
vzr1xdNkAMd5ZAAvVAXOCIUdUl6fcy5WfWUX995L7YxXYWH8MJs4WcnKvs9TSOwheVOHsWkdgKDs
we768CnL5Tc78RJ2xqZfoc/w3D7Fi1YO9k9UV5je9w1XcQm7GrmIBx6CsYpSUcknxzayeuw9EOIG
VbX1dRI6MnpIqn3PZKuWgYdez0nHfWgoTyhU5aov/XU4jNUi02No3474bsRxzoU3f22LskATN1Fm
5XQbBI35Dh3hwhygGFdouJa1Xr10BRkK2tSCNcZQDaoAGosHbKpPFf4gca3fV4G03SqtKCECrA6V
Uv/RZMYvzkZoGhFHfN+TiEaZ0N4UWAagFesq2ks4vdcKjA0HozSlQEtpGCphstaNFqILceimQWc0
sJaKfpKgelfGiBKcSNz2jgVH0yMbiY2H1ef4Ox93lg0W0V+xA3/NRmXO1fNoclspuFLaP3PU0WNL
GCwAarnLBxPs38/2Nc3/hRb3c5K7+ciV7Hvpm895woLyJfz6oIJf58MpjglMYc4/ODlYhNpBtxCZ
hd1801tLp3Pqq0BDo9s0LM4+99Fa4igBYYoAwqS1fVclCmWfhvF3vAsDt0pMZzcIR18M8BdJfaKR
iMTCWPleFLs60eSYUxVkqVv4BAjfHK+IeAKzoZDwJE1ZSoN9qbZc2RI0gFM6fCVrIFmZtr1ONBWj
QU85gvU/CMxpl7jAs44tAct50F4qrPJccNSfcUBmhEX8FdCWvtb1sr6yVCiK1MbjNlPrR+F0YCx6
Ha58DTTVp0+IxCD1jnaXNDuo8DdRgTdfRtIk8VQQTMdUDveyp8NI6GXMT4Ytz0TutjaNZP7+cjPp
KQaPLYzk1ylA312S86nb07d2SJ11qPXXPXiUaTmkcOq2viyN+DmNpl9B0IuFpnbPQZr/6tPil5EF
b9Mkb0ACyRfPp2+gG9s0JTTR4iqmpKu86te97u1nXyRvKnGCS+eLIxLmtspJmoo7CDQ5OCr8tsrA
XFwJXh3A51FPLYRTNHcHMN6FJdoniY1S50FdwAUBNVsBtFCr5mNlhz/KXHuJBc1sqksXjZqxUrOJ
vkIKx38kLBiYV3sDaik2MFBVYscVqlJcjnpCOeABkKNn8AFQGZMzCecsuUbWdduZFcQhW9xHsOYX
HdojcozN+1rKgnmD4z2+j/csxGd6ZbGbIhMmNTeByjUiCdTGPSnViOtRe/iB+jCp3Yum4Y7t9XAj
xlBwuevtx0mdItINiBu22upbX9DEaMfuuqqrfTRCxu6T9l5nrXdF/OAP6TORSI8UchNirRgBBilS
DjmA7UFrcVRP8pnNJkTnkkSUb7SsfsBjDsd8PRmup4TAXs8CACdd8t4axAMeowT3Avhh0EwPFQGG
n8wqb7A1ZJHlQkDQWNZl9siNAj1Pa02bUmseLJjpiyKCAYCy5xs8328KvnMLyR2fSG3jMZhN10VD
lqMoJ5yYBX0IP8MuqDSutQQkxkCzoqGX13GoWpoKeU04xmdAxiE/vlS/KETdzE12ZSVq602QXl2W
1nynMrmvqAhZrdS8t20VAncF/QqUKIV2jzUaMWE9gXkNBEgjctMq3mqYmhMa+AUZ9Q+OSPalAjf8
iP6/gSKia0w4dN5tDfO3a9t1pzZfbLW7L+hA6S0XwzbBMV73MyxWoo2hAN7VBGTCkK7uRp8OPSK2
G8OAUoxrEugq/W4dc8u+fcsH/cVrhkeqsQfkeW/eYHNdGXRkHjhOSnNTYfEIO4yO3tfMD4Nd1hXO
bahj767YOrqshhY4svqyZy+JxnUU4i7c1pswirZRZTw0VhcRUBxYS/h310kBFKAnSrbCNfDR9MM7
Q02fajQAMHzxIvEOupLcAu1uLYKkFp6f0igf4nsZq3dJ1eITYBXX0o9+OD0GOV1mkoke8vpzMxCU
/HOLalDJMSPBvjXxrw4tNCWWjI/2gDd0ZbRPJkR3AcEt4/LvY4DR2hM4XbVla9jWbXwc9JjMFz17
C/FdoDMJ8AMcWDXXuoMbPrMfc0dXbeNrG3VEBuoiamNvNPLeguuoVIqrVmTOwPVLyCJsw9BN51jY
ajLn7OEZVa9pcgHUbQrBcZbR5KkLF0+dtRdwi8R+wpMYHFrqjeDsTGW8bRrn2fO9ccmuCq7ZzfMv
MDEMsN06DucooC86rKeUtRTV04Z+MVkLAeGH9boiZsxKCRnh/hZ2zZIsoxVdelcTJd25Ydiqo/nQ
kkfR47sTE4TnkVqpwAcyYwNEK9kG8exrk22J5luHkOGWQiuPqGFzV+di10w0m8jpu3MMuW9NDSyv
yjYjlgTck3uaGYT99epDzc6wwCb4UYpyS+19q1g4TziOs/LLmDyEcvo1pcGtkZpXuWeu/NZblkqx
Ng3tGnIH/DXlJtdHfkzxKKHHQ3i0v2HgCCoRSAl4QU2ntxx5mO1GxHHJkFoIl19X75G8GX27zMao
3Kqetc3N4eeU1LdxU+4y2DKLom4hUEqcXJuI8D/cjcxyg3PPrmAHwl7hhiSUK/YdfBA7gnP6ms0c
ZzUKnnyj4/dO0hZeQvaXMa3IOZX3E4YQKe003Cjf6AgieBvNX1h403Xt+0c9QWWakoaBwxxbOC+b
6KmKzqTM/Se22BUR7rjvaXs10446l2Uw2vCrRRO68oZkUWIOVAfl977W/V2K33mjI5XGwvow1T0X
XLIQKGyymQLvBJSIoW3d9F5/rMxoj+s7kcN3XoyTW3jwS6Khc57FoOsAx2wYtTsvq7960G4j0oIW
NaGQYJTd5JZEJfQjWqa4fTYHumbEL887opnJLw6eaVlsHewyvPfVrykGdTpSLE+S+1JwVQOdDR6Y
r+y1eKcPidvgqjbvGWr3YywQr6XZrgiNXwMOCKPm3VloQrvhPptK5Pigvv0vM82OlejQdyCu8FAL
EuiNC5Y7YwPNSPeHyCxE74n6Yv5GWkbEPnd5ju+TJ3/SAV30Awm6Ubmcsgd8ha8c7wkaLtbccKQE
3hhBtmL+wup03Mh7MwN73QB1p/XjCPeEoFWShQBSEXFMXYJaS3sUIyZEmMcZxKxyjqFKRRBUGytd
hlcJZtYIHA8d1aF0UB+IHNIkjVTDQa83h46QZKI33+nef516FM+QH/GcXsHJJbR8tjG1V3hfUgn3
G7LliFRhS4PYU+Ns482ssUo+enBMMS5ZwDtf+QVdXu9HAFfckd0xgw3d1bi/DAkpH6i089mHy883
7LCLqrhO+xgQ3yLpQYURm01u2+ezERaoTgO541duYgTFlhnRrHTVJLyF6o5OWZ9gIyjJM1+EHAOg
PI6GtPvqVNxsu26l6vCaREJAke9WTBOwzAdhIytJlC143l3fPg/iqe+gcuNc1fGT8G1/meVwfSJ3
aQPPw4aEJ0ckiCl2znrwVtV4fQ7qN2n1W4wzN/Sp2KjyZ0C4nSNQxhQqNoPYzEQ018MGe1mAntIg
zS1gYpS+m6Incsspgl6ZIj6ia6CvW51sDIeDpBs3fDh1GXTZA5kYYKvxHf5H0ENKEN2RS9Kih35Q
8bNbmM3Qx9ckum3aDGpliCV2ku9zPXCH2L7D42qDC9gt1z58LE3I6imMgHBPz2I/msOtCIw5GErf
mrW1HgfYWBmSyKWNicqKpAiI0I1bDcMztf5WTnl+w4kuN72XLA0OVAwfr2jcZdj3aG+kyaxGo9km
tnDRSEGipuLySU5edoXn0CBR+60Mk3CXqXFwIyMLvwKt5MRLQ06lIb6zFBWqo2a/pbrPq/NkAkat
3CAluumKN8B4+vPTVjXZ2evwaiiiJdZv97Wl1Eu03yG8ZfvF0Jw1/K459ALBVgwjU6gUGiVYIvVH
5DpOdzQI2BtMrFZqMyVauIY9H+DErMBUaVGTx3cRtBuitJZOgMC4nFZlY7kWIZq29tLaWGtE5Q6b
CHKRSBoWJBT7xLUKWQ+Lko0jDMd6VysQp0jPrNyQowgdnFzD7CLqSi77Uj3CwgND6aPHCuSY2OpH
iOvjbMgCF7ezoZBR2qCR1qYn0IQfIEEcVt8TQnGMKvxVqCoyvHKf0rEl4mYmjO8wZct2ZhB867rB
HbABgJe3icp0UwTJ1lGMN6fw7Y1MIRiW/t2k+/soCK/x6zkSsghXrv6pZsGW1U8PLwAXUCN6uGFo
Kz/wMt30Xafj4RStFLh/qp/9hF3FN6aNi9hHFOzR421bNg6tFuMaf5kSkZypb6wMXGYc5Qb25Hby
7E3JDQClxrbWai712WOkWt/CBNb1MBHwXujkamCuRohp49evw8S5N8YZQMhAudEYqVhm5DDQDtKb
LbyuhLpfbuIwUDYhJt60PGHCEN3o4wPSZEdaRfkNaWreVxEX3U4q5rVWVbNkXVfXLUxV0GoVtYAF
gqJEdr0owXTWuU5DQtOgZ3RTkESLSHY4qGn9gKkactCyHvBSM8kzUioIJKDJGN/XGEVIDaKiL4Zo
bWfKTPGTNHLLzl5GtlCOv4HK/2k7zs3P/Po1/Vn/7/kv/p4XIM5+0Pyf9/9a//3vOEa6r83ru3/h
IABlvWt/Vlhj1hAb/8Nrcv5f/lf/8H/9/C9htSYo6n9utHl8TX6E3c/6HVg7/1/+Bmst/S/LVDWd
CEQ4hRb//d82m5YAjxWOZQG6Cks3dOwt/2WzaQHimohjbHW20xTS4o/+BdUq6l+WqknkukTHG1Iz
Ye7/I7D2BKo1GN9geB5FQKWjU/DeZLMOppJUCaJtQQQ2TX6XYWTQ5g9RQcPWa1dw5dS42EpCcP54
R7d/u7X/6e+pzX/xHybuvwfGd55QOX6laWnzg/1hjU/ZMxB42ahuazwTvrFS1fQg4Y3GrDhEAPCo
FQQfkhSCcBlwk1EwvNUsDpiBw67xNxiVX3iic69CVw1TM1XJK57f+rsnwhB1qmqMRvg6i0k0y8wx
YWbirAEyYQPgiFQu6wEW1+3nI4uzIwPlaxqwOdz2k4/ghEVdGBPvQuTaJhZoxq3t0HAnHvPXpLef
POWXrcmj5htH30JeCz5tYmfdglgXwn+2jPE4JnjxFy7BExpMvM+fj9bEh09lOLMlLHYkOjZE71+M
ojtdhlmOSnGANdKDztUgDcVRpcUdj9mhhZE0OdXi80F/T4DTCSJVvocpmeSqnJ/qjwlSQOG2Jo9R
YyD9iiq6oVrKx9vEeM6rbhHgaVPLDZTNq39vYPNkZpqO4oSd2oH4IZSbBFuuSd5NYj2bMiQkrl32
xXCtGvbj4ASrz8f+sChsLCSkrZmaYFMwBY2dP3+ziPKkUwNlckMD9RhqgiZH+EV1UOfK+t8b6mS2
m00p7IgENrdCfpH7EJ0x0vUqZR3R4v58KPa49/OHX8WaEbDYbHNe+O9/VVeo8Dpmfs0QQsfquJGn
qTuTej8fRqOD9dk49smHs7lnOKH0sRLFM61wwiVasm04tVdT2M/HH/aj3GV9sB6MWg3Defh8/A/L
ZP6ZAiWfgaDONLWTNypBhwaL/FsXewbEa0sU15D4/A1Jei6FDTbryF1tY/v5qNpJioeB3P/dsCdv
NyDU2tFmHY7YJ7AWFYuEKrhOWAQlctGQeSGg1xKysSxCa9leWizzj3q3SufRdbLDTPYHnTyR99/W
xAmxlzrf1rOeCY5Y0rgkxHe47gX3K01ZFebeUxA3pi/RT99soCNOG1uvdxbL17Dwtdfaq8a/tJWf
/RR0NB1TWkJqzulTMR3hRTMT6hp/d3IxkmBlKca2LtGOxdO+HAi4IIVAoZk3TfHWMYx9O2dTJfkm
l+ktxm3HaKMQK5XqTxe+19ln4wSnP0qdKU/3NViOvt8FnLjzl9K/pfnXDC9msxg3osWrpyAjExzJ
QhxjIzY2YIxwwR7znuqxI/eZqHfLX00/KjKBPn+y0zyY3zNJoGbkoQTlx+mR3CrJYNk6x9BocL3H
9VK1xk034YUilrndXuXCOdDzfWRS39MbPBI+jWVJpgDqRqbrp+T8iOzAME/iamy6m2lKDuk/PYuY
b7oqNE3qyH6A99/PN/i1EyHb0OlR7a4slHOx3a0bh+xgsrDnt2TF4qgblyYU1uofprlBMTZ3s38X
YO+HNXGZ9kGbVdevnB3MwZsk9R4ghq3w+F5WeUYWcrfy62DfWvVOK6frrucxHO9LdGlun5s+pqUL
lAamgxPp/KR/HItmjyNc3gEsoXXaDh04se0TgTFTqLTvYfhKI0hh3M+nxsfDmNduOjR1AQ0pSCk6
341KCGNcOVNDq11xlsR86YX36LCrEvx844HEK2EAeapbB5ioXhj63P5mqRZFgK7OQUonP7hLOkWL
EIe7xhQ8d+1wVY+PE2pVe2R3sZxdF81Jgjs4O6v5CfCIuLAuzu6wlmZBmxA434vTwhAiOwq8wIOY
m3VXOHxCux43igjvDRNH9mghYFNpqHkZPb4ZHeX5whs4N/ksMRM0aEppMCrev/wkRAOU2ow/jem2
2cHSqpJtA0gHHW9Fr/WaKDgym3sX0tqyy4sDWUWLMqsufYl5bZ3u9TAZuXw4GnvX6dQzghKHdlzR
kI6gu2iDvWRLtSblYGvBvUJfqU6SgxOkh6HyL70D/dzYtq6x5nWhC+tk3WMV1Mu24JRTMJspMTfk
eq8jVxEGrtDF6OIEu5MzTYle5ID7ronAn87f51/i3NqzHN2QnCu0Qk+nog0nTUUHNLlRD6ibhqvC
FvvQT9BmjRuNJ7Fnm9bB/XzUueg7fe1cBYUK3cfRbEO+//wq4Xq9o1CplRmKGGpSoSqrKk22812k
J3fl8+G0+e/7MB5LnWshcg9Nzkf+HztMAD4vEkWnCPXRgmOvaaRbq7ma3bykYj92wdomciYj9zoD
WpDOQfjOIxjsLWToC49yrqKzpW0ZfHg2vdPbaaYHtcwdDYDdwIwCh5cwva0LcbRr/z4lUl7th+s2
fqTLAQMw2l0Y/dycI/7CERw4/FM1378ILZmUIcmB99PBdgOkJLpp7Oz0+4TbQCmG774RH7wKYDmd
DirK0DHq3kgJu/AUZ1YdS9/mpg+dyjDt+Sn/+BwRHdlhknguKqUbQSyXDqbWJb46DWRM2LkWpaaK
YX8GSn1h6PkHnsyEd0OfbDxVTNbgiADWbZRuNZe0UR6sAqywTI9uk46Hs9x3mX8MNZSVw1vRtI+N
Q0JEqB+ryHkwtIuowZkVyKsQUN7YCFT24/cvI7ZF5sOX+NcFaYj2tRNvq8o4wh7Ds8B+qFPzaDr+
Hj9YsO0aV4x4i5vk2qPt4skWWmwE7Myzddzt+4vF+LmPZUOVYO3wmCYZKO8/lhJ10K54vrrs16NN
cGSTwGGYXMIdfpmkmHS30AHWXnvxkDg7ss2QOi0iSIAnG6Q/6r6fVXQl0iq4N+kKxI231pT6Kh7N
vUWeuwdn7ddQ1d8/nyTnqkaDE4HPYliqhJH4/ifjRmWGRmKMroJPRAzUWQXduiezzJcIPCJzq8jo
jvQDF44VLWxz6cN/HXuoPxE+2/Ml/hdy52tFYCCO9JZwZSg9EdeCz5/z3CkO6Y7DA4Ikh5h2so4w
duXGi9EIL2ihV4C9GQ4iaqm9OGr8LSaPbFFZDK6Nj/izLA08hcRwaf6emb5S1S0BP9MW81H6/l1N
NVEgdF4nvBB4H2qK4D5ECeVtvbHd2qRZeJ7Y44Z0qXydv8HJQoYIMw+oqYb4cHJriTDTwpy7kWGw
ofm9Vl9rzdhDqAZIMpYNWlNgSjo4dMJGbzlkF6u4M3spkNpcPjoU7x/Ob72ue08GBYu08tdlm2z7
NL5zSuVA3vwWbbkwEAtLA/ha32bcM8YhvMdG+cKWLs4+BqQLkFjdcmzjZEsXuFwGji05UErU0zAg
TE2uIq1qF10g6SxN4xOcF2gzrJ/If6VRvEws6IxFd2Vr0Uvr+xutblcYNbtFsE9U54eSoTYWAhHl
iHXjWF4oOc6dxjPcqwEVA5aK0+JPAs5msQ7JVer+Q+n0hxoBrmxKPFV7rDjjEbLCEwnO9CmC0MFT
fBP40zI20qtIv8bzd3lhGZ05E6SmkRzlgFNxCTk5EyK83/HNYSppGBj2SCFtM71JYnQTnVYiu1TK
V79tr7QMw3ZnQnY2ZC/BCM804faaGMcm88GB6v/ODGd2GSxwzaBWOvmwfVRyZfR9SjNUzgth0H0M
SSCeIOeNKKswc69g99H28ou7DHmo7cdbX01/XXg7Z2on4AbJHkzoK8jDSe0UQ5Ady5Fpjh3tttTR
NunFrZU5ZNF16+QhmqB4TgqRy07xGsUEVdbTwYn1XdL5z7ivXtjz5tFOl70A2OfuQKyQcXoaJTiN
Cifm9LHC6taMcL+Y7B9BAwuFMMZ5uylz9fvnb+DckDp35BnMBi0+HbKpbauPxUTUiAFYbqnujNqm
PRw8bWOMKMTY4D4f8Rzsh38WMbbw+aiTf//5HwVSVTiF3vq4Iima9UxneqUNcus3MHgK7ul+deOV
yp2vESnc8/YJQr+0ROcpf/qadc5AiUczWJN1gtqWNqmCTTXbMuG+hLLP/zqgEtPm23KsHCBPbQ0z
vMuNABMYXN5znEWQW6umdjd8+/xdnDtfaAvBoJoB1w+LM8810UF4xA+X2ILCcUu1u8qs5G6yr50R
QZntAiqtPx/z7PsH8EQHwMVs/urvDzVMVUclsThYQ+ovZ6pvNCJlcShb6KX1y4ZwLqmD1AAxizds
Lox9bjcyVTKMuY45pvnhau7QJTQnaOyRHbv+r17aD3nTXdVNDwVMbgNFkjGScKLQOm6CVdeUNwFa
g1yBoqfbV4Vye+GBztxYpCmlJS3gIh7q5IT3HROuL44+rkeIidoF9xPqfQiIG5K3bsyovskQghVj
ussElMVwupDp/HECcE2kkzQ3DU3Lsk+KsSgirBTn4tHNSzwRmQdTspe+9+D1wbfXWPUII9te+MUf
awuGtFUEt4QCOh9+MVxoOx8xzXKbvH4V9DEXtb9zMvOqGnUuantSzdeCMJ/Y0q9AhQ+huFj7nnsE
g9XHISl0OqYnm78NBNR6STICTOjbeefVh6992rgzTJYgtbJ57wPWMHNyuSG/RH1y6ZL2sa6Y7ySm
IQjXoMbRT07Fydch1RXgEKBxm7nYtfpm9zeui/cGNycDQfe0z4ofpUAOgiIwILzr8y/xESdANEuH
mbaRxUZ0itFlKr4+qpMPRBak27jCcdGPyWJqFnUxrmq24c+H+7j0xCwY4pQDZqecnqfiH9tuG/da
TamN/TE/F5sLF/rBpuzNhQY88W8N9Vtv9MdQnZr7QVUwlIj4gBOHSYE5TLhUoaF8PtLvW8D7vZxf
ZYB6WBRbXGdO1m+uG6kkK5U2qtcybas7e7TWXaVjgVdyegCJqBDosFL06YXi1YuTnXyJKmQKvvfy
+bOcW8uklcAa0JjbID/vXzBoArQ6DYNIGImHzKl31WQ/BrY4BvdF92L5PtaWFzG+M0uJ4glrUEp0
rtinGwikV2uYEuQ6eByvm46JpPsrvVYOpdGtptZb4+y47ZSvZL8v1AIhwug9ff6zP1YQbCU0RxCp
zfuoejKvcm7pGiZog9uuzCHfRNSMAXa/4mvD8WWPF3/xmaUrOLWp18BWYUDI96/ZqMsqRDVJNFCQ
usjA91buPRATWHQ/A1oaiqGvRytbx479WJk2QQjZPa6aF9bumW/Nr+Y+wg+mlXbaerFqJNmw4AmQ
KhUogf590vVXBpQwjZjBGh6aHHGcE/rfZB0oNXBmbv+e13+yMM5sGWyYmj13oiieTov5DJusQY/K
3pXAITp9wrJA76u3q6xGzAZV8vNPe+5XgotwRvDGTesUKugQKI+1M0DctwnW5MJpBbhJm9KNNWZS
epXTs9XK+NIJ9fFMFnMFrHEu6w5Q4smanrICiCJK0Q7SM2phzQ8oBaJ4Q7GWWQtVxatYvc9wtBH1
f2OTFNx7VdsBdnCQgb+fXI5F7DPGpL1rErhT4kjQI/RqiTcgRulC+/vcy5VswzN3gPvZaV8xE7Vj
jKnXu0D0mCai+WXlqGq4q1FmRLm3CghcI9buQsVxbseErKDazCOHX3naFahQ8Gi5Y0HHJUoEPhrW
MeuyLFdBkL+ENANy61VHSZxYRKqlzkOvwWfR7MfPZ9a5TQPGxLxn0Zj4UIRMZR3iIEWok58EmwAH
9U7qR1xfSEfolpOjwEu/BKqcfd8GlIZ5xc5r9v2nFZFRYpPA7+4pfX16s4Wsl3F7Fxm+K2EXW7pb
JO2Fk/BMsS0EB7xu2LptM7VOJlRvBnpPI753NSd1bUwRoPnVW0+g8Vc28YzNxwVJSs6B2K1ZkVTv
/vmLxk1DUPMxxcTMWnt36ndWbcaCFz163RbLEY6lMQvWWeO75tXQ6xfW7rkNClzRobKC5PBhX5x0
WTeV3bJBlcGqDPB0j8TRUp+CFFCGhsvnP+5Mm5O3K3m3qKBtmv4nhaQpA1ttpcpyHcaNXVrb8qc2
ma9guPi5QSimyIGRbYoLJ/2H2Yv5OjatoPsO2snfVMB3LxX3IIs8J5ramrZEwE9MHLoxo7kycXtu
SFSh7/VPf+nvIW3DFrxbNOQnv5SslbDVsU9xoUUQlp1WGyUfrpw8uU7pMRS2efDKCfOKAZfqcbhE
ldE+fFeGZzfk3j7TVzh73k8jtSTU3kQR5SpqucRw9lt57ThNtSg5jJeFmf7CPu/Nse1bG3e/VPnq
qfEPo9RQpSaoUUd5FSbDVxzELhxQv69n78q/+bkoPRDcaDDeTuGLWjHjnn0EDo9wfgSJ8oAr/tg2
Wxl46tJQKns5iGZ0tRDpgYOWghTVTEQ3mWXai68BkS/JlwSlg90HdzhFfrcwgVwipDsSmrENaeER
vpqxH+mIEmJjr0fTJvCsfZb6+J1Zl/o3516yo6p8ZHAY7AJOdigCn40e21RYMFFPnDaskXRys7pf
Dzi3y6K/tDedH49cTwrIGf46mVONUZmjqlaqGzXGsUQMGk6vefAwd8vnJmmm1Tu9G66z5DEJ8ZKx
nVUPdaCqE3x4/UdcDb4kpnahwvmIn/JFqZ3xpZczUUnM2/gfdwcfwrvVDryEWH0s8c901iJKDzw9
WTi4jPWbxm+JbdT3UK+PWb8acFLT4Fhewk0/lJnzc+g08LmcQ2k83biVjiyVxqN5XoTaQUNaW9Tp
0fPqNzbTlVeOGOPh5yPDb3VrP3VYZUuc7Mr0wvY9G0C8x6rmxzA4roEJYHOcrnsiY7pekzOXU59T
mqYl0eUHOa4LmPMLoflPbe/fh061b/xilRbKXWFybgPEe2O3agb6NFxA2gKTPcu5x8jUHVTzvvfH
I3me3lMlaaN09oXKRsy355NVOXMfOGN5fR/ZJ3JIi0IJeXfgCFc+c2ghQ/kUGOHXqq6BWmNygxAG
oYPvMBGgMx5GTrGQBLME1PSNAi1gsA96kb5I/rDK27ekHUI3UaxVNaHWwtns1uk4PEHVL+yz80Z2
8ujgEiATLAqonafAgK8XhW0kNAQNG8vU0v5maSsSRo+yQd3VxN/yTOyKPl86BJyFofpYGRe5Ox8f
wVKh787UAeAJLhjvV8BYxg4BZ5jChZryJBoO7HTAjYZAj75HuGJjkXzo9cOQhVe0PuImuATQzgO8
fwfUZcAEbKcaKPRphWh2QtFTnQ5hiEuFDdtuyg7S66/j/iuhd6s6p1bFjzQyf3z+8j8eq4zL4qdA
0+bJfrofBVaN1IcfHgjjWDd0IgPlEJtvjfS5SBLf+H85O68duZFlXT8RAXpzy2LZ9q2W6xtCmpbo
vefTny+11zlbxapTxJrBYCBhLrKYJjIy4jfTKgT16qcCyqIEq6GAsoSptJjG9bmOhl8b4v+hIh1V
yS+6nz+HKEfi6YnVx9Ng6IjvQYK8/bWX0ddSGdM0qPir1C/EIfor0OkjdlkRtvdwY7utP0db/LH2
uKGfyr51I2Bpt4e77KdyP4rPZHdzxxjLK9wPMA8Cijh7auB/tFyVOv4s6Dfix2QCEgMn3SGDH4fJ
izZwabftB2/vHys/4up8kwoTGCx21nJvV3HSYa+NqVY5VphfWpiSpch+OK/Ggx922Ni2xwI1z+T1
9rhi5yx3NHcqWBzFAhK2bMpNkiIZmm9NXlcTtOlitqq1zawfIA92t0e6TElFGgISxxBPK8ZbJNzT
6FepLNrWgw921WqAm6Bl/DPXnwoT6YsUXrKELlP4ndX/fnvsKztKNh0SfXJEdtaysB/4STu2M+c2
MFI8wGnZt2Qxym8ZCJxSmSupvriIL+bUIXkA5MRFvYwSkqFCBXO4UXTAVIL9gGz+IWs6TJ78e9E5
JJN86NYwbddiBOGRFgJb+PLhqOUx9K6ZGBFD2E0t5Z9cUn+gmwkC7EvpK15T7uKh+RaO6cEcJWiV
/rYdQL+NPfnci6o0T3BY5k2Hkfp/P/kOj3k6WxoN12XRIpGaHBnIAbgC/QyUXJ6GQT2k1aNBut51
a1Wwa5MPiIO71aRWQVJ+HjzCHn+VMadth6g71hXiVfBQ+iWMTziKBj6hcnisgNnc/sZrMYQeMg8Q
BJxFjrqIWSO7WZYldpipx6c5ao9SEUKmhiYdGYJrYiOxgv901FKZmqtnuU1oH0Qrh/naEQMwQ3ZG
TiRO2uLjM1qCld/KdDDq8JORBb/q4B1xmJdsineWtoN8uE1iTExaHElXJuDKvFN0NIheNA60i3Lr
hGpr1sQxmz5KNkMf4NY47mHxyY31GDjaITXHn0nqfxXQej9L34uq/TUivGC2Dms034dNfAwG4x6y
rGADrfy6i8KZwBxQSwItgdgYb9PzXVEAc8Llmz0I3uyALcHQJ796LlR3AiAyWiXaOpKrmggnGtjv
ubITebd/wZUIBFhE401Obw8I5OIGl2u1mXBco7OayY+ZZX8MCe38ece1vk1maWUjXInqJArUVUCZ
ygD0F7uxQgVb14iwXqCbn/FVOqbJ+CjFyjselWtVM/Uy2tGtonYkwitEhcVYIXjqAaYpe055LlEg
ELhOxHBPZUbfBnkhYpKnpVCca5RDT3aylpRd23jQ7xziOlxDsGrnSxuXUZE1AU/ZptIPIVX1sdb3
uE9tfEzTkmZ8bIudRlvj9npeGVUFQU+lkOIVeNbFSRttG9aukJYYs+bJULzB+ISK284JMJdQv/td
gp+Es/J6uHa8/1DraKLw78UmkoIGGGPVjV4YBw+d4t8HofQm9eg6ZKdWOfrKq5kCrcyj3P0XXwtb
gEo38RubxfM5NvOh7+uQXpI2wo6Hx1+e5lzxxkA/YITuhpAm/l0KSrUbNg48DtL9ZcLg6502Sxor
G6SulMxHBK/f+q7fKoieJ8fa/9rNkMmJtbc/9spF+j9ahIBfVC6RxVEdlLrVyrwglA/xKdS0k0Yx
vZztT2iY4XiEQ5xurMzv9ZUFcIHnhMEUO4vWjWJmWVQjiu4lanzy5WDPeG8Rfmwa0MO6hbgX6zst
+ki08OVffO1fIy++dtTkTCpNImPMAzSev9p06Ao4+6mxH9EkLvw1kMmVSEi1l10ER5QO7zJejIGV
+ejaT3RqBqooHX6Dzc6Y611sclNoK3n1lUhITd8GRACoAsjk4pxGU434oCUQLYaxKUYQe2A6R+nZ
b7r97Yn8sx0XaZ8QioQZiCCpTWX5/JBEY2jkKmwir5UjZOTxz4BiN6NqH+/HOkI+tp5OiC8L+tx4
b6D+YErqqTIMGKB1f1C68reQXUV40N4mU2l7xfxfN8lISkEMgnbjbcX7ahGqe0NJcmNiMmJVO5EQ
70Gf733KJXCDd3BF/8VzWRVIItpyoIitZZBEAT5CM4/xghgNQSO7n+X8PUaeUanvMVhoonDXzF9m
7ElXztO1I0y3mcuAp5QKUPZ8KVQ7qywsJUg5UYIQZeiRsBHNgBlwHoykYdfAs7q9/NcuBKRcuAl1
nfKIs9ho/YwUhO/APNV6hJUnIDEIiGOZlU/v41hSMJkPGWTN24Ne+04T2jlUTYVS77IuEFRhNRmA
VjyUPFzFTg+JXj6l+PIiJr+xu/HRYoFvD3k1VAmgElUgU78sYdVVWyPozPlthex9Ah2ROovUUYwZ
vyoBVjExVDurZiPbK0Nfm2LAWeB+qbPz0FmsKkbQMS6lDlZ2c7I3MVacEH3qgdqG2N/18bcZ5x3f
WOloXAsg9FDgyyErQLFxGR/LprfiiEH7MjqJwi/pjpsgAv0vWqxsH54OUE//kBaXdQ+UOOIuRXva
GwqwzSCq8B5HMlneqI2/EvWvTiUD8eKHIgni8PyA4PqC58vEARFQARneaNkNd+JpOCFQx+SzesG3
SVvLS689k1Regf9v3EWMDLAgn1OJV4IW36fFd2TE3QkNIi1+mnA4UzOgpfndBN03exL8w9tb9+pp
0aieYzsLJ3T5RmtjpP9tmQJ11Wf3Tow4XevcJ3FxH3av6kxjgU7r7RGvHxbAH4JpdgWW0PeJP/cd
t2s/weoslWgvJQGaFPVTOgTH0ELGKEK43M/ftfJfpYsUr8ELiHcAUel8keekUSWrr6kaDnCoEV3B
Qa/M531yxE9j05WDGz9ANF15a13SKMQ2plsDcBie00WhGNW+HhtREGSlpiKWxmt0mq1562u5p1UP
EhZzrtqpD0am/mPQrQjC7jim+Mjz56nL8Sae/H0/pA8DSqf2gOAgj5d6U6IC6GqKv9O7NSbutX0B
L4nCKtsCzstinsKqmtQU4pFnIRZZBvLemDOvn5Gtq/NnA0lidY2IeXVEuoYCV22JNvj5ygSg2R2n
U0fUAwPkh/xtDpu+JRMw+nedwfNojbZwLeuiYu6wMDTbuTDOR2y0EeFFE1fGGOalXsuPSpN51mS9
hZFy8Fc3wdUPRJBFBvUFinDZI7J1bR4GHX1BPUIPsO2ODlKIfVo94Y2SY4RrVit53tXv44QxFq0x
+Dvn31e3s2NFKd9XOw81ospq1m2EOEM+P6XzGkjyWvQkoUTfRKjeXED0qSbHUIHYMGEIf1HBrow4
FiN736hAcZ5kRGANvBpux5Jrg4rNKRrdNJCWt4Pv42AWdDUraEBLV4PXsI48OcH91pe3RY7xS62+
SNCQ/sWwlO9YRdoeBLHziTV82o5NyLDZhF1TlbxIQF7CYdoLlnyepO8QS8zMXwnVVy8KoGyEEnot
NPkW1+48xYGRKAwbdeqmbLZx8DOdP2FptnNgqUNepOvRpxi54DmIWdLtb762ex0SKl2neML7fvHN
OFsncS5zEZf/DLOxG3R8N2o0Kine5Rgn5OMaK//a2mL5QJSmsXoJ+y2zVFexBOVrAd0iHNqXMdre
ykMla6dM+oyzvTsa/yo9pzYk8ypiX5nL7BH4BjzoAFimMrXHWIXiAsoY7xfso7FKkbtjnKbviv0r
m9P/vodMpvzX0OI4/9XiSTAOkaaeGUZKGOkdvDgyjDn3IZE2tRJWG8E4dHLIgxC4TKRgG0O9u73I
lwAkka2TrIMahP1zIRhlG70qB6HG58uzMN87GX525LltvSeCYUFmW39u5+BZWmVfX00LqIgL+pGQ
qlomlfigtNDEQIYW1mNSdKibjF/qTv5a1dURQMYpBxLsFA7eVJHxdeWzRaRfPlMdMPV0E7VryKBS
ITGYA6Afk/8pn/JnwS4SqV8g+5+V8iv93KcYQ27tY5yjDcfzY4oa+Aj1yh64csiI1AJ79aeGtsxO
JiRbE9SGgUIbtAUaOiVZfp8H/qFy0k1Ej76s1jBYV3J5hiQlEs0uqJPiJ/2162RHrSqwKyTY5Bs4
BN87OAa3j3HeHFYmWVw3i0mmGgmFRLSA5AuhhTToHCerqdTJFlRRP+XxP7t6I2GdEGwDqdyrqJGa
iBukXbwyr5cwRvIu2QQnIhpBFO0WV33kSJCzSoWv1JHPzYwT0DN3bE9DKf8asYlzJlwjgiOGp6+g
pV7avtz59s/bE3B1pimCCFSU0DhZnG/HjJWZKhfgayX8hqCOkz4UffKoS9rv2wNd3UWiaYquhs7d
uLgncIZTpNEkhhW63+OHyIz3+Gbhwuc1aMWbJMBozwIgvD2s+P1/ry+ZhuhMQxlQ6XlcyPL0cq4G
vTp0XqGgzuDz6P3WIDmXPdXZGvZp+YViKLQHiJaUiyhoLEqDSLL40DwxxpYTZ2ONH1pGs3TA26g7
RDhUgrxa+bZrA9IRJnOnZwIFezGlxaCpzZwIJ+7k3Q6eRvM7LrCBeRA5Tvzl9jxeRELxdXQt+Sze
vazi4iGqObNO8m+jftp+e6/9F6f7yNoTZnk4mY2dl3ffbw+4vGn/jEcrSHDuqZpoi40Zwu/SjdRq
Pb36iMZXPHpp9oCbOfh55bbh78ZfeQ5d2SmwCA2BSkdainhwHnMQtmzTzMR2NI8bXOV8N8ZOd+r8
vTYfk/n19tddnH0+T/DlBEQFFMFFxa2aJKcs6wTzW3pb0ML3uRnh51UfTDQ+nHjnjw1mgMZ2Nuy7
LOoex4def/43v4HgwxMGpNNFUarNZDtTg7j3wuh1aO/70QcuLe+tyMfJDtKoI3R7rZ08JXcoXyO4
n6y8usUGXRxODX0bBFlhX3C3LzawjshtWMdx59V57lbpz7b8ElavMxK+t7/02tKStJE+gBwBkrTY
u7leawoqTp2XgqYMmuxYa58VM9llebErmk+3B8O66MpXsag0YQAkXrxSfVBNeAZonVcJ8XV8gwNY
l9g8zw2m4s/ZrPEQwFl22tTBd0N/R1oKUwjEwO1/VFZgOAzOd11da2teJFFiw6k2oCSkTWiDLW/x
BN/cDie6zhuND6UYXifH2mXBh51Yd74zumXXoFlXQ9b8MinRyvxfCVRnYy/mH6xeUyo4QXhpLh1M
nDmtvkHv/7OCn+RY1+9BWv33oZERwW7Aq9KRn9TOD7NvzWXV+XWHSPXoCr0UR9PcCFiz098bDX31
VXjz9W8Exs2NLq70RbzSat3uHZoVnh4OexZ47j7TWdj3EopVscN5/nV7m13dZfb/jid+z18p0hTH
dWPWHT7FKZECPWIKCq4DLkRW8Nb+CJMOQ8Eft8e8dgmAzKHIyhtEoWi/iJGt06VzXUyEe5U3pfYz
K7WjLMyb6n8kTdsNOMPJM/5L6mFlYHF3LiMFoUJAdShLgiY9/9q87m0rV/OOB9eTUwebAeeNRnkP
tW1aHLNx72MPm5kYg/TfhCrbXkswpz6u/IhrU87nCw4CZ+iC+TskWiwXZdZ51vhcqwpCRRjeQzI2
vySqzwtB9+Ty1TS3IalM6sviB2FspLg5+BnzYHc1PiKFm00rO+FaFAVKQiGP30b/bDE3KWXawC+5
mSPlLc1i+ApYlYPqD7I1Vc2rQQTdYLQGhKIHKMfzZcCDNsj71G8pfP8T/Qa/41bqExaFLh3JIsYT
AXNO+XUc3m7P/J8AfbH8XJOU4HQar39C7l+b3YFUgi8SF0XYb/A0NDAXH73UwMD4mJun7nv3jzG5
ZbGX5HfsbYpox9WNY3m20eVTaHr2Sjz7AwK5+D1U/ynRifxkmczWEX7PuR51wNxPea+4SvBM0dKV
pLfB/9Ko9xOet6n2fY4Pfft5Ht4DaddV3/zigbplJ7+U3cuXHkntcdyZyM+XWBZFjzo2Tben7aLR
KWI+oV5oVFCiIdc4Xy4JHU1AB0GHjPAdtlIG8vjAr0slvE9z+RBZzyq6eo3z03TmXd+iNGvfNf0m
8amcSFsHr9/JW/lFYsSLiRNix6DMbHLlxQZqC26oFDc3r66CTQME2Byr+5EIxmO3cfM4O8ryY6B8
rvFzijHewePplKYp1lXOyhpezcDYwuQePAscYAvnk9OEqok1sc7koDk2Bo0nB8Mpyl+TMHPzonHp
YHkG0uU2t0eHEZB2KoOVk3uRl9DgoO7K9QTiEqnHRQynDZ3hLzO1+KUgQwPtJQejkenJBo5Mt5Jr
XX6vGIwOKw1eggWUgPPvnQIsv6t0br08RNeLauRXp/lV+SdnQsFl20QeCvcWHTMox7K8Mtl/br+z
dV8MvriPVXruQWsxuK2cuujlzQK6RbMXp7vw02w9zOGmMvpNzWxLO8gJkfyAtUqJTXT6gk3tjMpn
TAn+ewurxAqw6+LN4W8kOov5TzVB4sOOt/RWDkBTdmr4XM5PVfuWOC+dnKJn2oERRiumeJPxv8LC
a0Nva5OH6Uaby40yvSjZNrC2ONTgLowzQrwx2t4bNDfgBe6GNijfcFfLp6D/iFrVNRJr2/t4A+BA
eyroBmRPGMiuTNjFVcN8EWMFBNcgzizBkTGWvFKUt63Xxp9tykspfkk5kD1Hx2Yu2ljEOawaVg6n
2AGLReJ+5SRQDxBCn4sdkkpSF8fS0HgO3pbwY10BAbSg5JbYIumdWyTvMZLoU/A9NFbeIle+FyUB
vlhICZjkbeebM88SZ3IKuxGUGUUL3MZ8053fEm5Y1mYMj12yBsIVgebiW/8acLEh5bzmLRs5jVeQ
SUQyN2ZrbIiWaMtioyG5UsSxoNMJVWdlaf+UdS6GdsgSUQ0ii5AXMdBJg5x7lG8tESqxgrusQMAA
oTIDzyklQrdE/Z0y+YaJjNuQY4zdbepx2FZr+czVOf/rdyyy8hrZDqfQ+B3+nHsltU0BiCiHfjvJ
httAj0gmJF9XQt6F8PwfJjaSOSLocXkuY97UaHKVRyZKGdX3tvlUO4c2ecM+BZ6GZO/t7leP7xwP
kriNPGPf+C5G7cq4S6r9gDx+/kNe5axd3ubUGqkzQFihpk+aLCbqr+xCdcrZGVJ+EvexUh8s64C/
p1nvbOVbeYBBR2czwQ0g9+AkIfGh2Y8QzgpMcL4W2r2xt3BoLjbVhzFsHP9VS4+3j+Wfl9lyv/z1
8/4k5X/9vKLWNYD2VELiEIecrZHtEsyBnuN0Uz/V08bmDVVtY5tzeZ/dy8DeGp0TezcXhzk/3ueN
m2A/2XutvA0Vby42B0W9c4YXxVqJH3/AhRc/lFgF80aDni0vrrMsjlN/VphHZdK3NrMWUp530ujL
nGQfcYDBpj1mR0cOt7OleLVdb8dBPaZOV2yGof6WBFivK5Hb+b9rqPJz+TVJmm2FcU5jSE+J+Rv1
um+JdUhhg5kPZVRttB5Kv32whwK7CITI/QSUVI73o+rscj8/gHA5WsYLOcBGUt/bfkYc8Fud/mjK
z0mlP0eyvKvoslPxjZCHayXlB7VgV87fVH5i+wWLzmoy78Luc5zDFYRYQhpnPOjZfgjAp0v3oVRt
O2w4ffk5kH932nPERnZ6L6HDmIoPqU4FD5PCmj+HRbJLtfqopekGw6aMC+n2NjEvUiuxiyk8Cvwl
pKtl9DYcPxhxd+XKEL9y1/wI7qoX1ErK0sOpRrmLuwMWc73mBepBMfe55nXTdsB2J/CGYINwfKWe
lGbjdM9HQz3JsXBQxSg3/2CDbw0DZuUOwVtOn/aiPLTv2W5qiU1bh+v5N9Tde0l6pLAbY5ygY7fl
Uf9QjX0Z36GI5ds7U9qkr8pjtXOeQ/TGze7LVODytV+ZBLHFLrYg3BwyW9RbLygMeDANgVbprTd1
xTb/1uXPduIWP4Mn6XvDKeko8ps/fIotI5vqJbPvlPqo6FsdX8WaNO/Rao+G+SUsvqXOrsIHrPQ3
oC31sXRLHOurPSaIU6BuEL3c9+2joh+d8Ek1MUZUPPKZWd9JqG2pypfQ2FkNijvRJvgEaM54suKP
YbjLOyD2m+xzVn5XnWGTKNWuCh6R196ECSHQdxucRp4wGhzrEsU0lF66D2hu91HwHxf0/68Mx7WJ
EuBZeocQ5C5eMJOsFr6tDmSDRgZCquNIBlt06gM3b94lXpC3F+bacFSNybWRS+PRtHiJJJmmxJKV
U80Nxy2Xe9GZB6Hknli/tZjmPx5jtwc0rmwEw6apgUUw59tYZPdOn2CFJqetV87w2st3Zwi2bbb2
nlkbZRHxRrCzVTEzihoSfXTnfh7fJ2WNKXNhXCPuTDIjOH508S4LDxnAlKBMQzoL3ecyjWFuEp8I
oyPVWiUZ77L5zQmeenjsokWpTMG2hzaLa9RWr3nIoRZ5e3Ivmv78ICgEZIgwp2iMLgHfzhQMMRja
xuMVTnAZVPskhVSF7J9p/C3sVY9HZQCVqXIwI25fVka/krsxOioYf+RfiXXn97VP0myGGBajiV25
IndrUcSf5sJV/d8+CKo0nD2hLVrUn26PfCVjov4D1BymJR275abqBifr45japR0J5f/AVWG1J1q+
MTFPKz4cz+j6tam+9rGCTEsjFPjRxVQnU5eRR8WN19ToT4Sfkf1wnYBVJlfFGdcT5S6OgOv37dpj
XSTdi2Aq4KqwcQAiCyjg+TxHcLVlzJb53ORraXykkjs1n8U8W/Gb3D7ZgA9yKcWiLNpIyZpcxJW3
MRUtWv78Q8lviaIxJ8McqVnXXuj4OLig90mVqRoE8Aqn5rVPvTLL4Ei4PCHZQT1cKquUUyvZSezU
fwDXVp0d1ApkEKKm+ZNvSbsGnTEysI3wwri9pS5LqvAO+UhSTxDQNBAXWXiaWM7QYYzuaUW/Mfv3
vjEwlEh5jYO3ftdLyUuV9wB5mZVxryzu2bji//+dVeq12smKzQvcSb2h/mh1JAL2jvHeKWwm4f/D
vEdISYDxDNI1TdcrgRPuG1k3UF2uoIs6ENyNAX+PmraseWwn2CnDd3+M1j5S7NDFDiZo4t6h6MJg
ZEmHyZMoJ4q0RAr9y9S9GlRE0diFBpN7vQ5CKaYA17ma2j6Zo+HmQbBrR9s15deVydYufodC64my
F9QyHCX05SJL4JeUySxhquDpipe0jjGPUX8tyNbt5kUU3XqQn46wI+cdZkjeYK3MxWXs4icgvAIq
G2Ib83G+3oZfFFZq6yXyJ6Orgd8VSqkV2gR9RN4nGcBMo9OcrrCvLk/x+aiLDl9iKnUSVXw4dhKH
ZhaSvF6EGiYYz/uqzJ9X5vnyGAvSE0R0oUVJ62cxz4qNeXmY+JXnR+HGwvC7rpVN36iu0ByI0Qlv
BP4cHhTp1crQV5ZYMPgEilfw6+zFI9LoxoZoRQdtdk6mQQPeoESVeZ2a3eeI81p1j0lEt9XZgjGC
qA70ExMA6e1fcZlmkfL+749YHqukjMowNsLak+XAqyDK95FxkENS0jmEoC/BHVnb2pcnGQIjLXqw
lKiskW2d76uqr9pcU2DwVUqxTYLMG0zUWLT2KGTlVD3Hy52qgmS4pGluoUpeN+TPbYpPNeQpLV6Z
gCtveX4Os8/y8wdeQuc/h7xnSOpQOAgbIf0IfJiwMv+Z5pzujEDWIIvJ8zhAm9XodyaaWeIe7bnK
TavdVqh0Z9nTUJobnMh5rWLsYWob1XgqQN3DDg7xEqdOdHvR/lisnUcpfqpGRRZ8H1Fq2VXJBtue
QPZVWOnFsJBMF7kYb6bwULCCji2k2wO3NpE9sLttMINFkp8t3hk4x3Y/9Pmx48qw27ex1zdVd4qD
ZJOgbyGqN3UYnpAX2gZqdZTsNQXBy3aQxg+nGScABLwjlnd01TW12ltJRf7+7pPNm6PuDoiidNG7
8Ecym/08x3CMRdHyvy/gAdqC5kEfQSYHXd6bSjt2pqRV7DvimEgChTFFgmt3CWYL18QYEUmIKDuz
WQlpVwrp5yMvtpjVzx0dzrpCWwQ/X3wihUSo4C6J0S39hPFY65CF8reo6XdqBPPm4/aWuTLzdE84
d3REudnAj51v887Uaqmt+xLDdFy6xHMgZoc7w67okoNMMVGnlt4m0z7R/a3xtjL6ZZhldCEHJ3Tv
hK79+eh9UuSFFatEdcmEGHYwnqVZcUUWHicPnX+wqcM05RrA+TK4nY+qn4+aNnMcmZNS0kNglbuH
5hdHRDGaY1okXmet0ImuvHHOh1tM8RCpowYxovRmNXRBkLhTuJPxNJ/wk+h1vO3KfR7gwJWwzMgQ
AeVZmWVxWZ2HBX7An7QFrLEJWOj8e6s4nyWOQOkFvF2b+E0NdnKCi2GKjYC2CxHIsIXqIOximarx
yuBiMm8NvnhjtdEU+4jKsMHotigADKK9sF9xfHrbmUSVhGguljmQtFPawOfO1JNdo/VVrYXHKxky
8wBCCnlrUDWky+fzYAURrvbtVHrhnGxUbFrnz8XcIwiQHwbcHYP2LcwaQuEaauiiry5oiUIJQLfh
YlDVPB9XBD5ooXnhzUG1r+dfc+ggCeG4pjYdb8/2lZ3N0048pzXA++Sr5yOFVlG0XdwWXm1NrhrV
m6nSkUui61XuKWyekvnn7QGvxQ/x2hEqtEJrRVvsLbO0gqpMxwLG0QinN8N/Xd6P/eOIUJA5wQkc
qYPRSA93RW9/vj34la9FeELQb4XSA7fe+ddmta9kgBYgGfnBAb3Kh9CHOYTR+OwORYRfzK/b413Z
ykImG/gI8D6EHZfj6WoaaJmdezLZrzwZXosf5+0h/qzQ4riAoAOmDjodQN2yXzdwJcR2XheepCPa
iG5NGxsPYW48WGWxm9KvrYassTIgVG1/bqfBNTP7UzSirlMUPx29/6iSAHcYydQ9P8HX0LE+9fZj
YOMSY7Ru1s27KXTe/KH/2RlZsmmq+AAduXZtPcghWdq7KJaCTaSqL334z+1Pu9KugnQg6CyWQd3u
QrA3lOK8s4Ys96LQRFe/32KVUpaU8bnVqZuK/KnBMhIuNXX3FPrDM+A3d1B/rPyOK8cR12bxnBPN
EGCT59sGOa/eyfD88qQSaYM2O4R+8KmuopM59Hd1+jQNvWsr3UYas/suMHBd7bfCPKUxsSzmnWOp
zcqqX50aMCk28QG3FEqb5z8phqMHZq4svAl9BeG9mo5k/BM2BAPZAGZZCbLv8kw3Lc5dEatCqlLZ
pO4DOVkL2FfuZBq3//tbFk8fXw/VUCmLwhOP3HIkcUSgqalJysL0Xpg1BkTnCN6IHazCgq6dMB5c
JpFE6D7qi6UhfYZBkkbFH6bxlAU7PR92Q9+Q9x9E57rQpa3+vQgMsm3U8rkq8rHczXKwtiDiKC+P
IY1FIb0mDHGNRcguRsvW52nKQWi1m8y4o9VKCR+E+WjQYiJrQFJnNvFpyWTk1Mnux8PKLr32C4ip
Ot6RAtOxZNIHc6rMY1Pk3iA/WdQUhGauUEeejNyVKKP4Sb8zxgDyTLBXD4a0Vte/dkogKCEADaYW
UKNYqr/KOkoGEUVLDKJCSBNbm9yqMw4xb5Y2Lr3b33o5FCUc4Cu6zlnHL3sRV4daKlvZr3LPV+Wj
ZYd7pxh2WhNwi62s62XtAutaKicaPR28Ypfl5rmUY6uNdbyqdNlNJ/sResGDY32k/l2T5a6sxc9D
n/33gBlGFUJA0H9goiyVgLiuabe1SgYmdvQcfdzPYXVHEymTcEuPTk5eY9fe7+M82/pt9KBJxjHq
hpVPv1L7ZxVBpeM2Q2UBZuj5ghZJYOU9LpzoFSpel3/EjXHkOeRpNCNzuD4wC0pperWV9KjNyRbd
aUmR9509u3Y6H4oo+3p71a+kY6i8sLOhZNFAAj9w/oNyJBWkXJYzz2m6E0mGV8UF2mX6n4p0U+vs
upyK9ODOk7y/Pfa1HSccAnhx6CY3wCLGoRFSWOWsApPgwhkUshTn2RJaAkH0fHukyzc5CYNQUVd4
2wKXWj5t86buEmkqYwxQ6/spHF8mX7qrhzyhj57a27mcn221sndVLf/QA+dJA3epGW6SJruuGA+O
Vr5qITlHjoLitpqsl9CqIpRP8eyVC3VfN8WX+tSDZoq9dHA1OHS3P+A8yRJ1ZA3vWLDuiFGKQ7NY
pSKfpqlqpciLAKB/iqRPHSg6BTljoubGjq2VWGBoZ5H3crxFko6hnFGOth95Q9bQBJ4/C8nbIShr
dySvU9F3m9X5Tp5RPHJ8yi150b+aJdAOH1gHmu1eIAevGNG/aJVWbsZmHwefB1S4RhCfs+1vhQ1l
F5I4Id9foN6GI68193DVcUkrjZOF/mU2q1zy9qdg/DpZ9VdzDL/Hjy0yvJ0EQzxIvw96i9R0q3g4
TiRUefu3HuaVq0Swjpq8/tFRLOtqcwO0Cpmx6q5v+LV9t0al0S/WRtgeCOU7RLAUzpDY5n/F6Bkg
HugJlMuc3NmVVbizEJ2hJAaEeJNbT0zUdpx7sAf1XRkq96GmP761RJZuKJ8G2QIlYXWfDXlynSx7
GYMe/AH8sZhiRIgPmWJ+KoPpKYYkGtWuvrOAV3SKoORnm2n8jV2ckUl3oZQ/hG19p/j5g4Z/NU5y
dy2FQ6VCu7m09lVx7K1iR5/tMEzKblIPozatxLbz48yegbsE7+1PJCGWLrln+hjrnSOxZ4KZ504A
L2J6yeQPu/u4fRYWQgf/MxC3seAS4lVJsep8wjW713tsIjnMDWXQk64gcjaAdswbRIijV2e6n1T7
qcWvpradT6aUvDu0/99H+1HCRSBLN0OknSrf1txCAz44KCSXycvtH7lIJv/vj6TVB3NEuRSeq5JW
N+cxib2Qyokct1/NpvqUpXMIJXBydSyACzN19e4RLbyOh3ae7Hy5fPSlaqW0tkBb/+eXYPzKkxcK
xUXfry7UjLJWHmMu5rtdNzxkef1pluqvVTw8DNCO1c46jYFzkuzyuR+qV0NRnzQVmRftU9jzgh3U
nezniFeUD7Gu3qvIySkK1fiVGTtPef/zO4UiFpp2PPCW2gWmgZpyohcxpc6HSD8p9s+6PlXWsTN+
daQFfghc/O32mAsx68sxRRz86+xqZSCNnRhTzmO3isrHvDD2zj9pUexkqX+gQmCWp1LN71JCepRW
Qnn5MZxfZ+VhnEj50hAREWWHa99eiR4gyGMV+9tIVMg34zMF09s/17oyRQAMeTOhgQfH68////vn
Nji0Fj5LWVXjs6RXu0bBHLX8NOjlr0w27kpHf9Tz4GhRv5smzRVFVNore22wj1mnPXTtezp/KYYa
tI/1qE3K16nadJO6UdAD6/UWTLt6B+5jU9ct8JcOdG7iAXiXC+O7qnXPcoLoQJBttNGhPBrs7WA6
qGj86VHqzj0zKHmF/b0eNo1EW1mRtkann8qkPBkTNsP8ncfCVsm+SLa0nUNlqw6xZyFZWZcA6jtP
gXBQavQRmuRFruvXqqteRH9nHqzv6tw/B3iQBVP6qYiBLWnDu9OvVG4WxeA/+wFrekRbcDwEbbJ8
+Nt6gh2zyX6ohtmNw3tH2sw8+IZuq1X3EWCEYn6OEVj03+QCGOuaxvtFZozKt1Dv4L/CSmjZ7khr
RbX9Se09KZL3QrzLN5F1T/utbiVg6uP9ROtARkHk9r66LI7+GZc+G1U5MvKLloVsdLYey5iht9E2
EHbQNNyCKnL1ig1kNlSw3qR905TIQLebkLbLyg/Qz/INRGD4AZQFQXrgTHKZn9XygO1nDwDQzHAr
Kh6LYIR+EdGwB0EVv5nHvErId+gBUDKdFNqs6YtJknD7Z5zf5P/5FfwCilgs/oWSXB3JqmRHeMJX
5rCVeOalKCDUcnNsmuGoVMauQljs9pCX+bf4cgpa5A70XAARn0egQYsbp6jt3ouT6CSelxPA5SS4
Q7d0k8oHO/7MunCW1srv17YalSBU2qi/gAxYPPfIgxHFVZnxEZ92jX7i3CKIpCmu5fuP9oAitNYc
kQJaCWHnScJ/ppiKGpucxwQSBIvP9asgtzAk8dTaOBkh9tZ58/R/ODuvHbmRbU0/EQF6c5u2nEpS
qVQyN0RLatF7z6c/36o9c1rJ5BSndzfQaECAIklGrFjmN23zI+z0LdXOq9qdN8tsXqiw1LNXCmJ6
HBVGlU7DYaTE8DQYwF15xlX82cVRtdB/FYN6nyXdfWHW742heUiqTWnCy3j9n6d99bXW2NsCsLp8
WqVN6tqYhuGQ/wqS4UYWrnVERTT1We8+6aXd7ArznRG+bGyqy/T9/6yLAh+x3QBBai1SUrapGeU1
pjcBSOcYfPGQVgjDpg9qC4vJO0PK2qt6u7fQa7ZllJ3qe+RvNk712hZD+Oh/f4Vz+fSJ7vZhrDfD
q2f0q1kX8NwiGW4LAmyABHhTKCdxhth4+tW3jvoWjXCYNlcJeYKlcWmM9XCQ6Jngs6J3eJKNNDjt
9lRkyT0SrrtQGc9qmm9supVHNgROBgkJf/kr6S+1VJohsfAksYBl1O1d7kd7EMjGjWc/W9xk6HJs
9DXkJV70yFA3RokQmwIuLRq7i8pwdhpQGVY4gNxjsjyb7+DlZhPXq+MdgUxshKvV1TT0xUhpQbEt
czTARIbil9Q3dWvtxgHsjclgOH+o1JfS2/JmXX2ZzNEF8IP5wlJDtIv0MgwCQmOnd7ei0FMBgRwd
ZnZ4wo8QWTS/+upSb7+9f6QFc/VGoa0g7IjG1BWNXSvAoVoVpYIY0CSaddsUGh9uC0O7FvnBXVIc
ALq0aIIsWkGxokGhUu3+YCbB6dV1jKlc5UR3SYzukoUTgdXua0XhkZWNz7j6ZulqmmhUA49bxiV/
iueiTIC2S/D3u+8JqnFpkT1gyZjxsImLTVaknN5+ryu3Kw1Gbnn6mYhcLNt+ihcoPd4Ww0GgStju
3rXRs2N3t9j2iTWM919lFRDk+IgsyujVWBSKGWIthV8nVONGfxT0SNAaN1VUfIjHh9Y8U42fdZRD
I256J+lIsCqks2/yytkQZF198j9+x+IaGN0wSpC6+48pWJ5/NcaXUAtOcfsy0llm1P/2i15ksa/h
H+0LufMYkF3L3MV5jQ6NzSm14vFeZO56dLHFqSjZM4L+UCjhvg2zc2xim5IUH/w6/ZzYW5DttaSS
JgCyyvRFBFkgYfqPYqUvh8DqLJLKNo7OuUV3xwUYn9tHvVAOMw10P1aOEbBXIHwVPntdsPEe1nY5
7UUXsT8gTagdXf4AUlrwofQKKDGEBDYwXEdbqtmr2pcIRGTK7Dt3t6LH2qLiFEVxJuPD5ZjfLQOz
yueuPxgaTU30jkIEcdwzxVivZXjjvEuGeSOnuiYGcwfA44boJxU+meTlg8561ahxz62D+u6HqUBq
qL6pYh1A8QCQ+HmsPzES3Kfl0UmdW5nwqfZ4LjF5CR13F9TvZNKPB9/Grr+eSsvPoi1GNo3LC52a
y5/lZhm2H5GFBEuHb5Z7C7m8i+/Nvt+VJc6sVDTqd0Eb08vZyDzWDtwfKy/tftUCxqUdkdwKB048
nKvgbz/6EerfA2m915v1y0rKwQcQmRlqRvSJFlsthOiURAO0LDsyb4zhXgrvbqB8QqKiDZ/86UtG
37TLttxB1+5j1HSYXYCqFjO8y1dspkE01FmP5kuHQVE10ENCM4+UqvbbJy3xN0L46nK06g1uR8L4
1b3RxaM+jNBpI46yocDENZml6B+tPEVyZEvucXU1HG0t7EtI5ZdVaRLUmd4VPFwWh2elhZADk2nG
GV2AMqO2hX1cO7myV6Gryn+W39CZqkKfGEsf8h6IF41pkeqc2m9M53YKtmCB5R/LcktecvWUCJiZ
MEWQJG5cfsIY1J1iDRoUZesUGM9+uFfDX15oUeYqR26lMS3OqnkeG29jprCagFjkqHjJIVkEF+Vy
5c73alMDOMlwE1lJzbyJ/eZWug1z7D8Y38emPpgtIER3yyN75XiSljOEo8MCHmcJxSG/gQPZKB3c
NYbqFjOuJrxr1Ar9bsGdmXcDuJW378SVvcQ3lRkqGwrkkVRMf1xGbtVGDHhwkbU0Ol4Y4+l1fAzb
h0SxGUNu3X0rWwloEzcv7Gs8WZYBOQ/MsWlzCwqNgsZsCGJT0ovY3mtlf2+c0YKlh59uPOLqojb8
L1HD5+ZdPKLTJdnkYWZweOcAftUjmiXpDNpMOdTMy2OlOv16+52ubSA4z69SnQyO6SRcvtQa7ORI
ZtMjmX/b2z+EXx5ylRghsAXjOVafQZqcMTP4b5bFywCUPb5WV8HWD8zeGANOjNoTgRB5Fs1uf0gf
xviLkt6jxboTZV3H/tfSlbSpTKZvrxQP6pLlGNGL3VZpXSKSpgPGrgtUHg760NNfRYY9fnA9dEq+
tX11bpMtc6u1OCGYHTyKueVRGVskkZOeu3Ou8nmLCrIByWyfWJQlXzwlOzL6ZFI0Ctc1xiRDT7dy
97XjI4goJtZgVK+YF0prjHptAorM6uSoGfkdN+x9FP3V6yDwk3kLk7tynQrmQ4ifArxYXmsgEeFy
MDhBCi89lIEHygWHIAz/tBl9ml8AsrRoOs/Dpn2v7NhF7SeC1I7cOCC3zUVItCb0VbCwZUwEzkV4
WdLlTnBoQLl7Zzn4ADLwBPUjQcrpNpdffW6QLhTXMIiIjpcHip7FaCt1zc42LPQw7H00YGhAAm+F
X5BQh+0CDSEOjniBbrQR1moG0GD/LL3IYPScAWuJ48ohB5ke0v733G9DV+wsaB5zW92N6q2NiYRb
nDoyHKO7N7Gk3DjYkq1cvX0L+IkBPE20VC4ff/K6qjLNjF2mmyD4QRop+bmPTmbavjejCNn6Q5jd
iYC6Hdt3duV+7gr/1i22dIjXIikMPepjwcHQqbz8HRp2g31pFgicxf3HwulPLnXjON243rz3MCSP
qnbvK1sAnNVwKjhs0euga7cskEfDSNLcaztoNTC2X2Us0vF30eQH00MsgWOvhu3tnGyFcYkci9fO
Vqf5L7gU5m6LXQeLIQGcjvZYDLhIoI01/qiV/SlAfDKKdi17/i8G7Yzx05tM3eoIrz32xfKLnWe0
BXIZNlJrU2LdqSXeP9iWgbjv1frkDe9lOhp0zQ42x9ZFsrLfWBl5N2xsqVCu+TWeUw4NDbMIXe0y
x8uUi3IGilwdHRsPWMBdg6Kc8GQ4RuXz8ClTPirzlumxbKbl25dZD81whD/Z9ZebLY36aK5jHyW/
+C/X/R2CKoOlud+OLvIerxbSmRvSLCQlWW4vNxpQMmXceVD4zC4tQt+P7poiOOgOXHkOlcUx2zjR
a1tLw5wPICOdAOCelw+n5LVKRoImpVeGRwsAnT3yaLp500/u8/B13Dvw9HNoJnF8Q/72aWP5lXgK
3gcak9QsYJsWB9lNkslOUw5yogzHvH4fTN5TUTQY+FYlkiRwgmr+B1zdfrA3F1+JIui3ky2AOqIs
X9YTdQqVPOlZvOrDryHUkU6Jv41R/tGpvCchmLRJfuxnf6cq+Qffa++zzHvQoAUHs0a72tpPRXsf
ema9N7qngqJr4+Vc3+n04EDhQYCWiu5qP1SBOfS13xxsPoNr7gGm7ZMmPPtu8NSFTF1N61Pf5t99
Hy832/2UTDl/9rNM58c2UF4k/DJi2ShKrjcpaTO5s4yIEBVbXgEqTsbZiBDuoS6+dQSBIRxO3fgc
ZN91J7mLs02g7eqCWKMA9Jam5NIBbJjYo542vkoVRdo3kNrQr8S4w8o/9vo+HzJJPg7zDiupHRLH
QMBE7xhpjOimA6xjcj9ufJjrsCSlwz8/abFrNdSaI39AuKlsTExo7Z2pd9S+0P4qmGFOf8ya6pbS
/wkwwM7+GiNLIZrdqZ3dbPyS6/ODWhXEXkTGaGqggnx5fINk1koQVvXBKuFAZqjLld0+hn3nNsOx
iPpTWZS3jR8dCaKnjbWvUzFZGyIiVTGp0LJ52+azrbStXqMy+t5SP3T9A4bbCILVkUZuMO3U8CGP
/la8LRfk62NrAfjlBsYFQXC/i7cfTHBh0FWrD54X74SXVxd0x2qev38v7GmRkCqHjxtPe70NWZVx
HdcRYwdAMIs33Ra21phZjRaBvZsZzYm6RYnr0WCcEuPG8uedY0avu+D/emoJNc/wmr3bE84rfLaC
8Gi0W9fTShuX9oC4NEPshhS6xJyYqgJd1A/QkiX5rDKayeD2WhVucx/cSeEjXGtZ1ymSm9cpjfNt
4+VcHwgKGASFX6n813N52PzWpEceprK4FkQtNmJ3aLDqxXf5KRmu7r2WvGptAY15zZPEuUDJk63j
IBX05Q0KRRHksgQmkvOlYISX1O3QVAayAqgExc0z2kNQEhiwImHt78c82AlT8FOcHE3vG7vn7ddw
Ha9ZnYhIpQ0A6NpcTe2QWkyg+Ic2vgk0Npu/9LF+dMDnRkAl3l5sgV+TGQKr2VCJuLmYXr+Wo380
TFKgPuUURQ1bv361GxPUv9iOgfk5y+f3tDvlHdqtZVzvE2GOOOmDlupbwVCO2+Kd470pIAWacsw4
Fz0G15rMopiw1/weJvMHBRtZodHWDkp9APyasX0vKALhX0sK48Q9an7KsU8ZZnWH3xsvRXKxqx8j
/SPRdgCQu8iUXdR1ElSpKuSQKlBJfIJHmKu7LH1xg7+dEv5PVe1SqsXyNkCIoO52+i4utyLjdVJl
8S7++RWLWDH0CvfvRP3RdA9TmmBA872fntiZn+r4Ts0/1i5OJooFeSk+ZNA23n4JK/FRoJ4AOAym
S7S8LyPVlPva3GsO4gdtvZeWjxlOr2O0LLL2esu3GfuTr3/+L1ZF+MeyNbx/YPJdrppNQZwXrQVr
MDqnY3+Uj59DRX+V08O/U4GaU9sb0/yVoph2C40tFpQ51rLf45a9Aj6B2Oc6X6ub4EeUQJu68wBF
whPat8WvqUQ58ilBR6TTnI0XvXYEQYPRiuA+wmh3WZ5w/1jwMUtuX2haWO1N4zMC45IISD04NUzv
yuyAFdDAIH6yo71Kv8+haHv71a++BfY62F6i8PUNMMDjjIw4rV+BNDLEa/t9zi1coixOknsWkJhc
kDLIc6vsUJa0G+utRvkCx/oakRDMkUGSyY1EcnC5BWIvzW1vRJKh0GAleMAy2z0+PfmHMn7vYB5t
+zfO8LNIlJ3Ft8irF/TmoGc9tt9RKxsMB3znMyRJgC9bX0oO3CIskEqLRAWmNgSpRd9iNLNUcXEI
hqQFOWz+rp9nF3Bj8Z20tda2iKyvQOrlciSIhEM6JeSJiyjECF0ZSq2oDkNfvU+8mfGEijRfWjs/
9Mn8KYDFQP/PHS05QsZN1Og55cZ4VBLnISsmkiqfrgnI542tspIwSj1BSY0sGECYxU/L3bZUs1Gv
DrUxn4eh28sZlca3aBuJLoPZnvuh3w3oMWwsvRKbZQgKJhwVYJXNerk9tK5y5lGfKzr76Nw9xwX+
lCU3AV3aCV0nKTxHE3Ij7pkeHQ3ZrDH6bBzw27x82vgxK+9B2rSSJwB2uCLFjt4E0hLsMFTC8Tik
n+Zm3KUanGpzehQ2owL6KKryB9va8kNdoONfj4lMHHBHoVPNhHvxHtBzbxDuJj7ryLyiYI+A+F2a
75owwC2F3vAU71VwuhXjOgHvYLCwdwpwNeOTYSdHmyTTGRle/lAC+5ClcDGrYUf3aCuorNzrRBSx
/SOl9FD4uPxcpLeNjg9kefDwcmPGtTOaYRcGIALcD22nHCcTTRv4dGr02Nv1LWjmO6qio4XSTszE
aDKNrQ7oSpZ58Yvk4vsj47Gjsc+yyRViOnRLej9KsXfTu9z7blP9tBZjawKevCuO9WR/b0g+teK/
2cfI3IEXBM9F2b3cx7UaZ4Yfcbu39de5/Ki0h6T/rqOi3BBJxr7dy06WryZQ3EpJbwQ804S0MbSt
RGPtG9GVgtfNPgaqtNhK6uBnSayGKJmYCbeu97km6Y3T/LHo3ue6d6uO0Rf5JVOP3lD0XXA0rg+B
DxF9sRQNNvvjEuIXkQ8iJHcxgZbsdCnyPVnREM4FCiV6uDdROM9cTNpS3WcOcq5N/6nEYLSwf/e2
F+3KYJ9uVGkrcZ4WOdUZoZcyZNnN6ki/NZRly1cKqIhGBCi1VTiZxWZ1NBPjEG7aAK5dvlwsImbL
ZkCaRWqSP3Zlg/yTMhtGeYhMApfzlxM0e0FtDehWlLCb3DLFQvxhCAsEbqtb3ibg/S3xjJUHx7pM
QgpH9Tq29tlcD3rsFYdSZL7jc9iBkN9NqMF4wO8QgKwxkGMosE9s0jKzOwqAWCzM/ThnVPMLl4Vb
zW+3bpuVE8vPEkM1yIPYOCxiSMNsE852wInN29vW+Uy38a4a7IOicRt6dPfoUrRlhH7p597UX139
RBJzO+iufSXB3bApBUHgLS396iZoRyWpEfeYor3RtnvFyc7NeaqTm8Jsj2X3VAK1yafhmHj6XcSs
3dsqlFbOBj+B8SSbBVrUUnVCn4uRZD8tD6be7+o8u5FMbfYB9+JSUWGhaEfQtj3lFNXdYw7SrcSn
6+1rbyVe0ObEZJQ8XeYJ8ud/7FWvoN1Z5hGyDFCHfUR8QuR0RqXZ69MWxm1tR/651CLRQF3P8Z2U
pbzuSx0E7wRwU4XdXoRBRSqgmb/822ezVWaCAu8BUkhP7PLZEkhSeOxoxUHaYOJyqmvKqTDSm83T
dv0WZSWJ/zIDBWhzuVLUm2rWOxZ6uhkfsfsu8z/MjPdKvHWAVleiLy4zLiQ4l4gBXSmTBKmS4pAT
REJdv5tmcP90581hq3mxMuXhqaSDxHwLJbelYF1qlmba5KgED0irko81I/QhK70rgaP5XBoy0GWW
j7qysnv7y20uvdiW9hiNk9oNxaFp6leD2rmg+V6Dj1P/stC4aox0V2jePiBkbCwt2/DywuKpxQoC
rQ3EUV55tn+ciKq0Yq2vkJTgCDYnkQrJIHxmI3Dmeyf2cDl4HNpzUvePFnoTgmtyo+wmQ9ssLsLj
xvW10spjnimwbe4wIOq2pNB//BpVAd80qEjgANZox2o/tNmDEp27wbiRivJVndKaDiJPOVb5Lt8c
B0mzZvk6aCYLUg06Acfp8gegY9a6fudziMZPHs3rauLEcoPEyTMUMqCwDIcQRC2JVkO3Kam9tjg8
SK5S2YZLUI4Vmrj9eC6yPAknGCm7hjqVbuJO5YBtfHe5lZcPCmqdxEnA8ozzFw+ahN6gg8Y8+AIW
YNcrzZ3wmRr9fqIrI4mkH9Cx0IhW7l6jIhrjDQO8q8MN451xLiAKulWUp4swMnEFQKoCipP0wTHk
JUvjgBG+RgHw9tNeVV6ykmgqUXeBaF+26OwUTrIR2/mhsaBBttkHM2hvsZTaSNCvGk8sgxagDSpE
nE+WhY06MqwbM5YZR2aVYX4b2e4+NcKPveo9CCimyjX87bcwj68D2ItvKevSBxJhJV3E6S6/5dAE
ZVg1Tn7IFPMOcfASH0FMHCIbOiOpt0LbXVeVY4WSs6YHd0PY3ZPBH0O9u2+mrWn51b0nPwZTaEe6
j1z1i3aoEkIjs1ElP+TBBw+WWE6wDvK/Coxmso//HynW2rf9c73FtddnFCqB5/PwzZMYRIl7CbfJ
ofKns5rw1BxVp2nhrqPOQ10rg7EQy8PkaBQb2+w6yeLZaX+DjoA/wC5Y3PmVURRJOxLHrdjcGSWm
0DmrG238URMZ465FFWhKbxDwJrnptQ9TH96nqshox95GYF87XKKfRCOWfc/OuNwTdVzntKO4OWMq
1iaPjixO9m/t+8LceOyNpZYwerAvk9nVfcHWVo4iytcxgJJed7yZD1yrk8gbBq3NI9HfvhrXV7nb
jXGD7pWOsn6dKceOjdWKTceE37eZf4qS6onAclAy4wU3T3fvf02m6WsGun8Olb1jhxtp7dUFKr/I
4w6lv0bzd6mMGGq+Z805V5aKpq1Ak7ou/jZ1zq8ZrrUTbHVP1vcYUw/pdNLithY3VBc2edz1MZeE
Lnah0bFs29uiDE5Ydh8rLo6hoMvN3vO8T3mHMrs97PQt+Oj1Rc1T2yogKKotoGDLUBdBwLF9m7RB
Ub4L08qvT8047ySKuxWUPRX8EZT4wHqwRoQhtE9vB/TrjEnnDegU/CTx4BeWPf4miQrLGRDnmrTu
ttTa27Fx/N0snnCwQ03/fccQrPYxnwjnl7fXvm7zgqvU+YfXD87xir2nM0ZRih6t3ab+Keror5k9
aAlE6k+60p9i4Qqp3SmFpCQMKZoxQO+PQmXM+w40GNMgDiLdr5u++p4F9q4Y/n77N15jMV9/IxL+
wKdlY0ph+kcildCgHnMVsTZpcfpzdFQ9mIbgSRQKnkkx9wgjn4S3a1qot3ZbIWFtfyA0o9OLB/4q
5+Ny/XQuKrdpeUdj9FmcnaTJKbKl8dydEtgN+qtQFqBuPzyr7kelzk5vv4GVa4G5CJxaFLDRUjKN
yx/QhsmUlJbDD0Aqn5nkR1P1d4aebg1g5HpZ3L0X6yxetD5FgdrKOvQYxPrBEFINyl/xgNoXKoON
FwtEDVea/Wu7Qdu6b1c/tbQ+GIEisEhcvHxSA8RDGJaIVSWM96pjkR474yRyuK1LOkczOcx+DfaM
BOCWqPpK4GfSBUUaIqkIjcuf/7HJqtYye6ti5SrUTuoQ3qQJYofkIXm95dy7klUwX0eW31IZsFzB
Xk3dwuLQsIjrkfpeWvYBnRMqNI471z3tjCjfSOauhxgcIaR+XYG+oZKpL77s7M+TE1bIAOlVse/x
fxQ5UKc37jKHzwv0Vae1KnNmU5u5ZX0aJ9GdQMpBPQsUMkIJt92S719JMS9+1CL6z2ZYpNbEdvPp
IjUjKsTT82sPI+Pi4cq1veDkbZnbrkXbi1UXH9pIysya5VUUKj5h2IZJT2/+omGP5OODSeMe5VYk
of81ylo+AZmkyk0vimSL3C7JE60LRiQHKvV7rlmvkodCFzAH68ZhMOGbL70bwnnZwpSsxnj4LuL+
KtoDxuI927XZ2YHCyjMzdNFcxsE9jQil5NLiVhcSxFuUpJwpPLYqxUStoXh3a0Opei2b4AH3oXlj
AX1oon5fIA8og4u3Y5wuQWwZfP78lYvvopttnJiGgp+N8xdTvUK90UedLkG/sxCBdhki+ZZ+aG/1
CRvYRGXm+bIPEG+W3So2E4BXR+V3kd3LnhWe8hxvZEdrCRvBSaRK6BEzI15Ep3KC9thZEYZvNcJa
vMwZtKyLAJQ9K0cppyOQKmiFHQQoFKLLJQimaeRkGZw8BkR5pGzUnf+P10afHuUjftyyXsrMLAwL
N8kP7mfMDc+mzdgC6CVGjIKkkh8oR1s1+hOutigOYh0NsEnlurbDswgRC0cvqOx9bT1WVvKtdWlW
Dqp/1Nt/ncXj9kp1A9CLpu0VzUAtjcpJbAOvzPqB9vLBNIuTafwyvS1qznV8ZSHHZNqlY2R1pSdb
Kfk4Wt4cHZxUxa2gO6gI+4VxejPVDA3m/eBvaSyu7Ay6bBrjI1otPN2SfGnFttsxKYkOwALfRcD2
It0+9HheBdWEJZ/jv8Sl+ehG3aekzj96tEPafEBrPNwrz1OuHet5i863EvKl8YdIMU0RVGaW9h16
3oRjmGT8JIdh3qQekzI8T3P5gqDXx3QUL/HkJg3zB7qBk4bLg1b/5YfBJ+TVfgb6zp9o0blbufbK
p6GdIKrnDDGhGS6CYIXkTjEY+NMaeNWFPjZvarbXxqe2atFePZrK1oKrX4aOqxSxfB6w55f3etc7
Yxf3cXQguMD4m3eZq4bS94uPox2DJop9Whx4u4Fzah3raEp71Lb6XyDIaXwExkkL3jlDv5VrXed0
Dh05i6SbiZ8IlS9+F6WEoltKiGxGeac25pdYU3/21Zc2yI9F3D5HVXVSs+KuofCYhr/B437zxH1k
6H8W078PbNCMVMm3kMSR33P5Y0ACNQYCqyF6u+zMsH7MlObMhkY+eW/OYbk3S5d7EadWW/vyGc3K
21mPVZR5mTYg1HimcNwChq4ENn4TIuE0YCx6iK9emH8kZB0TlgEZyxD+aX+bqu1uqr1jUOlf6gQh
lzYJONtZDWi01Xfh9GD281fTw2640PIjHmy3Q+2/b8zbxnBfbMrpWgVMrRjU1bAf6HkmOmjnLQD+
yvYGj0FJr1PLAlpcvMe+V0e1D1x+c2k8dN5ETTR/njT/btABpEfGT8Qs77TM+O2Z4ce0Sm+Mj2Gk
3bd1zjB++tU2dbovJtT1at86v32/rjTWYH+iQEHbkPED7ZTLbxx1bZsliCMcel97KCL93VOl6o9J
MH6GpPLF8KA+oQYVYeOkj+YZu4BvmXk7qNXfvfPvmX3090SSyBO+gAG67fK3YIKeRkozjqhteZ+j
JnxCBe3FMkX66b1TGw9qjB2FbtxZqv8kUKuNVyF//WWqwfJCN6LuhwSy5J3pVuqpeRmPBwMlVkSJ
kESK970ePpQMD5Pot4NyToTxi6rFp0m8tr3koXbbH50VbrH2pXa8+il0ER2LuoMCZBEQaa7CIGmD
8VU1wYft1LvtbWOHT/Gcf1BNWgBe+OiGdN7ySXnZeA/yl18t7jEjEowrCcSirgyAUqlMKMZXeShn
oPEA4rTRUQhPuhOZWFiZ3JnPkYXhpbHxEVaOCqhvvNURQ+CeWm4BtYpiW8mcHj4wVV2QPswFZhx5
f0xinDXFwwvM4cbzXg1E2HYAhEQliZ6uuewj0uUu1SJS0KiiaSC6KEk+naMReawArWcPHqtzkm4G
u/ImUzYeeKWNwOoAlCTJRYx9Wdt2JjYBnaUOsHMMbiC/rGE5OBjodNmN2SENmHb2wYxwtdLU6i81
E7GInPn/tBEJrssu6WNotFHFIg5FnMvD1zfxqFiZPRxcv/gA1OXjIOaIfn4M3PpOp/sGzBPAv1Vv
3DLXWCleP4MLxgkCcaHEvVyYDo5Rq4o7vAKdRJdWT4pjmb1L6OoGhoF/fPy7CaNPekdWantP7TxD
A2V4E7Z/56W+VwLsXxs94ij0Z6WIX6q0/2EZ46OIar29VdZ2pydKcTR8RC5oEcg1pepmV/GGg1ZT
ExEdhii+6xGUSG02abS34i0J0+vWKy/njxUXeQqlo1EDu0BGywTgS+cNU4R9YP90AYVLOv6vn4+7
EyAH7TQRvl+sZre2MqLjDpYGs6NCN/Fi9556zOv77oyq84NJLH57xbXt/4osZ6JNsQKk5/Lrt3E2
D1o7j4eg+WEghtQnGld7BL2zv8u+awFpV6q/x/LhvjeLJ+Zmv9/+AfJIi2AHjJvRMKotKG+r8gH+
yCdcBT63nmvcOUV0R252H1iAd5zyJkWq9+2lVnYPRSLIKRhfYIqXk/6syps5nXSCeoGyNfi5Ardg
HJcOSV19qAeO/RZqeKXGh0CLvym5G11Cct3Lp1P1cQ77kbfrwVhKGQk51W2euPm+D9B0LIw7LbBu
Csx8k6QlxVBeRqTZ8IDuduzw3Ui3dy7x2o3wZzkk3c7PTOtYF0G7C9y///3LQbCHRERaqlcDvjCf
uhJll+HgdCMmwOaN1hvvKloPQZPcOfTaM0/bSiZXDhf3PZwGpFwd/WpAHIj5hWITeUpzPlMyP1Qt
Sqljskv89BSa5tatLuFhudfQGBH1AjJXkIWXXyNU27FV854Ew3jJY+eU6+3toLcnA2WoYuofo1tr
+Gxn+yJX9+mMcLSi7qaIwhsG+kbUXWmpYvwDsZrOuYh+Lk0V2tJVc6w0xsM0xXeZUjymxksTpB9H
91ZvfNCp+rEynbOntD8SuGZvf+y1Q4c0IPr/r83OZdOr72srKBwyjEKL70SWY1YwIK9vzWaLKPGq
Zbl853jIABREi4vkezEkLMc+KpqWnNJJ8g9eNd7Xtokkdf1Zmh0KroG6Fz/FWnRjjOGtXvTvsPh9
b3HDmsmpSItnp/EfGwhobfyrVNMNTN/aBvzjxy3NToB24n7nD+OhGbDCdruTH0WgahUQ89nByeON
Dbi2/8RcjP4ypL4rXidOJvSpKrRmMgX3DPCivmPuIZ1vNJ/Wvi7tDjAXiMhCGVqE9LhOy6oZkQyk
6zY5JrMY7OuYS7eMZ//9PvpzpcXHRb4hzOKWbFG4osIC8+zuqFvRXrc2Xt1a7P5jpeUAOAmoCYaS
lfoCPjqKYoOGKK/RA+agswYnf0K59e2HWxmDAiSXRpWU3/DuFsHbzEomkwnabYJfkQ5egVOXpXWn
WPfOFRwC9/c4vepL5hMgGu7makvmZXXH0B8RKV7am0tdJAzbNM2LkWOSCBwASR/x21QYArz9qGvn
ALLA/y6z2DFdV+RtZiASJ33nLvy7S17AQ9FDPUWbw6SVPFe0RaCWok4KoHqR59ZZEPatg16OzDgE
jO8wNEorfDyNdy2q8KIw5f0XeqggRUga0a7R4NNecae8Do2BsUe1Jsr6e9NmLCgA/6m7N6L8uxK1
By/I90pv3um9+/z2213r+QEdJ/4BlODfZRYABd6v/cjmkUVUAi4BQ0qhuPZpXe66z+gkPcXl7zpJ
Pzbe8CVzzA6aDuZK49+KMt3TkXoJzeRrqLsbtc/KpyDNpLskUDiPNOzyPkTn2qnykYI7ZcCWe9NH
V3lIkV2oYus5Gb44sY899Zb79/WWFvA0KTW+YFiuLIk7id/RhYkRodK9/mQ6Lzqxfsr//dyQuRps
NepCGGvomFw+mhWro6+YZgfc8akbnrwW2UH1S2JuTPCuDw7LgIRlP0n9umzzT4oB2lfXugOIhF2j
1Luy+MkothzfVRiubmyj66aEtAGJObaUqYDaLp+pcLVycOcKlewpflRTbEiC7mH0fEQNf3UOjbPC
27XRiw5w4+2Vry8UFqZzjzgArVoUyy4Xzg2nGv0eQaCu9He2AswKy0AzPaWb7cWVtAj5NzmkIm0l
CJzLpcwU0KCCvtRBZ/OpDB/HUgW0/Tsd6NdjkoYoDa3iCHUn5+DDeX37Qa9vGVldKhGJt1fTZr1J
G5znZPUy3tnpS659Dr0vAGDa9DE2tmaeV8ePVICim4uaNipk1kWTqUHlH8kCBs5R2NxS2H7Jnek3
2jeHrumVXeu40XGYiy0E6PWkdbHsot7XaHKqiQzzs4QxbmCWd5mePA5uneyQgTj0XvOAgOL94CLK
rYynt9/wdSx8XZ39JMmn6AtdfuDY0mPdqhm8le1t1Za32VT8yKPxpPj5T4w2bixcp+J3iR5+06DW
4rR9Xxf1w2zj5bBLy+9dkT29/Yuuvrn8IMZDtNroeKLRsvhBaVNrU8QYNhzrO2269zr6vCm0Frzi
e7XAa83aOE6r3/2PFeXP/yh5i6Gx7KpkxK1Xj8B8nhUnfVHqn4PPjk/jd0H9qa6cL28/5fpX/2fR
JVqmm7Q0K2Yes7EPEXVNlE3nKQkOBQ4eilPu+yg6tXH4zvWCjcdd/+RsdJTTOFdUHJfP2yeJ5fh9
yHw2Hc92kR2Hpn2osvloRS6ELfsuyfJTqtf7pixQl3B3jjMdjPLF64pfyJA9YiP6ySi2kLSv4IqL
yoQPT69ZUhHmmvrSecu1xsRXfILlaCkPQdSHuwQqr29/CEqv3Jd5k5/niHlYAUwZXHpUebeV/1AH
IWKfwWGugy9RYKNT5RctfrLF52bubGh56S1jm19zrOwnvXkfdVuABTkg1z9b8nrEWgROf/k23Qp7
GCUPioPnt4fR/Vx2O6R1A/Q5nazf28OPcmwfHY3h+32CSkEMTCANvR8b2+mqZ/v68v75FYvUIUza
gpwCCK4Nz4TvtfvafPTRemySaZcDEnKi+Yi08qMaxFsR5Oo2kqWxDiahYmYCMO/yBSTO6KZVAaa7
wiSjPqeB9btTp2DnBMX7oEtvB8M7Dap7VIMGF+Hxi696pxCLmOazRghv8434sXqyBDmCgpBgM69m
BVreRE0EJKlOUathsTSBladn4bkKiF5e+ZzW3oehc8OdYYUbtd5VAsLLIJPCrYUihYi6iF6TGXl2
2OGNGCBfWruqsjPL5m622pOXNI+GW4QbWchauOSzo2pM34J4uTjMujo4Ru0a+aEfjfcwLk+F3X3y
Lesd5O8bZZqecFm6fXuzrT/jP0suRmSw1QxngqsAUIazF4enDtsvHDSOtKROtK83Xul1S1TeKTMB
UYXXIAYtrigUD8ey8bQcU13rFnTmbgaJpfbafYjD5S5HCShpih00n981WjXJlMa7MBzqjRf9qs+8
OOgyjBMSMzv9Sm6yxTMj06GgHCzAC6nRnR0lftcXDX50dnSTGhDtuwyjxPSla6ObuAy/TUb3BTkT
hABgWYSK9rNSYfZEJG5+bVaHpEobxL7nFyetTo7RugDEo6+x9XXUrZNTdqd+Gr7mmEbsxswdaD9N
D6VjZmenCZ/TNDb2TZMHh2qsH+LYPKfZsDfK9AZVpA/A08bd2x/9eixhkL8LspRHByKwLE58aN3D
MKbi0Rt+fxfNzosbZ2e78cCyqm6HRUul79zpW9y391rwP8ydV5PdSJKl/0pbvaMH4kKtTc8D9FWp
ySryBZZU0Bq4EL9+v0j2TDPFMnfGbM3WWLRi5hUIBCLcPdyPnzNHxaT6FzXZD2m5Oczr4OZ37ViR
zSOqiiG8jao5ieRlDn8/0FfnGeJisjnYI8Acr08aF6BpXdaBatLUjzuIMtNpdKRm8H9/lddWRlwG
Figy9KK38On1X4KGAXZkeMTbwlvN4VCMIz1ig7esaOCVl7ta8Bark4APngdFuX/n2q8srmjbQmpa
lISxNC9zlX06yl215oWXajCd5OsxV4vDUpp/ZbVyrevV2eKghYrlEdp1VzJKT9GKc7dcrlEXjVIz
hhgkfVdW5pUfZFAyxXyUVRjRK57MONtaVSqU3Fu1NRzkgapMcbel2nVZ952jycNf9RdJ6VDbKn4k
a/fF0JLHlVbFLXuvOeaVSRQjIbOAN6aCAa/Gc4eUldO4sxCm8szZRi9j2o+aeg2u0JGnzu224jDE
8X/33CkuaQGlMknXA8l94X7VOE4vlxqhzXhJPHRR46YPqssYFFYeGfZ7S/ytG4RrAxezAxaADMnz
G8xVSHezi4wonfK5MkRf3Oio20d7vL48zuP3/8lqAxRJZYBuB6Kz51dTL1XSw4VdQDxaHrLhaoWk
Qr4AK5ksP4/1SN2Qy4i707qzHRtBg9KmwXldbkoZXUFzbV17eU+74vWxVOwA8kfMNYc1/O3zMZlD
VaZ0HEElJCNLYvQnSV1CSxsf0tS42dI5NGOZZnwFAPZ2pJTwHkPfayODfgelK07F1JHwv8+vX7eK
zlER6daFrshma30pvtFn+R0j83qf09pFxwNSUZB2A4x9fpVltfVWhanSk9uPU3vXWpxCtzOdTcE7
j/hVJgMAHJTZWGHaYaFUexG1yL20SykvZ/SsQx9Ndr+SPvZz7Fj0lPROPPrmzRin71z19SrmogLl
puPTRUvi87trlEuuN7KZQe670hU/CDiDI0tVRInnWO1MB8XR39+nmK9nHlzcJikTMiawdL/qkFhr
LZObBI1OkCt7QXYpqe2tGm9BZWTn6hK/4zLf8BGkg4k7foI5X3XMDBSlG72Mcw9UDEcSIMMG6l6z
fNPNpr+yhUa78+0d0rCNqn/8/b2+jpq4WUAxAs2MScJjP5/eDRjBVPQGolZDTIEDLohYvpYLmDy7
7ZRa6rVqDABLt2OmFs7WwaqsTsU7eexXJ2sxBtKLyNextl5lj+TsUie1zBjStXN6LO9qTfdWaVyZ
meXTtvWlsJfbon8nYHzrqhbIY4gBqZy+Si2XPS/IPcaYJKHXwtDbLeqfdPXej6nltal8U1Xbx0v8
4/cT/uZVReuNoOF7zbbQTKqWYjOEoukPPe79rF4+Kupym1cWxC3LHbw2V6n5joV4aw+RLsY0EIgI
fqPnDzk1tE63YiZ46q1AKW1vuWwfLQ6ilcSD3U0fzPzL72/zdRWGyEPAkeiRMFRBBfDiknZB2N1p
uUd3yKGY7DMAvVwEFAvkrHttvDys8hDOdjQmxY+LjDNU0vm27v8HPgBgrMLNQwSJTMXLzBWYhCod
cxUfIDQh5eW234xvRlOcJW2+TS8ynDS7Kxb7h0XJHxf7vW7LN3wQ1xfSBiTqoV94mYVVrQEHPRNm
bEXr6voG/31Ux1Zwcbo4DtsW6gBwYgZtnvS4vGdaXkdbkC1qgvgBak440l+ciSp42PpWIcotCD/n
Yrlti5NNN39mlGcl0a6VzAoqNfXGyfTZl2c5hqy6NwMpzbz/wYIAJwj8FBYFkeF/viB0tF7NtFkJ
/OQ1onhct2lE2ulKBTXWo9dYTLIr9ntad6eksT9utMW2nBZ/P4zX0A7WJfJ2xALUF2jOfDEjQwoM
OEkFcHPrfa1cb+h39lqK24J0pcjWaKi2+yI2PmlohzjDpQt649hartYl3q6hX0L+qpfy551aA7nW
NbfgK6Zte8c2vTlMcHXUvDhJinD5+WypUlr2C30h3pDNB6mNf4D0cndD9delMnpfn9fPE+hrdTEO
vVUFY7ygimX4FeDiZJwi8VcrYAwrO9WAt3p3aluazhpavd6TY9PERn7hLVXiWYjLRHcAfvr5SNcu
qygXonBsdPZ1l+m3WTXfDKpxdUmWq3RQnWJWE6dMU0+vFRluCB0mNXPMncbuv1qD7Oz65sj5BWqJ
dri+SO3VnLV3eVWfa3ugdTTx14V1eW2P8Z2kNN93U2wiEFwdFQOCMMuYnCrdPRhEB740FVe1SjXX
bOjgyOz3urjfMKPYTqCuos34NZ+RQgYYSmHQ72ULledcuV2ChDltlH0fxAts88p7lY03QhEgT1T7
KEDCHfmyRyYBpF7XFrmDqfm+NsWtgQ3t+vyOA+3NvJnvZGxew/vF5hDKgRSqSNa9NNrlbi4KejLp
9Ui020s5PJr2gjDjFDUaCslsKDefduFIW3pC13Sz1g/LqHbkWJUSdW7aRdlDPe0Zv9+zb7hM8vuM
xqbuCDjihffKmrjJLZMOlEKRWD+fi6o9SFXvC9nl5tKjzdYGfR7+/qKa2GEv1zUZS0F8ApEzDInP
1/Vcj0NK4jDzLuuVbM43Fp1Rdh73brwq8lErP5PB/IA2z3Aeu1hzlt7+sJogG3pdTv3JthcnkQAE
Fa1n2g/LNqV+OkmxBz8a75HpB23MYnMybR6FqNehtgRiATB9EWvVwd7y3LHH7ZtZrcFaq1HT/fn7
+3trLcOKbQvcGCVu+YU57rKiVwC5sbK4txTX4OnF9ueuqj4WU3OU5gFnORvB7y/6VqgLIONfV31x
JIWHq9OGBjJs6r90Sd6AID5IyDgurTsLARpa9M32HVv6lg/89ZovTGkubTndXnTJQKV4zgqJVELy
TgD7lg1kl3LWJowl4nnhVAAGD52VCI5vyvCJqnxuxkrQyd3FY//Tgf3b1+V/Jd+bm58rcPiPf+fn
r0279jBfjy9+/I9z9rVvhubH+O/iY//1tucf+o/we3P1WH0ffvumh6biv5dvefa1XP2fo/Mex8dn
P/j1mI3r7fS9X+++D1M5Pg2B+xDv/L998W/fn77lYW2//+OPr81Uj+Lbkqyp//jnS/tv//gD1Nsv
a018/z9fFPf4jz8+3P/tY9YnWf23/VA+1t+GV5/9/jiM//hDMnZ/h9RSZ0tz0KAqv+NZzd9/vqT/
HQ40iAuoLWkqeXn9j7/VTT+m//hDsf4OAIV+ZnitCCWhjPnjb0MzPb1k/l2okMrQHoKG5Cih/vGf
s/Dsaf7r6f6tnqqbJsOA/OOP54uVBiaxGTnr4mQswcgmHMIv+UIJCOyc1Gr8ROKowiu1guz+ZWL+
eclfL/Hcp7y+xAtzSrKCLreZSyzp7kylITASLxNso3Q2Zun8zu57bmf+82pYbWhvKdg9BTq/3NAo
XYpklOXY61fDrevrBrwopNhekcLVlD9IzbsSym9dEVS1aOGE7dDeCXfyyxVtvek7eVtjz7pcjqRd
5PLYWMR2yk/ml64uXOQVSfckIemMAxXVK2hKojXRIjHZ66V2e0phsmTc/37i3xwYLcvYCPpTXtEh
KvlOgXJ4ib0mle5acpophG/0MR8TCDvV3vqQlMt7ZcfnXuzn9HP6+q9rvrBMO3oxMP5zzHxDc6LT
mFpCw0gbOgz99Ra2lLwEDXU95XC00TO/2O+05r21oH8dAHvq16cxWoWhw31EjA3HEIScBzBR0e/n
9cVZ8+dNClZzto7QH3q5xnJgaY2VjDxxejA2uf5cW7tI4lpFfgXh9d6odueLAaURrIH22NwkiruZ
9TsBw4uWsJ+joGWVrLZMa9grauN+p09qUaCqZlw+j/PmFcuK+hQyjMAci9o+tV26l6DYSOAC0G0W
wASQ7WNXWR/S4T22sieFiX9FL/8cjNAiAUoKRNt84fTseLUS7VIRb8zHOkY+fKki28ydohkcCaJL
wYzbUhYD7fWhbjevycjWTrMPCfPBNsHtdkD7CeAtNTtYKZA7BTFAqAsSnafInqWn7DS141FEfOtl
CwDfXiAZ0PPMv0zvdlS+tYjYyhQNSMexs1+EDV3f1gb8BrE37mAJ12DAo52jRChBqItU3QU5ZLjC
itrZ4olMmX5W2V2r/Skd3lNLfR6L/pxXXDw0TgIcTfH4+XKuYpMNPNcxuUFPXtZAqC/ZfXXTNhdf
yyuqSVmQvrO+nxBFLx8m6THSNyCscEMvnIKWWErcj7TWFvJDDteC4FTf5uzQ1YbTbXNQbZpfpH8h
ReXKuX7IgUN2SRLAcXUSFk3Q8dmrdFJX+zRl4JamJBCbX5BtC27rxUxujWL2Y/u62a76CZFyzbjX
VliyVtLleQKbcBnZbXfd0tZrQFYD+R4oGGSu0JTRt8lnXKv+Hn0JOi1M5qv7Jgcr4CeQ/73c11tq
WYU0mjZgDfopgT619mErq8jSPpPvPpbVuL9sNwaJS/Af3kQHyjjGfoI8FG0RQbZMewE7XpXqNBaP
05D4dpUfcg0G9ib7JJjYSog4Wnh45uW6Y2GLRrZ2Bd4Y07XW2SdTQQ0gRx2kryKkc4Ky17DZRrRt
+Z2gRxXUNRtEYkKAu4Szt0dZQXD3LCrMpfDcwg4R1mT+xfMSEy5nuTvkk7uOuiuYI2YJbWGzcFBA
PpiwliydHvWj7tDK31hSBA/flZZKV4YDK2rTXaOSfCVbS2R8Sh76tD2uqhTAUbGXKSsKJmp6cZ0F
rmm69b0ih0cBpbviQs9MUp1EI0vMbhDCNyWVt8WCvY+hCULmaU5IxLGf18SdatgE1EM+pi42ezTK
T906HrV+C3N1AKMhBcOwhCIpvqb5AdLyAwgwJyZxPa83dMpGYuYFVyT0ohCIQ3u0yw5LD5gFckYV
3gTRKyLxVRglx0Yh51Kc0TM8W2BeBIeCNV5Id1teM5ThXCUPa9884sD8hUSCLJlgNPvlSkU8sdhZ
HysluzOL8dockrv4Kml2D107kKU3QToiytpegi1Pb/u6vElIaFMPd21YwwXp3ZSM15Yl7Q3sFWrO
UWfeWOgAC0UAMv9+2dI5KWtRLNmghj7AVRhRevmYCw+pM+7V9g3ip9UxptzXQ107F73lXLCRwl7C
4iyIV4QTEk+8K68JJT2t9nfd51WPH8q0j1pbcgTntFgiaZEelgRlQoPB9RMJWuzxtkS5U0EapsMc
DncMkJhQGGLH1sDEEjRI83yk7zfoa+kkLtdctjDZhmsSrwczjX25Lz3BjFmifkVLYGXWN+Jipo74
JDq5pTEGQnXnkjBTOIMizlwKiW43QU5oi2UMwTs9rNK2Ty9nRZRH4W6TGljnczSb7CWERfuU10YE
cMmFFyAUNhkOnrCI9WM/Qz+ehip3BCo5SgpyPlN6V8KTLuh9ZSlBAVP3ph/VMKNTV9ymua/mox9T
EV8rKcjpMCkuYS3di9/oF543j2QZpr1mx4FlMS268WEoU38Z+8W5SCYFkzIQRCWCOP+J59Zs0OPN
3XbSIS6d/UqhIRpmDhlvWLM4ly1DppIFetmigVZ8SGO6isau7elTkPS6yrB6QpZi4yGWF93JEGox
W9vHL7jU9R1d4/7pCIEmX7TdChFpMaMWa6zZAYVbS6hAQGij8toCt7JK3KW2uRV/WwMrA5q9bi5O
Ucyu4KCeZUHCOAWNPDuCb1P8ndDqFGtWsKdlxurluO5S30LpQgvUDinRrojk5OImuRSgaRTukiW4
pNA1D7A8wegYpnK4yOahT35wGjoUK+TbA5eCokEs5tHIDjrGaK6qm15WA2TsO0ZSpnhZNbk3EJJG
q+uJQt9QHywFyVo6j3QFUWCeroghiqRwlT77BMeks6sYpFo6u/goaB8EBbBQ9xgLWjD5ZgkWvF7/
9PvY7y0XQYEBqhZBAfUK47z1nVFao2p7mtVfmxbdFvUSTrr6jgt+am946YoEjANkESVBWgKf+/08
3tGdg/qV11X6QWh6p9xhbyROUjY3wraJJhOZ3qBsraKLunpKH/tNXDxpFTSjZxF6xmy/bdhCe0GI
CroQWY//1C7F50R5EJlDWpivYwyLNf5pLiVgXrikCCF/P18vGrt+BjAUu4RMF4h0clvPb2TU8rSu
Ysv2KHB+iudrvaNJnWSMstgPxBFn5JA8IWGdQxiw8H+pSIKk/qQY05dNU887nY2f7yJLGY+c39x3
RvdWoEf3k2grFewiL7HVcAnMpVYatgdtw10p0bzfwO1bb1+WcQtBBXmbPflktFzTGtC36x6fhAQQ
VKpRePr9WN5cWb8M5cVEIaggVQP0tLQrLVdml4AWa9rHfDAffn+dF9QcT08EIinAQYI+gRX2Irq7
lF0mqaNmg5MrP7Xy7vykHtvvohgs22wVzDUHtEss8JpgzHO32iCrVy/Htb8WnOjCbdhxv4e/NOht
m+LJddNdgmrCRMDn+vvRvnXKIRYTmEXUjPjHi2kxkrUvzV6xyUizpeEzFKrZg4SD+cCTc9YdnCG6
Sh8sa5x+LxPFXWsrboVRFNTQvx/NG6kMoe0Aw50O3yXggOeLWcpNLe0W2fYqBcn31G/k6ShOMRkR
LxSn+99f7Y3zO4lgmvwhlyAcf4mzkNodMnFlZ9PksK8mjZqd6uUxtWJ1DbWWsGb8/PsL/mRmf2F2
uCQpb8QLuMuX4IfS6JdqBMJMqy0RCU5xYqtafRJkhW/aqpuXu/OMZpjZSb54i0hqZFsSTGp1Slr9
EKPBLJbMUJRuddh1+mHV5id9kmpTIx3GWcMoT7OdenlhOxoSvYLEYaFDfgPc3zZyONGm380Xf4bq
btOQb8CTLmCHsWWCu94yINkw7HD7AjeT11bSvWC9yLvhWnA1Xyz7lBXa2Ur1wwjLV5boh2JAuRV6
1l2f31bQ9ZlIAKqN7Mtxse/N6ThNkMiN6R32Ry67k+BwsRFB7ahPls6IPteaQyLQatGIbxSMmZo1
gQlJoalhQeLQxZ4QEfjE7+phOgoL15YcFeqEmu/gGK2rTIgyr6xQzgDrtjso8hZanOTEzpts3PDQ
Xws6TKlNXcMu4PneRSLmxe8NzZOIibyVp2QneVLDuXikGzelis1eBWT7YTctd9IXMovXHWHShQnU
sy0s8ktgtBwasmGvKBdfxM9KN7uxHDwJgl1QQyGIT2XpDg3xUFeScJyTgwRb5Giqh506HlGJ0tv8
KNzN2u8Osfo56+K7cke3t8NJ6QizilfKTHdjn4YRF3KxTlqe7MvlTK+lV24XegUaB+a8MCa4KEkJ
tYILeeBMODysJjq29k9FFBEpxtsItP8SpJdHqbgXrKCCWVHQlgodGfRvTqJLtezTw4xSk3gSl7G7
lqvkzl4XNymDtuW0wBdkMHvW1VHkmTT7XqcvBxDyeR4+azo4VA6elZmEdsVRokjDhceRXr7kcxtU
1kOPPFqT0cZpc6qQMzcj7lGLFRau4VAZX6EEF8LeBFo6EM6pbp2xL51+XEPBG6dMpS+Z+4GYagfY
tIOd5Il/VfnaU40xYu08SLT4J+aHmNMxKrbXZr1eiWEK2hKhES4k+cQGELx59kYA2tNJaixXenUN
qac2NSehFVYPn9E0cru5uhF5VAviUlWfQ6XVDnN12bdrCmMYpIDkLtKsuN2Q2Uga0jKkXBq9uK1J
wwjJHn08cLA815fUB5oSURRyBQfq1MHbkUmwe+3W4hNx/25BXAime5KFYt0aC02R2ODLDCkde04E
IJU97FezOK1EGygyRJ0xkxYZ92iPeiC0/NHaOSpnugyZjVyoz0mTb9DPWSfmUR5oA2iYZonHlfGA
OB4J3o5lfljTq00eb35v5F5n78CDUugGvG3ZQiXzRUoFBEk+MT+ctBLpXpxaqh0cOrRXbxwExFIT
8UZWJPemyYjh8xhi3ek1++7343hew8ENMwyBxSfpLkgGZBGa/JI2buRO7mVtsb2hZHVz1omTHSSJ
5JGq97Qr6FLhy57ZdZGpFIgrUVhEX/rFPSu1LdW1lFjeTs8pgNkrpFtj7wjypoqGKVLlk9o9ioza
sCtuJT31O5xMqq1XqfRt5uA56eN116V3QHcfiguWS1MPMnXGCQOD7LCgSpSW+YtglkSafp8aVe8o
1nxcts7NuVw1fdCa/PN6uTTkA6VTXmSHeR32ut47zTpGoyXjzMUDIHHQtmyuTI+UlQNh1jiWOoez
MbkiW7wZFpJo1hqaq1BN28UOVBhRHE9HyBwOjamdm4KUBKmIwczuOKPcDWzPqp+vbKRAVdF00tDJ
n6JloA7yZ7swvbm4l1IpakpIijMkhIfK3NwpTf7MLaCihrFd1cqK9gQGWnQFt8ZpKYorhCPu1Y3k
C9IPu6067XrjDFPDw6AHAPpupaK5GXuIpy2ib31Uvhqajv4n+0UqgqE6jANLnn7WVY3vFhU+U05w
S/tZLgwHzTofx4PEhXTYEk9kN0pOppli3Y+X5jMtI1js9GDkW2Rg0CkzRrvd+EXq0+/rYmhOYZE2
Wu9HdP+AK+wvGBDRsTwk0p0+Do8VoVw7V5F0ie8bg0hc6ybQd9KpKpI/Rw1xXJtEQhHl6ZA6cxd/
i6Hzxjod5o9zy+kZLp3Yqm9GPa4cHQ8v0glq3dzM5L40xiESd0OS3HWjHOCDaH31m9ECCmvfF6Jx
uigE+X4gPFqHJiGsKsG6wpZPtqiUbF/sQvjsfA26/kXhBMxKW0l6obgWWZnqLcmnScextOmhzWco
nJM7wZFgtuYHZa4hlJtcpaxPqQ1EpVDgvpPgxeNSsB8nVb/P6t0Bqk0X2i5GX0bCl9iQfRb64qHm
7RgDKqETB3QRBKzSrciB0KH4MYaTsyy4/aE8mfM3OZX3RZ7ljmBXlra7ara+SGzesr58mVD8duwO
Irh5Zzw0UnmqmwI6xh/xDBEYsGs73kVDy9raxeROzNlbsw+jlrhxmQeatXriiNzrD6W1u8/lkwLT
hdAh0sry9il3ZFeHdPBEWommhr0Qp9P7/rqVxy87EhfpTKu40XmXOvvrScYopQulsqvHrKBFVm3D
di1vx9H82IHSh0coGlTrbqcnn+Yx97M5/rQC8WIazQfDQp4CMojamIOLdSXySyI3IKhS48H6tpjk
DET6CHeuLgmI/gL3nvgGsnMTzO/TPPuCnbdqyI+2+EXDDBtFO9jTZyOzfXG6WpvrHuaSrM1vd0V8
0Co4bAilxbuoGB7EqZ6852kY1NRJjf6cfBVhStb1j5bSX/eT9NHaLYQuyiGtbjQrJy0wkBJQQ2lV
Lq7IjycQ8m9qHyAUp8OKRfS6Sw/i8JZv7zH1vmFj6VTnQCU4O6nJv6gD0oizItQnm54F0ryB6kGE
RyInOuzqk0gn/d5/vMA2CAcCMSalLuwafdAcsZ87EDkz0kUba9u75OxftfBFwAmc0wfZSmAlBWLf
Gk20/ndpOcWl6ctFUgoSXWgAX8nDrEgUAmSZTa+1VmcT5Gckesg+RCKLU2xySJbUzZTisyY/pnp+
4lR5ytIqykBQiUxRwtp9mo3/BzCFtxEIz3AN/0e8w/+HOAUwSiat4b+snVdYhfvvdfFYTP+JVPg3
L3ts1ml8zP52O9XfHptfoQv/9XU/4Qu02ANfAJ4uGl9pdxcQ/J/oBTr7/r4T1J4kTcALKr+AF1T9
7wRWQopBIAlRemN0/wQv8BIZLbgJVKAQIq+1+2+BF5721L/iGglVEZNB2C/5V/Vt3pnZJdfO+T47
dofhSrqWIs1pPRryrTORPT/C2Htl+GbrII7pmtF6UO57zVGu41tkMgOOUef1zzUCphhUfn49h9lB
dXsPufRT8Vju6TjQSEvDKb7fhdMx9xNvCQxXCWK38FTP8I3DZc+ei3YuseyBCDJsveIuPkDIFC7H
1F3dLuqOg79zgTocoS7eSxHcjJ4SZREanT4eMKRuFhYhEFUffbTIOLT3yMR7ildcDTAbOtNZ8dp9
G7SBHlRXyRWxkxJo3hjtPOmMLwFgbJ2Ksxl1V+rBvDbC7mo9A4zc77ztUMJTdYk41URDWAY7X4qm
g3VobuMb6aq8Lw72VXMmUj+MEaBwF4XifepSDzjroenGe7CoJmWNc3pNo3UMmzul3A/xzbRDRvoL
0ct+5xd+ztdqweB83/uDFwcPiAu4SkjjuK/68Q/DZV6DNjKehrHzlYhv8LpQ87Zo5zT7IfDlm/i0
HLKwCQtfcgfubAprLw0IKPebj07lcfKUsKcC1R8Hrwo01/CIGE6mPwdmWOyVcL6powufmu+q2zQg
13k7Zc6wt4L0Fo4ytwirw7RzivDiIokSrh45ATd28kN6yA9WoP1QDsVN8U39an8eo4ZxDF7vTA9u
4s4evREuR+kDgpGBcd3sdwGd/n4RtpEcQAMQTSfzNr5eT6tHaTaQPc2tnc4zrvM7+VR92z7Sd0i2
nWS5qjrdxe2vZA8k7ZV2ZZ9BH9+3H2q/2y8/OI67+t70Kr4ku0mPl1CN8lDf5/7oK34R5OfdWffK
MNb2qLS3NGremzfmvudqtpuFIIKDrbipD5mne3kI0u3PXdQe1OP8p7THw3oqg7X88St4NP7I0e6u
Omr7CUi0syqudbW7U25YiWHsZ0Hpd+wTmd99m47lB+Um+8L+4Z35rbnnOEsy47ALkUW8Lu7zc35S
D1Rtzs3RusvPJjuAls897vWwOw7v5AG1p7TkW1v9xTlppoOhMZpOOcPqAZM9u3D0Wi92h4jmTqdl
DL3348cYZoHJriz37X7zdr7sU5z1pAdtrzmDXz2mN7Nbuqg/e2MA6sCV3cL5mHlZMDmzq7qqb1tO
Filev2eHBZxAI3N08q+Zb/qsIjf1OhfBrMAMCt/ieWus8vG4Sw5VWLgLf0aHcpZXhUvU3OpH2sh9
w0tCYpUw+16hc28e9MEdvm9fqg+XiLpMWHywcmeJsnC9biOb1V8g7XC8QxfIlT7uvJ7fjVH8CbTU
vjzu9oULjOeD9Sk5q3vlKslOFmvpbFyzIPfJXn3Y7vQ70x+Cy8E8V2aU7C+H5FQet6s4oJ3mWg+1
5sbi3bGTuLmjnImaXIXlvYj9EFxcy1H4/Y/JKd3HT6XztcYqzOyF1dG9wZcPo6c5337kfH722JO8
N3Ytl2KUAzzAVXxOcof5lEeXMMewWlddNAZAPAPIn1tH8WZ/4s1ZUEMzFtmsR+mY/MmK81r30XDk
PaT2ruGIwX3Dhp92IQ/lLB3r0xZAJ+PPbuNzwLspXWp4fnG1BWNg+YStplOGJCtZemqoe6YHZtcr
/dKvXSBHe+l6PYjrluf1S3ItiifQcXPJ3G8CarIRTA1R4+9C+n39xSuc1lW9/orIxStdw+89EPCu
cix82dWcLCiC2aGcGJDswdUMvuRUzuT8SPAIsBT5nbN49V73qHSkjr3PeVcXyXddhE7fg/kp8XqW
X/ZXz7frnrYnPPMlljF0Yb7lwlJzZ+4nR3OIXSOUOj1ONx8Sb3J/cfxvYPEgJHte8viXy3yRSJ/N
DE5mzZLPnW+cN1xZ4w4hnXteF3FKlXgmvbcFvWe53AFTObnmKeVJ1PiqhamwPcm7h902mHydf2bM
xsfO0YPVr5xvtVu7k9M4qRuHF2aSyDAsD2tEepVtOAaXQGxZKCi8xftshUZIbtI3HeDVAckPvOLg
9wE1R7FshJPkBY+qpjvgXC982giVoN9bhxhD1QcWppyqIVtY/jwdyr34wiEyWGOyW10tQce/Uoxm
5w/8mfx+OVohdRzHcsWvWEGPYj0Pke41/Cy7/b6441i4R7MmslkSKpfJ97O7cLPiyztf2ecsltH7
eSPIM3gXVnfhQxbuIUDCqsz3fOpsubNrOt3HibtTWT4GN8PSumLScOJagPXiztkbQfOYP/D9zKvq
APL2DV8Ox2BjPhWv8jP+IB/sqQe+j+lmTUk35QcK/j6Z6RACoP3qIq7srl9k2UnuY4RAPgzHjrUD
/bdnMHOlJ7nGnsZ2l1QetnMJah6nzTKF6II96+0wfFY48mxXsdA92b94KxtndSWejHhNzNnksMFC
inL4jtIXjlFnIVOJxXDqLGVzX+OCxFJufJvPKV7DRRDBo/7i6CfFQVndi/fidkSoNAbTcY2wBDy9
ldXCBPEOyRFLr4nE5NX77S/rPB9WpmNg1BbPnngipHnplO6HQycWqmeE0rV40qa3RjU2gGOXnwTw
fPi9e18xeomvn5za/QFfkWMzXLLzXLN6mgs0Qxl0yayISR4ZfMFfGT8gE9G0KsNpxXAi9TiGRmRE
I14580DkR9IRG3SUbuZoiFbWsbjWjihP7JHEy30qQVxGwVXMDJQyfYjytLQvMZc4Ht9k54klUZ+w
TRGUyGGMdZFZYinGI/b7EHiQR9zhtjiswd/+2v5K941PMR6mkKiJyEL1uLo8NFnfNEdkTsnKk/HK
3Rd7r+/7QGXPqmEazpHELhYrNbuyQvWASnvUB1Hszkd7P0SAX9gO0Eixd+EcwQJTJCAMIbuP/aFD
P0r349cdZtg+CVtVhhNTqrKkxa1ODh2yzKjGMug9k1WlMpeQf/vsRV++tT7Mt7srbBrPuvKUMxkW
5rtlMDu3iAh/Pb7NKTxUXrF6sUuMFPSMow5LMR9uxntW7r/BIljhzHOZrxQ+LQy/xmfa/cROILXG
Rl7dC46CfUEYLYfWWf9qsH3l2zWknRO7u3rtoxQ2mLWGz0x+8xENNKJ+lTuhvxcbbLGke+ZbY6WY
gcqTKvfEry5hWxR7UBIFNveZcG1lb/m2h8Ye31syyWPAxHryQXuybfLTCl8CBYslPI/YrSvlnScr
U4fsVFcj/my59crpT+QKZ/wIRR+3c9H29RRH9ZVgTJlGwh3h9RjK5ZQSWyB76ihOcZd+a67EVHcH
nYGWTAPWk9db3yYkt8L8ISbEbq+rsCNQST0N+9SF23EzzvV1dbt+XyIRKNA87WeEK32E5WCrx6HC
2+wru3IuR04lPszS/5u581pyVEvb9BXRwcJzCgIhr/RZdUKUycJ7z9X/D9o9s7t7/piJOZmY2LEJ
UJGZEoL1udfss0t0zEsWaRFweCz94pgdo2O1z5cz0NL4Np+aS3fpvmD0OYtv7w0nc0mCZIfprE9J
FfBefMmpXM2RfW4wJ95N+8adneRCVeTA4iFLqva1nwRwUziLbGSXUlIkeFe0ZEVb2iVRnzRuvP3n
9478W3Ijagbbrb0tb6k9viB/uQzX+Yywkm/tem/17H1PojYHNdAUfr3iqVQl4UENXftaB+p+9TDo
2GWufKhP+jV8hSTWsyO/mG+N8ba0nnEmEfNiv8BkZG9RSuj0vF2qACfhssCd9YxXJLe1Q38KD9Ub
15cbRdspt4EqpDwp90mCp+4kb9pBIYNTv2u/rVftnuy5PJybvuAZdTC+JV/2tT0Z92IPZM0vMifJ
nK0/4kZPkid5bVDsCZGkmVseKlZH96I9TqJ8zoJMEXgVn5436eJs6A670PnVB2CLHH3PC07jds6d
3PRH+YMeYL94dGEY11PXDL66n/zaI80L4DdoTVAyDTjY33XdifmxT+UlRHma+4Sd6pWTyfm2r5fG
ma+RhtHd5062uIbVYavD7Mf3ZvMLOz/9oc0n6TvpKTeghExc0O2Qw39VI0c5JO1h3cd+5Za79Jvg
fvg18yWGv6bd5M/ej/ixKLSOhXuqY/IeTdf0NAdSIXcXukncuz1HQEJJQ0fSbmYmPFQRz7jl4A5U
WJlDzUV5Ke/sveILsedVpG2d/k/Hsto3Lg5UqARGr8qv4pAcWo8hk+7PfxYfZhd/bstuGX7NlF80
UbmwoaPwFyz+Eu/CsfeRFUhPim/49K15Gz15cto50e/8Ob9uGH+/IrhtaR1JEMtayD1dBxSiF9Pj
bmdZj/zUK3YGzwPmRr7gnJowQMzhi+PedX/0rkqg5c2720NT89dr0u4t6U78Ldnebu71uLpvf9L9
ls9ul2srQXqHEpo/QgeZPyN/SKxRyIcec953S8je3hQLipOyAClc6JQFieycQkDhNUHc4TcTF03W
f9zFyaS3rE46YfFATi0YPPsgEIipGZkUn4OLThm6L72eNzvsVt5I7YYs8ls6aJNEJ8RDy29eAUv7
9iHfz/uWt7960n47k/DrzjedD0Bj+ch99NocuF4Epcnr3lefPjyLskXsTb1xbwU11QaBdL/1X/o9
GGOW8+0qUwKwKJMWnEdk2P50ZIySz9DdSz1cEMn4ZYcf4A2TSPnxQT4m1/Sw5diWyQVVHCoQbTfz
YbCi8eovSm0izFYuSmQV//v8W/sP9M3f6fd/AOStTbF/qWpxIUkl0yxWt6SxRFz3fpOneAYNI2JI
qboUAHwBJpnVRF1B0cnzbbFSNaRPNqEOBWUSFcC+QX7f8q35ILa4sI9Z4OhP0UsiM3XWW/gWXsIL
Zl239oDk0YEBMR0Om4y1c+kxkVRPR52eUfeevy5eFPSHkHxvcg1WbJnVn0ZNUBy7S+6PpzYo+d/Y
sQh5yQVgwGFbEQffekFKjrAV++PH/DE7d5MgVOy7t9Upb90lfem+tjAgXrf4VtC8yTymek5FCOie
zNPs/GKyxEo/P5Yq2wG6TOhnnSfaadzO8U4PGJMglUDowLeBVa1wkW1w+62o3OKKtWtPEqshbgRH
448g8aV/tKuxPmLdLLl4NJZo0m0hZaWwZCzNxapcOifu4oPvoM6AoEC6tgWlmedt2rFMcM6Wo4VP
s79lN4gPb1mzo7zjx0ZA3tp3ilf7HQvZdiGIpXtpb/jVbn18HHzBSAoblim+kY4wohGdcV06lupT
Z/C4OxWtLEAtPLMTmTQr+eym5X6gQdT5xgsfnWUAE1lvfJeeVh401Zs9LDYo9XWi9hgQmPcL66Xq
8XBQZyU+mBuC/0z+0/pbHmnvSjLELcemWuAzqFT2zHDte32RP0DC1EEik+qll4nHe1tEFEeKXLcg
CauxsCS7M3ftbrsnAVliA+/Ip+UU+W8pmeJwaB1kEFkjEKI33PjYbgtIsJW2FNc8sxAzKAFZYLzp
tqWIA/nPluKpXiP7ILbqY+7JvKEtMZy5cMBsXWyE+cs2b50VgbSMTg5JHU5MW1Fi8jxi48EqxTp2
Dn/l1+iOEQxr0tZyKFhmSrKx/5PwsdC3ovi/azr9BwGkyGo9y2PLvIRf4gYktnJoQ2z53pv8vL4Y
maNcAHvvtkTWYmncUkvhl3fpNtFl7r/ph+RFv0Mz34dP66/8zOt/sqvpqwEx3rOOFilJfAvpH2/Z
Q3iPjuULQ9mT2KvH9U9FfzMi51k9hS4nnI+DQWLYnymgSWMojQ8jKTFFnN8Gyy0n1zDu7cl8W4/0
93ag5n3Ty44Vt0hyLs6MXOzLN4IjS/9OvmYseKvnYY90UO7Kt/5YnIlCJLQKsSz00bYnEacaDbqD
/WRFu+nXiLvOofG1U3Oyb/mB9Z1VnPY5nTf1ply7k3mg9Pa2Aj/d238BYf+fzXX+P5zYMEf5l6Dx
v0xrzsnP5ce/jmQe5/81jmF8IoAfbirzeDEKmEn/Yxxj/wPVDTgrmyMQ3gEPmuk/uaSq+g/If9CE
NwE6XYUJ+D/HMcL+h468NhJ6JkRTHGX0/5txDLKo/95cQsifWSuCiJDA+HtgpDeQ67+AWiwty9LQ
oCbN7LWrgK+JdYnlFzTY+lypZsfIvrKq74+SLfpjotoXpTbt24QcX6OPgRXCDolsvXhJts1ojYd+
Tsh8Zqv2jMHOPtLNklMT+nWeq5fFiOYnPWmuhTrZO7mdVT+Pcv1oiZlqTL8taC6iOGIgBV3r03nS
rZ+yOqkvdpWdtW5s/Umuv0B35a9GBuYGEf/3WR9JidViPX6GY2a5lpJfkUEm/Su03YItiLtajXjV
x1ZcWmP4VrUhFCklpVYMw2g/qoCwQR0ESxk3kLNj6y6l4qwZJU9LNvzYlCSPXQdmpY4VumVYJDEd
FmixCeVoLPbCegdtsQY7tdMnxEmGYR2fViRcD4VkNpBRDGjsRqX4kh2OT3LfTE8wBAs3WWd5L6+z
GWTaQmRsFRMrDKX6XIVaQRww1u+RloM3U4prOop8b4yokQtjo+GHEbLSrQEUsxgZr0SFDxgkei/t
kQBhF8JtTMQY9G7aABEW6UBrUK9ok0IVYAV5O+pXySo6FP9a+WdfyJ4Q1fclLZpPbUxc2Qwh5tRm
fiqZhx/mvvyRTeHvKZPLO6Dijf2geMkswl/VbMQ4Rwmq8EUSR+BCzS3XAE7oWoMak3zG9sjySzME
fD3ru6RB38awU7xbi4GIp6b7pSnqZwWF/mNvrXhF5tG0W4d82jXCnAORqT/KXAFFoklfeliNrxNu
WRaYk+deq25pleCZMLToIIxh8zQVFh3Jaia5SNuvKqmXY5zria8VFmrE0iA5+RirnrZ0mpfqkuEA
PjmnkzH+MKJDU0XfrUlfz/JSoVrWK0WQWuCjlyT7QJG99uRYLF5VGepzJ8vptZ2AV9x6XVk+QDYN
5Uplresvg+ApKLoCJJXZX+xBG91ZUxJYiRG1RSupTpqp+jkzI+OsVQvqnmN4tyagmumk0oHEKtkZ
AKz4VVgbnjJb+zgflJ02AMevtdoKuiVCUSOeDnEtg4QpekcYoQiEUgBhJJcNhnEpPySFZrhVmN+j
5yyq452ED8R95X/MGmWfUbOBscfUfOuUAnndOR/uaWyKe1jUX1JZNbsVLpsz6zHJVWS/VPMPUwLY
hd5bBSDyiusiYVKOaL0zLoMn/9zjkRFUQgv39iCB8ZWfhyYD89TF30cL2M80VOPVNHDiEfGQcqOI
6xBpvw21S57XWqUcs0LzOpsdY7Z6pAlvFs09y6W9PU4/RhQGnqE9yvcq+wJKJZ3Gyn7VkDPdJ1XT
HXGmfBrNFt5eF42vZYkdPGCS2Us67SRCRivI+XWnxwb6ZHcq+5oiqQCsGSVzfxus91jPlnu46vNd
0thrs6V1mmyp8CU3vGgs09NjEw7sIQ7E3BOPU7cdw+RUGGBppgGZHy1GFRpJW6Sh43Y8roj5qZQx
cZb4Rg4Uts6BvvkKHk8nEQtE6HlND/N7pdq0QdQhfilDqLIyWn3Hx2GrQ1etCgGUMTVFAPWQdEXP
QM8nXAoZSZuqUci9YztxoXxJgdXgeYtKrw3ArHwDDiecaa5E6Ai9zE5qV7wOj8NQwwFKsyv4kHbh
J4P1e5jVqnHGyY5900b1AwjydFJrJb9YfZdfHntiO3zsdVKPzUV/rtbEZLE1F4rvtAuT/lRVY6CM
YLlseWwYr2TAo9Kw2NAN6m9EbVtXHYx0LxlqeIpNNt2yvuDUCxY8EhPY3aI4q6I2IM7llTOrrcA5
as0PozbUbh+O6lvUVFT16XsFsvA1SzJS3Vk2fnYazAYVlbJIbQPQ8Nm5Fol9wN/gilJhv8vWQX+O
MhDqRt2rZ9RaKnfSGoZGhj5CaB3HaxRNxWFdo/fHEUD+IUClk5bZdnNIPSLImt7QzNowQmbS0+Ue
q/YFN6nIrUZ+VKxy+2JP8XpqVRO/wUF2VsHv7ZYivg/bRl3sj6nX8mM+l0Ae+hC4W6U/oUWf7EAB
jr48W9rTYzONonXyfl5g2pWYdZRyuC9iU7oXbcm3OthNMIg5enq8picQxeeZbpFQo95Zx6U4TrK5
vLQzA0t7ip4fR7KeUNWv4Mk0Bcf3WhoIUitUzsJC5QaU/RXWRvtkomDkzwW/UplWC+GoPkOoJEvA
xiXqZ2NZXpdP9bPNjQp1aWLUZKVGsNTan75p//kEZCXM2inOXq3cZCI1V+rkW2lZuZybe5YR4gyi
5LjeN+pIK3lYzCvCoOFhGarnpUibf/5BbQWUhmVC7RTlONLzzAXebrKKZ58oYbFl5j2aAWEbSpu9
2gnfroaa8UdS4qqbzdryQ12gmRh7G1zx/bHBeCq8x9VdHiX0oraXlfoCO708q1FrnZG2HfZ9Xf+Y
Zh04ZzGF47kxjLhDSim1SRZU85qIXqHE1X4NRW9eUd0cmFJN4qeKm/yu5JbcLb2Q3hGt5fvQkmn/
OBwAkQPetZPz4zBX8CNYaA1Czz+bBYvskoJHtwoomo/Dijv5aA7dhOluJVrAvufE0KRnjWDp6rkx
H8NKf8Vkdr7lo5S9A+8JojU3nh5H7TIAlTTK11QU41uq+49XcYCRTlKyPMtT+txHkf4zqZh0d2Yl
PXV5UaDJmkQ+wijZt3xMvCGdtZ9a3jQu3KPoJpR6PbO8D6hn86PNWTai5ec4yusuHe3mLDGhaevo
DNFQ8vt+zu9lTYiIM2l+lcfQRs1Inr7liv65kmt9Gda8m5uEJyWJCidJUprcYzcdpnx61lD6ee2t
0D5U7SB7cbOOP0R+jOR1/F5tiNao7Y1gCNfpnLAoIKM077SoXT6FhfmEyDNj18I//ewEK7BlRdol
bkT/VtuMFdbM0/pqPSbNjMwIiDg619vuY1NUWXluhUTmEK3IXqxKAh6v1Vw0HVbvr+NVNOSq81xC
Y5WnW5UVqeFMefRVai3NgapiWhsW0ec6WU+9PixPhTbOz2tpnPVOlz4wCqKXZGcathRyhEh3x/U1
Z+W0gqd+N+M/VkG8xkH9HnIPvihdRW/Pxp8y7fr5RZ3JPdYlu6t82c1mHPVlDij21dlau0Vij/uq
nrhHUUpqQnu4PzZtUo/3ZkQ9O5rVNHi8phY6A1OJTqska7/UKF9vejgMbzzVjlJk6oehhHSerWIT
vOdwEPnilWpn73NlVj/Wev0lG+N/+0OmniTEh08zrcNvBtRFs5SlX1odnprBzv/Ii+bFidbTN0Zt
YowHkdIqTZt8At5idE5sL3nsCBCgTRmHX+asMriIqaLz0by0FtE/zPr3PrYZhJqS2EvNqL9Xw3zE
b634mdVd6Sb4cFztJZsuRp/TYdv+wR4zjxW//aiji95j0Y6SKB91ipq31BbjOdWArT8Oqy5rrwB/
Px9H9qS29zoDObOdil/g9Jz1DRYrU4aLvNxD2BArfa/H1ghj9mvU27lzstOghN3ZzMQ/N3+d8y/H
opyPhk1TeTtPyvu3dNEXTxblW9UvdQ7BvAbfteBhFRWKftPC1rg99vIi+100aXdoQb/f6m0jFp2e
4mozjyqykjV6XL7bSh60UxO9y8sQHfWoKT1hRst3Ky6DabaltzFReb0LCy8f7eV71kFPSlI+U2PA
/TLV5LC2eenXZtP8mANjQBpG6svW75E/gnRoVu9ZNh8e/0wluHlIA6sXtRBPZSolCL3xcy0YWydc
y/huaogO40J0b6TwPR2S5VPHtZPOoF2feOyXz+xNaZPxBfucs6XOVTDXeRJkdWK9zPU27skB5YtI
umiiqD46KSTRA728TrDdeI6pDgyBHFICmbYbYh5DkcKon6z4Xlna5MdTjBv5dphOZXJ/7Mlj9WyH
oXV8HD02bStLBz1Lvv/9UizHe6Od6JqJpiZQCv3dUAj5bVxhVlFX+nsihOFV4Kz3j3+VCdCu0sTm
kWL5roRjdbGVuj7ouTY7udpi7N6pHQiyWNBcB0D9XMZzd2uKEoB1Izuy1MdBXxKfnEFGDFOTxs5J
zaFqPbnRXYNo0EmiPcL8k0KntXPVUScRB38dS0JiPCcGIAQr0Hihlqw4S00VJLLLkhTdjQ9U3h8b
gZifl0lLh9psG57yMjxIkzVMzlDPmBJkJnSjXLhtb+enx0t/v/7Ykyg0p6itr3aKsoWMNqOqVY3p
pFKhHhZD+55oMTjH7c4dzcgrqqbqvk28JV8mnpzsMVpPj73eXtZTGjZoJ8wJFgj//g+PUx4bXTTC
0VJzRvTRwpMElbouqOP1vS2t6aKVxXx57Bnb3uMwH9IuUFrx1xmP89sGZlWeqPNL1GFR30mJCMrt
UKn04kQtVUIECAs6zMt0LAYzu3VWM7/ICcpAiPY4shLVQW1W+Ydc4SQEGdC46GNafIxwJI2E1FQS
8fKUoNT7OEvtuvzULFtiA22s7KyPDLKBG4eJ8qqs2/3amtmTCXLeT8opvAgKI9dYye7NvIy9JRvK
z9keTCS1O5xqdNF/THEwbS/3+mqcZlVv3MehMYS4ByShcTA1s/xsMP9hgcx2NSnrfi1G7bXrv3fp
WLwn8po9d6u1fxyJLFZuRh29Po5Gy+gv7YLexRwJG+ZRoviUQdRY+SigIKyhbzzqhG4EIRGF60e/
mPVuSkLrmg74bDdg40qDZMtBaCK9tazxqV4ud536526Uz+MwMPFWtPwnakg44Ro/k0Wtdjr16EUh
7l0XQ2J6j+Tzz0aMrjSlYFD7lGZH2JiqV1YoxisTN/K20cK8u6lqtwRZiK3P4zCuVywxxop2e4Tj
RGDmY3iU88hd9TVFt1nSnyUj3Sw01+5QZ63xXEbTeF015fg4qpNWOGOEl6wmZdllUrTsUqvjD7io
CJ2YQ3b5+/V4yFevK1eEZTJHH5MFDZIIxJq8jF+DFL9MllX/QHaZsaDUrK+aDG9EWVSvjWVzD7Et
+oRq+9EulXwvJ27CRsgBRHvpIysV89CMUYM0Vh59dlOvuKJKwyO+joLCLwGCYy/mperayRcW+GND
q8wLjxKRcts89h6vLcgmT3WNfIVpfDXxXB/5jsTzqGUpurD9EiBbm55RE3l6fK7HJ9SpKQKz6l4e
n/7v1x97hZXzzRcx3GBZzMGc4LEk7ChD3iVBycBS4xelDAcsoGbEI+bleenr5FoY80kb9fn5sakr
M/emsF29qGnAYg0Rwv9LVMhOWZuGVzemBLFHjq+PDUZShRPGk+TDDGkuj42kxvqujbGTy0XaXnJb
R4Cq0RgzbI7UDpT4RVCRN1Aibqao7NtQDdK+y/vRWR9nmHaXu8pSggeiZrnolyxe6ktW2/2lr8rh
Yq2NPjuPXQXTGExUouPjzBogPkOwfh+ZdBfMrLZOjYHIyGPzOJThLrcOtc6PaY0Bov77KY/zuiEa
CUlEAk1M8S3RZiDt1ECPo7kwC8157A5zjeq5thD5OI0WwoTYjlK7NLVQujLj/oiA0PoRG/XJHJTp
GYlA8WxUgsZLsn6EIavYOhWoeGyHSqqBFYSpt9My+7NXh+LVnOfQT0ZJ2z0OUZ8bL1YSfSaZWbxm
26ZHxH8dhvRZ6dRAK0zg+vIaoaxloS5UiuhVkuY0mCPLdK2x3jqvBjQXcgyIiC3thnH5yfq3nvvp
l27zF+e4Mw4o9QDgCsP0fcyVJmjbGE2UsM3eF+jfvjxkQIg6KTqUSSv5itI6el8JZ1hV1FyL49KF
MhSnjDxxtj9N89OaY1BGiKx4RQn+fNUww0FajaxIaU6Roc8udCXDGawMHAsuBNbYzztqVsPXE3q7
UrMwmzTSrfkcVXcohY0j5lQ5pN3E4EeZKK0ZEK6sij3+kLteTsHa2nX7ZJWUMFk+TRCuWyQPKuOS
Bn3WaZcmJRWcZCa0qfKOxzcgGWhvgaLCk2pKBH/sPHaTWYIluUj84VUX7qAtn7IGGr/Ft0Cv8++F
vKMV3cGNt0TQjGV3UmOEEspK3dcGfQJlrAevJKlz1HBglBdLpBe5mp7mDM0xvr59H1LJZ0b+lqR1
fjApPkSbhme7V7/Vil58Ch3h5zW018tk/yxXNX7T668mQUx6TrrmRPXPQK+jvm5CuTtiijL5cq+J
vSkK062LYj4V9P3SDDIi+W+rZO2+jUCKValxiq1rVg7mlUT0T6etRKEBltMaU8J2k8oPDR+G0N5Q
HUoOmCF5+tD117j6nVhKeI3tHumgDt0KGqj5nS+4uEd9BMiiybpNQmJnGtOu7trmliQyftP43Liz
obxPQgGO3YJzq6Xxis9nfuxpRWJ5f2zLcaErC2KIQRtPXH+tynx27IjcpeCXNk1zrivtRa8VzMsT
6sskNzNP6ZOc76x+kbr+3da15N7qiF3ZjcnyhO5xFBZpQCc32/dZeCmRysVKxDivdUcXcBDWXm7m
HyJK9Sddg49n1jk62BAoC/ujyWl+Tdl4bq1Gu6eS/XNKpnc5q2SaY+GCK5BFsYHxKT2D7E/doP2S
J6hddUrlDqnZuGGhAtep7CskN/AbUzZz0xv3ya6Z2YRfMPOSA4bHu7BXAYqaAyPmlcqu6oigphz5
RcevtuWDGFUkQWRGnmoRIoWvnqp1nN26qYAKN9800/hdqHV9rPI0CJNs3k/zYKHrhbxGqEx+2K3g
5JrXduJ2Sgy5uKLV8lR0SbFfZRNUd9u/Z2kJpzFtfMXAJsTozNxZyTYOhAcn7m31JlVfzdxZgalV
73QRnQlRDWciUFGPt50z2ua3ou/l+xgl+m6twnkH1yC/UquoNb5VsdgXasqMxR3sVdw6jEdvIwAS
A2xrL1YQ8ktySsk/HGmKc58hF5qAo1qQwZRlYADko1rsdkpuhKfIAsRrLQiasRSMWXrry2ikSYNC
ol0n1Rv6Sj/DKV7gW6wnxgwREyHkn5NUDjp77c9rXALaSYxv0UJVKuIILE0JuGLohDfHzKTVwgQx
PYH6UafSrSzyHpq+F7ov6EGmZIpR4wxGEt9FCsaw1E9Yru8mxQYGVYb8WQFcNs+bA00FZj54ZY0x
V8xu4OvKuuSXZGGNraPlR1vCtbTmKMJRc6a0+dmNJIVt2a2v1bS+0Q3Prpmmra9S0oKrLIHFyUkW
ZGKar3Kq3LXCdlhlqnM+P9E83avdgA1IlzyJFSM6FU+kQMvKA9nhUQ375mLpjXzXC12/QQCvFsZi
es+dxViTfkMvHcy0uqRz901adYi9dWH7M03sxDLvhV7tSlFL+8GmYWYY0pFE87mfD3KdBijWVH7b
rmRT2uqL2fiTy/J4k2VSKlOTwZszhkNzL3UUg4ctQTsja8R+jPxORoB8noDpxbHI3DWSkIcgKeZx
7yxHX1Wf+ZiKs+F4igdjfNbTnmBYmMPBKuR6j9ic5c2K9jJ32XxbbW1x48y2DhW+m40Bgi0chELj
N3rSzLc8jiCbxR0SfPQtGBKijhgKP6+X6FsfAfFW6EmQL/6IZ4kkVW2Wl0JpXHsSmd9XMxi6xBmx
QH9SQzTEUtKLOs0/7ESeTpIRqbtmnA5GYo6XlCEoOi9teBuab3IyqY6xNurLrL02WqUfNzX9XT9G
4qPS0mDNgk4tRsfMlGyHDJoI1CZ6m6JY2iurAeED+QvXKGu8ODp78QZr9QdJCb+RFjlh2Pxe0p7n
dUmelLaVTlNvMjhd2kA2hqdqRTsgzIv1IC0YaDaox+qjXBywnDpxVW9I1897a4jBb0ll7hNSADr1
tp+W7fd83SLG0NlHra7Fvu6a1Z38ISuN22SuNyxll2eEYc9FkoAzK4SyH+Rh3TWzke3wDoNf3YKo
tY3Ky17lsvgpiLtOP7Iypw35Zq9/W2loFK3B3DKqw/0Wc6IcuFSGQv8UFZKTlQLI4lqD6hUQrlOW
WMTzbTh0ytc0jbw7iJFu1Eat04XRNzvs2t08jOAv5+SQpOJnGDJMtKrpbVy0CHWNP6PR175q51jk
5Gogj5pxVgSYbj0qTrqVH2K5t70mrOGUMwy/MD2Erj3Py33Bm2U3l6J81ZhstJ30zlAF4cPmhn7B
4mKMcE4kkf1JZ4KbqaF519gGchQxREeJZRzBU0dRys921hAGGNSfbR4+2/FXt+qWm9XzS1cbx0ZR
rXsp6Y2nhLW8TzNTeYdxnLnK/DVlZnWYpFR5XUYY3N2EhJMwpnYfpVHyrkqUqtJaTUGyHYYDVmhL
Y3gNYZ0bobzlYVLcF1NOvKXLlH01meMrXGeuSQMBXpya2AYxt1Zg5DZL7TjO3jEfwR5gebcZnp+6
WE7fdXpnjN9S+RIWrb6vmojkIxvqqyG5Sm7NfkSbjBHtIK51FqmssGtee2asQiXZXpzyanus7SSo
tkMRpuKq1+oBq7HkNLBaSpr+VHbw4OOeGXFWiTMNVghQ8dyci6r0wmmWAV9J+iWJZjgNTDOOkTXO
x8deaLKXMIj3Zg2hxamby6Ay42OhVsCGC7A7efJiLcVwbMzCctEGAUc1pE9WXxfu0jLgNVfLkbNO
J9Lo7+kKJJmxH8v0Idc6N7OR76mgZEdKMHUVuKNRfWf0DmnWqnNfiarCIeE2b5XV/2mtDFg0ujpC
V+qT0TQJolsjSUGUROemGqWTHA1QV8T6a1F2Vm19akNzVzKr3Kty2DJslIAmIjpN8qCgMr1t9E6C
PKuiAlTNdRcgG+qGqWRAm1RUZfWmKOdLt/PwWEY2GNBNrVTtZvSBQnO5WK1WO2GW3cgS6P2r0nR7
dMkfez2NU26ytfTDGnSI0ak3rc7jl7pZr81A9G7rFaNZM+xvlfpTygr7li0J6orZNnpXkE1CReQc
5bdkayVUtK4YvKhx0M7ocgzKE690u0To6T4wrWU5W0b1Qkf2Q9NGNKFsjFCGJQQrIC90ZWp4UoVV
uW1sTEc7CqF+tjacqpkUhnRt8BcdWdtMNb+iTvKyaEqvjbmflfWroufJrLUzXUUSmtfmCPqGS7fv
R/G96/R9luBVwFM1B/lw1osoDXRZ2yEHHTKhBt6rKOChi6Z5KfLsZC7VEzN5zG0/a5xmy7lBK6VW
U6ePGYwlEuQOOmbojDwNrV2cUvFf1J3ZcuRIlp5fZUz3XgIciwNmI13EvpPBCDKTeQNjMpnY9x1P
rw/Mak1XtVRtbboYjVkZs7hGYHM/5z//4l8iy3icBBFnoQz2jq+8FUzVANfK71FstVtHKGJHIq9e
Z0po2KvZZPrZ71GYpucSg5JlF1RQj0XzbvSEK3p+eY59dctn3MYrKEzx+Vu0/uRgGWGkx4aQ0d4b
5eMYKip/4e59Wb0EXt8v0yqHOGxM2mYYBF8yv6Za6+9CJa7G1EJkCKIvtd6cjdA45QEZ7+TlFGs9
zs9l2t6MVFMXvHFfxrAWiyzQnbVlJ3ujMpJjoeKnrmJl8Vww63zsMR9U+mZgGM2SGqaXtBO70Bqi
VeHjGekHRfUYD/amK7LXHHcVbDaMO0Y1KRYcKNdaNeyZiq4CMWbsKIgts4LRmxqeR9FbpyhUMfnQ
ubvtaRxJgWqOvWXRz0gT0n6vPgbZew/6kMIH6FadlQ9YP5XTQy/ahUnmWeuxCJm5DzFVhs9jrKWP
DDYf5wRE3AkpThZ9EEChRBJLlDNjBpzK4UVPxg6roXpTSzao3FMwQe19n/ZfXNHetIQcJD9g2Df4
ErJf3KqdNYwv2EV1TywiP2jgTty/xtHuqY+VHkLzsaLvbiKPVm7qT277xBvAwtstukXdmfRVeXGm
9TXAqY2UZXw8BlQTZ/hnGzsN8qdETajuHWERupgcNWebe9b4PElvWCeG9aGkIxd1TNtgMXjOQc2X
YWrrj0ZkvutjZi16luuVHiXGxZu3VpDvnT/buhIGw/DG2aiUhA0R9opOSKmbkvJl6GixptR8rz1T
7N2mRtMFkSEu8gO519rTPCLbOq5+0tvSBUaqvxDwAqvdZgV1xibbNrZ/kHnnUiqLLzk3Xmg52qZu
tePQ6IQW4P+yi8YZCTJatdESAe4VwJmKbWpD12vTJRNaIlcN6lsMJFEDZERbx9yQpQfTIgrcZBFl
5WxCnPf7Eq9SChtn47j1cLfU+Oa2Vfvels15CD40OYgHO3eew+4iTOaMpZmhj5RBjh+sHp3IDdp6
bVetEliCz0OevdZh2FCpDw7gQcwASFZfR8UwBhizOum6Vp1VVNMlONEXvbHIMgyCk6SHW9hVs0wD
DWp4kXXYOvZotXQ/vICQujBd7HrdeHn+lSLqmCZRcE+V/FY2GSKfCSabU5CpJfrx4I2VthF2btzH
iBBrPxvrF7eU5yYcF2bSXjXHG58kgOba8odnbL7Usnf0j6ku+mtSW9qCMkN7l8ZEJIJu3O3SWMkO
ZYEvocVlI0uhMeo3rhOISRAnP7qpw+G60E+1otwIZl8lMuSRcvoDaqHUN/a6Mh/I3dBO+HnjDKQ1
H0MU3iY3clb95BXbsAPGDlm892PqAT0PXrsYRPE1NOewLWYdeem8li0+zlwEt8KoTTOCOSz8UAzK
XXeh/9KpcW0biXGsw25ZiqEEGsNaqpFVu3IVbgI9HRJLjxb3CIhGL8cat6L1T4iWOmTzhya4l2is
rKy4VJmWrtwsvAG7qgB/ZgUpf8xQ6YvUX9Z2Vxxgi6U4zrXm3/4XbDOkiEWRoQ3lotT95qln2KMV
RxxnQKIxXuu1H1E3RufJ6BeuGbib0tpKXKE2hurHO56a1VazIJmJAC1FoY+7QKei9EbvgS12WhAc
0G9zs1vVY4nn3//+0CgfySYRi8vajNxla29ZuPO1JXx/r4clwqs+664zgPdqZ93wWOhJu62rGOgv
LRnilT1DjKS5+WUvlnmVU5fljK+nUQ0vTa7WQ9GW33TLcte1naHKDcuXoo3wmRLiktPUWIzr9ibN
UaVTFDnZ7CLdxiva+uSkT6oDrLFBJUE2T7QXwJly2kfKY27V2fJ5XKZxhzFR5RVrKH3y6sQWpRI1
Ezb/dm83LHEucq+chkLZ3XB1hDEueTbkwlWMZL2JBd5yo03TGz/cUdupylJXNxrNU8AlTwC99l6l
O4+jY6TsNUQyR1HW72g1OQHlED85jNOeWGnsZcwEaNt6JiqHwYHXnUXuQ1Bl+EPBDV62qd/DLkzt
x88PedrdIYPCdLDcR1OQpB6IetmFw5MNpWHvpjayQsZwYYwRQLjrtPIIeYnihl5zWQewUbW+JcQ0
WxAYky5dPPgAngkUg/NwrIEJTBBzio7+nOiIkOLy2WpFf826BJoeDRWWeBx5PJQPThnfIGJyuBG8
jR0oPzQFRgkhAOhKz4R2iJz4m5dp1cUsYIHN1zMwjB57cW0L7JpsO1czn1OdqVhdBG8i6hj2YKcW
kEB1DHVNQgW0vuX5TPkyjQTMowDUwgjYFZhoqe9RJDGy091pOxbVqu0ZymQ+cL2Tq59G7F46D7NI
bJKQXxQOynZarSAspnXQlMduxMc783W27roKlqDjEVPZ6HuG89VWFx7WgJP+Nnm5c8r1UdwmQALM
vzNjHSKipxjzh6WVeeLkq+Fb50mnWnYfwYRbbjF8je3YOCbUnDj9199CqAmrObPLjmlzTZPTXwFn
ujpe3YUaoYnZL9IpjV02pCBjhR7jKjYi7aqbelGk/jc5hVihzykBaVpeVd1kX5rSeK+7dGVqZX/2
x4wIdqN4qs4RdrTbXGZ0hAVMvr41qnXyTU80XjNpPLBeLcFUlVIkmPhJUxjeStNtY9eZ5kdodcHR
j/RTIWX8LBJsZkJnNdQ5KiPZ0Y/4rbsOCWgFsrboOmjU4c2wP2iaFWPoiLfe0LZqmZlxe9ZaVlOz
LL8z12biWYv3YsKJjjZtoQ9Xz6d/AdB/ZQbe7mSKJFnGAcNbZ2NP5HxMRl5dRMGiktUatyoIBw8+
VgUtS2RVd1uR2XfyTLFbqfDfrcRz4qSI8oyivGShVl50QXp9fuyArhZa5Tc26KL9NTBaBgCTr19i
g/mPsjp04R6Um4BYyAfWAgbWlrV3hU5doprLYKfNhaFTcyEA7lzTDB78UFZU8G23zEjYoavcgVhS
5Qc5NhEha0HZjmdi1FZuG2lL26lQPCfsJ/ogXkNsT5ahUxiX0BauhNKIfblh+Shg2peB7bMmuG1Z
t7qL2fQS7i3WaEzNhsJcVKMhTwlr2MXW0wpfXs1ZzBR7Og1Pw9ut4BLKSoNCNn3rWOF+fVb1vBmt
uJVaYS7zRODMwxS4l8FxihGJfBllOF6kPZmXqfSQa8+cz6GlRdDioF8lPPh4LcKsTq3oRjsFwt1X
PKNWTyKep66NsCnn0t5dgBuCCdgN4rtGQVqdTSA1w/yi4854UfVQnDIWG5ng8Gt0kA4Zg25ShrTw
/QK8RMr21Q/qn1padNvAkKTSVU27h37HulzpKLbboV+bxj4TDM4LM67WtAA+21ZxjLAbm+L6OYFP
uYP92bw4fkHekFV+tTzYr9XIOytrRr5gY82hLRpUx3WZXYVMjEOdo6tLcTdOOhO9ElXJsS2TaqEq
xq0UpURg6lvHj6dlIEIEjU34LRZxeSPLNVNBtU0zqzt0Sg1naqtsTVvuPBc4si4mKyp+4jEJ35A/
wijelUxem9D+qaqyemkb4WD2jy9B4yNp0w0UlmbmrPNUXhvNaLaUaS2joOFS6+JttNr0W6JLMGDo
YgSI61eWvrfAoIT0s3i8lOUw5/5F7TmPoo1RaSaG8TQAVh1Nlxz2wKqRwvwivGHXUKaSVRYxtGrV
0XZGhpcFUmgcaPo8JF5ydpZ2gh9iBAkzqmrfu76/mKquOAbsEzMBpK+XKzPzorsRymyFE960hUlc
L3gEs6NQA8YWljtsAkdwVIUE7HWB9CYo2Ku01YvD1DlPcZk8TixOJp3SQ0TU2j7yGsjFg7GCgWpe
C9Xqd7NPEuw6x2xtmc03jyYj9NzhggXtzi9ac52OEdVBazS3NjuS7afvPYuJkmV808ur1hbjzWoi
/Rpo+kqGyXCHCDMSgQGGWsTOIvPsRwm6Y5B1c2nMUN10KuoVSUvRlk4wPIScC4bvtnFsU8rBgeNU
KZHqRRb2V9+HyiQdrDMCdckBhlelj+Ze6x9ZbUymjItutLJF0WfryAjTo6iluFGccNdCf1taPpyc
qcIzqEyQcYPmrocuSxcOBfmoVeFiikAPybZ/8vO8ucNksIO8u8FSwWG76L+NGUYQic1EzAwxxCI0
W+/aSzwnUjFyOBVa8jqE6trPJ88ITXVvHCNGWuA4K6Qv6u4q0R+kqdaaSL6Oen2YS/AHS2jwuuHm
ET16H11h3q02OA2J5kK4STaqMseN5/bVMh8m5L51UG6TON8UUEtvOFe6W56B3pPUbz0LK/fcLTWr
9FjDqprDbl/LSKJn1emPAIDHZ2h5mtOhAm47bff548C25SKbb7bUodVM2E4OrhWKzSRjHEusr8wH
IW9odr2iSF3ZlW1c0lA9qx5PU6AQp4gwrRZefra9EX40PSsZTf5xpCK/NzVjvNQLgFlEUd3tIi2O
ZkWBl0/gy6y9tE5M5PsUO+LKxN47j/YK/jUpD5qgx+okUF22s1LH2Id+fbYS6zTJkR4lV/dY0sPl
cEVHc6PgsG6EOXZ43xbTfWyj7DIVEdxAPoMKyWzbAP9GpemF2v3zwwSEQ5vSX0aI3LWrMzBEfZd0
ULWlsNhiVQkNuS0DwD4z3pOrhRYVC9rMHfuzzHp5HBOs5Or4HFvBuC5b6ntFIXRrxA9o7vWTnlcM
C5QR7ceu5Al/maoRu4ehSO4gDnM+SfszyR2DodJbDWZ/xzvZX5vloDbB/LbD2LR3A90U5u75alS5
tZPze/K6F58ebTNp5qFihpcpuVQZxV2vhcnKbYbmNoXvss84G6rEfcsq6mvtSO0SivpsBg8ShgVT
pKbcBAMka/J97/RyeAyFnMTS05O748/099gMluSPwI7EnDtg1wh92z/rbcHUwwusfapNAgYogtRZ
QbFr3Eyex6T74dtleLW0cG+h63oUIt01eu6vumRAvO9PF8iN6b1TYkcODvbCfXthf3tl71DnIOwO
BlbSj3Y/jc9V81BUHCR83Ie+ydp7XFIFwHem33Gm9p6R6M0ijGDLdCUO5353txKaZ67mSjfpuYQp
VnakT0+ZxM0uNwSO+MA/KLC6Ry+bdmmf15cx1G9IGoa7DtNiGeTFzyDLw6UB16Uu0+oBbPdAtg3T
9zFm1UZ9IlWd7oqk5UtJ+ggzoX2wFeN5jT1kkceOiVqEb1a1uWgbC/zGGb39YI3WHevGBt4NcgeH
sIS7bTrjbgxgXdj42xLYF7Ib6+VwgvAYsaPxG54/PSV99j0XFaPSCQIjW4y4W0NtY/oLndEfN5F0
xF34sbgFKEig2Nw/P0DsX4us0K++VberCE7NVpnURGHunL2y8J8TNk8GVFwWPx9wP0yb6VkyF1wy
j2ko8SfCAfjSZNTUVQNjK72Zvpqyd061HdqsWcnebBiCwwhPn007wJalZzW1MuSAn1+LMwtsJQ8/
Aju4NUEAOEqo0KZwFDt71+LNkTkXiP/aYxCCAte+djOdV4Qw/vPnG7SzOWWvhRgwH6FpJ1dCH/DL
iFmt0xi3Y9lhNtXq4bZq+nAZT0gnKCX956FAlOdMw0AUko8Vij+FC033CRAMHerHgVrLammFqrrH
i6x1jEWeYdgeONrdpCYDi6cFrMaBHMHAVztawPI4asXZn2mBKU9OUwygH2HuXiOjZCIuUbEVpsSR
37AfSikf5HAa23i85xnYS27gcxPCjS2pNFcZ9+429Iy16qrwKeqm+rkO2pMhhoq70m+e0cM9J7Fu
XJTfNM9BAdk6cLX0/PmjbYpVZFcO5hHeSvNsQxxbRuRtkwrHH4otn4inJIcmMv+uPx+p51hi+/mH
S9cr18Bz7ubzuwDq6OJxZgdw5Xe7Pi9wo0+D9edfjjKF4RJqKwQCfDcZy2mfJgVD2fl1Q71xDvUw
m1XOnzpoEE/CDipaU364ZJs4E3r+/utN6ap4sPXy17G6Res9Jp7c/3pLKV3nQD7F52coL/s7AxqR
RNqwrCIoHUV9//xWwyPsgas+fX4WAOwEQWY/fr5A6kU3c1DJw+dnRmn88NpA+3W+kEZgONDOaQnz
GzUrbabIk6L3eQoQ70KQKLJ+//mrnp6CiYMz7j5PQRcmOIcYNt4G81HBHfI3CArSzed3+0hhKtea
+frzL5feFO60ImxXn39ZNgVohpnLJRySF+glzUPvGv6uKgltZGXsUQsU+kxXiLdDX3cvA+OyZeaM
aNk9OwM5ENUBrkDCELwqoUtN7bPT0ScljrMH/ZabBvr3SzVQ5tvhNB0+Px3osBfwaRwSmuB7BtrA
jID3juqTkDhN1N2zzi66aEsPkHj+1Chd6lMryg7FgAMUnMOnvBdvjcJTtY6iw6+lTHdhLuDVvxvm
Z72hrEFgcs+imgFW0d3zIk0eCgGP0TM0BeSfmc99EhELMXF3VX4mntCFriYD3CPNTX9jmn5+HRJ7
5zpED+hNdexzOuMA8GAVTDFkgwZyYZDW+VarYNP2idQODtAWnigi2salrT9D9MWuSgbbCaQdpNb9
Ysy7QhBw0aB8FAtKHQlqNSYvlg3U5vuV2H5+ys+bS7bcGZ+KrhlQ2EOU8Dw7IKfuBDX8183Q8/Do
kMW2wXz18ypkb9GSUyMAMUp9MNd6N34Im9MJWZe2phqYqJmGOpqq+9AGNkw4z0utC9KDDDT5jHng
7NycxIQc9gDVDbrtNu4/Mg3z23ymvFo69kdZQZiG348IAlQULKfGxAggA6QDknkTTomG1o3rba/w
4wxrbZ9mEXK4kp/vym9OWsEiVBO2EabpHkcBetlgIgvFHTdyj+RB0BfruWxwxXDMYR/2glEPN/Ai
7Ebv0h51Ga24JwsqO+eeWQa+s53JUttXkL4VqFbCFhw3+l5Oapc6LaTMEjiRTe3FTTXrMk7Wu+MM
cjv6g7UYkvEwmV54DmteP5XauGgKszyNmdvs3YQ7vikL7zm06VPHhLamss4QnM7xaPivYZCtBxXh
CFTxy3EIXT/IRwx6JymXowlpr6VYKvzSX6v5gaJyHEg59iBNJ4xZaxzjBgXrUycFxrdgm2XksxAA
Gf10spaom4Z+tB1qd5EK1vxYGOELocNMQD22uKCLfrodt/3U2XAahIuZYmS0NNHY49so63Kr/0pS
D7SMyjuN2nQveK0Rrsa1oKTlpZ55oNxLLceHegAX1fFOElH2pKDI7iNYFJDHoO2FQXOMYgcDl9Y0
l1S63XaIu53BYO4Zb3znqrvhtsjUWgx2d0vCKjwnNsFsTt/vdHcMH0VOiNhkkwSYQqkKXOsnSpP4
BWuCfI8IBAMuz4xfHLvEKi/GXdNoxKoUSfJiFxrmmjEKEWN+Rqqxj9ZtTmhDTFl6RjDqL4wBRogD
QrkPgiZ9YRLdLmT1ZeKOJu7H26lGBNfUanbFnM0ytikWx5bWb6spNBaDM/xAcqtCDW873XnzqoEh
4vzKdLnnkrzox88XxkhglUZISQL4qFuSDNKXvFl40QTfyoM9mSmLbK6sV7ve9rgUzLudS1XpxUue
OhHisPAUcZtFXVe+lLU5XuDrfrdNfa257pcAeeu5SYEZrGgGrqeFpqb+pR8ICYx7bSbPRCs5f6kx
JTanLft6DVHxMBlas2zxWV9XDaFETga3I5wXcIhvNu61jr3xGey/iNBtoDzF0y5LgvzFcKtXp0cL
UQPfOn36lE5p/2wMw/tU6/a5CrHXqaJRXGKGkV5NqoTndA8ko5C+wh3CxMCGivtCFh4z8sZ76Oat
IYWTcY5KDAnCRrQvHjpFdhXaCwidxE9UVnef+sh8hEO1Ha26/pXC9S95gvy/uLj/wet9+39Jrf//
0DhE6n9pHHJ7C7Pm307te/gH+5DP3/pbGL32m6OkS1gAkeuk3NpYgfQfv8Lo9d80HNvxCdEdU6P9
wgrndwMR3fyN1djE1N+0pLIcRdLA737uuvEbeWGajgO7TVAyUfb/ioGIPtvq/IfdDqMcaTBqkbwH
0zSIU/+zR61sbNVzqxJNZwFB4iYYfc27J/HVXVZzSDRhZJXur5tJ+yfBbn8O4/nzC8++Jn/nW4I4
UmYBfADy/h7M6EvUQNESz3b3zxyFqLT/8RDd2R+FIyRhjf/++ErRYMH2mQ+xJZqVpN4nIatDROVU
OPLQMMBm2V8OtbhRBT7aZJg6drsnB2WBEH5fWAD9erMXAhVzr43beEh+ejZWiTot5uzRXuD3ptx7
WLhPJUlbLXNLDCos1ilmAFsauo1djegN2werIUmKbBI5RIc54ehXppN4Kbvg65zUawwhLiHfOmuV
MkjISkbn0v8yxwr3MnqtVHiwi3FrzZxaNMt+3V1aQuAge537how2UtXcHuaeVx+ZpL/EbnscpDjh
QcyI3dpBrd5pcXqCDLKqKPHnhKysd5/svj6NcQXkwDZkmIc2T64AcqcxIReHKUhpAHulZXuxwD98
yztFalo1xKxOvX+riZYIKndVAakmcAiQOdL4xd8/1srHEL8UyFow4sCsz4bTW5PZ47hPsTWuBJlU
c/CrXRE+lKvrV3+Bimgd19qqBW+bk1KDGtGsjdk1FjVm7O8CgW5sLZJ6Uwi8AqHLl1hTAK/dW7Kc
Jg1rLbJTnWJjpum6s7NFkuqLcrj6wbnRQYgm0jBs9Oe2PKcZge2SABZCd7aMTtZmhxdij+W3uo02
7RSRKGVaPriEu3Z5frLJ1DZ7995PzqkjV9ny4i36/JKoFkGqTeYyYPTsY4QBGTnUtYx/xkbwKrJj
Exf72qzeZEtACZfeRyZWhkSzBuKUucYhs8QpnCPzOHc2VsE5HiI+xmIiupo2hrmcKfhzi7w1Uf9M
S7iVRkkGLSq0nCBEmDKrVMGUlu0+1vJHz3RPEl12QCRJEuIL65E5Ztb7bRDZ174YqMN7CGDB1pXH
Ac1hZuCJ5u9y7rZhwH4+sQ8a/GIrhTSc9xtUejsYieupDDFvwMORmopS9sq/q85p9kU9XmaMkhmo
KMYVxgpgxJB+MS7Fnkek7MP85jxEm+/bseyOc2T0gHeBlRuHNPNOE+P2OWEy0cEoBxIntRghPzY9
pJ3pTf0w33IR2TO9izsW6TUwtwBP6n1JxPSQiN0w3FrCzuawPcMOrnMsdksIuEVMbUHeUhfjrRkR
sUlw2pwA5DT3Zhq+KtRsEGFfOwPbAK16SIH65x9tWrIBuaSQYSCfY4+hQaEK7l03kbnHwydSHjpy
+1TLGw6fRGvt+tg6oJqEmGAh+VK3yhQnVRO0TtTgxEYfpxe7wO1/XTvdcX7y5qhC3+JGSPBudq7z
S2URz5HunmLo5SHg1GB2C5sAXoOoq5z3oYJkN0f3xDg/QLLLfUQ2Wb+RES52xPdGoX8ua+P989o6
7noTEcYnC4wfAZRQzG2QTC0LQNakJuIwqva5H18rkewElNakMFYdoeNzquRgE0nHMY16uxdh/dBo
zX5OHiXuiAy/mWhKKpZX740elxegWhVlpx78MYMfBGsGjcLGKR8drC+x+g66B+J5VnPcNuTp0xyM
m8fRIfT7V5XeCrLrwSCZSxoGywOZuv1VEPA+eNFrKnmyK089M8D8Qo29nLxubZPdPi+fRZO/EUT8
EEp1zqrZBUX9QABxADB6KlL1DKF6b6aoPIX3hY11kc2eT1g6+Nj9OJDHNZxgWCLL6GS0ybYEvm5s
jQznV4scQIdBG7y8Y5zyyLVEfQ/8W/l3LXafLJZ8o3ewFnKxMPI8dP5BdPVl8DPQTqIBJqq675U9
JPOMAxopOSOEU9as6lpWvJr1JWAJCWGd1GHPM8ntX1RvjYfsBaw7KZBG+cXa8e1Z3X/SvPqh8Enk
hIzTlfKQ8ajEOkFTELsWdeTeIWltYv2HmYsvdjtcUp+AcFbmybZPVcvZQS1T6BxNV7q3Bpm5HqWn
JOEODGjvwumCNuAEP+Z7A1/GDIhsL80NJ+M2qXhn9dqpxIRX7HymjAU6EqcSV9s3DzrOSlbprXXa
rUTJs9ugy0TVU4T9RRAqOt+V4UMZhFefmGaG8TvptZe2zx5V9oGH2c4MgtcsZ/tRFLkJdF9Z3Do3
WRkT54FEqlGKq3CdW20Fp8lJnmQVXSPWtTay0PyP35m/ptW2K+rvQozUzw4tuUY1/aG77c3OuHW5
Jm3yraxQbvkXx5TbKaj3gavunVvMEvvzBFjNKVp4A3M8HEGSYu90ya3QHdjozXffjQiEE0zaZ+pX
Qf86lSaE+uGSNFz7mC21JsVzgP+AGtphmSK/a+0+unX+FpLUiuX/4zDUp9hzNhVXeiRnNe+cZ0sF
axmCqzXYy3gf9mT/oAL4wZxlD2t5q2cplYT+mlmrrMWutyLbL3lDQLdS+bido8BLw4J9auzm2oS5
8SGv1FNPXAyZ7sGIMsa4D7C0OvhBjUN3NwM8Ps64wty1eXBoqXKgNR8ik9UtnraDN23nrNAeMqMI
cIWdwm9Bjx9kXe49MpDbCMZBERhMhZ3ilZImGUFsHvwIERsFVEdgZhjWq/h9vg6B8B8kNuTdm1dy
ywUuxfJ//5///p/TfPxXCppiQvHXtoUf70HzkdXNR5j90b6Q3/vVf7i/2QbtiKssDaM7g0DKv7Uf
7m/kUBMnZppSmcQ8GxTgv3cfpvpNKgPPQ9O1HUngGRX1790H39Isy7FoZ6SG2aD5L3Uf7h+7DzKx
bd3WNAf1Lq9jmtafuo9WY2PXKqqmQsI9be2xPrbK2JgSMVGeXTvHxJ3AayBzF0a9Rni9Si3oYIFV
gcUwKFvXGGLB80UOh4AgxTjLJSKlZ5nVoK/uDSb0oB0rRB7lIodYvJny2tzGEwlBjf+d5Xjntqz7
KTuvNLFLMUziCmzrwbXjfhV7BbOR+NSxjwsatZ3vTgbafPuQpekX+hdIQ3PZUE3DIYaQzrimP4sy
046pBlTh8ywndb0JdRdqJqKda4SDg50ozAJRYG5wRHKe/DT/6XgmptkT4cxd/WhmCb5baULaziQm
yi6z37ed+F4mGsPOJnyKkZQjJ0oXtrLo1iAxEsxbr4y43zpOYj6MEC9gUtr5Ss+HR/cgBB5vDo5B
rC89bm9GRPiTsOAlthob2eSy50UertSMxkR+CrNhOJMKukx8Zh//iQ/yfyEUgXv8r57j81tbwWJp
6z88w/Pv/HqGbQPLUIPnl8fF1nTC4f72DFv2bzyLNr0t4jj41jO48PszLHTtN9ysdGaTNhif6dg8
W78/xEJqv1nSMmn+HdeyNJaBfwVDmM1U/w5DAD1wsU/SyaNzbcxQiaf7Y4Od92xOQ6KGpd6XCJ76
RzhXT6YR4ADH/c/kTa3HUi+XWUGuVReWeyMrr4hdkm1eQY+WApzV3tqtAfVDfldOMyxdGHk6xS3C
Z2bNk7nUMqz/ZeE8+N6bPpY7Px0wBwoPY0XnoHALddKnAprFohjgWxEM/hYxRVjamILGZQD7F9ch
FhgYjWHnrNrGjDdFgASoprHQHXttlGAfbJNrz2Ocl6OW/7tL+vgLUfm3rE0fcyCh+n/8t3k5/YeT
ZCOUMwB8TGVof8oDTgSOd1EQoVzejJWOhbdI4Kvo+LaXODZ7/TKwoztNHaZ+LQMQ/9jq9kWfgOGn
Xt9XbXQ0xvA8WjK/WI531rKKxrLY9Wl5w4rUXqH823Kq/QVEUQIEhKRW9w74cvGQKzCMkHgMj1SS
KX5Pk/CeB/Xmr49Q/yPO4kjwI9IKNWmTruxyc82Iz98jOlY4lIaZFCvfc77gYHVRXAkyM1eJrRaG
RkwUki2j8b4bWbMtgvTWD+//5C38cT/5fAuWmvc16eo2W96fTnLGKw+MawmSCYZHuP+72nN2+OG9
fci8XvbS2RmyW6bY8EinPv/1i8s5/fM/oLRfL8525ejz4eMN/Kfjz/QSapPhEBHk2XA99QWQrTZ9
Q4m8JCR1aY/PqWcCY5crdyA5hz1nEuWiAoLHL3RKYfk3pIpYGJkz2kN3tFAFMYT9k4K6nRvIVPT8
BnS9gBaVu1iZBoe/PgBjPjv/cAAOSwUPM+4X1nyB/+4C+iMomVbDmdPqd0A/yC9jf/HNcFgqXFOW
sV/uLOi/qqL6HRWUvnfAFg8OJLxmtH/GgE4J2B5FdzaLsnP/4L/nlvOi9Zse6lNbT4+5mqm2c2rw
iCHiJG/hYL2UrvgnT5v+D4eipM1Ugrhv0mFxMP3TkpR5VhGOScvQJbPPUonnrGlPIrS+NL7+Bq+T
Rld7a5X/s7bNX/7ZQNj+R/5/eNL/8TkgolNnZVXUVaZjWH+6DyQcUQAJHzVCQnUA7PsaxNoyNwjK
rFDPIv72/xd5Z9Ict7F26b9yo/dwYMjEsOhNzQNZLE6iqA2CpETM84xf30+W7O9KtK8Ud9ndjnBY
sigSBSRyeN9znpNuONUPW6JkWewrrf++0P7HS6Cw+fFRcg2U0hw2aNScqX7+/CjnUBsFMxqzSaTQ
PX3+ziS9Zq1485JN4ZjPTWY9a12PkGCwzx5oj0WHs2PZaewHvAl+k8/ZGK8STLWSHZdB2aLTrtCC
ooOtrWWdSaKFEBPWM7kThv02W360atr4NcCiTkNiIqk44rsieN+JeSfbENKph2knrxnRA6APC/ec
0VSbYfwSR4tcd68zU31n3X4TXkzyhIsxwMRdmaXdXVAuG8ha1EVGMm1wm8ukwJMh17IXz61zrQVq
12I9BUPyYPTRsWziY1YAW5/w6FJj0BvxyswZzicoEtdaaTw3dnMlZHlTeO0dsqc3dqlPbovPzose
AiLbJ//ebayn0e/vgoD6YtNVOyvFIzb6L1XvvJMmDYBZZ8DnLtHchBH09dKjB1nxjct6pNeXWM++
01xZZneHZ/fFGZKjFiBXKbJlaBqb2Te3TeXOy9QMWZJwrmF3XUKVfAtKb5+LiYpbob1UNJaiOn0Y
DJ4kiMK7XuaAUdt1OfAVmXTvq/JrmDqrvEIkJpOHLIuOeIseQ52yK0n3dIeue12+jYV9Vv82sfk8
pmxnA+s5hf9N0EIOAWaBf+eJ0jUZAQE3Lqhe+/kuVghSO4nQEqq72SBk1z4PPW1L1ROFnQWmWo/e
3TlyF6bgEGglp9p1HuNOPjUJwHvlcXZqrlPn7yD7+pq3D7bf3oFQo1pctSzasFcghu0Kq1skelfQ
qC2THd3q5474FqSxZQVGtSrdbWD35xTB/0JkwXsvWVDAIS5oED4XwniWSUZ9gE7lwrPEKYcinTHX
YFArFrQDX6AzfWuQnsZQ5KD79XeOyx66UbkLIT/08hmBBkBy0I5uSbahDRw4xBHSae5euMkDxYCn
YWCGAE1o2E++He+bUt/YiXGwOzqFDB726518i5thmWRZiCAhPCKa4fTg866bA79owndm9nd3NJ5n
W2/5rBFq2KGHV1b0rBHUk1zJdB8NRNIVBDaI+j6CmbzoZyWfrfKbosqOydReJUP8FAQ72cGOqXR3
PwVxDxCiCNnTp2vNgpFCSQnY8FhcwQhYuNT/gaIBsQT1kPEiDoaAycuxBRjHyziF4Dvmg6vdpLq/
sppy76MD4sOnAEdsH828Pz64+lvtBNRUB2gPqYUw0AvhdZXmi9tx9U2ZHoa68xcTrIBlaG2D1KlW
Y49r38RDMAQjYezhwZtcko+K8NgihF34gQfEAGz55Ox4i2/pp7yNAjhxhAcCI9V26MwX222vgRrt
uBIY6hPnGArpC2wxByvEQY2ThDi1DpZNJpZxiEzOaL+gfMHCUQm6zrBW2lg/9daztKkr4pP3RpA+
GbcUfQ6JYwt07899RfUkA4OI3NI8FQTlpc4bawQ1jcZ5BBi+ykVOB6S+8uP4tn0xDeADuXQex0a8
FF2ynXv9NvLFc5XyooWYMgBYh5S7F7MWHfP6rR3tu2rmZo3hBs4N+yHxVoYB3lNJLl2Ewcih7wGK
oqXc6NzTsCM7d0XfN0KAjUgh0O1zKHHtUclcuGaGSzkOmbNR+VWDX2EMFHsfiV2i13dlDWUtaa/s
jnVPE+spI6u11q6rzkVJ7L+DYVy2lI5XvklDxTfjLxZ+y6DKeBVKbd+Z4tpyQ4nLAOjigH0OM+k6
N7hOV1tm40tfEpqHetPOXQqz8jByymD3Lt68GnYMh1g61Ub2ij59ZkcQ47OPaG6XSC8WaunJMvEc
wO6HfVB9bbM72T4PpgE8dr5xHeiF0aDkj5p80l3vuiDNJuuuTOq+VeI+joCCOJibTxKB5mSE2370
7nCwMgQyQSBTLQjtGiZ6OnQVgnROFlXhf4bsjPuk8B5xRcw4QLp7KD6b3MIeP9Df30h42jWI44UR
JxjZ5v5qBFhHUyr+FDnePUb3c+EPKzfxzr6Z3xgJEahS9QLuf70LM1Rgw0+7MEovbCNNQrst25Ku
Om39sAvzqqFD8wXzGrzNQ+118FWQT4PyIMqV0NWeKNEA1ZvOm+6NN7GYT5R99omIH1KmU6jc38tv
/3EzYf59L2XZJhABdcZ0HUeFWfx4QcALI6rALfGBvvmcdfi/EmvneGztThb8CzpfBpFZzI5zI57R
DKUL/AeZC5jX90lX8meeZ4JxGy6qWjZQp6UUaDDQh7/b9alq1s/3jhMoBxDXEIaqXHkfdrC2dJEs
d8JbQfZZ11X1KaUzZFrxoRVcd0RN1qAv2AzRLpuy+07DNkTSRJWZN9jhnowuZwS67NDik6g9gCOR
tZYYErCGE1YQrh2rZ95tPwFrW+OcvQ4LBHoD+pAEeyt8a2/Q15VLb7ht31EdMzDru2kIXgJ7fDSt
BxE2NJVR98MmPyCU5TeNwpuwqnkUea1vEsH7Mnzu8oEehYWdwxpPneUtjNJb9O6h1V6nGp+Lfxto
LtapbMWacfRxVYWctf2SY3OHn8UOjrU5vvf4nAOT+N/Etp+1MvpCjS1bt65gsxXCzQruYfe+pT2i
Li+npUh2eSuWkdq0Tdh6e5rJwV6LI+jlKgPaM45DxRirq53Xli8lJxojsW9EVSxE6z026bTRRgI3
uzfPT29NW7uqjPCqHB51YQGmJMUGf2pGA66NNl6Zf42S/Lar8juR0GwT4rozDNYCnV7AI3Pyztde
mrqnH0viaAEFITNW6UC26p6trJ6bGyxkV7bUrnVreoew3i9ny7rq4MHTd4e2RbJjLR9osBdsft2I
hX48xYNxizKUfSPPn5IJeUtucG2x0lYTp6s2OeT1hCQLf4kn927y1QxKyOVTB2pwAo6adK+uVR4A
2m/7oj3nghSfGQ6A1l2PNJQ8LGvNIJ+Teb41M7YLzFJGVVNcnyAh+UO/lxUS5cts8V/Vxv8vqoS5
zC2U/r/PPX/L4dl8+/qNpte3r/+6b/lP86/i/V+Xen3+rflZYaO+z/fiGEbJP3SLypdHgcxy8Zb/
VRyj2o2+xuQkRn1KKWn+XeCmKm7aaL8oY3PadQ1VsfqzNib/MG3TkJ46zlMwt1De/HW9f579mg+/
/7HqIz/MnTq1c8dA+ux65MmAGVJ//sNknnRh0Uyti5ERTMOSfQ6YV21odiIX2ibRk8c6cM74VOSx
6fWraKxJ4JgETfCCHYhovpRRbCnj/s42Qjbx1WnU6umKHJwrs5HB0Umt+VbTqlNQNFDstaBl50fr
Bt3YKasT8zA74VMxGvJ23qF821HL20JVCT8H1GZeW3iNWxyMt9440AoDSH90q/q1LWkIQ+/wtoj4
yPStIar4/MGOGvW4zP2kOcENeErnlzZxyiMesHnzw2P/pyP0h3lcp/1Au4LmLbIo4eiqD/LjbYvL
qq67qmpvcJPEO7JUYH8oaQHyS51+9Vic4jqAKejLgrDJrl7lIXslVpqj6QXWI6pZfaensOBjWqbb
vkKn48bz+JuKj/Wh3KQu07GZDKTkQi3Euz9fpjaz8XSdqr6ZKzLihWzOtZV9GrzI20568uQ4kkD6
MZ7XbpS+qz+aKqc52C4nxUonVE9RnI0AyZMnmLHsDjxlGhsA+cQAG9Sibx2zX6PF6ILBr23t+GQQ
aXDk+MHJwPCbXVNjc+N41C/q2iY8lnLn3W8ehVoyf9iOXD4jByZHGOBGHIoqP39GzyvqIUVSeFOn
aYmAePx8gTK3c/WChtldqeLwAlIiUayVfbS1Vt5DzMNHhsH+15fyt0HhulQXqTQzIkwdTd2HKxHx
n4MiLqpkO0gkNQ4RG+fYm0ix0/JPYxB9/fWPlB/qKLpEHWfRl+KOUrllMvn5ZxpaJ8YW4OR5BAiJ
elrKY6+gmHKwgULVG3gVaMsnUW9yTWs26ImCJ6kOgIrH5WCm/JQUxfrhEsyhzsQOsvdDyxJTxo57
YzfoyQdT2+vFZLAl+Rxp0HK6dngN1nHb66+2nr0NUiOXFccnpsYb10pL9lCm3JuFu0vmyl3NcOfn
tpvXeVmTsuX2b9oUDqfWZwhFuXZuUuMqZmtzABUMTmMUV86gEUepafWVWw7ySHzGow6rdB/bTzms
rJXWC/N20PQreLTzQdInrsZR/OYdtz4OLOk4TM/cW5SsTM/mh32uNlMtdkInui3FRKMqjbrtbAf3
rU5maKzLewtt/Ur08XSO2rbj3jv3ePzKGzJm4ES65XUvYiTMc0FqKITow2XG0qVPeGxT34ZTR5bs
UFXHWdpXmV8/VGU+Pk2B/0m36dprHM9cq6AcJADdB334NCXEM2rC7haXMfT/6hIteE7/eYm+r6N/
Xb3kCWeIbzm5TdP+6//+X+qvfF+NXQO1q8tSbDJjf5e5Oiy2AiASHAF5afEyif7Zo/L+AGXDKNCl
Y1OyN03e+P9Zhj3TRJ3Kks5i/N+qXD9EwDrClbRdeIU5xlimWvJ/fo1TjDVSH1ENeoV+bKgA7cw+
FPtGegh9+shYeG4CJRGxF8Qcgr9HfKDOoATiPZpEzdskVeJtYUe+F14nj6K8qYrwWf2+K2pzWYco
ShtU6aZWnn+4vf+wFNJQ/3H+vVw6DQV0w55tMQOpXcyPS2Fia5MJCnlcZ16P5yEw9knf3QSoahZW
VZnLPMPeFgJFh00gUCCyXoCk+VRKqNxA9yq0oxwjE7QuppezyNjkIumlXpJywf/z/W9lCCkmYqrY
om7cXj6/2dFy8Cnv4EOpVkUTwFVOZAaBFEO+hdB8wxRkg+4vSrKxHG7pPQERsJFlS6ZlVmKx1sYv
WRbcm23yjNA0XhnqflsSRVY2nI2GjpDHEf43dW9THUX/vVj9ebNsBiCZjYxCWy3YP2y3GqCcXmx2
6AI69kN94txbsR/vOeA/DLY+Hr0WBCebv20LKo/Qv+g0mJO/8tWlgFi1FubllobOY2Bzrhgx7iO3
J3YPM/PSaLX3wn0O0Bnvhrl7azlYLXvyvVYO5dTvs8Z/PnX/vPJ8/ygel8I/avf4UbWcxFOWaK1C
t8SzPM7OAdoNtV898wBuaTwo04U33WGrnTE3oxhztnmZ9bd1SrdTy+QZOLWt5QnrAy24utJAkUOs
hjzQ3I4we7KQRGbiO3ZZj8G5QMUZIrY0tCTYYIhZ946jSKpgFX49ni/Vgg+PyDIle2JEH2ze1UTx
4yMyk8a12xr2k13GMQlNK7gTi8uoA/m/MhpQbAM2SmCmELUC1SiKyoLEMX1XCx2sqXocbR/329jt
f7Mk0bH+ufjCXbdt0wHfxZTFhEUf7+erM2KgttCNlaFvAisOBLLJmQSj3D1APgE+GqSfRoeNNKrO
VdzEX8LEZ2+ZZtU+sFLjNe+NZEdoAy7r2lo4OQf7uo6cZW2Sw0G5sgFXftOw3R+ngvW/wyxvRPJT
3bTuSpZwUaGA3GVxz3s1BIcM8EEQIPMurSsphgbzq76QZnBjSc0huCQtVnCWCJLt4SuELiw1Z3gq
s+E1t20XvF8s9rLwTSilwAAGmDpI+lB8OW4UUTSCC0vW3reMAE50mP28I/nyc2Oz7yeWI6uc4mSz
tqZU8YB2Aa8Ae3aYjfcahc4+cKZjG3BcDuXYrGc7Est0dGnxWGJAflxbAAqo/Ygxo1JXtmsCGZs1
5njIiWB0dzbFQCxIs4NAM3gNOns1qPNGQfl2qANtn9ciW7UQaJbzmKM/rsozSMcXRIdsZ7Rop5XZ
t7jztK2Dm3fT17dxCObQzfPsOif1e8lpcZnrE5u1IKyo7/ifg84wd4GW3RNGNe1GQYB750gmBDLf
JV9depD4utK7sbz++wMQZX1v6k0Jwv5OamAj+nS4GVyuNZYdJWYxUhnvmRoZSuGBb0K5GrW3jQBh
CR3VXfmoMSO7vSvcQmwxESrhkXeTj/427Fx/N7dusalqR1kImn7JPkTfebZXYV3TITliBsCBNdwV
Uq4nto0EHIXuAQc0NMKR3nHZfx5k3UPIxYhwGT9BdRqCz13nQXXu82s5uP5x3F9eLea8fFkBMKW+
HS+J/zAOkxy89ej1GRiqhznKMK32PVGHFd/ZHM9D1HlboVP4BxATLtphzLagfJ6BN76gtCyWc05h
5HJftOr68tV6pJ86W8Sn2AkCrI/GzikHUItocanq11tT2M4VWVTV99fdiUB49x1J23Nb7pqy5mNw
xllFRHoc2ZxuqcTM5NDM2rp2nG+0IWk7u5MFbSFQmmL9tbGMnUyr4kpHuXtw1G47Dt12NZljf9S8
N78uhkNSNciRsz5ZAg8fruwROqYXxO1WD+oapan+DvHdoVdJeB2SMT9Lqce3bO0j2BTG2JGfbqf5
KcN/mCLgJm1Ma0g75zCZlVS0OKDWm74fcXra2jVkBAd5R0oUYtk22w473GYAPL5NeojCiQB4w9Ol
NAbabC2ymEjxgiDR0B3PJKd8KTNjJvKSrsgEm1CQN4ApNnmYguh5qgOx1zru2Rwk3aEwW7koaK6h
bCP7LDeQvSEkWTZWV0E9nBj+sn8aY43cPkbAYuzc/GYev4oWLo1rmftIdzjBxNPbZbzy7R48Qbv8
MlqiSc0/ahw3al4qdI6Xbest/YKxwbrJHMFbYaAr69yx3HTrPrQNUNosuYXDXwgA8kGAah4Qn4g9
0uu3mAAG/lvcOLFXLNs6Jvk9px/g6lNwHtz1bIklC7pPCTK7NUp3RhlUkjpnGcdWWWr1ursqfBBK
MESkN5RbOmbdMg50or3Vhm0OOm3TF5I2ZdcfuqFpDwNWPEGM002klL+IQhZ2RmdtasdH3Zbhte2c
ac8HsAu9N67MXtoSKeHYDS55DrnYO+ZQwdtHq86GZ2PUnrOUeoyE2myWWNIhVdgdSHetpIuPMaAn
736Kyfhyh3bTZ7VOfIzxOMTQH6vB/EKDZZNIBYaTprVP8uRLnQYha7M6QZPrwsmRhR0G2RZBj3a4
3PeUTvI68jCglhKKpT6Samc0Jmhatl3AcqibBvb15RGUlSTsNPNPbVeVm1EVIHqjAX5qsAahd9J9
H/xWSpc59p4SvzB2gWPQDsEUsc5Mv96OEsiR3X2eQLXsDc5PWmlNtN88ba3p1u3lJruh9eZXTcjT
Yi+Yjmzzpjl0rlhFKU9zLKCHGbAFdciQTivnbDbGXZy1Fo8INGtYYvBiq0+GXUFiQ4GWfO5Ckw6o
KK+nWPVhtXFclTHgp9lw0EVZtbkThV9xjA1qut2rbO4ClVGQ7+ZCR69tFcsgScdTMOavbQoAEztU
/uJHX9G3ENuYGxh+gIcv6T/bkE9THa8+mUlhkNwYrYg+40bZdzYcbYJntY2cuvlkZnBvY99YmxS0
7+egZ2dbJRuCfvaIVqa7jEwgGPozVfXMXPLMuruUHupBVv1dosEXYgN/Y8Q9Mhgzg9TjQbIMCKbF
oV59dS2GsTNji3BD5Od9ubq8ZBE2VHoTkfYpNweIocm+zpL6IW1bNQFhOu1mNvXGwG9nV2Eipv4p
lJH9TKbntR7RgRdV/bWAnQ2GVNtqoPOfmjBbW+k8PAztkC48rXqh3BZ94jla2K1QOABv3EpyZW6a
WsuXYz27p5508WVqfzEnLX7LieZFg5ssh2FuTnkDsRPieLztau6XM5YWSi7xjHone4sBE8dVq5BC
Gdzz2diZtZ9v3cB7MWcQj4R1dctWt71PcH/SkXc/S4Lkky2xr85Fdg34yTiaeRTsTBju0KrabZjn
CbhBSAqNku6WnbgSbeltm7orFx3EwSM4+YVwGcNdJumH9DJcZE1dbnjMzp5YLgJ6wRtDyG3v2hYk
LenA2y4oQKxWVb8PRMv7Cbamz8qTNj8HXmcc/SZvmF35kGOOV8ozx2FpZ3YNqqA/d2l3iCwSMJSD
Tr2ro9m9tAD81/iuAcG1MROcBuc3n/cjsZ7kg0/aUpM502Gd30KtavfkQ1QMeveWhWsDv4o/Gkp/
WQvnSFeE4ygNzinumalCpnJWYXksI+1sCECGA8RJ5q5yk5pluUrC8lM9U4zyZHddByXQH84iQgu9
re46XyoL1LqXhKdB8+lYl/5TKwZrrxVklmlxQ5OezRaOwzsYoPm+6tBMQHAt77p+2ouQdap1YCJA
QZDcTc6Uak+ewBlNrO5+kLgvvOKq9GR8h7JwYVu1vE+3SWgfncKZbz1TFMtMq+r1ONPv8MmaGZjb
b/OMrDxEn+/FBNhfzeZBKTdAHfP7IpQ3bpfmq0zvgY2o+U1OJICMU+lc48eGZjqTvxBybV5r5LcU
o29g7uPTm0qbJ2pUJ42UrGUf0ruSeJFkXJirRLo+5Wo6YJ4z9TfIz7Z+WzpLi73g1jfqG/Ivc8RQ
Gb66wcHp0Zr0xvHnQDaF0lWEpDdZpJFQpIAgUMujXRD36EfDDjEp4Nexbu/SWNYrDf9jCZbMcqpz
YFXzBhDJMtHoAza09opZ0sbyPyF2z8G7isPU2qdAp2JgYxeH8IB6exJ5v+6m5ivbj2qLUxFmiFE9
zROt76Rovw26d1fLES1Mn6Rr6QQAATydmdd4Tg1h7R323lRcAW/wCvlr3QWo2Kh+vo0sY4LjtUd/
rN0iTyR6N/jk1xVTiOiIKSqgQOguucSVdmWhJt+k0GQPY4gQvinKfCszFFQm3AWdwJ3FpbTtU5gj
nsanPzkKhG1VEK1hL197mp4+ohXTAp/IVz24Hs06WbYck1GA4Z6dG2mvTMJ7UKbKeePYQw+t3LIk
A0G/bko3BGNJCK1g7NaaYIcZIiLojT10QEgY6nNSjsCzqrvsySGWcJq9vARBZENVcXvwF2pgA/q1
4EJGBd+mC25sL98LCCr3cZHu8pl4jqBEuKFbCdCB3Mpgj5j9VrgamQJQSoX7WvRYBwty0xCrXl9w
4K15nUblvKjU2Ufg9tS9IT5IkQJ/sC1SY+S4dvLuNTLT6ERKyapxB2cPsGBRJuVp0AuxqVvX3WrR
Q1s32dZVizLegUfh6u7O58qw6G4isMbbVNrlHl7bHenET3rTPI40F09+WK8I0/zGfkGuTXi0Uerr
t9kcfa7n8N2xkvTaqGKkFoCr15dvQTQ5Sqgimo+Bg6GutwB0OSnt+tj237R+Rq5BbHeNjvVq8N5d
mkTLuhgJru8sd5/myfMs9I6AymrleqG/bUeg82iOou9Vn8sRsgBblZu0Wnrp1dukAATVmSRj825t
O/tQBDYBhihrjooFQdwYCD7DK197EhB8+ikAHnz7flB2MZEKcJBslnvhhVfEUkTLCK2RIcbnPtJw
eEHwWHiZN21oxoAQzoxxmUJEAfiEdC7T2fQMpB0s7dqsIbaWXy51nCgW61kg9PUwWzZhGd70OL/s
sGWnYpjWlcEKeXUpijQBRx5jtHcRgYpXBoOYJadi1i5oKrn5Lh8VlTrVVw1yVT+aagoqQt8lFpX+
OpXjhsMoGiMqMsQ22Zuizcdt3Hq3eiruZJY7Nx3M5DFOKK277bqvjHLpV1MDjqONTh1FbkyfQXol
etMHKG1Fa5GAvWML4zPcWuvWnGi/iTrJl8RJrQzX78+TGa8FyngUKSUb6Qiuu30511dsL9KOBDE/
sw/NpbwthGOs/ca/TVuw5sYcmXsxsqsfBg+vDTWKQTr9wnDT8kDo6TPfbFNQXtqYI3sOeI7tUlbJ
edLYp3ojW3r4vte+QCw3683O1bDMOsIkCFXtZos4gmBKP3I3QvB69tXXk/u6z1uEaqRinNssN3Er
s0JLt72v6/rsZp2HtZ3zhukPJclkwR05osRSEImzGu1OXxQyfrxsdJ3k2QQPefi+IS3SCjvzbegT
B5AgUDq2NrtHPC1y4dsD+zPqOQvDZkZnX+8tZBe/j5p/vJxWSV4jI7lNbphHPmWJQbaH2vvmWcms
YoiCPiwRDBxkeWiqHYHgfkYYhtrMhAOqO/Dm3TlfpVGL47mV4B+7cpOF7SZr+2JP9QeFK9R4AjiF
sWvH+MoIPLA/pngte2/YeICsUI72Rz5OuUB55hzJfvpWed/376QNpCAXEm/eDWGMlGv03kYzzrdV
d097p1ppJA7hWEQN9n0etdXanxHPQ7xZbcOtK7tTWsX6FlH5JkohtnTJeOeIhvjjDFUeOVvusmy0
IwAI9v5W3YZb0M/MzbD+1nkMW93rhulkQ4bkdAAlmScZn63CyLYYM2iy5CTaFYbDEWWYkmtoRcl1
k6XFomHiWHehjI8DKBZW87ZH14ilcg7icuPqI1re2WyAn9YWLaYAPrbDqp/Yln6NCqc+6xLgoGiL
bT6g+JVJ5Z+AZ5AlFxfzauAEudSLOd1Q32lRGpr1rvbth2zMgWibJXlboPz2Y0EISgubqmhMdxup
Y9PlAfUiytY4L1NIkk5ENrh97pv529Cl/pmtRUcsY6ARwJVB3yQiyHBkezXAtNLC6OQYTNoT0KNl
WmXR5vLu5nYOkgAtzGXCIVTcXC73yeje+COLue9+o5b4jucABCj1dhBPYbXBdkcl3QVFoT6aGM5+
ILP3FJVyCaj3jGWbGowX2RACbw3Rp9CjvYa0uMCHDqRT3c1T2zt3VHsJzhDpVUx2WND2KymYwMYm
Ku8L3OhuaThbWpUpQAjCyN2iDG45X66q/NrVKWigtbSAp/PY2aDgpeXqpqbUlyN6S0gc5pleCsmf
6igJ2bfb5boDvJR9pawmsBhqtIvG0bbBlH4r5uGYdgR8cC4a3Mp4EB387Vhq2io1rR1bTn8TCwKQ
JoiWC+lo5XNqn0jpyYnrrO9QMWWLFNEoS/GEIl22xubyA6A7jmuL5F7QeP3tpd3gEEkaoixcpKq6
WWKPr7J+2DFfjHDJKbKkuIkQooYboZW3spQ5UEXuS9BgjSkyjDJj136LDXzxsa/Fi7yxksOE6DmS
BllxPr2NhgLEitaqB7MoX/JRTkzxtAxGQTgL0g2Zlpu4LfaxkU9kfQDkQP2rdjgbOZonqwpLgudi
H9R0F+4aeEQgakEqNsRiE3cy9+twCouT6TxfzukcWs74nL/qAwXjmFyetaWDbNK7xsVFz/8LI2qJ
tdNy8PGd+oYqC8DwPoM2z9qR+M6zTnTkSo9ZGHy/95dBbNXb2emJyjV8aKjUCf77hub/jzAg5V79
z53Rbf0tf/n6U19U/YXvfVHNNv7A9IYAyGNluKiR/uqPqj9yUVkYHhHjpqFDCfqfBqlh/kHjUqcL
RE8JEYJqlvzZIDWMPzzXkZbHHp8eKY3U/0an9A8YINtSQhZcuJ7kalRj7YfGmTu4UMCIpFHjaNER
uwnabaScVoZyZ4SCLSpufZoItvfgiHj1w436hx6nYfHd/90TUhAihK66dAHSYdvCQ/bzTzcK3H2z
zGOK6s1a/diBichH9kBbYhXApkFasylSMuh62PrCXww4yyLj9deXoZrAH68CgyU32rQ8jNEfroJ6
kcxIy4xXOE/g2/tA4WpcKsO2xA6S8+ELckF+/SM/iCC+f3IEYujQHJzYhqe6vz/c97JkdzL2VYy4
UcKqm0HVQ/tl42FreOd0nSOthrKTLKjgzR/0JdGmFaw/L8LB1nUrWmLLLI8OWnIgaG/Xa2cirmU7
L8fYWCbcKHfugQE0m+QePsoup0aX5c1G3UIikX7X2lNUqr/dQY+niFyIsS4t9Zx/+DQcm4k/9Np4
5VvzSd2xvtwZRnho2jcb+Ih6ugE+btOYOOaA9DeQv7AZ9ytjadivtc4RZOJBswkGZr+qp241gZIz
HaxUks+DwQG44aLhQ4OiuDZ5NALeq1ONW2hKMyEBGRUs9XPVB1X/NroPxLXZzJq/8Ony2GxcQrOB
d1Gv7fHc0LsyrBpXzeuQYB7HYqq+eki5cRFnxeGOcBZF2lmRjfbJTd8CRGnsOfgYGhu9mHIz16Tu
ppPoR3uyVXj6GjPsVkTdRj1C9efqghyYo+r5tdZZFvxWil3Og2j4iAiKIRbFBxvfZ+/kL+pa5w58
C9eo9eemZqj3dNZA5KvXQtkiaMVhGmGFIQ5t4EnXcXfX80owDPIO/gqwX6N91R0+eNmu1DiIImW/
ig8sKxv1LquvVvdZ3YiYod7X7UraUHEqRnm3qnB2ZQE/zKnXHvveqoNCT9KA5P6NTgUau9nYk7Pi
8KW+NBVg4glVm9JlPnFC5ynoAV89wfrM1Fjmm/Nrz8LZ6p3BqBBiwxhp6DnzmBmedDNOjTZu1Qcc
IFaTeH+tLlGNDHX5KM93gTtsg6LmAsEMq3Gh7rue1RALuVjuMT2KVVsO25HHV4+v6qaNsVABBTsz
nFEYoWCXkr4baO+cj8/nvNw0oZNgfyJC+Tfvwwfh/PeXm9RdZd2GNYMs/efXobN1Oy1oc6/U0NND
Y6mmNvUyNzZmjqnd1NxWrWG0c9u5MQ3vghgJWuDBmDoN0jk5CPGqJjtEXMuQD/Tr6eeDVfGvK7Q4
nWEuR4j1YdqfgNfnFIeZ9j26ckHHAzGWEw/AYBmYjPM08HxyIqfUUFHgLdyBv76Ei8zrw6wrmMhs
1XPnXjkf5oxyyksp8UZeLkHNEGpu4xS+yu5q/1ViIO+ss3q8U/Sq3sa/loViPpd4UTMC3bg/Lu+X
HHZFKlde8kkNI4J4/BjPOfQHplQapL8RC1w0qB8vHE++jcBRIDP+270rkTFoTsGFT+m1HdzaXErl
IKhlWjLp3IR+TT7BEjnfxq4bdfy+zBwGI1Eq2+/3CU2BuWde4ybtVpeBSxyCugNkFRC+SGMS7yLv
7MxSYAJxU+9xKcUisGxSHZkHKYJa1jNu+GNiyBN1+V2dNGs1dQYU3wChjrU6nJ1zJrFfPzmFQvw4
29Ox/fcN+LB2hXhkqOewaldOe5lh1fCumQ7U0qKeZGJ2KzUJpgEvJRM6J6bVoEYUFVf14JiB3Yq1
ia79by7N/IdLY0QzcCwD38pH0dRsYq1xg+T7Uq6m85Klu8EaUDKQ1YPiRExHjU4Gvw44AZjO72zA
/7AWCpTLngtkAWLKR+VoEA5C68YItChjQf1Y9bKrOZ/+POFLjHHYPMKaj7/+6PRk/v7Z1Q7uop22
TaF/ENgQ1xGlpesR1ZemB49JNhTG0hnP3O3YJwXi/5B3ZruNK9uW/SIW2DevoqhebmTZaecLYTud
bIJ9E2y+vkbkrQvcWwUUUM91gLOxcfKkLVGhiBVrzTmmBVBoKWjxznsl3SIafKeKnZpN2+3/Y1Gq
zcfhOGqXee9B7WLNkh11mkrjqVwic9XoCOCZo2QB6rZtbNZp6Rw428r1y2TVNgGLWBUtHMGBWPb4
YkL1GLqOU4hFQfjMVh0palHONsPDoIeJ9ZXM86UM7jbfeXAmW8HGTTzjVZ1wajM3sRWB2A57nYhs
W5xENkR9Xl41CkX6YxsLIJPlRZXJVsayaoX5ZMvpbFA+6M56Vs9b98VJvTg/zk/qLait1QumPdVV
w3vN8mVP1I+S4O4WLq6q+h3zfqdp89nGH9JQguYc1x37t6Td7DlayF/18MLp1kvHV9dbhq03TXuN
g0t961XdYmrFtaAhqOqARrsRdrPD93MgyWDb9PpZmNQCPAj1ttWOD2pxZwPEV6UOlMRIbpm6Acz2
ccy1NDR0BQgA67RMIbJncgF4US7vIdWcAxqScGG5axQJdcO5Kbb9WmxVIfmvuuL5/zsp2Q0rk8Al
DmZCtEmIcg6qDFHfFGDpkXqPDl1uVVmpV20CX6NnNOTz/t/R5YUDhG09PgNc2AWrc1B1FbGz/ypn
Hsh/flqqzFGVEUT9f5US04trMbDOWFsNFu/gUX0AamWoF0uXJlI/SL0SVRgVSDlUrefyU2qERAuI
6rqvNknyon5Bzz5nL+wuGr5X3pj6PEFlEJNs0CBa9qrcahQea3qwf7e5EalPTZWdOYMMvyJykp/5
rzzh1aizz+WHqV1aPa3Zmu6Zy7bF6mQAdVpVOcMTUa9PFSczNUc8D/R9uyhrzsXMYsD4Kqkv1BJQ
Xwui3sGeUB7qfNF4K3Ka9xaxTwFrMyNTFDn2hkthuGjLeXQWFA98htjDQZCdVP1XryQ7ARx3yAh3
FiLPv9fWORS6ChyF9ZOs+5QZhPotdlFGbT9uChICMre4rhnOvHFVpeOFgJvQwlbOcOAMnhoA4Mqg
kxXSyJ16c2rZq0NWVZ7qm6A+49pcbgh+9moBq0LAlJDRzfDfwrTl3oEbmMGFTxvOJXYRVe+qN74Y
qFHTL/V++DKrClgtYfVY1DfWY29haagvseM+l8UcJslyVv583Ft7VfY05NuoalIVbZk30v1mHPeu
ill1zcE/vVc7tpjpvFruu5zkXdUDZCOc3BIs6vRtkgRPligQ0pbVOO9H3oMBXkP9UC9HETDnV3WT
VP8uMQV2+pGHe5grdixqSjzQV/V2S5cRkRN5SNwC9omc06sml7fw8hNcbbqHX3bype6E6ueSaXem
f39d7TEaIBmwhtWv9G3zkHHR6HAGDFznfA//81b9CQ1jnt6wU3ug2pLUj1Vltp1GgeVEvs/2Q2Wq
6mj1+lVx0w5D5LeEI6lqXLjvQ0tWZtyEDoI/9f9Rj0gVvq0TodcJFVlPsOAsghcndtaSNY8biru8
pNDlG883Wt0F1K9KwE6p10iZOVP2qbpB/bH6kqrfrI5HVWary4eq1UWjvioggZuHJR+3NaRHdSUw
+SOLKww/RTUT1S9UP0U9H3WLoBjH53Noff/i+qSk6cooGap1rS6j/2pLeNmpDd6hLa/qgayUo3Lx
Hlojv+ZoRrTuteaUUVv5wooz0CBkqX6eqJv5nWqLEob4pF5MXZY23kVVTqnLA4cefYJ4QtmUEcdN
A2N+Uo9XrUrOK7WHqHuBGumpe864nskbBQ80n9Xno7blmKekHq4kOSmJlyelKCDytHSLnXruU8A6
66yDWpYoaHfqxqkerLY8mit31STbmPXFHwEBe/AjJraA/KTKtaGwKdVe6jmn6M7wdvJkWTT/bkB8
aOrzVx8est7/PDsKwaWIDUF9OHRpGb7waBcKCiFOcyxOan9Tj0L9f9RDVi8FyN8+vOp86uoWrc56
Y+TaI7kCEZ/I/9QF3OZYlh6jluNoWyByi6u6BaidTv0GdV3K2W79TpzU86+G73ZZwnzgAsZ/1VL+
V8H8P/kl/n9sL+JZ/i+l3v9hjrxkQzp+Vv/dB/nv7/xHi9F0cVNgRCNN2bfxo1n8tP9wYED7gkOD
dcs1HAUJU0Ca/+XAACBm2+jlA9sAVfJf2ouO9T+gxzB91ulIwg7j2va/2R7/bzZIi//8t6qUQtjm
hkSPz3Zsul04Ovjz/9oaMpiyDxCdt6Zw7VAg1Ow/3RJvPkO3F26nl7ieN0nrbfRafC6xv5+Flocm
KpuNhWS57p3uVNoHWSR37MGbzGp2prZeNJJs5qwi/sH98b2a73S+6winJ8TxqbbK0zR4bz5TKIR8
Eb5KbkPe91r5x7r2HoJxU1IclJmxk2N7JT4mLHLvGdEhXx0luGIm3TK/XZm1nMdgvtFhulRWdU8n
/1BPZF0D4DrJhkh7T4J7ZdaIGptd72PhRIGr2GyMwnpv5+HVzHFp2vs6gx0z9UQX9Pu8iGHM9GHe
9Nt60QBaZO3G8h/R7WG3CiCIAGgI/niP5pjtEhTjiKOR+T/l6U3WwY1p6qlc9KOAS+tBLXDgnQY2
Yd0VLDRZv60EOGOCLgiWWvsLXtBtizwz6fLjuABElhlYUoLnbdQH/Ry57hTpoNgS0qxak4lPclqM
4bliPCrXGA28u2Os+2VJ/Z72eNMDcWzfDCz8YT4qanaJqDMedzU6dV+2kb80z0uAxhpwwBNZB1zx
inxjFsNDWuxLGDpj6SZbWxTbIrVQQvU3Lkg7lu+HyQC1HjdMSYjrKrJjI9FyNBkg5WIFvxFsACLe
veJDsGqIJg5rIoiLOGCXooirObxz312YsKGcKxzQ04C0guJZ4CSLi4509Kll8Df5uxqsrTV5f2qH
WI0ye7V4FyuWzMShgNZexvxXbAO38PNjK+HRdugR2jrMuvE+uH6Uail7Z/9Vp2rq5FUPIq3BX2t6
FKwBJ0ZxnvP6JNP2qUuLo9XlEaWl762/MicGo25sGJMKI3j0uiYixvZZJgoYz22mcU46gS/LhNgx
iMGxf3YOCYfoicX42fTidz4jejFleeoMaCgWVLBMr8NWcidIun1WO6c0vzkT/kIto2mkcZwlDC71
Sw3skRlDvJX2jnt7VPYMlFZPW5UP5zrg2swJeOYsvkviU6uuDd183pIDHK6ipTzLIFcvL0t7SWMk
xbBlN41jcIlYiQZISL5KUEd9jTPtV1wkMcZYfPH5Y2q9Br3/ahPO0XoBJD9Z3rgAvpKwicL83CLb
KduZuZx7DLIK1079kAFgHlt/lxfdZ+q0x9rrn7yU0JrlWy/cPw5mirlZy02mxQ9tH7+XLvYFOwj8
e04Y09R2xzTjJjCYkGmg5VXIvbpXpFppOCKmYLat+8trPWSR5cmL1Q9Up3yyulNs7aU/GYP32DuE
5ZKqKCD8ml0wQxRx3uuyPfgKiOAhU1T+W2JJzeat9/Owc4mIKoe31k3TsKEeyJt5r+lYE7XzEDwC
7Ay19SnrtJ+0XC6tZV1rE1EnNxK82vRvD36R3rCPo5kurZ1mJV/6uH4MREGnbvJDvQEDFc1MOAPq
7TJ5dWL3dXBVAEx7MmzgpLIi7q4TwGmW8U/WxM8toTQkfX1XrsPcEfFsbet1ZJvJPbA6OMWkDmmt
+2DXzXeLC8hzCYLSAC4aRP3kA23cBsHQCJpi7PfZ0J8LC7g+CiLCFRcVHZxyfhPYUhfnYKqKqPCx
bcbVqW3/WLE4YvG56vbAnfjkdAYYKPHMnUdBv0g+8+TNxv4MvmtnzzWSEbnJa7isonkRefO6jMVt
qdbIyomqnoJt3aU3YQGgg+Zumqi2huAA2cYu5aet1bscmGraWqFnZs/W6G0tqEe6vrx5cYqFvti6
IFwJ0+U614Uzl8Zt9jZYXbV13UzbGp31pyI+Fs1Oq2+XbEk2eivTnYaFNJk/0aezAdensf2qkj8B
JVCCrqPni7Dcq+k+iGwfyznSSBMf63VnWua5NaqTynV3VTC6mT5PLf3SsoUkknPPXxM4ahVo54Jw
L9NZTkX3jlIP/vtvyc7mLLR4TTJ0LAQoFNRct/Yj9K0uGTdocE8zClbXIVl91j8Q7vdwl5x3z8NM
MMSR13eneTBfOkmyXJ7x9ViDrwYPm3Csh568LWo5rlNyMvdenOOrZSl7qYtOJnVht+wEuJZw6cer
WZLonda/SiKgDdxhyOi3AXTnZNqOdhOSMbVP64S+ozltPPtmIS1LyuwhKdiiV39nxU228ebuw/Lr
v1pT/CRe+Z5P1U9sgbgS6NgH0b7oZJkp7vRvo2tOXcFztG5xBvi2sEVkd4sX1qLYDenwWSftFw02
g0Q1eSAvVtlKyCkDVrJOKULi6sNiaGbW1VkfUhoUGvp5XnCQvk6egUaXOHXHunW+fqXv/ndEpezr
5XMf30UGdixN4bO3gFMivZn/6lp+zRZqgzb9HvulQWKwL9Plq5w+msEFrQZwIDF3do8sgtCBdvZt
9o78Lqi7a6N6m+j1tXYoXWAwbXeq88fVW0hmI/Vc77VPG8vj0B/SYj2ucbyfKvGSGFCs1v67clwQ
wQ7p2b52kTWobXIaTHuiiZ0m27rpTkg+1zDpDt6sqHMy/Sz1ImrahciRJipo52Su+ekNxsW05a/V
FA+ahIcktPpNK4yz7ufnxUFDTYpAb2TboQb6UrjODvUlzCzji2QYOoCtc9bicgPuAPNVi7OwHwjP
roDSY3Y6JRaGhca1TYZzRI22zkuWpaTk1YRY1PdAFo+djhDaLB9jr6N7V3qXhKgH2dUBJKfhbEMF
9QcihP3nreutPzBsTpV8FvlxNr29uyCxbLuzC+Ad5syyaTJaBFKjrSH04q42cm96MUekyrFj0j1y
ADWlPz5hEFWK/gy5pY1ZKo7fstnE7yAfjLaIhpZlnNsIDtfavBqaqUSEl9wsYR82rwTE3y0x/k4D
AfimWpHdsU2SOv2qutYLS5pVTz1LHSHD1rTDGF1iBa7MJlJcwMIrslAPjkH54/rNHgV/aA8/RmtG
4Gyq5dMT+HhW6J5L4W1EvOyJS31kkPOIs+xipvEh0CC3x1X+NjsJ9j3nqWhI0oCtH7zifnx1wOm4
qXnujHY3Iuwwa20fsJjKVmwHHsYq7q1rPoxl/mpbzD8d86yZw3PDQdJr8S4ugmtVihOM3ORFG8h1
zA4YtW8t7kpCVLZjsiSneiJ7gbiEdPggMp36JSbfkFLK68pHbsIffZIis0//kNTTH6EyRrjm6Jz5
WjSgYdOQXGVr/dWYQU6HCeF6hdaLY9gpmaLG/b6gH1s7zW++Gl4nXiFffZVERmLfn7baisDGXu9G
s7ZR7LbmNiDOT70sTtFCj/RRO/nZ/Bo07as7uPNNrsMJ9NTWtiqGH7j/IzB1BG9Ru+KpIMOFu3Y7
4mbAxlaVyH28pj3oehuu3somp4JJ3IeSD/xozqTAYSfzVqWmYlS5Ta1MO/RW/MumwWwbtBlqwwl7
P7kXJSc8Ilk9rm8jYmtcUNY+LtJrZRHEjppnrEhHSbYziZWb3nSbyLXHTWf2WTQWVN1z/h1X8ZdQ
IS/GAoSq105TIVccoLDqfPmHGA9cHTOU3vZlLJwk6tE9kuRGAKRh7CvHJIvICK0mIx5FS9nQPHRS
JuHVCYdv2Ij4yTikHlEII3IrRMM7rOw/rUcDpw9BgwC7pDoh5SE0AxJIkmfEXBtfciRZf1uOmxgM
cY0VsF/JvWta7+iw52xQT347TP8QhXYVk2ImJfSCjbTHuNW/B6k4D+/eWN2WIT8VGAlInDibXXr3
/PwCwBqUYL5bvW8JpdOLX7WxPhV4EUJSlo7CBA7Lgaak6BlfoiQ+kY41vw8rlakv6Ehap9J0h72Y
3P0SF1vAirTw5HtsGfWGa5YGCdk6UdFFGaRPzZFMShuKUsPhEGiJSsF42snhpDUDGYDr8GnnNkX5
cqqyfp+QeFESEu5h7mgIaTBTklHtaYPNbGcG73i8d8BA5zW9EDWzti7nkT+8CdwmGvyATfqSoW5c
BQ0ej8MsFdq2L5PXVF8Pa4U0IL7pSwxwblwVA2utd9zeoE/Id0BAL1WN2dQXH4JIIlIw6lg8N1Im
8HDzO3wPHzzdhCLez+GFeOc0sd1dRqhK1WPvGE9tR/8bI5dzcoyvlbCLdEDhN8/OMV/eoFwe83wY
IyKkby0wFskH7nLJNa32r83IoPAPKfuRM3innu7qilp4eC0S8zgE6dEWLwPSUSUSvwNyRKrc76eh
QK0gHn1Iprhk9kXOnF9fNizXXh9Ii1oxcDXORTD6JMbw2Bvm1Z3do25gi2Wz9iLOskHJD6mGV8+A
qPZGjKcR/CwOXwB4on/R/5/gbp9jFtxqpluLEKnOvrTyWvfDxmQnNPFZeDjOdOdXBzPOo5wdS2Tt
Zbp1LO9TVR0SMOLikqmyVNh57q0Xeu4Xg62TB9I0HZOXhda1pish33JoDIqDQu7gGQMUihbNoCua
vtTIaCejC6VYHhJruNHze4l5B+OUcUsVW988eyyqldLCGd64RG9IbIlE9geS3z72mks7O8/pnEIk
kwWXaBrkaDrPFAbFtm0pwIyM7ZgxBdfPShv3/Kn4k3nzcMhFwlgU9cmLVUlrM0jtOaH7tjHXY+Po
glo/hgwriR6r/qBF5WiYzmXrPs6W9bvErYwt9+QN1b10mnNHMPrGqdsPo/cuTop3OjHOcq71x8Va
WQ3lxDG4EGmTCzBOWceHuMqLk0NUkvEeOc+TKRSg2rEedX94BMUaw0H8AyTg4rbenT6Rswn07HfW
Qz7NpusYEGtkzrdxtotzKQlP8Ts+blr7m+Gf37LwT7yXrZ64kTtWO3ewmg3/eNXQ2Y6D/Z2bxDWl
zRHI6b0DymI7q07FX0bl0v6Sjf7hMj5tB3tr4IgNcnHGNYtCP+MC2+6KYN0b7srI336BCnwcnpYS
Ro4eD4/5aJ2NgqJ2nkEFDO8l3Q5nZr1ODb/UcrZwhj96qzqYyL02rZ4xBGtvLdFBVdpdi5RNKJuH
57paTVDbw5mJKsCfadPDxwtoAWNpASw7aU8eBQEzOiAJTiLep9S8J2Rmb6VGXrCN9dNItatTGZC5
6PDSH0Cs38eEO9v7Zp4OSQohjsorTIfTOrtsur4Fuq+sl03r60/Sd71D1rgJWLvtCs9m04zi0ZJE
8xT7Pidts0MHXuXFSQ8KgxLt3Nf5lzl5Lwu1hilE1BfBYTW4+BNSfrVHRyMtlnAsv3zS91YCtyBb
rQdvHQ8yg4JZBT800Xf2irxVEEk8edZrUv9xi+LBCgJiX5sDum/+evPb6JdtA7bAyvs9nAK8Ff5I
+QjZe/mT6MSY1/6+1i/d8Kn18O9c7RZ0g8295y1ffdYx3bAUff9o2wM2T+MrF9ox6/sk5Ozf6BJc
RUrvbna+iU3ttjP3MwKbx3vQd1xFzeNosUMArLwKXfs0uDNRjAzdoeqeTQyljhWlg33tx2xrpG8N
2Xt5zmZkvw89RomSe06WxZfW2WQl2ufpkgfpjvKf0SNvsnhv4t+N/qsW0iFvtnqZhbnrSMapQZ9h
Ly3ClIn7xtCNhRj6ydnJ+OQj092CiKQrWRqYx8fXTlbYxmV/w/DKGMRhNOS0V6Mwoe+2z3Luu0Nu
uicD6sqWbCF8CvVxisW71QdgHX9pVDhcxrVXkWLQyJr+Asr/73xs6VhoiIBDTzfp34n1Zpnpt6+P
P35TUvvkxL65+BWwqGWMlqtQg4N2qXH6LA0SkzVd/4ouodEHKbF5Yl8+DMtT6SdbrdW2vs/IuOc6
TXd19S0lS9t0GNrGDMQ1jgf6t5HB25tZkVSzIJ6X5KuAqo850Cqzk/ATcDk7y9Meh5ERikwx6vt3
GE0PpSA1ONf/5BmXX5+q5lIsM45p39iMujzPTkZ7LseFkLTkyHKx6WDbZy13pcEqqGuXx677xUd8
1eg+FJLpox8QW1sz0Nz49RS1ubXPUnMX1z7DZKr+SoRkyUSOcyVKNuc4elrXK1BIyoiWARK1ZfYt
2P/ztHskzoFtbRIbbpjtthhzwuKNF7o13mZl3wDzGcmpeSgDQJTNDfYHLciEPh9HocDWhF1iW2du
htSxugDuoIfzCPzmZBb2j1nNJ9B6yFoF4RIl45uYnrK5zCerp9lLwhfOj5I8An/d1bP1A04gXabt
7L/7It6vOfAFzTwS5bwR2HknD3ag7b0MRGODNEAdTOGCliwZDuIhQxggotS9ttzDCB18YsYZag23
yzI/wgY8YD4keTdsfGerNWRFvsoJQA5mCBzhlCuEJkf4kciBPAYeNml40wdqsBDHKCU/mdsQubFo
Q47YDvO0xY8ACgDxIe7jER+IQRtNa9lxMGCuqK7GNT3MroU7rI/QwezmBLgXYb6Js52INMSku3Fo
XFnNi1GPe2nDL0Z8r++lXkXd9NbSkeBE21uZyyWrCpe5DWNS9vT0taj3LMiDE2vnBAOvMS9Ml5mz
lox39adZfx75tfA+xNCgCEB2Bx5Fc3Q+uzl0gq+YrKC86rjY+Y+NPMf+U4GsbWFipjtfQ1YeCzee
Q3AY1xbm8dybr2nRb/qqvVKdr00VNZKMT/xaQOf4d6yWFvR0IfaFi3sJeoUfzJExxo+G9Rc7cYTh
r8/9Q0J6M1eMbQXTPklfwUa+BCViENipY3ebEOm4HrYxNpMyDQ6FeG9JIPUarnwIUehjk29cf0H6
1YbXdhRXWl2HrHjKeiLsVkbj7nofgIkPnFGTu7FIW3Zsdmby1+BqW3rxUfn1yYTIROLy3kjEmfoH
oUxB+mNnX5E1A1Gs7nPn3DzPepo08RAL6xJPkJE6oFmWgTjWhcJ5SnLvAeeci+mz/0C6/GC3uomj
gu2oWcS37XHkJw3iEyY7VyLF7zWt65ZWF3ESG2tJHibRx1EyJs2pV8BmjQFQo+RJafy2xOOnTKct
w3y0sp1bnMpuZo2qy14MBs/NuPu4FN+FCYoiWQ6yzCmvgsW9cE0fbLQrtjvsBh/pLGOPlanRugDp
AVpYOeutgt68meEdzN+KzR7MMlrz33W+7su4JAvG3CUDLP+1383yQxuu/tTtGl/sEa5GglGJxfh2
+FWnLpraU1AetIBOTwm9h06BH3J+llPDRk4ozc3/nTnvlBHHlJuQ7OddnQGS9bqcngIDLi0hGhJo
D52lvHjWk3IfGO3WDX4Z8HRQr0QJ41qHKZk0vJ0+LceMJFCdfaVK4J6bxcWvIiS0BnrdRPgg1UFc
bVdUaGHlpZB7rKyNOqAsJLQNl1xq6cnRrDff7W9ymrhkdMZ9Femmp3d4Wh2RnCnZp0gmyisnCupI
lrhh9DTzupVA+sDj6uhqzr6IG/9sdcWbN7sw5OmRwN5nCNBJWN3UV3jLW91QY/cxBLTVbAfXpB2Q
NHKz5AbMpPzJqarQWef6q2YK7WddfYGFROtPo9UVVy4zeLHc69fR8apIztnyXArzPpnVl5wplBfC
3A/+mLp7ufDRZ+30tGSqdBZsWGVSQq9PmJHNU/GcWofZrO2Lxtd66WPvjse2f4qtFz/WEH14zk9j
AVYnf/7Dm4q31Cay3t6msjcecnw6PLEcFMFS39HR5E9dw6dtIC/Bftp+zqnoD5o/XIJ8LB+w3Gjo
jNnfCnOgcztQWQC8CWqLbdEsByVU+F32tRIAQfr0aeWf0rlH6tDhS8U9ng3rQlxtPYVAX9ftels6
LLWk/zRMPuWXo8ujW9AvSRLi2Ac36S5j8pMwAN3jDvmIiSWkG4GdOjV/jRjeqPX7bSfBHA/I0vCT
lzCWKPWsjkuuD8qnHcYgbPvpTlZ4HAqM4l61y3KGL6l58Mj6RNKpn1rD2HTl6B9LOf9ajAwNYDJt
0iwwLn1yElfRSqKBhQb8SX7bZpAisbXBJwx/Yr8693qOYa2q9slQMoUcqNdF+pq5Oqy0ih7prMj/
hstZbU7W40iI424CSLQdupc0aLqr5dKxdnQDhIAgtTBO9tIL/uhWQyHWlGIrBJmjuitvpU1kYg+B
ZeOuze/UW9K9Se4JOzeB6FoOjGdRJ7Y7zRscGJRGXoLgJWtZhvldG6i9LHJRKmIspGsb506vrzwf
GDl2gvB/BJFVDzU0kEzLt5OxdtzEs/iU83EP5bEHj7v3leauJQsApyfdpDHu/xgrh0I7uQHS+nw3
g6kD7L+j60iwsxX/xJIXaPQ1ySDOteQ62zekvvYjGBav4ikx92QXe8bFivc65no8reRALtWyYyoV
hDnBmpyK/L2GxuWuShUbdtFpyzPsiJMfCXPlWo+GufPlB4CW+W+6XnDD782lLs+lO8tN07GR5EsW
DUbZw2Drpp1bJDczXeQRz3+j9wQ20S2j6uYWswQImWmXYIT+g9OVLylalZ51HK2UzZrelYdmyM+V
M/iRPfQ4MNH7hWy93AQ/E7LwCF4aKHfspj0RpXqZ3aU5QM1gpup5MfXBt7ZyQS7XYNdbob54xsZ3
ahJ805HK3MIxCPWfLgrF7dJlRIpMXxg0f3dufEnIrC57q3/MW/PWjapnKucLSRH+Jic1IUSgBDeR
ppXFkJg63gzrpSTXKCiK/TKVb6iVZ7zIKPQC04FlNj3jtDKuJnEAv51s5JsvyWfJQHrvFCO9GulE
uYjZRj++r+gSLm6i7VebvcJbujjqyv7Fs5qSo5MDgXRmfzc2w87CPo7CzH6Z88ygt3XJ6DCGdsmC
l3P6QPqM9bQYWhrRlkT1w79u7NoLDhlpNtFEXwljXwrnt4FOPk32xuztXdehHZhyb46ExV2knjQu
5TDiNgmQ/Z7m2EYXnJ4ghdH/rfUDZTy8p9meOMVePN4HplTtL4IRpsK/5iZO3ySEI8Ns+6MO6yr0
DEOEahPAO18f9fi7cPmc1xGZZFDNxwxjuDu2D3KGmZoZzXGY3QqjdJMwiytDqQc5TZaMNEU6hBur
y0B/dEU0ZhYh5RYoIKn9qvRjw6N9JLw1ZzTyKhrrjyBrNjQ7/bPNJwYwcVbvLPtHBDRqRoWusccP
txgj+m36xb4vo++c/AYJKbdsSGf2MbV7cmLW1Y4mTYPt2bvaYRXTg8PmHYLVc3ZWoXnPybJ6z0Ms
/y4BuZND0CUbszW5cBjNecor89pUmPs9pAd9MKAdxMPZT8PMjWBZHuOWryt851tuxzn6AqD64l03
zPU6jq35MJcY3emdEm+zjN1+supL5Vr3NgngtjTIpFdy6ZgEJZGfT/POnSRZjNzPDo6Md904zpdG
/cN1xXyRlvzbuP1rjOJxJ3XId2VActAyO6Dnq/Ym0uXBryD2x0aZoyIGSed4gC+6YS1wsYezRjRD
0XgTmWf08Qpd9Gc9YyDjVnaxEwEpXiIh6RU04EtAUOUGvpoV9fpMY1m2zl5zuy0XuwZdp/86UqvS
QfinJPR4IJQZo8+eRoTmyskwMlwxvYfFYH4ZO+CAbAd1g5x//Nl7TP3mkiOaZSKsDNOdgx+LrJEL
USjoV/yZuVTm1+epfByzATxA7uVRMjP8sXLTYTBk/NRmtiCO+C2RkZxrrfycs6M/rJAD55J5pnyO
E3lq9Ko8rnrSoKSl9ehPAYyy6tIWZD9xg9srluOCfo4yO6OeXkhImBFVjosHjkl3ccY12udaW9VD
bny6dWddiCnasVjOQWv6kWtjiC8GJkjYcaDvVcc6K9GkuFyL7AHnldMQDB8T2kBj6HFxkke3MJU/
Ap2Gk4xNaKSjvoGp4UVkntkRUcxiU40cOkF6F6lPvQ31Kkx9m/s3upJIVsUENEEjGLztjb2VWreA
+dbVqOJjC7c4DwLOKqtWm+AaTktJ59tP+SsT8zEiuqzLnNPi8nM2l8wekrPIkcToAzS8fv6lNyST
6vllQjMWSYBfTBTzjUejTIc5SgxYaDS+CU4ky8NsSIYj9pBpA3jCu9pNsJuGpDws5ouc5/RJCKoT
9sfuNFTnRZNcLRRXR3U4Zp+htvTHl8JyL8JvWenN8GbMv9Muc5716VeQ6uLo9x24pW58KAvnSGQq
8sJsKbk6j2SzOulWSzTnTJUZAqa8ODIY9rxvdtrRpvU/BouaMWKjdPgABqMrz2kwSdqVaIodOaOJ
0mCSE+4OmYZkPa2fGOi2eknKakxAYX9JEXhtkKXYe8/nWs4Q9nXx7Wu+8i0C8dcDEjLvWkUDpCSk
5mQkw0dXxlaYSGqXEl0HffLmaMuaXiKRSZLMw+0yuxHKmeDZAJ+vKjAvymqkqMacoUhH99WZvv86
teMDG73gdEMwWk/GxerQl8impUefT2/euHwYcf1pGd6vOsvsR1Iq4IlkRDPn2euQTe9Omca7eWQM
bTU869ylHzXL2Gdo7nF1bwSK6WD91czOU4VrHv4nUlAn5Xjvq3ynpeat0B022UHu/MkiPKlhauRu
0zq9GaQSbYUS7bG4fXBFJjTEMBkFooeEfxS0dIecFIDFacO+zIaw5dK0re2sO8nceJe07I9ObPB3
4u+5chueNfK/8VeRGn8nLTSALoZOTWjk4pa3FQY33RSaSiDtuS9w5DNRx5v/P9k7j+XKke5av4ri
ztEBZMIONNDxjjz0ZHGCYBkmbMLbp9cHdsff1TeurkJzTdg0zeIxQObOvdf6lnsUHV6VLKvXKZv7
Dd0ClXpvNLkRCvU5KkJZFDeDRTHj+NQJNRlQClpEBSei4zxDu8166JIUGUDMoy5Ria1TmirnyAjm
zcRUGg2Sds8U+9E5NR/dqCxvsTBNN1F1nirOV74SZCuMhYAszgeWBc586Uegm+pcoW5+dmVCLljI
KjxWIUInEV5BJE6r2hjyj9Slp6wjI9uEPSygoErDA48RQIMOAWA6Mt9nUxkij4H8FHYi3GSKwVGQ
edFFUQL/+dnf3+OANJ5HBCi8YBePkTZvZHOQpKyaLIocx1JCI8+jxV5BnPOaZhwXvhLDrpcEI2E5
to4WShyDuG/ojuYN7lxNVGcNhH7e5ONI3pBt1ZfAmT7AnhBhHjvJEYUMZoz8pjWT5MFkEN1o/WbM
fUohPEK/qpzx2LgxOZEF+jPHKjeIFSSl7HMwSt4K6uuczL2+G44ikhsHFgp4pIx80r7JSCu2nudk
quhce+/LGR8PLRJIV4XkiDWKBzaT7qz6m9wn8AbW3HRThaolGXM+ldVonVpPQ91tx5NpVZcg8u9r
OQZL+ny1dgQHBzuIy5PlLmC3pLsv3f5C+BtzT5OpNhAiAA9i5EIKZ2gTwrwqRk2Gb930qTRu+nZh
0FBaMBHb19qu7+u+OvY50/G50MaG+Hh3r66zoKfhzwjibNtXO3DMxxljrSsKxBq0XlclypUVKIqO
2Zyd7MkKYtghnWk9T3ArE3thglli4zs8WeURpChnuupGHPpbQ0waPkXa7owUmJZ08ADFoBArP3tP
DSrqaKrdg5gOfj1cZmLIzmOeBMxZvEvZmoexCBPIWCC4K2rxxvwQ3U8RZAZ9W3OgD1NRakdwWufC
2VHaw58ZIrXX0WJLl+WLYZoKoSSS3MIPrX1KEbHq+6q6JwZvTbn5Eo7ecKyj+mWUuEyavmTg1IC7
00737jdUAyq61WZzMKvGe8kzyB/w0GjDdDSntYof9HhfaeXs/EQZF2EEqDsL1JyT8wCwgEWh+wBE
xpVM2yuno0YzO0t3aiLhL0/mG0cYO5cQuHWXufeONXf4KZEhGD052nNYvsGK++Um0aaAGbmCg+4c
Esm5spY/pMdaWw3xq0X6sC2N70bjvgz0/Ko6TG+m1PgRGPJuDogkjMjTozB3Hm3qHdMftk7bjUy3
mKbRlVkH1WAxzjQ+sWucmGL5ENQxHFD/Z2nIRd6SF96jwKeZDkXLdeXWYMldGxszhi3IpLMiMCLf
RW3E7qoOQTESlDQjfY0UCVJ2tbMDaW3sOpebOPXSDfXKU5CVFzNomlWCHHnVFSyYjUElXLYIihGi
xPPQr6e3MidrFslV34BQM4+JkvXGBnK6tWneNxpFkB2XBo7o5sPpcWZ3TQAaDQGiRpUJDnOothiv
Ge9wWtFhmW0c3gawhUskBRN42Cu73jCJdbYG1BkeNObxAZX2gA9rXJVIG6b6OqLJlcsbQ0qi18CJ
ER5jLvbeSkMpEVxBmXmt6XM3SXc32VgpCG8iRVDkb5yRf5AuyzY0Dq+qAbNYzsXPKBk8JpccPSJ9
teLOvLqP4+hvEhdVQSKRZ5NNF+5r2SA3WnG8mnBC4vHAyruhdTnsKOTGvYj6VeRa5sGoylMa+gY4
ZM7RvegtvESdv4tcF2xmjD+vyzd+NNFh6cmjtgdWRTpLl1rgxmHnvg754D8G7XRKGxNguVV86MS6
ellA4yo3zePA2K/n+OPq1L4oNd7ZCpeLsJKT56ZHndbfeJtKJIhIncrI3U6xQ+IjpuYq049aEj/i
Eaq8RQaOtqYm27CuB4PGJYqKcZmy6d5lpVi6ZDSr/BqCalRFOKgCDU4pOtS69TZBhBMvaYmRG4Sz
KkVZrjOHZTgyipPTIdCtauYahopQgWFMybpoIkvbjzcyvtOxM9ARtV7I79uIDpJcY8fsVoWe6GnO
eA2zX3W6BAc0zrz3sR7Sfx9PdfIdZipqlSh973n8DCeSLeoEIBZGfFVoLAvjyQ82vtfQ3+6zIyn2
FnR7ARq2Sr8HU10eyrCg70fkR8GNiUYdspcW4yaCBMTkP6sGJNA5Dyhs3aseeD5kc0Gv1RyCEPcA
JIfRui8H9RDYtxPS1AcPS9yKMxKoOR8Ce1dHWw+08U06qZd0oGNLMby2/CTd0XbhQpjC6hZpFIK6
5NInpnc3EIKwaQSOq6LNme9iNbLKcjxqw+SU6FXOBuwVTtnUfeSmABVmBKuo97gENdo8A3YjjZU4
Nch9Y9X25trf2x1hpjVP5toYCLCn13RMyr2hoXzGbh7tupb2bzvYPZJvItRtMd0l9dqus/RSMxFO
2ax+OrSaGr9x19C+DgwUW9BzMTB2M6qe2+KhJopIu99Kg3Ka8VoIoVT239z60Uooj1hLDUet6QVX
HmjaIN2qCU8VcesIBcRuAEjkc/43gs8wQ1gF8TDo7xJ/prw9pTnptSJm/DAwAvwM6wei0ohU+DUq
2i15tw/CX0tidcSL4QfFcQyw5jfNqVHJDs7m2W08bAuYX60OC1y8rqLmeN8V7P+Zt2t44n3IBKVA
KbpDXuCizM6mp7YgF969yT25DVD4D0JcbXQf8TdhV9gmiwsqo22oxLsnIsgpqLyhww12+dwoNB2J
ces75p07ihflMnZoZYye1PlBkqSBSvW7IeuT8vs3iOHrmW580kc/ddKBnrvr24IEDiZRo3mcEfPm
afGIBXfVOvWvvj7k9Uua/TCLy8LqCOyXuj/3Jbz+QL6UnlutBqbrmVZ3Vip3QcQcHBqgRn1SEVOf
IHtGkQwjuPFfi04d0i7coYE41mZ6Mad0M6WKyGh/zYMkxSfqjFXTd6tYvXkIYZoUvcyQbWpp7AL/
1xADJM06Dl3xqjStg4ybE32AE56bmzZi5Gns86G4WUwUNrMMaL7L/TKzQ2JtQHXkGlt0CbcN5eiY
gMd809732WxBz6BJBjzJkAVje0TL0HLDx7SmAdyayNl8daQbCaq/xBLY76LHbKTor5xlaO3QMexT
hNzxoZva/Uzs1NpM3PfWb8+sPQKXuXGrI/whoU8R0Rn5Iv46jAFqK7AQDEut+1Awv6hMA+mE6/+U
meCFs8kr7MFiA4NXazxr0xzuZimvrbC+YyskOiWQe0qWjSv7c1mbqzLJP0KE30b75lBCEZXrC7Dg
dnEzlhbWlWVmku8ydBc593RNGkTHl679PmqEzqLpYdO164lx8qYz9Zsysg8I0dBNQJgsZQlHZSDS
340Op+UEpa0JDrnFjdWjeY3d+54KlQCFg2gichtjBEgxsSKG5zMoZcVhFnhGPtRRrM/DCtEQtg8k
ARuCzXmPgvu2KgkLm1FhkxGyrp3h2ITs0r46jYj226m40qUF9BPhs5zumjB6N4Pp2cfAR8MDQ4Ej
gD7XN5FdcaFR7gn6YDEykprptBjVsRyA0NnGqxE0n1aOYFQekE7S/UQsuahbamIgK3sLwnYl4uac
dMmWOEZ0q8w4UjK3G9aYrm/XAQLWoibRAcRfG3K+xZpgFM+gKenfnluf2OlOHbUTUwwzsu3SFsOm
2OS99yKBq6+CMN3UjnNpa/stnX4kOoRnlB0dwXhxSSm3nsJ6OJs2wtzJ+JaOOU1B78ZgrecM+iad
KFrFYWTtzSi5IHdcQygkYaDfjoZx1iitXT/bWUTADI4G1uOebEkV2bf9rcnuCAgYfEzx0Y5MDdpy
WnZya+038dtvTr67P6Ehv8cEWkusyN8skcUdBygCWIbr+FJiH/m/YkeKLBFTqe15w1RqPGTJs4pw
3FQhYq3CeEjT+Ftr8+bT+g0w9eZRdyNLL13XAVe8OcV/kj3+14H5NJW//v3//Cg63dbTA0OyQv+e
Y+XC8PivAW/bCqB3Uccf2b/tu1j/+gfqbfnVvwIpIb1x+BIgbYQA/LFEyv3pw3T+cC2fWF+fisr2
HPRy//Jhyj88vusEgStMHxh2ANDkL9CbYf0BR0S6pAE7Jv+wiX3zf2DF5OD5z2sNeiB/2rGIthNf
SV0LuOQ3J2blqS7wOKFDxr3kDYqvwPOpA6R+aHo8Ar0u1/Yp9El94oRnwO+8JK1VfnM4Wfdm+9jl
pncgViXZh0F58oqiXLDbyDbumiLPjqbJcXIaSdLoAtpFZcpIokJ6vm/aFPkh7orUTS4hioKtg+Cr
q+3iWOnsM+oz+5TKnnRWMTH367gNTNZfijDngdTKQAb+nSGwpmcCifMwWDsv1/7ehd6UhNVwtktr
78Q1O2vISaF3PbLyQvkw5oz9YyHHnbY0DAiYbnCO54A5uOXi5zE0lvyRmHSUBZGFrMUopd4Db9+q
lsOItiy9nayAtgQyVCsjIrOs23gv8uB5JtGTIYM6KbhxlNDA7Dk5ILiNSeHmAJr/Mgbm3UHnPfQj
hWmF7Spe/gS5u6+G2TG2kONA40kWR69mutqlwmJStYzkyCLYZ1ZxP8/eS4nfY1+WZkHrOh5Akk96
azR5y55t6ctot8/e0L0Kl2GRx++cRRLSQk4i2qzwqW3PuBkqe9f2XXjOTJIw5/np618r8UF12QQ7
bUZ3u9Dk2xg4C6/YIhGt0lPij+ROKPXSdmVJmAi7IJf8Ockb8OMPvI/wo2E+SJl+oia6tYOqfXYH
E2m5ixrl63Uy3PC7adCiFQhA3FzNjFhq6iz7gXTS6I1GypwGNMSIddraGTo3X96WVUBVVspzL5gH
hmmSr9Ne3ZT5/KSd5lkAx9j10SPEV3o8wbam13OoO+c99QPig8BUkYiOWoDV3j74/sTuiYdjH09i
2gTl4Jy12xSbLrMvfkKoS1Kk5hYT4bxLNIdl4jzfE6n0FmvwrxZF6d3SWyndDC2sj/w4tkIMTmW+
C8KxOAb+i6hr8d9kvllYtX/fDqTJO7d4ud3lvxag1X/eorPLVddJn7EQDzf26mjfmv5LjGLuvmn4
s0bqn/qqNDd6MRfLqoLYmvTx/rfl7f+xKzlf7K3ftiUehwc9CTaldIS1RND983GQEJVB+MXfW7aX
1Cm++wSrgk1pH4YweaGfGK9aGjIrq5LLtFZsh5HCaezJGoo8tGbj+EYEGxSbzPwxzfH3xCkOpDVU
FAjooGovfoiS8JQVdJAKQecrvhYEYrr5bSXGAvm+W5yC5UOLRobQo/xq5xD9YdP/Ui74WQSba5Hb
IehnTN5o3UohsxPsBrHObOC4QKjrU20NjCSWD5nRtBk9mV+pF0lipmAeZb676LWtgJ9WeXP6+gxx
GniVJj+PBZxnq3+MPGeJLkmLEwkq+hQvn/395TDDqxivX9/VrVTZ6uvTr/+1n3uTW7V8L79+8PU9
KdbAq+c1dluSSbLOPZlejB/ZTw4S1c6JkIr69PXZ318KiVY7hMRLUuxMD9xkbOKnfBGlkECa8cdY
CaSImBf2U6ZPiG8QYicNU6cstBntmCly3O5FLtnbVkrKWB6laAX8adtCeke55D+l1ci7qThsp+Vw
CJKoOtk99nbaxMid/vUlaSt2akL18TQuuFyXJ+bpJTU7HwJKqMEYo2OGi/oUw+mHTuNyFRNxR3Um
m5OtVXv6+uzvD6ktt6LMzcOQJr90Xw2c/7oGOAkfiiC4T1KR7Uv8EGLQnPw6vM154b6FDghmcsS7
U0f/G29mFHjboe8/tIGOMSsypI8uQeAkz8/6NBE2v7GbyEZYNlsn7SYWDolJ0Dd7K5RpH/O0nU9t
GYYg0/DwL+D1E/26r287dTqfajpha5beC+fudumzeHhcPHNDRMp0VgaaChENR7yEGCK1iO2TEzRv
cc5igSL3s65RbS3PCHNLwww0wADx9fVOaaPnb1pIU5aTfpP558nL3L1QRE8w1eXdLHp9AjUepCt8
wN0nvr3yiNwABhdN66Zm7Cjxf0s8hLet+Faq8NIt17vnKy7ur0/H5ZoK6kohOjPkym2m6tTSCjp9
fWZhh+GKsiPVkb/EuzYZwjwa4j0xCxQtyXK9f31AdvrXZ5ljEZ5gc5a1l1vi7x8oAnmZYRkgBjK0
HcqwX0L2/WienZNtIShM5qLA3t9B7hm65JDb47zvjEqf+uV9CjAF0sdcvrahCkEg9yDOs08p2zlR
nWSH0A330hPN2eP8MwBUgMcTP3/9htFEWG/sKM0PTSa2CW4hJSzjZZK/SIhn2hqwgwVBeTvOtD+Q
Ds/160AAqD0x94pe8uHRxXkndGucs/Yh7cQHk5f32ffUOk/cJwjazLVx9yIQiHYW9/bG1A1ahyk7
dJUpN5Mmzi4yWVDGcqB1/eGg2KKzysk6ab9HNuczVPnZqpo5lKSUAwcmLXj1YNA4qIeh8VMNWDHD
ASfJLXSa5CkgOkDSMTEZttntgPrkfkpjzB9vVWw8kjGEPdT2j8psNlaOmTS3MTw7Ln+pSpqV1PNz
2Pkk6cw/aOWu0yZOiUwa7oLYFhsvZ4Ic+QKUgb7mSY4Ux51pUxrFtnzsaxZUH63Fw5T4oOwVK7tB
BDbQcuNbNwbE89CEZ964QXJDSKNawmrcbhuPM72jZNkoqXQyiLf37tlPWYUYTkMnIB5xthr71mvN
jfJw3He095mLUN003dLvUhkWbsznNKoABOmcWLh0MaYDHp3rmJ8jY6n8+iL9ZN8SaHGOCDLAxGbf
Mr+6UPlNEQKeebK3TBIECO3cvqvfRRNQ+HiMR+ra/AtBPiC3ZDxOCKVdAVqnqGGf+TEIGvFZJYxN
NNkkhs5H4WTxfpyNZ6PR/W6ui59fD5enZsHZ94BbLJEJScAjcTfWLIpjFqlnTYFAE6KjpxrQIUVd
Q8uk0u3ZVy1ZQe3Bskt/V+kZeVpnzBvPyljA7IVv1ti03xHIkXaMI5cazIjR3nhB8i0kS+JG5el7
hVF3W0UxZpMCxDn5du4bg66JIWCso9umK9nqIoZSqY1Xxc1ynk7Rg2+jI1vltAx1HjyKOCCYdVQ4
8VSebRotgxM3i4ENYNsWNNBFi3ret4z41X0rkQ7ndVjg46XQbCM66b0mgQN0CGd35mqbpBbnr9fq
61smsRjbpm8/7egDvgzXkWpRLSeXrBmTc5lSv+JvVXkhz4nC7j4YVYcXPLp3IgJ2gqHYO4MW1G6W
dwhGq9j27P0W12edj68Wc7ZRvjpYog6qe63Gxjs1VBkw0JPU7zdGQarMkFLGNWcVxPI+7IiT0EF0
QkeqMYPk4lR20TaciRVLnZrrzq+fvuo++j5k+5hCILDgLXNrXMs8nJuofrfUQUejcwApMh9SVf1w
kHRZRXQHgqybW4uXvb4z86S6+qp6LtEcreLEJWuBLs04uo9WyaSlHl+9CBFApCYORd0zQQmMuv2K
Flwhv9kRE+Rp4gjQ9C4UhfFI1tiNM+JknTg/0rGjSZAXRXuZR6BmTc3EUoG7oHFk7A6Vwk2ALUs+
ecm5aBN3qzIcjOWgN37tENcxyAhdTvS9S0y169hUjkNqbbKk1XexScAjblUmF4gMs9L9LBzoJgQf
7MBwwLrhFlr7BcQK42fAspwOyKpMJH/crIwtU+9X1jSXpmpPhFls//+VqPgnPcg3PRH4tmWamPU9
4Xvewvv87cwKAcKey+pn4xjNjWN9Olgxd3Z8EzUmEZ/9XVySHZDZ8W0clu628IpPsyibVRd9DP6I
GR/YC3wtYnxj8y2JMYClsjhUTBCZdxCeZRQaOzLHj69H/b9tlP+mjbJ0t/7rNsp/dE1LE+X3vsvy
C381T7w/LFfwbgOEl3Q6lkbYn82TABI+Oax0yIBB0ScxOYv8BbGygz8wTEDJl8K1PAsq/r+aJ7b7
h/R804aGxYVj0kf5n/RO6OP8EyyLr0qasKuQsEH9DWwUgP+8EBMFpcufxwQDAmWNidxsVyKwmg3u
2CIE6zaOydZ3XgUknDacpqOaiC9ywMn1Flp418WvWJDwVSHebwNqBtW8yzyy93aJU2OppXzEkJ7X
dOvSs6K1FcPTkLNztFV4xfDywIELerYjXjonezJdVN4RkUdRRPuCWoHiRHc7paihhjheBzK+7+38
fpxpXSpBvFkad5dJDR+hD5+FihqldJ+++wbZVs1QJeuzD1X3Ls8tF5UQbq0uKFYIGlPCWrQDk+vZ
CNuauBFrJwpEPDmKpbonPkqQ55u4SMSYjECBX+eutm79YMFahAGWcsCzAXYCTrQJ7SE7KFfaa/EI
mUVMSUZZQH+7Vs+Qci0/fliGXDq4RnmFByNw8QVERIEx1Im8trppyhnB0nTjUvCOTv6S6ypcXC1v
VtTzYrVvtsvA2gAF47hJyPKOwz2zEr22DAzVtUt9ZT6OymHPnWq9ZyEnFTf8brk9U0jEE07p+WuD
2JFNa2JTMBBYF4oEtLZusUDLKFw7aLs37jCj86GZsLHFfCn7qDiKFupAlnEipoF4wJqwSSi9FkUY
bnzoQZc2D/f2xGTAlPio57Zgk/en+x7J7SaWyLQjA9l0+1OjBlo75I3LWU2EQHaIxJEcbeqJKZOL
T+Dixem01W2yZJ/qHzH7DOEqOahxDLdO0I1r5As0iOsoAZCKLUCy7ychFu8eazHjhmeZg0FMY4yb
Sxyo1Whs1aRNrP0W+03vghftaeJDzA0OteBfIvJXzAYIlCnJVyI6Fq1twxHAqO0lPgNLjdDfRUR3
a0XJ0xgGD6AIHryoBaoG7ApABjq8tCdj+qAY0AYIw2BUuZAmJq9Z9cq794UOdhLaWCElsWpxC92b
7tyC/Ak2U1ZvklxH60L6ONLc9FcoguloqarCdBbbW+btDYzFct22AfOfVNs7g2ePH6NH82uzL9Nr
2w0C6CrcsX49+sE7SsN23Xet9RzMyWvkNQy7OYptg4s9Y9gKkCRCSRirzTjW0S607Ow4Efg14hRk
l23lqYoxuKQCwypWPZthvpgxUxZ4J7PgW0RQMJ0oGwc5PfzAzid86ksGWg37iBtnrVFbbvqlhK4Y
5I5+r3ZMmtDqoR8yfJqgqsP2UTmcFWFkEa9traKkibhzmqfJ1aSdtvdd5/t7C9B1a4H0qGMJYFU7
/KH+IDl4HiAbbZO8XLvMHlaGO+Z3HM5ojYQYIgqIaKtucQ6CS8HcPITnoMSma4gMOxwH99Kglm+G
EOsAOzBTyHjtY52awvKBWjx6dc0UFyhABTePkUWZ8b1b08CVLTNfDJJqVRX8hpveKiZCo/IyHMxO
TakF1QjlHiHrvSQTm405SVNJ4KIN4EiJzeSVCdoQqq+KzXqrGWSDTfmIgjxDcJL/pNjXcCgjSGBQ
6Xgrljo/OCUBbhQRhtY6QYZK8UuSfY/5va4e+spnyhghOEq98KZKXmvsM2mdAL8S0U/pRue+amd4
BlyuedWuHA5ka08lTwJODPJotKNhJQn19N1bK7dNhvEDXAqckBzLY+LMkxeqN5oHitsIJy0kiDT5
CJOWXL8JxUm66ypMpDEmA4/YoXPRTzueJEK4xromI8kIDCZHo4lXFkHDiOF7zI959Jql9HX6lC5o
AE0e4shHF/q434S3OF/VaxUhRe0FqDczehi7QoKVU/EljNbMCU8Atc7aFIjtoV3NXR3vmh4zQQEa
jKEtRWGuOgE6tD6TAAl9jEUadKnPpAunVjXk2FGAhGYxuoSMEhe8GXRjjdnBxSMB9kCiAPFerYIx
clBEHvcajUi3RIENFzsutl1thYesYmBdt9ZNjrGKZLqeWPP8Wruknxo+zafJcve1L/Fu2faenCTi
l03Aj07WvMTuq1OTzkHLH1NjpelOpPs4CzD5TepSTW28EQlJroNWm06SZtpXn2aF+DVuYwIjM+jH
tibAPLBW82h8LxzE0qhHVk3S7i1SB1a103AhBd1d0n1dWVjpOaMK6NHrRWRraLZN4SRXvFqrahoO
oTHfIstzHof24qdoAdpk4nIVArkMToy2RXU9l1kAlrvlAQiumpLjm5fVE0NsuReOQSFtesmOcaLV
vks1TtsZ8TkmLKSEACuv3A6wL0P5iaGRcahhfaPHN2wk6aaqKe/jet5aFYDbQNLlVxNMXOntU/K/
Nq2ShCbM7NxOMy/qvDfEwtUm7TF+yZjEZtOg7xAmkkNJlB/L2UTZC5enYhFE4YrWqDPPUflt6IAp
ZMT+FKhTcg7XTYc8x+tkRxDx0vJNoFFkBSbWGt+Y5iqIYjq5hU5oHGH0Ikero6OFQYpR8RyXWPuQ
X9X+Fnd8c89RKDDGeWsX6k5VS7JgQeeie7bL0NjJKN27XvRdOo2Jj1AXaEnJM4/6Kt/ZpU2XIR0J
63Iu0O+fqbKQ47xOIcLtgXcgoo5A5GAwxsFkaTof0kEq4uMq9RqaMtq/jL7XHEbbOAxgbuqYmEvZ
bsO4+ugjgYLWKO5gjVzwe71iwWM+1dPb1qkPhLL14E7TYyv0rSyhrMStddYxa8AQarbGFmXQhPK6
tjHnQ8MgiVYAp5zGK/zSbp23TLT7ZEPqsQ1YiKFMmxF1Obh3uOj8dRvT85KTt6+QcPIG+QIyt7PS
I3Te0cI0ozKfZpmIj0bP6KupDUolNzmEnv9ivtKjiQ+LsfMQuIyhUlhKc2xeHCZ0m3hQL3Vodbsk
J1eM9Ppv1DBQihSwvzKJX2dqoEZNKCugUB0MxlvruNEUj/pT9P2jUkTfCTk9m01TbwdTEUjIYSsh
X6ijQ79OzQFlZe5vZSqRclZlezMNII6yHHy2bUXTZV4iGAStVRV7xnZwKnpSCfflYHfmJR8T9yCt
XN1gUDzXGVICjBTrqo4AUKh8oN7AxzuRBc2YDe54ht9Yjbk4IC2MwA82LnAxiM6ubdxUAOPXw4yu
VoQos0uLJUTJ4CEMU8AvNrMyzRhLm8+t+WLmzOxG7xi0qN+TAbV+hnBFS/T7BM6hrsH5lIFOPFkN
3pipKJ+Khgq+rH1YoxZkLRC8gt3X8zZZv9elZ+KTCV4CNfw0RnWxkxHJi2vt+zHIsQBnbCCzpsth
IJmuXJ+QcWaVK8yHV4MztwaVlQOrD6cruU9XRTbDeqxQCDWbWDUZXbH6lyr9S12UdCNMcnkT9yNv
zfDgNeEjTWfI1ciCSLM+TCYxSEntvGIUkuy1+s6xoJY5C/VGzjPFhgZekB1mJ3tFeM5sN6A/bTKC
3dhmvw/UuPPoNl/tGX1R3qY3c0KOLkMTf2aplQ3GTQMEFFwVmoFdYLG85fl48O0Y5Ko8azb3lTIg
Fw2sHKHB5m+pRpwy0977KZAsajJpmUQ92iOrY1LjK05YHodAIriKwCn5Xv0jtdHCGPM8XDVHhdj1
gE7yo3xQ1SFDUbRHoT+ZcimI0T+FrmQtYUZkDw6m/PLU1ZANh6A7GKJk0ouidm22vGjR6G8bCuQt
d0qyHvrorTCPbu7rXdsU/drW9SfjKRo27ZgePeIBtvYoPh0a8CuvR8bf1ilmP5a+tDNZl6dVhxqf
7C3aWBLy5hZt35vZ5wNTlZCGanGlG91Bx56flAZLHwxYbeIpObXLqxCAg7Hi0DundrFXWu+GSv5o
DecpJyd8E+Y8Xs8IXklY/Z5W7IYD0i0cmAeZh59LnV1X7WemgdCOth2D/BHZpogE3trg0MmQpo0t
9M7xk4eZkcZBDIidjILXwGZcWQ2IskP35E2o6qqy58RmPWKjZuJpN3QQ8SKmxicKivexUseE84Hr
sZrLElQMHsRpnPZ+fsmKPj2M0RKOiW3Lx+mbM7dHi2R/GJyQt27gH71E2btmsK90qR8kCbSqr7O1
1QwffjB/+uG4T+kWE6leuKsi1jj8CipwXdCSa/kfK0k9GJvsWSOK0xUOdIrCidz5aH7PeoP+qZFt
p846gYNZY3hCj0+c0QJfpasDc6yBJYkVgrY1Gv4uQVJp9uv2SytoBWstq4eG0mej2vIaRdI/DCI6
FK7HFlyTEmx+k7nLo5ELzyfmXWYK+GscJv5uHvCaW7TAYO0wUh5mYOklfpx8ilo8AWW3nkoTOSWo
JodjrWq6fqc9NH75kg2vkp+1KRDzDgIVksdICvPdm+9E1yzpWEprm62IsV6OvqxXLS6GtjuEvn1J
C/dW0UW+Zqi3Q8tkwMqCsQaxUsAg0RGj2WlmPOGntbFNlVVuPQcSZT/gHkz0pmkAKWhMnCsm1u5q
RkuwSpgMnmvXAUrSjT+nqC72bi9urdZJzznCddGr/q6hwr9W/RPwDuQLifE0cEFt7Zj5gi3HH53n
3xq2ddfUzAZuZ8avJ2kA0ctUAY3Si1lBw+FBGuaz3xY/cILiIq9YUzqWs7A/EAsdb2unfqwzbh4/
938UXk1VkD0bM7gl+I8vlDE06gSVgxORdOl6I0rywFuysrxlg/ePTGQY6czjFcUo/iETmpUtPwyO
GVIMBycqDwnyKUKn813NeEGTm70yPFxUjuFtrAm/TONkJ0nTENFwZ68L4EhnsWAayDrkzD7TsuDs
ajhQWAWTTmXrcj92iBAtDyhbLQX2/85/dEME/WFT0TCQxra20m9A0ctjV6IkSeInY4Cvr1r5KABS
KitHUiBH3KNZig5WwxQYm9N/sncmu5Eja5Z+IhY4mZHc+jxrDE0bQgqFSONsnMmnr49R1RfZhSoU
et+Le4GMTGW63Olm/3DOd2Kzsq7xePFGZJDRFWsVLwfx3Baz3kWNMaLamqBVdZpDaAOG2z5oNVvX
dpJos2kco0UjzqwAfkndrmY+c6ZH+mh+RyyQ4YifJxhJW+UbZLbgacdUlm1dMSRb9lEkxylfoEBB
gNsW1PB+muObz8oUC3RFkEpFkkB9dlBZJyWKZzP1XtMJ1WriIaSYShT2UWBaK9eDbTyMManFvofi
GW8eYHBX+hfcnC/BRCWFp2rP5jLHESHpDpIAe3d3RDjPWt+IDoAcuKVY4EGS1rQSOFxtx/0APbSF
BUbqBQiDmATulagVJTf33cqmw+thYacZ9LtMkx9PouobrAlcN8QwHfx+nRGhexz9nUGgjBGE10g2
Pw2oD9fMiI6PBtq3st27Xn7LJjDLSh+zfrzlw3LquzP5Ku1iXE7Ct0jxEaswnNY9eA7HMwsYfGwN
ZfDZZd11bqYFvTieuoyXjHU5ZtyJfLN+zY9lCFhIGv6ftESAr6IKD0bOWANXbZ+7hNdXVkSEGeM/
EfTnxhpR05QoSC2ky14BAkU39oH2/leHWr5Rh8ZntePO8AnNnlWbGon8VjkjfXSzc63vBgrgxYk+
onca7a2IRuBaBpkof5ehMb8aae1M+et+hYf6sfU9BnJZ8YWfE4E9MO5VmlpPxUPi8DiVXvIRkM4T
GyZ0NF8cAqRJ3Cb+ex+BJ0DxtVg9hi1NYrMhsno9s/g+D3G6CwOPzymQn0IcBwdLUEcaZdH9krQh
VGp4cUrr6MGpVDMemyCHNowZk7UGRlhIGGt8O3SHzndOI0Vvoub2jXmRWmFX2JrJeOLl7VhXY3Fx
fbri8QvdT8DtITHpCOajPEs0WqvQyOwN3jwyePHFSwOlqCGGlStSSHqcojncMtlJrH2dvW+M5G1q
4p9JwpHsjOybbf5rZ7KmEr74MVzvZDB+G3E5pkFKETkjb22MhsjvIAg3Y+V7tJ6h2LkdkIKMPV+u
zjhzxlXUY5yP2fhot8C8Kpt4n6e1t8q4YM0uUkzy0kcvGl0sCtHJQY/C3LTq70yq43ksEDmjAUE3
rTHxUJ+gtlp7reU+dl50V/h0cpUWKOYtELVJTAhI7YfU4+6mj7JkXfnmZzKG0YZHhsFEiHsL+7Rp
P3vkALJR5wCosVzGbUG9BfiwTbt8bUy+XKUiPooZFF4fPGQljjs3GH6n93aGDdChqJLxo8M4aoO4
GpFunD91bQA7KE+JHAhf3IGTwfbdo1EQBB35oGUCE4trE1WYEpoU6GvzGlnJg8RPvhl8v9wJIY9D
zLyZiy4/90FP+Yl6IOnRuIQi+Ojga4q5+42n7MXuw/AExK5jtqet5esp429UKk+9MX9hrVicxLwn
OZu6+EXLCxnL5n5ijYpwouPsasTVDH4g+rIzM+w3ME/MxwzUeR4q56jl2fMBtMBMWHejAeZC1BeP
UauBJYqkINiUmEUQAVbFfGi7JaVwQMVXA3EEABcY/jsvp97z4W9sq9yDKeaYjYKt51pHJ5XfwKAM
lln4aJDJGR1uowIJJzXCcG4jXp9j+RfLTfKNqXmaU7jtc8mBpMjNXCuMR9QQ32k0k6ilnUcrkljZ
qu5H51STuCIAAHoC4DT++XHWewuQALDughRBaGCmRrw5CuM5np1r5AF2rRb/TR58T5HD0rWHMYWu
Bkz2eFAph4AXm8NDhurtxLecBK3SffMZL9yACVxaxcqQiU63DUiwIBx+04hen/IOlfnCAp3KAqTP
8D7W+gORgmG8aFhBBoFpTWIUh4Ygi1nd9wZ4fhGFN8BGv6KcMWoWQgflRTADf4s6rMme/4XD9T0a
E1qDNPyVype+FZTvpuoXw/olb9VD0zl6ScJhGhkUgDfhcDPOXbfknawo8vi2DvZXXf0JY4fpSsuu
IDdBcgGY60T8K1kMiPaQQvyt32HjdOsZbH+U40VtHBcdRT9EjC6sB+yV32C417mLfNMq1H2JMoFs
kqk3H+MaZ3ZYvjakhm/6LiVPB2cDQN8DkhxU9tgRdQGJjaEtzvKajU9boGXl3Xh2MwlkHw8/n86J
GfNzxqvMQBXsmkQ7qzFuPvJR0D/AtVmVAZ1Nbp0GJ5jP0wBHLKKITQZAQ7Br0x1bXnOqX+GrWUiZ
KG8tWz0YhXwQaXoMi+XzFVhuSzneGFDMa39GEGDjmxsVHD/HeLTznKuC42QtGB6NablNOvHgP42l
1S3TtU8fN8ZgTR8imc45h45I4/3CIwkKJDZB8DRoYHezc59Zw6Gy6f6pRJ3O3aeMbnCF+Chw9a2J
NyqI/iznz6x/EB9u6wFEe+DQkDJ3OQqrRt5KrooT3JWp/SWN+Xkw63zTW+1u5H+iWQDKwNBX/W0o
OR7SfG9MffnUFg0ijCQi7jG6ZfFhyHImLxEDDzP/yXzy1ZgnkMGDn4VOM7son191aA8+0rQ7b/bf
wz7woeCbNioapzkk3B8205SnwrY3M5O1PfgEQ/LOG84UkzeTBscpuJNuh/0skUukH5L0rmQ+FVHc
ABuh5FjBvgaWVENM6qnVR+iYDDLxdbH+G4JWg6bJf82h6T36BYpZEWF7stt7zZD8lKnFc5c3xZ4g
zhtEXI/Buvdum2N3rUtrXwsQ1aTVrHKfhUjfJO9Du5UwPThYoo2ZobtATQlkaXquvd55DQWDEIlI
eNPwZjSdeZBD/IRBJl8HtbjzqmgLQ929QAG5B8whsVFj5muA/oV5kOyjdyb+qJ7LkBkiu4YuHZE8
6Z8SeSsYlvGADvvVr5uNXzl/fHQ0gQ+optOYTOcuvkUJgV3VnBzZNVloG9p3r6mu6ZA72ywaEWGF
l9kj28owqjs7yZE2WxYTT7Z2pJetma/he45TUmjK8a5pGNQA19lXVtFv80SEy8j0eUT+cV+NHDEj
N/qBoTZa9WnlMtB91AZ0zwS6r0lu1pyeI5o2FrAQnLoUwkkT12IbqxDm2r2LcYwdX+Svs8AlaJVs
gnFxhkTOYTDhuBv1LzczPidWHlaHBDz0jsbkHIDZo4Eq4z36+AFGGzVVlb3hx9Y62qadJzYzDkd8
LyStaZ7Xnm3X1xNx7d4Zv3e+K53hVGQatiXcxKpSS22ETOivvsGgpBy43jZcRvd9okjkiNCSJN3F
6+C9xl3+UOVDsSIqgX0si18nk8ManMPVm+Rj1hkEhLQRF3dbOdtOIx3CvOizLv0puvIzMImBQB9N
AjXgGPaWmhyBvqelcn+FZgvYcoBw6ObKwbWHM9qR9m9s0P1WZZONXgsTr+mNzZ1leqz3IPpmueVv
A6ujYmuaYcsIeYvarN2YqzHjVVaSDe086P7oCAAL1O9EcgKkA6w4LuSLXn32AsxAx+1Na5C82ozW
VyhbWnpBwOl17hGGg+K4xPOZgHJvaqfcU27DfFUFT77IdyIprznv4tFVzqEV+HDrgN+Eu8rYGMD+
efA4A1PzEJcWIaQs6rvO22kdqlvo+0cF/skS/quI9IUIC0bAdnLH/mzVdVH+2ArzltecJvU4nDjz
643fWwL0mP9ZyEFcpFtcSze+Q/rEb2/V8EGH6A2PH8V9iEI1MI6uiG755DNMN5oL7aU6qogRSGeK
98HiCa6B7WhYAJCxsk++Ox6GXK6UwXIe0Bd8u6W2eVaLu5iXVfL8K9uuiQaf+YZL2AjEcEkY3ZX3
EQ14M5XDiiBUyW+g0PaSNMjBNKCzwxj+hE6jAZwZI6PpkNRgWuHm8ZqjyFxcWyZg+SXwJntkXfEa
tPDr4pGRm7dknQimjxuUYWC4jcVtXDCsjXOCbEK2SXTIlEnc0qhXsQIA0/ZNbKb6YFnOxSaY/SGP
4z/BQx3fAX14LhT9hZkmoA6QOPWeejKg+JKdIYP9KB4MgQJX8Iw6VuavTBuuEau/1x4r6aYZGYZG
bA9c6HV0D8TC5G0jHyhDrKGwdr5I3ybEcbzxlGfg83YU1d6dDOw3donBtiU9ycnUYyeSbtt1eAG1
TYZfQfgWI8YJRlNEFKBRaRaMoXMfBAQFjcZ7HXBO1Gyt1nZhAjlo4gciN9S9Gij2Uiuf1oqv0lrF
P2qYP4jPyXeD73xIO+8u0jMWS2fx2Xez2KL0Yms0o5RgItIAf403I29vNOvf+FgUYrn+ooyKJBOn
Xam4ct4CnozGBWtY04iqYNAbVXmE1isXmj56JxdqZOp15mYgLrE2TPbRhRpXSRy940XpfEYVDYH0
/l2j0Aa3FSEk8TTtckN/FyalWOJqsspcwBllXzLSi0fYdLLA6WuAKSjj8GJzd0EG2XqKyYDJajor
q/jsU8UELgTQtKZ3Dgm8oS0aqbpIM4CGvnETGk9Py51PwlfqmcdMO4TfptVTHRqst4shXJtdsErB
2B4IzMAE2iDZju3p2UkISeD15Rmi5KD8TWrOM8EgGP8sG+Z7QnXiFqZYz4H51Eiq7KY3tr0qmeHW
GRySxB7xKTPPM5H4nnzYT5tqZAeetcavuWbsqAe5HSeYeHESI0ZkC59g1gnb7yYvV0PXl8xHKKxA
kahtmtflRreM3WVoMjfygYDYSXYM0wpl96KQFVg00V12SWsiKVFPk8bwg2x2TzNoH7gKRZ9vzVqm
G9eNgOs8dG0+oF1NuXIKMPoGaQnY/4p5j5h4Mex25i6LonlnBQ25QgbZN5bRMJ+vDpiQfo8jhE1p
TME6civq3g6JXrwYb/E6n1ITjGDpI7NxskUZ4TJ5xNGlELdUv4Ncgcp3e8lsCEFRj8LUHtydhWRh
1VikT7bL7jFFXR+6VMBezvNJzlAj6ecilAiha70OaYgdCD3CTo1RtvZA9W+M9E8rrQGsJPSBXn+F
M8/kWM4PJSue1dAK6zqm00PQkiDRn+OReImeBqJS8lEFzp8+TH32WNbJxlAwJ9UaKiL6xkWH0Oaa
dj2L8ju/8L4R9GD9Cl+VQSCasUSKVAhii6l1d7o7tnXjn1qbkbGz6LnThdEWxqPkV4vuJjuMjzrv
yHilKhpjypuOr2RiMP/PARXZHvMGIr7X1bIgjyqA0QyZmtzjzNHTV1BiT7YyUEpLUZIN42UuDMIH
S3vrOVReMbqxiQU/XaVx4yPQZ3h4Lk9aEPPez/18mlKkvb3FmVwggG50+KnwjZTtcEWoHW6CnuVs
mk9fUTi+9t7CG4BLC7mo25ZgX1ejbZIHMY6kcWQODnxcfAQRUdg05UPt4jo2EfbPwkXcnC2akR6h
TpV4+NNKjqkRs3NNGMZEOjPbIdjsTvMacxss4dlsOR0necivJWl5bvUkZgbAaTQy52C+PPIUpB7r
cLaYYCQNxvDyLUK5vsQmoAGYk0MiaGoqkBXI0jq1GrvPgM3NBpgBPOeuzo9BRF3VZFC6Anwy1QB6
GchmtX0MwqZ5KvWvsTIuMTEdbgfUoEJPFlV3k58L3ATdDzMrvQX8wjTYodBOE3uXTOF3XpNehPkC
sDqIDxfFh2Yt0lczpYvP9jxJJz6clBYijt9sKeqzl3Hj4+YWJkOaVmA0p8Nvz9rIwYC8WFnYrmmH
260/8ognlhJH9BEnb1/MJuVYRKYHXDsGxK3/2Mj60bHUOUk9d91xt25d1DVMAoF+ZjsdG4c6qYNr
UDKglGir4qh6GNqKBZXFpIdOgQlLmdwHoTHtLNZ90DPZCjpsIQ3yvbZ6oX2zVyXtO0DiXGFgRDex
YVpcb8ioRlTxmMCGF6aLPF4a8GJp0fs5gWWu+JgR+u2VZz/0aqiZYICpU/F0tjiArFKf8Qxdo9rJ
11OXeScRi4ptR/aooYFtfD1/KruY9nERb800v8TjICCafbpFAfozM5+GLhgu7FGP6CrbVScBhMNR
Yo0FuWe2DXe56noY0Aw2DerqsB3IMTZPqdueo5LyAUXFsqZM+q1vhYhO6K/wLvBULF8h12KiZogU
SWasvoLcewmHpgLBi8VMGOXZjLKnqop+sIWn6zLvF2NI5QHZQkXCB+uH9vCBSuu3YdSfruZNNguH
qzKF+4bQ7tNE9IViGo9SVKEMFH9wVbUbOGDN2ggzksQKta95iFLueyb57tUbf0qXISolL1zr1mCT
WuppVyepuxqlZsARA8sNNHaWsbzDuFCupM+Hn5SHbMofp77fgyfdZUPyNboI8XulnmH5n3zqVXKT
wn7jSNJGRfxCBFUI0O9m9rjfc5kQ1WyFOzuR7s1mrYL5RVnnweyp2nD2bhE5fIh8JBShASGy5BkM
ZGD7oUQuJyFSchqvygrej3Rrbl5Z/YK9hnkyF09d3R1gycGH9hXrWIe4oNRC5tKh/I7yncSHdetD
+HPox0AvGt62sR2IySmfgU9AwznVA9996ZwS86FWfJqsoJkRVZG3j2Vzxm2B7I0XCfNhgMem2ctV
QdqgiGCry9Q+In7UPbLMJdxOTimcNujYJFXwrHRAOmMgi8kIh2c0+bMZLaxJCUl0l+luyvazH6xb
IJjxx4VzsCUwml4y2nOHAlqfi1WDDAEpTyIsq30/KPRDnUncPFFOhj9bl4TIzQ5s7rb2+SkFlgfs
HblbibOpgNWsrNZ5lzo7EXq1Qvr1ezIXVH0+7s3CDU8VxRtsdzfaa9k+MbotXm2LOTIqS+KlmmOT
dk+IHXe2H+aIm+QrT0CzjtP5G9LjPWbtb+2lS7a7GYOEP1ecu1eaM7JEMnPwDqhkTOqD4ZpUHk99
TJdos6gjFxIzUJ6/Dkqe+C3YlPuuQH3JFrpNLz6gIWoC0nh9586w2a9ZMOYbzK9rv2M4nhWHMEq+
khl6VAn8tCgnqvPEIqE7dahlKoLEsXirgcHnGHDfF3gxfVjX9rpmIrRpXE041tIsdAkk6IhdkqxH
4EU18mTPt5iRlwQkITEj2ETjZqsOE9+Hg+VPHB94VFrn1uMREeg2lqWW95nWJTXYjF6BJS+9dG5+
SQolo4g3wIdKcjcVOU/5cI7rR8BOmMshtbdz7MON9Q6RhcvQ6LjG3TBC5ycho5nB2Z9isfJy/96r
7OukR55ty9UXwNHbSVzDbL7XWRXv8ePC1azpq5EzdNsqik9N7HSkek6/IHPX254ajQuX4MsdIWVq
o7zPKoWUjCD5NDD33juhFjSV9rBpKva0rSwv9kQ+7qCbdIsRfIzG917NT1lp9HthIffGxQizCqJJ
y52e0I3tPcvNt4hrwUXn4XVZs3qAEiVykXmm7MYHPq9Ko+ieq2UbCWtgNVhJvaH8e4AhzsiHETSr
B0WcTQxhBdXewekR9Insq02XklSOYNpIvF/HlHFrG7wXS6iWWB5CbkbWx1Bl4PQWoLLq/iEPvJ/l
b2RJMh7SvvszLvS8qPTtU2wPL8GMOmRW0YYsDgc0OhcGqL8t6kV0kymXhp+vrdL5g5R23hfjiGDG
+0wIx0LKZRdHto+I6FyS2RfACOdjcGM+vs4wnUDoc9DWs3qUgEHree9I1b9ZxCgv582m5Ekl9AFK
eTmBeMpdYjp0y1OQwxhsJueqSn4Pn0VGkW0Mk8XnPDUVye5UhV1ovqhxhEum6b+isTg6E1gY1Pbu
rrf5tqgqumZ+k+0Gy30OFQrXOYqcdePaZ6brJYpQ22G2ICDr4k7VXXOrIhx6KD1CbvwTQKez68un
qDa3xSxvE+BhZqq6Y6fdEVvrywPaD3653K52pQtLXxv+nsLZQ0WZfStrn9l1emxHd0fMNvLaeRz3
IEoGnyjrFM7AClOFsTM96zAWPRk/SftMAioHhU4OILppOaNuIFGB3QR1OQeEhghmNufJ6uyDpwU2
T0IAHArQVVwHNh4lxRNhZzvi1J7ESCTmhP5/B7CQzwRnQKnrZN/0/SsarENEAzeTlLGC0s3c1tqw
27SM32kh9VHb0UumCOgJ+e0IxiGSA+6vnZqs8vzg0w5JkaiMnkvAwobdhM52KjBr9kgtdq19K4ni
vfD4PhQC96MLkm0jpmBXYhA7VB0bZHYLv0Oomlt68WBdS6mvlLNIIQjlaQcnXSMeYTsT0Gy0EjJj
OLvkmLCAYyPzO/Ee3T7/aNvM3ouoYJNvPHR8ghtkn/CiSG7c8F23pU/mBp2tB2wtIGKb/L2cPCgZ
ohzJj8pBQ1Z7R7LeqluX9xV2ECPeR47iLPeiXSDLlnYse+QSAwYp++0UVUeg9acYv3E7Jm+1bZFi
5vtcZXpiM89odzUmWArtrH1pFU0JyoiJu4Q8CbYmZYeIrBI2zsUSC0L/YrP0fu3QTHkBeJiJFepS
SDN6l6/dIg+Ya6hbHfzNxkO4Ydt4bxm91405bEOT3cvgcMNJ/U6f8W1mVUXcEEpZ0/4VFiyhVT6m
SFBmaM8dm+gYlQGXCBWBS8qAn89y3QTldBgi5IOjiayYBvIyEBe6YndnnJwi9RiABk+FUefrSh/p
6yxe0vCN4BlBGJGGk8/QlJFQ0ZCaN9m4W9LhPDjivjKKbeYx3J3sZwf9DOz80cJASmW4GHaoquoC
0WOLeGmR+Ax+el+jPF7bGd8lycQjF5xMLbLLKBk+2rTmLHVQcKHzxVnZbULHcO+TShO0aAumAKHD
QVU0T2bRvdaCoCBQWAyhjV2ZfQLDXuYWel+lzUUFgAOUOTLGiqYrRsovC0hXWMaEP9nZV+5XPD5G
d5TNmO7ZEGlGTFlOti2zGrAXsPlqEw8GTA12ZRwFubTfux61LARYan1HcJZ8lDE5mSlOA9R7CG7b
eQJUhR+Y46ZMMBfCKgVX1xITOv/qyDym8o1rRtG3oQWfgtPjZpkWgvXC/5MMXQxZjzZ6npHBxPA/
N61B5urA6osFfLtxym9jKgoavoqcYwaGTHNneyMymB1T5k4bNYakyTnw+z20F80L1ZJ94AwkMdlH
XM/17NQNhnYLnCRfSnp1BXgWSWZnzc92t/iNnJFV2QBcqVT9b4ZYYotdFmElIFhd1p/sv03U/J/Z
DMpzAOdNVuXAVcJot+vSr9kIkZMY8Tsh3Wbs2keG39hiuGy5Us48YdUdw9MX6cg327bvlK/fFYGp
TymBA6uJ79i+SVmKWq/RgAUrVLRJSwokdH5iwYJ6N5AJtQkmth5hM4xXGoeYtlUpefVCcnWCPNf7
UZX9RnBxAyE4aqYMS/rXIUUkPg4NT3XqFVvBnHLTzkF8oD8rdgHNEFP1ggeyam9GTkFmmQDtAx/E
ExxpLLTOCPrOwmzOvJMBbN/YfOFxAWeSd7cYmCDPSN9xjYz7ZhlxBHObQ0DFzUh/wlOV2Qj7XAJe
ig4d8Og13oZWuGSU9CUzV26NQjFYiVmSaUzwK0uY7bEwiqtKmZynLobwQQuaUeg5yBYYhOn5O6wd
i6ayYUcbmHurze7cLNUsBc36Og+nCBwmNylenykEmNLs3XD5fvgAzORQVJD3ET0YdnR2RnxLhdWV
u2EiYUN92XHn7IloYxogmmQxvBOIUDFOdqziFoWgQ0WKTqrzLgRjlWcnYYnbhwN7Jr3vc5r7mDxA
xl51cByGCTQ+4dbl2GdbUSU/voEeEQt5ehGzDs8EL4tBeXdt7b1qGyK2llrtumjp7BoenCRJXsII
b5Qc1RN3Cn+Cer/toI9lo5NvxyJmmim9dVuJtd10+uzcWQyY1ovxZ8ir/IBXHvBA+eRrkryg6XwL
HlLhZ9mmsALavrtpsrL7yMAXENoIyiySopW698xB0M8EH42R3cisBsgN6ZwJ54sl6/sxMyGSeDgG
IrP67SpMJUnoPYWGPswyTbbmYDrgQIJsO4ZAjbKIW52oXtKsTPENYWozDEwKJs314po575gxpoz0
o/zqfYPm39WtHNcZK5g95Xg5u+GVa2wug+4UuogMs0kvXguEvKZ5CTSrWJo4zaFR7hhL1ifY8QTa
0qojE0VsHKSM1TsSJqFAE/6d4SXSzFXjEhV7O43WIRPGZiyK4FQY36aBbDXq2UV7aV88DhZXNdEJ
hy6FBdBCleycIDsUE4ngKI5ylq7P5nwk1ekhd2IYeCC8E2M4JiEfsR2UQAdQyeGFYduP1PHQJgNU
xATKIIye6RL17AOLYDSxKpos87tpqwkX5gLW+mwZyY7FKvcVcAuqxCI+BGGxi4FIMBJpcavXPlTl
8HeUSHgryd/c3+9I44MuYIDSQ6MWl+Oibq9R1ZteVOzSsrmV3ixYivX9tRZZtMkytjZWv2A/tHm1
rfFKAf4rqtV9VaG6NZlSrVvtLT6SmPFxV95rRWZj66MKkCQm9ERk2+VTnpjTZpLGWSIVw8RFDYUV
ejXCQLrQo1GhRsQPtRUB1aQKHLik9Pr/m5qLFjPh/2Jqti1cxf+zq/lJFdFnVdZ//ulr/vsz/2ls
Nt1/4zvn+b6E8bZw1/6PsdkynX8TAaetDIRvmjS//zI2L+Q3n3+Y0YtvuT4+5n8Zmy180tKx+Fv8
P6A5x/p/MTa7kn/TP4lTvu85wfIfJzVQove1/ovBnnG2QDBqFPthnm8hYDNi21dBE0/7ij1JSZQ5
KoBA72RNFTNSWAFvqJ78cj435GZxIa6goR20IYh4Ji968QoFGUlRgvBgzGcMxnZ+OJAHBe1WltkP
Yhz+FTTFzP43Bn6nlTvKHakf0ORkRmalCyaEOlmhXY/KYp1oUiz9DPUCOxwHRVoD1n5UizaEr3rN
3mNI2eIvcTnU4PUTA2C2RPmHP8L38EJ7nSuGF7GBZDH3j0395eHkmwyErpXJVwxZSBH9TqSPMAqn
1OBl60lVS2ZjRMALgwTUF7794IQAKRZ4OFBaG5Tm8lKXF6NZWWWhsZ1Fe+0h6TdksWmRb33eSBFB
ukcVrPwdqKS1GqFAF+6DENWbzMiEBugEwgG8dEr871DcL/8uo8Mn2GQffSUP2vz0vQVEh6g7sB6i
sL/K6avVOeqpDIUtUjF1Y0HLQurXpI6R89iyCfGZRZntI+mpYiJD0faOJoKVMhb4nx4dAXUrPmhr
PhNDT50N8U7XHMJGv1hcmZkImLcBCg0Uijg3+XT97r6NEoRrLkIOBuV0tXONXqGcFLRlu31TNdHm
urjESV+vpqF6b7qv0vxKeafwFV1M1AmEl5gBqsscmpYD8L3boHVeM3BZGTUZh4Z7YC1/37fF/TQ9
Ln+0fDTLD06Qs4E07a2Gu44XY1CU+I08snr6lol4YCXwtvzzvRFdtWu8sSNeg7m/xpy5RqIpN/lM
ZzMkcMdeMZFFE2WBrAmzLS9S2u5hGqjnLCbqJmoIkgIfTZ695YOYRnaV/LAJKVR4yAufAyX2jmnv
OfJxreIb5Xtiu+BLyOpbYpWghK+HBoc/3gVPHJcnBhMf9hOe4Xzd0n5zEuw0bv8xsbcS+rQIjrL+
Xv7zNRZ7A/q3RR0jKf8QtKCRFOuICPaCToFJ08w+loXl1maHwNCKNdEjQi8AxOJQYu5tLXkrkv6q
u+LDnfNLE8pDN3rPlsI0o1mwEmSTdH+fCTyDNNA8E974ov0Uwy/T/Ty7srPBK4zBlWhQZHhg0vaO
H52jjE8+5kc8YLFTaZxIcNvnqCQKIXcIZC+kgzkrpx2vHFw7hYG/hX8DYA3EjXdrU7EXNH7LbxmE
IaoaovT41JZPVLUhqx1nDzRqNXB46Iar2e5J6vB3Ff775XMI8Ph5GUHV47bn0Oh975hh5i8h0zLM
Ijcr3k1E/yGTPIKt7PhydDRVlekfSaNDS8OfFcGGbgtoAEM01/idBzzvioKudI0t331d8tUmImt5
dvjLEiRi2j06U7eBQn8OldzF0W1K+2Pu5Ze69o/swHcstx2kcgzw8CnRj5FDvk5TtqxL492l6Gnz
xPsIsTrsx1yAAD5wMn83YR/vOJAvMsgvAHCmPUCXbNOxWM8CwLgFP0Mi1dLvUxKi3lk5dkZGtYwL
ntJ6Z8UYEiqmEFlJQBrr7VuCDGhdx6zuAhSW6HxBO/YhalmQQGGFYspnO+W34oD756ufnWNlscj+
+8+GFg4NPMPPqkjvYxfRnhlgdreH6drYwWORW9DNfS02Au/8OlL2tbRqAprBRomJyHXCcDnqGwGf
L5Gr3nPvC84m0JT2oW8QOVgm++OKLHUgCJj9R8J3tIrJJOSX/Ps6W3HSGDP4PW0+Yj2j9oGoPfTF
jywQN2eGfUUyqDBfxNfIDKktc3hHMWq+hgYuEUDnCJNkY19VxCUwWWzbYm8bKtioOn7XfbFPcKKx
vg9/hn4eVzHr1r0qjEOfNQ7F1fCVNaZDOwDQjotokzRI2oOJE9jo5t/W3EpmdRFTee60qMk3gIIX
/0Sht86y/BqDXaXdDf3joWwLzEyw/IB/I+U8wktez0X4BoUTav94MZXH3gq5hHkOdQJgbV79o+T4
b4CNf2/pf/Aa/+MWJ+jTciWIV8qC/5tOYiiYJZELOgmTAZU/Ry4niIfixuM0mQv7IZsWO9tX5BJQ
D57NwBn9v7wE8d9VEo5AEmXjLTTFUs78E9WDa6qHapiWezqffQ4itgoHcAmwrmJ4sH/vY+6vLPxM
q+/lHgXdtJsTQqdpzlGaJp+usF6S3H4wqhKDSzySxvFQDZGFnmiI1w6ZYDoo/6Ask7h6heXcNUwo
lgOar62X6HuKaAIVeiJovZtCYLr8RxKbNVL+TJuIRLHmxl2uluVQjGbj1HMRYIdChMabxRvlzsYW
RNnerIqntPefhfuVL+qe1zYj0pXTduS5d115LLx6PUVHry8+aJ3JO+EB7/n5ZcJlM3BrvSP91rnq
o3NCXEQ9LjMGefCZAS1/7S3Rq/6nImQv4QxMxscao/sio0GXhFnQO/bZ14Asoe6+Iofrj2Cussvv
JZ3IYD0OS9HFdeDlNr4sXDdS7MMwuwxwIqqhfAr89MegL/pbKljGqXZO0ShvQTPcNE9tNm9F2l0i
YzyMtQTtqoNbEXAJ5Qb+oezn39k7s+W4kSZLv8rY3OM37MuY9U0mk8kEKYqLSEm8gUmlEvZ9x9PP
B/3T3ckoArDO67llqSIDHu4eER7Hz6HHa3IAx436TTRyBhtQwjVPClWLT3RE7VrDmIUeqQeO1pe+
wbXs6DfvuPMbkI7YE/I90/Q6H6TKxMQ0CIcDL5AQnPZnPCafUnE6oO3eI3/PljI4/1m629k1Jc7s
Z52md02dfc8N+jv1n/lk3Eu2cQ2KYMNjrQ9OvqZiyqhwErA47nt/RYARpl5jzLlOjSgFO1RdOrqs
QrRJmU4ghT83IuSjALHkmetbt9FXNOT3PyjXYdcCDKDVLreQZaxvg5hHKHsmf4/fZF171Cc6X0AN
+mwb8+aXxdB6sp1xSn5cn8vMRf2PY78l27YGy6uj8vbwfi6wDkArGJr5EQ4/6tQcNziJjnHxAACH
t37/ukSBO+atJucVMXxOAhSDkSHQmldqx3eRyhXXRGyad3AoP3L75OS/xowzL0wroEj/eGXwV2Vo
R7OXDkmBNl7vFol1Txs0vdb6PYUL19a+0rxyUw3mqWzo8eRJks4seFL0nxJUz7TjXNfsDbyXQZyc
HjTcHHrH3QTrPS/OtMYRMv4tPgJTy3PhuPPhea7mdHNvBKftdZPN3FSCyXRZJsFqjsKFSdWFHNuX
KgAM2HCOcxYY8O/5iJdy/y850CI3f5hPgEr9ZHPOupuK/MEs/VupN+/X56HPefR9rn8/D4GJiheV
IQVcCbIVKpkprfe6bRx99KQk+6kafva0j+TRX3NOy0DDzwEI3RPv0+ZN/Rh3NY2mgBYgTJ7Xa244
qaa3PJ4Jwfn3n8PhEwgj16p/Dj3duKNbmD8zNkA75kpQ8C7fBHANWvdelcIeo9L8wmWon0/g8Vtr
tK/r36p95KaOoVpcky2Oj4rwrajuqQG9fTnYHgVKW9IpLZ29D/iD3oKu+Eoq6ZOfk+YDoVR23rH1
v8lBN3dH8RRIBqx+klwthDoH0/tzhB4iHbQFFDq+xKWAkzUvfLARAro+1t9KfbhqUf0egum+h++n
8HUqqdwnJeteBQMj2fpxbLqrjY/8KBFBKsaF3lAcTdNhhz/fOGEilXkHYfPG8edb3jBCh9O1ABjm
CyZbSp9dJyDVIq7DbZZSAU2hW4STmYth8HNnO9lDRAm/955k2GZBOe/jgfRKQP8Jm+JpDpP51ppA
OGpDADJ67gChhGx8UoGVDrZxmv9rMHB0KLbCRqVaIrirRrEC9jSHo4ECrfT7r9MKCUJgEC9HOnZ+
1jmHR/2E/MohrCD48APzlIOV4A6xs7jcsucQz63xtxYrkD5zF4vYRkfp4BUpSGf4orTkriQpzBtl
DsBt6kFGQBKyviR/UvH7GJsnbcI8p5uWLNvzR53RDmrAT83Kr5k0e+18rZ4hE7YJLWuq38xbxZgB
GqTQPyF7Tn0WTYY7CtgH2bHuNdSx9OS+16HtoBzHA18bkvRa85P9mfgMXzyIsEOMPXG7jXQ2/fqJ
ZoPDnHHn+kkfB5+8Knidw2ucaBZx2AGyg9mQSKHNyibtJrAoW/BP5YAHpNC6bnBSX+FvaLgB2/g2
Z8B1i6j/zDpYxNJ02dLJgdC6vbdIQlaINTQ0jrMV5ivYfBWaEwtY792csRt6hdFO4RJMOqBJbBcl
CGvMRzA+Uc6/99HLnHFsnpgBle5b7skbU5yTwT8WzTLp8NZsjsK2EEdGUTQV5fb8CH73zxWQnRhU
ys85T8/3flpAON5BHTAgyhJm/z4bc8+HMXQY3gDb3P0pwRhsPZySpJEnPB5iaZM2/eSwPtc/Xv9+
riRx2bJMi3ZN2ZAFc05YrkNwMD9qwe3UaE953aIHyDESuZmcA1bvIxCDgHZoHRVbOmiIvWte+2ne
1uLmXodgTiuzfx+I/j9t5VaF18D6yxXe1/DvJvuRvqvvzv/Hf9Z3nX/pJvuTjkQHJwPlrL6r/kvh
NqAbJvSViuWQ+f4fcaWq/QtGPYvmWp3UCFEl+16dt03wH//b/hc1WJ1kCYuMQz1WVv9H9d13ISGp
im7pMwvmfJY5y1/85phPtOq6leVAx4++F51IZ0Z4+Lev/i9eDB9g4Gjq//jf7/P6fw8tbMlFNEge
aCOQWpEFOqBUnigifQ7pOthIOe/PW//9A8I5a4BLXy7VunPzMbHQo+CsVyKY9m9n/2v4P/7f+f9g
+kLg5V0hj1RoOxjq9eJAMZHGu9ySr6WhdzY29qUPEM75ozeGpjeZrTvKkpvYHAxhxVk3/rxp/nf6
+E/bkJHfr2sfh93gxWPnomstU2jJQl7xWkW2NG6/PMnvotSEAjIN1Cy+6Gs0R7wpNJVnRU3RutCj
f6rZk9rI+rb+NR+7kuYIu6zSKm3GgaF1S4t+NIrgcvmoBo1xAOrpX+RNmjMv0lkkjEU40LowM0wX
MvqUKD5xDecVY/0LPl5qlGjejz6AaB+ycWjddOoP2qg/lI76e33oeYiPlnp2gbOJqyp1M+hvWldx
Av+XVLfJ3gYmfoQdvQ5ctbeBl0V19SC1Tjj9m8B4MTjeH7v/y73EYw8gWs2qjbqBu5DXHjpp3EFW
/hoD59axix89AqNjrT7rBRf69Y9csJ8trE4467j7vda4sUW/7REi4PRhCBEiv1off3bSj4woJCtq
101AZ3fLhcZ89oryriTyc8DKe4pEb+u/sbRQQr4qisk3Jx8Ps3wIP2mzguNKGhrvFd7ykItGkHCC
p0uc03H8Y/0nF8zmCEkssHrHLGSvcREjoAxKI3mVwVeoRLeXjS9kMJDAVZQiUIiqrdzQPwJxsdJS
xFsffSHs583vnWePTUUDNbOn85zmfO1zp2rdjgb3jUX/czv8YNXFgyCSPXTfeHrjtuUIgWGQwYDR
xq6kGLTtQsZQNQ9aVfyok3afWXR59Whn5/RLofq5/oULLmELsVvErW3QGUFasJxPPXn5xow02Gfs
h2jqf1cGRFctwtSX/ZiQoEMwxRClyo2ry3VxKNQeUKCs3VVZeuf1MDnT7WSqZraxAy24ni1EVI8i
RV/L/FpoZrQ19yY8fBFUXevfsuQaQiwlkgPkXU4bV06d8tbgVesq5vr3vQXTtrE2Sz8hxA4gkygc
6UtzAbI/5kXzq5yffErFeF7/hCUDCbEDGHOkaG2B4Am9EZZAkFlQCMPJ8mt9/IWUJkoz6b7voz8z
Vm5a/Mpge5tQxp2mF0DsG/609APCntZENW0B0lC5rVwfJM8/ZBInjY4Xqyw7rX/Dgo1MIT7yosh7
LeQbLGf6DETr1uD5Z33oheU1hWiA8isePUNp3Nynz6wvH1LTwZs0d334pZnPP3u2K09WE0ttElau
ElNkhLrVz60Nuy/NfP7Js6FDR/Ymxcwq18hjWsTT17GLj52hb2xTSzMXApeG5UHK/aJykdFCbySP
y2MbtPHhMrsIgVuoqomGBHbRbAVOq+mqjdSb9aEX/NEStoveLEqgJhxArSL7Wvj91yx2IM2GhZ8y
zWXTtwSfr4Y47ngyaVzoEr7YEL1FIz0T6/NfWFdLcPa+hYqwKOzGdbrgLkCDi6YnHtz9jYS8NLzg
8LIDSqwqOKrp0MCjEKrC4xvdVyZ97ZfNf/7hM78MZmbQgsq/C+F1/alHi/a6pFXu1ofedcP1F3zT
Ely/VbxkaCK/RqrqOCJCqEI8d9nkBa834Blla4QDoazvkvgpRhMcna+NaS95puD0mWJpagCu3YXe
9pig+aDS2Ak/+hdfSjcy5dLqCrvVQN1BioqpcvOULjwIVb83RXMsPO3run2WPkHYrWQ0JMa0asgK
rfQ5jPI7NJ9ApqqvbZW8XPQTpvAJHUC3KkXl3p0CDV4KhY5Ihe5YuGN2aCT8Xv+RBQ8yhe8wTCtp
4B8hL2vaWzDmj1FeXa8PvbAEf57Szvw/hwbfBP3PZpX5+7iL9i2d6NLGSXtpcCHxFBooaHvOmxCM
hz4Nbyh4UPs4rE99wSqGkHrsGlCqT1V0nvqvMgvhjh+Nvy4be/aoM7OM/VBFtB1UbtRwBrQH82dd
BBuBtWSV+e9nY9tQ84QlCGXXgkimgUB2HLLbiZ7E9anPn//B/eAPkuFseLMuKHHrCWaxtCdUlO56
WuLyYngOquFoKsWn9Z9Z+goh9xQQYw2FxVEEfv4SBu0etsl9kXdOdK1HdrX1LrjwMUISgu04rBN4
VF2vVX538vi1T76vz38hN8w1z/NVcPx4LIaaVagLc6TDF0IeWrifwqz7jNzuRgAsuagQuLyxyM3Q
KARAFtzKRvI8dvVlJx7xgb+fHD1ykP1Fv0D5XQ0oY9ZpW2z40BygH/iQ+GiXR8OUAr8v3VB6SMOb
Ekr4qHsZktdyeKNTdmPvXbCOLgRwOlN2TbTPuYMPcMLpaMGQCvV1fX2XBhcimH29rU0IQdwxyQ+q
fWPQZHbZyEL81s4kxQDZsHxPeyk8sYnxuD6y8Br/XyUqff6Ys9gtymxs89ErXRuOAYQwD9xIH3z0
Gnc58NWC9yfPug6Tfao9F+1M3sJjHI1VappvHEcXoloXolruNNk3afdxE0sfDmrV+e1b0WLMV681
rJf1z1wIPRFrgGJnY5kRBpzo125BvbamspN9aVfSALb+E0vfIUR3Wsv2UMBZ5FZheWVULdQtPWWS
C4s8uhDXcU3Ka1S7dOXyb8RDjf6l8/9en/mCcf6ABs5cQJ5M6IInZq7X6V2pxzeaLR11mrvs5LIS
Pu+J771Mb6POoE+jcpuSJiJa9iHcqrbE7RbiThOCmoJAn9chNzHZGdKT39I730G9dVy3zsK6akJU
Uw12PJ3uMleGJMb0/o6Ut3i68DFAm3/0zPSS2g19kGN62YAnHy2LBhTZ+ryXrCIEdhxZDe+lBDYt
4MdAye+NeNy4tC+ZRAjZuNbMfijM0uXFgYan70aNBlP6cNm8hf0XvrTWCkrsXfd0amrVEV7IjT1m
ydGFEFUtzdfkEJOE3QsdSwWEhzm9y7LVbvzAkmGEIEXkzEDMxyhdz6P7EGLvnvZp1JousowqXNxL
JHhiNMVK14HEs/LjO9gjN65FC86iCvEZRn2ZRabGxMtMe7JSEwBfgXzN+sQXzKIKAarEY48YpU5q
1JX7MbIPoyZ/qZ1+wx3nYT44OqhChMIPE0x+S5FTA4Vj068lqT9plNPgvx4s55c8VagjxWUBr/76
9yxZS4jaavKCGOAQoWUqV7Ze/yxVKN/Xx54X86OPEcPWK8cyH3uOn772mjXprJdUvCRl90XrvTcw
5m/aFEv7ILywVPNHMfQsBZWtIiHNGpZuXsHH34WQnm3ZaSHeRBT1GM0PqTpDK74MmU1yI0/yLZw4
NFObGy9sS64lhHQKB47SwlHlgqdv6HUy4VGhTf56fTGWRhfimZpYi/YGd4GmT2icMK0m/azyFLVT
ItiWLksaihDWfV713gD/q0t/F2RRTvdojfozWuHlhkstuKsiBncFulyCFg2KuAieBdiOQM/T7XyR
jUQ8WqVYpacB63ZNJbZ2o2zTW9LTp5O2G4uw4EUzIOR8j9RbyDmsgGgrnc5Vy/xk5cp9FCEVJZXJ
xkcsmUiIaMqtaIxNHCHKIYVBo/f8MoR6rOjVjTX42JNU8dW/Q8lA49WcjR4abNikC6D1+RG64Of1
Vfj4A9BUfW8kry68MqZhxIUe80Eqqx9WlW6lpI/njjT5+7HbdFQhBMJBuVzuG5qj537ksL5o5poI
SZW82jKniCQxOfGVGSqfGwhr142y5Dnq+4nTLhT5oxOxqw3a0fNdK7+naXinKt5h/QeWLCNkH9Ab
Th81RFYtyVcUng59rV1VUX7h8EL6GSQYC305rdzeoEkps2gq2sGUGh7KsQ7/Xv+Ejx0HWOl7G0Vh
AK0zIqnuOCb+lyIb0cqYbOPC0YXUY6sefNpRWbpFbP6F6sujRJfgRkgtzVw4VYw0FMHVm5D6Tedn
Edp3iCKNF44t5JwwSKS8R7fE7Qfz77jxaENpiwvHnp3pbMOVu9bMdZNVBWdLD93Qw8hxoC+5nh4v
WVJVhOjIURIEWZFzpYcHSY39L1agXbbdijg4+J9gCnJI9uqQ3bR28XVMEPqopa+XzFyTtfemQTE+
GZWcgOVd4X4yDDc3p4262EIuAAb4zuq5ViZ+gMot9H/prTGqV7kKVN+33bbbuswtnENFDGqA/oTk
FVXlIt0Tl/cTXV3lDSzTBfTKSKzIR3hlbfXKHyJp2Piqj2NAdQSDmYD7yoaXQte2YDTPdWRQtadL
1oKmlvcGQ3chLNC2KF24uX0w21Dj95ddIFURb5OhB6lJ1cSZATaSwHyLst/J5na1ZBMha9YF4iyx
xSUMJeZvVAYOeuS9rtvkYyeCUOC9TZw2SyZJ6Tkra8NJs9GNslLDbaryeRrbjaS/MH0RbJPo6QA+
0OI3VP8BqP/nLIs3CujKvC/983Khijga1BnrvAs5hbS1dyWp46mtA9wmuaKT9EUKh+deKdyuUJ57
AwlbWduCdH38TZosLEnrF0hhIdfuhn35u3eg2Yoqrd+vL8qcNz/4KBHDKUVR1XT1/CQ5K2Ej+Eg7
r36C3dG+Wv+BhVUXQYk2siqOiiSvm5bjKzg3BCzR96XfNe+aix4d1BnafL4nRJo6wHRG9RvVJ4jj
kFVrELy0y4f1L/hzj//ARmJ7GocI6B/n0kFoDqeu0A9Zh7aghqDcAYJqePMpvt9kMKbDwGLfg86+
diKvRkXUoU90uJ2M6JCGzlsF/7jWoJcV8pSUQeY1Zb+QC6ePbfpuww6pJv0+h5Q1o7NpHKdbU3Gu
179gPjB89AHCpqkPo2H1GVWhKIRQULH4kDul/65aNZqjUMZEG3vn0u/MHny2OYdQI1fKfBp1aEgz
PO0KNdtjktmf0AKE3CmCKi2UzA3HWvoxIXvrimfqyJaz6i2yLWFpX4cQLU8de1/TnGpd/to60cZZ
+OMQVG0hnZeSD8FrJZeuVAa3VVB+7hzp+/raLASg2KjcTo2S+RZDw9d6laUWqjzyQ1P7l21EtpA8
ErvqTMr0hWvH7auTKI9qt7XHLUS2CIWR+lHrG4+twoHnsAqrL2mkv0iwcUjOVuV76SeEEzDM2zEN
7/OW4UF73gfOKeplGv3VhybZKoIsrK2IiKlVSFqcii2jGcIjyO9T0pbH9bVdGnr+rLN4yEOobIeG
Uq85wWwR5/edUT6vD73gNpYQ0sNUN1GkxNw8OvQHNCf83Gco5UX+RigvTX3++9nUG5vXLHgMeNag
bqApcML5Ww/eS1MXAldqmgDCYgK3KquHqoaOrOjv8yHeKGguzVyIVbsYNXXS2Ka1Vn4JdPkOmrKN
jWbJHeeTwZlRcqjutQlpVTfx7Dd46m+Qor+3h+hLnuuvl62rEK/NoPZRPB+SuhrGk7AqkVALbobJ
2vCbhU8QAZuGkZdpFFeUs9iOro18aN5gGISWI0vlR6Rmwt36dyysgilEruIZNANVbDlBnZ36rr03
9WLj2L7gPyJeM9XKqen8snDzUruz/XLvq8aL5umfL5u5ELTwP3eol7GJmUbhX1Wq4e1i3zKu10f/
+JoDef97F9LpBmygQCejFe2XLocqrgkgV4fNkYZx+A/HjR1ryUhC/HJOVbQwMgrXbLPn0fY/x4V2
TFJ5A82wNLwQwwENwgFIjxJMTPwrTes7f4CA2JC1DfdZclMhiK1WjWy/x02tsL312+Gp7/pXqnMH
M20O6yux5KFCMMNp2SEeyjpLaCfWsYrqprKxyPON5oPzloj/gksxGaWKml8lVS2CQMNdZKivUiA9
VvSVKDkaSRCbNv5luDlVBIX1SBVAbTRy86f2nVXtY55KSLKqkEdBsr9uroXjliEEdFa3Rk0XN2dI
w7hJTJQCuvDN8iAb6KdvjjSZ3HjCq/XfWvAuESlmhip6rC2rL2X1EU3rJ0dOvpRmsLEtL8SgIUZ4
HGcdBFrccWcJutj/1nBgnGDq8jXpUfG7y2LEmL/ubLfwFZWe7pZ7etRDO6r4A+zYY/pXbyFhuG6n
BRcWoWNomgRel9eF61WzXqDxZvRKeuHYQoT3shclUwAWcKryzthJsonghAPdw1bBZyHEDSHEnUHV
vaDQC7fWZ7o7OL7oPLZ1RFmmamOnWPJZIcT7NGhMkhMF1D481tN4UlLrtgla/8ruHXunqzRZB8pG
dW9pMYSdO0gMa/LYnFw50T7p7eBaprZfX+cFU4nYMfA3mpQkNqYKkEtHed5Vk/jgVMUnDcG5jXy4
EHQihsxD5sNsrKFwLYjdLGPaKz4krv7WHXRp+DkYz6Ih06NSb3TAY3SKQVGX/uKuY/MUOG0cbBbM
rwtBPVkdlHo5Nmoz41ZK0/swSm/Wzb809fnvZ1OnBC8ZWelQtw2Vb+jl/oYG5G40ta3nraWpz38/
G983xxZMPukbbs4Ari573FVFYG44z9LoQiBXMiInoxxVbqcMLg86D6os/Vg3zNLQQghDSydppcme
4Ofs/JKD5FYNWGFj4ktmF6I3QVasi3mqdxHSPgzwJqIX/dRZxstlkxfitSZ0NBSIuEH144viIYwS
dq8XDS1iwioovzNAzmgdFijcqRpAbftw2dDCNhzZvBhPOo9mMc8fsM9rsDNo2hZc6+MFVcSytRqY
sjrUuXPK1PKKq5k7lfrGtezj1VTEqnWvZUbZ5gytgDjWahi7NAnikq0mro/3dMURVjMoQh38UOec
qkH9phfK40irAoot1rH25VdDQpDgsgUQ8pgjFQ7Q6Z48A4Ef3Rx/N5L1dX3oj02kimC5oUpNDm5k
4Jn4u87CvYpoWaxtBOvCJiKi5ZKmRGuk8cliyvhaZ8mDHcq3vJB+5vFsw++XPkBIZIqcx0Ojkg94
fP0Va8gbN8FdDAfdun0+9k5VEzMZ8AhvlCiEO7OOeug/IRy+4Z0Cd+F/InlVTUhlahmVKpjT+b4a
xz/tvIkOTocitjJVgIjQcdp3yMuAO6/uvahTrpIxohW9HK6NVm+P69+39MKgCRlP4Sbu0KlbutCJ
Hate+mG2yhNvqbdRGR0rSsRJLr+Vev5pRpdNKJ6v/+6SZwixA8OFCkU4lzlffYSIN/ctpDQekfXb
SOQfx6YqQu8svXWUqGP/RF/tx5RpDaSr8ZOp19eTFv1lldbWRrrgfyIQD7G+Ma5QYqEi2R47uDdr
uHcGZDLW7bQ0/Px9Z/u05dOfhIAKj3re9Uzg6hX2U6+UX9dHX1gFEYgXZHUFoBUwliz5yG7ID5EG
UR00/6Z6YcX2DzvW2QfYduCVChmM+j88vmqraUcezIp90vvJbhz1TeYqDPLB/VcV8oBvqEXuIFcA
MUR0N4srt3F4KqR24yVuIQ+IoLvQCZJWK8E0hWgyovJ4PaL7s74IS0MLaQCZ1MjyUQ9y20GFWi5C
YmaLSWbJe4Tg5pyUqXAslUD1pxsrS68yHb4sY+OyuTRxIYZTFcmgAllyF6mTfCenCK0mIVLOF5lF
RNk5CgmxQPfbpScYvkP1FszaRuZdcHsRX0eZOaFpkXf/qXRM/S21uulNhYmoe9UTznojVJTVxld8
nIcU8QHaAPfjq2qJYBw60lqT/B0n0Q/PzD9LRvutLa2nS4z1D+avyGunzLT4GV2qdhQOTfR410de
cCERLehpgweLB4vsFNFD01snZ6quY83bcP5ZU+CjuBXBgsGsGaB7kOWSciAXjk6GZd2luodqpopw
4/ioytpV7PWfSg8S8WB6DozwVp/8e69mR4zsx/XPXPDlP9M7S1MegmvqpPBmZckdvOftHZQSG0Mv
edv8k2dDs8O2Xl7zhSl6so423QaK6g6K8mrBdHrZ7IVTitWEbWJULJJtQQvZa+NzA0DgQg8Q8pMf
BE7fB3ruFnKwTzK0XDstMr96Y7+xx30cI+qfo8mZgWh+S1VnsApX0iBSV8f6yrH9O5S5jga4AJ7j
DutWmu8rH2wRipCvKI2FqNHwvpRaKoTrstI8KkE+zgpMs8C7DeNhhKJdkH6rKt3bSAALqy/C9UKv
Al7YzXC9vjxYQXTDUZ5uA+uT1TaXvR7I8/ee2a9ps8J3WurufcfHNBorj8yPsbH8C5Ehz6t2Nnoe
ViG6w7xVZr2p/Q5kuQVw3qNcvL4oS8PPdjsbXtHoS7R4HXKjzk5fap0GyBz082WBIc9Z52z0QSqG
ZOp46e7UKbjlhilBWgnt+/rcFxxXBNcpWtCrlcG9bKD2LRXBCSWgP7ryDRJraXzZs4qIsaMOHfWm
Qum4tZrypS60+KqEBd1HPiHearOEPhaLfBAc8vz3M0tlhuajW+fkboX+9jFpi+R1AlhxlcHlD6lw
qB+sZMC9Bhpi74DnohAb6MZPNMjQMADovUtqE2EGD3W8IsinPWSB0LCqiGI32cB1JnXUQz/k2tUg
o+msd93fqR7Ex6TL/FMFbmMXmlP7Si3QP6TJ4MnwnzcDEp4jGj8B+gCWnYU3lSMlt1OrTldomuVX
oy/7+yENU8j/w/wk1eCJJKUdEJOq2uuoSsr9kHTObkqqcdcYsb8vG0c61Une3Ix6Dlv6lDm7iuvX
vu48erhD/y/fnjKkNqzmaFVSsLekSr2yu1SGfzwIr6YJEnR/LL6h5preGHpa3atBEh2CFgVR2taD
/VCgEsFT2IjiXaFCaYlUclb1I4S1Vo3odZlDxeu06GQGr1EN3Xal6hoLqnr7Oiqes5SeTbnWq2tZ
56d0FVVr3ash73f6/JcN9efeCCp/FvtEbCUzrOMYdT/lzp6ePBWFZF6KoQ2yDO2glfovH/2CT1Xl
hPdDodRPaa2H34rMKY6Dn6ufSqS9b7KEX7bkQXLLMIxv6W12jpGtf1HH7jdc/RYyT2pzCytegGiN
hDinRHsUgpXJvrd4YpBh3XsxNc7blZNMu0jSvV0YyWhdN5Z/kDoEBH1HjTYC7uPDgiLC4RRZD4GE
UtCR2mOCzLJhlzsj2nhpXxpcyETGxLtromTOKTfRiAsRMLN2Tr8Bufk4zSkisRxSsb3d1bmJkrOB
bG3DMV+BtGrDLkujz38/C1698aTEQnDjpJcyKvUtdFRTMCQXJSBFZLwK287zJacyT6gstAc/8HwY
pTXlJiigzV7PpB/vkooIdhpQmDETqzBPqRQFJ0Nq0psMrvFjVIbT3vT0y9hE0JZ6byinRPGZC7qB
gJq3sw0JIUNpX3YXFgNEQHFW1oWewvCP9LF6lUkWT1jyXRbmG5fQPy0WHyVp4QRT91OGOFIZu3ks
odIZhzIc8pJ60rssIaYr5zbNgTsqraV+R1FBu418a/yulG33Ywys4qoiKWy43MfvzchxvbdkOPSd
3pNcT2OX7+sgdSfEr1WY/4IhQkEKNTziE9TBxjFqoVimiJjOxMmzyon5vRaxpq/tPerj2bP6jJBp
+R2RVX0nX5YGRGQnjKJNF1b8UCF5u8r4XGvBnvfnDbMtROo/2ooQnTGpTjgnOQrsxxRFlSeqgMZG
llkII7GpKMtp1PZNRu/bH1X3TU5/NOhdFuGv9ShdmryQZhQ/rhKUa5xTE/5AFXuX+1s0ogu5V4TF
e1FfICc8PwLUhx5B14Y9NLuM8VYR8YhOVkZFMHXGqcrMg5q/md7RLrbYEBZsIiISQ8e2UT5tzNNU
Fzvf/Gn2v9eNvWASkZFL91pZgxYKrS/W8Co24we9MJIry6g3HH3BWUQQoiVRGMok3SCte8cU0aQo
Km7rvn5uo42gXbLN/Mtn29KoTVGp+IZxalW0qTgtJbs+h8fhMgPNhjsb3c/MUDem3jh5fX9deMWt
QQ9KVRtP68MvmUd0dpumKnSYmXzRX0fdrT5DpFsaXS4CCsCU9X76fRcVSGlnxikYoeeMR46ttm79
KuATcHrv2ulKb+clwWU9gYqlvv+5SrUiJWsdVnvo4dC39PxaniUehkbaaq5bspiwudZjpNVdSpzJ
6mOjvyR+fFLKpymrLjuHWMLu1yN3q6HMbJwy7VdZBjtPcvah/rK+3Au+KoIUfb2MlCkcjdOoQFiN
MoZ8cBR96361NLpwRS8sieeHltHjyeoPzaTae6QqtnBSS6MLV3SJCnKtojpwGgLjLm+jr2jabth8
aWghhBs90IM6JUnkeVb+kEYEmhH5i6T6+jKzC0EcN31ZD51inEJwrtdGEmbXfWZtnYsXDkzKH/HP
sxwxBbYZymhfnqJ4lhMnqpRdqM2a7slOi79GJdLjcfaX7aATU6mn1oz3ZSxtHGqXbCdEuJ10gGhU
flxVQqSQOzPfm3bsbKS/pdGFgHZKM48ULhqn3o8QIE/1Tod2GcjX78tWRohmmrgturgr/ZTZvHwC
KPA32c0WEoWIVUxyha7ePJFPee8fuErshhSK+wk18yS8zK9EeOJId0NPP5yMX2F1jqSD6hwuMoyI
SiwUxGUyXvhPpRe9TKX8XKZbHjN7/T/P90j+vE/SSDAncRF00ylsC3JnT/fw5KBJnm3loaUfmFfk
LB5MrSsaa7LHU9DZ+96hmW9M27c6tDfOFEvjz38/Gz9Oq24q02A6NfNDdpghi7YbS3tWwDOijUPu
guOLCMQsjgZVi6zhhD7WJ5QSD7Ujbwy94JiGELFjUBi8h07DiZLLvtFnZe1wTxcT0tXF8TLvEcJ2
8qRYr7yB2UO7vOtH54s5XAYaU0S+uoyCne1T/zoNRhEcgjKrrgOdmnbcS/bV+vQXFlibF+VsgUed
3pXQaNpTFlgPEJtchUP01HmXkWsjDf1+eLqVETVFUuDUyrBONaj8Bt5GRlhYWxHQaDq9UrO39ydK
jge1139Ejn+cZJS8xuzbunEWPFOEM+bgQ3w5dPgJpbqzk+GYt5cRm6Bq8t4wnlrw9lVL7Yn3hCur
DlCQmq78dtrwyoVlFZGMVHtbxPmC7qQMX7Pks66rO8l4WLfK0thCTshh+BwsxWtPE4zRMuB0pe2v
p83b3ZLRBY+M9JF6M4AYXKbvn0r6Vo8I1zeXXWFEsrsk19JBC+T21FeWdaXacXzQ+i3m4qWpC7kg
aTkehFHXnmojvpbK9NbvlY1z25LRhd3bjPQhtHO/O4G+ONK5cgosk6TfbATT0vBCnHZa6etGmXen
Mq2TnZ7+xcuTmyrl67rLLBhGBDOW/VAmY2uSZRDJahr9yuq3mhMX0oBIbGc7nV14Id446H9EVs2R
GuBrXCFvjYrjZdMXgtUYUKOrZKU9pWidwzSe+PvIsYery0afv+wsBadlBHW8PLQnpHyfpqi/DmPz
52VDC6FqwYoyGHLUnroJTZrCcu0p2VjSBY8RgXRGkXUtF5X21HB3GAwfZUtaH5MtPrSl4YVQqqNg
HHqJfUmv0GC2pPIGmpQfA+9D65ZZGl+IJyWJPHo2i/bkGCGkgvZeQ5w28w/roy85pRBOWZM0hs2r
0AmNSgAomaMcwxg0bLTV27QwfREOp2aJjh5TTw4O1a5CjqUY8MlQ4xGJp6fOfF7/joW4FcFwAwJG
cu607SmaoCuutOsk22LqWxpaiKmo1Z1gSr3m5MTFngexaxmFvctmLQSUN2nFqOZ6c6qQ331FAMi8
1QeOr5eNPi/JWbiaZmmxh0jNaURK4kq2dYgoBpTPLxt9NtfZ6FbQRW1khOx+kbJPbO069sPHy4YW
DsOarNu91mOWvjGPmlPfQZZ7vT70kjsK0Zrr6ayvIdUnOZ72Jbo3utYcCtRr14df8hUhWKe48xSt
D5qT+WZ3By2/cFghSi2ukU6RQPSgdNLesCIkLb2X9Rl/DE1R/gF2syIrNKmqnGLr25QCIq2bz1GJ
1n04XXm1uUNCZeMjFkwvYt80fejkIME2fmMUV94QFie5k5Sbors0F4uQsXQwkXtKrPpURcaL/n85
+7IluXEk218Zq3f2AAQBktem5oFkbLlKKamk0gsttXEBiIU7+fX3hLrnjsRWKK6ldXVZSSkhEADc
4XA/fo5r7/ty+giyjGuP2Bhn+xev5C1kTFnlwJO99Cd0gx7dOI6JjHgWU9TBPfmGoJ0gXSZ5cIS9
DARHt+gwv5tYDHJESMU2/kkO8iFk7T4019SSLoCw6ZawrSzDuhqLpj+5iKfatUDgvxXGTwnSLjR+
YwlJ1NxmXMmEEH3FCL/jnn61jhsD92YGlZ6y7k/BkGddIfazc0jFtMdu7XclZ6ehWpM8cnc6d1c+
89Lp2xi+6KM2qlXfnYpoTCyrUgLOkeVlJGB0CyTjYFHw8x7blAOA0kqxAxvV7vcGemniG9uflgU8
bqLugOP0gyPxVJ65tumzUOprGiDnm+wX27FFisWeRt0WhD+gS6zZzQT8+rPuIlXiHTw6f8fqfBQJ
c6gWXLmZfv2doE/8890Rgy88h4yaO3H2rWhkYpxFxeFlTStkW7AVnejyqsboY9iarM8Bbu4jcq0W
cMFhbjFvZDETeicstnqN3oOHXiZN3KdO1K9d6Q6R197NAXkRvg4UqD+vUwMKbC8aVXfS3mr3gxtE
Sur6ZVwglGyiD+n1cyNamAREDEjCRTTtomp4maAh3QLggORZ+jqM2pOCQotnwhPowvelaHVSs+lL
HcNVrhQgH5sPV07Vhct3C4qbFDXVCqbmUyTaW8/Wd8t47VF7aeiNw2IRi0DrYDD0EmUKsl8+RBpf
ZN9b+BtSobigAOc6sekDXYM0B95pLa/xBl2a+CYgIXMElQESwRZonOVizrrSZb+f+KWhN45pacxZ
VmN1p8YUxQefqBI8NYp8esnoEO/++eibwXggmoYRO1oDq6eOxXwN+f3riUOl6eeh67YsirhQ4H9v
/D4LTDHvKNjTrizLhSuVbKEQ9tw0x1aACw3weDNDa3EI3HKQ2PyQxzcKurTu00yrfbB0L3r1ky2L
YzU1vMrJXAPiRVFmyrWa/mq6tfGuRG4XillkC5KAXeV5B3jNKXQf6t47+YV/q6w9dj4QN03zZnLR
ERzsH0C/dM+HIRlQVWHRfMVCLu2X//N+lVWztmNQhcfRDJABMvlwZLnXPL3soG0sZAHFzQD9MXHk
TCRzFSd19e1lI28MhPRV4ABtHI/douI9+Llohi47fSUu+HUsSrb9HQALtWHBi/E4Bz0ygyAtoHkS
iLtcqISK7qZSj/21HqQL9/WWaNBEHYUgJNZdabDncFfvAct+7fP67e9X6tL4G2NX09T5gD+Nx6pd
3jY+29spfLJeXFw5QZfG31h87EFyw3ZYK54PMaje5cNg0eoEHpTjy77A+YN/eAwzyMAF0xzjYK7D
mBmve/IVhCtap648ic8z/fcQDW/1nz+gycvRU3M4HPueP1T+I1qebgPq0ny6UjK+tESbG65trO4W
zcajp2xK6zI7F5/Qo3fFhVya/8aGaekWD5j14RgDVk3UCU1WyaDubHhl+hd8xBZeObS0GQOxjEeC
ap/q6pMh0xW4zKWhN2bMFYgWSzPB0CJ3SzXdgZwi+/2xufAQIlsMl0XZyS9LNx5Zo1853r1zstt1
zdmaC+NSE/jPM23KzJ7RdE69rBRItgivOAC+vhvMeCzXeR9R++joesWdXjhHW2zX2EgkEwD7xEGl
935RqLQM0G/G2yuVrgtuL9yYMnATI1J743gUYtnPo02H5ePI8UL1vJtJ9DtgtHGwyiv9ehf2fks8
F2pSGVfK8Th1a1og/utd/qKCNdkKL3YtAQ2MxNbrYtiVhoE6ya0714prPSKXdmJj0d5YQ3WbqPEY
VJO3W+rmZpGr2EHt4svvT++lD9jYNBRpRvSDN+NxLb1s9j6M+jMr/SumcWnlN9cyiXqD1DEGH7wa
TPISWAS6+/28f/3cJVs0V97SxYUSQxP7BUT4yYomh3PjgIs/x921Z+IFh7dFdbWDg4IFyISONfIc
SePp+xxF5Zbw55aSK7fOhTXa0s45NF/xdtY4QjVJB+syv1yu+Otfv3LJlnau5qQYKf5/jFmJ/rT2
jQnGdPTuwBZ6LAK9W8cX5gK2qsFVECNl38PE2BrsDYF2quLFe9tfK3Ve2ojz6f3hatbN0oEnt8Qp
LfyHTkxJ514PIUN8dA1ZfekTztvzwyc4bWK/M+dtWMKsRsAveZeEMUkKd60YfMHUxMaWycBqU0/Y
jgbpv2VmR9p3t8N8DT95afiNJZsA+UyKoupx9iSaeNdk7D4Lei17fWn0jSm3NB492dS4EtYHPa6Q
SG+TGS1Jv7fmS6Nvrmflj8YfPW84ekKkK2OJ4HMyTs0VQ7jgLLZwLuLaBZK78KLW8Tl1XvgGbU/7
ha6vy8aeNI0+//5rXPqcsyH+cIjiohaSFvgacdx+CiPvKZ7Wez92d9CVSflgr8RJF87qFucVKige
GYWPAc8/jV6H/pi48H6Ovv7+W1wa/vz7P3wLRctVEFALHQNmkpE/Kv6hGm90fSUUu7DXW5K5vigF
72ecpKjJk65qz3wIadFds7IL/nSL7yJWlG2no+GYn0U6IrV0aSMDf/f7tbk0+Y0Nl5EU4HbEG6EQ
wgBWb96Ga/zYBXF15ahemv7Gis+P/3BqMX10sR7m1TtMCCFfNveNCQPU7c+hEHh++O7vNiizfihn
ID+vkRReWpuNEbOB9Wj1Z8PReiHZF5H176HS59ArSa+pOlzo9ydbGFbcrxGQq2g8dN1w3oV8dfax
tPGQp5yOKn+jalpHRyvbqTyIyHfozTSeI/syJEW5z8EVMGeNsLK/kZ4MS8Dn4jlPelkGLwzZgs0y
c4V7cJxUh7tQfR5m+lR2eANDy/HTi7Zxqww5So/nDWRZj6tt/l4Ddsc1+irXl5UqyBY8MxoWlKEv
u2PtFBJd9hMYku6nqHqZAW0BNOvaOBkBFH6sRdSDH7v4LIN6F0zk2kV1wYC26pCGFNW8QjftOI+Q
fA2C1SLPW1y7SS6NvvGNw+hM1zss/iT8GRhwzZOB8pch8cmW8GpAjQaqb5h7zssPpJ9OrPUOvz81
lyZ+/v0fnProV2s5Bnl7HPwiCxB8gPD+ZZnLLTYnRoBMaY8TM3qvq3pQacxRGPj9tC+EsFuSKzJZ
xSuQRhw59Z/V8Ebz7oSsz76Q4z6qGAqA18D+F7zXlslqxIai31kNxzoO9G0MAayvkDiIpkTT7mW6
GEBA/LwJ+cjFqPXcHYV2u0LKBU7rqmzFhR3eYjyjkURtHXfdkcaQMZu4d5JYuOz3+3Bp8M25r5qC
Q65u6o6SDLspQhFxLdroyiZfSAcE5y354WyKgg1lk7dw6ro8rDpH1CH0XYuel7Qu8rto5QbMVcGD
IuRlPLRkK4MMBg3SAGf3/cEChYnKmP7Z1fJlXaAg/Pn5G9V1U0pKdHcssN+nqnblXbHgzjH5OF2x
ugvnNdgECkM8gZ4XfP2AMLyryiKJC3uQw7Ug7cJ+s81dTpEiIT3h3THS4DyddPc5H+21ZrILYfIW
TsYqqGYr64M9oG5SLv6qJ/CTqgy8CKV5/v15vbA6WygZogRPrw4fkcfhX6UvvkC9568wgJT2y8Y/
f7UfjmzRW2r1ivHpPN9wMxxAC3vjDy9DOJEts5qYpTEc7E/HgmJr7eBB5KaQnzS4/K/Y3AXHuiVW
a0Tgt2Ri3bGaZJMEvP7so+8i8N1B1l0a6tigwV28cDfOp+yH1erZtLaVDToIxqBQffZ9o5dRwC1/
vxkXDuuWXS13YOYJwQl5jIqqQuBcQr9tcNfiuUujbwytbJlBczpWSg8e5L3WrLHt8WUT34SKwng1
GAsw8bhSh1xokBiKK0nPSwawMWBi5kos/dodg+mjRGtaPyZl9cJSzBZvxmcAS0BU0B0VOvYbfQcO
kXC+MvELy71FmNWklFaEGNsRwR802lsQnfvXYpULrmcLLqvjISLMH7pjKzxpE6XMCDoN292F9VKf
aFXm9+hcK1+GZiBbrJkP7tvIdn137Fh9iAr/nrFrDcYXNngLKou5dUvlEEusqjFp0JuHPFpeNaBt
uOLiLm3E+fd/MFrXhhBx7BFPyKA/9OOYFdp/WTD6vUT9w9AeVWgjUxgalO03qmJZMzdXSC4uzXpj
rTlIDNaRjVhxLy7vcyKqPVOeuDLxC5HKFiJ2RnGD0JVohEHeQ1G4D5BGfV8MyKOOEb3xjXjfafmh
ifrohdawMeO1CeKWOqePYDYifjJEg+RJw4W8dkIvHKMtbIx7i665svro+/WN7vwPYTvty3p5+3sP
d8HetkCrpvdbl0vXHZdmFzgvAQTqli5Nik9NovFa6vO74/lFZXWLsSrrLu4cbdyx8MChpb7MZftU
WCjA2j41S3xf0FsVkIwE74roraR6BxLULFdDFtpPSyPvIi/IagCJl6taHZe++CZgNpIOFV6g8xGZ
ACsTj/W1l9Vy5WC/DtpmTU1X0v4tj3J1DQcafQd9/WoZzpv8g13VjUNvoIztUaNPM3gLrebyJpoV
7+/w2s7tmymkfv22K2RVsYT47aLqRKNsr2jCucC0Evinru2THCzL+hSUimCbWGTCp6bMp/gswTNU
N90yn/F+nRrrj+h5HqKDiiiLdiCD4mihoE0f3ZnO6X4vCejbd3RyxH1DrQzUciToawNNzDwGM1XB
PSTaJ/RbpAspUPugrC+KY152RbRfjCafq9IzM1KnAxNHBt0OcBS1zQApaNRmmsTMLSuy1SKbC3E7
E5g3EOoev60z6F6SaqpX9HKQblhupqBz5gsjtOgxTHl+UAysstUtWhtUdNuA6X95M4xTYd6AKHsZ
jmi0jvTdsDg1pmJUeBaWDozxr6y0efEqX+tO7qRBk04qi1iLtGFxTvZad2jqUNIF4y2iXLseUF2r
8IQ8u6WPoNoJWRqzHM0ToynYnPChHet30Fgd/65AFU9OmjcrxBIHi0oWem0HiHDkFj3fHXjOw3Se
+Bolohda7wVostRt7kc8yFTuAp5QF4DVxigJerB1qQKdVv7sVVmtTG0zJNbLJoki5MLTwuUiPKl4
JfYQMUPLQ0njTmQxFi5PSkRSy65WeZ1nfBCrSaMyquxxAFAot8kIuc3ipgNIO9oPS58DAmBZpDOg
Z9sxdW7p7zifuJ+4vrJhUrS0+kRAIwvIRh2ud7VBJTbL/canb/xBQSQ+nyozJEGslQVW1QN6rhp4
SN+HswnJV+bZsUq9WsdrprqwDvaLbssogWMHiSCf1zVPjTZo9OIy7Pwd55XwU91EDCdUTHOejmO7
Lum8lkWZ9CFH30erYxyejkkpsojIeHy7rGEZJtUMrA+6W3jcgoedl8HOiqFfj5Yszk+bxi/rV3oA
ij8By7UbD6GeJpBuy3bQbz3hVK8SgKqIOq6UKPNIl7icwRwHQK75GlZxG2c9AHHLrqoFhDbojLZD
8KKWJU2kKYY3NNJSpJEzc5g1ixD1HqwbK0n6tlj4Iy8n6HelEiIO6w70otNgEtXqSZ10waJw74H2
I7rRjYe+4zwmAiwFusJ/LwrdKKduEZLsidT2PaRY3whHd2vOYjwtSOBuQzU25bs+giI0nYLy00p6
Kz/0NmqU3dX9rIzcTd0YqNeVyJX+hgoBFTtQUvjRkKAhjombuWcgkEr0WPBSpxJ88BZknD2ZYnT+
1wO9s4IE40FOgvO7qOmlgqyjBMBaYCPXd53ymvGxANtlcaga2eTf/ALqqw7LwZriSwdlBZetSALN
qSy7Eci1hqIcqABeHG/ynkN4Ev36I983K5vLv1fZSncHbxvVacBxVN+YVsIZo0hWLB+8WBTVk5Aw
y91SolfnvgnrWB6aofXlnvejnGTa90wBPb3wLkDIzyU4/MDANrGsasLFHdSimgaM5xTt3o0twylh
YavVHbKmBTjBorBgOx/yKiJzK4/Ffe1507PQkXYnI9dsiIT/jIYhK3DqnnwQIC4wbY2nS5CU+ZKs
rH1cC5AhVt1r6bXxuquhGfl3hYZ1ngotRP9qZoZ/mQTp0Oq8rKUE74vu62PhL+C+zXhQpwx48L9k
MJI2FVT4iXaQJAzjCsS3Oe48E0YSupdVww5ovIrViQ8htCtwKXwa5upe8tDVp3Kg5XNjLa2SKpAU
JlF76gP0UeWaLCOpHnndfcFHyk90YeVn3xKrXxsZCTBrrQLKGiDBIeHOW0ECetNX0bCmiFrpkvW2
nuVrxSSxD0tRrUPaU0HbJM+VA7+3iURx38yc7SHpp5MhJvcgt8a9Gc5iHe8C6PG1h8ounS4T2Xv9
tIf6T+HutWkpFmvC1ZWu9Shl4gx1LIlB1DEkpezyONWrrQhEV9GSk2hhujx1xQLsRjsMRXNjg6Vd
bpnsR5uQNRwgiYoeqXg/MSP1IW6Ut6Q+r3icll7kg1oSUf58Qwyj9wuTM0qjoGAQ6YSwkEMxi/r9
zoHzBLdARcRw280FeFD9YDIYpYTawNrGQ5kUbF2apA5z5p+aQsIXxjnSRpnrcBemAgDX6L5qPIej
sS5YkEDUa5CIwoj2b7sOrvoQLqXhCVwbr/eWtk2QxcPkm6xbFZWpZrFqn1SxEne3FgKlNw+Sgz56
HdFNdleTNT/rPeZRvXOesXXCVFhU2bDKgZ0qNENAHBZI3kePlDlNeeD7y8HzqyhPS6u9+uDAlEoT
AxA0eR9EYvybw29bUExaN6dm0jTIFg538WosG2N21aoNvTG8yflh9ZUFtmgKphQPP0qzEkLGNIl6
f1HpXFqvOQK9tdQuARH20NyTZRrGtBlG4FPHFrqw4Aad+g8dj3RxH7NQ8Dtqo3gAWTI2GJVFEBo+
j2HHvTIDFmVkrwuB90cC/YCYHeZ55cduQMjyd69Ylyfg224IWOwbUaFvWOvD3ObB/AB5FNA3RdoO
LNMRbV06gq9oerXkUDtIij7GivIcHFivPT3r+pGtuLJx1Bo1LGlJp0mlo23n/mBA3ljetCHIcDLR
a41LtrbLnMF7VcsHBbyklxIKaFeK09SALLsY0cWlnVD5EUzHcLgoWSmWAQ1R8FPTNu2UuCiAvYVV
P+X3fBTAR6DjC6j9Frak0gjqLv2ztHO0vmrAliMyWGnZolW06Rdwrg7W3iJY9vxd67fADsDK1V/o
KQL1CZdTJ09B3OfDnQrY0rxacQd730jfASLBG16fVR8UQMrOQXI4oX2AStHqeSO9CTraxcA5dOig
w2zWb4NmSBnTKvcr7HEYrXthO1Xt6AoVp8ewAUHcXhqcGGS9qC3SygMnNfitvKnOKuCheTLmfPwI
jGNNspqSKtyrahTLE9rVWZCti5ZjSscZrdIaRIZVWsXQytoPYVuppFynztupUA78di4rtJPwPIh5
Jk3s4mQpfUPTaRj8OZtcjB1FRNWIM4zCtPvB48HroVnYfO9M0RUHFdR6OFjbrzjzesn7HcWl3UD2
vSI8sQWqRAfZzCrIctkvxQdP9n6YLKaHbkS4NuQ9B/6t31chn8wONPslslahdBpCe1NvbsMCXLhB
U/Nb5Fw7dogBXyhOS62b4J2/FHM2svVx7rEgxoe27JAH/cNUAX2Ay3RtvjCI+UB6SFcWimHj7Jvu
tgflebDP4SIemIAwd7JS5ZOjF0DSbI/6hhxuqhHMNAgWSc8z3FvyzdrRMb71hT81Sez3Mc36pV7r
3eyPjqYIAEqQ+CJ6anasmq16ADGyCg9Rz1HtrG1gqkO15Gr5qKAsCBbBtff4IzQelxF0t/FcQGmw
n/yTm0LdQgmuMf0+goh38Oj5YoIibzctX50eGSiWqlUc8Wzo4HFnGuKKq2PPtImvWXXHeEEwAUKD
fTOu4BiCxGyUA6NtG7GT6BLPU9w0fb7rLVurBCoGkb+fujKCg12D8KtfhrSEHmSfk11p4SWSDiiO
JiVh2ZMdX2rwCzVdHPytmtb7lDtEislSh8ZL5xjMn7e5hHR6NiGSv0PgSQ4gpMYZXwfZ72QfgrU/
zCVAAlFfQX2DOEKTmJbhnARtCapcO8yzf6PzIXxbdhCKuY/mEoLmNFIufigQYCl6KHGdeE+5xasL
yoVufCWCsDzDSil7Xw1SAaIkG/3IlRf0n4c1nIskkoEQWQMvTY7I4wegRwJWGjGBotXO5iMkx4Fs
g2uAQHSPWxkmUyZAZfou9VDOxCut0QqucESl+bQONVOpjBEXJRGCoaca0u4+aJWlfOYImz9EpZzi
I54urUqVslNwyBd/uu+GsX1lJmm8A7x7B9HT8HzORjVO4aEIBSmzOarL4hAZYyf4pMLxB1mQsXuI
eRCHezoNy/I6blsZPOui7L7MsJFvy+iBu3nCKQRP+TIXU+oWFtmsy0ETcrAtIFZ3bgiFPDBMP37k
ZOEPwWwZnGI1sCdi8um5X6tZH8YuDPAIK5E+yCIwJ9FMI+Gl99IOutgrMePlwdcV7Fuk8kKaLlG8
Tie3tpFOw6qy9J1uq5Xes2GGOpTB1VKCaNlymxb1hBOOe1Ofey4FOrYzo0DHl5BpKPQ+kE3QZW3b
xGofMt1VD6YwucxAHyTsTtCa5kcCpabmvuvp+doCkRa7bVqfLW8ZIPXLCWCLhb71C+e6L+XSLe5d
pWQX7iB3IKYDXg2+eEQYo+NvbcUxS+DlKVuSeplX8Sj8Ae//SZWrfVMTaT9RKHP5H2cnenbrlS6M
/zZLbyaEhXibplzVJN7FhSmDm3AiuFmVgQBcajwygUBZrxRMU54uaPDKiz3yjJcjXujaORnv6k4T
dwvy1YEcaiCh5H6uA7GeeSgHdyQDrVqIpEEQAO93TdvUQ99iDYqXVQT31KFf5bj6s+ke7IyHOl6Q
vLH7ZZXTgGSDCHsIIopBZtCjk96p6YsV8hV9Wb5fV+fmzLIYSO+hB6oy9UVH7UMEL+lnOQtC/jRr
4tkUd0c/QQe20cOrcKjdDv8BkpmRiUbu86ii8Te8y/i006Hi7uiRCJgZN41UPc14j054IMx5eRoV
DblE+mTx+j0DV1/8gcGhVjLp7DlQi8K28ZNSLeyrhe5pe3LG89dTA0eEPnNPx9WShEHTjdB+1laO
iZFumb7WEwUBE5tr+9SDEPxZ05Uhp1HO5Zp0PCi/jGUdNcdAFOSdrIPYT72R5GBloAtewWaAH0F+
PlyBV8BHqczMZAx3HdjLo79sC0rHk7IcnJekZ2V0CKXnI2bLCx38FUEI1k8s3vp1Vi+kDCskIYDz
7OBW9Bx89PpS8k/R6pAlWEY34B3cryhTDdKfqx3yKdQks2r4cqWL8kK9atsXiPnJusoN2pWgOHYM
w8ZlrqJj2oU+B5WGb19ps4pDFLNrEpYXMslb4vyWWmpI09rjjEdWBh5SdDPP/b+qSv/5ef4/xVfz
6p9Zue6//wu//mzs0lZF2W9++d9vTYN//uv8d/7fn/n5b/z34at5eG6+dts/9NPfwbj/+tzsuX/+
6Rc73Vf98nr42i5PX7tB9d/HxwzPf/L/94f/8fX7KG8X+/XPPz6bQffn0YrK6D/+9aPTlz//CFHF
+s8fh//Xz87z//OPXYuepq+oG/5zrP/5C1+fu/7PPwL2D8oCSLb4MY9isNFj96ev558w8Q/8KgyJ
HweQwQnO3Gp4yvXln3/Q6B/kLEwbCXQBQqXvDLjqzPD9R/4/GI+5IPgDKLWgw/OP/5nYTzvzvzv1
HyDef2Uq3Xd//vG9Jvq/adWQ+ZDzoXiz0oAhUxdvu7XqcmDEKyEtC6vTu1EW/t3CSVKGsTuApiN8
LRE0ImaQGdXjF6Xjcrf0aJ5YROX2IHDPQJ5KEwUSIVBct9UNX7s0WOPDgIg9FTZGi/DSvVOsAMMY
RK4y1phXHJTGP6z3v77WT1/jDD7YfA1BWRwIxtCSiRjg5yxxS4pmcufMA8/l8lhJ+DOx91ffnIIu
b3bOEnOCBvoEzQFykJ2hDzX461oFsg0atywzFR+SKX4XIHo9Da6IErWEUPZxXyaJqQciHJMYTegp
hqyuFF423Yvf90BgKRHDhhz//jcN3j6aY194PJkXQh9Ci/i1juuPFe38NJC3dYCqnmZelywhDffB
1D1jcavD2IgjbjF9BcP6HX+0WcsIzQcBcvD4Hy7Xn9eyZJ5Yy7IM0FmPFOGs7XEa8+VGe/RzCGqE
iLozX8twcN2KB3QYvlY1xzNO4F+u85LeSwukLd8sC0EgEnoPEx+brPcGP82jID5idf10WoYRguv4
gnauiuNM0ObqFQ3ZzethHcxDtTQEQnj6buRefNsLfuXAfK9Sbr8kLE/EcRjTONyCLntddFB2q4Mk
bFZ3O+V4g5XxkFah920lE88G6H3skaO6rdACk4xh/4S87JTYefSfyFJClnOGvMZUdOkk3affn+ZN
19X3AxHFMS7sEM3tlGyRHmELHqVxdjwJcFllxOPp96X6fiBkxXqwe9iDAOWdH9ePw1j1107kuaK4
WZ0YQNSQMRrEQbwtKaMsUOZI5/CEcHFXIk+TMRulNir1Tli8Mw0u8gT1AmTfx1H9c3PHpgl3DFC5
K4vx8131fTFiTrFXnMf07K5+Po4GiboeOvc8WQLBbyEio3caENjBAk/FzRGQS3OqmyVMXax2Lrc2
AxWB2X83+Tli+X5arqGBf2GxIZx6xGJMRzC6rTDaFqeZOQTR55rvYQxRJyrpQym854Z0flJYxm+j
Kr8dAARNQMLVZ3O/lkm1FsdWU76/skTfP+/n/Qop8iHQvIm4jymdI4wfimSRsYVv0G2NFH8/7ULS
79rAod0ZafKH9hHUOXsTYIK2BDS9z9sixb1gb5VjFl12YNWez06uZQ2cSgSb9MYJqVElS9CtTAf0
WId7VI1QpqD6oyvu+bz0aYlH0IktLp2Ya2+6FYoxUq7m1Gh4UN93aHdA3qCZoWIESbJ5ac0pXI1K
a7zFvbyWCS0XpC1CgbTE1GC+Obh3mPQO/ULek2VMQnTcmJkFt7SzIOKY+3ffj55ba3rslITyjK/x
tSJxm0PIJVDmGW/2XT9VR93U5NaeXf6EXrakD+Y2zc0E7ZIQkSwUj6oslkH63YkuZftA+LfVOH5r
KxEfeAQqm+UzAnd+OwDWIztrDyh3eJmR4gQigWJHJW1Oy1K9Z6GtDs60u6pU+qkFawU4Ige8CudS
J7KOPoscS/rdbFmw5kcwzIq4jDIuQZeEF56ftv2qT6W10WuAZPGID/ZiDHFf9Q7XEBisk1oHt7JE
FTj27cfQxGzfcwh0KK2REBJ/XTlI/36NhpAbRlkUtxA6t7fQ1GrtDDKFAAB/v4mmtrvzch+lLSXM
YVDdrjwzgZdTeMMXcijypn3VSYvK9yxej8xeCYt/4aMxmwi+mYRhHPN/6wlx0ThwZASRHZzylE3R
E7bgW91wtOms0iQxQz8BCmQo22KZoQPrITmbp8NblN4Co08WhS48CUV01d7+zT2GPkGFA2EdIxz1
yJ/NLc4NGxe1IK8iwwjCKXFq2ISyACETmPDijzRfnnQMbVJS9Xu+aHMFFPYzVOPsEkMf/jmKeRgj
hPy/lJ3XktTKtq6fSBEyKXcrU76qfUNzowCaKSnlvXn685XYEedM1o5FHC4IGpoqtSqVOcbvxp9a
k57UwN8Fg7zXVRGhB6axrsCq8kWri2yPAlfznbHVoUtYof//i8QwOJl0oWtER/0pdUyKOF06nc1m
xojnra0FZ2lF/4jFzfy61CYswtF1EE4TZHZh7+rGfrcGT0VQVUn9b2JObfOj/rH3GbiyWa+qzefx
Z4y/W3WzsjTK/5QrqWGle4rsdJ+10Y8+yeednsB9TrSuXjyX6UNV/FitwtueylH0ROdZ1am7H+dq
nt0UbVbCxuSQ2QrieOoule4WPjOz+1sHOp1lCuzp/Q0M5nZ5U6SIw/Zaw1hGZ80wUrbd2r0QB2Ge
c5uhOnrFoZgqiRvWirEEDNgqwmHBEWkvcCpUSPUHcBPRj1P2nrLplTIqHt1eLU7EVSwBocV+S9kb
OglpOGOSEB1dGpCqGrn5C9XUJTXjoHAIKHBb/WMss72tEiK1bcTWIP9xGYXkVyBcgbCYQmN1TuzF
Q7WcAME8vBHxKbNN1FBxeu1i99pOVRr2hK/5Ujk78IBP2xVnnUlB1MQHJeIsnqOm/ogT2KRS/aJT
Sj1FY+clHN+7sYGBGOYhqCsj2W3lM5RhA6Cv654ar+9zRy5REh8gfSvmw82Th/NUBWpcCIPnMFf0
U+tKEPNiR3i2doPXsme5+IbVMP9Ze6X2TMJIrI4fm+lpGYspsOwyC53IyAGw2fbT1lVvQNWa7okk
6d/mFNhfgxgw4J297UUdhwrGgRc/MynqBV1zhbQg92TV928Vb1MVUahDu+5ga/ypaY29POrPsexI
v7YlIwU67YZx9r0CJw6sWdxWg906K9ZrJaxkB/qheDGHTqC5w+xD79n+kMthp8zlEMhmcIJal9/a
OjvrajycTI5vD8+P7ndD2YaMll85qOMmbGX3tpZyuFbT51aPV5Zuwkb8qvVy2U8w12E+Ruopc+Sl
Btk5Iay1PaOmUtP74V0laeoG8ndoG137i0H8j8FD2zYkAKFtzTSEYVl/Wt6ZSTcpTafD7mariqCl
qMMY6u0Iy8Dn1HuV1lqBtJIhmGLG12wtQCYLA+2Iqf1tT77rSv/YBoRhOoam2zSy4k9/vzvoQ5SQ
T+SVcNtWmZQPg7Ooh7jv00CrCt3//dzdz9QKTo65ywwE0nXzL93T/3pTHNcG66VxB6j5Q6ynDpMz
yJ6Gevu0Wr3nfHdXyiwwJ7PwarIAUffEy719e9puyUqsnaX0xv9/i3M/OqlPOdDvrf0fRWGz9nPb
QAV6w733qt2qDwvkMP7WjAMKHI2uk+A/K1OpCmfFeMbkBCVZTmube+gP2ptj0+WVi7lry+Avh8h/
dhgOoAcaBvzGHKWm9e8jVBRmPA0rEp+t9CzzNcUlwcYYZ4n0sSQmlM1AnHHLE6jXp60WQkZ7XCpu
5n+/ln/L2e7LGFRGNYVp8QfH+dNdZeCDJ/CcS6mW2QlmN3X38VS5ewIdDI9sLVLa7jfwv7/pFmD4
7/UKGmQD8FimuOM491Ls/ynZ7d7oDTfpDa9vluyguGZ+pcSvP6QojJ0wnWfVtD9x7KR7y1V/6noG
R2v1nOgEPcicfLJqEo9/uab7Tf/3NbncCJAlLHKuyQTDf19TQ0xzPQvYIX36NhuFeUrFEC45p1Qm
CfdNXeNYpXq6h01afUj8fT19RsNS7US01kHckMEzGb2/bav//dL+F1DCFdTyurDvGM9/ADxzo7rt
VAjDM+auu8i5fO7UI3mHBeCAbQaT3eRhugx6qM7uFRAKOdr9URel7vXQQoGRjp0fF/KHPaRlWEXL
EGizuOSWEXNeq3cWjT5oTad6x/QxZV/mL07vokCIyWCQPSo/qEqvzPLiQGoteHVuIiKryr8ti/+s
wPk5XX5pbGaW5f6xLBKWGu2iY7BJ1V+03P60C5heQArzjAplJqwrJilgKDTw/cnABmy+t82Y7KGK
VD8X9l+ejf/1vlNVgUTeYUKAyn8viWwYB4GBj/s+OheGT+fkXvAwQAxJ7lak7NtCe19pwtY44Vyq
1yPBY/AoKWcvkirdJ1g1Aq9wcv9eS8XzWh5a1HnTyuDT3KyPVeSo54yBmktrPxgRyJzNjFJbVQ5V
nH1FpfijV2BrtydhgCv3XLOs/rJV/mc9DXJogXNsYIvxZ6NhEVpQuIpteN1qmmfLtl9F2e7ttKoh
POPd1gsWKG+Oi2q+/veF/W/s/775AG6g/XAs8F6Q4D8+78q120imGTjUHdJz74tzayO297SzVASo
Ai2vp3L9Wx3/51sbAKYsMCQj9t0g8GcSSDSUdF2JJWDce5ADZIVTVGAvL9JfUcQxvrXbSJ103763
ErLIKzITtadamgLdCtjgkowZkMPqhp3afHdGO/KmerX/cqF/DODdQCidQUWC22OxaVp/rEFcSUMH
vwXa0qi008RR71t7oaafZqQ2qDGufaepHqKF8PdlLRPPSJon56h7qLH/dJO9+G0+P0SgDw+tmb3U
9tLvG0dNw1GL91kAEPa38ki3/wPHMzTTpYtXLfZ5jro/YSLY7xJJV2ZQGOtFWHbXTEGZ20ZlR5Uy
KjujxbCejfFuec8GpbwY0tzPU5LuVCR2LUe1vjqaX4tS7jR1UXzOh4VpwfK10pvWW91WZZczX4TW
nsVgOYGtVk5wr9GxYcLSFUbYRkjUIjS7wlH8OlofTEfJzq75ybwVVARJ8gtPBGNvjDoo5PKG6h+V
kmm/jhRpOTXx4szHNqE96Ob5TWPGbZC0yT8xTLC/dM+mXu8TOX0A7lwXJTbwWJmVB7faXYu423Xd
eOzGhimDRnXJ9e7L0hviMkNkXyyHiFurBUNZJXvZ0o2mP0z9R8yOIbRTS0XJQN/a2Y1mNr8sU/1d
XdLlYq1iehnHWgN8kIrfVuK5AyM9mL0RxG3/4Mi4vix54npOS2VcWQyoI+kuJAolzNADPUiRzD/r
0ghani0IVFs8DpTHft7az7Gdt/6GLyJZTVejumm5iTwhps0i97Jr3PYsM+VnpS+1X8VNFth3rKbO
yhYpWsMAy8zpEO7VfajIwXgsm7cR5vy81TWVWfEydvzyGw3KGHVJ+OhQ+FjGfin28r499bosy1AB
2fWR81y3/wgSMAN/qW+oeQqAaPRdVcU6WWHDCQD4rBrDORWsMk+2xT+9xDlpoaib7nQO+EF2wPZ4
EeY4eTMBGPs8Scegg3fGpXVRFiU7JHeaocimU2mUqKwjlR1wEGkApqUedOeCHqIKTaPOv94vc7Kr
MiRYM0UCgMRv+1KkLc1iBp98L+O6Lur9tTDHfc9IZd+dpHmKpxGqwHgRbtO/xWYrwqpbdQhIhszH
c8yaS8fh1E/9lee4y8X4Jb8Lfao626F0jm6x0OfTuP6so6S9KHHbILStPTpR9YX+vz2ObrzbOskZ
D6ZvuvrB6ObyadvBthuOjAWqXYss8qbGPcHC83mDRureuJnL6Ial5MzN5rb3t745w+gaWiVdZ207
3XGJZmT1630C96V11jFINONttZ/YpVVyDi0nrHQWEUIILyJ3ckeztXoi0uazNq+7RiagCPffGm3A
fIDRZp/fS5S2G5zdJuUUqCZ38KzaBQNUHDh1wTiIScnCQtFvkm067MHkL3MMZmiAflOo2WHmrkwa
10rCU0tsXt7SGQzx0H+obpN6qA7M93vMWVzP/joN6S/EOec4XpBNGN2TU6bFhbm5P0XRM9xmcW9F
W35Ydmb7+RI9uS4AR6oiyI2ZT26dtZTpxqkc033ZLhbyNuNhq0bTpWn9HIQMmXs5Meea75AGot7c
QIR1x8MWlVXkxsabroLGwfig59et5Rgj6sPyrrQ3pFtVQ9/f6c3iD2b+Ga/3Wi2m8qqsCvxMZ3KC
W+wJZ6/vbbdR3lWYSodu180aL3XEg5t1xS6PWnlJZRUWpBjY3DKxTu7OsMqvZcXZ2q8NMo6SEexi
PmyP+WovR6DceMfL/DQdtT/hs/IMxbYCW8TDRc3Ln2WLEm5Vu+r3T2MpiXNOXODptSdJRu2zda8C
Be+3VTMsmo98XdvrpVkGmkJ+QKWbV4bOJIdu7vyctLU9x89HERn9fnEYNpbVrruzBqySwnqMnOSY
pqp8HkX13sWCzaVq/tFRJXnbXjALBmWblR1qenNRpFHuHYrS7Z/cGGJTumriTzwMQTbKdztqG9IW
UjWwiawFL1KYj65UCar/NdtVdl6RHbKi3rNOU9+mN2fZx3NdXuMkuU6aFod6pLcnwXUzBzI6zim2
geTBslvxUClp7uMh3bXwhDc7R51rL8XZmo80C4qfdYl9cRZx1t10fEQjN+ROdqnUGYuQ2iH1R2h+
myPKyPtXslS7xwQhU4D825/MMn2RNVohtGFiHab9rJMfGlnO3qpb1hM8L5TAy6THqS/GAs3ilE+7
2MomvzRXhVj4ZQ1JLGIJzRmd9a+0cTOc9/dNw0yro4MYp2/NYqenzbqLphaLcCPyPSqrfJ8O5KQz
qn4ImiyrHgV8q5Ia8X6szAgshsyNQp27i3CGb+A2uDTq9AWZ4l3GUwgG10chbhSocLOvLsYK7lYQ
sXpOnffVTGmizPyUZFRcq8w6v5YWUFV86oc51GchdoBe2m1tkpNcNOexxgNp+gmxKAwYx7Mkomm5
GuXXEd/xXkEPT0ENTbM2kP9dVJ63fe7OPByrmEahSgbklZoZzOsyhF2vBKkxZv5Sa4qHsWknmfeL
ptM8bM1to2WXWMgpWJTVgQkipkpZ6vViROqjpvFQ52b0KNw89Uj9ru/P+ehpNUqzXLDhbsVqw1Bv
dUynk3OX7ypzf23bsQtK3Dt8xOuTuqZZIHQDOK7PXuJo0I6xHk3exLO1kJ7yYiCK5WmG8i27H6vx
Nq4zEe/18Lq6QvcHPEnHwa4Rom1D1uJaBFbL+aks9EcmsPOMgX1HA6UjjzV/bXt/3KYoD9tVe4kd
DWD1A4YOC5I4rfdzokqbzEPR9M/2BHVREiDyuysDeLFJnrdXEBxDk7r+yM18DM2od15o5s9up/5U
O6V+xcSjXxLNLB6Z4LWVA22D3NtGU35CMczxp5hnNNRcq5OE7Z3WSalcM3wQDxoH8KwU4YaAbITL
dh2TTTPFVIVTG1+dqsNzYKFXxpf1Jep6SKo79DyOzsnMheJjn1F4agtnd98tazOkWzABq/EwjzHi
ONGhMQdSNHeJyiWwyzKpg0+ZAY1eTVAlMJZ7SAk38u07IIoILglBZvy1+rRa1X5C01J7y9L+WDU9
C5MIoZycgdMLC01htKYXKMXsQOBHQqYIjFlMcwb9qaEY3jB47tHBrPto38rhsS9kH2iFAAueF+Wm
G+3NXJ9b2unfrDKD6Dlfcm3xhm5GtG+PuIum6bAh8VsxsWSz6yMfHv17LcJZAbHnrMftG1apH62I
WiyTFZmks4kP585VY9V5x5Zk//48k2FMzpShN7Sq88Gg/b+XqHsgfsLZ1l67bXUYkAz0kVjx2ZaL
VytBbfXId7n925lWZ2LyeoZSrtW4Kwoxkw+I7owgp8yzxHJubUMeHNCQ7aPtmJGgWtIKBAs/WJ1e
OZndHDSOloed1U97l54nKBLxfc6HPUq67pZ12atbds0+Yl4kRAMCMBqA4oTj5oZMaFdVS3XkLF+D
xFw0bxX/g6Pfb2WUzUcpIFpcGNUOeZEvEkd5t1t0u1XzmZsC1fM8Z2FtaDlii/V9qZLmHC+cxmhb
kpRDe0PtR4p/X6nNr0Kb2yOpH0SyuXR9QyvA7R3xTXb2c7eO6i615u/bf8l080CYZ+/fo789wsxT
0MYUcZGZkB2ljMVpq7roGFevr217RwX8w9EjWOk6ZsKTnpWPY7bSStJwbq+oOX1xLu34yPX31whN
pKcmVbbXSaXza1SuXkH04B6RQLrfPhYHD+FRHteJskctl/moJdAcS9yVTz26vll5d/U0uYnEOE/J
OFxTQz6Sl8WC0B5oXLKrrDsamZGMljvosvEJ8yRyNM65HaiYcPxtKTYrM8x0ZabIli1KKCXx8bpd
uyk7zG5W3hLDJl6zbfZjrU8nVVb3iiEKUKN9E7NbnGwZQ9FBjMm5RyfZ6FO4ztVImekOCDAb13eW
+MvUyBfgF/MoUhx0v8s8ZYinQ5ZELCX7sglwMDT5gMzdg/oW0cBFVd6ecOViTdOKwbOznFJR6ocm
womV1e39rGvw2HXj81iP1W0U3VeLcJR7i/RcNHPygry8vhWuuY9UJmNzJNy21nuN5gmVMDR2qynY
gURX+OVoM7pknk5mFF22M4imQg3KvNhPTWN5NXEBRyVJzWBjaWttZQYCTo2lHL8SM+zsokZH4Rqp
3Z7YDiigqqbyvj+4Yz+nexH1DQWoDjPDyBWSoOG9R8sMmnlMYPH7HQRJvyv012oGJaqwqgWK3Y2P
dk+xa84/eUjG3XbxymQmR3iobalkszjRQ/deDad42N4OChVkc2k7yhdz8plBfq5HsiZlpz+OPdTm
vfasK/yrRsSo8NkC7UD28GM2zfE1rjFkz26Y5LJ8XBMT/S5fzV1sX9EMc77jRNEc3dptdaLmGLU/
k2ZxxvV+akxdO4+pu0NVoyIUIYF6ZjP2I6r2cLt0JxmUYzIh1Cx6zDXYrgvPNCblvZj4EXTZBjiH
MZoM6iPleX7CfWyeFjzijFatbllm3EbXrk/UAKPW1KfWbB8qXDSnKY2PA/ahV/wQpT+qPxf1m9vN
zW7bULejvaYm9cnc+K0IcMYeEQujobXuaSNZSb5/qllf8eLY+21jiM1K8Uwd2ezWa9+dB9c0d49b
Qy6t7uvkSqQU2hhu376dSXFL/VVMeRsaURaHrcLShZF93mBPkJX/2ZCYHPAwKctPmquSYpAl4tBN
8ejsazpmqwOXVPKBedV6ftnuG2XrfsTpstveiqero2Xvsp02SmVXYQD2OiFPem5dVGm556mKkkPh
JD8zdr7gbqiAG667nd4ZVrh1uhV+0X1iDB+daj4Dzmm37S4Yqf5rQPjNgA/0LJnKMDyroLlQeRKg
MfWPqm++Ai2mR8WeL0Xd2Vc09o3nuLAw9lrWgUtISlolBqnRmOLKBNK5jJ9j2lbf1QuYTurM1bKM
RzygrOu0OIKHGcx6p0W874fXrsmpGtZDaXUmwgdR/wbLmOJGH6cDHmZvou3eyJShHqkSBVtvEX8z
nco94PAiUL3MfZqNeE+LDupZacoOMSiTzQkcOtvZaIZSU2aPFIVHzMImDs8hJZIQv7ImpuWc9uz3
DF2HGZ1MH72IfJULdk+RpOdy1L6v7ZI95L0aeaqzfDfGXqOLiq1biemsl8iQC4W9aRpTGWD4716j
+ntugdC4aGAvyFIgFbTCOK14Ohi4oJ81Sqkd4vXnykZz79T5uMOQOIWiVPZWRFNBO2F/ZIvqta3R
hoQPKftGT+pDgb7asVR56iM0Epm5ftVTumZHiR2E8HwSqkFpq2N2ONG/fTS1PTzFc74Xpv4lvSuZ
ktVO2VxbNOWtPKTFnPpbqUMp2RdiR+va/K4hKsWYLrIjba3TKIp+l3rWDGXeiO8UYNWRD2M9MYLw
psxF4QMidq+UZKrbFwHZofFT6toFY2Ft66qqXX1wRRGfbXCKk+qCw7fGqS4G7JiLtm/G+Moaz25I
LbWrZSNNQr/4Sg5m/SpxKhl5Mz8zFtZ4VAmJYCyKvGAZUMtzZY8qCFi6vGVINdp28douS54xtv4Y
bQiRpE5B75tXTKb4sSrHV+Y5v3Q8xbU0Qip9PUySiFGwTnrN7xl2fPCWWvHwJ6nm4ztE1WBDwDpp
56va8o/U0gelYaLSSjauP+hfMvvCdLf2WhnGiaE/KMbiMjqa/WIFdRmD2oo+MLRx2btx7A9K8ZPn
Clsgwi7Y/3BylYTnJgX6TF0L7jxzQsY706WslOOLnl606YdlcJXMFKro3ZZ8P+BBMPkp+Vjcm7oW
P3XC+PxYGJg6mYBKO213jCqpknNZK/FZNp25r9X1fU3H++MQvWF6KPQ2Oea5/VbTRHoVPjO/dUm1
ynnscbCzkQrCBZz4INe7qQEXyWq1DuWAob72ZfJkaUR7D8eE2p+dmoPJkyphIgIAJK8TsSM6bghx
vD3KFibZpNfBVpWjmrDcOZTpUW9HI5SypdutiFiSvQFnmIwl1SfYJ0DI4LujeZd54MrojOSsHh2G
Kfl6o9pwqkV1QZn0teIT8/EfOTtHocuUVfPViRqMoiJ9dWW/7vR5dPmk8uvE3G8Rt0cbH7wDqQF9
E70wrTAL8WFh5jXCuRafUlVel1ixT9ItnVNy/237ctKdCWeNjb9sYT2urX421kJ9RhcTqs5oYCzl
KzkAVmb9IU276Noa43lxrqbDTVXbUQ8MGlBamvHrlAx09nZZBVbRWT52SjbNHoVFC/LcW72HwrwI
oOCFh+8Ye1DKeTdF3pB1r4WMIm7w2TEww5fMVKEy4L+b2Q89/jDa7ol8oFN8bxWTnvyzPocEFtbg
T5ObeLlhjCEGpgGocz0VTVcEY8tMekt/pzb7VNRvc5G3O9GDGZit9IZWYf/qKSZTayp26ip3glHh
lDrZ25QOg+8Q0xFG/Xx2zDUOS0AmX8tAzE35TFwuRmgTuhOT+L0bfB7JAN3XtlCCUtS33CgWLyvL
7EGdfBUj6V4MseTQGf056vVnTUsrr1M7cZC4nnZQxaqHMTK5DKzCzBz7QI2NR7fr67DI0JYsfXPM
LUi4Yb4ZWaqc1bZ8Te2596SV5zu5fE6jTEMD6XGTRemub9XPUZKGLowvBhtNlq8KB6b0SRmvfIOM
Fk8M833M+rHEBOWrQqLztAjJyUb1lOt60NhDtkNF3B6ZfEn2yaw659WRb65a1NeUum92jcBuICmo
7zws3iKkV0NHRcOQS5RP6/eJiZZeJpBJ2zUbva2aTKWPkvkiRHp1LJxek0WE4IyxLW8ofNeXmZyT
FQPWDixwXzSnIbKWK/rvdwwuEfp+xw5MtsAmxmLVCSgbxflKxpvh95VD6VHbEGMkl8zp8kpgKhEX
hf7CVLqf5I5aeOmxF7pO9UtXmipwe2eXLg7Gd8M9t418l4xmI+2jetdF/BlJ7AZkRawBOsPlAfm/
sk9K5darjrNvVx5krQH254rO89z3lFIV32oaD5PlQJtGUeuVCcFAg3KtEu2nk/xAUppdFkYHJlny
CJ1qH2qNyK/IBSOI1eF0shbZnq11Oq/G2j44cfNBVId9NCvBSiIumECJB8GAGADGmnk0ax442ijw
Eis/3GiIriShfFFeRevE/pRpk++SVQ+vO2OewnMeQN9VD67aXeO1U/fO0hD0UUIjud/nBVl4Vf0i
QUU5DCmItwoQhs391gLSBhMjv5FbMQed880bmyX2lqLzlfW4EPLzTY3QGLZJ85oXtJCNJKLdUCtw
upq1QFzhcSoRexfz4ispjgIrUY6La96qOrLP1PfNkyVmMNdEpv7qlkM4usoSyFIzHofUtM5qPz0k
96/SuDEeBRXKuTcpCel1p/Zj0oeTjSfDF2XE+BOL4103CTKxcNNl5BoEatFoO8fdJ65Wv42qEgdT
n8HrybH3MTBqu2hoJs7cEUqvif7pFA64lngMNxnegKiZ/IySmFR+omZGXbwTJ+SGDENTdkveKE91
0+55rJl8WMsne2K051QkBsLsJnkduw6Dp2tfB+tXLWj6ajlaj9qa24+OPrXXKXb2219lKiJvW7da
X7gktMzs+QHDAEN9MdOzWM/o9x+VYtYecfhXXrvW+k4r0kBJRE92AdpmgkxjCgihXdw6tl7qeKfk
uXKQnYg9gUrRq+K8Y9cshpditHKfUdDuIZuYcKggMAoxUgx+xB/3dpygsQsUOsarqBL1jgJ9k0ue
7evoSxdpTWgNEXoYZWGxqu/Wqn83EIpdZctdwe/ZEZAylR4Skepo1BhMB+I8D1Ut3jinx5OtTUHe
W+tlHbqJ4Avsljuwzx8xIxA5q6OgKDr9MFfGl8zR13Ozc0Svn7bfcmVOjmgOA+R97c7s7MHT0qa7
2vZk7d1q/KpaE0wV0QVVB+91/7NE/hsWS1sTQagkF/eezShWpoRalMlnq6nwFi6uQiQIyEGuz+cJ
8WacEx3T0eIEfcM6IjiGZWId3XZg/7ekjUMy7q7G/a3HsQzSDvApjnoL1LZhtlmhHMVFjMicHfg4
aK7cYix5emGAu/NSPKQrYGJqqMJ3RXZV+6oJjTnVD2n+XCpqwIyVPcasUSneFHwtpUyfjGLQA9dq
jv3UPmsPiW6dk7QELYAZp4crn5bW+TK2cxZEcfK1GaYyaGSRenlm5UHGDzwAarvUmdW4ejLJXm1X
UUg0+LZIBjsnpuPrky7D4Zy5sRokeWV7uMgfnMxEOxCD/Ot94ovCmXYjgHKgrsaNjILBF1ZBy4cl
9twXpeJNM7vRUiTJnVbE7E0NXVr3Kr3Qn62i/nCB28GgoG7c7u7lNx4sqaQc/83FcaW9XwZUgeQt
hqm68PSAHlqJ+CAJTNv1CmLPklmWnttzdWbkUIjjifLcaUaDMyufUbN+YOANLBREYTncRaQIVcsu
WXauQx4QeGLq4cAHSRbGt8FI4hOsxwvTEx+lQXB8NBgXuyBJA/9atFfH4buck8UzV84xpqc+0L+G
86LbYWyhkWxM5wdA25tQa5CjrKJAQnQFOakHKuT6izrnjwkOb7/pdpMp7fe0YR2Mz4CREdKB6HWa
UyUcKzKfetF/I1hm9lSj/xRZf7Fk/1PNLdUboA1tZWh9mN8vs+N+U/voGVvZ6MeKumt7GSLKD+zB
LO7HIadPlENa4pqu8hpVq5bBEzIxveOYUMragziDy+8zuTPlgF+sxy/IH1yctfwbhS4V/aMzTb1P
uspxxUUhFLEi+nXacKAr9hpjPPbWGEyAfl33RbTTd4y90q/c5bmSLT2eru1y1/SlTd+WVAfGN330
OMRwuDtvVZq+IuF7zqvkqbonFdYmQ2gN81dm5J82dbFlPRkK2XzG6ipvlV2f1zWBXrMt4BSiJmbd
SzNmHaQqI3cKh3SlQZ4MLieJQSBW96so84/OysBYRPaQonlep16eNbfOWJTMce2T0a8K5YdKUFuQ
WvZFTtm3BTUWohVoGO6bW6YfSpF9Scz82aWIQ8ixkHmSugToYMPad2XVAwY0WM51+6REoIIdtLvX
OhMy4Hr5dJYgJRU8ybPHKnJfCnv8bKT12RSkSYmefTwu0EnKCIsgIkdKGra/eH1q9GV6Rh7MeF7z
7vJZcZL4pW0gI5+W/oiQYXqm79Eek1r1UuxdDK0Qaryfe8oGwj+m5+1bEqn/RMs54tbhr6JqyG6N
m563V9/+CtH8GGqzU4Xr9hapGl0KQxHX7V/dquCg1bRvv9/BJN8rqAZX7H5/PSS9bxdd/fj71d3M
ODY5GPT/ffmSyDeIlGw6bH+n0Wk9d04g08Q6zsuMBMngwSYHQgbD8KgDI81z99kYWPhNYz44IxvR
TMHORkyYRPGDXO595dSfceCWpLfETvbLJVJfizEBOvl6UDX3LMi4XlCu9NNX3VZ/IILcN6RJwC5O
H2saP5UT4W0Zw1Yri089isDWWkV+aXrl0hgguLmmo4dPAbOydUE/OxFZU/2TKc2XIjGVQOmzwh/X
/IGwCX/SDedATgeJSfH8jYhiJWSDtCc3C3RCH87OzQGHXJw1vdmu/WjP5nwrdbcjji7yNF27anOf
BHH/HEkC/Jdx2eHFI49reO9uxGPFfPD2pygeLaUiucyOZn80oneJ83wnRXRGV6NZYBWRnVGJjWgH
iOzq6F8E3LABlThooO5irMCi4oOlzN9W2f4f6s5rOW5my9JPhBNwCSRuqwCUoymSotMNgjKE9x5P
3x+gP6KPNGdC0R1zMzdSkCwWyyFz595rfas/xE/gGvKdgjGwy0oUJ/B/fBTYtZtrDJPbSy2nBpDe
OV6G19pOdXy31lUwyMVcj0+0AHye6bYflag2rYh0SHKwG6Aq6mdmhfsgaVBe7shsQz4Fv4Fi2MhW
LecNefO222Xfyihz4IRwUuoiYGNLYB4UmXDpyAHMo8xBdBThTqxCRBXltUGRCF9F/6nmqAEa5G/7
ps+f6hSExZJYOFmwVyHfCNWdpaY704hvqfGPo+lcofnlx7IBgMMbwcChe49arlFIerdLGV5bczR3
TY7qRmqQT/TcLQq5X4KK7bitWGuNjpZoPgOhibOzIZ35QRjpSdSMYkPKmrTrPwIOBFWLF4K+IBMG
rb+KJWanTUqq+lH3UjPGA6ZC/bMVPBZlnq3bGsesofyGGC5xxWQnXmUjtJqlcqjqkL0W8uQ+CJWv
wxB+S5Ra8aIuWT1BHMfVqdhVZdcAKeTEk4b5I5uQR1yRREcUkxBpiOAcpjR/EudBxSjNIsa7jeL8
HJb55I1NnXpOcc/GLp8yUAZIkyj+cMfsmZmBfmNvVoaUXTjRq93EYE+AyyjUBS1jNn0B6rPs68AY
qPijlEFNUnN+JDcHW8QgHialfAsqfBbdDWWvCgESVGQqu2ciu1WXFt5Q599VZVi8MNYOTYHMr3PG
faYobtuI0q3iZD8ENBywQY77MJAPY5JGPg1WF9MKasXli0LLMKksypSeQEyloLDM6ehH/Vx5BYRy
P451NDwZAkGhe1msHJxiPhvqou44kr0vvMh1yq6S9hFGkolPLnsGvm1Mj8mkqxQttLyyyfT0aLKR
XJDN3Cfh/TJO9cMQTe/BQOJ0X3e3o5NrPnNAdCvjYlOlL14ed5LGE+O7ZVVvkF3iRcZsnrDmXCpV
YeUAuLEvarv7VvX2Ln2Dexh4Ye98Os5NW8/1rtC5uanww0YB4LI4NPam8Idpu00lTnSpEf8Joq5U
9AlAtoIXBWs/74VyciK7c/VmvEuUnsDW2qRxl6GJAIxKJSHYIlVAnujWGZ8oGOBQliRJeo3n7EM6
LC24i3Qy01Ea2ArH8XKXmPuEuv5oGkbj5mqOLyTO3uqaGTHmQWQExQN6b47OOXuuLqbnoemP2Go+
dWOh5ZNzamhGuhPIKjTpAgd7T+v4RTOUnzi1dBFGPKL6Z4eIIH0wwyR4VKEN8RlVH8ATfGiJje7D
bkY3sDtKn1FAz9SbY4Ufn7OnvZdKxiUBl+amMGlmQ2IExGqDHs0X2t2h8m1qL7NgVCvybnwHQ6Zm
k7tQhUqCHZnzemO6JF/trP2JNQ07dOKwJGbNJTQt7U6Ezt2kmsV5+2rgb54w6FLHUjMGsd7u+0UH
VzsdWGIRdNIz8WIl/Zn0w53su+409gh6gsWavdyEt1GW1i5Uy+IwUirOIj/p5eic9EzGLjAaSras
9OyGSQzdzvDYr+tjFuuXJI6fIqnfdZl6KgFO7upYNxhuiUfLGD5wpJpsttNDt/Ru28ZXO0S8pjuF
4zfpS470liOZpmH5oh3V4qfloMVupAXZMeHguOMKo4sUR7SV8/GShUxAmhJB8aS3jwVhs/uEbWDO
uufYQGufB+MVv9jiNeGhyDka0tAg6CHlfgVn/V0eLe+BRClbVx8jhUoxVQzpNI1rWgneFWQ/2jp8
VmY/Lz8TJocjq9xetcJXI1Jo49X0D8enhhHClDg0BDC/+SmIIYpkr49VrFVV07rWoGtHRWOHQcNe
eSWwxX2cZ9PFxM+9M3pXtlHwJEMreOqMddtYphmPVhc8hbO9HFYjs2uvXyK7S6+JKg8q3ctdWzOY
mtaPUAHD82LAqmHcqFs3s+a8akbYPm3/APX4UQdKeKOTxPiU9JNxjGJe0+2Hut22T00WuoyAret2
i6hVBk8dCkaI632ESjNcTYBg21fL+i0rYECJF0w5bt/L4ta4cPtwt93b9r1OjJwqhvT2129NjnWw
BKrb7cvtH117DlU1e/znBni3ol6uA1Yrd1uzKC+han10NEq+OMgjUGU08hA0i/1FCes3fW7y7+sN
SrBYX7RWy48hAoK/30Az83+7Byd3Pob1T+gKDKD/9CdQ8JjqUv2nG3SL9esxbA/yP9zD7zf47wfZ
F/Pokd9W71leyN6ypteSUF0OVxGMQHRJSEf15kW2gzzhddAYFPBT3hskC5aZekDampehWmWtMgn8
7afSCXOox0N0KkZBsSqh2vLhOkVmA96z7+9M2IjxzpJ0R6y5/Sy1wtc5PSt2p/8ES+WVC0pwUlxO
VmMxoaPVtEuWlKYLTdFjOOf9D21MnkVi1R+pIZjnlVb3ZhXolUK8/s+9EIL5qIyeKuQ5EI4U9Vqb
QeIjHevuJsFH0xownRmqTVZtNgzPXaSFl6GnDZEp9vCsoTq9KTCmEVvLTx0U07dsidhb1y/pylZ3
tWG+O008PDfBMtyLRoVsxleqnRjXKY4vZd4xP2jU7pSV8CaBE0x3qc3gB+0EzkDTymAlrN/c/qlw
zeZ5/65xOHhhSY2K6F3YlXPKLXTYddrU79a0DjXGsrnSYzavzPZ/bN/nySouvrsFEC03019VlJDv
KnXhqasbgAOZU/36ZW1emutUUoT2AHLdKXKRUDqPPOvR61VtvKu6KT/KIKC94KzCuUJ/Tof5oqM0
aavJVZYO4XFbDPy5+C3PluxpqYPGTWzUWusxJNCprMI48+APU4yLMb8kP1tdjfcA6YYvRZn6ugAI
UWVldkYg4w05dx2i6XXU9FiU8/w42ShlE+HqVl3xyiF5QgFXcDWWr6FuUDUEY+ZZeEU1m8lVIEPj
EDbV+xL+EwH8/xrkdBt/p/FVfnZ/kpx+gz/9f4R7WvkZ/3fc06n5mX0UP/4d97T+wi/ck2L9C4UY
qjlaJLg/DXMN+/jFe1I09V/mxljCyGZh3F/JOv8An4T4lyFxINKIVW189atZ8x/gk9DARBkYJVVd
M6WJ8/5/Anz6I05AmNR2NHrF9jfgt5l/kJJgukKq4uLdF1Ip2M7kFfAaOrAp7Y/hyi0pndZgW8R1
jsqY7o5VxXeU3T/DPBP+ojGutOfgwOwB2rWFUBsWqoHUKwcU0vzF+eP8bupdH6xtG5ZuangkIb3J
P9gvMgNGkeopJeaU3nOmbXDlZ2e1leIyqLmDzzyd3TGZrsiybKrNWboS3qPjZNfNoT50D4GNh6rr
zK/b89rMa9jjaU5rOsm71jVEO3Io+V/gyRYJTiwl0IwLTTpgwzlED8ad/SEA7FdM4mJbBjDhXMMW
gkO0t44SGuCp0rV7x4DOTL+18gMl/mz1IdzFeqftjGSkF6kTzsDjU4+yFMZ+TPKfFhKZU2ON/dGI
GoPh2C1QQOJaAJbDHAroi2rNawgtFIeIWt46ju48ikZxjguWrH3b6V+ddJ4PRmQ8DIplnELuJK/t
8q7GEwDA/+DUM/qWebRuxMQMJVtqDt4FoUsgU/25l1j6BO6UZrO81fmt3ugRRekMmT6U+WmMzH1Z
nZF8HZXUtF+QXn1Vp/Q8dA5aEJic53XlXT0Yf7EG679bILc3XZqqhS9OYFHT/nTjNVNkKxSE9V4b
WuYaA12yvi4D2HghTYX1Hx1G9gVDxJmYpOqCRfF+LAyI1yM9QhlZyTEIYE8VafNG9wOHP0+FKV8E
Dma5jznn3iyZBeLMDm5EMu3+bS24/nLL/juKbAvz+W8T7T8PH+83fjC86Kr5BxyklhHmJZ1aItaM
9lRmxXJniyS+s/Rih9SF/ltsHuYk7ejUPODAZnoEqNPnWH8H68jYJTrdo1S3dnqvADQqs84tCT74
XzzKzfdnMRfFQfyHTX3Q2wZtUIjVsl6uSo3qP6XREli4/Qx0E6dJ/VhiQz+nMLHqqT9t6t6gsjKU
gOkdYNfOzcLui2mPdxlx6Bc0cd3xL4/xd1smr6S0DFbK9cKHM6L+aaW31UTWpCngs51hHsu2/4Ax
EPiIKNKbztYZL69A/olLUik53dNcowFh32RJl3rbSzmnzFxkFOzjJOsOYf2gM8C2QDb/xT+6kvr+
zTi9PVKgOTp6LX0l8v0ZCWNncQijhEmzNO1PzkPGcxDdCq3HQTZyLkJDOQ9vg5lkL2QIcBm26edm
Ng9HFaMLCsVNOIkWEy29tH6ikfwUxrCw3ILYtnZG19+bgGy3N2HU13VoAFZGCGuyw7xO7oNdm14f
lvFdXBTIR2T4BfPKQQ0YuwmrlJQuOnrRrJKIF7P2Po/yawbR0y/M8XmZpPngpKO45s0lFqVx1Prg
rMlPEdr9YxsV2Q7yvrhEOlQj8OUKXZ2/vNO/G8//ef242rE94zvHVfG7y5ikwnQx6qHYm3NBDoHU
LPBZpNdua7Y6srQtff5Mz5gudVYfc4yPBDnJc0njm952T5WpjY5n+m2jzH/DXPyHjyHeZ3ZMXeim
Chnv9wfnOIrZFhkIkYIIk6NR0Nzp2anJpy5vZDGw5UzTdyuSI97Ip6jKzzNg4MUaoBQFkXkawvFg
tmW2i5U6dkOjRjdipcr9QIjJX9za+vpQflt7JDZtgHZcNBr0I/OPq3pqlTkxJmCpWhv+GLGJPxeD
ma9Y6SLj+pjeujYvMGEgbEm6Qf3WBsuq7DQ7Dxwvw4qa0XNTRoTAStdJGtwnhXEuGnpa6ZIRCuVk
f9nh/8Bl/HrnAYiAqbB1HL5/+ssNeOiBMFGfklMf0SOUGb3bsEOcdT8UWucPqhhudFX3CS7N99Ct
5Rnpd3c7p+3wt41nXZl/f/WkBmTAsFVHx+/7p13XsiczDEI1R9sAQ6XOm/h+0dP5pMzOy/ZV16v6
RZkSBMPzfNfpWrRXhPoi0q7ebVdfLrLPkeGny8jMOGYmJHjCCZydyqDYpxXRX0I5nsK44fhhoRMa
a+VoFtXf+HQsOf/nFeWYKjsoeCZWJsf4w1dO46mVVkIbrq/KEL1OVNzITJxnUz3pER2TGK6iD4Sc
dm+nHzbXpy6qzLX6nM4NK4zRLW9ZGHYe/Xl6m6NAV6vCRBwCkjgakDa1WZ6zubkUfV+fkzC9tKpW
XccqP1UiBq3j6JehHKxThaAU3DziXFKkK4Y+6ewradidNrO9EcfPQqa44RLzO3wGhmeZ/T5mw1pM
FYDkP9omiFnJ5pWUHn7TZyPea6F9Mpl6OsuCaAVivU8e0EdlRt8H1GqYVgsqHI7uZl1AaEJaeIrT
Lr5rE/gebdAzmhvHgblpovsKkrvY7uxbJr/+VolZK5CpdIp3wgIir5bEQqVt/FRPNv3cnDZ9Izyi
VqOdU0EPmpWeYYe9p9Wt3yqppGMc3IZcm36odJU7xvTKtdEY3aZMn7YCdSQZ5I5R3b3N/gcdP34F
dm0Sl6i9khel+EA4OOMCnf71AsULkSxyKG9TRzvqCv5FVTVv1DaafID7RCfpeXk3FulHPA+Vr1TK
PaY4aBbJeCQdgjIwtx8Muc4enPo7zyE6Lct0cNQphHyVRs8oyt9yOno4udL8sL3FBJ0oVLoSTxDL
XFQW37a3ahytW4gCl5y3eJyZa/SZM/u1KL6ZpjJdSyVQDx0tVea9LX/Xor2cLOJLG+j9BTqFZ0Gc
tgIAC3mMI3ldbyadMiIN6i9Gl6vDrnI6tPqlph8UFFVuSeINp3NmPPT5jjb4iJ0tygQlMHcfEdez
68ah9beNNKnnJ7XTBhQg+UtMMLRXx7WG4waNaNw7hzmwjad+mW7sbDy1UzD7PNm+B3STA1vznIFJ
2tzhA54axzqmvJK4lH1bxvEdwI3Kx1+6ypBm5TYUWPLLxI4ZwbcV+NL65Mw0GSuyDXytkcd+Q4DJ
iTej7cniIOteqdrwbfysbRIgVK4MpGkcXgZMfZEZIVZUStW3x+CCD5HJC/RVDvUiohSYq0PeJHTy
s5F8icDgta2/2wgN0CQqZ7xeK+Zb+75VkcmQe6xthlu1fUKwIfaj0UdmXPhkFfBgFvlNay3YUOsr
j4KsfLJUUGL04S9LRTW/Xtxzap0r8ktQLd8uKPl3bIr4fjPs3pJD5UXYXFDWgldZlkZ+3I6QSqQw
kM/FYZTzq14P6ildtHtoC/YpD5wfw4BU0Sr7mpcPJHoacUabsfD6vfXWmflzWTXOwWjlo5bM9n26
6+NYu0EjWhy2V78yc3BJebFDct0cWqOhLVuXH+ky3JVWaOLfsBsXDzg0wAqZr2zszrNHcQwX2zgn
VYhAw+CCLxrF1Ysc0rz2otEP/7XfVUvxxRmRFgYzs8WiRHeWFW17MMLAR9+0W1qyg0ZZXizCO+6n
0MuT/rVO7U/ODjeJlhW47pAmKdJrS5ZEGQjLFRUqRQyw1vnXqzMxFaoclMzlzMKXmvqLPkXRPclE
UZL7aRTfbZepTwsv3IsmZVCh2jZILeZZA+FoF+d7HROYNcXJifab6YXBSABX6W7FryTc7tKrZAD3
UVnuqrl8MqSEd5Abj3Mr70JlmK5ZSycq6DFL4Les/IjR3cHpwK5l+bft5d9WMiBtzBVr7dGu6MPb
+D373Or9iXhnFMVWyWMIUDjqVjLeDnE5JvutMEuy3ts+RJYToBBrK//XxayVS37XVnAEwNGfSLTw
CcIey1wct09as55nV2PHujrXXPfkI0gvaZOvLfr/+4StlVAZpBFhjs5rNncblykoU/PEFN5U4U0b
ra24645rk8yWkN5zEpxvXdti8+YQ2Z9Ku5NuatRMLGh2BnFzgglSnOsa0H9qDoEvlhSu/NTfo3Zm
e5JG5i9KobjbJRInznxshGXta0RUysB5f7uQhBEdIwNvdm9GB1xp9r6yFTB0+xZJ2CUetdi1tCZm
8N/M3vZrHD7MnTOU9qHVGFnKsPfL1p/DhHWlz8yTjLNPrLpQ38b0wFlq23+3HXMzuaxCbjk7OW7o
qTjHaEFG8qtjMEG7LEKZ1PLsAsQfmNAYfdYS8VEDDfLX29BPj05SId0IstklEYo4C06VcRsOX2TX
5E/5/D0BdRCUc/ISi+ULM3p5Fincp6Kjwxi2mkmQjnUYLOWmzxP7iFeBU2mMQIy8+vwSjFGLiNsG
jWxemyUbaJAzsk575z6JX/RwdG4H3Jf7WgT6g/1m6h0swrXDpA2jiuQCVBxSvtJXVFyzq2JaC8rg
zHEAvWChIIG1a96/rJuubWx+hDApKJqsZOcky3RL4IV5Au6GzNdwvsdqNfoWl42OiM+KEDkZxmy7
21obEpJGKC6DaR5ecBRzeGyyYPKBzY6EQQzUyNtbNRgTTkyt9EmuCQ5JVqOCZU3E/Ggecwe24zRq
6C4qiLVmm9OdXS8hO0dXGE3Srwki28Uaz9SaTHdiYrVvl4VyJq0og3rGcmHyCpPjYI41zkgVhy/Z
wIgtZbDLy0Pm6B9Kooonq8k+DSwhMwOAtFDRna2Nge2Evn0iBBdw02TZDa8QxQyQ9QTJwlmGWAFK
PPSo45J9lzPFZKeYTz10+n0RN9/jcij8frAXb+nj4ZRU81uGKHK/yOV+jlMmQqupamsCYDDdaQ3x
RxvHUq+m8qCOGgIISdBOH06eqqDrjel3efaivpe2PRzNID0aC3qqvJ8Qo6StyueWrkLlWODUmU2a
rM4HIU9jnCR7LWK97td9ssIjehmC4CmbxKkmsBVeCaxZmYynKk0iGuz4zFuAr4QFGae0Cb8SOTLt
9DR9RV1a+VlLdZ1aaGwinV5k1C0PItBQeWcEmhF06a6CbIgZpYujc/Ecs+z2ugwV1sTmhJbL8NMi
JvNRR08viEwKn+xZGCdeffK5LOtl27IV7UN3kG86pvQXugtsqHXh4gfJsaYvsa/Nhb3bao3t8k0l
+kYzno96Mk2uFWmPv474Rju6QmXIWAknuhOVriIPwSCTIO838k5DHrtWz/Bx3KEQqo9rAh+GoRGx
p4zNfYYFyFrgN9PJKhc2tiiX5LCUgqVoLVZINBW+DKcB9aOj3P5at+sl+oQczNxCYxhedPawd0i3
87aFGNl1cHAwITUtqyUHCuO0rqnb8VBEzqcRDYjMCVU1EhJJf7VYnWTygkxDKukwwBdW/IArwmbY
e9iKMUuTrw4OsxAr60WQxOsPRnEzAY5phxWkFgy0IpgDbzWg0baoqnIj3W+bEzAWj0Aw7bC0Nirf
EosG6iCzaS5lfA0yNb/dHuKQpYR3Ia1lb7hfG66Ey1/0wM72TktuTdW19Wka/e3abwH0wlZAQjVp
JnrxtPsyzg86/dA7yTx/SuEZrAvJ1prZPu5lg6+qx5TBmZVO0hjdjDaELjjNfp4GzV2xxLegpAAD
9uH9ZucjqmQtbEQZp+dAL3+oBJHSgGSYTr/xBBMafcyEbhTotePjCCxJAyRNsW+b26FaXhRCTU4L
ytrIGM5hoLiQ6TO/4POAjFPMt5UkdaXQCnDda4+7TjApwB5yNRUsIJY2Gr1WBJgabsb2EUSdw241
l2DhMPBGJK0x0lKP3WDSiyblKtrRh+YiEJmEIDXEp7GNlnNtGLc27Z+gzUqSaqLvFfgpFdRRXPiE
aXKqmLLizVzEPV3YL/MAdYrY1ecpiG+12fxiTsFXJbSR2dCa0vZ5GQ3ELQ3mY+MMw1FvCfeUjtpA
Bb4JEKXf2nlz34mZKynkLRtp1O9MzKGeKTsbjncImOSrXlOx9jjBAFd9ITNa23HwOMCPoZda158i
jUK3YB5DHgW6PXyFOwEnZxe1EWNV3cY133zHdyx2i1WdOP206AUA6BaMPWbCEn2jHxq/iVF1tRLs
gItVSPcSFa+Yob33nUWjv0x7N3R67aLAFiDXzvDimsk69BWQh8QLEzCY77dfyTTsu6m1oIfCbaAt
8UlF+I4GdnqdurB1Tam/lYtmgkw3E29B9qCHlI5D7xrq8JN5LafJab3QnorWRBgTl4h3xTdRU1bW
wWzhanNQ0A+Fl1o1KjULDdpk1K9RUETnoQI+lAfoiCvbIOsP4J6QzVm2BBFjy9Tjn6VxgWYw71ud
X1agRO3FEXQL7i+OiWG8CkR1ZBg1WbDw13HitWPkqWX4VRfqpzkN7SXePD2l8LkmHHdegbmNtu7P
hmAHDOKjXiBpy/sSqxMUC4vPF2gv+N1M1b0uTN3IDG9yXTFgdFn0RjmmV1qQ7ksxMxSpmZ8vi04i
R7LHRvFI4+IzKRHSG+DBdjWtX9BYsVtxmEKIKPckzhKKlmsfsHx70HlUVkDVzkvlvGNTpZ6LY/yD
jTiORsOnron9KjXwrOCqjoyxv5BcauwxZJGHW5F/iPrXTNr3VB3daSrQ2E8oLA0nfrcG9cVeRzsc
rQKKFnr+p67I7YOOwFlFU3asVldQyusSdrbjNosEBbNEr3U+H1Q9m4/Ekvlo/7/F8dXEuUeRWWtI
6fiMDmkPhaJF1sOPC8jPx7pUMfHYmku4UX0F3zPtp/KT0256CajQm6S4J+pReJ0K0alWduWYOfs+
RSUzqajeptwBr5HR3ggaj+xq3g5t/qoMTkahO+H9isa9YSUgpgS3PfCA3QGxGYq322ygv0uwxBQm
xYl2LId5AAQ8lzlhAFCukEzwhJjsOGiYj4vYC7Ofb5sYhef4GcztwWqaB2xi+5zCYdfppeli575E
t7DabjRNUYlrMJ4sp3icnVO0sEr0+fJpT+ui3QcTTBHxZDvBWUDZPPUrSqNO+1NSkzpnRz8wdFtH
QZNIh+ey42JxdmZJ06BRnW+jMJ/rVq3BNshXADcHldxAkb0LAZweIdNHnwUvIZFmqI2CU5Av+T5L
7RO10rPVsQx3y/RFlfrVYVMK8uSBAvM2LsNvs2OOBzk65xpXeacC3wMNA4UgE7A0bNVfZISEKyhA
KPaSB1WIl0lLUp8Cf7BX4lqa3QdR9cnWfZ/mYcA+J4gI0FrEhnb80+x5r/KUdjba7jQq8RZHwa5U
HcXPJuR2zhC4RByL10ZvXzqn9BvBcywzc/WyxDkXCZmZYUhTPkaFVwmK+0KvP3RREj3W9ThoOQvk
5Kbv02ZUPPx/WFxDqrLIlC/DGByRWLqpEk8nkrdR+cuDrKObJkg/TYeABoIWnpokIjCB3IPaGrAJ
yh+9ZTj7oONkJofiM0x1giYN0q9LgXqz0/t+x6cZGWWg02NUlSembeckg/kQmsGMlh3Lpt40dyOR
sEuYWaQdU81UNuQaATr+oGDyWXLkvWab7ZT0zaj1xhPEWxwbZ2QTp0zIy/l1nqCsmH3mVotpHaui
wM2p4Qox6SySDsdSRsgb24BV4sAkToZ3m5Ysh1dKFC0pdoHA1Jjt5mk7KlapFweyOufjmfxTCftY
qgQVLW7QBs9M5EmVqGMaRpmGUowU2wg9SBFAFQGFxBu4VG8A8/oj5funrj+RfZGwQFq6pyaH0m6+
lqN+dmKr2i9pfVLbgDkOZ+V9MZez35nToUjHwTfC1RKRh/cpDgBCznEh2JgPh0hl2IrasFj2TqOd
WsO4gg8Y91NToNNWF8KOMXTZs3FLn9kz9EKlKEHNxGS8RWPCjLusr7Jnxe+ABO7tecUeTmz4TYfW
tKULgMT70xy6+0L6XUWvJmiTYt9rbgPuBz9D3ivHDI09a/T4lNkoox05o8ajawiH58QZvLwZyqlc
ZUE5L03F8gZlnQMUQnJViMMgepZBZzmFxMnvl2H4lqjjiO5nOA8jk5u8e6SPfVcZ3VG0aconniN3
aum+GQ7mPo6bN51rlWCq8mx3cXFUbeuoVA8EIi1HrSg+7UFzy7n6mJPqC8yhz8TJBUmyenfWFaBb
gLHJS9Yx8YUqklOkRJXXmD/pbMYPpS3sfULUCLZhckPMKjn36ZleH7hsQ6nRPlsfuWRFG0tSf2KE
t7L7RF3wtUO0C+IcWqC6JrObSwta22L1DZTuMvb1fJ6KZycOkksQ3auAePb0iRd4IJHXKtnXpcvR
93UGoPJgQgJJhG6h9ZPLJWBTQej9nkAFlo8VmD/PlxS2wIwKgMCFkcO2GB/YK0P0U+KlFRYMf2ug
kALXXEvsgwprtG4yL5/D7qaSKnHGNo9aSLroIwfkcLmkcv45Lm+KWsuTQL89B+cFHYAnRqFwjVK6
d3lcu3qUEYHSeiNCAfCKqthXF3u2BggW+KFpY9wqJmWNVejmLiGAwWL9Y+SR4dOuWUC7BU5acK6V
onPnFJQiea0p4P4io2RbPOTiQFCAwGlKo8FyrVhF5y7dEbrkTwaBIua9NRybYviWRt3PUDcf5gKg
Vl3KVwxMuIXM4aO0LoXF+lbGWLzUMTeO+uyVMXmIU0PHSVay5YxiMTlUkZZifb4vS6O6c5RR28MC
iDwLctoO8m6/1x9LLVi4JGhEKIqWAhYh9heAWuaK+4jdn/lxxFIVqM5ttHLoyNj0k9hpvbQgwJig
SfVcRc0P4pgWn0bxNa+r6UL81IMdxbBwmuw5HZXHtAKHVNXmJ9jRbocV8EKeJkhEe/mgbAJQi00N
ceErWdrFHl6WhVmi/NnY2KhkqareCLyrMHEB9NCfdSUTh2SwCWBNRuuUIRTHRKV+oLdeDopd38oF
zxVZghmLXUIiKceX+qOSp0DrR6znNms3xjw1TL3O+AjBSew62cGUg+NGZ5jM9rST7ZHhJbrS8ftS
609m1FHOBNRDeFW8NoQRjm7etcP2ZWhp80VPyVSfTQowmJ6Vy/m/2XFPJR4OjYiOCk+DWDksTW2o
Ow7peGtR9KdME+aUkjXI0+HcW/n9lCW5m3Eh5HPyHkXxCUfDvo6i8MFyrsxknrVoqs4laGTyhK29
rROTKfuU6rlu6Y2qAbm/tdUcNEm8fT009pelEuJcRoQ2teuXDEqVu0jWD9sPGS07T11yY7Q1Njhb
LU42UaLX7ZZNKThtZAjhc3TA0GVK89qu/zQIA7GlmM0xGRzjahC+ex0Txm211mJBGiek2Zn9pRij
0QVyN8YxpWKCsKokxPTw6xyrYmOG83FLFpcPXWvf4GA5szgDTBgW6VvpqhMJguDY0i/cL1PgjQto
pQF3eRKaJ1C0b5GNVJulCueLRWIEcHicYgFSROwN++1U3yPETfNqvA96Ye/aglwOCdAVo0KRn7T0
rekmL6cquToD4D8tm0eI7sgECjiBv1QFTOgPunqxA5Yk8labUw4GDhBCWR9SRY0xg9YCqjqjcLYl
6HacPmvs3ESnmN6wHkbTxek8lW/9UjvlH7ERJwdK3JQjzDLAijJGn4xhrEmMY1JexMzqUKeME2p5
s7N95n3YNKzUPC75z67pmmc2pk17th7/88mglCEa3HcqFEwytxDJa8v7kPCsac1xSvvgGAWmlLYZ
3QfSmGU5XdJhEr5B/PRBQvklRpyduv0BNVCndrK7u2UKqeCj+bR0Zo/hgiKvCIb45qjHEhvFGNF4
HoKfi26wY/RN64UdhTj6VYw5qVbcREoBfwsq27lFbLszczVaTaj1lVBywBYRFkT0nk0m5CF0UOFl
HekjlhdjxPCMUf8v9s5kOW4lzdKv0pbrRhpmwBe1iUDMweAskdzAJFLCDMfsAJ6+PoBZ1tVlVYve
9+bmNSmlSxII93845zsmspv0vsyn5Ic//qQhYANmJzOLrPSulPKryWn6Rd68aX6vHq2Od3sdK+GA
3GZR9CNL3ObOnkwr0BPzHM3ma5V14lbVcX1wRfqng6eHNjakn/J67zyPPzFs/Gs75beOTVR9pDMq
Z0MD+g+PctzfrXP4yY0MBq+xd1rnEevUp0xQo3hhOh5su64DRHLonzX9JluL9hL2URTbLACXCaNR
tLzCZmjcEyFHoz6RGVmjGK+MaOSrUNX3a7uASCNlwxdUWrovq2o3mf1b2ovmpcu8G32kdzdziVOM
JtTTYFyPcirgI4ioPWg1y7bZqrgSwr8YohWO560fQTcOo13cRNPdUPu8BTCt94PbdfsYFR+Uavr/
SE1XSvL4XJFLni8vM4u5caEqvCWZ8YKDDS/PPM3HxPb/Mvrez1ikiTJmz1FZrBVyNAO1CbSbCol7
chmBrqQ3a6K8Qaf3harJOjVU5ih1WImnnWRxgCucQZV3yhOm1JjmMVS0BDqr+NknRwnHDTkqRt9y
HemMMdbvmrqZWB22gmqa8h2xJumuE7O/cSrM6sy3gsrxe35682b97zgpvotOZLSCSQ7i1GKasU3L
Wm7bZAA+vggVJaPXgwdEBq24f1znZ5WKfoT4P0nlYS6T9E8UkeLYLRt9wc/jTEwy9AiDZRY5yFvL
ac09s1igxDOlwNROxg6cH/E3JUiARGISSyF+HJue6aXmlDwCgJhhTrqYjm1rk0zseS29WW5v9uuI
C1BOVLTsaZPuw8z70xk6Fmh9uOYOeZGeW+J3b5dXvOcaWuQ4tkhUEGXYV8Lp6mTzuMeh/BOPLfHo
eKmCLtYfSWhClN6b09au6ocOFSLIE/tmd6xaoAafMMDGW2Zh7AuGhDD3IXOflrGoGTfpKUbDfuxN
3TskrfW3AWJ3cMd+OibY6cIYiX3VVDFS9vndmyfvZoiJedhbMpvm/WSG6abtHfKsF/0Nc6h6gwuv
pNtnhh1GiQNvoMJjM9mgMKVxdIcpO0sN/yLt0jGc8GySX5dwm6v8wcH0fqvSgE0yp6/AgU2g5Tr7
Y6O75NNzoc85SrTQfvRKc9yQBAgq6SNmVXuRpozPIE+uTY3SLENS1SnX5jgvz86ir/RaK6VyIOQb
F2E3AUTt4Jf5PokbJlBSwKj3YSLPSRoX9/1c7Ui3Aa9Bashuat1nUzEs9evmq3WxVtaudu9bzdf6
0vQjYPkmql+Z3f+MhuKHUIMXfH8SGoFlpNLIPWrAyVdxdQZSciO2EAldfSvj5xbYyKKxwCXuEAuz
nCFalAOoQHB7HBkCbDEl/LT8CBoQsWB7o+yqfYejB6QbKqbU/tdMHFIAwo9qjHcxvq6tCzMGlRvb
S+kXftA5v0322hfhRkc9LNpTznIyz2xB60bPTfPtHJwhB3FZeHcAO5NNU4W/ybfm7VvW62WG+MHs
2+jequbH2DV/GdS+N89I+nMZwmVZHxJDU+NgKeBRBquQctlW2nP6YnRDeeeWzZfVJsfEz9/xOzQH
0iue3aSH6Dw58x5gB+GBOcCa1jajh6STX75xXqUK05wjIkDocyUwbNNAwjp6Y2eDwNT+pIQ9Hmff
fERnMvkW88lEoRkBBhsphgO4CMZ9TtrqZgKfdrd+K5Hty31EBRPpGT0Z+Qw7s4YCmk2pe6wZBh+d
pnvL+aw9Go6/m2riq0pMlAsX4+RbLPOHCSN41moXT/N/yfJfqUfotxxw+sWbKZ0X8lcD3PWILbLi
dzSojNyNs3R6xdyz/iyAMG0HGMJBK1hij6gn9QWkxRPipwksByICUhtSwfoQAYYKUTknsV6SKPtH
EqiWaRNAcD977aB6lhYioNrvdoapE74lzusZ1CVwzqxwngLHA7WTYQrdmMn4Z1bZ38qFy1ejVqXo
Zu0cI80gywFz6FrBrRdaUXXNju3QKS/q+7UokbBeTk6FcaeXvgIoh7i6MNFy+kXZHQX+ycrn3MDy
hgQ7Ce9AuhGrEEbveJvwn4LSXQul9Zhfr4uqr/8avj88qIlVibBh5vjhY2EbPaNJPjVaCte/751L
1sCWFiWz2aIFR+IzV4CDmARQiCnvc6hpfm8Wm7ySb2M7FRTV9tbB17urnPi9d8v155t2ivN3GIP1
E1uQmnSM++hkV1iHo7Z4XI+reZGyxBZETgyCuDqznuEHW/0SZ2LE6gTsay03EEB+rvfIt4AeZZT2
YSSJdtayGc+KNlDQaQvcm8LAAzfMjF3Z96Uw4XowU9NFD/ZGKwEGJdoxbDC48pVAwsU8pZUSWtkQ
fyU9oL+kN68cMrew8rNb74o/vqudhtR+0UyFesE20UVmIG02ou61Halrgi2gXb2v9alHLCrkNk5c
ZffsmKnM7HCYfiQZJ+6q3F1Ve46uPQH7aQHw98lB5dN4T0w8NTLj+h4mARpWSlB655RxBFiAj1wL
/6z7yX5Z2leq+RoBNCsFDK7TmmtU9ck+8dyHweBnsG5DNQoKaTTlBcQyo3XTGLfd0EyBVWoKDHR0
E1Hc7rE6DwTy6gh6lwOHOyY64JW6l+qnObUW2jETP0BTB5zIFcUz2/8Sm/4FmTYrwOX96mCZQC+B
Qd9lk7ZbH0JvMW9Swn5V2MfrVDU7Rc7cNiJHY/395QqUny3xZcj+gHKvz9WlNNk3XpjsUH8Q42zl
8c1Ulyy9pJG52CYAjRcab2HMabuu8nPAU3mauPf26J1Xmi5MKrm35vR+/RsjxFCH0uTF6kOmMwlL
HtCU/W7GeXJ02yneF0uaCfqJUWakLYhYC2IDIHhKVW0xBGMtyhvJvCmHrThBq6u1MyqOGzrzVyhi
4hhJ7cHuiyWCIqO8QxVnqzw+rA/aHdPu6hG1sPsOwIYaSTIB9kzT8hhkNadMmsMuVYNGkYkGkhdh
7bLW0ptnA49CyV+gNRUUsDFnslujsHQoIGssJlTCANla8SZl8dzjubiVHjK0uh3zS+Z1ctuNDPV1
PqYpxwERSXW7RRLY7CtH3jpicEDfxrvVujHXlJ4x2Dg3r70LTBXnBi9g2NCWVXtViHMSZYRMMPgL
1qcnrY7fLMJ5w3Q/D1Z1sj0/T0w3Hkq+0N5vklPYEo8bjgBkPCdLoQZxp0VbdkHGdpigdmcDxMXB
OAEQZE2ztHal5tQIZVAtVjO7HDl/reJ7hdJzJ+3k2nJkUuX6GIZ0uw/360/VyPOFiTnce6hLM83f
6h4KO3+29W2TFUgsDBvHrV1hTAqNI1KKx5bb82xW1c90AB3S1R9LRIphD0Dll08AH+84oK9zdgjB
oNfb+CXtCY+AdD7qxo0P6/9L0CtqZAl/K2fSnCGuM7HIpfDaZK56JhdY+25xFlrUNtUsA2Wvul+7
4KgvD7WTAWqoBWGLjrj300cnIwjM6yoGtqIVQctsdP1E4rLkk+SRDOuEd+uNWZxmLXUP62keQdCg
PxftuQCdeQjH4mLXMZNAUT6v3enIBcaEMUQnpHzCb4k3Vhrf5reQ1gBTmnWX9eRa75Gpcp2DLtlS
U9PyH569k6vXtFZY/3d5+Yu5sXXqazVxRzBjt5LoaBKggEgIbv16HKziXI6vg17rO9twxl09OJ9+
VO0GrT/VaeJtxy7sjr29oDkhCm6Yh9uoNFogNrF6m+cWatZc+jTNB6gsMLqwsuHJYREeF2if0ogi
pJT+tEsinxVjEqH9jKKfRCgZgDvojBuCa5Z33TqoIb6lVv24vsk6SQWm5KtijPWUzFX93WpFGvkb
HvGWqrl8L7Y1ZvDEQN6tfqj1IdgsW5lb7wQIoQsaKvCzWU3PzkcMFSH4gKYQUHZy96BZTNq8sDoN
Q/zk1cOtiHVzF7bsIv1k/DCM2NqvKlik2OYTRImdRxDzxrSgP+REPCCDxToKQOL7h6lr2q6rzMf1
eEm9rAPfAo5i6lj9xGnOZ75EStrID73ty6PW6tZdQdR7tQhcnFx+eYuq106IYXJ6k3TxKJZn3WIv
VFrqTkwna2BUvfg98qVi9pauff2kkoIxbnubSZ/ntdHGzTwIKDbaxHrpNuUiZmtqwL1da27GZPyB
Sbnc5j2FZtqNGcoRypGpVF+5rBFMOsz5GoNhXOROhzwbi7/M5Um1Xf6tnMQDe0gOSUH5G7blHyfP
Nspit8cybNro5m+5fDetX73GaTfdXMR2G0nHQ+noBX3X/lo/Yu5SdC/3yoxYPVHWr4oT6K6RrIVX
C5+Pxu2iP1ATIxyuZXUEhqWCIZUAd6AzbZSfTZcpNLYeZ8GZwfFbU8Sb1on+oM9l9zvyt9oATwuk
ywEk2CCWNGeaYZFyHjV3ifD3lTQ+I01H2d2z3Vlv/Jl5wmb0MfolEwNRTWk0q1p5N4Zec7HGDj+2
QRiWVTmPyG1fMmWxwh3ltC2QwSDXReDTNfnDnKWfLGFyMm4afOFFvmG5wokpqteGT+weSh64iMQI
Mtc6250GeZmg0CPGZeR1lvGZuikDI3TQVHxeFuSFn9MD40x0tdS5qVAgvrKxchKLXaJGaiOMwa2b
c5vLkJnzIv9eFJnfh4ajD8eiHRsIfcabnbOyYZznBiAC8Af1sREohuP0i8zG4pG9VKEb4ILmJVqL
13/JeF5kceNGMWwFfZpxTBBGtaiEV3naOhgC+bPHJQ8IPQPXBKI9q10Z5MtoJOqKJS4594PB/izG
UNxrAEfXlqXriavoEcJVY+EfmNu627KnP/tuF5cEzu9BhEi+HJKeH2T6gQSEwIY4I16i/MKm71G3
QbNtZcQopegDaPjd49TN7xqxA7tUMJEyPaKhoBk+d3ZgS5LS1rpMM1tSHlhjJouCQLgl2ySjeCK2
UN/2VmfvyYb5EArHxqyHz7bpbLumlnd9L3d9VvBt9SkxWKhAmaRXhw425K431BVqhH+e6+mtlTK+
oyQBcoPmp46f7TN+Gv9UkCK/oVxFx6bSfYuE/FJM7hbXP8Bjk2mrxd20xLceYTIeCKR4nOB0JLn3
OBlOiDx/GA6zqZ5MDuRbW/BNGMDVloenpdFIR4lwhulje5BpR9eMNNUMazpp9qprQgNBDOKcnqu+
TQOBHZBDiIOV0/UKf793+1MfO9EDXk/XuSuruT7VKNFANGliY1ioChwvvjc0R5y/daar5h85FcLD
YdQFcKMwOUuWEpqNfDGxvpg8mruGK5SOlRULOyvkgJNYDhkqtTHr0TB5HZIiczpDY3EPqTT8c4i6
5uySRa3hgTzXnl9eTUFE9DIHgczxrIedfs+Ps2IzZ8IcRcaxYWmPr2PwP8grhbcwcsXy+gV9lvh3
veTS9seITLyY1EABv6rtol3ilqewIjqKBbzCc7D4o5Yiqimb9uzQi29dAF8iXbrl2Pk1MtS4qxlG
71uDRDGhUGWXBfjI5c8IphanZglvWt+asT/qM1HgdeF9fA/I2vDLD6tDglDpspbDnT+ckWdCMGjQ
VcxqgQW6NVImUsG3YRV9ifABoWBxWiWEpR+BWVm4j4AgHjN9GsFTu+MxN8I3eFq4JRAICTP8beiQ
jpPJOE6e8zf1E+uydpvjbN43lfQeCq3eN3qPxyJFQB2J6L77YRNk97C+RVYrUFbqkrq9Q7/phWV6
zr0KEw/DyvIH5toPpBLe8wCZajMOxYkRSntMWqYKY/VHkxdVDgka+Kw4ScaMto8s3rNt5Jno0vYg
phyGHcIJePpNOfXnETmz1EYLjZDcfb+vTcFG2Erv1ALSAyv01S9G52aQb8Vg1QGCDxPIWXqYE5le
ZGY+Yv6hi0DwtJ5FSQeg1YvsvSWqGuiP7R9yqi/K1hA94WYVc6+Vao8T+Jin0Wtr17fCMbPb+oOO
+z7EKzK8i8xLeeGT+krAG2FYaHHrOBEXEOh4O8LkWdbuvcuU1LdZpzgaEqFlDpmMTnNgY/S8WnsT
nEOio5lFt39YR9e6AROZnBlfEuwg4apt13qOYDbkKUBAoYEu8ySBVIFl0iEhHo45cj7D/2dfa2TV
t+Ozq+eUfoA8xTB2+7MFaMrTW3YJecWpqiMJ1+wUE4cxnZZNiVWhjnCGTpwIU+2/+/v12806/Tyy
H9xNlqaDGnN2yL2WZExnPEZiKO4Y+/2oNQECnhoE9ScM4EbK/VxY6a1sq9c5Zy8f9kebL/eMUuhn
PC4lPcOiHVHm8b1pfQGoNuG1558qnzN0WawpQuM3arb6+5GD5Ej3jbJYCqV2eS3BAKYs+wKNadyO
wG6zQC6/lndZb6CIMOJuj4YS+J8tojsnkudJifLq4tXdzm18xV7os/uoEKvM+n3YPjnkeEH3ZSaI
EO8jMTDDMcYeZGcdB78pydZjtIVXcSt9R7vEi+Aqa1hILaPoEF3klohd9zgwJ+de2WKCeF8Pl245
Xxn99vx6hBB6aUhk9hZPsbzxv9g4XoB7SQ51PixtgVl5teObieecyBkLgPJB80+/3RgtOkGg56UI
WFaWgZ47006QL7lzNYsVfnhdfwAICpLb+m/NoKPZzeh3BlT3bpL7D+jknwE0Z+d+iq9eqOyLG03u
Za0D6AigiKE92noePZuSpPKg2L1kWYYwfL1y6wH29lKBInkMDLOfuH/7OYgSV15nW95MvF4HmFAM
1Fk1n4Q3Pzc96AGjPBvekheR1tl+3ZmsV2yo6wNxb6HOMiV1tgT5fPGRHKiHCnXK4uEqfaREMT9V
ejhU9B0ljajQ/FREB6zjAZFzirQOLAQHG7SJ1htbc5NxUvM5K8FqfpeBSB+uAnz8YZz1q9VlbBQX
PXOL8seZPwCpBB4ewHepSA1MdVj7cZQelQhBnJWntDOgKKQJqxPGANuxN/KT74x//ChCHcl7VArd
2hKX7pF4gojK4I5MVU1MgOQaCdU8XUbbOlTAl7bzPI9BKOzmiuSd4CjKezhT8dHy2NUl3nxcZwVD
4xj32N8e2PoLIFvLmxiarE4HAEG64CbV0oQsFoQ09TAZ+9Hu5QVVQnKbaduQjKAoG0vLPoXK+rPW
WFqtl4d+JE+p0huCbLwu2ydx+bCOEWOhkq0zVxOcbibXTOi+O5q663+wRGyPrBo+EJQs2DmHOSJ+
+p3Dfg7B9ojeVXKcmH2n7+OYnK+uQXclERSZSDMHvh+3P6y+DldGn8w5Tag5OZNiEua9GT2NRcAN
Wr15Yv4OTsmc23MdErO62M8SLX1YBxQD2dcPYzTcV2NnBnOnJVBFNQNGm91fvJlCfPX+TaIvcV8T
bFYL54KiMQnmuHtf79KCudhRpYScQnIEdFaqnTRJ1O0q5lZZbt98qihn7sxXEiWNYleDMT+tjQZH
mLVbf8cr/oqG21zP230pMaAlbaqd/R73dtyQuqf7jIMfrbSL0GwztpNjzS+wDyHn8gjemeWQMeID
YYBAfJd3WSMd7Uj5+3bZv7RF84NYOBnAqf4dGRo+uo7TPkJIjqC6AIkYaXlgK1dn6cWOvyHceK8o
tfbamL/EbfnFStIBhTkdPUeH3cyDIf2opNRC8Z7KnxjEs+1cauJaxr+rqCEtmU8N967+LJtCfwbQ
NxYMtPSqFZteRBRdrT7eQle8OLqlzhkw3p3UESqwVUHULhgXw2KDMMAi5gon/NfqHKhansDCFyFY
BT6T3mOaxJqNbL3WL41uRreYUTrLVI7gpS4d6uipw+6NmA0L8VT5t1h4NHaLJn3ALHdOnZoerJ0+
WjW/JGF+17niwyVObINYC8ZumL+N/hCjpRocCsj+Q0WyI5gsVnvyxe4ZsJ5nfhAbt3CjnTbT+Znk
lxLoSVxSq7v5oatGl5cGf5maq3iruywQzajxr3L5up3C2i5gqLH0D2xNUnqnKYdu7yjibQwP0XD6
GJepuC9+W74uN5nBttJmt2HZ7b7vXUiqL0Uz9adKS/hgZMgi7NxkHayKt9iu5B63zN9QNONO5jpC
KR6R7QOWGkjmE1H5F+eLc2Re7F8xDQUqqp7BxqpDDS/YNT3v2QIBdmLxfrfeq3VbeZdc9x/YSkV3
jBGgNHhNx6dfsDRzzWM76+fWSBzCXHjpSjWVO57Cz4Kd7bXxYvPsCKMKyDcyAlAsC8O6DDjELQxC
UD8X0XucM1+AnH7IvemGsJfvuNDP1uSmgUElt7MBBe4atjOPzp09Q0i2xuwnws3PNd5wQKNfRf50
9opKbudeS+gH6T5jbYcyDVOOUbWbanlrRsXJt55rLUjsIE8nNPZLKW3UqHytcv41L165tT11XFZ8
o2TjB1ajpgLBL2Cn1Zl004NT6tarnRsf+VQ9p7gnDnh7kh1jKwGGVMlDZOUGYmETI2mb/zBG82o4
NUun2vzUYzs9dmY38rdU+1Zz+wf20uZjM5jsKI1yZyvvI9L888rPSCv7UjaMQmZOWBTW6BltSNWY
2qwBvLR7li3Sq4i0Mg5VrO6aXmB4mghfMVEo8ElAhb98crCQsbVJ2UiBrZhji4Dq2fg0OoWSMUPc
0Ey8yJHDeeQytorZcq+VSNkgOfagZOo0OKYuPjNnQshrq2cfPLmNWnstQJu4/enXXnPu7QHhHzIP
/lzzmFlSXW12uBOS+GQqcsonk2AUlijEDHZee6FBehymVh3csigYu9XjsbBiBoAYJY7ejKjcwOwN
4YwNmqPIpzBGtwOVVjTXdAqfEsij3JeNR8QGtxWu8jgjf9sloNU0/Uev/4UCSR7wrRBioxkX12dX
mXWQPJZt2ApiKvPqtYKDvU+5XIMqNluaVI6mMPWY9mSb0OP7ZsmIeKx4yQUp5XMPZ8FGSuD5KtlN
qYPramh5bkPHV+qr5qhFQFOrxI52qHwxOlRM6vPKHu61oQoD5Xi/1lWgZaV/PMSe58wZXteFgKb4
GPZGW105NQNJcOFFx9sdQBVHJOCap9wrwlsLBGYjWq3fGTXPPsTJi0dP8jmMftteK4+z1Qx4xRja
lQlQ4tQZ/hJ5dtTYJmw0Nhf7qbQMfMB7EyLWWUBSPlTODAfB4uiv6+K+tE3vYFXl0+qiN7CJrw0n
0X33LtOzp5Rd/nKdNVZ1IKspfLQSFqcQXq09XpIrw1k8RQv1i5MSvQNbVoOLhBSvQlKtqvLcodxm
YY16tUvfRJrnh9TFkV12n+sfK8zpZ2go/Swpb4usDW+lBaFpiMCzg2cd7tAf6r+BRsSbrmP/XJe8
Kfjsx9ilnbeb/ofC+QBKtnwOJ7a1aJg5OHJ/b+d6jimw/1fXPZrU525ow7AXRC5WFmLZHlt2NrXP
ueXYN7fPzJ2C5gg/NbzAPYzuwpjxsxqNke41OITs9O+wt/JA6sq5tK1/zViG3DWQmrdxz36uCIl1
ivURv+YSuIzJrX80CvKU+3Ob8ICJa7cIhNMvkyXj51rTrqHFDKcpGMjZfd89TA7fehN64Dycp7CF
W9KYjRUQwM52xh1bBmnINBtr4iOJ2OD39z2HwhrTf60GdgPIKyC+fd9H5dwOh3H5K7m7e/b5PYwB
1l4K6c9uDGdxP5MtbS2KJ5tPrZVFDavRIj1qEF8CiEiEnS4Fu68/ruQNYCnuCcEqU6upsyFQpCQY
jCg2yzzKESNuvBojWq4jkGejlRFdj70rFngyxJDWRywXhSt/VkiDSqIZn3hs34qPYUzPBuEEhKN1
L83gY+fg0sKTbJ1zn3XV9Nb43XTv683TWimHzO0pagVmQC2qDlmovH0v+3IXz6iWsvgvALcBmbgl
d0SRITsksnbUPmwzAYKFrYkVJ9urf/wfWt9/R+haKDj/N+cFNaeJoQOuHm/kyk75/PWUlFH7b/8w
/jdACzU2XPBbs8XS0RY29XjdWHdrNqO0qV6E5zPdBqxLnouLuGPSk4OnZuMivxlX/5+w+DJVf/7t
H588yq6Znv5EiSz/MzDR45n8z4TFXf6/nn/lw68v2fzXP/QvyqLv/RNomWcIV7d5lggf/vEflEWh
/9MAvGg5rlhOxoWX+B+URcP+p207oOUsg3KVf0LNacnLjXns1j+XXhACle4bNnfm/xNk0TQXMuF/
escc2EvCcAwWZSbjR/+/kgs9vPqTNTPiRx/60tkLrR4FCPfxinnzk+3kcIj6HlTmMTwR0XArBgS+
YeKhTCeMIEtzohqw2ou6sDf6aCGKZSrZKo+uFRNar9XtBnXrssmM9qVLR+zBJ9nECmJb3jBCbOY1
hAM1MUQbQuNMjWhguhLwTi7Uuyx3vhyDqDtdeLeRKda2ssQLTvT30v2abfq2tsGmHw7ey/ItWOxI
SgZWSYIsnVjfQeI3N1A2hhX/MHBoRLHFoVdafyu8xOA9jPj3+ntmHb2OyjvRADMUWVyeTBr2SODE
tiNoByH7UvK5u4Io4W2dIyuOuFZYjjIkljIYcvHiL26oFEcOICO+RtUvDKhfy5dF5jcIdsMBauO/
5AOpuS6tDgErJ6v0X0yZ/Sa7fmYgVgHujqqvfo6JlMJGOS9qDfADTOBa1EGof9PYGbd2kv2OSQaI
mGptWoHXX6MGY3v24bpkulE3/0brw3dtpfdmPbwU/PAbHd6XdObPsByv1cgdLwJ/CDq7eUGD+tNV
+HqbnOkGI+IPLbH/rr9CgsanJt/rIUMmbelvNe9KEQ1P0WyeJwTzh57lAhF7alv3+W0aEFl2GMa5
3/da2tikZtYnu+m6nW+4hC+EGcgD/a0QRX60xROS9dvoIV+Me2Pv4IWA3O3tIEpT9jThF9uGK4nI
ZIfq4YMnP3mBF/eR/eLP/ZtBm2HmcNrTVL02mSLtN32vfZaIBUmWWCLVbw+ePHor9n2LxswsQqxG
i0lFjE8YGfUtpu28uREzNbE6607Y4I0aYD4mgpOlmeMJpfapJOj5EnoS6kkF4ETW5ARMWVPcJsxt
m5A1TzNfQDmECKiNZpto0ZOynQ2zNPjysj2LCfef3la/8+W9xzTEdglBLtnYeEG87AlosncZ0iko
cLiDj0HaWfeoouI2Ba4ZoY+Eksm4FtJ/Wv3VkcZt8GTjNvPs98FpoWUI4z03KP2LpV8lm6IGRjmw
fWqtZ30qTw1YF2K3mL7ms/Hg6ONDNzEf4HkY2x6dUtP47jZmJ7ep4W86wn90FpV8wUd066qfAHWw
BSfoMPTsMa2+iCwa72mORHk09fiL0qAE/DifujZ9H2MIERajtgRdkqcxUzfskMQG8Vl4yJdBam2s
BHGih1wmBksB9w9mebOr45zgIEQhJ0wykRGrOy9810v16JmAoV1DTXdtZUd8OVF15bk3WzE6GtAV
yDotAXRJKJLzMNdEcA9AtBJpn8Mwie8aJwl46qRelGxti2F8wWW4GSv9jQQyefR9uCrhUHypBGub
1hJj16s2iNkxvCrQ8E3PCrOwveg4OAinQhtPqlPCVe+G9ihZVYMmzfaCBCiW5fK9G+iZ+qh9Gd1c
kbzI25DhbFgeiIPw+5kkkX5TeoR1R9a4r4dnd5AEuQ7qZ5uFHx4zuT69Tyz4OmKRUHSyJNhklu/E
dUMy+JhwiiKfioI6YlY8dkFHYovSChUswVNkbuKKJVkJPCtyIxzHAtENbpPpFauJw+R5+J2g/woc
xB07P42MveiZLQzVyUbUsAl93Ad1PRYE19oOc038vn7zBIauYCgWAvyOLSR5qQAcxTZWwWmCssCA
zh7rx9JDGcvsgYFZ8aUPXYG8oH7p4OJuSNblVR5YG4flazpUamv43aOfPLDC74KBoJgARNNw6qM/
g4slLMwprkizcKxbayYdXhb7r0Z+NUEH2t5WyNAIcTyRfQ73A7+87TckPcGhtr3yhxub4dVNwpZ1
bvLels5H2zkl6nIGXx3BpAHQLpwwefKIhrCAdlGKbSWG/lixQNr2RHeRD6EhviDsbQOYjZeTG2qv
/SFJ5KD/yvhyNJOMGVMQrlghHqhiApmcSkjmaviX+px3FJ5uMf7AfB2dFTGuBkqSTWX2cIBc4yFG
VRW07EIxMEcPjdBw0ZObV4ObgHGHR7DtGMb4SJtxhqBHGqoDEb6Zrt9P9vQMWODTVUcMFwBtu+qo
+aV79uMy3GVJiKiom2/2DDC9EbK9zT4kEkOACmkQdlOe9Pu2UCj5SOYGOHWJq6nc0+siY/L4jhCI
qa/KfOqU1sF8yhZZbnqKVDY9LyowpCgososhhkY2ggNKzKd5UqReDtTe7uTKpwwjm15Ryfchk4O8
u4GseXWNOiIOStuPlUXAaJSSu0eIwSZ32tPgFPkPgVMIizd2EZxsTf1sw37ZJKzDUMIyoZ/67EMI
pzw2evO3iSoo81zqToFFnOHTgkYTO3MQ8ZEQnxTqy24A/bAP/fqdvPWLaKjp9WcHFbHWMfRX9nhs
NQ65vmd05nBRum5yfWlcmHsyg7SQ3iH3gVVXxO+d59e72ZQHRxnGmYniqa20RzNpoSu5XxA2kZAt
RUJrB9qIH2isaOdliCFPzHRVyQt741SyPKz9iPjoJRJIFRtSM+j+mKogSRpC42wY9b2OEWzSUIc9
TKV/nxnNzSkAMwxOMuzC0XqmP2s45Zxrxwc5GJG3Tk5/ZR3dom6IP7KY8K2BLHRMfkc0ZfvZFLtJ
xvE1jMsDGabYlgFcQEm2P0fkcQf8VHp1G4rqyXQxLRBpRDxAusRsFajijCho9n3RagTLFOwLFuTF
EF1AaP/M7HgOGkO8zY01bqqnpq25hMckyM3prlzs5bDv4IKVQrw6GUXcwFXsk7zpqWjXDcOlNidt
a5zpuuDGe5DjYovBKLCCBpYzNkVPMxGCmlJtvZYEWYI6BnTI70y7iLXtyAaMK/KU9SYsj1MPW4hG
lEy6BCm49P6WOpJLMroEwQ4PyoUNFlI2BvhVaDyZEhHd7WLtBw3Vh6++psZLoXO+dvJOpbE6GXSa
mFf2Zu9/pSmPKeo5VZzbWE0vUYmi3mDXkAz6X2JsyQskesgBg3Cm93PuUbnfFqg/H7SnvgqhQQw/
tUK+M9pFSOM8jUo1GLBKj5mC+TU7ZHpQnAVhQ8nhNH/8JLyMuLL2/b+zdx7bdSPZtv0i1AgAAXeb
x+F4R88Ohkgp4b3H198JZlWWUlUvc7z+7VCiRHMMELFj77XmQuyypmVJkycN2QcxDbYgP4isQwws
x7sGJJV+pLJgKk0RkX44NvwLZrB0X5EvgPckKDt86RO/pOLA3IXE+F7lsHArnn8N1U2ij1f0d5kk
n5V4BHiy9bT+O+ZDAma8vKcKIqtJqA+Aha5BkD5GqXQ7zQxmcRk+9QStlo8BqpdPfjY0S+BPZO8w
WlxGs/iFKB7QCxUXRKWvx87ZFM10whH9w4mfu/yQD9aqMDXIAgpXfoxVwZH8QHoTxHAXJIOlOd4t
Gs2IHZJzapbPaQJQj68mHhc37QUR8puFmJqYT/thGqIPacdHgCxbJzmj9b0wUAh3wTsjtzNRiReS
E85dkdu7CE096rldMoGPVHK67H4rt5nHg/e93yyvuVcQcxkcMcuuacLWZZDu00ScrBbjCs0abOBs
1Xu1KbFsq91RDbqW2rs8aslsxIb+qSZBeuLNXLVmcuvSvnoEbFS4BHqR1mgWr84V+SxJVbj1uHAG
oswCxe2q+rkAwTe35nug1qjE4+Ct9mtvpYMIYR3X4r0Cv8YM2lvHHExRUeYOvMfLsKbCKkL0ybH9
6ElOAVhZCe3k3OHUVFXcY4SSdafeI7QStEfrpOh2OM9xo0VL2esveepa81lBg3K1tPXxU/om9TlL
DLFqWBP9gZrdFx+qjxepSLkZEpMY3IEJSWzZYL8rf+15ONdTC4l3quiPZMXYrm2bpHCC+0qb1Flz
0zzlqIpcmTdnib2WNZ5ksohsSzkXf1zw8GYaIph0Oi5Vj2CtK6SC0GUvkiDAmxJ/5B7xOSrecVpn
DhttOPDEgq3E7kdxhQGiom0zH7giVUMNP8+0RWM/xk4ZLejMd0tROgeq1B/2GYTTqPhyhbXx2xA8
f31tOvB1X69EVzbDgniTUAk/Jq/Cz9IfiiD88H2OdWbBFm55d1gKNBXn7+kSMHDz1wIEIRmDBjWw
WZNZQjycBSqJ0FHFvuyNTzqhSWZNt0oFGhITIE/kPFoaDKNKMh7UBtuHpP+zNtX4wwhnA+fYYSTr
anI/ewASLcYfxv/Q80rC81p+fCcYPXhCIrWzlSvpXemaPPbKVdpTlcZzOmWc8OZNTzKzyRRL5TF1
eBOEVvG2EEyjpN1lUkjuMBr9qegEio9iKeJkPNEnQVCb86MaFGYtla3wlU/OC+WiGZOPr/Nma1u7
aT5UAZL443U3R/uZzHP4I2qwHRshdhbEWxawqllXKpALyyHiBX9AQZr2ntDhIziMmHOo2wbtcB4x
aItg2kVtfodPzjBuzgZeBND9jkZSnXQ6jDtmJRx3wMssMYvme8aFu6rlPiHkydokqKdXBsTH1djr
4znvY84Yjhm7k+n7W99bWSp6aiaVr6T2enuLvIHJI3U6B4loRtN+mFgwC2HvnJAXxx9vnsEJ2UPT
6ux0iWu9wpdSacM6SKKPsB64e4N7Qssid5xH389PuVZ/76PvTEXMdZFyq3UY6QzGMV/iHQ5vNcrd
Y9CYi5F21JJ9G2eE4NKpTR4CxB48LqZCgKa/iZQGCyKT6I6XOsXW8HV92wI6aYwPfFnzXsBZHeKj
H0u+0lrndnChRHvUcZ4s/UB5TDh90HY5TxmdB0nuwKLyeUyqbfIhss9ahEaoec6I9FMrIMFBS+Zh
Spyugp5vblkY7bxzzytEpPKZxuhf2CRrQIdm1mU/4os4MxGtvOH0dTsIjXUE3+eHRVSwVrKDhiUo
UAifi3YoeFAjT4MSSE8BNMzPa36tbb42DcxPpfunIRDJ7rSxU9mBuQw+A+TZLTkQC0vVXkTU1qte
yvM4kawXIElJs10yRi8Jhct8cc7XpdB4po3fXCNCavwM0DqNmGg6+5gOCTueNr43cyc4BRo+vSOj
o7M0/yjPb05Kyj0mRPwhKHB+t76RacYxZF6VaO8UnbJO5yKJFZaGRbZUMOtB8gX/0RpQgolNIgGd
7hCS2Zq+1lLJqDoq/Lxdy5LdpsnHaAGtACO2tUvO3FnOhhPYEyMf1kIoh6mag2jmaSj67PqRr8QY
W+TaseZ+vR1gLIhhCx9lq3/DGwZFgDeirM1HnMdLM/aJYUALm6sJsA3c9Y1lvX61zKKUH/dlghjn
jtnUSxpXMt6kTUvE0nCPmFMmabqXsVxn0YtTxt9wutyScEhI99GmbcKobZU7k7U2+oHQQKkQ/mhT
rYgYrxhTpm49KSNuFC5ik6b1pnaUR3Sivy+QXwv34AN38bpP06IZVAGBWnRkJXBfzVsAc7mSTd7Y
fH2pjih8Ydv1lXJ0KzUIe/AfxpXi9fFe1hyMchEBIJJxuYplhvVxZNeKVPqS83I0BBBT88pYSuIf
WFmJRN6VLLWLzJiBDoPzKLzuW1HUTzE26L8JrNB/adrTUAXJLi1LJX55buHO//9T094EgVH4nsQ9
JrlqRnQ7bXqw4gln/9pw6PsxpZrlVHLAL4pXmExGdpek8B7nR6ZkBX1HHxOuv5nfW1R1320shjOo
pbyWEdxJLsKw5aoslPXcznQK0QFZth8NX+JF0O5EFP7U0/4vc4hfcgV+f0aGLTTd0UzDcmhh//yM
pGI6TmMIeI30hNM+pX6nM2aEH42loilpX82YZmKvWbu//r3af/vFmiEsh8VFqJb+CxueMICQ8PeO
l7IqNzlj4cQ2iPixzk2krJXGPEuW5XkVKSbnrM5bPipLOEfhh2FbHPidN53yYYRTFtbPQUtAmJb+
kHNxAxH8MfDDLVm3q5YHjrDlY64ZxpJNJjf/Jpnha1Dz5yY7MV+qNA3VtOnaq788ET0iriEYQ3T0
Gjfe/Mjne7yPh1ut4HyMPoquunDN78qQ29eKWcIQbn6YY0hjj9JDsjrgSD/XtHUtlOtRfp6XeLAJ
51an9zsvcqP6CXr69CU+sEa+4ctYMj8pKVlN5zqm1kHoAGiaX775vQyoXb7esv8bE/3NmEg1mdD8
v+dEpx9D+Jn/PCL6+oZ/zYjMf+CO1E2uDfgbBF5xH/wriUu1/8FgiAYc147NnUjgyD+TuHTtH6wx
GE1pgQrSXCSTnX/NiOQ/mCtJ1h4hVJ1hu/X/MyQyfgnrEARH6TqrmWkycGIcOY+QflrRKr1TSWsJ
ytNcxwCdkPj4k+b+Bc+N2Qn1yvrKej9JKxx//2D+8Tddn+A3Nr6y7KGnjPE5QhH+GSgwRjXTaS9T
oou9o/vlRjQiee6l9+RD4I0bm8KeBqBGPI0VYOUPceimVfNgk8t9TaWxGgoLKBfajrU+/zavqKrt
lJC+OpH7ncS1/BElw67LxuLdCuu9mZUHYQUVWfGjRRfLInUblkkNvEmgsh2YF4XzpxSj95/e6/+y
fqril3gwwTvIG2RZpjRsRzd/HeSGPTzvuCm6Y2iGhJeCGC4vmVIFqxbkC2qeOj2VXkF1pCMW1HEV
XL04ns7MF2xUC1ELJYr8zj2EAqPe2N9Rn34EArmkN2rp1ZFpt+cw7cZ+oB4LMxxXpCYgX5g/5TQB
bd2KssMoO+sQh3B8Wq/UX0QZgtCyJgrLPEHreelHq3jDyxqyVxJ4n6blFypBdTXMU8wpNPXWdUq/
xUuFqpik60NTRsWxzkdalzV+O81QjqBhx+uXT1M4YYY9U5vWmsLxfqSrp+hxfPMbfAB0Jrt9gELk
pPP967B3Dj6cCjBdMIizturvX38LC72/Z6PbkQW3hOynPUM3ihcYAp3P3sej6yRznzBE+qNNaG4U
Vv0iiYyLJdLNFCnTIcPmuPG7CQO/RTNj/tC3KsIT1HG5bKmQqP9cOHzFoZ6iZtUW4fje+T40xyeF
5skPaSNwqAZAFgG+65Z4NPxfNZIrpfmWND3+TwSvz12IV3owh/5vFAD/eevZdDnZeg1rHgb/x4WD
JsBo1D5Rj/qEsQJVh8cmVurBQ2c20aWZcFk1bUTrQHPCg5J74kMfFMIB/LTdO4RQLtq06x4JSlWv
XaQxquMzAA3lSkZ45v0goyQXnW0+JZ32ppKHiR8Orzjgipk0ngNXO3RA1CPzR1cU+GArVXtsposI
u3BZzfFRull1O91zMN3KTnuKSrvb9eUMp8bciXSrC8K5x0nYZ2FaKEyN4rO32Cw5+vIjUtvKV6bM
RtA6KKEB1KpH1Xr+69tPzrvrT7uvKkDnzREzc9aZVB17LjN+Wr/0saCTUBbpwRasDinQXjF05b1J
Ne2JEeuaQq28J0azN6XTnBFpPcZTP77bTIEge+njqjJxV1bRMN1K0dPvwtTyjcEc3XWIKDcHLtrR
sq1iNRGOqSL5dVK9PGuA3EMtzq7//sCFbQMdLZBoqkZ6VREiVkI5/77sWPWTWjuI1EeS6UdQcm6M
2P4cWDTPDRgtC6Ms5Nlv2qe/fnmsXxcn2ucGBZZqo0RQNdX8ZXmP9URqhW4U/1ycVM807iAuGTN5
njxNiShOGsZYZidSO+GQDAe3gUABJswS91ZhDk4SBr0kL1XvX/9mfRCj3tzxGiy1aMouovS5gDXr
ZFVqdTOAHPDUwe9A9gi+OcyVd9qXDttAuUfLvCSVnhZgnzbGYyXFa6iPCWukE64DqThXhFF2aFU3
FAjVDbgkGN5m4ocRQjKnSC+bME4/p4l8916N7p0eigMEGYmmtIuuIrZRI5TmcB1mOJjGHHelW37x
0kZEt1KiaduYqNJe18VzlU2L1gjDD0Vm7Woy/PSoWXIbC7870UQkbikC9zcvw868DH/9Lbe7H7nm
j7u8L05//T4Zv1zGBjoQQ7NtSyLZIJVz3u9/voyNzBkrwrrAVuHoXYVKMtxieqXQvurgXTfliatf
AvZkONhq9adpw9FxDL94NPqAwV1RdisEXc0qxaG65iXMHmlgcLI20vqzbcJVO+C1B1lRnEyDH+vl
rXaqEmFdcgVrtNpjhKUv6i/qvIzutUSupiGOWOpWTfB1LJtveQ5QyfC9H2WeXYkBifC9cNS9GhBY
cewyOy/ROj1FjoLH+Y9PlWbUD0hfp9//l7B3ZuzTzPNOQQdtv+4eojWz64xkd8Cs/s3p5iu560/L
g8byYFMwOapq8nFOqPppeVDzUZXKoKkH+iDlYazGN9k36W+YTha2Usffo55XCZyQ8UDhjgvSB0eI
lrnYcFcVL4lacOgnjvIAoTp/QTdO72OpMS++9LVvPmCTU1dNnVsbQ+YXXG4C8k8THGiaZufGlg+G
quc7aLsMWr230icDzwvL8azDGdkHuPOWBXAl2/DOTMGny9eHwM6joyPULVNX/iluzb9JNJTzke5P
r4lu05lFTYEw35r/8ufXJCPYc0j4XYcw+Z61engyfU6ZSS0nkDQ5M+0GOUKvB8YDthyUyyBGN4ge
OJHmuIfYtPQnIw9egqpOryz888y1LU7JpOkvprWOo+x7gxYWKycA9zA3fKCRhAqeoMPJ3aSZ01Ni
GjgUkTfs1Twtrzn38jKFuPo5Om+WXyYfBs5iDCuh7yoVGvdQOHi95ghinWjij7TFOlD66XvBvAFG
U9/tdSN3bgpT00VfG8OHlk5PumL9zYb9FVz3ywtncQkRjisM0iq0XzL4silXzCwaG/rNeXKBGsoe
DDEjW/lJo36MSYmFGZ0/mJAheKgId0HoO6azU7W+w7/zGITmvlsOVXN3LPnSO3GGs60qz/BwQQdZ
vfOUIh4B1obgZjJM4o8SPd/KkjxYeyAhILZ1PFwl6JGA8LJjRaW2NlojgtQsSFLwAXc4WTMcnVRQ
nlXRkQxQ/aVryc9q/O7JHIGt+LLW15Mcfc7Gpvf7EfFz+B8gRf+lGv41NnXejlnLiMzkUKFL49f9
Js1kht65L5FTZzETIru/2zRj8zxSXrQ+yXdNgxhE6030KEOaEppERRNPrfcZ7nUp4u/V0BIJVonw
avoBQxlgfBsCP59MrXbtCmzKopIxDjuK4AmOdCQ2f70S67/0JYh7lfNOaZP3SWX/Hy2e0vNN25fa
sMf2APNDGeqbPuoBs9YEr7fJFIa7YqWiqluS992f6lYvEJXU1c4mjQTNcWU9VzHeC0iqDS0fDwEN
3NvV1NfpJTaiLTEW+ndNMx8Idhm/KURBoF1CNZWFpAeHDhmhmaH3a5UAhryK5OtkEZHJb0qxtObp
TXVCl67GUXV8/SlL2e3mzzRAEU+ejVD6r18O7Zc4QtVgL7IQqfJeomfkjz8vFoopE90Z63JvKipU
RfZk/zyim8EKdC/ATpBYEKgLE6f9BsSUvVBnGMZEdKhmqfaiF4kOAn+oXDahhkFJy9GyxhJD/Lpl
28ULZn/zezoBysd6/xnhxyECRRmfukRmf/POfuV3/nz78lRMiyOzqaHVZBL5y+2riJF3icCEvdf2
6q0Iv/VCn96GrLro9YzPGSrjwQ8H5SCzJqAVzxg29lNou9iaWuJptGIHd42QBnBr5ugZ8COA7i7/
+gVXVU3Mm9LPD3TuI6kqyk2NolSoX0/kp00L6ffg5UrRuYaXMETTV5HhPPXmgrPKVcNKHTRYyB8g
225oKW0rMP3VhNQpJJIqTs6dZu6DcdiXKoYzMqb9pjgRDI/gB23A1DwgzF9n80KpHfjWIwGS52Bo
z7PGDYrEO1ECT5dArb/FsrxovrcDYn2KevuUIh5om6PGeN8sF+ZbDw8xj81zQnoBs6tNlNlkqTH8
CkN3Sn0XzhnAzoXWgDsrVaI8LgbrZaXoWLv6TWGhQWhy9B39PrCe9JigIfhpNP8fJ3QCWMR4sbk1
xiLccsJFQIM6QbcuCXAYpmxrAnjQpf9worfIfkuRQYUruCct6RIexLMtIvOSzIIHK15Gn1g1UnMl
0rNHy7grL8k158kGGKeYkhu/9Xa/CDgABQSKs4wG9a1SLoN8VsDjOm7lfECQ9+jltvaBYJSoSVd1
sGWfjI1VIrew5IFsWYZrE1/okXlj+c5GtxECLcN83EYDb1bAYXXQNsOkvHQlOncZrUQsdoXkN9RE
2vbbdBI3WDluESaQ5vU74+LHztBP6pi6xRwxA+Mhtrbh2K5nXyGTN3sbdpErrPpWJ9MeKyPnf7nL
Q+tRUkt1E2rDIubEDBmmrjeEb83yCWO2DynXQMs2VvpaeDoW6snFP3vzU7kqIrmuLQ5BLRN4squL
btgauratYn1pCJlSMmnnNtQ3IeG7hLZSvYyAlF+BRS4H6IQD8oF31m/QzcFC0a4M3RazuhUxVF09
x0RPB6RZNJJQFYT+dti/+gQAEfuUREx8W+8YXD2Asf6kH31cx0jz+9+Slg6SY6Ju63a+TS66D0rI
JjUGuDy6NZlb/DYQ5hW5b2l7GEcuF//gPdf+i40CQDf2g3wyyM0jajPaaE9ouHT5LVWCVaj7zHi+
t2RMpaa1cYA1xhAs45BsMPW1zUhPaR+w+C+dxGawvCawGW1qU73FA2XutvDfa4hpzSM2ZYajfrKp
Z/feLVSCzRjuGYPwwwLIfuiU0Mxq2sEvn+TEkQQFVe/A1rAOZSKXkbObvE0b7i1eTKK+Mu/NfMv9
vdSvifrGfkG6S/7exVBF3L7eNODYEvrIJB1QGCCjJplnfiyYTVaNFcwj652OsCLn/ghR9BQgSNsQ
zZYBhlEUaxy5C7Opr0qouUX/LGLvbDHXtX9oeuMOsdji4tpEmoIWkjMcbJeoIftSD7dxY+z5k6fY
rroM7wT5jrwMjGrdjOheeoVrJl9xE641XSyFIldGQmJ3x20A0ww3s9tQKfVMF8idgZJMGzC65WW5
z8rORcFOkkoGm55xLbKl3Gl3SgJYtXPgJ+LfqSL83IJZMAEh066OirOdqVfTM2Hctoug6o51o+07
VGqykQ9AcNwRccvcDOlT9u6EhGtubV8BxxihNCVNeuqPqkQgblBLru14lygEUt+qluiaZZHD6N6W
uju1LtCRCPAcaD//WADECfYad8V0DJz3HjVyMj5r8WeIisxs0H9WxdoJEtfQlVUnwT5hChrGkmku
qtaKnsCYdta64KY7DInNi11Fz6mFTrtWPTTvRuoijddWej/WIJObH8kwKI/UaeqGZSbpDR0zc0pp
GZi3NIQVpAHmZosiSTHt4s1UXCKbPLkqoV7pFSgFZae2K2OqPuJ8TK6havYPztDvyogzBlJz1odO
ejsVINlK2OleF7A/0PHiT/XEbggnZpWZna/1KBBY7gJ6w074lFiyvZAyt9Mdy1U7Ub6mdjlsai8i
EA4A7K6okLVDvHmjxafSC8XqLVqEnySVhrbiBqXhIuurXhuKwR2qHtJqcH6/ChO9E0Oa9CTSTHtO
SBz8+rLC7qz9qEQIs+bv8oeU42MIKKZrFFqo1sAGMx4iLWheevyQxxT2/tKK+md9MNMbvmgCWcnc
2A2a7F4lZSM6NvNpsKfplPdSJede9K+9g/9x0NqcVFmsCEIdsKzihguaajW13bDRQ66KuoPu8PVB
j6CfD2gKv/49nxxG4gLTGRdWjUGOrFvqIXQE+AN3spMF4cSwhEIFSY3xx0+qjDkVQuMVq+N3T4yC
yY2nrjyb5lrVRohG/Phbjub399/59Y1fH77+7d+ffj2if//baNou9gjNbSAMoTUPBV36lOwPX/GU
aY2+KtvDBKOKTlMK6j6P82lpVQAv0KXOcED+K/zjQ4BjQKy/Ps+auQDPa4SlA9O4ZWTrGZ3ZRHG1
UD+bCmQ6sJVJ22Au9sDu6buoupn8cOTm+85UaKOaC9XAmacOG2ps+nX+evJAsOFH7opobcIfzv3m
3Gs6Gytj36xcwpJbZjiCZd7vRKbtFO0NjygT4VNvWW6rqOcUNSJQedD7bjtqrhe8R9ocoCIRRyUb
DeO6UcqNDMbHvNR3OCGWZFwspqpg4XTudT7hlA3ckmhQvWPBcFCrj5Wb1zCP5dz7rkAvYGUuqQVq
d16ucomNQWgrzKNIh0jvCOOTVkGMkQeEDcdRA5igR+s8QrOCfV9ppGspgOaBdfnMNbJoOgm67Qpq
KjpX6zwwXRCCG5D3iwqy35QZripjN41g0nnSLQo0n8tJxju/MN8LozmkPaDxtlwVHbbXKDpNk7ID
lsa+CoMyNK+FjC6kP15Gk/x3Z1hS+14AFuy7ptyDMT1JoT90U/WtpFFZVS/orPaKNz371vRhJE8t
AYlU50eSymD88zg0FU9Ac8rD4hoCnPDzM+0kt7GSrzevxZ6vsPB1JFBiIT32NbsGYqxKc5ajZW20
8RHhLng17LNklBgpCRBgmMZOw/rpQQnCEFsoSPXjbWVPe+79iz9LPYMY+ycCZVC1ala7QriBD5ma
fAKHSU6fbpIfsWj2FvdsPEgXHbobegL5sn60Km0TJL4rBmTWZLD0Oamrxd5iQTNA1gC8ppi0MQUg
G6Z/llNXGI6bZMU6VQR08tkmc5yADdR6uda0N7piWGWnDQfXlQRWlNvqAvrvuu06t80BF48AyPWV
oSmrEdKALXa4GPeaH7im17lWKjbAdvdGztr82qv2tTSLRcc77IschAm4YywDoo8eVB5gL7iFmpo5
cMpd5pKTg9cmJvPEPqpKsrECRkDFrCfLQW+Zs/weu/20zuxnQYWh5tEaMsXakiZ7vcqohyTYRll0
c7VqwyKx64OpD/hVlVUWl+j7BijoVyi6G6gCK8jta53628BZrCVEEgVEcU5yU3Dm6xXOvRxnHV/Z
eGRe4wDipO5icAUA1/PqxTvs97ylLnlte6cUrqKNR2coqTXFvdTCA/LAY4fZxMRHpIUENVLcU6Hu
5HsMEtqcCvKeCRVkobQM9YmT0c5MobMJddMSg8I6vZ4w/k7DsDGhR4/Vvi+IRdLANrfvDnnFHJBX
oxkQcm8hUA8eOFG8iry5FDkR4/mSvu3F9DIAqxV3e/6UB9WKbspWyPzkdzzkTnOtHpBSiA0iW5lE
XEDycEHbrH3cQ+TZUMKrm7FhRoLYLESmW80ieVQ92Ls6/6YIlqka6dK8xwbCzZNkb6CdLQk6mRHq
tu7fcW4fjeZFmSQp88iP0s08R5PEAKbkZmi6QeFj79U22k8kPFmRuXSE3LLZE04/HumtPMK7drOp
2Hf5szlkwIUn/FrDZ2JWO6cND2SvXXmHOivdtJ6xyjN9VxjeTmc0x7t5CCrrVgVrz+1jHAux72rE
L6i8j1KPTyHmj5TIyU6N1sKhc5F9zHW+phVbWporTbauFyvbib68CDcl6y8Z8RvFZoUpujW2MhI8
EjelQEpJhi+ydWWDLWcJjKwbMwRM6cq30vG2xEwcTMXboZjYEIZEwcX7yNo8JlBwNk2LHDUJCMqS
+4HA5/Ib46i3spL7nKy31tN2IxTlwdwn5rRke1kP6RKZ3QHdNysiyQGVWEBsXSjJq84FAlyyrq1V
D+GuskZ4cPolGy/BZPzo+weZzdgXfyHr7D4Gxi60d4Opu3S2QYEfi1HssGtvppDoevEhKnM71gOs
IRz4erqmgbA2GsMtc0xsdr1Cl8zadDctErTwcBN2smN+vwJLczeweo3akbikdUDfm5GFZOSw8Zi1
eBWGNLmpZEeGH5iflAuYyQpU6Hd4jXgmgRr0y8QsOG7D3+nzVQWKrCMbwBSpm2XWWs8xWXjNqXQw
JwgkgW2ZnJwhODZC7DWpHwcHtxlTE/q7L7BFn2KcB6S+IzrViy3GJy06Q69ckbeCLVPZlmn0SD14
g550jyVd6ASmlHNHS3AxBEjv4ex7e7tnP9xozbsgvM4sjiaEU2XJIx7ii109OR9ef4s4hqqGW0WP
nnbIE9cWNSYMcxPjzBBh/qRY6b1WYUdaaPOAirEg70JhQ6FMXxPV+t5Z/ptEiFaLaB9UAKuS/Djv
f0PZ7udeQwLskhCFrWXyYAJJLKt1z9r+MNQPiJoPCvrObF3k+BJQ73UdMTeJsa0fpFLvctNYoWpz
5YQjpk/uYEvoa/S7NrDWih08mvWbGk0rpRt3WpPvhBjpgDSbsI5X8DbWcMtIKGh2oCkQnC1BvyxH
L7w0QfY8at2Z5jH0Pxrqmu1WHvrT9ObXkC/hPukOEIR8q3jJ1tD8rSqSTWCRSZ8k25Ji09Kfk8dq
Ym83QEtphyyZS5cohZWUPxE0dxkIQSiMEEBwS5qU4ZLXve1IP41U+xzzq6tpOJPkuwzTEKPVlmJy
1QVsnwkdkkzb0qY5Y0K/M9reVUF3L5ThWjQBuq9ga90nbylxpCmeFSxKffb8eGtGpftMULCNIVee
4xZleiISiOO58qgo3ilQ1G0xNVuSn7cG6MPe8x4V1X7WiCNiiHFvBvMSlvFZwhpIsEWSZQFxo7ml
qXOC6AGSAg1cYeJ98Ld2FLmJol6L+bxM/IZnTFjgm20J/MVXs6fRm25xNB112PFgmqxIPqKtIIWD
Gi7R4WdzCiq5wWhU2VguHHPXW/69xWIYkghua3h0q6PdmXvktLi3VGgfJRCm5tn2PhNMkj5UgtSv
L6q56sDdpWIgrhSekjUcSq6CHum77Iyl2sXs++OLPnnbmKQDL83eish4YeZ2S4X3VKv5vca8Nswr
ZShOKWfGMRdvrJTPDlUdYMpVqhAzR6cc8tebOXlX3293agOmnPYoztK4zG+iUQ928FuS9d9C1DVT
0V5JEHEJ5HPNoDipWrQuyq3os1Xnt1sfDXbL3LTEIIkvhoVA7tXSuqM/4qdUzw1wNMxpazQOiyTa
NdLc9qXYtJF/m/kG8ZicK8WBPKHe8FcBGYP+nY9H5lGLRGR3Pwves8Dam5T68yUuIv89MbsdujzQ
Dta9LeVh0HdKx6x9Gg6mAyAySa42Gaw1h8JheBJsjS1oekicZ7qEn1Pm74uSXoTmwfNbGm2zUrm9
nBIAieVtQq06tpG2Y6CTtM8FSj5b+vfeqPH4YKpV6MSHR7YAqvSyZ5nRohmIt3Kst8rWN81YEM5M
T0Bqh3aEoiYaYDOz1jd46erwVcb6g+VbrtIjmZXjpbAeUSAerDY85ba2q/XkyAzj1BnWUUisQA7c
/9EdAZ1bg7JsCWcUqtvpJjkJJv74wbU+B2akyNPXjTUnRUTrKp5gdotrxG2M144LHd2JfvID5okk
vhV54SZmvWMg89AK6+BnxsawvVOsaOuQVFrffMlNa18Eg+s0HPFfVIlXeShdQQWv2ck+IXlR0Ypz
5Qy3loMsZzxSdunXmdHBGYezbrNqR24oKFonuh/hdGDc9Kxwv/WkWiilz31FCaho1DnNzmwSpgrq
Pj7CadpYhrmlh5MlS6InU+SNak88WlNy1wQ7zr6KpV4tvAslsXWl3Z5I7rqkMZdw7R/wse5yXf/e
Zc0BscN9zg/D+k22hUZKnrjWjrigCH1KEpV1uv/RDWi7BThzM9m28doYnhMhibGYLoyETm3Y0Yfz
SBkKyi3W8nWf5jccqk+WZd2ZeV3RR29GNb4nyAI6fZsm5wFWXNdgr4l6Du50m1MVBlIzdzKPEhpb
TM6flVJr13JvGsOhS6e76uCmB7uZ+MFRtsNOVN/gnx+hIryN6YhiXvu0Gm1rynHbE+ERZ3Krd+0+
py3bhe2hx+QQqS8KRhI7ZRHjCRQ6c48WYVxUs1I1h13hkF0oUQxrBfMOLJdK6coWd0OSHSMsy7gX
N/3wajjGbbCzN+hpr2HrXxXCouitjsRrNGvaXcNAvTWsi99a+EKQ9EikXOugMkuKiZJlLxypgWTk
NprJ2a09O6a2Qv+38krCyjqisf+XrvNYblwJsugXIQIFjy296ETKd28Q3a0WvCug4L5+DqA378Us
ZoMgIYqSKLKQlXnvueZfLf9qrHoDFPExo3LDTQs8B0wf+yBaHZq7R9C9HwC/A148uF6AH8XbNxTB
gvl+eq+t8hdygQdPw1mqE8Oa6psyfuMzeGKBuhmqOcSleMJ4vXdT74pRnc3jFfkc/UhtJwJ76xbi
QHjfwRjoIRVcihxKjKk7J7442OLXAE7ITfNL0DZnuNbP0TixJ2NTL2mgFKYie2GAxxtG/Ga2hS8b
fhKZsEtL5L9uiG8r+hXLyaU7snxlubscltbNf3dVU2UbkWETcvF+/9ukWb6p/rfxs9xN/U1QBd3B
1eka90ZEK6CJ6EK4I7BuQE2gjJq4oK3AoYITAAQ57wiGqP85t9wqcibA3w+MU4s+ZBx6tNSJblyn
4wRoGNIX4CPiRdmFD0eK8PrYxlFNEDD9JL2RXJqFyxsVFc9RDPKfQ5W4ZDl+36dnMBdW//v1gBk0
Ys/hsJwioorwIrfi0f89ZDm5fPM/z/PfU0zNMJPxsmazvAZL82d5mfJ+xDVVJKzI88tUuu27Wfjx
Tie44LgcktIMVhZXSADpOc2nhDC6ohf5960M5SQv3YhJABwBHHggUPNLtdxS80sBJb16yAJKzbnD
tvzLlh81Fh0+Xs/4JI6YdEmZYeaTeEw3NBl4bZcnKIz5Ff1+rvmpPTv5E8w2hYjcePpv1RrhoQ/l
gp842Xb+/WOXW8u5Wni4LYKJURgG52Z+iuXJ/nvsci5BHTB+/5jlK0mTuGzd0ucm5eVve/49gTW/
1q3ExquNyCA7MNZTAtWuavYVMVEEFu1c+kbEFu/7FqMOYsz+q2WflI/1lvz6taZs9gdibzX1Nrdz
kkFxWBElrrfDOh3GF3hKv7XqEoit6LxV+CgTIALElefdFxKxmwlmvKuAUdIThzpFTvF4Hb/agAng
ND3oqjnlidqFuNhtlw5QehRwmtwu2Y4IghiBQZp070KWj0xn96AYGITGjeAfA9xzMk4VLGm7LC6Z
BBrZFsQZrCHcdw1F9eg8RMrfFVp5CAnOwQRJojCXoDS9AmmGspppvCv9+aKobxQ5CUEyXFO3fqGd
8mVruz4oT92A/E7J8hnZ0FFV/N9UtYtN+yD35LhsWqjfKWHruDdR4dOZj8s9g/iTlNO5pHiYQVVG
4x8t7UfQOXdz9rh1n/PLMAXO1gHwyzsS/R89uqkml9TYpLq3Q/S47z1FYfy30eU+Sk701w4YgXZm
PdOAz3ZH1QhlEWbinOi8MUUId4GUhSZn2wU+ljTbitIjRdxa1SlcB0w09fZTAL5OoRXb5XRWJqn0
E5ynkEpu9PY1sAUlkr3VkkFFxYx6DOhyuatoZbbuuA/7aONhQmV3lSbNDgIwAg/0mJr9MHrOY2Iy
m6+eTJdA8Xw6WGn80lodrfpsM07sbSNxT+r4PO8cCe/mReIlx+aUNsRmGnr7FJINJspg6w5zAcno
ZGKkZbWg7PqDVcpV6wP4L8Q+pZVWwe2PkKwlVEApg1a91taTW6x1POkZHcq0KHYRf15XzonTzJ4C
5+Bo742urQqTjhk+tTR6Ed6TYI/SgRvuTbj9Q7fJL8kDXeSVnhurzDPWhAuyih5i7Ql8GtkxeOjy
z9j+cLIvsyWF1qNwH+QmIIwsBX0AvK3TjUMF3VnL1CZGyBXg3xRVR7Feb/U+38ZmeaqdnnQZY+PW
9xJ4ZejDUGR86kwh+2b4u3i4JuxK9UiYN3+ZrlKM69XJAOjrDs62Jp9bg1JZ2M62D65MCSMCNoK0
vRVB/SMmZaHhhyVBt42JLbRS+9dUMvyYlfZk7iUBFvUg3ehTipPdJ+EA4M70i5CR0J1DBREhYAc3
Ww+VMljT5IUegkZAQeozuSSeAHQMnm6LJgJ5jJmEFTOslMVcXINvjBmvs+CmKygbABX0DgZm5P5m
84bWStvXYfXmxu5WeeHR7pgSVAbC0Iykcm2tsVgLhG4aMAgkyHSP23VNqm8S2pt0n3yOsGtceTEI
J8qCaVtFiiHlxYvSbYLpPrMlPTn0sjYygPIch+mmJ8ObAJs9cR27yQluzOO2ZsvHx6Ow6fkjyLyN
9YOnhfsIGnuGojNFVdyyQ1LdH5MnHfEjR3RAzUoeTd8/RgmRoF6+dttm7zNmcYGxjorGVTBtkBmn
yRb8886XxmEYo3Vey41NBK+NTCLFJq4xoWh6HDtjQJ4Qb868pkPwV1e/c6FWpMsxX2/xET3k1jEE
gSDGhAHITI62dm1YHeIkxcijDlPcPkjybTUXw3jwNUryaIRO58xexQX/0wz6r9QmsHn5oSR+JSB6
2mWiPIjo7KfjtqFXbNmUUazHJO7mWfalguppYPjo1e0hYj+hgubYgdPwzJORIUChjRnl2bEq/Gvo
fpgDAZ2WxqeqOgTBm51XDPDdXcVQL0LKm3HJsLHwBT0zT83aeWhWShe/tqttNJbKxier1TVWPukU
oC9nhPO2BvDFDvsYjuXeq/5ADAecAKEXXopw5QoRpYLO3tM4IYPR1l8i3abvjRe6BqHIKFWRayCa
llqXHGn7LlymEXX13DjggVTdnPraXJH6t+VaQ/cqnYhlDeptOqGVi99KjGgaGb1VQu+bxTMgTVVA
WMXovwvrmwW5tcqbdReTrTSOa+FnZJL0W5o0rLnl2uN3dyaKlBznle2diAlfS3aWgoagq5o91IFt
Ro5eOnkYhyELMfLpIUWNZbgp3EeCHNd16KwJBb7XrPSxE9E20Ded4V3rxNz6E0kRlsU2oMIzCaWw
cdcuCGNnQosP+TE3oHdk4q4RoIml+wHh61fUPETjs1l107px5wGUDW7EfLPNdgtr7cHilY6zAQUv
ZlLjEpohrAo+gXL8qFT8OrTFzbTKj7BEBdzKY+IWD0XqfTCeXZcwNUkSInOEHTH2ULp1Jm4KsUr5
wyzjWkbM0rikO6196hA7VeI2DdqDKNQlzp8Nv7sk8fgc+d0PI7Y/J8kuqLRfJbEdCwprmuxzZOhP
UGjxr+Tk1wxrye7OvKciu1oqobChYOrIL4408o2CPQk2l9CPnwNhP0pCBEtNe0Hqi0pKvTRFclax
S2Sx2pHoTWN6l7vjxm0VDSrgW6yhIwIEpIXP084OjFs/xKcacjMNoG1ZEGcVp7ugHrZsOTcBDfMS
tmufRHsvIF6eSzdEEYmREofsaUz04/wyGONDpNOv6Pky//zYSBg7IzSXd28yHzpgcYoKIYyQPFTn
aORi0SUXtNkXlsP5Y7/LCSXsxht9sLXJSCUcxoOm3EeonA9hnKLO0h6I4z3WJU0T50Kv81Uaxrnw
3VNRiWPfxyuFFzuJghOAG8I5yThRwb6efpI7cxxL/NOGevA8moshVzvT20ra4STAcVH3qSTPifaz
N/UVOVYAUqJN4FBdsOtRabMqrD+4rFYdVsCw+qOw/pU3V7zlVOgFmWbNVrdQIskPR7yI6ZajS1Qr
dDfjtMlosCQgz+5l9zVZt/qgRTel/ubsv9hrriz8qq16Mft9Yxx8g/c9/Kc3Qp9M72F8E4SCQJR9
MeJ1Zj/of/N18Fh+wGyY4LWj6dXX/m/rl//OmjJHeK8gd1yJ33qwVsMLmgCKDMIk8DsPz0CSQAq2
3k4x+1hFat1/dd0Kx64PysthE+0kkutd395St5sYtKXWafKg7ZSaqjaovsWLSvvnGLoMqUkFa0zZ
PtEqro/2AElWODgn49BwmOQgt+MHGStnROAej67CxILLRtRRcWgj4t0X000WJ+NBFvxSgGDPoVLu
Z1OCF8rD4aq5Xf2HfB8qr8B0++0INHZliVI7Do7X8WFotz0colPdh5fc7zGj0r+E9aTZFKlF7O6S
lNI2lWnBUMLDwZx2ZrkeZj/VHHlXWuNws13IGF2R1WSUpQWrnpa8+ZNxznR6bv0UAeTqYM/7rGmv
6ThOWxZoccbZz15Th+WTzI6w6N+DNjoHIxfsWYjrvcSOT+yxPbkUW1V5Wc6lRd4cAjXJvXCm+qxF
GHfg340/jbQiuRHKVzaIl7KU6X3R1YCafFlOkR2yGdsi4GPEoFp3YERJpZdX4E4broTayaB3eV0O
FuEx9KWQComzU4XlGf/jeJVJOF0NIaBNuwFdlNr6uZxiKsw+No+vYBtMEBY0cOd/1PLfYj/J3hWc
cRACRqtne5JObbrBXkfkbqsNz8kokGYyT4s9Zi7Ldy6HKvkF6di8Bym+fTXqPkRvT54DN2vOyy2b
CExnyK61Q4708syIUOgyCCW3jk6MTKLbz6qtmQaWERYL6saLRW5k4lrDRbPT4RJ1+J0M/rmdKoOj
hZP+1KOyJ9S2TO6VrgXrqmfM7poVEQYeFVzn5zwaag1GLL2NmeJO+fQrjX5Zzqj9qPVp2umFbx0I
jg9eUTucsiHfRnlePemmDCAIm+SEwpV/z3MG5H38FzXLKkzTLF5N3Cp7eaEj71h0qvy7Pgj7wPYB
brEG54f87fxP7wVPQM0o4mCWE4bUHTWZm+eko2df46i5pebMbcJ7vGvmuz6oQVAi1i1wk3Vkt80V
NgkBzK6RwtCzxo8Ihsfa6Ov+7KooedeIq5KpcSlgTqKLyQBBqIzU1h7GZVi6yQmrphDK+VS1bTDx
DZB+TnPmkJRW8ZAK8H6tcx8nGwiGrt30tqlWBojsk3CT5FoGgPyGZoi3ba+jnomHG8pz88tUQOoY
w3zC3qTHTVIBERvaUehllW/cxkkICtO+ZpxHaNfmJxSRS6kjhZWKplZ+cFuy3r1CRpcJmkGVZwz8
sSyRIK/SR0369j5u4/5kO7U7x3bFv6vqcWKvx5DfSLfL26R2dv6QZM+WIoI9HXxiJcciuizJMKlu
2Lv4iZ5/ufURbp8l3fhzGkkSKuvop2NJ9WC6sC5Xft8jRqOJlpYZP97zEwbzIrk5UPzaoDNfe0Jf
n+eJd2Pmaj9YFQNd2lGOVVpfkTD2tJLcX1AXSAIcc3Mz0TvYLO/s8JAkHvLqxjBf6ZH3ef8Ugj3O
p8x4LukTD3Fgv0mMf9fQBywJvcl+i6CDPAxdxyTaqsV+EqbHxbpgzG3BhsqV6GBoBfajUdLd9KP+
pWUCtBJjUa3rZOpeqDBvaIzsqz9q3QtufHxFpRvSEEi7jRMPwSl8SllAALQkxcUl5vnXIAzMirmq
X82CKZosBi5AWcdV0SKb0w95Bzc6kVYq+YTTlqwbpfc3p0FgZldlug7IvUdckIYvlo52GIKB82mx
W6DzHf2WkstU3hQBpSFMOT3oYxq5IjtqYRFfioGMm6nRm+cp568wEGi0ro2XtbSbR3wK9gUXMq4P
1TyWYdo+qjyICTQupwfLKYatj+KNXqvso7Uk3erbEqyILIV8VLI5K5idZFp+c0ToMbkb9VUy25+W
gx4K4secdlyPHsKwGdS+/J8SPymfIZqyD3e9VTJmLgPDLKRmRt3s1XlE5tBs6CSK9h6idAmBIZ6T
xYzsAhXblLpR/szBBLpGb2MzqZlX9F54Sc0xvPT9gEh3gn+t+U15bdoIKhuYlZfWRvlB2sx5OVh6
Uaw0ROm7HPIRpA+sn2PSJvd+Mt6JuwgPU9I0226eheqK4V08YCg0GiqKxQGJQTndyJZtNav5B9wk
6x3yZrkBciUegbX0B0IFv1cAo4XhICcQkVEXlSeaPWgXFPiLaRo2hqSFuTiLMhFObDryOSG6vCyn
lkPniUOW6/rZtYP0WFjqD8Y2qm0GtFSahIEVrIN0Tk4mOn6IUWBuT6PGJjAwlQLPknUtXM6h3DBh
oSoxCPDQtbg+Rk6QneQEjYe3VPsOZx+VUp58JgpSq3J+ffu3c0Mj4MByomcYDMPFtO2bM6f9LQcW
8nCNO1I7tMgNDwDpizUwypuukzVUJR4DAdgyTzSr9vmYWlczi1ASJiLZlQZZc1h2fVr2zmRtnbhj
mxOMDlBAKzkDF2CB852eodni4RQjr1XtFeN1OYjepA1kY6yqxn9ODUrgGOqpw6n4tm42yp+2VRGp
2Dj5JUMCeubnOhs8Mj5DWNJv0ZGS7v1TyErtmePU+z4sx5+ohGrEo8rSoedglYRtGYw4YMkASVDU
2HLILjrT/UvYF9llubvcYnqiobQ0Dv+dUlhNNthioQrjOT2TM6SfVQvBfzloZlmuhsgtQK+4I8Tm
Zta/DqIejw0JwXIO5avmg9Aab29r3n055eCM+D6/3PrnnLH3/DQ/gt/gOgmMHlGMt8lNu76gUGoQ
vttdzWia+61W4m7JAoRhst60tWwel1yR5eD7LO3gtOggMTJeDssj3Pl8yeOXU6Ysmoe+JI+gC4ru
GbjpKo3t/r7cA8uCRAfq/K5XWfzkOb/z3KgfPXaQC/N/OXD1swgZ0cT3uXR+RMAj4HDaG5zM5SGr
KDkqA5xQ2mfuj9igoYN6obg5XeE81v6cKDp/IVSdgJSb/3WkZsHm0utzN0o0eUOUPYauPCPMcQ/S
oN0FGU48NanQn/q5oPaqtjtO8zlSM6AR53WYMpoMaZ8hjGObNNH/dOw6O5tpf4kKYd6sRngPyCVB
MXTIzMPB2OIYDe6tSe2ovKR7IABGzcCk4B55WXWu/PGyVLCpqMU5lSYfYn38xMKufBwGoaHBGK+G
S2IkbzgJ5lTMYEt9T08E2fumHyyvWVvWWzcMzUs/tSFzqVZgvkzTrU9v5OTGUrvZegcILrDU7zgB
2xbq7as/WfnB+mOktjw4XWY8ytEtaHxLCy6V90GOyXT0GnAyVlsVu1GxF0WRZL764Kb+9y45O+WQ
X12IWG1edtfF2+oLf2uL0Px2hOpx8Tchmo+FLsBKBYHRyJjVrTyiz1luDLVOJsUSz0YaNbWXIoc3
wEwLm9YJxc5baJHepHQj2nfo8Khg8+Bh5H0x63Wai5sZ5Y6WWUMnk4IhI7LmFcSmge991WMw/tMS
5sXm0PqKbfMxtfrhB/pp8uvKiSK1V0yZVdIds0oVl8CCrd2o5GlJYChN2pBeVpAtNAcykLmxL2Dt
HxFjEAAxx1gZ062oyEtavN7ciSzjzXSz4J7lQMQZfpWHGv3OWzwml2zuBGFAdo9L6AXSx2Y1mOzI
GV2jffCeGUG7hTl+Pxmpk2MlvD07u3oXDbibIQdVV62W2aGPnQB7R87AWdfTAwyCiqggF9Wm78dP
U0HjNFIT/enS1y5eVT2Tx2ncTM3uXyuZrpa/LS29S2uMxoNS1LNyKKr3ti60/dQTQqg5DX8ukFpV
G7t0pO3q6jqFu1OkxqOYLmiw4nU9Y1ndOfeibr3iutwKw4kRjo/EMWk7uA2GQv1pyOJAgrU4kMA4
nNDTGWgGVX2qq8IA+4wkWfdTyBvzOelXVQWpDcORTGD0hsA//z14WAq+74pa4bTJcySs81crJeMV
mwxr1xMHVO6rRJhbndzrVdEH4B/K2Nh5kdeflqtCWGr9sW7knHw3XvW6rYyVNorHfgjJvAwgotZi
Thws6Xw2FiZSdz4nwPyhB7HSFzd4Xvz4bSHFevBEfw1gpZ5S7ThSiR0MIkv3yk5he7oTM+cm+u1Z
W63Wgw092XIvZGG+VkaXb0loLWjNOMZrxhh4HWlIqx2dtuVk0Topu38OjpcFJ1vmW4upgdaCkUXj
14AGRdUQVjWWF0W73m79gr48jbU3v2y15KWaQ0vtySpwP8XJtSPbpsA9c59E0txr3Yqv7f85Nfny
wa14R3QO6ddTH9wBxhJj407hwRoIEF3OLQde+BdjovbSCivbxvPmKZ0PblR3pJmgNtGK0QS9N+mn
2tcvS3B2PKIDlN61ZxB7YXMwfJ8eUzTjSqE1TOjvwFwO5DbUISjis+VaX06gIlRs46nsi/4w6W23
xVBSPzO5e/I8BkvCo7VTzuuj9Olg95UVXYbG/ZtFdfbOFCrfpGWc3zRztl+4QUxzMP47oVM5wKeM
7zBHcFUR0fOrgqGWYkAawEs3vZ+/AAVkB8tlFoGaWdyNWekoegtqe3H4xj5UboPkWzMB2OTkkCPd
K5l0pWa1GiCXraNZK6vPhlU2h/IUWHz6FLWM2xjOZ8OkEqt78XtqIXliIqWbPdVHpjfxh9vRGi3q
6YX1uEdEpn+RF5B88H3AOMiksg5OFiWbITKfeAbnQJiazRXJQWo4h4FH6AXrVc/6enIc8961CCOW
exQ/+X7KnF8LZCdHu3IzcdXs48aK19GMfVjO1S6+uULGTyL8ocswf4oi1T0nKuo3+jB5hBByd/IL
D5lQdGc3QBCI8V7V4bhngN0h6DfDH+T93YGgqicn8urHxDaLVeZ67Qm/RcOUBD4RWaXRZnkhl8NI
zsLGtyCLpw0N6GULGMBZwYSmeUxBWnh+36Wyb9JqMobBfbfJ7wiHqDqMyy6aDhLUnajEW5AGE0mc
3ErqSr8NEdzpsg4/Iqd0Di67qyO5sWJXRpl18WT8Fzn5S5N14886BQg7tYKP3EyORLiqbbyy6K6u
p/urBaLCRYBQyKrW5LasnpxWoOyJE3anenNe7g22QOumQhfIfC+2UJ8Aj5hdcTPArOCegZhST0oe
vBHsJVoqLuR2EJ6NtJVn2wNnCnfuZluRdxuku7fGqrksp5YDABO04hV0oiAo7LOsp1e6y1iQojE9
R1MZHcOu9w5DUvcX15P5LtL1niZ5ypU6zZM3VfhzayLYhJS0j7JsmruVMygocuFjaB6DjQyb6Fpa
OWw/nYz1zCcDqoGD+2padFSF3xs/C1pDyei4f3ujWycDjCIxVtGTnaANr/L0K+xm7UrZ/+w7g+RK
p1CvDpEBm6DpuLB5do9NwTiEbH+PiaqK/dB2FrVyX+xLzIHft6b5XDR/NRxs6/L/Pq4s1402iQN2
E/NdyOmJjltxH8F84GkDjgNNNGaDX004zydiJCsxPZf5HCg534r+Pbd89b/HlU5jH0siliBE823T
/ATft8YuebK6ETtg9NW4HRdv3dC77SjpsleyTJ96M2CpiOt2pwrrV1xb9mkhyTA1sM+MD597UTEO
R7MEXZ9CGyrJeFiWnMpEUKoCz0TR5VTPeMKmUsqLb9MCBVlkvi533fluO6N+kDtQsqbxsOkCfBMR
O5gPTfHrJsR9HnuumB+hTT6sB2NxNuppFBHpZuiAAGtDqCsSoGvkbQvhajkMdLMlrb0SFsuxmOKv
pZeIRbh20watI33J1BlnG5CdbQEJ7L5bepnBDNAs2gu5fN5P0DVQXvl1n/OhmbaRl5twSJWCINPD
tc49dc3goGxt1esvVa30lU5i2i+JNDcIomdGNuVrK/DVVrEdPEshqTtLhqXKS8kT00vkWayLz9EQ
GfhA2+7NGJ237FHL7fAHiN/yOIEI2yx3ewJWV51sxXXAh/ls2PaF/nVEmEScHtoxmXad6MZ9lcr6
hzAA40oxvvajU5ylT1c+zP3qRy4jf5U4amIg5AvCNiNMrpntnAd3mHaTAI9vtZ1znmiWdiuLBKEj
cTc7swUPZM+HGhAbyRcpFoGqcS9Zpamdyowq2llZ1TzCVmYqaJcPtXJY2FipkaNXeknVj2Pju6Ep
XWcVGjSVTaCtR2tuSkOeTvh9Na7rc8faHkN2qz4xezLKxn1PSgJj4qWzZ0HTGkymfLHts+LOJ/vJ
DLZdM6KsXhttY2zKHtA6MJP6xJ/he+vlpiytaG80mlHjfDdifAx0kNkRNWc0O69Fr/T9cmo5/NdZ
NsxIkWhB6AsMnTnv10z1U9K72MGJjD91n6afqBPNo65eLWeWBywHlMUj6SkpY8IJwjPR2uQ65yZw
aVY84GtZDqnXyWerdD7f9D3PPC/3+5B9RY6ae/KUTYS2f22p+vmU9plxYZXzVjTp7W2YmvFs+rAg
0LjyOW3e5ujoaB0morhx77uJZUf1cg9yb3MfvbwlADMmFGHsaLxAvvvuxIMHyHcSEPuumbdFKqIL
v3xVLkyg+avfdw1mDH4Wdnt/Bjzht1q7bls95vOzL6cajZT2LKkel3sLfWN+VGIMKGvldAcLm1wj
wVSsD1X0g9zibMPo1WLH4KuPfNhAAWtuQ2qQAGjYqIN1ol1cTWc03qYP1L7FZjRGgk/rDkea3ws+
QfNXaXyvXAwFGEL7Y1Jo8QdwYPZkoFfBIZaPOi2d1fd5h29C0UfjOtx+v0hky2Tb5f7yC3ujcJH2
00eodez8CaFz/zxwud/o8RaEokbpqjvn5QBX6Z9b/52TZkQQDIHLE6I3ZAUW+h5pUTgS7RI0P2uV
70Q4koY5GPRjwDT1Iy2Gcs7pcg1CGR2anz5UcEE/uZh5vEK9+em092JRbTXlT6tiehgk5XdokfTc
9kg0GjbL5BLAA4SCRP+XCNI/1JdMP1toaYE8lVayIyJrjyip2U5S3AjzjleWxAblD423drz6qirz
nlUe+OWoOJsqtPE71u+aSX1bBYe5oY7Ehi0eGidfMx+59OM4pXpnERZZ9QtrVXPWDYOhUm28qgQo
nlYphojEbZTId/0gYHgd3T2L5QZwERMqLDQ6Itw5Adst0l84ZZ4YJO+MYCoZQla4AZO5/4HyfQbs
+/05N/BF5l7xZPtIXcLYvthoCvl3MZ+Jy5b9VkJ2gkMfJqJLn3uvOtwvPm3ec5QP5yihaxH0PuFk
6INjlpqVrP0fQSkfiOh9ndeSvR74m7wt350BWFGXFnebt59tWus8/d0UIfnS6vf8L01MkyqSCGup
oypiAhiuPlqHz3Pv0MsYJ/ea9BreD2WcR89nyIoBNsWy5yfB29SJl6zwH5mxYRtJBwpEJ/pt1N0H
61mxEtpwxxtNxKkJ6535dW0Zf83I+dTKjzIcx1VeKzyK9ZMMEvxWzZr23mdfqs9ay84V6UhkneCI
8Np2x0/aOSSQe1r60MwZvF0W7lI6TytJqb0ybDJhTUbcJE8wu4aGQWi30Ujn2GfJerY8B8zDMznt
9bRH8EwYRu5kT+VkPgeFc6Vnlqwdeld1jfGrHeKXWhrvsT+EW2GNx85FRt3Ob243d25Goa3qMMt3
JqjHpFe7uNcfvWR49H3zMStJg076mriL7DTiLkCsg9fCe2MC543tr6bz/1aWbSPEwWmO60u4pOFG
BF0QLHlSofnb0/BCQhavTcJMWDIcdHiVRyS8HCkC20M9lI+0jH7ZEapK1JVc5gSpGUP2GRoAAus2
vNEfU6huanKzu4/K9t4NX6PDZmcnRslkSXnJg6jao8bKuk3yER0TW7Zh1qNVgb+qlAo3Fb2AskJD
7VX7sHbCjRtyoZx0oh/1x5qUs61F+JA/5HBEBh97C/G2EUL7VWeXd+qNcxzQ55Nti1khJV2pkfYF
T2TIyFkh49pQirazdqUzaGlWt1ZkL74di+3YQJegxba2S8s7hVMPyYgUa9dJcfUI/muFga7KARdo
814va+R8Q/i3sncBsukNV4+KDlnOysZMBGjVkc9yxeLBpqWpn3QvrndVWlLf+7h1fajSOaZtlDHY
3rME9AGBO9A3zvxqLD/zBDBFkFm1IRJ9GR3xqt8T6f4h2j6Go+9fxMAzF7TUiunTR8OGwgJHcgQN
oaGhvlNohVeO3JopW8oRJ6OBhXkQh9HGbDbUuliPSN1JtA1I7FqXbvOuRcS1MHCdMQ89esaiK4v1
JLS/mqN9FIhQyhBNlCOPI80yJY9qcE5k3D2AS8k2ZRsyvSSGhjgy64edshqSnPM79AITY6Jur/AY
1FsRsTV3LRM1oq7xxxGfG/rhPqZ3RfVLY3JKu71JDu/KcloW1bF5rrP2neLpL8bDJzcKPql8915J
qoOHMd4ippZNkPQ3zm/8UU9pm7xquLlk90X7kj2WZgukJhhLkmhjlkhtDA3FUhhi/U0TZspk9DDu
aH4qqdJdX/FP0WtjJWPBHxhNuBTT31be/Bp9CCGYqm2lIVQS1U/MuLwXugy1iCUegKXuS/lpu7kg
LzK+B1a0a1l9XQdFZxp5485w6o1pte2Z0dUv5YL/9aJTUY/ZbkyRGnYAC6f0MyRTZsWG491MTdJm
fPMvYAibAPuDGkbckr48hNMkLl0+PBOhgZEYKkxvHvy0yVdj4BDl7CYwgkAL6C7BBwnWU4Bu2joL
hoIguejkp8gA4VeYDqDHwv6rDeM7Snb6pYJHeNDbIC56q6kLHvNCEehMsRoyTu/Qc2j9tA1oPJHK
kF390vuhTKgqDPseKTmPpktAjA2xgeiM+EUQzghTXwBxzYK1DprAS4xPIRBlRZjdjbldXifDa1Ci
WupD5uNFgosjROEJzqv1DZPYFoF2opPUupP7x3YGRDWyfdX8aOvJ1iP0rT2NnnpRzrpJmSQOZvVa
F2OINSrZC7cdoY/7+soEX+05vr3VIqJ1ijmbxT+4yvj0GvS6HgsQFuVhPcJrWnH9ftO89lEK7yuc
o/VUkUN2ss0OYospMIl2ty7rv3oa5Z7Fshll+QelxhvvHrUzTHkf0fuJSdfxqKu/Bl3MdSV63HZp
tfYIfVnnGUo+pk1HBPWXPia9Ge1lJlGaivKoOR1k1DlGJOv/GplGIgR5Plql7SLqjazAfBWYgKCo
Bx5JnYoHIEXEprEpa35aTOVXqfofrs5juXEliaJfhAiYgtvSO1GkvLRBqKVueFswBXz9HFAzr1/M
hkFRpAwJFCoz7z3XeAGtR4oDJ8ZCtd0vXZJjKoPx1AzJfdhhGHa9ioRB5AHxpiMZZYFWqzkbxYSv
taDpnzkPrhZ156ILChK8e/JmtBEvMpZZCFBEJrgeImAbdBf7HtQ6yD5AiISwiqesOJsORvUkVRNt
u+6pRxCxR6w1TCQZBn5xV8kcJ3hDmyCKEZfZk//K4Qmc1NqZpjlj7WktJbH+mnZxskKOyRiW0NDY
0olWH6MJeTWYiJYQ16LwIiIgAoVyXhITkZLaZ5vR2c3qr2hGXReaj/ZNTufkBr6ebxjmTFsEGYRq
po08Q1Py2POedVV8DVI1TyEAfpHoCZCbXdvStEhy7QvQVR6WHc23CaJQycU8ri1qXN2njGqjhMoh
3RhT9V34SXUxW6PB01AirYEoIMtixUA+ZobMm9fHSGLBbzlR9+krwaSGTJfaW8ftMJzNmiPUckYW
3Mo/IjoCg8GimmbsA6WfHGRgXXKX9dirsl2K0Du28o2s7Gzr2GQexaiPURW2Dw3qFgxYZbrB+hss
VJn9yli5TRt8UuEMO1u4+paIsl8yqn97IwYQk6p4UfnGzEjC/ZlGRIAmEYkVYGM5nIFqycgdjyEX
56gdPinnMH4HEOJaaT8LryUPxswQyNJfH0LtqU48Irm8mj1A902AFDk1OqjVCOiaLd+V1L4bRONh
ZRVL4UEUc5P4vt/HPrl5vfKoa1r6yUOvXpPY4wLgm+PK6uNLK60/0NQyt39P/bkrKKeNn8YmOsGG
q/yAXLmPHfrtLBACEo7rm7uCyiYYc2cjPTbqmb7Jq/gxrLWtF0KiKJVq5jC+ZazjHez7YjqMiMFR
FYEuLnWxNGqmIBMxPRPHOsA6/mOU7WRzT8wQJ+8LtJe3njQy1roSEW2lB95aquhDi4dZfb0iMXzh
akN/zoloGYnkWGsaAgQ2GxUQ3E1V8bOBY396vK6flH7I3PKiKlzLRX2dSvNbZ4fWTu6nXRnfjtDv
K7xIWKI3lWIXbI+U1Y12QjI3d4xDRBmFiOCfHxjk7CLaF6syyRH3hEVP3Gnv7fzAeyE/W1uyXbtY
LVvTyam+o5EGt+k3sEnoc0Qbz+sOfgc2yciDTzvXpsWg/RnjKVjrsr0HiF7OxgV2pEFCMGTv9s8C
G+qQjK8FbRMIzMCRu/qziqJ+FfR3IrKLDdFEFtqPraEhTLYVzfA0RK2jc3BbJpMDk0b/QtT06Mxq
3GhOcC9kw0CBU2uhzUNOp2Q/bwO4i8qrX7XqqKc5IWMhl2Cvf4WXsBlDB+ZSCtiqsTMPHAJ6zkK9
DH4xzpyPiTaCgRjSMfKFI5LXyK5P8BKttcjIUsnGWuGewOhr8LtLyY7XtvbOUEHGrsDI66S6Khks
O8rFZZ15L/G6aOlH4IwI0Xkc7YhfWXWMJDqRYWRzIS/3Bj1St8HnYUvdX5uC6xxcIzy6zoRHMwZe
kUocFf3eLlEolzaLLEskfgBIUK1lMgbCJ973lGVgz2cXD3JadwTyURfxqdQtgpKsflMlzhGDK4lu
Jf+xFsvkMKshw3KiT8RyvfbCZ6aJsFNTXKVeWe1UZC+iUMgjsjTKPZPql1COtV4nhMGP4Hr1rt4E
lbDA/Oj3yRTfTa7p7go3Hxb06TZNh6GbXiZyxJ5KuGfb7+p1tTfxsy1am2Yd2oTTgFSdLvedM5TI
5CWrWO7Hq5F17cq1GoUu7JHAYq8aSpqHzH2HRV9jCnbpWe+9kSPZbtGO+xHMNpSh7rK59DpEQqrd
krkkxR6HXndlxUGeIg9eQ3SRYbK7ytsdHAs4xF3wAQBQmfYvgw7RUm9Vc5kmALSOA6/fKc13ChQg
+Rl+3rIONqiEtEXXkWxktcWn1Ce1HlM2/l1O59ASpDHbPkY0WFLSZwKVJfVF2dU32XZDWREfFSnc
LzmTHQ3NV+Y4BiHC82Gh0TVXraoWrWbicALEoM37s2Jos5UOl9HwnE/BArbpQ3FMVbY07Cbd6kSY
WJVWH+YIlMHkVRCVHP4isvmY3i1SV9/F6HnZZzuLpHP1JbSQrZFjHBiM8C1kkLNqc4/erJ6/wkB+
cntBcDXFEBwa+rz21qHbuPBTmLkZEa9prBuvWTYDuG0EeETyUjPMuyLoVYRPoCW2QjqSsU7SQZxy
SX9htvhYx16xhs+Cw2BCvSwtlNXhn2R07wKIrlHrWxQogsYR+zrIsxXmNGKZU0h78STvNCv/Q7Ip
BuGcTS49hzeU6Peospo121RyW13WTM5IDA3kiaHfjliHd8Tyik3Zi99wN/ZjwwihGltmFZzCfQ+z
pYeJVHLar9vGMhe2Hg5LXTF0o/HM2IYQrMnOrjZuCqlsBISu952RKqRC915WApSbty9DMve0CoWh
crFLTfeF8B7cIjvhVSsgDKM5ciO4Ut4Lq71wmEwlsmMcaXFUGsK/C5BmBOm5881Xb9DJc5viEyPE
fTrWGBqlQBJmfnmBS1QSFMtIO8YuyTmtVyOjL85+j7uGxgwnE4J1bBzkGcyxeUHwy0WTBpAOkPJg
/K7mXxfi6l6QX/2eEsm7JAOd4HPG9+wdjE/PJXnNC/7YRu9zPA37xKEu7VtwjpTxn1ncPg7NuJUo
4hiqskmn1tgK6bzI3GAP0QnOCfCAPo5lz+q0nSmckh4EHkHP/ajcPF0SCbp3XRJfzRxLsi9ihC/q
LY/oMrl5yZS1BRBdVOadl8UMR2QWsI3+E2r5bjSs/OF2kzBP2IYoDpe3LyWVFl4dDyHv6Nd7Npfb
3AMlFKWY6sCChBtyU43DxN94qEfQM4lNDNbISop5fubsKPgCWXSI8vS+1vN23/bRfRnl/g6K3VM1
i0tT7QutO6US1wh65EwkgmSXTRXZQa3yKQItokLJcAc1725AxE0r39JfK7fSzsXIBTfWw5M+Yt7T
dIzpPtSvfrTTtTTwZIU+I34jbE74lPUFJN+OJGD33alOIGneRDEFK6/KF4qu0p5JylMW51+KhlTf
qkfg0tUOjnHDTn+IFkMRP/p0Ydc+TKppqLZQSriWKTYjNJjfc5E/ZlZ9tKWJJx6eNCm+dE3c/F5z
27M3TG+9622dLDkLHwBM0uCdtDzMhGmBTIb9L+tU/RZn5QUQ10pkLwYax7sJ67ulWdFiRGHJlcdH
ktUcMglMNmZ2kSnQYK4LycXriZ81IuwKRHY5nWstG+iMk0eAeNORtcaWx9MKimGdIE0+/JrA921Q
zKApenWmCysne3UYoicBxo/IVPd1WX5UZvqpNfZRQx61kYSgLkCPughmwyrcMisLIPgKa6UPLjIR
OP6W2xfLtvReaxNzo2mB+S0RhcJepBeXP+ZI9Y+ucsFocHjDPXDro9tM7Wb+pzo3tzcmDbPAyK+5
mQQM7JNfDSEeiNSzBjLpEL8pEiOZPbOXBb8o8OpbWN1iKhliPxjuDCdPx06btILVkmQJpHSZRJlk
FzET8OgjtMw1S8AhyfMZVFcSA6vBROxM1iQTk0hbtQIrYYTvUAcC31c0HH3Rf/TYkNNKohwznM8u
CD8pjh9j2d2lZXeWAxlxVoPTsAAxPRn9qxdlHx2E/0VV0EMYmnBv2uFjH8p9IsaviWijVT2YxGqx
zWrS3ly6MMnIROm98MkCD6kX5NnZXE202f04WA9Jeg8hPyL/kBI59buTVQJWju5xsB5lbK/joGDc
b/1CcQ/Zgt7ZumcEl6a0hgzzk6MeDKjfH2RNLC3XmSUxJecx3oZuF27oller2MPRKVvzm3DwDWzF
A2MIOqME95YThUBtGWuIZL/HhIaE3lARhHzQXd6QiZ47EqObOCIXf/QTe4UvhZ6J6K9D3fxCQ3lA
Tqov+qL0dyZ9vyKQd4aOk3z2snrI9FFsswzXg//CaGBDqPOXrNipx0194vihJx+etIa5qmyN92gK
MtxyPtnz4q7pzobZ770pxsGX8G43xoBYGAOqPsTAebky9639S6/GNwK7d4OVIVtvXvPxkAH6pJs8
oskO7wJWFmKpH23bfGnJqvY6+RI6wWf1PY7WowqcFdupkwjAP3KOcPZa8F/d/jRF8WVMRLYB/PNU
eznEaol1oB7foK5CEcPXCUWBnm7YXsVknDrerFqs699BFF5Bu126kvWgmMtDwdDC45KjGq5O5NYO
TMCIn0apONtmQls8lfbE29B609qeD5AEo6SqjbeEgnvldsYV6Iu7GOMGpHlNlK9hvUAc/xDvTeNs
YhWhjmX7tjDL/t2uQaqlOEKNYxtw/fFp3868OIpU7OxF2D3Fg/Gq0tcu+oZ6cbXNNFhckkZsZaig
OfrqGTzyvpjoC2MjIt0Y62U1UnWyHiCATSgKtfbF1rmKRfH4K0JTtrGZn66NcThNI1zS0cYSQN8N
YSC7o0Z8VlZDcItbLSfcqZzf6til9kuFOxIF5x01Z7/omuIcaPIPoqZNMqafjgkqwO8+vIuM/F1r
qXudhn/taZy1IbX36Glwc0pwK2P32Y/xN91MG65h9T35OccMvjWcJrvQGj8UC+124j02qYnV9M2M
2KWOoBFZWPWut+b6WzK+TXMoi0WQnaL4m8DxdKVpkJ5F0DDMEaCJHJqZBQ1ek6RNsIuBtqj0HKzn
hlY8h01bLOzMYgOaufE6IMcVs8RQbsZiAM9UfxkVO9WIdSYa/V02TL8irce5ZMcbGVIF5sW5pmOO
cvJLVd7BKBC90hmAbQ2asuTTpYUEQXKkWsZYFj/TWyDBbwsnN/WJfu09qGpyJJLXpy/ge/ROdCRy
+Pa6NzuBKQg0sZEpV0K4jrQgtgLWx7rP4AJ24z7oO4srBlZtXzI77LRXPY++c1aFpW/5b24p2M9L
AI8l5t6wj/0l3sAldCVyfr2d1Xb3Ro/RnX6ZSwkWZltjXdcm5s0Gu3H9Fc5S04I+Hn4v1N0lK3JU
mBg7koPw1FtmAgagNyBmxsxQsQqGFUK7fRLRlMSDl2MfGGN2euyf6yqy1pAYWc7ZyrWmf+CDxaJw
R5ohHeRua0cxjVnrUNgFsTaexlFwW1uSI5cEtSzRLC9cR7NIEH4A7fzW9UkAUIJByGBffV3viQTu
H/SuLDZd7j8HYnhGNoqfpBiQEkVHy7TvY4OJgI5ejq1Lu0htcSK35c5wgxUuUZztE1v3AGXNNo8f
ak1/sqwqQm/vv4c9mxToDndTQr43HcSFG9tXmZqPXreQUhbLHM/+hkwSfHfEFpSRL8BCTh8kmC1h
q3Kwtl90td8xOlyHiE6jkeN1GzXnyy+/kZy9FTTgKIV5LNA2Qk7zjhXYiV6SOtRgZPQj+1C0vF1+
/tyUaEeSzL+3sElrebWnznnT/VwuSrZIy95uKMuzYWfZNP59PdnSO0BQarcrzzaBfaYMU5BqGuwI
lzESpVViGg8Acf2lCWF+aIu9k4DR8An8Kgr9E6IVnGd3VoqzRDkZDdPAmK6xoZtLtroQZDyQhXbz
m0kEXI7U+tPFES4sUC8RPKe2YSZcaaO/Js9ojogHCjC6yCPRjCWooIJ1PraPnFAQSCLrF3Gt7ya1
4LEG+VFMiG08bYPvjIULHZ1GbvggMLMyeMJuoD265Hug89hY8ljG7VuZMGEOVbBsU/vVrru7RoVc
hHCqLSKV39mDOHcGIuWgqgGjuFRpQS2fdXVIHPXB5GvbS8ZxtMwzHIT+GP/JRExjK6oGor/yMwOp
U6iGpwGKCRuDma6UwL/Tzc+GJgYhRjstJseekA3m0AXecZEcmWSRj8xW2GsLZg9V8FwLl7AXUKNG
w3S1IUWXnmf1oVvlgebaw9gkLCP1Oyh0uON9eJlJtBMePEZ94ypR8DZw4PnmIcjlby13CSqz74KB
2NvUW+p2CKs0Z/4RRHRfi4qas8YTEwE5dCy1SMp03yn7kxGa1/h3sVGTV57WNeCLvl66UfjL9Ipn
ihuuvURqT1G/RTA3LN3cv0/AM229Yfjl0kF3wuQSKlXt3e7CLGVaTvNIy8ZsSMtgWJtqeA5seLJO
OW+3Mnls1jS1frtQCqmyyfhyMhZE5jMsPBPDSsCVZs3h49SvZNOTz2WL60DLBcP7p0nAsu93JL/2
6jzZRbvQTfXlhMa08B2K5cApXtiWvaRsYxyfisDH/ov42xlwUCJ3DtziLvecTY2ADDUFoozInei8
FL9oiZ8z6xnbTLj0mNIvqPH+9KI5mXm+bbsS/KzZukRmIe1MUShMSXdva+W2TOKTk+BjLUY+7ja9
o//0XXENWtDWxxvxWky9t+9yiIu6niMlCYlipP3c0Ipalrq2qxIan9Jj4YgYgftAPQaoWfS8nGOf
IUkYug8uyTEq5WZhcjmdBqQ/UjRP9NvtnW1LJHxpdwq+g2nwrjntTKd9orZ2sBs+ELozQxdhwORc
A4vHIRlyjIHYm3uTiVph0MMGtzdxHg4xLCYLXAtoAj90ga2kcPx7+So0dEUZhn5as1l84rTqMMqt
BAeNJ/s7N683XILMDQXZam4hCcnYqAz74xSh5fQsRZdb9x9kpO8Tu8t2jd89m2bNWWWyH6AG/Y0e
/8mbECA4XQh7JOEq0YYoaEiZXrgtDZj+FWQ12wGH0zSC/I6vjGgO9CKgnvbN2G4pNxFXqXXDBpON
bPRK/hM51A6bX4Hms4UbSE52Sjpa7gBCjZL33o8KJARFOE/gP7wOdw1deMtvLw4f+pRVr1S+BPZM
/WFIvN/hqA+LlhCMHPLOIivLx9E/GXJ0CDhByOz52a7HSxCPvI3K9eKPpNfUglWqW6Y128p2KDa0
2cqAXA21E7EA6dLRqwjPfeeeWKtYONOe0BDtaIzZS1KlNEaqV3Zm3T7Thzd9QD2Go9xNj01F088O
Ohp7uHUDQIZN1sHXBrMWx/HGhSS5MIZ0TqFhzxF7tOCmgvpn0dbansjprTkN9joLZyxrV127ID81
hU4kFV0seDJUxEgd+jblHyHnlWGtnOjGub9Lj9TBqnCSddR119aT/DDKLLQ9mWF1q2pCJ2zT3N8S
BPYIKhiaTKwhk0B2lOvlw4RscdmL/Env4/0QWvRBwanU029RgzhNsuc2T7+62HxvPU42L9OeI0lb
dmrVhwjtD98E3JoMDrSDEeWYLIeFZWe7L9FogLa1ZpVVJmRyYvvykX4n3XfKa3b0lGS+McmNTnlK
Hf9Ol2iX6sMLbaKFW3HehNlTPDUf46feDDTZtFXibPXSNZi5yz3bfJfEKbqHIK6QeXsYFGvEbPAm
GDGv3RDDHoiQzQACpByvaIhejdD8KsfuaZroVhZ29tL4yVMrJa5Zb0HNkKvkMHCZHnX3PNXZu54h
QrKNDMieAkVeVc8YBRgCiK3X5mJrk7YyMWnrnNjd2uNwFLG1JtAd7w2OJ83SvkKnUGQnENTFFJJ1
YsA3OXc+sZOioB6ol1ddA+jdA6g/BKBjgxYSksHmHzIvgpEsXzH6vLRxtW5q57Ow3L3p13/qrDx7
0lULmTNu8vcGRfWyqhP4c6kDRYsxa0V0Tx2qPb7MC5treN8k5Oh6dc92Bh5US18G1TLNO67KA6ld
QoLJ83OLKe90inNAp0l9ViPnEgYzuqwxrIXwzUczvEgMeu4+mH52zoRZgabe9lzRGGeDLWvx2geW
+Kq09Dt1xPcI0i5ucfc4tJrb10HheXAT89pq9GjmoACJjntB4gZzeWNa5QpBt9OOq6x3rGUr81d2
JnCskBnS1OyAjWdE4BbzH0yKk6vwnU/+MwQO9izRBAcot4MrcpFYlri0XO/UiAhmyTYWRr2sFWEF
IVZFYoQN1t7eQNeSfFqeJK8mFpCummFlFt266QvyyyasDhqYa8AxmBWZyrDVXxnteDG7AmKXNXxM
afkUkyvyC3NetCO6lK4NIbgsuWS/ArKdCtZBF9yQ0PlISOq8wzYULofMP5WZerV069zpznuZ6Ss3
MP+kJbPLcezcpQyXHXqYleH0/mcAJnreNxkQjmRx9OvoGZMWpnquD1n0pZvpQFX/hjT827RoLiDG
+cyz8VUN7CFlxGXDM0LiCypgecDB8oyquxGIAhE3gNx9GWrjwRGaTl0eQWuk6grCElSXoeYsydpY
wqfhNKDltSwD21oSLPqij7DnBKN5s8VDgJo4YCrUNiwjbVo/9w1GFoPrXM3ko9c/i2bch5Mv1441
3auWsaEekROMlKOEuFZsJFFiKydBmh8j5Ybb9TJFWbXRa9WtCJHvNni7v7KeK5ImmHtqVFoxgNHJ
AFwa9U/Ip1Z6yw8MEv0q+Adg/ljx3vNpHZvsZsQuqEcda8X0Vim4VqFJ35wtyDdYJ5YH6g5lWIiJ
+lWHZGQ59SgU9PCzzmj267X3azIoZoHcXfuaXW5n3/UK/lbZTj2tJ+ZAOEHEx0QrOShiOC0O7fY4
NdlPtK9ObjZcJxmEExGF2UikGhjifGNLqVbSoTBKJeA8mnq2nggyfijjx5GwYnOYASr0ppcNuOFl
ZXZfneYG50Z8lJIuumO6GduS6TerSXvH7GojFTB12rux9qfjm3zOHT7TkCF0HxrWQkQuhWW1MQoE
Ch6wk3GeHvjS0E9jzE40864RuaU7SxRUw+NQre02A11uDFtsac2m1pyUx71813J9XntB+tGbIWEg
eUCPFTCngOH0UKZbENsqNqdFEABa9OJL3srvttZLDNtgp0d3fPEVxHQl6LElAohciMW3M6NZr1O1
O0a0gCLAOetswlLU10vUT1MTveYWem+r1yPCQvQTxbvCipjQjcxY/cc0YfjonzQtMRZ+77+3LhCz
rFd/Wm+kGctBpeFL0Ct6ldBHl3BbgIK31k7VoqYmEPHGQOjPsW3MF1p8Dgn4vKJJS1oE3Ylqy4jK
EvHTLJsI8ZVUbXdyoESZDOrXFXk8m2aoD4kU7xlgDxrxzZ0Q2Z4g0GctYVRjWhsSLecGJ1g52zSc
ZWQk91ULQNukGRKinttO0DIW+LZYkMKNmocw6EyZMDUtvlT3VTjssPWBstFzzB09cf066oxQEVru
7bQNribeF8TskMmcAkC7X9urwkBHqEbaa1j2yERjzUx4Y8qpik54rpl+A6tYRCmXSg6hyQj4Z/TC
XuQDkzCXroNZ+aCaMvVUGPp3aerB1vCIzwCGNnK95L3rSjaRExleoI+I3tUSxtnSJcA2pgKQGru3
o8khmcZJsRZyrA+NgHx6u7l96VRNNefiPXj0keFNWwy97Tli5+cuzq0GlXqJjKfHQIDNDlVq04/c
TqGHXzOwKd5lWyJPlCcEctomCU3crPNDtxuk45Rswj46HbJ/Mcfl/L2J5mCc5JaOQ671DtvrspvR
oTigAYPe7s2I0L9fljPoyoLTzBVQ5YeKMzT9uavPtNFxvgnygOk3xkuqVNCotxst/t+925feDE4l
J7MFYrfXSq43VQ48kM0zd283hEGQ7yHKi5jZtemczZNwcVvQtCS0dp6l3m7aoGh+7uWe3xvr24OY
7CRC3vlJmWHW/EHjRz6fdE3kDLDI1X9vhIgpqoeTlUcaRh/zy88AHLr8hZQZxtKlKcYGwQcaGWh6
wx/h9HxUmSJtismIyEu6rRLRYzAwxGockFTmMBEcML8zt3/4do+tDm9Cm9zrmg3WAEvoFGZA4Q4p
tu0DitaNY6tjPn+6vXhuJKKxKESJNzpL1yorGP6pBRYgFIxpCEeEjn8cNN51PSb54u8nc/u0bjdy
/tyClkgHxEdE+HzcjoN4FP66M8RHItHhF0fttwjpRSjeJMd4HJGyrvKyZj5HLW4Z3zREf5Ndp+E1
x+ja8lMmrZMH8FP4uuqZ+pz83/siGJ8RG7u7vVc/32a+zUXL9tkE1q1iFj9Dehvdhh93uzsQC50t
6nyQRCc6Xz+P9eh0fr7d3e6GtVMebjdDPrOfawdhwY0mHLutl3KSzQfsfJja5uQS8Za+mpLC8+dg
+v/j6nZwBWkebCDYnbhGBvXb7ZBsewPkbQnxxVBJguAq2ocIHLa3t9S7EXhvb7b659T4OT/++bKQ
OVJVRBgOH2sOKuBwu1eGE227hjkjwghaorVsDj83uv/fe7d3jGkC496GCX5Ut9MhY+N0GFWKjmm+
SW2tRSLIlqRAF0PFDZSwr+v42s43jBW6pQchZyPcgLpxFEQR1gXXSXBN0dUfEz5cs04YZNPWjWta
I0JNLlZK37kwQ7JPQzwe2tyylp0ftaiZwL00txv6+xHj6PPf5xvo1BZmm8j97eW3b5iRRzxEQZvg
9qrbN6oxbnfJRKSyERvW0bb8S6CH/qV2Tca0NIbzgodIQkNV4wJ9tdy8v789Iwoa/yKs7gMZ+Byh
9L9X5h2s8LBitR7NbFXRdr7amhdenXrQ17SE2p/HBkOFV80riHmpSxOtN1/ebojDVUcL/sztVbfX
Yz2S9yMXie6fZ/08FY9RUeXdOcrji6eXzjGpO3Eh2RJjArZo6uREXKL5sbEg4DZn6L2aRBbBxmEn
zkLYvN+e8vd5TnyEAKnd337QMFEccwBMazQf6HfVJa5s8+eX3J6AC0eQkjhRwOGTZBXk1+l25W21
LCQ8FcEkuoAITbxeBvTaY2ed6eRVLTI7tS9C6w71FFincX4t67t90cgAWOaYcbe3x243XH5ttjg0
Av4+ZoxJdpr3g2NcB3tVqz/0IuNr5abjparWir7X1YO46SC/O4OzNS+OMz4mqV4c2zayLreHupGp
oEtK1EpD6nF76PbNBOX63jEpBm6P3W58a5R82P9+RKup+UJKKmESj/P3qcUgoTtVihn+/JTbNxKb
LKrWEa9/f/vtcZhGi7RxCTH556/y2XzRkmYuf3vGOP/xeds2m87RwANVbn2Bulx4dnBfzTeNB69W
kDzXTxiAvHCwL0bp2hedFXlZOmON9JDHwD/ZFxjnaiaVMgmbH7vd+JAijnP4NeiIv4dXotnZ2RE+
A7fjQGNqkdadu9YmIKV1Tzokcvln5STJUaGeZyqMeKBzmQ8rdqKwvYdLWz+KaHpsWvbrk6tWmP4+
ZZtql3q+KRoVbSIziObWeXC5fUMvyVs2XWQ7NjpaHA0qS++U6ve3p/w81gTHmpr/8vNVohlXci6O
gynMLXng0a7SCNrAbjydkQUsppL4mXnSFZfDKWzsT65YL1ISsRVQZiUqRnkvGaenZxstxkJpRrzy
5UCOebOeYuMp6U1/UdbMYpXhPVdmsJMAU2XAH8yqsbAbZ+G4KEmkfzfgTxpxurUq/K58WI1x5cYr
WTqLmowdmQf+Js7a72Do9omBYayOg2bRmWmz8MvsS6WEjOLqLUz126kzHRD4Piwsul5OT3x4UH0K
37B2VhgT/YF4mzP6jqXaPkxs1it+zF2upl+hRh4p5/5xRMNRY9Ll7u3GaT2d/d3gasvbXTF/ffuO
nZWghSA/t+n9JBXLxu0JfpYE/33u7evKyAygpryq+edeUEzjYcq/ySchbuz2zf977s93bq/wEkk6
eq7va02Duv732T+/tINCjZpm/tn8Ny9Z1Qab2+v+9cNv3/35wybADW6bEFc8/0k0Nq1FM5piNXrB
//7s27P/9WN/XphYbbVqqhjv0/zKv3+v8fd///mVf/9jP0oaLLv+19+H/vWP/f87ZeujtxOkhaHV
5jP4+xoFHWyJ+Q6Q5qgea9tOtqDc7Uqoa1lV/YMWK38XjoG7II1gZuwKJKvw3JK9lRj9g9CH6trT
jZm/uD2SuI3aVl7UE8yJkZJZ9d7NenQJkhXkbuy78ViVw8Uatx1hHS/K0ZozYnoCgRPlPoispwkx
+2SP9tSMTIHS0WYYGtM1tSjDx8ZHesTzV5qY+ofbvbBAv8v0OTmib2/osvvdRrc0+eBQ4dHeAjxD
oWFQdhVO/+ijIp3jvZvMwIZVEWVseIO/nJCSbm+vut1oebFKpdh7NYRUh/i7kymYzviufbDTPj3Z
nMuL2vBIgrFt+tsFerBIECjU+2ra10Anbl+RnjAxQEBrUkiMaiHwgfsYRvemGAtMzvM9jeT6/cC8
KGC25/mMl7qHjLCuR/CeBpFPM65Q7zDlYcHg0jl+VMHwHuX8815Bga/ryEUrWwZHJCFEAZqN+5IX
7hb3Kml1sSLcabDuGLmGS+g67rtnMSdmDpyfRepoV63w3wYmC+915Z1zM3sJvGD8EAkyIMYbjz5l
wTGzzYpOY+Wf0T9gVCq1F1q67rWexvqeF+NTyWjiUA/QZrOnNzPMsQEFtfXqsgKNmogffK0gEbvo
ZqitAdrBm/3WGsPYuzIj6o4AmZr2SZsCr+yO9u0YyGJG9xyGNBOxvN/b7Ep3FW09oD7R5vZXQsRZ
TqZJNE437TSl0cen5YVaVmLpKPTgqQJVMA/phruQYNKDM+rhUuTGd2oX44Wer/q5qVM6c0Smbwcl
/0DDaiz06srduTotmILQ7GAaO8DluC9cbdzWumKO77oJ+F7Z4k9ACKSht/eJljr/vdHmL5tBXvIy
W3YzxqwFWIIbJWa0MH/ZtLrgiPLVBQgmTYXqOctD8Qe30zNMCvnGEBR+e1G1myAmEaF0trAZXLmM
lIeJnDDak4l9f9GOjGkJ7sF2b1CJHQPHCo5t3wU/91LxKykG7RSlY2WtamRsRBwZ1YM9o+iQeT83
geZfa2YsnEJI+rTOgexZKwObQ8LeMgg8G2oNgto+8fKDmQfDHQ0IiZcu2KAZaPcohapX3jC41wQp
moLrZpUKmGvIvwctq6/Sqr68MY1eoSqqFbLo5L4LENrZFWMwq1JfMRoHIgkArESOuRFDVdM8B7g6
RHQSTcl8QBiYYWL5H7rOZLlxZNm2XwSzQA9Mxb6XqD4nsJQyC02g74Gvvyugc0+9O3gTGkGpsiQK
jPBw33tt+iCT7PzbYHLOkjNlm1CXy2tgT45+WRGVMQ/Tr5h9w2raz8EHcJ9S4G0lFRVrShTRNasJ
SsKENhA89Pj/PKT1LfRK72T59Caz0YJoq5aRKuYTls/iMXWS8tJX4Z0IAYIhBWOu02QCFTdJg70R
jOweGRLH2x6q05sWF08yRowM7TEANdR96JbuvHdWma/LyjBvdWsTPhBK2A4GINoy6M51MnIKZgS0
JdaZ2Ggzsp+9qAgvOHbw3EyH3I8+zSBVlp50YphTWePyWifMi97CmNhSc3pPoYbY2MaAPOJtOPsm
fSvL9oxj6BELnirETRT8Ze7iXVuLEgVEUkQl5Lot/DGa9ZbW2s+BXdcbDyn+lrOdey6j+Butd3HE
hAeaRYv4QING/O2NAXJMWh9PZo3ilkN9+EsMAB2KwKRR6WSnqGRXFI74TYIvzi8tap9667mcPW5b
K5WITdxm4HTHXw3LCKZf3TkkpmzVokhd2/avugwmCn/veyJdg0hTvUNcw6fXKUiUZ8uSh+UTPfVG
vcd81j+MiqtpZPAKMni0BbP69RSrAk709ZOneANF1tMm7QP0SOoS54d95VRw89OAIBMtLF9Zptlj
eopYNxQHQND8nLn93Myu9WwG1T8EFeWW1M+N4hrYNqxsvezzS6UuXXUZiXhcYbAglqhw4iuYJExd
scy+7Xwn26n+mhQaNUJvV+mO/4n6+7qQayFVrzTLD5813nxaVIIlrcuLf9CvKPEfQvyH2E7oIWBZ
Owd+F2+jvtGf/VmaxAWH3SpoRsLHzCJ6LkczplHvF9ymXMZoDk+CLDYw5ny8NX2li3rl2bYiRgo3
3gVi/GN6DsbLumHOazkqBZZdGyJHSqT8YMmL88mWVtUbwY+w0t26uAKZGLdujOAYfv049M9xC9Kl
FD4wcK6ihvGnFuJ/HriN4lo+/6zvCTD2A4y1EJCn035WdnlxLQmFXjL/zfOe35o7f8XnEa3tsgJn
y6M/ED0x0Bn9WQ0xbaDWTs2neWL+YRKqtmmwOj6FpnuusKi+kVOGtSrDkbtc4uzRHlBXQsVK+OQu
y2BlAelMfeOQxIV3JVE320dTlOGt6M940cQnuAyf/4vl3ObUZhZgNrZETTnbLzmeB2bWqt2r3A+O
8Z9nWjiNK8x/IFgVQsqDmbSvHcYTyVQypF9eJK3qPRbRTpKuN9hNt9VFRNU7jvoqCrFYR7mbbxqz
y15yZMLQgZ0/g0cukB6W+gZFRftYoldCiWK8Llei8pkhb7VRF69DVmdnx6YjWSiMS6vh4xkM3M8D
UsDb7EwrNF/TR1uj1EQkXR5iS0TPiXAJYJ2SbTKKndU3yMCXHVXjyNoX9CeW16ymBCw4TPVTLyN/
W09kgmhgCocq+9Z756WwhvRoEU2xzQVGmqp2IFg6jvm4PECOIUqEZhOqKV6LRowMHlnNS1EmLNPd
G3pUr6akwymvk4sX9SmRGRizN6P6kQenQGKYUkjhb9QfzRDTPfeM88eZQFH24XcrX9MOMEGhe9FX
ZxKBqs9xcTfm0T5CfMEbuOyYAXMHEt38+gl6qb9dfrPlUhcwRFvXB1GKqFRwhnw2I/PdtnD35LCX
dxqQ2idX92g4oVdexXxUXsgCbtvBeY5ru3/hf/rHaOvgPGhELccy9vr7IGMyUUKvuZQ+LrS81NwX
3yDqoY3z6kaYLZpet7vnuT/cDE7lr7rV3Ht7Gm/LH7gNhnuhz/WpSqtHkLXxYxdKSp3eTb+DiM6o
leufhhPhb/Pj/BQKvqPWANASNg7yqWOQoLGakY3Xd6fQTPWv1uXsHmlej6TDyT+CEo786BVyr9VN
/tGw67sWlYH0M/HkpvrdMoPsg03E32VVujUdVGExEkcC7ZpNYbHMxnl5mu1iO2gBwYtF/9076ILa
Hs5Vng+kpFWhdRXYH+nJ4EOMq+Y+ifyX79PgQ8wADTIo5BWG8RutD/0FcGX0AnpJUxcO3qsbRCP4
wOkJtWH73Fd5d0Pjk6BDeBzqOv1bpU8BpqO/Bv8M5bbhvUIxXTvWoCxLcfkexoJwkcxn4qQuG6oA
8BEtM68KG6zdVqDCKl+eHXcm9jDF5/mz7MSW7zC7gZVf6uRzlwlnkeVyeVj4+eRfYr70agfUJ1jo
th7di1b63nGmSgwRq8OyUK+RDcruwkZ76WsDr5KUGtSkmvxIPOhrb4KE+6Bpz3BZ3Bv+V67MbnpN
LTc9ubQWHjucH0ddn79oZeKlKWv41GqrW/Y7hoEZJMESBwobX1knzcmswlch8u6cDUqhq7Ym4/9e
/vtVLbpQ4/zTj8l4b2avPugzE54STR3ddOh6y23ojoJBf6IT7hvH7tnRZpLMYuNqlIytimVLb6KS
rdKZio1p0QPL6il5CxLSoWF+JK2LJFQ0EX04JBC9nRRXcy4N6tfOoCal7/0gC7BOP+g6USC5rz3R
0zlgndIZtH3IfurXKG3FwVSXfWjvye6e77m8ES/k3nKbUwjnw+kjG+QjW1/JbHa0ny3DfB8Ro+Hg
C/+i0K8QhIIla+K6QJIM9aReqGWthEPRMCvsJ7f8jIWEb2L277ZteMcsYmiejXm1Gd22p/gttAvt
8x2Qh/rJSQi8b/JtSILbNa5cCFTO3FBTcDBEj4pu3QL8qRehfnEFE3UtD5OXiGWKQB5vC2JUrMaG
MC/GIVw3SSlWDpSvJy3jvlve2KKLEMmSOrFysMiuw6IeL65GdAkdpi+EA+iJ3V9aEvz97xNNG78q
u7LOy7806eI9F2NxWtavBvUVtt9UXKS0Qhz3eKYI1mhhE5TDL3TKrMJ3CdZxjRIbgJdXs64n9Utd
yhcO6kT4qpcGl1ZZZZt4TdQXx6bs4NFgI12+mnjeb5IU0m0ZIlOVioCYCcQWg+675xkmyStpXpvl
dVst8pCs/Z/LMLTfBW0DOs8dGZIITpfv8mar2BSAMmlrttW2jm1inXvrIwSy+iebOfbragMmuavO
beQamLv3sZPZ30Unv5NMl59MrOkdDnW0TpPJOoxJjX4k9HGhd/01NXgrmAxtLXLncbUBUPfHzv/q
yStNLPdZepH33Q/+JtPcHCkcaOTASLq/vgYEI2ntD5IcSgLDELTS1qAgHsJd62gJVsZuOCv4E7Qo
Btcp2gTQQRVxH/BuQKYBWuTBXQORDTlHBuXL8G7EJo0312tuvtahha8tj45j0VyKEtxGpFceCbSu
sVVEuRT2ZCR1/cV3hk8y5PXLRCLIywTxYMWZPdgLt9zO3NvQfHFbOSO3p2xG501IjWO4lTwHEoNR
Nkv09rbF8dY2iV9avoUc8isjzhBNY2Mc02qMnnEbU4I609NyBXYE/4pHN7Mnq2Z5yar86Nka/wnV
N3lSzI/NbCCI/t/jKb8C6FZdB/6rTqsz8udtaaMoTmVJLpXpUGQVgfObBipTCcX4E67nbLTaweGo
LqcKPZAHC1VmufyM3OKlIwcifAiB01Dg/eMX4Qf+kPMc+OM5k4V8HZcOS2o0NfVW5+DhB+r788FK
e+8yVgTKsQoHH033FcWd/k4pyMGbP7Evq/ir7bRbn+Xta2CYYl+V3cvQOzjqqhzN4pyKW55FYtWO
5lq2qf0MIcDmL8KPE4pR4xSTGauZ/LtHvFMQ/7ntwLFsvbDFEQZm4bdTfScVhwCAYPq2ZMvDoS7j
NysaVlqrX2Yqd1SCxNog/DcvnslsgiBd8ouQJcBaixRSgQyTmcizuA9zRMshDC0Rxvs+QxQOJ9Ql
SqccL0FB5lXblf42HTX3WmoevRzDeC1rBxuAxVqvuUrzlNXdI+4nBIduyPgXZz/zAJROsjJ21L3j
o0at/jj6vdyPOak9ojStTRB6FBt217O9a3ucb4rkN/et2I9z/106DgfpcDZARi//J/LkNlYQkmoR
t0G0N7ndwEXhlR+DiOBoMy8+4J8UvYlQumm3GUsBt6hdXPV2MJkYt89CL9sDFDB76xWJc6QzZCGO
a5qnXijGha1soPMzvtZmA4VMg0FjN/efB4DvmGoNcECDVdXbIllbMbETfRu39+VhTEsCJGU776I8
/QplVt9DmUJdMsu/YKJ+nqhXQgmxdDbiADl9MW05JBZ7gZP0vRj2hedz/vLgc4Qlwwm95tnIPVVU
7a2p3eLWy6yFwhWIr4HfY09WKqFqSXhewLMEaEAXc4wZwkEXX0GHXMjri1TSHg0pjbcKpHet32Lk
ZU4faNef7mlbinQNxwUtRA+NjHNrNGxRy+2IhFJga7OhrzgWeDSG8PDzp8D7PG3iEPZIKyldvEw/
c9+mh4FqBOoh1W/YPdIrmJ6aLC/u6jfDeREOwvlWTwpvcr9DOdBPg1Q4dv2L4wjVf2ytnVm6/ltk
TgfR5H/6OTEfdb3Ndo0PCShtMm/1Q8vUQvYfNy9vVYOSYYF2mqUPNSyzT9E34srxihIQpb/yi//c
PrlIL1WsaaQKlNcu0iU5n508QQH2T3GIy3BJoykDcI5d6kcnyPHoOHL0N3LoAYLoBVmaYy0J2Qym
6VH8TSsqAsZV5NNWQt8vt8E0AVNAYBRtENnQ96AzsjzocG/QcuPsMnN4wsx3tqE5yrupavcgrPEJ
t+xthm0QIDWtQwXNNLLa28VQlbYpoScXUH1Is9F2+2kV8f/lrRkRpTAFeYqkHfxth38wZkV/cg0Z
Vtkgw/rJEEnQ7dY4grN1J5NiT+rR06jz1X9/ODOjeU/A688yADlQiNUQ03OSTd+cQExyrrfj+MvT
T6aGMq+WcEBbEd/x4Op3ZuRr3x6yq+eNL13W9y+RGfcvkugh+MvPgW/Wx6LgNEQIRUoFahrNSy3Y
+XQHg0ocdWgk1ceIcbnORAx4k9UoYbh17IuRKMAKo0HXZCwVAnlv6HXi+vOLmZ0Z7XA3uqi9/HFX
IXPZpT6Cv0Ri2ihSx9tZqnSnG1KRAJ5Zl5YAH+R2hSMvYtjXLlRUkH/23kht7b0bMU1xdDlMlaIf
dykgmP/zRVn4v81ZeNcFI1tTflwqFMML4DId6KKiSDq7fVuvCrBeIJFStJyTSMkjCI3H5S+dgGBt
hYwYutXGdIqKajjqCYfTMR7+Lp+c3GTGlCT5oQk9/1JZiQeBxpMIsrqPNiu0PZFbeM0D7bEDDfCZ
sijhqo38RzxYxs7SzMeyi+a1qY75lSDq0w8YAxuKoF3RdF2g8hSxkFeWpQuSKYkGrn9sNDrG/mjj
hcq7uTrQHs+bTjEZ6Fj0g8KJ8Eoon6LM5Y7FWL7WXGs6jWGI81DiOqchP//26FQ9dDOqdc1LMR63
hnay2nLeeL5RPQK15E+I3yLGkgOQuCh01kNP/v33idxEgcGkUZYfSSDDTWnNGMd98WfM42mTIBM4
0L+vWOKybk+LqLkvp/dEhSrNRgOBqKOPBtESuRaQ9YcUg8aXEcZb3xysf7jHjr6TFjsHSN7G9rPp
gu8qfGj01PtNsU3kDb6jU+SV1p6KomAa7TNiZMfTLXSZftvtftYfUIAEG2R29+aS7JkIOf8KHCIR
rFHSVQ3GgKG9wI9v2SZNQJ+4iNzA4GT6z22NeWJQjQT6rx1qyulQquYICRnrugIDIesZ8KTBfezG
2dOy2Fdx+FQ0un0ltEtZguvsOxn/CiGa3yU68jVc6FU/BhPEQiqpQef+LYmHAZHUrJfPFkCy9j6k
pKTqbtwhvEGHp0DHHDeMdTokM3mHGsGRBKFbdkw3YRIRw3X4WK6tb5eVwlVr2TDPGNyR3/6Exczj
+I9gXXyyxPhdpbC/gQIOqyCadmD+qXe0In3v/Lc+8+Y9vAzIn0YwHgsDW1ubT8YF4AHuQ214zZxZ
f0dspK8tL6yuEDY7aFbVpUOzhG8EfB6O9aoGfhUGq3FwZuxtxYsDIv6fWv+iX2dv4ZkWmxEE7oWm
+tpWqUtjOWUXs0djOpBatDw0k+uf6PyS6WuvQBTEt8bOvn/e5agyLks90JjoV4cWQAQdoD/U5dqq
6EbFIu/18+SkpOeFBI7ART/GBnuQqjF75u6XBlm8EABkylITjz15CkfZWydn6uleF2U8PMPBt1Gq
ZvUlw176QITO9OgKUIAZgduFm7p/vMhEnFWOkNGzAIJFWD4HpBzijgIpOaGlQtEFk1ev+xXu65DI
HUg3Braa3Zhjcp2HlGDDHIewh2G+m1pxbKMRRi+oJqx2Iytm1e6WVTUJIYUZ9nzx40YHj+Mi/g5N
ODve7D/PhKugSR+eNcePd8tdVFvdeJTugBySCfD1Z18tWCkvo2QIAVjKv85a+cenLqdYHsBF5g3t
+8w+ugRoPcvCeF6yf+wCr2Pqy6faT58Sk2FN5Db+488/WMd0R8K43upEk65jh+4ZzQ1zYzs1Tdk2
YYBT/kri8OSFenfIXSu80LkyUelSrGASe5BO0tw6zxkf2i7AJEQekHvz/HmmWfpWdhWJBHPhuGsQ
HszRVDHlDaxfVDCkAjoZUJIgKnW6uC624Kp6j/qCAJs4ntagTsQnZ9XvxGKWWqSQorD63b2g8Tm0
QSJOu/g46vaA2AuvXVHFHd41niVm/59n0X+fzYhNRlFYr///7x1A0eMdw6VVsyCNcwEtQIUbMEXS
sAbTb15CDWglw0T0npvc3I1dZhzw8hdbwxLyM5478gHC/ivvDMT1vaVdKs8kf6QBwUZfxgx0+atN
5SEZOZmiG3/KzTT8cFz0vBH+wAt5eMGWRuElwLh+QDzH7DTr5qvdQh+XTdK+WFGhhCDgrCaNqFMa
CNtcaaWWun95ALzIuITuKDSW76Aq+MumJP3YCewHSwM5jG6Fw22D32WyBKleSocTiXTY0FOtN5Ls
IMKgeajmcjg4lelVuyixK+DOcNozdcbMOvhQbT3jus9KeLAxDZbJoEnEHNh4iDhLAknFNaSDrD2m
WY6jCyvKWz+hfsa6Eu6WSxhQCJn4u8ecXgnRCiBGu4yNhTnFXzKk/PW0Pz+xBZig6r1bGANtfzyE
E0alkz14wakM1NAfjfrCNxOeWVyWZ8tDQJOUcHMyw6LKijeGCRTPnC1xNLDELr/i8jBlb4zNio9E
n0+u2rdMBM05HOMvC4zUFAJy2ObGYK1Fb7KDBulBEFyGtz40Tr16WF5vsv+kyOWR6WyJKJ5puDK4
5Q4aOXxwWy0BbUv5HpTdx9gQ/GzD0bCllT7i3rLBGXe412SIA8GAGxExRSsCH31O4RT7nGbxeazQ
kUsNqwGYLXIX1EazLBZj5L/9/KRmTcwTOYEexAbEuV2dnCY7Y78c6YLXqQGhiwfcdfqpKUuxScHo
A92V9pOGBY/5uvYWhYSDAu+GQK4u8VIGa8bZ9mYMjBEDV2xii5tRpu1/pj5A8g8xunIAKw0sIHeZ
WRFcFROXnAFMamF9FnQH/lVwWGwJ/KC/FiGCAT4bQwnQrGgss6fRksgoJspOsrMT6WYvmmdH62hK
Uai3JLzFvtWs88Z70oZ0/P6/T0JKp1mLgrNFpgUDX4yXS3PKMHAfKEX31XWYBIQiO/W1oxT8Oiwz
W+As0Za5ehc18c4M6+mjxltw+lkkKyP9ua1cYaL/SgT3Rx5E489dl8/DuGpr7Fljlp7Gqsxec94o
TryWS3SB90SEh+pfMK12qyrZhyWWiSiyOHwQFfoQ48Hc5t5Y3pYepVbE+lUvGNrJ5mCh6dgswhKK
vI1Ze9pbwBH6kAB2X4HOKyBV6bTZ6QcGB/BKnKOq3Fknrvuuz9T0yxTHpBh/jBsH1ps/jBtbXcpI
HEVT2Md0NpuN95270IRNVT65vmbcE+Lwqtw8zBovT5FePzMu3I9Jab77TT4dIzqLqKe+CS0JTkaj
AvrIOuIpfkNwzDFdDZIk6SClBZkSHWq/RelRKbMEH29i6T2QRLnwwq2Tx+0lKOlTN/STQlUngT7s
DlrFKJFDCJASQ6FVjQjXP0itI9O/4ipi/BtMeAfaubFBDK42bekx0qDPvY02MKLFdEqr7Cf/zIxZ
BjXmOeWcmzcDTxL1llpH1Nz551welZmLeyPJX8JOjtu2ExyBKjMjYicP16jr+Ru1DWP9SZjRfnT8
s1011COEQpYqKcXm3rqwaJzyJikgNJtxgP8Yfo0JvgsiRT9tCb01XpfLOnKNTQrGIKirMlgB9jjn
zOX3KAurXd404kJ38D/PuMn/8yy/jCY0Sl+TzHUFqhOsEp+WreFbVA+5X0GYSpVEK67yM7Em5S2t
5IsQUqHZ2gn3exQMm0HtmNhywcYJ0nF/3qGKb1q5OvoIoCva2vKj6JwPocVppIhrfs5EXixV5C3b
fRrRey9L7L0dgBRp6d0zDuBCKbcSPhZ3W/d29Nikend+3qI8ss5WP5z6Mv2Ykkm7pZ7WvEn7sIx7
UI91V+M0B80fvYsDbAMIiZjgF/oKr+qaJEsIH1ohYExk8W8vk89Ov3VLPfqyaw7/iMez0zBK8wlH
8g79ONMoinZhWtcSbC/Hj3g2aW5J+aIZTNfsrMX/1rl9sXN10zqQpx3gzYydVatOClWXe/smyPBc
LhUf4/4LFIpq19oGxUWfaK9d2a6wW9LdnWsGTr7DO82+6IyRdUQZgVxspLMCm2yocKNK8aXIVlG4
CV1DfCVd/rmoOFpzMJ+JVvBs7fJzGCz8gYZ8kGtnH1usj1O2gXTk95F5932n3VOLJ3vOdTmNHwZA
vUawZdCNaz1fLVNrkh2zx+VZDiHP0zft7FBvS/aVsuaITfvPvoZx+Yqj3n4zhAW+KLPQZ/l0xUEa
dCzj256sqdfQ0/+iUz2EJntBWj9CFKWHZ+bcXcuptvPi9himSbNpqToOGGMq7IZyt0hFdLquK/rY
O+qL9K4TObCKnXT6TGZ5b92QXnAyUVPIbsPo3T+gYpC70cCIm/jMOP1BnQdo8myXz8nysVkuPY/m
+mTlW3vMtRu+zejWDRFSFKhFUEppR6qjXa1G3l4RpLuf+Xg9YRYMrVuQV8Z+ab0P7mhtMTHJzXLp
RZV7bIFwEG/O3tBNf8hvIiJb6eb8JEHRHcbWLQmM5kkI/7NMEepmtfabHeA01Aw11ZNp9qZHQhbk
ahZWoGbghJuoQ//yINcgcfcJOuyvsPZenXzS38baMTbk9zknaZbDpc1nA+spZHSzZFSl6a6/1gwt
vgT2kJ+BOd0zgTtc0oV+0UgGpKmRkx0clIexiVR3HRVEjeaHsIkajddAI1NKl2SzpG+eDKNHqGHQ
rATfRQeWf2UHIjg7tq31tGzCskCp05itzgEVO2ZeFD0QfT7Qjdac0GanN4sRG/Rt218bKjc8Js7l
ihITfv1cRRs+mfnBimokXoKPrYBvfdMb8sjEKNr3KaejaYhz1WvewbYKlxREJTtF/0FTSHSkSlnR
yTOr6Lrsk3OGNAqzynszQmVdPlB2BeGxwd7wFromKUNYXaMZmKZcPp7qg1qrdsrPAkj7P77bRqfv
OE6Oq+Vv4I2Gv86VpG8GCrghGjBHZOQYr4jY7TMF+U1vSWsevdG8DDYlMrYF8cZI0+cO8y3E2epy
5uwb6giv+LVigpzbbk2m3Ezn0KVLrU7tBsv+rjY7nN6qz9Za5vskrOiQKo2fXtfZ0TO7Zi0NlszK
1eYbaazpLRHcf8uHZ/kCUG2YoBMESYPhyaXVoEXMlk/Lh5uhHxL3tdXYMLIMvohX88O6oUW3X2kw
CIg76R1Ew8jrMO67yOhMZbEoESt2GCwvHWUxw7Hs4JNL+uDpdUXcNgMDZH/To93BoJndlGQLA4wd
UgO+qlQywczDlDMiL7rP0JcCMvigPbaurTQciFdH7U3XivvyHuSFYz93AOaTIKkOkxNAB8fjegiE
5Z9DF2Vtm+jNvStpj8T0VD+axH4nPEHptDoXTLhDM9maKu+CrMepK1AkalGtR8wFlKnpI+ZAc9/H
k7kXeh1dx6jYDEknHuyIEskkfm+n+oHQlMrw3TT9Zs22HR9E0ltrMmSSTU2O9VUL8Y353nD4qVjh
WWISS+WfqTNb7OA4bk19iG7/PvglE+1J6/78+xImq20V99XZS0GnLqVaMTDGFCkU1JByZp17cb+L
Fy+vehYuz6acSUqS4GXj9hiKGqRE10DOG7qnko40hmmrf9Fpp/u64d4br5GHuPfqtebg4x085NME
gF9cG7qwuiKDjACPHrNdV18A582/GxtTtgtq7pjLmuz5XHu3ice9BFiLVvbglvymo7FGToFlAafl
aegoiPCu6y/W4HuQBWpizDTvoeT0uxoJcnz4qV9cGv/QtP750VlNgx5vpP6/MbCDMXqH3mz2ppou
5RT+e+DWBTx7LnWbyWFF24eDVDlxauJh+u+z2ZpZ+TuxT1ofhZGrf1ABks1DVAjYVjNJdgkS6I8p
dbBZiOirobuCQs9bm63fveuO/tbCx/uLGGs1phM5pnqOXttjNmbij77QoynfPZqPM82vV8elsW7b
foU9Qtv9iHja0HgK63Cfcbde0pa1R6nrKvUQTKZDLkq/W5YuaRtibQQE5SRRjXyjxjDi+ao9EOJ5
ZriH9gudI7MX69qrq5iAy8fUAPlA/hajHHW5fCFM/AfyfodNJIkdW34Mj1H1drnUVRdZET3okia3
rFaQDHUaglyVXrLW+LVc2ayvHKDRL+W0r7daOPe3f59pieqrk427LpsEQmDpBnim5o+CfuA97KP3
qW2TFZ+7Cikez+g9s42rZ7F6TRvG/3w17vnV8qH8+d7l9eU7lu/NYyjVcnT/NrQu9rY3y43up9a7
mVj0EFMos0PhPC7KhmSwEX9Ob4MJll4n+nu7FE4VebVbwTQild6sMqIA5aoGZ+BPt04j8NF14+Kw
fGvbdBVN807ymSKwMDD66BRPpTy5BviLVOM0NHEAeO3bQltneIWvQDzY9zK4MpFovuy4ad5HkwVY
6fWnXgWFl5Y8ECAakwo8P/stwMusj9LHqJ76s1flxPkIN3urC/2ooTu2RVvdSytp3hhRuamvvaax
GT57tEOWV8MeFK83da+ObtRv6SDnM5KX/mEiC/x1tq4hLYhtMSt1ttO7d91jBSVOzvuC+fDaJHH6
CrxG20F10nbL5dgmr8s3tL6SVNmuSyYP//nyDw3VMCOyVzC23vsaPfxmoVeHW9+LkAvqenDWxhJZ
Cnkrv2PffxznuH3Jo6I5ji0yyhJ46W+0BQBcwujDx4K4dzXclmT6VW92RDcqQbPUDp8mdPsDsaWM
hdWlJtsXolTae96O3bUjUxLiJa9HQTNBa6iy80R/9VXPaJIh3aXxGl4qNf3tZkM7HHHdUhGXTL0M
1BqHLo+7fQ2Q7Gw52S4tDN4blHjrZXkcO+rBWiMx0UJexNmuvU+pDWRIF/JPT0SIIdq/vLeKBNC3
L048kjYUFe1qTASoqpb+Rtr5wdY/IvxkrNKFdfsMkFCc84xS7edaC/E8BHDEy2581aqSVj7V/6OI
JpeThlafcxloB35Ze08SgHOZZoqxagxPS22RFnXyGNJ4Wa5wkOH+anv3RH4puhGK9MHAq+AUU31v
3Frfc+d7u2FmBSs5N+4ox9xd4/XewbCs/DoWMK/SQdPfcnP87iBy/JMQ6cLh/e+EpuUBBkmUDtHr
YPWI7Cs2H4O/86l2R6Iy8pRE5oK9aLY68df/HIU1b3pZaWeqAGrZTtRPHcvxOSc9a12bZv070/XD
QATIW4wBbU8fFUY0lAskqSGHe24LnbRgJRCKPRtZjlGyibZp9MlwnmQsHs8iThiV2eSINRhAEDMm
L/gYVSiVFf2BywpvPW5IIzFfQ5uGp11hKQFvOj5YLRO+mLlGi16sgxNzYrLfwB7hklbAuA4QuR1I
6mrRbhBs2wXw3TD1jHtH1Vq6TY+rcpDtLGXH8lo1vXk+RIeosNOtLrzkPoxiPlh4T4keZoi8vFZX
1a8yTtH55fjhewYp0Qb6hs7Qi2s4o0rSpjT7XV5+LK6izmijgzdoey3S8T7VmZKDGSoxhyKmA+RW
rNoyPVWVM10JItKYTvnVEWwPhrsueyt7AQk9qcytC0n+0wQaVDTleCsSX4mWKc5k5Vm7RREMB24D
tiZ4dRyVveAy3Q0B1xdN/pS5UntyKqM7Iy251wqKszx0Vo13PA2uI9ipN26gS85w+Cv3OLLGYVpi
s7XcU2RroEhyPztr2UTky1D4DwbCKJVFKu5mlBS4LGHnVVK/M0TW71KiOkLUiwfPr37J56VCpX4m
s/qS3ucynLdGJs333ITEGEhPkJDVtrt2jJh9YNWcdoRDRjoynNI7k1GMAijLiU5OYqUY3JOOWJ25
lZiHtLXWHBFrv1KDIFecyukqW2q+cPTcvYWX4jGRBujDkK11KIz0SFZ9cQ1L8yPq4+ChN6X7tvwH
6A/dN05iwQMjOO/BLEfrFimKUJhk3yY9rJXbm+3Nky091iba1nPonIE0iw1zs2zl+P5r5ybjhWjn
/qXVnmtola8Jld+xiPP+nIbWk1l69YkfBwcMjKR+XaOqWGdLdDeT0RXV6PBUGb8zM4B3NYbacal/
LGAdrY0yOTbYkCT5Z2s3jSz4G97OGEy0oa5odnoY3OOa6tzwSEpMCgRDc6+yuM0BBCUKx7U+xtVn
VwJSCHoju6VqJw2lfikzZBZPVZwq/UnaD7i50FbaQ/lbxo55thvyPghijPb94EDdLNxXSS29LxpS
yZZnMT0Q3Axutetxte0iXC+/ELQU3bDy/4eyM9txW8m27a9s+PmyDhkMdgenzkOqbzOl7Gy/EGk7
zb5nsPv6O6h01W4KqLoX2CAkSs4tUWQwYq05x5xkCH1T//WS0hgtagR+zBJv4xvAvATSl6keuiII
95owBLiwMXmCCBcmeyu/ZmIa71MtzVFVDGCbJ/2rg574JJFIbifPuhKcmW1d9MN3yGiM58Ku3oMq
Ue+WoENlNea3Kad9STB7eUngM24dZiMNkVobrunyohcornXSt3+IaVkUpv1j0JC1iWB0EdiiR08g
bBXwmFc6+NK3+h1IVPlGpGCwFlPf74Sa0cudn+8jEy6mU2b5m5JQlOeGQBHLNWrMrzSZx2smO6LW
wNEQBuONn0NUkkXTa0/CQkxpj9ML+trmGDcGwvu5hFDWzJ25VamTBymNNC+LtaCD5tLBNriOenDG
CyJnnl2j31Jn08+68NxTOYJswIAUfatS1KuFfmmFMh/zSkUr7H5yq+bWlOjas2TwukoXJXiW2Rdu
m+EC62Oxv63eU41aJWayRDLh7Uz8RInVJ9hCKGTO7qwMCQYuAFhYOWHTwHGnFy3oAzIGa/0lD1AW
asUbxxytsD2RTmKiAu8MPNalZ8VXw5qrWuJiTynDqln7+3SgUFBFTCRzlxJrKhbUxWduoZ1+Zh0X
HBK/fPH01DoiDGA+PPcJ84ag5RgxBSkiwXNFle1U+yRZA31YSt053ioCHsQzio31uRzq9lpODGv2
JPols3Xm9IPH6Ev1AXyENVLMKSd9m2c+UtfB8OZbqf9xvGoudQ0x4NUL7PJilOZjoXn6Je6Tqy0a
Rl9CI9aRinAypM67PmTBQ+3m1tX3/RM+yC9BNs+KK0xcLD++JBVlgSSxzAdFn/+uEohJMqRFOPlY
dpYRaSUQeT3YuvOiFI4EruxcOzTpRfW1ed8qF+0Rv+ozkjow966U31TqUK6s86+3SiHYyosRNmRv
kPJ079e+uemiLDxkKbLrfkybjfLH8EEKgPtDRzJRBURtLeIhe2JeQWEywAN5e0pJjY9qQo2xAfnd
VnLC5L2/P9Xnp7JuMig70tuoqdUAzftExWLyW91OpogqMeVVDxxWa+w+DrohmO9NxahtbkadZsK3
FhD5ePPu1NxLyqCAQj+nepVzjovT6URHa5bCWTLv1HHF00ooyZCcnwrNju8pDZ9qs/R/VYqgeJKt
Lva3pZgs++TYkOBWEpbwoFXxMwdWeyH9Ruw7n1y8ysJXFCgSJ920+0a1C5vIpNePbdno53ZKj5JZ
aLnoBJlkja3ne8rA9WPAXGovauiQOsnyAuX0uaJO4ECcijJY68m4/XhORhjCGKKqFqVFrE+skKML
YB5yXefwdoCUmHufm6zEfYWUo0xXWqHJR1G62jkgRMsDKnpbAH5sEo2loJN9sTVnbmyxMLytH91i
8NeZh9NxGuAoELqUriNsYZFqYY0pz3NQXFHcSxwCZc0ocr/QGNw6UQSFf1YRCoer2uscjI/dKszp
4jOCUjlwiAJt0sbehaleL29DSFBQZUjDqDw084hidDrjb5xfkXhS6/UrNE2xrbaubPzlrVg/ODTV
epKod53nDA9Oa/4ownGh7MZ6pWPrbmMU3OuPSgh3jrAK3YPfTDmKBTTFZADJ7U3yHmVPI6f0EiKL
9VJJ0kJy2zN2t6cNnRgwfnNlR0T2Sx1aq1pXh9Iaor3BNP0kGBQHRKirsuZ+ELUEUcmIocLlBEdJ
q8kCe0adp/tb/csbUa9ACz3cnhlzNcyFb7z0cakCU5T72/TntgFqu+/Ksj7fnhEc1+4nVkVg6NOW
uydTpdgwCwq1un5fZP5AJnxd7arG0HZ1bT5KfW54zvK9Pm+4ulz/NfGbDKFABaBq7s1UsQbxmf7w
xYaytqczge9sfnrbIM+SxAECjJMjgcGeoM93u5TSZjzF5H+fPy6z3uP/bNv5x4u3dyga+g69kfPt
WZCwuBgViQrRRE9WFznWuiEkdqNnUVTTm1QrJHYHf6BNIapfJ9/tDCywOdGPnXIUGP+oXpCFi5GE
4I5Ex+RmZbm3CFs3uKZkixydEvgkAt3rbVfQNWpDe4qffn7H7QWp5ToKp6nY3PbdNqgjHiTGWSi3
ZQr8U7TeNgOGN1SCDiZwsuWEN9MkSi3zz2SC5QdOv72GcYolm0t8SEfaTE+D5xnQOEY54G7PuY4V
5dZA60Z5utW6Z4WZGOP6YMETxjFYvVmeAG47W0hQX6XLqI79fTeE6jXn/qEq8hKi3L3ehP9Z3h/8
muYBl1L35NUW00jTbFcwFR+dDuAwc14kgdBpCmgzKK/BM+8z3562lV0jmaeMDa1y3sSd+vWoAZq2
A8iPcdLf1L7okYtzJ76ZpT0iO/aT1b9ETVZtXdJF7qqiH04f3dPZLH97JKrsqgd0qSwmhB+7opSQ
2YnF2qqVlTjPnwoqrv+Q30hEVus/6GW3aoUXnW/7bxtNMyJWoMxgS8MHCBLRgtCNyKO4L17CpNB2
NCr1b1oxdBvC05EZxkP65faIuIrs49HHPsHIS6HmTs/r5mJFVLkbJntrnFvRZ6zIu8o06i0tHh2t
Y7fRxlx9mSLPn6XQ4zEXdXcyHVctE9noSyupUC7401czx2FxG9C7GA0M7G7WdOklKpFw9s4+M3x3
3yvLPKl5c3uEiSc72eXm48kQyxN4IIKIIiRu4uaejWTpEcaBy/JWzavH5KtT98XJcot2A5u7W5EG
SHtmMqwlhb+Sfr2pv4y259z5RWsd4sHVjllZG5QWCJEYU/Uyxb25M6OGEWIuKoW5RX3HRGVfUOj3
USVuO5vuVtiEPi6Cb3XnUsjHQoOfJvB2MrpnYC5fLQTvHt2TD5u+ndqXaUqDa1+rNXF4xqFnqlat
xchdodHfWAkQFeKxQEqgB9wZrYN4eN5IFtCH21NgppxlgwPzYu7XDnnyNYhlsva8CtW6wB4KdpbQ
4vmP63QLD6pT/a6jw/P7LtMjlPG2ENYrG4PdPO1DZm7u+oiK4G3id9vXJy4ZqYArEOOQN4ZhSAWF
ucuiMj53KZGpVI50wH623PsWZvmBNO27jwbd7TkDF5VanZ8qD0Nra3jmdLScIKaYS0/DSbnnZGPf
7GWR9mcLUna9avw2WQQW6sOq7R9ggKUnhM4P7piaJ9nJxR8muHQZ4/X0UA8krYWRB0Nl7kHdCry3
R7lrjtgkUN2IeTOSXL20dG/WfpWz+ierAhYxfuQ84qEVz64zuxMt79HKdfN5Kn89K+aWktS74WgX
P+hcQV5wnOBsBFMOmIinzFLus9Fwrvq8hMsK64AbwH80iyrYJznCwtyfgZFV7G7QpdSLpO7Fyk8n
LCSdmAPQ9MhaG6mGkcIuDCZ6GZ40qexfz13mLWurtLqFoRL3wc1Y8GWar5YDNc2H2z54n/1Op5RC
LNi8rwgG5vTAI/W4QLPOLZNDepVThaVZ6sE20bxfj/pee3dpUGzpBjVLSoLel5BmtJETYMDEobsP
4vJQ9rJ4GzPH5X4ZTY+RO8GHGVW31pDKUofo9HsEr0gFKoF6VcJ7Tj37IckS1JhovQlRsmOL0KAK
VbaK18gH4dt0JWlIyEsO3ry5Pb1tpqiBjj/5D0Bt+6PX+h1caR6Rmgm5qTSHg59jV2V3qA/9UfMd
RCU3doZGCEbSEKStV2j6C78hE+WfmzYxtVMEGO3Y0m0iTBJa5Iy/y8sB8DxyZoDfxvJj5LXD4jhR
a/uYcGEN4h6rYxO7Tbla8nO34ywoZH5vLFCQ2fubhKYymBAYrOYkwX6Xhny62+6ky1mtscrw1Pg2
VqxLNKcwLiXn16JwXUyE1qBfbi/YMylPVq2z+33fYE8P0g0UlUqC3BAYiUUxOPW9CZnuLooNf48C
olkkBZGK5MuZr6FPhznJ+iduRu2DnZFmO++uSUPG5YMjHGH12uRu+gqBdydABHxrLQpGo+kGD8yh
HOQ+ubNE/ZN8axrUQ9xCwxgF1AAXxp3hIi6r201VKHdf2/Mw784FStJfHzWzYjS1R/dNtgGRurjC
bJqVbkY0UtgPNLctSes5ITh8qFgCBhIXuFklD4YzN4LMXAPDw8y+wQH7o0iewrYV7zQY0XhmYY06
uLRXdksRGnJOeaxYoq1I+Oqf6W7OHkJPvE/dF+ApwQ9huNhWyuazn7HqTulkYnNKpotJaPEqlCxn
B7orG64i7+hPtti2kBj3dGeHPXAWbUuY6IBI2a42sU/QA0sxl+bHkF6cjtVd2Izz3cy40L0G8Bk2
+pfaFHS1k/bdi8nOBJET3klA8ejpxHuWVi/EAbhf9MinIkYn+ClyW7HMfS98oHqGSoLJ69GBoLfH
cC22TnfKC80/aDGSwHEs5fH2iGm4eQwIDdrcHv2+L/rzviCx7D3FTHJwh3zXUcHaWrE9nMfBIc5m
MrLnkA43YgA/+Q58nUbJAAVyAi4TJIPxjUXvcCe0obivTPs+xo+3RFPW3ZsxDXHTwc3CRePtqZcH
W/AiLhnSQOLH0AvvKwzHo4Uj3m3aYU+pC8Cwwzy1R9zC+a/jFsJp1JZecNUrTl3oDNlH349VT69F
2uXTb//1v//zX9+H/w7ei4ciHVlmNv/7Pzz/TkwHqmaW1H9++r+niNSupvjZ3v7ZP9/2l3dt3ovz
W/be/Ns3PRUZ//31LfOn+eef5f/+69Mt39q3Pz0hlDVqx4t6r8fre6PS9vYR+B7zO/9fX/zt/fZX
nsby/e+f8NDm7fzXgqjIP/16affj758Mw74dqI/jNP/9Xy/O3/Hvn3b127++/R3m3t8/2ebfTMPh
xmmwYmMKY4hPv/Xv8ytS/k2XdNuIEgJQY7rC/fRbDuA8/Psn0/ub4zjCwBAqPU8Xpvz0W1Oo+SVh
/U1nDsUyTLds07Ol++kfX/tPP9/vP+dvucoeqLm2Df/a+/Rb+fErz1/LMR0dKYFrebqnz5/A4tOV
39+uETRvvvX/gSdRcHIHAL6m6FK0gijfIRDLGvw4A0/7rkzQrW2tTsTJsbobiAPBK1WS3ODUq7Lr
T8QKHTU0D4sJbyds3ukuBOmMBsRY0p2jT4U/LJ9QyBWG9g10zRPk+WOn4Y+3UneeQRHhmOM+Wf/h
+P/6on/8YiYH789fTHqCuZjr8A1NIC/mn78Y63YvSTKD4HYoHgszFM19O+I7bFOf5BmrV1tihuH6
m2oi73fKT8GMcUb+ELxIUu4HrOl7zSF8MDSUi7YzZO5npRhlZo1GQRCsE6XdoncdA98TJTqLlPK1
MMFK4AnWKUmKBfYrf+d2dbYjGJxQhGyZa0P90BxC5GZAIWG7R4phNe3qfi3FhJbDd/v4PxwJ41+O
hDUDDKUwTFtIqOjOn49ESz5uoTjqSxSS1TqyC3UyC3wIKhz7fWsSmoewCqhRPNT3Ejhibh8yxS8z
udOJQFtzpUozAbUydHMUXMLoNlcDGtNZ/vufTBh//cks23ZJaJegGKQu7Pn1P5yLCdHqeMcRAxNZ
oK2dOvLPhd1e054zZBZcsPI5lpK7ZOPhGqXgiDAoG19j4XXc39WwmZFUK6xWBIh4Czr5BZ6W9Oat
eopQn0IdG4P/8KHlv35oS5dciCZH2eM8+8sF1FWjE4IQNkj+OTVJ8d3wc7kqbCI1bb3dGNytLYtT
xtGCaKNEya4Dd7pzHyPTFJQt1lHW3qVjPSzVnEhN0R8Akb0PcWVCjMi2AjvtrgVk32lGeR911pcm
1Z9dq8uJAO7PQ442kEpUWf8A+r5KqRQf0g5X3I2wFcJDskMPlbDho7CM53mXi2/IdtPz//ePZ1mG
rXuG4ZgAbuQ80Pzhx4tqx7Y58wWroP5MaJ/zJAduwVp16MiZ2YvmpXKRUSnq3GtIBxyHKWiWoZUi
qzTDsxpC9PtjyoofTWjwVLv9ePJm+2meXyHwvP/7j2tY/3quweFxLduxpEOviuH9jx8Xrhjy655B
iqZovST9uyBxjZrGpJO9VuEK25i+Wd4VhXYfukG4EZ2BHqguAOXmYXaOPeszwH4Nuw/E5H//2YSY
x6Y/DcqWLfHp66YwLAmN5i/nVAmHoXUj21oOjkZOQJm9wF9rkeJVwLj1+MHu+mMeh9m2coGc5hRg
d0g1nxM+GmQW0cJlTYPt0HnuqtHKYhUzqNgiK86NGEERTOrVnaA695ZbHZqBXA4vNe4UbN1NXpI9
KCf7KFErUxInix631IkjiUcW1PtGel2/CYokOdDJw797pMQT8DN6xQ479mfAAVgfB+ztI1kD81oZ
cQuotUlF6IWrn7dloa3bO9e1tzIw5aFg+nmnbHwFDOi0xgK1N+m3IC6HAGeUu760WJM3ZITRdC36
5EuatcXFTKg5z4HXYV26V7yQ9R3K7Le+Rf1TV5a9BiuRr9M0+lm4EDwjo8iWHWL+bVn0+dbvomUA
zHKvYSRaALqLPtsl5LHBY9hhRntClULCZOlcsiEsV6HeV2uZdP2KP2YCoyKkMCi7R6agqHx3qi7a
HfC1lo6EXChcvxejTYjMCmq1s1wfjUON/ZYbsaC0ISrMxvLUAN7d+lMRHm6PlGz2plLOg8qQkbrd
ysiiZodWGq2rH3NFj5uJAs860aYdVSZ51Z2Vw5D30FGX1J0mPUaa375WhlGt0qTxz2pNjMqcbQRG
De/iTJpI0Rn7dU4yEwKiAevMESX6nYF6DFGbQRtYadG+7zwNs4MwZ7Jh8BZYzsZpJFSIJFOrMDWS
6Y70TX1rVpQ1aBW0r1YktiCB3M+oDhf6LMayLM06TFr9lZbKrEWvCfFmbbh30+Qeb2W1mXooezEx
jOvH0J8TUDQA1ronDq1Bxldkt0uqFKhgVfdjFM2jkMr8EkTOkpxHY5+nUEstt04B0Wj6srL56Jmt
k/RK4/PRjrRV1ms9+XtoZ/YwB+S5TUipFYHauYm280FxffYj/F19jt6/g4uypJ3ZPZYeRP9SoCOv
ghwPCCSkVZPE+j2sBftkhyxPLVIROYtYoLniQk6BdZoqwk9iQdmh119SguZhBjLxDgXgu4LQwdC4
6BWRjm3eFOcq+Sb8H3ZZRSdwwXIFIovucYvgLEXZv6nQCOIJFQWR6I29N4mhWlCLgndCntN/GGL+
OsLQH/Z03TGkgeLOYKb05+EvHyfgWkSxU1c8jr4OsxZKMUVaYLFqmPaFuyqEiZkQHABczeTkOt0l
DYlep8Wir52qxdJDMIMzxk/OxAWsTww1pTceCUOgoTI96k5LFnQ+Nv/pPvPXgXv+5MKmRMOc1XHc
v87rypr42/levDQC5UHLD3aZFVP9CcWVacFwr6QZL73a81c494r5MiejPTT8JcWv9RiRFkK6OMHe
YQNNxnWCQzwKEJOjWsEeJEwvGl+ioas2GvSKrSaGajV2krIusRD//jfgeP/Lr2DSYLLhjRmmDiny
r+O8RFQEsS5Akxtm1sr3yF4iM/M1tLCjUECkBzJ1T5bfzcQR7GYsMrZW1TxRyxCPAzZZep6I8X2r
3PdQ0qeqeY+JmSzaNN0lLNqPPRgPcpUChDNZGS5tZXTrPM3KOwwVJdFvjDk6MbxmPh7BeqgzybUb
mGZiXxjRWSGCvK+TYdnhpiOkriPRIugfoWafYqxJy1ISgNKFXEKG/1IAVlsabn5tirjYD32+YTnC
mTCY6sr0rHmAjrcwRuizGPKSE8eWu04WVUdqheyrvgQ05jdpgG5aTW+z0La86yvRHAiL9PfNsOp8
XeOfiEjuOTXMfU8FtIOWs5d+H5Ku/I+N52Ye2c2CXF12GSpTS4Ke5kl5vG907gJDU0IILU1zNTcw
zSZGbEQwjKUFq0mL0o1JdNAMAOox1zbfehStqzZz7H2iYLAWKPAtpUA3TQPxs6E4OAR2lNwOt03Y
HvEAFfdIkLlaKN/64M0mfWiRynCz0sYUcr0QCys0+qMILyak5EM0INXI7Pykyj6nBJ/lgLIOXglZ
GODDcGg75kh2/SNnRbih+ygR2kYhHGq4zqehmK2Dwmv4vM2CjPXu5JWZfg+rdto4Lvf0KXG+xeNU
nkodI6zU4mtidft8SINFY0/d0iwMBDzORCF5HL929A+vmvyOyvAODb12GXs9fQ5695B4Ay2cnH5B
0Ylu5YlGLOiyiT3mVhfDqzktOMsvAIdd1K9Et8cB5q5UI5YjHDSCAMLZ1N18N2rzre37L4m5DaOs
23FQw6vWdsWhrrxrT5oa6UvWUc+0H02l1zgrSoveT/reolLjW2pkMoXim43BbDVH0ut2kH01eBc0
lHRTtUa+HUmRRm8Y7jrHPPDnyT+EWJGW3bIIuYOT836GLdltZZmK1TTLcgQpxDHozzLunlsCrUKV
I2CuxQLywmMe9cFSGpe6Cy2aJcEOmrO6kzKr9m1SHAdRNSwkQ3OtAvUaeylzCElz3My3dmnG96MH
iDmW8VeGoZYjmD2BZQJpUdiPSdv1hDnXzkp1BXJ2qr3kb+7arjp3gIAOxdhAeOrG+aYIEjZWCjKq
DuQiy1f00dtDb4FRs7pqDsReJ21FRHkYvvqgJfYuqXROHTgkrtkRkhxqtyDcc2WTsF0rXNrVdPGn
rQMvjhJilBz1rpRwwKZuI9xkm6ZBsA2G6ikc4mQdtLO/IcwPiEzuEuWjjhw8YnM8vTBxJYTJsgb+
vCOZhpH10hlJuzfQLS/ivvxat+oAUuE74lFri7+6enDSqePOZ+qLpp4AXYTQMVrlGStKaIplDxtM
cD+T1vresbBa2LbxVZgA/Vk96CzqorcE3UO+MGquDpa9/L/EOqtGdWSC9rkclNzQ8WfI7MMB/Ecx
UiQlGouQ0nalgYcharD6UaT5dI6nYaLpkKotAF/ieFMgt+7Co4DaFuHWQNl8V/sdqhMHdXfUyLkX
kFOObYqZ+9mk1V4vmow3YTVaqqr/SYJdBLjbp5xI5XxJLZ+c5NLYUG+EC5ctUUbkLKFtcFwmeBdt
qh+0FqHjBK9wmUSzxrvwzn3GIad/iBmJkTEIshcGIXFxRIPNNH2VRZbdK+YuS8xC9jJqg/zoqxZQ
6phATGqqGGa9xS25s7P15FTafUuydCnLJ60Y7acY/47WGyWJP94+mev99twbRUjQHqtWEqDcXP0I
lEndUpnwIovM1iYP140S0x7Uy0Kpsd9VCFZ6GwNs+Kh31WNvD+Werjc47Lx7ttwxu5bk4eptYL7w
eT/XBIpnhuz3pUNzy8mZzdPURVUTkx2XysYmQF4SHZWP/l5GhMpXwNWuXWLo5NF3x7jP0d4yLzJB
Z1xiby8qERyAWSC7nR+JEupEhcQTF0hiHt1akTs8P3K6uaxeYrUQ/ZusC23tk2DUcKIn8XEchy/k
zo6b3ipaljl1hEmYeqpJpyegcxrEqVqRV0kGW6r0k5dJ/UROR4FZ98ZvdpfMFdwWyVpHQjBfbC9E
oG3DanIW1rYOmnJnmuLRUhWxx6EItkA8v42tY5wCJCTmBIg9qXEolGF66kbc8uHARa80omlxB88E
Gm9Xd86uJXavb6xg2QSAyIp6UekBHsvU8o+q6X5tBsxZCETZl5B9ukr1UN51iWatwHOSJawDB/Up
R1N/qh4E7COEoxsXbd5LWAXZwu9mGWOXlguVTc55TL+lgbpEfU0lQwzGHqnk/O/z6oGlDmzi3iBw
AOYbVhOfpgNyQRohGlbG2rIWzuASK1sH2U4PaVfbovwMyQyZsFX7K1pT8q5HtAf1gmidBrWGQ773
SVn+gaYZesDxW+l3xq4wp242B8UMxTBu+euPNmORk2M6CfJ4WOmcc4tOZ7SXdtetsB4OxyZ8dqNp
ujfAkDxU3HHmsKHQ8u27pGyqUz1hxRyhwGce6xITTRCrS8SPZI+aNoaDxpJfDcbeU6hQegNpozME
c2OVDthlbdnlqwpf3TZs8JH1XlScBdEJ9I7r7wncMCTj1jVO+mQrM/c7YkYU/aN5pfjWb+0OnbNn
mvYd3MzohPTg3cuxRoLrfALaH/yABSUpeMDVrz63KuO69oHUZZLpamQN9gLIXgIFATERQd72ONIG
GOhpsiCqOJzJdDZNVOJDI8vtYAWkAwGYwH21sBM/+sJtlbJnle0A3E+knZuvMXMi4Ojpfd/UaOmb
6NVx+PWdEVG8HOW7EY6MSL34OSlAMdmsrTY4TWS4dUrG3UjHUzcMPwSY2UWEmGRhVEhy0apBVHG3
HsoZu3CiLZ4gn7y/NDjl92Xd/NScfR2P6AtIfQ2Qj4/4tK+VDKBiDDSum7JmrTOGd1pLYnFTJg66
FXRrxAD6DTFFnDyPRi25H89OQrsrXEapgNzaOe46F4rQZazWVSlIHcz9BdFu9Sbso2vAmX7H8G4/
oMaQm5CpXkWo8bqLO3mirvlZV9BjRhIRvkvYv6xjIRGB51owawjfB6d69bhEiVH73Dm2vuDS9i/G
0C0TCEfLwejUpaFLTK/XyJ8yL65wIA4jHEV8MC2zcGLXDilhyj8UZoyiCI2fTm1fpFUFX2Im2Qvp
9N1eGtPnXMD574fS28EU9k4jAAtEaYX+zJo8vSMTMXmvzWdNYnnHrWru9aF5bpXdfp4Yixfl0BUP
hhUj/o8zZ5dpjnea+GIrAflTs1v43GZP1GUp6x3CcLkzBjc9BvR3EYUzRYBgX9/Ta5qDdiP3Grmh
sZgs7M+JhnjOS+v4Tdr+tS7pSytRjY9yLJdFQ73srk6OnhNDE80se0f3uv8uHe+7ZoXOris9ucwI
+biz8qJ8DnQUA5Lm9QVhAbBFr5ggTSTmJiFu4WDbJUqpMFlLX5S7IKj6Y8XkfdMkUU3cAlqGCkj9
lXUd5fdJkEHgUr+xWqu8K4McyZ7upZ+lG5VYkVvjK73RL7FUxXdckqcpC4KfKesWDysCWTEQxsyX
AoYRAbXuzk6mGl1zqpakMhg/XTM6FDhuloUXoGhV1pNTpEQctV2AW3UYWK5QGRujUr12cyCRTAIq
MAl2h4Dca2QF/vBYkf+21DTdubSeQw3OLPIHHNIzSHY0zhoqc3zU4chaJCpOtqbibYU+6hDrLCBo
sci9CUxhn0SA+3uH6Z4xylUaZs0qRJS4ROdGToLTrkqH9PqcuC8cJmm3dMi0o9/SknIbFQPIZ7fE
QaCqdVyW4g7SSkoVZXxhbsiE2HwyfD/fdiqYjjpzHeKMaRv6KvePJGNuholEV120OOcmV3WbLI7f
GV3y5egleIXyaNjpUfGO3sZCtFa7i4nAMPrbSGgbH8cARoL7zjXaDTYBtawD8sijOFkNY2gSWm8S
/+p5LSKVAMtcooCk+nG6sVX+3ePrrAO/MhdlDUPYzx1vRY9+WBjdWVFOuWQJPXW7eOgNxogAZvJd
bTUp+4DNa6St52NXLb2kqnZCyK91OcRbV2iP3aCs4+8bVpvQJvBB3P2+r3F6Joyo2FZVO8gjK7df
G2d+1ElJFHOmi3VZBfpRf+hBGR+L+Z23R7eNI3L+DXkQRx1PiEM0jGhIs+rdigsm0yvzeNtULkU5
baJnG1ePEZ912ZfitUCzg0S6MMWx+efG9jV6SJJIqrFlPxqglQh6D5GhtVG6ZhLnTCJQ7rnVTgnT
PN82Yeq9xP201kuYHDAY3eNtE3QZ4R4GfBwDx+tBN4qDnQhniwBtOgq/nshbNzo0KHG2yqIZ1OLc
+z6ZptEU9C2FiHnbT1AfytLL1nBz42PekvnZSNagEHjoUhPxyOI1vQuxRa9nDgfYjnaHbc+9iCKk
IqZ1DxN64ZZve397FnZV/2DnzPCpoVbr2z6fEKaFivntyXTxzgxt5bkId6Wfmuadm1SoHef9/Pzq
rqO0qHonW46BtGdAoQ1LsS4mQo2ks4tpObZxTcJwEd6j8k2fPaffjy3ATIon2XNmFm8heqPT7bUY
9+mdYVjN4fai72n6wmJhvUuZQe7xL5F86gY6hhLIQhJQmU3Y7/1tk1Y9a+2aXkJK54elBm+z+3ai
Jus9Ebz4pUaee09og7q/PVICkTnZz3QcKP4wE+xnbym1mcCwxaaVuXvRE9e5+LbxbI6Dd/C4zoXW
lmdDw0hik6C7G/oScXYxtYt6sJnQ5f4cE0rpS1cpsJ5cf2yGyliaRibOKYvbXWmV9XYqs/QhNw1a
TkxXPhuthhLD6n/qDrxJXejfoeUi9ard4KlJo3DdYQQ8isxTB0qizSLo68eicqwvmndvAfrk+mPh
ZVayXvXCQDEeF9a6GqEMNcUPn4k1yMXHoGstxMvYyqm10mRkSuNjSgTfgF4vGeFJUE5aO2kx3KdR
+s5No16oPtBX/jiEh49N5ZBm7w12iMgZ3AoQt6ZP1briMndUJ1Da5c2qtgRp04iAh+5HM+r1iR6o
QFUJvaO0MoRcdfCaOL7EnGYWRzXI4NVOy/3okLIbylg8CdgVt3cNU+iBv1bPjl7oC8chldMLtQ0A
mA1M8HBHuZvw2/HgGX1/opebnsHJQfOvUT1r4/zVmC/bFYWaRdQDvWjjyd10HPdLRt38krjobAJf
qf1t38cLFTje1mv40Plnu8at4Mh+N+lmzf8SsEV3HytBpoasH5FEHOOEBgNBfa/aQEslj+hdW1kU
rEP0Illr3pX9ZH7LpvbFnk1iEfXARqz1XN+FDbWqgPw9UZlMKHIYpNKChhY0BRw/fS9te4e4DgXj
our9ayajZpEH3rXM++eWcZkWAnDOcGClXYrD/2XrzLYaV7Zt+0VqTXVIr3JdGzAY86IGCaiuQrW+
/nSx973n5by4YWeuxMuWImbMOUYfuTGtqY5AiBU5YXEi/sGmAK6gDL0ylvtKo4JxsjMd3bNpFv6S
LmACJj/+KrU4R01gN6uKS8GUre5ZZfSGgj1aK1JFnpszZTEtm0BhIxg2tqUPXiBtZOJxAgonO/sq
dVT4XVuE9tJS/HE7Zp0uBzmP5quX5NpW7+KHSBDbcRdjZJS72tLe8erbyzwYjYW0OuS9dDnXqZEw
JRD1ScnbX61sOOF05rp1tBBRkjOsyqx+5HYI4QmShO+e/dx4aElwsqqxO8fWhYk/tPVB+TZqgKxV
vrTRT3/ZgVzEGlQQYfrNDvvnVxgKZUfflzgHRlLltDYEWZCFi12CArIB1uHry6ks4otZcwEE7nDv
wzi79V30U/fVi0uH8DOeMLhWAjZ/QhbM2mJDmMwgIv5Hw69sYrWze6s6j5zdRpV9ZlARsZKMUy/r
xLSWaWOC/VCK+KCMlraxMjTOKM+1Q1qEMYp6mq5NOD1lIANWUyXPeZXVe2YKdDJJUpGFo0CPeWus
FlkDZ06PzN5NkY9fWiDBpKtARLJp48ogWeikZqwQti1bn6FgNve4nF0yKMbCzYGNY6BAj2YzRalD
i5mnhk5KHILQD15g0She1h4NYSRnV7abfKJdNPmXKTOzi15eqyTdEtJceeRLfHLW/VAxUre1uNMe
uvfQUGthfJt5+kQi2Q6e/cNG64E+2Z39hux0hbnUGV2Bj/3XKGgFxRAeo7A+CZCamKAesuuAy4cG
u9tInG5heWUXbYBb/kPTxfrosjXAbC5S46gyLrN63B8mZtcJezrMvrjC+Ni6nuQo5nRAWBr7jdg5
ikiGaV0zZwRFv6Emv5VBJbxQsNOkZvCPhlsrGEt3mrYsMusSjLHrxTrvJJl2PsYkBMGfWRSz6eQs
P4bf7hAPbWU8GCu14CNr8uaA/n7fA1j0RD+82xm6Ujo6pzQU0mMcm3p5A/CW/seL4bZvSUTK/Ng9
TM2lEgg2kNxuXCBvkVmfIaHGnhvIL6fAycgw6qmDyckVVAx2sCBnCpyAQB/aq8Gz3uvPBYdPJBwZ
Qb1+84pn9aR06TohswQ560sapr8wRjZYdy6hhfkiZHMKRGzvILWfFJ2LZwoY67XFJzcDnb91rNCa
FLPA1dmbwJJ6kF7NSEMakElI0o++FgB0PCUfz4apwiXXJ5IqMvmBaOOZRlhUwLdyKKBTsBam+WhV
/ZlTlb6YLTP4+nuyrcC40Af2OPq1FM54jpnKHq0+PIhczHmTrH2J0dfbvBT/YlegU2RimdoBSYep
thoCC0VUdG+t7qM1ykec5Jc0y7a1ykh0GOsb/G42LZNJLC43/GicFSc44moN8t7HgJ8E2lOjpLPp
qjz76Qu6xM4D/EkyWKlqi1bVftvRMwbxVNhYEl3HxN2Oj34lii1GpLoNS7yR8oi3g8XR59LxUztc
ceJ60TmPYLJMmZEGJCEHiYLxI3qTA5+UYX6qtYa8V41jwHRtBFWxOydcIovc7FwEYO9RMtkb+mOb
kbIvQex5zDL5SwfZ67J08jq/nRagR4alWfebJLaJvHSyZ0uWUFHIhgjLhpaoFf6UOJc8OOgTmmb3
RazBzh581cD7GRv7ju0UpZE3xjDU0L7qMd0GkZg3RkcJ2ngAM8E0eK7v3tNqFTo5AmE8kojNV5Uv
/5H5V2D2733GkP26LtFrtVmeLUNeW9Z5N618MTUcTkd4B87Zyl9xAF9p1imEEsDC86M714bjZbgV
Fo49RFs/rFB4orSPfY19CQBSj3g9sP8gEdWys36SPmiXc/RB38A3dBTSUATlBy1DwjtOdjaVi8Fv
i4XeqeuSG2g5Zv1vVJQoTPr4gJD71Gjto1pkKkZnaTXvkPBDWi7Fog/IoB0CdWuG+iNEwe2xr9Nb
SslhU4hMoaPDMuVy79aoinU3vrsTxv46+AmU9oN2fHmyiEPVHNkR8R1sVD6FRdRAxDCUYgOogY5A
6r9WjGGK2r7hLnlL6uSMFqny6q57QxwPjVrtPC2JbyChV7auZ57RIQxJrPi1MtGXjBxipOnTu6An
mopzNVR3mbeeG8IH5vhF9LpGSFU28D/npzqOBQdYnUl8pR3sIpdzERu2xDLgQcF3vORgghBchG35
EsDHPoYFvz3Pp4WNoG6tD/5y1AbSiQ2M8SNi2FYhHMCv4q9+2uHppLNe6c8+7hhPwQ9b4y8u6Poi
bcivfRw/ctoFRTXSqTcLhPj6U5RYDIKmZdn5h9Pka/QrKwqVpiKFSTf/qVO8S83ommh03iyUEvhF
+fjwqK4Uc2DgALcoYW6xtswevxy/yM8/mHQ2nJrUd2OqX/IYrSNTA/zV56rHDpaV6i7u8NLYtLug
yNacTGLZbn2/WLNGE4hpJV/WpHxDD5PraSIYpsvEWqeQX0wxB38MmsAkzJ0CSIxhyqFq6pMKxlwi
NQgK68kx0WEr1m9PODZyMM7KbmJ/SbpqhmZQVjG9iP1a3YK+RFD240uKUX3Sa0hJX6qtn3St0tdz
ujZbktuiXanuRWdktHbsdOdbL51poVALgzsjzLekp88WBuFnOqh3DRFQmdJc5pBiLBRmwGZVA7c2
muSQoe2OXCO8WBPtjsnGiv73veKXu0ztyNE+QmFpmqQSsLaAxqLTO/rfyXys12LlJHSa8RNtMzXu
FeQmObSIhJb+JDx79vsyBoFv4mtQ+5NlEYXvicS4J/pjFPlLMVrXRhuubjgH2jSkYxR1UB1gzFSc
PXAL0CX9f8/DDvPEAP10XfblrbfkZ0/RtVYJQqgov1rtULyLOhF7TQ0I+xs63nU+tuQjl+2hq8V/
fxK2Yi34xIaFLLi2/Mn0iTHjgbbLAM7fQ1AgFkOWQeKltmZqWg44U6RS7WNDr/bdrDrtFbyvAz5j
ul2Vtm9rR9v//fT3kAuitbGp/yoGWLNWX9XRjAGUodw0jfEcZic9gH6pSU2eq4LcB4AkC8Kbqy0J
MlhJR3OfCuZ4ZBO+A3RUtkH+pUwZ6TeSsKSsP6ldXdHUteLbpOD9BG4fsS4R5RfUtob9pOsPGskY
wC+AwjRd1pyqn0TgB0D/W3xUXcPAUFFJpUvSlTpGXGpCvqbuOEDSq14U1fjN9GpaF0nKzA0EfqzR
sozrYjxWtHzJ5Pj2B8hlo2OXzLDcP9WPjc/a35fhdJJjwWrStK9gAS++Yt9xIAeB+c4Qn5OGOd65
dsC8/ARa+iCZ7Em2DiVHfRrifq3YLGZCuYeq/HXipOHdd0sdo0qQsFW1jkClb4N8YydczwnjsmoW
eW9/Rn137kzjRFDFZ6eIVzOmWGyCY8s82Za42cyUmxa9DvM6WWxhDPxjgVo0xfBbFlilrXIUC3Ll
oXjPRZOheJY/XIk4zFdAsn0tfrIzeSBNeDdkP0oIvqJ9nlAN58UAZoXDLbmdUW3sYbbes1Dcy20n
h982QLYwpWlMZbgCXPNWKEhGWutamHMoQohhglN9ilSg+cm/MFzamJfiXwPo78jZuYHW4Zb6q9/E
p0ooa+xeV8ZU/3KlBB4S8i+Vl8lwDqUensLCuQP/+xai2o59ua1F+JvHk0StlD03pFUqOdOHtEQw
meXDP4Zs27qAykIgIGVmm3jcF15iyWusDU8QLc58iWSLYrpXFADDyQN+0bXL6U9UmGhU48nKgnNB
q3m6VkWw5ztAUWeeB5PkJODj1uSy32f5V0FB3w3TwydAva1eKDkdr1JpLPGJ/SZ5BuHJf6ugY2Dc
5uOo2/pNcR6941AuI1Qwgk+iQtZOXB0tO7/NXKObrUSM7FyST5hHNiP2NYJX1Pq7UJSr7Kk3kwwQ
2gA9LXOOhRIZxEwSXl1wMmeQZbHQN/dgkCcykIhja3g5D9JVOFRYmsK3emwuxfAoOkzFeX2tB3TM
Xd++Nmp8QVeClb3hI/S58q1U3kjN3egVV1KF7h6ZSLWeMiyZ6WYUzH5kFwTYjnqcdGOPBbkSuN02
qmm+1y5nRtaYiRUzQI/yrZnxFVnLucmMK6qBZyefvmLbRWNk/0tbRqfS8VjI9jWHiCjU8CSalac6
Q+OZHAUDQ6zziTs2spxVrpPnQZS3ZQ80naqnJFevtm7+uJnypRXmrc6iR6n7eEOn7aBo72YDXwE/
6B1q2UGY1V64az2dzvjInkXenDqAlxHoeoMVMUlshCe9hhI6/Y6ykXg7NJRe1LigJJuPtHSfdCX4
KWmzeNrYH61NEja/Isp8jpjkRfbtRx5g90zy5jMJirOoEV9rwVtYDkeC7J+hA9zb8T0GMcAQDIEI
QT/5aN4cg9GFCTxMx0Ej1TluLP9g5rkd0hsF/8YW8int8/2QcKi3hi8LvRtgUoSrv7VLZ2ey008f
vb+hItm0k3cIQlThCgqlKs1eusYAuzS6zYIIxfdQNpRvANn7AnuqgR7d0jMFF9qjp/uFCIEbdn5V
GMTtsd6S5F1QvzNXLUZIDIYaax4IRaapDFLL3vkFv7OfjHhYZCJqGOLcUgcTqxpn4VKbZLBoIM4s
Q0rA1iG5NUt69hZCPWLTAMAijZWPOd4to7Nv+iPSMZYQG+YKrroDmvSvISNeg/Qmam8GuxFd/NDe
m8akLJE3VdzCyqKzE9fjIzQ917W+2RAOMSWI+9y0LH04DnjTdflQQcSldYozOtuJUBANpi5FUrzC
v0ki/TqNHUrI6Vixu9Y6hXDjbM1cBaCRbxRuRcemg9tH255PeBo2KsfWxA6PWjYg4+qOQ9l/RHF+
tROEADji04ZUgMK5lNyGK2dJDtnPONBhj5X6aJXKvuN4hVDwombRm17U94RfaWv9bhjlQg95K7a7
a1vz5Ez9c89h1W5kuZwspGpUdoSkkohq6ZIheJsdULzlKziJ97p4TQKmniUNXDpy/bNsMAbGRkSS
J+KNVsDdawDSZoZ1ijRuUTuHvK2bLkwTmnt1hdO3RLRlc/SVYgRlaD1PwiLIPPewha4bHfGBG9Yf
KC5vtfZT5sbRKjgftCENFL0K/k2udnGqW+Bso1xeHdY0K5HvSU2EW6cr+7DXnkJUV203bJlLna0I
EoJEpI8KCGPSR9kln6aDVTq2Cfqy6XMHjv0ldATUqmtSGRomJIJm1+Eb85oxemkc51GIt7y0vpw6
j+mhCWYDxPSMNbgQ5dWlGvN1DWI5uhsOuusxVVdx8e0k9cVW5KUbsbJhnIZBSRJh4BDTGJ3ykC2t
1d1nuA1v7Rjc0HH76ZtWT2/FfAlDvBg74oUNZDcLw+FbCH/HAf1vrwcZCxaZ3u6rLlyQvmPwBM3p
AFQDYKqCP1AmZC65jDfGED8rGxI5hYhcnLNmczvhXYeL2d2KKYDlZ/5kkTly1KJqpxV0ZURPx3AD
hiIpw7Nb9G/wDwtXvElJem8eUW4lg9cVxa3qSJ+37LdeoTmsKlzr7iYEepcm1bVruxsQecTSxjOh
Pb/cx8dR/g62c+qb9GMiiMLLW38bWXAoWlf/UvTyEGKwZI7ebCFRG15Fz24huvy97brNyIWRqNmD
aslGAt9ooF3pORTNm0TOuLIsNhcL4nPsbvshp7tkgSzs3iyj3MeKtkctecTsO3giDl4SZ2Uq7lLK
O8bGqzF3PYOqfovs/pnVjNRu/yrGvvOamHYBYL+dXcbMZvgG9Dx4jhv1S43UA/FIrsOvpu0CY8LP
Uo5QRyTdjDgzz3II4da6pll2IEUFIvl5oTJ1xiRTuA3ic67FVMWRejeVNFzO7N/QYIVqC+4S6DkP
X7ypvvM5J72givpKG9ZwbFwDIau55KSG9mtAClk940l7UpQCb0xHh+QvYDnuiHv303cxc6BpEK6C
Jr1UmfGdDyxVY4KGgzyCW4hQyQHdSr0AGEkQFqvKvkbVrBAi5f8qk/UNuYxD4aS8jC55T1HxqaKE
oJPF1xSlX0NqH8BHBl4Rw7agcUKDIIVjGHBpRjr9Nztqfo1uvDXlyLvPO5ulIHnuM2QKuk0DTLTf
wfz3apJuGJiIBcoiTittYSybqTyX8Fgrv5Xe/JsJBEaD1H47LTWbNqGr6xC3NClzmZob157kj6io
n0W44/2x1CTiN2u5H0t1E2bNPxI1Q3Si4NmHpgq9VLGXYV/+Y663kHMoIsiommmb3KGwZMzDHIIk
3XyjGeVXLsl0kzneP6QCBlmSfKjKsKDfuKrx1wAHTTda0h5ngjbHHZtIvCx/R8LH4TFkyzAvdeXQ
iAyy35xt1JoBLA7/n9PsT7YpCOK0OWnZ9JzlKFtt85leNEUtRnE4qMSpmLLGFz+HYTfuBpvBuven
L/RWr6Hb7I1IHhibLkK3OsX4oDxAwAtGkE+GzCAqNOOZJCwvtJxT54vveKKvN2T3Ce2AL5PUayLk
f3TnGYJjBu8UBExqVf6qNjeYoX6hTl0GdvPZlNknwPNXnXmtkuDE79jvGgR4nPGnVWKliAaHtFrq
NUbuspk7CUxrrPGnsSWVTaa/iahmW27UI8s7AILupveIHY2EylapdszLF/5QXzFUXWxBMsOg+GAf
e3XTifRuR+RyMedQVQAQnFcPlQgPtnCf8Q5faLl8tBvgbk9upfyje/9dZdE/XU03sA4BCrPbqMLm
d7M/VRiQPa2mYyQa5T1Pkz0z3IvuVhY3DO3XDLhBV3zYA+PH0K8+4txlvoVzsZl1Ev41hNHMicLc
yrCDrGQH3HX1J1tG5qgPew5AE0pK+yB+clHZchUpP92I4aYfYKZzUQJ43IbhtCfr/aNTmzc9s944
Qt1CMS7dZjq1jXXjZn4q3Ncx1b/7ih0rTZsHjRgAAZ8uGgICimnvSn/68Vm3+B459bJrcXtJFmXT
8iqd4WpEaMxQ89Frs2/LDPJ/VLhwrS90tP71YPk7A3Vv6wC3oZhRNP3WX1VDvHcpUyewWY9pwkui
dk9+wCeG2IImqroyNGxYfqy9AjD/SBl7wPK7Ksr0r5HpazVpt9bEZuSrL9W8TKiuwUSApIPQLV9d
Qq1A+Dp0DfpXh9FUXA+4R2myLmSaf8SQtpU51CEbPmojPCBqG/XxJW+qvaHRsq+6r5BTv2GyNmlZ
dxkNcRgj/SbAP9shI3V+AymntI7qlw5/D59avqu05DljPuGEB7dhKXSL8CMcxC9R9B9WJ1+c2jp3
TCiMJrtcZSVuYxW/0z04T4ZcOtGZ4e7dJzUDi9W1dqtXC3srCL6DX4hP5E+/Mce+egxekNQs7J5R
g20EX/hFXgeKDNR+KCFriuqGjWGJKus4KN0H1GeWL63bE5Wy0HxtX4fdOo2Umo49BYTaPXC4nlK1
3/9EpEGkKaLLBPgnBO/5SgYHSwkkGZ0h7U5c53PUS/KfByQ+bMC2cY3VYF2m6bNfcUtC8cGebyKp
0U/zOjzVyUqhzWFlySeZunss257KwcsryoCvSmjbsfX3McQUJqgHJd3g2yKbhYXTtcNborsAaQjF
9arx2lmCCX3USE+A2PMGkwQNE/AI2TxyESXZVyLVV7UO/kUJyS6hlcFenPrv3DAQNgREdcWPvsGh
ELgpTBpL3WWYJtWaOygq8CyNBcY7s16Nk4PmRa/PyQ2t73smBQ3+sH/1VfXQpdugaJEUOEdi6XfV
OOdH25dJmqjW+tWE2btz31v1To7SMlX8fUYMim/tSwB9o6Ueozo4DFGD20HZRGVzIEYDpOBy6FU2
HLFsNIGJmATiIFxHDoSaqV2pZkV0nfPe1OkZzuW6zJZuNj5a9P0e9K1n1RGXIGl/XXCyXqgjAe1f
RJMhLOVKSwie79JiqzB31WNIoH6qzbGkW1N0/8Yq/5UyQcnuc1xOv9WkQrApsxrUJowkh6qsrmcf
t5sfG1hQlkivswLfHZjmKRrVFOhE1NuAuIqoYqk0mHQhsu6dy2T2Gxh+zA5L9bvKBdkkDDczk+Th
+Z8lP3sl7eqjV+rOczPxhpfgoIVdzBG1ZbKfRtsGvKaLzM0DRPZLLCmz4E4sFUgYXDkNcstix1Ds
YfcVnoPqw8LVTN7tXR+176TtXpPKQOv7YFR4E5TQo27hF473SEqgm8LWZl6ulPmH0JTvTLFeHT85
1CFMYUZP6NJfjOGYORUXsu6s0XNt3F7l1hQrN4yupWm/2kgVZpN9jmDUXsUDmbPW8Nznzo/Zuj/W
cxNon1qerv22lMuij8nHjW4GLt950O4shhoRoaU8Gosdx5QJ8YfDwbTajwINbK92wcIFH+FJo7rF
DMpdX3uOzea7G6fPSpJ+2FJvawMueBszntVlm97Ud2ONeyKI+6+2UvfkHG7oOt61XP1BPV7jWU6u
mGqo95lZa7Z4NGaLLNpf6wHN1Nx6jKb7azFkExB/sRf5U4XEpa6e1W/D6lp6HqnpOZUDZN1euVik
F1ZVIlkfpDfC9V2MOhV6UrXnsrY3tlv/Oqq8JaP/MtlI0yy5H4yOuFqMRsBEn5UCXXcCvbMFaAAV
hxzpfKRnWGwQJu5GYb46xjwl7n9zLfntGQWp8j6oOLBCAGQWOSNWV7yg6Qee2eya//wTHOrIRTRI
nyyubUPPknkKOW3+tQniF1PpqF2s91wNn1WcGx5LwoLsGGxA/THTWIT77KfNJ2o1o2W9w9cQ9BA9
nc6qvGyikOg6RjUB6qJBoY7ihUGJvlvUdd4ExrWZ32vAEOXv1ZhhrtCvYd8VS5ejuQqKxmMJXSaG
vKcIBRasRqhr1bmcRAtpUqqT+ae1TIZIdBo/bNCXyIb5dgOUWmK0j6o+t07tiJaPxpypMri8aoOc
yj5JVo0OKEkU4xsOGkIcOccv24cWdPW+/MWEGjyRVgbNDDGenr+0VWytDWpvy5pCIMCOcw0rQI51
9jP2lYblV270oqPzTdmPkJDMh6GrVdbh8B08sMkpJlD3VVbGSyUEKUlG6DqGQXyd1OoymohPFBdG
8JSqxs4sehq2rbk2Wz/bcJF0K8xJ3XJyzDvRynvDFwb/zyYDMNE/cv1Tz1Ik2WrneAwRL1qgnId0
1mWb5qvJMIPZhE63O8vvEJ5WNOL+cRvPca7+LqisnZUo7UrK+qtN3mHQbU2TlmsC+m+LQeckBlpA
ovE/K1LfXcmhOocHrKU7OVrP4VAf3BarBzIJKuwdJOkESQdMab1DdWDTrG66JynMDxUpiTm4jBuF
aFdayWAVJMYcBTvxyyJ92CnyexpItQTucSNw8dTH2ptbRTBpkcm+ipI5VVJ11srKlPeB622jw4n2
0oK8HjDFMlFuCv1OYffYt5X00RjyRQ2nX4jyQL/DDIF/QN4YWqJQ32dQBgkpem0H44N01C2DoBX4
/wfoyi+RF4+WJAA1UO55tZCqoFNOd0QGbA6pnAwPTDT9844YIt1kzh5H3a5rq2NO5zccRyqvvC0Y
IxArYLt3wG0IyJUhW6EKwGgVXIBOPawEGmrVvEjF/5fZ9nqOUE5s/OyjH6KRYvJdDhw95g7youK2
6rLkLaUyMzS0LJYGuUoyiYsJh2IHGdtTED23od88TY3LO0qdd+dFjvFPS4QWfQjsdQYEH046YO1H
u8W5Jn57QMdoHbZQfu5/f8XGLkH3l/XZqdCU+BNRmD2XQlwHXH/WjdFWDXqN2zyj0dERGQSWwwsn
jRuucv/Rvii8CvkiEgg5T4CmeK+Uf293a7rZHag2pzMwtsvCpxHWbHQldj4U+Orwny9unl9Qgw2L
sRtp8meCNVKtWmVb07w3RqheDoHM/3kgd7c4FprF2HzCJ+Jr3HqusUwzehJWeZQtothiyOp1xzHn
mFsIewJy4SBBGMnp74GiL1jQTCPHnXHhhV7MWU8lPpHa8ZA/083vQqjOaYRSg27jJpnImE8kSt6/
zBQ/KtJFxoq7/HutCo9x2cxo5ORNOhWIWfI0oNJKwi652Q+TaXdbLPP/efb30t+DOv+N//1rf6+5
9Og8SwKCcGIfnMP8YJGDtiLJjXPv/3+N/m8wG5GC4//1GhaTeCEzDSiWb1mHOiCbpiWIEf8ZTj6t
ox3HzIc/+fvjSutJc1aBECiG4iwIcqvPbGdy5YqoWyhjVJ//HpiPD5pX5z0KAaOrVj024U2T0vHr
OEjQrQX0fjL03DqYRr8YBwTCyPd3FHpo5OcHFeYcHQHkUvMzpVb8XdJFeLfnpwY7cdvx9uI2CntO
fyFcHCzC9GwIiRJ0Yk99Uv33p3b+6e+pnznm0p2QlYdzRs6mZbKCe8o0csjEIT2rv+dB15kbNlBE
FaGyivXC2bfWeK0MMetmlMZc1YIN+T/PS0mMF761NMBbqk3kvW4snV8QBDMIQZkCjT5UQw1qO/Po
yaFi49h/iOeHjBngzpBiQWeslWucewpOpYyBiBlppJeaWreLnWzl5BBQ4KyUZ5Go7THi/T3rE4Oy
Smikcv49lbI8u0Z5mN1taa7pZ2n74moPk6Dvtew1JjZxQIPDqsm0CfW+vsDEIbXYB4oIA6i+/D0M
fjDtTTU/FaUrjz1yj02Zi48OzDJ5FOYkj//50bWNtSmC4DCWwEabqX+hYElxJM3o0fkhjqb//uQ6
zbGQzqWRutzEZCNc8Owbl7+f6qpCnwQdVa9okWlpKg6RVol12KY9qfJCv1fEq3qIo+tTPD8du1Vm
yejeRKo8UwyB1Z1fzgeg1W6W5usGvt7Z7od/RdgUtO06dUNCWnYzO8Kz2e6Rsc1PFQjCeIcQRiTO
sDVbO3+N2hnhHP2jzcNhDxrCq3AezLDFy98fI4ze9mae4ROW+bo3am1NzayWyvgpdYahqlpNez/v
2f3dkg+M5HaUgybFo6ZfHE6JcEhifKMzFjQP8Zw0BPoO0QRqvRRwc93Q3NnxxJiNNDNChN3gMKU5
A1H6HV3MQumUYbL7iwynaaYSK5NAvZgTZcf5wUZVrwz5y6SHd7o+8Tox55S9uRs8KKENqj5DEu9w
eP97qutyPrryB3CuAoQdSQRUUs4i0OBXC4ts9/fMiFtG5xamz7ZAMJxiTmR0R+bWkE7PjukUsGOd
7GCEEmlhlqEamtwtbINbUOvN2aCYO2t1Dg9QagpjJLnCJG7sCINhjBRAYZ8mn8Vk5FyV5VC0bSPV
XNq+hdjjcrH3vjaIvdEZpzrT2p0mJBAY7LPn69+P0ZwR+vcTfueW3MwLOp9gW86NP41/r1plRKy2
iVKd1GaQV4FlYDkmeGRpannGHGSDajfbdqkkNHF+ysn35PDfv4z0vvYdvG8rtZwFjr3iMwF5hPrY
/qbjhtqmLrUb1YhBxKAzedyGLG4mKutk6sePRGUIQgfkeXJ66/j3OnEcowczttgHc/x2BHClJF6W
EYYmn5LRYehkkE8Pt8Tgmyb0EmbojHA/9QAu9hHzTJKHC3xVpBrHGYVqlOj0JYsRw7kiMIZYably
bKtHA22p5DHXxZYFYF0HSXNQTUqvv4cGBe3BdhJuWXgMNpXVyR5OgTmNx78nLpx+lk9SVCyZxetx
/qf//n0rmPSDa3zllpnhbZxf7+k8UFn6HGkTbe8aQ38pG2hRqompWWdCMoqRHl7p/HbsnaHiuAtQ
psdUdRLOtN0j9V2yYWhTLlCtBws/qKCRmcxCJL5dg70gG4JsayAPC8x44NJ3P3FYf1YmykOEmTS9
1R8cFhn024GwyaL89w9mOsv5SEMxNcEqU8ou7LF4Jhtmk47RqQ7L3yDTUScO5oOxJOx8bMnVj937
H/rwlAx8lRn9HQ+vIX/IRg+a4t5mzL3SJN9NCUlvXWy+DZRTKHy+xoxmK+b0CxGO1EDsalJVWK7q
5IqP8ZoLGltTbsP3KJ4I8wqgarKaAXX+TvXs2TWocnuG12N3cyIt53RWvWq+/V1W+0z6Pxk1s8jy
DzaIjxERa2H9A57+qSBt80ZXXP2O/CQa6upwzCc4+jVK82x4RUty71vxiFT/RPws2fbYCaKTFrvP
Ux09dWm1ZoNm6FOp/9wAcZt2ZVW1E9ZSCevOc3R5tVX/pXJPHTOzkoEbCnZiHHKnoLNDPIzSLtGO
b5uE46kV0tUW8Ys6dzWGpLOQYcfvKQnnVRN82RmdrbSn2DJgFDguTcwCZ9Cy0bHMq/pHaYWb3C0P
hBLe43ygOxH7z0HTPLuxsmwLuU4L+QlUZd8THdaocGmb4q5U00NvE5ri9XAD4LspQPGxLFykyZ0p
Rf/CWebSWdnNzTSiJht8XNOqMLI1Q5sL0WNGI7dulnM2rpHq+jMHFoOfshIyv05VdzU1UAtTfKA5
dcbZvtRstKoY/2XwWhjvY7pJK2NJAudBK/2nQC+RHcRvvR4eRr7Znvl2QyQ9EgvWJCQmhaa9hWFw
mVLtxUdng8wvfS3s8BK1Od0KFf1Fz+A6QtT6Pxyd11LkyBZFv0gR8ua1VN5RFJ4XBdAgb1OplPT1
szRPd+5EDw2FlHnM3muTtBv8jpRb+aTd9Kn6bRn+cUyc456QgGW6VVUwc2ex5El/VQ7LDdK51o7C
dNHkz3GWHQKwQ94cMGzQNx1SA03rb1AO94CdkJOzSQgsRua5leShp6tLnWXdobTjK1B4LE2D+Vlz
+6/qwfFXAzrtWm+figdmqexe8FnM5qeueFD0HEkeD+K/HlNDPvfbFv/pquT5WeUeARCKjV9MdK3O
9KmHBbuaRLCzVbwFkPxJ9tTIzeW/xZG4ofR9aNzxzZ7mZzqVovEfACr+MwPjDjLq2yuxdeF7cDMK
x8aZ/uIoCjmOH7S4uxaAI+Xr1A2E+zbXVE0vcojT1Ty9laXx2TvTvMp4SkhJX+mOerSJiOFhHLY8
CgfuuV/iQWaSlj9ND6wdxOVVhoNibekQQPrhxXKkxW4bvXtGMjk2TXg8Gf1OgzbaYKzOlJhRmRE7
Z228ug6qvrit6IlG/TmTwbMKUAnB8sDVk+BdGQZmfWaDyleaEOyZBXpkJHoBk/SoEheu16sXdcbR
xD2xa4CdhCpqzobOFuVOPBAfactezS4uwiKwiSJ7CBgrjmy+XI1nKtM5EzjeVqrieCuoa2QcE5cw
/nmN+8/PMBmyIE07pGKZ1vxjumteYpwdfmeAL2bxN1TtWfPVU4e/Dutl6vRV6FWOtWZ5AyYt8vae
0b6BdGe2xf3DiolQVJNuv9Sq0HY4hWVfG6shyXk1updmLp7ywmKeQr+A2SZR69qkYNVZTuDzlk+D
v2W9m+5an2gRE2Noi3ljnuydqOND0ec/belF4TjajGidpwR36nGkwYsiTa1T0X5aRfbmOtuq8t9T
vUDrkxFLk/wW0ORXAbzdcJmAdJQswP9h+P7M9P9cnMzplc2+pTTyTemWZ52JTpn70bZ/B4v1IUT7
ayrX3kiEY96cAdNhYUtkq8mPbXf7Li2/1WjcGrP78Ebu9zghMjvuP7yu7zaRM6yyLGf54Y1by0EA
n6q52iXduG2jPr3WBRiyVAZtyDYUZJ31NOGbJl8Z1bv/5SNmY405qTBXwblClo5Zbp/kFZCdgEXx
/7MBXYkw8/VzoQBcJBH0RLblG5xQyCWnRXy57gMMBEHAkVbPjo9wk+lpSeHF2hTdb+ks6YsMH5sJ
44eGmS0q8rBckjch4vAmcC4ooxYbN1vLhdVvVkT25D3atApEIi/GyQOvZAXFFzI4Mo2Udc8y2wJy
7F30wl2GXP3zBDQNeyR/V+u84fNaWV4LeyhAY5hVxpevBewa849yiZXtMUEn83T4//90aYJQn1sF
bRRCPuY+pc4NUvr5p4qKI/GWJzvlOGAk15PzTibnMCNJIiYlZFW2T1vxgVQyqVl/SldrAWgV78Kf
wqEufl2d90QU31OANAzyyL31qjjMl68/y+TI0pmJpbEDEd7DmfTiMMGSsjLk/CG1v3Swf0dQM2WN
29uRp1Fj3Th3msu0SO2KYD6DJEJlVqKU1EjRggw33qNGHehO3QN/PWwd9J2dPb74GM1QAt6STAXH
IevHPYDTfd7l+VEyD2rSVruRGvhudoV99d18V+gO4ui0+y6YZUcugvHCjN4wA3JcegqkhoYrSrK6
efKtqQyNFPzf8nmzd6o3PHLFFn/WdC7G/qeVMS/AoNsbI0XYnRpld84L3hYmv6gF7Oxdcwx2741P
9DE7nxlzA8iOedhHvhgfIuPXADnLw8RaQgu01xwax0lEw0Oe6tXZ7pUGpWPCXJ4vtHkktkngG2HO
aoolcuQ+aM62j66Z3pFyM8v9lLjzGuHAxRoj4FAuJtwgq6BMTYGLIsIt9sRL/qty55Fd0/wSFUWx
bkT0LhIPL5bXqF2jFf7a7AT7lm5PAjoSaKdeVpgYwLI/zEx8WcjYK19E9s6d8XskgQulzw7Y7cik
DadMZ3o+e9iSJlxBkzV8pA1GeYYUxStkoFW1vGb10Sms16aRBRnQmJ1GWKwMtMAejV65FKoJxg4v
3yPW1teT1L11ObRhbLGsb5IKsQrVIzqNr9Kc9LvhkduYvWlmzUcEF1Jk+mcxzy1HA627Vc9EzYkj
asoV9wk7Glp/LOHVyYN+ZUySoIe2ZEA+le2KYJQAVQVXhvTyAxuIt1TlknZOxDdn2ugYhya2HXv4
XvEuwCeXUy1h5n8wKJJZehXTutWn967FQ2SJbyJWnEd3EVE1Y1zQ5FLLFJ7ehBPWB3bFE6MOAuoi
TIZrsKLUty9KWBwNsJSRzMBWGOhp0HBY5wGC4R23H5q7S+6Y8hPc0ENJUhkbYO0j6FSw0QleBOWJ
w75qraNlcjvjJXprjODHDtQcQv3Yuh3g4bTvf7lCwtiML4nhIHrqkjGcyw7EoF24a9Ki1kPrg5s1
h8fUZCjkxJ/xLCGVW/aIfTc6c9bf4kSzTi4tCFlhCaGT0/Sr5vyzMKU8RYFxMW3HWPcTbIQ6crun
uLNRDcGuTWyeMQNU5RwP/1I9fiKyexMoV218xPjY1pYM5lRtjQldwdhugww4Z9o5+7EmerhFlCFG
PndMPcx2XyKrToisjrMdwe3vldDfBxER3RsTeVVmzj22gE0xHHvuHeq8QfokvQWtDBN/+O0L0jmw
pfCpOsD/R+/gBS1ZNEP8LUWqh+oAlH2Tl963Y4lTO8g9Icp/mPmPoBSiNSJMZt4F+Ocu6zZuxPXm
BF7xaOuEcpWApk2pf7Ry1u/QUncB8pEh+LE6rnxV5YjQ3cfedpMnVFawcnH89eLFEcEpscVnKjyk
ZcODUKDkeeJqjlx8NKKwp0VEWKynFt9Mht2IpLcniz9sppl96wC5uqWnH5CjFqGo8mAd5fVbN802
YiLrq2HC1xf08/h03maUgnvgyc9On3m8rs1J74j64NAHI5w/JdTV5HnxxBbaP1NLnmxH28mseeO0
uicphP0hLm9pP1x9azGtNs5PPTN6t0R/Lap/ZdtenE++yZgBwMoyiZ1zgtQ6aXw4PJfkuGgY3NdZ
x1U8sATD4ONVaBzQP4SsHJPNLCiSkfK+oIw7Fab3i8592FS2zR/sIiYocdKFdm2/RVi+2VC9ljq0
mHxUfD0TZEzdYMOq22QIgzeCNRruX3zwo1ZR+sGjmPWVNbXpUfVpfEokAqic+i0yiSdga0lUQs6l
h+Nrlzmuue/mkfeXYiHW5nE7Y02lH3HrhwTjSehaibexsD2t0ol+tK1YOfeVCTImxZTVI0c4WHb7
SYVHxANxAIekKjD5lIpa3qpwWvvRfZxKGic7o8yAivTu1wytDBbrEkDHzipbKo7gNMOZkRlwyLx5
ziuNuOz26phYmD7xGX2KZDop0WS3esz+MqP9bm1/J8exZDyJpE0NLNqUZpA6JmwbPMdDz0LhGTyI
f2waoojj+b0xJISrCB77PBIjLr/aGdwLQ4gLksj3yMVM37HKzsuLRdOwChQzswqUSZ+kX73OkpMl
P9AnHdZITNopvghuhU4AHaEaSHoU85Z2Kkl52gGxulu4VzddNP6JJoDByUJKn1tnnfvdte81QCpa
c6fEZAGiJacx13/QJiDSisknjnuYOrhxRU0r+jkU8YepSvp1iHErLGmeNB4ihkxO6v9rwMzQM7Al
jNtiPUxmu+2R9W4mo5F7UymH3ZD4dBlr7TvnQJcy7ewiMt4JsttNZDDEbftBm+WF5NJFD6lHLGKL
d6DUMshKtdfetMmsdpwbvHoOBvrY/UsbP9t4DDBWg8/8QpXUcZNWBzsZCDA5RGXamaSbKdxnzqL9
UNPnxJmH1U+kAKOcA6xlljgU/ZuZWo7ZETsvK8idq+7LXS0RPnMtcW5r+nY2Gw5BN32kO1UorTrG
fPWDOwTTBp/ZA+mZbyk3/8HlDNgCecZlyo4G3FhmHsrSIpdMs97iuocKFQ/WszOyP5RJT+dUW7iR
IudZOOO0RPL+jFOtDkr0l1rsoir+SGX2GDfi2cGJm8Faz8bs6BDEkczxO55hDLJOxl+numffGdTi
cVwpF12E32KZE+gQh5i6pyukDb8RqnJqoBzEsbdG9o9pfQLSh/OW5mnSsy3GsQvoll1iGdrajNNv
MsSvPQyRCngTobneGsYxbDu/3+INh+op/F1vuc1NVOLM/gZjvDPQOHSID5YVfTSDRmPA1676pbR0
VKibUQqmf562jWFdWwv7oJc8O5P/6o9zwA5BcPPo/i4qh0un75pASfDPPLDxPOWbOaJC6YwCYAwJ
p+vURzBkuD9xHb1Wbn7Jdba3dQ3LwOm9rZynZqWt3cy7ZYwdsYZjSnOias2as+O1AuzQo1xNI3l2
MKgQJSPXgpRL8Npc2+VYb+wEHf5s59dR4LbKA2M/L25ATnEwrT/QohxwBugiJ6187fm9RqSDuzZu
rdja1DpkSJQ5a8sUJW5Q+IZMX+ADakczG9HOpm2/m4r2FbUaW0MjKPEbwJU1fIlT1fUPKacqTVKF
2YAEcWr+e1lOMEZc4tTGSvc32XJ9OV7S7IuIflbve4qjblPpaiG0TciXqlNk99Wt8M2jvtgc8o7r
3wnQ5BxiBH44jE+O7jMnaLuJWaO53COk9IDiwKStr33R0Gy6yaNfwiG2jLkIEeKtidCozlVgFisW
1RX9r/ch22TdBQunNAlCMRnpaSifOEQ4CshhhgED3atf7DmBz8iviLfLLeKDqNIyILS9RWfZWPJU
JzQOzMPxpcY3xFF7q/zBVE08Z7c1c33bTf2tEkaLJTE/9JWPu7hy1obnpiwPufFk2r1lzTYrB5Rf
Ae2VFgD7YbMc+ooRdd5q5jLnZKgxA+ccLbPbDuy4VonHLsBymr0REJc3MbilmopQtwz5fJIqPySl
zcjDD9KzCSohUQROJumibWR5rKRx6drsafASvnF37j9wPwVgC3exSJP1LB+4ZoJjrNl7mxSIlfvm
59WLnok3hU8AStZrEhsbDHovReGK0ItAG1WDdyR2rNlrjFp9mzeNyjBmlYv7gZRqt4Q56/MfN7NF
txfBhnLiMdimU04OYmwZQIkmED3uJG84jLLDVJegaR0Hwiqe9bx2P6pA/2vair01mepaudwh/j1w
UhACXidXXpP+ZPMjeZEhVKbPurBpNm316lhZuvaJAVtFow+Eu0l+Rtt8K8lGD4e+3EYLt6ZaJ3jC
VrYVf+b1hL/aaJztZKYtDy/sUl0scJy+JV7ujbjpiWVmJ8kvsw0y4zM4Wl2deSACXcotZvpDFcS7
zG/QAUQMCDIM9dw+lbFlnsdDBP8m9TtGhZyXVqHpd1NX/7QsMIG+xBagDJaxNuFleZoe7Ek9T7Wv
71B2mGyvyheeELjKg3CRYZPZWbeKbQtZgYOhXQLsglfy6j2Uxc7Jrbo7Rj7M9TrNx2SdOyP7zlwu
1UpobThA6+RMUdW6S+XdI+uYcX8KhtwTL3mDnE/kn5ND8YpJ7FzZn010M9L6g9FqdTRK99fzShAb
rAIpfnkeW7L+hoZUFq9du3xc+uyRWmzQcRT+SPGg0O8hF7FKBmsFCpxF4M76q9WuKGzJVXfVwdcj
dBYALtaFJFZWRrW9KafqyngdnVDv/tNj54opwjinjXGpJnzfWUywcWJdWjWzDEE4sNV5MDq1zMOt
J0GC4k2A8gumWZA9SpixpQ6GVN9KleZR4IDI4oZIqGFCnmxMO3x6BqpCY8SxBCPIFZmBINMRay7B
t9otX023iolKMB6VOZ6dDu9HpJZfcTTBnpooA9GDCYt+zB28z8Jp8HawKKy8fOMbxaM2TZfBC+Cl
vLXxgPA1anO89x6yi+XYeTKlQbGTYXqxzHRfiPbUa4l/YFGIJhCFnu/vOAZeAR1utA5B3iA73vvE
2BktAz9SToOjz/PfpEO0id3xlmj5JzZSfF+q/Y5ETxnC2bBv8uw1jzNC5hWnXEp4zwy1ZBOPAtfi
iBMMuPlljIdD5znu+qPL9Pzg1E6FkwYdto7y0wge0eI9V60E85qj/W7WBhXRGjkomcedjrKHA3d0
O6aPvPORTlyzBRETtyr4O2Ma9nPcnk3sFCtHcLOLxHU2rdde0OSEmodzsnBYGuEhZ9sRIEBiFvpd
EgF+RuvzM1vpeWydryalvQ2coFybEoSMTEfioo3ipYmWYQ/iSGa2AF3yk4FJGQLX/MHRIUFUahTn
bbMbGLcZPZKbPssXCyNx42yXt+wiD6odz3EsrV0dwO6CRbanhLh22h1D5fOA7+LFanoYzqRuwg41
XouEiPGGh4lRE8t+lDm1Z116thqBkZQHW3gMR+Cf+IMX03I5zzaqLnR96Pc4PXHwLi77oOhPvLzM
KdPkF54jKxGpQbK0si315YOeJFsi8CreFTgpSqKG8fhYLM/cwgH3913nP87d+IEP82lmb0NPi2oe
uo/mN+O1tonNk4NaB4rhPWllf72f34P018+6r1lkw1PU7BUCr7XdGGwdPHFnTveBV+k05QzbSeo8
VPaVA4vIUdYfVGPsOhDCbaHxjpv/+wBsVzWhsBq8hS0ElVPaeMmDxiaYDA10SKX92sTOL2pTOknT
f5sMgiRjsDUdXI6DUI79yKqrZnD2gzgMonuE3rezrzo80Gmo/xhiTMfEqsDwR3VGXQBAUfVPo2s3
m5Z8hr1DTv3aTSE1RRYeBrsyoGcbHbHNHUGfilq/qOtNLzVrPTk4CWy4GB5jgthvj8k837Kk0w69
cQ4krGTll0+1h46pw/zY+vEDEbB4c1wPLjFGzTJD2Cud7BzUS2yvwCXk2gxSLRhfDqG/+FLeRo0s
U9I5jUvKFwibenzNIyc4YyYWDUOhqYpq5E0+i5t29BB1yX+T1+GFQWEWyeweJP5zA/dmNSoKk4jC
tOymcMntoxGzfurY3BUzQ+y6M3eqsh+6kiOxpIkc5zKlGoZJNBMaEmTFn1twGTvelSK7XitXvjZM
RKATrO1YIBlPIMX1ogabDCV41Yngork6sXWmx7pp5orUo9/ITtt7AS8PhPW7a+fGBvgoXhsNuhRs
QVBQlQdInYBsLZF42cWGYLByY2ZIY7OaNsyIMgYj7BfDwO7ZkpTVmtg/Y23q7UYWxnAeoN7wlBib
FNASWliMYk1/7SONKrsHaC81irZyqNaGyF5JfCYKo/QxU8ZOjzd5fqqVRfsUtWR/tPIeV/Jk1R5J
HGz2YdOt/ZzlFh/YKlEl91/VvtGsL2OF4CM2i73CcE8v82WVY7aB9VnCm2NWn5RfvsUYvGDpisR5
oLhLgSVGcFAHtPEs5DjjQlFTE+skNYaIS/qtFjHXoe0XAFmcHzZ4rjDnk6vmvdU0wa5wKxXWNjSs
KmY5Bnj8PW0Duct/0gBIPWa9595DHYiT+GwOVFcz8wfd2oPVMiibGxyqtvOZlLDf5/mc5DNYeXAn
QuHKnb1xye48gGxP9pM1o7HTYaErvVvKUZ9zIT5rGtAPNbFgKnE2hhKVTsq+IjShN60yAnRXyVjy
dhNRAwceiXjN5ot2HZEivsJsolbKcokDslI7r+h+Rvh62H/JbyAnAJaBfPJyQOF6HaOxTl56s/1J
IF6sKzc9svbNkDRCOGC/q61mn+hepXAs90FAtsUbMao0CT6V0uRa+lrEwV83xgTlJm+tJ/zNMFeX
rg7e3UjEYcxgVjQCH5nimTPMutg1Dj4xaKj5Wnb6ppiKy8QkNURxz40fsFRFQKog1e661oZ0F6jX
WjYfRF60p9yU0ybIbnmqXcoCHM1UNfmhHUo/RNdDBVnzT5HZ5C9BLh5t9MVIf7h5x4UZjxnsliJM
3c605cyaJhQFZbzuhrQ9MBWPKm1bGlO0dDwMVGHPhYPR/rA7Xw4Ng/ZdGMtEHqpHmh9jPzuS+iH5
Nzeb7yqsu/SqBpgGOetBz+n3s8ySi5LeX2ybPnem/cdeAIxQEoEkDjZ4qeipOi3YJGQBraEtc1TS
/3QajB8SaWcdH4pVfA/TkvOwGQZtDcXmoVnWHSiSn7DLPY5jdhkS8wAbI/SC8maXHTUv6lWjNb+0
Mdsq6S+1wHNf4QPTtzannSCFKB3VngSmB0240LsLZ22DBw7ZkO6rOWflRmscyzeVJrBunaPe86Pm
2lYWzzjJN1pi7ypwECVCBzilR8FwnWnVMXPFnrCFQ+XH/Qa6pJs/j0N67vz6eY79m6e8N2J1XqEK
0tfIY5FtsqmBfsKykEwIamf76PvRtTDbR/D0J6LXD8MovnOawh5tGjXmD1RCe1fr3ZNbMJc1sRhV
5+XPLd9hXyZn4UHyx1OT6+k/DyVc4hUI7HXEzUH+KV3+IjG9t431DBgVDQeUCGlNzyOuJ8GcXeaU
KNX86gTGc5Al7Wqq2l+yPfaVMT2hMHzUg/iFVILrML/nVnv2jepBaGScBmfXJaO8qP4s0yB8aeA1
LkIdo1fEeJndcaaSm+ZNJ7fBEWfr6wx1NTq8x3GO3kGt9DhpU5n//ykWC/LMEYT3uKcOk7ueb/ME
PqrZPZsjzMIu3fOpXCL88xXmCa16Qw+x5kh5gFYNivEOFW5fdepo46CPaoxLJACZwfCde+1h+T5Q
Nl0CLBAj+SDI1ADt1++idxiVtfukqH9Gi2W+XyOM6sFK4NqbWO/O9aUs6wNZTeC+kwe/ZgDmYgWt
lP8MrPVx9K3NYKTQyHEX67DuVPxTJHTWthl6tnOKAxdgBNe+wzcrcicHs4AaQdObe1ASIsdvyAn6
B8tFhJx71WM5m2fkcombPRWxdla2axLNVzDGzm5ly/IaIss1SIvbaJoQlPClGxP+geTYpoy1+RUl
PT/eIA2Au+qpMHG1Npn9vCAhFFHJ2i+nwilx/ZvilcIIktOrBfDgwQk1lo/vyVfroVJXLppPb9SO
ZVNdZmZb6ZygiOk/5tK6Nv6Nz+WUJ+7VqIKbMNXPQLNUzcNJgVrocRb5i7Vb3t2OQa8TM/IdQhcZ
VGXzlMQjqqR1SwfV6JLkt+bFHMg09kghc9ItacDMXZtD/VxYxbOKxX62jVdpH6yy+cuXsmKy9hlD
U1aeQcBqKXcOCZoF4T9E1XhJrAkEgX2NjFJfNo4hpTkLzwZi4zJHZyGO25dKO500wArNGLbMsVdW
FVWsIHuGAahIcxM+tX5oM1Sc86GZI5wJRRK2gg1AGRWh2X7MBbOzKsjdQ68GTklercM4TMZxKUKs
Ov3omy8pB/RhPkJnIC/U0voPURyfToo+hRVontuE4VF7Jp6+l4u3sYzau1PfYTRf62zc0u3fOq04
l055j1GQ9tnasjI2q/FwBzbrdNaukUCETecyWQbrdO8ttc3j4A8Es1ePcC0+IyRoqFFWxHHs6En3
MMyzlcm4lIS+lW5jmmEPltGMoC5xiXyJKU+Wv47g8w+M8lVgHbrZ2HlTfZu09tkOrMsia8XbEBwa
P1iBw5l8kIC6+JG28xRr6mL5G48fqLPES1cxl7SHcJTiNnQNa5wS7ZBJSqlhvBVGu+9RFEvxyOps
jTvo0+y5l6Mq+muW+dpYAsWvZypT2svKemTQv1Jdde0L45Zq1UHjxZiG/mJr6TnixYOuRo+A4KIw
72WCJKqA3Wyn27QzLrmB8hqaSsV54pUBO//6J2EByag/guZJ45ucGs15bZQFCrfbQ0m60DMjzQr9
no8jUphOyNQImNAuH0I2WPsCUPnEsoXWN0T0yE1uQPZCC8FnkCsEdXxrvnVSAQbSLp0xqnvMiNxP
jWQvLN1d9oEIHhkjfnbkhWwJ+JzZmi3D55eYn0/Pxp3KvAeO3SfTMQ4+pC7DdNfg81Ajrp3J4qzF
jpFbF1LiDuUAvlRPL111r3X/z5eCzn/MQyPRKaKoW91C7shpmTLz5nfTuSd95cDwjVjVpHskTAgD
dZdXuzx9yVgJbpJgMENhF1srXxweZlfvHNei7GItNQSdt5KskMI5aN/9uMHOQ4rZ2jHqN5d8bE4c
RE5MSdVrU7r3etQeIOLlOW1FDpZw1U0jyNJ3Bh6XIVBEGfGFhPw1TXgTbcn7z8BGeEBrNHkniFYL
IVlysxueCqFyRt5hnh5y1eubRiOnOpfmWz+bD7oBcoLipdlGpWxXhqJbqCXkdiHkU2LMX1NDapc+
YCooI+rnsbwu/5sB5lI1+jy93GIx4mrQpINcRfihySRa960/4dEF8MNp4A94Tx0rIO4+1d6THO6Z
Yycnkw1D0Z0JlEREUjxK13F5fmcox7OuDgiW+D2YKXkxcsbFaxesr/Mvo8XgguwV8ELq2Vh9ouFu
muKuj5YMCff0oHBvLTH8Mra+k4ilzZN1MeWT4glZN5bGxL5H2m0xBk+mdIVxLz5ONWOq2PtWIFdX
aQsf3mzhj3vCwU0OZrZOx5Os3eyNKdpusPuXzutOAL5VaFt0ICKdDRafhH3Umf+V4GVaOXJepLR1
DGCtuxUl9mbCdoGvAsk3K7bukOtX+pvXOJ+9Z3zQt4KGzbP26MtbQZbsym3a25gnzbYR9aMVLHxU
H3JraQQfvjX8W2irj7pz0Ilqow5kskr6wK+Ja+wS9eUV5tALarR71c603270NwGJz+YGfFxDLzlm
/0j1wjtIZij6fmpX9T5HPeAdWrYWRtXS7+2iJqh2IFiRDvbeObVvY794IyX0qib2t5ZBF9h2EFUh
CBCwYHThmKX1uUyHY5QiFlAsa1YdFipcWh2hYfxqN+QksdRMQDBk8ZvXQtY1XdjV0KPgnq6jAGEu
JXxtlH+Okf72bhTvfLsCgySHu3Dy6Uiqwp/iK4VZT8qzsLNLPHMM2DpTcJf8Eu6F+LOsucUYbN/Z
t1ShyMS/uC7QD2vuj5lpNXI2cSWU2Nmqlpu3Ew2JJ/ktpU/Z9zQbYdfH9kbDhLTFfV3yQLlHYXg5
HPb8ju3hLGgi2G5aV3Zt8REvKDTj9M/RbHflf/qaKQ5LrY7fEcxx620G6tZjiwd/NWZI/Spm1zc9
hcxfIL1iQ3GX/wvnpL4zBDw36xjNtKcxmMW9hUL/bBbGs8JVxlwGj2rfcpT4UiMBobQ3zqRv9SFS
m0TwwZXUj8KpNog0JREAMb3j0B1IlKB/rv8x1wshx3yJ3o3XfVrUFJFswrAyF9uJjUZSWmB1uvKT
X/y4Af3w0MxBRnhqhOkci2CMFAW9IEJxC8IcPjdixDi/KYVurYh2JNRvwOS/kIds7NIydArjURnw
FPtGbWEXwN5BdbThFueuL2d/5Wiceamb33r9MrbJwqo0IQSGjl0/B25XEQ/niR2ksByKzoj/mAOZ
5rRyQ9PgsLGNfGsVQ/Uo5FdO0xLKpOs2Xoszu3ZZE1lKe0Xcf7Ss0dnbJtr4Kv8hcSH5Qll34gBa
SvBYx/xNrEEsWc4w1WXPijwONREobsdwUUHzo8LEKh+SbACxUzGmj1xWaq6bTptMjiG6xTV6tvac
NBxAhI9/OoX74g/VmWDq5tV05Cs2Mp5V5WcXvSoJRWQbLyfbXDNMq1bSgzKS2u6DxV5wZ/cor2VL
zvj0MGXkdWe5HcNZV8z80A7h6g8mAVsc8R6j/bMlhbWt4i+uXms9MEZ414vy3dZr8ghUubcTkqMm
0y02ZW5+tm2P7zvYYH4bzsnOSnq2DIn57vbirbTZEMdTeWk0wFZyqE2WOLjkUzMzd7phJGutybf1
xOvwvyWPAGI9+0f+oxmqPBg2XhOd9YpIl6k3tNfRYzFjyKY/54eGVXRYNt5NdvZzCcNxuicDV5bQ
fNbBqmkP2Lc2Urr5ftTsXWzoYIJsNraomh2ngL0xOg98vccYQwMd7wtIl+92yeAiuJ6RQu+junKn
J8TosBjiiGt3ApNV+Nxx+XMy+I8MwPuyv7eCTY49j++ZPqHop7b2eiLAaNcfOKSfIQs8RkXQbKqC
h2eaHvMGS7gYyxuQore0JK4IbqjAXbeKS49r3YRjFKFRcAfUfbP9QE98Hu162/jaRxwEWWjmBdST
foT249K4us2lKRuyruB994uevbXzDxwFv0u3gc5q5yG8TKV/rdCfrMYxJT+juxSm/+0b41+hv3ul
YPehtm7ADHG4qKriShzAF0iwScyrjlKhXhzxbMQjYptikfp3A2oqIhjL6OpA0E6tCbx/ckOmwnzx
00utl45GgTmI9lQt0elp+YIC7cbE/1w47UM3nPuckZHKigNoLbvd+0psSXi7LtOLlk3iJO9G61xK
wdkdkRyG1nOu68vyBdtoXCeeRrho98iY89xWLl5fzBCy10/zEG9QTL12gfGXunfsV++pxiHeQESk
ajSfBt1/Q3jG7qdJYQREsNsG9IWInuB0F/Oj556wjz0bevAtS9iOln0B3nDJrBnzyWcw4RwhgjDw
9C89yb5ay9zaVfQfaefV2zyCZum/Uqjr5QxzGEw3sBJJ5WjZlr8bwvZnM+fMX78PVTXdVdWLmQX2
xrCcZEkU+YZznvPsBQhgcwi7lJCXSCs+CHFCfVQ0X6ienoTKtGv0EmNZnQuCsEomaOhuWLDm7Q91
Sg/DqB+rmZ8Ti+B78CWFX9DvZzfCPKyKso+mra+pZV4wgvgLG0XbJ9M0jsQ0+QLLn9pR+GnyL8n1
HMQzoIzvLXb5w88YRxfX1vKaTskaFsRCrrI9UpUN6jdYb7LdWviGrXbGlXB8NmIc2cRLgXrIig05
G1fC0EiD73PhwlIWsIX+6gPdsqLJBrX6BAPiGb/VnvU+y7fxVowtIwthWQtIMXXxVZQwT4jx9EOo
vtD4LcewXatS8jIyDvN+SD5Dxkyj5/HliCEgSDtdr7gqqNVbFcAma0LOO+2qm+vMQd8bVXKSA4ZT
BpcwqSYD8scomucsSr/MWPtsc6yuERL2LNp1QVetYCx99i2TtCTQrlrgkwagPftp8WqErP0Ki31/
ql7zWvtK4/gZxcU9KzdmE7/mOH9Yv4rvWVksk867oZ0zCcacvvKiPiYFcv4x979h6a47S4WfApSi
MqdnpdFJj7glXDEWtBs5GkyGpwz7TQ5nOBZsNLrLgPRTa+Ir7sDWHsPguc9MPJoTWoHxq4aWlWYy
OGUhXPuyfKq7GeeDSDugG+mo2hdII1d6EjznMSV1kXrPQax+KbCWJdNbmaD8WhEttNphHYrD9mzJ
QAt4sofcagnKkHCCVNbd8rM3UF9hVDgjwWCIml6DAKXF/LcCKMUWdXRucgKJVH1Y9gOry9DyDpr/
05LZMmkPmJ0+rEc4Iw4AA/KG5JmeYUmL8hW0/FOrIdiTQPynTKUb5EG4AErecKxrPESChUi/l6Wc
QXza0pAOYVZ10Xjkr6C690NCG2+EqNcFrpNYTolTz5Un1Q+eU1QqSci7LW3MdllZNcs1ftOPb7Qf
EuYtRA9tRFGkqghGpdK/8wa5Dm18ULRE5VDgGUh06yogQw9FfFdBle+MPHYFSLudynsQRNwxTBon
rWelpQYwLoh43qmexYbpBDDXazUvUyTVcDsj/gHZeGkG3KPiwTGZptHpNMh6bcQq1a/eMwI5l2QH
freGtZIi+W2M5bual89lHNgdD3Cp9JiZkmgF5WKPRFlC0hS+BYzb+N96njNB3sg+e8FItPZ0ldch
aJFGCBk0Ju158LdaFL5lRvZliMFnk4xbqS5OvtE/2WU9q8eoaHGS8dxkHvr+tkaM0yC9AD616A38
gbUCdM3yQrRXwZqLOZ4wobikYN8JgdIWUqEGLCe4VgIiHXUMrIbCFaBvGFfoL5xXXhg9nX2fhaxl
oeCPONi6vl6nWflsDfUyNECSyuXsWLKoSywByoyiHCN/HeTGq2Clb2GXGkxGeag9zy5realEYNhK
wl2MqdgbIIZq9mVVM7aCKzwXueesHDEoogU2qrUuOJIkgADPDn3YGuQuhAwLQOsE4vA6ZfKrMZSX
iNFiSbqCGOkMW8pCWgjanHetLLlq3IuYMFt9RPeSoPGSFekboQ3NEnw1lV3hwgzlXYeMs4sYfY75
PSQHBuX9Wfc1/GOVf4V1gaGBTZDVG9uxQFYS9rSmiy6sz7kvfASjyIpFOhvadLa0eCfojpqnp6iI
DkMdn7peBJuRuQWsqFEZr40EGqQxP6YIAVwQ+tu4r06VRo9dJdNe9SEztH3+5IvA8WTHz/Wfk9/2
oNywSQYGPVgN2wqaAXqTKyywQ5fq35YqH+NMfZH97sXshT3CSgf5lSMUxU1jWS6r/a1TIXgx4k2K
5kyzhYCtb997Y6P26WUU+6so+Gu201wyOWpLLkdkyLYyr9jIAR+qrMZ28cSO10LhzKo0FlLmd9Ot
jsqNmFdonrq1nG850V+tjoK/qlkmtNW+iIpTOWO0whCKfw0DOieOA39W8ixb5ncTaT+qULhZ+Ucc
IPlVk6ufd+cg9NbeoFyY87vpMNkoeRxNae2gnjm5NVUdOQbJl1SFX+ARfEiT2g82rytVnhxG3beC
QG11ZxbpWcYltOghI2kdZsgqH23SBtEOd1+BYM1OLf1emMbOMzLXRJaICHObaPmqp28KUOgPdXGJ
ivFUpjnEhT7gMrL0WKeXgs+6g6N5OsQM/HUrugdEtC/SWnQmHHIcPw0YS9YuV97x5UKTQXFq6jbN
x4uiG7s+ZqrXEINQT+ZNHdVjIum3SBdXZqA+E83yESkqJqLuhUUThZoKEbATtDVl9UpuymvLgx8K
Tp2qKR51uji5mS3P1qGCkgJvKSXlT4jvLQCVRkGky1srLdKD0RI7YRj04BOLGeuMyhetW1NyhhKe
x069lXnw7EUsWI1CARvBCzV0G8ZRqIONi0iQ0zOKHkwTlQrmFz0j5BjGH17DQi8pn4ygWQUZsi5O
bYWthe3XBNF8LQz1S5Ar8rLoEPRoJRy8NhJWehTepgp6YDuZZDPp06ruvZNs+NWGTLl1mSVM770k
ddmoXqMRE9XA5oponEjZVYgs5KKXPtRcMhdqEWw8sfFsVogq/7ZQrspupQhqZIdJGdzUoA1OqLQP
j1sm6IOn9My0ea9ok3ZQiu++G/ybXhsNmCKyLx43Gw+ndQ2GiNNX4t+MBhdHZhCyCMxeDC2yjFXh
CcGmSAehNduor7lZ1uOqCoALN9Ob7rflVv3HB4tzmjOmkAEF6+6lyHf++b3Hj2J9RS3WzXnRMCV+
/1V/DPniP28/vt0G4G0GmPURDgNmw1Wx1TSTDyz+iPw2Xrwq46omFCCfUcoV4F5m+PP8c43X0Cgk
SDdKeci3jw8mgWObgWTdeWbCEDWAGLMll63a4rD//cNvXwNujI6kXz++/vjSb7/xuE01kNggj3lC
BhN7/h+/9fi7SoiWbsqB61ONDCpVXM929CmJwCtVpL5IkvKTIbpr5BlZCqNsrkVACPA6LZaxp7ar
kJqXePY62rJlZw0d6CRsMHpT7aHIIMVKWDCbnzWN166So2KXoO1fwjQGVf5kjLyj2VtGXPnmaTC1
RwRRi+mSumHSHNlNJlxS0x9tL7AQ/5EfYBstmvuozmu3Zdp6JRbjUyjGrdL3MaITplQWwWm7kFiV
fRpYrJoFwUEpG+16Mkt3TVQgmeOXQ/L4mDeS8TLpLu/vCkcY59VyfCXHsLPHedA0slZchRjSVkFb
Y/mcOE/6DGNqSHDFREMks3NDA0t8kbSTO4YL4uw0FImOS9CProqe/Wxh6KXjG7MEtFVCCFFoDg0f
2k+sZe5YyEjwZu4qGodxk7RDbzOiQXlhYd4YwvQprHHnNAUjKKk2ErvkpLOnolY5Yiq5lI+gYTFE
SeU9NqRib5DCsDdHIgkFegqfZKEzYj3pOLBnNbTRuNcl0zLtdQDve6aGElYWmjo64tw8ZJlOw1/D
MJ0Dn8lQU2s3Hlhsm4rkH4cm+Am/kC2kOqw5Lsn1C1n2JE0jnsF9WU6BixkzlQhUhmGGrctRdhPu
dSaFAaZH1E1wu3hFQmKSeAqcWg3MpSY02lM1ko3aa8ZObDp9JRAvuy1UydtZvmG6Za8lW5Yha5Ae
4S5S5NQ2K7K+rd70ST5ggzVGCMGQ9FPeJrr5HiHWGJs9L9i+sKTihbwhOpQgjzY1wRKClHKozLQX
PWX1gZLCK7RkD3MQPVI/ShjbsMZo8ZStTcqIuy6/p+ybO+LCrpVQ6bfaK+yxzoNrWwvazTDQADZE
UKWieKIqa559T1iIhSPGzE2GkC10rgY+phtsABVTHOrCukI7A5rVk/R8HUhaehaK/Fn5CVNfOEi5
Yk2LJlb4NFTvOl3lyEhfU1jKEYpTdAul0PX9YCG8lq3YWIl9AkJOLUz0poOwDOU4Q5bApsPL69hN
K5bO2uRTsIlmdNWVR5JJ9J0aKqnOJtgD+nUiTaRBe/LyieuRkkoIB7g5YdheBcGcG0Qy+VOrJvJ5
Mjrn8c2oCV85tvw9HNu3MJu0d4PNPIe1HrGZZSSaSATMeaxUL0yuPxiv8M4igvnQ+5H/TMpBttTr
wtg8brKgFjBUqbozck2m9cjJXTPjcVea/dGcckJpOXct8BmNPwIKdc4Z47WTo1dk+rw05jDe+wLs
o04wluwTcGtqiF/wc1RJcfG6XNz1inhgXtDtYiHqdo/P2IJzJkMeXYSR8lyTi/Mc6a8pNVI8yQo1
FhGjlK4/k44lc4hu4xgbWk4kTqkRrKcYm6qnjau8canKSfb0+CsRHL3HLaEgFkygHXKEHgiPgO/q
6fFZVufJb58JgqDahoGIftRy3R11FKKKydYMvGvCpTjrXwz6dCvoL4KfRj9n0eJIDsYrnmxMF4q4
7qRcPnTzOnjMp5TTiUAIuzbliB8QzODKuKkwjQFLSdKbMND9AdDUSMmQLQY51oteSdWlVYPXKtfL
naDBZAlmMMsUxb99qZArze4p4cE5oDa2VWOUdo8PmjJmO7VbmX5PHeCjsbeytjyhjevXgk+ccC/I
xZJILOU5k0c+88XwzAS6ZbkERIVJNiYg6TkIDEbhiZG4UsSKSBsi0ekDnEMBc2mnE1A5aEkD4XwK
ytlzwG482/dWE908swt2bYVFqZpfPcOgeW5a2jcF2c1ySFS4b9hIPzEPeEs69nJndcl8Ab54QRIf
RK3nrdEYEWa6Sl0r9YwernWnTZFO9EKG4E7vDqlRi5dkjiKf7cedqN9yEs4WQsfMKibtVBNCiLa0
C7411ScZp84613gtQgZIqR9eRFXWVxVBHRul04+qKgxnPdqE4XA2qkm+tykVot/U3bItAaQmquWD
ZyHhWkXT4Yoe+3lf65J1WGjii6jg22KLMu3KQRVXNRkaBEFroktCqcgaUhQEHrsgUTBgUzIB316i
skoczYxJaaJShEHZers6beGSWzKDLN8KShf3IYZqyytWATX+q9U3bmwo7ZNkEhlaDNh5H19GWk1s
scKQUC2T16ofo9WUpb5bRhNvu4i4IPYPF6FPhs+sNn/7xP/jVzJdPqad113aZo528HCA4KH76LpB
R9OLYGWRzsXPTP5yqiwb1igvp3XZDcLZb7juV2kxfiCcXeYTyhx06N9NLVRHNVW2Wpiph8FkN9iR
xrQssUfYfV7CgiOUbIUNe7ArEQB5yP4chynKZRVcTF2x7hMVXYEGk5hbLxFKR2VA/Z5TPvRW8SEA
O6adnOdOOpNakxntTW8GlRQjxsDRTNDKi4pxZ/aORcVNCcfaGoo6Id6AMLdkqUyIYpeK+L+aZu23
BKrOt7ogIjy1yhkJzHbXIal61zM65DxFWe2lEM+pZu5bPLeweRX44Wy9py4k1zXtFXuSCNLtBBc7
iYxlw5yW0D4Q/Mx5cVPHEgAtom3mafvTCsefYyuk99xkZpMJvnKlSlc4JcbCYZ45M9L13MxUBSfz
BCYkNFB65XcfrdavxlmF1Xe4ukql37FBEQ+pJPJBy6XD4+ZoKDiPJB8x5RTtG481R5dXT1qNo3Vk
Sv+4JU7otdJYoCjWPEZ0iEVENglE26bxtmiCaFko+s3TS8SeWAjwu8FwftyEYxE4bMaAs7FFqkn6
wTEvFAB7qzlxkLOBGhubQfa8Fdz6ZA6m6ckiE2/QVGd0QVyBwxRqt7BwVMhFGTheBORtAN20x3ua
utRRhTJsgEURRc2LsPQ6yWRlSwlBbb2wNA9dHslddt9p2UaeiszW9NL8gVgcok2t3wy5bDDViHiF
LC1ad/xV1A/rcIjaL09WQPyZqrzHdfU69GW3kzMNgeakCK9o/udsdyRZDB/9+wCUVxY5jhRfLy7I
/J8AJfh31UvLtTSY1KRzdF3NpR1IYCDyNARr4iLLa8Ae7poR5+LWqhfYj689PmBwYd0iqsk2mn/E
R0iwUSWTmT/DuXJ2L9OxB08yIgj0QbipqbnLnV+zDaF9pQVmC4oKxW+edUj7h0jFbtWX1q70Abl7
WcopUWZckE3pZCdqrZzbTBuZWmJr4V1icrGTfJXmdHhVQNo7BrPRswws4hwbjPKwjC7UXjV/UpU1
r52YyzT/oX7Q28EWNSACQ1Qor5xKGUTyII5eL7QvaBtHf+5Ge/89aEzWrDJFaRXWwkZTcHoNPpiM
EUmJEwlNsh+Zedu9QW5OYTG86NnVuA25xi5UTuPsY4fkv2VdR3FRalkKgsCUdkY/EZ2bthUJ5kCg
2QWgwu1QQFfokN1IxqPsjZMI4YHnzcqM0G1QFH+EcuAfmnH8ljIjOagV3SxqIFczUe9EeTQ+eTVq
YmFML0pLoPWYGhscfJyDK6MTOeMw+A16lH2RwsCsh7Gih4rgdv6QH1k8TBumQU+AiZozMAQFgAy7
halV7xal4JsnjKfAi0HvNNib6r5tNlZjQFboxtGmPyM4uTWytTQpxYr++UYIZwvUOEvZIUvQZyAX
5cfHXcFEg5FtBIr7KDxlq/2IWvwTlLjJrinpepq6DO+ymu5apSsuhsdgucZ3uy6RM4nlqJytmquJ
kSo7djUMWHTAmE3Qf4rG6K3RObwrWToccAOQOJzKrp8QMFoo4ovQ9P469rxDPLDfJGP1WPxMIS95
7LKvCsUROenCOdAcSL/xVwv6qI0wldQ9LMzRqOqTYgWbJrA9kzDARShGK6ExSZEjrMbPsTqpLYWS
1lTmi9+SIcras15pEyzysdf3rJRSRyAFdNVLmkN3+GyoRv5UDH3u4HHNNkMyT0ZYxY8UD7KS4CqP
gLX0fqqtzXLoYF8IqoOVhH6095QDnS1ZV3DulolFjDaY+bUQFrASW2k89JW+mqpyPLfSFoguOmuG
OHJLnGhSouXKkxEXz9yYQIlhQlUNtyHoETkFauBWVeNOakf0m0iFrIvx7HLOx+O8ZclE5VmepZ1F
x6owAJIPKeRcqCHDRpQ1ONaFeldVyFzrJDPtaeylNeUJA3wzPFVBxSlKnK28MT4Xo7JCEMCIIQ1m
tfuhIoonU0hMC+vakSwptEGkM4oA9WKXY2w4QxYMByWPwUaQMcO1RDMuVmwd0pwyWS4KQrMnFKLZ
MKxYgkd7xetrRA+zVB/8yasCF00u5ORgNHWCbox9VGkkxrbWTAwCk7K1QvXaAOc4PD4YhhXvQIWr
u4HWtG1pIFTUjEvdgj8vIruxxRw/TZOavBUJL0qNYl/oYfVUccx1s+4nrwRkDvCbbK6qkZNgB3nn
ytaludtnHW1bg1GmyaIeTUfi4juSnP72k7B55ei1L3XMiMjJ1Tp4gxn5JgFwWIJaCp2+DLKbMoFU
kSN5Wo06iXaFWe5GqfnoPPxvec0FM50/qJw6hC7mxRFI4PDFAEttrNcrVrIgCqxUfAmNxjiw8jUP
upGkyybtLBs+YbWnCan2gpKaTqATNkbWUXYdLFYnIlcRbT6r5h2uj8fffHxQC/kHO+CC0BFOvUCu
CcJIdkk0CQjWaU37IdR35OC4E9ICxxfq3q7amjddJw47zKtQSYqV0OvxIZNdYoteKiV9oeoJb2Ju
mAsjx5Ddo4xrLYXp+tSGF6sP5JUWyv1uTPMtZm7o5qVk4ANMJrR1CpW1ZE6bKBq8AxTRN79TBghL
Tb1hBGK8BvJ4IEBjFoFOSESlbF/igaBymi6PD4Xa6syug2PTq+Elx4/Ndukcjm16VjQ79XVlo7T+
j25U0sPjAyInLAlkiuEBRx1P7M7gZhFdNBbLdK033gvPYrynSgIJS4myyJHh9lOZHeMkH1YBpKPl
JBXBOVTFaaNXHHWdfpE4ul8iZMFLSDfs0PDpuHGGpaEcACuraQPy3Uy5O9xLK/Qo6hHLItpish79
Ud2FPnpUOR9YLyIzPpUfOYPAQ1UTr64rAJBiTfFXhSE1m3YgzYKnlEl63DhWIz61ONlcxRv6lULi
pVtk1T010gAnaIVGMoiOWlNSV8YLT439o9+rLyIpRI40CIyvBqk8og2Kt8G4iiVF3qgZE1m0E9Uq
CzvZyfX4k2Ms3arMiZkhP3sCwbDtgKtX7CbOjmq8VSfU0XWg6Ety4JBoGGW0wuGqbWVRjhwQH6kN
wE1meWmNd6WKniE+dpthEGZuRI/NE+dCC/jloCXTfVDjgppmrG3PSInBNAEYoH0vscu2O+Z20mUy
NGvbV8XV74h4lcdBX1m+ecBF0++FQag3BPVgmlM8AWI2J8/C7Pw1epJ4WeLZFnKhv6R1+SyHELoS
rPWuoXAJGGXE0HhLsFlKICmySNmOXVxAeBOHl6azFh2Xa7uhqHEGrqlnQS3KZRFYLHaN6gtHVn/1
9BElQxgW06keWredqJiyRKUzxFXREK/lyKbxpiOPPWEoI+2oddoImgnzny14UWNhVF3lhlih/SKo
twgrJivc9JBJF6JwgPC+S3uqMbnPIRqqd8HDNIrIa45kiuAVI2VZogUQL6WVznmIXn0Kq4TxbpxD
yukJP+ly80o6CqFD7L5ha8iI0HTD2hPKziaPXQTCOCXYT6hxq/GYZZF0UVh5QmBI9hIpP0opSHut
zO/ARcOV3+YrJGAEqXbSoRRrniJwpBe8fCetPrU+YPy6gWE/1t3J10+pjgB2iFRcGh7UE1SRjSPM
cbpgaYSdxDQpT/ePk5rVtLu+nMD5zhVCmc3ZC/Rra7AnT006pnvD+gnmMdo9bgxtQQKVqLriANWV
HnAXcjxvQq02NkmqfHYebrHSlJxWRw8dsX5Y9qYQrKhZywOaX2uRpKj25yjcoJIaJFwAECQGLJss
RZLRp9G0CAclvAsqZZIQcYTjz8iuXebblNLCpyousymztglY5d9mdYKVWRt96g4yiC6EzZB1USHx
OhVstGbszSQ3+kcFtUxulf0ww5+UWLmUXf9DL5ks5IHqO4yCUbsoDB2iTd6SOlDMlRsZ6kuWhpNt
dmVmpwigsSbYXiTAUgqGwBV6juCUwPq2z5YsD3ts6BaizXpjRGPoZDhvo2ifMrm70HsEAE6M3EGi
wJWNbQyR96O17/OCNMVmFurFzXYQp3QnWijvHtdnorJXvaEoTCwqLq5hPKyaroDMOPb9xjBZCNSe
UaAy07M7V469wj6b7V+yE+eLusI2e6kbZCqHcqfsUBWxIopRAQiJhmqmkrUNg7mzFFXtUWkEnFlJ
4dOqkUGJ/bl2LL0hxzSFqh3IHXYiwY4Zv23zNAd79mxM/gp8V3lu2iZkJJteB9oqCH+EF5cxU3Qv
i90xLbDDBs2IfquEkRp5ub9su/i1GWKmgRXwuBBAZZKzuklwkzGjxd3Wp6jzmBht/Ir6LqQHxSjP
VhJg0MkSugv753wTmsHN91Fj157H2K9UN50XgsUamVcISZpjUwoaYFPlDvWwBA1dOptyYW5blI5u
l5iKXUZZ5DQkuG8Rk2Cr6BoVKCZZCq2GnmQIpiNDwujcsz0dZHqpwQe2B0znlGdDu+nm60czdFuz
qBiwewCUS1MkKWR+Cc1o0tfEK7lT4jc7KX1/lDC9cZt6YNLykK7I9Fm3+mi4Rp8pK5bwyL+99GdU
AOsdResJQAckOyPfFBR3kjFiTZhw6LNCqTkfk7/oZTMQfz2EJnFSuPFdsOKBo5YWWmwEO7Yu5dbJ
p/Ldq6HvVp0c7HvIJRgmR40GwQJIOw+8DYtuqJcS7yB0G12k3W7x+NooFcbduB+CwjqL4xfvjxEP
RnEwjUDfMV7EgaYRatoAlXBY+WG6YgDtA2BpN1HF6v8xR/QLFjV11r4paIV1b8gOgUwcx28fJGOw
hwa90KSNx7Sy2o1umdLBt8T3tMedobIah0TVGLwyubeRKhBhMsuJU0EnzvWWoa2E5R2ADSHXj3KL
CqzZRDqCFtMnkjn0WeOwGGk2AludhRASWgd3G72ZQYM8X6YV47Uti3Ev68NFFkhzRRtfLY2yUI8s
XtVjq8AFJ+GVyQd8llU9Ee6jJ315zmaK0ZRe0b0N+8e5DVOdphjh4tdf/v3v//nvn8N/+F85xAf2
Oln99//k9mdOzkToB81fbv79ljPKSh+/84+f+fNv/P0QfjKyyr+b//anVl/58T39qv/6Q/N/84+/
zL3//t/Z7837n244GUjV8dJ+VeP1q0ba+/gveBzzT/6/fvOXr8dfuY3F199+/czbjH79+kVURvbr
79/a/Pzbr5ImPZ6o356n+e///s35Afzt18P753v+y9P/vv7L73yhuebXJeXfdJEZPCEAkqIauv7r
L/3Xf32HmYShYwISJUtTuB884E3wt19l+d9kSRUN0xIVyTJlVf71lzpvf/+WJOrI3yRF0XXdsuRf
/+ux/+k1/Odr+ktGyZuHFM78N8qvvxS/vdTzY3vcgaajlbJ00xRlU+Z/KD7fr2Hmzz/9v3wo30Vp
MZYykOd6LDZy5XlQWM2QLdETfeqQYfjadm6/a5AuWsrbH56r3/+fP96/wgP51/vnMfIsqJaqG3+5
fzFQKRXqvNt1ozvhB5WexD4/Zv6zFLCSKeXliY793UsKW/d1uzYGYoe2gui06rVs1gk/IELw06cv
EeZvm2SccwvMEaceaQLvwTVM4ZUZE1+GjM/ftcDzxuHjv38Mkvmvj0EHkWJpEo9Bkf/6GOTRSKY+
oEuVTuIWLtALO9hVcIJlsTdP2jY5int9Lb+aR+X2/3nP87P7h1cvGio0KLHV7rJ9+1Ieq/PwlP8I
npA4OtGxOqZv5As6UPyP+e5/uGeO2r++bn96zPNx9Yd7HnQJY5nJPQtPydnblltpHZyUI1qNbXYc
jtk2O0jn9H+6V0n6vxwvuimLpqzojGRESf3z/XYJ8xOEpEwETmWJNQiU+qImLOPVOoZbprhb7Mn4
CLtF+oIUb1OudWdy47XmqtvKbbd8za1s/M/bbA/N0aWUODenwg132RkzhJa4KIwC7wCDhbwWIbQn
0FXQShhUuvQRPnKvmG042kWo5EtyD8vUCWQbpnWeLGTmLov2Q8LFfwnJQ8T/yQyD+Bi8+A6uMwKc
lkT27I+5e8EDMcRuO3LyX2r3Yi+v/FmVsSfzSayWYukWzUrT0dlu/aPV77x6n5ASAXkfQ/I3K328
V/VLjH/wG+UfmwZU3vq3DicKgdMqvYgHksOx0Jjv5bU8WrsbDCPafhz74EXyZXxo1mhWGd+0d/Y/
8+V04blwVEMNvuDW33AHpwlR68JyonIJkFNbIdURpKUKRSaxjWbd+q4pr8p025ZfhHLjxf227nH9
mRRvjfIiZ9/ocCpjbUbr4VM+9DvhLca8RoGt2tEq1beFv0a7VH2JH9GB5cZ3jfcDOPUn8ZJvszEf
FpmwSD+Gs3h5CaHH5jAEf2BW9VMbY76gr/lkthN6ZAyuRYohDAMN87dF/W1Q+HySt+Ig4l2XL4xT
kQm3zqAseZGsdb0bd7P6/VW/ildG2JvgptxbJ15gNeawTQ75Gmkrb6jG/kmGuK27se2frDPPvtRv
88AFK+Ijb+FYwe0Bxy9cNBsylNx4BdvkwDRnAaDRlS/MianCHaTUTnzMy6W4LPadO7jWSfwOzjui
KxaUnDYv1KLn7pGfbZJ76Vin9kVHG4QZxI4QcDn9wXfMjeF4brgwtzzEYoM4dTmSshfa4hdxZcXr
eJKO/o86XgEE8DFvjy817wMStwMGiAnkD305Zh/iF8P7a/FWvXEQkLZUxo4KYQG5WA3oaqk6HJ6a
Qwq0tvS/RXjiTvic7HRBcM1uY2ar5qaRQx+cpBIn77NGTzPZ/IE51ZnYoas4Ppn49C7i2URLml01
DGVXoh0v1TvDiEt5ly7jydyTIuSmjrKXnXIZL+mtF5E9LW7ksK3zq3A3XG0/P5mkqi697Q8m2fx0
5OIxtsFtuvHBWBaLN2mpu+1Nd9GzOcye3bdh+Tk4pjvu45/sYXEdv4fn5Og9tXegbQMPCV/vOd6i
f53/GuLk7bQ1loCBlhgz1HdcLrQOEXLj0kaGw+RL+pCaRWaLTqzTY+86NpMF4hQisURAcXBMgdkj
BPFIrIao6mQql6KFtbBcSvod7zb1Z0T25Z1gWyPbmXqPmaNbSpBSkYuxqnkqDroH0XLFmC61hVVO
/uBiWqXIYhwWi4t4z6b56F9C4SX/AeF1j3F+aJcpu4jvngmEtRk58GVK5RV2IXFYhooLqk028eMt
4x+q46/VreIisFvqG+lVelXWzKc3qrYwV0m9kdz2OG3aY3nUt+kLSVvn/tJ9ytpiqAAkL6vS5h2J
zingSC6X9O3RZ1TY6UXWF+g3BFTBAbh6kIcbULuA3cLODq29Cb+ghFxn18NFU9ZVvZuas6zQiCxL
mXyGmbhry9MZENcwOtNqYKY6bIvX7Cne+btmX8fbHHuV9FYYH9AadOHVuPtT/FaLxhrFPHu9gMiz
RX3zx28QGfRM0XNyAeZ9q7Nkzp+Dg7nMCfMT5zNlv0bgi/rxAzTKoJsOEd2Yd3qG1j+Fe3frztYr
bSZ8xLL8kcs14wVXL2Rb+D/knddy62iaZV9okAH3w9zC0IsiKa8bhMwRvPd4+l7I6Zo+lV2dMXU5
MREVdVFZKVEk8Zv97b12irEotvngyeD+It7wZt7Ui3yZ7/MFrCqV0+QAvrqP8K27DVdomeMlG7ut
bAy+OtXuVHmRQl6h94vxAfhNjSsbhT38aB7AdyxHSNWY1gANDNm5uTGPdbsH61f3TdDQRkVqwEee
+nN5YEh1lNHfntliNsLvvZgebWidDoZ0zYEY5y8+9YZucNJby2lNfzl3XA7vlGfrnof2O+flPMu2
l3wH8XbJneKmshZ8G9TKkm+njfDBepaHz7T9npW99App8lW/ynwVIejUhALn7GBYrv2p0gJhOqSW
GQe6VEZVETbR56XfYJmOiUpTNd6UyiajnxYDNEGe6SBDmX1NrLe2v7P63djvIUBMgLNDhmmu1T8G
0n5OPBaJAIX9Be/LnRiZRjgxKzvrsHBp0SMlkCubIjhq3aUm06/d9xIITR/HFOUdZFZP+i69rx8C
2IBO9Cwit288CMo5M24gX7NHf2ZXwTXyQbCjU0wGPBNfH47ANIrcH3V/Gp6WnC8h5L03NkD+SN5K
z74GX+E3TC7R8GOr4jLnbwYQ2ghOMXLFvB8oQpoxmnpp5I/hVqZ8mqQwawitfmRZmIhshXJb7Kug
HqCFEEnQykl+mMikF/XUgQlgzrGLmg9NO2bAuPVPmws1B1xkM+vA2VVpnmJoVhVZJCLhKdPiCW+w
B8w5KMkvHrXkOGWfCo4gAyxKb/DRGmRHnnOobcb0HQeP7KxoEQcAR/fzM8vn1ewcmDxCOmr9WfTn
9IqUcUs/xH31qpXv2etAV/tL/FDea09UxjlK95wwudu33nRT3i8sW37nVk+xV9Z+VUsO4VKA2zyJ
uyL1oedBVuKmi3Sr22TJOrfk+4k6NSsvfVIcQ0Vx5IHinf3MxriFyX1Z696p2vgMy6v6IGxyKqkb
EUQei0cC6vw0ELAvyp38WF+wXMFeItdRRt4UQTVypuv4xQifnmS+fnXsI84ssdu49GtEbvpV+uKU
9K7+Yj5aGzpVhJtsy8BjXjhTp/DQvZMtjFe3zJauHVN/BMdAf51N5CXnIUvbXbKjVeCTIXj2RMze
OvYPxTX7JZUumiQjFcspOaph5vuMf5LTRFZkTacYT9EpfQnOJV3F5GWEq4Q7RP7lu37BnoccMQPf
0z1V3aH3EkulewRYYLOBvsrfKruq7P6vmEQ3AQ7UqDjAfAaHEHaAtjOs5Ir70NWfyFizSaS/6KOw
cRbhAWghgEVOcGhA0rftszp5EOGrzSgNbjQUPuFDWUYhaygck96UmpRs5o99fgeK3MdTZSuvI/na
qfz5+/uBptr/6oJgqLIQmqXJuvyXq4kJey5PwghhLd5PHFLEZxa/K5qvA8VJijcBzLf6KpQfEx35
SzF2BMSW8QJDjr7nsz1fRhv1IztLb6ze8wW+JA0eO4Awinq66yTqYB/M9ImQqkPsQ9UOA/VvuL/p
25wO5Xv9k+ozsTwn2pe7dlfcFfC1ncRBK/aYTW/nXeALr/Jgn/lgFT2+0SfEXif0OWmxYUpu4qV+
cS85n5DVnJZ4u0NTJShEl77DMngRts7+D83m0WLLPZnPGsEv0I4edDPT642jFvrqz/wx38lPIniC
1PIU3DhY79q7iF00PerVZpIIoTvVJdngdmYgPfEi6g+78WtO6rG/sN5vOm0XMl2BXG44yg5JHu9j
+mEvXrgtpz3ktLra9E+QGmSunaqAMbSx8DrU3mzwU3m/HIUlQq+/l09G2/Kt2eaPI1gqeyeD6oXE
QgzctLfaqX+N2q+6uGmv1tWcL6FFT8yTZIMToJnW6dvPod1BwrlCCRzo5mrQAWGnVwEYyYNen8b8
rHfPdXFI550mdkq1M1B/9d00XOr+3goPCtWGA+a3b4N8h0q35LBjzprynxmLCgeokYM02SfcXzsK
OarPyOufWo2Ohlu03Ik7CCbcPHQ/sz1xw0dBn1Lls6V0oJTujLVYafZ0qCQN/OgNPH1G1PgS/qS6
v9nao1QeGYU7w4d9BS321ZO4wGaOom8glbaJ5CjsDpyaM1e5TZwKKWmqcEF90bdqfepR9lZs24m7
hbEnbzs+xK+TSs2TrbyMPHdyeCYpP7ePLby6heqyFLJoQG4r5RvG/Kb3FMyiKetP/AH3WQndZstg
iDcLjwsl48JJDHYfL8p2mnmEcqs9L/yXzd61yUEg7uP5uQdroaUADg6d/dwOm3rDFNtv9+iEh+zJ
3qkHEC8bsZF9G3UTH8s2/Szi859P9b8lAf7f6XvnD4pQf8r/B+Q9zfxtZftv6h6A4OJX/Lu0t/7/
/6HsiT80HnQNeU8oRMPFfyl7+h+yqZiyxRBNQaJj8ftPZU/8IetCRww0bYynFm6r/6Ps8e/IAK9s
W9ZN688f+G8pe39RaGxFkzUwMZqm26oF8vUvSslSSYhrysg0y/wghbKB5/qZm5nB02Y/drEBDw9P
syPDUVbN7DjhZpB7cIhZFrzmeBi8ZanOs528//b+/QvF71++LNuyVUMT6vom/LOAk2dRmgdBnO/p
qKNCsThqRn4U9hoJ5H7x979r/QR+V6n+fA9QXlVNV02dXWj957+pVHWbaHKU97j75eAl0gvO5yqt
RYG9MVO6HSLjqmLzH6vpEIxcuSumN7whcKYQMoxEbn0MbFQ1ST+DSF6ECkGT4KfCMiB9N9aPPRTs
tQRSnFpF8tCSwPn71/9XtWt9/SbvFV8LQ5dl1ViVx99evwk1fLZlOdun1MAYw0CCvJs/syGHyhV7
zS4sy73FBkwajP0znqptXxf+37+If/GB/dNrWDf6316DZKSaMtczdbZ12bh2qhLZsK5K2mquYlnX
v/9lPEx//cB+/2Wm/M+/jAkRnmw4/PsoGj+nqj7DwP6ImAMt5ncWG09//9tgzv+336daBt5rw9ZM
nhf5L39cJXVTGAlb2jHqKcEN0K/eMdGpu0bzbBntSjCdrOaKttjZD/j+VO0+BXzuiZKKhiEsqnM+
plB+mAuOuLkJAwP8s4vkBNim4kfYuN4ZQNplOnsgWjn68wRqWgx/GXeCV/DLhmK9PtfTtR/j9inO
koqTdHgLJ6JEmiVApE0JMahA16/6MJ6N7FBPWr1nFsu5REtgk6pfRT/VZ5JZ6XOs2/eFyk9U5OAq
QhOKXbWnGQ9NNu3eJsvYdeVZb219xzTw1Lfgq+Z8eaGtNd6XA0UKetGufbRKfSwhWsNJnQ4FVnSn
VtSKKq6ywRpfaJsS8lJI34JDxzVHpUWQ0ZpprKogJ0fhsJ3wLlf9PPtGWH1Qd8o5I23f5aDcDaIe
d+jH37rFBlcH1ftCWo62Rzw0+JYLHOE3iQ9jJdxSPXvSRfGdjtWw0Y3mnXB0uxmjZXKtHEroCIIv
A2RyggUanez0DdMbHN6ihZ8DK4QscbZqaKRso/vJIuBVSEz1LbV4wA/FE2OUuiMtq4e4oC8pe5OL
ZW+FJcIyQg8RCwh77aul1I3D14R4h+D2qenJphJEWnshls1k7obcbtnI4dysx0KG4E9WiVIjKxFm
9JzAvCT1WxhIzU3mJlNoIKXXKGRn9NWzSe4OMABMGMy5SFP0wnpLiLRE5IZjF+AEwuKUULmLAEuj
NqcCM+axLtO3ZhrcmV4o06KjYox/GrrXK8v4jpr6jIgtZ0hC5guJ8nEzyyMU2hRtx6L9QmSIkAH+
tMmQOVN1N+A9MlZSPDLDWHC1QVLXAEY3U5O4/LXm1gRFVK1W2R5cYyFG/q066z0zQXAz4pcIt6Hb
FeN7g697S779FSISDvvI/uZvmsl6w2oE5sAdXJ0MZ0y1x/HHFFg18yIut3miHsAbTJ5ix1dMXLqX
6/1jSqzXwlnn6dPybSQlneTqCJFVb3ZNtmm6AyE85IxyoH6SlsMBIADPVoBCYlqngIdg3fPqUDvV
5fiZs3RouXqiPfFpqAq/aNPIbZ/yDHLTnOfvhh69ssidLZMbgFTpuNGJp0OJRbsjFSFDwqfWNf6o
w+wlUcbPuqIGLKsew2jJKRDx4WxwCqBauDgNTcCsqYpRZHSu6/BFgmMxinstsixPB5vj6w0vqO/z
U4Z1966vx8eTHMv6pQpW2Gr2UKvKmdY1xQ2Yf60uxI9Cs1/0nFMzTAhQDjWspXlY6yNRyAr9aWkW
iWY1+6XmXUCJsFYu1UMcArTTdAmidhG+Vka9pYzCg4dxo9fzHkc7MlVDXVOshESLEo2YFpevqiXh
05ovGOE5u+LELhvil0rbIMxosz9Hlvw6Y01oX6PCFG8K5v/NMKS+oD7D5+46vWkTGkpETQv85cdQ
KW5WCLiptEVzjtPKlQuFBhWT3I9eq8kuhKpBE0pieHYzdACgwcVxeoJODG6KgN67wGpuNKAn7V55
G7PirK/J+CWuojuLjityGTmeDVLl22LCBVIovb6RapOhedAjhqNdymNYP3X+oFGQ2fUAJQOFIolx
pmomTcxzSKq+zWSwsOpA9Vac57clqQIcJ0CAK3TyYpSrS1SW3T4Nx6+FFrpzoML6X/d7TRl+bC2U
j1ao0oCjA/4dQkprUCFxyCKGWBEkgNA4hDEPXJUoiNxKoHsGVbIY4FfCTzr/cNSgDiDUIMynggGP
pOkoXBqG86w9LXnFTqvS14E1N/IU4lBSjHlNKNSdCKrKuU4li2vk9RXOPHAenDZ+VpPr0/eNBZRb
4KY6albOhXgmOVpCTdYSFMD8LlCT+iYniXyXpcsHpOYHa1KdYp4HctfCydcFcMEp7imd6eMWhR+i
X5bOeApZ8pgHkLzEEo/vxzbPSkLKE71cgnIxasE1KJkuTSuuoFlnYW09ecAfII7q6U6q1Gd0T2sr
S+QqjKGAdtRxVceW64QDSFddHPoZsSq16XLsqFKPC3FV4/lmDGG7gVLQlHSFTqAWUhgNfl1ogKCC
+yFQVmej+tlZJsjOBCE8G7oHksdOgYPSrsrXooLOkY32ttYB0PQB9XjjtC9Vc69kyr0d0rOhYZCd
Rj24WjS2qhV8WRmvWK3KgWMFVXVSMgHbYCaeDMmEkMigoo9Kgw8EkqtfALMMjP1Eu9f0agXFq8CG
7HR5dYDuh4uW7HalebHJOCLGDAjG43MaoEroHdzhFU1kLq+tkSTwhrN9V7FhhHoke3gUdQlbZgup
1+1q86UKfxY4dj7ezA/AtKz1y31ARGUPPfAYLMoGptuvvz8uacp6Xv7NLcB5FFqBbSpCW+ev4FT/
+XhW1XU22X2Z8iREbD0ymI5aC24xjp8gK1QUT3TjzkSrsFTsg7r1aq1Y1zhQz6YBtrUMczfKhuiu
TwI+RDQsaJaWk+dFeha15euG8tYakXqpdZN6aMnHuMX1xJrb0zDbR3NuKkdXQ3bblpxJqIU1Nk2A
ZpVml5tSGjaBlUCngqiyUMvQFDIdcjM9y0blK2JEbg7Mh4JasLKdj+jWVF0m+zwwx52mEV4w4/bF
bDmyRH39bZavQTKr/lSDAF80OT6mxnCaTTk5mErEGaSWHkNbYGnOTG/i2Ap/JSKJHSJrx58z6HYn
7NB6WK4uWqE8YBLaBdRn5ElDsMv6lZGZYELbsuk2fq5mr2LoW18b8nOPgm2M6U1Ti3si9AQDZPvD
wkOXLrl+qhMcxBkDZyVlD9Pb8SJV2NCDg006guZAHA5ZCFAjHq2vOhXmvWRWo9tTHR82dwQuGIeU
8X2Eq62Q42TXLwwHJXnar+cwMVZbERbbXqqnzTyNbDiWRBgC7GxCo5ukQwewcv3HGKmsoUMb8st8
pCMrcQg54jVvqx3n1QsUeonKUJ1q1ukuzDiQ9Sot7RbmALJMG2umoD4oyU5ghGUwqerQeiS/Zlgc
vEn58L7+mrTSjwPErFyGkGFyys6rbWVpW1uzv9guFhAfyXtb04Tb1du04wqExb8HHZeHnAGygGOT
wl9AQf1R9OErSSuiH/G5rsJXjejO0KLuNx2vSmbmK9JvmtqcSO0PltJtiXa/0KJ1bkNqwOpoav1w
MK+ZbexaNX+KDE9ug4sqFqZ7GBQAZolrZw5bG+s5s9P5c1wL5fHxAx8ZszU1C8tdYgaQF6yG6py8
LwPVHWl2FJn1JAftp2lXyUYp5E/VLM5hyBMRkKV2eLx3ddJJWwEmkJIiqt1qymVtEvH6taR3rYDd
y63U3BsRdi/2v0+wHd9hFBTuFBl82kh3+dIUtMcAGoa61okicTJbR45FNa4jdhGAueC9KBzRla+U
Dw+xvjmPZfMoAUlBts87VHdMreVyKxbE7cTMYZVDmTcMmm1CTab2rr2KgSRkQYplWxvDXq6T7EkK
XzgAqGYcnbiHYzcgz6mq9GuQ6cehEzHWCFWKGMf4wtHU4FPmhZIBP4etwcylZsqrjquSFzyXkJLQ
w4y7wE6oTOOviqsQsJiwX2XJvFGFiS+PbIyX8o8guTF8ttoHmgFunNz7UzahgTbmeLRmEXt9Jb1n
8OIdof4q6vhHawuLBCYPU4UunfbnNu2ow8ac7KR6s5dlSoxMWvPw3m96mgOcEOCHM62NtFoVf5o5
sEy90i4FGooO5WstL5gG43EpaLTSZC5/dFbLtn7g+hxvgqHiMlMccJFzb+hulc6kVZ66YGsM6Vdr
jltRg9T9c+H+t3S7/y+tezr6AR7H/8G6d/rohvjjd3EPz90/1D3V+gPbnSlkxTAtvswoB//btqfK
f6DeyTA31n1QU2WsT/8Q96w/VmcSO6RKkYKs2Yhb/2nbE+IPfoYlTEEywlAt/tE/Xtfld+vlv7bt
IeKtSshvW7GsAze1TbQdBWMhL2WVbX6TZUAFdrNi2IY36AtIn74iI8FCA7VpwqLQhUeZaib6WiMu
OBWlWteZmHhETDiztgr1NEG3b/p9MFe3Dl960AiO8Gm9IbMtuShN5MZhOCU8G07L6sGghcnX0hu+
0kMP6TM6eOm0M2i/eMxhONFFrTznbPF6OCOBp69LW6iePmjhJiXWhnH+NEt+BESVxhwZB06vvWQx
roAsJMRahZ0nrVYpQedKUVwiVu8507pjnWh3Zio9KJPxkqkLKIjGmh01Fcodd9rTkLYFI8cAh0rt
kb65IwjHbbn2FJAmDAK0V9Mg+itmFe+83PtdQ0OIhnu+tBHHy48l/1gS7TvUu42ONqCtpwuNNKc0
EHit4G7R961G2sowSGEbZFeSI0jwBa6f7FeuvE2ZRnDZXrg7RFClS6hnbRZ8hFF1NJhgFNzgpeA8
qhnxJObLsFmItlGE8mKa0UaVYbKFqpeuYBNd2xbN5FmUm5Esd7VFuiv10mcr+FPjOLXKlDP6E35B
0AkP+Q72J7SWJ246kw83Ff8Tibe8NdbCW3bX4bMNN1nK3Y9yL3KC1DoNHeeOnBkNs92Tlci/YrO8
rG8yqULPsOfPziasEs2HPqg2hTLhElD9dF4cxSSSrhmfA3ljEnm7ZFzNond6LJGsBZVK8/ILxQnk
b2lcjKfdoGlMyVTcX9qVGlbGnDijLXBUJYRViW+d7iyBtQvikLIBuosoAaGVr2fRJQdMJmw41bNB
x+kibumLXTzVSkrZIb8nuWQU0YcWfTqx8AaVH5QZEpU4xd7OV3fbtC311zDR4fNRBOoPs+EmzMyk
uPjIzGVjRoJLCOq3kTXqseLmmqsm4z5iDE7ZKMdB15+GIT4QrCWKBFwXAab7km0LNgdOu+YjZWiW
TsM3VPoSt0o7PVZywkycFpg5Iu1cFZx7NDK/BLXvhdz/BBJdn2lEPzmdVMjHlC+1XJLgjQHqta5B
JxjOAcRwI0wuHkh+NkU5fY2od3MbRX9vGROQwMN5FK6HFnjKW10XshsLqDc51QSbji7OFiAdkBOE
DVDGhVfmB7L18JEGbxA0uBK4Fe8FVqPgM25HiExZsh84MJxlgdlIVrT9aOPuyPthvha1zZZX4Jto
e/p2Azq09koB2ANfidymuGoMMEqt0jdnM4uBt+T6Yx52+kNPV4jZd0c7Gq6dFECFbNwhpkwD05ty
s/0MEkCE3z2D2KicWqM80np3nEApiih97BnIRUP0NZS3SL7rsBySuXYFCc9Up8zedGUrcBeA16ky
PYUoUfxLzsyZZ+5+apNGJ4QAg1teRDGQMTwJtmCBzkeU4AQM1W1G9dzx2RsKTqQCF+frqNhgNw+K
iV9o3oKffRgGbqnw+oX4CGSsopkK6verKBDYaYKoejQ7tfQDPfAsK+fEvGIYMmcxgsvQ3hkVrIoy
3lo1mFuDvAYUtD5/gD23RYvcDibOFDOBFnidildjrPgGvGvlDl4HX3NmhcNjtxwrJoRks/1EPgeh
fFlgYF/bgLlpFh0EzEhdeZJQo1UuPs2ZidRmgMcdKBK6jrzNFekYk2AptXu6dl1Jo3e0faMtkWdt
vvIx0RSbejWvLw61bltou0XhYlZd6US4lBR9L4obwd8SS47nK8zpUowKwL7TY2ngCYRCMqVIggTP
pbChYhcvJ8YMTcLG09n685xkG2S4w5SAQluZbhDhw/k5B9HKxX8xflp9OEg20OS2dSkT2UOQ8pMJ
1bN4LRsQqM0LyX+LTviEf0AuU0o2TZUjLmdnNAR/suLtOIfPIadFMFT7jMm9dojTLy6NHaLdkoht
TmY2x8dTAO6ny8MFbMPdqnVXlSW2asdsMb2gb4Scx7pyn3UHjot+RQiozl9GK37o5j8dNd6ihm95
/4HG6US5ujcMLjcWJbPyUCGonUL7tQ7L7RAPmzw3fVl5D6Ofeqa4Yf5pu4RbF6AQsoljTPui+dgU
LIdT5Ay2SnBV4eSI8VZVuK/zZaPYmPWkpasjNbkGsZro+c+iLewAYisVc+0qBKLUFttA0nuWnOxr
qgOSkaq1yAtng6/VVnRz6Syq/ZMA1v7zf7Opp6wDyv2S+mIMSAHnZonpApMl6JtzULl1oJZM063E
rVGjGcNzfh4n3qnoeSBp3djNbm4y1qDU2nVzB0A1fRBZsJXy9Dzin5uM90B5C5T7CbybCiC5A3LN
HrxwJ+o0cr79J/wlGJruAhJbqKykaCasHY7aVwVseUoVOwIGJuUKDwMkXjsVp0a95cbo5dmzkbzy
BPkGxu4U+U/Gnz3tlQDSHJbaXllBlFxUC8CTnLc5vgH6fKYh4USlgz8CSJnGYjtbwWkQbyb04hyZ
u49BIfeDZ/kFkc6wKe7jFNeFgneGub6UQyBVsnQ3m/mhmbQDwwFsjmyk6W7R2m3fVZvc6O7lGa/a
vKre5A2/bVbXqGbLEr8KlrwyhnqBFXMCTKI182veFVDZYBGvvEeeaQVvBm0gYT7BFWw8FMAd2/uW
JOh2nuhappSlLIGTyogKZbXP1eFOCfjYEHQ+A2071MOb6GyvWMzaLacW6dSmT0Q51biBypyNEcR9
ze4JFxC9iYYHHZtL8JAUkVdSuGTk6u1OGnOURt14QLP7iObx0SiST/xAzGwoRjCn2Y2w+tzl6Zr1
IxaoF1yj+KLm1CiwdFJ4TEPwO+cYDpIB9h53alcP/tBf6C0e/BIIXDrqvUvQD1tlGB7MesAe9b0k
0zf3TgTLQTzVoX4J7JrElUMr67zLl5gRTUBSYphOfYE1sVCGWxgvrtJuI7rW9DA8ZWYT+1llvUoV
vh6LORbMZy+cGOKgU/TUTvVrBjGMZjBdVM7Z/Xqas8Brwy1I6ntOj7uwmG+mHJ30zH6YqCsfphGG
8bhJ4+QIIoRehXMtHztN/Qk167srIOBjNemb+QDg6xuipbOs9GQmAh1YMnmgWLqaLCe2XvVx5Ijj
LNizl7MgN2cAGXGGoNy2yZdIGCYW2cacMX9Y9YuRfve05mi14XbEBdVWcmaL+rWBH9BPfo+brsyO
OogUVHp3QEDrlZGliHKvTxgSzhxds7miqq4i0JKdKqC5vVTd2zoHtRYKKrWajtLQhiVTtZ2Lt8D+
Ke3yVGXNbkxjv5PPQu72OXa9JOK7YSosic1RWp7jSD2O/E+LwZJVVTsWaZ6C1skZ+0CSdUAf3I0a
zTP8ARawT7Xa0thMfdWDamu7UpqeTc6HgYlRvfCAg0MFUNxpTGiiMlwCKkD+BvubjoptghgHd2O3
1PIhlN/rBGaAXfG1eVQtKgPqbI+Uuym7eZfxMeYW6XqEMLQ2wEvUcPKdi8UHRXAPUblfdFZXJSAd
lAVg/zIPCO4xNx/gQJjW44LVf7ZW0BXWbsoeBBbuYZTcJi4fYz058C9ustK40liyBuWbzUiZUQV0
qaKyoNYrANaSF4RfPKYHqQCuTgdMP8o7iWN8pHVXu+f8wIikUCqxr3NgqfKa91DTXymUpsSabrkm
oE2xmcQ5AWwmjDgwJk9LMP5KEpDvvjXTax/Pw4bajBibG8slVTr6wchwKVf6m2Wi87LBX4CrPCRG
hZUR7VCCxVbV2ZPVJk5AfdXy1dGmky/3IWDRCvF9NKDjd5RvMnmIOtOLg2et5yjK2bqMvg16uEpu
cRxybEzLVk+YmfeOpZNyt6vQSzccVTeSvov0qcM+SoTZXWpqE9NoL1sMbww3ZfdSqdzAAPXRdSYn
DZ09icxIvlPrWzodukHzZYuRaGX6GPLuQC4lNDerGD9K62zUl5rK4tXlKETlxkt5G9HuJDNwmVRH
E8RTQHWp3N/xbffJueJTEW7LbKhMKIIDMwoCbaXq6trg91PwBIVls9ijx1THBWnkAqVyo6W4N1u6
OAZKQOLuLr+zuns2SzYW9qEgJjpCUbL80hnr4Xc3Lt0HqX1GGj2uq+kWCnLv1U/ITD4IDgOnjZJN
rWOxGIqf7GNZxW3+wCV5nIJwp4kIeFruVCUhFbjybRWQIfVSiSunOuwypdspKHl5Io4tQ2bFkFx6
nd2cIAJtW5n6HBvxLjVfFC5LWfCZr6HWlAFnKZ5kdGcuNTRv/iRZuonL7BzRcW0WN8X6aAn9WsQ5
Ku2rYZai2h+FcqROc7tWgHHu3xCB0h4tWVySXEFs3ZPe5r556YfnijOYEKe0RlNrOj8Qr0MY+Qs2
tR4RmcnwUx3kbg/71YbDlBuuJU0UaT4OHJv/5N2xVKxYXZxz48g9uFI3ChzggXlFhgAqZy8LIZMx
tjzGVU44va1I+WC4n/l8aDDdLLK51fHjdJXhloQuIFWAuRm2FeXUjXWXUwQxLBxdENnnAudwQcsX
vW3zXZWiJCqPAs+Brt31xaeRNuzn35owNiu1T2t38dJsTdrZ52LcLCYAPKh6jYqjt9OctLzFY3/M
DF+U/WERNqaAzpuXbsuDQZ7ww+QIT0eP25KPNjhgmUW+o3GbkySmw45bT9ueDOg8dEtk82kNu8TS
LtVwFFaho9uXpjE9bEH0jXOolrKzHdlvvcxkKUjZki0n49hBiBnDtnpW52aT8hn2Zb9f+n6jZc+q
/gNs/G7OdWx/wGMjZkZ6yWErPg39CFSuL0k7ATJV7Qa6VFRsGirWtUH6xIJyzaRqOwWskqMkvEDo
dMtJlK3FufUw00igRuBk6+HFFKwFNe8g3EWGkwuNq9V4bUy6j1SK7r2xwz9O+FOW66/cfIoLU6LO
0PZLJb+mYXC0pJrzofwU0GZmCLFVuL1MPR0D2k9DKQMH001r9ldiz5eGA6edWBuIkujr826cMiBE
5T3FEl1BMs7qNhWLn2612zV6KtYJXSLtaqNfZYPrzO7TjPq2Szl/z8UVvcyZv9puv6C7aNyu2s7L
ycABlHb7UvmyYLXkaXbQMNsPlGmEvEMYi99G1lY1tLySO4ItjgpAtWX50jLLXwRRiyBn7/yY+G7I
vG9VcYQVBj5r8hiwOQ3cfFnKX1gTMKbs1cj6RWPXdtRrT6xBv2TYKNUKE+rdqs2PUbg2zsLOrVIf
klDvqMuBgeo5gEU+0D04LFhAi1eZMEnSUZHSAkrGWRKaVLzTR7pQfxJpja8H0B3FYwYz1rShqo9v
yPdz9j3DtwrmdNcKcW2B1WDm24i+9QooqOHABlS6JulwEzUopJtMKa27WOo/CAL7KiKXM8ydP94y
2bwnRaeOfgmfIR4/Rm6vjXKzFLM+wOPdpVVCRIM+uHG0MwoIB+aRhU+N2w+589DLutrwCpIvrlBI
V+qKfLyjlI+0Q4eRQt4/GvVTYn7Lc+2XI8fORuVdkYyATikurpG65PvIVmhblAiUaekpsupfGoUa
CT4GCMEmV+2pmzYl1oM4DLg9cO83loXTiHkx5oZsDZ6ZZHyPS2qhEpz5CZMXHu+J3aGRAQ8r2x5Q
QdYeJrwUKW5pY9xXw5kThi8T1DHyeSv18mEhTETE/ycKM87b+r5XD2UjeyExLpIL2Iwuca0/1Bok
F/1hKcqdYnwzq982YidsOMVW4CHM+NbwBhbTWVGrtn3N2vhm8BxMOpt8NRE/0QcQkuW5LwpeB94F
Q36kp3jDwC5mLGO9z3Xo2cFBpm8Q+tihS5ZvruvOhB1YHu3HJgA3TXkzmcT+JNUvFdt+IP0AFDrl
wSsTiw1X7D93SiYwL1KbbGOiKZMMl7rQ2IE5QYhPNYYKms2wHqi1JTtIox8Xy9KN22XT6z/TcGcw
MkRBU7xYU7ac7c9TswqyXNGYTQfcngeO+QoZKQi2e65DTtne1Ow/2DuT5ciRaLl+EWRAYApscx7J
5DxsYCySBQRmBGZ8vQ5K75mkZyYzaa8Nrburi8XKTAA3/LofhwoBtYdvxKfh1lYwNct4/ArS+iUy
+pEbF3+WNPwXnepXO2m+dDr81poliuZkNmdrFGybTYybf8K4GIw98iDcjmidY5Vf1mw8Gqm6YtRB
yjBymr/z0+BO56Lr6Qpw4PsRrHP1W1EFV2ci0hEBL0nS14EjoykOYgwOXnCZkvbiT0jU7XXM3f1k
EU0lRFmzVB9n9eCET7mrzi4zcNy+pVvW+4zTtQ+gOc+uenh18Mc1P7Vu7nr9nOMWXfZoOTwhesDX
6eg85cMVFOvGjsHbqJqmx6XExqOWagpd3JNVfBBRHx+klb40ADqgx91inZ8F8GInAxNVuMQdgrOB
zz2oy+d+zH4qFB9DlE8FGyfwGdvmWiffHckjC/UsiP2dRR6F6UsUx5hug7739wGtzLwQm05MZzxH
DHmacRtPoGCA9WzOshU0mAcnfW1I07GQ34j6tYz9Q1jU5KcHro3v3P1sRHlXZR+8HOfW20/Fq+u8
pHSBlomD8PAF2G07kV7ssBGLGP6LaW5F3F8jgsdDMB45JYdD9wRodQNUBYCmXGcp9VKZCHbJHNzJ
0OfO+Zl48I7MldTfCaJHMmfcwtu9b9W/bg61LztNIZ57kolsVGlelBdaBNcWb5EIHhvdbZUxvNj9
nq4I8hR04DGcYHWr6DTPfE5W9Bywco3S15kzR+x+Bjgqe2k9hERkmuQX8DXTxQx6tth1ERsRGT8F
lfmjBnX02k6DINHjtrBcvUmJw00EvPTC38DmL7v0Nc5GGkfEwiK5NUJTIUz3yxrDXMl20Ds1Bc9e
oC0G8ThD83DhpbKajFxbKsWJ4h9OafY1kcYdfLDnmAYeKnlrrr7cuddAtDujuJY9LTu4uvxLZ0QV
UJHgzUowcSqMjaMqYH6p17abB+4vxc1JdyO1RggZ09fSFMr298RDc3qgEkuuZaLe/NZyYOAnjKN0
2uaZb/M0G/e2YGom00/Siz9A1v/GyRpZiIRZad0MnHKwQndqOoLjOWWaAKhW+0J1y+/emrrcFh7P
mhHrJ3urfSSnk1MSnjGjU47ihG0aeoPNAdR/Q21t9OxhPRx29CmuIjQ9P3kHxHUEaE+lRJEhV+j5
raK7Zlwg0P++oKaGtPWalyQMHhSODKwgF1fr9BDZ/SbwFLh4ex0tCOlwvoqwO6R9vKvt74EnPmsa
ktAag3ScuDvbFPeBVz1DMVb6VOHxW5WF/OOBRS2qsVlxDlmDZP2bEIUM03OVgzRSxnfaTtsqYvZB
wRVIoljHqLSPc57eyfgyjvJNxh1+lZ4RcBLFKqqqTUHRlWybQ0czpbltyI2NxdGtOyZSHqw2uNbx
pDseczqhi5pbEODiJhwuvPCXKa23Sr0XbNwClubw19d2LLaqK8gI8dTm01Kb3R6u8QoPHry+3Zjh
FXINrKoCZh3NzlwQSDyUjqjkaEgKFkW9cSoOy3YKOHKCIUzFUrQXbv9g1cZPaNCGXHU8vyiqCC9+
WG5rE+x26JjZufOH+9bQ8yG0aAWy0mtOe/HztFzFI5XJyP1kqojqOFI/p0ODlJSiCtMwvW3TgCE4
mo9gVNGox8U345GxGbLBOxi5/ZhETbkTuXcoJwTD2ecHULEZ76ILvOBx66bduMexkScTmGVqMKFk
f9sWy7GRDdNdiu8lpDieIvhpxBgXAwvKNnldh/flHH6MDay+GrsyvZ2c3bVz/vfFLLncjZpDn5m1
j1gwg7M35y9O+hJVfvZk+se6nIHfRe6DHZNyt4KN9KwrlOH+EMv+b4tfH0dFd8ytzN40ne9eZe2s
qqEbDq3B+1Mv+F3PzXhQBr0+zU0gdq1iVTGx2IBLRUn8RAOyxNpqzuEpLSvaC7FXrCN4wKe07aBj
DtztRYyvMeQp4PNaQGDgJUz5tI8YjWnKqY/UBV5SOwovwhZcvb6zN8ba3fOjvXZth4U0cbcVKT28
G9YlMLDr8IHmsl6c5h15EMkAPnizhG2BGUFPGK8HNbFgqYnQzn2anMFIHzN/zHaB/Rdvs9jS9qbI
rHqojmP55bPdTPKCCtN58HfSHu7dvP1H0lbHNky+g4APZNfwQlD/zfflY3+WlfOeB0DhgkWEyhj4
2sFhvBpQGSyeIR6zUsq0WfbdfJtLDOEx4jlkK3/rD+ZrVtrBRlvC3Iw+q2kq5utNH4tD6ce8cyIg
28lWzwcDc/SWq1RvB8/pTlg8XNKXfoniHAR77KBXIw6opJjn882ew/guyed9sqy7QDb98WA47sKa
0hPxxVsRvFIUuyylxVpGRUEV1E8WGcETXr6hxUvT5WTPQtK0trhSEMDJrXqVPf2XsIfp2bK6ddNR
1S4cfqA06TGg2vygtbJvSnOfdRK8kalkc9nRSLBPr7hovRwRI0j8V5VT6Wy05x7X9QrUEH6jJnvt
Sn5faBrABSSZwSbVZ+po54MTWpu0iH/KpY1paoM19+WRNuTwBuv9y7BYSQaUWzCQIczVfAprZ2kv
sOP7rGBxFmDBC3KqkN0Rc8BI5RAQRNiqnXtl0xLe8NVy308oPLE7BoB4ZuEWRVDyGr+4hVFT7YKg
/lK+7D4bXD0VaCr8XRHsKmG8235roEgzUnoCPGXSvVHRuhNdz+jexFx1s/eUSveWxQtdrsBiHwlI
XsXQEEtg+a4hHGJ39vA+dqA+DOzC7H2mv6E17xw++ceFOGZO3Fnizv7rsCJnEh1uEeCvXdXg/q7L
luMMcsS/L9g2wQmNNRqucxuskVqYRevsVPFtRM3fcTXE9hNIuZiSGnK2mr5HceTsEB/seOToHp46
ntuoE63AOEEjPMh+qMSl/TAYaFUh/jq+e3vtvQ08frmVEr5ckxe3BJPSWiU+7cpsX63QX3M75Bjb
TevcwECc0DlyNFLdbFsH+IdXGFtz0Fh7/VVKKTOICeNUjnV4MLzyt5lHH1GuqB9hpaM/1sZpNiM+
a3Fo7EyPjDZNF6+2Dms0o/SkzYzrrKPrgV1rKn0OZW45bLwWubYikDCZ3aZwiBJnKqetOYkYVDos
jgVcRLhn+9KYX0q3v7fJUvE8IdGQG3AF9DkzUvAXdRrBdZi2KF75qe/qQ6LLD5rpARbK6A+bJWaO
mQ9Dnm+jaSnys6OvvKqJ8sv6FsbWEkWjioR1UrWOXOACGLfXwkZDz1JJTyU7Kuxg+C7nNNjxDAEO
32BRzyu5TvKOF7qSYJubwcVl5+YbOwLi2C65W0MftZZvI1LTKhUS0gtPsjzswnsLl4pAhtikrf8U
Dc1j5ORIc9VwjPAfz76NYzpIsWQMnrcLSnxveS70LtMJp0VKvdeaVfqBTDCvs7qTaXs046k+K0WN
lKflcu3a1jPtC7BPB3F0or7eGbhcDaP4hQHcPZa+O7FcSnlJyoUzNEGjyKVRPAkVWo8uBxhiSawH
BtF5h7okvb5A94B3kaqnj3UKc7wzQX8Xy+bFSGR7KPAiDhwo7EMWALjFseZg18ndkz9T2tcUWFbz
wg8eEkpba3jrKyQH61njiuIcCFlBkMM14My9F+7un7NfBLR+5jZOnb4qv8M+jD7mJP80yh8Y//F1
muvpOauzdp12vIOpcl/bXvvP9sQ9O+xjjDXLv1agvTl/LhBQRz2B7OQOk9P20WCHpsfENZDEWM9V
TfzO1aT3eqrkLjG94lnV4Z6hmBUaHYsnL035q6dDurLMur5VI3zh1A3cXWRbNSDJFpM1z9lSOOoa
jwrIbB5SHWXEw9qj4gDtBUEjMGLr9O+Lv/yT8nLjKOM71y39k6kLNGKrRxYMwaFbufknF2VsAylg
59KwAphkd0f3MCkZ/Lc8VNTNT8RhRHc+RTl3As1ma6tqyz0ncUQSnlA584dfXGcZ1Vdr+ZI3U7+2
8f8fFtYlR6nJuPMa1T4PcbiLiVQ9Dw72Gtf7sik7eCYExmI7NPytqmg4zQvtbkqLPk76g6wTjgQy
7pM77gdXz+eirG+9Zfh3LmuTscWiLcSp0sgCk+boqOYsfbBiIE5t8WMEtb6maQKXiaOmL2hX9ozk
ouDeYpnJDrrr+zuH093ertMPwkjrELj7Lbca7FoLuHquxr95heE5ygTPaVUUrzPxxA2ZCZ/LwnWO
EYg0fJU7u6e9g1u5Q5pu1M9F7XwMdsnBrQD42PIYeXU9gCle0loYW9lYm3n5qI0kOQct6pD0iJQs
uGuWsmuc/Al2e1MfEnf0CeML1NPO7bdkuxEfwyE7UimwqTTGU0j/9QbHFhwPpaEqoMLuyqrCdO15
1qm2s78Yi+Nz0h1I4xT3jajnTd7PVzVO084LnPrEuPaQD4PYjQ1PHzJArNrKPr6Tyxevtz9nkK7b
mLVUo43wfgaVcW8tX9KxdNep5bwkHA3WdK+NtyY2x5ugT5C5kAYvOxhu//679EFiVlifdwWlHcSu
6IPRro/mZaaOtVYp6Y6+hy6La+3MezE+eF4PbIf+HYC6zuvcUL9lmzxE0iporw540GtlCTxRea72
iQdKIDCmA65h1JCqDC5m2sE6YXbZCukS6kw6GzQNg/ZOz659F3gTAKuJcJtXmOzt20m8ajsM0Mfy
Q1El/s2ejF+fhSlPrUzck0fwsOklyHl9+UlqfaipumSpO11i+MkXqy44D6B6smTLIbXTo7v1zKa7
sxS/0GfRGxsG7PULG7flNJvMzV3lMMoOA8QylBc29/gD6jDqtpVv5KexSaLnTruYiCaX9d6cwT4r
ghXOA0S1CeSYYePKkY04WjQKnkjdhZjv7Pd27Jr7UqJzRXnqMSEVw6VwYUdVdpTHdKfgzecjM9/V
dkdLveMT2EgGCM6K+rSoVfd2F+JT95sNKbD5K55LCuFE+DZHJn6cFM8h1+8fKJuMaUN5n4be8OrP
PEZ4Ah0SG+AIN2P/NoEVvQUhQnWUGAh8cDzZH5j5c0TF/RO9vhD1GwrCnJmYdCCfi8Q5UACG6828
uk3LVIZBjAatnrNvlzFMlGAopDlGHLplLfGi9fDME0+gCbf1jeBYfTRCosRVTDiS+xhs9kFX75SX
gAxm3T1ipJxzNd38FBWDbzns/3Xq5GrcN00TnZSprb229Wcc2vbVYEO3TX0SpyJI8pdQ+fqBkfw5
UkZ1bvGt7aqwTgFfwUEe8ZCtwg7ZegrDezUwkmZoJmNdqK1nUyk5FONTKsKHSOpk73b45ZWTOu9K
iX1CFxBUJb24rTOkHhFqFqL9j08A4z0KhmsTevfSA0EU0weGM0ClB2raoe1ia98RiOLguPXEPF1l
72zS0ex3EAx/deY85m5LEHVekrleT0w3YUM6urchmN/yiqOrFwE2HvpQbmwj1xs9srdpcVAAkSi5
Sw/TuzkO6oXfSDDJvK+Ucu4dy38TYflVhOaH6qZXXiC1TqLQRI63L5PEGEIrRbots+GuMKvgxcNp
HweD8zn11vLI4aE5FqjlUd4FD54J3sk2QIuUFSgXsnumsKqjoP2beSTe9RKEjdv3cN26+URkT2Ax
c59jv2/WBghbVmXeNeFnJCpGaCouXGpAIhavFsguovBjbeIlawZieCniBZF5JrAQqsbA8aMqoJ21
2sTXJkzC+m6W7YvF+ZXGpCYgkg+7xobh7fRBu6+YZ4ls0g9ssF9x4w1nd72uUjvfjGk17IXpHacc
bLzsadlLJVmi8C0IWvchjgCb9K+NT01I1Un6Lcr+KQAnNi1tDjoCIWYBWxqHsyb0dUpSPDrdOMa3
UTyVUZkfnAHjwVKYgAVpWE0zib1K5jh0O2Uv9L+UQNPKZh7Hi7fSGqk8ClAJ0/YiKcEg3PXmczxd
m35q7yYhonPDPn5LVoB7Z9/bl7Ti8NjLYmBCg0EoQjRft67PdkkhewWvzyzCo8RiBv7bfozrxkLN
5LDeFdmwTUiHbSPpLFYQW3NjYWUANVrrsIRRRlqqTnJoq+aAoyzuTDwveDgryp7pPePjTHvZfT5F
yX0n71rinXsHaRgenEulqlEFqzKYi6NiX/mvJc11prtqlnI7zv6ZPcXO5Qe+KOtrKm3qDCrjqzO9
ZtdOPii3wddbe57kLovVnzFrzVPe0j4ZjPsqQwCG++oPcHYiYpyryYyqfWkW+TGI+pPdP8CKnlhw
O97Gqo/lWH3NHi5QSQXzYptJa+uXFgwX3xEaZpLggWxVK/gf7800q84U0FHhaNNsIdiJUVgZLApf
m2yNbNSnYNQXsw/u89L8bU1iTiFZFdUiWI5TcJc5ePncmAcj9jh3oxUrphjtw0PIIXrWoRbF8iWR
3AdDoipljySSti38sXa0t1JZvGjWZDwhPa2SYPIJYzkZHgGyfqmZNmf0M3BRFWouXWoznz3Gb5QR
x1ds1mYLOGXREWspmEc5s981zVyz7fE2oRlYoLaLhFZd29vVXvOix+lv3XXjJYid8WIsXwJh7KrK
Cw91NHMUYbzfVckUbWOHXgwJD0nRSbzJPfu5t8sL4zLNyRPnmSGveHx2dH3OlpivtJA4Qb5VTpjs
SP/ThI3qN1H6c6+HFp0gaZx92QTtNoF/sC4R6ZJCXCOrOodR2BxGh7a7Omn0pnKmv05m+A8zObwH
oxzcnUXxPIv88a5rVARugOpOdlzO1spMuUfIOObpYB39ylyPiJsn+zmi5YuK1444WvchCCviCKUT
vvrlRl7satng5HHHr0SyWqfa6ceFmRXA52O3Od/P8pi07/HQeWwrJPy9hoFEK2ubTS22zF5BITKD
hOmuwJbI8Xg0sVX4RYAiziO8rpo7bucrrL/jkdKyXeoxn8zht8xgZFQQyDzLStcz5WVrU9QNsj7n
7SqMX23nzYRkKUTPJq3zdqIlbuAg4SkP+3hX3+UeDog5HTmzAm/GK8hg7zqcrAYjOSbAMdZokOgb
Omywcri7scRvqJaImlHn58FpanxEFqTNIgnRNzng0MSMsNtkaluL0sEqkNxx7xo2KmfdHRqXgJ6U
k5V7T6IY5b6lJ40dnqSMLiabYVf5hT73J9af4XZyEthVEcc/W5WXVobPlbckiwv+IhIPlsccacSx
ubaUm9zab8LR6OnimmF3QbRdS98f94Yxk//zyleJpLQfBA5Nu4Zqh/mbV2N5SDO4U/I1rstQcW1l
7ngpSML1rfMoEtXeO0N/tsfoyr3/UzTzH2XO6hgy11Ezc2mWdILVIOamy447LQ2LC2bNq7pLIql2
TvHDbZb8H7kq4rpeRbtrcAHCz7zNwILtmaWbsGfkpA2ZAY19u8eQiCMaL05yxqydHyb0pUZbuA/M
lLpeRYZcFj8ae98cgPvNsbI4ise71YOWbbt9V5FSc7PoMRso3WusHP2/adQ2YFIMOeqQHSzZ4AMn
iGagAfH41+8/is7iZJzk7TWIfkk9Ii9Cl6d9AZjjDC9hyAghKAQQICkFE9nECSQY8PX7rBCmwIWo
KR+Iqikm6fhFdyFn24rLdflt3CJNWowvQQ9slFq9XyVyd+MNO57uFs4ciBMDrczmTEVOGzY/QxTj
2BBWvvIdA/7mrCggzukI7PayVTiVrFlvLGUkm6ItYWz67Bpj9k7ryZkhIzb0fDBTnRPC2jNEMyqn
EZaT51rVxTrwowAcFeu0xuPNHycf3AD1F7uh6Z+tmh8w8qeY6qzqU1PJzHqodTdmMD5KdmbAdHRK
pqUrN8kc/fYkHTIEkZNjWlvhOZgRgkpfG/00SD7wiNrxLu/ce9Pz4NKZeIM8zoPr2MN/IduXMMSV
yvDVr8y+3Kd1gc408NiQP73tQ1x06B6Y+u8qNRo4xRgv2HRw9laBdaEKZoDhrBZT6Vudd/LfTUAW
ickJYDnPIhbHybaSJPnNUzngqVHz9EyNcYCWiqSM+WJY5QLTU4ovvqlgPXMrXo02Yl9eT1vbmt/C
3uM9RiXg/PZBxWm1b6Pfxov0hb4ajM+ZJFcJ90yo/k9recQGdWIepkdBe9um80qqL1vkXpmxXXQ5
gFP6h2bdl6du6FmWNiUjYWx+miJvt7K06ecMH+q2BuQhog4hgrc76EODvV6X34WyvQxx2pDBrb9M
0RArqoxgTXk7V/5UPju0c+L4t3mB+sa68zHrOe43PoRXFWT6o6SP2sl999eHzhnYT0FSNjfClv4z
wt2fgRvVJSI1MA7Zg29ECz4mP4mUUOqohvQpBoJKqx1o6C729mMDFgVVLCKlU/zJUvHcjWp6aF1m
oOJF6nR69kK2DgG727VO3Edf6RK0SQcvYyz/OEWx9pPbmFjzwY1495tlgy7bAesjR8H17Lgshrku
eUuQ7YKcMITtGSbKkUfTnc5e07CSZ8sz3L1Dlx3clBnnpcVL8v+Dlf9XnQgmocf/c7Dy8KXa/w2a
xlz+n7lKw7f+GzkbIosuF4Xj2gv06n8kKw3f+W+O7zhOYLm+bzn/mGX/2YhgEq0kbildhnQRiABy
1H9EKy1Sl4Q0XZNvCscJJNv/S7Tyv4ArXZeKdkj+ANOoWXBsx/svgDLTVlNIbNLfSpt+PWsS0b1b
slcz0o0Cd4nfZ1J7E6qAz4Gca4TxkDoUdyTF7L2WtfPre7gRPJRecgjQk2VRYRJzBTtiVTAYdvdN
zwpa9v29nOaZ/SoBG56cZOTo0jSzQQKuHOzj//IG/EeC9H8tWgA+tyD5/2didPmLub5JWo1CCYc3
wPoviVGdyhL72swhY+qvBQdj0haQZJfMRo3Xd9vbj5bZleeZgPdITA4TT7O3elD3Q+G9i5JTRmNi
YwYDTL4L+Bl9p9iXhzyjnncAFN/l1l6IwIKjNlFT49e/SpHCIB9frWyzt1cKpglNT0yOlSvWpM78
h9Rpf/IZb97kLJTafeTO9rFiLlsbmnmxIDI0uD0OIJFUa8yhL1mQ7cKOMs5YOtfe/2w97x6khokm
bdP4tYCp5dHOmi8VO+tstO5yu/xVfc851N6L0Nr63K5l9hkOJqqsDx1P3JXNEyPuDrbII9veq5qS
P1Zp3Nd2+4ictZonIjg6e5B4Pnq3Pg/Cv0sy494rOPAr4veoga+9VT0GUI8YMXbSiMCVluI4jE9J
LZnJ+DVg0EFUrHNgVc7FddRB99ZZNfXjnIZ/HfMhTEvOmVb7TZH9ejTSDp3Dfcjyhrht81Ml9lqH
wYfZVq+a985iIOV2V/5pO064JQaCNuol7AktN31QbBjxYQ3MoSZiwE8lioU3koqHMmwvpRdeKxn8
5Zn2gVz2mLnppU/ij5j+jcS95iR3O08d/dq6hJZ/SHr/LaIca0VK+WSlxqlvwbJ4MMpWbdzlTCmt
tbuvSa3ih1gFLTMUPXoPmsZKDo3hl6NclFtUTfI/f3xvPCts1BP6ETEa3qN8HO/8iWOy4SNNZBG9
pMoK3135BzX/SKPlJjLGkyf/imTGQTY732HjXcfYulZB8OxEzlsYmmS3YHS64tLQe2/HiBat0otl
iS11ygwc5vYuhlhl+jvNnmHjOWQx82I5frGaZvxLfZ/cU43GgKbFPp7MjjObP0HZfCd1R7gvwvqB
KAWhjGJt/OC7yQN/XpbEPOLQey+zmomHpe4aa8KD0Q+EioAQ0+NKcaWdTNs26AkT2+2t8M1yU1v4
5PswvwvoQ9/GJSWUAv/FxgnpLnTr9oivA7JrUu2HoiNC247uIaqyF1xEBq8RZ26tPYKYrWs9G35N
a2XpnAazcc99HNE+ZU+/vs2qvbN45ofEeVY0TI57QCr8HxUH29yW4yE2IVQnRXMIGu+pGmnd8ue0
ujoOb4ay5ZE65INI5wNvpYs0J7c0mXaHKim/JLr3fqD8jsQiSS02oI99y4FTZeMnniQFQqTD0WYt
Rsa5uvgphjRhl3ITzN5iQ443//6Csqvho8cYo+jDBBDC1DjFndo3fnJS4fQMj+zUxETvdG69DhCU
7QGjesVBDotlsE+z6NBZGtZUZ37MjlVvIRwVCDME24ounbZOrEl8Ut2ycQdqMEZfH2Tuf+ooLvYS
36ZZG/bJkL9pOIdnAEzcp7nX2Jp3dnCeKI/mQC5mkr01IPFBPIdEuwGL0RxXtsGWoy65hn42VkMn
5Z7TfEk7VplumEWiLS4lgmYtOydwUulGNspbu1U0br2sqzYi7Ymx9g2RpeW5dnBJLich+QpGFQvg
2C9tku6hD/jD67rAsc9xdtV0C/2oxH8cj06Cqz5G+Zv4sIMkQD9wpvFGrdhOD2xZZOR8o3YYx2U3
UblZs+GEc1eHgbxYfAOcNA8RHS5bKWR1AaF51pI9VRdVtyV41g28Czk4CzxMOtrJANHDY+qin7fi
Ibc329q+c6b4Lcdktg+MgrCfE+4Weh2MK7YbbGm7uD3T1Z4cUggo5xj+EfMgz1M+gWx7vBhITJYk
NBTk2gE6Dzfb6eQmY5dR6eTg1Oa3z6Z+ozoenTkYjyatBKuycivZ9+y0j5RaDfpGXSn+GlXuohmw
do7cg6clVxjZXAtoTd1kZ8MGO2I6y00lugQRuxBKDHv72yPZyy6NpnjB+mLqnIMaScrmeXKvOs4X
mQ2Pqfs1GnxhOsJa7FbVNg6xx/m6ImaUvKSN+qjaNruX+ahXYnSd/cD5RxjylvssojVF62TSBobh
qHs1uz8VbKw3LkAgoszj+GXpgwzmyXjrrTCCrQ4qDZXrydJIhmJEVphDlT6lndSPTX/89y8e1awE
ONNTII13tzEwF9MhWlIzfE4SnCWWKD4VUdoz5gCfjTqxpGApTvbc9sXxkgcTuSAw5/Siq/jLi3O1
aWcCE0HEDxB04ZPI5dnF8fSqCODm87JwfS54oi+UH7zNNopczapoZXT+voS/xXqdVXbhvvkTyLLC
s1cTNxcyU80NR9NdloJiahw0T4GGsEluAxwwKn9Z9takLs3ScC9tnXymsVg1I/S5olsNyyOsH3FU
9F1r7cMorbEZ6kukQw3NqVkOQNl9DN75wcZfYrjyS9bezklBAjq2kGt70Vjdlm9nSkLWtm6B5Bcf
DKMssxQfAO3i8eBMfjTyEqR2gzNuVDFzjzUvRZcz23sc25Di8E1gwJdhewgFqRknKoy9cd9OUIFg
oD5zjOx3vhLfAjPXkdRWeU+MSw+XlCJWYHvY0ZLsoxMItkOT7Ayrpowif7UHmwU+eb2uCxGkIrb4
klrJtE8oqUzKO+iI/jE0WSPYDeIvN5rNnDozuQWKBoaqPI4hdtIKwJnNEXmV4P7aFJN7wzx7pnOW
wpmC03AdBBtjuV30dndP/uZLqYTkjtinTfNj+4ysrrhN3WRTmThTKiH8tSbwELsoQAjBcKYclMG6
IcyEPYCaq8eRhonqIIDHu4a6Uo59ot0QH0/wPdTTSzMMD9KE2yhLQQFAzfIzx/jQSxJ96XAUvfse
B8E5Ud7fonAlPz+EfHIQPU7y96LgFfNcfZwi8lpdPPyOJGomNZxkx+anXSJt2McRI7cqlMw7c30d
an6lk3G1zXX86MbtL4Sj7acQ0yuugeHoTvolMNTrVHsPlHvvRT19DBE9ukVFO8Fa+0jIDJBk7igk
GIhulkkP4Tvj5mVUjxILkYckEPCAYtdPoCH4ky20Dwx/Jhw371RGyT51gC76mfE0B9E9RMJT5Cq8
FwEnVDRJmefeqk7zz9rgRSvw0Hel851mA6ItiGUn1RQpKLLR/XxgF08O3Vzbmb5Vqn9A711Ao1tA
KQdDdILob/tOuu+v4YQffYQ9xWyN3141G2Omi8bEGqBs/aDt9mTZL/n4ks31znV65oeQtE1cggYn
ngwilbYkIOhxa5+j8RmjG4kjaiqYAMiPwOCoFWtiYnDOWvfBUy7qYRv6nHRm8EmFRQ8WYRonhQvo
kJFj7cRHMVUH3wSkOOVPZkhhmy8vOfku/PHZVdo+Ntz0IGfjFdrgi8HmCvn9EdiIt/Hm8TkO2b7o
9ke4k41PJTmgEeFYNBVL4QZ/cGAcqwiFUEZEgmvf2Fjix6sqE2I6n4bWcj8KXfBJJS7o2K3cY2HJ
V7WreqRkahx0T0NIKCj3coc53FWaD6VT4C+0gEKwJwJ6izcG30UwkZFpiDO11Z0ocUCyYzmUI3lK
S5nG2qn6Y9aJkcIk+6FyhhNuzzjmL297Gtmt+otJnKxcULx2oEHUcGhC6CUyKzasCZN1tkvC4b0s
9JG7Jk0ddQ3adcLWE2U180FezkwpZDDosBEuEbqxp4OFbLDK020fYxtFT/5bVzOKOICDPv+oxpoB
lI4ePxi/cgTDVVwx5qf9knkCipCM5reLrEqaWO8oVqbYr/0rCAmmMtk3NqHrlnb6McnhuMXduiX5
uvIMpnabwvtLovPnBgzZmocO7i/NgdjEtcyRKTGjd4PLPTfxzkcpu542OP535s5kuXLkXNKv0i+A
MkQExo0WPPNM8nDewJhJEvM84+nvhyypb2VKN1vq3rSZFqoqZvIMQCDid/fPm34L6WQpU6wYFelj
AEWwtOOkuwH0fXXSnv7Telw3RXDWgTLeuDwRbqaYJozRR/sOavB4YfPsk6AxCXZnOYocygReVZ4L
rQPuzzSqhI7pmEPJdKkal7uIGqpa1N+isicY6g4eyzrbZ5WQ5nXR2k/Srl75S64wT54GVgciSXA8
rMC8ES5easUWwi4fWtFwj+b6R0thrl3CDshCkhUCj3uMOKQC7qA58M0QYgGqAR0F68zC7aEBml/F
kNKJAtu1IfHJjrp770nc0w5nKMqbaXYJN3hY8iPPYjBwJcCRuiT9OafN3WulcKaDuT72kB8ROcgo
DSTb/Fw8QwFM1y3vA5GZYNNYVjMLtsEUq1nffdy2R8kVsw7N6lN4Q8LoMKNTRFM7I2Aw6HHntWO/
poa2o38letcahugDZ/Mo1+cSu4Z6aKlvAg1aLSIE2CF3nLZ15T4op6xpwbPnkeu0LhL3dazol0Hh
5k4saBTLaZiokEcXTqzd01gLIcpi2zHlRb6yZc2FHg8zco6RwkRwu+jS2Y3e3bqRP62bWOg3MocE
AwKTIg5PP5VYt3Z6U5MAIq04CPsxAvy2gjKNrTt5aY1ZCJ1fYk6Wk3g6zhGE+dHHr4/VlfNtdK39
sthAUeP4zYo+dr59VvOtg/EblcEZd0HmcRe2FkcCA/8k96hcJygInlvIlZWj/CTBTFGIp1M2kcz0
RWKQVqXXxbxXdqswPhgggNvumlZ2s8/AAhiJyO5Sl+bY8nEceNiV/lX5zOcZ1uqEc5lQaD3d7gFB
EplTJtNhPsmIguw065XO7ewYkJLufHNJUpA/SjDGmGuvKd4m0iLx06ECB9h12CKwhGIlx/mRoJ3T
G5hg9FyUlmNBwUjuM0bux4ATa5q0zoHTMgAs02x2ULBd1/hghYqPtDUFzAdq4LzAk951B95rgq8f
3O1BWXhNmh7jvrlgWOMdg7E+22JsV1NQs9cHUtErfIMlcAUEb1NbaD0pdHzogOcnexvnDq4Jl7r7
NCEmwGCll0Z80lO32viW8yJnUJjKA7FE6Bvxq8Tjrh0DmrIyAAlCx7lhw+T0BocwgXfteu6mOE85
UY0O6A9PD5eu6vZtm+OH8gp8M0ZXHfu+uXLITMiG6jeNV+0Qf59dy0Qw4EsgPpIdU4hQZsWpE3k7
pAPOXTize7GfuJdQGh0injoA5JRhfEGWdpEpy9tHZXFBUcuoiK9o0Eq4nVg7310oglgw8B+P5siO
S2TbioHm2i7C7Y/fYdaY5rB9LQjyOcCwyE2C9ZuOwnggSRouHL0MVhAItkFt2LvQZglT1AepdRvn
wYUzh7WYcZGpzuxsImZ0mtr4jJfYW8oRG2FtS4uyZ5qyiE1t+bDdQ0l5VQwurSVUw4GObixqrvVN
bbXfK56xy0H3JuJmQEyZ+p/yTG/Wfiu+moT4saOiaW1J0CHRo5+GD0anwnv0DqdQ56gxTz8+GYMp
zU2ne+HC8BNjV+KU1w1HHAqmFkT0kNeiFrNOosAlyOYWPdBjgQ9LLB0OV6OodLQ8km0FBkVWjGHr
WgauAkyCuTW5yAhUvHpafJsJaKn5OAxzKvkcwkJ46YS+tSwJs7g3yDZzYH+MgnzFkOQ+Sz3tMbPI
iYTJeCcpP3uI7GDb9TodF2l4NCrIafjWD8qei+aKexRIlyWPqyoIuMupxTjqNjHNQDG6Za+bHZ0u
OyKCjJtq5P85VbcF1D0sqyA9Yw4m2CiSVaBRR9MyX8XqzJWj8nDlJ4W3d3ge+PqIpZsirthO3Q02
+m/Iy9YR4+6yiLF8tAxkqGeoLpNyy+1UzdU0YUd6SVGZBeDuRhrgfSrOt3ZQ8uK69IjreF6UOXxE
/fhAQx1HY00+8fiGnEE8a9USpV1Fon7VMCpS+NSfoK5TlB5irPRHdJmK9OxF1exeMtWxnUvj+zEM
H7ooei9KEW7CqXwWGc9BWViIlDWrMye5h95jGNUIh32ulny1qp0JxJwKdbfYG03zVqdOchtk4Htz
Z62GztgXcrrJZJQvaymRqDRDW7qSI742oe5gTpSbdEQbr1sjXYd6/JoHgFSmMHtMUmIWrdVjbDua
6KYOLsFz1s0tgZpDFV5fQLLRFZwMhlXMtK2LV06vpqeoh8zTr14UiHZlVy3hvFC41VA5ZjbNJw7p
R2fgkEiN9gngBIGl+T4Hq4+LSW17ZZ9qc8DClXNBDxhFN2ZYQRwLj/mk6XcZ3PEdtFyYOAEbpDB9
8QNT7ZIhe1JdZe4j1Z68rvaPBU8M2M5ESuTBYQ1jgMFkvBzyq5BNc59bkAriac6FSn+va+UFhBZJ
ymF6MzU7Psc15T5NzAfTDd66NKzgGtaLSNg2cGoAR+DonLU2mSxwrb3XqD+ECjJtWUeWcYk5vPUE
Rn+Vpptp7Hgc+HgSfjxjhaPth465pmtM0SrHT3czjlj0A4KISzzkFdCbgQfSWH01AYXlBGPYejIG
PRZFR5zhFRZ1vDfwTJQi9nj0JTiAPLUvpVDUj2YLE87/lU7LpKWOSGTGLmYJDkQc3kVBUc2q4L5M
S6zAOQLlJCtAJYxsNh1Bg1st6z5HGu6MnCvd6MAzOnroX5zvcCFn/k1Vn+YGGi2pSh74ZUl9gx4t
9JGqKD/KwQy5+6kj4V1MkbG2sAFsuY1vRRUB2Aa54MeWvw96SPIjx87awl0tEocbvk0IGeGdYid5
ZsdFvruz/Evuhu6+LKujAJDFeGWsVnxokIE4HXimLg96o/Zx1xlUZjILKrtIJyGYnnmOlgeBG/we
Ct/t7NUmtzYcNCjsK0ujas7NJndrtgxDZuhNgRoZ2ivWd2spMy7oENTOfk6LJTB1ziNszJLdwh2d
F5cJL2rkpvzpTNk4bItXEAA1CjlkjEGH8WfZrctF7D1pzDIpYWgphg+jhjMqivLCzYlu5DBJotkJ
p1C/Ib5UxXbsp/Lgpc3LGFSsnuQyMBZ0ZPL2mN9uG8S6ZTNm+SkywnMYPBB0qg54k6MjjTLaxh/J
3KTuqO1Tky6Iqgv2jVXt80Qzrw7eVexX4bTGnYCjIvOPeWsFjChKmmZFgck0IMNn9BLCga+9eYHJ
ENT84AoYVklzjGpc/nQheMtRo1Aw98jAB2ghDWgUb8yJ7HshcGHM2IInR+gEapsmsLi0xDzm5LGy
KeiX7YTr1XIHF+7F/Gv7KttqASGA0mBUx8v/boSWc5U7CNvjkYkrzA54X2HQG1vN09pD0wNNsyn6
wyp7xBozYL3IGb/3D3WYVKs8ooUG/7O74bMjOTRxBB66JAEHSijWCOyLaEGHmo2RsSOdEyCZ8ZXW
hDycCssoW8lmW4T6uVLzaUFUG+T7xlTxclj0HnHMUHA6dJMNCKABs++09ICVLhEcPKwVNFNKX9kr
rR+/OxPM0VRPITGXJoWJgpwMruVg37kBjWPDwcWtBjUJlgGReySilKh3WL5rEtNrByY94qSzdsOY
7GI/VtuJBxp5524xMLclktM8qsSatiF4lTTiQo4q5wnZtWCgrh5QGmijY1awGjSmCZPsyMJESHkp
MwXhxubBtLXi1TNFtR6b55yS57TWw5Oy0MI4pe5t6lZvsOuFHOnecJq6S73JtUORQcfxa2s5OgQI
LeHMc2nbXijMo7tBE1dTcljIMdYueL7RtTuCxRm4HQDkmY2aVm7iPRYlc4aWKo5u8Dch86VZcYDV
2ptfRh23+0Gr9lo0dhAMqQrsnDkPXfkci7wMc10TB2t2Znsg3f0N5w77gULZsc38naYXzKcbtQ29
TL2wY0nuhOtPjz0kbh9+GVDKODl6mbsfMoxSTczhDmgidPnUfTVzAgaw7lY6lNajzmk/FTwfW81e
DF2YbWyL8cCk1onB3K4LsceOOL5c8aS5MOeq4EsvaOWVFvaFpAOVJkGc2z7WoS5z5Cnj/f1eJ1Y/
NyL9UIldUyIBWDCFaRD7BfEvc8svVWHhCRpLdyM4egAiW3pWckiweq5EOWc6QtDgJEMMMDQYzbqq
2TuRxjuAMpVUprWMMDW7WkJVpxruuFNcr562hUUm1tDbtx4Fbo5g7yNHvypVsJt2mnyZOMNz63lL
3wSCPTL7tblNDy7XQgJyUscFu8rmPJRHlmksPVCjYv/7N2/NdU9/lcgtnWwoOgeoWsM2TflLZ1rt
MMa3uQJWPR0ry2K0N0kPxwIAZyKzeBtwxBE2scihAr7uBF+tB1He7G55BMqKWhrH0rZJUNrHKBIA
a5Pum4t2vil19Q5JJjq7kHv56/lTZKDy2E0xs7GsO1iKHL9Rt15VHUqv5+CLsi29zywPgz0NY9Sl
px8TM4vvURLcysuPZEYTT9XKx/m+iPvJWpqCiHjtqelgj+ygeqpaVnjKYSdVeXbym2bf8Y/nMG1f
bbaTSyfWv7U4KU9lauIflClJF4MykdkuBH/UOFvNF6snuxIjhhVGLHRYi9DLj8oI1lY8akfT/ZrM
6fb334H4cYX9/CVw6ykbdrUh/4UBI3AnN+xCPmG9NL7Vbv4olGSvrdjl+gG5JfhXAcPMHWTjhMzg
RXrgSwlYfTMmTriVk351ijR8O6Imsrun8tdJlqZDa4WOI3neDtb6RPcCA6pNr+ETTmLrbiy18IG2
BSSQOA+XRWEz7RD2tZZ9hBMEPFGtkyQc9WIAltUvk4I+6b43neWQx9+FX+KOMpp3RJ1ri9fxnHT9
XmtNmuN7PGCWKb9r6OQrjcaEtWL/qxPc5AtJNHyezqrtuSOCwkZUQk6wYBHc+775lo7EobsUfGAE
do0KsCnaJEq+gmkAPWMhmxXUAadItTctYgqNGdUKeRunu+wcTNjQNDXjgQ3Bnt3NKvNcUHekXhid
Z4SKdaaiDdSQhYEl8+B4JjWszrhEAZuO4Dy++ZFl7NQ4vdVcvwfNxIsZ2KLdAROhNYkygI1smYGy
Xp4QgQQugEef1lplZuOqj0YQNy0kaCYeDJVzWay0KCaUlPfjvom6fZyJ9jU0duAuAEnFBW9ITXdN
KIODJrNzFYDi6IQFIKJmI6uTTi/TAed9RJ2mX5v57scV29IVPLTNczPEtz+OMU4g3tsM2NePq/I/
Iuj/e82Xm8/8/J5+1r9WX8Kg/54XYxUS+PnbQ57yv19/ZH41//tn6r/9+M/w4OdSyp/+YfXDonXX
flbj/WfdJs0/SPLzT/67//F/ff47Rq/58fA/+7xuWuoxP35yes1/4M96TKX/4Rg2yylpe2k4LKj/
8HmB1qc7RhmuJQ1LKdthGf67zUuTfyghhIlFyRWW5dj6fyP0NdxhFhYml7mWhHXlsnz/453/3QHF
h/Yn6/9fOaJA5f+03DtC6LT/zeWQZIVtxzZ/cUTxAqoIcv5ThnwYR990VQL8UcYJqMgdrvkYN5L/
MjXJVY6xt+3MlY1DSAl/fExgtOiedV/URII8czlSxkeSgsUxQwEoYs6ys6I9Dvk3N++X9uSfJpzP
bJOrb7mT7lLA3yXZCVLD8d1It0kmEYrN1InxDU0IlgQtrclivD3aTyRbL35TFEz1+8uUVnsxsueK
FKPOYi7R5OlKpLGnjckU1BI79FzWEMSEO12Y3RF5Kdr44G91qNsQlWDrZamx5MRwaFKYQKUOoz+e
NrjSAJIUIlm3MGkWmttuCM6V+ywU1EorDPX2A4Uim5jzGKl2NudQE26zWY3WW7HqoP00wXTX6eKq
9/WBMTTBgH7YJjah8iHA2NqUH3GsnkTfbhtzxrfQ+qdqBQOIKrg+QwRiRsnqlALctyymt5wXYTf1
xyRgoamziX+dAnatxbMSxsnOE7Gk97IgBUEne9tn5qUzqlWsF/eKGTAaXsTgOXPvMQ/KRZJD38P3
Dtw3NXejsL8ovmJqLJ3X3GO1rJibWEnyOFb+cYp83rCUYE9RwjeB20UQh4aP4qMqPHMzIIFFlnPP
RNXaMhKieCQrMWWksbM2i3phU66Gt6Ea1+Bvdjzmil2BD2jC1rw0fGQRLfT3dYmk3OgcgSK69Eao
28V4pgRoAPiu7QTRNzqRe06KOgeTNGBQZNK1kmWbLK0fbGF/CFve9rWGPqjGr3pENmfe+SKSmp9A
XyIGOvXe5/yIcbeRxxMP6tYxtGhmCYNvAUUr/cQ15Y0KtkCCdWLysyWrzRtXUr0nu5uceeTzwGyO
k2XfBcNsNp6d2FoWbVwDYachaENT8mOV0hvv7mFKb0K+ypuCYuuvNC4ewyB+nYcy2egjwHnQEkn3
zqxR4CGy6jEQzcdsSCEmE79RTu7a7+7ddrR2xLoB5IR4BQQKeu0jrkaHbDTGtak1pzA06509nXst
Be1n4W/TbPfMc/418rJ7jCUnTg/IYhZyCvSRmNpuYfRPA+FRNNRspdjkLeBgZVtviL65Eci7MLoN
YzgCGvlw+r5zl2kqGru+rVPvFAfJHaFAa9HXzAacwv1ecbQ854YxszfqD3a3pyDW70vLQlDyIIM2
nb6KiwlsH1XQeUrq0azqt5i6QkasdTuTR1vO5T0mNOrfsTqRKRrqGJSLwdi4xLYn0S6og9OewQxw
51cNjQgJq0oM/6QM+4Vm+aCevPS5mEXsIffRiKpz3c5coK56KyLtLv5yBqNexgnlCcrE+RBUlryk
Sm2wupAFNpuD7qtXZIkK69Wj6wdEHlLmVTm7SXfcjVMdniKceUb0NWic2TyYRvngP0NWD1e5dvWG
qlnKxAKpHxscjKP6Qh6ViTgl7pGh1o6sDk1helfRs+9UGEPnKDDaD+kRqOtEcGsyZTCuF5ww23UR
IloCcV4ZdX5wdLt6HKwTzvBD6ejQ/iDORhGgPG/I8algbzSwcC3KPhZ7y6RsFdYJcVFJQWlcFI+w
l2Hyd9m+iCCXGC2UY6sk6TxNDRRFct0Lv1uFokQoE9Az20rt4QdvvADAi44jodTtOaQuwEp2+tZI
4hNO4JM+FO1aGM5X5EFQgYRYmkMGMyXew8o7u1PYb9qcOC7bMbiR7pM7aHtN6bcx1YRulXyiWH16
GUF/MDHPUBbeQqrNrKq+DUTG/Shh/BjwVzJ6Z+cY1ESDHjMm3u2rMUY4A8yg3fpIsWyPg5Mas5fa
0XYjxxKbj+BGY1OYXkwxWQ8FkKRGL7+CVCuuwmKOr/Y0ITsbpDd6zCPnbtBFQ3Z1es2M94jWrAWQ
SmdjtBZN7gQe1MGj/VXiVmSvmmxsVR4z9Ao4TQ9tZzF1q+lUG9yvuAagr1GyiZvDYMHH9ziTvDX9
HBHTvOnS8CXtHFCYARYSpd5w6N+x0uwa6ZP8StdTz1damsjvbRpY7HaTi5YkAYMN7121e6vUX5Re
PQUlCBIVVXTfeu/hCMurKBDJRUpcjpEfDHLjiMv3bQjCHmBBN0KlJkdStXLryi8JHBVMBJGMwYKM
OnuEs/QmmmwTEqAD3zW9twNYp6WkiqCZvRnVk9RsxqtW6OzKFizxkNTPlmE/yET6W7zWTM0LyGaU
hJA+0yP90Y+5azGjLTLPIItK3kQT7qPuXgQhK669qd+akzyQUlk2PbDUqRdrDazFAotfxll8oXUI
fsmEVJTLS+ZRE5YASZdSI5HeYpHmzArKqeyupZ7JrS27ibQEIMfJi4edwPxh2DgPs+Q2DTpGjZl1
5zfOuotBpIvRbnBuZM8T1qwj7gKMNTNJPJ6Ma5d7kmhjnR0xs8IH870VIk/yYiUA5Gj2tSm9r4D3
LHD9nPGPG8Rck00SMfHpp/aOMCjdKLBeCA6DyKJ6r8n4+kTvbXWYy2pEwxlj/8GdUmup6Y/NwPjD
hMocW2PCl4Qu5lxyxrSmbQALqLUn5L+JqTURQGd6MUv4Z2b4QWk51i5t/NIId4UZ4jqWsDQAeR8D
FkEeRUqagq9OKkp3HEhLMbf9RjqZ3Ay4FbDQLMz4U2e3AU5lPBGcfRnLWYDu5Tau2F5MPgHYfrA2
fDoHt6UzIkpKfZVPLaTYTFEk0sIo5bByx6b15MKVygmrxm7I2UNkGx+IGtSFB7Btq1EDDBAR5V0m
oCALsye6ZFmMNxFmpegdiFLkfeeyuqz28ls340JrSvkooPSkTrmeRHQduEzHmesZDk+m9JPbadu1
IlgOlRNfhcELtzhX2ppubxiGzgUG46lNeWgi2RLag5ZFMo85RaIfgm9+rmA6s6vdtT6ulqFioBNo
AJhn/qcRhbvYDXjmzgzUAZpvyHBKwReAYz0eKpXvUD3SlRGn787Y3kbCj2+ioWxm/y/bommmHREb
czCo8c3o2koZxgTaKnhrgwoOJzpCM9HJJiAgk9dKh5zHA2w00ln5Bma0PQqOdG4IhSl2qg1kJcwD
+myw6oONRD6AAwSOaShp3AmvxGJnKtQglmaogn3JBso0fBxYHadqYeqfekyRdVLh1gf63kXxMuEz
WVq+itmb8rBteAwsIaE1S7PytJNMCDhAYrqxIDZBf9hh9nQXOTNatp4ozFRFNarghpLaRjeq+2Yo
VwjfB5ClPHwKniOEUfEuRIoHEyL9IAqe7KL+3oH68Zml4cd8tJz605fw7kXUPhRKHMy4uhL6ukb1
PN7wBDYt1jDdtq5ANQtYM8VODMzR2HQvi6gG9A0lbFGkEMuY8VsSwb3Uu2Movb0519T2yasUPCDM
gsm/VnUHwmJrjfXsSJADM470S+iI7QfLEH29ZfM96MIDf8sqmKL67GPmIhNRmLTzslGf/GQb0+7o
6/4rBoJmYbXyKA2Xtgsfe0/Y4q3EkAqoCWmWjXbEXipgPmKkKw3n1qLKn5tqpFhbT/Id0JJjYThX
I3JOvUlNguCsQT4Q3HfeZLPLSyy09htLxHmcAZJQnEHwusb3LMbn1Q8vqWsSN7bHYiHNkj19t1YG
S59juXd9nrwxQKNag0ob4ross15w8ZJvLcQHWUGEFXJsT5KKAWxZ7qWLS3CHJPUopVkZYXMvHey+
ptdQ3jpBZuSYFLKdWjALprajay8+UfybQQvGjTExLw+Ha+aU706LuG7Jc5B3D77NUqSVNPxZ2a2q
cJt58PzZYNUfbsPwbbQCZhiy+2yj4Z1YtcIeYR/yTsrbiliM3gVk3+lFXaZUyVh1TetR4h+k5RHf
JGfCWoupJZqcBygbfI+W299MXwLyCHbnBi6fTXYUKncO5IF4qXCWPD+WDS41kAzlTdLep30lF7H6
zLVM3eRtgseyCh9lzl2Z2fnGi4IL7uJT35EH1ACoEPtMaknsOh3DVRD1W13rfFram71esOTT0BQO
AY4s8rSUUmVnwYj3RknwwnUDWgw/YFZhUbNItWckem+QIM9VXk0LMroNLreFGPAWTVDhGYCnu7HS
7gBC7RPBU3omq+TWvVNhrmX4+lDOfXE9QHMWe+5SMjEBZ2Ab/6FtfFYhLckuc1QnDNqj3QqGro/Y
1iHfmsaThtWKN0jxo2u3h6mowjOVJCuzTe56GnCwZuRItbKiJthk3aNnIyWKtDSicldMwOYnRlMY
lTETkdvnAhWHJOquZlS+GV19HfrpEqhg5ymR0ZGmAylK8P6bTNT0zttNjSUPTVTtHGGkCysogI6L
8MWpD6pDzOTbRUDJndvAoZ17ivRb3Xb2c20gyXYDNOG4h7TXLDy+mFU1J8Nq0lhBeLbLvl7a6JCE
4+munbutrWTpuu2hVThDUfExMbAoOSBLQnjysgvb7agve7/fBclwG/fdrR101cKRj8DLADLIr1Su
GJReLW7sZkyxQ8OaaSDt5BlXSGWp3VAyoB65FDOzuZiS+3AEEWpxnhvfqMb98dsL9nKtHj4ScfvQ
/LaHBsnc3O+snNKhG6nsO6wSN7nW7YqyOyGoLEmEmNvZB9h1WPLUZBsExuT3mLwtG919XOTsFMFL
TrDt2R6mD16CIlWX3SMB4mYFZZvAtPMeegFgovRFN4FIRo8oQMWqi0LMzu06MhnnyDgZuD+Vf1sO
0wA/qINMEqUcpDLqRKzv7Hu2QmSvuVt369wc9cWkO/qKpz5lBpOLAuqmyRILZM3VNED0IUuVWhsR
YAppw7UeYNe27gVgTWHw+O7iWb6qDoD8sIVW4abqVYaWVXKqK6psLeLypbGjuyi1kbPTk5qqcylr
rDURtpv4rqbHaoIwXXWUAGOP3bq5uNQVqOYozgjxJ29lU32Y7LP1d0uvhxlzfO+TqSm84SEFLOOP
HypyP9qURNw0+Kt6KL8B1DtqkrRLN30l/XjxkYIXHfgNw+kvtsPur4of0kQc+wbHmFE/Fk3y0lsl
PL/4Lqn0r6qpP0LFgdrTtx1CzOrH3xC81bF8cdT0pUJgUTmsdDJ7T1EULzKdxoWWKi4AK0u99M9h
HYLuoKIkdYZFZAYgb8z1/BKgN676ODp3WfImRs7JRlYCQbrWWvRmA3MbI8H4ASRuzKiqwHNTW9Gt
b5WL1Ms504j0xUz5xc3Qr23tbGv4bi2X7SeY9qwz7zozIfwSvHUkA+iaIqHkFQyNRP0o/OLQkWWO
TH6psmigVK3FdgRvfHebUsqWEFLWWHyD6stwo7PTs/bA5oVexgvp3kxJCYM50TDimvey7B7md6F5
WD/nzV1dULxWdae6Se/S0LjBTbSfLYi15TyV03dCzGyE60e3wcieJtyqiq9CxjHVJPnOz0xEUi9/
M/ySO9vbWk5wR+Umi4j/7sXWqsNqvtRqYtO83wqfo+GF5zSO3zgCk3eSnLCDwn1PQlAD/tGfvS4W
Uft1pcfbtGB3brOnwCYJ7Y0aZZ5RFBBq+qVttOfSfBqT8mBYlHd4HGRo5GVRKynFM4GvI4eeo85D
1XCpbuDOwlB1DoIa6yKlT1UtnnyJH3okfQ4pmxL7Qd0ZPc5GottPScIXZVf+sq6tQ6yn32QQrNIh
PHt2DaDIpyiKliJdDiAj6K8cMvZliArUquFEYElmED7SVoSm0ngBZnwE0xQhLbnr3PojdbnAFO41
EFFYlgdWd3tg6XHYmQYFei+EiKGH86wX8bChhpo8KHeEGr44nq0pdXwwslrcmLQ/vkPNgO8MkyQP
xbHT9a8hz77HOWFPuH3Wspc5fYx9eM7IKN2UKro2EZCwaK6a4pPoioDDIWtxCTxBx4xwU/K0gEAq
FpgegWJra55r766Vfc5fn+1m33rFp02hyd6ASVvV7ATsoXxrmEECvBhn2NhTG1XQUwr9WUUcV5kO
TMVw4VLEp9zJ+15624kW+aaYxNaiY9Hrx0VjmqfxpnphbZr7JDG1L6x8TPcjDKeydew3l4wOzlBX
yAu3Gl1w8+ts202qV1xrKb+wVO05IcCQDP1XkQxszAad0z5+bnN8KY3ovhSk+MnLFBuJJZZwYrHU
GMGQPIEIJBM2QEVhPf0AJ2jW8AyNrfi/UGb+tZzyVzXlb/9v4s3/h8qMnIPp/7M08/qZfmZ/rTb+
8fN/KjOm8YepLKUT7aOQ2JAC/eXPBL4h/yAMiQhuWg45emWj/v9dmRHuH7pOBMhBz7EceBxo4/8I
4POn6DsG605w3zJc4z/qNha/NBsrRUgdPwdFyjAAdNf9RZVxXDUq7J1s5keNmVYOWQ5iqc9oVoQn
H6deAB2SxryeZY8Na2FCGvrLR/WvpKH5V/y3BI2vgJdgSamTm8QNoPQ5Sv+XcmVAaH9/CaQ2ialp
0K2QnldlZ8foP9UmVJoGLnXCZpZkhCLC4sxImbpvr0EVzSD1Rp6zc3UQz1RAbn//6n52aPzzi/vF
pFCC9YR6TibBzRjCT7Wf7F27itd42XC7RF1Dktps7ya3v/z+F4ufCQLzb+YqUqaSPD6FcPXZPvGX
j8WXnHB5Fro3YUcNAs3s4cUKuxjkFv4/o+lpHwAdkw8j3V5ueQqdj5Gx8TOGXYxK9eQtfv96fnEK
/Pl6FGEesIe6lML45fV4JZ68tCP1Qz6wPACjvB99AEHmnCQzNEnBjROPh8n3D3E5VRgdZLWP7XI5
lvqXGRblM1TAm1rXe9INplwSGyfu2c2WRQOrtmnqeGhttUtt2A9A3mDv8ppujcQ4/v6NiJ+FyD/f
CPVbSvHxuuBG56/8Lx+ssAunS8YESL6pP/RAalaUIXW7airTteSEvXUF6KQOZ/cOqwyeAybuKd1N
/4eXAXnjl8ueWxvTj0A6Yg34VQ+FgOt3Dgk9/DqIg3qubvFWQFRu7G2izHOjTFSKiG6+GG5Tna5J
MfiLzKef+T9/IawyJssQ+rDBt/vz55EQoMRNPWdfCutauwVmePC4y6hguEXPh3fq2Ba2yfg8QSu9
Mepo3PQzx02K3L3+/rXIf16ODNMUNuuaZRom/Ug/v5ZWa/S6h6kBL5p7vmTrnDtsmihOKy8Z2xmC
QN1zFlaK7nStXfec59ZZJT5jRctgPXEY6gfBiLTy001vcV4sQbje2Jqlvk1FtiQY9vsXbLJG//It
GjjjDWLjknWM5sVfXnBB4UPfOMwrIshNPsvcwVDmBbUPODCbkmNZdi+Fatj/m5JN8K3bkMGbSm1n
uoV254OKXzNuS8kgWu7GxMq8HNO5zdLoiFjK+jIGAfdzXi1DdmSbCIrGTdSLEJU7cW5Lvz53EePL
mDTuqnCd4jRM9E0VVWsgq5X2YWga2I7NbMCsyV/3qVgVTZet9an/bLXKPtYpOxaNmV5ktAklUQBR
etntS8KqBi3L29K0Dk7Zf06Dl+35MKNLAkAMF34C7LLtLRKVDGR+/6ka//SpivlhYHMxgqXhSffr
ZZCgyDrw4WaL9cIVsToaBWV3WdyGDLuNDiW/gI/YjTUfeacdYVwe9UrakDV8B1xa8Ji5cv9fhJ3X
kpxctnWfiAjY+Nv03lSW1Q0hlUp4Dxvz9P8A9WnpfH9Hn5uMSkeaIrdZa84xqZGBfrFsix2BqqyC
FHM1Lfn+PgyXsnVJPaIpsQ+mCLlWPWYpzqRGf/Y0SRZV69abYFBeG7f6aKViMlBER1Wkb6kS4P73
/Y0HMPsgzLTejxoFgp9m5eQvZl8hnELoC24yYYnZlQjX69f//vVo06Tzv2ZMDe+0QyvbYelgO9o0
tPw1gilBIxCBTh6mzrwGsqkvdcNX0RKLuXSloz8P1fjp1oJILoDMUEKCZK3pIIyxY93zAriuiCk2
/Pd39Q8xI+Mq0jAIPkCGLPwJ1qz3++tdFaK1K9lB/UQXEFxt6a7ALbbrtsi8k8a6d92nITXz4iMO
E/V7JSlIhkgdCLH0zxbIemDM2UFqnNBmfFGcwVmybwEXwJ/L0O7kGkUwdSmVUCL6dgRRqXif6p5w
i8G+4gj/8E22rYnn6BfXIzywpiK1Sv3eWdOD53upxnvZVS+EMpo+mGrXrI7//RuYFoV//18MpmzT
tlRIRhoGYNv4x0iKgTLvSncyw+uiZXOVbPXYiHYRLLK6gxSYNepPqbQu4P5kWzd6uOu67i20aQWD
ERkH66hHHWjTsKUPAq3B3xml0d/yAYOaF2u4LW393NAeWufAXHZAIscV1VhBCktxCVLv6mWuehrx
fs3PG4zsG9lGziGq1W9WFt6aKNSOotO+MGFp246myB4zD8satX41W1fF6pu5MBvA6NXu1KnGze9k
en2Ukn07jkJg8wZxUyVZBqg2nsqUoPGEU2FRGOAwyqRtF3VZtMd0yPCTZuqu8MHIUBdwNiRqvP/3
r/v/n8g54SxkNsiJDI0S9D9+BmqdVWXb62wFo/RnFLr5wcMJQTeFxkYUetYuDV0DgDVtKXAm9bbp
GrbkNHr/jzXif/g9MgUwVrEoYmlk/1PJGnI6hp2ZcOYHR7U3aGmROxiabnvCF2HinHKSfZj1xK6V
VCcTCgNWoCPnHMxnU6/UvR2I/2ME/edqbToVXeEIlMU6Z6P7z1MxlE5rKFqOGghf1VLm4nvKBLL0
wqq/SbiKy6Q11K1hgGI1sDbAewuTZV2z3Kk00ziGrjsVksOthpRhL1nALKwuo3OGNxQqa0H8U4df
s0opv9MkpsQ2+nQe7/SnKd389/+zoPj6v39YDC1I29ik8OMSfMPzfPHX0OKZiWSbzN54YCd/dwwH
tF497PWQmMdeBy464GxfVYkNWKRI/G0JMmQbtqASh1pPt31DHzC15bsJouac27G10btjYp9sgNTL
ArbGE9sHSmRKfm2U0b4bRqOckOasrLY4CzdhYz4WO8QJxaYIlLsVYPSo3PZuA/pcD3lcPIUQFgYi
Co51i5tiVEhxGSMav6Wb0cq3wAkkSbNCjY7Fsvipe0T+kmLWL7I2B77oRCSJ+7K+sNVHKoJT2go6
633sjKfBaKNfRPCCDxlqw/kkrwAFh14pB9tUzm0ZZM+DqKm1Z4QaKfEZ5KR14DSDAEVk+DpV8+rs
OrgxWQDuFVfBIDh93hZTooF/GTzrLiBRYRGS6gIRNKfPVun1ubLfqdf7G7+s4A14yaWLKrkvXdJe
rMFNbzkx4QuT/ldNvs21BDC0KshoWpkgNI6dfi2L5KsNqPwYYzolQ6qvDI20tPqnxnHlOw54M8H8
4tOApAsRJ/u6GF6Ljm5l6yMeLmPt4bkY7MQKvEB1pvkF7UpAyEAThvMPYumBADss+1H2bFk5fB7t
WfOM6GbbebXLLA1bcatZJ7tGEU8uCHoGlzDpXgIt0Wvzp1M7U3WfxMZKOj8o6BpHgEK6tOWSynxA
4xXKZZIm/d4Ci9Pw3j2LiGYUe/gN+l0us0/sMDUaEDTPCVzEFqvHJsfMfk9g1t2diD5FNCU4kFe9
c/Qif1Vdsk0w3poHTCYoqbL0xmxJokavkpopq3o1jkLbhN2U/KZ2YKYs/4vGhrJzm55TnyzDpzQs
2qeobl0avEmzzWkOhYEiL31uVJeIlQ/5G/OFTcQqvXn3Z+5GypKUw3zvgfJah01yqzTD/yoz7wwe
0EKqB+VfMcWus0X9kRr2a0vLRk9IsEY2HJ4Cdt5LFQRzo9nBR6KkL2GeRc+k5ricPsArO2PL3qI9
dCqRYHbY6JsCWfIxTp0PJ9Wn59pYNDV/1TUnxTXRCnbQuVARfoo+yI+2YlQnWFlrBHLhabLH4xmJ
Ia9Wez1qDAAImHTUTpAaa7mkOkLZvjuMQp7nENJi1XTRRtU4eKPyPERBRxBHZS8tlUBR4viMgy3G
u8KO8xhU/cFUK2szc7x81TIRZCnOqawIgZEF6TFjKjddQ46fkZOvKtk0TEFIz43f5xe/6th6G6BK
GSXqddrR6LWQIG0GetALpwwUPr+BgqjDqqj31hotI7DM6Z3pccJeJq461C5Y4Sqre6rtMlgR4uOu
SMuDRwz5IqwI8XMF5DYoRdZqpjwX7k/R8CtFc0gevKrFl3CcXigATyx99yjatiMeh+ZgMzrfOgOE
C1sD+5LbOui9Hi69Pb0BoydVAlkDfbAJTK12prGaleQuiT9Z2YX3Ae4TDPX7GFpvUaMM9Ff88GFP
Z41W7arSIRHUrArsqnoDUSY7e33zArRn/LTN8sOi8fASIxjVEFh0DM51o/RPLNFJSonTfpJr6Ge3
KLlgC6sGYwwx2E82Aw6Tc8Uq+5xAZDiUcXIzVBRCbUtWU4OSYFPFmOBZkAu6zlyo+NohvaXAkQJY
+7IuErhCzciZPmKNd3VY32jGLoXGPgH1r3IIDTV4xHZ+0SsQZtTnEAAF0FKoxsdGG15M/atAh4Dr
EKZiWo/pB3xVIPW684N8j2xJhEJxiuypXeeJnWir8jhZuvYwRbp9J+4hBNZTCcNkI+3efSKg06fv
q1PPyOSPSXvruA+nKuWvyEHWBmiAiDdvWzpMSo3G61pVcIPB7j6soLWO5uicirj6UbXII3xtW4z8
NHqyRdeUJRoGu+IMkZEVnvhKZevtc52ObJr6w5MsKyr8WXTqVCa91le/h1ifXgmvwdGue8SGB6Wk
Ve0kp9EkLwi4/niM+tZdEsl5K5qYfqdRxXu/ou6MRTU7hgLvoY57aMq7z8+eMdTY262fSeqOR4BQ
9A8C6W6GAU9ra6nJk0CmyDyLNS0xlDOajugMYIBed9yfNSXemAAzQExS6PYSpdkoeE7Y+plHvM+A
hvk57iNN/5aoQf5Qa2qRMnRQmwiw6IZnOYsxC9qjqVibbEq2puVzK+oc6dL088Ohhi+vrT8Hx0fI
Bfyy6o61TSV7Cj9zHkURaxj0GUc6qQFryx9OHxMIXSo7B7nZcgy/W2UIlClTaJhlzh3D/rDGdaE+
4vGKVdbcIQuPNpZDRmSrOsamyUDjEQcXPUMu3jkBDhi45nuTMx1AlpVuetjAG2A+GfMZq2W/i+jV
S1TVTC6Mjb2GTVcf200twvrJIWWkSDY0gLOfiRl9I2R5KTgJnmq9xUIvnLcIFehRM7RPhqwv/C8E
EpLzsXXK8a1tMMTaWYjSSSkxRINNVNrEe24UldDcR2VG9gPCpHtqXMQeYY+Y1KqLrR7KcWuV8bBB
jpqvcoPOdTEKMIQ1TSOwpLQ9g2FRoJoiob3PGJTN9Ffb1u5WaqQHODLfmQ3IY844mr5aIZ4ri6xq
0zi1fvocVuzeZRB76xy33445pl+rhUdoXdKU19hFEVQopLDlaEyIC4jKNztwv1WiqRZQLoqLqRIc
nnpIfFFE2EBaoGSFQ2esCWFELwnGE9p4A1Ue0anf8A8ydBmuMRVsGXGKDRxugw7OF6e4ua2RMO4M
O6o2IqhRXMSTAVgf3quKzXEfZOW5MhH1W6J6SlV373f0EY20s7exxs/HtfpVHhB7E4HeWEajqLdx
DFZ9bGAn+Ra6cN9ehdL2n32J531IwifCUIzCL665BMmYxSKA/trTFaMa+BFBBYR+Ve4a1m67eXwi
r4E8Xw8WbQ+XCz6apz7NFzbY1051LAKP8SlraCrEIjbMYGkrxORqOG/Q5WMv0Igi6hJODFGj+Rpb
hu1K/2nJhLRzoiUeuQIb1QnQ1o+Vf4toe8dj6LCoqp2zDXi7RN5ns5O0CWiO033t+fa2muoimtk5
B0Wk52A09IPa06ryROGsyqQ+q4xfdyd273krwL7bzM3Cbscnt0eQ1yRFtWqKPjqbejvhagj9Tali
ERuKfxl4wFGRIr1acYnOpg/Lj0QPlhFWhhXMBXNjKG34UsFBRxumoVjo/QThjnDuw4FWhL4HYeIS
fGKz0Xe++UCrH20w2OAj82ArR/NDcfkvNJ58akdff9dwSoTgLdYoISUQcKE8ysTJFwOWr/1g5S8K
jK/DJHwxGYcgXtIibrAsbo3cQpINrz8hZvqsgV/YWq3xU1OAGujTRUdTYFuo9nsc7TzdVzFu+UfD
TcShH1ngADEikK42Cw9HNTlsspo8FlNGlVpDk1RCFTLhlJ1WBPIa//sinTiWmpsD4I4OWlBF178u
Eq/dRjkhhkjSSpQ1Km74tqrPWaPV5wDAE8aDu6VYL4nWQuVu6vg4eOW3oU7EbfrDGeDUZUXcLlw9
C56VzCv2ZLKxRxxd8PKObjHZFAOGtoAR0jaIfOZsXaFaME50GEnS0u/WAA4si2MiT0rTvVNVejWY
QdfjpJvI+w7FNZbtHL4dpTTPJr4LHQNrELqmnN6h9a302iWLGnuhtdG7JOXqVBJcsvdCbZuiMFrk
JYCLPPzpRmRGoOVsNhhF0SUN7UmigEeh74T43+Ahq0Z9aXUth5xCrmyJaFQ4IZRfsFwaYtctJ1Fx
MyZ/K2n2l/lar5r+ypadz7/M0nZhzoaisVAtQm2o5YoxRO4cHDyO/j2ClgS5BPCc4kEB6QXqqxb0
f0wsw6Om97+lOF+uLM8ZjqnN4kT1+XpMzX9Ynhefmj77BSyjP4T1MNxVcn7s1jQuZKmN90RBz+kb
xRRs7K4zUK05Oj+XhCla0avMkdcG9OwV4QH78tZBU2TZJEAP5rXqgXlWumrdlE6hgJulh4bG9tXj
DG4tsz0rZiTh9Q4CTUl7iJM83ER+k+3IqJGnqtTOo8AiUslKO/fFqtK7DeEp8FxaZlEbYgat9dZf
UsokBC6DSWE25muKuqizowaV5VCzi0H+yMgZkWBELR4+B/6lLvxetGp+qQyk01lT3ljkHYjGM68s
lPN7B68md91PlnoIk3FqRJbpAW1WI9gWTgQxniJDDyAOSp3BlqIyCbtUSFHpadZg5C6CFctH/6RJ
8N5VaZC8FLL8S8nLWTejTE8MEjCmxihbVExOG11U5SMbTfLcWzP/obC4F1prb/Q814956K3ZFeif
gtOC+B/PfxvyrxyS8Cq1bf/ktUp+Y6kGRtvF7k/JtFpJg0hMTR3QHMfW+CB5T7kGRrEd0l+qdOSt
1DvrLnLifJoQYWcUJ9Y9QcxOJq167Z1G7BxcaIvSyOM72thhPzojVLaeVYBs4A/wsbtHnKClIEfw
WvYmkn/DAqTLhieg9HxARL7rLf2bhkZhrwcplFnJ3s8o9Y09ZTollqkfCy16dxQ136U59Z4Rq8Xe
wC29sJpsPAOW5idikfbilmQs2EqrrkqoVE9VmXs3pf9SgUk8D9OF2xx9X3Mf8xVf+GQ2a/YFdp31
XFMEXYjCGg7zVbsRLl7dgdDm6d5WG6b5xatX88Es1WyPkNvlYj5SYVvO1XGTE00g63l+AkzRirbg
7yui8S5tn9P3mN8JnhC2TrV//P02CEdfMUi32/nq/JfpRxo+cQ72+3HTM/wSVuaYCPIgRGWdGJAC
DMzi1GVCLMmDxtcmyYUdaNwsK4PisSrsbwMe5RX1IX3R4pjGeHSCPKk868WgPDdhuYmDsrvPN2FV
+l6AIj7P16ijBEvAG9lhvmpDymCthGh8vuo5dbCtxEAlZjpaSNoQo4cO1mU6bovR/cyP6dd8p+qk
yo0s6N1833yTS9yJMMbn+UqfWggX3ZIgSA6lklYIJnQYfr9PG3sXE7Ba7ed7U+mSwpz4iJ2nFypd
Jv0aDS1cD55bRB5TFCkni/neGqbdxUqHt/nDaq0SgylvVlKDo40fCQeiVVaP+Zlept4iCgDX+ZrF
/oeViwecf3oVUBx0hvSs3833xnQsN2HYKOv53i7XuUMYHj9m3oOoe/Xo45f+/R7YBGVXvWx/fzgz
lfUjGLBhT8f9/fihW0Hui57mm4C2valkB1/m+3Ch8VFsSzvMd9YJOfClTI3f/wO7UnF/6FX1+32Q
EFbv+f/J3+8jQeB80nJSa+bn+t5Y3aiR//5vpqWnPttsvYQoLxGq9YnwI85/LpSUvS2w2mnVCuz9
33fOt89Xez0iZQfKTjBtg//cPt85X60hii6xhLNHKS2sdP94jKdkpxIbEHJRDjAf5c/r9H2oHbxa
AAf+n/flTDvtP1frAeeUw9Z8iWudo/85wHy8SlDIK6oS4t90hL8eQ3pndZYALafb/7ynGJYbrAlA
sIgnUdT9eaU/j7HcptyrI/VJFdRkZ/UXPMrpSck6k/1k26QnZ75IIqtmtuGuwI+5P7RA6dCGXv55
zPzXfDE/ZH7wn6vzX1VDIGhgUsicDjLf9M+Xs+ZX0nXyg6vWXM+P+est/Dn0X28xskodrEgyabCm
9/2fXvrPe58PaQzBdxGGyuY/Hnt+yJ+XlplfH0f3Nt/yH9/BX5+iKxN2Vykbhb8O/df9mtO3YNci
Y6nV+U8Wa93ZU630pS5YY2LhzI6B16QvaU+sqZKryAqme3NWS6vAi6vtfLVRumrjJ7kBd5sHx8j0
d+W0KHerLHuxYt3bZzlGtfnBOlpxsrEITZzvFY0mL3mjvs5PBaMW3ZWw2c33DXkCaVC+zM+bL3os
VjImcnC+1sUJGCmp3X4faZQfhmyiy3ykZrLBanVkHH8fSmfe0l2p/usD1OQ4i5QSJCqq9AX/u7Ku
kjbazMdlCiYyqrW03x+g1AZJGidj2nyvDF30KlO5PpXlGX5D/ezliFnqURlw4GJYhabg7LLaUm86
dtYli6/8R8/eXKFu+WWSxJoUdv3SdRpreVENR5xL1VktJWGDo7TevEK/zw816uoQdfr4YVF7wHw9
aBd+lICDMZ1BDU3Nh/T7auFEPekZ7SFvzfSnpeT2oosbYuZYyG8t+gp7cFDxzTWCcVmQI/9dg+g7
H1+T3vfCT/xX25fGOhEFOlRchydLD6hOt1X6Firu83x4ipE7aFn5N5ewyVVAK/YKK9Mn4LnJtgAV
00fOgnAxH9b7jKa12lg0d73I9B0q8nhZq2mcL+uhvrJKMc51MfqPEArjznPIEaGkEeXLMTNveWxQ
9ykU/yFDDdMTtSCEujyYjkIAxip7yrShPKfS654q9QzJSC6IMMveMwU3cE7jeod6J30vlfY+GCyl
Kk3V73bu3uebLaP2d5oL9nS+2vmTub7qgovvCOVF4laYbxc6NLdi8DHAWJnJWhiU17NRfxvdwtjb
Q+3dXWY5oEJG9tkQoQohqHvrPWKLHZdok5Zwz7sSsHghNTT7NEpKtL4r3nrHKjeZlfqHxO/Hux/j
M5+PIUJrL+D8vamFmW2YZOJDEprNnZDjgcYfx0jobtS+Wm57t3DwcZhOsWr71NvEXv3L1jA8Pmqo
lKyvEo3ujQn3L1XsfJfb2Q1BZ0MMzv9cMLE0RyFzKmDzjQrbmX/9SeUw3+esoMWYJodibFCM4e33
JMpdxPHldAlM4BTQkTmR3dnv2qbCi8pj5gs22//6a36YSOkME+ihv6ZjNG7nZ813/D7Un+vzk6PM
yDeBBfXu79f7c8imzoqdnsqfgTrS1LeHh5r5xaPIxk3M1uRNAqk7exn2bdeOgjcTnNwuS9xg3ZSF
/xaFwCJJJgI4J+xjjNsSl5WhjMtcHYs7Vju6LU13LqdrfRcBoskyAEqGimOJBoEP8cS9zSn0aER+
mWSskamQ25dQp0ngT3rycKoQzBcZGWSWIosnWMBU+RM33FQGWXk4PMnmqYIuXcYOMva0MdyFtKk2
DhSLFyQRmcSq0TCLytZcJkHtHiuI6kzF3UkhY3yXjCHVlcRSP6KKCJeuzxBcJayEk6EktN2yD6Ho
vJXGj2opJtJ2quyE9N6SCYeDh957RYBzSp3G+tFZ0S5Ps0sQevUPyhw7SS/zgH6bxFdZIlrs2aOu
ymh4Uy25GfxW3RcQNHOihpdN3W4hBj4XeLWzXkJ8VYme07yjIeGUW4PRLEbTE3hboLRnLa44CRQi
aFDBUxvFsaPQTDOIoDNBfcbBa9Yk+TEJxprKB/Vp2GAQzHLlvQPlt3RT3d8zgiG8Y38+FbIWPWaZ
CUNo7u2M1AjRUhFqMaT0BdBUW21Ic0X1PWh5unAkvXvFAJlpxuoO9GoOSHJTSy09g1WGXwmdZkd8
/Se2yXcYmtVdZ9ME3Nf9An3O8tsM0ps99ki1K0vZikhttyU2CV9hvFLzaev/kXj4Z/Uh6GE+JvZe
FM1XFbAZL1q57/MDfO54m2LRQZlGb9jMCtyB+KWXYdVUayScG3qPLoLG5mcXEHgsq+jdx7caSO1b
G7bdQ++LryGXt1oY/pOvJusxNYabN4Yvrql86S5ZUClhqymfc1fRIFzqnShXL2pIzo7mTKZjM3jR
zXSToKNcWE760nrpVp/09zX17IBv1Bmag6tm7t7WVxQvwndYBGthnF3g0+ug0amTg241O4ajMo+v
UczYFA0YBtHlU5NVjPyZCgEhh72er6hWIT8iAdZSt5FRPjQTFFmfdgfVRH5lkXmzzFLiQ71EBXoR
XLoWXb4mooMg7XpjhO1Zi+A+F4KdhU+REIhLtdWcCzVuk6gaAvmod65EHfUM5eXEQuA0C2CBCtbu
yPmbtUmW7qJzcYy6hUfdSjER11hAC8kD2RSW/cvQaFZW8cIpkCiP/OR2hvItMYz7gF+HCZ/mdTSs
0kbWp8JuPkS1G2JmiQHk6MLmc+pgoLdO7r1h2vyIOdNItRHhUtHKjxHey6KR1pc0NKrn/76gf/gS
FEQoRr6yQfdto86M3us2/Q69JtoOBZz7RIAxzMh5h6Lg4t8m+Rj9HYDdFhFeyIiD54piWu09DB0H
jR+wpKbS6y3YaO0o6AvwplN2sh5v0deFtGQshS0jBudM+oeqo1zlo8Vb+maSYo941a69YpACagJK
YKAcHA24AMpH2hrLQiEpCtWKhpNPA4KDJ3yRaZMFQQXKZdcqBmSMBkYIYyC96OHgggd01iJmyRdW
mIVotqaq+hO6/VPvOD8yILvbHvXnunCsU5URfRh2z6ai3b0OwNU+CslYozD3zAL60QQ0rsyxcDax
au5zQdyQa6iXHFXWCB94BwiHUImWbUBLJjjFGXunas7OlNi086HxFpF1L5ltFyx9ySQ2xDruqovZ
2d42SzDnWWbu7uuheC9V48tN3yU2czW1CCwG8oIvERlY4H1wXtZHtn0HMx2Pjc76iN/GJhyBCJNt
jy6U+hP6uG2Ql/6prrqPzs6OohLkL9nGu5cV8pCqza9EJueeAgb41SkOIY22QrE+K52TEr1NivXs
ZyhJeGpz/6cV8jBbcc+mkV/6lBQuw1MEfiVOe6EPBeuybdWDqY+LNodSDDC5tjtyijP1K+uHF36J
3V6xoa1pfmbvm446fRzy2w1Lz1hBJzO3/Djgb3tRtoRV9EuKg90m+kUI/lT9c52M+8jPx1072u9S
ZWBTe2tTDPWll/F3ROufqS8+wiQaFp6efaXZEJ3tNg7WrdN/CWcXluF3X1GewjE7JHSkWZzG61pr
sL65IcnQsJdbeuKm0kd7BvTnugK9D6mgXGUmhBs7HfVTq4uflm52uJ/z+qWqWJZZkfVj9FUHn2Bx
jElOIC6tE4yc9By9H7p+RCknztGAdT5NiWNTgxJKkR5EzwqdDi9OsTD16UXLhUXdeuoTtubApPDL
rgnWuKAQxWudF0tl1H3Wn6Q4ZxIFt5WKixMHNCbN2mPGEN5ZJyIe5yk17GI8gymiJjNGHQ7T+jp2
mPtYRlzsWCRLU1jnooGe0CSgVZ0WsoBf25IgLh0vauy8w8B2Hrlr/HK8Ylsmsb4OnQlTHBiMyU1+
HVymV8TX59LPa2jHicseDNyimT7KKaJorUdsTFVCzaxKq+7Ywb8FOfJ4guv0nRKBgIKwg1yhVh6F
5q2ULDGXpUHJcBT2W+d2dHwbCDlx0jxkm+ULYQ3AmURzU8aBvUjCMh0MIx0rNVnmFEcI/EWu19Ek
udCgNII8ec3C1l1DwP6oIB8tAqGZy0jm4bZMNQWrocmIGemnuku+ACboG0bjYtlAq675Y2WHob1F
sPSt9ZuELaKqkq0OZNKQ0XAzK1Kny9AxwFbmOe36duuVzl512WU1fk7gXoP914CaTe83JKQPck3M
Ns7wggxedwpqlwnkUJOK3o5ad7NwLN+yLvgCmJSvSPNhbZvhpwsRKlf4vxWT4EI9wOHcRc+mEJIs
C9IUeqO42qQyXsempnwR9tUjVx05oS7XVS69o4oJY12WWglkLFL3StIOa6eBw8dQtDUgSm+VNPvE
E8YS6JLjx8AI0WioIVy82dS790FIr1qU4XCuHMBCUUdQDtzQLa17TH0Z5D4kyskZkGDiDxtbuMO1
x1tO47z2tk6S/rKlc6W2W7zFKduLsYZYOTrk3VQDORx2XURsrxhEyWKlbc1Y4mKNX442JGnqx6u+
F8qyQRZwDEP1o4i/4FH0axl/1mqPCdJIjy64Q0Bp2ofTxIchxoJK9PVz55bdOZZIpvWjUbrBgxgt
YOSxf8zh1K9q3WeWNxN3p4/iSSEa/An1TjDFWmCLn4A8eJQG2vNdcCzR3WQE/zX00nXnOQeF1AMx
OYyG/XMkXu5ElJ+PRGxaUtTRZ9JK59Ll483QjHXkCKKqMwwjnSQFvWnIsrRpOtRy6JZaq/tvRDIB
Z0HuwcPAuBBOSAK0p6vb1uzbXWVUxy7vXQqTnxWgtyPZkAQGCEn1wFPTrVYOw8p2XXWPaT9amYpf
0l9OcqAkHa2WQd2HUDY7Q4HQYJ+Nui6ecnhJcVXADTVNf4oHwQ+SWzfQYaxJ6WDsYx/jMl7eeltr
GKY7+Na8TtxsNNvUD4Ph7whVuOhRnz7H0/bDSMNrh3B6jVePJIsorta2hLxb5c3kqG0JCPWY7H2l
1Zd4osWm6iJ5k4Jqtl4iOjLrR8XK5RsNSmvlmNKAQiCfRxkE+6bK727bDRdMUQxKaPh2AcTy1Ius
K9leV0dr68cAByAuZXHWNeWVLC4oaX2PVRN/2AKHe3XKugbzJMgo33UPuSAwyvGzkAyYrtv3AkqF
bTj6wWDeDmP6llEsaAMBr14rDd33tOAng5zus+zVcOeDUKEwXxGtDHVorZD20DnjwZOWuat183Ms
yShoXLV+QkaI30amS6OjjwQBZ6xi5dGovrs2XfOMyEmbQhroZlj4pht1/PRZdtMZpfmS2kEK6K9u
H2nBues3y5jYxMd8YVmFvYw3heZG6ygt60PSMPBaijhpdXGRuSF2hb71EG8t6rbTMT8EtwYN9yK2
4ivKI0FJGR15axjlbb6wakIzmw5nrc49OEynjbXeCusAGWmVtoCY5xyLodCyZafkxRohN9+Xrt+j
iKbQYlBIBSfZneTnHfsOoLLhJsQiK8ElH5vpYoiJvIEX7a+r1CR/2rrCvwMyYcQKImatffHMEqYa
a6e1iWYxwmz/YqgGgFuQey/wC54aIoaGcNReJTNhWUX1OrTGYFtDM36Zr/pIAlmHxD3hIIb/wUpo
mVblC5sO89zoinXLIggbcJsR6tB5yWKZPysK9Chpuh61itesq/yf4SqGO7Ap88g7Enb4jhdjKRu3
xrOeH3s3YBtZabcmN4MrWX6RSSs9pDx66YYax7gNpkeJ9FepNJ/12IVbIku3ITVO6HQ/mo5cyY44
uaiDoJESUXZs0APYqGbYXFr2ue+tdkVVTFnpQurrjDSLXd0T9BjARzQw12xVhYm/JipuOyJqgYTn
ohVoB/vS11cPj+Y0feYbTpAfMH6JwTJ6guagoZOUNPhodT1t747Yn0YD9LHJComCysOKHHspZSv2
ILrTU1YhdnL9UOzqJM4XOpvtmxsq+QafrrK0e1YwTVGhVeqVfR+HiEQSoD2t3hbbKkncoz/m/5fq
G/PnPx0IFgwBW9gqxhlDs/5hV8z8Us8a9BDLWeQYZ81raqK0SwzXP4sUhF7M/L+eP5YzJMdBH3Ni
KFPtIgwsxpM/nhiVjTu2xVG4sLPoC57nizBdl/YYnjW6jachxNqfCu/aOBVfc2Nqz5VXujt0uNZ2
lGjDWPTaZxIvidMLKCtords8SRxDNSDboRj6HwRuDczbPjKvQd9mHYyLPDNVoED2hiSK753i9+/s
YogFRYAWRFesINA+saKFcDeG7uZXBNWo+jd3FN7ebSfIZqipm8QX7bLg5AaT5Y4L/sNyP6ufkun3
bETwejH8xxDfsUk14//j7jyWI1fSJvtEaIMW20RqwUyKotrAiiwSQEAFZAB4+jlg9djf3Ytp+7dj
dq3ssiiKTAKICP/cj88BE3YKvqiCvbR1016Lb6CDsbJfq9jFv2nRzAk4/gW5wfvrhVc0uoQ81qq7
voYHMNniQGMBBJwcwc+D+HuLJXuOONPfARDav6nrORu+NK1wFK35KqPFdUwTY9d0K9O35VsrNSBR
dvqAgNBs1TS6i/fLO2p1+kPZww+OUR2D16FHf4D8wY6gd0T37q57EpccNto/aMt+ONMuVLssS12n
ynCiaNAN9G4jAnfeqC4w8TB2H9IpBI1K1a5HETvntnGiJjqslCn2Jnb6lT+y4ern3NlmMUGWhPgH
zoP3oeBZvkQBcouJMbfHEcqwuRYL18wj+bQiH2Gha8IotYMPfkAai6Y6YeIOyLX2G6CJdhERbLSe
2eR9ISo1R2mW07ZuJTwN6keHlAe53Wb6tsoVRhpsomzu8ldu4vEhrawdPKknOsDUawtai0eUYMyb
RMtdG5ox3xNtXFQTmmU+nQLExKbjqFkNd16R1Y/xECTwf2ynveU9Sn6TNbuf77jAt3/2hQgbrqVF
kojudWcQ51RzHgMtwzdqOVWYDHWxc0GS/uyb67wr152GN2P4NfLVoHEQlEjYNltBDxXKmUe+kvFW
6WNPkpU0QAXgLG3xgsZw/SqyPjaY0apJXhow8++D4HqJxunQjK597HUzfTVrbbFxnbWk6W8tzTaX
xNQ2DEGesFMlj944YpqzMSsqjcCgAobOIUHeQ4qj050Jn2f94nn8Sen2rPgHIGevgLWgOjStfJuY
soH3DNK7ERt+WloPvmaVJK6cBCUn1wA1BjlV5Uzxl6ZeM9d+R4E2/E11/K8gzxgw+e8/ycz/f6ME
nP8nSWCRXYuP9Pe/wgSWz/jLEtBc9x/knP4+4B04RUvy7y9MQPONf+CyD3R7icj8vO9/aALWP9hS
L4BO3fdQimwSz/+kCYB5NmHw+5DFOApB+vKs/w3m2Vyy0/+TTHRIMYN2tlh9LIdvwtGX9elfgjqB
qHNVaEuAYezmbeW1G71p7Ze+crhT8dDu0kmmb8BiGHY53W+NYeUqbTnKN43eXyeh9VdMcfZuaKdb
1kFZN9via5oYa/aSsVTfdvHB0nO8iyxbqX2JleddGjaxM/uwpt6aGi1Fok+C/wYp+PdE6vKDBfw0
LiurY1sYx/4jkeqSxoxo6BbbQOnHHNHsfkisrwmM7Y4JABvj5eBejHu2uusK6xcO//qT5/9DZZfl
qQTlsWHOZv635NkScfu31xtWJa4e3bE9SBB/odv/+npPSgq9xGbhU00dFvWYPLZW+1lzyDg1Iy1J
GCVh49dOu+7TSokwHR39zZp6DH3x+F8SoL5l/PvLhJRD8MzlG4Em4fg+YdB///3XyqfODpzheqog
6sL82wGeeIpaCxBx5nPKo6WsrDL6FM06Wlstzi41VfXBVdMDRaiVua7RoO4EBTfnBh21STJVnUoO
1mXs4rRf3vmTD1U5/ilTqaM5p9FlqkjbGIllb3HyRhd9aoz1ZFKfUvZ2cPn5kHnsQYnO3meHuR7E
oepuCVS3w88n/HyYRYvfz5e0ly/598N+3tGaAe0wcamHP1/JVDwMPTig25El8TKXHa4K6iXOASWs
h5jwAuQcW1iUG3YkEGa5/fshsPuaYzrIAywX6/L3c6vW3PTRFK2iWNbgGJcvaKeL159cyfZf/hK8
IBYuR55/Plmxr6bVzjo7wtJn8qwiI0frUKD483Yw5PPaowcpjKo+uPjLHxMAIS9DBv956+fvDZH9
851IIhlaS/Q7juPfRRM7F2pWVLuroQyWuVmffv4OJDTB5jnTp53Z2zENjbVz+XnPzx+IP3e2STHz
z99XCbaZXmTG9ued//GxtPnp5yH5iHyTdb6VWb2epzZdNyh3XcJvmr4tHfTQ4IbY6BiH6pHjkyfg
j4R86sWAJ1d3db/7+fsixU7f1i3jt+Ujsh5KXtGY2db1RtxGVYbJYfxuCKnBQZwcXnHxWyhmdJ0B
fAgPRPlsNjW1XHMfrRAq4D3VdR1OAAioeRTBHU3wlVnn66iVX7nnOow0NAniiAFryQUXKgdZrpEC
Jahsx51BPBqvEjg6nI1PAbzeXV8uJGQN3T7SijNH6WpX2t49qut4bkQ+bgncohIRLN8UnCFQCDo6
irOFcqYqPQRhj4UgM+4WkEroEmg4094D8RBryjrp9Si0u/g+jYkCULr1amiU7OTq7COWrQitzvs6
jo/loyW8V+HABs40DUatBkS3IuQ3G/gVKe7jnNYaX0yb2NSl3Vuj9YCVBvnqCTDJhvaWrzOj2AZU
XGBCuc1RvFV1jFI3kelotPiAP2LLvf7IOBTitABjAFz7KDs4tX3ns1+LHAB9aXdKShj0MZpp66jV
FEefWaIeXSs6K2YSbJWmmV06V1M0hbUza+QUEIdMUjvA2cuTYf4ig7TJdWoF4/EyCr3dQ++D4c7Z
Y9UyxcxSamvy/uSV5cFaRt4dv6FV5Z+zuPoVJ19zPT4Si6FgkztnU3BmA9pwCab4W2fKgbnW+Yxx
u5NPXyVdXIR0e6tdvNDrOndTgmYfBvZeXv5aGQx0PXCzhe1s6DznqfEeT/bnHDHLHdmTkrRPLz+v
LwvHsxzpATOrZtd6+m1EQmao92B50f3cMzgTUTh49c21hlMqimtp1hfL55hjuNU1mgdvM1e1Q57E
FOt6DALWWCTNqG/Wsx7dJ6VMdh45RSxX7YbTyFeD0prgCVhZsqckkDcpNcTsbXhfQxDkh8HlglvQ
90tlHptjUVLHll7AsMlQ1Zq+M+jRgjYd77vKSg+eLK6Z1Tw5tXkPQQJIc0efk+v7xM04G+bWZuwA
oKeFS/0Z+auBE/wOqUQKunE442d4QOKl0AD0pVpKw6po33g00dr2XdZ1+qPRpjfif1AOFz1D4qjc
ag8ThLFjP9AHhrFjG3dI0vhxNqbbx7hy+TWldr4dK/M9yRnGWRrG0tjcJ/gSGTR5TM8Sby0474+c
Xt+TFCeHOVdo5nDZc33deBH46RyzeewkwTbpDMrBS19uXDkdvTilYnlGxcjSFJeTe2zsgbG9x0Ek
C/Qrj/3qrUiOeJGrY9vxfdhGTP1UM+09X7tv/C7Y60rtDDoEjj9/eE2g8hW2yxxE7kSuBobJaeAa
/Of/JpXJ24VNC1vmfKjS5x0/f4cxviq3cWw58Dj07VjOLf1X//cPxI1/ffPnHabDc6ie5CGTsOVl
/uzS+9eU0btm5teMARRpFG5z5CZiqq3P6GNq1qVLnDRihDqxDbPny1x3r4ZAkVxKMwxWOVOXR9fU
MVd6TPs0ONqzUWYbkXKQ6yywA5fO7dIwFzoMcuchUiPFvh55P8PZYJbATleBIjYWMzmZh9AYQb8O
ICzXNqYssCI8cxc+M4FGzehO0w6pFYu5PbQr/Myrhu5w4CO/vJaBr4jGfUJFxoaz8NUajDey4GID
LBjLYnXNSkAerACkv+Joq0X9OUOgRIVpNj3GLsZhN7+rx5Vhv0jhfiMe35FneXTy6BuoJzBMpsM5
dEkeOdtMchUPDH2EtEqm1fxM8K5fhNvfl6J9KTOY5HEJXHRUtKWTEUcuSt0N2SicO86wKfLoxqLJ
vzrA1nPpClX9KaWrfuNp/mHSgptVZTVhCWszif4mYxwkRZdJHgYG6C2rCMscLJfoTNreH0ed0Xhh
eCHB7lfbtWjeaBzzKBrzD+VnrqduYuBVrRN6g2zTOS7wXH5hgWalGwvsTMIMBjB+DwsGBaRYGQPZ
qDKjUIV91ZaWNEr2JJ19ZLrS3wIX+NgxYOwE4YjGYODTRM1njbuNxxWFyd22GfR75NXULc9BDua6
48zKQXjxZRliXUaO3Fag9bVYGsw9+7c+64abJqBop/6taeqGhWAi1qU7FzyHpygYQ1xgb8FwMQwR
73pRHmjBvfd0cMV1257qHFlWM+W2noszJZevqTU8FnQC5Pl4Ja60o7up1usFBFgCVnYPVU/UPqP9
EaQM7gIeukYuHgJvwu5PusMv52uj7Htj6m4dDF02B/Ulb2zSpayHjKweh9Y66YO5xvEdhMhrr0IS
QWuDtYrYCBosP2tT37S1/1205Ek06IBujebmQmH1NDAmskOL6RiMODGdw1BC+G1EDgIjjk7yxpRI
z59mN3abUgvufLrn/drM6YwxDl0Qf84SKiEzfDf0l5mglcVXb0w7csS4NsEfbhJcZgzoSdPUHq89
Bq1fhd43DL65E5P6A/pvt58kctY8DrdIMJx1GEDToDKdaeEQa6zwukzJKJWSX0Q8obs039oqJgS5
yvr5C9XbWusL3pcLSO4IhlyBF+OCieDDtdRjY48WCPsgj9x5eM0n9cvUsHHRTsoIlObgJsWf45gP
ZtLdGSa5aP6hZwrb/LCrcY9gyFkpwVXm+sG6mPMzXJ6zpTEatCWtiuagWWCSlzuKOW/8MOGeQRpu
vy2aNolO8ytMYKT0X8NIVkbYlJKMzln0ebPq/OhKge4Q23TsTBHLsoc6WGPwiTXGaXAjy94IUx6v
FNYaSRjjufQNp94MU4AZsN4l08wYjMcVWpVxpkqG5cN2zrPVAJiH1Wk2jHZNl+vBddwsnOyXKqK+
eB4acMlEkglu1StHOZSeJDG7hDo5z21VUDfaETvxCoGe/Av+nbfTeQgbvdcc9YFsVmU4b+CfTl3M
sNIVOMCaADZ4AE2nfp1jE2eg8FZyTF8r1dE/N6hkTTnsNh7DwK28IyccyLr5po8ZB6dFl+xHURzS
nlcsSLtfhHg/jYyAbHmWlacxzbKvfpbWx2TGNZHBue+JJ1OG+ScHhhwL/wtwp1zZjra12AudvNi5
t8zsu4hmQuWiPcmA+RTd4dybdr6WvHJ+FNyhlHHHjV27gstE2EvvOC2RrE0XAS2Sv6B3E8fAEAET
i0c7xdZelnNSjIm2BNgfaR5jaBaTBCXccGkG76muC5R2xoSgKvxhnx6CFNEPHjUzkcShowAJH+cs
TZ9u8KJF8l4Y9R8sV+VRN2GUMC21yGmIzJs37CAqRtKK4PrP/+L4gpxnLB/w81F/P+Hnc62hoCXh
52/bn48K3GcI1XcRq7+hwRYKluivd42iimvbxlxH9SSBE1Cuo73pYKkkxkhYw373LQ6qSbqcOrT2
i+EQMxbaqbKyeDdah7qbzCNO7rugggSCASausVec4nWX5BmVPS61RL1Xv1o9NaUo159loJ2pHKQi
CdQ3D1iSUtopHdhAmX53toAwuRV0spjmIksaWihihrW9Tl2WAQQmA8y3Sgf6Oky6HnZWafxCRVrn
eQ8vowxFhYmq7b27xKP3QQ0Ukzbpyifsu9IraBrpVA8b+uZJO1crr/TcvVSozkAp4oAqZp01D+Uh
23RSJwctvSbUsU2Wdf1YzGDLfcqgh9l4Gji42f20jQj2T4F2F2OrcFTDyutrVD56z6qlyzKR2rZq
QGMjqYZTbp1/Sk3Muf/UJ9mvXNVvq7k4TWwOwqCzt4ZpEsBMPB4VIwUWE8NoTw7kCwrvyo9dMd/E
09f7dkb3U1BtCn5DVA5LLJxtt1KpQ2gqznX6RkbFpW8u6Id5EBsmzo+6UVbb1DLrYzuOxCf0mvCj
R5TPX4CzrrtuMCGQ3GkbTnPUwUCOi5mFDuye3Ho/gHHf2UzRwiSawzyy7qWXP3L1UjW26UwsB4YS
3CE9t1OOsQDwjtxILz7h7WBm2D7TEgyaIC+euEaTHfrPVdZsBm2NfSBbGftgFGe7jajpyoMrtGsy
tln9RVsG9LRGq49jStXYzx9dWT4MReyHSa6eQNHvZDMUayNPPoesOQXWoDH3fmq80qJlHOafPlMm
WJmQg6y0onylGEJ2r8WxbYfXZRMmmWiwW3S3uo5UIHvjjXqhjUe3NKRu9RpY7UskaDDvbPI2GZjl
Y7y8iiCdPTq/CpLRVdXjhGGXXHVJiN1hZhvEtoseBMY0TEewrili6Urcm+Osdl7lcPbj68jW3o7K
csNmrr6Vislzus2C7cQ5OmhhzraKqt/pKB2ayQqOBmEe9+ax4EB9HPRnTOdyOQl8VFwGiJSYDGK2
bqX+zrw6wlPfvyFTpkgtfrItgsPgq1tATY9HO4+gsKpG6oQMElNkbTBeH72NimamV5QNt4Ilop0/
WxKzu7Gm64Ian81014jxsVfHrB67VZmQThpy81dD2QARKXmIbFtnEB09uzmBcXd5tCYp4x76QjZU
BkVP+a0nciADzwytyKPgeCgwtCrqwPLpt+YYu76lEd7HWhdKKmxhRH0zX+UQzhwaoqoIPQHwn2Pl
PRYJV/O2ZvnZK9lf6sp7nn3xbgQMNi395FhOEEqA84OMh1VSX5NhtCip1d4ZKtWbDmMcNHycdD61
DdKXj8za1QZqAqUj2kel5DMGuSvBRQbKtvsumLyFRUAvQW8En2xejk7dbxrXeJZ5QMsKa4NgCMKP
TLDPHcHp+RRIsICMPFX0O715zKaxZDRfUU0ihbHSsQMCVtB7WvKq3j6MOfG9TmgaczS2+JWyz0L5
6LVNvIkp8XaHeDoWU/Iry2gb4KQc7/P8GYPdwWf8ca7Gb1v0xd5i7AK32oPO79EFA9w6WFsSF5IW
wEdzcBZWFc6m2QkI2KxF3PSPEgh2v7hbMgtWkqGyS8MPwmW2likGj4hyzcQbq8NiDvM8RnZxR60A
eCg81S6V2gO1qLUJ/5QoI6E7jwZOy/SOjXjHI7XVe9JRRg/Ewa7Fh2iUQwM22Ra9rfGAWhEct9TH
kuhQ3BBp8H5S1zjJYrpj9DaspLbgaaIy2tqxfrbSh1bfI5xrW1UO5g6/RdP0YlOPFG6g1Rd9gLYC
5XPTkmAMW7L65cxCVIpIrfyia48WN0OlF5uiSpjpjeJgi2LpVurpq+visDHHrWlZ9VZGXGpkJ8/O
hMjFcX1dWT60DPeCR9gNe0d/HbC8ZP2HWbL5KAaDsDVyAno+h5xgHI/RDxSrpnfVANPfTxTntEo/
6Fls7jTngZDIGPoOfIjG7TgmzntKFL11weQXdDx7KYsd0qaZjAhm6LiztTj06KBavNTUgHt7UcAL
0pmvYTyaQC0l60l6yXbE48CejHWydJ6CiCqQXhjmGp2m1rua9HpOB0Jcb/RqtEn751fC5K9JpVes
j2hNrRct6XToTDNhW+mVqyiruPaMPEcObo+tMzc8+oW/DnraLPEY4B6H9xoalTzPjVNsZg1/DHdP
s6MHgQoHhvNaN5/Vx8jhysnlsSW1uip66W57+7cVE3mkxLoDyntwbZL68dAZd2hcv1uzEZu+YWDK
aOajmc3xqNsHjjo9RRo0TAnLPo0iPoApkkxZyw86Rc7jPGj3vovjCuoZ9mpO35r5qS9CYJnxBNEB
vmMS0dNwiqic9vscUdPlogtIYvR1/QdUI9EaBjtp9WzmNidLkp5Uxndr+hVRhnv9xekFTDPtMseJ
toIl+EtOE0Yg0zO2ceotCWq/2bq1txsaersDdpY7ry8eiybJj0Od/qk0x92byMS+YoSO5X/lTPEv
sxnOnUd5QJKlp2jQPo2GbkSLM6qBVmr65F2G6aMzp2fPUyahSDY/ytePfZzdyVR+AueiQzjxH6Cy
BcSAe8onzA7XnW9enYGqBftJ6kN7E0Tnahk9gV/FxlWofZ3EQ4jAgcYZIU9izeEWIhZ9jJeuMNmy
nCSCto60pQ6g6dcc74c1F5YODkSNlGvWeIFZ4LKMmUBb/ymNfD3Shp67crzUGfvqMk7GkPpGC7VY
zjzbnWtkG8gf7p6VkasIkB4bC2NvCTpCrGF4kwUwHC9unksD5FEfJONVRnGxcloC7Zo5PGh6/WkQ
0l8p8DQVirgDjKEAKOfF5V2BgECQZ0CFQ0ShvpXWAe+KCwpeV80MoPzTSsLYVoLnYEIRzPL43pZV
fcpzkvH9dK58YgqqzUJzmt2dljh3XLP0R5tFsh3YM3LbtQfQPw8axSjzlJ10L6F6iGMlZjhjE6He
rBrWgU3vOeNhssZghTzbwb5d5YQTAiMgttxTLe9Xb51U7VaRTQO7nHI2NWhP5Zxg2KSZ7WqCBMEk
LM8hoRbe61gaVQifoCMIb5ZQhMgsZzxGuenwM5JdL6Sb8a1/kKoBPFqZPGFdtIW6+3Ano900HaWz
CzwRC07E2YoVZRGrKyf90vEG3esaeSAq7K+eXJeFE+yzkUeA7rTPyjShsDUcYVO9/US2Zjm39BcK
JVJgxcQhNMUpKdaWO4c9fpR1ya4rmUr08rEf30zJbUSld3RwZcXC51iHSeehU3rvvrBydH4x7Iac
8P5k/RFqiq+tl19ZPQHp2AUDITfgp2zUszAxoEGkoybIYiwbSSz20mBrIPF7pk2xk+zRKJTuj4GB
atqoEdllLWrX2cGewlmTWhB49S6DF1xczLg404ZnrkDMA0ZiL2ZTZTljCtrpVn4UhGfS4C1P+xtN
hAuoZeAAPbPxSCdErgQfGdnMM+SYatV4bbyIJxRrYyLszLcsYmoievMr7t95ujTIprEDI77+DJzy
KiT+5KEmO9b28TZIaidksgkmbJ53UUdVBNshDs+4jZQx6ytH70CQaJskrinKsNsAIO3AKTHQwymz
Ybr5ER6tLDhQIV/vs4ijQ65uPy+dU9rPAcXdTsajNNEfumZ0Vhq4DtxhnJc67IM0TSrEedZsb7bf
kpxsw5iRbTB8TjBjD8yYkekKqDFrgz83aw4OCWEChjytFkY+8lnQUIxkCn9cpfT4VaovVwLDxrUa
693SxrSSeYu0YJbHcmn+q3BMV4TpFZRWTHaYQUq3rlbEsfYukCBgVmyKiLoTNSFSlZdTTsJoYHma
jIdRs3RUWUzDRXbwiJqti6Ziq8k8yysIzjRuxX6lZ3Nm6MxZxZ1R2sOWEtGrPRMmAvHwy+POABnS
PnZVFq3yhu+6yPSwLQzOe8wzFdGT9exG/Spu2jcpm9+xLEpcqXAYIGV7DbC9qWaHCvjk5lU2qGXM
QJkIfQsOBj2xZ/Vp5fG2iojiGDkjOiUReNMl7RclNOHxjymyBKlr7ekVHg7lcplmXUVPXLkmuXdM
3fpqm9XJMee9NTAApM4wWinw9ajPzy77+xFKrh75V/IPKpzra1WjGRKU4dXiXI7wb0jboExxPqU1
xerw7l+SjFitVSGG7olk/wHt+SCogWs8OhYLvMV2Cuu3gi3pZcm7rjcvugazB810pqhwY1TaH4JQ
wH+N4CurASVx8m71j1Q8zziXtwBSPi3T+mZVO5VDFhaW+NagndqK+vr+SZQdl7iv2auEJ66RRMBP
qVzLaV0G4/YwgSlZz4hePGg2Uto7EFiraXnm+ywRG1WoeMtgksIKep/I7/Gr4pHIgH5N6etb3elH
abxgNC2A/lq3uvflros03JGFd9TbJbeh+xeiWQ+oYsW6RHfejFz16GL+yRrZZEVdcotxfUDtMcgi
QvzpJOjxMejzVcJeB6WrHG7wUIo15KZnivmqUxU7N+phv+PMdz9SauIyXw+xITGbKuWBc9dVA6Jg
OMmh0GmmRet89gJc/Elq76LBGw7K6j513TVeXGFTlZnJU21UILmh3AEM0jcT3zAzI4S1caSzb3L2
cTK720wzL2nHDsA25EtBp+KZRgbYdONk3s8ZFX3OVHw5DdNRBmLDmmnEg1DxH6clvcOG0a74VJHw
eIZU/x00hwkhPifOAyw8C+EIzeE6xmqmWAL/YBn+7euD+1q+xnF+NwQjXX/2/GWmVnuAbH4q3zhm
oxIpTtZsKB91zhcbsFoqbIGR9EofdtAbe7/kHBKQgleafIoS9MEg9wEudSibkzuvh27TJqZOipNt
r2cihJRpdvUskD8+FaVVqghhKB7yiEU0rsHEIzq3d4L2vbJikmGuLfcRk1WllW7o9NlnxTMt9AVL
8ZR+tkQ22ZjZT9ZIxU1Ouc4qjr5bi/inG9d3cVZGdPFkN6bxN5jI6iAy6xhNqb5zWxQle3m8Ete4
zYo5loO0e2lK466K2/SuKM0QllU2PkQyIK1isVaP+AFLCWC6oRNPI5y9Kehc9lwPml1EXAze6dZC
TK5KlsWO4w2dxFqD98E9RtbosjLbzywflBqrX7MOs9DVIlpC+ILm0j/c+e9Rlf7Sl0NVhkTA+zui
C5Z2qhg+8Oy2VTgZ44dsOw7YAA9JSKQ8x1jw8qIi3+331NYPYW9VmPX1IF3n3ACB5t8hkevepxQl
ir1tfQs3Y9zlJsEOnKq9nTg9anM6rN3sGd2RdvfecfYGbUwSOanuu6eJUsJTIMroOjFgYfoEzXpT
K7s5Nkl9KV0kg4iOKBW5EDRRPdB2Nh3j39PUuXu8lBvhUjyaTbaH3t2dSs95zP33fEppqB9mEmOI
Gg3jtzvcvZQ+QbWtPV9s2sY4KXa89qiDUq7s+dwGNPYlOTjlJn4ARrrCe+iHqZb8sRt1n7QtzXaV
hEtHVPngx8NjVcUGzef+ZxQNDMAU61IJssuJb9xo6dqKdWBzHmIantcNwqHFGpOIXdxg15kY3J4i
XX1HdQi0+ep0+FKiiK/Biq63/UEbUzKQSfngFvPCJwV3xBhZ9uhQ6tJW1uIA4Ub18inUOk7nxPdQ
cub+VahnTnX3iuONmU/7DFaWihrqpa0loFG/CbS3bRSh9DvUV0PEe87r3lpnGbQ5zQ9uuOTf6JoJ
wtm0yAD46QXEOkrR3N6U5uehnNF1gtj88M2jTsZ5n3KjrpMZO65rNO/4D5jY+OORPVgVOvUEFdwf
SIGBZXFSjpK+uxX4w1f6Mj93+pw5nxVcPJOWGdE63IipB0JC6rwQFu0NfIV1P80yjPv0URW0JMvc
NM9+XjExjvtXTyvfmUSscjYBF1kl69ka4rOWB+z2jAn+SQq+rPoaSGgxBzfoQnRGUJkWZ5WmP7lJ
TLoo9nqIWzo7LCCgudncPLLt6DoUShDS79sBo7hZvthFzb+TlQ/YmDr27sfIMMAZ2vWu1vUg9Gbe
yJCgW3Bp+HumsEg5LZM8P5uSq9OINIp2aRxzSqXOpRgUyrRacNXTwWkkoOQ++qKSeUu2YFqD0aRm
sG7vlQjSPSXLaGQMirZYex9YF1/yCpxCxo3Arqp8aS35hesngAfuv0RWxlEooG/WjdojGQBaFcc2
OLkNBNCSKsHKlC8AOvRj54PqptfxqahOPPa9dacLIAqUxZKGAhlY6bDOY3+8j6DjFQn/RuWQ9s3o
yGtLaltqE77KbJZPJbO7FTV9MBeL/tIDQCsA2q8gxaekqdJdxTAU5SsFu0bgflVq8WlIf+EWIRLE
QxS1SmAyNkLb5fDgtMxR4oSJitsMjLY0mladOt9pnnEwuxw/ZFi3KU8Rh+N1WtwY4UKllvJhaDmL
exyOsh5jiCynfUkr+ZhHNq7nNF27KVgXn+UhqbJ3s+jZY/Lcrn35Lb1e31zIAVHYSR1BWM7afU6W
PnCRVcxMsaqno7dKOHJQMcEJC5nYsgnVkp8MEeTja5AabxrbLdph69njlYzmLQwKsfFFibjtK3NN
0QBVKbx5NNSLU3t/VCVpKi0fRe4jSujdMx30DY7q/InIAZbPqA29MmeaKplfCoogAA6Q0Wq3Ikdy
HfLIwbWRP9hHlD9xF8VchFHq3OYla6uX9dHhxwiHABwWbAYTt+W26ot3i/lsK6jr8LT7qDDAvXXZ
Y2MWTFYIBe+GyAwLdeg1MM5xM2v0ZTe3rGDupxs0hRQ4bKpqtkLVph+NFbxlQ/dS+nySOxIEdl40
4VsXu08uZMUpZM7eHVdztq60LmiT8s4CE5Br8BRF3dGRizPcK3aa1LLQgXNSymOtgZkwCUgR/XMe
XExo1H4Wdza+VZrg7DUVEzM2cAd/Gz6RaVg7gn0qTsc1fGVC8DbaRLCxqT+BbMIDHtVyXyui631F
7HlwPtO4SNbEIOgmiIN9xF4g7CYbbbmb9lNesPOmbGdVpYQCWrcWwMFSdv4RuONU66EvhHraUlB1
JvCKX6beqGT0V3bO4McGdr1z9eKTfFq/T1XyWWrmdyZHJDWfoyVz+8IpgtCIkbIN9gqMkgCscdJd
Q451LDvf0FgwQz/iBusxTGqBqzYuA/swI0+16ppPMx9PUe9G73imNjrMqpgN8tqCxr41W6QdirEu
vvkcy/aK2Z8wApMpzn3s6N9nV6Jh1evRQ6r1Jb+dkUzVyhTQMHFszhyhqoUUl26p4gaTn4oOcj/B
5GVvzZTj0nndcPB1xcRieaGp+mY3iUoxJRIZemQQwViGuumme29i8WcI7PsyhfmpZ0QV5/qEH0Ox
izvD/zwbPd3OU65g09FJz67y5sNCP/7kElxGazmZxut4NDhPTMJR614itQYWkklWUUHqAUOv+YF5
8YW+6qr+rUpLXFNxdOcGRnNkwYQk3Kmz6dVbGqiNlYWYERYDc9R+5PxA1VpIBP+pG7qUfoTxGgd0
pzaRujVC7Ur0ll+BcexoeF+7ZdCubdD8gWMN6HXqyaWohXooXkGbA2MIJeAYZPm3rewH4c7a3nXd
Ty813nNQt2sz0j79XP0ZSvD0BXakKeIoqM+3uE1wyEbfptGla1+V6gD+Zq278y2xaUk3Rvl/2Dqz
3caVLdt+EYEI9nxV38uSLXcvhO3MZN8H26+vQdcpVOHivhiS7Z1blsiIFWvNOSbnUd/YkHgUrwu3
BxSC1QM2jQLt+lXKkThNHG3aOPKfa0a7DLx8W7jzFiYpAPvYfhU9Ggs/xRRMZ+1Fg0mc9cly4kdb
NIYLh57IFBJngvGe+WT8PIky3iKdIXaY43GnY2zW2guOC9Zzf/jTGlaI6qSN1sHgPNdGnTFQlBu7
Nc+27O4t97sil8kjK0607XNtB2gfohfp6xZsVe4ziyLRko3OTKVGasOAkexIX65HLqCyb/v5kH4o
q9xaK1kxk4pQeyJL3Jo+HzpiFN6C3M02Kh7meHuC2DKinXNqqV3daZ85m1loDNQ7kZKHymaYIIqr
xIjV9JqJOk2gi25bHGNzMmo9UUean5bgvc46lzzP2HpuGjLX+3TYYcncRcqkv1eSvzq8JgM+RDRk
a7vmVE2+wD/bSSPgW3OVr2AXJIj9NP5w32eAON30Mbqx8tzN0lo46AdMxdpRGo5Ds+EdiVLK4T2W
m7RTj4HY5jhIz4CxMkIGmkNRkaISAPmawvbFQrBUYCFYmD35DmghlmmOC5UTSJYgdAmwcUPCHaPv
qKYzJ239VRuFuwLPcnZE7EL2zRzAQClhdMiQhgDvq0y8goYuO20g2xVFSrBKS6MGnUdvO01Q0Mdl
j/Pbp10BTBcqQB28NlYMsRhDPAquT6skp8Ng+vAIG+2EMID33JTN3WRlpuBmsi1y/2/BhH0ThdE6
yZFwmA6CMERJkAKaCPesMa2jT+ItrKvnWj9Gh+ixTdapRrnuT8GWDV57Q4axJgggOwWzkB9Og7VE
f/ZaY3vYulrxIhwunNTp+J9O4ieK4AQYvXWyZEFsdmu+DAPIK3xE0bFmTL/n00Vp2dD11jNlHfyZ
DdsDJZJkl976pCPnUDPObd97u8ELNrgrqLcUwpzJji66H1yw9Ptfwh1+gPuEVKPTRTUdvdj+w0WE
tS64h85ARkla8W5OSocfa+SlAH/FGYAeBuCeW6oNLuGo1arw+DzbeuJmnsxko/TpmDJovyCAvoKG
/pbF7PSO14Z180gV3zUyYOcETn+NGQDwKs9xlFEWU6VvOcbPTIdh7/f1oswicWwMTtP2SP1M9wDg
0zkLm5yAAe+fdWfobGKPQL2XOyOGv6Rd5T0TtwJAgMrct1lPTsj0hRkbwKYYiJw30IY0tFcX2A/a
xHrT9gy9ErSPXZY/1+PUM5VwXGr+YRcN9SlE9N2q4lNLQX2301PXIJ+IHC9c+r1gSG59a75kbhGS
K6y12QshsCjI7AxJgkK1YeK2XJSyfPWwfy9K9W/8yJuUWBHvjtgeAvKM90joj/p68a9zg2RRo1rz
y/KazvD4NtincV8xYIqPhlvRcZ5BO7pyVpVffvpjuaunABSaiv8ldnvgDJ4T3J01Sxgz7PkVvkST
7hzwfnYc+voNOXYOI+x05FXqhc70RXFdOb9kUbKjs6JdOz3mfazPIaQfa4fpXUFHQg3ui+GnDbVj
n7SozQiFKDoLwAiIoCyQ9F8JvaFuRuqRj9V6DMUr/SsyvA0k6LwvYaKynXaxQhRe/qRfIpQcN8vH
CNxnd7fvGbSo8jOCArzArEllnpO5HNRJtMlsa+/qbQCnxP0gn4qBZl1uAB/3q/VmBOpPNTMfNuNn
GyXboqlxn+aUuZo9+BQHEg8eRkxqomYRenXHeMYzDpZXLmAm7pSdIKAOHjIV596JYCLUZBczlDz5
+qdCwjNzcNB20D3SrCbls5LvmeM/Re3WrTiWSHvGaOcS16e+KT0OCkPKPtIUHiZGZ9gNmmSpCNlF
NC9Y+qFzG0qfItp4gH2k+GdquEzT8A25F2fyFEgVLSovLuEjFShhI4jOCSOppAh/NAVJ33bzYYkI
XK5i55b2f9HTI+hXCaZmw+pYV8ZkWbceMqr82QZN1VdTsUd0oXPbsjvYCfHfTcRBUIRrxwAa0jJN
beP4npG+xlQCiiAhHmsjbziNefFSr8ljA6hHWkllgbbwdOJ54JEtiBnw9YY4TrhOWYs5N/L9nTJ6
tJjYbhlAfpoM3ghEqyg0ZkZvGRxj69ClnlrT4n+vOvQi0/jTyVHSi88YTnjT3u8owvwoRJWnLE4L
6SpDomaNnNfzACk9SCLDcp9a7lUoV8OaXOVoS7jDT68HH8J5WFAlL0POmlkig8Kjwt472MUTgT7a
OijdrZfQW2/L7C/kP/6IWU5rRib3i0SvTEY6TV0qM7NsN6GOz4l5P4QqbUwXmYHy2ggb+mcJtOos
YiX0rM+QamQtErT4bsmdPkEncwH8NJHkEBlOL22BVtFi4ooFj1w2IU8G0KA8ZNUvHoipFG4LTmMl
IzzE10czdPchwBcy+KotHLeElA0LWShtniuygmCdO91LFZUvUWS/VMGXFo4fkCbgbyhBlafjgNI2
JBghRUsAQzAMasvkTW9GLpy/pDA8QO2RIJHB5ioFp84zDa0LATPnMRx/dAkS19DGA00YCHSI3ZCb
ylvoau9OVj7pXbTVhbmG3HmHzv2OQfa5GZyri8aMmX/3KfMQjLNHXV7H/LGx1b1XKYLCsvkep+Dc
BgGutulRoSaP0dUcU9/WiZwHiZOG+r1yfD5KB8hbp1apwbg6AowxIOBU1d6swj9ub5LY6bR/dNsW
mzcXXgm6uGVY+gAyOnbkvpBHLbA70DDCXBojiBQl8oPmua+1LYvnye4PjpfZK8Mahn0scaDolmas
3fAvIR7Z1RAYyZnJH1Sr0EMmtDJtI1V7GjQAZeqpBYpw8lBvvagY8wwfx6L1p5ZrITZ2bbnBykle
BLyLlYwIQClrBg+ExzGXji5BHsJm9vG5F+nelWXN+NMhKCIlqUavzCWBrkun1BQBaP6FpkiDUNkD
9h34b7HurwM3vKLUPgVO92RyMl/G4EOCVuwww2/NwLyzmVbUJfjAMzWgLsvpzeXHIELJPETpi6/V
N2b+2zax3NUojScHL0AIThMYJ+C8JHobw+aNeAWkCHh09JzVk6QCFoZ8OWFtAHp10sWUIn4LTirD
2KEFsMii7Dmskz9pi1md9IdFAFRAhCjHoQ4uVODfaqU/GMq+jR1x0DrmmWXr00Esp6Lb9km0VFxb
QAmoN0EVhp0xg6h5i4ZRHJPD4Af9LktFtx7hhEnaaBa3BKCGNZoQ8GZ1RRmu/7CaYPKaCrxCFDpG
/MKa7m39fLyGRfjtpNkH2mP6BA0NJmgRy16nHWOOBBiXcuCfAgIjjdDbZ57/6Ig+XGvjPNyz/XVs
ZM0OHZgR5Ed6H9fEHbvtNP2jgRhtw4QDCRgwb113DGqC/juxnHQnm56RQHp1iH1eyyra09n7V/Xf
IjTR0FbjI1bFQdrD37yq6004zOuo1xwynzcfBqxJnIiBga3kPOEz3Z2Y++nSnGXm6WuWbu0Cyqkh
d7GI+lVkqDfej4tZdrs0t95IkYBQY8sXEGXX0RG7bhYJmnC0ez88EE1tIXsGLQLgzJbVe8+MHh1/
sGiMgfStwtvarnzoLEMYPuCZsEYE4Yeyabjm3Ss7/V76NE/0zvuBhs44iqlxlMfP5FVsRcg20jKv
zaKOgZzHkdTA/5A56QXLe7yEpW2vwhPAQALrFN1kX7jgMKujQ9TqosV6v8HftQTFgfthyLcArLDI
sZN7Xn73XHM/eqFaawmsQUkLGGW6OaeKG+PGzs0/ACcOjVvcC0QImRUdqHXCtTlN79Jte1Tcxy6J
37JSQKBwuaozNR05MW+U4GiY9bCBJ39LHvm9hglIY5yOOpINK9BOhuiZ12qvv+gCHClseJwvA8Ep
adD5UagEKpj2czR7b6a6dVtWqgo19nAWmKKmrMcZIRyOPE6Cx8Ux+bA7RKO0LNGpotnvw3Xaak8s
EwgMfG0V1HR6gyYgkmMe9iWJsYnArPZltQkblMeQlLZa03D2TIbviQYeol7WocxNroSPfAfhuAty
prWhiMkE4RpdpnUZrXp3qG5NHbzjuroh6c52keyKA8qfFJibn/S3PnRpn4bmqzZxX/Z4MudCkkET
OTdLr5jT5TwDDhbgTQPWkxX1LDwFQpLQcHZkpNZg4Udox8I5SF0dslSbpUY5Ry+6XrblffIO3E1U
kaMY/w3tIzKr1Q/MoWulxmEpM303EeGAKVItx9hztloESrGfKLlQShTQm7VTTkwrU3Ith2KjylXX
qmkFpBogpgGCrozbXUuI7SlHHwd6yrkQZm5fWnRIDE0CZ0nh9WZTfu5rFtpLqoXOmU8uJpL5qhcO
24dJcx/D8mdy9GuC20trxwFRXSqMg7OgzN0J2WGNCz2dmtQ82kylz2rA7Qk3ZTk66R771rCIB/ed
mSse036n14w0mvoa5zD/+vh7qPgIhywBBpL5H8yN2fp0tUPNd47QPwYiPtletU6w/RQ/TeSOy445
WRIQ6Yqf/mE0XM2O3r4acY+ejqj29ENDsEUB3H6WtqJmmeUXHmxKZYwHT/0ZWlCTJMD/GTLnBSfL
sDB9tPPKcoGXdaeyPKa2G67osvcHlz5SLVKk7j5Oc46FM97rpaUp5VZgHLVqxIfHjWEb8SPOAihf
tDhH04Cg2X6kc4w3fp3E68NnO0LOTpAJUVHgv7J1kYqnokvKwxBH/2rTvVMH7xSouuU0EYBg/8Wh
oh8NRjN9YBYA9YOdLTqWIBAviMCBxdmhvccLuzcy1CD4U5d9OB97dKYlwrb/BY13DgRFbj7dycJ6
qir51MEFotFGO3DVTzU2CtdCxjU89754pzG+p2ppZiULViF6Z3gANPK6MX2T0+sNxwafQWkW344s
/7pdydZGHZvNLWSHsaMsbCYeLYL8RqZkJAJ1ZZdDsV8L7ODVFZDRXzuFzV0G9bIy2ieGoBF7m7v2
pJsdwa6d4yxl3aubt8ysmmPY1EtwpwafVXydUrOG3yKSJRXrTkdcFeneS57Z2maC0oaaF9lH492T
2vnSvYVZZryEjiJQZZW1GQY6ob2iLulKtnY/sPYKhVI2ZvmpzZOLg0h0tJgs6IP8sIzG2ccWHJ2m
PlepdTJjMR4Mp3iEenbX2bIaw/8qQErRjvBG5Mf1ZaibamcU/riICYgEFx1/6+RJLow/IGQEvWQY
PUFWcSMEEjEOJVrRwg3oneBglcMxgVy/YbOhxWoVw4N7dzV4e7Q+0a1poJYmBKXsPO+boJp2WwTT
S6+zYiZlySi8cG0SndyzFkdfLdzzu0ryc6tPYlHw9/qD3e0ppjAX2e1bC4c8zXPAQL6/KcP6bBrp
P3Q08aImZxitiUdGVbeMsbNu3IHdN4N/Y2iWc1ZTCQqqgLc8UfLiJwcLFwZvwkDR0IarTMMZBUto
jr1qLqbtQQny2ex76x2U58MlnRl3kkHqAwLFMDX7DUm8yyrv5vNGTg4fwmR/DN6CquGPrcwtcr5V
wux6b3ak5VreVHLg5qwRWFhxW9R5nvynt2iaACZAoYrrNXqyg0jj6NQphPFp11xhDemzk3jTu3pz
cqRxBJ8K80gXr/2ctqRkcbT1YC/q6TA2DeyGCMloufVT2lyhbGk4LzKizxZDh/qthR6GnkqsMrc0
qQI47BsCvh1iGQ9o2ZM+scUUGWaIAdilCMN2pdMqXY90eSgLynAjgk3eDuY2fSIXSG615JPkWxfd
RdVsh9x6QGqcpc8zLskz35sgwRuYm2/DCnYP4iz2W9BQS8ajOm5CLpGO7Dil2/3RSD50DTdeaU0V
5TEjFBt97t7UzZWOpWDn13/zNms5s0KVdNqbpuqH4VnPuPOafRu5NJJzemvCR+BsRqepRHckJBl3
lYlN3Mn7R2kQo5yi2iC/TofTk2HqwaWBG9njdYStt+IexPtKapkeEqUxABuW0db1+nI3RhyNvY1v
pB3+iGPm2fEhM/uTrb7Dqd1lswoxJfUPSREfTjPt+wJ/LKKuT6NO5SqkiMZT6iDJkgOFX0x9Wjcv
6MhgsAbuqxl67TpR1hdcIOOQDSODhD7f5lNGKd1KuklquAoTCY7nf+HeOuqtB6s5MZJ13WIjrQhq
GlX6Aoy5XTi4cWmjoHHzon7ppe2ZHkC44bsrDy3Htp6aN9RG/9Di5UgrPdpBJIXVGr6lqJ7+GApX
F7U+cp8QQxJmGQbh+AS2lqSZprH09vRQt1j6dDJy1bMWjGtR4nUXo4H4s4GmUWt0yWhLrwoJOMIT
NgffoH+W43AI6/wL92izdlPriVn2PXOgIiMwjdfQqRbBhD5Vo2mc+027nnxmmIpp1cxDyFE1zaFU
CZnxvdOugZH3H23/1fiXuiWJqxnZw1KiQJciGKJVLhW7sSWTjZl3uMFR/XrGZ4CeDRPq+JBwvm1N
m1Zexe+RWIT9drhDg70OggGmlfj5BbnVcgyM86Qh/BJW8C5ZyoEfIpcQE1mveBmagFU/726gdnd6
pPoXJbEJO5pahlpwNbJAULbh1FKyIWFT+gul/G0JX3uDdA2ICIJ1vJqAVpKuPvXyJeTFjHrTbvqg
Vqsg5G01O8H9OlaIgFjuu1IJSn8T6G+KOTszIGXF+B5Xeo67YuC34mliNqVP5HfEb4nePzF5izdZ
JtfuYHNbQjxYk3GABU3wCiQewLkqPBlVbt/CVPc3+JjKDRpSGw+Ym24CKHyI9F3Sdrrxo7CD/OC6
gTdjjlFxcTN3RpSxLtw46vYM/lidwumZuPPh0YUiu8uMMG7abK2JlE/l9r31xvbA31Evg852loGb
RQcl02ajJoQHxHBwTbv9K0zWnDtoZPCXuHsFy+NtCgDakttM6Rc/oYg0N+7EBwxcK0A+/ogct7mN
dnPRrZyswDq/5LDQu6j4F/fyO80LuXfN6BlpY/MkqU+jmMCiFw9WQDVM2sFt7JVuSXmykyC/AjrR
T6px2Awqj6ZKITedE/aLJrK9belG5nLAMoHbEZv5AA9/aZP8VUicYhRy17zt/2iWhV5X66LbpNtw
wAgzCFq734UQHq4zLle3uvaJXQzNC1UVQU6nNHP7I1zu6VoSOLeE7s7o3puec3Ek7o6JDzZCRjjV
pitdKPRmrz/BucgWI7o66P85XRxpJH8wtBK4XPD5GPqAUc4S87DqUsgmWCsrQLlQPnV1FGyUQXio
MmmWZ+Ux16LsEdjNeAACgDrA8lG5BvNnKyA7D6JIH10RWuuuCdQpHjuXlL2Yzk1TkxWUmJeJs9vl
91Ha0Km2I6Tz9iS1beogKXLzOjxbLVHglWa6G0eF4bmr5tzg3lo2BICfR3ztB469xA4iDHny0P0x
wZ/8d4h2yqtOYZqM7xmf1BbXtLv+fVpPHNYwscmrjLzkef41G3PAQvlCv6duZDOtrMxu1+vPmmNV
K4613nVKWu/6+0iN2j1A9374/ZY7+doyGIwW5y5nL2CB4+d/P8pK9zK4jjfjJrRdF3cvpY9X4veL
GDxHrEypb/jr4uPv9+IENIUdR2Kt5TlJ75yqNlUny9s4aG+Bi0Jz4oCxmSy7P9PhGs4McKK81yqm
XKQ0gNmAC+AZT4ls35sZS2fV8OVcK6tP/mQbL9007homoR9OnMdbVbNn+dBgjkkDgVfPFfkHgfEI
tKy7mzxzRdDtMuj6sJnSZ6iN5sPPHLwszY9MCZwziOiECk1EM2c2cSjMAgphgoCiRXoarsoZXB5r
3bIKbeRuVjpYFOtOvrFQSyTr0KDVlgiPiF0sgowzPIsihb0usNgwpO3TZEUCdZFJVaC05A4RVnfl
uudi7C25lr3b3KuqUPduTM8mKSvs2cQ6p7kZPGnFyHCxLcdP7LHkrnsWpk8qhy3DynqOhx8HGgJZ
9zLCaEfioHF+m5/6cRmu63BOB2aA8pLZIaEQ9ElBcJVE6PIbcVdDcrG08++z39+KOqogXa/vo2AU
4rhk6A4mwNOgqc4VZJhkPVkKZVrKvsoaHKK2SZka+S73qq4SEKOGo/72/heGJPkziRF5ETrDuy1q
e1s1g9rHumNckStZyzKSBBkzzlkHqfPjMM38mh94//PA1Q3tARj1rmXupnY6A27b6B4mIqcp13hq
e56FCLa5SM0dtsqVxdnzs2FdDq3xwiiRY1Se+T8RSRW5Xo4rqyA920alu/IC3zti0SmfHad8cT1S
CcewIod6bMkwslmn7bpMPyyYM1H1YXamACaU82bPQgsGn+dkJpj+PiKkQ5sLwgiBttGfW636JnLB
3jbBqDD+9GZynnzKjARRSc3QvxI7Ju17OfkWeg8JdZ087EPbeprag59rToMV9itQqfbJylRBxGGG
Daavsh+jOTbK8c5UbKDvdZVbxE4EzbVyBZnXyqXUnp92QpsO80BJGVq/DZ2o3JhlOb6PVfDjdSCk
nIjWrOmqTxUl2U/iio921jwNoZcXVw7s0SHsNKACJSqptH6twVDcmw4pNSnd1Hy16q5mr0w4koAY
BE4pMDNW7KFmsrmyippeKqp6bec7YfdMFZgdrYFMU98Nh7tpPDOQFqeCD3klIhF+dx5rnG/GH5Pu
EcobqHHZFriVXWmVwJNag6Dyjndu6Ntwi0giJjIuSpwVaOryg5GHxbQqFBvqR3HpzVZsCBj9zyO8
1MbWTVhrLMHHH5lF81GV+h7hjP1HmeWdcjiQZfLc+kZ4Uuhslz2tnk+rV4/WAkmRR6Z2CYMoWArH
F68IVzScZjzStPA/3/v9qavksHdJkiDDO/x0o8D+o+Vq15St9UGpzSDGaLetJwuW5VSl67LW9R0I
v/h9ztjIK338dHMmv2iIj3Y1Bs9hVXUonnmZgfk6Gjr0a1ea/Gnue9eBJJ4fYIjprjq903w2ZLWy
S8Bj1OuwpqPcD9VGwOh50lP6lahfT4nJP2vFhXWl2QFeiXJyafLTrSW6+sZhxF/wmWlbcumdDZoO
umtD1txiExjc7w9G0ZknZXFKnRcrJ9TuNaGHp99nyH06EojDy/ztzByIesJImmoVNEJoolTVkbmb
TLu8jKYW30e4U6dENdLexnm7+V0aK2Zrl/+7SL7XcZie7Y7St9T18mpWyJDyoRkAB0c1pRa9gKxP
1TaQuCOOWp3T8aEEI+jpzwAcdQGMR3/uSg+LnM0yFOvtPwQWSFvzNgGDpxtvwNoOmg8UsUnIKfJG
ZOKE5l6bPmQqM9O7Bwjajt3D+dI1hSTKralxA2B2fY+y3WiyYPf7PSbn06oSrv4g0Ps/v1IwKDp1
GZyUsh8JUQj8+tS4PZ12bNp6wh6GKShGZMxm+FGMubrPQMelmZLkDtKtuRs+hUPTjRWC5DkpQZjZ
qi06ZIVJ9VFGJlIWQhK4mOdO9peb6dwOpuD8Xs0R8opgdIlG7u5HpNImDPG/I+9nCO15708PZgPC
cWVWUm1R0hxcJ/2Jh87+Y2EwqePZ/VFqLWcAUtMR0vk7Yfks01WTwqP9n0cFRt//93v/+9P/fTQz
PyjZSFZIffHZImRwGz/6w8ZDY6NT3d0ehnEXipyyxmFgYKcZOL0uvv/u7+RK4Henc7Cb5rU4I5g7
cJKeUHPrAZSNdyyox3fDJpl+Us5w8CpODEXM0YxTd30z0sI6hqJ7BoxX3wiLaG6cSUeOojErvQAI
GqWcqdoZvaywV68RohrguD1apyaGt9Az9YPLCNKMdP170vX/fiD/58H8o65WH7Ik0Yet+V4y+jx3
MmBITqOROX/AATqzLCJZ/OJUT5Z19KWOcFt2218Iuukzl0v7/A/nvW3jd8YjLZV9m591lV0yg5iI
g6dv3mzJZA/OaMxIEgGAAjoKhdvvU5MlEc+LgT45L8AXrinH8+VvRRH0rD9Kl/bh91bt43S8EpdB
byHgnwUYbR+MPunflHWO22h853yCeDWinequMHHH536uztp4jjCYXGohHb1Hi90vzFCPmOJUhTIm
UNS+D6y+Jz9q8nXkAukKs5zuiI54xIm15zYK5x4L0DMOS2vTae1jI88FGCDGajvIisaj9E1/ftLX
ZMsIf7D2iYzCc+6YwXlyk/7YC3ZHTtIVU8lHM3DyzoaPonoUESFDjKlcusX/n0cm82yJzOSCJCcl
Hh3LhcPU4cMR3X6wrI6egSf31UQbpqzKU1COaqF+8fRW8H+fpkiI5ykQAkHRqDXFvv0V3ZBhhN9m
4OZrBfjskDLiqqJhWilvdM40xJ0jRMZV3TJzynPmdLIhDaQKSCPuyU0kjoNAo50dlZ+0uRDN9HKH
PgwRfdOs2OHCbe8h2p5CWqpd1fWvSIdZBTsXjgMHcLNmeoE3ghsH0+XQBQ8L8aFp9H/UaJ/RdV9V
km19m6wCNRLABe0058iXyR3ptJvWCj7Jjsbt2mzrqvnWNJeAqAipUp4Xf2lIup72hcWw3ZkabrGY
C3gdT/g4KUlow/jkagkgf/FU0JuLVo0e3QuBIc6K/hUM80XeO4cJt3YCNWRrkoOewEGlpC03WoXG
qw728GjUWtQYRiYSvCoPtVkGKz2RsQ0xadXNUrCJ8YGNNxaDEcZmmx4o2lCHqTWkUeoWpEfY4mBr
DxegKh/aPOl3XDfapcAnFraPN6/vsg9lzf9voJkLzQFwUZsShF6ArouqrViTYEGT3IuOziAPdeJB
TNWQWuPd3pSB+6K3IDaETttUpwMAqqf+sjLZbiVIPvTCPkOe3j+Tdvnepx8xyexZOOZoYzjTdFGj
lnVEa8L1m3fAKvammP/ETJpwMzXgIh46DCPPN0kneXGRDgkrZHqnR/TVhWG+RgmsMx8KBqV/Wm1o
Qwbz7LqoRLHS1KYyfHKOMrLwWs3+Lqce+2nZyjUH92WfERGuRdM3t8CucL8tNNPLNmqKI26yW1rP
/y/DYHhrJfhwXilqxUanKJbTVy+Gfl902QVqTAlF0Qh3TW/firrQdoXEtjPBZkV0z0Ajkfat7LrP
JPS0VTXSR9Kimss5ARRkdZ8m5wUtaEPsxBjXDDBJqRD+ijlOuql7hjjKjv4QMF+snBpSTYPHKar4
TZ24q9Dxhi0ZR3FOA2Ls6Ij6bb8SYUMr0rD6hcqZceDTCslHLgMLhSZ/Uux6P8Wk3g2SMGvchuyM
4bYcH01jeGsmuoCAVf3emPmL8i1aMBPystEut+g+1yQ0NTtREbtaBtW9yMxmS6bdKhdEczvl34m7
cak3TbK384xjdz5eHGN28Bn9UywwkxA1BQOm2XBQ7bl8jfjIVXMWJB32Ki/WdcQZ0fKFArxTX9Lc
PnLgxutlSP0wPurec+5G1HFx2029V9QhTtA7t9IFFlQmpJz4bnStbXfaZQGe57xNqUwy7C0ZqVS7
ziXeFdwc7pVz1CFyG5GwZJn/r52rFaeut7UwEAEGefJZJ9Ww8vsekU4WnIOwxfzACp2NVDzPTlL8
zegGP7lIN7w6iU+OdYk8w9jkYSXXOXLFJ9t1WKgbOL9DS/M7b7+wTMRbJ7W+ckTz+06BadLAOEAE
zZaO0T17A0ugJr1x7zD2qgsbBN4U13tSSC/S5rA2lj6ML2aM2hRYB8iE4ka0+TaJuCh77ClNK8/0
UAgvsXXjhvoO+xTXSFbn5xxp/a01M+eMyWFDg+CtIUiMZTUlbSHxbknmHHNaR8jU0ZXCBXSZmSBX
yYKq2OfUQtj+PEFdPqpnIZpoSQBm9Amk7oZmDnAMUpF2HifjM7u5RZ1/SnCH6OH/AEJR998vGfpv
W9eG6++zviXp0gZJsP+tr6NOEG7TtN9+C9OOMAa4vjW1KJW1ddFti0VHWCznKg4fxhT/s4H7/AlN
gmfz2P60suhDFdoR+pzxYHkGzKzN5rh50xROfzCtghy9xgtPjGmLcwsJe1UzQ36wa5AoGWc/omuX
djzWvG73ZJG58JbWzU+L6eclMxFAprFxgZFF3kTkp1f69nEoPsHWZT+EhX7EnFRe/nMKE+Nrn1sd
EjtiVXep1swntRD/mOPn5GzoTruPUxyjfhp0298jhCA8bU3ryFz+NntIQ4aP2KFP1GyqPruLHxNV
5uzk+BJaZ+xipBkrYfTNEk68dfztqOAKzOtFI/iXsDxpjF3lAh1+jkJcKeQVvvgpAvxFahqyt165
ULZcNd5MduxN1JTlCQ3cujTAeUCrqE+jqJrT76PfL3bO6w9xToG2sfeG2Q4P7lEYTkYVrO1MI1Ur
GZho9T6dmEAxYLRGFn5nqnmOdnXhRbmxKZHBEijimM+mpJGM5whDvz9denTJmzzDoM7h3M0dWkdk
aSmwW3NnCTY2w/G3ATbCVcnafApzNEwpnouFy3q6+33KqMx8oq4c5qgUOEK/FWFUH9DQ2P1K9vqL
2Qi1qy27wm5AcGVYFmc2CE5Bvw9jfyzOui2/fNOs8UZlnCI4Hi3CIJSneP4i/CDmDZpNN6AV9nQY
xuPvl8gbEIn+7/PfR75ORxsTG+yDoDpbSeVffr+4uvjPI6vszpoY5eH3+43rsUf+vur/IupMtiNF
siD6RZzDDL6NeZQiFFIopA0nNSSjA84MX9+X7EVt+lRlZWeVpAB/bs/s2mCZL55t0Zqliwb9jZAX
R/nAanL+HxwUEiD7PMEig0BtCNPHMLjiNrM8967rpRugn8nnjCtEWyRJVTn1RUrnboRl8pZAdYLW
M1S7Xkbxq2c03+aAZMTawFzl+IyYAGx9R2zcfPv3t4MEpc7jdRs504g66FR5FK5zw2an9skQJUuu
D+lO1URUI8OhsTWail3TkO6NzTS/QOvraSsaxaFT1tZUxfAoGokf03K6g/B97WInNKMZfVkjUxPy
D0YMcY5tf5VaDtIyrMoXB2GOOlMKXsnGAPt1j1rP6vHfX+XFaO3GMXSPeFWsnYYYvey8CkLUrD+l
Yx6d//0V/+cZ4bhUvYVRyTILog4TWzrss+qYWg2UH6ydCv+Dh+VpViH9OEj31WS9unwea9NJjuw8
S5xJMnIPZD620syyVc048l5p9g8rCuO38h55UVZ4HHPtSas1766lPeJNwfrARCX/933972//XYid
VHLihBM/srbdwYcwPnzr5NZyeozIX3sHeOja0yadiFp1T1EiXyqKGRaFW6ndKPzfzBws7HuZtf3X
ZOgCsX4PGYtjPVm1WLI2/4mn9PJuMYyJJ8dlSlKJoY7hEPz1XdleItqaLrBxfv9dlG34EKva7Vmm
WbaBUVXvoLsJ9iYiH05+7HFxjIW2Fh3wPMwhVqj8WVqXr4nEIFlqzoB4Z8lXD1Tcyo7JfPSh9mz1
bPLMcJTfilsu+2bnQypRwyS0IQAUROLpi9TICvHDS0ohgK9T5/ZPRpzfj10PE4b0Kcf9bjTLaocI
IXfkeeKbMc+F/67NXh9vxFQEH3482itf8BBX0zUY7GkpUqkeYxr/GaRh/XqKvHHUcmp5tpi5R9Xb
4IeHqg9wzREhXZPX6V5jmxarlHNwYc5/q2kaP4BAMuRoI1vF5qNA5T0x47IbLrzgc5qD7bNuaBht
syzbOHn+73eAlAo+B36HZdC58P8H3jCjbgkJ5F2AuXzOkNDuwEW8ru3uU2+bF38MrlxYiC14HR6H
DIEr7/djRgQlnu+j0nf4ATnQSv//epp4IX2AmzRWJhgg1u+zh9xN6mdGvfoZNdxhtpqvtvXIfRsn
L+/2scWeKcfJXydyxLBQQuGe+gLBzKNZfssrPVw1ZR6cjIF2KMHEd0u0IVzWwEA+x9w5BY7Nxz4c
cXvC2+LtkQpIvPOnn8iy+eZpHR7csV3++2ecC9h8kyY4pOHMDFCFeXTdNMdRJF9RcHPwQ5X8Bo67
BCtD2BIG9mKmGrw0gpR7bpnPE0nMlVkFcL8AaRAiBcxVV5GDEbrvtoE5EKgvWof1Is7XgZDQevDa
TxM+1q6PSD3UevjXaWtUP/4IMY72DmCJU4VsJHInXrg0wu7SWh0Cbc7bZd330Fm3cSy9XUaKvqO3
1Eu1q9ONcE91SWBAvkQNbrm0Ryizp25PUNzeGyM4GJfPwaKzb5Gedpup4B3movSu1ZxqGOqarFsN
GkrREpePNFb0GnSVADnYScsVoWZQwWb8PEhuDVHmvbOUrkn742THz58vvNdBaGSqa3lKqj6hWo3u
MNsE5ETLt5uTdOW5WNtaEW51XSdDA3hyIcdgH3LGLfvJ4y5KFKWP4nhRSbSucO52w7pMysu4m75Z
kWWKNvZk6ueQYTebdH+NsP5Z2zMel+/CQvdnMBnrICeMfDoVvWlnetdqIp+Lk3M3pFCXprR7EgCE
n3ojulZ84vZ2azvgBT0+bJ7x0HtC+ric5MrSMReLkgtrr5nTypf6WddMlv1uOW24rpXYJKcV2691
YHgvIefZD+aizF8TXSpCXDbOS+Ga7pZMVbtWeVuvfGA4UYLDlQoRUD2eBe85JE89Vy8AWGMjpZI1
lHCw60qjJy2vnmnQw3zvU6VlwZknHQTxYbS5c1Zz3SgOM0SeEgNRExlHwwpeAaSdsek3e9nepcLo
VAH8irMTYmFxMvT8PBTOCCVTHarAateRpG4YXxV6h57uyMN/aY46BjHGOGDDYGKH387i0qB7+iYY
2IFmLKqy0vgOrXBDq8FzP436Nofkn/IZWFWND7U9sncyxV1idFfBPZH8FPEne87COrqxLWAWbERy
CRWf7oTfjg3+LNjbzNiA+2BFSKCaTh7ZKIO1Ns9iqK81PobzSFenAyImjoiolD4dFUH+abeFh1Ch
76BBrXV7UATLRwuts9ia5uStTTp6F9nZErgONI2ITNj4s8mVXw20oNmqIdhBVXrt1Yh67bT5iomz
XBQAnrhKBpTHUmk6RPlWtgCXII/VKDkRrwrjN8/j9yFUDYYywAORs4tjMFkAJbqlFx3kqEF5M6lj
xeQLeEuFX8KQy0zq2al2C7ziTfbUd65agNZgCG/VFSPbbC8fnS1JOGrua5rKW+FZu6hIto4szY2f
sdTvJ595BFj8pp05YcNbreiFqOhUR19qxk1kLzy+j+thAjaUTzqcdIzOGSluHfBlxn51UeLn8dK3
IaKFdDJ7HdS+jmSvR/TUzFzt0OmfVFyQAKepwzO1vaFPn3Ptglu6Pt9c7iE05QQrfdRx0HW6e2a6
ujlG3O+8qk7OnqEw9oOZNO0OOaXjvlFQxUKwJIKo0OTgZfXvhjJqfpp5Ary4Qgtp2OsG1t7zvAsx
geCcYZU+Y5p94H4qtjqOhN7lqAFFTjahT/ZEKX+zKjj7wwglyvbPfeE9oNl9Nn509IMRAEK28kvn
u/XwouBHOrkTBABSLsOWoTAEBSc088EUNW4tXDw8J7fQCl56wJ67sgJ/Z4Z0FRTeC3jDzyYi7S3K
4r3K/a3nQNv2Kfcz3ZJWD+dvOkkwXNLbKlytiEjFtc9HF8MYGLGy3uRkeXZ5VFsns/fhMt3Zo1tU
sHS/uAdSvPU+xuapXkdB/FrY4gskAdDceN0i3SwaiqLXLBEQmygHRrVlJ8SRZnrZu5XGvyGu2cgW
fOUxb+gCF5TybXdldAb8Qv8hGTxjdcrmz6bTyC+OUahO0BM6sy02aS4wxzCdLeSxLIbXygrSja7c
B0uJTdSRdTR4uOMiqVcOsw57xdBeZFN46WO14gr7jEh5UK13DgyfuGkOuCTO+UH4x9TeMIq8ZVj7
N5XT0kXyj0jWpuz2y2OZeXDPqs7d2MGSQu5f3yc33uoKpVy3bq367hNI233NnQO75J7GzOqFLhGy
AlaSMEuZyVP4Jck474rafYETv5j0Il0y6nAo8eM2bbQ6Ey/Isvb1U42TJ2ONCCkcQhb/J9A5xZJn
2fMATLWTDVOFloEO4PGyx+1eTBl9nTj5FiP8u2NSVezpwmgzibblqtxdMMey2TbZ4bT0AptERFcQ
nJ+qYYbt+tUAk7DETtABaWngZqGVxPw7ijTFgESXMRMk3+hupQnjB+iNhf6DxdH4bqnaIkFUwZyP
akCjHibUOQapN+BEdMpS2MBGBDyozi1qhA5g4XXv9ctQ6u9WNOD9nvFolbHvUuOQzJmZzMq3fNR5
/kri8jSjRNs8tm6yDDDfC9ILBnZi9FvgVvBfGla2PfUOW5rDcJuXkqub9ROL6NVpVMVSs1kN3A2k
R+wDAyVxxxw0bMVQNFX2QZrp11CL4Clog70p0pqmCfXWUCL0PGbt1cloSjbQUScNNaA1eOFGtVcu
2ehuJxt8WBdXMMBoAs5d72ZXEN0CirJ37dggZgOJNE0RXjj75zMmB2IO+pHrSocSX2PldPJVYKJK
G8pZu73t7Vi2k9zo0GaVpd41o5xejFEBFwV4uhgmm9+bjJckSpMtdcTRU+T42YIdN0ibuvlNyOdi
SpyKN5U9sl5zTwgUttyrBELqMBFnrqqKoJg9HvTWB184VvoKsaeGM8kH12lHAuINfQ1JdCpM7uCE
MDTOuaWsGZlImmSmFaPBYhlL03pvtPbRZw5cd+Z4bhTR6ULgkSfyv8dSplZa7RCXcJPNfOihuWMg
JpewMqbhp7eQowInoLLL9JfFOJJ9Th9JDR4u942PsNO//OiDjyYhcBeGkKnmigF/ktucTIwpnIsV
um8TcGOsjW20q3QDg2bkHi2VvhLLYxKZLDTyqgGajTenT13mcvEdTcA/xwq7VZo/8W77xCWJ2Uv8
hHATA5mj+SKML2zHCxYll0JikBpsJg+eXNGtp8a42yXD1lT70O54rRgsZiwfAn+cIAUR8F+Cgzcl
Org+NO4Fp8FbTcAt6hKYUTGc7S5JX+KeOC8LxZy1jO+TB0rGOl85+MIzrESa9poUhsT1g9/Gb7S3
EW/c0o96mmwBaZjNIvQ92lRd5tDBWbL/J5w5NMUiaPNND9gJJRl32EBDHj/HcilouloZntaT16yL
pWVU5lMUDXcvZDniVGBUsMWTWQlxgxkeKWI3vfa1lh50Mco1EclpkYXDBzRVnS1nsioUsjMmMX3T
qvjVsuuvINPnS3b9rNfhn2x8ciosTlP3p/EAvBmsdJYBLyqGKUg7OcZpGpcMND5syc4CPhsIdU97
Lck9942LIS48BxX2x3ayCFkz7REtab79jjyPqnwK2ox+6VWvqcyuWVA8uEBw9yA+4kr37IwRd2AS
UJpJBlDBO6o4zdLQ4WHkB7cSaXfTMImkY+Hy6RbxtgNnxUvOAfWYuLdq0F7T2uPn2hNgrgdTrnqD
3DCWoLTCa+XpGq8d23cXrQnUl64VQ8OYTMARIqVc3hN/AqlVhHJfz299K93EuaeBiiC80uNGYmm5
oM6FaENn7L39UKlbFMjyNXH054GPmy+yM2VzS2B3XKCZSRLWvpncNWNNlEwxc2on8gjbwTPOeWp9
q0gSW4kRg3MzeDPt5yzocuLJRbiqdO1mieHg6yYvZds6D07yRq5ph+Vh32viNWEbvqjy7JN6EtLb
HYk2A1EhsjYaTviFt/egLdP908wuxu6pSF1s0oV99Ax/mSDbk2uu6FvCb16Gezh0Ajyf2sNSfSKR
VwOEyG4tJsul8N2jsk0+YTjyGE+aTVio/WB/uHxXhZwpJ1H2GeA4XBgxcCjhUySLHRvOZQ1M1Kwg
jE84+1tXIy0L4ggKkeh+67H9puDp32escUvWn2+O8UwzCL/JhLbUNBZVGQyhUuMHx9m4QPUGWaqP
a9/QXi304dVQYF6ISXm5/Xh0gQz6QcyOht2H1c+f2HhnNID9s9bkoT6ZEeDJrlPjPpyCne2X3w5z
U2eLOUJPfL/x1A2uMwZQceVMHLY9cTy/9759w7hZAUHtVK9vrZ9EmArGKwGek2NZf6Kw2AaKe6ur
1Z8Yl9e6X/3YYw9ix6nLbWH/NUkSmXHr7Gn7vVu6/8FbGH+hWFE+tKxZnYZKXUyVtF9cjyNCItBV
cFdGKUUOATosN8BdBbkyTLnR+u2l09jZQxbM+TLtixmTDjaa8bnS2dPEzXgpIrFiYuTjbue/IwCr
daAozAl0PDGJzgk6oSRy2RvS7HNs+nvN5WfBqs5ZorLzscCOprc4ZFrWkuO7nbLq1Cvx7ozeHyAV
fz0PsAd/XjVke62Kf2CFuIsOtzItcu+EXOmF059d3RmW4BCNjIxqTlejBwqfzOCrSgQFvY5YZ9V7
iq9+RS/AnyQGTUk3xd4OzW/cs4AkxEmMjVzS/DdhA2Hpxy1k6MtHg86EQuG/+t3d9jp6nrr61LAm
0ALEMaGxAE8sJgmrLMgIuJg1KgFKq+OOSuyBlSTkiDbecSgbXMxZ3gidGrSC7FZX3xyXfCPe3GK2
JG2mkAQfL4YVFEkmT4Fd2DO2GGTyJ6/23uPy0NvGtRh0i4xCfWSivoCHI1If+oB8XLoRBbxHn0HX
D5kMKaBjOW2T46mZWYo/wtf27sCey4BytnVicoMOHLlN64abKBx/agSMyeZhKngF4Z475WRZy5KU
eShuma5dZT1cWq8x1lZIDUZb42xxaus3bJJTFXaXFB6i5qTHRAa/tjpQd6jQsPOfNmJKB05VIFRw
w/upQxokix4OTR0c+qSvVkRMVyDLCaLrTgqZH3mbCXgrvAHnhZadJbG6+Ux123znkmKfJuaEDmpD
YMbHObib9pyKo8aKlzjmZx7W99HOnyPXOadV9pUSLYhmdxc7ypCXmD7UhCznYG2P3RfkAgERpoRK
BPRn9ZwDdgT1nLAGpuBx6ZtGtrTsH2rdbe7MtVjUzULWbGFdWlkKjeOdweDsZuqjumqjzeaWkxWf
qdpChn0pTeSd0cwV2swTC2Y6gJq6XwNevvUeSB0Z/aV7VBIjhHFjGgt/YKILSQlMEwtQ3C0EWaXC
0Qg8JLkDwiQSziZj0YbJhw7avJVYaqnXglCZPJfobovOyr+at95cexETx9TSMKAH6c7uB86RgGe8
rBBnq+hGeeWwwHxzz0R18tP2TZeiwJvi/aHU/QEJhOtbbHxnJUArs3Av+cALvqOu0I0fmMExVyaE
Ukaju/HgX7O8fquoNCFgy61kbs4bW8IIbkf3gJvNIXMNY1n5MWgaRNmkAHtEf47JUI1pCHZYQucJ
yaU/bctyNmgvbl2QBwJuzZS8yWFUoaviondpuy2gJvpgtrb6oO6JF88teITXCavvq1wCR8mbzegb
V7tjFBz6fI+QCrjGzv3F5O/hW32CttcmycpJq2mryNKv0jdXReMFKydl/e+Yp4lxk8sS6BAvB+WU
k8eKFNZ+P+FFNsRynYXvbdOdyKLcXGt2GQTO56wU+kjbC7zHOFBF0y3sDf7eJP/WDe0l6DQYNWEv
YLisUup7gPD3BPWxDtRdeRBZ9imhghCQJew8skXMgWQftOLUV42Bf3+8jCp/6JBe17U+rWePLfU0
K/S2Y+g63zJTq9YKrn7NMVW3Q4f2BQ9jgjXZjVQ64bbFy1f+VRhw+g7eRyyMaONqKZyK8uFIC5eG
xRVcUk3aeMWu1pJ9avrvNjsgB8U2adPntGnvyRi+pIZ+ngi4zIdlV1WPFncnJWGXQfFm9RK5jVCx
VOBeDDI3R+FpCsrVWU+513BubULb7ZYDzRrV9Bf1AQ2Yind6MFFqG1ptZeu0a9KWb3K2CyqjYmef
F295ZV8bnYdr5NDl7Sw3MWlYtqn7YMKlXNjPdeMmaOek8X3YKyN3Fhif76NgalAVpWyhFnVrdPQD
pniTZMj4pzW+0IQUTzNQpdgMtlOcPWgukCik/rmgD6PGiHQq2+SzZPRzM/fs0Vu3NvuE4VizwIFX
PW/1pDuELgjzIli5fmMdjDTfwVWolwmhdPoM4SbBYspdDexT/MC39ehLd+uP+r4yve/EDfZJp658
P0745p5l6U3LGOQaAdd3M85nXzwTVEL+KRjFatSaE7IQXQrteIxtR0BIsSjp83/7keqL0oXH0RyH
jmOdke+tleZ3aeO1KANc/KGNy5bNYqi96hYPSsUDWhj8U6rKXlGe/VHY+G4cnwkohF+vQwwIceCS
PeB9D4pnrLpbALMG9vvZYlAScas/aS4fe0xvhA7YhoODyld5xb8/iqdbGnXY3p0Dn4Uf/O7ED8iV
woJAFuT8y42x503+0qd4nOOBpfoYCPi7FcCzftanJ/eOv4nNlNnyfsSb0hnaBe8Lkl/gPc1fxzBQ
Lgu8sZVQIsqJU5aQjwW8higWLX8psDRypxjh5+ciRIaLvM8wiP9qY2KvLU6gPCvBaXWy4aNHd1XJ
RNAXMekuXk42txXNBZLr0D5Au1IY54ytpLBJZZyWHuVO0EdC+NKpes1SataZob7jqTm3BQtv7lUL
yOhQY8kKTOEIa57pIrAFqgmfDNbieHjTXVT9taO+4x00Q5XEVK0Lf+AbtyKYC7bZIkg0CiYRqDkg
MIhIN758noyGogCbiJpBPoPguLIoD6jw5g3ymSF3zgNTuWRde96GCEriUNuggoXO2FXm7TdzykTh
nEVxOF6SalsmzkMrx6Mv600RUv+jsy1FGk8oTc/sEBaxjFlVieoylSdVdt/Uc2zUbPfwc9VtBf2S
yZTuSmLCEOIwvHCuOJH+QJY4OaW6CdvZw9BDyaRKCof1HPFdu6UByKJXcAND+0PFI1VX+kUkFj8z
g+socJm2yd+CNOBRQ7RduMVBuNGzMrU/jSIjDrXLVN5b9pMpWOPSwlcDlHxHEKlY+VlO4lL1735+
7/z2MZqGt/UH89pGjtwQgkmJLb5pCbgD37rWCZW1WBvp0iNe3hvv4VzImtntUS9KWPp4kK1sCFki
qRfZ+FSxxS928chF8SdunHiTaNmJRmCwVhhgl1abc/NH5kag8b/JCy7NRFOLStN/KU7gGzvq9wHv
XQA9cplr9Rua/2efRC+U49AnV1zCkdpUunppKuO80mNKW6Xx+e9rlvpr0XVnrukkjgbkJe3Jm1Cf
3Zn5Y7nZz8Rn+SDo4cZR5Vwz4uNjgKAihXTQ9ZtPUUT5Gk6GpHTugsP5TvKHfCfW/LrrjgpoP9Hg
fEfOHpCEUC+uaJckeKjl4ng0a/A0jEYRDQagn+JHXpEi7vnMcQy2/Jmp43INVyRMq+5UiegdZsIj
b6Bzxcr7O8JkYmEqHONc00DWaSnV8r556uDsInthfcx3Uku/9InltyV3pob8lzop5jiyyAvCuG+q
jZ5ZT1LdxgvB+C1l8VnJ6ifUQbp5XB0l0ifkhzP29mrR1u5vn2NhKSomn6kBPO+Ozzj3KMDOcFzj
NNMlQK6h715QaYjVwDoc03YDxOIlhUaXknxnwL+Szew3Djgkk0SIgcvCvugJeRiYhfkOaZkMkc4i
cMzuY3Z1Xe1hmgMSjm2cQbsM6NZs49lRoJo80ZmypE62XYVZ9CKUf+JSDpYyMM5UJd9sX99QMLCC
wKDtZgtpSmxklTRobKGfXghO+8yG07wi2fTBsPT8YaHwAqx0s3vU/LofNF9oUceeHMI+8LQ36ev7
+cGVzlth4NOmKYvrHHOOS0Gw4FlfUAuPD73T7h09xgvfY3Xl1cWVmvcfmADrwoaHZRdgxbnwzJ3Q
ZVY843n5dvL2kOtwbKoS8TlNwo0bpiu/0yAP91gDu/AOFefVy8Kf0gAwGE7z4F0w7IvuNqqJq0ny
kg+YLfEhLUJ92HPMeYuCb67gPWR05oPw0ymXJy+nkUPPoqUrBY+N729xuZnbkaRq7TBMFeN55uct
HIv7pbDia1BCn2C0DFR+C1A3GVODDfCUcxY6WxPSV+03F4hVdyOLf3RihpM5fefUJC0tp35jP3bX
bOPOjurYOfTdN1wNBBlfpo+Vx5THUOzfTDv/GSwy0j7Lm2Eu80ji9qYxEI62d68yXklmX4Hb7ex0
O7E0RhfbddjOtjSU6JuQMgmUvqXWT90nFNoFWelVXhv2WuDJpTZxvNRO+dX4d3hXHw6uMmBKCHRa
Vh8iXob0cV+7cSv0dHYscihZGBewfFNiMtX7uAsImsYHA9ljFbng+qlTWJcNvzw6j6wonulc5Rfd
qyyjt2jkht279X4uIBY4T10a7gWd7WT/0s5aa8gEHP4cFsOEHiYlbQbQ5t0V7+nn1NPWukGJgR8i
W9J7fRxABpXFNy1VVeLc8ZhtrCaqQI9HR6dpbwEZRj8dnuoEXGIrplNeas/21vIp6ZPZqKEV0dNa
d7gUM/XH15o71UH6MzyDY1p6zpMXdEg+0rpnP6wN+ZrVE68iyskN816H6jmZQJF6F0JdWHS9Yq+6
CBQ4xVDkZIBUaf2KElZcfBQDuqXcW0WzdzGKBuPFEtSrhA4/6byDgOSwrvVb1jew3cu5fnoah3QF
hAKBHqR7z6zLJyaecOMQKeuS4i0WvUu8uthpLfzikre4TsyH2C4mua7O3g0AeulAT86Qcp5mzkgz
FlnnTg0bcBez+6K7Ndw0to0xZruUFypHBPTsRFxNBt5NKiknat8Vs2Y1sQmWrbuxUk1bjrI549qk
LJrtDsf2TXpwajwHG9bU7udWZ1Agu3xgqkpj98Uz0O0K99VNeacp3mlEROY2vuwRxnNZo0+Wlyl4
hfsWu7R54lJzsryy2s/7AQ1C4qqwUPnIWDAAZFw1yixYTgkdVl1Iz0RpolZJ9jykMbuRRx+SMeTC
4TxoyYPdt7frivRWl4Wx6vyKW/w6cKcIK/cnyR4EugEjUUtxCzB9OjGzeqvBitHt8hDKLZY4rO36
36o7qyn/VL0sN0lfAM6xDCrDUi5Qpg9Io1cDSZz+DBcF5idZfhaldD6wkqkMfrckOdH16dnypvrJ
5ttSVVj8RUcjTon42FrlRpZzt4r+24YwNMhKPHaVpXjwXJ5sL3pKuvCnx+ZzbvX60H2HDbDX1FiT
0KWJxZm+wyFstkjzjxDJLgrlR5eR2PIK/Ji1Mo9UBqoN6OibLqUJzCH/zXqhZr9ovKq4Eo0VBbqY
/Nti7l8uvz0z4lbKfxGa3q7o2QkCI4IPxOKUy3mcqB+9crJ9XL8bLcNrBChpxeR/6ExgZYw4Ighh
NGgHEFVvo0rqbep8uBpDElImZgizAZ6s/Y6C8AfTdrJECHacaJVP07OAgsq1GyZj19yaOCd/T0n8
mgNk1QJXY5/zI+h3WTAQ4p8lpTgWzsHPZ0eueXfwSPGBQu2qi++2bkG0uEzjc8u2X1onqJOQ+53p
hvX/Tq38r2lZ2z7z7rjl75x788/MobgWqwUrGkEUsmfA6EK4v/ketlv0FJS8MWFsGInBzA7ppyr8
P/ob5KLPnmop7HrsDIIUd2xGGSkJpYXAabRIr047sbj15F+cZe2CWCBv+uCnCJSxClJKiaLwJ4nR
i6E2UOWXgd+am6r6puKIzuTBiv6aaYfhUYOlabM/C0vTWEqYzQUOx8oq1VLPCxJyOPV9D3MODvqk
8cUutJBH2xwbI3DEHlpl9tWGFpHpiIdL2snNquqfVDN2Hp5nWNYtC1T3aqW44UB+GINTsHbfs9zm
ceTxWWR18obnaWxRWgVFXxzQyROmXbZTkouIkQYW3o52FdTiXQ71bWgqDkMb0VckzUtuEUtG36lX
adlgwhLqFb3ryZSKr4VOi7D/nSWBfAZwJtw3fZK/TsxkImkuWmY1hEdF61qf0x2D/L/snemVO4G9
+Ive+TIRuFg0w4CY5WJpd6t1WgP4GYFJFJOJAYb+8qTpL/iigaAzjDQBuEEV/lWpOLI6PNZ8lbAN
sksaqivy5DynTCGX9CqbXqMjUH6YeZNz7Xwld1NBD53YVE2BS2RE2UsIi/EwAeFwznlgwhAjK9K0
GzrWNMIS1W+cvIcjuRuIQyscDnfq1cnXY1rwp9tEKBIz16ureInSaAieawaJP8Y6ucM8hAqUjKgo
RbW3OmZBVogx4lz8Q4HKptLQd3ywDSAXcbI0KxvQOWb0PEaNMhg4lyURJYYxXHV5rWj/lNecxszY
Z4VnlDD3JznoawG53szrBw/RLo2NkRmUnjZLv7czzq3O/7o9+rhypyd7OpvdhByhKMGIkllVJ551
MPIvPSewEbPtb4bud7ajL8mlr+lbDXhZF1SNTpgJWw9ZVtOGB/Jktqih/K20pmTzCOGbAdMFYF9T
uRgi+vQdMzGaN9f/EnynRs2J7ZbOWjPp+hnRh9GIKVCS4CWi6acyxL9V/yICa24hoZmKXZ8y+IOE
xpXd2IaiFcvcKg9R/VLWumQx4V5LmlYiKqdo2WRnz8lMpXhTEy7CL8J/FQwn+T74SNit96CEG1dV
Wq4ZafCTZeoy4BbjS/LYxVn1phus56EkvQYs5eo3KNSAgj/0ONV2Wee8+rH8hNcE2Gy6lE4HmS/G
sWIO3z2M5AjD5LIVrK5L2pXYknT7uHRA0FHWAv8bmpNujiz5WAn67p9/vxCUOTBlkOcdNzkvhEcE
zZmzUo+u6ax8TMZJRGTBQfqw5q/pDs5dZycBUECgY3Dji0rFRzA6FSyapcj52faTfbAg5AbTdHXh
wK7hObxZ7sbMOqpUA0extBCs23PULX8fN8MnWsfItjT7NIfxOKCtd7H14AMmEK0csAvhXKdBdh58
3psvXWqvRfJCBThYIeWfMaYO3H4xY4VsE2o32bHReLittrRTtGEng0Kb9c+8N1etMV0pAFqYtsSP
DB6L8SBR9LtaYuWN14E8ujQxfpXIuLUKrkpHpwMN8DEw+6gIMIlpDU/ToCywmnlKFh+/r+Hi9bdZ
y+V9Ut5B37hLJGDtaAi4PkDBj8r0xIcr3INMkA1YpkD20qb+4Wfcb634M2qaZm6ASbY6NT2fLZjk
uMkv7mCQYlJWycmhDWuLCeTOq28TtNNei/zizadw8BAF7G7LISo+DTN7HS06hzXbKY8jeYpTmMKp
0k1mdna1DyFLbseyM7egOM3zVHL7NXOYB9y7HaKtWfWUR2W9R7di4BqCPw4DzmdPM90KA6511Dqp
XtkrEaZ1s89MlAfd89Sy4/TYZ25HUcUrvFT94Bp9s6pinL2iC0hP/O3m3LVswc0Siz3V+HSWNXV8
dUlqPCYbnLblwYodZ2WPTfRsThzTacae1ze9lyr35LmsFGzAWGrsCDH6cEMvnjkp1v7ImIbrCnPJ
/I1EGeNPrvL2NOaFfpu/iTT4hZfCcigWbvQK3gjJfrON3ypHzbk3UgZjQfdpjNuWbQolqsjmbo/N
Mu5Jx7M8EEbwJqcKpUO89qEbHbLG+hIW9zdsKy8kxrhtTZhdocR4RDBbUNc6zJm++ewCDtUcfwO9
xoBp3eivE8NfwslAux9hN2kQRhavofK2acnmP8n3Wi7Vad5T9v7/qDuz5biRLNv+SpqeL9RwAA4H
2rrqIeaBQ5DB+QVGkRTmecbX3wVlVrakqqvqfLttVpaVSpKKIAJw93PO3mv3wLWd+EXgqVpD2vUW
0AKxVdqg5etoNgfEW/jj78AvmnVDX9IoN5OnBxtVcoHyOlwhm+Ns3IVraK5zbUlrxnQvIye1VipF
9+7QlAsC70FT+jMEDeBEWdKtQR1KZ18wmVuFktSKcMq/mBOadYQUtG1mQ48p30O7AaNqGqdUM59L
3eSO6C9tErF3Ztjmi2iEScpIZBjtO8I/xanngNlnF4XlhzedZtvEZG4C4ssXuUK6iHjEINOU5jeT
5HGXwdS2c5S62kD6T3ZIivy+EiCVkwOFq7MsNHPajJHA3Bg3waZHCOxI0MkuxFJ9NMint6ol/Dxm
3n1c4u5IgRkQkZRe40Uyt4gkKvIGp2NgSrHxQkaQLsYEoomKDZrwjEYvfflQTtDYA43uQlKuTVPf
UaZ1IRHGYTcAxZGIpTVFdNGzGLDH9m6NALn72rRZx8NCgUvOCOJAmtIBWN2d7VSc+TWmLVqUPGlk
ox98AOjN1PkYWPxllo7JStboihVhl2sRvecwqPbCi+5L5YbLT7/9x9//6z/ehv/0P/ITaUd+ntV/
/y/+/JYXI0QmdOY//vHvd3nK/779zJ/f89O3XIZvVV7nX5tfftf2I796TT/qn79pfjd//s28+h/v
bvXavP7wh3WG22+8aT+q8fajbpPm27vg95i/83/6xd8+vv0td2Px8bdPb3mbNfPf5od59umPL+3f
//ZJ6Ma3C/X7dZr//j++OP8Cf/u0fZ1efzs3VVj80w99vNbN3z6Z1mdpK1ZrR/D/LD/Op9/6jz++
whxbOboUSioqBfnptyyvmoAfEp8ltlrHVSxXwnIs69Nvdd7+8SUDiDrCGsNWOoG/1qd//PI/fIj/
/aH+lrXpibyfpua3EerTb8XvH/b82ymD/B+AaoJwesM24SzwSsXb623IJJlv/z9NYNo+TiPav5iU
AXgEMauM7S30xqoubRcWf0x9C33D42ajlbJlLROoV9kLS2NdYwxCtAJOcmjdAXNd6p20SdsPE/lw
tj5PmNfom5eIl4CsctBC+GsOwy6COQpYBKtOTeud8JskuU/RxaFPDLH1xkfOhISoSEJDsi46deNw
OYPxiiI74VDcpPX4EGukBhBSdaHb9kU5AfSTlkl7BZZOl4b3mcFU1wOJapXRRVP62Y5yOVhEFSgN
1bhXTtE8t0mMhxvWOYIoiMlFSFrxmD/1eueu6VPBrnZrF6wm+dClKatLejMMHej20L1bxuN432nT
RnN3ytXh/+jKoB+v5MpM8K2v0Rtw/oVgRSu4IFGUypAwT19tunxaW0TXkTWfDXvIkHm9NYlJGHyC
3Hn4s6g+oDzHGcqIL71KfVbgwZ6zAZ55m9uxoR6Q3n3cAHtEpeyNGzN1zAOonuC5pPt2SR4zIuG6
QSU86jEA6pkP6XIpYjiWcV4FpMhYKkWsScoiW9d0QzQ4ENzSz8PNX181/mdLwr9eW/5/XBCk+6sF
4RJj/ttb/sNqMP/E76uBpn92XUe3XFdZliWkwWP3j/VAE+qz4EvStSgx6buY/Ng/FgT5GeWqSXPc
MHhuXJNV5I8FwdA/K9YIFwGOqRwAl8ZfWRBMe37g/3tBkLZD/gJ/C2M3FhiWJ97E9wtCP0qrpxv6
ip0SKjWWS3FMq6T3iRFKx/YVFlVdvrLz+gA9e95tHm9kgKU5P3l2SnDKnrFgrL60dF3ga7acb+Nd
nvmZ8U5LmkGq3VIWmwvWK/j7MHWIb9vj5hZWiv9hcBihlqNZkqnRe1pk2XJVFWgh+mM4hIg9ER13
UVsNCERov+tbNOSp2z14raEmd9UxEter7ZiiYrQWqd91lQU9qC1jsJJkcYurqSxM91XXmY/TE3XJ
rGm1TmsOcesP9T1dCn94SHqKxV06FrWBgtrocEMgW0/y90TnZLKJHGxkBxkEpAyEUuFfn4N42/wq
1ts+3o5u1HY7jNx4NX1gGZua6cGwGpDfDBsHCEW4diMbpSo9U89a+XTa682ccEuaFnIJ9wv2xZxQ
BkxzEVkKcVojnXL7wWSRdfPYcdNNRneCQXBSpEK/TkbSHy2C0uDMkysaRRgy3dp84MjDIcax0Vjt
2UbiJyTw0mb6RAkKaq6hRTMYU36OVSSDnSI46aYvJgbTqEcJ58ObNVeK5CYRwNcp7RRJvDFMa7Lm
AspjdmeoNHqN+yL5gp8EYRZzbFGRvIGOlnVan/vMbeFdBIVG1SEaEfGiUX0Z6jkyENrxtr9t1Rjy
hxTt2eCei4Jhxo4o6Sy5Ildzitl5kpDcwz6yNHR5xuBFm4jBJN1B4ocpROJOGuKcoIkhqglFvibw
kRrhwLuXtZiusoleEn1kMnL33CBsD2qoS3UAIZ8Hx4Zc7A5Qtxtp707Sl85b1DQ23SWomwN0PgdT
CqN8PYIFmNBWKtYV5K1hPYSRZ1+pQnkCAz+KMur2VuVPHR0BWFXUSeVFaRNKSKjwQAUqA6PBzlO6
lb9kNttWh0BVCfWK56P6uFVsN+wWVQjCP7dgzt9VTtNgFjCtKLycat916JnJWY+kW1bs3WZgsuxH
LJHMofquT7zV2LpSPynQqzyQxGw1ZhkdrK4hgsJhTAxxqzHj8aQB/jZ2ZRZzE5tmQug19+TIUN6U
um5fepQqFyPQtRF4RD89yrT1OkSzGc8pOhA0+FHg03UhwWysAbtzb7iPE8MoRCABSsMtqGPfulbt
BFhrqioQSaDdeIRkVukYDYyISuTRTEyQ577PDAdAGCGni4ockIn2WSnpG4Hk06a3OApsmu62nZry
Lvf11njrgE6Km3JKkKfq7kF6am5pjDWg7bUv+qJYpThFGWzG0IKpwFA9HK2+08cVs9c43tHrEOVm
NoPrx4mMwHBtCAhUG6PA6kAlUbUVlpHQUPCEQrI4cUqnTkPAnlHp1HdYdl0oh5NT4bEoJg0X8ILV
pcfXg2M79flovSgN8CQNZm6vaFs0DGRzIAItP6arkmggU0OlfYwcmoXbhoDRe6kN3aNmhKADFgZt
E2/u9qn2tRaoxXAi6sPUX2fSYrDtGU4ynmwasClrauwzYMnSOt7pdVcGRE3XuQJHkOtVlTNxV2Pc
2LQkCO7Zx8Dv9VU9BDBjJSgMextodoAMtghhv6oYLvCWdhpJF8QvCUd797NvigdsloqxdOZ3zg7t
H9K+hTlo1te26Jt27ZZm0CB5r/CCdGaTQRwxLd8m4wTdT3idWa0Z3Zr2TFwPy6KaKct4lYLLKUdF
zxAA5wfoHPoqFpWM1dWDfhno5SygEdqYxWje6e7ZYuu05JHcJUVBTrLu2Ar1Oj4qa80xJhzvfMyj
5FloSUHQF6LQDHNVaJtNg1mj7wLIpiOAcrGP68IR00bqKDOylYDjgIq7SCZ4WLj26E0OgRndlKNw
iMBzqGE3qrbBkVlGTBLZSiLaS1+cvIlfqzjIvySRXhICPxg5WJdcy3SotKbQ6P1Ffj3UyRIQLyKE
BQJQ2rG6PWjIwsu8Cw6j7ltc+iieQHpAlrGpXBUsCYhORWvxKLgwnat0SqovRujkI/8pZ+qE2JXC
vn1HZdTFlJd2IP0DU/QRpFvfjc8Jw3RSInocHB95ULjdrYPrNLshoXWO1JEDFwFcfd8U+UfsFbX2
FbXkOOew+D0zSSJQmit9cvvqsa5yj+ldbFjRfY3yGB9R3846gECj0AzLrGS4wwyQpM3OCmPjDM8Z
bWoS0J7cO5mn9Etk2Lp/p5h9Fa9JrOxoGXI0LtZTRrTcpds3AmaSyzxOoE3AD3zX9y1dtCgf/eA0
MZjKL4ogYoUh+XLSHno10hVEIQmYpsuY2dI4K4l3wybvjBZH+r6JKv8LgjjHeXIbN3/XiLds13/9
IPuvj6jfl6x//19U2DIt/NU59o4z2ev3p9hv3//HKVYo87MyOb4KW7ctS85/1e9FLYdY+dl2LFPa
toPoyRScb/84xGpCUgtjAHSVcm3+xbH/PMVqhvhsSWcuaA2HMAJDiL9yjDV4A9+fYpVjKVoxqDyw
lpuCNtKPp1g6KZldQsu5LxAl7TKjKx91aMe6cwT8VV70/JetrSG6q+vwAvVd8RgxKbBzMzgJtCg3
OgrQAimktLSz59hn3WqnC8equxUnnuLUzHas7y7vH6X596U4J/gf37HN+NakF6m4Ppah5kL9u0Lc
7DOgaaXf3je2V+4blAzo9HSaxlAylzXkw51QtEcDN/ePv35l8a9eWpiCQ4JtOjblx48vjQPWq0cS
37CNJBg8x6S6zGafTTRK6s5h0I99YTw3oXEbs6+to4hegOlF8QmGmLUYS8tboZs31ngiFeOP9GvM
QOWiTy7/zfs0f75EztyrsKh2hGm6/PPH95mCsSCZzMsfRnxlFGIOHFT4CDvGMOoKHMwmEDnqNnys
xB/tyHS21wzK4kOfDEwDaPX/vij83ur5Fx+Zwb3842eG/Elxl9O/kQYf2/z17z4zLhoKh9jEilLl
9lnSG6ZxUewjYdbb2vbiFfMLA3p4Oy70Ir9CHGCQDW+Vi6zmEDQZhn8MkLhwJn37Btfs3I5IHCEd
2hOIHqOwP7DgQglstfCvX0zX1S2eEccWUupivtjfvXetgUltxWJ4sMoaAoFC2koAPfbhzHLW6eSt
vKwL7lA0Hat2qh/hee0c3I1HNyVmAaH96tcfrvyna+nqQPaUObekXJue14/vJ4B7PEVMGx7yskV/
lusLiwQNko6S6q0rDGtdet5r1yl3U3PeuGgdBhNDZYqt5xrpReuNaxk6iFbseaCSKmJwpInPTkA5
s3T/wglietwlMryc7Ktta6T+rebRdkkT7IxA1DHQ94bCoIr+x5IaOj7VcnKwMbcYxDetR8MJ92Na
P5YlilWOmXdlYQWnmpgUd6iip7SbTgSdTvvKhUsw9WJJETKd/Fzd+CKqXsaKsFGBQueITvSybbGQ
FohIsYX8u9vS1H++LbmULH82HD3LNHT7p+fZIeXBqO2pe3CCqXkGIzCJMN06ZtBvomIgeUpYb2GY
Vtt6it01fjl/Xbu6tw0JzFrWxTRcBx5UjXnzXgq/nDaFbV3T1QLIMZWXnVcxIfPN6ZlktFd41fFN
XgPURT5HRIFXnAsT+WuvENgCsZPHIXUvfn2v/NN65epCmrYhuE8o23++dR1aAUnk+fpDp3XTKgYG
exUWVntBkiXW7cSrr7QcKXFrRftfv7AwfmyX0qZ1DWlIRzimLtj5ft5X+t6q9Fyb3IdI2ge7jB/i
OHKvrBKlCNj8S2zMx0lLj9ijh5WddxkaeTROYg4tY7yRHQszq1YxXFcCrM2NQAd2qsEXrfQ4mAWi
RGUIAzmRkAgxhilEgyoi5hGjhcJ9phv34SC3vTGiu2LafUorvFyOFeZrpm3RKhkqtHIg+i7bJLvR
vOJ1NMbm2E8CXKe8MntSOJjU5bwcjMpq0q9vrW4k2MX2UFR3SbywpwhOVrwpXQ9oTRmsgyJn08GS
X4fodkISsh1ShdFieMZ6huK3fnWYBm1V+TC33cG39qau7YuAnNROTnt6Asy5gxmpnTmHJEzIji9Q
SBZgYKpo2CQx1iM36O60oq2AthjXRUlp5aOQ38aY25YlGAjwWTyo3G23AZTPNS0E/HWovNDYAHDy
KEJWHiHJQF7KDlsUqUpu9Ix8vz/BWaWOH8J7VYJJb1DCFknZ7kPJcRhUW73zUngaDRyqi27+ByxS
wsHS6WwLE/hflK413ve+l75+NhP3kv2nf5ZB9ky8rNr6vQ1aZ9JQ6+uQ4JOovW1ctXJao7jCWAHi
yFxZ6L12nd28ioEnrDTS+h6xDMr9fE3Mab379Q069wF/3JFcg4dDN2xuTuCMP2+RbhGV01jV7gM6
0ozLED9xQLoPcXTs4cO8gnWHoTn4120tnYPZ9c6hiJ1bt5H6VnlRe0FSc4tw1q9WbYEdrSV9OUhM
JKnMSpd1lpGPVyQAN0e/WWlt2a50F+KZnYv7BpF5i9/LDnQO6l4KZTQdUGTHaxRz3nNTGnKlJn3b
NbF2JkYA3UpDtSW5Y359DcRPHUyeUTZlVGI2MHU2EvOnk1TThZpFFkr84ID4vJ2SAHFjp27gb3nr
tLbNBSVQsvIJe3wd0fAjdQuL61Cm5KWanrWvLV0eXGS4v35bnG1/+mR4V+yzUtG9tZ2f97cuy/ow
8/L4oeksRoSjyXJqqVCdA4t+P12z61+/njUfcb9r5M6XwcF2axqSM+XcOObr323wQ6PPv2IfcSt4
2UUMUdytkZbbTbQfeoeg76wfToBBv0zSrG4bA95Wh67BK+Nry2TySArLgboX5dNoAS6jFKTJwKhT
F/Wu9og+jYwaxBSLy7Ec6Q8q0a5pbC5Dot+9DpUwTLTgYiJVeVPFIzGRJH2CfX80vYR8vgnX/8gG
vBNwNnfZVI/bCmos0LGGQOEgPqbC6D7GId+FSkuePR+sJ03Pf7OTUFX880WiEqGxrrhUyvqp291G
LofuyYoepsb4kC3NPELAsFs++VFv3Za1ksxqbKiZWT+eM9d+JvnV/P3O+Euj1f9FhaOwuJMYHf8/
JqIX4ZePKnz9vnT89hN/lI7qs2mT3uW6hs7DoHQu+D8qRypAV85HUcnRZT4C/lk5Op8lQ1JXN/iE
mEqwDf9ZOFqfOehYFg1KQpqYobrOX6obLWP+xL9/bGx9fkwdV1AMKV3aP1WOScaNF+KjQDBo3NYK
4qDfp8mxG/J+EeWmWtm8U1BeNSnAuvPmSRsET4/sjZq2BYBQ28vOLnq205c2xFFnIWvF8DptQ7Dj
+JiT26GrIsRbg76gp0+yeWyQuJwXF2DjPih7XgXsazIn1dmOpkMwkfwBlDDZ9vb4rBWljpeJrScu
186JEmIo4HQQQQqXJqT1X/thhwsqPJE0SBTuJPGIhN2LL68aBAkrMyyxKBEcGIb6RaTSx5ZkJhN+
pTIEwwxZHuqmwmJWWAieOHWjD9no4UhGfacuZ62ULqyX1g5mHGxw7xrtzpvcm7zVPga3/AITYomS
5TogKXaOm3dpxl0B/Ef4PAJxjuRwFeEHEZFGRauF+zwdg0NojA9a0OMRdgAomHbw6JFZsm/EG+Nq
BNplt/fhlw7eajCTeyMT9xoGhS3j9oWcCrmbhHHOi2oDXg4QRVO9SF3RVBbGaxeTLzx1q2EOv25y
/nKBpNt1/YrMxOBpTHCEFnW6c6psWvQDcDMxPrApLwsdCE07TsRApe+0VusFvCQ+1qY8Eha5TfOx
XyZ2zSkmJo4JTu5mMsujQJ+pdDS7evuiqbVNP3Lpu+UW3z7TJ5CJtX9jNeF1m0/nxE1i+nwECPqq
XRH9hCAvxltQOtgAjeo4M6gNBFcczjPAz0Oy6hv3FbCyt6ud8Ug3/0whBeEDcdeiqirC1fwyW/nD
dCEyh/6qNI8s8gjsqN7XoJxPJB7kxR192gCBr/tKifoEWpFDCzE42KgrA6V7FBe0zi2Urxk3T9YN
28TN7iwn7Ze6zf0C6Iyopg71pbeKBn1u4wPLlIzedYYbK0toLww8qk1p3pTMvCHX29oekxESGX9t
cDYYmmRcNeGc3U2nHvQ9LgwprH1aNLsC+gOQUGiTATCUfjJ3DAxuNKOkETNFwMVdpPIhPVYzvgCE
j9zYcjhbZNlHAOAkRZFAjiHMSZ0pAqjsa5VrJ4INuQeVlyB1Twkvivdaqherxrm3S+2lUuiBEgrD
TTP2d5ceRRuuaefSTaxVV4mjgRB66U3qNdf96yAwH/I2+dBwNkGoRTRGg3XvhPH7YCX1GnTe1xxQ
V5n4dCyDJ3ucXChQPhl5zBoWfeG4Sz9OX7q5Ag3QhybpniGCWnteuzbcObMr687gSone0zhQRnaz
oM/vrAijNxYIMtfSDO4Tfs1Nadl3E6pCaINYq9e1qjd977+nE3QWp/W8RQhPVmXIxOPqWhEnbldY
82ujXlWg4vdKJyWBXrNu+BomgYFjHXEji0xrH9wxh48t6P8iR+aRNBhsyoe4MfV1WMszt/1BT0Gl
a9W9jpKvH8tdWUR8hCB/loBEz1FlZGsn8tsFCDEnRuLqlhYtISeQK2NbeM1RZtl90wYmbaX4Xnn5
OYjNE+XWWzuHPfc2OP7Jv52/2NVpsmNuCX+uO469/xiI+ikI/es8yvoV4o81RiXqfQO7i512Z1nj
369Ede+b6XVqWemS0hzzNYA2tv6LLk6YBM0kOmHiWIS4FxUSzRx2r7Qpt2lQbQZ9cLaTVzy7Vp1v
POx6TQN73AEO1EIDgr03rSFbk6ViTf6mhQlr4pFu4wdQuceqZ6w6Rs4jrhU0g333ojywzQGi9VVp
uteKPGpX16xtOaIeVcFwOXXTJkulDpu/wm8xoqKr4Zr0EDj79NkqhJoN9bdty1BDM2hjeNXlPE/G
VH1hQtgg3gHClDajYLTw7MEbHyvjIjOYT+E1WRqABgbgOehCjY+hgupoVzPMYq2I8mEffXaS6Cb2
5vbGRdgKe5XSjF8MYF6XRWfdGSk6/sAcDrU3nptRJ9KZtO4ha46OO/eu1C4AxAbQ/VwLlK+aZ27K
YXxluit3DeaQIEQqw/gK8tuLlotT6plPypNYA1na5MhTnXpDtba9r5i9D0ULZWqUaqNGe0MmAUSy
ooqwMumviH+vwWoDdKvh4rcD2LcgR4ju592VxahqAftta5e0foY6OOWoTZMbDb2A3V2XcKzxQniv
49htjCFnG+sDBrIo/AYQ58COqEvG4aIAFckMUy2zUe301saqJkww0tblmJE4WnXQScy3QPOyVcfs
rlOzLiAymO90EeIHcUJmzi2ftGhzZ414nt8YocH+2p27ybgMMR4vmlrt8zw32MV8F+UuzasAG+RU
YOJjmVjV0p/tk92ra6rgbGftPq5glQzZu6IjQYBO9pKK7EMwpMLL5NzlJmbjbxe0ys1TJaMXZRC3
rencb4p8koVeA4rIr2ru8yXGsWxhdSaZatD2p2k6wnSuglSQWoaWEe8uWZfamRhVhcEovLIs39lF
Hf4aY3x1q2lbGcYlx4wHUsEuJxtdoufAGxsqeTaaZGUI/1rI7jx1HkEsvb5sMn1azftNv4XgVDsR
k0nyleEQGBoPHZlngKGubRSIa3BJ5dHxxUc4TR91jQa8Qy7JbRvZsDuNUj9PbcyeJbjCgilylY39
2tKjaKHM6tDim1uEBjM9Pb52c+wLTkNkA5adeBzQY/tfk9DSdhUzuqUKp9s2J4gotQi0g7/u69oc
ZAkcFqn2ii7uZCLTRKd8naXVuZKs8SI7WETy2rnnoT7XF3UEtGJwHuqsfyi0GItFq79X+Sq2Y7UE
74G8JSSLZL7n2ulbuBJwWsl60OgPSuO2jnPULrGPyS1K95OcvcgaKtt2tptY2X1s9XwCTnYv+pq+
SM55JSdtghXiGs7sjGMJ421HO27JXBCy2STXkgWjBiM441U4uVXYUaYI6dpIlZUNM5ra54zoEdbl
+U64oZH94DgTWCCQMQV+1dCendRV/gQwCOtv4h4RGxGorkoickf7S8HAFmlsfFuKGlIY009YHD1K
dixtXMQRJNPSUREuc/0ps7H7I+Ve6E57DH1x12jxY6qbJ8XzXrnjtR9SVeEnBSc0POgdRwiSbPlF
OQcYSJGXoz4cuRPf7KjPFn0drk3be5z3jTaZjpM/UCwPD/MnVFYNB9lO32nWoFZVLACmpzgX3Mu+
0iO0BtWymnkmbc8y7lZQlXup4V9un0r05Iu4AfQ1WAQHCHz1WXI2UC0so8a+TnoF3CLeDTEWzcIp
d9rEEzp/JHk7HOC2j4LzoO90MzBjNvPa4aMR1e+J625lgVuQPtLCE7q86gJuAK03MGhHF14hj3h3
jEJ+qI6TELFk6ZFxAWhLEgvNTWcF1tIZU7noRlMslB7c24353LWtD5u/vW4KuQXE/oxyZUuZRKrU
nsl5dY+dG23SCixvs++rSG6R9K2aCoQPdr9dqYcH0saOieffYsEfl4lHcLGNz61Gd6moe1cRQXJK
Vx5wPHngDuB+cWHnYIySo3YovIC8mjamlFC1jjSC+JLagIPK/NfsZH/sivIL4QwvQxcSItPYYDKj
o1P51Tas1CMVz3J0C7XyOVbpMzRUspHI0if1WBNbfWpcsh0vM0NchBzGtVrHbBov6J7ySJm0neLo
IApOC37kc7+RfbUhuAN6F4YFyTsrp2ajZSz9sXDJ5YW8ETanwjCBD3G+wiAoD5Pgc83gbqXMVdY+
STlZ48LkrHepxdPXd+4zohC8Q7EL0sBUhyGnnDvnUo4LNBFHoQXXTKIutPYA8DQhQ2egqsjS99I4
ANOBIVfQsjU+lNEebTpIqHimlmYb7cgyQwAXckLuW8LeYuGtEhHdhu29Ct37MhqyZW03mzYzSH8k
BIdj4Yzegyg8YSAqhvBRVvvRVQ88XcxBDBOFkXicMkkmLUULZuZ4ehM9hwL2JLOsDjbUFFgv6UYb
8msd5BqM5G4LSEmkNa08VT71MCnS5pRPfrAMuvSLnptAemS/iB2cYQma0IhZCW+AAwlV2P38QpXV
Pml0LYMYKmNu3QWyuG+8+Mu3NbizxpMxGvethQpw8h2KTRpGJi9dGXiYSfJceIU/UaJ4D1EwnexR
XUzPOQwPPFmbqO0BNLiXNY+vV3ocQkkTWuPdvgXn/DQpY+GM2rTXfZJWOOWRF/eUEotD+FeDsORg
OGwTKeEolD7ZCvQ4arpkSIg/jkgszMYLGfEMDyxfLSe8+CZuW3npog+CCCK3LnpBWeRfKy3Yl5JV
k4QvTJJNxWEEDCxsUd9y3+qyuHf86kzk6biOhq+2Jaf1IPKGXkDEUSoMVp1lnEk2gnoBnGr032md
Qy0xnA8SuS/HCE4Ac9wdyXuYWEu422j8nRiDl6YCPKcQU/QJFUORGFsCOBae0T4JI7rVTbahmFOa
zyIVDWc/RBLptzl7QDQ5MM5KTMe8M/gikM0518DjI/uB5NWlpnzyggtWEbiE27wp7rsIuRsarlWU
EMFNrPU7Vgtud6LuMO3YyUpz1Yt5tJr6NgF498ro9IssykMsh7sIFDBwt3yhD6S6FL4FwrZego2A
yB2IcyxRnLm+cdJle24CgNRtwm9DKw3WU4jXUHzRpDwFoNiX5GzKJRWdAX/T3/k2GXR8QK3Zv1g1
N0maalvVgUjlMUsT9IkozGAHFV6+YLXcqgLqRZhOV9A+8pWsuQBi4lKYg/XQSzhHRT8R4IqfBa0k
kOSJFmVeDvfEuRCx7SS7rBzKgxXbSNgxC07MYDcqIy/dGV4pNnqCXrtLH5xeY7xVvb3pPEd7al3/
qg/zk4EK8bpWbB9NCYqbKYvPd/dRixArSczloJfWUpZOhElxH3th8RRYqc4KH7zjPr/LCwnNiInk
IpwDstte3rSWfZkFUbfL0RZCSS5AUPrJu9sReGcCVa1GWx3spuWwbbWRcxhLD9mUi21XC6/JC+St
OuVlpe/MwD1xNp62Vt/be5CUWvGeurJbamNxr8dFvjLlSgzWq+9N8cGADuuD+t0FhKt3mPxOYewX
Cy0xHgBcHqceKmyOXoiPxd34HRBPeKnBHhYmL477HdPhykKBu07ItrTHF0fz6xfHChaoE2DfZekl
IcxAHETzpZr8/WDDqxj0c0ywHiiEocby14KZSXOYUvlX4Z7bImLo6j2YvjYQ7amuVefdcu5RsdQ2
IfFAZM9N5mkIi5u+qx4Cx9f2pY8NLPKpl6GdAueEoeLRYMJ9u817TjtcmWuUkNiyS45SIQEDHRZ1
EkhJhDTzbTI62cbLaf3Tq+6WcZlpK2Ns+bgS6xgAnKZnfYty7GvLhlXowYVlM+SaynWgpoHcCOok
ODn73DGJJPFfa8u9U6K4j8vwvjKrlcsAz0nn/SxPb/FNY6YIoLPW+rnHDYS26gPk37KqmZJ6Ns+S
25evPgKtzQAqCoc9waCaBDwI7EQ24kYvC31R2fjKfXCiO2c6jQk+9Gxs0LbqiYlztYiXjsaBMfTV
myZGwHITi7pTy3dSDnVtwJ1g4dV2z2nXXCAvPmUge3w7mXaTx+WqhgwfanM9CiYyaA7HbemcbEY0
+Ju2NUlI67Er35TIWYMJLqcfUx6Q3tZ3QUgUlDSmQyGws6V12x6wkj7h9a+3GQKSiZQmTJLD0XTT
aGG9ekYu914cvQIydTGsN1P7YI+y2eHPIKjP9S77Umi4dsm8NitQLpb2YGbhKtJ82iEM+ldQUUgz
YcevymgzSK9dVNjNVjqxHXru3NrKgo7TytsJLQPjfnlp+v1TR6FcjPIj65GMBuCuG7Pf6o7xZozm
CU/iHR66cck5/QG5xsFmbETM5qMhGn+XCX1V0aaZP0p9JsWVUbZVSKF3jPkPTTMRgOUVdHmT+7nI
NGMY4TkAGoKq22jXatJf9Um3yRnErGmqqWUaCFANJi2aOB92TgLuuKbLDJ8ov1Z29nWIulOhyj1h
VtGhCOyJpQdKB6J5+jcT0cgIBhaVeTEEcb62a9wu9WB9QXmulkWNB60R/ckMAPG7Xbi1svZL1WeP
STvES0mO1yxYF48kfzg6wT3kUzOBdQhgF6Z7P0I2QXIEHmHgtdcxLeDKFxcqTP8vdWey5DaWZdt/
eXOU3Ysegzdh3zdOd7lLE5gkV6DvL9qvrwWqKjMirCqr7M2eZSTNAVIuigRuc87ea9+6wjuSfNiv
9Aw5X6ffBqv0D6FR7HCPTOvapFQUS4TNSKq2Xpjfi8D+NeA1XVY2dh0VXppJpvuG+hxERHtXK/so
qYsRPNPf0Cti5IejhVV8FUzwu/cQI7bhDDm3kLFyj+fYzqGZj7nmLLBHf+mIUMUi6KXDhydbbePr
AaH0s7HY1i8kbBlLTBTbikrrsiW2cOPL4pjn8keZGwPxIiKFvQkwXWOUgjj+zdHUg17W174h4c+B
UrDo06QDs5sw93ZAyrJIcTvhn9pOTnWe/y+RSMNiKPqdXRlweghSiMf2JryKaUtdVeFeDHP6QkKw
vq7iYIfy593Q+03WcSEkI3du1sNK0/gHsVfZ21742YbOqxzBZpCPgYCl3AqfXW49pz0VOd+V/5W7
7c2GBdcllL37jRH7ziqZqyjKBfCbSm9bhJJS9rR1xuklbtDP8jV0trHuxTxmmTdZNWASCqqnhT+A
nix2QSHuJgRCVATDMQZIvfLci/S5UcpKZ60wQSnEM7xWbAGX51qnnCchrbD8cZBeDNqca4h4s703
pb5sfLoTljwVfqz/BIAGWPQekgiISD1b5nyXugb4Ppy8r0TbUNKPvhlxpdZDXu0Rnn7h7tH2Y3Ao
MioVJFFAwK7vWjcPk03xruyE2L05DBKVmYOTctnQ4l/UFSkYZrr3SrguIKuqpVm14OVEerSmwtjF
dFY7hx6j4XWMZp52c4rS3gSKgnU+4VDJKAe14/BDxKeuptbmNtTcydH4aJuJRKMkf7f77EvcjTNR
5Icm0myJM9ZbY+4nhkAicqmvgkkIFHr0BYb1r8yU5k7ozSUaJFqiMj37UFJpPNBQR0RB2ilEI2pO
LZhQvntgYgDzGuiEQi/pJpTUa5z27BrKYgtjL8O0Yw3MckiZoLZT7Kpr1CX5koS1H5rjLkKzvZZ2
+hb40ly1rvWiDIvLXQcWU9PnWlgjs6mZpBZkjQQtCHOfqMuDXSIl96CVLms7jI7IbLbRL5KmH11K
VIHd5NmiJQPAtWmCOZ+o4Hz2a81GTNNHp2cHLLtl7oWrsP2GxmQRdc3ehKj62RXxm1X2N1XJG0MH
4IJUvIgQXHSbV9SRrBZQePpNzCb8FqN+oYadjsvOMrTsjDDsj76rlqPTrWUJPsqO6U0kQEHz+GMa
DIPAvTFdpxKNNUYkogAL96CPCFraRH3oY4VLkBJyNRFzDZlvgjoWnoUevResiQ99/VS+pIcgFYuO
RSQETTa0GoxyK24/Vfsy+e0vo2U4Il0E//OQfclzIjbtaooXthYuQje9U/j6ljGwA3fz3XVPtbFt
629xxeanJ8Nu2yueI/r2FFjpVUropBrY27p39tgscGl3LAxAsgV8fPYS5fMnjWaq8bijl6kWrXUm
txWdJhZU1nDFcEhQRBVdrDT+xFvO0iAneAHv4Vohx5ljbTsL86YgNJvdUzZTn8e94v0uyWM52iaW
nTBqSBiMq11EHzucyAto+K9li6n6s7TyK012CzaLfUaxvYsHt1r3Q3sZOqw5jm38hD0UMsxQkk24
uSqHuw/pOCujsXynZLvHqB9sKcz/kTD3UGHW+pNSOYUlnwgI0Cf6PpXqqxtTcpwssl3srL+qnIW/
BbrMLfu1Ajcw4AAZa6Iv6NiwttcA3VCGIpHvs5LQDqw0R4nk7Gy70LcSQqikqkkvdaDsX3xty/HB
x8aIH3TFxnIItPTa7/AAAeeQ4Lto9fg975iSQYD4PZN40Vv9qrU7GDy+v4XmkW0jH2h/sDOFL6hF
FH+E0xmKo3sSmYsmYCzXKVXCjR9T/MkwpgFh7VeNE1anLq7tL24PfUdZ5kdmJ+NWJwHE0/RuXTXa
VZREMQ2AQvLB39jgh7dei5wqNHNnb9sVoR5ZwKKQXcohzKcqvYJG5N4yR5d4LjF7U6nJqJrlX+2P
03Js1UdJq8SzBRGC04GOORaUIRd7UyjKmcUIGIQG8IL8cX2jBMzaUv3IbCs/uAO1gQZhJZmvmQzX
tmijjeh0AMVT8bVrrEOatRXsJJhWebnhAtjixhku0mSfjVf0i6hdFj/auAUevWja8TFa7q8I3tK2
r3aByUKXPkW+SImLiSR15SjrIEfOt3xdLmn7f+nIqCZZh/tacxEOj9JZyRJ8qR98HwEgbe3AwbNa
WCntRRjYlUtpsjTFvsvbV6JJfmq1BiRujB69XGBejNd1C8s3Lg7ZXDctdD9aZoHB3ilK/xC2mcM0
6T7qmN5tWaXf4jx8zUx2LiVF2Jhy1InVqdXN83AwQugYsxXpw2e8h/p8c390QCxS1n9Cyh8YHOpN
AJxwbUB0SU2NPhLgOS8FOjdCnE3gHmij/Ogg/uJ2ZiQrD+MUiJ2vBWLDsrFxybWmvVppPdXAWttB
e3sxsjhdoyxYE8JIf9yjhel44RZAO7kQtXrLDPVB5XtXk4JiZSwtPXZYVJIAw/v22XBN7nwYXkEw
Piq//55AJPOast0qYtyou1BET6yjZ5FXaersPPTY+azhOGem+4s7BFNFhrOCkPIzMbEPItRDuLjw
oJIgekO6QfESxkf4kqPIZUeAKCFwZ64x33PMmBIQftYN/W5ykiu5fqCLjdc2qr51xrfcFg+t0H4a
Lcti1kFL6CoXqwTeiCWPHDp+w+A1PxuYyS7A6SXfMYmuJIV1VBrWCKbtX0bOtFzPlT4JEB6qGdTR
BoZueK0Nm6VXM1wy3CCzTONDanm68q3xxMIb/WfdXLjORkd9ECvnr0lAc7km8RaykfoyCdBuLNUW
mkuHu/9jKroH2U3gHiznoCXHAuVwKuWu7Sx1MBBx5p3P1iTyt23ByMF2z6xAMKf+USB92kYDEWxT
TUMJuAZh5GfNYFQrM5NVigtut+5euGqOkBeNnR9yOgDPR4XqM6Q/xxsBgOuZ/bbN6ltXWzW5QoB6
7T5pj4GWHz0yTpZJXpED1IHRmtrXOSK5IkA5H93pUGPYyzqH9dbMl6y4k988VACTQ4Ubfyzwp4eP
OWqhJV17IGtDXBNh303ZA6GAn7oOyKJbjb1dAOTp3WWFCWnrxd5ZlGJgg9GxAihF9tZMCAZDO3zU
BPe8OSmxT0rwiYdMtRIfzyubzeR19LvvE3fsSYcQTm4LEfaVp5UgfLzkFUDF99GTVBSS7tPpivrx
fCjK6Suu4On0PFJaU++URx8MV9imxkb9xgDbLU28sWdp1PYd8vRn2PL3l4VFClQFWQ8CYHfrjco9
Ap/TV7rv6odCR6CBM9CcIcA5BeEqPPke8hcvZxehLM0/kOMtT4A3yBDx0lM8qq99nyucoch3YtrV
Oz1lni105ez5MNByj331CBoUHSLMb/STUG+m/bb2ZiaMRZhf4Fn0ckLiB8A4ILegn3eOap84noaj
+ZSaf5K2tS8C3T61jvEf58uSbHmhAnqqYbFLWi18EdjHXgzf3U11kl2eR6x5wAdHdHaQyRNlZIlP
GlTyLHrrEaGUprfB9I8Dy9sGmQGp2+4bOGKkLGJzszdNjpQ9le9xRaaPb3nDFePbdwQ0xsqoREui
GVmPXM/zXa5DVxUqPHRYfF9TR9Bxt6dvMoCgFmQZ6QyTEawqoMkQLcOHpxL/mxV2Jlpgn5AGpRMs
4LLsoUhebEC0+/QHL+nIZ9rVib1vQW8dkb/2u5TyP+0rKAlN5tYofoKUnMRIbC3f+J4FGm3q0S25
EIElSDNk8hfTUdFM3/qmIBlRqW7tymZfVHRUO2+O7+x1uYjLTt+XUa82DhlsoR5Yf4yZfWwahP1z
gerKWspZhKWPtzIpT3nrDivN1MR1tEtwDAZ1lhIAWTXxeeqpzFaOPZBOyert4ZJJM1j1tybTTp4/
fMKUMm8jBLeb45Le6IIPjUvjPXT7t1GwWEubNNqUAjpLc+3q0adkPUUoOd5j3dVeSai5txps4T79
8JEy0QH0cN7Q2zygqlqi5HLYAAA9rudtqT9qfCvdTzm0ij92dFPv4LoeC8U0wU8XzTrmyb1SKSHW
yh7STWPQsQlKZzzZczIoqfJUH2SsgGYSslm0CZqcSZNLvwuHlWVrzo7PPd0UKR1GVys2Y0MMEpVy
9npO0m+R1Xuz7QEc79z3ZXg3HzT3eWNT+BJoyCFiN9J3EvAoK+r4k62ZQgjGGjsoHwHDd2rm3pbi
8Kqz6eFjSqU9FpRQhAOB/KaHBibt8IiaQJ5IWLapXof0QggNHXRNvwR+7d0ghEPUsyxz5YnAu2lk
neyfXNxgSJJV4lgazfmme+3YC+4ACtCEsLcWBNViiNRWxngH0W9qKyAw02MGftvG9wGH6R9tRPRS
rlWLJp8Z6gx0l7ZNSfchoXdDPhiKGRGB/wm9vWl8h75js1ubwrvdMrxGlokSyA/eBkIVD2juhpvV
ynaf1SYxAnb/4EvybpREgjOSDczv6jKitHklXEx72PYh5N9YFk5A/g2RKymdLjg/+jX3ybvUTMj8
xLck20RRM+1mgoLBNNWF3Dv40w2cvWl6bYsk3MaC+AkohHc3NaMTkQgfyBbsq98K4MMY/DemTiKF
n47mQfognUdZvf9+IyaVtbAryi2tc8AmgThRfAnQytneCrQmgY9h9K1uaB6CCxmwe8ZJsmkpn1xU
W1FxGX/Qx9CO3GpoY3CaPz+DMDf6NXaKBdnwc4ZsW95RDK8iZJ7XwXH3AfIw8qCcet/pSPYDx0t3
pmRnbMlF2eXki5gFG+OWKcpJpo2/ToKWDjzLvsPofs2nWHu1/WVmoUYAaJFTvNUppGTdjxJyw8KY
5p5b8jWJ2acn/uQf3al6ZVk93JKGPMTnW1RSxf8PYt7/hVH0fwdF+f9KFYyQ9r9XBZ+/f36nEv7z
e/1XYTB/6Lcw2BL/ZoLpnzW+UIgQ3f5WBZvGv+kmyYDgkZDzE1SLTe0fdlL5b8BSEOnZFmJ3KhD8
sqZgLv2//0fTsZoi4RW4BAWa1FlM/J+K5dtvte9vuFXwD/bVn72Z8q+iYCykBj1eJMs6jlL+Mnt2
XP1JS993DGsqqFIQ3xRamwCp5KmOydKkzTdxKy6rloQnKtS/JitagtpDdosgD9WPh0pjqD7MobrV
bYzjuk5+2MOPP32W//F+//L+/moumN+fiYsPVwGfE3kYfxctY8Ys8HLJZNnTywdsDJNEeg1wA2Nc
kmz/aZN3h+cmvdim/jkxTyyi8d1pxy/F0B4KqVZuCV8iil3x+3b4by2SM+rmT3Lq3+8McIPD/9B8
45z66ydHS0yQEewky4Bm7LYePfo5dFpCg/y3IRI7pMJkeNNcWXayeyX6edjolYKyXqFDVXET7hjp
owVYp1XTIgox2bfRfxevWaJ/ieh+dG71q0IVjK8HhZA074HS70RUJqvJYFdh4sgCuxas/R7knzDT
n7k8Wx51TpfE6qUqjYpEJgT+AlPGULF7i+wfUiJh1IgdWpGgAVyfhi5UH32Nm/LNl7DoPCP2MJgG
zpK1AQKTwSHIgFRoAd8tJgwMoQ56Y1czgLLmatUP0xcjcm9Tw+LoX3/13l9NsfMHbAnT9lh/6J7p
oKr/6weM9q9H+cClWdJeRIiM3Vl5025suhadLJ9hNWrXsaWt12DsTHT3hyyj7hWuy0pvR3uHqicC
aC6/er6SaD3GdGn2gb/r+7PutQ+jdGgxdlB9AeatvCzQz2V+H+pCX2JzSdfVoIktli8UTcAND9Lr
iXdscDe6Fa1U2yIkTaOzt6ywxsHc0zatbtaIwvO9V5AkbKTBmkVqcqzd8dwaHUpkv89p7PoTi9n8
iNw4Xo8OFX2RWiQ9ZeN7aOrAxB3s2Gxx8GpY4wXcxLHvuteoI4yqp0u2qYrxQvBsZ7CuxipE/uVU
ELIxkigA4+ZiNaM41QlbebQhiJAEYtraFpgY2XuDiLQhiaGOYcuptUA5mtOQyZcgDov7zBUDtMDW
gh3EQo3pj7wni0oL3IR4+3BZiljbkuD7kYcuk50zHgy9UyvZQVAySe6ioD7c/vUloP9Xl4AzGxLZ
w+Aid+bn/zQ6peCeK9fFgpl0Qbq2TMpTpS0vRvVKqKHEmAgWmoVekWlyX4zyDcQnYqqKdUJDub+u
E9Y52ZoAeLWaCqjkWkVSm9Vb33RHNy8pcpaGquc61PL/4eKd4Xd/Gx0srJS2ZQFnwNttz6PHn955
3iiXhBJSyCKKeqjJ7T2JI0QD6Wm+sVDnCbQwS1oNxR5yFlrquY2LKuI4xRVrOpb3XTaQxTgnjs5P
RSBGsCUxzHU5neaqN+myUbyE2EytCzaIyXJaOQDKncQ7J+hclnWCSOFffx/yr86r+ZZ0UWm6QuBX
xIFmzKP1n/5VpgaBE1kcN1JxAY8DPofc+hUePG9pks0R2N0pEtXXvLiwJaBlBmRjqpAO0lE0zY5I
Nl3/HyaIv1mC57fEbMi86riGyyD892GYN1xVcN+zpT329cZANbfqEU+AXF0w+U6nDrYSw+SnpoS9
HsCgQBbvQW+ZbL+0CUlBTvtAtMSJxP0BLP1Eqa8gvzL2j5NuEkMam+6GPTZbOSvfxrOC16hAILnc
h2Rvv/J5oFQDBdxF3v9kevwbv4B/HLgEyofs/0xDYN7521Vkgw+pJ99jdpZA9dyoek2sVZN24S6O
Ym8pDLDqNsEPNjlsgZVTABuUv7Dq8ScoGRjKDOZLND6BFtlr0wB6I8th/a+vCVyV+t+udRDo7Ewg
PlIvhO3o/O2qCETvoVpHZWzXDq1HFaRnqhismBWVIJYFzgFpmgPHT3cOblp+J5hdWz/Pp0FEMhj7
+C+qYFAjgFkHT1XWDzrH4RH2lDoRxnhzKeoQi2LCsy0oaGQRToiyccpLEOnmS1N69+d5PwiIcAjs
YWfkQfvVzX/hSDTfCVJmrIp7ZmPZoNode20fjBnGg0GXBM4GzZsrmmmjyO4lQ55DsiWsLTVqgpMp
37/FoxMhacWb+3yWIlJ38CkbocMvyjuu3G0oK+sGDWdBTI79kqWp/VK6brOuaqqnz3NYgu0XO0eb
Ccrn/nwFKpJpOwnLICmCJ58PXpTf8IN0Z99I+NYBoG9MiNQXmYTJhWCzLeXI9DjNR89Tzyefh5AR
I9raQl9OYvrmUDKiyj5M6yLtTX9jpco7Vb7unVCXp1D3GUljALDnop0Auj9/FHZzq2m1sbJogrWV
C+NNdk63TfHEriV1lD8dToMvd0U9i6EVao3UH9q9Re4k1pt+lblZ91bHYjw2mcfn7VsEm0zOV+Za
1pcpZezA96az4ycEXIv+Ixn9FaReAuUaSe0qiuTJnUYoarNSggqgfaNpOctVyaBLPSC3dHOJ4IVN
cFQUKo4UAH+GvsiX+mSnOzck4izNFVnCmjVdWTC160xRXneNPoT/MN/BXRmRbx0UahcjHlbyi5+Z
1b0rg7OEs/elG1IyeP1JLYz5MMpn9IXvJKs0Dqnv4YbJpzK+2ybt67LWqm3KqAfVWMvx10ToJmNv
jO6pHTl7oealXTv4SwVunfpO1D+GQrdOqXI/5KQTp9NW3SOJ5YftZs7peeRGUsyNJw2XF68QmdnQ
pbHFGhGhFgtqFPNDOAKP6wGmk/3CoW4JbTc4rFeEk1uPIU6KB68fYgs+kilfWMnUb5JJhcTmGrmx
rIlDrZG2Iup/PueY8YufmOX1eTQo45cGA/D8PBIklljoj6H6ocxzklAjKpWHQNP9s1vV2lnVTHQt
7RNsQSiwwQ3w+HyN5cFIzbO42j5f/c8/7M2/wfAaLr/mux168gK9vn9EDf1qHbyFlGWz9fMAFGmk
G2/ZFAEdmFjwlgQAj46FfNZSuXnpPVIPlHgPsQOdn2fQkH8rC0/bjaHjXLq6rFaOTAV8An+ek8bU
veRR8TIkpNxiwb90MAHDtc40fWC6vQhgdn86bIbZ4zY/aOOxJhPolEyZ+fuhK7nEw56vaih784QY
R0OEPT9NJKpZrkyLwcmm/TiXXrpFHWtkcUr8jK7U9LtTE+ASG+FwsIHxRcuanqLADXL+fWjRFfeH
5v58Lf698uIQrm0//2Qs9HvgWMHR9KJjleWbqi+Nt5ZS0QUd93uHmPmtmY8Mjp7PWSK1n8818yuf
z7Wi/f3cf/Hn5uf8qTCXehjqW2Lqx3uow0OIJAzo5+HzoUr4MhRGw01sBNP9eU7vSBIpM4dp6h/n
HI+NGlKGB6W+eONxq76UyUgGyOSfnkfPBwTnwSpnO7mtBq/fw08bF7V0+rsxeBe0KNPpeaTmU9DX
CEXsCMyoAgTSGYHQlTvo13gGwC2nuY7Z3Pu07+9lEWnXirXy88jW9OCc98Up6OzhOsetKVkSTcJa
PEGJ94M1p3MdYmOYgyG9fdsK0mxlndwr/obaEtMZHma7cSLMnpOKs2tKfIm5MMA17sPK/DZGbXYF
YKCfWnwUWUqFZnQxUhkt2AjEY1ufZJBNaMDiKyZX3YxuULds/ik45l1TomL+z7MTe4ZlXkfor+YX
PZ8ACqkdihTJ2z9e9jxvGYLozc48PM//PiW7OcGdxgtQdjrsNVlGbli5D6JezkOR+Jfn0UioEurF
aaQY7TmPNHOLk/CrP+Zmco1u3ViTNqPfylp3H006RKvQ0WmXhdBSQ8s909Y1Nk2YTOspdsc3WfDt
eQ40YtCC45sX0dgGW2qhzuEwaRjKq5E0p2F+sWmNO4Kitb2RGfkpipSxTKPJXQZl50zsl50T0Zfm
oWa7caXbdTTJ6T1CpxuvMOoqsiRYxpWueXmeEhCp1/hiB4qoqIG9uCe6kL/1laZOu1GJUa1pQvav
Zu9Xx3YAVfJ8tghc604La/V8MmvZretFebSqycLcxuufv20opluW1d5yqsusWUi0JSeTOOnTNP/U
yubI4DKd0yLcgf6crnXm1Q8qd9lGZBbp0VXZQNu2zPs4AV2ej56vcHXMOD7bw13H73hY89QAx+Tj
+YrnqSEcPm0rik7PU8Fo6Ds7SaDUza8vVfMLIkV5bAaLmu1onLIiyF+6qHcuSetunkfPh6Qvp21a
x6xotTp/eZ7T2ozLPsy63T/PGeT2xDQSbsQ0snVC872OapbAFCzcFW2y6rW153mqiz+fR3Rbq1f0
bXHEHPQ8M2DIWKRBuhWty7a3A395T2B2PjAfWgscLe4eNZd4lCX5VpGyCZ3j+BHPD3n8XbCJMby+
P0R23Z8yN+R7Eq1PiF9HelMDoOyik396doJLip338jzjFnYAgkbtLfIl7vVAZldsMRnMR5aa9FvU
fHketL62LUOpnV0fdWNragerSiFyEpVe0isYB0JNQiLxcEkcQ0TVg2WSCIEMqKoHLBd9dADsu+iE
ZZ1xPVln2ZAjV7H4Wose8Z4+Pzx/qp1YnBR/EsCISUIJd1wTSPlO4rhrkybreNWvLh7lgBUrDE7J
kDV3U1Qdn5wK0E8AtFz+89iKE9REAV+7G+XOIZahWrYiCd41RrlNQBjgJoZR816XQ7d0vVzH08Hq
Y9RxxSSlBaO0qZND1jfawzQqgEjzisR2Jv8hrHC8lcT7VnSirh5CBSrdfYcLsVCvEAvCF0QuS8oz
HEmEbgAZXW7vOMOjNch1XwIHqqtyPA+j+UbH11gllcSVq7ThRYVzKcwCCWCQ+CuxOtatS4prLl8y
oxz3eWDESPzQy+pZf495F5d+9Op1JiLCKPDknOrOK466XZnvmqzXeoKtu8pv8GjHmyLvYG/CLJdN
KNYpb3/zXKTih1oVVYwjS45wVIvWXfJvJJ/YKwVtrLynY0RCF3smzWPpUn6vdVr8PhnSSPVIdGuT
OiOtDEU7zJkYMM40bcJBZbsC397r768MBHl7KtBAIomMwisRElc/nP86qpT2EntFuHKb8s7eFbeh
3ygQtPA02ZXMKo7u3RYaSTjQ9/YOUZLYQvFZa71tQN39TDtv/MZ+tlloXRHdGJbxJk8BIa10U4Vl
unvsHNZdSwnCCpGFe7ri4zbQVK1NSo3ztF9nZfnGgZ2NCBkmrzg8PzCKI9OF8hCXkLReU09PX8wq
WD2Petj3r8bO6YdV2yj77s/HfoPFOPJI4SCBMN+oljrKPid+iY1qfAWafM4xP7wGBrW/GrbsNm0D
8+ZhMFubGsYVjxX7GS7Y+xSV+HNyr/822h9B64Q/pjwzVpHp60fZEtLi4xcYWStxffltaNLon/q9
LYhQrxPjEJhTfdLMisnUi86ODOQVQNG9jGLjLRxfh4JSlj+yLMvhL2yHlKl3oXegijI9r9YCzMqx
8ov44jDQJaohVd7yq5VCLIFHxM1egf9CRSCYYSuy7uX5a1lBrDQtCB7xISY4L0TC5V78tp82tkaA
rC6InI+8KLgou3iPtSi8eGm8zXpU047sDTRDvGUPM8CaNEmidjvyypKkjvD3jCatcBd3xcQ/pvTL
6Mw2B3FQ026QGjZDWSBfjbu9QIz1KprgnaYm7SZEWDtsUvEGDFi4bdqyJOm2oSxhVuAcRua7IePf
hyyMQbWgxGzZ0jy7TN7PRc+oMYPYanyxn4ulZCKaJo+HT1TGzcku1V0EoXyReZSva6VP6+ehn4Rk
ozXVsIqpUo/EZ9+eq7RsZBJPOpsiE/umHFGV9WbLLN9Kab/Xhu5ddav2rhqI700UwdJ5Hj6f8AcZ
0yBrfpZ5aRH0U7hMSEmnrcKGhEBiqOkTaq3GlWW0KxRC8mtf27uyMOxPOvRfUQEMBPvSNrbZVpCO
QOJ1x698Z6USb41i0taZEyXvEpHE0mkwNhZp8aZXFmA6NvTrRMBKHCydQc7Km6sj1EU0YfnoRbEP
ppAQH9iBCy1q41cJc/3Fa95Fa8evlll4j+qgEH4cayPYxUEV7yt/mq8sHgoznNbhKIAlaykLxY5f
YkK/XtISalFTa+bd8CrrLktB5CGeALoAnMMJXx50D2jaPrAC/8D8GF7JsIyusomq5aQz+Rqal+wp
Df10ia7c9/oRMIRgpxwGv1LaMJ3dvINh3KW1IU5lXSMIJayndyz1kHDUlj3ADqya4Ur5AMNo0uIm
QHrUI9aFyVGffCdtTs+fEibaZRAgSQiS5mtRmN3NMal5k6tOmplNEbLqgle7RBvPLYK3uhgInyf0
6tS36XjijvwVjBS+UZhXJe5j6dGFR9kkYTUvhEgF4ngYwetc2pthnHaweYNbKSV0O9T+S/jAuGsN
s9ojYgALXXsMTfOHpFRK2AwbNPa6JAUl3eQfSqcZ5q1vurJVE25URgBXQcZOlvXVl3gUPyLFLF2a
sBNDzzVALolH4TOQKc2ZVb3ZHtmLOsmMSMnnOi3R1TmdrBNab3AIOAi4LEFgaoe4ZjpJkD3Skesp
rTR06FPVzFEYhK1hcLuqoIyvSRbkm7pubxV1/4XZy5RiW1JsLUPu0b2LU9N72atb+yzFY/wsiUpA
49Bu39V1+MDSN5wsG2ntOH+U/zwkfOCkpxAcAwTkpNxr56KY+s/hP38ISu/3mfmpgIS5jUyJ+omE
O9yaVk3MpF2O9i94Rd9u3EbRSJZRWb/1KaqvYBACji1TpjqH72BBF6DfGkgNEf+QXhUSyeRbShwy
38xXGiDQXUcXW6Nu8uoG7R+kLr2wkxYnlDGIQSq93qLgAsvQFhjFdZk+Gq0K7ya7prwq8drV6Gwc
Qr9Y5YCYEYIbPEmHA7a4uZyngiPINLmPNJ17uDY3VfKzqdNoFVBqPbK6KSmT69UX6LfhzrK0npBL
Hgq7HM6al+EQEaJZpVq2VVavn3wrLW6DQ5CbKrPvhh4eQGKwWpSElFSWMS1NB0lqnAfp1WOzsdKH
gPJ8oWm4MCuFIML2z/QeWpJLyGMLNCTodjSDE4jZOk+aa9DUoYFGAaFLI2IJTYAJAW7jQUEXo4B/
LlC/HhLhklyoTIXAqGoPetx5XLc1ec5gwBel03a/Ei6gk+xFs4u5mJdmYyfbum7cg2t5Gnl5lPBa
6WI0ImA8N7xgDdL8j7qOmzVGTSAiUKMZBU6lY/zBbmoETEKBEerUW0wiwy4MB+CefeFwgwExyivE
DyRqEo2dex9hmX51/aI6pvpw8XofvV3b/6qoMX7QUjljLbwiOSKVgNgFxDoYKprESy5RMbyMTr2x
muY9H1R3GEyzulGhJsjM9F5CMazLpK4gfbSghzwkiC4RCucsZdDpQ38VppX3MQp+gzbBx07U2F4q
hbdrZAswZ3Amm4ztfpWZwzmW01n2bvOSfU5tnb6IIbuFfo5sTol7FrKhlVbxic9j2DoGZhm87MXe
0YEQpSC02Ud6Gtxc1Ighw/t+rAmCNJ23MsrIEjdilN8JO73RDg4+K4Pb86FrqnOQ4Bv1Q/2DgssP
H6/PESHhuNDpKG+1vkCyTLThsY3y7NDY2E/5AI33JKQ3Mw7ZuGcxvw8gfe8JHYkAUg87NTrDh9aX
464DnL8Oalp50EimnUNriK8tfye0MdvqXjjuRtek7JvPuyjfNS7mXOOqpvowWF8J9sig8KYJSxcf
QTQGaDSoMgrPpClkpI0GN2Oog2NV5gObv7ZASWJjqbOS7J3+Ll8MCOslTUwrd12CiXt3rmLaSD71
fahSQr1q2gcq+6MujNdKx5hlWUe6Y1EbjR/KTVHNypxFnYnAcEwy9lZlQFpKxyKN9/ThtVcz+nfu
zmM5cmTLtv/Sc7TBoRxu9noSWgdFJEVOYEkmE1prfH0vRNZ7davstpX19E1gYJDMDAaUn3P2Xruy
t3bSpailHJJINTR15yrVeBS1LS4BhWNb5Hg2zLgkDXXMT2BA2mMeDhtWxcHNmDe1Ebw6Wkjzkfxf
Lsi4xaYjo10Ps4pszgbrcYgLx+nRIWllW3/2EeqroSO3BO3OzsAKmjnKvxXzhk/4+zB02ins+mz3
e3morKreWNDmT6JrSSyJS4WuuLW3eKFQ1Fkv4I6CcwngYC590vfBJVlUy9RDX6loCxxqfDSqvtxj
E/ho87E43jfl2Fk7T0nInVN4vW/KJL7WmBV2ed7l9DZSBR23HFd6UvVbX8qrNaRqi09E5+nfzZxZ
dMIk3OkYJ0z/i54+zbrw2JOxh9pQqLNmNU/UcjxfdNt7SAXxuQZtulXgjd2B+No52EJ2h0SH/2BQ
QC6zCAQXQLjqOSqLLV2qmRgw5mgWCbzuwBgx2W1a9ADBe1wb8SapknprjQQa0wWfgc52iogLoVVu
h4eq0a8E47iH3CUZBWlEtylrYxM4TXEJyHK86Hm0CSzoNMYQoNdQEJijEkNKNhbcDZ1sk4wxs0OJ
WDO2a+es1xAMtKnJTxPG8DdE4Lk1K6Wms2HZ4W7oIlycAZN6u3CPWVHFp9GkIhXtBU2GuY1sKZlV
d/m20KBFmAEiEZ5E2S4Lo3AfzQwhNOTdxiJhe52q+Dkd4S1aBMHgJHXA36TQgMUkD+2Eqi6fhQYj
LrtFkKISj0Cz+fFU/pCk/eEAJQmaGnHkKnJ17h1xrSzoSD58ORJaFiGrBgDnZ7MXcFnQZp9qYO0z
Lc09oERcxXqldnbNXDK3S3FQeMwPSCd300AJSCkuD3nIIMTNxZNkoXQYq95kfADVogirs3K5OKl0
Dl2LAS4LH3HF+aeuGzFyED+WhkFyVnbxjPnZOdhBLbZahtyxJzq8I/HQFwEnXpLHe2GLDKn/tCoR
5b5Im1VXkZEJ6lQGK0b+Dt9moBg7dYUvetCeMCH0j6nnFMvQz96BduurzFev/cREpgvjJ8R/DFrR
VpdlG111h0KX9qdPt5V2L3pxhOWuoLrxkpNX2gYl8ryrdAQTHRwUUqflYfIt7UhGjXYd+qo5TXm0
FbGweBpV1kmZAjSaHPyd8FmJug3CCmuqi6d21tS5VY2pPidDnqQmb5GMOuvXWckcjgmfgTY0cD2n
t9GS8ce805cZA9woRiOf0xaZ/EJ/Avf/ooL2Jt24d4h07R8gu3yr2qDEwpBsDa9rj13S9iC5QvKF
vbrcDKUW3qraGo/Sb15JfHrn7pqjT+FcK1H/4LOakmNSBJhObRghW4hFb4knmTFE5k1vevtCEAoG
HjEE+Dp1brJjXTIkEBWJq4G2cMZOYC0bJuu5L8lM9BvCJTTO77Mdo8ZF+EDEKpXJElMLzXKHiDY8
FYshxz21mH33WTjS+hkbtdGRVh4t7rhRp/OPD6Qed1ZnfBMCOoOfYqaJjGLAyDlykadTC7gjszYe
3vSV8sAR19pnbdWwnrVcf4BnYC1yImEeaRoT5z0G8dWTOCuCSs6KyvGhMxxMsRgMdAB0Z7A3JK03
L1g6P1HK8FiuEqJb5l5fYnvJYQw1+Ema3NZWlHKEy6XkdDxDOfoyYl/HNtBkUJcIS++MZNWOkVip
pgNOnPRM6mvNuYw2iMq6g7zipDN+MkzgP+Q5kThNVK6mBixLjIkpKuN8ZxR7q3JJ1Km8YN3G5VE2
Ij3Rn7OrQTy0CQ81PcxeVFwNF1wQHyo4I9HoPjiPP4YSRkjF57uNyf/cm67s9kkf+qs8TT97ILDo
0KP6et80svSJFXOgOmxSLZXvPgG+W9yp8wKlGL9jN5QEh71U+J00HtgnSzAj60jEu82sd0T2IeuK
Wt1SlVubDEEg3m/5aLRa+qMa1LDs58SpbJLMDDquONKdnRuWkmSZj3l/9RmNbiLioa5B+O74if2Y
aU52KJoMANi9zh9wgmZuXyB9gT0Ej3qhj/NTmDSeZRJND/nYyh+o/PET57H2GuppCpipIphVK/qV
TU7LY6tzluLuO95LyAqN/XIE0oFKJSbLkBQgXCikrC0aE4QKISufVVPKh9SYojMOK0IARfCGRWYr
PKv94NFdLpOSMX+RBFuYMdWBp4y/40qdaK115IB3sf/SzNeT48nhMxbFmm8SPENh8B64g1jZ+sCn
NnlP/dRoJz1q3gNWbjTPmBNiofBmH4V3NDMTVBltxCULseqUVI5PCO+2Fv1PU/PVc5CodscVjFh/
aL4lhZVuu7qJXlr7i7/JfPUlyYwO9xMWxN60MEBAn/E5Ct59mV4AHtZnawrCVRvhXhfNk3Kc+kfX
O4yeHY66yUlkqW3Ge33rOjs9cbwRNXUJSiHfnbZQx4uTloAHNb1xV+XhZ190+cVpGxAFndnvPDiX
5TAJf1EDGkpZOZKaJmhNVKWJThOUnv7qenr/mA8JzkM7rd7nNp7eKCwhXvdThPiDpF1ACk2dE0nr
PAmSZbSSiIxPRCsDCe0q6x0xdbNAz1ptVDuM+xb6dxSL1TR8a0Vk4yEgrD12aOvBpGkvdQ/YJ5oC
qtXRI7nZhQuj7L44Ooj7kAYRnGa0/iMIwvKpdjZcOjg1I2OHvmVaNk4wvSOeRuEf6/vG8AghkFDH
Olv5x94dxje8HvxFNacScZmYBiQRGXQWLFavhhN7W/iN4hTXIaHcJQcOFjPnbVg67wJS6oJ4VOM9
GKkBcC2ccy2x31SwHMxJ+xwiJviKcIoHmvT63u84H70qy28kBBGCzkJ84RhR8Nh5JEQntkvuANdj
Vzvtvkmi+slzYN+UsagPzRCQqN5B3mC5xYQwLsqXhibuYBXF21CHiOFtG4FtYxZvXjerNOLpoyBw
YMu0KDjlCNw2sdmJm4HdhQBvWz2L2MBA4l3dqhwCkE3GVhVj++nOwUeTKMlVDnSSi6vwV4VH9Ate
Lwa0xvlIpRUvA62wwNPPcM4mqA9RQARqRqgzLAr5GMKnYt3RyXVj9fk21obhcejjb2UVbtM2ql5K
hwoE2718lPEwrnC9s4SoYsUgPrYuAUiOPaANhKh4+X6v/HHx6pq0jqk9YoSIMY9ZbvfNT6v0LYsn
FuLGSp8qdSpqkV3CGmlaAf3uJSbpS4u4+4NBO0uefo9OpzPTIxWEhUX92Nr2E4e5iNdu/tRiMnk0
DOvLUHlyoBBhcgZ8iFlFMDYrKzbwO6pZVZlJrGbVG4Pb5inCxXKA9oqtudO+t31uf3Oz/OR5ADjD
0kxvlBTRSczEpTIYXsfeuJpZOpxpM1RLyHj1ziHbkDbr5B6mWVhRe9lT6IpzMwmHXuWo1pEyE/ri
0P1JswNFMLXfGFxre9uIzdW9SRGRYDjk7nqKW3UNs0hdbS3lerx/WKmBkR9yj/1cVnvqM/cYzN1j
QRtuqWUmOHrKZ/LrjH7tFE2yT+Ie/V3wFdhp+gQOVazhccld3vninQVVpA1Xm8AzIMJDwkDav9lO
kz/mQfWa5ujBxszlWLTiPHTQv2wVhw8KrCuGQsQBctwW7YD3pem8S2m16SrqIvcRIF75nrNKW+Rx
ll/9AANUPmoMl7GD0jq39BNi6AkvSa4t+YUUxQ4ps6PlHAeHGLIxAwsq8xldl/BIKEyGmDDXH6xm
8nFpezQy80mcJoxKm9iz0lUqtewStGQgcGwX1TxMGpvBeEySMwqB7hZVdncb1fgcFvVL2PEUSmhJ
nYmdQxfclRoktRwImZzluf2J5QMPHG6kARXYkKzTMdeQXPKHdcWQHSIroKOe5+ax6GYbd2IivwyS
HTVg84pxeIWAJN0lDVH1+HReWJJMH/NOHmnjfceeXzGb+OW+M38LhL15lAqJpjMgX7WzJnhozdg6
NE6orRnjWK9ydI/RlIhPr44huYpxI5XS1m6tDwd7TTdq+Em2Hf3TvulvdNwV/Fme30FeeScR9+lR
04xfbjIMq4IiajuGiXjGzk1LKm2/mWmWf1MXzGv5WvAAXOLDzTPCjs3sgKcRVgwzd7Bs6fG+wRlD
l0CPnIsqoVwO9siT0RiqY1X+MlImbh6qg0M3W64tdb2vHvm8xdpEj78KShWfKGDiU25ZJ0PWwQW0
XbnCg2ZSKsvu1qfOQ1UHaldjRI91tJyL2G/MS2GA3wuy8Cvw3yy9Ea9doh6MXMlxiXjdJUH14oG5
vEQooJZhE/lIIGX1yISl37TdzMmIldpNBeYbPPRkjfAfPdKbAzuhtbG5h12Z0NrXri1lzjsabWct
XOSBhZ3175p5mxV/yNsgmbRI2U6TiX1gzFP3lXX3QJQwCxAcluq1xa0cm33zEHdheBM298ZYyF3Z
CiIiBoceYaRnF7DSxCsweNgIZVY34iJY0oVJ992ReNGq2KIRmAyr4N69acboFJUuIz8CKh1Gbp+F
1n6lml/cLCMztq5s0oUZkosl7al5t4kp8UzvncU+BMcmbQhxT7V3bQo31Ioo5/DUXRC5lTunbHxw
HiWdPQNHG7MkP9mEcfPd7cgA0DWTi82ZdwN8csd+cAiQCuxw5fauf0a1EZwjGvNk2POlHjhyh/zk
Ooblue+U9SMZfFyYaCUsnJNodPDLJXZwtBr5ZN17PgG8p11DBPuub4OPoKcMRqQ6pkAlkfFvpn4I
0K7HDyxim7OOheD3Bt8V7/b+YnGYajsBJEtWHu2K1mZuXhV7DUPkxhLh9O7RXZjMMfwYxxg5S8Bj
Kx5vPY+nU+FrW/SVAwDcytw5ZuM8mQzarwXDOR3bcrb0cGSv2javNr3F+iir6vaUoLqk9ZuZawFY
6cUrk2ql9RkWadt7tOYm833TGIAmF8YIGa9wqnOgqN0N4+nPHt08t2ik0JltJG6x12VgXGtPPplF
OhzuX903rqSJBWuVjlhNkOlU9sFNgkG5jcOvuLX6pwSc3EFw4jECNy5xaEoMynbDMhWgohU32jto
nAxMhR8/KPydZFnG/mqM5LDRNM26ZK3+x14/v0ZjolkhgkBzxNr/xPrc3ubS/Xb/KoG2vk583CFl
pz0WxPb8HHMsbIXl/KpL5hwtTk969Q9+6Yi9oIXGeNu0D6bbQtUcCU5Z/N6dX1S9AxzEFTtz7ki3
9VgudBdp2v3LpDfeRyTsT8IRLybD/Vd4qOZKmG58AUAkKc7GbKEL/xjlSZmuQnDT8JttQIdtSvRx
W/gX046291uAN98HUACABIUVicIGQtKUJvhQKqjU1IDPmo5c2GEE+EKQyIhQMNHee6f5TkTxQtd6
cSuMxAHDZJUrrazrl7JAKxVLEWzaXKteqrIj7HSkxWpkzQyhZzoK6MW8kvu6rmOhP2U4eqmyZbNN
yaDfB0EYbBILNkZc1hTdAfdqP5TB+9/2YscIf7+G9wX2dFDM/A5XXO+b0ung4rB8prjntaloE+CM
M2rJVYgvRy/bt4YxvGToAhdZh3m+bN3+xa3EOZ4rWqP4qBzrZ+aI+DlwCrkfmLZvhI36trcc1gZQ
yuvO0xaZAUgQKetDj8LlMRKOvNiqho/CVwVInUdpDUsTgDhi47LeMwQ8eBrrN7upkBO7VNpHMsFW
VcuZE+Sq24Hn7p8gP7qPZbC9f9HLtH+qNB+pWGkPVAD8QMFg8jiBQFi0DATrzQCOhhOl+2OTSTM6
BFXY5zuIObvJdPtNU0/A7wZW7VXnnAFUak8qr+vrKD/4A9JNmRizJEEgE2UB7SxxWKDml6w/1hat
1uX9ZmcPMF/ve/fb4H3vvhkBrcvIW1e4bXZ9oZdvBVaxe5HOTa/Y/Pm6xdg1sMzxO5EJBQ3FYGJx
IjAL8dBau7GOK03T6TZwt6uZfKqCMT+0anrX0SuT/1+eVTdfuvUVAXbwF6WPfKkPZkWE/h7lhr+y
R7S5TTXIczdv7ntemv2xR59xw+lkM3uN5QGkKDxXR/yx9+drpalFhyx89vsxPpvU7uf7Xle5Me3B
0EKk7ez//Ob99T9/LJx/C6d/tfYCfAR/fiPT02htBNSgTV0PJ9V69MGKUbv5gZU8GNZ0TKfK/+Z3
Mr+lzhZhubOo6SFsMlDBDBYj8gA1x10WZlzvgcqOwFv99JmlKN6FyrJ/ev0XbWvvA/ryvtORPnFM
1ZYAivSqiJ2GK8GInDbjB7NZeOj0By6uEF8q0y382wEWjiYQHxX5JWRpJ99Nysl1k0GSYGxgLHSi
fBYFuq7TfTMo/Y+9sqHa/v0N/jriJHyaSi7RHorBvJkU9TUEoXFVdutfbMbm9BhrEGgdVXHR28cJ
3OZ2jEmAbTGDL0j9WVFrB99dNR2Y0u+9xsIR36QVxBSDSqzlS1NlHUkQ1eugynwph/Yj5oNiYoKB
K+36buU2Ac9gvDyLLjGBg7aDfzH6/E1Hi3cbvLJ6mqOubKXcG0j9BfO7Yknmig8OBQ3cfeNHWHL4
dRdTQze+DgE5gnqvpacxarStxnzw/tJ9Y/PgwwrDT8DlCNaFAE7ct8I8tP9vo6JagwuPMPkgycs0
lwbyhqAZzf2MZssXfWVmRw9Dyh+7qmizY58nYD7mPZbnywpjDWnetKTv00WIIN81p6gfCrPIny2n
P6TJkJ0KXYTbsUSdxrSJibp28Cy86l3Sj2/DgH+ll9CdtNxXu76kTxQinSARr55vOMH/3bOSK8GH
2YPI/O9m7mXnah6953mlVkrZVO8iGZ+Jj56TqV6tQB7rEc42IcbweepgJTPMulTbP7Ms4Lo2Egb4
eucBlrTQ/Wn4/6fym9TS6UPTYZhlNGePtjKX9tyl/3Mz5OOngx91e38pRPqdoa35ppVkxrg1rUW/
l7wzEA6coQssoUi1Kv3NrjhxzZLcer0a2zX5V+aqUKV2AP7zC7kP7kXf0ZaT8s1vGrfNXaI8jcOv
zC2iIZs2s3H0RZV8Zbk4apEb/7mj5ePBOUYWWH/oJ/SUlMYkJmB+nEX6ynA790TJ7lJbpH/s0aR3
T8RCk3yntag3kGKVrbVUmdJPNvCbdnHfvW/k/OJ9T8d6caj5uftL8v5zjE2xLE7VJe3d8ll6T4ME
ZnDfTHbw3KYKptxc0nG3EMuhLygZ+xQAaNjFh5CsgocGfM8ylJ3+2bhg9Szrs4U7I8sfoRO7L4D3
i0OhzR3zYHRfaoLpN0nA4HmYv0yniDwJxk2HrPAsCio+KNVz1tDbpWuLzuEfIkjVX3MqXWP2yJkm
Gm8L1xbe4L+5qmNEVWkvuwFvcHStGK5+i10mYQxnHnV7UmDEICZqWd8vLDGOG4QL40ELhnLT1sgQ
MUTCsIKkS/exPjPK9Z85tiCz2xbQh5mIR0lo9+wCEHbMRYGxYx1qakdTHR6tzonlB+XT5KqRp59o
XysnRNkiRPqS+lW41NH4HLhrpRvbxhwXSudjaFV2CmYaVlk602pqexY5w4hpLKsOvq7eO9AKWcch
sEaUHH5LEg/UDYR7RovfxEzQecEwQCKop3tlHjy9cK4grQ4TSPSTmGFDuX7JAvOWlzMUyAkfozqM
kIRoYp2W9lZz8/r5cJ8V11J7xLt6nOxx7fajs7IJad9p/TDfc7JnK6X1WSV6/xA5tBgcp70YjcHS
i9SPizuib24SI9qWmVVv3Tg4NgQvYf1BDmVXcMmmbGvMUemRLDd3I9z/KuzslnMnSf/P/DufeTFW
IYXO3Z3/51f///ERZr/f/8xHuHw1wVeV/Mh+1n8BJMy/9RuQIP/TMLhBKYfCH3q40vnOb0aCSaSa
QW6aDp9AQEKw8aP+wUiwzf+cE9V0ftGyqY7mNO46vyMSAC7ARiIuktIBD66trP8NIcH+azCqRNdF
4KQrie92dP65v3sw6eZyJcSVWrSdOWyEnrlkSehPNBiidamScyZatctGy0VMAhjByaMG6hlik17H
euWnX13KNeJ3NQNhd77X03VcOnq39bMapFHSBpvcLzy84DTmS6aucd1dk8KD6tJV+74qWQdZeOzQ
QkE5NQge9c5grwBhcsNYtHaHNh/BlSYEj/ZI+0KpFz5YuhjOfkLYTy5LGNLhSFyC25wqs8QxWukA
kL18C0aIHm5j0Kyw+6XmQLhB+s/KktkFEkGeQvT8kEHrDPFttYCY2v2De1T8m0+XeELbpq3p0PUz
/nan1KEBlqZb0XfxC5D5Qlszlx1XQ16KpzkH2cJ5G5YlKnHMugzx3xCLkCtWszxlul7ByDN/KAG9
KO9fBlRA//D+7nyJ3xiN/c//+o/70bddCAizk9s0dP1v4c2jVeZp1YMs7NWrXVYBbXz/6lXCwkDi
Hxof6birQm3H0NxaNCXUFVr/0HQd/7l1i5Ny+3pFw9I7yKjOj/abFlaPBSzLE/erAey9fopV+TaG
frJq5Hy8w1ZtiyL+zuqoI3fcud7PADKYTxPu5E2LqHM7GQUlpL4fZNGux6ZMD1P7ALVu4xeQr4c+
wDEny/HYVfRiTLRCdWp0FyMyzUWeksvXOcmz7QRiGRSEWdpj8wjhAMVJEf6yuka75Dag7yAyz56U
xpXcmxn4xBybMk944AtJJeeAzewau28AA80nSJZO3T+Y6OVfjcX3D99RGI6xd1tYoS0u/3+1m2e+
1DsZ03UMyeIqbI9lm5vsHV8wn0yHI+wStTBrh6hNfdpIL9A2fjne0ki+mHZqsUZPSRGLGF3CRA23
NnG6S5EO8Eqj7FXJySHJJxSbcdoH+TRcekpsh26GT0Eupbk2a+IjKq1aV13crXVNmCtWdD99KSam
uBPYAbcXaIWBbUAK3KaNtwxm5QGrpr0Twk6krZRfGksREeq1lActQXiE19Tb0EpjFjhtx0Vd5ufK
N8otZc4XWr3onBtWeI4n/91qy1mR2Hz6Cup44U241uYNcxGQ46gMtgkgIn4bFm8BkV7RGdhVtfA3
NeRDMPbyG5RttXPUYGyRQwK9E36D1l4P/+FA3Q/Ev14lQucY0aRxLcsVCgT1Xw9UQfsR1OroL4My
CY92xZpdmcDT8RYt21qpPdEkN4xC6RHaMvTesa/XsUTMlMl43xYOZ3Tpn0svFHAC9MckK+pjgI5B
Bd1pbEJotxNSn6Q7xsDHF8Ijv3HoYsh4pv+dtsVwibjrrbh7i7MZpXJp+MpYMniwD03SEcJV+vuw
So0nma4VgfCb3NL79TQhxOvm+2szlDvF57UAiwqE7Ku1+/b36uB/xMXwefzFJT+fzI7rKFAWtgtp
B1P/Xz+j3gSAIJpsDpslrpzCGX06Yim7iR6IjcOdp8wHq+telZ9fdACiCxONzUJG7tk1lFyTMwks
HYfKRkdQsbGI3CGCsUD+evEG9B4Il6t1jhltqUUFSTKa2Ry5EqLFWJMGMyV1ukf9zTpYaeg/TJzv
Md3OLcIz7S3Ry2MfDeS9m0SESdsryP+L+m0YK5wVsXZzrZoKL64PDljgZVkSxq2ppNoBt0COSnSA
OSHaHPTeWMfxUCFiuoW6sbOEpDHmrevCH1nPAYpP42pHIEF+bKO1I9QcOYmvXcb4xgcCuPW22k12
s2ss95dWtEiTsEzRdSQMwUvRv+aZ+ByBta4s2X3kNmAbZvBzKBPc78y71GkRrYrC+jTtVl/qVd8t
bcZFazX6j15uuKfZk54SyNYnNkYXhUM/rgmx8mkvrRSGurWwGyCWmJDWuK+bReokw66uibwp0Jos
a3R66w536pKoueFhimf7/LCxK39H3on1NDXmE2OkD3gTtzjgO9Rqr9Jy5Ib/IQALS/AfOZXRytKt
EoJvFtHsQCwfDPF7WJvBke7MRtFCWMcQ4BBcMGEMff7PzKjqg+0Z7zFY32UZDl9lBVqa/GDubR4w
Gqb497dJqUjJlr5Phtdvx8b90ou427WV3LYFuedGOVkLYpqI0xJvQqIFrhhwgO5f9aZNaoFN5MqI
kueAV3U5ae06GfpnB9ZvQHJA27nZM1PZTbJV5GW/V2FY7M0M+14SkfhKlGxftD73VAVuLUJZ3pCM
0igYUoGFuLvUtRsZeiZBFk6ygbVpQqvrdGA2M0PJ0/e9FIeS4craKnGERQkiCulaOeIu72fSJqeu
CfQtZHo8PCZWlgbCcBC/KV1cLAI0vZDsWh0IO9YZ1oXGc2uX7bJWqJJtN/sRjeaDm9Dxr0luakaN
AEOHYKPM2xlWLZE530QbNJs68N4mp/vEmcRkxcQuBmePtCV/VaD2aYSzphnclRLtNm3vBRpirBxT
fCS9KtiNHsodRQAOMvZ1q436vihK+h+/UvjT+06pF0vaGzoajHCy5LO11CvoA4RrFlkT5iEbf0Sh
zJlhuzeAoZfEHIPFvyy9/x1O66/QKgAdrGRMx0J65EjHgpvy15tQ5namlDlzUC/gdqL4Y8yCKEgh
uJCDxmcWVPFUaiNj2Kl00QdWtzPSfAKHkkWbOgQB1X40hv1jCvOLobnIwxiNrGRq/EMFLf4aX/37
jVo2SBee4Y6Af/LXNzqYWs4qgyBY/dGrZAneKdNuhP0h5SHkadlmUX/CZocIBs11n/aQhrt/+LDm
6uJfGD7ze2BVKiVPHBhpWJr/RvgCS+QbWttri6Aq980Qd0faBwjaxxpDiR1cZP7oxfG3rKuy7fH3
6qHk6iF8yY+vmUtYH75zmyTIWUNt0H5vosxmmGy1tMx47IxONu2E6QNE9EleS3tvGcc5WQeZYtAa
BNohmzf3PZ67NbY1BHWprePnY9M1vX4AM0lJ0enhSu/MMkOzeiX7BrB3EC1JKK2vJivKheESRjD6
q5gc1jNjgWvCB3iwiaHTlMs8ZAgVZJHu6mD1ss02ABxBUxG+xPYfzj8c13//UEHEzMt9xzbIytb/
DoupeulmoVbxYUxIVZpuWEwkQTAX7Bcyz57MDDx/RzXSmBrtBABTCbK+VSniV/SlA+et1JdlepY9
uTUO+OmUZ6M2xLStCnfrDsHj4CU7skZeJOxExITBj3LISA50b0Q0SUFAmYVpnWydURBw5AZLRpe0
SjK0kn23qDHLrW0cCmgsYHTLfRX313iCN+O09g80siy6OoD4TWh8FlK0UOMpjPIOcmMPzA3zT7Xh
uUP+AazHxlEH7FjogrbR0JH1BsrTqUntYk6mLUOkL41u1WS8ctNsgSKgfH+xfOc6pOGhS803s0AZ
ZiRrsiU2pRX9KOLMOso2I0gqhJY78yp9DfRJ15pbKy7BIVdiaVFNIVpCwxEp0kw5AmuHWLZFrrgp
mbXxbBnEevgM72LIJDnyZQIy5kl1YXYHcqoqqYNgVfUvRE7dImrDlvdcn1Lsa4vaDgjRElG89JhR
bhqbuTHS0HFplF2wbXUEfb2ihMgIYBxIsXbBWhqz15ULDbtRTG1X5dyBzW49qdm4gLJ2XWUZwVvk
nc1JxjnoVJw3YgfZqmKe9QbR7yfYnk/LBtE/lNI65E1/HLwX7LvkJ6NjXfkeEwh9mRqjs60SRbwJ
USFpnqNh6+XStgztStyZne2czNYfJGuJIPZt3gGHzwuHcO2UPNykjA/OOaUrtVS1jRAf+EZXy0fN
AdoehOYjukCxJEJYHcxAI+qydh7CF200v7d+Qn8Kr0pgDt97uxY8KJoLa9knDsMHa2NwWUqtJ8+K
HmQ1kVVIFDs9TAc6O5GaQ1cKhOMWkcIY+R8tN/nI9czb4OTm+KVevxKe+uHJbMt6duuDpubRj/5q
4oDkVlqcgaieyRhGhp0CIq9G/RimYtp1qX+dWnsv63uKc04e9uQ8625xyxOreoWb9xp7xXIis540
Ote/lRHEYYZna+j25VLXqjnRibyFJHXPWqtGboO1vWbFwXgjP+TtE4x3ZxO3SbNUQ+oszRMCKg+b
zwX9Ta/sr07JWScbwnPt3O8N/QfCb0sC5vDdmLhkkmEemiS46fzixaYQXCCqe20afIU2eQrkqugW
uAVNrjh5MUBNC3qCNcyZYEOdUWEVxioQ9cI8Zn1XreDXFZPuPlmzWN1grN1nmvsE2f2CDZGEn/An
zvfkmNWYgsHY+EtWP0yTmOhT+waj0yFsT7amD93O7UrsKGF/shlbwFvpMViLByNyKiLhSDRYiK5E
/ESLd1mE8tr3OQp6K7qRO9rT6A+aBZbzHZKGaulYgGILsaojMYc8ad469ZJ1nxa/dI1ugZpIvJ5U
Uzw6iVwnsV3sy7oMAKR0t4Lnf5LKN+LpMDnr6li7Rsl5Tl1KRuNUaiUoOR8thhsepr5+DhDStUlx
1Pqp2IBQ+MiIICARm9tkNX10kwt2jsUZ6ScJ4TXfA2AHbVX5DGfA60cY/40hcVZFRtIUt+JF5Nc/
YCP4W+QLx9Tv34Q2lie3KmK0I/lqgBKox6a9iHuqF4tH0BLKVLmuesJP4xqSdpuX+SIti+FokDO0
EkS+wyay0SYAJFr5FZQ4A8FaMmjkhVD9BEb7AngO0yLQemzO57axSZjxGxaWIlrQ6fOX8czy96B+
rjLUqQspaU1UUbazLsOGB9d/s3cmzXFj6RX9Kw6vjQrM72HhhRPImckxmaS0QUiUhHkeHoBf7wNV
t92ltqujl45wR7SiWdUik5nAwzfcey4ZOcSqmFa+pvGlh7kl5m2lqCEQ3+FG9nwa+oQeEJw0aWxw
nAnV8+RcB7gaYb5z3TOnfOJIysAPL19szznzoOCvVTE1cssKmM8893WD6FSktcnqk+amiZbT6Lk+
vkzsBprXrSZb2HJo+SnGemp+7yz1eqVzfp6k4rftvBd3mQpcad6NWLPeJxDo7krLQVyDvCKhekCA
xo51MJ1tUjlMQCbks/2aljBRrcP9OXiTdnGBa+8yk3UMU6GI9w8FS8tYI5UU2MR7TJ1zLZL0g/RI
jnlntnZthMRMEGGd9ogWJAkNfRdJ38sj4sJJhDsRU/rDVWK5NFoBVG6sir06Ka+JnsktmQ9WA99o
IP2GftHcLwXBwEVfGHsWHhC12uoox2Jv9VD+O/2dhz2RJ6ntww18MRr3ZTQIxtCXmuYAlpnjDBMT
ENVsQxlT7sY9LWr9kpmjTVHMczVlSXzI3OqGjWkMa6YExpuzIGDKG9rIdvyC95BMRq9l8ANBwE+a
yqCjN+6xjW3DVCt2Jt1PQnrNbtBqwFH9SJBIrX+As/F2xeBeDUtnJgbD8V4bdkijqgBr2kDsLkMz
8jxSwDnNJ6Pg8PWUuUKIXhFhljysOA+RfMx3AlTqpmpztVER8A4FeYrPykyDbk+46TksZ+y09iKO
y5ifRKw9gCPvGEgsHeYfVx4aYvJmKeZzjzXGFVr9RIL6NyPhxzQqPMYTSySvJGgijeft0MUk/8T1
50InKNm1ukeloWwC4/2pZU4QZfk9+qYZFOJPhR2R0/FiJIHVyssIdOTQV3iyZj189z6mUX7nABg2
zjh/F/KHuZjyMBCPnPZe65sSre+SuNMGMT9jrcU7m2HxIXIewoDfIbyYARy9dj+NLbEjVkGOQOt+
DccpgXVQyKB3kU7jICkPaUu8VhRmX4pk+BjDpr9IkhPZBT56bpVv9Qa8cF2UR0a61p2gZPDxD9L5
fq+QSW81F/CGFvdjAByYay6JuAhme8uJe/aKhOklcSynMWQtbKCijSsHSwcgcsolOkhDe5LtfNdM
9nbUxp8ToQVHSXqT+m0acuuit5x1FoiGLSFIfro0BlZ+dJkumhu68rs5yXZt2fcHq5vQlFedzdui
Q3BjvMcjI1lwxiVM5TmgS2KOiHDsdpXQCaBmig7Ysb4rbFL+iNfDvSXxC89CVyxuyxEG0twd3BGB
kZhfmjZs127suFCc7waXaaukL/YBbkGYKS4pHe5TbDVvg4Z2uCS8augel6X4asTdgcBS0sY7UpxG
ozgzc0RpSpIHwP6KO/EkDcXO1s2Jw2r0WzzvqEy9lRPYNUL4qsS1W4DciIlawCfq7hKjnQIzYreA
BpGCNV9cX5qIwIEzMHaKbhazD8KGXaQSc/UjJeXtZFt7znWdv7G8LWhraxf8oFXLB0xmzFgqaeJJ
WhNeF4Y4uXzwlLWch4Y7x4i1ADUPZLc2eoyVqonudA8I7ZzAbAyiPqV3c9r4gPAvvOO4yc7TGhy1
fqUTTYBSHONMNiHBWaZqxLkJnqrUSGzb6WErt9VEGDlBjH7kTOqZR8lXwyVbo4oWjyK/xtoMSJr5
VPt5UiI9VwOJZIqw9hPirozivb5LOwwLCVk3J6fQubAIOzZZPV09q9MOCNMWxsB4+yKP4Jo0Yswi
7EuCz1YIaLmO946r1rlkOMacwjumc75Dy/x5NOPx6kbRUzYBcbNeDNTiTFPIFNKQpcdN5+BSznYW
5UY2YBtAdzDtzV46G5ZVn0hiOgrbqle2Ru4bhn3ViQ/B57Jw+OVfWHj2BwzGzJsiP0l5pFRRgkbA
mp5heSeE7FUYgmbPX61GG6VCkHJ1R2ODqQ1TqdMf1Za/gB2QxiuJmdBO5X1TS1I62JEcvQyGaCyi
7Vh6qT84TLKSbkyPIT4zDPqqe6gmRng8R7/b6X0rNfcSIbijtpu6Cxj+3dI7bwBkzBOYgqc6cstH
KYYQ3VZ9+vkSnNm59WW85oCTumHqMsjrrW2o+IHAGPKiraQ696yEe485+GBDqDOGWzTMbEKqBLeZ
vZsM44fmIYBeqRFGaVEDIB6+c3AbkJ9s5lgkYiB+HVL0JLTdnQOhYjLa7sJzGX+9g5M07Sf3QYuZ
kM7Jutnpnm08DPelIsLVHouDGS/j4fdv6JEis5k6MbASYkZQCoIVhsY7MENqz9gZzH1jNU+9BOJf
uTiollHfFFEjzlHJuSl41/c/9wbzcKnzPL9PyWLv4ng8Rvlc75tcs45zWr2Fue5g1R0+Ej3+4uTf
m27+XIbdgFIuO8Aew8K+ajB6EsbCiGf7bEQPHRcalrbM9atK6uxoNHdNoXfPmUlQMF63ZvdTmu/0
GlYnVwRxmV8bwJKXUpTapaC73hipnu0aWc73a14fuQYMCqepBncZGeVzPNRv4VyUZ2Nit8mvre3x
RHx1KlWeOic1HvUYn/aMjAXvD42i5w6PYd8xawxDcJjliszWR3uvMOggROGsEZRae4ZxbMcsPTt0
eQYZYOqPlHHN1eyRhhvGg43P46SDQDLa0nqd6npXaTNzVbsi9zKmdTO0wjjHFdVlRGqdLNiYme5z
mcUQdHWbxFIeUq3DMHtmATZ4W0vNDDIXrdtzUv7Ql/muN40hGMx+elCCCpRAps7kKd+51JZLovZd
Vt31mTtc22gMFrdLzlpTD2es635UtUmAKT85hKmNiD5y540FkH1bRhoKKGIUb5DXB4Dd1XTK0hQv
dNKhY8jbm2ep/DFHeXubyLAdreJt/SVKU5seMYQG/diK6wJN6DjX0zPsGbXJURj5loMSfBJEu/Pk
Ne/auL9rRoYnCO+I32HxsilSOKhdxKEV6cV33bqpGN5I5PMRzAGrGW/7c4BsdsRvJBVcYQm1kuxx
vlz6IpiW/j5dMxWzhNAdr8ccY2ki3C9zSf+SD91WFkAljDDfi5H0scUID3Vmk2dlE1Y3QKERsiYl
coBi2sEVUMMz95liXR4TNBLNNVkWPc2/wvzZMREM8F1z41uX1pJAfBYumFp379pKnWj2ygvtbJ3Y
HKuemW0xNk7XuUOH4OrenZ13YIgLyQ1E7uYa5qiOg2guwtG8x9LWySWWTrdLqVDw6+qXVJKa6EUS
RKBoBnTdKwtmGClze9yzhdLeGttLAcDmLOeYms4r89Gy0ZmFHF4Mq8IdfZB9AqkHjMgeFVF0a0Qw
Y3WLZLEhuY/S5YeK49x3+0EGKox/xGYMTSU0740cujPGZsOPRD9gFGlo0loQhmNh13fKgi3BnXGE
oGW9Wn1/Z81Ns2sWvj8ISP0dE/ya0jTQf8Ez9UTFkxmC3zP7nWKnxeJg2wR81W0Rvcwph9+ar6zb
9vylLw16QAIW+UCKeytmFgRPrbyxCiNHNZXvkB8ox+NmOBJT4e3ztNGDxrbbA8ybXd0v0xtxZDDH
lZsE2ow/pqxz5OhjR4s0TjsVVfPnrpaXJJunqzXSiziDDQYxlcc6NLu7zjRrHkUnuzW1q95YtG2z
/kmfbQveYHYihqs9jLVO5x2pJzQTN9Yz4OZ4eznMxVcoR6fGrZJ9WDPXKwTFR932yd4b+09RBDWz
trjDa73gu4iGZyGCr93IIe+3MUmHzkzel532R13nR4iIVZNutnA5OjgQkBrOi/5a47OLHAWroTLe
ikh/Rpy/9WJ4uy2BLYTjiGOS4neaJs/zhcirAD3YDjklYUtTixoB+hd8kd3UsgVNmIxtAfXH6/O4
9aZ9OcGkIwjoBHzh9POK770wZysx1wSgEr5FG/Rmh3A2sgYfIToPRqY4wTaGYH3YFiLdtUQMQcIb
NuGMg1+OCvsBI4DeISBZoQfZQbWqd32FEzCvGvwhefOgGqnOjd18SGMDs9M7mgtPQV207eHnTYjo
C1Faa8Z7beFlTcsOBYZLWKx4V+vv4eroWhdMtS1GTr7maBsfDVF9HWbvFdpKyUlODjXf4Q6ji8YA
dh1+NuqgWwkADbYwdIyLHsq7WAW60MECDRau9KH6GAVd1FAm8dmAq5epZF+tcxuZOoFNLFW9kvBG
B40fJ02+cYb+yQQEuqln3jYNngm3TB9tK3ZD7riwL/fkncyzjFSqaLiPerhGP3dpk2QHGbWo0sO6
OltTRfppuSZgYtIogS1tirqrDxjeo4ARdb4vivUdC9XZtJAThCAb8MbLJmDmY+8IiT8YDIoYPA49
A/0fZRUjsi6NAmlcjK9b8OnU5Xs96MZD5+EkBRW2m93uiGhvOQJYkLhR1tSxaR43hXOBnysuhmV8
YhIX8mhH0OE3tb5mb8fRhaQPAAo1Xml3Ne2uV98i3kvXah96ETUkk72WZmIRmBreu+QF0vF1W6h4
4VkdLKOYA+XQKc3rclCpz9p6obcY7ZKibAnYcHHLCe8xsswpmCyWnglxas/UltmuNEK4VBGScjQM
yWKy5CjN6VgAw02XiTRUvPMHuE72jiwy6ir7SbOyO1bZ7UFaQ7IfJmPYOoSn7W08MD7skLj1nlOd
F5DAYtLdyjhlGGlZBoyEdJpJepJDcumVbe5FbH1jxCCQU/dQMeiDlwTUfZYTfhnykChthguWhppW
r7hXnYqiVfvcrAvbyS5vSRwSn9K0FE9TSLgTvCtMI04YLJhXdtW68Ot17zRAduHyilcPKR1SXMzf
hgohVtFGm8w2EUWOOdyFkMMjhN3Np+B92P2wnK36Qko1wWyj9tED34CA8TqTifXs6uErEqXm3iO/
ajPpgBnmFAslEJMVbetgx5lIBIYpfkqctHzqG6RlqUSt03LgaqG7G+PJRIsSv3ZJDfp0ZO8/zMa7
nS17TzYZgfOWPNfVZG5ir3ml3HCjmaEwo5itM32yoLxcRn5Ol4HgzPRqX+nysaipsRSSbc5Am6ht
LcMosP4R6XoRMFsEEA6NFjqie2b9/d6xiLu0R0Zu5zTMHgwPQERrohuC6/5uqGzwXUj3jN2cj4Xx
xaZCk94PpEgnrOw2M5v2g6fBkWlG6kMW+RQz0qTJND+TGHGah265aLH1koSueYCcTLYqv6lQyJmZ
S/qORQwp2aAuc2D6f8G1wo2B9MaskM1ik+AJ+ZJxTnDNDPIIenG+d/Tmi93Bk1zgZjGrMM5FOIFz
q7pDqNOOOrXZw4yJi3M4imnv9Oa9iIi+WZbE9vMYUEy56ER3drXvhO3yHmbmUxsK0mGKlqA6t38U
YfsdgFD8qdVRD1gWYBeUQR9OZM30uelXFKbHFDHANiYI8B5+glih917bfMq0/EZPKmFweTY9GVSu
AjCD9M5J5raBB6ufIDJUEE2Kn0QVMHeZdHfvlsXZblvaW0Hix5wTL2o40wy8iIFIyU9DRWdcX1Qd
1QHU66PVRvD9J60MShDwFKLjqWV6eikguwxDfiiqUfrYaTqiyn+EbVq8LubyLa8SIGcGYwop2bFG
crd0xDlL0z4YZNBvOEp69CGoNa3trOIRjwO4oZGIcT5TDyuX9232MNA6VEJBX0/pJbLN+qCM5tos
PRWi7XLtOOrNqAqxg+51zJeV25QUHbDN8GVGinghBWZNtWudF9vRFOAIktqahuMqc1/gKrz3kYUT
RkJxSXjfgzNvWUlMQz3sTCrdUB6BimcHiVNz304dIB7stFPcvbZlOO7jSi7Yj15al3rBlS3pr3ON
C5I4Nk447jWTpe26Lts2iWVuyK5rHptezvSa09vgmA9kIdyibtoaktI37m+Dmdz3C8Egnpi2QmXP
SaItm9bOS39hHLcB/4obH4lgPPuj+lLWlAoN2EHk3cgy+/K5ZpIVjMrLWSl6hW9PHmP4rPzcJ2Re
hR1Nmw1KxRRTuK1k88HgD16w8xDWVDNCnMlW+Fpycfjri0kp7rzc5umLAzmi+NoAoH0BJPHS9m6Q
MbKyAB5s5GBNF2K93opcPACYIYm5x581xFiWTFx0vpmE86ap9NcZmNeLaQ33A5pDZ61yu8uAN8qH
/NAiEBUZKcCkLdqcjuiGUAWlQ/Mjb8Z8V8STtoO2f4SzfUcPF95HuLjJ7oo4fKLsZPTLR10orpye
AWMXR/djwrgn1o3HNuo+V4pBYQ2XLBNf+sQhc+jYqEzuY0INkVmO86Vx9fusHVhcEDQAlekjctk2
pEWF956GqinHJ09F0TGX4z0EiMCk5tglpSUDL4bbXs9Bb67tyXhreU8GguUXheIE69ULdJh3t4OE
gmWZvbpKPsg0eREMh2A9EDLfJwtlNpAUQre25mABFAIfsckZG00dDBZndcEzQY53Ha7ygLqXxAvF
uYgbRTwxv8UGbz1qDc8CqklBhcG9tcjar6NK+uxoqUFoemeTSQy/YCiZ3mjy2slNIyCcVdE5RtL1
b/yPStHFOKSWl58QCQLnAbgcuawwK2OvnIn8QfuAtaIrgE8/76UFEAZCT1lOsKyAQeSn6S7XSFOG
LPawjPMXMzPegMfebBgOtRzu+oI8guWHHXdAItKrtWTXJoJl8G+6zYS0IXx7IyPBIo+ZcV27L55V
nVSeXlMWhWbu3A/h8pdkpf+X2V/n+vu//+tHNXA1zs/fSeos/1Ywb65hS/+7zP46jF/y4e/+wu8K
e0N4v0lhAqpwEf0gqf+rwJ5kqt90BPI66hNkibqFxOWvIYTOb6wmBYwP24HSggzE+i+Fveb9xnIN
ZQ5LWYeANsv8ZxT2q1T/b3Q2UtpMfQxbSIkNAJmkxQ/6g8w3twWtqmW/rFPzrImZTHXZvQacoLKx
b8HbNGPxIF34J9S2urTfOM+qf6D2WX/Vv3sVQrj8B78BjoRfpFGhpHbI58F56YuVEIX7CCOgIeM3
BvX2tu66gmom/VJmQKYakyrV1WbApn2AxRXhh3fh7b3Qw34kdRWU6Ap8vfCuppUewmHu7ox5DKLu
OAJ8d0rW3kl5dLLZu5ZxckYDlOBMN3wr5nj7m8vgf5B8/RJEtr65WCGkK7BKSMQfv0RICVDtMtH1
8EVWDQldFggwlTCKd3v3ahteE1RMGjaOjZPxz3+wvQpa/1sUzMcK6NlwbcNBxsUH+6t6Ox1iJlbR
0lzbxrm3U5Tu6osw6xfdo/wBlaBFCKEAWidZ/UxyBNlVikg9w4yRHaRPlWPdoQoPAFxSDyT6uWrr
G1JhsQE8bTE64/1Eku0nOTVjm8urPjbPYWWTa4H3ifCNsDR3ovwqWvMaK4fNc2ieDOk90CocKtMC
aa3vmtl8CyPnmCCX29gotTdukn+qh+6uHpkZDJy8f/6mGH//pti6Tsts6o7OWvHXXLi0qxE1x0V2
1dg1R6vaBCk77F8DJhmFs5Wu0LhjPTfvkyBVQy8+7Nm+GDLFUrfsXfLq1Vqb/fmrWi/tP35SAtk2
dhouUT6oX8V2fWq6oKcH6yq9GuQMzvXSo8XW+7DZdTMck/Lxz3/gT+ncrz/RdNnQOA4XGbuAP97y
LQsTNZuOdR1sXI7eRe/kmzukPyqzaQIndbKg1OlabK0+UQ64YLH6t6xoGTWa4+yX95Oufc5Ndq2S
NDrEXNlhhBroK9y18OHqf/T+rGrDX1+uZXgchiiVDKRrf3y5DHjKZnZb+5qE2lWVsPWJlABNwAGQ
uqM/kdkL6alABTyYkPp3NLlwSgtmiHM7McbUaw3VzHhgGHggIYudOeD5oJr5owsB/BXvdsQQekn6
cDsmhNTRJ72n3LsbdjQdNUwEld2OdrpI2cJgPGlkjKLdfCkr6pEEzUrQWqhYIK6fdSXf53l4RvX2
1YMzX4j+1vQh2XhdjlgqeQM6DszNKRAWeSbbLqoPdOn06K18LdT3CM4XadHsXOIJhQIKJ2QS3bwH
3PeYtwnBlLn1felBrzl1eOFTeoVFCM55tFemhku4CfM7wrHX4OlF132Pki8hAt0H4qD1egETe7r+
+eVk/93ZbZFKh1dMFzyx0BD88gQZmSHkYTSbV8L9vvKA+7Ca5ARF7Rg7+QEU0M1MOEUQUgDl6PZo
6y7g5+BMYGDXDDidxp1er9i1+IfOCpiWYFeRJJ7TXCXFW6IOMUbssSqfkMJuJlF52KqMXWebH6XM
nlg9vZSLeefayyczBVSoCEvQhzW1EYbl9Kp3YbXJNqqqP/7810YG++t1abs8OXmwS6ImBZPdP16X
BQWgmTFZfs1teEOderXwaE+F+rYsU763h+QTo/l3ZRUnpUt8oDmER5YUPtKTw1wxbmCD3nd3CPoq
Vpl+bbuSpC5rDPT4m5kNpq+rMCNSJzDyQm3DvLoHXnIiXvItG72JJjq9goypN46OiKtpmxc7d3Zp
jsJlnCx/rks9yOPB2/UN4WkWcNEiZok8EosBvKJCC8sDcZEwjsIPEtodf2r5N/HSVkE04fsKax7C
PIU1ExeVacRowV08dVPbBGF5X9upt2esUqECCs+94kdArc+CgZvQn4uF+Sf84V7cRROiIqgnggkV
ijKPj50NPKP5MUO5OORU6Hno66WFigGP7cGZjEOo0m3sQnvHfDj6g2cAAqnQGwvDupddgscmwuxn
uGb80GvjBXUEsLNMHUXWv/cYd5h1mpT3Cxi5ISfN2+7sjyKy7f1sEDWoPRBAuDUdJrPgVbsAhy46
NJYDaK2IhivYIQmPc6SLe9SPiOoF6fGBYJxFw4LQpe976FpC25IdY23bdB4OGZJkfyKXyhXDaiIg
qciL6upQ6agWey082jVEoURPW9/o4AvOyauMrPc5ms4C7awvhQXdQdJuTFG1iVniMMWGX7FULI/c
mj2VJpbn3Lo6BuiRRO+nEy3mNlIJY8Be2yI2f/LAftKCwZWjyrBzUR+TbIL0bBJ6A8Mb9lhE8EqV
LspHy8uoPAtE32BdMIdD56DrSawZu1nz9g/ukz+q3qlEbIHthsRSnrq4lH61J9l0IQIlUPuazTlU
bwLsRF4/ZmgbJ4sdtoyZuiydyRg6Q+CSFghnvfFrXu8IFSy2A/wRasKvuWMXMCc/ynIuj4aEXPjn
L/MXF9VfXibVuesB4ZbOr1nXaV85ZSyc9jWayBMrTO8J0siTHLWSFD+LBBtNPszV8pKGMyzAVr+M
RY7fMNHn7UTYnsLcvZnr7M0MnWfe44Yol7Rk+gOFC4edr7IixhwEVkjpPHisqH1FIYncwF6ywKzd
LGi9rPC9VdPlCsLns2VgZMeG7oQt9s2ZQhIn7HFLHMmbabfPXEa3hK2mjypmU09Sblp9ooKy8lWc
e6eIS/k9f/af6v3+DyXHr4aC/71j87/T6H3J/+U/frTJx5fyX56/18PXPOEZwL9I+nn1n67f4fcW
zhS/cYTbFKh/tUn/Vw9n/2ZjTP2ZQW6bplyLk7/0cIbxGw5pricLHRtF51qNdr+bpE1M1zrLEp32
z9EJYxT/TAsndLk+Yv+7RBIs3ZG9mA6iJtfAGfGrswSQGGV5k+9L5rjpUm6hpCSPmbcwcTSF4vgl
djNzd6JI1I115PI0MIAtUmO8mUYmL0IU0AQSKiY4Z8u+00wE/DHXLCK4BHPSpo/YOIKVRJpHfhjO
OLTA7+6sKZRhpIytuRs3Leqto6ut4Ce1fK28ZrrH7omvYDG2NmSrbuQbSZAjt3gA48SUemIowpcK
vJ5fG8lw/PmlHvdigwVg8is3qwNjEE+koS0Py9y+mmz2FPjmSHGnfZ7Y/WCbyh4obObjyFPHb/T0
G7+ftwmFe5xqL3/MEl5a2864kYaBJV4NmIAsSyxv4WvvogFZOshheQ26kpW53LD5hTuenizRYHAZ
0XsO3ZRiBQ3ArawBE2IvjH5GF06uq7ucLEIGzj//0FzIwp2sod1kJBhNtXqgZIlONZu2PfoypvKl
wsBkhNUxzIsH0zDhRLoFUu5puREsBnNti/Q+e7bafWTAuZFGXG9CEIIbnjsqWGz7OUQdgVQilXdt
alV+3Yrh5LJZyZRsTy2DeUxliDlWS9cML2wbpyOyVan5OXSnrW02mW+Bj/O1BKF3CqXCR51a4ZK2
I4RZmUQOGJpQHGDhLHhz8ZIYx4wVNpK4asAInqvA4Tzb6EWlEKdXNua13GaYv6Ik8ujIiu1zP0KJ
sBM2/yCZPjVW9sXBZxeOif21EmgRkry917PMIZAMgeXwo3VEG4xm9tK2NX2Zg2AbzQpLfMsdscf0
z0UrwSM7w1arqGe5WHEjaE6gxZQ42RoXP2g882oLOV2By3F1IxyrKlQXyxwGv9bq7Tyz8cxi7FIJ
cqNuxGyfCD3Ge8WHMWhESscT9uOWBzqAqPswZSWv19jBOu/hQogQIgJ/Jo4wEMYLjXEBISx10BcD
4AQpxEMeA+GGKXblY9uClPPUdu054xZgx9g89qb3XSouk0odoTzfygixBbz5Dzl272EzcSsRGEwB
uCqNk+dUQQdhyJh6zm1uYpyN75AzyWWdezAkpblJM6FjmVzyvcs4gf+frR1r8xan2jEdO+IIRHHA
4JMmDr1bSjCtrN2NW6oEMRfE+FIbHxb0ApB7TwAX3W2rRwQL4AwQ9ugeXVe7uQUS22zyjpVXhVuJ
wQ5dk4XaJt+EjfOYYn4mw83+5qWWj/rBT0pwuW2W8mssjblzHSyTs2VUjBSYM7gW/PFuSYCrN7Xf
j4oEn9Z9GgqKeehGn83ReUAkdO2q4rMIIRejSUwOXTE4Acka9UYtTbVFXmwElWs88E2bQdxNIM5P
KNMEfpj8x1LE5wJl2S5zgOrEGRLUMZynXeEMyFSN8E6K+DoUR8otePLyZqPE8oFPZXhy23xnxdU+
j5D3ptol3k+pJBpPzcQZzM280Wr3VS7xHmEnx+jowZ3UkvSsxph9X71MgXQhLYHNceOUEszm8sxI
T+ywkbKvAXqCEfwrBY9kwGGuqoZ3S8pvStl71HFHls6jb3bis0EM4qFLljLA7fLizSB+FmVASAbu
3cIj3qih3StwWhh8xHZssseU8/4u4XVrNglIbkonVfXnmf+W1lLsRJt84nAkKBAs5xL0Bul+YzK+
mxGxvNW0i0NWhrxmFvF0MqCdCrIAI8dlOrP3ip49bF7px9wt20CEdR3o3W71h5ApARmVtnvjAkHl
zHACYpyYfacM5NtlV+LGCly7QYRL14zcbL80E1vsOS8C47FbstcpM27RVCCQ0Xug9EnypkftQVUR
ahAl5l05EonBVtXXsjLaQoM8Yi0BH9lj17B6866CGLxvqlXI1J2xzxCWVzPNMtt7SCarZQu5hlWH
n8dqNnzZr7pPnSpTdeOzpzkC1mt7j//8bbL1atOmKQT9YqAlcbvHCYUq0bGn3hoUpilSArpF3EC5
Ple4sGgn1Av+6O+54lI3CWgd0jx5hJ6aB40hyBVGVyIVMLZkMfa1TH4wK/28VAP47BwjHDyCz2XP
uiz03H2ZL+9Mer6JHJVQCh6UfLWgJB6AOyZmUUiPMXCUlf3GS+PRtxN39huvfrTKPr+QOeNQPfdy
erNHzFhhE98nYfHQVA2C1JZ8j/RGAlBA9MEG4R1GDewJYVr65cyagkpGZ4463JoEaoEGt1d0lAC5
bZ3RApJb2BoLirZxKxf3CD8v4LEEbxnfzSkmWmKu5xu24pdssh81O7zqesY/NAhQSni+8NjtHhQT
CCI8qi2Mq+XotWxmvM4y/WghCia18yDMmyO2cGNPPN9ryQiTbiZqdnLgDmG1XIZZiEffxk+syuHs
Gckd9rUgH/BFLMqOt1kaczPGLsmVYYwqArA8PSy26hH2GqI6vEYmzLCR+XBZ9/ohDMP4oGUomGyh
o/Uus4fBy649ZpHAGc1HAmjK82IQoeUWS7aT7jLejTnzLYC9XgLQIoc3FUB1KvELsiaHSBweveXb
5M0EBI4m+SN6Z+7Hod06MUU+hEDAhivInEc0jSNLxjzsf0xWs7M7oqw7xn5crujiB9vx44QTugu1
5iBJz4w7DZbeTGRuE4JN7YVGFjWiOy1h1MU/qQ7NaMA/JaYrMdwDbTMpOnp/S9r+k3IA25Tt8uSg
/EZlNA6Hcnw3klkeoZXhBqCRIVeiH6HVvarFQNBRxPEGry06bXjrQaWmm2fa0Ym84FZOjzHddz1/
z4hq33orwLk1CKZTwzDhn3pqeBQE2dA/TGXTPdcOiVsWer99rxZeBcTrShFq11bDXaIVA1gAjW1g
T4L8ksOkGI3XsPG+YIvmpJ67J5u9WFRHpV+JFiYWmJkCIYDpFsyO2KJstUYdVcyqMp1WvBY3QzQv
vpuueQdWs/F0LCbRYsQbx1QPVpr3Qd/xEZBodrRy8S2yqynI1Ul07KX7OMHEPEd7M0WRLWq199w4
2YGzvcc6ey203t2gZ4l29dg9LFxdA169SNrfJIXGQ8QQbmMAlFwPgjDtIKylX4aMDGAUZ98LF6H9
7IL0jQ+ikayWU+z4tonhqlY1pPwKdKsTDe9dao6nGLoxdpvqgQa0OYT1vUXV8KBRo+PiTJ4sttEX
Cvh61OUxR4nKJHYgDt5HOXcuLHHTYh1hRkdlx7WGYdRFg4R9LPqCnEId4IxibXbQTvb0m6XTG8AV
wabkrpLASZG+xkbNXIiC34JBEKBJb3cFByhlBwVaxIMfdRUWU8ce7DOwtJu9UJaPBTsW1vr4acGI
iWmWvkna0U6v9RetYxw58pZu3TUMc1mq/vCfHJ3XcuPGFkW/qKvQyHglCCZRiRQ1lF5Qo5GEHBv5
673gJ9+yrz0SCXSfsPfa6feqc/VjZC3buJAmdJcZsW486Ptc6cccPp8TBzFJVoGtxtLXW/sR+2i3
2om2WcdRm1gTdz0pe8S+BoUL7ROhxa11WlQY+UAC+plA7WHbFkO6T4TxBHjExKPz1CSPSRhDqc5G
7ZAokuxqG6HRjOO7Ju5+g4SNRf9rWBNaxL3tkDb4WLmT2AgLJpAB5nAjUlWiZzTWPIt4l85r4I3X
vHU4zvJ4JkKQNfrcOMVj5BIzX1vH3ub5BW4fYz24IIfghIjJokvJl2qKHwZdwDNSJOWZKV8X+F36
KrVSzP24EXED8wuycwe8wwxVftXJsPASLFbA8I/TyJy2nMBIHlxGUnXyZKHs82t7YvCrkP8ZDOVi
HDF7bWEskI1yVy6xw5uQTZseUdm2ntWKzjH7s9HIGPdycid8AAExOSCHHrDXQZKhi/FpNSjIxe+X
LCb4PhUbMxyyQ7vrPGPaG25+LSSeRdw9PJwTWvKFhJ4RvM6liNu3aYz2wpsOnN/Tzoyx+Sny1096
vU3D9FcCisZ4O3a0bDA8I2Whjx3IjSxoT/Ys8g0aAUD9sR5EoYcElu5DzCE3oF01GDPVNmlK7YDv
+xvkOstBAxgto7VNnpqm34B734UOmN3+YWYWD7bIPgmznE+ilg8dP9K+59uB+Ec+uZwA3obErGl6
GmhZ+Kq0utzGqUGtl1xw06C3E+2zPos7SrAm0O1+3lsFQoFcVheFFQvQyQwcdpKnELEUMyH5aYjp
iyDZf2Q/lT6qxzSomOzXCR+KEXn2rq3bozM25pORG18ebVPugo6tOGb8vsG0aabJhaUa4Z8Svy0b
Si8DB9E1AFitAWa7ru2dJNH2GJyjYDbKTwxHVG+q01jMYegAkjigOlk10FXSHzq7/8U1BECFHJZ9
443DwfV0okhHR+wIknlW5NdsZbZw2mrujVMBoQdbVPBpMcEm2I3ShsnjZEFDNur6yS5QEYrFZvQ4
tAeg8eaxijSk8lW/Xbhoew+6/Jrjq2Z0sosh03NsvUx5iOzbHd+NBFMhlMFk8miW3PLZIN5wPhRu
Rj+Jho/cMFISSTq9ybS5jo721zGLCTINLBkPZOgmiZptIpPqTALJa0w4c5lZBn6YmnyWAVwqIEa6
3tQNFPhObch+sxS+YjQO99CDthoTiL3SC6xzJ+eFU5aG1eW09DNcOCWKzV4ABV4cRO2JrQ4IvPaF
1lGZcFMBho/Q36zQi5T4h2VqdKCi6ZfjCWLTDQM7ymQd2M5WBEJRyjnRZPsKoq7vVvlubnIsgm72
Ei3mizRNijRSSzRu4NbjIyXRlydFD7/Skl5jMmacwAn6YuTQClkNPthpiL9bYbwmrCy3C0CrHQCL
x4iH/IQK+ui6jJO1kZ8VPsC+k8aLs7zqjTL34dJcmoeWOKq0Bc6pCvM9HKs1cUarNwgXnjVi5Qjt
6tnWukxindw+xxq6rpxVMcyN5mwuC6LOqiNLSc1blS2XLlVd0Jp/3Er800rxrY9nDA6hn5KVybC9
OaWz/Q6/DzKfPbHYZChH/SI5ZOIIkDdGUSPJPmGH67uRdntjTjdR8XmCp0W6w2qhwKrsVUfCYNlj
tfLqFv3LtDRRwDSDPaDN3zbUp5U5NR9dvkFaBmt+4ZVL1pqW/KJD2NBVKKV9jVMGu8NB8ktExhmF
3z6MovhM/tdfFwCqvC1a/jyW1VdW4/Emhvk5i8joUow1uH80+iPibAakUQeywotIkvclNRAulZEd
sA9MTyXbsQ3pEsw1Gn2PtotImK6w9rjjiwix/2C4PyRwpofesHZD08P0y4ruJCqG/cNfXl9SF7BL
nIdqIMaj+GqW+o9s8Vkv9vQ1EMc062edQnFvl9rdXcRtKBtiVOzE2Dal+BwZhPAsdDh3Ix1sbmVs
48502MjOW88we58Iwaelbj6lxofUgGqoAdvBTkj2kYXnMe1VtQfrtyVumHy+lho6UiQ0sFegJsza
LUZCv3CNA4mwjKAUxHPrXgG3iFA/+1WoxKM+2vfKTcLd4KofmzikU2qPt0UOL7OdfFdctNth8dwg
dwu4UJgVCgY0Wy1V974Ey58WTTAlQ3XquxCgwiCZq1Ad8671O9f9cPN6pIDs0DpyFbV9gfBNB4qY
zlN9EpxOTYKsk9BmuypuTJy48VEzz/aCqDgfd7ZyGGe1H4OQRJWsX+Mq4e+tgi4frGlghlSQy6C+
SrT8+yzzHmAvCK5I0MepK8iPqT9jA+tkLrwHSZQg+Vj2U1xzJ9UaNQIISzRn1ThwLYQF35bxoPNB
T0SPzrog/bpfgnEY853tze9dy782OXHoF4VJukkMs57jNfybanTisk08ouFJUNOEiZviDM1WYbRZ
e4t2OpRhxX9eu8H33q1O1UdwTFvZmSXZJq8s2lQ+dAFGX8Arsx1uw9E82FwRRzVy57jsZOOeIIHp
NS3wb9uThfc579+J3f7nyPAX03ThQ3GnX1xZ7hwF4cZTr3JuT8SAhQGLP46BBFAXptzif+/KMp7r
tLAxXEDWrdAblwV2s+rSJSO7Rr3EOpI9FCbnjMMCzk+zLqhLpJoxhIA949EfWPzJCI4DCCDrd9hd
dFysy438LTHED/Z2h0aWPTdMojAY2YcTdkaTsKRfFh7sDT+NFjEXY+V9Z5v4Vy+GB0Dv1wFLGxMa
/iQ+GEcWH7gxLM79kLQ8Mlo3rB/f3XH6Vb2JslbxZ3czmupJMxCphwqiWx3DpcCTPvfRgoYUmDaJ
cQA5tH6XxZyIM+jIhuzAiKyu0aKgdUFjB7Okh3aAG2374lDQyuOIIk5YdgWks6l/Soyq2GnV0B0Y
nDDni6zHNCtRyY7kO9LeHFybAfSQlSiinVVpwwsp7YvMLMbVkL7RWxS3gvGk7ijfSXgRBnPL5H19
nPHYjBLxvR7KI1HKmSjuNF4UeLjHWoijVWSt5nA+PoPwgx5ZaCbnbyNclg3kgvEo/2VNCroN8A/u
rfmaz0iuupbQ9s74OyC53ua5jBEFtb+G12tBbUU8RHIvCyQjTq2TFSOHe8f/ObS1a6km5lCTfJqx
hYXtpD1CQWx9colPgLhGToU8qSj6KnCaxFKlNXoApNsGgukLI5itV0gk6H3l+YOJIZDjuEK2jxN9
4q5g3RzH9ltfRr+1k/5Rukz90jLCDbt3D9XmMB7j5NsiKYIypt3xBFn75k8U6W3AQDfFZgD7GH0Y
Iuheh2eNr6jSX8daZdt0VXVEZSAdAChN02UIgOtdnFJBJRYa7RCx80PVLVtSNBCw9tNdi2oLIPj0
rXP98UvjdGge9D7l+Mo4x8AZbewM4fQA2ZxnjcNuIH0l+1j33MAPkh/ClGh+R7LxoJNip60fh8Wu
9mSEaQzam0CKWLDDNYtdpeyLZqftLpnm1jfd9MhUAtgDZGV4WuuFPDCGNnginJeCNtTn5//lPmCf
HHMr1CkJTen8gbcX1izT8orMAdedKPsjdQacMGHbhRtA8M9yHKY/6YRIlerOCoSirOJqAPSdGae2
YpIUVxUZaXSMNlZ2TvOnGhMYF1tio0IxJ6LkGeRm+e8wTMa2xaaxRyeLcgjJrim4R4RW0rurlmEi
6CK/ttIqMMzL1C3dXpO1tzbN4jLoCHWR4gdrIoDvWNkewt+fRCTai3RvBm6g9UK9JrwxTot/gZ8I
YzqKwU01CkQJfX6JHEmNkPFCTwkJkkIjIFpfePoj0oYcwz65dhWde5uBh9VfazRsrbTTA+Md35nn
FwR1Z3Maz0WV4LfQWgZ6SdEfZHdyG31BSUcwR+h8eAWxX/gm8t2Ae4qh4Ziyn1kO2YgVirA0Qh3l
1h6meCvCDvW+KAJHJI9T3D6Mef7XWshtX5d1pVqpExqInrKitmlzQthKJO0Rjou0ysbtJJZ6YxAm
U4D4ebKxENM81bRIMfIL+QaxyTdyBrcZDt6TGjNw7ln0RynByimsyDvMiLW0nW4MgKPC7GbauCTG
uUvnHV5OvBeGsx2ymbFj21w8k7m16fFoxkoPCIh560wSUGNDPDeNTHYOy481sOmWhRgrZ1d+zBH5
RRDqEG4B20oZZ/GfOEcKdRVvzZuaLqbNyNczvfdGm3dTHz1WxgxbnOGcHyXuCyHhrywRyOrJLdjD
vN9k9YjX0OIBahrzZekbmJgZXZfgQyI8K+jant+N42SnzOTZu7p99b4SRyTPc2iK99gBf9Uv8ROJ
RlicwQ84LNx7SyuPJNVwAeXH1mMXMpVYNuFqpA3dY89R2qaoIieofNzLu8jpCd2krG6HYStpjHH8
eH9rco6Zhrn3cQnvxpzyEzXwsFxoUlP+YhkttH5BxI0cEFlmHZEqrr/Ae1jdpldgAz9wK9yt3ce3
GNvsjTkGwKmYD2u0P6farH17sakweNX9Kl7tEmn4wEnQbUimXn9I42CEsE1Dy2TSZEAzzvGd1pzg
gDb2caZrkEXU11Lo+ovWOIzx05xmpuMmrgVzkXRDqCrdfVkHg5H82K0tXr0zfgVoClV2MiSFkYx4
o+yJcq/6p2evM1HoLJnZgTW6DDLTuOSx9J46z/2H4fAl6RtS6Jz2YGH9gs0A7m1ADlETQi7JhCPp
9An8LHfkqnZBrtfo9bhJW/aPHiPPvTZZkHk6tmCcAl35OUz6P92A5YQLnvSWfGA/IZ4fiKqAraYL
nXrV3Li5+abUw7i0/LikjGxSQdOk1Kr9dxDS1RnmFi9WbzOWTlZ+LmDFlnDm6kbDcDCSxBeRcV6y
sab3VSejNX8a60ErmJrphsv+r2HERoAn43MYQqZYh/EsBOPk10PnNcFx3Zphg3ZkZc/Ml95tPtE0
h9wVvS/DBF5sZ72bGcraAdkTpvKEtlDf0hnpftwVN1mxVkn0U4vaBIiZ5OJw8EiQm7nBWY1queCP
HsGHjjJxnpiYGqxPAcnad+yC+YaCdyesMcH1mTt+JqJfuijCWBjJKO5qFbKYr5YDAEVntdmHh2XM
njg5/cLokaC4LICRi57xQF/tiFlinPbHOXTetdb+YcBp+OWYk94lj5YpGH9DSVzcbjyRvPQxw1vb
t7AWhsXy/E6nItDy+jhGC0BlRC3pcp6j+DcpGKfT+2YYHO3MlwPi5PYRkSZD9i6+5KJj66Vfoxod
i63d6+E6msvPBNxxl4yfUVR9m3EvzhVlu2PQQayYKgBThr4rEuc3DIsrzVx1VGX2l9822UkCHP31
S4/JQMNBivuPHp9MbFIFdfQBzswbqFrX2ZktRREv562eClZPGpt1qhwAB9r40E39bqlkFYTW8MIm
/VJq3ROFbrjJGp1UNLg+MOkxdtgtxX7INwbc2l8G9il4PF93fZxgBHS8nYkRJPHwt6e2ALnCdnQb
RdF7nix0YOxml0me40bXfTfSrs0EdMv2cp4/dXQz+4fa8XkocTlWJBAupNXhCcUYxRPRjXeWks8l
Q3LynF9YqW2lzf6+aZrnxqLOGUrGOV4trgs3EDhxJcSbLmixPIqTNFfbSnNGX03Wv2KAJ+IZgKyr
Z6B2DCXmxHtkmBe5M2Lw2j2tpTV/DcBxMcueilvXEWfrDJI2xZo2VUsRTSW3qVkpM//50uKC4br+
1FExBWal7oWN2t7M5OPkaI81abG7QrWfaV+Q70cmux3Xe0vpd6euMZk17/Xg3dAgXIn8uwyIG/2c
loJ4+U/RD1kgaw2D5fLh0k0wSEJLP+hG0DjJpZuWZZ9pN8jFO2AMDzlazA0QnX7TaLnfNcVO9nyF
OSvXavY4P7w3SwP1pbsKMKPINJboLIozLdyZ+nxqecw3xo35XYtYz30f7PBNWvkXiXufscvAaknU
PjaJkrYJVYLzYpglRhx+xCzi0TCNK7kfT0qqZBuNRAWUbzFvHBqE5ZpL5kPREn5l0P7WEwsQYRmQ
mP1Gau8m7PId9r5bW4T0ButK2gKw6I75yTKyS5ojhOtpAsBCZtxy00s/0IZHlBXJLjQJ2pPZd6Lm
TaSpACx6H5iCX2Syx2+K5b3EtOKL6/8lvJU2R6mcR68qdDaGJAPz3BPjsq+m+s8Q1STxdFRYxsit
SPQSnVzY+WslUuThaW5sAuWIUc6SblfRHE2a/WLa27hWpKCiVwIJsl6HQcHWLymYzeC0hLzOgAR+
jdbtkW48Ifx5aL0ISJavx9CgyZLye2aU3VBY6wmY4tyqD8K1H5ci+UJBywZW8YB1L3GM0Kgih9BU
N4+AIcVNd8Il20j0ejlFQOsuv9cI5AiQlOR3XNKnJcVK5g2voU5lpCG1QzD0gwbkHUJ1vVmFnQx3
+C1bwndrnf/Vk2QaZZR1OfuLxXrXKEXJRBkfAHQyrxTZxbHEa8OgoSX3btM0FlRCnfWzxrSnsarb
3LJzxdbJQsw4TqHzynTqJeqJ2wJ6/9CV0ZPXJ8uhsFIsfvmfGpkVuk2GaZ2p0ZB42u/ixd8u1BRj
zXWCI+GH1s5N2f+MMKlEBnS+IZe54QjWrex7ZBXn6NFTMn4XOjggu7oNM3y6Jn2TUKMWm6JNz9Nr
5Q73LGfv1AB7Co1rk+WQT8vwc53bMAb9dsie3MQvFXFZ/KjNs1zmlzji26/rNci1vlszc/PoXkAP
oE5CIZQlzSGvgEjGhCSpxntEnHYwbMjUnc6/Vu1qrXxnQ8FgoYfGkmjXZaZ078bmMeEko02ivGbr
TxUAMBKKBTeEQyq50ffXoVeNb1WPmCntLW3MS0j4BP6+ev//1ySL9J3V8joKeMmzMyEJbH0IuOU0
Bt6Bpm0qtwSjT2xp1IdTlAdX+ogAGAwZ27JaSFBUiCd+GwsGXQIdGQxz8yfUslsYeq9Vz7NBmljg
tID5MuiBq8nVxDpaNMyEuRT+GEm9dcfm5FjD2YXmSz2TfBXcmIGWir9dPtNFMOUi/J1hAr+UsR9L
juTUsO6Mhn9mGQY1aT4YrXCTuv8Sg5dIsK0Tsvq0B1bD6zfE9YFf/G0o03cyTUFsUOHYeIRZfj+s
b5GdbezG804CUqHMvMc+zG+Jox+sIo5YftXP8MIZaoLsWgoeGcCY/zKE5E5S8vOWIPNwX1pkCXXd
0Sk/tGV4cFu4eQ650jOMsL46Fl7ISTQr9o6MB4w4C7qQ40KU99k2AXsXDKeIDRsg+cL9+MOsevaX
kMkerB0SV5wf8GQGUvmW4Haf8e+yydvPSFuCqeMhmjv9PtmUPCQGsXdJn6FEr0vohrOEC1Zo1XMb
ebemD3dCAokSo7PR5urgtJxQLS9EI3eJnb7YoXYG/VP7c/tg2B08a4f/ziT6zp+F2umm+lzn4Tjb
6FRs79GdS1iU1ZHy+l8V96iu2UfoEzatt7mdP6s7M5eTTiLFZiz4QqP4RijDwucH3LcEBVIaQkCS
Q6kXMU4hG+2kQz5krFf4Wt+w0+RYK+bhoRlaJiQHsAqIBnBdDw/QXC7VjjSFfx5hoQhr5hhBCWet
k2Gw1ty/ixFGQTx4TyocYeEVI+CEkqGt3j52JasIW14rHSeB0Z4X7tPSyi4q1s6S1XCSU9oNMYHp
ifhxPJtL0mF017e8ZSF8o9TS2VR428J5busZkZKbfdXJPharzA9/d6pVB+Fo54GrJe7co7Giv3t0
c1Jw0AGPCFxGN5xbfo5CCMKftkkoXlCGvjDufqS+yNcUT5uemmVGjgRPLgFhAtUWsFtNpdgfbOYK
sxSvk9bszZKMQ7iZmxCE5EDaHti3F5VD2OPbC6x+jVdr30nvyND8jAQXorFiIkO01xWt50wQIA3n
/GLU+TciQ8VdRtaLBio+L6PvRI8vnYVKy0j6h4aYW0gh1QHXzmPq9HdASP/sKYiot3aDvrLUohuO
Df6EkB4HvaHVMWGjQUVl2hTccjYElNG6VK32B4HHB3j7aVMeY4OsE5jExkayKGweofF8QCZ+d5T1
aPbMeXuMyZnZ43MwXkerwY+tHqqw3XMeAedM+2fAw7Duwx9yUjQ+auCeDRCbf6ohlRzy+D0UORUB
uiUYCnfHrv4inz1jrYtFHLSq5CNmIaXH4jJZ1fOowTJMNHQb/V2yQN52g+Yjy7uOqqN87M39IKu3
qdBeXFEdTbR1KBlhxkXmR9PO+EO4LWBL3uDdXcZs4m9MZH/ADDKq+cpSP+caRi7JkPtBm4kboITB
Jnf1ivLJq0ZWKQkyM7z3cN2ir2TVFFsUZ0iu+CQGKNf5zGy8QgvQcKOLHpRzDDdzMrvP2Vq/D/nL
88PyCP1xI0JynwZIqJEgqyKT27LVPVhqOrL92XpEd4geEay4652sSskzcbl7xyC7ZCyWxwFYtA8g
Fh2slprHRE+2ITXjA4Q+yHRQlpkGglSc1FlnuezX6YsBLU4KF5Zzzbc5j9JDvDJ3B4B2KO9zsW5+
8iUg6cNmITEjVduD7yqe2QQKFfYngYWwVf1vOPLWhZ32L0/psx0GOek69sz7GUZnvdxrxfgoXdSl
l+2qDF375RTHjexEchSJgLtmDFNgFh4bLJIRXI16t23BzXc8wp68r9dCicpmo2igeGE+lGXQz1r6
HxYmvnJQKjKocRkDjOwuQITlzfIcjdqrlo7uns5n8XMFBz+es39xDjFlnPQ/iCCiXTq0w06l00fa
y/DdcR7REpJNpGimHPu5BCCEi8aDXt+rAyii+BKVY0+vCBVWuwNQ5nP02jDgFt7XFa0fWy1qu/pE
mi7AGTF5j6ND64+CPOjXqaCXv3kapadFLQp2Il7FlVfy6jiLyAM52WwEGTd5+6ZbqiDpTWi1M0MM
4or+Yq9hTr5nrZgcU8t9fK7Yap9qK943Tk7iS2EG2WIR8ILCKYt1azdXeznn7pN6amU3BeP6AFac
/QXcirWkJtyLWAqD4Qycc5LsItPKWBE42ww8+G6gc9+INZ5jMLZeH+nccJMFRAdKTWkt9f65jcOP
kL05gsKvPGJ7JYzxJWeZFGTeLZUcXQhG7yoyuBYQpw+1DoHPcUByKxYIdSvQGngZdz9tX1T8lbpj
MRG3vxcdgUIzontw0NtpSEvQf+efbCIvI7GK+5byzJd6xOfKBanSc+ZCbgpdD79J3J9r2xj2lHkb
sNuM+rKKibpTPmuRdl5IwGJc3EFLuDJtAnqAEhAulH2Q6YTXK8m++eu+iotyI5gv2SGaZVUA8Gd7
sg2h1Yw4xgyqkkhHeGWEU7hRrlsGhJHvHMQ+/ly9amDdGHsIc59IZ1eDgg+ipH6GaYAM22Xc2MZH
r8o+s5aNHEvIUyp6ng613PN+ARqacaZkXuDk7AZJGqRemN1x2zrWP13l5j5KrKBApwMvSMLQBCPX
uM38Ug0OGj7sR7nFoL5C64F69DshV6ehRIt0oNvSbW9lZQICi11fNiYndfc8T2RLJZM0fVK8j1Uv
XuXU7WPiMA5t9+Rwugb6zEt20fsPF2U2Ryvg74GtVph7X3FtVyerj/92YKDZwRMWRz4qEC7X4qhV
cBGNMZja4mFEWF5wjOao+9CL8ngRwukDcA8UA9WtV60cmxyNI136gjYy13inZ/Rw0ax9GMz9KeyE
BXsCTPfqYxOlyzmBei62ZrYnFtnYrokgTurWD4McvGxddfQK9jpt1a1xAh0BtT2rTuX8LAt1T0Pu
AkfCix3bLMfYdvkGIN04BMnUp+VXlxNOQAf117JJOEc1/IZiBpOZhhZpZuViNMM3AoBk7nqY8w5/
0+MP7ZB2kr5MXFQPgyUavEfaxi94sybfg2JpaGcxUbTs0GF+reCeoI9p+pKczVuDBJEeYcVgNss9
s9aBIUrEMDlZXTnuSiOmDG7hLmcjtrY8R2aulw8zdtwA8PpAmwdp18kFfsD52YnXJMtwwSILp39v
zPTPUWmiBm+eCvapzzWkW7dHTIHBx4RgZz7rSUI3QQGJ6vp3NMQRqFLKXmrd2GTyNTD0+Il0ArmJ
FHEoZa6j0ZhHdBjIQuLY8Lty2EuOpShb4OLpRKeAZz918yyC8GXxQpRDKRMHsbZ/7LeY5XR+kqAU
Ma1bYQuid6yJLArj6q3I3tF2MZrW2su4oA4SMHV8FKn9EXAkXrB62bHyRLmobZeibFYHwBMLWz7f
xECqWCRvk8uVlKoPGxUS84RC89swebXbxWVorDB76tltFMTsAP2LT2I6h3aDcWLeAnpF4ks9YbY1
1U67tws2WoWdHcsignVVu5fK28Q7a8CKBqPgkFNJFW58aWb+kJnfMZeGOiFLNjlEeJ5uChVFy9DW
Tgmpz6PbEoI553dLNjIbgeHEcHemLPmdJ49qFe0t/mjuGnme6+HuSBepl3Q/yBAjzqRiy5B5H1Xr
fLZpjWNP/IB1ZbFW6c9DkxyBoti+GQH0iXobFl/H6A2HVKqFe7IjCbqTMUdX+LNEzXdbMjBISBTA
HQqiKjIAqwdkKkWUDci1BG0TrmZg7/DMx8WiIUL1Tw4MHVSX3zAG2FszdUA9UajOGUnFBKls9X6w
dtgCr0PC8K42ARgvhU3zGfbcQuKPjkKjF6ymnTXCDSV5ytrP7liQNb39ZFbeXfNI35sjd+Mu/Ur9
RP2dMRQzBIbTHGnOGY7jHRh84XBJzTOV1RxLRufYgswYXeYA7CbMiI4yuJEqoTnHzhwR1nVMzFTK
zzyi3194QfFhCvkgF/aGBSujvNSs7VLNMM10DWu7nb3oHdXf4Fo/cBSQVykWhdThL45aCBEYIsTE
6RBYcjomptiRnk1ThJHCB0i1Mx2MLZENqqata65R3nQV16ciBY/BwnaaoAOSnOvYKJHq8gdILgv4
2esCq2kRj2a2E5QOmqLBSfVAG6MrvpEDM+LXoR/euHKYl8cSo0lLEAHehbqkF7cS7Qt3mLGF2YNw
aMntk6XcIOYr3VCi/YzV1dPUndSy7KDl6juWlU5Xj/AATBe754ytOQHeaEdRL9kSPVOKtMBtgVV1
XKKiaS4QEaiigOpXKNpZ3X2G491e5cYDe7TIKW+ui3PJqP6YgnW9m6MjsOcHUop+zKiyNlEbzYHu
3Z2OeUbVZzCZNobHtJKpnLmZiohGVgucQcecUPWmH6lnVgUPpvuAjQSlUO5t87mot0NO48xKg8n0
D8FuhLelTFtMOIc7uz7rFsLlgcfPbHCt1Kn7UbruiykHlvwE9HAjSJ94PPBnRL/7Q8YcclErLJP0
YaSXfh8xUyjGYlvq42NmwxuijwcZ/BMlyXemt5/k3A9D/KvW+s0Q+aebIkwW/VfDCTzrI2J2chy6
cn4xc40UkxHwRYY8cqHD2rhJ+56vWa4h50JvplsvQeKh59qyd0X8bUlEzHkPmBBVmajFD8h4Yhr0
ZtvoOODYoYdl8dVXjHEzkyeiH1/pgxFFv4cDYl8ml7qB3KRJFkRH2WtKI7spZHmbJuobjSOe3Ayo
q/QZVp1/uQXboL7FWe0mDCaSarlbqXmYPeT6Zhb+AOpirLwAozHscb+Y+nOcueZlwrUFY2Vg6jGZ
+Sc5I6iXSfGjNd8MlHatzmlP88u4TtjFlnqT1aTR7Jmu3ysWOYEIy0/bvRsT3FrM4YiyEnQPMSYF
Mlv4kAqMQ1Go9qZkWoBgCbui2AzRIzBwomJUeEnaPHBkCWay2rpu+h1aLdFF5Bcx6LAY8v5RY4WN
0+x3UADXXT8dfG1jPJnJ9YMW/dnhqto0enoxPWebROV3CMEmXz0oapquqF759Cv1yYuU7d1E3zaz
+Typ6Lft0q920c5VEd2XeT7a1fTuJM7dbOHbmXOoEOQw4rW05BQ1MJyN9mo4zmEBuUg16xIPQnee
mw60ctJSygYyM0lZRaZfhmTMQRPo6MdUHqBV1jea5LXkrdpK03p30/UdDUvk2FCNyW+ZAiNn/mGz
JIT/ARVsgJmrui5H/JTuR6N06F/UnxJE5mBhImwwDKrlMDa4LrOStduE76IFA0PyEA8ksRP7VAI7
wKaKbQpojdewWAAnGsaMVaf1SbA5HKZF4e9e7mmMhklRUtVFUe7aecA+EpqPblxs83Z8xtuEcslO
Sn9NnNK5/7i0PkyD/M5eaUfHFJVfmDY4neHL9uKDzvcR//8qmOFH3bIQa/NvhDCXPtO38fSUN+SQ
/f+a9yphoiiI4sozTilZ4/rIyn8VpeqZCplvwHQg3+ArYlBZJ/mTMbdMmGHhgiFZefjMnUJXgopl
O8pw2/VmI3DrWxJX8E569mKJTnJGNRvxtp1ZyEfYOKua+Zoya8AXBTBVWhW/KBkztenzsn6ldoWa
lOsEzTzglsyfzSX3Cwi1D0YDnADrxrGp05r4UfnXqMyBybaFyNzc6xmtN4ku6VOBeMtzI8Jkde4X
AmUO6CI2FeEQEAypWFEpvqWDJU5G7Twq2oV4LMZ9F8+vjnBPhkU4IK56Suw2wU7Iw5IJIwT40OMO
HOYvDZ9MgRFp69asuS2PeYo5dn/QsVMxYmfdNRGj4trbiK455bRgfpnWDzgcyIBDr/FcIvCbDBjZ
Zs1WJdPOiD345zmnTu2tjoOCvSkLFH5rmxtvLiF8OxFTAJO2WIQJ0OGObpm1/1aLGJ42neHHo/yZ
7IqQW+YnDK/VYVAhT4rFjlR4tkKFZv6USS12InEzxDJEPODpugo0AG5WMP+IsycO9z3bhFcv48if
68IInJSlZGYS/FVx0+Blog2oSqKxszz5ik35kIfGv3iKT8PAG5BP2WtchnHAJns7CnGMtS7dmSL+
sQvENpHD1WSI8BEP2rdeo8OOtfb6H0fnsdw6kgXRL0IEUPBbek+KEuU2COlJAgreFdzX90EvemI6
ZrqfBBJV12SelGF4MWo/fta98c+UJtSbmdIcd1imh0DyEP2eVDzOg0qjv9AtlpiNWIBowmGEXW2y
7MuIOmmo7P5ix8w2afO1HbvsY4MtgOCQQizTgBesGPa5zUXNxPcpT4Js7SQOpbX0GJNO5rrovYHs
YE4+ejdyJQsguf50r7re3PiJCpABs8rOa3MjW0yspXEhGta62uExdqUOIMt/i6da5yCHEZqU464U
U31oZ0j9Hg6t+uE0a/Nns0FV1PvJQzHzDJOKmKZDWVAvG3EuWMKExtpOp6ecOmPPoN0jvkdsppEp
ojn2+84e9wJJaJYgzAjCGLFYOm+GuHCWmCdfLIjqwHwkn3CBEkhMoB1JO2KuviSK4JE2jC8wy4RX
jDhq8ZlL76vsR7WVgvvbEJ+hzXgWyBK0GNukC4h4fU1QmrHjMJLEGw8DqymnPeGHIQsF/n/Ayilr
bPOseYVcZRLNdePrd1/5b6lw0e4FEYsnOI2MFpPlpNd/RTJolxS8biHNeDO5+rNfEO4iNTdBePVd
zTxPP9s3KrK3aeBtR1jyy5TYo5VRrluzGp6GZnoNzdmrJ3FS8Ej0mu39GBrZWmuH9MSgnm2n8zSO
+KoRRdax9gnnnVPIlc7aiuS3a7YIqIGarYWetysAcUrgpHTRVG0JClqbXnDuApwSTUIuiaylwNHU
f7v9pG8Nnak/sV4e66uDzPxTrX8RIdQeUbaTV1ZrwcZsE46YyGGOTIAVPRwxnl6OpIxjdZkT7IIk
hY7PyHhiaEG2moXKKrHyLb8HQW12hQ22Qr5ZtWJVmoRKjrFuYMxVYkNjY230DjCSKaftyI5Bas7d
rCnuAvQ7QVc+qV4QqSy+WWn66K0SgfnCWg195i/KWDzzsBNWIEA2VWk8kWcXHEfXOStStklJAPnd
3URYkFikzA/ezlc9MMs9SXTz8IVa1aHnbCbexyTyU1Cc3r7ySn3nqvFWWZm17JRtbyNznzcmhBYz
E68IBy9e4rFKj6z4bPyh11uXFVRfBUfMHzpyrsZm34v4rRxaZgThzNd104ffG+0mxeg0ifw6+BaK
aFI3mHlDPYtaUqAcl2kNS9++0ymcPHIWGiWKTVowr85cVgOAr6I1nxUlLfBUOuV9xUDlWCZAtlPv
lVSrHGQU93bM9gu+KroytgweMAADavkKWyYWbVcnRwmw1NJCxeXnhAtlvbMr+vbeYMjgUyxwZohI
X+vGtjAyFE4F7xbqJmRXsg6u0RR/uuRRQu0N7gzXcSvqHDpNSoGHn9lYaS4ZkyPxo5n+GpIK1nQ8
3IGFxqS9l0L/aE0kOjWZlfM/ZpPUEibD3Sz51jbrsSuYGCfoMVpR3Swmz7u6/lCd0A4FcwarrXbC
JrvXFqrcJ01zTnF4N8pp95kaH01Sz99jwyM8iGKmy7M/JpZ8OZick5hC/9NQZKX6M4fMvqsObZIG
N3P61clwcetWO/RG7vJcgFKX/Bx1RuOsQ/uok2HYCHEAv/QNZAz+hOJnNZpBRzKy0msv2CBvIMLL
YFSDUIHrJre5hYhsIeWStYxkXQrcrw1G5x7W46N8oRu1HyxPeRushYglR7fX+yeFAPv0/3+T3UCD
mur7//9O9zKzW5i645/s+T+44bnBqdPCcQ51QFXzgUO4baX1ShUEa8BOYSb0CutcKj64jJ/wy5f3
uIJ12QFfR/A4d7LqKY7qN152hfRXZgeBde69Q6dXe8m7NrjJcWwDNHtuZS3NZPTwwth35EebpJue
BU7KXe177l3k/ZOiMftwHRSJuR0MO8RgYqeEy2GaamcU8rfYaKqXyAe6ju6fQCOP/XEUqgH3ePNd
leNP11kv5SCMJ4m46SaN4qt2aNWlHIclIM9o6bew/SMm5nY5ENISB5TFiCUaBNYnJP2xk4yXOLKD
9ejlW5Ot7zXOyCfX4h7YF4NPFdFpt4KYvbqJV65vrFtq5oMKkqMhMPxB/iS0Ji1XYB1iipTROFVj
c8Iy9I6H1F+w1dSvThQ0THzvyRiWpy7sUVuOPyUacfxmvLSJd1BoN08eVl2u5qqHGNBCBE8mJqQR
Od8ejgzmmeYw0I5QcYZtF+4JtGpoSCft3sJW8WD5LxD5nQgdMFaWXxFuThwrs4bwaKjqIfyK/qW1
3pU2cNHSXS7RK8lrrhnBoQSgvBn9Wp06Cisamznmt5bf/qyrhLc1F99UHljRUPy7/jNLfrlwGo+s
VKZqBLdPZ4aeh9blDk9RhNIsY/dRvoUg3/dWXuq/U8Ok2zphXa6nhH7hwIgvlaiI6YHBHVQjA/OR
ji0yw5MV6B5fFvtuNk6zjqpgz+ic7E+XQI+cWR4LfHakbUgbYBmgM8310KiGX45o0TCtIhKeNAgr
A1cnd82KuWKnY/kn12/VG/WLwadw6FvvjhKWhlCMG1wSJ5lX5wHpm/L9lR1ol7bOHP5RBkpTnfmA
TOSSLktA8ifuTI/tfR0y0hsoMbeVj1wPJEpau+06izJ0mmpjyYFNSB3fiPQBtWJRQZvYnwUzqEWn
sRgljp4l+AjVyxfN1os/C6RaLAiSG41YyMaMAxyI0WxOA/ymTfpKRNxepCW0uwJ6SVidNejyez8u
b+zZjWWdjB8Jtf+KU5/QN5wkoiReiaUlrPqJ1L5Yl//qlEMcvcNrR9iRD56/wYQDkidaJgNyaFm4
T96QMGCyjZVyJvJNDOfW6I5YFTKPYW+8dxjIW4+L02juEfrLXZxrX8VY3IU+RCBNir+hOOgF5lqq
b7GNyoHcvPnv6pzZJchrnty5TELsR//HSrEoyMJuo8fswkNLzjw27Ymh92gUuwEYnYa/fn5Qd6/l
QAW6dmGSRDh867A/b7jRopwFhCjvqs1q6DPmvtPzTRL4LXVFs3V9hU5PUE0jzejt4m/+vjmqJ6kE
o4DlyXxrFS0jZNED2euqjYGsVFT5CwnL2S6o83Xi9MSmkzQFR3P3FXn87hNJU0M2ywUxq6/JyNKA
0L8W82oTy16xchMi6bUeV6xCXgHzJffoPbvWXzUZjIQ2ZeffkoqT1Gwfi88KhMVq7JxxZRXmDZU9
1IEeBKJRFI8hSxFeaqguQn+HOSte2pX11pnec4eTAA/Q2VS016Ia/5DPFKTz/FoEW6MEK+ql3rv/
ig5ZRUJyEILzf5bHlwntEB7ZwnvV7pnv/eiWRyyIEZxNM7rklqHBAQ5eC071TWF9x6TGIxzVy1VU
tD9qcHjbokTnW7kSIPiRdFe8dRFebg7uldupb+t/DmoZXtK2EDtDxF+uG6/IM/KfUYAX4dXB6rcr
GROu7Mr9GMiCzMU/LRm3Ckn4sjfNp0z3V/r8PGLczXj382RNsMFmkDEBScR0ll1lHtBXHAJ/THeW
gY9kqMwznxj+wWm2izWwML0GlCYAfy0zLzpvwLZOx03k8nAtuuiRySXS0+nHsyWFSEq7H57VRAcq
7PEvbts5J8T9NzbvxIe9NPO7j9aXQYBTvo5T9MWI5RlN4pGkSIPq2riN4pUj4ctnsrWcowbqKv5J
pugt17BIWSHxTUAd2LQfPMxq8/84gG/vCGwikVWQqW33uI6mve5mfAoBu+OmWcyf0qjh28u77OBP
47ZkEbAiCGqFl65dBLy3vWDoLgP7NewxN1qt2JVuhl2Q6ZPde5ek4y72u+GTzB/AI/aIp9HN1mEu
D1GJ9CADI1T9JnpzJRUMLZjGkIUpgY8zRm7Kqr31CD6aEPekNuHTN1D6MxJ4Uqq7RyMjnJLsJncC
N1q6Hh46nLxN4CJJsy340k23cAFO4zQ42umFy4Qxbth1a8hgy9nGr8wakdiPZ3aPyiRc1nYZGST+
IXa1Q90qgq0N+2uARo28u1qAcd3PzyzBfrd2qvM0F6SUy7fJ7DGnuPXa7OyjA0UhCtH7I0wUq4AM
MVAuzTLpgTAMdokWtL3jaLsWjDbZbmQ/lSCOgJLnhC/lp9c82teeuon43EeDassGwYjrxv+uqpLw
GoOsjAEzUMgJnltIU8MvyxPDdmzwd+nab2uGT7SL33nYPbrgGFi3MqxuZks4AssCtlq8FNR00EHD
OvsOJ1SuXXfSZ+9rgx7WN9qTSIJggWj7zW8ILCn5eQX+y0XV2q/15BAlmHpfWS+pcpLPANOx2WWf
dQ0DTVI8DopCe3jqUBHmCkV9YWoxps5o3wYVu1SpXwbPxQXff6O6yO56yYWhiQ9CbfNrGaDkM6bp
p6Ypnw9fHMWZe9T/h+VOLXVO2eBQIOOsRiAe5NLHaujG+7D4GCeGDg68MNPXLiDESZBMnloeLB/p
oTZKa6sa9R5r8wpnuo9+pq96leO4l9NNjfElHcfX1J2YUEYG2bDOEhprdHJHtU/z9Ck0UfkyXWQN
Qx8+AGH1Jdmt5AaVbnUfXMvcW6OYYK78lVi70MsO4Y689yezEEyR4/49Uta4JTJ46/ZWs0pA9jRV
d2t88SlE8h27cEcyB0BShHhiCv+shHibCk75ImDMcPD+WWNx7UbtQq4FWm2fsKA6Woqi+Ruj6ZM2
3E+cT0dW2KpI1ahg8ozeK57oF8+oln7tPgwK6TAS7xSXlIpZsOdwBICmioMRx9c4US99yVrIk5Pa
+vG7M4S/9ZTeWSAeKkUItdS1cgu+B1icVp2ZBtCwDRFmuZS9W5DmH43p/wq0JbYjUdub9hujlxN7
u2kFeP0CpvmjsaqDRR7mQs5px1V6Udns96UGXchaXarZLuIV/Tab3KshNcZyTPL1e28lP6phyivT
k16d+bdh32kJA4FdUCwYjDwqJ/9LO14ZzmbmEsE+NOs3/iJx22/ADUh1L9DjLqIyEitlBrvWYGhj
W6AFheZ4S8d22t3UGgBCwhxbkPHdZoS48WWZe9Cgo6BBI8FWURUiwwKtiKCtWZsnL1OefQ6KLy1K
qZc6N55dqW0KBj0mQuBlI7o7UTfdagZFQxL9ikaYInE2nEYrghoxb55t11/nI1GU8EH+phoLUO/C
wE4Qqy8gKSLNM0dG6oH3q4oWuzLL9VkEuCQs5a0IHn3Qv6VacR/8/IFz65KlzaeSKDIRRVHxZA83
7YKDltjvGUMWlieixE8JJ01gIpAMEOTQbiYjfWRZu+mcBuZGcGb6jyYgZpVmAVPzhvcJsequyuRf
OB/sfHfLiNW6qKqPsGGRm4hpWteMeXHrbwdWYcyM8Y3U2qdGfDMUKyzgUi/feVpUynxyEtWbyvFB
l+awkzL4IPRl7MnzFn5mrubRF9oEKs+qkxS8YR1sUUaNlIFQsi0PY/WgdasCHbtWtR8adLW1AkRm
i4oZaLgq8trdhUy3TW88GIIoHQc75Zgw088BLh0QxPxOzko0RH5lvCKaNW+6CtQctAM5qbkbGeyi
esgO9bgn8Rc7ZjaszBjRh1uxk4vob1IUY5iFTAZ26F4Mgb21t9hCm0ZO6HolT0586hsId0bCwNsU
+J2pLVhdGLcaFTs/T/nnGiQa4hdoiUgR18pBYa5r3P4echj2HVwDRvUbbUo8o8RtpWR/MzKJJ7nG
+sv3KUWZlGM3qxUA59IvNwOq0zKaXic4K5r3XNsq3vguCdYYbjJFTTdC/so17RXAwZFV160ij7Fg
N+Qj7164QXcQRu8cAjsndCxqx4OJ6iMja1GUPJ2h9qJt0nqf0ELtBevxXRS03z4ITNr59LnRwnxR
ud7JjIx3P1fDpcfrYzsdgaMTCJsRif0o0HHqHVxMOoI4o0kwnJlhwgWRYjVeebNjrbGHtc4N7Oco
ZfRTngJwlp5NoGTGZjXqr1OFq67rWBRZefrPZ8II+IhyEh1eLORzmuH9DWeqfG2/+FZxiQSzBL5T
CC2w3ufRtJMDHke83/DkdVI45XiHkED+paiZQMfyFCshdqbXvkhSNLKclQZntDXLpjiyCK2NnWBY
svyl2veHkNTm4ujEc84202XEdLAmjN87s/GXvC9+xryeOzPn7IQWO0sQh/ZEVFcTcM+bEDJDyUzU
UuaXrid3zmKgSMFTiMAiAVqTRMYbq/hDHxNnaIaYeUf31QqHXTIfW1rEhJwPybdZAjQ4rWzSEDxz
6tgAO6DVWgGkJJe/nm996pa+M9Ql7h/NRKS1BWUt9se7Ho0H+//EsBpLHLlNKoPc5vR0MqmBrj1I
74mVlFs1o+R+bbd/ZtZn7fW42xjToA7AGFy8byCQvezsOdGvOU2HrGIUgKFvMxR0J63U36aGtHEc
325fX6cBUZ6RywsL9T8+AQqwPq6xWF5SLQZK63xojMF4eYhLJ20wJSp1LaS6IGWmTPKjdSbqF1dp
IfmgMLMJIzjQEuMziA+xgYNN2uTp2eXJ4ixAp6rTO3W3OpF3Ez8wXc6L7tr7ZmDMBJxrQSjIZkKk
vgO59BuGw8tklJA3nE3kjAcKMqzoRKGwetlhfQmXNRbdLVGOfy6iC8g2/QdpJKiYdO7OfuTlqfwV
7+l7GHNwDdNX7CCXj0NUk1o3d2PRUXkqW7mKfkjV4ptZCa9FRyXt9t+9Fr22a3C6nEV9zH48e+lr
80eV/p3Rw8HU+O2KFrgiy4MfZHumAKAydtMKYlbFSrhDbFUf3Y6NqvBeeV4/U9LsB057NhonULqP
QtEL012PDYI+gEMAUekEG1fcLKUf3Ez9QL190aPuNa5Hflsr3IOc5NMH5xZ1O5Xw4/p1cmELUTSX
uNY3uRXxJZj9bzo7Tz333sbcW/NZP0VTpaPF6l78CER2bdh4YKDAI6NxLqySngG1g0wccHzr/hvS
RYM5fgaFNllXKbCzID5GbXK2Ab2QDj7tRgcTm5uYM1diJ1rYBmrK433S/Zpu3W+MivQyEWEa4ogF
kPBSUHpxU0buaa5q2xG2xjDmCIDmCZ5jb3MvVmtaeyzs8XfIXgw4w5TvcANcAiMk21S+Q9a6xTH7
V7+0Ap48smfmBGg2Fq0ari5CcFv3/5lWdMbTyLEQpX+pgQQ4+DdUN4ivd9xFqDhbyp2yT95iwbc1
7v+KGu4SS/WdGtu/ychOhcPg2mZ7ZOBoITAef7itB6xRyNtKYuxSqcW/xzBHFM1WzqzWKKGcIG9V
dI5TgLMn1ZPfsW+2FUEMqhy/SGw/srNAzec7OzLqCD0tigPI9LUM3BOxXbM1ZvogQCCFpTA+hWV+
hHpByZHZL1gVRrNmB5SiVbNajHQsjRyt+rHFk0CdfHJc73OsrfuYcJrB+cIuwDbPD6FY1zuN9IaC
ohqq2xH/7bdKabMs+TZF4shXdGn2PYHyAbtpfeSPmyUKeBdNlJX6gA3Z4mjQfyP9Q8+Jz4bS+GxQ
kdOwRNZCRUwyc8ZF9NNjwB9VVwd7xKGu50+hjXhpqHYRw89lWpT7POf7kofDLeydN0t+jfRgmAb3
ObdHlSWnihVsxM9qsvnd2GV76TnbxgqtUHYPqd4BcACJB/ASeIhNYJycOPnQdhez97YZ747g5wGA
pxqc7i0RBtCt6uXICg8FW5+gb/z/A1CKN81ryWPROzonGitNlByuGYCELngbU+ANvcFqvBaKwNbo
4fup2GXpXZgpw2p7xXBJA3hN248Ius0A4eEKBtzasKBFcUyXkLsE2SXakx5KGD7M9hWtKNAFhek1
JwYqhT7AY7mrwH/hQHO2A1cXmqlsOfXlr2O3f8H/kjGUEpowc4zm8FNA/aKBi7Qd2qEPoqZ2TMX2
aUeHjmR2dmIgWafyLoZnjjuEi7n1b9SYOvb46Wueek9I3sohUGBHLiEY6UpujTh9Geb0d38GejAt
Y8XXf1raFK0BTv3ipWNoKaYDdUFQjicBqpoZH1Q1H9NkJZJr3AGhAAfulsguAsAZatSpxd2kfnaI
Q0LNob+gvABwZCqs0lrKB132ILRgkTiR+09oM6J3st40GylgELrmutMIHZRiHI+5Tq9F5g802aJA
PMQNSODbN5msyVG09d0oPCZpLbDQMbP1g7Kaeg2eHvFlAjE2A/u3ggJEay2eJn0kSzkxgFLxk/Ms
W7N8typ2KaWlAQOvMlgGE27VInq4louPa97MeCOoChASjoaVXnzGrh9wrfZLMwZ4QWUIQ7TEVIWJ
lBCsmdU5j7w8WJ8+/kd/OrW6tSIi8GzU4ZvqrLPfIwFuBnkKVI5ql76r7sxH2yMfYd5KeoQNmgZu
uRZ+dCQr6Vn+yCL0XrYNfxFZcrtiw/TQdcb/gw1pzRUA6PEPd5FCT+XtGUjJJVJWWOSOhvUq4iLx
fj3L2wkuoN6PrC1gvWTrDM96HB3rjvUJy7XJ7hmOchc006kKqHFKHXpe3z8QI98Q07xOgC1JfNTe
/IjSmioRE6Bdn0Y+lRz9ti+cXRDKteGqV5ehVNNq+3ryjYtO2ETKmMiJkG0Y8ANPg8viYGzM5yRG
WKnb+UMZ1VMJwqWrY1DYvKOmp704A0bzPkThw5eXrV8iTpGkC9LPagWH+8otmwFt7XM+zJzvkzB4
w0vuHn/SfqU9kK9eAo6f3jMtvuO/rFDhAXsU/R7j+ob4YVlahHea9afuyk9zSM+UFAvXPzo1LKEO
nBmJMpqLeTg1rVudI5+w8B6WBtRSO/C/vfrKIJDZrI1ER8ZVs43JLFHouI0L8pY7bJe9NOiA2HiS
TvWBBwnpAFYACOCPGsUCPnJJYJQluFvqORyWFZHxb/S4yGK+MN689O8SE4vstwz041RmewZYdwus
SSoif5322guonp9cG1dDC12gr3k9q+a7nJphNXncKEHx0tQjChBDe/Hm1WuFSNcDD9aRqjjpGCYS
wTHfioZaKu4ewiyuTtUyQ7Ys5MvjrdfFb8xQ69AGb21TVFsYBxwSMtvBuXXWgxPtkjBCVlgGr3j5
f2twfmKKWEysRzAUO41w9LQ4IEsGyJLoMx91WAjLF2c1Q6Tt8rvKXO4RrX0aNbGfRvahUbQPE4Og
TsSM2dVV1bsosgiqLHc2uxUHHjuwDZMNQG6DQ0f6agzyGhuzfgEHSaecc6dH9yCIz5hQDLY80Z1W
c4TDonEzFS1YekJyLR/MUef760zae9gc9sJAk1EPfbIbSHftnI+y64ptQFIV6eNXNFeQVFztCE4U
UDY2CEjG3mr+oy00qWXDrdd04YVq8EqGxbFt/a+mzW6FZQ2LCEFn5GQwNwoE08aKmvWiYTRzSfDW
Og3BZTQ84y2/iTS6puahMHDz5Xr82/PbubJGZNfiUCzdZzzNZ63+turZHan1pFJ5ydWU7qMKzmxc
YIFOEwaX4CtFfD4Qrcp3ZTz4GnK2qmOyKUtIO8r9ddRULhEfAks4+bPyVAjvKtjIGl7YbsZyutiD
w4AHHXMbae1WMbhjels4m0xqr3UHEKxLGEFwJZux+84ii4QFv/zuZfU56szacoI5F40Z/4Gfe7Qe
GLkoxOElYtDjmItDicESHTolcoSWVffh8RKFwRC9jRhdlXLjNczoqPCgUNr6sRrKPcOiasMfvddt
1LF2X3HSdCQRefWO4WXLrCazN3067DVkxqS/zWz/8OL0drcitO5hmnT4jg4vNKeRyxoTc3QCca1j
x24n5nKI7YurwxyKc2pKCW/9f2+6hEfaO8mjCcrfGM8w+uv+jSoVOpAr32xHfx2N4RWZxnsS5iuy
CcBXmLWzURkyXxHrx6ZKD/kQrNrRY6Q2s77QklDptWhFE1Ll+1QhFrBjLNHxd8wIC+dQfZWCreYA
NCsqWVWUfbVIyunJ4R1c+S4AiMnTfr0R0RocUmeUf15JqcH4YymcsDpyLRyL2ML4rH2l7NvIz3ZW
XtxufTlhrTLRnxj4kH2HcrXjZpewnF7wuK8r26P2Y7qb1NExFO4emE02jfmyz8UtLBJzJaAD6GX8
GVj5Pqu4v7A99/bAL2QQpTuE+nogf0MwuFvkUly9QOHKyDXFJjH8ByL9CTAmQpXvlBQHzWOMVxdy
IE/yO63KH+xDczJ3/+Mn/XFqi602G0SUHf30WbYDFOItXUDv6Z+XaPbeyzx7S2aJoism/gJv+yLg
+2Ii+eGWJCAigIfL7Mh+LxlPr+0ewHtPEpShug0cCnfbsOpMQhb5Ta92bu7eMW8lc8eBqnhw1rJM
WZ5P5D3AIhg3NEYlq7wORffai5pszQHXS8YkTWn5S7vsd13WW4dMApnyc7lLLe9WyQR5pqKbaOxF
V//fHaB38WOtZgHlIKIubdB4/ZVI93/TvGEd2vcKGCzEV+ZtZsEEJNfZwUHO5CAGSMumYEfQ0r7z
oPLAUji3EP24kLH3JHC54eqBFXtD7eafZo9S0xve9kS+V4KPi1iH0jauLtKxQCb1BZVSluveHMF9
ph4B3Tsc+9j8re3+BjTmVSj/pYM4HAmc5JFkXOBr2QoDuVy2NbHOykWNMgN7AP9uML5MC0GAC04q
ZA3/WzT/BXH1qSECUymK6whLKzSjvZ7qgiAHue4l3kvAv8Oyq9hgMoYInGYGPgbToZ2LukFNXz4j
mpWo3AM66BfNxYLptUjTu3iHP8enqj54oMyPo6PHO0TdB9KNk2XnBQCfbfcWYJl7jmpOGTMpf2th
dJtJgSPuMT95XnsUDsZLgw3k/ABDr2AQ8qGSalUqLO5+P5vICRLWZ6+z5zEv0NZKODlRKuRNGbJ8
CoNkYfkP8qaqZWNg70/IccP1SUd9aBUEZIQXNz8pbzO/aBF7lU9j7zBVU9Yf2KiTVfQl9lkHXNar
Xhj5xnWYQ7lQmDx6/2AeC7DqKHdorfcJMsyy+EUz8S+1JFhu7xtZrLsqSkHdLMFMmZ63L9ORTU4e
31Af7IQJX8SBFYTqNN0QwwNlAM5i0uzog/Rjl4ojBS49y1Sdgyk+d1X/Xo/TqXaNqzGU4MAaJPaD
m99shwlHgY+gKxOkJemVXhyTi8fCSuJ8goVSGVm6HdhLKysg0ILAl1mbEuxonxGUL0yXcBllJeMV
tKG2bceJqX0v1ohlnV1G0HwsvG3IOsm3s6vghCk8bmh9QHWKyHc30r1mTZGuBzve2on3GrBbIhHk
w+W4ZxOH1imACd7WqM49s3oYoriVPcFJkMHPqdFHp4KkDP7h8Djo1dWc4n3FA5KtBjRXErxkwFv2
bR4+OYMpnbV8izMUdnx/qnlYXq3cOQnCKWjX/TF59ZP0KfZoulgom8uKWCgYiPdRN5vzqOV3KyZs
jrbZSSPuK1JYbIw6Gk5twgTzfAW6Niu0ay0Qzhl5B43XoGy3uJjGJv6c2g5/fzHsisJOMSRGjK+M
8JnfemLJrV4GX9+blGWsz9l1ZjAtE+HVqMfGE9JMoowcoqDCiSaWYDUEEVqPdppEElOkD7BFM/Ms
fCZrMnv0zIYptE/BmPoHZFnqOdSFtu5KcBtcVc66NJENaln8DFVCgUvkEs1C1mJsz8AYTcduAr+u
SJxkRY5nzdDCV5XPxukGzIWMGLOTBoXUIJ4xMD1Cz2AS1BRtQviADRWB7S//6MZW2TsCN/QmCRgT
pvzXqS5vVkGCa1Vr+W60m+iTTg0uxo3XBH4Dg4MK+eiq8+kjfVc3DrytzAtbVPOiTLYBDKC7Yw/Z
HYPcvpDaevYX7NocKuD80jR+q29cw25vMj7R1ID/ZEuTmtU7kTLIiCrmyEnlUjrWaye3T6NZtsuo
5Lcue2cbo/h3041m4Hyrov61spzn1mueWjMCyxRrb/ElVvDQxNzAREn2GSS89D3YcuwMGFJjmphQ
oBTyYCl5ntpkAyEYRuPgGyfEAsW4rbbtHdbKJStpfxqqw91cyee+PA7h0isZf6BTFFTkBWx8O1cr
TX83BjQAdAvNtlcDdrLZd8RU8WRlgFGQ+VMVcftqpEgaASCkgQktchIcup5cCYIN2WSFd0OiD4Ws
y2Q0DI84ttIjKjZkyjbjIKv1r/NfXcG+l7YDTrTVUEVBNSwbmvUhH6DXhOYVputNYjA+5MyfFvO+
B1GsJLzJfmGGNWyC6aTcoL02rv4P+Si2TCYYB4NaljkidupYt5gRgzlJ+hguvWTD63EkIzcpt3lV
o6+tqL91qlWTaHuY6N3WmjCsuAZoUDKsF70OVH+Ay8X2ICUGvrnKfPYhG5xhEnNQ3k6SI1p/iqvh
kU1eRhcD9i7/jkQSbwPEANuky3gIDRgd6Qanit15OMtaZx+OKs13TY+3+V/kcVxarPhL5L8WrhUc
B0+p7qXbzM6+OTNIgcPq6ue4ES39d9A1WCZ0ekMteaR4cWsMpzOiac9QZ1Fm3o0GHWYRUH90fJS/
yq+oiWziRsw8WdQ2jbiXSohUiOIrZhtBUFwrgzkR7zBMj/EZiZHky5scw5SkJ8LIl6XX3xoJYUzk
bI4dZowde+YqZuxIiXjL3NJG8wjyUMuGe5Vh0JugtmpEpXFJBtVSnOFl5ZtYZzZfR8UNfd83klDq
rdj50u30rfdeRpXZzK4wYFh5/6Xx0o+LqXRR32eOh1wK04CZSBbsgM5D41uzYDJ5dqMjUkbTlUt3
PEw65PXK/ab1fYSdyjZMrFHzMZ2J5HvHgDr2PuOcqUEaZtfRiDZjiIZfb20+ewTLK8VeHAMRAg5/
ApU2vMvmyXCoyi3kBGG1pSHCr5lYn72aQ8MHUPrh22RD6qBQxPrqsHuE0rzXPecLcIXYAylVEYS2
Cu6RsBiz/EfdmfU2jqXZ9q806rlZIM/h4QB03wdb82QNtiPsF8J2RnCeZ/76XlRWZWVlFfKiHxsI
CCYlhWVJPMP37b02INv9qIffhzb/5keF3FaImFJkhqnWDyeTC4uZKNjUTslo2n/XKtZvgSPXfelF
jwHxChQyMMMw6ktwNE/YEHwqCB9DebJj73OY1HvT1suBpueD4fMoy51bGFF7DIthkwaeC9qi/m6b
vVpGk/cjCHb4ovk+hACFbbd+FT7LZckaCt3ei13Uu6Tk8gnKZDP6FoumTNfWxUVXgbZOY+urNa66
z+vhCqK/lABQntJ3CRsskuOMH/kKV6YRw/PGO1ETi7jKXcKz4ppXpg3RbIPqjzV6WDAbHFFrSCGz
WI8GGnuk3OBZsXItKMLggfaKLxxRqKEZ5wbUuA86EemLCPCKi6FIBA2yfShZ7Zg9lYV6EoIeaqCe
/LKlLe72N5qqEHci+L/w9nYM5WSPOD2Q8wZpUuv4P0MLGQQljwe/J0FbT3Cr+iVLtjouH8oZFeUE
Of0opzsPcf3VeZhkzPa7abEh6CNKpe4Ru+/sFx/ODn+uyPXvZipIDNH6mxWQmZxan+gTu13gI3cx
xs+InQNjnD5to9ltbjn0p1hxujWx0so+So9UtMwTK57DiJh8sdlDAA+lSAYDrVp74cBmKrIQUiS/
9MFir5LgvvVSdIxR0Rgrr9M+81DMAJWMzqkNOLFlaI4VV227AOs8KTyubr4rAB6zJACeMVIoHJeV
Rhsjzq+B2HoYNbXwex1Yb7XzBc0qYvthB9bP3hoO7IbxasvgpXbf74vXZKZOoUDVB+2LwWZFJO1T
1WSb2oADqUfxNQm7Wzmh9Yx6Ab8lzbb8uY8de3cCkw6un6LonNfJSmk/0i7YqnR4ySYN5AxVuKyx
fnJlBmtZGFdb+4kFGYZxZPySwnRH2XTVMOvj0VGoPYW1skRPPQZ8FxZWlsSau9IqFJ7m3IxBtWUl
UHfCdFGjbQRxgVurfqXom9LWfSFEaNLkNz+HsYNAGF9sIa45hVxY9c+asZZ6Us2LSByYQVruJtkd
ySygLGnyFQwnSA1qeGr9Kyt1c8neakI17j+OWc4iJcFKHyKpbCZ/CUPOx699EVRMgHlmzXqoLWeB
+/51MrJfbLgkT6kzhYuimyM92hyZjUlVKLaTYCWmwlkovdqrkWL8pBXviW29QlJ6qXqU+NApYGCv
48h9jUjwOSM+SR+wW1lPMkniS1mUn/qEGRcPW3Gy6Qd2PSOqGUTGAivkC7Hh8ZsbfXnjl2lK/cR+
+xB1wsDAx05jbOR7UFQMnl7WPGZT8pTA4VgzJkM/damI0ZmayW0uNpz6hgqzu2TpjNSIzfZoZaa7
6XWDSkyDhTjQEjDrxNpQCc+3aKmx6OTY5ScZjDOQ62oadkizHCKTNjrWntl7Hw27KtbL1RRr1Skq
zEsVo/GzHWRlbZAvBYSHR7izap4O2L7j3/opA1y9Mcv6Q232u1LTmg9dtjaLlEpwgY7mMtMHSdin
7S+7lMijlsTHRR4oeol0JNYarr5lXKXHJGFSV7QWHUyOiBBJ2Ru7hSfG9meed0+xcMFr+vbRLioA
5eBLDZxv4zfXqVuSgcJ+11qJuUx06eyMQpFq5GEL6uOvSmiwNKNWp3DOs+v8bPdvrCA+S0SZG6Ob
5638UWUdpFyUTmhuaIFSFOnKoWdkm+qHhO8foGL1Q6ezqTyTPQnidl8K5KTBDgsA2vDBZ+R+7nMu
uZm8aMQxvfBUYEOK60VPZ6wWvG1hKi0AAcnGott3JerpEuYdz4KL07tr2WjkqQYprhVMmU3HUctQ
akXwBXtaagtiKnoXkWEKdtmhnN/b+A0t0aEzeKpQMj0MSsfV7eJ0KEy5pN62BXIA5fosPEFcZAbc
SRn+U8h8+TAO2iYzo5cy1T4T/B+07fGuhw1Q9woP+grW12awgOlkGv3p0Wi2eS3w6rSQnivDXCuZ
YT8c+TBDL1oZvveEjyra8mtNPPGuW5DwQqjB6MHGbZOVIPRyiTuOnWUNqYJspdsgcd3TAmttvNzB
LNvIgBPDQ8ulvNYSly9AvhwKgEqLz3BC9uRPJvuf4qUnScT0qHRVzlIRGelre/YVW5TeH3EKdcRN
r/TZ4p6LyA7SfhGWxuM4xr+MnX1EzmovpHdrYSssfLs6pICzHkQ7Osu0CLc22QmkOgBVte1km5UQ
zZmXxaodAOPrIYoKPTsJT7PR8uKWDBwogSgPi4hJCvhwsE7S5FusNMLIHoO4YHdFvMmjGPC5jNBb
0CsgOy8WhML9tGbflKHexmEE2zmx8ksEIBjT/gb2/LMOUwfNT/hGHEKcM4ASHbQg/UUeEtc3WH5p
Hx4hvtoIKak3u1+shvKU5kSLxBT1BabLxSF2twU8emYkgBQXg2dgu7QgxuDL0PVVLDKkV6J7zgf4
GEGtr9C9wB1OBrJf9embDXAplzSkjUlBt2ol/JRIf+h7EwOdwZg79Pt7VPX/Kon7OU/591/zc77y
YqxCP2j+33/909ER50Ne5z+bP33U/6FIb8Ny7m8Uf6X/I198NB9/S+s+faQ//vsvx3z6SD/Dsv3x
+xTv+5N+jfE29b860lZ4TywJeAaXx99jvKX+V2HYCLZMx1FCce9vMd6aof8V6LxrkP3t6pbrCPO3
HG9NWH91LMfCFG5alsRi6P5vgrwN+y//8bsYb8cQ0rYN27SUK0wEVPZ8/9fHNcz8+r//Yvynb4Z+
XdMOfKhcmuxaVx3mbe0TfowfadoHayMYaVR0ATjlnHZUl0O7iK3qArMYkUpbFiu3jBRjRLXo9Z5Z
S4tOv3tHz79Giv9HBmwZ50vDLxW8EX98iY7p2ohQDNsyDMVb+PuXWAq3NXOBI9Ma2wY5kXJZCXj9
QpfUR+GvRc03YP0wy1jCPmpBaM2pVF/5UNeHIbYooXqVAagWbWPC9mjvWxYGcORyy8kaYRB0uL6m
fnr//7xq99+8amLWdV25LF7/5VUHXhD7Ts/Kzh5mjlUyZ3EbTv6OygOjkJl/QuAp6UPuaqWb61oQ
m0SHXF10Ix0eyTcyLmwr3ZXTU9CJ6QZ6enDTfIzp7LeSvTGqG0bQhxTHnZ4hbEacqFa2yH8KC0pA
FwTmxpQ46a0RG9mf/2l//MukcoSBHs0khp4/7I+fh87bOYTzZhWWm75ldw7xxzROaV9jebSrYKfa
HjH7TM/R1frPf7fxz7HzjsEvhxBNOppQgjKgPr+4331fi8ZOohBm6INdy70yHWSbSryYtO53gdNK
mARg08Matzq0dpSX9Bx07RpFMOvmqfXPX40Qf/iQeTU2NWKqxFxBIGz++GrQW1FnUCPUsmJY1f30
QRZ3dGQckCsUn3AXVdccUgS3D64fMl9lVNHLqrYOSWg+R9bo0BBzP8NeYEyWv4TeaF5CQbacNnYY
0EYixtXM59Zrlpl//tqNf/PaueaVZOgxTbROf3jtIoiTwlPsTsFzp8hHEfxGuI4tRI9+Xx/yGQuA
1HVYBAI8dzBkGWoQ39w2Bt/gP38t6l9eC7Ifi5dhO9JwbNee7//dpzq1sYdd3rYfuqkBEM8u4dDH
bgrIh8KRXsS8H2Z80FyMEI1NCLOJRyrSY8yleuhZNGlAqE5ak+P24YYLi/J/ArkhcgxKcbu2Iwn9
ftBUFPBpBxKzE8at8+iB46C9/cLeXHyvATMb5L3SPHHmxUffAiU0qp1GgOHTVKfoiEOR7HzDw60c
u5KZvlE3p4xvxJrTSmo679RWkQKSzwqj8+E7q7xYuFrQvzhV1G1LN8iWrtmQteP46NLD2JuWlhtF
v87Wv05C/2bItEyXaeqfBk2HtD+dZioLA+mg/GcG+f07StBHMyilIPNl0Q+F13fb4IcNEwq5cTOv
W5S1qWKZMcPhiBqDz04MzV7W2Vxam3/0DcWPGErnlo/V7O8//fEef+wH8JkwMe5312Zy1DV7IF3M
IIzc1/52UxpthKhjPk69AR1Vw/Lq/pj8fk/72yPvj7nfo6YciKXRPnp5LbEt//0/vJ//w8Puh9Tw
/EVjN+YjRj7EGtXjYKX1AQMXHyPuunVspYh6VXNTSWQRt9q+uY1V0LQtxksRu7dMHA1/KyGYHqjf
I3wTsAu9SD4P/TjSY6vpf/rs3y3Cn8deE7spBNY9Nob2WhQUGkdvWtujkBfauGqjhbRBgq4xbqw/
jVv5bJBNAa56xOdcBlhV/aBCKwqsrenL9ItN2SMgDCBeaFxRN7zWI5vBtHbsF09G37Amg8EMxjO7
AEVz339zOp9MuIjgXSdXzlaift2wlJCPno4ayVAtJA58t5tgYMub9iPwJh/0XBlXyXMMtJe2bIes
m11omWSbAJ33q7/UhJ7P6Nb6NmFbJJla7nwoTz4BTAdS4GmEefR7WiqbnurSF0F27hFTwajPiIFC
757TrkNcSH3vpYxL/qvSFWdyVtlQIkbFmVU89kTHrtiGtwA5bEJ47S8XQ2taxDr1Eg1kVh6OLHcJ
zwJ5/JggWjmUmlluTWJ1qQBOR8fmCm26wEF/CWJZ1Db4D9TLCz2uBco9p746tf9SAHVeG8nQPYLX
hNlBaHEI4eDmm3q97zpIjYWVibVX8gd5+lxHHcz61DhGd+pbpCthNil0z8ZpKq32RXm2s3GzdFpp
0jHeRE14z/wAaD1qQc0DZAaNrkvUYfVxPzNkra9QLOJd1aJSH50WqrznYrvViNC6HwZ1RR6yCp3t
/VAM1Mlzpy9O90OPNN44DKdbHUj12PmiwQnCrF+44ykEKnljkmc4hqRDKQJNOz2FZE9gxu/vZc7D
FD8/+H6DyHOvQ80J7dg+uOQ1XMcpkRvZ0Y8vpe5dlcxheGnTzUaPe7yf8tzS2eKZRJ05P+L+LKLf
fmGYkPv7Ka2v472bwvm7H/KB0DRttWZBW4P+Wg4wJKoN7ZzMN8Rhuivc/uRChqV2RkrlXyzlJDv4
Nb/cH3E/T15yehrRsN6P7ufv/4eF6KtqKGT/4zzSgm+9JCAjqUzj0WNVd4kEkolkpii7gvZVCYPw
13M0fcmLHkS5uj+EWS26mFnbLyczGheBblf+o/CmDpPOrKm9H6dgaEFduEhoyQxe6U6fLUaTypzm
YIilaAMUtavi6/1c3tKrtgxz3NwP73eEjbNACVI9iYp1CXQ9sQSXTBppOHfL41zeqi6sbhNGDmbF
2/0MWYsELrh2zHzBuRiX7RZKGyCq+fH3c2P6M4cgd70fDLb/w5Jy6xVVfNT9LjpTLoYSkxjTh1nm
X6mXWNcgEsD56wINVSOtvdXI5jEeo7cMiNCrZoURm/+qOTqg7/dt3cDydFN10zSwmJlEli3hIAjd
/DEFKHoqr1HPFnTnVam1H3jfSRBoDfvSOEg59LCzPwLqO0wenXupVFgymaQYFhuAyYKKnqes4F3r
EsjtU5NuK1yhz3k2XH59JuY8SF0yesoo9R5h/vjYy7FYxpVPPmNAE1yGppg2dToKXAYkLiSdsxWq
cp8qKdwnGrDuU+4P6bIt4EmYOeOw1UbaLk2UWHWlo22gQ0/PeOAs+hhwOx5kUtjnoKDo55e+iY51
Cm8MuFurKAHRhhHfIz9GKBMKvlC6I16sdBwuDYGe/zhSAXKWmjqC31D+cM2JUrKFU53SY/lWjfqP
xm+ns5FO+knL9ZEQtWy0V4gd5IEhlilH+GLj1Dp430Ie3PkmdExj0yTpWzX/Tp9aiMRKd2u1Vjzq
xT4d0voSzzfllMkn28HnHNrVxZ2+xb1Kz9mAEq/KxqNM5xKn3tJUT2FNiUHiW2tjh3hYTz/db4b5
p5F5CewMiut3z+mDy/1mypzg0jTaJomM4jjMR/fzjfR+hvr4ZvRDQwOZ4XfCvIOJVnFbO4qFTY2w
kY4/JfIuOwdx3D/dj6YGzGredtrhftg29MGR5IpdOxIhMEq11C3LfXDRfmBF163nwu/Wo98Gb7WH
XDIvTSJ/e12ypAtvhtSc/f1G/vaTpXDNUUx9uZ/Xw4KJ8rc73WDYhQNUmJ7wi70G7XBfxdmUP4iq
ZrqP6/qRt2vbgknb0ZHpTmylutP9J88vogMVfkIEOPWP8/c7pRFEaww7t5QAMbaouZqaW9/b9Q0a
N2qnmDzR3H+FEfYTpwc8aV+XmNkR9e2DJFkq1oa3jE74YlIRnVCqW7c2In/BKYsPrYMKvAiscHhk
OwNAOxvqva6g0TZG8WG62oou6JugFsWWB714ZVrBzXVKdh0dvXAC82Cq5A4i6gib6oEmY3iI++nk
Wgnb5xn8ZDe9drzf1LkkKMRP4xeXAtY5RibONgB3euQAWensu0dycg4l8vUDCibnoGeojwbSILWC
TnTT8uV1/KMK4O6D++NHO40nlt/Jo1cALIT7TdNx/vsM2re1PqYrqWJvhSlRvsVtu/RoNryyvIlx
fQP8vJ83WMrA/M+ncywr8cRDENGlyCkmfwQAPBrh2S2C1zrq2p0LOsV5sCwr2RWZcTBGWmupoEmT
FgDeZSPso6+51bISlPHgTrKiT3ltmVL7ulLEAWfGt9Zv0sfEtYtzPgNqxvhFgsxAHi3WZB72P53S
wHrDwiC1m9cqS0kSJm9zd79Qy46Vj8GFRU8VDgucgZGIDLY9JCjXzcXNSb6CiuIf+44w9tYxHvKS
qm1QOFSR5/dFFZj6HK9Ap+imT/dvBrXfXzTyPBapUs5DXGGqeSxnulg+lqQEmP6V2D3vfL/J0ufQ
RV7sFtMz6Q1UsgfiDuYjrRHTc4J9SG/SlZYH076yPPtsDZN9zt38Z5EC9vUpXWyChI6FX6hxH80/
DWHPTw0eYH9eH9l+AXA5tbcV8RsP43yYWXmLdLReJsZIgIbsemeXMnbs6gDZXd+W5jqLKu98v3Ft
HCeWmXBJiCh6tMRgr1NZ2pc2lvHCRpuxMrumPFfuO2pp40Al8m830QDpIB2xFWHYAU0k2FRbU0Vk
RGCT1jpGpJPeL6wQvfU6yNVPQ8XpwpABibh2aekrBxTbXgvyp5wc47WPn2ETjeYKy2j4QME9PoAD
bkFbIeRtbeaGPsBLSI8tR8tjXTRn1B9yFgdrqsUoSwu+8zbrcvApWndqw9FdFVX9lOUzoyaLs3es
fK+u1lQ/ggSpO3DqVVxItRVuACO5ipwjJn11oYT2EUGVficKL1w0UzrtYzQ0wK9lvxv1/uDSb35v
KSgvW1fD/YNRhSj1dHk/L0NS3gvNJ/Ozq4O3AEB3c/WnXvuR18k56mzjPYxwO4RT0TxnPa4Dh3ig
04jWajMEdrsLJic5YCLFLijER1fWDsvNqVqbtUckdYxzf2KTubGcvjtmostXg6rKi1RRuoBWJl70
5tCXsNsdQtafB4NNLrJRssfAw2zyYch2BXnAB3y7tHtyeFjsjVxUNW7yjZyYiCZu/4q2x3vGsL2P
a3rTVNQvnQ4rj3kiXCAmA5Rci6vygvQj7RAZqC6ArWJayHdH+GjSeo0ntKI+0sevBmmNoWvIqSda
BImdj7/YhvkzTPThW0jeJuhBPuFINlTORHKpdFBNozZq8L3L5HK/IXyYLTIYtDX8RvD2bdIW1PMl
DQ0YEI81GPKVm5nVyRvD+kR1oUdsPV2d+eh+6h83qZNLoijEIiY9AbVPMDCJclN5XbIfymk70S/e
hlXTrqrG7N4GCWwrJh6g0pySy03UB8TMxVlXPaZF/JaDmtptS1vtdJ+GIqvuT2zpcbWAF3Wtol7f
R6Gw1qNlLsJ6XbOWYPXAYTkf+in6U8TlA2IYZxUMFQVeNLSiyu2f1oD0v+31d8I5EX+HjCua1/Hy
YSLH2TjcTERwv/50P2faqr/dfxpCEqJaS6s3JD1MSyMy0pOTF4SLGWW8K/2hOpgasWQFEqqz29YZ
uG8tfI1zCCMgNcJP1UIy7CXRChhAEZneP772pKXJTUq/+VZGycaBWYvEQzvT7OdydSgDlvAfkGxB
KRyHWUIe/WAKeUbDkXwbSsLLPSoUBxgJ/cFy8KqlYgq/mdJ+pg6V79DkDquo0q+JMiTZTj4cQQRq
G4/J/Lk1zE+ak8FXYas3UzT9sz7JbAM4BtfllBcvJo6B+wPMgloOgNji1hW1v1XIy9eG1cT70iIm
HKC9R2lXNkx6Vv0SQifISzG++4Pu0W3t/nY+qdpfz8dF8fvH/3Y+cP/l//EZr9YIoSB6I9TZ9Q4c
eF113ktJ8uuWDq9B/IfjvRSyVpux9likzffWqdDWeSOAks+HEw2AdROJcnm/d/CMfuWmDoXl+d7G
8yz0m2i6E4v2aZ/00zMrWXczsUx+lHo0UU4A60QS8+uvRxhZnjEt3g/uD8/pg+aZaE/t/OR6gMZC
P7/Y3h9RhYjL48h3HzW6Wx0SlitcX3UN/WPC9vPCCkldASWkaxzXGsqJvz8gze2Tz594vD+8CVW2
G0OGhvthOv8XhTBJNSsn9xFwLDvfSjY3O5fTjr4w+/f58H4jcx2WeWSdjC5qb6Qfd6uOuu7ififS
nWCNqRSvniS2m93EKaSgex7cxj5XOWLYaqjircF6+tdzrsUKUfENJyrGaSmexG2zuT+wR5toRNWx
mBoySJnCu4XZKrlmlP2433G/Cc3+3GlOeKgtXx5NxJYm5KSrgcf3qmxayfrQ02uF+7S355tYC6O9
kaU9dEaGQLM3Nj29u/fJC/1V4wcz23TS3yidAoXU3tgpZqicZbnSw1R78xNjpXWe9+IzQXp9MQKk
4MtpOHh9Aj0mxB2IwADqCEg552eTwD/OkyyNX1iPpz88vtHV2wCq84GNZPPiuL65GlBELRs95ZCo
kLUyCVKCLd++jMbkbKaJDJj7vRF/zq40qVDenys6QkTQvH43eKGIgOPyM4crhsrtQyEvWDKYyZ3d
D95FWmjc7w/Aq/oO+k7cVDB1JGOXOAcqhGCTOVJ/DNSH03TmKall/drgHlQyCa9+KZIn06t3GHS/
WViIebIe7IMRYbYkMpuGLos5QkQfm8K1Sabps2fUAldrQL0samcbk1956z34FfoQB8uh6adbFuYV
IzjfNcnMP7dyxIG88HLbYO3ZljlwjdqICtBEqNmJVPt53771yrwpIytYTSQXB/3HV5Di+0Xi+Ny+
WvgbL0GPpF9GwdOgDfUlG1OMCcOw7l+DtIvfqrzydyL2jQW17OTNiGcAXh91T8g7MMHN7GjKCu6y
80IW8NpAToBb62ukZuJc6WC9vMqpvo9e/E2alFQpgz4MwtR/Wr7+gaJvlzhx/dxVbbBgw1HuXNn4
3xkGVxbqoOekbfyzqtPP+2ndw8IVpAVpiAPCoqgt/Z0yAr7HEi714LbqMyjEjTesfAlc5lljHD4o
iiU3Bz078oow+9Ky6cJsT3C02fjrPhyqW0QwItEURb1VXlzdCjfaoEbLV/5gtPgoegXrK0IPTvMT
iruH7IF6Q0QBBa139wkkF4s6er1VSsI80aJjoq0ZW8H/92GzJ+GQOCKsVuuuoGU4pGCrMPd2G2Vq
4d5t5AFzADQLV35Dz0bRzuvV2W+CdMl2N4TR5LymgYb+fHf/NKUcajJhIgQNcxF1bnQ8tiVSU+HS
/tNolR0T0yKhe5oOQUQyIUuF+pBoNtKrsjBPIhp7UoxyqozdGGxYAB0Q0gfGA+WNBMe87clTHCix
R0meLiu1cYJWP5INr5ZIgOcY8ng8y7Ag+W3oj3rlb/ErslwGMDNYbrub6gSbRLwUUP8nrV/x1rbv
ARKPRd4kw0m3qlOL6+SBbah5QthjLEk7taFYRxu8ltkb10tA0lKIcafCdD4p+ZCBdvAyS60mDwFW
HtqoHY3a3OjEID31sjVPYUc/pEHYlBY3I5zEoatSRodWI5NutLw1ShMWlKLes4eTW98eHs1Q5fEi
BUZ/6Bv52oetu2ZsiZ7FuHZtW15CP9oPbccbM03h+Ng2aEXmJMs+y2hZzV2faojsLSPkIgmK/Hi/
8VR9qPpULaK+KK7KzayVO7CXUXV1qZpB382/FhFJ621TwKiLJrL6F9UWL2kJpCIt1TG2ovpJdYI3
T8ehdD+c7yzRwRxxTFQetb8wlvVTa2ByZ2n7yeKPUbrIHMTKtg+LtWOp1WM/XHE4r4Y7HxVX78rd
hM0JizfPrfVDbWftvkjL/lFv62hVj5F6mijqzB5Lf9MPw7KySUPBKwduWVNnAA+vow2xJA0gKuQO
o5CWjeMmd0IyybzWXtXMQHTRmPdkTeqm3r0oGWd7k7Zl2QcT6rDcJepYBzyhpte2a719gptwYTls
OWMCBdGQF2JX+D0lOL0kjCktTyVVHoUS6Qq3lxyA3jvkmi2fNegddccVhIorbK7jD49R8+qTenkg
QFvt877DwTV53WfkNBDeMnurj9YmDKoYZRXcrrmOrXQcBbCCiSXq0mUPxPHQT8HRHwf2TKrh3XY9
IDQzZEALrgyt9rks2mfbz9Wu0Zt2mSosYqZDRk2WlXunTIOjcEX3UIzXtK28XU2/qMqcHoKpu0Yz
nLwyU/CaNaQ6G8M/OcIfT053hU1aPvJqCT31g2LYjsgQEXD2x9wqhqPWoJ9MGZWXU0wZWtMdqLko
NffeeAGAz1e0K7r8VLTVM8A/fMNzSIKvSoj5ZZQvyir+EfS2fZzrfFSJBP31AiGhVOFzMVU2NYWf
lqHGtdJccN8ZowcdZbGO0VGz2EyNA7sHonMmst/C2oAQVlA2ndt6zTSsNRrPZCQiITUHHUOnNp7U
OD4mrW+C/bWJxPTEvtQSZ19jva6Htn5y+2QCdsbH2Uz6t3piZdK76bNPX2QjYgkjJ1HWbID6KIKs
XncJ4v1YEzbv00DtJSxItPJjnZ2xrOw9LO/v1NbHvQ4gfmFmJjAjRAbLEOIzVytueOB0eJ+4+tnD
MSBgpQKyne6MuHWf0kgVKzvHj6cZRkp7PSYIZqJyk6fJuBAge85BRawMy7I8rPtvfoxunTfhac7g
WRpASTahYw/HafrKW4uFnfLjbaQV9gmX/Y9YVXNIrqJfqBVi70+k2o9j8xKCAVgLt6h2ID/GE7RB
zMySy3aOrFirwvX2gyGZASJPPRRtMu3t1Hz3SsWiM9bZi4/+N0RDxUkgtW/aQmKPd+hAagZw4bp9
SRrbX0F8glbriRuh7A9T34X0F6d0GaSg/c1wIXUA43pAi3pMzGk5JblNCCpLPGSoAXkwst/kvVEu
WFB65G6Sdx3VGSDiKtl1PcoHT2/RPiuCtwZEKTKtSjYltVz1EayvNMziXcAEu+i88rnukgXwcXuj
TSM0iQpys0X9ntT5fmtX4bkjYnkYZbsgw16hRiTwOU6o9YG7eEwr+HfxJK9wd39omg6nLcUL4Bj2
s5lQsAjH7I1lBWGTPXVF0gpBmcbZUkshvgbxMXBcPBIYLkB2TeMSpplG4rKNqA4I584PoIeStxcS
PsIfYVmxf2iL4pm8gHJTTtX7fcqtKita+jLaMXvkxAsYYm2WwCDSYAQOZyflsdaGjDrfu/UJFYWA
BNrCie9scXTqgJTt8jrp4nTp0r567hAKPfRzadjVzHxtSjd414dag/XB96/HGsScbqZk30ULp+Pj
x0sUXcs085aub33VkyhPPjiOwTbWOp2aRd4W7D3ixtwjb28eqKDp+7HSX0uYsA+xzXRctGAe01CI
9RS57g1BLkXhempIAvEorWN1hy1Xxmsy0Iy1CPj4amxMGzj678R9YI9zJaUb23vRTd/fGp794Whl
e41r502bOxiqTgKqEZSioPfw0YerhibxWngJzMxJInzUbW3Npqh+qCpWf8jyCXXP0seitxEpi855
0eolEopJ62g1jx7S23oEWR4+UVjmS8x6ZGMYmXaKJhSpc4W9i+jxNn0cnTssmCONSa+YSMKcgq84
MT4Qqf1kQpTPeo21JETjg57AJx7UsE6hy0ugbbI2YwI1Ze/aD1pJrGYUOAxwZCLTc6rO5Jf6OLtQ
8mP+2TaTBEIcp3KVD6yv9QbckseCr+XZyxJ5O/rPmfNmgpMOK1VcLEu90FmCchxvkG5iuun3g1C4
5pD4fvcDeFOTLZ6IJ/Eh7qAKzkVdLyL4cxXxSlRNg13Zttu6KayXjMS1QvjItshXW1jMZ5ggdd16
UCqtl4K2+CmsegjXCIwXThU3z5OWILQroH76WQGMZg6qb7vr/bvWan2x8lOcW4OBz9DoHIFLIRbX
BoyXObnh0srrFy/x6jO+0CU+Goo08Se7lHoLayQ+BXHYLxBzhm/kXR2cJj4TR0BMeml6Wy9uotcw
c9cDEGEJBPnMXBleB7QxK7oyyyx3GB2Z0oG9u+73dKqJwWxlcxrDKF7T3AfR5uvGqkx7hl2GnCCu
ry0I2ptXr0occaexznBmacchrHJAWEK7lWTzLkWXDksVFLjq0OawvOB7Zc+UeXqFfCHIRyviEB+s
FZ+aKSug/FADqOgXop+4tpDjLrXuXy2bECxNFhHmMpEvfSggH9Qk/oeoM2tuU1u36C+iCli0rxKo
l2XJbfxCbScxfQ9rAb/+DlKn6j4cne3s7MSWgPU1c45ZtrH9peonKpQFSojdvyVWFF/bjpbCnsbu
6kbm9zDtyTY3dkmlgzqCG7Uo+zVCPXjobe9jVE6oDyu/b3TKMIfgCnWQwM92LsZjhLaZZEztoku9
Zy0JLsOUx8gG3oKzPCRlKD6u2WJ3qRAzScuo/6gKQ2cqch6UkBZiHoQ3OgjjTMYllHX4NjnohrYe
MHn0u8FCqm4rhzGdmEiCcThYkQBcZ48wCwbk5NtbqAK8Yuq4UMg2zCf+4La/mFYkwi5J2GZrBngE
vM6B3VkxB6xXvM6ps9EXvLgcH4zwCGqAnPkwaLmOTNEbPvCx/hamUV+cwkbVqU8XHi5vnpmt9iv/
a5yqLpjqsxqZnE0TNtmItcUGdHKKxfDkaWYaJmDlKmv8y8ZY29oeiakLx/9qZDyjgfNh3SY9PCK8
z77Id2xGb9gId6t9fVuJ6cHpmoUSr94mGzLGIt0UJsWK8SmyKFSOfK/W9JdKss+2iVlaNJyszej2
/7WO+ij9toUvawc99HEz6V+V3v0t2sLfWX7snZISim/E6hUlHjq3oc9+yTXPxJ/rENW8uKM9xFIP
x6WHn3caUXxgUpb3DMvxGTrZEmgwKzbATjNbklBfsMR0eH74OGxfipUyCi5E2zatqVHT/62Q4PdD
lj0LCvuyhQyoOysDi3eM6nbrV4gWuqkB7UdKpeHBDkKcT12rWVud7wvfavE8qH4+9TpcCyaPu2Sl
VmmzftSM+ZWJTX4tiF5CkZu/OzMLR2Hk7iZdVbzTlOAnrui7UGEYx07zYUz1i3xrhjjs2lq7RvEj
0ZoxwGfJIBbrRy2zZR+P5n5wp0e1mNbeqBJwp3g7wmGhTulFrYXJzC8V4hMFphZgNJdb8OriENnE
nbhlkTzpNi6ov7pZNdB6B3z8afFj5/Fb1jTqYigoHuOU1jsPEMcWWbLzzfmWiLqkzXbJK6M4DrXG
2ctlAn8x8jtziw/MFcD1Y83BrpEYxS6L1afviz0np3sQlc6eTCvv2RLXXwVqga0kCo8uhj7AkAVG
jbV5rlr3qU8iUOzcRUHdA/Ue64glfLTPGrh+ZVMprLZuIOGshcI2Pi2YFX4sN5o9jLgL3nvNjW/A
kTkJPQ13p5HsxwncBdrXq6Yy65IM2DtVUaeHDDRcXYOXjCruSSs5LI56qpHz0mC0e/ZJmPBqFQ5l
1G+JqgC3tsBx7mpGA8q3mFm3zXC1FdhLWlKAiY3aqdjNzpgF+KbSh9HHH71hfNS+g+i1Xg6FGt61
lR+bD8aH1CUx90zyXpoejn0ObqRnQcmD0lJX12TqS2/uBK4z/kFlC8W2TzIUj8BfRic99qkHYqeN
iAHwPWjqw6GhTPwknRfLPF0ARGVOszUaft3O+PkH0NV+zw6LGF8Rfw1FoLyS2DAfJmg/+Rhoea+X
xCcPOGMtKmXrM8lxVtQ68x1DhbFnxwREVKgytTdBgJIPBxHnNgis0amgutrRt9X5dThFeWhUyzuC
jnHrLc7rhHpyR7zKr4hZNsPW5svoOh5tNAKTbMnLm/F2Gm4XiD5OnwpCHLn0KScdGvhoylAlKJq4
gqJOn6ZtmX7Vk1OQVC2rrYvPBzYkyB9kV3o4a8SESV37Y7TgblBp43I1WXFLMz5WBDmBOxvzk4UL
PcM7yXHS7vzeYGK2TCjmWEdJhuV4Se2X2QGAlgzTyXDcaEPpcaalBEI0WbtkdpvH0CQPz2/fldDd
YIx+EDu/FsN0ESiNCXxlq78Y5uECDX41x6rXkuMk9eQtnRPzROG7WUpRYr2POV8Y5dUjBX8+aLe+
ys/dWMsX1brlGiI3wupAJesnUKiL+KLcCayWbt9sGB9w7pJXV28PZEOwJAecRY6AM5t32f3XRtYv
aRBjBAHmRAcby+1grmLJStg8HFFf8miaz40e/fHi8nc7QVv2v4Ex9EcsRi9mWqfXSjdhStqEJxTk
v3Ua0veerWQwefFnwlYYXH/NgYup2oOrCnue5A/YnQCoYz0+knS8TeXQYd9pzGMeMfgwKub8sEsP
Rar1Lw1t70WcZlFSnmBYOHoSOtTi1t8t5kNS7cghSqz8oRwYe74t2X410d7GBFVa3StjxTdn7NDQ
++kOZ3C+lyPxgQt4OYWgQncIHompiWC4Ir93oOXnMJkD3/Tlx5xd7H5Q71MkMGch2g6safqPOmIB
P+RE29HQTxqWcHbAnJjyB2dzAjtf3DM16KRjMyxwYKMXi3kiNgO0Ck42+KoRSchHujDmGnI8t6y2
w2oCC5rvtYzP36rdacNKQNXa3eO0eiLY3T0tDaq1UWdfVkiCppKkJDyiI+rGG2sUYoNJJlXvkQHh
Am+xHZjFfvlckEGD4Q64gXjqhh94LWtCORF8mb6Pxl99r7VBDrz2wlWIpVUmH7SuIHjVhDeX2EZt
AUvctz1vjnqr6245je1CIgQ0aegDmzrW7JNvd0Tp0P6B7wCm4JIXbQL9oofgPRvRsxrMCrZlD8Wz
Uw0giujk5oDmHP2FMebnbNFETY37WmGJ9hEbsJYeTzzuWV9x+1NLTsw6/DY+ygI1gxFb79U4iqDT
WibKY//Q5vRJrN2nrSKUmvLW20PC5xuXWydaOfKHahEfsCgrJmkMS8ewAfDA7ZJYSOnyTYH4DdMV
GTKLzLOgn6uPqLtGK8zPdP3kVJUlfAnPqI4kG0O/WrScC3q5dpAhLwmli1TGTRrKhedBb5jKeIeJ
I+rnNpgFAophPjJ64SD0qO+Y7BCoYHhUvkQxV6TqepV7LwtL3WoE7lMNLWGqh+WgkwKf2Np/EtZ6
xb15wCVCk8dAwMa/FrhL+mwsFra+0rmQh3xAcEL42S0eVU0vf8x4Ipxp3FzSvXjC8zh4yhCnYuoW
TAOhFSfWbVkksD8ZvRKnc2xqAEua0ZMlADgsVDafl2luhA2VgPEgaarTuSy7s0wYQY7m/LPgakYz
Cz7Y6L5h5oaJiz6eeJkq4JgUcfIGM6DeZEZB6mDa/uhq5umepvgloHBgoA36ThDNNtxassqBXRb7
xDHwS2flHspXzVyDheJU33i6IrwuGAFEaXOrqxd3UtQQukHAqX/EwhptgbdreMSHzyhdzrOHyMir
FBKSlGvA17Pz0Po8Pjx7Y7VOvYlWsKIoDY9bsYPTs9KH0/kZF0y9rdn9b1GrEVOm7SxCk6M0tUgA
FgfXJZpHzJP1odsEX9vo27JsiGizmzhkAVAxf8/DyU+GAwpmzMq53PXlRLwFrztZ9sCGpVNsR33t
UvycumbBaIBceVNOzAqhsAGGBbGVdPy1qX/tBnL9sqg/mJkb8v/XoU3tE07wgMXtQJ5HtDEs/5mU
0OG0aPAw7ZpEKJK0gCF4n9gp/ZAbmn2PB0QQHsh7XCSHEilIQrZBMBFNcxwR9KWm8Z1WtxI6/FGN
7tnPrsinwPkmUE1g3R1KhJ1BkjN1XIr5TWsvJsfJZdpXLPuSuYCWFiMVsLC6AM/Xb3GsKBd0JEqp
X14ZQiQAXUg5sIC5E+7+0yn77oN+Ccb8P8uauT+W6Rj35EGI/kUHw94BzGeCQevXWFOoUSJulvHH
SMx7IiAUtY3+02VVvJetfVp/JBZpYRw7AcfDnzouLow4r2XrE9nlnxi7I/taStBu3XfC6UhF5V0o
71pQt1GggLKggi8DpewfMEdcJEOHPSs++XWHIBbAkpxxlynDPZfKg6aCDCLoo/QVJfWp7cIsTwmX
bsZvrCU/fLr7aRwGVgc8jBVP2TbHxqwKwpvM9eor0WZvLONiR+kaOUx0KrreX43dZXvNK572damI
KIvcb2tsif8mfwzhZXbw8b9gj37nnv/MixrBRKRu1fDXLta4DH/YKzwuG2g7XywX2T6agI58fElo
Z+xTCk3bmrSZmjWi+vr3a/9eRkPbYdPoiCpJfokW/zcn2anxEGEt9wzx1bERMGC1sbd57pREUY++
RWSD6khM6sYQkzwrP5WgwYBhP46YO7wJ84sGlt7giskSoW2jYpbbVtvPvjXi4iPzgco6OnVJ5m3S
uMFj6IP5G1mub5hfr/sgdeyGDrBmY/81ppKRHHFGDactgWA9T5LOBywJxoq+nRMGNmjPpHwo+eNc
H+etMdbiBClEnDLLhJSbS6qkrA07ltSM8BvE7LZS19EVRLoL/HZCM+Jg0XFyWJgV7ub6gvwxZ8Na
rT6aGrb1SCUxpeXwzLJ8i+jnO0uL/imumY+YiZbiDqIHJfr4Lpuz4Eh/AAZooHRBITNF3774pBU8
U+v9W4jtrRKngzbqzIwz6yPp9JcOzhftROZfARoT9suYYOVQ/XuJW6SIeuz86noWwMvYyhcP3SY6
PwwqxuzgOUCNAZkv1W6lm1xMNRZsAWbAtDlgmSErGGqq6GPx0ubEzgL4mk52HUbp15pFPZ+l9e11
TXwcC9oes9Nv/148az3KbX8MmPdg/E/Q4TuTPFWe9alPWYk3Sj1joVtDh61sR4ohLgO3PMvr5LTe
UycSf1NMPsaPQqfLKuOXHLX2Cdl38+zVEULA/KHJmR2ixUJHmSO0nHs0sfEssWQxMWRSkPuOQUfO
7BcK1tZegEPL2f6vgsRxk+4TDl3uH32Zd61f31xEbjSd+UdnLuPTYBc6NvIE8brX7Q1lLi9ONoBo
dmJvN1rwYxav3w/Fn4T94aG06pc5TdOnPJLLVdcDSYjFXprjTflMaflT0T7LGG2pLoG8yRNvzpaf
azn6DKyIV4g6Bn0F2QtR/hR1oEkh7cbxKa4Yh1n9JS2rd2LArQOBJu4m9tx4bzE0u8W/MdGpczET
ZunnVPGjxh0jPOAfXvGWTj/NpBinwwBfKiARE4ArcoqlqprXKq/fGlRyV3ivHbaxR10YlywH2xTb
6cGUVnPqRAaLpOi1X7kzfyDTaoA6dNapilLrRMlYHqO5oCgvjVPOWocgh4kHt92MDAc/Fr9Bq5Zr
XiDT5gd4xACQBM/wXM4JgL5qedZ+EdYG6KMwl4fNcC/otbyDT1Cu9TWTtR5I2nOhsd1h74qmZ1V1
5UgYgVP29kl1RGzrGvuJuWYfl7pqPpnVsUIpy57uSQ2x9ZRMJaBDr4eryOVBIiR3K+q5+1wz1Xew
Of+O2hFMFXgMW1BCq9jk8QJdaEsfaezGeRTbpoevk62bwtQBQBgvoSjKeoeK29lWBkwMu+BKBZjh
kCEyW1TpAG7LlIU4x2dxl7L/HWfa76WAXKriJj+W9fJA1P2h44kiIY2Qie+Y2fCX20xvCukiG40g
ISrvq/d7IuNn033xCKAPGS+mT0xOkiNZnojgtHgnBmu5Rp0tQqIK8TFFpHPzuOTGHNs3C0ywlkXM
JNP4LzbN5jHOvFEg5o+Zp+sH17Hw6/adexGN+M3mICAPNX/4dQMwpQc6lk6oShG4nzgwEoaItXrv
lf5bDUb5Y5FaMeb+nwY+0obTHCGrMhi/1VCLp8ohzSxtnbPSbSQYtfRY6fNonYAe/7GQV46MGnK0
LYP/WbAD+6gygEcTmG1KwyeqJaZQEzzdpYC6b7NW5m/w2Nv35XB1GD6GWSmtdzeJv7Sqt4GyVdtF
RPap7U0dAEb7MuSSREyK5bOdGttMo5hPsFMHulFWJ90V1Wmq5f9e/v9LeiKAfRIc45jq3/h8YoJn
sEnYzFM2ZTEZr3GxMjOl9jCwWr5GY/ldjzgS/n1llBn4aDWxDM+i1xpp1CvztmVnCoXLZ/0yGvEZ
UNPDiV6/rApg4Dh5rklHVLfBSeIOmrN3UJjonGu3/3/hmjXoaClQNTZP/359Esv/fkcdD+3TCJsa
CknbTrjRmm+/WY/dJONXFBdzZQMQZ4vzS1vTFuYFrDrsivpilqK6VOs/NR0WWlHYxMAvtQoMyQCj
mXTBwx2i1FmknkfOzYRidf1yGOMIc1vCv2ZB6J+RS3HuTNXh37/t1n+brtYTKXHcWHbmwjcfs3Sb
ARQAcSvuy0pP1eLx9zSM/smb/S9KyOSMD3CLUgMx+2RbB+0ID4hGdif87sVCwSJZSZIcq/9EwENh
XvwuuL83pT+EslXdhVXZ2iGy2S+CBU4qfBr8ZvWk6N+jk0FzbPTIMBCRNDs5ZTd/Vi+aJdPr1IvN
ks/vntchco5rpIhefdGSUW5dLUNfKPJvoWlPVlVDx99ZOFW3qDKicLLmE893tR0yNwn1dQARJURt
gvyg0kjfDE1fGxee2kAgtshpzqtfwtCJsjGZsTHKrKs7AgTAornY+D5w+XJyMaDEbypOWEYl2vOw
XPuMP5hI4YyVLmfqQn6RZyAdh9tNyGtFBLF/ZmuK61a0r51KF6C+LOGKqv1DVihspZXunBEBKGy4
yLn2EJN5HDhCbbbc24Y1HnaE9I+9GFPYSOOmRwN7c4cgwZZkNqMZLgaRTVkuuQUB8+u+FTB9pf/p
+qtSAgIpj5UOQ0vntPKXL9NwVKzzcDzPUG00LiyrvjLYzu+sqmFNTzvPaI/zZB+lW/8yY/yYokWm
woIq3xKNwNPQD1i11aB7iVo3TTIAkW3qYVIJZqBYgxrDQAPUdI8Sb4AaG9R3/PhIhcV2iIqLA2mF
a/7dVgPStcZ6rM/xJae0jLRrCvbv0Bgx0y6WAEgx/JvZ6o9u4qzVI2JHIPNORxRIIXpy6C8Ya0OM
EJzHoOmtaagIxfaIIEDG5nGgD4aAj9o5NmkUOKgZXKomOmcqhZ200MRzOy8bfvaEjaz9pjrI885Y
QF70EF8nLAy0wfq9kJSL3GwOmDvbzFIR6RrgKPl+so07evlFjd2hLtx+45TRy8RaMSJmaEOESbXJ
5+I0FxX44srwGWozjBiTg+msF1NevJsRpYJD8zXrkCWqaafp43PGrltIiPT2/FTV9RNdv2lDi0qB
sIULtVma3zBV/zfTr6ZG+sdKo5vQamYPGSS5ulv9cURpGbr1OTUX5ttuOHQWTLomQmrPZ9Jx64Ww
GV0Wt5ucRIEgrd19YkjIYiND0TQxVRilYuuupQteJDZMIw5E9st6DU3HisIRXBOXrnlEzUKHzOpE
q4oQFRKcp/ZgiAHzf2eRR2ow5bEuElFvkCJDLBcHFPZCCaTMZM8E/igNYLFTH/dwCTkqgDDgcZj6
s+2IiGjClsgKYfy7/MJCMsrz1loFIQZxfXrg9F2xcbo8LCgnc1yYbQ4Vil5v0WgUq8b4THVxJ4UI
sDWOks2Uz0ejQfI2FrkZMP4wlXvPO4j5aUc2SF+0P5XrM1/sL046vwiLUZDItbdMFV/snNLjiKz6
X+1s5XEZzmnFdC35WzdMLqdMfuQypX5bIj7M7DaJWhEMB8huNVJskJbfS+zBu7x3kJCvLz3ykUA0
hHn4BA2cvdh/6xUZdWba0XGYGAyqbDfY/KxZ5vLAye+Vq2HQdP+YGBInkFObppbLnqqB/c0C5E+x
ESl1E0O6QB+i5T2kJKBGJXnnhmF0O8fHkubFCb2qGcM6deS+m83P2UMOYukMWqlOh9BZyPaxc/V7
NFJ5wkj7U7MZt4p2PAMp/mgJYGPhGnjCn/Yo07KA25wUpo70S8381rR250AmHSB3QRsdeOpHXsEM
u/hTmTbY52G5GEYEzDJL2XN1z1D+SSR0B9YnbnZQZeJsrTc6kTHw9EVuy/k+YNjRa8Y+TAyHkNWF
nncmuartIeYdx4rYh7FW/NXlPOyzGiWCjD+ZMb92PrgZ3goIk2qihZYeMavrGh8v3Brw3RxdvqVQ
F74ZoIIfNjRILOESEmPj1tAP3kTPo7z6UOrdR6nb2ZZaimKRqVuTHdG8IhEpDCI63VeU+YHEYUZC
Elu9yeCJPnXWFqzYVZtQ/dWphIOONILraFsKj+IkRuyiozWeiiFMuPoDPVlYZ+A4G5jqwIvbpJre
Hs2J98RskRGyJWRKU8+FfrDLyN1AnNrGGhk/viwIhTHf8VuyfbB/NynaJH1huyznh4VAFHhCtx3H
qN7SobHMmh5of85jgRCvd6PdNLi/ucs4HXWiPJseYbx6KSaq+YVbgKczzwjDNL9qRAHs3ImH6vjm
u4Elb4QMD+wXtyOfpSBoidW/HTopbzHUzKGgvi/HYQnVAkM7M4fQSjsq2zFmMMWxRx3YbkxP+4gG
hZyjoiCGNfZYUEqv9HK1N3oiGawMToKZND8p3/KJxT4jiPJlJP7YKt1DzJJ4VxvzSffHhpt3Wdmw
Cv5YUh0tSbGFokIHe9ke0gKxaMRJirs0iNvFPmb20u9brbpD5iOBdCLfkU+4Mv52IwIq6Mt2xOIX
pJd2Sn37ghMafc1kl+cF+AO7ieboJR0eQ0cwUjgaDiUcx+VyqBI+liVok+TqTPycaZPN3M7tTnPN
L4WeD9to0fM0i/fGhAyQ9CdSZsQBJELAw5LP1YmGAK0fao/NqPRLUyp18JS3IOpT/a74zSn+iOOc
/gvdS0BIzM6J/Reh98VTX6jP1OuLk9uR6SnFZfDUSTjM000bAmouH/k8k+ni9m9jvsE9a7Pfbm0O
F+CjvSCclfM0LCfzohd9eu2lvVVtf0/KigJ3rLzdYuMk0dYmwElUIJVeEj+9fBE7sdbiPGykgb7c
K1ClVC3i7CrdY6FNt/yNH8w6e3rwCPgb5SBiTvJgkqBGLrYhLZKxIV1tb73MLrdQbRtfUTTsTAfG
dpo/Tcg7A8JKtngB91HVp/viZhhthWKc/trw5J84T/ENaNFW9+ZAn7tVsPdcQhnee/AwQtquZz1C
DRiTQRKLdh9p8qCWKToxjGT8Z2LhKgRWB/Ia+xfh7mcgy1sLfVU4JGFWa8fKsdg9WtDyCGG3GKF3
uy4tisNoVC9NKv4Tg005Y5nZIYcJwRi4QzW3MztPHiy8buiqw2WA4dqvlbTr7O0+yo4NOSf6on5a
HVuNUA29WoPbVLxnFv4qDCA7dsTqmA+uv+3tluNWKKbEfr9DG/tbMQ2hHnKZz875M3ozwU3NzDvm
rQGximErs9tjZiXbpen/q0TxooNP3/HDbmtzulOA/zGlRvAxv30kuXNPb8a8Jv2vrPtrht9xY7my
JvDLxsZelo/ZEyXaX4I64mZmso/LOlTeJwvHX3X/3zS2XoDB87Vp3PNQExknOCZJY7GQOjsEo3TD
s6vI5y3yb7bbO8300Non1i+XtPeA8N9hH+ey2lhx8ahyvG5lJYyD56D0myW3nQ1p2qJrQ3n3kqZZ
fUQXELbgUMg7JKhotYSuSnukYRXx7u3yXk7Zjz4dKeU/abFRAYx60PT5wmSYj7yBSsmiJA9yx5fY
gLRrZyqWZnDWECZwjNlrEHLGFBP70VEsJKkVDndNZr6xn7c2iR3/JyYU4MnUs9HpKYfxOR9NiO+0
gScChekSYkQ0/ldpNAgnfP/VdRj/Gj4L86x9GNL8JLpdAioFCejw4xN7s3PmpHnBZ9dtTeZoOwfb
qj5bTOmKxdub2BvC2gsbpV8tmb0nhZZsmyFcvIjZkrU6/gyaqSElPZu8briP96Ir+4NlU90xEUXA
IBeBgAlBaP4xK4y54Cs4WTJdC2TrcgEAWlVEd5Kk7TyXCbn3C/wL9HkOMO2qdZxTX0dQvuFN8PnP
Dvp9qqoq5cTLlpwqmZCEsu72SVEajEUljrHGeJY6f7Wxan2x9p0Ky0JE2rJn1x/M4Zqz3QifmxjX
1sw1Kyw2vX7KKcjMveYRQLaHejYn1iKzSxhvh3cwsBb9BiDyr6kQCtTC9sOZiJwp01DexPlt8Z2c
SpJAFq0Hk2OA/87HiThv2w1Ym4ltvvC8kHxO2aL9SYW/ytcITbYYTG9tnsB7F/AjaeTiUuV3WKXp
odbE85xq56oodq6w/1DQUhYzfg71ZDoPWs5SVehrzlaMD2QxfjSy4XdRXeWkVBhBqxQXkUZo2yqR
Sg3rixihj24iIlTlpAgI4RxglxJzqvzfpt4+LYOGeGNsM0iyYPtdPS523rzc0GqBn9DG8mr7E2Ki
ghBhYaK+VzJfAjAMW71bfnIvJrqMmHDX+YRezzjL95hiuKVPjA5JdjlGbs8cvYO9oK5sFhyQmnsW
igm8HzlF+MwvsreLcT5mAF4MPYW2MC7dRixUjJEQX7avrJsPachjZM/+jKLa0LMXywGlz3Dhwcr1
zPkP0l5vWX6gUAYW0uWvRd9fa82kovI1jaATnhVtVhGB2oEsHy8ZEsvvuEHXtgz9FhJ7fCJnGNQx
GWjG2Dd7Byq1zCFCEC9mADaJ8cIHmpO0QeT4W5dKf2tOBSoN23lFwVNup4Joy6o5R6LTDlbFjKTA
xWUTPIokrEcrwZwXhUvp7VTBn9KkzjcrxJsnFY1dRhpn03oUYYkXqr6xto7ifPJzs0Lls4qK2Hjr
PIPc3LPfIu3BN9AFC9QsVj5NMAx/YwPYg9b6hDFX7V3O8iOR+tWPo/kghrOBEWJXWiTH6g67HsMH
v8xuncdLU32lpRyuqhyJI/BJ4APuQHlKPPCRT2loyM3SNJ9kxqJNQ3cdMbnY/qtkoCFGyhfHxBnl
mv/oteyHgKm91GijLdx922bUdovnzwgrQTobHu6jvGbMWZbiZIH52bTCdbYNW+GNBQOsbnGekqso
iYN1CkqjTjKcTmi3+g/bZlHhuxfQb1dlG8jqNAr8iXxUZp2mMPVt5QOhStJFo+nAIDam13meVbBO
BbISOILbFN/90Jb71Mjf57YrDwmXbtq5JNNWxYtJ389iubmSC84YFVZhyBC/Q/6Wx4ww5GuO2Xtr
oULaZjrb9FqDc53DCiiZuQDvm58tvVrxaJQZjjZmW2H2J49E0q0x0k90nYlycI5PgN1TZsiIkBNB
pcv7m88M7Tgq0bizcDJz65gxkrJXi2dnaedhNX3++2rxtYlEVvuCjLt+uHPVhY1YSNtCo9wyGd8V
9hlN5e/MexmoAp9Hf0gebEKyI8cZDfFMfF6cx8MRJl5yNxsdSYFVv3cFO3vdmMRD9VqQu0Z5s3ok
SM5UTntavOhuTJioNUEVNKhvoyG9bepHa1c5y5NoB3X3bRtXT7KydsFhE2pz7zAUvgwlChfdiUjk
BRG+yaY0g1PC08bzU1Y8RGBEpj68psYwvjLxxrUP5chY9DMFmHzyRIpoKltgt8edB9gEU76cXQuz
B7K6vHcDh8Va0E+7Ze7x67cUNV3cD0//XnToDTtWcJK9z7VypfdcKshFqqXXQlUIIiDOi2NSBkMs
XnN7ueP+1HbMdEkBYA77pn4TkFBel1b2fINdmPjwtBi4o4vLUCRipm7B9TwlGeimLtH/+sqYn6vl
aFTRhQh7ZFIp8Sfa5Mfvi0U/0oHcufz7spZYumSJ9I72lMQMJwOoOCDN0UFkbFocR1xlRAnrflU9
Wf7bWMN+Ji4RMqF0N2w6/SddWVdwGjM+VzI27Vl/sYclOSJ5ps6lU7N8Fb9rlPs0pDxPyWhLNmOv
3Yqi1t6VE38zBS1v1dgyj0kL61jrkOISZryZiSc1BauArwkBAp2o+Yj8iHROIRHoAVMlsP3JZDe/
z4nN47ElxdPkPbl16l3/fTHouYDKlgHmivV0l3lWeR1hTI/V5J34fK2ZrdjsV96NPDz3BqfxQe1H
vEYWFWhh5SmeKAcZrlRrkdbf3bG8OWpmCGlk/b03CyQglPzsu4Zd5vjEJ/F5TUC40vbqYQVi7ulY
oYtbzOsoH+xpuTrUubeyIADJSnFa/PsnZH/4XuyiwmxVFOWJuKO7wKiyR8m7XlxdckvXl2Zm5ol8
ASgOmSUbwk+zl38vFSPycml/KdxYJ99rIXevL4qVvBb5107xllcAXHZz187PmHd3TT1mBzT9HP4Y
nVtO4Klzq4BFkLM8xHoBJAuAD3fgScch3z8XRoJt04t2Y0GN74/uthdD9epPlnyUGSHrEyNajPqq
77tnwyqtV4D5B712tQMGc+ZzvV++DJK+hoOffUh3NACNEw/216xLaKjuIU9jAIUlo+W4EWRAR/VV
tMZ8KTv8yo1Exak6JtOWME9jlMpg4mYkNn7cZf6aKQDggOVCzKw5gmWUGV95OrFpn+xzjJeA2zNs
cAEeKmv40Ki3EWYKQtpA6oGcabUZNk59HPhfhhY/6iQrkVliKk+5Fdriu4qEPMq5CDCZhHBnyMSx
Ufwl5OHWf9jBobezb60j1UHv8n02SeONUFazByNY+ukv0lCM7TKyl+vKGI4bz+147AElld9DlDfX
slne3Qm0aY7hjMGcjymqi8hE9EhgY7palNazSBCujRL9cSmZfM6pZxzs+IjpIT3r8qQ4VA9FVaP9
deTJiXTqCbS0rtvciWR/QxFmbPAOkVKR+AzF5RRI6Ln8CU12mlOz2w7xAG64lMF68m9wpJqZ/WHh
qf101V342gEvEPFrsn6OUvOvzW3KBrQ9pWhVd1bj/OlKioZZUtCUhKx6vjGcInuGFcVA1aUwPpku
I2Zs8X1Y5X+1psFGUTP6GdMEctHIjlfr4fOhmOcf/71Q4Xa7qKjeXULtmLdNZYCnZ2PN6OD+vWTr
f9+xhmHkO59l3hAME4JAGM5JL/70Brl1/8feeSzXjqzZ+VUUPRZKmUDCRXRrsL3jpj00Z4KghQcS
3jy9PtS9V+oKKdpE9FATVrEOyTrcG0j8Zq1vEbWNkdXz0dXS9SybRbfBgOAshugwri8sEk1Rt/uo
bsqVdrxpXTpNuM1C83MIyJMIBW6UKuA8gJB7YigGes5EPmkGlANDz3QLTES77hGy9hZO4NptCFSe
p6cq64KdX+ao4c7Ahwaov9N0X+j820uGeZeO8jWBzYzhvNvEnfNVWuPvmqwvjGkf3hCMUOJvkSlS
COO2XAKxGCq1xN2nND1BcHbBb7rB8FPYETOq2t5VE6mnemLfkl9Rkf8QfLp0DVGPy9WkbTVmxnML
G7dErbLvWXDGk+VwJzsJdTHmnrhMx/24xMn3mvylwB3Re1jmkcnkMwb4BKcLIhM331Mrbsq2/yLb
EXuv47HPk2R+MZJXZUPeVbhotsIPOlou5Q7VF035KRhobyNms60uNm0+kwLtuLu2CTEcuKT8iYVu
V9IitYtcrbEz9gRDWu0TKekVc9HflDVJKHJo5IqKXJGd7E6IIIE/RPa6ya1+neXjU42jgkew+SlQ
oFx8gglWkdH427ItfocVkISxtaEoxFDxEfyg+pZ4UfHLoviqEhhmy5JeletsDJNH6ZifUHJPYJAO
siB8s4LiXQv/UvqkJ/Q4lzbCv0cm90CvUFu0oOgi2ZzGXKIedwfjGItfp7+yZrgLzUmuCBt5yhnB
dI0XM6WexNoJ8x+ulDutyztz5vEhyLzrFFPa0X/O6mEZNRCrlu+wfyXbvGEp4Q/EbUzq28Z+t2g4
PnEmPjohga2JN6ljlNW0PxWREdqNbgPbjdaAB3AWNqRcV9Y4Q1hE8Idsx2cONzzQIPOmBAi0uMvW
VR8wcau/k87Ptsmik/rzQwC7fw3DhBy9ykd8uPfyzDwZGZFrdlA+YnJyTgrjxzYwm7si93iZANA6
dK77MbcOXsUIAQ3sNe8brnaG7qtkqJvD/OaOPrFccsCDxmZa6k9tEyWC2YQlgBAXmjaEQGRZh94Y
XPHVjat26s6QId0dnlC0ep2Lju5RBUR7V6P9mbj2jxvSSRK3kZ6Z6ya3tUOYZW6OEcuyhjd1fClk
dmkYEeyItehuGDY8l0ig9iC7o+1ch/OvVCkbTzojT2reN+FW8hAlrKw5dnsbK03QsyHO2l+9h9wx
Dt2OQqe76U2FeixU3gqZbRV1h2YOSS91auahRpMwRuPn+FxUBE6qs6VYFTCJR4OxLJTCcoMmVx3t
hBIpMx+J/AacZtVoOEt1QI7vLRGdXFQNFtPykEQ9VNGSHVYK/Hu7wN9Sw+kvpBkj46rXKpKgdgNQ
NiMKXiR24f3ss/3D1Xxyy+bTAum1KoquX/pwnvNWse8WR5dRtPaq1g3BpSZSeFOyZ7djM9z4Ba1u
G/XTEXnTobXUYxww6CJZi57AffZNVPVmAFUzWUKxYv9BAKRMCUk7Zp3sn6CIjjvQroehND9KR364
IMUGDaELU8Omq+kIVMVgl1TB14SEvPUksEoR47GNRnlr9A5Jam54D4/43ZpmTKR2hRXaoVkW43OO
Ifw85v2JoTraOjYImde9hj1ZAIN02lfb1Qc/9ZpDOrjeLisJ2ALmg660yw9GWm1bDyFjTyF/0pXY
tH37gpCpfSrx+98Hmb1hyGwcDaRhjL94jjtlHh94/hFTK0i6kEQVlkVk7zz80ODeXXH27GHaU5Q9
xuznEQYj1x/cTAH7jCjDY/fB7/S87oAUo6BGKyB/dV34niDOvx9tooV1auydGIskAVDusZxfEF3G
G7tg1yIIc8eZlV1dU4hHpK2bLpzI3Yrbk2tXBqs19HNuaf5ge1iDDSMaJdf9JmNJParkY0idYUO3
/sxIMD22bF3WvZE94MGgiI68w9BAMyDu06YVNCzSZLVYh1n+HmHgg0KG5ESWIfYhGh5ZRV+BjjvI
A6hB+jFmuVujDZqc7BegQ3YvQ4fILOyujINCFMhQW30H2nev7xjuWIcwGb/yPKJlqUW7Ew1YAgtA
mUty2hoLPbGRyBFhphmPdbwEYftXf3a+ndn/PVUNnX5nkfdiDqznZ3M1YLVKnmc0Pu003BFaRCaL
Dahe49bzbPFiQj3ZWzAwLPZ2zGAxDzcypW5oWIKXzZeZJ79xEJoXm5/YJvRXyrMeKtESNlbQSJaN
TQQlw0I8mOj38xydNwpwmxJJBrc8CY9Nk76NBjAZJOJoJGzvLaqn5yzWN3Yp77SZBYe85ITVs7Ol
S78RWL9Xkdl+KtTQ27m6s8ay21oqpzFM7OBQjBPLC8LSNNk1HkQb1v7xoylYTmWpZ64wsVmGCtds
v/KdufA5m8I5eVh/OZISn/fn6kTS3xqui7mXOnYauRrgm+2aPkbzH6NRhiS7mJVMJsryLcUxB022
+VAFbnl8VSsRBfEeZC9OmI7QbI/4UAclbm8zJLOqYK888onIkJ4tUj/FQCSe4lIXEz/H6z2blSfB
g5BbrMVq4YQq3CVGB8/Cu2RO3O5Isi5RWtsfGUqtufVIF1btpjSK27lEfjGj9sRStTUVo4LRCQik
KyyAzZyJLOJUdRtFzq2JrW2LB/vJGa2RkW5dbGS25d3Ea1TZettZbrp1Gdi5PdvtpEvSc85gQc/y
DiwMKdGaZzo6tgqbrvmKv9y8aVE5rH396fvgvZKFRIXrsQrko4n2tf/qZ/1lQ0smOgvbn3bfSyYt
QSXqFVEdqB7sxzi0rItRzteJpDiZsRgDuA1U89q5X1aVF/ugdr7sWN1H431vLyPZVAOt6Ezes+rB
iaP3LHUq5O6PIi7woRT9J7iM6Xeq2azmaD+J3zGc1DnaM4cQOgO7Nfxj1ZvArwgX3RJEQEphOvv4
/TIm3H/mYw3WNoqNdRySiRLBpVqnVVCvXdIETMu41Oj0EpMeKYlMpj2rAZ9kFLN0LSNFt8mYwa+W
HWVKlSdhja4C/ONqIh5rTDfItHZB3cKcIYts23MKY1hkrlAUzkjJ6Ldcq80ZLwzrRvCoyK42mS6/
PNgxd2aMoxWo4IKYwfOM34CVZnSDCTV9CKHYsjHM3bk9zK37pkI/u1oI2/EVT7dB2ltbAhffEz+c
1zAO38Z3r4ETKxb6TwT8x4NIifcNC3DWZq9Q0yu0iV+yTQ9esNC0J+nswljv/eFEmrO5i7LuajYk
IlCH+WjvMPewvycx42R76akJ6CJmm5OjTA6OU7/KeQA6aegb3aY4+aFPNG75SFkH8wYKquMu8v7R
/e4nAEVTEILt+KhGZAlNad71eV9tp3q4tUYpkJdi4hQzo293NtZVO7Ybc/BIpE7Z6BcyAdLTT/mh
C+noJ1j1KyvwcF9qg6dVyGctsV426FuXSMmVsFNrO4YVBdsy9ImsVyi7x9rJzhBhLl2DftSZMoSV
VbgG+n8XQxF686CepW7+q0T5D5TE42hNJBIsyvMuQjRcftcqgVoiH61k4JRhXG3g2M7EnO8yv+TB
4CiQ/Mq9JjgsYa4Y5VbOnJQSSlkPuCgf5dpm8RflvTxFAesVgRJkTixjBQ+IoqXLvzRZ3BxVqmf3
iEmgjcaAR67yURljXByb9pYRhL/O4vLQm011SVp9Zbvx0wGdRHuAEgJG9zOr7RQAWbdzOzZQHNpA
xZd/w/Kr98ynH0U+dqtJD98j1KiNN+DENSoe4qYH63N8bpRh8rp6l5yIPoYjg7VJc/hAAddvGLrR
rizvqhD3HCS9m67LWDkkxXsyDG9Vza2jTWTOfkC1gANebym5d1kV3bdz7/yqufnUaO41/K+wjd9b
9LKshYFeMe7jzNpWzBT3TZ82h8kLWCxqtsBanTE2aO6ZAQU0gNUjac7eNozfYiETHEESQw71bzFM
mwb4/B0cGST5abkpDAtElv9LXPwsyMmshopmxF1525n+UiQ4J8RAwyGKWP7qPEWSg1ArT4pNMTIc
s23GwpXjXzH7lIeuJVHJwwWGdwmTeZ4fe5ZdWTPwy9j3KJCzfcCEIYDcZbvBg8YOxZ1c7sVsHqDT
E3TG28lyDilfgHGQ/YvtrGjg7+OYJX1OUHqOGAUbnFilJuHZYqTazudSQTUoaM9E8YOZmxdgEjhl
C3q3wRZcsndGnD7OSf2Nh2AX9+anFQ6nBSrRNBjm0yG5GduxASQ7JndpHdAz6vQ2JWJvX7RkAyF8
fwon/wQZAHk08dfH0RrSPdfRtLKaeKcdEn0jH8MnCJYnJ60foCMmrH82E7LhfUmz6CvzxSUziVH8
iKazNSjerECv5gmXhhPG1d5ycMK3vnOZoCFZHPIX5VaAHdL5c4ijW8+BWRF5JFkaGv2KkItD54PH
y4fV6+tUT9tE4yztPfZSQONPzpxcndK14CjrfZLpM9xe661RP4zwUQ5ph7A+gykhxYjFFFlhCArS
W1eL+MWvjfycsh/qcaau3HAqTrUNPbXq6hOBXyFoLdj8yJm7XaXi54k3ysvb99Yqq92UGC7bLv8O
nzIBsNI5pwo/Au6fft8L/TDlfGuC7JtEBptdjz9fkMZbnO2Yv3/agmV/GE7kTjseOAvrMpQ5k+AA
UIjNgmoduPoR3rJ9idLqZJqQYGO2kXaEDD/WgskJ44esrQ5+WNAX8mjKAm4eriCUZZlKKE1UutIB
dI68D16qjDd5BPIai1M8z3hv3fRpnAhZhQsFBGbiRZkVD5cC91xm5OXGD+Rvlrj3MXfrkxNAlitz
466L6qseDPe2mAn86TWH9Sw8XK1N5K6Yzbt3gaRUCexdNlfByjUIvmgK8wtOAJev7RbPGSk8a5Fb
321a2sxhUmx1y3w56CitOA+sir6r63PA0XZZXopJoBfCXkA4CBdrNo17PWZHz2Nf1zF0wkHKwglT
/O9pwp5bjbBqs1pfWzhEG1Dfp6IWah9jn8qGsN1CFth2aEY3cnGKG1Z99rJ7E938WvZUEI2aCbII
cfONYZyzMTTkoxMDaQQ/SLA2tx0+hcFoXjIfFV3c+AI9S/E6sNJMiQqlEIer7tn+SkCzSofgrSrp
AUljJta2Mbce2et77B4jIjtuKMeT+gUJ9kefoBkYPAdjQEsKSBlbTyJ3kFkExtlpHAVLrco2VojT
Jlic1Z2FlrnuRHLse+ycZPyJIzKcb6sBlkZmDvcZ2rK94w1q7zXxL5vqFgCRag5B52UXOQZLQolX
ot9OvrPIHU+VOX6nCVdj4ObxjRO1AgPNvA06EC/SDOpdXpdqZ4NnZgECDtxXOnkAy8hdJUmekOBA
lVijCumOggEDrJueZieXiyK9bqgt0KSqeSp+V5b6GQLHOueOPYLJSn+x6egOg6Hrg6IBZZXQn8YE
bSESycIXbCDtIV7BB7DT5Lc3u++p9U0ANx6cX0WcjG+MVpja8XbD/iZephAw48MMw0R2BmbMaQTf
mMgJeSVceQXRlpssZ2Gak/Oxbw1TH81O/Gr78jOhjYMwW7zkneEwWePsq+sAqBBHDDXUxcys8jZ0
Kd/GuTMuLRs0nsHUa47jxb+S6gtlT898oRTbeMydrZkBbee/lOCp0WekyVEo8k/tQt6LSmc3TYwf
sK6n+MFDy101KOjC+Oj7nFQujDxibuDRAN96MdpFtmlzMKBxegxTyRD0J60Y0I5OUh1mpV8CWKar
tmtypkNwOIQfVbdBCX2DcN7uNoAesl300+yG2YK2RXJoTOQGmY2AFnbsuKmQPJw9b4nVxqYhnegK
W7o7DiSdoo8ER8JV3DOL2gUfpjU/RzFUdtvGFpz5fsDssa4JedbxnoDinQtltmUayIQX2pIZxjPw
+5Ay4dZ3ETnT92L0T/F9Mg0JMZdlDCHViC8vbVc8lTQ5Ks14vzwe7/tk+ozGSp1gPRgn9rifZeFp
1nx5tPOt+saBuHP24UhhGpBXxNvWfRTpB2iLxqboyRBgQGiwjuqrQ+ebvytqrPMEco9b5/dAdM/e
6r3uHhGPPM1z8YV78ICr2GP/0D9If+i4Cj4sx/t0EzXvsBmHiDwtMtFTYg+CpapqnLNRsya37Igh
8GTJO3BSEwOtuzTEfCmkEpsO3kxjY5Zcrm6UPtH0VBepPNvZuBlHBzN47e4wFyA7LUTA+PrMT2QK
Aw2eeRv7/ZPsuukEV4zFfx93W7Oc+i28GEpAL+p2szu9ecBNz4adb7XAfc707eK2SXRNkWXrrpzO
QgHTHBLzNHUYXgOUyOt2GD0m1Bbr0zp8rQVC8R6a79UN3OYAb2hGQaxfk4xdXtOOcB0SlMJkGuAh
Mu3N7F0o2vp1Hzu/kjjOccpQ4y9M89bw1KkuPqOsysnK4IN0U/PkzxhZgRslMW0D4RbkqCLX3jSK
JtyQeNyiEhVJ3bu3bTPRReewLTlJ88eos7pj6NzOCfVUamv/2pcT0XOufMtB5O9Abnp7MBTh1luO
ZtMk3l7S7KAaF02O4rVUZ/cNtq1z0j4y+XL2j3477bs+uBsCuAjAspGQZehfGxZpUM6QBzk2p0oY
/kKCHOwG3AxuY3rnXCiUaQlDBMqh4mLMp7RUi8CJLnwMn5rAJlANqP6FHIl1BzLk1nFoGWNwedot
xevcMKWczHQTR+omrTEG51Sf10bnL0wmCOJINepf/UMve2ohPaF8sSSoJcEWRBH54Fa70g3UxY4i
Gwnlspl16/Moag8ri+estEV9nDTlLz8Pl0qTNYfn20druLUTpWCf7CJVVXtB6KeKGLS5pgRdZXkw
mJjZpiOxKopGZm6SrUeiCuOn/El1Fq7SIuMtyZL2aPAKVAufNVygr6lKiKSabskMC3eAS7eMY0EM
QNtd57Y6QsMF3jHx8rAZWqVpnx980FXgB4OzzKpkzfCuAIiQQIsznKMTyF1uIWtkrPohHesxNlS9
rzt82vg78dAwZ5kCeXRGlxIw1w9GSafri4JQiXgILyYJHlXLs7vE97hhHlR3DNyNaN63WlE25diB
GkgDERp5aoRq21vBN0aRg9HV825EGqb5K2wGuqdVTyWEZq7U7iuWxguirkX+wECxCMtDGLj8LbJh
8TETdXYxNDJ/MIgOwpziOY5FvB/Scpn+0Dt4uPbWYek/iwqwkVh0AeNxBENzlOEOunJ8kpGzLqvA
PRB0t7Mh44KDpDF06CLNNLoUmXidJrtZozz/GUb/mhCmcXLi4AneD79W6N0monxLfHNJ8sGikKJo
347ea0YoFGLatYzAN5XpsO8ATCctskUJ/RSla7h1EgFDwdOQ5zEJghmGmFFarHMSm9+mNl0aWRTB
lyh6aazQpPtPu4PtTDdzx11O8iPEkK7eh2P22CS5pDEM3c2IFyiFD3LPc2tZBI27CQsDTh1ni1Sx
OxGO/GNK4o06+4JnLdiFCS83wNyd20a/wyl+1qwQI7+tbtOOLqsMavMoZeTuBjU4mEM78lUZYqOf
h4go2jpm2cIsLSJFibX6KuhAaEyaG9r22vcQiQQzIrLjCMi7qaHFu6CpfLy794tScOMaxyn14r1j
CEEsSYnLn33JqnSfUsQhq6Juv8cCERSC4Y05U3AOQ/qYL1DidPnQVHAhYEZQ/WpZ7RcIJbCV6tjY
JJrLSl7Q94PB1dSESCMudei6V4O2jcsIhXt0wkUH2UXeytBMjywZNL4bh+KBwectVAGihrLMWJs9
i4cWdz6Dt4ZAd1npgxkHrIo4bdJPLTgyaTC2ac772Y2sKzCl3afyIWZxwuSeZ//oTP2lNSiWi7zl
hOcFwnqEVhGGHOq1aOiPIodJmxYxxt80xo8RxN0pq0V3qp3E3VMLHPmqgIS+cSB1aQ72wk/O8Fim
zUzly8qqxc3e9yigGRpHlv42SsB20KmnE4h8yOXLB+bzKbngvId6VO+hIU6BGF69gRfFnlj2hDzF
2kSfrLJE1B7HT6M9MdQNqIuB5ODkWRg5Q+gx3IQz5IHH9/S32UELpIvg6TrjdSjsUdyHgmHLZIbP
Xjtuq0bJk+2k+V7hlOG5l2a7USAndFG6kQdtHcPe9A5IBTd0MgsqgnGhCDFZdc0SSTrNBaJX7Pay
JSPOGgMfvfjU9ae//WsXWsi3ioThIDfdToNdwZZ4n/tM8msLGlcSoZUVqT+e6qmjFB5hNLGEa09A
B+sNJP+ZYWLgnexKyO1/Dyf89hi0YYU26dXrZgP9+5AeeyMfXxGlMt9unKcSne+VZU+76hDQv7ZV
wHyYMKnDn5/21UxDVV4Nq8W9YBTWwSjMa91P8yH0MgeEQmwAM//Hh8Q2apA0TrGFc/av/+DPLzGZ
MG4mzBrzADaeDfXZkV1/Oy1gfTh7vONY2w5//qFPC/+38Nv/H2f+NGliyWEXFwgyHr7DuCz+kkxu
kwP7P/4Mbf9/x5nzsMni9//rW77fm5Y4cOn/QWgiqhVkCQIjsv2PMHPP/cN1TLiwnvIl//T53xRY
A6N/+Sfb/EMqTzEF80xlku7LNzUMOfkjJf+wHdchPxl9IBtW3/3PRJkrtWTa/i0//Pj1L/9kmAw/
2RlZrvhr1m2NstX3QQnckB2XjuXBB3EpESwWcdePtxZZPF74UJc2523IDhSFSzq1WFl7ABcGPBo7
6tjCKen65kyq18BYIGnLsP/ukJQoBoBkyDoBvBzDwX5izJgzMVdlQd8h9rEU6xsTsNUI/GWWldkj
TvOqWqEWmAP5zrNvzoyN4iis3lNoodVDwtkLDATmkO0cA+UHiGcLf5rqr7ZHDR2xyJaUtrRfEmHM
MridDGDJUefDP2c1X1IEzVWbkl+FtjjsCHYaSd8Dmex6VMAsxDvtkC7VWcVxFFOQ3ebUDao7WLFf
4+ZwAPOn5rq1TQt4MDOWoJUrW5S9tZvDzK6YkifRgCN6LCaDgZq2YCQhNRFCILvrXSv8hdWkqH7P
dLs63QToddJn7CiT+h26fSDvQuY1xS04g9IH5WuSSNtC4LVteS91SWHrI9+NgPbaeFITbEA0AWmA
w3mde01kfKZebnyx356i41gkbX+VguCt+86FPLHvjNEtL6jUsnhXmaVMz1Y6eHR/jtfP5sOswVvd
c8LV+GlJYFfJzTx6IkNdXZRFsMl7P6rhuHkM6u7KeYqzDyjaTbCl5aTF9PvcH9cBJH2CXZqikE/z
bCvC4MwMlcI97wRFTq3jbDp0vd/1d0bIs+WAYVrXlz7LbURaSUFAmwB3XhC6uW46e06pTJEaVgQM
gqOUA+NDKLEoLlkAFhNhjMbE7FYafonEu1QQXT/UFM2gXWQDJI62s45Bqm+rxW2602LEyCSSsol2
jp74HdZ6sCaLOgqV0E0Zq2C+8kP8udqIoSRFU2F4asBxyExR4zfukA/Zuhy4b7YOkQLuYwK5jehf
TL6ZuHRxK4zPEDBSAJOssgyyZSIzqap4Q58TDt65tNvUedFN7FXRgb90Hz8lbt8NoB/6mEg2amY0
gBveJN0hAHYnq2S3lZQp45dw9CSLkT5ra3xLY50ZEmW8nIrnptOTsg841wv3JxqzxcLJEjdA50yq
XHpsckeyq6YXx7ngRRjK1hUo0t9o3L0Zayoq5dFYNbIZw+fES+32MluOga9owKMVP6lcTM1VlkoT
t+6z3HGQ0vVjuXju8hiFFbs5+aC8yA6OnkAiBsUe96g6+l7W1WdwkFb87s86rZ+7wdbcpxpkDYR7
o27SbrldLSPFyZo6xsbm9XI1buikzPE1TdCN9rkFUmmAWUHt85jxZle71GKTeA2BGesLEQdd8RaZ
nZUstAkz/c5Eqr23TtiIlyBW99P0u6hVjFy8TsUkznZQYd2rdT8OV76qocAmU6Vn98LaGA7DIGNs
W4bBCYN4Pc1iF4MW3npSp6K6fkKmtGx7q0K794aYadREzglyZkNi+TdwUphcJqrO1blcINYkN9b+
jLLIMKIMtRgRie557Fn7f4zsL5p36OfJdIYvGZEfWNlhQP1ko3k2mOr18T5BbYZbhYHa2O0b2l/n
l4kkpf5KpiIKsabraPhtDX083EhrqqkjM0S51pmYClQojuo8d9MWmCyuTFRCk0uWnGaGaQlwbCQ1
EwLemheGxNprOKCEu/a53RHXoFMXVW9sdg0uaMeQYjxPUqrifYosSBJV1OY4vRPBeAdqBeJp+4YT
KxEHxsroYxa5WdKvGXtjpFv7laPiSxv24AvH0YydR5UPzMEhC/cTHriinB2KS0R06AEsIcroyjB0
1owl9Li4hUvV4h0YoDlegx7TyT0qfMJekbUMDkpJ7kZyB1kVVRurmBSIEq/2h12WdIN3aXt3ZjmH
VbSg4GwCa2QxVkf9fWVVeKI2Hi5yULHwB3MFV7hO/R9U5n53iYucgIdVlrqjx7hOcXEQx270LSbT
YJ7EtYIgZD2b3uR53xZ5Usm4KpJR/m6wLaZ7QidE/FRTy4V3lT+24VVG07AsGVmUXHAn4cmxUKR4
J190pKY0qdDVC8ciwvsUw0S1jWms3X1JHKf6CZmaTyww28ke7xu/U9NN1XryJ2SGFfxUPDjaG40I
vDnXRZSIxymsu4FBnp6inB7OhcZI7E1XEsCZSUARc5/F4R3KAN3+ahpfRa+gpyrZ0CKVZcBcyXyL
c/HjM+T/IGonVRpIHHj6u6Q1yTyregWMmDZzMSVpgn/qdWpoNzlFpGv3O7tXsb/BeCFQYqgmdPRH
HjdFcwstn/n+isycOj6zbnXmJ/Lgo/jcZHaU3/ldbkUX0Thi4kGimsR9YZo3ZefBSGz0XcEEpMgx
UdSfO2ZGxmuSqI59wKCryH9F55WkB0EBkGzp/lur3SBVrdqXPgEMAYKiLyZnhcogdAlYIMHBPfS1
aTCjiHqrfKCj0Sg+p6IIbnloN+6DB/U01JsEWa54dJ3ZlJewQ7y3h/zgmqz7hDXdBHNTITKg8mMl
hyOLtQzMMAavqJU9L1Oox4a6n4EX2Y56a3KvtdmBxLM8K4W0cjemIbN+8C+QjJ9KHbTDGX6xJ54W
YH11TJmwGBgbyHdiahAixDyOIJeRMRI91X+yytH+ja4aYAxF3g9AJQU/6pjWsSxurVKaTOR9Ukck
OcCDVb8RlBNYy/iTvyl+pdFBGrYyp5YQkp2fkeChdlYyEroMHTJqsg0+YXSJjE6Fg0HZCjXwktQF
6XyOTduqnosWleM9fu8EwUva9exqfYWapFrxYGCzv/FHxKk4CVmRs3GyG2EiFeauzosPrFmQz3ag
fmCmrwZRjln3QTEWWdkVsKAir6YjqyrI9jMnCIxuRulL2lJcJBN88AaYrNwilyiK/tiYOdLzbT5j
s0Kt07og4NZtE1vCXjMxwyiDYpDXnROqgxwCRZ7Vnf2TUEKULcyvZJb3f3YB/9Xt0v67vL7n380/
Lz/4s9SkCoRR+z//+mnzt8//3n785ROYAnFLGfe9tC5Nl/Gt/KC/f+V/9A//2/efP+Xfa4Rc699q
hK5Qsuq/dEHL1/+9C7L/AIfoWL4npODC8OU/uiDxh0SRoHzfF8qxTNvx/k8bZFp/2KaNyFpajhR0
PN7/boOk/MPxHYzQtmm6DJhc7z/TBtmWpKP6V32Qa0IMERJIludbluNbyv9rP4RGD+KNLjl1h402
mIuUYYduXXgvCv30BoBldueYb4VgeRRJl9VmAWFZj/m3nZcPpVdgebVN45iFaIMPfjM/sDYkOGkO
WNUGGzMZj0XqxqdocCa2CvE997zPAzGKqS1EnByJ25sP0uPOwvKnIY/nxoqDkBU9wEGIQdhPF/TO
Bg88GYv+p+OB9UzJX9JTsp3L6MctdXiPzaJHwBunh6K2xTVtfrEILulB9pHNSSlHo75LGrY3UeTi
UFQYNmUJxDAxSr1Fnl6t8OfA1B/G2zpPXis3GBfvU3BTBMy/QusXjsDibLv87k5sD9vcewnRSJ6C
mg/pkEFaTvBvoJo4hNK4EqIYHaoID2I0VUtVwmwY6TzBvM9liWmXySoeBDe3UaEzDo5D7D02iOmt
3S+i6tTb6TrCiUbNaxvGt+JsX4kyS+/avL7rcnAyxRy8ldI/otpLTiEC1jCp+23nokOUUbrrhfOI
dYRYYx8CkWrxZWfu1JEki2y5y6Kn3meTOWbGdmCpf8tpjsFMEbQR6y8gW4za86S5Y2e/bZYtZGqC
5BsoVWtTkV5ibcWQe69U8QSRhZSKnCz1GhUwJxwBo0ST7aNe1Q++OTxZbtEexgmdU0zOnPb8Zst7
paDUd9HbnEUEpeRE8mXeVrTgeMqUkKeu6D5ognF7NeaXR+IrJjDQfaX+JtyAfVuPjyvL/L0zlXBS
o6X9SoZug5q0ezL65EnhAd95+RBtS90nm1wqOP7VWF8TBC0m8PT9UGcvkyBUauqZYvuEnW1ZPC5I
mNG9iXJE5yDKE4MFWsJMDZW2C040Z7hlNzf+pINdlnnFKcAssSM98oHOEUEjfSKpqdbixQEA3Oi6
PQLWJu8ZSQCMBTWeDLcfT9Tg4baw22ZVWDjPCPHbO2m/HZQ89C5yxJR0VuADxylD3gydkUdKoXZT
ca2ydyGG/qZIMODhJt+kIdgJEWU/VW98Nwgcrn4a6E3HiOw2gvy5rdzmNJrkBCXeRyVb84ZXP3Sn
U0s/iKV9Np+L/8XUeS23rUTb9otQBaARX5nALFKi4gvK8rYaGY0cvv4OqG6dc15Y2rK3LZNAY4U5
x1xWsTXZx4gUrG9ha+uR5OSfMBMP6fgjAh2jhwNUuqjc8B+WkQG1eh7/SV2Xe1P5zN3ibGOjw1mJ
OimBnWVXZXtbRuH6jsfshBihTq9pHn5Mecb2IvHRX+AMk5gx2YN0+zTFDRhi5ISmFBNf2FeBHSUP
l+QcMrbSjQjZjSTKby8NRtIdqd4o5ydmtIt8fsRicsUmt0dOylIyYHHMUBJuduGYB1Mv30zJn658
/uKYzAnaz+gKXx88FwkDG9cgmWbuCNSZkOX2XKNmPe894bZ/w+5mJ8jtwWhvBYxEDMVsu4CRVT5N
jlF3TEFc9lYR99SciW0XJUDeWpjivlYdGxsVKlaFE9yawZ3PdWLrW0sinDcj7nCRFNN2LApiizRg
QDJiLepUDDiVLZ1dPKAGwI5IzBpZaoyQM/HXydoQX354c+WMPc5l7RNPilSJSe2JNf1MNRJTTOjV
wYSueWt14TlHjorJq3z2BpLsNBJnfKNLP10dce1QrSfS6HG6ZEfMJ0CgHBMRI2VOST6y6e0EIy+C
oqIjdAgoi4He+n/xGN4BlhK+GCXDnuIOOTv/hLIbGDboCjo9LffGpQ7aTh2RPU073LxC6i+kkAe1
je6yHatkryX+JclS6zLX+q7AfnIArQdvLXK8l8lqvZcIlHKpGv9W+LN78yK1bblV1/aU+uiC6ttc
jemzH7agXuO3OL0bWJVvA6vLO3v7Ir8P5VHytDsMxKFVdXEk5BnCnI63faAuAs5GgJBVt/ffl8KT
isJVoG2MuAY8/KAQQjeFYMCFmwkfj4zcIyxnmVb2YcCqgUPXLZ88WWzZeVSvRaev3QTsfum6JLS0
UbSBF8hjYnC/lujjMbEfQNbxWCtxVP4fDq/6Ku1dRPuzcYdF5mvh7pWEk+Lt5NkXZzb+Bmddm92X
gkZnOy3Zz6CEkmoUe6eIea9Cd0N00AOL00vNvb9XgOzXoV9yEosc4B35qm8Naxpu35H4cD7qh0Dy
SsoSxNavrlHFwR0Y3VNs64TCAf9gvzrvJor6wADGfM5c9vBO1S5hLown47QUh76zyD2b8uZkWmgi
GT9ml3Yw8hWzGZ+5YnUcUzIJEcMV62WDy86tT+8NkOtFr9zcZm+wcRteszQyb5pJ+pg72s/EJNmb
shRiJ+JOkXEWv/g9gBEu+C9n0Ou7Xo9oZhdVZneoE3/eUAD/lDpTgqFi5YJf9z8rSc0gIrIW9QiK
EM+wiTdR3S1jD/UgvWDraNVzlcwW+kZH3CrjuTXrizCtUwUj/WH7yfsw8FMzW8Qpbu7G3k4ercPD
wo4M59vs+q2sBx8zkzyWdayfM8KJKPjDY9i7A4MAGGOOxnvX4vrvS5SMzJGNjRvh9UPmBpsiqY+2
2ToBMJf6OFsht+AIpyQuyNO0tIM1qePsWKz3LKfYmGhhpslT+LtGl3PC41DGfJ7G5LHIJj/boCgu
tcpxDbrAS30j+89JyI+wMShodvKR+n1NQULMVTgs2VuAyzZGBK0EeSPa9ZRhZcrZQAPMZz8C+yO7
yrZwO6xNUGDraNY/rYTH8Jh9DoPSt6nt/NOdtjvN3b3RQnbdk2x244BYL+/sascdRfvDAGafWeYh
NEmHdkpdbvL4YJW5sYdt8tKPZF6r9ljaZrGvJo92CnBTVLwUfv1vCA11TF3zTYr+wocP22i0SLH1
r3FEbIJrIFucBffL1LssGM3XQVfjlferfkKkxZlMLhOcV/9uZTOGrOjZiLBDZTnZkm41Ei+0R/iR
BK0PKKBTMWCPEQq7WDcOmubpJ8QCvF0WAeABL5kicEVWQSfhhhhs+ugiv9QSi+Lr2seQRNbOpDLe
lrZ+YM3M7Dzpe8bKGjdElC8hDMvwpMCbHB9BR94YHj4UM7qzBoJkCsUaU/u+p/R4bgxCbPwG22Zb
XaCmYKRCWbRMxlcGKQc1mRVMcG990byOvjMQKplNKy8e7VVUG9/l4PN263IbJ+oTKEnm5v+1es1o
MqWnzYl6wkTadBdifljww2/eWArkFItFF5MUY+lmT5V9VRV/TREOFLjipdAOEnPnaDPE7UE/1GbG
ipEWN84l7lTmVSuZa2xL9AWHMpCfEPY3Vu8lCCvMdsCxQummeBat02CkIEGBrgfpALeQRd9oAezA
aEpAIUM84jDRcpCqqU0ykG7sBeyrYQoqf3piM+7tS84TTnCGP/gRO7DPx4YHKBLeVucjYSovoNCy
xtDrnR/fIoeFqSIFpqBg2vREca/V3BFGRppJFyevSZcFCHR3ZphiukWVdB3D4qIa5y0mLZvEkWUL
XbaQ490/o2fhtiHeOfFZxXMI5s/aJ168rw7d82E0+rc216mrnIqZsmuyxDene2IRO6RHzl1nWrBr
qFw23Rjmq1j3XbYsxufic/QtN32SCUaqrFzadS9aBKzTYvsq8Ga209pp59Osp88tkMIgmhA3uxNC
c983jC1Ttngt7eXzN+oTUsLl0AX8wPz2A27pLdXJYrFM54MzDdqPhkZVRSbLBEVdMwFs402bZnUH
7krkJR+P445vAucIw1MMc60B1tAwQIguEozKClAH/kFm1a0cURPsATopBu5xSUcLeYg54OsbP3LN
2EOwindO3sTrcix2lbFceWgXV56bgHyKTRy4vRMf3Y7kJbsDzB/jX41KGW39HJxMXo9nd2DjHy4J
Nm2CkHIi+I+mxXzT4SFuMsAcZERxu3aUp0V8NW316hEdg4wy047M/YCdaqrdRMvnByqcM5dYLXO2
0Ci7z206f6RzQRmuLPLHijlwyHG1neoOlKjcmBEEBGd4apyj7igSgyZwMnX/GjFFPnqDITaaW/5Y
jmJ04lCvLRZ2H61SrN7JAStZf8XzTrWmtWKglbH6iW6NI7YMhKPNaBPBnOEEXje+ZkMZoPUbJPAN
kRc/A+7cgeChfe0FNluFdcs5ue0qPdqEy9tH1tO+E8gF9BpI49w4zSWNbZ4TSgZ1r74QEIBYg0zj
LDhnz74zzOnWDOorABvTOSN6fBt1eraacgCqaAkYMA4kFVVANius+th1K9JEFQFvgG40nkMoaO1D
O03jA97Bf0aHHM2AHWU5Tb9PrJzPMcn2nGXFwzZyiewJySqpRzUqo4LQJyYJG4azZydxahQ9DKBK
0Vx0bXwusl0VCY9nJJLPiiAjTqvi0A4UuZau9RumzDYWFLPcMXcPgU90z5kS/zQrLl8y0b64NBzK
t4JqWObP5bzWVPMUScsNbDJXd3miXnWBmLm2jbcqQ5rIapXCCVvxVSbmYtiA5QZrIPyxct4xiyAK
1q0UOahaVTtQlbvpLrQx25c8pyPTv+Rj/kQckTw01XrALLA2FkTjwiwGhmAEltsdrHgIeJD0N8tx
+oPXMLJo7MZbJ7hpqdBm0koiSN92ePRSYrFZjGZbX6+3o3BxClmx++IA7jAWay2PFvixfchAeBLw
igaLxzN5tAa2U7oitoj0UcZc3ZWPhXXQ2dhh4jg4ncZ8ICHPaiBIo2XmTbK7VW8di5CtfIlnclMw
Nz2V70ygdpD0zTOtB3pbx91Uvh2hj6Vt5ThGwB2rW5oBGTYHKCmkFLTPUkDySltwJIAG2eR/J7//
hAQCAtL/CzX2vK/G8NnWdMz3PZEcmmPe9N57byZDO4GVCq85aSUwpHJCLphDzAL1LUJDEyNPdcic
ENKSyXJpQAoz2w31FaZ2zO4uAh8xnqq6DHC6zMDjMnOdh2G1RmWn72ovf8/m6E+Nm2jX6OFFq3Uv
SOw5KKMZKFxKMKPvyL3by2mfyrk8xeVM6pTfkVphXvVKtkej6pCWaneML6+9bt7yXEaIFvufZNAB
Y9jaTej147cZ/31JZ5dhFIalVTir8xxrdoBc5cYcuIOz5ZEWmsSBwkl3BAw/kUnEn51Dt9j+/m2/
L9FyT4gEdebiuCqX/wmuKiFBCGXWFfk2azAG4igWiY7J1mUL0j/dVgLH4BS16sJOPcd+ATqiFuNe
9xpmBlgHAY89jeb7RAu3hi71EQ3ef5GfmOclEkWawz2qn3W6D7wN3hMloneJBM/8aPL6E8BGd0tW
br/Dn9xzXLtd+JrPy2MpZYjEgmaHrHtJ0eWMzUPD4CDjx45LDZ62uBtecc30aQ6yiIM8cbxoP4pQ
HsLBf2+UtmzNfiAjUbwZ2q3m7l/nDSomBTYQ0dtqJA6csLfVSNwmZqsKfxhL8bUs2rWhhu76+0Jj
663zCj5qo6/H5g+5GIdfLgA5eOthebrqpjluZss98Rf82MmgbsQuBfVc9n/rOGGKJlKMEvUIenmq
jq6vyUPidj9wi/CycQ2y0WCBIHJm6xKCNrdTSHxYSq8NYfaMpFGrqVxApdYBuynrXOneWz/p+xwB
77LnfHWJqvXj+QPqb+hFz3ljvSfS/+rclizhguu1BiYT1wNGpW1OUxdlSF2n6omzEURFUvIzgnPY
mo6Cmz/KZ1MjIEEu/kn4tGry+fjB34yy2zOZO/YZtNOOf42lZ/dmad67dWEBLcoq79vSxMWpxyux
bH9qnLN5r6eEd83HkRgXWuhrm2h7Qau7NUPxVrjTv9AqpzXx9USUsbVI5A9gHKTfoXazjemFSTSc
CLltoKvi/fhjTxtJKtgUmSeQH2jGWyjZLJvQlEmmOQSKEQyPOeQOjOWVhQ11Q8MC3nIh9tct+Fxj
T3jzdy/rn9SPr1H+Xc3zycntk86QStgIG9LhKbZ456Ii/kzZ548GVTt7G4R3owl1Yzro5fzax2I7
uTF/Ck9JpMatv5QnpPuQ5HX23PndGZonVl9L/djtw2jesQ3+1Lhgya4BmicIQwMWt8sd/YvndrTW
zIpGAhSpysiJt6vor+vX7xeBCooAR+soh/CKFOgJUAHzpG9HHw9uXGQ0KYyX8woyi/1qyHHHzNkH
sN4cB8loQh9OjUcLM1b9Uz4D3/fycFdnf2SERU0Apt9WyobU7aPJ7MKVWHJzuywH61gQrWjmf0qj
ekxz9T2USIa4l+mEGnbtwoauS6C1DgUXsYR9qsJpWsW9S10MnQcj3cpwbI4mBZ0ryaNT4mjmrhqY
kmc8tyY0JWuKymcytLairRCCiu++x9HsLwRP6UAhsf7AGD+TbdCuJ3ppI8MGKLsgLqLHRJoZiXjo
DTvSt2TkeZxLa7OLCS+YvxMVFquE/LeacLIuHW9DpiIGZcfS9ZhitBASCIBA5OgP2yZE6d4Ytw5U
4lS/0vA+F7LYOFBee6FYCTMSwaKoLiWDjJUtOC3mtKu3i41+VsW8Iw31yemcL7NHRKnEl6Q5n7H6
mSa2/wRFV5JebBiiqZMSAmQ+tSWWrrbX3jRK4zLxT2oSp9Bv6HMM+zyMzaVaJIQcmPiFh/mbVLb3
CF9VWOVncmbydWxgPzWS+ZCW3XsJMjXKbY/D85vhCtZcxEul3kKsGw1GYxOfjhnF195zF23rdDKs
6hBP4VmaMN9VWRmBWTF3gde9StL6yMGKba7GwhRCAmJxFLAZuZU2NKQM5yAW8xOS33Njuthk6TZD
R99Z/ktYsx+YG8m1EVbT1sXJDLH9fSCB3NdS7GrlFVT0s/2ma+JU6Mj0J/FkUPc0jXrF/MTyY5Yb
kzWQB2M1ajG7JvFIkhzhAsTaIFrltrS+yFTZMFNw0N/X096Imj3YXAFOf/5vEOld1YCQPT/5KyAn
oF0gxboP6EC2TURkA0MlZkW73sXSzMBkPTL4S7BdFQ04GpgCHhaQEUtpmCi0ns7XzKGtNKahk/E1
ztApKQKGrUiAhS6a5ym7RgBz40r9WFF5l7V1w0J1aKVPbiKQTfwgLWrzoKPwzwbzs1Leg3th7+l8
fFY4jlvK+UsGVXyTVNoeRzizlcR8JtoH97BrItYzdAi9IF8LYx4xALoglebk02hr4B7aLcweMfw2
iYJlnfgrAQl8HRORluT2p89n3/fpJarMoNsy+7qDxoHDYogXrOlX02K0WKogLvv3FCx4qhEupHtH
lZKippHOaQ8uHXX9ZIrxMLFf3BDFhsufzIuudp4cn/UB9H6oqOztOEYWkWIVrlVPzKKemedGt8Ef
4ZwywbithjF/JL52FpGPabAKz0Bwv9weAGmFZIMenVOfx2cMya1Jw5VlqLuE0WZG7XOX9gfXIcmo
iqw1ZMm1lrm3RrfeazHTr8d/I4ewCZaKOHHM3RS656HtKfh8nnuW/Cg9Os2W6xUqxj+7Ev8N9PzQ
lKEVBB7BvAhcbsjjfiTJ1NyioeFfLA3NMPrEYDDCC0o4IyabvVXevp4lkwQyklP/lPUa/3jmzQb1
KUdyW7hUFxlweQNNEbl/NO3/nMbvyRckP9El9zRi2lNIHk+9joLbq9yH7TpMp43AKfEJV4V7Xs5q
opTOaey/ktRDRZv9oL/4UcJ6LVUqoVcsSHgdQPnwjO/ykHpQx5KJYj4TySrSOYAzPb9w5T8Ag92o
f+8DF3MPMSQW96wwGb1Mer+yjZs9EExrNTOVHTeeMP0HMibi6PS/ntzP6VkHaZHI7IyHAb+Ogl6X
v9u68ylmwplnRNTw9sh47xHwMBcqCIl2SaXhoJd/p7r/5/ZBNr6MY3XwU5u06ER/NupmM4UUC1PH
bq2cXt2MYLwaMPciC0WzgeNmTMoTk13m9JN57nKUEV7NWzk9AIB2DTEAGOcAdFDBeU317sfgJ9in
GKuadll1BeRqSmPXTF8Av16LCOsp4nrKFOecqPKri6p4F9tpeYylWR61WYGslTlxr5kPhHHe+GcH
zFqj5jRoqUBLf36vtfrP3DlQKrT6K2ki0BsIwB37a8hmlkL4NJr0YLQ9VUJFrDc2+zUG1Gnde1/+
9zTiRsMYQ1RKfjcBFhwzbC6xbbjX35eiXLAMVnIakBuDiWCGbGgZ6zaVYsOAabuCuNJDpmNcEU/M
tLqe83iFedC//r6EcHNKtvwBiPVb3EPc6lqObRx61uqBV8HZOZ5NZnpXgERsu1CshNPkO4YYRtvQ
orByWxFrlGKm+GGe4V7CzuakzlhTSg9J2iObKu9SuaTeSd+KN7klSTWE5qnyDmp09doJquickNpd
WLSBakBgj71ebcGffyAPfjckMfKM7lca8ZBgu+JvImrM02Jg538j8gTAY7+aHCDfpTDOZaqfy0kB
nmJUR6wTmdfeQoDFPlsdqErizdRNPqbJ5aMdweJHgH3xKYwFcajsAfrUqJlsEZYLydNKPAYZUwbb
xCy/PeSJ+yLGN4J9kkpy3idzwSgXBqk7sZc2Jf1kjVXes+W+quHuK4SHq4YIaTaf2rNX/5PR/C9B
U7qPdZhTrHk3LsuL1Pazo033CYNRVHRQDPtFSzftESZZO6E6ViM21SjUCF+D8gDfxGUspHgyJc1z
WFK3YONiqP2v9+CBT828LYplOj4U75M2bL3asAMc31H9M7hVG1SEJDC6Z06cxCIYKIFtUlpXZtto
DO+m/1KTGIYoZzSYSGZCGSlbESu3xUuCuUk+aXqO8RGdNXc77bu02yCz3b95Ev7FN2dTyUfq0Q5t
hmhMXKjVPsFOMOcxLFoINrgwpK2/aYQwvLMPxkx9i6Yo3iIt37hdET9rHkFtE/rl+I+bau7aM0MX
5V+j4e/KKZ25GC8QhYF1ECvQRbvOSeKbrq5pNb3GQ7dEnTSBmbb9vrTjk0pf4VabD5XA7vPSYjcR
aPMuPM1iXAkiZvTibNVPTTBOPP64m6HmpGfSqNwjpHZ9K/yDKqwvq1f/cPKLrSUqkNPVxjGmoGq7
4SkZqWKgUHp/bJ9nSZwb/WKnJE7R/SgJ1N34JdCnpsBH5qYDppX6xVexuQZdp8FQ8k6JNn0haejn
Mv0zmmW2Q4CpcJsaK0Pp+nMmw0flLlgHS0+xB2X4LPWmujlRHZ2gvxLnw2Wd6VqHsX8E3Eg3IEnk
iKJPLUVyYE+jxt618WFzCrVDq3MgliuwW/T3kQMVRUuzR8M0jFts3Lv7jlwQGwxbqUNTioqQT25+
Mg0i7R14s1zh947aDbtBr1OvGAWTVHRhqLaTO+p1aE0qfB8aZIXsEda5urGZ1B7cygYM1vlCcJt+
JR6zBbPlvBipRymIST/N5glMVe4/M5djPrR81fRRg6bafpJeOB1yzbxoCzlpNHAydkq7s/OgER/k
3yoHwTOXDVtDFItbV4TFbVJgLuaRZ5XABo45iUC3WdN2/jT3hziaT4WXBjXS0n1Ijd5kJoDesMQN
N1CXFqA6d2OOrX6qNP8YJh57z0gQcDMw5aN6xoo1telJQ7C3tzzoFNPMewh2l33MLG6lCawdT5T2
kjTYC9hwJxupR/G+RQluTqhCiqn+LltR3d20R5zEQDuK/jNm/VgmJc8yfbmMI4AJK7qqsLRfPZ8z
LeIxbFJ0/o1hnq1a0aevfgt5ADyLMqvimUlMtuXTKG5h5RWMhtQZpyh9gUeN71cEGyVTb+yd0UxP
FbFdGMdi85C3VA0sub5aDxpLPTnxpZq0NHCdQVw1hwxuA5P3zSIUc9sM+DmyciJ1IEzPwBqKRzhg
vI/Bb2Mu7JKdlgmgukYiP+Pfvs6uZvb09q2iJzrSzgeId9sfd7b3gDKgr4U9P8UoQH9YL7Nh4QQX
b5FRjQCGgQy0lsuYKczNW9UzlI66+Xse5X9ijL1PmVL1jD4EiFT2+XpCDrHxQiskdAAsDQt5/XnW
sd8PXTXeUtdbCVG2R0/I4kSQJil7WCkKG3Anrgzmv+hr2rxKDjTdWzLoCdq1sQwanKNFCEkCDf58
HIaRTIqx/CGUGIdoDPH/98Ux9lWT41K080db8qyveoUb3SccbIW+a1hqE6bGOsBzYgT1k2GuR1+P
AqUX12SesxNTnf/78r/fqxz7jw6nZ/f7O9ppnAMsjhcfTQOL8swLj4LNARMp0JUMnzyZDieVo0TF
ozicSunUh1w5AOh0NuACt7IXifLkam15MtBtAJXJqSgLgPQ7Bt0x1+0WHiL0TCXDA+wKpDR2jpbH
/otNvwMc4O5/3zx4OVtZ5t5eLW8lVORmzcpaXw+pXOINbbvZx+Q/xKIcT3J5IWvcQC/9Movcp1G1
/OPvVxST/rHhPNw5uv7HMAUUheUT+v3q989O2GlP/Kb//bVw+Q2J5jPA07ErZXoRn2ID4383L+hi
eiuG571Ng92x/LUtRtzRv8apMX+LhjHCEsf4+1VdFvPaS2qECu0DoZQ8D5oOsU6yxG7/ej2srL4I
deoxnUyEfnTPuUWV7XV2F2Dweg1140ROY7i1UvGqu77o+IsTunqBIg8zTLOqUlohqbzk/PuSL4PF
BLJ1a3Ju2nHK9kJn5g4G7YSbIfbs5KILYlVsUgh2xdL464NBVE49n0uxI2VvwXea+sat/XTl1rKl
vqX8dbwSUBALtMBw4p/Ylc4Zi5dz/v0qruWq700G0hHQ0FhqH9gyqBMLbxlKuSOCZHZAbAwXfw5Y
SKG78bXggySNMUl3ztjeGcWxUfJmLrWWLSI3f4xcaQgvRu5K/FBatiGH46+Xzle7JQS4dKuthu5y
nWQlTV/fnkWGjN2ziMZMEWWyhtGcZ2Dg9WqoWKo0Tn/Co1Gti7SlvLfn70kaGUOPOrtYg9wVXSOP
DCC6c8umOhibJbG5Oub0hFsZez+yxH/aSG1dtkbQzg4/U6Qytl16HVhGZe9cnsOfhVOdUiOVj14X
42WMmFh1Q4OuqCwLfoFU0XgUTLctGBcYE4A1fCMZt99cG5eR6wITYQqKNWPw7JNTpRGUVMV+ezYg
lbc5/lHZ099p1SPpHefaAawnEcnqP0o4/9s5ztM9JpVy+Z1NI3ezvZDWJAWb7pThv6SL3kl07j7b
DLGnWILu53J8sqJs3uNSy8B8SSzWFRDnnqWwy0xpkcOehTlqNxSYDCgJNawThyHUVJ+YO5vo08ZP
omrVjujD5lijxtn6scsKvzffrfDNznvzOwbLxDaTvC9vYGxLSuTRc3IaWxMKYUYlfQ6p3vZeAgyp
SGqYwQSIPjVZ065hWXZ/rfnDrJ03aFPWW5IvYZn5hwCGzqllUzhY6d5oOmZoXp2gtwKZTcg7xVjr
9cgDgkLK76aJIIfKgrtloNEpl/zL4hZDgltHGsd/7HU89trc2yBEvdSdPj5HKcepjij3beTxaVCX
T3q5nWb9R3ZxfxOJZpxK0nc3NTErUg6wi54M1xu+0xaGOdkIknXtHN3a0WQRVBv+HdETThHPPdXO
ZLzM0MydYdFcjLzz8BZLJ6nZL3knV7asrD21B7fT3FkMIHgTalh34AFWymi9XVz75iWJ4CwC626/
Mx/QajKXnwM5XjvuAOOAOInIzaalBa6zf66XdN/OSJapHOdwO9WkioM8pF8k+AFqrgk5xPaGQIbm
FAz5tGPOORBFhS5piPQDj5DyNdFlfBoUcni36vKvrjNeIRLeY7B8B9lpgeXkXHBN8WeI3nFpAlLH
Ovi7kueBuPw3UEvmVvbvKzPV9sizoqLTlR+WFX6FDQ+grBqH4+9LXsWXTPp5QFaUySzfQz78P1/9
fq+r+w/ijgkbbsdXNik+IX6MBLiM16NZhJCNefn9/u9XvUVkdZJj7iJmnCWAVcng9xd8rB4XKz6S
TpKcaT4JHJpAlsVVs/YHD66+tYI7AjcXL8CuNErmtRlYZkc216lb6IqM/xD3ASq0YeBEFntZk4wm
FoWIroRtgepBHww/pMiv2UBUih8/933SBr/fBpWVX+2yY6najujw2pG+lb7t9/ux6/L/LL8jXb4q
VP0+990Nvgp+FZyC19+XOY9RYOkecTplSUmX0DdX3aYy+QeU9XtZ+P0VGkR/Hbry/3/lydbZKMOH
oxp9pID+dFcfqJHsft945rXXocnjVNR2UcQt0ZpakGL14QmWyWCOK+0Fukx2ot6GgGoyHvlhfWId
KqO7TVYaIJowNjDsrwxDpwUivDOE2d+ptcJbSypml2MjNcQgTrGFmKjtTVQPto5xxoD6O/bU7Ema
JNd82YiF1q1lKGj1tb9LfDbS5mQNjxakWesJ/a6X/viitJsqiaFjK+0raRw6dsmoil/Q3RIFlIB/
cbJx7wzzeA010t7L+kvimYO6T1tGXWA8sqG27vZkboSmwiX5WR7KKPSeCtxMnCo3rXaec6dRx2LQ
wg0JlIgnajZORuZE2ywFl1gPWfKwHR+SjgPBJmLaG7jaUGyggCcPfEU9qccIpoBVqFydiD/+oV2o
D3Lm9vGj/5xBWcdsKGPwG2td8fj18OHkYecyDGeX2HX5WmojnZNmvSv08hunSQj7DnXnYNXQ01QC
4c9P0NlWgIAictmusUBTlJrTH7s14FlFlVjlhnmebe7f1tD++MV45c/u7p0umIvk5p3aw9um6MjQ
FTLEN1h39bCCNl5d4dCMHTRgEqsMUuWd6PEvAAiyE/VTeTApUJZ6r2mTFtvBdcdLUdg9qwy2gdZw
z0BWvyRt/BVrsOt9SVYuVbERkALo1VP/D94r7Bn83qcc79jKzmMwx+ik2K2LY99Uxb1XLaYL6vpj
3SQgiRj5rJ3Qt4/lZFcfPurUVFntW25X7V7H15DOemDY6qQidCAIJ+ptSRriiy0OqhuHrV8bJNIn
wiR2jYjbWFBIGWyBAriSP1rVfU5eRM2KyXYryUi0elaTIiv1oARX5DWk9hIBkl4NwQ5z8rvD0LrN
U+ZAtMzZL8LJH3jwa85I6Kl7b+xBHe2hBmw0d2wh7eRl9ARgoU4jSAqPAwOjstl4kD3ZuofWotS2
rqzBpmv2rqfu1iOK94TiQRFhv611sq0ggjZ4NS+DWevXweidfWjOX7//laRKID/R/+SOOV+75Tf0
NlkUIL8gxC3fQz1hnpcBVqLGdj9MBSq5dYvxiSAYtDETguO+e7MWkfWUcoazFPNZ4XpKXBPhuqR2
aZ8kv4Aq8+oe+zVRKl4+sfvhB7Ji8Z+IYEaPk49NJd9DF7E4yrG+RyR2bNshQ3dc1BeSD9orNVAL
xcxtuTHp3R370IQqPMRmMT3FIWUuzVO6ykSdr8pZGlzRnTzA4/owqEsdpt94U9SJ2pC6O9arqysU
tA0vN3dO5L+m9bB14BY/ydJ5NE0fIEIG3s7ysjSa4lY2S75l1TmBDuz56s6qpSdgFort5AQv+GRW
iu7c1z7jfvznzeyMu9R596GNawkz6ciwE+JGwc5kA/qrmYkiUA8H38ic0CyT6OJxra6ahBi5PkN7
OKLfXFl5nV3tcHkU2rlxRc0DRt6ZhvPUbMO5r94/6xG0W9aZBD7Jwr+F7fDQY4YF5ljVu5FYLyy3
NndeN1S7sR2YD8IsORjhQAGY6u+eeuSxqt4wepC7/JQU+j+4LeP76FXZXmizgSZR24GS7d/J/5zX
SIGtI801UYP2PBwU3KKpcOdnrcjFMxcNthl7PHfE4nCqdflRFSxqG/gIK9Vw+s2t0605Y9mOhxh8
hDaJ29y5bzZXujYXxau0rOmp7cr/8HKNb/+PujNZjhzJuvOr6AGEMgyOaRvzwCAZnJMbGJNJOubB
4RifXh9Ypv5Vi5apFzKTFk3LrE6SEQHA/fq953yHZ5Afbu69Xvm4lrLgtQ4CwOBtEIMniyv2C8JI
HNx5jdavIR2Riwkmn26MGT/B+dyZTlzsiNNt94ZU6ZuR0vEOljS+cSQbHqXqo9kk+w7PyZYAT5em
M81NnSC6SofUOlkmNIEhSaJ1B2vqpLo4f6P1vjZSWrz5IDDiMzi47Qf0/K4V5G/ZgE8IpGG/D2NO
/2zCAepP81cqHHVfqsh9HEYb3f60aTzZPMcN+10Xx+dA2AEIe7jSRtIWZ7yR5zYBCqFEml78EsKw
KV6Utf+5NoVLRkbPLy8EUXW1U5EABEJ7TXTzsKHYA0ZDK2wDt7B7LUZF9h59feby1r4dFWblpn4k
Dz4h4piGUxCACC9tsvZaLk2kiu4GtcB3EGGPKZertYA9Hhzfu5EheRQJ28FN27feIa6zl8KGk+p5
c/YGZzUAnU9PewpQPjdJ/trbTzNWoTfSx4lk6PpztwAOpQqdV4+sAGbp45GKAfl7Ow1vpDuthRFE
z60E4+jEYKw9MkKTtIzfGKtYhHrQSZlnnyw7rWA8JOajO1XAfcbJ2wY4NzkWAZESz3NAtBi9HBBq
Kiq3YZW9eA0EkNEy47flxLDu8ard/Pzk2D7ZJGsdXYXiLgwZsXAt0e76nt7aHb043w/qXVe2ah/Y
PG4SAVWhXoxC5lcHH+shL1AeEjFzsTRPtcWU42izoOCFs3e10ZEx23fVW5fN7qrKyKow0BdYcAzo
9Ue/iPMZ7m33U1qje9eI9M1iugxvjhaqaGsfhBz/sDZYBwxy7vfYl5u3OqvvzUYEaG2JPMFcfe+0
xvtQO9ZbPdfDxnHdHeYkQleTPn9zGZ62vj4j6JqunIhwnftDcYAy8C4hRuHIuM5295VX8DVZF9qt
a4WfGTa4JA+8Q5Il36Mx3PsMGh66anmxvf0hlJIX+iLhKoRCDIOa8LCl6H3j7PScK55BjRrbT2R/
hcD6rCZ/fAtdrsnc5U9RAToTvSfOJdu5a9NGPPhuf1Gl0GcCHQDq8KpV/9Gxb2+nmFuhxb8swcBf
oa5cMp9FZ1pu+6Bq6vtx1p9eXU9vqJF7Mxm2rlDhHt6y8ZboETBU1m9mxHb7QoQTO1+7WImd9i2u
QYgWEKroDgKMamaXD4/peztXTxXpkSuRUJpa7L+M7Xj5qet+BRmcURrL49H0WcWTrhluM25auzGu
vd/bd2UUissgyCCpTBaAwctgQ3AQ3gBBjY7sotZOwL/d05Og0z69JuRUnWl+det2FqwCg3x2JhMi
NfC0G4QrxT6MDJNqFDmvNxivSpbDeoBPsYYUUmwMps5MZeDq+6lcTcurw/Jj3FWxHdwwabvH7PiQ
jrX1JlHv76lQ0CMLH/KcUzyz2KNs4Yx8mNOpWpyeL0YqxzdVOcEOpME9DfUYkSpZ8lGcP0bVGF1/
tpAiYhOI++qPVWBWZBSHLwol1ZrNgd2qR89MP5vZT+lwL6nkYC5cLwoFuZ+0RiW3xDNZxPqK5aq5
M2N4MzDUcTIxQqYNT884ig0ds+YZ5q13kZwoV9CW9RsGejqng8+OTmzrMbdFvs3ifOMnyfRiSRh7
vYKoW2oybemtPI7llyBFBFRe/N66PpKO5c0A+yPFqO0C85bTpzq6FQckPBA/LyczR/bjaQd+0L1p
EprcTvubVYy2hnirDD89Ir6eYY7fO5Rsv6bYXNMAvqSZkNciVfduFjbnMQ1+zeFjTjbHEfhGsKlp
Xmwx2LqH1HTv/LIs7j1LP2phtzezFsgOVPZCg2Z4JnCQEwB5QKOLTpUr6l3DGRJAGtZPRiLzF3oK
G7uqpneS0hY1IeGH0y7MJsQALu4Ju8znt3RmfjOm8aEHw3Oco+CebHYChwr1mXQSXi621rE1vnSG
6dPN2OlGVAoE1ox7/RJQzNOANeEmcksfyQdaxG/FRsF2fIuM6JGemPpGmMgoCUVnkBbR44z7ZkXu
bPGcE9rIWXcANdva01E5PJxzXW+abKaMHGKUVYmJMUMZ9zkGDxJc471ORPik/P4RRLj/HWTvyrd5
gGYdPnY5gdAO7NtMsBbZBT3+1MvRFFg5c7Oc8S6DayZ1SYCIqJ/XWQ8fJPHjZp93dX3l/DqvNR7J
axCE5Hvl950ZFN/wFrZT45e/fcOFph9aqOmSNjk6NYMaj1HppYqD8ACtbYUtReyB2/p3g+y9ddOo
U+NP6ZPtqwcbjK9cufkjNTBCua76rHiAVkNhXQJGk9ekzslMApd51yGsYP7TYwTz5YnOfkaiKkfN
VhveZrLsejemKUhx2WdkBwf3eC0c+qM5K0+Fek5ZLcX9lRVg/GVBAqK3OspHoQAaIxHrLvXAhSJf
AF2yoT3WASkuQS183Ai6f0gE6eZ1yObRALminoY4UosWXsKIiI9TtBFUeGsI/KDT3n+5yvwiMr14
bQJNVqdlP89NMZwmDZgQXV1x0oKUzmJxwUKZCR+ZHThI59r4lIclJJAR54C2mXPz3YRkL++ja+7y
0Yg/GkLsUGtliv1ImEczr9zNYBB4gAk83LujZZ0al7IynijrGhCvOzXlI7tTguTGYVPw5+zDca18
PZADfIBryNjRoqm0VTaurr//XjaQ7fvRqjALh9HFrDp5pg+8Z7nnbxPcjRVPbLJ2wG9tMydNbjMr
um82aV+oY9nP8jCK5A9PeXj5+cJ9FF3AcEOixeHOcXVmIq5D5FLxZJBzWuLA6ZOKrkQyb60Et4Sv
fRB8A55VSO8+pVt6HMZUnFoWYf6Zoq43quIWPJp5g/1t1TRZMLNm4tvVll5s1bzuv/9jaj1l9G1v
LFukOA9g8da5dwHA0sybeChLDnisLLERk6c8F/Xf74cpf3LbFXly6TtYtxbOQCM2tqlNp6I36TLB
s/JwiMYIsdAR5LcWoQx700MJ2isCDWTGroVGEoWQHCsymPgTiG2JHlR/C4a2WwiICnGWAcXw58cv
f4paXE5RaF5QoVi7qQpxKMc0UHo4HH9/KRM+8UKxAWvT/oX0TG7nGfN2UxfPLVdt9xOSOKMkI1sL
XK8x54ywOg+pBVwPtguXEl6lpx8afq6tu2q2SHznVHQqF5zjzxc8nxP+R+LL53GJZMFmB/oIDlAn
OUYm6MhpYznMBg1EyrRlTj9frMF5EUFjbJPlP4kJWwP3DX7bQGMCdYhqqg15ttNo77iKSKAuaA5j
ToJH7jQmuUXGvcwrJoOxN5w8tyT/yC+OI1G98MVGkAIrN0j/CFA6+FAOxWJxT4wGnzvxLscfsXwQ
7BQOnBFUPHqtotvkgGd5Tpf3pZw8pIRtXhkVTye39yBohulT6zW7koE6Q2bsL22ghw1ls7PyBve5
0OMfN5i6tUhwSaYFxwTJxR4aYz1x7U5jXf/Jif/aokZXGGOJSrS2do3DGuubfUhpHrM0NaewlS+R
jMGwqkZSbhDXZuFzzOK4OVplile7NgicnAd14pPyNzVXxQYHLo1G72JafAUfRkRk2jq3MwB7BPxu
W0hbK9MqQG8uf6om3DnoHpvTHDBkFnEWQlked6R/zDs5pFeUlw1ZLNgK+iC4toPCoY7iHS+7d+D5
BZPZF0eU7XpBPwhiY2iYkshkWQGhrjwiDIAxii6Xv02MmgwvOW+UQC5VJnS0DIaLrOjTaYyTGksQ
BEE6Due8kfA4/fn55zoNrb9r+yjaaz+7LwVA34Cp8N6n+HccAj0yO/kYK4zA/XXyjfQEmrT2wX6Z
wkIU6ciz1NFwAnsA1D7BTJzKIjqweCxGRR8NhvaWlC4XPtooibTz/UEdWk1J5RqWfWDaJw6yZRXn
/k1xQbvEvfezuIRo3GYzPQ22GLdDKGzoDQw0UxJMuCATbgYepDx4mOhibDMyZeq0mU6W73Bwi1Do
1WV3cpdO+8+fGsNioNtH+9TXeotZ+4suPfy4ZuJMFawaSYySw0/GwpcbgBjRQf58H4COZhWNcIJH
j2cjj6nyrZ7Aar+mGZhEkNVHBA81jgz0t720sYo7M9zq7u/rS4gPqcWJfs4tm0wMd3yrBJR9lel1
XYRgY4PuaYjqxyxbiFv1YG5cqelfFyOZV+W2DPWzUXgcykz14o0tqvyh2nGX4AZzGLDbEQESLIbm
inOjXoOyyPedY1xpzlY3HfC31WwzMWMeSFBUouor4rQzBEsTVxj0ijxPiFBfwr9dojFyDy0UDzfF
C0e+JkS1b+bZxl6Y+FHpAfJojCeHTCvc3OaWYOa7NDlQxGDRmSizcrZe7hN3RVSJf5GGvLO7iY0l
juTaUcAbXNsvtjmmojWHiAwosaMPoN4A8FKysuT5Z9PMwbR08s7N60uJh+PE7b1NQx5WonAgCQdR
fqkL2neWxKiIl/MksSZxjmkvUlQIkjQhon2bHxaFhMOZlPMX/KbKHc9KcTiDTT7l72IY947Esh0U
4oHNawlxQ97UdWaJJCUWXH9MygPRmZNnEcFlCqJ2y0SQUHjueksfPEs8Iwe+7YhC3mKlwQLjdVtU
Kf268PPhwYhRCs+FQ2/Y9A+OH35aUGmgiTdfwzw8TWHfbXzRZKcsRzjRJoiiGnAZK1ehyhocNE2R
aevD8itczvnY1T15dAWhik2K1oTr9EsNHzCeNdsdGgBf5g8ZAig8DBebQ92+dZ/VDKSX+NXI8T9T
6LyEU1QoMjo73dO7I+Vg4CLq+Vfazem+I+OHqWxfnv7ryxywTc1ewkQjxhqTOCWh5mJvjEQORMyW
hac+bFlA+w9QwawqmDJrh6bnmkCr6oQpLtsMXvizC0877RePiIt4vtwrQ+ZpA/asRuYTNyedhz4x
D6xoZOYVa46n4xrG2IAwZ+VqxzhRFMcHzZJat/ytXL40VnBMpWr2gbojhRabZcCb81MwZkFa99xI
HUVom+5VGx6LLjHIuCm4eBNe9kyU6KzRo07o5fBp+8TJj5Kmtv05TsOw1bKJF9G2ybAE0nLV+f0Z
qbnnTvWZEtxbB56t1j8/D21wzn0MyWNIF9NdCcuEs48+5zOhhSysEUZ87psiJG0i0yz+CUHNiO7F
n7Dq4lWc28/WNH3qjgYW3eNfM2XvjtnltWscax+k6LT8kWUNhObq5yfZiBlRIzbJFm35E9RHDIZx
0t7kYYEgPtRyN2S0dpvQu0Ye8k0/1c8hpP818OyOo9ro7exw+IAl1gJM1wO5RLN3aLPh6AcYhd0e
7fEM5RYJbwDy3sMkNaR2gkHGIE25omegpiddopTLcH6sqjB+ps3FVGb5IgmD2KWZ/2QC6yO9YyZQ
z3wKwNnBuvuM0PXuEPbguFyc2Ik9TXDR+NIwSeBiUITqHPaTl+wwVb8PRWTv2tL9RVDxMwOvct/L
bMPCah7LFJ9fEerxbJkqPA3oWZIAeQ2y+LNfId5OgQH4Zox6mwbCcVrCDJxsPJf1iKhzak92ixVJ
ZGA0cK0RXOcYN5BY811EqDvwy6nPsRPH8j7PToYxvgQweTyzgbpvQmfJg9reDSOka7uh1FaW7yIK
DDdsvd6emmc4jZw7YguvBu/8FVUy2iDmpesBGR03p3kHgaI5VlOCuitmllMOxZY7Fxlnx/mYMNmA
lE1cpGZ1Zw/FyLWltKQ/9l3YGc2ZVtB+qDjc1lYb3Nj0AM7kaRAoEBqXeR7yp9B+ynzkXFkauOhB
HHVXl3tC0YlCbKy3uec8lNYifgnIZKNkZZnqTfLUQzR4WONdpBxQL8izbWxawDd1O1v7Gb1V7BXD
qsswcno6ePc6lZ2JAeDTyjCjMuRd5yW+5KTBL1DnnyYf6G4ax0cIDXCHouDq5cMf22AbUbCGCz/O
bsqq/pgGOzzJsf/1CfcjXXcS0h7xvxbmAFCmaAuKlR+eZ/Il91aR/eFoyrZLZhphOvhLTOuensyv
wm7VQcqvoNEMi4003qsiW7sseNzy3AYp8QQbEL7ByvAU3XNrhNMfuyWE+V/CA0kzJ6Z7GHyz3Mme
RnMe2U9d4SfHRMNMGWRzN+ffDvSQA/rQPzO29ZvJohSv0e1up/DbEFO17ydBsqIB+p1lgGUcvVq4
1VRQ64rzP7pMJhVZzkAlC+6QAFQnmlkGqmlaPHVyYQOm34CEZZsZaX/OahuBDtvZWfXvpcxZVace
YbFXofg3Ox9hFWbqHALnIQrtYVc394N4mStjvq1hNcIqFLuCKz+4froRPTNzJVEX5zxt6fTBUOy3
SPB8w4cPjnmMiLII/kTaD3e4PxDIeHkzbPsSEymrG84CDEYFhoKt5LhKB2dxt3kZTFR4tyujBrnh
RIDExpqjWp+QeoPTepqAOnh9cZFFh1shBkHdTe6j47gNR3eurY4rDGGEKdwiQDFXeW4/eX6vn4YC
bUKd0ZqyYr1HtIP+olVHncMSlqq4z3rzM4cWeyiXZZtwNiLI9FdII2XDHF4d3HQDW2DtZj4x1w5J
1mnk/CnjkOQfw3rhgHDp0jm75eCyNgOc5zJUz4AA2sWPX63yNrIf/SHZGKr3Ni7Oke1kjqdopJjA
VCh3LUDZxhWEYiHEMsYU0uKoSeb0zL1sdE41bHvrvig/ZWKDg8WESQxq726ywIzXc1ldsBJkFyBe
tGt4cbGeHUK2kOm4cwjsIw7Ii83yLxDL+dmQzieo5RJaS3uDdZceDDkZrTGfibRoxRct+XRld/Tl
GRFVMw36TGIWbxO2duDf+JkJLR2KPCRLGxeH2T6NQ23TYiOdr5/6fdugi4HQ5GIJgWUhZly7ibjr
5dc4jvUdny2/GieAJr9yr1nQ4EE+8DDRNBLFDlOtYkPTm6mw4xWEKGcz1sF1SIzPfKp4glPM4iIK
o3WctreGSogkbq3nSbc9V8qr0VyYyPopXmOjetR9/y367oTEadVEcbn2eggVjbQ2PYWuikMEHJPT
XI0iutixJajPoYLBzVjTlot2c+78ntKgoYABRZx4gnMsgchkZ5PsKgi4zeFzxOCgyFDkeKSZme3M
Ib46BtZgUd6Wtj73TEdXhIf4WzdU1ykouCtTbAuBjJmHS1muw6i6CNDta5yYVNSRCZINZAMWEvfa
4kE/aI/0cmFs2iJB4ziE8Rrwt6P7X3Xp+BskNnuM0sG+Y+gCfmjD6wTMUWI+CRiO7adi+AqDPrpA
bX6WjWMcSGd501V2W0+kyTQOtqoes2DKbbnp/Igev08OI4iKdWFVTPrFvOFoiIBF1UfkV+tRWc3a
qcoKC+ww7xKObUp735krbtI+QfXtffeYCu8SC65G7GSHbq5vB+2Zh6ClVpynXxQloPLUFb0RZm4H
sQCRlHDTGC1uWJfWcHLTdSsGlF+crYvC0KwlKCynuMWNw2htG9Q0Ekd6pKt59MiNPRJwXLNHYsHM
QFJ1rlFctEw2rMEQ5v3RZG45tzzDSwIu5masw69J0n7UtXa5+SibihkqgiqLJ0gdkBUlwla4z4VZ
zmjhEJXFIb79UlKjpOlCCn+bUoiAYfrAGFlhPfFhHhZYzkZ/XDte6qyrACYhSadVcM5U++IqeSho
Pm2ixX+dmarZMEO7g9u/D/zh2NOqha3P5KmHX0vb/VqEwXsWw621Sbb058pGqpLy+M0pd8pmkDXH
cEHIB9Um4Jnm0YDEsKNFTML21G2GRt/NzVjhiUAS0PD0wtbrCcDpKbOMMLHWNqyHEzP4ZUGSaPFx
LFVu5B3I+qtOyvAZIeCc2uR2Ba96yRwqdOzu/6t5hKnrLYbQguODMjniGI/NYDDJvHK/YjowePOx
Ywizo1Ngz1fseMbGjCWJiTWPHta6JaWnPvoE3IBBMnqqwOaxqObNAkU+axVA2oxMMHF2x/7SJV9+
R8AViZmmEPamzEfrFBT5l+XUB6fCLEMs2rzxMW9nU9duHdWi7AyCb1RN0S0qChZwKO/vtWOw4Z1a
8A0vYS7fOjf/8LR/HHp3ukbZlcWUB+23CYv5kopVVdTuAdkLXrhlQZjiHGxSDG2ZXhPFUNjUD3Kn
AcoNdfgrRPP8UrPM4PnVK7cbxAO+h08ObyS/Bk58rlvTorvJ/t9hSrorgvzD8qonpyW1HvVSgPtd
xZtq7nZm32CDCA3rbqrEEyPH37UK38ICBih+RU51URzm51FHKVlzxsM8aJw3MYflyZXbCWfzykhH
4PJTfcx+PG4hc15S1XCJpzI78HEiyPGWNDwgNb4Y7qwZRS5m7YtfK0l6KBMHvMa1VfwibPh+LEoa
KOaRhkB7SUnKwznuxPvGdou3QCJmpczPHFw0ienhCwvv48r4ZtZ9CDMRrmqPx7nv0vuwW07PWvjE
L/MPpYWlK7FDUpeC4xzM4G9wH7sDH7SPLQYaAxIfHFXLISjE+qC6M44bvYfzwMak9lNNtBctsDs9
hki3BudZUyPoNBpWgQkExUqyV0QY4wM0RFotxCeOMo4Oedja7BCK/kZL8JE5LpwdPB+Vn9M4lUs+
4BBaxzYEf8W4q+AUlzcbjlTbNnfYZcwoP5Q9BpKe2tvk2LF2K3lMKkcdwrrbdR3lz4yxusmKE6L0
do7utD3UTEfMcVdnvYWPF12ZkxPaWDhiVaBFWyPYuI6S2X1cpPs2s2A9DpiUljs5a3H6JDX7PImI
6Ns5yIJEoanF62T9JDFBbOn2HXrHQkLUzNy858Z4KHKScqTVXSUl+apLg8OEOBxrnP9uR5+NxwFs
IbODzG62sfaZrS+Lo4U5aWS+tAX5eGdl85/RrMlFxCIXmzOPeVF9t7DkrHyBZaBplxOCPTehL8TI
KsIpU3K+g0hYOfPOjv17S9Xjag76k4M4vNLht+MxyHWvySQeXPofm6AH7zaXv02NM96/UfGXTpD8
FkhY9qqT8VEH1UMnfd522XroEbLy8MOVCIEbWCbCKqM+glrYdHHfE5Dm10e0AH8IPDdAVIEVK4jp
8wOZPgW5QpfcG/GmIYPiFlo/FM3QfjXRau8m0jROXRa69xX4TjyJPN7G0JbniNw93B8PzuSK32S8
Ii3HfX+X11N2RrMWggsZ6q3tWBSJOSYdNUSHKKF4m3O0YCW/MnTK5q5k9mh1pnmoJGHwpSt2DJWh
3DgPJowiEqMekY0zjVT5Fav3zUhfz+EK9wLzUJXSMUWoTKZwgd0g2ENke3SxCEbUEWaoHu2IhheB
AshvF/vWIqtOyTi1EJN5YmkiD8/YVNFzGvYHqZzafhbhyDrZ45ns8cMwNt/KGDm8yB92REtyGqNV
IgV6nWzuKJBHvOO4tmkFNy8zcapUfS6PBXYFjm30psnJWunlBfbY4nd+ccnn5D51e583M9OkA5C6
q0bFeEHMvwjWG29C0wgRQ1v0+fLOOwZudskYyhI9l0wUnLF1U+tmnReiOUig+qYV3fg1Zwrfg/jS
9xUM5mSGiljH06oir2LlTrQbIAPS+UgCcQgwPq+kMSADELQ6JBwnLS9jBoa9bqBGMf4M/Gf0spzt
aryTyW9pKXw1PgqYPFG/p+BxsIp3P3e/6aJS5rrTKbEod3I3e48sLIbC3mW2xX7uLIqb5bA7RDOw
+RoJRWKGq6r9HdfdqTAeG0pMOtbjdPBa/x1t/pnEes2VkzxwE2scqnl03YBc41p0W9yu+pgI+5dd
F3dC4aDHVbelUTGsCpD3uJDS5yCObyC3HQN/fCj8+vTeGZaJ5HUYuXVZUFsLDVvYtMPSShiQWjw4
MmROOJPegbR9JZ3ooqgOt1GG2SwSeXmMVXjbatfDL4T0l45fvHWnAkMMe4a0zx433Tqsa5DREuJh
I4480fUhEsP+J5Lccv1rNvypQqoV1HU0QColz2TxFLvOM/+wG6Z010K1BQKl9mZeEwYLwGtDurF1
01nm79nzWvqrytjT74V1ha6I5caRRH7hRxhK48b0RbYxOz4QBrDhvp6CvbQ4cfkh+lEzS2FThePZ
d1K6AaLcxaT4bXQHsSedBubpd4XTvoOYhHxGaXhWPFardmgfW6YyCrngtiI5j7Ko36keK02LpRTi
G6KVRMPFKM+Je2NH18ht32a3JGGjLMKzkL/ohTLNpWyuilCefd1+Brrfoi2uj+PUdLt1ZLKXF76p
X0lBx0ist5Uel7M3QF+rAetAjio64PY0l2BHzdC0H+xYvAym5pBNE1TY6jkf2uFYDsmhqYY71Ym3
oGiqg1VZ7rqZo0NKNMimBOm/xlnmi2ncpLBxcgnxLlPoQukEFuSZHREBYO0gQfXgql6sXXDpA4Hl
RPJNl1iPJyZgJIP6RzMDjqiM3ZDQwnZIlt1oR9HHNjWM0QjTElwFHln7iEGRPjfHCFPX7tUCnCHc
PXRggG9Zz8xjiJ5srMG71O8ulF9vw/ipejbdOs/nvRwGKC96Z4JCWSPB8NBhi/OMwgAZY33w8I57
Kc4j6RJIZCQlKMFG345xSPxklRFpsGAVMV8liBnmbH4S/T5ikrVDjveb+4u4nDT7bujIgrKN7nPD
wyeHQ5XPMEqZgr53uqjvIOImK6tst/9Xwgcuyacilvpb/zNu4CdC4PNfWQT/P0UU2HD9/31W2+mj
/G+Xj+nrn/luy/f8HVNg+GS1hRYBEIEXCuEyDf+fOQVG+JfpexaSpVAElm1alv+vuDbf+svyzDDw
A1eYphOa3r9yCnzzr8BmoiKIbCPtxg3Ff5JT4Pj/jCn4+fECuazjWOi0vMDhN9WfHw9JKVuy5v57
OTZakaM9b+g5/SGlaOaMOTioJtMLQrhhQ8AyaaOIgVQj2nXG3lBGOl7n0/CKun1X2gLd3jhwGoue
grZ4j2qF9KbZ0Zu/4zwbHBI5Y4gIGGbQQ7RL39jG4iGSgol1Dc25M6fzPN0WeX6r5hjqVH4fyfLd
Q8ATpVeevFumD0+s0Q+pgUPIzb6VjdFDMSl2p0fL8+nRsy31C1o95GSXBTDqpKF3XcvxQRAZQ91j
D4yN9FvVfIq9pcMn6YwPgcEKZSNYUwlBZh29qlAcSFdgFeHoblxctCzS6R6g1YAUEIytCCh9wCb2
iOjyUgjX4ViBWJuuFwmORe9sEwc0b2V5HC1HPJcY4Be4jXvhnDLgHIHjXcqpvgQJVtm8pi/Q03Hb
MDWm55P54Nns6bXwwy0KtIIFl0hI/Ak7VvLVIJhJ8FYvHNTB5tS8asaDv2P5ZefWxvMkx8LhFTQq
tUlVPmBCwiHbMYZiaGDY6CdmCLp7tyxeSmtwz0g293YcjMd5EOqmCCaTydX47I7RRNquOd146qGm
03YI4AR6jbK2LtGfkFAaGzsbQBmNHnw9MUVaqbI8AxkuDyj1nuc8q/fYCt9wMf2xkZyva8e+93J0
7QPN/Y0IOKppYz5oBjROFK6J/fkDJp90urF4t1XXbPLu0bAYuisOEjjRGTMyLViN5xZS+Qr43q1r
E1ubuIfR7Z/IZtnMs2mubTNMyGp+zfUiHmrimxCX7LoJkCaQePCAf+uTouhGk+dr1Zdeeq90xCnH
AvmpGAKHM7Or5eggCRDLwpegYH+Rf4YqOxCF9WpjzyLJyU3JNKb4Zyi57umPbUh+6m2Cwa1JANlU
pU2oB2VTz7AhaeGkUoM/aPqe4EWAyXqdBTnZZ/jjozOwK/cQePMmG+n1mxNanunT6W133ZvmvYNM
itnnyR85sgk7LejkuxU9ZcLQw76ndu1fpop7r6g49UyduKBlNnG64+62DVVjBWyCTTap7RC77jay
zHaFR5Us1aHxHscWz5RR8FZSzuc7vyqOc8sxabZS/1CN6c6T5oOWnn/MxXiEUKTwMYaYO6LXqh/Y
fM1FLJbWL4Qx3SRz+ISuKGboGk5MwJorLNR+XZefndnf+SwIdujZGyNW7dLvIYAsard1br2hKHyH
tAJlRddsWEKealqYUfwRWXw/tbON+r7ackIBXZvR9zeS7kHGRoDG3t0t/xsT5MQdDjEnYdfOO41e
g6UFJEa4JSrqpi5y+zRU117M1slXEzgBDo0Btv49PLZ2b7oSunSikTtjTtTy20cojpPyzhU5XAH5
ScocwoGIx9gdgkeDsgxNmqjXJQFMZHJwRWZT3HMSildui8LI9QDUmcERs9fSO6JIaWVdgPXqM9QF
qN9a19klN5zMwi1Vx0dvAyp3HNWvQ1GDtSFoD5om5zTfvNeLDsuMzefGYIRIVi60WdHd8Bw/0O/1
1shuvqCZHmI5PVuRBWwNp/voQm2KyE9Lo49QjgkNTT6vclSPifA/ZAKGuye+aYogCqFP2lbANHCX
IPesmNKszLSBNISodgWoO8sBzkfIPrLUIte4D05FUTNtjzYDx60JK88seB/KKb/G8iNTi5RMz6yU
y7Nm5u+wUkgEof9ItMSbUdDhj2rnuUtqvL9BsPrPq5P/s9LjqeI3Fv/b6uTf/qB/BCr9v5KgRNHw
78uT2wqJw/TPCCW+4e/axLH+MpcNP6A+IUzQ8shJGr6WiFnxl2+7IjQhanPQpzSx/1GZ8A3UJqZt
C2oUvqn9O0jWpdbxqVl84Vshp3n7P0pQCnhd/0t+EklMnggd0wkQ5qKE5ff9szARdlwqq7bjHWGJ
1Z7mbhWtoWohzm7maeOnuN9gH50Twk/Q+xX4Bzi3wOPYEynp7EIrzfH9Eepsd7O3NnMnRMJtrIcG
FwOjTVatiHK8hnH78/+V8XQbZRMtQ+sYJrN+b9MJHUxTFefRh6PH3Ctb02ac3jqfiUPkcD6amYQU
iy1sGLEoRr3/Pyg7j+a4kS6L/pWJ2SMCPoHFbFjeV9FK2iBEGXgg4c2vnwNUz9dqdoQUs6kgqyU1
iQIyX75377m4oL2kukRKVS08LAurPi5ozuaFaT81enrEnxnsYzNudq0GwX0JFCUAfSmNBx3qzqbK
TCYqiFqQG0U3J1ObA3BhDou9KVLkj+ASgFNhRzCDSMf6j7oO5TItFGkdEJu0zPyjbtN56rNp2fsO
Pa/Wme4BIOcRzEt2pXtk4Kf1Ib5gITvg3VLXZMhFn5uDOsHPq1TXX9InhkNQq5WgvQ5WXS8jo3go
+tJ6IpM82wAQqZax6v/85ba83uOB/ytryHINs5rCUlAGf/i0kd9rKk4aXViOqU6pwr+UoRg5ZZ2T
yreOJxQOjOZYBWEEwyzqwdpVk1rm7xevnuZz3lfJyeyISEY8axVBKCXCCLSzkfhk4ix90BoMk3Sn
2dsz9aVvjRbZoFIdOhPJ1/zxtBEje0V3s610suFMoRRtM4EKljxXnCJcUzR0JQqPwD3Fo9ZvR0c5
W5WsbrIbyhvxhksl44Zh28HBKfUemmWKQdMPY7HTJYNLJd4C8MgvLZIHDHTVuOmyRH6rScNZK7QV
DmrY6HvCjdzpmwh3OF1eaS77tDzhInWPqqFUj4jfxgfPS2xiTUR0rFNBCuV0Y+SoEOGiEhEldP2b
PkCJHyoHvYXuMckzKvymv/+cMC9++KCA4fH4q0RGT+uDcD+cF0RDgI3HdrFM3faLTVPQWIJpM1X0
fVV7wcJT3vqyjC6jj9YoZksjvCVdO5P+JuB0vevt8aKWmfFCmjOH7qJoDnhR9fu3Y9JXq0wOWAan
C1wVqFPJ9UygKFpXozD7q2tnZ1MffQNCp7cMibZZj3n+SY8rc4+YDIteqB0DrYWbW9bj1anQ1HVZ
0ezmv+2oobsghjN6NTBHY/Cn3PMq/iyzswNA7mjngMjZhGn5bDv0vAa9Urf3S52mQbJStai6OR4K
S4ZBfMy4uAmMDZ4QGwDQpr5CkhQ8hVhbGa3H3lIzKd6DaEy/lXCwvFY2b4nxVcIgOTmQRY+52oN0
iN5D9O5n1LTECTg2/fdZeu2Oj33pszmn5rGTlvqEn+zoIHiW3uif5hel8fdG1HEnsPRkdvPS4Smo
NYcnKAEvu7bNXJxqdxCn0bImaR7yp15+NpEgFDXE3hJlL51SuQWRRX729DmYohc7R0PgUbv9pcy7
8ux6LitEPv7MRiaXmiDPk2yDEiqgvjDaMl5x5gue/CI7YcgQuEYgoWVaDry6edTZMLajjLpVyUge
4g8aSl3XlWuRB+o66gr92PRC3zW+E+xyBWz8H25YjYjAf6wsliq4X1UbvaGhC0P9sI+oo+r27YD2
VIKMPzUFrWUOsNWBjlL+luBTDEiH0RxTfr5/0IGdqBh6x/5EaxqHa2xqyKB4weGgo59CEEXBPmzd
oXxtSh5H8H3RkXQZ8wV09FD/6ImT7B7aCumIrhPnEmlhcPIcz17UQWJi3HJccXBbKjNOCoTSydjx
DpqXOEgNyurSfpM4HY+tYhsME8ubFozutdLJb+XqZA9aiS5q/hZEbr9j6h7DEsnxmaSlt0PbxE4R
kgW2n28Qj9kST0pafBbpqBxlQpetAT6J27s0mgUCRNCSfnXBO6MhkBg7/I+waBvROSttekpR4gXO
hK+NJTdViXcDpCefPSkb+tZqMKineh6wgUmDRA1+outQMeuvcTZU04syIhuX0OE2Pe37OO79155h
7CaOpdjkYRm84jo6+627TsgXjrm5YtI7HKSRBjhVDNwP8C9BpA6VS4Azpls3sogehiJjNMbWDfz4
GfznxY+rkLinob/ed0ziqnyyxAbv2bM4m6QRnEMNj48MV4GnFeemzF2C2NNViwmW9Hf16Q+3nfqv
206nsSOE4RqOi4HImdbRXza0ybdD4I06rHJWwUM+PbKJ6fqnmIiWk4oZeqWB939I7KGpaT+S8e1G
ekYIx4CLGwyMdvDTON+EaOeP1OHk/tlVNmn1MSjHlPNHG18783R/w4A62lVMtGzRwIoIzeckTdXD
vIIqLux+8gtt+h9DuCRgF+St8PgkwqBY9V4hPzs5ZjFdHeXB9qo3MDp7LjGSOT78ZKifCJUgsZzM
LiNLMOQXjXnthWFcm87lOELvn4TqB7gFkI60yGIBbJCJBnp1MQYaIX7cl9MoZvKUSAnGXzF2eClb
1CAhkSFBkqKxL8ad5LdmD8NnUrHszU+jKiCeptFFYqnGmwiTzraqx/mlZJqN/uytsI0YR39vPVEY
Aj5F/5OyLjdjYL9oAM4OlcAOQUAvhxUdI41wPaCcaq8clVooR1uo7lKzQY2shKeT+WYXjwogrFVT
J/FziK72QReD85UGBsKJmhAuQBFiNJ/DHG0m9u/+sWuqHms/X8GtWv/+HnL+2ZqzscOqhq3bhusA
JQA09qEmYsiPlEthKmlWCobPCsQwPBpWLU+7kdEeEdFmWLsG790qCJXyVjto5TBTuORwBN2mN0rt
WE8PIWa+fAIQDIv5PVRpaHOnaw/4OT45QdEuNDMvN1BigqUsi5isccN919XSWbG6tmskGcrSNSAP
pkokF0OXkroUo1myyMNhqhs8dXVaXexe3WTYSI9aDuAxbIZDB2PmlxdlZIBVN1LslEIZd2oE1mjZ
Bp/A2XDDzBsZ9+83O01/oH9l9j29KDQPGcDEl4G6VJ32qKiMH+7POemmxiaNm+6JTQdbeU1vyw0P
Gjr7zRCVKycMlWmf8m5ioJnBmRxaoiBrRzDbwDuZXUEzSe4YwrRKFKy14aeXuMKnX40DgU9auKR9
UD+UuZgYzWN9U7PM2ZCFHv9ho9KnPNh7Ybz7/j//PX/aFFUq5yrLcEx3Oo39umC4BCaMtWlrK2fA
lstcI8bv1KzYV57aISkPTeLFp7DPzJ2lNe7FqaOfqeIZR7JZ2ufM1cFqSBBmBWlED0MRod0L8oPa
Nog5Kl3Wp1rNmBvD8Rch+7Ihv6ZaoHwKtOGk6dSsOrf7y0C7eZU3+pff38lz1u2vvxtlooYLGNIH
LW9hfPzdNKrW3NMidS2tTuxsz7L4ycIMScRIy4o+sAZ1gzfbCJlsZHps0cSQsJsqR1cj51WBFg6z
I4A0izYpdUmemd6pcrDtRA6pumE/qSapukRWrxskGuVU88yFT6w0/Jl+yKN13hTE1tfQpFUHrx+i
CsCK3BZbRmMdBWzXxeccchWkdFYDtYmsFUHmBNiqpvHWlUZ5DCD/n+bFrkfPoaU4OjTPbN49bIgZ
GZBfevwUK3b+bvOHK/ix7HYtzUCM5ujEAWNAdTmR/3p3BFNUeWKG9aJmnr9gAQKXM9qcfHsUnidX
qUhN8f1vNCmhsYwmjgFHsXaOji0/awEQlDm87ImJZahms+cWgaW8bPjAXiye/1M1D8GSTnlBFJsf
4tgRn+tELnN07SdQZ7CDsKd3PrZjckTrFTlQLPgcJTF5QitQpMYOg95hh7YIscTQN8syc7qTnmX5
Qufe4FzVYb5Nyu89Td2WbrISFR6UkoY04kFJ7t+GSaT/4crp04Hk13vPMjSTNgdJYC4mSX0+0Pyy
EWPhREZdCBJyp/KAzFB6x9M1Q3x3oPgWXvFjDB/5rc2flpm+9tK4BZHczMc8dG8doYD9ldBLzRqU
R7r+1tNQGVtIezB2bUHInw0XMHHUY5nEVLllQcmCdvfe4bona1//fUA2P24GlBCEWXMP2IINSfv4
CFmgGWMkS+NihDW3nERX+/nF+s9X87dm1tXZQ50ThuH15tVrvW4zH3103yDzFNXPmnqYskhNnm1p
Az7IHQxQlZ3vgkhBmQs5dAeg9FLB6jvMh4T7SWE8hR2difsiHXiZ+tgys1mYdG5W9zehHcptW1DK
9ZUpcO42Sy7oIuw9GrsVbqDM36eG+6YHqv4SJJSDYyHeDJJplv/fh4WSi4Gb5rDWqLQVPjws4QiS
tujSemnEo3LyAyzELIsvlgQ34MwQinUQBeNGSi1+44HbNhIGhp0ljyUgCdxcKVKYcF1iOYEUpoeH
1Cjo/erl53lJmU9Vbiudg2sQKuKhg02ourjfm60f48FQmvJYRXW4N4g/JO0o3uYk3DeLTmH6m9SJ
9aT7YX8qlPgJCk5/pURt8zp6qxt/JWo5vsEsORVJ8DQfrHovHx9aCRhu28lUWysmIMTfXzH937uP
Ri+Q1out2kx4TGPqxv3ylGTkjZPGlikUZua3+RRvs8Pw1AfI/eUk/KdcfaBYja6RFl/m8nDQ6FEb
daqCrSNh+n72NgQeEP4v98pjPo7HYW5uUnfiF2Wq8TK6l4yK53k+9mNZ535FU5+Jwrq1dVg/AmEM
YXVOF4ynmlFkKMqbQZIeJjfrDY1Aj/S3KTYFrlZY8uE2hJOykEVeP9oovZZp7wTHvETVlQ7ReAI7
yiKlcDLIwo6hVTGA2VA5pyjjI8seocmDe2srnXI3LQm3INhdfhZStzmjFPAcXR8dXhyEpyw5UbqO
i0Ix6+OI1ufRG+1zNNW2gZN8C5Tuaezxzd5/9NwqkZUP5iqxmD8s53N3jzBy4fc//ShwX0fskYt7
FaP4HQG3bYNlk9Bw7DTBGt8v2nAnvVZ2ikwOWtmKZsrrX4d9PGbbMm+9g5xe8C/hTrWkvjWlTiBT
GF00LVSJxsiuehobb2UizwDWhLkbrZBTw3TiG5KEcM1ofAz7sH80ymArSNg9zS/Y/bf3k+T0b83/
hBIq2SqFVruNy4zUFfmdcbK7og8qzkprqASwEsyyUU1Uj34r1JOagWrA1vocI99aEdw7Lh1LwcWt
CiwlwAuVgbFg2ml0j6aargkgIWSwo0gVpEdjJTQkc4q0Qu/6NdELCTutHlwUUpMPWggUio4k1SGu
srk5GgxwHQnLU48ewM1j4mAm0AT90unwnTSxjgUgtVZ1WeQn2yywdI4DPva8x8XgR+kmiD0b0nX3
rnZkT9ZtA7FowFunDvoVDb2NzMiTm3tzMrb857QLu5r6ZGzpFThkA01HHsyFGFfGMyp+CCedOZA4
QYlp2q0LxLF4taS4zIdAZHT9LlS62/056hiGh1FXHnE7ByuvF2JtjKWHbLsjiI9Z1v7emphvIr9n
igZMhhYYycvfMRQ560GxCAsWrfFm+OTSIq/KEzo4oZQcLtGeVgtyj7st0NlyrWdjtyWsLkMlyfCL
v9+dOH8gO5tm0IZINjXqIByXQ/nWSmKPtOkJMAbtteEwREQkdaLFd7FG+qVHpnlJwHudLeYz6/yi
oneYgmzyP2zl5rQI/WMrp0EMotFhMuBM5+oP67qp400sTUT1dqrVVC95ToinGkEC5wZSMigh87fz
RRU6p/yElZcC/6iQMb5O+uKr5whZkRbAe2x0fMl4NjwGYxweqzQd9g0KXkgZ2IFbnxDHusS5PyoU
QvX0rT12gJ3rQln69nuRwVfQPFIAc8EpyR++NP14SOPSuAxFsJfIAx+dNnlpZQxoWOBsKKvOXaCI
xEHlDS6BNAJIFFx6fH5OkGwwJORnb2y01e8XdyY3/75uriVY1w3BzMa0p//+y+LuBHafWW4ryB6q
+pWhGIJ4H6hCokfJQU1L5GC5JgiWtpVt6Z/tLLa2BG15Z5ujVxWG7RH1kcdT3yQ8sejRitLhxvJy
WCMIuRwsPrW1ayXi47mq112PpBTOhYuI/viTxtyfu9DUnvw8FBs50LmBXnRR9dy9plC4YjvTr13A
SRo+zENRii89vd5dHtbygsWwoLauMDt4pPDUPSdFsxbW3jdA+c6fvObTR1cYBM8f/PQdk0n3qo87
aMrx1VJkdaDWeSQ5y7jOL5oU36OszZnFA3ImpVz9PD9bRtBdaY85pz5v7c290GeNXM6//nxF5hd8
Wpc0pHXqNAXTVjUevzT2J+iVEo8n1pz5CmvTZVZy2993pXPojOJTQZf6Zsuk3ORpYm1dv6qfxvhL
nAdXLrb6OL+kFnNjj6yjTZsXbDHsA2pThpfEHW5oifQDeXPsxAO2pAc2CIueSu6xt5nvjZTRGkws
jtOcCQeKgGEfZxYdMAs1LmimJwOBL0ejxIc8y3talYR7Fn3QI9N/bUhcIjcbzrOSR6/ZdFgaM5a+
vSoj5aFxEprqYQHyUdGUz5wypyWOJr0aMyQqODcHSy3Q0ItjgnuonXKlxyWewGkBBAC05+aChkEH
vy3C5mLk7ll1x/ZZZIyTgG3tEO0aBIYUynUuie5lBQ2C8VIIgiQ6wwqvMNGyLRGxl07iLm7a8YaS
l7zSLm4vmev21xBCzgqlRw2qBe1HEBjB1Q2Dv15iGvdFMYZHdKDo8qO438Z9Wt2KnMa4QUTufP8E
XkzhajnIEadlBSbF11JRTt2U/UD/n8ybOj+WyBJeSM3V175LtKdsjOag9L6zKGwV+1vOxo2Pbh4X
1MLJFjn+FvCkkU2TbTrn/uer+b1a4EIOQu3t/h8rY9+XZgYswSMWGg/6BQdEs1MGtAHhqJmPifWt
K4LsWfXKZJ+30bckcD0cHdFDkfLUSvvd8ZSJ5RL6l8DOK2PZVVG7t2gnocvtoqVFL4dJkVvzWTbt
usYYtfS7MF5Kj55jadrB02CQwgu+vXjNiUI+zR9d5PhPURRAdZx2S5WpKlgAzbO+C4nlhGbWezed
rFjNnLXVEqWDGBZD9dxqdpMAd5IPcEiPs2uTlZS6aveD7hUHRCYQTUj6bZXgyQs4gYVJfp2nrRzP
2nVK7OAS3Wd7LrO4O08ifdfuzL1tW7w1vW+aiQWPvY4Otd1Z23pEXDkARcHfrl/rvk93wie+GoBM
RfKdSJ+7Qg47FenoIge5u7vXVRXqa0qPiilsSxsTkmG/SirLepYuKHmPGrKpS3cJM6q6BTpEbCHa
WzvV/4ZoUwoUF45FDI8j1qYI0ml0N38FaQfEIHSaRVUEFJa1DYJBdSKMoeOogIIsGaKM6tivWBHF
sCjTxH9xfOUm82/GNHrw3eavF13q474huQW1TnWbf1amD5o+dNMaUN48sqAQFldrYvkuvSnT79MX
OQeJbZB2VOpRWWMYyLxm1ecAmvq6qZn+5jd6/94tM3uiiTP0f13ueLfSzZRbLcEQ83fKkKQOL+zG
g5MUBYCXloC3uKcbmIYDq2apH2PF3kWjAGqkVNyqjJYhtFuPylSRgcPEYORUCE5UKJqd29m76Ufz
0iRfxFUZ0Hb7vxdESwGRxrJcz++1sbYJ0vxo9Ea1tW2vR9lsDJ8SnwAMPorogoHPftIhSbaFkBBi
e1CddkOH5HNncGJukzDeD4iw9y6nczJ4wD1ZznsUfqbuJlu7GJvX+1c2UUAg15ifT8zzIsLJVdbV
jqRcyGJT1Ty/NFg5JDZYnaAv4Kd09m3DqBb3inlucc+DEAu7Jccmw75aFlfJyIMnN8DmMxr43LM2
k7t6xJoAjodpnQ1XRthw3vQgNc9mnuzNEelvpye4kVhwGf5E+EdtQsa71nwklVAdtJRHR+HAU0q6
4SNzaul6h/mrfCAg4n7y6HAnL1OhZOeUlrvL+nSoHOQ7lbCGM4CFEfGduRB5y2GUXslaWAKlXqjR
nfOqnnYkZcmUCNmgt3TFSwFI59hQOmJQssnwaqS7zkuslGU1+EuUed0aTSmVwHT3p0b3VAukiicV
m+6+JhWuHuFm9wb/nOOXuLYYTpCR2T0X1HyQgziU3K+j2yhQTYJB22SyNUl3dbSrBBq4cfGoI0ib
svTG8mgV1kl4/jNJit5tfkm5Zwe/ao/69FbbMujVDR8RPKGYQdR1j/f5qNX0/DMTnkufNmr8hSCD
QoCwwu4vAidisEBEYK1TTTuTp/NOQ6GzHmxVovlAjRUglLJJgZ2HX6UQ9tLj3OqtU1N19/U0hNZ8
/KuJBOch74cZ3zoqYMhYSZ2DNWJakU3xM/hKUU6q4pAT99b4msfmS5s7lNpTF5v53q4NDOBqyxLj
F/vQCbMlpXt+yofSWuQxYQAiC9plKl1aDgjsDlqPmt3HfNl278po0JubXoRqPGMXMncyiDhuT4MW
UwM9weTLwuv0JURn/jms4RZYEcAUJqr2NnLj7GaE5ScFWsejnQb2IR1BfOddqP6hY2MYH/ubFq05
xLqaYVLeowD5UKJWNKZ6pw6cVZBWG3v6+VDllUtLzckomrqditmuDJPQmpZ0PpC4IGynBiOzCwB+
WapCMvBxgFVefcuRC65i8WlsLJ7uxsw2vQmbi+dmOFXued7l2wByqAwzRB+gz3xmb2C1i/ysh9mP
oojiXVwgtLGa9q+p8CwlUgekqmZBs5dpIluKbpprie3oUpYWlD1DW97PaUbU62trOhHq3tida83b
EO+GFMks0o1nAU8uxRaasdzKmHQEr0cRUtnw4WZRh82Q0ixqNgcjGNttbI3klKRbtATlTsMBjrXZ
5rRGRXEhJDu9mTfSM+4FWJd2+ScJLf4BeaixvM+NND+1F7T/vEfFt39WXZF+U9nngPgQ2ELAKk6/
F4nIb22YRrBMJ0QRdIXqFocp6CmSgSumhsfedY5q5nhHRWYn+Lnhk8iAHSTRDOs7DywOq4Bckod5
4jT3fTI1vYkixG49MHXOlcPoIj6QGe2r1HTWf1ePLU4PjyrcQlZNrmSbdAPHb2XVKG588is8sn4t
A3Ls4Jm3zMPywlVX5APGi5yT9lqD77MSJAtx0AcE+sC13uYOnJ5eIH0uxl5dqqmuX+cXwwesgejs
/PdbgY5jxmlxdtd1YNz/mBP1MBUKOOURVcYyqdofvh33J6cwtXXQZ/1DjNXsbKo9SPMgWJtTb5FI
dWw4hvdsWWNF3JDb8E8MSyUcwyeNwe6kIG92YBnnwwZG+3EXaIzratQoz3WNPz48zVvHXALr6PD+
WhgoAuOlovpn9LvEH0wVB93idlmWg7HqMfVsXTJdUJERYU4Faq6KMp4CwmihKVjmdSX21/Sy86Vj
dBzmCMlblF1MbyYU1x6g4LZQs2iLkanYEtz3Q6R9DymRk9FIjJAGTnXvTa2VkAi4dSVSdpBe/Mx8
yzkbPXSPecvxcrvatlAKw8QOD6P5BWoMkV+Dnl6HevhKWJqDlRYWz9y4ml+wLBLRyCejWd1N7eiJ
NLXHj0w/a5OFCSeZtFfI702rfMPj5L9jAn5h+wxJwHEe0CcNn/GanxQs3gs/H21c2/zf5v/v/KKr
/LJj7m/uS37XAiik9N4RBG+eZSjT8xjb5tkjXJ7Yw674DESpWqoTHdZvFX8vdN+85JP5K34pars6
0YAnUhw4aXYwiLiYscACdLLF317o6Bl3EJ33uZJATLMyxV3ETQaDpiqIi+/lsXJJWgqUyly6trKx
Qj15mX6j1gN96rn+V9WPw/cyak9KICHkVPF7Fzj2WvpdfFQmc0Nrue5mlhzComrWBezHBYl869zs
o1OaInrOkgAzea8HYLlyWjO1kdj7TJj+CcoHM677jNWC5DFXZQIZxr5uND44M3jjHO4wqE/RCcv0
GReC1S17K8AtRn6JppbDvqpLb5uHOfAtOGq71OUAvdUwjIpMTArCmhiKoDMIV6N+YKisegvod7LA
lymHg7TeQx4YtB9yrfoEZUQ9ct0SBvPRGL11JrPuNXLbiQv2mGZDsfh7f76DNFt3F5lmBJJd/aSh
DluZkeEcI91+RDA3PLVZYxMgUFZbZFjZ4Q9tlI8SRUu3HGFagh4UnyTGnX92UWi4VXpW+O2KD5Dy
q7Enw8CQfpvIBY0Ii8+KFgBCVlVlb9oJpWMUw4esqSucPujWmiiSC7ab5EKLPLnEMZxcj6R7BFV8
O7+nSb9BHI9Gguk4BrjpY3MQkVCvl8wgfsZKOZLpGMSnwCLOI+pDkHsBSaq+VjCjnvZDr7ZYsOd9
pAvbZlFjcVm2rhuty7xP1vfSJa1SuegMKjcgdWToKhicqW6sVarA+CxxgwZD7i/C6aRWyDy9r1e/
v5zGpLv6tZkHMFmDWaOqumOR7mh+0GX5rTFOghUT8oueLwOrYS5nD+nC9tMNkAbvOtlx2zosNnas
APX7j7zWNUFk4SC5lbraLKO6Vd/jxvP3AMXzk1ok2VHz8upEPJ95jqv0jMxnz2DROJJoQ4Ozde2z
kq3D6VztuPXR6RtnV/Te+KeZykcFkMtMTqekUWm8OaZmTxO9X7puKlvuoDRILYjLYXQyKSDLqsyY
sDCEy10HIVzni/XQi2EXVjFLQFqKh0JttI0FmGGT2igktJbRS4+dL3SMQ4+6fx8OKqPrNE5vTUXt
3nrtxYWc95Dmhv4Htafz8ZanzcrM0TQcmq22ZtsfREx+7WI5lthFKvSDB/Ip2q3Xavq2Dv1vVTNA
ykEZO7dJ0lcz6sRC61vrNgodv7KtXoNYNxdJD5ZDKYJXU4XXBd1frls3x35R0qtpHKwStaCjjZaq
w99Bfc4Z7iH0Wuc6fxcNTrojW5qVLHiNOs84FWNunuavLL8gNSRmOs06WRy78aTWvcKZOvqr/Ko0
lAVxwM7Tdyac8YdowuuCtxSnNizTg+s0TKyD/DHz5SGXvX6tmv6r5QCR72gInchjHWEO5Mu2LNxN
n7CQVXm3G6amVk8gEvEv2uG+NA0OwFm3/uqOOiql+kurkgnVQ2Q4+7n5LYsw3Lpq70scGum4c+Jw
37V6fCEQ73X+5ywDC/VADoXvunC/W724qkjIXn//1M033T+fOrQQBhU2+nowUh+fOuHWBdCnDjIq
R3VHtHtX+56VBLvjxSK7scDbs6LgqZCesnr1pPsQKKn8pYE1LXCJbehfDbv/YSLWuOJYknvTwQgC
wwu9vNc8pVqWHVUcxZe6G3Zu3OFvV3HR+lIxn9K4vnQoWXbBVNPrrQQVPm1TXYOOp2ykf7xPz+Sg
3kWEs5JQn6iA3SA0BtvR51nwhdo0P2KvfWtplS6MssB3VfZoPqaXqsydzZD135HUliv8vAetKWoq
fAIhVh7n0QXjkfFM0jVxSIYB9ZFDFilVj6VTOwttdOhlgsFpSBpAKmcR2r62G6SOv/8srH89XdxC
pu6yNDg4MHjQ/rlAxAWBlJ5ZcQubEjHe1Dpj9Z5ydHe+COTFQZUO3c+QEMoky31UvnSRSoB8lHag
rDoXpShBoEbvyqWjqpTQhGypNPKQgRG8sO+mOpFM0H4ZG2a0dpnarSbzxlZlGPQpFOqWGmVcRcws
NlViIbgUoUmjhhdNovRlItkiCpXFIQW+NE/pRpLn6MabT6V0wbR69n5g4L+whPIf+WxNUB7Sv3bh
q4a3VEzwT0lHpG7AH5vOsUVI7fb7K4mf9l+bCfKOSWjpMuYQmvVBlV6YEp9+E3moDfB5jR22Rk0X
CAAJrE4j+doqNCxr09gD501pOE8eg6hTBTRaANfzeZMJAUzwAjM2XYvbXQgQgQCf5xhW+MWYj+gO
U7JjlIO6bLxHiYB3e58EEq218dBZHW3y3i4ZzjnMnlMMTNZW254pAPt2qMK40FB2jSRIbPWBXUFN
rGHz91yiQxoOg0TnMIu/ZVZwAhBwodcWziYxxmcIkunFmAQUVdc/hyJGWm+UnEHUrtsURgy6apLM
zW0qlRH1KkNrvsYpQmyB3cRLljf1GLtdvoEFx15ies/3dosSt88oi/MHqcPT6WrBlKVNyDGfex1Z
Bx0znsYnfQ1qtWkHYxNO3xL/aP31yJZ2/T2bhvwj3lwebXrnyfQt2WAXuk/2Lkjs6oU9ezmXzZXm
k42Al/1em3NeW9qZqugPVusMeyJUro4PIh43CcbTaUFqDQx3s2JVEw0HJ7q9dK00TvEaPuSgtU7B
mL3Oh8rGI5Z0vifvzhnNbo1dSzeF3CKOzxXqlQ3JrO+hSN7gd9UgwDmqRMbbn25L2FUfb0wkbzaI
PAvJxcRn/bCD6ulgd8B6Sa6c77kWyxLTSH84NFB9yKBM0IiP4VtgR9sU/8JZLwJ/UU83ZZu4L2C3
HKsOWTZJC1WdkMqywNAQdDap45OaOHKTfnFXkPPpfdYcfzvf0Wntvksri26mSYJ2NVbyuW9qeAJ5
HO8qK/qhYmLexk0erjtiCzJWp4uXxd+MXAvOyMy3Dol2N6AKZ4hjwbtITdCcTbzX4+ZZsDPgbPDD
p3qJo5Hp89gGNz1vlEUf6PIN1SQIbrvOdpDSEb3TTKgfOiXFS1n54pCTA4iowb2ahU1aidOU57z9
SpSE9cIoq7siHnhuhH/T2ly+SBPAJrGV9T7xAMXGlAZdmFp3n4nlIBTs6B2sOAu/zG0dmkgxkFj0
Khzp0qavH2kJmxeeUUQfrO12HstjN9TOo5n4b2zF8omq5+oXDbVxmKNGnnTPeeeAnyrKRVLyCBFh
kT2nRCcdCjni5GSERLCmlx4wJQ1fcMwTCi+YopAbVq21InD2mY6FPHMbh7TMBEd9w5Kg9mS8mGmN
LmESAPVCCRCzMtHMpo6Gz4W7ovfVVlIhu8KJkVYZrdCXjetbz7rhAQwN3fyLZztkbdjVTyO/0GLQ
hlK8Q3urF4mGfIK9udgiRK62eQ6N0p3PZIPuXN1Aw8eWZFeI1cZbZlLqyxJvTqfjGM8JvCMXgFni
tojFNoxqSGxKamCsEeqld1RSmnChFJO8QIawVq3RRrlpfisw5zpY4+lhTj0xlU/hmLP0b8e62StR
BWaQfcqW4qxlIl0khlrt52Jx/paLTCxDwtx7uuTzW13tLYmQDffEGxRPWVg9z7NVwRlnKUkAOIhK
FIBKBUz1ftC2LPHe5E2rH8sIiE+QOD/cSRc6i0Pnl9RxvzJsOXQ6y/CsPiJllV9ZcMbOtPgkwprf
WnAVKEnp6E8/ii1N1s06ECjlU+/890usBM/oSKul5zAwTKWHOwGhiQP8x2dq7Uwj8dJj6jwrUrLI
YVkyu2FlJpWNkpRBC8kXXPm6ix7F4B6iuJNvoWLrKxw8zgXR2kUJfCBH04DKwXU7eG3nrf0qhB0L
oeZNkeQWZMK4mMQwLemB+CerLtuNacqI7pilvLtMch/uTcjof7k6ryVHlW2LfhERePMq78upTPcL
UdUGb5OEhK+/A3rv2zvOCy0QrSqVUJK51pxjmu3bhKHsaVHTk4OZE1lOWAzEkGTNd4i+eOU+LMIn
VViPQReesbfhhWqC+CUG2gkyvzLRQCcvIXfOd0MN1Knd6z9FSr2NHsR8r8EFyeLDq0hOalLtomRM
RKvhFI92KdJDUrpUCIZMPYlRZA/IC2mCTfaLRuHmjV75w+KOagqrWGXjZGH8w0JCHq17czzuRt3U
UINOIwCVsq7eQItRd8+ab2kDE7xqNEG3mB5eDLr/H8lYno3xPqHMfUkVEL15ApdM/k+NlJKXkBIy
rQDSbfQRQJsjfyAG/Em1xvtA3hSt69rTzhRqCu7wqbbPSYVdY3HLnjM812fI0fdm1lstV9aiRs4V
uUxEqOYH1trZEzAm/IL/SOJiDaLXfPNeZgTdhOxteZRN1tHxSgtEbzvuqB51JFimKtw5WYN8PRr6
G3CAGHgijh+qZt9bKyX+3LYV/YHGYmowaG84uLegs4NTOUEPz43GuODE0y9N2LykHkFIALN865hn
2XmcG4Vjjmw/6d1u7wotOXd+8a1KM3lq4N+Ddu5wjpndD6sl/CtPwmg3B7DcRpQR9PquVOOHy+jL
VYDf5qzVKVPDWuxKoqjums01iX5NW1nMQTZ2m0U/KXw0sMj9ibpBjoggRyEi0wiKk+3Q1cZHtfNa
gxKmN8htplMRWmaqGV8dezBqWIfF98Em6FOfZHplXiEfVDeGKyzrJ28S3l2viSQb/XAXKFkT6U2D
o3TTYdcTsbvuwsaCTBSWq1mHRNoiUxDdmSWo6a6LtFdD5likWsw3P0CNkr1dLjRmB0ejMn3MBNEt
ZXJy0AY0RuiG223S4lryU+sXRH5aQCUDV1RBnVgExa5qosNSKWHKXXPr1l5d35/zxAqEZ1aenjRU
gqblpE8Fzsx69MT5T3W/Ae0VwZr9tlR7Bz4i4KoeOi4I5Tc9mpJNEPpHV5juT1/17yo1+eZU0eNU
9ulTIv0zQwJdKoks/qTlQ3SKhuL9T82Gfhwad+IUF2Mh8ZkU4a6mHa26JCt+TMxD9RAEBxXLlz/q
Lq26FDIEHjQNV/LkultrBsy48svy4xO9uJPxTZ7pIvaku3NbBp/MGmGQ2WSL+mgmh9j4XYZiwp+M
dp6pLR97neOippz8FurSvqfBb0ebgI/OlSotMQgyGATggnqMLwhiq2xXaKKch9YSyXpoPwzkVUaI
93YLsM+3snVe3Uu3888+iJNiqi96ZardoJIfzPK1nSCq1KDmeggpmsFX648G1F0jJTjS7uhX1/7e
L6nI9BHz82BO9nTEb5kV6WbS2m9D3qyyYKZkujpdBB/qpJNNvyad33iy96j6UK13OhnYbQaySZC7
o6MHzbMYm6AqL00AcFEYnrEdi5B02aFNdqNFAdtE40y70yDPoTHIg9G4t0R9hYmN4n/iXGmd7muA
Ygc9MCkUiZhC/RARQmu48Luj6pyK9tYlakBQTcSO660tgtInyGMr2rbBSvvZEkACbT6IoWIQbRZn
n3lRPQBN/6VJyXr4M3KjxzIx94ZUhwDZj1bbD1RZG635dAvtqtfDr9or18A0Hw0vOgfeHrHIUeLr
DcLhLN34bhPdsB2m7msCZwdelomW2eX3opzWYUkiE9jAflU2dOqAyBXCopVOwTgHmjE2CHP5e7t7
dA0XLYq/yhBTtu7EBIIS5CkRWlbK43Yw3JSBgNRr0Xy1pEMq92fIChIrahhvzVko4E9z/b3Kdxpx
nq6ej7vRS1j4ArqxhXMqwjbaeIrAD59sLnCDMT0EJGhxsS4kMWsmlOa9bVU/lTCPtJ3wywDPfobe
9WRMzRUQ+oUV5DetbGj6ww2dqagddrWYi2YiBYzRVz7GeHk1pb+pvnpQ6BLQ6hwD4Pb5TDLB90eD
RV6SbLxbHcRK3Ti5mfdttBrW4bz/MHTWwEggJjFxQ+Mb/EIfumasipCocm9KLVyebclLdfl3W9fm
T1MDniEyGoX8xcIJzoxctzGWlaaxD/1Qvive5qgFF09vfk7olAJsWitnYO1d9/FbY1TNzibzfpKD
WFujiNbEtfKxoBHSc0nSj1ejVBufUIi/p1Z3a9LIvztx8dmWZJuMnU3XHa/cKhbFJw3XJ9akW3sM
QaWbB9FVQPjLzTA7C12Mhq0FxdRzWUsAqFzVebCpCzu71I+WXb+AWCH1ktvJFAd3u+rb1VE5MynY
vqUUYK5Fl+UrK8/bDd+Uc0Sjbd+ZdgzVrYbkPhmfPnbSzh6g/JihXOENjNbY1Rluh+B3LyH6Acib
VcUkBpg/8Sy/5/IUOM8mPrCV6TCNrtEqsZRtCFm1AFmXGtoHuYLYgDCyvg59Ya56VtS0OxDymXqd
bY2krQ8i6i4x6Uv7StO/9wsyIKB/ns+AuZKeV31j9c1XqX7DEv8ky/SHaTiE3RiiXqXjOdPQ7DEo
ULaJAe80M0tI9q+1gALlmO5XmuropPQzngYyfF3rRBzyUNAqmcKblUr+oEVd0NqrHzxb8vmPVPDq
jnJlCDo1ML/hg81g8jjX0IhCLgVM6AJIRihvIkcNgwuPwIjMI+tBER4XqnPomcRcBUrfEY0xbiFB
Uozoh1ck0PpadsmvJCZMoHVXBuHKUaSOneeWa5AE3Wp+k246oiABeMoQ5nZ8DtjK6EXU42VQ4HBa
B1KULtJLTPFovhZaIrC9+FaM2xLLZt2C1DKb7Mtr0ve+LnYGrf+10Yf5Nq/SxwxW1EG69R06D+oJ
9WLwdsEcle6qSjQkOai5NR3A9hRj5He0Q9ukv504+IhUgSOlRU+WEeQKCWKTEzJcuPRuKxw5pR38
7hxCXKJ2MvAaU9IN0vqFfyfyOCvImdlwn1Df5U6y1yfG3immXUpH51I4OdCncdf4ORG9zFiYRYDG
CCnlTmYHoTp/xsZdnfzKkCsg0imhRQEpWPmLTq0lNtv41HGu7hBSQCwPvP1ivPQxD8YU84I1Njck
h1tsKGhorJhCbFy/VqQUVgV5n1E5khvl/DCJ49g6Cabxoki1k/GjaalIdw6hlJBHvbVkGQ9XyydY
udFJP2qdu6YHTMdZQB2qkGBM7aRjb9+3XlLsS2yfVTgUXMCJdSWO9t0d4YcwAy0PvZvIvWwMtcEo
FJ/ae+bk97Ixy1dXG+9kIurbxq0Siu/8wM4hJxsao2NkP0QwjFfgcL8Q6DUbxGXpOjE4sS8cuP2Q
ymujdLcDkZ/jGLQnVGyoTTpCGnHAyrWVOiAPfQXBCB+vH7NY8FzT3/BXr1a+mcDtMBKYGWXIPQcI
qQlilZ9PJpbizRQ2gz/GXjIkgnTdohLYEnPxYNvNb4MoGoRqOaViCTiGj2rt60CCq7C3T7Q3sQQC
kaTS7aGbMdYBjt551U6tU+8A1fV5u2Wq6a2nkCAuAxN/UScVNnxSqeMM3Bdo9sDIxKFwUWqEFsBm
kdVXGvDIb/QvUMNnZG6EOLn6b8eJfkwB+DSbVKtGv4B2x8EBbaCLX2dWu1+CQBXm3c4TBj+b0NYE
fHVsFs84vnPMk6h5Bts6sjqDMjnk5qeJL9I3U+11cBmEUb+cTJKbYYIjbnPdfkddzPlOBkGxjWMI
K2YWPQllR++ovaiF1GQGuFBu3ar5XvDL7ELH+qIEum359TcTtWks/kjBzVGs0/iCF/Ar7vANZOpF
hlTG+1rVm3Ls+cKpD5aN1aUBa7fVgnuA+eLGrIJ4kAIpXg0ct7ANbV2aCUnjWc1KuPwYptJ/7vs+
PbWGnVISiRWmMhB/5rzJaIRD2eJbwegYXIPaj089fLdlbyLzuU+T4ShjyGU6l23E8ntTMLFcuyVt
qnDoEfzwNw08BiDWO9uOi/uoJUl+xhAwFjSJfU9cy9DFR8JQj/Bd3ww1wlEic7/6mf8gMUTAzEN5
LmlOytgFuZp/dcFAOwe4Vx57O0RjZlP9mNIsWtGKgzoYzLJwrfs+AYdcqUw/jNFwILMj2ShbHuyg
RMLosBYyCifZ0XMR1zYW98WfhtU32ZclydHWLCmZpnqLPHodh7XzytLPuNod6EPDSt1XCe3u2vpF
ulqebR1BPSCSxcp1Tec1g6vBas+yTpHvKrJ5W+fTNcNTFPYNOb/wnXsvot0El+GjbenCKdf5bMeZ
+IN+CiaeHj8p5j2QHXmidKLfZV6MzzbxLNSNy2y7HJ/kI/VABS4JO7mLImrVxOqXj2IMLKBGXETk
wmXN6SbkLn0YC3wGN8SQ8IHUJXnGFkzyqLW/lnISj24j3orI6t+7pC6PWVAMEH7r/t3223ojubsc
q/nZQjQv7aB5j13T2XchgO/Nhyf0kxeyb9zV8p9QO8pdB0FgM7ptjISWIAsQlO0t1bUNjur4KfQ5
tByf0k/NnCiB/v+RxGoe/E5ml8AMMyoDvjHzKgsE07EB19iKpqdl43b5796K1cll7fTnkGk2Dx4W
xMufE+bjCV0bf8q9299DhCSrpKvOGnwIZsHyGzJUEioShiFzyucsJa/l1x+xrI1xwereoMsCHtxE
iLdxc0G2p++XKMNnjRuD11fpRZcca+Cb3iGfQaxv48UPpzdDo7U5n6ApSbQhGaGmlWnXotH1Q2gi
Ce17XTzGvUZikhl536vA2eNAkvuxKnRWAejQ5DA510lM+ntHGY9Z4Dvoo57mug3SOMj1d08ouafI
Q/iMq6uNUxvJAWcQMvypq3esYjrWj3l5gkDpo53LunsgXOsx0kniI/HqyhWOfdAaz3EQ6N8ZDS3q
fa17gpRi3M3AJPCU40CrGAxS8IpkaxX3oNMeeGnBIj1DIx6KYq3qZPo2pe1dVBGBGnmwS2MriFDN
j3zJo+wzGnuIirXf4TyuSFw0W+uW+0OP3aWPmCi2ZGtj6LM06jYpYyRljALYp1YQEu7hWfCdnChM
mQ6PXpUgfGr99phRcL3YBI0iVJqanyJ1V5Npab/Nzrs1ujleOn101uFApaXLw5baDZzgHAzpi9O6
ACkbM6aUYBt7L8CelbQaZUld1mgS/OE4VI53yWOldpXhJ0+OpsyVdFvzAWywvEWWbFaO7ZUfKvd8
GKOjs6+6mqx5o3lxTPG9lfJQe9K4TzoZx3kzZidbzH/TDrqp13rFbnmWiOqdTY+U8kRmPMUB0Xt+
Hwcv3OLJnPST+s3ROxsnFDJyMeLPC1HQ7V2iAXayqXfjUIXvrO4ar/tqRQPts1bWOWEu+WhlKCuX
J4CGgJkxnFfWaw6xKNOjGVj2vjd6/7XP2keeN74ybYCG3STtU0uR+kRBRxGN7XTfS7IJljMohnnr
DLf8ddBcG0XvNO0yIkq74mkcXYFgNQexRqELvRhLP5hMmRlFTxWGp0eNNuqVYJQ9gB3tUWRdiC6j
egOuaj3AxE6hyrKmTOvDZLd3cyiIi5dOlO/qCZ7r5PvavnAYqmb3mFWAg+4H3+CdsBvqMXr5YTaT
aWSW7cts+lieKCF0jGTFHQKclxdt3tido52XTcdFJ1al789zywIo59jFB3q4r8PMKJmThf9sFlqJ
liCNWvVGlp0sZNDLKQvL5O95yzHZFWetL4u3FvMpsukpXnnhp8jzgWgisQ3M0abaTQa3KCt6Q4He
HIEEmT87q3zuS7358qfqp+Y77W30UniQ4bhp7VpjJkGZg6u2vwx7FnzdZXmcVG7PfWw+XKd5RDp3
NOIPKy0SauaDlmVRV6ZN2pNksI0GnfBip0bGtDxss9i6xPZ3p0GGFsuBvoXXPHr50Dz63czrMNvf
8Lubxylw8DsRePU8+mZ8Xs5YzkXBmO0h/MfrJPK1GhQ5y1LMMTeMUESWJq0JkVfD8mvY5qnmjnpT
lSgJAmnj7+T4HUwmK7+syn2najq8UVah91EgQ8h1VFZ2b2osooLkQwumh+VUVwPUVefdxyS5zt3E
aa90hL2NZSlWkw7VwgIu0EfJS2fckH4ozIOY34MAJ0iD36iDfSRUGt3riC7Zcgpy6gu5lPRlgGVt
6QvSly16/WGsW0FMGkEbdhS+IVs668KzX4mNQJ2c9OWuS73ys77gaO8+cydOdmFPmr0YqOb2cXl1
5+OKrJW1Nfl4lwm0fHSETuMbJSltE/4qOITGtWeTVpvB1NmOouIPPG8kheCM9u2DVevWc9J46hB9
hnrSY6/loimFVt2pTVf3jmBuIEMvy44SAPuwaH73a6M5jrkbw1hJEyiGVYWHYH64bNxUJOcaUIKj
SNEYIiO/Lptuji79u4uLb2+XQXbKaxdgRFOM3NeItF2nniRx1C77VxYRwbqKGp+04Kwk5aqymGNo
Hhl9wvzGWqBaRaNvPWjzWifV7Ce6CopwOIXVk+LJSTcqlrBDlz96zZaFKl+QjnYqQtJcHCMhjMdl
M6QhCmNDoR0CTItUOU/iS9lQN+uR/NpO8DkVjg6Ajg2dUyo+88Zy1ERs3nwQE5jaOV308veU5dFy
3vI/jL8nL/v/8/Syu2wwCWTb2sSH0KOEemT5jH2zS3aVCKvHcFBpwDrWStdNBBsKO1j1uDzTBHQu
DEdelr3l+PL/Jcr7lWsmMegGXi7FRfjoSopWpEa8Lof+/oc8RfjYdKjjl2OapV4wHiBD9oltKvT2
caooPBextdWRjh5b4olXWtS/FgnF/171P2XmNR82kOVAQwVmBcFr3SEmrpn5aGY23tBzWRsJfBGD
rfWz7QWgKn/8FLgID87kNOuksb+Gqc0Z2UPznGd5+KIGYaEln83kiG9fcrvnli4gUbGUCbqkfWka
s3lh9UFkWqNoecy7yRQ+B0D8dnVrUuoNy/7FFYQJhjRBgXkam8zW9mYrtQv+3J8DeRFmWKU/Apqg
q9LRWNRORnUQuUfMK9E7BwgEKcjsnmYK6+dXIJLfkppKpWrDDxu98L4LQ7lPqqn4Bh5uRRBp/tk5
HQnBKV0W8Gis2wiIew2r4abTlf70TIGU20JJ4WEueNTKqeHXnD5RNhovmTCfu3ZkvtphX++y70ba
uN8TYjywfRGAW1d1h79e6++OioudbjUjeZ+4LafGCU+tmN/yoOubNufm2et596zn08+ituvzspfp
GE4dyu6LEmw5FPViwtfYPDQ9FQOqZdUTSQvlE/ZCY+cPrbWOLYLGyWw4wliMd4mV6eeuiudm4PyQ
Ohv+ULvxz/h8fsqxjH5Ir/5o6XHfc9ZMh9HwvL2RJvlrUEyvywm+XuIiG6rqZeR7cgxyK9qPNb5K
vwiuSpnRj7R1xYqykf8Umei1+3aEVkFk4oe0qCDNP8TNGi5vZ+cLygVt7rjw6UzIYxbyB42w1qe4
r/O1yNPsFdPPNoElf142sWmNO6PLv5VKOfVKzYuZlhofdoNcq0nJM4Kt18xsURMfh0jGV+5r2UuQ
i88oD+q1UY74pMx7qslh/n6WfP1HMJTxPOxn3JaEarTXMR64GtIo+SnLALnzhDfYR1oQg0VAXFi8
DhUegoASWWYRgzLFrBut4Ic5FdymSGGNhe2eE1T6TBkKVMhT9y12IZuQZqXvksAS3zJDO00InO6d
X+fXyp24dufjrEhfAtQI42TUDwX6xz8bFSUukeFjsAP0hfeq0wi6TLrxYdk0EXUYkSbalnvsUQB/
eU6dIXhuKjgVPVFJYf69b5zgafAs86QX3u/M7IKnZUODfNjBT0k3f49hpzpBoruDtqIDVLm0+V0l
jyEMBWyXLPBMlApeVnrkKIYrzVSo+7uAK6rW7hQm9q1O7nlkAWRnVToenFZ+tEKPb3GOk3Qlc+YB
VpFd+45Vfx//4JYhKKeO4rY8MuZHYBxIEvCVsYmU9hx5nboFXapuIS2L27Kb9LKlXAEsEu7uKtaK
4cGhJ/BAHGj/4FbYaUeikvk82F2OqVb7bQQuqmNKWk6J/smn/PzkKeFcq645CacJnwgedY90Vu01
lyFmGM2XVwJr40Nmt8EMriMFikzM0xhnxinAC3DUvCG96JLUOH9yDErVMe6jmnWqZqYWMz2ikuqy
cjaD3f0Isqi4taP6ladp8kpxjDVQ2eFQnZovA+vHGups3UrjVofOCzNtn1evppBav2Mjgotwb8fY
RDYqoCmkh7a9yZVE1JVrBwh05VXWw383bTN97xG/N4bR5nvNbrytKX1zhSUQcVpuORCmlofjFPoX
rL+11HkCC8YLDg/nzC9/FoXGp9U76lnPBmKodf+3NlVlsUaEieCmb6d9GdsVZTw8ux0Fvg6E6Nak
CIRVko1m1TgdJBMFm2Y7gT//HutYiPJXnp9eTuwinZjZZT+0coSjlB6eEOGoQx2V5tXEF0cf0lJc
98q8LsdcEH3/PJqPDbkIoCXbhGKNxNr+OfHvORVrOb019NPfF/jzKvP/JVQaunpBM+bvf12eXTZk
/RnboLfC//zwv88ur0fjdiB0IpG75Sf+z89YTjbhTLQh3LNlbzlNB0wGLAxY1bGsxj/vBU3WgJ6Z
JZ7TiGBni8a+dt08eiTxg4Py+0QmtDcVN22wzl6I2Cpi6XswrNDdlkqSQWTZ3bE1KebTxopX5uRm
JxUJ/SkXFehK4FLTNNsfKsaaUPPk1cvaNxZVXlxR31wskM1ToQdfMtDeeztBypDmxCGpOg13i6/b
S3yMiio5TSGU+9WATYk2TpHs+TKMLKKdcVuEv3qg2Q86hranZWNDtu0a2VzcxqG5Q0y1GfXPNODK
C67tt9bX5XPgYRezgu5qpMMPR6Xfia2ODrXjGo8ztqC2ARMZheWePWkPewWue2elF8a65EPK2j+Z
hZ1u/DFrtnYwJbMacYOrDCmFck5CVO2W0c5aG6bIHzSbplgdO6xNeo+f1z+1bUM8XytNZuHSvRWl
vIdQH6Q07Ld86vmc2s5499LXFIeVzvsOiAc6Ec89HVnY700xVnRZKZHaJEd0U1SBffDX0DzCDUpi
sfIE319oKRRFmnVhjf0z1ge1bXLqJJnpa3ePoDjovLbYkPgYvaJwt0/oalzWyjxbEyV1K5vyI5n3
2qwNn/Ig2i7PycRHnqecuY6gqnwlrOmXaVn19s+uuRzMGHlPy+Y/+5g+GeznZ/pENqe/u66Xetir
52dCWxUbS8pg3Qdd/FxNDnEHwHEotojHYt4jNF5dWN7+eW45K243kw8IIETv9mcThabchATobf4e
Wx7hDBguxDf853ggR+/mLRstRIFfmS0tiH9fKVFRwczMQSyP05oubNQ8RT3Kk2QoDXzUenUuycEh
v3a58vqmSZ7wWz9khXpAoxR+xuJ9suyeeQjl88nynI2jaG5D6Ki21EBoYcJJBWZbPydURY+jSn9Z
nnyiqUA4/eA4T6mKwCa65K4zyVpFYhyfaO2N1C1lvMc5QOj0MO6FX5cQOflOwjidaRnYJ4ox8a91
jTdRYnVoqvJhSsLq4iUtyvk5TTO3MN54VUWi/HJQH/V/nnbzlARdLY4dIH/hdnn272Z5GTCkaVYm
dx3YRloTgutzx9sD7Ur2fh2TiudGrEc9ahkuMFpA0z46D46nKU1fLYQWatkJCkS4e5fURqMVGa8F
xsS91PBbDhWkQzMHbdzQ/TWHsV/pdT5AlaAxEZTNdCIxHfunfJRmSSiNQSW7iozxXVGMW03dYNGE
KkfcAfuZivNmepUHGMAj6WI+y3EQIyCFV9ti3k0iIp6NrB/AyIRfRmaKXRBq4k1TFB87f8ciT13F
l7J09QHhMTo7A/DTwjPcj86dw5XRnlwIM7BfZ4dEiUDlQMWEKJxczdHjqVpVnU/6NHZUcRgqD4VJ
1sOOT5FRl51BA2LeFE20FZkFnKXV/jnkD4ZxactL4BS1vhpI97s10/DSofo4SgBLSL+CgAi9Ecfx
OmdtjUCDc/5u8iZrt1nKlVM7DSkooU6adLBsdVUYjO/z4WXBuWwcgykmnBQa6RZMIAcswt7KpPmO
Ww9XTlLk0NfT9p0O13I4jJhBdnlxXYxtiau58F9msersc0OimT0s7jaHbiltCPH4P8fLwnaxDv/n
9AzFCeXS9lSm+XRGlzudl0fBGAO9kDlap7E4h/W/x4fUUmdY+nWifVGORFpvRb/sciIbiYurKbI3
0lfqTVz71jYlF4UbR3owfZm+i3z4SIVOoHw9dVfGwQ6rMX/45ZHuVqSEeoqSQi+rc6G6ZOZr0piz
tFNnJuA+pc3YHzdktw8M/DbzI2p8xJw0iU8nNgo4FlcxumU+uTTW87NR6EAjlodT6t7AzhYMF4eR
qQelzYokgokkutRgJO/r/gyoT24Y6o9Cq9XKd938wQQpxyye+HAz/wwTcPFkv2LCMkZoIjbdfcri
p8KF6+v4xhFAkbr0xJ1elkfLZk4//edYNRREdWMzxCBCUQj+YHBhbf/PBjdScMkt9GdBmu+avgFz
jrNuBCbrht5jnDb+I57H8Fg16nc67y3HywKYs6GF5zDl1jomHrHP1lX3pmArJQmWFVl1B2a+HrVy
OgN61g6nDKwN94mVBZnssazl77gxnLMidJIO9hSAiBjvzVj4Zwww35gK2oZFpJL8xEaQHVPH/BgS
lV8cp9Oo+Y5cTkF/LFDXN7qmH9s82WeV+WpQQj+RzeWfajt81+dFz+BbxjYRPr3nwa3WrM5owAed
sVIYMwyk7CtFI7C0aVa2bYnOIyEJTYvC/BhDjzKil7jV1bHQqPSl5njwTIJNiQtPY4LjHWl+DX36
MqQ+EGwgehjBjpao6rVd6xeuC/B95q3wubcVN6xas6SHSxGfG5Iczzd2pJJuEwN79mRBQDI0Y5Nq
6qYVKXmHYWCuR9c0kOx9VcwD8bw9dSXkDDIsqpSgiaHDVsr9YWNmTBBKH8NaKzaqug+1pq6TKypm
OtGvrK26IzwfsXKEFKsuwqxrqpxs3ZYioV9+gkvZjKjwR75PaeSRQx+7dz1S3lZGw14GJsuC2ZlO
rvExHrhra9iP1xET4jGj9jzQRPGV/5Y7lVjrRfEIiJWY0ES4aytJk41gdrTKETdswxkQk4IjCvyU
W2IYnMdmpMRnYNWiRvHQVPq0CZLyKlLLITvrDcf2sDNhBZCrC9asAIvh1sZHl9W03lsSTRI3WjdG
/lyhU96w4T06YJVUr+2jMXK3eG6ctzJ79fW5Bo6K+1pEtSSyWF4DcCOZBWHcx5Ryq4wPX3Tle03X
kZlaQdL9vNuN1nOHNv4a/wwS3zyiTVrJ2D5ibHhRAeChYdgmTSDfU9ExBcvMdVEgiiw8MpOV1K9O
UEbHGgCPBTffJSF8rUqTqXIbdYco9nAqCqauRIhIWJHbYBJQiWFO0VhA4ZpTmhlLHLqBB5K1kAR+
4IFZ54NN5ECJ1NUz/Oc8kRc9pfrft8Wma1jW+wAHZSderahq1g0Z1xtMyMRjxA5aVloRZ1jG6xFv
dpGI/NTE9k8vIsqTKTnmuqbSWNN1exGvzUz+ogR+JI19jJR+Lavwt06TZlXR/gdupLbCoKoDSX2d
1TSKkxGuTZtnxhqxtNKJXsjsFc0mtx6oWQyovusKGb5uj/dOWS1Qy5rEeLF2mcwSy1aDPCGnh0nw
8NYSlokJKD2MsaXdUovKm0PO8hqXx4i7FkOs9LkhJ5pAhdprKfLi6Kn1A21nIR9cLXckafUHq+to
h/m+2CJrqJ75PZLgpRoDd103hN73Ceshz0cTloqDGU3tw+hCfIeRoGgzHI0+wPdlxy+Uyej92rsq
RgqDweg8anQhtTomsNjuvkvmd5ZKb+7kOmctYKRCtHchLRlo24AupUYRGDrEykDhIjBICzdMBO8s
f2+hM4KmHqS8SL0ZTyGxJaIqWYGn+Fyxrqxw1ZCWq+Sn0marlBp3jo3IMU1Y6QOrgA9CGO0u171+
79jGV0lz5RoMvKHJ0uNdhrfrzsw2IVZ8FYB0SJtV3Ajt7E3GDQOrekhoA4b5KpBUUzstr57ytC0f
6AKuTeVsSxoRD3mFN8doIeyGdNnKuiOhQUln43fM8NrOnCAEpZ+0C7ur0yixs7XZDRaPr51LVccq
4OqpF4vLYhZsjpekqKaLSuNWUjb9d3951M85f5DstD9PDBr65c5KmzWzCmMDlwqKxkQYrJXsRQtn
FO0HyFcBmgzh7S1kqLj4QcOgRA6cJl0sUoG9NyjhHAvEAuhuV4UiZFBqtEPNyLiP6JRr6ZNKF73g
vLMpPsAxLnLvGGY67Xnu9duRmxFkzObLK2isKivfVUkwN2hcxEoYF4S38/shONluvVscBWXr/2gE
GRcueLRVWGcY3SEe5nWoMQaEIWDvERHGMNfHsoauVZuk67Crtm2ZltfSb9vHwMytTRi29kaLWg/2
Sf5YIXJCTiHEbTKmhzZpnVWEc3ddkuR5MX34F1pEmbeNjyJhDNTdIPnG8L4HL4qNx+CrDpew1/l+
0KdCmC7plKHj3ttxd4C8Tk5l7z0kWqZj1EKWJQq+yc3s+gg9o30IU3EdOeuQzdqOIk8sXBX9pmbc
n6iDI00X/8fWeTW3ioXb9hdRBQsW4VVCOVhy3n6hbG83OWd+/R3g09X3VJ0XtWX3dlBYfGHOMZPd
hDcL0qDDEelz+KKMTAxQMjhMMdXK9xrtINqaNsefisynZYPwO6sZJpIOq5IeoVSb8gyurzyTVf+N
aQqdhO7TqwXGcwBbaccqCQUoV1P2eiaHCWdIjHxboQ6aEAE16VEZNMJHOD879Oipkn2D5VKBrJr5
ZvTRgTInR+iL4RfP/jF3PgpWjVsmFDxkCY7cknbp2CrFX89LLXoSp2G75TjXSWY/rdZfRgb7d6b1
iDgRN61a8BFu6g3JR9PIR4jDEVEpNk+NXumPHGrVOvO0ZB/AIr/r9G2+Y95CWdyNoNIwBgoFWjoy
HoyNzNvVUB7HGl7JfM+s+vKhGWD6Q/ptV5VPtkin1OjCAwv1Ujn5a8syPrLGpx1Kgl0pxoc2T/TL
clNVnX5RqqJYt5qTbrAO/c8XTFZt7ATm/3E0iq1nUeUu//N//3b5SC8ZpEb6dPs//2kAYQrhepa7
bSt17JhIxn+/6fK9rE6Q5dp0h+Uf/38/kne7AG1lunXp/4RZ1m8oGDZ+206fIKtiiMx99944OTM3
PNJMKzp7PYjeeMTgSOR0YKQ30QkSXyeV+Yo/KTsQ57Msq35BEj+cVGDDCZ/F5/PWh5Y9I2yY6Yzq
ysvY9eGTuKIHovjQguoh4G3QkOl0LI2UNMckSf+kpLyvJRrEkygjBlj45Otkq8lgehrVhOlM08tj
WagnXHDOQ9Gr4pklrYpQtlKOy93CdBwiN4Ngt9wtTSXdIzYAPdyGw16dBZ8+5lFyV9Mf9vP9M1N4
8SjTXR48jrGdPPfzTWHG/9i10p2XT9W62mxiTU22lvTvJUiD1KxTRnzdP3oQHVpLkpFSEjpeNH+h
KLJSA3TgAhDTNtSHqqu0za0ue+tIcNJazyvtrkTKKSH9YQPFkYzpsk5v0YXAucy1nXDYQRGy74EP
2r3MFC65GRapANbKlGRfEGockiKLbpd3FGddtZuBl34pPnqtyunTedv0jXFNimabWKTgwVGrV35a
7Ahs0NL2YNfmp41dcGVa/qtF0HkKhg05I2noBlrJsgCclVryT+6QOlLZe10E7UPiN/2L9BEsWywx
0fcHu8Sa9lMbk16U98ItC8wDVU/p71H0voGNuhmgkkm8QIaez6mpj2yKHtK22g1TSd/c7SNCaCMc
SnkMdVkL3sza+9A0KiAtVw55Doeg7q+xsiFmDg3zGNerCm9IqudbXL23CKQd+947iX8vpZPfKv9x
Ynhaw8FcT5BVWyvMieitH2w/uQtxbHk716P1D3TAA0/fV0uBnFZ6tSJ3HgkUPEKr3mdMgJJex9xw
w7a7VQvlmFQ4oKdHLZtctlEHywNQPGzVdMB9NrIcjz2UUkF3RzlCPcCovuFJnMRZeUTximIP70mc
Akyq++Ssj7QG6iVMg2KV28U+EuZnCZTd79SnHOL8irUSYtzO3JVRttVt7TrU3a1kIukk04ffeOfp
O+0LugX5R+qPsIb3ZigQuecmbzmNxkpbGwM6IqvZKr1JYlTnfKvTBbn6oUzEC1LjtzaEboi5ZZun
iOfa5I8vjZvWDUfW268GB+bcnCDyOYfhvLcrt1mTbUpstaQ43+ATmnA9C+cRJDfQ83OhWHfy624W
efDMUlaywoRZywcVflAHHpY58sAWzmwe8HnYQ3HPSPlx+oGYVEYU6og3z6OUL7fJqNx6jn5D3TGX
xhtpTTgXkmMfFi89NRd2zw0MeuOHLL8jb/IjnIENwUgPasSWKshXKs4nFtVh+p5TOCOueuog1q9w
i3DuaFxqenVmgSARUeRHabBaMDr4XvRUAylV07yunKXPQPFgEqqvVsbKuJmHgfPjxRSoXiW8rVa5
avzF8Aw75jNLYTiVGaI3k9OHxfJGyWgQhgZFPmVu3+CnT8L6k0jfQ6qFG0kF2IdAJWaR6nowUWtR
2UScibFZk8k7rlL6dj/RdhylEPgBNYtxI63xQD4iSRMx7hPfO9of/WAeWAIo5vQ4OelXbQyvwAEO
qODWsZduiTK+YFjcFKzA/ZbVF1g7nkzXke0O+e42HE02EwZ7n8rFxL9PRxzMvXrJo+GuWkzX+4CR
iY6Nu33mIkJ4sXex+w82tNO6VulaQ6HlCGr2dhd9YQHcQE+8WjVftQqJYIXBK5YnjvPJzQNzU7XJ
A2/z77Tl4EpYp4UBq7rokqjh3eLlYpmOCxjoofKd924gISikfc3y275VV1KvDoPendvSOGiass9F
dLZsWOBE8/RNvrZitEBj85mZqX7SxN9C+ZAoBfeFxtlYEbQmBPBt7bsR2ldpx/ROeCunZItC9FFK
CKnWiOmy606OmfxhW4HIUvcR7geXwVSfqbO3pqbsyhoWca+h+A+V4c/U4u0SaI0YGr8jPII30WVf
yNEPhcmbtqzQXlrsxnUE0d52nIWGmEBXlny1BEoNH+52H07PrZ1/oQzT8KhMVATgWv5A9gNX6J9y
Jz/Jb2xE5EH0V40LE86vNAlwUvC+HJQG5dE5zwZWCoprNGRWiLh/H8sJTWi+0zPnio/mJmFU82qd
JSfRTgzhCTnL1gYI6/vbtJ+upmeEWMlinojgmDXyrJa4ESyfiwTYgxCARjc8A9aj82Rb2dvfwRTM
0Pvr5DB5Hf7JqJQmz1o31RuyivaU+f6P8LxtPMTAzTV/55TDVRISBIgpG0y0EbzeGkYbXUlwDlIa
g/bVVjSM/OlmuhbQ2zcmKgnkwbDVeKsQsIMrEPwpjeBJ6/pPWhaEJlqzaSYvd5sguhm5cuz19jDA
kJ6vNmrsvWtK49op1hhLfR0NHEcWkzsz0fMV15YdzKurL2JscEr13tWJO1rPyLXu6qA521J/iDv5
pYPDkx2wBGA4qyKI8X1Uf/LEu0cmJQQijo1ek13kIPqfBDomI60/QvJKCxRx+PqTjcAjrXC1g9yy
YnBwyCCMTfqnAb/Z7CvslLX1SGjBWhtQ3qlN+C6SARYxl/d11jC4MuRtMPo/iAGYFjI6C0T9OBra
u8zONMH2Cku3j/sk3euEhqw6hiIhy24C/a6GKW8IIzZ51p8QrmFfb2AlMekVOYNB0Fdf0Q62wq6i
sqWuKj4UO36/E4SUraWi0XYhP7Q61XBrgwuXbSefMf5OZmVX7KmvRND/M3nhzQ5h09BkUAno5otR
YXPOWkL/aqNaWfAcsvAaqmwNO/rEKie6msCKPRETZHNExCyQv0ib4rkEG14FKVuDJ2NmjfFPFtQv
qrWFzhEwqaGgwklzVUM9xEkx7UxT/VQLH8iN2KA2XIfYZSTFuM+2wotXpiJcn/qz+SMj8k9QKOo9
g5QYaTSEhbErNxrkzY7IcwwJuq9uvLgAzadu6iHY1WG9bSOWrRijYssn2SPeIh02km3Mt434RhP8
Hr0iSbhONq0gLLWKDrH0SJxnJD6u6wA1v8YyHPZtzdo9lhYbD2g/dYoKvEHKku2YVscTVDKDC2xd
uKj/4HhqLhbenW7UMAabfWvpm7pLeabIHxY7tK5bLfd2gfWV0TuFaKBNZNEDZCyRqedGn4CZv/Cz
zzE0KRY+W1UZN+Pg3zkZjyNsljFPZnzwztP0XcPQxWKgVffjdrAR24bWtojyrU/vWzQ7Q3A5q21X
z8dNnA8HkVj7BOduxxgjjbR7y0/XdGMboA/AyQamG/d6pexriXynfs6Y5Y5cPjy06QyFD37cseZn
uNMQgMwVPNetTR/T8A7hnl3CRs0NBKPhxi+uHVsQr48OjUqi0aQdvHnQgHfAx71Bm7clOxQZRY/e
QkUDzhPIutHnO8Dk19LwkJn9NhThobDlqTcLJGLdTrMa14jGrRKa6wyWSJDF64EX+MggqmJqYJUP
Du+DoZy2TAo32Ju2I9oLSa88MgKua4uhMNFKhbkZqmEPPmNbCQQV4K5yYewVz4bmtC7kNAdDbwzT
BILwpFvRNUzrzQQoJRcmKmNrr7TTxooE/8WYDE02QyLFeBpD87QxVBqwJN75fkitPjN1e/Qe6pMN
SWj+em4p7qMS5q6arbHmHBIFw3MyuoWSXGLPOtDA7XLTwls9PfutO1u5Nf2kNvp+NuHOqqnOnX8f
K4j2LBVBnI5u0Bq7uMgPBlCTuEGYP8m97xguDfqxsxJY9SEEvHWmw56Lym3e5XQM9cmfwyM6A3Rb
uPdxrviZ/p3TW2m8eAN13LVS7sxkcKkZx2kDQ2Br1fYmVlQ39INrzawWusNBidQ9eSNuqRxSQjJU
+R3HoxsX5VYq8kg6AVM/+8D71+3Vfa1Ux5AgzphHxx4o6+xVrP8dZk1L0m4zqs68N90Yo66Q+Vud
12fczX75MZgtMzITTpq2IYoVrryGY0ohx1rynDrVbjZsMCOfZM2T3uLzVnPED8sNLsq9kicsujp0
szMfMmrS4LBwQWGV+Tt2XB9zdh+8iULdQIqxCLmZo3/ZoV4aJHkLaz4FA79n2X6p5PjY190flkY4
bGYS25ICs9xUmvzNcW2UKTgnOEXqNC7e+35ftUz5E9T+rclepGFTc5okOo+2SKxN7WnxKcBRhT8g
Y7SqlQq97ljdwQJSm3mVdqx0mGtDdhLpJ7q9/8mN7UYvPspk+sJcOH4wrFce7MDJXU0FgqD4s9+E
GcAhDRQanab/yoFiRP4A38y5BjPHb4H5LQg+vCZYX2fEsJN7Jee9o55VAANnmMJvZV/oL5KxNkJl
29WEH22xYqnnhS+38LqXuwZSxrlQhMesQJsj7+k90cZnIpwq1lZzcovZXFiF1qd+eRSyooohSI7T
loLxb8qC4+wPZsxryAnRPXGsYWhIz0YYqEfNmBwuFy0TmTTYUWwOW2L7RnfB0ui44fccUBvw4MMt
y8hKA+lAAU6g+prTR18RyGbvlnx5C04Jo/05OxPBEpccct7mP1axU40/qF7XVuL+Un3qQI3Rqnrx
jhb8oVDob3AjtDvMiAZHBUt8j5H97/dKRARL3inXtPgYD5qBJIn5BscxOuyOZTxHdQLIxmjWBdNq
Iqj/vcl6sj49Kxnit6SniSdZYDFnx09+CkNmbPdLfo6hd8l8satZVjuAwBSvtdeJElCseEn9sFDH
MpWr/u8vNHaU4kFz9LTxJ0gLeY0wXnZLDgkzm+DQGIDCZvx+PKOwlo+Wm6Ykl4Yt1wAPwtIYPHSE
26pJdRBO1T78PjBDZf9I68Um7owISCWikuHGuNPVdxeR+HtoJN5puRnG0jtlVvg5hJPcNtpMPwrn
r4qryjDvKucUiuWmMTgm2L0cl3tlSzBFkZlXA8/pfuHFKDOdqEDXCSvO/2wSUeru/Zd8EYzan9Kx
yFSYE6u0SVVYhsUGvRM/qVp+6H+/0u99u1VnVPfgb5evLL8TYXv3oUcgNUBFQR0+UnX4RW0TeNeM
BCeHPx1A//3Y6/OmVEUtr9cShaSjKhtzxq4v+LCyTB4rwnMOyz3TN76Dsuxx9DUDhkG9dKuZidUZ
xkvFg7MHuu2cO7P8m4ox2y33lhupNWXlLh9iKScTICe1xR6xBkSF/jYaHQHCg9jZ0u/uhrj31SCu
jmTVCoyoO6PSp6EQRYnT0l95PmP85fP87gfVwyo4MLbWxmh8CLoKCer/IvPw2qSLFQgRcTdg4zVF
tR09xzTwuxsoiOab3vDZUTSRROmFDAbXsNe4QSn0VUTG1mm5KXusCgJ1qZtGCcQ2TZ/Tm0pm4ek0
5+MBeIF5BYvf5398zGP/Oc6CZ6UJ4PIJse+Yhe+Q3+K/LGamz3z4VDHiK6tjDgcqmDeqMhj7+Xuj
0OkOntOx+HGGPSOG8KVKOYMNtE+/UY2g4CusO4yHWh6cG1vRaGtA/lpV8x8femjpbcLk52d6gjd+
BYGbXzFs74pcSx+zCdFA0fkK7oa8dnVPgxXWJut2HgOLITIubG/0i6EOf2cHPnOz/jloMKKalOr7
tocjUAmLwXKxvCpfCI8UWxZEjPDh2Y213u8KpfWag86VYvZR2cc8ePUCw0b4Hj1qoju22jQeQz3l
ZV9mKfp5csq9Ln4IadgPcjb86vNNX/q02VEpppUM8tRNNObDxlzZOGoGqyDH9T1M/BA9hie+sOYb
ZrbnPjXY9iMmqvXgJObYMqJ3kOUEw05zWpo3EveQ1FmnX0KWKRLiwKuWnqPKmKupvfdct+AM2HwM
iIlD2G9zjmw7dua+CdM3B4GyOvPwdMEaFtZ58qoH9pUJU2VO4QWbdHnJeJFfamxXp7hBmlLnan5h
5gKMn4HqKnWKcxmAyyMKT93NOrpz0ZIt1whGK0hOrYC3qqFXDTMiMQQb/AYO9gqSCWlqmEiaJfxc
evzyu3ZbHf2DtTCA7BjBv10Z/5Qj+JSxJhMlanzQU9VE4lw78KenPGw7NTOyU1EXzktrz6hK3Xm2
aJF8Xe12wtLVfYMA0u0dYFEEisVu1SU6WlPT3qma1qyzAa/qAlzGu3Hj4YqYvaEMVuJbCOFwDkhx
jPruq7I9ItkidzY20MvNdzMu0RfBiMyiAlKL29gP1mH+jaNiE4xVgBgN/oEoDeaSevTE5Qa1Xd0o
OTun2trZbi5y60BquH0J58u+Pod2pNRmKKJtvO5J4x9jqDxL4HSVsVenPZonW7xKEvvTtvKfsXbq
3fJ8tEmS7zt4WYw2o+AAYrHdRzVPgUDeUnsok5dnMdAqljDzcGqMvrS+oY6fv50fAUPUi6C78GoE
u23kxVGouD0QPCTn3ycLkmp2LD2fLFWv3w59fPRj2zvIWmthyRZqtxmBQqzMYd5dTyVyZ0y+p+Wj
2mlYC7JwFKLrV2qtkBJfxWl5zBv9uJQry00xr+lINn8z2vmV7YTOTnTNU47EDOd+xgC0tM17mHr6
SqZtsyeMAYYakO0yzsaDpbJFXMoVI3FwY7LSSCgG1wu2U+s0g5XquLMSK0JbRnCNVpoxhkkglYVl
/kS4FLG0gdOSbBDnGqE3Pfto9D6YsPHRK7S3caiiB7VQt7U9kmzi645khjtatEjdfgFe2bmlfajM
Qa9gcssP4kdJvWyYJFVlfGxb6PCGlfcbLL0oGG1SouLACx8bg7qSHQX6bdx1U7zXjFn8mt6Wm4Wk
PEsWGqDgjgi/E01DS6B37Q7r53gtE2DSyyH8e6CqoFDXWoJeZDlPB2B9iuiR1fXV+Pt67qWT7urM
wfMtepioc50CnPBHaXBMKbWqX5z5BgFidrY6pbv1GiKz5Wj45bAVJsIy1Cb6jZwk/pwcbkgpcuM3
iI7MQXGISSgt7PK2YA9q5EuwjOZjUClkd9HMvVpX8VWrpA6jGMsSsbvmo2NYQApIvzgSJWk+eh7i
AM64W8CGzcVQmuy1JBVXH+sUflqgj/7YBmy330veHE8dIInUiattkiD1l+x7Nm0EnCNmyupOyPh2
2hj/ITWlPfC14RKzl95DtB2dLzRh/pOa9eHdjHLkh+QLQxrzV23a6OPKVwJxARRonsYejcnMbLB6
RpSIB8KtjBTnsnzOATJ4GSLykfJAPi/lWwD7nGacwhpQwT7iGClt9EzL01aFCVp0k7EgbX1eHZcQ
PlPXrSt2vZmVGtjinXgDYpnnEsYH0aMSoXeQjKgeVMrKrRFViLONrg82cspqLOAsKDqi3P/9ZMWE
R8C0jQGALCeXnD9TKZJLEMaOuzbHGcG+NV0ZIM1iJYh0Jcl997fynhOuBo/YS8t8/i/zvg1NZz2U
LMDCERL+GmLCoTGFdayICvjNuyosBilWWiEdwbP5XMlvHD3NpiNoxw1J33uA6Kdeujhey5AaG2Js
vNKn3tjI2Rh1WH7W8hUo2ClyxmMrsGWtSuh4XGhL76iFrN6GIob/rKhPakF8qggj42Y12k8QskLY
9waYS/LE9BsaYhz6BBPPfDZKG3CMtlfvZCMegW57O2NEUL+EfcBpagnrqE0yPVJCUojiNA7Mhe5L
8RFKrFSd7KZNUBLUiC+OkEOlZfvVZ/eUgcd2GlFVqpMnqe10thLz8dX0fbUlvtTA81e2yJbg80wj
Qh7b8ckfj5PSJRyxYvQEFp30Jv1MNoF1ExKtmRicjOtkawI7gcdiey5M2gBmC4kTM8qwYbVwwCb6
gBA4vC7Hg1EE38uTF1SMfpvA8LcUos5Nid+rOGfxaVIMN0lzYiv/CsyGDsIvb1Ioxk2If8IJkMrM
OB4Zycuk4wK9/MKZSLRTCTAERCBzOLPPmHJ1rwtlz4pmWHyf4OEKq1Omes/6/GgD910XvGzN0Nfm
qMSvJdjKVB0SeQKUu7w4IOaAcOKtwU3eED3f1FF4aGKzJcJFv09B0e6MpXEkLU/k2s2KcNL+Pj9D
hUCa5N57TJLEVmoBrNc5oDoIAeKJBu1oZpEz0XEVoSpPXvMWx1BfTtMqVrrXyvSiZ03t+d/VYS16
bARZnLu4SZS7H3wHcwZXyaLjSGb6CQeEejWmRHFJgvQuqCzBQhIquUReD1aOs0rzL3lXR6w7pP3q
x/0dBcv0GETSTX0n/OTQaHP1aWmCAz2ymfLM0U4FGkXURuOHqWoJg7kwO9Ut3HTdiF0SPJNX3xjR
6b9S3Wp/dAxUmFTYlCnk4pgxKaGlXZ0Hs3pRdScndXwc9zjC3vQyfdNDhwTvUn9TEGCuomiSJ89n
p17P9eRyobVLjaunXt/D+WxbDjjcGOQRME1Ya2hIL37miP3QDwy9FdI2UkphkJ7plgT0fa3xLrBi
8vPQkB+55Mkeo0j3MaFD2AtNix7Au6L083KMR9zL2io46lhvExgEVztqGJVJ6zY4jcUlzsPCn3vq
VxoYuD/69FxT9z41z10y+MBkyuxmFdE6biDViKeh9XPQf2V+6cD0//7DOrXgus7HYmoGAB0ET0UZ
TOrVKy0EhHaHRg/yg+sL5Y+idlBL/PdAJQBB1/DlpOB49gHy/4NZeNqBbJqMvzbw4Hpxo2Vs5bIx
8Ym1zixU+178lGZSPqKeMR/rPAXrNICNyObrF4rWo2eb7Ajs8jsvw/DFdmL7VkTGHlF0+BJp/VzV
UaJxEWS3F8hX8Jzzslz+We5ldqFDA7VrYkr4otSgt5PpGK0cI8P9gujIL3Ew/XfSqhjhMSoPxF+X
tutU01cL2ivRf5KgfcxbVEfEcBkz/5q6A4YOy5RzN0GvoXXFGoaZe1+MgI2Z0zHHp2oORmxk6nwG
TKyDCIs7lGEvkBa2BGx2Tbv1ZaA8Orxbl3qn8asPZ3T0xxowxsZhx7ZZ7iaC9FOjZ8sH0MnZhU76
lqj2rUzL8cL7Qj4Pk/MVjXF1aeMi2IyQp3dmZfPk4aQ4jaiF90YTZWuvI2FPduMzkpKUrTWdEd7X
GSMUsgD3k3MdDvXG9DPsMlNHymf3Ug1JcQZfcIInU+3ieRw0ym+OBK49CY6n1FeSa4i+ohuU7lpp
zl7KVNtz9WbpJxm+yzB49iKZ3uNEf5d94aHktfyDqljjmx2wd7LZOntirNZyHkd6RiPOzMhWYaF0
e7J7xGryRtRwcuQfRftKNBt2Muj0g13fd8nKnuoffmH7joEy3ZVBnG9CieR1OcB9S6hfbGgtuNQm
dGimwkiBVdDdiUjLA08MQ8Yxjc8TNqGdHjWolUn4RGEv8q1g/rZPhZIzn65r1CKoZgECh0cOwxJQ
REo+B6RORgYPkYxSujNsqS2KHbMK9Tf0xrhR50Kxs0PzoarRAbN2+cmLbp/UTXeb4hSgccs+hbbK
WldKUh5EH7HZSfRrGwQnfaLGXl4XmgmW2JtHd0BuN9VE0IrGOBuhc0Aeyk9kRmKXq162Ezx4+PfA
00CoDtepkP/U+Zifiimr9pOnypPIxleDxKd7BiZmq0HnAb9jnAa/66jdqHp8weXBAyfZeinqFt24
64UVo4eCbhfqxieFRXUmMqA+Lx8pZkQGSKWKtRXwsokSjI3ObCtHdIsfWn3g304aXV/ggb4NiolA
tOZsKG9Q9jb2VIjLUgibVocFj7mzmJs2fW5H7SGOIAEzD1KtbHqpBeXZ79FhSB5UH/ocuxP/zWaK
sMp8wS4tVX+WgaVZl/sWfy/z5JJ9Y9PYD8QWDg1pZYln8pTUUtn1A1yIqp8itwgBAQ2RQphQotf2
EQtPSxb7G9BW/Qif66YTLPML/u5nSHiqiQpV+2CvqROdlY2E6NoDUt90aur9hsNWedtvtCZo1z19
Tb3tRa9ul65Cz618S+xghJKyj05Km0W022wWmYyiFObYHWJiVXiP/LSj872Q4PUayFiqUkhO1tVw
vNfcNuDiq1a0q7ChhaC+N6pDJpNH/i8hw0A1lptwnlExJf/KMkJABLS3W4ZfBS9CF8OOpD4IU2bY
GQsjV5aobJfamCaGeUMBCh8W/T7ucTE6GjGmS+Jf2CSPYWCCDgaxv1xvh7T6i1S/e9AHDY10bXi7
1ofwLqsWbXUFuyAiJ2WdehR0bq/kAQdrbq9FplcPCWiQOWgtiW3njACV65wooqje2DnKBfKMCFaN
ObCrOu/2fjucG0WeWSFQduvdo19azxWicfh49rnDfxm4tMcSOae5N8rv2LCAZDo5nlBOTQ05PAkV
Q0ovq5oSDkEnBpAe96Af2NNV3Z3a722ZGZj4bvdG3z3ZiIF6nt2bXtj9Y0yc22Q56itFfO02SU/P
6vwbuotR1oY8aGK5tfWdkUTas2Q6dTTm8q3K8j2B9fmmnDBvaCJ8EtTsh7LBhYpNqfl9D/Dq4WxX
dXO9fNsl1dcexc/vuEAM+XsSdtTRQzYA9p0ygIrIbERj9q9ZGdwKFrtHkcewICnzNl6ksskoQryF
U35KrOSzs2bAZZnOm8zWO4SyBpolqseoacKbX2F+mlvQImHo1zBhWCl9BZvWxg5cKgpbVJNG3FP8
8Mi8QbtrjcrniupCKpR6hDW3Xgq9Lrebgwnlvxoq+YS3F8VmqK+GNhu3oqq/nIz8gAr7Rd2p/ToC
XMECtegvtW4zHiJbbQ+tk3VDWm3YjXgfQCy/AiofTWNF4vj5G83mT8KldjVOk34cw0G/+pF+M5qw
JlM5sjelQWcA4w1x7lzuTmV7ZlSsv5SeYl6j5I7iuF2lTaLckol5TaUgxNUKrDxZMYJFbAflasa+
a5vypdHsqcP6kT1pqSAr3OrC99iiyQYYaB/tBqfvCAI0sIp8/TtMClK04NJmWCUqxSMp0YHYnET+
gcQmCI1dO7s4cGVMvfbNcjV91hQlv7S+tHfEFfUHmSESiacE/kyQ3YDiIBUJcU03Gq5pg+uqh2rP
1vIPkaXh4+/PRIi3UXMHDip831MAa+KB+jt+mVGJIs8uS6WsxQm4yCGL3S5xwwHxgqJi5Vy6mzyr
mo2iqzbbG2aZVkhWokFb5i5369Z4iNv4r5kC6rQtxbw0U93ckVL+4xxKV+manAo7aV7FQv6GUIS9
wXgDLA0KYf4AFDSBE9O5iXXlouW6MyGPYC3UBCbkOTpG/8uae/Ll7eCnZQJ/YR7M6XmGzSImUJjs
1g/ssOZf9C9QoqT9bI213CKbHK+/3eQ8z67AYMOUtPrVbyJNCwb3bcrUYD2BrHhME7Ijfaoz6fXv
y6tTC2K2TJk97JaQ7LipK0rbsfi9u6Rn+wV47HzgDyow7PDoPOuRtzFaTOqx3b/xPaNjxLxk63Fe
HoMw+iSbolkTdkEE6NybEznkPFD4NyvpyHwHb3Oqr4YR0lOTjuBkwaWiJ30o9ZAJmjn8jQohT0hD
g6fYIeCRSznDGeUxbIPqG3bYIymS1ffIB30UVuuakLUoK3woHz4+c8UkUtCcmFoM00qXjf7C4ha9
nKnyOaUZADf1rtbSlyHJWsYVsqHzm/Ddr+1+0k6awXxi+YiHkNSWMPsi8RORnYEi5L+dcR9nBRYs
CEBqKQd3lCmW/4pcjMBf0H7BbZRKTggCSPkqRomVxThk5xHcMn2LBlQ5q9qYBmwvaYeZnLgUO6vN
vQLm9TQ2agbmXjJ8Hpmc52SCEduUbirsqIhclZKBFzlw8xukkIQatojK99FYYLHUyJNaxZZ+Mrwh
3Y/YBSCps5s1ad+Xt2ZRVNmsVXHw0cnuDDMKHhmX4P5cQAYn3u5U6wLrmqqREPXvq2tZlEw1RVxh
h6Ai5zQyFDa8zGGNr/GBhW5YFER7hNHw05ucPEv3TK1or+ityl0ba9lWxeLjBs4TQC39O3xGsCT/
2pilQlIMpIjMnR1L48mE73ESRQM3es6AgUKcExMMTi+ZMHNj10CquuzgwDEdtKj4wfpZPauqtmaX
ZN+Xe1xuJqANwPGWu1PNWA+AlbpBBEcuss7wBxhRfcc6IvfSZCzty6gje8fQTIgwrQ6QyiQs5N9r
2/IRO3bsAMuBOKiQv2qS2JfOiYqyObfkey6f+r1BRLVu2o48BlOxTv/dmHGBQr4u3yirA/5g7i1f
bNVPOf1ZahY188GjOwqZzoPhHZcOFX90eKpQgi6tKkg8PLLU6a6AwnzOvLTcxl2cPRV5xzCeF4Jx
0LWwWy8rr/9uwrh2kwDwv1Sp16DwrlpVhO9FCfKgVjGlx40wHoZaSPwLIZmdZJ5Sa4OKIv/Na+bo
bgWDIZ3J/FwDbQ5gewRiE5gqaVpCf1N7uz4AUHSRa4/opm1oV81Q3aJgaB668PbfZ5ZPTz1WqXzg
wshkv3P1kD1apdFysBFB1KxLY2/2rbo1CsfYO2iz3Fg2ICIsBAE6Ph4Xzg+UxzyCKNf2Wvqg3dml
1r/JXtX8UWWV6YP5FGeGdcmQBPZANdwM4zGKF5THDMmMS6AAt4lMc/rITepjX9be8f9xdV5LbivL
tv0iRMCbV3o2yfZq94KQhTcFD3z9GVXQ3rp3vzBISkurmwSqsjLnHNPSQgN6MnoBpZAgbyZjS8gL
Qf/G68TJ4OR9ChKvecIhXR6mIkp3XGqIWNKoOy65T1+kj6gb4hCskrysmyq2d27sWge6hM5La3PN
CDv6EXxTt4pNFIlxYBGP0KkPMeGbRfXkO/W2ciCiqx2z85nwVh54OWJG8GWO6U0bSfg0tEq8kbU+
w+ncTC2dANuxnJfaoZsHpAfIl6s7DOKrqWZ8OPhXMyt8YIxk8vx7mdTQY4kLMLawlwjVWXNxyao5
q26+4Le+gyF1D8qsubbpVF8R+S9jeqxSEJJrmK828qXHcW7QT+3bB3Vw84Jp+O5VOqV8F9xPVo8z
XC42vVx8ehc17NDWjM9CF+SqcPGqOpXHCNNJn/FwQRDtSFuTr1wRgvOMLmqpatU/IR9yWoB42eBM
qj+YmZxgntXj3xNx4Ft6C92uq8qUf1bG0ZeYIlm1udMHP8Tw7pTYx/zuzTf7gtkJtq2msp5hAtMI
Shf04E2Y7acWSKy79NfMoemTe0znFrpWlBYMLI2BY37b9ul9xewSdyfeYNhAlF2AJmKizQuOfHEL
BRvd5782eJ4sn1X3KWw+QRVJq8/1Fyql6ZKnTncL+5A2XIaUjOYA2VqNTiExd29RTCspGu5VJLBu
6gghEkjlnPbg/jvGQ5Lo6bNAKRIU81OfzvmJ8CfG34mJqo1j163yWoKBI1fsg6g1H2xzeCePHMdL
MdS3vsheXM9a0AA+p3KQQx9RPJQPiKMDfmV6ACi8L6tmSpZJFdxrkhA/OxMxl9OR+RSrVdSxxHcP
x3sTmy7dWXL4phR5vGW2OM3r6ptsJ1ZeNL0yHhy2c2v8QCGCXkQtVBMSIRLER2KbuHfjm+hfqK9g
NS72OR3C36S7JusJMyRMB4gdqvyIzUUpvqIU9TGEHfu2dAPgt4xxgjb7mMiYhpYu8gW/I0bVXkTE
j2K//C24mJuRng2iQ/41ttvuUDZMz0FwEjapFvzS8LKnKV3qs0mC7CbMq/xsS4aB6lnXmKy3RZkl
W/WeKX/leWHsORqOf1AdfK3AUBZrMzW0NO6TKHtuOlc/pk2/htGpgye1foFtqtb2gY44bkTv/2xE
NCXAsUDs8EC7C7P4kVcahPyeZleITnSQCZbLEkEzLJJub2c2W3cbmxf1LM/7hWlVST4y05XrQNsi
sbpTR9wfaQJOYpwGpNFlXj+Ecj6jeiz8TZ8pfEooFTTQkFm5md0XVf2irjsTMPsmisZ+k8voLw6W
J+6EkRMWr8K4J9qjBoKqRCBR6FfHLFnedK+p7nWrxd1T1TVi8iwHR5Yx0DAYW6RgYDeh0rN42DHV
s9rCLxxawZHkEBd3aW2f/FKnahyc+0p4yzOaBBCP8w2yMZmUdlK/N/j7D6FdIJYPC8AJXjkTyIdc
Qz0krmFAt1us3b/3YpzInj3v1JQiO+seS6y+wJM3Qj29wDEuSPXV6HCETUoQW5Ji/+YP1MsgpElC
TaQUfAHkYtYBPByDc4ejE/aQfPAZJa3P1EvXKj5BKATHf++HsZtt00XLj3OHiR3HcnikurujFg/v
bIBSF7jPnAJIJyBEOK+3s5N96a3f3as7S75yCMy7eFa/Tp1mqcRy64AVXwNgq01xBhceARh2qOgE
DfK1m50y3oUxguUFd0oyoMt3GZRdGdOIi1q2WyJmtgYoQrwwcg0czJEG7lCfIoaoSC/5Px5HbPYH
JTxsBXf6EdSL2IvSbp4m464NEwJk7Xl6DDOmz1GbebfZix68iYgRvs9kzvs3TAH1xS/9kzp9eP6L
nQ418XvOC9Rh6+J4efTodn18RfJsb+raHqAJhSn+NQLLagvhQdv0MGqy7NeQglAGcOPAgIXxLMcg
SYRFBXjHeO5pq19qA/9rDNt8MztiPEHLLOlA8lBWgXE30E4v/OlZLSOAaJ5TNM8JvM6bL0Imf5FF
ui563ujgqRDZxk+IEDJRs9acXjq6at1rkgXJVRWt0QxGIQ2MrYri1AJ8MDXXxYwi9VZbwzGKax+M
8y0ym+BV5ULZmf6nlzdyR1LKOWwGxNp22Z1S186Ojpn4z5032tltsSllp6mub6at1WAuDO9rqqN3
uNAP6iLWuuAByVC2mcZbGGfzh1+W5jldMIGOkad/8lO9od/51SQ+Dvf/TxK4XiWpS5YocYZ+GdNI
7pP5Y07y3+qrdEVFXzW325OehO6D5ug5zD/h34H+drY0DuYLMxjciDsQFNVTWTWSQ2TgpRx7otCo
a4jsED/McCm/D+Mr3UHjByZ5Ds+Zm9EjSpd7p4iB0HIcuydbJType0u3sA74LUlY6qUjK3fIYk9z
aAKRIRFlYxtj/DAVJHBuBlJkLjlbttAa7xjDEt9AyGLHzOtf8kkLYuKR1STZeH0mTi2x4VuyhRYc
eETvVUlybvVI++3/9O0Uvcuo/ZbvOShvNq7tJC9omU8Ze8STDUiTRb+WsQakNIQNN6D6KnuLmIbU
tv9Q4ZXgWn5HYII25WMY0xvf5slESQLaYFe58U+Sap3PsCzZ40AEQM4Yjmt8WOsUD8I1cC93fNJ+
3TM/8rNDIjJ4MBaOKiNmzR+5MsEZY4jSxpsZSglSNMISZFJzh44vAeox0bApYpT0WuXcpaPX39UB
geAtYJnA5IcUTnoXl0K8hWaHSAEvKbOQ7NZy3z04dRgyFrd+sy70p6TysHjJMWBuGh6W8Jjbicxc
TlL+PWY6fedoWfk84GLspd5Aba6qr1FDMNob4If4+rXmvNjjk0bmT7+eZiA6iTzVv0LT0h5azXrQ
jCzYm37DTI6TWV7Nw/e6mEuTfkhXfh8LR2b+6E71zPpgrlW4BzTiargOGXLhr6hO3yKcKXexRY+Q
Eqx7QoZYypt/+U5GUrkpbEZvSRL+iTExv4STnFG4bMlKxsO5QgmkF3xwN12bsOC1ZJ/NqP1oeVvv
lR/M+9GFVbdIHTX1Mh4Qdh/bqbYkS7ivIV3vx/W4pPK/febMERKo2d7AJ3WPS8Ro1o8ta08mGItQ
FSI4qmAsdgZ22ahmhKQZZvDQL9s04GglWMM2oz/M70MX1UdIq3jju8ncqm2IRNW/G9K/TcpDRqbH
7U0TtGi1Ph4PhgY7bGP6UXBZl3AYQ8kqDIYnjG9uBqOfieg2TwlZcRHJMqpdAUDMu/kWVhLZvFBT
M8SgX0FWO8dVZewW1TnQgAAbMVgWJoDZ0U2SGM2C/WuY++6uIOF0EwDGqxnHkDdiJ84hrChqaFr3
j3CHsJoyKLtfL2cQBslxyVA2lanvvDUjWjtPj+eTOvQUrPqbqsemXZKiUZFG+4YDI9vGSWY9ZRo5
OUhwSQgiF8uQFYfogLm5qL1l5i0nUihOu1IQwp76bX/m2OBuAl+HmF0GWDqjp/WYwI9Evh4d/0f0
LdFj/F2trGmT1Xc0VBAgojB5HJc43OWSbDYUi3eHfI2FT0Mp4A740Rql6BIFcOelxDmnB7TsPddp
n/GR+g8hiRsWmqnBps3HGHQh3bZmRuADGIGhlFrfSEF4jDntwo/wSDYpRomf8kDHIfGi46S+DozO
9rEipGSVgg9i2Gt61R2apdWfU/nrMtcuGvTJzEGJ5DbFTvg4T7FnXJxOZFcdAhbA1vDkGNbPbokF
lrwJbzcdgOGqx5zRnv04e6wToyFsIsYUS1KOVVf+NZ37/BYmnc4ZPKu/EhIzcr8kizQev9SvKY38
DyToHLJOzNv1u2UcYtcLMut4oBUs21fdzNnbr0mrCBP/I+js4iPVy5Nnkxclwl7frZ/Qqv62gxz8
mK9hVLR7ZH4avahJ6XLMstmqYZIpJ0rq2f+8DDp+cgJLvwBEgvrxnRT/smmVezXDy2PykzybbtU/
hbQmZehkTZ6jYRS3iWMjeX6mAN7ha1wGfKdaEjsPpkussyz43Yw4siGYsbqUYb0vgG7sHJlz7smH
Ou3fWyGwh1uEW+NXKO8Y0mxpI+ITwMexlmj/syFPNaCKfd/pzcEz8v44lIlzXj+RdZeYWmoJ+TlS
Kzz1TpNf8KLfNG3KXqM5eQZ2Pb+PY/2zYBocxMNLJUcSYgylO5ewGRsLnpIHgVX3HsMF/zKkGtKC
pWQossMII2n+qQQe/9wfTLGzoyCOrUz7Zq0WF+nQGi0X4ZD1qCTFOvIT+D2YcMYg77f14thojZ/V
ATgNxMlzYGfAnnjIwNw/2J0TbMvK49RQiyczTNMr+XvEIid1RRwNwIbWxqKiyj7DIrEW4D3AKLOK
LSbMGJJrv/lhZqICg9ozmbODdlct2UIx1ntcXpqPsqI5j0teHAcHB5fngyHOTWTGcgBlughMXYvq
Na0sDdcbEB3QxISDVfYzlOTufu7pDbTUbiURcWlWYBTWMyC7cv1fW/V15O8dfaB+I7TvOjstmRH1
d60Oi+fQ1p3rKNnkI/Pcv72zpGEI1NcLCBSREIHL2rVVGm27CL0j65J1nia+tsUrnRdsHcGuyK3x
sNX8iQznySl+pmRjN6BLu6rV7y0c5SDlIjpmWiO6nepLwi7Yh+xKDKsRfW9UY3JYbj7qgOxGlxHV
lAjQ6Y85x3ep/GQQt6VTvi8H9l9D1M+VsMybcPNPYm3qT+ZoKHpc1H9ti340yylePb975virfwXL
Da27lG0BvlX7qJv27TOLXJaPP6sQ325U9vV7MbXc1UYZnLLSCC/ryoVg8SPJlkdXo/Si3QFWytQu
XQ9TGvgByrSpOE4Umu6dNZIdwjlV2XiGATPONJvFdshYwQ+txYTdrnSTyFQ8Awxu/3hafwucbn4i
cZRQvzn+Fo+zcYe+PbuVmvR9GA2oTdliF4Nrc76YPu1ywn8eVLThCnTLmwWiOfo0B2S2m7X7EUvU
1pU3teZO83Ghu4JpmpdZW1wBI+NCB09znTDMb21mlQyWmUa6oDYf9RCCAJHd/Jvy5NHLPfXDaxZi
UT0fxo0gKLNfkp/MKAGI/PctUE2XEb4mKremIB8kHOlfCSJTyd06r+ePGJJQOjAFzj3zts4U0gUN
ApO20qa1Xg8BgjgGwC0EkhLMHsa/Wmv8axsnfwIW+NclJFOtAUdcoXZ/rbKcTN4oulN3fzpKashA
pIDReK8t2uK79QZB1IPSnmMXGMC7pcq9V9UQgUlBMFvyMsaslQbJLkTatXTPHR0G/pSMx6Wzk0fN
08OHdWo92alzUhaJhZoPiKFtE8SjM5cs9ejgak26tgd82SP4n0YBx5CntV8ZW55/RobwYC9j+KQe
+PveURACBWZ4xJ6m5moD1/1GWfq4d5JNAfjmLij+qEFyO7A9N9jDxcD1MpbdHRB4pkvT2OyFXD6z
xHiJ9So7+Wlawh0llrbs5rMqN2w8CXB2UWKGKTE5ZcA6UHLMzqmiwMuNzbolq5a+euBKE+RHUxSq
csMh5Yybkknb2tmetPFxiKB2YUl2RmlE0FGp49Cf9sp2tx04+jF+6X8QDv2mk/i82NlwzaeiJX90
PEJW3KzSH7dkJx7w6M81IZhQDN6Y0uF1kmNDvGoWQLKKyY6c+ESL121aHc8XLrCPMnaH2yiQ3WoV
qcN2q1GCANYGODDNE7LxJN7r8jtTD21GrUkvHTKOvN5DzUoegdPGdMKYWgGIYuwUWukmlydPY9Dq
qxaeWaK8O4yg3p16ph4CY/r70gg0mOTyT9V7dUWgr1e3wa5s4hzLOwzru7VX5Q2gfW29JCVL3ljI
yDB3l3iaied079I6viy1jd9jZN6Zdgh2rNkzjq3hp5CzUVitMyCnyJHWewaUnVT/ifdwPSRoeS7u
y7y7qrUt93aI4UhOMUlGLTvKvyGEPphk6JbXp13KoaKDNbMbYu3k9ICE/j1Ap+GArmNNsYpBsL14
+BM5iUyW/wWPn+UgMpIvBCb9ue1yon1Dx9jB1ZmqY+mdHfM1MIf5B6tjGqXsBHTkOHIZpMQFenao
vC69eSST7Che5x/WuHPb6XvE1npSiop/Y63FQxqSBMj9ww5wsx5wX6PVGt5bIjUWdGvPLWXnSxMX
BMymwWmtP11yhjDND+SJS02sVbUvVcSenklPXgGAYT1gEHSE60CKaIPI0/aih7sxmv1TY47443RO
NEGFIjakWbhZBis91sDs1Uh2sPlG+ozUrqVKac3Ss94vphldEhvzlno2yZcz7dRTHFgn9T7e/5C4
TjZ/Msot44hSaqQJAv2lrsz2qkr4qqCH7Zbtbq1t02oRROlgjOe/8PDgBf+xBMv2tlGctWLY136R
IeWkn6ZE3aXNwCFdsPfx7VC7Q2cFQ4K+Ma3cr/XuyAPspOQkqJtL3WapbZHhnCeMSvjITxTpNLfp
5GzLbLSuVMi3InEbpqQTnThy/Jybm34YSDgwb6MdjuDB+gCi/53BTFCQeegM52RufmNumA/KZIvV
AbCDLB4Gq0q3av5eJ07wkJDnwTDbzLZ67bxAmE9w1KI1VbElHbSdKznz9/S4+gjgDdhtxKnaSefY
vM8G5EEmOeCY9jiD0EkkRw5ck+rZuX7+A7tVfbaZgxyJd2KGqiYtrUdwoRVOmykf5w/W5PfAZ6KZ
awtZcDkpNvpQuLvFi/mtDamOWvcB9NMvqtRU2w7eUIpuChLXInlXTRjVvDGcnYFwjWZkrA4L3W2M
5qlOzDeM5Nm5XYR5HicMa1HUlg+qJYNQTFC9zzcLnNyXZaOy0ko/fhmYIh7SxhlAIEhtRzFhdPXa
4bUIAMMHNqfAoRWPkUNUJd9Newv9mIScTMBQyrxqjyKo3TraUBFhDpiTQFgEelhOoOr1/jR/pORz
ym9mw/LMqLD3Cc5sY8I9jeHc5sP8FZnxzyANiqtVZmvb+F9n2OkGmmpuKIhixbPFgXuB/f2KMOwk
piG+wbBC9s8Ed9tMZf0OxBNwJa6f4+RB6sURhapLt/GBwGfy24U09Sxlv6/8c6SJ+jGzJ/jYJZ78
oOkW1D74rf4ef2kEHDTdGI6LgwaO6oPJoN9syiLtXsvC3BmpUd/h8ygeq5zj+VrDzcXCl8hos7QC
cXRnu96Fbfa9IvAWDqBWPNquxbeWdBSKvka+cEs17oEWeHbgSVCQ0KpQN5KdVmI3WSUxaRggXrui
JSCdwQwYD1oYkRh/CQschOoF1rr7IVJOQSgElvKAbnCrQS+4tgYy3sjsh4PjovRQL6vOsBFDpZsu
obRXQ9klr7wnmUevzuHofDBLmsa92ueXDI4zQ1N0C5zcDYIicqmT7eJi2rHqQhxDOkJ4xHDoRA/J
QTgkUrdRerWlnq+w2/5kLIz0dka0U6K6UTg9foHKurbzhDBANscTsyYKqPzSAq06CbnqwBj0bkoI
HMvlSOthIOLv/K7eD67whhoYt+gGXSwD0vXPWSDflr5zZxUok9QHSpJYi0e5OdnIcf5W2HP0Ykag
seMcP6eIZ+02Jx1CpI600JvnTR5cppaTA7z9fU2y2lXNz9U4XVRzt/U4a4DZxPPS+kCnkTIOZ7O2
MSA6uQOmywDJJX90NR5UK2nmte966b26cdJe9aKPGW5UGM2DqTtUrjs9V7NekysW1Z+TY/19tr43
2fEhNk0H0O4yX0qKKi8NcJghGGGi9MVNH+2AXnqXcUI8E+nRx1rYTVXZyuy3aRezVVzJQhj2Scz8
oZVjCZ+MlmPKYredIH/SbZPatioorK3qWPhDtFDUxBEqvPCdnKj824Am37ML/wObDQAWBwzy2LTW
zSH1b2OIInqRcmhocvV3eD7xA2MS/S3CN4wW0kTiOIlXP0vxqNdAYWgwXrqAMR2g7E1YEe4VSIHB
EDfhHd/fUaNJf9NoQgDG6EC01IgW//tQJ/7flxH6nAOSB3On01cmRI1IpMGDgac2FKyT056GYbkN
sJ/tRQYpC7/54p28CK2kMsz4gDhZBDxwu437jF+2KfQXNbdII0z3qEd2vQEZVmYm3tqq9/QdPW4Z
Rm5j9LL6+GUxo2CzmuJbEw3lNNNcSy2AtIX/gvB3pOuaUFAVAbbGsfH6G9TyyUuto5aTupaXgxwF
wPA7CjxC29lI26dRBMHK7aia5gXDPWFrteCQLZkDnD2y52JCbITEIVhGsJy0ttRDK83Ds+liF5Bu
XPq1AjduF+3X1hA17B1YcwrhKXVwrFjIbNVL32nn05uVoNRUcnUkaRthg+pYzxJePDZHn2Mr39JY
XURffgXCvakteBgCgmLpF3cci7B2Zgc+V3SFUzyiNiDmSBVGqh5Sz7yCfX2c/GFjtd2mMz99Ovtf
Aa2s/az1zrnXC/JcEtCCJK40B24aej0kfO0WfI4IdiGezOO72nDVhezFXrEnQybZZIRIMtM07e+1
z6E0XZ5Gy7xw2ihe63nxro5X/HSbLr4xE4/3wndgRlrdAAA63zI6igiJHFiUKomyCQmjbVBIOQyS
5X1e1u0PTfNpWclXjS9QxOdpf+hBeWLnDzm4SPc4a9m+qp2zUj4wL0neLJpV20iD29366Co5QVwW
EmLWzlDOK+y2Jiy/0woLoQPokt1Bmo/fkMQi266Z6/v3Xf9b9QjVQ+VEt5TENTSFdXGu9KS+pMPS
gMgYvquiMXCt9lKPzs+Qm3C7lqCsvwypcaZsCWR272n/70lGlD7SqAJbwQ2mnv17MLGLk4yEtUkr
Z+uxgx62JRPQPyRSGNwaDOxx4E40u/5TVjpLZ36zFk7B058xLOcnDW7MKfF1Upfa8l0fBtihnI+v
lgMAZimM6tIl3rexGcy7vCC6PTQ53SD9/cR0xClTN37FMR3xpGVMYRFEdvaIjn+OiHbTJJ0T+zYp
HCKhBQeEYRNlC1+InLZEOi1Y5dpxPRBrTAv052Guqkc/sLfqVUGn6RoaZn1S645b0ga3BUAlfMn3
fODHRdTmWTWhJqsxrooWoF72d+u1YaBxU3ZRQcDCrpvpQE0zt/J+CPp8F/kOxtEkFmQwa/Un4Q72
LmBnPA8FkcRRgHln3WdQw7/9O+sT8VOJTWKLXwNSs2NjYUgrzOi3kM5W9RCnk36nBpBY7ZEmQdBM
G+3blA/xoTeBwXbOtB+N1n/SEQXTFanzv8LlStc2WuAGn7Wd0OpJ6vBz9PSzUbXg8Nrk2kCL/9ZP
39fpnY4IoVrc7k8LfFwPaFtrda3diORBrmzM7kObvKlCDtJ4fPLIZNqI0Q1w7GenxkawKmhdwbCA
5VYUW9W5Y/WkQSVDtTmjByNrcw+E7rksIlAKKbtY0ed7fURDKQkmjjxlKJLKMsENXGywB12G1jCy
MyQJ6m4T/t42gs8kG2s4vaOxn6ZmOo5oz25RWAQ3oqaZVIJ78oQpMNw00SVHCMKhHD1KZBbjWbk1
WDTJOLFoPFiUIMFYfDRjbX3zRH3WItN9TzzvGoWW8ws787Vse3KZTG83RGmzm4p3qNM7Gx/ZTZc/
U+yBWHEyn6GTfJnpg9Q87dRQMug6pHzYK6++tnRwJ/L5TP/dEW71rbGY8LVj/2iSSIZvzPXXpkyX
oTpKDLpqyFah6KBdUA+qO66GVPSE93Gsn4nlqkGJG2AEtKA+rmcI1+RKS0hXPwnTtFC/SVs2R56N
MrkSb2ESpcInW8QI4/8OJmhb4J/LysfBDpp97JC1uV7yVbUcUY7C8ZEitMSxynu3YS49B8QsyvYv
ezC/boVpaWweIAiC0iEO7j7X6+7kSUVxcYksD76yFBa7mcYOmmCUCaU6xCFbntSSmY52PvrmHhgp
JWdjor8dBPObxYLAGgdA7khYEgPHYegGE4Bi22zcq9F0dwbtp5OSK/9TL2dCpy/j2wmbpJVGfNah
v1s/Gm0cEVl7KZny8dhfgrozDmsZ5M5gUphK5afKkQFJ01ziogs67YVSpt3+P7NckrNJ46PJgq44
upiTYT+oB+HMKL4NmO3q5YC3q3Dd+jorEglVHnkaqfceLjV25w7x6Km0H2vdtI//GhLqWY1FbmPM
aMpUp1fNDHROQGLi/6fkmBNnm/1a8Wmunm7//b08g3UResVZXStxxo/eGkTANGB02hDZt21l2avQ
3F2XUGO2bPLQ7miO63Ti3tWzrBsaPIUEGI3SED7rBkpHz7Ie1YM1gGrNyzB0PhIjj3Za7uZMD+t3
1MCgbmwjja9D0sXXMbP/5CCxjF2f681Fx9ewDai3nsiwtF7V2MMX6HNYSi7Cz6tD5ZTmJe1kRAP9
OFol5rsTx923LEs4skyJ+Zq102svNYi0oYZ9Fo0cYwihj7e+BoyvaiNx8UUc+Nsi8yGQ+whvjTp6
ln7we8Z/xWtaPpct6PXSDIeP0UIpOkPeWp+p9+jUDptRvrc+07PdaIAvhu2akh57XaeoiFqJ2qRD
xiE6DTmGmAPB90l4awbH3pBbRoa5FvXXdvJfW0g/586MDUjj/3HaqmcOQa2UlQBlTdKXorgfXlrC
UR+dRKyvXKsUW05K84zMhb0O8UcGnlR1DpsW2/hsIsFRRyDRcd8wQgl36jq154qyU/6da2VMpZYj
U9fug1SAw+xQCCEc/613XvnWoqrmjNTPTEPn30Yp4G5J93gfwuToFip7MWB8hOeR0gpa6l2dLe9L
gJ4dgVz9rMfII+KUmFKPbgdTV5TSTIWjQzOhbvOsiPmZXCK81vrq1OXBrg8uboFUvEm6qMWJQNXW
kEJgtQwElQQwjRAsqX28tezyrgTdD5l3qYoTxjustGzBNoCcs2UXrrdiUbB8wUaxzI9udGpm55LO
DYmSvzhTzrAknUx/su7WjyXqmRRQAc+HQsAmNDphHpbIFv4mdWznvql/4gdKmMS0yWMtn7UBwRJu
sXEiwzyoEc4MJGYjdXBXywitXZciuPgjmgH5oyOIT5UHW/SOhNEoqZSxwLpOveGYF+THtglI/n9U
uUabPPwWOA3J22TqEZ0HmTPczGl2KZGt0jju+ana5QdzVzpKTTx9ZEQjxFN6XleAlcxg4iCnqB06
YqdhfSU9AEymfN/YwuZdVXfa/TAZzjHz/D3bpORtoZRVD0WKX6SF4362m4+24sRny2aXH7nkB6sj
InUOJ5O4JoS7mr8kh68hknCbz36xM/87aYizuNouWewda2FijBWODblbTExu+m+xZXxqqTc9uqP7
izVswx9PLxwLGc7FhMK0RLdEWjS96NFi3xFO8VzTt7gM3vCkhrFC5kmpZ5k4MhvAGYXdfPB1RH6x
dlGz6mR24m1KWtHazSCH9VSlowMPBRjTWLYUHOMCTz0TUMOYGUt1lmn13U29CsgWRBstVUyYPq3t
GJQlbDCP8lWe+MrOJ7wimg/MZR/H2as/EztyyU4iOMmxWSeV5jkyBphIxMxlRUZ6iRq2+F4QXE3L
vwKDqb5c3SabJwI9LWwT3Dr9zXMk4Ziu3rybLjbqlbKYal+qc9fS0wdrpW1VoW3OTvpY9fQbxv6+
7OP2V2229zoDtg/DR6Drp1s1qaz1rD4Jpnrss/SDp9SYdqFU66deYm+M0roJK6I1Y9tpDYjWbB+s
wj9NvsORL0p/rcoTMFwwB9L2bpXbB+JnT/rm/dScE02Lr/9Ya2Bxxiu3UHAMlumFOrclmo9Q9cqp
GC61Bj47M4ooTiHVzIZH3jhv/Xs/M69zEogDzaJp75hE3Gq0zXc+EspfdadnZya848lI8/cqWtzn
hKShvdnnSL+oH0JuN0rb1gz9T3qucHeHxP/Ex4v8q6E8ndOXNhuXo9EB1zUZbgOZ8c/VguLASPUL
w3xQ8/3UPatOcAoHjPnTNmG+c1t8UAKJR/GruXwJdU5t6BkSHu9Nb2UM+UYiUXqjHpjnwgHF4BDh
PuuWl4Ev+TE23D2hDctLHPJWLUVA0YL5HDBQw3bbJNeI9fz0P8/GiRSBsZaksS7WGTfiqeoxo1/S
mLDi3KXR1uqDd5Uleivc/g/T3iOtRFLgsBoe7MnDUwnK7103kd4IPBA/x8A/WGmifXllOt+rqzmY
6Sf3FYequQfM4hqufTdiZdqgdBIPvaM7WzFWpK+rsfKi2xgRpVKnM+gAxWHmnFTLIJ681xr13nYw
m/68OO548wDJjZ3/wyrp63Hf2VEQ7jKY2Ze4gUNbazjwRIjCXi/eSFr4aEfv3h+mn+r80FfkWxfl
LOWEFL2ILCSDu2G4yu13n8/wyP+7bPUuFxdpFWLrGyRjdGlYv7TN0G5TDf26hlxdDf7wRxTn0fvh
YKslssS07yJBF9gzSwf4p2uBmwFFoYaXBbs8A5cLBvJnn4JrlaRAyXLQbHfDUYthTtVBre+icRSf
NjULQ4lvup83F7VkolFKiVXzh338PfDQcasmfgZCZV/HiGHxGTErsbUbYfBhtp1pDhyGtBM7CwH/
s2FbHbr1yvhWzj1ScaTH8OPqyCQ9PJ3sB7uhaV0OTrbJxhzTAf1nDBo0sZr8hUvCOeMNbh/nHQkz
AfAGcNY5bn/mpcERWPjKbYwiuArcqR/NnFmYtBOsSWyryOyGt9FarEe/t6BpVBn2Hf6bteolZY6U
Qn419bL3xXCH5Oyi2UmIEd79VMunaltYMiVJiOMC5BsDHhSsUHBOsGyzPnREDm5s2z1nc00QhRHQ
A/yvv8jxOB32NJPUvKwwjF9TUDmHPvTvlYI4qeYPjB7eU5zgzZVwhWHuOH/E8zqfhzWLyKbovvVZ
JPvbiUScwmYZGuNvEZoM8I2jYnqvruq6AKT+UPteufOwZb+aWvMcR8PvLHUkRJJajGKoA/NQ/KQV
3E9fSzGCBP5TjOGhc3uPtby6b2ISgujwbII2A8fQGwISvFxU+8B9Gc3qyVF1GIQFYpRiuerDfknK
8J7pbIKnwMIok3jZMbe1k/+yeJkGmH1qf01ixNLSGcxsq8zKQEZp35yhf01yMzz7XQ8MzElhZqs6
w844U3PWCC+cyPDvpcZNPRh9G9IFzgkPzaLlV82/d7NzbzzHffRr7meHBDuO31Y0Fz9BnztNQdxB
wgTFwJEBjDRCgOwX5amxzN+Imfr7f++rl5h7v5VaBkxESqfUg50tb3Nla+tbodtZ27ojnyoay5xE
6zI/2FFHl3zUnOQIDADVPx3P2KuAuFNwqBFb/J3Y+7si8ellqcqPqt652plDoxQyY1R9WCSAHWW/
bXSdDpS5LblyPBvBQZwpPjFbYz4jEAONTNMNuFoTyBRl/8MsMi6byohO5jx/rOdetWlXtlXtomh+
r0xP/CDjURU9Rm0TH7HMMNDlob6NgWu4LUAvskPMA5dft5r0/x3e0tQLD21b3sQy1Re39C4Y1M9D
/39Encly3Ei7ZF/l2r9uWGMe2vr2AjnPZJKUitrANBXmecbT94mAurWotExKJYlJZCDCP/fjQCA1
BZEIXgBTtEGhenFkmSdyh8bR1Fm59aroibu/ualCeDfxbGkpwsnghgbLjE4/QGH/6tLpk3sHcRkP
tq780KlWvNw0el2gMOOBk3lYaFkpnjx+9ML77gFuSr1/W8ZvYqrTPT3IJzjSo6PhJooomUnelTp+
UaNmItbWYh1Qlfk60Nrpyx3HMOC9BRWHQtWz6yUflp8Yt5Ub1G5tX+iaurU95CdwOclGnRXrkDj5
fMWKtbXhJtxxkHzhpIlZNhRFmRx+MU4R6zhCaqs3qs22uG+tT7MeR7HMUynhqMjnEhOpjnp3L1VC
7J1GezgL2xsGccZiVY5KKbAKLtFnn+P9P7hFCeIPj1mA6LIBjCw4PHdHgc70Vg7eOlgjqHBKKOg8
kT2Pt1DtbOFoKaGL4JRdTIXA9cxExPLC+4B0eKIQg3vr6GhHcuXhcbX7Ilod+5lePXmLihdOgRpQ
1mMGSxdmapo9+2J5NXqdoF9GqC8p9IeOOn5hVEwuxaJRLNXsH22sxyTouHPJQdwYqPqlM7PL2Ji7
1dE0Vig4Q2xN90Jr7G1g446tqOeQG7y4cTe1PXVfgiw761HlHLyxmrdyg875czMaRNC5vn652nQr
CmP5hexb/mhD49+OwdtFTjGwdBjnarJLX6EazG/j8afXC8aNXr3WyPU3aTgMwDZjp+iml0SjyV0O
AKYCMJGGYXJrGrBVo648BlyBMvziEvw4wyaA3mHYI3juxNiH4lmh8hmWlvEMj+2m9xzvOFlZ/FrY
KFni0ISz+12ykhrGF4VVZBfwcpavprFJsZOVneLGrI5Z5VD701Clugo0bDM2pWZSgFOq+V6u+3OC
Y5sMjwkhIFRZkBJ7q7ZkT90Y40CYA8ukvPqFg0hEPlsdzjKPhcsRn1kMRd50nQMc4+jHkKgLrvex
PczBwOLv6P1v1oSHU5WYxaKi2OUKJM6/iwDWU2wvyxJsS8I8O5dmjGNsQIonkjB/m9HeTIvMEd4M
fZdytd4Kr6l8a0Dy5jpNTupgdH6Aue2oEy9ipiQwuCPm8prNM3vziFMFgCFpnyvtsL2sRtgZz3zf
UT6GeGQ+W44gnBC7b8vMmrBRA6znDYT/A1crZxolQvjAuXPNRAFgRG/c1a4zJhgTXV3ilRHAqrId
2u0JE72URhv9mLvB9YmSdWevXG5rMj3MvwG6IE9Lp9Efa3aT6o+8oYtwcuaznlICZ0jDlDJO9ZuS
GDpuvKZ/WdG6UrvQMJU3ZJkPxpD3iPpa9kac+7UsNLqXGv2tNzs2QyI6MQJZTgTPhvOKyie35HuR
L8WDfNaDqdrFCh67qNDSV6UwXJ/vIPmVdz/0to4u3DwwVAgc+5wF6dVp+ob4hnB0UY/zxcIvvIsN
NVzfXqMIN+u7W3vBdA+Dez0wnkjKagQcjlFFGybcimXyUUQquAyIN1o44CkR4whJnMRzyOYzpItI
BPabiPFzXE3O6oVkFlyeh6L7R/4sNa0WZdAYH32Hz/8x5O5M5kHQDd3FHrcJhm8uN5LQ3Bc369dM
/IgNVpSHDURDAuKzEzJrsB+qKnofMyP35yD5TUde/D70KuqzinF/V4fRt/X4R4VvsOPPOpplqpE/
YkY8hCOJHnm6Uuwr0RYQmyO1PM7AJ32TqPWh6mjbay09uCDDFO9AV6lWD4ggFnFyjXo6zHSiuwxT
6vlCDcMDP9XCFAoc9p9UdU9F61J5xhm5goyxibzvdukfH3GqpYdWzDZDkmpbi/qvjZTLVs0MOhcA
EMbIOhnCXglzv2uSjqJBHpQkD66Y+I628JrJLy3J8gsogoY1K33I2xnT1uRFvsogya5jN1w+4zrX
rMKQwbOowJBBj7pkGlpkc8nHgOig1aOmJm2gPuU4SbXD30akxMcmKO17loc6gS++0dwe3jwHs7k+
fHFTw7tLbyxLgvfIhvFrVZG2JeTr+aufDfXIurbKNQiqZTVU/5HkvaW/lLgl0CiX7GdXaQdGX9lN
mYL+OgzWc6Jd5bcJJSfohnc+4dgk6uETclFxWEYIXVFaHJRm4qbAT9fXRz19nSt7pkvLPsrbq3wY
4wRHTUXqMy2/z53W+HIbgeEI16X0UydcZdKUqmbE4enbdcdN0+G9k3YHfobMT9n6+VGsQRETIqd8
kD9ETUMDrFStpi+OPPUQawBnJEch6/HESaCufNAnjzh6Un6OZgpzVVhrHEwU94gAlINpdquoOVGn
JIb7r8TxfipQh2RgF0odPSfyKO6oSb1Fo4vT+bxO2pCIqYvBZl1CBFqNIFGXkR0GNM+pSqC3BZZc
PjjUW0ExRw4cqu7fUJB+kihRaGib570nSD/l0v2MjK1VWi3JDsz7FkDjncO9EOSaG+3cGkUo78B5
wEzkH9p4zjW26J7rqoKjfJjGP5Z2+agPYdpm38u+/ckQovq+BNW9935Lb8nYxdnFzGMBGvS0a+KE
nGcUjxDxavCp5mJrkFG5hEpu3ZQPaVGQD9LSQuEp5laH6rsSvO42mUP3FbGeqDE930TCuLfjin6j
qnLhTjHzcS+9SzllMS3X6pVuFfNLnYU/Rzt8GLHbXVVk7FO8TL+k3Vye1yLq0nwdL8NJmkZao7QJ
1fTDtoFVL/1LGBaCQwJUyY+dMPkRUjSLpVdAbOCM1RnWCKvfpjZNloayXMckNV7CQV0I4uQ/cSpa
lzLMbzLVseRPKSCnjPXU4CuL63xoxblOc7grVkZerDqmFtBUk1po4lIf8PDMYB8oAp+dKigq1t4W
0s9W7vaNtFIP5QE5f37TdQccWuw8+3w49pUXPrVaC85jH+XQkMp4Z3hzw8VFBUg+cooL5/E7Zn8w
M0r9fUrDSzLWoBXExL6cLY06SHb4ctNUoNb6uOg7zFPURa2+Mr1yn3IuY5oEbyAEMZy1Kl/D7X0N
+yUjCy4cOS3JiiI1zWuFUnJwk5qkihykhGp30bsBjRdMBh1RWXwsxtreIBlp1JVN1nla6CMj7ABs
IGfZqmeM9zjoRBHQnLwuDNlIerfOqQ37+lJ7hNt9+TQURTP5YKLk5NQT+Wqe/ODGgtZDbVET0CrE
0qB8Mc2eo/uItihfxi7vsEOVoi324uwY8I5f5TeI0elXFszJbsDttUbvTEGXWxVRuquH7WhRc+Wo
8yMITPEdRUlAGTLQMbm3yDTg1HONtw8KmcAehkoLAlKPjD0e3nQn96MdVakB6CLfQ14/ysuxnBBb
1r9lcRpt59KXKxTqREmDV23BAm3b9s+cDonXSFlaEd3wtjTtebuhTRfedwO/X1095qwkKmMuxxjz
17H11BKsH4VXoY7jzBtIEcoHF1/s+uzv1xzxq+lIKKOCJLX9+wvgq470NF66aS7JCtjPUXoH4ox9
gHgp12OgmGR6MpvFkej8HWhf6ZInZ6lvXOP7YBTKU4Mb5ReayrDRyl8gS4EAzdmrKLbFXnUif1zS
tHotEhUjRlx/LOL8illJFfhRjPripcZhoXGTBjW3nlGUKd2BHroJe9oU9KX6yXZ83Id5m37BKZcC
RUyBDpS6wmALpPi8H4/23NS/UuFx0fDR+Pg395DirH8KHX6inFI6fd7slwyTSjWbOGrZWRyjrls+
MtK0P4euQ0oJPKKtBJ2SSGufyxAzVAaNftZxxm8inbG6RwcCgSwbRySbq1s9naVSCJxav5a5/UXK
mUHb/ioDxxFtVEzPqiF4KV1uZUPDycKcGueUzzklRuh3kRsCeVis6QUyZH1u4zTzFQMKPVLMa5rz
9oK/OWmd7jNUGz4tFWR2MDcDzlkAd3IFYcNoXAO8Qq89PEW/6TuXgzRjULk0dSWjqiyNnn9nPNXI
LWdU0mkf2ul0syIcP4OeroYm0aDyUKGQmt3UY1v2psPSOx+1q/SHNfZHxv02YOB9jGZ1yaomeJMP
4HWeWI+ju3ylwBIANwkIqfMS5a0Gt/LH1WknSe9rneO8VkTflcyrPnMyNn8+iyXY0Ja6rprbVDji
feTSUehLEvedhgFk4oLi0gDmbTOyfd+mGmRjR6l13jt76Qf/i1toOoyYq3kMrMK3BLzXu04RcGuq
859VKafl9a+fQT5DCahL72pZ1KyoCeT6sI+bt1aDsdfMmHKaWq/fEo8ocuUp76prus8clqTww9U1
HY4mIZpVFsbw2e4HdqdbCsgEUbbTDkucHJdW976FClhEjtuFX+nNCPBTJDqbOF72TY0ngbpC4tVq
7RDkVrVjXhQ9J6agYKBdRAev96a7i0CJ+ztmnyWyYkshqrbowcrMsVv8mM+ibzRtdigiDLc5e2MM
QiJuhHQ34rWIZh80dPXAysKeErixBB5PDlPgviXxhdO0LDbzT7Nq5mcWTE+Ka95WI1tPG3BVj08A
DlSkjYyoaWR+2ghdr0qHdrVq86nZ0TIdWN1FDYsvuuKirFhOsclH/G5OHpq7iPPiK2zkEBKZQgmr
2+V0aPH3XSOn+W7NTXGQr1RPRcHJMxRY+XqgOHHbQ8vcoNHNV/nLJrFyS9ji56uzONYhZraZ5Pmx
is3jsJyoiAQvrXm6u1+CJt3KbXPfKtuosPagveFq6XO4jcDLnlKPqqfZeDgDYw9OvFl96cm8ydOx
nHb/fZBfG6EjgOZunvLrpZgUtNWinPWWc1fWM2Kp3SHdtSaTAD/qbWL9HrTT9XWejD+nNv03KGhr
W3dE/CvfbafXz1FpN+eirqMrzR6cZ/rKJCFuxNvW6L+w3Olvlp1+a8if+Tmxuas05BsGzvrk/xEH
rQgVy14A2IpIrG65v0p9oaGbIcY2CgwIu2wS39fN6VBxlS6BfVDtHOA3qeyzERjtPSMcsgVKFFHP
pPZ0LIbWdsHWeon7jOLdlC7UVfgIlYYDu57aPrfyn703fM51lu4sI/AA1nb3kCqvN2eJ3cOo0jFA
CfA51DT7K0Uep8TMjdsIjuVvkEVV4EpP+XMUXR4LIz3+q+6MHMmhyD1FkBBldQlMWSLo6SmgSHUN
O4b0FYWU0U2xsTGzipIu1/nKLVNZmYJ//TmYj7lN9EuOjUF8apyethUzhO9qO/UvaHBsf0xl0TcS
WLT+ng6kIWGyajfWILEZKBhfDSciZxE6+841jEdWX6E++DDcEzbHNKt1/mBU/XV9qsKk9LVT6HLi
Wh0Aup0H/FzFpFclDS7nrcGgOGfkGBCxCIiOoXh7z0XJkSUpHjS9Y5vG9vrSFp0psGxJfBPV3Tl5
8pl1eCMPBiSeo4RGYmhFU5c9LlZtvLnKrFwnaA1P+A8/Ghl8EK3mxBlOzjRsVhMqPQkL9b6Y8Bgz
4H6i0K3aJyrnIUar7FK6KdrIkJluhGSG5NOkUrY95V73eQA9Dt4ciKk0FwffVsGqaagSgfnzCKYB
gI4Zlk+sbeUdzfAkXy3iS0nI1RYG5aW0ht8R9+DORPITJ7vKqTK/1iadf47NtLKiCyUfIgvKFnkN
Sk3kQ+ASHafGytr9/RqadEo7BdmQwbXKbY9B7NiiEezWc1gdMlUcLayatQZ6qky/yUTfWGf2pnXA
dxcYhW5FvpBowFL8UWD+SOzoZdIe610Un8gh1dPpvkw9U/c6z+5pAnCet+mszZ27L5YlP1u4/U4G
jc8yR4stgn5GAPPQTsTaPCdKfKAgm0mp6bkPz8CAGXkhF6bIsxYZ/BHPCsyzuVgs02qLCCD8rlGo
LFsrpQCOK+OXGdBFIq8irD+XrG/tXRlM9NCKzLBWig5uO+tJO6fYfgvdO+saBzSz8Vo6W1N1J/Co
SGMaviTxrFzMa5JX2i6roGagTesvmH/BEgJr9Gdms59xkb/kznSQn6synnWcyMJdpwacFLB5cLuE
C5Mo47th5+prHKI9cSkvWvqNQkpnG802GHrjlzRUY+La9zUhvMoIDfhogrAwmeNL4hA5kUBuzyOo
myjXrCX5vH5G+WH0vtzpB9RQX+yZLux6ymnORosdrDj+kUwdLtB0Ty/FIxwSaoKkPb/JCJUV431y
G+/GIL+8A6q9A/4sXxQE793fZ8rYYaA3IVitthZPZ07r9TUl4JWhHiabblFp6qp1fLzrApVlooPe
jqyr2ztwLj3DPs+cml4sfGlMZKxn4pXdC5Jw9xJAszplrHW+w2ZPOjoc4F1H/DbOrii7ad3sIWiC
EV68mJoXlYpey/oFPo47ztgHL71RvitJbXGgz+djqS7/ADao9zVGLRp0i3DnBiwpigaEQobCgjbH
GOdBTqnyYh9mJOLp7Lt7S/I1HGPllWBzfogqdb4bGrRhIgQ/HGKvPgZnLlaSGuQlWc4GIsxz9KLW
6S9uVBgVrNl6B7k+bhB/MxjaivU++sZ3uyw+5FDeUt3uwFoZHLq6ZaWEL37MmSLtV4UHGzqzm8w7
wtucPrXYfGvtqkrpVcWfUscIg/jf02KhT0mblB2Uw+kCtBquz9I+8vAbYkxzkBMFT38jLwYdTefc
IeVdh8aYzhyYqjWDcWvYr9DjysfzomMHqP8cbUIn/Ldw8/xREvSzR42CQwJeZKbNMV5DIi4fUa8J
93nvWbcONMJrZUKbhAH8ZV1O4pCGExGjkBf1WGMaYGhVH2uXgkIcqwb/ezReqC3JN6noMBg5XtGl
PD8rQ2FWIiaQGpPxc8d7SJkMp3GGENnBs9uUPIzXXeKxxt4wOEjpC4wmLoDkMEJ7xAdKrXIkCu05
WEUKfdB98xLGyqcrHDcFg7G9s4TVMU1yTtbjMlzkEaz+UYEh23hiJWbdsd6UFNuK1pgevSc1Xc6L
zrzS7puNnhGYaculJ+ybkTl2u7G9MWpuoRQVSAfGSb6QX+Y0qO3rAcifI3QPObLXNAX7LTFh+aXY
qF+nhYDTRHvEqQugRNjWpShgT9oVztlROAD/PuiAynxGb/nBNIWdB2rFSUp2OViwfVuPxiakVMLH
GkZ/WVAFD7Zl/TXq8j1jcY1uUt3aWgGNoaoQwFLRP9GBU8W4CkpgWCg5pRFrv7qNTQ0T1Ox+U+14
PK53a3p7COcGDytSIR1yTt7Kv52aHLwG8lMlJSLFwvUmMQaFTrFP3c0aLNDyvezrMeT9pbFZ5kL/
BCOaJNxo9mKy3Q+BuHpUjHLGIKE1GKr9/7A0JhgIEjA6YXbrvShZZuXFhbQlyMIYG6lNmjes0tmr
OblP1ArlXewt2ZL6lWDYUCdaoafyvSvDVD3ks3rBeGSOhy7VmjXbIwM+HeQO2Nr1Pyv2lU15wqa/
mv/RUzxlSB57EIPaSwjhwuf/nH9GBDFXnZ4fSj1Fb9XSK3uaMH2i4Yti8PllpvMWhgPb6elK+GF6
7UItIFq9cM2XojSbOiT5lnkunXcSxsFMmk5HuChwPofwMIksqEOm5cSqwHZpDnJf8CbOKpv3IWuV
+7rbmJAXJ3IWQ0fRpzTjyQcNPv0eHhZpmFa1z72igQKY7eizbirMALX3x2Set1HzyDN13qpF4OyQ
ik94hmH09cAPgANkHF0UCk/Elxwv7pk3iGGcMhnDS5nz4cCBG59ADkEfQWavIpqT0bFuUnmPLOAH
6+UVK/YsQMXFdplUmxZWKAZIVWAWPKTtG63OosCLTX5ztu3h31UL0xTT22dXaDWqD/J0ptWiT35b
RaP7Xeead1KQ5t0IKmrbJmoRZcjRMbMfqdYl+D7HgKP/+EODDPwsqEgJfaI4MxZZ9OOipotBixcY
NyWGe60njyRvk4Yy/AkEM0KDf2V4f/hTwcDtBQjURqq3FKOyG8Nae5BMuNm2PeS5okSLZcUGHxxj
NBuKg5yVs98Caik/MQr7pvVPSEXd01AztHHJKHN20d0XTQG/KN07He/KCcbjRyTUe5UelJWdkjdY
AyeXkrVmmN9rwxGExNSlFU6eE4RHd14MXFFyqj8j29+The3bCAG4LN2HnJ/YDZbT2E4wQoiZSuwM
z4LD10XrXP1Qe6bu8+V4m7BdT/cJHb+b3NPejdoKbp3R5++UKwIe98bnAC+NtAkzfGnjWjhm0Rq0
vLRJx+ayzadjoM7JPUzNp1wOdZdUBSoJuBuxx+kVlc5S+na3AQf0G62BPZ+5V/Z+zj6qbO2SkdC5
oBIQVpHvHhmloy5qlDwODSwQGhTUSr+4Sl35WAYbUW3HpL8cv08thfB8XF6kRNwCBiaVCYCmVnbp
ZJVEDZr6HGsD+2rqGShIGkAFuq3xnMJsxPo13JyIpG9g6oSqx5wAy+oy9crpQVWAEmrOix5gnOgp
dT/HSQktfMjuqgO/p9GNhRn0VG4V5V8F4xc1cNaPdcXooCSJn3q67/oqvHLePM6hGZ5Gi0GYbNGg
VXxYHVypcKnwDptr/XKg/OyZ7X80jXPD9ty/hu6iftTelwAd6bT+/Kn6Dg6rrDuM2VGuuxqgzgvV
yNG2cRx7K9deWfA9VONFCkE2uVV/GD9LPYv2Xmy350UN4ZCA69soiP5PyEegUPLC2cqX3kQ7OyPz
mvcyAWAtfpby2AiXZD7kbIpu2aYiP/uJXzg+VXhwdlZg5G/qsoDR8XQKPCx3KwcNBIFPOKiJG1cF
3CbI8BtbJLObxZxOknGmLSogn7R57ycbqsbEEC92m69LrRm3mV0QVtC7hQ/kAEl58uVL+aCYwPcS
zBB6Ns8nB9zVIardeQ+GF4RGPed+WWnJL5vjYDh346dK+xFTjEcxUyM9iY3qIB4cO5nOejV8jcUG
dimi4DqQ37D+f2BK5qdMJ2ZWiakxrorsleHFdyn3aUsnwO3eFZHQPhbq6BxjxoT7oqT3u5lJlsTO
8nSMivsMWBKZMLIr5xFrnHEXj2Ow1NZVc6K6U973uhSN057hfnY1dwkoH374ic7q2b4dqbHoX4H1
h7Pyaz6BK6shZ+/1GEM+paChaZv3Ej1j36JYCydztYkb5Vqij//q+/JtijwgY1UM/d+k4ibX4VDF
ZA7ioKjuXRQiaRmuffV0PXhCwHzSHJX/1Jbya7xdZ/mUxpDILD89rPOvOPeMux7bs1+J3rdFtYYN
mJxvSTjXWzmldxXi850RPruWCy/Tlu+ECqvtFLkUtU6Zvl1vyboWBzs5mUwHGir6GF+XmFN6szE9
oMf6DU08m1ok6ugHz0+dfBlOX40IlXgW61MGAJkIbK8cQjMZCY81Jxn9Tcn5+nXuLXdlqXZ0IH/m
JSlR2oK+LTif4y5+qv3wAFijY/Nj42EzthUlVOEtb5k20rjd7mWxwmCktJKHObApD3g/sxLtEvVJ
dXTM8jLYoX4ya3KwgvpVZ0CeaGXRz9a8+LZtGv+mSfMqPbJwQuBaFo53KhwblFemqw+C2fTMESNN
WWuPsuqlaACed1Gh7rEXa75BIaqvSe8Aze3VoXRCOhGrmtv9vOyadrD3Y2xs5T65NhGoQZZbuJdQ
ysDhfnjQNnxbyWumOz07kxALFsAquGKhNdOVlyL9W3zdQsW0G615HVtIOq2VQNABn72l66o7GezU
kzTFG5IjBpcWUrun5K+eodDaZbiMftWIlkaHrjtdeKunYaD2XbycgyClAIzNDtJD05yapCy3Vmxj
kHffmzhDRdTw5InmVqV38U1UQcTAxIl+2BR6VAEw4L5DMZdpYYsqoU1J9l8kQQ0zKJ/0gOKdDwFc
apSwfc3YTB/VAP0II1j41Y7YSQpGZ9jCHS1mOrMmG0wp3NjkmJoWeR6IkcpmKHuN+xRn5iruTuLq
L5OUqc9saPdMaSirCwnGJ+Ho7SEpd/tZqX6NmnkPBpqP4GkQBQogX/qaQzdM4RBKyIeJrVcPpa15
a9rO3a6zxhW4SMIqw849FWcQNvPedKqnMpox/6IlQXuOuk060/dh8w/emgRDdkM9LXwKcY14lMpu
19uNoxXVh9sE18JiXmRnC1QKAWwlbB755pIqn1Fe7pPFdN6BC02nYMIE15tcA5qrU7ObCBkyeWt6
xziR3zq0wt/rmgEoy9KItrXK+QABh34oTD23iOzuOQzzfyRuaCr4HY1T0IUqbCH1bKEGTCxkLENX
tYEgMrDpWGnImdOl+8Lzphccadj3xo/AMsWsra8fRE7ybyn4Czmijcxk3kuSocpADJgZtnzbq5Di
9Zh0iVb1G8/mzxdcHKJu/kIXildAJ5Pz6bZuhnOemeIAMzXncqiSfVEvaPtljoUXn7SN3esFOTu7
csr6LolL+EZN344b9qKFMVInOf6IkvywLIl7awDFXIaSS2hWx/5p1jCPoAEGxzamr3LIwsCXnzIr
Co1NZ8WVr5b2V3KB9i+2cidFWb4zqcdtQUH5qakNd1cIgLSSplurWW6VpVIW5E76KcKkvKmd/Pdg
DvoH5hPiKg0T0SGkRs5uMjaPwqCeFyzxBPK/rU7GoecgRXfEo+2m2zr0xCPa74LJ27Z5EJ2LeO43
mCn2cvXMM/2Hs0T3cmytd5hqxaED2LyVL5N+BGsLfsjvXOYvXuLyfggsiRx5kt8MgZubHOasODno
EwPEsglNYDBRd0FQpB2IRtfX0MgvxahgJRGv4qor+YZpqQRdZ+iqqBcUGBc3GO926WD88qy32QjV
VxlLSxVOu3Gy5D8VrN8DQA+a32+ykhbc7nJjdk6snI+Gm/Xth3zWTubyEi2sXaYz975SdMomtn8m
xhIebHuuaMkSM/u5oOFdbmSZqcvqqg6EzxF4G+VvuO13etrSpmzqCCmtM+7CtHOOnpYsbxhkn0Y0
TvdRz8io5ObZYTh+q1RXY2MkZnkTifvjWtPMfCMufa5WHG+05m31CaJ8wKVyiNBxxiSiTEpcuNgn
KyQ2CmAViyCCmLMULcVw4dCnF7wEJL116+qo3iMk2PISJkvNhA22fmJBF5FXaULXxY6z/EdNn8A5
y/AI00Pc3hzVeOczydikG3/Q8Kc9qwivP3ZZm7pkMADwHWN+BlOjqh8gDvqd9C7ALwn3RleM27is
3FvA/hkC0pBcHPq1kpZBuLwvVEpwthagr+FIiNqhcGxTZMaLAQ/9n965qNEIdwKYyjmI6x+5oCSO
uC2t4cxcboDCd3edkXOuoetc3YuydZBp96tlsWlaboxDckpbyNjiSaiWjE3m8YV9nMkO2qRBsXfu
6QRvu6u9e0mqcKtEE5vtihHfhaQdAwYOBH4rqUWKWyNZLtO2zOjskSkk6GMd4Bv3CpBU1B6TVZIe
wbphxiD1P0XL87Npq5HvKOryobUZpZDKTe0frj2U5xqV417OWO+BZGwSvRg/5DMcZ1hkJoBEqabF
17GZXlefjJKo+bXIIwI2qps8FKU4hJ0xsL4W6UPMedRFkHxmx673GSGgzaDkuCqrbWMV40+3jCj+
CAQLvZ34wLnTa7IQXgqM0N4g06WHuJ6DN+AAu3VUGeA4H4ZbWmv9J0upcmCMk8H+de+ssri6x6I6
Qt5gbBmGJ7mFbVWEooB7/SGevQvYX52JIWMqo0AYZOOosK1tSAiMlL3LHOoE3JT9i74yw6Bivw16
J/zP2ouesoEXfXAqxEx8Kt7QcWwH8Ff1NJn2TvyGcJjuzJJQVd9Vb9R4G/8qaF/8V1ChljFgVlLz
RaFl3Ndds/qsIifbubCLT1Lk5+YDycSCgON0bEVNq361qRje5nIywxIwceQNXwI7/DIJOhiU5GbT
gIcdwcqcWpsOIqXWNb/CQiURZrOoEDNMu8U7oG/buQm21VBgb++d57pjKQHLKfSEpFiRb6772Sf8
kUMzx3AqUSWXHjADN9TYj3NOVw7JwbeZfSRbuuU7ypBFpohGDyG6XgPPif1WyedzLSL/Yk9wVtv5
u1XZpOdot5DSwNg57SNrOfAMrQl1XuyE3aQs7jCKtxDB0KKtWL8ozlJhyMSNndDAyGdxeetss3kU
jMS2FOEuu3pAQSurT8vCu5TrmrmNuy57sdp3gppgPep2Jg3GUMLTmw+FsduhoQkndQcs4ENxdWY1
OEe0oPm66TZcGUDGZWCjcLN2fZksz4ROk5cVXVGE3q4PEoxFrbbrBfxeLAvRULKJnd3PeHZbTLXa
uFWGPMTv3VxQJpRbVvTds3Rw0tlDeCV/oh6GZf6FpKJmRAbEVGgNTYgNX9oV+XlKjeAxNs3ZNTbM
mvLUx+DZ9p3+vY7rL70gYNXDeGktzXmrgwq3sn0c54phvBjTZ1p2CEgUblpjqK+p21QXJqbunnoD
dddB48GeMLXXoB+7zSDiqBpcaHBdW20ukq+arX3xGD/97CcPCwf4wCKzrrFQcULx4M40NiqFvi0j
PLSV25qPJuJvXdLwG1Qi+7CudoTtu0M9Qi5AhsgEhTF5sgHI+1Y95vgTyJQj7jp5bHyYAeoHjvHr
IOh7ToXQKK88x/i6OMVr4GY15HOhYxC2RFHPKwgGIiEWNqp1jh3lnmofyBjOiwRNjCoRlTZnPzQp
TXtATcROJ8fkag71eig2dLSkh1R4UpLfDknx/TQQCV7/CjumUmtaCiRU0Sg8FGZ/TIPmHwkYGxCE
obEW064ajRqT5gCUzK6wvglGXR1HKlwl44g/sHlVYNPulKqd8QAB3V15VWWGTb3OLkTr+2PYACTx
zOYrdnQsdQTvQW72KA31yE3LNNNja3lfwj7/LWNnmm7QzOCWFgKUh8QfYiKN9GcdUK3sKDjUmVT1
QEXxwbkWbRpBlRa3THO/6or9Q7orm9zd17j/asxwp5pJCFKz5T3kOoFbttviUMuZrBTIx3hGWEuL
d8OkiTqpGU6Lw+OCOWPlKmZ2WKG3wYvqFNIX+EdkFHYcReVcjqGo6brvsPpo/qPtfsUd4Tph5ECE
NTcmppDiCCoeNCXa2HwWvwSm42e3sNWc747CHbRPG2yAZNp9nUSq4WchC5eqw4OtI2P+p+m0rwv/
ukIhiKbtSdEst1WKdiw3fHKJ5H8Y58zLXYHJMX+o2E05zIhAqt46m5CKw5ve1Exyjf6qxtqhJunT
YU3UY8ZcrbeJ2C1O8z+aNRn+f/7rf/6f//1z+l/h7xJ63xyWxX8VPSC/uOja//6Pppv/+a9q/frp
13//h2wTjgnLUB1LdUxTs22XX//5/RkXofjt/0OJCMwUA3C3vG3ms3z/MsKLp8jWX/q++l0jvj7b
oMqPucHWOKoHsFbsnC8tF/DJdQbYGAxlacSxb7GBazCy2gHIFwrcfREPF1WLnfWpmS8EH2Ry20qs
L1TiBAfdEsAzZzD+L2nntRs3l23rVznoe/Zh5iJwel9UzgrOviHkxJwzn/58XOXetsqGtBsb3ShI
ln9TxSIX55pzjG98CLJhp9P2UFO/hxjtl/ceBQ4Zb5Tyqf4wjTRt40iDszeTkfWeK9FIySJqcYRs
DQsHpawy7LZkB4nJhWmrjmR3Gkoql5zVzyN4A60Pjis7/5pXhgkxQGikFWdb15v5nnP3yFNQoodz
vKgVFdZDaLU/YjugnRLP+OrRAEHXh1B58ezdJwA/H/r+KEBVgP5IHuUEr0Yxc4nz/OAIssWYyfUX
doAwc+VOY2y9DXNH0Eq5llxnjMUYnIOyULCXoquVhWqosg3VIhvp2gxNrP0OPQVL1CdDXPpOgxVt
NWw35qG/fBGaqNcQHR7RFugb/LXtAdpWshuIxl0kUYVaf/bv4JssFrmPJEIl5vsNxbncKAWdvbV6
fAapC/kXgwL75cTNN8FU3lWFO3zssvUQIrzL9TB7T/nvP3rxu6pb10p99AjWvsOHZr2pwSG8cn2a
7s3l6RqmqjmqbVvCtlXDsp9fngIiJem1iIT7vvnK1em9Mc3a3XuW4yzGsFTeUOc1b1JnNaARqpY9
kciotOlsYFQzQGZ4YmsKleZWXtcPKGqrB1oVaKJ1Z48VMH2s8lDb2MgfaZVM5B8LnEuSNEDQQX49
5YgCxIrZzaLQrPqDVttbWbqBakl3LnMQyKJDAlMnEweryLJdngOGJfBoOojIt2kB4Yjr2FPNXQV7
gNflKtmwv8KKS7fPkV9505pS61uMM/j+5Rt8Pj+/397z+aOGU7nFEWFaqvr8/OkILBVAIzYALIqY
ycNXPeJMo1s3Wgwkvr58NH1eLf44nKu6uulaqqEb88f522piT73OoBFX4HVgRdPoazgWczafSWiI
YU53/Uh7SLHfMgfjcW37M2k72eZYgDb16prVBIoGOFxUnOI8/Q7+LNrJeRBc0LdTDy9Jfqej7LdE
MC3GgIV8SsPxvtL9ep2URMG+/K4c/Y93xcUC2QIRiqHRTJvX0N/e1QSteapTw1uCDDMPUrhEUMh4
lF8JBA8r2wJ2KQ1IIlnprnDvkw4ltxiCagUPyrtQ7IBjDYoG/Sbf5hoRVmkCA/RvIHqXpNBFWZRK
tR4HqoBfxPzB1H+g0qmPSpJVOBgycwnLFp+UormgpXmQoX4mDdVQ9tdBiJFvtbkO7RXjSGTwBBzE
fmchmpnbUvjRFTdZmD7iTtkily+x/5RLGY3rfoDqnSzBh0bba2xWX4b0XYZy59tfGCnE6rbMkpDM
va9BzIShspRyw5xOg/0yy3oE7NmlFpMSKmX6rY/AiIZ8eZTfyq/G+pUr3tJuPi1L0yFnuppK5Wk7
fGTPPy1TYRZV1lYMqzY8DEpMCeRwCijS6Mex26krNzuiS/syqWI4jr4RnK06+Ihlwb3oM+AiKu/k
IixfGFsvzS4VJ4G/YisGnvUyrUq+YFwN7sbSiDZ4D9j9SpDPGKTHYiqwpZKKmh5zT4+38Cp0eAWz
DMY29A5qIASo0dEPM+L7cxH07ipwvJZcEs1fV7nJcJhuz5KAjizs1bUsAyVBFl5edwo4teo8/edC
CemqjA6QGHYPL1/25u3NzInUDFtzdJfNnqM6N2tvw4TbUv08WY+N96h0uOBLjMAY7/kqrNvvieaX
W/lH8oeWS24wM1I29f2kHX+91IA397Hl4aSfd3jAt/ayU9sG3kWyH+WLlTZroYYJDm5hHrBkKGfo
zsa21pgWaxYxfFaxqT0vAUGfVebCytzxEGPG34tW85bS0dF6vrUu66Res9vcQ4hWHxCciJXdRO5D
XGTmSmNr85i16N96p+kee+j4K22i+f/KuZvX1d8XQu53w3SEYXHuqK3MmyUjHkAfhx0QtsSz8Wx2
bvlg+Ua/cGf9J5ju/RCNsP9KvLBy7x4yxhr1PjpmU1WfzHNPMABJieGXevI+OlZUbqwkAA3Ed4Ls
2iW0B0KBEGjgo24SygxEMAt6yrQvZhyj3ubRqmgLbx0NLa0WnQVF9YY3wdzvn8aEbhths8BqPyqd
aA49oj3qE9s7+a5fUbjkDy+fD3FbZso601FN3XGFziZhXmJ/W0JjOqqNqRGWc20A2bhklmmpxCcv
iCit51FGaTJ+CaBmIzkPynuzHj0UhaBipyQ7QPZ+COeNZTxtaZy4cJPncsgynX6XV5pJehEcaOJj
o2VYivBOn4z2bCkOVjZ69kFS+e+ncEiXTNHpWsxfkXtr056o0fjN8hMToAqx0PuJfKd79L/IggrV
3ep1zZy1CFH5YHHuEnzKY96Um6D1wk0dFWt/zHA2NgyY7PShCx31sUaF5+mafSHpbJUoWCN875F8
q+Jci4AWDnRtwr+sTRD55Jy46duxyKxl1tCVmndwlk4GVWF3yqrMO+/Iw5A+GsYnkZdniRfxPOUL
BLlhH5OvupD9fqVPW+hW6cNgILIkIMTbyWqz6rM5nsLOyWVbOZr3OSx9cQHEJlYvf75/1mmWrlr2
DNrRTYue6c3nq4wUZEZAsBm7Vtc+4Bsvz6ijvZ031fBsn6TKRL6E4ENh1GDx41LrkKo5hymswkNA
CMQiSZThjgt8RvVYxtogMXPXT3T9lBp2rF8Rg9paWGcSvBoXBSo6QljibLzhLIl8TZOnDFDcfazU
w3rwbPWdWyFgjbSeUB7Q6etQKMOSa246ptP03uEquZBldik0PpoMizWfw/ipAUa+Mtj4cs/40Trw
A+1k+R/qKffvW8bzr9wc1yr2ZrVgvbBdFV2kjaH35uzlTZDj/KJZer07GDx+vop3Yu7SvNIRzRgF
9GGzB08ZRa5K6dGfSgt3KsSYeGX2Snto7YzrnmAftUkWMA2StefbCaAMtfgwDBQJPUrjw6S0s/t0
OMsXLYevoGhws3DFLAQYq4VEqjRpeLALYX+ImNSuc1KOtQD1+hUyNeTGw3X76itK+MGaJgPjKfNA
Njz5J1hUKaftk8HjnV8zzMit0ZTy4Dc/N2gqTZmuFO4pLuN3NgHA218ygNAku8AoE3DywbIR/tEA
ImSsbPIkusw6ShR5GgX50YMRqgQO2hGQV+W6jScyZg3DuciXyRhQohSzlztWbAFfBHT10Aj6SO1E
9/5JlkrSOpA4/jul9e6UJK1J32qDt3FUE3xCzIBsVU+a5tB9TtekJ+4SBh8BT7LvhsCDRujhRRSO
vfDUDOEz+arvbJIEyTP1okXWYzRcusPIx9A2X6+TfariaimnM2NUTKduMI61EOlnwGf+ErO8u9G8
RoNAj2aOGFwSGYusv/YDh+gtfdP+YvXmN5h4ym7C0LFxFbhGg+qpi7YelC/Q71ZpqKQXFLXDqrXb
J4Mt7gP25unOdpxpYRS2tmuv2cE5NHAFX+hW9ZTNkDvv+t6w31/7sVqij2+I8v7ppApaba/oFhtR
SK/7hgT0tY+dfBXYw51sncrhPc/CdYlbGXOYnl2V5pWOA0QZkKT6SXinmUyqWECSrZPq9yHsOB7q
tUcjq2e6Ij2ipUsgtILW+8TG85seDenbxM/ztc8FtsjTZrrwS35MSi2BRdInR3kAL+zInEtFjjR4
iI8FZitRsulrCoibieljby5mMg+PR8g8xlGE0Xvg78YlMShx5waz/I4P4WMR5ubRnbAROspEvgIB
cqCw6+KAPb/dK1HIxMZ0w0/onT872OWNQCiIBBCJjPoQbFDPKe9ZdM3l6Jfv6xTdQOEkjO3Z8R8z
D62J2arQlxgAhxl/bNN+29Ir8fYlee7YZJDHs3x8hNGPnY+SElBBc9JaBLPmfVqRmkYGqrb56So0
h2/XSr1tp0+gZbovTr9oSW/8UgPDXzdm2R0nlDcoUEXnbYoK+eDggEIlc3A2aCKClN8Kk7CRbgyz
bRWmBylkiYfgg6NNLTDwgjwwFT351aQuBuckxSBqLKggariEwRjkl5EMNgrDZdAV5VGyTJX231/J
P3MiSHQ/NyVpB+M4LII15t56AzSjfbz+xAJZtfNmrlY6BfruKljDGBY9irjLQMAQXoEkdU5W+FUT
182E1Vnereg4jrFoUTeX6Ve98h4a2mmVZ4mDAkTAQlZLoNPMz0idAIvp/FVV4gVQYpUUCVW3IPNN
9VZKf7xyJigZBoUZr0s4pGgnnSw+X09EY1mPxWCxuehywgSMWewAx2thfPY9SDltUB0Mq3AAW7V9
uZSikThU6CRYubqV4+yInFT6FoG6FTr9/avYgJK3XLj08XZeOmyruQS4pqsjA/0quCSttEvXUgkt
ZTAoZrKfsg+yVVg0sT0f+zYjAV4ZzmXanmsPahxONu3ixKPPikjsbYnoIu01dU+2QMJ9Egvo1SMX
ZBn6PHtDXxzkWm/0QFjmpqstCrRmJngxqV/J++GjRN68Ukbcbjlc8GyUD5Zloi9QqSael4mRAMxp
CxIdrmVEDRNMduXiGTUjv5Iv2chfiZR2XOiw7GUD9dczzYAZuXDoSK8lJKUn2HFFy+XOnTPpJ4BJ
BJcGBJfH/sYLYwb9lm0crsueMTWPcsgMPXCV1qZzdjWWLbKwjw0TdIotmHHBxMDPG4l56Oz4PWuv
dRRFD0FNxA/aEJaUD3AKLIyqS2iyzjJnxXtobVhQNuoH+d1oa+ndK6futsK2dFvTXcow1TSoIW53
HEkyE7w90XM9mljDqtk40MSINNrWRQcl7C8OosKjaEc8Ri0iu6rHEOYSepnQLd0HGSdGtcx+545h
eCRI7LtViLXmhMSp5RaCQnq9azeOyLUffIHRpIASN/KcTeyoeWv3PTYDrOyWtQbT1h2dML0q1uk1
mJvbhHisr+rO1ELrgBGjXQgsTVuSC0170QwFCJ4x3WZ8JKdEt5xXtmaa9ZczRVGgAgDSTMvQxE3L
2ybV01ZM4nJ+asYVDpu2T34CWwzxsHknX5AOWXeGq3/Er47gUP0UdFpOGkzs2Aifwjcwn9kt1PMu
TpBQHLnghnUV200WZJ8iYY4bNicB41AHtHPRPgRaQ3BTiYUgg2HaJuZOimEjz7Q38MwZLWQNfGez
X7pWh1+vrOq7qgWMZyv5A1vaYukZTv2gJ67YBrFrovyctDOuy+CiK+RG2LVDFiXeAakiBkOybBlo
PMrILGKCDgz7x3tIhtaqS3vzIF/qwDIPqIY/e1Y57tO6GJYKcqRFNjTG1qABIVUQ7sQgFwp+Riyl
+7VXq/6i91VxXxVRufDtb9d7JxwIBjG69rFyzF0O6G3jD4k45BQYJPyQjsl8FtfUCbiTtpoK6AUX
KxTxsp2BGPKx6MfqkZYJ4uaR5tbYhFwEs5qpp0/gQTxd/moWxGRfXQ+bO41zksSW67UZ1v2HpokB
F6h2u4mEE78TaLGFRwHsKSG0/0xPj7aaxUfhsgNzSYVZsY8v9ldpVJWgGpKn0GcrFTZQhDQcW2Rp
oQgYFB1kT2qUb0ApxTu7sstdEYh4lxkMIwPRw3zXYch5OtmrfcuzLC08+vcuz6RVWJPQp/TbIGQr
+OvpldXeMi40/cJ7tZYJBION3AeqKZ6UNnp0XVIuK/zIB3eO+FZ8mO9ZH5M044iPgaVvRMVGVvAP
0lqjlJHflmbx7eX1xb7txLO+GJZFW9fRXJN756YbNJbj2I2dy/qioppunbY52U4GRRYiHAEF6Mwr
P1t3AVEo8tvAKdTlYMBYR+syb14KFGU1WPjToCLYnFBswZRpsWBUBvYbB4iBiP12mWtYO6wih7Cr
FkvbZaSUj5m6G2a9RM8s5qKy7SUkgslhGu6BqCytWZ/ZINLFLz+9c+PKPsczL72usNpfIUmDBblx
dIaPRlMOO8VbZyr/sLy8O9C2K0WQruM7cG/dYjrLeXjv2MfSGltYLHq1V6v0vXxc9HRM4b0Y7/Rp
sOfGqzjFgyI+aIewY6ugk1TTeLCj8mp2gjLE/lSiQFk0ShEQ9DPdN4g5XlnS5GPx9/2j4wAqFEK3
TMMStN1vPhuRVkxbSw0KSIFrYle2TPLmpkZnvkM5gOC8zOxDzdNh6aGYf9cnebAEK+J8yFSei5BW
kqLUjtH80kaNhmH6MdV5zMkkawOH2jJK11dFFM3G49UZ7Niju/TJSeWzV0WHY7gLaEqlHnuta0pG
g1nPr5zwZy+69fX6GhagFA4tzMTn9seNkHBJEb9TJKO+QwNrvKsH+w4gh7sqChedkRjtywjFR6wi
j7ZBo87oroidsfyJl1Lq+i6AE5NUzKZjvC0y6gt0NEaGQ7D+Lge8kUw3nDvkeIeAhCQO9ETRfnn5
LtHkbXD7URiGq4p5XGBq6tyd/q3RZYS9AGlseuuYRIiFO4fQenP0rJhfHMO/w6mm7+WfB1CNL0lc
E0EJsnUTuxUEE2RU+xGr69GwvHgnreman/4IWMd3vj9AAVGR08lqpxrdaunYcbOKsiT2sUn76nrE
++FhjVvYKUY0GeFcm5+vxWvBoHc9pBroi5zylPXb2qhp/6Nr1PQoDCiphk8f0I2TFTitaRt0lXiv
B9gFCEhotTFd+VbvElqjHOWzayow85GldcGyuq49ECWxYoh9OY3KVgqLmKAzeRQfu6ollUvzvFUQ
FvnBREFOhPjObdpO22U2QYJwa9TuW2f148lF3G20SYdQuxSQdmemUNp8ynBSrKBuMhmnYvsuf0gn
q79iPCTLIxqy9NoXbNMxPnUWFj3XbuYVnGA5r6gAcMYpE05luJh0Yo5pgGdOSg1LO7WhK3o53ixP
hfKn2RtvlgDXjKvXmVzFnT7Ot00dE0jaeDUsApNxSg0aWiS6vTENKOrMxZgxp9TKdWG3CGtb9y5t
kvhcd+M6pDV2F4xIusuOkoJszH6t5f2mrtX+ykdHnF3Bup413K7odi7WCuwWaM+yDm113Q7bruqT
e0al/oGqvPiUkF14knMKxfVjmg4j2+15k0oQs/bx2qSpJ8LRp2Ec1il22LvRcfpDVNY63mxmD/rQ
0lyaYer16DwqWp/sTYVmqx3EKOLDWvma5MMSGz4egGrM+XU0i4Ze1W/oZ3+7eptV1Z3WL99IuuHc
dNAdYQvTYUHTVeGwfN2saW2X4EzKm3ETeB3wHNSUKTKZpZdPwT4LjI+6Yth7jzAGNBnMnRVIvRnK
yXvZS0ZntdEsglGtefTK/nA4dwY3GlWx/aT/8NJ4xQzT/IF081wBy/g8cYkupi4+WvlMsXQyrIea
0q6DzjHZLOKOwf1Ka5WO0/ZqjKkRDOU2gDYJC8IY1R+u1ypDv2E3yr1ggfN9GVeWSy2YRts8TJKV
HB636BH3V416HQiQOZBbN3mLeSutsXp4vq89WkWDBIcA5aNmOOYRgA/CqSY4dnKMJGL7whhsFfhn
BYr/vq3D+l5Druc0are1ayYGxSxQMXvMe0nc3OPWYPAwIVSfc3LUwaJ+sdS3MmtaHYgv16jz2DHY
7duyRXQeqVl7CfIwXk/Edsyhq0pUtFtJdFc6QJ7IH82N7MJ3MXnMsqkhizk1sy5yfVAgYB6quZBl
UuofpCS4qOYc7MLMUGCllLPTKO4JvFoXRHXvZFvuV+5aQzLpht3UyIOoF4vrjdG0dPVmfW+VVGTD
6vDRnSE9KY4WvyFYMFqIyfzh+lqJpEFlmlS2OZQS5wP0MuWiV+AI6NusI31IVoGb2WcvfKoZzL7N
MBFAxiehJO6/y3BPr4ia5ZgRuCLHVZ3fNKu2yqEIk3TFaUSIJrWEYUFf5vrZ293QLMI+EZtucIH8
zgox1UVvcf3dLZupduu195oCgsecTdtmlN07WX2KQi1dtBlatV7SlevYEDvEN5y6Gktr1BiwOiNq
QyOA0SMlSz3p6QilykWN6wpces7TXg5uSeBk7+k12b4HevEgjIbQhKmNvkUsnqZlr6HMLNoGiPua
h0S06Bzf3EXI8A7XLgr508DtDBv2pll80YsiW6AQl2GAqV/QfZ+VLINdIZcAbSZVZQgfSUouR0gW
c/eGIq6DThDumcBsQ789S0U2j3TlDLK0tqHkNfOwIwlH84RX/xwBqL/2Vayw2luNujXHgLs2wiJL
M7LZRl2bH1lKf75gmCFuj6jueQtLb2tKwcDL2OiyBkcXVfWOuCB4PLURPKhkPB2dMdyn/hAdLfTT
q9IeHq/Lnjnod1NuJgdSI41LGuTm6eWlzPijqWECZzFM5iJ8ojb36vOSoE3NoSBTFOB2ZJgnlTkp
ooUfKo7kTVEQaBLGkX/MUwbN1RR7CzfzujtjwFoHjhmrVVc1i3bWf9H9huvn5mInv53ZVAHd6bXV
9N7RcPRzYIYbOe1PHSW7cH8soIX97E5ASMnfTlESbiwjOU0ZMUOO4XQs5eMG8VlzH0R2uC7sunkE
4ANskBncK2WqJv5Y0+GCukJj660S3kK/4vmZEEbXEI9gF5vrRx2hB9gE6lejQITuQvtba6394M4R
k1JL4Q+0uB1t6MimQzxTjIUgaLZy1A3S4naJR1Rfy0pIlOQyyoqAMNZ4I0PvSlGmx+txSoUozcBp
xdG0UFm7ipefcybC1+SQOT5kJCsuJ06nyd3iotb6eC4ahdlVumALvlDDFMUMrZ2NRKT92rHKrwqv
3tUOMOiaSoIijG0nHZ9hdTWPFAkx1pgSKBDkYoDr+JLpTwIr+gZkyIAKAI963JJX1WF3XXSVO23S
RNNXMnQ2ZHt7zicaUGkRsoV8vN6hvoJTKBNOey9cDayKRTVM4CSomxmSPjhz6m0yMAIYYEhdmWao
1vIr5kUvVyVTo7NkBbVTtZOyiBy22/0VK2RNbHOluDNg62mG1XKep53ACIqfOhA20QRV92q4sCHS
L3+t/aGVnrUo/JTidnrwFIU9fmx+KLV0a2sxzmdt48GVJjwUM2WO5s7ra2U7ZDPtQC57Ra19v66V
BDPQsEZMz6gw6BHMX9urVRTDWpaN1aYKl7JbV4kuO4wKQ8/ZWoQ8aNjPHAMCN0qS537QCSvp3+kq
vi8Ufo4IjKU165yBRdfbIpm0nQWwaOlnxkmGJipKgZEFuSX3zxguA5c6dHVNUpw79/LvyIjF3im6
9TUl2GENOBSKv1VFiC3Zik+MLC95UryRsxHNxWFZ4trdpWm0GvzIuUgYQ6ERD8/gjojKfflz6Sc1
NNxQ2D2NLqFj/TysrqI+3fvzE2cslacAVs3m2pbtcF6wx54/fdJyJFzZpy+8HkmY9MHRneiB6Vtt
qqEtjKuXFzZxq7RhqC+4mw0QBpql/SFysIvUbYKiqJeCXK43RerB+qiD7I4HlXKMHO0LLXNlo3sT
UNcW7feUT0czHMPd0DkfK6MpWJSd/KgXhBE4xqDvynpGNdPvaKaMnThlcCfQWclTb/lNtW7EnV2K
9K4ojWqbJ/jUcy9A5YM/ctcMSnqGDNBxuYTATsv4PhiRl2PESb82EJl6iF6fcdx9xRTn79hyMqgQ
pJ+iDYeX6+WHxHF29LpC3C+9/laH+bxUBBPUJi8ebC9+w3OxXUP7DPYSS6MP1j7LO/OJkIDPlN7N
nZMWdDXSlM6qH9oM9YmnOXZFbi8FooGV5mXGYq6CjrnqfiHCBOJEFCtr16Vh3JeefymQYV/kVzrj
mLVuqe1SgjT10rsfza46TJ3brXhWk47N1WCk5ZuXP1Trj6eVpbl8lKqOesVW1VtBsFG7zhiRVLgM
9clZXKXIo5lAMujNNRc8YcJ2aX4Yp4ZoKs2Exx3U3dFSGutNnI/bmPLtvjcCDGgJseRQuDoG0uTi
RAkT/GqejwUd4xRAOuhS5ulZK/pPQozDnfxh7R/aQIneR+YEEjSY6Lcr3DpxQBSaOxtHjWGZBOrH
JP0u5x9tM9O36ladfcfRwnVtaAjkZkPqa61FbgYjCFqF7K/cIHnBUcyV6Q7ORyvVjiLHPm4aGMWN
HZBvcckNaJkjpdbnrMOvPUTt99yZ3hak2mxfPsv27ZMQCaDm2mhbEcO4cPRu2wRZaiFAn7rVtQgJ
ipYoWbpFbLLM7lG+KIOmLCqQpjv5LUlW032mv++nfWiqxECaPvfcjGoCd39GiZwtspreU60GF/nS
u5W5BTaTrkxDKU/5AP9JpI677vGOnq8vltuhWsPZN6QMy67jNvCj0zUdAj8ES09MK1erG3dd62ZP
BCbPhDiE8p+XUbgAelJ9jtXyTJTnMcvN+gKzuPig5RdHndL39nSfjll/32bz+5vzu6eyxx6kUcxl
hVudhhwxv45bn6GvXrHIDul97QfI5KaqoP5F4AyCehNQcZ7GuK4hpPOYstp6pzX5/uUPxbFutpyu
KQzUspqlUp4AG7kpTwj+Frgp4IPz/CXtsqjRjEzdOyhTYFWJNkPMQGGkD+FWnVFNUUXUX+cgmUas
QEsofUsH2HtQbG/hTNqyV7ToboJbcPYqE+N13BxSDAkH+ZV8MUGjbrs2SqGXgNrwqTcIgeWlsN2f
X4U2nhg1nrS3fkT2ebCPEqc4WU1u7v3OpQQe0vJeS9t2bzuBuUP/7C+gfQngw0QT1gLyinyQN2pw
VhqY/Dozz02j01fzzeC9NUOW5DARSm7rTo9+x6ybxGS6mNngH1KSyyZn8givDZ+ArdAAEFWFgEm6
F2C1zVy9KcLiTkiz7rAbVvEpL5M6ctejnpM4TQwaHaAR8m47PpDS5h5CLy5eqyxvm9Ou7WiOS1/N
RGxHj/pmpOOmEePYsKmZszKstJy+p3BT80tXYAYbQYi/b3orWXimk95NxL2tSxX1tj/U44nwdIee
fggLusHqxMJY7oRSkupdl9qZnCdSMIzdy1ea/seVxu8rHFtjnXUZnN3+vhUpLKhxeLqnGfupsKHh
yXXSD7pykd8MfWrfVWNT7KsMDXRTjmu1FtaRDjS6FxdXb5saW+yQMY+iwDvIF6EaySFAiiK3x1aY
okzpRnuthJmNyzgkGkz1tFfE0fofRQBvxaVHw07Dstnh3Nw0rmcUjuLb9TKJjQcHXdxCGmOMTn+y
Yp/4hOLgebM0ofAK0E9q/87X5sguP0q/tmKPVSH9MvklmeYtTdAodrV91Lj2RTZ3FVs7hyVhYy+f
f+OP8z83yxntcLkwZjZvNcKJUo4aLVXSBPAKzigjgsVINdHNcSfn3moyfdO72NynjXWwMs/cuaEy
bVuiINZ5OXQLx/SyS2hFX677fmY7yUIU4MVxmgSrnqxaLN4uatla3ilDOi37lH5JUsPtlYhwFAhP
cSfeuz5Q6zGY5nyof6fU4uKr7qmmiDt45Y3f6lJd3rhjsxu1keuwFbv5tHg4I5LqYB5EdvVdvlUr
0t+kuZhOZUKqTWWpzZaPqj9a1VvTAbsSJxvboN7MbaTPXaxOR9auOQqvSjd6MCQPqV/266j3N0Qq
9ac2DHZZAASCybl9cKDM4b6JnfddODyYHiSLwt/qMJ4Cdph+dX2s/t9nfqZa+pu+5sVIoFfQ3Hz7
X2/zlP//v/m/+e+/8/y/+K9z+BW/R/6jefFvbb/nl6f0e337l579yxz952+3emqenn2zzhqIJg/t
d4DH3+s2af7ty5r/5v/0h//nu/xX0IB+/9c/vgIyb+Z/zQ/z7B8/fyRtXJQX/237mv/5nz+bf/9/
/QMNatHc/vXvT3Xzr38Y9j8F0g+baYXmurqchdPd4ie6+U/MYcwQMesZuB4sbqEsr5qA/0j757zc
4igxeVTyYKM1SxD6/CNd+yetDovqxkDoK3iW/uPf7/r+OiW5flx/d6c9X9Ud3TZn8Tn3JwYVwNi3
AnQrIce3gqe0LNfJfXOcFuWK2MEPzSvF2POKl8M4hm6rtqqT2OTQl7jpz4QdjWLKLBDLxfjFQutz
0uLgXagOD4WfvKtc032s0yh+5Zn12lHnJeq3QRHQ5D7oJ47a+y5gjaIcSVBqH2qbHqzaLhCrf1PQ
8r2y8j1f+P58rzdddbv07F6QpbKsSuyIkR8Ya0+px1Wrt8Yrh5pP269J2M9D4b8QFtZlrom5BP7t
DQ5hQT0L5HMZTxmE/Sb1+g0Ljff427X886L53cL4t3fkaFxyPEmRIJs359HCjIg+B62l5afOl0A3
um3BHGg3URQ9vXyov31kjq7zhuh0ULffmKmE1RsWQDo+sqlC6eVFXr0c9Cz4kLVtj3FvGE7EMyTn
IhrHzy8f+m8n0zFVPFWO45hIhJ+fzCmMG0sxGBDCS6NXEgjnkDP/O7x8lPkjufnIuP4dfB+WMF3T
MZ4fxaYPnPDH0XIawXm+VVBaLvWH0Xj38mH+8pHRDmFJcSyMJUxJnx/Gh/9pdB2H8YIzw+OpfA8j
/393iJvnXAqq0a99eB2TFS4skDTEoSzMqnrlJn7tndycMBwWxI+7vJOxujCNXWDuJgPztfL29sPn
uW9oMMGYx6CmwA75/HxFAMJ0myjN5ZTrH5m6b8qxfuV8zff975/8fAhuUwT887gNgcfzQwzJqLF7
nCM06mCrtb6y0ZKBkiZL0wXQ4Veus9uFXR7N4slD5aWi+JtvtN+WBj2OW0wK0Nssy+9P5IL1azon
3o8+jbUTxDN9HXUJWJ7JiIjFI+f14eWr42/Ht+y5beVQAP5xQtOi1tWxhYyr2OlqVPMnTbjNPu3H
J+zvORVNUu9sJ6pXLx/2dv2Y37Y1r1Xcwq6JFf75227UQmvqEHxAUSWg5oymJeSDrBTzifYgWn4z
oqOEdGcZoMgNXzn47aU6H5wFEjsST1LBo/75wZ1EBRqC5BTENsm4WpAtwhIhqvBeGXf87UpChuiy
RKKuM9z5Yv7ts2WK2LnxwMWqO4yvcWwbTPyVvO6+1g4d+wWkoSDc/McnFvsE0C9Vo1etS+3Sb8ds
YsWOo1JhH53rlbPyY09RV0MVNCiaTUXFHgXxwF0MEEULXOKoLdYv/wK3Cycn1+LZM1fVjkkVcXNy
LcdIncQEwuBmST0u6iCA6JE0BPYuCyQpjzXQyWmRq2TRLV8+8l/WBiHo1GkoZzUqpflS/+2tR5qi
Q7xkBULNrdz57ZivYdfV+//8KC7KIsvGXcNNe/P+7CiAnQapnGg9gsjCpyD48fIB/nJ1Clf2XCyW
IPbwz98Gnj/ykVsGP1Ni44IIc2zr9hAuHH00Xzljf7lAXcyM/25wOjd1idJrbSEH3obfK7BYlTre
9UFbP01GOCSbKNfrV0qUvx+RRRWvjSsYBD5/c1Oce8jUAiohYAarwPCdJbAk+6h3pGQnjEpeuR3+
ck1w99nzYsP/tNvmYqw7lcHsJcLjVhDWAps3rdL6P77kaYVouEa46vD0WTcPJc2LhTmRJAs+G7Vx
tsFYhFPl0TOgVeCle/ny+PMdmargCSi4+EwKsJvLg3GmpqEJjCiWrTdsbh89YIwvH+LPD4lDmBbS
c24m17pdt6aqpxFQZqhFiAVL9Xg96NDXSA+qQN+8fKg/3w2PAIxePPkYofAZPb8eSlg35f+n7jyW
I8eyLfsr/QNogxZTwDXpTndqxgRGMiKgtbrA17+FyLJKhmc6aS+sJz2qtLJMBwFcXHHO3msjxQda
r0+E5hAAULzTt0Un/fl1/rHesFvQ9F8bcCrMfF+/X0cWfWUVUUy87BTEigtN7C3xO0ARItminFpo
zk4fLOn986sqv9cYLNXSTWZBSHNsKRzzHytAkrCg042jfJ/f9O0pzLVdoSQHpddp/PjXamqsbfNb
qk5frOrKvH7+tomZLzwXbw12yeyYzoZkGJQdfnkuDE8oBO8ENT80yys/eKiCQ6DTxgRMJFWeM/Zf
vFFlHoDnl7ZVTOecJhlD56PHVCf0p44deCDntpDuwa6aP/1dtIncG+H+AMmPMee9dneEQHwxN/9j
7eGu56mZzwN1mWOd7Sp6DAgBS3/gkRzj2ULbZEW6KyvKgAYXI6Dm89f7j8F7djn190FVZqEd1qh3
6UupRNnGa45fX8zQin2m/uJArtF4YV2z2a1QiD/fIQ5pqAsDELorFMiCZqVOyqKKALh7sS731o2Q
eeIu7jcgaC0laJm4EZN+oaIOEdtWefZIo9oBC+NOyhw/0wcmmmxhmsl0a1TSW1fpu7nitVStNvhe
aKQQRYFFzAnyyL2J1H5BZpmx0HMAzbpDQ6/VTUSZNkDKoNa+Z9KIG8kcX3O9fOiEoPclL7jsi9nb
61L/7k/3mUGw7DgsRx0E0ggxUWceJgiY5vIpGa4laV07b2ZTLUWAj6wJrmAV4I6jYB2DLC6JpDDK
RWUQ+4VeyapJ0o03s1VNHT0jS9a9UaFpAMjXQ3GppYdMv1OwwQ0+Uv8QcpRCdQwWfbolVshT5Bx8
rHIKa3osurSyW9vFgLNPJAvmJ1BTMyQztlgVgp4kpZ7CC0mbAEt7KOxw41uPJOxdj0ZxPYygFIfo
YI44pFODbCKro/M0Z1cWKOw8ppt7pPabVJsBTnNoKQVWk5gzVV8HE8KXpicuZaM60c7w71vzPZLC
1ZDHD5JkmduiEe+OMN4NVn5dRKcMaRy2f7BJKn7CAOF1XV/j3FqTdreOzfguiVpgYcZW9UsPvhzC
sBdNxXwJFsFCvk+rb2ERViMJGFGDhsWkXztGBOIh8UzAa76ZuEIfrrXyZyxJSxA3bIjzdKU72WnQ
2uVo6p4MHFCH/lJND37Y7ipQbkRiLHxl3CsdXdLBE+k2bd2mB0SGO4D07ZYWzANJWlN0OzSkIXlG
tccU3WkbjXuIiUYgQltlJ0rOZQccIj5kvqdWryEweQw8IQy1wY1G6vtu07iptFHiVSfpy0avFjU9
nLogTjx3e9NYtsFTHn0XKfHBa3SyJYSD2QOo4BbN5J2elZ5MdisuiHVo9PxBT1LSP4Fv9IA5ul0R
LOAienhxa98DNprGkJBcUnws9F3BbmruaxIgYhpaMlid/HrS7wMpvSrhlvTNcyGfhEFkgLZWQFD6
vetjeZIa2PuLAg6vfJ12/pa474eMTEdh7CfpiCy7LW/9MKSJfDJ6rFj10epu0+mmq6D3E1ebRvCu
AJIsoh4Nm9hrJohlU9pqYKnFT8Q1LiFcrqK8TeUW0e9iVDDTtYtqKjC0PZY0ofvnHu+NuQScCbXo
Ie4t/Al7XX2Y0McN20aIeyO8EdMWBz/cW81aTuN9TcBriOzJVPcZIHlOvcglG5LrfHLDVcgcpDfe
IBTgBZvNliBzbNj5ts9WQ0zDf9ym0Ys/WC4xsHm/leOd3R6JOyNw60HIV6H9Zql3g/YKZ6Lg37dp
4ti5fsVczfmzcZ4KlGBkHNuEEtwoMYE59bVJJG3IOkUfAcdoWBorOisBZFiIrYmBC3AVd+ssXsX6
PXp94z4F9hm+9mSVOPusPQh1R3FKqxIUQezLgJAZ1zoRVFL/A8Ru5RI9mKL49N8Vp7vB5fAjL02P
PtVjrABFlwsaRvowrRAKepRqlobd9MeREhQY7DJf+7IAnK21I2qGaQnEciPq7kDnfN1opLmpDTKo
5Htvp+hs+HIjnT5lP4p1lZnrwQo3XWI8dpMOuxDSaYgCERkGgWwFJOfqBn4+zWXZPE1qjTfUOfS+
BCIiahIIbv67GZrrqrV2Qz7uNLKmktB8MLuQtwcveFQVTxUYbgRCHEgSfiGt6r5+1UvhM13tmFC2
kVQBBPjWYfbkfLZFcrKJm0Phyzdpt01t4ProuHnzxbSLuhtgvJLAH3pPgSBwNMb3fa3cWvbK7q6H
cIPNDZVn7MEGlftV6jyAipCHKz9Ew7UyXhNjVZ+EiJYCRC+NEf+kZkzTiRu070rDYMKtnO/zZMk6
ERknu36sO9ICNslrEa/G7AFktkLtlErFaCYevJhJ7dyQtYrGfCw2uvCqxsuDwzRcMdQQeEnIdK2r
uliRAewK5CaNDD8oWMfZuA60dgVb04zSN4LC74yhPwT9j5Y/A/uR2we4KZvqpIzDnnDE9eCMN7Py
BVFi4EIHg3UsDCJqrJHyRPRcznzyVL5r9XExmoA5kUMbFWNTdsP+oUuu1XaEl99vbGCisz5geNaS
xyR58ZVTo+9N8b0s1om5dvpNC/lunuyO/bSMmByl/qYfHsTIIK9Q4idLnzVxsJ8aYzPHKKXfM8pF
TuhJyffOOen9u48nUY7v6xAh0DIKrpLoW4QfKQcnEg0ow18C+1lTPQKgOpIWkqFmeP4MiSu3f5ok
vcPnGiJEve2qmokjT5wC0JvcyhOa/oPU3JWq7870GmNVlEheCSL8yU4LrsuiqKujEzzNISQh2o1m
ehwUZL01ObvBFdX7RRLb13mhLB2dRVJC6JdjrfNK45foNnkjpGPVzL66CJx7rFEEU+HZcd6oKm0/
xNgR+8cgipBFNC9mcGvw1wedhYINLx3Jb3b1osfpUhlINU5OajxuyBqfx20xVOu0uNGKbRLvAkdx
1Tn0AT5iW9wZSKRlytW0fR78UnpUjeAwCOWWpBDZeZWVG03fj3iGWmFsFIfwt/KhIgwaafKC+Blc
tOGuqeIH2lbHWHWuYifbjuOpbZnH75QIHWXy4FjtoS6sdTkqd7psVaxH3wZou1E7LUd09k5tbgVp
FRl8Xbt6JRkdiRmwtUM+3gndQQt2UymQTZG7QgN2iKwaOPqlAe8P222W4hMRZASFjCsSqfJ9E7yk
8obUECNdlWDxpGoB43OTZ3e6hM2BEC6r+tZMBwXrk7Y381c8QwCsp0WEb6OErSJLzCMxMXNKtDF7
BT3lG/KV5SA5vHiko8NVmz373Vtt9NfsftdENk72KpbuBv8F3ao7jrnbiXpRgEAeU3K9ZP0mm9TU
BVu/mWxlOybFiZS5XayIlWSxu8IrUzRMQpNGCNc+8cuF3JuIlZubIhUkILDglOUmDgfmc8cbExjE
ZBDHtnHXNcChptmInSsLuR1ni5X/rTaHakH2wMImOIlO87aTzcUw71V4YgVbhEbftSpxDUS4yItk
eNUG1I0YfUffwNOReUbJBIGZVSFDLByTO21it0udrM7SbSbyF0JBAaQCn1IN4zbUH+3qTpoU4hKS
lTLEC7mLrolLv63tYU14xo8ufE4ZhyWgbWMxSg6gfn01Rupe8odZlLQNuvciIsPI30uYmlr6waJp
vsXFKRispzS86qbqLuX03Y3zItAusXN34BTZTriD8YwI3gu7xNNMIASTWZ5E88urzLzyEPZYKaTm
AbLXSpVhfQw/SHGGyNe4GCpk9ZVEvNCqbkM7WEZsR42kvaIQs0vlg17eAw9jUxZuE4GfBl8LaZbM
oip4dTDqsaun/Tcb6jAWQOWWOHVsI9sOUbe/1FjtpFFXFjkKdjZTk2BPw4FikvjL1NJZoasal20b
mvfdwKpumJO/qpspXyV64fCaobYEorbvqEr1qyKq8z36Cdk1ZVy2A9irm97Kih0qWtJhWusqj2fg
foRQ1cGUOSXk985WVqOqmZrYVji1SlSMvLfj1lzocKaQ2i8jMyOhzypWKkCkckyB66ZLNcsfEx6G
Fco3hdVv87pZZIl0bNp0DvJDXoeG5RE4zEAGXEgJsHHlYvBy9VooDBBLumEY8iG26s4S9r4v1XUs
oKDDZK30AM9NfF3bDfLa+6D77pQ6NWHdjVAhRY9Ds8sR+QuieQvY3WQOT1uSMtjH7h2VM5JCGQao
hBoXV0SUuUmpP/lKeG+PhUv7YFFrR9H5V5Nqem34MIGllTBARbniTqXFea64VdL8rm5eDeNHUW78
tL8GJL6U803TUKsl9SGcXRec13vrQXTpokywWWeNZ7bDQsa9KNlHG2aDzygrY9kjuBRzMscPZ3Qz
xtPobDSzZ8nhtFiqz0ERr0UgvGxU7/lkn7K0hvIEqWZwnJPj5DepDD2XbYkTFG912C9JOGT+wl7l
rztUr4Vv89QAwNnFTSdLAJf5ys1vuYFHLN7PUJg+gXRGsVeC4ERahj18yyg3F4LdinTUrJp4sXIP
WjVmFu17vHyFsTDR3cicTHzOB5FzV8g7v2yvM9PclMBZssrcKTnaOpY9UKiNK+qjlsEijZMbDuBA
dmpPqt/rob5ymm4bRXQ/22AZEsKhhcFW1wM3Q2scBz7HGRo6pnknoZPz8IavrD7ddVFSv4pJelMc
5ShViOU4eZMSUa0Lfl0Y+YrJfJkljAC/mPm5cMV5J2Y23df5+DOQIWc+OFitkiuyvWATuDJrpGGQ
Dx+w+fkOXoURybm0mJMzb5QARkfo7JxyOSeXJkm9KskBDThDEIzEMj8GCFNvC13e8B6GRHPjrnZ1
RFPMkwPnV9Mt0xszeNbVZ7JrzID8opNKaTOO4Dd2wbuPES5i+5eRu5cGNdZaLyQyy2CvzGG4Am2D
Tj/Pt8G0jrXFGKcbWsl7nSMK0cme6KgvkqFGUBXUFzKAD0mNk2YlVyfOYnq2iVrPzAq3mSs5T6kB
vjq8th08ZF6jeGyzcAoZylZN7wfL652twgYVCPTIJs/otr3fI9jZgBNdp5Z4BaGiLKdMKjktNssE
AqGUPXNqKKSFgQxRXzcYh10Z/XaV70fru2BkYVVfkAzfh6Q12DymnyXMSKWJXM0sedw66fSALoMR
slG/MMNd2B1jaUnMWm9yKuPYmvP/p7K5wppKVoFPG4S5zh4WqHn98WHylWUYfo+g1pGDC3vLf56k
70p/g53ADtfWCLv2UGeOmxWvFhMwydpx9F0qPCs6aBxNpempTr2G86fF1lZcwVLYOiG4saPsH9q4
cxtsMwho2+5JYhNMM/5KTvG2KuZtjAc9V72cE2tOhactvbx6HEw44iBcfZ2UiOiHlN0NFGNSB7Jg
u6m715FCDIkXJEFr6n0tM3/Gru/T4CGfGGh/RRS7hj6F/o8bNvP6aFAHADQzrmQb5FHolWRitubk
4UunkDJNjlcmnO2l0aNFsc+VetdKuwjjxlTdN5ACpsGbG4HhHYmOE9g0Du9B1lARcoFKgU5sVhJI
j5gTksPJXFdYbBdBsDKGE3SHge9ksK9wZnmFWLYd+yF2P4sxZO9u7ESmUqBnP09sRZZpB6Q1V3nP
brS4LewYuEEjsymkKoAxMHsgtoGr1veTXC18Y1waEZOrTtaWdl/KOwNsSDNCOcnbpaW3xFbni8g2
KHQgcRuwdkfXIphRV+tAFYA4Wy/uWI0bDjqasqRwqBc3tbMLICGoyjvGEK1qiO9kY9SXiMxSuKh9
ty2Fvkxy/72U2p8CXWAxkb4rA6zpaoPJ8UUgm6+T6IpkgCVdJWZuc0HBCTAcBQuU84lIXOo0FDBM
Fw0K9e4cX+22l1+TYZZbH7o62/XVU6sSsDS6FWkNaVERBvUDm3hTN0e2a9ziuBSTQThEcFcXoOjN
6iqDAs7DLVfa/LUY6GxTaylimBtGLXGS80EQdQr7fwdC5yoKiZ3obDO+biEcc9PRtMwAaFpuBlXC
1bOW2tjg05EVmm+8dQ57r6U6mrCKGg5qp9QctRejpC/iER002W6h9P69YvfWJg7UCqefXX0bVApp
wAj61dC/DmqovLV1NpECPwmdCYK46tsyl4zBnUawaFNDBhgT9iR9qyEPAk5O5nWJe86PYxANc4ZJ
RMoI/0QfU+vlLT46AvDsGM5akEukQ6WVXmORtgoqdK22sEj7gYqN9MYFs5wWZPeoVCLNOv5mOOD2
bOgwV+jMBP5IOag2GrGYD1IkzHzbhDopFYIMZaqzaP2HPKpvGt/sNj2N5lsZedsOAhY85t4GCliQ
AQwGo66WVaeOj/oMNKI3CTYg69T7wVa69yyz8h/QB5XuLhqYTjwgHKMNhj9P3uwARSrmwfCWbh+O
dFLo01cFfXq6mcKOfU1lYG6WO6lxlSJT1m3Ee3XHjN3qoheJAp6Ot7hASEZHOXXq6sW0omY9NdQd
h5EedFO0+bPZ9/KhMbinAIvIxtds+67uSZqIDEqtdZHY1ABqgxiVFAC6l2tGeypInAAkLzUVs1tk
vsQUUUlTwNBMVTHLD4YDupaKX0Ws9hiydM32jQEaagxFn/Y057pc6hc4EYf3vB45FA+d5hNn1Eaz
kyYdiseI4CNtKY9DVXggFLqdbPsRO7ZUA5RaVQcC/aDia2rxzfZVAZA5qpi/Ukf7kRkacEAfYGW3
RxVvIOuchpihn6PKXwiVZRQ5j+iWmVSwM1IDBdtSF+f9YSxsJjarbZXbKlG0fadYGL8k3S4XquDI
X9ZjcjLZO0EwxK2mSFpCVmdi8emPU+wWgxJQbRw0D4U7STKS2nyDgSLfEWZavSIvD69xB1jU+YuC
qMU8lYfHpppqOCtGAXFM2PJ6ooZFmVVnas4Gubv3LZEuB7muv1kDmqoYw67PZsAWtwQr/FoEw/og
lYn+XRgg6J2C6GQtz51ZMFJg5Cy7TawJFyotFn8EMlaeZpRtZUXDIFxxkKhyFZ5/XOlsHqsITRlp
tSEH/a6FgbeS23LKt22aKiEh2TEOw94Ien+ZJkQT4QAEnbKtQH4sxsyqba+f6vmaVuzEOzZzWfmS
KX3R3BE8nOW7JBsSTs5s2NW7OgkrjemazEHwmokAOUpNOvmZV3Ff3RfhaMTXg1E3zV6Eky2e0SM4
mluhvPaXJj1J+8ocSHa7V8xMqzemnOScKgjiSYC2DO1krbp0jMULnP9m2CaoI8ulRWRE47VIisQ6
RJ5/W2V4A6+tzmcnUU05q5AcyWq7CxJ279dJkE9YIcvUJmeJ0lB6IP8prGAF5cyZvsoSseDcYRZr
rSbOi8haIfTsakILTL59n4bDElUqkHdpSGSHVbqtYwLRJUW32AHpFrRJyGIhdBEjiYpNYoSyc+Wk
+m08zLsbPUAf4vpZMQzV0mafol5Vki7qTV8FTu/GFD2eAyNKE9eJIksBF4jqBGW6wO9SoSmoWelC
joFRYWbmQTWStLoiyLWjv0eULHxEozOqXRSGE3UsYjiiQ4N8FJbNaPlV7CY9OSOvcZlbObwaJKmU
9PoxXcTqGBvQnENf3o6Zb9SgEpvS32I6MQuP7ylN90lsCmpeos/a50zIA80V1UgT/5vKf+zrLpPS
xP5RRKjoU6ktWfdHwTGZY0DRCipARU4hU1OIr2c3nZtN/xjOdteSwpZmqVTfDZg6tCZqTGg0pJCk
te8mXkpzqxR+qUk00vIgfh+SiDWtUJMBk0Vr1lG9nKZweEgjkyh30xfbMbWtmgVcsUE2ddYIjaIZ
xXhVSzmoPzfvjd5a9r02XjUgYe7inNQY2juAPpfGPHncxWbeFQ+KX0lpQK3Ykq51yZme9SgEALnF
vYRzPFDlLtiSFx2J96GrzHJv4Xr3FwBKLDZNLEzZa1cOE5tPVSOorXfsBsEZJBy1JRA242Gif9Ua
s/8xJKKONqQBcNBWCLa1TlMhiG1TjV4Dla9Nk2Vdl5PdGa+pGJ3mW6mKLDl2FX8nwKaxlq+CIutI
JciNjnQnTsTZc0h+pflotlMvOERZKcdCaBqi2LWzX26vVmPp7KrK6aJ3ApWaaJE5FuEFKyv1x+qh
ELlZr0mdkeRsJecleB2aYAp1/Cw0lXQF7jsOr2PHpprW+34t93C08Cq8+11F9WHyu6R7UcaOUefy
Vzk5nzFJVZQpmcylpxxxH4epoJaNA1nUWIuG1GyVnSbnerYGKuJEByTRerduW1Pya4TCUv9UICIp
V3VmBPkVILyRUyJt3LDk6JhDTlXtZTAJlXDigtaw3L7YRRfM1ks6/aG0KFS6bJUEGZjznhkltGtd
wBRSZlherAQqseRrjGBCy+QV/C3jL8nh/2trwP9Hon+yCD507v+h+j/MYv3/A2bqx+tH7f+v/+ov
8T8CCTT+xBU7tEj/o+P/S/yvoP5Hem8DXybRAKkKYpn/iP917f+Cc9HR97FDA6I3W5v+I/7XLHwB
JjoT9MkmcTKq+r8R//+uM0C1BvyFeEznTOoz9FFUDlRpbqUxHjD12gSu+H1z+PAsjn8pMz6qxn9X
+/z962eSGMv0ZXSQlXQqyhrDClh/0VNOazj/p9MX8ptZ1vW3JuTva5zJexqls2VVy4LbRC4foGRZ
niqzGbLy6O3zm7j0iOab+6D5wzjdVpna+6emoIVq+hEQpaD4StN46dfn2/r4632TGpHPn2+rEXxu
e9xHfmd+IfG49Gzmi374cQe5PmSFNLjVJcVfdoNUvKLThxs3C1c+fzq/62L+fvza75cYuII0TVwC
cEq3Tow5CxGc6hiB4cnC/mTExRc3c+lKZ1IYEiGoEse2f0oUwEhquUkUoDK28uao4hhISfeFyujS
oD1T+My63Qkop3MCNUtBwpxFtKiZuowCLhkHfzhsz9RTbSGIHDN1+xRYIPC4M+OO3W97YxqN+vj5
q7lwI/bZt52SkyjaNLNPcdcdZPiAaZpuBzO8S319/OJhXRi+53RPw2GjnuNUPMmB+U1C7OwVtfH0
+d//yx/4L5/2L8DJh+E759h1VtP1J7yhS7b4y4FTqe1v1fbRnh5Sndp2FS+TXlpaTcSB5VZPxy8G
25l39L/j2p4f6odrV4XS6BPbtlPHoj4N7VbKbod4b8J/N7Q3wYFSSGSQqNvefgZV5uYmZKyq2vnA
lOeq3l//U4Fe5t/JFApZhQA/HG+k4qfmO188fuXS8z+bPmSCkjMR9v1Jk8Ktpr1V0Tcdw6SviStU
ogqIzIwGp1TbiyjQdlYqPF3vt4P2ld5d/V2G+PdzOptiUszAeMnH7CRniBTg1Q08LxCta8Xk0Uwe
dz/YzyQW+sFKKQAW1uUyrjm9ggfH+ch+CVoSgSUJHInmi5dnzVPCvw2cs0mJ/X8SdVIZncJ++B4a
OV5f+dmmEp5occkJW/YGnG5uiLljCNpFqc1my0H0RzILH9mdl9i1aV419g3RmO+laVIxhaXkRM+i
CR6sRPqmdOZqVMRuaFSvDkdqnhIJDMQ/i7DZyn53J5z4R5LJ5Jdjr4+MNmRuZ27sqEVGvr+hTbML
p+lgtuKOjcFOlmlKUMKVwsALRwQxmjQdmr5bBybt0C7cMYFfRXm1N7viyQm6tYZx2unnc3dKVIfT
uWz2SC2hGq5WULVEsqwN2kcteiw1FTujZ2rR5MAFpkc1KL9NqadRH3fg4BaPY/WVvvdMlvr3eJhf
yYfvRhkwqBptUh2pXZ3EhAy7qUbc7mGGRTegQdKlarZnes09EKc9+cD+V8zhS9/C+cRN3dAyOJ0d
x5qNc5ct8ipbfz4VXVhI7bPZOh7UCJWaWh71IXvuTOMJd/8WVNfL5z9/Yaa2zmZqvcgS2yy16lhV
akmNqtyOFuI4WBsBCLrPr3HhFs5NE72Eq7K0DPgFso3OrbIk7VQ3qX4TV/APvpiPLl1kXrs/vH0t
10ZgaWODeonOAiCQUZZuKjP8s9dwblG16kZxmsqqaG3RJJrS4tZXACIFo7r9s4d0Np1KhrClGC/b
kQPs4ElGwqmpSWQiZ2R1+WeXOJswBUatsjKV+thK43GS5ipB3V5DSEi/eAcXPoNzW2HnmEbeo/48
5iliNGC+8Yqy21ev4NKvn33fwhZxY+tpc9Sn6M7MhAsd88fnT2YeJP8ya59LqxEZjZEcdvXRif2f
vtpDvBtpUIb+sQ+N74Mtf3EquXQLZx+zZUtp21OCP8K81CEWQwgunP7p85u48OP/cAhpElwWp62O
iXDeKdQZ7lhMX0wTZ9L7/06u57SgVK0pqxZRe2xlIsbbRWatYtB/fr8HArCQVP8tAL9fTSadmDZ5
+7M7+sc3PTbUKrmo6pBqQd4mLRA8zH/242fbLLozypTUNstFpYhtF0PwH3oI8Z//+jx//suIMs8+
Z7IbOJBETXt0qK6Qu1wgokvuqoTgL9l8kpErFZk9HrK8Mb4KCLhwxXlYfJgAG9McJxmd9JFd6WFS
mrtB178i+11YJcyzXQ0ckoD4+bY+UuX8DuPH02vre90py0LXvzjNXdrOmWefd6tGc8dGKtkJ1fFz
gnXmPZfHbFMghFomjD8o3pVK5r1Tgx4ZfbImDeWWTJv0uu1BWwdj4C/lQamezCwHbITbZtnHgp3X
gEBImVL1RKnS/GL0XHoiZyt+m2SWEJLcHgfAvqVUXfnadBOh8ez4OD4fQnOp4t+G0Nlk4ZMJQBBM
xuhn27cJMBiRSiJtOs16lHUEAH4lXsmAab/w7M7j5F8ud269mtohc2j4tUeRyhSHUYkrbRh+8Tlc
+vHzcgyg7Lym1XZMrRgldELrq7FBoXz+pOaP6t/+9LN5QgF7NVGfbY8EhUaLwihinpkVLzi2f+VA
vXQDZ7NFFxsNBpakPlLARNfjjygabTX94lVfuoGz2cIn9auNhN0cLfCFrqLlzxmdRDe11P+Vafe/
07cx39aHycEWxFZHESrWtK97ZBQ6WDqnkze2HYKuoQdx+2dv4myiKCyikjWzro/VpN2nol63dXuc
g9X/7OfP5ohCohxSZ2hQtYT6jhSSG4EATW7671/8/oXP+lfm6IfnNPhC63w7qo9xIbqtUmH+iTWg
dlGpaBtdz7UXYDblwqqwXbUWOQitCuSKDYPjKRqJFlKLxowWbc0xzkmv2l7JriikFl7Vm+l1Ftn+
iiTAghMSRiHJ9zNP1xrWAjhF66HBSJSXhBGmoXFf9X5GYuUvtaeNT76rIUnKvsoZkj6sIwZtlVhG
vQqyTIYq4rMeh3rtJqVsXBOHNbhl76TIheGHaspoLek5hSsHGirI5uRUFXK8VrWCaJyETK6+bbuH
WpPibazb+aJPUH6VPV1LtaQ5RhUSlvnnT/jCAz63yDYDqMhRFNWxK7TrPEPGbEfZ2xBZy/lc8/k1
LuzmzhNySPG26QD3BJdYTbx1MptILoOcm5KTlFsGNIKDSte++HQv3dDZiHf0NGjrdCyPAHYOgPKf
KcccAKhfWbyrz+/nwuxwnqkZwSVs1ZSVUS99Z0ewA3kDQYD6v2WP90eXMM7WGlrRekMPsjwCbmvW
LQUDl0UtWAxd84eX+JUs+eHTIvUqTeATlcdIaQ4hYd2uYqf3wjYePr+FSy/ibIlBdtDYzaDzIljr
YbnWg2dVjenVpISvTWFNX2xULr2Ns8VGIAQoZUtpjk1Z3Ti+fmgEmk3T/2LwXvr5+fY+PCYRJewL
q6E6GrXhfwvxCh5jK6qW5Orlfzhkz/YunaYmljy25lGNZOda1bRXa+pRlVt2RoIiNrk/eyFnY6qT
5pbwqJpHtm3bMY9uC79ZCn18iJ0/vMR5DPlkmRX2MS4BCHstpvq2i+u9lPr7nOzlz+/iwvs4JyIk
49AFJp2zY4z+tHHDGBnoFx/dvPj+y7bllzf2w6u22OOOhp6Yx2jqr+IWCrvmHP/srz4bRaoQZlU3
snn0rdj2Bilfj10ZuPGAuerzK1yYZH+R9z788bUjTWSjOcZRSulN58iSB0W+z9piJTnJBureF9vS
C7tgbX54H66DfaGvwJOaRyuQlkVgL317+uGHys7JDWrf8LNHYmM/v6cLU4h2NpfXomoRvZe866Rs
95ODBSpA2Lcp0shedA3Uis+vc2lMqb/fE6BlViY0B+xSYddOuXjz5VpB26z+B5T3GyfvY/vz0hXO
PnEJIiEhQopxHDAiG1Kzz3O4zKrz4/MbuDRyzz5thIMjfNHROBKLRpMqCbMlDtHqi9dw4Y9X5zP1
h1c+xbE+BGNnHKfOvk4r47qo2ju7kNef//GXCsXq2UqRhA5+osikTAV1SK+MFTSs1TSsLLylwJFQ
7u8lKtkl/tjPr/iL3vUvX7p6tmZAM7Dx/NrmUcTXufkQFNiAyERKxUrN7ykzkSKzx9vt2f5BZD9U
7S3VnmBGXJF8whYGYeaTjNpoSlbTVxSfS8dt9WyG0ENRjEmcWUfbJ/VDCM8Zfk7OvU4wUFsXJN9d
0xvRuxurircJXu4crbHfuYPewHmjBYV8tpp7J5WZf/GUlAuf36+G2If3jsMWWIqZFkeyR70hvJdK
xQ1wK4bZNkceZSItr/SXHENz5b9QfVhDLvSqGskchGnElZ+/rAuVG/Vswsn1Nio5rSJS7U8TtlhF
mzyroL1m5nOU90Ltno0yW31+MW3+5P9tZJxNOaGfEC0T2dmx7WMf0y2tMgNNUIxEV38uyTfGkmSM
WyB7b+Tj3A+Ojac3LMebtsaUUFQ9fRWj+KmmzW0WSAWmhnrAC6r4+N7NYFlhrxCZjlK9hHiSxBy5
BXGWi6oPv5tVW7k1oTIekTEFUm5c57bv82/M4QllOJVfPNELswVykd++ZzR1pdH5dX6U5PB/ODuz
5UiRrc0+EWbODLcREJOm0DzcYEopk9EBZ4an/xen27rL1KWU9bk5dUqVGSHAcd/Dt9f3xzAShJbe
sPywar5bNF92ukVWjgKYJM/GnGBdZJuEsKoKJhTuWyMef4jKvvuWLxveZNQJ6PupOJu2uvb7/rej
Ds4I9tr7YSF8c4/+wx35x9pf3LYy8Y+T53VUebS0yyzCTebvi+w/N/pfFtlXJFiKz7lKFn773rC6
YzIt+r2Dcvboasyb1EUakyS1CAQHKPhBMS/cQ5TCl5ktUXavA6hgy8EDcNLf4m/cXsxtgx1hirlq
kUo4sVmntkPbM0JNNcwJktGcfgi2v7stXzbOuFgwsiuH4oxH1LbygUXlP1Xwvvvo9VH/446n0NBN
rAzzczzqB6vsHuyuePn7Df8mZtHXg+0fH43L1Yjfdpefixo3ozHe4jq/Qfl95yrrcsiu5JS//nff
tF7cP75JMNDrip5619I3n0lVgsSY593kOVdpK7dRUb8k2v8fGOb/1JC+spTNoigTyxzTc9UWbqDH
Sg9Spf1UMP+CbP6/H/9llzAZWqgXfHWJ5RkVU2jGNSZAb0uI591O2gJx5XSK09+AcfbRVB9zfQkS
hk47hpFM58mzkp1NUyhmlDkaQSHp95pIt0vykEcSZPOz2+2I5Te5adxHgwqzCDEk/253u//1FTq0
rr8/lO9W1pctaaS6n+lWUZynRfzKoXK1QvvpXf7us79sRLjJ60aUVvnZkcYFJKudO3U/bEHfxUVf
2Wypn8eOlpc5O+hZihsLvbeIziv9Xy1nZmv2kXNT9z/sqN9cyFcyOky2LMkXWRDXWyU6J6b2JuuH
Vsg3AaT4smsUDCoigXfk2XaOMTUxdVQ/SbS++7W/7BqVLEp9dCaSch9HBp+7f6gpzf3wCL779C8b
B8W6UpI352ezUgyNpedYxB//1aIU61f+Y6coKyVz2VjyjK9DzTDb4IfOXKrw75/+zY4nvoYxduU5
02Cw43nykUoMUnArfurNCbW2eZk7+Ued/QSm++4mfdko6gpMjKP67OzidJUOvrZJkx+dBr778C/v
brSMnrkS+89TM8643L6DtKr+y6f75d3NLYG6T8euRs/8NhxGDgWJ1+8PR+W/Lnog32s8+48HjBkl
Qjg9lWeMZ55lVv6y7CJMjLL6IYrgAOGT/p8wgm9YH/4/viGKa3iueBidhYFlrDteshnYztNoHG3l
HQU2ZKkEu8NIyxhMSxcm3bPDTTRmYzvHEHwsEfhSu52XZqs7l2Zv7hvkRmP7aeYPfEixqI1Z2HDj
GCpgSM1kMKyDA2SB3RnG51kj8zBtLKrqbe4GDqGsCYSEwZBNs5zZ550x35n2sWI+VuzWrb2FkFRT
5+YnC/M22iiOnC3KxFfSeQOqdBHh+aikdWq6K/6MkWMnjzcJU1LFRo/0jWXdkKRfcnB4MCFSaDBO
wkTtTuPBeXj9KMwROTuqfp2IxfEkeVAuuJVYoUM9NnIGrf+eySPqQFcyjDLXm1lVu8YwGZLa6VMe
aBEaveyKPwO3PeRXsJlDxLplvY8CRknqP4vG3NdZHdTtOr27c/CnjH47IMFc/YlTbxC4LhQW4BBB
Sx6qSaNOdOj9KF479OtZOFPAl0NxU+n9BQWO5wigSp9f5Toj83NgKP6NwV1mGDEacgAUAb8hD00w
2WsAIukvDe0Jp7RfK308VNa4l6oktUjCJWYKprsy8HqmhlGSCfZtsY0FNunwV7SmP6y3UJ/Eljyx
F1CNmKFiooZnk5pv60WKcaYZ3gb8KhN+gkpWa26F3+UV5QsISyLggv++Pf3rW83K/XIgJCPta1wi
snObxbDjIvstpjL8989ed/5/eyvWn//jrchlEvtTSQIyWP4T5fOZ216YAV7WXFrJ6M/fv+Zfd1gu
4cvRgJ2c0yCeziifO3sTwhNmlJtFLAxrC7xl6h2WHz/sJN/drfXn/7gilas6L6Emn8EtWUevQiZn
Te74w4V8t099OSrqfvKdeM2vEQneJzF1514d8k5e/f0+/bt0lxv15XhQtOVtAO7pueR9SBil0pvx
xAuX9HbIO7HGTG1+i4NN7Ji7yhRnvXv6+1evq+nfVsKXs6OYOnRPxJVn1VvOa+S39UNtSRxqlkg9
mMjSr72esfW/f9m31/nlNGn8QtObyUnPnp2Ki9G37VuhNzjCLX21d0EWYkOpUGpE2P1snEb3j0uT
MZC8EqndWa/DtPK9H1bMN1f+Ve/tOiQHTSGxm2U2CwSbUVxr8SKwxLPcwLLmOAR78ZPG9psX7qvw
28s1y2HsrjybXv4p2+ap9dSeCaetwO387zf3u+v5sl8UnbnIBrHOWY9zJtDZnuBOWQzBjq04GyM5
rqEb1Q99kvWA/pdl81Xv7U76HHlTTnYuul+rs9boT6EuBwbnmfrIO7j2uIWurgp/v7hvXm/v604C
VVXaxVyc87F6Lcv6XQrj7e8f/c27/dVhw0yaVvOsvjgDQL/w8QLXHTA6TvfDMvtmD/S+bB1zr+Vd
ZhnZmelafGqt9QBlvDa+sRXFwMV488u5++n9+iba8b7sI1XWNvDx9ILuzAHUllTHBIEv/6jnK2P8
EHDaCvVj7vXdivuyd+gRQ3RYMsDa0hL33l5a58OBnP9HKz05hWVW1hYBjJky2WJYuJHrNtgbtjMU
BfWe38WAEdNQLh0qrIPHagjAYOK2iI9p+kPC9gXZ+r8TdDyFvm447TyMeu0n5xUEmtsc+LgrlrkH
fu6W2Geul3CNwoDwWTEUBcGo+jF2y322FvLzzcLsFYc/5nY1GWVGdl9k0E3Fjky9c2SYuzKMq+ek
scI1vqjilBhKbmR+17egRuiwd8On6F+G/oeT4pvF+lX67EhX1HbG9dDZ6yhv4Yzd/rB4MLD55q3+
KnrGrbgZccvKzokn1ZXRqTzw8EfbNvj8Oabm3loYtBywe3jNzbbf4SrahLkusTcci3iPL/ldI1zh
bBJw7Xvdwzne6yaoPSlsSWx0/WPGS4zV6CTkU24k8AK0IX7Aax6uXglCEqM5GSxJZmzcbJ5w3529
k8U4+fWs2mmT2TnmbhW0IF8HIDvbQMDgi29UbXcHv2p/JSMxm2dM5SkbHWPfNI15MRMWbCdLW06d
vpjXg81aM5b2pWX6f5egzzwht9MerXYCsZAzoV3Yib3pFqaX3KKmar8kDTFF1e814WfBmPr0Obo6
9HA82WRDI3YohuMd3J9hO1uwX3Iz0S4cF9RTPuSgEQ0AirmeNb9mHK3uKmHJK9c3MlAnCfQeURjZ
HbTX5zg25LaUjvmUSY0cCDMGnFycZTdpaDLapAC22ExtaEUdi3QZb8dSA5JBQxPjOKzRQUCElWli
GwyZRusjXGQTq185Ue6h9ePyhEzRVds8HuD0VOaJkYJ4nyv1Tn37Mwc+dDTSAm1kZugPignjGzHi
6u3T1meIv4iPQmbQT7CwHW5KUXT7sZv6A/2z+8nxWmCgUXSdaM28s3rNOeXRUl5kWp0F9LXVEzmY
u8JNaucdOIy+h3817FLpp3ur661w9gCWJPRRwnzu9Zuso8E/phYiJlgxXoSxeRnHoBjG7Fnz1C9X
4Ozr5sxmtSkwIlkA3yuvhNtj3Ks1cPzmY+INB2Nw7xls2fdp9jZOtQznnE0pjkEcToW6d02QDioD
q+GCtjMGdgczfY7BiWICFvaMzovEpPLmV6GKysAphs/WzcPaBRzjkzel0UGXbuhhzcfempX2zu+i
uwFJFNaH19HcXehTp23zZPlE/WXtZ4I2mGqx+S5oVMBdnzaWuTPNYjezQcaW3BLZRXx1MzJpUs5B
pq5LF1JJ6+Dw3m7MEk5PuWwS/mSdV3vhg8/pn6fI2ZbTK56+QSfYaIcGGjOIsuG1X9y9Riq98UUV
SMO6WkZ6Y1UbEEfdjYa6tljFjnIOyhzRZ0pcuovhjnH0g4OtYJAO6YyLYw0NdqZ/tiE3vYwSB1K0
vWyxJT9w1Z6uqo00k5MV29u+eof3+GrwqqvaCRfu84Kiyy4fRKsHidYR1Wlbx/bfhyHdNgVeNNhB
2MAB+KQBn+g2nQ/rH2VB7ot42TZTH3BPWkKYOL9hZwJoogJOa9CNcjNnDoJeMBd6flQZ0In6KBs6
onZ7RelsHJrzDOa8LYywNc1Dzd9e1Kkk9fBBagFoYfJICzr3vtN5GibwsQk6Y7lpx2HrtMst/8VO
7rv2F6S67cRQJtfRyefGSy6E/D1pkGImLdna5q42fudxtgSU7crW3w9Oe4n39XHoZuhm5s4GmIEV
LXDMJL/h6RuGGyrozAnCO/62AWinXWDuxDI69CAdXRbU5EQ3Xaqwr+QGFuoomD+sHJSi6xMDAuxp
A6V5SwtZ1zyE/JSk+cZaOU1SbgXocUI4JsfctwFWb1PO4kAZPKh16yKCLQ1riqHT1MORndVCZ4t+
7rKlrbBLS3s7OsUN5rv9LmGxYQ1xmOFjpX16NQEX1RsAXjnyt55NFEeALIVWWhV/ujw/8XvWen7V
RHU4Nbz9066MjWPiFNE+WpchF121F4DzAlN1tzwjjCdOZLUG0LrjZPjrj1ytveYfUWYfxFDDYk7r
kNHvS13U63orKNynFgbMY9uvD8yz4hFc9vjZYc9DRTYYdWZDzU81dcxAuBcwBC7GlG2BxRb3vD+p
dkxkFNbD01IMEWDfGrvD+sCjW6OU2CfzEPNrpzClbuCSG+k2zW8SKF6smXEawbjYLijmxf3tWO3e
gIRUxRLw3ozTFtwyPqaxbuvudlzOblmziY+nemL3no8Q3nYmdyx2oYkTRogC2lR0n5rAPNDvJzZA
Zd5s1la7xGHJCNhQfsSqP67E+JgqEh0vAKnAg9skKCd940kQG+uxOr1O0r6AufFYcpR0JiLlRLyv
Cx4oOPi6+wh2CAgs3HA/+Xhrec6NR0a+gkoyXwgIiNuvVjwSr9v6q6xfkiuCIy0AHMNRrh1ykunJ
tZGmAbmVz3DxXzreEx5xtzi/LDcCCzscM6YCnfzTEdZmIQfIlrf1vpeA/vQ6u+uLB5Apt0iEMUI3
jpXnPq6PyOvcV81c3g09vYxtMM/jvKRBm/i3JltB5kM182B72rmRbhLgoz1cdQ14dE5TCp9fKL5J
+VKOWjCK7MY1ypsGHDnKmydaPZT+PRBtRk5zcjZxuLa6kzUPx660PARwrXanJpZomZcHF8OJpLGX
YIgccaVjC63NEdQxho1DT28GkLvDU7kS0hCcWxuV2/2ml2y0uq6KB0goHIGsP2PxDxrg2CBNe2MX
JxDQ9AHKqBN4g3dhWP19I6Zn8Dh3i6mh1IX/hzlAn/H65nFyxmSedz0lx7EeKUi9gnp7bJP4VPDz
fh4m+pVNf1k73scs5+smjnay1F+Zk3xIOcqQOsjtYNUzoVYR2pOZwDyKXHA/7NIO/gNMaNZ3dt0+
cW6WD1RcD33a7abRvwTm5B5Br8ThPDnZLjehRBeRv+yJm+IPy9St/cRUvwlvV1dbNQIUUv7KNnR6
Ay1s08JNnI3d4GAbkpqEL/QRnY1n1xxSZlPjEtBGVdD49gByLetCvVuMbduACWRuwj7Vo1vGG+zo
J+D2nXUa3eqI5Jtl21fzxlSggY0XW5lb30iOTTMmAUCu8QC7aLnXqbvdzkWChYC/mK+tSM0rHQ2O
3OgzHH/kGTYqjFEv72Po9HsxepgaZJ0rnzAkMC9tzcKrHfIUmpBixsXbLUyUWlby7BZJ+jIyMQFP
jm5yLjso3XVJjRfprLxOEj+PDoNeOuv9nvKLjsle3msXdrswpY3BR92ZIVS6j7Ls/U0V61i2SAZX
HztEbsauayvnnnU9HXxd5qCMVaoLOFEMJi+JQcVPgUi7n32YZpMal8/WXiYKrUU9O0FnT2LeETcz
1ud5WLduHE8jVTE432+BIcb9Bsvr7iPTXKQRCu/yp97P5VnkzfinbjRzRputTwCoDLO/9UjcQiuO
IbWmyirC3lKjBhaxmQ6eXVJXzkYheYHT5jhXFSzLIgdfqMC7XFpui+C7KruryHZLpN/eKv6ZE6Ss
ubb3IUlBz86Bx1ae6MIsA5qcd2Me+OXY3wqaUAHurT0i9aV6RFFSPsYNSsXcrX5702qRLkHhpeZ7
11lwaqrS/piSMj+2MIfecYfsLrO2NwIcfuEJOQjWrcqzgiiqddyUB8coOeBl/4mjhr1rjdi4izDo
dmHm2A7l4DWP6BkHkobmhFB+jEBa3hQU/SgOceKinx8KLZgcPMoBKQD+x2s0qGHUsOL9pAmsrO2c
a72tjK3N/33rRsCOY7+MlxL5304zlXkDjSjPdgxsafemYVifhtXEV1aulgvZGG2xwSs9HjaaNs5Q
1hBXaQXHhebj2IBBrf5O3mS89UDYtq096ZcyhokaNZ4X9rahXzuAaNAjWwhgayEuJ+wxnM0cjeOv
wSmjnTAz55g0Q7nv88o4zY3pXWhNPLHvmPO9THp1x3gOs9UGpdMNl2BuGdGug7nTTNiXcLMHC7pn
0Y5puunTXrzorgbruNWGo1d07ZMzRVhqJ1V6E2fiTU+zDyHdm1InKeRi28uispYNGy6Bjt5DrUuY
zFlMHOYkoOKN15Zst2CLA3vVazstR4hZdLRVW/+GUdK7zBtAAyvwkUALvOVBGHhVmCUzLIm2BFLq
57hxfPC3nHS8RTN+xr4FW34hvi6c8jazfWJIYx8pUqnWaO6z3rpKHGDIvvlACRZGYktUtDiM+BJ2
TP6hJbgXZh5myr+Li+mqgfSEom68JYB5K60KuwH+GDB/d28YAlRxc+tZMxjugXhPX43cluvBbfeZ
JvZZMu+AJXngdZO17EObx+tA8QsQoZUufse19eYKraJJMs5nQ4spnQzPBRuBn4u7wUt3lrtqg6TP
JP0QdesiupOgoiXDKkEBpR1SG07qvrnzPf/JVwXRehuOMrUZhQBhVbKvA0jiFmLB0FjZVbvUN9qS
XHluedHV+UM7Vrsc29nNNFTAuoVX7j2rc6/n0gTJXzrTTRUL78jGT+/KikyxMUUOBsnuiRa6SNNP
ZSnqB5N2idzJpb8pXFKG2a/Hj8Ezresebz28qpLrGgScUyV3jCLlW0x5djnMcpzli01pa0CxFxjl
XXqBwvTVM9OPMq9qiJ56g8hUfqrevpmn9Cpv7R1gprNjRNOmMjr411Z1C7idwWZA1vWqQuycra+A
MnMWdnP/NPOBzdB/jD5IL7tyIUVJSgvgsMrN0ss/OVy1TVFO2aaOCP1hVv8ZlMMiGq9sMR9WIVY/
lKEl09+G4O+kTXORivLYm9AwY+Xu1+fuFdhYuG5EqFQL76H1FS5AixtUmTmgKnZfxobrczhSNoPv
7i3H2wNb2FH1vsuK0t1FIPtCAqU/LVoQo1pKvOHhYzvuu597u/WqhVHfynJ+XRz4XJL1m5SiuWOw
Kzvhe+f8cYWRHXCMzx5qtvONE8P37bXx6MxADIXXPcRKXOIKddK65qBBV++KYe8N/ckBdIC39wCq
cvX86Jd010WFjgdPChw1/iz6Pt1WpXnAqIINAaQ97/67Z6BL6GZ0fOgVQCEM+VvfFMD5mOwBQ16D
vnUgn0It3JLYbMt6DWCn7ELjedEWnRQtyireuIt+2Qgtw2xCvoKNO+aeuvCS5TrDggPX41+TZFLK
KkHt2StqtLjmmnZ+n2WhTloMoDwcuvgDzEm/QV0C7WvS3oqkuhCoL0NnSazdUkNO7r2WzdRcyzkW
YvIcW+mwyz0bdvX0UNNrwAiUX8bdL2V76lYs4FBc5P7yHlMfaYE3Ui3BKL4jq8LjDW/12L31VH+J
gctl0cwwyKMbr2qJFVl9ljHdSEM/xTrMYid6n/z0IJeJ3sXgv2bMsXN+0y3tbVJP2V/kaCfwuSlu
YayFk6MHQ+NdDq11a8Q28Eu/2nQaJvSa/+Iuy009iksrnv5kugNg2aAUkPcna2VSMChyKevxsYrV
pTnYV2jEsCWyKQ0BjD+mxnRrdf5e5OqPB9tzI+LuTL3mDe0how3uTVv0r7ZPLM6dSGf/Qbr2wa7s
Y06UuZkge/PY4ocpFjfxAMQvzw9DCt93AjizR39ps2zN0J1mRQmluXca96YjiN+kmX7lDe0vG4Td
AVOyZVt2VnuQlKoO9JvFFjUvgYJSkEGSU9cRGE8RhGpA0pKhi7K1ShhMhCqOBhbDmexfJu+xdAyN
tUSxteXpbD0c1S7bygf+3dvlpVHBk5Wdau40f7JDrcKLNsLcpQC8WNdnA+bnPSjgBN+r7HPOh6d+
SosruyxzDgDDuChXBRpXyVrXJtO4FL3PeFuv67wjc3ldmJP5qnXV/DLqKXpKfy5OFOr8JzXqxjE2
oCW2Tt2/udLK5u3i2I7YzL2T/BobPKBNyfqprQIrHkpc+W4CpkgZzBpOquW4dNRUwV3Vh/7MU1Xv
JSoBWinCnencZ7radXMJ9rwhjslbYs9MGoLGWQw0RS8XsBFwuXuEwKHqnHWwzgPQDvduucZFMrmN
HKsGrdxb8Qthw3DvzW1JJbPHV4XtCvyf90544d71Rty8iH6BzwOtFjejsTGi7FhntgLsY5vRsmHo
rTiRp5D9Fu4YFrCZODabftxaDpD5VC+Rsqm+TaBPgrBWzVyf6i7zjv8RWo52kVzPpqGH5Wh4QQyS
+lpJv9/pQ01/PXWbQGaLuF762t0KfRBbDq/izl+k95GO4pxEyzxvgUJP21lL/TTM7W4wic4w5PEb
AYy0aPVk75Gx+RR+69Bw0BsbmsC4yhP5QdcjuowltOVmGkWo6a7aVbGDVtTGvugQ53362DDUskcN
CXa5TbVDs2RT6GHiGhj8a4DLDL0uxVQKSY9+meuTFlidVRzNtMBfI2LM7TmBl/3qYJB22Y/SeMrM
UeEIl035LQ4b0bbKpLqem+mXqSaKWFxBfbkIMw5aZh9egS3glDOMeCjVUXvZ2Z19mGDSXTdNLK8R
XdunLC+ap34wrcem6upLGI3+pokLvGCsvgpjBmdBlnOyiE4VgZWXkIlNVNiLh2ONPjLDRuGSDVpF
VE9X4q1t9MaTN9bLpvAccVmObRl6cV4Gc4ogxZmbBPPlCmA50yY3Y1OiobfaLrR4hYOyITqXCpJw
bjdqm80uNjuWS2riDOYx8ZVZbYjzmt9IlEA/zV2Ei1MrSDo8ZmOetMJGadiWc4ooJhqXGzzTBSKY
tsmNjZE05bRpUt1Pt75Z1R9ZPFbI2yHPIptugrmSat/mcXvKCsrCeBhMoVuZQ9iKGfp0Mw75u9kz
Vgd9mLZAg6prY8pmmYJotuV9CfXnRTiuvuMo0m+aWqMf5aq194uu2eflXYa9WvxPCNhpKPWEVUIL
IMDxtgojqKqsu7i6pfC+bJbOnqkH1HXg5NzRMuv6LeWONTZK4Yb3Ltk19NKt75AD0DVpXmdDS7dJ
lkx825gGM/dx16a1h9xmMXZN5No807i9cgd3CHwE7td+QTFDE54TmlranBT2nRiuZR4lPNN5s0cs
mrtM5GCgiRRNmjjnuq2SEN7AvJPt2ENPmeeYvlEbNUHUptwhndPeYyBi1+GlusMGpGFPLgFla7UL
fFwD3lnDvW6HmCtOkv5NzvG01615IcW1ewBKBFBD4+ByRPt8Iyh0JXPZBPnCzKosHLj1WXsyZ41Q
NIquxrb+E5PCpqW8KmVz5/r6VauMh5R2YCiX/LbOphMp3FWfyj9NxZ4mlf5q5kTSRQ6kWKmYMKKG
Mz8WWRloNoYL+aisTdUyWsXt4tCzxAOJ1P2saRer2TEjK7gZeYp5n6R9WCKDY8NL9E00VR858XPl
N0zSRKHtGAeR4dalYwLK+vnQYjvMfWOf6+mNxHGqVBCHp8gPR45gicHWVGMeVqI7sobl2UPG1GT1
gc74MRJUPJs1LnfTh6ZgNMLP0yemVtZ4p7iviXFEQWafDjq/dJdcRks3b9cGPglcSw5VPOE5/qj1
1jUc46fC9v6MyjzaXv5cjFAOVg/pbezQOG4WpTihpuesJKBWQ0lhysmv+nUPpoBQb3wDxi2YlZSk
0b0fetUFAr+pzqmfFl2/htP3a87HtyqeXvp5OTajeegWypJqdu+gdwP+Tf/Ek3ZnDDaV8XRXN5Xz
6K4HB5HzjEdL+lvpZbcx03q3ENVSjaRj4lGqWAgLWs94NDKJHk176Wij0go8yEjt9Cx68s30ITNp
v0S+cWBV0WA1a7WtAQoGaPnjK5EZL5PmPptt9my5MfRzot5NzTlPXf9kNuZlBPT8Il1UfInMTwZu
JXdu6f6aS9zfCkITfLYbZnaheYazQkRWaitDLSPEmNvuIhvISKW0t4PtvLaJdi0Ejh5+ovfHKcNx
i3MOVyfNvhsZsKcLQI/Ha3ne3RWf8xAvyY1k/9hObdmGdubuTdf6U/rU52sjmCpxPdUUC/zauck9
D6v4xXvs6hTDqlmEKvf7YEmnt1WBiBHYzTCYe7IO1Cd2HPqrNdjahm5iAiajv9di/Efwl7oFrVtu
nBGFYVeJmq2svLIoamzwWxYB79OpK4dwzGm2aNp1kfGAaEXuPQ3H16p8WwzKqM7YUHevRUABqqbA
TQPZGhO2e+WfbEiXoT/Hd6nTvSxKFBREo7Xgno57P+HM7JoeO5lKrCdw8tCW9dF3+yuVEl7W8sJl
tccKvV3p/nHq5BQbyyPdumuB0N9HA7bJ9agAcOLfWoV+1zIjuTWK/i1KAWQ7RXrLf222WZGdat17
T5hl20IgIABr5B18+hsHQDc2GeK68DA7c+Puk0oZc+WL87qI2D2anYGOfi66nZ3g+1q7NZZ4FPBk
ThSRYp1NVZ389GLKdJ9VED9pzfIkrSnDdBg6YlKphhOXXKjwECE6eZdfW7l0dpOLfYGsuelU3t0w
iWheKNcLxzT/IyTWOsJtt0yQFuGi5vQDP7DyUCVJdw1q1QnMbmh3tWhzNPu9tolt/yM2x+ZgpOYj
G1JDMjW2N7GONqPKNJpd0zok4KRL0MfJ8tjZZAsA9XH8slT7YOj9JxPE/mXkusamGdI2RERnnnps
qIPCsREWo3a89rA3rnhqCbmtaUPzp3blUBXZY/A9hESiPodMY5zo7udbvTNcStwVfjdLrvyAs6lg
mejyQdjztEka9TtLYs7lAaO50WxORO7TDUe4+9nNrX3vSg3BTxMJvEd0Uqgm9eoLRyl+lmvFoWWo
Gp459yg2KAYJ2oNHsqxoa1PaX/18XtVIIwnTmvwhhXkQVsKl4lX7c0DRY7zwoqIKCM/jXQu+GrO+
wgLGrj6h54OcbmNJPpKUdC4ytiFjLF41UU/Xeq//KUdZ0Zut6HSPibf1rLpGm6GGEHNzDJPy/GIe
KFYONuuLjgarm63b7OxNYmJi0tmkZNlgNQdELlRzfDSzIzj+jQ3qEKS1bm/Z0MtQVDTOKXEluMcY
bPWw4zACklLbdRDHQ4Vt1Tb2gBvqxEx3opu7oKGNR2vbEht3MqegWTzBycgKyIfOTnj16xFqvs60
h42Wy+qmF9xnkU/qsX+rfI0U3qC23NBrRK+xHE1W4AHIu4NVFC1O4jiMMuvEP0dWfj8VhRVGWY+b
Q43pHuYHXkCTRt2k/A9SAfuE9GZiby2Jemb4cEaWvKp1xC7VlTjRwXPIUnBbi1d3F3hH1pb0jW3U
BNzd18WIc0K8pjRUd7BnzkJcIqagtkZrM3n6H9VoEmmtYW6zDnnM4hIndoug3+2L6zQtuy2H2V1s
D5h0mRU3DuUHbtHadWY2uKMojB10iTWIn9ZiJ7lGTvH+iSzzPRtRRlh96u9Qa5+9eE73c5uezLR6
Usn4HseUH2uR1FuZ1mTKflvREEkoRGIRgStKxcLX3WkfT+OnDi1/45fU2zuYTV6JDwXOnwPdUJB2
Q027tZFiunEnsu1u4Bnr5ogTn8kNwT/O2mYlaHnUC21oNrh04IyCR6Vtx4HC6shMhR26Jo4p4P2i
fddqU2gV4jH3PfuExKMMYtkvgWq5gCjXbh1lUHaAZ1Lt7MxLMFBSH2npDXtIGiPRNjZTtDaQchPa
BZRLXomUX6gQETdNBfXy2PjQNarbCb7q4SCwzRqpSG4Mkz2xS63y0DXu8zB3uKW1/SUqmWzb2HiL
tRWXQ9ZDCX3xUa/ofEx7gWECbgFeeqXh6qDZ6yldjwerwvZOLbRiaor85AbD/1B1ZsttI00WfqFB
DIBCYYmYmAsSJLiIokjtukFItox93+vp58N/N1cdbrfcNFjIyjx5lgG3B/0ty6tlV7p66XtNdHZS
Uz/pi5YfmVmqW1sIG+KVffeklu5ETzwkGqlrXdl/+p5M5jZd9G1vgnvENoSM0MI2Frf7gujCkb+E
EQngiJRt0OLle2K5JWEJuXE1dawmnHSFEE1yKgksIruraKLPxNNq0HRycJp6+U0lPUucL++xVxeA
vxUbKWjCPvBE5ZNxUp+tMAduGw2TW0Oz/MqauU40qPHgC/ObtNovrdCNWxWG0c7qw+JWjBa3fWgO
F8OJu8CGUuo7tt0HzRTDhJxcRciXV+2nWY3PANXtNcG0L9C60nx1gG5ZfLSLb1t4TWiR531MqY1P
fQ91fgDrvLR4gex6oxDHOs+K3VTV6ozWeWXumwUoVrr4UaXzwk70gFE1PE9NUpx6Eqv3Q6aT2jzH
HGZL63YgbRnLu8gjsEkRxFZzF3ddRzZg38xXPTYz2tBmbLc9T+tlru3mVk56f9K8UdtamRlB3nCa
YxT23ofZ40Mqs87y8ygug0qN2avqMcbPIjfbj1UsbqFu2LsWSeHVq01x9DSwNS1cPD/GGPyxGPkc
ad9n/+I2tDfmMjRfI2uEfRx19XML5ooHUT2kG7yEoXEsOQtqMRBYKYuJvMWGxBuNAxHoxQokapr7
o3sxqbNeabxUHR5F4dRb/tTMywN7iPTbCVNIa41JimNZjk9Zpp/hRDyGMUF5szPfGkFnKLWRR+KG
oARLufyJeuldl4IFdhUu3bEFUaUVGvIfduJudLI7k8zXpTUyypoDnlpDMhyOZZXKzzby7DPYqBi3
GTA0IWatLXxSi8Ut6rF2M9Km9W0PHlwyV9HRZojaGUQqZtvRbZpLR7QE7I6EOZLIPYcuZvIe7dn8
qyLeMWlgV+yx6/OzXuCSUKV4h7UZ+BvxptRgbmjRQjbJtQTsdp4MctcMy18md9zMejltQ0HKumvC
pHEI09h3NczMiZTLnZNZ7n5p2VHMcRhS4chXeVBjqQK7tynqXu8Sl6ba+dKZMPJSPZZP3ay6oIyy
/i1tvRWmCsVwIG5BvdhxWj7UDHl/DaVXLx4T0wdyT/fWJyre0UW+5RPfcGZmRTCULTnZuVQPHCrv
fUlbIIuFEL7ZaWefsm0f3Zn03s5akt2iZxXJTs1wGxN8NGijQebLeKifyWhgQ9J4JKZGGrzIgUh7
XUkjMGxLfBN0b+6hFsY7wn/SLWE+zL4lZmgdi6dvqVPJRlzY/TQq4h+3ITWaqU36uYjr14o0ot0E
BIdXdTo+p3My7UhTij91ZxQkxRX2x0Jk1mPlVRM0lrZitBYcksLQdnORS9JnR+cmykp/qbvY+bEI
sPkO1+AOAfngNtXC+lw8I7suxJT4dqGznygi7yWs+u7TkqT1QWqsDp5r0mzIuN/DHhtfmrqcdrJg
a4ibFgGBs6mSBz3v2kOfk/TZDhUp6Gh89u0gceEO0y4wpMzfJl3vjiIEa0XSaz4W7HR3DtyEX6vM
u6Nng72EdlN8FIrlqz40s6+Pk7i3WQ9QFstoW4vJgqNTTX5kxZTJrI5Jal3zycHsfLsV0UfqyJB6
NQljw6ZQPsouYyuBmuCM92F/ch072ia5N71MOhldi2tHvNOTpr+xflcPyO3L60o2wwnG5LYjQafC
gtftEHCH8J9Sy5H7En8T1ry9seyy2iEWrkMiOPV5y76+0i7jKOuUoJhw/jRLF6VRWILnmGkz/ilT
0nziqR2PGH6zyhFYCh2xs2se2UUgA6N/Fu84nsUPuqwmxkeBeSRLfM3ZLtQhX8TL9LRMgpB2i+Su
zUhgzx6Hl+4yilRd9TpiRshK7aKW8IPXewQJUIoXvw5JXB0T6IE1Oottmdg1Ho/1+I+gVTBNQq6G
17mf06OQlffrikX4URoTN2sDf4HcsOHHyHe8LDKOif5i4ZDB998BvvCKx5pXUGR74ynuLe9VhvQ6
W0m+FTxB5SJvStOo+y4L6HQTXc7FasqE6PayPodh5dB8dcPwd4rp8xszIwdVsaqp1mQeiIGxGN9T
LdOfBo/yWinDPSHiqH8sdxI/ERPirhaRfLZSx/2rxNTvZJ8aJ6eKMGNb3xMjwqYRgKwot3E9No8O
vplAN0YYdG6S33OK0le5jG5QSFe8z+SpXeLYqg9LN5hnvU5sDJJxki5cNX5Fo0loRVfLel8Le9l7
VqdeMZosfVeP1M3xKMEuO8WzoaTeb73CIJs19cxwl0JpKVnMZblvY5TvqwE8qSb35qTpmcSBM44I
lk/YWZtLfwVj1H3ZKugYlfL2GdjPtSm1IpAYpvlYmxFraltxsJhcqBXJMKB77i9xijqiuDq/NH3t
/cS5FywUzU2+6OY1ERWprSKThIIO1SOLVN13WhrcvNAIO51ZR9assJhOdGg785zto5DVfGfWWeDi
yw5Dk3NApNlPmDviq2tYhuNPBcl+tB3sEAp4FjJT+7Q0AIwZdHZRSs9UacWy88axYfs92bekSqab
3YlhYHxE+QgmQXBRqUbnOc2gk5ITIbaYeMx+pJT52nvze5PC5mSCgQpS8j+B2UpjVoxVYPENAUFV
MFBz5x4rQtyKxLxruujPmnAFibNx7CfVVPhEUB9TAHOyaUHBmF3+iqp4ieE4Y+GQSm3rkaZO04ef
0aVyTfPLtsFP8JMepj+aywDvhCGhY6ORB3ri2YdRc6YjkyWy/qFUA4Q1mJNeomjkDVeMPzirwh1Y
4vw6L4V5MqqhP5UhNWnjis4+5ao8EN1SkRdKEGViCmdjeBh8MHLTazZeZ2yGXBQER84oFXEpvqWE
/v3ycNQXSdcQZjR73NYS6xkvL3Uf9KTaAhqPx8xqfjAfZB02S9IOlScRQ4bvwyL/hqX64/GlMZm4
ZDTamX0fRoLCJu9lqZD428U/j0ZnG2fhflHmBRuXlMR6do/mVDR08AJfncXRHovacu9ZYXTQ47P8
JxoqdsO6tALPUQXxm2UIRq0rvB2xt99OTatvobrrYFjYLfLOXaIeLxC5rhmqn9wsgxqWutEkYjPo
Q76tPRJoHfPIzabRAUPepqkMwiXdmg2lPxZvXay4Yo35lyJ+bFM4VW6p/s6qIceyDbLSezCaARHQ
KueFKiiccJfwTydtTyV8BzwrT6MePlfmcNU6u/VLwtD8toGEGbF9QONwctJZbNse02FXFA4ORDE8
wE6nmnpw/o5ej0hY5s4FJdxayvitiSBPsvh2FjF8G3tgRvcY+idW5ySbxTsvJQibOepUFPFV9M4V
j4VAD61XZS8Xx4g54N7J6oxDEnf+UCePWcm/U2ITmdAPKkIJQWxzUnKTwOQTz7l5zbCeL6vkUJft
kTEAGiexlG6zL1IBah7tzHWZqZARq8pEVzq0j3Ag9oTVHVU4XY059F0PBr6ZLpsWShFv70QineZF
j+7CVFYJ60xQtQAumF6hW6Hsmi6OjcZh5KGTAYmjLxGsy0qSq8wlcJb0s9HNt5ZyBPFOYY6wQba9
n0RIuKAzLikBDBY9DsDnJmzY0TpL86lV1GFvjs+2iPnKMXV/rUPyx4YwfIjD6KpkaxKn7N5EQZq8
UdjvXV+TwTzU871PbcmJjE6dQxhZ06g91+xdLhFQXt1s4G5qBz1DxJv0u9ZYYAKo5iiWhFYxVrcy
SnZKs19T2bHua75SsXznZnw1k67aEf+HZAMKrkmbvGn1/lxX6mEQebSrZL8zqVcbk07R6HRfDJbv
ML2Bw0fPdhq/5SWfpLUZ4p3XohgKdn0Ei6baeNZmANS+MOetazonbOTfI7Ln6CAbHXZ6pvexT7un
v5VtfEngaiNQb3lMgyJDZ3kwXMjWtmlulamdFqynpJv8LKl5d8fxi/3HF5fovjba1xlrdob8sqSS
sqMpNArc2M71VYjo3qt6PzbJZ6b9WFjC8hxLRRTjsOxqWnKorhcD/FwZmm9G8XvH3NkqE0Cn+SzV
8iQ8jY1vxov2r7E+Vb34U9pC6l2CTLGCnySwm5Tfk5X9IeXnJ8wUHEHrs23EPklxvIvrYOar7VN1
X1T1VfA9yRCoo1v+NQJbV6z7syp/tvkZ8PD7EFGFFXvvZIgfxowsZyV3bi+ZKfS7xKFt9Q3t+pCl
Umvs1ZpZH8VA6+O0cYyG7dFSflfAG1C69gwqD6ajY+Jgb2vlbDDo+pJFfl9Xdc4gtzUkqpjYYqsa
nioB4UfInS3Vr9NFCaIDxmdG1HkRX1r54ZrD1kRTTu947530GVF/MqeBo8Pa0QyiNud9kYwnq1z2
KSweiG93pcJnDboeQfG3YUzODWhzYc+Iec1rOZsoOF5mREmDw76rSRY/dEhM6vNjPyufps6XBqoN
IVMo31j5GuH8UMBYhPk0F8lbzqo7zbyDGSNUT9tb6jj79atKliVgz3d2ydxp44FWW/l6A6rUEm5p
jec+k8ciD48EocLZGI6LjLjWaF216ovV6Vmhcl+PQ56OO+niMoBfTKKjWFgIi3cql1Gm2BZCwUh9
bnGSXLXycB/8muNU8aHXr8cU3S0uI1/Gxju+ARGKfI//LJLVoyuB6WrWTHxfSiw/Y+ewNFO79blF
XROYYfGIxXa0aezGt0suTY5AN2m/62fMcjuItChYopTceufVoaRkVpJiHgN2G09Pul2cREEQeuac
zbEPPDc/rD/Y5SNgFfm4lFtw4j31ZutFtY8Z/ANrqs1iMlK3VUCudODZ6aHsFri25BbrNfTU/ASA
/0eF1mGeChKCLLmpKv0Jw/ptTjXO5jmQKS1KakK/w0pg4ZJe9Nhv5uZMKFHByVqfdjXQsw3jsU7Y
6kGU78bwws1JmjlRmgY7MiLU37Ja3uo5vCpc1YQlWOTWoKn1DQF4Dzz4EjvWfZH9KyoanaqQ7sfe
fJvS5jAnqQJjWZ9SpT+MyUAKgaVjPuUEC+S3DT2xhMyX/4HoFG3CBJXOojW+VBrJvVkHkV03iWUT
PlhZUMZoWErvMHmLRa2vuq2dtr5y4puI3EOahG/0ZNcwYnvNX+AHEsFjlOb7vEkSRqa4PcjeM7YT
PKmgzugKbAjWQ7pSK4kLJUF911WJu9MKeS/b8Vzo/aWR4q0W5CBNU71rF/N3yYfXUpU8seYhH5NX
UeTnsVm+We++tTWJmFEuNqEa3sg+OFDAH6oe2YCGC7yywhNzyb/YCP+Ry/Oia9NtZvZrrP5RU32Q
p/Y+z80LsCQoXzs2Z/RnF9NwCUTXVKA7qsMdCb3hBO9i/diA1LBAR+vR1hpodzGNRrgeqqRFsjJH
TGTLhLxoMFqY0tULxJrnWqqnxotgcM9o9JJ5CNJEe2Rrph3orB5nChxaOcn2MVP9eZyr45yDr3gk
ani4eDW8b3Hb3pvJ45bDUYNbeQunHQ5sw5uo2WydzShoi3hPCCe3W46YIzSNApYif4rb7d0pP2VD
eAVafoH3eVBcbzrQFmIZdnJRQxI4obfvqT6QaMfhdAcPsmg2nmx9vjfGwCYZ6JXJgtsbumxTErHs
DeJsafrjqAAq01Z789CD5kN+8rL2lcUOviMVRDqDAg4m9NzobSA787tBY0RJEkS957GJvCv57jSN
1Qt3lNkBLzI0PoQ57/kQ6Re9Ne/CKrmHJ2ufdPlvSEskqDmxK8nqXpyF5HeycIdsIuJ7OA/RpACP
bcEPtCU0rpbrQ3WfYdEfisL8Ygdj7GIdrc36HlYkftVhcchq2DW9I1ZoO3pN0F5g1PokrOZfwS4p
7CK6Mjr7xpiIcYWS3hrjaRoaLJ/6W1hkb5qWo74Y/qT8pJTVGVsDH1s30qNjbFqmhTmr1XZaMv5r
DZZgduodjbR7W5dujdR6OOT56gP3W8UufMJWOxeTOpmLsZKlfyENB1lcr+ThwOytQynLG1DXAbXp
eu6Msts6XIhDMp1Yjj9Lqr7Fjbo+74JcHN2F1wR3v9ae7ezDG7nuon3VeVuPc8DTp9mEOjVOW8Lp
9xiQPKxmJGs7SY7lXizhzSusCxqFk1kNL8Yc76Tj+RIuGawYxCOOr7X1luRcf0JvNa8d70lo4UcI
zxQmnVUcnLF/JkxVn0pMT4pPGAG7pV0zB+xLxWwKyvrBj45auTrarNr9rsDWFx1iOZ1iKCqhnZxW
IgxcpLAHls7D55rRGv2j74VHHF0y/FXyqn1bMuMohvQLR4VDCK+phFlBgvtDCV7TOLfQkMgzf/r0
EkvCvUoUtB1rwLlhO91F52zxtjjL2MiSZuVeJ1opWtY95jVeIgLH6S/87nrMqvXw8/ApuYcRJLNo
uPDhaOGk/BCJ7qelJ0cbV76MXJHxWF34byPdRD+3ckIfAMlXnYdvGoCB2rEaq/VA684GXmfhR4lL
kHHbswXtsZbkLNcdjJ4o8Mp63ORhCYevrDcWb4DkKuePTp3iMzJR+3H/WPFwiIflEuHhAbn63Yv1
p8ia+D0AnMk5Q+zznb55Wf9p6UVQUNjhh/gzi4g2zf5hp3/OOgj0/NWg0GoE9pLy7uTB6OrnxrIO
9mL5nQNJvdKec5Pvc43Ms9+HlROK/modL+yX9f8m6bHKsTqxm4cDMvlmKx6T0T2FNap8GeqfdVns
xeD5dSkPbjgHai7wENYO5DxvHFpmG6qtHqbPOYVldpmysehhL9BF/Sqke2ydW2V9FuMjpBB4VuZG
me9mFF60LAwmG5rKuA3Ld7sHNGPK1sJjIy5O/4/dybYEzOXjK1R94OAEsed+Gf/DBNRHgP5qsz3e
qLQDh/Z2bc8AGZZbweTlieaokv4//ih2/6+vr+ulPpGrTGccG1BHgFRJj+NNXZYPEyc4gyTzzu3P
YWbgLUDViOse2lbm7eooo26tUJxYWHqz+LIz13gAPQEudj75u872yxqNgpiccDEocA27hvWNsvmG
Z17anjIWtjS2vRRBCPvMR3tVESAFc5f9E3TQLt2GpC/mecCvTEc0O+Lf/40rn5nHkerWs8WxsjxE
ZfQNEW8uOB4UibvEQhf2H5M/Cxmate2iOWJHFDIME32XQ68OIU7nvHQojbY4DSYLrG3o/B7s06DN
mon9UaVv2oVi5mDUukEphXWBB/MggZpGlxUkaYUHLXZzjIZvXWHDFkInsJYyDxthIiUCx7RR7MhA
RunbbIprUZpX/iIzjZAd10+rS02cZ/tk0E5rAeLlkmyxuyHZ6+wuSK1BSY1gholmMBn/7WG4Rbp8
waE2J9HGNf/mgMCw+U8RK/+M0rqeUiOaAVp0Dh9zPlaIyyp7maZ7ZI+AceAEVQXq2P4W1srMpt1u
2IGuBS985JkataO2dtsXq+OVI9rSDzMBmwzSuaf333leqIM5pRSFwkHt0qBe08Poq277kJ07odMF
TFj9vcpxgMKa7LJEDX/EnHzoVGyyR2bIi3Dc0lEINI7lWUbyXuios23nngnYB542/HOy4m6uLO9E
f1+UdczL19b9kObfbCw4LNluFH4nxvRo0aaBQ+vjywj0u9PYP7wkCmNBJzKHP+4CElloCpbfUrM/
XmDe5rbdvYRNmQbthEbbjPs3Y4EvN1vku5IU+IeVlgUxsh8Dgnfzb9XU6rWCEYrkvl7oNyJwX3u2
vmzloC0xsv7baKLmS7M6iFVmpkMliwYdYMUbmyfbmoAR6nZg69LTqcACa3b6sgxnojWmzbJ2JhzA
gVUbyRTpQh664pMHc1YnMG4bN71GrLgPfTGHTOPGwLK7YgqTWN2G7FZ3rqdMDBqU9RkBj6ZBF1Xi
jxKjyv22nMF3U4fUxsHsH6x0kC8ry4M7aIHjYkR0ocrp4q2Vt6gehfs9JpTOljxFIhRg0UFBjcqU
qJPhi0zdP24Y4bPQ0pduhiHCEtqup3862d9o5VNbBLFGkqAlk3JTOB5iEE6sCIpKpsfcjVg0iwGX
rI0ZRaLZll7mPDeOZZzzvOIGl1F2gPgHgzJuoKmqxdWpa0lFdMpiBOjzkP/CNMDrf5SPiTvMV+5J
gEcnaW9dreRzM48Jm6yShh0X1qPrtfIgMhIt15/ofIJwojO/E/sQKPK9NU2AAXNYxZdFk1UwUKWi
Of9gbio2XTU/4QJzmgErSjDzrcxaNJ8mr0YNwKfOelu9WVZ4XpVvc1ifSzpgBUJjtnTCDvxTz7iW
rhGT0Iq0ZnTqGxAHsILrvjkzEtUxP67vp1HKD9Gg0tXGPdK/gOQ2X+pusLpgt4j0sOjozszjh2mU
D6EdnTXb/XBbfeeR5y6xAdWy6Mmu7I2BUiVuzOfWdt5Q3xyEZTyKPj8IWzvatGxq1L7Xc7dCBB5k
5o1pAsZDXGvL/prHpPTG0RdiHNRCHhebl5ID2sR0p4yNm252Bi6lFrhelxdzHPqrOZmPJNKckEfk
QR81+y5vzxxxFJqy+RwTbW9AZVVDBKoXe0eEGxCLnKjyu9h6zt0Y9zwTcFRiNUB8hp1r195ImUmN
a2Fhgd7AdUj42VHm/Ukn0ODIXcksYg1/0wU7lLF8Idbojm0vLjTWLUvB8t35PI/9a5HPOJnTzsCM
fhw9NFCYm2wtvQvivLvBV4GYiji36NJAueMelxxv2yyy3SAk3P2nAxPiEhncVegsjphyP/0HUuBm
L3p0FXnLViY5e2Xx6un151jlfGG870lBtEy6XN31npibYV8m7j3Mhse1EWoHa9nKuffTyah2s6N/
r3/rrDFexYKVXi4/tTnf61b55nRr+Yv7hyJEWd87Gu5Phn7ymupvKJunqYlOU+o8AQpDTMkdKGSc
j8W6NjXEMgNYgamfzgQDc/m78IRyp32P2WYzbj6BU1/GfoSHbx66pYHTYWmoK5IPnlaJLYyJgrcP
wsn0e5W+ptzoOBEcCg7HaiQocPYpYBUwX40IO8WXmy3PqZsfhz55DZPyH6y8inKfH3MMARemQdhs
x8xh2nbyJ6OH+48eBWGoh2yEycj06j9NMxu+7Pj8carAdNJyy0L0iJvjdvV2d+IMIi0hFrYB5wZT
jtOk58AyTJJe0j040DUGlxuZG+Gndgc28POqhEIDvjEmqma3fIyL8wD/+DAOmBFG00642lXv+3eD
dzViwqQfZx2k/VkhGDvDu0aDq9aXx3Yh36kPXYhdw8fUR/cixJ4A+s2t1vDREYvLwDOIA9AQpPum
+i6hH+BMk51TSMyn0qye+hpl6pwZLHAzEnqL+EmwIzOc/gPWHW1zU914+HuILvGuzdzsabVv7ljX
8I1r9aZWMTLrGlYtciDkkwl0w5jBXMW/vXSf+hjwWeHs1pblqZuMdxjjQdUWT439TYuxHtJsO0Mo
m5eEPYpzmgztLyq51/X7RCV616htUNyGQyth9hSZc7Pa4tHl0Q+rs+D6TZOkIu+dU12Sdn53WsZw
zY7Nm9SG10JgA1ra/lqHooTMZ3AeA1F+0bqfcaxQ13vpwdAhwDdtezOn6LNvs0eINC95U324VK71
1zWPCQ7bg8CKcjX0r4eKvUM5P4Sz5yMuOYfKQgFsfVQiwaNkRcBZx2/dWvuNKi9wMpvBGBeDoj5r
Tc9BKI0r7i6fyA+KnVehi2rj9pSQzx2qmNep6K1NVGp4IGmdixxjeITvyu6v3WnecovFEtR191BH
89ZT3Rr3HtbbcDb+6JbtrTQgLDtCuOU2Yr51cFlc9xufnK8CkV6fDMe+d0+5Ie+VwUsN23ojU4q/
1UGD0zz1BMq/94wy4/PHh97jAVvKCto+gQ9tIYSmI2arDXFV7jM9xtJOP9TISdY/1a7LO4DtXouA
XQodRq+Dc0OFWAFbWTbThomA1MJQderuWMhB5pXDtYnjXzm1Tw5+pU6d+bMxbcs4fFgDi3omjbK1
A31Jj2Om/kaW/emto/0gTk01cfHM6Y9BB16UvH5mTMvGlaW88Qjrj10o5GBTlNs0TA5u5gAh52w8
Y+/sLP0xAq7ni7uVcQpU4bg0EpX7T7jl8JW15fiiuhC+iBxQUiZHxxzGvd1EAGnVyViafNuZ8Aor
Y74matrMsFUCd1HZr2t0D2YT7alyv6Jg1hka81rDV99A4G9gMAzBhNVCW4m7Gl3454j1TiVmDs9l
Vzk36JqsgJ3l1hsIh4pyDVYow2/Vp9G2cCL6nClkvhwMhCV0RtKp7lYy/qyfAVuaINGch9iAZcPG
+k+MEo7Oe+IctUvkJyReq858NN3OQPuNSL6LZ3+J4qNtq5eOesFavUHLA5cM4goiIe8rkdo9L6Yj
jkebonLYdorHiH+na/O9jVkgtpK2Oy5fnTRBjse8sxSYuPRrUAjbGJw8ohj2e2Lt4Kw6oKnmX2Qp
uyhJLmM7nLrkp4ZP2VWIZmtscIWlPa4VVVGOBDSLjLrtTMO+N7yDPcFsdkrtlpthgIMAaJSZvlpa
/om4+rUcC8oqwl+jPTARXVFGnPQCkMluP3ADuUxJ/2kXLJpWS/3AzTlXkzVjXl1+NSG0x9SG1j58
6nnY75K4eRoaTA4HAI4+Sk9uJARTcO4EaZfpe7MDIE9ti9TA7Nw4kNOnkds0HOhIwmW9RxPvORTR
6wDTmI0ySoZSXdpaEMDm1mQEtFiRKW2vlctHvMRvWuzivzH68+SdIem/ZIN6nUwXYEZxDQurbg5h
GQ4swcytjXPdpiKel1dsJZA/uCVudzroXdvCqYWKVz5rY9vsRxbv/iix8xmkNgdjhWGW6kfy0tsa
a6/Qq+x9pDVk+4S1OoUobFftCM5a0E7R6+oy3Dt6gWWRNgJPLQTR2w7PhjV4jkKY600xU2/RIiJ0
G9WP0wJ7jPAM7hhhqM+o96APWRKT4XlyuLBDeWqhvf1WUkzf3lAmvmW301vLpHLDpmA52FXWncZ2
AkFzUketwOBpIIrzEHdKHtDzgQeGbEH3tixC34ib7GRKoAKZDVBex3CqD4mOExlxLP3oo8rBF2xh
WVEOKeo4JrXmM+vpApmQLfrJDkepU40GiJlxRK1vJMnOmyI9cIdYP3sQD+gHihHCThsda3CwD9bM
f0d77M6OqvttlWjhOc0wkqkMQA9lRMlzXw7Twzygw66LHu5dwTIexBhexwSZij5kekgoNie9BIdn
nf9JtLj3yPjU75TjaFe2kuIUuVGOH7VhHO2mfWnlTHCMl/WfkArqraogC+r0G1cEiAQotPptETVL
5wE+YcNqZFNNmHPxyRl6Q7vaccwg3uu2uw0NULM4wvSmmer0ccoFVsiVyN91zU3ppHvxUxmOzlfv
djGODm2ym7v0n857u2EjNr8wGWGPHIPkuR6G/rqEQ1AhN9iCQnQQZmKQ1MJNEeq6uLet6x1zqqLt
4A4sp3X2cHONkXgMJQsuOMhvWAvsaAzX/oaSx6vfpNMhwsdjO6swOUnMPYImmbJjueLpifLmf2at
QCt1yiTNRuz6y6qiqj1SQdDEobSrWhRSWjdCYOhSfJWSWHUHCMvjqZLR8k5P7Ww1GX4YhtXuxiYT
x9B1e/SYM6ZdRmp5O8tuviSAnQ8pL93hYFTEG8uz4bYvheMgZsbtMG31GHYyPhxmDI0wnRKU6xKv
ehi1w6ZJzeKQZ+ZdH6V18wwsvTTFNOAkj5blEQ5iRN9YYb0wZCAPj+RbtwDEQOiDo1K76d7il8+5
lr5kWf45Grp1SNs1vbpv7tlkfcuxGKiMyM2QD+IpF9VvYjZTfC308p6ZJekaKtE/FkKKN27tlBz3
GbZYJS1SBq3G3f5Xy0SqdVY9PJm1cYuV4btSHFcMB1TwEBX1JU/Qnaj4SSGRsEKU22zNmJvjJsLU
PNv+Vy26Oo4yhMuGIS4rMNTM8ncAfG294ssFalV9xu6crnRZ8VdOAHq4aTcXqN8GrW2ufQo5D23q
W7Y6jwnnTSBp3vRW2/loMnI/MsHPZV2/xjX+CStW5HWPS1HgQFgGZVK/SK/CvhOSUp5vMXzfwft9
zfphdQdDAwa1JEr9DPI19gj9lxOzHMSS4fYfA9n//n/BZd3//s//cXaevXFjXbr9K4P+zveSPIzA
vAPcylkqBVv2F8JBZs6Zv/4usjwtqdSw7kwDLZhVzMWwz977WQ/TP9KMDLnrVVeT//VAz1Ia/+e4
zN/zvF3iv9bP6ekbHK/rmd4sw3p/b3fxrfr2ZoKXJbHZuX4u+rvnso6qaf3uczrO+f/75X88T2sB
cPr8779+pDUvYNbmAn766/dX25///kuV4Y7+n9fr//3leAD//uv+W/3T/4//W3z77n97t9jzt7L6
91+6/i+D/4gDdd1S6ECCHds+j98I7V+arfMA0W2hGoo5ugfBcqs8vlL/pehCNmRbEbLF97B0S/qz
+Eox/iXbEB6JZSxLEZpp/vXfu3d74RJffhFOx+/p105z4i1G1STpKkimKtiv8JqUeeq9pYZjwByG
WktErNr6V1o19X2TBsa+B1C1VQbN2Jglo75WH8xT4/nekYdQBqBGRdqFRncbDNJPt5WkTVCpwTIj
AdUP0tr0/PKWmrN/i351BTRM+0amCcib7JbrDmOjg2zDIeSZvMiTPpnVQSgfg6iWjwimv4d6p63C
TkEUzNaWkePdWOjIb1/9UP9w5OrI5n0BN1+OXDcI/zVFloVpXbF702KI0jzJkjlZSAmdszXMmwG7
1t50s1WRue6KfJSyTfzwEMcBCTva32gyx1HN87tipbrfklKOtlmP4t8bXIrmMBcPDBQZX7p2f+sb
tNXpfbH/836/pShPu20iCebCVDQ0UtoV5j0KYeyEvos3sdYf4bACocF3oKuHntvf4RWpBcN8iAiV
/rzdt4jjcbuaqZiWSmefQXfy5Ej3Ci9fBVKKZYGfkt0T2qp1woUSWu1KQQh75DVVBfryzxt8Cwq/
bFDosmxpAtMz+XqDoeKljel5HGhGYqGhFSg/I0ytAUg4yQcnVXl/dLqm2IoiW6oBWuba10bvLFqw
AiuZ+07nESX36ZGOC+p1JgKrMDVu1QSIYEMjw6MGdlIm9kfVaBxIuTzVgSLfhHGBzE8QBWdhNWvj
zP/gen3/u5umJnh8KKpJDHZtfygs3TEqp02AHmfBlrq/sTfidKc1KNfopg9BOOQn9BLBB248k4fZ
2/sEGwtVMw1LV4QhrsHtTSbXtk2r/dwS4NW6z3abQAIlHfxgUtn36Dy7VSwGHJJ2byv2Z8e0qK4R
fc0rLY3u6Heln1wn4psm6xEBLEzlwf2IK/8PP6FlygYPTdtGZiSMqxuD1JLt1WUcA92BYm1jTHHg
zni2C9ABsg0UEByefK5b4vV47UciOdeSPGDep4R7gB32Kk4d5a56zvT0oQyqjyziJv/LN+dRU0nd
qvTRKpY+XtRvn7ShpnSqrgzQVQTJ5lZqGJBm9jY1PQitWoI6ibtrjcAIEW0oP1Pudh8cOX5MJErA
aFHLkzb+QaJGd1BOzt+0eYkrKN+3MdTwmYxud12REtphsY5PTbyipaL/QaqNpkOSRCstHOWp1A32
ZdIt/nyzXvkZcLdyiYAMQ9Gk6AxblaujSw05s6nMUoko9QdaiVrJLX+GjMvdrFy6obx1kVk/U25S
Cy9kDB1/SnJHegj68gMe/2T3enWeocpoXKiaLUz1+rmhZn4W+4oVz8OO94Zt74ZKtuFhyw88NklW
1SJZAzQ8GJIOPs9OvmpldKOphXEYAok+LC1DgyhGqyj6lFRbkEMErmdFzUkbCEaNod2qvfAY4ZcD
4Mague2chCy6K8VL5KwMEPONia/S0kaeBiAyVigshu420tQPTvp0KNeHyuuLmNIGU6ZaV5d8X8IH
EJJOjcPUq0XPBbbVbEbGhotMrnSke6lsnxl2ahuiuRXjM23sBmu2njYUB6urHMqnnrkt1PhGs7ag
XJyTljvbnibpO12xP9pfY4TvX+2vwasWtM0YcBC/vL0FfFggAy8NMN/dcE7tLNgpYXOnMDKhsJw5
p6YJEYzGjHD7rnqwwabtG19FGgV4dC0PT13vGF9SGsZXqml0IHuUb4XwvXsguozuHWvl+x6wb8Z/
azqVpXmsAECIIy07lik4zkgDK2y6xU3GcHpPXEmjX4AnXVyF3mc8ReBkNPyCJPljGoutYR+0cA2s
xNVXBdnIFVSQ9sHVkCG7JC0OBhbG804A6Kg8L9gGfg/gqXHilRJ7BRlI41OTNtGhLpsfMSnYmePR
SVfZ1s9Mlvx7z4K9Q/0W+qqf3VttT99pe+8m8CNl4X9wpSjvwjxdHgNJnWqjInh9XLkAlAk4K9mn
KmShf9nGg0PvxVefoCWNm+Z7E5G0VPQ23rvwPEnNZARFvUDIY2Fp4T+jziA1KgnxgSnB9VNDqLqu
jDx8RTUMdsy+emr0pVHLnUbnOY27sIpSNl4LedhEguySFbTFWlUSawbpfjMM/VGmjYu2pOfGT2mt
rpvvf36IXb1ix70hniLkUDGgIeq+2pvMDipPrVPqFZmCEjAZYUyezOh2BY5p24fSj7oxsg8csq98
+7gZDBVQgcC/w7ZlQQTy9qaguBh5mQ1K23AU9+wMTbc0XPINqu2KR6qL31KaIzZeAR0yT9y9Pc7w
5+NWrkLhyy6MO6BCObOM69jCiDGgaBxq8f43xQPN02cyzTQ5BlOV3Ry6LFkqhgdV0XQfTLXZeE1P
w+Gf9+HqAmUXhGaZmqxoukZMfv3+KHWTclGfuXMhtT8dwZPTTuufkcpt/ucNvXV2GE+30FXT1uCt
6QRU2tWdgPpYyVSaAeeAqOd9GH6qye0mvaFAoanpWLMJa8ofApXun7f7DwdoGIoh64Kt29q1wVEr
t73Ms0yibo0rwHSEkRQGC3s81g829Q/HaNkWYboOTH0MOt5eUpEDhKAUdLQgSoNTksfdrd5Syffd
z3LcPGn0mx3zMtA2bkS9n8jSOqUqmGoJ9e/XWpVg2XjRd0/N4m2riO5M77NlH4zMp3mi7Dx6+1yT
vpO2pk++sQ+SFq9tErx0r/viHII+XpdasEs1ms6stN/TfkhOPUaOizIzyRF4w9jZ+blrnYIYRwEK
8HQPyhq3m42xHDgIBDbh16KjrJS6goY8WnassIMXGNe3IXHGnBRijWyZR7GqDtDEUmlYOm4ePZUG
OSCkYs1KtcIfFpHUSY+M4SRl0fDBL3o1ZuBK0jT+17lnNZkh/tWVBAjZwh7R9+Zk4mijKbuzWRgz
0VifYqsOlrYMHfuDH/bt+3PaouDusDV+U/PdNTTq+rvEI4hBVvBo1u0jqa9HmX//eTPvLx+NtMIY
zSmKQbbx6sACP9AARxbunMI+4xxFe3ANhC+JRedP5Sw1Fzh4mZ40HwX3n7f87gnMKbXolDBlNCGc
2asLF8SuaTWhhcJWskidAXf2/MEZW/S7uW+DUmhrAL+V9dEDcLQgehWYjCfWUHVh8360VYasV9sd
egOiswr5o+pRg6OzcqHxZNEG18J4b1SdMUtMu5nHIU9iUtII13F5WlVdFq0JN+kj8crbP5+Jyd35
epcMXtiGZXGBmdexUpOEkhOI0p0XZRLvABQv8sIqdrLU27PBsO76AM1uJOcRQlFSnL0JQH9w82YB
q0xf+w7EZ3dw9n5rntG0e3iY9MhgVL/Z/HlH1THIvNpRkxvBInckSExdXy0IiVorlwQobeR8+5pa
/8y12g7qGe13Qj4pfqstsip0EfXJJU0mcbfh8UevYuD8ABjjACnGT5Me6npvNmlKywImXf5gMkqT
AJINrjsjoK+Z1bCPkVy7H0Qh7+9jTrOsG4os8BjUrjMqiEaz2jYRpMBpfFSGZuuXoBYqo3pksXge
aB88N96/CQyd172ia4weSONdXWxK0FpuQyFmFg7ddBdb3Mn/m7vYMHg+TbmCEbN0dRdXWdqRgsLN
K7WAefZu/bnvCZvarEiOJaCbEZcE3jjcyyYNMH++KP7hEEkaaJxVju99oN9S+HaFQlqNt8xufFDF
sr/7+BDf/3JccxqDT4VMmMkI6Oo9p+t+WeWaBL7WFbsKuC/dZ16K3xf9+nucdn7+Tw/LZOTOcIur
nGj62ktLpxW8CCrbpgoJH0rKsHfS9Jb0woeP4DHUfHtT8QC2LNpdVc16vyWo7b1PBQdRhUgSII0A
m8ZwUDL7GwA+2urPx/UPW7PGbCLAIR66dKm9PY9xm+ZA9zpnpuoI+xEFpSUpNq/LLfrxyuaDi0N9
/7QlB6QoqiDe5cmmjVfPq1QiQ0Tf1zw6TgMZVVdHn3TsqLD1MmqARaIV58JIFXSUKAtauYtOEGq/
Iy6jz9opDqWakjUwkxsTDg483OxH0wooLvEmtV3vKLIEYWofw4Msjbu0Mj4yB3v/cmSPyeXbJEFt
RVevdh4WSuKYvc65qiKaQSWMPmJ/wOqsHX0PPD8GvtGNhuXiLjLMD0P1fzp3hoUtpEq2Un/38BD5
ACvYGdVzQU1PWy8jDSdoSwy6PgO7XWeA8lYoVu7lUB62GuQyivrh96yuxC3tLNYHv+W7K4ecMJ2b
GvksGfH1ddItjAO7bw3MnEVKR45EF6dEnguH7b3pNcEHo9h30QGDk9Grjewn16iuXV2m0hDCwGNr
UMqGW5IJFa+cT1nsrkR438IqwUfJ+uiEX5cJBIkVi5NtUXQhJCI2eHux1lnQSEaBlSOcN+1L2qKF
4KiDg5327TIeqSnBQAbGqmPvh4rBK161vOks+ymnq+CQY3Wy95OH3qAWog7umaYIu3aASHaecQR4
QHFyyD6qEbwf0LHTpkzIzH9cqteDnK4WtDOPiLLaQ9xqaS1yM9RHQqTy2EPqLSALmHQXozitepoe
xX2oFMEHmbh3LwF2wlYtgYyYV8G7MFIOAosxgiCkd2LvGDjd2ZJppulsK/ggBrmuYo0/EhsTHKgq
ZPEuMHYY06dBnjqzofbqbf0Lc6pUc431oFKDGWL4gR0PnbsqbJ8bj57pmATOLjAbb2+X1bGs4ApZ
SQgvaqD2rcV5tfFkL7nNFHWPjsW45dGCYCOuSQakMU2Ldv+VRr+adqEeclaSAWZU5ZOXOfIOoNMX
5PnIwaowuYelYK8Ypym7IajV5Z8f28q70IvLkoqFxYiA8oUuj8+qVw/SvhqKTPPb8dqsNNp2AVm2
MU0zXBE3hqtsuyxWVjCMEfLS04uUpPZuE0uckjIKz3BlbrPK/sCWUZ1i5TevLnZqHDbYJgNtIsKr
G6Z02zaRPB6QNWDmbZLRZ2EZX+nxpMPLqnCnToYT6W931fqGhR2mpxyyFTEs1fdaP2vCvtHpwN/4
NaRg0/fSO563T35ShqfIlFYNIInGKHAk6dL2XshKtdADkdyQSVNnkWF/D/tePZNN8WhVR04cNJu4
HICZyy0GWpHz5Leu+p2rtt2A0rMITO+13K7vOgmm4AAOpXQcjVKHN28zgv3MldpFoSNxjImXQJK0
9DA2VDh4OWdYxNlIcFTzZ5Ir8j6iryRremwGEOaOvm46HlWpWPsNw98yoyFMOkZmFW8Lm3p8S32L
nD2yQNFEJzn01U1gOkfsVY6xZ0q3HRRjEp92s0gyMssqt5Dq5DNSKNZBZE2wqyz5xpCy4ifqg3Y/
2Maws4vI3seZt9bKALChLn9qWumpVhT/3CAyPg+d+8uMDg1Og7sIcNQqjFN6IkEy3KRl66I5snC0
iuip0kWAN7yefW4Bpu/iLk14jTTuzmqw3SyQICwMUWBLptSPHjzeB/xj6UhKI31R9mH/6JWgKvpa
PVdJ9QzgW7/P1L7dqRkNnJowad5VNXcHLAKON1oCSIqAogKyFbeqgIA4JOnP2K3SbZqXGJKQgDqV
WUqvablX6aqamYauHSM9DQ88hLOlQDqLS4/0ECdPRjHESyMwBQza+NYadXdhE+AyIVD8I8c5DYqQ
jqQcgLWp8L+VXF5XvWsdAyt8CIq039Sh9VzT8LnVmoAhC0mMjgrfrE6C9hC4Bi1nQkeahyOda4Js
cHu0nlW/b+TiVqJPfR74LebvkW5sSuRLM7lpvK0qumbsOOEmBYg9at5+SLnvPeAdw5Xa+ek+y518
3oNCuqFfduu4fo2i0h72zSCseVJbyo0wgy/CxhTUdIpgX2AD30iyu7fqMIfV8EgvijsPct84WkXv
rdCHFJs8AgBpKY4LITYKb8KoBDaQpDd2aPwydC89V1jbYEpwU47lvAzjWjP27aMVDp81Yw+zy0FC
oZRHT+nuzTSw12VNw6MYEB0C5b8fsFxaRoCBGaY5R+Sq4SryQAR6drQDqoDRSH4U/p5iQ3OrNG5z
C1XVmuUALuhEt72N0JXwVrbbYFECYPufRia2RZWBzDIl07E8dTX8KQlcu6A2wdwqYusqxOu5lytL
X0ZszG589Ap6n8pme+O4gKZv+ij06wQm2PZMNlSC2lKQ47NrmSxXQ4QijGKDoQ2eh/Tqo5ypR5uW
DsJ4yPWo+58aHT0laHb6S/7uQ7m9PG9fN3a8GxqxO8SoNIhoPIyJmd6+GizUOzQQ8PINIY/NenQ6
e7mMsBksYszbrHRrhvLTnzd5HZ7xsCXhqKg8gcbk0XWBE3/KqDAdOnCzDAdgzdFgHIKZ3RF6aGtH
XdaZ2i0hPj/+ebPXISibJSqkbE/VkbaI6w6WwJL8Qa/Y7BCnvP6QOEzxuEXW/C5p7v68sXfZerZm
y6pNgZlog3LnVQzqRL6Kr4Ps4E5Yp3tb4aniKzCKZDDiC7CfOAx0GLymFlGwKkhNSkrgf/Dev/5t
x30QBtn6sRmDhNkYFrx67WsFMvoev9LLaz8EHLQUNehZD16KohEJNGHxUfr6XUg5bZSL2zCIVkjR
XV1Qo1oyVTtCykYiuepANK/ToMXAoGmXvHLniNNXMk3BJF/d+DsdaTuat6P7D07/dUw57gWlXS5d
Ek7vx8Vdn7oYP2GU3BtDsOzNQiwEIxM6bgrK5kW4xi2qOIHzjQ9RYiUrJEf+0XNA2vPGv28TGqeH
GhF2CkZv9r/YN34OY8xHKCSEr544vo+hRJ9qv8fsBbKWW+QwS/QYD6llHTE8yfeaEv8sYyV99DGW
LovtQD3JyyTpM+YL+Irgg3b+815dD1fHEzZ2RGgQLVVqK1fXq4SeIpDywpmRZvCOTk2fAVS4/jHM
RbAJTaybfDhnhJg3LTCFD57B1/HpuHFicrIz2phdu84rhGgo/DStpVndUnpOY0ZniD+0D048DlHX
BSx+YpmGOQ6V4QbNUVd3RFlYWuCl6InqRPDoCbJdatp3hhl+U0OsCORnQTPuMkr64GiL5NmL4E1F
rvqF/NiPyku+2bArGVsaK7Mf6GF1noTeDJtSlhExOe5RjV2oIo04FdKu8IZfbpRijprjcWfnJslW
xp6LCGuWVeZBV1PdxNy6FnB68DLt1tTlR1tSnxlCE77CXEXoqKSbpAMx6qrresChxY81rN2cEfXF
Tb+MhvyEfadz5GcFrogRlamWG5gEgSrHS+FDaKGE+QP1arBWaFetNBpLvSQ5OlX7S0Klv0Oc+eT4
0Ba1OtvLBpau8uAeMNxe07dNfpbOO4FPFswOetLJRx6MeNinEe3m9EHtK8/5UoxIbHSJUDli41Tr
xdqKnzJZoykzewIwgXwp0GinkHxpTaH2xNNyGZV5tswsA55SdGe0JJSw4AvnMlbREBM3TT5Eq6Ym
JYODy2jEkRJgd9ay4ho6aXawlgNzSz++taIXq5qFRn7fydqD7xvyfGPT4TvXJOXsZ/0DfpI4r1oH
pTPTZYoCY42g5ztalLuyED+NAbMBAHYntcweAVYvNUydNmp80nHT1cAFC9BZ80IOunWqYF9Q4n+O
JLwDWNKYyrwK6PbHP2uu17ZFpKKsIQotsdtDQN6KrX702k+ePjnDIlYpW2AoeUJsbOAoYGq0Hdg1
PdmxCNfDgD83VppiZubFppPJ53meReBIa/ysKp37KCPahU7jrxufxgOh9Qs9i5FGoVccpB6skYpq
ccigLslVFKyrOv5WxcHTmIlfJYkLTMeNl6VqPsZKC6El6CT7kHvuLwYW6AKT9EuDpnoeigbRhJt/
sVPns6Yl8ZpO1XnvhsiEC8M71cOmytsvqqOVB9BHi0LBMWPAcJ5WgrNpfUv6YbS2KdsZsQTQymym
yM6vUoxNXYG3GHIuyJxe9kVDY/rM0BlUlED21STXMOByZ5ac1ngENnj3RXhq+kmCPn1o51mbgrxK
bsLAL9cmTRKLykcOF1DgARmPXNWMcGGOdnScYVcmAlCtymZIvWShiy6cD3qGu4ToUD3UGdil/B5F
NgBAGtUw9Ss7gWaVgdlIeXqIGCi25DP9VL6XYFcVaXhDEztdF9y2fiUwYvUkB2XJEYXGkoPxOckL
R07srd1XO5/BHJyqxTCQCarqDMVh9pi5dIsUSrTSde+R7hzqcn4nzb9rmIsvpAQlhoqh9MappFMY
yNXK0qVn1QwfpSIYbmFfLK0i9O76pLs1s/LZSYz2PnK1ry3PsYiR65ObtKuman9Kam/Dc1LZ+aFY
+oFezO2molCCbGERdUAzgUCG6zYl6obmlHtiAfHmOcgjk1YlBE2ho/aL2vvSYLM1w6Eqm1NCVQK5
XpeFIa2NoYO9qnvxbYn2ZglH9Vn1gKBJwinOkN+e0N//8GrP3TgoQ2ZFo8RHzV/FoZyuGz3EXFvS
8gezCTedQnqEEi/8DBM+Cs01FnqnWt4p9Y1B/ZC++ULfti3i+YAzqg2sTmtDOt9jgY6sCRA4ptJT
kaFJ6zKB0Ba9wiyuiF5h2gW6FyzUUgsXjUH5pEnvlSrlmW/E1JISMVeaqJ6RmsXMqddowmQws5Kd
fcpjZVWYjDDTugRt0z2UZb121aCdkxVBaVnLvIebVd7InxuYR4uyqwE/G6F+qCJEK4VsN7s+1ja2
WVbfWzc7pVG0gb6O87MSHzyY2Z90HluLOLA+67G0cQjNZMdyyEG0ziLtDXMX9vmDHxXJrOlGa/lC
QDkkpf0lHAAFOK1G11KUtwfhQnPCQWLfeIM+Vzy52bok7Oc4RhX8yJWEW/cYVlstpkzoTuYocPOd
GP/kaKJ2JnjUVSf3GWA1M7srcHvohe8+TH9cGPfUgUy8skP7VJTgcQiX1F+RA5XJUW1SDh4y+3Eq
pifgZiCxRdNkEW4NT8rOPGXbI+RykspMabo8RxUjodkqVHNvCWFtfEiy3HGZ+zkepcIaIM2NZQbe
ZzuB1VNbsn8MBtX9nMImHBI3ux+oZ9y7NGGqcfOzxEtlIyq1PSjjn+lfrVG2B7uxoY64RgfFAw/S
1cs3rud2h2me6bPLjNGA6I8aw6dXn73MM61bmtZYVcWpTysUHm9XM8189VkKgZTezWiX6PYiHbR0
S5BR7ac/dtJXewULUaAt09+Xr6Z/JWZyWw/4IgWq5DHWa2PQHnFVKMsywcRQbtBTY+Olaofpz+V7
AK6/4rqCgjp+0f79rRK1VMZdOV+HabgN5Sz54ck8xkJfr84puq0dbwtEvUpif8ZBdxsoWvJDCqBL
hy5NdzG9PruWN/TKcm31s8j7XTyuw/HKyfxDO5t2gk8dbhkrw4jaz6WU7ad1WA2OGkZfOmcMZLSt
KL9aFlyzh1Zp9V2Uc8OCxTJ3ZhclTyZ8Ls3AXibvebtolQKEZfwcdaSKglx2N9OkyCWY4K52NorO
OOeAT6aP6Q7xN4MfM1iPh+RJqnCcBkwXIzm/CwYrP5ZeftfmwruXqXbchzgqzczA9qEoFN49LS39
MUnM20KOQ/wuHDDwfRDZm2nmQM/0IzodWttYdFoJPaLhvIgaQXzSnBNRy4/qL9ir6bNrGi2dMEVy
PxLJIWSY7k4Zu0Wz2nBBkhbZ1wE/SEtxs+c+dh9J8MSfDRD7NLxW1qHzCbkavKmXkdS5n3Tf+z6t
1uuhRrl6/03P42EOtCK89TsV3lqgWuvU1MI73yzNWSvS5Keh7qbVB6C0ZmYMKkNvSnuVq021S1VL
OfH+JwPdRfIX7D1GZGz6zCP2XNIl81l2ZId3eVMcC1vu90R93srz0+qRZp3LEdpIC+H6ZN+RB5fz
oo+UW4cwZaOEUrIJw4ILJkfgTZ9y+VAn5VEamVZBRqzoIF5/DAB+0Zdh0FEayMmjYyLBT6pSXk/f
Sp0crALfd1fWOHOMbmCtCYdk9DhpJpq8pYunwv+NZTul1EA98VNjMh0/toB+T47ff5m+rJDP3LpK
vJuWJNHS3PNKQPvIeqY/hfXY951zP8091KixoWCfpzVpQv0ExLc5Td/lTUBk46DpmJbDywZvdASB
lwPwTaVclEHvbS47kdfa0utEAbuFLSECK9YuQ7nfB1CMBIUIquA0sxGQxZMdQZ/nOLMI/e6YBcXP
1Eiwi0ElsTTB/JUzr3KTA35f8eUPFZT4QA9mDrcPXOurefTQM0Pom8x++VSCwFxk5ehS+nvhaTXT
HISc8cEKVDZw+VpKpVUbht9erfDyz5dlLtM5NmtziToN1rWsV+tstvpudeNXTWcsoVJp2+nbl+OY
Jl8t7Au32CC7O02fvXz7sqPTF9Ofl2NJohqtO1nzMXzmrToe92VnXuZ++aZVhhPw8HRTVt7JD1Sc
ORJXHM0Mxlab4/g1aywaUKoqwGwEszlnB5A4U6C+lzYeSuuKkGctAUJCWJ4Dx3tZWnZ8pLBlnCxf
fTN9XatibeeFsrusIjeBVKlKdjD7sukX9rjpaT655DYo0VTMg7Yeo/2/92yaRxpc9PoFrwNc54p1
E0X1QaWD5zIpObXAREtv5o0MJl5oIFb1sjhnY12cgPqGBm6C9D7HvGYgw+AM+WjD6xXnaTZo5+ek
DuHUUghDhZgbd1aKN/FlsnTch1yy1f20wLTKICgeE63u9pdVYtv3yfTIs09rm/64ifdU4XD9ex2i
bb4MuAZc5rjsVmh8dRXD2l22glcEPO5M7C6rLGIXekXR/57Mu/qZ+Kv6PTNlSkw1wpzY9e/DxELZ
A6BCjeP3TkUNZVJyzNuXvcLnYIIn6NvLPB2woxlCOnk77dI0I1mBFO6F30IoGM+GIkEbcM24+L0M
+axyptdW/Gq9wJ9RrDIguXw2nSgDmx+4QoG9eVl3FDWkEHAThU8yrrsRDUFv0sgbyrxUGGvgnYwN
GDdd9g+bCgAWCq5nl+lAUFFMeim+rPPyC1Y5xVKrAZ4zrZMRtDQraYzHFYBLYPojRrqt0QbG+rId
Q0fmbA2tAsCcK2SapzbVeK6JCon7tJ42IuKPwxJXnum6QfBXzH29yF6tt8P2FQpbGa0v+xeqZCQQ
i3trxn2/10thlPdVH9oM4sdjNiTwPFaV6b+nSw9zF6NrFELC8RyUNsNsO2271WWdtRzTqon71+pl
X13wY4uYTsrV732zRLDodch806GoCmKSSr6tK6sE/SDqdaUtEyXHkaHytj5orvNQ6NUJyPdymsLV
qQAvS2d7HfrOUS3atWEULegZR9hH7e0kY/617ZvFOezi8tzrVENlG5KIIzeYTo2T4xyX5dv//vYy
GcIROOqxvJ4Wjcflp49cfomXVU4f+XwkW0OHAhxvcUNuijMOi9KRYelaGrc+zZ/E6KEFfujTupxd
0eqkIoSqrRhtWMcKxs80Xyd15RnFuHUc1zttffp8+ggfwVdb/3vBaZlprsY1zeM418tH8bj6vxe8
fN5qQMApw4J+jNeKwpvHwvD6XOqNdYIHtHj5yMb07tQF37D5pMrQtmdqOu05dUd2l1QBKk+VvQcA
bjpsJSUJk7nVSkLsOW9x4V0D5q9YL6d6PEKdh9ssHmLo9uOJsdCAHysZsfPfP5JS9zA7c/u/f5U8
vczx+0caJzFYeXWqGjymqZyC/Z1+1XacY5yczhy84F+OVkdHwFuYJpUBTu6puuqjwloruWecQcF9
o9NTRGn4xelwbwu8YVgGsWV+CYr4GA+qOOFAhHw7QFEDinaO2Tl+8VZlw0zCeUTL5HOH/9e+s4cW
mRHiQD2spC941RQ4L8jSARVLdN9b6Z0HtIUB3aAeo9pzFn0fYgOpGv5nT0DCrTL3qxq2eDHShbqe
JiXQhOVcJSn2hIdjvMVhkSK/1TpfaBE70LKQPrSWGR4CHyOgVLXdm8CkAKs3aODTbihuPazosHQj
sJ/2qcYwYu5XnXtMrDC8JzFxJ7wah+6gI0HUQYpr/Fb/hCl2tJBVbbht3DhZY4UR4JMQD4tezrpD
hHYKutz4z2maMeXvfwk1+lwZVb9++Wj6l1/k47h9XGJaTJQ6qhvPxjlnWhfV6u7wapnpwzAK8wMN
Yi+fX1YzTb8sMU3mudbOtE5mQDFt6mWZaXuXrWgYYq+DSP36svD13C/rVqWMZGcT7V4OcVostwMO
/uVQYjPhCekqweLVabna/DQ3Nh4lxC1r87Ls74MfT9/LLk1f54V5nw2StX61gy+zXJYDGR0uNa0z
L2do2uZl9mkVr/YBWt++bXevPvn7t7ve6azDPAM5GU4y/7Bbr7aRZAptL333893h/P1bTnMnfmFs
0/ATLp63kdmnX5RCJQqU8+o2DoAbNH3fA/2IutOg1USohmZ+yhLpe1X3eAYB2zBK7dnzg3AmM0R+
9MEfgdYv5SM29vkuc8jwdpZW0XWloNJS0/brAGa3BKLxC3+udQAc+Jtox9sO5tCdZtGsg8Qg2Nta
ph0GgW1knRfDQ9IRV7u1qH6CV5s148Y9z/tkAfJ6skljLwKpr29ixbU2Cf2qG9IAzc30xTQLg57H
33s8qjy18qeOhS7JVad/GEDALXvf1Q7ThtsQM0e9a+u7abemHawMvI7GbQZ9AHjSaL5KFDznWlVV
5+kQKY7ku+mwjSFMlk3YiMeYogTcElN/VpyF3PvNr/G8WeMJ7BNZLPyubU/oT4Zt1zrRJtWU6nY6
+aUdpl9giN9ezpIWLAxgRT8k+JCzWDWb+0JAbvFzEF+la4CNolCxgi/S3tcFYukCU40figUddtzj
8XelZkDVgfci0o4Ig2ikc5c/oxf46F8ltiQyg63cF0sZvv4pUXwXXhW9JIOoszlNW90nSy6xBGzK
DbbVgAaLEHlnwTM2CQdeoo6DutUEkiQ5OL3GjJFARYW7ECMI3b7vFLv4FqXBsCwL/cEbCI5CzXaP
SgvWUTS8RZNG6zejCe3KbExpZ/DA3vHC+krjPO07kuWdGuX/MXZeS44j25L9ojCDFq8kqGUyVWW+
wLKquqF1QH79LKDuOdVddmdsXmAkIaiBiL3dfYnoHOeCrH6wJLy1/GOyq48oZuova31tE28HvZgZ
YQIzh6av1lxgVfePyCiPioV+aIqDahPbxnAxNVheQ+06UNwUHfO8r1+qqTAu0VBtuCZGXuDGyj4j
aukta4zjoOqvIdG6R/4HyTP6ptTLpmqHJXt65BUtjRi73OVYJP6LNkwoEHXYyTJnOtqm9Zti1i4f
Tt6s3NHak3GIkbuTEReU5LWDjvRKwDCf2Vg+l4P8AfPd9HzhNpc8VBoutDq4gaDoZojCs3TG6oZR
CC6CLtqd4e5q/NMBPSGqrx+kIOXv+VARxKuJ/lrF4EVNjWQJXpjYdY207gO0lnXTdsGngwFVhW74
UuR6s1V7uzsSDt0dKSYBbnPME0xi46LXMLBHiwAhU78sj6AD+5nbmcXIlofI8/5LjRpQLEUWwuk0
QcTxuV5qRj5bXXTJU9rdpZuJddswklSJqQGilA/faEpFsf0BdK3+AT78dazs7lUbFDTdhCt2aH0u
bTnEl2qUBIfOicGpM2FDsKPknSTciALZnD5bnrO2FmfTFP2FlKqB8cCLk1ONg9VdAiTRjU2ZgJAQ
DIceZb6K8GasJ5qm71WmzDjF0twXceG+10n0VPZCgVGBB91APmv6xbiu9Tg+DNVE4nvZEVsWxatK
9oIMFwqhlxTBu8xFfNSUsf9B6dhZDZEav4casqEisb83akA1otLSDWVXtPgw7vZWM+PkzEy9cZYQ
XluBlLI7Jbwjn7LAPwVrBePUU98Swqv5MJAs/3sVk/+fVDjCgF6uHUvqd2cYjH1pjpLiqZZDIoz3
mhH+rMY8ueZubM18lgyxjZHsyJSr18tHVJYB3UQtKLbZ/GFJwcCj7vz0lHb05YuSsy/1/G2ay+mB
F3Jdjan7gUtckD1Nswx4SbbBgst32CIrKZPsKcjc8mPqSOwPk6imgmbkZ70mvrk2iiMB4/Go12fq
3psBTcc2RtV/CEFtHYNkutZFSUiqX8s7pj3noBW2tTKltdUJwnxnPDV5/WgcmdbaD3sM3xMmvZ9+
XDukWQblWf/X41RCv6Wy8A8KxAgw5F13D8Y6P+ZKMXPmisZTpMi2vcOIsCFrwVNs0lGT2MyPvj2r
xYP6brUWeZf6cNaUYDybY6qf2vFV4+97cysKqtAv7GNFsPsNH/um1nRPkIqpmln2UQ22u5sKAnj1
+a4sp6duokQJVK/Yq3rT7JOWjLLJCfwnQZm6mJR3MYz1y7JIR+LSGRI6BDqdyijWX9FLcNpNqLJV
cGLlsB06EosrxQZcTC/Vw7BaXKZp8FpGhkcbfOOZZpPTwqp1iEDxV5He++/8dGYwiv6G4YULTp5l
ZwQO1NtKUgdrAF7btA2Mu94iwVWtfAMcbiCFV+tP5SB6GCzJR1BY30o6QK1loK2kZ/fQFCd+xNQt
+TnfM3ykB+LSwmNlZTNbXVgP+jaMBiycst1U249cK581f5pufUfpZxQfCY0BLBW6E5T04IR8QCwl
SjUutwa29S2D9mnXuMG0TUoFsITO9AbQ4XcdgeHaMCb75ja1IJ25olWd59/MpmyeOO/T33yv5s+u
nIWhilryUWWa9uuu0KCQ0jCGelaf89Ll3GfW9zp00DTSdLnriXJDQljmciPHMHyhK10+QbTxzED1
H1w5nuUEwbKPbOUhwIeA+r2FqTYAGhLUiasbr9U4CE5bJ3UOpTRTk/ZXi06nck3C/NPgSGn2moa5
/RGV/ODLujqXfl6gYL3EtGpRPprdyxBHL11bzcbN+mM04ZCaxiceQNjeZiSPpl82SKghsFWlA2U3
l/oGBCu5f2h1t5DzxKayhH1aFkCmMINFb1GoQRiC+ztVpG+Mlabd/ebGkC6DfFjoiFvRaCFdfDHJ
h/vQVdltAIsGh+Uugw8jG9sZAyvuk65uW1Pm38B1als9MJNDteM9ghJLfWdDaRoWALDGdRHk2gV3
jQpIISQT1aTpYmRqeVKlPnoOjc6vlI53W3X2xiYWexMPKMdEBXJtSLXIM11wMGbgW2fKFBSiVMqM
MGVqvlXf8iQapKPpSh12iHKQU0HyKyEPl0Yv44c5gNi2Ye4SJszJWm37dRCN5Wdeoq1JanqVlHpf
+DDxwoZZdsCVn+xyKYyzT3sNy7moCEPS1YPZNOmWCzKNliD6QtDtv9hWCTe5FycK7OHVoX9KxxdQ
QA2c6CkmC48+/Bh5Y0LQ0gD7gWieurgW+lWOpnFa5KtBSwyr2/De4UN6hF3nrxTbrwGgmJMPeJEC
UIJUPk8yenBgwvVk3LWOln1aBWY1N1+LLA9gyPbxySh6lKBSbvvv1WCEIeEK9VWxy/Br4E/NqC7Y
Nz1pslGu7Bt7INQgIehJa0zlWqYnIRu5z21G+Xbmo+1VTMLAQT0HsYoZ29ByIg2L6piERbKPTfkQ
DdbzolK7q5+qxUtErZTalT3cMssgubgQypHraA4EKUn2kUM63KgNoM60BudbQSNX0LGvSuOagERU
JOCtIiAZJI5JBmli092RzqyuuAyWnLAcSYdM+F5bDMgXZGNhI+bcua3qTwSb01vSltOWCqb2ZWT2
9zRKbkHiE6gMcUwb8oftM1JwwrrZqEZQPGIQ4FuLgs/KRP2+74yc8p1Ijw0xJD0BiCezJz578K3+
FFMK3hZu9OWUIDsyWFpeRrcXBmLu9aITx1K05A1aPtm8VmCYNKNAXLSoTcC+2s2tqcvaa9rQ9sJ2
ABA39DHlAL3bdQHaFgsMEpdbV/npdFS4rdy6+xpVG2OOPlEIvNqkUrj30T3EzTQ8JzkCMXVCO9yX
ow7fvG69GiPGLeyir6LRjUMnyckw3K5fFTlRsV1d67sCsVIxhiSeI7xbBbXRXqoCiEMWDdOp9n0o
q6TE7PtQl3dI7/B5QiIU7WZkcDWfnVIYxmtZ6VA4GYS63hjSs5pUq34GdH4VfR5QVkln9SqtM1Vh
eiB87TYyCHwGXb7plcx5sQZ9S62h9bSeBvbISOVAhhh0x3hyoQznT7mGV90W1nhBs1GtjNoEHqQ6
wR3H5q3sVO1mTIoD1trdYTmY/rJyaji2PZ4BNvJ1NFO6kdugAAQ9+Pi99MKfdll5x7tKenS675AY
f5MaPesJFee2FkZy4ovWvJEXPirD99gtJCysor+QUnTlm2c0TrjaJw2gJ9Ss41dotKi8y0uiBPEF
c63x1GotiZqRg9arTsmOrz90Tr0fGsmpVksMMtLiqgc8X9pa8kktjhdfV1cM2/5Gc9/83i2/m1GE
U9Fux21qzUHsWFaoWnOdTjq/8TBVd2uZdjSoWpUQKyPSj5pAnmJS1LsgefzsWrd6YzSCPzpyg7uQ
IbMMdZIbc0C1UOVOdqqOSK71VzdSa2oWNDhUfBpgtR/I4KTjJczdVnWrH4YuTPUNgSQWAgQD/ZzR
HrHFtsehD5kDzLdy4q4Ykijzocm98oq86o7TvJq8Z9Ir/3s3odGz48q/deukP/qMUf6x+P1YXSDF
SqHeekks+2NPx5VcHkvt6UNYCFdkvbUGv2cCkilE7/vWkbwP4cX5ICAdB9MmSk37FqudykXuboS+
OBAntRc9/urJktccgX9AevRJRUTlKWVxd3AEUqAYFAhFU+upTV8zg23Ro8yp1mEwshmpc2dXOVe1
ZuxSIzzWeNyuOf/FQ6V0zJebO8rB7pJ2zNEcMI67uG18Em1mQ28srDedAGHG8QD98im+GCXqtVgW
BD1UCKIykvZOQWVba8DblC9NdPapfw0BaXyq+UF0enTWpD2s/HQaN6kxPJk5vILKcdozdjhHkvrA
zWURRxXIe3pjc/M0PZdze7psz/jcGGmUadCel/sp4pIUKPG+wtHJCt03CLPs/qqjmruFkXGd7qkh
qa7Z4I2L5bmZF8vdZYHCvvSEYsBWGtyd5iot0pysQY3DImh6boVNL1dZELebSSkn5HXzmIrAurWd
ILlJiAYHkDM/SNgsdlE5bjIsiRdQoOOBgMxkpZdEuK3ifjAvdtZvzXby7wVqpdJkji0rRT8R6KCf
llsS3NG2iOO/l3uunRn/8/i82Z/b/vcxjSFQtVpWJ65y8p22JK4YrP2vx34fnovq/+MwpJyOm1jt
iSZedv7/ffrl+MuhXYn/KxLJ4f/6Uv94LYC9/vPKjcpyvTSAcvB7m+Uw/3h3y/3/7di/XgJQHLg5
ZA/8P9/mP57TSYkRhO4BdGXMb6QS698NEfcr1UirJ7MImI9l1rgxkzH9VH1Bk7DWv8sS+Tmph/EV
pVbPnJ2k7WVXLfyJVl18JnlebELUkCeml8q9T6hTLRuE0j0l5DK/tYZNZokWGnvhuMmL75afywaM
U4MVf8r0uRhhxsuqn7aDrMQ7pfb9soVKXWBtcMW7TYEtGPsiLp8yO/luF57lO1jNIhyjuaXq5yQu
/CtgWXpv8xsLwgyh7xR+UCeKt47ah0c/7PNHbutUCuYtqky+TFqRvBqZkexVK9B3ZlY6ryooxWUD
pyGqJSTi/0m6YISMMdO54ENvAuy9Xj4brR2mtcAFfE2KBvy1YIS47BonL5x8yq/AJLNYEtN7amNK
gI1IzV9PribuMVAo2TO/YhpHaXQ/0c5+jvLo+3IEXan+gu8in1UqUQfDdvXtxGj/3U74uc3fS1YH
6OBsUpzn4KFT3ldIn5ljfvnMjeYNghGFZipqH+oUbC7y3ABrzW+cQARvQPn6UYVcwKZGzY82f6kn
pCaMd+ddWzd8FmXevOLUC/Zhodg7acrpdaj9p+XYFDQpVUel+aTFRXMUQ2FvEqDoH1DhvWWL3kbb
J5NuuAYGunAywDLwnkh4tQj4hAt6kUg3GHIu0f9Fre5DLl+vo0yuaAXdL3uOMeM5tGva1SFSFTKc
gzR0v4StHfXI6t5yUp73jVWUu35I4m/o+zfLBlWJZ9jg13KOLD6bsMhmlNLofCVm/sa4Kn4xW+oU
rjOg1ukn9dOSt2U9Mm1wbYqMT00Tx2AtJF3xZcfIT2YUlPOkh/zIlZ408GWFVr6mgNY/yfdOtubM
TE6HunoZ0vB1We8iM8W9Lq1bHk3iLFUqZaRRuV9tR4pZ4NvvBbylXZ1pIaJdob75rjgsGzjWMJDi
VjgXfCj2VYkq5Ljz58IXc0uBYL5SkTP3dqjrjJubDExa+evQbkAocTt00dmsBufsOOK5zJxrXtbZ
c5aL9LmaCFYHuqAclru4Tf2T1Mqfy71fC6jzq7iC//FrrySMjoFLwqOidWaxjnP/KfcZXZXzMSPR
1PskiuW6rfX/eQpHIKESJYO9eQtq9Aj/NV16y9GXxwz/0RZ19Fj2MZq827SJMW2WDWwcME9t9OP3
SzbzfZoiDK7VajhxupDvRc35YcjT5x5BwQNLEPX5TL6XcoxOcU71frmbxWTHqJWFXnFeC9CoWqUF
H2pN8/u9zR9OIrM3YYfWrbHEx3LkrkUpSzd58pZ9ELeUXiPz/rDsk0j1NRNVe29MooGYTs9nL/mO
ubm85HUOxW1+Igwb2c6sDJAM891UJfi8LBRG6PPzVqa5C+KieK78sXu0VKCXnaCpB6cgM1pOd+xk
S3/aTKqi8vNgp6BjrF1JdHrL2tq4MRAp33pD1W+VP30uGw0tFXQiRhVvuRuSnevJIhx/vXbfyl8l
XvW7Wcv6lezK1bKVZhU5F2pmGtFX1GsTfe//LPCzKpepbaaLGdnlxs14H8vaZcXv7ZZbIzSoddvr
NkTX/xwgVQdkHMv9dkS6nMZJuPvHg79uVoJ6XJlqh987zjkMlL+ia0Lm0zmYDwi8saW8Ob+kpiui
UwZ+mER73DW/dwuzJturZfLx+5X/OhK1UHODb47h3B+7mK1BoHA8yl+HwS2prpyEglqukpUY0ErI
5ilqrkEYU4vmg9IwiV5T6RlappwtdwwvlHAsBt+Gf625IvETyNfMfpVP0pYCdqr9vTq047tRxB51
U/t10IKjXoDya0pg4EoLP7s2A3lbFn5fy1tv5OGublHl/7EiSTR1KxpT/LmicHDLxLym9bIHhXdo
vfOhjKaAcVXBrvh9+OWWSjzrxs8Nhunzky8bL7dCOi8bEofIDfr3CuCv+DTiOMOx/a89qhF5W+j4
LQxEnnJZuyzyWmkxn9q0Fv+9AuYMdChkLps/VsRd6a6LUtZ/rhB1pa6xHqib34dfblG149xDrt72
jxXKgMGj8p3qzxWqRPej1hVzx39/7BhuSfBUVT77ecXvD9FP8enI0pK/Vixrlxc+KvAgw3qWC/37
UAjQKJc06I9+b7zcamYDtj7p058r+rr/aVtRePhjhwTVBN2Y9tfjEXhfcCghgjhOAE9oedONCyLr
qY8wZqeWjJ96X803/IzDJ1hlxcZlAnfPC63c+I10772EddYzlblT1ashMGXm3e0CuXGZWt7zjGj7
1KlUKO5Rt3GNfLqnzAs2vWr294CaKM8Wdvd+ZsmnlWjuvTZObOdU9yDXoa91fXlHCatyPCO792qg
b3CCJfd+otvbByLi2RKTtQVZCVppbXxp+zcRUCx0jcS94XZ3Nr00rBttDnd+NhNcHNYRYI46vnAh
2E4ot6BLQ9Jz/BGYFWYJN/Z7LHZDvE0x2t36misy/yJ5czsjZe1Y3/KMFoGfkibR902x7eM8v6WB
LLd9mqc8m4LdTAzxLW/sGrD1GN5wuzZb1xjFNa3glvVW4V7ZpNtSNrbhWUz9Ng1U8wp3bNi6AVqV
IIsn1obaNZA18F43orxtTOo29c0B36SjbXs37blFH17v3YjaDDUb6ulvxCQgAwoHOr558aZVuXL1
J/trWWcjkj6nDqfscd6UWJrwmApnWC9r1RaiFOU9w1t2Jdis2fatnW2XtYPjup6gNrbDz64ew7Se
1qQgG3P1tDspg2u9MlfGANVk5MbPd2kUwePrlenXXaaqs6XNTS9uW9mveZX+bSqTeVm2Taroi1lp
c13WxbZ8k2Uc3pZ1uigfU1gqeygsyU6mdr4tSxT5aKAszuRhQ0qi5Zrjyif/bFW0IL9SlabXPzfQ
89pLCr07ocr5z+aRCLlJ4tbBEc51Oc6yCMapJjjBp8U5VJ22Xrb79WS/lpgOftAVcHbL5sXy3Fx2
cVOB+ebrKEFjE2Sxzvoo++pN51ESxPlSROFwLFMl3iTz49UUek5ixd+aWQjFm8JX52b2h9o+wlBJ
vzTVsDfwTrqDIAj91QqIVZz3s/QpxrXU5NgQfOtJIUUYtxo7jGVm4PrV61uKI+E6ERiTdF3q9Ybi
nky7b+8Gww6sYVr5HeDSU+lYxWthJx3MdeRjSh6O727IWHjZoFPrdTlO47XAa3nBTWOuhzovv+dg
fekF0O/p9YGsapfqOLn7L71SfFv2LOoAmFrZ9k9BnpIqkFScT5zU/2qgAs2HLknL8PrU7en8cMEr
6wi9cijLC32v6rLcSijrn3VEWv9++Nfd/z4WVszprDzBeTc/FkDG/LV79N9bTTOh1ylcyhFskap1
Nqz+2M7kvVCFFrvfj//xtE2ltVt9NGpGIIID/ONl/Pe1+LWPNQv/0z9W/vftLI9BrE09oXcAAf+3
11JM+niyCET5tfGjyZXbaBfFkzIvUnWivW4BqM6Tv2jSRtvKNGhsVZI6UdocGthf68BJCT1iVuIR
CrmhrkVBUAGsp7dCEtU7MssTYfBYHiuJSPNi4h3pzymvRKUMPdMwH4uYGlwGV/9pMoe401zU9u2U
mNC6Jv9ZM6uDIPRyl6GnQGAUdWLlwxEqMVF65EjhDvCT7RDlP6ADOUdlCodrHmn6oeinpxpFgJKq
Z3QllINKkJqMBoseh2yeUeYHSyyZrXx2DImSmlzOSS/6fRtVp16Q2x8m3fgUyMYLJm244/ciuNm0
HkGkAuIzQ4dMDoGwraK7mLYZLMtKbrKkUjmdEmkQA+rY+aKF1eNXxcbS0mTTRmW6daCBPfedGK9E
aV5ES0FdjmP/UPWnKM0+htYIb8J1y7dWDiiC8+ix3IObI/4Ox9q4N+o4PE3OmN7V6q+YdEKg4+FL
P5rikIomuOVSS7wkcNWPoBuO2TDLzqygPmgCjalRBY1nB2jMFd7ehiLAKlSc4b4sJBWOK67WaziY
xYddmG+ICEDQT59a3Ji3htEkSlvbOQpF6Td0wMY9PCzjm2pNWwI036oBhSNV8MhnFOknGqbTqDgA
GLM2XGuPIV3EE5aSosC00zmbEjvKqhelvypUQmGpSRp7WKp4ixkLMGmvJ6Ii8JOlFZ45qX+EpAZ5
hkkBtazmFjZyCfxudHlKh/AoE0voDzTyF+hU8avdvriGlVzj0JbHIac6VGTJlWvrzklEeC1dM34o
onwt9DgFen6rhufQ7qJvuIgNQ2+Og4kxQBbB38SmEO89Fw3VfiLuuTeqs+Js8yAuv2VarBzi7ka7
MLikIe8LOk30Bg+vPzkTAFdSJfGWOgoWyxq2IniqysuTpnnKqH/u69Yv8f/jW2vb0V4bLQrahmuy
30fKuWn03kMyOLwH9PtIioB9FwR/GVn6l+pOKqHkwlq7sUcUYXrORtv3Qprkh67yzXWFTGyDB8Le
LOFT0P5ajDqPem5CZ1TvM6MInioJu80vusf8SNry11PM9iOmKH8RlK5W0diKrZmYn32pKucU/ihe
rpUIkZeUWUncZsCI3S7NmQAnHM6CarFScTXedJrLSjQW352gt1YdKQPH0mneXJEU10YiImoKIMJx
nWVer1G60QVz6KELHqptZ0c7tJudYQXhmb6Wc/BzEICke66auftd9+CGK6uOj6KfnJOPeGntS9K4
GWXAvAyhSQVRNRD7Q9ljxIz7paTV2+QMHS52VydgJu+vWuhuVU5wmpj2SZ/aHzbE9iaKO2hZk7+P
O/Vo0+d84fdfrHPCjGjUBuk+0uGV5Uqe7oP5FuYlMLWA0w8iyI4ioD+yRrvcn0Vf3kwlkQe/aHsC
znR7P9RM5tOmqfC7x/29IB8J30Gbrzsjim90Z4jGQBKBCIpnNCbGiUrST8fCD9w1k34iXGlP+dgE
dhIBHCMELaH+A1CuIXngFV73ymib8qTPbr+IdP/zoFFIsp3UORpklqyqLmv28eD8KLr8LBknX3Sl
rtZyzi3K5UcfVge1qAjMk595gk5yNN3u9muc3N5aLsb3oJKql4Eu8dx60jeJdJtDoJRymzbRBxbt
/tGV57Kw4g+EgOpeMxnhmugiPnF6zX5Ci7mi7VBm07QHGBprjSBC7hhhv6t0Bx5VaH/LGiz1jFUk
8/5M2YyJPRI3X5gvforiXG2Ud1UZxak3cNBrGbgFvRdvVs2PtEuMeo3W8l0AA3+zI+3DtBF/Ku6s
JRG6Z6Lr2XV6aD5Xs3jfd+OLbWPQopV6bYVxHfpMO7uW2ERj19ADHrXLiO4bKuonIVjJNmv99uD3
vVzzMWR7pU9I+S3zcG+rSoRDodPPdWqyyOIHcWvhpSZg8TlrToPddC9qXRzIuNfXdH4wJk/GbVm4
WXV2pOaeBiuKt1i4SbWfououmEB4Nv64g20z/3SKv0UR/2y7CDSCr30nKs5/sq4xnXJDSPN5WUQy
e4d3cdZgeeCDRAUm62b6rNTsRSoQyodIsw9EBMuNHkbBTl3i4zPnKefWQR+r/OgoXfwwVCTgoe7o
H1Gn/GAq4Hyve/iuju4j29f/DkIj2xJJangzKOcxiOynYqFVb2Y1S9rnP5s6HHdZX79Qs1VQW4UX
BUv2gYFxehzmmiQXZvVAPCMuOrd5NerQ3Jol/40wQQ+kK6b25lv6hdwL8V3YJPXJoI1QEqHuXAUl
lEtJO/dOJIUUsY5SrAHP5zQafk4QDtpYZz8alCAEnLnfyngwN7PL1anpOA5Cow/Qm8P3aPhZt6o8
2G1cHfBE7/XQTd4NrcSuQdDFBuHnVs5KjC504w1aIdIgWu2oJXV6OZpW02w0WqQIsbiUKklwrfMk
PnPaOKiJ6iDB9e3V8lfqA+O1GXvceLM/gSoiWW7MDspG3LI2dI5WErdeMPrVc2LG+7T2tScnHhov
NBnYMlS+R7ggj2NjNbT40AchZE0unTKsW+YbWF6ugoz0b4Wud+sizZNHF0WEzslgY1Nu27e4sDzX
7NdD4jynk1lcXc3dLDmkDjXgFzXvkbYl/h1C86ZtoRe2aXqMqE8nox58mOo2orf0LalBDAc6KVxT
QZXU75TuxMjbXKW5qT+qYkh3QTU0R0cG/Z7Ib7nKqTmutCjK3tRO+kdVKeN1H5fYofL+B5lATPrd
v1u1o7CYVruGl7kx2z44kOtA085pnPeyvupRUlxCTd/Qu+vR4cGxHgJ32va29kz6UHDCnx/vQM+D
2ItUqozGWN8HmCDe2M3oyKilXtuV1j6NNXVDgSf1dCHcPVAc0rqRxyHUsj300Pm9yZwjkF+q3E0X
7oUmCBJp4vTQzzO8UFFeHKSOmzlm8blrj6btHg1HD56k1YIS1IBTOBQyOBmNQlgfmWE/Qjx9Sfhp
oy5c1+RSbIexnCW9Gh5gmFhxWSMpc3IEPU3fe1iZk4ubf9VhXsHm7updoZDLtixCo1F/mmKf6OmK
j8eEzxuIfDvNf14udIMXG0hglv/ycrcramNDzNwJtXL60Vi1R3vJfA5L+zi55AtJAfqyEFFKaRAP
iWiH7L2jWtv1tflXY0deihPJE11TMoBWCIMcbdzh/T9voPVBajTs4BI0+KpYpD1s7pyiPoY1Z5qv
yuZhuZWTHwpGUlxjO3zWZ80rnVvhoaBEQVOpL1bfn5i8uLfEiB78zNqN9N36KScFctJafLSxb5+Z
IhiHVmSxRw232bttUR0g+PxECB09bIMGnKFpJl+LjB7Mfp1rAynRl5lnu3O2SCTTrVSFgl+M4oWd
8V3rEllcSd8d9C/N16bahyI7f3XxJpqVF6Lhc4VhrXpBiC+4rJVjHNXtj/FUj0Z/8FvyD6dOV08J
wRi7oPafjVng25OQfEK9v+60tjiPYFXzwjKfo1EMNwMmcTnCRAsaBBFFF2gXwqBqEETCPtBUkZHr
f8WBFmx0rrqE/dXqHVKrurKDtv/e+PEtBR64K/kFr1MirG6yerEw+G/LAJBoqxgI4nsz98ZIeQkX
+gazFccjSnVOabT8E04e4fWBrXzQD6Og5RZveluluz4RF6lNySbHl/QRp8WGmev4I6iA/U7BWD1p
fkgCzWDGO7cgJADsZ/Lmt+1wtGuGKRkXXk0jNVNyks162/ym9RT0Ws7nZ5pr2mUYOlQ+KLAn5CFv
nRyJACwxKWWQeDw109tDYiF9I2zc5jsmbyjs5Gvb9F8MqvsbwW62Rx3A2dHQ2mhSJA+iYtznxA+p
ZgR59oMaoH5dFuTHtmdCzRGqcTEgHKncNdhrEAulYj8pEmlYYODyRqWyIbiwR2fNY6bef7aMoinq
+SSCpfab6AyxjVuZ7GlwwjlGUzsvfGETjdsp5iZ0h/a5BZ5RoyS4UvCcB1nqxe7jd3CclDFGVW7s
0gDuF/qwiQpDPzEcAcSsO9XJTePgIGyH2cxgqvypO5P+tVvJ6Ftc1IzSqkGuG10bt7HmSqI7Itg/
TnBZFr3IvzUQejZaVNfkP5bjeyDmU4VRXgx3SG5m4oMfloF9cSQXMwY/09koZbFpSQdCCegMXp/7
4Suzym+F1PKNDy573ddV+dYAO/RcLrqrUmofgLyjm29M0c1qg2Hfj/VXNGul8ziEoq6X7iroUd0E
RTz//JDxZI3o9yPM5pRc1itsx3gvYkQmQUeeZRWqllf1/HvH5kk3n9sRe4vmVuYTV/rUG9rI2GOm
gXVCEdTo8jstoPHJauCgOBayssSy78TSeGkrxSNX1Y1o0uIScwpXlfDA6BKpHBedjeEM2skUZLvg
P1kvUmWlTMXBiPhQHZMxY2xpw9NM6hnNgISqGjloqPrhSSo6aUbAxzeWPSXnts4PsuUPNSHg3CZz
pJUfDFtwk5jd9BHFe/+lK6X9XGddtsr0Hk8wl7APLA0hOqoPNFk/YD1bF9XA7ZHjHbvkpKp6wuT/
VqgIAcxyqDeFq7/ygQ6rrCpALXX/h7kzWY4dya7tr8hyjhTg6GUqDRCInn1z2Uxg7C56OODo8fVv
gVkqZabqVUkzmaXR8lqQjGAE4H78nL3XfkPFEkF5S93r1Vp1Qs3z2Ezmwgsl0LF0bUbWhBNd+TPm
N8wC/tUyyZb9e8WvdjVpUznsJubE8w0ChKNco796UaICX1XRDMg2bYJtprZi451zFTuY7F8wh3zG
HWrpJleUtBZniDJTd42uR0dae1dTNY7QYADVangiAkLax3OJ4S81WlQD8XRJjkl0B+V7N/uT9jme
+2S+sVnCfgC3houW5VtziJsHLRmjG1Mu94wvsu1Ab/gqm/eTTHrwo+l4W+ql/aItc01yJZrfXK/U
riLx/ALEsRNOGYNy/4EoC/9at+MiKCKGBuw+pDQbMaQ04n17Vp1RDE0oUBWcWqor1p5ivjMHZqy6
VoJ6jgTSRnexH5qaoiRefBZ5bTaDKbOnEDWZue/1Xt64kfiYinF+zkR69PJiQGmWzc8pEYpQKsky
hhixG77VmYuFMhycJuQehppDk36lhOc+51oW7XCF6kAPfbmRtmphxQ0Y+GgY4YKq7Ds2jfgG39De
qjhwTEb/kkQD9qzhBaE5JySpvVtACkI/iuTOFvhdUvuVkEr3aHi6HfSGpd8rmjWAZ6YVMqcUEMOm
etUk7idiR7o9JNVPZan0yRzpUff9k+xX6lmGmD9rk/7JMyZvX0ngO7LUSMOugdJ2mkdGCK6Nfc9z
3lXJLcsAY2e/3euGXK7bxnpoKVQIR59facOcR+mGbiSbs2bTRzJSuoLjpD99Q71VAkthMduPaHLk
WUulExaGFp+nReiBpcXZrmX6fz3mHTjZoVmXVe9jRfS7de1/tZ4bLMVH0UzJCmFO7suBpdlXM0aO
WD+L/t51icvO5gEy97rMcrCmodT0L2Otdzexmf5chBOW04/EpT9Yukl3W9hY/PsF923XgSYyin7f
kJm69ZiEbesop//nld5dOZd1qAYUTrLPqx1gCWY1WoNjYhmubT8zDs6cTxy9/Uenb5gl9PY+1ydx
qpflCe8sNm0AMufYbH5o7Aqb0kNJIb1Zu85azzq1nrFs4EeHee7Q29EGeyNb60eelog3MtlwTPnh
gdF51zpxOSjvJq6b73o0PU2WcejdKT5/fzFdhXzJry8qW1lXpki/prFRIMenVWQzMaOprbNMnPrm
+4tBt9YUWn3lRkiW3NjbQc2LLpWmN/sowaTg1JZ2E6H02TP46UH8haJL+peuKza+6oNO++Hqs3Pv
p0v+UKUnM1/eujgx2bvN5jJq0puySeQWW0l7k7vjc9yb6a7T+n6DuGm5ptY6N0q5YYnzaUEcdDMn
5nQzRu+T3ffYWNiGDBNdESdhkMSSd3ls6t13vyWtFNO+de6nZSydOGfSjREDN1BOVl4mfdTCrsqW
c+o41yVIDWwnJRPloj9+V8dcHpd5Z3bnyuzgMOKX4hAlaWW36YczOc5BrlC+GWOR2dfvJR3kUHWN
waqk1Zscuo1a0r2GF4ISzt43JDNj1Bnti8qkHem4ZbVzM2e8sMZdbVNlKF0AyZmzbaGKaEOv1r3z
kxzdBOMkpOz0r/SZAOWCiEMCr0qORJV+1rLqMDp4q2zzEoSQAZjOzc4w0zjPTd6LrvEX55OzWxDl
7zhc5xeCRvgouAkxLETbmL/4tmcEukl3i6k87vnOfhiV8zQJH7xAwU5SLtj0YzI+ITS8xA6vpOAQ
cHQ6kFtU1DvclNFhsNUVPvHqvphB9YkB70gl53eKc5wZfnOZpw0XLKGSzHja+1YmpKwX3ImkIbnQ
X9Iv3BcRVhk9gQO2aob6yH+ABoZLjDKk0UX5nnbqGkZr/TNBZixUFN+iwc7CMq+3QmndW0U7ecNR
LLtpI5c4r8a7Ec09kfaYRFrXumtcBjr4/BrNjg7SKN68Eo+YhqTuLr7vV6x3GyX9RQNb8oiA19ph
yUfypkmKx94Cv4LQjSiKH2OFf2se+lWDp1eEroMAb1X+WSTme2qm5kWSgqJ3W/ZtV0XNwXOSJfT8
Nt/5BsMOqn/QQCbdHqt6HFYBkeu1xpGSC759JE7VODcfJO9+mjCYXiq3cQPsp3JTRJHaZ6pNL6Ml
x5uHJWKwEndbQkOBedUH60B5Y+mOz9h09C/spEU6gvy+9bWNniiBCVFNO6BbgvRQc0K+CMyO6BH7
Jhk0tU/p6gScADrLxk/geQOi7kYRUNylioYKoGvRa3xenAO8Pm5Piq5R0DcwioLo3MrUP8m2i8/f
X2x4IXtmdsllPVTMPbvZP89p7Z+N9f/afkETp4xqx3Iugnp6WsAEnAY0emyaZvxQSDTLekm0Jjr6
6Q7yNT4PS1HP5L138GQ+n+EVW6EwSupmDT2MlVnFRedNH3GLeybyLVyzDOSXjgukQHnP8Mfv2i0Z
aAv+IAe+T2pdo5hJMGzkWywc596f0O6Xxk07+dnRmVGsI0ZLrnJbK+juuGfR+DNjRkeGnjm5O5LV
5VZRCGw0xaIpRG+eLKrXRuOur1rYBbFrmUwo21fRl+esNeN7O0PA1ruFtp27hJF/ZMw7ROA2RG18
plSwoD0JaqSjY6TbrOo3tkcFyCrT3eWcpY7JED0i/+bKrCsXL6H+uYwukWKMVW0dBsiiK9BRZcOw
IpPTnj/py1TuRT12bLWx8dV2QAKzopoOerthAsV1kwoD7A6OK919yeNKO8O8Og4xhoqp4bZmcDRs
hzJe78X1OJrw4fUABT1l7Zw2+bL0DoqZnFEj4BL6J8EP/x3DTXamyazdEo7tQrv8I5R61me4EnYF
mXldi8a2pHGdWECwfdALc/cbWfhfP6Z/+6/g+t+C7D/IplXEQHR/+ud/PMiS//59/Zm/fc9//Psf
/nWZfijZyp/dP/yu/Ze8eiu/2j9/0x9+M8/+11cXvnVvf/gHONa0m2/7LzXffbV90X2/Cv6O9Tv/
pw/+y9f3b3mY66+//PIh+6pbf1ucyuqXvz50/PzLLxa57yCe/0aCX5/hrw+vf8JfftnL4q36l8PX
9xv2d37y663t/vKLaf/qwYTWdctG6wc6mU9z5Ir6fgRwJemR3Lt0tn0TYHQlVZfwkPmradKGgCMN
gttyHX6oZdtcHxK/Oi7wdx02uA+HmVSk/3wP/sqq/+3D+6/P9vfsejy0XCy/yxARzspYX9P4bOJI
Lfcbtv87wrk/9/3opL6+0cibOFR2ikDSdIJF2Q4SgImmHXZRNU8b1fUndLbFRvbi0uz7KMTed63o
SK+WY3oL4tErlx/RhDk1scycw1f8mSI9gsqJP2EUF0RIbeOh3BM3wUraL3QQIjzLBLmDcqg3VVZb
W86n9x0X6EU6lximovkHaUEn8l32hiWRYbVXmqczL+3O81Bc4uDaAWZsglYJPIBxdVvLDLBQ9OwJ
NF0+YotNLLvbjoEV9rKdyyYG9aymT65am/6acqpzbtbpi6T5vSsKV16seuGMnmLUnWssh8BPnWjb
pTE9JqOYgFK4NoNpZZMjTlVhx08E7tF1loaoA9yZnKQmx9t1DLqPJfQnhdQC3DSZHn25c6ryy7XW
/mtG1yNKpH/KCyQ1XUrCkjYsxMJK9aCowEnozcyjmsFHybibtsgErFMmagO/UN2BuDGna7q27r5C
Fx7kvfFZZM7W8evbrHJd2CYz9TYs6w371BL0i+cdLD2z9n2bUpBa1YNbzelhjqMaC++0Kkr1ZWy/
QGsfxrq5Hw35HE0dtNjCeGgH0GqTHxsoyLVuM0vtvswc3ELFEjNJqq8rab4oBMWQoFp6JQvchCCB
0pzCsZEKrztNxIrOscz3iJzfSLXMN6QgMQ3RGWgiLtZ8r9i1QuTosZRO7odU+7HXYEvH/XRI2hhS
QuYwYcurk+YgPYyrqd43MZmBnWHUYdJn9Iz1qAYnUla3reP297U2tg9GRkZPVId1mm+dhgZx4oR9
kTMpbLxo19dAFcmC3tjSJGSzYzCnHGFiYcV61Tfa+/fy8L9aSf9ny+TfX2//Ly6SkPf//yvk5q18
l58peRq/rbjfyyo/8dvKSNTmr2sgs+HosPzXpew/V0ZDF6x/Pix90yTYijCPv62MhvUrITk8ZrFk
mR4Oi7+tjIb+KzIoncAEVloGZq77v1kZrT+B7j1i+gD1+z6hBq5ums6aj/C7hVHAbFyyaegOJc2X
MEVz3pYI+t0po6cFlbYfXS8wmOGEXsJBPe47iMr1xB2HiVk1tnfQjIhmAe4F2uNyDP02jjEal4iu
pywgEp4CMZr4RUtLU4DU+33at/MGZO+znHJ6t/ZiE3vhb2fgjOeRKmRLhe3wDQN+sfV2yKRzNN2a
tocRMTHI7II4IsgNftI99Wq1UjN5+t0H+HfCTuw1WuF3+8X6tkBbJL/TA7vMxrEmZvzubekHvy/T
JmkPnW5fKctpDinRHaFu6Qldv55gd6LpgtayFG1K6CLf75WkZDkbxpDuOe88D3OC36W+do1EA5AQ
F5uyk0/pOARYsdWpTidzrUg306wbV92AW4CdOkU+nejbKTduyTMsL2PsKJusbNO9aBrMmZ3gLMzn
iOcsqbalHNM9E8L3WZGzFBPNNPhagQFwuJjQ9TD9OcZWaoe+mCCrx18LvaMMwM2xNJPH775lN7n/
JEtE/ClM5Puts4XBRcWWSwQ6V/Uf3jolGz2LXXWAOmLTc6mmrd5skqKr1qSmemPGlhM4Xod1tZoH
0jPKsC5GEmvEm1mksNOr4dJwuwyY2fDoR2N85TmHqZ3hwHMRBw7u1n1VwqzROGNu+IIFUOYgZwwL
MysEoPAfXwt/Crzg77GZzpFEaJi2hc5srVN/dymQD5uJKTHaA2NFyoYpPSAl0eCVyRSngvGD3kGg
lXaxxn8Z/yTZ9c+hveuT2zbVE/h97nfKpz8+eYfZhjNo3eF9RzqrT6U4AS9/qNYP/vvCmZfnIQPs
UCUEIMBzsW6wn+WhTn/tMFbzT4cP4JiLaQcpY7ismhmYSL8Yh3/8Hv05zOX7dTomMVk+s3jSc/70
OuFi2XG18Dp5owQgPm05Jr0WJsjcMO8wTuo8D3rUzOdMfb0zyvJ+tvT0n8SDmIb539cz4lwIp+XA
YJAX55p/fMOcuqB3vhTjYYqLkw77qaNbrinTwyLECIir8CZyBKGBTKQcw0LLvqgvNdhzmKGh0uzu
njY83U7HEpfOYjgHzMxhIxYuvEw9k8PBUXNnuvNrIrOSyI7VuKpGWoU63fPhWRvNa+bFF4PmEoTi
kcaIzbp0hDgVM/ZmpazkYgKSsET2ua6L4djWzLYk+QRLYapNMdGsTfz2yRmyOAT3nIRJnD02qY+G
bLUZR6snOVn/r64iL5g9GAc2s4RyWy/M45mK1Vd9mYdtzFBIL+WxqakHMtcxjqYnm9Asc/OJUNad
jAcsT2Pt7meRFNtm0XI4T6K6lkWMYS9ucwo3Kz6PHC139ZzkxKfS7kKeQlRTdktIZ/xDRuM2Z+uj
j+9IKLve5bB0P01L3FtOcrOwzh9z3bpFRgiTBbE+E1pFRGv9UiqnDKt0ei70GC3H+5gopvB+a7I4
FBRTXKs0QBGkLIZGHKaEFJYmtkVhZKSHJHNwV/TynNdWs1to/aPMzLfTRPlZtsS0JfVxmXVGNzBq
AlFrDNLaiKDFxE8CC9UJtCLvvlTip1WYTUAS463qulc2tmw/uV1DeUu4TaFrAQeT90zuE1I1t8Mo
NtFMzx8N9G3KX2e592iCboHf3rvmTOtcJ6klxTqNiICl3Mrny47nRz1pItiHYloJ5rhVF/hR+zRj
KTsQcvKlN/1b6/pTSNLA0bdZKEVd2xgsAD92q/YFU84VWOI0bBzrKW32DPr8K0StZeD6YIkMoa40
DJXbrtTuLSIcKqECZOGckU3jURjtI/T2i6nALty9k4n7Vvp+gXmkTphVi7OIhivFWKtMrkt7po3n
LEEJko5zS4vWebS2llOcSXwAtD9Vb2vrYx/pzitFPKt3R8dzvjAW8waIJlZQ9bKgXNzQdgTsOFaP
dj1iMI+3WpVc1HZakCdLgASZcf1cP8QSyjpzwS6ccusOaQSSD45NWwc8D4opKA3V0jHiWqJLvsiz
WyU7K9Ne9RG8tC4EwpKkTW6GLCELDPId09ICqa8PThnX6+s4tPI6Ay3BfesEvQM1ZJXgBn47v86p
OdB8krxJEHMCkdk3uDuwIXzSOccXUGoLN4R7OSYj5nyJIEw0HN96MJW73DJw/xVxtLHMDpMAAtdv
SwpciRCns7f3EuPKdoqOBGHaZ40OtEEYdjCI+Qc9624zafIyKnldfslQSiwMh+rGfbIGyYWZw1Eg
iQMkun1Tjc5whf7wTGJxfNl4BcJl9zqK4Vn0Po5knS6srLp3zR8b1EucmchfyYLkOBNoXnKUtUGL
syVE6rCOWSb7RzLn6c4a6g+ijb6IlZ3uDZaqIhmZL+nLsz3JJwtR2L7QcqJUHBsu4NFp5SFvUbJV
c2OHgv45slbjZTJIWjbj7EfuY45IvBlRop6BgWmZcyzGiRwWwkwz8im8ArElzcunXFfPSTYIjLhN
qJe0Yon6utQ4cJoJ0SWgKJA1oAG48pflZZJqK8QyfpItWwSl1G8dxk4Mv40K1l7/NNSjsYFtEJMZ
IWiJQuDz7PzgZupCKa6b7rmozARpk2btIkzEAes5CigDLLqrxfrGHCxQnzJ/zShjq14kt6JgSmoM
Z1hO2wkfWr7c6joZYOV3jqJgajvTTwwIWJngh6wgs4zAlAo5pdkOnzLSuXPQbhfSfZ3gP2fmM0Iu
lN6+LkPb9oK2S0Ezx7epCdFFao+ukSIf/YoLnHRYlsnrMe1tnBDENNBVELq6nWf0yaSPLDfj2vsM
hErr45TacueRe7h7kAWdBoEKf9sRg1QVuED08oPS0ws8Ka8cjttovlS1GTViM7UlEJhiwoFRlNLy
hpgSVDOaci+LGZVUhFlRt+f6yF6p9obOWCn3lzASzPdNv0eQI2OAJzCpHZojBEPbYZLtBgcwY5Wj
7VNe/DT5Datn3DzHW/qR02neRm4KTXFQ9F3q5JCTp3aKCkzSDrWKHj9mMBzsvvjB9PXeraP7ElFL
o66QsGSHaHFec9c/+pVfwJBpt+3QtqERuw1Sm9IGt2KFyXUK0C/o6/nTq4sOtk75UswpHasp2swD
ogPCEESQJ16/I7/iiyAga2toPe3kHnu+jFeV4RL2JlroyWsODKN68xbbs1MNJ3s02PCw89W59QPg
Vnrw44LQTKhFTS3KwNO6B9vpCIP7poVGz40rAzRal5Ps9LPbbRccaEiH7T35p3gYK8B/jf0Ats2C
gmBNIB5XZoZ7b5nzuPNzeZPPH12tuc+LTfSfgYhLpGgVE/Il2yX9BN0nAlfgOsBxfpk6k9p5bnIn
SUO9El5o+2Cx7Rb3UF0Z+FKzpMehLQc8jXO7dWxEgAbQyNp/TeBvM0JGXi4cb98ZozopHOmmuIgL
YzNNyfI4kMeK1v3JrUm6tWxHMXmKSxpRE0kTVHchF0B3lHAwgxbnr5qkOKOfbMhBdtZFdD8O6Fdk
VkDxMfpL+knxBeYFFC69w0fLhHknyt4+D+NiXfRz9ZrWS3qROKumpm73dT6W+34GmQSJPw9LCC+s
6x9+YqO98aCX61yxVew5Z7BZajNO9QdNoG1Oum+g5+RYGD+1ZAG4o6GOUJZ7BJIjL5XXP5JzQxiv
2xRbe0FObph5jMbY7nErAyrJYY/YCzwyN2uZIVk/s4kNLnecV/T+x16kdLPSkfzrEkWnX1S3buHJ
SzS9IXcgJ+R6/DnjJPQES1VdbHTlvmKEvSo17dzH9bxXPdMslHlx0BhEbRm5fUIwh8jdd1/bBHeU
FWsXaaYtN7hbi30/UlbQ75d1du/4+Zsfw+F0OCYHppM8qnWWF0Ffqrl7RlughKzvtHjWg7muXhVz
C78EQOlb4lDjsSv0O2tqx4MdTUlAQ+/Fn8wT+b4hOOyHsljQygBGUytWhQjmHMeGBzjXKKsTdMol
me2wcpFq0hb9EXME2Hj0PD3JfWwheqBQIbLG7+qf3mA+KQfcH368C12h83VJsCiJ22j05jrxwCGP
MBg9icvsM/f7L8OKXjrfHNmyTPJuMP6fmprRxiI5PZicGysZ4CGzdpN6jlCfbkSUeZtcVPoW1ONP
rVQfet+95MyFg+89Yk66lfgDSyjBsWnb0zZy5rPRo0mwJhC1BvkpYzMAw/QoVpvk2i+Tr2i51ozx
uqz6d9zuq85R87aGzPTAnlDV2fDLA7NEHl9lPxr/nAzVY5e1m9Zaszhk8cGZf/bsW6KOQWBOeYK5
J8FywIWF4YmTj++f18EoskKieKfAZbLr68280Zy2OtqDkwZTRUiCveTXelPIcJQqFLQHUX7egZ4F
O5v3902ac0mLzwXFSmGPJ0hNj/ocPU8LsWGcKGqqRTq37WTsbEoMEit8SEbxdGN7y06vIzZShCdB
rxnnnjTzgN2auBf/xvBLqIwl7FzGUTdJBO1zci/mZn6PdHObTvp9YY3vumuchgW0lO9PJ3A8HDYc
+4RRzQjknJurEm8M07mgxJnMbGPouruBOx7GffbSlRNuFf8CRdulkZk3jg9XV0q2Ue6Bn9SkU1D3
jIkd60Zz8i5cNIIWKmRVfuYFVTFex5rBOuC5L/bMsSfDGYKkzXaBkOczeoEu0GfJUw3isbeafNvq
fhyIGOkoomzQ1k7d8wbX3DwUl0lbPbTANTHjGe1db0HNagcjAMncbIYu4Tgx8tl1ot2k7ao5H3Mg
p6zWRb7zyITjr3XRZ6C3ByJDK7sCFAlQpN/6/kcRj+ah+pyj9Dyowcfnmn3VOa6nfIRMxb1DauZQ
4azQIBYk3tEW3bkp2uly9gsQkFMemo4TpGx75BXmGOuNLCBe/CyFXrCIrapjF+zo7JabAUHCYi/b
RA+1BPDoFHvelpQtZ0f+GfQ709j0XPd1U7Y7JMY/C7c5R0PucRMUhJ5V2p2Ove2gOB6YcX8/x81T
XidXGesrki3vunOrZzE/WIApdx5sUTFQGOmYCtKF8UX22UTDatZPdGziKbwo2e092262aDcufYPg
RxLm9zIaiosCYz09aCCWMjtZlnXCOJyhPwcTyDBBLblBSZcl9MiWd2wrn/RN9/Oo38erRGMxVnAn
pYe38Ltzx944btttK9u77Cuj3ox6/qNLieHIDQS0hWcXMBuH4zyO884VGVzZ5anzDC8oIIeH43Cn
5/VyU54cumC+QuAWozI+QbNgv0GoDI0LRDGCKYbWgdfZlMtrpjvL10LHXMhuJjt7QkYvtdMwU8Vb
Tol40EDuUgABB/hRnM2m/Myi2drxER4dM97HOf4eu3m0bVZ//960Zb2JcZMQrhOW8XBkzeMBkj7D
oUIcp7sno2WpNccbjtp3kesuu9S2t4WwjXtTq8l3EyQpDGvvIW3JsKoqMd1ZqB/kkCI0roq9L4oJ
2JbdHn1JiHYH53lL3vbGj1lXlK7ULoWYezbcFnarr9qNaZHPVBdtfTPJPmwB7ZwsLz23pnYa4Qhv
Pd1xwtTTQ9Oyk5t8XJsKS+shv0AFtxCRiuJRbKtsAj9bLgctcd9ijLY78iPB8Q35tFdOlJGT2dO6
ZJu+6C32t950LiOL4rgZpvrg9eaHKlg3cwOPumeoy1Lv2kPSl0ily3K/GvQ3ZZTflUNS7zB1sYwH
sakAxtJY4OQLJZMkJ/QDz9JPotuyNKqgxzp1Wsrp3iLBmMatHjrmHIc5ndBx8mKgFoN7Z2JV0721
y9YV+3Qm3sEkx69PCUCvXLydI4d/VhQYfzQ5SAVGHDEhxe1HSuF6Np6cifVvYgPqaQ1uiFO9ESTa
c5ox9vTK58BMgfxq6VEr+cjsVMR8/BECAJrJPvYezVI4TvHikeGGTEe7KI1mD2bww62cTa61ODG9
zAsfnFlHk1u4HXuh7HeeULCklp8WwBCVtmUwmJB/MPghbFqFCVattrFJxV5U2qvQm1s60mmQ1CSX
l202od2F28G99SDiA6i/lpNgQmd2OZHYxZjREPek6EW7FJcqnktFtxlPQdzU+Ajcaq+aJAuiGv2K
lgl2megV4WA4esI7iRS8Mw4v7sglgLzYhyaqMXpkxJLq2nBIUvtRlauRQR8gW2rzQ+c6Z04yrKYd
nbKWwruJVvderfsby9XU1oGuFpQFbzGLPWUsjeJgaiwELF3HYS43txoHXNAHIkh8zYFW3kPo6hln
JNp4v8QIhez8Mh0aekoD5RXHNbYT81joOSajpJMEyy6XgFRo9hWuhZyuua4qbTt4697rrQlkMjI2
jlFc5eqrZF598OgpAfjaId+mWZ/eZC3dm3gEoBct9Zv5YelcHUU2HuGc4lKFzrfoJsuv1vRUEeXq
fXZeEnNRJyPOXwdRj4ErJw429GYSDj1HSlU444xEj/1UkSuVe1vBxXDBQLQ/JJjKgjYZtgDGc0JB
ogs8nOW+s6g7QTqf3LTU+KxfyKLLGf65sDlOfa1HW9BlLIbk5rg6CAO8mYWg4BVqees7kpNAhFH5
Tu2RtaELJst9KCct7OLhLS3KfMvgAHiyWfjcboMMelH9RHKFOm0wb0tOQiHNsiGoS/+j6cBQ23hy
mQ3pFeGb3m62nG023WHYf44tvd904/wjWUwWCeSTkoQtTdhh3KSwv0a5q3XxaHSWERiz9VHq4r4q
WmsrouqnLc8ymgFiT5ejGc9Qs+Js00AeaYcFnRNV3hYg01XjzPcdgJC9ptknxNdVKAWdOPZfMInN
FqE37v51gDvlV4nRuBed1N89NXIgKOIQPZUMHBStBA5xBpkzU25G/KEJB8EGqtAVAM6jlS9rTxXq
ENNbuhM9xnsj2TYlRoOh9HeORrRtUpGg7lNLIDfYVeVawhYb8g1bRDbuJTSl0Em7B8IxUwwgEdvf
IQLZsPFqthGQUBuCodTOlkMdCjAi9TTusVl0CXmZs+AarDXx0Nh43hvrelryr26GsT1oPGzcRXoP
XzRtZpzqoqeGSbdG7z5Y2OtMryRXYkz2nmjfW2nvyId/dhPEcbrYlS3n4w587BZAHeErNvLhxfFC
cyb4u1m8RysjCjEm2m0jQH+AJcXE5Wv+9TBn76NL87V1fOsgJvTt7ji/5KDH9MFStM/K22Ipbic6
QQGZx+epvsodZtOygxzrJbACI561YvklNnSmbeVP9Hkyha8/ebBNmzpkzq48hL2HRBk67xj52nEF
Zs9sKZ7inhqAz03jpIRoKt/4HdFtxIrO5ErpL1w7NmPOKGaFoSt38My8ONRJfSXQ5uoG0mjTLtic
qwy/Y0UUfDcfW7MFVR6zzWi5ySmJhp10XMpAN3NvCxdQv20tQCyQr7UNp8uygKkLqYtCM67uBkAM
W7eZES63MQlWhUl90g7hMhZvAPuWjd1FF3QBskCX1l3p2I+YtPQthQZ9/aSHtOm7oROfNLnWow4A
m3iuqURwmDiLDktXOZwS0mhfaxp9U454m5FZVYog9sTiiPlh3tAw/5qN/Go1NGtTsi8HTikdFupF
gnlbhvuuisH+mibvd5N/zPFpLNOzfUh7g0Is07bo6K4cu/uisyA3tjH3nCjb+q4X53o9yi8WVRdx
ava29zJOPBS1Pi8pcLuOWER4OiXY05E5SFHCqO8XkIfC+nTsODC7lue0oYymw2CFtjtczIb56Mbp
h+8OBAJ7F1E9HSzvOClfroZmOhc6Z5xCRsRLRl4ZRD0cNp2mt118kegW+IX8wpHLbC5pYZwGjrLu
PLhT9HoNIuORXIf2yc+6W5xvxqZuKWsMhwDg3qMxAEK5LnXJpltzPtRvpZiH47Q4ejB6GTLOgeAC
c6mPbZ+RcqxQ7HENGNF8pynsSdGI6brDfH9ouCJnInVV2iF5ZbgY9iNH8Xk8xBbhT713ln26j7kC
ha/pZ/Jl3WaaL3uSMlNbJ/cTOn6tdfXWjFZLV07HDeU5SIn7mHD3RqsoVbSBBIfq2+bUvS7MCbes
pdMusrZtnYVxTmknei7dPBsOuqMQ+3GsEaKej6JCUEgnosobLPRcTYOH/zJRXPm46VBFdfhDh6x/
UMo3T8pLFoYnnBdTXm8zofl15ux2XhZ7NdrcGqn7pTpxLb2YenTEFKaw0nfjcDDNEah7QWM/QkM6
YyTRGW0ZjXMXWelT5NCcmrwzSaFoltXMsa7rj7NTi4M3NXcZonsmUhTXUmuvWn3YInNvwxQmWegp
fGdCLwfc0WGvWhI4AfluuDNIAlvilPkAFopMo6eJAAjR1lCekyyntmrDyaYpQjeLGdkEtZk40sfi
/3F3JtttK9m2/ZfXR45AjeiyAklJlqxa7mDIFeq6xtffCd03Mn3wRHKkm695fGyCBCICEXuvNZfa
bmT004wduel6nQhs2RFkriSCrl3arjzBb+j6UCF/2qQLNHo738uCw57+wrdORiPSzsam/LNHXEZg
VpGl66TSrggOAJ9Zjc+oHG8Z5MXKrFibLQthUJvQISUpbaXWGcooJg6shYg4Z1u74fVgFTbhgCrb
SsRhBLpPoORInZCWR7S0Y+861YMBNthsrQxGMCbFbaZhW5banQicX+xCRuKS4H0jSQLiPNXqRnE0
OIkxm1/VQtk8cMNntgq7m26dTUnJV4oeyQ6DC8dJQS+TfmunRDB3+g400m2rPs8cYaTZESTLSN1M
RPoeZdsBB4GTETEQbCsj2PFngrQ3yZXgJYvbu6JNfw9DJV4gCgLm8fznCd/YmrNujpCid5O0Ko9J
rD5oskLU9eoZw2OW5tiOa+vYOp04CqrfttEr6EZAtpN8ZbblL7bCBkmb29I28rtQpwGmhHwidR+q
/GAx2JsDrODZbEYjJQV1DF5t2AixVBSc+FQCGhNGam+XzV4gY6egNhzSgjKIIqH5BGW8qTi/rLPQ
ear0g+613boPHpwh6eAG4F8xsEIOav+A1GGTyforoQ0YanrqV1TxlZwqgTrlX62KdoNGz09tbCqT
qQmyexp2CMYegwHVWs0WerTNfheoGpVXch5aVbkzCNmuKtG59fTFHKp657Sxcu2Db1iJkvqrB13c
yyl3ptGdX3GQqFRc8I33TC0JgW6vr0PdctZgUVIBM10qY3zQIu1dqOPNmCevll6/dF3N7tXu13CO
aQwUaIhHNnlrL0lzvj/fOx7aciXYLb7MOzrN443Xt9WNh1OLHxSEwbYjhQ+oQbDK0kdzFjmWIZI6
nwYRfbCVbK1um7byMYFTvWaCXE0hEahDyETJ+3ad4eBpdGNdCN4gqtrG234gfo1+1bds9hhGCjWb
TFC/7cb8TQneZJLWK0PGr0kcMW/tIFoXbXYjST52sX7TRjO1iS1RghBJCV6dYvqRN9S1hpQDmMOi
VajPqQQE64T4RsfXvkWSqPXVT6H45KXWYjexCcHYBO2sbJSrTtPLNa0RsAUHAos4m/RsizUx4FPw
gp2uaAgLnMlaC39K9o33UDjqb4qdxVGOt6pKvTkrjBtPn9zJn/k2lt9vDEKxe6PTb4L0NYTZ748j
csOp8dxuokLY6d81rFYe5s+1RbcHRM3skJcVLVRfWzuRPPCm1jc4Pd+s2vlu6sAe6ubFoEAiGhje
xLy6eQRiP1eHZ8JJ1mMhOJkiMVvFHOfhXWmjB/Olq16MlFUs6W7yBvejrzXQw9AkU0ufuv1QU3ZT
WsYs1uVsPdFldi1NgWGVt9tR9QA+Wd21b/X5TZzhKRbjbW7ykmd/q9goYdRMpTjV3JeaPDad9SHc
pgZm5veG11t7O8deYTnxa9iKZFX5WGdlc9/0fey2bNzWWqQ8lLaCC6buV6ZaOPiPgcQPPtMnBdBQ
jrP3oBtuVR0HgCdeJdDdVa3EJChlnr8mN+At1iLnkLakiBt6zfkyQgkRFGvbhpltlWzvdAomQaAf
p5oNXauRJUHyUUD7me7/1qBDdkXdrtt68h2bMis7DvKtQVzFyqC4P4BV2dh1HVOkzbDNqDWAMYhq
vmdQorDDIzVbQknVTneNBn8ADIyQCp34FVA0WbcpwPEqHNGTeeXbAEVzjN6K3rmqRX1vO1SPIWID
meklHBySX4M227Qm9p7cIwGL0xf1srLf6iFBNpHkPydyZkj9eZ8EfzFn79D6OB9w/omtPwt4S5wF
AfVRlUitLawIFv7hq2VZ8ghil+54Gr4xCvQ17DUsDMm40bsMG17rvDjcf34yMa5ffSq9HNn0a9/c
hgam+zh4sYIfSRMrhyCkDaqkj5GTvwag7v1il/rexjLmpVWLJd0+hVdoOB9jJ/GU0lhfN5PTXxM8
IocMisaY7ziL11c4jtnX+e8dHRC8pYQc2NZ43wa6O3jmV8BQwWbY0gPBvhw8R/ddWwz3wfAUOnUL
AlfSvOb1uzILrdrkTDSoa8G1JMVvrdrDM4F92soBRUzn2IOHmBsYaQnsrlMQGgW7PCEYkLkevE9g
SRLWir5h1IcOO2OJkDEtVnGt8NdCAjMwUsPnTHVg+9ljmZEdZ8X83Cqcdo1B0hWRfIfaUt8yKg9b
dM4Ozn+EV0qK7KlXuucsyFtSBj1Ev0b5ZQpp0AqOcHLAgJRUsxmmQyqY1cYhVIytOZJCK+e3Xyle
/IHcA2h+eIuTaBtp2cRfbhRX9dQ7tIK/vCihoQCexg9lsOt6iBDSphmS+imqCQWXNHEY8TT6mNuG
OwTIX+OmY3IXNOg4aOzqMCMnHAVNnjDxdf97bPrMlMB+ntjy6t3Q7gV9GfaOxAjgEus2aii+56J1
VSTTeyfL0bJDPOwQaGCsjHZeF+1sIYdDbVNxsDNIWAbvnUojQrhGkZGH7DhE316nlPRyn57NjLFq
m5+iHbxNMUzc18lYjw2tM46O3M+puAYpzDKcmlccUZJtjnfHIkw+dJR8kwtxND8UTnmgrtMRFyMJ
qpw0ym9pMB6hF8tNaA77tsknVCX5dauT3K1BLSBSqaflwGiChaa4gaQEmFk3itV0V3H8bYxYMqqW
2GIyzITLqWFT2eKrYkTXiUKBSOs7WNzQkA6IRjn74DsknlrvIEHWbbZVLV3b+bbaMhxbOl5hfacY
jHN2D2NrUb7MkpskqzBJhcV+iHtXgGLhEBDUVzo6tGGIDmOsN3uJbpCn3T1IqyMkiYiJ63z6YuiT
WLd9dmchONvagE4kDaVdrcvfCT3gLlR/MQ1XgIbp6fuxckVyLm4T6XYG6kqkAG++wyu0TJNtkvjP
GacMKxDjWkwa957TgdlGP4i5smgJ80bJbNJsALusgZt98eKYGK8phpAXlW4fjuw36x8J4941phYt
FWyu/WQ+oFJINjLLKL+V1C4kxuNe/WaXoeryRprTqjMqKpb/TW8KaAEd9C2v25YOPWcgZ28I/kka
CVqxNSYzQvggva86uo++8jdEKulEXPA9tEE+YeukA0/gU4EwH/c1NFh/5hUw6Rh7T7IZs02clUAO
vYodsmXT1JIc3xxnDqoT6ZtaB99EnP6ciPHdk1jtkCRZ9WkDxj1hf1/rB5yrj1VqY84zK/ZZQWoe
4pi65KD+zsbbWmQW4l+qrbaKytYLRnTBVTPzdlO4CB3Xkez6awyEhPFIhB9NjuFV1Cu7BWBqf4MD
Ay3QAMQruv6R7fsNDQV99cYmds60JxZ6wKunROX9OKSbuGxdGXCscSh4MuDgCyosvFkYc472cX7x
3La1Et16LdRu9mT+eqwUkMcOOqi28rg/7BMnuyMD+tAn4RPv+31Ta/pNJOjpzRFZ4NJ4FWT1XmnG
nO1qdwTvlmz1Go98U9vfxh5keoomBkP+jy4i2o/W6oAZ9kCr+90bh/hIuMGbnpTpxqTDGGYwzdnZ
YKvPnsEu0LoZqNqOOkpXa3jtKXKgiU5/gKzVV3GY9Zusf29sNeFFxQZDUJbapkg4/foQOV7HlqCi
c4q2Baet/74XpvGm28PsBYxuKUPTzu4aXDtKtaNVg2nOiH7kYda4jOaNQIq4nbUmq36csl0cKv2q
yNkBAYhkQxnRdTCR3/HSRgqRAhmZUBlVRdzx8+iABlnyzlHzgMcPQh80UaXLUHFZiJz0EXUD3QKq
PU8f/r6hjyGD+CjDDKWN1yL3HmQcbul0TxsarMQUclmjx28dec6NhIbgwK2aRvXI7v3Ni+Ba9Cbv
FJaR9shB0d8iCRLd78TA4ZwJ8dWSlISR6r7R8tzYZHI+6KkkL6u6D6E0U7gqX+rJSrZU9A5GVfDu
h0Zv9Li1u9B4ZJu7QYDiqnYBE7wFvTA6IQHOvb7j/tyoPik2zbypMZximI2V/SpwsFX3Zfor7MZ3
KfMDbQCk2Xb5W2JrnfLAJVOT4GBLeJtIj1/tOYLRQzNP14v1/Bel1oeq997RhNyQyV6TEM57Rhun
53DwiE9Xw7cAkq+VpuicUtRstqJtAxvLsOZxVAmN4MkuyvdBL0aSTKvvfR4+CyNMCAPClg2t5XbS
3DLr3zRrujKK9KUdy+sBEsZmCCjU6OZP+obo1Qu3slW6uYLTZmIFnPxrXrSOZT47+7puDeZF9UVk
CLC09DnBJLrLOYgyrNSjqmnqis7FroqbxrVTSoo5S4GBvcvvanXvoE/bwKp0+xFNT26aP0bDv6aE
OezTjHwv3Qzb7Qypq0fyMcGSuFMFjywzIbzINHn2sgO4oGjXAmVbDWP0Ijs2Axz0ui00m3VPnXut
YzMmFhZJn8L/a/V3cucQluXlNzX8Phist0FMFW4qj3pCsEcQ8A+7EGQCGI4vFhh4u6ufGowdqz6f
/emJ5eLaYK46McA6zXmCE8N4jad70BA6aykNjwDpV60+kxyqZ7WbBj4bD41jrVW99CG8mHakn4fD
Ycc0xg12mPlsLBEcgwDMryM8Hn5B5yME0EXDM0q3ZeNGONV3bdnm+0BrXMsiMbbUKsjm+KBjrGFQ
Ra7gn+/MItYO5rs22gJVEmtpP4Tvo01Jt1QGOqtE7zUTshqPnCH+FQX6RGbbuJsF04FLWc3E8DLY
K/4Q+ZC2iSqUH0NIbZ4M1E4vblv6ho4MgutUjOyLA6IWVPI6PSXZ97TICkF0aJ6W2bYovF8hyctb
gfpTmlW0myBisEJFycajBbPqROawNJErI73kdip46VuSlp2fcxKxu3WkCXamtUVrK0OLACWwjAG/
QB6/UqGT00Oh605QBoU4ymK2xrYPiTHFjeyo+ckPDaI3hI5proF50C+pwNmTeB/SYG116rjyff9N
6MAYHb7tprFCf5+YA2eMaeQIDJrAh6q3JqzGJNZaJ714LW3We49ioFFC2hLBvmPHgJYW6gfc6vdR
bwEfVVd6/6hjSrx2zB5tpIHYHbgCnpidk2EUzpLK2iIXPdbSAHrURilLBeWm3ADnI8b0Ba8eYDEP
lx3EyyNrNPorXamueZr8yirJtmiqkIlRGPQm8Ow50WdwE3IWJ8N/yEPK0eSpIFvp5G1VolQuBXCV
pGYPNlNG0Hh5VzTLf08e4qDZviHL4XbAQnSb4C9cK8jOtrTr+03gxfgzc6JQKn+fa1Bzhal9bW78
tFW/2OHvDxpebzcbs9MelVw3r6KhnZfAFkFAqIWICQ9FIM1Vk2jpTaUXj2Vod6us10q38XMO13Fj
PraVtpUxoJnuxZx4MfkO2idNB8MScPxsg/zm4+9+fFOPhuaVFqBj6gz6aCEzA8ESTsE4P9AV6VFr
kuCJZG6tYsf84gcoBpr+RqtRhEPU7Q+d9O8Dxt61M7RuWtvKQWkmWoF4lAzSGVZotsWVBKuetc29
AHH5YceykTasIX5DX/UdFqQACo06/vQ5ScBp4+Rk2Nm2yhBGKZlh7z78WkPAy0Rq/os1177DdjC2
MB2wJ8VUtdAksykf7fo69UvigdnA8yZGeJ7d5P4j/8pwAwSP7HGiCTpSdvMaY1L50hGvRBcEhmHT
hNEsCeNn+5RbB99FGB59FUl4n7bh4FLrpFFJ7RHpHluZmgj2a7Rt2VrQIshHmAY5ks9NRJGUzIr2
Tm3UJ6zMT3aUJq4yXOngh2/wthdb4g2rba2Ci9dIaNkNHdxd+vfauuheVSbOHepKc1f30Y/Bca7b
Ug8eknj6pnD+usIZcRBphEMWZwdJi+bXMJ3STdkkd0XVhG4BfOsYeylCAkApOJ8BJhiF4frCP0i9
Tg5l5kman8bBLAvji0fKUqu0Gts7LMacSeCX4Jn48L1lBgoN/vpNljgbuAbxCrqq/ypQF6l6tIka
1qBCU6/zjJ9tVWZ2SGEIKvmY7rJWLTe+ISNXQ1xHwLVAnZtLNxOku6mINHLahi3qfvRDmbILRlpp
SdNvRo/OCDdP3o1pRXroBiAjRb9K8DzY8DRGDXJqMpmpdbP5oKupTbM3Q2EdFTOc9YpJA7GIeroq
7a9Dnwje/OYAd35e+3Uv2kE/qhERUw7mQOlfmTQJV3mj/5rKLkWL2OckmOL5G01aao1mHMoBeriu
6NZ2lEPxVpnoeEOyidYly2fdtTmCdUTATF+OfuY2k1a6hSujrUnMw3lmFvouC7tvH54uoq7ygxL5
RxjstA0Mz79vq9hFYhceSj3C5oBrfWMTgXeIxB3rJaIYk9UXvCwWAtX88fHBQ0XxJLcgL2AWHrYN
FjZi1uQIWoOXZNMnP2KLreQY8YqE9SPYqfTguUZmRGh4pD7qwz7BeLkKxiCnpQrjjfN4q0zWdR56
my6k+6hSNTqguLTBknfD1izUI7hhgvpme+QUwbJMx5ilxEydgz94W2od913EvpnQAqyL8T1R8RsF
nqhLIEKyrctquIPMfc2rHM2vUd3LnG7/h4XRo7VMIdLfVxXrsdOku2H2Znp1w/i+zSnpb8cB8JCq
EcxI1u214D28NvWyu8JXXFKEk9fN4Jt7FX1ylNIvg2rOH4fDeE1C5W6yQjqYSXxvKUa6BvQhZrHQ
uM2qTv1iUB/Nfa39YrW078PY+EKpd6smlv2VcXz05yre2CGxAsPFdyqjnxPAj006j65J1sYKVoa1
gS7TzrTW9ybp79JIhF981adIliAJL0jH/RiM5WAgjA607U+FQXfVtrk75hMn50Hemz0FHTt8ziOL
AaIQSqvkH7Fc7Z1dm9q1UQH3nTFDSo8Esfd785j05dUMhXYRpdVrg8hRNpGQ7qooEByLhtsQdgun
zNTYOeX4qI/19zzOOAF6ADjU/2uI+6+82J+7rP//plrQwfo/ZxzbN++ETNT/dGx//JNfHzALVZX/
0mBEGDY4C8gVBuiR/4VZSPkvC4aOLWzb0i1bdf4Ds7D/Bd7CVAVp9o4uVVXFeciyMMMsxL9QPmoq
Rm9Yexr/2NT+G8/2bMn+jzcZp4FhG/iTnYURNc3SEBq5WbOJ0b9OrHeGmiIdNw9/3IpPvM//9O/+
5+MXTvC6cJopy4PGHSwseFR9AUYdVfmIhnUnvfR4/iozveWzH7GguuQioJMcdo07haaLu30XJPLu
/Ef/k/Xxnx+wsH7GWF2MvmfBqLVHr1W3dfwrae94gV9N9hcBNPD8ZU49hoW/2TZGvw4sjikW98hL
S9ru02rMqgs+6vlpfnaDZoPrH3ZjyXuZGiMfz6q2ciIkZOIGs8VKzwEQ/BtS8MlzPvX9Z+v7nxew
EsMwsJy6Eu2SQjKmpltcpL1gmz7x/e2FE3gkFcx2Gt4wtPWHXV0gLmMs+7tQhiXtl1i5YD3WTowk
ex4Gf/yObrINrUC76gJ7PkTaRoFi9zN7i7eQy1dYbFYoOK+9H23Iu3I1n6526QYQ4wo5zYVHdeJO
QmL4xzdIC8/QwqquwZUaL3hNyL6wkPoP7vkHdepOLuZ7INk4qEVZu6YxWwkj/7YEJ4NsQX1t6az/
3UXm3/bHXQz6FmRb3sBqlBweZ20xVmdfe3a8+C9/xmLGo3ry+w5emtsBNhg5eNcWelPsG6niX3oQ
/8Q2/HvqL13fClLOIUMe4haNQn2kGn1/b050o1Y4Vr2rrlS133EQGbcgSKN9XU7JplOh8Fukcxzr
sSPsBKOt+UqMvfPmU1db99NcpEMMdIzq1KeIGRb2+9iP8kEiE9wR6BQ9CVTaaxnWVMHjcjOosjtM
Op4DH53argJd54a+Eh7D2pllhwp5f23dle40QYx3zKE5xC1J64OCe5HOHSeGoOpufZ0zmd8Pw0/M
GNSIezpbWBULzX5UaM5c614d3dSDQomvDKz6uSEM8a5Mjez5rwbE0slfsq8B7TzUrmbmNI3REfRP
UW6vcKecv8CJefuBavpjxLU6FRoKGLXbqjBsVRBpFIjSC+CEeZX5ZPWctwF/DueJ7m2dZlSi0Fz9
lGHwK4AwTO7mr1ix3zEQPtGqdSn0PZ3/Laem6OJdILp4rNAK1ZzxTRrUv4bml258TSzzwrvm1Ocv
XgZ5QhMxqFlhKu87bF43I21bFAAFLpETTjwMe/EyoHSdVqhbmDjSuSfp8QbE0KVJeeJRLJav2poc
OXS8CND8ry0FNJ26Twqx+as7by3XrSmjwhQw4x2V9AIb64dhrOwSfA16y/OXOHFvrPnP/xioQ11F
U9tFLI1YgK9y3wt3AP+SC9Nggc7495plLbYrhAYUyK99huo0Wds8s8wdu05v09qcCPs2z9edFOMR
DVF4pXaV7hphbcNkRhpw/vfNt+qzubIYvNCmIfR4ee3SuLoh8GhfTsBsc/l3+wxrMXbDFhtSlvL8
U+r09ZS/VIH3QwTiAibw1NNZjNyoLqg/0dZ0fSvfdi0nZSdZn78x82LxyY2Z+Xh/PniyHGnumD0L
RYTh0yZhhV6RXGv4jye7vzC1T3x/c7F9SeuhUs2YdXbAk44Nv4ou3JgTa8YSXeQhMIf9xQdbmXbV
xG/pQOZApKxG/cK4OXV7FhO7GHQDr2Zau8qkghHGB0wK0zAp39oku4ZJemGCnLpBixkOZHAyg5Lh
WYKmIsqjesQhlV+4+yfGvrmY2zSxeFvbce3GtXUjpuyB+FhOPZTyzw+hUw9hMbkT1HoRucV8eb+8
trX2yqvQq3XpeNtX8cP5a5z6DYv5m2CvbgPJi9TLv5dE6k7DGyeHCzfo1A9Yzl4klX0ueJGq0tkS
NOGGQXY3sk+ScX19/vufesCLGQwbNvOQK9ZkNdxYAhGqOl64+yfujLGYwLiltNJOeTloOGYN9Ypn
jZItunBrTnxvYzFzDYw9umNxa6oREbUDAtWqrZ/n74k2P7xP1h5jsYHx47aShspXb/o4RTNqjuOm
y4cRDb5ZrRV6a1+pFiffvaQmcKJKxb6Jin6jSCH3xoSW36F3+j46nX+FQbnbNJ1vHREgQhNKHaCU
HoiLyfC169qMpmMoMTGf/+YnBoyxWBVGRK2NZbLc1zAQ2VVsI5G949VAzNY0f7e0GfPz/uON3FZ9
pXlgONxsfFGs90AleYnmVQo+6e9+xGJZgJOlTbaD7V7BLB1XXwhA3MxQbicaL9ymU0NzsTBkQ+8Y
8Lo43veh85o1uXpsrEzeD2Xm/z7/I06Nz8W6MLTETHkpl8DLDL7BhIT/rss+3Zz/+FMPerEyZEAs
DTWO6WTbV3NvsWxrNDz4fxDYn7/CqR+wWBhqq8fsMES00bX6IS1M4j+7Cx994svri5WhiqBzBiBT
XAunUZl+sbxZ3srkGI2/e8Az7vbPMWq0KoZt32cI1RB5iEzizbJSg/DC3T/x8tUX6wPSuqzvMnQE
ZfVdxRM5Nm/6gDnAe+3tx/O3/8QQ1ed798csqxMjrbuCNIh6wC3b1ts0yu8mo3w4//HzjfhkhdMX
kxgGYacT6Ni4cdyPL14aq3uoZvJZlFm0Lxp6xBAp1GtCMLoLL5pTD30eZ3/8oEjrQnycHjttP/hu
+f60IjKZzGFfbMpSvfTGPPVkFjNbRaM6Stuq3awiawV1j2m9W4XcRPS56uHCTzkxNfTF3Pak70zw
sNlXaNW4qprsm6z67MKL7dR9WszsIsPiSRYdTob8uTOeu9rbD+23ya8uTI1Tn7+Y10Ou4x5P+Hzg
LGDCjMzVyPLwErpsav93m1NtMcERjeSGh8POzZpXVBKrkQSaVtzV0+8M2/X5EXziIWiLKW5B/yIs
iWtQhMfTE7bfA7Sg5z/7xOT7oGv+MVb1qVesfv7+UX4bWBI9x7iW4vX8h58YotpiZgcgxVJDsjbV
tjgUNYIZ9dmBWoD6Zk0+3N9dZDG/ExhdVi8pYJt24epZ4cLL/l4NVUfHLnvvSUu+MFxP3arFtA70
eIjzREM623vQacNV5SUbcIQXPv7UU17MZ7vJhqkWtFui3Lw2ZH/IEXWfv0WnvvliFlMOpbPeUIlq
FA97MzIBs9oSir45//GnSgvaYiIrnexKXQjOxnETvRKtXm6ihBSVRCm1B8NPNoQkjzSahwj4SxLV
R/KbupWOG+HCDJln2ydrvLaY6UrRySLMeDQ6DfJ3G/uxT3yLa9B8rjcAwM7/zhNPSF3MdWgGhVJF
7EQMO4c6ALR303q9duEunnhIH2jWP2ai2VttosDKcoc+Q9Fh/Y6z2ZbS3v/dl1+8yEHyonYaJ6r7
vvYFAXe8KYmXuPDdT0x0dTHRw7Q3YXJSHCFLYjfqr7w3VuRmraTWrpyhvjBDTqzn6mKmq32rybFw
UDgR6IX7AWQk0lhj39AN/1n6nXLh18wt1M+GkzoPgD8eBV5pbYyIuXUDct2xdaw0ZdxL5EujT74T
jiAZJi82wd8IgoCNIHFvq1dZPp1/Uvp8mU9G88fX+uPyMVrcScPp74omLifkYXGkr0TVBVsJPRQf
u5EbxGulvnkD4R/KaKZBOy3NortyDOG8QqWJ32KhOL/xjqJmIcD3rg1ScZviZNqOQjRHhjJHyTRh
uxj7zao1UDoZenmIwlD5PUYVsv0Q19dWmarh2YAZvuqsTmDt8K1nXyOylcyX6bkoUa6hq0Mdcf6n
z2+0z375YqFC7hROQTCUZH6h6YTa/zRm49HLh302xndTP9wUiNbOX+vUaFosWoWZKtjkfaJowsba
apbyG8oGBnv1d1P7385f49S8WKxLntZMY9kElTuYAALKgtUIng2BfIm2TxRwLL0Kt/f8tdQTF1uy
myXjBoYOUYOK/z2CPuk55tHWoXwK4xhwttcQAo08urTuN0M3AS6xUbBSsIBWoiQIzcyC9Pb6wiQ6
sZyJxaZFpy+bEQSQub4DNsbXmxheKbaPXiNH8S9/8WJNa0ltDVrsv26aNuRiD4m6H2fGE5kcOsk6
fbgbWh+JXQW7MYoSWDiOmLDWJfa2wumy03toiXGS4M02HO2FoNAYYa9luxe+34l1RCyWxQCxO4mN
WHdDVNJuHXf2T2/oq2fL8oYNju5oDx+gwOgZotfnb1aHBJSZa+VmjdFPAvrWIxR257/NifEuFqvn
ZIDMhKzYu4pBYGpebnUCQw0O1LH2fv4K6jxNP5m+Yl7Q/li4QgEZBy504goz6a11QawltKHS9whV
xpyiyFrBX6MK9afCneE8qaoAFPRRz/YkvbRbtaurCweXU5NhfiR/fJVAVEqN50Wl2ZDfjr26z6Ls
0BfBtZWqjxlL3vmffOoyiwXLw0WAXhy1Pwwindqlkt5EcBRuewesDb9UQGFQG237d1dbLFmpVsT1
GIEriwp9uGl1JfjSDX0Bv8kyr+3MBjWj9PZwobc5P7XPnuZi8TLlmKPbcDR3YGu3F3b65oSFc2H1
/XiX/r+fTvTEPx9QlTQeosRIxy8g7T1q4nrf+rPfNSpByRmK8PctxYeHsrRAz0MKPwYKWrkBGigO
hIy46wL7FqV071Kd9fOXD1EM//xGzdQM2Vi3upvxBaSPwFD57dXYd4Ekq1HySlPu/GM8daHFsqXj
1PJ7meh04uCc5A/6hM0WwbrV1RFAALExUb2fv9Tn41OXixUIdkqmy8bXyVHOdqFtAtUydyrnFkc2
X4b8ryabLhdLCxLoKtEDSyOiMaKubgzQoifodkMTEefcfu/VxrswBT4flLpcLDG6NpkVXCbNhVoQ
rEhYmsWN2u783Tr14YtFA+F30QcNyaI6QXP3iT9FV3LWXZ7/9FPPYrFWBI5aA+OltWGHEqYzUqW7
oJbVwSrhunewmZ70oc5e/u5ii6WCglMJ9HtM6FfPpK/EKyRGWKxuT2RpdXuDOM5+07YwnM9f74Q8
SpeL1QJ3kqrIrOhdw2/efA1az4jnRH+kxnPABg6/LbvV+/Fgkwee5ca2wPQBsn+n2f5vJsOa1M9t
jm9mKkGACsG0I/uAdkqbmixqiWuW8YWlR5+/0idLj7NYehIHuW8kQBcYDvdhFVUFsRF9Tgpq23g+
zhMlv0JKsJkk5DR7cntioXDclciISjIXcqP5CesaA1FahCpac6TZZKdEa0E4Ik46Pyp37D3qvcfW
Z2ObxGOklAy2ngK6uPFwr5SyKJ8bZfAeerwIt3oRYRbSYh7RhaehnvqJi7Wsr0cSQr2aN7HQlZ0X
ayNbXBn1wBlSvwrXZi2dGxMT3oNwSL7ZBhx5fpiVgen5/Hg4Mdid+c//eP8SawJpXM0Tt1NNsYn6
Or8aBOk3BBR4P6esHZ9gKhMSff5qn+9t6Ib982qe0aOxsgfCAZvhGCrajm3hE1DIg9Fkt+cvcfKW
Lha5yAjDQTdFQ42pgzddPxGOiiEef9Zs5xeah9Y/hOEm4vEuVdqf5y974l2xTCUsFc2wqgane6pn
3kbmIcLwaTTXohOKaw8BIbjCT+4FDrQL9/LEIugsFsGkM0VGfn0LY9F8J3nEfq3D/lKxbr5Zn029
xRoIM0wvGktp3CLEFVcQklqtklKIL34Wlvfnb9mpwbBY+pI+B2yreB/9qOqm4dxMLnXuC+Q6Ut6Y
6RBXF27VqSst1jxwzXTVAs44LccHF239uDMCM3ozqUjcm/6oXphMJ+7aUuOa4WmxQMRTv7YtzDOT
kDjxiM5ooXRd+Cknani6vRjetep7ft0ilK5IstDWBtk1NMu3DbEpV0UaKGtnTLGDZvme8+zRKV6C
iYCG80/sxJBbKp84EpulORTdARpr8diZ4GjGzqr25z+dheXEg1pqd22lb1IP/TSeoqj85TfWdJuq
PpVhLH3jrois+OAXZvCoOYW9RQRSbswoG3ZNrthfdPIGqrVTerAG5Mio1awtUO+Hwcey5SU7r/8R
k4dQZP7GEoWCKTf9nuEGGfJxbfV4SWH7AF762dag3UFm6lG1y2eM99jsTFjnowJAxCEPOvLNeN1R
31HlnR3CWynIPm6CX5bOgQ3HJ74ifO+ENVQ1JPlx2BXFsA6H6Yhf2bWD7Ib3DRSd12hAWWvhT4+I
2I1y7eB7hO1E5luQczQ2E7pF9ROZhpupsH+mrbjOYrQoBXE2JH+siK0E5UqSmqfsjFH8iqwnhSgG
TM1HG3iQTLp9Mqs050Il6COzuU8mshJFrTYA1fJVU+agVadHpyelaALTBp3LM46J9z3V1Ttp9m9G
XfwY8tuOd54gPkBN7vrkt+EBegZvZ8VwVzkYtyogTLVCLD5TjKq1zwlZi4195VfXvt3+mvMt/4ew
89htHNi26BcRYGZxKioHy0lOE8LddpPFXGQxfv1busMHXNxpo4NbIiucc/ZaCvP1YoRHGJK+pTa2
t9N2Hs0h+negqEJBC37K5YeBfd0qr4XOXvPahXKVAzR+dcA3YxdZ1U0fzdanZKSvyTrGTv2tUjDS
w35eewBbNOob7uckcUTkjQ/JNHy05Uvb/5TQMjwyquaiiXKm03UJxQPT/wpkLmyHtqfaPh7GDEkM
DJt5ggGVTB8ksYrVLPUtDT+qkEhCDk9y+Srs/NFJf8vxq8ziSBTXFDFK5EqA4slu1m64v3PDNXnd
2Ts4FqFm6cLJXMoiCkhZjv0T4VWSrb9UnBD5eGcbmNHOu9vbMj64ZOuIS1F8eGO2NnHq8YilGzNw
tnX86vbPlZk9xazEXNX595BWpkRzw35fBtOjb+unRU5XeIhn7I4RN3cfKj/1IwPQiodtZOjUwQj/
APJGYTBgGE8fQ/FPBx0Ye3uX2sZa+BYPI9EmBJBuAxoO/VIo8VtnhLNdMnTcnxPs0LbYNT31TD+c
j4sXfzKJTP3gzpLr4KyK35Zz2CAW1iKzf/0Peh5rFWZyTmleAt3gZ4H6ynnsbmJejQ0Obi8Klbmv
W4/ov00BqPGyk0W4esFzbcUpvJUOZLD7SNRw6y0V4CTYTRa4Eq86Vy5dqrr+pay0MuavPhBXs3mq
80ctIFoU87UJcHmMCxrO5jQJiO/MdsUFXu30AKGeX8bVRYSt6D715J4hh25zp98XWmI6IqXQTIya
vbdOC0Z1+bTGswUdb2A8bH701YOGozuBe2g1z0nxHRvViecJwHJ4hDN+zFrYcQNcmwU+VW1tWr7q
BGRn6SRHz/f+WA2HOkWhpyX8+acIs43hMTg+/EmJZdaGs5U5FLes5CUrX4N0fLJ7Ig0GXYE8XUPS
5i8HAhR4fxfktasSkRZqwZF4LFN+K+3cGrhXJq9G7/3x5c9kfxKdB05eE2DlD6sYbiHf6JJPNCyn
+MkzggTzoNrGvhMFqt4O4ecwwNQQ2fuQXNqFOfOJ/69YDTM8+CGseAh88vgeeNhinZtq79UfwpIn
uPM7D+0KnDDLan/xfGEAksdRUOmM78QoER/1/KHAkxTpTuv6lExXcxleW3WpWmNlNBdjjL8Gk45w
ygbg4UAPQnwcoNBtM7JLJ3Jx4jJJFMVcPSocDHCMIvBCmFHarcM1Suruaswm/ouHENOL7X5OJenR
osNn/9sk8FM4GRr1z1Q8ds20toLqLck/3ASeM6FpnMHcxud1TLo+5XmYZXPydX9MTWc74Cscq3I1
ecVmTn8FPiNffNfZHVdiX6aAsGoyYkrgK1GBPuJkRHnQb/Kiv4syVk5rrlknAOMZ68oprrFqvy2A
aXbK090Dzhj96WKAicZmd/LH/BBTZXHyYIkK20Z9wRtKSD9psigNY9hDr2UHbk76kGWXbaOmKPW4
iAX61y1IxJZuRM5ix0Rg5LccRmW4WTogJM67OWIPd8CC2fXjAIODPMJGFCfSBxsREz6wzpDS0p0C
c6kce1eob7v/LouMADAsFzguteDJ5bjRmJLVjlQ8/3Qu/5Lhxef2ajeeSYDbzEgsmSJs3yXx737l
m9V4soTjEmLwMipvbabjU8DUFgDquo4fGre0H5oKqnyzJA3Ql8HzuAmn5S/kNfPF7sDaxHbVPOdm
nWyLlv8BE5QZyehl6k5UbvvzZHTAW7wmHp9hT2SXPp2tA+AbollWKNtjznUKJgyMtyOYV/iOcwD0
LnJnmZyW1ms79t4hZMjasjZTL6ArVrnc05oNpoimLAYYCXSv0DaYo5CCl7cyMzmKSPmWfwhN7y3R
xGdbsG7XhhSxv/KQKwN3rL57aewzZZ59bFBtYhSnFnjyEnVLpR7nGmkALS0AUhxgNgmD8hs3EKA+
NNtyM93mML1ve/WwaZL2oArnz0Ah+uTDMVzVNitTDf88WRh87rJ/Zug/QLdH1lLvl6A71Z3FOLzs
toNR17csMc+DV25aWs5MEvpneizjZqnkRxIX3Jm7fNQX0wVaJsfyoZ3Gqz0rsvC4MB9Qw75M9wkZ
QidnO++3ud1nJ3CqAB2VjRd2sTXBLua7QXZ8Mm64qQvo5vCCnvIQNq9b+y7gtPLmzQLNFVKWUy78
SxFKuMMWCxyg1duYpu+yDc1DZVVGpDAblMKPsfcRekJo/Lw0wzt4zIMs9AuQ3rMX+genDowtM68f
UkAhW+oAGrufRzqj/wf8wCfBpGi7wKSwsraP+On4C5vsebS7NXyWfW25j0FdPag83EvHWDe9+T6o
SkYzZ2mLaY7IEvMJQP57ZdEokan40MEQHtLUfAmEOhDMKgn8YIcT3Vahd3OgicpUn/DBnaolxnrW
VifVQZOzFPwfPU1rMn3HVLsgMLIYNHNu7o3EXlFyucULlDFMNT+kfmKQJTpknWo0GJChZjZtMCeP
AylQkWCpXZBF8xIJqTEhVkMgqbklab7JnDhne9QC250dNhxhjXjh7IMcNE1BSfey3NLOBv3bdwX6
EEO43FU6i9kxcBbN1vRHnFbQ3efX0Emq9wLUMoKIeJiBwMCXivnTbvYbOHdIXBHWIF5Dw3oyxeyc
AAFxOHOatkWgkmANRLSmnD9B7ORMt8MDi3wQmQBmlwF4pVMYYpvlIMsEzKdpFWZZcPFHR1+EtXCg
7IT9rDWjLyikwsjiL8DFjbYSHIkYm/3YLuO3hV/h/n+bsXSU7eivbaGMLbzd5cacg19ExjhC1MqW
Jdx1bcfaAlfLlNswRQ9luQQeR0fqU27HPs0waeUBy2zStificAWA5dxoKf/yqQ1/gbllQNIJqe/c
2UGmUYjF2mhHL2dPAY2KJk/DpilTteEDSSj5e8OU8RhSfOD3+hnoD9zIeTmll6wv5F6kff88Gh2f
YzD6jX90qwCCFOBZwVcHixrQqlcIC3OTclZNiM7BCY2O7T1XcX3A2t2A8oeqqA/DRAYicuZUxSzV
aVNvZTIt1Q59VQUOOjZ/0T7VLw3LDxLgWWdy29ixooHuGJD0lsTL8HBykcWRPuCFwkvgBVeus6RC
JScYDhqlo85EzMSqZX9C/zQnoIgH+u9wkXIupKsgVcZbUjX2Q5c26mmA2P+te3VXARl3Q5Jlls+e
5wAdKssQuSeSbD7yInX1ox9beg+0at6F3K1OXhJIziyhax6HwF04FFt9eErp2O4dkDo30cTiWjdD
t0nQGz43fBFog1wXlGVc9Ubkl3F9rcEiXiGnWzvtm+amCftuL7TF8cebnQe3C9SFxGaxrqZpeJGt
hajKXcynMeHCEZns5NhYgSbNydwe6WfKE/JWhmiRMhlbIVr/d8ysDOOKE6BOSss/k1GWm5rOGv8n
269A+7OpYhds013YpGLnux6hysrW3TagQ7IrY3C1wyznh9hz29OSOnoL1R2fiRmAn5s918LcotNT
yNk/gAO+oOPKm/OYuaA4QK/k2QEZSAK9u7Jwkah8ONapql56RLXnpBqTbVbi7OxkMr4maRdv2/sx
1TNzrsvGaFb/ON8U677s/sxF36ziUT9OAnouG6kfedh7TrMP4rCSLBT6KeEKsvJTGCiFEyOlmwN6
PI38Z83NJfeW9Cvzxu8liLlTIi1fp238bNt3cHCnPhkCS4CXLsl29PXNRHATibzoHhRP8FYPYcxX
pJFFLK65Mfl9rNDte2YACrWq6s0g7b5HPOnRe/I5n5jWoe58Z9eDxtzb6SLXAiLyFngWjF1vOsX4
AiIlzORS45eJMrU4ZFrlr4IQBgE/fbdbEDHxmNUXiCTQa0M5blFmlNdcWvIsdHwfIIMHNIR2uO4Q
oqxLY0bMmuAxtuDBrnUzv4zAnX7CoBQ3Q1AdnmZXPPASzmtpAHbN8QZEugr6F3QXEnUh98R60SJa
kkBs6w5aSWBm8TN8zvbkdqnCwMun4hQVxO/af6/71mRquwKMVTTqM05sI0qgGm+dpsOYVxGZhyWy
zxl7gmwj3LXgpN273EJtzxBgST2oSTGpyqAxqtcBwNdFZ7O9I+4CxHWI7zQ7bzjKAX7uGJOZ0hgX
z5NdyKPddOMzqHXmWBLBLbotYWF2idfwUSy/c4ONhYjPuy4ciFZV1r3UNDkPpV2CN66Lce05ncFi
T5TV92R5MTTi9nI0QUAbAyoT0b6WdyJWlqXPWSmXtc7h6TYafk9eyP7LTQeUnZMZkFhS1+y+fvT1
CI8eWPraTyFklUXzsRgFwgmP3LpKVYL2s/V3RV6FzNrwIXMNcx6cscnuDiULBcxdqMkV6Wq2YXrW
+eTcTVfJmo4/WFt+92rxgKebaYOiqLVKrIZTB5vVH98LGyaJqoYpAnnHrs68+0rZ47L2FNf+Kin/
FaX52jv9k0qkj4VGvJoIPKktjU8EkX3GY1LwwlZV4lsx1MtEf39lGhAMXWuoXlyyR4CGgmFd98WT
btk9S9spd94QGPBQ6+c8MMrIKamBqCz8wc5XbeamPLZw4g9jisXFmIbvUS7W2nVj3liawQB12j+m
6pfrYrn7MI7pMZZ2/Wblsdp0HeRZmt/WfhySX+n3VeTUaXudtWUCiKmrCOsgT6MlDri09KYkq7cx
2yBhMjAFNVZ7b9ov+kvqTuhSNd6tclLuHqQ9TjVzfGv/47KdMk6YPljsbFhOFs4IAPuCzcvv90Mf
sufGWFmKBPIky9rB9RvjJMOxWDc2ydC4/sWmKyPUHuXZ01lLm0epPRk/e+vWlthVVSZOrXHfr4UF
1W+R7spK9JXj14G35TxlLCGOwTLX2uIH4GAL8yV9rAN9qayuzPeDqjlrZX4hNkFXldc56+180+TT
gkU2np4GcjcRF67myfEwz3KHsHku6g5Qu5X0w3fCbPG8wkLVQbET/UbNTbxsJl8wsl4G5ZNZB1CQ
q9n47ZQdAGEv3OdFlvF6mRLKkD2EKa6f430MdsQ9VoeYY1IOwuR9EAkRW4+VlT5ODB6eEl6HF2Uu
842bYcUo+dAzJFRpx/q5Ax+3nAQ6OEkyf8TkmwPd2ZcDt8Vcy+WuhadkV1ogW2f7Y7LzYm0h2AUG
y5nphKBMpJzezfBtYksAK9r0N2hX+MWt0Y0IrINTg/3/NNtTsbWzNEEZJFX3T+cAU7sqBqgI9yf3
VmM2lqex7bhUhZXN3w/+Kvt0k+EOsmts/hGnYxNJHThCQ2qgh8pLOJ21Rfkntp5x1pU33angGXRo
vbUm2z+0ncGaWhn2CROVt8Y7yyIESxZlTo8F6o1DV+huRCtgMVN0m7+GFDj8nV8Il9Cbfao21hAT
lZo4+Vd5RhsRQZqHHqJy24s7D3hl66HHyAqLfG8tsROZk2tewLr4T1bCVwcCdA53UCX03tLod1OL
z/x+Cet3NrzkYxNMkHWrjKfQZwU5NYYV3Ba3pj8qTRnbKzPW6sPB5fLjL57fR2lJnotDDVUvI09y
WEWheTboUtwgl2aXQdbxd2Z3frXtx7Ksd2YpKeWpdGKzchtRvllSqjsIvuHozGucYg9iCBWWaUVW
aUNcjEQqVtdJPQEmkO2lRr1wGtJlDIim4SPEnE4FkSFT5jKawch2eVmSNwawF5QXP4+hftkmn25k
VEH8MKigOFpqkD9+xvViJZI6O5WDm/xF0IKoCO3PZ16ROlw3Hjn+lWHEw8Uc5XBkewGd6dWGlIgd
8AsjnkarYpNRoCgw+xYOxNCpkDbAUNq7nXQCcMdu8gZuNTtoSrB/dVpYtwSbzM80OMHaMOv0IU6S
epukanzk01QvRYYVMypC0Px9XmbrYZrnlYYlc0/zLPEuMQJnnQrwiEvh+w96ggUDYKp4a2lObPTg
V2fbsJz3Ulfxh+97zu8QlGm1zrCyNqhdxNIjR5P+2TdwyG1iT4i/tqWCXWcG+WO1ODrySN9vZB6f
aUksf8bQNE/4PfrzguwY0/PYAlqWrOUqnMJ9orvibyX74tMLheAnSMal3yYjFQyKxEbSPurMNcso
C7Qxc6TLs92oMg6ccO7+yKDE+25UuAuCwD5PCN835tBJtu3hn6Q6wYYB8ebuWicPV3pU01iIn8XM
qjJ4y8FQdzOtV6ooRMFBiS97x5vFMxO/j0R7asb+90PNn0j9oN9UAcxMrt4YHO1hlRQw2vgu11mT
DIwQMykgzIB/YBBnX/WPVZ+fjMZvVkM9Ah3N2+04S7Dhw8jeUnMJWZc1G7OOxYDexkRnlatbhSRC
9MbeKkKqdUPwFCj1TAvXYlyrcDe9i+NxnkKKohy3Uqm+9JjlT/eocW1PZ64MG10PA4e45scd5k/b
tV6QcRrg8jk/1/iDBL6h0T0jmdu1BdCNYPaPJlR/L5e/gZXtxd3rwq4aMxcwLNygxqQBGwBT9jRg
06DgvbeDrDjPYY4QBybkllsxILGO126OFZ0J2JiXwviCcjbUxluZgqNHdooOK7mHMwFMxs1XgJMj
6dyz7CkvTpYfnrRZHh0V7mgQ7HpimP4w71iSxM6exI0q4dYpJLfOkm3YuRpFZ0RTxeGcBovPW7zs
5jllQjIrL12vT4lh06ighDp8eJ6/qO3/aMs5wX/p+/1/oI2YtK36wMd5mqg8WweO278nxJo28LXj
myfK/MEyW47rlZb9s0oF4E6ZyPZvndXAG1Vn7MOAM+AdKXS3/sads8tVNbkQzu8aa4/T87kYU8O+
i2iCdmtxorvgBzWhoY26q9ZzZkztijt+d4KOoI0Vz2L/D+bxDGyzchrq4DR0H/Fcm79N0FqHIc7Q
OlDo4kaUdi6NtWYZpq8aI/ULbob8DWYWmOOmm0K20W4ZDy5M483s03nhyu09x6VrPrFm8gKjLYlg
6KX/pMAOq61pxHAaJMYVZqDVgriOlV73naO+JlsjwzNrExmAzCw2H880X1WjZxehVg+gxRLDrWna
+GIEmfPaCW85z71sr9hg70xz4VL1lYsDyZui8HBqAl9xmm7TCz9E/5g01FEJp5n2QeX334oRKv9Q
fgPWsp7K6d/s0fVdTfndAVr487DPCjghnEzj+GKhmvtd5oHclpnq/uJTpbtOVu28d1BT94nios5x
JGzpUhix/GuUmXWqmIP5CNukeQ/mqn5ytOPsQr9Bg923k3f23NlY4aKxvuzB5jrpOu4uLhPx4ObK
aXkHnO4cOwFtK4b2/gGxol5ciKML3/Y3Z7CQ7lQzBI/prPVNe878Zs7uG2fU5GDQzaWWGeT538Ym
lyydcH62756JoKzZUVQSjAdLdOlmShz3q6bRjs2ibeLXcUYhFtlV676ERSkeQyWRC/BWg4FXzNcd
226kLJ7cDRnoomcQ3FPeobuf64NQuXONPYcLZD6nE1IMK/PgqljIEaqBWw2eyabYLnHiHmPAhpvY
JWa5FyPeSM+PNSMFafauQydkNbaZywSJryGWEmTs3uLe1t/p3MXZsZSNIyif97RkA0PfPWmpgwwA
LwtLUOaTXBp1KNJ9lriIeJ2WrEzfm/ENt0ozbGNLxshIi/ypdDI2et+b0y4yZt31a9udqK7G1exA
7pU2m1INPRPziOVPOBqEvgT9IgAb2KW58mbui2ueJ/EmOrHwQ3eAdQHnzs0+kdiLMJJO8Ul2sfwM
sOweFnWXdnEGbKM259y0aqcwxCeB52agzn0f4U1Oiq7WKVXe3S9UOXo9ulq7EUpu0e/7NB7LFanm
4iHwQWdncd98e8NCH6DkgdjKSoLGTyZn/rG5CbyRV2kAufj3Ca2pRT9R2z+ULsAsZ5OTOxF6FedG
M7zDx4K8em0ZSfME/CX761lOfOKxk9na18FyyLUbXIaZdG+7NAUFRY7ldj6Lv2SD3O9GSqr4Sbks
u5Yj3N6jwmhEQ96JK2Tx4lVbcnlzJcXnYJHdxxQycLMkTvdmL5VOuQ2TfIBTzxZGyS6rUrxcXNa5
k+CuHGio7o1FWvamp84V0oOq0j+l2avtjHtiq8vEGtfYrkyPl8le3jFN9799uNgNYOFcFauub8d/
RibSA1eFhT1Z1oAwebWjamYPKRd3+AO/fX73eEXepRkb1zJt+ouRuuE7QLfpV1Cv37ZDb/oRB1bg
xUKAkwdqb+7Gvkl+e1w/8KvoBnx1E842+Lq5uwmmOLxVQdHtW2mWj2Gvi5NR1OJ9GWR5HWvfewGy
nKl1QEP4RQyhZ6/wYuqvCgTy9n7gPuimMu+UN7q5YsqC+5OeGABO67jg8/ZCearN3CoOBH6hANl2
MuBFN+fpFJbhHNHfW/DWAgiiUTsv+a7ORXPzSjS6ilGYi5G3xS2bZIAXfdbyDSA2bZgmjqs9WO3l
ZI5OqiLbDhcvatS9ulmkLY0A0+g7YxWgNp62qSsYRBhViROJWkOHlM5yh2w1qLJ+7+JkgIoNngo2
WKH8WxtO9h7nSf0rvFDD2L8X3To9UkoJ5rp79PMyf7fTYvkbxgG1J1GxFjRFOn52NSrwdLFmuTKs
eLqlkM4u3dzVPwvtzWdb9mirCoq81N/7ViGZzdoHVLrybI8+Nx6K52OwtsQImLr1woFW3EQRMXYa
fnw+J3RAhBP5VjVfZb3iXuVfbH/AEl2n8ZHYV/Un6OkGWGZltiehExjsZGocax1Tv91VNj8luN+W
hnzctxtRGfql9Nu64seHRDz6IfRhTBnOY+7SGGKPcJHhBiXX7I6MTF5LzvhYSRtIEl75xPC3+Q10
y913Oer6ZckFrfh2eRACM1yalNZjJWtKwYZZHnLg7xQ8U3n2rQyXXU21wa/yYiuYtjxNrmFfs2rI
H9qBYkWqmyZfsS+XEdUg46NQzLNaIz6CDWfyYWfZBKAi5mmxxZfZmJ+pMULdbbAPoC2uS0jnotpI
HxHk4tpQ8jEtr2Pf849FaLOr+GVzC/1Jz9uOsYp0JQJGy/veThBxpC6PuI+KCOGpOfi3hvsP9gI/
Z0X0W9pdlsVOiVkMArQt7zdSGLbMSsCmRkmAs4vpizDOro00fMQo9OqapOGW3FiN81GJpnqoY4MJ
G04rDLYwGeFGNaUSapWmkT6XvWte+bLkt6MThi7gJ3cPuJylWAm7Cg8qoyVVeiFreF2I7kEgKBtX
fQyeNCrAtj9LHeIEW6zlqaO0cHAdqPkr2veqjQbTjW+JmKvXkZF9BmQ9IZnByqpb21hQdmej5XVr
uudBjWiNDTEeZ7+gF2sl3XzFUGe8tXMZRkbSGaepNOfN0MTBdxey/KNsJuOheAO3ZhHTAxZ8fnYh
JPV3CCVt7PIfuIsTJgXgih1AYXdtzKjhxM84SqAZqMKH189Kgj0swvc+H92XthbdS4jb625msT+q
xsu3Zmc3O3/q8o3I6aqL3vsaZ5sqaEoxaE3A2aWKCm7q2Xfn9CGZQRJ3fWLtE99EotKFNkcUVbh9
vc5owmIFycPr4lnGY+vbKoGE3Xlwy90JgYPn881Qr0JyybMDRjyrnX4510E+3KSPtfJ1HqhKb1ys
0gG1szL7rIPE+YqV7b8azLEhpTZ1grCQN6mmgGmiV/PosuKi8yYr4ALSTwdsCYx9DeFUEjcedftd
B67RvARTIHdp35Z/S7qY1FbqWAKpjnuyayVjTvf4ocUyjo3eeOkTjOkRs5W1ezOaZRL7wTVDBx84
AXUKCf2m83S/EVbsvtRp2q7LdOgpwYejecF+WW0HQesenngD/G9ZOk5G08ywVVjO6fvAcXkb24PB
eIjB3Y3BTRQyebbphLrzrm0HK1SCglz6jvevDxJGevip9rKkV0djzDtkk56igTHj70yKIEqrqnyu
ZzneWlbgXdB19sVxVCA2PXKDj8KR1ZUOp3qL22Z5hxqbHqbEyo9e0MpDUWMgdrLKuo/bWagf2VuO
7qSGb6Wc4inJgjfF7NI7S2R5oLppREXNpgQuu/rqJ2xJlRrnLdt2/Kp0gmZSy/o0dn6+NxfGrwIp
FgZrOhHu437A9NzayY2JhPCGnB6Zkz87fKBtsU0nNPDR7FE7pFSfHBI+oM3cK4oKPtAVSd29nJ8S
F1XXKi/r5dkTLLUMa2FrZdpgCn7nnhUhm5L6d+wzpm2muffqjdNbVHd9bzwhycs3ubLp5gZly3gc
JnJWC6Qr+rFi9IHLRiu9Ta3D5mluERjduwHq2JpYJAzTpMsQsyGuuQ1JeVwM2z7Obto/KLXUe2YT
GcXiRlE5q1Ywgr8MxfQ6ICa60jWNT2U/Eh2GTC2e62nkJfDQUMP8Wm5L6uUfBtju16Kxwh09YF3h
BhbiWUsCrZinnXNttOrYG9ZA+xM/ydh07hE9EVF9puoYRWNrOIRjq5/oGcDRLZbsJ+la9rh0NCIt
qW8NhsOAbUxWYZpmivD0isuL5XrGjuLrtCmGmP2S1UGfm1Kjik7nsEGaWRRbGbsL6KS+BVSjCSql
WjTXlv4PVha/809QnMe727sxLp1hpc8+Mkp0FrR1C1p0AOhT+0qFC1kVa2jdiuEgIA+9SE9iaAxS
Gq0rQA3jY7IM5i6rekYpXG46B8SUzW86ughSmzn7Mcomf2fHxpzKwwOPie7z3h65gox2Io4iS6Y3
3Qfjfgzt9JSVY/Y89T1JqoqUMdP5jGegXKHyG1DKNAJ65FazprFTfY7SEHujqLy7qm0G/9X5U0OF
rmqwFWeDYdHftcMvZzL8SxIsDSioqdtX8YRXMxsVdhq/M+ddO8TydWodte291nlrfaPYcf2fN2ic
F8DulUL2QdOZ/HhDoJ8HlCayLltMJYkKrmyuw5l+efhHJYazx0C1GEfa7FNLySxLf9IgHRjQyd3k
GBRTfs6g9h7E1N8Fz9L4EyYZyHcC1BFaZ1pTnK8qoKDUhy7j3e5SWW24D5zG3kIcil+EndY3xcGO
nYWpNQbLGpIrBoMnTrdka/YvuXd5Wr5Y6a2fyWicnyzjjr0MuYvUwUoCEMR1vEWqO7/eNW3XuE5n
OP0tbdeIkL8VVdoINlQVMKQjEbzY6N2OPAxYX0iPrBLBFLGw6VHyTOnDBG6CXgzjciIRdzI8pWAC
vUU43ZRl5I+KghOOGV9d6JLDC6HfhrEus449N8tTkPi8i50bfgX2hO6s8EtcCb5KGcnsMyotq66z
qmJds9EnXKAtxt2kM2Ihs9MEB1FTnwcMLuMGrx/vUGsNK6xT6SbltP2c5gsGSr9MHuMOP0XBufHS
9igXlcn1bnRD+SGXYo7q3CHk4+C596AoYs1GmFcYXrwJU7fChBvPNC6bZWfPI6oa6siUd8eZR7OC
gX1oc7qqkbaSnIFO0+6YlAjCgi6JMWY7M/eNw6AS5mj9kTso0fhjkmXNOrPk9IwloAJBwYxTElNz
d6pR7P1cTpc5GF2TLkkud5UawlPfpZD3Kz/gD05tegL3xY3Xj+PdjGzj0ejlbFNxYuqGS17xUOFg
e0p0bB2V4bSHKp/kvUNsXz0va388GqDlxR2EfQ1nH0eudlr/Le9L/elalv1nbLNuO8qwOrF6M+ft
WiPu8HSgSYo9g7Zz1LKk/i3nzrxLm1R2yufJ26lWqkPusmtOTmd/Fv6dn5SQEQgeBTamdouRcv4d
5m54sFCjHKjX8wYVoRf6Kxjc4tnMObN21RSisgcovpZZOTxz+2AOxMuTaZO74bLlTjkyXb0Ex9at
jU1czuHRDcrxs1mM5InTjt4uWYieayzcy6JbpMcMFKRRa6GQlbGXs8em4jZ5MSSBrpK/ba7tGUOq
5z64WKZQqQ+teyIOWb+7OED3jqbpl1ilzUgbcQTcfp5NO2hpHq3RRyyNT8x+qKyRTTOwjfOQBgpf
k9kfNKcuvGBtqK8kEZcrQQlrDQh6uklCWmE0izI806jqVyy+7iYPasGQRWMEZNDq/P9YO68duZVs
Tb/KQd+zQW+A0weYzGSa8lZS6YYoSbXpXdDz6eejes+gxC4mB4W5VO1uRoZbEbHWb25zXLwbN4Q2
7mxqJPopgPSAZyhr5WDme7luG3xFE4q11piBmNPyr8RA+bYjg3bCaNG+M7hBvODWhEkbkOJ7G7ss
V48867EWWLvtlNLWtlwNzGcnj0iy+qkZX+Zl3Ikdej46eWYjI8soNNAKhezG42jcc8IYD1X0Gw6S
+MNXnUpCsxt5zm0BKEYR4GRf2Tcx6exOS7VjLPXZZSLk9D5sQg3IFjixCBzXZdJnytYgSE5FFILI
mCgPwEiSB6pS4S8/S/XLsgzHnzGobkDb/Wg8kgf3gE63g+tlHXZz5TD+5DY51QmczqUGobvYJ2KP
LkvezjJze5e2FfI7rOGLNqCESuVW3XYU192sBDYriwo76aHWxpsYrsMXiTgYbIcGu8ZQ69u9JERz
C1Wwv0NRaXRF1OcYkpYF966YfLAZtLYryZTI+Ck42cdWV++cOE1uhGT6BHk7fujRFsZO09SjL7Xd
ky8PatL1VMjrneSZA3cyO3zClKe7SdBSIjfVAh/NdN7PlJBJBWX+6AZ9nNrHCNdvAxZCEj85vtT8
VGEM4a3pF8EOz9BWXJOu97h1YtS7xSqQVGEX681t6XHr3qacG+xfK9zXCll8PJwDgospp5dW5DT2
paSplr4rch2jGE0nmLW40NxpDRXc2lDM5yD2AYSabdNsBHAaWIN1t9e8TDqmct0dq04Cw9aQz7uK
SHtK2y53+i84/FEiS3JceBRhGTfkeL1HrkTKQ6Liu4IAGncgp2FN+qHvo+scV0AiCzOMv5NoDFiv
Amu0XWdGzkFWOad3FP0ThdRPV24LQwwHkn+tdIl4s2O5WWJaP/qpWgZQzD+pjdDuYboMzm0t4TOj
YF1fPWmtKTkYjYcyiDRN1eorCjB4X+IZpJr+YwuR5TUMR9xrEJTEGLvXIWc1vWzXJPeq5KsimXq/
oeqe+8/IC5nFro0lg2xu7LXX4KjJEOrSJOLJ1qSoiCh/iOZF7aDY0lMHuCxa/Ak3qWFAolEBUUjC
CLaQEkzDlX3Za68wBxzSoy84PHnCOKrl+SfdAz2CVSAbdScbErmhzgvZjnFpR9AEFP+6NAAfPSha
mD97+OXgMiYCh3reAFxpG+QROUanCcpfaVRhGJQFYhAMEGmFi7KnorPRBmloXKAWGv9z0eHDNQQm
xtlxkKKwrjljF27UKPWeyfuF3ba0uJEfTLnPugtqJABH/K5Lpe95WgRHoYLl5yhufwGM162XLKJg
jaxHIYHLT0MjOmimCNAdUdpiPLVtpzyG3MTkPXpicQchIk9GchqC81gEjb4LR6Hejn5lYpKYI85N
JqxVH3ojNl9Vg5sBRb4hvNVNhYkfh9/eqRlElTDai4pFW1GB+wJ8I95pJDl3VtcMF6rn8bahULW3
kf3WtgBOyJn3eoWnvB5F8I30RM2PqS55rsVdDEKAmfBABM1OmX+McZPFa+qBinUEr4aFdgFczj/0
FLsfRTEk+0YxRh8saF/fYGNZmUeSKT44dYC1bqq35UtlDfUbidZqr1aejkI+qcXWp+KzraU4JEmk
4rytqtGwMX2AroVkjDvR+AmQZpOU2U0S9v1fGOlQW238TmaTZuHNmHMLCuUxjzeV6gcHohuuGej+
HXAV078HXQSDiQLl9yzApxY4s6NeR17RfK+rOsYbtBQPgR1VJP7s8m2MwUnkDT7OKkDOfaBF0gtB
sMCJ2+47F2h6fBEIG6dii7LMd+yDSwgkdfGmjj51AyWkgA78Aco6VyUzUq/0UhreYPjpxlYTffEM
DhNX5rKHDgFg+UHoJHAtP7MvyN60PzkNOvKjmiCuMEnxRSuZ5WvrxMFlbNY+jLDUzNWNHijdNyex
9ICTEOmwKK8aMBdiII3XQI5+K3gDjqqB/icgd7EJ0H4jz6QUl6QVnAswMg1+YKmQH+usIVh5dtHu
DC+sfJIVAQCBEUtYQDwWuWFzfKgwNroakOj5aXiWz49MS/hOrVTbmzJUq4us7jUIQ6IgFeNRPMN7
7DLgBfqXyrXLJcU7HYUDKfHat+1mizF4/hMDQfXVxMX5opDy7BXDnfgnegjVsWz79ihjUi3tmmRi
IZ2vcC7RNic24jsOdJH7uZQXQ3PodSEdLTBLx0b/DTcEiX++iaUK6vT3d014hqN4jiXSgxz28skY
a92Vo35cKdEudWBGBbabBgpBpyeHqJIatoZGoavqQVk4o7ZCbVWX2pgxgrmx8g6PPQ23wBxYcDZY
5A8kKX2whqa7rGFchpzSqvQVDIN+9GVdezCKEudg31bugQjmF5pViysp0uwTa8aItqmW9tzNtSg8
kNXMX9RBje+9MbLMnWY2A6lcZNYlCtnxRu/AtZ86C5DR+fnQJpLxBwRna0Y+dtLKMXSd+pPtpB7J
XVWzkAjoYlwowcH4v6QOjgEkKa9Od7xwoqPmYN6WplAX0IeSxW4ULffVPmiKN/Le9pcxNVn5TdmT
w4sgtADuBS59DTdJfekk276JvTB5tGpCER5TySEItczcEhDTV3ukorSj1Bzc4goe/4jrJL1vWjgN
wHqsFYOlpfmbcaCxhK7LzgZfp2mjdAeYWnkpncr7hqBFKa2Qkxfou3OPEE8qesMEF8qka/1Pjs7s
RygkqBGDAXA5R/hpZTUuNTSTTUDCgvnJ9PqkeVbrks2XdsZQpfvA0vrbQkv8z0mBmHN1BD/N2x4P
7hOOiMmhBNj/IGtJ/qBrnCt6a/qunqvi8fyanD76wZI0Z2EII5nOLo2hOeWAhRCvnvT/hwajAYdL
e8YFxAS9er6phcVgTn9/F478VJW5SUXVKRC5gN7mt809VWH5i62HyfP5Nn7LLX7Un1lUKgcnjXRK
3KfS4eVkJxywbSO9DLbs7JVBh5dRJkAWeZbjtakrwK+9wM1zrnQ68mcnQ9GT+9YkAdhqPa8IXgOb
IFQCF9J2dBwixH9WfuhCLDBnoa0DYUKSKcKlHQCbtdHtsf6p6lkqb4WU2c+pFw07x855IJvVlCQz
KpsEa+5cULCm+L7yKz7WxtTmvhhZZGkYBOrayc6lpD1UUO+yrVDD/qKIGi2FtN5J99jPal/idALT
GcKXnwGby89cre0fHZjHI/AF1HbsWneirSjUBmi/XA2ursv111bygXcjQjE8nf/FS4toFlGiMRNF
awScCFmt8koHLPiocxMAqVZ5a6OyoKthzDRgSDMH9iCCnDJyZV7EmPNNFHfcjVMRXaVxFn9zgFOP
QFwL5yt0R+82aalpSH42uiXYyCf0ogGH+5EBdKjPgYqNnkFiHgPu8hiZwD9WVtHCaMx9O6IiR8fM
ZPeaCJxcoNd7XYeC2DTAGDw/3gtBz5gFo0BOcoTSWvZTx/sxilTrGuRL/b3QJ5UtFdfq8+0s9WQW
h8CrcGXsE6yVc1ED6s3Gr542hgkrbohW7kNLfZnafheAwFuCXogYLdyIjxaw152taBA424r8Zbtm
xLa0eGa3rk6NVSdvKiKqIqkDvG+4i3Uh4vtgAGeZ5NpEEgRkkAZwG1dW7MI2NmZRD8V7rfSzpjlF
Si89WSTkeOqhJYGVVwotPFLU74bSkkJV4k65saWGNPP5eVvqrfrnmDppCsXRD7A2lWCpkLSIKPLj
NgtYbYiJm8gl6U+Qpai6xRH4a/d8s8r0/Q/ivDG/SgHl1Ej5A5pEEmpwtPiySQeK29TLSRiISk+O
pgjFpddGZNE60HwGbMFDkmXchdqyXpP9XVL+MWYBKYmBLlWgQU922GqXZhVZZAMtRcF1PrQSakAZ
Ts9Un7eZCnqV214KBBwUg7x2LVkSy9Nn0YpXI+lc/INPsGjUr7ZHrWRHJQYsuiIJiOkIeF86Qtd/
2T7KS+TH0/4LKSQlcSMnB4YRdbxvFGS2IKpW3OBXVsbCzeI/nEk0WXZahGBPCUfnV6/q4t0IY2Ub
5q28071QQFF0xMrWXtgAc6cSOQ+DIkyU8RTFkn5ZOKq2VcBbXxihP5nkAcSqvSDeZyXWCgE4rZXo
+Nvp4INlODcaiZoKtHVr8vmO8nRRVfU1l/z0UQ0DbetbpYG/PLg6Ny1a66iFDZoMxWh/N+AvXAF6
yw5epHg7DtXsQibX85BAh3JlUPEvfpcpuH70yUVao74ykoe0XJAryZc+DPovA1mDL9PNl0esZeS3
mZSPd/1o5S40Su8AqC2+Hmo/Aw4tPA/ldrMDzQDr2oTzfaF1jXEdJZ6zX9mOC2FAn4XWXILfqbft
eCpbL/vp+VRjUllV8W2VRkPe6GgEfTeAubqFkoL9Chv1TdfiEKotZUy1toCH1pphHxzwjuRe0Fbo
MwRztk4hyy+NUtcrx8zCETCZ6b4/ArA8h9vD+XuSc+U+6u1nBCT2hYYlNnChlYW/cJTps2BctV7V
U6WEWtIn1nGsK+UGvFJ6sqbk1PnxXmpiFnX90QrMwq6UI1DCem9bcrmHZQFLqanblZFaamIWYAnW
yAvlAn2UuOkPThW2LmKszl746d+mfP+/jaEPb/nNa/pW/ff04Z/kRgSk1vp//vxn9e9/+2/57rV+
/eMfExC8Hu6bNzE8vFX8/P/5bz709//y//U//tfb7688DcXbv/7xM2+yevqaH+bZP/7+T6df//rH
JJz1f+1vpx/y93+bfv+//vG/hD99JXud/1/+7fgsGdo/TUO2FNu0bcdEZ5BV+m/LZwgj/0SgRVeB
iU8iXBmXITyd8e37pwVlw5LJgJqm46gsiL/9niVT++eEWTcsxdA0VdY4Qv9Px+/+HcIYs38PxN//
/q+sSe/yMKurf/3jo41jOcpcwVHveJWa1piwgQN3tFA18mFRD5SNVJ3ywbvh+KCRaRfOoymNzLUX
nUook11W4ipytcmK+AX91rVdudCBySz7/c4fGm100k633Lpp943c/GXDBzXN6Kop125+Sz9/Ognf
3S9Vlbo/BcPE9WR8RPuSrPkAefETG3IanKlj776eaZqDNGaQoOZjXoDzuVAKsER2uD8/9h/t9+nz
09/ffV6CDKvpAeMTGz7FaqrKCaJMCCqtqJ1/dEJP358G7d33rbIrOzjjiQsmCbSVFUJsVPYAAe9M
OKa+PkQoo7QD0lzSJySKpxZncThq1RjxWSN2k06xNw2l85+ho0lrhgNLAzaLwVi7tA3IdiB/KDuV
WjhsjBRbZ4GW1/kZ+ehMnX7/LAJXYVPmUuzx+73uUnR97bZCSnciVsqNrinfjKq68YZkzaZhqbn5
RXbQ5K5Hbc9lQxxSHTMWDfw/DAdnG2jVc4kKxdaPqf6d793CfpzLFiKnkOtAsAL0iSrEpyrTRIfI
D0Mos0lcWW8AKRHN+Fxb872v6ylAGxVVM8/ai0j6UbX5cBpj0AiqnCWn860srPA5YakWHfVgSZu4
Ia++tve5miHNshuQ1+pDqFNKdUKeeKWxhVhjzaJBY6hkjMlwuk6pAQQuM4in+dq1dunjs1hgoNzU
9sCb0NylIB53b+UomSureunb09/fxQGRkujyfYuXoWZYR0sgl+OIqPnr/BwsbEprtucTQxFwillV
cuxcm4p8m0TpY9Z7K/nsj940bElrtucLxYfFOPJ5p9RLwCDsSTHCRLXC60gtgPs25mcSL1NTs92f
VxWZMx1Aqxb7zSXZTORuum9tljdbnIC83fnxWpqN2aavolwMsgmr3rRTD5J0I7no6z2f//jCFp9n
5qve6qOq47qImYACnQFpIONiDCRMPItENx90SOzpyswsTPzcyBuJRN0XFVRbsD1X3I+ubelpkNYm
Y+nrs5NdESLsYW7REySE47x6zjr9B0qOT58bqPlmBvEoJWaDVgufbyh47i2B8LVtAu8LDONzUXCe
f/cgfJVVJdtu4ssuxVwDYhrEbqMNyObJ7ue6MtveCYiaCBFNa9+0k2tlUIcPRQYcySnTlFLq6ows
LNy5YXXgQOCOUPKCLFefIN4kOyhJ9UonFrb5PDdfN5olwYmxsNh+xDTnmGlHzcZYEtlR1KcO50dq
qZHZBqesDGZdRxdPcczLgLKsnCKXlqHfgJFRSia9WctRLbU02+QyPj+GWibmHg2Y+iKDo3hSsyi5
aNTIdMdJ0iihFnE8362FiZnnzoPINjylGm3E/KoLOanMjZWgO3X+4wv7cJ7vbhsyWKJ1zL2q5T8A
sXy3Qv+5sZ2v5z+/9NunAXx3NrU1MnBmCuTfrJ0jXO6rRK5+fO7Tsy3e+XaIgg76sT42UbAI+zs9
G5/Pf3shzhrTaL372crgkMkBneVm+oNUHAGQbxSRQ02TVzwplsZl+vu7BoxEjxq8W4w9xlONeR8C
amxdlLpiJf3crUCfLdFK0xEvagzLHTLrxsDpaSOb5v354VlY/nObVbU0kUjvedmYRrvJfbGTkGQy
g1vLeyzzz636udGqhKAaatH8fsiHm4Zc22CvPQMW1vzcZDUmjVlG+qQT06rNw5A33cGx62bfDllz
OD9CS03MFmdfWYYwjcB2Y49qQV0+jl762FjlWnliaf3MbmWVaceDXnPy6AgUHbRWyqDpdOkng8Ls
Upbnaakg628CjrJM/UIPzAo4Vmk4CHRarfypVuT5a4wEkKXCOYrdwXB+JGWA4TWC0emmCiFbf6oN
ZV7UwG9MjyTLZKrNcVeGw75ng2VUEs9P88JGmJcqjEryE8nszb1Syf2NEJ61QyYT4dnY8p7soW8O
ntbUT+cbW3gNzasSSLzA39Q43pJSXIm6hafYeZB/0IXKlEfwjii8iouhM/fn21vo3LzcMIZUNNRR
QjIPy7l6G7Sd7l/XHmTPN7hWKijiKpKc5wgF0M9um1nczVQ0INOgs12vQVojTO9s3b9EOlleCYoL
cf23BeC7sDualg0SIWXbVN1NZw4vFiX5bd5K4DzX+vBh/coiTziLvGqGv7UKCMTN/OEmSDLonajs
WWWSX2CA9uJ4xvOIkonVKRemhGzB+dlaiDjzeg0atp7i2SpSBpW6lcEChWp/2XbDiovLwsjNyzIx
GHw02vm8CDF+lLU+PiSUSXaN1FY3YzDIn1x0sxWgQzTLsNwiaZbcZZ698+T8QbO+IkeHb9MaCm5p
rGanb5G3+phKnC2iSY8ClKnd2nd1Deb1/Fx86GjJU3NesAjKBPpwRQOhUXWoajaTPPDeCJNbG3y2
R7rRUHUIHsYJTP5fmp0nG7sIfmhRu3J6LvVwFsENXxOZb3BCI4G5a+HOTLwfO1lDuSythtlN2+xE
XtQy/bNJw5iIJ8gq7MfnxPdXRnChAU37836EAHmD/wt7qAL8EvbPOXL4Nl4Nur0GcluIbnOr7cLT
ag9RQ7pgVYjBBChTA203O8feqqh6UVuPH8+vhoWz+jd28V3QSdSxjjMQbq4pSZcC4ig0+JUU8MI0
/7ZcevfpsChVPOLgCCieiXgBnD/jL3Tl3E/98LnZtlMYJbQw03JHtBOuHKzVt3ISrqUrF4ZlbrPt
VEpR5h7Dgrwb3H387qQi/eQCnftsKwmKtH3L/asPm0tNQmTehAuZl8/QEKyVNbpwHqvT2n03+GiP
x6I1acPvgPDXjrJtohG5zeg+ajNOF73YNHl7JVXO6+fmY1oF7xrkcVkIu+5tN43HyzSxT4GZrCAk
F/bbb5uxd5/OSy/xYZRYrqzWGQ4t2JngV6wfYS6UD/2I+vH5LnyIMiEy/oZcvGvIhDXS8jRBH9OT
FGAcWrQfde17Ar5kg7coP6DSXjpLJBjgoFWICQ6ESxsBVcPp15CCC7tGnQWXUlESO2vprOW/ktHa
IIa1tVfzKB9a+9DFqXL4fpogLRadZcAc1RFig4qNLoD2mCjiG94sW7V7iLtgn9njtS3fJdpKZWap
S7OA7EPm0IbattyOuuVpCHEnIa5RIY/VcqWJpUNt7vrdxhpaF2rsuBMzT8F3zbU8bwfPhPef9RKS
nAIkjrFNPwn+Nzv4XDl8aHzakIw5v3oWQsbcEVxkQYuIAKdaDxMDudFTmEqfu9/M7cA15CshX/Bp
X2hwqXvlh9T5+lbWtHwbdEL63IPht5nw++VPSaiHRsirFs0Ht0bzyg0tmLBO3EdbMzOlDfIuzspw
LRxxc5vwRsvzaixpDG3022QSbuWya4YFCgPBjlLRSp+WZmUWlvzcrKpmeqnbbOI7EVjNyR9i9fC5
OZ9t1sGPtQBRMm4yZV+h1GweTF2zV0bo933ig/r47zD1bj5EEQZA/Rki41F6HH+Gr8mTui03g5uc
/AfQmXtxdJ7HAw1vSTRtYTBuUHbcWYfsS7eX98oW0tnW2a3hKZeGcraNDaTkg2haHmOH8CMiLyiX
6Ch7nR/KhZeJ8vvv73rbhioReQqyoXIPR3DXGT3pcDSiEvkGXWYjxDnxa712B104U+YG2Uau6jaK
VhZ66c5zOrTqoRXet16p8KEBT7kyhQun8Nz4uhYRYiro5LuqXGKXY6TX3MdPkAdOviPfZwqyXXE1
HSTYDZ0fxoVJkqft9m4UdZ36YzpqvLRMs34VY9q/yLoSr6EPl4Ztdq1AQ0SSpRFDOBy7CKADQjDB
CCCktfonWNsrd4mlYZttWqTRoOWEdeTGlXbl4ThmjuNGtXU3qpEib50N1DNEePfnh2whEs2dqrm2
wJvOS7RkqtjcpKXxoPfDa9WMR1Txv9qBZH5ybmbRAiGKoC5hHLmeau8ivUMBX0ZB9Hwvlk5AWf1z
5tXMd/DbBjVIhh/XCgzXTnp42aGnaicnQT2jzb7J40kFEVE7GCCq/kq3lsZvFhc8y9YUaepW1mgP
va7eBkl/I0MvwT7jZNt5uBIhFq4R8ix1kcioE6OWyutb9ZGvGQR88RgLuhi1Nvf8IH7chDw3ou4a
BZqryX41kgTNfQex1vAU+G+f+/oMl2ANAeoSZh+7kg6Na+xwMvKz+rWTY3vl909f+s8TQ3Zmux9J
CHyLpttdYgUXAMTifa/rjzKSOc5QfIsxukic7P58bz4OBRj9/LnewraKKx0dKpeH3u0o1fdYZvku
1O0HcBH2ytpa6tA0Ue/CWd2NEb43vPKg3afugAbDZmxwjisa4WxTKWivPafGwypKPpdelucwItmE
9ItsLMx2KzjBAN87g3aa/KfOj9pCh+zZLq1bPJwgCHMf8cqDT+pNaKjZjEdF+5nH3iW753w7H4dQ
ee6NTf5j1JJpJcf1g2M/GOmtPrxS/d+pmYU4AG4M8aeqRSh6/TlFUJkRdStoyYx94IGWGX+FZdh+
LtmC/cufn29UgQeOwwWuRSqjCb/ZpY1uR72xu35l0yzcPGRnFsBCIZvk+tk1SnadOk8oSXtgkWVh
INuAu5F/KIorzV4rmX98QuNM8meHnAoqk8WRjGxQZCJbkjXXgdzi3XN+4qed8UEI+A9QJR7ZHiJe
EaU1ET4lkAX0XYOSz21rKmuUxYWtPwdXpohX5Bn2Qq5hhveJFz0KpGHdMW7xOEMC73N7f24bbWpj
gC80d40grr7CZbtTA8/axpWhX9SILd37SfxFQqrw/LgtTMscb2mWVdyMtRW5iKaor/grpNu2aoaV
9+nSiM3iWIa/UmlllJP8HhV85MKzXv5Fkfgh8dY0tJc6MP39XagkVxB1RqfRgbrKv08JEjJifpDd
nR+fhYBiz5YtbvFOiZqv5ZZ6/aWx8zuzAAmlm+Y26Wz0SVTvKtcdPJeclQYXFvIcMTgiZ9yh9Qz8
ODFuVBstEU/FQMVU9ZWdsjBgcyNg1BkKye8b0F3SHsvpK+SXVkLi0k+fHcOJjbqPhmKvG9vVXWWI
0eVCe4MvTuWen4ylBmZnL2JQUaFojE2WNahgVNVBpOrLpLb5ybGZGn63mEjUJJgPcQpGcoi4nKaf
erk4nv/xC3vhtwL8u2+jt1fgrUSWrbEpbhT5q3CQxdDHGwttlpXf//GdVJ4DA4NATZNQYbVK6XDl
eD+GIoA21m+9ycu6XwOaLmTT0Jn6c5hG38dSh0u864gMf1H7exQ6F6VtXhHQj2PjuU0x3kWwJlsl
w1So/3p+BJdW7uzAKhCQwsQSrSENQSWKM/IertkaKn9p6GYbPa8GM2xj3uF2609mM6duSL/oFgCT
RMH0YQ1/vNCHOVpQVYBmmFIJ/jhw+lObWbwXAAivXE6Xvj5dv96tMcfC6wQq+1RAkVGFwJ36Kq21
z8EouX7++fXEMUUbOdmEncZPtA36Q40A4cqxt/TTZ3ubvYbAD7pBaPsN9VYKxaPdiefzC2chbswx
gcgwe5JtMSy9lRWublvkl9Pe2MedF3/y50/dejfyVlAjNFclhG0le4rUYA9NU6zs6oXIMUcBjtlY
ZTU8Jdj6SEynBo9a5ETzfQ33Ey9HdXd+lBZ2wBwPiFB90HHf4CWtD5RJJPWqatRXHe/NOo+eTKv+
VIFM/g82ftBh6JeQPayk8LbSMNpM1b2B7M/5biwtpNlGTkJVS0srx4EEMvsmHKpyg+L1yjQvTMUc
99dqWLtgxRa4GBIgINGb6LmDhx5QW4kkYcLusFFmX5n3hZ7McYCN0/UC7Vw8cRBq/xqWJrqpaSPX
K59f6stsO6PFA8+hZ1lVltZdl6FymcZpMxnPfO1xQjw/Gwv3J2Nq/N2+yP3BMBGPJr0J7jMK1GOT
ld8Q5/uCGvwBpPm+KXkIDuHpfHPqdBZ88A6YowQRF2otRJsdVzYuKwPznATJ6ja6cIy3DofqznjK
ZSQNvK9ha2xlBfR0sS3bHN7C26ALF32zbFPH+Da035IO44ByZdEv5KlkY5rkdwOB+WpXaMjMulWN
KqiMBqHVHD0pwMbw1EojmaPbdlT2nv4jqrsbKRm+IsbwcH5UFuLfnDiveXIWB0hTu4UwvmAqvJUk
camY47fzn18IHIb6Z9eQvyqaejQx8Sq6U+h39/GY2PvAQYmtiYMLy6zXEstLHZndANh6Y+cVhnOo
y2s5e2jJVa6N0dJzeI4bK4PUM3XcRQ5d9leGO2yl/TTIibb3WvJXH11PJgtD+Tl+iDzHjQ2wBMiJ
6M6hgZawUQz/Jq/FSgBcmI45RqxMWwyELDqijPnO6dpdgwZ+Kl5UtPwo635qzv8D2hQNZmo0Avuv
GBOCUdwkg7Oz4FRxgOyCyvzcA3IOcQoH/BdFRTNDIVDGPUl9vzWKu0Y/nO/GwoKaM7qhmwFQByN4
EJq6UaWHsjI2Q7PylFuI33MadiNLYWkL0Pt5gECPryPdmaXtsDLNS7fwOaAJWL1eKr3fHVqpvNfC
4tBWOFlfV1GEt+FdIFWYuu5Jlm6Ah660uTRcs52eBbUVoikHdNzBJQaReXvj4EK39WwgF+dnZOHA
0GdbPFNDq21bqTni58qzOtqRl0IS3rWGeKc3/TXe1RvFS1ZaM34/5D84MOa4aa0UVoPJQnHCh9eQ
b6WxGqvoFMRyEOoni8Pr0Rgg62Ktm4top+AK5+1rlXm8y3uj7XdVWprmD4CZdhtufKmXESkWvdbk
m9jus+wwSAIjbfyE9HZDiqIW3kWed6GxrfugQB2/t51YP0iN08tHw86CO1ktzGJT234B81hYQjxZ
Bf4N0bZtilI8oZIm5UcU3EPMyjhLMHLEp1W2L8amDr5PXtH6g6LWUo46guqXF2Qms+AkRN5WDx6J
5e5JR/AxPyhUx6S9Iw94mm6HAkL1rYI/rv3iR5i6+lhW2MpwmXhtXSJ5i5VHkLk9uALrTig4Km/H
olcLjBWADN+j+9J3V5Qm9G+yI+Gi1uhRiW6Y5aiG6xgYRG8bTU6lvSoUPd4WTpEq28HydfRx1aob
EKr2tAQDsLj1dVlzR+47Fq6n2OyE0i7OHXPwtpYYWv3SQouz/qVFpoEPqoMMcqFsck0GV4FNSzC2
v5q64Ca76URTWNZdl9dIve+yAtXWeg85qGKW+szY2nag72REsveY0ZNvw8dGCeobkZt+gr+P3b8o
QnZqWCqWmp3wIbugpGmYN6llSLi4y5aMDfJVoKq4sOx8DYerax8nP+fGgsHcHWNNN0D5jeGgvSCH
hIhfe0oUKUuOXaapdbeL0GK37/2qkuzLuG4tjJvwuI0ojqX6aKTdVm2ipum3Q4u/CmKjid973hVi
3YgzXoaDLhcIWCMAKTBXj+jCgJ9z4eDtgcc1iuSHHh1J24D4KTwHf2rLa436MsO3PJPQg6wKfAUy
pQ9a1yq0VvuB4Rkl7k1jBAV+GlqWFraxQWVnxNYPhUnRp6cUaWxMp4GcCiffJHUjczT2TeXo6BRi
rjZgQ2MYeX+JFp3U5092UyVNvMsQLUQOPsgS33mTCzXOfbRN0SkpdiOaWsojbEZsX90kSUaCO+5f
BdCfLJNtgf1JW/ncRkMlSbFjwkQ3BgSImLXxQ1VUOcAlOlA70C9aHEWKdFWaMXZz9SH1HRQ3bwbb
T+oRXdkIRxN14xcairsXCp5ECJxJkjYgDiPSCmlQjJMSPKKOZqVKOqrSSLqn5mOj1mgKsudZZM5h
iCVN/hZEui+9elkgi/5CBQchBheTGaSl96MQcZz9so0481rX8LpU+cEwKULfSYZtdO3GcTqvPlSO
7Ldc6vEN8PEDYU+iPLvBckdRvg665aBojIpOhK5fC3NYAgVQKfGPUkYOPNxEvhGO8ePYVq1+FwrN
dvZ2YsbRfetHxeTcNDpN8oAHUmX8soOBb2IEpaGNi1x7JI0XSe542Gbx/Brgh1ih5QgmOsHVJz9K
ftz542WOGisyly2WJuj9QNZLsr0QUYrjBwBQK6uPGQtZ9k9lKpnpjdwQPaEDS45vOfhSRQk1f2kc
0r7eeIHEbO2oVdm+fhgSyNzeNrUge9ygC2zZV4la2fiDVtKYvg1lJOf+a2J1mORcDOCxMeW0MqXA
FN3O7DbS3NSUFLlxcR70ezwLPTMvx21kZFT6bMSCa2M3aqId/lLHIZ4Ma/RRlR+xy9PyasMF3IvV
e83Hx4cLf1dKBqadSKNbafQYNJaMvZijo8zM6tb8Hm74VYM7qNlsVNlIC4KIHzttv5GjWAjlBiHc
AdchTWrTJjooFfLhL0xehS8LUpCOnuz7pI5wVSp7W5OAjKCBkfxV2oo9lPt8SKzwqQCJ3GLuNFp6
3u4T1ci0WxWjMsne9Zg6YP0ytk5gytusYLxRxq9STWriTZDLpZk+o9YvdfoulsICPUOlA/6f86RB
p/hpSOsCs9CcpTPpQ/9v8s6sK25ki9J/qHWX5uFVUs7MBmx40cLG1ixFSApNv76/pG53u+jCrK7X
fslahnuBTEkRJ87Ze3+FPA/2datUYQqBb0xita6BmxGMuebZ4bwhdLCrstXpAHxN5znHSSd5GPoW
id31UJ8NmnmA6jcwzmybdmxsBbehrpvnoTEnsUM6Xfpo3HtQiYScp0VVvsB6LAJopXNHaDKgdvZ1
Rv9SmTPPYjV01auXiCD9Xurox9gCdOCWP50eSI8Kh8Zdkzn0XJ14odAd+mV+dhK5aPQTuZmK174F
efMrG3Wr/eYLm7VvQzaIJb5mpPCwBU8JGyhyIG8eOhGSE2SiJCapBolcODtVpx5Ez7GLJ5+oD8zZ
7NgkVumm0alXJ4GwhEG/YEJGGKCRgJeH6etOxkkOSTl4AGkTvytD1ZgsIyhKG2F+LQKj9B5qQ8xi
5oDpKcq9El5m+RMuxAz5oZ49I67pQHk/2cRJKuPjTLL6CYb8QGh+cA5fhAI7pDCGwtwPzun7wsun
9p7g1sx/bJZC6t+XNhv673aX6FLn4JCleBmGYgrkC/b1ouij1cdeCQA4ScCphRowKcdB80c5gd3M
HHwFc8xQs/uLqDRTvCJy05GzFLZTQnRuAzLi/LBqZT5dG6Jwqq/aLOBDhU3uT8gJzWKWOnWQ1JP6
ZV6k8k2qA0TyT2Q9Wi1xtF0hTYy35Bx5QKC9zj5AFrY6pB/pKsCLzuyAhrupNNubDyTvk/AStnoF
TCrBoJH9mCXMsccAWBO1uJlNEte/ObMQWqGdFPbytI5GMpkxYXB1aYZWR6rwVe3n3bqXZ4IFZiXi
MVmAc8fXvlH2KCPfLmahxNHvWD2PZo6MddhRZVnkRjXz6G6F6IMOFrBd/dQxWv7MhhqfMkHSdXYH
RcQ3eCA1o711eN/P2mis1XbMB+1VOUIC3gE9YUBbzI3mxM1iGrizdNZMGI8vhgmC5YZio8M8gy8M
TrhWtPUF4Z0EhJRJD6CjH2YWe38VLPu8H2quLdlSwIldN28VtSgr23Ui8waqNlk69YVeGC58i3aG
zBw6VZkn94TBZloCRoq94ADeEhiO6bNgxez5fRAbLR/AxuY+AjAyc2vFhg4a40qkE+Ud6XbAiFJL
d5rYltWcgSVzzfpAD9Du6dBoSbEVAHSC64asBI1HNc2Hq8EBfLgzDWsYgBCuw/MERXCNzc4Xcquz
Kz2BCoAxZjcyH3gEgWU1/ei+6hkpm+S8645+bGZfMyJPNi4pLxpkrrDoPaOLrayGlJympVdtydfu
nQO1vDFBQ+G2+cJWqKVbYcBE30tjytxohPmWIomZAjscqY3VyWsaMUfdvNRLBJl2Oh+DkqQeIzjQ
lrqbpt63SWf1hi9WT+I50maS/XbWsorpZm6KaTpVjOH6WGWtRWR/51K2xZZviSQk0VqNIEF5IOJC
4oto4japjQrEKPysi/K8O25WaS35zkz13It9V1ms8xXbS1gY/Rkg5g3r9GDQ2M1jbIiOCA2B3PtI
TgffAsAOEm6TwybRKCXzoN97FqGOR6mYCvIouolxM6bgCSBxkSIeJdM8J1daP5xJ0DIYqxjolMLl
okhke2j72a4ju/fH4ULLSUa767Vx+mXpZEzHwDmoEYIpVeJ7JvX+p8rIbAp1/Lb+rlWeaZ4qo9WW
b7U9qOBbq505Qxg1qO9LnmDz4IiWOOe0Fs49MemA04lQcdsIHgFK5EW455x7L1Cp94VJY2Yc0lwH
JrNWNovKmerX3XgUlnWot32ib8AHQA0Wc9YN153KTBAcq184x7ap5XMpEjreg5Qe5gHdbNP9XMFs
3C1ssVXU1TWh651b+yK2S2MMrvLGXL5QsQstUkJv2otVyVr9HGpfBVfscpAcU82uwZtoAUNc9l+0
1FUU+DNG48M4rLahhwFrRv1qCpU5rKpc+2ykRUA0MYi00biR+iSd+H8AHCCe0dHGPVRga4PBsSh+
pNKARRVWdOzLrz42AY6RxWqMr6x2HW24P5+YP9DWvHfljmMxsoGn2q7trdDT6o0xwQmf9vWSAgP8
OnjZJ6f/NwvLP52V33WMZVOXoGfdZGcW+8bd5WBZW09EFSYwou08GGRW6oaNsUA3uvSSfNNDj57H
p1F8aYIslh29VtsLdX3bVDsjU7tMv5Z1z7nsZcn3rvVSydvMu/KSIXT8T4bSH3TD3hrFv/VdF1PW
HsckdDrC/anGdFdZ12uufi63evLJBTDeutn/9MG4f++AjqPX0EM3kl2NK4KYUGDWB5AGlAFX/QKL
YWghTQ1QAr0QRM1m5ECsjT+qYN8ok9zgIcyNZ1AvkYdykCMgt9HOI7h1sKatgfjDyHbAaYAh7VGz
APjtIq33YigOJVK3NP9CfjGd7dMCSQR9PFUxMTmnuU9OmkleZqofgmQN0SsSAPtrdJ8q0zpYHvST
xCExitVoclnlh3G3jLBY3NOQEStOGHNyUdIVy/Mfdm7B47kJ9HrD7R6ChoiGinLUOtkWjHgzghOy
peAOm8KMODEgUUtOel9tluIuz6+FD772F+kiiN2tqF/5XVBi7Y0h97O8Uk168uHOzXV76iqu/MxR
eAEApdJNQg0hVxK7nf4Oi2jk97epRAPLWmcWcaW+C0/GnYN9ow9lcENFD7it3bfyR+2O0ZC9wJUL
RRfEnfSOjr/uVg2KIa2UlDG1E5ec/CqiTlhAwarPyxeLSXyQLGHWHMv8mtUpNIIfQcluNfK/tnEE
yvreXa6Uf4TzFbFLxecAjc4rQwcndmuxKXcHwBL8iRxz3dO6HD3rjsI3SpY2aqovfn3jZJcmybSw
7iMz/6pVn7lNP+icWeem3W93+ojzV6dhytOp63GvLlAwrLz9Ueax7L/o7gUShE/u+I+WnHfDDJYy
X3aAsneV6fcgbDkkrQ5W94LWvNKmaHV7JpMy/8z2/FFz/r3PRe/TYNQ6gvlI6EP0AT6IpPCNbmAm
K8/3rhVRrN2bWRBwV34qxTo/vv/wWL/3tpgJ6IfGa6uNI2sQH7Z2sbYdJIJRRwQ+2P9ufPLe5jLK
NQ3mBjWFS6MLam4KXiTon4PSu+javNp6U/VJt9v64A29t3D2WiKWuVuI6CL3w7rRwYEU0NczR6x0
b4SgFmsMjpNgUKbULC6XrgLgTDo1eaprCExxHa4pJEfKjLJgLF1vpd/SGNqrNJlnMFtVVtvmZQDZ
ttJDEtTFvhhWbVop9w3OEWFHIOTsHkzQm1h6HHBkpQwpelzzySjqpbNAcwVlRz8kgKRLa40WZiF3
PaHWRhuPluSk6yPra+cLSPNLTHTiUIW6ZFOxvV6n8ziscxscODvRhfl3g9L3nsuSE3VikJR+qEZn
PVFTa5Aro1SAnhwB7Oz/vI0bHzTX37tf/UwyuF7a8kBzt+687bR2wWvdzuxdGcd/Ep1JwpXeviZ3
u3/kU9KtNXTHHPcGkI3JN3bJKs0oMcy0Z2OmT5luV4NeHAsZ7tlP9tOPHsX31lmvpw+bmk52oHl0
49PPMoAO0/WN6+5eN9fdEhxn7NsF59s/fzAf7ODvDbXJAuqqzW0oW2WTQwByNBOy0lBuVscVj16l
KbB29mfS6w+GNu/dYODYkjphQ99Uef1i2HIHF/qTx++DVfO990s35sWnPXeehTcgf/zWPXpo0+tp
kOQXL0EEu/aWlIr4z5/bR1fqvZu3VBIwCCjHgxvkxGT3azwxGIeEQU9eQJiakou8TfaeDm9yWD/5
rR/cxe9dvnqqBXnZ87AswnBDYLIj06GFUILc/1R/9sE1eu/yJVyI9hx9m0MR2Bejaq89eC8JxFkw
i3EhZNgK+0s3ebfmMD4ZU4dEY5quGv6b/isoAYkSbzCf33fbEiixhEa8Gb20D9PGBmC2BGY0lrA4
/3wBP3qb56//9iu8mVxSVtcKLMPwHQLwxCL32bj7g4fqvd9WozHYenToz0HaUDH17GIadRpbGjfI
xFHo36XFEob99/cAy7Vs6QLyHtoOXi9trwkDc5V94pH+4G57W0t/+4hoLCWDOIsqa3MNxThFQXbL
/bf58wX46Ke/uwC2QbobLQtcZZ0XzvZz09545ieHqQ8uwJtO5Le/XNJshX8zYa4ux19JUsGFs/aT
s8TgNqMhqD/ZVT64h4x3nz8zQKvTfWY6Xtdfrx1HAP0zK+sHxcTbXPq3d5AlcgSyiQNCmySNxpSD
g57/PEOvPymMPlov3ym5ADrbKgHDvGlzr7+jpaVFLffP1mjbbEfSRRBVYzBcYMNaP9ncPvi03tsj
fVW1LNKUYhmW/pMsTbX38+mzreWD2+m9k0sui53rpsSfXVE+NOMxQK4bBpn3r1QlfvDex1XBO51U
jQhRhyi48dPhkbrZ/+RO+se/nh9+vkq/X24ywgkdIheb0Vgiv5GVtjDoMcQydY99u1CU/7tl7717
1EjJ8xcKHeLCMHJnm0sV93bifXKJ//FtQGk9P4+/vQ3fBxaWn4ecMu1PQvn7TtojbYk13fx50fjg
GKafH5fffkESkCLfz3i3LFtpO8+GZOWm7pOmlT9WQzyjAfdOq61RM+OH++Q89tF9e36zv/1OUovT
3hLctyUG80OyDN0ma3v7k6Xqo59+/vpvP72f2jrhVMxPH/O90qtDNo/HP39YH6yCuvX3H23AfJy8
hqsxGhdOo4eW/gj+azVrqLHOv7yf3i2BdOQDyxd5ulGJP3yXM8GsJZO5f/kO3ulVTKU7xaJDSfMK
rd/C9tz4JF7uatouNMF7a0tcyydX+R9vXZ7Ad7dut/bMNrMaSX+tSFoei0eG9/dmXv3488X46Oe/
u3MXW+ZZKlk+Okb9ocYYICvWNsJ+ePvnX/CPNxJv4N1tCiJqdVdVJ3HOCvhkWAycQ3MARfjnH//P
4k9+/rsb1RomJiKVnuxNl4md16PAxhxy1EbGF2qJvH7eKrpLhfccGB1I3h+13u3Ltfva+SQC4ki3
wcMkE6212YaZZj256Skonb8eo/+fQRBn9+PHJIgb+A2Kwf3fQBDn/8t/SRDufwzfdIFAuK5n+zpZ
6/+bBGEZ/wHZaNl+4FiEiJxX6//SIGzzP4btwI0IHGyKvn8+3fwXBmHp/9EtLJN85y+IhP//woJ4
O/H9n+6PgzuAP0/3TTNA/Uma9vsypG2q1dYLSGdBkR+UeKWdHE7tal/DIGKQaQf3ftZrG8rpq6Bu
xW3SKueg6hJBnrjHnx4cDbc9uD63n3BJm//ts7z56w/5nVXxplH8299nG74PZuhM0+CvfF9JTnhg
moyRaqTNLu1gVXRbdN1JiOpI4RprIOwixvX3Y1fLEL1WcdulAOAdLb8VYjCP3soJsYbmLE0GZgZz
CXCb7sYM1D0z/TOPuCaHooE8OWcnej7XEq3FlRt0L7K1XMhKaXaoO/BvYwqmRW8h4+qNVMCa8xd9
MearBvXSo6yK29Ry07jLyKBpLeMldaV9CKw1vRkny7rqGnaBZLqz8qn+7CPi3vqtgccltH0DWAC3
mOE5tvH+5C3dpfUcE3IXaENjy5TYP7290JSnzJsYstK9zEhN64yotJPqq86WvXHMSe7cpZujVuTI
tIpih/NpPmWLgfKorNLTrMY4yHPtVszat96pllOpzOTW09T1qqbqvnURigjN3vUzrf9JiOQya5A2
hH7Rhl2QLRdGPsRk0O+8uvO/YmSsI+Va3qmgrfx1HXVs31l+XPBRIjKz9FhLLXG3OJ9mM7wl6f/9
JvLNAO0GEmfTMQml//tGTG3a18iGp6in+z3P6gCwQA9Tzs13RUW/HVh5TMu8OI2JRM4t1jNUWx/c
WFNNcbLVVJwCa7gcRudKzHa5NVRH4EM5p5dV514vyEMuUXFUl1ltPlfFbO7evjTkZRkjqiGD35n1
W1MFZVzZmtiukqCQ+fwCvtxD3MJCvRL0AFp5LG8D2udmkbq/lqq/cZpR3HarfjGBpz+J2Wr/enEM
8d9/umCVG2HYpyQv7atudawrvYC0i6JvX2aivSw9v73UQJ5HZWqhYUL+WPht+exUjre16zKN+MSM
PV7A+QLZ1GH08/4wnv/19iV2zfkCqWJxzLxqA+lWnTQmGCcaBM3JJ3AeymW0lKl9JbykI9mj/2wN
eGtB/u3yuaaHNMnzkfcEnvcecKqVQV/x+M6R9MHPm61ZXWUZUs0V1XqgrG53FnPFre4XD5M1OGHv
y+q+7vWtzPR+kzhzuu0wm3ypJqKzcfTdybVqIztfrqrGKi6EJcqrvly4ca+qcZSPYtFRt7Rue9mY
mY9eaq13svGnS2FPnwXvvEFT/v7mLDNgY7BsFnze4vnp/q3+HNeidA00LtE8Td/tIJs2c5PNl4mN
bSRNeaT0ORyN2fmSTcmTvTSPvYFPWnOTH1nuy6OuJdnt25dW2OthwDB+9/a1t5fa9abYHds0ThZ9
V2lW/piA9d6PRWnHflIWj1rfulu6WpvSVnZkj86MK4AXb1wOqBrGKxItljti5dyjNNcifPtm1lUL
IZmZigZ2gJ1F68MN+ps6XfUbt0u0eAgmN37759uL1xXetvX89DSicrpKpj5nKGW5L27g3JSLnz2Y
thh3DYqEjm75BrxA/uQv5RNaGHmrwxm5Qf20n/FVp7arAePogj4+q9n4JWJD0k77ULVk+/epZR4a
Q3cPRlUZ4aqv9Wm1/Cnq2K3QS6k7tzHt6y630sfUNY/KSdtbVcj0UWQtXKTGuZts8frnPezN/fLu
ErNIu6g2Ha6v576r3Pwgd3M9WVU0+sDkhs67TWu7vG+Xdg7X/lvaeM5TujL2xC3Beu0d/3pBehLq
fnpFi746ghgXpxGLyFYjHS9iW7t1/NG/eHsxy9q/sCq73dddcJcjr5ag583ncQmGXVB49kU9ds1x
8YZT3s39xsgteXB7y/iWrddCBeaFct0KAUjgnHR7SPappx7Tah6/ZYv/HYS6/VpCUu2s/SDa5jJ1
ihEevdhkRa8fM+2gFUZ3PCtAgA3ra3LMLPm/XnBNfLLfGe9mCGx4hAW5jueQ2+/7PDPvDuuzZphL
15otx6hN5trqWNQTYvNpysYjSQluFWrLOBwyyw2LxnHuICk6d75x35uWTlSilzLilHvFTz79nxc5
DbGYUSfJwU0il6LmQZbTri1c46uDNwcj37Qcmq4Ncz1zjgtQ1R2L53GsURpa6GSdtrjxg3a9o43g
xZqVaJsOmt+lYQtc9KZ9iyhCRo3jQxC17K+BwSOiBdMSJSjfLqT1urieu6eEwr/Z2N1tf35x0K5G
yJBFLB1/Iwe/uTKMJT34a3erB6U8KRDo6FkSfcsnRZdQE0xq5/rRzOaTZvTuTTFlwzUnhmMuDef0
9rKCsj1VWvbszEGwA+ypXarSwn+3WmVomXttqJKbcz/ntlsYeRiDfuk4jIf7xdgHmjRvvPMLpHh0
7oiOr+Z2Hbbz2Dhoy+cRJKVQt7oOIjJAOHJld9p4SNICbKXqqpfBqK6dLC9C4QzVBcG402n1YD/0
5BY/T/n8TYm5u5tT0VxmgS6jNbGbZ1EN97XZThd9thS3by/tuuz0XJrHukPmFiaec5oWy7mcCu2H
r7fNjz8/xG9JzX97iD3sDwH7j2kRamy+T5SCm2Y2izrjQLsYb4S4q8dV7DuR6KieMu/SUWZDEk8x
R8PZi5TVaqSoLA8I0QSc6qrf10Pzq3PqWUfjGgz7Mve+Jk3A1t5lr2UeaLtMs2+b5bYt0yAum77c
9sLQ7uxlmvZDb+7yfAku3l5qmU3bJDcxwWTu+CAQHnQ4Hb7++S1z958Lo9/ftEfhTeXF6uU4xKX8
X26rYJiUb6OE0c97/YLu/fxSofcqMte8m0zw2+nsP/WInxF3olXroNAcjJx600Gu+OhMenOhJQFq
rXHOH33UXcdp9Iro7btu4uIcsD0n6icre5yTLNkZKnJAsCE3M6oHvyAsjrhclcj0btSr4Q6ZOpDT
oZ2Pb//sZQ1sMsNuHo6682vGaX05t+x3y+DfdILw3r7pgYg3y65JhjlqehkZ4zwdxCofi7G7lwUR
wkYuX4tECkpC+dyWV4c+y1/9ErGKVi5koATPMMhqxBph7wxPixV866loI8RWmv+rGU10tmUbzZrb
h+gZn2eLDY0sREjB7Jj1Oq3YH5YXCa6YfMd257lpGc1WhZzVtXdBm5pRXmEsIU2dunPyr/2Dm6zP
wdBMIVTYK0Nqm6FubopufCo6Z4+W9cWX1i6QfoJKdqyQxZUIcIqVNdyqje04+VedXw87J9FekMTd
5tPq4gzJ8kuUXAU9AiZ02mDgVSi/GI6A9ALGNXWSxyIvvnXavevKL+Pi2QeUs3nYNcMz/dEyHt3p
q9ZwdtBUFRUSDTAuiuvCN5JI6V0FI3R+KGxNRUTC5/20M8f1ixsge9QesoDJf9YEl8kiGAMOgkjN
cacbwg6pBmI245ZO+NSEcm5rEGzkiXdIjjqz+Sqt3opNHSePhaI+1B257Ct7rfZ60JcoHi0/skiP
tbp8Jw1ra5TEuOI6KDaadPZBgSZ6VIHcWiL9ocPt1Tz/Vbr6IV9UsQXyam+NoU5IX0wC9KA2I+Ur
Z0w7hG1K3xjtNWceVqeaeNPCf2jMeVMH+kbZDhGuqnEOVTdy5XO1M7pqQq5z9qVgjtuTOhuOY066
gnZhJ2l2ZMYVmqoV4ZTpJJmqyKi8cadmJPiJ14aOmNMLDWE77wzCoV21YWImeYikPLRlp+2qRb/W
hfEL14F+Gs0032ZZiVhqbe46pd8X2k6NYxf6vti7piATikPyDM7VFM4RPr2AWOLe+GIhl6NHsy/k
VIUFwmBnMY0rqCCPazcCdbAdFZWKr7MheluXVW/vmD1Kt6La2Bx29+PsIPJCIpo3j8Hgv9RtMMX5
PmmtS9eafbQj+rBDL9Hdkyzzq+qS0+TY2fVM22DpKDAmm8uJrewyzSorFGam3RjrF+k03/vU3RXg
hsKVJaTHApakgb1f1mKrFLw807gUc3BDKnFLSre5GzIjVKusorkgNEjXXzR7Yi9Kv56jsMBaoicb
w/I+z4weR48MkLJ718OcX8/YFI7DVxUIHkMRPK1kfAagp0PSjmJx3qis52JWPzLvydB6FefTIiLk
jsdx/lkyRXmq+cOnOT2LZUfvtj6mjKGu6yXHmaUndP0kD/PitHdk17645WoQ+S4RK4PzDt20tdFl
+mkM42zcerlmXI76/Ktp5zbU52Z5cPJi36dtGqFw7+4s1c9xO+nmUe/SLDKs8lWUmU2wf2dvVrTN
Z6MIKbyLvA3aqYndftzndvG9n6pmVxTzCVfU1k8aRYTgyCkvrdaQvLhnYIdw7EX1uAr3pj7iAPN5
AkEU7mvUeFHjW+aGCeGEwioI9jLdunn509c2U2UBql2HZpM0YIAd927xk24LmMqNlsVd9mvcjhhy
OmDzR9EkX9pbwqOrKLVXHI918qzs9qCqZI3ayTW3FH+PlB7aZTAZ2uXsOXt39BDoyigPcuROemIf
E19+S7zOv6AFc8UF/wX1eAp7RNGhNLU1JhqxHTR1O824v1xHhnrd7cTSjJeeS9ZDagouQqD2jkKp
PXo7uCLd0a12owe8XeEzCWsv+Zbq7nAosK/UaJUjkekibvRWD3M5PPRJ4e5Lk9l7arqxbomfKif1
8y5f3F9F5qTbPG8sgnzVGhrSYD9J6stOrOvWTog3FT1lvjkZsUimMurdSTKv5MmFLZ9HKO2tbT8l
r4ZV//T9vPpWl8mmWlDZVbgqbhrrxumbB02Td0BDiZfDdNOr23zYysm6b1ozjxORf/EG+2JyRoK0
i/Uwmmu/c8rq59B3+bae5wlRz5xeJx5kcNXbP5Ozps3vmxI18BflT8veB4SBXajK7xpPsPQ5ww4r
C46Q3COEo0zCahkwqVkrd+WW0Bg+OMu403zKPTQ88TwvICAM/1ra98hKmrgYUV+vQXXL+MA45EVs
a2V5KXqpIqxozcZr9k3dEheU5frOPAcF5K+mv8oDOZMqnNa8PthSXrQqIRNkbnXCeIp2y6Mg5Pgj
QPMdV2Pl7cSsf8+E310PSbopuMvv2Wwf5TjTGGDkfNnl2qUzZVhN9OR2hJFxZTd5vVFF+VNk2bgN
cmYxRIFHns1wGq9cEerL/OBz5NrWVvvDUgRMo/d6sCbzllDtIlnTyG37R8ciG3PyvVg4/XqpTI3s
7SXZZFqjIhU00SSTLpZVGlv4tyLHVlaUYTEqvNYNNcriU6+Jb9M0B1QkwXfgA3s8aJBTy4b9oe1/
jLm6GOl0hF3nL2E9M6ZPcxpYIq/r0M+SrWi4KGtRkKk7ItoCXe7sMUhp5mYd6+VScXqOzMqe9u6Q
lrGyp+zgzMal7iR369zcl/qyO6dBJG7nbuSUOWGZdtftrPnRkhffi9W96ZB574OlgnzuTk7oNPYJ
A9h6CuqXqjbNCEteEeLSOJEosf71YiyKrYnNT9RedeF63XqTWSUnUFVfSPGFLmRzSkmUOzWVXZ84
VzihO/u/PJ1tPbBIHnN8sHkz2faZp2/hJ6uwQY4WsWn1sYgX1rwQvBeQmxdzRIPqjDRtCFYfuBvH
b0W1fPMqq9v6tVfu82R+UMP0TDrUuWtRH9AlUx4B0NngxWiirijlFr83ocdLWGUUioExYKnwv+Fs
4SO3jh3UsxNNQuqH15xGRGg5w7ofG5VipStwBiG7P3bt6iAGvXXxJW3GwG8437Pxuez1Xg5actA2
NX9yOBLRHvbF+p1unxvbNmtmt6CGkkxsNzUgrqgssRT0TLmpB8qv1jcbBN/e7o0qNj19J117gudg
9rGr4Q1OMHJgYIqCsTuKM7ICe3cZOW32lGJ8kTQeu2ydtqOoLyEoxEuXPmeogIspucYmQ1As9RB2
6e0yUccsjncK9OxwNmeUvXrNU3ev9Tbd4fZ+Wst7+FVz7AUWgaNTlMxTGlXK30yu9ssc1jTO7GSD
k6KKJ2iboSfGTZnLcwf+olkHEZVDY4R5ejSDgkjMefiRzP5FRt0FlkR9m7HCHpb1OCiaB9DVoups
Ys6W9eBU4wOOG3y/flgMMhK2NWwrqYD0jijocadjYHeA32EAEtoGGw/9K8KZkewNIbStNZI59Pp+
HextKTjqeyaP5LA2G/eXD8udFSq07VMxFznsPl7SWu4n5XiHBaBNPbXtVuoqCxNhlBHlkygsxQja
rJgZiDC7N+cOK3Qzapt1VgGZn9rZ2WtuIW8nIQSUPNJbN4+CapVh3qWhxC0V9QnjusV3rjm+UqU2
FEfLcLPO3IO4w1GmjhALy8LYFKv8mifjxYSOvsiTG+wf5qZQ1oI2OMh32A8nyqT1utTMr6vctL3q
9mAgr9uG6+ZP/c7Xig5FGK0CVYxHl11q0+tQgb3SiWRtKFZk+QyfMgtnQSFP9k+KUMAm9qc9FPhG
QqPkbtcSu6Onk/3IhHVXtaIJp8HtI5uEN86mLDi5nGMiBIuNmRruUS+b7WoxKl4LjgnV0r1a2dlk
zF8XlqfBHaeLpLCuVsNDQ4mzKzZnaV4yN43aBhWSy9bAKcgke1qXHN9ihGeSMr4dkJzbPMZGLaMJ
skyM6fAWa+x6tNb+evbT6dDqOVFCWRB1CzYC5eQnuawvtTHZoZGqS0lKTx/0TJa7bNi4vceaLznb
ZOt6dHXh7wzdfloWhJ5jcBHU7u2oVqIfCt9lPoLJGcucFgUOJiNlV4dl7B8EHG9twblQptKKBMMV
z85V3Jf6s6FN1VHraiv0c/ncE/tAi3rKo9oMsOoG9nUCCKotr8kRkLiJMy/CeRO6xvpSkbCw6Uxz
u6brRW7O+akq2IpMwfOGU75L5RIRnD3FM+T5KK29dVOnl1bevf5P1s5sN24lS9evclD30QjOJNDV
F0nmPCo1WPYNIdsS53nm058vtRvdlna1fdA4KCAL2hqcSTIi1vrXP0SIOsfMdFZSC4NlORJxguG2
y9Alesrkhrr+nBhacAna8VFnUynHPFvWOb9lwwgy/btxRPQkw2sWuQz94fVH5bAQZqivMzPBHqam
A7bwb7waOaY+DlB70hwURX1Rg36rGJnJ6dcvlTaPN1LPPSQj8wYafU8v27ZuB1FfGSu39y3BAjLu
kPR9pQL3Slv/5jP0IbnWeExUfZP0jeGJSj/34xd7or2fn2GVxLTisWDEiG501m94wuT0bqgekkQo
68I3H7usvASGOv9Mg8Ej2ACdrVAvIQp0vBaCY1nW/W7yzc0kj1LtQi6qmLbWAkX7hHY2c9U5qr0m
Ny20Uf7azBw6nLlccsw9NaX+wgqLvM6hm01lPbkGUZ83m/SXNCgozVEFaAs/mlPqUpJT087fGalP
qelwQCkKEumgrd0uxK853ZQDf0B09N+taEMKYdYBDhFuYMw/46B8DrQCbfLQHbo4LtG60giZiuI1
s36fEVNWCzlsbT99SJiZhXG41xNzWthqk3ihgQu5H8xfpkJ7GB/ArLD440DeCTPZRsy7XPjq1Qph
NDeoR/cq5FelMk5Md33X9tmuYDC8BpSkdboyAj9bt0P/o8C9bls09RZZ+CpK8vakXuwOPjoIcrNi
sDEzhunYJBmZboVgCtH22loUobro4gLMAydc8NFLNRNaawcBb3h0nYI9r45JyusiHUcqWqwisNkm
tBxJbKa5UV+bm7a3DhQ1937BDGZS+2UzWP0SWsqborIvMrAxqmQ1DP69P59CrOup33CkKAeEJ0ld
eUxE43NSDz/7YW6YISc7Z0SglyADpvdV9tTWLafZW2MPj9VY9fvajlZtX7+FOSmxOaLT3pdf0WPv
RdZGYB5sRUGLPUyt2IhKHUR2ODa1y9Fc9gMyV2Jat6lIhacSJ+1T86eR9qJN+YsocwYNfeY6FuvM
0dx+ZhbNsMNf2aPOrqRf4GUIF+Hg4Jpd4fIRVm1BiCBp2+oCOeBVdhjG9HX6aGmtXNRhOS6Tyqe3
DXuT6oEoo4iKYSqjeRHNPI5CNpxaF+pgZlg60WkVVlkL7F1Wuhoatx/kn+uTay2SJU4Oq0HNvtb6
zrIy2Gm+MXu+8JeRDQHYCXANNc1HAxnuvptAqGUBczGydd5qV6xKJ7/P/Jqsj67PvIi/MxfA32jK
qUipX+sBojR97e05EYfIV8wtayhhq5/1g6jWjih1GuxEXaQ33hoDN2zL5pHcxKZfDkyZLUIBw2i8
YOm603EO8XpUQEYCRFAyinLrKHsbqaV781mY6T7R3NhPoh1RQmfNTp+HJE+oR4JL6xvxyqiV11R1
LjGWFotk6u5lE6K7CKsGZ/j0WyPGlZMNPDpAddzr5FsYntuh7D0s3emeKrI7J91jKTyRVz3eoqqw
AUi1w9jqiScjilEFwxw3URxaPDxCjNn/zvSmXih5GB6q0Pccxbjv0jm6XLHZzndlV17LqDkKNU/2
Y9Ae0+956Kb+6LDYjG2fIq4KzaZFUBrbKzPDMiF4KGrlQaSLqFMJBfDpEJC1Rl3+gqPvNu/aTamj
IYuGhNOvaHYlTsiLPsvOc6KPq1zR6UvoZt+/SkYmyI0ljnlnrlWtCTb4NljuoDjlLlfUp7zGmf82
OlKzBIwuiJ7wm4FvFsYPgaXdIpVtleaknxYSXSvk0oVWVEDe7bQye/V1bCOxG/x5PSQ+zo44pAsD
ikmPw6lHkayNXo5cdFPYRKAkKaplldLaxPxlMdb8UvESDcBCvK/KTUdlWKQZThZx5cWG+aKFTIAx
nkNKn+ICVgXqXTA0VOBgG8zEerfBETOLqWzGQX3UzfpLgarfVZwpWGdlfA1u2uQwl69Nhl3tqBPy
o84qksQ+R6AiKw/4+zGffADe3jwnmrF2+mJl0Jij3l61zV1N1NC+Tipn2YbY2IsY6KI3v66jpnhO
ZPDdJPYJF4300lkjYr80nNzMV+9k2L6lKsF8Uxw8+62zxOr+orTVsHMGJEPq0PubLDAPSGF+Jspb
ZQW4UwRsIpr6ZFuKT/pD2CyQOaeY3yx4vKelLmmF4OyTMNhmd20Urkcn8jf6Iu4QXqPN2BoN1BXc
ChbJiPC4n+tv6TiF3kFKHQyfeBTWf+1lCmL5sWkcN9QfkSUbi7Gzwg1yB/ukj7gZOIpJJzRJf5Hs
KqaLuEbrDEI0wU0yxL0SjZSQUXosB3qvOgYfIJB+cmYQHdu899vikBlM333beeIgZZcKkydriNOt
0EqAQAxQEh+I3xqrs5jYxfIRNAnwwAD97fWlxIMnU6gFZaI37MeUOMowuyZuBPEg5X64NYNxa6zN
UfFQMQ0Li/GC1YXHcW5Tor9IHKn9xljlpHNj16DBEgCd0DRa+QGCyqAkJxH7hZvUiEAd5g4bK6p+
FGkDRNxUvUtNHChEQ0KxM2tlW6fxqqlSx2vTtKacTTYKh9eiUPuJHW1+lXZOyJ/ubAACyiVWPfU2
RnqLUQIilXwcX6Kw38YA5e4MBmxqAblJ6qabWvZJPfmSqqHb9WlwL/VxO4xzvCWrlnBFWX0dhD9u
EfjXenUMvRG8zDUxiFzbg1quO2c6hYpyIS2sW/Akvlae6XAzEtkxo4kpcmBsvTLEWLBODh3Li+Mi
7VlHdrN2HM79LNKpa17Yy/iHGczPlrqbMvs8KdEON4h7hPUUoTxAOJc0dAUswLSGOlQrHeMWp9jM
OUq7LOkXSh/t1drWttVofBW3ez4zF90Ys1jbTf2d40AsTHhEbgEHvmlshIGds2ZY+NaK+bUEA/Ro
vV4UhRo5i2LJoPwywZfZNUm2SR1qpdxAZUz3igsF9keMBe1jOhjzKm37Z7wIFkERH2dnUNfhvJ1j
Gq84OMK7ewK6BuIojL0ag9ENtfUyWnTLkRNQrKaF6o6MP3YO8GU7JcAATtCsA5XT2MagNogZMVSh
Eq8SX6wKHKPPatt4qoKSPhXLkoHFve90l3Kmp/HH7Joqd3EwpBcr2tYWpZAVZdHCqoMcFtUCeO0V
G3yuXQqUxYVc9+iB2xgv4sRpVRpn8ZiJSCXbjZg/ravemEAEeBClXmCM6mWw5wyvEusNm1O3tpWz
kdiIOesyWDQm5TKjTXg/VRi65JgvMBhCTdj4Xyj4/aVPvdL5Rnq0yuiHTc7zukt88JtbsyKaacWn
wLUBEx3RasoDEivlQYmLtUrFvMjlyHjJpkfHbKCAuyKni9VNu9zMgyvHR7tlWs8zoIcOQbGjcGEj
+ieDwuVky3leBvk8uHFZ0MZMzh4CSXvSfJveLCgOkWLVJ2EP4ToZ6LDEUz6Ub7gjRU9KYbQHNm7M
VWp/wiKhAkrXnVcjjPcqtoSHOBsXmKQxm1bK8FJWaQ5OWVK2A6ovA60nbK3Y5+aUb9UwAq5LlPqE
L6bhKmXb/ohJLisqbYHhu1wHzEZXrcOkE7/aAsgor73alsNxqLrs6li5V1EVXstinbVVc2VQuOzn
YgADy03G0nEReyr/PVdQKrbRtg3M/hwRvHW2sTjetDY1axe/dFlrXOK4RlOuzcZ+NsJnGwvh6/tL
3NvpKtRp2jXH2YZmlJ58CuYr/QG0B93vd33hM5HGcgkMKM9XeYR/tY984W6wS+3SpbQSylf09eYu
LHx0eHMZ3wkK2cXY+t3m9s0hzfSdEA3TGBTdXk9g+RLvIXEB6xqWRpeY3liFrSeGBia4kzRX5/ZC
AhtrMBxOMjHqq1NM/p4P/4ytEt5cidR2Uaba9771IyjpmRmS4/7HcXZQ8Drxak2vDqayFObQMXvw
86NqjUc5q/19lj5OWK1c6amH+1BqNW4bc4TigC/lbBQLVY+yFQGSP7HxoL+UaNXt/AFbE1wEk+It
cXJ5sKumfrBz1YLHmDmr92+Sjc6uHcwPkxZfZRU6XwZVaQGkq2zjzL32YAzMU/tIrnybElTG2rhu
NKxtRKTn92rALaQXYVcOmvzeUjvhapPQTxnuJxKtvflcjHbxpkZJsIDYmB1DAz8uOQvTM/H1Ojkh
XP2wCS9zEDcM0K0XjRCUbzUTLreqEWwkun2X6ww5RtxkfDrq26Gjs2hexjT8FsSyf6y1SIEbYN3F
+MvgftNW8Ke6wcNMNF/f8NNDSGrQTr9x9bJKPZRxVkKQVTtsCtQHS5jyaos91Pql6IPhazllK40p
8UHXQMp1Mezm2H4IAy1nWGrAHepY1mN9smLGyi1DV5d3PK2HdgkCVD/WbVDdJ3RKinLsoqn/Uih+
AZPyJC0j5TjIht0UOIGrVGqwb6mbzFwGhwjmmJcaD3asucIqaJCJTtmYwro6IilOhvAbBmYDcQu4
Wx1F2m9x1Yq2XBR/kQ9Z+5QZiltZs8GzFUTL3mQspReCXNrS/2JQbu2kUdhuZLyVmNq5ZVyIaxLX
D9Mg1B2GTQmgWz4uW60MD8Ard0McqUTEjFg8RKN6hG6reHUMJY4x+QR6QZb2qOfr2ohN1Md1tb5Z
rN1NZpqfAaBXY9U693mXX/OktPa97uyMPk9XNiDSwrmRPNQuOHRIoJfZ1F7r6X2QojL2sIvqoM2Z
gfsN235opBBIMzdA8rvPHOYeudr3K3IwQ1iaeg5TecZLQ0HXmlhi20V4apmtuUaXml2VqS029W2G
WZjPWjOYuNdAkS7bUWclRCdIos8x5cKpqJG9O3lmr2d6/nXTVJekhaAS1OHb0Cj26f0lH82NhQve
ZoIiiFnFK64HHKYxE/fK+p4AIxgpNpVGbjOKHVX9EHEWIZWuTwkilEl1gh2pA8aydsyNw4FH8BuR
57gFDV4pLIvoD3OrBcHg0k1DfzEvWAuNW846By6uOJQhLJgpEBmKSnDQeYxLT+hkSc59Oe0tgZ+X
Ykb0AtWNyuuPzQpvqnYbZdYaNzDUD7nmlVO/yJRGfkmVaTowH4QEEY/JvVGYnqLF9v79pYjgSYvg
S91n+R1+W/o1x3DGs7vnACLLSjJG2UUYaG7UovkmCaJ31Sz+iXTLWdjBZN7ZMCoXBTLQTTkD1DZW
e8jVzBvnBqpjn3hmosqT4wDFVKXwvTnJ84sp4XVZRht6mIOpC5qt+kV12p/OWZmH8ppwKutDSsVV
aBGwp9kxXLVSOCxYjYVTZq3ioIPCl9f3WfaaB/lmSubprCZm+egP4qeo4KqLeDpFI02FnSTbMlLD
Q2okLur2+ChFjaBUM56mNjcOld3YJ/wTWaJTeST671FrmfANSaDcJS3mVfqsJAuh2QEVa6CsMdB0
jnkfY2uUdGDRnQYAAnUXZkR5BxVmvgvgIl97e9zXhVBv0vZpmShReMyxqDtaMBPttFuaam8sEy3w
D3iD5WB46rAwQjlg+mfKtaNN09086ttwLq1TMDbDqmjS9oB3JHVnOqyIerFOo5bX8CAWepPol7Rg
kOg02gw23yIBjyy2qLhTl9juhQuFpvIxKG/YeqwPh4kIx/1YqwqjmZ4BRaOLjT3581Oqy7UI1ejF
bdFjHhV8v7wowHtAkVbMqEiwKLsJI4MizffvL6QlATbkpHY0AwRYp4P5b8ffbf+xU7DEu3lC5kv2
c32ZVpp/zSMfNXwC0KQ4yarHz/OhMRvnoai+qkzZzvpsX2eFLT6fO6zYxlKH8wyXcbKlscO99kQ3
T2+IJ+Nds5mZ5wepptyBi4mjIodV1ynaThS+xki/fpqZcq9Dm3uuWXa2zKIO1Amvo4Mtsw1+n4Y7
zdlDFuDulgOReX7aQULU9eLsJ115Nrq4PAdKtlGbhzDDBKNJfPizMvgytMZ0YpHe9YhB3mwa0aoJ
vDxvRnrLmynff9U5xWBsmaK/nwmOXarfZNft8LbgRMQczDMpsHalHUAwlt2av2YsCBGhi8Nq7dEa
ZL+chdN5o5bpbqWmMVNP+H66LOWFcwjvtTYfHxyCkpa1FZcrU2A80II2sq4Sr62qcRXJDvOi1JqW
hT41K34h2EdhY7lx21oPZo/Ti4baE+vQ+CmYV9JszJ1WmK+pM62zMSyumOfiZGTnpTeMVkaPIrA8
6uTk1ZaZMWRLiawbl2Zv398MnHP8D+81BzyqDsh3DVNQwCCvDxXxncdOnhH3B5uplveZYgaHgQLJ
rZ9rKzJWpdUpDz6WlngrCTDYOXJ2DD3dFtXEIsKHaaVLsGyc9ZxlEAAdwaqoD1aagdX5cezOqE9W
YPlMGhQYcU4VMxchlM7CxapUz84Y5ou5DbWNngX9xi/HalH1IrlAe2PWX7en969Uv1IWcC/tdZPn
8a6I/Bfd6DvoZ6MJNhF2myGci3Xl4BMCvlpeK6csr3r/E25ofnaoG45pSHvTzMYhUEteGDO5yEMD
GCVBf1EhGl3sxG73tmZcAr27SpwkT46fDg9DjM+NVB/fv8i1+9IR6jkN1AeD+vhYGjlqhXh2vk5W
uaWJ6W9hjum6MSr/rjGmP0n5mPF8JkAamqWrGhiBbahItW462F/Y+VVCAHTvQyCKIL7AnmnknRmb
zsLSohHHwbLdOzcxBOaIwUJ2QeblE6HBfjhhS5HZZFXLbsWRgl92lRugqvMAjAZnJdSesjhIASUU
y51q9P1NURogL4UPvFhrewDpG2FjBe/esmHbW0l7pD8pLuUYn9Es9cf3F3SMipeP0Gnev5Tx9zJi
UJ+pVr/3A9tr+qbZFL1t7iHl4JQdhdHesXRtO+Vxtcuab0bPcdVVJlRD2eXhSo/b5wwtVxvb2aW/
vYQNz/asKaMbMXSCyhIm6UrTQDY1NYWvbOaPad8ae1xUYcsUZHdGvvk0drWyIFp2AXydbHAWshez
CX+VprmHiUg9z9/Rv2qWsxFWeRvByT0UPmVR2LG9Tvui/YJ5ZbYokjQ/lcPcA8oVoysSv7h2IMSe
nY7W6v3J06KLbbXiWAXjs+qP8RMjGfQbI46DrfZlhFhzfX+xdYoxlDXqqtgXWCKfCr+tDkmIFZkl
ivuyxWjn9wzav5GGLRPWtW5Zpmqrhqman/SzVR5Zhexv+MhoMU2so4KhtFYsv/fJLL52Zmu4PTQc
r5P8TBy3wy5z2NzUWy4u0WITNyxeWclYoouIjWNol3gABlF0maw6x6EL29cEt9Sz0PTvRZeOtCYQ
J0IfAlypPDtICr285fxqsubap0m58pUCaLpiQq4o2gWvSnv7+4/8URhuwJnHBsOyHd1SFKR7n5Mj
g1JVw7jnxuGNglduEr+amXiL8D9yK3FDoxVG4b0RAD5j3PyH663frucHvrKJRajNv4zQwjH0z9db
VvbQllVbL4oO02FIr4WXOJOn9YW69BVDX+UjDMtGpbcneU4eiO/zZONH55bC4Bzh0OwWsm53EWS8
0jEb3LkLsSsqefOAdMqvOEExb+lPWUe8azXlYJoFvxeE5imsX3rpf5vzsj0pas0QtGrgsBbjWaNq
xbm3kzu/yr7YidwpGXMUBDD+XsmgjzIyi/cAEl9ox7L739+Pd/3Qh0vCDdFsrgX0bk3R5KdHUM+d
ZogiyfE26S+piL6NJqa1xD16FTmsi0QRO5WRalovGcIOBDmML3pqt27fds0fzBX+1bMBQKGSioRH
K2ECHzdTtkHcYQMmzr6a/xybmso+2iZ9aDBo6/bmzdnY0ucOhzv1rwfj/7cq+Rj9qIumeGv//faX
fxTlVHPv2v/49w9frV+L00v22nz+oQ+/0/zH+7eD18J7aV8+fLHMWzhFd91rPV1fmy796+//50/+
v37z/7y+/5WHqXz95z9+FB0GFfy1gECCX4XIFoT+/1m6vIry9CVHzfTX39r+/Oc/br/wl3AZcbJh
326ULdnDkVKhZx9em/af/1CcfzNQDGtk/zqaIfmp/9ItW4iTyWDTKRA5MnG55VtsMm34z38Yzr/Z
isGs0URGYdkGMtX368rnvvz1vHLJuM7//fWvuuBPGiBLSvSAmvOueUUgDNnh47NEVa+Msa6Hy6yO
9S3imItuzKML+buApA/rUiltr9bp32X1GAut4/kvylUVEGKLbRT0VR2iYSdM7Q8b4LvpzH8vuNs7
4wOqGrUCm5CUxidBX1QGet4DtjNmGCixaxrPCDw7V2pjX9CdwBHOnPWoVVChEe0vAlPcWXYUnaYi
K/9S4//Pl+njhvifb0ZDxsGA19QM9bP0LMIjC4+iZFnq03jRHVQyRmDkFyerlyiDCCfOs/HYGS7a
C30bI0xZQ6VV3V8eq/+8e7/eLfW2sj9eE/4ybCypS1u/qeA/3q1Qg8MZQ4Ja8sg4O3kj9om5mlZR
q+eulQF45kVrL60qegaEgLmIjmjlJ9p8EE66vjlunWuhhOchji8zNp22+lioOTwz1LTSl/Een/h4
32CM/b944wjzOcYdDZ3mZ1cKqVD84HoeEoMAZBGMUYSK1rm0ZhufcfkTniaGn6oDKsIE2wEeheW1
uGUfdEDn+noO++yxUe1rWmdbLP/PIgvNdXe7wkFd3FP/EfH+h7DbTzs+95xVa9oGzyD/41D7tOMP
EPS1kbPAcyQyKjcCPfWI2bVpd6ivODeVDfxD2tKm5uqNTrmdCShZEjvSbvwIkUtAnsn69xfyXYT+
4Qkgw9VRwagszcAJ2vr0BOiFtMLWV1WvgFe7bSsZrQsc9kliieZ9DlrqZvlQbIvQtu4raHFGBC/M
qbyI//IdzhIky1Bkq66Gadx3dv2nG/1R6fS+ULjFUjM0BSEBX398QrsxTcJ6FCRXyHiHG9l4p4XD
ORMXvWlq733hjFq8whv6qTOc4hvYkxf7rbUl/eIiQ0fsNN4eXlHHFMuCTZH6bxb1wBGeBJzrcWzd
oa6ctewa23u/8FhXHaSFOKUI+/EPmUzvrsgfrjZ7kKLhN8aOS/fyOdjXHEXX17KIQPDFTml0yMS+
vcwM8Shxw/yiUZXiBwAITfgG9IzKD92sT8V9FvktHouZVxa9D3jDC/4yP+ZM2GtRttZZ0RHM4o5A
2o5fPzl6W3nYbjIC7taZ1PpVHzY/RFyaj8N0yHV79mwxwqrsSYBBFqgydWSIZ3eBXOARFmIC3uZr
pOyQEJPpT1ax783Zh6tgshSgHyGu5BxTPqvXsKNKJ8avjqdVwDehX4sFNfDShHpyVWoyQaQg3VzD
RWzRx7q/e38ZpP7C6Bxd5FRQfxN6ftTHMmd9J/oKNEddkW7xTtv+4oPuYYKrqFts5V1tVPTzkMz9
EnwMbtAcM0ns59v0F+1xb9cIyPQGRrMpapCXBsuF8aSKhvgvqSD4k7C9w2kHYbI5Qj7lPelx+qQ7
EtQsF8dIZBdz4K3OxaQt9bR/qIfQueAX2rqhiKI/LIh/tYvcIowI7rAtDnmHk/zXzjeVBp9TJIxO
ROIROvAja+1oaQ3O4EZdDPew86FZYuuO5tzI7+PYhGEyNXtbmKf/1bGKCJHbSEModZ2TjHLk1/cT
lG1cGTSqXgKz9Tqq1rqXCbzKOctcmen1DhcVczlhPOficeZsSlU+mzMZUY4G2fcPu9nfzjPeDAb5
0tIViXPL590MILCLSUoyvSqDK97XRYKRUKys6trALFjrrVOkQCLW+hZT38m2Nm1GkE+fhsm2KGHw
//7taH/fvG7GMqqh8aSbOjXHx2vjG+GojWgAlzoT3LVPjjTCqHB0GyD5FUjzwRFy2t4kCyY+tSsl
6zdiyB9Ka7qkfZ1cJ51LKhQQqF77iSFMtJ50h+ZE0F9a6TiuU6gLRQO/i8oWY20qJ7NvYZSLl9Ya
TZrTLoaobVlglIW1lnH9w45y3GTn+GrFGN0WmZwfdV+9GLH8Q4Oj3nbmD6ucnHDqTT43Zx6P6qdK
UCulrrLJ8OFvOHzr+MPO0vOthO50X/PuFqj0kidMkFYyG20msoGxGQrtfhxlv0PodtOKQRPxB2zz
bVM3Ccsq24WVNQc1sONTWyGN/P39+tvaAghgaKw5IEqU0bzvj/erR34fsZNKYpIGlUli3y5nJ1G8
yY7dRICTmWH+cwCyRxpdPNpCfX4vyvByM+g4Dd37/ft590r99RLyfkxpGKwv2mfS7T5VDAUsJrWU
rVxGXcowgp/AxZWAE+eMzHBYjcihvchAaWen6FMQSpPeoXXhPawZWGVKvC/68XukIl+v4wm8/7bd
djpeIpmj7MYJ8nxVyoIZRATzMf9u2x0EtB6XicK0oNpKv3FZ1OMfqs5Pti+oRvhY6m37lzruQYr+
6UwnyE1UsmX2MEzNbuzMEXboWimq9Il0OjcKwIeTqcxQ7jaMezS0yERyjJfEUVdB2y39TjgvU9wR
eFMgmO8mwsddRUUCk5raRTg5jIEqSMhqTx4VUnLIi7MVd9YxoyCValiWBuy0zJyGZCNqw4DemguG
IpYr4ay4YRbNWyE751yIblUiLDo2VmcvpjnEruTdxoXLvuDAxDU+dgBNGK1BllTeYsI1v6eg7Ydc
9DgKDMjN/dncIV5bWgo5JpXu2GcLkwKEJNlO7ZFU2yqVhgzyDrbpmO4Nq9wEpTHs4RR/VWALMCyJ
tUeLIb9ijj+VNCr4cPnXCL3FMsDAk1AnZCPY9+Iuk5nZWrS3AKy2LlaqAs3hRqT7g+XcJ5+zWxmr
6pw7jsIp9C82NT1KNAubWzKgsMI2qkq6mhZ8n3HL3pdkAi60qs6v70Wjb7QjBua3wDNMIcK8K7+k
JjSBcDL2coztswqp0SY8fjMntVgZrb0C4pQPQm9ffr+S/mWZSwGpYVUDxGG/79S/4MW5PoYW5km6
51up976tzgQaQoh8iojdcTPbWBAfX+5aWzc9Q5hveinHUwM6Vmb1ys+o1JNovH3c6A8ho+++wb8u
cq4nnTmnFW8LSOhzWxD4eTV1o656qqyTg6lmxQlK7YsKT2jTworJKlAqHrnvYmydhWHHwitrFLSp
kbbkjMhzABfIFepA7YgV+rcCEpVtafNOr/Tx8jXI2ukg/RQjHt1JHpzE/6YqVXmVwZ+cGu1bB/3h
k1CVSIUOBlCeh+PzcZcVVTxms0YItm3KFbyhHCJDGa4Akc1tUfSvZjIu8IBPnvDcgR0EodRK99hj
JNip2pSDltQRwcbyPIz2F5UwtrOJji2dsuSAnSzcP1UoD02WPmPPma0cnI93UklIAFOIV7ZEn2y0
eBDRIvLTCFMiDMMwMqaN0bW1hovEQhsKfe2rwXzBpuCGoUMi2QaFnW5E6tBrW4MLO9XfsrritdBe
oTkb+56IThIgI46AOWjOKeDFolWxr2aiTM7ZLVzPUtpbJGm5bhQm2GlpDsu4SZqFYtyoYvw7s64h
H+Ni7JU5xu9HJitGXiNxOgKKV6J5KePtN9HXe1wACkxWnklkIk/sFnbA84FjdrpMuE7rdNCNg+lD
CiUtcm+ZQ7QmoYuPXDgOOEIxjwddQAj4/fLR/3ZnDXAlQwdxAj3R1Pc94ZflA2A9NZM/kLM0atah
1gr0IX7QHoKou07ahKHVZHtOSRxIziCf1iPEj18AqdTJXT+1x9LJFPQmneWSEQq1zzBx1eCh3ETM
9h6YYv8MpB+s55Egma5t2h2iGgt1YM6syzCj+07CHjCUnIGdqnlxbQ1bMhPRyoopPKI5r5aDanzN
J6okDh6XKjyrSfHrbbgqkw5BoHpqc/ONHBiD0eUfrs67+fzn5141bancjHj4/089NFtgF+g+AiGn
h/qnkSCwSlpl408MV8bErj1jEMWhRLs/Te3u/aaRU+PBDG7PuBhG67hgbkfuD6PKOrq2atY81oV+
gPz4DV0bskK1wpyGQvquYFKolqSiyp4McfQtIQmTSK+HhQl3Ht2NUu5rUs1+f/+1W+Hz+RMaUjFZ
3oppsE99LIwqWXQziTHhMiXnhQS42Wo9NF/5Re2/S+QBMRXQyaksLAqdul+mcVl5aeOlRdFuLHI0
EbTY7ZZwRpZpOVne+1F5g+pQyZNxMcfavZW242VuiQ9K61Cj7UpRq936WztS74xMehmYzYPTZ8l5
hlLmoS+aN8aU5OuB+EO0ZEKu+6x9+P0n//uTD7h0g8TpV0Fubujoh/ZGjFYV/1/OzqxJTmOL1r+I
CObhtQqKGrt6qB6kF8JtSczJDAm//n6U7oMln7BuXIfdIfU5lmkKMnPvvda3UuYMgdUddXhGyXb8
6N0OPXw2Q12NYd8UgsC+ZYCpUWvtJukOEAkBeXQOCG9Z3Ox2+cjMNHrmkf4udV3dNxhiLs3CGNb2
vo/rQLFfv5jRvpKwgCSKJQIubktd+kw3+7Mqaog2ZuQ+NILZxZRmVKtVlIReFweYFjHHxV2LJn8+
JyVroN7aZ2ht/VGyArttk/2Be36PIPnlceCcbNvUnhZsNOtfwyTYRzqwiJx0Gk4lzI0J6XTEdBh6
0ovTUbzZa/NygSrOwuTStYiXQd17DUGmERV4Pnrz1wz13VD3nNtKiZSHQSm0jz8Nvf7djWa6QuOI
abetsvf/3mmo0NqYiioNP0bdfN9a2c2HgVNbYWvuuc7HbFulCpRBm9S+jiXIq7Us7HSiWnPFO7og
EHYGWfN/OALfSfe/3kHO4NSGaxm/kkR/O9mLEh1r2qqWP66dbteZAoRK44FvfiQV4YroRhP0DBqc
xnUVq0jEDEnVfmiwthdRqh6w+L8RmoIpYdCyfW+p2yJurLNVJBssTRvDHbxdJ+anpHbHP1y8tl7c
bxe/oi15GejLQfv6bb2z5hmgE2d7/94606ch5VDKB5spOhq7tPI1i7CnQsPzS3Lrs6rKZOfY2dN/
v5r/4yAK+IgliQY2nzAQyV9fzQasSuwutoWWccpZgt5US2J8iorsRZEvSbtA4skaXEo5gI4sd0Hb
iC7Z1tWwztSNI35gyievzDbcPibgE2vPXfWjVea2x1z/N5mc6R9qzH+33Gn3q/zFGYiBLDXZr1ct
XR6wNEdkU7dAMKhulyA1TUz0Nm4NvSS4b8wnfYM+anntNEV9SBblQ/Oa8iJT57vnMf0DTeicQRqg
PbTa6NzZnDx6uzLwsCkQWpL4iDdn3/X6/P6HW/7rpHCt3Fw2AY2DP013y/x9itwKCueumESQzIKi
jXxdnk8u/ufdasd539QIXNduhzan5y5rHswk6V/Lmu8MLYiRSsRPcBynq9VqftUk9ZnEOPa2yUVZ
1sq9YjyBE6y/sBsQEEjssV+vJWpRqGfCpbWwrRvn8P8wCvkNuOtwakUnpjPBd3SLD+Z3FinwShtl
W9wG+oSIYV3XBWFgJzTr6GWsk0cryel0+5vZYiMoIUrZTK9PpqlCOWmq6NiZ1hd3cDCPGLAFaiN7
++97f09k+udbt16gq9NpU7nvK2L41wdHwa1MYZe0mJu9leoxRYeko2tULwQoFUM8baRh3Rp3aPCB
NPk1ZVMChRMptwaXvgPf6Ws1p1/nbqBditwP9aP7h5PQ/c3/5zWqVABM2TxGgPwDEPDXa6x4yVLd
zuhnFQQAyoiGVJp5SUizHtOWlz7C/CEsiEj3gBjO2que5r69Cp3cU2XszkaWlOdFLaPgfs/Z3b3j
aJpyHcqQx6ai5S5xZbFVu8jSmTFlBqRTzV1cfyYBgpzf0rt28XxzS/2ld/tPwHCoBxWQk7B5ur3b
H3PMLAEn3XJnU1VvVdtODnUU4cfyMn1vrwfqgj5TSPZPUOKr+MMdurdDf7lDzDJ0gwaIS+PC0X4P
e2hqzyoN5L0+oZ2Aj8vcCNR0aIDXaHtrcqMTEup7WyOBt7OjI/PRdaz9+dK4fpFcpmK6TownfbcV
YGwmSYqArpYHGzdFnynBvcPLysgcS+vA/onvtCysP6QY/CafubcAeBYZX7D2AnP4vU82Y8P07DQj
DjcrCt92JatqEzfne39eZff0Owf0QNYP1aPFhAFDVz1WLMQVZmYqhWqSNn1/JT9WHWmikbBOSob2
w1WM42LZ06VKqkOTsqhj1QKElfRHvTaxxa8/y+Lk1JWr9EMdWc7l1Gth4jmP0WB1/tSLhG6r8/zf
L9//2mvAC7oGFtC1cfV7qlHGlLO1mYf6Cx0OjOHDHkrZGYqltzVdQm5F1GFTzXqIcSmtOJTwob4o
yLlUeL1DT3laZCqgJV157irIAHg8wjRD+SUW/exFXck5bUm+/P9cNaUzyxlf/jUrGKU+qH1NiuCy
QGFY7MLkmAEmIpZkQ8Z1u+B5yzdam08PXReHk93VZ5okzxOiNR87cbaB1LJdkA6+NvaxS0YA3Zot
tgJuw8rdTRH+Bn+45t/bxixvAFk5dHOnKTp/F6MImprmCg70+b+tBt6m3FaLsLKgRLykkTD70PTl
cx171cFwp5M3W8ah93Lv7JnWCZFRVW4WpR18u1yLRy83QuZ+6ZntZl/nFqWqzC7/fcn/nupxHHY9
WMhAKDnK/T7VIxluVseKuCnQKNSdU89obcFReGYh2OOJuKmusk+GPv8QChq9ypPvSx/VYYyZfd+b
V2EPc+iST/QF28veAQ96a7NIu6TI9zb2+n2M4cq2H/PsRP97J5K88aXZWedU2n8p6B4DvryCMS3P
k0MobSp7a9fOqqRhubbWpZu/xPgrBGsFU5jUvor8jzGJls7i/svSxvCF4zbrmmk5lIlrE+EfTYI8
dWuZQ0/Dz+65AKeX5tlW3Zf7aaBxMUGaNiAvqFR1bTevlTPrw7aGfXxgnvZX0nljeP8X3UF3GdhA
G0oLelRQsntECTORmmWXBhr7N/P+8c2IIY+tw4ezzij6bMxus+n0KYf51esoOjt24pqGGnfyY3Ia
b0dms3WK4+wRSe4zUdfdHl+We44XpPtMrmmw1sprvyxAHXKU5fQZ4iX6G09/d4I72p0IPv7uGhnH
r9mIYAmOTCxTtzwXq9Dlv5+o/7HcIMZyeAEM23M4Lf82iICMNWsGVZbf56toDhvlNZOQcziQg3SM
vPYpq6wxuE8i8dGcc2+E0KYXA1QKTpWd3osDeXwozBUjJyJMJBeoIMAPMIDf31xn2JMGs+z++7r/
dUZZe8PUW7SGPe++z/36CPRAGapBo59l05TBGPwB5HM6uehNt3NlTR9A6RJ3U7u2AX0u0n06AMjh
M3Q39PgIPC3LivySXHtIo460UzAZDy4/3n9fJbfyX08qBz1WxFXy4DFG/e2YoiATpFC2Vda4TW9k
y7OVAR3L+xGayYThNVPz5SsE+g+mxstzXOT+vTtx/6HAwqQPMmoDh1Xqolj66qBach9e2HydzFDQ
uLo34zRsu7ZXVHsiZozXbBgHfxQA7mq7iGh56H4nRf1e0zE99MCSQR4sxdtdksQwORWZh9Lf/RRC
zofRcUBL1xxJ1mbPhrn8sjFx+hwg3JQ3STr4EMF+jZHuPmhjo2E0LViIKB/YmOOJrnLkxmHkEeOt
ZxON1NErwVAWNlg9TmEccZPu64IW9jBwmNjNeGYDUy7p7T6UyeF/67BD+kNd6tHBTdLu7GbQJ2wk
Nr0iv9Q1RAbQ+m6YGG3Fiw6AUIimCudpeW/ypmX6N0/n3rUfl8o5CFqH2sYmp7zJL4aB4FehgbqT
g5sfGrJtc6TXJkz43VyTtoWN7VQumtxrDWVOndQTI5oEVowlLn0OY7VuhmLfeBaTUgdh9sD37+0l
UQw09p2RlXJQz1GuXBXXRElPOe3GfR92jPFMvX7XW+2tXXczo7E3P29c2/WI1O73sCHxJkhWOX88
pmBkcTyHpeaEXloPB9sZv7Q9LGWlzb29J7rpINrlsxtNGh/M9ZotsQ7dNcsVXMy1R15vPuZnBDne
nqAXEmlyhzZPDAKkoIWl5l/FvLShl8c6a2TR7nVZzrQmhvI4dOS6G820E10Eq202REi7G8rW2goz
NBzBkJXSz6Fd3hDRXO/NZXtKIKl5gJgGpdi7iVx2LYdJXjp0rxLIk5i7z4nH4R25ihd0aWptlEZq
84k8r9tgLeo1pQituhUdgdHqRKJ0vHVxFB2doR84N8g3t2/bi95AO2OsetTnwXzQSYs/xMoavDyV
3+2pks991uendB04F9GzSVf7WOdd0HYqhrpEPBaEtGysKTJw34zuyR5MPGRSf5162pupMVCKmfrP
GUgXGe9qnDph5S3e+f6rfux/TKZT/il49V7x/bqfoYtyDWaVtmeup5JfFzNLloVLxaRxf6UFz9WM
TrBqByBTFoQtGwxBzAusr+yV+/84jwqf4eR+8awWmpFRfNGs559HAowQ6t4qLWwjdevfCcmxPf+t
DnPpl9bU7euadUTNm/52f3bjV9PsgdmMtnmSOSweTDKmP6gy3YvZyXcecaFrIJY4M+rCzW/NReKv
KqpdppbGcwMYczNk0vxcyvlNmWOLkFRGi24kXxi3uluvn9UvwkP6bs36WwwiAwH5dIqp4Dm+aMqb
gYvO781oV8DFOBdDOwe1s/ypc/6/9otVDaXSC0M0iiju11tsT7FOcFXBfjGZdXC/L6OS/OjvL1Bt
i0OW1/PXWEa+OWbzo47Mb8Ji8sXu1Z2K6eMAcosP3o05YM+Fq57lSGBlfm9S/2HT+L0Fvp5LETTc
iwBOFWtc0D9PN7GulPFQuZwVRARMLi2KsGokKUREeo+W94rV3cPEB4rVMDp3b7l9gMtk3N93DoWp
o4WX65lIhGynzNHs14Wgvqn09xxD50kX0scq+JjVUbYvOr26ZDpQtKKFQPzfP8i/RqH3H0RbZWgM
6lBmrMe4fxzTevhfVbuSMe6DiNz1NEwl6V/Gor7d5X8rJGwajfaqF0K/VE7JbCZpXmm+0DewgyVr
lLfEwSvjeowu/vvi/tVA4OK4Km615fCX/bt82FamXklGi7u89kXjaAx7SP+nOs7z/WxUT11DomQy
mbs5weHoasrNW9/L0uxr3ytL7zDAScxFcnPlkK5odM51uHB8Zx2r4qsKCq/D7rgQvSAT2pOLWW+B
SgON8Wbn0rvruG+1RKzH0k6jlRLHZCy1kH4iZuK7Ih59s2zsl44OJ2wIkW4GhAONjudvsiOFqJ7E
vHDm8eguoj0yAcX99x1a+5t8QP9cl9Z7xMjYcNZlaS1Hf/0Acd50eauuJ9bZtHd2RE08TKSSNEZM
5kEHTfmgNGV1bhxX/PyC8+1FbSuX3UC4x7zPjjxYVnj/Xbx+6/6rKc4+jSXKjkvePGRyGl9GSFUn
M1pGWL8PqpZ1T6ldPZhU/ydrGPrHoavfnT6dsbTzrbuUWRntr6NBMDOqRBXhghw3A32Qx3FVWSZm
IUNzbhSxwZjM5CdXZtpW98V7oN+9fritYi2YZ+Y2vP9Ws6Noq47YoXssW7gR1WfOEXkwkLIL3BSZ
R9YA2OogH3llF/BQQQkAMn2eTBlvOV5mDxBYmk27MKQxEfLsAS/IUzV9ZbeuI/rCw4MrYvtG6C2Q
YPKsf6pzjdaJGLJhaVbwKJ9cJrv/90LdyD3FZvlVAUsekv2GnndZBFA6i4iTwQn11Unz87OY9KpC
qjhPx9qk0mtH4xJlmEWbXAsVrLgPij5nfteVKAxzAfK7JB8dY2kfcMTub0a17LyiyG/M3ua9PfXp
Kys7BAvZ9s8ATnyebIy9sVJdSIH6iJk63XrLk7upSLT9BGBqU1VOHJJa+i0xjfnrqIEt+XlpualV
AQSkZZt0U3fITQSfpoN6Wo1JPs819Rmt8KeCKD0o4bh7annr6Uv7HY0Q+vu90WzIEXgHSPzSKKX1
4jXWGyP6wGTHfNOHGnReXZKh0SexH6N2fR3dfDN1yfMsIXbkXaQ+S0zuPvSJAfXiS2qqyYuyLPK5
dHzH7E+jh0amb5vqQhRAemaYCoGzN413B40q/ddnB8ekb+STtYvhA+88L0bVQ84p0WjxJaIRuc3K
EpyqPSY+OSR2QBqH2DmOJNCKTeYJC/cukTM6W1DtLgUdq0Bri24nJeBeWrwjM0nVb22tvKpjLK4x
+I2imOD5OJ2J2CgV7z2A0REybKZP3bW3iym8Lzlr7y9Al6pB1ONLMynh/eUY5lEPNZU408yTYdvG
YCic1743cTyNyO7bRM+pA6jWGnN6slRDPYh8jIIYognBBPYJOHi6g+BIYEP9ZfKKk+rN/VMhxMN9
FEMK9NbWVLpljdaeEuAIWw0Jt7KJhlfKEbmdokw7dwOLt5kgkDS1SZ5VpNOsx7CuOvetjvp4OzE0
292bkPc/1b3L1WHqgb83RpxBuk71YwsFVxCH6dGuvTDrJfFbGkoZheAy2RMFrwttT6sh3jrOVB8N
0EKPSatw/MRYHcROBUFedaimI0C+cYJznzJqb8vlY1x9GJ4WuFZXPSV2BRpSaTI2UhK+DDBgoANS
HOxpTDhe2WGNTBjuQSQNZuqNXawl+oNSGcsuXX812ShrJidLt0WiQyY2K+diKkMdwoIp0fUmtCU7
DqRurpwnIan+MVsEzBP/vsc9lQvpKyywDGLsy7gW3jUjw5/1hVpTsUYevL04/VHaGhhK6aaHVFc5
JMZCLA8lz/lDFbfzEd6pFXiINgJ1oT2oWb7n1enetNvxkGRDyvLBcsCp7sNm4aWYKmWg2MI6elFM
joHTjbdiylMi0JgHzymhyoV5NWbjqzN1AJcW1mphIAhIRfTTETdPl7nKCOTiNHdpxrOeN9WDUpOS
UwAL6Qt6sHP7BDNYgBdGXHQveUTmjoGEoQWcDjUeM4X42JHc8yRVC+5KKdhepEsOTj9Z8MLD2huX
b5GLQFqm0nxWkiyc0zoNOqvsaLXUJtIbWlgSUjzYHRIB7WS80YTghLZEp/uXoivyjdnnbWi60PnG
mmAPIDUMaL25DDUUIWHMQJwWZmLLW6U3RAOqnMK8/GuRQIhj2vDddCIIWZ43UiOu85reC10jiTb3
1UMWEVlrUFK3P4/iKstduAzhZCzGI14XuDfr+1c7I8zRVcHy8/C5sN+fGheN9dLZL5NKzVuVKfkW
LC5daRsbx8GT09qkLY1STCwMjGErVzN8XIPxXuiYiBB1rJPAHREwyQHlQCwdhgqiKA7SKLv3IT8k
sCoyYPAwCcrUBxPziNo/erQMqnc19mYskTZU3KpBvE5AxrGZ5nBA5W6vNbjijfCtlthG+hRvpFZF
35X69d57qFJ1hH2SMpO/qyPHFZGySubbvgVYIAeNiiILBhvwiRFXiMk0/tv3YmwpFHe/pPp2sqt8
QxmOKWm9LdGo7e46Q4Tt7U5XjNv9FhGZ9CNPW20bG1lxWRZnNxu2cro/P6kdjQyqp/ZaEx6Wujc4
aTue6ubZiGfrpQerWQMrW2PVjGlVznhDfGA4uAdOGp2nlZZ9/3M6N9qlRGMslf7ZDh16R70g856T
fhcL5riOBkcLe/qemLZ8Y2s1T2gam1u9hbiLt/tcEOmiYK444tE9SmdEEmrzfNhZxJGgPup97pBp
MbMiF7u0haXH0aQviLZw6EArMLMgrcVbxTygQu6bS93eUIRua0okS9KXtK8JsKQm+baMCaToWyL/
Tj5XIw1/Ii9Du1Ma30fFPNXp2mBgOP/dfjLEF9YoZMgbyGKbemVYCqlyPmh1P1WXfmPKr6NLrCXI
rW9sjslVJQkj8wr7BqCjQveb1jtF185xMbMRZRDzDSv+7JrsC9z3v3L63ZOId3UDQjlibYn1mSpD
O8K5JGksW3Rt1+SGGyw0kx4xxz+0Up3IwuyzkEMxbHwR1YfJi5ywrNnDbQeOuuupyhEW7DQ4Dwvy
M/b5g+xpnQkv+zC74qFJozxsZzzQcLBCq4tRnqfwrlcg3cUcOUa3eUEkULTQf8G3VVgLFIHxsYAl
WDjx/C6i2YCQGM4K4S7xwvmA3I60m9+klpythEN+TaeI68lshD+lOM8IePMaxrqeG12A4GMKe5mp
b1IvX5VOe+uLlUBmb3KroR9sb3FWKKGVzhIVDtsgnzqwNjaoB1kTblQs9inDM0Pe4iMLcreh+7tb
ELDKnEwnQD5bE5Fqa9mPSakGdTdqq7zn4nbOD8sGCq7WB773Q20QqoNd1bL2UOtEhlnza9npRGJg
EQcL9+TpRFzYFhKOuh8ZCMzfmoW8I8ubxp3eMv13kuYIO+gBXAWf0AyKSATp2Ki3vDdKIgtgzcdV
X16NCd54XHjQhXvg+XaK1c1j61MoLilydvR7XrIqulWZ83p/UHDm0ZbsMnTWPQA/1i/36KHMI1kj
2sYENO6TONSq7FFxq30mql1bQQ6zfnjWBMzDIcX10xqiE0kTO/bSK2FXV73pfRpVwQLaxTV1NA0E
gJikaeO5UFGgI6pAY7HonbzysZuZpu7K3IJkihBzMwlui6F/Q9hA2zIZNZ+ovM88XT7pR16qeXie
wE44eoarqaWNoTWEThEUOubaZcIYfurkvM8I5Yk73DfEITjOh9UDm5TVHAdW49pPSk8keqMh4BzJ
w9tqWI3DUdfidNu26buSq4Ft1d528IwgUw1UnlfPvprVD+GgXhKfdm4d00Fh/JV8lU1BjaGbF08H
cz/UASdHNIzj3my+zzVxXPMTshgQaufWm4l4w0Ou/+hpqHkM3ooQhPJp0ZlGiyJ/tg02erefQtmZ
DHjY8oaB5IaoLzaAr5yDlarbZWkuQ5TBetLdd3RxUJsYMyVeMR8Kq8fstlZShTwhsVvgP1XfSILw
XXTlxvgWE4+CwOwhRiwEE5vgKx50ddsX6PfGhPQDEkoyFgjO5byepFB/9HnpvcXavPMUAqNK5smn
uPFgBZfl9EWPaJZP8YwghS1dacb+0Ui6W1bn/Zd8BCOVAo9ChdiVR9EydMCAckbVDUOhIdalXuZh
RzH7hL38OSqJWdNL581yBNdhbssatCG+lMgCgAqEk8yLTYT3o/1oVOFbFOSGkm9a6AijtIPJY4Uc
4crtmm2pvMyQcwwrg2DgT9k76pXO13rdCxD8Z+CYpuuAqKBz2Zj0RIDGrfpD5AC5jZrWx5+yTSZu
IjuECGWqHDImkwc4pDASYgeEKGMItYrGbdSZYLbiYmP1e9kuT33bs8HMtGZXkLKwvbc0qqDIuUYw
WsW3ebKuxKKhxUMf309yZzkkMZGnNYs9zYwdISsbs4m56y42Pw5E/Td6QTtrQfQ7/GSAk0C1Hvx2
rnHT6i/qVH5NslccpsVz2uCtwnQwqlj1HOfqpua30cbvRFzJZyYU30rFX1HU7wCFZ2G5tOZTqs1h
V9jqq6dOnS81O9C8v/ISs6Q7bwUg3rV5SSG6sTgIbKx4bo8j5A8F5HPYqNn3ZqDkXvZ1Zd0EmIrL
kEQFPzUioE4fN8nYbLL2hQfG9l0eZAfvxGzvJCKig+ghW1DXZcfYFSIwU3EubDStmW62T3207NVh
4WGLKRYTW3V2vfuqITDSapabytkkNppsnV57P6bu2ap4OizOtIxYQI8QMjuFdttunYKU6WXWc3r8
5ROkts++zuGJQEXeFEalPBkVnB+1Sk5DYGVnpxnXIhD16V09/AzHkXOBuGUDyZTOhf7eYkJ67lmj
IXYYDC9XgA+PgN/zDCqscXVM75qMDTVbQOd7UKWPwLp8xwWb7EH/zXqFM/QEW1grmm1csWjPZEMG
lTFktPXFuEuTko+Gbb1U1J2V6YhZBOdfntoAp0gm222ydM9jlb56TvGEC5OOP23YXaEZ3d7DWYlw
USeVDGsSkUvmV42hesCdXc1/LtFkfF+sP7kDYz+l05tT23RxOr+Bb2kPShR/72ydoYPMaz/u42GH
Eo0EUZZrNqDnNgl0JX9Xf4zTD819SlnbY/lZZDSpZ0hzlka/njN6xBQAkn53URkz3+Y1PCkh36B8
K4e/K4XQEHYDXk8rKY5U0Bujaxhm5pwB6W0LJzv1JD3osadvRDc2O7j5FZxqW2xILM5ofA+k9xT5
m1NZOr121oQLOQx8ohC7YukS0zc7f00iwcxDTyCDKNW2/qReluiSefbJWB2mVXedWlpChtiPdlWc
RWY8WTJBSFTHu5EBIETX9bJcabwnM22vd6NGTYgETfoprbUnjgKhoAF6UmdO/ROKo11pdGgoKGWE
oSrbUcpvdpt/qu5IYdHLvdQ5QrpdzuC12+hOw+sImbl7yJj/09M1W3VbM9jwYmtDDct5tYHqhDj6
aZ5JoSXiuh1fe+elyd4y8S0rP4zEJIza0dOglBO4JyV5axYINTNu9uNST+P7OGUXUYtw6CP50NiZ
/pLX2Op459We0xd7fn5EW3ZxM3ug3CQ/ooNO8g429NFUzp1enMQisTTFX9uOvmbvJa/kS8WU95vc
nhy/SsuTnSN6SQSEZ0D02KSWZQ9v6xSvFnWVWKiZPJySZDrEG5tp9guMh6Qs4VhR50Aqx5wTShlM
MAb5KKVvS6i4kFZOKdsQ14EappkBcafb+AkeJWLgCSW1g8Yn0Xa6DpKSiIujYF7p6fCaDVdtX1Eg
VZRsg/NNsf+GU6z/cCvjRlVIZay/jyQYEmZkmhSdWzbOCbvYfLTR2Gb4xIjMIEplHL87KeR2MtMw
hh6l8QhUz1MOjvbSGx5K/he1+BErHP3x53N0oRuxTohPQtmxuk5OHkx1SNZ81n5M0eNo0FZh59Kh
kOuhQtJusZuHV6O6wZ9Km7epDAplN8sgnXwn9gm7IwdmXyQweajAxGhs4+5vAz71WLFVt9+Jo+QK
sX1fZ/djpqkorL90oj+GnbRCNw+M/jA5pyH+iE8AlAYmeBit7JBtsHuL8NW4Pm+g077TmDAhbpJQ
XmEceyF3A463ze32NOW62InvqH3geSz+qgHfTZpI9ofdUMYkDFVw1wZ2yCCeB1xSwv2oLXkRaW0G
mkO0SEUwQFDguBjKkPRIPq+KigvkXhdrLI7dU9ZqWjjbLt1Cz/SrrNTfzH75JtSc6tlCDLLEZU26
ETBjpfpe9Ov9K8qUGik/9EnhHTjrYEqczekqqVTCpiG5B5youRLmsdJK13vsaEXZ9lnyQo3wM5Vt
SXdy0T8ZS2a7vu7haLTmLpms9FyCkzjK0bJCQybmdZGkolc5nclheGkjqHtp6jkXD/tfOCpcQsKC
sx0m4FaRCWbANFNiDWv3hFK22SpzfTEG7aDqHJOL+GQz9e2xfYshCkjcCkUFIw8spVN8SMKPa9Q5
Jn0fA9zasFtShMuVRozRTK1wq9E2RsU7tsgNVxzQFybbyPfaksCWQwnHrgTNMYvdUA0BySEb/vUN
7/Y+N+t9lUVEqhcnDitwYtsue8I4ITdJ06r7Hkkl49rHSu4hVW08ec6Q1j2rKAEW1oQudIjN4hFn
32sBJ5A9WC2hzvvSWxhNzVfWdReW/YiqCD03HtPm3Kr0+CAkBJaRdjt1KCjYa8p3WbjaEacdlLya
WENY/XZjrSnKAZ89qN38Qjr4gaw63FQIMRtaDxJakyEqmgTsX/F+0GGqIp3Da+/XnSCR1rqkjtxP
+ksVRWEymOFMinm+lrFZ4g/s2ut9ZvgQVLnuW0A9VdpTaAFAp/OZEGODNnSLf4NecIw3iUAstPwl
0rt0q4PN7MQr8RyW/qzpLQoV3gCvCEZDCwTLfB9B2KTM1NvJjwyqBAlNhMAkPevxszBwzACRL7zE
7rmvKCUnoF4gAjtmkVI80bMN9LQ+S2IXEqrAnrCvJmxq88hOFcRTtsVERsP6wt9p+TWdXyodCWFC
/qhY/GlQ6Ui8lAhoy45jJTo3Rk0DPlf4pJYT4wYzt+5EEK4BHGQYmFJoGEDKHdjsM4cGmodYtDR6
Dfuo+2qT8IE+mTxqlbeUDCpBSsf0xtmdncgM6ywHJkwSKGS2PBXtU7l+6YTz3kcntIk6JHVxSloa
tYMYSM1SiOR2oQZqf9Hq8AQs5CJVmDNP+zjKloviAfMconmLHC7fEgID8xe6VwFRWMybrEaU4pTQ
GCja+YkKzMpF5pGiUdPjVmk8xDyEzgE+1l6MvW9bpLaAZS+9bx0pVkyClhGgZUILd/KgAmeckl1/
4SCWRM7WcIzdwDOSxF+M9JZjrW9JNMMUvSkFUlJR+kQGcAp1NnC0NioQkHwmxdA2giYy8Z5dk+RL
J54tLw2o3LfCkX5p31aPfaYSHJxgCF2Txmxr05WfLEqp/chzALY/NpPdJOfAShXXVxXrDEsPw1ey
5MFctpeEi7ysW33J8Xk3aPrfysR3FF6crSFzM0BKqwSNQ0bubJcQH6sB3VldsHbyu2JYNKYMoOcf
kFFZYUMnbTObjcl/buq3tu0xFnA26viFMAzXz7Ra+B1Q70PctgSVNO2lJNban5Yipgpj+5AOqbBz
HH9nOgW0buYAW8ynCA3tmk4LpL2qmn4/Cz7bYXReUsKXeevDugnJtAqydiAoQjyMhnoWbXJ06Z0N
XXquaFES50AL2qXjPOa3qKWYqaTX+fCuqaScHjAxSoRr13Sv9sQURu/ak2zM+WGYhw9Hq7Tb6N3g
EUWbVn1p361BXJW8P7WL+eDE/SlSvk1eAuawDBHOhUxzT8oQbQhCMyDyZRjjlsoNDGgiQvW2BkpC
MWm4xu0HDAVnuv2sNy9tZoOKHf2Wcxk9KiY417n5Fq+RFfqzQjZ4AwNbnZ4wdXN0Z0mV0ZEqJpA8
AdH4RC+G2uBQkiA4+VhLanrhmJn+UvOQmpXj6Nj53iDDYSEgaIj3aGrSaxdFb82Ait2gmAk82Xmb
BjAW5Kni2Jj1BynG3cEcSwxypD/4emdxlnbnp3SoPssBti1hE9XVHjVxLZ2mumagQgPX1MAYr9+r
yYICueUuW4tMKMAJ5rGD4vZQMyOLGZ+eJLkN8Jid/8PWmS03ykRb+omIYEzgVvMsWeWxbgi7ymYe
E0jg6ftDf5+oEx19UYQky0MJyNx77TXImz+SnoV6srnJkulsg40EW1v2hhgjhG3qV3fSQLsd2i9K
gb9e7Xn7oJLG2sfwd61JKXZ10vyOGBhce4YLr2Z5w/JRvPBL86OsslvpcbeJXsZX3530ZVzJIwIJ
+8w1jAnHdCm8iQQ5VRY3zABb0ujqVWibhIqPPqVQ+hICNRynriAwRg3huifgaSNNt1tbk7FxIKW/
D6X3Eka7OBL7MDI/eiD7c2DLElgH2mygsnpbmkfPiUj+MKV2z/Ky2Bgh2ihcCltSl+FeMcYVx8LL
fhTJCsfKdIfj4xEMUGNLUPRN3IwYWWXD3m/jb7voeiL1MoHTpomMuXPXuDY7IKcOBsfxtdOT6mwD
f1eM9o6EtU58BLh8y7MDWlZvobvpxYaurk7LzyLB1lPGDo3efIBSSChA1y/sxKJWw1nzFGH6eQKC
pSEX1mYsVUOCG1bX6SCwim5l+6S72q21MuMNtXy378j2ZG5277RGWwWpiNf2NKVcjNj9p50fo6hO
PiPIrAw2yQATBRh5mOOyg92R3NriFFX4smktimrmLPS9A3EVrt8tEGxQeJGW402cicqD0SbXdaXa
nT5UN1KbwFSjCLJtbU7vbnfJtJb/cfOs6FPPAzFJVthN16ouyhN57fgxGMMZKhpR5PFbZeRPoosh
H0Vo3aVFO1p72OjaUhdL7udsMXawvCsilPpOYGlSA5rEeD3zOaUHtpoSvzQGQnbspW9TVt/6djH2
H6ptv6NqSi9RglV5XYXjOesiHTGylp68GdrBavFVsB2vgGnOoeEehRo/MeLGhdcs2w2U6/QgzPov
ZPLgEGpZsfDiOWpzjsZqk03TEQuHzifAkFKUeEpFGxlnYo274I9KAiLHxuxYagQBDp5ZIhcwQIni
ID88Hv07WLHbsHQk3UZQycSBW1+BEnuHuDsKIcdICjI3lrGFUsb1n7gPkiU9QbDq3OHL1FNoh6md
b1BJG9ypJNmGk51tNdFob6FJ5661O2I1pp3XMDACobtGBn2PNNBfYKM5on3HMFgTr5m3o0GUz0ag
v4IVmeumHyzOs29ceuK8Mx33rYmYx5s7me2lcvn8mRLcxuYrjDwWPkRPu3AM7mWGGBfDXgYqmV4d
Ho+EkSBYnEjefBBGamElq3yoshWZ4NmywGojU5a/k6PhvSh9kMs9RlTkfJGTjMYHoQSJlqiaxQJX
h2U3/i6zvUrw9XqtNIfiyV9p2Ro200oCGQk2+2TAyaytCbvMiGLIku6pHGIySkw32rM1hu8VswDb
G5rfrIfj5mzUodq7WbSf/LZ6ctN3BhhLK7CeXaPwN1ZTizPY5IRxIiRUsz2JvkdSJUS57m0/o3/r
2k2KS/UJllG4qKQ/4XXhVVvhF0eoKP0BTcm3q3DTZ3tBelprrCZ8nl6p+QzorWiFCfyr0Uj7OBbu
xSVH+CmHqMv/meZaMIR/A0GG4F69+kAKx1nKCN914SkBweKeZz4m4U1HkgVqvW1mNOCgUnzZicc8
KcvpNsppH7ubqSd4c8g9awMLr1yH0xXq3QzxvSjD+B3uDDN2AVN1wro4pW5PSEFPsMdrXYYbReRi
EBtPuR51F2w5TWywmLNFhd+8xgYO06H+ZNpDthpaOe0yCHrL2oKGM1Q0IRmB59QMogaYccdfxImb
l7nujMP8wDm8EVmUfbC0brugB4X0cSCMyoiuYtx5VBKbPkPhBBanZ9WlrN3ykoF6rHtfb5YQZxOA
wPlFfruz93vr2kpnR/Tcn7GPLhnDPpNMjsXjmx8HqcOQkEVPKWRDG2lP/Z+iyV+LlpsWdGhZB2vk
k+82gQKVq0kyyp5zlv7AIpK2g1qwtim0eheVweRl684q3HXVEbGBDw1kh75+G0PvBYNjBy1XnW3Y
xef8I79cmdCaEOktMjNYWFHE4G4NQIkvM1qVFU5OlyivydvJwm+CnVeSoD2nCn6ZVIMIE7dNV4db
ks4UUzW+lba+NaPDkITfWt3sLNQgJlL7RZiUyyl7CIRJmmL2b5LJ6+BNMWmAf6LAGIyA9wbOk2Uw
vQS8iwzywrDHUCu78sOV1gEfOS4jPv9cdcQQS78iOS39AyvsmjeG/mJRcFQSSUJQNk8x9XjjQBZo
9G2lIQcXVdQvCDNHoDH8scXcT+mg0LVDTEUGyQgbEDsh27UsCOcN82VQkKcYJkunbSAW04aXafmE
MM4hootrmogPaACwESo3OQ0FZLtEbfCkCyrtVS9JzpvyXlIqlvky9RnE2xUgSYLMcGXYIBxlbrxa
RKwskyk6jJa7UT0joyy/5KjFqiI2n9lyGMp2AVPJuDkJB3JLn5AE7svinTmZwWyccR/sLkSW0bRy
cLHhc3Z3qdcH16rvPga6cCuzfvIit598fVoPvdWtmgFKqruux1zbNFpovzZ1wzCaqYnGaZyYvdPi
lKZOKEq3CI33YCTvR/yxmQ8I673z5Q7m5Vpa9sIcq5Wwb276HNHLRtlZh/4MuBGinncZhCeY5UdE
BacaakvTiQ4Ow4smiL/bkvOiZ9orcsz82OpJeEmfCAQTGKbPTIT2d5d/xbic71iHtyKIjslVxJDD
PeI/biwEVz/zspew6A+JIpjTLGLaeiY/B5us9K1fayeivsQG6fIE4khAgZImXQTmc/sc96gFOt3w
DcUmWRxqcvZ1Q/NcOvCxmqoq9kpLNCx00xuQtdt/F3L6AOJZgjjyjdFmZLxpA+oEHm2XxX2h3/L6
XgjI0tXXCCdeyy1yvjj3Jl8oQMleCbMl5PGPy4cRpc4i0e+j4yNDfHSCU2FDufgtQ0D8GHV9gAaU
0BEEld1Tz2AqhQbnsAsQXgTf7x5VGdiMRmFcafE8bmSlwsK2KAjq0valI9dmesOubNVxHXaEkIEh
uNxIInszaCpbktubi2+QNld+Ss/aYfO+LCZsoWDoZPbeygoCInvdJcp98M/51rXZdPwoTD8brikv
HO7xEOVnSF8QQEq/XaXCij7DwNv3wvNfcPro9lNqUAa17iovI+234ZGqa8OXiJwUmRsshohwProR
LMcXea8vUxCdMGXQeSPD3Nuq/q7VWy88BL5DziMXurgyOejH1yZzn+0ksFZNjvi1dvSflPU1sUiA
rNWqccIPCH77OvzBvxEyQ7esEwBj44sLVhv/Tkyqy3ihciZ0YL19jFEJm2beBASxzXkZ/mAQA4mU
BFoA7MSwdUm0G7TlJGp514LnrJDFkwnoe9baiqlqkmziI5rDkRsq2OSd/qvV45feKjIgMuQ6/dTL
L3uyV1pjMW0YFjFhw7AQSO32kn0nDCydMCAGMoqHj370vjHDt29VWweEsjDCerweRygTFLPrTZ39
0lR97udBKJ7AWODq6qOFM7NN6g4iwfyUm/8Aa7R7Ngg3wguH4MrH66OARdIRBxoZlX8a03C85UGP
KNljJBH4GOpqqfWURsPTLHfuYx/xIkZAT45CutNpSf+bEQfRiR0BhbK5NH7KkIPgqviVPnnRsL8B
zdvwRVsmL+VgsbFAEBfZhnDuFWwfIReOhdEBfmA6zkpYqSy98HkUVGjhuz++euOLmwTLyWMB5l9j
0AVy+cCtD7nNBDwK29ZXnJIlCV2OezYYFFd9sTQUM5rkDfLBUieppPYVtT7NQUX6WEllWEIohJ7l
nxomchrjYoMWpG+BJtDeFAovU381NMPGiqDv1asSDM75O8tl7Y65WQvSWI2IUQFgGJKFgEJaFIPF
3crwxyKFlKDXGYHvPLUOIaIajKMVLD2AJByPli4Zk/H3KMalkWtLAj4WsmM4kWWbOtZXk3ONSKao
pzlzugP9ObfuF0StVT2GJJ30K5c3HRtKjCZmT31nlUwIvOAyktqrA+7lUW5JlFIhH2jDtKFrfqFX
4i8PFtgrAFv/lNwlSf3elp+drzGkaomNPhkygYfpLaS4QlDajHZOfjNii45PkrFDZUGMNcmFFf9t
gbnrLwxuJ0mi9DBBQG23Fn07bFeuuGTVscjP80a2iZXDYI6OdCUtfOvUMwyWgvl9KjsQeAjpxpOG
DL5tP0B2GVmXgG17bgSSBUDUB+LbAWJtEr8H54556qKz3xyBZ+Rec7lOSW30Q3gl4S9XPIcERCod
RKT+xSe5qPlZRkVwfUfQE2qw0OOqZ9XUAyzq7N/wzTmFHXoGEhOndemt5sHpmB56rm2jOxiltRQQ
EFSNcaV+t63NbFDa859ME5/JqFyWlHIi/QlagWuMwkYIJEUyJ/H/RvzXtQHIZb6fGNSpT2H/tsI/
OOMPOLkOL13LmFW7eNneguEpH2XCj0tvzc+RAltbC0pqc4MxvxDVZ10cHFL7DBhHFKOka2JqRUHd
eF+JXi8HPPvS6m8jM/THpFxAP9CMb9wc4Mx4qyF66TXyxyfyVjgBUa7xaWL9VfNLcAWT0QDtBE8w
/ysQ755XLVt+i91Y6K5I6pAbkXHFxwom2Xdj/KQDIwwnX/VkmPWVudbBfShytklA5Cb+YnTffcKQ
09KIXeRkzZsGqHPDwMzh4rEKCg1ylbz7KBRoJgO8EoZurRJAeAYqOeyrTVok0a7wonzjFP6l0Fv5
YhrwSTrkPhs3DryPoHplSkssWXXH7gRmdt3TDJnf5uTvJ8Yuz6gM1PMUk/RTqz08+OHFnExrnYMy
bI05py8YjN8Bl+Et7uzmmeyYdeeQsiTt8KbVZCA2A8PFTnTnxrZ3/ZRoexbjSxv56V1PU5txrTzq
9ZDekzrXn3x/Bam5xtAETyAm/RA3I3oz8ALX3Sq8j+6QCWNCO+XeDEN4fVlRr2t7iu7VRJ6Xpkdb
A3Pq++PQU4GJlhlGmEr9LGRcHU2hoTE1Bv/ZIMcH/pFVfVMAU2OK4CtTCAq596hC9aHbGQA/O1I8
vVvkmRWnrlVfMuQdvUBZp3ZNWRoHp7B+phY3e7drYoZlDmoB1ExnHbH6ymR20iCse6njAR3gGPxt
RXJVHRcqU/psGypdnP8dKj2AZhxt8Nmr/3v58cq/N9izFgqDoGH57wvs7bBdAMZBhC37rObDNGS7
UFXT4fFSIjvCxx8PhyIG1zXT98fbOuRIYPp/AtWUDDJDnTQqR42sRN47iczFLlbmdH58oZ5q/VzG
xRdJ2fUSy50c6htiOJi872U66Fthu83GcCLtveriZ1lZf+IhTI/Eriq69wDQyVBQmxqRfJAr6axK
N3WXDvOb2ait+pgWSc5tZuoxi3Yr68MY9T/8CR9OrblvxbUfvvMq+A77qMLzKCbdcs4hnm5GIX9s
V7YfbT9tITvgNYZTyofJ7q+a5m53JLCMVbAeRpLxBk/j4x3B2c36KSfzS9lQa8HT5CHRACmQeFbX
VAB7Co08NQF8mQaG/UkOGL5t5OH2EYjzlBCjq6Pl30IJVO+mr1ZOUR5Iox9fk75i8FLJK6xyd1tr
E3Oczrzrflp/Jrq9jvSICnGQ1jnVUCiZqXErwmBk1uw7QKntLirl9yC7/o6RobWUGO3sQplMJxgR
0ykKQdQXcujDHWo+U921HD9Y3YMHUJjOIqxFeVCpCXJm+XF16FGLbHHr3xmatWyIXWU+XG8JSqW/
4p3J5K6R8ES7QSFmnF0vcN/QrItw102OsZtNEKR1trte2xlVYG/bSnrnxwHJFIgG8alLBWX3AQc9
DloQg8540wmsFClV4EjW3CZ1SBTBadycYSM0XS2ZQ2mRL1LMrOH/gyw9vtnJQEEwCDtNfsZa/fhZ
WcYv6l2jYvDD+8pogvZZJNq2KTQBiGC7G6hhHqtGPGCSwrQhPbu1zG+wirnYSkLmwlQ72sSyP7mG
DZWN9tZt+1uJToL4ndZYM9spV1oFZ8Hw/g4Nn51JstTSjpL92PY/hWAw3rQuUu/4KU1cwiMNONkk
0eTPnjZv9lPxE87PHi+F7d1vyX3MrLsZZ8OzSKrvklHySaocymNeDzuEMfEK7Vixy+LIem6yEie3
NkG5Mj8VKRzbxmXE+3gac11eR984VpWDcKjCQjoCUf3lEa/XeOzxqsHaENWs6QD+e/GUf4xGjU9o
6UcHgywvR8rmmmASv9QrddEKWIoj/Wbr5jAPYzxm8tF9C/NJQ5iyyHrA67GT8MxIcYKfSdzxpLtn
qzdbRos2VudFEq9HU9n3yOi9JXYrbMB+CVnCU/27TGyAoa6bPkUJybgoFBtS+J14YoXmEcCpzKyz
ayOVp5RCDdWItt97vXmR87PHV5HkQYzoO648XxXwnPFXWP2v73s8fHwzF/bNrlWxf7z07/D4WZpr
aQeIzJv/77f2hp+vQ1lVy3+/+PHGxhyvVZhF27INt55r/y5TmLlI2iN3rTQJMsMwChcNIkr48Bjc
q/o6U7yuk7QvDWvX4fGsdLuZ32JqO2YQxjFxqqcwIkrTLk4x2ahPZWBkO6cCFkAxb91F5zGar8dk
17XOvcA18HfvExRRs5ItGiuikiXb9qkn9lB3iu8p8/1LRM4bNC5uf5wg/9JJyoORgSg5UyuxdU4x
hvJ/S1sbD113FgNZjFNoCUb6MDRY6OHg1tmfxqaod3Rz65rTpZtdiY0W4K0ypLbx065B9wJqYZr2
yphBDUBORXaGDfGJYG+jTwma04M/IklnVgChXbKO84U/Vf26mYMDOw30xRnrkDByqMReN4iFCK13
uJQa6ZDuCY7uH1xZgi0SEQ/1XPtiBghrLYKolj6VoRV0K0hY5t4zWtLcoqbamU19DtKmucazG6s+
NdOibLCIGhsg/mFwroNdVufSbHYBtDAyR2GFxaGErG7C2qnK95YleuP6GI+51XZicvrhWfAYrTSJ
9vjnB1VDqmlp2iebBLAltCpYJfbAZhPLS9jkPrVEcktK7uauh55flSH2gU7YUOw4+TkgwqYkyhnS
4sxIUG2yimRLBefCbWUD06D+RAPrDXZisUdfJ1uK38b7Yw3wQxwB+M1Y+wCRys8YdxjShQMf+8ds
gjRaDOTx1uXXKLQaUFJT60DJcldk7r7vaTKKrIaUGv6qYUYQx+j/mIX1DNGX4OmBeh6a2KJA/xHl
WA262OMlSMN3tVMbB9nwA03yXKNOzy4OqoS65WSh7qc8tuJtbExyL/Ed7LPWWHVWgusZMhK2GX08
yYKdMdECTK3mp2IIgAHmR63bUvD/e45UV1+pX8S0krRHWvRat/sX5UNHotKSGznB1dH65LNuzWnJ
Kt0sbNywV4lZ+MjkYxgmlXYmFplmTCn7anb22neJ1m5R5w2jKJ4GWuyLIRkcVU+9Hw1kfE0X/BK1
o07kwIKizeyR7YO6s84/F7KLoAUhtUqiVJ2NdPoaWr3flj3jwkE0KAMpohf4DGdQ+YZNpjnpTdea
z4ph/t42fqBEE1RX+e3ZREHYecRE1MRznnKAiz3MNKSyxbNpO3wwAyMvmSE7UF1KU1t218m3trbM
dYwH9fd63i9dK7ogMl9gE/I7qNi/Bg3egeptItHpiQnfAaGIr5kd/dJ7P9upOGQ2WyS7QdQLAyOb
Kw7Imsv/p2EwwJ9LY207aFaE+mWHa1OE5b0KTJwXOqRrsBR32WwU1xCmhpCN2yPVA3If8VqKNAIx
Wg/RSy3lBIXbHU+JYMdfMBLZxT0Juv4U73ppQTYO2teYanQx+rAOBFvcIqSbxrtl3gmaozfQQzSZ
s8udHkRJ1aSd5kvCaReqbeTxo8bwY1lr3MdJVaTrNMBwvjEAZ8WA6GlAjtKAorut+0MsqX6GHl8y
fTfS7psZes6kaApjbV2EJjjgpLUIGey/uUqyA9OTDVmG8MXg/pQdRC4vI9puzGS8MsOyXrZ0Q17Q
oYILsP+GagWJBCw17k7FKO5BbXmLlAJx7lNLOGXR0unR5QwFLhhYcRubCeZxVxvmduix3IRp5a8L
I4VvRFcSAs7oBp5z/uxvWNcOffMUb9BsEFpThHsIPufMxaEpy7sEjjIu1rEkMaT2u7deqbVB8GAd
ub9yfPuHgGUd5eO+/Rz6UT/L0bpT8RZvGRyaRZnL+vJ4Whjvbun1s225QetkrTMiS/LBb5+ieHTO
KUHni8l67gl+fVWNAHkhRW/rF+aBKRtoHMrMVUw0hIlScin98AMCEdpqb3y3Eh/s1TDcldlzxvVI
bUz3xasmZxE12RnTQW5oc8CKvLERloBltJDkKsXFrCd+S8esn/IQx/8W+8h5hgtEH0ux9KKUfSTP
b7lTyqU/eK+FosFm0GqvFVBBHkXLFjiNLAZv79ALrkxSs1mRui2CHpSXkXhOQzcHdFBfY1gQZF8R
RFJ89knDOB1wdgGHcJnFjYS2jQGznoZcO1Hw18px5rHnaXTm/cIvXK7cad853biKoHXDfw9AVEp6
5OIyxF53HHr/KfTlptM+a5bAU1E55nLCWmxR4J42FsJACDtchbTErbDctZcgsEpsUJBeAbwMrWGu
WBgGQy6KVr8YqJBK0FIXg4slttJ7pPtXFRvZVjXRL0NMX3FkQIb1vWYFbylJzHHH/bxrYzns4bHd
jeYvFmEZ2Q3AFDjuo3226dHVnKUwRCbOEegfy9pYyLHzCAlhdIFT2gTGNxhrCWJxNRrvDZG8d2BH
GQ5Sm140P4SGi+i4Q1I/OX6PlnW8GHWOBlMv4E43OPiqKcV7+7edj9aqA+vQyw9R+O4xSsZnswE0
GG3worjGyLisuh/bLKabRZxahqGXkTbqkOZttbEbZgSYtQW7vkspLNyJe8e3zuYYu09awoKqBccy
r2dvpMC9pUnt3ap6+PHiOtjH87PH6xNi4By6RNPXJ9dPMqjZLMxZCxjZJv/3UM2PBOo2QmkDkOKk
VCyqOr58D3O+JArhRM6Hx2uPR4LAiL1pZAyih/wgE50sWEXcfO7LZy02OlK1s0+Cxb0ni/YE95rs
2mowKiw57rGT6VYe2dXH1CCNh8YPWF0ZO3yQIHsKHFy4s/VEXNJIzwidhTzKYIWHeYC1oMPwE6r8
rAqJMZbAnqVHtwoUESkmuk5U5+eys9FAmXzIBcvvQYThvRhw4sj7rjw2LkiZVHiwR1KT57I15Pnx
yKvnvbXlUvSs9h3hQfLGur8jSgetdQKeA22gXKmaqGWDu8bmfrIY/n7n/P0UAcFXj+6mHY6T547H
PMFVf8TvpyCdach6Cd12fh3B8fTfO3RfNQc9oaOYdxhY9ulVGIvJgIgFIptd/71c+vUtczx5+H9e
x/7EAdbD4eLx3ePgZrgmOtBjOvPNnkmbSfOG6nEec4KOPV4WCJa3Ac5wmywwxNLQcCyn49MPj4Ov
Rag0Ap3MzYpzClDwOD5eTmWBJKBOwRSnILr8O+RTmoDdsSflvl/oix4vEH0BcSndN5P69Xhj4OSc
OlmQG9YYp6lrWHXnD54wdbyram31eOlxSJwaQ8IUhhjiFnvhCQ/vHzbaCOQ8GWAAD1hDVVq1LQtS
3xyoIDBP7Zc8qbRTJ9iPC5z33oVKg+VoTeFxBKd6b79Q6aKh9RlWhuNzEGjylepTbgwt+DLTXh0h
wpTLIjTGN892ScTGKhJbRJ5OgnEBylj3EmA48qqQC43FCA1ZWefRg5D637sQy8GtYsZTdTfPJAiQ
UIIJMj1pKkaFEMtSIyqgGj9L/Orh15TklGo4MxdjkG2TKTReUKBSmFNU23QIIXXVNU2o73w43R8S
HslyEDl6ox6D/kiEm8frEzjP1veJNUnRj30YZbtOGdg8u+Wbjtrq5MXN/z60LU4JceTA50iIQ3p8
1Rj1/3kLXvTZKrdMhvE0S7TKfPPjxzRlcbVbJA4t7MiutV0gj9S7WYGDJNstyb2nvjzlxbBFkQxV
PCii7ejm45OaDwH4H0x6AuOFM8Fib50nX6EbcYV8Eg7zfELE9kov7r43q4umvluU7VASOe+DlQO3
rZx0lJxNu/8Tyre47oLPJB+uvcquXY2vzESawpOZyWCdv0nRlMexDHQswAxopJ5ePQGEgBc7MDaS
AaEB+Tfu5XGgiWm2noZiyetGTvB8+PfVElazPiUKGfn/fMN/j7qoX0UBi9i/L5CU1F/8bOWSSHNn
GYjuU5vdHc1Vp25+BtrR3NpMAtvz7PGuRGfXbqFFAbn0b3YKbSnru19OMJQgNogrhEEsjt/5KSqF
Kl0lc1g6zMR6H/nd5kEgehyAviS60IGI6crV98y1l8rd4KHaXvEmf/HqMjk7MdWTm/QdDAs8Eibf
OfG/zteDYbZbkVG/es1M8weF0Poe8+p+Dsi2oXDXDQ6sCdwhsj/rVe8y+Zl8j8tbJQ5D9UJtVDPl
i1bBbMpiktxLv3+ddHPmMJI05K4ilbYnM+PWhUzqnvvkNmjfNJb6FpZGtvRT9ZW11u8GvGGjYQhL
qqCJ95NfiKMP5cRJuAbakX6UEE2/SL2Dkkgha8hL3tAiCMYd4RySkpOFmXewU+6ySi+eEgozWJgU
7AxUD3DXn1oNS4lSDNwhzTAPwzok2DYbXWrW4bGZMxrslsshV6AZHv3zAmeB+ICq98OKsG2hod96
RJsgZgNXrdpvpvzpzo6vadoj26BFX9eeW64iTu7S0yXW/4Byp9B/C5XQdxH1hJhbEvCTT3ItQhws
yALHqM/konHWphUY9z5iXNHV6d9Yhv2zx8goEVGDmB/BnD625slGG3YskESZkTfuyvGrdpN9oPvN
Iel/1ZZVHoWJBKw1XMrnLF12idx4eg5ZSnpbAtWrTVl5QGt+QpRzkv9y6YnXnHC1o39ThvM6u8jS
Gfe5Wnpl+TNEklH+ZDBEqds3nVY3JkAbJrbuYLY6EKtQkYCVWIV9wOZrSe6pd8TWH3CjwDZCDXZ2
NEIYBh3hZ2xA8/QBEsvBZd9XQ31wpeNtx45VM1RRuy0aULI+v7M41NuwZHfXjM55KW2578L6CxOa
cpFV+HIFVL/MkzSKNTP901piorFHBi8UxLY0+ZViLH8wVQwDjBUSYh0itHFE0SCncBMkLBQYwWWL
3vU3OE7wrgEyas6CXjKb2CqbcJoyY2roxbsxg4bVknc9CtHvyD9tKKOGd7gbKbNwS99UhkJ/mI47
cK9qgXsZxOh6LFeUg/TeqwEelJtscWpzzqVuY1yBBCQB0RjhO24wboaso0v3SkYN7iiukax1w0Oz
SgG3hB/kXGSEPqbDJWeNcq652RZphQVy9o2DMRYqWf5MlC72ZVRMo+DmLVqyszaBKg4TlbmOVfy6
mne0xAWNKwpSMtuuW8NIrJf8LfXOUtmJFi9b9r2ubchB3Awxrl6S2gSUKLXwxIokO5JjFgW81OCJ
TDoHy4b6ZepGlFTmZPOxwpgdW6BP95yLQr/JMf1qMlUuOwk/pICuyr22JdiefJQMzRmd0C7CLPgs
hAjXgGMkJfgsGm5Kb+a4jDY01Gha5RCjm/pqW3TUNRb8QS3BNwQgC/5gm3lLrWnHi2QinriTxoKA
bSTt125SAUTZSMJ2BAW/YXxbLBuzLbdd5NG/j8avSjBZpr0IgB+TOUoQEn6Koe1gW9gC6drZEelw
8ntagVihPoZ5edMIEoHha+SLzmDlgeqDdxATZ7gbT0Mp/9i1/1G2E/FpL7kBOd5BAbIQeETY/nNU
of5LU987J0X7Vha4w7hRnJ9DN/xUsfluy7TcmggnzhOLq0GPdHfVrFWSMNaKhiCDNsv8I2hJvk/0
7FQ7EpsvPdyyMy4kNfAHpsW/URu90MLGZ3s+lNTaGAd7S8MBS7NMLF0mQIumGh1EUQia8MvZmHnU
7nFSz9dOesAbhsF+ESLPUPxEPEd32Izi1qqH+dXGeUBvCUH2QxejcmWt7NH969T6d5L4IbO9eOn4
6Zvm1OXNU3h7RBEpodPb4ME4ak18kEDw7364Q4JZHagk6ew94jlcyNc7WQODyVIrYbdON6axfww8
ggCF9FM8Yvcw6mhPqim8RSMGzZ2Q/OWdBI8IpLaP8q/BPbWRUV9CIdEX4ynkq4/eqKGYYvAakgLn
N0WCZT107KZMkD+8uebYQqsOZ0YZZKoylCgdA+iyvmVuoik3dnnr/XamURyqcVcY5UC3OI/zgXRt
B2vhZHYSKuvn1EuhycMIldDClH6cekgz3cwvIU5tWePjwvlEq6BrYA6S61XHU2anp+WqFsz8QuZe
i8aWBDWr6kxw7UDr0lrL1kcWXESNQrIM9Dx7XsQZJXvQMKgkf/iAot8/VBaFsK5tB8DUS8Dw2+aO
v1RoqIziNNSBuR8dCCFFGCUrTdnmUfR/otyqzrUuyUSQKl3ZbGYr5Evmwovcc4SX76ElnWpHGFcE
Pb5eE01jrzy9eAtEA/V5HD86JUFkInSvPUY8KKQqePvYvLldChMhi//CZ+o3NqU3G0RaMYkf87VO
dwpIlQyzPUGEZ327raQgttiLflrTbOH/NiWKE1TBkYafXur9H8bOYzt2JMuyv1Irxo0sM2jUqsyB
a+1OTb4JFvnIB601vr43wOzOiMheUT1h8AWVC8DM7r3n7FMtgiH4lXihvcm9/geVQbWfet6dnHiY
ZsN4KlbuMqxR26bG8dS2Trv0gDqtKhnc1Yb4oWPwQzyWP8bYw09dl27RqfwMRP8OL2OrZAh9wSSq
qxI/OwrrfTxY3dZv25yim24F+UTwNbJ9FdMTlajP16kvjW01knGrqCng9xRdX97znBw0q4wdlXdF
8bWdEpjGSy6sh9wI8bJkCuCMVtZ7XZjjtp1m2zXKpk3i2e5Vahb25gqQbz3IYVfV4zNU7ptEGtx6
er3uu4h1vq4nBiUJbFBv13SgGffT1F3VObG+bbgKfLJbMDDdFXX1YHZdt99RYQNs6Ai0iyWoMIv3
mx1hCzQqWiNtEKL9WcTI/z262BRPj8u28vSjFVcw++Qa7p11MRT7005GfZHXwBSLolOWkbCf3QIN
QJArgIrRNHc0We7bFHZ/5r9FQ9deetzQtOfGJa4SeeR0Z2/Qo61MuNE0ecpHgRkItsqAa3G4ySQs
N1aX4N3GJmn3L04aFqskkoyfQIdYjH8WpTq+d543LNzqZQyRxZlRBOUi43VrjR8DDqUNERDlUu9U
vP6RCtCn09aj39yPjOkYsJnNcqimgWynaQvDKX6FmIwW0sy/8oxlQNTIi8t3TWNyjty92qhkAtHW
4zIM9fqkZGG70MwckVzgW3ut3FRSAxBv+hemix9IEsd1zUlQixr/5Ib2Xu3BCZeJjZVL4SA4f9A9
K745nvjKVRIvy5KGbZ4/Z0r/BWtDWepZ2G/sSt2qpJ6zftARb1QFVWkW7FyDZVlLAoYZYYudwXgO
uoonwwEMdXG2Gb2vwKybc68pHEIFj9CIeE+RtG5jtLpq0irHmIkK1CMC2EYW7/hT79xtlkuOUX76
rrfqO6eQYB1iUGc0lnbHNmM20wRvRje215IKg0Rhb6MrenV0muAEm10ijuNE1Xod2YDZpRvIMIpK
o32kxcmk2Bs2ljG46xQixrOIDXTHVfNLDZtolejntCzas6KgtqdeIKtLwdM3BmdM6+MKFVWIRYHc
EqQiKxknNmoU42fI9kB/DIaPzWunFbR9ZG/uRjWHRhOmMMTqveeAYkQKOqyERw6YUiD/VDJ8h2nJ
K+JRkuOyXbkVJh6nkPel46trBvK7rvBceN4wF7RQObsW2zsQNOZYU+5V8EE238hAnkOiZdAABqqJ
TaqiTGCJX1h28cBeAEeRJFwG5tmDdHVi7UJCWqKMuT63fEYthUaVUlQwUbWBzKVgbapMYvasXMns
sN1RMDI8SOjHqqw7pcmhtuoGohtN5yVX23qTKWMM4Uvb+w3GCoQ/AHH9DzcgdNCsiynuusOsVg/1
fac69toa2q2TkCyNMrU5F06CZhxomJXWzPenD4w1f5hqbGy7kCt1ok+wfIuHKEMa7o8sVhGYuEyx
C76zYq2tygjXAf39qE/UZWnA3sPsgW92wv8R/0DwuJXbW0PDq9dY917riYcZjPZN+44MJre6l25I
QjS2ZifR3w10vXU/+jShdG8tp9tnHhPfeFI1Z50uD8QS3A+xNvwzR8uinmyLTtvoqMojzVy2YJ5B
jZrBOUmx/gythByB0rtxunBlhr1ytWJ2yCjX4mev+NmDqX7w7AoqkQu8DrgiXCaNszu2AXORJpq5
CoRj33kxjZB24rFK6txtbSHrU7vqqhJMG7f+Vp8ox2bKkKY3/ORaxsBcgY5c2cES2oqpfyNd7Ae0
visYeePQUZtPorOZcGnVIltpmFeuhFR+1aXTsvlWD4UXp9wLVfUwf5fhj/0GfREp9ph+S0ehnIwi
wMd9zrlLCa8z9m2wlctMKTQ19SCZRyDbVMrz/KLP3HNHrRDwTeBEp8gUCEtEYKY+zeopadZuNLF1
Ajgubu7escZ2zHq8dRprKJgs5VhGUQC5gIFPkTPTNfPiUleeeab5PIUA4CSbcjJmkDqtmqWuwIgo
DDdbFmpeLEGroT5pEIRPJ1ATd6rBs1uyclIeT8EAJWnQXVXoRyUPrl5njIeKyrPJyctRtDA8U61m
exerRKg3oVySJRqvi14Ruy631L0pXbwmQWV8h59qunHSS4VxFNzpRRa4zzLLx9OIWmkrHfulDOvh
EBgm7b9IJ0Yjr/tvRmXnBM4WeyGdOHbd0/yZ6+P+KM08uetra+2pVvvIt88XkUsmMq45TnHzh4aF
Is3CRQGl6KpW9n2Ukhvt0H1YjC3FLFlGIRewXzGVtPKVqyCQrRViTzmz3EnMRgxqTPGAGQS7mfST
VZ5QfCZ04o9jLQ+WQHU64jrdj6UD9AnblM1qimXnvnA08ayPw77HFVlP2M1A4aF5TAgGrAiLOfoY
UuGwETUqkERF91wj3EWA7Q8Qf6f0BCVsIDpGE2DLGuSm17HWF46XYGRlVwl6giQ9gZTaC39+8zxV
7TsHYA4DCCJHIoUd6r1AQ0SOEzYSXQ9XnmcrbO8cu+02eMORfVU0Bdka9+B5+lffhB6CaGa7QzgA
GEXOWPSl8VAN9qMDd/pScU7ExWkcc8xDDJnzVdPQKsEc21MgDqifFMwdegIlRpBefUPFv+JKQL4x
hWGGIz9uaGHwkQfET+bGRrooZRIltL7fcT/wHQoh8rEE+4QTRunFy13x0XsxSwhCveXY+eAkdOdX
nuEL5kjuHhWytoNBMiGNK0SehYT3OPheuxlJAaQjkyUrQGr2zsYs8syJhzZpT3byIs21FH1rOGwV
kY7bIO8em0ocCOXkcWsoN/tOeJuQ2e2ZYqDcBaLY11VD6EXnfoFSW7rOYk62cn0Pwn4X2WdEVMNa
FT3nYHKz774TTtqa3qtNnO/8QWgDyHsiMRa9A9soFsGFMyuH68G7ZyeB3uqOGhumE++/H7/ixc9C
vy8YjXC2RKDleMHOgP+68mtMsmgEeBermnOZH8a7nuQSQq7lDb11vIGtUK7TbmAZKRUUdWW9M9PR
veuANSV4kI3Rke+sGwwFRm3Yjrbx1dSa8kRTHwjQ9HpBZY5pGnMNq+qDE2TWXURYix97e5XokQVm
sgJ5N352x9fXWhAjNGJmf2Guf5t28H3tgcYiCPqqKSrmc1cxOL7mX4Wj4y7nMr7NL7eVtdVuvt3x
CjN0nFo5Bjt5znxo7aqMnZFGWPT7E7x0qEdz234anQd3aPyV7OyKWCqgSN/xyXS8gP9XirX93ttc
BCzZElf2jeraJ34Q2Xml6tY6Im13Exk4aXIGW9TWZrFT+PIO2THgElhWyyZH1RyNxtaJ8UUupBJ+
YnlONoBYVj2l+IictrRjeglNNW4TVMWPCZDj/TDlJ4HIBdclxKrF3IQmP7mJiUubypIYsCn54jv1
el6ksWFph87ON8TLq5c5Kcwp8bH1lmostcIgQb1wd1pZKyslqNrViC366lTyi78ObZXXQdDkAbjg
9p65GodMPgJ2oJtcau1dlGUHr5MvJg3TO6VBFJLJ7r3vfP+Q0FmorZdvSLI+na3GIHXOXU3IOYZc
Bw8w8gSVzs4GuLF1K2tE7KGSoKlUGEw6pvIEYT1fdaa+Y5P5iBBXv4wDfWysG8TMIKQCwzqt3qWK
gJPwq6eMSUk9sdJH3KyM1Dk6434melYzMk5yRZCdonAcftqKsmgGNUSe/OGBQbumDRq/pvesk1v1
qKubiRPmVqfIIk9c1zwUmfCg4NxCu0LjWNj8ofBJzeCF8GOD2AS4R3aZz7DZo6zWmqq/m9dOfEFM
GcIQtKCmYOQZGccCXLil05asBmG9SgNjPQe/9gFAKD81Nt/Xmtrguk50/Yc5kZnzRoN2k9T4UGpm
oKMxYBBTnG7Xp+qPJujCNcwLQheS5oCnjkOGh5NLjJp+8DX0Hzm5pAtNobMUBsEnL7T2InRJeVZA
cIaok9Pz2Suq0eyESDHTRzpYe2J6fMyJqeqqd2lKjGKlltldu0sFCSwKY4k1QYEoDRp9oY01PQbN
SDEiCmXntlTKWacgbaHsPOUkhsDQ477oddGuOg08iNWWS0QM/cW0i2PVbuNera9kHITLIghs0NWc
lBL8MvOrNS+FNETFR6yr4cqZVgZXJlgQTKM5EFz2pVthss4nLgV9lRZ966j+9DRgrd1qZhfztnPV
qY6Pmrf3L7WtQh5r8c/OL1uEq2xtaTuSx/OrLai+G09bp2Eld9a8UpXE8BRMrDeFijfHnpiybW7B
QTY88gNsZydIHeSA/jHUQbBKQvk2/1WpGs5WlzFNeDpyz4h+m7NaqIRFc9fmUpZ7ApcInxnsn16t
P2qN3dybLbdB4PrMeBE7cxrvqyve1AmaUV7UdtireWpu9d6IPoYKkWOQRvhTu1yuvSbOb0OK4CgQ
jXFpWvdNgan50cMlRssguq3kYlh0ZZ9sAN4Dl5lunp6SCWMAXtKw8JZ+1sX3UU6m54BKKzWq8q5q
mQDKxLy35QBUc+oMlz5mVzv1Tg363gs08g9FOM0+B1BGk7sVH00O2WSwfPL1CF6PyE6ng8bRW2vZ
tDsOiyvVmqw5ZLXf5peGESUKrNE7l9MkPhOi2UUYWY9exFEo9HRll6hhhp2BA5dDKXBUjOzsF9BT
+6q6puCvgYDxYIkTmWwNZ8wMqwau49IItWKfSJCnZQjHPrZc7TLi7sV3AS0ztvgVUYLCRScIcO+p
kDLaNMYdi8h8UUjrHVCk9VAbLApq6k/zShDsZiVZWKDFHIrMNzFIFDoqvNxhnA27d3BSHcgK0rE5
9L6rzHFh20VwqhPceqpMno2h6t/nFYDhVX7scfyum4I7Y9DzdiVaBNC1yvJfhT3Zlhhx8PiZ8SVP
/JYjNWtX3JXIxzVtPABSYk1WUeyRqtO3aCtMRAoY1GPcx2manII6GGFsDChZve6WTya+FHfaSto5
v8JRoDZ1BWHYEX4kPyv7c/irZjE1ozerHJqLE6TWMo2MZAduH4M02+rCwTp8rxvF2UEQoPWZvOjo
v5Ypvp4ND1Hu6FsvhqJb+xZl7fyKl76eYe3H+z6nbqHFMDdjKjiVjp15preJYU+gObTpz6zzssz3
WTl80rXxlplsy+3Yf0IHRsvYkjZggPgpbcVZuxa6K6bzBUapFCu/V7FbuGQNoe58rctObPs+aPF0
EiApYHQhNOCC6u5H4vTuBaazTdaq/e371UpbwjrnYkArGqwyQAIQCrU610EEOPZosfjCEt/R+u85
E0A7yfV0B0PBO0a2zlFo2nsFC+2q4ui+nvdj/FP8EpyVYtcgZ+XWo7Y0kGXX776gSetPx3Fh1Jhc
KwXhaG5isewJBR24NOvYeAgKA93VYPDYJTrqac0D+F2KS1C77bks0JQ7sADmSIJRp7QeiRzbuUBF
FmB+mLxQLOhqdqVD5qxKB1OpwnesNdn54KUnSpdwT15u+des7nZ6rdyBeQ2ZfrXwSQLEL7iGaKsC
uM2VRH8IieLGdFQSjOMnzXIuOFs/vNp+U528qkCmhyBrPxepWaUhXvWCh264ztd6auPa7boc7k/Y
X+mSWse5RAVKjRTMJO1zCqnlTpMrmsQlCRaA+TtLYUOcnGJzkhTTUH2t1JgTHLw016zzV3VvPWrc
Rvd6GxhnzAD3pZDNvtXkiV5tvmwQ3B1GCHDoF5Xq2Bjec+Gl69wYsHinjX6yVeMts3quiOkIpRFW
hDFbHqE1lMeKSM8Kx5mn040EMULlI3x4p21/SCv7ZgBTIZFtEEvsfLxbrXICvRicYfvRSED8j17O
wOyi4iENSqlfEMO3qEQjZU94iz40xsmPi2L13SFgCGaBQbuEtXwOhgQoYhtXl5T57rl0p9D6Ny7G
jC3NUa7+qGOm0MZntUW7joIDxK7ZIDYrvBob6c0rMezbuBK8WF21NowFFF7usUOhipo8nt7ZUKFY
5hmT63Crs85eY5vREWJ16wFsh1HGyi1Wdd4W23SWQW9UL/PSPtb1c58ke7K25bVH6LdMJK7SfMz2
tWFo9zlZUGvT5dgz0sI5CE/5aWfiZQyE/2HYjHzTBlAP6ppHtAFFjfzGhIV9FUXxRGHVn/SkLbYu
4Q5Q/WgTDSEQFynabq9W+mKocGEPCcTO7wOukgVvCvfoS1rY4yKIKvNMDxR06JC/FSLuLmPZWEiU
feTz2pNFLvq5HhL/hlHRWqsxvbFmtLxbcUxO8/bR2ZByvhf/yBzdrTaN5uy6is/zZ1WDy7TFkblz
/Va/KWX20gg1eK3QkFp9d4105JvkGMMvBJjPg1b4u0QwZ71B5w9+fUe1v+E7NgYHxklrGxzxF+7o
DWW7Bs7OsfcV/0j1Q8ADKpdW7vuxDO6pBcJnsjdJbRfPVmLuArBvmm3W40Klu+qRBLUcItmfOmNA
3tB7Pfq1+rGyJaSWrnjAkMIcAa8pNAuve6YFg8W57PahC3Bmvk5UDxt73a/MIkoJU4gBgbdkP0eR
93MupfSg/AjSt/kvoV2SD6nOktg1D344qg5LXB+e0VlvaS7JVSAZvEcKA4fUgwymp0l/pm3Wn+cG
ApNdIBxcbIuEzMYTsYy/CskozlPr8DIE+Vz2UHjYEgKf1cN6ZP17aJEureNIaTeyH9v774XZN5eq
hrN4vrgU+KQxiv2uwMGPvlfz9rLm9ICoKXnEOq1zwO2oRgdnVJccSbxz2jwxW1t4nUttG8sffg36
3OjzT3O6DSNETFuSCTR22sZ/gIFBWDOp8pywgHC1bNl+se8NXHlJYbzEnqs8DzYHC593E+1B5Fwt
jqLw41Tv5xg+q8TwfI41S4ioo/TeHiLKUnIpd/PiKEi4fiG88NnM+vgu903lDuDYXZV11WtYMGbH
AuZtJFaL18DuEZIpIgAn1VE3IiKb9nB0yecQENYwF2jThwzAyYBmYz+XgUIlvyhOte6s+AMoJ6d4
tvGCzNvMGMK71vWmVBZRRgzBd9yHrQtCKnNYL269duIA/dgQZxujYihEAbmeQy/iujQOWV89qN7s
fxASjxeGuzYvjv/6kCckFggGXUeUoFdUKSp9Cj86kVwmt5GZsjgPAGeBiK5sl8HlvDGWA5nGnMbL
XaI56jJhlvdFfBfAsqEEN16Ruuf5sBNtxuonkekBg2W/3IYObxk+mO6giqm+qlDVZk7ARJ8eF+WT
ni2tMUQVQWfaOsIGc7ZaXR9aP1AgUZLxlnKGWI8iZWyVY04IRB5tU50eRJZx+HentmrYGRntqeYW
26a6bR1+m4mKbqGaeX2jvZVdRdnw8Hov+JGOkMmUFh0iTWbWG62+D8vyXHbjeAXWDZg3xjceoJI6
MM3UH9l33JWjITluHIO+yhQPNpU+5ljvvClv0xRDtTOhmdAQwSqSeWa/qzosH3nc1sdmtP3VZOfE
VNtDnk7JS0AX91FmSrNsTdqkXGvRUxMfnDm+CCsn0J7QgiKU65htIM96rTLu86zLv3d4JUUKW5sV
TlFVfs0XU2VCgAtb7j9DtOVd2oY/Y0rUlUYTjgVBe4lcH64RLy076yrUhP86AJvyteGV9WznG2W4
9CJhPGje+BiDITjQvisf0JC6h/niS0ywVkUeP0eqoUJXR6snFcfYliEyK5TCxLF+mlG8gwmBobE/
T63C74kEnlk4j5nn76tSlyu35SQcRGN9IaH4ztayaC+91mKPt72zboO/AXTrGGDTWiIvlyYmC8Ab
WrVIwio56y6SHsg356DLvP38NpQKgm+jlycmaMylbY3TQdlBm6FrF0jd3YoucZdzRFsecECjhfAI
H8ra4oDwlyb500xJsLToltgJfCG+T2p3NTKnCjJx55mp+SnM8tJooFJqGnArzp1LKjX1xjHU2mcZ
h9yQOtfrI+UxZ0i/SHvEFbBTz1Fu3wqtpcUY0AKbe6kwDv30ple9vx7S9hOI1YTRrIlh8nFEIaPq
kFsTzZbE7V2XUbUD/4uQmQn1yY3dcMOTJI1k+h22WHaau67cVnuiBvmMErrISOBHcBtcnSJQ6Ow6
jXea67nvzkLxIyPR7b7UyQqabOxKoh7npqvGAXhqflqdMXl90l80NhtU6JpzHjryA+aLbD4Vzauj
onvgzVS0W/P/i6yCjkts3o2F9dJPnXw99oq9HWGXBAG8oRh4Zhht8yJq1oU2HHiMEkr4/E81sIme
SYSYmIhvETzCl4aiFDflcEC6d8SAm95MomNuks1+/nujDZI3CPVi5aaiu5nCCJAmEWgA2JzQ+4YU
HjMcgvsgzW+m6mMqTBzerWpS5YpqJcygXntDm21RX3QLQiNekcrjZhrY5+c72iiMc6GRHaaMFykb
89N1kzvM1w2bfmHTQzzmVqu9EPd+jwUY1m1ntcxIwIGFUY2OPUyLvTGEH1GdJXsJT+ZSu2ic2D32
+E5B2wq6H8QLrjyj/iXoyN3buA0XVaRJEmroRM1v4fy3jJbIApfq4uRboj3Nn+kmrrrvjqeJnhu7
THUlIhl9lkr7t0jlI2wV95xxtGNdYuQwf4eBBC+K4WbYHpV/QP4boiucokE9EtGLHh1oeXDxuHG3
JACgmJoWNDOO3kd0WHOc1Ej8QlFFZPchEX610C1NmR7UkGpa7eaHnDAA2nXmQejBuPm+Pb2Jg1/C
X82TNlrOyzuKppwcdK84xnMAKhJM/RRkX6Xl228CD/EmRyivEikDWijadKEaHtqkf0iq/lnnSDmX
MWk8jJdWQVlebrymoAYVvXby22ykjOHzRGVeGr3EYJnPiII+Og3N6fcxJXfItlWdoLulgvvFrNPX
SEXKbgbUjUoIm3A+vmLqdTgSWO2mjh80hXCKYsJ4zXdcSjmML542/VDetQwEjoM+/Awwbd+wMVm3
JB6DfaVLuMdR/56L+AxqhbmCJE6DS1XS4eSDgZP8kjU9da+zUFtTfRptcfve7XVbPWmwZFqK3UuV
6uWdyZWyVG2iNOamuR6jHe/YKIPEPjYccujcwPYgvNW8/nWUpyb+FOQpTE23NFUYqknTUMg/JbGi
lhq9BrLlSpfFr6ovtANH6RgKHCeDRpqnLpxG7gojFK0zWsDFQbFmtPSaFMmDabhELaOWl0IXR6Dl
KzIjuNZNCMV9GD0rIyRf5uDyCLAMVwAocENpBZheTqRVBFolUMJT4OrZfq5vjVA1/oeoUu3fY9Y1
E26BTofdwk4/P/+f76wPXvX33+T/GrIsbdj/UT8GjbOd90lUrt5qIKXixNT1gdTtJbqH/pG87cNc
3TsMzC5oiRZzEeaa8YObOgJ/j/ABoeHHkqZQH9suWdtw3l4t4R2Eb7YMjY3mNB8i7NAOL74svYuu
EzlVkc8R+c5mzu7zK6whrqMyuoGhfQSXSxoC004pY3f912+uNaVD/z6llTeXN5XNVNWkzi73p7zg
NE5pPVUGT3462tBKbNcS95JP9l0P1Q8nz8JVPH+T+U5GiUsD09MwppbSE1th5E+sPE29wByI4X/a
eWj02BvEsyiNpGDsgBBtbUj3zVeZvWdD2J7sQiEVZ771DXSz4RRiv4mSKVqLAQBdB3WXyP5hPhzr
DMqwE7VQmNICAUI3vEFtO2buxGvOhmyf5vlbOKkCSH0VK2Bp4WaiOF7QpF3nDmZmKXARYveVKCj0
MzlBoa4gGIKozXJFcSxWWI70ixj6j6TVr2KaJLo14Dyie4vuaOuRzZ5O0753imBp2qY4qWltP/s5
4lOpnQwII4fRK9HY6Pa48kq4VGrXHv76bfp/JFBrtu5wB+s8AhQWGm/j767RSS4xyHy0Vnk62HsF
zN4ef9I+Ik19yVgC66OtElvuB+XBbPCgDIZ5y6AplVFuLRwB4mGRhVm4GRwYOwnDwteeU9LvEqj/
82f/X94XOKt48LK0+sd/8++fWQ7GB5Tmn/75j3Pwk3Sq7Ff939OP/d9v++MP/WP7lV3ek6/qL7/p
ESJFlvz5W/7wa/nr/3x0q/f6/Q//WKc1NNu75qsc7r+qJq7nh8DzmL7z//eL//E1/5bHIf/6+28/
s4beAL/NC7L0t39+af/JQiFYV/7z97//n1+cnuPff9tl6WdTvlf/9iNf71X9998QWf1NTsusIdFw
qdK2iFPuvr6/5PyNZdeydU1Iy7DsaQFOs7L2+aPW34jY5U6SnMANS2jc3lXWzF9S/8Zx1xEweEzS
IgxH/+3/PLg/vIn/elP/I22SG2icmmVPn9aBf60TBvACaVkmXXjD1nSTHukfL0Dd1prYj0wTv/8U
4BIx4cKejK+267cVbrDUA4/LHDRMLKSQ2cl1S7Jx3R068yZ1rqAd7/ImujYyuAbwZ/wE8b3Tntv0
zilsAs0WBr0J1Q5vFJZwX4OXpmvfjDK/18jZceNmbSfuj1yObzpawiQqP8B3b61yRBibbiocYDJ9
Dgz8trm/Ti1aOkl85wToGTlU1f4XrfTfvXv/fIF+/4LY//aCsGrq4BAgZpmmhUz+jy9IYFWdWust
VtQBpp9fWvEJem2+EPkl8IT6id4Z91+n3w8oxM/zOVYYBYyzprooIa3y+RxjRNiu+jYDAFc+9+qg
vIXCeItH/EP8RolBofaBq4f2YjBqdSv8FkejkFfLhZzEOJO6GXntPb4uiu/uQCLFSZO/tGSAVyLl
DbJwd1QDfTnQsD70g/MIU9o9lBSjF0SN6r1+iOu17+e0QM02gJmmheSd8MjTFj9MNgnMU2dQDnGL
gwHjO6EVzJEGHfYXZ90G+WMaHqmuSRRpTHlPUlewMELFORcYYs4a2CYjR6HJYznhESIBzaudQyGY
lbjkia7KIt80o15erJ7IG3LeGFVgitiYOaNHch6S6yjHd1JE7ZNKF3FdOkG0hfkmr2jePo1e+aGZ
rnxHPvoKPDBFAqcUJ0XXy/1fv9v6H7dJLn8NJ4eqOxqXvlR1ewo7/936W/mllmC+pbRAzLTsox8Z
CpYlKBLswZwiN71MaCwW/bJSsze6afiFwuQHeH1OjyDLnEwnIxnv+IiU50j2y0MSW09V3FQ3vyKr
qK5T4HDl+NVOn1As1RdJh2tQK+fB7uAxycRBpO+plIOeeR+4nrJtBgegtFqvc58En3w0iTO0EeDh
E9lkSRltdZEZq3qUKUzdZFj89Sui2n9eEDTDQrXO8jP/Z1p5fv+K+HZBceeQOqWEkI7tzqtWqVZ5
W8WoNopt0wmYSsGW4OdTUEkEsA79DGEFF3wcBI9Z8TZrsH0rabWK8ineFhUfmXRq9aKjqjw1uiRn
uHwqFemu3SRh2Gf/tHEgHAjJOcyCpP/hCRnTgv3HNU7XaF3pQnMc5h2EM/3xKaVV5uhm6WlIwpmo
atFDHfmEsATF1eQy3JKR0x7lmNEdnT9NxgkjaPU9gD9Xx21sxwc/N+C80MACy+qhkME456cQmsPY
SDeqHPYmFgISIq5YV8kqGwC02wRWB5lzpytqhoGO4ZRPm8NIrxaIlM4kp86P82qLoes+dH95IoSJ
EcePYkRZik4gLINwjUYKm7CgEbsQmfqk0gZJi4rxb/zkDszVe8lMb+zFIc+DZosM0l6WXjxOmIxi
iZZ7h7f61RvtDyTFD2SZkhbRI1rGMEhLuXvCNGiiYHQfW/MzT0j0kdWrm+orvxlwt7qsEzFFp3Vu
OtrC9Gyeqi8IXdXSLACsWga0XLwUUPPGZZh0E63tQ9OLZcTImlcvROeqj8u89T/ANWbLylK8lcOF
ggDvw6/g8ST0p7LUuEMNHJ2YZdyI9TvbgS53dg1DNWBc7ir6uyg8wMaECUumr6PNIa8wiVevIWEA
bcvDm0UYSdi/FkGjfpBWGVCdaR9lEf5qM+vddJ01Y8AADOc1r5PxUDZ0IC2tvcIavOqFQJztrlKC
6hcJ9v+FDpmcFN0+WGqRfULSQlKJQ3NIaP1j3tKzpAX1I6env+jB5zMgNTdKrtLYrT8MUuz3Cdzw
RTlJM0hfCy3IsbIe13oZPOhJvmq5xY/dCDK+UTOxEnmtLkItgOcekuND58KlGQQNTSOHQB3bZBGz
aB8jtTwyOn+vK/8hRaZwIIKI9OjSqzdtL+hMDHfCk8ZiNNUDqLNVq/p3hQubtFeVVxJh71s1qwFs
ECBYGVtdV5L7wZzCPsU18e/g3lcbp04vdtHf6mSKhaxFxPMs4v3QaGdyqLrU8Nb8347wZpQDidEh
Eeb6EJ7H4lR/1vTgtrYo1owZO/L5XHOZm4p1NEy0Vk3LUbscwWEONTwiuqN3hWVZdO+RsYdB+BTW
8WeqmdWq9gy5d+vil5t4myGvaGYyonZfDdERsd6/5jmTUXJRD6aKwFtLE8p2bDAwN0lejT/a0mAM
NEwpgZRVAKeGcIELj9G645orH36zUxEH3lveJhmwtTiIO8iwLjW3Wo21895H3Z3qTHVCGmwS6w2L
UXrK62GNc5xspDQTu9RK4cEj9iuSdDn64i4KiGKV6QZrR4bn0XfOxrRQGvHPlBSjRVXGGIQNWnxV
IBddVQ7rQHYFmeSIZIqIhqWNtFOrshOekDtogfnadKqbmuR4VECHEIPy0Fokxg69iPeo6uieDc2h
A0POBUSaTlc+FIiTjwPSlLYoD15ElVUHx0FNTJidhb5g+/sMesGfa+Rri7FiraSo8LzwxUrLm+wg
wfoq8Okoi6xV6Zc3s3tibA5cbRh+lO6A+sx6QhVxta324o/k/Vhl/ma48TsCtAPi5JK7muTMsKqT
xchcKZ1kIK1sdoGjgB5KkmDpGMpZcfV9E5X5FggKBYznnS1OYjCxEAgUHSgbQy02lg2/Weu9N93F
aaoFPzz1fzN3HsuRY9mW/SKU4V6IC0x64FqSdKfmBEYRhNYaX/8WmGVdmZGvq+x1T3qQtIg0ZtLp
jivOOXuvrTHFAHdQGhCZ80l/bGSk3cSNAc3MtqlQ9TUwkKXp9AA+Iv+ijLpc2iqlmzzqLp+a396Z
LgOTxPDIgU2NtUvfb4NVAKQcNy1wRw7zEKPWdy72+tIBZJkp/4x/LFih5EaOnZhvI5Rys3mWLS+9
jNqvwJqulgQMjML0TfR0sQyUPy3qCcplSuYwShdc/hv2hgziVTdxhyvkasy8gBwfdWTke5DjFAI8
pnWHdggxK6xYV6M/0Tt9htacBNnwogUKZGeACDplOrRyfbDzPRlcHhgASmxwYKSmzkdAdfCYqK49
jaC2poH4HNp7I+sqlPa0v9sm+oblArUm/0zKbFi2LdTaeMKQMDR3WutM22oiiU2fs//MHApthLWq
9wgdlCCVs4iimpf+pPfWS0BFu8A9328rXb2DHD7J3P2YBqAYgSaIbEwDh0FW162MpH5IBhahyzvY
C2+pDPurLuQR0NMpcrurDzUSrQ1GDXZESKVeeLFM+o/+FO2xp0LpFcZZi98yQCIMmyyCsFFPrnqE
LQuJX7AUw9Lzz1qa9HtLN78JEGDewrBVREzi2W4n3X13IMd5aXNOdPsj7ju54DKy78jt8iQbrW8V
5rLqY2vDZRRTTvdKZnrnk05hB8HFh4jJEH1bzxTRuDUeB9piBosvN5Fx+R1GvKYwPkwjeeiMfJVq
/beh6ofIzk+dRSOxynp6uPQ6QMQRf0wqNiOVu05+EceCLcnyT+Ba3it/XPe1/12FxxL6aT9gsevl
EkE9GuMYuJYxI41qyKnlWDChR7miP5YqdBdDp90nDSmNmd2R1ZlHly5CEk1ixtQTet0RmeCmJdTt
ln5xj+U8of3mMGZZRHbL3ou510hgMttxCl8ZHYftlQdkSV8WjPgAD3s97gxVfiDgehBpeMjQSy5b
IzBX+oz6sp+9b3caWzZ2B7uoQ1PY1bNvGGX7MScUsuFb13bvkTAZnAboaUtkIN5CYRLtRNwcKtbT
wgj9q2aQZdWQ2Kds7mUkZtZDndPQ2WK54IyrKwzKMd4L/9NwUWA1EoiXi0OkQkV4yIZyVcqoJ/6q
+AYQ+U4ZDskKi5MFjgjV6sYtgZ2wHdDx8bNr7ZAzoHgJavzMx02BxqnJyoXWDVjM7f7VmfLnOu7u
4zSPF+bonZUePMM44sr37CJvW3IQwpIu9Ls4H7lBELNs5P06tDpOYMkxIK18a6k4WBm6i2Tfbp/J
P35SpUDtH4LjcpuDMPtm0aR6dyfa8KCPeGPRv/dL04WmQTf8rXH4m9Np1UYPpwedIAbpUwnAkXse
NGag5L8cGwYD64rJo36jMyrmppgDjGK/bKPSWPYaIl5rDuqNuj3H0BXT068oDsNNVLa7XkPAbhJ+
JrsAywjq/KrFzkRx+64RfbRUUjzAo9FWfu3va+CBoiWWraj0R73XRo7c9jkgcDT3yb3GrChvx+SZ
9hOvsmxnBg4Oa9Q84zjwqOdXB2KlyABBAr1f2mQNoCjP4fxKTChFtovD8cNFT+OWEzbyxMLAKtVZ
1tP96OJvlpngCS99sKLwSjoEJqvK4VQpIVLNH9jgZLd2Lr9rW98LRtnrnrAQBPOfhlM5u6ghtDQf
yMDWI+CW/XFADUrySTABde6XUm+2QY1Uv1JLU4zGxoldfyHIkV4TBXjGeviA9WFlT/JaR9Zd3tSA
C01jRXBHSbtURruU0FCgCGcktQk3OvVk+xNxfku0fGstBjXAYTHXQdna1xjN4/q9tUuPq1jz5vg1
3tgoQ+casMxD4yOVpj/3NQG5x9lboTBTOQgCJwKZuiJajrr9bukZMiJl7gwz0pdEnvMxaA/E3p9S
rXvWe5a6M2BK99RwH88RilOwooHI3LQ8hCp51PL6i3LpsfRRSpLShu8Wof62rNLnmGwYMILsb4NY
4BwAGF/Ku6KeM3dMmBNd7S6FEWcrM4UP2A4NyInhQ2IGgeSP6T0Nq1/o6TsTFbp6Q2pzmFEiRfmr
q61dFtmch32K3R64J+jJ6s6qte/EFm/woA4igAvcZy/tNHaM+Euq/3ERi/IlNuNvZ6T0ruL6RDjw
Iqw5/BpiRjwXejhlH6udQfkUfKUYvRY2OXEGAFT0audI7ZwseEFkTHIISYyeSjdx03zGs0VUS29G
O2DPqpwZLd8CbTCnLUYwwmcqTMShXFid827M9MEsvM3S5kKP6z6P3pCz02pux/toFAezuwF+9qZa
421yW7KX2i87EG9146EiocIhdTfFtZMk0WKozfdEZb8GfsW0rCBTmXB1dC5trm4fstLCCTWGy7ab
s2S1OtriX4QbmVgXp4CVOqqJQbKMAX4yvgW4dBwd39s0aYdqJbDBjIALc3y59VRw1hX6Debbd0AK
94K7yqJwxEeSedU2cZ64rSksi0wFC99Z9D3/MWnoH0OMfyUecSEEPJScykutkeiFOB86ckl+9pOe
EhiAyaqayBN0EDEHlmhI3kYGG6TQahBtcanCmR2RxYyQY2vi13fEBMDRIBV5KFRNuED4Tfn3njUp
RDrKP0w/JK27ZFCZGQJVfHPpGN/FGtrDpCZakX8aRVHVp8UjIxtY+9wypRwfrBT/Rxn332ggnto0
wAqhTp2gR+4L/Wo0NGFswljjJHxw4vx+MAgvnmGeudEfohzy05TPKTHtsDatEYh+VdL9itDLJNz5
4WKOm3Cey7bgOC0Px4hmf6QhcwPR5S/lGF9cQmrWq25CP2yBmykwtEQYYxlhv/+86Z2qThEwnlUX
3xayaVeWg9+tSuzP0LSf2hGD7lTzi1GZrdgsjpFqR1RabJ7CTg45RFYimBi0V+ki1awbaeOoDp25
CgkvaYR5TkCBrRIYtY15Dyc+XGO9OuZA91F+sQrS1HwMa85537hJofSPSh5GWnMUebinMIg/TLZ9
55JdD4LzkZCscZGFI+V4tPHIw1rViIGLnpQkVzzlgO3Tyf2sc1Pg7W8gS0R7luktTeyPWLMEIMSr
cvBqmukeMTYlnnfET9HjGR2g4NdUGuW5EfcxECnouuIjj0wMPTPKA93SIsNfuLS07OJMXG7QiK3H
OL5k96q0l5MA/y9MAs/BBc4/r+MxmmIY6pn/UQXhbh4BDT5OoYQiT/PD7w7XC9xn0iDHpn0epQ2y
tEDTUWZfNa4abgZVvoxxlJCVcwfqhVruy5+tl3PyLv7+7sBOewIW+0FEQrjkWLrPLSARkU1I2tQ8
gcci7kyWK0PY91JZH/A2AVh+xhN5awiGoe5CWNAmZ91OQDaxln1GcfAq++kh6occICnHBbmxbap2
nuc9xnOgb5beWHMY3WjcJOl7Qzbr0oXhUPrB1sEXS/LZXjUo33wKjHA0n7GyvnjDo52mhDBoyQVx
PHeeRt9ApQQ7t+nr5gQk5BDPMEzhWACxfuWy+EYrQyXT9sQiZq8c+BHOBHLeuyxF448egfSrLQmt
rL6cfx113Uma4TrveWYCvMqLIPZ+dVbsLBqUj03UX6JU3htDOGAIGORaWpvaNj/sEFhpkMtTEHLU
lqq+jBOt1ZGSBV/RMsyMjzwroE4xYzW7JyHlp+fobPtZfAiff360lgyHZERG3xoj5k8CcCpSYRCR
l8MH0YMsZHTwkd/d5QLiG5Sxp8Yx6Epxx22T7qVphsMIyx/AT72LaqDABnwFPES7YUyQP3fs/AnJ
2JVNyEsPod1Xvxydb0mN+BI4bY0wPM65t75ESn+tGufD6BzENMSr9N1Gjv03/XKctXRLaJAgCksg
q/SNcTOmRb8EDokZIWUZKre7uK9jHrYzE4tk34q2d5bbdEUxDY2djeqF6LvRql8HlZ9Il9pMxXgy
YnZnI1EgigOvwHh/mVHy5jpx6Bl5TLbwJtJXiUa1wS+xGXE3UVrr9dryg7NnwAiC+hZ7qORUrxeA
Bwl1n4wBJnUIc5rIIXckrxVSQEeK5Up6oAmEz51jvHEaghEjfbyD9tO1TbUGxfdckShte8O7WTTu
SjrmY2KkpzKW2zrLR9Ahgqw4fVySfpJxMarj0d/7/ZuuG/bO1OUTGOgJ2CZw7xyrcYkZkDrDpNBA
aCAVEyfDDJ/Cmie4wna4BrKFQdMeik0DlX2ZmeKO+s04TFUmTlBgt/rgmJdW2S452+roKhLMKotU
rD4RlBqTumc7JP3Ez9uHyRN3sRjfncZxTlinm2vqkFs5fIO8Cu7TdBpZlHeJmfCpeACw6joIdlDQ
aeoMInrOmcXOkYPEVbQiOhUjv64Xk5RNp6bdGTADdvaMUezzkNozabWvKZt7AXlAN06nb74geSG7
8+GixNTjXPi5h5RG+VAiyV5h2SauHf3TQ0E23c6FN6JA+i8bo9TeOXdRYKbRF97flWhNE8Ag6gGF
J5cd8lwRRHpKQne8pp5mnzonundWHtEGr6lFMMfAlJG2iWUBUObSoYr0xveG/hcst60nI2ApMc60
yGnw6fsiOoxVuw5tt/hwKdLpMDT6lQ6Ds8HEHB6DMHFP3UjEDuSi4JHRdE5iUGicDDvBiHJbRkxv
etG7lHj9dCk7kCup28LBiiPtkmimtVCA3748zhviun6+E0NHfyemK1jydE+fSiNqQWufQke/ZWtJ
P3VH2+nAdg52NdKiUcLf+mV+/WGW6l7Pdl7aYokiuziZseUeanrlPzJyMavKf/4UlEhuqQFJRqXr
2PvFTe/oNF5rL5huTJRgG+wtoBbSq5G36U2cwj78+aLMLqUkb49uVae7TkNrZae9uBbNhGuhjr5D
P5fX2NBeQWhlp24AdOBMUb2vjJCHiv3xLAJx//O3ny+jFdy6HclSP+JX3knWSVse6SwwbNN1ASBl
/lIX95XvxDs0pPVDNsbvsi+KjYUKeR81DURUlXiXpMUMq+L50eZ3AVOf39ODZFyFmWQNmyI6OyOZ
kmPm+mvNgeLbNj37gu6Qn5jAu1v0EYpkakBWTxTL2ypu+zUYrmLJnKo7xP7VBhIs76uZMJzGvb4u
Y4PEAJ9LGre5auX0kM80xPi+K9M7zaFCQlR2zSfo7FkqIYDnefKiIvsrJOZ7Y2rcOLFUIsYva20t
MNV5U30FvW0cVSXfmL0smV2IM2ejfuvQzjb0GjFYQHgkZMRo54zQaCdl5OjXQOx6YeUdBE1uhSLz
aAUg2mLi5Cz651s6UjVnWRnctLDAHKIBRlgNfeHSZ8s9uXJyGtQs7KsWwq5d4pkhCDqENYBUetlo
DYHbU7oUqq+BvLA3AxjcYy+o73g2IUmCEDFFEB/coHVurGnn5voLPDIbGq5pHVrlgmNNA3dl2OyX
lNXOripHYr1H/8hM39kOVvEgqsx45NYBMaeeUV6awu+vectESe2mI8Unyo1sR3q93KGNWk+d7uwm
x51udNP8bkmRoUcShBsFCYyQDPpof7gE0/I74BNbhIAVtjRPueJF5bglj+WEwpoQ1jjd9waSbKts
brzYL0k01TBL+wD1Uu7JxSwl9a27nyVXgo0/lyjEKSjpoGNzSQ/sUnstSjPQbRRJIFWuXP/LbVC2
01EFZbPCJlvx1CEXTtxyFh3CUkQDc/DBBC+qXiuIEM2i88DocqSDefSr9uDA1cNYpx3ckJoU/5xC
SAva0KsJDqFvA/4zb56cKtAeSBz5xXudH6c+f2ps29qbA75mg5Nkj7IuX0BW/lG/kuLyOqkqvxmU
l66ISRmXTBS0Q13VjOEceuA4ZryTN3+RMfHzGPPwK5sBXVjs0WMYxZefL/jyPuHSKcTq+HyN6OIW
LAHBA5wXbnXq7YikPBPWcGxzbuFXhP5nlkO37HznFeJlgzz7kahFyYRfu40q2rQiVCd8BcapjuSc
Ze8Eu6hiStIZMSlTdSHuAp3I06G6YVWwqfc5ZktXhy6fuiYXULbcgZ7LVICHR4jf3vF0uNz3Sjp4
AFsw1U7xbW30p75Le6QAwjyGWpgcCrKYYQ6FG2uAvJQyddVxMHfSHC/hSD/XvOllGn7btzZy4X0c
a2JNuZZDYvGJFsi8g1t1K0H9tbWFeAhmnXyJg2PhzbHTZY/4T8pCbJnXzPkjk7XTGvHdivKzoGm0
MY2+W1JJ24eoMu8xtIRVKq962Wlb6nxAYNqZwcNtnFfBSvOIAYiKeoWee9rkewa49tbNI0LNaidb
aKBaDiY/r02YgJo8bhslU5J4Q7kpaze85hzGMNJYgljUDAdEXJgXPQl0Rkj1AGUqtmd0jcAuqJXt
wcCSOrnDXvm0d1RlsVPV4abpE/842eKOdVcxnWrlZgiM5FzU4VtOvwKaWSS3eVTfeRZeGh0I3Crq
m6vw4ks7JYdDw+O/6iPxlIxoBjmpF6Ov7vGU3lYNYlg/asD7c8mOAnAERInCl6eZRBwRw6U62pfl
udO4V7E2e6Bd9FNh+2ntNgIjZ9h9sDZ0xshdOF6mrGZg5q5JZE256iqExPqxJx6aGy7IexxFS9eg
NVxavxJJszpw4oP0k5NErXGiUH6yNWIwqryj7SZt4xRPONpCsy+uuNDeksFexVXg/qqriHhOsKtu
pY+r1hsYenvxuEnaoSInCvBo33TbSdrBtST0fBn5TXxKCZRYlWa068y+OtWF3m5qGDA4KeXCJpNl
bbd0P2H0gKNq4l2Dfp0kIDN97oNWW9QOeG+gRdZt5Os3EO/MX0MxLsBoohSMvYcsGYxjVLjuEjuC
xZyxrs8mSnYmQtuW6zDTPJSa07TrfEWqkymwO4vsu4jQLmDrJdOwJGi47Ypf/LrP5JqaT2jjrwVP
yoL7wXS2TI/WKX0jUbhyKyQhFSRl0F80+oFW9HSmzVqiamQ/GRJ8el5t7kI/7PYY6OkZlE1/ASGz
bkTJ+Gwo43OvaScvHaezrcCLOuPBrNKMey7AcVkQe8inv65dZM2TArDVamhlSSc1lCuJ2gKdx1AB
13OkfHxkyHKGwfkEk/4rTgi2giDiL1jO+1T6sKfcoVuPA3zVgHOtSylUuqgzD8pz9wllBv027WKn
3cZRyE3Krt+wecNGaxGxezA1OA7dRwfLXec226pS7c4diFkJJFdSBd/Ib8byNg+8aKlRXIhq6LZG
5AxrPHntIsWntx9HetWidd+LoFnr0uA6ZTjN0kuYR2MGW6jB+BIMdC26mzsYYFtXpZ+2TrBzMuz1
Kb937Pod9XaOgZZFgluRzaadhp2SlNR1wRHUa2lPjIpNhV37eO5h0fDBFkRwYgw6dqMzLH3uVywi
gGqCEE+zqqOLqgiPhaDAczJk1xCyHpjnjvwz6IF+pa9kVZOU0T8DNqXNa4aC4CHj7EW0d+j+v/b0
pXeR4LoVFrC9lHGxYV2dChcXhFNUFv3lEEstjYCGYQgWd2TRhsvWhnLK9raAr/VDaxLgQYDZuR3A
U0XOunCIGxGdG+yY96yraUq3ZjoA3MEwV/oAm0q9+nZcC0N0G79JJWtoqugW0A9ws6/KextwzEJZ
82lNCGKKr8eq9xb3GUK76On3BYWxTzuSA9tfDHqPP6m5SVXGOCQFk5KKDTtycc2MFi5qy8DOwQJ0
TbHmdokMtuGgERFZuy9aF4/3ioQy8GI60WJas5/vwf2XcPNDidOfW/bSL0Zs1IV/JBPUW1UprQbM
b5vENtEQYWceacctSjevb4wJZEbcN9NNFHorFWQog5zMPqgw3xE2VvJ/2xVl9jmYNFx1/dakUex0
BW+OnTG/cjJQacDGRtv57sqQeUFkHEriUFXh3zFiQj1vhc1Kso/nkswIPZ8TvuaJrm76hyAdnr6b
xPSXhSnh+xd4ZRFFh7xbfJtwGSHLmG2oqJfxa96NhPzB38cOXjKjmt239EJGMth/HK95gtpRmVOL
CSNzwaJDnXKSEIchM866aJNVbg3EFzYW6ZmZ9RaVQABD5Ae0Dr2TobInTcduytxibt4scHeTzqDr
e5PR2kYnTdKrp3rR9uobpw2DeN266ScKZZoFHp3vxv/FPtTtuYGqlanIpFYheXi0rTuaEYaXPfp1
Z6AmDNlWE3qDonygs06rXKZfNRcaTNFq1Y/1RcGRoANN76oxpL1SkYsZl2hN1TGEyiWX48guroHX
7XJYNzRyaHG4ztzj85ke6AGoWbZ/FfmCe39krwM/B8VmdsyJcyQYj2PAynXcTZNrKwGTXfXeA64s
im0UBB0rejXPf+NSNqsyWVld4q/KHAVeNLyl8dkIq9fCKyXImTnTx8AenbckiBvbKvbe6GE+h3pT
oPK5FyAqkXJYx1QvWpJfpLovkwoCjr1sBZcCMbT9wUvbh2EwkIcM5St5m0y/gdr2LbJILTLqXUXw
6XYAewfjCj9tTqap4dJ19SmfElEEj17TrOiqOMdeym7TpsWXg6aSZl6T73j/Xiqgikk3PJQZ2HCR
Yvktgfu7XhicgzA3D4QL7mkgp8ewS6ND5YJz97EKO4OlbbnUVbjR/eJUFTyk6NLHsy2d4H7K+osN
fIQ0HII2llMSsUF0KLNSUa89cmETcFc8YExGPDJt7LkTpXGK5f7X4Pj3WthQbzfNQrbevgfdjHAh
eTU7RmgCeyYi/y8HQkayycxmuO3ML1dPL33DpCeOnefSe5aJji2/Lq01OQ+XMQ7o74Kv0aJAkbHt
nkiKAMk7MtUBm3sXT+KO2WYEAQ8xqO6jc6+N+7zD4I0pjBMeusgqFiKjVhWvrYVf0FTma5z71XqK
GIJwGfzWLXBevrs3fMXlqY6QsxH4MEto4S27psfgDHO1ZYEMti7Yh7gZpgOAy9AgrtrmbeUqz4hj
6BZsO4fOmhAD0JMINP9KkAUSlJiw5aw8wqW5C4soXNjKp18SzeM76U0LOkwc8F08HXlA9pHRDvuA
LDO9dLQtHUWAePu6Za5pVaq8AZYLRG20u6tLO5NOuwciIOC8arkGGlxhVNF+JDUyzrBGkVFGr0wx
8NDZzSNyW7r8aUlKWvtSpuaDcvBuacanTgNQo7xbM1o7I9L8FRITwVyMepSuHzMssUlKhWbQym4M
95q4KTl/gf6S459wImNEGNg06zoq0eRC23dxzWwKBG5IchalHt0Q2kLeZWru7YwbcTDJQ+Z3V/iC
m74YX8Y6SBeRehlz/xNrVkiXR3zTQnrrWyHX2JaTo3unI0azclu+4I6NVr1KSpRXBAOSAarw5taH
siZdj/9lvdHjlpllVtzEMfPQ2o43cRBhCjas3Vw+n4Q5PdZ9Dsq6JS5l9joUcf1e2JF+WyoIvpUD
MKaNG0oSUlO2dZF+OYXuXupZncdyRM9MMwiJJnZRQ/tsda7ntnK1jZQ6gr1aIHYW4kv18lokNl0N
M6eRgv8EXI/TrWTJYRHpxI000dSfg1i77SrPIju+5XbbkUHuInUWQjRrDfHNopia6uy3tLwC98L2
b+xCU8fSDoTSSio6oRq6UsNETRfqGu9RXbDfDtFtUTW/clG+xoa4iSV6Fn0w13pBVaHV5qcY7WrZ
OBWF9ashveGBCbpHfbV1shAWzljCSNataOHUAlAyg8lD1uvGiiP+nhInvCMA4KUGWrwHxIQaKIwV
0W/xFbRteZuEh5bBGBkZdr4OvJrEPd1CBFY0H3lQQVbt3edR6eJUyGLa9HKg2kSLNOkNEUCmU64y
kYIiMkiLYkY2p28tFBPnwxwFFBaZtjRG9yVm/WyQYN+H0ocErWYUE30AxzkUVLyW043PqLmWAVSg
f6/8FX+T8pt4nyh8dc5BV+r6b+JuTP52wpWKexip2Ek8HDXJx+D1kHpjtJCpOxq7yZivBhqjl5YQ
4T4edkNCkelHsQM1jZNpdMcXuv3iJBiEujpASFEi+P55qf+0r/zTdvCbm+a3v/6v/94R8xefzf+b
/+b/R3PNbIj6P5trSJRLxr84a+bv/8NZI5x/oPR2XKZeuq6bjoN16g9jjf0PW8xE3Nn/JjBXCfN/
+2pM9Q/dtaSOesUkn8W0eWT+6asxrH+Yzv+1r+Zvxi7BT7dNRGcmz51U5m8y+twiPAxDLaD63GCI
Yb2OMvcWsU/ygu5P9jxoO1XKeDCZ1GVUYkVKmZ7Y9la1JiNsdCltf18hR5h6/xdj1uCPJ47H5b83
/vz+AiXrAr8DflPdlfSETN6kP+v8I2TO+Mc4Ehy7YyOC+LZTeAYZ+YjkwB/kMpcaSj86wuvOIx8r
jz7rLGmhJaXjPg9jxJpwM1epN5qH1Jw81owp93lRf//pI//n0vizI8figyz+ZVHCXMgCduk6WII4
Isln/tdXmujzJ2hBl6ZBU7zmvnqdgnE453Zdb4OqbfeRX13GAiokXGv7+Yc+XI8pTThCHja0CuVO
BHqIo8jc87FkFytJdmY/Jeu8LZC4wtiWxStIQnlRtlVfG6N48AvDOorW6ZiNUDZvG3f8KI0QyT63
pboMpL31gjBbgRtsb536RcdM9DCUUbNRenxW5ugcvdbWNqVBsh4hFtVSwlhahxlqYaaLpHUP6lsD
0nlncZJUi8yxc5oTU38PNxZOejJtfrizTYsO89+/n/Pj//v7iYPMZsk4VNw8oX99PyeNFl3To2co
Cu22nz1IMU6NFTO5YRMjjKMv73Jx9PbNyJwtrKyHEVII1a7g5GGKdFH4xP/Da/r7ZywMQzeg6WDT
mJfOX18TSjN8MdlI6TMDFvtKG07ZBKt/ACnRN1jVs2HFcMC+dnHxPdFzREHRjW8pzCPsJvr/zAQz
P3KmEA6SMx0frdDN306OKgvpCMGmWAyNzixuJiqndkQck8A3qzf5azOY050xC/gWYU9JVJhpQ32c
maRllsWrdDqUXnEkDmls7XNLf3X63n0xI3IuORw/gQfYx2bQxdLxU7RTEwoZIWPyy0hbxRQ0KoYV
dXLMjDjc/I/fakcYDr8jRSAbkPrtrc7KSsblgCCvLosn04GXVAgknF3gfyCvpk0xAJ9E2wSv+t1E
REhRo+QmY2awTHMS4f79y5ntdH9d3Ig2MEFKw5EMjJ3fHkZ3xDCc14Kf76ZcvoMO8j1rFKqsnt6Z
IrpzB9/8D66vv+19QiJIl0rIeQW4fNB/fdrGjpwDNpucC2z2SKoum4mBnjej6Yjua2wnPkWT5JYQ
F0rnZd09ejB3k0ojBIjxYuFfOyXCVZfSFC+Swfw+EJAKfmgq//7dkfMr+fPbwyuVLAhQCWie/u5G
zEYRZliXZ2GA8ezHeAjKAU20EN0rscf0OvRCqzH+FMajmccgbV2alT1XsKhtKQ1Rl2S12YOrkc/E
bvH9VhJz+3FYUXVqHNqiy2/0tLrSVxzY4utDhTbvdiiGJ3fQ6xsLxxTqGZE/j0w0/sMq++1+xhns
EvTHOWQRJm4rR/1mtXQg4sHMBjoTFw2t4yIMNtCDOoSKbbUsdL3amUGZ8CE5/jEK3fpGtZvS2QZ5
sZFg306dEtOupUNIcQ3LD90iv8w88fGi0PkPl0mKy3lh/PmzkDomWUB+0nZt5w+77p9PTGliTzUF
fMIuzPtoaUlzWE2oXE9NXIO9gnJXb7qqhbshxvFoCwtb+Wjsm8Ifj+d6sNoPzSvKp4n25aJXPalJ
aLNu+oAYnl696BHaprFO/fdGJyPOpDUhptOAxJxrNvIX5WPS9ce0OTopEE1SiQjpBE62+vlrIoES
/fzJrHux0cUsT5r8Q9yKdG+Tp3cy21LbNLQtbhWu/nXYyPjerVH75HXyMCdKk9MQZA99CZlQJw+S
kTgsW2q2n8Kta5wRLYGK167daAtC68qbkXSJ2amCFtr0ins7Dd5C1f7yrHjelLGhm4lRXowx0OeT
eEM4cn7+15cQ4BXaA73cdni9r4Y79RvanrQSXXbcbG+2o/p0e9QUw9hujLiJ956LBrLGUP0IQIRK
Ixm3+FQJQi8NyixtBsQiL8LWEIphIYYjbaJ4/8M4yfiNEH24l8mdup1nM6koVDvDuxxnq3kEpQRI
8OCllK9ur5O/ABNwndnpexoTd/TzRTOC+gwGftHrFSSSxJHbf709Sa3eHUwsO3seQlllcCpz1e9T
vA8/1GHLiWz4qGwZtj8ucfOuraaoH9wgHu5MuuefVqVXCyW9/JJ31nBkQOoutBYWQc7JshMzRCSU
zrTMh3Oa4hMoGuMX7Njpbgyiz7jHy9WaMrklPS1glkZfqaQDkNskwPrh8JSnOcR4C+ItGLrLNOjE
oEbtJU/p1fduwXSUcKqTp6rqoKphZxmnDhLzW90pc62S2FuZY58s6Ck9qEi5T5kVvliDU+z1XGdi
nJE4g+c7pe/qDUs7Kp/balDnoMc52M0BrjpLf6+l4bSLXFiPPx9X8uW7drY2iT6+TeMWkn5A2lfN
sHoZ9EV/rlEvA/0Z/U1Asts91H+mH5Ub3zitvq0gd4B0z1e2SQIVmi9CHQNgSjBXSUWOvHY/oWAZ
hiY+BDNEgt6atwB/v83N2bNJ5u8lhUQ/hg2MHDk+F1W7daO8XDOjGW74w5LC1vrsCoN8O/f1j51z
pPjjesvEN+jRf1Nd6JIscBXeRvPPCBPG11qqzoZr/3LRwzxDJMIbHO//OFbinstd4dgvE2302z4Q
3z/8HNuv3L2mpztNd10y5Khlt81/8XRezZEi6xb9RUTgEvNaVZRVlbxpvRBSG0g8CYn79WehuXFf
FNLMxDndKsj8zN5rTyGevwTEs1q/65OO1LVOxluVk4ydmJBhBiRt+4YV9Q3x8lFbbR7ZxtJdTDHM
e2H04tm1/dXQPEuiJ5Vgkz0576JXr0Uv56M5krQkjPg5N2LjnVSrDz83nmFILJ9KOJdJ5vI1HnPr
LCUIEZUj1sqC6qV2WSEuGWk8cWcCwJoFjjr1ulDk/DURjgwEl68xy+Sr9zL4a3lk7DTx1a49+TBN
XfhirF6xcmcuqluikYXqfmReeG7SDkU+c9UnnSFzEBke1HlhzsfM8aWjto4MgbrTVnO4CR1CILyQ
+GyAsOMWoh8mIG9m0ekPJTF2odwTGulFRYNqiUlXFa2wcUIhWlDMenC46o9Q0ATyHAeOT2UkRxfD
xbnu8Z4IV7JJWd/hghDf6ht2ZcTnMH/kJaqZyhvfUMrQx6lxMjd+lj/oQHpR5+jyRePvOC7rbDdu
1pctnx9C6MUPpsHuLAxJOZDZVzOp/on1Vne3VOJJ5YU+dJgAN/pHIrYstt6z3vadCIkMOlTV1teO
d+z685208Ri4rnV21pfGmVr7Rl4Nuilzu+QJG8aVuflD2iymRSAbJpry50cJ2nWDsmwgtr7W5MnO
XKJj/4IiRzybBjq1pHTjHZ3eaqxg/VQQ6rcCe/EwmPMJBkL/Ujvie0YvuvGCLn40oW61wmgjExEx
xp1GnRSerKHuzI1ppu0FV99BhNPRRDJ3k1rTX6mcMWSfALAacfwJjbmzK623foxQ/TXvdtru7Zyw
cJXFwS0tpb+bhMu4C79802ASRWfw8vMlmMNt0vpX/hDpFRXw8JImuN4MWbaXzg7fHZyTAPxrtq8Q
kFg2khuDq0IShkkhno9kwLV42SaL+LWeWLqdlhI9IWabne+O5q5wLAc6l8FpaCMEVQQvb6WwhsNk
TN2jBuKw5SKv9o0261tSP9ud0VxZZkNuS+cnRD7ZOTWIikTyfC5A5G3QlJAfGybJkzW/q9h2z8oY
E/STvbwnUfAOs/MckfFFogYWVAi6U3wM2MDfWynbkXVjo7zc3Qmv5lUP0ER4iyCEtiviLRLm/Mk3
LLLUkjbHjlPinhMzCqLVCeG7FIBZk9q3YtH9nRuHAcRQ9JxBv3whD8GnHHa/lEdyy8LyjNVMHiXC
bC4Z00nUf7X3x7IdwbXn68h0+vqFchQ02dVMG/nBJcyeIHbTc1fl2Ycr7L2LZaw0VXzJ109rSn6a
9jnemmZAxgh6jYd2JCc3wx5vTNp/jEnr+2XDYI6S9okceCIxzCzgnehR0eTV9ud60GS9A4YjsimL
y2g2kEfnTcEmISej1Cu77w5vAYRt+Gl7p0Pk+JN2AZHtHwa/9oxAlqDZfLxxK/X3AfoEYlgI2rH1
W1bxq+llV2OXs+z7UrCBMifOli2kMbBEhZDRZK6uAEYMe7nWl21hc8EjJt65I2jzQYzhebbT5+Hn
DR6pZzbEA6CJS6Q61GW+XH++o3TnFWTvd4FEePGgW75PJcE1MAH2fgcCMInL8JouXtyvgN8WvaXj
PLi+PDR2Mlwppb1buBD6JkiXmMP8A9Cp80pRtpz8Kn13qvixyWyPrGIyxC3pZo8MessX34B6nYTi
dQD6v2tDkT39fOlI+3RAEj38/ESEm8uZ3320Zurv6pXIN85Z721CCmmi54W1/+/nKquX+87Wn4R8
9FQOHYFxbkxgrokezwQXiGDSuK8dj2io9bu2jY0d5MhxpxuVHuIlx+EGkuN5DCgLxjJcLmo9iueC
pL9qND7qgWCjspfsUxfihmH8NbwODKjXv62dVPVTEqb/3fW8R8Vdv6YU+wQrN80Y8HxzLv58+bmR
ka9vrZobCm3sT3nQoinqpml+soqufLAJLeQTfYC3iN5F2zFLz9h/YG6usZgfE4hvGG44XZSFDBm5
bXkuuLaOJqodHEzMcOyYrefPb7AaSQm3Gm+mtYpmq47/9gUcgoy3eZqN+cmvl/xmGZjak9Lr9r3A
slvM2XPnaci7aPt2brcER6ti5+50vgnsUopHPyTNe7ILxBZT6J6IR0TiODTk8aGQKWtWHpNsW9ZO
JNQCF9h3BB8RJc3C1NUGW9Je2JtwyT6MbOge+wlhgPCoSMk9Agmq67PJlh3AyND8qrL5M5sdnCrr
l7RCUdPrLsoX/Jt4/L1DZzvkgfnt4+hidPES4V6Hd8uqmzcriHdtj8816diorwzfsdQE0yCd4/ZZ
wvvWJU2AdTzjziDc2t2KYuiD6ibWazZ33Zoyr5f7JNTW5eeL3dTqiL/nTHb2fNbTre6ACuYJTPVN
i5qHtmeNTNH4N3by1SP05CwCE11F03IM5D3BAIp/h21Q3FzfmI+6d827ydXm3dD7/V36b+p8fdFT
Ply81ghwfYpvndfeRVkC3ocONo1dmo8DKdeJ8WRLWAHSAm+z5hL9fEG19yXGgDyUxC7nM3zvw88T
9/PsOSjCNxB/slPqBZwkNQ8Tg5g0sjrhHunLx01DjusTUdD20R/Ynzq5tyWkZL4tRN7efr5jj7WX
1E2RaFm6/BwGP18sT1tR56NgtPzhKwvS9jrqYbwNnf4V9kvx3HJZUd70T37O8dL6+X2hvL3f5PF5
TuQff2qrdJdPZAIiz5seFhsCOpFzJOr0RGp1nT/vcxup/0Z5WPRQ8YPeCIls7pLhJW+c9KLtnhF2
9cVI0P1YSytsE4pNTy/JK87M5ALsKTvMLMrO0Hg/nN4kXcFrlnvsdsR/YvS9dCb/Us6x2A6o4rmf
fRrepRneY4OIuRoh8fnnxy6YLkmn0v0P9ZbZ8/TER3n5Qd8uCXh3aS/5jnSVFaYLKbst+vcqLWbk
bfF0HFOnOfiidN4Yqd71cMr3WYGjkwg1a6CoUDmnbp6kf70xe23q0P8MB0YJvXSySyjxKq336KUX
GQB1mTmv//djMP73I3GU/tEBe9E61Luu1P6vUKHRK31p3RD0DI/LOHwTUAiril5vn9l59dCoMt2H
2nW2Pz9iVHmWrlgDY9GAzJpmmFSe9AUYCE8V6SEbINYNusk0jcp2Sp/tTJLIly+0mLgWmtatDqCk
EXVpwqywAz1NRek+WaX/YcxThUSaf0QsN6bZymXPrNGU/Pxd0NyD6cRv+N+PdSDaS+0bEakauIKl
oA1m648BEEijvwzOa2pOUVKGzS/+BvRmXYoyXOBMWanfqB+8Ry7X7c9Pslzyl27bhtO80T78/DRc
OJVB3dwnlfwdMrlhhsUD2jWxPo+LfVtmlMOrLSAr0QL28q9hVSydg6nblm0XX4AeARCu02c21Mcu
XI7lNP+dc3IskQBT5AHU8LYhZQfnYm8dbJNz4efgTlBr7yoOG0xv3Ow/VyZZD+KOoqYCz9A7rwVs
r7spe6HS4rjWcv5oi7bB55S6x7EY54/JHQ+zaNSNiNQXEnaSK1YrhfFcGb9KD0XzjIXvvlazopHP
CyoFWlZCeZIjsEXCBWZujH6l1yfJdF/MRn7E6NhvKejYb7NG2IYhO21PDHcQReZX3ekKH2HQnQYb
cdga26XXL1Te1T2c0m2L0wYj59yff85a8HF0rQLYF1LP0i8ZVvz/F0dhgW+sL6F7gwvc58Nz0sNi
meWrKnB+TSEAG9DqSAB9/ketzN033N1/Esoxbja0gJX1i7i2iQW+P57NvvNeXOhGBemkoBrQ+fgh
/ER3af45qXoxM697tvPuwdNpg7SuAXDWusOxKVuHrZJ0Hlo5PamlShEgkOjw8wYU61vRIdW4uky6
V0ptD1v5iiXReYAlijjESiDdAs+K57Q8gV71PmrEEuHSnv67SyWbqhyANJAiWqFNN8ft1na63+TT
JFvkeiZplxbDCcNKp1OcvMs2zO+I9CSTJw0CaONtC6sZImg5WwmUkfhjok3eKFkVDwJSwh495n2f
kMAD1fta9F39WJIgsmO39JiWTX/wjVahpke//zNqKmbCkmcOZTBFqD36zCNm0nIAdc+Zc/oZG/sa
ZQSR4WzSq2Y++eGyZ1uzinOn8O+172YSoQcFLS3z/Tv0bggUsidDgQ3V1vBC7W0+pQppXEJCw8/B
PPuYDceqKI8OYbxsGtZgb4rVpquwFo7BI8NHXGI2meju2mvx+0Khjt2BRVD4wKOodx5228t/kwqz
wws5rqcPeClWffNaRopndrHqqHCXI9tHtV/6d3ii2iute/xoI6l9cEbwcr5RMbUw5LZpa6Z6PhvF
uOkfyxpoBr9O9UXCwKnWRbXS7xo8XcPrnDf60UEPpg2y7wavdLA2L+4DG/tjqRHMZviwHhy7wwK/
YJXoxQec3fFioPsHc1T5jxU2pljEHdl4bBLC9Z8PHoOHMW1OP//Vzz/KZtxneQJdgmtLw86a6H4n
y33qw/skDglJdMU+T4r2ptAtHJIRTIFaEb0/9ZP0+H1aWPXzBnSGrXBvjCb1Vj07xva/pt0nH+An
bMWdNTEyHIsbik+OKZ+AtaWczXdQtb+WDMu0sHJ1EwkauWpR9bWsnS5aRrKXfqatOjuKOq6vMOrl
1goxKMUM/bt1HTe17XQnKp64AaXNpuL22zKlJe9rIPu3oCqlv84hJvfoU8fsM+4cYByzBy8rdeJT
y7wL9S2DF0Hm/Q6vwO8Zgd5TXBnBHRu4B+JYrfOk2hF0PuJFpsB7frNfFTHXpOkWy+5nCds3DbEw
M78aU3mb0XLrowgphtn1zDezEgSHyTI5U/acUAzqR7qjf2leh4c4p72z7eY3QmvrHrbhtzIYzPiN
lX671fxYJ9yNeWq+VdSe2wq7/rnK2f1VqDw3CPa4TiQjXiZ34bJpEV5emWrHHoOXr1oPw61ioYBC
KyEXb2ZmjkvYmwX8buvJHSWTvVSe2967D5o5vWNChMUZCWMYpox/LBjOQLsPeoBDVIGgwSWUfpQb
kYfuvRkQJhgCvFgcM9vXdFlIFquH0OGjZAbvcWo3nYrsevSPBKohohINph1jkVGIElW63BTxGM7P
wzym1H/TzP6ACHEgNTKS0B5Cp8QWlBd3ZSKZSAF9xPdiL/vKKGjS5FfaNOKwxOJReaQ42/DuMY36
Obcd++U6tX9Rkg4D7f4kUnWJhxmqVPAUnPoSpmffGx/gR/cucoAjuj/zlMSkJdCnHuw87HcoGIiq
MIC6oDB0DINfLTXlBO4hUk5/jvH5RaPMzl1BXu5UFX+shvpqyV+VyXDYYQAcBbE9Ac79nY7tvF1s
+0hw1/pQtuQ0N9jPvUBHmsjE1mymB8ZN0M36V3d0P9RUfcppS4SoERVO1bERtRgfDr+7+G8VTo+x
1GTMjUSAAmmhmZSrSrA8J929Z8Y1iCAc37EOq1O/wEWaYgNRqRB/U2OMPD7Ddk6PCkYKc5LqVsoA
DMNHPwJ8RMnI3EsiFgeaLxiyogdYjPlfbrjNJYx9EroDglWznDZGmdPFM57Ib2B9C/oI83GVc84G
7UYZ8Oi6ELJmLxHRuYl+Yueqr+RuBJGZr94ZxZJlmlcKVljGl04AXGZXgSO3la/rnP3OK3NiWOdP
AQeoYnN/qcA+IQIueVJC5rxDiKt3kYohP2rfg81zVkDn81rsbP3AKWOONjgzFPhObp9C9TQFJeYz
J30cYJ8fJvN37Qa/qzU5vHSolYa0llFOHbYsgw+Im/7ABC8Q++z8nSmqICpc4C7zJ3hSXQasQRlf
OLUiXWq689j/qj3Ur8zbbATiNIiagmvs5j9h55Gy2LuEvSxcLuBPg2PakQ4CHn8X+wmIT2mue7rA
P3vTcRHhRa08D4Uo7JT402tRVP1x8qhia64GP+av35oXohFDYG7ykKAhNxZMxkUx/43zeDMXzBsJ
R9gmtmC4aSwRM0sX3QaXsQdJ6lohupuKFatFfDrt6sYVg8aso09B2lhMapwX6NAYllMwXIuBoM7M
LISsRh7umX49Y3wp7sKsOvSGbimd2MzYvSQlEDKQDCsyAihlMAYRHoCz3suba26Pu7mvyh2VH9Cy
SnB0ZlggWuN5bpo7IlJPuDnOXcLx1LRwZdGhPPX8hVl4cjJgDSeKVMqj4ep7sw5xJpWnhlCpq82C
OUPx0vXetBWi2Qd/sGqXzOZABAjEohE5DfFmRF5P9pEN+kr8wQvZAb0cu83MOJOTymHE6A3O1vTy
LDKM9pjH/jMVIPJas/lde16+K0bVnW1PPVj6LTatdIvTHzKkUdxyL/wMzFEcHImssLQyLOt4KVOD
TYpVPCy3Ghg7GtnVyNMye13KPzCAl70bPFVNCkppScujHsVu0tysLEo6rK+6EVu0l6thkARBRNiR
KOnIB/x0tZMJMP5IlRN4L3mWvc1djyo9cYuTwvqyV6w4Iq38d2+U/r3gMydz7jJqkd/xiVcHr8n+
NdNQRL4nsX20056qLCRNhKV2hlQ6StvDuGaQw9Hh/CZ08eJo/87Lnec0rhlVWUwpGrMk7Lwkh010
2bbXEk9Zqh3EHt8Mfa4LJte9n3rjxk50cgF6jtO+ao5GoCyAIdSgVdoRwsDruoRPacrAzhzP+PTV
lVV8u2H4ec+ZZR5cPiDbXiwQT+MfeyKRboCLsnMn+2/BUnoHOgKEo1FdbbByJ4bSAChTAjNJtyqx
lGCj6tvv2G/qtfdhiqfJQKjZu27cYG7htYX4P8i429GaluxFKujpyXgwC6ZcNdugXek5vG++QbzO
QFIO0WCopC2fbAgXS3gcj/IQB9hGbJNpbFItzs5v+lvR8xLEbsVRCtCTGGm2B55Rkq9IpGQ0jzAJ
1mjYJsmOisCQ3RAL9tF5NGNZ2YF/bQ9BbAbbEujXFe9Km/xDgTxdyT4utwkH0q4dbbWHuOZu0zjY
E8AQuS1p3Un2ARdrtyjbQiGfQiCr2GdL1aORte/hzH0IkbxhgG/uw6C8dDMPzo9/PkWj5k2PppH+
Mln8btgFfjuGwBqUUL66Ij+liSces+Fr4LBaI8a+SF6DbIQxKF0Y1jRy+F2NdrOdnYk7Vq9rD2t5
kQnjDEKRIpylT+WsDVq81e0Yy82I7cqNvXgzSWUfPdW9+T4QBget3RTfL4U777yCnbILY4rgew1I
xmwkFBl8YJn7xxkoMKiR8V0t/YWEd7ZcOZcsFwl8H22lB50YfwX20X0aW7c6kNU+MW6KNhjECAyg
KnmzUvfi2ua0bzJal4WhKFM7QEvpZqxUxUckSU0ryV2yrF8er+jeRppkL0gA7JaVCTXHxowngcQP
/5mZs0Zocoi4sYMDs2253+aOSUgy9acS6Rp66ewb5FseNYa8A3X5RezDdJ09DBRhqHAIdZgCOVA7
/HLu8iUkRVzgrYzB9nfgq3ee/Ge2+0VkFVQVgAftkx5N90EVaHWJ/KxK1Gupm3kHCNGfIxXWIaCT
ZC7JNYqGyRnGeFvH8sELYOPFTdNu4UlU0YDid1PNhBilcWndsiWUGwl0YUkYChlVBBzowcrHizPj
kaxWnBpl6taeg6+Vx5wCCCTw7U/apzzVdDGGAmAhwme3Qo8GNMY4T41HnFsl72D32FTiACW7HGeA
CYZjm3ZFvw06uHyrq4QHpWGeXy+7rJzyO6NiSUmMmP2qCPwpmuYUzP6fQdW/zBETX9ywIVYY9G1s
Ipsx0PZxZLK46cEvDtkpnhnyxaH33msucnfGPxOE+joQx+kUrfEuhjfbrTsCr8zHUeC7c3ntA4/n
gfzRXVpTQ9h++4b0ydsplNuboYXUioqQPjXFFjjl6YfFhUvuIjQVai1XkzqXFpGdZ1glC8wmgpyQ
1KHviw2eSEMxVTWL5mbMJ9nhsnXr4hR4MecitV8q2zrSNuY7rw+whc3BUbIyXV8El9uczAie8Q50
clJx3xX2gS3x5zoTKuLxd4ONM0bhPg12wtR4YeEqCDLvRmpx08Dw3sY5G66xvaoyIUmsKPIITffv
ApX7prYM68jKfD+OpocZKwe/66WPLshRjPo3VhKSyFRGfn3sMMgvsSsYpLgArccO2xBUWwEyy0wO
U7Eq7w2TP2ylHpWdvBWV155s4zfwDoIw2qGwIrODK5hO2LBI1+6H4b1pVXZgDE7pVWB/79x+j+QA
V0CrQN3ZxR7j6FYqrm83THEfOevDEsAVGNeKugi7CzXw6mHlveVWh9DNNLLP5m1ptuh3IcS4Wf9C
BpV5sHzr6DrgNIpQ+5uJxwEFxFEt03RAusAbQNony7b85PUHsRBXLWb/iFHx4LaDhcVzQGS18C5Z
uekd274/xbAmdnPGUVAvHqJMK6plSIWUXYbqnMV+zGuPHpg7+NaRyMb0QkAVtp39VMG97l37wiaB
wWdOdLNgEKVMgnYq0sUm1F4wLP6Yafhk1h5u4toGHq6wLMTtRx/Dhh2hau5WRd82hGWwxNXBh+gW
GOAALYK6M4YROTorwEKqf+4Fh6lTOWJbOv1nAZX9aWKHJlG4ef53VXbhL9NHxNTLEnCP6Olderyg
pQKNXCT+1hZKUSYhdvWZqUnWL0kMFLYUxKGP0rJ3cQGre6oA73SVmR9y4+L1WXzGWh5uKwO51hpk
3PfYh7wlcggVhf0E+zEwgb8WMEftuWLCjESJFM7Dyul0ULNHlQrSvafjdDsE3VnXZMgFpHFskZc+
1D4yk5YIJhm6CyUavtOa5Klhek9SN9+EBAIDxCR/GmFgVDbTV9jZcOOyUB1k+JdCKz2Uk//AyH/T
F0BhZT1jC5Pk3GaB9dBxKB8CNulMg42oEcOZXzd+F3/cAvB6DKb6HY+WuUMTKXb4eBfUJ5sghv5b
YaVYHT6BJXGgaOdPEzC7mAOok6y8thMSJoZrGfPElEIdPTVeVoVKzgb+vijhUXWAGvF8UAPmmyok
VjvUCFmVO9vew3Q1NE863gD0EkBGGHBIC2iUOwK3DEyeqVx9OmmIzwfN4hq+cbBagvggzLOog6EW
8D4O5XfSdu/VPDZ7GhUUNhkDv4E6s5s7xO29PLoxkX09jaoG+ri1+GZszekrBbKPRzxUUecVJQsO
IASkuG6n0brxCWIon1t0CuGroPKD+FJidoq/Cdw+ATvIIzbGAjowPWSXAF1tijrlLCa00QxWBivz
hEvPVhBdxp/BwY3CBDzZ2/pgj5V9UJ69sy3EPvUy0ezP0LYZYjP6vXZdckGAj5nacKuHdr5rDSPc
dmR8o8Ugo7wWS7NPzMq567uqihzV/K376rHu84HzgeWJX6ELJQ2ikcuvmrOF35m38TLPAUPBx2Z3
3BkJubJSPRnCXoAAWBuuQs5A15wZfaYHZNP0+77jRnaZ7x1AlFrX1bUn2nm/iuW3srQu8zJypEO2
sYKjp4EY1D4oBGWlBG5Pijn2V25b0Cp6RrMcED1TE+8mlx7DdFONlwTgJSjxZzjUIfCw+c1ZxBwp
49Ey0k/o7Y8EEC4MIdMcSyy8EW/hdySd0totLuRchCYHG0tj2Lq/yTYcHxvDe0Xe51yMZXg21Yd0
kxtSNhyvoPq3Sg2s0A3Y69RhOyzEXLEQdxFpDRvXJNwLcabgSHBZ2M+3SQOOFJXJRHRuz+CgfFKk
zDQKXYcZWfauFCmWVL7poZjo2shRT/fKpRDEDXbELnErpnSM+pLu14c1P07udEgaKWAL8FHiir8k
GPyhcxAiMZsIvkqgzMLOz8Th+pB94H2CjPlUVf0c8iffjESF7QcH6hB5F5v0o5AlUStHiPudtNkL
9C+mxU4Kz8SRbaVE3pe+ygYJhnB7Z1/h9ARaYe1b14l04+xb24Am3k5bdFdP4E5nwB7fC5LYCLrj
vCmrCoAPAFmtl3sb84Agdn5GYfTE+mfTFUFHNEjMK6YCySM1vkrVeBF2vT6aLHzussl3plVysfjO
WteiemjteMfU/HkmEvJS9F9Zk/t31hqtHiuMzdMJpzXTtypsI2YBBMubMGchkngr1TghaML0muQs
XSLpqGnhGrW/Gt29uaQDz4XN21Fmeg/26N5PasI04vnEmdocOqk/4iEFj2Xk3yxykzMzZmdDWOa2
HrAK1srGjCi0fNa+d0ZcixsghKMOaky2vzR5Qlj4h9+iyP7qwuGNCTUNw5qwWEh7K7uXsKpFVExu
AQ7b/FtgM2TMCzvVtSd6Kf++6rNvbyj1viRPensocNQx52inXY9NQCUpgGswvSghMlCEOn+tMyZC
dQGQwMqZ82cKFpFcyNKLkVWRBXVo8I1e/HY+zhZgZQonceyr8CFLYfKvYyvPH6a9nQgRZVMPGMlH
lyQylAvu6B9S4UBhoyZ0Xb1czRKsWSCcjQ6ZhccAIDY0oKx7TJ1hEPRrEKGzYvPIoKdt9EENS32y
e/sDWZ1m/tOakeX8loM0jo58nqEho5eb3pD3/WnclWcu0CyRWUxQIUZ0z34KvPHaINnftEtJPk6P
SLrGe3eb1UvW3pyOD1ajZFkTQB02CTZTaqeyN874PS3drWezBkIgg85gUP5ViGpbsPnbAb7thpzJ
Y89yd6Os/jFGHkH5DOs7KxoIwLemEubF9KsvWxV3flO4iHitqx7Evy7Frj1wt3i6hahtb6qUaVxF
ZOfGnAXjOjZxVio/Jxh4HSpEekoiCMoT4RbB0afpSHOQLjOsAEZvBIkvbDSFrO6EX1zH4aWpyMId
ASIdh5j9mlippFwJvzyVpVeBCZdlRkFBwfsZZPR6Y9Tg4eXgQECmlfF3duy3ITXsPf330fIm7uQ1
xMOy6SQc/t+R11zpIUE5ap4RHuvPNIbSUvDmlyjN6xMJjN2ubQ19zpp1MAsokPxYExr0nQkqT5sN
kIqg+mIYA92oZVpcWbPC2npDUvcqQtPB/Z992k6d7aiuvgcBVIn5L29Bp990BY4uyA4Or2G2hhtX
kw6YHi+XsOttdCfpO5NGPPwFKOFYru5txvMHrCn/0rl9WFjDwnfPLzHRFhud4/j2CuPigwt6Nwp1
NBs33o4k/kZQL3hdSsfjkHxCZ2VsDZ18jbh9j3aFjb7hfoW3aAxs90wG2sD224LkBkEYXAflxQ/n
4lOm8t4GFjbMdC4Dbt4kxuqT+TyLbWU9ZLoqEGVCtZ2d7kp407026t8uonz6OKrIQKARLEHaxaba
NbA4k5mV1nvq99k9QE2WMYmt4PKKsGTQlIG6FRUAHTHsVTdtHDUMJxIE2g1KleeCSGw4yc47Hrt5
C7Vt4trB50yXS6PDkESP78rofhkFtnJncQYw24wAx6J8TkB9kKI0XSvrDKRoT/phv3eJYKXLcf50
ywLkUhSPQYxqSDlyN6lw2Q0ORGFBSDYeHKpTxBbezlKljlRVZWdtyvfBIVAiL4ajsCUFX2ZYnHHr
tDsf5EMgITj6KJJ6tuOXWIlb72uT35oe6OdVzsynTVnVA07Ho6zh7cZfaRYP2wn8P4MRQ56nxXsa
6wxOsgtnZ2jqW5eBBLRr+aBKc8cDnz3mwfjc+8zh9Pw2D7p5bjx/X8/6F04GeJmjfPNANE1WfJ2q
+Fqq6Tmp0RZB2n5mvUHjZ3/Jifl7jlfaGb7aLmU+FVvVnf4YLNK7DTzq5OzRDfSJGXXBPG18uLl3
9UC8cD/k2c4scq5Xul3O6/lvG1s7E9LInUadLSb1aYUzs/OO/7DMYKsOVvynUrK7jBm/qRDzYZTj
3CfommRjAh/z/77wK94QiJ4QXRsvB10mv2sgF9R86R+nCouDK1OAH8D0DDeAa2NRI1dE7KBYp51j
lTkKdVyajk8+Lw+5Q8+PFBD75rdy0O4pclGYYgJpMsnMNastlIXPTP+dGAJsRliD107PXKZ+CkWg
rb8nZ/gnSxoeZ0Z0Wv2ZE3D21sjgs3C9jyyk4c5hMYwO7cNQOJ9V6gRrbvTJalkzwUtnqsgctpmp
AvPsUBuddQhMONrIG8UVyUYkRzc92ogt3AUEP7JWDajTe1GDjQo6oB1PKnMHOI0/w0Dmo4axUjuj
eWwKSqnFSnYmqoDNMjJC5CUdXe459DTGzoB6G9AXI8oOjrl2drjx3ahTzt+ebUNoOd8TrSXWdQK2
R6u418xIWVcM1PhLAu3XZNSFGIiWC3AYkyqm9BMXhgLOCoYDEXr15jjJm2twqGXtO06+ZWvYg96Y
Q/kaGwsXvuHQ7WkbvX0A7WVu9Nk3s799Ghdn8tS/6OzegsWXRAe70L+H7qkLg/agGGRLwiG3AAvg
e7oMhoav2R2wTXCii2KCBYxGyf6biv4Pv3MLGMua/SGT9rNBy2xDZKLZ6tSuJk0qxO7+WMDvMKCm
SY2ZamkOrJTw1wEGJx5k+RQ+ywtHhO8hx5WSa7uNRMs2/mUTGpweGi+OGs6BdaXgderE9O1X0DBk
FjZ9sSaYZJh48EyaMJNpYCq0u/c9aiSOStjmu7x1r8QmZRu38IrdwnBoT4/7Gc/9Ja/7T+JZpwh1
ICMQ0TADJhZiQ3kneByzYM/+l5sGSF83zhFOxHrXiZqrY4hZJhruXZ4RkDG35C3JLt255JFuhpnO
Kkzd5yUcinNgTe86SGWU5PWZeVqxa0tEHO3A9Nz39l08e1fFcuvCqGc3INaKADiglOsOxC8017nH
CIlGfklRU/sFCrK2W9R2sDhrRFq8yoHJSQCNFLHFxjP/R9iZLMetZNn2X2qcMHPA4WgGbxJ9S0YE
G4mawCReCX3f4+trAcyqzHef2ctJmCiKYjSA+/Fz9l47YfY2ZM86VAg1esFh4hBPGKnFp9JyWo1A
iLsdsO54yjLA1s1Rq7jqwX1LhAI0CciloxHGIHdt9/mTDvuDQFSsKQ14jxifz1Z2vwzpmrOCDgJh
rMcbP6cJbxUjJyEdyppl7JnsejvARx3o9Yn1BYxT5NR7M0/VOjZiJv/qWxH0eLPReUsyBHEgE7PU
R/gmpqDduNZLVpn5WjnJMYuCVUOhiPEOeJv6TVaW7fYfHqcLXNrEXqfWixHkLlIMnaYqxQcsflDr
XVf8Kjnij+H3RlT9tnTGiikuF6LPciI6itPOQc6h9eM65k1PA5MNAKzqygPhXHikhXsKvi2sTkiW
OZ31ftITvLXQVFBZkERrm/w6VgMmaWTMMJdbN2lIW6CBhBk7nNjqUd7pjKC0s/yZB/QtRT6ZKy9+
VDnkb9W0W63yqHwKh2RGcG0DxNCgJl+EJS0mduJHMXFVRp7x4SuZnty5Nzi3UQDP4uzoyxm65kgm
pNivCkPQ0MuvLsqoFRJUuXGAuXHYLTe2zpib9/3oZGTVmAXxi8GUXrpaGWsm4au26mueO5lFeUqn
jT5gMMTJ2ml9NqSc/8m2eQ8wkJAmoquH1mZ/wRmZaUBPGXzRjSNolDcoW8Josiifh8/US4aDm7bF
2syZ5tfmN4QXaDbtNr7SvCHaQ0IegS8I25TBXNrQJ++tKtuAEvuM5IR02xHHrh8JtkDT2oZ8+M48
NUIhkF3RkW9KCREOEX1G1074Gw7SPt9U99YNv/WzPtnEVmZoOSa4Peqou+ub3t1KJJPsBM4dQWr1
oK1zofKzpTSGwVn5J3FhtypeEtUD6KMUAm/qZ7SEXe2nj7ViX3YWIyi3O+CKpPXchdNZ+d5DGICM
iF9npl5q1P82qC7HY3OAj7tLC289VoSOdcI+MdfMVyjHVwBP2mM/wlqFE3cCrYuYecqAlUADshp3
CweVVlckanywpJtpHn1NLCcpUvf9SA2sqJNHPQJ5m8bcZZ3hXFoP6BTVCnqL6hUBzlm3fGszTbCP
gaXbh3yc1lw3zmmcgexEka3cKL8XZWBttIxS22+MH5aR0A99OK0GksakXcoqt6o663fbkmo2DDBX
ZgmcMzpv7Mf5EZvUqpKlZEznVueJFUE2FMG6r4ZjSM4CPOHfHOWS1URmkMXpRNPq4eJm4znNdPic
HUlmFWeQrlP1NmUPbnBFncZOf3LrotzFXfYqS+sqpTM9VX1KPgQIwzU9yGMaBcALgO+tKUxAE9H3
8Bv5aINyQN6h4h3KgGat7HNpBkDT0AoAEDJPeBe5FQaS4px+OJhd/0u0oA4ReOdomKxnWo7Um/QM
Numgb7bMs6fLxKBtilO5owxGO9Fwn1sRnJa3JBM/ehxBL95sERniX4GbpM+dVT1V8eeQ9DdaFd2l
sGghgaPAJDUkWGxo6iC+OcFfwzusbJOeefA9qsjoG7OPPmcMint3ZI5S0N8wrD8M1BQNj+DZVIO3
txpJZmGlv2mReyX586pLr0DBKbQNuua7j/EnjELC+VJ6pYnQ37terJ0xHtZZ0/1uwzolV7cntmfg
RdUfgfJQpEj01F31I4uZ9NSs0ZPFJRwmHNJdjNY+99KhnFWN1gT9zaRZ3ZKFZJTja+0Isska6hLI
4zE+s2QdYGIwUoUahyztIsfA5fuKaAE5vXp+IC6jCwYtYWQlpkNQ0JF0sOyY/kwdJbSuF8maHSjk
+OzjIEh+m5lrr1Fy/dDyvNl4k75TmeZyIPZfcc6iLE8S0iHVpghFt8XlVYGz6JWldj7yVCdg0KDb
tdirEMOA55wYvO2SWbwPiIm03v4OOhZ/oJAIR3zXhrr6qDwM3s0+thGhob344cadBkO7NPEuik3W
oUwXUp+VwNEloqJyLLmTw58kpv9rtC8CPJhZcjkPZcWhSkj/HluC/sNzokUQbavgIhC+rHRXKzYh
gthdWj8KJxvp/sHO1D1YtH3p7TBNwJXUs0Ouqx2eFOtgTv6WAY25kamgASDHrZr3bqtNiToXnPYH
S9vmEUZ6G5IGesK+1XZjqqVbQ7PjTTCAB+bQy+QMiUf3y1YghI2oybfuiK+FgnOPC64nlMUcw1OY
NGeuNz6ebkp29snWRH0ulXjXaTOqOZ+HKWAAi8AwLzjZ3l2LyoglZOe6+URbg34zkZP3oemufWUg
Z6d8KGhCIQEOrqkHitrn1B4ZBW2M4bnJyDfUZhMJDf1yZQ62dtA6/Uc3rfXwpaf5TjsS6wiCIydP
CXPtOKzUVFnJoHVPPj3H0yCKB2iTfYeTlAWvcs9D3tx0HTg5OD4y8zr7g3K6RH0CIRjPhpXE+cXS
C+daIm1dVWP3pBWtOvmmiTPbaq7AL+OdHd0M7aaroCUjjj6brJ2DpHZaTQVZe4NPrPsib1QzArYa
AQgmep3dctEj1aoC/4bJV62QZKDyc+1tPRv7wpGqKUAVhzQpUS8DF5wcphHcp4F6U5HZWpdV/ZzF
HXtXwuyTDp5b4tlv8sg625rUaMRoHIBc/ypL2zo4EuhupuBrc3hCZWkj5SSGasbOvy66UD1j6dIj
zdyLMUWXErjnACX92kchzgCflt7yz6gO4zMqYGe1+Lvn3lUpQM1ERKnm4H+/c/ZbY1f03pAn0SHO
imONeYqmILQH3kUqMyJiMVVFrM+u/5pXzly5dL8G0oJNzdkL6tw7+1Z9R4MNa9cI2C9TvVovb4QE
KviCHGWRvk5UEGR4Imu22gGirbOdEEgdKxSvb3WGzQ7U9AococVYHZulH0A3CJDyvgU9QWrDJB5d
lz3clmRnQwOxOf9SXZHlWFV1B2M7ctg5YmyZXZC9du5P1MwUngPBlgt1gLo53AQ1Hl/QlJWO/4eq
mfFM6cpvFQhAtI4GlusIHtHyiZErMpxgZ9zU0I+XRZIaQDBfUyX6RFXReTZs6e/wOqarUW9ofKPz
fbb10nzGzl5tvJFO/wpzNEpHHT0lUTHG2ijVZxw1IcE5ZmO+WpTMcyuXSodqHmcx5jKape36S8NN
UwNazm7x+C4P2USTJ2jkXm+r28Qs5WVw9/XA0LmPCHWwnPQIha5+5AyB1yBlmGFq2IKtzL4uP98m
SARcab+rAc+ijw5JasnepsbpaLFv3QL3kT1q3Q4iXrQpHG+/vFooht4egSa/xhgwH45d9IaZs9oS
647IdKELiQ4jpkcn/UBb16cmTdQmov11oJ76neXUEGResJXNeFNfg0DjOyqCHZ68wiKHHw5NH4cd
RpzYxuTHzSPZwGpMc1X5yhr5YdZCHNWAiAoZiPsKOryabXZtxIxudi+kQJi2cet7FEgkCdGkIYok
tUfE0/FVF/VAnhhVipnbLbFPg7cOG9bHHj2c1uXqryGRON3o77ZW8Dqm7EpEjnNW1rPfUzb552L2
NWLAgRsxjREaUdjzQwIciuD6J1SKqE+DPj5YUxI/etPZjZHunZPJftEXE2Wdls8ZX9UVqtzcy8Qd
HdbMVq1+tR49YtQKwT3TB4nMio8usuY4jLCZvg8RFV/a37KgK97GjHe2KAb/GmffaQv3136GqyQG
8Fs8r7ehtz+ENDnBtEMBt/yLIVLr6aXwxvEWlZTZ1eRjuknHM3b3+l6ZFIvjzLwi26tFqkfmyJSQ
jGtmiK1YeqxzOv2l8ffbEbckBl2uLiQcLzYkgE0QuPm7kecbD8rxzTCA7fqCEFH2CPtcIEJnSIpP
FY0dY2yzcA6a5iOZnSfdxuyM6fp+vBUZnCAPXz2oAcnhFzkVYaRXPYk6fZ0GEXABdl9SBdRYXQwm
C2sIptqmasRPuk3pCe70ACapeMuI+eDqDYmATaT5VHnlxN5l3zSVsQ5IPTmPdbX2Mpo340iYE9ln
hLVVvU7LtBN0wz+qduD8GLUfyQLdR5m4Cse43yVJfSnwwZ1i25NPuesmO1N3MOCaAeRR341OZHcm
q4YF+CaZF88e6OVNRZqwLYpo4gXaSD7xNSy2xCqAcSDpN69zbkBCJ/rugBIXOCw+sb1J1uylplcV
zP4K3zvP0LLnfjbrjoEX7DyJ27m3NWMrkoCD9vyReEGNYT2mK8+/wxvC4PZJ0wJ3R/YHf4oA4FrF
NcMpvmsrj0ny2J9ykzAtcmABspC5t8r6PntoUWXvshpd3r9+2hfiF7gD+7kis37F4Tk5JDL4idT8
GGN7J3Oq2pM9TX2UQ4Xl+Jk/8Re72C3PHFPrRzm7NLKQhk2aHUOh3vOAWFzHLD4qE4V9suyYaYoy
opnmdSN4GTKjWrlQcJYFEUMl6Iss2VnQ+3k7Of4MXcchOXfoWWHw7Ad/E+eewsW1LdMOWvS82eah
+anaoIPkEfWXZn5oBR6oXiqdlKZnRiMXNul5ff+fh9T5sA2CQYo+f/T0EqiX+JZpeZ9Fbyan5asJ
xD3Fe9/uWjCOuLek51S4rRvkCAUXAQFv8kEy/bZsqu4HdF7owmAEr36ehhc0DHyjo6GhEK1R97w3
OhIEZxi/K+NsdYF7zOyWLFU/jb4nrc2o1tI4WVSWTlNihikl3WfnOfIjtMtLJ74TWhP+hmiDjkOn
Rf1FDapzlR8D77c/xwE1Fg4AOFTvmhbTAFDNBz3ezgb7z8GKSL8YFYCJ1HBhyDQIBFY6nXVple3F
mHknatTf4zSV1yp8XxZaz3OTM6Lf73YViTVrivs8FB5PIvNvUV2oB7z/VR+b204G6oWeRnZFVHbX
m0LbmNLnxem1+aTp3o8eC8gJA6R3ANg7bRd0Quf3t2E2uUURObSjZgdv2eg+Ridzn8ZSD9/aUKfL
ZkfqvHxTzn44xY7eDCWl+sTC3SgtOjuoza/5EBf03nD1T0R67LVOjNvC01HU2n13apJq2PdRH9/r
gsW4Nunojux0x2hUj6GmVFgRo5HFvj/jVZI9EpEMSQwtgrDsnkPY6WtNR28w23emTJy/NvzS6VyU
7QyrMPppDU9lkAJXtL77+nDwS+Ucivms1zGQiSSzcW3niGmy9i2i6YjKbdDOQ4BjBe1vffHnAIww
vi7riUbAyQH4vIljxRVHjSpklXKjHCx7ii/T6E5H+hQcHFpGjHZchr/AGdxtVqxLiWkQrFzlHIWI
y23f29BRsJ1v/bwarmXyZ6lwUva1OenMWRl9Y5NoSJTB1/5Ocvd4y53ivTOVS/+W1SgwMQYi+Ci3
MtIfRRHmT44RmY+I2etkFcXaFSaRJ5Nv0Kxpj9Yc7JE10sPLMNr0HkfvyEUJEtmFNxtiMNkwPD4J
FFXPjZczF5/3JWZJzv3rKSAq1ND7QPGXtl98IzkumcV2YF3qojhpUY9gEJUrqcrmOxk6yV4PmTui
DfAPLlyhAqX9wSVe4sAWS+MJmBHv5fxDTqnfMpApHNHzu6VhREtjD2HJHANKQpUxVumnCY2gqdv8
1a/EFQmgRQ/I4isK+LWGM/416zlbaRH437SoScLKymdcb5wZuB1YS8bveLzzr23BxlXVQiDHLmqX
0KYD/VLk1qY3BFknM6ygVbCrF1JctmyA0ojEyux9MtV7VMxM+BnfqJLOXvGM8Mr8rBkJcFuRKo2J
MGYiJBtp3ju/AFuQqiMyn6coCYr1gpHRu8i8+V2A6hWlH1r3PwBFuDv4Q69A8I8emIpKPS9PRafJ
Xuw7fGssq562DVqMubSTUJ/VYvxoA2a3aV0/48JRL27/BulgDyc8+OknEHFjU6c/GVruLhbMU+DX
7Bd4YduF6a6N5W3BY4K8XkF+1C/Ay4mqxLSHEu6fRxbsMx0G0Jy5uT3Yxyh3kf3Pq74KqJVL3z7q
KJHwUoageOZ1H2Q3sbo15eRybis6w1gjlkA4Pp/UEFP525ocpn1vuQfMD+Ef4viQZ5BxOqSUtGj8
5AEXMsr22XzWeb15jPoOP5RtIT8sm2HbWQyju4U7oEfJsY9ZKdCchdvadCPOJZTI1uw1hjTAQKMc
ftUCUUsWGwQeNBbKAQ/KydcfNZwh9F8qAm9K9S4dp9+4UagOKBzUOyhv5q5G9iOr7fiSgbBiNWrJ
HMwsCTzdiR4kf2RnLyyJLcD75Mzl+1ihYxEjUGojd+yXsSZFr6r+QFDFkmokPBQGY0Jydda0HnuG
OB1aWox+Oyc1o6Pmea8K4tBzxdpTzgws5Kj8046+S94LF/z5zMR0C0p0xCBzyRbZytyNVIjItah0
eg8l0XIkKBwb0nv4pE0kpGr9oD8yj4CMPi5/FYRuM4bnUlck2qwqtpxlrVxWTVbPImsNRsJnMGr5
moMgnMaeQpAkWGIX52eV6MEZUa+/aQpFEoINK6nXpHuxfOMgdP9PR9t4l4wpw9XZqzj2F4Qo6cFF
zrMn8PkSFk34mjYXKvrie0Oa+SqrrPAVIAhxyPO6Y3IBzD/ZzFaPcCJE2cnJReK2tXeVU2enQsu4
nSz5YoJDKRui3uyg+sSVedEFs/IQI/dz7zl/MJ0ZNOKsP1nsTbfa6r5NIRkV+hDQGvBM7zUHyNsF
1p7MJBT9YdE+5412GMDoHaaBSSizI5yeSWg+GT4HsjQguqJoQcnNBbzW1CiQ5ifsC4fdQjUbbt3p
yTcmBomsZL3N1d0F4z4rKapGC9MziRHmLcusY4dA5mK6ww8fNOXZVpNzZo2MIcAw8yIAkAE465mX
Tv1rbXBIdRLznWUr+itM2ruZpg7aEP/EZG3cFHT1D2OhV08Ol+0qrhidDXlrb5bdfh5y02YbL8tz
HpuXjPTom14RIR7p1AVFFNQXqQ3RcWrEcdnM1GyfrkzBbbztYiNFWMQWt/ztWPofGswigg3cnjfE
drahXz1yvTf4lB33pJL+bibGoZyt5mVh3OtewwRgdafQwAvuTBeQJe0W9Wn6OnrjBCiCCirh+Kdm
uAiEI8lksQMAAnHxobdFdOKGQRc1tdToMox2SnTV/V/fiBNPHSDG0pYsg5s3txTGxPuDXEztMFx/
0l4lI7LPVfLU6KF/VTh113YKn5wj5c8OuQ2jcdYujWyubVh4qP3mqiLInJMVgl3odfsus+gFPxwp
yLnvzGYxlpPaCjbEYjAGw9hKA7kj9FMkx2Co8wsGaO/ausiLSicubo3PSNZg02jWAxllG9yf39FW
ym8xlu21kuWfCQHCMUEbyL5FIijV4wYnbf4tdYmMsz1fO04Ea23YH/29MivzSnwtZQ7TDCwJ+tUs
vAC53LAT+TAetNIKtjOr7Tmo0ufCm/wraBJ31wbxObWmA14sekAVrUE4PyiZZigytJ1gditwsAZ1
xVQlyg+iLN8s4iNpwrn2XSM9kjcGGkWLl3X5K8J33xR0mrVK9XLH6d7fkM31o+yyfZIm31pGnE9a
rX4AqneuRcS6n+kvaAP7N9UBiMtbA0rfspDQsn5KG7rCIlfWaxyJaxjoeC4zFQGr7dPjPyhhDb8f
kGBa+ovjPYKBmdOTpX5NDmCfdYzkrsRFtjeg4CdkgXpPrvOma2+28V7J99p8RaGyqgxrZeO8NyWi
amoeQ2ob1tukeKxPmX4A5y1BrDT7Jjs4zaYlmarVfhCXUrf3udH7D2EEmU2riSSn2nzOFS53LTnp
AldIYfrvAwFVBR3tkoprwMcYwh9FvF3+gTJEYNARYc2BZvcP4c6C2co8lPUIbLMk10nS5iCunulB
/Q4VljlogHkQcfqtbswXdJtE5pTsPJHx0g/ur8KwSJeFKzTlhbaOfXUjSe9iABKhh8+zII0rwStK
KsscyKrSFZPLTxRKb/XIiyS8mHljpo7SjmbQjoleN+4fQdusXMGWH3nVC4dK2EdMjXFHN27+WuO4
AEcW4x9paLqMWyIxQuTOvTdHigcSmVZ10R0mm6VkgjVNK99M9a2vI2pHualJIRhb8/HB+z1k1X+g
HkvxN3grgCzbNXXdVY6tC8P+G2sW/YnZNVFeIaFhsNWRKsspZkUaTXeWttWdkT890KFKBqp+9zZA
fEomQ3KJhtElznBl2PRlVqUtgZZxeELPxGyfe3Q4uo3p7h1N4TBEtHCi6/NXz+DnhcLLOmqdF+6C
WqiPygav4xBECjABt1Pgmv+J6/3/vkT4p5ZJ4e4qwyCSgLfg8+cDQUX9f/5L/0fPEj2kscMHOp/f
p8EUw3rUIFRjNkZlkGcNEUA0MTW7JquYuc5aCS86/9e/AP23Lxzuv9Pa9b/TxXXXNTE9WY7i19iI
eP/vZxEwxmb9YZgbVCADWtY95oUV1fqMHv0iNy21EOYrg5Bp1PuexJ+tmEsGjlX+NeG9AiQYZv8B
4Kv/HTE+PzHLohI0pQv3evn+v709kzuShsnyhrI2hRyW6pd87r/gji1nSupLriefrc5MQMtCbLBV
RK8K1fysPEBdS+zof3inLHOmiP8NKGxa3F0OPhw+Nfn3azLIM6v2WMbQYTqrPN8vZNQYSNZIehHz
oB7mVFvvffqrH41TfArX7l5qbNhHpGHZjoF2mvt06ASbYGMkyUkLauyDLlXXNKAtVWA26K3oV7ck
ACNRbYVAGy3cJNz3IEugAzM98rV6ugFT/R2SwHIqB+dlKdWblF7+wtK3fiwnl6W6/+qPK42liWYT
FhrdeoqCODosd8bS6IGjSKii4vaY/ODXF6X6i6Aa0mLZh6FW3e3G/eC9fSQNfPdc9/pnVzs7WcNL
CUPzFafx88IPYU6b3A3nu9h+Va3AYxroCYX+6vf0C5KGXBPhCXUedPWL9i0zmLl3GWbxLS+m+uhl
oFA8p0NJUu7EXKsZ80NujPVaLHR/swvkES3mnEwcYVgcGkj41QDfuarxHLUhvk2UhsOnmf2ppd38
7qEsrMBaMnx30/CMx6957rDSrSwO/WAW8+MYqfQbb7qJUy+MRfNYXgocUIYannGyDNYLXXlyFQb4
WkKpirPTuMzTOu9P4tXNjjFxfsw09gZILuVDECp2qjtlQcu1gWGZOlPMgbigSSt+NyQp4rVlODhi
rDMjI98OTp9eK7d6WEk5/jRH+plx2LrfvIFhul+lw2uP8IauY9bcR4x2gycPkhyArfSr8bs/ssAz
Lol3YkLmxRE/u4/4uViu5fhDdzI68OovX07lgfA39VJzfxs0gXfa2DJ0mIuS1kZCltv9RY5uczVr
5ywTmKC2/2hTbbjZTTLM/StC4+ZWbtO05oZbDn6Unq/duee50COhj35dNgxDd0ta7gzUv5QWehNh
DWiiA/dHnIenWumfbqEX3K4z5y0nz2yCc3DCS8S2y4d3NGndZHOZI6yxP5pV9JSpurqHjAIrF/GV
HJW5QS/OpRLInWs0VDi5Uxl4xqvPEsPOW8ec4el/v2pSDHQTDTWonq57Q3cgSYMf7HenbrkxDIfW
tE5hMv8SMQtLoz5vuFDHe1yLftsn+W8LzQjcotCnjykfy7m7L/3wxNmvuljw5hEwMlCuRGIiyKcH
ZUzZJmSouPdkh+giEP0xKCeHE7maOBCijPxaXCf6TltbUDtKLEajEyDs0fwL8mjq2KBPuAGZRHN/
otZTk6IO9LpvqgD3EZvVzYuYHfaR8VdqCOclwDt4KBqTM7vv7pdmcNp57F6u/lcZqVcPjiXxWDyI
PPwGFRA0DRaFUR/Fw9M6IFZ6C55Er3zEI0V4meLkynxguFU9gAVELPDbdWY6jmzqs501IwgLm1TD
0JvnjPF0WqB9k2n/E8Fsl3b7hM7HJaGvdHglxDkbsXNeSlgPkIQs1CV3+/YoNHFtIie9seukhAlg
GdOBQe3oZfqw+qZ63YqkeQR+3a01C0nTZPb3ofXz6/JQz+RdnwxopEOJcRRWGr6QNZimVvcyjJG9
w3w84GCBNa+l6N8kvdU9A6A/aWtjdKYUPerOTumRzihdM1+cCbrVsi0jNxLHfnD2VscoT2hRvVue
fToJfA55eli+ypyn2CPRdN4zve5INrC3B+g8vDuGdwIHQVTa3FOfeg9IYwW3avI8eersPgHkmtQr
x3pK5EB/TxP6rlIQHZYiPgUQ0bQO1dxcx2BMRgEAQegWNEwp8Wjvv84CDnFmLp82o3zEYVKke3Ae
53DBnwbOnbQp82SZuNgqt4kOxYhOVCPJBHrMxLIFLSKT1RXZL7lVDQ7/gZSOjTta457NEZykGT+Z
WBfX0lc/IakabxHe6adxsn9OOFLOlcCgMBqRfTW4R65Sh09iCBga4wjdIWGMeVYVFMRooCeceMRi
BmZFUp2Ka/QOePaNmrC8gOhLwMSkcSXJAMIawz+SB9oUXNfRI8tt0DZOwilyOZ+nQf8eJlK7RY2c
cI5RPxU2a9pUtTgAhyGjqe7vYzVwJ5QNxkHMplvoUvJF6PIEArfcl7bKsB7K89jm44/MFBAChpYm
5iC2eOFBTXfxT/opzpYzubZPivhdEe69dWJXbjJky/vSRy+bTZpx5owKooiGEdN1/RAapXGosfua
GHIvMHPiPXDVeucXhXOXHIBXftl/Sroq4JMII4Mth7w6QVvmAVe4G2Skk9+ZlhcXEsnX9BpNS7xx
mXFBek4+tbHCz5wPtGLnX1rDt9jgthIXt2i/G1YP0kKBeGki2X3rxHccSk9fLXjMlQ5X0e9keB27
7hXlavNTi6YnJItZMYm1KLNquxCxaGKQpGOGWf3RzDHuS/uvsuu9yuhpqEKQqDEN1lqidv1utfIx
HqJy8B5GkRbrwgf0eBhL63l5Vi2vmy4+uZt+Eu8qYscuFLf5GXkLL7kXn7aZOKda9u6ZfuMmx7u/
c9quPXcheEq7Y6LrtYhDrGq2nKkUwnM3gUD1X9F/4yBN7wRHd/ucbtracb1ZlBrgu+sOrQrDX+nY
Y+evjfu4HIQRXaNxmvcxI+mafVqSfBt1H16swm9C1scRre0263X9rJn0MsmNFXg/GF6mkdmd9Bzg
kij7nxNLISwCPIMGdqRkPYGPq0d0aaWOkGIeU5tZcEwc8FUMAA9iAR9K8qKIWgSrpbvlJo1780/S
xdfGIEPTJ7dkVkPincEPRIR0j/xmbs3WwEyOoSE4gnI7pF8wcRyLLod9XgqNFUSlPkIPZKZMOMkz
HYM2e9MoVuE7DcHzmDgV1jWTIfI8o58wBzO6vPTcmLPVFZerNcbYdt1vQxJ3H7T5SOKe7ODVmPlo
Mh/elOhxpcwEyxyn4L209pr2hxBqROcZBSmpK6SXFrI9TSLvD3oTFl/z5yh5h+OIHmJmGQKUBIKb
6dmpWYjpaZpvSjUGN6QMKOmqWZ/PenfsZhptppP/OzcT5ncyzQe8HW0C7G1eTNr5qbVus7f05JuG
W+/UKhAkAa2gytbyV0PVpyUZIgXnt7QfdUlv05osAG0EJ6CS7HrgvPMwPLZ9uY9BSexMEX/M4oQd
VRoDsApU1wIvL1quLNGWl///sQtJ8d8OE7rUhbJsw1Qmp0Dd/FtKVtgb4RAzal8lVeweNYMc+UZW
N4CFQExDD07AaL96qZG91FruXxBG4qXIit9IlIz7/L2BGdELlhwNEmgebHyJF5wlDrl61ZQ3ipfN
1/EkR5/K8nyxu8neBLo37VIEYVrYOfdWVc7W1fLvnptnB82KfoDXqV87x95P8XD2EjG8uQLhYXSp
BgcNqj26B7NlA7UMrEmeK9SptO3sJWWU742Jfag9g2wHg1WzU3F8CET5sXwEseUPXPFXLfXopvk+
L8+M9WPXZhCd1HW5YxJ01p2QwRUgt/jqjVdzqkQ2gcapdRQhRc2oEeMhN1uRo/oi1/q4NL7pgrw6
Woa8TKBPdueeoRAlvU6MPUs1Tz9xeiZmkjaOZeCAiVwsOyWEwJkJbxvjxYzZhhmFi9001vbWj4bq
EKmBTnQf+FefCQMzKqblgl9+NEzYO8DgW8OgZdA7/rUwHq7eyGsrCJfCMlvsWI5ovUvPBKNB+64l
S/Wp60JIBSEhHN2sNRnmBzVx9Ttx/doYdreaPAsR6AKd1k2tODWVZhxMDeTVBFjhXIzGdw3wz9lI
A+2MoUjsSiDGKEAq93l5KKeBE7EHXGIhB0fusBlQhfzOFWQ+zgGx/yMnI/ueusKheehVK1RkPbA7
OHxd6WTvRtUyBvPF0TFIUzKUIa+B5xETUDQkEZi/805ipnWQBWVT419ytNGRyLWzXyRIVuc/5RzW
4qzN7030Ufdu+lob82BwGcGhqgzWbmhX92y0S6iJNR0nBauDseF332FgamXVdG8QdPGRl7iSisw4
NaErARMa/c4mwXytoZBdJsUOY1HiTNCkESiT5GbKsbQ6UFodjansPkyTBDjpgo7wRV2eo7YrLmU4
/lqoqWlWbpNYuy43gqMc/1H7h4CIenDHCfHBXMLoCZzNP4+dNsQqzbch7Wi9Ygigv2G3IKcAUxzC
EwcMVgTPx/duEx8hTP847E9LzRf3JLQ5aBO3NQioRTFoZQ7NdYHGFspvfDQqpzoA+JnWBP+REDWf
j5cfXao+zeG4B1TVOpaRbZ01q3gP3S66tIWydnnpwdQR03ef+M9TBYZvj5CKtrcI/dNUqnYrXZ9o
idL+KLDAni1MJfMgBsYYc5xAxruhiqwLvC64LaZ6WX63aCzrkhodHeAKeJqW1D1hH3BEENVOOy8e
fi+Vcez41ho1RLOunax6Q1fTrIWq8XDMP7UIiCKZW6febX4zMuw3dL1z/GSIzPJcE0hVG++wHKRA
QKFEm2zzpaOCT6l/9qayYpQFCLwqA0CCieh5rachK4pewxytglMjCfGI8YW8DOGzj3BoJeNOnZdX
4LctWUntbsmdSTW66qEl7NvcHMR2gK8r4yREXAIJrNJoPyN2O0SzVb1foniKcjq3maouk4ELqDVp
8Ph+4hw9c0SSo0N20IK7tEnMQI7+y8+V+c0txg9Og0ezrsZbS2Piwlm/23TsQIiJgu1/M3dezW0r
6br+K6fmHlPIoWrPuWASxaRo2dYNyrI0yDnj15+nm1qmreVZa++qfXF0gUJHUiQIdH/fG6piHnZu
OJ88X01Pc5ETO/VR7IkiNb4P2nGTdF6xbZRh3hrZ6O+9lo2c/z0gg3RdRiUWsHa280vE9ZAyeYaw
gHKiBnerH+LxhjQbzFEUdvwR82QnGMIDmXZ2uKNFJCHQhq/yDIve4cma+i9adJ2qznyU8CkTGNT7
vh0Ep73FvEZbhw6AY/Tg+kcn8BDNMpJPpRr19/z6vjrWNG0qvRWychr2zg7qm6blkl2wQhtIe+/v
a3FwtGIitsyy2rds+B0tElBoFt2qxvhCikFIKLDRCkd/bfamd83PxgILoll7o0TsuZVmaUmwY0+n
7BxLz68mZErXStolyzIePTzFQSw06EtegYZBFrMkshQl/0ZdsNwFMbwwNBQi9rkIdSdBe58o/ZOq
OoTQ40HfBQmkROTKg3siIQHiEUb9hF7Oi99wK29rBAUsDEN6AwhviJIz0P06fNAUZ62O4w5QVv9o
j429sXb1bFl7ZCI1dpiEWyLlZuyGk190tzV47QOb4/DKIbALRXke9wUJ03MuLCTndpB7PM8OukUU
sMqMnOG2Sc01u9DmhOPxgEo6+Lq+dVFA6pKvSaacRKLdjI38RsV/8apUjJPMnoU8UVfO5AAzTCfv
YJK6VpFsKbFVwra8B/YqNgr+MJL604xx5eGlu4ErTJzpNiKadjvbLPHQaNliG+SxsgKQV4Fj35UR
KdHW9XeBA3+k9LB/TwM0a6a4GK46F8OattyGDrIECaBzeQATJugUZCQKqOJXKNaP2K+X4UEzygSL
+WI/Y/J7TKHnotUaeWvwEcNxB5MNYKA4WKoDusoZx42EvBHKgMzXbskUZkodrhri+Z+yGARkZvg3
sQQAe2AhEhMiHpuq4BP67rM3gNLAQp3L0LsZ4qa/4Q1iwtKW8wMaADe10m97AZUodO9lYPG0lBu4
ZrTJfIjsaCh0p2t2ZoERzvsKo5Z7C05whCjIgzUgWzWTTbkGsQIEdoCUVrrZcbCwEkh4oj9COQR3
UadQ6UVONhI2DWpox9eJql9L9KVaufWhDqzvYV5nZDKVxWx05kMzFMBSBVpiVoJPVe40y9LLQAS1
zrBOMi3ZZnYuCFkd7nUT4r/QLxGaT6x2ERtJsdfFtDbshWWMksjVMDaQMy1GlJmP3c4IyaDhLrsc
2VPtZUqSH/TGRn7w3o/UR7A92U3tlxos3kbcbeLgLosMrgPACW4yaGtyayN57btZdR66AJylzBz2
KVx8PYDDhHDPcDs0vASrmBkjEQKV3VjNT5mmX8URrpvQL/v5FcUvtjDOjrUNC94A+hXO4mDCxL9u
5MG93OcDFeMx4Posfyr7hKpCfuPPPervfbQOwaagYuw1t7pxExQpAU0d0W+74XlnTRngtDaCzgrf
KpzGAzJBwwbnUH+BeUV7Pze+wu8PkcTYnL+4cfXqOuwC9NoDTt4XbXwFUcnEzxOseYW3HE5e4ZWE
/YO8b9B0iD6NY/fFGL17ifqUWKAmZPfa4uyNgUmthsEeHA3JAhXqqWX6+nUX8HX99T5C/1MSySYQ
qJqOZ7iOZdua/mv6xrPxgjU0iPlaFO3U2dWvsm5s73HMDFepMj4bzVgRVnJ3VRUCtHGb5OzhJq0v
gtRZt4iLkQ+tX+QHHka6satQR73WAfnF6fw3xrF/8se0HRMPW0ezDZ279kdvYB2lphSRGVRDxnQ6
czT0OUIaK3OaYxH5JxMS4SlxCdcU5jTe/s2n9TGnpKsW2y4NyqWp2Zr20bY2r6vSw8IdW/S6WA3s
PE+TOCTubdIAIqzMqYQSx8HRSg62816UdUHLbk31INfXqGsd4YTsjKBCOl3JUxIxhoqgoWUZd+dD
CWauGABTyn/hf+Q8fvVWnL5lb81//eIQ/n//6xfv8f81e/L/aGL+y6vjjv7+P6y+td9+KaxzflHT
XfdWT/dvTZe28p1iey16/ncb/8+bnOVxKt/+9Y/vRZezXrh/C6Ii/8VvXOcb/8/+5Lu3unmb/jTg
bFCu6P9USX+SbDSFsbjpOOT/hrem/dc/aNIBVJCGdGxV1yFUcl3nrGPDf/3D9P6p8zzU+AWi8IV5
PTakTdG9N7Gb1C2X3b3mGYbl/eOPf/09M3v2lOej+E2mVgQELtlHC4NTz1VdF1Uq3LV5ex98gLsu
bC0PiO2iyN8QRIggIrqYAhfsw1NvYbLI/emj+W++Hq7rHu/cMQ3D/uD0m4zC3HGE4RrGrIRfB/Vm
7p8m/XXM9j0chL9+Me3XcMj5v9McV3c8DR7Qn0yuHbuuMJNhBzwh95LOT8FWKW9ipLz8GskA+034
63X6dcMT0ieMVOzSXNvY6r2hBlcOEZu/fjukID5+2lhJW8Lg2NI1R3X46n5JzutBnWMJhPBDYM8P
tXoIgN1NubcMYdWU+gD14bsF8gc7g8XUHDRPCPwlW18dbus2fyKQdUzmlwjTMrKR7jW0wIUzGbso
tkAbR3eVZZ8MBcMezxZ+Py9TkMOKAvpWEEwevbuwB/JQPyX9tNX6x6b7t4YcWTVX68rA5z3vENsu
UXKDqPpmINbugEYr+heD3GLYEb1aqKTy0yhcB82TiDfjiIEMziJDHEMzkff2FaLbUE+1DAIjH7d7
rXfdkt3rsh2umjhaWFxVFZCPgex0XpQLzBaX4n8IGTmp3SpFw9GGWoMWQFogMsG60rezZZTwWmgt
msYrUctlaREcrLHLnhCi7LpVrLVol4IdwWrG1ZS1zj/lWZhxj6/BuKiLfKmDWAFjZw6rXmioodqD
bDxioRixAB/OiBzcuIA2WfYsGyhSwOktNgt8VeRmCatbICZUJK2Rx0HillKNEHsIMS3xXtGqW6IB
s+yQecbUl62R+PyC4qZF48JFaYRtXsZLGXO6hXCP+H266qCKxghIu5O2tvjE3eQpmg2EITd63C0V
97l0m0XOL68tnvif/eR2EJ6t2bJ1YE0Hb+Z4PU5PKasijX9dGYibjVgHQDBnn4zOERRgNipRYC5q
Pj22m9DvDtEAI7JJEW4HWKCU6+BKQ2C6x4WnfJ6s19JNESwxsHhVsbrsIJaRaABhO0Qos7DrKwn/
q3q7zCDs5Uj6aDNGQji+erjFBGhhN8HaNZUtrk934t+duV5mP1gj7IL+hY48arsIe0TZlNd0PhTN
8xAdvP4+qe4EXpXVKGk+hKzB3UTV2q9uSpwUbFCyef7aQ9LWJn3lKKxl3XzhDTeGctKLZ2gJpJj4
ofjJam6e0DRBFmfR51yJGm44wZvG125j0obB2sBlwveCe9vSNvg6WRcrkbVA1GyZAreLDfZttA1I
+Yp+4nuIADYgpwEJ6L7JbxR+kbZ/zyXhY5cEHH4x6rDIDW2tBOEa/8K1Aa9BXCYO5Ad15IKzgvXs
BOuc4JzvJvtivJqrmdwKfDtEHUbhZZBBcuaDVr178R9q8VvIt9xgVgmCFO8cBenY4KpU060JoE+3
lm2qbMwC2WV+s8jSEWhPV1aKtB17k6kN2MLyU4jfai7irLlSBuy9+C+j/k0rgD2+otqGcE6wjLj4
UPIWH2UFjDRDf7knoJ6raDkrfBKzvy6c8tQmsMmgScZmeqgs94k72hoLr0+lMn7XUB5idY8l6fjJ
KEyCsOaxDcyrCoKmr+twv7NVjLqfRyKuROMf/jzvV7SqWrlm27Gsna9DiZISl2dpocSgvyXELBM0
uAKcl8txZRgTq+QnDa5E2eHDWrwCFAByyLMffReNDT6wxvGO+A45XRLFIlDGmxre9LZFSIWEToaJ
eMo1xbcUNmwcq6s4hv821Yj+2Qugd+iwgWUDs8/769h9hAHci0pbivtin6nc2sRTgnwEnxBbI34r
XIvn4C+SUm9JzddsAop8jpNvIZ6FZUEWKHdfEFLZWb19IncvMW5+6YIEfUYDZ0SYkcV8TOxZXLvi
h8rvQDW8paq2i5q3JJ5OEORJ86E2qkF31biB2QmeO91KQfxeXTSNxq8aTSd+i2n16oxEEsananyq
+RFF3Ev17G3iB+iAxefNmkO3bHCzFvdxZJNQTOYONtqslUGh+utUYVEM8N0l5Bjb3AFzEn0mj0XC
t/o0L5S6XSrVTdUFG6/SN8OI9mEWojmGR/HGzY1NEwWbOh2/1wSaFo6ubxD82Q340ANGbr54trLq
UGIRGg8jhGgh5UDCCU02NFB5r1H2BlAXAX6uYL4Ugw8mc+4LrB87/b6O+XiGGyHZhPrpCjU7NuBr
cQ9K+I6HFlOtwGZPkW6F90/a4AzCFlU8gPIQrSO+uYR7mI2MLvdEdPU86I+Fh7tUVF+jt7lVFWM9
KggG197Xkkyx2pqHLmOPbSbi0g7O4LP/0Sr7f20B/Z+W6/8frp8Nljn/efm8/JZ/e/328/JZ9H9f
PVv6P23dsxyVKJqho95L0/vqWTOBNr4vl13jn5rJMlaA+kzObP2yXNb+aTu2YZAWs0WD9T9ZLX/I
r2GMw1XNwhUUH2t2/j4sX4vKRsQlydw7N3ZYTxJFU4BykVCV4LhaCJ7bxLOuLnVB5oXagt/De4vs
yCzFEfayjrGzjrSCYGwoFRhAdvTzzahm6c3vGkoDycO4xn7HgLZz9smUZpmyONiFXhH8ouVDsx6A
cq9M/culvkLrfF01ZXgNVLU4deJQDvgGk9tRr2Rx8LS/A+Bav26V5ednsPaF1AsO11I9vqef0akg
jGy032bzzg68uwSIORC1MNvbdbe0CChBJRACC/KAp4EGcg7iWZ0YCHTBpX8anO4beUvlzUcaztUC
8zu2qcYiNMvwQWmwhtB71d71VjQeHVwAF6xJzC2KYqXYYicVHPGS0x6nuT2bE74SzMervSzLdnkA
fkJcMDe2H/uBuAlY6iC+EJLAjteBXd37QSxgIWV8BGJdrS09jZ/yLnqL0OR5U8pPIfoOr+BfWPLl
yfQANmneuHGU/A3s1xGw3ss+jg+Wa9vA9psgHFvJP+10bCsMQEgl7Z1bKZ9aYWqKRWe/B/XwfoaE
AWtZ0jVr2To6er+/9Ptd3WWsB4Fm72esXIvXWgDhRreGufBHqRcllAdfK6FJIdtEKauR1DFNtjgy
KK93Kn7ubg/NQrCKPEjlh3608AAroUfM6M4XnWbcmBi0LVvg/2t78kf3EEyVkPDgzaO8V1aLpkSU
43I4V5IzINRNTHQd+4RO8X9KjuHgWHezWbzm6qDdFbA4STW55WECp7lujSH8BO8MSjgOlG/hc5co
6luJetYirqbpUYUujT+K7qMunbnLn+5vv9kD22Kb9+uXRRjAYfFjaZan4c744VcQIdmhNH1516ge
nMulmqsqEErtOYzn7Hvsql/nbtAewf4qkCH6eEt+E4LPX3SIzS4+TapRHaC58/kZUbcJ9aG5+cmR
1sQFukrcFhNSGmSorhL8r7LqbjM7QVQIiem9dAbNVZQkQEgUe4gv+idZvLSWotXQYPmxxL5VFFx1
0e2RWScXaNp1JkkJIgklG3x4PStxf1/LLrJOGYoXo60qgpl083nW3rrsOEPC1ihakv0YxsgmFc2Z
r6ILsuh+lC/NdQN2D1/pKzts27/BZWsixvPLl6SRF9U029LgHDi6+jGoONe1Zg1zNTw49icnSh2M
jvSkRZwGh4EycaODPIx8fywuRPmnUxuriUOfu8V+8m5NWRiJoG5+O47L+mEqElUwhuLzrL/td57f
jFmgWsyN+QovKifnzm+jeCHfio4RJVvT1iqvoDc8Ne3kbwfNN9Aq8+o7pYPA2loTBHoi4tJZ1Puj
KrRiopWyCI3jxmrK5k52k1U9g+QUsurXeWRX16vOU1t1YR4UT0ME/spwFfYR5nRX5bq7s8L+RZbs
uZnu4ggwEyxDdPDruI7QUEuQroxadPHkCC6/67oBx9skwOaFDJ5zbSjZg20GmXJVOPO2izGAHAXG
axV4abDKWkchLhD6J35eE4DNOF3ZbqDehEat3lRG3KxRUQK1I+ouDYVOpIFna7+RdVGE6ivOHMZS
JrQlRfFyuNQVbfot6IGHXKp+201kxZtgHIWCa45qY81v89IxrM3s765d4+PTAIKCblk2F60EAn1c
piSVbmZ2VcEObAajQpNR2YdTYx6mAukoeZYq6GheivJsartvXcf26FwSfVEXRFHyMrbAuWWfsgW+
VH2YLtbhq4KysLO1Otj4FYhp1KBvrmKkePdKAOctrPIvIJKsx07RvXsrGhaqNVmPvagClrOBUVcA
MKXKM4cYQBxul7LIOomdo8JXL4tuGgEhQ0px3Si1/ajmo3kdVF62lDP1lhFtWl8dUeNy9MgGkpXh
OC0O8kwelM4zd2D8SLpOakKoRJxeWuSZrJMdL+PkNIhrYh94meIy7sM0CmIQiBphNPRhLl3OIMdp
rTNekW1sjp4T9g8YdBHSspy7c2lC9MoOO7S+RGM7JNnJqMobWQrCjirxoFXScNynAp/cqshVEvuE
1SJavbJ6wCNwhuLvaketN741kEa22NLDbnaDPgW19lnPi+EoO8hDCQzsmIsDJLtiazbKF1k/tTWD
VHk0h7xYRTmJ3cs4eSbHybMKX/O/fn6yqPl4bzZUQ6x5bIvL3NTNDw/QOOnaOrSN5gE1CAzfYsU7
tiVWrzz8Zvxr0f31Ve94qZdn8qCOOtrbCHVfXeou/Ugod1cqkLXznJeGS2cnVNdzltZ7+YKXevmK
c01q3EYhBbM43tOH8b7ezftmQEThxxuWZ5c3W8KjXiT29BfvblRQLLhMcBkr68S7swmX7GXpcpBv
Fu3McqVY3fu7k0Mv/wWpiHkPnRm+Np/kWJFfhsYSpKH37TpONeebY5fjukjVaodVX/LQExvGA8b9
RiayW+S24tyCS0NBxUTMx5mbHq2Ielw7jkCiZDiS44hjeYvELAoMwOfI2yrzCAhePBc9fYpQDxA9
WaFEwJBAtwQoB9iqCR5T1ikRiCEiKc3aGbwKx9pIbdfYXPcLZG3xBEGvpF6rU4klamVV2yaoX0al
yE5NMWcnKE7ZSRanUB2vkSm5u1TJ+hY696n1EwfVYWsrq2yYZNg9iEk8DIQOZJgRt/jzlE1ToR6D
uo5ou0x7eeFg+BzGWBiXo2Nu8roeNkFjTvCxuuno82M6RiUaGRo54Q2Ynrq8ki1j0L6pozVf+Qpy
+osGSe4RSdnpxkVR91p2SdtoPrpOidhE2kG2HPRwj+orsnjn3uhCQGAPjjHOPcRQ9Nz5m32Hxoro
19+iw77LcKg2LcODx2Z82NJlk7AKM93gswI+dsFGs0dw75PUtsO071L4o0XmuykkhhZ+UmsclOvp
vduY6Gs4+hUmQmlx22bWClJ7VoDWalN8h9ASzwQsoUUxR7bKkiUhxFrxcw/yruceslF2G4yJnIGt
R+c55Cvg/LnAeKPk2t2PXMpQSMoUk5Ck/OM0rIKryDCyazjsY020dgTQqIBjnHrf3PYe1Js+1jFo
KHzgo1Y/1dtWlnvlFFdec4e+bb03rAJB30pF8DXvys9D6XvYyVf1WqqkREFJHiSw0p1sRcTmflIi
8OIxSp15H7oPyMOQUwkxTwsyzXkowY1cex2ZC9mK9q1/r3RH2SZrANSgRlmEA3G41n1wI15PF4QZ
FkjpzRST5akVTGsQltkpddWghSjLyHb++VQ21dpQ7+TZFAk3QVk+nw5iFk/OIk/lrImLATuSqqhr
D0oGR3wmbqkX5m0lDhNSIyfwklBb8PSWB0QTwNSaDtZYyMKWUepdowQdXhcIgRw9wJ8bZGniOy3R
ipU15eMnCD4QS4OiQ6SoeyzRanhziS8mLatfB5o1AnxIANkIMJDXqe9wTGoOaj3eyFJdNM1dToJL
VgU/eoEoQuWAgR+qfgw09dY4VPPUngDK9cTnqwwCqRsfJ1PzVs08AIRDb1mKiySYBcftmH2+dK1E
1zxlvRpWfv8FgNAxd1LntWYZFOducjL0+bZEreVoD26NyWdmX9V44cjSpb6BxduvSgX9oTk6d1Xn
cgDULIbKfmY6/nvMcfQaB48GVu8KkV8cQPoCq2Q7N72TDZX8aJRYkw+zzsK8Krlr1O1zYfMztCa7
2+VZFt17Mbme0Mr7Fzusvyh5XjymhuNvXbQjNmbbep+LUsM3hg6XuaFW88ZK82/mrnDuWCAzn2/m
Ap/FFl+qJYhehPndZD5MQhaOtb72gmekopnpC+5miO3FcDrcDHZokgzEiVU/OuWo561rK9B3IPX0
XSIO8kzWyQNGXTxcf9cHhkJ3PdfDjZtBxcEExnpAti08VYN1NzSB/SCrmla7q/sMsZQYwqOKKeW6
jUx9LYuVnYcnb3TuJBuyIF22G2z/5DYRxFwAo8sKD6IdGjZecVa5GY1aOzhRjxyLaEa+S9+di1IE
R0sN/N5/tMi6c/N5DlAmzVaJlOBFQ75s5r0948QCNrTV2qOnevOhZnO3SjpwmiXZn6ZWolfFZzMF
w6d7iFPLv4rUcN76k97dY3nGkl10+XU2FV30YxOo8wEPS38VdFb/FbwxC+l+OE5GWF6lfbOdmeiF
VQkuJa7lH1XOUFxAsKxmE/8Su+G+78LxKSprBadza7zyZv0AAw7bCaNtD5OhnqqsRdm1r2ftCBty
6xdBcUcYJL8DqBncoBCwdLT6vQqcYnMLjle2o8DI/awbtnFmQeMKBdSzBMG+l2fygIVWhWgsOKVJ
oEEvDbJoec53PYyGq8hpUbzqsnwV57i4aZJ1Jg5liJ/UQpaPsyCkyZ6GaLp0kgP9BCIt6EdULOQY
2dGSTlnt58mCEWcikB9bKDiWqe3ehKlrXQ8TJHdlUs2HSLHJTtm5/ZriUiT7ogjyc9/IxqSgSxCq
DIvdWeBSiHRwAx6P8TglmCIQ1t2JVlknu0SiNZStPTrru2nIzmNJwyA7nw0+WleyxR/Lc4sV1TtT
HUjjNWh8V6FT7fyOyPRSnrJ1LMlciyZ5UBMF3eRzV7N8739p/qn7uWegYOHVdKXJs1eAygQFU83g
JztW2u5kMSm6+BZ0NcwNGuWhTpv8yoUdt+zqKVpy9SlLI4zsG73huZpCt/2KOciMGnvSHlzcVx/7
tD2OWpZ8NZD0HYX6UepEOyPNGwSRyj1JYPvZRKlo5YcD8FEtMh70tnqQ9VrMMzktuuGAEER8D8D+
uyX6q0JTyHEV+wjeDLW1MS8Xejnaz8MQEYees/xmjN34BjglrOPRuS/z4tpFeetgKUF5rU76PkZh
7+CLKqdQ/cOlKM9kXWJe2Ti8nXvJ0bK/PFx6VfZ0nwQq1AQxmVfUxt7OZpg35riMmzp6gXy7reoO
alYH7RJ0NFLmqjc9OaG/izKSbtCUbCPrCDl+RhEHElRuxyNPnXCNfRCpbUVoentu9wz9ZvSs9Juu
Is8cR6hQsYrLnpKqvtabIvtmu8Tf2+roJMP3vMl5I61m3o8DmmDe2H8FWW/ds2Oz7oMprfBegINb
A2C1ygoCAAEDBUc+0z8fgtCjUpZDBEDXWcUi3PvR/LFjJLvbFWGL1Ky+xyHaDr0+J1tXVXG9yhMA
ohGC4YsQHwB/UeVTfouXa2+HCD3K3l3h/NF77jP9StEClLTKsPQXxo11koxX3oQHa4RlnCxKzi/u
QGQoOnX4U8ssSHOyT+1PpJLj+kaOdbIyVVl//jJXLul5ckjZs0aTPc+V3PYNEqCjdy0EAezeSb+r
hBIW1jjNtz3xyV2Wk8I0XCP4yl1x0w5Vdu7ho+ayRxNWiNW192VPpt2NleAa3enmXrVa5S7UloYk
GfJU6LYwFqFCiMbfDQD0otzBYuYRoR7H0dtmIE4OaJ61h3k28E3xcOGRRdkgD/jvdodLP3kGiaTF
8MiOWIBgcXFplQ2X4uCC0ljIsoZZhKaxWbzMd+knh7V6tx76qTzWlnrrlkQEySbyzTs+17FRgE7p
2PLdug7qDogZqEtkIfu1jZM8bhm1+xlvkC9hEfa3mpJFj4E7bHyEjD5nZqLu7LaxUYGil1tZkPGh
vF/L1ihs936YmPeI9ep3ijffmo2BULtFeMzyiVqTzHs/lH37qmlEjjuhJC7rVReCJb7w9MtzhFg2
spY3TNzbrF5BvrcbdfIfMh177LBDCYsdK/PNc+k3Gy8s3rvIaQDZ9dsYdkkwTWW/cIznMsrNfdhp
9iGc0fLfmHptH+ZUH1bjEJIdCbKKmJ7bvcQRD3PZOhpjh+x3+VzUw/vY83TnVjmiK9wbpcQ01OzG
YadFOo5JWrSUJXkYsLPdybMYJfTz2e/qQtEqu8zsXYjvcg9aaXqLGa1owS8qzhZBVNF0Pk9AdFcd
cvxx78B9jlMVndbwCUMC80qWLvW6aPxQVwc2fNSo1zaXht7s1MNlmDyTdfZUjwvLifX1f6NzkSDo
7uiGtZKdP7w4+i3NPql1HNkRUMq6NH7G/LdaYqiaHrNOVe8HzftUWWHyDK25X+FF5+yyQDdvYb0t
VcdJr43UfNGQ9gtZlr4XS9yghE8XYmQIHJ27mMjdIucU6s2NZc7/uS5BJe+mFUOTNGJNzdZ9YzsD
8gEFpurydzLV1cQujU9RDaMdjANcV1qh1oAG+KOjpsFedpMHObTuq/ehsg4EEfIbrELkoKKC0pOE
eAoUbErXsYsla+n0xufZHCNusqZ7cv2ufOqaL7WodpXMOESGbYkwufH5MkgWdfgrvw5inO5V2i4J
ZhK7hXCZcLU8jK77ynxF9CzcBFpHnvfcMk7VXp7JQ2cBCrJBbq/Q/vy54dL5PFjpStDuPYfzYNMr
werH/dKwcnNZmgnUvaGxHnNNKzC7zlVYBJb1aER4jJqGCdNcFMsoNI5O4H6VfSGcafc1HpKydO5A
btbPouHuPNkA0MY2+Thk8X/jpTosHdxWY8uZK+dDFU7vZ8QNTkXimdc/Vf3oZii4nPca1LLLUHkm
O1sJ603E3feXRlSdfRBOYoKojM8TX1ovQ78jqQ28K8dm0M7RSFkYqDOegrnwDg4ZIXhQxglADuY9
8nSG47OEygIBUfQ7D0kSzIEVL0C/hTrZTx6kIomN7csyyRpsDMVcl4a+htH04zVkX6ljIntcXkc2
ANF/DvQ2PhnAGkhAI3Byvlj1f/tqEj0pkCBunN6TuR3jMxlyAvm+4axlLx4mvxsUVPEgaJNv9chK
NmoCCCiTaR4dc/wc1Vb/ODpN/+gYJK3r+Fyoh+aly4z0KJtYvBermBjMlSzqBMW2cq5za9+d55Il
OSFzpbEZP8rXwsLohbw9AnI6xq5zWVk7jbetGtyAMbGyh5W1ShtdeewckxtFODTXZYv77NCh3Yqi
b3qVGWHyqTdrCGvWVGI0gEmEwx5v2w+NuZRF1e16NBowA5JFJQRV2OV4comh4FH6O6KKG1mC+ht8
Gjeyn3whu4s2Y1kXR0Q/d6hBB7dm1yymVtXuQrfQ7sBp2ix6k5MqqmS938Et050gJTnxRzduBuoV
gOxiKesSixRHPvu7YircFQxNB7EnVkhSon3S9X1ZZt5RVnVtUR60IH6SbfIgB7lRAWNPLJW4xjlA
6IkS1z1O3eBhL99FMJDQP5rBVGrs6W1U4yTPSRZ5J+HPRRdjNih9+ic/1k5/nSXRdRF5/QlmQGQW
Rgw6Ui64EAuA/4fIbE0S2E7joX5CexPTJwuT6LDrvtRmNG6LfKxh8OrTc8ne3zEcXJAVe9haWlXj
uZ3Mzzb9ux/9L/W/9q/EPH2A2EnL8/tDfzn/j9eV80NEeO8v5ndKTHIMl4h8kdX5IYwxM+rxrPpS
5sm8GlJvvE6yOf8yks2ORzd9zOxovKk9NVjIel9LYBxmSQSxilGQer85g17d9qVdPITtuBtFtYEl
+xZKarCWRcXCe2UcSo9tIgZxXr2Vg8MQKvMQjBijiJcsp7FescBXNxMadzsWXspRHqqysPdJk5Jj
+qNKUWtud7KMv9gzei0NCj60/tSg80WsZ1ileLga71NBYiSXn7MnCFSsww1c27fgmbLPlkqkpva7
6EQwLv/MZpcd0Dx+Su3Gvu218l5W633c7BD2wkYQKNVnbGvmdeQGMzq1zEH4FwNavNGB5tBaJ8kq
MV+Tutf2JmaJ2tno4EzXXSBxkZ20WQWFYC4sUXAEqg0vdeQkTTzV/fTkzGkNN6F18xMw558HlB3R
qKpGpRodMKCriTWs7IH0TOSlQGArg+0YeQh9kWqRcxtmlsNC3Q8gO7XXsiru0KteBM1E6j/TTufi
1Antsxq/UmcKYQh4rXMre8v5y95u15e6y2vI6WW/wB/DY9RX15cqOUC8TjQP2un89s6vMwzv70V2
dpxugm5an2KCUFLYRaq850LiBYIq9AZZTu0JkHlMCgSRgvzu0ucyRNadO4vB8gyJ1WirquV5wE/z
XfrlVoaNZd+ujLCYsc1p6mGl+hYLFsEhC1QzAcc2B+VeHnLBLjsX+4yWn8qiz7m7HCk7mWKOEbq4
h7r19kO97AFJvl399f3oLD7yy/3IgiEK9cWwXNzA3I/gv8gKWx0ZJf/TO+zJLeIXa64dlvWkAWRm
AJlfdY2nM0+2H6kBr9S83aSMT5cqeVbqbx5X0M2l2u5Rbz3PiAL+mJsIjAA1i+emwwgzwYZSsMOz
rnJvI89DvGVI62VkF9nCH9x+T4br951b9ClN2Tn16p875/k18AP1mgAi6QsBqZGHqNITVBj/qJMw
mxr4FeYQbbiQKJoPdbIoG+RY2U9O9bu6y1j5GgMyaLjuotbS5bq910JzKYWzIEoTuIxFXFOW4YHl
S5sEyVoWZ6SL5tXoNechP/VOTaDV8FHo7uVoNxFNg7GKi7Vz/PUV5NzngR9e4TyFrJT6XXIc00Cv
YJbeV591v3sxYsV00OdqDm0fErUX3i3yoNoz+oyzrWzISpO4FA2pXoTG+bQbq/MIIIIWKkFdgZyb
PUC3GbQI5WUmzMpK31lyfg+tlavLPOfJgNOf0G2etbrZppXHpkzoSp/FpdXqYFVlfZIl2UNXzPce
lWmHDz2BlQ89sq55+OvfiyG5d7/+XviMEfEhz2zwFNc/iPnM7hDFXdk4n2zPf8MYvu2BNI3YK5YD
2rP5XAyLUsM6VkkcZ492tbOXzZ2Hkt7mp56qs/TbadibXoj2p2yYxDznshwopziXCaGQ1CCCBd1B
vI5siuwcc/LLa6SJ+e/J7crNXKn6ex/ZCormj9e49FZDshs1clc5wRCwfMS1ridE1VHghg0PxZWv
q34/+1DnK1AkULfCfER0lv3gRlWbuWcRQOALV48fBx3cT4n7DpU9mOfNKPpcmuWZqeizsgyVUt2z
Wu1xmUgH+FXn87Cojuhu+siTiEpvABIhR8n+4TCnO1NIgYGjPqZj6S4stoFf6wwAK3Zl6iFDtg7J
neh6zPPu60yiaJMaaff/KLuu5kh1bvuLqAJEEK+ds932eNILNZEMIodff5c2ttWnz8x36r6opJ1E
292ApL3X2tIwBuVMj1rPlyrUwIlaRSds6jwO+gTaUwe1nKwF9utUZsdmREo0qN9tEJcDoAp0AlJa
jL0FhuAaKa2z4EZHBrW0soXZLOwAeXCmVyXxhmLRHDjxRig1VlNRj2xIS8ObiDXOp2wfvI//2065
3c1BCpLNH4FmImEgAKaeuvVvGs1a6s4f7UYwG7ioEkH1h79BAhAKdhr3W9wJAWr5DMBrE7b/QBjS
A2+Ju99wWvHNFGb+PAKS51A72QD2Gis7lcC02WrgDXXajO9Dyb+jTbIB1+U+YkDKIZlStGn+PQ59
d7bNJNEgd4NCgp2EC5yeZY9kSwoZ1wOEPApnuI9U9sa9jgDguOLj7AMRa2caxbFoHks/ACuO3cRL
7C52Rx55n8k+lk4eNtKQ+OvUS3IghQAP1srBEfxaxWWodsMZeN7vuy5rHow4XzJhpmcOyoGz0bRs
Gxkoi5MiJccWTnYzLIGNhSpMka+VHRn3qKtFaqYMFSc4zHddJDLIUMqOlEU7JuuuH3GbXVW/E2RP
4gwXGEEjcvUeQl7zp7IFCFJUYcMpIy2WI4+5F/dn7lj8CVmHwAVoQRpCxtTYOqiFc448Jhr604DN
z675QQ6o4OFPMgd+4UZWvScLD2cyZyATnlWMGtDSeJ2MjK3m4iKi0aofcW4NfGmMqAGDGpCYGhBr
AHBQvwbGKQvN5pAyvznUqBxLUej0Nqaeav7DhtRkPcdR47sQaki9v9oZLP1spB1gTf5wRaJqXq8a
KHPftQpJRoVM76RGM4CGOlhB2i1oPGjNpzYc2fbOJKgkzHVowhrQ5PUeqKPYiX2LokLdyfQE0FnW
2IKS892YplRD5WuVn3sT62WaRYnnqWmM3y8YeCv2erHKMNHaegkomWKba3W6HrUE8DydY75E1vg6
LK3WwG4BUqWy2E/BhTalDxZ4Nk8tYBloRPKyTO3D/35UG9ZdRj/Oj3QP9Y94Q9RRbORyCahxAyuO
3BoLO51ifMlBcrnXrARgvLb5xcXVgMoPnEU+aM+2elaPh9Zl8dkKdV3+aIYPHIfpqAMc2I8Qlalg
87B+W+Cw1IMfWYrMYAsVgHXqHPwoy45h0uFUZwxwTkxdEpLZ3VDrWtzrSUhq5U0ywLFTZOFFII5p
g25ZyhQoaroEBUsrl1KgNDtsNwE3pk3ZDt+RBYbXa9Ioc0E2Sjha07VIO31LJkjmDVDMUeEssaie
Q7vJDvPus9yHpi1sKQfjQIaUDYiooW3sd3slot67nOJQiHe5ipPTHvnYNM+xnJMsyJa8pBxn3xkK
5wFAazrgJ8CDPz9So+VvvTsZUGa8YpGkGtoRFZBHYDPhHHEyi9UsTDSHQyWm10h/Hs+2FJuikD33
Om9v4U3nNvz7JZHJPKWUeZkQa3/w8oURFNGxD7Vwbtp8RH07jVGk8NZV+tzLvzVdn2yUqImQMXgX
hrR3slZOEkdm/l+pvKAEuN+lcg28kKLKD4mEpo4iv3/+dLLKsNpwYsGLkznt6H8Yge20BEtY3a7q
Qi9QhwkU5q7rXlp/FEhpBizKlmRJ0/fbovJ+THVZvhr7SQy0P58NL5qoxI4ChGCcwckPaoc6sPph
ExSJhwCJMcSmMk3/kiW1fxGyJ4wo3YU4rAH+hYAhCUntWjH+0954ptF9GLKbXTx7QKE/cKEBiTAA
vgUwUXHvs7Nf6+wMGqwABbXsR5IY4+lGRCYcx5LbCEc9gGQorDPJlC/JgjpxF7HALVIp5qA0zvKf
BQ9HsBvJeYp2Qhbg4DivUfEOKpaOn4mj7zngqgCW596z6vCh1ywB0mGg8gy+/1gOvf/L6MsNsvHG
b7mO8yoT9TnXqo787VSZ494BBsTslETT9BkU34/An/+RpCzZM3nUiPQF39CLU9DiCJIkPR0vUhd4
dfkqCzQcP0tbsum10DkBvwHHlx3neMfLwwqoQsOASlwx1kc/TgAKTl1TjqmnAft17ikZEofWTqDn
e1JOjVsfqTfHovG/unemFNtty0vNRn1746KmL8cgAEEJmKIBNyaQyOgIbFnhBAKJ8HhC+5244BV0
YqsmLIGtnendpuRWCvAMaU56fDYAgzYDNi4D99oAvXiPDahEx5mJE4BFynZW2JsBkPFYDMhN4pq+
95H3Mw8D0MQDwTddjdnoHmk0O2uAE43LDBnBcgO/by2OUjhQl1W5GAqwxpX5DoC2ZSlrqEGZiCUd
6n0auSFQJe5qHgcDVvyx4zsrM876cKnGvZFU+NrUOhDkhq/xkFZPYO8zTzqOsgBehBLWvqm/Itm2
eupEap4SA/9k3Q2Ag+23N/ZYndzY61P5awi0sGqwv1XvHFbi1cR2kcxjRefRbV+b3C/KfkHjXuuB
RVmYQOqQ6jtDNTRd8GfUFY7o7uwSYYh+QYYgQ8DbLzb917PwZhrS60MVgQiw8YGK9nYpagYlwz4n
0v+sF3/Ss03Oq+ox0MwKb/lJsfcEihddpJvMMtJGaXrxvcg6ts7UghImBTZAleAsjOw03QNZ+uTu
Bbf0h9mk8RL8w0dzXFNk30f4Ri+DM6phtoERuzs71wCkBgRP4CWI8atXs8/gGgQGf8Y6nKkmIN2x
gCYo5ZrOp6cgh1zZu5CHBuRk3+J3ukQ6ZSms+pJrjv+xSMDR6OHkNunxDYtSfVHKE1sUm4gNvlXx
1nRK6xOST/Fc0sH+8+ZEVk7gvDrldsN2gMZvQAkH3MzairGMt+wHwSL+ZdJBMlS4nn9NysnZ6Ho1
4nEXgDSYJeamjbXsqfQA/tj4Pv/iA8HA1hr7uSgc+zkogq897h5ItIIoBUXlBkfvwdqVQ1SI5Q9l
HB3TEHgETiP4FjWN1Tkz/fLcNazbuKMFTtQIuK0rEtpxiZyBvjR2ph9+ByYS32ej4HxBi79YLv7U
QnFeLWLxR3ZqUUi2QDu6tSWtXFRa7wvQ2R1EDYAdhi2tR1Xw98Uq7oGYX3u363QN4/d4tEilZehd
PLKoSt4uG5Hla1Cq4RYtm8BwUvT21di/SoCIinswuOSRDFL7ApR/+FsBz/rNIxccejX+WwSKCBZp
f4u/PF61sNTNfvisfxm1YDiqMkIlMhzci+TQtVl/nEsR5RCsFcPNkPw1SxYq/s3XMFAyxtImkUiA
Bd9Fbtqde924qVI1cMCzDUPPABTKW5UqUpGTpeXgpIJk1MQpB8cKiC1m0Vsg5fTXQINAfhWg8n/h
hFE/FOCxu2BTGxtlXsyBcDKsdaN1fnp18ztv++CFIclrE7mxMZuGYXJjqqGmmUxrG2ekyjQdW/dS
I6sLkNzjXVQy9ZENuqELiKKo2uEZ0C/VQmHKACOX1bqxpiVCguocF+yoWBncrB5uFht/7lI8ALgD
FOQ91LwsoWUKxctUt65BGMYEbnS2ib+rL6nkjMF+pgbv5R8B1VGfkya1nzPuxJuJ4WiZlFnuAJY0
NG7sp7j66AFL9Bzv+d6ShLNJFb/oTG8eJTMWloafcBosPjnICb34HNv8ZMTrNNs1LrjSQ1mNUfWg
47bbju8HCWPPnfwlBSz1Y2gX/GVKP5PP1A+vIVrNAGY+ao22TWBuXQa4/cZrdthqHL4h+TsAmlRq
PdVFN27MrGE4UK449uSHdqPnhfak1UAam1rX/lbB3Xtz98N4vHdnHJBCOaijFxp2LJKg9w+GUXoc
mXYAxgV5OohYkzx/nIXvNiiKzR6dFGmOZFdXLbgIAFgOOBeJe5/j23sZXAN5MxIFX2fTpRfWZxaC
SZp0cjRbZs2soxEzcRwOYP+H1DGB4BK+JjjOSZBDwEHdAAUlPVIuozIxuzQH0rwBzjlAaSo59Uip
62wZucxC7jg2wqul2+Dhg+QDFPcjidwy1ob5hQ8d0oTwnunYgf8rrX7ooRf/TFGPhjzbrnrumGWC
2wPZ5q2lFefUG/M18jhufETzPS3r5GcsfdquwBlt2QJqA7f9cHqsgN679qww3xDDTe90QF4tjU88
sa1nEmEPFDlRjXfp5Tc2yv0USSvFq33jp7N9hBz4FWgQzDXTkSGslckHokcAbEJwaEvhL6nKxzO7
HEUWbrQjrY2vHeBpLE2CwotPbf/TRsX0y3sIktpYqh/wpgFueflNNSo3X4NIEkeJefHcDVzb963N
sGDq2DnHUdCqT5AQ3Q7gEcQWOoSkNobYOteocUABi7sjOYlISU1m+PxQIl3uTq5sI7N3Vo2Zg1Li
fcZ5HhrL6KgHcXfgztV3AbhhPug1XybYtAESOXpBlRT3PU3XX2U4dH/t6QzVJm3ffkVyQ300ZIOz
jfqWJWgmDCJp32lYJlBXE/3SLnRjTyNqVIg/u5CRrmn1MQWh4qYss3IXSKQEfNj6oXRab1t4SXXD
eE88ekpBduShFF0GskEaqlBIkPa2pFDGd3MoYxWKJu+wpHkgGTNyMFfHVn0EjJwpf71p68YvwNJV
g65bm3jdemmiiDREiJABKuIFPsSCUcgBfJRG+mQxgPNQPDDhjbvp2cHTkuKSTnZxAR6fsR+b8ZEQ
YpScekPn/cxr0e0TrNEDlOS3rxg1rBNxsLJ8S1+DKQUYeRKjRqlnCBuymbv/VI9t9WQVhmGFP4oB
YMdh2UyH+L0ZB1BE2X19EF49bJHl2mTA8IAJ2c1jE9QxswtZK/VdGLL7c4gBzMnZQrmTKQ0TwMSt
UTfYbj0bWGIVDqG2qZto1zqz/Ss3k0sh9PhMo3Aw6sca6HZkAEwS7YokeBAoTCL9FpvRBTeOGruw
+MYRQAdBdRQx0K36aGA7Uij4DqUotBTpzeQCuvdX66EHRPuNUPgW25GNis2S6FE3ANqFLRWgNTg4
+G0k93slGxZY2d53JqRpFe6Z5Mh9wKEyjYUOSgJdJOWWjG/UtdfNfiQTzW+b5/1XQOhu7Fh4nzPk
Mq87vWUya9B81Ctgj1DqOnfMTSZcfmNhR/V/WFAMlgKSJBrwllkBKgKJMOEBsM78YNk9P3QAU517
U+sDLU2NSU2GdzI/78d8QWpqTBmHegGwpAHDKMdzl6SoLLKWvAGG4M20YYTKuZvx+2XcyMiGQtxM
eXOZN9ORlWroiv0ShAppKj6RvLubcRbKaW8i6tUalNTWImnbAoWBfVKidj4Sw8LTQL9cAhadZP7o
CCQpt+UZewHuonPzcdm7o3G2JYKAsAsD2nhZdql3JDlgLY1zjw0BwGb2PqqQbPsATkgc35Px3A0y
bgMkyXAXd7FoSA1AaPDijhOKtZJRBJqY5doScBbZ3p5aMPnytHUO1LTT2K3BfAryppABA8rMOgsg
3egqmwSZQ8aOhExqbsYF5wLhUEqO/6MMOsfvIqwNx8qvUpSROtWhBq0psEzQ+Nl4so3EPZGISP4a
lN21TeueaERyaVX/W0SOkxGjCFWyA0or5fgefhahEmnfFUhTQFmmDkI4s1vi9agDDH9gXHQXtZsL
FGYaF3D0WDroqycr1U3Q20DLkwEJ0GMSL0FoBCG5UBheZU9BaFt7cp2jTEbW7w2v/kC+cxgy1rHw
RgFcUmxupkM9mHNGjuksIhcK34IPZd3aub4sjQkITwWzdwxbj4dGk+9aTTemOB91O3EALi+kNGad
9dYlFY3Ji4bUIFcCaKZGP6LsC/87l/7/FXKvQEfBJmvljkBQpP/tWAFndzGrbs1u+xSDmp6sZx9Q
Lr9+X5SeZDdT0njwjBFQYEW7vMmGB3rRyWXiRKKAyo0sp72aGcdrCyXS50ABWGemDSY8qlExRpad
PLjMJSuowkhPXYrXNR3lzUipdbXHrMqCK9Cp/I2T9A3yaiGjBpjm0cEo4980KqSZhpsnKBA6cDFh
pExN62vultaDsmyAhc/szDwqy1ILzIXPc7EjM1Lo+D2s6FooPimmMNP+ei1V1AGndaym+TpqMwX2
I7nhGiwjGE5+xtlOj5sc6JfgegE2o1aAsjSw7IMjm8nxoaKu59jCAugpEFluHEg1j3OUoCI9M/tE
spGCzpr7ULOOpKq5mYrmny+FroqMbiali6iqKlkObvKp9sMczKlR+aUZUdnh42bzAI40PPEb74Xk
adlN63by2K6edPElz38PpZg+BWXlHLwgz1eT9O6kt+2Afp28DVN7IfO+Nia8xgEV1s+XjaNFJQqw
m/5YUVf3TblDgrFIsDmSdQ30oxQqjZdawOwf9cuNSxMBImOpbO6950CpF/7CAzoFVhXtvGCaWaHG
zhhVuBfIGdW07zPeXGk5hvXabw2BUzGGcwdZRwH4NVkzWWIxj0O6LclyWbehTGioGmUiyhK+anxn
UwK7cAEkLGxly4DUeHqL8o+5pRmUSsWxgW+yjoOw3lYV8uaR1YNDpDA3UTfq1aGGTN/JXw2MxatZ
zwwjfnC8qN9xeC3CEBv4KJ7CitHEC6AZVtCKIHmoY6exUJQ/7iYTb7yzc4ocZw+Fffs8bUSB4wEX
J3UWKqmOQCZqV46GMohZiIo9GHS8TIEOTsazy9zqdpuFm9my6evoqCf9T5aZfJ0M2OmkZo4w2/zb
a44wyylC56ySjhuH2+lvneeLmC+IrjjB8mI1acmEEqAGd7iNN9nD46S5+TmacFgQDfILUCdfuthv
D6Skxo8Haz1UVbzitoZavSorclnVsA3HEWWZ0sPtQbTRixTVn2s9Ab6008TZOkhQNjz1FmiUZMOx
q36SlZynsuIS7ll2Z4201qoURcZ9BChb5UM9o+mQwzu7S8uwhuWfA72HnIPrXjpfRWEUbO3FQac9
R0XzmpmIrEDr4sqG0gyBQbhxcAKBxDwkNJKIGkA4Zpu2j8OlsiUF2dXC2WDlbx3BqfvL45OP2l28
fwM/yj1Tz3FKA3fPodgohUnv7mYp+oMZh3vsVeI9HZwh7nnuks9Y44dLwlJqBp7tQDXRa8/1EMfn
CmzFhM4y6Y5xzYMQRwo6e+mG2LiaZbQjTBcfdXRXCyOCbglijKRO+b1bvvvxzD6i8nWdgf0XhzFI
sD5QY/P2tTdkQOFSMhFKKC4Skk3rJsa6xiHV0nRZOwBfG9SyuY+KSKwfsCbDiEQgCn/tKRnueZ+4
weOd1oX1mSzuzNq8NFdICh5QbwT/mykmUXyuCtTHGYuqsZ4scMMA5r3yPkSGNmKzKZsOVgUkjQEw
d3hOMe0r08W8tats0wqIZjrqrmfb3AALceYes6irH8sm1g6daPW17+fiC+8ZSscAAQmQT2/xPy0K
PnoLoAj8PYayiBoAKM9IcD0qLLAkAbssDyKc4EgwTxoGWKMuOqszX9pUsHttA/bxG+NKDpUxadWQ
IlcSClTSXhyVb/Jz8jJzo34G9G1HFV6NR382/zzufkB2BDC5qCzy7d0vqI7C5sCy5BKD9umCjEtH
1isEWfydJVmz06mUQQ4zt2l2oeOhyMIeAZchta8YvLKcQZqUsnzhTkZuNtVJ9FknCQTBxkSgCiN2
JzfMn4xFaKCu6tCOqDLUBdBoZhwGEDQOIOt5xn4kXxVD4uzoBAzZQx880+WPNdiPPsQ2in7l8VkV
h+GRTUgTouHfnIBSbYM8oI1wK+jyZxcb6LRlU5px/lwHozwNQY130SGHy7C1cNk7Dh5pVqSds9Hy
zwBhc5ESYAzNztD7LySjRpmk0ngYuw0I75Lj7KDsbOEhCxQ8aMBXRLw7Xz0b/b0+uKfZbWJauq8z
74Gh+OsUCSc4tVETnmg4y1IcZDaWXoPDACZKQT1l/Cdf5JJcCy23tn91JS8Vk8IhUZxvBwZmsj9c
jpr1T66J7WILHXeetdKqS9Qap145egGAw7K2VsyJna0uM9Mse7BWbcvtOVGNtDQkGns1pDQ2Zfz/
8k3zyDlkWvorZ25S/8pBHHPIhooDOzCtkDk22bsbWY0SS6Q34lEgKRoKdug61Kc2yLaBWxiJYDmi
EGIJCKZm+jJin2CK4rMfuOawahheozJkqm9yvdPPMUotQOcwpvqZxjwBWpCFXRcSuT2IAElOw8xL
sccASk5p3npAKpm7NJ5St9+zwjn/yZMCVdHYbCRe0iIC4OMyZI2zolr5mzJ6Ko9XjSrBF/UIkFGj
RU1UBBjZP5nMYcJhMPd5iV0HMCWf9QBUbC5SjVdJXYUPsTs8ISk3PORTn2HrRMqmBFgk4NkT60oz
wgeSUVN0trPlqVZgEf5urTH8ScIOO4ip7wS7xOqeghaEk8qNovDatZeFmYl1nXfGqsNGCpKd3eyD
GN1nnIVFFxqhZrwDhBRSmWlYOIW1x48uWBJjmDWw5pqBisXgLbg1eI0D8H+6ihGY+2TbtcGtK+od
W3Il5fvMY6WFF6Ikw74X2EH+6a7jYTfPzKR7NaCa/31mry3dTaJlXzuejEdqrKh97dGwMN3heCej
oTGYP+zJEpu/uga+kGld75FV+MqPyv/IVWP3qWpcB7q8xx3P04Gv+m+ouykSph1h8fMylaG3AmQ1
24PeBpVUAOGhxsAddu7RMMin2WKG2lF29KQgLd4kjjMED8nIJJKIPZ1bsr1M1Zm6osc7cBvik5L6
xpwsPeyrrGWqwVKFUHFIVvIgXbM4LZZ3ijmWinD/AeSVkAuZYJ30GuFPM5GJmoTcGjoBDfDoBA7s
tQMYMfbL2NmLdfPqyobh9X9vAD5pIdr6QwQ+PpQZJsjysIEojadcgdLUBxoVhteegK3zDNA1HNW3
od1vajvNgDX55pBiuoUdM39HHqT4SxAyKCuN73Bj77fIKgPJbQ3yJFsu3Ey5wKOmBEcrQGvtrftP
OZkxWdDUIQdH2Ud+mTzkqFleTLFV7ZSCHFAXn6+AVu+uVDhSqPmZAKREDLqADSnIzjVQ4CMvopuS
DgQttEjN8C6dysnJTk2kJgfAQaThFQSYVjSnsqGeYyHhEIcVLYpf8JmRfhiDax1FKCYHCRXAj1vz
0BeFmwHcUz5W5BhnvOaBhoNhj94RW7HmYeBTvkfl36LRTQd1q9SSkTI3HHAxhiOA3MaxBKp6rtnb
SjceaZRh2YxtVqmI8tauFtSlBmV3bAfYvP2NIpaE7cokzkP/SDLwQ8O5j8CKOAL8pZcBlV3qBwAW
ovG9CxDErEMMzhRymcPMhnKqtHeRHKTG1Kt60z26N3MA8XYENaQJSvKoHrFVSVk03QhSmgHUk3jt
fcuiwa5I4WHfauz3YzztQxAsx89AEmkXQRMGmy5JAdpC5pRHgwwO7MuiRpoNDhOXAfCLnGvBcWIS
jjwFTIRhNRpAyF2enzSGdJsVdWepoXWXunXEzqmm/DRmXQ74V9UtyqrZYPf/H0EqGYmMKBD1lAy1
YxeGkv/djUiFtVgQYLn9fm3knDnlI5+cYO+FQERCPgOyYfNID845eG6VKKJUWVGycxSG2SYNwBia
D4E5rsiDmt50UiC8pukWzMXIqU0sZx00wIlyq5YBFiZhpxhvLHMP0HVPvtZmOyVKfORnrkSeN6eS
f+GcrXUt4djdB9RyP2JLNTPArEnDaer5VQdh+macvHxFMmq83hmWftWJrZKB5/hrmYTV0eo0QIGO
YCfS+Vg/koWTAjFMuPZe2beNXeyNaQBnjpyaGrtvTGxFCGulrgk74wkYMMBKSiaBAzRxP7BOJbCU
jtmktbvY4TsaFVJkDwMTyFxL2qOWj82RNNQw0lB3dGJLLKhLRrwAGZGHI5M1OSqFGt6HoDE1N9Pi
W9Hs5KHhzVxApw3/40mMEsh/Jo1zw7QdT3fBqMg9ycRylzQ+2DhoEmZpPrfAMVpjKfvYdaP/Ewus
XVQGQFnvJmwqo9g4Qmr/PjBjPV4M7cV1GZjikjJfNX7n/3ZifZ/xyvwJOvgr8Df776zqvhuWKS5A
kflV9E1+0QG+hOW4nyAhpQsAp4tqbJ50+RMOS/MnkNpOC68sy72uZ8UTKdphG6IA+zoPkIxyMDm2
tJWTw/GGFIm02CRIgV7YrWC7pDX9a2WV31Kbi6PZI/lpmQS7AO8c11lnOvUp1sYnEB5fgGIZAawQ
LkanIwm+yNqlcCY3XoaurS07vzE3jV36V2w0atcyK745bloe+6rKN3ovqlUkff8dH0cPT/Pc3HRf
4zrmc2lO7iO5qPA0O80hrzrvAQGeAB+4jDe5H9t4d/FteSLhMGCu6VaHAm43fClaq17VUeNvQ6MA
SHAw5puK4UiQhkk6tLue++FqBEDzy1AyQEf6jomFNoyDFu+g+qQheVWOhrS7AuN8Qzpq+KXRGf9A
fb8EIHqRHdpBHKOxH7YAn7MOjWzssgDW4ATeq6Vd4Z/ZZrj3k6aoJp+BCMuBPum7St+RDqmw9sEU
Wc3XZDZ3k6n7hhxsbz3Hmy3fZlN+N1Ny3Yxy7B/J6UmMLPP0v34ZM/b5P6qGXfBWgMkTlBWWjYqK
u59G6Ph6jcSn5qPR4Wy4B9n3EXhKn1ARFGzDFC8SvgmQs++jMTjbIAofeQ1mORxeVDMLNbBwk4vb
DWfipB5YgXLnBq99PnZ2dyTj0gI5xbOFYQXRMzCngdJQh+POD/Xi+FrfPy7BfMEvfun+BqW6+ASI
erbLaiySaYjtz3qlWW25B+wXEu+SHgnkifFgJNz+WPIlSR2z4ZfRNOYIiW6wnetiXU1KisCnrNyn
Amg6NdJR502Yzse+dBln7nLeo6FxZnTu/P7bmpKSqQ3YukL69aKWsHmAyD5mTOs/sagEBHTYgmwi
jt0rqkxeLTIDFVjMjK6s1g+thMSyRrzfm6L8bYoY3BL4iqwEKD0vmi+hBu0xNJe2J2uVJabWIBuR
V2wv4ubew8zwMjuTwUyNV2613NAeOk8TJz3J9lWl+Q/UkLwBjB1AKzUdxxFQjKLUZq0vv6hxEZyU
nCOp5ICH3WddWrVdB6a3OMtQ1VWm286OnWVuuuUTS5LySZd831an23skcJRPZTQuTL8wLmOqZY8o
QXCRaRe3Wz83kHSYlfkjMvSA3OiEJ7JQ8iYZXDCcl+2WzNJ2YIAOtUG7g5yxVVybgNgpRHrKmzAH
4LPnfK76Zt95PP45AphxMU5N9AGYxNO2sSSgUBR7V9wNsOcoTRIvXga+U3+jaGZWe2fHHNMTsBXy
dS6jCURLAFf1k9UecBmKMPqQ2hpQQrPyp8Hqrx24lR+GaTI+RviKZFGmPRc1Cz5MhrUEq6HxMfBO
Zj1g6eUi5z4a8Q2UTS+bvJeoiiB1JFE+5PyiTfzVIjHBVdoGbbqbtchfZ4sgwLadiHCqSwFIE2nh
B2RY8AOBV5g4ftIH4MYqKAsRdeDOSCoG6FIn0Ba2nqIKzwa9tRElcqzZBd7m/NM8fA/j1RZwacnE
Tyu+aB2bbVXYKvexketoWxN4qtfARy49kiD0b1GSb1wNxFpTGF/zrhw/131crsquCR4aEAPsgYzv
SYyFeyeQBPm/nDC9NtaIeoXKMZxtPOa/a8GqPeG7Bh1wnkCGoKBcBxdZ1kONm0rUYnd46eI7t0jw
yocvZLrx8tR6wD/IeqjzPD2CPegC7BzroawdNssHIANvGjNolkpBWoArAfEz9bWbIKRoGns3AhTn
pIIj78U+4ThxQwYqUF8Cok7rBhM8RG8XQiZGYRnArRzc9Z3CN5onEM9O+Om9XSbuZ8PF5t/uYush
bl9xhAKzQDQAGSV1WLXDCug+suDmzZ8+/lTyXxWr0v2dXI93OE3E+vTdXGhRejDq7KMSUYQydfp1
4HJQvr7bkqJzgB3RWaWzVYr5Q/JuFaV9eVafEbjN5rGIUUkl/x5KzqpAR3pykN4EpxgoXk+XZVFP
9/+FKdOPXGQGeJ3e/rKZJ89uimql/lIAG403ZQo6KNQcmmfue9/0Fq8qWRWCdoRkYW+gW31GImd/
Jkkf1uZ5trDBj7dD/d5nkmGtZZ5NbIiOqwm8VSvT7qLV7E+OpP/rRCqE/0KTkWC+Bnlx1KMJK+Z+
VgEH0fZ4HQpx2/NEci4jbJcucuNj6AHrgkQMGZHRduwA1iic5pzgcAvEtVGQnLMuxKLAtMFmAfYw
EGYoFempcfE7X1SJra+RUQfoRqWhXucGR6SPD/t5ZqwEgQVFGmZkDE+xeh6lYAPG6covx7PSLd30
6UEwDXxt4NDloZXPgRysyUfrsaym8iBK8SVOtOYx9orXRrenx5yLBqeVb/KhYwkKplzsjpCZVKSe
xh4yIJVKSR8gR3+UjS+IgBnpLUpBMxV29UVNQg5ypjaYMNP75IHnoZxVzkTRSBFWLiA3Qaa+CAG9
4XjF9JRG3viEzKRhzfygwN8V60KSBeGw97CauNAoxybFAdAnGWiu4UDNENgZXo/ackde4Dfrr8K9
KgNkeQRbYGQEKyXDOdono42KE4m0ClVyWZF8oBFdkIgA3odVARIv32eKwW485jK9R4o62zZ3yFZE
+owckldfIpvYy8PsQLLEd4OHwey3Kob6jOpzu924j9Lu9jNmWBPffEbf1kE26xnljry0rByuuGmr
iYVhBlstCcObzzjE+s1nNEPLPJXdHrjvpdseq+KH7T47JhIRfAndjEQn7MxURefPY4enPowwrJJh
ilZZ8cFgTnhEUQ72aGZrcmwRb2ey2k7OtjF9qHEMNmLh/RhKVqMGvzPk4COblIaeM+kPqRbtMsmA
5EuiJDwNh4XBbHGgoYf1yz5tHGuBo2hPLPXMXRsiEY9agHA6kORRQGcChlP6Ujgukh0paQYK13av
F1T32Oin2vLAQfatG6agli0BrjqXn0fvwn5EpSUoqbtXoxnCNWnBJ17MJQhGN6JK/tJzK9zmLhhb
3Lz39o3e7OqwwzaJFFGTGFF4MyQzjlKGO3n67kBe4ANDNK+8MQPsfNwvyI2mSNozjha1sQcGZwQ+
H87jA6FnFbE+7SxHdGANBpgWmOeMJ3whAwmlRRKgoTHQYuvxAbiJANDyQM91Zx/lT2RKTWQJ1FbL
+H+y98veeIK9JcG45vghaFroergTxicex09tbPlYyKWGvXQsgdIJlGiCHP22j6wH/0BNL40Tux0X
ZdROq1ujf/fzMNRmt1udCjZPFOouJo2pBUzVdzwGUYzjgjcKjFvm0ZYJ7GYdmnOjv/dIRlqyuxsy
ryglpzgy8KXHn+xI8b/nAP7S01gmzZamre3/4+zLmuTUlW5/EREIBILXmqfuqh48vhAetpkRIOZf
f5eSdtPu7XO+E/dFIWWmkmq7ClAOa428WtG2/+FjkF2p0DabldZx+TP+dsW/yegSjYlipCY5/Q9/
xGJSlxl+DfOfnNjTIfMRHfu//y3DUO4ss6mOkwa0YnpQGggr1Add1CCcmsAeDyQi5TszUiiCrFr2
xoFX7dFe+zxrX90tXmhGl1hMFvdB4jerorbUdtaS+/++mXxxEzVgZn5dPsm7T7tcgmYc/RWbcVLe
LmbR3mk8IBhoLFO0FVdni5U/3wCXWh0aOoEBtltkNjjlU8Th/7ZJgpp+bTiJWGUg/bor9MAdo7+T
DdAyGQc9hF6hXXK4s/qJ9xubq0NvTR+AYpDcElMmNwBglXlfIYCaVg8p6F5vMQo/9YLE5dhnD9W5
fjUhadOvfWn7N7IDV261czo8m7jdusiAcU0OjjshDamehVYF0uC/qSvLxf2t1ndPkdjJDgDRwOd1
Y2/nqXz4NEXqyIRk35tkBMA1jnDXaUyMs4qks2lUUX5vshUZ9CbQLAvfa8BKZNdX1PqgDMlwzO8o
kN9LVuWfSzwvgTXmNMchD/IntDv9op1xmn/PrMB5QjAtPNK1C4P3dG0XdOzvr10MsbNBk9xybaCr
vVwbaNj1VSGNt2aNiq9CoPQ4rAHojCD4N1BHI19TN901q6r0xFmBfnVVyGe3t9JVmKJ/lPXWbItO
bBuAmvGLrSGcet2ZwSNVIQQdAN+mOBUHWmYIfW1kqNBbPjXAqNXaZTmqCPmOV+NlLyrEuvtmMAKg
7Eu5UX4Rfh1MgEl4tgXISze7VyzzUJwGuQ3AyJUqzPre87zuoTPyH5WW43YOQi8gN59x7s8/AFYD
QQnIK7/xtl0SOYcMkdUvSBuRmINsaY9UAChWXTTWAZWlWicTd+599OJvuMQRy4tb514VfWGvUA5W
30kUNMxL0mTamtvo4AATsIH0uzYkTYu2u3PhsxM5JLtZG3BAsQXMZnvA/pce8NOFd0Bs6dvsqy4A
MTy69XPVWCBeDHHsG0oWnsu1xxByaZu4eWRN7Bw6VforWtIA7Ixg1YWpdfDNim/yRFibxo+so+qi
cU3/MRLIusdWL6laZFnS/xMtmzB/azwEgM5e9pJ2MSZXpAUdt3X8H/aqMNv0XcQfLGSQDr3jJXuE
lNTnbgg2Ofg2vqH3ON040WBepkgifARcV1S0QWE45ScxuP7T4GT8WAJ4ZWtlUnyNR9TEQS97sH0H
WR+Cya7IH5PB3so4vAfazvjVdARexkdlA0nNSh9EoYAHr8EOZJEWoF+LXxRWhvQLKZowLOYdXogo
lI2eBBCP2KUdAf3YtEHvAmpcmtFgNfWwKRsJDtpXBRgP/2U3G6fDr7hi/uyJzP7mc7b1z7E/RBey
CpRE1pXkywB8D2MPgIVnHvsNygBB+cZRkyLQj9UDzzJgh6JBlc/KTFv/Gssx3zp9XW7q2PGvNKT4
oV8nw37op1KcFrkKKnbuzO5CItpOs6wAITeCohYIVpNrU/eagbmqzJURIWdiuYWfrp32rgJCFaKg
SfGInk3QWllor5+XWuaGrb1xk8nfLrIeb4Gir9qLo/MkTpnHVxSu7xaD0IjROp107boHl+wRSdtw
zZ1qOOPTB6jCTKwvjRuBECgEyZeSVntzVYN82sDYl7hk+QYBvuScMFZ+LAJjQ3Jz4sl+jMpiX+r9
NQ7gRlj0H/O4ME5ZZwMCTMuFG0VoNgNhB7CZOTCoTLmSieazroElnk1AcpT5KK+sLfxzyATqLyrP
/uo4DkD96vzH/58F0z7sP3w0w0NTIT9HfFSpU6M4KUNJLXIfmqWKh9MXTzjOztQr08t+/R+IZf+i
UDVxpreFCcQl23aBXPYuTVDm3AZajZM+tcre5SgeWltDMXx0jZDvokxGOwcp549SgXMyAFDsgbQd
B3R2nTG8nGptEFSfJbB6rqSUk7UJxrB/klMfPLt5uJrFvcKxPSlvtGXC4/RSGANoz0qvf/Rw7kFZ
oR89pRVHpHlgJzxMoycaKl5166B0UtDTQObz2Lr3EWejFW0SqHJaG7jTHMbQHzYdK8F59ucJqWXI
vaEEYtwtCjrwIFAu1WZR1/TCQMelfgrz7RTiWGP6aXVuwrY6d3qgZemX4JroRufGbVbuFxOaLXa0
jWR968YHY7ROi+07M/DGwiepvdG+4UHy4nixe7ms/hhcVDtPtOIAVDyUZS4Xos+cmm68K614uqJh
aLpGDM9C7kZy55pxm2wjQ/4D3OMEt16YLHbTAMQCXo8XKwvEuunNYAumshpHQYPllxHJhqntnV0F
QI8LDTzyHnHw0Wi4obOOdbslzs7eyfAdc2+nxXmUrcFBkoFWSUSc8gBw4LDpqQeTpAVDImj13mAM
wct5ICltGBBdV13uPtW2iu+Qyf1WoMb3mVc8e/bBLTCYYflIItniJwbi4PzUoWPvOaw8UGgA0MLu
vejG9FCKqEHouG7W/TBENxrCvohvRuw9yCkO0F/PCg9UZF10QtXHl3dmKHwzAODcXv+Pn6P9DgXN
Y/hYKAEW3EQ+G3g377D6p1GiJR5dwE9AAGwvSIGhvt5WRx95aqT7ZX9xUbbarmgtkgJTycEXEnGg
QCxGNIvMob/MNp7eOW+33QMwmtSRVot82TtfgLw2AWpR3l+V3C7mNHv9nGWPrq7QQZt55Hm/hAz8
58xk4y53qulkGr53byMnsQGqf/BVZYCrVpb7M4EpNweU01feuENK+8XUNCS43O00+MryetsHufsT
NVGxk5v6uCM2C0BO2gXJzd/OgDcaxpVmhZPw2ZKWhImTdTiXvFh2BJyzWAWGf/8S++jA3Lc1iqQE
wRwynzQ4VnQnkWW8p5XrTB3aeVw5W0TcjJ4qw7i8s5BGINfJWIK99i9augLiVqkEDsq/vNNeyTUA
heulwHv6wMF/ka5DsB2cfDvEk9CIwkdhNuFjmodim9T2tIp8AF50ILHNJkD8BXGBEjS9JDZbOYRT
Pa/fTPEuEMebGiC0oC+SJzIfANvDHmg6D/Gg1n6KZhxatqv//s23LfEvsnrHR+jU8oWFqg4Gsoo/
AQD7zJMKoJPlE2fSOwWO5GgHH9kmjZoClYKpdaWhZXK6FL67i0AueZ3NWGkEe5lPzcpOOpluB5H0
m85BfR1tCYL2ZTOK7gu0HKv2sDgkrb4QKrX+daEwxUHxdTttoosBg79Z0bJ2vydt3V2ozpHqIdsy
kucU/N4kouFN4ScreEHapXZy5myk9av2zQ57SgDQblsgFtadkTb49FA/oKeo53RPUg8081zdKEma
3ARqnRl5b7QT9UWiy9Q9NdRsSRtnKW0fqeVy8ZlO8kOYoIwdKXIJ0BAM4+BrZH3e7AIzMpJZIy3Q
PMnRP5BJS8aDMHqdWpd3pRn+03MJzkGj2/exk+EROsj7Rg9zs4Xu2NDKJokBeq3llgwQSmgAqtIX
aKAUgT/tqVbAzvAg6gel7miZe8ka8SL/eQAm54ONaANIRFBggLv1Ke8BvURW5MPolTn7SFT61sc0
pWALtv3nUqDvYUagsweQf9UakJwGghwvs6jegt4WCSetWGDI3aoZwUjzCktOauYEfB0ECmBrqDff
jhV4t4fWBdofqctX3++c0ZK2JPpS77wCXBaXIps3Q81BaYmsOPir6yP9xeUYfIm7zL6GjmF9xK2S
/lnQo+bch7UC4rQuw5hMnCVMxZ0NMnv51WgihQCI9zWcuuKLE2SoIi/L5tkEkQMiIX16ixLD2Jki
URfU7TnHiHnpsQdqw12GF6kd0IfDB7uT1SabiuYDL1trNRRp/TVl4rkB590/YVOjpx7psNXgB8Bn
aeNfPkq3UAhzidH4eqY0cZ6EiGLXKGGak8IAtOYr/MCSIyWOHVF5D20O2AgQgtKGuOvUASeiBOGL
3yShQE/8geO7DXbYQch9J8dxQ/Q6EfdiFAWrcUNcPKXVvF0WVi12lh/n+y7o1XNQAicVwZsfQeF9
xrmAPzuyCvZs8NLDnwZ9+QXYQ/a5JipIU4D2ERz38Z2dfH8jApewvB/Q2LjiLYoJneR7F4ZgWhnN
AsTR43fSJ0CxxL8N2BTpfgAuV18B+HS+i+gy7JnClda/lfO94k09OBRAbXvZtdxnaBMSHhwgkxOg
EVJj2sU4liMpBR6jFQCBigs4X+XFRSdxhczDKSVFqm1IW5hmuAX3n4uXDWRvcbDPBzAQoH6J9k1N
55l3NPUacC0FJt8JjpKiyHDNDwX+aVe59IpfW99V+a9uKBNUxxTTh6Sz1RZ0u/ld5pQe2OYSY8dy
jiI3/IMDHNBGX0Wtqh1BhVo1SvCc7hJOmtRwARetcUPa1Kxy1mxAKHjTlf2W5YBoRyU1qGEtjRq0
DJNG+KElgmvTKga48qayh+nF8K973ujfTMmJ29a/lC16gCFmv1DMPoE2AfDPZxP4tfHONqLsbAQd
+qm0kAaSqaipxZqmFU2Bj38FQC5IWVsf3b5V+4u4ZkbDj61dkRpoYfXANXZpirUhVZPjVUrLZqNI
YaqGMkRBaLNCSltrSD/v97zYOOY1IPBdsMq+1fiyxJG+QEeypsBLiEUvo/HfczV5OGyEmgfPr+2T
wawYJKsCZYVoggHuUpZVILjX6iwp9iqJu5MH5k58q6WX41jG0g0qM+07T1f/osxCjCtamy34jMw4
QoBPDfW+kHZ3zsJ2k/WtN6I2HVW+8zQqhY0zhOOv5nVCBr428MHLuwpcVqxwUozW9hj117ZW/ZVm
pgNk1clBToSWPh5N7spoi1+hNwYHskNTG2CgC2e8dWPNTrMJWaOodgd0ngEw4r/9kdwA/W87jveL
uMnxCKvKH7FrdW+ubtV+cUHNCyCxh3DFmrRaUV4ryaLynsfyRqkuyqe1Uf7Ektq9mxNlPXO3QOAd
t7SUAvBpdVTdyJQ2vdqTKAPFyDYYxQCuLyTPyF77d4m6xs7kE+ATX3ynr77nRBtofPGmzd3qu2Uk
1npkY7eOfGNARAqdGDT0YXeaEDq5m1fAV753axTnawNqtTBk4e6BvFWh6uH3pv/kqJLgWaNdKEed
HeF11t3YOB1u2yA8sGFwUB4OdBQatChoCueO0FEIW0WLysrnd8bIf+Jmh0+nEVUS09h72nIBZvnT
nz1W29ZuAeasyRyyMsX7bYbIMR0WaKiUCbTSoJpFhJ9Jct3lt1ZAtN0Z3SS8FZNBfpeC9JE8LfvJ
Z6XtZsxQ8oe4565xbUNuAWP/csllH5loV+RlPqEsH+2dnXY1BeGHXvJ7Pym7s0jbbdUWAF2SI8gk
MssrV04nfYAloPz9bCcBcOdoOktpE631zmEAXNOseLPpxQvzjiZy6mdHk4viq4nsfJB5+553fYSD
x++1afVIgSud/U4Z3hVRFib2szBy2suQczCplOmHzHLaE1Us5o2JosYRdGS9B7p6XckI9sCXOsfM
w4s8fs/GXOK4KBJWH0LFussi8hyAKdit+EY++IhmmVVrWc3aN7xqR5exChNHIjBwgK4ZT5AGqe8L
zVpX9fhw4E72OjNdkcKxehyvST1PucSNjSd2vCOhansgVLrmodZuFl80eycbeaN2gXYdA3oDAc+k
R/stR//u1s5EcvYKP78JwfDBgB7zI+7TbfanhSuD5jCNVXQxAX6zsq1c/CzDpyAJ1A87tQvACSY2
7kQliu7DnAP0wxOPdeL0AD+13VdTVOoXiP/vGh8ZN38VNZXYKGeXjKr5PlRCbYKGhXfArozv/VJ6
azsc8x9/GABeGI1OLru+lCyAMtfC3SKdPiMvB2KzOvopeSl2pW0M9qcySn+CXkDsPAcB4I0tbLUZ
pVmtyTgIOOAXXveRIa1yzZEGor/f2m6Zao95JsZdn2ynRIxo5M2nG83y8CeQmMorLWhArB/NrKJW
+1BbzaZ+lx76KMGjQG+f2mG6ja6vbs7j4orMWdz2KB6a1GGx9GKR7guUQeLgkQHD0wQAJBpr0JSq
L1C1XY2kTYYoNeqpu2MXDwOaMJC1FJprjQaEVl5mk+9l5WrRvFN3E7vpN/X9Ozkt3+9dvC7+SBb4
2bixUsnWRiHucH9JLh3eyYIVt5i5jvoKMEGAhAlWbJgEoOsKdzWvOUIa96iAwWlamw/Ctm8qwm1f
u6AVDYub2S1AOl7ctLbhos4bHb+mxhjt0J5e6z51whFt/lh5aPFzdUc74Y+m7oslrfQ+0amnQXXd
IVIcN+wmRhOtngH8dLxLauA0Bh0qfEhBMtLSYNSwS5Fo2jRN1a4XB+/sijB3kGkR/WbZuzjovBIE
QcUnN1Woxw0K66AcmT86vZk/ojh2jTaV7EYiUBHZ56QFNlrkrMrE3QIn3LvWiLw+6Wz2Pp8Q1XJt
sIzVdgyqsdLburzxriRaLGgDyV59LBZF37z4eLUgH3+7Cln816uULSLcluxL9F6a8l600ReOMq4D
rTrkBAF7oRXoWpwVNRNA1Gwtbyen1lyD4pFt3hxL5uOIajITAN0O28wHEycBmYsXJ3l8P9WJtw+j
Zh9ZaIYDCSlPNshvBFsjd8IvSAruUjB6fQC+EB6/BTf0jyz6Aspsez0UwXDuRrf4JBPgXmp5HyYl
gP7DZN7Opile1XUP1IGJuw/Caz+Q27zP0p0D1NQ97Xq9irA4uIwKD/C6+uqdDXrk6Y+rkJyugsPz
1vL9IzKZX6a8TR+DLk4BoOYb2xZH2A0tZ8UUoY3PHIDXr01Ql37jfeRfGu8HgMSdG0mHNrXANpJ/
iVBvhbjeq595PYRZu4qq0jy6feNuDR9p5VRFt9wQ7Llo2vjkemBMxt21+JawATeSIPwyDmaHqHsw
7dvA5p8Rbl+RgQlkxS1Ad4pTJtv22fHzBycJ8m9A3ZrWeVuWd0bIBnzHwa5LitEAKdrkmfwW+wCF
4V26tSWiDNWkim9/fgyGgNqW5Ppj6Bj3Je/7fse98JRk/XQV+G97cvy+2RRoad3Py96MwJjrqBUt
QZQQ4L30KRKJ80iSGiTF6zSvmiMtFYqpDgjx9GtalmnMH3BinFckGh0gyZsmwLCZs3L6Pr239UAz
o/05+mFwoQXeb1/ElgR0iDEAp2ns+XGRkxkNqjOBquX2wLXXtu/2G+hNX8eq8zeLYrEzcryzjwbw
6hbPqOodkFplgJEVrvVrudBiYuD3eBoVCr7p00XuaM5/jpFV0X28XyxjoCHcqWCGIyzGQh0B/QYS
O1AgRetlzfkPEBo06EmXpYG3NSMTbNcZbY3XLQ2X5HQD2A9YzTckpIEnymM7H2fuVCZbtA+hQBav
rR+NMNj2muc3EBwHSS0Xf8hDD3KyVzbC9cOIyI7eBHSd8atwxwHJCjUcvaKZnZF82fR6kQJnt3Pm
jNU+1mW+3C6PynHZpdPlwiQaAlVtcWJsNrGuLCZZH1XV/RDiPp9MwM4hWVyODHldEFzPS20s8h5v
yWOcrsDZzMDfo73qa0TpwC6LnYqLaosiFFxDfwoa/Nqs7gGahVwXRE44Tfj6oFwoMnsXANrdP2jD
RQrC6fyH1nWfpBujFSUS084uRbk3Jljlsr0DxCRDanQClHnc3PkpkMXp/q3yfDi0QyHXbGTIG6Cw
4i5uRHpPd/L32mgs32s7pwbN9eDrJv3fnivlX3ghs4vft82WTegF7zRA+KiRw2kWF1+aIIyubTy8
iKsO1L2LKVmF2Rhus0mIdes3Jtgzxhikcmho6Fe41z9wvFYd3EZld36TT/F+YAhGeBwxQW33xljE
05emLdxdhveFGdFZhgJELx0CB0cnZBunaH6jOL+ZdkbyExDXbIeAUncBqH53MSvJdqbbhnjTRRye
FMPYBM289oK8KTapyz8meTXuacsQAx8sPJaiBW1ozn8AL6AHJhSY4Yk8nolRnfssw93CAtWT8r0D
3sX6W6OHAd+wfWS6ILTSS1IglVXg5XK1SGjmI+K7Ymlk7RcF3PYHn+Hp4OLmum9Sjj6EIduwQoBL
ooiTFX5NKgFp16aJvShdoTacTSqDBIWRyLmjz7tG/NKTfabZr8W+dhvrnzotL4Pvy59ZyR+qzvC+
y6H4zAug0cta/MP7uvjqMmRZm8728W0EelYdjmodGGmw6/0mefbQ+01BUVpNKI9QKOX68Kqj+Omy
etVpy/9tXx3HK1cV6ox0k119nyIkkxVCUgB/AF6vJo6JcNBaV7kb3k2FHZA87fwXOcAJov8o9wDO
uvhxuPHeD/lnoQ9qoSHZGzy+Up2TM7YJfqrxlQqohF79qQv98EpAPWSpV8u+lKVXKp6yRie5aV02
9PaFoa93PQHVYD0aLAXjdl+s0BNZf8ft+pxmMbBp22gLli60uE3ovuxkzn7kPpql+FR9xlOvXBuG
0z8ZwA9YhRnoCvv40WaN9zmtB39t5Fl5s3ldAE91HI9N5rX3PVJrm6RJpo8yKP5x8dz5ha6qIOp+
OU3+Cyf19mMX+GKDdq/8PnzA1x0vX4Nj30w0Bq9zabmflDt+0zfrX+CmQ0kfsgRZ2j5MTmsDg8+p
1gLwk49TV3e7hPv5BTj5Ad4/7Ld+HJ6IT37Rv/ph3QA/FaIxTLTWboqb6RC1qKgEn5L4EvZ9BvIj
zBItC0Gk+mXRLrP/bvdO+x/9kR2q6dB92LkgM+YewJykn6GIARBlYcDeLhdtraHR6tp50dJy0RrV
iAax1AtAJA6WkCPi9vWpqoG8QKdf1CQCrzDF1x5p/z0RdtKAgP8HFBYa54XD023vwiE1cEPWRKGu
1d6JZjrPKw0MkAOg76hi9Du92RMytg1rA1luvYsU0hTZmi7n6m2k6LrsQwvAgzfuYnGhy9Ge2g07
1PUO88dpgLd6ZKNMV/bA+NX8EuJ7dvUYgGNJ4LmZpgB2vtdJh8pgkrUFvn9I5o+bPFJGCvp5+WsE
IORxaOog3b74EFMSi9Xr/tl02dobKCFzp+aIvyg908B14NylcHoIYpYzrRf1FLoItAcAQGSTtA+k
WOyKRnknZa9IPJu+s1g80WzxTk7eyTogTSI80nQ3N6o2FIDBlzpeJXU4PMe9cHZ+l1SnkHvFFbkV
sc6mofkWGdWGIjB54wByQEz9s0xjdIWBpFWGAHFAekymKKfFNBtztIUVITKHvHZnNclIC37U9EKz
NtS0Ycs6itmpQIoDjZvsc1Hl7TwL7fJlFutZLwf2mWZkR1rQirHP7+wWL0VcnsCl9FMAxWqd55aF
13EDz16KzgQU0OFhZKzb3rDmgM4c5UHyBNV0IRKugoH5bmzQcytzwOA4ekkyXnIXdDofSFIBbWkW
m1XtowoNZFyk6JGVrxym7miPnyGcGXnGix/aNbix0H5oEXfFMyoBhmfjgdhB+kxkq6oHsU5cGe62
AyLGJU8a42zmLAKsCB+fywIpi85n7B/jodSUd8ueesjEFs3M6lT04BjTdSAgip7ANuuKIy0nPIQv
k4d79qgLPIDr+lYLMA3wzorsSjztdt4943nOziDDA2tR2+A7o5cLW3xhTm9EtEnBipncPDuqVA9k
qq2qpnsr+tOXUGm2qyLGNlkLRMS6sMFeE1a3CtEcWuGFe14RVqdX1PPK0Riff1q+rkj3aomMj7dJ
LBneq7q8mVMbP4vGAUdvgMZ3P8qnr1reyDh+9ov4Y+RF2X4Assi9NNTLMLZISiMaC5CzPjRMUNL+
1riOi+5t0KKsF9my2VAxWqSdJJ+1pED5u48TFYjDdplK/dVijXvCy/VQrtXvRv+PK8k0UUf0QT/l
Ig/uC4updTwkznZeNgMoIbWCx71zCEL1452cliWexxHiXpfQCUuUdfvDQQMk3EDfjHf42GhWtMT9
bLzRLIuvfof2NJJEDsSjja+DGhEZWkxHIxsOSm8nkzcKvKGGabZ9Icgpm+xDokkiZooHRP7upVP4
p0jLJqJ9cCCrPRC5vKGGeJUBctoDDAH76ljozAYf1Vm4jnqkofF9tDj3HTCqXmU2lx+9rJAImiPV
/ucmElnMftmk8D04q8JFycJGIhm9LkpUCeA/x+KXeSoSA+AMedGt3wgBqwboPR9NWng75Zf4dTCm
9MHKCnUgYwbK51n5bslYZ4Bj29+RnLbPV3vnbrl4bBn4XGT55nPQBZD+efBxWtxlpTMAey00PQ9V
p46zMWzX33EEM58lSGpOZaZAsKGXFnPSxxTkTIMsgLlXqfpza/jtHUv64tl2Jmcziunt1jFANyBt
BRHDdEtb9bPjZn0ZheqePTFam3TI8j0tW7NDPSBXI0La0NoA2bhvIuuBVjSYxbfACOInlDhBj/da
dHf/dlZU/MVZosLu+W/OmDshDGwYON5NKMiZmIMqBXwzzDZCZVkVmP4drTOODKbjBWzv8woR4VcF
zaThG7uxwk3/zebJYXAhFMIlIvTPs0fStwzFNr1o8l0g6hAhHrBYjKMCk4ETA4TSKHIU8XloSARQ
WXpne6CDX3E95TF/jC2gb6seNTho6IOs0X3WeFDzsxNUKJnHKuyZ3Z3cBgBXIrKqVYny2jsyLqO8
jvfctBDSTUJQldNl5itMVa9pb1q+qwdZn6Y8tbpTDQSiYxs6x+Va87XxKpRv45YFq6QAiCyrnatV
6hpatEC1K+abmiQClKw0kMbUapH/bJHiPndg5mzBoaJ36IHMliVKOaJVWOOYCzZEGC6uWgH+Rink
CYXt+T7pS2PFQ4FYox6SsM9uQetdStPVpeS/RQaaLvc9epxXZLFsCMAvxpvEPy0imXbmIYlAaNxF
ef7Gr/DCr2WSxacgc20PTRbA2uit8ZelLxPmWlaPILHljlccu6Ln3irDK++pBQYJuSd/9AG8MKxX
3oB6SlqSIkdB8nn0xocpTeGKZF4jEMdBnnq/OMhDZZz9xDk3jRuvpzHr9pQnLvsad1pA482xsADw
J1cgnYJStsPtlrR6SbaULnYBV0wbZgtajj6fLciMfCwuX304/ficWoH5sbcRO+0Ujz6KLkXvJG/N
myoGY4dwd3iRhepOsdkVBwcgDPdW2hTbXnniCbl4xBJMg3/RvH7g/Oy/pnkqV66nhh2LE37rdeol
KmNnz8IRSU3Kx7QSKXinaLd1BSjUrdmXd0KM+WXWMg+kXOQBoHXI3hgSu0sDqM8swKnLHgd7h8Sr
ur4ZLLzNj20W7EJ/Qvp2HD67XtWDayPqUCGE0Ao+S3uhJc1IVrv+nQSAEzo1Q69BeQ/s5ikZDnpz
J+PoYFbF47LtjUmuyv4sUR+ikKdFoAj1ZaYy5c1MG2ArtyL6btbOcwKUwuc29fNjUjftrmuq7gsL
I5DAyE1Vxf5DV0XFc99GF+Eh+cyBQvkc59xFCIzJAynzEbhDY4NuqWSQKBwfo+hm53BIK73hdTvZ
280EZNcqLQ8RQu8IwqMIt0rE2UOR+CMyBN4tSeyP1sTSz1GTsH3dJsaWlmDTVqsUDOL3nTUAMqKz
V1ybSVRxnG2BqDW9rqPzAL2JVoQr2Gj9uAjunjvcaW9dXXWoe0q9u9AAaDLJJIDybsB/QyRSIepP
S1KMBu5PQDL6mmuLwaiiY50lXw1d6EnFnGEZg9PGobJRaxrdE27/NV9TJShZhRkI3SsDsbBiKhVH
JwW2knreNKIWxN/ObsjjYkAzGipy+verFKONuAWIZtO7gYqbDAe/bj0k4RCf+9dl1glAGllFh1sT
FIkRJ+cqkRX41Mk6dn9PU0Sd9/VQfhJe4h0kkOE3qYaPskK3BREmouexXiKT862ZVHstpR9+Kj4a
rpKfwi5C6yRL/qEdRmiKNw6K0gCJuHZA2tEUs4OQgyA5QJv/etLNIAm1XBiDle0nXzyg8bs6Kz2Q
loZ3snkHafAFwrFjsZyF2leNgu5FPm8RKT8Bw9PbR3bXuGsPN0O58schOjs2op5TObDtLKwk8ma7
bOyyF4O3O+Y57ZstvAFICyYQxPbAaTu/yBbnpH4rnb2jUjM6k5d5LfQHWT6NAgc4XpRg82Y/qWlN
mnkjCWl3QBed/4TWNZW7zhEIixJEPzuNr9VG5nDzRssFz8hwP3PkkCxwAHwBEJjzLFMj4HhjAFRt
Gr2N9v6nbX2h+JksyHYwhIc4rCvQvYmL0eB7hnsenOl+EZGtviptR3OIeQaX4XxPpFsfhaDpzteg
e9w2Qdj9Tk5KClLTjDY4pTPtHBFHc8h6UdDeZbnsTZr2GwKF6X4qCrSZv7vG4j7FneyI8mbURP2+
i8876LrvtqVuC2LhHMHJxcHyB72TcXTggrb68O7TBcrF51l20SVqUQESDRnC+WESlMNOoZzq0ugU
xBTGw9VzD3N+AfVCaLvxg3aDIuAU7FZ45wYcit3j4Xz0Wwkt5SwWE9pX8sRYOwrsa/TwitDDtsrB
e7WnJQ30pAsA375K/RQhef30k8IR566oxIq5/dX1wwmotm5+XQbPSFCiEZnBfpHRbHTVgIIx8JMt
ih4Up1c2JcV2iNMA4J9YkpYUZYtDnu8CMP3djgxVKyinLj68k4MG27lMxbhZfBg9nu8rN3ngU1je
k9spPttln115WNZ3vQg2WdAGVxCsBVeaBW0zbpEoNNaj2U856DfMJ/zF02mxK1U1nevKv0T2J541
0yBOlUIU0I0aMOAEgOi6WwbWOsC3YJmBLD3ezvakASizdwhRJBHkzotxJJ0QSemye1kDAOxlH+3w
/h9lX9IdNw40+V/mPHyPC0iQh7kUa1+02pasC5/tdnMDV3D/9RNIymK52t3fzAUPyEwAJalEYsmI
mNofZQ8yQsMAEySUrqxNGYX8ANRaee7wGLcPzOmKM7WdrNF8pC8aPvJ7i/PiaA0NnZc2uT1pNkdm
6X4ZTq1YIycqX9tOmfld5+EMMZAjbnWQjHVqJ7BJ76lKhRdb+iGRuA5UgY0WIJCqSwjVkJ/2awir
SyvuL/4lnPUaPAnkNZBsxQ4UMkdfdSfrhPcGcLHqE1H3OQoymumJjOOkP4yRgzcNBS5TaEgn9fbU
nn+qEEsaA/lyu4xjoaLpVY/N6+A4Jyo0PXGPwnwhZx23NaBA+KcE4lSFSDP8VZ19Qg+KbWiZf5Pb
7sYJvD8qcnLZps/xB7KStDrbqlAbk7losWR047I/3tgr5GRfhc0dlG1AGu0qdNyWdjfnmzHBEHRp
2yDduzxjJwmsNmjDDOztIqhqnaD2gZ122B/JQcUSR80M+WoVEhLR78bNRAEw01hXPjlovHnom8Cl
M8UszRrfZ4FDE8Cef/tUV6NQD/JTtwwJA+vJEGcWItm6E/34GgNvuo7zZjjGbTy+mtWL1ArxkoAP
7uyJWgAHATOOp96jOP5tzxP4I3zpYr1s1zL6CjmkHkSLoFsIMl4/8wJ3ssrOWjBAABMPuRDVzLLi
bPNyfIaIdHUncCi1gpp0+FWMolinKWRseNTqr6k5m6tai4+dHQxrigIRfQ3pBVb6Q9BV0B2x5Xkc
+89TkANZ0yUgUlYF2akQUXPdJJseYEWu9uNL2L/GOpUZneoG2iBqKipoBprrT7YuH5J9OyWP/zrk
zUcqBsie49CwWy0OnSX5OhNY/k7PJajCj2GXJycq6i7As7btkxPVskFaeweiXOQM2l9h1GyDqimQ
Bg/jTTey/anLEpdoTL53HsBkvbfLeJ7kZrylmYxIbNWgMKY3unfs+to7Um1UTarVeCqCWEy15+qN
n/rwyrvureMYaZUYlbW+cVCwaWGlvlompJib5jzVv4df+fkAJg69DPMN8vtB5o1r4FWhBNw6whWA
/hJrZk1px5E1QqLAXJv9f2znaqSmskAETd1TwjSEhhKDow40ngepjmPv7IXGcYLN9eHQSvAeOdIG
qQxE38JL4/bYqX145kDymAX03yDAPM19yEYF5BLhEHmQ7uJ4TFZJA2B1iLfqCsjL2N0ZWnGoGmAB
G6+zAGZlwT/cvBJPTRQgjykdgc2sZbeN1dZ8WdMgmyD2R2gfzXv2xZHrfegDZqvPDtFIpGXHzA3w
pK2sbREW8uRAc2gNLavXSlFE47wL+Soiwwu9UiLtqkkOjiQWwO8dd2unGmzKgTfAW1BN9YlaZJfD
OWiq+JEaSTqys1kF90OtAZk15Qm0kMsJfJCqN4VA7L1Zm4GXzMPGXVkgo3vMIXqg3weg3gC5PNAL
+CN0mz513E2lWMVYmIHbw/KetQK8Y2T6iC9UgC2163gcYoOecYRoihrsI57HQX1HLYo3LfyxRT9P
UfDBpCnGtAQNBPf6+8QeJU5aobhujY27ZkNqIcuqn4wTFaAJME84iO39Rsscf3FcBcragvY1ua6s
SycduPCT1XlAL8UjOATrEkSxJLzeKMn2Dhy9Kya8EsAgG3T3QGPNAu/UxC2vcw7KZ2pQ/BJFtSCC
Aiy+J2ChtYIfUz1pW7o+pNtFKiTdKS7XkJm6kOTBADltje2XW8g5bulXRO1O5yMH4U0DAEKl4Y7O
QfIRkmGGtDtdVQdrqNZR6mkrLM+6kx6Pwj5TL72cBh8H/ylOXEEEg+WUkluA1FRwwgEAaAGpakQP
PAU7MzmZgCjReomjGrBLSLD46IsOpcSvrcnTbIsT1qHYVSB3v6R6eZfltQRZWAZOJ5wpAZ85Npve
ssBFbDrNXiva61rcxO1sCz9qN3Hj7317o8WWIu++VZNerrXMCrAC13Hy6LVQHdB777d27aiDI5Ej
aY/i487ygbjzFPtgyXHEWuMWkVpaNeCWK4myzdzkNk4HJ/B+guYDWSNxiGzPQrSHUNEi5qAmPbZO
2KyoST1AIgrlJ+wWAsV0GGtYd9JwFNHr7TycUMSJxTRAO4Pjt1PJRDsgqei1BqqbQxEz8UAJWnt+
Jip9MyoiGl0V5BgqfQvcigOaLPvd9NGfAhb7MgY5mgkrj3eZG2+oumNW1u8IXJGHE5QtiuxL1Nv1
jsCvN9hYapJj6UY21WvUQ7m7sV/BcSmOc/3SIclqT4N4vPpi1mO9I98cS9VlFDPE0iiTAw79rwBz
Qpgqtyc8EASOiitQHbXdW7TcjJxbfFRTA+V5FR5mRN0cwxU+D4J1OPNWipP/DcLn1q2cgmuCCcbA
fSnXTdszbyD4laiMHlmC0VMpe2RoIV9w3ISe8XdZD+xNVXD0yd4Si/2NE137U6oP49oe7fyAvYP1
FA0smwXcm7q+D4do+DI1TrXV+npXVWXpL/SVM8kKLgTf6SyduHbWTSRAQ/07bcsN2eUSF0BJaGPg
qe13Hgcze+O526px8ztGYn1U5SzuVszo3j1ImwAuT8VwBTmPa5AvxWxAhgFUtEjjKsVj9uwM9o9I
aW3NmlrVS+2Z3hM1zAxwDjOs+JGaQNC0W6TXiU1hgA+k6IpwLxSYrCq53DYjsHPIDMD5RaiDk6Ks
+41psgbXZW59+e+/nGP/4y8H8QlgiqFM5Xq4XFG8Ij++gSAzlP/nfxn/u4p5keCSGwzbhemeew0X
M1ACLKEAbfGXMtMACgKQx0olaFBdE3IJeuGASpW7SAeW/ClCdj4yhoPSPSGT9amlHAVzCt1TZ8vH
KDXDBy9C6jnVzHoCIoOgVCDrfnBVQQ4beU8MZDJehzPZVSAwT8/r3Cen04wpfhNV/GKD5QT3caoJ
rlftWEEcO1CD8Fbi6AjaRitShwVfSLPjXaetXFKHBWkLv0+6wywdq67UQ3WBrhd2B9Rr3OznMOom
e/xBwBkB/v0ols491+ZuS19TdbPzqtnzrlTasw305v/7r+Lp3j/+LJ7DXB2yni73wNR78w/l4vhK
g3Bo+Jw3SbeP1Q6ftzUKCT1df66q9uKxE7XPS4sDORc7NZlXDMVq6QYNObRB1otyri++eYrCAL1B
YulIUPuY/LoXxdvqI/x5FMv1RLylgBJ557tYq+efALAEdnChe5lNZnAvcf/5mMbdt1Sk1de277ON
WSObmpoRbpIDUMn3Vpgf9V4b12SGbksKBGyk3Yc1E0vvpDKzDVhvykPNkasTeNje40bfWE1R6O2I
33mmgW7C/KCNLpbWKg97cYDwHieFuXFe7IXFkCreeHJNNiq0egLbYItLeiNDBjjZ5nk8JOcvcQJX
+YdswkJiYbYmb67Lg2t7+nmxV2qeMoO6yUJt3ZlBRfOA5wbz0OcccB2+Grv8fZ6meob2VXUXGjiJ
VPwq32KTPysUyCc3TeUhw1nFVjfc7E0mP8jf2ECgGcH42Nr4XinymVAVss5M33R1e0e2NDTFvYog
dQ4yVSoCX9n3CE0PwTTatPthSqdVarsdaCSUgIzV/sQU48MsH4NzukvojXesV4I0rhi1HZ4YJGCt
zbo0LAtBLZprxXbWlFHCMo1m/p2MmnUkkRiy/xp2tlh4/ifxcEfyNGRCHuH70PPESE99XIZexvl9
aLJjb54YAsTAcQcxD4dKjSGlF3oPEB1t4kMTx8Z5Ns3utmH6mQqsE6NzXx2oUdogd8Fe0NxwNxbn
HsioKAaXHpbSWBOTSdXsj9qNLcDxwcmT4D/5FbUEkI21HSRPqUrFWJfNMWukr/WmB6n4Xn+rQWES
B2P9Vrbd5OOiwnoQVZztpQZ+URcw+fsQ3KVrwB/EK25bPhljCaBtHjdbqGyIXQ8gBFgXdOfzJAtn
C6ySvsnciH8eNbPdAjoXzF5pgxO10cZyqwUIxkWfvalLpm+pb6Dh2n60+2Ftg23GFGF2sUpTXJqE
MWBQVZWMU8NcX2LzuLaiCurnH4FVnSKQ2q0b7CBUkx515V1C5prq1vOy2VuZ/bw4abhm6q33QZCK
D4by2m9/jFDm2TQ4HLnXExlA7yU3Xoop13BN21n3VKSj2d7jIn0OoNgWCfGHibNvljQ9Z0Vhk2Bi
A7aYfH1lbFpciWqRTPcUg9G9i7AAmkgzqPnm4XAUPM8/W512JDRMNobuGqmbA4hw9PxzhmMUC1u6
E+BLxdqTclqPVuadiihwHiRSSVayH+Lv4TC96lOJHIBW1w8A3SXbqWuzN69D9r0KoJ4Tfuq5pzbi
nYU80hi5t8MrVFDduWeE/eA2NvF8UD0pgHqWbdJuGaggIUSMt20mNQCOyvLQjln0QIVVIguZgxut
lkLmGwtQDtCkgiB/CaEa9ibqgNG4w4MVI0kZ5bsR8nUQvZrA4TrHFPr3ehLmoVOcamQSlehPjRNc
yDR/CpHYtg/2EI6EzF9xQchTLBtYHZp7pwCTaj05muY7jaufakMYoLrDMdQKPHFAY5XKQFbyO2Wy
Sc2+PSymOfq2PfcmKw0hcvHUKoZsMk0QrNsglwULJA6mEEsVlVO6/gjFHn+xIeVdnqj4k01XtCJI
oTnVIQ92wA0Bw0Jx1GMZdOI4Ql1s/z0eeZfgm/GomSbTa4q30rksEzz9JkcYoChy9TNWsskxy7wN
tchu9aM+O8mmqzCqtUaSHkHBtQnsYRVHW1dAP6LEXuY0pGk018jmKAfVTC+Ii9WN+09dbmwciLpi
Vdpu5cejYfjkphFprInrCXb9UIzDJWdzosJTMnagDTYUCB9GamvKuDSXaJyvp0iASdI1xQE5Zh1L
UGm+Yffzw4qi/llaAf4TABcFb3aVvUJbDxmYDEdaHoOUnBBISotH58lBGvgumVIBabfAemAuEreT
ou9+DNqDYbTOXxTaIFngKpTzks2hqYhuQ80UDEAJJMYy0xIrnA3EeKpDOtgakYJEtRIE9xttKDT/
xjECj3lwKv6JYkGwCRViCjG9F0Ccg8tsGuP+zona6TiAZflqBgpdZsha3KotNqrRDGL0Pi325XNh
FhNMpBfycVvkbHXzM2QyCv0gh77btiqh/gFCqYvC2x6J3IiYkUZFj0S1QPDZuZiWMGiyzk4KXewU
+/uw5CwFaFGo9uGcuZeWrh9DLqalq+o1jUF47HRk0OIeMTvjpQekvoaUm0KRC/eM3wPbln6SPK6A
agNbAtnBa3RfDs1wwR2d5xN5Z5ioBA+q3raJpfOK55PabsD1DQMzLYCIv/hFFzpPss28n67Tpgdm
J5sw7Uz9M/WrgapfQS8jiQ/Mir4ju2VIY7+JcTpBy5kBiWjn0NB8gezp47z+oaXQ4uUy1tuV63lz
zLyEkh+rIxohdRttZ3WlC22wSG6HpLReclAMrJA5V13iybReJhy94vr7JXYl/hZIWwSnFKJcSIrv
/tSJvLiC+VOnQHUy1UwTw7q9dfseqdm/WN8lMiuPTlBsBtKvIEdgKBJ48tgA3iTqJCH1qjbccZz4
gwYKZOHSwUIrTtoj1aiQqYZ/w6VNtUQF1hCqAy4pmXaFl/Ad9ZttV1UKvxkyM4fmeDvu3J7LeZSl
q5SuKVa3PRZ/Grk4549yb52lMrirLfNBK03wm8rAtlZkA60pIDillc0hZJsdIKo4DcVwXEyDPGoZ
1DCQX9AE/sTN7lSUZoAzW7DcAQ2elGsnDPtTRUbyDypIlIEMfHIZUW6vzTHq7qys3+VREYUr0yix
ydICQMfKycd/CqjeGFDkZmDyGNnxD25UAKJtQ74ptSCSUYZOcAjiIDtOtn1d/MkmAcUFEsN4j6Pm
0o0cNzYPqx/kYOCI6MZB3W7mWELmOQrzHGi2tgWZeX1MzKQ+WjiChOSuas9VGfHqWGABIVYUsIRS
c7FxrUl1n9x6pCfv1XkQirod5CrK7LxdX2g2chV4+ADexuKAc7Jw1dLaSdnIkVoJ3gQVREBrWtsp
h6uVwCnHxsqhNVujHJllg2mtAXUbDQAwOk5q+mk6hhGLz6HQkLGBa+V7nFvdY2dvfLVrc0RCoJY9
Ns3Q7epMDEd9TMUF7KTTxgCz3qeEO3h25Ln9AyoEeKkB0Mf0/tnswr8lknf3gOQhnbTluIECCOrH
JLrkMDfJg7Pmb0k+Vte2BJS7tZ0Ph8TrJ1xcKTyD58oXt4bCPfUiU4yd3X0j5OfJrrX3/mTzuvZZ
xmN2pFgqoAwjoQpkPdYZb2Z7UeXH/z7xMW11onMlu4mzM4sbHjI1mQdSRZe0468O4kQU50ONX+ij
U33pkiS901leHeMIyO+4lPVTWkNngoP0+jtuawGqhNaeCIMvsirbF3dIITmsp1j95nq3SkHWf2ax
PnWrIAd0ObXFG9mouIqZq5X+tbWn5wCbeKBGI+8b7qsgl60ZX7Dlj/aF48gd1rLuS9tl2GbgkEHH
7ZyPLUxwzlnD711QYazyzFIam8UuTSHV7ic2H49uOI1Hq6jGI2RozW7vqDYZqUCatws21ua+41b+
3gXpxlWGNwMC2yyo7Q0NxCXuVX2vhwp93DPoKrStPOV1c1dZjnZv4EwbW4nGitcAmXTQsreDbFNn
hj8FgXOBPKCGrE2Bb7zXF3u8YOVqDoFaN4j3QhxK0DgUY1QBiPLBEt5mjYU8ByXTpgddtymTMfYN
1zIuVJBjjimQer1iVSC3i3uJoVpdhfjkbnG6sVPTG5rsWPfOgcYkExWCFOuAGNc3ZTVoOIDF5Dcx
ZCtM5OTjGAdwRhVSd71xaPr0L5crhv6+sbHxrqHoNjXDVuCR+ykKg2KVQIzzJxKMeJy1fwF4ZEEU
EvrTBdDemvAnHa9CD5v7YQWoAe7/it7dcB5YHXhuNAkGnbK5qET+De6RCt8rp+YSppae7Tz8JvZA
enwOeihsHjUIJ54j4zi3prT4K46jr5UXpzgVMqEo4yXjvSwBkwm6IX6MdTBLeZam41pApuugtctP
4OzrfAGWki/MaUE+VXvTRbM7ZztqQbNrc9MC36ox7gcjLk8glHUOkO3yDlBIzk6Jkxj7thA/Q7OD
Uv0UFMel0PMcSEVwUeqbxYivf1LslzbVcBgyTD5VqdONe7ExwE3FPE/OgkSsFtftQFehV9WrXnP1
ttsy4NUnn6uL6+rzLh/1aparakI/L3W9mvAq4KpKYy2zpPUUv/+qFuPV1Fc9r36sP36gZWQAp9zD
fz9emfkPfnRcbhgmtz0GHTrPMfXf7zkSJ+tt6GLUT7xjKpFTS+8GHDLcSa5B/wdEgutONe2hbMy1
XeViywcobOJxPekriiR/ZSflXuuM7zQCq4rWXHuZwY6Tg3RZ4DIhRKrG7nOG9KPMAwXOpu/tnwyA
oDvdZA9c1tHRVC0tThkunVBrimzYCXeskLUc4F+NPBRTms6DiXuS4+wgW9A1w86ZsDwqeIvU+4+h
2+IL+BG8JLsY9bTuHSP9OnqlsynqejrWYFB6LFIwwky6Ff4I4+TI49gEyQCUg0MWGAe8mqqnMOTF
HFGM4QOWbsWX2rFyUMeIBGddZoNsDHYYOY7jiAZrKYguSyvT8aKZMYASg3MiJ9lB/Al2WgiGdBdv
w1gN8leyU0SXeMiH4FtnwmPFiK3BW+MqDUS/o2y3uNYHTRrkOK0VTzxt13lhpu76AbJUC9ql8OI3
2QnnQpb6I4BGyrOp3S6hVKsmaILSaPOUZHT0r8sgUOf5rBvBJ7cq2Z3Ak++OR/dVP7gXR1kWM7jh
kQNegFrryqbiKW6UcycagQqg5djdCKLbdaI6kY1Z6Wsz5uJATjKhI/TW3Qs1oAvtHtO4OFGLZgxr
EIJReGsFmrkiT23dzkafiWZTy5F5Ngolx6+PGEVBD7RqlqbImAxxxTSJdKbtTHP3e9Z2Bc43QMrp
hW35CAlWalABskOwNQ2gOFxsZQPOCMOYcBD+L+PEAJ/d1zHOOBWzDQdgBRKTd7bhtHc4uO7uqlpv
DmbDn1toshsr8lJh1GW+SRlQShSH/c0vt6F7WE5GdgRZ8l9jRY3EBZDrio2NC9UTNGEV12DjJfXa
CEHcSc2ZLzBT1IHUNkowbUhbgNJTRc8cgoVyz1WyUuHgbXoVeTWQoXfgKmJytwTTBDR21wKhhQRZ
AaJR6402yTixAtFYPV8qkOVmp017brLVWA5/hJJ52XAX4J0v1pm3ssTPaEoM7OeHotHPXICFS5Tv
KWCUDDaN3D7T+zswB3vllTVky60sBRgODhDHbLqqBEfnKCsA+Sf9RPnyFZ7zx8Lhr9Sa8+otz/xa
IP0UpzysqoGiR4r2J+FT3VSGuIheDDG6F8MJ+k+BBGGeLcW4z6t0X+JA755VSEHXk+zBBOksqLkg
cATxrpRt7QxqjjKBZCSufi2zdx/JMuqDuQPj0uRTs1IBghlfzU7EZzKZRi7PZha98GiyMr9kLfM7
c2p35AW2y9hYULn3M1eLdhZY1eZsdU9lnS+p53Mee6Pj0anl9v42M53y0ZcRln7koGIegeni0YhD
e5978TfLRXpNqkRZeQ9ZYaMEGys1Y2Wr7dHvs7R8GLIBmrOdXRxA8WStyEm2rIKOXZMUwwHEghqW
7EO0Eq2ojlT0cftes+VQCJxF/movMclH9NKlxdoJpxnKc+NeYpYRXNstj9OQmJuRs/zgFgEgSKPe
+CElBEQVoMdXbVnLbNeKvgFBhUoYWNpFP9aPTLEULGOAcaZ+lFaVYm0ItTZNQDCjdabPIGrGWWzn
TiD9Y/lbPGVP0HBpnjNh1GeWKf49ZcfH+luD7uBjmHvJXY017IrsjYMrJYGdzD1EJrAjqFrkdwOU
/jbi7wB0lNdfdOFoj5UZfmNRn5//ew1i4F71do+H+3zHwZ2+qzsWZ7dKFYajOCUc0T4NtcR1Gefa
sVTFYLIgX83tFpBIgCK2mTdqRzIxQKLz1W177jP75vpopyDw/uhGNdG56Dv7aarWYMMy/k2XeTSa
lHrftslDff45O43eV+03iBU0Ww3aE9swqMOV5rYGmHvB9fpezfIyvJCVitYrILfO2Je4NnFTw5T0
qQFGz/BC1cYp0DPKEm83ZckddRFlG9aPc+8S182j023nRKuuOriZNZyaLEPWyq8W5WXhoPTNbuMM
m83M2ICkoNhbYT2+Dm19LOtCfwZ9VnHfRfgnIDuF1R9hoyaPJnArz1gOXYdZZuozXccRMD1FUwZc
ileVZ6YetolKuo1UofUgpld2SC3KvYnMdxBY4JtfpBBjtlwerhpKnaE2uMTD1fyPsrQpnP4zDLN8
70NNcpANqVXhiv6XlrFpLGqSo8ogDTf2P01z7LY2Du2e47otHlMcFXSWAy6SqG/0tQ1mwi2pZKXK
a2Q9Ui9jeBPlpb4hx61aWjUn26zCZ8tK4/04QH2TmoFphshCkKeicfBSVxHDGLV73pulT06y8S6+
y2xLu5AJWBd7j7cX1EpoyJ75A7AoRmbkfsnz4QUpV+YmbAGYDUtjeIGmLq4oRNLeMQfnI/jybIop
PFjIL3oF0FFszWTIj14d14+glJvwV8VX4v8tQoROtB+lpp9zJFekcsxeE3AybsyyA9QpceUZAKp6
A9hx9xIX+iNTpMquKObQ2JDRJh/EdSie2XNoqUiVVWgLMuHRal+Q52xsHafuIz/OR+bftqOhACQ4
Ko8aFmc+2MvNR3MMnV1o8gmEFW4KeHqWrUGZn37FBcSldDj72YFCuDLb6s0cGfNLu4gfEs3y9q20
270RK/6u0O18CfD/N+G627pusr2DI5J1WAPrEZl2BJWa3CgPjsj2ZLMVpopqlqpRUycEFhmpcLrw
uwXJgC2FkGlAUgGo88HAC70tAK7Aw3do1fOdeGqGQP9lo6//0iY3BZINPJ0pZCVd9xLzFoeKm87W
QYLXB+or0Ih7aAxaz6CvP5jqfzpMeLUvtHJCSoI3vCJ5AGifPr4KYyosiH8Lg6IF0hDHeBPixbkf
dZDMxBbnnzkr7L1j4uhz0gv3cwzqXvxKhmENBg/3c6MJY4e1YbCuRsP9rDdQt2nLQm6or56m+taW
nbOhvnlYA24BgaEtebMCyxBZZVBFU31tB0tbDwm5O/ICqeesxx6syNSsPRBWOjryzoTXlRurtDW/
SRpcr7JYJSuom1bT0H9VyylTYF514VpoBgSZA21P4RQ497ntTu1EIegSoGdwxQl29kSlRYuPIras
fIt7lWg1qqRpclgS4KGrNhmBv5ErErsiyiMr77edaRv31ILkW7urIFXhp8MAuknlbT68g/JCnNG7
ksgq4m5bDdByWvpbKgLnzXgufYwuLDd8lml/3f/3+UlwK2axvS2BEXQLfYf8xPYl6nIk64BXBHeU
U/NSiYsdBvJLVk3jfTZo38jaMFD6mInD1tQESjcBYVviHOY+8fQ0dG3wMOXS+cTAPk0jpx73oyaU
RXrIbIg4KAWfXCUoU1HIBLdtHBpNiwP7QNB0UVvrGpB8UeRgFu+RGY9A9/UxDjUpZLGFlQ0JNIEl
0Vizr4QEy0xoFCRZkO+o6brtU9Eq8kO7tx9UFKHKPHAPX0VFjpyjxsi1HyCPM49FUW6Cg4HY88bX
j6iPsQaFUKMZKYqa/4yizrkb3Q9jv3NU2v7yRaOv159sXYasW6tOoeD08a2kL+n8fSWjpK/u4nc9
3uIoEe8WGnaOjIUlgG1InVUPIMIzMsWfkL9uXYpIn57BEoDtX5Q5a3I2E7cfunxaRy0wr8CHtjo4
YvEeJm8fIaMP263Q7yOV9GGlFXLHBBQB1VA2qOXXEzADOwquUts+Z07/dR5KTSvLlF1sJ//3aWen
imhxWXM1Nc9daPKNmjb/EDSDmr4rQCVvl2l7pK5/+gxdOX2leGjRT8uP7/ZlfFeE5qFVOIxB8vZE
Nama/23rIxCZYIEJGLPq9v/V909zlBL/B2Wa5ZubyR2Ci1CXyh2QYKk1wKHyBMsm3sQPOCeLnnAI
8Jwx13md9FzHddxU7obCBS1PlafY2nrWNuV4hOrYnD5RgbxjKHOzONk3cYIkEFlFRwsE/5eSTdFT
HUGEkEGGtlYtMuEUCHvCNGDgGccgIu40wPrKeO2F+zxxwNJpd9WO9Qn/UXbNzwJXHa9jJgtci7nj
s+bhc+Qir+6txh52EcA1p94AnHOYgCRpkB9z5zp4cbSiyZ6kjT1zm9X8SzLoUOUwwuT7NHjnGloa
4ep/mq8Iiuk5zuJ008RVvY7tFgzMiowikBMee1SFYsYP8HCKrefw8kQF2alm5dGvuMVNNf4RPY8l
rXjYlOAewQ0Y840iEg+OCbXtEOoTe+T0lQ9tbpl+WxXyDQqPB7ztvJ9FNZ2rmg1fHY6LpWgIoc+H
45mDPvXQs9WjcFf3+RYX9hAuVoWhQCOdrZmbtG041k2/OaY0fgMBIMcd1i973QfB+fcxAnUIGXlN
ue7zaLgIMAVcRlVzBUTjypb9hRtyCNOTjUIiz5h2uuB/iT5IILH20U2WOBOxpQJcoKuKIF/bVQhb
RveQS0kD01yLPR5GAGqX0dUnoZCcG4AZfXwe6pHT3MsIH93SoAZvFra9I3KYMZH6GN7Yl/bxY4B5
vFR3c7/GksIPXSh16Q57KRsQiOqJHTzwri/vQ+AiqEV2fGuDB9Put54B8R/wvXFthR1LjFw+0zxQ
HBUOnmu+pUMKpZE5YkSeVVtsGLi/xMT9OB2GSUvAm4XZyGFCpPriBd52btH4Js9XRjI09zQ5fYxK
RC92MoWnOcyV457pEIpJe8gKrjoeiLucPUEYXeA7El4X2pAfWredTjd2NwXkrEwsrK9Uh9xudTAk
8FKsi84DH8jHKDQosrmcbR3GzmpxgKiv3zVZwC6TgezoKWfJndBZf4mKVPOTJrW+6+wvj9XBW+0Y
xYbXQXYCYYgJOfPEXI29YX5Hqu45kZ39RQxWtgvAjYbbqrz4pFvd10iNUGg1mJsHAc2WIekPwNaD
IL/pxCsY8nflWP2NTcmTBYakh7hq2UPSOYM/SXPahqpJtmEwxp2YcBDSDTZ7oGDNqLpLlaQ7alk2
EnaN3gLtrOiCI6BP78XoWXauAFTBkTzsw01Nsx7DXTyyh5tuSPT9l1GmGMh6IBIxy1V1HizHnTdO
tn7rSp6BOlE1G8LHBHfPW4rTreKnO4lhEwZjdwQ8qTtyVUDpElsDqkJGA1XyJ1SlKGqTn2pL9zlm
cS/RV555zKuZlpmp5+1Ey3BUc6zpJ/RvnQDcuzFzNgv4d8YL941gKxu3urMnV0jiK9BwyrzwssTM
SGIyRkYJ7PC/+5eJqEZjWB/zLF5jAlsrg5CCXzUAW5Qjvn3Qdo4OojCSnZXo2RfugcYqTLIf/xkx
apOYI8ay/szwCtpXqQfSgFF2bwb3nky3656TsAlOHniw10gJ6d6sSX6RTHefwgpbbW7Xtk/2MhVv
o0yqJ6hFumfpaINP40yO/KuwufWYBqC8zyH6O9uNwgZjdpaLx9GYvgLalK3A5FkfqeAftT/ZeM5a
fH9UTJqWP/6Hk0DD+cdBIHNckwGaCxZofLIbteYEqCMvGFvvEauB5uzVMrlAayi5UA0EVu+1DLmh
Asq0e7L/a5hZ/BBjDTo7NYTQLdmv3MxMwAuNgQpRy2NT4b5BtRb7zWgGQNa7Qhp/z2EQ5exXFLJ0
M5xEX+c5eDdvHEuTaob69mbRpG+uPgvErXIfyXDl2h3McmcBWr+epQYg/r1JBvVCN5vhSUC/szLs
ExVGqPWHTCs3hlKxJ5MgpXuqppmdgYjkw1XEYXOKjbVlIZ1oJctwPIkm7/FNUVUqoqKNdrmhfZq6
8t1E9ipgu8g24mONdQkIgCy7ujSariFDuJhbZBo0oLHWJVZ1wALXP/GWb/8vZV+2JCnONPtEmLEK
6ZYk96x97xusunoaBEJiR/D0v6Ps6aypmW/mnBsMhUIiK4sEKcLDfSugt3dletveBiGlaXsQGoKY
MoTEzhNqVTTbPAcBRzJVH1NXVjeDKNXLzgvT6qXA6+4mT9yPcZzVi9/JdE9A4Q7RK3TWnoti0UFm
e9NsvP+o3XTCryWALqICLrFtBwdAj76mxpm2y54DAHonwMgb9W3fESAKZX4IbP+pKnL75mwDainb
6lqB7I+DwXvdZYUdhzlxYunwcU8L1MCimsAX0yoA3+4tVFbJDcejVyYO4hoD8COWpZH6WTrNQVke
v/WSEYSNA+q2f9u9BCAckePJY2xzBoHvCDmfNionXu8ujk1VeqfE87ZJuVyDoJIyUoULphAs5YHi
kM9pynGmqHpGnXq+KkEU/ZxlDGmxULfPWHn9YF4TG4bkc0RqKKs4ACQIaoasOVMn68UGNT5rbZns
BZKCVey7DcR7TNRqbLJfY8w8hnP5YvsyD2rWrLXxAzolWA2krNdElvqqVgAB92FSx0j6jlefDmrU
56ZxQXCujv1lhHExY+cRqf2o65xfM7CwIOOnecxAUDz9ZeBgY3naLJMnrZWuLOaULd/W2GSANwIE
EIjyJNHoKVBRAWp5Y2GvgINmOx8ZQWM3B2PPKoVfW2PvhWtRP6KJ5CfHYX9kjo+6EqvKd37h2mA1
bOxrhV3xNVXcOyb5vPliN83Ex58Ivu4hNgPMoVuGmrPUdVBZbidHe0QNH1RSOCobswQ8s9lkQfJR
0U0GzGQkQ4nmciihcDQvUgrW1dlqTj91IZoHXnQOEIIxjrk7RWpEpZwFKPN9W0P/AkR6+gDIqnM/
0EFcDxPYV9tiLldNBwr7lqEg/twmol51fjrcmrGjRvCwBqV9VNcFkpTCbf4DOhj+7WXiuuBhtT2A
BylxafDlZYJ4AHg8ZBncBtOkwZM7QBTnZBQ/WdK1sQvELSLmYL1QjRtAbFXmWE6C8cLYBj/dSMBM
gfj3JgzO9bB3kJ7aG8lII13ZeZ4HKjj9YaQljd2coSAaJIJ2kkElbiYeIoIQCwGrNehVHHA2bup8
/P6JMeVMpGIoWOhSjG7OzOFMrnJpX3wk9r4gigWwjlv57byowXHLunZ5Xdw6SytFy/S5Qec9WSS7
cbmdn/uWVuv7wZaG+byyCsLwjLJGSFc3gGaUTb5uiK8fpQzdCE/A7l0F9WnuETEF/zDkefjwEzwW
L56E8EliI3eJpVB/bzlJsZl1ZZ0c3uS7f18Z+F/rfl3XJZQSwlD6C8Wp8Mv/EjwmqPvqkuFOkh7p
nCjTULXUg7NOaN5DakGE+zJlDaQjZXMjKm+OnaAUzyywRMRYW/1waL8aoNqSRh5Ic5Xm03umFInc
RpOH1EG82Zns72EIFSKb5oDdM+aBMDTv8diZRnLCz6et40JmuCtSdfCJqgAoDUtyOjuBSn8ATSPi
j9bI3hX316IQ6i3tPbzu8y45MNdqb5FLBUzPQoy8KvQQn7H2zVK1jziMPtXZ5hP83guf//1b9Ny/
v9L80PdsROeD0Ea93JfyaZbqdG4an9+1ORiq2hrErn2o7xNVAngdpN0NG3t9bMX8MZHuIyC+9xPM
zgr0BGX+0dE0f6kSbL0Tvy1uxtpmO1LayU7TNr+xaaVjAkXYlxFD8XWzKAQzzi6x6YcVuP2bkzFQ
EnQZ29dN6L4ObNMT1b+JUWV7NtT92ngVQj91oyuw4HEhwupCB6nURF+nfoZYvrJn1D3wKpasko8l
JDyvq6q/a0dWPnq5Lh9raq87baV3pkWELRDo9fp9v3gwPJK3ISI7sRlgzQpCL6q9M5OZAWGwQLDB
0QT9FDy3F6ySHajmukTxFKr3vTOWyGCLnKyS8aio/Qk5ZDosMFUtAyjfThMedyQIijusDIq7Qtix
xtsfempUp6u6KG5zAZS46RR9X9yVKfQvbBcxGmzT4GKxPIlcFM1t86Xb+JBwQElhwoqN185TimjF
jKRKQhd9AviYy7kUhDSUeT0oCJZ5KNZcuyRT4OVafMwFJ7tJDuA5eT1/mmzuqqu2bFBs2OvbX6Tl
RUF3flUj3dEorER6F3ziTpBcV0vLmC6Hf7Kdx/4ehnKw5EioSI4et+2NIlYY5cJlT1wNK7+qwNam
qbe3wbMUd9BbfuUTQD0K1fJXxq3KwAi02LPS9vaQqsAtUerDBQJkAEJnrI8fAnPtWuO76QWNbkc2
YcILVLhXL4q7P0Ks+u5kD410x1f9ylSdLnYPCLx/spdd+o/2JIR6gwO1+pUhMzXcprbHoZORFjdn
HlWwLaHGbaiW6gesyKKpaNhuzqhC9cPSNrSpVgmsjQ8FpLMtzDKFsHnDY5S3/oD4lPUqR+8EXUX1
h2XN1yB4Hl/LXICmN+gAhmtphkV+0G0kr+3HVLtFBOpibBhd91vPx/CJiV5FTTKwj5HyWLfZoiTU
ZtAG4+w9ZYA5z+VUPAoEI9dNotyrzm5BtjokescY5Tc5sP4xHYnal2HzWkoAGSHATY75wmBozoyN
pgqFu6PtAUf9Zwcp3QoRqWXI+dR4mvaneSao3pOJVHjK/nZsagAygWVZ5WZTky1boKZNZAMdR5ya
QychAFgogmpTu5FZ3Nr+C3hiuw2f5+CgexoceC3IwTQLBYG26NLOLQftYXE6e/4ek5keY7x0m2YX
dAjDtW+tI9nOWTYjyRx8FE0pb8xe5AcXSfnCETK7YQwkIYuHO3oQYuetjs1mxivoFANabp13OhTj
wQRU/ho/EV8iqKerm0QViJFf+QSaSsOBuByqKClq283BtwMHOOo6/dUuliopWSkYTX/1xfMy8kv3
pcNMYZqXaWeVTKt/fxMx/29vIo8CTbSszkCPYrvsywudgSwc2e98uMt4WqMIoCZgloHS/XeQnMT1
IhyjPfnYlSF7metiivM5sCCM6G7xAktRqo+DT+tvChxH+1C4v0zGHrSopGrdUcZfOkRfpQcEje6/
2ClEd24gqxRrBokMM0fH7bWXuTsAYLDNU6gPSkDm8gr9734zAgO1Nc0i1C/Madmt7+X9vQzt64w1
9euQATUwi3Jem2adNV1EAQi/dvt0eMKjEwrwcGuhLHSY+gLsiFNQv9YadfhFVZGj6Q3yVYWl7UvX
Zz1oZLPtkOMGljGn+i7neb7V7gRxFlAY2Me8HK5zMO/dlhAgPx96CJpFxOnHXU2UYFHpjGwP+tzv
xuVsy0L/G20qDsKYxaWAROUOBUxdJJa5LhOKoL8Ka1XsHGo/8oEAppVZ95z4zVVXVALoFxG+WRyR
2yoEpwVi3dNdkQfvnpvRtxTFWnGICrHDOONxRMFkUs9z+AbSrGBDk24D+Mm4Ii4IhIYUfELdcjBn
qUDFC3HmYfulwzib3gGZoK0Z8WUCVA2VUZlzhKGp7+y5O193S/UlvmPn1C+0FaZ5PhsqAnS6rdYX
m+loFz9zZg5aaL1zodjSrguQC9+P+VzfY7Wn9gmDpC/tJ5CL6n4cVo1duttzOyiHFZVQwTPeAL0O
O1XeggEQmmbA5YJ6N/SAKekyeXTSJtidm0Pnq1ODyAF4fBcn0zZnLBGo9aE1VLjCeqH5XbrPnpnT
z7u6yuaIeY61TjIxvuog3BqATzE7LjaCQ3ZX1/lwmHO7iQYGUhQsLvAfzK3wGpT3DiI2CBNAEod/
p1psMwEoPPKezbYFmGbHtBTPqplPxmEe0hLF5tCHvYzkdpo/oKYN+88Um6DBy346bfsqB5G8JmJo
wK0YePdNCPpBgBaGK6+jzd6mqdgjruhf+eXsrTtwcDwMIZgLg7Gu3zjiEfWATYfHHsfZnbYKSKM9
QIpx0M/ytUkBeJmrZtqiWrJ9LZC6DKjdvw8o74lt5ZRHO2scwKAQb23K/l2r2YtsAEYR80iHFd6/
WKctqK0urzI3pr7Or1kDul3gqQ98EEweUWrWNQgHmD7e1qkbd76+DSmgzEEGqglIllkMWQxeIo9l
3cwQVn4fIEC4Gj23v25dkKy3JdC2KApz30NrupWJaz0KFIjuh1nJTWAx+1uYn6ygdd9zCghI0q0k
YIJgIcLv6kzbHw55um5c0UYZiEL6W9MjBogMfyNJkx+LrIX/ICXZebODsiy8flcjdh4jBL+22LvO
S+A2bA8T1MnbH3YG5kwLbLSr3ik6sG/0gjyYfmzE4NqT8radyzQqkRklmiNxnAfBoy3nH5WgAgpi
gjwC+KdXVUqL/bkTmd41UCZsDVEZ8uh4tNzLthlXbHEOuKWuZu3gTYdW6DfFPQGdgBlpTMCH/PuV
KMPT3sxl/68rmdk4mE3/15XODgKQod9/E4SdfgSoSxEesTduBa1SfzlYgCqezxLQb4IqdWmbw7l9
cZpRCvnJXU2rfmr5J4sZ9ckLJKGrM2NY3gSPBJjKtVrkfLG1QZVBkT53dZge/moX3LOeNFZs/2Rv
wT168KpMrp0m/cAtakUZqaE8QRPMmlivqsM+j7Vcn/LFDmZIKA63/A1cTNM/2bNp0PctEF9n/x7b
FwdJU8Dr7MxPVyXW5BG3ATDtIToLch83FRvHdxAPMm1n7PtTP0q83MxpapROOi1QO6uqjbF5shC/
usVMMEnQcDBS88/jzh3G3RwaL2nWNcSMUEUO7RRjO/sYKZTzFcs5e4did7E9fxbj2SAGi4uhWmQr
2+T+DBXCm6lNUXfUGGCRsZmDWGBIl+Ynm+DbdLTafQnxFXA9fmtV3mCvxtpXCjmkGZtElMXU/jWe
fCoydr8rvTV163xX2k33ypoQO2pEy7quHW6RiX9HxLx7VS5wF4njJxszqB7mV6EnAg1ct7p3JnJT
9S0H/r+TG5WL+WgONB+n3YifhGllNVK5RV8Cva0hvgxYcQWDsYLZCG06er8GGqOsGfimBquIz4OM
kXoteO3NfHiLV9sAwMRpjCQV35zZqW6CdnSQPoQ2EqgBvHQ9gGV2JWxZQjAS3ZcDtnAMe7W2gpxO
66frVA1OnHfVAAqFNkjXI2p3Vwp8sHGy5CULoDi3NZUnCpyKv2bQeD14UF7x16YbxWgob7K+WgdR
pY/GwQygOkS4p5y7ddKxYGuH7XBnh/5PqAHob0KkzcqerO7KcEz0slHxCGRMTDLa3Ew6/FYHvfUM
BB8/0BaSGabZofp+DbgBaiEglPjce6ANSJSPSv7FOZjFzcBkeTfNnD1BAjdYnMyEMg2+mZaZMLAl
WZmmi/z+eULTtCqQt0GbOjKTGtMyqULFzJ3WA3uS/rW58l8/5ciwajOTfvmUpgn50fzTp7Q9FJIA
9nie0EdxcF2lL3/9lDybk1XBywEqSdie57L7GAsxb8yO3ezxjd2c/YdN11+HXsbjmQudnCBAxoCp
CZwRQLb3Tg2kY69RmDOl/lHUOgMG6M9eS4yL6F+ZW/HKl0P1NobE39dtEsZ10dRveV/9BBwGb2M+
Tbd5lfxhgdT3reoFi7Ew9PamucOj8dfQIcmxP12GYjvwM+iFvgX91LgH1Wu1wxfgHC6HGRjkQ1UP
AVkbI36S4Mc3p1lnqwaCSH/6Ow4gQkmHsKg9cA8ECe2KWeDNg8IskCYyUgj9Huki7VK0+Bmc8PQH
F7u2nXSTCpSj1BOTWy3D5gYVhXIHsk/cExmEgiNk6dubqi7r3SjAaZEtpft6FuhROuh2QMsXv4xm
tPHOUbSGh3EenR3NFHoMZ1AHZBBNHRHcqgr3Tsiqfhn7EShYiEVz4pB1bvtiD42XT/Z8BtoK8A2x
J4t9xh4Wm97pm1jsxr8nvD4ACkMjwzbaAR/NXcvbGz7SCwHphMcdsvALjchvF8NH6hUgtvdEh5VD
hKodML3HIK52tkCUk5jmDo2xFupuu8zrblEG2V4ttHgJ4xCkNx20g9BCUzr2TngtKAG5I5o4bCFi
yXV16kpV4g21nA5VBz4aghydsfmTRHeNrzX+5Jkl0wll2/POdKuZoDphGfzVe6CiXyEQLONUhriC
6f90agaZ4Y4CEcDkfvetLgDebJpW/jz1O9Ocw6lC5XVgR6YpFUEGgn4jYdDdf/HHajp4sIfwl39W
ar4C2L9GdmqGXPtesGm+SQvfAiNxdqM8Nt8YkzlQHyBbivqP6GIzLrNLAOoBCVdsOi7D8HRMIty2
bHOxlcukWjpPPShJD5eZOq3sGxe0FVDoTq8vEzWc0BNHaPxiMmdp6AkobXs/LlMbe0AQ15ydpluZ
5syB9IOgFx7Hkw6m8yymx1zQGxboQuf3O2Mzc5lPWE18H4Jk9XSZntqldZ1h9/X7azGegoCciPvT
p2/KTG1BU2eLTOQMIg7UbNpNyg55KQBOQoHBO5md/TByiDaCMWrVt+n8g1cWjzwL7BBOCIniEACg
24yiIGFsLZDbIfdwat2u3mQukiWKjvVK1Xx+s3vvvm6nMUUeN0IFEAfXCwHDRF6RV1QoTiAQcIK7
IVfuhowhlHarAepQuuq2FmApt7opeCyx1XIqX2/LARo2vjvmTmROW11uCRPq+MlWLD4TSKjtSvpH
49YsTE/GjrB3tbGhx4Bd5bxiFIzDSCBNUVm11psjgm+J7pyPOW8PKpzmNEIgAvGn2odoc/qzA80B
OGuG7JCAB/wjGeQ3ho3btw5sekDBZ+51g9pDeynyDS1ZAVXB+6gzJbrGWJhwu2NfW8VcH8IatcTB
cuiVHfxHbtD3/kYrEoBPhBAQ8vohg+Tvl0xI1vl57sz1cFvYCCq5S7l51YOpIlE1OPh6u6DbXvJd
1nnDsat76FhduhMxZx7Soq1zwk4rhvwgCJHbaox1bg8P2UjE/eS8YYs9PPSJHB46xGFWQVMMO9N0
HB0c3ZaBc2bpJeCIfwD9KOgoM3ZlRhWqopu8tZ8RF88jY1KyLO/d4NU0zHWmVn+eNcOTIBYOiqcz
4dUn1XV1F7VYB54oAgsnc5YvPaws7vOgSLamdfYzQ0zb+IVj9U1lQ4Obwpo2lQBhW4WN5pvr+QBu
iPYFyY/+0Jb2hDA9dd5Sa/oInEbceXVW30wz9lL+2DtvuR69VQNFgCPKCcVT4cmdmcdMawNGuk2G
p1AeRrew5k0+g6N9yn15siyE7huoordgQXKujM0cJNajuHGXesXF+TzO9JjBUnlWGy2jZcF6yGcu
01a5DHdzCJnPSWhIHCK0MamujxANsG6tpg+OKsV/0XTQ8ns6A4Hr8jbbeDLw9szPvYd/GNg6XnAM
pg7Bysobv7Hxg3EWBfXMrw28tl7I2kHDwXZjCEzoBXJrOsBnCrZCQRGj/o3FNR1/ncR0EtYnXydp
vKA4Klp887Cu1Ki0eelngKzx7sf+e3mXL/ZhsY+Lnf7FfvEHY84nf3f07ZdqRkzaCoW1FgM7z3Px
N/OT0s/wsUukAYOgKuPUl9syCybQKAWhszH14GfZ8qUn88dpb2q9i24AAWjvIfKXnvyMVi+tzqaN
Fp67l1mV3Zep10ZcB+XHbw8WotrAeCTYd95LB6T1xgPsUicEQf5lDuXlcarFKU9YuDcLIEBuoWO5
rI9KLZ8BMg33o2MN2XppisVNG4Xn3y6fbEYU+vews/QzxcZhneCxD5WFIMiK+KytBqHQKs6BjV2n
RntNWHV5U/v3pjDcSK31XJe3yeKWLW6i08EVyJhSFOnnbAIJTzddT4p11kMtSbpDqR7DYnCurAP9
68Gn4RWK09rtxe5L8NOAPitFCS3K4Q6kFiA+bA9Zs1SRGmLOlC2Vp0v5KTEkoMZo2uaMqqtxGsgV
pH8SzymumznwrnO8mkDAwVI/Dt2miI3RHMBGhB7orwRDU1ynOcg7jB2pNnB5LAOEN+yGnuPqv7OG
ZgvhTF6APA7Swk10PjfmMrBK5FnHcP3vW46pAp1jM6AGM3PEAhSfmj6ePZsg08brAASJaNfWAIFH
N7EiICJBZQuieNQwDjqaqUXXbqEgzWTapmuYpubKnOFZ2B8p0ytuek0HuJp/9ZomYOz3DUmONCuA
7uLLD385SG9YClGS0V4BxpzExugRxa+HiuGQRyPeanj+ByLiuV80K1D+gH0Qm32jn+LMvkTxlOq2
pmkDZHN08ROMMmiO3CfeVZKIrgHHCWpALwfEEutYJkGxSq3f3Z3oUCdaz1gcG0/TPp/N/jKHLB+t
IW22DPRyhwm5dkchJBhC8iP1TvbUuSc5cmC6zCliDypWtTOvXGgDAwl/6W+U555qQCWjKhns9ad+
0DP9OV4Jfh9mk9x96jYDP7WRNIlGcDcfRWDA9sslUBnqnj+MuSK0v/pDynwkiX5Pff6UA4hat+FI
3r6MMM3K/CHIv6RrVzbpamoBTPI84kYg1nZuzMGz++Qqb/yo05V7Nhl7Ebrpvi6xNLt0NIsL6Vq1
nhWq3ag9+wTwIRhDyZyITwMImJaZAXKvo3/PnoXhV5gsoRCkhzKzS4hvO19hslqQwm0BfLhFHTYK
LiDpeOMBn7IbAzpi3UsgxSNnFhd+mz+XDLloAf6zP1II2AF7+3Ma+hffIemr66QiHns8AVMvK1ai
QCTbnzpxlS/ck9oDcXbLnm1Nu+teh/hRLuZg9HMg2ye1MU0ziP/xiyOz3dcA9j5NYX3suAhvG6Qt
Ly3Tlw3g8136FHWyDRZVAKYuNeHmwFr3DcuCYc89RQ5JV+ojomNg30ZFMULMPTjxCfj1CqfLfyj1
ByDa1XdH+wzqCdV0zWc2oZjBm9aAC1ovuJ9PA6P5DyttgNGyyGPvTY8TyaS+Q63BuA+cCfSWHMig
hJYOIKizfWKS2acvTdAGzf8BaHK/App8ElIHkXSPAB7gu4aX6ROtXeJo3OJYVzxq1OSBJto5ZeNY
v2EtoTc9m1Gnonn9ZnfeOpW280T6SZygZjSurAFu4YKcEIDIXE3MRoEvhgfVvA916dbf7bTBWlaj
fCPUXjz4g/tU+idwrLZvSMkeEPWtnpjm40FIAu2l2aH/cX86rvPlBvXDEAxQEMsBqYPDPPsLqxT0
h0mqkj59DKtm7fX8saceR7287B5S29shphO+9ODVOLi9D4ADZBdfUpCuxh1kHQ6ml1O+581UP+gW
OHUbdVrGq5m7eTclIGF57EHMctt6c3lKodod29zOvnvhHKnS999CldYbILzbvU7B62bx+tk4KBs7
Og9CYrfgpy/jToDLvdJFbNuluvcokfetyNJdqGy1utiwD8pXxB4gK724mI5pyFfMd8StK7Jmm4Wt
A/lB0MSBKP7DOCghJxRAKydiUMw4MVpzd4P8rN6ApTiL8EAauwjMFy+gwQUGRFLyBhKlNZa9iNjb
oJcPXQgPBc1En4mNiu3FLgd/XlPW9XtdBuJQZxoVlPpQLD/MaVY5bgfs/UwzdBq5YVMltoYUtk5b
8EMR0A5AiIo8g+0twAv6ZQJP4NHFH5vo4nvIIHm6zjxAU5OFF5OT5GNkhbzPZHvLHVDyBCAMiaqq
sB/b2aLxoKbmpkHBxtbKQnboZz4f03qstmHJy1unsI6pC9hC2tT5aZzi3g6GU0/a8WTOAH3/dWZs
KLpCpM93QV7Nyg7FguD7/vfnJpSW/3ZfUvzklhoDGw/Ov8EIWy26Sakye0RWujxKEbhXodfvKiMl
ZZpTDrqnLIFyVCJz76psu12py/auAPfhTZqqFYDTw60qqV4r5Q+3aYH/mTkztk+9LYEYXDPQVeeW
7EGobu0vQBAQ1k+nGcrpkbs0W1AKbFsgJjemt2+nalWHYJUyvZPdH8vSL+9RhYB85wTQZlI6h5a7
znXjk+xBFGOxq1Q/rIjXZw9ZI6cTqen3pJaRGOzyKekbciec9IR4r/Vc2BBXLiBMHpmmCNp+64I2
Z22aDaLbIDHkM3Rq4Zzx8Y9aWj6Yr9FaZoT2BD3QPBTz81gh/HRXAezW7VWy0DlV/dq8EQDXK1Y0
mOmRmDtsbFfA1pZP48TDm64h78aL6Ba762VQ4HTRDJ2zbt+Go19cIdf+IH0QxqUJSFIh1FcfsI+C
rJbjqlcHP39vakBYYbvAZCD4AumesHpVMzAkdjK2G5sOqH4IsDc5QnwpODoDB1qonVUFXgJQ1yYO
K7P40q+k8+HmFbC/DhuaY5cGWygCoYJm+a8zHjZ3YUHfnTKEMstvU6KDd9TsYHltCCqk5Z6bZpBx
+22atA/ctVEHmiQFf2w1TPsKeoGgI8UVjPOcSlQnTosK+XJBBXDupgcHBUTWFHQL6PCDWUEdTW2R
PtkAZ0AeSTRXfZr1BwT89RZKEfKuSbIJWn+cvhW9uKZl5fxERRnwIpn8KErgvMPSSiBvUFlrH/sc
QCG0OEo8pjcz8rz3QVgjm4/7913Uwb7I/fAlI/KA/7J/lXUiuOqrEGdLU9syjLCPZmtjIymQsSlk
w7Fgpmsye84r0XmNMF7uLXyz473+WSVI/UHNJPgBUqHV7I3kvakDFxQcvr7xspIf8OEggIyU4KPx
lVleR3Xogj5l9JuTvRyqhvZdNFg9whl4GDW5nW9N6+wyIwk7yrTQdwmFACQY2dyNLr0+Nr8U8/tw
u3JlNzW9RXlufdeZ+w3aLfOvrRqqBtfJLIary14N7CDNBvVZ48rs2urpOh8Db90jCfqS1ZDvWG5G
v8DeymWWgvxBBfqptqKAl7tKbmlaN5vzdYKA2/twKKBkk6IOtQPrVpzWYr4vkYrwrfrRvKmF/1bR
8tIA0UL9aBZOcDM9kOBsT6Qslx8MZ+E3Zt2DDAPM0G0G2Q091z99HxvsGdXVLJTPQdn370EDXGlS
5OJNJM+9e/K6maxYXVQ7koBnQZdNsnFq+Ix9Pj8rh/exChz3ZpynfOdIrzhAHpJfIXRJ13xIuode
oQYCukL8vUUkb7m7qkEUdxXPvadMlGCj+rM12cVBlcyGNsiMt8OSvXBBQrSmSZrFfGl6y5b80jFT
kcV4nyDBMSw79ou3cTRDBOqfeF7r9YikxQECa+BeXM7SemjieaGpM2EIwyx3IZo7RyV6+0gK6Esa
OxWuXOEP9CNrxCN96Md0P6ah/faT0XF+0/bI925djmsrq5y3QtR3s6f4Q0u5fQUCQLALLM6iSbNV
MCl9hcCYeMCDAepe8Ie0rV5TURVRWKQB8LmI2GZuVq3mGbVprX62Akl+ZC3kS5w6TR+AGHW3wzCp
PcFeSyq7O1q5LyAMkoZXaQ5AjjkztnGx8cVmzoyNU0jHAZ5+9//g++9zWmP9+YpmPiu3nssyA3Z9
ITwkfBpvOKQSz62FztDPandXSCg1Gps5gH0li52FVeBi07516y2CpoB+A6gveQVGQwSLNaoOEmwT
d8BFpju38ObHsmNv7ViXH//pIICvQ8luRKSb/0DEdp/VCKGD4gaQCCcsTq4qkys7rWU85Xn3bkEA
drDK/EfYIPUyY5V1J9UInoIRGHFdKv7ISlRJtl7m33SJHURO0wXYeCC5wkupnmSWenhc+sXeNG3o
eMfQvx623Emrp1IkOR7eIt2YXr8k8xZic25sekkCyZgBQdyV5CjkVyVJkPzBq7DCmhq/OT0hf6jV
d7CYRkNSkh9QSgXSOSnIgwK0cKtBo7Y3vqwAmXgIaOEX3woI2od68R0WX8bqcPPvaynydQ+K8LkX
QF8rcCglLLAXTrdPG5i+c7jNst59OL/bkHzbVhDx29hBnz3WyI5GIKkv/pjyD9S7NB/QHMAXLn11
pwsgipHbRsFJreu7vO7yVdiH3Qdtvp2HAKEPhbrCegjKjm5AwtgePLw6rn06FzHvmvwbHdqd8bUm
eTPhR/tdcwj10IY2D452gp2qrF3hONBvANOjDVrQdyiOPA6OIx+TCiUIDNvEtbG7UPMUjnwf+ynD
m1AO+56FJxBlZscx0f4aTFf5reU3v86mxTamFr+Vhe+vp+UsTd6U6yF73Ln52pDI4N7toyZsKmQ6
Av/RLVuoeEF1nI+Irhq3ObP7/1jesr/uKQOHobgDuis2tpaejS3YF0yti6wX9CsU0PvAGiPDSA6A
/ZODOXN+n11sHT4CyKjk7p98L26X8f9fNmBBkTYAu326VD6dFT3ZUuBk2kZ3s8/F4yS7ZPPFbjyM
7TzMtM+qneb00m+mOSt5LpMNhZ2AoPjPiwgjI3qW+OzT7wHLuw6kh9JOY4lc3qH666HAiuEwthQ5
/6Wja+cAe6bfPqYHBboEhPlPF/OXUabD2MwZQJgQ8by0/+e4iwsdfZCQL+rWJpBa0KJd52BqW511
rkmN8qdQZleyKf+DinEpqvrLDinAvgh6wCT0EJtwHWJ/pdv39exS5TfhrXQ8hHN1LIeg/JHLBEUk
QVqDBFIEO+idFjudBOreJYCVgvAezyg83Mq6/DHN/0fal23ZiQNbfhFrMQ+vhzNPOdpp1wvLdtkI
xAwSw9ffreBUknXK1V23+0VLEQoJ0s4EpNixtwT3nX0hPFvcpdg1NEJ/zDF2TSLGkPYE0E0rY2Ai
svQ2kGmQyaABBr1ywBmi/hGpgqmtVmnO9QOoT1qwsuStjnRL6T06w+Q92m3h71kD1vrFVzeddknG
aQOwrtBWFAe9ta1tZtaFLGo8iAitzLE2gI6OvEean6GOfzMx4a8pxFKXsITmzZcgH8VJTz7FihN0
yowt1wz/JY6Z9hg0DIjOwXqT3PD2vQa2djJTjU0Qah2iI5n/nIRinG5VZP6PhY0Q4oSjx51HFI5l
59KTXyAjATQmmGpwPIvjnxrfZuvaBuQPmGrvC6/DHkVHX0dQV4DcZUg2dHiEauEfgEgEj2WU54/I
iqG0SB0q0WzFsQFqfMteN0E9XkpHA66uqNJPFj44V7kLhGgP3StQHdi//CZ4cjuefp0MDUR8uWE/
QkjS3sk6z4/Cj2/Tce55mz55zXPK8wsrkKEBGcmToQfx05B42aeUG9A7hjvp5HhB/qlZzRtfK3F2
9QSVAhptvNgG8S+KQmm0i7onS60h/1oDoIVVlPQByisdl69SS+hraUjAuRSSHN9iQGTntVde+7rC
L41dx2sHmIrdLPOL0g4wUYGeWcnSQtErfx2AD1sNo9WdW0ugmAy1YkB5Z8WWQjIclZ9yPKogWYlg
UCd0LyY2N8qg+DoucTqMUtxDRDrCre33W5EOfD7H8yToBYMWUM86886mVhQh/Vd4TpyF0EjTzv3U
T6/4SQ70H9zgkbZThd47OhVU021d2ldWDkeCuxMivklVpike6/UCkGdRUkDm6Y3+GSjAqv16/leZ
cfM5gdUL+za1b6Cg4E6tPGgOHyAfgMa0WXGsp/wgXHFzkb9XJmcJ/r3dDuI2Ns72UZ0x7egfwihy
iSQgQPD0T9I0GnuywahEFkXY0fCk+0N3JYum50kwztNzKeShwXZiFfhyM/nBMRelfAmgYfvAa8jc
1Mwav1SaZ20AXs32jqoXg/DYqah88VICRf/A6gjCTTafvuSQJ/vXsLhmqKBX0xu1GrYb2RhF+E1i
VpxvS1QwnRxR136YRhWUKfQ+rqAGi+693doJq1Y0Ye7i0+ITF6M1LzL7aCavJJTvqPthEtluAcoX
F2xNo+NeJhds96CD97dehxycoxrqmRU43N2u9I+DwXeLH7y10ELsxrgL8zZKNxSHnDVyMTQPoPbh
YqmEBFYfvAR+CiHbdlpnLZDTCT1Aq6Z1wlkJJZdh2EVR/udCUV4nOCICtSO4HNWnPw30Qi9WdWvy
40Jv3g47K8/kE3naKEpP/7aOiP/spqh588wJf+eabpy4XzWfWxRNA3xQf1WImD0PhnzrKBPnzA92
pyUvUK0oICJgGqt+9Kqvy3QfX4kvkPDZxaL4mXNvBDAZYqFV3APJO+YcMqUmUquLTT2KUTMgEDdt
KY783HDdFegox3VvIrvAtSh6oV5XNdrca957FePsMEUueLxiXuzTpq13+EKx3vCLsyPVSTcwzRAg
ff0yVJN/FdOUgV8N59VObZ8t0XLATv18ngm+XOuN8ddhAL+Muvu7n2MxadQc3WQ/BNMlmyrzCGSt
eQwSUImFZVPgwyPjyBxOMkpwNofx2elENoYo1lAIx9m+TXhfxrdSkLoN3Z9Ef0NcOw2y9ivQx7bb
hRKHSHXuTMHSR9uDSqoGQP0g4vJCTQvSj7lHpjBbqDKP8nLnv4u1VRkEQx3WFoUhH+f7TWvvnVp2
j307liF3egsc5zx6tdpoR4/RTkT5zm9EtKWnbVCYgDC64hUc+uklhzrc/BRepideH72iNmPHom+F
bwzPOMy2Pnn4LtCq7FP70WhUogsj3DSzT3+FWXb3Zaj8DaAjqDy2/c+ZN+ZPBlApzzgGGKGOCNkY
MqmptLEJ/S6LVK63eyYfJg0ujjeAAkVerrejUFYJTv5T9rnUe/aCIgp+TsjvmTgqz6xuHeMrHmS4
QMucG0gbt3gGDjjnjeJqHZtxFWrK1MdE2/WF/wA5ZYSQj+LsNvubnZtvETbAJ4qgRefl1PJ3vvlq
IBBC0SZY8VYTSnr3yJOMJ2oaPoFxZrFNYqBZbM0Yb5EjkGfbxJ1+0uDin1cIojLEsfQ35GYh8liI
7ll2Sfc8Aoi+ClKnPJIpdK98tFEhSRY10PWod3ezLLf9gzNAhvVVjxc5oBo84TsXybINMIbeqi4S
7lwNq98m2tAfta7pxiMy8BvQ/FRPqVv4Lwpjj/SK9endMqVrzhZIsvETf7SWsf/dvFLUOrJOGrhL
dDP54kHBklnyrUuN/JIxkDOQuwUUeAO4M5SMVZQzBc/QNBRP2DnJZ5d3F4rCR6u/151OQxIGUaDS
SYAUYNBVuC1t65V8s7XotjSqr7IXUxuH0+jm3bVXDXSQI5TgQ984i2vdwJe5epNLv72WUAOpjbg8
KPlCcxd0SG81XnqhiDk4ijNxGoNgW0wAw67nufXk4bDdSCB6yXQTcMsBXNKGZoaZmAxcQK1N1y/A
0TJfer7C+wUpJO8bFx97lrbDZ98ujmMXB3R58lSz/sVB1TJqNP1gHxiRsx6N1n7rLamHFcRJjtAV
tN4q8CjSJGimJk+FNMGq+cXFvmBvdN7e81FVjP/R0T9JbLznBn8xATLN04QiOuWMqevW5hmAl/I2
Zwm/X2O2i4gFoZ0MA8husAatST0ry4HqXKYvI+93NV9wCaHevCx15/FGet1JR31ZkF2DyNZ2CylU
osqniT7qzkcDd773+bUq+KYIaoBWfY79FNScnmU9+kNVheB9iHdkmkC3PJaxWyI52nHwCiGEGiMd
i0sQJHtk+UC9R77YNw+mmfvnwcMv4Soos9tStEoNkYzTiPJ7JyitrWDQt5AxS59kXScohqXKar9B
JYEBZgvVBLlrn4AUmCPIr9QHrnaGf2w1iRryJ8mPeoqdh8UtE+1s98FwXlyVDkVQAAkBaVfL08Ao
Csh7pazaLdfVq9pZQyqw3KBivo5DS92vMwEzs6xF94u/una1+HifOqc0cZ+WH0uWHiqLOlR7pd1b
VPXZV1OgkshkFhKUynRFFeqsnz4bVWmfOuC7Ql/5q67zV8gKDRcH+4zXCkuQn08d39UQIdvSdFb1
oDmtvBfUPXjYiLn2ivwoK3RDO7b7QyWjlWYN/YOG48QHlI42IfiD8m3U+/C9D3QgwFsZstZ2NOCr
UepVvfXJKSBVu8SSP3GRF4H+yfnOD7EniIkF18UdT4m4CFvpJeI25uuqe8EjJT4FdXc1B1NcTAtU
I6iEB1Vq+7Ehn6c05WnAt9ai6O3T70LL38z0RyAqhF9vl2WXMBSWGu39VXvkQ3YNm77eXeLOHGku
rZojJbaG1KQLNCrufZha/8hQKzDYIOIAojddEZ0ENcQuMaHcus3K8br49QYVx6gLnPCHoQ+PxCXB
kfa9n5/byPRAQ6wAV7PhnhlwZkD2jzze9kYmVvE4gtHGNBv3DAqvWzPEeS1XaW0cBpSSH2iAZs/R
sy1r1Kt0/XfiE9emwHrGOQUZDNp7L23jNBsTBQ4b8rVDZYPuaQ4gTyEmaAaYmr6heBvP5Ocala+K
srzSQbqWxbxbld0AWSs/4vtkAL2VrTcZnmfA3EM4Al+/gFBAiwpNruLqqUECv9eqLflaFxhG7NMw
OVaTIZoCG6epCehlTezyVy3Ql3aU89PSmH83aSCIJD/VrftFiLjdLq5llhEFQM+rsMVHvX9djmYs
wTSXdZDg8QRwo61e4ItHQhsGpDtyJzwwiWDXAHyC1FAZD47XIiyctnlqC7t5gj7jzUcmDZCva7Zg
/Nk3iXeZIDh9NFRTRha4/KlLjTVw8MsmVh0d5+4yNIcWXuxi0zf6twU+RI2TaHZqeZqDp7i5F3q7
zR0btTV4p+K31rHOAHrh4I26VZKA6qNOtCd8h1eg0UiAUfLBD7aauyo8HsHH4CJRekzB8e/IDKMp
9iBbs8fxA5UOUdMxH7phwt83posKI/JRmREVIP09hPzk8iB2sjMS9znQGDZB42Qgm14boMGESb1S
mdT7nfkfpllDbuSgjujfRFS+yMIy9h02a1ff77V1Y+jVJ6D88ByB2MsP02rw1gDH10qmOSrax+G7
5gPXOjrSeO0dr9wYAjy6gcgr6Aq1/n7UCvDFqZVQO1Z9guAXeACzEqLFEi8XCDPY56obbg0q681N
0nrjinw06gHsVq3JLlRgB1KOVTNmzlaHfDpKAVPPBl6n9qv1IBQJPdiiyKIBWmJoqwSBf198dmrQ
Gd8DDQTyfWArTH3dVbF+ZnksT1r7qyhQIQB5ZLio0bsyBY8w2xoaHthJVN38cxxXNiiPMIUhgx6A
xupIPgcSX8mRVuA4RokweoBMvd2IY9Ix7H1Rh9sfsRkH5YFTdN2+hQzzEeiUyIKixKgC1Ng/vOQQ
k/CMEwUsyyzxPRQTjZAiQdPMw9FHRlvYRQuqiaCZG9mb125C0dmdn8wMx1AFVAwvSzz5HSftzr4t
wjs/mRBrRIoqsZ5nq4W+XCltUPqH+MQvLkybugGKqUByHbRylCcUEj0A+9jvorSSJ1811LMalO1u
AboQH20ah+jBQytQ/+ToSRWBLxJzKJAWjJH+jMJlIRqB9EkAwvS/JgYZmFJWFDN3aSZF+oYHjiIv
6+Y3QNRhz4qq4yu9CibBmv3k9uCJsErAmdT7w7G1U2uNedhHkFqOYiHB0JfznTbWNUBiTL5krJqe
R/x+5i7OC8mT4RMxsVtQVigT0tTpGWj4P8kCbAZhVY10Oz6SZgsY3nlBMnH2P5xQt/VFRtDSAYyJ
odwZ3JNOAXZJSzVkUtPHIEvwVciAqqd+PY8o9kgaGTi+h0eioVyWWCYuay+jywWWFYZBPQrmtdWd
UMyoLr2swHXjy9BZxo5ITvwhATMbvrIWApM7PhNiO6FYNoBXVMUuLppF5sx9onhTyHyPJT8tyfFn
d7wdoboCXNxl0r7i1Ac4xslnAOJEwWmwo+rF86rXgngO3v2lMVYvKt4zHRBZDAzlbC4S8u5Uhl1l
75oWWxgs1YH2CT275wK/0ppZrRaberOTxpc5ZE6jVUOvWEcp+vtiNOAOg3Vbp1IjNDw7F5ucFM6t
wdj7mjnf0+K/vx2623kZZ8BfhR5YdtCEqVEb6ENdQMYC+GjVkEkNcHRhpNf6YXFRL06hyzxPI7tN
rfpkW1Z5c5K9zKFVaX21YCt6N9T0Lxoe7J+DMdjkeuF89WRkbWstN3ZkJpAfykvbemu1PD46HQqn
yT+a2ecJ36HPrZ7G0IPFroL8RVGC/wHaORffM8xnVsavppO6Xz0fAIlWvSt6w7j6IF25VlNsXJNO
/7NyCrmP8Rz0gLcujKMFOUJXRcw+4dodCh2LEbt/VzehSfTXCmloRGy6hdmFqW8mV8OZmZqLo0Pk
sKjboU6gSY3hmPc4j1vRdYG2G6HdJH5MiiFV6B0ICpEn885Sc5JTAv7m08jNCpQp7zY5i7TE1yd1
qaHhOZJs7CjqME1GBf/4r2ssC1kxTtYsHeD5ApLvYtLGFcep2AbAtzIEOiQCH3KPKg/XNb/2BT7Z
ola3LpwH1ohKaKafEuhoUEQ9lfaFehRCPTnmt6XIpKaonhLzcwL6z+dOtteKjdkFCJz0uWpN9oDa
ow2NUVPj7bUvRjAGLr52FG7YMcZ2i+/vC4EAu78YhbsD4g2ESBypKwCYT70M+MmVyN2E1BVaNJYr
6tK4Lxp+mgJA55wxD9Zj7ug4yOs/Nv8rHxISt7k0rTuOY4R3//uK/2GxCqozOWBnuAlaDczOR7cp
5KXzOrEtWYKSMR65T10kxCpJJ7C8txz0PE7/lpeF2LqRboJSyMD5lwkJStDismPSxvKVR1GxjaH0
uEkaB2YZJyfsrYYVjepgS3kKIIk8gLLilZqksw/IOqSPFK8bDaBmJvbSNOjgM2FereVBd4jzCERZ
RQeOGg913KdJg8Qc9RYTAAIBqbck2ZDP9Mz2pKumgCQpr5NLOzpQfVaNC+Up5NCfK79Dbo5cTZqt
sGt1z7NP8uaAUhfrGFgVvu78AoVYnpGcOJi/L5li4adGDNAlBkXHkfylYutfBlnhQ4O9DYwwAZth
LDz2veUjC1ncFg9+NtSXAkV0IZ6XyXcQ82wKCBB/EUWB97TL5R6MikAa8vFKAV6CDRHNjIDkTQK9
vlSqqLmUEFhr++wbvkXLKxtZeR1Vz7PK8XBLBQP942irToDjG3S9oKFR/xtnfPqDL4YpkpkgG4Pd
ZPMXsrQEro5Ibj4E9qNfhbE1yfWHoagb6n1aps+lSkRTk8YAag6t4+4oOb0MUE8azU/fb/h+thQT
2jxLz6qr1XrfOo2LeTBVLgfUyVCmQ+q+dccRL800OBaO175Kx/KUKL27GWvZvgJyDwLahI0rGs10
333CoyYcWTZ1ITCYV78y04eoKLtXqF0PoTV4/p5idSeTuxqY4zWSkjhzqdkhBiy3Xk0tM08kRXlv
s8bLDjj4B4U1NCuXuAlUxDchSxqxgwpF7S5n56jUOd6rnSxfTV6rihHI/qqStsvS5ODbmE2Bw9YT
qBDniMV/HytBwiW5vctt/Dr8Luw/XMvukJEEOQpkKSdnWNlTnWws9WNREeXSkA/cmPiHIeddDJm1
WsFUK1CIVtE/IxhwgC8cIN2X6M0bRzoDRIiuF5zbVkbnonCQ8W/zzdD0NrQopyw6z10we0RnsrkB
tSYtCY6Bjy/nNU2+hfvTTwhu8t1s0orzsJpMPcNnVljHdbmmBb3IqM46qEYCsy9XqNzhpw7brhK0
TXhYm8JJT+Q01MhIQeSk4cyZfhol91TFDx7/v13iw2pzl2ITUHOvUc+cbaHO+JlKXWpmBiiRrvMz
6woNL6v2M1cVyTIffuv/TTytU76vk1lTc6hBKAhK4GGtMg6fUGrkIJfUr4lC+90iCu18nOYxotAm
6+/zgJy4W2WZp8ayndbE03KN5YpqdIlV11+s9zG6Gw9AEWkWIBRnVb22uCZWaVt7EUrz6vwkVGM4
RZpuu5Hlp0Gf8hP1fJE5KB14D4JO6LhDjvvi0oDXTsCYLeE6GFhQJjuUa7/r20tpSbHlwBQA1Z23
F/JRb2jd9kK9doybk9ZgI6gmuKqhnldDSXieptfTyYJ0xmH2LatQr4EiMk62UEB5N7Bcg27DywOk
7dVtLAM0g675fhtNAIYrWQmULk26fTRap9b31LWoG4jABmN6V928NORKLQHazGnso5cNgKpR15n0
BvSEoE4Ih9IfQprqN5oDJRG1yryg7ht8hYpaZxXrrHiUPs/3eTOCYXmsfH92ouoXTGMaCDvAG/RI
cXgc3+LIpIZGWQNaBt9kp8VPawa+wJpGW8zzaVTF5siynaIJlyYX9od/XV/FRnLy/NV73DLfrYJs
bziGXNFVl4H32MW/rMnxwN6YSslKW5ncbDY9VcqDbhi/AIVXbeRcSB+pk4EP9qjSJkMWrQEb2eDH
GU92IsYT9WZzmKAItYxoBkiEjBoy58S0y2vF26saMn/no5DeHj/NlL/vsXdTyaT5tByPXbED5VMg
0gOv4mylgRkJey/34hcNA+SGfWw++PogPjDLnyPsdIJ+CuS98GzGX6djOS9lXuqPIGrdUPU2Nb5Z
8lWTFOZp9vUSOi/4REEFM9QGNNJIRF1m7Wu5ql9vLkgsmlDOAjTcVNUl/AVg3+j7Ml5VUIprcbPY
VY6RZq97VpQPBeTWdu7QiLNvps0h4U108KVmnYy0s3ejAY5YCULWTRmU/ZMpTWADitx7ZYkPLkK/
l19KmyerIk/F91Hyazf25q8O+ommNwzAHfafXU1p6ulxfjR6ffhRa8N33ff6r9Bvt1YF6CvAgOYF
IcM9PLNq7DbLbQH1J85y8Or5tkC4DaI/O7vdFvicfYAPTdQwgVrmkPPGfbYNVUvfm2coxLjPXWK5
z7XSxjEqVDRmOR7bThqbT3n6SmMUleJ8ZMPBsbWhABqw62ENksv0kSJiVErtNbtsQ7oI+ZjTfzJb
FMVQPL5l/ePkActAa1CEUMLy7gBVNzI7ASHIBKery1Wcwo/XUZlAKkjd7mg05lNgviAZPqLcYAQ3
BjhO2Zs5RtiHp/oTUywXOgNNqoyQaMc7HxQfGrTg3yNsIbMQlWfBtvczCYw6xFVwfB40Z+qVEIcD
rKPWQjKRn2/ngSVOoCzv/0LbbABPfo8P9gD6B0rYsjEIPYY7jDl+68Cuig3CY+Ok0AJGgbnpZ/1K
siz75sbB4wRh5V9uDf7XKfUZcILT2gzy5Gfk6V9knelfkW30V3UgrFevkdNaTHbzmNe+B4A8itI4
G5FrgtDtwfRDXqdsTwBI4FRXaZUlb16S5qeMufGa/E2jI1/AXfs6QkUBSpPZCyF99DLyNkZrdvsE
h0m5C7lSG+zmXwMUcHY4LvwumilZawBU4+99LB+G1EnCRg3k5nQCXGz6XIDADHsl/WhkIPsBkMRF
KrUrHjzNeki1wn31h7p7lXmYKYM80mZnHOdGD2XrOa9B0j6Lflr1NSteXT3OrllZvZAllMsczTVy
u80TngX5a88TIDJcZh4aqytepyzrdjrq3Nc0wePNuE3HJjllk1NeM9vqgSl28o2Lj39rHWi8vIJ3
vQ8z5bTy6VvpF79abrNcrHK/AcX8KLWV3jX63iRsknOoUQr7XCnckR1Z7j6tK3+lK6QSNRTvFJO+
73QGLFN9qoy8fM4nHKqMSAE6uRei6jAF1JjjWE7xpVJDZswVXyrQE9iLNia6hRx/iVKg8lAFTmqA
Ru/m/as5L0XTaD3UQv8K9J/CUORXUFI0ndI7GoHmfmgWH3LmLujp/k8hNPc/xP2HEB/MLTtsYM//
IXa5bDvhtb2a7b/f6d0ydX+GGKp19IyuO4HZtTtRjxrumlD6Ug31yFeNdrDN2vzT4rqbugzcTaU4
vO5x2Lqs7MSge/GMP2WSMsXdidIOkJigmg4N9f5/fE0VrC3w4B9qr/vHchB0ccEunPYbw9P7sBEs
+ENKfPWUQ/RTuAySCE351Uft+VoOYniwByM/4PFa7TM9cR+LUVzzvj1zR24hQAL6raQC8rnWFD0T
2weT5qarmOH3XSgPxuYo6HBtqxpE1lbmngpwv0OMwXnOYia/1874bcQD74+gYODcFxF/hpDAsI2Q
ood41F+NV8ny4vM4uQxf77yLST2hZVrY4zG29lnHhhXNZFBmGVa3+S75bRB0hrxrDReJiZ65G/Ds
ocyOa/qR6oxk8exiw/AG2rn6rOP7NCQ3Rfm2/wtfuO5ci2Z4sR9GFiopuCpcQ7FytJb4H985bVd9
0gaQCHA7DzbIWpafDM8zdgJsE/PctnRvdWw0F2y/KU60U0g0qrlGgFOlyPZw3qHmgggjwYPR/aOY
iuCHbTgPkEBM3rjDsu2EIsojTrt8PF3tCtwstv/DGLdjXPAfQg52WHXSuVatDm06cE2ucdYV4sU5
4LUK8stAx3sHB6fBI/KD+ZX5bLO4IFYWgIePbZqC51eKosFIF1y9fIfD4tME4IBBho8I6MgGjxSX
13gru6ZbhBRHyylq71NQuq/LVD91q0eW7hzuQycHJ54mjluwbRmmiwxsGx98U99u8H0EVn/lpEZo
RT+su9oBXyg0FtZjneMZ5cseH/xeJrb3kaCDfGVuYOznQJRHrBvU5Jwozga958WsdHsvHcdVR+td
X64dtmao1P4CfTb88pqdALd7oxTILSfMEsFPZLr5OnBL9kW3mHcay0oAbVlBrqBxwTKSSH5sexQI
431eoj4z4qBMQtmqjduOu9H6VoCmN3SdQDwssXUlbrGMFcZby4zDTLIAiYd03WaQLQ5UqbsJNPxx
AACZX/SxOg9+/y2B7B/EJdF4RXdrZKx9NGmU4ijkdyYNUIirceeQoAZ3ECAdAAlcxM/SxUbZLz7n
iug5w6EvMueq2yjxeIrIigFE0YAJD14ApqeV5gfpE4u8dB30fnyhxuXgilsbll5tbV8Cf9aOXbyr
ah4dmGx9IKqgZAfYJAeFoNnJEwoC6wh0EOj6i1D3B7sqfXOje7hXmjQH0fgHG8XZAqnVCUkyw2wk
yiK4dxYM9WFWjkqPD87A7jxoSmFYkyY0QnBE4u58LzIPhhm8ENoYW5DuufZQ+dREwtgIetcDiX8R
qL69UEgc9ONZTbDow2EJptFRwxdq0RjHBQfe8xoHvRwkW6lRRh9EXAklTnFmCQoWAOrKYVVL4Ekb
3w2Rzy9PlSq+WBrymVSA8bth1PfdoiNPQHCmnFCcrFZYgpHtOPX4vN7d+e8XzdXVP0xL9Hyb9T1/
LDpQfktIYFXoaD0UsWzQDuB/fu4w6MP9eo9RQ73nGm85eLW8eutL21/NiErZ/Eq5DdakRaiTBu4g
lXfIy/e5MfSNt2QRaPPDKkjuA36HLYdxtSetPuJgYDhRU1l8OGWpdTPHEqAwXrHNnZ9MmkCxd+ay
UgMJg3pFww5g6YPUIA+kLoYcxO0SZP7Ot4S41RjGplseW/W3lgpQjqUeIPNkFuqPcJQJGObInrtD
bfwy605uyacP5t5vk37PJOpKP6jnkQ38TH0CycVNR+93PrNHXsr79LvIZWJjBWIzuE6HxwbqF5YS
BQ5O/E2nJEzvBshcfCDi2bRpbOHk4m/zNZ7ixZ6oVWqUH82rLHORMmogqJZ3rr7x+8wIAWWD1i83
2vNYRebWiqKf5Foa0Iy158WknqMmtJXGNigXAKZdLbIMLObd3AloDRB2xiiWUwvQZZdg8pG5DMTY
Sa1ATyc2RVFr61RM3rFBXenB6LncmqyW+AhpTo70sh9Njt0I2BX9J1EE7iHyA7HFRlC+mV51alWV
P0UAWN/vb39ARgEZkHfAMEGFZ9TwvwKGJQGI73DHhCImGHLLWbMB3al/imQcnAKch53I9FAWBzbC
95EI53+HHmxNSwjNoAaA5mJXBrYFtrrBDU0DlP9dGuC7e4SSIGpynDf8KBfLNpM/22D43oHV/5Wh
OGVnW0V/gGRr9pTZGXC6KsLWfgqAEL/j6CEK3Q4HNUnfRkczlnJdFiz/NFaetjcDww7JTEHLeGpT
xwT7sJ59MnkyXMYq/pMGoVaYPbY+MlhqZhB3yYuwXFA3dvkncpXRRcsssAhooHzmbvTq4LzykqhS
Rrsa8BXSZ/muU0WQfh5oB2ZwEGqr0T4HlZA7yRCvQQjNKGRihX3tViJNvZ4xir0UN5ugh2CAaZF8
9v+4sWQGPsBfVD2GZOKwH5ENxFHAXxVlWotSB82LvC35qHEH+wHQkehMVsLy+qH0tQ9laHcLURg0
vqIPC/X4+nNmHQOw0BQAlxfTKjF58QhO8wCbXjd66GXanGYTp0gRcJb1LaYxJY5zVYwT5GAdr4jv
s5Hybcz68UuPun/gTLPXstGd68QHoKCUvy31dqON7QTWdpjjX2HMq5wrE8MfOM2Wp0ro+MzidXlN
7Aj7+jy1jtngHMhvM55A54IHby3kGk/CLaAuaZQQkFT1s6njmdtcym4mjtIV5z/3HHMmjmpSfqhA
0vYcDLx+KYx8R3W0EiWCIJ9qg7noltZgidltB6WwbAU8DdPAZkcDxWf4yi3z9UKh4hptvysa8TmK
bBxIEX3KTPlKXaMCn80IfD3LoFQBQbThkZqhKMEY3oFCgY+PzEFDbijZgpO9w2nCh1BUU+5QwJPg
ZOuvOBM56AfbnieR23HAfdsE/dWrJnFuoaOkJWN3BP+dOJML/yX47ffxJ5D6AR7gZONEYtrpXfGZ
rLu4xUcDtBTXZBIWnYPTVbWeHQ9IDdPw3F3mBILPt/CPmOUydHktzT7T2vN90S0uyzDvFVzANYuA
da4KHdKuxWOi1/wCxcjuuUtHdhkd+1HqGcqfVBPFfb0pk6bdkOm6Tvucs+rRsePbJBN4twtzzXlS
k4Ih2g1ksOrVSTw1jjqOp16Fc17o03pXq0cqlvyxZqVQU6KQwSrreR4De8nfuu+TlhUjv1WytxG+
/tSyH6ZQzBLY07p0Cc5doIxya/fBN3cpHAW6uJllpkAiHRn/CEl73h2wnUc1lsWt0MDmczYhPmJB
6Aajlsr1kbmMUvD/41xQEnmodSv3JqA6m4FyIamiMkJpA+hRlXOmCCYq4axtUf+B0rXNwkC8DFA0
U5PJ968DlaqkaCeQoiVI1TWoQOsBxNxQGWl+MVHsAuIut900GtePjijks4WjQxSxJsn32NfSFdDO
OJ5o8X52GvY+ccgM71tSxt08sUSx+KPV+q+6tkvLFtK6JUow+tSL+zXZcmS7scvH46THSGejFFcA
Ua66Zsv+TNxYR42h8mWBJtdMLQFdVtRCJrLYzIGz831xYwJLrmy9JqRrLVdd4gqgWVG5jx+nnHRc
Sp3x7Nw++CkgQHWixgoioP1TLqsNT5ExbFyuI7EERYSTQ0PUNRm4d7YdCMKTDtTcs0nzUXA0aeGy
ntvr2PXpZVVtXMBxVzQyO5cgCQzt6cMiQZJgEs6kdiUOg/YU+OG6FE5OvU7lth+mPwaG7KCpMGHU
EwkSgIvPBARl8kx+INfiX0yp5i/m70LI9x/i6C7UFaG3+o8r5lVcImGsrubYTRIKh6Ub1JHqFzf/
2qCaYiZ9thSPPpkG2FIgjBBAskyNLgM0KbC/LB630DUTYidtCEEp1HKyDkwOqX0g+j5qiK3Pe6f0
W3x3IWSixGVtVp41zxeAlc9EgEssrxyxzmwZ7FHxDUFDY3pukDC46DpejJmlmV8hfMVCsEWOSpdZ
e25F8kz+KXfqDe+b5jDmsQYy/h25/bqXe+9/SLuyJbdxJftFjCDB/ZWUqL1Ui+2y/cLo9nRzBff9
6+cgKRdktfvOTMyDEUBmAqRkFQnkck4HuCeOHJdvAGE7JTgxfMoiezjjlwi/PK3a9KMHj1p0deAj
ellSHZlNuBqcq6jMsewRldhN8o6ip9XemcJu14IaKijFsipw6hD9Sr9kS5ijXr7NN0uJP2fFrAD/
mDU8mKtE2TizXbyFRoMMcWMdTFpRvhldDOZ7pTYCMoixRbyiRG3fGkv5RqKM5Zlf9Iqzp6GWZuPZ
1q1vNKKmMLoUPIdLc6Ill0V3DqUJxFHSltNYP1cldpC5+61wACm9EAhL3AKMHuQRVbCO7QSFaJw1
QFhlBaISXYVdC1xPL4Sx0gF/OZvs+EpgK5EAIQbIqoRpEYtb6rwcSU/yLAM/iEgkDki2IryIizBk
/fhSRhfC43GTw1lqVqhoyMIlPAEuKDzRsNMWQXVMLalWveVmW6VRF2BG/JzzMJGGTO/mnWpGn4Zu
RjRRNKDLMuGsQRoL4DTarQXA4pssMlJgaK96XSRt90r3ThPV2DVQjkV6HdyNnqv07qblo3F08GZZ
mwXV/UeOs0gB7DJ0SUM2bgnYzFV4p7/rJqDT0H25lANuIdQBWO+xajgbK0ZaasOvRjPlyOm088si
GurJIXh2DQDeIXeJ7KrB0kePujGQzhw15MdVoYT7oWbhQS4nF6EeEv3AN9BnVzXNwcQsrpU4byxy
i/OD5cM1yV4uS70UCLtTAVpr5ljd4rXubCNrZDT2iPt+ppFplPZlNFUDkUc+/R1a2OvY+dDfjEnt
AH+TZqzGTTZfsAsETEP3ilSSyqPgba6al77OnS9FbBqBGvf9gSyqqK8A2Ymz7IeFUcxGYJfs3oLO
w9gOXNLUsB/XUBXET81pRz773GbWxm7U9kBD0DZtNGNpP9dRal4sAdlNctDVWKjBdwB4LM4bKnih
H8wGIXcNOP7/zcwQq9F0Wu3Xi45T1K0XBTbg7aLy3mhxcVEyaxQEFXQHvAhZm09eqJXzSzprMYBc
K/yRmrX9bpvuoUsyDm85nIBT7oLV9sPCyoHdVPPI2VCicsMKIFFYcO7JDOSJwUsO9l/gQIrMZmpC
IJ2rhQ5WHJHePE+gWRnV9Ks04Piq/oeFJpajNrwD9J8JEvUDV1WBzQfaJks0febHg92+kWSYeOEr
ChAiibRJ2hNPE5lo5Wo/dNopjvJlny19J+hN9E2LT/DHUP5BvxULmSR+Av7Rp38xULgy+7HR3Aws
HLhL4MC49YjEAYQEXnUTwDkd4Fl/lM5ytNpGeXeiRdlmZqkd1aJsnhcO3kayAPWAP/dZ+Aqi1edc
T9NzpQP9iO6YPoqSlrsBG+RnEiEDF/zLyPAJ4hAEZBHi/1s7QyVtaHPjFPeAV/fkmITU6OYYAgG5
1zwpo57SiSnU/d080IKY2E2CBw+AAqAaRAYK+9ud2mZPDEErTZBgEXK5kh64NX4lEfJ9RaDeDvUn
WzP/xkmh2ROv0EoxFFVFRsYsBxUMtjhRQE9t0FfgmS+f7HfjsgErb5o80QtifcS34D7/xwtiZOGl
N0f3WGm6D+Tx+EmmdVlzFqMI1dYB4qD8zAsTdsDIilCVIGRNCeI1hNxqvP39Hm9K9akNwWuRWmMS
aE1cAULb7rNL4U5BNA7tcZWlHSrvWxDIjRmwFlYZ8rHzQMFRGClj+vN/hnxEDPQf6HCu7miqqtuu
zVTVfcR1N+IOAFZTF12HAYmJha0MIF5HThhnFt92wu/P9UhRAgtopnhxuMy3lbna6GAng7t/Ysp5
7ZLeNAykQcbm4K9Cl2HbPilOUVJZ8o7SBCglQOYK/GvqQD+ayQax3MyXMx4WWFMRHtZyG7B5Gk58
iVC7jzf1wr899Ax9KL7FLVzfBagDHrVtXbxNSZEHTImVk7IYIdJHqmYIakF2QsJKqZB+kEUeaaWc
htQY2nRta86e2QxCvWz5PtZuvDM6S9+Ziut8s40tvD+mN8ctjmFGhVpmkTpG+WNx8QpQF+2VJLqF
rSBAgeGeEwbcAUlbFnPdo9y0URCPGH3/lzlHCWAz8wqwt5Nq+woCwFsS1rxJrsD8TK4IH2q7GCmz
eBBDtlrnTZ5c1Lb3STa5LpxReQY4IGTRPFGDmmrDXwDjv0V6TMU8uPtvGhRewmVq96eFFGStuu18
yMrmbZXhv25+ohnwoYU+CsHszeMyDmAR8ixDJkxcg/hQqdo94JSjp8Gtbk2Dg13Ytwi8QpJEOJIi
Ao2uOJd6wrG3qar4EGfIlcfG+HPa1eMRaBjOBrHw+bsx2Ue1VcvPwDUbj8kIPEBiQhLywcUOuUX4
f9eIr9cxBJ0haj6OiIWC2E8FRTocaYDIE9oqasKXko2eaobKK0PBhlqM7BB29ryxIzXxrQpVCEGa
ADDEwgaIomOxViEwpheNDsCMDsW5omiic0ZcqEpCEDZHSrvPl577Ss7NQywomac+GYEL0XYBDWct
WvbMxn9rObbmJ6bO4xm1wMjIEkPAKRYvk6KutkqC+fncey3iuq9kMLL061Cp4YUWo0vxqgPvl2pf
agHvTM3sRku66RHwtcxNhvpbvwWCwRWZCt3VYYg4AWPlSCKVjTPuGyiBp4qDNEyYmTED7LNoyrSe
Twg1HElU9HjCTV3C96Gr+rGor+EZUqzUOdeuVaTNqARcii0QZC1wV4K6wbIN1dPGHLVTSKt7Dwd9
OVsCCN8uAGK+FECR15D5WPqOPt1pTaGlueoEejxg50/v+LqXMyGFy7nOyEa8dQ3mKVqRZztU2QJ4
bHDtrRkyRHE6AWhFDdy95aUs5xKZx/CekTaqjGSXWCZgM9J42dlFAlgqJVW/hNw82qKuRUUxnx+z
enxSwwk1dkkz+VQJM7fa3prm4r3vOEcW/LAE69kkEQcWehVRY+QK8tha0L5s9U48Punoouvzkw3W
3b2JQNoBaYYXWZgzWwwxayrDAVU7zvkmX7WyPKcaswwEa6KMpxYR2iXGj6fvAcTQoiz8qouHB/Wq
OkEoPRoC28wLY9WSokcFcugg00vakjzUGgDBWKg7pqFs4rIwANiGSwiv8yEugeMXLkPHSl9hAC9r
iSpCNGOpBsAtsg4DilrOAzFKCHmlNWMBgA90uc2HrcmVxZM2LpFLyDHy3sDvyRTQrMMBtplAyfem
mwlczUwF1gVG1Bhm92fbOssZmcLYAobmEhRJ819xzz/byYC3rNUmKg541FItLGSKjnic2mbAeOuL
8Owo+AWkejF91lDGBa+COn1GXOnWW4SsQ9LqscuYE8jCOFknl0fTAjgMUVIn1YPeA5N6UvB/KRR3
tXVmCDS0m7mciWJ3/BQMtl20BEw5KSjGliQetmkB+pt8aWuGejYhFOp6yb4DC9PakygzwDfvoZo6
P8ehsZFm1AtRJaCluOBH2VfLm7dqLJt9KkQ9PbxIK3+FHybrb03+9shuRL1L0w9AcS5sdgRlBzty
0et7xeJgrUK3lV3Sd3GmI+7Y/Ua/JMRdJFa5665r3S0rlyl5cY0SSwker3Q3nayB7X0csNA+/JU+
iDiEQAOlnnt7/ozUf2snRdSjhviGaOqqncdH23gGDIgZc5AYKoAiVgBb99ROBYI/2fcWAEGf2Tj2
z/jOPpEUAVX3gNN8BHgtq3yvFyPfJk6d70mr2uAuHlGgDm8uUstd95WBjc6LsV3A+RbHYjogr4dh
IJcDqykFw4A4QpNW2jFzwckDRSkg/SyybZw2eARx8s2G14KwSupfh6CjE57b8MpSVET6wrizrdxz
NcvMLlWKLGkrTErnEOE5gMiSlW9vDIKguYgXgdDmjzOYYQm3g0A9CMaDKIdjI263LC3xWCP1DQME
iIpYCSoSUiOhP6RMNUfHG7Wi3a7sxHLxdYyS4/t1ViEthH0uStxMRL5nM4uQcTErx8a2FSRgoEey
Jk3elcrokG8IOeJxN4uJGWEBYI9/TjPmWimQeAjLu65cW64xdE2Mv3Ji/8V7CZVTYsOJJLptqs3j
oSg6FRnOYj8qm1XIMutVjbIGlOZ96+nxXG0lJN8D/p5USEy+35mMLVKrMvgWkx6Aha1iflK0oThP
2cy9Tgx5GrvPVWLvKrBADX4+/IUM+upNNWdkShvRl6QBfj9ZtrORIM6tgKhZTATxTr0FWPGCd0Zj
fdLTrN2bBnjb83SZr5kVH5JpBjYCUvbGS6JmSJpMkipAJSoQGESD7K10RqAC3SbD64zUZE2N1Q4p
ysa1zxGcBidbhRsV4Hra59DW/7BbBswIc9wpk5l+Z2lbbZBoXz25JRwBtdO91yD4FUWwFqo30JPN
nUyfXX/MzMg3I1CB3yn+bS7wZO+X+t01ZivEn5+83O9s5JXAiffjVi7SlKjXxfcB6l5xzkCEv/LT
sR8v3On4S3JcuXWqCBAAS/w97Fm1nYDwchrKzrwa2pz5ut6gIlLJKr/rAbCaC2xVlKqw/dxyMKkK
uFXRUI+axUnn1pNjmsY0E2mMP2f8btqDrEqj5wx4U9eIj8WpBgGhz6zaeAfOUbQN7ULdKyCZeG9m
/kUfMw1uDaX8BIY13H4bX3vQB+wyAWDp5DaQMUWPmhbISptJZ8OKkblCYRLcpUS6lPNWda/s2GQj
h+9jqTtETTW3EvhEUCcTj/Ozk5x6pIy+VGBpf/kpoYHZVu1LhzissCHJKAzn2ywakNjltrT5ZR03
dT67g9FETJw68GbPevdKlLHjsFSn2Z6fNCGSchDwsk1YVMamxykb1QOReylZ1IE2Z7GAdG/oBxe7
ZaSQA1CRgqY0dFHhgBNkp3/uZrVYtRRwJa2VZzdtijqvygVsDWcAw5wqEMZrseOvBwZkuBzqdgZI
HfFHKYJ1HIAQ5pVNmrE2BotfUGkM2oIPuQv2wYtRxT5ZSfnUFe4umzMglonpUpH2senPSatvW6ew
9qxUvnahzuLADpv05PDS5J8nizU+oBRxLzSu8rzwZzsssmwPcoAaxa5qf5wcw849LQGo4ZiH5XaK
LKSNmWHkAX4LoMWTEh/CxkTCsQlIsTCb4vexA9muHunDxhFDhkfNtiwYSo7sNH5PK8AXOWXMLzRU
Jjyqke71poM7+m0EFW4DCotE+xRrqPkHDNzANmWKtM6Go/x4GOzYd4X/v5k0d9l3Ih4gXOLYgTSp
s6UubszSVyvSr6akSsnrT10jsrnnGEayncX8Hr4wZ0tLkzoGWg0yuqp0G1ojNnZ1MUenGKwylv/Y
dcjAze3otHZrJHYdbMT+f2/JDOXdnRO71F+VaCqA+xAjdamI4Pxc1EHxsRUvs01nM91HqaZ+qtTX
uY2BiLXo1tUCk9f3EVtq+C7rBU4PtQ7Ax9KdGZhKjqgdXnYhzqPPKgelII+W8V3Jhh8qErz+wjoW
r5Hiam+6BNRVCegENZExIEYjkiflaGYZyt8AUaKKUpgEUZs97hFAwWJI1TJgGjE81KIlB5IZyJ56
cUC22VbadYH/KceOENHxGO/xstWVIzXrmFR3495ABrq36gxmMX/I8Gsjqw4etJO0lzKaLhUlSJYP
ThYDriAoQqBe5qoWtIIrkDlpv9VjsCsvijl8+Y18DIfwakdZvcsoKTUWmKDzEponoMOZJxreaWi8
FEHHAUFDZklYvM1GhEqlD3uS/3bmz+k9HCN3FzC18bUFibFlgwU6Vj0gf1vnSC/pDxi0Uq5qVsCl
gNA0lx1Yc9wDm1IDzGSZFR01pQioCrqqhn431/qTpTm3wmgA3fETNeVSWaVHdqQmIQ2pR7J4AoUq
/i8wh+qiqUeNM5ixb091EW+aqQBysOc2c7pJpzQ5UVOP7a33IAsnKz6BOg6h87qs0D6Ykz5nKrLP
zRDg6mKdO8N1ptukX0tUxArygdlxweHAsaNHedwDdbiWTXkQO9O4KuSjf6zSv5N0Ap+j4BpHnaZ7
5XzRLmINrvTHLm2wAxJoC/C2N5e2DZsJHl2MAYS3MVq80O5kZENafXRKf0nAqNuVIKP3urHGRNIP
ipPvbT1/J8OZgWMYgYA/ZHrtZEWANVr6YgI4yHOk9cAzolxdaUL5uQ587yfqyYZk6xT8vQRdx5MD
sIkf8pNIsCYeNVXoHCf3MeOJcolYaP8JcJ0fKHl1TtTkVnfrPcoSxQR0AyrGpV3xq/G/z6Xl1eGI
JzgK6MTowdac3XwbhWW/PjXoL3x9MqxPCfq75+KBotGzhQyaYFQG9ygfB2RApvfPlrX/8EixI/BR
NTnipECAhe+birDXrmUw1CIWxoFkbsZTVDhQ4TZ9q86AdJzCYj/ADTrvHA72SUnulapq7Wtweuys
BZxgpIhza6+DD++JRPFiuZcibI7wOgyZT4uALNWvdHCx6YIUEwXQYE/PnHA3irxEIM6LqKtmXUgL
7DNQx3TDZ0fpjWeuK6+RSIjUDHARzJmDukSnTrdlqkdRf1VMEIOQ03GIxx91DZcXOR5dULKYQN/p
7mTSNynkXQvnmRRR70NO7koSUSPWlvZyUsHgIEuao24NZkDx7IegNoWty9lezq69e4i0k06GuWur
iwOc7QAg/2tYXtqRwkWNs0cXjLQkORit/QX/tE9pVhpbbCWSwBLDCKXbgIgdK5+0bWy0T9oMvGC7
1z4NoC38NIOaRViSZLKsZ5C5uk80mfdz4s+g5TzETqc+txo4pOoYb6BeHbdUwJoiPfjspBEoBXFm
bf2uBd5iqL5ROWvbp4ii1TX4GkUlLJxjaWDy5phalbpdc0pX/j4LuPAej80ZgIYobsf9mReZkRob
46qgBFS3NqtDruoinh+CpC2ulW2XjyjLcbpwQ8JYtYFfSt0+NUKAPsCyBjHc2lsQMlS2UnO3EAmB
Dj8dxsZZeRkkOYPkjXiQlajQ31QOIOlJUYiDEfWoUelgJMfE7IAkjPsppLX73No4AHTY2GlTOAcj
7JHqFjHg7QtazEIk91cJ4+YFUdoqwGYg82riyiS9ZVpwrQx4xK4qFQBnQBoQU8dydrWAZpXKnHnr
2BJ8xUaEcMOcIakX55zoZNNWDxBt2OrJMXPhtvFWHYnJYALp30n9jrQ76xjRxlHOs8TkdRpNAKXb
X0jCSIIoBB1lQA+cgZ4ySfqicdM4upT4eacw1LDym8rmQerqwynuIsABT33zRo2bJZ9zc+AXGrWz
4+zaJtR9GjJhNsAbpemL/UIiECDH27ZGFaLSJQhEgeH5CgKGgJSLZsGXidxCr49ZdSAZXVSFm5gN
cxDB4wiPb2xM5zl0LSMwBwv1pga8cl3mGHBVQ1PEhVJsoi4FzYMKWC8hu1PUfY9iYS2ez0UV9iDu
iJsNyZo8QrQMfOc20ta/gqP22UXd1Gs3NcMLN4Y31L6UX/E+sXadArynjC8Fdgo6/rTCoX5Spk79
XMYjti6YXdbuDOpegG3QECc8HBTiJT6tw7jxksSpvmT5bF7CCbVbtFpkzIj1R1Gxp6G4BWTKgyvX
npcgMixUGYqmqEYUHw0otQfnm7UqFDgPEDfJUQjdWojlCZPUMnTmrdZ6Wm3KMpxwFE0hlOssreaZ
6hRfbJ6zdWlS8qgYAtBQ2V7f2am9QdG69tQr/G1eRg3PBzGipcy2LQ5LmbzThUhBSzHwbs6sv5ZG
v63DJL3oFf6vNdGEKDk9TrnyQqIR1OLgsHSQ4tjhXbKRdtQz+vLPodHmQwKk1WsPH/IVMN7DE0MO
BRlIudK5y26MW+TLCFu5UAriTt8JYy2QxqT9uLk4nJ4mVALv9ZA1J8Av3hr48EWG0ceYetJGm+D8
c0AsIEXSlmQITt2v92BH2gcZLRDVDv7rUAII7uSfC/zOzjDN4VA2YFcUxR9Ka5rbbBApmeT6lePV
UQwARBOM4xlIegV+Nc0BT9Y/ZGTXYbe1UdKhfSFjWkvOnT+uJ2X/eb0UOZE+Ipgo8wI3tMXuaLSI
UMsy9eoUTWFAxFkE2LYSi5EiNZRgNROMY5KBawDnr5wlp1LvVyUtqTnRfmrc6iijiWUxgjisUOEm
/zXCiB1T3QOPDHxslcb2UrtGHGmMgvD7yawaUHZEGjEP+Udsj7Be029IZkX232C0bWuAFabuZUzs
GgRlQwgcHwEwkAowAeolleoAQWo+A/T7Xk5KariTAingYZpU01I0mWQhCpi8MOyQWvRxDWlsiYvL
oU4gBDT+18ujTEkZEQqTVnez5FIPt/G7i3fO5KJymiHR/NfbkMb2MmngJvz1zh+G8k41N3tesrLf
yfXIVn4bpCBZSd/iv6oz8d9g4L+BZixAwMDRrfWMAfCLnTg/6skE+FIaK6wzAN0ppNTcjTWyWm2V
pld9PuutzwwE/VCgHt4mrGNLrB2mCqBS12kksCerigPqyotjW1dPgnJUTFlXX6fMRo1z6TzZ25Dj
x2sXy1OdLsMnXXNmH0CDNn6TGM4ZCtMYq8FuKIZZztozOFoSgFUpwycjcdM3OOJJR41YrBk6kFmt
aEjjLGAb+lJ/oWaxwncVSccnKUoF67YZpVdlVvSX0arr55T9LfU29kHYt+bPUtR0SnNYOhfIkJF6
W5kBezbAsQsFa2IdMgYW2LDho+MieIk7IIXhOJYH6IFhTzKQH9SgdiRPowtG0hklMjV8fgm45hy8
qtdxXyTGSQ8NOMCAsFZ7ckzChA36yY0nBZp8U5VVe7oTkQk1mliBeqsxGS1zZOxu/iLNdXUvKr+Y
zeJig1di34F8CnCwTOaE5Mpy1DwL3GxbHN+ds5FZZXV0gIsRAFIjQlUV0/hbrq2z1QX4lwqILjaA
qwOo/AySn3OMt+rZ6Ziz5b3ANFCUm0xqi5Gng0eGUbQAy8HWkRKDtKnBI6MUuQ3VxnCH8ozMdVph
1TYoi/d0Y7K2Pe1hBwefRY0GEIuL3SvtbgGAUIscWUv3UKjIt1qHcrl1z0z6sEviA3YaT1Vehs9a
h6hjU/F1ZPRL+Dy3eATXKkNBnrCgRteQWaO52GdLWeYy1InWhubTNMd23GdbmbIjG9O/SES2xoCf
vckUfx2JK1Av6rKtNXD281cM3iXHk+85PgGPt++wkaXXHr3n7EmLfE3Bs0C+N80PWTKDcGHIXBNh
VdMEcWVrgZArKRqPxnqioTuZytktxAaDhqQZRLWE0jDdc5FDGFj5XDwPYG5FGVVnBwjhIlvRqAbA
+AdFyrRvpj7WvpVo7as1am2wzGV7ds1eP1ZVpe7UplUPyMCdfWtSd5SXsybn1Nz0F66rqIZFrg4Y
J9urVi53Fgk84P4kLGjCh0XUWpnfLUCylqkcFhsj5HWJzA9KB3HVMEHWTzYGZHPL/BCJIneWqR4C
GNaYn+Q6OMVMoNamymsARzBfAzXVyRmXW2NOGeBL5Xi2WX9CojaZ6R+2d7N0RNuVhDhKJ2TrbvvO
AKtBkmjnzgS5psqnI4moAZEB8gVEoxg2MrLIrgKh4KHShuOdbO0Cy5PvxgoJvy84tP1BJ2BeguyM
R/PBxu/YvJDsV0WUR0n3Ogm0MGEMVA9wXPb4P2tVFKeZY7wFiQAIWu2mO9DM9TCuIXtzcMEYclfv
ieQcnCKTDhmgNvhA1mrR3gXfZ8HdCfXGi4IiUVsdzi5qHE+jFv8ii8rxTNqwCwc8JNBQbwFFJaqL
jHFDQ9A94j9XGtbx57lsynM12VW/cbE78tIEPLyKANvJcZgExdEIIjItUi9hYYrNUqUGQFWzQEWt
JU/M1m2865z8R9Xs8LfR/Iky6A4cmLO5K1mXYCHAbVfYbs6gQ6qBvK1VuxS5VMgEBCo3aaMSQNbe
jJLgPXimXhMa4hu8qckGddkaELoiY0MKFwQY+1siA44sSDcWMFg2UiwO1B2dCS4uOKYmL2bAwl7H
pMqQtMlxcO9AANf2QTQUKRi00YT4yQN62mhLj8Z9X4cWYiNcPfSq5ZE6DHOEvhrxQl+7cuZ8DU3A
g1CCYVHb4zkPt7dEQ5FzaLVmgYQKoZgzPHht3t4nI/5U0PQV0mMK8xb4hbW+i5GhYjl5eNIAoBKw
iKdeHLvIsiZhI/IUHsfhgkQF0mQRnEE0h4ZSISc/yNa1Rt2YN7HJmmp5Q8mVYJFpyjc3ZoFpZ/yY
JLN7NrWublBEgK62QuwKqoGKse2dBiQtbPB6zVq2qtoxcCnqSb3Oj3Rst/oW1YNiCWo4HNGebffl
lpz5q/d+ddyTs3/t/kOnaGG4w7dz/IeR2K1p+TQj2ia6S6MfRT7xXmZxuOK7kkMcRQ0ArMNlSwps
8vFNU+KxWdXokiWN1wwRMbtMLAOscwvzHxTSmNtARjBvCW7E9QAwyD+NDIcLhWlIertPgCN9piY/
pgxow/d60hSg9YUvCWFHekLbNkJG+qx9XR/I61P7IUGPnue12b7jBD3u5FNaPucfZG6m+aM9IBiW
I4LcshHYDLVWbcYmagqPhNT8X8eqQJWT0/+nNTSBNUdGdAvZWO3h/8PRJFT6k2RBeeBUIe3/Qtbz
dvarLNVWUhYiWJHTqPd/kuH9fVtv5WYRTC885/D7duaB3J/SWTqHgKusHLPbSgWQrX46VH/rPCXf
6qPGmGrQTjX9HDjFkB/crHJOtmhqS7Hvmt/JkgS5gajCA27Qvxn/5/UGJwmGxm4BBP3zYhOISSbO
6j/HInutBRFSKRrq2Qw4n9SrXAZycYPZvpShpBzsRw+Gao7szyGMDiSnhtbTiFOJxqA5qQ9gMTzK
paiXA4s+aPq8R4E5oNpbtklESLYwG+zX7pCBHLx/xiZLtzlpyGjtEjhQxuFMv7cXiyQfk+RCdwuv
c5Aij+rLGLlcVrLkeC0Ch70FnMkvrGCJIAircne5cYfRmEjBhvK9mDjgIwS72DrvrvvbeaSnyeZS
zKYvycWAEdUfwbCEAvZ5k7jI4ifQcYIbX6HDG1cgk5OAmpEQx5GyOIBmgvokpmmAbFO242T9IBGB
jpN8tZZ268ooH4yTQEr/saaVp09OiZCzvCdaU06ZxEv3WRERYBzREPulblTrxa1LY2qQXwBCEtKE
QK890TiaVGVbTMmPB7uiZECckUIOrNHdDZVE041nGwgh175LnKcW7KdiUBsugPWo5/AwGAccHUih
uZZqe2mO4J+dg3iJhDwEF5DWLWaLvxPLqID6XgLXJ6qGDd1cWtlRHKwfyW2Qhe/R7cobkh+Jenef
eP2IZJ7xiSF9FIuSEUfa4m3rbXM4kJUhOw3gWAAVfNKiatnI8E5EFfaqUad26s4kJUtDifPTnAB1
1SchCGuQSA52uaVBwTPokccTN8IZrMnYwrlxg78e2qRZUdjvyhzE76tQbvFo61fzyQL8XepuHyfS
uHb+6NpyOStlXvsLShw3Ceq8TpOI7WaOOcCj/jGmHjV634B7xwUQslDKhqYtYu6DTA4Layq2IAhF
ueSHHbi4EeGyO6T2WuowbPNUtTjSfGskndq58w7AiGJ4pg0gCok65CFUgqQH53Iqy09rwwAhHLi1
sWcDricJnSTMTlnKACDTm/CzJxngdRG4WA1TMiQh3IZAYpn1m2EPWu1tOIOg0AFA7B4Mys935Suj
qA6TIHG/mkg5zVAJHg41wO0uzTZL3fFvSzEcy1K3/gu5mV9YoY1fBi0zt4NhsRNAzNVLPMwqiPAA
cI1a0mI9a5WIIZcomJrhI2v4QZ6/JqNXzxpcK2peNOc4YmxjoGruSx7nfzMkkPxd1cCmB7Ibvsfv
rTIO77wvmk3Wd8O1mwoNG39gizYLj0F0VG6iaQDr3m/IwQBIPV5qxK/9IdYEMR8Ow6ju+UkgRlNq
Zo2r+lHxQfRVcWX06SK04G+vJC4i72O98McCNKRV6D5ouJKSrbcgDAtxEaleVxA8ZnIteR90q3Iu
mZBMmkjtw+eiCyXiK5OKx6t9fCdyZbneavzxgWkotbQo4P21w2LhoPjxqeTF1v+Gmj7bx4Xu/m/k
WvJW774tuZD8sECGBo1RI8BOPxA5IuSWoBINGbRClEkEjRVMg/A21u6qW/sD8KhvSBs07wEcBEgt
iOhZyJADbMplGUBpiuxvFB0KEIN6YPUQ0NikyqBfbf6hJsvIdS6aWGedQjLUf6KEkdb81QbZdOHJ
BqERKEzctTxkrQcZUXOUz68Tw8FbVogsQtyGFdtxq+feY51J3nAA4GU2PEc0XwdPtKrOwLDQa3cC
aECVY4sDDO31fu4+GHWpIaOaI42F7i1KU1REUZfUPc9eVfDXBKGGAj5TQCszsaOn3oNMSc0OSYnC
BsCy/a4zOySdYSTtaIhEsdtSNPz/yAxQcm4aeJ5wzJxuOcmAplWO8fwnSdaUY0UopUUDEJX2bkaU
I3Mma0EpEEUNRyL+R34zYuzx+W4NPQVDxVjhe9UF+VOTNPXOneIXZwgFrYpgj1q7pL6TjgMKefGe
DJWtC6hiLxm2BtK+r3EFqI4o4tzw7LL6VqHe/EAy0lIThqzcWCg23Two0qWb9hw+KU8aU0/RRY3S
7Qoa4I1Tx6qr+GXiybIlPFQlAp2bl5fuDxXerIBkU2v3p16grVLvQQagZ8xY5zkVqJCn2UBIwp3h
f29GZBrNSAXf0tg29XC3tEMfb5ccjD6P+sfx0PZFsLQs+hwubbi1tb7eG2NVfwOCMChEZoBElGp1
KlAY5heDXn8DQ8iIOiZdfWpAMv0KmNRXBBadJ9upp3EOlLHMly/wAtq7Ijf4KTXdjQpH+YFGBbCD
kGkjFDNHgfpoMrv0VpUQjkJIGpIh2BFiX2Sp076P+t06JI1S1MVJYdnP2TTxbnUFULE26uOw5mJU
4DWvbQA+PayeK3Dx0NXWlUmf0DVXU7q7pcTjcWkjvl0vIta8W36dKu+ZjNY7Wz+iuKj8hOL7SLG9
PqxLxHqC+HqLDYoydMgfXkFECew3F3iibuYmSOmOy4A01JACxHY46XA7Bq6eACOV6pZbiVeBDytY
bUjTpOHXutHtQPqAqUceXySZ4zEVtnh2fXiMpSv4zndcJjN+UlJF5nL2g0Je4HfLhuAr8yo1mjaq
C15JSf4IbP+/al1XtiR/5JCUdqR+mCuH1CMySeqJRRfxAHiQSyZLaUsyBLWR5CnVch7JXDV9a8Yy
OjuZabyB4aBGakFT7UYqv+SmdtJ5ASjkJssbkauyxZ+pexxC7UVDtvhFjestKuSVctv2QFhyoxgn
FsJTsJZ6VceCmYcaLkhxpJ0yIJvKQ67yAEqxxtfmeNGaPzLgT7oA6Tquz4LUWd7uhiCSegNHBYJZ
SvJMSMGDAcBCT4IGr5jCICSG9BFfeB2DX+jgFG6xlxDH1DN4+X1AhRvq8lCP2qPC4OeRDTBp4SZx
0nHzcJYzDfU5Z4tylHKggeinMMY+QEyvk7oJ2IBsmogjRKiRt1kXjmfGx+nYpG8kV4lQAaXrVgq4
U2RX8wicFmMoaqZYpmxysPH4VCkVl810od5aUhU3AvBVqKnY6q7Oai2++nU2FWDRbNLGds7927FV
aYYqUHTwi9b/TdmVbbeNK9sv4lrgTL5qlizLcpzETr9wpdNpEpxnEvj6u1F0DLVu+txzX7BQE6TY
DgmgqvaW8wUABf3VU4NlVPVmrMWwNR00PaxiC9R7ALpCpUTaX2kg54gDC7Azx+6oDZk/OihLzx2V
JEQsOcY8AMQDA/KMhwsRuhVRw+w4QENPgdJHOmMWHU7A9p8hN5tTAATpQ9KgVhpFSQIFaj34SetC
rnD/AYhLr6+uHPQsCtgycI0yAghLylYjYLFAKQCPPBoBeTnM1h7N8zjQKt0cm/HWZigit1G49cj9
3n8MwEOw9RW2ggAuqgTvhwtUoha/vi5N63Od5BBZ71XrCTghj0aarQRQwPkKjfjvM6WbwBV2xe86
xSERMMc9cW7GU5HjYApZD+HstT5AnKEks0STy8qKg2Kjdb/1Djgep4CUbU8it8A9LoxpbwGz9wuJ
2L1Ne3P0gLeorGhbnW9EstpCtl/qH3rxTHUw05co/KhYy64Mli+W4EeJvbD6juRz980Kam+mwN/+
O6cexKqgvpiXI5fe1tOJYQrwRgXA8/V35wfSlRHYocB+fv09+/Kv+OXk4AMHSE7hcSh6/zLatn9x
CCMP1ArrXomkI2sYpO0j6i1WpNcBJIZAGlO37saODLHbjTbgagrz4Lr8rztnWnOKkZTIJiDEqo8W
Fa5+QmB970fBGzyHQPzmFCiRxHVVckFuN2erSE1ZiO7suvqa8Dy5uHboTChARnVkLbMj6UL0PbwH
YF/srJ1GuBtS+qHszY1eusD2bI3dTbmmnzEdkJafyhTXQLcYw9e7H/5ynCJrACv9uPW5SjubXVIB
DttYPMitVqDBSW2dwRLkP4AjB1RtDJDJCUrwYjXQbDR7tistjv+symr29XTRfgyIOeu8r0PUBMBA
EdoaJtXJxpbzRHq98JB1cmemxYj2KBvNxSBD7FXClji0lxSJEhdMAJI//G50N9Ml+tdatEwqK3Rj
UHDXvH9IlU3IUAkxd9a6L/3s0NYG8HnToLj2aqAZ4Lm+RXGan0hCZ3d5dVBxfbAaDpL7DzcyTHPz
zRB40Q18Lq6kqkMOiGnlK836cyS8+Lg8xXUL7dyi9rKrfHur3wT0QKeBnu/kYvaJoxg0puVlQYZy
eaFMMbqvZPlufleqTyB3/QEk0qfgrf4k6+ApMwxssKwAIPzRFFarRU5Ah/GY1bYlV5UBTqi68h5S
1sITbamAMFHmwGoSwNTZ/YZEMiwh9jBlD27Z724Xo8/hNtLVImnl/mY14Y/oWwj/5vUftJO52VbV
tNOh7Y9D3Nw3+x/yJTn2I/xhjT9uXNwUl1AN6kDRn5T3DDe5c+2tsgB3vxU98VP1bkjUMM3gwEj7
ag9SPeDGfehpRjpmx08M6XKG4tDgHKa9teYKWDZWwzACZyZz2gLQ1xBtZGtvDK2P4znpaBhBtfTU
+lN10AZahWK1oTRQL7zE3a1P3oBkfJuiDASygIWPN/3UOqhEwwBuege4rHb50LH/ZRwAz/fQqYF8
cXpEdTLJZGHIBayAdpPtyKwdtehXPkK0TDMaDL8dttKJu2VBbdDOS3Acir/AheNuJz+SJxrws59w
tapkAH6PBSBxQDg9+RamNrek+uX8cng3wdVhTbcaWzRz3piXoGFZWsXTqjqIltPizceTZQm///g7
/4G+GIXS4Ec7oJ3Xp0hxWPoL8yUKcU6h4su8kV0rn/eg73tYdMGdO4VTDM3ITDNtcDKQpCEbjXWx
qQHGBE0XrQ5CnTs6FR3rsy5qS6swXpcVqoEFFcb9exnbYqfCuEm67alsJvxdoy6OQnTB3G8L6CZa
vHL9AeCi+QOAJ15FjRcmalTGM1Psz8T0TAPRPdOMDBFgZU5tI9Z3+t/50nJjYgUbUOAYq39d8y72
4+uAFKI8o4u0NwYg9GUBP+Nme5p3NHXmPD13hX0Ga1J/8Hg5cdXrytesk2Ij0XgC1lQVI8ypQzpP
ufvIJaSbyYxzAHaFKYCpbGk86+XcEH/P4BFZ8cJszKMz2eYKZa4RsF0m3K+hiM/e+DUaBxb57hGU
mJ9zy/bPN88teipRGNrU7LV+cNEMBHv+4zJLvtyEajcK7Vhho0wBvsvH0sNw+ez3T9RfZPFA5hEX
FXhxGHiYrptEGI+lX94O05Q6J0+2B613hySSK5Jbd3rGKaE+/i607Q1z03LpobznH2uSMxBNbL1w
/uEhOOoYVrbPng206Bx16PKxvVqUN8PtoucW/Q+4iLSAaZN7lnVCx511mk00CqJ3ENPFVMQDMHJc
u/O3AkeNg98UWytwOxvwaXAiM81uYoJ5YOGDNi3+6KBdxU2XhA0YqE0bfRYxCMhjHJgeGnfcAj6m
QvUihqYPyguJH0Zy1XqakRGIXts7Pa1BRrxIFuNduAE2s9UcDC2qTP1VZof8mvRB/KkEI/3Zc8UT
41XyaVHJqt8LowPvgPKgweCzxAECiIpICr77cc+8isS0wSYNty7L6mtoTisdlJkiOk5phgO93WbZ
Gjht9dbqRAFgmF+LWAPe1mjzcY8URwYz8Ve+VaXXcRwZniVZOY2g7VZFjyihPI+KPMDAXdahZOUz
SaLLa3tHVptYBRqn69ZTkna4t/4V4hrjGDzawbyz0ah4XByXmD7g5Ua0brProhgsFYXrX0308F+r
Hu00oNDqtqRbDM1UHAwX+2CtqxwrBahCetSqOex94Gu4aOSc5YX0pLIA0QrqObs9xupjfCBemRNw
9tRfBpvmHA+Fft7HBchTVrrVwVIWJMvmPTnemF3B/hHDDBmj3edD26uF77oqyKpXo49ZliSLWeCI
edN+oVYgH73qL+8K35K+tWuyGaxu/+zbUIG3K9b9KjDiDpVKH4BnuKIBqTeeyQRdpg1AvrYfSwu3
EP9ESCMRTdUvaDyKjiRVcsJdOSDsUIcIBP8tKTOjlIduqWG38sEFDGyMfa9TXcLeC06OgspDBf0E
smnZLLrSBVHICvVsi5/TpOGJomj4jZ5UH+uSP6n0uqRbRPpEwCUCRekBt2PVA3gX2RMNIarJn4Yd
zc2of9fa4MB6CML5oh3JaI3JsAfeNq4xPlaQKsqbBom3iWlt7gwdOtXwHErFXq9OEQYu/WoAjz4g
w908tn2wEXaVvEijRr1bNUwnEjsG2N9inP5KHJa8kApolCiDM6xbj7yQf5ERhD/xS2ehYIbWoKik
rdyHDw9ya6vk2qNbtAYIyAgMuKOb41lEQxNZ7zOt42ObALMDJTqk6z5c7pyrJip3Na+AQPuxnl5U
9o4i6uZAtPZR20mxeintp2ORKr/5enKeX99r/XMeD0cAzeNdQS8MNaRqACMEoMVICR5svGuiGkWO
4JVfJDK4KGPDW/8jUK9TqXcUGUh3s1in10UesbHXd64UdOO0fFDhP/EWlHKg5rVPDG0Up6T+NdM6
ExAjm9YcwMujXLSh9YawWJRkuTP/v3R6VQrLxjj6r5Y2wSQwGQmKiGuAcHDUQyc8+uoUXn+sRsa2
hdtd+rqpz+BNORM2jh9M8/VDApjjIhGMThLjOZ0XqJOz+FRVx6UPFrhBD95o8WMIkjlS3bTP1p39
PQNFZJM9cJyMUWSG51zMAD5VG9WRJP1Gppex6YwuStEblKz9erPrF/2HkVR34f+6LIvkEf9Pjf4Y
xWG3d6RAV5AazBH9QVINJKbx/HNOcnNLEsMVw6InkdwogMT/Qhc7eQNEFbX8+wfZkClQr6M/3XKx
PZFABgLB04zaHVCGhHkeAdfHMZONULqe2eBHQp7Cf6BBeEO1D7vii1ahntFKNssKNNWmrERDkowH
sdG6G/epFWa/o89B2fqmsQPcTTNAvGcchTkLbAlhkGjskhuckjuoE+2jQ2g2htGhtP3qQB6kugsl
HcGeNHdQKTrktz4fS5P17hu0g4eOXdv5TvAtvj1iY0lTGkpgT/mCn0mo6qAe0T3reedlOthtu5lL
dIfpCJrdL8NBU1nhnKPd7j3MGTwFv1uKPq5x5UulSPe6sM4exTAi6SrjbzWadfjedmQG+EMMViKS
jTWyeFPhQucxzM0ZyL5BJSbQDCCw8OdvrYVSPPLWcWTUujdeYu9Fypt1SI7kIMDghZ3EuvKd5jS1
3PBec9DpVlkozzzBs0O4/fBF2khOIlEc/QTqH04i+c+cB93KTcL8cy2DatcBwBkV9qzfxzOXwE40
crTwABxqC56eHEjXhQXYox5c48DA/e5VDqDAUC4PRoe49beLrLwjN0WdrlOlmyLrogvq5KMLzbiR
otkKBWw70nVV7YJ9s8Y+rKwAKagdF8sAoKuiHS6tWmBR0QoG8jG7RaZlxYQdI62wKPU6XGzBrAf+
ZvU96IO4AFj6pm7Dvcc6fgZVWgcKczSrmUAcOc/89f4YSifIDK2FyDrNDhBwJxxp9RF0sESJM2Mi
Vn4bo41C7SxoLzBU3T7DJuaJVLjMkvuM+e5aby8SoNvkZQf6W7WVIA+9BkWpNVLlQVIblEADVp9i
2opfUCKDdlcAlw7cPFlAMSE9lc5RYRwN2vefbtoDJ+YMYEho4BjCEdhaYHXeoXRjQLczdyU6e+dg
xwy7AViVO0+HHLgh+7J2D56Q5omGbpbhvMjMrlFd2HeBCQBWzoGk8OGl/cl847lMyU4m7Umz0J7q
4EEr7QbvFWAkxf4+trwDhdjS8VZeA1RfnfsJRCn6s5Z1YguARij/JMuSNepEnW1zE+UdS5poLMBz
PbbRBiCCuNHwi+iihxqphMdUvJFGlCX6f8WMOnirb4w9KTsPNEarIQVlJdDjolUUF5chKk+eAnWk
AYlc70a80/U5XrH/2YUiRNoD2VGvercMic7HZ45R3h6N2l8C/nX5PEZjUTtXYBlSN37gk3FOrfpC
JFrYmZUrbaEZmcmRRBq4CtYiWVHUgmDteBfHRtxkjy77Q3vcLdUKhhtC/W3c7rtr4wqOKnR1V5Vn
WqtcoJpj6b5amq66ufH2lt/8RfW6i26xdy2KnFs5gDGJerl6wCaAIgj55JqAUUZjaHHVVyWAGapw
xTCh8XNDSifFX/oO+SmwiCvq1NTIfXPnq6bSxYuigFPnr278l/WGRuwyC9vpqQbuAxCpC7SJIfuU
V814SVRuikTTYqDOxh5xSzqyaj+b9Z94Z0mwhP4KpZkoAGoymPGypDbSGvoDh9aLUYlYFXswgXrn
McvLcNemfgBGVrGXWTo0G3TieOdl6tWZXDWC21tz9uz6MimANQby6ygRM+oz8KxamT1oqSmGlmx5
jxZ0MX66+dUNqTSDrf4l3/xN3ZjckH/zpET1UoP32pp+6csid38UNzHLH1jlAoLajEW4aRVaipOX
gF3xRPvTDTx/t4hk8bxsPtMsUjArJOZxgZdZlYOI5ENHLm2B49eyYswBJdPwP8jDBJ7ugD5yfJKO
aHr0WfURm40CrzNWHplC0Enw1OlToz8tfyf0dwA4bLRGprB0KEI73fyZCBVCcoavs01AtB2BtxGN
jKyP16iF4Xshom6NHDBkA+mEIzCPwD5OssVbU2XwP01m2MXr0ZyGSxm5m9i202e77dLnKU7S5zbF
P6k2rxNvhxhokGwPMHT2SDZyZcH0Fs0sOi0ew8gE3tlMHGgNGlDUjoRv2M275bNanCG2LYollg8z
8Ju4REm4smoLDFHodcDNqd+iXC4GF6HS+X0HgxJpRrq6wcWHsMXDnRsZmYrqc2feTxn781/XIEM2
yWjFGbu4aTHg52Cgcs+eebUxshlcgneyyLO/Aj7I8+w1w7WT9aOlsEylkua2xdYO7JBdZC42r03Y
OcNPFNSV5rDPcvx3HkL8we79QLbhU96ZKGWLQRZgCKnaeZ0zCsaDA/a5wH6PFOo3DSjzYWcZpfku
msATDEqIdmU3tX0IqUoE0ND53gaczdogGbDd/VNhv/p8Bma15+Huc0ycz0UVtFtNhzs3M3qQ5vGJ
VK7FvXOOi02SiFe3tGZnZw89zhKKV5cGz3V9PBE8VBBYJjYdIq93A+rqrr0qmeIT67HHhkg6FEbF
12L0X4pkwgtf6Uk1OOB8jD3zM7kuKmWsUK+wto0Rr8UuzIKVDNzoKVuTwzjPydUweP6Y8nbb21Z1
8of6kdX4u7XD/HaI0rjdjQCFXd0ZTOVnhgDo5cDy2morGUgE/c2rbVvRgRYOZr+/Wb13HluXscd7
tfoyoH55tD1QOOZoPhcZ98HJ3PvPQEnajej9vZDECimfIvDaApWmT9c8ipGFHYy/yN9rXf95MMd4
j4OeyosgnAx9D1LYOpuGXYmr/xT/tcGcJHKWnigEfAk4N3i+u43SEe9Px27cEw1zkAD7VUoX+LOY
ka6tg79R5TVvLe2GPiVgtys/HUazu9g7kVz0Mjr2X5cKWB7gDF9kAMcNG0AtUouNHqZpXIM0YTjy
rEL/NBnC0nXCA7XleLjZrFakdWhadSjGtobyazyhXrnsOJqZVPP20q1NUxpaXDGmEfJb1MVNKhwR
q0cc8JvNgC6UVYPmo1Ds7RiNy3h78eabP8xAgmLAIe4kq7+FRf0TiDDmVeJJeZ2K6G9Sm8z1NvEw
eUe3svNv4zYMWHFENQtqJ0Aqs6naUtG0OPYrgOkf3VFmn8JGmJ/svnroo8Z+zbKWg2IVMLOuXzVf
QpAiSi83zyIP2BkdlWyZkc7PrOmBhT+0zYraZhuGpgmKpq68WvUryqLBt6NqFSOJwbLdbjtLPM5I
RwPONz9tObn7GmBcx0SMYLlwYpw6MaCBBPQwWp7LaXEBLxEM2Yfjb1y0imapyZPHNhnfV6aVJrSZ
yxogJgBY6NUwKCwFl1AXSF6m3tT+3baKXpI6eQdFz0GeOoZ0JXKVivP5usTGAJ5GSUm1ta0WuK/S
wW6lC9HeYOF/DDDehVdfshB4BUBgJhdT+XnIv2xxUrS2hqpZBFhGYb6UTc/GbVGdaMMOWJgZl6qy
2Bf9fLvXT0A0uJcTm1fLRv9me09Tch/rcsXC+dkAQgW4KYH9a/gh+ImtaU8gwKTi6Brf1ansNiSS
ocuzHwMuvraiE8l2tKtuN2Sl+QqMu5MlWtACTiPSa9K3n4skjY7/twdAZqq1w0y5dzLHfKBBdom1
zP6zbpD8BUn/5ibUjIwfjhEwwOHy966pfzZY4Rj/1RrH+asYI2cLLmn7IQ7Mn0uLbBi5/DQ1qgvZ
AlAhzlLeWQ9o+8LvUAhc5czoKjjLDlTnUN15ADn7VmdPHPU6cVfuh4TNwBsx5qsAHMq+i11v1SuR
DKDbKK9ApyAhNpoqQgUGsqplEqYHoI1/RlbwxfpAEx/dykOph4Ee9w8dzZLJQeLPMlzAuP+CHqfZ
UPbrClROj6BvAjC034TAkcz5dSRRRsnKblG4zmVSnWdAEJ9Lt6+QEUg2mVKRHmVIZb65meKY5a8Y
SCk3YR/CRK5pnRkAbfLMFmwNIwoBEwAdDgrSe5mpR/+NqAxNHiUbv3OCxblqJUANydttqhRVAv9c
olUi6QJmAbJ2UEuOnhOCiE5Nb7QNLaUDWAFUjXeQIi8Cdifd7S33jv8Kn6zvCe+uFvWdoFFhA50Z
UbP+nfPUWutgyJu3LkVmIuzM1zB3vGlTcZ7sijiagCxUi4c7Goo2k+heLUFZjJ4hN1wtMnnKBp3g
O+R+JLh1mThZXv5XWIjoBQX4/YEJx9x3QVJ8GaPqaxqnxQ/01f/F5+jfHdBiALTh3N2X0bgf3QE9
OI6ZJudutNBko2ZxHGQoLfqQScla8Llmvj1s7wwz7xPAw2Igv5lWJHnMcL5A5fB+7LrhMCbBKZgY
7uYaMCUvKf1FpsT+kr2nbL7RsN5e0xTJAuAt0HSpDlimKgPUM1VTsISNPeo7JpNF2KJ8BCzTwezN
w1BE2P7Ew/gCPETgcoCUHqTywJ7s5AiS88zZktGbG/sptN09GeME/mXmgLsWf/Mn0pWh6R+rLrBx
dQKrhy2XVSfbmzN1lOIkLj1UnJzxwDVBfBMkX5JxR8wDJAzVjngHflmYwnD/JZDFk8BaKDk4F/2y
R8MSqvsw1r5pAyYcWZg4BJgKtTlRg1OOq+P0OI5dtq2kHa1M9ACBCA4kvgCn9l9GiTyYi7aZlavw
uUkUCiF8EAnybMpKQ/8x0wbyC4ccoOL/OYTW505ybMtqRIVnLN7SIMOFbFtdOFKvly5A4QJgSkrn
QRkAEoqUeQO6y8U84VD5kMOQgdlhX4dxtvKBNPtg5z+pzVV3vS7IQRpt6JfbDbgQGSmM8IdIxOXA
qFaz/XWNrdPjfbHGIMWjIY6/Sw8Zytb4N0knHRwjP/bopyfKOYEc8IfsUwCmKpwMDWlRpv3WZXZx
1CqNchHmlmrpqsQI3pt/hJGuDV22ZqHthC2wVOZEISq0z1LBRNpD/X0aUOHr4547WXtxdyumcvhu
CumBdQp/D+sP56YERCUIR1odX1sZf45ydHlx6ziGAFcW/VD9Ydk/k8FP/hQSbNMWb/yHAQUv14Gh
driyu+TPKYq/JcBceHFwV38Mn5t2HFCZBd6xok/Tq4UL4xxPmhdSGdL82606kK0oVY+2rN2EZAEK
CiEaAFPW/uTBB+fGvzNYtHMjVIUF4FF6mBrRbf05fp1Gvz13mck+Sb8rz7zI3io3FMV6sGt3HaEo
ZW/GifkpAf7CJ+QkyDY5HLBRqtOeImkAJPqr7YXzugqag6+6n0AkbT7QTItMxOgadEx3e2fQonae
eF6dEjA4USU47kEEMqWfU8sHMcYvqS3ruULpifpvEddrwtKkkg5d15HGzsqzAa6tK0q0W9zaq7HL
mSIbECB5AIK3lOHTqAYLQAqAPjZOnoJNIP2M+9+HyDIeSKX1TcwicLAN04Z0ofDYXoIodH7OWGid
0C/mb7mZs1MAPLbrbEXOqpde8SPykn3Lqu4xGPDIXmgWwHPcbyIPLLBElkBcCr+jViCrdhGlKdd9
huoxjQoUEwwQyb2D3zQu1xXskmX4m6GzwK/7QVeqUYG0bkEO0nKQeu9xGiCIZsDIVXWEIzu6rZte
47DfyZSNL7gaH18k4JgUMnN0nJXOC1Bx7maeXC1WpeNzv3dAJPtEqsJCoTv2Q/OWxLxvXTyG2/rQ
J7ig7iL2iYYxbPsdOOOmTZ9UrFiXZnOp0eH4OFaN+WlwbCBMOy2/iWhCq1ibQLQ60AI4SCXPak3h
SnPdBexbHEzWxk9s44FHU3Z158JbTWiT+NOIEqTrnO6rUaTYMMiaHwBJb35Jq/5KDqABlKuENc61
dMLhoctlvC1ZkPzZodFWrUBLi5mHm7kbJH5Ofxo559fl2RKH3/9V4uH3Ju/5VQwJnlGIM+3+zwBo
DbuuBpsmIFwr3ESpTRHJNHgimoMzQFUusnDtPemaoacSznbbRU75mk+fieM7thN5SjybA1wlFG++
7+frofS78wxG+VcnuPHibgCvgYs3K0F3mPbq6y+kRtWtONVOki5esszevYoQ7EU+K3azKUdQIHO0
qzdz8hJZtnWpB3Fifpwnm0Yh2+PoSYfQ5dg6skLs2ZB/10fU+4Muuci4unGhsyvItLG/M+Jzoggv
kJ/BHUb+REKt2C/MGkStSLECn045aAOrO3SZ4a5jn/m56a+itFmlaHsUFUpnzHGra4Pvyn8l+njR
4j5/uyshpoAMXZr4qBTNayT7RRECkHKOgS4NROPV3Vo37oZM1rhk804Up9dGIqbcoBkO29G8nlZu
PPArwMQCpK+HZi08J/0OuqPXThb1S1SAZas0PRPlDNBnotqnY+B+DVBqcbCAybPLwYz9XQ7rQI7s
DyDvubue+fUBNET2K25JNmQHIyDfGrgkPo1lm32egv4TrefEBcBjx6J4LFvHuxqTgf2O+iCLdehx
jl1+RfPsqSxGgDxJJK7duhZvRd95WyCO8kPoZPLNb9iDJaP6pemd+Ql90chvJ/a7m2gnfiDxn24s
d5+dtthgD7DDpaT7eZiT+oILg2HhsOcR8qfxVMZH+hN14AZaURNFuGO1cbhtvHhl+zUppfu99kGu
HDq5/TR1U/EoQjxKyeAm+aFv+/Q1aGS4L4BpvhehF77Gs7Mlh7TmGXoga3kGsEp3dSokkIXI3O+o
8v3O0WD9Ytlpd+o8pNNJ76EVEcU53+PC8La1W/vH3mmMF3fuv0ZItCcl3uYzmOg+9Y6c13WAsnT+
QXAvsuyBTeBAIFVfJsOlxgMpTS3waJQtkuEjfr/rDPTHGRL3WKAAgfHNArgl+28WoOWjvu8u3Ml3
ncKg5j321UUgHlCVXj0OSkV6EmlIG7SD9v5crbWOZtpPyLw9zwzcve0miKLppDeZoFr3qw3tN2n4
cPGJW9UjtlW9O/3wwT3efKqc5O8483Bt+7ERpy05J04f2pPTHpzMWqTZ4qN38HEe8fXoz8lGO1Kc
40Wg3VryP5YBSAO/RL9wHHTNNlEdNY7qqEnVzFUG3wDjFBlIR1ZtmFSDDem0AUUc7xEx91WpZ5rh
VNY5FQr/qEHIsjN/nYLu8JQZbXBtuwzdrepOyZpxwzMZ5ltWJeH2dx6J1+5rNMK+2YaHDmZutJso
cqw9OGCOU5dJkAyPkbHJgsTfJsDRLLAnrjeFHyTXtsnMT2NV8qPoGtSNkDdKIRvU8gzVKR4c9ik2
0vmi1opFiTxWXXa7QF3W6uvc5U43teydOePmOvqw+kkPRCPtKNzy4g2odyNV4EzpupxxIeo5SNFz
RVZKMwd/PD0yRloN4gZUdHRFITYDdtvrGR1EEtmSX2GIQAcdckyK0hSUyminJeM4t+8RrbKQmQxe
Id/ejw/Yt5sb/D6cCyEkoebG3iSukW1wPP4Fm0SQSMi+tBwYwuS2YCplyjlws3xDypsIOAs3yhdn
c+Lp5b0humiOfWcNe5zAsXFL5TUonPDvfvruB7GriozHLbqt57+A9vTdDUzjrUXj87rop/hzjG0e
6MU9+eTmHIeIoXbR7511JwYqh4O0arRBFG2wHbNq3LlNgeRpZoI+RHGIAMgqONZGtNUq0tMwO/7c
r27kfpR4iRaPWkXIyxSbMLSFoeJtRks5quzjnPELvnn+ZTAysEW509tspN3Rd1pvM8zt9MaA9gwY
6FQ+MvAOfQlmpFqVW+G7YCFKA9BEGMX8VgUhWhANp8X9HTrdjpFXResKqAuPaYUiWcbxsBs6E6hU
qP0N8jI7RqxFWwe50GCkMS7/m8xed17njHuKA76merh7bJNM1qVywq9Ngud9MOCtaale5lzi2Uqi
qTqdtUjWSjlHypkp57tYsiZZtgFmCzK5tQ/4h2VMUPXyaz551ce8AHuHxyzUwoSD+UCDra5+tah1
t3Gk/QhePuN/2ckpbXHkEUn2kJSx/WjOI+4PWZzsQxMAKNgVQUlDoCBwcxRH9uai0FoquchqkJrk
SN6Dyvc3kf3k4+4TneZ4Wf5akko6Chy+BarrQdvuAvKMPka7oJuYb2MHbT+TG1VrH+h5yCqAuSOv
k/EpVcM0IJsfxsAwJgMN6PgZn8oMKOJJHQyHuwgu0rcUr/3jXUCM1HhQ4mCs16CZMbW7iIvpTFKX
IrG54n628nAlcNG+pWWiQggVOD1XqPlqwB0ZIHqxn11E0kV5oXB6lZLMN97YwPU+6Og/2LJiFpYg
kETukMizyDBY4cswJu2ZVOi+Tjchj4FP03r+1naQTAIoT/WIvAgepjTVgzmwvZkb1UmraOarZ/Ci
S9ntKmQIlTUrDxx3OJ/CaMT/faNFRlgd7HB+GY9Fgb0M6DRBxhOG48ZEO+eVzn4Ml/dbL/HBDgAS
1xfHjMunQobHZBzANnu3FKub8ThWVrjqZ/z3KDLL2xdddEANUPICksXkxek9XOOAr2ffOB7K/buC
P+VGsHiI+Bs64bwc2FNRBCC/GpxhIL+JgNvEPJTOVyw6k1zm+P0NYTxuSbTAkGrsyCywCd7gardZ
kxiUCQJ9Faij/Wr+4ThGe9AliVTMGFoWfntZVe3xMkVxStGzdD/56MoRVWIs5YpdDNasasrfeJ/j
XTHmtnPBmc+5uGHxNwrKugNJWl+MMz/if8M3ZnbOxVJDBF7Yx7jxi6+VP3zNkPRCGdBqJm7MKrC/
tNgZvEW9IdeWxcUzgDNC/OMi+TCk7gSugNLYtYh8Rpsxzruist/Kufs6J0mj1hnb2fsmDeuFrhRQ
j/DaOFO0I0kPmtmRdHVYegtF5J1L04f38R6qUwdAqtJRzkPiaVotx702NVZli9ISsugjIC7p/HUE
IhhFw9E9WQ7KIV3ci2lmNTSnmmdQE+8LC5AVRlsE+4UWQqA/PgZL6wYQ6+NnT2TmY1qIN1bxqF/j
DZJ75Wdik0B1BxBfqvqR4kJp/36ZMVBcUm2YH/2smw7cTOQeuaf2izW04A/NkDcw0p9m5ngvi4M3
4jXi4YqP2eneDNsfxPPuU3kIkcIT2zsNZPnwI1WH4rCNLFoXb4OmahJQbqTO1VZDaYqfDgB4jpNv
21fSR0MVbGoujY3WiQqvzNDGbxaXB0a0YkXErgH6mBE0+Q40Tm/eLBS4wNmcsYMAM7Ql/W0veXia
LDc40az9jahdyA8QlO8ROqxKu1Wb2Oyoff2pfUXettnhOM5QbPvPj9B+9IlapNndt6DYO78ZBHAr
e2yrtacAFvsOWayiDLydo0Twpk3LQFbSaRf8zoB30ypEQO3IBfAyaQUK6XrZHfGLBRnJHMiDMGpx
ZK2L+pKwH7ddyEBk52AXY9t58qefWofBj0Fd64SotwtM9weok8HbNPv2lwbfdBPmoXGhlQAdKo75
mIKqIizHrYXit0uY5MWBnvxeFKYo/pZf6MlPQ+WIeudWUbtZGBR9VcoMmnKUpLnJlK3nxF7ZBq+u
5G13ZaYXMFPArRnAGXYNAFx5Pejv8I9OSjE9bgheg4YbwJO49v+whty/ZEZsfgJ1+9DYyQsNNY6B
Wzd1rG2KcqYX7EG7p7r8XpW5h90o9j2bPgKq/CILF6DsM+CaTuANhR3YiSuRedFTwLnxLHx8i6CX
6Ptvoud0sKLnoAL3bmkjK0MiGUJZyE3eueGWopzWT5/QI8n+h7MvW3JcR5b8lbZ+HtoA4H5t7n0Q
taek3Ld6oVVV1uEGEtzA7evHGcqTypOnu9rsvqCwBCBWiiKBCA93QPIQd40Poe/KKxyHD6aym+tm
0O+F8my58vNsHWnFD27ljcvOT73vQ3/b9FX+0wfRO6640CffCiHDIHDteQxsIHdltR5cD495x8cB
NXRrJ7jA10AvhlgyYdKoKADM8Kex3lVTb74PQNs2PyPhRD/yNb6OJ1YJ7COEe4V8jxnoJVv3ysFF
dbvCASs1tS1ojyxHzZtANUAidx3SOt3wW2lm8HlMM46QZPqoVkNmdQces2Mk0zcIK9ePVRfWa2Ma
PbjLS3Dp9ZVcOm7UfytktzbS0HmbTW3Lqc6mSacmYMRSe4/IVnfqU3ASOCB+fS4Hlm38bCzWchLm
8+TDgzJNKj3SKL7NvPCdp8ukjNnqZprKGInIM+EeeOf8cqFF213BD3TIwagJxP5HXzvT9Z3bn+3P
9QEMBldxDk0806vtQ4/fWJCkU/6zyh7d0RPfxYQtu0qK4dCnfDhJcGIFFWjq1yyLQVc8x4T8mdLc
7hQugtrhHC2iGuRFIQA+8CG4DHgUUbq0qfZ1ibKKxjWfqp/4q8RISgeNzqWgPn8mwY0a6S3xDn4f
pYGUJbdx18Zb7qUjwv7aRlAHjCQHPZaQnKqAOqA+7JveB6g2kTVV1Yi3Sm5nUBzvEhCFVQXil7Ny
PGIk9e2MRD33WbO+/KUPW+N013IH4ayLDQ0rLzdOdhEB1RQO9+BsGtdlHyKwmWXp0ai8CopNRvKU
Oumves45McRDZxnNW4kctAWwWOM9BHnGtRiK4irLEFcGtv9RGH1zHBH4u1yajItz1+XKqKt0vJ2P
bdvpn//4v//z/34O/xX9UjdKjpEq/lHo/AZfb9v89z858/75j/Lcv3v7738CyghdHst3PfxrQgLc
msd/fr9Limg2/z+xrOuiaJV5yoF83RDVDtHqcFOuGUeO46WLmHcuzTP7TgKdFjzL127WJmdCHrL4
QvbT+T4IXrklgO4Ls4PtgOcgQWQxwOs0O8DHjK+ZqhBxyIALgw01qYDURRbojN0mo2UFCvHK79Ao
D/Dnd95G6Act8tIoHwzEoNasseVe5GN7bVoZngkC9G8k/WPY8O7jrBdtz4p61MbJMtpKil5e2mcF
PuxkwkXkJPGWxPHGcDX5y/P7L42ydF0ajEEzogQgkdr13B6d3O6XAEsbhwwPNyRd3haeJ26TGFLo
9eheU8vMk+G6a3XgRggYBB0o3a6QNv5wsTf7zN5CZxEp32SSN3G+zp1QLWkBKqAxlC7FMDTr5uNz
GATNFyJ2o9156aSw7kByJg+0NONWcur9BAxVfnxP8YWuUieJneyRWmnJONR+ELpww14Fv7/TXPa3
Gw3oUg94Ace3XC5M5683Wi3taMwifzoxV0RXpKPk1EMZn8WXzupKCtl9SQL3ynkYyjNXYNIt9Lkd
d1zFy7/asKkMmzVyMvF0IwpDhtfrrh3baBGOIr8hRkMayNrhJ6jDzB3CBZBrGhO+GnFTrY1okaej
+6OYX2SitcpjDOn6o89NXAuAl4A32uszx7cd6+TkVDs1ICVrE5lgposaz1q2YA9fm+A1QrZXlRoB
RZvACgpIOoWWaktCUXTMrx2JMMu5BT7haVNHsjpAOLQ6tQJgQTrMzac3ZRZVAJHR9nx8+7BgI89V
IOMGo1byPhrZ337/VeGn//W7gsAPHgYmAB8+mEfdefzTQ6HrjEHlljecAMsMg2HyDq4vjHtRNd5h
8qwyKLuIv+IQai6QuluetJmVd44wHqk/jI10NSlz2sFLKF5iY2/1mr8ipa/fjokIV2Tl4PjpVNJd
Rbppt5Ysm+sCuJPVHGgNqJn6U3Mdz4XOzM8DJTLzjnpCBLnmaZDOb9wQynerIiqj7ZiW5nOfgJfQ
B9imaJzykWlwNc5WYz0Y0IrBpFBPLzxqWqQGZ4BPMTx3loZZ+wFteZXvwQMb+/my4d4h5Kx/1doI
g8btzevEq+MdFOfw58dp9obzCrlj1TR9U3GyK+eHvyrsgzUWq9SIMd57zZ3vxNlCeS3fU5P7o3U9
5B0co8CjB7WXRxsks4SQdCqNnZG68Jgn4mUsw/THXAEfb/YjQaWfe+YK9XwMFWy62GBowwtZXdFp
8VLQuRGeCHcJ5R4V0ICJR83693eP5Vpf7x7TcYBQgIyCKfBWoVfOp7tnFJmbRbGdngwg7oLK8ayj
LUb8pHxoL7cmfxvmhCTqokHqp2aRsvzKjNnqSz81qYj7rl26Whnndf+VXcuz3cCQUaLmT75MpU8Y
B4gEuRl//tJP1+AWXrdPy2hj69Tbm3PBcsTGkPnjuPvBGFCloXOVeqlNNXBMePtL31cbWu4yTDUk
G24jZPduZR/f4+ck1u+f92+X+nQRl7W+LP31k8mQru68OplfrjsHwWw+f/al/5Pd5VMuy1z6BiN5
dLq2WYf46vZ+lkEQjqpUpNBO2uN4x/aXPqp96UN0fQCjwrwEFZ/atMS57VYJGJpauKH+1Rr/qo8+
BmBA7NK/DMcgqVtURl2suQ98A1fhL2DuEI70p6dW1uCjsMr+6AyTuwccE5p+rpHcIwwAnkQgBn7O
0imytcJfvOTfwZs6PTle/+ekeZNSlUO3bkv3iD28BBcpl0XgFs2E/Bc47IzCiE9Zbx85Pc/HeVTp
7H0078qERhEpju9pwqTjz/PJIsF8hoDcuveyZD0AVnFwhSkD1YE6u07wFh9EBvktrsWD1iYgR2X1
iv1hsslM5Gz3o1u+isLZOgPnDzR99IBtsGezy3Qf/2eajihWDJFlnOvOQDtuMH8JUXH8Xz8wdmfM
HY14XKwrt9DLzlLyhTXdyW2E84ZA6y03sv7ZAjHPqi+sFpzShXfITTNe5Y2QL/7QXkyrFJIVbew9
elVpnfzGBSFPC97PuSXd0ATR0gRnoTNyFgAUX63IjkaoQPoYctIx40v/BK3xgI31tBI9sPjGGLXn
KNclcnYJcPWOjR1pjk3JHCQ7x8/IrjOBxNNh+j6XZnwJjs1z8YaBAIcRb0gqMMsNJE5StUN4rV1w
O1o1bZLuqU+VPlLfaKB0J2OH94YDbZbJLwG8mTOKK7vie6rZc5NqlwE95x93lH9MVbK2KG2YjJBK
jQziy0xdyXIx+g0A1v7Urd28/WnPu66K9+/F1CVQVaI2g4+vXuhZ/PIyPigJZEMOfEwxZ1BQ0cyp
ETXlW1B7AGRtIULmrLIZvnIxRAahsYvgeD//j+k/n3jY3Dh4cJy1EvP5D3L+o/H0fYT+UsCj8CBt
Z1RYp9VV0cr3ogp9MEtf2jQ8ihmsSp3UhriLWGEjmCzOI/+bNc6rOU29Tg1mZkcvLyXcxiCiNXzf
v4GvtN9z7E9XIweYA0iNDQGoyaLCb+VGeKDjIQsGAs1FWRf5EsgA+wDK1V3vd3pHLSr8uf/SRDKh
3ldRDZwrMgVLK1LID2HDajR1VS2I68RJ9Hh1blM1ruyiXFOVihxxblYpcw3yWK121EerUS0Jyxky
Pq9ug9wXblanPRQNDuVpA6zMLY1cPofmwE1dA+DXG2lQ91ztCGY5gkJgV7nQECeUJvX168YO2T3V
bYbTHZl7M8E5cqA+m0dN1wROKMsAtNG+Ixa6694mbuKTsF/fUIpiMoF+jJp8RjqbjZWv2nl0mps0
KlKpNpTBOOZhDm5y8Zu5F2Oa69liryLpLWqk+V5l831mwSMP9WhE8ZHxM/eycioQGkMeYkBtiexK
5HPNQ1SkIu9WfWQjSDhbUl9fJFG2pjYterE+Twn7bvn7rRln/OvWzPKQBSiEA91G7pvOvHX7tDVz
WWw4cEuII+BbabvzXln6YrpVcEGXfgGlXsCm/9YEsWFjNy8SC/xq2xDawWF3Dd+SOnZMtsh/9vxD
5ve3uR7aO+rSolQrWzd6RU0a+BeTinC8JQMqmnmSO0+6LPQxqbe6aoENuzwf+0oL7HNKej/o/JdD
SQK06VMcL/AcrnbUyQUe+unQdUiOyz0jWv1NxgNvGx/Py31Poh4Ehy8ICU9VAV21tWulJV5oBeJ1
mfdmlS52BGp8VhFoFAQ4QW5NkHyvs0hHhwachNDHbK1NOpn2dYezO0Cs3HmMhrFGCK73fmgH5NJw
IkdA2HsLv9/4OGFcIU0QAq2XWKRMM39pNTghxsqOhsUlQHlutwIx33liAvHt399A/t8OhpbnWI7H
HMZd5L6IL96iNFRthZ9ud4x8kP5EJjJ8F9VUIedVycA0IzSNKocKtesVoP1CxgmYvksIqcncWlIn
FQZ+mQzupSlcQri1CULFzZVrmxM2SeDxW1AAK9XgUNbFNAXUhOwrMENzQdaXAfwR2msyuQyQHc24
LBXP0l2stItvYaMQ9EQmyn2fGJBX9hIIjTkOEqiQlBWEzEb+Wf4CRoRyayNsFzSz+1V/SKZQjfqQ
Z5JtHEPdk5TKpf9f2X4ykaFYd303LdJxTIKxydmhdCzvqTF/OTPuT0KbdF+4iNi1ozu8kFUd9+yA
RBz/yS5+WbNVNQIyF9kIyJEVjmIzrSnWIiusRd0XK5pEa3FwbR1+f2dwy/76aEGo2OEmdy3Xgx49
/+IzECCM1LFv6aM1NV4wzczaVMQph6SgA46cSx/V8nEIQMGSnuIhhMwE2XG85T7Z4QSW37j1CIdU
k560l0S7XlvNQpUyv8dvncLsFD73cJIOEpE6G+oDNp8d3C79do68T079bNSmcSDbloOCR+LrX5Jt
XVTVfXE4W/Zx5Ae6rs3zOhpbvEOTtq9eBgBlMCb5i+eCNZrWYVpMm0q0Blhu3HqpRqvZNaBLB7CZ
+7vRNbIn+Fk2qhLjt17Hn/tLpEdRv18Wn/tn+5Rl07dQjq+G3dy3tnVC6nl7h3NoeONx9ZzAXfTi
NK7azOyDa8nb6sWMrOM7KCo1LcDGojcF0oYj4W7m1hRF4ZFAOR9j9tSKx48WQXI+Wh/zQCH4aRVa
82Me2BbCI7WKKD1/Qp4B2BlFALHOS/27yRLmv7s8utiPSyDLj8ubvCYYCo2EMOnas+y8KF0IxnrG
tdH1OZSY7fI+wqkKrru2vC+Y8953Gb3UyM7oGvM//Bb8r67O2anu2a7L8aiE+8P+8lPQPcD5Ud7L
Y+kiY4y3Hbb5FIE6h6VAXbYRVjtBCOHP+JTpV4iS28PBmGpEIJB9EoA0y3kwjCg74pf1K0pt+8Ea
vfC2dYaly6Xz4M8F0rqhyTHmd2Tgu9XPlDnV8dwakHTe6VbtyBShT2AaYx6tqclFNq6E1b+Cp0Qu
wGZo3upCm7d10+SbITYAq537qGjjyl9mtatXlz5Dh1kwxq67sW373Q4Q3zehfXuvTReOZkBaNzKM
yhPNypsiv1XYBs2fQj3wxFVHgDavLiuYnYz2lyvKbDsGRCEq9hNDKqhqGvsGqXb97CtN4Q0vpu+j
Bn6vCeWznybJtu4StalKJl5kyAIygEq2WA42sg4GuFruTA+3DQ3Qkq4XGEYMR/SiCKW7+w9PRfPr
U1Fw4TAmLNOyLOQGsPlW+bThqrokGiDCZBxiG2zqlyQSG1E+G7Ges2D1pf+STPKlD/Lc7dLzIqSw
IIttEefR9InO9ZLMEyuIEzDfGs+jlwHijBU5JBFo7mXABAiHL2jETmSLNNDmpiXksmJAPmUpsFLN
XLWAbl37VjQuaNiAkzHbUBVy07tQRNEe19btmY/9QK6M8qUEB1SgErtYK92dFB7db5Fdf6nMQ0Na
Nm/T1H4ZGtAzzUN/sUFMRC5Me6i29crxq/Ka6Fo92jlUS+o5N6i/XnFs06//0gPEWrpo2AxcUH4b
FHPqez5zXVFRTA4/pGA6aonNCn5ZMJNkrvhRKcPdfrKbp7kAOa86Hutg8oBG5nXNV32CJChz3F14
bJKy1O2C6JGI1+ZSzNmdU1+uuxkvEJZ1fG/30NPD9g4w17kFxYptCD8PfsnaQToqlJmlhJRhDwx/
vaAqFcXcSTXPm0B6kWpn9XWgG+9/f4M75pe3vuAuHnC2g8w1bpr210iB00xg83MBBigiBQ8REtof
e2W9lKlwmuAOKlTyIQEn0oMuOHJp7dS+ak2dP2RpCbRjWtngO0GTGVCkAAYzB+DJQWKF9mdGzBZO
hVQyH3CQrNpQEIcKyLJnh7hKr2gfT2Ee6mel2iGRIRtumUzDjZ1ooy1nKp1VbLwNLR5LePp9j+wU
4V2gj5G4+NGkURzYv7cfQeLsT4tzPJgswEJ8m+DMd47DgBeIA52JkBJFbjyz4Ifel88D+fw6U3Oo
jnXvo2k78IPGaOUj5eb33wI863/7Gnz8pn3Buc/Bf/y34Jpj2h62/PCUdJk1IQ0RzORTEGVdE4MX
kVXI0Ins4Wc1svRU40h9L2S+AlcrZH0AQbo3ytjEUUx3iL5U2LokfFopP/Lu0gI580PhmpAoaLy7
rDS6Q4bNFOgvuyKY/CqFGqIvtmRcMNAOguln22XVUAR1N+bLsojC9RQy966Upr0GVNtl36ekYLfW
1LVrEODp7ZSE2M2CPKNB/PJbHJctXNEDPON1P74gl2whcUY791/sJXw8l/6/2tM6hc7eeg8CGpTP
yqA1vLHgGQpsymW9tGm4yMHYZ3cihI7vUB6iFIU9FhCUmhwUqdHvlJIb6qLBi5mQeGgC8Q07kSB5
29NedqV6mwHNiMJEMs1JK/ZQ1qrb9TItN3Zh4pgaRVO78CVrDh5Vh1amGz3W389NaDzdqqmK1qME
tf/CgEdhX0w+2+O4gJrlo5Pan6qfTM/VTwbnafMCl6XOU2kkbjQEXiqgJsuKXyWJfu3G2Fy3aQse
JzEaKGkEYEh+9al9Np/nUK02QdPQ48G1Ojdp+nkRCJSClqtc/Idb3/O/3PsIVHIIcDM4OwBkQGb1
F58GiOYkDqqdWA860wjsOXrH2ya66W0cHR3uiu9ZUy+B7JC/HDv9lVmtfkytOFtXIJO6wmwO8Rth
Lg1v7F8mWZxG18K7CP58L0Si6YjkrGfwfiarcmT5lpqWC7GIuHMB1ZhHzdiaI/PGPVD8/A6sJWer
uLGqg9U71qJzBrksh3zaNeO3iGvnkXtDd6MT8wHbkfJ5qPNwZ/aeEaS5o55jo8xXpmTZlkbLLnlG
9JXAZAQh4wbklfv4jnpaSH4iWwT5lLGVF4D1sfMgG6p8G0fgX/WFzBAb+LMYyuG56nix8fCwOESl
B8mLedBsvb5ZXNo0TCNQ54VAoRmBWcFWNtgcEMUv/MZCKCBWj/2Y50E+2d7TMCO27FFOLxYijEje
i5pvRttDcaMpfqic3eupyd7KEhm2LEz+6JtyLdiQxmDlgYs+sop0keZBNrD8qWWyXoRi6p89V19V
ldR3kauMO21K7DTQ3U0q3jWD8cTs5gBRgV5tbGeCRFKYcwD8mkMxdQjsCgCbFnamsrXWG6Pk4U9k
VCXwR0zprYwzf5uOMtoyj+s7D+qWC44v543zTZTmfzP1hjwFsb+FY+tsj9jDF3sXab7npUXieVuB
8Mh56b+YpmZkP0Ta+5lMNTvEuR5XDK6OR6Mw/1B+5fyy+yfJugKbHjAY4AUo7w3kDuMRkzwCs+gv
fFf4uxoh4QdgWJHKMZk1wixSPnSyZCdDGNegcRwb+FLibWNE5U1paxUIq8o3hPXrjf6gkgiqQjPy
z+UxslDKsjs4eWtuXDt8ldJgT3wYvttGZPxyAApDyNv6WdTKXDS1Tu6ttPLWSNN397FKh6PtJOmq
mCeBSv27O08aavBJDP37pD7qkCDZdiATmhljs867C0uzgLrb3Er8YgfhSihNzs2/WohMNMfEqG5G
E0hmKbrjOSP4o+nS4zxuoXTm6OEIiukBREOlAIukSnh5a6VtxzcaMUDk8VQufhvMuQab4HTVufmB
uiTgsKDUkM24cgCaBDDJcK6juSDjwsUdKnMZYz8nG6R2GXW0F7qDdAPwl8lc9J7agw3DOVKXYYT8
GkxhWAhj1GVFcbJvPHCWXibx0bdWdaRNCKbDjrVgvRlMIMMafWRWaAPPjYJqcDI4+O1BrUQDmr4d
eA/X5QwmTdqIL4GW1Wtj3ix6Iq5uTQDe6MlABVD/fOn7TK9pQoRI2C1I/D5Z0Bq5UpCJz78JPG0f
vCgu9tXgQOmQmm2bX3cDQKK4RTU0Rle6srMHGrOcDNlKvjpRy62xTwUl5q4NeXWjU8Q+WFTxZdG3
ANy6EloRtVGK3bndFq/2BEGOcU7kTLU1XaWd/Xoeu8ylUdnV2d1lPvUZUzJeI9kMpx0GNUjP+dEr
XHLaR/Vdm4GAoc2Mcj9NZnYqIMy3LEyhn6fKfqIbdMQk9jEpN1l1F0p/o8UQXlciz09OaVyBzN66
oyL3UrWcjMJfSVvXJ65l9hR7aYBMYuceBKvxE1h49Zg95bHB7nvegg8DJkU0treT1expAmO1vHbw
nlC+SO8npMLdh145LoBgifbULG3Pu6rL7I1aw2zR2/O2uKkiCBwny6hT8br10nA7IHPtNu2mNGBu
5f600x09u4YCyoVmbXd3xSSMDZk62onPpgq04T/9aavbLFtYoXvfQG7zsSiLGIEkD1reuRCPQNAj
GJuC1pF492n00syN5i/G81zTK4+QTnCu6i5yFrlpiFcgkjMAoRx19JKyvk8LYLHmfgOM4CvEReDl
qPzmFSJlGf62K6ZUsdUa+XkVBOW+D8rYloYl/qjscdMALfu9ySokQQyVezf49bi2h1RAeqs14JdV
6SqJ5DYJbbm1C2Y+QpEMmTZ9nG9JcRM8R/0S6YvvozLP+mUB7oklC0W2BHHosKyg3PA4FHm2NYbu
c9OfmzXzxKOy2/fRS5PmlpbU96rEy7GPvSvTzJEq5sT9Enw04WvSVZuo6se3Trm/RngYHrAHddYJ
dpP7Dm7Ga1fD05KnvviR9r/IUshqXEzKwDeoQhMk+lDtqa2y2g8iQZKrTtqgnJvUF2Xxe+33feUE
ycJoAEYYsPKAzyhoJhAu20xz1bOhTNkXIPzGhwEfHcvkSDUq8qStV+7YiiXrWXOnhUDeXaFe+goO
cj5B9KgtuXpxFeS600p5xzyvkydA7QBrhlnkKWsvm84LujF7HXHgNu77quRrWyOs6Ap7+NYmcAAb
ButPomTqhgZ6HCi/MZCFL7zGeB8AYxxikrM/lQYuM2jAt71FNln5bezhrGJX6Q6bM+9ErXA+pYRR
lwbUpMJo2idsHZ9GPOYRTsz/IFzBF6hA78Wvla+T3aW/SbIbAELUmhmWsTKAZ3woPKRRSOY4v4BG
n9EkYEKChGAHfgjAT4aVmawhXuzc+J2PlM0iNl5627/junf/8Ie3qkqMN8eBV6PG3+rRGNxopT1d
nBS8HDshogCYO723AQs/Ip3Nw54USbcI9R96pGO+sb68NzyVPYcJHr88cfZmXILeSJXFz6lT23YE
WyreYMfSAncuEuv7m7GU4beOc4icZuBmVJbXLUfsR27yoZfg8xbPjWupGyrqrmJrAPxrwN/+7KPa
1GfIwen946Uf5Fx8VUBSBsGev9haydWYFP216nCvL/jE/QARrQV2+yLgRgmAnu/LHzmDNLPlIpUO
Hhp5NKzkFjT+0x11sYHppS2ibk1NGqig2KS7EXk+sxmgnw5AeTxcNGbcIVkbz5tcS+xpU3bDen+8
8kPoRKeJW/yIH2K76H4kQ2ID+Oe5V/FQlTc93HiLfhLdD9Y7xwG5rmAAb6q1lYZlGBB90rmaMSvd
gs7iymYJRi5sS18YmM7DRLR05mEyZYTMK6O40pajV4Ufu0eEJN1glHa7mrISHL2XttXzZmW7CXh9
XGg0577RHLRy0mdZJ1uzkP5d4Y/svqnECu++9NnQcXR0OzjsqAmcm73pG9msirHInk3kBMKLWyGX
fTYWpvmtTRMkg86Drr3ozMHA7iaNb4s+Q6gMWKHHAkJBS9zm6ibD5mwzAlMErlEuEec12VZ2SJTW
qWOvOBsRo5hiZBZY+fCMRCEQ3oxN+dOwim0KxytuQAmKs7JHcJPn1wKYiO9OLofFECfWY9IYatmr
zr2ZbJ+vjR7Brmli5q6PvBhQiFEjdRmbeAXJ+ds0diDJbPpAWEM0UqVxcwC9BhKz59qlAAC3Wtc+
nhgN9MnNpQU1zKWbpMUSuew5MCfY757bpWbqBA0AGFFnJdXMd41OnBjaQ1PLh4hBoaSf/RgMlEF3
3eB+T/IeBxkk/oAZCtRfmZ39QS0q2gakPKYdVjuyT0FZdApNebY3DOXe9YCRL0tnSKDl4LaB55XD
vkmrcckqpvYFs7oXG0Q8SBt+bWwBH/7QFqsuHavXVCXffTUUt24KNHA72OM65JCAx9lBvfIB+z0N
xNx+qAb/BZA5d+6etM12o1ci652arP0j6sIOrMWGiadS/eZha/Dq6DxZDU3a7aK2Ua+dvRr8mL0U
Zq32mYU7gboBfc0XYEvi10yz8Ra6uy+ZZlBngKjawTMhRD4Bqr1FRorzAvqK1QAOqkf8vNpjnvmz
WMFkv/RzdFMgYXTfZbHzMvZL6UXqpeqYuvJGiD5QdxNmYNuxPOh6gN0UjihDrkKQPjxBGdV+Kisd
3TpTdU1dVuymB4Gz1YKaHkilt0WsovOEpEmiVYdX/5ZGyc6ZymrTuCC4CavpJYnj4SodBO6vucgg
iFMgD+qmnxmPHd0Wp5j7m4tBWbfuzi1NBRDBn5OQ/1uvR8CkljIDED0AiQO27DPxMa1Chm6W/6H0
BPbGeRr1x+AILZAouWwtSy7N2IGaQxip/uDgCA2GddMHVl3KfmE5SCBZ+m3YHXgBr8Pak8mW29Ow
o76JAwZ9rtKcMAW5DI3QalTrEx9OBpxgEsgb3gAFAiIaI+6/mXaeBPhPx6eo5yGyKC3opc8DboKb
zOXGeNTAdd1C0/oPU/X9N6CddCBCIzvWXmnc1on4cV5Izzvr/F5HKxl706krLJDYpMbsI4BoHngf
OgEsBqpp2T4VPSgcP/VFBsQThBdd0VywXAzOkqUmgkCusJY0LTI76HTU4CDqZ2ctd92AN3l8Xc6p
PR9dzHaja3tO76F+Fr1bUddkgzhRVG63AdhNYTveIADSTEix8WR5XzNbXpkC4nyey9MyqG31xA0b
KdJkDBznVuixDdxYZ2XQjmKJz+9uaDRHisnaVFW2ikGEDHrwVN5Z1t3ZFNQTP5Ar/yycrDx/cm5C
8MVKABKcP5hWqFX5fjHnBXkCSPR8MdSkQqX1pwuqZdRskXfRBvSRtNJfL0q7+hC10XGK/ewmjJW8
SZmFzQPcWR1IOm4u/brhfdAiWX19GfDisTpBbnVBZtQvQdGN1B1PAOqDR2IlRAuZB0/iEIOmD6m0
I9Si7lSTwEvMa2w74Q9KtjTqWiy8Bn3fyrLaK1X09R66Gib0tFm2sjNISu3yqh4QHIjdjQZCbxkC
V78mPkEqBhnKZVWx9FOf9Dn4hfJYrlXsiGtvlKvaGup1C5b+J6cV90j0Sd6shD9ApLCAdyXS6xzb
nT005pObJDaxr54tevyHSsV+8sbuA1u0+hqMaO4eDEzJOkF+w5NKzZs67ZM3bnvPNrySj51kUKnM
63qNBHl409v42gN5E5iz5wdnYt+IPg5/1SbyDBFm+t47cRUIbCluuazCDXCl444mpaEul1JM04vE
pEIN4a+uLdduU42fJgFnGW76eVIBJOV1n7Bymc6TPj4JIc41GN9GS742/shXwsj8vSvwW6967KUp
FbuP/NXvLUZY1P9uDURs5c84A5/4bJENBoR0I3kMq1fkLOU3VIi8Km6qEBKcKhPtKucZEFhWp+Nr
mIE5Evt9ssuBaAnAu+dlaXtC9ru3tFQrnwyZJ4vC4PwXpNrBXWiC2d17bpHN+2xPTC4Ha3Su+Wg0
W26AGYFmg9b8fbY/z2ZMio/ZyOd4tke4PfD4Az2RdsBa5oXjt6JMajyMTHnDI3s60UA69eM3JHTi
nuX4ZkvJNgYIAlaxC5KdVorKXIq7JkHWWSbWsd1kSBFrs1fPe6QjSz1gA4Nk3gz7bjd7dT53/8Wa
zjFknfYcPHpN9aoj4D12eJ4Wh3YuLAX1k8Z3sSdtVL3luY8DU4THB/Z3mbwDR6e5sYfC3lTzCXXi
6qfL8ATvrE48WlX9qSXQykDscKrnk+5sSa241sPPwrj3cRS5Nk1ePiLTNphwhniOokxcTT6Isqip
e5kByJqCHWceNazsMZO9e+Prwr4Xuth0wneeoQgPhjtROYGWKfyWg8ODfr5eEjq/KKezFtlLLTez
xf+n7LyWG0eWbv1EiIA3tzQSKZLyLan7BjE9Bt57PP35kNSIau3Zs/9zg0BmZRXVbJKoyly5FkBJ
trylYTdnWwJFP10v8+ZY5exeYW6LSR9C4+nqXvwACw7EH2BFxWXDO0dPelYehOgTDqL5+suEwMo2
Aj6FXAeks94km6qwZ3aE6nwM/LC/pQ9KI3HF57rNngYjtX6jW5rG7Laaj3kFep0PAE+MMPs+WNOw
E1Ur0hbTpjG88UpSlrqXxQ8NnX7xVPLEvIyCo4u2dmRAFEqzIyepbryGzLJ8q7rhmape/TBmqvIA
XymUZmX5BoADhjJFsbYSBXNKSV+zj2YoJHCrtOzrwzAZkICxhJ1byl513GrTLGYCf8na7hSyIovp
PHgsdlNpSzhZwpsSfb7zpWLzlK8utlbQ4SJm7ZqcACsj23L4d24u8/ImhD0iGm/1nFp2Re5sDy1d
DaIzKh+87NEfh/pRPClyHDuIyuK1mDIwh4G/KvNIX7js3uPy4sqfODhbCX2LmdtN6wFS7YBKupvv
EQMqVwFcrA9yoZSXHIe8uotdurzIEjXDna6z+RJT8yA9ThO9WKsmdBhGZPVrTY/McRWXXnuSS0Xj
+mmeVIR4Pe8Pcfnl3J4+xTl+HB2KKqAMSqyEpORy9rEacP7QaBM3ltq6n/jujVzcj7uvIxIe2hMd
FTwP1xItPrk7R09RZ1wHDq1GQQHjTQDtnNz9k/n/5fPiHtoAx4o3l/WQOyhB46iPSgaLgVxISQyn
YqF8KEH08TuLNtHHICTg72Him+CrOaSKvZZ4mRn0AXQQcqsOVXzM0GeVWJk6WIGOnksezqguBOA7
L+3D4Eb9TVeH4Vp6iG3hrnOEu04BW4W+9hJAfjA4B5iV0ZOKNlw6IXK/PXGwyR4jVUkezAbgk+sm
a7dFnIIOA8g5zMQ5xjz3y6DwrqOpMbYuJMNvgQJ/fld7w2kgkfrq+4eGL+ZbHWjxsdCXZGVYRm99
EUNsPeThXky/G4+pAnVbB+c6m3Xtycra7KUxf/jGONxlOXUZulj1azGtUovtld8pb5GranvxOYM7
3HnLJTPKvUKZ4yCW+EfIjW8NOJ6UyjNe6XwND/MYTmsxu9qFtQT0xY6NqkEJUn32dAf96mSngfXf
aIhl3HZ9MRirDCIaiLGbx1ovmDR1I0SkeX6jAwc/mBxCeGws5dfMNtTDQ1L3r12vWDQHDMHjrPrD
w9xulAbF7zxKg8ci7sID+SuUfxmHoSF4rLokvepdl/d/iZCBML71tIcydr6RsSzvIX8IXorxKVkq
mHrj5beNWqBvvZgTUJvdVFIlEtNbEhFhYlh7MZclHFvtr3Jn8LZRpUE82ZnaGzJF593T3AxXhjL1
v42NUa2taC4e/DFQrjmCjftIN6K75GOSn/bnScWEKPgyySCtk7PzWmij5YmR9WhUemH2IJaRDtGm
zSKNeijPFMtFOlml/3QlE8SXo6F4mTAF9X3rDGZy6szsWxvEv2cLYrNO/H5t6218CszOeiCV9Ue5
ZCodsCzrXmnzU9+Y6kMXGn9KvN5q9TowKG/NedA/VG5MI/KyEAqWNNiOzXjSgA1BRgSsBoiECf2I
611ppMuPcsnH4NZzOuqMbv/uEr+YjVUM/aqf8najwbi6/hIT6QgMbPzBqW7szN3KvCypG6AfRsIX
dnQ1WLnbF3U0AUIP9pI3YqdcaVqxc/tB3cONmN0GTsghT4v9b1lHf6sLOPPPlob72DT/+nW2U5vh
eXZom59n921AS1GjTRtJwugJHemR6Re3SL7qa8Vjc9nD6KWtJB1TtaG9pYP099brvPVU+eggc9Df
mZkz7NgwUVI3Qp7TelM+e6N1O7njXiRArbk+pqGnfa+XiXM7Uwh0nPeJYTf1917MsXV0veJAz1hD
S+7CJh8uxPK1Mz8MpKD3572f6sA4v/i6xXfeH/IOn00ZTCkT7QMzHrZ2vq0i17m37XoI4aT8bHXu
RoFF5j4Zs+YhWy54aNd5bYaovCsUI77jbJGtjKCe3kjNTdvGHjjoLWbnq/uSzPuThPkFVcPCNKc3
30ysdVAVa7oO9G9WxntL29FwlDKI8aspo25cDkeYJgNEkzqeAJn5Mqll8o16LztLsyEBlcfhc5kb
0H5Dx52N84tR6e8BugJL5owongK48aGilnU/tU92rdUPF08fgo4P+OfLOJYMNVrnXyMCpKzcyCHc
JjEU9WG+S5d3wlL7d18ZlflOTP8jTnx6pJK9qm6HIXYfoy69GUqK32KNbqLs6jHiEdgaQ762Bvf7
7GfZUUZ1pwFplNNsrdg9urnLzrkH0LUXUzbSYtIiOq0vpozm9pVuNFZygurgXnoMEl7m4NTdTvoM
xCV3oVcrhwzoHplaeiLyoeKnOg53JQ+ZXWT7I/Dd4kcXhvnvtKl8z1tvfpYAdQijXQ9bxDPHvHNA
qvnfK3d4D5AVwkFPVn7r58f/jBqVKtxx6nxfxuF1jGCipeHvZS4B8oc0Wf1DN+BA5mRlX9WNYr3D
Cg074WSmW+A1bLZfZ3BhMupXJR0p+y9+gRqK7zxNbN/Vr+ecdqTrLtO0By1rrRO8ccrKoBvie+lB
5JLpY3Lr9Wr4yNbybSAl/+8Aoa/QOEsDfGsZjmE7mqNRi/kCD6rsatKsmHejc6ZXSjQ30nxQzRBo
rFSqvSsIUoEMiz1S+D4uMVTavnMgtCkdVNpDEEz+pshm9XwnvsLM/I3chU3jb5DF+Hs04UgZDXG8
lQPulKjZPSci8BuKlS2sHu8n5Ckcg0OSNY8S0bj2/0BG2V+hx2h9mpZL47YDGN1U9S/QY0hfes1K
Pef0vgmLYScPqaGvg1Ezv8Ufd8UUvvsud/81jp8ZUGuR3z/k/jMdFen3OYOt3IvAX/HgmH64VJNA
O33XFncEEciVEhrVqU9y9gIFZwAYFejDKM32xexVSKugS/d70BEa7RObeOFY12v3pxtZenJK1Wq6
s2aApevAp7pI5b4+BVm2EGl2xr1vlvFtj9oKHBC8tFeU2SotTP2+g8L604DM8DtyNzJjMhF7lhnw
TWYrioJQMqKHdp4heYE0jlmKxu9//zB63sJy8plux9YNzVNdh52opdmu/aWBquWnbDDsYjqRz3Xh
b+kTOggjtzjIZUrS8qAul7T1YnCmyy1pi+2Y2wFpUuKUrCsPdlEz+tU+Ry9TZORiNr7fXpm+AtBq
USaOYLzYFk5V3MWjVtzJXeskyqYISa19GZhRBb0KS3qLZIBHBQ+nZS7SrhSySOPTePr3UumyXjj5
0U1sjE+X1SXCI3t6zI356tMay0ybtqLbLiO1zmSJlGXkrubnO6thfQnGRDvE+TjeVmUW0Y9fgOG1
M9isFl+qN6m+op+jWpUuZF2ZBvysyCbjj9GKVrIf4TnypA69/VZacAdplTbejwOEtE2NdooW+AeY
MBpjU9fFj3gYpl1og828/geT3vNpZwlmHkqetcL3+BRmpXY9eroKFgWsIiAx9DDsdtCAtNIj1BkA
SrZ80qDjujtHgJwDlVSCIMtGn1iZ8DFrdrv5ukWo8XY+C7MYxu/n85EfgCtyJi0nN2GqR93y6C+U
U5TYl2HxaanR2VfnM5XRdTPSzpQWEN/yyKDIqes8y3WqQwltxHfy2B5IMcU/OTrEVvTmAy2L5vFn
p28kddgtAeoSwF7B32tx4B6EC6/pfOcKDlvgwjx/p5U4zxehzpsN5wqKT7g0lvOmXD4Fhh/DxkJD
KMMqOS6wMWaKcIgGLjBfOsGDIHzlENVdp2KZ7OuC5dJJy/w5BJr6nR6kd95oOI9pnUcPZQLd65ST
jB6ntNqO1TBvp2XjICH6/GoAbF5FlrnjUWIByjGVTVNALVuhcfYUQgNxHMrmhzEPab3Oe0gh8qjb
xJVt03MGlXmUIkuKWM18M9r9vbhCb5iB1WVOe2NyTOKnbwZU46CnGXfe42WW3E2dG6OqmDx/8XfN
5O8hRv/2aUlkWKDBbd0XedFSSRcOaX5w9l2av4nvvMjydw2D3+/VxPxuhQGYnqaBvMjUqt/61uGP
lr98ucCxmO5d0//pceS+TtMMkruF64AEsnOqlgsMmVAxcfr/4pcI8SXRlK97D3VbR0jDxRkuROTA
DM5zJfjT6Hmy3b7Pk2CZRjHDWSM9mqOiEN3Y6D/+pK7XrbysU7+1IYgcGt6Vu2Ekkzb2cXYAVNId
EF2srmMwHPdjAAbQbP3ghW1TzWav1H6mtr5DHi0KQb7FK1KXyp9ebrwlJITfpnys13aSVbdQxCNo
q/u3ha/X+24yXiEFpy1kuYhf7iYvu1IpnR3F6hsfzXPqUZxXcpAyF07b87DZ1XvHt17PceL7WCVn
z3dexUquqEbaCz2ISmYabn3HP5uO5Xq3M6yHMmgKgUhlf46w69y/DZJuf2EMUT4ixPfrGvVCGFzq
5R9WZq7o6koOMCPSoAwaVE0MPk+Zk559QhDp9KMB1r91SOBPLvLBi6LvYOhbuITTG8XNtKPXpsj6
nof9RdJ3Gc5GVAVTx/xNdbKT1pD85/ivk+OK6YyzUvp8s1rZTIA2jkL0X/iKAf4gigHqIxIgFxmI
9dhchQHUJfMwMC1cPrQXZyHfAT2fNjXEfjdnXelLh82g+q9GM8Hsf9E0/1u+nP47L3dfo9Gqrz/N
O6tUT0zUlonnaEgPKUFHPkJYfRQCMUSvtgrz5265OJX2Gsb6eDIA5j+3Ju3OwJngEzba/LnW0uyG
IgFJ/iW2TTt2u21EBY1BmfDrdCUCiRwFEJfqAwVv5Nh2nTtOJETMK7LH6rNPuf2Wp0CLYCF+bQlz
l7BhMYEeXEVeoj6jNbHOyG8cTRjxVqGqTG90R6WL3qa3C9PkvGK8rFja/vuK4pcXljAl09+mFHVs
Ggf75zgKF/GN8pV6aHBKQOmsTCcoX/XAr6+drre3Yjok7MDEwJ4jppt4J2oV+oOsUWTBRtwT2/JT
tqyhf6wRFTQG1Yq9AYOhwIRMT5Z0Z3UFWkY89M+ui58WRWOt+YhIiO/cscURst1bVvp6NmeSBhVn
Z2hEhvSuNPaZb/W3ee2oyiYOxls3oRofqB2ds4ptp3dTy2fZbtDY1hs4WDZpMcTIWPQBZSxah/qw
Q620p7wsF1JyHOsaJV1VWVj4GzebeCf1Xe8O7xGku0Cp5on9G7qYwf5sylxtaADnIpS7keg+oowt
A7HSDfueH3mxLn4xqcAnZmzCHuRR+YDV9joxLbIVpGNg8m+U5x5S8lsq88XteYB0cLnudRc6jxrC
TKFY7OwRumnoe6g7ogV78YEHTCDlgZZxkhgZkokf0WLpTXWoXRLh3tZAK/uTsId8Pd+9PLyau1G+
tR7i8kN5d1btkO+1DTA4QvU6sr4FTaFs6taGBhRST9BCUWN2UAuNxs7Vou405QtXhMKZTVq9jLgj
2YYoxlUi3A651pxjMh4W99IShiQrhSAaxyHwhV00WQhIh6QKTmLKBcDigbJLvb+45I5GCBSBbW+B
0DzArz09c/jzgChz5l6svrM4nlvxyU+T4U5cFJmDtTqCq5BBXx/8LVs1eyujc1zD4NDmf5S0IqxU
6h3fm35ir22pwaEoOu+lt0DyWFMPuEfxrls4Na4kjPLGkd/k4Dmxu/QEZUhyDlO8JlqPbV9yuvPt
pyS3j3bOB7hUHecmSWPaJSrtWz+piNfBWv0IHEI/OapzTPnRecyXi0IRfVv0VrS9+MicPeqBZR0l
InW1Zp032Qgr3mHQVevb6Kjts6t9F6NHbPUphEpVLIv/kyfY9tY137dvUaj5jyAlNudIt+kf+UXi
m+3bz5wCqwTVowh21pKs/LByi7xnE48GhpwhE6Cpq4CfMJJ0ynw3UYlYkeRyv3Gq+CaaNnIpgoSn
kcgwDk4yHv2dCOVY49Cy6dUqMlgKwrfo897DRpK/UH6Jr3UT9r5qspRHq22TlTDyJL59b0A99xKg
c3mOKGkLeara6v8csbyKb6neQU/UcjuRP1ulFiizKG46d9W3CKSF43BlJWMAjzsP8Q2t9dMWrF58
b4YZpO3Aye+7/di0yp145VLknrFVdTbd7wst8VPcU4ir7OOnuNi3rhUb7HfHt6fYTrH9Pe3S8EaW
PcfZcXFDpfn1HFFGKYWDQZmv6W2CbkT+xKHuEWJeFigtqDnlTzzbyk3RRcrdZbnEG4xtParQJcgE
xW6vi+WP0tMxAKfuVNdK0f8gJ9PckvmnvwVLrapPVhIqzW2zQM5NQMAy1vi9ARy1+ad5H2Po2RWr
KFb2neXwmQNVEwNhO4ql03q/c31UMcQcwe5kbgBIadrmPrDgadHT65si28R+XV73i1DDZE18jzzl
2ROWhzqcfyZkxY7k1/qnOKBBSBY8jw7mNvJMFirVYZ0jl3ttl/yOJPZ01l9uP5SY3SZm41xGx35x
ib8yULlRC5UWihARZ/HNfToeFHu4l7CL/2N66ivQs2flcOWOA7D9bla+g1F9v7v4vtyVlFx/zGhr
nme4Nb0+WXNo59I8DeOkg31Gk8NRxkfY/snajK9Oneovy6P/vgxp1lpikF4zlrKfu7LtOD+lIYBU
movqx0Ifj5qXmq/zkDn7KQw4kS6q78rsphvNh8BKTKyjHY/dY1b3NLTo9soUwCzZjf4w8i/3vwXg
XKi9u/76zCtdG3mymxzkhklRwZurtid7+cMG1YOkyg4fbbNUvsXdtXjjsLbQeFLuxGrSoT6GBqon
YtJGpe5Kfq03YrZBpm1584vz1Nwq6f2OSvXGsWp3p9gcMs1K0Q3qjxMbigbw3tiXUB806jwiXTZu
zmZtjN5tqHt/gkocd/zmwUptTjCWeQgODjWVaQMlirsYYvvrEuQZZUd8l4GJ/8LtCB/v+uKTu7Qa
mo2GPPLmy4CrDvV6ctv0SgYuo4bZL9r1JBPkJWVAXg1Og59e0lV78Ue2M59cb5631vTdh8KKz7aT
H+WucZMQCOTiDDouoUfLOc0hWbLWwH+AZMIpw3KJZVhu+8wiMZf3ysZQi+SkD91941bWTqxgmBLU
7pbfbrGN0fEOwRyQG2VARlNr1jb/nmHTHe9rhs3wOO26qmV5lgej9JcMm+N6oTmUU3RS62JcCXMU
QF2gq2qXX4kpl7Zwd3ZFx4GQSU0zwPNWNX5cAv7bpLCw7KtWoc814gy48Wlr2wYqlMJyIVcCJ0D4
+8Vzdn+E+v0M9knCvPB3ahHrGHSKPunhXdA6wXPpItI9j2ileEYePtPFr94EYFxWMjqbnv80rZ1l
SBzIYpPaUBrzRsJVt0n5TYsXpC6LUXvwbqvWPokls4AynXpvTuG3MbTVEMTBt5mk5coacv+mBqr6
rYmTcsMBOQKQg5nnMVoUJpKjEqzFrg30fLLWYo4q/CvRspeU4LLRq7s5j+/PsQ3MOtlAJlWxgwFI
EE8x2CUe5WVmLftmKf5wK6G9xneWx35ykHXs0F41HZhRtaG8J+UrHqnBZvrVlFGpdcmoUlPSuwQj
1vHZ/Ke5VYGuS0KPRO2rbO2TXn0Khso6UJmoH0iINQ+Ly8pC6yB1OvGXqn52eW2zycsEgLlO8WGF
oJF3NwT6OnKX3TkAq7t5uYRRke210f1LAi5+zmr9Wi/87EoGzot8zL8Ehw26Q+NM94MUrC0XAqJk
iH8I3klccG7fKE1d3Em5OmkmKCXpJ7i6xEMk80Osqo61B6OFbn3Jw9mi6CGcx6Le4fcwaaaUPtFO
WLJvEpS3mnfVc/ZZd0WY3dGds3xw6M5pUIHl7eumO7Rms7s2jbRzd05LUvQ8IDMiehA/zaCWPUHi
ldnk4EL1WhTJSW+w2fKeIf/Vv7X5J+PvEQmrlJ2E/T1nbKJH2Fe8K44Cm3myBnAS8VTcVAkJoJgO
mSsOBMXuXLSLZ/VNHv+yM0An4UqxwaKKlUPEvJWLmDKwRMgWQDYJcLZShUZu4kZMuUN6BK412TR8
LCevgMDq+3ISHPFBv3N9fjcsvsl22POtDDV337V2uubJ4T47cTWfMmP8TSyjz5J7ajozcFTH30fK
FD33Sq+ywVqojRbTTLLyjmLiMS/pglgnc3RKDSe6M6jHPCuBXm6mLBuu+0qJnukzjm9iZAdWMtVI
svw4TeMGkc7iEISQKVXlQBefEpdiTr5OlkXJ8+z633+daa7/+uvsUIfzLHsR29JhIvxSlDLKmB7s
jlNJGNCcaegcXUCP/+H5Ck0fPdJUqEmPIP6jReEBqQ0THZbZgMuaA/Hv/Dz8Zipe8MM0+XxR27Je
GjUm05Ar1tPUA9ijgy98KKs+uCrdpruNR3++zlo75uFddfugmoMbzTP7QxPTHdCPqsnpM++uJjoy
7qEGDLZGHbZryBrhXGG7CTJ17F9diB1hDNLLn1YanGj/mIJV0T2qbRmhwDqAFvOy6E/DhtXWWLZc
mr/QojvNN8hAik3iT8XD1Pb5VVSV80kpFG0XjloDkcOA8tQ8atdmECu3nDnbrZ6w605ptd/blqUf
UL+gWcqv9RdzdKKdY7QKeyvMUYXyMulG61rMvKCi1ZM0O4jpecYLHYL6nVix263QYTaf7bpPnuow
vhJ3YNTl7Qwr//kFhkK7MTPbrH5alokw1KrVUXuFjIM6U5cgYLPQhXVebK1ATlYHfQEYNB/mEJJ2
Jcn45PvZQzdm42s6DhD8djMEv07kHvUCYVy46pI3igO30qlKgusBQpjh1Wfnv+0RxT6i7uMc7YgO
FmMhxhvq4VqAxFIiNSAKhnh2OvaGTR5AKqmKhwK1USbDtZgS/BEXG1V3rSp+tEqneNwqOfU83WoR
JlxME3TjFR2Q76aMQktofHPVGmUzJUrOsInQVNZGUIZP8mDp2KZeLHsONqVFStOlHwzeuuQsWp6Y
PO04ALu3jTvkR1BL9mYcs/w3Vfs/R8Sl268n2G//aY1Ync3/wSFjaF9Zy2yPHkhKxoatQU/rOkvp
8hNVleojH6FULFwbA3q7I5yH9kWCJkq0ZBu7MZ3jOio1zXJxRLtG7HOkTNKAueaoAaFKI7bM5ITf
oV33sSbyGtG6hTlz4xuBenCXCwfK+SAm7FjQecqtOGU4gWllY+c2aohLoG14xMjtZeKXdS6TPVOp
UHtKA0Q8SOdItV+AAHBwwL4ZJf1OTLAw+f2YTMbNEndGBdjplC9cHfVqIIO8e4cKLDGokD2f2Qsj
iDPX7rAcEfzpL6HwG42mXuta0J7Q1YaTKBnOfrox3/2zZg0PS7xQAWoLIEzixb/Ewy34I2QjvrPL
XDsp9aid5G4RSDuF3dYbp+yTW+udmWRq5PX7MKvpYGdSoPjtMTGce4i3HkY7Gh1Y1Fr3LqNauqH5
1tyIKZeyazJ6E6eDqcf5M6WseUNyKiUzPmBCR7CPPd9bhYCDnw0OewjpWEDeiJUJsJ99IwVqny7T
k8pNryV+SkNlj5rz+3QtJPnhun227+reOI2dZZyQwdxkadccVLhSJ4rj7KKi2mqRtzJfJawfPQWw
ZEKf08rgFMpGuEm2Mlkun4LYpp4XE5+sdYmTVd1KfxU/qJFmrwTmUe0LrVzpitIcLheDNqVPpiUm
5CokDfXNJUzuJPYcsSzyZaqEfH0NiQmbwN1aeRKu+lxXy9VlYit2o8R4ZWEZmqKQTU2U33N67R6T
xDUgu1X7VeWq3WOzXGbIsCAGmJOdmDJQdOtEaUNAnkzKgk7flXQoriAfoNV88c0+8PXUnJO9xCtW
DBSrOY+5FZyZsWPcGuxGV3B8Nr8lunHjW2YdrFyVs2LudX8EKtx0HQ33LwF93QhN0F4aVV6xm9kE
X/Nn7wKbIwkMVgtpZqH8UJHJmBfOlaL0//J0333O6my+ytnDcuwhlKYVZW1Xtv8DPa2tPDjcCB1W
CqbSyoD2z3Sr1u6bND3YiTrfso94u4yNnvUmMC5FL+dL5D/MWyJ5PMPc3YTAsk2KObTenmLEo6F5
R4BUfJeBpTH3JKbbTtM2cXxkBOHp5qy2TO4Cxd1WdV1vFS1zr2ALc26qvBogpEdgQEXz6qVptd/a
pvT/7KJyFSam+buH9ipo4CJ68g37Lu+Hb6FLixateB07huUSakZzE40Usldfb2UcKvLmJpHx86Qq
aM8zL9M/xchthDjSv+/0rK9PE0c16UaELNiDYsm2zS+wq36yLWTn3ObYqnBh6G54k2sdPT2itiR2
MY9/21XGtrpcxukwaR5EcslIo3GHaMCqplnzrJvgKpNz29fOXhtSVBXoAYI6AZnAtRINHntHBYGA
dWtaV5eTERJg4SpJ6IiQo1EGwB8FTAgg5DAEdKC4R0WZg5J9MuKa6gnysHL5pBHrjCiZTcC3V86i
9upe1GPFPs+JzKOiRM2+iU318O/v5X+kNByy8wAPDM12VA8U25cnM/DqSqMBJTvOZ8VLLYFn6fwM
cwO+ermX+Vfo0HhQ6Mzocbn99P6UkkcX9ZUbe3BuavNO5Oh8N/SPCQ+0lYjiBHqSXE1lQ1ZskbJr
PLpyMo6At5PXzy//OSlDtmw9hGOxk2ZLX6fHeFCCYn9pwLQahYfl4pN2SxkIjF/iuqV38+KDv6dG
JDEsatqzTbe9chzykV6QPcJ6F9zC0eHSDGI737M8Wdr7XZdKa1s9DtX8Iv4uS60N2cn8xmqy4tXr
yvXQ+fZ3rVn+YeQ0r8VU1ZlTLPh/L1SrmwhM2EamLy+nZlr6SN9xeH45ia/T4v3lMh9mwn//j+VB
8uU45Kg2gr+eq1kG1L7/ob6W9JVtOtZQHr16WM1wQ7yrkcV6dDdiinaZfB28/+LyI3N9liyTiGUN
+Q7JTL458d0SIdZQwZjJ//OB7XRxo/hdcqWD+HqLe1JhnIN+N1QbtXc3qGiBpuNbKZpF7TB/s0P1
YQ6r5mEoo/4p0sOdfHDQpFD51s68Ylwar92UaxtK1MleTPQlP03SgnhXGIqyaiaI5mJ/4ar89dJo
sDSvxNkgsrKz2uH0T3EXX6XmJ2jrTPsHRahhFS1g7dg2jV2V0869WBdpEs0BtQ323Nix53qbF0tc
lzCZOTN49vvGwwhIZOV2t4J8duduYQhU6luqa8ZRLQ1oYtAK+jkn54BGoRId2lV9GzpQCv9bgO1X
5X72vE1kmg5NuP/+qfoPjKFjaAitWZoFT6QJ+PXLz0VO/qadXC2EcUPA/EPU32Rdor20prNyY7V7
dpJifvJjfROWhvoyTJN3q1f5Tz+u1JeWlkTACjDJyRwvgx/fdZJ6K7FTBeyVV4h35xUtNB9Uax4P
Mnc5eKq+r959vJzqOxtjbOezOJvUbqNinDceCvNbMeWSerp9BwBfjAujZ6rqn0NlQEKbYS2V3n5Y
2sfMXiHLjNIGVXazqjZ9qTYoEoBLsCvze9vzGxbTu/NCYU686O+Yt0FPLnoY5uIVkkuNrkYU72U0
/XWJ0tHOS3TaKEtoy8KRqb4vIXPUxlHPSwQLOuLyVyRu/RcdNsH+goeCSPxed21AQQKUukCoQoj6
eDiZ2UowV5cBPUz+RyLGXT4Dn3GoDs9lF55Q+hptXQUq/Othz65CE/qDubkh3wRD7nKa75YDP8pn
HO7r3PjW/GqCR30fFYqlS3BTmz89FZm0uDTzbUvb7VXge9aTp/jFiZbF12Rp3ByX7huL3LNjtYjk
Li419t/jZTABvnuK2+hVrI/4nG3G7XnBqh7WhTutC7+wO21dm360E4pfPVUAa43QmaBydVcvF/Eb
tESJX6zBSkuQ5tEaosP8yhn05KmaOc4kNFD/NoHYAJTs/5VNKCqpRf/T7y2d5rbEeaKF2t0mdk9q
onPUGwq03XWmjdHyc4jclT3F341sesyrwv+rSX9AiZf9OfIjvLKMJn5JURbYpB6UiW7SBHu4S5T7
vDbf2lJx3tTKj6/USHWuCyhF3lK4upV8TJ6D2Fb+x3+58ZWq19U0h98T09Jt3ftPPHgCG59Gq9F0
oF2INNAEc4sGf2satup2yl3lJL7Lxe8W9Usz+uPikjuFlP9Gr+IKwpbpZRhn68/e81eGR+F/5ZXN
po1t/4+p1n74QRt+10d2KOCXzac5cpNt0zXJXa241nXfjfChtGV8mEIaWGDu84bif/wWklb88kFH
iMBQHT6ABsIEbJ6+fNATy+hJiRb1wYRP/QiJrbPrQLXu26AIbkfXWnbnWvuseGRyUS+Lf6qttquq
siMvVsYbambK73lG06fegCfUDUXdqF1T3eV2We9gnXP37HMraCdVyPyUbn6iN9FbRZlOqpJev/NK
YcfhAe6lP+ciC9EwgytzCqxyY/AW36v64FzrfdzfkIzTYQWPsiu76axHOkXTtQ8g9gc8FHdWZiFq
qSv3veuHf3lp9jMMVet1mgEhyxJRDgvBHd/E/iZRxum6QAdiXeX0FzfLRdGrf/FJiARLXBnB6SnM
uAiguOuqhrNMWfp7wSjSS6U/0GlUP9r8lO8TtR1XMhaOk3ubjmTB+K8sX0IqHavMpgOPd/Ou6sF9
rTTvm69FDp+TiTJ64/Z/oMP+m09f13eO09HapU50O9ceNF1Z9OOyeSyaHgCCnvyQraTsHX915QnY
s8K3i+sgrNdFpfJZ/PUuNhKI38eighZZ4+7T6JZzG1gYvR6aRzlGLlaeotv4YcmYHCrzYt6aS6Qc
Kj/mSR/RMibzZKzE+r/N+1jlY56sQiuDt/c6Y9zW0TQdHE0ZD2WuwuTWlfrZB7nadLhcJO5iyp34
+tS78sjr7oZBKSpaB1ivSGEVMade357jpuoPV3WmveqM+SP8ZvY1nDgNWQTMfvbyxwT91TWcLu1O
fO3i4ysAwWxW3ouL/FB5iMzmd7G6IKYTAObea7Q/SYcEM/k7Mldy0SVZJbcNJcbrjjwxB6wlz/X/
KDuvJbd1bV0/EasYwHSrnFvqaPuG5bAmc858+vMR8rJs71n7nHPDEgYAqlsSSWCMPySTelZlt2y3
WgBcfawhYT7mPE7kxwgkYl0XbgWC3HtS66QTwQKfJWlpqAPzYFaz/BRrzryLfdQp20LdFCPOLrFr
oARhN8X+LjvqO8m5zYqXAAmzF7Tn/JfHCBlL5xEAiu8ypXIS951/PUdk5xeyXm+tGYbfDKNe2dEg
Pnm+bW56R5i7otLit8LLbnJAEKFJMWgk7bPIxmVVacLVFKrBt1JrVgh4i09pqFvsafDVYvGBVrzf
ehtSbjmrSJqa8MOXFOyFU6VA0OcQd8WfI2SnjP05Qp5jFGa+AnxeXSrVegEziu+QFpJCjJrqGoGn
WYrBcL4VIiBFgdwccnz1Ap5O8UIW4ufYYgzM09CkuzCphiUCytYXkTQ7JUcKthACpCiyH43bBCvU
KsanGm7KnipgudPdQlzjeVI/T2qQ/Tb1tHm2ADzzxcRo3CrpXs0s81NnJd42NodgU5FkxFZ2+jJO
in01Qqu4OYr4kGFEwxUwjQbl6VR9cpN+mRilfdMjxbo1uYnIQW7+qPBkjZYA48Dr47LsOZGzD9Dm
/hxfnVQvPuupmJDTBJ2czPpbaqX/yJPCuCpFV5Mv6Mh4zcO8cUJrAFPcPZrrIZOzKe4+/vfVvCb+
zqQgPs0mUZiubaK2Cnnoz6WaZ3rFkOtadGzczsD0RuvH6FMUJKgGz1ZRlK3WTjA4363YixeVqPV3
tcEKBdWE4Wq4AXrjhqiP3tRxIImxrQDKXxuR7LjOKLPpaf0mWgqEtaZnS0j49ZvdTd2R+rO6iOdm
aQPFrcw+WriZ37w1ajtcWHd/yKkO2qrX3PHPcqYiTOXmNS7a8kxs1cB5yfofDdWcVR0E9qoYjBym
CYd28otjF8J1XTzaehrCa3q0FbM5qVbcV1j9ICm27GY/oDYc0mtj6ekWJoCykLHHQY+rg9FEBbUk
xsrDb2PNVrApVD77qeKioBtC8UkbPdgEceQtqFqqI8vKUVkN/PfAEgfVOJbcbynn+mdpmCtNdOWr
x2GisnJUsN14hOSEv8bKYaYfL1bmkKjKwqs0tG8141znWn5yWDsoyGeW9gI6goOr1Ny2gBisuW+M
P+fYiAvsSiWG19vydy58xKLO5OQ38mT3OWwOl75tjBdX9d2r7ChLjA7VMDMAZT2LBj6BKtEJPRnc
xuqfYzsBvyBjGWyalZmifv5bsO17zBIshczBjGeYcQ5A9+9zHyEZLz3EzERk6/8X/3C5I/l9x+Kw
jmMB68yXg42c418JxR5GnG80Y3S00xR3iJJkMinkWfE8KHGJzsLndrbQyJUw2KDLwO7SnVZ3OwjU
QZnxv1+X4u8dFMxKzbZ11aWirRpkof68LKPQNAsSZOYhtNXkNAJx4KfKQb56NNO8BB8yFqTY5l7u
NO3GdQqUMjJkK3tUHSCT1zBHaD0OjtXe0jAYj49QhJj/sooo34apQaa5V6xil8E5gjftGte4dCng
Jh0OnagioLKCzv2igKi5kWQq8xet6kGwEkL975CZoiXH/XaYY31gPP/vn9v84fy1JHdtvOMsMpqa
Y7Ic/fuTgy47wDNqykNmsf41uZeaa5Q2+7MUI2Z34i9kU4oRGxUG7YZF2hzVO6SKkdleILrSryq8
RxbYSgbnPEKLrTLSo5NVwVmGKMDN1+/ctlLlWUWa8BYUnrsd9S5bV2arvOvqiNfNoAR72VRsNV7E
YsQfY+5Ncm1ZuE71WtYFaqQpPrmBo5ANVeG25NwZZdMJv6v+IHYiqJJlVEOQsKJCfcqBZYx2DV0C
HeZXLrJlGLTKTQ7wu6JejHnZHWVn1Gj4hCfNsJG9kxZrMLRSHHcyZQFBMf+Al+dtKor7yJ6SeLA9
K1u2ETdz2cve4RAWSfXsx5l4EZm9llwKbmctKSgSIk0UGccAgiQSNJEivkN7/hH1BeKUrlmvR2lV
Un1ESWU9S36Rgb3SuvOwPy9RJreaJJhxxO++ZehgobLgGuQ9i6nR8D/nGVySEWTbHmBi8Bml+YWO
vOtH3YXasah0bSmnkzkIljmSwCzI2uQNDOpGA5vKxlDxd13vcbn2AFJEL8jhKKm3a0M0aBWk3653
40atRl1rLNLDHes/tUG4iCwnQkvcLZBQwyXEicVNFRVgoNHXr0ozfJFhMWLDLMIEXtjMM+4QDzVC
P2TRyqigHb7082Q7Fd1GnqsNxq1H0pk91sy+qhOxVPy2ewkCDnqzEoIfk2x0Y5isRN9VW9lU6jE7
A3N9ixFvKpZDq3zte6M5eXbQvbSaukYiX1tPY8TueDa8KYswv1iR9qw7LVe/5yBzQbn2Fs9eOaqL
chL7n2nv9hl0obrotiM6iYvQGS+KqWTeQgkHgb95/+5N5nCVBxS5RrRhrF2aWs7pPiwNDQDyTTCu
k2Eix4AuUuiz+C/fbfa7m8xzs9UwZ8n7KvxP7kbxLVEzBaNlhJPEAEVfqBH7JQFjuzGS5sUJ62sw
Z+FDT8O2rvLafTqEHUb1b/I0YYTkjmJYA14cnNU3+PRdzXlrAJMdY1tkiNbAXAu4UaJgNiKUFnml
u+nd7Pu96TdFsESLRbfyReM32l5rAxh5STDyiNa0V6PtXIS+vQnB9xyh+jpQz3rufpYtMbjNS1C8
KREjZYTL7pRZiv4kJ5siMRdJVk6H+/DUrFbV1C0FRda1aij1czFTJTRIKFWlsAWZQ6rlD6dMzV9J
h6nJsoo1fy0nuFaJBpct3v0RESCyBryLn4VPhT5Rs0pwspEddu4bTyN03ye1Nn7vQP9Ff1KU9H/M
eHRU86ni2fymjoq17lZBu8+pZASx7WwQNc4vea7+j1fRr97BSjo+7NyKzyOwa2TDA3L8Xv0O8yBd
W6WOUVxcoUIgZmIZdxe+4Fhjp1QEP2w8HGYh64C6QNfFP+cYOQR8KnM+i7hKbHKvZo7pICNdi8ec
uIm/d2PtHXqP9HCDbNAGVr29V5zKggNmtYu6L9PvjRMcdWp4H48RovCtmxp6f4+ozKnDnkD5pxpK
f+b/Tel3U9jNpq1Jitja+AJiT3uKIb2cW6tC+QO928+1X3PnaYv+PLIrejG86ap0mfY58zKsHgZD
2QU9TXelZsXwWUdyZe9owHnlZDZfN7c0/Jce8H4PEmOT1EYL38i1XnyNr7y0TeOHlZzlx5TUANVY
K5hvqRt0a68f2MMFanOkGLUah3FX8ethf0cWtJsPdYdHsSjNqwy5bYm7gKXXW5npBIQ2HkcblyCz
177bro1YJujBxZ1/nBu7wYImKrnJqka6wyY3ubtTlT0ciJAY2JkuPqkA9dFHhk91SsYU3WbZbv1h
Ruu2ZgwwKYHRZPTJpmmmmr+nj6Z3uJbAH2aYlOI9a+j3vuozJjMzUPkbfzbC6sXrKwRRO1UvvxV1
b5TfbOD603vY5sV7lsLfMZHiOcOsMz6qHHNNX7x3mTlcrA4TZBnGWiZFkCxON73RD/zV6IE1iGGB
WxnHS5pp+gqaW7SSTTHH5Ct5aMSIMK/r7tUkpBYqY4GTeofKDw/3WAWlbW/CEd5pnqmx+mUvHQb6
a0Ot4LVV+pQKgdtu1CaCdGVhnToPqDOtXNmwo08oZOfXDk7vMEQ8jZWyfenTvl3DU2Oj3HrDTtPt
cPa97U+QT9SNlTf5rawVZTkWnvWOsXrKcx7NHNSGtnFUZ8GiAP7liDT6x0+Ud6UM688ClcRlmuSs
vsbBAzTFoiGMi571oKLswnn5oNbwXnslNleyFyfd7ETdNF7I3lgp3We/I7E1T8WRqHsNbOPa+VQ4
cM/rl7Bmg13LbescJ+ZR+miMAr8NoUBsLWvUBGTz3uHo6X2CjMmDPo1bnNjHi2wNSZ0vHK0PF9Qt
8RkHwEAy3y9fE03g0AbBFEk9fWdnebmWRFKhNf/JzQ8tML0XJ7PcdYrUzolElHdg4xBv40ozb+At
q6XI8/pLlLUn1+jFPygXrNoqDb73gPQXivDFAdnJ76bSmC/2t5wl7ot87fp9sgTyn+7tuasLh34f
NmgIyt6iV9ul2ioDnlvICvS23i2Lgn3oYxEsF7yiavtd6ODx7Wfwm/0CmnhWZj9fhcR6IKcADCJg
tfLVY9yfvaGoxEIEXb21y1rsmkR5Smbm4eMQjxlL1pmSiNiXsa9sc4eav70OqwoM5zArk8dG+ke7
82p7XRu8t2tvxOSeHaimZ7dn1w1d2z9b8ZTXK0T+Wcta9jn23e+aF1Ufgzm9Go2KwDGf9zFm4ba6
W6bxK1F7bvdTo1GHTbVgVStdtO+BISwBtfguP4M8+CJaCLNvQ6l/nWyvaV7scUrZkrbpXXkZVaFm
NxWOsQikp15rgNUKR8wSZYL2nqp9xDQLhL2cI8f0MwAAb5ARqaxWbMrIAoo/o8qRMZ8WhgmRwHDM
YGclZMIqLxVH5NrT+T5WzHe0dr6B/dWUHY9YMQBjzbRuX4+Kf7DHXnlzAYNLdzizxga+Cw3/0IMp
e8S9EfP4R9yZFanmB/BjvGsihYJ1wcNi2vcQznDKfv+Qf5LW03N8gNC4l4pQOjZxG3XOKeGpiNFV
1fjXKtPjm2bqX6WuO+AOdIsTv9pL1Xe13vSJOn1iTZweHEWdVsOs/s4mOVoMsH6q6qVkCaMVpLu1
+Irg6lcyYej2V2wuVAlsHRpjoaVBd5R4edkrm3wpxtujKXuTefA4zzXm+71s9l7VLD2+j6VcmEY1
Yop2HFANm9epE/WWo1yYymaugjy39nfrRycsk0Wepe4x8UnGoc+azsp+5hHPb/M4zQfZlIciK/EX
G90Jc50qQz1pHigPcqCckvg8ctG7F6wMjUKt2HOpaIGYIH/OiqssbNCgKxT9tb3EJsDwPIswiqDB
+sazZVEMnzEKXVhHhxkEtJKjUE8pV0VUXociSIfbfakUq8640aYpOxekyddwF/VXAFzNQlU693sb
JEuLp9k/BvgstRDD56ZVpuVQm9GNsvuwhbbSHsYh/zrphUmiXIglALL0uzueLHUMv5UogK+oVpgn
ewiLy2NAXZzCqI++TaL+Y4AePw8TJnLCdTNELvLsNYi7J/mrVI2sXf1LXOuQJ+F3k4PT5Yuax8tf
vabU7SpweNLknjPVOpQyJ8REpD+SfQ7OsuAjK0FzyEhy6PkSr/WrOc3wrNisXaSSZ4/ONm2z8+Cl
bGGopX4bMxZBM5oPYnIDKrDNXxCj7bcwydu9W/gZxnipBXverCyFBZAmzEPhZL8/2fWk32A6oR8f
D3v57I9nofhUy99l3PBRobs/9qHS6kse5clanimzk5IbsBgRtx25wUwdy7t6hNA6N+WN6a+YvBFZ
v8bJphz8d4wlJroy8J1zwE/7qVS+shCtn+6aFOkcGw3nX2P9rLfyELWIylxFMfSly/jldI4bfWtY
qIJ1s36Y44BEzjC5L77VxFsRz0RKSxdPaJtOS9Mp9mZnGtcUHM8qG8vmCgeap6gVI7GCC/gBCI/C
lnSMn5QEZkION+QVESAbofax+dLkOkL98xIaY5D7miSrfaxIuuhbO/KfBUFvvw1T8j54AnGuIWm3
EiIfNEawrjF+2MqVoWzKXrk2fDQlgL6OsAiTg/+/5j7O/Nfc4M8/Q74vH6FzuS88a5KGgP9q1Hpm
qRqgFc20EPqQnaGO/YWkuEMuBjI7S1DYw0qiMlywL8dRNLsa7bvXSSNlVrbFbTJH87W2UItBd3M4
IfdovkYTkj9dM6k72bSdjJs0hoprOdjtfLEXXoEz6jxX61P3nDTcwedWE2XOc+INqF1yIvlWMQpD
PfzcZERJhbqw/YpU8ABSm528fOUk1tcCa7+D3RXs+k21Utb4YOGdI7MAlhGP51RBHb9TzQO4JXOZ
mjXcv1naI0USD9Julp8VBHbfe/6qzkEdhJSctU9ia3X/9HjY3+qxt+AA+dwMDdu2DoHHO8T6FL1k
eeMve8cO1xiH4aQoRybuWVjIKhT+sC21Pr4aXoXnHnbW71Tp8lnpovyeIF7fA0KBSNKGKxsQ6o/c
xYYoD/T4IyoVf2W6mXsdcKvZzkWLY68Z4VGe0+lQsa4V1z5lXgzH2iLrNDitvtdKMjlU2qcXyAgl
Eh1cMJrRsx/M+1vqTt7SbLSjjVTHRZQujA29KNCgI/eVlAP1vPmgiQW1OCQclaAo39zY2ledn90k
C71XsW+FYXWTTPNeQ4p97mtTjGRwycMZYWD3n1hmepx8od8sy8iQZmXfULnOD/hL3rNR+8XBtnuq
yU5TfFW0TT2X/9Qagg6qOjcjb7T7JYWiBOvQuSl/+LI5jirN+fH7aMpLCm9YZImDptzk2Cfl862s
m9dPZWjdPANDYdmScZ5NMHDG4CRbv0JaXASQfpkjh86j5ERShsVTpYVvrQLB7y5Uqtd5tGVP9kc7
5C6xUDqqZ0q0zeqR/Fs2/nzxK/L7CyVX3YglMzIAYmKxi6K+r4MEU1T/Iv8G+dfIEHngiy/XkJ7G
iLn5+B/R8iPh5fgudT9UyKayOoE6E/bK60LUYP2xWE69FjpbPZlWpGTM/j5Z1Jh/1FG1nvyuv7+j
POkcquCk30f9CsmJjw8oCMu1DAXz11QqKmjXcrgrM/OIcFdzdnDH7otFRcanZ9fW1YubEAJvspFh
zYUYhK1N1D41ljb/tfHzBDDueeTeugMM5CxkTB4SHqfLFnbO5hEDco83RWYD+2VWFkT5kzaQBuEy
APwc6Ap6tUW1TeeftTuaAOgUf06TQbGQOZ82T24wrPnBT0W9kxKzksTa2sPP2IPmCviZ5NRdrbtm
qWMoYqNMJGgpcVSfm+gq01DVkJr3cDok1Wf43jIsR5PMc2QKQIXOHGraj3rmObdFzZKgqo+YgqZf
oc+4pMrGAYm1mu+OXfi5cN3g4OZhuhOhNT2VttqtBL7Z7/UMoUKm2rroavwPfCxxGRHlIyHm2VvZ
7FLPh6yPDdxe750XMVLdkx3yMHmY6eDD8+rk7nRzq3gZ+G7MRtOOkSzxS/dw30FqPXL7punct4zI
TvqreyaE/cxGAme12HYhiyNUIpvyYCXTz9gDsh5k1c+YhOyS8za2edwGu0oVJvhEiv6la0bP8uCp
eBpgIft0bymIZtWBuMmWPSXxc9OToh16VDsfMSNDP6bkMkioim7CqBkv8gB9/eerDtK9H5rnUIDc
QSSDETqkua3j+rNmBk05NnFDuruCQkA2n8oU0bBM+mReyc5yZlmWDKcIilAxq6Ehot67q7Quvkai
9PdSvqzOC8alQaau7RBkngzG8WhtOrPUdi5OWztRsGjRJrV6cbq8ehlCtAAKNHUStksvWJmk1H14
pMnOEvH966gqa9kpJwFAxqq3NjDfm6cj2mgcyQewevl1ytTx3vUBPLs1j1DmN+XrOeVlBicYjeCF
jVjAqgyayl6WpMiPdu23zclQguToZBhKU00lKg8yKCcZeQH5zvayON6BJFH3Sd/xD5brJNxUYdqs
QzE2T5Og9hib3n+K1PwwhQqS1MSuSCki/9L4KkpkWMxuEwcnRycNABo25DOsvli2M+VDjPaH3mT5
R1lCD5STMrGzSI6OBqysuteSazRQi5AH/FuVKVdR7CQi+wS7ynWaoIDjkDT4bag2FKjlVNrlcYog
wc8F/xIoavNYzzcBSWsp3nmAmV+wXbsLRg/J8FvrV5+Eg466+MEyiFV9y+VTx53+Cpd5WlvuGJ0H
AyT4pORIpQmlv5l52OIxWWVfUk0/5aqv/aOCUoCYaX5TYYMt4B0DlAuTZDOVUX6yu649+m1vbKIW
IOVQOQHOEXr/tTYL/Lqs6U33mw+7c9plXrH2Ivdsvog8ig74mSO9NzfloYlvjqvoz7LxGO9jJfqi
z+NDjeyE7J0M96XW1fQMmnqNLbX3JGZlPTMHMKElQbCS1TApnldSv+nLznuSIS8BZFZjNkQtQ8Po
4196y7kX6iS36fns9YTisZXXXxPStpsqBhSaIuLtppP+Q8P5tSCb/TkH2ALgoEHwG0GcXWV3aA9m
1VucesbVV8r4tfK9dTGH0QqOjorX9UurCo0PJ7C8Fbk+k8cBXGdqTSVLFSDIHxALys+pVvXcaTNn
14928dlMPuVFb39USqYduJhAcc7hEneIRdo49RN3S3EDA/1hmcWnPJg+8OuYPuUWhAS7Gp9bD1gF
tOwfJcrin9zBTjeKD8saX9oaj0mj2UzdJdUD61neXSn2orEiKn0nm6ntB4cJ9uqiNwLky3PLfGF8
1m+oaZfnWGcNe6jxaVvFdR0t9AQMrvwn1QK2ggIQbCs/goKE6AIHE/Vimr36Hk4XGaaK6aE/xCR4
PBubB2g/btzpxI76Wur4FywQpsuuQuCwarMN2iUwbyDNIIN+nMfMnAh8KSPzKNHloYKdg4JIyPYB
SefDcI5t8BPQ7utDsb8XZiqr4hcBzgJFrfDbFCmQmXwlfy5cSnWpoIwlM8z+QvEy/1uicPXmsaof
SGVWz3Kir1NvtLMs3NeVUz0/k9GnGjUXoQDSGDvo+aBsZRVKlL27aFhX7SxzMm9msDHnxU4hCpJp
Xne+5+PmZi5w8ZC72clqxaqYphHWZ5pfQFnlyNRxYLMcL0MDGfdHrAQi/VuvaeckfubBjw45WM61
517ZIQ8UGH6Oe/Q+zqxip2J0JFHCvP/k6C1XkBf108IXwKikRXXtlf0pLsRSVBg2Kamo7oD0dMKb
E7FFqhMzPt3GqObeK9HrsvnolYP/H+Yivwm+7FFFDbi5twmINUfuuILZ8aQHJr2R5VU5rnUcZd83
w3fZKqBtHgtR36KsYDFSZClqzZMzLPPBZ03qqKiKxI57qibTuGTYn66TVkmWRp3a/2W7SOLL0FLi
c3Iq/8pgesN+yO0K2k7ekaUZovhdIpnqdGq2qQlmUTYxveHXWzTOUUNf9o54qvU0WgIoGHe6VqG7
3RSfCz1z6mU0K084WvEsi8pTR7YPrA5UwTmV55OQ2rg9S13Zy2WzD2tKKVLq08Y4G9+PrFlKrU8Z
82aRT3lw5lehhR1qbRu3EVMGUjcuesqF9dR6qcuGDeDlI152iKFvZNBTh3wTe1o8vQ96/tRmpYcU
c4QxwGxyUHjaSWcr8OLgRPZkQQZboD4+fkL61cTHywvPki0CqzPdYhmrLOQ1+2CQFHV5mK/Pk2mX
2Q6H23DxV4JY5pBlDNeUT1S3ou0jt/wYOzQmkEJykiuw3d1TH9g/E94ey/Gnim/jfr3ZLJHMjRW1
NjkB39uYRTF+qgr1bYyL9tZUanGr++ZdhgsS2iu4ELuoHZHLUxsjfcGApbu6ebKxpM5wFKBdnY+2
Nddaed5xV9xWVoihR8suEZFY27T3n1IEgt6qPGKNw/04TN1hr0SpgZY3zSblVjjAMD9rlD1QtkXP
D7/f8Fyo+bLQBui+apH6uNzZyqXwxjcHOM/+EUII0cdd0+5WXKj9Sg6TvbLD6CcW3lr/JoDsgDSZ
B8shPapG8m3kWJAbPplSDmwazEVrJSZ0Q5r3afXczuee34K//kh50oyfXgtADdtE51hYin2cksY+
3uTLR1A2/y321xBhWjoXJepejw7n16kfsb/Oxwp9wGulOYWd7S1QFhY/pY7vGadEFSmKCO5a5pTu
sXu6SY4PQkPcu+5Bye6Rc6jXr4NZKPk+55GxerwPqe5xg4C3uqi7QWMV0/tbCAfWM7dIWDlF1X4H
rUZmiXWlhQSJWk7Oe+2hXdrkmXEOay0FO8m6sCoL/wNq2E7BPQTYX5G8pnq0kpCnKU28s+AWtJDN
ajTcXZSSi5ZN7Fvjddm5bGZmfFTWpSOJnsg6xVVgH/zOmtY+WmlHeXCwpD/6dorv29zRWz4yIjJ4
f3kflGAbxAAm2cNYHhEz+Dn93u202kYfcn/Fw1dAifrvxsluWswem3DayG2S7Gj1+rmGe32SoSD2
BdBfa/mY1PQsgOSJJhHcQqAoJ/lU9COSGKimpUtFRNSnHu1W1qtku0hyCmK6Jy5sXlYyQRxU7biV
8Ue+WI5FfTJdylP/df576rmKyIFTrt+SmdXYPZTVJoDuTYIjNrX9pLj/DFU5Xu+x2kZKL1AS1PHB
IMjDiEthkKTzo7JACiGRR9Mc4mWcus26n3UU7kFubkgqzAc9xRqUFPRRtu4T7wP1Jth1mvNVtvwQ
UIiRdj4G5aRHzvXk8oPxHXOdWnYYrMPOGixzJVQUif8EFkgwQcYT/NCrFfJRv7AGEnuQ6Uq+y03t
H2DO47bUC29bcdN+R4Xk4OPM9Q1/13IZ6GV/UT08jYyxG5ZuXIbfqIvvoP9nH3maR+Rs3KuleQFr
IISihGa4V0MJqbD07qsMjd2uyd34VUaw2b0AEBifZBdg8HbR9al6lJ2myq46jbGvl721aVUbjA6m
tezV6iLfl+ggLmVvyQ3qpAlIK/cTGxh79YVn36ZhUNaDldYnWC5Y4vniWnTFcES0BX0jcLSnwUm6
BqNI2l3J6aq5cMnjcBsrMbAV6S0p247KrtbMjcJADpjcnYHSz6IitY9nc2u+Z2iTLxR+5ABZaEZd
u8t8dXhW+GLe+LJYwRKuwmh8sof8E8lC8z12a/fQRqDRZGcQpMm2KBtzLZthi92oH6rx3gmQkouj
iO0i7oRxEhRriUlp0Aa5oKcNvgW8ij9T+rxgfK+adrbgKNujCOsvkvv+Gwt+ps+zS1wCpKyOj/hv
ZPoyDeL1BPJ69n/Pz3JM2pnF3lCHYwcynOpN2I4/X3ZOPFIJHJodMLK9bGFZnuX7+xhWqcd7GtuY
2mHjW3598zAD3TZFxwZe2g492qAjjIvnGktlrpzL8rk8pEYSHYxw2D7K6jLeJqa3LDofdxcSDk8N
mGbRs/dahn7rH3yB10Hc6t5NHhzdM9Z5XYhV+CsWJKTgu7pSd3KI7GjK4BB1E1X6eVgU5dauTZv/
oFm19luhPsuD4rOzblB+AUThTOlyVLztQNnuInu90nT3thZ3i8eMJgFchv4BWsZlrD33IyTcPm/X
ka9HxzDS3uSa7EG5/o1tLYPcl052GtW7v8aZrYk9WB+WCzV3Sd/ozlCuKiXRl1IpOZ6xDQDw6Gl1
+9MdaJ37Pvhs4TpPeA+5T1WIL+80CRx156aMyV7HCf6BIohIwK84iTv4P5GLizzTedhS3lCHC0pm
GvvUrLhkSo3VU6U2bMGb+NmKkV0einb6po7BSrrmYj745mqZ+dR3o7GUGze5MNSBlq0i0aESMKs1
Pjr2AeXZ61i6Jw3ACQkq19yJpheXaWrc1ehk3VtCwXkxoNv2XUMnDeAumifoJ26pstffWkWfFqyP
hlelDStQkRALRWTW+6YP8JrVWHZFKBfKdIBZ8Gmih3VPJaBngeQ/sm1LEDwDFQJQ5v1e9wo1Oziq
0S4djaVXixZzdhB6xbO2pzCuDp9kI+AJdeprPJTKlFQO6pV6A8h8sI9Z0TVsLjKvXWK0DCBpDg4l
DMuV+nhZYQZ6lAcZhGex88oQ56w5fj+bfHmfeH/pkxDTw+lsITRZLX47mZnm5rIdgmqlz1lYBNy6
pc+TbC1TsTImX4VpJE76MCwxmWa7dE/ZVsl3PdLRijbbfm0P9fjZwT1cmmPxfPCXReIkV9B/8fFf
Rgx24i/1eEiuM+ny6OmTtdRL7NoHBBeuVZUoPNQMH/QUTXlQBzSGtNh41sNI3EMyPnXeQtdc8s2/
4iTdhwUMiXYnR5R5fNFj1zykszD9EJ9NtY/vAvUyIg9Ogm9UqVSYB/NbdFcIyBpbSjfFYsqywcVr
cPhy3/REiITDiilYYQleyQKI4v9L2+pGb31fkLRs4VZx472NPA7ujxY8wYt0dX/KpC7KxkP7I1CT
/NgheLDQVNaXQI32XLrGgfVRZazkPp172l6dY5oy+drikRXQGcydyzg8NvuTHDLPkGcJjRQXZDnj
15kf2/4/z3R/C0OBRarz1nmR7uVTXweZg9JekFyM3qwuyBfV96c+HKeDWnbme4C/ylbtWn3rdkn4
0dnxvh0d1KH08mZ4ln4J4/TTPTnZ9folMqLfWhnPwZGq3s5w/Q6Ob4kWeSSCeq1iB7eodAt+QFwY
5WnMnu64h8HGpjWcWFaWAsOphPvFvY39FO32V/8dE2Ga+s/xEjEB4Sm/evrFMcSEe4A8yv2x3C6L
IHO3SHm/ylDbVtOa8kjGR4L0agjoFM0KOLryD3nEZFNCLmQM3wi0sMz6J6HXbCxjIWPyD3jMtesW
rTWJz5hwuDpgYlxs4yTsN3KPCDL+Szo5AOD5x579wr2lYwJG+Y7MyHW22RXQA8lHKEl77iACzpw+
QGPapOkXUMW3fm7J0Kj88B1PeZYNbvJgk6a8uNMfkiAWq6BK460y67JUWndyJmwuNXQzf3tAILJo
nqNxuD8fHg8O30VHzuq5i8kHxKOjqZ8jJFV7njvPuUis2+CIK3594SdaLTYvI6mUxg0/WbnJAzir
ndOshPuR7nOc3D+VSq2dwkanTjbP6cIGGkPoqzvZS0mfJydn9orXex3tbvZp158M31O2beRor6bR
fZamelwmX3qAIq/Y3EU7jMwmHDfar9m8AtO8JF8MDbtvuSBrqcLEtiaeAYHZr+1Ion9etZkerO04
xANwnoM+m3Ho7am+r9r0Mgi2RuM691UbmTXkPwu92HP79Vn+tXCtUP/lRw3CoO1ZFww+Kcxmhhik
YRZf0O9+7+YWvqjxix4naFMp2bw2KrehyIOb7ExQQ1rkecUydR4bkw5f9v+HsvNajhsJ1vQTIQLe
3LZlO3qJkm4QMjPw3uPp90M2h82ZPbuxe4MokwWSUjdQlfmbqmA/vXQNRxkW+zCYaHkxodINKkQe
hzrb7VUwOnhffTxcIa+pO8WlmnR7ihpVWJ8j/vdBZJmPt3GncKmxNtZFhuQp3fSGs+EdX1zCufqZ
xbmxB3dQXNgGJQlnXrw2Rt18kwh/mfDxIuw2IwfFDbsqZx326U+fw8H+OiGBcukTjr1B7LwhFYt6
6PUOsjgIi5+hkzakhDPgzEEG2V83p/xQ4QgO3MxdDm2+mT8N0CTP18f0aKZPNcgdtvOU1F2PorRX
uSdUzgPQwnVVXK5NAAPlVhnHEE5IUKBzx6Vbpj/FTHq2yZ2Id5fbp6faVecHfGK8vZdl2V3RpPWr
50w/kbvLfofG/K2eWvsVaCQFbwvG7UeAyNRU5fjNT9P8efCyZJs7JtDT5SKtSViNiRaFFxiF8ZT1
Z8hVAe4Df6gfkInOx29arlRb1wcvamp8fgqnTDaKluo/PZgBZanFfyZkZVadV2pPJAeSg12oSLHn
SkkmQflb9zr/MfKBIXpO8DVAyfSlr5P0bLUlMgWxjgoxp9bFTqlBMpPn12CNRwqB9zKG7BRmSx8X
pxvOUVfZx9uQhLWe0my8AlFvmTCQ6YFMsbfNrlpjPJz8TqOfPU4Tf7Rq+ZaNfvyiaNQoAmw1Dhrl
j0dcJ1ANc8FZV3Z/wWWrfIFxf/CWh0aOwctBR0FgI13S7jXKjr5+km7V/4zjfvqao3Fw8WnCQWMR
JAMcTzDL2UsUUnBvttFrj2Fis4Fw5jd/EbxXfKVDKYcWFYf+2kL44W1QXWMn45ao499CPFyHypVS
YL6dhUNy6iK8D4OsvKtEsBr1NmsFQ/xf/Zy0wibqgR53gwnNv/e0lWA6QyOcT5a1oOEXeOitKwBQ
CZbZKgsM9jnRF+G3xxgjxGzXONJCKk+GqT/4Bbl3mZRL+E+E9EzU2A5Qad8jwrTt7pIxBn4UzL/c
pBpOjm01z0rYm/dqZO07NW2fZQgoQL2rSrvd3MaWRWVnb/rmTV/sBnqz+04KJ32E2G+/Zk2+6VCi
fMNzFwFRDHHWSmsabybMua0ejjAkQ83Zx8XY7PhmFijJtOFOU9G7u1r4BdA18BpZRpfMBAhkgtrl
Iq0YngEe7sG+jnFzGxEs/Yr8z7wvJnaq0i2WR3KVWe1BunYF3gEVt+n+Goy3d0g2/BXWQ/Q8dcpR
8/vgreYEcubxZa08f77Tqv63byQKnh7YZHSTp26UwvP3QnjslQhVLelSF/wi3XHWjNWsqzjBncoq
fb5tuKSFoDmuJ4M172QDZ4pX4W0mInVAbZxiTlqH+a4rcu1UZZt5Doaftu+PW54q7RETcOvZS6O/
ZbNmGkggq1HgPpUpMC3MwOJt3rNRr3Eccck6qLH6tbMy7V7pUIAU/ItNSX4/uDl1uwUlM5QJgnPT
4J+lyyK7L91d5DdQBZYTmRIqxn2M+pH0boc0vzUinHLYMl3HlsJarI2wRqgg+sgpH+zA4l0u4I4h
2ZiYN1zJAban5GvdDsJDV/0s0Yvbl9gjXRS19mdcgWiSL8ecu+7TbZcYCtZAjOmFgWtMSd3vDo2B
t/fuMnOLUZxka2fdcMIyM9i5TtBDV+swRPJKMp3SVElhAcPm0i8z/9PY0FFxSM3p+T+xpdxFBv3s
XFa1CzS/9tcYTVAWwaCZZF+cnG0d58JYP5ZLqt+1KhzXesc6x3qSP5b5sKryYbqXXipDSqFvbasM
NjLWetOSRep5FXakYIsmqE6jJGpvfRlMgpm/SZrXoKg21jxdWmDwrAk0KD8rkIXv95DBKtlV2TQ+
lJ2jrMqiyT5VUHVMvs+UZI5yLJdzOIm0ATF2x1vJyx7TzxyvyPPt5S3Dt24XdPkmQKtqfZu4vu9D
hJf+ATd7Zh5tu0od/wsojz7w5dK6gs6vKHPBnyd1yQdiWQjW18ypm/VhvE05YDvFyhmsCam+JNp+
3rDK5rTHQX1Tpy4+30v64nZx0CBRnN4/qSgO4Hmc5NZRLePnOUzqC4ZEnHVxg+GEOz56WvtHmxz3
cPORaRV8P1IHrV0JA6M/PSaN6WCL8r5yHuz+YALz8vZa4SbfA7sgYThHxTYJ2MY4fviWZ662B0Jg
73F9N78qfnoU5GLGBmwN6AEjHhsn5mnEWEsESdQkOeByP2+VME72bty3p86Y1XU7OeO3sGGjCylv
OA2K3n/DrMFSilc8OfalHg2P2Lb/FGptopBZzQdww8LHnT3tcSjy4nnx5eJVnc48DxF9/ap47S8E
ydo9qgf1XswFzqbdDT/sZVCvmnqfV/r047sMZiPWO5UPv1YbrPYCI1qBKQfWAWmkhs0vAJ9wbOsv
dqvurqAHxOD3gxoZ126VFyenq+MX+DfXGkLGqQfNLfMoFYPYrvwn5/5WXhgbsz+yxYjBTfMWXsM8
wM+1cOutxDeGOd6/W1lFVIAws8BmmoTvrUAqrdt5UAqp0q2WFE+IpqlgxG4/UucjtwFcpIJqpvIh
Ews+zF+AYjJEml97sIJwc1skEDO5UY+zwkYXoGviciaqwqFJvvpBEDzDALm+u8N52sXgBR/ktV1X
Rrd3gsBbX9/py8s+/j9EyE6gGov0zKbhfIUb5/VPt/Smx27S0+cpyZ5k2KaCtG8xqdsNBZoXC3t9
IwIe0yK0DdXF6LDG6WNAJTIyL8ImSoPXhYxlvLxzV1MvSTB+DRayputH0TavMv2gAt381vWXuYPq
WSthd1eiRbyTbmH15yrJo1d9wszMyyxYzMvqDjQwjBi1vu/YRT0vdy3D73ndZsmfgUf0rlTq8q4N
HPaXsP324tfYOb2KuCnyVNI1x6J80ls8ekoH7jYwo2cXE497cXNsrfY0CJkEvVADSxc8TGzPHQ9F
zCHR0nn1pvqUbquliz7HdNK7uF7JrFap8XPJ4Uwm5VLHyOpwcn+QHh8E8LQIZ+mzoZ27Np1OqeMb
925VknILK9hXRfy3DFn6THrNlgkr+477aXiY8PXB30F5DYKoqL7A467W/r7syukH4OtqP3RmtzcS
o/vh7wPeoj+oZVX7WUXuTkZJaAX9XzPC1nbpeM2uaCPnCTYvYrB+HTzGaVHeWVEBrFDln79DQeWM
shNb+DEJdk2jwhdcJnq7Gc7SAnAA50D612Zl18fU0eODrQ8BSvPL6tsaVC2MbHEoGMLYeVI7448g
apzEz1euGyBK5tb5iedssBUMjuXuDHcofgKe1raxZRTHBgDpsbfQ2UY3HDnfBUCOBOyqjar619jq
I0Sl1H+YzNE8+Fh/7Ju0N14ktuzu/Q4PSV+1cDNIMvesZTYWndmwxrpjPFvoVpyN5WLPaDvvGtdv
V0D7gOa0Vtjcpx7ub1rI9qa3+rFHwwJimurhWafMqX5mz24juaCABHCaExt8jLpkwiin5mQtF782
jhH5yX3kk/1au34dnwpl1lzcyWhaftiihVkn9V3To9CKj+qJHDXiNtK0vLTj5TXX7YFS6KfsvaE5
HR7j+uqaxk+WjH6olWT0pfkxffNIpCZP8kz6KZzFLJiRIPPM8A44xLfMsCqMTP65cNRtxpX0J4+y
bdpTsbH6zyGYO9fXFVU7ZWs3Zm/5adntXnCwsl1GHaFzUvTbYgDBiMABBDcqDEnNpDgIyKaTzHLq
ZfmdBMqgv8CHrxCdJVpV3fxgLJlqmZXLMHT5XY18zEom9NA61AC9j5Oq9vfDcnEDIyajXnrbFAGP
+9uEtPywOCYNp1WZDEMFS8MlrFUV+2QpaDAsPRmXeOl2Gu+oOUCESroy4VYhX8sQml8N4u0Bjv9X
/CVQ2mvq8EEuMp5bkKNL/IPAyv17QlWLOyspsTleJiRYWkZcZvdWfp/j2WZeJ2XcmfI7+J6YE6bG
3X/yuHKESDv1W0pF4k56crmdObpg+oYNnrsfSzIIr6YXZetrJgV/2Ce3cZJNMFvRvZKUwTlx/XJL
Smz+xtf86DZ+9EfrODIBFi1eKaJibBg3MaYAk/7UeaO+khBEQMnCaPNPuRuJ2Hrdzn6xLwJH26C+
pHzR5hjn8aaL/1ShtYYaTYWmBUaF363x08wAwVe2obygOYHtQFFPJERU46CMHq/G0sgeUrWYF/ji
IQjZ78W55p6EEtJOAhWMPnc7twaGspzVJBga3+fuXGvjqkqt/og0lrYOLHhi2Matha0C8JDzjdWF
r7YfRPsAGMyRx0N01AOqi9OYUQ7qupNlY1BrLBdpuVqfndKZQ36eDPdV17+Py2TdGemuVqldSPc2
K+sDDd2Ahlr07jZ7u8vHD6w5bnbsy19sG4uZxmm7A/4Wwfe6RsUiGd4yXuMnv2vstQxbPCvYQ3j1
BUaw9QrcZG8tEjDeiCMNQHBQXctqN41elVYNn5sKrQvTwT/VWcKsArEEdwofJB8iyY1bZuT/YUxC
cn1WDk5po2hMKuWaJxm6p3CONSpp0Eishg90MR6p6LDntmP2jOwB0t1/ksl64a6TtNMut/E8RWRv
qU7KDj6wlB3Fu+o4J3FXbdykdu6K0L30SQrIHD4qvKh6YVDlCJqurLQcd9dI3bLRsBuRwEAtc3qs
7PaJZE57EmqXXPI8T7Y63r2bG+eLGnJ2NjHtkEVXolfBUnNZKmO3pRrmDps44RnA+ex9mcze4paf
2qrlXYnkzEn4eKUfIk0bJ+VFuvVHV4hHiZe8z0r30+zCGRY3ndtaCVYzu7gIS+kWnGhlt53Vib9u
8QZ22RIrfbj1FgNga/OpE+7xbcIY3I0p0ZF44PiemNrpdpmbUP/c5bcAIfARkxWkjLB//z3LhDr3
0SZvKgc6nUqN4inUR/9owmDeoAMy/YiD4aJ2CE03cV3v5aj6n5OrHH7DBZQks3Kxmyzdtq2H6trH
RC9H5VtfAmVxWxtIxIC2XdmL6EC9+KxhW+ffcYh4kp6Mi+madG8RvdE+TSOYh9VtQuKUWffvemt8
+mTYJiHVhGFrmDoHskGvgla3Fxg7rzu+GE3SkoijS8YW+1mnepWeXJBmpDQyY5Qtq9qiDS/LPW4R
cg90Qd7vIRHLPW4/5XaP209Z7gE5xTlNpfmXmmvBq5e6X2xAEBdc4cLXqIJgP/VztZPJCKzsCZsQ
fJGWWRlTQGoW1DaeZcjjlLueU9SQ+iWiRv2OjBmwXJmtwqJ5rBbTw4/lcEP2jQU9cGFpp9XWt/Lw
b2QiqDthYf5VjTWTInWr3hfKVHLs8iZARuX8wJeRSqyXaW/xPH/3SBkeTaRAql9NAMkwpdptOG9u
YZLecv3pR2VQxZ+nBJd1NE/bOUZNbB6Q6mHcUXzG06Y8qciC8JFGM0Az/HwnmLA0hvdpaBrOuYIx
Iw/2r77Mu/bgrQVbZubBc2g68SbAdMFa+VU2HqcyeDL9gi9OH/U84kr/kb9B/TI4KSfl2jbWaVNH
v2zP4rnf228KVqr7dOiKuyy2wq+cZC8S0ALuX3MSxn4Myx2Me4KD08JQcflvunQhBmWIYznb1PXq
r248vw1T6/zpDPsQm0Xz3VG6aeMvoZqdzaep8z+Filbov0N5ZUbHjtxHwYfy7BZtuVX9Uvs2QIJI
tDb+4zpGAOu4y18Rnxv2rj9HB1hG5hMIHZSQlpAycVdp6Iw/89lK2f4M4T0bwZBc0bfGzPM1dRzA
elZf/FCa0Dsh1j0+Z6pbXsJKebB48z/LkIIdw6Z07Gj3z4J8CwRPfZBZkItIyxTAz4tezTnBjZay
ovpq3Mm0adg554+f16WKp4Ugq7CpkcmgRVOloUa9Q2U/uutmPQNVoMUPTd3zTEjSXj23DQrayxjm
D715nVY9fCArL8fGuIkUnoV8hEOjN/c9oqLvMVGmquz2Kj5St4XyY5QeaQ4Fo50QYbqzq6rQhckw
HewpQbZ80DiXL9mlpDXLTZXbw1bxF9RhrrJfdYGX+1WQP/glBoKxV7SPKD6FfF28DscnuhNspkdE
cvQ9qq6Ar6X7MZHgda3ApcHJcwlbxgM1Qpc2g3kSuy6ERJUP0Dl3rKPc6RrXN6Abm9wFXN93Xrqr
Jtc/aursHztUoWDBL3100y9DWjfsTj7GIqN6D5Roifs0XVE5VLYydbsUvqFaa69J8uULlMLJidjZ
l4mj4nytW+7RDvQ+OYcwyXw+5Hse9ljPk8IgEcGLfj3pMQBdxXAu0oo020eFaX65jafmAO885Ilx
aXEpXmVpNu7tJDfmTbwMatp0XSK9TxOD4oYry/OHvczIHYeOk5BdUMcmeRYjjLLOirHD/z0cL9eR
NDeGax+IR+50F2Rlxksq0TInlx4II3Oy7jbqzl3JedHbtm6K4KliUWTFKv65VaoAYaCdUcBIQpQO
+WA/UCJYyktfUfuXsh7txV5GfVZRGDoVo/OzCRH+WHPQmMCNNu0+HjaSyZH8DX6h7t7AlWklSZ9S
fNdQBHmY2q49SUi75H6srnX3WR6qn+Rc5S5LbFum77GQ2E/8Ld5lbJMGBzA7Ocovo1uDdk8l5xA3
vvosQ4MF44y3jgm7kF93QCPl2cSSKrFL/0GGAgdAiQukdXVbRRn2d2P+yduZAo6e+k91E37z2kn9
TnLD31iDjYrZ1BXfsvhL0Qfa977ReKY2kJMwndS+k+RAbDGtXvOxnM9aZLRrWe0bBXUSuHL3edo9
jC5qDMPqipYjV8sHM3DcI0doZaUt3BZolO9d8Vm8dWX2FiymjE6EB2Jaz5Axy9nYZ2mrUpruQHzD
HfupmM2WN6H/lxJPyJnP+bcyCBANGVKqb0lvHUZUUtbFDFBi5qxy7EervkQJPOOgt5xXOy2aVaJ7
8R8kA1aOWZh/x7H26AxK9T3XPG1dYXMFocpR946HNr5jNfDxnaA78uZTDkFqtv9tJeD1jn0dKIf/
exzbpWI3IDOFW7dWP6GCDLvv1yigztZPl05YluOF/b7Bjj9oLAPxKpSKwXwdr0Wv67Vp3XOH5fEn
PJP1wX7SEv9cLituB9orHmqZSHnj7LzUW/63/DL8Am9xF+qB9XcaYqhKhfunhTbxure66rktInun
hlZzgiybn/NKyXYaua2X2XetlWqSYVqWO2Cft1Sc8p1qQ/r4g6v6s40fRTF71sHO/QlCH90UgctV
SiHgnt1djaz2gi/+cJmWljZ0L0HrAL5fxsvU9HeZZ7prJwDlYQHlu27Kb13Z7ku3SsLoIrIDt+6n
WYrQF9n9y2xfqH+/c2EbR6He7WSev81d0zs6KTSWO2mmS3+YRjQopOlnsfseFaCbc0xKDkuxMT8N
mJHkkLYZG6zQPwLasHfFMLw4w6yd5GKOCZt8aaqm+z54m5axQTG+62WrY+Txz7LWjmDpmwFmizW7
kiM6IPiWenN7GpPWfqiUFAr4aGW/I4dDglqZ956j/wKGqz24poIEpAvpzIacaANmZXAYOLoFie3u
6rHUH2RMLtYc3Ls2Z3KrKvne1KOi39v2k0S1H6EoEUMcNucft9Uy2VoO5cXKfi66mgTpP7CvpMVD
JU/a8xVuJt0lIsPWuS0Qv4GnBQJ0uchp83rw9NOcQlof72TsFpKXVMZWtz7S0PC9YPJsJbBCBJsS
8eQhCeaDi3TTwjzqKkxDNy+y7ZD4NbLySby9uVWDHfEe+nk+5mWunNAVgpAT49h3Z2qBCc2Sx+9f
GQ5Og2C4Q78sq9WwwLfl8qn/qSlTTqEXx3GRfRqB7XjDsClMP/61+Ej0CtAUywVPifVBBSs1aQ4Y
Iuf7UdO1V7Pv/0iE48AIQiz+Ww4iZZuXhU7mM+/uHU1T1prOVl+xFIBpTpqv4biVZ8jt9ZudLA5P
MLSMQTvGGf8S0v3foyJoBN+QSn2PihYpWYmiLledi9GXe8mwP1jaEbeREEF9bn2LqrrHFBrbIYmG
+FkBYIXVgRb+cnMAODbVdfao0XxEQaTd9klr/ay/qEES/TKMBHlg3XCP5rypI0770G+hxTlxB19v
Yd7JJVJaiNmp4m1vY+TYYOgt0TKGRC+4RAmM+9Tf+kXi7MfC//J/1DbPexWotw//8KZrLi2EXIPL
VSE9qtCMkZh4QRV1Q1CfDGTTEXdKjQGYEPnpcOcs+Wlg5uSnTclSy0AoaeyoBMeO0aSzwYAWjXvJ
WCdL8vq6wNE1KLWxrgOjrnL9jIjgXuk79U6r9QlI7ZIuRyCKHHkH6gytpBqNxtqy72CXsb8Zp2+8
iOLDjLrkNlARKPSqBK+wNk/v0YMd78fGI0dh9PtwQP5eNENEEuQ2dtMqaS3/PU5CJPgWJ2MSLGMT
hwSyfwup6BZzu//tXvGAjWGZtTrFRPSLhBgmHLI50eJNm0PRlq5MXMljla6ql+jXLdSs/Gw1WkG2
6yaOu9C+YvvkYsSx8hWr3dpAhE8yJi25qPhlNTtpGpHG1+8WHuh5Ua9kSvPCtFsk1f5im1LtwqVy
LpdEKuXSRISO5dOi6Qbi85WXRoXnK4GfYurGJ+a2XFqyRFof665LOAS8/xgnG38XI68OToF8fuWj
jCiWc1zwB/IRl6HrrHNF3S4ffBgUzjGD+HT93F/n+WI1ZOHxq3GMtjn1PQmAz83RNp7KyMv3OppB
J4kxwqzQz9LUQjs7BmM0s9mYnNrjXyXMmlXd6+F5iFrUdT5aLvtgBSrd4T/jsay4xd3Wxh6f22pY
Uokfd7nFKQE5R+RY/iVWkc9IgSziFWradNEuVhxvpzfKc/EhaPFJ6wK9KMI5CI7rXt6QId+IzX8Z
Oh0GUSdy31dujhB0EgFedhp+GUMAQUwGXewotu/q7VDXy3WjQDNogz6/k0IlaoXWPjTwJpHuUEzp
hUTkL2vO+teg9ONXzoQyJRel0t68YTYv0pN7Rb7yqrqase36WHmzq2KNpPv8A9Z0vBsnC/9O8JgY
Ueh7yKbWKloOnWE8g+mNOY3y0FLvZaxfjqQKSIgNjsjDNpLT6LycRjNOowmCvbiUL4fdstM6wLNE
y7rp49Yeb3AsCayDPmrmg1z4A+xV2fd8UJYxR6vMh7kNrAfPN7emV6FB8BGbIrNxas3xdBuSlpGS
AnP6DsvnJRaITIlxltVvYOEBkQTxpa/RgZs2aPKMF7m0cWCd81LrORHr0Urk4KlS93cGwGQyAqjD
95mWbWJ7nA7SjU3vbeyy4DFy4uarUhzDxZ2udrMO5J1TRT9sNyLXmKHNPCUUc3ujB9PudezUzNbh
fctlquO/hyg1jtKT8XLy1knucopbFqEG6NyTcdg2ltXiJ6bDXgm1AlmzZbksoGY87iId2UVZ4bY9
RcsktDj6p31YHeocfbAVfs+YpS+Xa9+AT24pMMiBVObpRmauzWQOC3bYlbmzqvBPgrEkh5RlLCJo
Z5a5zlsLbQlAAEv2VdReA92qNk2MeNpt7OZ2IPqwElItIbOd8Rlzx+eQ7NkxdmGhiqQ3uMQv4FTS
l6CYw3OGiSFSjsiDfoynDjJb/8M4KlvhOWyT+3IMUFVzIOt2rr4VMdibNmwjlVXpm56v4abGe08B
AR/sb5Gy2mcTvoE84JILUjlLCyfTAzept2sz53vDSjC2otED24CKRWr+kjHR6elF5Kf2wfaak362
60rfxOVkHrER+F0EXvkztMprI/6n8TG1NPACq37KiG7lPyznR+kPl3ZBKKZ13T4uPUEz5v/qfcxl
0DPXPv9OhytQwcjHvxXU8fEhXZS9ihg12ik2vwmWIXJtPDbzO1FbjHUkF4HWdPXCIPdTwPof4or/
DEuMREsA6X6JHoeB/On/fgOJbEbwCU6R/10nMztXEwqia5bpndqXuHBo03SSlmkEzF5jcJdIlbUM
N3li3hWDAl2FcJ3FZEpS3Fax23u/4aeFEnS73O4uYxDsECPNvk1+Wx8j1EA3UkxrIx2QYYWEdodH
44uulhcZD8dMASOUhHxEqLmZhnNufITwOf3397U9UsdfxpOgrzfGXLVHhJKVb39k0Aj5jSly71GG
jyEusrFlL42VhcU5ZAG1vBX6FxnOJyghCfTn698rv+j1D5Pm9Z/l9odc/2k0hPtRwOEPkqAeZaat
VjX5KhuioV3Ng1mfjbhxtZ3hVV+UqVb3bhg157TkdGKjnM8+f4cKivWCO7L1ohqeswI9Yx1w6TZf
phqCeu7Y5Vpm2wiCQ1duSejbXr1GkAoB8POEwPhZs3xz7fuNta4NFdXgj4lbN82DuVnhrDLfOYF2
DPAuttdlPgWn/1vTRTQfNPMQFytw/vNx7rYyZC/j0pJbSKvSET5FoxNpoBlN7nf+SxPtQNApZ6k0
SgUyMnr7gJb4D9McOGLJRG+4yE4GpbG9DhZJ/GiWLYa2oHGrDQq9qzze5Bk+TTNSGOYqRLj5IZ7H
X/zpwaEZ0/ShWi4WX6UHTa3RU7AWy/ml67QWWO0CH5NtApiPQoVDDXiKDVyBTf/3fxZTVrDB5KD3
mADgX8ms3KYavbX8BjJEyuaAnoV6Njw9PBmF/do2pfbYj4Xmr1zf3HSKH9630k3zOV2XSZnui8xX
H01EEB+RkLLAMnLy65d1sjjNXf8eOZ33IVlblu3P1BnKo4TJxSX/sYVHom1uY9RTr78FKJmFM+V9
HZsarV7PyPfxUrWp0U1Iyx8yiuHKx6hh68WPREXXV0a7MlpiZ71XnrAyr1dNgcBLMw76j7KvL60T
gGUoEO7HTTb7q49AIYBC9b/mnV5u4thVHiK79/C66+pjWKvO2dFrcBc4D7zIncyGHWXap1UTgZgF
SR0uJZMEm5qdqbjpK8ebdLGGsf60xbzOu9n6OSjsFLwsHh+aRXQ3ivtf7chBsbZ1FFFNGxSfEZVP
adEhfhShcLUUBHFdQdptiZDuR4T0ZNGQGOqmyaPHBlOU66OhVPyvZjtnT3z9hqcoCa+PBr3FG6GO
VGsnB+WxtL+aWZU/RcBD/xOFcpWF+xHuC1mcshtbnuVhFjxrSd6g1UJPhozlsU7x5Lnr/frTeNaj
gNUMmA0Mi6ngNAX2sBnsbrygLzxevAwN1zyySXiiOLnFZWgMMdhznrrAKK7nk9sB5NOBJM4sXJPk
MHJtZsli1kJZe+XhHL+a4L4/1i55OxUC3VZkRM2kh6vNu3bRGTXrLkEkIZz3uKqO29zQrLth0eqO
x5/aOBpvkTsbR7vXCgBQ+MmFNu8QN2lLCoia8xSZAHwWP7k2sUAJDMqrYYOvMMgTPSX6ouTjkgLU
ssB/UvmTr7qnKQpF/vwH0YX3yNhL3yNRFgK+apJ1FMwJDhVuq/5p5o1OuuFy5T1cKQ7a18Fu8gte
ajAjhAlx5T9oX0M/ynFBwSEP0b2LYApU80dcONWDy1nCX5VuxXuC/db+ClFQusACb7Xk7a5atXGs
7JH7BIXh2elZ2Evg8XGnInnxHJmpdsjsYd7BKMveSNac7dLizClOXagakBcsircMQvEZQof6zAeh
OPeF8xYIIR4zFmuNPEKzl1nbUufnP9KUCwnbCgRV4qz7JqF0kajVG2kamJC1co5NABerZJjzNa49
89ZTEtgeXuesB7VfhDWo9eYkch5hO4b3mmFGa9n7Je38PqFT7bgf2DuvzdqMMIVd9GSLCvX93Nde
qNSUK2SonT/tQNK/SNtfCgy6dR9lVCCD0DwU2lzsI/Z6G1iZ80bLh+FkqmO5kceLmVRPemA4LzLe
cr4h6UPB+WMcjOUFZbH6t2um+VtZ9Ep+aB2KVI7a5hfA0ginLYbOZOLyy1iDA5OyQT+tLIRj7gGK
+CeF7a3guP4L91omAxfW+cKBuSG9osErjyhKZChcbYeFW6U2lGSN3CsxQs3ju7FM7bvGaOAFIz2H
hgy1npfaL5H3Gkbt3nFt+1IalEaVFskPjBj3Vld0b9hZ9PsaDaTls9N8dQwgrcWcP4I7GFb9lBYb
uO0mUHVbe9Oq382solXnNdZdFowTVTy6BppKJIzdp2IRkar9vlppYwQYfFndRAgTWVBh3km7ESQU
KCrd3TXLqlr5e/9K+uXx/d7/FK8banenZ4OxHttyQhAyBosBJH3T62jPOV0R7BKntncThptfjVij
DMGb+CCz5BgSlNtz6yKzTmzeGX1SPmeDYyO0fSdBkK6cR62qHqRn2NEEpjqk6rfcH28Mcqwp2rs5
vIjOcjpsG7zsRf0NQLV/6ZeLmSNvqaNTtZduX7szyOzih/RkidtEb46pBrioEQ+Eqd/HyCxuosIz
7nD/ogq61OEqo4A+kYTVWup1MiZ1uMGzgSygEX8bV5RQ2y0p0Ksto8TKbJ4AvF1iZShPfTC31cTh
n3/zNcj5L1U+TqdrIQcQ47VrR3hCUTkYQeTn/r1VNl+lBEGF0r93lfKrlCvc0PNkTqoV1hLpECno
o/9h3XIXifQLiKsW9bFdpGZ72T7KptFXUKx37DA+yzYz9MNg7+XjuJFZdqXp4wx1ScdSeNFclkuJ
rPXF14b9LeFno8cnQ9d8H14QHlbm/d6vPRRskiK9S/XizV+YaWloDnd9O8agIOGtWSEQ8ibUajKf
dCHIbs0m6l9zM+ofLSwlqug7mx//L3f4KwG68SdTcFsKZ6t8wQ7P2EXg2E8cgFB6C6zFuSJtvvp2
+duLp3njBnazRha8AL6Ke2usa/beEdEZ8OP/6st8usx3qc5XuIIu8g/9da77YiWEvCrsmmc8VHj6
lNNFhmqlQF4x1l+EwCeXYKm8koZEF3bh+V0v/5+LypBi4yhsXDV88IqZXyeLnW3cdO7BFb0DvXPb
zTtDtwfEvXNij9Nd0VYAVybliwWHWvK/tmubB1R1pk0zsWfBjCGav9Yh6MCUxNBG5E9Enu4qvNdP
G2q0uC3bhrWHSf9im4VziRaBLmnBm3IubcXDPyzbafufCQkZqLPg3+RspJdnuNSlIyIh6WTa2xB5
tq0QKMRf2DN3CI40IHzgW2ildtdQLjxqGKZNqxtEbMz9gxeU0VFAX7PMSlOgZKQBAPeP/5q93mGZ
kXVyq8GJ1a2J7Su7fYeXlKqA5XeqPtPPRv975OWOiDyZT3YWbOYNaS6J0lYrkALkkPG/CDuPJbm1
bD2/SkePhRC8UehqACC9KV8scoKgO/De4+n1YSf7JJtx1ZqA2AaoTCawzVq/aQFtKm4bQg/Ph1n1
bw+TKE+OpvolAG55d2+/PUxjOlxvghf55MA9URDyCIdOOiWLIm/7VA+fZbxH4eJq7edRs58ToRrN
/19aGvJfgTV8lpEm/siiAn53E4dPGfZ5u2m0xv1kqN+XqX/pBJKqNVvMRSje3kMjUY1Tr44vcSV5
S6fedARueNCJ/y+X35KxVeyzbCmJrzjX3jZct7osxbKF1U6DwLgG+DJsX8dpkj/1PuOn9olknYpn
RtEDKXG0T5jgyttYa7WtaG1sbLb0yAA2YvRgtPUKTYXeiVGO07Eb0ErWjcocncwO51jx64u6oUkS
VzOByYuiJlu/uoiiOIi77IASj3tlkVN510Tml8WZyl+oV76JQvwr9eo0n/w6Q8gKjeou3AkSuDjc
W+514mwUFHFxqvQYJCB2DI0pVo7qaB2SCC6WZWs/VUk+p7UZ/ihSIDAwOEGapd+GTFK/mHWBxsBQ
pJ+bECr80oEaU1qgRjDGkvcwQMpvIrD9Olaq45l9BlVTZbmRZeyolohhMa+mq+IY+ZUEGOnXJtS/
ZoO9y/IVzQcRP+4b+evgsC5X89Z8Brg0bWs+8KmcGePNhpSwkB3rpD49SOq0F3pkokoc8tU9SJzd
G4SAmSiOupYfhizd36tqaX6PRnuAOtMPLzNU2T7FdtpZrR0hPKWbIApACaxFGOXJQxYNx4A0AsJb
oKZJJUvETnNzeEHPrzkEyppUXu9UEQVhn6itLh9AXpW/ga53yGtYW2rtJmDwtrpdfL7DXsXZb/1S
nqsO8Y3lnYiJtu7wHFQqm0KKnsSWLh2Qy4OvxuOw7ghFnYpwpWov0ZOo4kFFYjBn6hONM4LqZwi2
70iqFq+xVSyEneDNDzHzla3iZjuzZhF8qAJnFg+MRH3QHDl/jcG/7qZFy31JHqWtWpulV0qhU8L7
ipUzErtbzK/C460uyJqXYhi1B8utNL1E+Cc3sNAwSQeuazhTU/4q6nIE3agtj6Nh/BTVZMscRmlL
PWhFGb0Odb37w4bYiBWYNuECh3fNW4sDcjjDdYpSbHGNX1WiPq9Cdds3Wubx4w9A1FaLGouY0VnI
gN3ctWy5wWGGMJsnVMJCI2YUN4vC7RF3IH8Os74qm0u/WOEjo2D02KwHvYwdTzcAF4gGUSdaY7D1
8oruWPuLW5ihzAChgeP/4x5pKX+bSkc5iAtFo6aOb0jyaXtlgIlT2jj4ibzM7ZAbyGKsEhrikJqt
BbDEOtyrxNk99yOKo6H+1QTPUIaL/W2Hp0TpsivCyXZvCHNlmuPHQvdNjMbaDRoxCECuvQer3f2y
7NTYwIC7LoyXsQ3Nlzj66NpgfBY1WTFOoCvacS/awmoujlJlEwgPQVje9lBgn5ftHfJRxDOP/70s
oB6/gUO6tngn6RTu7l3UCbtlrG+ygzDEQwfSAIr+gpgtejVhGWLJF8ln0VYE1uTP1dLuRGtso1of
RzNyuwDHXyVDrq9zrNwubWalcfN2xUJPoe6hI1GQvFk9WUxiGofcTn9G6GK0G0I5APIT6XL7P8Q4
c5MtaJs2pWKSfwaok4F5fKzCqrkmsNZF1b1e5pvAQaOvgyrIb32JhPzWN1jNce9952r6C4g38GMk
prTyChd72kmzVLI8JKSrBPn3Npzqx0ZP+mdwlA+iOm6SX70E7kFdqt97aeqDqI7IUgSI3vlR3WrI
+kzOUQ3wIGV5q4GfqFqPiHf1JWz1c55i3NcNo6+pUvI9Ku2FlyOOXvO0tzd4EZZeM6MuiZpt92yi
2niIeqddrSbaZ3GYmFxZdQzyDs4IXquJDTES5evHZEWz96ap3/JtZsJGPNGXZS+SbiJ/JnJwPcDV
Cf2ue/WiByH+yMMn0eleX8ZWtlEwr/LvDQMW3P9KatZtACGuKm0/AFXhoYCEAeKIx8LtTInnKw6x
z5mBXO69XjSq7ENOAY95pK8ODKJOHBIbzmhvqX+xt+0fCgukYmXC6iLO9GmSh+VEeCb18OCoPtUT
uqCmFGO2YbblJxhytmtlen4WreGibx1lTp76DE1Ow8/KIN2IEM0yRj+MqA4Ogv8hOCUL7MutYTmG
d3si7VAyL/A2bheILtmE87KEbDFmx5hJFWZgXcRZLJX2ZQwV9JuSxb7M6xmBB/v31kR/J94UepjU
6x8okfjC7yZgreqHzWSfJ6VWH+yAyL2gm09S81Q1Svo22rhhBG1nbEMg2p45dNYBHJ3uhVIb7IKQ
CZJpoTuPWCmLuVXMmXG8vKFEV1xESVv9l5UJXqGYX7XVnZlPINrEwcbwCnhWEfFmjCnh98aIdkPR
a0/dejBtp8AgWzYP4cIM6rW5fm6B+15uRUc6kAYMHkVfo2TyCIxxKy4vgXY+LVUUngxl+vare7z6
WRO29JS+Y3tATGreKA2y0cG83j2TAtkTn0BcbdbDp1lTMaBYU5Q5ATLP6qpwc89OipzkvXjvYlsp
gU/RAtSGTIDId9pKq/jzUqtrkG3Q6k9RNj6xRiAi3cxHTLSrvxal+9pVExpItR4gy5/qiIBVK1YB
P87YrHPSrxBKikKrnqH41l7VW6CknPKsLGOD0yBhXpNFlbFbZuvPjPY8lrGfhgyC4p26H+CuvLJN
rI+iSrypVsj/phb8EDUkeBAxDBtM/dTFKV1R2ViSPzoBYljaBOuqWAJnP2TNRVt1EJFzrQf3dnpr
1jClHHgeUAVZu8MgJ0uXoJgdVlb0oC1R40pSpe40BBwfRnT6dHeZUbRKNAn3uLXy1nE908j+HiW1
ePqtszhtDYQel7S73PtatmTsW9t6E5AmAWFK8tD2RnLOXiEgTwh8JSfRLA43WJNAON2v+Q0Wde9+
qxT3FN3zFvluvthXHIR/mGIfHxP1RcF3+iGvu/wEjUtEmog1XCfsQ0TDrV/6r352vcR7TZ5+jH/L
A3c8LBeFxPlFirUfOpDGnWhMhLawOJ1jNTt3neze+/5xvRVheWVUBW5hf994TqKDgs7eubUG6QEH
EzFG3flpfVRPbmUE1f7e0LK62FXgFlxR11vO8lCnF/Gsl7BJsPOanwMytMZRaySKSv/c4N5c7syo
UM7//Mf//D//+/v0v8Kf5WOZMeEX/yj6/LFEvL79r3+axj//Ud2qDz/+65+G6thsZyxDVVHTsnVd
lWn//vUZhRx6K/8DUPRUxmGRHcF25xsjTqHQ2bzka2xURNBF5FyDoUu4Wn2ZcHpp1Wx6VZm9D7iG
2Rts1pev4kC60t4QolAOSdHMr47RIK+zUloVJUPhv5qvSgA+vBknpHH1RP6K+unzNPXqXk0XEz7b
CK3hiH6efkTQ7lRZxPWwL19dBfAJd7GmD7ZmIUsqVn9FeEYdcktKmzQS7ri3CF04BdgF1DDAlSIe
wEqsxThDbknGKcIqjcQjFJHgWMEhndFHB1aW7YA7pLe6eI4vpsTzL3qU9WJeJ5yP7xeBIM334kZZ
hvP8f/41bPXffw1Nlh2k2YnWGLahKfwe//5rZKlG2AXcxTFLwfnMRtg8ZnbTkDBUWh+33Woj6sQB
/wjlUrXJrQodOVhbPfBrVW8Tn4wr+i5ZPT7ApxluBww5CrCiJfMuwGrEXbJoBKXcK7s5Htt407X1
D3R7/V8yH5Xd2lepm0IvkokuI4oFvfFeJtFABmsJ24dmPRMNak18QNTZhQUQoe/w1hOVt6sro1NR
DNhlhhZARWbDeNtiFihmLOWvDafUMddnivZrw4lcYALqqDmKruKiWW/ZdEa9dhRTIJyK9nC/5a2O
W2aNYz6KkrhlX07JVhTR80seUCy67VnFfcUtwUprtz8jbumoUoDGG5telRdo/59/ak3W/vitFcey
eOUIE2sGyHH5jzdPkmwNs7Ei2seVrBynzCZu3+IOoWZoAONgYPtdNIPnCUrCdaI895kJN+ZFnRPj
2usVhnkt/rkeklbN5lZ2Yqk9Owi7WXH/rz5Ny68wJejlakVlXSPQ3/tGyUci6anzOjvpF2zylu/a
kr9iouS8zYiUbTWpHw5LHZpPjPWMYXYvfw+7Dm5A1H4OIjKFCxHJE1Y6AcIPLcady7h8R26uG+f4
uxmYjpc3fXFVgwmncZ53KDZGA6UQkp/OX0vD1nQdY5Qel7TIEKVH2kN3shekUcOjBhnuQRzkhnBD
VKQt4qSLDYcW+paoE62TGvfbvtdCrxmGbrU95LqoJBqBr93lVldMK/NyUNVDOE6Dn45pzOyfoXEd
qB1xKB59+Omo4YiDSkyhNdnWitJijdPFNKbTXfDaQDoPf2VG79tNJps0c8siYnO/iVGigQEEIbnd
OKvr+kAMLMdNMFEIDuJ0wPCukEZKlOqaZ/gSjalaYXtSV9dqretgozPN2ebPqIuT/a23aNG75FNg
9cBCxLXrFeIyUYSR+yCNAPlE1e0m4lQprYMydBpEFY0bizpxF0fV3ksz3hlDkpyGBcDC9PdBNUsk
DVCUB0tMGv2PBlGMwg4WTQ2sWBTFFfd+uilphxzd2j/q78UepTPLwc3sv7t8NGdYYzkASHGB1auL
H0VI1t5pXnJj+bYU5acQOVoS5YIgttLG1oZgbbhX3UhlxiW32ULKX6Qyn772cW24bVtND4qe6Zem
tgdPNCz5ckWcvnizjKU+JF2WoidX5V8RzhTtGMT3rlJpexnRkStByO5qTRYHwO8bHVS+Z6xFG0CE
jgg9KW0Z4MTWCEGW++IauS4eNLyyD7ptq4oruhsxO3JQTuvtRMWtLagb86Cb3eOtk7gHXgTFFjan
7YreA/ztPRtjov9EdJOXathbKsZ7Va+eW2LMKPnb+lOqISCkxLdCQtT+ovXZQTT1aydz4OUj0Zfj
fkZR1Onsv0gtwkYWRdGgr4rOeGlkhLbpJ+pUoh+42I/F7X7ippUSskxbITvrXxd9xwSkWtg9Ndpi
gETWlksVIjxlAgGZiVpGkoqaQw/VDr/ZBQvbpNYehkDWHsRZneuLa6r2vIuRpTOBgtDsyOW2nS39
fKuzpKQ7ZyzgReOtbmxJUEC6BTYk/oBoao1JhUSM+4Mo/vZXMoIjU9ocp/UPi/p8GeGNDqsvmwNg
Z62vypl44BD9uNUB77z85ylCtZ0/pghVtm0HvzbLcDjVjXW58NvijPFetQhiaTuMP1bEV2Yq2XZq
9b76CA7JVI9HZLiCR11CjLQb6/y7Lsu7Gmujj0ZnKqnL5fcehHqmjyrHxKxoFIfxgAR6PUxosNst
XOCVlbdEXe+JViE6LVqXHqawUcjab50dC0VfXq1He5G6bRuPMTORDQU8nat1jLXRj6kn9SlZD5MG
ICrBq3sv6qK4eY/HRj1Ntvkthc55RNJYfbodZGmHA3tyFSXRXZyJ+yhpRwM9ENwxH1nlVidl1XrX
nKhv3CVBK7qWlHVORN29nWUqb6drOcxg0Py3Lag0Oov6e4e1v7jzst5eXCSK4kzUiWLP2nMTBCGW
NX//BZQymGd/+2P/r3sZ6vhECkHe3e93+3TrBb9/+Pv3KKOi3Xeacrp/rNsl9y7ic2V5clBzIH6J
YwYXtkmaOylW/tnGi86DbTOeQCRa77MDkpyFPeoy87RVVmqKUFn6TXvpprrECIdC8LrFux+Q9dO8
2bBr9vwQWUTD/RaTgzrF9o8WY2jx3+xDy+vh9z+ag/YdVYvgMKsVrm+QYBqMslTZs6TVBW7RM+JR
eeci+zeUnf1BTKTaz4k8bVGsQrhr+Jn2knWrtse08M3aDHa5MmqDu+QpTr7RJDnneKzL7bCSP0Qx
WevE2a2nWVXBuVPIF/Zmo5/EzNJaNeLykbK7zTOCb2z0KjDyWFV/BrM8/WpZJxrRJza01mt6A8k+
1l07rbPwW9WS7JNpW7t+LvWvpmPZHraH4QUr3fCxTogKV7iQfg1gmY6o37x0xoQlAlZ5G1HPWxr2
Y/PVwARrE9WFccg0PX1NpRy/xCXcLA3pIbbBKzE9xSpPDvsWjAZSabdKmzfrNKB5I+pwVtevnRaw
dZpj2XEZClvYmVSK5jpxwJg4wPJd/fbPFPfprmqk4GRrbXJM65LYxCA3ZPqKZgvENH1iwK98cB/t
W9nnGvYQavrFzOt3MEuYfUyZj83fdJoi/FF7SVKuZqGSL59KlnKOrF5vdTlbUjceh0PC6H/q+vpX
Q7Oe6QUm8pAbefpEP1EpriOT9D2McR2p+yi8JslZONSGKInLgRFd1QSuG5hZaSuKwBihKDVlvFsY
r6/CuTZipj4ESThIL7fAvOLoHZCe9lGAJadUavw0KdqTxiWva71ALon6pC0f/z9DvezYf+zEdctx
FIsNuGawB5SZxP59sOdnKUxTqYzDIqOYG8G9XjxHyQvMIhVpvp1mJdsE11prgf4Nh4pNs6L24VaH
u71Rptp5baMgc0GlOR6BLN0TdREmrOd2qgpXzjTnNUf87HFMjSPSpTK8exJ4qf0qesZLfLIUdAvV
tWOL+wyJdKKyohHsrOFF7Gn2oghVWto4rSJtROd4QrnBDu3PFpQdj12L+WqY83IOO9K9oojpa/5E
SGNbD8jDiyoE5N2ujDJUbumPnPs7EjDlVZRQP468WNWTY9/PhBytwDrqoYNxIOhzP4Its+/H3nxz
krL2+S8iVd4BOcqbHDHdJXFurWromAT1+uogOi+V5ik2mkolcMRD3y3d2wCnkpRPle9F0ZFRvuVz
ZcTo8+6tjBUsp8ce3tnaWc36YFvm42qdTVHSVt+aMJ38RJFjAm5A4p2mTS7WeoBKlVwWU0aHwel9
UQIF+atedLvXNWXOW5wOCM1a5c++lFFRXw9mXFa3s3udoqiPU2xZ+3vVlAVIFK0HUQcSnC17FVfu
Hw2iVZqDmMR13BzLLjMOt7oAboETMnstRvpCer24FFkYsKYjUbDVEla+ovK3lnt5JA/mWGZIsIrr
7ofbHbR85Xbp/aMyqb9al9IGrYSQ/1Zdcvl5jryi1stnUUhlW93NkT57oiivHTKz/q7A7T+JqiCG
bVUa6ZOxCh+IqoJEtE8MdN6Kuq6LosdyqPyKB6yywgeT3dA5jMbxeYxl1rw520VRFIdUVw23aqz4
ADlgfDbNNH7K81U4ngvEAdQcqKo6wMhmrWNvPz7HcfXTmBYEgtcqFdXXa40omiiJ+0zkdTeWlZQb
UQd2JPKNynC2eblcLPBLlzyu+ueoMZozueE3UapsuX8G96kT/gZ3J+rEASzYYSDLdxWljtj7CbPv
b6K/qEKtgGV5Y71r6dj5lmy3Xwb9hzT22sckhQuSXsynOckTnnaVNEZty2+ZNWk+XOPI7+38i9GU
0hGpyGJnlenk4fRZgS+NsDpelMd4NFGQ0ZYCEEwjfx6U+KLYufMSI2mDeMfylSVeu2sIcPFHxmUD
UGHYT4iYk5ctUHebuuOUywhbTMleLkLzEhpBgq8Cfr6JPVjXxtHeyoZUq93V0cnhQzhKmx1apGk2
zkhAcGzyXW3q7VkqLogS5AMmBs4Ap1nhE43mXsmSbapVGFrXRsIqMSPZHs5uNS/sMovIfJIDRG01
WZqORRTLL9Ay3mtr6r7CwGJ8qXT5iia2cTWrMCI1V4U73WqUTTdl+gOTrlfNavgsDuRA5cPSxx03
/1ddhHvLpgHiu7nXjQ7C0djbBQeEmqPbtWG7eqhm2aPoJpOFP+MF+XC/SK6lkbEHU5D7RSmxVU9R
rGQn6mZAhecA8Z9BL8vM1dq5PkpJhLaFKJd69assKk244dtwRlQXwGjm3o4qWlBgoYbqmEoD9s+i
rA56dRRnZJTouqztrbhK1P66VK4mN8jHwhczkZik8DSFOroeRN29eK/7o18i5jLRfDu9t99vwctq
/Zrwbqd5PoA7Zb+MOOJxartfhziEYZ+uh8QyoswVZdEsKsXZve7ekMb4tLn35j9vcb/6V0/ojLua
wB1uqTEqQYb9JMEOeImzAc/4/kfWDcuDPCD/oA+h6re6HbD6zIOXJcsxOVDU+Keh/6zCqfjOjjL3
GMXBr2Bytq+ctiLQE+lPw5gjdhd36Q8MHRNNSX6yXh6AsgX5i9RV7a5UMv2g4VBG/BUorq1b7ddk
tvxFRh3JcFiBhuQrfQPo9wnF7OwN8ZCDAXn8c5QN8dYOm8XjZR6Rr3MkvkQSvik9b2bfJt86ZQjf
VDx8LR2LVVypus/pkm6mXpfexnap9zHWtN1kjScTmYUTHFv8PPQNBozzwcmKnO8tpU8a9mS+ZjbO
3lCLQ7wk2qEPyeNCX62xN9U+bEn9LAb2RFbjjd0apR+8MXvOu9zsAEZKSvw5aaSnhv/Q5ySu9hHA
wquMDISLLwmCK8u8Kyq05e188Wepazd1jvUS9BCwS0Um77QQtxvWpJrPc4PHoATexiLqTc7SzpA6
RqIA7+W9jvmZGyRkCUzFMr/Bpd3ju4Ms1RSN5z6trQfmFS+XUPxBqeTnEiZPuiPpn6cswSkvfcvI
R39tJUSgQrt1nb7JriW2uleEr0klriLhpS2dgrgv3sExlvsCmO5usQz9Bav3ndPEu8KO++/Vgi7Q
ZDfDE5FY+5DNybRNAqwYWqm8sryvsfyeCj8PCt1DkKA5sb7NPuR5wyioeEvOAwMs1PGNiPh9reLe
Xk/FKbMxl7Pq8gFLEZRWuzDzWlXTMdzUyodB0R1/gmLgmJU/tqa262PduZqq/OGoKL2xEiCTghbB
IQlkQImh+sNCPv0IfpAIk/5iM4xZaVkch6TGl6+SiXHlIXbcmmYD9cdOL+greW9K+VEfMQJtzcp1
4qzDYreo/RJG1NUy4+xosqBjV+dKXe06Mua/eLwHn/oaTH+XO9ZLcohZV4ICVE9L47A4MfJj38bF
scZRZDcn85vW18VLcTDG+GnoTPRzQa1AHe6X52gox62ZNpKrLZK9aXJWYbP6gP6odAy01nanfArx
yCKul4ONSpzEPiZyc+6T6Qn7LBIlTxKiN+6czzHDfdqf2Z+GQXIIfvYJKvwtYoFHcaidJvNn1LHm
0k5csC/dsa6gcNa5AzqvSPeGpG/xlFfNjZnWPZ6L5meZDpaK0scYvbAS6rDnmMqjOKhOXN3ORFGq
zPLorAdRxAYiYRj/u/cfzVkMT8OqRug1o31sVhkwgPVzcSu3RfktMr5ZtcFzEFke8lPqscwz9Yjn
iJG7JevbjCgibjZu1FVfEItByZlRBCdIFEKJFTiLJ07VVH0z1ajaRhUWayPxl6M1E4VlTzi5RX0I
0thxy2hQcaNE3yfJpV1sJBLuLjZ3KJvKS5KeWb95UPXahme2+vhZoGIcWF8eY/ySVgzvWpJuYIA+
maPM8y27sjqnh6YxC8Wbsvzdyi0Ui9ZPQNDJdOTqMHdvdVVMR4eA/1FaD9iNZHUErLocimOwHsRc
I84AuUTs0SsiqSYixf44Am6U0S88RqaOxtN6NhjD96opXyHY43snp/wP1OsUq2WjsZuZEdCFanjM
x2C7xOkVZqJ0bFZtN3EIYlADUqaXnpwC3m3ngxHzxcTvp+j1u4GA5wZhsuI4zktxZAGEffpwbNVC
P+hG4RamkrNHs1pUQrS+2OhyD9gB1sCxdPIvWtkam0JO5mZfIFe+TeriPVSc5shbShiN/1h9kk5m
gk4ffr6p5Vg78cUigIdeUWGlriC2fozrbjkaHYCwjA2aZdjVMV5/b9by9s5KYhYkhXxMV5movKn6
23/Trxvx3yTOsqIebmcpdK5Dp7HvC8jS4xal4i5cYhmPLv2ybU3jSStzILGhA0dWitqjONhy3R77
lMgLjHykdYyZtXtZuuSd2mMeB18Qc3lqakXmBas7D7C/L0X1yW56Vw7Q2MRnKYzz56TOSAX1rDuH
EHJXQUBIsYzPjSkFl2QaFq9LiqcyySdEC5RvkELhMrbjKZ/0GbJnCOrdLGw3t+COmP05TOXuuU7b
0DdNVkT4ZrTbGNaYRxgeufhaBysXb3UQg++zGuRbEByJT+6v2aA1pvo4BYXs/EgCSBUvnJ5ti8D+
mkq27Rtm9zKX1eRPVWhziRN4japGLn4Q2TZiZ098ZnyJLLgG0zx8ZvkfMs86tZsaJnrIFtgxZ5aR
ObTWtFxiufOa/u0MdaPAjN6ChklRE6l1n5eKUJ/dGHtrQIu7dToWBwbWDpETMUnkTzkpIF+TR5If
4WTsTYOMa+jjExC6gco7oQTFtANOpPGnJxVQKN8niRbFbSachRjx0QVV+ZY9a5mm3+fBY5aGsC8y
R9qFMUZGidHtbbM7mwFC4WlUHRLmLEyx4l2fJx3/lYNFFhOFxAylIBe1nXzTLCXGHKqElJEUXtM4
xxKmaeQNY6u5QXV28kMre0f2Td6YSRUhDlIjWjKRsIzxVxgdFT1qENWb1A7fc53g2IjgS2h105XJ
7oF3qDkVEcqy1nBep1WXnNpnGaCrH3c1NF8bHfSGVbdvy1bpmYryZbDJhHVdEx3tYPCMxpxRPW2B
oAxxurH6rvedsL42UXwoIs1mFNQf0H9MmJgdfa9G+MnabfvZ6bN2x/sJ/agtn9SyelXVpt3wYy17
086NXWYOG8i27a6d9MaFcsxDnaOuHsX8rlKCo4rGI6dqh6WZ4i2bieu6+j+3MQCwbJ7Kg6INbA0G
2c1tVuPpMiP23TPRzxXuDhXIZQMw3CmT47+Suc/9cFiBUQMENBB1aIZh0xnIoIPscpU0TJn8nPEh
TGfLNaSFRDBSquesf2wxbfTliu/fzekPo6qLjWJL2kUyEPUkAvOXoydA47Lmjc3UaWlVqHkGOYnR
lh+ShFxo5Sw7VXIuehaVHrqnztFQ0tGvFGAiaWJvU0iL1865TKESQhOL4hermAK2P5mxt6XB8okh
GUimd4+JTo4NdVZPNdGyV2LIjBHhv8QJggsZE3j2hMiuNcTIh8VADidxMAKo56OU9cuO3MmXssQb
AHuF5nEc38osg6o9IibLgk/ZsI4avaYxzmYWGXv4qpA4lOb7NLNcIdcenJiNrklm1Hu8gEDFGq5B
JmbXGFZyMjPZ2PTRxXKG1i9g6TdDZT9EE6RyremwcB7VztVCnWckSK1LvciM+gtOYKBMFVR8WFGN
Q277oZOrXtdrlatoRr6dKscFAmk9x6jKeEqOLaCTW+vEjX1OiuNFPSCvEtbo1BHagsGyWihm6A2o
vbF+qOQaDcUj3g7AiMOgBXEAoSN1eE5y05QJJ8ch9laWCaD7CBSSr0/eYKntyJMW0m/gwHEPtAnL
KfrgY8jzPqcqUzT4zh0+SlvU775goKv5AcYNzB9qeSirOHsopybxFs30sPXu+HtF72mFUWGtEUFg
ZDHtjYRuvHm0puOYK49q2DfbnOn5IXdwvymMuHeZBKLHMCzf0Kw7g2a99nhYXCGGzGgHXR2lGreB
PThPujHsspn5p85rbWPKqKM3dZw/zNKMbd/Ur9+HpWhRm/O2kcuXrB3aja1hs1hK/de0yLutaaNy
jnmW4mkh0l1pBAIUExwVZQdz5Idgsx8s8oixRgmktcJMoh11r03tt6XUpVcnkR5TVNtVSKMXQh/D
VpUTNkA4g1yVqNvaaaWcorXUd/F4NXMNb3gpNI4mIgukM+gRRwYPfll52fixLLnkF4xq1zha1Gsu
hWjYgybyRJFB+zihLYKmAFYUyrLUH6GOA2RX1e1HVY1YV2t9/zGRqHMdTPs+iOkO7sxg/xEyZ2Os
nC0fqImhngbOA4NEPAUNGBsfzpL27lQM2kfbm+RieKA/dDSnQAQ01oeSsucBH2x/sPxg90Piwp86
BX6jTmymkuzyg/0OT1TTKZ+SFnu5QNOjTytL2NWCfMCYJoLSS7rwrYklkodoGxLjfzNJHHid3Bmv
UV9oZNLD6jXOGZVnM1I8ywmK/dRii5cBdXgOEWDzZ10Pn0LlQuA/BpA6WI+GMkNwbyz1wTHHehuq
Dgn9EIbQFDfzxUlifZdk3XwurWbc66i/noiy15CMW+XYRwPoyArlUHsIgUXg/rqX5gz5KzPJ9vNY
azglMUXluYmRjWEdYCBbPjRqPhLJBWAILWLqscw2Nu6fslnGxaHNH9sGjnsH4tNNF90AWlW8Nima
bclSfSrJZvjmPMteifp2VugnM9bPCAcp7IKU70OrvZNY/KswUdpHWIBFcH1IWT9MqokZch2bx4mN
eI9z52mJxl+HIZWOBZ8Ftw/b8fO0ORtONO0aa34HkDz6Bg7DjHuTvkWrZNhUWV6f2J3gDQE/XLGU
aV+AH/QmYL6urWEdM6Pq6VnrViIxtPGgj/mz7ny2LVl9K6T5ZzSwM9d5XiNp30th8tBg0L3NHOsj
KLD6qAyjf7ND7PRIepEga+ptEhLSlRq1uwaSxma87a5DPNrb0ClUSKszqojEbwf1TOYMiNGaa03s
9ENRSC/VTn4wHGLr2sCAGudRtM1hBoC4j59nVYN4lEXvldW+tLWrjYvha/2xiiUFy7v4iYnLH3Us
XJUZEJAqN3/BrFLMpnSl/P9ydl5dbuNcuv5FXIs53CqHUqhc9g2X7baZMxh//XkIVVvunm/mzDk3
NLEBqKpkCQT2foP4RUK252kuTLTTo2iByjp+2JPWrae8zZFYro+h7iTbwtc+iF4pCjUg4wSWfMpD
6uC/UEIvVtgE3qo2/XxqTItXEgAcKUF8kxB0SYHmG2z5oq1uftGLzNiwPr5UHQLfehb3p5YP/MKN
8AyAh7h12jo5ZkaHumOJtHps969DWtnbwPcFyhTdV7UpSCkgPD/ZIWvf4Hc4/2lsqhoAtTkO4VFZ
fsHDsdjguv6Kf3B09NgwTK7y3NYUYZWIJ5NSlutCaEicOzz4q5YSa4jsA06i67aww5fG3VQp2nCF
2nmoV4Db8vCQL9EQNwFwxKE3XQt20nbc/VB0EIaamwA890HK2M5zpn8fEORiiUFfIxvaL49OmLp/
eSWcVzjKSwtWW5MHB7/RkkUNTw5C8uQ9Atm2D0Iff9YjTrlJP78hkVtfoKiyZDQRSU9oO5fAi/RN
n0/NoUGKbGXCN+YAQa4gq5qeVBEpigxLFbxK64uqq3zAI49zRzly5MhLRH+fa7XdsxHutqPslj11
VbHtAmTJeBm4vcAfffJV9Ew9mFE2bm3nV1L59b5rFeomtbtUfTQ1DYSrEd8Q+korVXuH/sWy1DhD
ljA3tDC2t8a4TihiPQFpOadQBJaRaF0O7VBPBi9yXlE9RwKjW+cmZhq98KOlkuQslsG8aHpbJbed
H0Hc72G+A1oZi2llTwU5fB8ifQSLSyUJhRmOwTm/7I9liPto114pr5V4xohqK7QIYQqjfWynzFja
emnuUd1ah8E+DIDBGCmikGNiVlSZZ/m3LMHfIMnOoCTDpwKHO3ZLZwXpz9GzBQgjywBuW/sr3w9f
0GT3lrpzEF2nvbbpizoaPYXVoD63Rf8TUaUR9fcq3lVqSPlM4/k2uewrayCgUWAsiwHon6KMZ2yK
SgrSzWvk11Tm/F9+n+cvqt9943zXwi9sNmPgz4Q1votlmZxtlBr2aGAGS8+21yB2vnAOh9qWtdO6
dXwOu437FTHAdDcpSFcYcUfpyMA1M6ucYIGyBp+r+i0x7YDzU/MT+EG7cOLpxSqTTZJ/VEVofvMr
cUJYDLY6tJZsfA+yrMCH1kK5biyeEMRpN07kPBlD+l7kiDxHzZdk0F79VvzMU/apbfBNjcZfblTn
7Ci8lspBEFCXi9SjqwFssqJ9U7Vb1W6nb7DkYWGi36mnHQKH1aIQpFKUXKs2WmUI3L9ybRFHfwlE
lChcFeLUd4DPMzXFQ6uqgOp7/VqLmmal6AfqCFmCECvcj19NgYqp5WDsAqtLvXYtmTc+uZGD1mma
IG/oiqU6svvokCj0JsfhbO1/VUWPu4A1uos2m76mvDGoSXMeaa9FZXibISvDqz+Y1sKJzoVnryIO
zh9OM+wt7M4XJgW8LfSmV1wCo8tUKGg1+AqPKOFhYB14iLUH3xQwK4VqBPvc94unoE5+AOceFq6G
lLVuKMfvDgsE2wenOASU+rC4BUg5eV26dAcW+B277mSfYIrVu+y88DsvlwWKdKQUcqhL8LEWCRzw
yijzVQTMkeWfA1UUetpmIuWyUnUThGaB76G8MwTpVseO39W+6L8CeMH4xqmjR+SJ90FTOjvbtpVl
EZfK2Sj4Ux3kJCxUJ/gIp8a5ikYM4CuyOWyQlDdvdDlMpMk075eUN2NS0RMI7HSnW014VeICFzwl
tGEhAaC/6ACsyat4pLWDeKrX9ij4SSgRi2eQBFD10vZBYNy+CZJJLG7qN58qN7jNFEkXnjBPahfm
lKYPbmzXKxEBRymcyT/pwl4JO4TSUvXxTxXaB7v1kNyfBrMAIaPIXN58FMKRghT5C4yovdhaSHxY
HWT1cUwCDj0zPgy30goyem4tJLZMjUlU3wfLXtlkQ7m0YtSdUhK5c2G4Q1kkqPF9V8N+kw2+d7G1
4vPS+2usVZrLPawbGppuU8++dZqkYPPn0FpB1zoeE45uZQvtDoLAg0KmkAVytv4qsZZtYNtSWnMv
Y516T/U4nGRYjrJdthDIH91GuRyzLlNjuU+61Z1kGJzY2fGo/CUGRY9Z1lpCSdoe+kaaJMcb7MSp
VaRyhugoOyUwRYbmEaSLEAiRzfk1jETfu3ER8qi2nKu86NnPCs2hC4RCniEq/ycgBqLDfUDmAKGe
OHat2XJ1ysJM3WEbYsK+jOQUCqvICKEVJafk5VSu7DihkGTHH+yqxudSjPVBJe1yY25o/qmGtPjV
CcdmU0Ej2mtWMCIB2Z0keSMccZVSAtU85VojkFLrnYXswE7nwy2bUzsA6Bg9SONpk1CfhLqwVbz4
veu8cDvhSXUMB5zD/TzM34yo/pDaXnHU7MfJ7L4UGBusCsNqH1L/nYUvfiomnm+2jVNdHGNYQTlA
bNLUdM6yN0Aw/GSlzSnR/Raxc8NPtpqnIlxjKvGTCaP33GbaS6faK6U1NZR7XP21gKEmW3Vf8jGl
NdaJ/tSZnf76e2Qzj5xbJpLeq1gYlzsF/cZSn6zZmSkDgTfqGn5ykrouKer/YrbHgx3tZ7kwKTDc
FSgV3wSIkStqtqTQn2VHiFwWOcZZufimR1xMUbwHEjLr71a96zzcaHCaky/DpjaOn6ygv5vQ0ZDQ
sJ1NU+/gGnhXHwLyxtAnbQnczIO/z0VHLO4wFtnPeyiIYOGgOwnLPTQVKA4MQ7hz7dSY592HDY0a
Lty8tfZU0v0rCnHedXLJ1CEfW6IGwCzZAXDX5SxMGuZbbJiLXnqDJlmkn/qpE6uMDOpKD+v4os1+
MPJuiAyYru5YLf7VMdpT/pBY6UbG+5svzDy34Qxe5cCJ5IuIejaa8WdHmFwNItJrDLlfFFsVq3LS
EHVph5+SYJoPk7Uu3a4BXT2zUUd9trDLopPsxY5waTtK91JMjfrotvEZx4niPSHffwi6GmCMn3ac
4rDWK/yg21Q97FWpXSRyUqeRpbDnm6WM4IEjSG1a0Uk2eX8e9FZtH2Vr5PFo929a2mmPFbARGWxE
XZziBrk0KZ/EgajfG00YrNohVt/CMe9I8lFhM137h+6hPpA1XcV/KPgVSCXZSxKOGfgZyH56iRZO
HxofRaE3JzlWRVh+lbSRu5FjLSP7nNrNmgdyKkfLz6ldZ92mxhi+v6CZaFNCdpzNbSxZkwWiwhQh
56Jx5bSo0/tBcsH59VLMLa+MtJcpW0MojW6NLFdfWaLSs+zigg0zGoK4NTNcb4FUjb1Q17I3wh70
UKuYEIUtkOSAFOEFuaxzXyGLkmVaiE6/cPlCBOIh4Qy/Hqehey+z4dEFXf/XP4farv45tFPd6l9D
+7E9Q7GoEqjwJfC5Nqiu4Ohs4ELFX1J7wZrGAFeadNz3rV99aX+BFQ2+lF3msxUh9S0Hyck+GrHX
fJ6M0vofk+tIH/dyWM051EIK4T5bvqZexOFCzrZqMnZdlShLfwCk1kBa2GmR713dUMF31qe+XE36
1p4NTgbdOHtTEX2pmyhZtcJoLipaWgukoamjzKIEateTHJl6fSmbY6ZETxYqf7LFOmI9d0k/oG8z
DYcmUCjhxk46vSXpJfKmBiS0Ue3MQE0Xva9D4JLBqsjR5oMRvzAgw98GjrWJMhN2QMsUS99F0ObR
Q9172YsCIWktYqGsZTNvtOEYB6Bg9HjIXkI3dp9Rd5INOcAsydJR73sY86Y5WLg6caZMpg8RsPFu
alM/yAe0XVz7Roh3niQVQDyhX1VO97k2KWdpU4ma7htUQ+Vcz6aVcx+alMo5QrZuX6EHvAoSC6ML
y/9Z4XwG/dZna2/4ZPc7XMCGVD2MzRRukZ4yn6wRLn6qtM0Pg0VGy5tr2UhFxni4otwbsOomi1xf
hT2lSQrNpGvxqp9vFEC/aG9QCvkvY1SUiTal8BBscXp11zWk3pv5aYT2m7pTqzJbjV5eHm8/yrRn
2DNyFQZJIilBMpnBdzUPg5MM5ZBe1qRLwPjNX2Tdlgwye1rI3jKP9KcJv2+ITDMnUHyNNJV6Sdbk
D14igitkEYRRirD5PrQuRPMwfSus1t1SYLe2tvDKtzzLT+Q0m++NAwwgR5nz0qR19SA4ICOw4rXH
vIvxH0W4EEePqds1WvrUtRkZcqf81Vv5rtDr6pdKvuyfN/MYGRm46Z0UfGHQBFcHAcpVBj9wD6J5
/KD0t6pK0b7iLGucEiBiC/kxGLvYXsV92O5l85/DOg55t2FD86FH3nsvrD5cq9hskOafYNfhT0yi
kRNwqxZnvECLs7xzcMNemZpqL7WeIjPVg3oPL9RDuzDXH/91x6/3GTPyvjxCPU2vCOhuJs5dT02m
669zq0EZ/qlRC32dhjrSiUivo4qLijdarKbzwqbHgn0Iwqao8HwP6/EhC8HdSJlF4frKTmpoaDoy
thH47g2POjAqbSfKEymhjZTTiFQIM4miGskpV0OUMKSsusArc9ugAEaievbVyksRAbIA0wdcQ6g7
pR846oQuJXZIV9lDB54Bb/ujXY4jEHF3BP7Gnbxwrhk2dmnyqPkdu/cOzVhQeHWGrYyViJ7eXsAY
OvtkRA8o1OqHOu333hAF0VM2leNR2DsTE2RMBXqK1eCdu4WU65bC3SLAOQ94DTobjX+Wl5uMt1LG
59qcxsN9rLxTpwmBk/lpL5tAmbxd6xQwiQvXf8yNZqP1HADbuRVR8T6jqEYhkJa8TJFf7g2bRNg9
BrYqXxvzRc6SHS4pm4WaZ9X+1hyD9OJ0+RrrbXJcnYFlMVIXU9uSQIauQ/ZKGoa1LWeuulcgMFTa
U2pG7tlRip2QvSH0qXWmK8iVSe+x+fUSPewuWBvpqYKsfNcinmsHF2WYnMeKFOpjim/TTiQRIIS5
KTsGFCiZ6MdrK20Rp1dC30OUK2h2ASrAFDFN/zpZ5vAgR3vza9mPKQfc20tGeWTgNGwnG2/YKIVw
zr3Z8a2xkv++xd4H8AK5FPnsiJQxeigKxLm2ieKEq6ZwWdrYE66cocKow1F7m7oiykGZ7uOKPV8G
bCt4ynbHe7ynAtCtynJWnfOMgreGcaIYZ2/t3/N8s3a2ZaZ/vYfk3e1l4rVtbsK6Dq5C/3k/n8kI
WsW341nbBME1y36lkhQw5bDVLTtAwxX0hiLWumYiohb2ykoS3/WJ015v+Ds0uyby9joChomoNo05
wtObm0mEN7uItOpcanrwProbmO7GuwGf/wG+Xr0dRYTkxbzU88B+uS0EN9XYwBoE9E/3FQMOG31s
G9kqyxoR5xqgMs1KxiAO+O6TrVppZhA9T6SuVxi8ZlsEdcPnCGnWK0T9dTSWGUXqIIlXWGZ+9hpV
HF99PqFybJqG6rLzjHY9GLWG0gELN3CrbqMFerKQulVNhHiVvJMXOaTOvmT4jKwVct2HQTP0k0hd
ZZXUlvuWZeFXyGb+TwFWh31a9yPpOzIDkW8/xeTNtnUJpaOJ/VXA6v5stoG2HwKgagmg8+dBG6xn
YSxzYILPMkIeP1/anH73EFwOUREYbyT0sOQYvsfGUK8Q3YtPTV4qp5piPWW5MfuRsi90gvGPAZ2Y
lJMZUC1S61E8NWnQLHPLJG8aBF2yz86tnVuXycUVFDeN7EdCQhnzi/ArwnrlmpxTd4RMEa4wzvbO
fjaF7E60+jlkU7/zJpvS7qjZr2NrPZXTkDy4gjN4POs6607bLeIKyoqU5JeX/9QhY5mFrhYVcnvj
zhZHoaGKRaiO8zGZpozJO3lRZruXNDBVgOY5qz3FrLd4xqM79t/qk4mqLZUyiq5SsnLoWnGIHNBc
coSMOXC5l9YMK1cc/0tgGuNXv0vPuP/1L0qQRUcBrGPlhWTzoBvd4miRhsekUT7jLuPFPN6e49kc
j+2gQQZCpOvaC+IFIDDnXMKdeTPT90xHFzrsI+sBUDKJwFQx3jW9Q0o2U5qtNTfVwXtUyyCf3sh5
2CvUd/s1eWi03VANeEYJzUuLpUDwbiVaTxF70DQewBhlEAFVXdd+aPHZJatXjl8DS/9WIBH8VDeZ
80dcZOotHqnM7ztw6XZuo1fgYU7rJOoXV0GZed5d670A6xj0XzOjUpeqjiab2ardbrRrZYdeNZpC
jsVPNxTklu24uYDwsg+Za50hMfUIYA1tczEC/Raj8MYG2mhK5O/VBIa1WSp/GXyyxAteO9aT3rNJ
a1uxl+dRgBnqcVSVeCmbaebXm3pqTd4rzqGU/lxSvWn2IJtO5m40q/ZOKEE/a3wXH5rSi1dSdjif
U7aA2T7yhJKSSMj8qEUfvKqF8+gmVfRd1YeZjDxYFy0tos1tyxGG+bgLdGGsOQShueEgEbRUUxPv
oLBV9prqxk/yUnsPlmoAn6qL5Kn1sAW2te677JIhyxFzqQMailTGDXVc3RAyDFlhhuwqY1JsF1LN
d02rXLgnOMh6Cfqr0TCSzZB8OpdSRKkiXHmLTQVcgTCKDoWK5EGQaNbj/W7KSncVDqX1GLCFXcEa
ng7xmJ0jzcquZHPh0+k4C1fUzq6xnnxePCgBpRLYZxnv0lJd6l7tLwcgfbCKE+1x7CzsG1Oj2vim
Z7x7MzB+XnHuI9Jg+BxhFLX5nhTFbYROkQWzcvXYZTlo66ib2oX9x5WTdL/RvCwBytyqD2h6NI5K
1spHmHkyxmCPMtSXekL2BH9q8xznJR0Iuf7MMKraVREevSQyfqZq0J0a1NeEbSjFOlWUbulyitr4
s65aNmuwCQ29AS2zunVcwxhzDOOK/K551efL6KONFpc8lkWE0IXR8eStW72GkcE4eYlE5W/wPqyW
coaM+cpgPswvhxsjMEhU9jle+qR6t25VmmeyT/y2qIEvslH1H2RMWpzYc2/ZDLi/oWu9lDEdGQUz
s83qe9KJb26EaJYS8X7MxnIBnlj7QGT+SjZx9CD1z0HkZFphzpMYq59GR8u4zsd8CcEBoboGNYxL
5CN3LPX7KFhQFKgw4rl11wMMzggAR2NUK4xcvLXcIyhx1zzeY/esbTGPa7oZVirTtpDYP9v3vYWc
15U1Yh2q5l7l2qV5ytkaJ+dkzitZ4fXmLrJLvk9yNRut8CJ75dgwLM2d8EWydIApgE+hAFti3RSa
0+clm5sJCLwlMs/96t4x2FlzG6d1w7TuWh8Ejd6356Af163v1Y9holBCuC2ZYRVRO24sAyh0QMnT
K/OXqTDsTYqt4MqYD+eUFarTWDdf2vkg38yXrJoWVtOUT3J8qEElBpW0jfVWgb0D7j8MtPg6Tenn
nYzFc2yYY3FvFZsBCOKPqgET3HhDeLBmOwFUAqsHAOhfMgwMnh1LnHtLRcC271kzERwdTyqFhq5X
Aj5qPgjQxu430m1HQ2Z9jcQ8NOD5pH9v3px5KqrJ40Bd0xPwLTqUyalOdI9tZSA9rNf1RniusZLN
uI6j56pNqHSk28bpzeT0KZxsgrrwpJlgafClssC8rShUaQ/yQSwfychN8K2m7v+TraezIM/2LdIm
91IpYfIKwAmlXxYNyy7REBtRP/LmZkvhb20pGtXOWVwXevttktDa/6dJY5Brx66e/8DKwp923lsG
QIn2slnPeWzkCz6bsjcc/9FM0Lm4DU50BWRUEL9ltVmtSldLD1Btxw8bT9w0qqc3VbEc+EngTpQh
yjamNgX7TOF06ZVG/VQMJGg0T9RrE8HT7wVHTB4xyOuVcEIV89AlVvHkjewMvLnDg7yqIHkhf8XJ
89QzNOsP+RsW3aSenWn86KAovCpB+e++kZEhgjkASh2KmVZD9aWElIg0nLq/Sdn3YQDIferU/d1z
tENQ9z/G3LmQI18m7Gyx/XQKnSKtPExZdSHH4SKsSRVK3iURSewcS8o5+fFnBwLKpxZ5u+M9jlZP
djTHeJe5QC/nXKrMoMIRP9jkjC4yFRsnIMsG1e53MlEb6wj2g+MxlnLCiCrTJRuNw5Qn5WHs036p
pUkBwjEI95YirOfc17U95xZv0VNwfobabz33yapUs+pZRnhuf48B7gVdqH2PbHR50IcI+9JfqlHu
nShwp6c07quVk1NHEfLzL3Te43kvi3tHdKKyuZKbVbmVlXGR4Js7x2VokF/Xf8bkMDnr92vIsT3I
qpuZVdKNa3A4V9C1IHej/EfPMRxnR1FT+OyDI5/NaZ2Z8OLnEZ1rXG45sVoTa2kSJy9RUQ+nYL7I
JrnvbWwBPx/AgC5MQOTbeDiUTQYiZZa1l6aVPii5sB+vZlM2N6F7Im7mjFcxL5dyIBGjcre63pAm
hubEDgm9kuUt/6KWKL440DIXMj0jszDyMlg+VJ24Pfij9671Y3gsTRJ6eeTd2OayCqg7KT5GhneW
jw95wZVyleIudwvJR8/vibfj6txs9OYg9BpgWobB/VBX41VvCuiBYCo2Mmb32niFdgD9JhEc5+Zx
t7KtA7IGhW31rNffh3HsP6KQDXulasgIRMWBc1W0ljmoOa61+Wc8cdJoDcN6+vrP8TKescu/gpGL
F0moPgj0/p+HoNNOyghuXma9bYRglsJzUgzCQ/1VZWN5S5rX1LDHxhg2Mgs+VeS9FBSsRA6cUlQt
JK2uOQDWwjhJtiwx5wVtCwLFvBfCkeXptlQ3qnjt3VB9bCKgkH/ckQnvNVGtB0TnyEiO/XIaNPUj
SvMvWqzHv+zui9piXrUogcnlaWx863UQHOlg2S9NWyirAtWEs6KA1RsmL56RBgb11KACm94BJHFh
uv7ij8G4SC3s5NRME1C1TrPeQi/2Nx7r3tqTTUQSVl7rNnvZa/ZOBkrN1U9VWVhvM/a9zGrvqXND
/aVDF01OAqmaXbLA+irnwH+aDmrZtUsL3sbZC4vnzMn8M0fZatX1iGE2ug9gXgZVYTaHOKkvsiUv
uRhIo80zXGM4VnGnHO5xE/MBCtLgJGqw8haw8Y00QK5m6Wh5FyAuEY0c+u5xSxjODum/eCFjwEO9
izRQli9SuTW1jCC6kp4eK7aBM/ZESdOd4ivt0Y/L7pipR5zfVcRftGqbFcVHjZG7WIyzUVqspFAq
OgVL6Dbwbt1JT1FyJWNmPPuoBaA5VuPYlUutW/W6ah5axScRGXdqcrzdpvNt33nJUd7JC0pjFWSn
uYd9O0ahf0QDGA5ObR78yebXnbxjNdf25TMEGBxaKdHjf43cHjnlry4a48eb1QqDZUs+Vf4v0xWK
9bsoEThYY7VzwdmoBQhK5VY2a0ULSSrSAYmmPMQmuBxzsoIdZZEFThHlKZ96BD5vc4ukATSkT9v7
NNmRqvnKt0NsCNG4BoiuDld5MUKyz73I3sS8TtzjVhvsKX44D4FSIWcfBCW+PL+nysFyqhMnb3LW
OC9F8u73VIcKDtZJSfs51RXauC/4xrGt8wxS4opD1SCO97emohUXH2EO2bKEZj7xm7ur0lMDiqyl
+VTMF4SC2pJduhzlAp3btnqI/eXcJ0eB4HuGIuA+yJaKLtxR1VsgjPMIOSuxxl8ZDElSD+a+n3NP
GM7CzRNquXQT+JikJNPnJN3IPhlR2NYv/r/Gp13vw7CNBpz2YhIOfW9tpF+R7bsjpJbyz+a9Vw6W
veqszeTOg++997nS60hxdfBIlWFtrEnor/+ae2/ef24YgJSudGcbz9nqKlU5Awq8LmQ62hmdfCME
VMuiN8cMaL7/0HiNiwcXEgtmbGElm/fJwpDJ6tKr4qWLSteuV8L+0XS+G0ae7zSXilQ+VzS08asR
aspHmwR/hqPwW4uW2Md9dB8U5G7Cb/8aLcND9w3mhX8bbYauscYcgk90DdU7dot3ODpPVem5VwrC
1WsAP0CG7TbRT4aLrrpoy/IdbLizxeCswZKkLd6VLLSXt9fIvjo1Aq6mGwcxUhp82oUJ08ISZnxW
PSBZRq9Zr+bErnVwguKnlT5nuWn8yjWAIkFYf1RRQr677JOrQgZ2V5MQ3ju/Z2u/Z9vlkP90h+cc
D3o5O9bT6iMOSDNOpZNcM2hru75D7F/ODjRojr4onzWrT186PwTD6PjDF0cr39lwqz8bWHsstUO4
wM1vNWm19xfr21elj7wPMWQZNl8AfXqLIkZDouusmbmy7UrFOwgTTJYTG9M2NA1xUTlmrRqRpC/J
+O4BM1vEmoj/QkVgAehV+eYg+Lyas57nvNPNIxpl7Topw+LDdMXRbXzghlb80+GXe0HSptxWSN3C
Xh4F1QtSwUaYxHsbmDU1uzI8xknyFs5Ip1SLnCuYYP06HCLkpTCg8wRhvXwJnak43mJRB05saviy
yN7bTBNdk6JHPCSR86oBdpEdmIsYPXolMr8GnvZL3iCXdLsBk/JLU1Xj63zzvx4zT5/mWf94nf86
/fcYFefozgiDJ8t3uhP0iw8t7vOXsDI4S3PKQlUqfpItO4ElFDt2fjD1OH8hg8y2AbrYyvWH7gTg
PFkZSby8Qercrn32HUia84oQU7Z7/t1HsfnWJ7F4sk9jnmwVf89DfgN8yhAVRyurUD73SSGBpjBf
7ak5y0MZJunhsqzD7JJQXjmhXYnGSYuDmYr6CLmZ5q3MkdSa2YdpMYC3KEi+xvMd6NnPOxmTvXIc
sgf/Q+/9VUjqQF4KR7EfIY2jyaF96TyHhKke1Tsz6rUvjfFYxar4CEPF3PsjP1mOqsb2HSnmiLyE
3p2DFBqijFO4aZZ+UusPOoK4LwJ+Vu9hHJKmtfbk9Wjq2kXbXC29Vg66matrsu3ll6DUUAXx8n2D
0dzaTViyvbasd7LGTL1j39ckWrtBTy5Vh/GbjIdA627DZMV6HsY223ie8K+81Aie3IZNXpivEjdb
qkpozDDMYlvYQv/v7/7ncW6qqUekzJdOYxRbchn/+1dqVNSZQ0SKzBnF0SiNWDZGFmwK0YwWUmKo
ZjQjujoSYoGHWbeVf6ce4i7eKdUTjhPt1XXFd1dzxYNRUec01EZ7gKv7XRZ4ZBEnQD091Awog3PN
p5yZrQYIk40s92CX2i5CwFZbqApANU0138gym0SryjvQ18UZmo+9CMr2z14pRi3HaY25Hrtk0UtH
TM0ia6xYyXCSbUchB6DCE9ukTkFCVBt5yJtecJKXAl+WE6mSpRp4KNL8jvckuHeaUVPZwJxXuvZW
cl9axLtO0eyjDMmLJrpOoGysBiunQK3NcYCapmFS43XEe0Yao9/blV5etTYU0EtqB2/EmFQUhoLd
+Kzn+pN8X2EPkxvz4vH2NkeWduE41z4VHZAiyAI/Kh3N608HevDS3uZeg8eXMIfOrf2ShXdZtFdh
/esLX63xRLILMLPl30X8+xg0Q5GgLbwHWarvXaVZ+Wpiby2/e9Vbx3ib6lpfg3FELrFkKeqjxqCw
risfwNCOCNdl3zTXXvglzJ0w5zNtFVZzcXsEy1/Ei1XhfgJEHYCraavBtrFRScHluXlM5ouMpfji
Lbsx3EDzbx/UcSqsU9JVkEhleQdVBChvnAh2iBHXbOk94yovvV+3l8n8kQ1w9G/xRtXfcn1w4dEX
5m2UOu86jQJI2T3WiNjdFRS7i+pXwwPuouo9H3cjscJdGDYlTEqdqs18kd2yI5rh5Cocq2WJRvA2
7erkqWl1bYehEDTrGWkqY6XX8XiMNMo0EqoK/viaYUTxIIdEqdFdcPCCncaEwuOMd8tkJIMuLrfj
/TjV46etURXta5F4DfYLybifmnxdqkU3wMngzCK0m6dzjfTep+Nz67205JO2sBmHZiFdoDN4Ew+2
hFdktR/thtZ5HmWSRlcc/eAaI7IfCjLenpUYB8vuL3hS4DWuqyH6ZQkyMTjDoKUu34n5HfML3j3Z
khf5Xs1xr0J87B76Pf7f8Qj0ok06eJkrKe+63zUTPmkz1Y5f4ndr/h2GQYkXE3odqEEBxcFHeU7J
xBH12QE1Zs1Gwe/vFlWAZh0Vc3Z+/h+1bfQIlDYzb80sS8URYMnx9per/gjhIvT3wZzYmpT8eoMt
ZHp3kjmYVoMTEJIK2910Aj0fScJMON3uEzAw9wsNjJPMz/TxZGzsrg6X0lTIDgVES3k7xFOyco0O
JN9sTfQv96F7DOCx6pFGmwepcJ43n1/yJvS+yODtNVFUydaNqyJU/R9eTr66V3a8BI4iIQlTHFn+
/qljW9X7CPpDtNVmycdYUw+9rQ/63nJ0c50XyHcr1xztK/Kxv//teRDM7fHz39/9LvpviOPw++g7
UtXuDaneZaAkoyzHpkoC0UkKODtcBGaPcfZ4ciCuzt7JE9huc9zFFGzuCIDgjJQ9Thg2EPMms10E
hqbvfBsxQotc8wpIjd5/s/X0a6Q7/abVRXcUQ9IdYWtWuHpUWQk9qGwW0i7pbo0km/Ki+BRWbWfc
3UP/aZiMAQDqwIWN8Q2JJJFEeuGztAOQXcrm/ZJjE/9QkTS7hyR0CeUGhNCbAipMHSMFBX6pDUx7
j6QFKAef/4XYxKHGrCDU2aOPsYGOr9NJeL9uep3hVIdrN1PUVdYO4gkNm5VqDPalU1PxNBnYL6j5
lCxkp4x5iQl5xXVxe5mHVKP60eCITH168tr+hlHVA39t+dBsLEPNH4oY3QKZhmtDwGSZ4U6n3Kjs
58AtH8K+r0iMKWCUDWvEnWb0F5btWFv5QA7Cyd1VU/J+f1Dfn8f/7LzHq77e+BS+Dh3kzBtDxEC0
7aT7ALRu/BFSaifZK9WHSXP/2dvOzftc2YuG0fMU4IiuB9FMn4RzLrdf7L5JmwXj06AgXhlE8V/x
6CrLuuuHYzBwdHjo+jg5WyYCfuwU914RKP+HtfNajlvn0vYVsYo5nHbOkqzsE5blwJwzr34eoGVL
29+ef2aq/hMWASywu6VuEljrDT/VxodYGo2vnYDfYpRh3Ni4xUHn8dudGrfzrZUDLzCwavoqJvlD
f9S0cISbSd5k8J35PIYKLGORBfmTmg3d9G30UUqSXfIQxGIpnc3eMjbK4ZJ4wyoqA+uBCuU7LWWg
rGJZLSAuwVIZdaVboHhXXAynuYbJTxkMcbCvxvk/wpQSA+JKAC59dCmd8U4+cuIRN48p8n/Iljwk
pFzXHa4+a/kAk33YTYINVPXskA8tNHx+rqWJ1LAPRf2aSpYfIg7zZ2Tp9UMos0MZAkvr2SWB/fE5
48hQEPtH9U/8Scx68hBhd9yVfIbDgLsBIuEeDX7y1wd27kEvcsm/bmSEfGoXZhTuQOEY18e87Bs0
FoU1Ao8fKwK9dUu0ETWk4ReYLc3bHrmSC/gM6llCH9iPgWUlE070aeX+lM+Jrp92NWX2o2xd1wFt
PH7qk8sA2J/1cjDZVNzVEAshQCwMs3bvvHmw95PNE41nbf/sFmjDCkDAv0WU5tA/Q1z5FNE0QkfU
alHqEsuaKFbcU6GpeyNKWNLIj5nPMdYCbX7++JhlBk7J64B0fvTBjQm3luMXSzkr4Vm3n90Y3rDS
vg1DXj/qExl2mOaUQ7qmvqHWC8ZP9zKyaNMCftb4Y2pcvmF2C7tJN33Sb66940863rX8w64hOfkP
Nfe+y0sPui6KDi7cBMMOFkUSvWS4MR/ixm4PNT/Ig12hb+9oJPqsOesf+rAfj1luIGESz/1DnXXh
lzlQl1MR+e3ST9tTo7XTTWMlHuR8dcJIlm9bEJvpXQ3H7dBhyLrJY7WCadnuZJ0oTLAukBE4btaH
5n8XkXRZhY5B9+ka3ly2axV70iWYi2TranG6zG04LoBl/fpGiV+7yYERl0zQYv0QQ+vraAebemVW
ySbTC9J4wutYQSl0GQd2dNK91Hw2KT5lU9E9TkDTb8imfZdRRVB6W8vomMRH4KNNxygIWdIVgYrm
gji1e4WvvVXcw3GhL0A7Y9NHgpsuYMpqoXirLigRfvmDWpZnEXi/S6pZHgJXiYmZ1W9gcy3OLJJm
K9/xspU3wBDGsWbvWIMHoBsUCWRnnKGRe8rgDWlCEKTKb6cyRXIwNx8NDf8PNDKKlekE5fOQg7wp
pnTCbLIrn9UYXJwWGepFjoYW9M15eIK36N70pv3SudF8QQEBBltVQVFSQu+b5esH08q8AGDy6+Sl
6a9Gm1+UwrFe5jbqWHma7ZeQDcwGIG14dnPN3ru5qu6ifhigkBjpSoVlEFdetylFTc8SZTw9zbmr
ij60D1gj4mv03h7EAlIGyj7bi/vrPNnn2wN6Ejq+FhIq0aZgUvTWYiHtuP5pjmb/NFV6sIJOqywR
irAx41IzBXtAhjPdIIvr9ctJdb+iBOfcfBxqq05W9hDiyCIG3I6dFfiF8KRZWKB+xGVYGRxzrApk
V5ra4aLw3RlXWz9GlSRQ+/jc2eW6Iitzg+iRhUkUZ8NQJ1t2sa4QmXvv80q9P9Sx9WOKrKWOhPQj
2YzuPM84w9elN750ExKpZm+pezOoJ2iAfFOy+P4dvCMqxbJ+LAvLRqxv+SkEt7JlaZG6iqfS28ii
cj2CGM+U+JcsSffh+I3qmHPWxEGeqa364mdeuwvJ/7VbdujhTm28t8hp3yNatZo2SHWx9/SwEMQ/
QiwYB0gWdjFRzR60bQQm83xtpmpG3rYo6pWMwb+mubXrduUmWX8p8LfkCYxAHSrj2Ws+ZRaCB/N4
rJPBfipHVDSTJnuFRDvt5gExH1P3fVF+GhfQdZrdbDB1agLEgpAhra9tMpV8jXzduDd97XUyLf1p
zOdHp9HtH3iRHvnZBa8JSvWrBHDI2RpT54gdlU71BpUt1TNMjBoau1LAko34tI1hsZoLrFe6vDYA
YUHrPXGbSNZBhwnSNcYUjm8wZ4Ytt8IZmoCKHJKOP/qyLx5YN75nLz7yFaScE/T9AEuffPVhslAO
c+I1Clv93k75HW1nR41ASiQFn7TA1lt2Qoe48UXMJoEitCirbjhLnMrAT9Q06mdgB9El6cicy+5S
hTim9U6/kU05KdSaemn1Ix6eokiWO5XioifP/2RDtq3bz6l2n3KLv09r/jCFiRyKAOh+tSvjfvLG
z/2NeE7/M37G4HeV9t61f0KtKM63euJD7pe73FRscPM/B9S/xdZXHmFuQHgpeR/w05DbtfvHDsrK
wUdzbCVfSmv9/eDMwyMKldWnfhEfUhMR2OnmnNds2g3fvLMcN7wvzWkv7+yt6UGd6xxAo9Twn9GP
7tlzssuwyzS5ewdZlaxnkrNmpXCzwFe3kXADNh3UdNKGgtYAWPaK+ZPD8mCnuQVQPtOrN790/H2F
9sHKyXBn8oTAwRyG036q8S1LEgf+VOmmd4mCugxugA+yK9UqimSsfWS8ilazXpeHlETB6e9njGwj
zKaRAKpR2/SVeKPqjbIcolq/oB+K5KIWk5a2DAAmSjfsoNOOy3qsrfvUascvvsuvisYMcf6QqPp3
6aIddWj6TzVm6bL5cUgo/p9lM+tSND3ANm5RdhogCrj8JSy25puKStKemsyzM0YpP5Qq3toCNoev
c36resIkWWCAC0V/6+wOr2MB+bgaM/yxX6jTFsRG7Xz7q196/6C9MZ5tI0XF0MRnW0xCCeQ+NO16
4ZbZvtWa6XWEFbcCWuyem65nm6mhph/lavbkm+pLmJC6o2JFYSM86UrzrAk/12qsW0qLwa8iiNOj
7Cq8NLtpx3wziwDZZVu+uolxbVjlYWcgWTc062DEJ90YrODqWVfOqosB8WTve5Xk49Wzzsh/KIiF
463p3LH1cPZV5HSbeWyGZ/zBjhK5DpwMYKkoDiDhxh02CC9J3kASDYzHWtURzaNlULG/tpB3+m6E
SPWM/oTglgT8NOxmFyPOH2Go61+mCJivm+sCVwxaDTXMfY2AFsBimtHYRSstdaOD/AGISRY+dBh1
uOgNDyHAvdmziyMbqhPCneR3yHrxTsPwhCxPdtPJDN+gbZCKFLp2/PXkX0h3/GlpeMq4/fizWuUI
RNmdb2UXYj/BIUiQO5yauCJ1C0YnV4wY5LRVrYfJKV+VZn71FKO9C2tNv3F4EixkP9qJ6IP7YXto
Yzt/afqzM5TVq+M+9LpH2iRNppfU4K0rkETO0H39R+Sxrv1WUpl7agxoNMTOaizU+pKP4GOf5G0l
QJxCoh+UqHDYpiF/ARRC9khkRKxp3mbGH3L510BeorDU1ziBygHd84OdjxP3QUdfbQyqR7kzttJl
ONGQ+2JG0LusHpGknC+aBtxFZL5t804LXPUU8NMrtoMxUWPSKu22qapUqOlmP2usHjI85VVleLT5
5r2M6K0gO6mntx5aTbvWMI09HgHxZUjjaD2kmXIz5mhSWShj4IDoNqdyqB7ZHiLKqpihv5qb2lr3
bdR+kQeNrIKdxPY5yztSEK4f7tzI0pMzSA5ta2buHXQN9UZ+I+PUvuPrp5Jr5TsoxmQLyJv3Zdbm
dTBkm9rizj9h4LRCz1W9aEluH7B+bPE0DPNHSEs/Bj+zf4jQwWyyZREmdvUWOGGy70mFXQotfrKq
Mri2fCUpLrJ/FINWHT751Av3sj8BRqwt7ORHbZjPtTc5pGI4GDxDYVGK0wHQ4hSo/J15gMpBN+27
GYCTWq30LIxXBVo1mysc6UrDc5L6qTdBCUceSyD5j3RaPPw+mh+jsqBneFRy+zE46XnCx/3HNwiV
bmMFeBfVoH8O5Hp56b2gPn70N7lbH8U1vKkuNtVccNXOMs6jOGR1qaBsGlOwSOGQfOq7xjROtgsm
5VUOyEMiZ8hTZCHyZR475bqr+/cLRtsYc2mU6AxrfnM6y9z5QuEo7BsUJsXPMQqdcgmGA9ZK44aP
ajhtZT/pe4pWCjJSsolS1wHbyvoBD4L0LKfXTvB0FRDwyuCsDvjxvU6hBx+EC7pBcUz8sjiyRQ+Q
LnJVgL59BxSBlXoEepXxlvRBuZCnn9rXCZ/GPFfVF4ZRFjskNd0bR2lv5fcyCTv3BsjbrWaFNVbB
Q4Z4H2J2WVaW50YYVw91vXQry3rIyqS5K50ZhXAoGhPWlweblNrScNXy2UcReN1i8bCVk7pfege4
YD5KDHOse9ZtlUCG9HvkKLrJuv0zFviFfW1xBXYkWngZ8OxatbWSHJBPN0g8aAdQ4BY6t2PwJc6y
Syp5aJUz7w0fqLLXzc2tW6HsYM7YQL1gzXlpUBS8+LM13sZ21nMLD18VM5luZde1P+m2DVvCc0hB
7drPR41X3O3JByEAcr7WaMIhP2i9v8vHQHmx5iRdx3lcnDB7BWvuZ1gCUWz+ZpkI5IYZUIIW3pxn
8E7Zjbg7HofaFmMeXCMyF2U1U49+uK6C9SOW3tdlUOsY3prFnH9o8/C+nVD/W+s96kuG2Za7T1vV
iNzsaB7nlo3RoRx1mKBWbp2MGDFqTY0v8hZFjS4+qcX0LG9RsqtQNUhQ5FqvdzL8e6vz0DWnOtZ3
JNiM13aOOhJXTXDB3rI+MhuDHQiPT0EACENsBP6EVqBnUVGP3kMb7MA2o5GET2jNf4R6feWcZiP5
KVdETdgH12WRYyoXWPjO7mOlJJdLk61BT5kS2PV/GCul8lAFfnIjOSyStVI7Rr12Jq8ApQuvpcy1
i6K07q72dSBzTlAh1eziwxE2Dri5clD6A9JHX6eB/2oYdv395OvxvQt8UDix+sLoVDxbl+kcuVvZ
9BJ1POEx/E225JymaJ6meIrPcpKX+S1ic1m8opypYh8zq2vy0sG5neG4kLXIcbmi5CoPckCekbYL
T3aWweiavGnhW7H+Ax9Jsc4y4wrRv95w70oTDqvrAaKaVVO9S1Ny1tgLpuukBqWOq9ADDKEAU9JP
J5h5YAxFDzuN64lbVs6zhUt22XkZyoaJdZe4LfDACMfbwW/Dtxoeb9fioGBR97dYUhx0C3HVzhx/
ynE50UYfa1nifHyDUO/eYW34xQmG7l4T0qny9z/zLCyxhVkoNn723SwgXx1iBXK0SMmr2m3GDWCM
osdCNddtDh4JEh7Ms3Bb943BkrD1XvXw2q0iw7pVk/S9m+hZ8fN15WsDMmiPjbhzsFfoHmhIBQTZ
iEyUNKFF9LEuRyQf/Xcj8GukKfEquruSvqyuAEhnQ8ipJvermyK4kLDDuTg6tzIAgIB00dp8cJv2
FwLJ0zdL88nAjM8NZkq7merhuRhAq28n+joeRwnJ84cJbBKMybA4S5SabKLbXJwlSm2uEReTo+xN
9U0XJ9nKtLBvGnS1Ozqq7d1nsXJb8ZrKQ1R316aWOONXGVZ4b+oMBmYu0ZgVyVf+Va9UeLWHKOqV
bal38S6sVcQb/Xbc2aY23g3wgeSOQh5SL7FWemWVm1rwaxGOnsjyvkfUJgzcXETk9lSi1Mg+JHSq
B/Se8zvDtFhgGVFzZr0VP9guUsPAzl5xWDE3TZe222YGSxLilumy6oGZ0nenOKuRr+vtBq0hkVAu
dO0Chi28T0z2AL6PPBfJFbi7U6OsghpTGDkaidFAYTQUPN/UcIP7ucH0rbKT28lu8n3ik/N+olKf
7MIUsRhDxa3gCkktEPujZkHbkbQl2UY+9Xd77k3cllFphgvuAoCEixuUClqnGcpOsikhkBZ2R/gM
3MuezCsRtBTxsYi3NGwhPuJliNv+a7yR4UsdhUWyq2FJnHvH0FdKjl8w6Mup31wx1EUyRKRFRY1X
i3ALTfPpZGQLub/NcUvdlVS2lpHYARutk8PLcE5yByz3vE4+40pSpbcy3oqxVcjhH+9spG2PFJRf
EVgSGGK1eoirzth6BQhaJBobbYl4c73OVW1e2g1ruetb0DMs6+KRVYrMMKLjBGMOAQDueKuALfwd
pkD1nYsIyaVPHQFt430rfnRtykEZJiOUzFrVMKW3tVHD3RcLy7HGkMLLTGMdRR65mT/rS3nGryg/
+p4Jl51153XJeZ02NXv96pPeRMiP8ddspwDa8NyMGxNFdMrZ9H06FAMqYLnXXEM+BqYRhSucj0Pj
hOvtm59R65Y1kcIK2isMoos0xPvFgKz5O1c7b9Hp+NFwjZbVEjnsieKpHPA0TLZ+Fm6K62KK5c0N
CiDmdrCgPsh/WAv5/BIXEbJUnYO6pVNuUBK0rv86BWTnMguncj8kY3A7hZiIDNOEGaOCzLpYw0co
+hsrPc8Qa36OYrBSb2ASJ5gWbPJDviCrWKWI/Fce4MoilcMNNcXr8EdyQEZX2awuXWTGrtuDKVTq
Y89jU77spx0DriysCCLEb+RbcU3soo347FeIArt5pWxMG2E5dFXFFtsZv4N7YrMLSV6zwLkGlf2E
4kyA93oT74dQNdax0N2RkKw0dYMzmNvVUJUoMMimgg2hjEgB+7tuJrRjI/MiD0PV/8pJX+w+ulSw
UZdgCjEANb0X2Z9nGhwCu0bulcu7VRae5RniXvPazBCO+uiTA6aOj2tJGXKT5kF21KP+5eM73WTI
1iEE9xKJH0KETjkkVcnJhjDDr1fp3SPKlgn19IIikI/27shu/qeNuHgx+j8jC0qeOrjJ42Dk1lov
jOakakBFG9ObF73AZWvGhKCFa8dXzJiHbNR5jusnCSiTMDIf97QsR80Douy4SLvS3uT3COCHYH2L
7iYbojfTjMRSPUz3KGX0K9lsQeqs8qB0d7Lp+MoPx52iG9nK72fPwotQpkXmHmGo1kaYJzN0zM+E
btJcFAb6creGMST1shLaSZnWRweprEQZMV92ob5RBY9BshUko0GeXQ+VZXBLjx5k/0eYouPdbuRV
DcGraC5aZK+vhYy/mmlQ7wbTy5Z91gT33FBi3IDD6SvSeeepCRtIr0O4cIBN/ZyN8VfKT+O5HHB3
BbYfUeBpnS3ipu3BSDwT/zSc0vRSyTb2UP9Mu9xL93ZG6jSx6m+9Po3DtxlgPApRsCNNVzuyjHw/
fDSLaCJRLNu5P+Eqwg7j3+Jkn96tUVAIzvI+ZYubFZRznRtg6S7kjenjBiZHZTPwAn2NGcR7yMdA
Y6Eeopk3QTUVax+q7Aol2vzKeZZncXSjRE5589HNbehzqDIT/zu0s9LqU2ibRrdgQC8pmJC7pFfU
DdbG+UmZh+kQqq3PcxtLhK4t9BUl3v6x7/ECn1mRvbXc4q/kIt/SFoadlyjcjt9d/OWe66Eyl13t
4hZAUhBPh8pehuAL3hSEOdKBJGQN+HDjR72/1wvd/MKmmD21iIDP9B2V/OE+8cpu7/kzAtB6Z7x0
JrURETDFME7x6Cgv6ODpZ8fmXgacXDm53DTPisAFfRy69rVrpuz00SPPPoXC6lrhOzYuP/rIUq0c
aoK3Ud2Um84DrGLZ+Xzf4+1466HRCZx5vh9UZ7ovG6tn56mNB9m0SyXc66xtQAWGbbU0+idNH+ov
ctAUe5ExJdstm6zauMHN1ts11G/R6VTgH8nB2mFN1mbBEUAv5pUkvC5IeCHsHMUt+sAKYEsKzCfZ
mrVousgQ3Fy73ZwkP2T/9SBnYZhTLOc5MVlVqfmhADO1sAu2gK7udTcdv8gVDJv+GTFrUEiB9StN
lpai5r9QIUc8xp+fPM/USQTV5gWYXoaZrNqvr+mvmXRk7q8S4WTlDZWLMDto29jzgHZ0DaLxOHMe
4y6aXtx4nYmoyZl/R4luk0zJP6OUqFI+X+tP1Nwj5S2v9fsV6yhc+Rk8R2VauRnSufMYm1+6Io5x
x+2hHIjmDFjoSw9THUfY+Rz1PS1nwlhNs0sMeUHXQKqP5oUx6vo+EMNhMPQXrW8Pcv51RtFg4gPH
bpOiZMmMaTX0eOBcedRjAeql7DHNScaRHH5MvkdIvxfH9yUw0H30aVDilsOpGA798H2YjA8sSjHb
nTC6ifXqrsfKVUPoroVWOVCS/KsWAN73aNuttf/r0S6f77IPm5FjmevWXq4XZFcVK8NhRFHn38oW
iWbczr2t7mrcwIaFDAH2gouC3LD/GZYDelwU2Hw43OXkKEKV18kTCeHfM/BdRYmdnTlatclxDtDp
vp7Kdik65Vn3iuukcpDnphKm115byYn/iJLDf8XIZqD0yRF94dcs8+rrRxv6/KcRowpOKfA9/fBv
H1lkKdS0z6+T5Af5yFfICUOWowPtTChBloFwZ1JdUAlBse8iPcTvWXk/YM/BKLIPQbj56K3dSsO3
VoReA+SQUIzJHAw/jdLaNgIItezm/Ek1CxuUduvcTUnEwUdtnMXitRHxvY1d63AN98cg3yNTjaa9
iI/FQW0MUldtpK/kDDkQBEq+dMTL9JXS7/xSEcY54BaE44HeHJ28xSLG7X2koV2jBeMjejM7CXBq
Ubz13yOWjIdkQQ1oWPlJU960iVGBCYmz7zWl/zwu9a8DkKv1HGcudARKp/hfV/vC0BeV6sV3WJoa
gIywl9q8r++V4RvyBcmzn/TlvhcWJlLiRh0V0jpjtqgoc2zywfHB1NSZs9On9DCXPbVQzbXWU5Tg
Pjdia1bW2NsVts0X1pELv7bjmzi4yD7wQDcWwkREJBJYuCaYRELLJncQ+zqrs2otcwdyhMbHyO+w
33PgAJICSXKD8lUvuKHtuJDYXUmnrib4okOEELlvCnjG+CdGDksmtq3n/zEPCZIEt5Dm3iel92AH
zos+1dl3byrQe6+ah6ynfgGGytsWTREsrALEHnWv6ABGDzu4dnKfJzzTZY4gRx9j4drWcPc/R3RW
9tjUcYvFZdfcXDV8RvhLfQ/sw9VCQMxS+kf0IaqrnP6KU0Vfrk7aNlQbNvddFG5yrQxOoTIWJxbV
zrpPauXBMOCR6EPo/7Rw8taMn8bootKpVepDKuZM4Ryc0OIpTv5gOkClff8BtsT7nO701xz5Ot6A
52TsRk8aN/gzGFVtjX4HBp+iCNCNHkUAdHMNcp205yH/GY4JezPR8hEYmRZyHpv5/DQVmMf8iZX9
1xDTHy6ogO49t99pWmf/SHTrtUAICM1NLdw0lVodO2MI8QYApUGt1nwVoVU+zws/zX5RmfManJed
vt2i7DqteXZjN6GhpMNdsb6Pa+tbrrnhW9lXGDiMWnmH1e5wDFBnXMl0XKTdUhqwvsaN8RrFvQlu
SZt2qo+wTCQeirielaQxcFJAoil+yD3yh0rc7APVMWGzUn7jiYUUfKM51coOK5ai9mQ+tR1YaJDf
KBMWAbqK6ZQhrgjuMFklOlnzOVLQ/2Wg7azkJBzblrNbWsdQM+8bw4++DND9bkjj496Civ/rEGLY
U/lTt5dNu3z1dfJkQZWjiZ4iNckdJXwNB5KarmU05yh2jQd8crayH4067oOJxyZaXEy8iAsKaoFo
ur2ri94/yoPtpj6i0OZ7s5piGD6djrnWn5Aa1Ea0csdxMfDO11Ppd/cNt45DO+IkJ5v6rPcs5PCK
CRLlAmalv9eKMsOCDjMdOYhdEEk5y17KQTkp6fUASzGl2Ptmxw7GrEa+SjMGeU7vfFGqIdlDrwi3
YZU0T3bNFqTKm8fe1YdDI9zrhH5hKQ6u7UcHbhgpjwrXvpMDuaqAEffQs9B8vYmXoRApRPQl3F7b
mav9SIrOOfhSzlDMQ7x5abaxeiOvguKZfhniYjMoXbHpockecJP60UZJ9h3HgafQL/JHs6+0bWtz
54jj2b+vjeLfAqox63Z5T2ZSc5JNamILC83vZ+T74Cc9sJBm78PkT423aAD73gWR/jg02LAGGV+I
mOfWtmxzHemPMT4hrw5XxBiauxmyOWA1XX9GJ+UHYgXDpRQVH3k/DvtubcRed9UTtaYB9YShu4vH
RzT1I6x+9AJkdeo+97a9lx8KJgo74RQ55D7HWYTVWX5SBQrBhZ1UqKFxK1t5ZXl7N7IRxxeDgDna
Lwg0jMuxDNXtRx9mgX/Psgy9WcgJMswabfyAWL/8t7P6nJIOhOBGwEkpIH/MuLbFa9RTd+Ru4Z8A
R4b3Q+HNG8uDMaMOKQtGPK/4MTl89dgPgAiJ1U1ILoUFrICEjIySyQvuGm09kJB8tnr2HaE64JTU
eafQRdSqF0pSc6pSFDPSBEdLbhAGYUYajp/CZL8M6zIkHyjXTi8VAFkZFmjJ+9XGP1dzxNVkU4SV
4M0XM/Dis2+yh09lBZIHxrNNwWgzOohogcdjK6CEwobXDW407AsefT1dyn4r6ZvjhKDQMglZ5bft
pK30qSz2cnTkw1SoVX6xp9G8s/0RWAwX02PqrpC+grVsljP1cMWt/aNsBv0vPGsr8Cu8IT+wVoig
2Ys6Ro15DrL4BTU1pB3M+mlCWO2CKHeLVGAVvdQj4rV5X0xb5CSiF91NXjXF7G+d3KVeVCZ72d1q
1bTPRpxc5KQqGOESlv54lKP/vLYaFyzZxWs2mfX52sjsv3ZO298mbTH827V18Q76WfAU/1y7y1/U
gRybYZxmxwhRaOGgqu37mVFyH3EMRYqYhZdszPFslIGIYPir1EgQ9hPRCKwyImePbtrso667g3kb
XUyt7bSVnAInaKEMoXkazMraIeT6FKH6icynklI+RC6pV2sLb6G2zHdKUbL791ttJWMsz3LP+qnD
iD07Gpr7imcWcg9iujwkf87M2U5XZF7yzBw3uZBeCl3WLr0T3jnmoN2ZqXLP7hldpLBBJqHEJUlC
Oqmt/RUlJ8soFXV7dFAdc5lyzzq4Vf0jH6z4mzgpf5+YpApkjzyZw+6HPNF+n4jg/1PM//QS8oKg
S8/8TVkiKmhhKUM57VgAjC9FPu7SvI0eukxUoLSoXMh+GeYbCA3YLJ5eeLjsQj+NH8Cp/UeYJ64m
w9S++xRW9QqbphBZ6Y+r/XnRaUKtfvzn1VxPbdfyRS3KXKtSwb44jDAiSyb4DbKQJZuW2SonWeZK
ub1cR6XcwseoFHKYFPv/61z5NuQLyStTF1dOH6/78SY/XleODn/exhS1/RZeobNMLBfMhOedrXgw
b1TFNm/kWdzgheIn5ohRixjou8hZVJ6uLvK5HbcyUJedTV2tUrtuzh+T/7cXFa8WFKl583HhNk8w
spWv+efC177/y0Xl/BRg3fXdfrqoBpJYdcLP7zY0UBwIDOX6J7jG/v3x//xd5EVdWx238o1/fOb/
14U/vX7u29na6FZSAL8Pk+eujFVsC5HfU1w8dMl2hlvZhAwH4COrca4USnxN2fp3ZUR9RCj3yYhC
Dz9Nx+7zP6a7Vf55emMXS3mxP9NxIJkXZdyo56AjiWkLbENifMvmKfpOlZRtLIrUaEa60AkxcNyW
fp/cB5Sd/yU0sZv30NGGjyNDJ636mQzD0nSi9NEoTHOdzlA/8GJ1jwD/gJ/iVvcwi9xbXU8DO5JF
y83+Z4EeFD1Ztm1ZHi00UdaYxcEoe3+pDybmYqIOYtU9GkWoAZo4vd7LMNnvBBY2O4pOybTHrqVD
lfUozz4OBh4I1Bzd95CPgb+CZdN3jXKZOWABqQIP58SvYTwE3hsKww3CKL+bMXDuAvyqg99fr8zr
gooCGiIpiKEon4Qd5HBg8Wjd+yiJAZXDgdsUYm4ISKZfSMpDRv6FRmL8AAW4faiVJ7ntlo1SeZIb
8gKV2n+OJNOnsL/nSDQA37//nCMXmqZpNA9q8ywvbeeBu/EUB9376en/MvFf3xP+YPoyHHHyVNWu
WMqnE4YFyhJZf/Mgn2GIebIg65+BoWUnz534dgq2Qlian6M07Qyntn9m+/Iepc71W9rOOSg4NULA
ctT2nupb9/Hgv1BQCt86FcjWbAwuSqeQ2acZ8T4pfhsXP0fVLb6OYiJ8TG3fIH5w74buixwHyfJ5
YhxU6OGIK/b5LzlxAAW7iYynZrb6Q5P4mJkjkARuRoNYZfHIHP0n+Q1WIu9HWwbJEyWCaq27Q3Jm
t4RF57/MqcYnaU3xZ04v5rRhnpzHqsiOTmvMG73YNaaib1h0VLgJudaxz3pTyCcg517zGwupqr2m
KlIuUFCChVcvyrLwxffppURP4AWbeXPZq112Z8xxsp0TfJCNTIivguVFeVydvfVsCl/IcUxuGmfU
KIIP8ffS3EsklxKl8TKKx+mWZb+379CV3WTYOz3apfciIzRLvykMkJpl903JJ+M2EUy3ucSQDSsA
ire0ZH8RFhgTzDxWS7Vlma7gM7kxU81fymF5sFWD6n2m3NUyJI6fRxtjb0AR8dloCntf9YG6o9Qx
XSzPTNeuEzcPzYQtTghq7xvCQ+eiFvuzhH28aaq/ymJ6cvokfp0mrV6mIPu/BAb/zTZzMSvp+noj
f9vykNvliNAsP3WneLOivD2VKLDtVRYQi4CkRHs/Taj+ezdKTyrvDXnSApV6OJoLqWsbx9020tz5
6EimL2p45cbpYgUfzNm8UFbWUGqNgmNcA46cuvaxDoBIJo4+7mIUze4NV/uJQEZxGyTJtCz0fgm1
lfLeP88Kc0IBKEg6PGPF2T9HWS7SxybyffSfcYXacHty8UsVs/6ODZkVy/n/vObfr/jfxQXlKXMC
tXoDYJ1CdDHVLzzNEdlrhhF1Y5q2lXU3Y4HPfYod6NKv5n4dsaZeD01CG6+0bcMm8EYGD1WAZpdK
YrGuEu0LQl3Z1kBodV1SY0EY8RvJPW9dJEa/D7OwfNRn6wzDpvlmuQkC88hWnW34iLf4PXULOZBm
3Gyn0e7ucnxRT6WN9bm8kuKUe1DgDXrkpbVrK7PfNKljfDXNVVsB4kMzptqONs8cSHyPZGCRUEir
HxISn4easy0ya15LxojdBKHY36UniZ8XkxoQU0VIVQ/ZqJnV2PUsKGv40TF9o+wLwLJ+Gk2chrqN
q4Gz08e1WrsNkB9w6zgS7OfZt/EMoIgNGxnFmcav7vEme8IV8mduJ/Z3LVDOVdVwh69MfmK9AUph
AuIapx5LiUDFUyo+jkYJCsS3vSV+kPXFmoP/Yuy8tttWlnX9RBgDOdwyU6SyZEu+wfB0QM4ZT78/
FLVMTy+fffYNBrq7GqQoEuiu+gOYfRJY2842qvfSDPd5FjvfZl2BMuGU85Mzo1rMPkrbx1pdveDl
/cOaY//BCTNkjmNYHbpu/dMENXlnr3Zf/EBPt0PVlHe6GqRH3VWC42CPHTtTO9pauR69WqWBjSwf
yTdl9rHrHKhoL1dq0nz+EH+PMOBAVa1J1rrR2ySqxvCuCCd0MM3R/mqx9XW5ZX6iSt4drHnEDjFo
nLeQcpR58LJbgd4OY2m8ePatqAVLAxibjMwIqi0jv4VltwLQHT9G/jVHh4wJQ4w7YjKijVJa3ZZS
i/5OWn0j7IyhrsJ1hYXnw/8/Yo6K/ASyvg5bhKNW+MNiFpJjGB1glTnwmSCIsXO59NsEF2KXDPCa
tNxsgTJm4yUirYaTWoXl5woz+x0pto4V26g9KYaSfkQU9mObl+4r9uPdPmnJmmq16T+7Qf7t8iLd
/N6G8/CiUcw9NIAU9wijO2trYQ8C8nvIDCd8Cpy0eWyN4YXabfmmakiJkZzgabo0Nfh6qyFPvLvM
Da2XmgSv9Bd65RwHRWthkFjlG6oFlJBYo51l1Hsr0PN76zTAIJWKS3zoesVbZ4lcXTseZQ50sp0+
KNUL28TyXnHRFMbWOnsttNGENFkgm/3IU3Rb4GGJ/ylnsz5wFub2b31x0mDHXiIVdy3U4XtdbrJi
4lbxqzQmhS9p2mMRnrvuRYOadK70mSRenr10YwlhZekCzNxSd1lOryHXppy5Ck7WHby2zR8DqVoM
aKtjso3RLbyQvCrHU7ocmiQYT5YL2/DSGdXZutJ09ygD1xCZcYmTEUemXMev4SBHXSQdgmHz27Xl
1EsTb4Xi4rSJKs06cVOxTnJ2PVz7kjB+JXFLHdGq83r1t5BrX9P4/4lpreAybxrH7y38zbcaS64K
X8MvRZqp96X5GCsj+JrSMI85UpgXmNbcZRjQJxn+YEC8rqVcOZO+JcIGdXWWeq70y+HDO+A/o9eB
P8vG3sMHa9PyjfRITsi4qN/jcoklT+uqm2tfB38I0rvyVV8k9K/9jbbzRiW5KOtLN3yhhBty0x7n
fhEQJnO7a1xUrKFJ9emekla1urSjKSzuNKcu7sZfI9IHGz3QcCnUizuZE5vYT146Q1i+27hDYx13
mXu/6cI31xnirdoidTF23YAbWwJ5GAzTZ8u3HgS1Dt/3HgGlj9A2GXDmCEloO3BE/xJaa4q9Zq8L
b9ZPG4Dn6OdYoWWtnRi3+KvQ80XfmZQXuQIGrsF/DMgF0iKe100/JYjvg1YUnM8ANGw9D+Bu4QaC
TJTOK1zR0ptxbQcVQMq/AByl73qF61UFLjQ403hij7gxy7Tb5yPAU8218yd4PvlTAu0W2zbF5lmW
FU9u0udP9fxPYwfegzSqwbNuqgxLC8fSkdfXKa4DnQ/d7VB2SrKmkv9sZ8ZwlstFgDvvoMPtpCUX
uL5qCtx9W/WQzq8K/iLtf216xYLx88x4fZX2l9EGFcos87ub0Ks92LbCWK976xveG+mxDQx75eWp
thNt3w57l4vmrxU05h5ZpXJ1Ff2Vs0tcd2upQ3IJvXabYFtXlKfkYTcCUl0nk4aR9mJsJk2vbpuj
PCTNYf4YvTajJbjJVevo6MvSz69XbJ/GH+Ce/kmNNnmLMkdbT3NmPnpau+BWSQf4tdve6D5ewCFW
g2hS2Sa+aF35isvhsJqnsfhnqjHY1GASr8qaskEa4ecjUPYeWIDT9C/pXHZbvcuQEmmCHtA6xQdo
+tSollENHtxDp9T8dBm8TCAp3vnNdJmuVcFAgRImZxaG2YOuwKWp8golZ3uExlfgbFnn/gFczryW
JvA47Va3tHdpdVh9P7cumQwig0TTXgqjR89Y1e8v0Qkcw9zvp5toGdS7sNrWzWhuIyoCIqFg4ZKw
Lp22vpEmlhCPhuoFjxgFZa+xM/McQ3eh6uP5Fl+yejUOc/E5jytr781hv+15fpyNof6Zh0Co5GAU
bnscM7aNPSoD1/70V4T0ySjCpdhqqr6/reeK+9KvGTLwR/M6DRAdyXkY/Zs/4iTk+kKODfJmlY3a
uw8VYH99L9cXv15ULnVpNqBL8gaZ7uUt/+8vYS1/bQeTDUnTDj870CCNUtsv2ZTb686YtEPfKBaJ
FbXe6djfbFXYqy9BpOjHnHvBWppw9d1bRbffpIWtgv2U9OpKZrbLdDUARR+41aMEKL4PYsm0p3M0
W+gHlnwalTLVt0DWtxj2YbQ4ZeFDtxwSAFeb2Qy1jTRlQEL0ud+ZLli964RQg3pNqRVy23KRy2FE
Bq1u8xYTlDg/SJ9cqfjPC+pOuO0HqqbsI5L2jMhUtL6USz0XMzaqSuP20i49nkKsq73DtX7aqNoZ
RHhxK/VTMgvZIzICl/hc8ZNzFevPUpyVgKBBP480PTKllq7cQTFaszeuzwJsRTd5kfQm+3HTVu5F
vFtG9bZHO1FOLzFy+itQoLG1TL4MLGDaIMFfw5kDc9OPZlzuQB2g3NAGN4YRYJrblMF06sw5Kndy
CnR3OoWKBoke8TESagiS7qB67gvXhd41KdwTUFyxbCzmC4RMqnhVQKuNECoBwt636GNe+0aEG6+j
17P/S1z/l7nL9YYABIZYJAeJjtoq27agLLT3P86KJtHfR9XMVnOl/9fouPTNy+j/HiejJCw+4v54
jevr/hkXocFWIMS/5CpFB2S02g22BhF1dvKVeK8nG1jdaFcuzSZvYP90Dub2YZfV6yXYyfXwUVRF
rsFyOSjKH8EyqrdfWHB1D6VmHnV8vT/F9TDewdz4VrpT8ynC++6k2hOaRMtghAveUdXcFLIno6md
OJTkNWcro7lnYduX2YgBLMHdOC+YgLC8YUlZf8pjBYSnOgbctpfRuH0y0eR9kNbQ5FC8rfE59Jz2
FbyO9BZ5az/6qOZ0k+vBo0XKRjHqaKfkUXemQJudMDbDIYlC5ZMaFexpjNb4gs7OyTEG86fR9dsc
bdp/INFj7UTe6dm0umjbBE+LWB4W5kF+zjU0SJaWriCiAr4A/rG040lvqehO8fbSXBRU5GwYFeem
iYz9JbsUKMO0aacBwbhBg7mHdjSeet2dGc3IdM7oOkZrNzSePSexQahpVbgjfcAyVNZavjL/zFTN
u2Gt067YZyYncSCx1KLY1cNcb6UZtEqPVejwc8ZpA0qTddIyv3wW75J5urchaH+1PZYOUVXar3Fm
jJvGM6z7sGxN+J6adaMUXXC2QrD6rW4W0LIqd90Wzvi5Sv0fA/K535ugWLveYs2gOcPeL1v7ZRhY
UrvuBO9mKo6SR/FS/QEB2/ER5dLyec71Q9ghTzC77gDNAdis5GJkUo4zcVIDu63XYZXi3F42MLxb
3bntpsC9vTYLt1r5id2e50oxZ3CNxFVxEGwTyxjWdZgP26RQ3RWGZfXZD9TvRhTg3DfOmN777IfP
tpxOtl5inJxW29ThfdSjcwvAh1dbzoo66OflA+ZZ4wUNdGo6bTXlgRM20Mo9vriIJzhr37W/2G01
3oTN7D8WVE7uhsYEbVUpj9IV9p5zmKFOrMxA8R9lwEk7b6MHDfvtpU8OZWVXq8QHBjdS14kXw8RN
VsX1fYD09jpT+ZbXE4nMoPzR4FG76uzeftUSrLarqk3uDLQij3FjsYELyc9uQneu3tzSebVcN//Z
14Dfj0oMZROVwRn9CnUkn4qWWGlhl6dZcfjY+DGWVGQTkJ4CWAxa7BrqpIHCzzRWDlnSh3iR/ieU
qxqKm75E5jytksIfdlGBH1M/1pkKxS5ao0TybGPRhoGJWm/1SptuW2osSJ111h7QrMFTN7HWvk+q
F9LrIzwq86eC8LAfKe33dKGkJHlZ7ZtK6zb4k1Xs43GldWq3hgSL5b2kbzLNflId/tprRIDMym8R
luk+tfyzXvNBZ+mGL8j+N54QVQH4HuwS0X3Et4G08OdccwwkiCpl04YpnlBjZr10fcTvahFwRCbV
uOXrcc4W/UfpagxF2yChvg41L9hCiRyfjKKenkJFIe3gWLfSBbqyO7lG+50vYpGhaYW6k+16zV5i
JQQVdq0FJCWNIJ6qg6Gj8S9NOSjgVlFoxFheJnl9Hd872DJcI/IazqpZxeHlfeid+zleABLASnvQ
wHZ6Z2lKddfATlz3VhT9E/jKUUUb4hM0CHtf9Ja+59EXfE5dIK1LgMwcfMDBrTquPH7xv/RL5ex6
EK1TdIus9Wz71eY68Jv4KmlV46yXe7+1lR24TZyJ8+g3p9ESLxuEAovuRmSqGwS6DhAg1bUwihr8
dJ5i+BZZQAGoB8aHkhMyKki7ANDHmXyvL80Sd9Ktz/2EWxqyKtdR0Q6QUVRsSNf+CpZmkjXFnmQo
lrxuceuqs/59OclB28pJEGTBc57Y5N5WERsO29oU3ex+Mkyb2nqdg9Z0o/oMSife9lETvzfgIQYF
dv0Y457uaNQ+W9039qBQ7ENZ58mT3WN2JyHsSvFon52XXGdtYxi6u4moPXw2PMfYTIE1HaQ5tZB5
OoiYt9L0zHbLfVd9LnS9evbMhv+Spnya8X68jfF9X0nTN/vmIJesDT7eDx3byHCHsw1hASyg2j3a
adaessHFubFDVV7RwcLqyhcLmZFtPCgRmcwqfzYN758SQYa3FL8GtK27txhXe0pNavswLIfOqpFg
dMvTtd/M65y1c6xDrSBWDv0YufdJsbv2yNmYxsglVnA8rwMpJZEbfS7f8k6fNnzY7VoPNGfOV2mt
YX9SB8D58WjHyiM0o32BlPcw7cClWitRAkYoZToFTvEqrUmLm8d/d9WLQpYyzJcoaf17oh6TZl//
mqQsToRTOap3WfzhaI2s3lM+6f5RRGavmrOuN/ubKkMiSAaaosTZL7WB06VO+Gdwmdn6XTZ/jUMS
7oZ6uggCyMMMgFydbViSJkjV7BJ3+Imnmn3SXc861ctZU4NYXf12KkPRMNgnn+rgoTCbW+kKFCCj
1sBqJkxU7H2jLjuiDoBwTEwzsHnUqJ/I6tvP0jG3XYAmJbZ0w5ix8MC7bQw3Zl0WKxOb1VPC5h1V
iH+dYW390QfA5r9GrzMCP0WyUZ1A5/4lbigf+tqMKD0S8L+Hygte4/54O/KCgWG9IWww3hR+o9zK
ofKQL9KUdsJ+FVjJdeDSDEdWjEkBwPLXjD/ieJzicanfXrsxGnfWNU5n3CGqOlaAF5QVhdqpOslZ
HMwlnodL+3J6HccMoV0bsWVc5siAm5IgXsmpHCY9cg9RoR3aefbuy96s72AyrEI4mtk2xfVwN0UD
3syLHZ6EyFk4IvaJBKtxuA40SXeZ2y9XuvbLRUqnztd/DGR9DTZquYgMyNWrPiVrgaK1M6vvlYNV
Ypw15SGpw3IrRopzohTrJo7UkwjTeVa2CZXUfjFMGPR/mSRRvgP8hV/v/3NSYNXmY2m7P6ijYFPg
eqiXUM0ZsSD/gnUVJsi2U93q6mica3Rt+OWF2rsxejt17uLvYc2No4/wAdAQBz8kqoOgOHyOp9JI
QJJqToNOSDYfuwHLlmG5RdZNZt7nWod8nj4vMkb9bRfY6SdVL31g4J6+t9p++mR59kkC2iAL12kW
dfdVONlnVS8yFtlJ9Q9yRaucF/1CmV3ZTlBcjtowBs/cLn/ITGuhElrVrD61fYFz69ha6Fcn/RcT
2R6JINlVo3XJIExvdIKK8CUerYsDRq5F40HTsX6pFhDdrOO2pbtwsOxBDV+6xDxIv4RNBj5W1gLV
U10N1F2H+4xvO4Fc7Y8wkTTWlqv9O0xPszcWp5hCs3u5TyaE5dRq7Dc4iUG/kKTytVOSypKLvg4Y
ANovDoXXJLUXYyKdVZDhTRXVW34q076wamNfpaH9OeqMLen++avio97UQdg6q4pSPlphVqzCZlK/
UgVCkKBAIbfTTTSMQcRtZMbU4e7Ob/KN4mSFus1N5Fg+Cia2/gqpwrs0Rcbr2rwoQxnsujzL8y9a
2GMTNzf98Nzg7rXqYjd7sNMpf5gT9KzBdL8maT3dXPsNXBIPEsu/Ff248V9xl75ONz5ihqyaoJAZ
0dYfLXD3KlScgmfP+dqMMd2Tphc5PGmXQ7L4NvDlXptpnd1DpHYeWbBbx3KCImWlHSytlMzxzvLy
ahO0aRev5wLIIM4P5f7SVir9qzLgh4l4hPPIgst5zLDgHaswfJALwjav7pBN2suYxp1oWwSVvy+0
dq8W5fxzORlT63LS/+fkv4ekR+2N7TwO0cVpUr4bWTgWR/Z1X+X7MYsbwq8+icBQFPduXuO3uEvp
onWa+9Ar/g/9QFOAfHhOfSleSO0h0v3lUaw9SE3isv2W0kYKseLo6/OD3VPiXtWLTsOsjMMu6Att
3Q/ZtFIdDI1SK0xfw7hEmQ0Yuxgi18jFXAyRbV3djqF/Y9/IfqXCqnLT245663dae4shCVvTqAu/
1Ufk79rVx8OjgIVwiAHwFCsvyrIT0J+lMhm16JAsnUHSZyc5YOn8cSbN34Z/m34Nt7Vw3pkNkLhw
Um5RqOYhhh2kcjt7pF2CvFR2MuLaWBpsnEUENsjgLEjMJVzGC9/QbqmcS+PSY7irAEGUBx+FKiR1
nDshIIQAUU+21X27chJq1Js3fFbdTiLmYCxv3C6700s0ktDLR7diKWOggvaf5kJ+y6L5oylou2tT
EHK/Bf+amy+GU2pu5qidRimZTqhDaQWjsSzmKd1okV9gEcBvcIcXnr5KKko/LZg0+2hOeXmmEJwA
iZ8Db4eExT+Xpr6MoO+U2kd039Ac8PO941bOLgoi69WZfSpAYDAyvXvta9d5jb3Q3oEmMo5wv9PH
iP/eKl7wHDn8Rg8UwdegbdDBabXsVoO+iCLTOG4CdI2/tGOzpsf+Vk4trvW+lj9WQ6YfXWN0dnNp
jcehhRJSdfkXm8TBd7stDoPt2++1gjiFA9kJrVG1PDUdqTCEM73XX6EAnS6hnWn+PdTwy8tVQ+sj
tFlCu0H9uGppj79dNSVVxR4EpEMxj2cHMZ8DK4AnRFW9fBMtfTIgh1EtxzOqreM5s42t1owwZZYu
PUigV/55OiWL62WUjRuZ/LdrXSa67FoP2OGsUbfDdr5fTW6QLkaDxmuKvwlbxi4594tr8XVUDI5l
tOyM5Mwm4iN49Mt40zuo3S0/NAXkI8Cx1MxO/vJrlM7cHMaVU7IJvPYl8uOUYTnIyB/zfosBL9+v
8LMPu6Nb6sa+XGBTCQSavZvVLB47U326HEzAenY7n6WFF4RyaozkywWUNfVAADtdm/YyinJ+8YTI
pFxMetI8Q8i0ypQ14h1qBgIxfa3/fbWKq10gXderyQXKboKYHq9jwX8VbKx3rfvoJkO9r4uqfUhr
tCuiyB0/TQbcXC+sjG9x1W5bKQLaob2xrSr4rvkYsdalbn1SwyJFnF1VH/LcyfZWovan0vDKE2WC
et86NsyPscDAkK3GvRyqdHJwnu3z7bUvKJ3wvvAUd2/HiCf/McC3Sef+yjb610VkgjQ1L30Obds/
Skv62yk8FEBqbrLEfgyhpTTrrgoOegS4Z6wQA5nb1GQX5FUH2MjRi6cr8XF27HIto53vVI/63LJh
r+OXSJmiF39S3rLILgCGEh9PvHmMzuqdDHaWO570kveddGaDEVoIQLPrny+DoJfh+PgqfFOmdqYe
7HWbirM0nR4FYRT6HqVVh9F7sgi3R1Ssdn6azo8TeYcN4rhoi5MyXtmIJHxhrfyCBs/8w9G8NTAl
OEVZGK20dPB/pl19X5aZ/nWuzGpVIIjzCcc0Hfy5Pz2x9hy3nlobd1hw2MiZo7JXu/N8M7DOPgye
79wGyyvHBhynPgnZHyoUOY2+dO6QTDf3lWF2GNqR8jV7QJNma5m3WWHGO2zf+8c+jNON23Taa5sk
6O27XfXFKebXoJm7H36ZI8Mb8F7b8XviKVGwUlTzbtJK+yv6qCxs9CT8HIN7WJexpj/JKxcZiFdF
y/RNR27M2JSszJHw4AGpNt2pbr3wweopHitD4lMwN4J3MypsMjNw1POy7YHvzwcLp+T3TClUdGAK
tFaWsBxpMFW1qqe+zrt76MEsMpd+MFrOJtNj9egss0aLb7Vmf24XUpuhheCV0s5YC29tKhC8mrRB
PxWhnb/ZuAwvNDfH64uT1pfGWkhwEtVDRISOlBdvFga+v6KomRlrYbNdo+RabnZh0IEtLMDPE4Ue
pboPuzHlOwkcJK9Ua13EFv+bBSIih35ZNdkT2brrgAQHy4zrwCRLMeks/3KZGHbwCT7/g+wmbCtx
VoODNwZQwuRTgZyI9Pud7Rwb2x9QDccyBFHHFsPeoH8xPfarnpE9wSjuX4YshOyqqtpJBh0d8Gjg
WtpOoAAotfVHtC6RqFim1mbW3pt2fiuDQaEoBxRytDXLO+eS98pNv9v7tTNvJQ02ptzUU1+bjtKs
Ff1H1SfWnbSMtFgpTZixkFOdxxnCriTYhqoLz2VoIrlW2FT3K8di+ZW3YfWqxa8+1bdgNYTTfYti
3RcN7+h129TakwZxYNeY5XDWkAK8QZlX3fMHtg9GO8ebmuXBZ6MPvjtZlr85pLdwyCGThIb7mmTO
3PQrV1fbTR/DiLKDKVophdehghdlO8pLxdlBAOhEwtbZ1XhRPM2471BBKxVEecsbTzfNn44eI2no
tv9wUWvldaWydWZbhRtdurusJK0tOxaKEthMjEV2qJrYPMvuRAYkzkFx5xJXyOZlmvNDqFtw+pZd
jOx76hHj7zx0j22PIYmojDkiQlbzUNj9tbOrY3d1CZL4a+RQ8wXxlLy9ySEE3ndoFv7b9kIvEG9A
PJXs7mKFYSApdxPHw3uEferB7dnadZWBXGAdR8/zPJ37yCvvpKvWjI+I0FyEMaJKPTfm9DFqhF5w
6HXbPDlhZOHelGifsq7oD7VlkNovDfVTPlXqNsKtZi+jXUg+3THM/kZGs6j8iTpEeyeDJZ43QWwE
z0aCrG6k/LhcoWgy9hjF86Wl8RBHS4JXU6nHOTUW7ciB9DeKl6VrSWNfm5LGdjReTUYljf1bU5Lc
f5mbxfz+JMn9W3CosrReLpUso/JCOTbe+5C34mShfcoVyhNSnctwEdiC300OUtLT4uxr0jjevapW
0atTs+pYNPZdr2TrF8bBDlCR+bmPnROA2IGiy1g+qeNiwzEan/2oxGUrcPONRe3ns+M6CcL8pn9s
6+gGW1OohqpxdGyreYIV3j6leRjv/DnR4K7SJwfbDN7VSPVO0lItG4FlJqU5P8K86B4U15++vLR6
On4JlQGhQ8Oo91OWnma7wD8dSxDUrVrrxcYLaFVZo/eDpxFqZ1M65CurDJyXCI7dNsnn9Iy6dXJe
1Azdab6fUqfbZiUQlUEs8aRdhkgEXTalZeyn+yQNy7Vt5484kXd3InI4FBghTy33Ymlasdcec09J
1yKyl2Pr+ejb+raMecKjtFg+Jt5CPTYx3XR/OVxevS7nBWihCTgjmA1t61oOilbXTjklj0WqWE5z
VoaXoOs1HBUfARMDbcQ7i+0Yl8ZnnRvj2i/U+STNKC02SApZL0OJArnal+9WlJifXdUoD17gHabJ
faYqeSNOR2JtJGfRPO3DuKtvr/2ZCvDEM+r6N1ek0lT9nV8rcNYWnokcYFSY5z4ubtwMK7YwXlI4
i34lFR1z44S2sRNRObNDqrOZvG+Z68LVQnsOKxBoiVIausbKVHWmYLfEyqB0hSjKBa5t3HtGNT1c
sB3J1HpnSSKYmWfv57lpVpd/cWhrH20Z7gwgfKgyfRfVeGhm6ZbqTHXR/E4dCLyr2o6fax7/N43u
0AyzNDpr2KrJjCqyvPu6qCHcNWZ96N9qL1dg+Az+IwUW7cST520oXP8R1Jj/2COvuYP7aq2lT2IB
B6HGWdj5XvrkgN7ea+C1IYIFXGgKVePR/xIGiO9eJNfRlEnWYVfxT6m1gQUBZ8XkDvt4OUOd5uNM
+q6jYHlixCgT5+S3bLyauW63ZPydhxobgwcHlwjq2r3Ogp4+auoMVGp0G1TFUboQAWkVHlx4dHe6
eneJWGKNEqada83N8dpXmvWIWTh3Y4z9cFaFDB3Xt5lhVZg8qDVyCUub4pl+07OR/a1PYiqJqYL4
xdVRvJS+uiqacXWJDArX3Fyvaxm4bldIIakdW2NTSZV7b2TH2A5V9s3HkC/pVOu9zDOcp/4SoQzY
iQyRfYloVL4BIYvOx66L371IVz5VNp5tXpwjww2r6WbSA+Dwelc8VwY0V6/AMMJDXiSbnB9VpbNP
G44rrTTdiyWBKMUbNUtPpXbh4cj3Sjo9NdZWlmXNEMKQn5fvlAxcZl++cteZMi6R19mN7vYID/n1
Jz3INhWySp9TzY2OjY/hcOfFizzUbJOBZhtTQtcLEbVpAaxuptjMz+CryRijEblq8go5U+n8bVzi
sZsipVIFe9PWh6OEXKIbC0h8YoWgKZ32JAdzhM+ymu3YLFfSkamIKtvGYmItnbYEXMIu53jQtydz
SLrT72MyOWIbUhZ6cPw9Pio6VM5AibSnoWbju6gcbQSynQDLQSEdaS8HPLeAuqVfQNxNr+4zIC2n
P/olQjPRDFpmyuB1ejtijaFY3vfA67STkWAiJWd/a0qfUjqUcuW0TDxvE4d8QWSekg44DE3+A0/e
/jTyNDm1QPIuZ9LXLAPX0b/1abqD1UYx7v6IVdE50clhjZVNhlhtD8kMqpq1ZX7fmYNx0Fk1ni23
d8+oExb+rmxBLGW4fK2t1gpRvrSH6YjjpkUmIJ+iH5mrxojv6W9Cp+RZt8bKLvtmzQsWjB/TE4Bu
WIzmPNzU9ezewkVzN9ha5PyOzHxTelb8NLfYD/lzpe7mhhX5uiyCJ6UxZt5CmjxNGJzcVyVc0yVW
Dlow2AfwytZKmjgwu5uwB9yPwiX34LG+B4lhvFbW8MzmvL7Xl0XPMiYtGYNh+Vvr15hELvPMyrnt
+zEFgGkMt1fOwpXfgCjMj2BWR3g1RMjhqlcnzSWireHhk1T0d4nuBsfUae64/eivtapinBPUd/WS
dIrmMn/4NVYmTnzGHgDaBUlaS8eRuFOdgupei/qqdOZOrtzqdVLuR/KWsGRoXgcsyeuquLBZTY6G
PYOXLjltooAd9VH0mwZ9U0ZW+7Wbx2kb2k5942Hd8aQM6g8Z97JF4DnI7ccA5uYJT8JoWw6QfXCx
MNcOKoSn0XXRFI+bezlgHdncSz/bk9NFmUsGfvVJxHVCpcDJQuIEgxQEW3OMT98qDV0er7JbvqA0
Hcc+JpEKjC3ItIcS3Y0hxNiwVQN978SjhzI0Uah9L9umjq+YHkOMVr+QSUOYJG/1k1zaRp770I3d
vLGWAmnRGydAIOapMj2cJZYuD/2uG1f3EbKhSw7dUh+tA7XH80ihlP8rlgyyujbZZq9AsRbbOFCA
YEbRYknWWu9zZrxkqTX9rKtPbOgo31WzdWCdav0zhBk13XZqP41DsKTCXPfBMHlMDEWfnYsmrG9K
B+gPRVjtTq5d9lG0nuwwHx9HJ2zvkdn0DwEGM9uBO+IXMuZrqqraZ74j/qFUHLZ6ujV+UeiPizq5
RZrtrWsxumqWg5zJwemVVZe6yo0YYEnXaHYqiqNUxqZaTXfy14cIkXus4m7lj5fPrvSr4RhFwzfp
wk9IRXXCSrV1mUTKVjrlYFrTuLKj7NVYvOzrJti4TpreRouWsnRhlQAQbfIPKFSazqa3hgeIn2wI
2Ho6QIOjYa9ooP5I2da4K+6icbAwKVbJ0mTt8O5Rq8Jf8g1dkOimMX00pzOlf2+M8Ls2DsqDqtao
VtQdq/slHKXMdONMQXRCkd38ZNvTGu3s4Z38jbmf0W/ayfQibG70Wu1ezEoxzpCoqrVMR8aWexr2
X7dFp0TPuo/x7HJZeVNK7s5op9s6XzGswRat5TWuaHhzLQpOcoBZOmMf+SSmSmOcK4ckSnBR+BXw
t0mzc5kkUX6s4Ojh5h+T5EKOM1Nu7lnR6178WcHR8dTEffXEIu5HWmTN165zcDTvNPUexw731uNL
v27YGX2Nk/4pVZvqBY54clNWUb+VCdb8TfEBLgMBC/ZRr2UHwPPN57xLdzLPCqNxo6IzcQpbuOYz
Go4HcaVEw9qmRBBblL7+ZVdZrRx0WR6muKnOl5Ixfpz4Oi4PX3U5xI5/8gDC3kgrUF3n3KCIFeYx
ax0vd7bTEOADtTRrWV1nqf2181TtKH3cwrx7V9fTWzNtt9I1LcsktrNssmcDRy8FASh5k3KQ9IHd
TU9Ooig38m4vf0EQFIcE0UADoYA0NF+FMlMEfnD/q1XPRXgfVfarkG2khbfApTVkcyiRM+gP/OKq
HI1XvVGo/Bb6hJ5IYb5JuqqrKxDsFJjOksvyY0/beCaynzJqUcM9tFiYXzJdJbYOd3YJHHkhyciB
3GObOclz1s3ByS7CftWCCiL1prCL6gsU+krSSjIgTYAQ1XPidLemMfEQn9X62R7rkFoorBAZlLBk
XyKUjYgdV7CDot3MHv5YEu4U8XTnNeP5ej15ySKmfKegNztEYfZgJGS5h9ycEctOvBctsfJjHONO
J81FjvuMjjWZ+WXUHCv3odHLg7Tk4Jl7x8IzTxrUSu+QpZ7vpWXZTothVs3qapls6VO08dsOkOTS
lBeexr1lvvVujkz3rCbqvi/wzVhw74Ao61jdO1DLt+YY12usf02WW4WNIE6j3PDTpnoBMalAAC3D
8aZr/oey81qOG1nW9RMhAt7ctm82m34ojW4QmpEG3ns8/f6Q4Ki5dNaJs09MBAJVlVUkR91AVeZv
kG9oYYkpVQMzta8yjEG84jIs+Dpe4E++6rhPjtbm7zWc77RQ3ovJgh85Wl+l1WdzcWdYvb6VZteF
i2Mq2bc1dlkwGut7ZPX6hz6cy4dcwRYTca9m39oxEMc4x1IwNEYE9rl4ZdgdLKyskFuLpierjaar
TpGP+hE7HQgA5DYAr/AQoAn976MpqaKuVv6PphlpH8G/zZVgGe3z2MLQzaz3HG2zK3q66bXxrfTq
1rV5P6k76Zae21i3BEgfn/vkoGHavpHR39a4xQFwy9Ab7vXDb3GD2oDGV4ZjFipOz17ZjmcofFNz
bDWKJMOSwF7zL7fOT+ATPbSbIxX+eXmAdiFHYmQLhNFRdo6Pd8h+sPzwOsxZi1HdRysf1Vpaleol
CGuM+xLp1iuELnfnONb8dcjne2spt6a59tpVTfQld71h79ZafF8o2bRrXPNnv1ivubo57LE3h2O0
NMXYKI7rlyZ3rHvpMqC6XYPQeJAxzw2xAxK3nabovjQKWNcOH7TZ8dT3Air/lYJzuun0QX0vq4zM
maKZWxntGsNaPlfhwQ5q7b1SDQxNG0c5yWgZzryFZ3e+H5elZi15DLzMe5LBLDl5ae/+8evH9bAK
eaTfZa4XoIs4lF+6n54+KO/p5PePZJS+m4to/2xhyhirbbeTpjKZGqzpEsR7qxVfnG746ViKc6ac
rezLMbV3TjFQepzNHEHoTrPZ7k1lvwmRt+XQiR8hzopkY4PA3und2SCvB9Q/g0g0YIJxsaIOulAQ
j5xNllvHazFdacmkeZ5GgazUv4g562reCqa13sN2t0liLD9Phkak3NkgKiX+q/aijt1Z90fJLbgT
bo92kQbbT9kDuZXLRPbgws57Iy1DRe/iKLeJUv01gS5cV5GuT9kJilvAeFbdYpuHz67FQ/dZHV3z
ucswQ850VT+UaQNu3G5y8vxe4pzXduakd107a1eJ7ruygVGwDWpQzlunnBAzK5zrGpq3wGHKljqy
xMoFyavi4Fl5gSknP83O3L9QL/k+ei2JmhBfdJR7rrGXdmz/Ql6LapDpJ61L3CcJCVwj2Ef8inj5
Ws5TsFwWQstpqE18UZdVZKBzZ3+xoNzfuqRfC9mY7n0qU1/aKa4OcAZC/pxqfsahc9hoAX5AYZ7e
SUQWV9WB72NwB8Bhfk5UDFzIref/PxFhBjshyjhwW67GZ1d1dqmjAWxZr5MZRWdL0V4/oV3WW74J
xyI3gsuKdhEYS2r3SEiZ8MmU4sBjP32zDdBoFtJPP9uIFHfh/2wLC4X0Ju/+YG8KvMcnd49YmXap
a6s4BEWcvfHM/phkIw7bmv5Pr4a9VmYqpuOcrvZBZc73Q6l9TNIVK7tYMElWpj5yWuUhI0F94+j/
zuPXFvq/8P3x18zqTYI8P99A5Z6nWr3zw9J673oo0aahBD91pJL5n0yeHADFfVXW7jfXU5TN5AXl
a97ztgCEgzpd6iOx7w7BCRtU51FWgg+E90jQqncxAOW7MtS+l8NUPwu7OV26EFRZu8TKW6KWLmlJ
qHTpHdZUDR9l6Zqy/K98xH0ShshBElW5JLt6S9H3OZ9v6k5s4NbOOYm+xWnrnG+5r6HkL23z9BB4
9V1h+/oAANCOgHyu2hx4qyUnzIyPWtrP33nvRjiv9/N9lJn6kzNAc5WBKIlCiP5+8uI2EbmlWjWQ
vmBG6uN0DrH0azagbpZDZD7Vkx19aTkpaGhQbdqmiDE/N/qneu7PwjrtF+ppgTMPaexX6bGr6jWl
lPcgPNQpQScEOnV9J4PVgBBAlZnOQSZGnROd8FsHLLoQYnn6uhczQ3FN5iLHke8dL8ZWLXb/biIl
Oq9p61+U/7S1PvWv78HG0Ne+FU8nMEueGH+30/yWKxCZnDYMr3KJIuVrVRXW8dbFNiq8TomG4Ele
gJxBDwBMhVp46JTf7OIKQzlYXZvdJYuhnPT3TvHT9nmcDbOr7udC83YorMQvcslaHnZJEsd3zpLd
kb7UOFlN0D5LYwq09BIO1t+3OZM5/OFA7wj/SVBJ2Axi0qWU2hcNouFrpKdUCKDXIIi2mHSZVgng
seMxtbhywUM1MLNNOjJ/y2g6VZBJDBs1CcqerdjdspfLgFwWLiorI+q0Tm/9SI37ajEEGqs+2LRW
Z/6hOtGwByXg3KsuXB69CLpDFraALSP/Ac04fZfG9XTQxw7+UVcnj/YMlGxpyaVIE2PTdVQ4pOkY
sXcHw7HcSFNmabb+pDSJc5Wu3gq7o1u54O2XRZQ2qrFdO09+N7/Mml2/umpF+qbU912gT0dxncxd
68nPlOE5nZOKSuN8EtdJv03GO62lYCXNKoWrVy/Stf/PSW4KV29aykS3STlVZ15Vurat0NnHJRf8
g7hPo4AWnQc9zQHB13hTe03zCmnbnlHC+T12aProPKOSuA1wSnjtQkti49gkDeTZPAkRb1V2Kqi9
Kn8CoujuY/QXD7Apeh6+eKUkLoYhR2EdpQZe4mltn2XADlvqiTf+EfXH7KBA89x8Gvl0y299VzTk
Q/3M+nfZ289Sa8w6DXdUlWxfK8AEHM7ppxXvbmR/9HNoP5UD8qS+kRyk23KL+JL54bgVGHw6xf7O
biA7/Jqk1jpmojkGddoc/z5JotwU1SyZFJmVtk3VfryEDgB6bUTwFdsTUvll8lov/Lwsz4yTQan1
uYdxzJ6KEGQXNhqFzb88dTC2DWbCj4Ue8fzWi/xgwLB673vvj0EJmh+8m8ndddMXb8TgN6kb/VJG
Bia14J92MX5F35cfTFWuOzklL3QnS+AweWW2tzR1fJ/6BOOBCqC2PuZI5NlYvGSN2t/J6NyjAGRG
gX+V0UoN7hpPd59l0D6W09gi810nL+zFzxJiVk3yEMZobTnL8nPWaHe5z5FNpsgPDztV31ZmfjLd
1PhW+sipL6aUrtX9TCgs/1G4OSouvmPcdQr+UzGE292v0GFqnR8+oQ5Zk/8a6uTqp1V/hcZD97Gq
0g+LTp79adUc7V9dT8oXjCyKg97mypGsJB7WoFb1MCrfwVIZF2zVDYwGh+rPLOnI6oZh+oAmTvaK
AdCjxN+mhwNhqNH/1+m1PX5MN0wrlemyrO85cK0SKOFNscvb8UNjRIRDPKNzMfJMX6XV6L5pgGQh
JKoMWBvdcJGB1p4hKY1Fiwf1xDewl/ZHII58qCa8fposc36t8NuP1HEl3QWg4dbfxcyg/s1U/Dfx
OFNNj8wWdb3fb5OxGDZY0Zo7Gc80JbjI3azrH3e3vk+zZdhz0RT4eF+Bm91Vbj49JH7gYcOs7aV1
u1hA5B9g45b71DYmnlDEghXmOyS3TgV70prCM5+n6eHTtNhH2MMdyDQPmMItr2B/RKPGQ2niIE0Z
ENQ6hvSfB9b3ct5wNvFSGEafzqvS6Uamf7gtK0u4y9r/iwEJjnjKjV6mXDLdr65Kyg6pDPU7ackl
VwvKq8ugXJop6LFJU83dbwO5qVZX6UtY+ISk8isyUdRj2wKmzUYm9wVWK5Mbo7a4VL1ul1v9a7AL
yly39i0G5inS0mFcr5OVumoOMLWRjlmsaGU3gXzSYuKzbCyynH+l2ghJeMgGRDpzxcng69QNttda
6q8ze79I7syhP0C2bSjT4Qsj5jCrBYwPNStUs/DOqfpMv5fh1UxmHa/L6KGDYo17WKqHQP3zmINn
hGmGQWbzAlDLs7d+R68MVUiUlDFuD11X+cBBlnAJ1MlVnoux3ljj0NoHya6bSoPaJ1IHB8m4g46e
uo3TRCqw5yXxfgtKe5ugMHcKHHvr72mlJMjUGJiVxR6n4bnV/7g1RdpampkHiVFfOC23UZG2vjVX
f9coBLWek0dBUrPI3Reorem7+2LbQ/OuZU73ErfVsTTj5p08fIx1tvd1HVPt5RcxVf4MBmf0E84p
NRESV8xsAgN0wjiyS1pGy5GMi6IP/VFGy8Tl2edMbB2W0dzABCgM/e5eRmGTvCOf2CMwxuAiQS+/
WGwU3nmuleFDlEtqsFHXILcZ+cl+bS7CXB8aXcuIU5ofI2WkgQLlL/3o/F3I6zYihV9Z7b8uJCMz
Wc7t6pmlxDDvcbU29e+e6j5Ptm08VbVb7owJXUlpwkkyn7LGck8xSjQbY2nKgJqqHdz+v6VxC8UK
9R34qnMnXeNsYZ5o4zFjkeE7Ae31L/bg+hfdKhFQNOIBeARJMIjpI0bISx+qn2fVKn+g/rIVII+q
5MqFwx3iLwuAJ50R73R6DndI9Bhfcnv8q7Q047FV2/KPZdJQtc3WHtvy1SrVne+OxfcKrPJWQ9ht
2TwAy6NCfNA5k76psRtusO1xFwUOQia7I2eKmwv+v80LTB1OlYhSRjDL90U19Kd+wnC+QSCpC8v0
S90r8SWO7XAn/TI9gUGTO7GOeHOzKC6HY4AMtYXcGra3iJk56fzue7b90Ff6XawWGjeA/fxBS05a
lEBvl/Ttr1EfVNkrWr3JaV5GJTiwxoatx0iLF3IYx1Cc3pV6gP/PzdrDUNgsPZ9jBoDS+z5VcCLJ
lPGJZE1KCcTXgEdDHuFcD+srmeOvXaiOT27lZ/6mBp0eG3p8lT6ronQB/OXSk5fbO76hsoH5t8q4
FstMVD7Z3J5v/TFPjCtESYyAKUPe+h2/201giWYs2YMOua4sMZNDG3B6T/OxQv1FnTfNAmn5LxGL
jeKzj4/FLUIzUQLX01BD2Derrn2N9sEvYqgQPhO/8PdoG+kru/TGDrXi4G81aqezkEiln8r9BCwm
Dx9is/gR9fr8nYMrBKqyKp6MoFfug1hxttSx5u/+MJzHpBzRX8bgxTBS71BbTv2nq48bCVBC7KzL
qA4vpFrUFy2IHzs5s4G0AaFdVd2r5lffRaoAMnvDFl/JnsuYMphvokXXLhoGg/KSOKH+TTcDb1/2
o3dGyvy4+tinBvVzyk7DFsmJ9M+sA8IvysxkC83S9P6x6uxrn5nN16ZFQCIju/OMxEYCps2C5a53
9iVWsYvpPM9eFZ7LMUHjtZjRXqTk/JqPer1TrMQ+hMt51ERa7KlSRbW5uqbx0O47yzrBYe7CrTf6
89VBRgSKItw/6Db/tem2+mHgNfNHAlgUQWJ/PgKASb7lSEklmHCTHk3ZWqP5Kd18GEPqPt9+i14+
o1RYXxUIqNshqx9VK8T/fPQ7D2gHD/W1bZqcxTDD6k83AEYcFHsdJ7hH6WpGK7guC2RqrGwSRVeP
3qRnT8Hi9glk7c3t+MqmWpOvXYne9yd3QCHOH3Mqknw7E6ATqOosL/qYFCBONMpemrcBaUYowKGR
5WmHoWzCx5jNzQbbIqjHOoUCIwPKJE23wiVbSfTpHi8K40tm/pjJNrx7uba37cBqEAOKNOTeoU+O
UwLkBHudozQttf/oy5c+fwmJGnWvk+vbDYvzbTsoPtwr9AXcxDJfpQ9Z0Vpp3BfpqQeXB2nBKdEq
wiet78N7uGD1nQ3cDMmIcvpm2fFdGw/hsTGp8r03AwoSuorvKyCG6YiQbYQGrK5uZyPu/wzr5CnN
AvOfMY62euj5f/tjhz5XE5pvlVKOe9+GaWI4ZrTNmxaPTrN8iFUblzFKE8km8I3m4jlh/xq0pnUa
KrXY+iXI6O0AfHQAbf+cZnb/CvXT2HmWA+MvhI0yhOiELEv5eIlvBh8u5I08ENmBu8eNZtgKMUAG
VqbBZDv7wBn5NvEOv2beuEVJnddWk0G6hPjuXz61a9WnrGAnR+mTi1V6eGUlfED00n/0ZovHaWeV
d6E1fwusZHpy+pIHrjtoh5C001Ui1rCaE0uc5i5Ws8QNdqQfY1PFs1gP+ovTo1K9fB7lYygfz9hk
H5PoiUMC/9+PJpiz7pI1+aNE3PrdWFM3Mcje9ZMtA4NpJZdJP3mRdkdePbhW+mI/mS3qtCMIPMqx
ejecyfPfSZ9ckmX0v4UM1ArvQaSzVYwp16vFw8ph0ZCPugent+m78C8IOtqhjPRyUcQJ/kB23sPf
iARtjFjzWz8t7KDcfg+XFtXI9MWFliRjEq+Pf5toYb824aC8OVP6mKPr/yhDToPUQa6jzizhqkm9
3R5yD8A/a6kaNFZ7EeWT0cnOwpObOeVOGclEfgiKzFMdopyUY9ig4MWyi9U+2FVQja8o/hvrBcEU
/O0UN3vAh2I6y4DfqMb1FueGgGaNSr1bY29zg7Y4trl1kQKqWqqkgRyfB89SkXXG+FhnLagM1XF4
5JrArukeo1a/zn1fbKQ5o818ijpsBqSZjoA1lTHPAWlk2oNlg63xq7bYyP6ebS7yNCl5wMmG+Lw2
bxv8T+1P54P1Fm4QrsG6dcEyKrmXi5lGU7Nxx4pCUNsieCZtGZp5I1Hp7F1zX8WOefS0FLIcrn8X
sdsKIxhLoH3ijTQHBx4gouXOub9z53HG2DsxH+K8DIxNgaMKQCXeN9IZxIzUnOYfgFYU19U0eyS1
wxmo9B1M3JzncJESnpZagtzFUkuQ9norvbXoA4PbH4/LHJ1S3e6DqRyHIQgLnnc5Jp/vNcohR8cv
vX26NHFhTnf+lFXniS/xOwbx+VKnmq/S7Bu86EBLvZQuohBegyfoMmmy64q6bvhNgqDZo4W+/IAQ
UbhzAdL54AEHwnakyq96g3LsNmpqCyZA90WQdcpglbs+8rtTD+sM1Rf/o3kbLWq9OwEODbZ5UvEy
mLzaPsnGLtLv0VTRH9dt3TBowZYvYH2UPdzHRs7pT1bddRuZ0C/bQRlgamwlBl+nZfcHDiDYlnNS
wyKrCmRq2H2ffBK5G0d2jC5PpcdpuuR2zYOsb6jG4l6OU2C3s7IpOYqZuakPLvkR8AiG2JlT/8B/
oQj2jpoGTO2j08JfxiB0+RHyW+T/1FBon9YfYhRkyx0LS3P5NeUXvs1af1GMQXlY/s33slz/DokK
etuiABua618u0ymNRSfPap5TszvHEJF4YS8yeKKIJ5J3+DFsEihv9wU8+3/18ZZADvfKLlLcYWuA
ZTlFTmeQTS0VRMGiNICCZijluVlwkbem/HPlnWOuo4KTvDVl9BZs8wr94vrut86rHDQ6moNvmdhr
GFZyKIfZ/wscI/s5YEQQyeEP1bbZPKBMG531yo3PRTdUD3ro4lUQm95b0DpApXGvO+t+Chbahjlu
Jm58Feiob6sJT7g0uQpaVEalOS/Yi8Bh9BZsBeozxElsvxvrEcH2+plj4jc59bRkKgBtBNnZHsrq
z8G+o47Huw0F0GEnXSXemxvDju2zrqTuXuucvjjC78IEN6PszaF9Yo4Pd3Cq8a2RD5Z8CtJhh2Rt
/PExwNnGpfCUz58+xgooYA5lTNPqYB+qBdxz0PdZuLMqJzklE1h4XuM6slrsX5AOmwcempUOmga1
JATxuvva1K+gHdpDBEJ/Pc2oUQoUkFw6FFO/8k9rO8676AGsOAldUJZrn0yEm3SJpu/ZImAhUhaT
0X2ZOkCl0gJS3TxnQfUlH+PqssphODVItKXpK1p6RhxOBbCD0Azg7tbdZUqpbgQx8Dt4AOQRejxu
Z8x7d0CFNKqrUxsWoML9GluSTFfUfY+C3UvS+OqLA2FXc3u8Q5bWUPIEUwwdJb8CuMi2Detuw5Na
OQcUQV6i3HQelvVyrOh3zjDg6LHDOwGAW+KoTxwO4Ixp/ZtcoMAe+lj1nqTlmJa+UWJXvZNmMKnW
3mwrfy/NvK66u9mY+Q574fCmN01ziIfGvNMxhXtk/xtsx5BMN9CwBIwzfXIBsKjvi0gdtpqmxY9N
bOO2wjZzOPdR90X6bsGBonQPWc3b3LJ5pw/JI7Dq8W6dRH5Au0+wvRNUUT+O5l1hKcHKGhN4kDRX
kFFjfx5t/rPZLc0SzeRtbjjlfeJryfxOPVPbo3DHu17xya2gu7OoGfnOoVw0l26XbhFoSsDYHACU
9by7GFXUmhK/3JqDal+th0890i2zZE11gq+jDRQ3IDODB8oS/xqFtnfFokrHwaSiLi4j0pkqCkF1
ghQGpLCLUc6tyteJ8DYKhx0QIgXYTe9db+vIqKmydeWNjA4ZsZ+WktvKb6tN6JAhlqbMncrmZCtG
czQnD0ad0yALSR3BNtvs3Fi2v6sXoyV/AL8zoLBwp5stZ7ZpjNZn/foAT9tuyz9U9yDffLmoiTfw
tSjHw/oei7yg4/FK9TYK8y8fMvocg6xraWrZFkxufuoWkJJcIFWS/Jmf07xrX5LKKRDb1+FnLwEJ
Fbv7qutdSqJzeK4mS3mx2jZZckHZ34GiP83g+96tIo+PBcLZae65RyVqm2vMOXg/pbYJDsOyF+WU
/rvddHfrc1qP8UTOwuZHgxML7F3WCFt18ak3mscu5cs1JCq1B1vB9t5BFatKYqyKVayDU68DH2q5
UMjq1L3LKEgcu8FXn+HitXi3etm3wYiucoJq0bAoTPIilg4uDMzgn+rQNnslCfjbnGy6uro3nAJz
ru9n4DlzVx+mNjPYE4MWXwom6500ZeC3vtK3FbSv+Ae6DVRK7fMvv6wg8ygq074te1t7KPmxvpme
boOyjKYO6p3T/FMGGBtni+Nxt7gbz73XHrNpQAf3P/r7YGQ/KSGFny1yg9mbEwfR1ezT/jyToWZL
SIlF+uRScB68yl0aewaWg8Of0voUdwtRBqqpiVqhjfLbMre1rMBzdrbeF+Tt+MG3gd+a2tQa285R
yt1tQA2GaGsmmbmjKuGDBIjQUcdHCM0LHdUC3TPvZEAuKiwFhPDlKh3WEih3PGGKS4VctjvZW3ja
/dZSOUAX2I8DFFhUdG4aHXL3fxfqkGFk/z6kP27zblNIfUfbMgSTalfl1iz4rAcNmqELnS8g+fts
OudYSdB8naHqRZaZX7TY/y4t6Q91VT3oyPvtpE8uc5a2W2AiE0BW1pG+DN6gLI0lX7BxXEAK08Gy
fPcOFkF98UtKwfrMYYBjnfkgPlceYB4sRZLhYMkIafvoftZVAKuXzsLupIofzJIUwIovztV/xrFj
N7uw7FNdH2BA++2KTNZ8Zz5lOiYsMkopt3jQPWWdGS8c/qi/apFl7PqycHf4dfUPtm31D6hdDg9m
bP50XCs/SZe59K+DS1ha7ktbC9bI28SeDc5JHcuvsoLm899GJvmU/nZ2Nie72xpK9451Cjv65Qy1
nZQSgRADy+LcQi8kb/yTNmlgQAq1If1quFvDeJaNZF+YWw7AyascGXw+lNLye8XdmFpg8r941Ntq
G6A5DNllGL31ljo+GlvSu942sa7vVa9G0fgWRZmxubD1nE5GbxTbGwy9y/X+kGOrsDUyQA63AT3H
XCksq2sbdq+9Bt9OyopDC+RVOKtqqK/Sabd+rTK8eyXS1n4pBkoh8Ve/dLX1iMJrCaTtVqrt2fc6
UHVwA8v8h1v/1FNNAaoz7m99EqKjUQO4R/nz1u+5JIhwLtH4Xi34WHTmdWTT8uRP28MnOavd8Vpq
jnkxZ8XY++k4o1KavptkEX8soQvY51Po4CfWBYjmRygaZO9lYdgSGoCsPvDNKPt3DPfiSivuBWsm
iDT4NMfRqezrf3aZClsEQZ5Jv6V6a9St69fEG0ht6ZKJc4qdSlj35X4agaNuJmWszqOqPtwsUAAa
j1dREJM+L7Grc2dNfJqpE6+z5FYuVRXV59EfHupFU+zWn2CPcYEHuFNqPVU3ftGHDzOnrl1rlN3n
TncZcRUzPEV9+mONRmhncVFehLn8Fj43ER4QoocwShEUlQnLpfXSrxrb4NOtP/az/lAuWYGxC4rr
3Jagm5RiOzWk13fS5yXxYvoJVGHbWFWEKgCBa2dW88LZFBOipiqTAj1Pk6OMy2UIQLpDvEFPHV7u
9TbwMdusvFM++FBvgm0SBcmVfHNyLftwpPL7qx27mIxBkCg2rVcmVxkYrRCGgtz2Xb7IacHQWifW
S9CUJ3m705dvEdIFZz+FE7Qu6cqt0ix/53/8WHQf6qyo73oK0ZdJnbNLN4XZRZpyJ31sUdCD+m8x
eGeQPzdacM8sEI0GcXJ7W0F3NRd5dzOn2GUjWD4P2kXtm+6hSOE4Dlma/NUAL3UbP/ph5Z6Nho9a
PlMnac4kcvOjrRf6W+SkPyTCzv1LqWfJV6TIUaJhDyQ5j3HRq0IWB58uztT6fzbVpQkK42PUM9yP
YMOu+zNKoTrf4cjV470G6vzORQzrWOblADwvpcoWGcE3dXCulkVKOmqVrY3e2N9too34h+flW4Vh
+X7qUu9enyqAAut6jVGX214FqOqmy2kqRkNXpHaljwNVhY7DctIclxilor3q8i6BTQ1KQPpyiZE5
pI+wSl/FVi3Kk9vUa0JlR01S34AIVA76cvqJ/Iqz0XI3oX+4T/zI/Qg0kBs9qfr0N5v8jxCJU4tG
v0Z9BgzQ6s2N9Mkl5rSatX1+kVY069BPm9Tety20uhFM1X0XRew3ivaMHQymLr+6JEIGMSbJKIu/
ZOx5Dplnmbt5JM+wNTuUP01tfC4X1s3YdIthAphKqOPfoB/p28gJqqeqxUtzUBE+8LsG25IocrZB
Grl/kkJFZC/wf4LW2wXJdJ/PSo1TN8TUsKjHa9dXKBgKizVGqysq82b50v3bJ4FyUQb9XebeGK/r
3HWZDCGUZWV1Lvm0wS7bCg5DEBtDUn3gP6WPE4PD7h3+HGiOG6Tj1pQ79XPUJ2THLQztu9s68jOi
ZCGpD/q896RoNoLnP3NisTlt8Ad3arhNSAJepHX7O0DZzndwmv+OzPtI14v3puqjJzNvvmSxW3xJ
yJefAwAzOxC2xRe7GRWQuDkE6aXZWU280TmXPEjTCa9sjmLKa46yQZMVKTwrso6i1aRNFpYRtf3C
M1x59MvsH+nuYTMexl9RyBJ9itKG+FOU3ZIFjjxv+soL8Aom+WOtzgj+Ef2ndS19VA+l4WNWVBnZ
W4Ex687MwvjYelWGApkf3kVZ4QIoZ7TvKufZw4RRBoOlK3Xbd9chh1NWP1tgFsciyYdjBxP8rTHn
YNMvyuXTGKI5E2tfIauX+3muwvtCCyIgYy3/o+xx+g5tYQ1FKgDF0CQ3n6feBAbaNT4btWUz5sZ9
uqmWuhdsTcDUIeK5U4pPq5ujFFz8E6CziLNq/1wkYbgfB+/jbv51dxu93SFRNDyPoNr3/4u4YgIF
wWv46GdmqX9xx3hLVWgCywj2W0UCYhujZ/Rnr2UvK07eq46zM/b/5EPzrVYwY9ND3wVXEbhPJXrv
+GZDI8UaIEK3kHUKRa02ZrbY9LaYc2zqHhjvY2e/rkXmnhOyZXYtqqFJc995XfMH8kIHdvYYdw5m
d+zNWj+4wOP+XEBLbeUFbxHa1Fe79il2Lf1qOvNWn6oKOG0xnA1sU57nKb/Xi8p6N9xIvUeRfREY
Nsi7T8VwQtcUdPDSxOYT1otSGEcJnqqBKq2NY4uMBuX4kvdh9ySDpn7o+Id/b/oCuyo3fENWWr03
+8kt2An057F3eBHlnnpvG+bcUSIH7TvXtVK1uwLy0vQjSMZ6H6jqqahz/dAasPlSD0stCGDaJkqc
7M3WrPGlyrONDIo0DjSY71ZAhlW6NA/cYT0HnMDN4NCXTfU14+jm1v30DRwuWwlfty7kRprHZpw4
brl+cDAgmuxXAs6YkmQmmfp60xIRek5p9ZTcf+mLkBg75Agh3n0WDJFAq8+GbdKnBvY5Fki55SLz
/NRnD0Nh1eKUjo3prhga682wNeUyWGmJKYVlveV1Mz8hF3iSlhLRhfl0EXXzq/SoWfym4gQKaJwh
XUMsxbHD4k7W0nrSkTW+gQdpyk9qwwi6E1Z2VBTj3Fb3E+Xim0lTgqdnxoEL7FyRpfMBult9D4zK
RThtUQfCO3epFy/jo1ujEr50SlCswJE5qEtbOvUu/ohZ59wi89Qm0TMnR7z1kkva631LxZvbOeDz
CChQO+t9GZ9MJacpI3Lxcsv0TpqpOyeV4nxYdfMFjgcG43ILJRlmn9bjox1n9fn34U+R6+0QOQqv
x2narG1/MOYLWg2TspVbv8L+AhOvc279sr00hrwId0VaA3ZrdBT1lpIXVdYyXI00pS2XNVJu6x7i
mtnM8UaINtKH5qnbHJAu+JcQEcDiXjFonRLPJ3dKvglS7DfhEL1RJxlcsWW30V8DN/jZbTDM3OmU
xvm31UpSFpY4T9ExdclaPgeoWYEPYtuvduh/kj9Tkr3bpHx3mu5qjJr5qLaB9QhTLSf5VD6sEbqT
BAcs36ftLcTVKvPxthRqB1tgFjtrzjjSj3p0Z5Jj2HiT0r85g5M+xcV8lkHp6sZi73p281zFc//m
BTYyMR7EKhmchmzcF+gXHLpRHR56HeKZaS/yYV4S7qXUjX9q8QD0lWTCcmel98EYQfvZBmPuPIrL
Su8BixnKyUMoDH0wsV8JvBKdRd3TT2uIDGy8rBvuPmwgJifUzj1mxqI6Fick1IsgcbfSNOxk3MVF
UK+jap8++fagPReRoj+b5cK9cf7Vd/ZDRB4WKUazD5E5WvSdpdnP7YQRH8TQAbI/OttIQYf5XqSg
19AJ+gtA/OmrGyLVaWiWTy6SsN9WXMLwQJq+3oSlSw0RICO2+b6hsp4NSnU1LcN6xdYrgWRN9Uho
Fn2HMCYqMetgsLApbHd4L7uyvkqAxIMBBEC70DKQMDAfvHm4IslsvUqXNpE48bRw0xQsHS44C77b
0xNUQhNNPVR0/AWJIRdT1Zxzl0Q/b11yh97RrjE7/yotWaPkJ20tZ2FfLKvJAO57ztlqlB/SJWG/
phsTifn1ByOKXGhlvcKYEX6y0S+EEyqA5BWHfEMzq2VS3U/6l0/I5BvAOVmgzgjaoKDv19lxnXvD
OicZBdiSDwYQKbK+SX4fabN2KUoPRZJ0SQtr3iVZumRcvEC9YgYHL20GVbc6WPVfvDK0y1os8936
7bdmZ0AiXUerIX/r/oe081qSG1fa7RMxgt7clvdd7dW6YbQcvfd8+n8RJQ01vUc75px9wyCABMoX
iczPaFa0j3tNva8aWDj5BIYXtcW84NtVWcHfmiW8HVFqFMFiVJQayylYzEWN0H2QFSyQAbcBsKCg
hmpDEHyeUigwL0L9LFe9MqwGs065O/YKdvCMSIjdD4vbnKRyl6jgKiLtcpuTcGe19JMSEeB9HmSP
IoMUtQ0EnTgKNzde9dwWuSgRI85ScyiX7LqCn4GiLSaK4TlzBY0awJtIHZkx2dncphh0kx8SckSu
bNgnV7HTA2JRm0gIFnWO/DBReneakCXSDdzVbvPQYtsD3DuI1I5I5sRVrcGPzJvdnO4pwv5nn2+E
bDsVc/p2NX6zk/SpXf013igm7XmNj+0bzzFBRMz0HW2TG9wg5bX94jb4zIqDTzb8Ikm2dRlU/67S
lfKANR06qAnwt8uA0craVshPi2DRJ86qjORq0G/n6eLstm6FeAtbxXITFSQVQazwYOKhUSd7aZ3m
LulkHY/JKs81jOoMLyfhF2dHPq3sKM7mQ+E6/s/hDzGlWTLitUp0aCeRxWmFOUQLMElTq/gkrk3z
BaqprUdZ9rL9b87IYnQa0Eji7H+CrCfg9l8DOMP9mjEvJQGKEDPEdRHdgWxXqgAHu0xxcSWPAnyX
m/h5LNCIIo92sRq0+MdYVh+wolsqra9gDJfupwztk4gsKvKD0ZjcixZInNekz8vbPAxF0AlHRuYo
BjGA6lDWQbNRrNoYvrWyW0QFxKhUIGDvTLgo0VR11KEjHcXdTDyhoEDwSi3ZHU5N8XTLEdVl3x7R
fArSE3wnkEbIsYXHxtWgGiTu+KvDrvovLrTCzW9BiiuHx1v7Fum4XHGXWKGF5LjkYmmpqX4q6l4/
6THGfAFFnGxqKZLCywI//etUxKjg79GNroO1aM6ThyoP2sXc6YTFErCBdxRdt9E5WpKB+kmOwtd/
aw0kKR3s106+JbeIx7nt7Wzu06sSPpMVYxQdpni9/TFQTNbbIwU+HIymlTqERvaDVA2o9TcISxnG
3ifJPyALEeHLYJjd7fDXqKtwGaNGxUAoAkGCHmGkn/iD0KoNYqEVrJbMf7TNL2oWKvcCnpsrTbqR
YW6uxJg4OPlXeQoQDbRhfwaIeE9pn02fbG+9mjjii/lV13ixrPQmwRduejtA2SJ6PL8VItCeXpk4
G1V7oaJvcJj7bzPmttJ5q9JLoofOtJVh5wxtsa/T8b6VJu6bVl3ioUw+xQnOgIHiOSfL8uqTXWfl
OhvxsswRImvRxllq+I6fc9swHtrBfETA2Xqj1OqBiRntfQff/xWDqkU1jtZbkjX9NqFSAu6AMBNc
nZNidtMkinKAI41J/RQWZMrnzEB9Er1bEpkqSkciHipniNJi1J2xz1kNBhjw1g2ON2rNb6dN7/jL
XEIsR3TeoHXgm8PfQ2+93AD166iTpZ2mYyTYwUPYaFPRXJLrH7asuneKX1oP5IjOttOU95WF2unZ
swMXJk1insYEdANwLxjyQx8+VkFqLzRHztYYI47pQcZbeHNDJ7TuQPWr115ldTFArHwNrShEqQg3
WxKu2qtWF/amAalK6pqm12ndwlRwB+pCg5IaF/f1EGoT756Urt/YWE+FCIFhL2dj5O4topz3a3BI
LyDotaiKsuThdG/dNlp451ixtwsp3RwU3zaO4PeirQtWfGKZlCvEN61nBDpqFJdNCW5YaqwgRhvc
i7RkTwuF7BcSLjiCiVNxCCu1YI/kBqu5T8wJLEdbFIXdLF2Moq9dpKiXln+iGS0rzjrZ9VcdHpLs
7X/BaFulUC8dItWia4bMSkMY/BaLNrC+L8Af7IT+nJfhmOz4w2kWrBuCSdlOb3DZGZCax7W+NeWV
GA8KF0ikb/34oHEnmvEYJutkKHFgneEgAvzhoKi3BOPdrEVTHG4xQ+NnEzTwvTYrvSWRA5jEN9Wl
O8E34gKwdMgeWgiUikP6GqeufJ07DKArQ9FKZDSQQxWKpwg8jEvflYfbPH3SRAXoaG5Uv23g1NAU
fYkeF8fIkh5Fl5gK3/BzoofIEiUeqHHfll46ZOg349BUG9FsVHDWRYsCg2jalfKsJW5wFS3nAcFl
/SVyi+aaKM1jaTTSS1j1zkGsh1gKamU+ovpRdz9Wrfx1Osky73bS/0fPf4nxuqr+FJBDG20PDf6w
eDEBAK416PKn2OjSkx0F4MMAYz1Xtv+1c5Dx1+AuowRefGlSyuKj5nrYGrXQCb1R3blVgwJwJlVL
HW3m95xvtl9EzfegdD+XdtpctAbU9WCzCQ9tNXl3YXxj7qQZd5LJLkoOLEAjGAG+y5757IKfR+Gq
RY/Cnsx3yjh9HwJ91QMlezWpLu4MMLLbArWHN924igVLSbbW+ph2e9S6++fQh9w2PVAuax7qJ2WD
B2LR35sOkGwHiainyOv3tamZO983q8UQ92xlqwa0TyPpa/Fxiu+E+HTZdG/SsNHPt896+q4YQdcg
lNeru7mv9CNvrQ9U4WWxXPnX8sY4Uuhxg/3Nf2iuNYYdLC97VLaicjj338qM02g3kGgVo16j3wG7
ylaVJ+fnIfb7dRhn+pOVYecnq6H3LSHDyB+S/mOs4quXO82bpuryMuXm6Z5aBchnfiKHxtSjZaQp
6p1uuMnCb3X7yQPdsw6dMTklRRKcELuR1rZsqU+ZXVAFLgrru7dCxih5Ru3k4kxJQ3fKJo41ulUB
ycW1XcfkEF07UW4jKKrTtkRkM4mhTEHzRPJELVzKQt9Osj5zaW5wzGhf9zKsJcpuc60tH3NKWXOc
GJljRBMD2F/FvLnCJ0ZSCnILAA9vXV97SwG+EDCMhJ/QarBTn9+oAbsuzXL8wlGeO4gYgeYoIhmM
phldRVcfVNV5ICmHY56FmQrXmx2XHw8/iDzaSrpSXNJMTttvUiipn7VEbddYKvqwsQbtKg45vM2z
mqTbEgm5W5foj63hUHCHdwomNW3RZeoYKeM9gXTZNF0MFE5Ub8WS/JVhHgIPzetdy17kdrcmI16f
EbhKrsOk698NbrVpybUum6BPrvPA32PFoKwBDnQxZ1mKMKVNoStK0XhCZHHijJjfskk9p5P0HFE5
qd2mftvutaovrpFN0j1GefBBtpTHtiudQ+lUarqwCgdSQ9Vb7lqu5V+nIuDWKwJusTXJUAqkYbsS
nSKocN3SWGIFnu1jZF9qPwK+pxSGe8rtR3hVzhl3NOfce3jlrrRJXHVQuOinVo5bRNkX3W7Uik8i
0KE4DQRjWqAv7aNX1gHGe1NcPHTB2tB4k0TMCJGS61faHyQjlTcllNbpJqV7S9sAbdAw+dojh4Um
eJpcLfQg8CP1xG3MLUKA50xL+T0iBxO80IDB+1YbfAosvZkUtZ0z1r3di+2gyUA3F3q0wxX07eza
CT65rTGsCqdv9mLUULU9363isYkb+dro4acsC4JPuHQp29yyoW4bGDH+FGRUgmNnVd5dWajRyS57
e6WzE35vwdoJQSYJqhu7Yh+eJ/8fa+GNVzYBcN3QuvCi8VUKvdemAwurTAxk2Yg+jNVSbV3+2zy8
ObqNwr04DoBWdvF17672Apv8XZ9dTDXJLqJfnP190EscH1jQFDINIJtj7+tp1jy1qxJl1/fxm5Wi
RNMpOXLuoCOcCRPhayG2VtMZoqkw8yrfWX0YEMFBlzVbrJCixTxjXmV6faco+T738IVoFZLM8cNY
1vkeBbVslZdutse5EZHMKBrv/CpVt2OVh8d8aOtjJOfNtscXHM1DRHBlXsmzHGKxbQ9t956H6Rkb
kklO9qXAXMNblEZ0l6ey944xnbowQcA/tTr8FrDJ7InLRau6yt3tUMnqHb5yw0pSG331YSACAQ6l
gnxKIDmaCblsirbDtdaB37v1ea2rnWxUWFE4Ve8secSmIJLKYCceSXQOWvIVPE6+BDwNBE0Koubi
8rzqVL/cumLXRpCjivNVGHgjdiw0EYQfEItGB47b43gAHjaBaRTV/QoUXOW/fmp1Gbu5+YKHlcRX
LQLLJLrEhPlCGOrxq+1FxVak7X1N/REomA2LFglA7ovF6Xz4KK4VptXPyp1VP5STDJCB9WQWB+Z7
YspkPSSju9dt29gOqKvuzbGxLgBgK/aAdvmpq6V73KFcrLJdfe8Bhkqrrv0qoZ09bYCKJ9XBALHF
hOokO616wF4Khkns1vck2VFjQDTxzUtSZAF17UeICwDi2w9x2avnTthPtIGy+NCsCj/dOrKakFFA
UD0kPb+rp7908b8cTqaUlaI/iz/4+W99jhUDcyxqT8+iNfeL2CjAR9IO8F46Ky7ySagD4EuT+OPS
KqBRiaaljMGpsrzvojXAAnuEvf5Qh/Jwbt20fdSMJNxa0MNRlmewNdP+IfRuYzZcqOUI5HMrxZp5
hzHYatbHdSsDxuRgOktq/HIML2Ry9Csj+VD0Zf0wti+D4deXaPQQG9bdYEfaFp9iXwU0N/XNAyY3
PIuyKH/21dNZkWrBzsfxezEHc7Gw3ag/CehSkxkmLj7e5xvi6QOcSQCbqtHjk/PdG/5pEPgpEhBr
7ifThai6S2YkwcYco8WQpRZKvE85wIRHg7rek9dhY+qMoXwUob0eOZAVJGWi+6hrrGKNtfhQTLl9
scyxPYiWOACAUXauyauaP+JB2jjV4KEgYHD12P8GSASHCotWAcx1Qy36EcpZC22CKQoso2L1Vrgn
Q2lhxNGNh0JP5KWNGOQWXQi8gywUhROl7K8wuusHOdeDQ215/KoimaYz6He5ixpGUAO4moFx4pc6
it+xUVfFhupGh33JX7/r2+2rGBIzDQXJ6siAKjgVjeWx+dEbdXcSFWJka8t1aOvZrcBcRll0hF4L
KWuqN5cZ4leKe8xiM7qnBLRqcEMDFWTF7ipJfSBLf2FjZ5RsPDz0mWqcBWSWxJK/bYXOGLeymgKZ
K54sSQTZNzmpbj0+ig4plqNlY1fI3E7jbhBwfzOFq6g7QXmfCtHTZcmaDkVtp2hcruOoN876kHHN
El3iEOPhPPWLhoeP8w06UDr8mnJvOM6Hsc0hjoVaf8zKJiugDtI2uxLR7jw7iDjRNc8QZ04vU0nK
L12lBcfG8gtwoIiPNyCmsIRJ/U9+mnwGHNbxPv+kT+lW+dDrSffm2xMDz/Wih74chk2r+IjL101w
rJ12Vxe6vsDkHLGh6RBDmrlIreVuyiBXbgOiT4xmhj1cGpyHAjyZV6KrdgwyY1Tit5nupDuoQVhs
GVV5n7k6Tscddetb6US0ozL/1Q7LLj2ItlWAoFomU7xoVxNLqdBbnEYqr9gMMiUU3Wjdt8rOEfNE
jzGM24NDBeFzX026JMhlX/tsVPCxw1BZ0sfg+vdJ/aT8OE1KyOl9HqdJzj9M6lHnxiohrFEmJQNe
qpJ6IVO3LHL8T2Q1JW0fsolEhME7Q1xiTzgdGicGsG160W7u84AnIlhUdivRJxYwoGjtWwNWdzHt
J0Wfkk4WoxZFhAoLBYi0HMSZOHiJhmWjWXDFUOSfA0rvycAZfjXJKU7Kw93k9MJcMSBC5lVyI4kX
tQ6wc+77sEpedQiL5DU8/18Lz4tYXmdDoz3NPWKd+bkWpRTtA228fuiPOjb/Yx6G+2L6RHVzAqXA
dbl93rbb/97U2Mx0XdlcRGyjfh+0Lr4HlNgecgiwi5tfpmuiWRforQV3Er9NU+3Lqyb1y5v/ZQen
cNPplbWaDTShch0QSswvbKblB/Yyey2Ljf0NIiHAEzcERrHKkCK6ISvKriRV4Ci7UQnQmEocZREq
tYqVbD1c5sPYacMls9aFkwUXESrGRPcIVmgbFpBF5vgA60MVwDnLBU4CPmaaPw+LFXp/I5abu8VZ
ppS/L/fhweYlQeVf+U2Eh1tlKbQday8F2sOH6pSoRQEGfYhFwFTdmstTTaRLa893kuVczppHb9Wq
uS1KY8EUrTWutBYPJEatconot3uVTPeLGXfK4VZrm+RHKYF/FV2ipCcOU1ddYcB0q9AhoHFrzoBu
aMOSpVwTL/XuRsnyn/WO3SmVfusYKFnwHJUYO2swZPZi1ArHYu2Fpb4RTZzZqf30irESwcpIIVuy
ymwpRjsIZECw+Lp601Jt2UngLgzKybQKP1Yec+OzGLothqOKM3LNEa1Crx7Es4oV0OwkKF97vl2Q
eAr/m651MmiNqYmHbXC6nWLPxCnKhSdxhhZlcEIMpCaPDWAyM74ovmYeoBP/PGhT0xibIgWAS6fs
SCZSr3b+s92VXvmfpyL0Nkss8I/t+ZFEjAI0ZYnsc0sS4tdTsMQDi7ZlDTJWkOWillzvFFXUrB29
909zM5j68nGIIAOq/bVVOnv7IYSiY1wtbjFiCTHH6rUQNxasQaalxRQx+GFp0TcPiDgyRV8izdY2
c39Osra6Pcs8aceNrSRoiIKkOYQYIR7E2T81/5e+Dyv/96X8Pz2NuPLdaDE/wf++TJR0XE/+KeaP
z8ZRc1inw3AVs24Pd1sGGsDfHvr3sX9a7uNT/T3+tzEx9fYIv/WKR789Ii5iMHtFx388p3//uL8/
ulhGTK2iBj+Dee15ZO77+Kx+X+l/ePwkBvTw8QP6rf3bw/52Kp7WP7dLdeT/ynILtqRBesingzjr
DCP52PynEBE34ckO4uyPc+eQOe7Do/1xqX8x98NS8zOdH+2Py3+Y+y8e7f99qT++L40k3SPQjej5
9Nb/8dnOA//zs5VwU4lgKvztk/4XL/qP7ynufmTA/u17Mi8zvyf/NPf/8/3441J/fLR/fD/mZzm/
839c+o8h88CHt3teykSTLIg8RF0abO/sxcANxGVg97w0ugrvUXDlCrBDOv0JHdM20O2jLHHWIlD0
zaNdG8J1mEbngdsKIFkZ0QwQt9MyiDX/XFA0PZR6lkjt4SYx5jhWVOWq0Hr5LHlpf4oyT0J+whre
bArcdRqozw4Gw8DnZO2unQ5OYNqnMLZQvqclDgE0djb9ybBNvXBSVaok8zbDGwCzRXqj3KJFoJhC
DoKqZJYf5gVMqfPukHL+sK6jjSioxfiAur3jvVSVYi7SbmyORaf5L5SAC+rJqXkK+8J/Me3hK2rN
eApNrTREzAHa4Z1ogYNHORBCkWjl2kgGCs0gsaoXP8qdEywy9Ak2eVlMRlOIYR1+O9Vdr1SXPfCh
n73tfCpiSX9UiMmFCMYE4AoBhxvoNKMysbJNV9q6nzy70V4SzJypC+WPrRx5r31t2wffD/GBLzWE
jFy211qf1BsxWuV9uwwiSTmIUbUPnnsKalfTNcFfUNRUpnJohsTrIgHd/g6x7SviS8qDL4eoqPvB
5IWQdu9W2i8pTQTbpMQDy9X67s5CwfYOE4ZD0Kb60ZFzNVhrEtICSM1c5ogcYZhLpbyLHpMAEznn
1jnWNYao0zp5O+kIk+reYenhnElMvrjAIHCVkrsnF2EgKQueLDIPmNydSDZYGx3T8zvT0cHu1ejo
jSRkLD8znzE6UxFr7BIMAmmaJuloZKIAFU3NwrfdLbBzdYW0vPFsGthkYtDi/hxFV3I7elEKKYhg
rUdHNwGFuxbB6QBXBgkl4+foMBabsO2DjQhOR+gDCgotGxGs67q2RsVAvY0CQ23WitN6SMLKrCwr
8TpGAmQrgrOscFb6ICtb8RI0klr4KUneTqwcq061Yttc7cRcXQObnbWGtjMlXLuMwifjz9PFt6lN
Tzn5hFfHxLXFZps5ppH06EgGFolTt6/n51DvqdmOY/iqdVWwM6IiXotRX8ZqXkJ9fi9GkdD7BtvG
vehZ3p2d2r3IbR+uLFtxMQCXyqcGsubO1jqEd6ZmptXKJU3sq9QP5ZPWlNVTOyRLL8yih7CUXnSg
ZkdoauNWz6Js2dZ6jxNdhy15m3aHyDFTLMeSr2gBRg81MPFtMoHnYzWHtRcMXbgB44/OimMor22E
NtKoJuVJNBtNx7aBS6I+eei4Q/aUwSXNLQDeeSVlT4YcoRiKCMIhjmBm8XtxN0XWm0D/tMsQlzpa
RKp+r4Hx3bcm4kqiz4difG/JXrspPDS6RZ84ZAl6VHXkkBCa5oo4tSArT3E8RsiWpcSAWjp3VdvK
p8AJ/cnh7GHUOqQtFFgXkXVQm4Cvs2v2JJedjKOF2v9RHMRQwE/31qzl5H2osCXzASYFI+aJRlj4
j0C02f1ZVfMS9xmlD0wvP2dN9obMEkI9g4EDT5XV69rThw2VhQLWzGE+qFFV4V89ddZu9XPEJU+9
iBr043otKy9e+63x2+iMq/tbXzrJ1ixRThsDVwcBqq58ZHgUWz1h+DheQ6NfBY0Z7+KhKrdWVnv3
bP2NpSrl+jWL5UsK73Tlg8vetrF5KPUKmi04iaUWVeOusbNDrNfWvVka1r0UAWdWR/K+ok/JdKQw
+ctZVP4Q3iuKtQ3RGTwnvMF9F7t7NCQl5PA4lLpXbCXLSxaoKEhnyzDbTR821QLUVV2jtw1H5Xaa
ZVSZ87aN1jXKIKdmYruIMxFjkyNe13IaLVuffJIC6CHt9LskDeSr6CHFMBma+BZoOALEQOnIPSKE
qEuLPt1SIspzKeYVU0W817+m2EJeZtt7s8ZXLADzshJ94pCmTnrVrGd81aM7mzLWNdWWKSbhT3ak
P4XIIVyKuC6fuwkGakBIO0uVVz6jpQfTGw4QkkFszt3My+4dpczu2XZsh1AyzzaSBmABkFPkR/cw
CUA+5Naorqxcllb+VA0c8z7dRx4YDN0PmknudwGUsFy7pW0ubc/rjnYdHuKit+8b2+lhS/jq2q2C
+K2Vok91IXX3/lDyViJcShW0TBaKJFExSrUBRcrhXe/cZmsAlnmgBuzr8qr1RvO7LZlX7HuQ30im
imGpIWOv6v0+tklB6HWYPoo+sF3nVi1QQ8y5BsZRlu60oBhP8iDpW8oioeOD5UgM7dqUWbZCGzF4
saquWuBUV4Hcqc6t1WmL0lY7CiGDdRIHucIjcG6KMz2zkh1Z6ce0aJBBF32tMRX+TK1fxZphbQZc
yZYQqofTYOP17TkqjpCWEn/Ck2npRFK6RNDW2kWFqTzjPRauOg1BDU+XjHs3lpaYRI2H1pzeoRI3
uHUhxclCasLnwZ+y1JR31bLvfxhD/a6ZjfqaeQ54uzoOdsi2pBsTwLDZ32GF2t/53H/t9bruMVT3
lVWWR9rSRL3+rCWlexgqBOtH9YSQL2Iodv4YyPq6lSpwC4P5WW+1+GSMZCpdD9shK8vTcw9Jcd21
3fgq1dg5KFuuJKq0SFPNuVqryOjNqziHFetcC0O5ZlJvgqOl5bklMaHuLEAU69u5byitfO0plbIS
s8SAEo7yrldQt5z7UMjLV9Ae33KZnXIOMOvZjePvcdAo3w2nXIxZU1H+7JwFVJT0oQkQOe0dGa93
lUxc1kpQ+CIHJ9U0fUsx78ydUL+2VEOudmx9H2wlfasbxVuretvt9bKlepDX/J25GYTeNn2oLUN/
KhsbbBXoN6u160vNbQWi26DpjC6Abx7V2UqMpi5u5v5YqFupq+OzWvTGogW6WelIbJrtQVHq6hoj
IPQ0ZrA2zcDowSZZ9s7vCm9tgwhZ9XJt3vXoSG7lMcxwKXZMXNogGdV9tVO6KttaRZbc+1ALEXNL
va+JZx6KtG1eo7gkl5fo3V5Ok+HB7vh7FBFyMNwbXuc8y36N6Qukol2g5N4T0sBfYgdZPStphwuW
8+E6rprwqBiVeV/bFnebiNh9Saruu6N31kOLJwx3k4iQl7JZvKf5xsIhbaHgZPikdcPZczrlk2Kk
ymoYNePMtz47Ip2Ubuw0ADjvI5nnZVhd5Vm/TCor+pJC6ZmUFaqrHaLGYfXlMY/rjGR+2GzyVqke
TF/LEZuqrbfBN69j5UMUSMyzYibhj9GovsD8Ul9Hy/ZWHaWfa6jiP29VkrxFsQ0BjQCdRp/ii9RE
kNk1BfiZVl5QLc9/tNokTy8joTYYqFTlyaMil+Z3IzLWlqUp75nTFUsco5J72QzDnWxYxT7P1Hjd
5E20rF2+qGpj6LuJgXQNykZb1kpaYSXVA44AnMYtHwq1cfnGZxmsAs+p8cAuy33TshpYQ0gCpVHw
o7+PkBh7gv1oIX8QIAhX1NlaQQviTs0GFzX/zD55KTzHhE/ukEKM5w+3AGXaeVe0q4GrK+yWQtyt
74rIGDZOgHy855rltnBL72ypebLD4N05OlkU7k3ftw9FHvwwTWRj5F46TVhX1BRUhN/zYi9aol8c
uiliDmt88z2KtHY7d81hvtc2ayfquchWlvGUqOmyGJPuIZ1aeE++a746nDujwcjKV8ulBgxsL5r2
IB8p530ZVT254O2WX/FA8ZZNViVb0YylJr/GKvhWUyfFPkWILjFIRR/MoNS4gBLiAowxgkRp4LWr
YujqRVRp9qkL2u651R/7Jqx+QMBbckECTBK8KZktVLiQj6CCdx3D+kvaKWCjHO1bg3q2ldRoXYfG
XVIN16zznYPXXQyI+Us5NB8y28NckLqgvWwxl59gb+CVk6n3dsqlYlgm3phv8Dpt9oYGvCDr7eJF
tRx0LzSQuaLp9Gm77iv2zL5q9QuLu4p7FZLFvQ2xbtEqxrCf+7Ix+tL0lnUYB7e7F/2R7t8bZpnB
zuAivex6axejMHgWg3jvfkOuNwFamyI831XtS4wwyKFH6XCJw3HFDj587toYl3Z3eHatLF3ZfvVZ
QCNROFMQa5KwkRBtcQCgRmfue9vc1zClJ0T0C6wlto32XnGacyE3/lGTQGtLLv+93NX0C0Ntu4uV
p9KDO5h3/KaTt6xB+Re7G+AuU9NpnLXLXWmmnyQzCbibCvthPwbeA1YW6cl3vmdJGB7bUE9PvVFe
lTCvzqmnWHicKnDVFflZLp34rsnKp9xEMqSz8+vY5Z9aa1DOmZEpZ8ivxjqUpHLZeH5470baQ17I
yrGbWuIQDjGvz24PAm5lY2eGFfeE48rj5mAoKoa0RgZvIbb4PLEktgx+8XXUXUts678ouR0sPIw/
7lK3+dQEmrkZ0qbnOxDrr0Nc4ac4OEfXCNJ1UbgHXY/6XcTO4ZgZhrWtagzk+ohcgEX9KE9sa+W1
yc6pnfswy5wfQHxa2YBy6HVwLiBXfu1tjZ01MKBXEybgsqXGtDV5HJAhaOIqrt580VPzVSqR6EJq
f5HmGVK5Hn4hqtKM75Yr31X8QT7Yjou0lMEVdoG6LxDPofCWbTbC3c1IKk5KE2vJNisgGgNOdJpc
Hr3MpSwaFM6nUcMRV92kWdD+kNpunbL/9BZS9q7Hd/C0jaM4dH1gHvGp5o8oLO77Dgnzse78pQq7
5GuUaKvIHdQ3z8zPJjrz7L0Quofz727H2DZfgcFAwG7LdzO32KkrWOYWzaA9DEX5BeKou+NeTtn5
WbWI3Tb4hsNFt2iD3NsEasD72RTtY9+Xn+OgBEQK0vLRHVUJ/Smsf/mv2cOJcXd4TWUXjFjzNbgY
JMSq8KrJBfoAqj+8agkQRUernLemKL/V4H6+JGF7H4wWPKYiUS9ygH2NUwTSpTXrBCm2+FsW1cab
FgQlm23XOUT4CFwt33+y0STGoU95KX1TuQPe9yJaRVdU3HzE9SJXs6miWN7NWKJARgw1qNJwMyTc
NcsD7lSJLz/lem8v5MCpjw3mHas6dQ1cajJ3k1ZQODKM7FYofvWbqUy7z6YSp/Otxzr5HtVL19Cs
S+aZziIil7VxUoubFv6qq7u505iart+YK8qi+cJE0g/7MVT0IE7hPt0g3dsCX5OL7jPIUfMdzMXt
ZOr5ayizRuPvMXLUm+8WwejR9Es8G9JLr/b+gt9bBnbEtK5JoX/tGrd4k+XQX3tq1e+FlRUkfbNE
yWyht76+4iWQ4dFAR2F03bp7H2uCu7KHIIR4n//FZ1eYDYXzbDpmAe1dT7ZFYDuviQPjviqDLyTQ
9CW+Wu25hLlRliuhOCxkiMWZUCGWtM48pdnLh+45lJunJRppSNy3wcLxJz8P1SNF0w7Vup9My+3E
CvhqxvF+iOTkqiZFeo0CA7fdqHgXEexwJ+q7b4NWhJ6YbjzNg5+BcdDVLVSF5OVYbP3UGR7dosS6
fpIt63EVVJMh+8KNJiRRsufdmL0ODgkuxwrIu1le/hqpSbhyvVzfi1Fdbl6kqmb7GcThS9zdi15X
LYpLZKMx7DYZuA8kN+q9U4Nag0WbrtpEg5wyaWhCw9C/gurkRpCPdJC4cEmuFG95otmDOJSavh3a
ULmIVqoG1QYL6V3sYwfmGCZfRcz3PqveTpL8+n00VOBnmqLsDd91nvKovUPsvH4HvdYvIbd0Z3vw
rNM4JMHKs+vozcq8jQA2qwocKwWgEC5+msWvC3nav0eMBl/RLsiMA+TDZ1UK1CPcSW2VaZX/JZZe
IQR0nzU9kNYQUM098o7pugwaY1FCn2SzlhrLFhvrxwwZxPsBWVhdqo3Hxqq5pdeqdy0zAASqZbFO
pBSSM69yMWgQffJYzrkXsNHrEiTfKqo2ReUfFBQSLqPjVC+56R+BpPT3bNXrl0S/S720eLZIcj7y
C4NUQa+pRu7d6A6Pecq74Jlxu1K9vsB0Xk7yRa1I/8fYeTVJqitb+BcRgTevBWXbVbuZPfNCjMV7
z6+/H2J206fvnBv3hZCEoCgQIpWZa63i2NuVcYM2cw7+Ewko0ChPYqM4UFU0MTRZ2IZ94tpANb2g
GtODOSOOKfpUg01eowzP13LYMCnddTlJ2CPfjoYlEgxveCxDJiFytruAWwRGS2zIqosvfuJ8WSU5
OvNBKuICOHLILZeM6HOU+EhlQNj6WbTlKprWH0pib16Y7/tJBTifws536iT9EwnVRq3WbyRniB9I
xzTwXSbxPgRJcdAW0oJ5iMO7pS8ZGrFbqkNyMATaY7NZBDjESjHAoka3XbFDklVcBZhy0uiRndc/
iZKFZ3ctOW+lv+2FMfnOEq9IH8iYjtbOhJvwZ5bjtJP9xHyGtzs7TiULuNLUUbydIcWw5qj4vvQF
ca6zLlwUOiQgMFqnk2OuaWRcd+b8AP3wwLwKq9FgQGOlLzvq/9whjlAj+SHu40+h1ZJUFMXaawR3
2FFUm0xVX1nvqMeqIJoOXtCbUa++SOTQXqU2LN2iVOKf6S+j1PQfBugJ1ORZdrRzpF4iMvMOtqXJ
n/xkfpIC6Jo0f3jNZ6aLptV7eF26Zu9n9mtUyVYJQjJE0lySteQuz+PwXkvL5oFn052lOvjayz41
0bRsApYK58iOvoqmLKzKU6ijLsC45MUMyh/IFUR3iRLpN2pedPgqr4PZjXeRgNoCSRvv0LyhTvbI
BSJfM+NlO4YIZ0Hkhi+9BlHrKi0LxAOTx3yZyJbsF8BIpEICrZdO9WwpUX9UAxSCMsD713hJqrMn
4EWDNOWQFjB5AxNUX0u1t7wh15WjUEKboCz2ZAtdbqF1JvaOS2d56VwvnZuGFHk1GaMHp/CbaxOo
p9FqIDpZGE+z0UcLNk0foxo6U0bsollVWRexk6xn0nEbIgdibzs4+WVuSli2lkOdnigODLVu4/fa
a9ZL6aFNmxTFDp46xIvZYQ7qcl8Y6Q6VTOYrpzNuwFqikLlUxRwmS8EBLu7hKpqyoG+8JLQZpNbC
PVMADZKVuHmUe93jY6feb0x6S1MQpNp9aTnDNQkSVzZBluKqyV9GbLXHWEP6VmQda6n/SWpt+U5f
8o51BqBXNlp4FNXRjJKLOFQaYZ7LQdfuQhBEeIvn5FbWdNiFt3qmtbNHPg70B8vubUekZSWAEWi0
ZQutjiaOpxsDB9qroTAJw4mM70LLEEAl4FlaZfhzDn4rViH9SgEParmERFzbkhOrBfWdNkXBTWqR
iWU0YfmcFQlB0tkMfjbD77Yp4b379xg9m7M9mt71nVwX2jlKHnvfqR9Z1pUuujDNcZ3pRV1xyIhr
l92Obo2YJfPoac2UebJuRgeRgSo2BO2gV2rkP20it1T0G8i6OszL4xD9/IKlpao1Bi8YsVNXksgF
zf22eAl08k9FKXorbXulgaiEHsu4VsHStUNnP5RG4WA9Bf33VLdwJjTqp7gFPzV3UYEJbdavXe3j
cqfDaCGkB0dg8DgmQ4FnCF28yYg0PnsH0UH31QlmuFy66NbLtMhqgwInwKGd0TLM1opoJjYRn7RC
J8i09Nq6trpu7+KoTI9iBzz5qPal6GKWmoV4iPQk7FVxo3mc9o3WA0td7qtoF01RYz2tt15UDXqI
nfoiCe74rXXjg2pINOtW2EKRo4cX31EcV1RVqyn2DUQGJ2EEaSMa0voEBlTstbvfmR4or0rlzNep
M56zVOrPuROB/E4HWMdAFRR429EM9t9KWSsTeKm1G9EuNls3Uc3iBAKkJq/cbQeUkOlRi+Z0J4hw
g87v7whw7lZBVNEmOHH5VkbEv6E6Fm3bDjvE2WaSMe9ubTht5fMQx98KeD0VZye39oPe4l0Rqegi
Q10krEcA9S7oRd6LJrFTtIvSALQC+h5gIO/on9+OEF0ytQi13da7WnqLc2l9fqgX+JrgXRz9tLpo
0EVvlI6iPRH6XHCvkf8Nmo28TxJlce7+hF9gPo5otB47PRg/6918XN2SpJy7QZQYd3lX6/eW1pHV
XiroGFnB7UwW2Sc5nOOTMwMM1HvngIEk30RdYZ/yaZBvpD74XyWW0Pbpb/0CI7htxbd6gmpqfMT4
hrOnuJUK+JCEQWItcQnfmPyzMEjMqNRPga80rtg7SBbsc874gPiWDZcZ3wrMSUDxS1V8OoAQdqwx
qYoPy5jHvds0yCxoaRgtEBTS/yVkl+Fyi2/FTxiRLB1Sh7lF7NWcKr1GcnbUy0B/MAiGrQyok34X
to1y+4cAlapEjsOt2KmmUIBPcKwd8RQ0T53TAq5KnRA2NaowOLVPRfJIYK9+FC1J2y7fc9jtxT4p
yyCqdUyo5lJUgVP9S0MMv9j36rIIsbPgLED/uTlLByXKOxCpBEisxIdJvNW1z0UUwoIW9S+VrAEw
N/rPrV9pn61hIRhMtXgfdPSq67bDozho1ff1k45rXYbiIOr8x7U517SHrFKnrxXLVM/PnOpm7pC/
Dqv4KhfGTfWHxzVd+AuM2cnvFb+TjpU1mYeYIPBXGx3IAY1pcyy1QzbdruqGcY86TAexWVxnxq0D
QtUr4th5LXRYjzouAIXwF0GshFIUsRA9XmvLPlFTjVZ7fespSJa22r/7VMXQkYiBREgoMGmTObpj
hpBmpZsIUHaFdd/VkFotTONiM2Ct/ukBghOJSvh/ukZfe4iDtnOIAywJ+p63c0yJrl1HleihAlwA
wFBykWJFeamjZt770pgfcIAosEVM1ZnUkMYVe81yTO773n8NE/rK6CO+KNZe7BLd27p8kHsrfVh7
K3DTaHA1X2TfDcKFlwi9xV1rjenJEv6FygAaq3RyczAWAJ62bKqFzXoI7fEGg8oVtWqhsF5Ly07R
DT/eeAOI/k+PpT2pom4X5UjhTlFpu1VYwUYvI7XXWyQMTHb9DVq5+c4Icvk0Dc5LN6XynWiyQCuM
nhHGDlR7scF8MwFdqfrFYVA+og4zAVUsZTm7Ey/APBXSLRbWoxj/ognGN7hLVeI+20vzl4MIi6zv
kOjlIHm59+Wx3as5rln3/zog9OfmafuV7ZffDrKSoj81FRNQn+XlRQcJemnMvryIqiarSE7nUeMS
TtARax4xEJsp35uMPM9APW1fhjCJ4Kh1C+CV2X7gDdxZjdaf1HFULZyR0XwvOb/WmqZP2a099GcZ
J9whUDMuf/mii6+3+PgbkZLtqqzmZr/tGIehu++ZMEQPPYVAKTKd+NAR27qO4xgcGGyKO8tENeop
C69ix6QZV1RaoxtlcqL7IiPu3k/R1W5i6ezIECJGGubxuLQ1RPMVJ3PcHgYet1Kbwr7ArUDsLSva
QyDDJ+vFmi/fZQuEJCriGwsjAioHLd8ZAWt1L5Ur7baRof0Freb3iPENXwqmplsd8LFnBinx4xIC
H2IIFh7cpLoXGwkByrXUturRCsAYqpM9uiCx6/spN/CohD4QmaiEKNJiOecB3qrv2wDNHMBIkFj3
0uyFY109q02FzLMvl6+SqsVuoOv158JgJYih294laRS6YYswQ0zaG6kfHQNZn5B8t6H3xHFEMMn/
OiEY5A26Un6SStQUquaHb/jzVWt1+WhDlHEgpc3e2bPe3SWO9ZyYAIibsSyPOS4iL28SNwyKCcwk
myRTxoMcIXou2hCeGp8yf3xJi1gmJoXMagUQN5Jicg3ltm4esO3LILbyPfIP3T6ypcSrJI3Vph/F
6yasncNo9f7t5KN9bjjoc8mwqF/EJiWBGL7OrLgLwP15cpeNMPEYzqcKV8hOSersTg1y/1OsZEeI
VgOQjUzBvhN6oleg41npQTvutALxx0AZi3NfTMW6VwewgwpTPGI+cI46UeydNYzVLlNT1bWULL8E
kNVf4Jv6U9raxI64WMDZYrelkkpHDhPdxUb03A7c2rYuogS1fk5KojXtO7X/Ommjiast4ixFZf5n
kSgUl2JHZNfOS/a0qIuuoiTapKkF6PsK5Lg9qk5UXpxq7M9mW75ovqMetsuPknB06wleqrYgCXGU
bnR1kfgifeEyLIn+2pIKbs7Gz0IxS5I3QmPnGIHkMlm0y4zRXqrGxsm31ePGhJIiz7PzQKoDbl4U
BGuZGLaAB4iTDrMaN/8oy6mJxBE1bslBuZTKdN8Q0Se9tNrXethButbFJyvGrosLcj9cY87BDJhB
CfIXaYF8fSLi1olbLDZrJ79VeSRrWTSL/ltX1oXmaZRQDUv6PDs1S57ypBhZdhI3sGBqbYFV8gCG
jqAvoqbLbYcjIkfVKteq66TdDVFHjGBp326/eJiibX1E2+5tz9YmSttGPJet+qFfF8k88zY0/ZMO
LQMaFoTzecBbN0mMClHvyCqa1otOyfycXCI7Faw0aU8OK1e8bbZrF21B19l/DhR1cWe23qL04ZAP
1Xd/fDtO6WsuHjlCVq7J+BLrmj3vxQhoLTWd3R5cvwetBl6o1hjTvXhcOLvzy/agt6po257oVpWk
koS07YGLPR+Pc2zHy0sgU1GgFuTVyKVMiLUtoP9gUxOjYzxnUjO7ooGZqP1T1DNSm1FmeZl63IJj
cTGYuy814XsG51IUG5Rnq/f1LIISumuhIxXPZ7td717ztbje3bw2973j7y31x2Rj7PcBX+1lEy/3
Q1t+52/Vv7WJI8QOcdhWFW14xP6cSh4IDsvS8LtPnNv1TRXvpNh0y0QgSpYA7Yi6eJH/1udvbVBJ
8Fi2PR9/QewRp11/YcrIDayr2CXTDi/Q8re3ZypeYvFgP7RtVVH6cNjf2v7rqbbTfzgsdKwKl03Q
76JljoxkNCf/FJd6v4wgMWe+21OyqE7htmDXlGUUxaGivp5EnOnt8Il0C9Tc3hpFSe2r+dh06Umc
vIIx1Ju1vQTd5fo+i9dUTF3bR+FD2/Ymb/3+1lYoC3JDDEXRcTuNaNuq22nEkN6qorS+8Vvjh5/a
TvO3X+oVFcbA4DXVWtiYl6/pOvt9LIpj3zWuX+KPraLDu16iuHUKo6qf14l8EHPsu98SvT6eFcsr
P/f+j23SMJaksK2aLBOLmF1Em6iK0v+3nzhWHJboqTfHanNap9Xt0tdpXVzf/yqK5xGJmVwUA1Kd
SOD5tt0I8akRY7tTUP7ResDvchAwmMUUlhJQa2/EJCHqGWmLSwLl2xRXoTTSta/b1CrO9dfpdvlQ
by+a6PKh3/aOiR1x4EjEtyd5/ch/eI8/HOtnEl4s+bJevJn/mEq5OC/G++xCHgKj3UDgQp3Tg46j
hTIq9v8aa+/Mg1AYGOJCto24aiuIURXX9ibBjYO4GdvML6of2lRxF8leE8ZZE4byXryzuSjapEef
dLxfR2nUv04kts+usLZQEZKA+y1vvejuO93LEMKqGjX2Oxt0vXrxHJtekf6YmqkwQNdnKgxQUVwH
8/akG2R5Jb8zT2LQQNaXetKcT5CHvt0R8Y/XRyka39XfHiP5fFo9j+dtMK1j7M3mFacXP7uNVlES
bWLv36qi7W+nStVGhzbF05e1vbg40bVNin8CsmFZM1TeOt1qFSs8iAUcsnhZwiX9tIM+5Ve3WHdi
JhIlVCPeV4swy/ZmpvwONLW6JB1eSDLzqosPo+bJj/A03PWVDftOSAxGkWY4E/rq9O6ThlXM1237
SopP41jEyewORQHIlTjCjuyDH9uNESWxaQyy/7W8PTTqQxeD3t++0RKJzAcyFe9FR2k0FA/dXtZB
wKk59fJVTskqPDVAnWDkItcYoYQoMp+qxgFKPlZHMefMdYopU4Ag3/fcMjF6xZvtGB0fo9k0Wed3
wRcJ1jokOMts1zWN4YkuSgO3PzSIfIDXjV7z++2oeOJOig22ENwZ1llcpXgy61Q1IZALa579LNqq
OHJ2uFiupjH9DEHVnDnuw4NJBykjJv5TvOJpEe6VuG+5EMeVR/UiXpPa6U5Jh4tonscbDKUMr5yK
+mbxnS9GssfdCJv88ri365PIe95DcvENPaRXkjukfYNkxOy2yFCcYxl3HZpg6Q4q2y+j42h7o5mq
C4aevmcA/CMu/t2qbjWs37Wur5owt7fxPTR2taRK4Fl4s9m2u6hYCZGRtj2J12u9ZcvaUoxtcZIP
c9D6fovGD4eUEmHbsIQekbX4hNgTkjfCMPXzQ6HDDo06FrFDxKWY5EF/7bLB7g7TWD7qvY4fiCxR
YPsnY8geCZztFLhsssC/NePEzeb20cyuReRYe/GrCZSeS8RxB136IShZdzOCGCzLywWt1M4wSoT7
1JNUNCxPUv2sh7W2LlLXVexqWYgXUbznm3HwoU0TqwXRZy1+2C+q/93AWI8Rw4Dw7UFOCv/YRMMB
FJm1Lpf+q/VhajW823lzXCdajduY/lO3oXHcxmpu6i45Q8NJNBFR53si5pS1KFpFXZTExgwkOgUo
WGA/DgddnSHfQM9Hb4z9NnGsZrAYvW8mt1qY9TmpxwJ9Wrwfb34IMUzG2Ax2HdLeoGbSdy/gNouK
l3K1Z5xZjk/MKbgXDdfJwvEkRiQJMBNQA9WFaMI/Kkp6EK+feOJE2nZqH9knMfTauV87iN9Ocbp5
eVHPq6koruzD7/6tLeycJTQb3bY9X2a3HE35QBbXwzqd1UN/gLvyKi5bnM1sguKYtX/cKeKM1tjI
uJDCr2qYK/Pekmai+elxhidZ7H/3hRfXvX4o17dHfNXW10n8Q0Nposv8bNa619ZScdo8H1mvqV43
K/nunUEsqyhglrqer8P63RB8VxQXryd54QWt1pm7Bha4U5FZfCTIOTikMaNQfOPF+rdR8alJRLOD
MjqAu2zPcf9czZF5TBv9oOUWtqkYTVaThgBvWqjT2+9+vWiQVJUK2/yyshZvhPhhZCpnAj8k423D
Twysj0O0GbqnrPA95GlPcx0uyLt/vVbv7uB6R5ePvyiJuyiT6L1rxhb93LdpS++KySuqiGnvzVIg
G+nS69lnZnp8QTCsLSaRkZvRaSShAP1IZmGxBl2LwtAb9dAk3LCc411x9kucBJUfIeQXnXQYLT3R
W4zgMKi4taLeQiK/oN5WE0f83rtJZ3vra8w9LxsDdb1J4tY0YdR6Za5Cby1W9QaOhKlKzj1oudnV
Y3U8qASwxeuqZe2zocckwqzf/gEXAtoUX9+ZXBPpa/ukg/0Ln/Nkug6BYFy9asPNMFEEW/7hn1vV
fWvnGoZcYYOKYSluM1d1CeHeXxQFnO643X9HIZAUL9+7rW21Zdvlf0GOqK4+kFypfhrwee9T/Gzn
PHsQQ0KMBsmZZl7rwR1mQEIn9FvIBmJGEr9sjla0Dy2YHt+9NaK4bgpjl6qVdcqWEYNHztlXqN+c
S+iLFwNWquWjpgAGGifc7sjO6+va37Ay0JShjFW2THLicYiSWsPKCGH920y6XpTYtw4aJZHnvSiK
RrERT02UNGLZrv/LbjPrsewKjwj4F1SS1HVRZ0d6TrqaVA4kheo+6lvDvz47q2ulY2OVneoOUFGK
O7NadmI+0isS10+iuDoqxcNfi6PdBBdD/9766XDe1nooHmCI6Wa1+7AInFofUtY5hUVTmZ/Bf2b7
IJ12qZmRdodLKZR/6+HLSMDzNB2N5TlC7UMSgRgnYtpaH7FFHu4uuen0xf0gbMDFj5oum3zZzJDg
7aMg/SSaxEavbnrUAM6iex5eHYdLThcreFzeSLOtEZvIXuX5Wx/ejvWDCgTUi/NDX+oPfauR2SIR
VrUsciMaZXQVE5gLxkKQViedfHBoN8OdXjN4TAJ9exZb3U6qFbQzySZ80GwzeehmTTvDs3oNFiWu
KM7noy9FP0lmM71c6iXPqWADDkhMwplvNYTag+IF7lTDbfX6T7UsCWbBRaS5UWB44PLTS9zZ4UnT
NOlo+lEGvJZARTHb2mNX1iXfy4gA6lJFaedzpBr1QZ2jHSKh/nWeXmYNrbycvL9rlpLuJDuZhRoP
4bdemjghiXnOIQKy+JxMvxvypq9lX5pXo2WsSGndAd2OYGq2I+dTA4TVI+tWZoaTdqseaBX4DKkJ
HKoUAMVsp1t0qm9yFg+NDLmKCgtAJMk6eQrGvR3PDhfqRc4Y7udOO0lBHX8t9c+zFspHZH9NLxmk
JyUJ4IiTwM1ojZfnpfbZDL/0IIeaxR5GQQmpgCWoiawtgf/fzZAdob8E693XvzVk5SQ3VjBtybT0
SPicPSjNArdK48qbp4OSqPNFtuNPUTcCasqQRILPXd7VcTEcTF2Pb3sF5epF0yeXTN7VwrzPg2BX
TkyOnWlD5m/E7VFBGtFL41JDuDjIz/msvHA92mUkreDi+IQeef8KvweBmYktqXASuCDDQWCt5vcE
GFFshpTE5GpWe9dcziBOY4nedvtzzkEqINmevjrFt7EEmDM5g/UaNdUnQ23Bj7Zx9tAOIxmS4Wzf
m8OUu3pkNPvtA78uoyDBT7wZ9IPbQa5qdWV+D5ebOwTcBJR/b9TlkWoLYUVghaknvtud7jtuZmqT
a3bOeJ+Giu/60EV69lKVNfkKOqEkxUc9Sxla8KgeEu6K1GmPyI/qNgmwLKALHdnEpXJQczgkZ2Qb
qmPupLvU7hT0MpPulJU9FPTRmHhBl5ieNdfATOVoh4JvcL9tOrBXFyfPSFLj6VY6MTPWpwvm7G7y
DQUZHrjceql+RAgCHF89asiUubB3R67qGOGutc1Hp8vjG6Ir/o60XDKppR48gtUk+LYf/VaJQXeM
MXSI9+1Atu26mXQTtdjiGqeqgdJW9KntU4Sz29LYVXZ2TqwEEYDAQhcVhRLS6qXw3i6D9nHW6/ax
iet930NKJ2paPiq32aCds7JObpNlk1rQ4tfTdS6A8+jOSC5u8IvckPxxnpNTXVjjZUyU/S8DTlES
yuxzrPbaDYT41Qmy/d04VoULJDhEgNngG0Tk5jDZDCgbcgxP98txJ1WzcW/U/dG0suZcDwVJZXz4
bkRp25R+BFJIS/Zmh3bqMI47G7LKq0+t9WXdqy2jgI/XfikQCyKTIb13jKJ2axt2XWNOnJNSyY0H
BSHQRiMLLqHWu0FpSz+SwrnYKI9OUHa0cuv/gOA+IQWhBjNTTK1+jOP4qBUFKF2js/+Jk+hZKdDQ
lOagR7WuIahnwTUwIGEBwXIp79oqhEp8IcGX8tI4ocFHqAomP7ct8oBg3QQBYVSiVmlKwSXtAjfP
5691q/i7NAVcEA5Ql1b6s27U5Qt4WEDpDiDUkseYdWawt3xf25Vd97X3C9SM0uSrVMd72RwrKDgi
3AJJF/G3ndsy7r7pURHBmOGjLOMzlkyTmHuUm+exgliYIVqck0xtkClynsKsfZi6qT11gPzcAYmD
W1BuT1VPEFqSnF1MnP/eVGRpl3VkxYLqXWgBmKfxmsiugRBsm0iWm5g0RxqBzxpEbvurVTJXYcEH
Oo10sdi3j+1iBzRQCRNaWCASJEGc7AoInEO+C6x4iHnqLZKQiax5ZRDunBjKT6WzAA0tg5E80G6n
Qtrrknrv7OYqeKrUbjo6WVvvzIJcFhUt3CS3DILi3D4lz17Jqc+glkf5zvDaLGlRhRofcbWOumXe
NboPU2EDoAdO7WinqsboGjrJZ012Z2lx+SmU2h8KcLYbn7r+ivnLtaLBV/F3K5/JrG4luGcbaSBL
HKxUoAb+Psl3hAV2uaQbe6EFPWv/akT3IBU7dYRBoW7cPtFZBSal1w09DtOsYMpOCsvtJGDfEoCA
Pq3UnS4rxlUJzM+OoxsXqamMK2rjv3s5bg6WqaNrmLhaFemnOsObEEc/BxiZkcfIPpvVUJ+M6Zrp
tnLQUSBxCX/xmpLxvANxpF1KdVbdVr6mZdm6TIf2bdop36N+gg2ii0le85t0X9RF/GrOPusNwv/4
MRQCYopW3iom+tWpYp9JY8VnoU3BxQKNdSsrUoWEPEzHSg9caQbWkuEWUpWnaaGz6br6fiwq5Skf
g/pCau7vBIKIwnBH4FfHzpTulexbVZvyK8S60znMisozFWk4JgrOR6PtzTtr2eR691h31U3hh+q5
qUNQHYk6kdMnfy/LwALGo2j7LifYDmnnTq4TAuUkyd0YDTQQhhSTullHboXmvZtqELVqRe64vMsg
cg3zW2iY3ws/SA+Jkyt7R7GHgxa3p9ksC9fo9RAs3jCS7NFWnp2Nzjmry2NTY5XVgPhYiZ0kaN1v
MVZ9N1ana2qOLYrYSYdeuOLs5RiGFGDW7a3Fm3iqJPO17avq0Qwl3EKj6qXAbPbSgLrX3KqfE8Rb
+bJN5E7qZLppddLsGQf1ZWjN5BTk2l7FMyoFhrp3UvW5GPv5RkUUapcao/yYBsRZ/UK9zWsEHoxZ
GhhhiN6l5RBeLPUndMTSfWukPutGGe6NRB75CvSfgc2C6Y3sC6nlaCC8bWK7nGtMTxonB84kzgOo
fH7Jo0/+MPU7rYnlQ+YH2q0xocraTEPm2smdHDbOde4fS52c3AaYA8m1eG0QnfD6iic0j1p3wKRI
86mF0F5DIw1t4QPQK2J2BqpTfWg/29iuhYRDNGqgl1G117RHsL3rB/u8yF565BNIDOL0XGjyvVRb
tZdWUrkzUMrh6QSnSHbHmtduRgDNU0rtxpBDY09ajwu+H9nP2oqOBVGvrilGoAnK78EZ9EPaddIF
cajJUyIbKtFmmWZjNdtlzlcSJNxGz4mUoHfvZT36wXLFjDgW9RmtENBNaHRhHZ0SlMTc1CielSae
vAzPrOVU32NFh0YIkMrOKfs7Cb2wWvPBCpvV51SXCULn6W1dNvYdknc2ylZJewgbuHHQ7SKdUh5K
8p72VUCa2xRkd/ZYA7Cu9aG8TIP2atRhz5XoI1B/s7yfyTE+h5NFCr2RNc+KYtbPCXavnKnxg2jq
sdeg50b+WOzsy2R48g1IfsIepgYnltygsUdcVBxpZNN8Jyn1kz529TO5T9remQIsKgeQRqDkyaEo
JTRNkKGoxs4/M6Pxw2TKL/n40k03jPJ9E/sk9dsV9FQ8Pk90Fm2a4pmj5pAMCgoNouRHrZXqs22U
RH3blFtuNC0EHFUcem1Qfx/NHH7t0cnuzaq35N0oB0hhFPHTuzZRtNJ0vmhhcRE1cRgvORpN5nSL
rBahi37ojwAd5CdTbscnyxNlsTGCBh7dAdfd1lYp5j9d4Me3DjlcT1Ukj9CPDq9bh6FvAy+tIeDa
2szu8BOpdJLHe3LgbVn2L6qT/IKIIXgiESp46lDFPiTgsb2tTasrwGsNiXu5mkZkgtX2cfDt5l4c
MRfafI+tdRQ1sWmbAa/ypOqMVzt4Mm3bU608uvY1dByqqSVnFYzLU+Gn2l1nTg+iJjaNAbdtBerg
JKpyHk/348xFLv1VtQqe2w7QAgrM1lG0gSboHoAwHLHilx50myqUlMDgFmuPSsnqa6OjYLaegx4k
YHeePqD1LdrSXKq8PJP8fdX9LqXOegIQaj05XT/u7SxqEHtHb4aM/BF9HSl8FF2iDGbenA+2K7cq
Oebk3942OWauSabbk9oMBHPQP9uJzutmGBYS8dw/lQGY66LTngcVvWWMgN61lupoZdFzGR/lwdSe
E+yZZ3muAxcpjO4sOgwsos7xLCHevfQXXWBPSXyHBW8w6ufMVKMnqXTyizJBf5AmdfQUL5tySS2t
9azAU0VVbOyQFWpFWuUFj1iZICsDlQaA+17WC5eEQv2lRLzFzTQVi7HOtReMuWFvKCiAir3cIOe0
QOvdwpm1lyAxi7tiLH+IvkgcjU9+Fa77kuGnzG2Z5rBC0ttMbvM2/p3A2ABAug4vtW81D4S41Ocx
DrN9CJA1RfjEjaeye26MIXmQLBb8S01snGJRzfTLYW3zA10DwMraw1fRI7OXTasWB7Df8XU9CnGk
PRP0tBc7ZWR5rxU679spOyc3d+STKmfRhqrXdAkXdn9xgGjzewD+IQiutYdNeCBHpnIvqqMelY+j
D9ptucoc6cyHTIpOaufErgl93rlTdPm5bEmJlzUWZrWdKM+4vJTn0WFs9Vr7KJrMyERofTazozjA
H83+ttfG7xhFyrNoSmPnTi95MUTNVi2TBCap34tqZHKz5KrfV0V8qtRauXP0ZnjShxGmj1L9wsdx
eBKb2Y5RhjFaZflg/mkrHdudCyW6rj2mwiauQJ69RizgGFsQ0IUdEtWK4oe/tP5OMKYUk/wdYLb2
iRtge5KeJ/d6ZUDxFyrKERh2+yi1qMwVrep8narwrM9z+Rvl6suYS9Hd4MQ//IWL2cHMvrWWjVlZ
/q4CVfygacRNqqponrsy/jKVErct0GZGeQ4VR2V6khOFXg40+T7ZCRdBWMPiMSpZdZAlvd7pRiad
7NrNR/W+6hXI5OrIOVnPXZftHekreYr6A3KLNQFagOajqRSfGt05824GB8uXqp0FsUOfK0+WDUFF
+6NJkXQaYOmCHNrC/RHaj3kP+YvuaCXU0IFzkj/nDYnDgexNiCY/89cPtWJG14L5cU7UJxI8Jw/w
rcPS0RnvjLlS9slkwBQyx64dasnXPhnMw1DHuBuKnPCrYe1RVVYQccTn2o6hfqOBFdXq6NfQqfIl
KK0fdpPczIUT7dV5BkGjVunnwDzKtopth1hWgRfYdeJK/iSnlnQI48gi5pslD20k/QTxCJtMFcH0
Z5FjGf7g3VA/Ff541bvqVVey6aVoUgktxep7OWbyOVlEIFhPorKJiuRZsVooy6BGwxjt1F2cJPE1
BzJGzrbsf3OGi2+aUD30abZuFISDK2mEVywq550wp1OtzpHHIFwYjfPLoMNraCH+mox5fI/mToyF
aOZ7pVWawwmS0einBbmHK5fR/3D2XU2O41jWf6WjnoezoIHhF9vzIIlSKr0t0y+MMln0ngQJ/vrv
UNW7k4VJkhuK6MhoSiqAMPcCuDj3HHaXgyRjugBm2LaVP2wVDh8bxR8TSoMfZhZ/zKmAvFQG/i+k
luDmwanCK7Ma/Esu6/SidobyFlTtBW5QQMOJfWjwZGY030YAAH9xufHCZTn+NEE8wyflo9xPce0M
bgKou6tNH5fpi6iUsxujsLkAk4C5oTgaQJC1aupLUA9iaxYQiJIkJTQFQ1/ed7Jrn1uftc9qShFj
mXw8PaVWjiNpSMar0+NgmaVXWmW3Pz32EA87psgQ2HRt3j0nbFrQkD/679Kq3NgnFqf3p9+bEWeQ
qKUluPpQFXWSbB/28eCdHl3kj15BXwNnx+nbsMbST6kCdxGeTn+gM3YrnB4htOkj/L5FjgAI6k+P
rO2RkgdM++70CCmc8TpABP/v0njmTCvY6bvT+9GSfxpZbt2c3t3vWbyTuHz/9QuV1TiFuwpRiqmq
AuvFbUrzl9NTK1WwC50k3QTKD+8klNXuAFpINlnc5og64LPTn1j65s5UASAfNTN2Ctn00DUkwR3E
gcG5DwbVO4MY+SWvnHvt89NjiExUKkd1LVsECTanzwLZYqcCYPv+9O973P0AY+/GXicr91YNFTnU
A+KOjc0xoU8fnv5AW24jCQz73x8hQOjeFgDUb9sh5r8KOH17+sJGYvwxTeVnqNLfkrqUOFhZhY0b
9JDdtqF6VoKMxzefKeQo7XGiBeHA9JPcqtmt2YT4JxzgBo599/WvR5xOoFSU9eHFtPzgEqihW8A6
Kpy+pn9jN4W8RTz/9HD6A/IffAlKEgjMqRYXLqfn01eWUtlVhIwkK7PYrTP9+VUUwMXZprdMfjh9
2IGfD/npjdzHVTregunWukS2GiRO8XT6yKqti0DS8X4I1REplhV4dnrnBSn72Ad15NcT5PwO2PX5
D23oOi8JjffVyIrH0y9rM/PGdBh/PUWq2jXR6P56KoHEhVpV8XT6JZTAN/VYq6fIL+lLZ+Hg6HTu
r+/S+ofl43A6ulRcgQ6ofCkzc8/DwXxIe1G8GMjF7pK4uTt9BwpScJRBO/umTsts7yS4bnBE/VhA
61fSTWQBp2gzAWynkTS4BsAFdRrwXSTLp3iEql0TjvYjMO04McRkCn2q+gJUFfkWfP+Y/5h6KQ53
F5ZEXEVJM9jYAkJHdllUR7dTWAJtwu6RgWRe06G5saf86USJ4LIfwN15ejSLwgKtDMNmjQLmEUNc
cABRzRbMimIXAjp6SEBjdjDUX3VcR98D7P+24Clr7l0wC26Qz5+AhJCXBxjQR9GAU7Aw4twrzbHb
5tmU3JLnVyXyxcG2BG6Q+KkyO/od8+OIQxV9kQ5iCgHyY8M0MT4B4I88P2iVjkOXR4gpq018Kyzh
BBsJhchaWOQ1MYwb17fr75kbf65ONGQKullNBrk+BFbtCwhjfYd4ySMNrAisw1UCjICZ3AW2b9+4
JSb29FE8/Tn9nyCxfUAiSLzxkekFViX/CRlcG2No3APUrMfnoWjvpVsVX2PcJSIjJjM3NsiVtjw1
WrDpme21ZdV8N9ocpMW8UkANGhGi8/Unzty7zD+wLKmBiMGfCKJSyE3aFblhQHTLzrehzJ5ShWSX
ooT8eOp0+84UpZfB920D2fcXJA/4tmSxBeKQot7XA0Rr+9wPX3KZmBfMQvo+UzKBWEZ1SLMu8ph9
LMu+fgaxFNaYDqSVoFh9OD21rv+xM4b2lnGWvqgItFDIRkLC9vSYGGG3dcxBHQeFCGQbwHv2Kfnk
J9I+5GPWvVgg8/Aam1FgI3v2lIBSF8GO6cRcA6MuH7LISp+tIYgOAZepx9Jm/+GP//rXf//X9+H/
Ba8FyFlVUOTNv/4bz9+LUsH1I5H098d/HV6L26/Za3P6V//7K+1Hz0WG/xZ/chN9r4um+Nnqv5re
5n/LRe1/v93ua/v1twewOEWteuhea/X4CjNoT++Adky//L9++cfrqZRnVb7++eE7ItDtVFoQFfmH
v786/vjzg+mSU0f96qep/L+/nHrizw/3X5Ooab/+5z95/dq0f37g/J8gquGcmcLBxo3Y5oc/+tfp
G0b+KbhgYNQnNjNtS+AbIG/a8M8PNv8nAcOyw4UQprCp63z4o0HSKL6y7H/i9xZz4eAcl+E268P/
NP23Ifz3kP6RdxPeK2+bPz/QD3+UvwZ6aplhoQqHc2Gj/PL718coD/Aj8x/g5YQM/ZgjYyGS8dbF
rUJQRe2mYO3xTV/8XeHbCqaC3qvA/r0CbB27IfFRgWlkHztceoN27Pq8oq3fi24L20liN6MeTpo9
4M+1i5j/yA7Lpc/1DAblbc8gYofzK9iSPAHe1dJxryK7ghMcV4pnM/2CqfW2eKUEA5g4YB6tLwbX
v7dot/MrdR1V/Je5/matb3t+pgGW+3sN2C82CbYaFFxO1RUSAb10SL4CNbRS/MzAWuL34gPHqEB9
kTEPzDdkm/Q+BVUnrkvO6n2L/166LXEr4liYNj4O3NuAF8fKki+iADBjuYKpoHfmpTWNy5uJb5eg
6ZeFT73cZ1dJUn1KQM+dV2hOa1+DKSTaLtczdcd79Uyj86YeCIVBiajGKAwO2xJc4md5/1mO7UHg
licwLLXJZbpiEHNt0oyZW7jSEK3veK3pmpdFroLNECYQCZU7YmX06GRdq1b6z5zs4L2GaYbdBCGT
Yuio19Qg4QGWJEVKaWLtsceSxW1T3HSx2CfDngOZtNyVczNOs/eiH+sGoV6E3HtZIuw13GROteKm
zMnu3muOZu4plN/T0QKes7LSQwsl3AFEngjN74HUuRiy/Kny2wtK6yNoC17Pa4/mAvwYm5zaL9Ae
M/8BhtPrKKvuzyra1Gw/SaHHi6Rp6rXgsKYZsNCNf7Vc9IxbMTW7H50SbFgEogjKaRD1lLhChTRN
fxxNnPiXq5gZaFMz/tAG4xOin9SzTHIMW35R9Gxl2s4VrZk94Aru2E/XNi5vb8pUfgKk4bzpaWqW
LmVYId8ccqtuRvqjCyKYrYC2xIofmXvx6fO3fkQBCZASSBc6IaAFrth39pnrqKlZMnaRlBST24hV
tRcw14T0F8sjOXXrO1ZlaiYLOo6IWAZYWbvetHdCxBIoaqP5WZbIirZ63B4s1zPXO5r1OrjuIFAX
gDOK1Zcsd6+h1estFz3XBM1KLVxPKB9M27go6/YhFbcOvMGGxPBsabtfrmPm9YlmrmECOgFwoKKO
2LUOvuzSXQlKqPPmPNEsNhclqwLZDB5igo8AJHh1Vn9efvHTQL4zwEQzVSNvx8pWg+OBXgoZqJ+M
IvZ8+8E2qvucfoRW0W6o9kne7Dgxrqa7uuV65zpMM+PUSWywaHWDF4Ei0UnprUzk5XLRM/6NaGac
jawzsKFUHig7IcCa4EDaxrdp7/5YLn/u1afP3xgyxM5dWUD/0wOVdbgRUh5A5vL1vLI1S7YICysW
DYNHHIEU5hgwCiMbVzpmmi7vDbVmyw0wVWWBkJ7XI9SjwFRmRdHOLbqLygUZeheA7TLcLbdjxuaI
Zs6ZM5ijG2MMECu67YruFmmUHu5ZH6uqW1kh54ZZM2sztkEXiMQMULwo5kVMAVcjRPopHVJxllWD
Mv/3kWY1+FOTshy83hbfU+qAYcxdWSEn8/rPseCuZtJ1QSuV9J3yLKYMsBqae0iFAH3kPPAhxt0D
eV4eiPcnK3c185bQe7VNWQyQV+0PZmM9NvmwMsZTL7zXBM2EE38QRueWymMOjg9q3AyiRdgMwCua
IyoL+pRY7vmahz0tZu9Vp5k1ZK/Gqg6qwbMsAyC9BDw44NZ4YBJ3Y0l4bZvjLYIC4E0iuHMCihrA
ZhactXbz6RD/1uTjoPYRy6+VV0bJ55ylV2YWeecNkGbxgXCDVExzLMmNFJnt1bBlIQAhy6W/b4fc
1Uwe2YR+42MeewAAdpAirrdtb2+7MB03cSz/Wq5kbi5rxm7nViYQVIMlJoYX5YWX089gIDsYSO8Y
xmLFGN/3XnwK5bwdg8BIpGOYsJjGVBdFxy/jyAIKLfrL8DNQbbdACafJim+ZsRqhGX6c0BzsOO3g
pWX7ObMc4PDq6Ha5t+bK1iw/rSC34fDJbykLQQ8fqaJREq/Y5Mx4C83cQ2kZOamwrErJ7+oA7MMT
sDphHiMr8/UUfXjHDoVm9phD0g8Bo/QkqPcHXPQgIHZB81ZumCq/yvjRtSEwRECk+ZlE4UbBKeRh
u3UA9ytwIssg3uEghyADOShApFcFDp/Tb6qe3nZwGkZIL3EdhZh6tBvaR3DUbuK0XvG6c32v+ZAK
ZL0OklSUF/r5M7RxHscwXXERM+dPLqY632wLhrjgDXSssKOxcGlJflJ6DUgBJHg+WsVfSA5I4d/h
mJYn0YzvFZrXAGcja5smhTMUwdZn2bYovkGpYQN1Hw/0TZvRJrjYXbE8c25WaV4kxMUK6UCc6ynj
k0uMY1vLLa51NsqQp7EzoAbVxzeivyQt4tUWiG7C0QOZepXvLTNd8WVzg6e5mSChQB9E6GDcrZQe
ZyNIkYtspY1zhWveBdtrRwDbC/qnmv+Mh9bcpC3YMZdHa6ZwrrmTvpU8Cexo8GwLHGEsyL9WuXo4
r2zNnYRWFfYV2PoRnpLPFueHnhmPy0WfDr7vmDrXvInbEXBcQuXjNO6gV279b1h0IaRxGvlpjDHH
ihECOxSSpurjgMBzBrCJ+bT8AjOznE/z8Y1JhSBw56HTKC913JewAxrctvO96fYP1AAMG/obVivB
lqdWrGpmnnPNPUCyA/pSOMt5IlePxCfPtRttY78+InX3brlJc1Nh+vxNk+o0s8rIxFoZMvCtJQGQ
Vz040nfnla65BQ6qt1j4MJE2JC6ibDiGKgOov/NK19wAZPgMu4yr0TOQyP4F2iLkS+Vm0cVy6XOD
rZl3zIAZEg0dPNpCmUdFO0aAMqw/Gzb1BPSYMPNWPdrcQGvW3kJvKh4CSj2wbe/7cEKyDI8Ee4va
NtbiqzMjzTSjb+q0IvWI3rIBg4/sHKpb0fNyV80Vrdm8YcXw9aRSnhk1j6Ttv2Vmf1YchjPN5EsB
ygqzLUavD8ODSQGdatrzJifTrJlRUKoEBt46sErkSJTdS39mBIwzzXKDwQp4CYpQDwlkhuck47CR
1Hhd7u6pW99xg2wahjc2i2t7xRIk2uMA6+9iYP4p+zgdNaYTW0drr4xXtoYz05Jp5uvzNLRA0Yt1
ok9/MBXcuqI61kl/GKtqxcXNTR3NhkMiaB0PIwIMWfFljMcLpHuuGPBc0ZoBqzEeCHR6sITG7X0T
55/Cce38dYpNvzcEmsGmpI7AuQLHxpBEEthIznA2rOaAt9w0BfaN2Y0Nhtr+wFokajz1DFkY9JqP
8qItfmAHpuq1eOg0od55EapZtT3aYA/tYdVjpIBviG+YidTVVnjLU22mD6lm2TyshOQlMLI5tOEg
DfXUOOV+uei5PqSaaTtZyQRckuVB+mNjU2cPBcYpT2/jQClqbNLLup26kKSA7H0Gs+o2w2YSMraX
kOq8MQH4QJcCObpdfp25lmreQLaG4VMJbwAOhUtp+4+By3bnFa05A1A0gOKfEuXRUX7CcQUJ1s7K
W89YKJ1a88YVQBZX9NDMhtplYH9tMLOM2PgW9qYHqTB3ZZ87N8U0L8BAVwRkJjhzqGE9jFD8Rro8
eF9C5+W87tFcQDBCtSWB7rdHSxA6C/Iwut15qwfVXUAEOSTiYPryANt+bD0MCNiz8sxx1ZxAXARI
rh2QxauK6EaYILoJ2sflPpnpc0cza9aKqEAiDFbU3PocOcNTE8pnmbnnuUZHM+sIGLoE6e+WN1hR
tmUIR3PRfTrv1TWzlgRIIkcpXA5E6ntajl+KlH/msvmxXPzMjHc0O3VdBuG0BDcbtd892MmkYYIL
AdMMvwiIIS/XMVnPO07VmUbljVWlxHRyZIBbnlUB08qayyw29stFT73wXtGawTKRQDCOjQpJd6mN
5EZ/m9fmBQeLF4dToI5Ys6q5GaRZrVWr1GgKRLwNmX0EizaEysB9V6zF7ufaoRktKOIAmkOk2yOI
WJSteOrHxz7LdhY5CuUeljtrbhw08+WkGRR30FnAkz0C+701CvfzeUVrthuwTgpXIFhsh+l16pr3
aV6tFD1zcLA1242dSIHJBG+NXcKGqvSrAVFnACsPPrlmZnvhVONFmRXH5YbM2IOtmXLd8qYJkxhU
gXEJdrFUDceuo9FeAbl7pD0gm8v1zLVKM+sUwkJQQa7hSnPb2Rpdpg62A2HIeKibm1I07ZbR3t0O
Vv+XmVZ0t1zrXOs0ax+UgD5FgBN3zszvQorrUUTb1rKRRcK+nleFZuyg8O1L8LxgdS6cDejg9j5r
vMyvvneW/325ihlb1DFxg+Pygbm4ahcB1Dgp4kWbGPf4OSIVyxVMg/2OV7E1Y29aIybIy0KgoN0D
k7cXBArq0cFvgGpx0m0aNyuzYK4lmtnbqeVD1gSd1acgZpdQhHZFs2sxuc9riGbxfcrGvnND7NnT
p059HiAEOxjlbgSvHJKdXkCTuVzPjGexNfPHlqPxuR2A5TXh5n0AxaMXkor0vKCKDpSznD4ndonh
aJEFAtavMB3uaIVtzsrbTzb3znDrSDkF7m5QI+H+3XXi+7TPLrM2vm4tdlSd3HcqWnFkM4OtQ+Za
Aiqiqsetg0XaQ2yK/bQlziK6MmnnitdsOw8pMccCK/nQQrqoitPwRsSgnm980z7vdGlNVb9ZyLui
ZinUOhBfL5Kn2mkfJWKqm7OmkKWt5Jwng+mEORZYP/Ov3N5ge2hqrFxhzcxPSzPojvhOUKa4GEjD
5rUIgxSbNGWe+eaaETt92hi+i8MUCUvQs435y3RwXO6VuWsHS7PgBgxsCvRHgBXx4rZWJRgyPmag
Kk+Bha/vxgop/93X1cDZ3BzS7HgwkGKgGPyRnQyvtdmDSbD40kMNemWOzliaDnuzYivlgqI1jZD5
xk9+NtknEIntQebyA5cJy302s8jpALi26woTjCkjSNOSj8QNLqH4ta1Lsq2azDlvzP8DAWe4LfTt
MaGsKupxPemOB9sM8zNL10w57rlC1gvcKRXVFRHdQ2KvbTTnOkcz4bC0a2xkEdqPG7DRWvlHozZu
w4AeKiJXNhkzk8jULBkiV6DJg+a4B36uCxHXO1aAgQHp9cvDO1e8Zss9iSuVIX8EbrTcVm53yV3o
ettqZbGZ6yDNmqHzCtiMxAZwhFLnFmK5NzQCnUsRBLvWGS6W2zBXiWbVbWL3gw2EhVdDnZyUIL/q
s4/gPt6GuF5frmLG5Z0cyhtfHaQhTXOo1oEHNf423eW4SbUCNJoZAR0NB3gpWNkqvH0O7mwLrHED
BjoVxsoWfObNdTicmeSqKCAQ44Ud+RLZxgVwOme++eSX3nQKY3LgcW5i/wvmchdq3iX1t13s7s/q
czIN95vioToaQd0jnzhTIW6ESM8VCPtWXn2uV6bBeFO2URdADEcUy3s1aVaET0ggf1l+7RmvTDSD
9bMGifMmpkjRZtmWV+ZNiDPQBtQf8a5UKrwIDHNlVs5NHc14C2XwtnRdXPJS42DFHNyGEgw5wZnF
a8ZblcXg1iFcfz/lHVc0kscG5EmRhB79cl/NWK6OfEOaIUhdAAz34oRdotteSoSqwRXwgNjrp+Uq
5kZaW4RxtjGqkAscDTESpAY9VVGv9M/7RSM16fdJNIS450cWOA429tBu3LqDyLiz4jjnytZOziK2
GS5PMEFLQD3aqLlyGV3p9NOy+p87dPY7zM36BzjSQC/STjFTfodc060k1PvHmIxVmIPVC+C39jEY
mwE8qO7EogaqZTpsOtcCEVToWP1V1QVNtelEEHeQozSQrFnhEqzeCpoEtzWmR7ZyxfP+/GY6kqws
EWMxHHSwDI17x/KvUnJhdHKl9JndIHM187F8yWrAPCWoTX/W7KsTpleRSQ9KgvsdlxS4mceOsBTj
WZ6Y6fAyFZZ5mdqZ9Eb3W1mxh3ZMns+Z48zVFsDexBU8jiml11ftdS+dPchrVvaYc/NQM590qPsu
MQdASPLkuqxAOF+yj8tvPTO6Om7MkKDY8wfEv0lofBSG/QO7P6Tf8v5pufyZVxeaCYGgl4DcfYQQ
GNK2t46PfGckua0lzM2Vri1+UdgHbdKiYyqSQbMaxI5EJOfl/oC953fPkll5aaUxLpYHUBX2UuxS
ugb4nnlvdxqNNysf8C9l1RI4FlCA1N/7AOoCm8IRaljxLjOjyqd635QfcGeQXCAXR2ZgfLGw4YP+
M4/EeYPKNZutHLtKEjEii8gwmk2ZxTlEIcN25eXfX4+YDtezUp+YfgZDGpB/8ugW8pMAvgJMFfss
rd2zzv1MaCPQcL8qAJQGD1nfRgRC3JH1lMZZYhyW5/3MCOjYOh8ak3ljVaVnkvxn2hdqH4AqFEp4
oKdYrmFmDumAusKNGycB8aaXVMjX7pSBBPXz4BpMWL/PHzUq0ColeHtpO/u8xv1qXK3ELeZGV3OT
o+zNaKgadPzEXFuSQxL/GMrXsm7WPPzkFd9ZWYXmLTMwY5pV4kpP4DbdUtZuMH4A2piIp+kO3o3A
kIvDoSiMLaCfWG/3fggel8Am0PR0QTEeggsvf6xxOgp4d6TZDQvqY9vegJsI1MHGFpx229Ss95La
z27ngA6p8fLiElerlW/+aH3Q90XGX8Stp8CGyHOgQccrYMHAUHV/1tDr6Dy/pkaBLkRWTc6dXY+7
D9x8W/Z+ufS5JZlrPruKAtZmDOkixK8OHAhp5Gi5zQHJlrFgF8ivrJBTBVXnldVtxlR0zB72PDl0
C+CsRlJfA6L/FRnoR9DN/VxuzsyE0yF5KiipyEVCIdjDoPJTBbfg2yHbTBT7dKArs3rGGHUcnkOS
SrV1Tj3wcEabNhpvarp2fzPXP5ox8sxOJ0FlCpguKIUhBGPE4XSVsjLcc8VrBllE/gjBTIUcwlDe
y67d8lpeWd1aJHquZzRrNBvOB1CkM8x+qOqGgfvq82zt7DVTuI5Yi5HKaooa70664Mjc8oLZdGVj
OjNtmGYENej+EjtBNnhjx9+q8WUwQ5APxxl4zDOxW56aMwnNTMeugeK27TJwxHuBTEB9Er1EWKet
nsO/yJfOH27N2vnG8cj9LTgpPy9XOzPiOqwtGa0BiJ0YNAPUvEty94JG4XOfuyvH+rmem6p9s/mQ
lRWXoNVDKm1q3WRQVyJRs4PaCohNV6bsXA3TdHhTAwSrJAGfGfPKloHzL/ppgzraRrchtlWu7EKm
cX5nFdGRbc7ImZU1SO9EuJUi6YGCw0x4XZTfCuzr7by86Wgbr7jAuXmsmThFzm7AfI7KApCM+sMh
hvbQeYOtmXcPZ05xeMQUg5T2VZtwMGNBenBP3Kr6sVzF3HBoJo7xJtIJ8PaDLz8aIzky37gYrfS2
ImuGPlOFDmILJYhBKbOox7n/pRutHQdhOi8VuJrch+VWzFiFDmRDIl45KMAgvFEkuzK1DkRV4KDi
3nLxM0OsY9l6JcDsGffM6zjYH2WdPLQg5FqZrHOFT932xiCCZEg7WaB7WNjcmHUtN5a9hqmf6xfN
nENCkbXR4cUtGuz8Yhi3CWd3kbPKuzH38tPnb16eR0HmjNGA7P6h2zKe39KsOG+jRLWDSttRlgWR
pKCmLq790fASHj0uj+dct2gmGxqJz0aA7z0/NuimAecGZELC64DU2cqMmfFAOjStDdK0CR30S3OZ
kh3u7f2YQiai2RXZo1VnZ057zXhZ2Snl2D1FpNRPN9ZNa2wHCXLDs3pJR6nxjlhJL9FLQpXOA7AN
6d5SkbqUYVaet5rpSDUfwnlhyjHG9ZAiGYukz0FgH2TVPp/XBC3GIEwjl0MCChCjEjcUTKzJyHcu
5tJ5xWumS5CoW2SZZF7WFYfBcqBKIC7ImKwsxnNbDB2pZkTIgkeKAKwrKY9ubdQbqDrUEG6KXjNl
/jXy/jaFUSTE3FGTuchsL8KVuqceemcJdTTDhqpp18aTiSin3YPZPUViQfyly9k3m/m3eTIEK7Ns
ivW+V5Fm5oNh8qZQaKNjfCyyOxxUzMIHi8enYfxiGx/NNg9Xapprkmb1JpJJwOddI/LhdNl2bLAV
qKO29NqgSra147Rb0Cmshf1mFj1HW7qpaEkPVRcwWRg9KE79Or9TVVR6TTB8JSQ4D6SK1Off/S9W
1YFQAzQ0UDB/TDmEZozsrOxFpgPdzAFQHRgouIZd+w6JtVtovVws283MqqGj2pqKFNiZd8xzsMuU
VuABGLk7r2jN4gkuTCMxYpA7KONdjCZ1tmVqrE2hmVG1NYMvBqu1mjEEO9kYbqfzVjhkj0UkDolK
V/pmrgptyaZKKF/WEfNOkAEuDxIhiqgFFquqi2xlzzqzAOqQNXNKoPYhhgWh1OBlQC7iViCDoga3
4JkVaFYtIdhjWCWGIWdDuoVwHKhsAf/5rkBt/n15pOfaoJlzWIAtJHTAlFW0pYSmlZHdOG3jQyAB
0aDlKubmqWbEZWEOSI7HWJixonsfwc07UNLRb+eVrtmu30mn70xMplhy6A1n1xmFUtNy2TOdo2PU
fDWEQwOlKA9iqN8dPt4NUXiZQTZvufiZjtEhaqWV50UU4BRqFVAm6UmSg9CFyhUTmCtds+HBMTip
Q/jO0HYicxcP5VhucXEa7Jfffq5zNCuGPk+F10eauosE1jKIIUUG/ZjMOSwXP/f6U7Vv9sQQ082w
zKDvsdaYYLsP5LZnavSWS597+anWN6VbVgFkNpiwwS8Usm0eO92kRVeDjRpU9OdVYf9eRZmjhtZk
8KEFuQ6Fuqt8cpnhknm5+Ln+0Qw3yQKuajrNezus7iCUSV7apA+fzitds9kYCYoutDlxFLT770Vi
HKEwct6KaGkGCwFp7IhycDC2dQc1osgaNrQs4s1ZL66D0fhQcqgaoFsoyJ2w2CYdOHXHL8uFz+yy
dBBaXaSyHQoMqR2FMVT8Wkh/p88KQmojDj6UqceoJ48xtCpWBnlmmuqINKPOLR4ZCCT51nAs4uxS
8O5g2N1uuT0zc+jEHfDGCtI+Mno7RXtAzxFh8WrJnoN9fOXl50qfGvWm9H4I6sYtEdWGLOQmckaw
3A+Bf+Y4T5W+KdxJRz/JgylmGzjBrkqCV6ghnjf5dWq2eGDhyAbEEnwlr0ywYPoqXzkQzA2oZrWh
QbtfM6hzQRvs80fRWYfM9s87yp6OQG96JR3cwPChiebVsr0xjdIBO1j1ymrfOrPbNeOtAruUNEV2
N23HI1QkIO2yek1xwky/c4jRIWjUUFkG6DzOmfZwU6v+qXAMCMKTgyyrBxw6Nm4lHnzQEmNOTUYX
mXLcmAXDAYRuccK66SUosssKMQ5yLK3sHoZ4gEL1URQOzNUfog22nRyCBVBhbmPnPuqbtZPKzGTX
8W0DNHaYAG7Fg7IUBQU+by/duq3PW8t1wjfhDhACzIGPSToftFzVcUDzl33AzIzU4W1hBVlVRCyn
F7cPPqg3WVQc4kyuYJ3n+kVzAiYH7jLi6BfakBvJ0k8c4ogrK+xc2ZoPIE6Z5B3HtZCt4uQaO2Mf
yob5GsnTzBGCaOt3CDKhEAzQuJQTybEROZDH7gWm/it0QNb4cOc6X3MHeUAzikQ39E7Bu10IyYnd
4OIeBIjtYGV85zpJW8kHAuoNu8cAlH7wI0j62ov6MDlzXmruoHdCUUQtCg9Fu4ta+0okxYoTfr9r
qI5qK6MuCMDD7eAOJbIZ5K9EGm1SkoKE1vJD3PeeM/2pzummBr/yrQbVgLM3AIK0AATfjPut2SBr
YbmK9yMm9Hecm/mPoojrKoYkrtdm9Q9m9HdOxYtN7KTQOGT9a2DR++WK5rpM25EHrhNVaQPnTHyZ
P6rwO4/ZrqyZc2b5U71vVxde4pbDR0PMLvWCih1ZWR0xv1Z2V+/P1BPr+tvioTJuZKD9p14PLZ+N
rfrbqjC/ntc1mjHXgemr1gzg5VhyM4bWrurkIbTFWesu1TF1sU2zcmB4dbeyICk8OpsuCkOo3YkV
HObcHNKsuCoAr1U5IuGGkafbmrE7qpojl9GulTXdmal7lr+mOmMbdO/bti8wxmNuQ6jTuGepu0Zs
N9MIHWlHLEcaWNIdrGL9de/yo2OSvSTBaa3P3DWythkz0AF3Y9qMpCVoQhlVV1D9ueyAYBE5X0tq
mit/at4bM7DMQDSOg3C7IaHHFPOnyOUPg+rOO8JQHf01GHUNXg50k+zVE8iwdwgh/lw2g7kR0CyY
OkZZgQAMYeL0wKoIuBzz2uS3hVtdRv2P5TpmzFjHfZmmA5aeHh6V59aE2R73BshdV9z1XOGaHduO
nweSM8ejbpxvlSU8iM+s0d/PFa6txmZYDRCnw8Sp/fCBRhAQlsOn5U6Z63jNfhELcApaTzd8gbMF
0PLYUCF3gRu9mCS8yJNwBbMxNze1BTlJMmBMAOpBwNz65Oa72Gz3WT2uLPczrdBRV8goCGVdg+SZ
FCbikWGYHUHcP176MZgjbQSxwOjZrO0c5yoTv5tZW1Wy9FsMdZsOzq4JGN/mpGv2rYLsK3Jg2YZ2
tNgtj8/M0OsILIORPCFTv2VJ9dgkwY0h1sL0c+3QVmUjb/oq8WFzNqLd46Rwh1ybTQooRWZBjGyd
N3SuDZpxuwF28lGPYEEXljfIor6FauRfy90z14apyjcuz4B8HuS7MfCsSj5N/FtZWT5VqbwecweX
ZsbK/JprgWbduSPT2qynvWpv7ADmv1JYhJZbMFe0ZtvMKHB05dgb+QREVlAfZxtDdWu5fXP9o5l3
GvucuDZefKAXxmgcg+qzE5Arv33lZ23jKdcNmxEoHU7nSwJNTBt0thsIh48rp/r3jzpUB5ERYRvc
RJTGQyL8TjbVLss/1kZ7N/orWOMZt6RDyeCxCePcdrzSZd+oGg8mLl07vkZyN1f8NCxvpqc0UwfK
jygeGZzQn0NqBrx3spVNtLI1natAs+FU2J0dFA4UHQL+iCu9vX2SUwtWzGuu/zXL7STUxIrGgl91
jQTy0L7XETpukOl3ITp2ngXojGihK+XAoF8AGBQyN/P2Lu/YeXarI8VaK6oDCGTh/QmA2GOn7pqh
XYmYzRgu0wyXhGFtQ0HJ8bI8PriRAR5Le/UGb8ZumWa3jugSaFRNfi2paihWS/nEOlPcWkhpPgiQ
7G/9uqnOW5uZZsIGNMsAjUYvxZm9DYPsIgemMXPXrjSmdfE/o2f0/3P2ZbuR68qyXySAEjXxVVKN
drk8D/0i9LCa1ECRIjVQ+vobdXAf9q19vIxr9EvDgOUqimRmRkZGXBPEzMRH6YPJgoyoVo8Ec9JH
uGWXh1boslgmV+ZlZMpzMNovM9VPqBXRNWPMMg9ylSEJNyBHG7JkLVzdug5eEK8h/7PUEBhtfiK5
yXQwfZEAfnJUrklkYIOuTUoNisSBPAVC3qVzdduvzRl3+xcHhX2ykFeHHZ6mxvUU70lG/d5we6RW
/Fy6YJOO1e9Ooo4gcPwpmgF78VvBKbo6/1PvE0YcvtQYJ3eQI76plfsibnyyw6/Fz+DNGhAzgsk+
Dc1EMgvPxmLoB8zNiTLazfXoF1jO/tf3vshVAEcHhEdxCcZgM0X/QGHcFQnsj765Slc3wRqDJi8F
OK+uTDcwK78r5++ZsUTXRDPjuNeFPTr5up+CYzyWJPdD+VUb+ZMrLLo6+IMXN8OsTbix0DCAXVoY
QRuODUJsvrXq1xQzAWH9hnAbQsFjTrM+mbPJS9QXB+6TD39NLiNiWVE6g8BC2j48KQ8q9Bg5+95w
dRReRW6VLpAWGrE03QQZhwl9NYD8kIL694X55LK41kGzflxXlUWLug3NLwpd14w0sOZWzb7uxPc6
UdE1vYygSS1Zi7R7sXExg3aVCb8yX+z5T+6iawJZVHGTCoI5FwVHTrZC0zFdLYTtMTmE07X1pKmO
2hP6Vxjyr6bPPnvjV4dYWjvJPujDTQgqfgQWbei+Omef5FHh1RHWk+8BfEZbOYYEuhH+K6+kyspl
/eLq/uyjX8XzRrbclwG6v7SCEHFqlJ+PpPsm+PBfNDFH3DQnsGyKE57HMEiBpu0XCfInO/W/aGI9
kPSm8cES7YdiYPw2srLwdJX1cLP6Yi999jeuCmrZz03DZ1B9ZI0KOqwYbLjka9MEJ28iX82jfvKG
6dWBXnjcM5cm2DxkOE9y3I1dtOOy/KrS+uQNX3PHurZJFu6TeIMD3N2FHR83BtNpX1wYnz39KhD7
gR1p5Hw8PRgMpjamO9Wbx3+/jD579uXn/1GkrJ2D8fkAmismUh28eanOyiD8Krv/JM5fq5v1kaA1
hevFJja/ofqyJeVtyGiBCk58sy8e0avT2zuYs/Q9ePBpO/1MxgiojBP/1+f2/9M4M7oYtf7n8qB+
lv2q2nDj4wPvl2hJ3pJqMbde7NjLv7+Bz/bmVRxm2oMPMRpum7mE+QGl6pTMwVFU+nulyjVdDEbF
THZlfzlgyR7+scX45ST2J3YO0TVXDPbMXYuOJPpUU3c7Qc4sIHIrsV6Zx6Y3qem2lGybNHHWduHP
mnQvIRy0nfB2yVTvYpNujISz87cW8r9Ez5DPNP6IDLmkk8vKqiVbiuq4SCc+f+8kXjuF9pPlQ2ma
cDOOrNrUcV+DzPNNXnF0rXnW9K4xLMXTO2kLRsKdgbK5U2pThsPD99bo6rgHg1AL/mEAfYXV9CXv
aHn5WLGvIJVPrpNr9TOlxobFOIOYACM3YqFvTH81bvnZo6/OOaxTHYsuyKtflveXRyfpVxpJnz36
6pQzzjoy9AgPg2NFqusTD/X3Kp1rXhlKz9iL5hQgkFr3tsWQyKzfoZyxmHeu+/GLffnJPXvNL1NW
jv3aD0BRluWmK0+jOzBMIAuYj8/L679vnU8W6ZpmxrllMWTeUYCKJP4RRSP/IG28fDWR8tnjr0O0
KonnuRqsYkJv5EjarOraLz76J/nqNaPMI7PUjRSXYzue2dL4uS0xKq01zVabHtzc/gMfULUDla4r
/n21PnsjVzG7k31EwVsJoe4+hx+tz4nMnVb9krE2SG5ZLQeR9Y209//+9z6JItdKaIMsp7qfOGCc
lJ9bZsLMCvU8gU7078//BMe5Zp+ZmMLUtEIkx4A7eXaDmElhdAINamagqbDpZxd5WWdWq/Km67zv
2f9F14JRBMlaZCuPbuIaHAtHx99Qd84j6T9gMTf//t0+23pXN4taJLMVNFY2UdyZbMTOhjNp+j0N
+eia/UYqjNDD4ApXYhC/weq9yX2//Gri9rOPfpU80NHA0IaXdNObqc46iHag2Ou+0vn85KVfU9/A
q/AqiHLhyBN6C8Hus8+6g9eiSppjDC/QfgOOyleUoE928DVXDVr4rmTD5ass5iBCDV+vJa9Kf/+t
l3xNVnOuCzvv4ng6tNAsbVToHtEO5l8QFD65Ya75ajGLUqZrm0LtiiM6DZcX0VVrH4HW18KRPolr
r88q5vlDAWmc+N6NMjVfQLifbIJrm1JilSvbFPgWVC8i2E2FHrst/c5+b1QiuuacrcwOJCnbZEO1
DJ7HKNJnlzbue0PWEbk6fiiKeeNVePFJLHLL0zWz2k+/SAo/W5ur0B7oIZg5x9nGW6iLRdCj5mL6
5sOvTl8ce6xNFzzcZ3W/JZ78OazLVwjOJy4b4TXXDDWfZyYPTzeIVeWw5nxdzyg8HogkD4lFW7vi
/3hlf+zb9mHAED+t0HvTHsRUzECyCHCAgUVeI7zfY6c//v0Y/e9XQnjNTMP4Zq8F6AIbNZrt/0we
m+FQlz3ZznKxCHHTwcfM4hfH6n9/exDb/n/LLztDzaTibbTBJPsCynz64zJR9u/f5LNnXwCJ/6h8
nfKXtiEMM0aqhP0dh59NVfih9r9Yqf8d2AivtaRso0VDPKwU4ebHVJYnEQeF1enZ7/zH732Fy1f7
j69ALEbilgn3s3NllXuur6C11X2FsX72Ba4Qt5hIppzFjTl6dZHW/r2/Tk9ON0NhAll/8y1cHX7I
RfAw8FDz1NMTpcEuKJsvwCuKqxbr8N/Np/Ba+o2zdCV8Ajbvhalr8ioNdZt5NPZBtCPkpjEQbBlm
YgpP8O6wgDYK5aNwOdSu19tg7Jc9fKvSY+st60sVJs2er8RCoSZZ7zHoLYqKJ8GGx1P8orT9WMhq
dtYO1Xld3HDDZ4r582qabgaaxuc2YOqhqSF2WfPUz0LY2p8jK0B3YiFZjkmTtqdo0vI9NLLe+ang
ZzVOiB9DFeRDKt0OfTp18sp2PYKtrIvY1fbBuAa4dFfDygHN05t1WqHPBVC/nm9HfGooHWGaJW2l
y1XcdG++Xbs7DneGrLEMVfqUYKwu40iARZ7yAManDRHvnbpMVdJYNnDlxBByFiaQYYUTZPmzrEZ1
00Rwfk0S653bsPKgEjpM+7kcYOoeM3OMattkVWD++gRc0nFpfpcdWotz7bzCWY9swGZqdrr2o1x7
/e/YW9f3FUpcG62tyZlYzYFGZs2Yv3qsEL1uc7+fz4Ov5cFjnX9b+/6yNQOscnqvqe79gNkNA1Gm
CGbM+Rqa1KhuowOMLs4ugHcPps3qXE1znTmujizq/N2SxuuWoPX0I5z1uKN9rLKp1XU+dGD1movz
L1ljcnZgMwBBJzc1RrWLYFFJAeT2Pqi9p8iFUOOc+C+R6F+mqdWti5opD7pp3SVs6TaxS/kezcml
6JcyaLNZDjCyHVFhliTqNkGalPu+9ye0dRtbBHaqN6lTPIumRXdFv5p229bLX39Z2X0gUZxCJ2kF
osECOG5TfQsRqOYsIWiI8ymjg0n6ICcRwccHQpUNdgGLkWEgiPqtVwiRml0Qj7oIlVqzJsKMN9UW
LfdRiMKt9esawhHzR19N6tx1Thdipg9+tAzgs9UpLPTgwp3T1u30uo4uM8HQ36xjVy4AWlScCTVx
SGU2Y0Fs1W71ogzcm5G9b/WU0k2XVA2mqiY1pJnwKlRBoF00r8iEVn67RvGQ3jReJ/h9szRmLqgi
WLZ0qeIgS+ZmWI910rGpSNNqGV6atR0cJhNpxWyxSkLIrY78Cu8fBOwdEUFAiqYf2hJrDFn9vNFJ
QIt2bjq5bf0BDQrOq/53anmfuZFCxDOYe/kGCKB22xYH+5n7Qz1vp7CtzaZZ5k4e52Zdf2AN01O3
jqmEEtkS8AxmjsHJijasbybjEz+bgrS/X2hbvmkoxZxxvEaThQKuIpldIA8R8bl+gfPVyoqQjAn8
aoPY9zeDlebDn1n9BtPFbt/Vxqf55I8mzVY9zpD3mIPg0LQC9uQTjMqXLQv9kex5qQNcSkzVaO9A
6iqCJagfTulm4uUs7jGiZZKMG5PSfHHeLDHmKuilWxOYnaZBF+ZlEFu2WYBhnWEOMt+j3+vbTI6x
EzDcTqy+q5BeNrtRza3JeVROfuaBRiEhqw5LmoLRnjZPrmZ1UzT1rJrtGI5cn9pQM7qtStugWFt1
6xfw5zAvQT0EchuvkT8XBifJHlAY8TSTTqX2tTbtsm753EXsLlSsVG/RapNqA4JAa8HigDBxnTUG
5n9Hl/pLd8CsffBDlVE6P4cxDbDWYNjq8rmVsWlOQjQWX582dlYZZNrtnxIQyfzM67VPbjn1wAZt
2ZS+YNC1TE49Kyueh6qHPaluo7k700ZXASpbOvE7CxAe3s0rulo34zDHt3U6NeUIZyqqplPc6VS/
wRvODhn0R5a1zWqMjTMvG+Kxc29LQtLuwBY4F+IE9vPqNNhevhpuyRgvE7COPm3Ket9g5E3vB0QA
7575s4rnLF4Txc+WINB3Gf6v0fIf+o6qH/08ceyQxMCWHVdRsyymgEZc6z+3paBBwSuUshtvlX5z
MWkjETT2aEKxH1ueFFWpwrc+Cfq7WAQNxPDQvvgdLJbS/VqKyDzUPBzIxpbcrHnYezUijBsxMzcP
rT4NSeqzYvGrlhcW8uJtZkF+BGrpE3KmSYhbSSS9njNju9EUaRVTUbQDRMF21DoI7YAc0bmsGX1p
N74/DV1GAqWhrj61eJiTpUogYGmx6cCCnJOj0qupTkbP9H028RLhTUeBzRZcGuVeci383UXMuC7q
UTjzu66sHve6Xtcumyp8nNtYTIr8dIpok3dlIDw0jIE93+OwNtXBYEBheOhgqmVzMyxNVGAGJk0y
L4rHd9HEhtwNHUyZd2kYsFdbE5LiBDvqZY1z0ZPol4nu6zlI4BkyLuRmSeAiWTiazAbt0G5BOkGY
SPLQC5Ilj5Jg4Ie1bUf6uA6DdBmXY6UzNZbjfIj5OgR7ikwOS6PoYk+ldh2mmFeu1A6W7qPIeKzb
JGs8SGXe9C1b/A3XSvqPRA8O9Cxe22gLP0bF89ZzaXu/hJ1uNjpu6uQQuQRBvO+XGXyCuuf6oKH0
Vz6XjJFxQxoajo+JxnBOhrucQfpHjX37zNa4JbkD4JdCMs5NSiIIXNqNANfGGZd1mEqcIYHuVFQK
uE2K0ddRNsJroz3PPEovud006AfqR+6XihBfCsivj1FBRrM+hujCe4inTDcfIxvQdidAfGhRdWI+
lWIQYc7SwbXAMwO65JTMGqZSE6Yit65jbOkz0ZTQ+2DM+xuW0P+A4kyETZeZBefiHhJPRGGPJdKz
dxSyxvIBCpOj3ffEsvcqJn7wVqceRFHypqdm/pGOlDH4RoBaWt6k6ypltYHXjBlPda0juZ1qi1YZ
w50d7E0DDzaIMQp/fuguxptnGtWK5g3n3EGSbOnrbYPZ0GQpEE18PRcXvACih/1cgdOx9KXpCxjJ
JnXeznaO/iDM9eU2qY3Hj8jCmcxKKC74YBUpWX9EoTKnuexgzl3GUqa/WjYbvYsxw6AewXsS67Z0
Qx/s1zQuTRZ3KTEPi28wY0hnjARvANthLDF1lIx55GmbYlAeIxCPM+8TH+WKhciZFmEpC8PTDtzR
dAz7S5aIbKLS6fKPRPd/vaEyAbGDEgNpkkjUVXik1eTrMTfOLAOOPsFtcnaY/45vWdPyh1gGbVRo
zA2O2QoRfwkYNp51MaaGVievZsmYewF+4UQSWAjs12jAXGU4aL96itXsv5gKGdKugbuev2Oa9vJO
dtByzaQJOc9hq+Nb2BxM0QxNOysT2Ir7y+jtqHEDvCppHSxZWs9lnA/gSoFwS1K2glp6Ufs7Idex
04dstbW3mHToy0Md9FS8JyqNKahi5SCLMYQtISRmPNfucP1rj2fdalKNaYURfqEoKobuHx0OS5qz
cQFEptbG09noDz45LqUgiEPT0qsfIUes2bYjvBnx5207F7ac07boex7APGT15r7OCHOh3QclrEy2
MH6pSFZi7yQvCxNoUcRep8p3WiEQHoBsLTXspedl/TmvmPHJOext4nzCqRxu0zgJaZasvLLbaQy9
6YhUAXnd2Oi4O5Qw+Ou3QUm9du8LvZh8Ri+EPSPNWPmvkNoad3PkD9j/ndSihxLYnIq8lXOTIKuh
U73sktF61WGap0CcotkvLzJPyG8fqmrgy65Etj3vA6NjfYYsXENv08sU4x51CO/2LDEEyqyRHJs/
OmkVeQuG1FQvNaZg2WntRnTZcswPy+lHaHRb79cKHVPo4Ht02akG5rO/h5q2clsNalSPk4QC2rZC
Nkxzb4mNvemd7mpcB9xSZK+JjdMBcpfgpG8ZT7wIfEf4cJ4sQWjMfbo09W5KIbt/kEks+xuc5sY9
LaIZSV4S9FiwLTo0m5Ool1HuM2vGwqSQnt1WtKzBUWao+LbMXyBlOms7k4u0Xy0OavQTlvGpMmTD
E3D3zuVq1pBnbdQgU9Xz5Oz7GKW6zJAmyOpxtRNjjypZR7bRjoc+aknjwtyo0L7ETZCOf9Y+rXyw
iPoSiVinxnFPoyodC+hIWHv0Yr6s91G3TDbnyrrxSXKIo90oSEyOuT917pZYMZhtnLD+nq+q87J0
Imx+U0El4v2wRhoi71rQ4R+4uIw+fAcQMk6sAdSZBzZJH0QVDd3eCRBsi9KJ6E+4sDIYcr81AeBO
kKfC5uSxUXkHzx+1yHGnKlHIMOIdWIVDHZ8oWFsM6X1l5w3D5TjdjxG+8yHC1Hi4jaAG2/4q1xm3
Y0HTLlwy2q3cy2npkaqAslhHUXE0Q6oz2yvnXjW8xcdDWckg2mJYspY7gABLdIMQN/pv0LiCMukf
PSS0oujfzhx5r5/WIK6r1ZPyx+pZxrYSJksqt81FuyWkAO/ZJlgJxO7fRhFEIRj0mBVzNwEzTbCf
wYq29c9mnEw7YvhtCjC+DUlyEhdm6pYZ9e46NjmJIROXg2XE1SappiC4bVNLQpYhEer0kls8Od1w
M02rzGBxpinB62iX8B2ZGu+RtvVNJf5IzNJ4xcy0ddsJJl9833WBPUx1I+IsXRA5PiLmDPtgwgT2
cRRVlzx2KkEVLcmAAotpfyoSUpNdgqSjzW0XRSpHcZ7u8RaSsxn7cgLdLVjvmZRqPqAAI/5NCPOn
8sS8oX9MkcOLXCcSDr6+XSim7Sc69WfPUh+iztM6boIAhN48hEYK3OxUPz/FfjcGm9h2rC2UHaYs
CTqanEQp2rIIEzl0+HEfJCe/q7w4423QvOGgtU02tKK7XyJE703kTAu15r6zt4tIQN7RsSd+QWob
JzEE3gaB3xhNhByiiNPHEnj2HXEeUa/FBXxORgMaHwg0M8lmBaWuYamN2sbU8aaIk94TOZslmMKI
Oou580c62d0Eg6o+k92cBDIbyRxLiFAn3NCnfoJaVOY1RvB8cPQiFJ9C96r+bUYToHLniPe515X+
Q52WGqydKPhbBTbm2RjMwKKCqA/uTagTtxkdOp2ZnuAaC6nCvonw9bvIgC7ZouQQxiIkwLEW9VTQ
Q093E4cVrZB9Am56kNB8hBMFT3IThF6B3FfcCo8E56iJpwwuGeGbVw2mhtVq2KOaXOYQYWGs6k2F
080zAhsJ4CJRG51pWMcyj2wHVQJP6gG5gV5SVO3RSI64F9aXMdRRvqKgaItl9po9iumWb3sUIbeI
93bHROn+GezwE6hZtQ8nVW/6hOhNSoYX1kfnwbbltoYk3LGr4MZVt7WPnBc+KlnJK4NljJckIwKS
7wXS4eRMu2EFPAZWR3dAcWqgSy5obM/rFKBF56UNRO5FQ+tczyXQB9e/oxy4dx1JD5cN+MxXtzz5
a/sk4mVAqR2K+1gACmsCK/mHw647Agca09yatirSsLKPtIrkC3rFMtgA+RwtnD0i7xcxk8xH0dyV
BLW3bBOy861ec9lj9tjL+oH7+cKW4AChF95mCZCDR7f4SmUEUgCFqv3kJ4Rr5gLTUNEjXo2581Tp
MJOr6NPYTeIP+o06Mx3cz2JQETOUhPrJH7uKwrks/YBdI8kaOUlw1wIBv1mEZF9MPS4IWUMQVYxp
AUc41FlMqLuWlqhq3PjKndQFa8Iybww0149qWIa3SmHesqhgglHml0Izn9cmKdwQAs7vgXsxOMHE
47wpefvkIV7sJ9nA7AQeDpD6UhhGd9NfmpY90NTpKNLowSn0tzpBUCwp+yw7dUNaeUPi9Z3THg6z
AVzoa1sdY6BNqxf84/jY59iYO5Pwp4G5R5KIsyndMYxQLNUlVNz9ST3VfXtCjvcSlsuZd+KjHECe
oMgFqv/JOkfUH+08PI0u+nn5Za9Wab507BHZTPuA++6YRCgC1mB+byPolyLeqSJeDKTdWrOboeeb
K/iB9BaVnjfUBZXyMpco4iNwoeWmSklycHXIoD8TRR80lQBzTTS4wiv1rlH+DUQUX6ngTxV8nrO0
815rwg7KRn9Uqn0wCSZVWLYuOeyxbdZNPqwM0CB3A7+taMvR4kI+map53ww4aXpMbqtlPaE8fECm
AyilFHko6IHNZRG3HrIX+LzQstoMvv8nWapXVIe/K1fB0MSOWaDFCXjoe5l6x9XH68Vc4t9BoZUq
6N6jJI+r9gdwxBuAsK/Epzfegq5RZ58FRy8XcQ+S/NUDoCOExHhfNuSvFjqH6n6ZG+PdE7uIHBD6
HSds7+z6hJLhBHDivYzZr7EaflAiX+qIvAD+gNp3+jZUwG+9ge6b6EJequ/VpJ+ZdVNO4xZd/DIx
MHXwMfsRyk2XAndwosqrVu3mwfsByWWasVr72zgM+N55UxbS6iaU6H7VBkkUvCyhsXHRW40vbube
tjShzNaavKhggf5KjyEufVDQhcbAe3y/psNGNeEW9/+zatnNKMVGKjRKWe0dANcirtR7KcqdHuGC
AtxgxKXrlZlKTQ6uF81cqPytg1JQN68Wt4f5kAIr0sb9sZ7FvrT9U7TKfQSAFwGGxZlblM1tYo9r
xLfLqDaTP/zUkC0myYzrA3YTsEMibo6yCTY3YRs++UivcYucOOyvNPCtctRvwPt/JFSJDR3Izyq8
RCDq73nXv6JGirN+GbcKzyLo0PhpAhnUdSf1WFzWHbKRNx26Nd4cZlzPzzCxu3HgTdfoDtQrzItS
eDHNabKzZVXvI9E+Gds8w+nW5KDtd1nQtj99GA2OMdjpsY53zuvvkqDChOhSHivuP1g7fqQpfQO3
5til1QtlaK1cbM48l+xC5PtiLm95XzWZSOVNw2XBE7lTM9/OovoNkapNTP0NgNAbxoYaHYYKVx/V
eVR2e1m6RzhFpDngskKotAg0irwI5fNc+T8q0vdZJ2PUAGBWZQrJVwaFnho4z6wKou2L39UNrutW
FGaN3hEEHiM6bYGqyoyDm3Zwy3rmPPoD+GYHlf2DcOkdW8a/rPY/TFUdXWXvQufOiVrXLBGoYGS3
NfCfSMn0NEUdfib23uzuak5ux0T9cVYUEHIoOIIUMMLprQk5JMnlFq3nM+zxnry421Vt96rX+FjX
a9EyGFGaBKams5fVAoE4MvErUcPei9ktdCGeL+a8NVyTMVN548P3jlCoCpEu/tv79b7yvH3Q8j0A
0VvliWcZjEe21EUcqKeVxtsWbV807TbOJg8ws/2dsAEnD21vhRZ75gi99xEbs0WILW+nNIeJ8l/F
1kOv14dWTEGOuPbYjPLO4/0dWcw+uWi6j2sDer93CAxqWlxmj3HotsBkTlWc1tkcko/Gn+9RVb6X
E38K13KDSm1f1fJd9WuReBVyXUQGp8NnwConpFFDVtfTPwb7PZ29vArdkxP6rVv4seVqOybNoa2T
DU/1MUCu2QTDYU7JoWf0NAa4PUTASuCschsEVREFarc2MBry5nuQsF/rxgKUJ7eBr0GL71CqK9gr
IwjBkHX04Qinh4fZKytgIkBJQbsNc4rb9/LWwFo+QDJ9gwrt1EvAkXU0vg/EPRhOf8660dniZuBb
5EjghOWqducDo5dRA+pK+wgpgHeFC9Kx4TB5pghNifPf3ScDNmrSLY+JmG6iBhMGZBU1bt9037ry
BhNRBaDwfceTp4Unu8SWP/pxPnuBnDJr+luvn07ctEcS+mfm2B0Gmu7Wxfy87FjbBXlgJrHp1nbn
DQBZ+uCYDvSlqwegLJ5/aFX9BIrQaZlFm0VdANten8DNDD2/3g8OHeteqaMfQ+rNWUOie6EEwm/1
yhL+itT/jiEqOUeLOpjuyoA/92C9dkBVIm036TTtGyRilzmutKiQiMB2qDtHfPhTpcMPvJEnJDoQ
Oh22MG76MysAFLOczpqM+5K2D7Nku3UM9ytUx6D7mS+qu4U/y2/Xp7lLQmjf4GAwFd4EC7f5PIIE
D0/u52guScFTcp6G5Kek/GBE2WzAtNtjSGovyvRDxXj1qRdmCTCnjUKDEWUe3lZnfi2B+Lj87iIx
VT8tN0ES/oWaNPwOsZSwGLhfAn8va3mvkm4PNZNHC2REDOtrr7zTqC8yD0QeYGeYQRuTZoupdBER
8H/G5TlI6n9gZwYNxPg24QDNglC/Jiy+gSJ5nDEPbnAcphFu8k4Rm168eHmxSfcX6kp3fep9hAz9
HQQI2da/oq7bm9TdNUbf8LU/xoHZRh1/nFr1z0LnRyvkL6HccyKhexNVb/+z0WWld2sZHyc/vhum
5NzM2Gx+yO/nOIh3EC0WeSDXV/SnAT8ovuuBfBXAwhH88FYx2XpjYWGL/bpjtrnrA36IorLMehL8
wJjDdiZlnK0dO8VmMpkCFhcx4PSN4IVo1BsugJMXBb/mLrkZPP9XZ9vD5QYbXf2DlSzKAMqcyZi+
yg7KAyV60THWjcF80w7pLV2jrGtVHo3iUQik2Oxyx49Ngz80bETMCo1IHSf+roJ/aeIHGVma/8PZ
efVGjqVp+q8M6nrZQ3tIAlNzQUYwrFzI64aQMpX0h97++nlY3bvbre3MWhRQQFamFBEM8rjvdV/p
Mayf3HiaPcRE+24eHgmIYRRmtJ7Pch2QEsofZMCrS7pRZDUsSKo0d8lE3TTSMIfq7ELs6Wmua+EX
otpyM1SWRfdNaVNWjly71thYul61N9Dbt4q0j2k09x6ir4gjCLUWWc2nmCNxJ8S3rLPOSmp1h4Kq
Epv2EdZx2zal6i2m7qDj0dwrp1ke4Il/9KY8rbdLttZOTbJ3ZdRd+rzVp7YbnWDSwveRZrC+Nqrv
PZhH5sneLJ7jOio++nJ5jEBGeBg1B0ObQ6zyDnBqvHMcp8V4r4LhU3kn0IJZkgRDqbXH0gmLXVah
0gR0PRYDT01z7YdMiee9MWrC8ZOhlR9KUtHwfhi5H51rQb1WZSA7M/ZkW7xFlmX7ilKdBW2WZu5J
6Ogu+XiFs5uN5XVdgEQxf9a2wo5Rpa9dMR+NFDi9q8S9jMVjQ4tsX584XEABuOyn7kuHpmCowKBS
nnpsyKs5na5MyYrFfpFUcPx2rOXbKTMPxphkazFaeKla+1gOlGC27PHbgvLN8QfFVT/J0BOBIaQE
fSR91xxk6Nkzs49oTAWvtmLvOd0zHJAcexCc+hYwXLlJ46F/G50x9CEfYBOTHNylEkgrzZTq1dP7
fn6JbDvdDNJ2gk4HW9Mst7hSS9DmZS41zUMGOG8UFxFHhD6H7oyVc1/12Rb/Luapuk/K8zDJ1PUa
JuJmIKz5cZpm29jMRSI2FtGmi5e7CaW24hSO641LGl1nY1lS0ajpzpSz8twm5Rh0nJEPRm4jKADJ
ogQy7SjICPUnIcapt+6CRyudFxpj5Ub65sDUPnDepg1SbVolRFkMr4Ni1yxGgndqdfQTsmYs35rU
BmmFadblo5LO/QLXMTnSS6LOuaDdIMufrhByQzfe5ch1VehFitnw62YS5zmsDbjo0hhRbWRCtfza
jPQ3EpzTyssnEb7ljLgzNVV7CgvHOrRkSENviOUpEtpwzFsIITdNYR707mpWG/UuHrJIv0pHGRG3
SH+XyKustnmNUzOS57SoW2VbdF10TCCxt1bEgWGoBxYQU4bXWpw0vVcMThWsbYSdF9lOhtjYqFyS
TY6/1rk2s6HYpqlh3nIuMnI/D2dxyHjON6ZrNtuxVfWayKyyv2SzYRz7vhYPxLCkVxOU8FVoSc4J
o6scrTqLA0Z+tqld1dkZtL/x7JQZkerYT4zMEpDlhb3Vx1g/gg/HfuLOgx8Jhzfosiyoa9Qk3sq/
B6DHc0BbHuW1HHTx2rWqvLNyLT0C1DRzEOpNSbkzDTep3Tu7OrK63qsWUN05N6LnpVds29PC3t11
XVXti9bsQTPQCY3F5IBkpt2hM4p03NQATMR22OCVBUUVaVQPfd7OfgFcGJ+XYbZoOjXlgTtTui7G
JDyTGe+JPnV8JWOeYvLMjonuVL5Ar7J3SrEBVEyBF+q92vRbqx4Poyn9aVIBcmgwy1GqLjdZZsGK
FPoTxULtc1GRlznaKemVvWm7W2Oy70x30RgWzjMtZh5tNXsuyp4DGkB1A6dFLsgth8tr8pYyL2/p
KWf0ADuOQ0pSVfNPjf1Nq+zvs9kOPmhv4Y95d1Gy8aktXM2XjpL6E3oZxVGvYKV2VeGee5GkfpxM
N/0IIa+m0w/DXq4Kq0k8tVZ3PN9rRVOrqyZMzilr6JSFV23JaWJWMp8+Qfqmd3s70Kv5IKTxmqc6
aZ7RrqvUYBbGWSfHGf7mWpjyI1HKw1SYQVjKG9mgcopy+06Jp7PoGssjlzzdh2buOxmgg71ou9GI
DC/O8yagBQCSGB0CrS8zm2qhotBblVya1XOYaOUWxUu2gbvndFlvpCFLz87YGmRkPJXh8rl+62FU
d1UzfqikeFU9uzLjdOM6I2OItlqd3C1tv1dabTvq8y7WzCN52qyVXQGlgWxuqSGziuVHrqoPKSv0
JlfJBljqAjpEZXuavo2KU3tz2z9lDBl8keVth0CtLOrOb4kpmQTMkbY2M+kjNuiRBugdC+kso9LT
I+VqGKxrMU+Brei7PKOxk+awRNo3VTdz+LEe0Da/qbF4mw36A5a2CqICyFgbwXrtrjLtZC147Ilx
yHXjWrGpEuYYMGgq08onifZsMMha9EyOlV5V3O2d4tgy0B31iEsUsLVoL4O73CxRfG7R1oYpFXNp
asIb9cy54jE/JMRxNKTreT3N5mkVUu2XIaQVX+fejrzSyt37JbIeIsO4th31Esr0XMfdxkygFdGq
oUCYdmB+twp33YikpyhY2VvnRKZR0Knxu14ot3ES0tFvOq7faLDJ5Crcl8zsb9paezV0JehV9xGd
HdBxjOwmHzYi1qiEVT/vs3Rjg7aYYbMj2d6T0/QMyhVBNaMlrMwdh9yb9Y7qXXXriGxfhfW1mWTf
yfJH4LRstKa968Siej2qAcLHvxOxu2nc5Bl6Y1emyV41EZoNfRRINT1m8eRTP+/78G4yo+dylT6o
ivrN1pyLOZobtWk8mVRP66OCDOs3aHI2plNttOKbkSjXeiRPmq7fmnaoUiFp30woivUHElx1cgFb
HXgApdqjsoQSqjhw2YvH5nBGfr3pwmkPA8bmbNezH6LYKVT2CKP1q/CNS7wriG3SlCfFjg+9inRi
AkCmm5vxMQLBGdLwI1YAVWGYy+FuvQ4pmitUM9vKyW+olG5rlXFHvFTm0kOytSAQ4Po/ZvIeOifd
6LC6ZHT5ad+fIuQImav4UdveK7YTcmxql90kSQPW1enIcIcaGQKt62/YzP1moLh3AVaB3jigKzu3
/KBPNO8PiukVqeE3rryukuKHMekXLe990502cSrf11aDyixZdsE44+FQ6+G3soMVnuqj1N86Jb01
m36fqeo+W95NezzQ5577iBsSpXBjvSi0SbE7LVA1Zx8KKjanru5dp9gTZkZ/MPppR1bur3dhHR/J
OG2W2CjQh2pvjVx21bgGnYXsV2XxfejzR6Uubvpw7cKplXtK1s8/vgJZbIFBR0Sh9lR70bEZs10y
O68sXicsSx9O1FM4KD0DLU97r0tzz3Gy72hsqpOlTeluScV+MvsXxFr9OWmV+buix9FwBJUpaq/q
EhQuoWnkzLq2CHqhzUd1CvuXQnJH84QlRnPRU0CWQ3UMUIJNoXBCg/w1u3Q5cfhxb9ShLp6cKRIH
p5qTzxBJ5MZqB+1WH1hGVFvpmOZDPMIr9QHyDZcVenZvTUOVYNjIPTUhYppkatOzGlEnZVF20+fd
zHkQyjMbYWjSmpigmXLfi90sXIhKULkpOkdRUzTiaoE8vULttwSydYxD28TSrybD8bS2hY+HudqN
usR/EccWKqPUPNYUfa+zJhpfW5bhMPdhunWdpD04SVyPlEP9uwXXvVfVJln2ZRFGlzgcHiRc5KaP
Mrv3LEMBsVtbDcEZD9u4RQg85+axM0pxSJfsudT0EBvtUj7FoKq0jWM/TsNnp6ke1RLnohyyQKeN
pDeb2m2c9pnn5Gnt1e6Y+ZD5JmqCUvPI/lY9KPfIs5NaUMkVcp/ziWd6fd50Y6xuu86od+60GL5u
oNGNLP2zpru7ZwwAHyzk1kEuhsLwm7JbVy4qwCoxV1E/FVeddB5SQzv3FupPhxB6EIFg1BvNM7hC
b0rLU2son521jGCJhbKfSqVkk83k/VC3cdAPHLyRyrbiQ3D62zh5dyeMpntt+tT1kQyuelC44bxt
f4Akv4WqvO67YoWSBtdXZ/PZttU3txqgWUQPgl1VzY4gD6ouvX4Z4QMRFDsPjE/7NBVdcjQT63aa
x70mC+7CiBBj3Dn2cLAU9cmxo96TCCpPrQlybbe99JGVnNrUuo9Eke/nnqNr6YqKRWvIN7CRBNjX
/Kpa1N9ztbXZuJZuV0srvES29QJ712/GNl/pPMU4FFm57GKWIE+I5d3QBnBe5A4j4wtRImVycipG
9jipY9eeRHScGnoSVr3G7rkA7tRg0/4yqdLX84kvTfEWzebiDZNR4vuY1UdT5DcUz/ShVaN34nJz
v4eR2Tb0dvVQfkGiZ+1dO01p0EUT2ra2dLGpOtRZc3epbCtnA58Lz7bN8zLr91BntUduz1uk4xlf
k0ypdawgsYyjEievKHzv9EJ8xJ2sULdrvkVcBdgRNecyL2D4tE2dZf2RxPq3xu7vZd4pUGyUJEwZ
sTHdiiyz0XmJjfo6S+bc70yXByCRZ81y1M5kOii+SvtpenEALtvQbaIuet8BcllbTc4N2w2arexs
h5zH42x40SjI7HXUQ45fD+Fwy8H1IYXuRdzYvhQY0RErLLckm1+7TfRKrHCGetJ50VZL0sLZQU/n
o1YuV0hsBy/Jmge0mxlg19qgVYWJjmQU47qd7BdEKPKYzsAQhSPAI/NjPicnVQ7BHNcHjBuXrF7u
LEViOx0bEzWWFOfW1T6JjGu8sDVcspeQPucAhBt7PS91RgjqOe2beNa3kwmJFocuz60HmiUOlMda
qVOBosROFscb86LSvbFZpgtIdPyiOXN8VUXZ9cgiWRpZ5Dlu31G8lj7r5ynT4+sSahgfk7AQikdX
1tI92/lyaHNI4KrIv1lGupMudzLNWEbEqL6Y8zwgF3fg1+zlOYymflOathWo1JfeGgY/OqnhAd0e
dA0Ph6kchWk4oH/VXu9QNk3zuW3SfWU6Zz3OdouKvndpo3NuRRepiQ9tqHe505PNZ08Ng8tmEVee
WNGvpOPsXE43rVsc2lbB6Wrexe04BbQ0Gxg1gAZDg7iwDvN9Z0PwRT3C0TZ2N3pk3+L7eeSWvukJ
C35VLZuiqO7Cut9WFoIfV0MqMRrcrJWR7IfjpAgb3VAfbte04SicnxYJzTUh8GIJ03uvTKxL5Ngq
NayBTyORQEjD9Imc54Men9cL5GMRRwnrL+fvFnDT0cEhZApsEYnpuy3a44xhIJXaiRTfe6TcAemf
fiai3RoW3C3uvs+NDxGqqD9HjrNjzqF0fC2n8tkty2unVzkfqPlTVi1vbgdlAafRejY5M9XU3VpT
zvDCcVZKlWOw7dOuE1Tu0tT2voa3lPP7wMbOisMGYp5TmgWY5Mi4811Rq2jKz0WL7p0nLZNgKj67
zLzubLpW8fYlIMu48GymIKk4pvacQGb3zBEuon83qU8+gt3N+ttrsIUlUppuh35C3DVRwiYaX/7I
0wHspY58WpNu8gHsdUBkzmLTuE0QifQcFWOg9Ghz5nET09F+6NO9Rhc3FUONoWt3qgkS6TxE83WY
pSzyXKauTKf14pkqm1Bptu38QvvtXJ+gehnOg3XJafiw6BL4h2Bs7s1iyGAhGDi3njJzPNCwDmlB
9L1tnvnKDqd/LZPBuPaKIpNh7NqPaMo3TeFc95nDWG98rkKVoe+sGSFJcwyJEzAtk6p6vpt6yv34
jf/TTc7uWgvDAddi2BxergWtkt0y29ppcmWApWt59gE5DQqkTfcZh7DeR3Hp3Ej0FQ9VK4ROWQQH
D8X42vXWpccPkXJnmg78HUpIE6E3aPEegwrrHE39oFoSSGP9I8l/gC69rL2YsxHsycWo3cEjt6Aq
U2egHW1gKQsJn7oEjQw0mV1by4wol8PvUoQ4r/O3SS2+W71+VtkleUOkrtuGsbqavlvrpVCfliZk
n2v8sIqDcSxOwMveOgswaFzYyXeiheuK1c5rerdi9Si8zup8ZxnvhkgNsklBRNKCxld7xoZqFnvE
lpvSQkwM+5jL9KbN0qvBFBeVDwKWmXJtB+97xiy2cW31VpfKPkqHXZrlwWLD4NLCTTGyW1NPL/Y0
gkliWWbHZ59aNqXTA+Yh3wtCJa82qaJspNnfCjN/Rip+sJrmzI1AL702leZEVeMOsGd6M7F7tJtM
3Tk9Js75RSMWxCsQY6gUbOBJCMbFfOKBz0JeonzcjqO7WbTq1sp3vdu+rYNI0ZJtBl4cGWC0zUuy
9gCKdW/qh88170OVBLItKtRe98BjTFG4hOpZzbSNTXbhZDd39JFbM2+r4g8DYATc4kIJA66xtLd3
SfukGs7t0DbXYpDYHsyzKvTTiDYYWXT5x9TTTOfD1bqHdQTkE7FLYhrwdFRvFUuQTt79GlmV68pF
tky5+dJl4c4mesNkYcabve8q4uqHen430+Ems/p9Pj/nLgeQkXB2BlrCaRGiQs5XBdOtGNgnNbcj
hCbeE/YoFJT+5XJjcsLQm26T8e0pYvwceHEq261Zx95CZJmmm4GTdCj+S5T282Gqin1JPGRt4cWr
/Jhqsgiv5Hi9IISJVysbZeA6kHDlXTIjOfCmx1EpbrLMfozaec+pw1O70GuxNSLaOZZCPQ2TeWML
ZfJNp31Y0T8Cznn0qW7dZnG4UYbey+Z2X/QcEWg/TFAScNR7NyzngssF4OdIGx5aUvTMeNnKdhVO
zQ/hWlp3qvbwx4RbEzwbK3uxmfKFeadOtKSPisBhkaLb2h9bkwMMq0CaDCjFC+RELrpxnMQsXn0y
/UAUBOiEPi5zObNHPsflfQ2UN9fB+qK0y9DGuqdyNrbZpF/xFSrOXTy4vpl3I89ppZaQctxqHVPO
/R66A9VBi6p9PKyHjSQFCdWAQOjJMRMUYc1DQH6OjxPtJRyroNaLY6dku3VBV+O3OjLxDHxfnxMr
49X6TOhd6ttA42JKqIWNDSN3XT7WR2yV0z5Z3jWQ9fVzbUFFsr7EpAvBZIXbNp4Clz1lqoN1ReEO
S4RmGZbpkvZnssjOSd1tq5m2bvIpZpkdyctbl+2kSK7TLn7k69qtCiNMEmuj+1OS3ES9FrBGFEXr
qVgoLTYI1HgQodaL44bouwrqlhIpzOi3jnuIXNt3aztY6JOjT06QNvYG0RMVmbFBBnTg2/Towvx1
u0yX9NEabTwGBUsAQdGeKI2rHHicamo/2eJ+XV8rAif7tP5eL9qpsZFTQUWGFxWZNmtIysBiDQWs
2DUznsz2KZPhTZbSSbifNuuNL+GB3KLcrheQmdWGIa/3ms/KaPHH0rwIuVyMKjmkMKr86/q42XwR
c27WmdOgTFzXsYWMojkegWIMD9vMid9EwA5cU/okZ1+Vtn4xKRK7dADQkueFO7cwyOP8GwpA6IXc
44yQl0e89AGX0OfNBgiRkhGx9Iz9wuCo6N7Sjw21R80jEzcuOk6/kuFxrNyJszeJsgW0oYflxADw
bQCAZP6e5OM7bQsendb9wdqHeUwxMz9dupuUXFMfxxc9LAWT2QwJcuoF5JMWOqCB1q4c0pgIlRbM
bh0/mf3e6+GLroqHusP4sd5AmJtNHg7qXkKk5esbxjElLmXWQ7PmsSIivjON5VrPgVcWqjjLzDt/
qWcm2aq+W1fg9ee003xUB/nZhKP8pubqrV1OMDzmGw4G6oTmftCyzWIPl3Kcb4gouS1N/ZsYtKNQ
WkaFQdsWRfanvB+x1Uzf12ECf/sjs5Z30lW5t7HzMUj1bpAm2J0Ftm2X9wREloG2SPrWGFRMqavc
raMRIvcOqf95KORrli6vidlwMqhuiCnfAioE3MRDpIxbq3ARBmuvotavcWmcGze9V63syhbdgwL1
bcKLICBTHrJywD9cJXda6M6nijZ4Af7PY1fVL1FqPI2Z/haZxsXKOQgklrtTdaI8C1OLN7o5suS4
9V041LfFaF4voj3bHA2oJwhFrnU+ZPgjxze1u21WYB9yipYTfj5TturFd9mHb4jpzpQrqYeBwSZw
zFoVo7C1WU5htM77rhSTZ+TVzSSG3WK3NxXAAB199DvEeQjQ3E+QD/qzAGiTSVL4Dc4UD3vSu6Ym
rdeUM7hO1V0jxjK8yCzfWNofdHL7tzyOl9aeazgG/aXVjUcO8LfCsi6jU35E5UzQTC6DYrG3fOWt
CiirC/shjY0bUTpB6yTbweF4O+pvtWqxwrCasYOC5Vb59waNMuKf1thoOu2xxg4YiFT9Zcp/DCpC
jboN3RMxKusF5ligBGZcmXQLvlCoGqt1xq1G0TB16Vax6/acT/K94mZkbXcpcX91I8o/dJq36wy2
BbTNONR+XhvPIyeGKqOsWReidQGGtPPCgpkzWmPpG6byzahW1xW0Y1bn7xWCgmbs3hJrKv2kaN8m
K/kA2ZHs3BYERL9pW+ublIhSOgeTUWNqu1aEj7hCnmD+g9KE2VZZVa1JvpRjTRZGq3jaXB7Lxr1j
ice01LLeKu6lW9IrDmdPogrfo8jB8aIsR8cZECJb92ArpynPX1pUQTKXe6OzT2RKcOlcSghurs7J
0VFfe3ir+CmL3SBUs8cyR8+FVDT1CQ7Bu5cfEnXBFbVwwKj0+KIZLFKkYd3T6gvheIf+wExZ2JYh
22IFeuk6Ha4wvZ/z5dNJhkCky7xX4mEMsEsh1kFdWHuLU9W0ZmOHT2NKXaV1wkNHWjbzq7fx7kc3
Qi3V3YInOuha/EqhRk9fa4gSHxlzAcHfX0iOy24BMlBF48AiYUCOexeEZ483NrnYeYIUrP7E2szX
IcjpmRdf1ZaIvhuNXRxb5A/Q2MsSTDVSNFGpN4KA5HMWzgjHZwPdWGQNnj7K3ssdilw31TJ8z7ga
tTJLdmoqPiejCwar/qgr56Il06FOrUsY99YuBdTdImIvEk9PWX0jIYj5nHJB8DcZcU7tqEHRRYpv
WUPyAxulizg4lFf/S4ge929oQum5eulH1e5btYxgRaLxolo5L0V8hzF4N+XZoarhAotr3Ww+/1qy
xpdkF6teurayEsI7ksI5ws5Qpuju+CehFz9J1vjacihXu0LwxHl3ErvXEBWVzdMYOKyPavbx62/w
7wPIzK/9hqKEPkNDijZ0QTCoCeh2XVxXzOc1F2bNhPn1x/wkRcX5ktCCpdOAPJtI8p40H37kSi3y
Pwnw+NlbfwlosXERYX9dvwHIDd7lSCfdpLU3f+3CLTJD/ik7pTPb0i5zYnNzFBeeQ6anNod/LbbG
+ZLLUi4qET0p9nKlax9a3bkpUT/+pcwh0/mSylIssFN1X5hbhwa4u2yKO0902p9lMWlr7sq/iUxx
vuSxLIj00mRg0mVFAxvkNnrFCXOwyUqIZ6uWW1wn8lkxC31AxapT747dMmKNFCNh00QdF5gVKxQK
f/ExfclvqgczKduZ9AskBAjzqgojJwKHP0lmXh/2v/u2X6a5ZpRzHNoZzWDrpuhAv8L5Phn16awj
WEyDX4+0n8z2r/2Jur5OQdEIriyce0n1AZiKNUB9MJSnX3/AT2Ju7DWr6Z+G8jynwHbxQsKcuXI4
r9Qv4ABR9aHG39fZngM7/PqT1gH8b+6X/WW215Kih5af5ExG4Uc1Fq9a4/xZYuJPkqXsL9O9lzbp
wzHvTRE3lpcF5FgggiZnAqtJtWlhHH/9JX7y0O0vMz8hoMRKkV9sY0W+mbhBrbo6NNHwJ21TfnaP
1n//p6dhuOps0OeK7pO4BEl7JG5l6P9anJlpf5n9JLG0U4Zlb/vHwW69R/Fo/VknvJ9d+Ze5Py+a
hvF4dYHYygfS1m6jRbn5l/L3TPvLREauNxWGRSOQlv4fG1Jnm+e2kuIvhRyb9peJPMy9rfXTuqNW
WnytkUJMWGn1J6vET+7L10ZEcWX0I+wZAyYcT2sjA2rTu1+PxZ8M+q8tiPppUcNEkKSv0XA8NhvY
O7EBaBgxCtYWhn0sPr/+pJ+cB8SXqet0ZV0pGvn5bNDFVdokJQT+gLCUmtGDgcBNCVt3++sP+8mS
J77OZUsTtAWIyW0jJ5DeK9rrWCsHU9USf63kfv0hP3ssX+YxOgzVFWplbXPDrn0bCX5PP6q/tkh8
7Us0RJiUFjrhknnoPilEhMlouYpd6/DXrv3LPC6mBJOgTTfFMhl9JRluTJwWv37rnyxv4sssHgTZ
BbbDlTtaEqio4vDvXZS0/WsHPvFlHjdVmQprbYdN8ujkEyoUHeK81De/vvifPdMv89iZNRpZhnTS
ToGxtysQpNWLCH795j+ZAl97EdGcSGDwIwk9H/uyAhgPrfDYqEhYPKOS6POxqmXoJYU2RX//Pv/5
LwHy7X//F3//Vlao/aO4+/LX/34oC/77r/U1/+d3/vUV/737LK/fi8/26y/9y2t433987ua9e/+X
v2zpC9XRavyzmS+fLSKTP94/+izX3/z//eF/fP7xLg9z9fn7b9/KXnbru0VJKX/7x48O33//TV+7
ovznP7//P364foHff3tcPj6zBK/v//uiz/e2+/032/ibZui6rTqa7jqO7jCQxs/1J5b1N9cVwnB1
S+PH7np8lgTjxr//Zlp/QzOMjFBHWMEvrYm0bdmvPzLsvyFfMnTXhRi0dZ01539f3O3fjy5/fx7c
jH/8/T9kj30jkV37+2/CUteB/H/POLYhhG1AYSL4clw+yvmyvIi8xHEYDsUubkZYM2U8Zo4D9jah
wxnY2YdVHksCYOnXaA93ko7WgN1RHuC/JpJjkJAIUwTbiJ8wB5JEYYVYRo3cdJ+KWaJOcqJrvAmK
RPZbJpFzh/9OQU6RPNO8RW6VjH4MKpZsEoOqINLqZzpxT7sl0iZvoW8wik2CM6TpgJdDc/i6/o4p
HRk5nipf0guZ0DAijYtS2TppfJtLXPejMjsgQcYdKbX8zqJ7mpBExNkaqsFOZFRwxbwroiy8QfkF
6WSdm2mNrcED073qUGIEqCSunxutvZMktmEOmEJkpgsJ/2X46RYjIsMMpK8js8Aru29kVuSXqM4y
aGVQIs2Kq6veIl+Hvse7JO76k9FuonEUJ3Nqp70+DsckVc2TAD0Nyth5lm46nNCsqRRVxzB0pmN4
1K3iLA0Xu0yJUU2xWnGMnC7zSOOThmo8VjX0tCaSDh4FnVuTGPGuzSBSC0ev37TGuOu68JRyvDo3
TRJC+VteCtsuLBl/Lpp9Y01m+k3r5hcMJhhOOy1HhechA518XDullxRquBdTV201wMUdtsp4N8jW
Tx23fHEGczx2qmA/kmP5ojfu4ttaWJ6q0nDObL9s682dsBrlfnERUWDIzk9GWnpN7hv9Yp3DQk+v
HHIkyJU1Fl/MOml/ZndxFbSceRFWB5xFXtY18Wl8G3O33+ZUL/RcXuW7BRaIhLCXoKq4oGSOb8O6
Lh5GpcwJLoPr1NXhtIi6uh0nkWyk4ryV2rrqLcPkWbNOpvOlqh1uD3A77QiUfUZvVXClubpUZtOQ
cqPkm9aKFExm871j5D+MavrQ1fyQRi0qjzSJ9hUJHZVDQB3BiLthWm4bSc2DPBvvARx9FqX3PdHV
aCaH7TSq4521OL0/ZuXtoidLgKOKtDHUSJeuLjbJbKFTjEoUAlWGyqJXOiwbSEOXuj8lbknIFPEB
QYTNRamWS5qTg9WWw7EBtYLoTx2sDuL7CNW84rjmXYh0wFbzFvCvVXdDm5IThF1qy53dh2Pz2qiK
dpwxjCwE9OnVZB11+J6gGAmTsw3o99liqIxz5OtOfNMX/WFyK+s66uIBnBDGpmwq68nC8kOz+LcF
X9G3eZ6vkuwbwhFj203xxzC5w66Lwsc07YJ00HFHpeGBwD8bbbz6fRZJ0OBYpwVvgmd1qXfGLLVn
XSjbFG+1H4Vlgm4szwLAfrlXkAHUBmZxVNmnseZkRwoBFA5sOZb/B12Juk06Ww9kMGbXvSgWL5RV
8Y4G4mYph/gk66HlpLDBMVAFxCqKjd4iMotDc2fbIpgrA8fCYAaaHQ7Ioh4Lyz0kRpSeiKRTg942
bwGvy9ohyE0u2y4rUILV7qFNmtYPMvownvXomdAchTCCZTmqIWmVZeavqVlvQ9nVgTNmF6Lovqm6
nDaqw8AQDjxdhHk3bJdNAhAbl09qKx5CJKdjP9IjroxSFAEdUUcifjf6dllVtejjVoN5M2j1Plx5
Yztb9gQ7HOxouWEFabdW6SCYs6JXQ8bQvWX9PxydWW+cyhpFf1FJUMyv3fTc7Xl+QXEcQzHPUPz6
szjSVZRzFTmxG6q+Ye+1b+2EyL1ltGnX8bj1LQO/b87bjjq+P0gLv4VPYtzcDPuic+UGChlqi3q5
5Aaoh5W3ejbstDuZvVolu/lyWQBNUR2NmgVa8pFl6DgHJ3pOqx8b7J9RgnyNTJYHhhQ3lxHKZt5O
o/WlzQLmnvevdR2xlVX/LpxAs83nVK48FB2Re0kctw3xm9ohU9Odg4QSsCfYoqmMalxlSGGksJ+t
zrhnd4LrlMzXJTffghyajR2423LKxdlOJBv0Ct9Kmj0u0Gs3amij1+Krd9HtWOjRjktiF5ugRXcu
lPgiDSs9QnB7qivfhqYJDXhRMuN1jXFRgYFroBBFM90KWNL50AUNsI0aFk6iRREaqUo3lfTzDTwi
lpbiYrtd9J0jyEULzrEDWNAAwrBuASedv6xDYS8V3XXkx0O+DOmmFuPkJOWoFtF93Ltqay0e+1w2
FxtgNVxaefdDxKe/Edwj21wtXx0yiT7xvxQI23w2uIUbs76gWSswr+Ynxq8P8GpN9PkcVgFOcWz/
5V+ZoeHjPhv2/YiFsvTq5XlagusYy4MOYqyTMwynKDbRhmpn3iWFeE7aI5aBdutkU4tuY9xNQZyE
aS0mzDiF3kSN+9HAgN/UbsCkTjwsQ39x5/gllT7rxqUYt8TV8Ma1bG4RM6g14aSJutWlXHlc1m3f
7uxuXXKm3cG2bfwA0n4TcgJ1hgVvM9YS7sQQBDuv7riZLNa4QGwl/4Zk3zqrZV/l567OuFMLslPw
N5RmOW4GeMRoCab8PEM7Recry4Nt9g/wKM9Zlntn1eUvmYL6bkaFQWQTVUdrpc/Jq688ZHOj/ZQl
+O0VP/c2busQA8TLNApvP/tNiEaZfcac/sJzNS8GEoXHiBW01/Dui+oL3nt66SP5g9cFjbD28q2a
/JdAY+9ORfGXu6NB6JY3YW4OVweXyZktN8JVcklHw2Jzx98K+sQ9jMLqSY0UyYXd/CHqYSihXsc2
7/RoX5cydHBaqAmuHd96s9VR/hskHjeUpx8TR6pjkfFATUUyhgG5dtcKLJauoxGiknlm/wyqpGgF
JV68S3MrO9dFs9I6y7PiPK/AEh1bDFPl2GZPHesaqev44hhyuY52PVzdr5bh7G0Q42HKVuOfsGCT
FDPrGKC8KIYbObzXfNB4M4ECeUN5IwVl2E1uV+8WmMJOwCK71Q/mDD5zVSO2fg6fOiqGvRy4izKv
NEhMYd8PQNXaAnuxz4WoP4oEuMMyO+JsCru7EMgH1NSajr2KyxAzwZ/OmsrtHNmnssKOItVAQutc
hdVvnue4mBUuBTIWT6OsvUM0DC8QQb/B4d4pZsF7fq4/VhG9t0x6j+XwbDWzGS519WtMcEfzcbiU
zup8HWJUprE66cCyMQkHyBAjwjd7gdd+xa01KAw3ZmEWW3CDKmzceDplGWjeprx2dVTsHJP6JxGs
oprulplA0Ly9aQ3OkegGXN1pcgxcm/29bGgWV1NqPBSnxENO1wsNxYJaKOhqtcMXx5ldBC/Ke8D7
UtwCjwOM9q9BEo5vLkhs9Dfr1590pMNAgQkvzf9t5gq5Lj/73DpJo5cffrKUW8yfn1Q23s6dsvUC
yswdi0uNfFTWoZi5LqyJ9XLk68PM+7jxZV5siyriTsytl+LPuCiO755jw48I3S0dY79kTRliQjhI
9s6PNUeMtvwlNEY/u++8wtmX1iAxOEQcVdYq1ErTCq0Y1OXEbF5Tje9A0xmEng9lQGQDS3dtXsaR
6cLgs0a0ABqyWr+bze+lBmzCBcHJMHFigL8jds9MN0GH6QRzCTr/RgA9payaxBs6+xCrWwgFOb20
hnTDMQ1B3tRWdt806FTJboVjbTWIge2/i6V7PDiEfLHxQwvjJPMRz7V5GDLnY+zMBFY5GhII40CO
tEIq7LjI4KmGjLhBS+nNaqfQulOb621j4JuZUre+pclwtBd/vDMyGZJK8uSJESlbO0MCHf839nFh
ubmLDasjj1lqSg4P+fac6SQ0Od4FcOe9QPlBfxUUd609LBc12/sqTc1HM5kOLpIgF/jAebJ8fWcn
pn918ChXxlI/usF4rz29CcZ2xAqTdLfA5e4p4wJ9pyqibWUnXqhrzomuzAt8UKggGtO7+P04bKXo
EWhI7XFH6A5zkmMRP/gjderc/f9LP6VoIeeLH0feoar+qrGdb6mRxJjdppcqDR5LC82wl7VoMdbf
taaZHBLV2xiZHdxLbXUfVz9V0iEb7E190HP8Bs2PxqEkT54fEMY+FACLRj0/RGSW8apg1uylCCsz
dw6zlP8GL0+vRUxDiJ3mwutvXRaC3DapnNGmdsVrkzgN6/i6ORuCw4ET6DMY8+K+act7oymbA63w
ndC1PPQVDAlbARodth7uV3bGUXzy3cfOWsxzZ4PBIjhq59bB/YxyNG2Qk8zYHkxLnPw58Q8lLc3Z
o/EqkGkeMr+vt7jYHnW1QtvnEolrXbybiJxPpRE9VnXwk2cs8rp4wVTuDdDaBZyqBpIEDMR9yfrj
kDS15LmsHmH8O7iwm08MlmE/wMyqhoXYkYSOY5ExHJHF+/B717w3NBYzwOHp4LU7LyOPZuiBr3Vr
edyOHxnK2WvkArVqxuyuxl1H6Z7aYQni2LOjftc0f7QbidApi58US+6WaWJLje16m1GoOzOA+j5n
+a4Fnw9tfTkmZYGarDNnjGtmWIgVywWqFyvdsZ8xTLVTBIhBjKeIwooaggCWzDCfIskoS+MX6NDx
AiR4iRu7uytyxE5A3nsTGbvdLubWAHR8tTL7t8hlfHANecaiiqrUaYLNUOpjuUD+TgmroN/tLtR8
mNHVtIQQ7dPQ1iwb25jyk7GoOGDaBSuTu/F4yPBkA5pzoZh7kXNs0WSNdrlrBgMo8KieDaa+29xs
9r2JacUr0H6RC4g+rSs+0jp2LgWWD9NjCG1PBi3MnFyAUO3hhCJOsdNH7paX1Bimuyh2pjtl0gCY
GlVeYK4AOdCgRZvtdZPvo7tODxPAYUveddSW+3gswuZ/f2pngyuwM4fz68NWzWvUR8k7wuZQFAqh
+WA9lbZJxsUyPLUKVo7C67kdoqxBSei/+NiFN5DDSygfKXqwwPgT5wvKF+r/2qxhlpnuxYnhqKt0
OmCbnO9Mp4HcJ6j4AgCtCK5MfVuwkfD29+B2gpqcgkg+pJYBiql86w27YgXtir1P5EuYGPUXDMJ3
338fHZoFt0s+C/ej6mxzV5XDS1GbnExZtJlmDSAO6O4uGB+9xfJfSqjCjhvcERBe3gv/MAwT/yxQ
pVic1auguj/2TFWvZkqVPRdvQ8xZm2KQzEqOAS0+u/y58qx4Z8cdM+9h5gLtvfjcF02ws4VeTZD9
E7KF+bE8qaphANTMRz/DRSiMh95izNW5ebMNaoO6cgTDZCHFjmP3x5mh9ZfaN0N0bjxVEBdB7i31
68c01tnZrUzs4/lDrIxrgZfqEhhEwJG88ZCiJx9wFW5Ms/lrc7Yzl0r+tExOAKmafDs+c60+t/Y+
EpOiNnSIiQLlSZgtYgxTXz5r65BHk3+yB5RhyYTEJW6931VKak2xQN1d7T05Inl1smKXNxgLbfk5
pWJmhIYOVEsKO6frCFdxxymc4+9WIVKbW5O8mJ66KqmDq23UWLyLVSiHjSWjHOEOgYtBt9kHuJE8
ZFFbI/CiJyBSPAJjfEgxTZ2aKjkFLvh54P7TpotpuTCKFKleLXfg/4acCgPPevvsO+22czt3azlz
80hV6O31MgVU9eJbMZA6d41+JKYFkao1PqS2jyeCJs9S+dZjOnCPTfRZlTfh9erIDKdB1R31B1KU
TwMk0G1rIT6dy8vsgNj3zA361JVUe3UX61lkS4f+GvpqNRqr81YePDc4+mN5l5EEtZcrZWJmaLBd
rO4ywFvf5nnMMXrnxcHHELviEqNeirLIP6eV6Z///10EMhDSQYn9aOSFb8vvXPxr149lKQkH6cvo
O+vZ7EgcIxsQGW8eIUj7ZvZCo68Q3zNt4Mxz/7ouVVCGwWAbE76EN6je0SoefNuU2zju3nD3oF+L
2rAzByPMM14eF2TgXnCRj51+GRfGNiZacm8EPBkt92ayxOcyjd0tItdDFsO8nybIplM+3bxzMozD
R442WNQRfh/O61MhTXur16edZINQq/kCKxssquPsR0MkBy8pTnlOn5Es1KiINQnpmF8Xu+g3zCQ0
akW727PHXbMiULyDCKjpDKb3bLHsvYfBwe1BsEwN9n6LOp+z0+h3pr4XBjRdTUzBAUgXfJPSuWTj
+FrY3bzjNMXp78xq7fTqExNOLdV7SToLlpFh5wXyLjCYWPWUq7vK33AvQ/qI53l3NLyXIEi+uxG5
eu46YOtwtNrtM/p3LBGKW2zsqhfb4exOahiKg6Sqm36IJ2n3NTksgU2mK3xmsbOXQl+ldV/NcsJU
ToQxIb3Lo5lZ03Vxa/ismNjkjGktEH44zcsvalRF1ZD4x+B/wP2n7Oz4YBGctgGZfoqjVU4uPRVW
ifI2hYjv0U5Zh3pFbWP3oJ47j+AZNzWYhUR4z5WkjRjUgvsmTwuqIedmdOmy7x1aVr71A9ljeIHB
kvX6C4cj88j/Tcsz0/yqIqAhahQSafVaajvYJ86S7PKIdX7jTMO5FNPR9u0zoaoQoVNE+Z47zo8D
mJ5DrTNOH8WoMI4BlQcpYCMCGn9d2ze3UICzPdjpYcMBROHZ2DyqDTknUxd3B6IjrwxXmIekw7+x
d7oQcGW/KUkQ2Dgd4+cs8T+jbFwumVEeU7KsQbCpvwFcJuoL+VZnvroukXfiz9Y39adE9Vp5o/We
BFGGDkyHcxojpqNJoIDHRlMUT73ERZ64yLGHtF6hgdDalIhJUulSvGSJqPaiY3DkgInd1iTbqIWK
mniAn0Qu/xqn5/gU9WmqaPJKBPtAWDE7WbQfBLffQ+b6rWU14dxnFBXXwHJccxo2VnNsRa9DSyeY
lTRZEjZzyPUODtPp5Iw3XMpJvFnEjCqxve/GfNo7LWPkxHZ+pWP9rak16SWh8rvudJAK44KqEJOC
73mzbMgIYrl55mmgXAHENtPfmOnyGEEG2jZ6wY2lHOh+GIe1x7+54wUrXRuLp2CsM2a3SlrGXQHd
2ou87yB4nbDGojzek7XUbK14scPKSz5iN+9OVtW+q34GXWQULCIAoDI9xppj4vLZxSr95tz/swTr
m+ZAa4l9vTdxYR7GSWD6wjWUWjyHgb2hXRuuifNo+OqjZPRr24oi0mo/L24wT5CpAD3wQF4zsM+6
jU6eQYGf56pYZ7CQeVHn7jWTp6nNNMyuvMd5Z8bb0vG6F0sjak49+zVqioIz2rn6Ehy+M5mgSSEC
Wq1Q4UKcyjIlr3a9JyEtPbSO2+whGxxJ00LPvxR0vBIwYvql5/oP4S7IxyHLAASyqQk6nkpvfkx0
NZ/6ZnUSRurQ2YBX87hXYWy8znU2Hs00ucgG06LnPjlGKe9iGnqFx/XoykIys52+hpIhh5g7iK0a
farb4XmOcVtIxMGbAK8ur/U/MKEMSaafLgdQZSzHcQSCZnBGmiIhB6rsq6OfMlFpxbhrCKA+YNlc
U6mjjdkWJkQZAR9a+yKUQf+tOCraRd9M0LwWb4eouURnbDQysRvGZsG0lSXCjL7LwpLRPecylaWU
9a8qjTX2qXxZauWdClTgBzNqqSThzRB+PmwpJn9LpGVhx2QGUGamwyTAw1DS4UQtTsNhar+8sT03
I9CulBkvvMN2CQVqV5i459lPXh0HZgx406ue+jPx1u+RUT13fG7HdA0TMJ4LEETEYDCxF9doVb0b
MvVCzzWfLZlgIzTwKPQz17jNtdCpHt6NsHCgZ8XJD5qS5mFFBmBWwfsKtK12mp0V5SibswaOYaXw
39JAj0efNALgwT5ZlvFnFdgtLhfGDq0RfZZFfJiU+OAVC63gsapMGwnwsUlaWJE0L+FA4oUN7eEz
NUJgUkCt1x5qzLCN9eQzaN9bgdZfQV5OOw/dJ9FAy7ar03c2MsYmx1ZVsxmioc9JPOgdzCp82DTh
P8XIP6fM3ZAsSd68MT1lNlYLPEzPXjK9+9o6Dhki+cE7KTlcaIaz69yCcA3yP8PisYcjXmPrMuRB
+m4BbdbzvaNDz+6eE5YQUiA+ZhwXA5PasAzTm260TKp3cACxAvo6iRixfAI9G6IcyghoZFS/WXA1
12FmXg+bCCbpAw5uNkiTtTdgWJxUEL/pTpISQpJPbjgHLwrKY+1OT0TuUGIQY3MHS5y+bqRBsQ3s
Xl5b7ua0oL9ph1fT7wmxihx5WdXn1wQFfdD9ywVujTx5MgzuFTAV1taSVnWYu3EP4UJeFTjW0aju
zXxMIfyaFJ1d6m64ts7CjKtQDANnjG/emnXjSxgCLrhghuiEE4C72w0XI6MaHssTdISPAZ0x/tNe
kYyR3xrRZEeW2IALFvd19JP1JALsGA3pt52dvcL/8gL/t8wdtOi9TWYw13IFj2bsMVVVxsle2KaP
pfviWhrp+wSjFMpcSk7FzogsvSWBB9iKZM6kiwJcQWL9m5THCcqlehDQ98CpW9vSau565hpJm7R0
ps6dkDG3oMNamJFi6iiBezPw92bBB6bS9mtxi/ElZ1xUF9DtS5WPiBzX56cV9RXt6YMh6uEyfoyy
LbdZVZugf0Yu/CZBJctKkLUUfECv2jk+T42xsMmw+w8HNsNmliTZ5oWz8MtK4/GKFw6OR07dU9bP
C1p+L2KtIP8w9k0PhaG/DKLS9n2EGZ2tDlcfa9MSY07vHcn9oZJrAkg/CTl7WSYukR+tvqD606ub
d392DjbUtg0rXHEeO8wRrsJGRU5Sv0N1fi6HexnYR2jx3P7Bgs1N18wqoMcyCE13sckYuql+sHlj
Nm6nidTN5CTaOoCc5Gx55kmDCv1ODnvAd+94isjZoKDJmSuzFBiefI/hu9qape7uczfP8MnVuzL3
5HYo9yU2ju0y1XdBJ6HetMYhNrv0LpHEXpRqIJ8EAkg3+NWlKj8FUbA3KC372qnM28lAjLEzbUdj
0sreUY9U54WJ2WlNwCkRFgL5LAizkMnRMZad5w3ONbej79m0MxAUQbrlf7lBteqTKlhW6dbqk+e+
hCRvNIbPuvu42D2QKAt4uWPJB/YKgWgBLkOBhdEx73BPs6kkXjO3P4gou9WNfG3taN+31nIgr2yP
As2IBC6zsTvbS/KE2fzVXdf8xL9ZUcYUGes3kFdsE3kHndJf2rCexQejkooR6okGNj8OQfsABYqM
hih5TDvbwRECOm03FP621MiWssRbM/cuVZX2WFEzHu+0MXYB7oqwzwLSt5p3EC97v3ZuRFpixV8T
zQJOIxMD55WAJHprzkxPm+UTe41jnrC6lSQL8dcEgLCL/jHzmDASH1KHOdbGMaZYyOoCtF0OUJVA
PlJjiL7iix/zUb2ky/TXYsK9qGvDgv3WlO2zni06D5hlWwQ2ZZhZ+mi8GW6Dy5uf2cbPRjIO2diP
0rbvicNug2LlsdBW2YQHsfbiTZAusRfo787Sx6c2l9LdEpsyTeku0rwePeDA3mBcPxjuZ9o69TlO
W3JxfJ+VmlS7KYasnvXpEyZYiwIm9rH3Y2bBJ8MrH7B/6KNFHbE3BVuYb8HRG5qzNw3NJW28Lw2H
4GDBN8Gxzm7YFxHL0EKjtzV/eSCZCIw/M8oKanMWQEW8GA9Ci6cpXXGjNqmGtJPwqhU5oCwlu+Gl
NyOqkjbbLnGwV1Ph3MEVrMqAXSnHUjqa3p7+m5ivaXb2DTNwiFc9pbYpmRRAMayEV+wqC2WJnN/s
LJwqhY0R3pR2XrHKsHm0DPA7UTMfBp9S2nC8SzUWuPzKht1FhIcVC5Juus+i93a9X6mw6LCVt8H0
ENfmLYjYRRQLn7IdcRk7skHlYOmbx4WRcjWfxxWon3ciZ8NNYojunX3WZg8diGQOPcyoombVMjES
u0RdHfNlkNQk4Mk3addgMDcfEgrci+e8JPU/ObbffQJRuhsa+uYaCAQMjyFOsQGOGPE7j4cgJykg
0isxYMFPzjoP7Eh8n+DfmgxM/SO9CRSL8Y28tkNGFg/BkbY4ktryoQBzwZFG2JqAXKIeCCoD5yCo
KWRPHT1jQf5JNh66qX6dU+JXGKeCXXWir0Xyp4XR4M9snlwLMnNj4evK/lEIAsFkHrORUD0rTHpi
iFCb+Gcz8z8R7lTnWoy3hpwWbJYs0ZpiXMIRCjzodvod0Rk73gLtZhs7ypsVBf3JSPRWqhkiMzI8
ohJGghsm+9QAY0yD7MIg0NpM9QLxQHs1N1+J59O9d1rjIfDwftpdLvdyTRRCwHauzU5xIWwT6KLv
5kwiUuMcEELR9oBTayIbJLVHgeuckmACf6mCct9U5ePsVA8qx7YWD7DvUHPxQ3cqaq3F1fyAIGXi
v7lYZXdJYsJeklEy3tCXkXSvkMflX4ZOSlTkn6R49lLxx1dIdZRsYJH4yFe0O/w23YpyHpaXkoxQ
Ys8Y7VU8XwyIA7RxALqFN365aFaToP4ueprNBW7txlmzMAyjIfXWeh8ZEVzzzmFPAHmSogEJmdpM
lom0LCYg0O7XjXwGSGdoT9pcPvPAPzrKRXxVpJQH7UCK6Tp4n28m82t7G69irdqr1B4doBsSAcwV
1zVAi3mqSqE+dOY9mCr+I6LxHDtopdOBVKdlYjLasTNgM0P1AvEUIIz/CnNwu7gByq+xR0vXYUpP
7Crsa8bMbpQBaS3GoyNcSn7UI9uF99h2dxm5PaHHrEgiEDsCdfigfAp7lE2nTlOXLT22Un9ei1NR
EvIE2i0wj+1EYEx5b4touhbGkB31OL8lsy4u6WBgHfY+weAvO/mZFKrbWaX5j8frRdrDFYIw8phm
jaygbimN7nMsFbW8NT8gq9oGTsVWsQ+G0IvnX3PK/hh98OrMfAyLyVIvpTHexJWzjaDTbArDkjcH
lIgW8iFLCSHsJqfYOJjuqTyLO+0XP+34G/sFQNw5T/ZZXt3JxgIdA9cvCfKjM7ypivFPnCySVocP
L2GVC0MU6tIYqbd2ADw7YcC/ETvLRdcFPWPLDV8s3dP6Lzt3HR7B+ooYCqlbRcjdwckYYQJCIjC1
zx56NYCD79l0SfvLdyWPdXddymUNjcH1GIjJZH0sSHvC7rTvkMzNUdSd/QQw+pwHB7dIw94gcVFN
VX9gzXGwYmIGW6c4DeNihnA6nssyGw5I+LvWfbZsyZ+oWBoYd46/sCGACSMYNl24GI5mE/v7coLk
NM0mwQnDR0C7tOoFE+WCcbKzhHe5ZukEluih97/SiPFVUUdZWNCQbPrYNu4AQwdh7racq8XUXIiA
Bq3b9juJ4uOBaLFT70/7svBuEYG2d448xnX5a+RCkkqkX+mehp0/+hw3Qu2pjM9+E9GiUYIWJO9s
arQC98iDiMmo6z2JS6ySIjRK/MYAmARpMNDInkgmZWjJHpl24OKzSSjYL23A5LJCTzLrzNr7YSI4
FUGLti86g/wEyBt2vtw06LgqGZj0hyah9rn92B8XiwFBQtzwMfpk+0bEAZodUlU2zrplSYzhr99m
LOym/K1oUeN7Nj0JS6l5pw3KIDv6DUS0wHRNLzWpwjuSZ82DTF3gv5CkGFCbP5acS2RZ9FkTrCZZ
V+cIFQ/TOfMSLfp3bi8kaCwXgbzJwOV7mYyFYIGACdVsgptS6c0a2nqDsAq2RRn9XeqOYU8oeQuQ
AN3kSDLBpm7n4uCNpLdAkS6g2mItVvEk79jnIgJlL5CMOKYtY6Q17oD0mOjw6gnqk4eyAa3yEcux
e6Dj+QED/zrohWMdeZRP7mOUKBM2wSscsfXkVO33YIDU5obnZodF4SWQrds9bUmFb8QMzkms6+dc
QyXGs+sVicEwjkFHD5EqN5nBCJdeTCDG8FKL1SBx43DfSLiSPVFRBZAahD3zX1X3x55zdCPafjxg
w7y1vffjGgiWqsAnPeR58frhRfc5ivrgGCs3eVq7r3FcCaReyexFqYCXKLtPzaJjAJH/lQObFoeb
aBCwDUEkBofJs5rQGNZKs0S7prPO2MQZHUDR9YesyxHZ9BUXzsAzNQ563uRj/AMe55ViZ5+5q1g1
4lohkqc+o9Q0ahRCc02MJnoNRv4EdlTRQdWIPYcaeDwc5UtkBX/bxs92HexPt52uccrMpK+CKhxw
FIVOGt8vfkPpWUTPuiHtYkUt2DBjY/YPOpdEOBirqLkYLlEd8Onzf6iAJe4I8Ul68DJ7BFab0cAb
65bzcFTeY63rejv49VsAQPFEaMDAMhMI2//hpGXYpu3ZNOLPRcHs7xsPuhVRo+cgssmjK9aF0/Qz
0KZuI9KSv8bFCpPOyA9aQaEqAbGhAkEROjoOAN44ir/BGl74CjuYTs6dHqtDkJIA5lkZIUHlG0ZS
Y2+l3nsXaA8l5MYds1erqGqWTCQljdwRRrGjNEcM4Av+TtbMSuQvcQI2JScHcgPIis99jneQwD9B
vg2bbvEXggTenLiOqXY0r2mqt8ibJuTRvjwTFgIJbbQtlr1DxblhHAKdDFeSoxQsTyTuZNQBBOX7
4h6lGHGGHzEDKyTp0jnZHZoiU1EPQpwoyZ899cr6RGh4W4htP9veHHbVfR2hvHXG6GM0UUfPibgW
zWiRkLDQ8djXOCi7jW1zo7fZ1PCZLQ/pMjhPXcypz1gcbSGKc6bv8uiBZ527GqlePKKcC/TZzqPL
5Ivu3STrc3FgLxkMpGu3vhQZMbBLE9MzR7/e5DzIl9xiWu+1/9KITKN6oMKumva1jhx9EAHvAsGg
F807sBtQb0GOAosaz4+RQ8KYXnDfA6JDAG6afxvhd8CYVMSWsnyxjbw+kJGmwl7djBiw4QRo8jB0
ztvIZcyXrL6YuZbPyUC7mvjdq7wYiiehWhKa3+CxntJz3rCoBRIPULpfPt0SZFCUL1T+gP+hoHfH
sRbf2WT/gQj8qBYgvUDnUgXooqDRhjEA+RkT/jGoyN8Lsg/h5q/aZrynEIFmsXU3xtlzUik2voME
rRzX/qsPJLnxxxauM55liPz7tKnJ7OK58dC57dplIHxGP8el3gnDbg6mJgcoZpAAGI02doj++Ll5
s+lpd1MFQqftm99MA3BCnfWSLXOy4SxjjDs9yIgFg8Switq2v2Wj+Tw5SELmIaBjBDRl+DhKi9mC
3Ea6+GzXL+6M4EX41WtqkZYm4efWY9ocGxQQmzElDckvk73r6wWVbNbRi3j6NV8B18U/p1bueRH9
N5AI7gg9/2Hr2O2qpXMPgWF+QbLaLBArz4kZ3FP/5decGQ0rVvTTGaa10fYfoqB3Hv31l8gdd6pa
2FYsKK19Fe18mBqGZroknQTE6QJaOl26fZ9loJUhCLHPJ4KuYICKSeR9IEwj1oCHHCG2iefBuBJ9
dIgcYW2y60g5AzQEKHq/eHdzrBZCzvL2TTIaPrjSUjt0GUjTwIZv7VkMG7OpmsMiqn+ZX9xQGCCi
BcJMbRlsGlE+WK7dhaZyyGq2vlludruxQ80fsGTdCJBO9C0RdRiotarz/K1IXSCGzvgWcEaHeH00
LDKoPbro+R5l8UcmwHUM6owNUzZOT+6f0uO2IW473RoiAvCXM7SbSeU7UrSVxy5qvlMWlZd8hXy7
3aOIQZ8QhzIfp7mNifYtw3lAeOHXGGYKM3kGFEwmBA6GCiWKjyHk5iBey3izILNCmCVF9tImxMbP
Q/2QitLBylIap7FEpMUSAKV5ssP5gjGQgx67D1pDiovFV/anZeoXl0xfitW8OGUCiS6QwWOrCpJg
K4bcJYJnrEVPxVDJDSrHHG9Pj/aE/1qS/q5F+BKa6w3Wmjcs9+AU26ENCwYilzozt52BHEnm3s/U
J7s0ql4B4y8HeLx1nHwNFikioudsXoJvsoEV8hgDaYnfRufYdH67znwzgn++ZFtjutWuQM1BjBZb
J1Iy/gxakMgpjFMs3QfZV2Q41s5LBQEMoRFzTJ0EEJk9wfuT5PeDIlfOBuArycs4UDNw99pkm3do
PVPXi/aF8txDQYqm7dbPVTGFniXrs0DCE8YivRk136QjOd/ypSbXtlQvygeJNo/cuC0LswmuZtOQ
g9ixjudPVzsCqLM7jkCSS+xNMKgMepb3WxTZFzQek5Kr/4+s81huXdmS6BchAr4KU3pP+WMmiGOB
gvemvr4XqO53b7yeMEQZioJIoCp35kofKja7q5Z+FE63ylq5i9VZogZpLZyT9F1rPZCLtPuv+CZx
Ilks8Sltrwf1Pvj0FQG62rhO+TfpgvbkUbtItwXhiOrbWMkWZ8SYbvOwcY6DYsfUuXpdtDvDteP3
1CVq6VNJdczD7jXL3UMIlXVtMFaVUrAljGyGmr0u+Hl8LFGBFa1Ot8h99bNfao8F2qazA5/+HO89
0/Ya3RWjVc2ijCSYtWK3yZTGxjHPHA2rSfd9iTtkwAWf+K8y0Wle8P79cuoZNmNHvzAWVMRORSJK
jqceFmcu5m/EpGmOK9xX8o7FU9N53yQn7LBjniwjf/MUUTcASQpMWdpORwhK5ADA76ydAG5Um85v
xuCk65YkyHoyEa377otuFCcqIfejpu5Qp9230Ahs5mZI5JmB5zzt25cMUy5+iECsMGmd9CRZJ0Qj
2FLbPjfAlbZz53y1Syajlk7V0Y37la8B0rCHB8dONrosMvpMi/wiEEodL7Xv4Ka+NGHPO4JqFo5W
9dNhXrSffA8Jnbo/4QwhSTsYyI6CEuclL1ZKUCbzMYm4PThKmyltp4z64NEcvemrjd/RUJVrPLFJ
gvJkecx3HEygTOO+OElU7nOGzX2Mc8JmzI2N+wUfS3N12vYXY2sYn0lKXPjStsEf2rcxcNsJUSMG
Od+8VA4bhbzYWq75OtXNte2JMqVZxfiQ4urVRO8L8QkPvnzl/65Zp6/9bLQB/hIUGX9TRCOeSu9C
S8YaxfxPOsZHaYbHFEnUiIkWCgIrTUxzZo+3xC1L75oW2SuOjE1lsCBFWMx2Tp7Ou06N2dbLbbFy
cwdDUceauXb1ITFxWVo1uTIDInexC2fnSUl0rxxXQ9oBDg2DUy+II7YywipJuD6dxBcSYUysTWqM
cZ/wIg/iN6MMsPRMpAsyZb16mWNuqD6HzydSvM60qB68agLUvByOQI9PzSjlleLSTeAcjSEbnsch
ct+mJbJVMsbAG3TyuqR4xYCRHy2HfeqIV+nVLWZ2gKGtWTz7P2Ixh99nhoaEQdBGmAc2bKI2mZfN
18hMC+qpZfWjooDCaObstx5cXlK43Nl4hj/7Lmhupgeu2XDdI7U8t5mQ3YHZHABygtnbkQLxDftm
Rhz9okRqj7WLmXqrjNquyeKqawvjHZOnvCcug3gnHi7+UtYNkQsCYCA2wwDrGiHDX/XCa999Omda
RjrbQI2M2ihrJ/lXCeyEmWLgnyBAWTWYcIeUR+6waqz1uMkn5HCkD+vlKDCvK++PKlCx0rBGPAWA
37+pJkJfd9OvXWmbt1H9VtAzVt+ZJLCKZqHrBXF5x7Tc5h1wQEJueVyc6WMKMCnPX+TU4Vop7X2T
Dywl831t9cTbWBI18bFNu1swzhe6qN+7IThn59RwFHM4/vMlAWr2XveqbSIsL8F6UC1GTMpncdh/
LaDgQurdZwbDi2xA/jRH9Ib4rzWpl4Zk0DYwc0aRqLVVrElbsfEGqT29YCyTViSQW/2fqT3/Bbr+
wVhnS9DkB3FhgoElzWutQtZlcS0Wy32Wl9Wmm2sD2Jf1k9k5wEoXxcpsJGE9wVJ/Kn6rPmzOWR3/
peXmJ7veHIBVfqocj7CPfeEN8kOO2PqcNInWrZO+2HOA6DQeB6wNskStrvrhRZVmQGF0+lfSkLOq
k9Z8rqpbGI8Ek6Q/XI33whvqa5irL+DlxTOOxBIJhACNnrDHJHZtHYJOn0kSU7hnAH1tRiUBw+NF
9iL7hKhqn+JQ4Rrk8mifdKwPMytoully66Ry8H/acP7vo+Vzj7uSo7ArCvlR6oC4LE2GuBWwBXGi
yHdgufFlZZV9oSt+M9FzvSfihMtycipm40DCy85BbtGT+wXMj7XLJ98/kzIX50ok4uw1hX+gePXg
IMSPiTw1sPs3bY2/DoQtZzErNJOzDJvkjGTk7qIifJdVEJ4tKzfw3rb9sVQ0IIVBcn7cOGGefn70
uCu19aYM9gRRWRd40HNGsCylVmwyuEu/E61Hy4dDKHEuZGQkTNedj76B17Y0ql03chinBYTDSg6h
urebc9pcPGs8j452DsEoWQzmDDndRBE66AnkdG55qUSt4AUbot4pByE7iE2XPk12B2HBe2u5KSIm
asQDKraNcHtjkSPSx9WFdFaFk0094RHODq3h1xfoC6cimhELQcVV5BeJf3fJzEkEsqpFRaG/a3DW
nTlrQfjTNBeleyv3vePY40gIo4KukMI5FAr7sS3wAdO1SVYDpJ+xcMKMs7MczcdxfXw0hESHY2sk
KLf8px438eRcdU28wsNOzCAI4jur4W0UmhafyzFrCpp1yT+tp7EPzk7Ufq8y4hBzf0yKODxXuexY
bIyb1jCMY138kuQgiA+y5MNkj7KdmCeTmMIp2FV+qnepbT3boRRHv//lJljKUAV+ufh/97Ier3Zn
QednCbke9fQctAhybBkickgO8RE93t2Q613QJ88BFVBUbC1xNFyPZMPc9ViOa7fI62068NJM0BDN
MmJMxyRzrOM9iX4K3ztojkXY4hLtAPPb1glEL+TUDHAtbZTjVvJyfA4EAPnUDg1K5JAaSDS1Bwzm
dUitMqX1zm6erK1LH/PBLNLxZLeRu/HHkX952SLKhI3JBmJJT8iRibcdsSXJelIErRXq5d33VxgC
FnQzfFBZH+/oz6hPY2mWx4hRjRf1AWPf+hp3IWqvHKbT50fLXTt/ik1LH73KqE/OcpMvP9zYlI54
NtRJqcPuVBW6PbEaiM30jGX2Q7mQiZ08zrbCsgB85wD01i5p6fVgUPxA+8h2bjvMFWka4IDzLQ49
KylbcToXZm89dy3JKL8NbmXQvAksEWcReewZqPJdw/3nr71UzeC+NRP0WdyH4pSJaxT2Z5mF+C5b
q2bMDX1o0AFBRQM5rwwS+QoEd1/nE1JgNe9QikHxRFNNzCn+qGb3jUUz8MohdV7FJLFhlfVv00Xy
rnCKc9pDhIp733nSdAljSvyiaaq9BlApNxn9nLvAIcjBGk7gPXTJmInUBt1qqWSDo4FXiiObQ2II
4+scfDwCxtIFuDv5k9xDdKAuljf4zbjF7Ne/dTIaDhp3DRJYBL69mZNDQWLEVMX4kWaWvYMDcEPR
p3NHe/WLl+qXIgTEGeZu/jos7vOIZche2Xb0Pk/6axdaE4TKWlFH3qKnN4jcPPOCcVGIMcTjxF8Z
C2I8dDvG0Jz9XXFlENvs87zk4oRbiuymxQWBbpVFLF1BciFthgUcih/nUe8Omt34hmfY22emtHfp
c4cecjTTQW4Y4R1zAXC9Ssp8y+kJ0yfqjJyM+7KU1KJhvIIP7iWl49Ky5clP6m3VVb8AYIdcorEa
0NDmnlqtnwrRt3sK7H/SrqH3vqXqXTgNJlo29cddnERHJzPEs9dgpo54BrRKAS8Iwptyfgsybhz0
7NIWYtg3agZSRc4GtNS8zSP8u6ZIwER4sY5ZwKLEVW6ZPqvWC89R0mI07sEW85JYx1Gwn+2SMue8
XtopC7T7wEvEQZsTsFclkblJCuK6pEltrjd43QiZzlvb/4luZj8L28kvc2S+lLrHEiqH5OSFpnOV
kAR9MfziUWGA4S+de/uHh5tfWFV1Fqw9eGPHPaLK1QjS8qQYnn7e1LMMT1U8/ZUkztdk5S4Ok6JN
7fTzyulYnDdVyXzYjXck2VZDON4yRfX0APTo9HkjY4/CPAaXCofvTiRfZ2brRwcv0ioaC5tF8PeQ
IcXazMm3V/ahS1zrxDZKspweu4wKOXUqLOLejCBArPo42TpikywwY4/ytFJhv7fjM5JnfG6l+MXF
n1dJWJmM/jgv2x7XUzzuXKzZDrhbe/D+fl67aciAqDxMNgjx2Dn7Sw3s4yP3Px/FUfgc+3rcB3n6
jQGhu0t8h7TVckNFuTFm/qmJ0TFKczZIcxqCITEMsdi5ZGxFeFmDAMgq8kLeCFg9ABkqxd3xM9jV
fT9dHCueL4+PppaeIsWrcW3S8bHBvcbc1WJVnc9AnufZxM5NxBr1PLeozbAGohM2wxw6Qn6UmgUZ
lWhEFyrf/7wZ7Mk+Gpl1UMXs4QIJwEskmIGGYZQbmECYBCa4J53VXpMcaQ8TZ7Hr5vF/f9xdHigf
6ogrf3Yt2fOcPcwAIZoMO5daUpqVMjOL6Rn5z00TDuVlro/FXMTXDruTykWyD53+uatZAlSOpM+9
HcLLPzdd5oUXdwIKYzGv9O2vs9mdE0XhBXU85T7z5p+U1uCHLeCW9AH1NUQLOapB0Z9SN4ORoXFl
6fkX+aJV4LQGR9S+InOGS8O0vMTLQ0VEdeH4ydMwDOFZEYZpI5VeXOelCnV0TTk94t6LKUVn4iWX
v5DJqbo+7oaH1EUwiePpq5+5/Zo0aLlXiPPYeBjwBVa2zaY6v5DabRGdpviDfR1FGk5tPRFiNXZZ
h3HZdDvqysu6PEAecm5W3pVbyoL81zAvmYIgJhoim7/pTn8ErpdQFpCcXWZadUzgjLiqeyxpsv6J
WjlRP2ard3OC8VE3hgPG0ZjXdqzMfRoq6+wiY47hEMNLCYM97UjjPXZde4Pi3lwqbGQr4tScU7AB
YkP/kSc0CrOsL7XV/06AwWOPFL8Kg7d0bVTmfarbr0EDmjqrVfJstcjOvPbfVVjuuJbTIgrDum9H
rmn0Uq6DwXMPjT2ld9lJJDOvOuC4ys+OpOtIfFe9PawwqMAz/iZ7apYNw/urK04hyWD+MpaTdetN
81s+4UeOpnzNVZZ/TV1KtMTUPKZthK2zoWsWawAsB9aHb0adUQeQ5f1vh5VqNy/Rh7hsrzVwQ0At
golLhZfEZEveljK/V1aPq5OcxuDl2ICXxhBhY102AsoicSV98OtSLlLsrIQS7kfqoNwPHMetGCzv
w8RnyNS+kIfHV7FjIGmHXnR9/KwZlqdhLuOXdO6s9zx5enwTkBX15Dj6rV4e3woz8kKmS+RjeUAr
j2ZcX063/fxew9YbrxHmQpL3PnwnZ6PRW87l8bPatc8lDoRnlfBCs6f947MzA3maE/XL4xF80BQk
mhKD9jGev6gFCHR6dz6fv9KmuzS+dJ/PHyMsGg7q+OXx64Suru4YNsSDm+6DidTjIZLRdZ48aT39
73NgK8ziRnx+MaLb9tB0hvp8/gmUpU2EDHx4/HV6kLh5MNNdHo80ivjuB2VMgJU/7vP5BbV6Tkp5
e9wrO51fsMWzhVu+w53MnPI3i1Hu8rd4ok629Tgb+8dd1iFipVUgz4/f5QnvqRa2/XnQQXNkcmw/
Yhl1z5R94uniEUAdDJd5wKfzuDv5hKwfh+Rxl+F4uQ10634eV9tlGE9RHLHB5WfDhmlZVbafj28U
pHXq6KOisvDZ4v/y+B6bHqALVcvj5/PP88Q6ZAVW6r7sMUCI1rlYdkZXPYYbNmnpbwVSbs08un4x
E46SnvqPxz3HFJdKGuzCZc83xMPdayexKztkGJkV9rtfR0/K8ajyCyLnHcLLMYp/p50S98eXHT9+
zpvG/bznR+azQvW80xJjvzOJfnGAz39+reXPGrXsP++JoX2FytJ+fieo9leba87n1+pxeiMokX/e
S+bs3Rry5PMJGCCoPHOKPr9GReuHGufg5uf4onKnrHZxFO+DwZnuhBGiTR1SXvK466LGg3jp9mY5
/THSrn1K0uAZL/4pcyq8Jjo46M42bpahmNLHVA80XtTdmbp27DuWaJkpcSlZ8POmqKnvPYn/sx8Z
R9NdOCqchtZN3bR3bZYSDoxxtK0PpADrrsI+2zDwCjf+wu5I/JsomJR3fqgOcU0oGlTapcyDdyNi
LC/NNMAGWmMZr7ykOoWBfnHpFNpKNsecpuWRsNF0Zx5PV3chPry5d29ZkXoHnVNpv9x73CSjn+y8
GrdwZjrT2S0nVhYBeyWXUX1UlebJiLwTqQvzFrXCvDnJoK55cc9HTB4OIVe2vrScdwYbgoDkzsgf
r2xsKFUlUDF9bxnSKLm2HlF75bk3C/vnaM32JQDtvnIjv9gPDF81CV5GEVx1Y4olbiYCzqrpXbWP
EsqodDz79DnXkJiWu8D3nZsr70yNxmucAh5Ky8hZFQSUWOAQpwDA5t/s1PVvTWrtKQYEyhTWwcGg
shZQPN22qvduj48eNx6HKEcNpSKlnNHPSkhMAwmuEtfP4zg1/hCeYhaO5vI3PD4Vdcx8W7PpdkLx
7NIGO1abMyTMJh1h7lbu2pRBRoKaCPuqdAkVlDOJlsD2452awSYNveoILFP7PTTteE9FHu5aM8HH
Hr20qD1XuTzLx2vh8VEqkdY8RPnN4y4lRL+YW9mHyVLgSqVxKUezP2gWtYEbYdMlZH63Q5Nca69P
iZeWx7ErmYMmpNICyB+BS5gdEy4LNzu8TRMdsrnQ+y6zJY0+FS1vEYCDqWrkZWalbz0badkdHSG+
GUMNsUnjq4p1gx30cbOEL1hYpDuT3BSrmX7P/HXpsqe+iNHNHz+ARNH3bHaTmGBWFuD3Hpv4knc0
HqnYONB4/TJ3Rry1rRIY/TB5V/a2bKUvBSvYfRfg/RAm7BlWfexnZAAJLoNUBMcmaowVm7HXrKt/
DLl7i+eEzuz8A/rEKu99aC99sA8jk66+6IQqkq3gTp2FfiayoZgsu7cIvYWJ3HTTOcMULE+Sk3yY
n0wrL05mLGcuIf+5D7OrOP1zN3KhyDJpLoJ0VSXT9O9vtZef//zk46FaWIP4IZeHwhtGAG7obCzA
n9/xX4/7+IHHA3DNZVn1X1/+96/9/NgtMh7rn2/792+weYU053//tn8e/vGRhT2nOf/7r3j86sfX
Hjefz/G/n8+/f7P5OE7//MTjz/z8lY9P/uuP//w9/+84fD7af3/z5yOa4ETmwcIMRKVYAwXiCL4s
2kNheO5Rs8//upmCJ2WWy5j6z9io61SbBPQ1PblsbU+N1adEqwi7VbV1ZjUUsnmVH9ARxWm2774v
qnPlztW5r/bsawgr5ZisRJnvOh1V52G5KancPOdV9Bdpk1aJatliZsZftWzE2jwUO6Owv4Qid88i
Hd1zQCzQgkF9ELOTnTBcMWv4PsZcJSpqGWBj2Bf2tcG6rYlFjlFPJnGZueOfPkMtwoSaBReZieis
0zQ+B1XF9CFIMMGaVrItA8NbSc/KLo+bwglrQg01hV+4IM7JSGPhzBpo4y/bTbOIibMUpEIqqWgH
byFO4MS/mg3WETwnO7ttgOi1brZNqE6RmnYVij+JAfKsEQJOdcWouJgbfIpGyLWyPoei+kLKGHvx
lE5HQxqIPdbPzDPEaeS8ftfJdCBf2+5SL91pl/rSlouUSgZs8k731qqEKqYSf1Y+E0VWeBWz7mvr
OuZxrq5YAJwDAcZt2tWvRCxTjItnDxcoJXJF9hGn9wapdO1q+UtqhUbZmPT6CVK5MZu5a6BwTyXL
s5Vzamxj2/0o6MhIit7c2zalSEJS2O6373Ve5HvPYOhrBKCMW1ltU9Mg1V6Li4xACtKOdZ+8eF8j
V1162/8gPNae7D743TFeY3WwzHRSht91sqkaiAmu4cg1TUDDsp+XdB6X9XBhFi8TVJKx0ChhvCI9
pRwaqXs4XrDTCIhk9wTA1HaWOPNRwcizMdVg4tfDYFf484f+zdVlugsQyheiyLXp8ZwF3i9zpNVE
kCyVbIBOHRfwerlOZjZpt6nqrmeabeKndsBKIaygPCrsL2MdPI++lb62Anv3SHwmZGe0GTDlkOqj
vZ0QYggG2Iw889C2M1e8dqQ5JvszNy79bQkasTPoI6tS5ynSAnlZI6uFxh7U5GsUFYJOxyB6J8VN
kNVYg96xzvhyELCj7pu7fGrMqx2R8pubb1gclUoPHwA1A7yxtb830UedEeoOUY7hagH/LrImerKJ
S4ox7vc2Kyfqqp8w2NA5X/ITrsFGrpk4uDEVkAt4iATq96JJGHJhtz8oM9r98w6nNwd9VCcowdS8
GwRxI/eOlt2/iZKNNTMlol7MfZxqITGm3tEtoGxmPf50f+YfWyHbhn7PqdnOk7VOlOTSbli81TCI
0ulDL5evjyQ2yJlPvPPTNujJLzI0ZGLgJHnJO01ONIYGhzRiLGLMs72Xk/qTF0RwwlAv6j75vTkt
g01qqbPhuxc/traqJRudBJE6tVn7WvUkXXyOGKZ6ExcmqILF8r0meb8WBl0NTZN+LZqKcEHAbFt2
PTF8gKmd674oEP/70E+f4lp4q7aLWvBtKIr4DL05tfd+vxl6lLwk7I4FrTE7iVt9FI1PFNjDT+92
Ryv21D1dVGuSyaH0303A6TjanR6Bzr8wDyIN2JEoHxvqZKuyuJKHx8eZWW9NU+pzUfUEwkxgbJkT
75wh44VZmn+GJvmedNYX0FtZVsp1AjNkbUGjM0ne7zvjORyDp6bFy7tk4QaC6isWHD+7gt/UgBw6
jrA85KIdeBwsbc3Y9i02irGPrp5e0jiDJWuWb5gHsQHb0c8gClmk+fOvWrlQyWrrBVRAfZla96qi
imPqUz5qkQzbZ375lwhOc2uVbm6FaNN9U1ScSjvbxVHMb+rQx3l5L+ayxAcV459RyD0QTSMEBiu8
x0n9NXXwyQtQ3mzwmgOVVmAPhQeuBDlxO0j/I2jVa+oTpndtG+UwcF8KEXdwrmxUyAkzYtIS3sAo
OeegSaIi8C6AzOyeBD+nFWct48Yi2levurZwaHai1C+q9E+7+q1LosZddfDmslsXlA8OLck7Qtni
GlQIa/XciXWrhpNJoGCb8GbAdkZwZBLGuJt6eq+Zt1/or138CdT2WpbdbWmae2rQGw6MBbZQJ9eM
NsU+6Cb77NDnxuXoeyGzg11RGR/lwj63vKxRlqMYRdfYRF74HmRgVOZeX2IKoIqsMs4daNxVmBps
hTPV7ZVXXH33afDFxIXWPU9wkaWDQYHR8DDF9VUe0aeLF+1rEl3xsJUl6D90K6Z/rmbu5OGfCO3j
5CcxaZIxYPM+/TZ7nMJBKAyO25deN81GRYplukKaFnbWbYaEsyD2wPG5Sdq1EcAq1Il5B/C7t+N8
eIK1kONF0PGOprtj2kTzUftcdRpn8LZ9KhLcIIeBft9r2GDOMCBA808dX0u/Hw8pkt1KhsI/to5z
FQMJ+3Rse1xQ5gWoa3LwOc25tWUfRo1IK0qQTGVzyKLyKZqq6ph7/R0yC1N909yMvh9v/TD86jf9
BJbS/BGkI96RaVSrEvxcGrftoZLmBeLKtoxwfbQTpSVRzC7RrdDZJtFyQiZpEuQ/MS1SGlYkzrrP
f5FJ5vrVt3wFO1yUsqtRLTM99TJExZtMp3IvB+dtKqCtRqm3qamp3lV1lu+S9nvRjeUZlT9mKdCt
4zpp/kaCxZZjmsd8wrFouthxVCmqp5nt3tHTNMnq1mJQajjUxMocq1ol0xtvXV5YcAKKP1280D7d
aUIlmr73QmDbqlFhE7dLWLyJCCZqCcRu6vFoZ/wDir7yt4kyj3YKUcNMrQ8iC99B5EX7LOZd1I+n
xgmTvQCGDnC8J6tFOzXdj/46UP47Du/sHFFICRA4btZN0PNm75HEOtvH4+zlPSbCZ1wxS0xEE6JP
iA8mqb1D9KlBnbDPAT8E99T1Nl0Sq10mu2viLP5Yo6aBFwuBI4BYRYZWW9O7knalQdvYirEISHWD
IHcif5n1RS/4Q7+aZhE9d0P5wyyJR6TOe01IAFHVgGiF0UeGabTuFYZBF3vBuh7J2Tp+We0rJh0T
EL63qk/eO2bMay+j2lkJ0pyEZ18tr1XIpuB6co9i25wjUA805WXLqiPxtkYBAK4ii7tPWbFQ34lT
Y07WJQjmA4Ye1PGBsGhSOmLn6uFHNDrtboLUR4o6yLcOiUEvUftwrp5VDfNDuPVT5zvFeaaa58CJ
59AOTPgnJMMhh4quDX3o3IqTYP57bmbjYOf+XkNiALMpI5DdZGAoLGc2mB+Q+1C4QtoPe7M/+RWV
ZfBgnhmZ+Suts296WfP6zgceohdtT9jEBwE5tuEM0QX+zU/b74OwaORcOPA+U8GZ8ICGF/46Xbp5
mrfKkm+mVTb70BhoSNXtkdi+dfCIFcFwZyFB9PFPULaUDlrNLaWH5nVQcgN4fpeSXf3WwkG3oLPa
80D6YSTgWS5myzlIrV3VtNnFe5NeTTTRT+0VweV6g95QRP24n9zS2LgI5irznY0y0gJXHDbexajq
DgSFjM54t8cAwzuukhEdn1ZCMrItRVClyteBWxk70Ho3O8p/hYPGR+fLt6wufnfa/ZMsviXhxQbj
a64IKo+3ZcdcN83tcaVHkrW4ujajRTmuIXEJI9fcxmrC/gtbOLMLeZxG09jwVu9aLhcMPm2HEToM
tolM1lb2TXo2Z9q8zelethVjwmxZExjq4NXeKUzm12UPvTOTsd7MdLb6eQ0j2/YsVtg0phXFHQfY
gmHu0w340UuMVWZ2R3KS4JZY/+h0a+TlvDUdKJFzyHsFhmW9MUz8OuCHmexa7TIbpO5QoHDjGsi3
1RQW+7RA1SsAs9uWidXq6+iWYhtn+asVMFQxWRRdSrrvHMCkU8wFRBCqWNeFHKnyHp7qxdIfN2R9
3d499pU+WCBFtrEVy/Poj68TXKoVeqN/rkwm0eAvXymBxOKNq9qUw4uRR7s6y8ItjuxpQeVDBfTz
E+v269D1uGXjnuzaUNMn7kUl40xSWH2wtYuifuesDMgVuInr4uswff0UFs0Vnqizwch0DRIWAE21
5OldAsCqwUAuil91h4hEAJ+851jfuRS1jfPDjyhy7rrZY3dH6KYTeoej7FuXmkuC4E+IXfJQRRHg
b8qLee64UUcugX3vXsIx/jKknnGlLoKpYh6Ym4F2DnhTH7qwObMNPjN0JxS30hXfqzlRWy+Ef85o
b6ErafsqQqAfw3sdTHiaBggDvT9SaEKhYc1WYw6pMUVdJb670N6CNK+OdWrFu2DKL0mON9zT9rHS
XL/9ZadUEzBo2ijEOTuaa9MkWKx95+doiWwV6BCgh93teAd3K+V2vEI7vGdiYBhZWT8IoQYAxwI8
021wHjuSM1Cos5cC8EdWmclJpclEeEkOz5SA4AcKx1eMKrwGufKwSQxfumQ/jQmTzZ7oVM5fjtRg
wjiyd0hYDdAbPlVG/RMGO6JlzesgpvLIwNLfEgFyvvtcL9pcek/I2i8ypOvdbcN7TQIzMmb1VmAT
WLkiDo8hMDlcxjZkTWIK8gO9y9wOProIPgt9YaX0JTFhOyhnek/bwt+5JPacRBZHHzPEuaIwWYoZ
tcPGgBum2d4u8juOvu4UT/nz0KBpWGKoToUDx9OTL/YwwDUJ0/4yoqeslHCcLcQtcSLikh+YRh6M
0B2AUhRs7gsxXjY1tMezgzfNA38UEdopQ8JakWPcuoYWz9nqt8MQzQdb06lpTQdHTPVxdGD7gGKj
H6ZJvk7hNLF9GZh6uB3bY/tkJQ7cA1ZksTqlKkSCUM01E7LeQflgoJYSjcZaMZQVqB2FDzhh8zul
GAbtMMR4xGKwZnYrmh2j+0XJn7BzCno/CwGth8fTLHx4vwHsS0AJsNApDLbqIydE24oPpvXu5km4
m4DfrdqzIfV3w7QqegDEezqUP6fFadZQ/JpJeJQjmLY1TdEvpdBfvIKEp8cTJU10K3PzTwopzoDE
tjFURGB8Bv1k6vqOkEm+a3Te8DmBUFsURZ2lDCkVvGIk840bc81goRduYSUC4YHbyqbOvfLmCDbl
7IJ9ALUQJummshzwmnh3A874Kwx7QKkKUhd1zbWw2xSgZGjOrsZ1aLfdsZ6xT+OyQvFobdwfuN7O
dqx3vCW6qwVbeW2niEYUSZ0cDTHQ1pB/mdhHga63qumuBlj6jeGpP3WXVlvQVyVBDwIwRWXDV4qg
U8O325WG9yOX9aH0pm6b2I2L+DIE+zzE6WlNsJvb0P+a0I+1w4+zmbWfkHRInHM7YGpAL92aNWdc
0X0jHfxEe0b31tULVsULE1Y+ikvKaL0UstjPaX7LC9leiMFTZ9w60GOlf9e9DXQZs1TaDuRy8Mam
0ffJA8qMNbUgwLbB7WHRi53eOopHqVRZZuY5fRfWYDDDHImmjSPRlnZCh8zCP3gzygNviudche8Q
d51tqPVbWXkDJkaY6o6DcdBcXPWiLiFQlw5ueT/dOH12xnveriPD+tHYzVHrYKJog26JkJpso0uj
M1d0FzSWNW7Y9UP94S04Wvke3KFqkmciJWq3xmQ0b2Tfhs8Y1Xln9h3D87zeFAORlzDGXxKn+Qna
HEWvfXNQYRRuhS6PSe/nm7kJnw3H+VH3AA40Rm9yCHBC4z9sXcKzCUVpnZwoobYwIPfHvumNnY1R
OjK8YQf4tMUqr+/jFOKZb5qFp2DQoi4ENNnWpFQ6qnc6ab8F5aWJsBsV2tFY9cfsiBXb2rCE/R/u
zmw5biTN0i80KAPgcAcwl7FHMBjBfdENjKRE7Ktjf/r+wCyzrspp6565nbIyWUpipkQScP+Xc74D
8AABxb4Py2cqINT4k/7FBVjdtTZvPaSOW0luzU6zwjoYIXxyIZkyNtypDhfvnUa0u2rgKG50m5Tr
Vp19CNDbrieRIHZKinpXvWRpdSsSlVwqvuumGq0bE6sJXOx2DzVCsZkZ2AhAXmwBoK4jBdytcTE+
Fux2Nm7nnNoZ/BWZ0wGy4AV5Edi7SKEc6CMj47QWd7itjV00kgQIlZCQAmcXLJAsx4bIpyc6jckM
IHuNsX2HyYSVKBohZ8GJHfSSOaLsBMFS4ASbXjJ0SW3H3gbIgOCUoX7vS4UkwHMB1TfXwKH3KbsQ
Ml4OCceBaDW42MrKqn5OY9ZMlqymU27idEAXvPUTau18AsmW9Da6ChddOINTJO0vIRXjCzXWoffG
TyAslMTKOST9ss/tau+G3dT86uakDqT58IQ6Wt41AuKk18+vLKtImslQVPx8VFXl0cYOqvhEIsz0
alrITaFiPlSWkT1mlnn4+ZdGG7mbz0p7/fNR+nXOyAIZalVz/87DS+niRPc560728tMegdGqA2p4
Oxvh+CIMeW4d0Z5zVvNUqcnLyELaD9PXcPaMi22av03GeK8Vcd/UDpwjP7/J6jHZtoFIDz+/q3L0
fLpuu9sWEfOzmKpV53O/DQajwq73n4N4YPXpGY9gWfxnLvMsNI/wbcqHKVQDKzIe7ZlMqFTNz3nb
e8cALyYNKuk4IXbLbaPhyeLCAO0DxQvYL24IB5EkEgTz0x9cDpUkgTbWutc4nZ+noLFfEgvRpE7q
guEXdQbFU7r2whTeVsa9JXrOpdjsiQ/Kq3anJRBzr+j4kIpXL/PgQU52Wn05AUZ9brBfjPss8KXD
yWBD8mKa2AKMZgWY/CPOEG/KjqTYkVF2EkXiITeND254fxXV4JaMTl20kpwNTHsplmp7X3F/7aR7
7nptbhhX3oSqbrZj6ZivwqflKQuXI6EBDvlTA/UptQd4drJa0n7nEeD8CJX5ROSVeVQ5NlQx+dGh
8ECX6bQ2XsfkUlrdCxpM407DNXyYNfd54P8xqS/ZM1MR8ljUuLkx8Up6jtdJ/qIsK7dFMbiH0Euz
XR+X/p5BJHozjey3o/ucR1oriu+Ye0qOSPncqt+HMZv0QkRHRAfolZYxcGVwMLb+xV+cqyq4M/2a
vUMcsDqASRjVgHb7iPGsPQTXAtPSmwgiWBQ+g0YloE0RLo6/sXMpXMChNhoIWFkNRK8n9nhq1IL+
tVKotiV2tDGe9v0QIcfte3/nUAu8BkW3t+whPDgT3K1oSHFomMm4NRBxvGrPeouZsyc4XQ7D5Kgn
jQZv14B826ZGM27wsSEGkyhj/SJf2Uj799iepqdOwhYP1OyR+xJhLC7cmPCu0T/ymlZrWBzs17tz
HSv03hvE0x+Z0wdXeLesGjgYjyQYvcBvIOqDfh6mlZrvO6//qFy2M0Xd3CD4NM8on0xGZHSJTT87
+xwgJM4FJFdIPPtDjf0gccL8lqz05RGGh2T1BxHLreQy/5pTS66KHkWayJh2GiOiJ9OYhp1iKPIc
t/m3qiz3d9VQIvqF/8v2ILu7Hm9+oeDSpBWAlSHyQPn08/uAWszIDOsTycLOa7ht22FRHEWO92TH
1ykWmwGf54t2jPYuMR0O3xZGL9leQAHy+FrUyXNIottzM4/ttUF9MsrpDwVIeEsiVfuUrZu5uzEK
o76d/JaRhahuZD5aZ3gadVFZVx+KG0ax+u7nhz4l9QKDbIjQonxVuVncDDbTnKHCgpTYJTE9i38J
UvFmdIRziwkfWhdp6ztHuYTcpbkHGdyHLaVMqNHjnS0oqS2vpySLg9uybT8LuMlj9YaZ5xeSIpj3
MiuOoz5ZmYZQwHW/CTP4klHpHmW8nzpmddEylh4DcdfIjjVfIl/7kFHq2Iir2XS0Qu3Q7TpUQ0PH
Il1q2qCUCQO1bHzHTjAjJs556qNseeG94dT7Dj7hahtK7cGp3VYUNOuiKo/1ONwyCUUhNBHkNCGl
sDmKe6wO1FyMQyqGWS1nxOhM+dmP6ABrnsoDgnY+1372gPxDeQvmQTKtAZHl+/bvKqEUkB50lTSw
r5h+OtBUAwDGoTNPS+FpkQnK7KUYb42xJ5yvvO+BoBNDIcejsHb6YCLl2KsB6G6V00v4jCZJzBJb
Bzm3Gp6Hfsj2GTgEBuQIT7zs3ikU5RzFifRbXirmM7mPICm39CZN3W/JluHWsfiKug7qDyxdHPcz
wiLWnjTy6IE910T23chbmy31GicuEvO6Wfe0iW1OQWOSMR/W4aFsZn1X4xeMAi7AMcGHnICME3QX
3n3plfq36xE3AgUn2Ph6Ko5h3K+4UAL2u/my7MESHCCa2fqT/xk3PStrk0vNyHvngmzqZUjYxF1A
mnnPbK/FXL5jCBT3cyU/Ribv3lRU0IBaVgfIY3ZCtfQ3M1hdv1pzD8W3btfbt6o/RRUWkD4myLpJ
/jCugEVdITQeSnlENrF25MBDUT6atYLIKl0frJrI7qyx2xoaEjQ0rJCYqZJ+XPn7OSbIIIB9ehqy
Kj8yOy7O+Zhb+1T2+UUGvOLZlPM+ueGOjSNlmuJ74wRqJTqjXzc5HZLpV/REmlwF5bo3ypmx6LRo
UoLCaS5oWJGQuzU4HqTuLrKZVd4G7a2TGsc8tcO1y6xv5eddtR376TcjeqjUPUlYKNe/5yWvCXZd
sK2LRVGe4GeEprpTpEutaoR3dH/JK3U8/GWcmStSiWl7seaClmGbX02bxmIiTO9wy4tu740A/IO2
9cFfIkxqsKZLNMwu8cA0+bMNcptLZ5b9lu3di1X6OeAGBl1JJaMN1Ut8iKl08jkDrVwav6HHVhWG
Rm2yQkV4e61bq6T2GDuGmMO0DcDaMCSry2vjLIpsJNrAEaDSeIQ4rLPE97ZR0q9K5uKnnBl3xiNO
G9YDy9GmfXWYZ7LaluigNOF4wJHSVu3MCTg1QOsrNjg2SdweQL+3RIq0LEI6mCJu9U3LjI9W5rgA
TZoGNEN3bd4c02JWKGoIPBLQQsj0iaHSbuGmbJs2ffD8aiCjYCdMEIop9Dn2DkQr1TmgRJFCWknH
a7TsLXCb2wcsJe/gSnu+50CYnRx7B9p5Y/8vGan/ReyoteT+/mvoqOf6wrIsBKSWNB1L/C28V0fL
Fy0o6PZrkrdGl9Fp65xhtmQbGitvB69lWne9d3AGvL302DvO0WU0h+e/8fr/ISsaeub/+fdBtOfY
li0dadl/z6eulJ36uVVwoYAmBVKyfIPRcG+gf9zyTD0Evi3vKjNNuXauLBRpS5OKE2GBI3cw7lVn
vIDJT07BaLyY8cmpS66Jwrq2sHlXaMcYcBjyEDTjZxYwI2CHttGJvneD5BaqZcYxiem1D4hw8w39
q2EMXLffPBwfbQnlNZP5s9sN13yku7C64lp4vPF5AicuMB+CZhh3iUFeatC9I+bvQMYZxakwnadM
FuZNFjavohUTqE194wgmyFZ9ZaRd87QweHahHKxlHgJwRdh7m8pHw6InjZm8bZpQvpv5Sx9qC+sD
VZcopju/SBgtNlJsLZuJkF05D4p93ZChLvCHHPJbXrzVRndC6EbAAq6OLTaVh6ksti7VTp1MJtUL
Q4ssu8vn2cG0NzOGWIjpGtiKSwgOUBp5SYuCke8IQzDFMsp6xjwAe12XQ/wigrncxrjfUJyUivpL
b72k49WsqGKkyg9ycXOERvQrQEJIxqP+goh1zVx3hC/UmLteDNtAZpBnaq5XNYl7NPVHJ9Q0ITkq
nkr6G5H7d/akXnsEmLtMEAAtUskax0p39BSPReocHbMFFRykv1yWR3BVYdctZl3MOAzQJERtpepv
Jko9jp1i0xbyIsuRlZAznJsxIxCWfIo0l+lxXG5GiPIr1jrh+r9/25wlTfrf3jYPKaflKF9apm3S
W/H7Xx8PcRESCWz9LzSKgVV4EWevh+2T9R9/i2Z6AAe2HwNdHbtUuseaQzjDfLhvSN0E+tLtGjda
V3nzjn/3oTf9G8PAbW1W/cU1w3OHMoqdotWSSB4AoIF9QwWVrxx2umuLiStOSAiBTogom+U09jxG
atOcxZf0aQwta1P1Um26xfmtDAfjqedSNUBKpSRL0AcFnzWGmb8Ssf8ZE/3Pg+dvedR/++n/TTz1
bfzVlLr8bn8CqP8/CLG2vP82xPruT9P9a+b1z4f/FV+N4+of3O62q6AvCdKrbY7Ov/KrDc/6hyCL
Wpq+7brCES6/9c8Aa8P8h2mRd23yP454DntTEG+ty58Ma8Py/iEcn2grKVxfCU+5/y8h1s6/B50r
lqCOL6RrSyk52m3772nqEWbXvhM1PgHT2kQSz/wQVq8GgL09kV2vmkxlfM9xtmdXRioxSuw6rZpt
UwEKqj2TGAWgZ8zdi8obVpn+WpDM26LpHkxDnNy5vevcL7vJoYyFuzTsHgu7++5ZLceQpJnJ7MPS
fsNVkjAZzxY4hfIxM+M9g+a9yeHMl4X/0teuWiWuumntl3wKm23fBdTpxs7y36SuGqBbMln9lcf+
Nf7v/zrf2/77l0Z5BEHznfCldEyLjcG/v/qFj6fGMPBE+2PG6IeuJndvYtnf9AAUEy9EIxVV2LxM
aA/gXxtW92Xc/kFThkqLA2Lr4/NpmTZh4IeYO8gzG/uvxjGRHdanUFdih7QWYH5lBaflNrTtZu/T
yf0Pn4i1VAT/eYYpoTyeE096Pv/3paP+9j2Wth+XkVvBgC0sZJ6VumPmvWRoEAakODL7HM/vwjI4
6ScIUvk+Tfpwa3rW4b8/TH3b//tfxQWI4ijeBIo0shK9JVH9X47TWOiScwzXPjXDKX9Qphxe2b9v
VRo9Ra12D5ivOki86LqrwLT3c8KVkDIg245EVilwmYSPGLs8CMV5HAoYMabAhhljN12Hjf/qZq3c
e9YTcwPx0O8G1uebpq/tbUv4m4FgG4TYpz8CrdO1wNlT+M1LQkte+825mMxrMtf+rmu8ag1UjNhY
7W8cVo7HgO8yxSPf6pj9niwhbIEzv0elNMQi/QjtcgsV/KWfzRMVfvB2W9ht/OHaZKqB1FpZbVg9
AbeFOCwR4HelhZCo+UJV5W2htiVHFhvW2gJfWUdBR1hWhAvP5aVoepfU7iPEOHYmPKXkdjvNsfMI
m04VcgfSyp9DC2JbZ9ZL/SODS48vMlPJ0j3NBE7M7DmgfH6MCE9utXwEJzc8FVcgTtlNnnUfY+XG
Z4hlmrknsr96fm9kWxyEVFsEf+VN58eC7M3xrY679T7E53uv2VJ2ikAmrxmvwYjGy5tcf1vk1aIq
6GFam+mTjFOxIbty3he+Lm94ON98m9QvUxU3CMk+mtwp16U5EFEl5G/V1g+hGAj2Q7F4nlSuz0bL
2rlfaLFtNd5W5CnixzejLbIY+G9jsxvd9Fg6NfvYLPcWheu0xXx7403hsTZClhYDzmghh+DsOik6
qw70lGnHN6IGm2bUwbxPq3rcFRVEvW7fYSh6MrOa5sNM9gvAdwTe/wKLqt0inC/WoVQBgQrtb2Mw
cJ91jxxw5Hy6iqiBhmAnfAs2DnbgZcivQ56bQVKH5x7tVeVgKmQeF0kOTNek09bEyN/NYd/ju7lU
RFNvuA/2zLf8qzFjKRrUk5cHl7rW+jX29APEcrCTAXKRriR9M4l6JCS2RStuAo35wsf3GRULsGjC
euBhyVjpXj1o/KS7ssrbnfDb77Fkv4CK+5wZAp4pXwsQaGlesDIZQcDn1jdvz68o4RPuzwF5PDuG
EQ2J0ZC2g02NGmXvTtTfYJJBTYWgNdCA7pYXpglIorRU420KSvw8J6Ota8HxlbDcx1JnV/LpSYzI
AS83Be4hK35rXeaKvjfvZ+LBtmIOKiKSAApIGy0jwbrnKhYfHvK9S/WbwZ3JPspgVCeN37iYifvx
023tO9exsN8qv72JBjTGuoKNa2rB8K4gvaXQ4s2zsictFaY60Ldg1P1P30huRi1OpYwo0SKLZEll
LY7HgU1mlzyJInkTic53ZhbdN5DsV77DJ5TjA8zM2PvjY6KcS/If0nEuIJvLm5/Vs2ymp3QB1Bg1
qgajk/e2yfM2WcleJ0AHcE1frXY6T+z9tuALV26vBEl57ncyvKX1RM9KKj2MRsnpRqpNODHfcbT7
DAEjWaO6zDGYdnIV6xzzNM0h6BQ245JeNgbbO45z8xzq5VVFnXLM7afWzO+dWdyaNWtjD6Yua5xi
2VC+jQo8IY1st40Fe1JILXaKlinS+YfW7jZLURJ2c/dqC+8rwznz3EVFemrT4LUW3pUQUIRA1keQ
jqRs+xrMaPMnsyWoG0N+mubEl1HzFqTdY9CD2fAmEgDHLJv2FqsI8EmEQwi32kdkI90nPN88ivmb
lwz5ScQBpuTAOscVkYQDG+ZdlffmxpmmA4nBB2tsq3NhDq94j/SmUvD2E+d3Zw/miwrK8g7L8sOi
sWCjrpt9YmIFhlHlnroELmfisJ+FyLEi8ddYUVVvJCQcJo83Pf3lKTOVfajS9mZO3OXpBwfOUMn6
8HwD3FMI+yDAWT8qe2tWXOuJfswTD6BlQnKFdz/lvf+F8AFMvTGBsJrZi6J93XuhF2yBzXkUB6jH
CWGNiB6IsShsbP9ajF+yMj+9NIQyaPr3WUy3Z/iXcCJZVd77tbxGkPN2KP5nAuebF1wWfEp6+lX2
LfvQjBchBMiujZ5RAyPnE+RbplE0KT0xHqpkuSjZQBAgQb4mW/a9XYlH0WCKNhGB1LYeX2eBTpfQ
IxiUF4+h8q4v8w+jNnEgwuVa82zRhnasgbFMfuloWD6vSKxtbb+Dor4AiR5uxORkd6nV4jg2pjW4
9HWdJ/vIB6QCfF0uydUTjFeM/lpVw9WDTvKQ6nw+k3PxYCGIfxDLD112iUQbbCMVFGz/y3/+8tBO
JiVhlR1//kWzN1h7lvwFiV9muepVdz8fO+NbOnt6ZHtlbmrHfWkJ0L4wd4yfG9UQZG8ObxTazRHu
t9qgHcPhy8T5QI4gbKAiZRU8LUlsk3diqszSwo/0yhw3jI4jcljiZxdVLlMoPTBFdl8C4l/rcNKo
73uYWMn8Nprxc9AEigGFSreTgQaxbV8DYOYcFck7AHKQqWB2bVKcbBebiAvKQ6BZQIYwPCjydqIU
FKvhNA+4LSYkhb+rgITPGpCeL5gni/Ax0djyGhpHsh1PM6icla9Mk+fN5qYENtaRj4niGOAkMuRt
4iFcBCm0xZcKmKVsH2fRX6MO6WAnkz99TKNuoYZZTWT7pibpJw1/GWV+cpcyO/a+0R6WyN1feJpw
8RSEybiQHvdgERbirfg2KQmINa+2Eh4ixOok27BwJMqV1ZdCnDA0mTiFza++K2P6gPHT7zUcGxdp
7ahR4uf6d9cBcIXzxzB+78RJyVTaI46sGbp7DGH3aRo2qAAM8+wY5hUAZLwSflzti5lP0s41z11W
kXOWdg+9lz2H7OgAbOtvqSXojM+mCut1C7FxDQr+Ma+BJI7uV9+7XICZwWIjTT+BUaOenbI/zK/i
NaQCzKFmGOB0gVmmZaqIwsPO5JrNnYiB2wmNeqHtL6okyiOqPv2IxM9kzOja7ex3F87FxR6qV5dY
kdvRSY/ZoOIdYJnfCUTei4i5qPqQf4XBHaWBVx/D0BQrW1DjIlXdV5l7VU3lowq0HqPWQhM0tPcs
8sj/aqp5eUBnnLwJJ2wCoUFspjKw1nN1JZUFZq4pGMmMILKX5Au29t0mYdFHG4LI88dHNYhJ7xuV
feqk28WZRKlOPk9cBEtPx5i6HSLkNyFRSgBYyRtHn01eJtjnmBQ9TfA38w9sU3Krbat4sFvzjwGf
lAOX0ZiqiksZolFuNAgVjKDkfRSvMxqnruxc1h/OrnL84BFa54YSZy+dAmtbZVc4a0sWdCGTP+Z4
5Jfaw7BKVA7DJEXqLt3qHkcU0qvcqQ8hDIy18glBiJ34nNQJAXiASlHvY7iT0Zmvc/bQVGhDUQKu
vTE/dYrYVWbQaHlTSA7aK+VOhcFbFnZg1JQNO21Mz00LtdCYovM8EHHnGTmRRUmwroP0YYrVPmIa
6fjM/XHVL4wVYpEoC7ezK4qTn1hfFqbWXVv2V8rOKzjP+KEh0uxi++El0sYuxsN+LAVrZ9Mo/gAj
bC9jGuUb4kNocHrv04oheZjZS1UM4daeiTe1suIhhc1qOQMZju3wDM3Y3ShBNEJtTfGu8MHrZd3R
K0qUG0XwwriBjA0X6oOZGjeVJckoyw2DwVruLTN1fy3rwtqb1OyUqS2jxBCWE/gjAKs+tjfHu/Hx
g696BJZ7Ici8wc0tCeGqbOatFPajQFsexR1grURzChe/PHQxuPWBvhnFHoExSC5N0qZLghzsvCVx
mt1a4cVvVeS7D4Ei3aTI7gcCVUlEww3d8lWN9PDFjH5Pgb7IxI8NfSqTSEVMfIHwsYtO4Qywv7DF
naHbX1mIMpZcPtuddlA6OfmSi+cieCnRA4uM/Luc/w4avA3XyYYzrGZ2AItqPKo+IhFuFH90b/zS
SX5jz9lF9yhbp5xizS6hjCaAuQNxz0M5rLxcQKPlBdvVI9tOBrYzQKxjwn8La0GIxoOxBHXMLQKq
jyDIrmnFhQJ6ftm6/LH0YxY8jRKBjQ1d1kLqMbO6MGuy6VrXwvaQLLq5egGaTnCYQWhQPew7Ub3E
RLPLygZyOiKuILRYzDgfmBG8tAxIrx6vV1EePWm/MmLaEtXO98zmxHdiA+oYmNvJIgMlpgwD8dQZ
9gaGN0tAb7pkef9Ott28mjnod3WdsFpy76NBPvpafRQ6vOJAehRpeqts8slkcQ2kfwFkSrBHfewy
+0EamsR66x3VHxhrROmNl75Onn3Uo3hsJQPNzgRfj9VsHSe4TBhEg+9AKGEUT8y0ko3BDsnInSdG
5dmKLSCiMAWDxnoSMUiSOOmupZM9BTq8h+mzCzzoE+hk6DkYgmaKHIQK71P8Ecj6EcNDvDKJDgob
PmBU7X3Op7ERVKViecHa9Nhm9Q361T0rsC87ZvyhCYkz/oDm9CGrJPdjgBE+FTGpHhDGghkA31g9
5POdY2FLAls16u7O8PzkyK54lcft2cT9kRCyQ1/K0LpeBrSddZj3CecxKtl227rdR+fII6rSXVWU
3t5I+RyMgh3TKLuDWY0Qm4F0BC5ax9LeJIVxO9CvYzPK68W1EoLsFmFMRDrTb0l1tpFQxFaNVf4K
8AysK02hOKiD1ZJAZnlmvLY9doTz/J6m5RVh6QrjAwurwUU0x0osS+6ht7CUVIwjvkC1jrhzXapW
Z95JkMDoA7BcJKlERDnG2L/k4mBpOACFoo8BcTppWFtlcRQtLyLWNVaN1Q5H1lfeBWdCeYH2xtVl
+c6aoLx3Vacwl9W09cZeFcOetT2FI7wuRfS1mUMi66WD99Q6RYLoL8cnKEOiE8SvpeGXa4IGaR2b
lIl6N34Nc/0WULm5LUh3n8nFisVpTTz6saiLD+h/oELgYJK+traHHj+N7f82+uFoDAUxYh0RmUNV
EC7nwQRgHsrXw2Ow4k9k9Km3KKp6sAL2s27rg2+W32ZfIxifSIrM3RfTtb6xB7+Wdk9QNGdu1Btf
XhLdRygsusz81Kj1N2OYdusEZ3RYl/0+n71XePf3tQUd0HTNX0XlftRIZSl/02RVKwJqC4X8gD2C
Dc9viVUlSS29uNb4q1fZnwDJ6Lp07OexB9DpmXetiyp7dr5gl7arfG6XLCogZgLddOOUj6r+PdBc
sAeem7WAyT0IxQ4/hWtbz49ODmSdXVQQWLBn8XEWonjAbAMedpHhle8JKWIcP920KcCIhGhywtIK
dw0C1xUzOYi2x2SS7xM0lj1ad4LTUIHpoqG1VwvWk02QGebHBsGOYyPKIHYeFrWRImzngTJ7CjjP
+kbfX9zWxBEEmUwe6zB1nwPXAgWi5GPCc/Zs6Vc4GDgjl5W6RFvw7PBnc2tOD6QmNM+m455St7Hu
5gjcYVVWEcgT/z1vSh+jaRo9882DnTu3krxOfmohHgCp5MWHn59qd2ITCmqRfbWPH9Gbn/GTOjuh
O3sDAJ8LQwwfpQjX9sRG1ba7rWDeuHYa6T/QsRF+4vOedTgvZ8vN3y0OOq/009egskjumWygUE6b
v4Op4ERl345TtmKw4RbrQPnuM0kM8OJtZgp+/OaCs0Rqx4S7y8r31LTwQhNQsesRmL9XqbojYFI9
jKW7T6ymvRkKgt9RAOfvbjXCOotLA3m5Mb/61mc4V8V7obmljRbuodcN43aQ3vDObv7RbpX5MGPF
uTg1S1LHsTBn5xrKhI9rrO/bc9xL72mAfJqPYXUmoRMxGlqtw2zHD9bIPtPrKDsm5y2IwxNsFO8R
4U8IanVahGWLBWi8xIbSj7WmLZHDFG2tSjKBsbvwbNuUAapmeFOU6dIv4oVs6PA6CnaEUfq5nywf
oudSBNveJ+6FnC0pHxpokoyAIaF8i+cToLrxuU2LYy1K/SvRIO6DyryLCsJ6ZjaXKSDb7eAOybGu
DaQwyn4BL6ZuCHiauQqD+N2rnHA95wadnotkAfE+gZYuaZ/U4ZKu92YxN3O+gpmbZyQsrpb1Jqq+
hpoHfhJIJGa/fOkWR3pYuh+OikDAKvtJdVm0PCG3OKsBbI2El1Y6OWsD0wDCGqbKDGkiO12nM1hS
zFYjwLD5FPfhI0GYPidc/W0FE4QE/NFzQmQy2NhH2zMxi6POK5rwu5jxClmJ3klM/tcYjMhY3DsJ
AVudTf2gHfDHeNfEOaGUYETY46siyHZPDiTZTB4Ca0YxT0x/m9vR7LtHC2IidWR5k2l9mYrh02Db
tNVvZena2HVmxbxWHbyqO8mRojkMG8A93gGAvVxZfv+rT3J77S6YnbHr1q2EgmdNRO+0mWYorJ2j
Hxl/gAH4sdUxXcyZjxR4MZy4JSGAFAHfMIk+FTSdjiu2qL+wdgq/OLi198pqH7Z1kmzSzDR5gadj
P+VPDkEzm2aGCm1hhV3lrtUhoWVkKiyw/CJ1H3BwvYRxeSGpGCg6b+E2t6trFxLSzOAz2GdT/Is6
+D3R8/DU5/2VRKZfUTN4xy5G4Fc2dkjifckAnjVCkkentiX9cvYfSctZu2Hl7GVIIgCTowE3lDkc
SwQD1KDBNQSdvyKi2CHmGAegPWSYMqqqvNFuv1agrw/Q42zEN6VqT4uBA1ZZfpRNOp8kjyc3H9Pz
ilKT3Oce2LtEjE2aJHpJPwuPulpkMyQ6k3v35vrxtMGbwkUdpreiwAZa8ugSDNi05clM/GTnAPg2
3O/OuSli5R9+/pgyJTM+Yz4ddoU84H1F5JIbVnlqJaTCBU8b7QervdqD4EsfpIcyE/1pRpGRrdoY
4o4VZ8x1iE+0QFxiKISfnIBPFD4GUyOsYSsza2L/Jk7G8gOc3V0s2GgbZInSyPN30w6EzHL5M//6
qcH+gLgWZ9Nnyjt0PBBGC6dXDdPVbftzS9j8KmyScd0TwspahNfl4FGtj1O0a8yyAs1KQ0k8bl4k
v/PhI+cZOAy1TVRCoy9lYu21GYPoNU18gL/TghYDyFd9CcBmrvKC0Kop7D77DLF738qXIB8ee0K5
8cW3rJJQ6q2gQMykGuQl8kT9Xjz2WdmAriChdhqGje3KapcnBiCEkrO0hdCfFwCIpJhAL3BFd3p6
JSiKhKzQcpHddddY/7Yt9SwZS4ZQDiKONqcZGzyBzrOfFn9yD3+YMU8fiHfxnVg1mlYCLECfnpjw
0DyMxKkgZ2OQXbhL9gVuMd7tDLVmwxE7UrYOxnD2Z/+mSd4nwIggPJNXkIOEItnWd2/ntz3j4ZVC
suukpG17gu4rJFY0NOiLA1SxcglerBDDIlxrkXAEuC8LQmiLybtNO7vfjo2NSpoUIoT/ycGPXOSW
o2Xtspp0E56MYjtEwOi5P/c6TJ5m00nOM0gO5NVwDsIW2Y3HDoCwzD8d3qobbiOQpv6+lnF+X7np
RzklTzaKVGcm80Hy9Us6kVxFsyO8Eu6TCX5qBGrFjsxfIYFgfxRWEuUFhiLR9sv4C/6s2ZOz1xly
69WoD7sJN9EFakdwP7JnnC3IHT1ZaOtmqY4drSibwdSvSXhxmXY66zhApkY0AZ5+kR69xDukXlWS
YmnlO7udxIPinmMTQK/eObvGc0AA5+pPAe99MPJ9XDbNDuQDe/16hxb9OeJ02WE8hGN1sidcQ05/
E0xQkHBgnwZKrMrI6qc5ju5NnUHaiFh/pgy7W9fhTu2iTU3yB8FAGYcIsBCRLWt6G8WcSB9Ts34H
NfPgp6Fa8B33CGEM+csJbvF+hJumZP4xTQr/X1a88uz7ef5m1WaAcb/MwPiU00VgVwDbXRqaI4hY
0yxxuj1SvW+cBRDcomELMTQiQqDCe8lYKc1qY5v3MK6GlAAgPypIsamw2HUGVFoOc2DAyKirAugD
iJ8ncus3iQH56j0pqmBjpyxUHHbOGaHNRVEe3LQ4N3GPLpWTcIPDpSaHlJy4PE6eAzpflGDsWgL8
EOvG7ik38+F79vVZxaTzmWQ02QU2QpzZnGU/v9Zi1gFjMo/Hxr5Ws09B+vNLzfLrP/8UawQ6fLJ3
qcfo5ufXjYWX9Z8/5VJjo8oMhlyohY6VuwFE5+Uffz6wtoyaCTpBzeoHqfXzO3/9439wdB7LjSNb
EP0iRMCjsKX3ohxFcYNoOXhTBY+vn4PZTPSb6deGBMrkzTxJBcnRBUCyTcuZdBUlYLRKMlGH/3/E
cv3PrpMnpwz1bWlO50iDizhOWPiBwOTnhjS7N2CL0hF6Nq7t8D5yeKhyaWy0vu6RKdOjYUfNwg36
cFso7cvtbc789shQqMmeOzfv8LA6L+1sUq2Cay7EuFG4ctcIk79V3lID1KS8SrRHh41wFk5h8UeJ
AOPo3vgq4qtwDHetWVQOxC7uMZ1jI9sYZi+DV6WzIDm4Mov3rTTuGeaGEwC334oD4CJs3HhNk8iv
SVpnnSs34cpf7yvOlDyAVwua46l3eUkxui/omwXpYfA3mvCO5YnnkS7R0aVHuQXU8F53VLn0Av91
zmk8RT9h/kpbdGD9ulTOLE1oyCszz3yC5lX8bkI71QL5z/fsHVe9YDUhMPki64/s6FezjST70rTy
Jt1bl5k6+hGlTr4MTtyiYV5J0yH85aCdOC2Jpv/JvjOVRHF2XBQOpcxRjRWOroQfX9fVphpPJcem
49gM3xiC5iNg8eUXPLY4Yl5iRcPchMV5paqPNDUOTWXxq5KNXociJwvS5G9+TRUKHXVilRKKpn+X
ptPIwNTeUxqLebQV2Mz7CKFofmwrEzvs/z/i/wuEAzP+/Pj//2/+f2r//9H/TzLsBXIKOpLF/Eib
dc3z//9P+f8fGoU3SxjSFke1yccEYYzPudB3dIOBh6qyHTpHwRBZBmvTsFeMQOJVnKtmVVMfS9SZ
axJ8S3kOLWsPtG86gV246E3wD4CQdvBadiXiZwgrNs2YVZDsDI/Fyy173gqEnYtIGwQsBIq1HU1i
IbTxBxJldx6EzXCok3+1/MkLf1rmivYuEiRI5dzqR3djWSyqqaVxr42xn4vKujkToPGyMMUmK2i/
qwsq7D35PUT2QpqYBLBrBCRTeBb7eDy3DJrwZtcvTQvcq8nAfZt51W001d9yc4I4kfFxj8Tr4Rjh
80SSQCmgkGSZyemqeTSd1Tp1DfjCX5zu2iZfiH3ZxtTgjdodZlvDZpDRtWebJCI8C0YhFinf8BH5
FBQmc7xCb7NTm8PQNuiUXnmX0VN0uUbZcBjsnZdz6uGNegVRqR0CBmKbriWF4WfRzbOmkF4DnDm2
wuzIB0u3oW+9a0VWwLEOmHr3grcjTMo9/qtlo+XuCqNgDqz18L/hg8GXWpNVbDcy6k/VaAS3PNzn
kHQVCUN/8BZaP9euFC5lQnYHjY45K6F9PhHa4jZoglzR/OI3Y/dYsE3fWJvFoS6Z9noDe2KXrTwY
y5sCuXdjSdr+uqJ7YihLQL7EJjFNg7bUo/KLVhOP6U1sMrRpOYeZTMdKwY7NdplHEGaGvYkfPhTj
wMdaDYz8u702IUokXUKLSuAgaVfWkjFxt5ZByPNp0xtmpeaMP6QlaSxOrKo/TR8w2Q2Te6zpw2Zy
H9z7wHBUK9HjKCdBfEPaoPqhRguqnRI6CA/CBubUO1H6WSSAKpQ1abKxIlXsKjpsudyCzs7vZhq+
2U7Yb4OyP2ktOQMfnzF9jjZfZllQtTobW0sr3nXFFIGFwzdqgCgZ4/EnyFrj14s+rRaCv9KFmrs0
/ibuBrGRsDQF6a0SHqQR7p6BIYnABBA+O5u6UXLv0VYpZteTPX0yy8iuBU3MeSVgQEYW4M2qOVaU
ie4zdIy8C34dgaW0M17syqQraWR6hVLTuHSi9MbEYJDvVzjojrxvb56HFpuRk6w5HeRB9kLp2rTF
/Zat8pENopZ0FLJ4anSuUgseWluolYAFCoPkNj5/EvCTSVd98JzNz6pOitOsplc2RS5KCd2fXeZ7
zFOees082egqeyPPkFNGmgU1378JHBFWzzupYF7WajoC4cL3raJV4Mt8xZO9Cb0mXZkhrAEAoLih
OWtwYEq56Bprkb8Si842dRzwxIwI/lCpV51p/XIwOGrcqxY0gVwo3wgWMQDjlU3fLZN8elm4asmk
XHUBjtmaikrhmv0OgCopJXOgCnoonZ3G7zXozfAyzWWD9YCLw7bPEbxHpHuXF5L8xJLz8l+p35NE
C585A68H06LMyOZkZvi8DxmksaXWtNT7AqNNp5hWVqwUQvGKQNxtlyR+OjLsHW3ARJsQn3SCWg4U
FsefwqWIh0/fhlalFHkubyBhOTTEDwnouIwK6LG0K0WBNGMsDKVzizJOFKxJjSm/bGyLUv+nZxOd
udU7CWDkfxEkqxIlJcphoOQRFmKoRq+jE+4rYLJLJ3bVjoXQ2iRRyd6A96lJY7kEAQ04jrVEODVR
YXI/49iBUE/5Sn2aDpZjFB/1YDJ2RLq95ejPaTCQCKVbwX4Imrvo6YVlfI+le6oWDPPjnSucnxT+
pR2ehRd8J8or1pmOVVT4v3Up9bVuYs2C/elApwHYoGhOdOQxdRCaIyx4o/J9YA2pznyKGV3FZagZ
sIsRSz1MGeJmJPoj7CHMSHPFsh33QGjTF4yvSDKGi7KCXDGpTxtHjtn6X8QGF0Gc6VvGRAaWNzjA
0XyXoGqJWld9OWrd6wC9isEVBnsoIvfQo2Ha4Jw8+UG1pTFtxXuSLaXteLxRprakuttjHN7uZe+h
pPfuP5VCHTN5TzRHoFCwOlrs60hqp9zK6n3nR9ta0h4+JdAj3UrCMcMU4yqLgpOMD5Q4IOs4W3zD
MA92Bwba0meHRCHSODMGFWjDhnl3jRGPoUfS0flt/5nzeWRw1rnNPt8ZF5ETZTMYJ2/t+efzHB7G
QF/heSBd1ncPw46vnamtPDd+b3jbFqKrCZmVib22XVxmiY57wmA0uzSknSzDsR2YI+jB0rGN18pE
L+MB3EDPfp4a3F3Kor66U4XY8ra+5UNHXwmoihBSDp3OgGriP0iGjH6pCF3gh4qWpqRqQ6Rdsuqx
sTL4S9ZsKG+W9LVtBKaNuQCnAclG5Q7Ry6iaRToFw3oayB2TxdvFXVxspKD3q3KMW2QaH4PinY/0
RFCZYABN6tHPwvzeUg95wpD21BphsOEXIjqSBe+qL7Co0NJEuy0xpwZeMsiq1WyibF0m1X1N050H
FoVxPVPpMOdHEEecNv4YqhLroNDOiFnHqS+2bQz1Qg9pZu648a50Yg363IfGUBG/M6ScBQP4ddQn
/XPT5TsYv3ip9Gnf+v/bfk5yTMloOmwgGvBTK38fKrnyjIxoKaqQRqjKzMOP1mxZDDwaklrbZm1y
sx8OM8lLlzbm0kwGCqRFIBam0G610XnLwvONde71wAvGj9SDxQjogE75u1nFbyqB4VEKWvWi5K1v
OdIWLBLvnS3mikB6nQ1NyG2hU2PG7+WyhdaFzbbKC5cOpP89jkqRb7/nRrjiABZQQZpvstZpLobM
UFIMm4tDWbxaXnMv3TfKLr7ytG13yiKTLnGSogk1yFWHqF6ZEvkFJhzDkcnOboPSu6NlBvvRkxgd
eoqqJJ3fvObgkSZGtiVlWrZT70yr6fdFHeN3cyKfydK4aUtGc2gu1ApRGtRLmE+9aQJkBkTna/As
3bL5SUFTsU5WRyujQ1G5zaWaOJBJxHBwl+4ykeY174D4xAIvUVs053QtfDhMU5gKriPV1lROQhxY
8qp1wphbOAacXtkpHkBmsCJyi9Ygxhdqw/jgucpFeJEDk0idsZSe/wbFEBxwDs474ZyJSuk0SynO
RKgONTRY6S2BkR+UDPjuiI0uijeXLpy151cR/9CeNGRn9PDQ4bNXOyOaaG9umIprz13r4XLskeDo
vnPTYVUIWML0EbK52zPGCqtulOOMpsrCG2b3q3VIeztcGH1r0OkMRtDHnmyU5jplDYfXQtyU/tI9
HcCvwxC/ZzrD/6Z47pL2NWw90qOmvQok0sOAAgNFmGtJmOf7YeDq2ibTG7HJVwCyDBk2ZZAVW1g/
DEFnMaZHycb8uG4UFSl1RUmvJBE6yuxZ6yl+1uy77QUE5f0/eAuPJipgrGOqcIcHUIwnp2KjQgR+
a9rwJwVWubAwzehhf5cRtDf4gwgg2Ulq+amycPGPrKSiYQKJJWaj0oS8T0J5R4ws49KOkQ1nM5G7
YTxOGakJ3eVmw/F0V4GCw2P4p6v5S8rI+8uCLFaFh2UTSQAzpclTG+wZd1UYn3CVwx4affmnfOg9
BMq+jGj4cqW/TXXqT8nnfg7Y83jTXfgN+A0UOimUk7mPSFY718veSPwbF8xxR2aM3daIWFXjgIEO
JeAN55yQepcFrZSs3zQrBf1rVKv1hEPRDv41sP8J5vrm2q2jt45KtaNfhmLR+bjQ7JZSI7P+hxC9
ZOb0B1jA2NcCneeNqd6Gzf2bsrSVUO0bN7mBXRL+mTUcTG6bmyJqHnhd+QvCplyQsyTWWzTrQI9+
mGld+tSkKrdDCa12oRX8a8uEPno6MZZuLdm+xhJXtuBjUx/c9+Uir9i1J46hS9s9ZKPAty6ZWFCW
7KmdZfobfqsSEgC+BwKOB+kY1dJxK2Q4uUur+MHTou+LCqiqr2HqCGjsm1LzdX5QtHi8RiJzllaE
rgaz75faG2/s3vvQxuzGfH+aght5uCoNgoXeehfZS5yxafamV8w2lOT84peUoyazZxlNtUaBtSL+
xVARiRHQd8ucEYf8fzqSPCJGwLSp9gkn3e0QcwhrPP48GM5+g+lkNcNnqTM5syquWkInE7BwPf/c
zwcPzpRsx3+5gaDXCMY+OPROeNx3EPzRJgH3YnjbU5sGFBpNQarqBRjAbqyj/fwf405slPYeDzSI
0df7qkfenzVqz6kkS4mIDb5Ll9Mqtechcru0ZT1u1cDGaIPEgpNw9zuy8z4Tz0BPV6AGEMe6X92n
ZzmN5HWkpwcCxDUJo6+2zTy+dlq4i2zchGbSkU41zk3BdNOT4Utq3+mu3DjB8JpnwXchQdLEVL4u
+jF8L3BHQbW7E9XnnB6l23yYwIeodDlO3e9UTfe8GaK1rEOx5ZSH0xHpMpTMnRVN18I8joxgt2aX
PwS8AS+ybBho4EdJQWFwkpx0JhwOlXcTMKEXrOG/8RBcklH7mpesKVcH3ITbPMEtrUXTq0UgRlbM
BWc1aWy13wRS7MLVnxtGWstMA3I7d7uHBaQNU1x6zxVo2em72/cc4ssfUeug1nqEpLz1uJl231WR
rc12eOKFu5i0rAEEpyLKsJHV7e9QVFdlCLWuw/zSGmppG5y8csoq50K/b2s+CAuTM4piYRy/E/gM
a+m0r41PIoXGPiKpbMielswcS0b3PvJExtW6Lz+MaUp3ZiveutZZqtTnQjsfLbXuWgTDJeLinkRc
WpkoKH4BW7KUJy993G8Mctb4X5rAflIjHel5NuAVCDHKFcEjMssHOs5cpjFbL6p+Q3UE5y7V3gKC
nnpLr4JjRAfP/img2i3Kmt2+6jL7Cfll5SXq29fHexqlPCNu8Do/J3Y7J9UHugmjmLKyRAf9ApSs
MqynnnFjVNa8NW3cbSCgYr2CLiHSHoA6Fx/uKIW29SyXSTjULl4Q4FxyWdvG8whrEc4j2GYQzqMZ
/NAPy92sJSQA4gFPa7iAJ8sN+8Ld4ARLYmtJZ4uJAIKmmF4DKuTXzGFXLR4xCNptmp6ibGTNdClv
DgJ7lTZz3F0JLGesySi0NId4sLw96zWhPFPLMSBr0VuB07AGqIcpAYWbP7eI/G2kwyYkmLyIjfLd
yNFxSi/bhiG2uRGvKO8+umBe/kRms88zCtjY02PXe/UGefZHD8SvD7GwXjjuDGs2VAG3GuR1zEvW
MZ124okypQgbrOL6n2Fkdrg+W136kjOSLumLjBwavoJBUcRSzLUDJ2/Kj3gPL/REpovaAJYZG9Pa
TzlPJfCE58XTMPOP/z9EpStrWZbTaapsuuapXek59RYl3Il0IIIU7EQoL6mcboVnPQdJ/9oXmIsA
Ogst4hfOQQqVEb+Nmz4Kv3zw4e+g1TIw7flDlcCQAYJ9m2CXhK1Wk8gOLgmpjecYZ8hKK9f3h23k
7WrbWU7F+MBHP8/TrrnXnDD2UQ2KCYm4cygupMvozDrnmXXB0hksvbzaZZk6VBOLTDzqiNKhjmBe
HedvxLRzTGUN2+o8dIlplq9wj9Eo32xCKHdu3d/8kaLguSgTmDQhr5ufj79JwBNrSHdZwPaHLfBp
STK9Y5fdQgrDkRKDy4SqYA3a5+hSBG6V+lMp/KdkJFmTptYJzvMLPas3C7LtUjr2PvUYyE11oMHL
9a+NKEiMwbizaQ7zW//Wln9jwtyU6yC6CHsKFxfekwFLG7PwQu9O5rxZuXFJVgm10DerV0bCX0WW
rGOPv8mEKONIfz1lxjupvWjFkfbFMfx06eLDx46R7uiBkMveYpGeJu+f1XIsNM2HkbaAnIr+7kFV
XDDWegA7oUjCPXEV/DAK457IX1sjwe5rOIEpNslWSl7sstpZy5EgC0l4o0z9pxEWGTlpAWTQSzFR
ENuwY1mudc+DyxB719jAHuJ5exH3/CVMbKjNRzmNv/ogt7PnmncUtZfXIrXxGZaB89ySoMlrLdw2
vfnqcqKL+/FIDG2f0WAvfeutgGWnmwdHl8SgoMlbzGqm6g8Pybtrd87SpFwA7WdghNtov52tPcui
+cFZm7Luuyu7Kv85JkaOkR3NiB5Ame01ZRR1/hgNKbFAnZuxgsnUp/tR93i0KnHWqfTTOHfV9XhM
HCC+sqRMKWi0VTH5N1XwsQ60544eTA2RQRG4E/aeuwzowCRf6hvmNWrCn9wL9yM2XJ8uTXy+ydPY
o+uUw6InYAOesOCa7eqcU6IvKE77aiB/OOkpDjJRHNsezSmAHEmx6YEiiQcT4kMdGJzi9XuTMIC0
x/SG2oFxNmVZMDsyYo0vIKFRWGR2lyJBWAt6DvQmI2f9wMGhXvS4sXZjVy+Amrwr2al9x8rBFGLf
9sXDNjBz9ymzAcczb5oYQmoWmOC2KSBD1brvHcMqP6SBwB1xKxq0qymOCCDsZzmw+HAjAo26lmwg
7D7FnvYufOTHUjaoeH9ewqtsFBPSjnPuKvuau7MYEfKnomuGQUX2hifpWrgRR8AAlytoE6v9jMKT
TSr2kk0dQAi1zoj2Vn74BZ3zrbGMG1S5w0BLvNO0xtZV/Ehgr+KQal0SMll+bB6bUTgAkJisxQg8
JAdLGCxqzuqzzBpxD5pDX1JpdUhTiH7e2movUYxpVyFMSjQONSJ3CliflDTAcDEBCHFTfAk9Ph80
zYfeNOTcnPbObWcXuaCU45aLyAQmFx9Vwg17cIt9w3AiNR45k5w1NCDY2M0aeBMN6NyFO88kGuje
cGfszUbJdTT1j3Isy2MKhbGq7yH3YTalddiZL1ZSPHskQrHQ2YzCx3eryD/b0n61Wh0genzjPFAy
NGxvOQ/LIopeqyx+atzsUMb6KcCMPfBB6rZ1Kuz67nRAA6m52JryJ3PN+3yCUXGDZ27o6o3tdB9z
liOYP2Mb5xIOQvvTKJyb20ePyqJLAlZQ5Uzaml7DPcU5p6rrP+Ix58sWcykjKO/UCf8J58xgiUWF
iI9nFF9lFd9FpI0biRIUV8hU3P+2mu09ofZxDffp7+6N11CUK0Pj+umo8tgbX7irSe+dc8yaeTQ+
EVzE3d9p9bZr9C2mGF7YaOXj8FlaVfZqlf2T0QW4QlA4PQfI8xAm2NC9vTX0x17ljzxfN6Z2VswH
6dJrt9lDtSG2VQMIeNdvVc44ecp2bAHuGiLmj15ON7d1r8JtrnmmHqJrrl7J1dv1xBqTFoZec9wF
Kbl8fyaP7N0QvnIGn3IwtDNfL+c3PVlBppRbBsXEppEbMkFxbmOQpceEwwhCfqE9HixHvyG/5guB
24WMZEvkgyzW8uH39OPa6fhZeppL4VDyRBIUgce3P9AyCkJGyM06dvOK1qBFij5QIJTI7DXl3BIH
WHqzFA2G30pLUGScgRMpoSyaB0y2S+Me9Pq4cml4CIIOHqcsNoWDOY3QGVTIM+ynd0DJExpS/K41
3CykGrGoom3mPB6ONm00M6NRqyZ6RM0c72N6ZSzwUyPv4LQipBD5r4NJ/BsrH5eUrL3oz8NYVWQO
FaFa/H0yDd+p9Xtxa8086giTC62LVnxKlwjxsZINBiqNyBhnMagO/qFjp67SW+t4D5vIykJCa1ik
RX7qIgc4eClROvi5CHrUdWWcE2J33KvJeBvi4jmLKGSLCc6GEnhYWZDwLOeGZEZ0846T0GEaucWN
nktzZ+scR2M4kSGM+oV98xsS2AGQ3RxLJMlc9ZDcYJOxkXu/odyjNz88vaGbwKFljmtaVJMYTDqL
dts0C5D1KWs1Z5hUuUqmame0zSOtAK86Li9l1OTsv6Jk4tAM/wQz1jCFp2U38uQa+R9b7zbojbNi
jH62quGKCnsBR4LVUOseasI/bdXa3oeu203oaro7zqjrlUn3jxqHO7NjcnPTeOuNraHTVmjJGgu6
7K6TmDgecFdEFcCutTDbVSAITdGnUckdJOdP3miWZZzxlTJPMVJqUnT+EvzLziqHg6vFm1o5r9No
vOcp9Kl0miMrAv9DTaIzSXgq3Tje5C6gTDxLeqFe+hRzKw3xXKI7oX10DYNKZ96PsLejUJp0aMMW
X3CVoseq2BADeOKcyt714bfWsIu1fF8gQfEirDI7faoj68bazkWsTRd4mI5eG1NWF6HX1idLixnk
wkJuXe8mTY0pxziehgk/DU/vqLUUETJrwX8mF5XVPzVehjcylntTDiuREZSnWdv2aF+zKiJ6qup/
xqL7iYjJOEyjF6J2tQN1PYzmcTYDCPQWBUsdFTbtoSd/X2JZVhWSO/0yc/vUyDM1mp+8pb9TImFh
2dmBBngihlP86+fk90MLmp6bOgzuim9V8y1OxG0rKGagfZkeaqZF6LWX767sb62MmqXvk8KgriJe
1EQMOKCrd8PHSRYbTFbiAPZmbv6j5/NqAQlYuYl2Fmne7nI9Wjk6odcMdHH1r3blSRPqCVfXEw0r
Lt8bDrIwnJF2OtMdFMdbQMmZa2Tv5sAOHSAjwC6iKXx24Rvw69N3z57OKubUkHe0qeYG3pOc2CG7
NKicZq3jcGIm9FSyduFU5z6c9O9V2oLiGa8mxmDCvl9NVey0yjPXWWZ9pIk6oastpDe90+lARYBi
kAMf6eBK0VOmKS6B2927qd05unMZq+THh2W59DBEL30n2HW9lu3klO+r5hkc5A6PwVb3YAQxoqY9
OvgoC0WcTNsyf19YOTXVom4+gCs1i4a5DF6H6QkLfgRlEculQPTXovivU82jtqkZDEh7+fZAV6qu
cbYGSlkHkpoQapFbM1zVfnQOY+5B+tRvqLy5RF76ZGSUv8G27wSARSurDhVhgJEWy2mqNfyuJF3m
FLHG2VKNXFBw9KDxWOepgCQLJFdb9Nx9O0EhIb5prkAnt+HNkh3xrrBb8cj5S4u1bONyMRSUcVkt
ge6BYDVBHyfwrm3qfyYc5RYJKf0R+/uYTbtSw1IzAEocAn3R2XW1Kkb3qqflpzlRWsU8FqnGLWs6
7SaSjIQnUTNobCsEpdferBNyXd0IPXqxM72AN12CWUWczkh87HAnbaqpPWQ/vGgQZHlCQDAzaw6S
d/QXulWSH4G3CenT4TumLpy/BkUkUwelqgqPZDk41qbZHbOJv/AELctxnxg7Qzc2RlaGCwZZ/aJt
Cxzb3d/gY0Q2cbrhnPuMIs07Fc4+6Sie6GNIZASnoYZhApZrFbGPJQ6zXNIVaNge2oEzZZSLOcNR
i3nCYgtOr9ZNx2ykwCPrA/IWTzqRCQUZbGP27LlZacRA9PB8UVF6t7uC6g7ut4M5725NBM7a8NHK
LdYbl8WVsz1I+l1ele9VXxzC8eCVVbsuSfNANx53mpsWBLrZtytPQfDUEI80QeDcxbxuhzHBsIIV
7DtqTOOKk/ANk1e0SueobkvXJQG0nd/3Z8UTA1r7U7P0a+I2cIBAesQhM7xM+QNdITUz0+zLtbE2
ZZL+NqLiTnkEXt+i2qQgF+vxMzOJ29Cu0YFCZkWPUFUC72z2BgFFbogwAIl41lhOwfd2ou+gobcR
JOtebqjJmqtKGzP+icJ0y9WSlyR0h2VliY2lo1CZA3Z6XaSPQWB7IIu4CstcnrKk2GeVeoswpXT+
Gxw7j76eouZzXLqkS5egCX91J2PiNJ+pOeTjrZEP5l2nzEDTowplnsQyHJDkO5edMbwEFgOIvLG+
htCNDpTYAG2PN4ERgGcYKzxf/XHE2YZmxpVNVxR7TZy+Zs26g5oDYEmtWzN916M45J7A/yJ4D7eh
SKLrqCpgnLr+qvt9CyBD6cuqzZKHbVHFpzO+P5NyXleWVT7NNlMwm7r22UyEyq0kK87Ki8WLkNEb
hwRW29yOntSEn8a2zQrHZGe+p/pTapkrEcUkLOK0O+VmuVWjz+SG5z5Koq+iNynb8Y1mNTmefuhv
FLS2n6rXqn2ah2oZtWioVpk/rKI9e/4o34h62EdgbSF8Ozd7aFxLvRBnuCqGej9mvbpEMNQWuRrE
J/ciCJ5wXs8d47gtlgtSSq5z17Wof/R+QqKw1IrT5MXy6JpdsnBE8QYeuHzgJqHdoTE0qknK6j3w
9X0DlzlpzfLWEE8gdsEfccwiWA18ijlWIoFF5+F5ItkyQyHCP3+Sqf6wTVg3BriVfa7n4zLuxUG6
VfCZZ+ZxaFxY47mlHXMdjccb+uoWOnLtxI1c4OmaLjQ1MuIdpLWyrOEifUar+CMwV2qfSqcroJHB
80ixJVZc7s/jsBfjMzyFubAbgB02PAR6jXFXi7XNNI1nMPKrvH9yM+bxTtoSa21xj9jxva3B51Pk
26O8LKTjU4IzuOdidnU3XvRSj4M8IPAhKEq6VUo6j2JGIwqj2xKi191X3Ah9XBEqeXRhPjJ+Hh6c
pfaA9A4Jr0dCvJIwLRe9KdrakQX/3urYZY3nJM0XDoeqQ1BM1BeTmHYUYoH/CZRnI8mIcrZhHmjv
FNkh/p7MA2hHJr8kJl4a3KR69Jy17IAiNJAV+vLqmwl4mIp8j4bt03f/dYn7yuHMZSXjX5CKzwhV
OHPWrNuDAvO4x+GjwVOBCaZQa2v4HmJD8DF00Oen6Uo110IfmbjgFCAlH+yQKu+108mDEMHVaHPc
dDrFjHZfbzqsp6NhgYvJ5LWQGM0ymiJQZqndZUjaxJCe9I+EJtGpYkuLUP5NEiK2r3OKYMSJGJkZ
ROZS99l33XzjWy8JCXneSXCTYktL1DrW+FZMhb/OsXjw4vTPQRKqsQUtpex/YvLx5Ux1xWSZr0IL
4RaG4trT2NwpUl0TRnHZhoG2DGaPwODn9sptnAUtMhjDqe+jbtmXK3dEn6S/8N6hYlHCRZMhDm+q
BAeGKRLUbSoIDsLf/4VzyrNWJNSzfLk0vB+wZgLARLdhNso9x64o8xouzP2Yllu/rUtn1VTcDI1b
I3zeceO2VJ4W9T2oOW3kg742Kx2DntBx5A82fulnDGP2ygT1vZVcNrFVEo7D6pIV+HNAqGEIJj7u
UXRD90bRB7whjtw0YfyD5hqz1mOYckrwrAmRDzfDGTnUyQ2x5B7I8UrWgkE3b3DTv1kOYp01vNJH
gcpV7HJh3wZcjKtwKNaucfO08neaOm1pNe2GvxstL6Q1TMjHaiBvmh4xGiZM5Up74fkbvWy+FJmj
XWV4z/jErb1xKmrjrUtZ1HED3bDfZaF8LuA9XNNO7tmw8Eug8Mvwrw3MbxHzSZpdTci2v2bEdEPO
0WtICFyYoXSlCGkm7qEImgSSxxy80MMX/lQSW+fgTG+wRrul19MGZslgn9OEV/hcH90Yi10dk8Pg
BlqCCF6wne94+38LhG4LeZZp0KXw5VvG7JdZVVWvSsvGOJ80L5gX+QYaFeDOrF+12oefgwug+Z+K
lBI5SFzqJlR0CSLprKYWWD6nxrxO3tNOkNSBkbZXFRW4TnlBW7NTSjtZbJ61GXUtovoTuvnOVvVP
YSevDnbv2bSL6FAlX5B3Tt20C6yfHvDlomh1HzOd8xyEtrdAMWNrzz47ItrLumT9A0USVTDTZqel
q0HTsdLOIwT/12fIcY3SN1FLQivAwW2PHJ/SmGtRp/zvlvBHOGTUdAvvx/KdZVkH1A0yvLZbnHZ0
kbA/LCzeaUqK69lnyRUs0xiHJeE2MYPH9N4Zzr/akscKEwT1KriKtGodDxGuwWIfdbSSlDEdIcxv
fXhquGaldJZYaoplYVY327VveWsS3g9/kbturj68oqSSgJuMEx3NJ9b7iaVdtovaIoiOzpkhpi9q
pTOM/BspIyvjgGgLY60Koh1jMnrP0Fcch4KZRg7rOi6MTdu8gnfg3GghoQDxf6LAfkUXF35S2l39
eVpbCoYQWEgc6t5HrETLVH3GuVDU+gZvge8fhj64j8J67k3jzZn6Q1wPA68qD2BSfxjKIe2byB9m
slwfa3ry6MoZoZoyj5hL97gvUTqMJfC7K3m8unE9qWhZU3zD8jLvVZQTkzT7xebHimBPr8mIszc1
dbj8NduXoxFiA4dT5gTsVH6PBkDvhjN9213r4n8HUuh6/7xHm7CGtqVzxmf/LaJL7jKf5PvpFzwP
8t6FMl5VI4uTLne55hOR9JEZuoGjdFfi6GPw6k31pe/Tc1E3a6ZYBI8k3rupJZHLCAvpOVjpPdXb
c6JWwKYa6FNeWLN7Mu352arHuqGm4lF3Z/L7f5o9fP7H0ZksN25sQfSLEIEZqC1nUqREippaG4SG
bgCFGYWp8PU+8MbxHPZrSxxQt25mnoyNHbANwOIEOkSzt70WkpZn2ms5Trc0xTut40/hc3eEhBy2
/DdgSIHHyO6uVQcHSycfnGEXhp2DlHQnt/+3yHDjsZ2vMQZsZErSXWGNc0SU+GMlJK3awSQoI2yX
rJ1XbaLbIzy2M9rimQT3FrTHhlxiApYDk0CT5h+YIawNP3DAwXkMcVUZ/Fxm5DxXrCnXGJUOLGv/
spwPPUfzncvSQ+bcDcCMrLslWdaiW1DkqEek+NWMgV5T7ltW71lfrgujHHduEtycDuEPhgbrhzY/
TOh4+9Hr7uX/QaWMDILyqGdk9tFZGmzyCfHRE+IVWsq7qtv2RP6VkxNreDxwOadQkZg21bOjrF6z
ZHqmevoFdWXtjMWeWzY03Paj1AxXnc1hGkYt/nHnL0Q1snAVbAgLStpsJEADjBFDAmn09piG4B+G
Yh+aaMIqGTcmhQkbPrPUrnvmEZv2kWEEJ8s1m7mihLJ6avg+ZlCUUAwfe38a1tOXDsy3IVWkFSD6
PbZaPXhDMAOBbt+iufwyg/Y7s3nAR1ZtHDn6KeTata14igp97jgTiXNNj7y6B7/r76mVPOA9JnrH
ndlx7TeVk9bIf0S788iUqR6Sx2zxqsiAWk2rfqqS0t/kRRltRqqaV1MbcJ1VvDBKsbZXxynKP5fO
wWhUh5jKh8lXx1RPOaaX5HVO/RsjzZIhhSn0IWRNKxeV6lsL4NIUWc6mt9KTHICpAlZvWb+4IbnV
ueaCi9Ojw5Sxp6Pqlnoj9wV1aqww3vgxHswGabMP3zqv/uYudq0TQndL5GVrpuOmZhsrATd/glJi
odwzpPgUdeWl3HuWPpRjum0HnNtFSFqWCCnFm8Qw24aDQ7Tky/GZyKVdPKd4zHLLX6sK76Vgv6gJ
Z2hmqDWuqo6RAXD9/BDj66w79w2r32uw7GNKZf9Y2GTtPP1VjABd2F2dUD5hyN5XfsGQjMETaflM
fuheEUHsw+ToOfHNd7BYmTZHfVrpCyS+xznH0ZRJmzLQYO9bjKBCgw0kOroNwgdjlmdzsD/Cgn9r
cK9Y+wIqbMfjYBMqxme6Ibb2rO3xu3G7e8WCYlTsMyiqBKUEMC6eoheoZcwrfDoURifNLKeMaGsY
M7P67CFk2eqURv4PBJ+nLMenHmoMHDAfanfgrK+389zgM6louSUeNdrMWsuYMjisZ6OYWSTw5BPc
3zNIMaIiVsgX3ns1RXstuvloa/Eal0ZFZrt+yNr2m/F4ldXdRysLpkpiaVTcEVbdlfbM2eSIkLYg
DGWjpp+MDp9NUqTk+yPjMI9kmW3grC4vaWRdsErZa2/2z7E0bmNKq+UY5eskDh6dOOeZUFQpT6Ld
iOXDsZcWHd/4mPNboPO3JsVj1FQTu0a/JJnEKDi6V8882eY/QawPDZUvGOm9gInYHANm8vy5MdSO
dpkK53K8hvr6jPwN8CThPlnSC0IcbZNWT0MA6QhPAVSAuKMocoYEpJnEIvoyoLtRf4bjowKw7QzV
r7DyT2FZf61Vj+WGw0M+5bigR6Jjq5AV9tqhoRJffnWwsGKXBo0ZbBPxNIClJQGBU2c0su7YCSwi
uBUgDcAi3PuD+y+IhQIt237QjfY+Wd25yvu7cvnotpVTrKd//szess03HWoWqVJKnyNG94qQgZLp
b1YnjwE2rVk0z0mL36CS5cHPmf5Rmh8GSfEUS2dkGvYpBs4A/shkCAoMHO1n4cQe5cuQQpeyFD/D
EzeERAU8oU6YHX/TAfXdiHFHGTQhhmSwbVoNXLu72NB7KkKoNGR9Yjh8KZjTyAK4u4pE+3oUT442
092YGLdU5p/kSV+LgM85rBl4BPabnQQjf6bz15GEJ6lyY3YIf8gYzSsKH/nUJikR9TbGFmrkZ9l5
6a4SiOzVR+Kkz2UXPtZhw7pviveT0a+tihQ1GNmHSvEDU9nybuCy3veasdrM//jMN//3PzevoVFm
WwQbbmaTfZttK9iPYf9BCXxidO+mDdZswFWx6ZL4YPNm7D0qZ1fTl514dJJwC+F3bm3jK/KTp6A6
hTHPQgNH4Lq36tdJ6suQ+zg6pUORnXltU65YSJlkASviESM3HRrubNRDd4q/3Zb+xQgyEDrdnXzM
2U/MD3/uzn0AGKsht5Dh04rA4JIZG/atxw+AbLZr6+GHsMrytU0LTtPCBfGVOepnCFcWYJ+ab/pa
8BSKG/3QSO9DGu3ebTgq8lnqLS2f4fjjRZyCGXt6NhXGaYDJshGec3NxJHi6QQyqnqx40fCBkKBd
9+aWeCNL6UC3G7qLnqih2bUj3nkfLOnKD313G1OsC+MBA495b32v3Y5AWlcUgdM+7v/rmQsYMg99
gMBAhGkdhs3S0sJGUNP62Nr1Qz6xBxhYhMm5uxhR9pNYU0PaTL2QnoUtyI14u/Mq6yxbjqQkpWBm
GvWKgpw46D8E2xHWdWz3cdOnIyopnc14z9E6uAcj7VAF3rr4kion/+dp8YkFmLg3sjI3EQbbpBm3
w7CWFg/loLuJHh/YUFRi20fDTk/lnyo2Xgiv8MxifzFaxhUPxqmxF98LcfB1NPtvy0ilWhKJ2M2N
ra9dgj8ZyothP1eWHpf0FA8aZ1UalD/mMS+P7RS/0vVOeTL8kEW6/0+fUHYG83JRR8aQtzGoeCil
WJNJ/GAUuxgJCVy/6O500FJIz74RIRjX0shO2lNY6yMwFgp27s5uLrmoX9ycx19DmQRLBbVbfg/f
bI+LFk4n2FGUrGi4Kf+0SfGqB66TXqwe8HdfaGU6eZ73N+KT0RAVW/n++ABACHeV0Z0R1Rdtrlrs
MehfRf4Ujd47wSbqiYJ5bTnUtrUzFuTmlvoRzTneTyjno2u4+6lIP0STYvI3EJjpcpboS9TSEiqN
FbEnACBh55yIiCf+csWTwylssYC5hhMxBNKeGAaG3mrlXsSybI/iz4zo53kkAxIo/9LWEYIF02+a
2vQNkmCq6EbeDNZ3H+gvN6SDsdPNgpIZtpRo4azAJgZLxHiPAtemffmtr5fkJNz7Te2iFzMX2sNR
zv141mOxmy3SDL2J3Fu17o1LwKsOhmJto9xjXkpf+45dtoYii/ySbnXM56AnA7/KcvufEHtOWXYc
ChJz6Lm4mh+ngvh8YkNBQDq/AqS5Om25FxWUUMOwrxHFwYHbfcQ1jkyTC7llXjLMRjn2C2NKn/hx
WNxPD2btv3eGPC7rAHiSVBIqTK8+tuPUbD90WRCPC5Nd3CnFzMZ13cfkNFA4ypZj3oaYSXigrFks
DuDR+VUGJ7qxCONN8H6gcT6MBfS2EN6lOW8tw8+3c1N+BDinp7az1hCDqiSXgE3Mn8nl9kRZ5v9S
+CeFkhRj05AiTDFAuTQeob82MXdnY4kLWJbxHMnyR27ig2oplVTZorWkfOwF8YB2DD+BeDEPZvpO
ZOVMrEVPKSZMTqRV2pR/8jLHAlBOb2MC2cd0+YBWTDl+lv6OqDCbPHA2NL98d/A8N7GJ32Ky11Um
Wd2D7pfhKmEbv7JSHCADhO45tG70rhFeKbhLqOkYuSaM+iCVGx5IbyFtUHs3R+bsxDr3UQWrih2u
1+IyQw/RViq3Sdxd7bq7+0b4RUHSSoxMv84M92xx73uy6tBADLyyuv5D//efAEujbvmCahUl64IV
8kp7vGCqt/4UpXoN3fLmj90dtOzik0E6IF//MYbbauLZ5VT+tcB/s5lT60fYLIZ9J/vwUnYYMWIb
yVK0roYkbPCWGri6EmClrsPgk3JLdnPyE+EsD04TUKeZxDxC7W3/CnzqG7btopfJp7ChA11Z7i5s
KN+Z4j+JuTyrPa8EivG29GihtzbbQnGqOCH0fYfmvgmCSAoYdFUunTnUTLUFyxu3ZnIv736nxi3V
nDZz7uNsl82BRykeDMOAqQHDM1q8FLNLfu4W5M2fHAdlbTg10cFe70o617tuxXYLfauhHqCtf1lc
AOycYdTMbLAavKCrNidNoUT0YCvWeijeBBYXfYoRxSROzD2anSYdfCIK9qGfvbLn+U597rxu+VTF
6k3I5FNneMXMmkPB8E1IjskDqTYKcSvEXQV/UxYH3SGPos1DMLxEyAB4mOTeSPEjEIjLjmND9sEn
WjTJsWXyNU5ttdgTuT11ov2NXXGzKzqLEuunj8pfJIsGMucpK6K/sY9bLNFYTLqr6yRnppq/RYa8
EER1QaS8JKvVDddai5s73nP+yUb28SkT7rkmjmq6eKc7BKw01r/Mcjvfw5jlE4LGn13qfTARV41C
46irL3tS2ffgXvoYE7SIESDdsOfXwiKX+DEfaELLLOzo+7X8a9OxGpsA1U4uEkB9ClXwbrIQeIRG
uvfF+KzHuGHnqIjWLFTM1N11haowkXL+BcPCB5N3aue3Zcwp6xsO22BiHNGA80MGKRvH7sKtWa4i
36HrnKd65kC7iQAZE/FB8usHCRVCnb1g4O0b3gLc7HWZwZEa6w+ZMJQNI+YAyJaR7kg2i7NafFOj
7f6IKOEs4snatfpLlpy0WftOU4agGFB8JWHyOrC5aPvk286RGkJ/p3PuPa3xVJglg55Tv0vWVS2x
iRWMdT53+VFlfJAGzGHu8E8Y7pdF+YSXFdl6hmJH6Nni7lV38NV9VpRZQswkdLlf+45+09kyHzME
zZQ4mAAxPFajkeLP064DfdEt/yo8icwnyDCdvhoxpjyvMZ96IwhXLpehssDJi+bGyybUlV7RnUMI
ulWQ/0QAMyRh4WsrjvU0a3fVEsiX/XfSNNduIK9ADt4oqNY0slfQN3+wfLwVaI/HwqVge9G3w7ne
4+njWTT3v4mBs45eLYMr1jqNq71PHzPfpbMX69sACnFRku9uxCDPbelOa8HP6FX7pSB4zyfy1hbu
lgbSuybWCwJSUE0NVc8L6x+SA4dxaDSFp7G57sHh+hSmwzLdgDB0x3qJavB2CsiOS8DSx/GYdskm
p/WbIjMakFQvXvDYbANKJVcmk1JUcVrS07TvOwcotWqpF20KdJj4Wr32yzvRL+aeYPjsdP8TiOGv
QXxdQks3oAK11d5psf1KBc2E2Tfki8K3KWnAZoIcIDKZ5FDD2Dv7fJ2sAnmpOZLo34mOUARVBXTf
Vd5DkWETtI38bsAwZHAtHg3IqdI2xEsTozYDye4bpA0BbDu0Qizq7gPIP66ZzvCYyy7ehTT/rUJ4
CzY/x5A4O3zAG86jqganp0pE1Ji8Z1zGr+y+jo3CSOjJV891LqqHluKK6aRM4x46VUyWnz5Wx32q
7Og1SVmCM/KlhypzfnRgXUpQTVMSnaehutRdu+v8DNIWXzJ5mYxa4ll1uYbnF9IUtB+aTylzyYtu
mztC4WCB/rLbdSdSzMjSZcvPxpe+XUhETrbrrK1fgYXMQhLaVx4Mxbocx6c66bkPkTMq4KeCmWbl
k6Hcmiz1PEAauZpILRMfs0fTp04oIMEzGS8dgiCmEApd8AuymRUpTDfWYbHn3KNsuGcu7Fa6Aqut
yhAllXiAKUcStzCouSkJpXeMjWikZGvhF0/0DYBEHYz7jBVsnaZ5CAvA3rlZ+2Ohu/O5YylgQ0AH
GBGdcVHvhT29pSbvYJ0jztpEUzzSBUbe15j0ifZWuKqWD6ycnfX/nzGiol+5r6G8PYI3/woN9cQN
Nd26rvoemvRFz4a5qxtHPlRs+El7m/cinv6Q0MIVL3SxnSC3nILsZgchmmisbWoDmHL8ts13Yex2
2zSZ3lyrtR+9lOcs13R2dpoTJs6o0e0wDJVRQnu77jkH+xLnIc7Muk7DPZ9TB23vSOa/Q0To6BCA
9DIy29UIeGYmXsVosZLth2KrXMFTdmsRP6ddrdwoe7krTcWnpVN2zOKxTdJnk30YuVvD4tSsdsza
BORS5hOIHWsWtH5QQeUTmCqiwd5rUEotO2ES7us8WvDf7Z+OYPAEJtbmNGoG6+SwcVmBDrjKBtXQ
csWx6PVH6fBQbopyH7IViPlhhqH+qWtQpYBFcLZ3/FnsZoLdcqgnrNQ0D9G4jP54E6u3chnXDW8O
D5XFvRMpSA/Rn5xxHGLgd+nxgsTSM1eqyx4tI0j2gyTzkhR7p8pOrsc04WfV69z1A1Ki+WPjWS1r
hxBVGWFF4eMyDMmRAZYbrj1cpMJm4yxxqrLK2UHgRl8eqIxQINWTiCq4iP44Xlf/KxqYOZOauUZL
AFxZO34vfA13No21Gpt7L/1/QzE/9wyGfVfuc/+F6Mw5o8Z776LmUqE3bxPFbO4sEnMHjfeUyejV
VxrhpY9e/Kpk7nPNZwL1+boXJR0vGObd8qhMiHZ2CNtEhVI/mph4I+I5q5kySQTAJj3RGPY+OqmJ
M3X4zS2AUTA5lnGuf87wthJBoCnVyY91dKr7KaQDpLuQj3n0JV/oQbuXQsVsIXzqKkztfwB2Xjea
K86s3owyLc6u+ROU1JJGLrzi3rr3cfbkAdFa3E7OZuqHQ8clsjapug8r68/AkoiNzCe9KQm/adef
phw01Fy9pBWrMjf7BfYZFJG5DZE5zFrcLPYokUmBbJk4AKPcnwkLeL/YfgYiAsTu/kzsI5Y5YGYB
B4bLvLqogzsbOCvQs2k7QQJ1sv0wYZVnzb+FtvxkNBMQBJwyDmnWyQcP7BXoEPa6c+BAzGR/ttqP
z0AUzvSS/pO8QHGALOGzfOFkH9fL7RLEzJn58Oq6OfAfy9tl+RiuJv2KvSZh3T4L6oyQdEwAbCuv
Eu/KBpW8XFmCYt42ZvC3oykQ5CPlqTr427bQGSoruATAtJNsPIy0HMdItbVv4DvBTu9lMaccgkSb
NudyZg63NJggjr62jD4qYX+b4fK0qhkeEvU218nn1BoPcgL65FLfmSQJurOb7TyjICiJhJ74i+0t
3QzTjQcU1ICQSCKgBNZ+3PCjcKHvjzD8TcbzKmZ6ytPFWbQ49Qiw207ww66Eu5idUeOAgNCpay0Y
JIaxKU5ejBLUPUw1X8ppEheM4ng+hPzsB//dSsvTZGJ2n+Q/L7M3quH705kcMqqt90bD56QzxQWw
KKeffTE9WjL6sHzqPQGSZwHx3HKagDZe5QTHSJGKruroYEjjQ3sOD0GDOLuF2lS2b4HlBqcgNeE7
woBCtEVMDygjByEM9wTKUd6QrazLD2xGLjsnlyuCcp4TQlFS9PfZG899V98zRMuy9vHt5Qem43uN
6zHSxa3tqaNWNSvQYO0E4yPY9ieOXgh5ov2IFtOX0DgyeJQyYDP5xtmbNONPLwcPY6L+EmndatfS
CIbjvEus78kbL3Nalz/mRBNa8DD43c0NDM5Y6rIWWIc8h4TRtjkVzeDV5k97snHIWWEBvk2TSsfn
QcefPT1q2jwnD2wXX/fHhqPwwXawamUTQrXbxphfsjC4drKfiX5wkLaqEDvbL4Ep/RZ1wGRajOqK
OYWlro6Ko99tkyRPr2J09dWbcKfnMuy2fo9KbRM4t1PGmiYJ5bVB5YZCSJReWH5wHmV+tIJ+vkKL
nq8WY+kJANoHpv5PDzdal5z+/y8hAtIKA5aD71dwIBhMTcFrnixEBtneCUi4K02zb5fnL3Eq0VKF
Ps1Cii2v94pIMIWGw3iMTfcyehYfTVDuQwWBhm7zYoZbiBRqYawv/qZSem9e693mQD+EhvyoZSWu
YWYXxOim9sxlT13KrCfy3v6Y+Rh/dnxlnX9SopCF+F8e8iFmeI9vpdbTnYi2vwOIWYL9In+cKe6G
zA8apFAtf7rkArLafvYpiSIcHgarLMNcXmRRuM2ggNujbx1HOqr2qefVLxkRGNZF4fCLsXCLhhzB
0zo1Y+hs6uzIdmDcRAX3MNbcVC9nZn1JFJq8PdvFZ9TZ23r52FNK0G51KMa1t/ygkgTBGnkPf2kf
nswqKPe4ui+9bcP7mIr+ytU6h3qA2c5Kpyv2LW4eWJJcN53oRkgWpj7wmsKgTtpPp+KwfEE3Ule/
hCgwrKWef7T9ABp4jJwFTIfTMm++RYa81BBELfrMfzz3fYUZyBp/TcPztjiGSYEJF6he3N7cvDB/
sbVcbZXod8FtktclIX+VdXTAVX364JqUj7RgRDrao65GW3GENw9Wk7a/wu+/HBC0r1O+9OoF4qUw
qcDGijQ8yTrezWYC77bHe0rbtLh5rCFJAruNkFT2VNUjpb40m1Em9JzVtjwwbsyHmWjppfKaR6sm
QVfx749DOH9H7TH2IRJhE5w3dOO2Oz6eOUaxMSQ+b5rbOfa+gonlnmENl6Xel5UQ7BXjEJi9dRMK
25PHA61UiPUKHEzkz1jCamboliD1qpHSujkDLZ0l39f9/38LVJCdurDo6XCWTI4PQRRDJhTZsmiO
mAoWOGFsItNB5aK26PL/3yWVh/grQF/L6J01dLW1fak3LBeVW9xCa0Z3oySvcTLWHFy8WYGFoybe
Hgp98+KGe7TjQYcSVLoUbf3E82CNdjZTW9wmTyW06JHYuZ128lF0sGPIqr2F/VDxp9AT3fGOlGTo
MuXNm0LQdFtQz0QY3nDwsYIXwurStvZwAxY63sgpqEd+wR2xSvZFk6VRNCXJ3FZR4gFM/CKm+GQ/
4fVi3Ub0YsaneQMro3DMG8f//87igIY4mJ49HQB4Vt7jDAy5p2hww6U62pIfS2+lcL3HgMKIGov3
2Run9bxw6oJmuHVe3mF7hLUBWC3G3Lixy8E8xKLiDYwE16vaPnupljdQZ4Mxs0IoWaILVL60KJ4n
aBeUBfTzGqvyC9Vk6tEUMW1rJKGwS1Dz1uTXdkrYqFjIJVXBnrZWD87Io8tVavjV+W55P5xam4/Z
yIIMh8xrTysUFyiZnWGmUkpqDOeeN3kkWGu7dvRnqEiz6+Zi10N70QmJKwBA64CnZ+0uC+bZ0Bca
QYHCTIz77MzyGauNa/nmRlGtd/II//m/c5jxZJkr8ij2dCU+uY0goqTs/jYuyO5VKPwfe76nGcix
aS9w4TwUPoqTSombmkCeCocfE5w7PJsAa7GoBMBNdh1NiXnSSr1nqwaaFPnB3opxlKU6Dc+EXfHV
2ZyNAXKLgDyMH6idADSHBxmnz1nbf0ZR+Rn1xWMLOWlV8OHfFAFiszFnAO+IZ+EAmyUA7mkJJdje
vrRJRVNMZ12MAB8TZEXQLGaoN1L1x3EArx804HQ5uh+nQbJIDfB9FGYa0b6N0Nzjd9V9tM8iD6gT
OUOS/ITiBbdwA/w5/rT24LLwDpMHAzfWavT7K1ZHcK88Yk33TvYHIdcjUmHoGC+PkWO36cltjMZX
3KbfHr64FU9awKT8P4hMj1sZ66/MyS/sqPADVrFzsIuUlFU3bXp+ZkVxxxo2xroJwReMbR7vVHWm
Vx0fhc2f3JT2NpE82OqSizFrYeAslEG1Pnq96HnIZ+PRLBBTJCvCCkoitSnzWjUF/zz21OX/vzRU
/QVJsljI2y3wVHLa3I11iTfKUx1g2na+kpVHdAuRZiC/XohSnCx7XNDUjrXuE3go4eydKc/AWc1Q
yrKTHpB6/MaOmtKDPerNoL8amnUvNKGSyQu641Q5b7ENGQpgNOIv/hwCTW43pAuG/LuiapwE5b8A
WLjCkuOHRnyxKWQwmuJYLUkmniL05WCLWk0FZ6pKtsos0AsVBHw9A+RiNLrFwBt3U0dcIu18D3If
moRPTSE2QAZEA9bGtsRiTookCzH7iHtaYEGuY0scXHZ73BIGfry9TvpPUOc01MwVt/6xdl6j7DWh
rh6/mTcf+pSl0tJj1QT8X7iBHdFQufB3zHYg+deFNIOjZORNp/CIqMNbZIVcJUb7kpIrW46stU/T
69nx7wNX9EObZOD7+9+Kjtg1otV7JMVnzevq1WzXatB1AeuFlTZdapS5sdLMuqMAit+oY6CSPgn2
5S/1yHvUjgbsc/KN674foQYvH4M62OH7XaLCdAwhfz01nPF8e8gvhFD5OnpBzXLmXpz4e8JYhOyl
sTGrliGXmPHezDHIULFhcZFErMsrF4dD/GuY/sYfKgjGoYkkhK16DZIcDH7O0JIrasKCEC7O2JZf
pBvBSc4hxDyNH7KyGULYrAWgGPMrUH3EApf3N6kLClMWxxAIhp6FIcF4Y9xkpqP2tRl9BAEnT5ZQ
0lgOrxFXiFjMeHOA6ay72vsLIaTcBhAp/HIobwu6EXTiTlRosNV8jRO+fvGro9LqFKhq73btd2qy
XSl6yLoTWSUtuOtZ0J/99Euo+hqCbMR7pexd4iTjo2HLfUHCo9DDSP8RSUyvNc8WphWOheKpsnjg
aD3aq86JMKpAUmj8mdA7MZGwGuJd76C9jAbPgoqhdyOUOa39JdERT6Q05GT5MJYcSEw8h7CuMVjv
2wF/WOQx0sPRX4uaYzgcRjxq9vxr5POJu1u1qfi12cthNZ4K/HUTIpGVnciy1jxQEjweJArAdW89
gjpFNp/tcaKsrGBT2yMIVy8sQa4wJujM8+GuqIAlqyf5JFsRYiJmiKVn4Wi3Ph/a2ifrQ93nOtN0
fdtd/UGIcZkrcS44/Ibz+DoPnbsrUvPNpB4GEjgW0IBGO8DXySF3gq3vUxU4ixdVSRBGVn+1wKGF
SSCO2SzwOY/mT2F6YKoK5PiuwGM8kPADM0D0HJvSnrwXtzqaj0cMx6Ywrqa0OQe95ElYX9T/5TtQ
u28O45O0MSGUIWlJ2E4q8OYt63LmI7RcMskNNVIRwfUxfKL4Mt2Q1Nznibfikblb4P48VH+svl82
TBVTu1SPTpveROs2F2P5i+rtCwW8mGDz6hFazLwx0J7WBO77k82uJxWWRyceRQR9/A5PyT6hktnr
uIpxeVlUF3LahdvCvw6gH9aT40Fly+lDEAH9Ua7Zfmqjwa0bXWio2eatc4MfRm4hZUn4Isc5o2y4
e+JUZ28zGx9t7f7pBpBDbHebY5aDSxnDDSxorAdlcYQrgJpWSnfpoD1An7Wc4burSLhVAiufxBcy
yHhhTthHjy4lz2k31F8vTdGKsBTGHcqLoIv45i/BaXjmczIsDspXz0A0j4R85SVT3DNgz31WKvss
DG9jJjYdIjXDF5XDZOjBSDiE43putXE3btiz/qP05nu0u7uSNPVyv0df4ACit+XoAmnoI85OPwe+
4Fqwf3LjCgKI1wrzRBITQjD0VG2gmPKU8s/SGiw01hgV0Mm4tti/tjn+EufQ1oiLzGLTngRIZR7l
FnW9d/jYERufGrTUJDs4Bmp7NuGR9jqf7Ijf7Me5YEPJ9JbN1V/kZ+DQFtGMljL2tYiMeaWN9k8F
v6dOx/l9pvki9Sxa9OZFTQlHhMcNVDJ3Kzpyb0xRpENh61OsiHAecYNDOxPD1TcmQoM2KYgxHdYQ
7omlx/JURcY7jc3GhJ+PcdAaKXclDEzMov/rxclmBC10pqWRkAnoJS7C2Kw7fm5UQUXGDtmNqr/2
b9d91c7R/+3MRq6EIuwhPKqozb4B+soclqTJK4P4dzeMd78wbWZjHvdM0as5lYfBU0eKr9svg3cX
59yDSUJtEQxvQHcJuOdc+CEVH7vOeTHxehEClQyVNQQiDa7MaxomODKcfFz0R1HFzz2y53wzW7YS
ybRxcok/6GbBHCkj+w2lW4LQJA2RvjK/fEZW+VAhnP1fO+AdF6kncaMDp/DVNqdT7/IMnQMZHdo5
B+5b8LmpXpwiOhLc2kqC7uSyg5c0D+xVamC7l7TxZRxKGQ+M1WxDPKGja7tMO4Cu3sKKvKtFh6xv
DPQE4Iov2OPxjiOB0KxArPhhTmdoFOkx7s23uhrG7eyTCFncCcpgYxamxa+T884OM3lrby7we8//
TFOaO911d2NirsTdhsWEZXnV4w04x0X5k7EQ3tRgnOouO40F3zk66DZOG/xtvOIQBsWbWcWXPslu
Hf4a0pi7tqH62FFXPHiQchhvzjO1ctQO5VgrT6NiFp3H5NUNJPk/44flB47i/G4ZjCZjZ5ormyAI
6LVDUUiyuXGqHvweWJNlKZyF5Ff9+BZP83eFFhtoTqE8KP91ZuiukIacIDGeBVdt6AnGA+74N2XB
gUfU3gqzenI7v18XwFLnQ85JhYsTOqKPqqPDYZ/NwKuDYV82E42c/bTvJup3KLxe16TJJvD/3NpX
1UBidliThP2I8S/R6/3dhD7ouYkwkrMSQf2mHV7vrELlTyL59qO5GT8pxuyQHAVMotymvYItuYU7
gLfIRBE3/2gCo51XpGcLuclp9hmiXiTjZwokWRQ0+txGy7d4AsSeS8ZeojULdH5yU6DWTrzNJBB4
TgwOczykRjW9+5LI+lgSsYhJRWHqRxLjEW0SfgFjBxRoyy5JHlP+q1jaxDnMrY/B4QzooNf5CPGU
etYrc9lBs81CAptpnDTCvzMDB0SRc5IMeP89frUSYaI2ofChZk1A7FPmAPgw6cbIn+iMBygWqH9Q
4ffiqQ2sbx+C99puE2vt4qbnNAzJ/+wjl4hVISGEFoFVnSH0/Ho6eWrInBl98B63xci2PCbpVkUY
qjpu4FO3Mab2BOJmgSCyHhjkcBsL29nGz7WBTawYudzbYUvLvENGdIJMiobnrwaVPIT2cC8LQrn4
seBBNlXByrw7+zqBzFg4h1nO/7B3IWAPwNd7SzwZmosMDPY0uWh2Uqqqv/sS9E1JvYcYxq+0IUgd
e4wyYVoniBc2m4WSZ0Fcpo+2RpwVAhSamZ3yviGWsLir8drGgv+Bns0PWrRrT1lc/fCpzCYdM/8x
dl69rSRZtv4rhfN8sycifQ66+kH0nhLlXxJyJ72N9L9+PrJ6ptFzgYtbKBCipCNRTBM79l7rW/Vk
UmCTfpQx1K+EO7eU9+j7Foro8KFx6M0NV+5aV1FC+JwGcC2DI6TO11qLHwwdpFOiv4OHy5iE2znX
L9Vf7T+LELG+Xjf3sY9e0w86GkclV3RwndhMewTGxsbMvtjuozNnaQizaWUXBSyy2HyGnMDwOi7A
cDSFQ5MkPmrlCQYaVFtrcuZlzv48poxwq17MrPTkuG0zJ97+nR7Q/bUi5EYPUBRYROgA+BsqqdZa
YyIu1AWdqaFDrDOs+3hgYCcWhYDpSZ7Rwq/yb9Uo0qqB3iGWMDl3WiL9bP+TrdaTXxnaXTRp54xJ
33g1RUjatEOZARdihQ0ERiO2MjAsSUnhh0R5NCfED4FRKp7plwSHpuJ+M+qms8Lcmi0sbuUH5K+b
nNH/fZqNwZbIJwb/YU0FKtpxGyBL2vYoPAct0Gl0J+FDlPfiDAny9iS0s/3E0PtCoysx2nf4jO0K
QCfnB7ebgK7hLqjrZyJ77IOvtoU+lgv4QzhkjCK8hKD5mJiW3gKVwUuOxeOoV45GYDHzzSCv3XtL
Z5TJ7mfeGWZ/6KRj7VKj5OyXfbzPeNG4nEwqNnABpFZhhPO1d7I5/a1EFvpQeQBwXLT0GQ6QJSeX
/lS6rwwusHuy535J4cCCPYZifnvaqRLBlq65jPPLTZ3QvO4AA830kRbpmMDGbyoUl1Qjs87Q+yM9
rxWOzfjBNoYWu5iMl6JdBWFBP5YP+kjDkCTa+t6L8I9rtAdb1zd3PhCPjEzYhQ2tbE/cwQhzmk6U
SqJ21wZoUnNZVzstH3HJjQHVfZ0eKQkk0oACxbNGn6ALW+S89Le1vhznU+2Xh3qC69MDPpzZugUV
VYOJr+pWzZxkbloaG6bSRKKsmB1kSdYxgQkN+vztl09QAhbx3LrYib/1MLDQlq67koZh7CMPHsP3
whPNfoyTk+132kFLClyqSt0HqMQZOw/lWwNTASXWALcURZNNQTwLq34FJHVYiwaNtxs5NULJ8rNQ
RXgibTA+VG4DPHqS4ikO/bmmMYsKxokxuDTjDWg/EqQ9VR1GU13YoiPWJwnwoxPkOyd5VDCiGa+0
HsrgdlJqowwhNp4yub/VRrDqVO8jUPOducsAat4Jn3OIdfykgB3diQZHeAxKaMlOB1p83GxCdnL0
I4HWQTTEO6E73y7B8D+18+qiqlzJ1mWklDRKEo07yW7thrnO6FUtNGKmdnEpXNJqPDbOAA84GWv3
rOHRXeQ2ttncJQDN1QFftZw4H2DelwOl7E8S6GdieGgOCBQME7ugA5lQqPbQxTzDRHa5R4+0jupu
EdA0P7GnUDtUDewNymh8xxF31mi/PVbkI8yaKcHiR4rsbILo9DrJEdll3qiN2U3kl5XXKHb0THtQ
c3JHYXR7UuuVXCjlOsjx8aXctWV7aAK3Od+uFptt1u2ZnqEKD0K/nuVsKjdaCf28b6T2nIlGoOIu
3omx+13n/a5TmvUorNF6HDCFa1P+SKdO2waYSO4Gz8RzZYYkEfRqI2r9EvRm/OX05iXsGXAEgdMd
rp925XCQniUAVmvjpmuRbpuAIKhsI2fZxyPb+LHtn9NITduWUJejXerrOrP8+9uDrr1FLWrSPmvN
x2tuN8JGu7xHlU0iJk7SEQXZW9907oyaH3GDbmW7dNIZ3lwLNYN0sevrZ0Z1FqhS6a2jvk8qGvNG
9wamLPhJUsWJP5nZUgTwAbFDkD9RJgDMpgHMJAO0BpInpLJofLUzxNPdWJsnJoLmhsYeLvXw22iY
P12/TlyEt2qDkKSc2F44XcEtPbYsROHRa6Lc6nL7lNSK33qNpLom1WVRM8J79AdHLZHrwdnIZfA4
VYl5KJ19WBmXxJH2a4NAemlWnbGqQ3J7mblsxZDYF620hqOvR/ys6+eZrRK+oLo5DkZS+qIieXKt
QSeU4YoRVA4QmAp+VV3hvr99tdZB4yiGGzAGaiRcvu2+ipb9dNrk7r5m9/ekF9P89nlCRF5oCgFm
YwFf1WauQz5L72UTys8wQ8fRxll3byNpuqutYZqPNBFh4MblexoTv1r28jO2c3s2TKF90KeKEgI4
ClKjxscyb2cbn7RCRLMceUZn5aIze6j1lQlzwA2NVVoN4UUq8Z5CiVrUEu2xEVnVG85VTHZDh80w
r05jxZvfC6+6/IbyGM86xtVvWYBIqIYMs5cFUJJIBevb5zFbUepPKc20fnzvlbzIpm4vviA/Vcvo
HsdIWWsHkhIiaX0P1U+yBOZ4u8Zb3AUVcoKp2ddy8ylCSyTKvnvFh1mt0y28IXXyOtXtLMfZcumO
Fn3WGrlFPiXLaDTqvZOQLpPjgvG5Nu861H8rj/vxsQUFMsM+LNcVXyEOKAV9YpvOzsug2bdhOyzB
5dorjRb+aFyRD7w1T5LxSNTV3YvZxcaesKuZ2yANTBl8PFeBZqyYlqiFV0t5YGFJWEtLtTKDeDgE
g3bqfa9+RLT3GGguMWPsIip53QsTgXyXaXV2mBqJ5Rt+8ZIaEQ4eCz8WeZ6S2k2MjUrOrVWYT2VI
KUWuWv1RYFtyncp8Y5O8t40QfaHRvThXLIKXuvDRwmZ4mYSztNza+sjJlZu1afjEilyua0uXR8tE
xXY7u2zfn+PEj95Chi2oDJKD7DtnZzQVbbZShp/KLg+o97UnMythq3dEWSqaon0B8C4xaRL4zSQ+
9diaj+WkftNrR09K0kNQd8YWl0yzCoYR41E99S+ZbJcxKH59cP1TVREiHWveA81j/VBcn7kO6X1+
mFnoLkokR6ltb0I2+7dV10c8OGpi2k2AE+e4Z6snPAIOG9igfDOS/CsLpvGrneSVvMM+k+06sp/u
gW568ZEoVPalcpMXe+Lw6UGrLv1AmlVzPwR5v5+uD7ePRON1+9LuoivhMV2oXIXPDRb1sqBn3Qvo
JWC40ZKDMH9VOAJMy+EtBr9H7oxW7xsz1Nn2m7Ow8d9v5z63WOatre8dJRPiU1OCR2zc2n80g2rn
ZiiXasDK+7Gt2Rj6wj2JlhgiozLPshu3kZWPgDg7HQ/WQLGKS36pMdBlghhZmBp8/b1J1Tn1IvYF
YJ3BR3cvjPUZZ9byHpdNtJJRBeGI/UXccdRz+kLgGVErmRWhBbKzdXR5tUu7JNTY24cJxB3PIJCh
gOHmlNiFHefxtsyZTZkz6yZTBnKvu+joltDfcl3UA3Jrgaq+H5AgosixrFVhYlcZwgzDYUc4WGVE
G3ZG49KZcDqDDWZ3MA3jazMIdzklgbYQY7FWma4/mSb+duDEYpdgyDPTLqvvMsspt6Fwh7NnQqwA
nqKtSI6jruHmMvb1yeAHQauuykWTRzotSNKgGG89w5KoVrBWH6IQMC6l//gKIxVCmXTMLU2c8XXq
D5UH9XNITQlEjxC7vSz9ZtlGRR+TBR8QjlPAtRissWYUkJFEn+rGjlSm9louHW/zEYvLZd91bOzi
uOHGlo61XAQk3qx9de3Coal9ILHpU2UGIx+Vudinn2D2QmHkg55ewO0DDcDFW2ioJ/SyD51nD8cm
67pHs6MhootIkPTW3mdTx9jCKT5DzMx3keeNr51HCEyWXHRXEUZ8ewWe726iiMmNIY3XHgESjpl0
XhpdfmYMGu0CIX/G1twgvjQvrts+BEOdLLU+KjdRrKW720dahxkyYiyNjCA4jBa0M8jP4TrMG3GI
Mu+3NgXhuq2YP6achA3J18Fd2J64OMS2tUuxkq7+ogzsoNZUtKcUMjSYkZqVJQrA+Gnkc3IdQahp
43g9TawiHj0NDdcYArs7bE1XUhjGIwZn1bZVhMPAmS5Xtztkl3/KdPBB2KovJvachmNiq11t6y85
/qHCsL87jA9D3oDMAhqAfLU43B4yzYW34IGkkwiN7stSW01elx/9vnfILtDjs4v5UTbI7YkSWrZk
cdUIk3x//dfZCPihX7uiRNZe28PCapg3tyRUV+R3X6SXX3tFQ7S0IFtjX5ycsz0+FPFjysDzgsCw
u3QTwzEzSNQ6GtqncHLaB+Gl98R4j49mMfmbNGcdTkovPg5sUO66Rix9N88f4XnYJ1clWNeN4FmU
NZZCqwPlzIkMg4MMDxFEm6b11dy8suJYm2z8NEa9vZ1IAAM7egoNx9mGX+E2cpX7YzDXCkpirdAE
RNvOIe+lN/o1sr4tkZrWpU4kMu8hwTNtPE0Wvhe2mug8Gz1d3p46AKgLG/Qiafa3Y9d7Jg2ZINDW
eaKR4gOAL0/UsTcbWMZ9jZSirU3W0dDc3z5C5V/Nh6CPXqY6jk+WZgG4GRKQ/0TwtXrjrR2EEXQw
7hoJec126KFdd2N1W/8UGjZsiHowMVAEHWumcxBPIVUxIe6Gpl9JvQQZxEzvWGg0jQa8oXgulXVJ
i1kp5Lgu/Kma+wMxU7lK7ukjBzMO0DKPyg9cuSSyYoa0gzJ80B0SEpoxD76s1j7KDp/HFDmnBHHq
GQjDW4vr9xXp7LQQTJ4NZKrcVTs32AFW5TX61orpv3NJTWaJft1/WFMtz6Upnyh58J97qP9vZ7aZ
GvaSatteXMeUL/ZYQrkyYHO4cUrHzbKjbajjmS+SoV2HiZSPAnf/kohfhqX0VoERQQ1wJs9b9iRC
QVvT2y3iTLxGlrm71UFkVBdH+s9YwDUGTBp4U6uKkEakpfc9ZER2XW88twfyenc9prlV6Q1QZ8cU
nKlqqwefbs6swJtxhoh2YXPCbH7wgrMy82IXNkm7wN4DLD0++mT/HCMj9mZmh90KJ46/m9yzcN1k
N6QVCkSDvaeOaJ09qpdcWqd9C3Lu17DXwWZV3kzvmLYE8L0BhC3rICy31XWCUGQWmrJAFCtXubwz
rPu71p8eO1yRy7DvjY3WFnSahbS2gX1ocLo/5Pxxt3WmzMYXskD0lXZVAWtDKd6DMFzI3K6/Q4yY
DAPq8sELv/0BbldTtOVTbl+Bk3VAbH1Kzp+8CsFDArkvbUS1xsbb2HLlJrtmsONZxCLal06By6up
kNpzpS5ayfR7ABS2G+m+7nQ8u7vbUyDSaN9G9TiFk7EvxKXHz3aIW7wUVSnAqdyeV9951SN2hEkz
ayOsBXdZZYtNJPIXsiuKdZCjEri1WlqBCM1q0VwbFFBPNpnjs0EzzfUY6+FWXLsYQ9S/9Y7ubrRx
EvuwQU+sfOAVlU5bOxzXjpkJmhxlvFQOEmQj6zbRVRRcc0faJzbk28HJBEpcac9DUocHfUbbA9h6
Jz2cxtY3ZpCOOZv76iIyoVGNpkU9qyiASx8h2sq48zy4XrW30Fy+oOPf5IUCS8alPJ9w+SgqSzMi
guO6oBZmJpdN0RTXZlmylF0+zoehb1eFwc3b8aPnPMwpeZTYVyqx94VOodYHjngbEIABz3hsoi65
TBl/xaChHQpovDIutHb1tdqOJPYIOw/cZaebjIrVcO/rDfUAQvTHgPN+GbFbenOt97jR6w8aWf2i
ZQC91LTwpGnDuNcKuHm56Q9/fYR1Ytz3+K7zCj7W7TtGY4zX7Jb++b0Rf6Bb9tYuRHEIEY8tze0B
pYA6idRF6+yDEIXutW3oaL4YcFoWkNCtmVfASzNIG3irw7Uam2LhB5bY9T0vSvqpu7waKJ+uqXlV
kyy8QTmroDTEs5ZhNugFOei3py5ZVHnsH9upUEfpBcZTpYb32zM8bKhBpRj2ZLWXaTe+F02rL1uG
O2uwHOmb6zKMt8n4YR3ZYVQkKyPNQGLyu96q0JqnJSYS+sQX3fJd2MMRRJhapQgkEoSqSdetrKRL
9kFlepR1NIPyvH12kIDccRegl3V9Okn7GLO1O9+euRgjI1ZljEDGuwjItVShANflGwuvCoyHXq/2
NUiVV9Hn4QaTrwMOyn8qMeU+mdYh0nz30y2hMbVWPCFFqfxzE1GYRq730ifhiRlhdSININgYFrPM
2HE3t/U7p8I5hnqAUSFLVn8ViZVjOLRcoJvmvpNtybXJtrlIN05uFPNqqK1L7oNQ8ZPwySmLZl5f
38EpFJsBg48njPIgDE09GFFYML7MxTy3aEmrYervS3dYN8o2kb/hgLsdlRZBzHqsnI3OLQNK6Vjf
a2XzEQo/Otag5G0U059Y3GCA6pNzxEDMwDAg0xdd6zi7na+pbp5I7XEweFjmpq2MBz0feCm1yl+9
wcYmwn+EqVTBs0M6sXb9vIV9BG3p5KwaGPTpOJzayQnOtwdy7o1l75rZrEmMC2+f2N/eLN4XKqEp
DbbU++HFh6t/haO/AVcnfxoXgoy6V/rX5nvLgKwq6ABmQ2FD7um0ddTo8YLZGiW5GRx715dYJQdn
G9SSBmIbt/fS698cOqSMX0N3J4kE2wHbf3MQQmCAoaM7Ne5pAkI172M0eeNYyEcZkeqtYkotLWah
VComoyD9uRWhuiCELCjqU8CeHSsUitwQMoqfSAhF+FGOadcXB3SjTE+vBIZ7mVnLMd9YTRq+aZOw
N45TGGBrjeAt7tlWpdr0bkqTzYRyiufIexvi0nhprZY9RZ4AW4z6n5H4n2eYdHohr4QRT5yQUWpP
Omk/E5k6B4H9JQbl6dLI1bo1do2CeqzIsrVtQ38mhIWOKF4+S8thS2pRvOU6/fThIZ37KiGS0/Ls
VR0wHVEgcHcBt9KXqgg3WTppD0mg5JEgCe5sejNZaslmPzgEIszP2QsSvK3hKigfrqQXsqOFHKxL
QgAe7CllP8LbbDbVj22X0RYmif5E7XihSK5PutUYT6LydtYUz32Q05sUs8zx9oC90llCnIIM7LQA
5ezuGIRtd8mYnS59lZYMCXxaOq360rpNWVn1dy7x80cqpHmN136TJcNrnaCEDTN5l/l6+DRGmG6c
fDBOuOUmhjTJU9UBMMaUGR5iYww4aGxYimG8H0Q0gs0ljutfL6kA441rpNz/6/NWlXurugfRpHeS
UK6o6fBD//e/MvvqJXIY+1rESt/+dKdgNakG869LNM0Vuq9i/E67yF5qrHHrwVTN22AdbztUVXGH
9yJnYU4jAZLXDZBXDCggk72Df+WIxrfiNPgqvDoABFwiyI4hVzRRANZwrOS5boBZ2L2qPhUQkli5
ZCNJawRxS5uGUBV5zK5tupA+FBk926FyGjT/nBKIjvVDd9vK5syMGFXa95md2F9tE73bCu+zQPiw
opMHrMk3zspV6S4FVz3PiYJ+FS6NT0uLIEyhqewY2A+afPMgx3tRQLDh9eTQiWHHjjXsE8s6lyLR
99Bx/XsV9sl6HFx4TJY7QUB9v51mZpoVu866Kjf17JxKlZ9vn7dzJGHI6sjZsSoA3o7qHns2ORtL
sFdChzWs4Q97qwhGi2ul9pcWoimpdWXfByC9N/iYq6Uav29rfhPgmAssavFo3JAIAeoQV0mflLCe
s+B9Ypd/TA2XKoCCejXSlqOzxIO4PqBbPpsA8K/T641fhW99m+jQ/6LkAd3qgDvJgq9qGMH6dh7D
R673qhafUcqGkpuPtkd1NW3itAA+S7Qv5Q8mGNRlGZKGU27QEokntitJ59EYbfL+bm4C9zpOWgx2
7Rpl4l0h2F7aep8N9LW4ZBREFMN70pJ8JSs5rkLs28exN8YjTi4KONTvvYtv2bKGz9QsHiydBUdw
UZJfigt9MBnfldDgb6Mhj9pO6r79bFh9gPrrDTS+/TCl41bYrnuPbR36Y4MuFKrk/LalgV0yzlLL
I0jXi7bQJ4M9cdnVImoa73z7KEdBsxeW/dpn8HLNrOlhLl/tol3g7Mc8qR/TxtzKTOvewhSEWjAQ
x6b5JuPjPPEe4a+R6yWcYXF72g/gfrPi2mZlHnWnKhGRR8lylGhSHLxOJufY4w3t6jT/8AsWmTTA
uDplerQKuxA20qgn76LS9rTgj7/++I9//P0/vob/DH6Kc5GOQZGrf/yd518Fwu4oCJv/9fQfj0XG
/7d/8z/f8+//4h+H6KtmRPe7+X9+1+qnOH5kP+p/f9P11fzPT+a3//PVzT+aj397ssibqBnv2596
fPiB4dfcXgV/x/U7/3+/+AfzWH7K41j+/Pnrq2hzaAUPPwHBXb/++aXN95+/pBC3N+qv9+n68//5
xesf8OevFVLin4//6x/8fKjmz1+a8zfblML2XNfjHLKFYf36o/+5fUlaf4PqxRdMR/dsaer2rz9y
AhBCfqX+NxtTofTgLeEAtUzn1x+qaK9fcv5G+gNNapgAQrelbvz677/8347gv47oH3mbnYuIWcCf
v0zbM3/9ATTveqivfxsdWhgepsW0wEQdZAhp8PWvD2b0Ad8v/0/bI5tgMrGIBUHgke59JeAQ7gy2
I7NKpMx/o8ma27XLTFU7F4Sdr9mAgFz1lYAwYVCQIdNvrnaIBJ1j7+sPQeb6S7evPjzbUrO8AjAA
bnDmpr/hyaZ35aBfmCq8Fh2uVb/IHpyMNpeLrLdC0egOyZPm1U+upj0W3UeJ6mZORuhmyCeMdrU5
zDQBntoGZVqKcA/FgzvG704PHgIXoW9q7uTYil2Mz2E++nU3a90Es2NI4Kxu+sXKGYdd3sFd0CMf
s2D5BE3KwWmtTmUPckDa9Yq2P2KLrGXY5w1EwMXBxb5WyDUwyt5qntO4vjdSzUBgAX6ii4IA/zdc
muASjd5pqpNxrln+s56n57B61Kzid2Cwa49ksMogjF2jftO70NAvaUdmBU0rrI+ftlMFc8LCsgN+
vLlC1OLmnXqnIfxuNVuTGxU+ptCdG3jwEJQtXQAem0AilG9xfGOpgY/lYQiAdrALMv15ZJR4F8d+
eqabvQWPAgQNLbjZuQkzCPPDJMA4KRmPO/VTphBq1tb3gLnEM+1NLf1pNYXaOXdRO2f1oTaGg+Ek
J82GLjAwRiKwzqXt3ZL/hHvD2Y4GZgH0UARJp9/pWBKBlbHJy8KYMk4zDwOF6n1I0FEYQiDJS2uE
zxA8Sj2E3JJxuK6LhUQgWbnxoRe0ZXriQ2ZdTOR2QrwAUpssWLlDypTJQTPVaO47Rah5LFtzYorW
zbUGIBxp6mDNm5WPZmk+pMVz11vvpmNbKxcHRI5qf14IhwgMvJv4mjBNC7nvI0UQq6tftMgwkMg3
QDZEsiIBA9x/LmG/4uaCyYR8/ory8Knnr7GGzbloUwRMtrkRI1PXwWx/Gx5pob5qw0M4IKoIHpkU
A7IlEc/R0LxBPN3CG6+25eCTz1G4YtX46LTFhIhxJL/B5lRSCV5eN9TDxyaxnkn0WxiddRS97GZV
4+JOo5m9d5twpbsSuzkugrksyQTKQ8g9UwjkviyRaCkHYpzJarLKk+G7Eg1X+DkosN7ZQ4kzp4Kd
xsnhtXRSCtqt2yzqz9G48qWtf1WqL2Zj/BX1Wcb3AwmCML3SoCqh/sH12/jfZs5PGWKZrCe6bh7b
0ru+FjoEfDwZCceR1lPxFkrCX3ILQX4/yf4shTdvCE7dDCjM57KFyzMZ1pIhGDAph1TiGIUuhpO5
otsPUyRgWjdQPbdaMTdjEtOpw5OkhOSrV5cw86pFYRqY5lBRa8NzONU9/DMyN4imQ8FiPMZBOS1N
BVGi1+g46Y+6V5IGIGtaH+OBTO9LN0Knp+2pzeKOcQ+I7ykFH+PGOug1n8zPEAC1QCwZmABzHJcg
QgHolvEy5BYn+yo1W1tGHUNMEjcJBi+Qbroxr4NUwFe7GJBgKhdFAM0jO6wY/QbizVEjwEDIFRtE
dDqXAlJBrp5mpGaxnUtfyp3THkscLZmIH+p067NQI9i0eGMdDymct3da4mAaz+AWJvonR9MPotPm
IZhhDoU/bPqp5rwjLmPh1F+quQ7HKrammm1tpaUTuMjAnLBxsKsBXsfUKb/toEeZ7WmboH5P5HA1
q0FPCrJiYXdAp4Ir21KDPrRsHXeaG8r5yeAJstvStAXYmlmU6B+RC9pMsjLMuE+fdUXcJneNbdJG
JAkTZ31XSevKf9AwZXD8c3sik8aptkU/vPlFSxRF3v0GDFWieiX8NdmFFtGvQykfm0796E3xzA3H
n/Mqg/tr9hYjGG/uVcP36BKvmzrd4lPPqyvGkReblPEeOe1iMrUT3TImhIXa2AP5I+RADi3nK0Nu
CFfmo9dkDDqaOzOa1J2S/tLDPUrYx8wQ8cG0p2PskfkMtivXcWSSAAws1t+K0eSk7bx51qBKbHkv
2z46VlbwzmBklw/pqpfQWzrbQ5UoRlAl5dYzjH02VWA8qichnGPb4BUEfhC7aGoT3TuzFUSh1esn
zZhXUcY9TjsD64RX59/j8cMiQ4x7MhJjZIVluhQVCTLZyYj990ay+l4/iBv/jVY7SBHk2jq2SUWC
qQqqp6DJ5k6rnrS+dRa+jnxNxziJShxJLJBeGTD5UnUIyQFoXS6mc8nMjH4QD996qf0MVzUYN751
FDL8TMDamA2Z6I6h/0x1uumb8tDnDWI0U51bnUEjc9+XBP/cSomIlnm56j0Oaoq/MEDgcJd7DMjd
pLkMXOtNNC0CQHKFLD4g5zBB4OjFtMd8OT2XCpdCOdJX7s5ksoOHZ36RX1lXgy4eTYwFWauWTueE
cNX1e9fJEZfDc4KTzSTW6Z2PiC27iY9zTTLXWUzuXUtZctRaGu1tw22kqs6xmDiJ2I7cGebg4R5Y
47qECQmuzBxPcmoz/DtNfKcniolYYTPU4DKGMA/AKuqei3BUWwmRIHa75VSV+lNh5O99obd73e02
Pli6pdI1e4ZyscGF0Cru/eKhlEmwRDl1vZHPktzfQ83QJut3MeXtHaXrCKotfRVsqDCIpZ/StL/S
kVZe2jg/bFi/0iBb5zlIC4kvdd1dB3sKFTGAqjHVg0Vvuid4oOMdzUiSMSWxtRNe0CFZ0IJpyIHO
nqO62Vc0NlHX5C8xxei8HljHxUDB4einCIXbHO/exQdksHYM9zkxO3KcccFPsrWWEsTIvC/rTcG+
lZZbdU985ZNdpWLtCfdJTd6HE0QrrE/uDG5DSScLjiqMCVLGHW3ltidACweVBJxzQwTQRqIwHDyY
h0GbwFqpxjvCdtRQu6sy3Ft599zk3zCVqXtS8VskxGomA7fU7srcCR4UxqvKzo+ssEiWsDtEyNIr
/z1lDQHsXFNWmV21dKCqzkMGcc1npRFARAdVdybAK7BwzdiZSTt/9a2cjr8GxzaG9FsxlEMoCBKg
IPAcPyEKeQe/iOmdzTIBjuZMtMNAH88TclzyFlCAGpoIBOeWbBA5q6qkmqdu0MKcNMnlyMUKpNh7
c0Uz5E68nJo44lCNXIRRSyftQKvbfIZKtAp9nbb1ZM0i245WjqZh9uEXYQoYuHUzeV9Ll2AAG+9g
ZQj/oUUB4uG0Wccp6WZOaRSrURVvRgWoXQV6Mk+sLMdzSAY2dIjDRGMW3cHv0vZ+vDHj9Tdn16JB
NdQaQUyDRJDiGNucaarZmOt+1PKZ47kjhyMmHgowyWSRmOWqH00fHcZV912d1HO4sB6JLsGxRu/g
mnSiCkxTDIA4ctkAGvInYenFWwWyy548Iiy5P9oVVC7PRu7qGf1Pm9TQTsxrU6EGIu4QjTil/XvY
NilWQgP0kJl4qJ8QzTbXNNJ8oi6iaGvN5AFN7cakQSgyhBehTH8QaOZ3ppUec0fZy9qBoZIz1FxF
frI0zcHEZOUbM3b/7ozN/+8EcLOeOcRLG/kih+BvTUhUw/qKb7Xcrd/k1trMzTmi5/2YPnf0M+PQ
XanYh65WwYKU07DqClovA+OuVY9w1LbKn4SAmXmmTOCA+M3hBhQcjeaJKEzc5P0n86R7XKSXIGPo
9YXe9dSab5CnN7nIXHTd7NDcijdM+D/QLQEg1ZBAPWFeWO5/O9Kdo19cGv5E+QFFJ/Ua3poheXcT
a9gbjiYIESctgVD1O0V+KSNyRX1i8dv0Xn0nGZz6Ed6pk6E4nwKwCBWe+C35dfc4YnkbOnOfDt6O
vE9rW+CinvUQ9V3LPcWoogwM+CdqLcKGUOcAgGWiGWhPlrJnqkq419rfVVEtputSLDsHK4otP0za
aZFCxOD1q7AaMvy5zXpwHIri4a23ERj7cfuZdMBXM04rmvXxsUWQhMwaoyFBI3YxoxMpFHMNLeEv
Fl9t6Ozp6OxHCwCPC9dW1d5aV5xKJTTDpB5PfVPT5kyCFCIdlAnW3GV5VeQGFhb0V4pw5Glc6tqj
cnmn4pL8xrQ3iCix3qIJHX6a9Q+1zI9YD96YRgZmaeAbg0XuHwu9P/sUk6X1W68YABAVOhNp8MEO
74OsEOlhMW0m5gEUw35OYmrWb2Vlb63aLQnktt/JjsYlYDWzypEGWvX8EfnrS2sUD03inL2yN+ae
qDZ0S3mfSIoyI5K1aQwroErmondoqetX75KTbvBNh3fZiGfuv0g6j93KkSyIfhEBmkya7fNeT95s
iFKpRO+SSfv1c9izGGG6UVC19MjMayJOVDMAgG7+tSp4bWZyoOCxWdaELzNyXpzp0PKBAsURBm05
7eAcX4q6/zfKt6n6Hide2Gxcdv7uTsbz65Sab4MAv0w06sLxdqHYT9kHyBI8Bn30YLVOA+YaBuWY
mitPUaxSYs7I4vyi/qbltdfM489kSC5bzmLnucglpy35Xv808lRCrS2W2wVrB/QjPBzkT/71gN5V
y8keG8jOnfgwVN1PaL2Mkn40SutXO/PhrQUTmo78UEvaaVND3em6s9RxsmMBRBYR3jRbExAHnN8V
kg8aLKKHcIM0iZektN/hdKzZ7m9is8l42CMQx+TdxSiGreq51MPD2Cp0q13KgVF8dMKc157o38ze
vg52dOyD/tOMi/wvpc6fZk52M+f+puIR35WzoJ1xUFDjMnvDo+zeRi96HkogKjHmlVWLABsirfdr
D2CD7ewYzpE+uCFQP/4nmCPnwXGKw79Ow5o7dTh5LBv/22hvggCZJdnZvDX2DYRUucZ0TU835vwd
oMWjcQAoT3QCeikAACKCuGDmYJhqQIAKzu7BS5sdA456TW8awVnO+RP0vNtwwpPT9PkeccF4IR+E
2IQhWOvcNrfgaeez4hcoc9wrruLe6FKkWDGYASL8SAIoayQBhofMKeETbR22AySvm3Vc71iAIkYx
xq/Eqw+uB33cDJh/kqO46SmiNz0dRJnoR7R+09mSWrOBP1g5AV52jb/ONObfoSTLqRRZSoeBx7zh
ge5kTwfLwtxF9yao9I8CmG9AFVYxf+O2LXlAQZy1Haxp/dSYSnLrxnDWWOBgBMbFBtrLNoNr3zR/
3aBe7D6OsxUS7ak7cQUZkoWzTPv3xWcbCAwVfXnpPTc/xj771IDsNI/9zd7CvpQvWUaBzQuGRQ8E
ReI9wSQB1eb0vGJmTQ9SHx1ULNBZg4fIKHFXFUQcs1peBTL7yRTaP+hlDck5NUV17z+SKbdvW+tB
2calrKZn7oOdG08ZPlnY/8oOq2OGS8uxZUC5QZFU4JiG07F1zc9gpJP0513e8RrBe502HsqKvOjC
iyVd92Qm+M6jFtYMcnCmy8SUUx0fy/IRCZB3U6lkEAZ+mXYrewgmFzhPpeR+xB49ffpR1Tz09la4
3PBdHX55ghLV9KHXlhK174yIeSyt7iNjb05HEN/8+K/dsSnDGzVxnBXcwGtmpS/QYjQhxkuKuxcW
OyiKRTtjTiEbbDOKgSAXuE3bsjEAR6TwGFG0rzyksLgYkj8D6M4PbPor8nYbVd0Lz6T71xBLXdjo
aUg2Mn8XUnNwLDnadJEa9q4KEwONJrCUpBm+i47sRoN04qidyQMOfzuQfdwwrHuVaTw1ZX8YO3An
dWZtbCPcc5PHsJ/XnK5YD1SVkpJcviQ8N+xtyOPIWvOLRIpDqol5T2oCW+y/hEr+K7qKUy7fhsCO
Dgb5PZa6ttAMpjXhI4q5GOPRbHqdm/C3GUlc1z2L040TDSiWGc8i+6gxwuMm8hYswZJdlDnOoWSP
squEePR656Og9TEm0gzq0Pvwans7g2tYCT8aN5bi19/oVxitPMcVqM6GwCPbeNAKxH9JIbEqUljy
Lno9lTEntTqCKRh7biTSVFMNRJE3UBN9IpUHG1A/gegvU9sFe1EEMAs82W+0Zz0nDZv5cir/ISj5
blWSrFUdf9LxANwx11D0QRe7SKO0ydvPnHGtIlq1JdPKtCitauyKJJOKnSiGm2iSgy97supNXBje
xPvq+dh20yysAHqML4hcfwuSicDf4dou03+2Q1/AMg9J4CaxqGaARIWwJZknpeKhGAPnISRyGhHo
NXLQPPkW+qw+Cs6mC2YDbaG5d4r5QGvx3c7tnYzGXVVuxgJJXizevAmXeyzWEmHcPncx0GZCYvSW
zA6IGdig4vV2nZD7um/RaYs7A2noNnb5hGsOmfGCsnPY8AB2pWCNIEdx5WTTakyH2yjhWob2M+m2
BzH15jlX2adhawqCVpg7UUaPQj5Dv/APmambrUEUMrZuIrfQi3cjJNbuaUgFUVgmZ3Oc/J0F+cUE
9g0GEGiAQfM0EHRcfPYThs+i7CmM9RnoGy+6YBSMWWRZu+7sTP3YZfDUS5CjGfvCVZGnEy1V+08p
LNUygzoExVDxDmH+rKZdCkiOEHH2mgi5XQdjKZjqoUaTSdpWuEGrumlAwAqYd9swifLtWFfDedac
lxi8GRpD45ly6oZZNISctO0psMnXwcsW7QmxaQ6Zm/5k+geLxswrTQCG2fZAqAm3CjUWNac4zm7P
uNUtAzAV3m8etQ0LQrAFgsHDOmZ8TsXjNciqEQhoQkyJeQMmJT9chesmtjBgWbWx61rgACNRYgDu
J36HkXdie9kf/boK/A2tD8Br2TobPx38GwfTtIPRbq+6rBU0s3xxpEculhyx3jaZO224Tuyd9tFa
MSa96wKcrj2Cu85yhanJJt3JMJiOAPxdD9R2kTvg9jJRgVNXA/bQiP0zbm0nFbs+z1PAMXjKm5QR
xazvY+Mi54EX5xfZNcxYoeY9++/gHrgvcvDWlUDFm0a0j2rWr2zqr1Fnsc10sbqSF72fiXECGAsX
Nsv3Yhujr0InjAy3Q0Dm585V+v6THRtkb0aL+8VtXzprOlcl881AUKt1lnUYMI7sx+S7FKjdesgm
G9P2H435hzvxNGGBAwpRnlQHaA9oeYnw8qHPyaRx4C+udJliDW+eoCEerKiGTQETuNUPQ4OL3Qx8
hu9t+V5Fr2KgXVFiOiNbBrLp7EwXfUXPmw1D5ruwRqxxoI6hOgBkS+yttOXGGGwgBvUvSlGIOx6A
C8FZVAVRwAvpJCx8vGJDd0CxZ3fTJS12KCK3YhjVus86cRn09BmGz9IOodlUPSv10PzNiNIJSmbV
jUNg/GhxB6Teu6JK7hL93kQJg3OWzDIpORE0WKiGY00H1yDkIhmreo8jD6W11cSrLIAun02sdYH2
C2LQ6Mg514gYTlh+ueVVz8Arm7HnSG4icHH5E/CRRzd5Q9jC77rTxi4fuJYiTYiNbGb2USMTvTp8
IMHuEsjHXts1Zn9zQTRtnL6+BmbiIhWq/uC2eAk7m/A4Ze+JCUlXtSBZHpQpWw4qs34kSVn/6wYy
OUmbbUBfj3kgdpafvYf2dLOsKoPegrwt8V5hN1MT9UeC2ccV9s8EmmJ5dXJ9D7yJU9R7d1pO+6c5
66ONa5eYJsC3otgqt12E8Ha2uC07vPwBrZiRvRcNeDx8UzsnC/hQG2ODR9Bcda51m61950nihfJn
NN4EPQixb2t9c5KE1JcxvMe4ezOFk7N39b/Cq1md1Ti/2mLeVZq6uvNemHjtPa0fLMLpHDzs2mAy
CKtSr8mllBTdkDm0e8i3eIqqteyqlOMaX9fUescOz5TqO/Z/NXWeUChWhvqgu+DDlt5VTOmtYatn
Tc5F2idIwWwcuLzGmlcB5cUqr/SjQSARktqZhIQ1xy7Zue6z4Qy/ediyq3aSK96or6qh7cOAcRCh
hrtgDNgqAC71ds5prpbFVHbTbGR3jUjeXOut1JqUEUQYvul+jh5nSkvzse3H/LCEFeEWzLfR7J2N
3CHAFTlH5bvRCdbWP7MVKYxdzU8adQ8T5z6GBH/dBurJFG/lvPCFxHwsaiqOvDZnPqWkODMSa4ma
z1+UV13HYH5nQ8quA1Nd5KYsaobGWo/IDiVI9LARkPXSgtYy/7JheIgyuJl6+hURM75g1E9+TJqi
I/8tAMAJ2GXCiBVrJ0kLKN7Wtd8VJ98EZOXWGU+JbbI/TVQC+p6sWQlmgy0Sn4ss05OzaFwMgP3k
miVkeK4EscCzN2whKhElCcMYGRoZ6GQ0vTm89puenNCNo4n7AiFmgQK95n45rXHpXvrE5miY3WIv
48+wNpytH8ZLTkH2TzrMabGGP6PJxoaKDPNMyut27Boyvw3juVoCnC2BqM5JNws5rjQKKtWyvwJe
s+vpOykYEbh2jnCxtXlfRuer6KsXA6f3AYU0pcozsYPJgUvJXXVx8FNJrOuJ+3euGb2xxvCpN5zt
2Ntf5CG1+yaOoDWts3ghYANo3rOB2SLxPY+OyzCjJ6kgLYtbokyE6gkx5reyTM99HSQbi70DbIF7
brJBY65qmsnJZyajNWkOHGF4PWq6bVJVaiy+a4ThcnxTHkMmKHjQbkBiusDthppky3AjFIJZK6lu
Kje/66HymFVELxpE9YqP/y2M9Lv9QmaFuQ17oqGM6SIlaCu3nPW+51GfM+8q3eapravXoWDvBrbz
hIvsiRm4gJeQkWQhBrWFEfrNsd4MI2yx7js3be76M3k833BR7qmFJDQjXcYwRXSqy48ozIj9nZq9
Hw5PaGeKVecRegddzy7wYrcK3bbqfuaquqYx6yCv6449cZx0lZumZ3Wl455mMvb2HmH0KxG697Kd
AHdJ+cDGnqKOkRRS0CK+j4Zrs2nrmTxl/bfLOZ52zLvkQC1aB7fIBDrWpD0zdGi2+Gyelym8Hob6
1vTprRz9s0EmGqiAcSnqYT6LeJcStsz5z+WgQ+5/hdYWtBeN7W8yELbnWXwwwFL5zw2OKiYegn5J
7nKXhVioaSiN+inFL7pQP/Hn5CaTItbZXcwWyHWbI4CHM5HT/Zp+2ge7yJCRLfzQHCI7GXetghea
AKKC4RFRbVYxi1rY8T3fq/CXNOzgnqWYTgerOujmp2tAxGQS/Xl+p9gx13iLvywXRrJPWikSqHA7
SZ7qPvpE434yq+p9q1KST0mvZ4QGfJT8sldnJtW0i5hOKXbdrt+/zSAfnEz9mmUEkt+vn6xAkxgu
iUlAOEZDcCCu+7MI3FUIZ3ZbeuVfJKdEIYzQO6hS/popGSlq8fQiTHmDRUZjaZs/wEPx2Q/WiZXb
bS4pWM3OIMS2jAiw8hMaacq3CZfVJSvLT7epzroTI2eqGe4Rjhab1CeDBNnlrXblt8od0pa9+MJI
ClgaesnQoMMZnW1DtVR5eAFrtyTtu2ry0+xgLWGFAam/cWF4FPXsA9+Qjyh5s8MSHN0P4Jgsnf3U
M+L7MFfq7Pn5HwbhCAAYdwocca7ST4Zh/g1TEW/rjOciiRHz9HWHJKLMyBj+h4P/eczdajd0wWWs
aYByMrmWwG7JL23jWfEjr3hJ9pu10YCO4CeBXx0dGnWd7jpWSyu7JZBP1QxP0PmM1Bex8S+1C3ub
EO9Wst6Dl8WwZJ5PYU/KcS0QuEWEK7oN0S0NtXcWjExRzXWcMTbpze5dJDnk1/zKAhk590j7jRGi
J1yH6RtpPKYnb22fQABG1gHooeYk3Rm2qLeemG9Ik84cXXxbW30zuibgIy1eyWb7CUX/6iNnAvFm
J7tWTr+1BJoSO1c9RnTqkJ9aR++wBp+SxrgWo/vemMBusso/DvlQbZV59Wcy+OwEKnNjRQn8pPQ0
5NWF6Hb8kEg7IOoxeYElBeZ+NxchYSlASg7BiNXGruR6bK0d8DIAbHbQbsaKBsdDzfqWaBzzkZt9
Gen4EQlj/ivdUzqYwaPXpYRLqfjIEn0PXNXaeR5P2WCN8UkkBbVhx31SpOehVWctAalNqUaCYSWs
HrJ2PhQsFvdhhl2C9HdCvGuL5KGOpl42zCMTQIxIkveztPnRI+APYGp2QZR/Byk+cm7tAEEAC2bV
6J1jd8li/0ZLgPChE/VlbGwMvhjl8JP80xRSq94pLKJHlAN0AwYSuK8XxsfgxfxhYbi8CUnJRrX8
U2bDK2JQilCX/pO7zvNurQ33JKsoryZN/5EL4YOnIYmjCHdmoF+zctl04A4O6OqbyotXPaxzdrFY
gF+tbPxTJYsyzV0tVg22UP2zJaHRI22NECENIgTxUDc/oxldrUoDXeAEizWcJ4fJmtm5ENY5rFNY
putepOeoLODSOKTVRkSjVVNyKGW0FaCzl8A1Bt6ePHEJf+gw8G6GJrhCQ+/dlySRjUbAOCaeiQ5o
zZEwJ74kwFb2TBIe5tpNSX+AzaIM0J1NH7oIIRhsMSA8Z+GXzH5JYnbPBCAopssUiB3NWm9O0R6z
7eM0VF8DRsdNSIrURoLpbQE2XScv4JOBcTl1JSGTcDq3dVXpixr0D6NR4uuc8rHw58fYNTnPi4gd
jsLHZ03aRkJS/3RMA7dZ3EExikRyNAdGVvgfn6qrNOWi7he0uS3Gkq48CtWhLAPRKd1nT7foujoE
R24RTysPueGpBO3sYlQnaqvleIjavc0EpOZgW9Utk3nPVg9hP+CRfjVyvO5orAH5xoi55tA6p8Lj
9I6YZfJgVzOA5wTJ+9bGYyvs5lOajnop7UVdEn9UKblTdYzEyNOOXM6lu9P4v+o/EE8EEj2B/QvH
iMyD7HXyZ5wwZrSz7ORnHFP3UEjzJUb8BX66ALOXmv1zPYma0w4PINZKoj/ZO5Hq+t3LysCUgImj
9nn/nQYQc3DNETatSSBm2B2lt5Y+qkFf42cz60PlXkbmbAePoTQakuZeRX54ZNr4qGZaXsY6ylby
YQpbaDFKHb1QX2SfxUgIjOAwRM7PnJMnhfsJilUbvBltCpKy4LzVeXTISHN45Ug9gDzr/HmdZvxZ
w51P4OROEWb7vY0pZBeZ7YUoIZPe7RK5rXW0e03OHxHQQGOi45wxQ2I4rWq8ABrdKIdN1O6kHWHL
FwiELLPaWip/sfnUh2COd20bwDIrLLo0j8GmjLFwqBbjU0PZw2iorcqfkDFT7dfAGyLgJUb6NqBJ
Q6GVIMBpuGehH3izD8pzNEEgRXvqsJ43Ak8MzPpVMfSQbTGMkS/k1IcphHA4h69mbt5Hz6kow5bk
56b+UxXiA3rTthyrRwIcJRxguUcSUm7poRGrdtNb4o5oD/pw2NWtXrIF0pXhmx+V080PxIs+z1O1
bfpljyC4YxMrNE8+WSqhO91GwudYbjNPrg2ewDRmUmA67jrNP0ZhAYpK7Jd6SM9jT21A+0NJrwin
tEZsffnnILMX0/P/Ys56NcyKfwfxnyyV1wkt3j4vFMWKzZCmNaJTlSfXNAgBzeAmbVbM57zz0NS4
x8DJOw3CrkDVcBiABEIuZIcQP/iwiKjwuV5rXnk4s5w5fg4Uu2AlWh4cnIqbwFvNTO7Qs3LNmKI/
1VP90skfgC4giReczVSMNj51m1QPiDco7rwDmVr8JQMAzNzZwXdrNlHYPk0I0NZ53NxhiH/A83iA
UME3JeaChoDiOw7CSx4wZI7NeF83Hh65mlNoKruDLMdFRjQemki+dk11cmt6ub5nV5oUiMNC3OWd
xf5YDSZRo2a4ZYq6cafmZi8XNEMophBxsneALlkOoEtR1+rso25az9z2a23p7py4dnemav4QrSmA
qBHwYsIWZ8M6n//7UrYCr3Tf59XZJ7q0IWydIEZ0Zf/93/++ZFHvHhrRx1fTfXCyIj1JgEXEH6q9
CWlo5WUWxWw7NmvHUdfB6H+UA4AjnzUrPQBgo6h/Y012th1Fn9z2BCAlMA9GEf/FKCK2Ia4VbAHG
Ex5nV7vQHCtONsdwIXAWUbZNBRn1A3VqkRf2w8BFui1aG/uTTf0cK+btFsHw0vpIXJJA4zkOdw5V
oI0icRtn2XuMwMVMA8SsgJdn/zk1/enUh9HjTH6RbWZrAwLFysjkT9g1n92kO7YysHGIsmAx0r6P
snsP5YDFunCRbqj8rzId8h8RZsc+lk3PlM8jh/chQhLWhSljLIVKqkQLtJmQ1MAuTF5ZtW0SU1qb
EAMzSmvxGbXmb7/spAin4KhBdFSkukYfR8BR8IFdfItn4U84OITP8T4wUSW2rTPnC8wvvCpoJgaC
r4II3G4YvbP2otcezO8+RWppd9fUswWa8PiH3+UUGaT4ium4ONoXSp9sFY+/Gt/6cXyoU1Suy46G
FUn0b2iDXT9bPQq1Cfntwlzmzvc2cWR1QF+9i65Di24HLe08VHuriFnwSmKwOpTPCwcH5sVHx54b
+230AaebXiIdzwTiMG8d+Qk8sir9mKPWkMwTA24S/qIzbNhbXrsuo/AaWUOEF86E/lbb5oVvbA68
b2llMPnvHQ0l1DmNIRzymml0Efve2oydX+Ic1/bcPhdqKaM7BIxeNUfkXAwIwXNn01YW0j5QN1Xb
+8dWfvWG7G/ES8HaK26zR3hn4nhgijpkEwFE4Wbn+IWEWO0f/IVnzmyvWudTkp7dnn0ZVOBhyzZ4
hm2MoCWc23dHgT+k6SivkDR3ZBbM5C/hqwm7hFSuHtglHwuyCbd+djQ1KfAGIJ8G9jZfdQe394yT
j4K/ST165Da11hONnKpFcMvZDK4i2/8inp2IHjIWULdV34UtTlM7PwtEOwhvQDpVk7GFVXlKUvfi
DQW24OKbguPdYMYYyhit19AduyG6sRhbuF3MDBQ6SFVKIq38T8D20Dm9SxQgojU8kByFOsTAaBR+
G/7DEDBX81+HbMUK2dmqacOvKe+/2q47taMLSLZ5UsQqrqc4kMhzyMvRnMPK4mVhZvHAGvundLzn
qPlpONI2IYCJmvonfbXn4j0eAeKPsn4qlHqEU0bzYxQPPZlxLOi7X3B8SBM79ZBX1q9Fe7buqPIZ
mNvAQvGnhfaMOhZxH/uVH/TwwJCn8rlUBuS3TmzZtqin2SwPcT7DxRjqrZrMu0yTw8RWRRpmeAqx
IrZuH2/MpOL0ydrzCP7t3oxnESSPeQdbgp/Qhp4a/VPx+IUJV25NVpyECll7p2TwODhzs7djVS9i
kpOp/PhEefA0q3K6dGKjB2BjUnnc4dgKghK3ZhaLDX1rBJxr2uuARWJGlzwo9xD71j+jLp4Q7xV7
QXr1vh6Ckfman+9EhKo8xoORh431oUR8tYruxRNx/VaaVXydWx9dgmMiByZ45USQBYMPWaVPRVwf
iPYCUELIAksaM7znrns1Sn/XzHAjiTUztTyYg1fs2rkbTmVLKJ/usXMZHCEOJq1zDwgvmECVooXb
m90Se0v8GqXsqWB/hD2X/ZGL7V/N/o50awRKOqLQX8aToz+V2yzxo90UaWDd0Cwlg/5vH0FO1nfy
M5qJPuDNlsdi8qpnrbzX2ri5QTy8sIC0H4uq22TekK2jlCXjSGbRE4hRtbGs1Nr994+Af80pNy7Q
hfIVsLH8LYHSdo4Hnq4U29+JLMSS+zF3D4kJ2pd7032DmkZApLZHeJOhfGOKBZe1bsJtXHgXhyGI
I5nFziEfG/HmFgohJJuRj0kOHmiQZyjPwEbRgW2NGVlPnta73uZ102V9t1FvHs16ykj+QFDVxmDg
8fA90PBDcoIhu7VSFEKRLPUjC+B8u+CVnyf4K4zAmog7KWXeOjl/as5XdJC/UFNcqBrRvShB7aGA
rZ6G9TDnIVlF8GSltux94tRIsnL7WSY1cdeg8F6iEKOgKbJXBd75hTQt9pusbyJqtN08Buk+MhNi
VZ1BPg6+Rncc6Dc1i32lqrPTq/Hs9XW0V1ALIqMzgcBO1TMKCO7ykIF/VQHb8Kr2nqFzvDXGuO7j
Kn4ZrJABvHIWBX2FytIEIu506BbqkUGM9GOYpCSgFEn/2lObK2giQRReCzfvr1GpK0xN2BHMsb+b
ZVOi5h5/rKwkR3qRv/a97R7ZXj4G3TChoiQKJxkMyNJ9iyWkbqJt2g4/Mfvec0QGSW1f5zn37vWQ
sxVORbFhRnXzeAcO3dhBDuwgvUSJM24DgiTBIeeselBoyXUX4FlA5iuOlgico6lbCh857ywaciKC
oAkkEgDBlL8GVVJvh9BlkTvJ6NwJ+wfQOkZpIf6Vsgj39sz8q0HZs54zu31U+oMZlHvq3fKo5zY9
8ojg+BcF60uPCtRzFnBXg9rN6/gRLD3ZB0VMPQCxoT9XGJuQi2u9w0RCbC/I2avZnIJQVc9MOb3G
KR9M7SfHzmFHCLq8Ady1LH1iz2SzYKIjynuWSjxsBH38pKp88Rb8KXviNK6fk2VPZro4L9IeZHYP
DRvESv0RdTbxFbiponC5hwsovWxtqisI7PxiJ9R4TpbQ7Xvla13hgMixirLXVZvRbpmfNzGN5Txz
GgSjuAH6JvNw5H6JxvYPl5wJy6xnDoTobZM4BgBRPlJsActUvp/X8RKQ7cHzqQP7IC2Ec2UnraMe
nU25vDhDhd0oDNj1g7417nAr0TAlrbtyKGeA+Q9ku/vxo8a48dWUg1zW7rsaMuzOXgoPdAQQ9q2M
FJYU5HvZtG8A2Uf41NX84JTBB9G4q6omfdFUjXdiaMpjZNtqGw2OwWR0RviVMazk2kZhZHe31LNI
RxNsgCqiLYCTi5uVjOPWAKbXwVbdUqlicQ0h4QFavfD3l9uJZ32N2Anip3KcdYPahyMZbjtlc7Cz
LD9fDW6aPTM2mg/ARMx1Gvo/0vb0S5Eaf1lair8DFyMKseCtK5jOsWRCPjyE70Vq32HiBD/mGZ3e
PXWG8MmIKpauBo4Gh3gTXDaPkYz3dJViay3AQJE0b7FnU14OxmMSte3GWlpGP3KSk4bXwU1EyYvC
9CmuWbbQjmRHIAKMJtn6rUXsnfJ+bLYxUUrrIrbmqyGbB7d56Brt7qOE9nRsmxeQJUg6RoIIM7Cx
DSzGo+ePS+hH3t7bFp2wA0sxmoQ+zd6osPdRJds1L2YZnpu49Q9u7U9rnmjmzYMnV4ULGaloqOXS
edFmmXVD00tuS1q2MychcVRUdvOBJo/2Cw2ASqzx2Ez+GSfdeFJLvLtsmWhJc7xr17rqpAFza0Aj
iieR77VNu6l9OHWdYXxMLhswOtL0XiS7hFi0t4Wa0fg4uP+PbBzwYjKlLWcSwFPWJSBY7fxlCO4z
3o0zRwy6YDBArGl0uPXwKe3qbiBYcxj+DyEssBhupzniB86le8my5tNBrbVpE19cnJEJUNfpezRk
Aek0ZGZWbeSc7ULRGMQ7Cy3yxRNVe3XxZcwW09DRkPkO0kZ4KoPMPqEh+z+dy1fpvjeabmPXDp1e
uTdK8+IU1WtU96wkugxBLBzsjTbT5Fw5RyfM24dWMuBlv0VEhauja6p+nbFGBDBn/5jyXUlmsz5s
ZTHPr126/iJHFYOEzayi9z7kSiHD0HAiYIcDdzsjGPKSo+TNiFV17azPFGehDKZpzVL3ZrTeM85L
sTHNHES7QY4lhiSsjPKVyIm/lcXyMhDIywLGu+7Aq2litThB0gtnOJn4zZGzGuJLVCMPRUxata8h
fwlicxj2eo8iGgEq95Bj7MY6Fo71JUJU8nWF+GruYWjNC6BETmtToX2OQv3tAw1e2YmLPkr413Sa
CdsQsO5CWCabKlRwdQxO63n2j+EStV5JsRo6vp8Wud4U47DrZPgHzDes59gmcIH5EQKO1jhwgBCy
YFaPtujP7PIucZdP9LVkOvjgQKhv1M3zQ4BZoj6U/sgm1wNvGD2HDil9tRWkx3iyt36xx5JyFQET
P3rLCTaYt2eyuR6mOaDu8Z6iIXU3efVphurLw04KZESxanau1sRCOhyDoyAHcSNDk/1bbF9IefRX
LvuIUsBFm9Y1g2NyNkqIjGGwxtj62NQergXMXFoQxBSUhKIXzkc+JL+G2XwTGAh/ryLrY1G3lUH6
EnTq00hgF4IsUyuPHMtjBlptdllOtIH5HM0629jYK5yFRc+kBV5Mik2y4ZWHi8Mb0y/ot5PMCEXo
nLexnz6ECD7SZnzuXP70WDdHGILENvH4rQiYP5RhGOEN8K9Yr7tFVunXNX3ERze5rxPZaQ9xS5GQ
xjLY2Jn7kc2E0FWdXHmjjyxp1je/MddJaKOtbi4uQhTkeJLh6vSt6xhVIcYD3b5Urg/Xgf1cXV9K
6V+TML6S9pKtHJu2Ekmwt3MMqNh+z15yDjFHjt4BbZGNLB4qXYF8JdR6k3W6p37+G0CwJbwv+0KW
8s0QGduH7z9MY/GcN/Zdjc5jD4yJtfY9ScOLXfoMgivoUS1i1o7vI0A+rv1avEdRs45d76gLzD7k
vA/NkrLA1T5mtJMhSSjojQntLo1DINVEvFa/q2qP536Izu3YfpG5StFO6gff3iCKAYd8bzPFipgN
pVNmrYTlHCyWu6sOa4FN5qCUaYDCrXpoU45GzNpbI3XglR+DyOS0mGiKeyu9ecLA5TR5GyAgCJtz
HBOzVZJTYP2gYtBr152vIkUvWGdPbB/vw6D4DsZnbmENRwY1q4hsDyJWkhFrhsXDon/KLhx3WYeu
Bkie0nKlEJOu0B1j9DV656yibcjOZGJZcmUn1goHuwoC443jZs+6movbf18ArZP3EeK+sarNII2X
Wjn+7b8vbYygLsWQS9+FqagbtvHA0JfDfZVYxQvQELI3rW44DyncaxVY/H7LqgLqDNakTMn7C41h
2IJo3SLoQ93czjsZIIvENr0H93kfvD7ZsI76Tch99zpAHX6kEeW6ILVsi401Wjjr3rrjQ5VW8owh
xbpzdRFSQimzkoX9R7Hf4DKst6MHthOS0T6YwmZfkREPS7mZrxFbG15hIg8Guz8bTZMeZzQHXI+s
jCzF4PW/f0S2VMLYk3B0UaOMAzt4ntfmNCLL8jMFkRN/4MYZ/8feeexYjmRb9lcKPWeCNCrj9Gqt
/LqcEC6ptebXv8WoRCEzCy+ra9hAI5Ex8fDw6xRmx87Ze22343jHH06pc2kqnpdcaPrOGDwxU7SG
LcbKlFXSeVdp1Xc7G5iqV/ozAE0AodMf5MPDn0z7FW/wJ+zndlcBKd0Z1bdJIQpSEweuntOmZxZi
4Uu0QdiOeeFsmBgPOz1wsIxME1rFr3aWWlS7YQ068AExY7AM3Mqghc7lJlRPKNwJ01SyJQ7WiCeM
jGobXejWCpuNx1xsrouI5nRGMjU014Vbaco2qqJdkUafTLSKozXaxm2Q8eZh6OoTdumcCHRa06aS
Rwxj7WD6tQ06PJgCHDiqug3Qm1vacojKIfdB8UZzP0Pam9+aUnVnvPh3CPgkZ1TRKlPjCtn6AGgH
Nt26NzBxeagVejU6RjjwFgVe43mYmzOSROhnqIJxhD11k3prj1X4aIyfvgsEoCsc6ElwYg79MU8g
GtZK+ZTazqqoG/BSHkhpgZ44NYR4QE+mFU+dZNDapETCKIj1dLZygN9IbP0iOVaMmczaeOGjn/HK
VWZOG5EQd6QEMKgK1nxgR4GLvVB2OzEMDxlru2/ocunI8KtycP8aGtlTOKQofNRx55fhj2SotNG9
b7NjiCu97h06jcvfI26JmcaXZUdbGwVMUbJZKF70oxZuOqsbxGFT/WBfbAgH0KhxCcWoUytKUMIy
QVnW3k/XBEe85ahNQI0qvsYWpiYLZRyOtQ/PVBvKWdPXu7KjOdKUWD3cRLz0PRk30xayJl4knzM1
cXt5rPHnz9jKW9wH0OMlcvh1gfZcjsUKpoNc+FX7E4ziWvRNxZaO4jPX0myj0cruC8AZKqBIkVoc
F9xhZeXVHZXxVUsNDVQNUyTk0gh2GJeGry5UfYJzYBaWtfqSxKWzbCO6qQyclTBaEuLTndLqYqeJ
RSVdv5Zk3839fMBmYuC06unto+mL910ZvRScwOeKg7MoTvjDHELoPwWH9MKSkO89dx/5Vb7ESX0V
hUN9O7gQGUNmo6ptYyd3FgFIA3Ip2Lk77aan7Q7j6jpEibDoA2AXunDfNSJkG7VZulZ4w2j7EBM+
W+f70aP/YYM4X9ddRgwmkmFy5lVkt8lNBpAV8jp7TDMbAmzNrqElw70iCHpRu16D8b1OIRY4OeQt
JE1+iHB1mAJW8w6Idaa9aCVhhJ5ZL+NKpe2BqKkln25GOfZiyWwLixEZqRDjjD4tc8GeLU4Z52UC
FKtJCbuwC9FvrAEBl9oX/TLKzRrmWnsi4A5PAPzA2gWxIOxjR5T3Aua2Sv7qs0Li45wvs20SIj/P
EK8tEgBuOtkqW/DX+XxEbC2t6rXMITOoHAfURI8ONUrtsWMQPXpL/GVz4RbI8ZMPE9lNCDE4d2Gy
6EWJmW0ghTaxP0oy2dcgsAY63/aj3XlIeOGXWFQ0okm8ZUkGNv2tBpUfxv+hRHGqwOH20ZQgUUFQ
rSnfKbTqUl8FRnhj20G4zFjljXN3PoW4dbvSyx9rP94MjngJgvLDrOqnNmTHVSY0QT90/prZlzXL
zHfDG3GpkToGbOWRsdxZxeef1d2j6JqDo9VrURGjl4YfOWzuNrG0pa4bnLfCU1hwUXBC4pRH1ILn
AoWd/2OkGiLFYGfqE0+jMH/cljwQohd7p33BRBe0CkamAq1VmWPLxoU+K5T2bPqWDhE6Itc5qJnE
l8pSR09dDoUx6wN+c9o8BxtX38Vmq1RiYR9C4r/cjNexM6aRRJbceIJcnqhTRy02U63SAYyVuvOk
MR66xr9ZLlaStuEw6XJwnqcRGZYlYvw5RPlnsFMF4+qIOO0BPNCOyFF6/4FJXiOdXVcNjpFnqmuR
9S+BHU3RAMFMHaIPE5PZgB28wTRBbHmKUNHVgrc2wWkQ+W/kRtAXHlN75U16NdsbsAT4abu2zPaB
Nu++DDV7Lt2kRWhXoSSOgccgifOBvy5VwozWvdI9c/xy6Mp3ZIjF7h7sObbnSh6J61AXbW+1i1ah
L4SkC6l1oy1LzyShwORaqhBKDPKn123izQWBUzPy/cyF7g4/OcJZePIMJJMBJ7/7hBoCy3/sM61V
unNsWzAh3fJ5aGjcWWK0AW+zcqkosxVkkgu9sz67lu5dVnUnvQ4wdWj5RvctMmpY4VUzPfMYHUWF
7kpUF1zdF0YjM7sri42m1XvQstP0C9pYQ8CqV7jDFrndtmp4nO2EgZtTd9uepmc4DMsiBf/l8ubM
Yhl/DUVw0mNmrKYYz2B34dvT6SSygwm8RRConknmXU3/lcH+iClz6TDq1AYmTJais7cuNkxVA+Cs
GPEZrunBGGkzYH6jg9nQXnad7C0rw2uoG5K2Dl+Dz/LmyfhqKhQCxRjOxi4Zt8LOnrI+J4SxpsOo
iP47t26a1X3ZyAmY/1EKWGE264CoMAzYdW2ULyAK+jvpx8+2Fh59Bt1IrJE82xRsM7eoji6+XCH4
i5rl7FreilXP8WweWXq8HHDQkOb7Elrx0kpDRG46ZsvB6ZbgLZkJOj+GriTHpnIXRG9tLN1hCoe6
10dT00Yuoa4DNQfms3mViVvrQV4yc/1Cz+TS4ef6NgPtM2yr7YiwDWe+FtODn+waabYbx/FFom7T
Kw+SweB+yeQhwRGMAwVZaawiU6jg1HyrtJkIHAj20ghRV+dawhw732WRSJlIBXuj9sy5MVjarFA5
fCVCI9FUZ/JYS/OmOHihgEA8ekZzDgdnNhb2h29pZIYZhkBpTO0iSaQkvHvcVhWys0iYWxPgZKnj
jLBVkS+qSj0SyIPGugohNQBCYjaD7oOT1rxHurlIGkZZ3kDKhOitWSSLk2tzGo2T6DsNvafRRk3s
FeXZ7yqak9HKHSV9HjtP5lH2GbRDxdIJ9bPLn91Yh4WlZy+0ylMEcZOcrj7UQ/9RJ+QO6cSUEOuB
+p8246okGlY4bb5GV0IYX1mejTHTN6Gvxnu9aIh+5uWSOXgLAxokoWg8ofTR2mzqtVkWTzh2bOx/
BzKngFeo3oLAiytyXZruGGmmgPooIpimzJ4wjEIPiGr618GbPrZrb3ReicwBxkyYaDtZP+uec4Xf
Xl2M1KaqfWqBSuCgui4Z6VfZNU/6bdgrsJBsbVwwmqNrbKn2bJl7EcbPjL6WR9ciA6I/V7EuYXk8
tzliRdR7e91mSEyviRlPxtG8XyURbXaKdjA4xoXms2DubelL8zsNsDZYw3hrR1JcNHZ0vWZrtLNl
yESDkFsCqwaaKpG5Idlx5ffhoxW4r1UNMx4Wj1R469xAzde2T0HS5/vat+8mLG+S4Lbu1FmAJIj9
q7cWDW7bJcHAK1sfnwPT5SFV0FwZ41OVyVNbn0dGNHT+GzjETA7NQqeOyLqNqjCJJKz9OP1ftfgR
AamBkSk6dusQSkwbRyzmhl/P2goFhVZVr6ldPlgAbXwg3qMylRUe3ZaMrXeepNoHJ849kB8yNpqM
+GILT5KLl6W2xInkn2HlCPBfWkN2QcxeIzRiYY5jFD4NIb9Q7UGFln1PKcO99JLc3Ug3Witrw6Bu
tzScHyMUWi6M33RwOh1/QXN2b3fWpuwGbgNFzzYHhEkOPGLssoLvoX/3fnzlhNoA0Cp2aQCGvbNG
KDV6toHj4e7K8qIlwM4jyFmLJnP2VpBcAFgcKqKeHVsNlzS12cg1HHIZzOpHn/Q5BeDXSqV0mINT
ZzqvPdc1D7NJsOhcieJnOG8fJNyuQ46S2yErukuMklTVSnsOHPyjsMCdOQmgf7QCFCmT9WZ4EjQs
Fg2bBTSlhqjUYAh3cZ2Dy6ovrR//pG5yLiGZL9Wsp4xQh81gFPGiEQYvs81W20keBK+k9pfkSY+K
Fm4yYgVXTLVYIGiNWEZMKhM3ux7teeHUO8tskg0m23XkUhZPFD/dlrSptEUTax7k1merxr3o+8YO
gsNTaNLJ6sPqjiHmMkrxWZES4IkY4RcvSlzK7zJEF9oML2lhHocRMU/dmDeTpu68qtwb0j54SOPU
lUDGxsl99atyC0PxxB4hwH/R5LTDkATZ4FmDLMgEq0PzgyQ8sVOFSHd6BINZbxj7PkngQ8AAnCh8
FyiUttmr7YZsVW67R3BgL4hoWgH4qJhYNy/0Z5pdBkoZq9iIyK4Ha2EKGl8jeCw5uvRoyUm2ovoz
igkSHuJ8bcp+n8tLR0DLup+a0TD5zkWfrgaX+pvGNJMmxDEMAC+JWR6iwH4g5EQ1SMMz6o2qiS8d
Us7s/8M7/2/gnZjd/w7e+fCeZH9id/76+7+zOzVb+81QTSloBergO8Uf2J22+E2qhtAMw/7nF//F
7lQ0/TcDWaDAGW84pm5pIDV/h3cqmgHz0zJgfhoSqqdu/Vf4TtOQ/+cff6J38o8IVeiGyXqg6ULy
Cf9I77TJZ25VFIj3zmcqMjlS8848CryIHIvaVw1F1qg/xTDQ8pD2mJvEVyPLnjB2nvqxPo4mYS76
Z9GOD2wo00BJ/6wUxuP5W6Qyyo2zGclWawsxRmNFj1XOt0XlN1fs4LC2GsCrYqs42dWya73t0Bkw
PZAgzHQaDw4nBgbjpNTkBZ8Atgu6FBUychYz8GMglA202KB08R27oNSRJ1EIN6fAUpZelCxwv559
YaByplmHFxiFiW6eBMaaQlrbLHJQoTIzk8QNNa36oOIg5UIhB7AwfPqzwiuWmjZ3bbSrnYmL3xuC
jziPzn3+koMZtMxpB9F3tS32XhBdy4GeSgEkqhEP0cDwTbxkGp9EQZrVxWTSutFnWmFGHhLKgSJi
jMhXFFveLWV4CN3yliHVn66K7hVbF8a1bjLgUIxxJ5lfmIT9qX72lEMA0OL4I3+ooQqWvvaQGNad
6flm1NRnK8AlKi2JOVZcALkljbbvWn5OYikoxAks7B3lZWqlaZlxhD04G1QUWYX6CdLjGsNPaVpj
B1zqU0TGzQmB0YdXtJG7MCyeFCmOHOg3lkPSRXpTNzmTKjVTd5wTuHQMZFLn6F6Az57aXqz8IXnK
O7rtGoHeRYIRnltVBq+ah40DJW/WIEArbjwD26SOmJwkjJTxv7MnMW6NcglhD4KWcIGmcZDnvJRV
h1RD2WDFi5K9cPC1ox2glDO9hVr4+zRxz8MoPimt9p41z3m+xvBKDs7dQ6iVOGcEEtgKnHcamD96
Ku+jHJ/TVuy63oDEFXLuzD8LbI0tJ2vLT1Gz1N+qG4GLM0jXawM2mnZB1OSir8HFEBCRp2gUHYZ3
CZOJTM920/9oZrgxCMoVwdRE7xoiE9gk+uDKfajz8oW9nYe3bHajh9EqUiGn24a2R6h0nR4Ftdv3
EplQZ6i0oNRSR2HU7o3RWLlZjdw1oGakbLk3RfA8ZC6oWkTs+NoZ20TVajCjlzyyf3AYvhYgKWts
tQFaa71ABR6S8ha72ZNXlrey5GabNVIIfxU4xo9KUJJoNnGWf7aM4IoxffIh9Btle6IvQaTp1U2t
WZkYr6ZN+J7mDJQmygZDGd0BbYVs9pMiZNu09tIfyrVjNnTrcemDQ2r8D0/Vd37jLi3FXXZ59+kN
+p7F5duSoAsgRjAzYZQ1qYC1EmFkrnDakgOhI8G1MKqbWmj7piNZgwcPfku5K3UDUSQAP2ttSQID
wUnIyl8JrVp3SoBGh8sBGJbGBr1BrKvjS5TRYUo42XjxJqrEQYnGT/g5DGLQsCXQZLE5dW9Mr5A6
6udK6996FISC0IQ5OT8HlaZzoeSkKmfrBO2JE+jPSaDvNMO9+wMjE2IRWEAASqqVMsfa9pj2mJB0
HQg6HAYEIpuYd1AdyIrxgg+jZIiTxy+lTaPURu3Vp/Zr4qMUzkKsgRaLZ5ryUmgTwdYdfoV1Y0ho
5TlIkysF2msXqM+N6ODaMAuzfeC28HBq/3XkUoVEQHsFDmwRl7hbWo9aVRz6SNkP+ySzt2agvjUd
Ve5YfJcNP8awG0h8M8fl0wS22A2zcOqCEqp2KRHTDZzvkbpeJ/qby2pMt+ynE9oyziJSvDHsKZn+
yVmLOit4TZNyRcbNvnP4UErzqJbm1gHV2GT6vm1UAo+RzZIHOPIuBv4K5e+EXixmA0SJmW5YpyDR
DpgMYQEwzUK5zrWhJVC7Z5zhhRFH89BnZKYbrAtJkKOTE8s4J/DC0w+ugvy15fISkpjoJK3Uyd1X
vvKKfz8R8dW+VzByse+696hHVGJWpyivF0TybaETbAUk+DxSF43U9tO3pmh9E8hh1Wl6Wwq3f2xg
yGhyeBtCb5WN4SsAwZMo3Y0amjBw2nMgHnNJSLXDSw0ifWlF43PXWUdbylPaoogeQT1rpsRjeh21
5MlBeNkVLJCDwSBInhHdH2WjrSaHVJWNeDBS8aD3yqayVS5KQiwA+4CnrZTcOSb1PnDUVQ5bQLJE
AP6bNWJ8KBSi4ixe0lBmO7WpjznhzrW8G4PYuVH4aifW6SVnPQEVvMH19Tb4+mFswJzSO8btfA1j
hY5lg89IXLsf5tCk5vzYvfID9/juTXx72axVYlVQwK6VgecjYQaizIk922YYdypV37t6caPFfOBn
m+z2lQoXu+JeAti00arwAk2/sUgBX67qKj5jyjiJRj8Ug06vxTikHdaEQZ6dSVsdBMs/FGm/c8z/
yC3XQKP/e90jTeE4lqVSm0110R+o5RiE8rBOY1JNMOSpCCm9wt6kxGTpaOtNo9o2+La5NrtDT1mD
5OxgQVY1c2sjuQH9GM7//gNNpeC/fSBNcyzT0R1JrMNfPpCa0JPoGbrcsTmcZW7uaoCTLf3yFvAd
MXRHIMNzawBYU/k3ab8Xn8zwV2YYXxIk3zVD1YAMyohEEXRN8OHkY5a1CKsB3qQ3TxiEnWWXv//M
loRj/5cPLTWkxQZdE8dxoC//+Sq6zGCE5Vv9nTbeucjjZ5xCszI+KHH3Wrt1wsAuO5i+R3vDEriy
MYdpt2YYv6uCdUCkZ5fvQ/8Fb4J0OHAuRdpska1usfqtsHWtcUusTdEv4eYtLEjTUOeX2PuOkAyv
jQc0pUjvHrIGzVkW9TNrqhzTJQZI5L3megQP7IOOzhskJ7tUessUvpT27eLu09CWOBz8xq5dhGLY
Fi53NTrHHRccLETARw59apZwXITI0GTNwnEaAznPrQZM4GTwi/FRmPM0RFTt8R1KuMsLf1f71jyr
+3WUM+HJ0Mwrjz5ql0kZQf7oFSHTyqRqgKJ8Ji50RHOiCsqY2L+VaQI6ThzNUDm0abdsoWbC8b9L
36SugEuu8bb21VYd48MINAOZGf6J7OI57SrMx0tRfPuUEJ5T78V4adNvqzPzme2SDEUNtJyM87Gn
HiovvQzwVlEzX5MuvFYERnSkhrbOQ9n2JNfwaTu1WNaRyeUXF8VHQCdYVuvug5BIVOhp9W4G70bv
HpgSzkcOqKhBN4LjgYyauYByw8HnubAuZvWhyfoLO3CE4L09FYQweeGyCEgxjXX0px6Q7AqkQ1se
+Jx7UQzs4vFV8YqzG4wLpUleC/wyYQRBhmgi8lZ3I5qauvN2cd8uNQXOklqfqeKz5q6lu9iRd3ty
psMU0JFIpDCadFCRqcoL7Vj5jBVvF6XeizEiSXXUO3TXh9b3nvvWQ4subwXw7tGvtjzAKzvpT3Vg
HIPCu/fPwmVCVub2XYuUg6bbd3sYPnU73qREAaBkBuyCcUQFReC7xqbKb5Ew9rSkF+ivkDjm8M70
g5q4j03YXqL6JUAsFQ8pLczmwxk/Grt7rB2e4pLLGNjuE2yMTUdlL02wlfhmxPAQWwhdpfo5lGe7
kI8TAK3OuTDaDpQYYkTq3W0XmKu66E+Rnx4Yad+Rvi7aNrlg7FvZYXLxy+QSGvkK2OGsCk3OVo/A
e+YFAcG+M3fbfs0g7TBqyoHlCGCBggcD9y8/MvOiawdrolXlCcjdzYHwZ3n1tuOspJBbyNxLubqN
vrMSfInGG0bEJd5yfEjdqWyThYTRGoU6Dq+If1TVGbCTSgdAYDSPhYa3IN7ZfbefrJ7myLQYWvAA
6bjqzbnnK0vOPfR0OnSFEs0pY9mgWlp3djIltQho7KavWZbJkcGcSwjjIpeHVM/fgSkteEQZVJKn
naNk0/eyG3ZxlhyCCETGdyFRNGgPqgN3XQLAY766i3rn5o8pFRMwAf6nBceTii2AiIUk62cjJeWQ
9cwolZ3t0FWOlatAsVEwOB0AapJmvE+G/EzgTprxq0dvHfE5ntaupl9Fa7tTOEBuDOqNSxCNVyrX
aQFomJwy9X00Mge5tXayyBlrR37c9Lt4unOvkZyhwkRWdzbz6qipyaHWjK/p32zzn8kVKRxw5Eyg
IeEsVTN5L4Z6P9io0dIK/XdsALdUC3IYKc4bmGN2GK/MojjHFO+86/Ay8vfBlodQvSPrOPvqOVKL
vS2IPTDACVZ5CDzC7j464LSZGx3KKvxA5uTSoFTeGaBhJIg2PX42s8DD2mXvaIdSmX4QBX9rnXlZ
Rt+JNDYN58uo6k/VGNxqTxztjDNnOKCBmJTpxm50yjM7JaZvINGsdpHq/SDmo8giIrZd4vneSOov
PyUXB9BwmPlL6Lrr0OS0h5ZsOhPKPF44RrT59QR7yaLJ+1PCrdBkeJ0n8B/xfuHtYvSM+5gTWnQ2
CScYsJl0prFpK0iJg7yXNMTbGHg/73Gg+rvUblec5c9Rj2ZIP4+j89TjplAM2BbgnHrLOKYiOoRa
s3dj4+jbcAw8xXkIR++mg4+XRE45kIUTvBQ0T1dWqc3V0F9WjXwspPNgmrx7KUwD/E8l/P/Q2g0J
SYmeckcWcs/cZDlER+QzD8IL1obiPJMdtw9Z0IAY262+6fr+FBfercEVoxuIm4L0MJWuZeMvaX/P
acMvG6zLgiw0vTOOWrCm+7xHkt+yuIUXiVe2l5m10CBjJj7rdu9HL5Yjjjn2Bqlj9m/HU8DqSCTc
ZxPLx1QzN6OufRqlcjAsTufMOuntl2hx8GQqdC5p9uwGDTRA+xF7jGKI4jgYDntri7PZt3YOYUPR
MDKUyHg6h2PQ6SX2XkQdvnI19Z6kLufOjyegpdq7PfeeDVEF85HTm0h8D08fHyvisME/FA7Jxgxp
LT/DN8EOjzyDexa7eFd47oavJPDWbdDuLZeKylCW5HAvpkcyQBFjWC72G+9YJpxRRbvMqgcnGrBg
NXtDNzYmGatyOvnVxjJXgkcHpgldLUg8rrMHDUyY+x5v+Bvj330n5H4UmEgSkmfHiBiOjWV1yxLE
Ux5HrED5qQNX4ITh1c2R5BrHSJM/vqH8IJJ97/r0xcjrXc3sUQabGn9lQ2JdJONnUk3WQ64vFdnt
w95+V8G6RMaDyFI2Ls5uHf7UVtffvIqWfQAk2QzWXlh8WdnmSjuaYJ46fyk9elpsAHEe71M8c8NI
BkDKDLDJQSCR0MfvbO0J1OYUX3w5qb8yWm3b9NSb7BV28NSI6LkW+K4haUOdgrjAPyxjih997TMU
10TPrbcZquQoTSpLuavD2Qc7EsGhsyN7KbR87+TKT6SY777+bEbyg9HtQmTeyq6nUlLSDsHRDIUW
X1JFyIuT/7Oh/c+Qpcs/E4r+eAT49xPAVLtKCTWX/whx+XPtKkQL/Ffr+ruOJLspw13G0Usd2nNZ
R5u/L5Q10pb+XCdbpqULGxAMJ3fNNLQ//6wcVGVdgeK4eyxbKFiJ7qqvbQfYFyqO4Q7zSIQ7asF9
1xXEi/sc3jH40yDzmo06GFuJsy+3u9vffyzxb83f6WPpmkGip04B/9dDUIP8NE2F2d9F/NCzzzCc
mLvmM8SXur5yPuYZeYuKlViX5UtVvPHVSsNw09RbwmSN4FB0VwWpJHS5BQKvyZeH5trlIA4ic81T
OE/9z18f+b+KEPt/KPlLTMc8ItL+l+Svexmkwdf71z/e069/3LOPdy/7YwzYr+/+fZRgqb8ZjjY9
qpZpC8GN+1cMmKX95ky5W6qqGlIKnup/jRI07TcdyA9TBCGmE5rKl36fJGjqb1ThjuTWq1InDkz7
b3LApoPeH0LATEfYfC6eb4dDojCtv4wRNA/wAzJCZ25Jt52an3Pq1pmlQxhMkjc1Y21pK2PDnKT6
D6/xX9+tXz/awuEkLKlZ0v7rGbS06G4qhg4FttqU1P6BDZBF68Hr98WD0tr3dCwJ5ogGZgiTLrTD
Z0EHGW5yOUdAlLfbJCnxSjf/4XRsa39JRqOvoGs2y580pK7iAPrLRSnxKhPAHZOh2pTGIlRwDhUs
cI45xBsnUZdaQMhOZlIW54w8SsV+MRvxPno58Wbg6RwDRVIeIL83IjucxVWxsPT2BwsLBnVKAwzT
w7wuPHe2KUwdeR+WpV1oVCsfX8uizI+co/Hq3Ep0QXgppkm/hzrODdjB4nPg4+cyp9P2Jxg2oiVG
62JPwZ9xjDglgHwAw6phj5vlEwuSSbLHUWDcRlG5NMFQgo456ZmJ7BZvcBF+aE720CNWzQrJ4aNC
F6o+2Y64ulGe41Jy1s0SUTdjSjX6aO1MwQprPIqYAAAnF4diHM6ymFCWtjfOYWYuLCX9HEWGUT+t
yfG2roYVEDEgcUx3NP5sD+QVTi9fAT1MasWTy8zWwOSxVUS5ySr90PWwOGTdIw/soFtAvWtMQH6U
KG96pX3maDCSluYuMtsrLOgrwZqbxCXV0aOPa7s46Wg9lbNsT7ZyhWSWUXA7Jfp62KhUQppnVeuf
nFrfE7xBtEUIFtEqSDChcML6NcWT0Hohc4lvZTpSeT9ZT9tAfBRx8ZUkHHBLyIbjCKuLjirQcZek
GKWsxdL3JreZ1whATHLR+Ih5SpXYD4dvj+Ch2FPgQkg3E/yXc7cBRkMibEgVmmRMlr9E3UnziEfL
j0D31f3eLHU65HmJrignkcRDQl+V0cl76okfXiSTbK8SOcWNCreeqDmXxCoLq7OqPE7qiGkyOFcI
P4SzNHKWwS1mdhMxTzGudQ2RMKrfK1QCTpA9JEXWEhiK35cUsxn4LqR0laVvs6baNVVbbugoH0VL
+112GFmjTq4j1jwy8vBqscIEC5O+ETNunftuzQpG7g9A03cJcIB5pHGEwiNs7XNDbDpreKpKmC2Z
9H9M7j4+irPeI+hxMySmbhwUlGnjPQbcVpSFsYiMwVwnsrbXnTXRYiIFS27uXYk8pKDDUbUwc+BB
Q1CdQpR5c2LVF9xR3B52PuzI35kNPcEPXvxgduChqDzncdBVc8OO32L3W6v7z743D0M33HKP3xlo
3iwaacOmBNotyCR9cEAlzkyZOyt3eIXdNtLLGjVElV51GqY/ONyeKCSSjb5QGGvMKHsQYQ4QtdRA
P5ajciYLbWWL+LOeUqV4Ls08gkGskBgxsjX77UTn8JO36YH2inxq984yN+ShM69VxuIbe/p3oFk6
R0CSL0Zj67kjJO4A20NYk/2mBRAKW/OxSsoXRkdQGWJ7levenuyiRY0mHvUP5o6kyjGhWYBdGmiX
cZEUNHZaBhRiqLGK5Jcyovm2kNmXwBxbJ+KahYCzrSkAiQzpg+a/In1R53pELJ2rsSRnSvbgGTW/
JOEZCJyeVEJmzE55cRF5zXKdzy4n6RbxhOPYHpNswNsT8InRmDx05O35erM12SRwUQCQimWzUFvo
+ap68VrlCv/1Yqac9tQmmcMHWMuE8kSp76Wpn5jjX8EFwU3Rf3AF32uDFICi5UUvOmUZ4szwFDjt
08hQj3Aoj4W+spnLsSwRz2iuBIxdtPg8m37aYd0JV6LSr24bvlXgihDfthcLG2ZXwabBvsj5A3AS
pDArZeVIYu9iOsGqTctqofuEOmthSkGYveRG/zTk1knUnIVDnG0ee0UchF+os5CfmDusrPVyMNnv
evs1VfN9VvFLMCT8CA2xA/7/VBsl6EpfPk7l5yzxG0lnwbyNubdXlW8ZsSFaNb9noH7S09qlWkmE
NzdZWjey3rEpo56knamfkwCusVEtA/xxnV7sWhhZqntG2PKcJjykAdHxM0+3TgMtmV5cDcntdqWx
bkxkWnZdvtCU2VVYrpHzTuJd82JPwjEHbFel2ndFUVAglvwczOQRzwKA1jdbhB9DXCxYrpa2wj0B
dJvS+YrqR9em6RA1/pd02Qm93v/IB45j9C7QDYOCHtspQUJ7I13ikEZslBgBUaMW4RvKK1NL3379
ZCvjsF0VLq8DRgdgYuj3dWKDE2duM/icdWX4xrBGEiFVnR2PtB0pnlC0Et/HZFqz+9sAwqyks6Wm
rMdjoyNv8FZmBkjBgnOa8LaqbnLpsQMsTXFnV/HpHOPIkW3w2Nts6S2ldMEgddkWAx0SN/4ICMmT
DcjvwGV7Govk7ddun5ucFwfkfor/0/pcrpYAFiEIAYJmgzmMg5jziE3uOPbxllLnHuW8WyM+E8bg
3Oc6QnKMl30RoV8tw6+Qi+d2o5yxeoCED3O6vMFH0aRvRWBeu1CemHFZvBJ+OQ+8el9E9aYtjkNN
qRKcvD48o9AiEAgRkm+QFNb1P25iMuxtHEnsk3Jvbf8LbN+lhXofOMV7GOeoqAUrwNjSoR8M7ycx
8bITyUMytwBEwjd2Pt0pLbtUEGVX4JF3FMkPgXNNCR6denosBaReguzAiTP6+jKTzqse9NkC5drC
i9vDiFeOI/WRSjlAystEhxSeQ4Xr73+oO7PdxrF0S79Ko++ZILm5OQDdfSFRkjXYkm15ihvC4YHz
PGyST98fIxNdlXlOZZ+6ajRQCFQiw2nLEvf+h7W+lYjyohnZKZ4jGwtl8ljmZMkAuAQZ3LAZg4NR
cUIzYVHe+q1Ew45QlF9WDaINg421hA4MawBpJxWpTeeCGLLC6BMxOtlX/S35QhsrMLbMHD5Md3mw
Qxhu5I79LFkRQLck8Q7GJKWR6jBNcApylsbTFV/9bREOt/HMp9SeOOOwqmArBuqmGn4jTpv9CPoC
WYXx/KsGqIt79CBOYZyBs72DFyDVoN01ZXVnasVDtSz+ZieqNuhVdnYMjnbqOT0KnSWpNm1JmFWd
6A5may3+ytPcFviOag0lI6rpWY1YTDmDksFau1G0/J8SQwjRg532mRBhhkDQ3PANCdOD7gT53mQH
4pEq3YnNoLKHMCueXNPiV4FMvS5+5DNofcWzMU8AAxKEoyk+XcK33LJkA1mWte9G7dWt5n3dxHAz
F5cRrNQdJwOkngAHrdhGzFmpQJ9xqNzEtW6u+zmEICY7E0GCMzA2ij9EMt9meMQ3QDXu0HC2R2rF
0eQPKE7Ao0abtkDz3skVu/PIdFqPbfx4aKfsJyGR95kJVHegGMtk8JnvW+BUvosnbzfjCAkRGBKS
uigNOftWHVa4VZ9jRlDkn3aEykOsHqxyn8fgKYago6InzsmD54bN1frZeh7v7EiplDfOD5Qs139q
Gv+TScZfWyAbN740pXAcU7i20K2/NBpmQFgrY0VtHfBS1zMncJdxdduCZw37hTmj1UZGvZSMRp1d
nJH6qG2qXUoy8L2DiQrDpnONArwDf/+T/XXC8MdPRu/jIrk1sLT+efDB8rXpZNkv6agvOLhfMPRg
UZu8TQH2umycTUrJjpLy2kfJd5L2rzGuY1/Z4fvERM0sS29rKeicyzqjcpgquX17M3fc4zFVRN8n
P6SF4qldCpO2xH/mubC+2e3CvBn/byvav4xLfr0YVp0sE9H8IgX4y7YTrosrjYzWxYzDLaN/fEi6
S8IrVsWG2CebZ34O5KMdy7Nh5ZcC52rdwFw1rGNT20edOU815ae05qpMR24p2Z5snG6rOseQCIf0
dQzuektDM+f1l14X+5AdxCAYp/z922L8ZW/7+ysR0nVchgI284E/vy1qmKD7zAk5NoB5V52nP88G
F/1gHzRQk44GHseY+XE9Uiw8ob39/bf/D30xH1cacgZPDB+Yavxl1e3GbVdD6cd7p3W3Fo1ZpYnf
o+b/5XBv+cT/0zzi1wt0EDQ6prOMNrxlIPdP633sNVOnFnufHOUuaxCk6dqhXUCZf/9STPGX0d7y
nfgWlm46DPhcz/3LaG/KjZzDELJg1NAzT+P0bMinchrf0mG4nTPtUEjsmfASV465HOkmkq+sbkk8
jEmTq718kTCicyQ30I7yYgdozl47tfFsR8FjBmecJ4hytok+tcy6x/oBYAX/cmR26+U72FS/0UTV
Xwf5AU/uWiwJlr2TfsOd6HV5iXr7zumgSQYqORd2cCz5Bhi/GANAG93OPX0NFxL+qxjra6tIgOHo
KBws+GNT73VSMiJtgYvlMHLprvxAGN/aYwD4Z6lultbf1pNno7jFn/hoBzDvipFYILApxM0O+Znd
Bs1DcRJ6/TgN6XcYRigR4cGCZCosCD8BW7cv5TJHXwY1Qs7PHYURF0ZwxdXBp1JkFHXTE8xyZNSv
UV+sK4/2dpycrcslUUfJ0errxzCgLUi1AyPPXS6wCIkq/LYzuQ0DUmw6+E5NOJLnXueoSOsfQMAu
Url7EodOmrLvKotfLcSLx7anqVyaFJmREphG6WUO7J1raUxbDFgWTE7uUG8/khcCN90lErR3UVr0
HWvDQ91BsscbpaXlRgkrR3zlXtOcGpgLI2Js0Zzb8dXr7WCtQxpwnlWSXpdnoLO56xEm3sVuemRq
Txub8yKLuHgkUcdyoq+kLk5zzRsU4NgF57xSkLVkwtJYK637CSKBzMNvpPTAmkHXeUH9Gtb9bUT0
bjGiM+jC6cmyCDA1+lsTVjHRMWtJWnuXzM/VHH9GGklMneNnMYk00GsDyvghtvei417w3IY84/Kb
Rv4dv6EFKwf2LzKL/jZoNQq+SmNN3Z7CqrikMS1AkpxCSTeSznDbI2QhVscUIuqdazqUr3Ni3BPR
+xPEKek5NaVBtDRUcTlt5gjXOuHzDFCyS6Yl32kbXAuXGI2OwVcYcoHInanjIGls55oYfFmU8WSZ
QM4xyNFB0rrmwwxfImRi0tTxJwuW0C1+9Hr3I86b50anRBJNvZM1iWcD3QshGXfEavw0R4WODvOA
W6afjV4xNIjutFQ8ZRYZcWY1/358/Fvj7GuZ87//sXzNR4kkLCaM+9fE+B//dBt/NGVbfnd/+7f+
f5qL29xI/3ouvmnVO+Dg+E/D8OVLfh+GC/O35WTn6BWObtCcc32pr7b7n/9d6L85KKR1T1jo401s
+P9nFK6Z8jf+JvcpMwAkS/aisPpjFq6Zzm+MaokBsg1HUkgZ/9YwnNrrT9ePayxTeC5Xm0k9/1Uc
kH++fhwlOflTndaWU2ZdhfPCpOq7aEvb8cLytzuMYUM1Rjj9vTb29zpAczLhJjITk/jOdmS2G9lZ
kQyHDr4e8/TYJO6ZeyzacZVA3NVanwCMZCs1kPXZHBxRYDALRn80xY+N1LQDlnpx7M5TOAbMPFwo
YsgQEQaprWq1cR9A99+3HIWGQZ6qV3g/Su1O7+dync65dQKLKQkzY9zlGSMxhqTVRtnDNBnOUZuc
4kgDuhrJ2d7Lob+XtsMhQISVjitV0bK67XnUiS1vYdGgn3+HfbphXjiOLWd88Dy7fMdxHjll9BVI
K2tdjYUJm5wUIEzpcF6H9GDV5IYC/wZDUm4wnLkrS5mHerTex4WNZBIBtoHVx2Bu+aMd+gk5tZNs
cLB+6abCgj6wqixJo9GnGtwDnGkf4g8LZDvYUToAkFeI4+oi3BdF4+zGyOsPno4q2yyQKbWSTtkF
4LwyIjWAdixtjMg67u6pCv0yZ9nQawBTJ3saTtUM1S0BG82w8WFIhHE/jO5Gb/EsRN68qbE0r7KP
zDCik4iDnWHUFZy61jn0qWrW+I8AL0c11Rj4aJi/SXHG4ehsGK1V6ygJUmyZxlmWDtHKZnSomuom
QfYKk/SOi/CEWNBbTXDu1okBuaKTEU1zWu8L1Vz7yqh3hiycVVfb8FSjqkRIyB+Mfh9xMTLdDwHm
BDGD7qb7ymarWaFxmky9RoVUZjtCfwlTS90YKe9+SmDVBUZg3aOb8FsW6xq/0lvR6ek218moLhh1
J/SPe9nJaafHCEcMZGeGEPp9uUQ/GFr/c7mKISU+OklKfAZEhxaqtS+JYg6AD77FcbkZisTeVDOG
2RauX0AhbdtV/+jy9uUEDLtz7/exPm7nAkeDmofplpnoTRdnX5HX1K/GMKPxrdynxMvJxqXWfsYm
u4FZYb8xuCDzjf9qQztFbKlBDE2RP3heDsGd+2KQ8sMoYOMHtnsC4pkQBQ6zpU6QWwX5YqAkpbTn
k5MbJXKx5ePOHMSXwkr9phN3bYs3MYy8m8ZSO80Mh+tAOFcWAchQySVNy3Yr8nF4q0xi/wbGuIu7
Aj3No+AEWw169wlE52nQmttINvYGFC5Wz/jAuBPDbj1Bj/Hkyzgr15cu2oVZ01H89dyBBKXAPWyP
xDn7IT8gbpc2J2ItR5lFvkxcds3ZTmJnrwS6wtnDS0gahhQoLkAKMlgjVmKj1TEvw7HE+xCNgAqH
+LOwKg4imKMhsVVoLvRXXceUQ095kwv4OGOKGLmXlxy0r6eV+SXjYKk0Eqz7Jfogtadt7dLlw16a
WyyAcfHUWEzp3QGn9CDi5sZL7K9pgHGo2WRdwSOlF/IojjvA0JNLb2KVH0auMwOU2ozbA7ZyHpfg
Q8AUxMHkPANlHIlZiSdjF+cOqELPfqo8F/Hj/AMDlr7uXYUGD4l/2DrJBRj5EduWbyxYbst5oVrf
mTWBb4FSJtpBVC+eCl5ViWC9qkzwDxK+kkMqciatlxw1VV0ybO8yQAKoFggM19wQq2LI5rPPyXKt
v+E5mWdP4DvFbuDbrRsg4GbmBd/O7yKZ+IPev0AaXTg79lbwtKx7qOB73S2uiuw4p7IG6OiFOuRT
cDQ0zIhWAAYO5I22tYEJYtFdJXB8j5LE1iRJya8ZvBsyZaFBuMbESISNh+eK7NgaL+CQgkPSXhia
e8cKkQbIy/BGdxsPt5NgLgzqpWibWzPvE5iF/ePgqnRva/Ot4bm3IZewP/1CtiMJ7SoDVzw7hdU0
iXErJhoFUi0S6rbNYDfgsAYU3booXjXl0HUYwZIrmcY+BJG3JK1cAr/bRx6D73mMTx77gvNkhPU2
SBXjWbM8gS3xo2yJ247saGnjcaBRNN20BGAAPEuNmySIf2LnGdZx5ebk9+h+W8XgX/KDhcz+JtQb
cyNkzcU7xyd3mtQGGQrsJdShqxrVVdlH+yhA6UFQUeMnTlLd28kUbV32rcpTORAj5qX4GtJtF5Bp
rrMlq6VV3lM9v7Z6z1qIKLybpcwvcswTJt3Stm6l2KQc/o+VWwNIbrpzi6kiH5GQWbHpsdQkOt5a
BP0kNfSlP9eRvQWIgFvZspbwcMIkgW1GhQP+R/vAuS23zlSo+19/0L0xJoH2DkhdbxlNmxWUCGup
VcN8PIlEC29E5t5X3UwRYbK2DRuH4KnQACSinvQSjMNI3R/35smsyhtOkOFeEvQJjH3I9gRFLYbp
kI/ad8XpyMB7zLZpabynKe1oVp0HFzyrY7Rr4To/LZ3rtvLEayrDaIFiE9SLjGUFVasF5GvDsyL7
jC38Np7t15xCYkvx3qDco/9QiCk9aUPBpCoSnkUEBWtx38PKLguLu52dQ3OYZXFpY1J57LYJ6LDQ
fNlDqX6fhPy/KcD/ZZn+p9q+/V+/qvjwq/Tfu/c//cPmlyH1vv9qpoevts9+7wP++Jv/1X/5377+
K7ZW9OV/V4Gz5v8shz8ZW399xR8FuP4bK0I+rIZ0YU/okvr39wLctH+zl8rXo/RlGCbtfxTglouC
RQewQbm8RKy5jIX+qL8t+Rv1uImKwwICaUnxb5XfBj/LUmD/Y/7D4NnA5Iix1Xb5Rrpw/1KAM8YO
K5tEQ1/wlB6RHWu+2Q0gyrQu93VZEbghknrbGk27kd7C2sT3QWJwxCNfK/ZwHeVrzu7dd5oa/8c4
iK3JtgKQ5Yx5fUKvHCQBIWkihy6sHkAgGxDt9AprS39L3GvAwqmldJfUtaxM1qPpXBoskp3DaFsv
OHYqj1YVL6BjH8LJ9KEwwXy3coDD8cqEfeG7bD8RGaBoCNr6oEsuNg19AlBDuAeO+6IB+gSmKdOF
Q2iR6EDUOlnTOeetWYXoMIkt4H3aM7kfUTHX+84AcDnM/V3gdl+WLBCWgp8LjOKzzFAVuyOUTC+7
TR0bJtuo3oDZ3BDm7ttzd7U77942uud4QU8Z0XxTJuw69OCOKu2V3ydBRhqMAaeOnwDIkmGaPULP
IZQg80KIMJzKJtRvxKR4isLIzxrYyKkxkdxOe72yGuuS9eHZdDEgC7vF5Z707JaGHWvj1zYq39yE
7VWuMYxyjMI3Z6KKen14HaqGKA3wvU2YzQfUSajv9XmDoGVaGwMk/t5EtPsFcSacwblZIbCBfrwx
3OaZhGpnFZnhavboQApToVYddCpmpMsV7qt8gGbvLMbOsWg+DTxWjLW+hVg0LuX0s3a796mdPqco
Q0sdkcQDj7MJkGxPOsmRDcNGP6rp4ZrhUBaKBJ4ZZX9TotZg2et57IICfSGMM/ghu7cp/F75Ot3i
IIhFGkpGejONn6/nxwh5z1Zv2Gim5CGCJgvnXRvvZ71PQGrZtxm+7lXetgi8AQntUnPc98ksgJvS
/eAaIU6SaJKbMgz5uYJWbugwaNQcVvh41s2bSbDDN9Eo3zlEfTHquenY2PuqJAHLdZ0LqDUGQ3P6
Nggy2TIuO80qm500CQfVeFkIAIttrLkv0zT/LGQLutUowGKT+uZHGg+SZVZsMxNZbeDz07bJPt52
ksj2xGlu8kzvnppTaMXHKi8QGC3ijD7pXiiKPxJdaec8xyqY4zcheNokH2rOmgcr6H9YZKTOY/Ke
JjjUOpKhcg3JRrfA+CLu5G2MORR7BdOgLn9lwA1DD7pngMKJsXD+gsz3ZW6ogWgQiahD3p3f1+Gg
H6wIaa6eNvMDyQA3oavpa0sxscwHPbkTA1oGXW2Il38wlHo2qSpJxRSb2cyQmXVOuU0D8jkiLCVA
anClV8OpqctvU/Xou8G0zrEdbgBn8gDY6gRhvd0q2z0w+Ey2cSwPmnSLvU5+K2u8vaas+M7tKtRb
8holTb7Jgl1EwAQrsBSFnWo7n9yjRW2dDYcqo4n99UfXQZVzJlb7gdWwv3Y8cHrlU1dEz0tUakAE
lTGJ7z6vnoil+8rY+u+SQTLvFJNfJR5lmpLhOtWZXpMawu82yH50JS6Zhu2p2UpWN5QxKBa3TpoC
yFO7gM88i1/sKtbY+ZmNPr6yHz2XFmnq8XwTG4rcWhICvoQrR7n9ox2xVbvGmSTld03SUeoj1hNS
cqNMf+8JfwT0Am3vM2mJxlZlFlCuaisZmeouxjvUVvI56JufDkqgPjZtvk16cOAVHxxL7i18SQGn
h+iMnyZFVqnnK9rn8VBF2bmi3KtCgIyldFjtacFNztWEcSSH9Zmk2P5baP8Z84kqQ4ketby0uUpP
jjvs+cgRQVr0GtAWLIxef1atfB9ikDSEcxo9GOc4OspxWKYO2E/N+IcgCqkru28SMMol/A6ikG8o
aa+K2Or9SMzHrOpuCQG6jzP3mQuJAsyuVlnGs2Tw8/fCRmAN5DPx0JORFbEKC49ASEv/ZseKgaob
TqaVWius6ZnubkWsHUMC8XZ57725YkT+kHYWIgdAC5MCQWRh7GUtOK1bkSKTormFp0P2IMqt+VBY
JVJ1O3ltbX4bcx6uRG4B1itZI47xR+d10VUrnzxvJFgkbPhSN8E5hxkrmRGEDxTVMQQSoKm2Cz85
/x6JvQoE3IAxfHAtYxeIgBJStAQgmydo4hKFUHa0ajJkYZbinsJWNeX9Pe1zctX67JSrnH7Aasn+
cAIoKm73UjKCYntoyi1QiedqIBeq7aZ4bdXlvVFySNuORjw3pt4aiUL/FSrmNnmmnI3WCwM3v6Ot
7ZgtymR2b5CzSZqv0yvY1g+namq/LNsfI4lSQGGQyMRx51f1iAuh3pa5ahDtQIWLhHidDHnft0TG
Aqe47/rmyUajUi7VQrAwW/IDmF3oxQhPMG/HAk+Dvu8E/95aUuAQydIOei+ZcQP+7aJ4wTybw8ma
9I86bW5sXjybfronTZZbwl9/hn0Eg/KIMgbhmXhHNNaw2NVf2tp6qzo9Xw/eg513wyb3vG7zCfle
28eD/Ok2FnFYGijaiMxC1j/VhsvXaqILS/T4nHuPHP35eazxFMIXKNSiebRJNK6rwqPrR9pdZD1h
VigwHDN6hJqGACxy7iNocVIEL17BdGCsrlNjmLjW+U4Y7mgSU5XuvA7fpUARugKTSXKSK4L1AJq8
bvDVihKhjADSkCdKsj+BD19fRN9GexaqfhqKYRMxCUq1+aIN1V1iDY/xfCcBQKyUog21h4m4SwOT
JuS4LaYWJB2puQ5LlWwqZjFQI8p9O/XYRhr0issNG0YvZR3/7LwUAQPBqmEAuLNrtL3F1ZMzuyFI
T90Mi5MFRt99aNNTpYYwNgliebRoucetDpxVNnfGBCMEh8QaDhE8Ede4ao1xtdqBLQy7FMJlt2On
/0RW99nM9Sl1hwtY30/RxIeQjAm/nnjH4+aszdVDKV1iGrq5X8/6ji2x9EECdfswrS4Fb0cSdDdG
B5E5i+q1OaAPlQ7A3SEk52fU24UKth4Kd0NINuuUEEabMGzK28bqeGw4hYVdcKHDrW2RfThPWqgc
oqejb68pZzpr7AaGHb5VCLhzPfmaHYpL1yUeq1b9A2y3hQ1eMnEqSb1TLLX9OCvri0v0zQqAbXBj
JfG2DMWWbeRG0IPvlSe3dgCYw5FUgppKrmfZjiRbGNaJPQyTu/DMpUfGXYB/D4ojajGWPnBIk880
ixgD6RPMy6bH3NfZpAySIWTDikAXUAOfUG9F7PHTke8sSJNfcQ1QW5nVThvKikxTDVLhCFXAeeon
d5sAQhB5/dPrnkOQjWuRMDoUDGX83PL7ZSWfWOUTxj8Ussr5tgv9YZ6iaItIC0sMm0ZZhOsZE/U6
KPiUVAI1SHHun/q4urayfGvTlzGj4JFj9aiK+Bww7ih5SMj+U19zcYhsrC9Zj18n8eJPNHsRHBsP
qWvCA1InML7CZILcIZp9UiIktbJjY0AF1/n8rqexPWVMaYh7QY7UFwdVTkcTGOImFQaZdTTh1gAQ
sdVJ/dKc+8BsKj/RM+4pAwZJFUCK+CUmVxwQc33NNJGvoK0OOw+l5HIn2SWkePqDOe0N3xuVzU6g
3yEAO/QokkzW52sx9e86+pK6uuoW7lWCRYsbe2wAMDCAlhbOD+Uyqg17Sap7vGVOn8Bc8zKUxOih
G4d9YYipxA5VvKn74MMwCSifFvnvnJJSpMbo1YqTxwn1d1JzKEw9oSGNmfAmpiW3e1i/ajO4Z9tJ
nhibnWTYovDRMcRaF9UU6FnhmDHiUy8JXRrnrWVvUlXvyZaF5+4anCHp2SGiRiZsNCN7fNa6JwMu
D3lJw22DN3jVubRPSZJsNZsgtLIPH7qRsmUVa5SXMRD7MGBNHnSVT5rTRwwgfVXb+lYBadsEgt+3
CnjP6txSiKKcvd5iy1JqukYim1dtrE5KeITBMditxVBcZBU9d1o/Mu0w9lZFzpTj1MTJYmk1tcpA
TsqXudForXDqrCmbx63NCr33LpY3/Zz4vJdzdu0blt0ty38EcOWzbgbu2tESza97eL8Uwmtsmj2O
6+qaVCZcpUqkqJAbfOk9iNWadF7POgsxsUEqSPwMxSOhBZy4i8ZqTEgpnDQe1Z7gth72nmr3YZOa
K9FHBRMifiuAYsuGameYvfdBf01S1h1dQyb2lMfploiltd5hCgNEK1amHJ6HOroou5+YyC0fh5ya
Xal8lbOwkkl3M+cte3WD+rc8/fobRqO+2LJtKrVD7fMwuxPp7zmxCSa5IvxnZlERjeqlaynE7Dui
J7QCjt6urwlCybVNYLE41hMHrb+eBr6cvnqPt9OrJPjJRABJZvykhegu2ig9iqnsd3loENqF1Ie7
Vfg2nza/yNKzpxWV79oDS5LJRvRpcwoKeS4VaHdR0rh3hfcxuMYDaGL45byhK4WcnjiFPfgs+K0p
SRCVw8a5nSWoHazHWceCpCuHp0laVM5uc9s5goqZ3B4+oqwNownrfXew3BHQfwOzY7IQQmLE9aL5
kAwD0uAgm9YiD9/1SaxnD9sDkEhjJfi/sLwpggJLB6ttPaGXep28wmLaoR0ieAtclbwUxq8nO/kO
0/7LlYg0OgV7Evo52ocrcMF7CBgQYPq906gb7Cyfo4n5HXBKU7wXSpxSz/Q4czM0jRKyb+IeCCer
dhRpJmUnJ3SiJeecoMka7Gkg0xdoYqD6MKrXBsnMyMHCfd0lXwwkOFzK54DhzhqRXJQYCbQLBvWy
eaMZJU0dfSGo1/fU0oi2tImLanjsogEdYUZOch4+jcTCTdFor1F1lusZebTulR+pY/q9cQsQOPZb
hLm+OzSvNiCEdZvkV02HspE53i6YEyqUlNiCbn6ybeBYUfVmEDaFKDm4gQuj9u5g70okZqBIiVpr
CJIlUiF3NQUBtbvUCQN7lfT4O5DRT5TJEZ8AD7V969Z84CzeDAV4bG0QrdGACCVEkqS/kDOqbqFL
dilnHdFsCEE6BAeYLMhyvNYc5Ez/02hPFvDWTYMP/EY1Ws0QcE0KTscJt0RmqzLfcjlqG04l306Q
74cUkqyquU+Ne01Ybyh/kNVUu04PIwYraOeDPEIsFBsxU3D0MY7U1/YYPIuuEys5Uo47Y33JNUQ4
aqjYrUZHLTcdQukhXGmwgKQJxJXknlCIR03QMplVFm3EkYadhL0p+Q7m6DGBQxKnSvimTnJgld5I
xCGrEiyJQ6/oOvMemxH0xP6sTYTzLSq68DbSXgKl+YPeIqCCdEPOGw/uLaOwk7d4XIPW5BDTu2s0
GFDE41sCz1mfefXZaphhJJmBVB3aF+kfjZaRiqUXTHpacFAs98joNuJDhlTSdPAh18E9BN5pN2it
uw3jiai8I9JXe1sMPNLU/F890vLCoM5g77PNSF4hCAqnq7h2eH995ZkU9pV4StXBSuGBtmpBs7WP
TGrk1oAH7atgHCkRETfHjKQIl5g+wrQ4TNYd8VycfE12SUkmTjwFrEOR/ArlZZ2P8jNqY3HwEOSy
t3y051QHAieZrIdgfyS99DRVJmPzfKvr+rgpgVuvbHQ9LfSuLhE6BNOJ2QlNvDfJJcU0B1JQQcjP
rGDnZkONbYGFqufIC4W+vQ4H8vcSzOEprI1919q3+VR8Q5qpN2Yz3Ypm/I6yokGsPuLZtg30zd53
YXwEVfmOSfG9sucPo0JYCNHtqpAph3PTbRw9Kwhp4InpCbL3pvBUdaxL4TBvnFJ+FLWTAKybniZk
anbaH0ZTv3Q5qbQUiBj08pXKPcnvMDpAOKt2bWB/xAHV6UQHDXg4ZyCnTL/hbOcJwhYXPvTKukon
B8GtJwSx7gI82WESHLvaeY5krDZ1jewbovUuCMAmE7BATyed+yKl0s8HPpZds2Qd3cAYhBYPe6+b
SGZvTGNe06R956am1jM9SppMqPPYUIMcDO91aXt7Ujt2WuMdutT4RJp+NTJmpmGmXuOxZosvwNum
yPu46Vd2j4shT4fvNE52KOyelN4/NoUdbScmm0Qgz68MnopVO83D3smttb5MFbwcM3RoOueiFNde
gQ/QR+It4PKv0WwJaEWc/jIrXmMLfCMDafAMdbB1ekpgvUHAPLJ2w4minQeDMqvn/M3Hyds2E56N
NI52rTYAdCN18he/tWxqKl+iABDBEzA7CXPXCiaCuVkCgbHZK1m0LK2nBFcOY8MUobXHXJYFNRRv
gimJddcf+iqgvOJhXWVs0mN+rV7sEai6VMRjw5GcGf0DDKY5H5Nj2iW3LsuDQyrNez0CJBQmJL9J
hjiQvcujPeZyFYvwAvtr3Osm0zMG6Wu95CKfHaKMyDQ7L0HOWVIv8Vm0my6dmDfhkaMeD44yDc52
r73hzYuItSnjXWbMD4q9ajf2+n3Di99MOXJ/0ttf60B3NwlTyM0e/v6lXCDvRhmwaBTR2mkxH8yl
JfyZhQ5jG1EcDQi8q6Dw7N0MYHPP8A1aDx5V5rvxzmt5GFJNvdl2np6hJ53cBNuK1WBpqMiNXGcW
EvhhZGPZjdaOBPcRrGZkbiwCyta9zvSYsHB0GBWHjNScRVRYAUwwhuAmg8G+PKfhkPVHLSKXj+Bf
3hl3rTrj1GhTssflcjGhwB9iHqC6mrTboO7wiVrF3nUt0h5mpDha9dJ2NAdgZu9Kr7grXSAYyuNi
MTzt3BvRtSLa1m9lcyRI9EHLdjlpCitjwMLUhvM3Sld928gFOVKBMm+JM1uFXubumjbe1tqk9rHV
beIqQpwymvVa9cv1YAC2w+Wwg71O+Vu+Ik+t9eTqFR02mR49d4GuifsT6c5AsmHCd05rLogJ0zyj
CgdtVPvB2YuiJiK4K2PSrJrqIUaoMYCERPH8ynFU+EGhP59AcZhcpjK+sQyKqSjKWfOwft+ay+gB
vhJhyDO3o259DJZe7LHwfhuiBADf18fZwO45ag37mT60MK2O02kiU3wICnBCaBcT1x3XZe7Brgsm
cnKEd0C5+2AwHd+4NWHxn2NN6mFNbjPFN9CNKfL2ItRNYOAEsKVaRWAqn/OiGG/aMsaANlBqatrw
3kcui4PwrZ4Y4VQ6J7jVJJvWtrBbCnLL7PJsV154XMh4aiGfe4IdcGbhuAht+9KUwQmQvrWEhah1
BngRlSfyr3E9CiP0uTKZFTIOT+MuPoA+r0xnPNoJ6d2dbpKC633hbZ0JBNMSGNME9gbMbbU+WmKj
cumX8U2ujXgxJ7kUIVa/VrFHKwFsSLrTnRI9Rdvk7ouKwU/rjLt5tC5VzyEtvCWSqOu3dI0bs2Tw
6RnoUd2OOpRMEGftRdusWYyybYAC32jI1hy5+kTvB319SeYdLi/HbxFYHXGM7l3NJn83kUTbWAkI
IAhF645UO55o5F1GPwqift0tGYGCtinLtiGQHPNsTOY3Bq92UzoFTcHoWJu4KG75/LO8KfovHZDJ
Jktia0ttAO8ncqBbIpklwZ0eoDMCllNmJZAC5aRFLKEdnr1Bop6uTXLVZhxKa4+Jcx+6xBMt7zex
gAGdbvs82QzJUDVd9NJObhDloh0xqRSX6tGjB6/iV0QNGdGf1Vc3i4+Rz3eQ1qxIgneyrp9gHD6g
8wkMZAnlopJi8IxYebYPsyFf687cTkDCgOBbi0DktcvFc1u4cl11AG9FGaWQmKrHKGoMbJukRWf5
+xh9lM1jPWPKPbv6zxkw0HBO07NFllBdMYdx3zzzMewXK+AlNK92eiAqJh1OKr+DG1E6x16/0eyH
oL5Lb+bhoOzHwnjI6FjLtZKPsOCc6OQsONjwHkstX/u/STqv3datLAw/EQH2citSpHq1LMs3hH1s
s/fOp5+PGWAuJglyYkvk3mv9lbegh1WStJtp3qeMJrHuGRYPiY+5hKlA3JLNyAUj0u4ijU02d8oR
7qsCKf22qluhH6kqVoprbkwr2AUAkZdJxZhMvXjyLg760fcbBIHRWvEfs78dQjKz0CZP/imPbg0g
6HCfchJ0PnvG8Wz6R+HQapw/lOEtV+/mUlNNT+Kfr75rxkdUvxVJuLHmT32AzNNvgrFP5n3XU9Lu
ztZBb/e+1WGWa73QPNAlUNFEGLGm7K36o1ZvIjILvWqZyC03IdgHmXdMulvLLvYMh8q1lN8yecQm
bvSEAoS9XF5EFJzVP7F4N6TfHPCowLCtZ6ep+evaRyFeZ/UWlH+x+o5NmAOEQjLp1OafYfC9tLKJ
DBDCVKHwRPIP/TThWh14pIOXln2Li5nw2wcC8vHlSzfFL1wZsDKuHH7pxe6ZwGpJiczCix8QT382
bxLcVaFGV3oODE+U0QRLYBG5w4IriMS5DhMXwKfUWKs2etAlxG/CW8Y4Puo/ufAoEAoWhG5aKzzu
YbdPsk3ce2p7q9rDZF38ggf8aMqPiMeNREiiUwQ73xENyIfZK0+KUHRObeph2IW3Zkzw02aMKMfa
5uqJfzPRdoZxns1zD0IEEEDRE3aWucZCVm2CviTqmsoDgJVh+OzYRCU05Q1e6zlaNCiQ2cKnxuku
Av4Tfkj+84wOH+QH6lYOdMo1yJs16SQHQELuy0pPhDy7hxxvUvSgTMCrVv9CLcFEuhivXmOPw4LW
B4lRKjRSysXK9QK2WwKhejDOkN8r2UKTysvHS2BO1HjNARiyF8+XUI1B1pjloe1n6aOVP5ZI7bNI
ZmFySetPUmO80TigaG9HEvbWLRPaRMYenR9I/aNTNZHy95YGt0zjJY1smnCtXnJ8wliLQzheSYHh
e9YqSO37RqtJGJA/xLog+CtZhcj1ZPkWoIGn26D2+Qc4y885EdYAFBha5uybV0SK91l1l8pPM76P
4l+W/hFFn0DnGfFnPYGyATakyh9t3/A99qRcp+FrrEquWD4TLvQIEJYGXjzoDy5OydpV07ep4uKE
zUlmn9C4Eh3o5zRcTAD1ANwmdDj45OlvZJYW05AEp2Mm37jfVoP4L4fDXjrmOM0cKx/tSAk9lCvs
Py0hu6CB0oOsfvMtkr+GimKshCRNEhjHK4rXwsDMAQMfvyv4xbHcrtqJR374RU+yjsYfs/dX8ejv
1DKy/QmLieouT3nJl7S8l0utYctfV1ZAXTJ8qX8Q0bHJLUUk/Y+fHo36YVR/mvlhik9qZ9PqvZzO
pfQW5zhrn6r/VfNZhP/FdT/J0N4X4HYdwQiNEwWMUoWIYO/K4w5YRxXyt/BqaqqeNY0piya1hwHn
ZMQLBCquZNHYyOzrOa0VZIthmOww/MBsYNcfe57ir6H9goMnIJKJgenzNhnlqgTtLkMVrmdcdfk/
E/d4X3uioPP9E7JYKfsGKUU4PxedV85Tj2AvgYlk2FoRIwLU/hW1eJCgxJGoydU32Q8tKLCG0205
e0ytgwxaIhUsL2zR5U23Nl4nbC9+Q9cQPys994D4iAL5UrRYdaQQyWvE5+tbqzD6rdCDQC8XuE5P
PRB9RgdXgXLSKiA3uJqDliCwBoMwb5PKlCTohBKNLLcEaTFe8OBXSHTwhXYlhTRQzhP9ZNQxVPTt
pnx8i++dWUjPN1OISGFqnZHWFR47VCLCumtKJ4mzbUQjYGv0jt7RmEWKYoOyLVyL4mOSp505kE7A
6FTA96vtxM2mOJ1euq3yTOhMDFXec9AGyKK1Tg8fHRmIE2qaoIHiTRDdjHYlgwLt4oWu5KH2+dqk
La0I1ppQkdYwbZEwA2xwQdC6fM1aDAVZRMUT/XlmrkBtJx7uZpROrwAnamhMZHpOqwIQIk3eSbXt
5pvQfCb0V9E9RzCKvyLHtDTuA3OXTnTC8sPJDU/veJgC9m84wKz7saK9YRzE+DxonwrvcdH/TItt
gGFFQGpC0eOaFmp3ml+Tuhep5a6UrTCHG9A8h4c/SCRC0AmDmQlaxLutkpzN0tNz0YocoCUZCWMA
3tR8yyF2aJ4SgFYCetYWHUcKBYmSwuzF8ZjGJPyllCVRRhmVxP9QSE2UmjuYVKGB0PSggHXEi2Jg
Lx9sEh2X/46ZfiiIOHhTlo+3nUhIy9RN2yGC7YFmGYyLnuuEeBdBPgbjRa3vCdNrzChl/dTdC2Es
vYH81lDjMs1bg4k+CJN4SjG6xSOlQQf2yk+JZnoy3nzxW1S/muwQEjI96gGPhP9HdsZK4WhGFYmu
0VjgOcbQhOwH04nYYtK58tpctuGi4eMzt6rBwSlcTaiNLHzMIgnlatF8FbgqoEgAdVJ7hsVXfWUZ
Zwk2V+5DQARourB9H/JAbC43DssIIPE7LXJiIxw17tQGWUTal/ZQISRJASMDlX5aaxfEpVfMw7HT
tUtnxfwmGVL6IuEOWt452W2NRQcMACajftN0ZxR4gSVqThBAiAFRAxkGulK3VfrDiz46CkZ+QHR7
qktxRwTqxu9hV6WPRv6eA0QSoG6yWnrWGO19SXxLInL0B54iZNloCfhdB4JGR+Tq1a6URUKYKWQO
IZVmDBOuHpXemBXbUJu9Xk28CYQ2SBl0ZIK0M+tqlgli3OFn6KY9vlYoKt/pWoyP6OkIxbbb7M6m
fsKNeaYq+l6YhufDTwbjTKBickv68igTrFwE0aXy16rcQw734lalVEa3JM8gQbyVm9NaLqXjAE6X
qTF51pPb9bHTQf9pJMnQgrxBv79WKb9S8+kgxaY70vku1zFCO4zaGTqDqHiU/nBrKWLgJqSpNZMe
odh9VLIBW5od8wZ3XUWSe2WsFZWKjRC811SelSSSQm6dyOC7o4s8IdX3ivQzSqlLnDeW0ZyqctvQ
3SeFwl6KSdkNAd4ZTPEWDU6Qze+yal3SXPwbE1gRloCjKkgXAVo0lZoNoX519Vnjw6s085QPwVuq
E8Vc3yrd+G1wZGTBAAoWHwO65iQagyDEqq/UAkXm+EiBAVGp6UgWl7N9MF9VlrO9fUlAvrTdO5LC
97ytkmJTVN8iPHpC8EAan0afLab/rXF8EPpIVJPlZmisLABLc5enqCauk7UlJD6a71EHO+Kl7S2W
3wg7JnS8Tu6R+o8YXZT65IA0h177qHldMpWMnADoQNvPRWoD+1BUoq6w6QyfgXpqovecGroIUjgV
AG0B1AQbFg5UZWRY4C9q+aybR2m3kjxJfoHPOJnS2n54I265XCFog3DPfJzr9Kw9mFbGi9jvcvEc
K1e4VRy+XpadIxe+QbcXWILoiPFaDtxSDn4mUXnEzSdvNQfxkYQXx6CS4RhzaUstILdysqKLvgaZ
8oLmxKtEwnW9UgeIcgSlaD7XOVbxQqamj1HBRLekoMVQgkcjb1QDbxJcNyH/nfKQ650EQJpspdwb
Og9pHP+LFNzomNLHz1ISt6LLOlL8KcmzjtB2ErSxQXYwU9tZvXNXrvIqWelkdh3rFa3kWAJs8mGr
3bCiols7crqYlseZZiuliwc+k/6lQCeIYXuvSg8gTkq+jteFMw7bOECp5lDenHxzeZFWc2oB8PA3
pOVRQdop9ffSwtWbIb6VVuTQaKFh0xq/Qinft47wg7caxXmOWUqfvpX+mln0UxgkF+7K6LpABh1P
hWhuxvExzCR/bi3pHK5RKeoXJn5Tf6vHXRa+Rvmu9u/VzB74lgmvSH9nP6rndStuJutBtwVzzrEe
HX5B1pkNzP5qLG785G6I+yU5ykhS493o0saq783i1Kq3kuwzQ53dZjqLduuINK+p7jSSb+n14n7o
3/nXEmU7aefcvOBj0BpXm86duRUdxKC8CMzp2S5ekygsu6nHg5Nvo5BY4r1ChoyS/8vmX0G7V4Ob
2o8JEdZv6L830i2M/hjWB8sjJh2fzqTdOmYpGgB/hsktrAdzOCVYL52MYd0TxjcOY9G8Go7Ac/9D
fspaNE7xtnWFnKTpY8DPYgO6pXf+TJsyuaD4jbj/pOJFYmo7uq0DURyZsMAgzVzZXflvUD+m9rcW
PKN1JPWkjTsh3s+Vm9sBxudHR6FiRyLCNbcfGYXqCv1hbfNZakxX23LJL/vXM6gZ7S3yiQ1BC2f2
91glUWSTWF98/mtDQgl9HaXt8lV4CbG8xySmicNLcWRwZpjrlBAVV1sxl8LL+5gO1OLZu5pj5pcl
K4sWAuZgPgfDkZffrqBxUv+lRBS5TcCw2FlPiQqEvr82bLnyiBwTSRKRruRM47/uq4NmQShv4HFW
RkmN2DpjTtRxwzCGUbj3R2MpnuGIxRbpQP/0Gy8DlUC5vDKuSQ0OLp6ldKORbgEdp5MmkvJ/R5m8
EtC/uX73m+MYPglbX560fMTFEhE0AWCv04mIX8tehpKy+pRrGku2YGMrbfWDqpzF5INOwHn5xo6D
ei6xjOTT1RrOTXAJqRQic29ND3FQH1mJ2JsK/rHTVNuyOYXtqUNhORwKcT9Zt7YcISWrVY2ocSw2
2bCdhD8DLQZhhbYY/QzCb+QlXmq8qJ3hYLm0xb/lF3xdRPm9rtDZIrEcmxumcFLmqaCDjNE804K0
3Nf1W1NdasamD9TYmJfCatsI71h+Vqx1/ZF9kd/41HPqJt21cVRnll6Ff5TrDyQ36P1WLbp9JheO
olOYbrrOG8wHWQvkhL0HzTEGPeDzskWH9LXyNtVbcDY3ZS2u/G0onPgUwunrP34aTk/2Kv/LlA8K
bHyc3gPlj97p/tbVHorQ9KMAawWzWvo2XJFGWYxbBNUySEcXX9tFCynDTs2UvMoXUfZ086M3qb+G
nC86916HgI2Bm2Gv0Hfk0uECy9BcxwSDlDeFXRBFaYETv/uWM7vChxpcu3k/rb7I4UfawHKyM5t9
BvE2ZR994pFT7CjIzd0GgsrB8Z+wWSbNX7MunTos6QIVUGZDu5LlP8unGdnudBC0k65t9YyVZ1ex
RQ7qD7uSGN58ToO2u5mBV4roYCEP90a6l/xDob0rCQDXZqSt2Dpp4TOUdiKaj35NPUOxjwsPzb/U
n4lWBwd6JoQ8j6Rkj0eLD542eLHBLkwNc/yPgPGcwBRBfS7KcRYUm4ZmdvEnp3NyVfxNZzmLHJVf
YHRUj/HO1g4p74RFXwJy1NlUKUNdXJcpa4ZpL5+m8mBAD6L1UJJeTH3P+JjCdWR5X8Q1YWYLPWtb
euRoTZznuvfz4Lsrgy2NylZ5s+hRFdaE7i81z8GApNrry0tTO7gxg8A7XfitA5sLvXXF1M1RYZZw
33Q78d4tKgYvqj1zLTgFimVh02NPS+xofq+0LbmYGZCytWLOWYVXAL6KtXel0RbL5Gs59Hliin0b
ih0vbgsVpGEDPo6RR+Fo/w8h1QoLhEsu17j6Nh0V0vXMGN2QFqUZ57Hb9Aow+lawCINy0/QSc+UE
REK4zcFcySuRsCJatjyC6lcSu1W8DBPdRTIO5PdJKLD4JApSD1LA2vNogIIUS+bGs00vXX9SGHiM
p64wIVkkk7lq9Wpbxlmwdg/Byf/RkIYp0ezfSdMEB5wQWXSrdlllBRrIay9KzhTYcyymbwYT1SZw
FdwcDdvzpqSkFrIUEZVbozi7SJwGyV5v72mxZmFniUHOfUrHq1GSV4c6gT20zb59PvJG2RQyPnL/
ZILCdeR/R2/mdOOAHyZH5CVXtrX5joJx5MTID2104c1EXZ8pAzv7u3zTwr0v2vQC+Gtej6yyl1Gj
M17CvC/WRbadjYOG1ZcfbYo5nfcjF4XPgUU0c0o0F1oleFsEn3ZCtgkBP/NI0QRpOVtKh9t35pg1
vfM80quc2oFwK8AMi67a3iGmQQFJ5pyYZ0AvRAR1+g6BOeGMebiha2jCpJCdBF4YjRcEIl5h9BVE
El7uGfOOnG8GZYOPhKHXkj0exiRz0Zv0xd4cT4O1Iy4VEMBDFMDDGfHJGiQu9mblBOOPMe4s4xDQ
NxL4Dnk4LpyK3fr8pb7o9DAJUaeVIUSeOagqStC4RYsnEnRLPzSVl0CJKhuFP4TSt9ITx385AVcy
/I7o77PeNZFLOEZMfH67V9pz18POoMLA7epUa3KgzV/F/zfKS1S4bUbmDi0gdNQtG8+tS2dbVuO7
QlklZ3vkIzW/Q/rKSD/Si10FybUO10Lww1VO3kczuHnlqtG6iRyd8tOw/zKHp8i4qixAGcyJqt54
ZeyBlPp6O+NnH5ONIR7Hv5HTPPxqxjt2ViN+Tg42w+y+DHEzKelXM4SCcam1WsXrqdrJ2VGWplU4
nPX8g+NSU3fLC6/7L7ED/tA/lxeqa/Ef2HTvrOKG/DxuXl3nZfEBu/qnFR5SYStON1WjH3qZISvx
NImXXN5pwVE3z5inlGmT5vvZhl/2j6wJBFhB5rdIGJ6B3XPtER6HH3NN6MEqn88xibShTHYCKLKd
rmWHfjWmQScF5uYYUbax8ixYGTVInC46L7uVAfzOkhAHLZPvc5iOZnkf+bLH/miOB7O7KPG+Uzcg
VB36E5o4eLPImZ9a4s0klG38bhYLtP839deIJyzyN3K11a61cEnEU0kBIx+g6rsYLQJKDfr+ZfVX
jfQ2R853Bi3iaZdSO/67QKdC96JrrVNhg8cXBJOtd5jqr6r8KIUbcgU8SjyVTmozQWNHWi4HRbmN
6k3X9on+ocpvMnNan79IkayGz1jYzh0HJmbd+NwMJw5cZlyFFUV2Qph5rNTTxQ9uoXW3cNNNNqZ+
NqJLzxYvHVgGG383ok40wqcIYeqA4AK052d6Fk06ig70NIBB24sf3ckcLo3lAJqi80B9GBOy3Lk8
oEGK2p9PoPuLmfc2cKnyErTAVPEuBduWXkR9PQsnPMi4w9/oqlhzvOjMpJ3wwcLLrjzZsKzoKYSd
aZ1SfH3VtVR+VDgAnNyrSQLiQ/gsW3e1OMnFtIqpaSi/S/WSzEzUTyTOdARJhP7kwHrbyPyuRR7d
95HOxn/6iuzJeisaLHj7RmNUwpUgKr9AiYM4Mu6RCIhEwSp+M+23CE7WnK1Km2UNJxBXuRX8kt2o
q5sR31m/S0uA/GtUX6vk8FhY0mPQbmrlquGoSdLzxDzUTYeoP1ESjRJA/Fa5IWa6LCkAXihILgm1
YZNwOvM10+49FgeoxCZFZnHWG29kJJ3TpxrsZeG7abi6ODKLG+NDZZXgKAgcioNc30ke4IrKdcbR
caM2Xqo/SeykVem23DJoBpqMYjvPhDx49CouHDThIlC2MJ4E8TBU34v3LgYZHCF1SvWmjgohVL+V
dUmGf3V2003GhKNvuZHuAS5zlH8pGSrq9WwPLD4O0VEMpvIq/ZozT1X4IZOd3zikIdn4mTg05Nk1
wiMGr3WBci28j8FW1jxBv5D1BH8Co8ODJIKi4u2CkXiU9CAYrh6jeduDVrVkSJZP3UKnjp5XFxEF
2OBoag908podxCRKAm16jdZoO603kkKT6tG1n2brdrobB3tF+RvyP7RKPeQic6ym/CwLW5buiCck
U9dLm+OASd4/1dM9ab616qPp3gfpwReikKdNhm59kJRdpC2aktBmuYc7UMVLhDahes87TEvTI2qv
rEBBAWwyiEROvWfldi4Pg7Hz5S8inDD1oBo91A5DmvKvW/Mcxw/SurgtODOUqxyGdiUJK0hje6Ay
aWh+5f6A1xPC/w/zPYsx1TT0xCWOVSPUGn6i2lwrHT2Gww/bFYVTfCKrH0F/H11U7vL7CAoSbHTP
srZ0WqmoTorgjtHUDlhP7NAR+RdGyxnBftRzzxvLfQItlnyNILHLj8HXIYXrdAatM77n4hUIl0G6
ahJldJxZjPnYcVcEg8BSeRkOGX8R3aSXUHGlAQX+t26S6urUCLNoyOJ9eBLBihStWIfFLUHDsyxr
Clb2NuzsolW9bPUnDTvyzHKfV+zU9e8mT0ehZyt/eDcJBw3yhwBtkR5YCpDBcS1fJ/3Mms+Q7Ew+
ixF/YgUbWEVvmXq0NvSoG4CLjMEILnREppAyMbBWdWSCoSM0GX94L/PxTQCgY7/WjMtExvSfObvJ
K4u8qdw02jZtaOwAhegOlXwie3z+y8wNTEStHHkTJHlXi1uKFTkDOBUmDBoSGyvbV6nxzFb/5GFv
mPeOerryuFSjl17KlWioHzVQq4aGh1VOyNhltQ8TJmsozv645w/rAzfQNxO7XMUIGvzRYYjCx1zr
FrIy4whgU7mzsSdZ2ihP5D+m0pbYbgTPyGQlwNNX2Vx0BSfQyrCD6mhdBcNBwy1MYPtQXuu6Pvz3
h2P4Gt+D7C2ejmH2rxpOy5CsBRGa6gFdJk3lxUMbvAQKOMxvFhcMbeD2MuXDkncM6ySHT5uW2abm
kFmBehDpQZ+VHfqcs3xMwk7NPNLTIokpd9PWn3KEnOWpyuuq9xrr8TXbBL9zooTrFq/hlS3SKYPN
kHzMkHI5Z6WRfg8bXTvDYhb6Gl2ykmyTNz11l88cwiIyb5hZ7FDsGdqJG6Sy8K73vy0/K/cGRWRs
CaufUOcSLfG+Py3+doD3TCcCgm5WaJlppX92hm22SGY+ZPGbkb1XV0W34Q4tky3MHJ7t7fI0C/K+
3vXvwienuUa6jnRWGoZMGpMhLozCI7iYmP0F1jRkxIuu2Wzn9B5KL2YFadrI0X4qDnl3QbcEdfvo
bVbF+rvT/pkKQAlcyUJgoF4cKalVrst/WIQ/iOcX3wwB0IZ1gC+eaCxWrqN4RmPOJwLkspyyrYti
GdnVp4Ggp20/uQZHY59ZBGa6IfwPEXUy9g10BoyqDiWeuKcIueZiycSbqp7j8gGgXBgoS8cLZsNI
OE8TeJxHPGfpIada2mevC4RUJR+AdbpyLK1jIb2k/OUfC5CD+pqGhiuhjGzmzxg+VqrfzOQpWGej
9eTpWPd7EScHE/KAxica7SUamVclDY9x+TOpRFUX7wpQSdp8V1g5LdBaspwoULHJwxg/uaVQKj75
2vVgv+x46WnYRO5UPZfNeQRvYzYIwRrRkmEmJHKHM6GSdjWXXjZ+0jeUASUI6Vecf/ky6hmMOdQo
ZWROrSbeuE0/Xrmu+cOWm7N2deoGHyw7+H/VVdez+RSk5Yjn5Xik9j4srqU5r8m2NqxHMp/R+7SS
k8gbHZt1706RS7BLnPxOSbbqu8OCuhBD1S1kADH/0YsyAEgzMjhN4avmbyfVy8w+ESdDR+6L6pyF
3zoKqzE+0vvJ5fPWoHBXjX+CuC2Esw61F8KjMKmIzVGUb5HzNUJZ4q+zm+rZ+PvONghEO/eJu9wJ
+rzNwIbmjs5FDnTl19cIln3q3cPS6T3ctOl3GzAd7cbye+4+BQHxLxd5+B+WPTKsiZ+afw8xnC/o
QCI9l1VeUe9BtauDO1AzrY979sO1uchUv5CA0XxIkRh8eSly8XDbZkPkjOMdXL7I9h0YROX5QbHS
Kuh5npuIo/9USTn5aQatDRkBn4Vt4KzumXR9cA+DsEhZ/ls4hW5kHLQe4vTUxZqSukON2IZjrvoe
wnYVlY8tabFtuZND1Dbpm8DrmtiAVfG6E7y2Rp35S3MUK4y80nLeG1IlfH+244DHkz9eCI6DBq7k
yqmrV06E0fm9R4NfuZijWDmW521SP+XynjWnIv+x/MLu2Nyy5C6KLw0/n69dedBGRD9ywA+c39rk
ktB5dqVB0AJqFjfjVODeccJl50HCgMYtAM3nP1/KsCHAJMjWOffGf6iZoVWBNxEulrGnSo9uAYpE
NNP9E2UXY8HZCG+RiJNwiwdinebX0PlOfQwiAsQsFgCO+HRdiyeKMYioS9dEWeLmtYi6lAlpXiem
jYNhDC8AQ2y5urVP2bdrnXF8wFBIMMd0lOiTpGuR2ykoXsubWIgn0QLCY9dsgEyT6Vlz7DXBSfW3
y8q9LAlcEzyI3PkAOaT5ooTEbLTypZdVbWfBjX3LXn4BGVRUh24eFlH4RELZpp/uSJVJKz3PE4cG
Et8te0GWeXm8lox1aR6yZSRAm1B2Z52rqpC/leQfsD3N81V+zMjmw+goyjRvcDf08gwIt52k2wje
YK5zj+0wl9xUP4ifzZqCzuaGdHdtMdSWOHIyXnQmNEPf6NO21B89aWc9H3+SXZX2XdExSbppeTLl
v+WTMJQ3ZXhQOFd/RfqSh80VLRxZCTmpBGkL7yM/qZkGnHz/GyNsXteJHD9hIDjdYPEIfgJlU+N5
TdIPso353GKYo06GAVgR6JkfjOGjUqmOd5ksdIvB2pOGk1mf8D2i4jNW+N5g99EqJifSUYPWHYXd
tJsE1AxlbZuY0ROMQmp05euV0PBR0sKsj0AJFkH8CKyrX98hGRwd5XK/6UktOJpHq1k33aE1aIf7
GN+q6oIR35w2xPxDOpUoExrzqu7HR24DhIkAsAhxGo9JyZKZyMjHqz+z9j5Obz4jXDyiOWB4zdmd
vWozcLAv3zviwgXbKwwaL7tvw8Ca2V4N7V0092r0V9jf+cDiOwEvjLiUj5W41Ra/3jFkka/N3JZY
pFPWHSM4L2m0+572tWB6r+cvQXl1+h+qfL/fyf63UuIKWYH+aU95vun9+8Ln+P4H8LCiw7whSVkX
96jfxaPTVj8lHiMk7tygtYpIwDy2FtJ6jip1IfMenVk73M1+xqjpdgzw/t6PryjuFs7HSMh+2k1r
3UPvJhKpor6N2aOK/hSoYbT/Fk+IBH8zw4IkNa85y3cdykR0aDckZnYtHaiEx51E/msZrVNX5c57
o/edx2xe68Bm4lwzWn3m5Ws5XPX2S+KCGa5yy5uVIzbAPNw1MnNjgF/1Zmog0eRZx+hmqbqLkEAn
FCWYNk0v/k/rckckf8YSkd5ajkkMcrvUOZ9D+acyVnIH7XO0eoiDL5oFQJ6ZPrLC6XNeVP8lkZ+g
lQJKw9S2ACyVCaf3I/CvjAyzCY+BYwo7bkse+HUiPkwo/+rwzRqO/NxQfADL4In30a2dkTi/xfHS
YxLNeDk6klqCXdLuE9R0iXnkTBSXeLWByDLjn4y8p9A5uspTY1Bf4hO4txWgJBWnReCJ5Rrmk94W
fIyG8uxgIqJFrwLqjuiC/0GKGTGgHbCpqCA2mWnc3PmwWb3m1OM2Je0jJzBoJ0lXlbVT9T+F6rsm
jF8+DM7gxt2BAhOH+ztyuVC0/3YZ8C+N8Jg8PiX9ZRFo+4RPiuW20t97iWg6bBHq+Ez959Szw/9Z
woeQfuQVzUTILjaj6Cazx8i8wfjaIF6atprXESUZOIgxsG/wCjy/OHS1X1SAcObknGH26hYb1YT7
i9j9DZIktX6qYuug3tOmj2UvxJlo1edl76zq7+aP4LKVBqQ1oxWqi7NSs0PysOyF4iZV+7T+1fwT
WBTdoWp+Vpere7lrzYHLrXEq4wb9JlU3ExHvGhMr8ANAlWGmYJL/5CqypaB3pbFClo7Hc7HzIVpq
FSR//T9f/DKtfahImNy+c/3EJ8MOE3HW4gBeqnP4Fo/xTJLkY0SRRiYyMm1a0neEnDg4WORnFrmq
ci7JVg74E5Gm+sUzwkOf9wUxAIzjIrdYyARI5UxcYJ2d6N7cKfLerIHUPURxKnpZnO4giUpGIv1D
GVjt9H8wVMRG/D7QoxofVv8VaT9DhexP++mYsUiDsSef+wvmXrMFdmRv2phLyKSnptCtaxBKhiti
gyjjoNhldXxvCb4vwdgMOB2/J9O/umNnao3DRBEyAz9WPfRn3XzSwxvfqTlDyTEaxVbuUOOdTpTo
vHJOrKWbrKI8uZp+dRQxKShr1V1qtv4O6Z1kQsSmX3V2pkwFMLNnyCPkGgQGpdiIfi3v7Xq+LFxY
/NYKf0pFjRpVpbg+6clxBBCahHFjStc05lCkzS2dhHbOw0f0JUzZaAcSIOm+EU8FZYg8n/dIvDc9
xEq5GYSXFMIgsz/kJHgsF1VccDC+qIPpSowDuQTmPq1jTuq0YgIhVC9B2VtS2LMBVyeLK5Q2zFPL
t1Eq1z5sONsD1g92p0ULa6KphHCO2wN/kEdALNGzA51SHCQr2j1MhRgve9I2zdvISqu6ANyWtm8Z
vqOLgV9v1o4WA1+FV1wfdsK8YjizjWoPuLL03OGKsdGfMtipS5YJG4Y/nahYWZ73lJyOrHqr+PKL
gZwbXoLS51ny+PKD+3IvL3oTuCt52i5ffuc/G1LQooJNNiSTEl19DrJj7WWRlT3kazQAdZh2uKp1
6yXOB6W8VcJbQdxMt/PzF4cC8exy9D7DbTRMXnHhiBYQZhnaBXbatmTE9SmY6l5kI7DsIQAFzFxc
LzholfKCHc/R0v0ydYWdZnf8zAY3NOIMeyZTbBFhD/ViTeIXLwi6ocvFQneJ20/Lk40a6GsxsoDH
hU2pzl6e0IzWZBCyC6mHoBUOKCfLh1axOXHkln4RroJly9I7y84PGJMAxkpB3/tgqBYz07i2RIcD
HvgbFgTODBpSkFBG32TX8ORgX2pvYozu4auqPZ9hpwUBxY+1ygHrzaS1W9qqxuWxAVEUjO3nUsEr
Fz+6dK3mI5FNKk3lcZ86iyg1lfmOUEFXZmcTEV0c+thDGqYSXFNBGtOg4uGIrrNLTYkymK5FBDVv
PasDaiWDF7c37y0R/FwLUAfaJUgvLf0k2N4KvEyh8Vlh0VcwpFjT9yKLGro1pzP7s1sIO5+Rl2ey
DM5ztomm+2jdJ2SJYQ+Vxj5wSTgCsKsizPsjNpoTYT9J73Vd23X9r3gp1UMrkYaApOkjQz7yQEKy
t9TIODmwmGiSCZHwlse5M17qEHbI3/dgZj0IcW6QSi90YGWX1P/UgB0J2EYxt5eNHYXtWbfL+ZYx
Fue/fipin9pI/n05TJcf1PkSmxpCR7RFicI1ywIyRBmFuiqD4+Ys5c3+H0vntds4koXhJyLAHG4l
isrZli3fEI7MOfPp96uevVhgMZjptiWy6pw/EjDbOp8qiLxUnL8wQc+gh4Tvk97kNks7vkzJQ1fO
EyyzsJOE9l9LNoIUXrhw5nDcBNqHIuFsrT8a39NE1NWdfpVFRACOPNwj4SeA7rfRSIBsLQ0k8QIA
q6N60S5Vr0zXDOkUeR1DmP1afeMl3lTOqTPfa8QZU8o4F6Ae5xWZbH7IeOKNi1ZoDVAk/EkmM/xX
mH9CQFCxyfQg+VBKHC6pvG3GfcMPoSw7ZuLPSkB21l4LWLpqQnMHtpAGOfa7bl6r4Zs3WU5dbNUU
F6f/qLXXzroafr6mg3ZdYqyrdYbROQUGHlzchIT4YOyCq7MyeIdjYxHngloFjS5BAS55sP0KjVbt
AnS268F5I8QcKthYONx2zcYy+CSTD4bIaN7M4aUwjkEGGcXToTHROIQ8W2XzHSDItvkGk7gkovDH
X1H4nG/9T0NoKfct2DIfZ4zMD9mLTJsYETYS+mKaFpaD726wJyw7KduWKP9t/Cga5eq9xg0DQzCs
WIPIRwakRJr4zhm4kOYHUSwqgPmFbLrZHb2eRCRecij92c0F5rYnp53qSBPTSryMmQ5HRkOJxqnu
0fKrzoSEM44oCiu0szIm+t4BABvivR3e4rg85JTb+99quEJPLtWnGEeIxM2ZjjcDs0NZ1Ivv37q5
QMzyZz1THCB98ZicY4IzLbmHCK9s1Bu0t4vTWo09rqOFTpozphIc6s6fRtQQUZcM68GUe47/U8iv
Ah1S6onJqvacQl11OjcBP50c0jZHbhcWpeJAkVLSXodchtb0JhUkmnDI39x6Zv2q8YK1ll/EURCG
R/IcyS1nGfP6aacSYhFe1ciVw5OA2PBYCH0MysiNoi2Yx1ZRtgZ3DPlHk9tP+8p6b4CAzZjgmnTn
oNG284eTo0jgy0fS5N9ClMjC9ZEfVftqFtsival1vuyUW2JZENfoTxDND1q5J9BzySIUnvV1jeZ8
o7YHfiU2lVWnHjOOwIZ5Uk3/tPTTJ1bjp+JKE98DQ/gSM9tUvisKH2ZG8IqrMKIXZ3Fu0GTiVAfx
wZbJ2nryvIkrIO2umXxt1VNZD65lz1uC1LfWLK/ouCA6pObdK7yBu2vxN9Nx7eeEAFQ6QxOKQCE6
1X+m1ejFaEBxkM6/NSoyy9g2wXugvdQInpO2Q478lLUPRGf/PjpwJRSvDiUA8rRlb9OKzwpzCgkW
Esh05EPjgS2N1tvUXiNMRlRNWOYyX/Pqla9d/yshEJo0xqXWK8rHsOpWCeAbXhKys6BLz2UpL0bz
poNrlPSCAWRUb3Hwl3ec++hIOKOz8ZHzsqdkYY41JtEZqbuyqfNVZb8WzU6Jr2H/p+GKL4KWTAmS
exR6IjciVbpfomXSojUI7UKdTNIXR5YqxPktxdFoV2Y8HTlsWbHOu0N/LXjvxf0o2aToudA1QOLN
ivAPZdH9VY1nyhsSzWyWuY5Q/Ncq/zHDlyB9n3AqzOBH/fASj8T6TFfGB+dXkT/k6VSjUyhfyQdC
LbixCXf902l4fe/s6w+WHu0eWFeSejB7nJrpViRXgin1bnQ72NAIfXnfyF5lgiksfgymOxNHSv7g
AlAoE+LMkGYPMg5b7t52K4LGeIlZN5N5R6BGQRG8ffbjOz08GsQ7tmXMLmxnMkKsu+/jjFfXRrxV
660G5Y9KHqFqom8tfvUOG6wzvhsqjgQoMPF4TTaVgmSbmXbAv4viQmy8LTNpLqSQBpqJcGlMMmJq
8qzOYHCD/1LDQpdPXToKzMox0UGJbeGCi21Rzme/WSHFFHIhSfWCkEwYUkOv4gSz/A/ZdFG1U7CI
3QORBmsGjbjk4Bn0iaFyiH/q8SoG4jEDQKx7oIcEF/ATLtb5LZevs0k2zqpkYppRMpwcpA/mnjIr
bHw/1Xyx8ge18+gigkXDS99zAuZMPVi8AUiZyZc2IaqkaB1V3Ew2ugu+Fol1FacjIdQZUNIe5SSd
fZbzVsIsdD9284T0dzC+0+u6Af5vyn75aXPmHAmqovzgMH2B2Vo6w2/9VmNN0LXFhFzNpPNRrjJ3
gkwTS6TZ/IX8xnMDByQ5y2DekkGFBQ5tDJdrN16whaY3rcPRgboTbSBptwyc5DFYEMLGs4a+FYdg
X2EuQ4xt7rhngnjrqI/ZnT21uviYjkSk2VR9V+W3mm1C7W7zk5TAt/gb/frYa0esgdxuvCtIQRH+
qOWWRTDONm3zPWOj7CFvyQLUvh3cyGb9MRS3INoYxcZ2g1WjswUtckS7XrLNR4RFE0DPv9NsBBUZ
i2YlYdaLKNVdJCNqy45hSHmp7HOkX4KVKFkLPLn+VAh4SZt/RKpR7ExXophjR8ehW5JEVINT88eu
yCEDP0hQb5GYh1lnQagZ0huGHNzJ4KojM8nWQFaVFTsZS3BybJpLQuPBcCAMmLykV5Jxjn50HTlW
iWy3WFhsBnQHFyGjfKEgd+0whEGiK+Dd1BV64/CKjX+RwuaHLV5caAgvQpyvL63MS72Mv/fXWZGk
HjzFIsQWFNP/vDZWuuT58aGRPI2QXJttmrgSLwTAAzKCEJU7mEeOLdiywl4V4fOhAj+zn7DttdGj
Kt+y9B3cMJc2YtlVVlx8Jn5fUBml5lep4JpMZheS9noIUaFfHhgu0vr7le4QNV+BnQ7sYZ/98Jlp
fw6RbtNKpaGFoK6N1P02kHix8cFvsiJcyj1Ai9/t4Ab44obWu2pvaIYlk3Qlv4FiGBQ2hn9k3SwH
NVlU95Dvo4rWckiO8l/c/8iI6cGAMu1emZeOwZtPxE217XjL9BWHGqCRN8qbot3I9ZXYONI1XybA
DzErOuqRfN5l0twRjXA3mviuyM2VXw3tAvgXMwOhySWXl/BkOURBFH5+0jmJv8X8ZnsFmQrHVQpc
Rk3oXwtFO0sjXwpGMjQN6fSedV7vPML4EYZ/rXmXhlvuH6jzlZrztJa8ytjTCN5l2C8Zv8hAqoHe
TTbODk5Hgt+hrVk5RFhTudeGjTSty+Ri6mdVvg0NqUGXMvzTnAPgVlHtRNDxV1Wtie3CWLdhjHXh
aNV4a1N945Zby761c4Or3Fj66Wnqb6SL2PZbaR00Uv4gPKGVsFjSkGW+OOMGdZthvBiAXEa5N4bP
CeC+Ui9WthO/OPPYkF+FlI8E31I/1Rqgwk3heB7DHxUqtUct5qz8kpwEeIklznAblWv3sPMXqf3s
V/UqAzJN+gklJSYxNm2d5zQisDWZiYXT6XYldNwlHqbl2Q4W3bB2kiMctYsXER3SSLo2Te4BC2mw
AG4ZSkCK80jdfH3iKTeii0DjZ8IBGP608KR29GzSaRJhk9f3KpUVtA8BJBERA8LZ3oiPBeS9x6AT
s/rC5+BK8NFM+L9ze06jH5WYp176c/oNQmmhic4BbOzhh5aWe2R8jMD9aAH1kbQZLgrf+HD6p3I0
9IWDasYhXvAok9aKpEX6SHLxlixn3mqmTRdYDimDS3GQoO47PF1IqGLpL2U6AJtdWs5PsWqKetnp
pDMfS1kSswuKUpUDQ8TieVP4WUCzomx3A0LShuRVs9+BSCLlLXpOkzdIXlC8xqShx98D8T+OtsGd
uMIkRwLpLyqNxis3BVIx4x3sCl1Y4zCbhkdqyWfGHXLNmvqIEJUXZiR8Q0cSxQ1uyif+H5kaQ8VE
to2dp19+xvNPPP/y/lFysA+APtVuA9S7VLiTvRIbGCMAPlIR2p5uBObJK5R+yMaxx1rOVgxflxDS
u660dBkyXdPsyoLhL8lfQZK4VdOXqubIpKJIT89Rty2MQ0UAi+OfZu3Kj6ccLSTyaA4o0pVh1JXB
OQjmt4SgAYkwq70KM8GFFgocqHroMFVG/OnYX0PP2Ix5pliRiZvZZBJQ3ntEitkbz7zlqpYfpEXR
2LvRolDcXYq6HuojIQJIFff5Gvm8vq028RqavT1aWn1plFceF5j9WNsJEb/hnC5KeSnls5x+QCIh
Ppc4sq1kPwDf19LfJDP9SFgjuVgUdMaV/WJJW7I9cURjNt4Pmo0yukdg/K1TiZ1cx2JZJ66uIXzG
aDUWn+kxZW72ly2xDulNHAFT/Nb7x8Z8d+qt4WCGdKkhIsAGTJzfLa8v1Yut/wBwJBw9HU8R6hYU
pUsj3bEqCAfaGorbefKvryNSAnt0vEV6rFSNDJxtgt+g4DECECCnW0rBKmfSeo1sbW1Z9AsP0XH2
pxcX9c/nqHX2SCWn6AqCt9AU9iTnmkS/TbrXolVQrGFYguKRIfCfRw70iukYxBdpKv0CAYi29e1D
N+Q1tmacvbpxJsknXMfrGQ99i/QNcToiExeKIVYhudXeC2pAS/mWM/RpI0qzwSMQUgGD4xMN2O1v
Uv9AWMFN+II20tW0D0e09Klck4vG+BoivuAMtFjyxIQxJQcIJ7f7kZEGChhj+rb4mjofuzbsJeNs
wkcOtu/iSU88ZqB1q/+2wAAC8+T6wIHeQIgTJgqLiQI9VDe2/1r3n07+k4DLG+Cjq3SaOQfQOrdb
esUXQbmdhr9OJx8dFQAZL8mVeK6QiYLBokfNMKMOxtWjE4ovt2CRQb0e1G1EvKV9TdQvxb6YGb5i
4vRtylQkv2fqAL1WToH85tR/nb3oNtNmGA+E6yTyepiPvdvDXtxk8dUy0/UEGsj5RsaAnNPBgJ+c
FhqA3jXlhNpf9AOpJqgb3T/PDIvpfcKWEQAr2B5lkWn7JnwuQYbCPwAfoI7rQJ0NeecI4U6DC2XU
bHtrn1b7Kr7FwXs/wBGYK42IMT5rPzi0A+KUcAX+jc1lxeDP9BETw8hJNexr858txOdgggADvr/n
sM3IprgG+MzRjhyd7bBBqJfGK4lPz78kPOvyMR7eWALtYiWZBHCACoK5FBObRrq1TA81FaJqUAuN
CiCFq1DqHiDrS7PatKsKS+Menq/HmJywDhE13CJ2CGpOsEJxwyvC+K7dp7CjxjPhRgjl/ThdhMQx
5o4LW8lNsj9o+LDdkXtP4gW4apFvVQTOHQku7LqRg8WGSMwcKTpqmtray9amGb0xzoU+mVC1dt42
9lq0ByOpiKQjV0qavanRDQAeWTzbJW7FjHlnEVV3u0VASMZyo/Hdb1iw0/E9i86ldOvCZ5+eYt6N
Zj6AcDSbYdPoa7EfFKmL0quvjuoSTXu+zrVfm1WmaD/bAT6y3tMbTT6R32zMXl2ZzdHq+OWoN5L2
nN1Q5Dyb6dqRvXdCj+n/BksfD+DsizCgOIpcwtUwPAbgrqFHrhGcRZaFZp4ck1i4XUJeHkGak5+5
lvpM4RANTsCR7IGCi7pcvLXTh9q8656zRiglRCtk8wN0orECIo+V/WTs+hr9opmtKERbYKeFVwYb
vdZs2XMVYL7cBMMO+MOSTniNAbl45EiqiBuixJFTtYf6gQeLoEPa4hKqDig864jE4uBazw/uIjH8
mKDTBSJFuQ4hBX4ZvHApF2/xlv+qdsOfMjeWdAaBcq8bLDUO0p/WzQxhcvwRJiYi/+lf6y9R95b2
32QGYh4IgBB5z9BVNrK/kNqPuH0dZ41P/Oi3O+b4+kpe9sBlN8CmMDaUkP/J4i/UUONxLK7VdQB6
O7KDBdlbwHnD4IbEnZSK19iFe0Aa2V9yE9+qtImaBTVtEztRfGdoJOc0xr9oP1r29OFFbMBDf9Gs
C4ZAUfJCKaPx26a7FGxFYaMQe3WGBQoyjagRf4LARdaS+49Q4YSYdyFnHN6i9qPChqutRwzy3L38
GiHwZLahBXJU+eVYuAoi6i9Uuc/jKhAs94I3cDWOcLGwH/qdeg+h8ejT76piKA9PPOaDwjTbj4ux
GZdO+xGgj5EJkP2RjQ2701SzqQ1u52wYE8bmFeckxzMvACIy8uvcSFqGJTw5XyM2yrKr1ql94E9E
O6QQSAmQZX/a7dHRhYzJdyeNTrGFDIOI54pZQ4CCQXhweAjEaEiqo1vXXBLEj0TAuH1xI0eQBJJT
1t3HjzZd8+vr8Y2hQW22vM9V8aQOk6SRryo+CH7KRlhAgv6CwSAL9zxfYrdWu1NiWoBFfFz+b/RF
t4mQYEkT10d5HXVKz/1wKSEI7y728IdFQUKkEU/rMFm/BtZa+Cnn5kMlR4gg0o753kbvzdDUmH+9
li9Si8gDdiHhAmDYjROEKTfV5gAiQriJnkLA9WlG2ZJc7cw5h8nOzp4jU3dD73gLHuCkbwJ1yCGL
+SSMGDNq4GoVkXhDB4f4LfM4cHFVd8BjnPxp9Ea9zmJwEu4xrArcNRFuK+VZc3s1OWtIcNUNwpxI
qgowl4uRU1BgSCD1chdjC1Z7YJVbXL2q6qtUHRR7P6O51FSXsSpLP3Im7pmnPzNuJSRQkT/hm01z
IzsMzrKbcjsxiCIyKD9g+I1tt1G6TeHsgcVyJFJgqf2PVgEdGBQJwY3NCkiKGLPD8hSVrACKjhm4
xhrLWt49TLdrsqXNM1Ml3YoSkMVsPjP7sxw/coizBVxEA348uRa9lPSdLXkKBGvAS2OaeJGGozjl
OfKEWbjgGpqmA/wWMwwxSfT6qF48cqbsOHMa/RfTpvDMjKru1tdo/O2QSfK6EnkUlXfOaBqxLbxs
DnPVDZsGxr9s/hNvCSrSxP417IHrn8uKh9sm9Qe9dM3EPuAyXybDPqz3zAlTi0ypB7wDzxJhr5PI
1Vv5rsTsBjCeKlexpSc65x3hVhFofICIoJySVSBikVFz4P9Y8o8FQiK+1P7Bj8jE6H9xK8PTTO3u
s8F7uB4RnQCr+B0AyiamNJ4HYuJKQ1Kh4XLSHMi/miJFL7oYiMCVLfPygHEQdRTx8uahiOB8bmLO
iUF0XoTQU38byc5r8o2t73T2V1T8iDoJ2Itd5CzGGvCoQuTJsDIG6664ECbfKt4cfUcOzj4OmuqE
DkXGeoRQOy/Ws72H1hz6XYjJTYiLJFp+NmIpY/YCQcCMyGq8z2MSYs9A/7Bc+RqqoKNUvnOfzXtB
IImGnFylHfVdqjFOEMsgo3I0RsSQY8hzQV2AzON/ia2XjoQ5yqmVL98mPd2LPRrBFdh+VyAaanTq
xncpAKVlBkHWPMCLPzlKhSyZJxVrpDjiJGv1MOkYaPlHIrQuesRURJigbqFxN82z/ibjDlC0fUaI
VEwaUFneQp7N+IiTu5KwsWzbeu9UJmFS3SqbaAN3q/hiRnvwRLKTF4NnLYGX+LlgX+9jfo/5rdVQ
XtLINViZq8ciuHQbBScTwGz5yfBoIN+wvM56iQnRASYwQSDJd2D8IBWn9VTzJmV/s8Hmna1IeSGU
YqFxdI/FGspTxBdE/7zJM97VwzBtnVlD9ETMyLWDcWO5AMVe9d0uFvULJmf0xZYusvnuQ/w7Z0gB
ClOccTdwnE3yEoq+zU6mDCc/7znfAgOxmyzMjDGb9z8uwnIt69OhVysYwLmJoSnXfnPSuVlZ2kSq
oauUJykGplCyVaYTVASUh4UZZQiPxmvtSJt0oChoPsSIuCMuOKLdwgV7chDe2gZrNE0GqnrQizOr
FrF2XKQqGt6zjDoo3xJMIB4xHW4fqrLsOWCNbllbqxicht5EKcZHCAmw09fmCsDV+J4M3ytJ54jB
QmLi1VKIiewmC6CX83eo7zIQH/WJ842Yr0Bihkl+eNzl8hw458R/bcKvoqfr0fZOeo9XAIDKuOSg
LElJGQI/Szfzv/G7weym7g3UqA0dAA07a4UCnO0ee1+lHQy+NNy05Rov0bRGtt2NX+Jgbal1CKtz
LuH6oLMiZ0QskK7R7nLAc2uSKlBWP4n2qLAfP8zhrbLQbRO6oc1PH8rMyH80C25and2T2ioLa/oQ
i2ppGV6tXh15B75hrZMtfEe71D3qUJfMpca4HceniG1LE3ZEJOW2xw6A6IkX7jHkDx+PZWayuin8
tVrqhSQlSMy66iYcVjlh3mawrJjd8vZDtSyCxfgVfQ5fb5BdXIEjUxC7/WhmyEoI9m53OYsJlR/8
odzdrzxu8EsizksbnobyTjgPb53PkokWBSladwO5XrDkcUAYpHjxqzRMGC34qsWrYBNSM378Q0Sz
eyxRxvWVEQE+HU1rp01PVKaVvcXpb1j3IMsWUwDsJ3bC7DOIvumbZw98hEggu8bBkw/9nZ2z7tqV
i4Y+gYIEC/FH43PBcqA3Lwml3DOz4NQS1hKhXnl39Dv9uYjeX4TO18nOuvwcyD+y1lVFcikxw4qn
9Udq6CRlDW8Umd8pZ9oU6fDLrwTpomXJtlrP6F29mT8Y6nXS+puIhiB26yGQeWgalwKzpcCSQFAk
xjVFfuc9FDMZAAa6D+4ngsGoHSsxoaoWNAzarjn+KNU/0kX8+tA0DVfaZs4/MwgnQ+v5b4AxgA6R
tFNWcwMjY1jshI9029MbWNC986EiNYiMbzP+8KvrNKHiZbzqmJPlde8Ap9DJhv/mLWJfrAaShhcQ
n51LdCjszcyRoIenyuSrL9+m4rOk9S1Gh6i25VnpH4PgRzbidFTgd8IBOaz1B4yCmxI1SLRovhJ8
/T5xsX7ariaVYgLcSD0n674f0PMza53eLD91NYQe/FvcKIhhr0q5r+VlCRZjBRvpx6+YYOgl813g
mHFd1NtcMhZV8J3HDjMxIikE/d2mcR2A0aOgwRxyEtryUui/ykijGp1ier8O2dH9GdaxeknstXrR
+2urn4tcWnwXhFF1W+FjUsn2dt4A7RZNceYtt9SrWfdE5oGh3M1yN0rovty22WXdZ0VcW5YVfE+E
h6ObpFSuEGbylSwksXuje8XwITzMuze4deHh1/E0jwskgFDJgf4BM0HcriPMVztIV1HIXI7fFYpg
X6KseiMAYMD/MLlPnrYOmLBeqPES9HUc/kbDJXX2/XqI8XeaFQYbNqFFT8ssaqlkM3LKxiaj/jpS
rqpz0fMTK4+GvAUBMxELqD50Ht/I9rm0QbqQOiKYhwoio9omI5BD159FHBgTd3RWCfaiPTNB54Ev
ChlN8tEviB/5AtLzK7eaPPw8ZAJdNJPFtf7NtXd6qRed3HkTDbURDj8EbUREMJwxcPC9dzjPahEd
Xt4ltg5Z3muqgmN/xhr7kFvS/ffSFyg8ITJRcwuKb9op+av4CGl/X/DsN6Bq7QmWiD/zUWY/COCQ
GNC6JJEldQ5QMvAwMfs2d1ZwQUD77UXwpwHAiWgoTr/L+eX/eF+I7TqM6cdbE1YoJV+mtg3ojxKl
y8qTUTneTmtrOoGYOqKXfB2a6ya95Lqz1IwD2XLdDMbFaLUO2U6VpvWcfnDNlCwL9YK9DdA7AxAT
2iDBHPUZn/kFrX0h+cyN6K+inS2gX27mbmj49l4k+yClJ9IuYD2F2Rnvtb6vlLuK+HQGKqzLdhUj
CFJ5QoJVTHoQzy4rWMc78I8hHDxRH2W7JcFVEmLUEndmW4kFackSzQwEbRAL6bn0TVgugng2INjg
DJmeZTPtJ6f0SgB/SkZIAtE53IWODzxHTUgtYeXgPBYGrAYOiwkYNYXGBRhfs8WVEUKj/Sb6JiWG
K7xPLOScqNNJguLzFXMlWAu1ay6d84yrq6LYC1yalkrgpdT/Uite+N9xfiMdF1aIJI2UH6TK3pXq
VWGvaygQmIUljIs7JWoLxjXHPXhQ+YPtU0titVZ8FJgzywOM7lj8Gg1GzjWsSePPdM5/JDJeRpY+
WDqLN1qbRXYmZWEm1mLCoPqRwEPUpAphWG3BzWuysCJfUbl4/gkwQTPDN5ZwznJOCRK5Rkteqjqz
GE07CZxO4HyWxXfEENnsW/OYrQnwyrfU43m9RRDfWnBxQDEK4KvY9TKWgonwnpwnFKmg4glnjiGt
M207t0dc7/iE4dfKI/FZeEDMYpWLqGciEQ6SidTG6ypCDHYpfg/ZuIU4gEg7RVDqLPuReur8VpGa
AWEKlNZYW3KoMOWvmmnf3fGN2qxhqXUhtn3hd3vQJQMTks1Zs4mRbUm/zdBswjJZ0jMGroOiHI8G
VofixsHSqS+R+Z6n9lblC4whynk4gQvXXXnQZWACY63zBFion1T7EWFVcSCeb5zdSZQtNIvzZPM6
L8f+FoZEMX/ZpGnnjepS6bWqVE476g5kkwPmfWo24E6Rfda43BKyDOriW7bP8rCWFGTebmK/1wzD
Xcczph1In/MqsDvGQy+nrHXFe+k53SMu71RSkITXLksSPecYHoasm02ZHwdHQj8Kykk4V8XRSJzz
1pFf538qLnGj6M4ZqmjykRFxqApmHGGpJZJT1X2AI3aegIGLa0REql3jxsU6jRNEPtbxRpMtHrCf
hBVQInWmPpvje5OTLPcOry3FCLL1v1yj2gYAEngqCt6H8qR+huWGuA3i27kG2EUKovG8RgoBwg4Y
eRZ+v38iE/iK5guU4QRx3nA0OhFsXXOdyrOdvA72T9x/D/K8oRyAYa1MkXlZNyPgHFCIZTrJ3Zot
O/MZzKkP0XEEIFn574Lp+f58bkfJ5YEgYSBuNJGq6baxsvLtEGfRtfOY9vwLSvBUA7Jmpod4UPvf
jHiXMP8qoqdECFz9CURKcpxBfXEJmnC1Fj+TfSJRLVT+DDpcnXssz240fhhkn7dHyfkz6DM3dyqe
AP/haHdN+uNBnfNbnCD62dq4bs8qTfDVUsMfrrrWEGy1lCEAFSJlui6BI1F+1qxnoPCGoyKSp520
ir0qXrNIigtVbHX85OjBVpJ/nxFuND2eLPT6hqDb23dZ8oRJQpV2cPsqSI2SEN57lq6YfUtlhEJ/
z9SDbCH0IVJjX44Dxy+0EAIlmiZgebfI6aJl8VShJLuQatCFDWNSE8jwIUcHfVhrRENm0Y+iYURX
bmbdQZjhgppeRliieT1uqjXijHLDg2huB3j9KH4VwNnEMBpBe1qs1/KMjFYnpaz1SqTBRPm2KWBH
xHBptiDvr2Q8LyPlNMiAUICMzkjCwd3iJih4VFK8c9ySiGkYyxm3wHqc7bThjBY7kJZ7OKNFsGYD
UsL0Wu64E/poA0ifzG9NQ5jkMdeuaXbvyBKIDrhvpMozeNyhc1bOmq1crEaE2TNJNOU9Y2Om3Afj
3KeeUxTfb0rWbYWHEg7IJYQCufpI/iZLXRO/Eu4yFn8jqIjFniGcKq0K2pe5Nv05Cu+fgdZP2zb7
bNrU9LER+9PanN3wJn77lTXfvXkLl8FmnH/CkA4V3AfJyjE+M1S09cu/nLs9+sBOXECMnfbaT5k9
9ogYKH4AiPwN2dVsui67U8NSZeubpHwPx5syF7x5u4qHL+4PSvA+h0f7XXe28hweTLVeOROVWG8N
GbeCoIZJ5qAVcYlyg5rSPEkOwlqR5MaHPIjgJyHghNOiQYoxkmTO4DOjvazOmG86k+mcb4cKvRiC
IvRgaw3qNMGyE0YLovZIFcD9jxemny49Kv4CRqysNyBGhurp8DtZV9OZXVCsCPLZbF7JBe1WfGVl
dTEwaJGWbh069Ocqn2jGEi/3LzKxCBEKv6k9ondd9qyj/kVsL6QjC3mz3a8F21JTClkbPIfc/7VS
AhMNiwQRfoNS14GTTSReTOKegANnj4+KLAK92epUFBY/tU5shoTwiutr5pHQLN7LUKclXdp8g3AD
M6+IgPwvJke3voSOrqWAAz0JOHTS3hOGpcDQFmz5RKwuGw2DcICJiFyQbkSAwRpCWULbPzUUQ+NV
IzA8oNhjGB818f0ljuCt9igIHovvhgoON13U8qqwg5eMCsnHTGQgGl/mTjTc9WOmZ4c5B5xa40x3
4o1er8b2ogsiQgyI9vPCX6aRqLjvIXHVp8NLhmNO2QjiIOECI/7RNh4UQsI37+Hz2KuOlU3dvFuR
FyqQC19nq2Wp06aXVN9DPsg0W7wE5fPf4SNPqD0PAU+SIxIeWJ/5pogXTHVPjQFBCVgctv6txpHv
5fIe1W0nX/NuO1me35Itual8/jiXPABQJi3d+VayNspTyS4yajLqZw/4dSYvKz/0fJ4hXkDsISzd
iit/p6QKkuFFwvdRSDYUEVAfGmj5/BcnPVnjcScPHsG7Iu4FcSYKjbCkJ/ItYILxr/VEzeomQ4pS
beZX8Bn6k0YX9J3ziEUuDs8dr16TfFnDdxS7PcatBtjhpQ6PsnlrymdeoZdai5DDwWNa6+CeqmYg
io9Ismpd2B55VVWJ6Nzz/SNgyJB8aMJrHcE0Y77VZA65P2O8zQNxGxKk3pcG+aFgDN0m1lZw2h4R
qOnoNmrNyAB4HR6n5sXGrEGWOo2nPo8JwQwpKRK7gAdRPzZcgytyOsNPwKEUIoAKDixDyPQ59HTo
XBFxU+4wyUTtS6OcJv1hkVaBtw91aOKvA17YHihvW5S7edzl0UOf0o2pfxTqK0+nqmCvQskpNtgZ
qVDF3W7hSiGlZpw3xN4SV3KGe+I2FSvXjBdmWNIaspjUr1rB1+V15dWhtTlS76PyqaI1aXi3o86d
zWjp2M+JQTChNGnj+7s2PGr6UwmuxL/K/q7Uj6m5i9OjGT0c6wUBW0dGxXNWtoiRw/CegOMr1iXg
DdB2PNalcw+BVQJAUeMbrmiqj1J7MBidyZOQ/S1m5mqmQ2tSvDxAeqRPQKKoLqV3m+rUEXeiB9Cl
k3lUU3br6ixEKXIZXXuM0mWet5L+riKGSUGuZAmUNn2OxaNk2yr2hKYlnZgv+jBYQT8v69cRubA8
/PCBSh0tEvscOZJMeH1NF4QdkQRWvITyH33dRDg25q4PN361KvQlSdU7YiFT1H0FCk5TvviE3LZb
IfzyzXM0nGaEJsY6Lz4nZTXZL4XOJO5yycJw2e3OVg7ynSBMtXlq0YtavM5EcUGwSOtIX6VkD6OX
XfEXMOx2ASHlT3CoOaXAr/PXBd91BpI8Ic93+i8/5E1YzSkFHU+bWALTlTNvMDEl8HNWPd4+ohxA
uOLhFtaXEe8USs0eJQ1rJGHD5nQYKa2uiRwBWJU6jPQYruIL8QZBN+KlXTnWu5Iych3DBMcWHomC
DA0b62Lwqat/MT/rgAFPtr6AWqjI8cQ7X1pk+F1SFEqAjStb22byK0WRU3sh+LkxjsBYs3mhQxEE
Fi8VWff/hNvhXzrwMs+EwX4W00/KwmdmVGXIN+SzaGm6Y+63S7eR3glKwiWSFzeZnJPs0Vk/M0+B
xASfCQnj8Io+IYqYdJQdRcmJ+hCSOpto1Vf+Sno4yViGlIMTgKQnhKXsV0Ssu/5wFrRFpmXLWP0V
PSGx8pjCF7TUWoA8lxSAY6+c6xRY5Ki3O6ll0hZYXfGTYW5h0DetDYeDoLS6iMDOV4dMVD5qZX7P
2oXTDBQFQdBwfochl4EDtGsf/HZPDw3flt6txVKvvpzCjIwA0v75ExPtwJtDJIpPVuNZ5FwRidUK
piGtFg0AWdoYy5ZrJTZOIDwjoUf/4+y8eiNnsjT9Vz7U9bKHQTKC5GC6L0pplJlymSl/Q8gVvff8
9fuwune2JDWk3cEADXyjqhJNMOKc97xG9A9pJH8mszGG/4vjD5+fISKbJL3F+tOfQjIaLlSyT/R7
a8Lka7iOtho3129zEmwZYleEtJ9RXgXl1QiW1dDk5urVpbjq/YvfCwfor9kJHyCfT564y+sEKvrg
vWXcVo+F/TzgbrRbBvclnGmnhNpCRw7O2hk/B9EBNGBecUxX1XBeZqRJreji2K5aSqvfMF+7aME9
UszwMMLFbGcXM91gVu8VG4YeZKNOxVXVw+fnJIR7HSePaL/SBDL2mswdz5pfVumfWXhAhGi/5/3O
Z5TE0zPUpRCnBh0bOmlEJxWeBmwc54b+NgPBGMNV0b3pXLC31ZiI4vHrPhpIKev8PtCA3zFpH14S
C6Ehxm/BaQVc7e6s7t7hysT9PJq0571TXgb2iaSvVruUag35c73tDfa7WXF5wTKZ4g3TJTY2TESo
aEjLBcwZsdIkzwaSIh7DtwjaMPsUODo5bDkuaHW2FfqOB54Pt+SnQQUKeOr3EVx4qvtzq3+ahp2o
iGtcUgA6OkAccQ+M+qqef7v/Vfa4ma4BebwS9iIDsm1MwTDsJKbaZ9MAT4HyGWgToMSFZHhqbwI+
ue6YJ29SHIduie+J+wbyaudvZX4Zh4dB7cZ23TRnMO17OIM1HDDtfLCuXWBQAuLqa4vPAk1u9Evo
AIA5sFN9O2VH70X2Cydk0n7mBFcgJl12mlDTtIAmIUlB+QsxtoypE/oo5kCWBSURX2kGGx0+VjAb
sR1INxGhg0mwMlI4mduI9BKxb0bgotWUrREdtBoUHJwDoUyZNxnk8PrYxVdh9DBCHaljAIep+1nJ
i0aDFHSdQXvA0C9nQHmcs16AebTmUI672aydomcgoGjL1M+2F07FVPwy9A+eftuUz7V5CI1XLcQr
HaJ9sYvpvlb8yiC60tDrVd1y6k5967S0+Wxj3OLPvQzblpukhDGJTBPMutvwQeIZxgQcy2Lsa8f6
fqCgrzBladeoM5DH+yfNfCGqC7YVNhaOfuiwyWEzGkFnLrwCR+SNIqub9zP8bNBMrOZk38YbTjOC
HYGIGEECwiDeNc48Uh708zCEO0pMiX1qG9eRduey/WM1O9MNNwJUrx74aPr1SJhG/cuKilXFvESN
p8w5UlSHPeZAp4Z3PeTLVidzZx33GmY953b4NsGH64rVMLIMTorihPoPLVGRbNh9lfvsMZmMbpxk
RVCLKrfE1q8azuIQFwF8GKHbQgYjeiMMn0rcbhDu9+V52K4tRbd4hhhVpYehTlFpzVS9VRasCrpz
mzp5vGnSl97gILYlXdNsDcWsn2orIoIc9DU/t7ujQsFeV8+auXSGmacJ2aXC80J1V8qASRNdlBZL
y0HviTDqTGAOEOO4jPYRaTXWU3x0Hlz4Dkq9tcFHk/bBItehgyCJFARbl3nqmF5qWkQG49nAhKRF
Kxx2Nw2XP0l0nAt8q7qbKCYIFSiwxqJvstcdDtrluhu2mHH50Sq2D61L5UN9IVCWoALs8BALIGMi
apHn2Pem9trE+aHrzjTzumifU4lh6E1fb7UxoTu/Z2AYoY7hfEouIMI25rmEX2MfiCFgQNKzd+I8
noYsNWqSHUEu1vhSFWcOCHPFw1r3w86czovhctRetDnV+zlxVuD3ZNBP+qkVPcHVsXWMTZBx4+F6
6Y7rnP0xQ2RgIuB2b8v6OO7C7L4HtACj1kHfWVCq+YUnpMJYs1pygMLfADFKcJIf7/ilIB8Y4YY6
rWP/y8nvkZO2IGDBs+ey0LcJBhkWTK9VofiX8NGgsIwuyM+0mXZE/aU97IfyJu9vM76YusDZaHzW
bFwY0d8n4UtaLHGstXlnwdZrTjUDaMZ+cdRBAivCI6dlgD5DvGxBI7swgsPUPkmMW4S4JvGgsXf5
tHPNrZXVJ/Bk9XpxAnmIKBkd8v0M+WIwL51LjGtYDRmUC4JeGkgSFwVGvT5wXUGDp6zbXj9O2Qtx
e3OV05unGofTbCsYIcthfl0xFuWWGL9n/vUY3yj7ef5kwWKju1lHTfzjSUm/wrAIrF1Wh0ruhLEn
+Gua9wg0Mna+CsOHFqpVygnf0v0nAbho+DBXoagOaH7xOPNbGBe/PNpsXC7EReffpeNboqJFHwKy
DA6he5eSjzhfDhhqJSkm4FeFxKLYqY7jeCDZNSXAI37mDeCnTZBDz5xmoLFCFQcrBM9QmJtqnWC0
zd/iw4auz7gWn4bCIUx30xNrTEEa+88uVDyqUejuLFcaIl5KZeAPY3vAnkceOqFuVM9MOVLuqZXM
neUcKfFUe3ucedOa3W4TuzclTlu4yBivVXZbMKawodPq1/SNBSaQTNbzDQu8sO64+iTckYLOd1oO
l/hINwgP/YeUCDAPF2Wm2Neuj/IdlcDeRG2O+e08RYle6v6Nx9j2V7azC9Mb3V0DilJtOuEhNa54
VI52DkAa+Bh7nGcurtbnyDG1VV7uS7Ber9+12iWo3gj65FTLrPNWWn3A4relt8ov2IoJxgYHhixc
1fO4BbHzvHB8ZIHsAeYr2yAdtk9MarioJaap5c/WKHZd+jQBSSJJ8k+nHnuFs1DeCuCUlgFDjzkP
mjibEwzXtIsgxlLgXlPb1M8BQ2hgMPU1mTQwGFpyR3i0as1N3+2m9RRt+dXJcDNXX9wgHhSz1wkj
vRKj/Y1hXVWEJXdvYjzztNvCvhzds7o4U92eIQKmqPF4FRpvMm74AvdVfYjqg6HfFtlV0i9icKoM
SuOCb8QfyIj4JbxblV73HHfBWptOMZmvirs87mi7GGv5mPciImmYAZo3Tn4YnasCxD9K9wYYJDxe
6znA+2lCQw0sj8/+Yzdt4gnS0indD7qdXD9G5cWcyStJmpvA1aiqYDPjsixgL3f4jZ629o2Ex8tT
ZjtN0q0+XBnigoAfP7qxvGntFsXKiCPCdC97qOsmCFpEpcDv4M8EOIr1JeijwVEUbnP5lKT2idc7
F0Y90BluBebY5kaWjyYW9q6lbewWZN7el8y+C8RynH50XnBdiOplJ2HK2//qtAPGXVZwOUIzQea7
LKtj0ScLrXEYfLcbYFbVvWLeB/kq7lYt2HiD+dc6xnBJqxooTK9D8VqY+EKsGnOXoKAbR6RYvyyI
AJn/Bitf85DeP3bFQ9uAA3PrQLKXFO6SqRZMuXjtBvc6/nwG6DDF5HLKVlV01uC45fBpYzNqKxrr
vU9XOp4woBjwSbY2uqC5iEFjvT2emmZ8gQygrs4S+9mSRKXAY0zOpmLTq4sSKFo37mPsQ/Dew7HT
XCbyOauZYoEuQoZy8bilnI8fhuRW2Lioo3WzqPJHsu8Ym4gISBYavTgE/UNvnLoDvdBN/JQ7kLQa
dp0As6j6RbYULdrThOjYglNiz4ZA/Y5cYshMTgV5ZxVyybLinK8g/rzU+K5GiIfO2ICKAtYfnEs2
mXq68Mt9jkmSJmmJtMc0foRpRqNSgFhA2QOFcUkeYDaHwA5WQhktdeZHepmwdW17Ur3608Zcje22
6J/KGbtp4OK1B0wOTbcDZD7j7PMArhPqt9Z88oDBJnCbk6ZnAE8bFcS3I5oMb+ekp1V7SroKhyKH
KudXkEHQMGF4GCxDcSdHCsX40OI4w7nFaNnXL2aRYgZVhFktH5kBxE4k+mo26ObcnPdXH87+zLNP
5SYgmYICwtzSIx96dTurIvRTvMLwuWEeyp35w14N26K8yylMtA6Sz/A8U2uiekWYIug/R4MHr70H
xFcQxLtgFvreabNNhvYSeb9s4Kwc/tF53t1PiKQ00NSW7cgbjpZxa9vHXAfN4NkJEBk2QJJHS4hy
jJSsC7KKZ5sAj19ruw3kHEjIs0sSoQDJfa2RC7eJ0rt0umNYfTGlp74saEUfGmtPTQVruubsnaaV
xW4f4F4B/BO4BIU+TdVlqLYspplsLnxU3Ipjl9QzRyNzHPppRb44i9ZsZiONEsjtV+8/ViHQLQT9
FFzZXbkEAJDpdANnLRrvh2FL4+ZYl1q/78fXqnxywzePHqRUZBfY26xA3nHM+Tn5IZ2LwbPOm4O4
Op9iioCKdRPu/OZCF0/AYDMmRvT0T7HJ55975sK1fGLOYkhud1oloP3QawaYdGiARcxEmFhF9z/+
+o9//Nd/vAz/6b/lV3ky+nlW/+O/+O+XvBi5+KD58J//uMZIIE9//53//jPv/8Y/zsOXKq/zX82X
f2r9ll88pW/1xz80X81//8v89n9d3eKpeXr3H8usCZtx375V4+GtbpPm91VwH/Of/H/94V9vv/+V
67F4+/uPl7zNmvlf88M8+/GvH21e//5DuO7vB/XP5zT/+//64XwDf/9x/sS5/JQkf23q5Cl7rT/9
1benuuFfsY2/CduyXJckQJvwV/njr/7t90+U8TfDNG1+oCBaSmX8+CvLqybgL4m/KcLkXNe1TGwq
LefHX3Xezj+Rf7MdiaGGqxQ+UIY0fvyfB/DuRf7fF/tX1pJQjytA/fcfSv34q/jn+55v0NEtIUxl
6uSCuMpUhsHvKV6eDmHm86fF/xIqGKt08FMaTP3GsOW922xcbz3FbXqqRER4SD5syEzaBMW2ML1k
Peo0NejlX1IFauhrAmv6st25VvVSUosGldeuwtFd1n5drwfLyleRhhF0FFNYGQ+bWjrZeeDRB/mz
ehohy1rD87nVs33Pr3T69mI0cSaurpvBi9l223EVpgLYsn5g+E8NVtdMTwXKrSyLCUmxHnvdbn5W
Pk1sqiclmGG8tLqB00lZmCfQczaTte/9GPsgj8lQEIdqUTeCqFRpp9QOJ7wFypemh6kduNiXFP51
BWuqqvVFa4FX/7FG/vUK/nzkpvj8yC2hW6bQTcn/CPP9I29MewrqaIwPpmndpLfTCPHKwSbV97JN
aTFYmerqtbPsS2q2+eLdlW82hGkHPhzU/sobOE/baNi1dbVX0Tykr3PIQNAQWyaJnaiOvYqcjRom
guKlEmT6FXeumWFliR8KM2iGRxsrTK++vi/xaSkZjtR1V1msTSlN88N9pb7vSi20rcPg4KXkT8+N
Lp5jy9/khjyTKt97o3Y6ts6Li3BbZBdTY551drtrNE7+CINQj3DAr6/J4NN6v7zna+L9Sb4lm2du
v3/WthPanVWF8tAXV6qUOUbeCh7biRnIa7PTb30/Oiut4sRNx3urRKzfkYmA+pT9ci1L5jcNPg7C
39qiHU8ya3yuUwyIcDMHAMB4pEE/PjjLNA02X1+4ZKP5dOFCWYayHcH/uewMf36XmV2SrOlU6hDi
/YBb8L0f28CYQTgy9Q3BCsmkyXuIQfagnaV6VHPGp881sq1m/giDp15lr2WLRUi8ZHQVnfh1a5xI
Vd0WnnaZmwPItQdSbRvPUXY/piM+r61ylmX5aAwNHzYuaS2pnGNWnGomIK3eUCDXjAC84Yre9im2
Uf6McGjDLJvRd2iVXttdaa6Dd8U4MKjue2LFBMlhRS+urD598EMcAvoANHs2dvQbbdWNVNuNce9i
pamqPZyCYw7Qpunt7uvnac772Lt9zjRsQzksA0Mw5VXW++dZdUbnOZEKjknoSpyOOoxh4at5irM2
ZZKGq5UpLHdRuyPE5YSYOwVXRQ+LYSmi7KXzTfQ03fhWuP2L6hwsNsKK28bzJnQokRKPRq3BSSiW
m6JDK8o8DaPZJEd6Jmv8xhejZt1W5PNC7bDHFahy22An7cCByaerWLUPQ6sjMvO/2W2MeaF8uHFH
6HwDynEMxzL09zfeaPlUp8OAqk2QUpqROjZ17kWV9wfHxne7qMUIq4K0RKMol1oN/QmEh+jBNsnP
LAcHRYzUh6JmzgDxwJ4ohYNenWvgMuTXPUyBuPnmTX3aHk0uU+fYs6ThCGl9uOB86rKgH83w6Bqs
8R5zs1juaR4kCQ+MeNcUYWBR0JMHZO324O+qVD9XwMUSj7Gi76G7purSz5HU2uyAXTWdh17ErISE
+MzB5rAqD7VeboRpYg+093T9qnYSDIf7befAH6tjIOOv7+nT1yy5FdcyhOHqNrnx+vy1/3HKDoEX
ySbnBqo2ee2GYESmq55rvTlAv4L51iSXkwoeIptjR0sw7AwHPK8aE5MVt4fVOqqfrpsFy8nA4drv
jF00U+47/sBJYRPMiGPU0DTA7J6BSwYSEOm72I5ULlQUWPpmVNx3kUSW6xqcj+VKc8QuMsDVWAMU
kqdDpRSC0RGSuGb060pHEiRbZPEZDB01RuOyV8gpzBJJTEysd1XmkgSimCQzWK8mPpcJyiwRZkc/
okksKoVfuolpr004b7C0sagwQ1gcXrH/+skaH1eLlNJle9R1ZStpqI+H6egRUV2nQj8gJn3s7ObK
zfCb6seyp3IprEUP6LHkD+A9PplwHiwc3RhdDoWPeTp5SZX25KSDtRSxfec3UBFdOyBMCIZsqg1I
jvpi+/UVi487u5TzCamEdE2dnV3Nd/THWqgg5Lt2MYlDkmCoCJ8a8geuCsTYxHaGS3l2bw0l49Au
g9TFHAjLr33O5LzBAiFiKGBNDWsA5KzuI38RCn8lWz09+R9cpSuUbUshkfmrDyvWad0x60tDHPIR
2ncNAUYIi2m7VzyX5lErcdWhHMPKMmzPpOgJSGBM447no2ESfzSSyqYIqUlVANrRWVsdM7Zo+v/f
3eaH6drClrpNKezKD+d7ncRZPxqFcZhwWI7LAApClGKTOYgzQwBPJBacrbR/HDGFIfF8l1jYb4aM
ZRhitqW7EhwJuJulBtNd7LUqHcqiTqz6SVu1YJLWY+hDyfj62ZrzWfPnlvzPi3aotpWjG8r9UCg1
YxiFXmoLwFwCul1TvRj17BdXsPrICBU9x7AzElbWKa7t2o+iq1BPJmYbNL+MvJyUlrY0GcRo0I+Y
ZDInzmB2la7TYJw/Gqx6uC0xano9LrCVHM5VZx8UOMbJbHNtWD4pewF6pbKAeKqY5NZkrn1zl/Oj
/3CXruHY1IGOLRS1zPt17mZZl9KbWgcnLBjMloKNWRyEWfQgOCHmJql31MKSfJJg1v+5e5kGAxx+
ScCBz7WhrVgLD+zRw/ynbdZta2713D/3SBsL2mKH+97OH4tXn+wY4HhYSN48aS9i7WeNuYXvt9ga
caYvJqwOazliJykwcWzi6cTw5QCNS51R7vXffDnG/Pbe3ze9nmXZpq7YlaiD3993PbadQgZvHtq+
PE25P3dob3sWIEJ+0CtT3EQVqoZUBkgvm5z5Edoff4SfZHjDeYsJ308C1NFJX3WmIxbSMJ/yhkGL
sml5uiTY8a//wsj+69clPi9KLps+VDekRVupPjSCVlMGgqLFPARqWuvGdMGMnlAdBw1M79uMpOBP
WPVzZxeveSxv1EjSozdeWp74ro/4WLNLaVuUvaatHEOwv899xh8bZOgMYnC82DxE3rAIZLWumQUo
B7tc3yAIqMS/w/dgc80+VL0Ir2q8PiGq8YBD69K2cLbLTeObb/bfvVVpcHBLw1aKnebDRXmtyizP
jY1DR0PldQSbEDY7pN3dlIViUVtEbQbRg556q0SDU6trXG8WSWSbBAdVfXM3Tiw1ARJ90lflrWtA
mud4QGlRtuz6Rop9QbdPrMU3r/Xz+WhLW7gWD9Ol6/x42tCGdXWrJl6r6Rz0WINwgDXm4Nevjl1g
eTwiVubwX2PpDlmktklVMaP/wUXQytjsBlK3LOfj2uq9YrBJOTYOQU4Q0iKbRgFkBVDZayBbbUvs
UdTvpY+9OOCsPzi/vn4Kv1GMD9+kTQ3M6xMmH8zvNvGPJZVWkxpGaRoH4Q7Rws/9vatGcGyXX4j/
+9K0f3VpF2MOvHa1m8Yo1FlKFI8b24ITNr7yTNzTLPgIlUttb0T6aZQxI/abACtrGyNFhG/nbjCb
w5EPMdkQH9JIrcxwXDVYbXxzN//mA7H5TIWlWI66q3+oIFJXr2j3OfTK3pAnrnvjx2C/z9GQPJcJ
tvxmNVwI2W1Mg6Qf4iyabJlT32UVXLKprzlD4urZ0FOMHgNCFqMKuCW6qkvrdqjilSEqtErGuddC
J/n6yj+VPjRNvALHcnXLNVzTeP9l66JNg7iiWPNdkOa0uo3q8Uy2w5nFjLOOqluORfQB4puS62Pv
J3//WkpwqRumMPUPHQUxX3WWeko/BK53TO34pjHJaa/MZdqifi7C9tAQzff1rf6b32npoH2sNfYN
1/hQmHh+bJQg/Pqhsu374KqscDxLBQNiqoykdjcN1KGvf6OYn967Ra7Uu1/5YQfXbOkL12t0ROTW
MkojXENA2UhmSez6IrXMRelfpH73e1Y+pmrVolb6+hI+VzZgkroBzjL32ZLj6f0LTiThFpYTTgej
h3Y3epsmUPCnpq1H/f6zqadhLdS6h90NQ9dCWtStW9O9t0KIFpnVXkQRtlj6pqxo7cyMwZYy3tr+
TjrG8DNhCD3M0SLoT8SJoSC31VJsqiDAu1xntOIgEZnwcxAD2dVZnL91QJe6GUzfbGefWmrWE++U
5STmY951Pjxowhn4TpKSWI0k37bJWukUtrLE2UxBIp/D0xUsqD7lCFA2qgB1nTQOWSGErZt5fyam
mbQjvd2gFcs8mvDSQd8xuEAQGHtok7H8+q18AuZ+X69i8yMjQlCmf1j/WRT4dZTW08HR5VIl/nUC
kztPmH165nxMaf6tXVtnk91cNljM4by9bFPzkJeQpTuZKSxRy0NSJeuvr8v4N9uBNFkv7Aa67tj6
h+foISPW2Q1YLQwooEt5C7nDqjO2XnqNmbhb3NZo/gPopw6O8J60HiELC2QiCPv8TetS2pclw7pC
lKddEq/41K6coQP1JIXJINls1G5KfSIrWQ6vrmYtpeVdk9ExflPyiY8bssKETijXcW2X4AFOmvfL
3ipGndR7kwSJFEIktjYF7Pja2ldOf4Q43+TZ1omDnY7AHqvtO4ViKznJdG3ZTs3p1w/108uerwWI
SyqpTEu3nLnO++OoMwf2Ab1vxmNbpowAQyKj9TOFwmMoeLUFpJ7OF2e2CHe1G7EHII720rWuG5s8
JhCoqb+5oN+r689tab4g25r7HAXabX/8WsLMANbzE/3Y2elsnrns0xa+XTCeGaSxwq88y4qAaCo0
uX53ETbm0mwYB0+2PNUHuY01JCEyGQZosNG2zZldMlJ5DclBqxt5rvJwDTS6z2oTygO1YUqHakwu
3GOxkfDsiatIDe3SK8Rda3NApuJOZ0Qx1O3TkAHfpvgzMTeT/nT29ZtQ81t/f+OSitqmEZg/vc+f
XRfkbtv3GUdOcJGLudzJ6S4ntI9e7WOQ2z/48XCZWyjFDGMWbg60bVYCzCZh8DOkg0YZTTWAW7p2
CXv+qaWC0AOk/oPFuzNSxpFzDw7qUdUwjrsSSDXNnJMibW4rj9pmSM+1ljGKh3iwJclc8I6Jt2Ds
qmuERytI01PKZgkz0itoJt24IAMvJkO6IJar3An17Hnjq3KSaDEF3dbpcEXzKoRqMDqElxFg0OjM
tH3MxT20MCxK9JBiwBp2QDTSW+PGKqrrIUqPXz/ceRD38eHO6LicxyjsHvqHZQ4eq5EhMbVH+NZm
+5Sb8m0EF3Hy/lgXBcqIAhvBjDjibIAMocfhLo6g+sdjUa+C0sQ81UqwZD1WVoZ8g1Y0jeVb0eLq
JzN/rVcYGccN5Ia0oF7yXRZqCIsulsxenHkwlfT3XSEeiCOvEbd51wjqV4kXQ2PIkM03o37nNMOl
318OpQ5skhh3RgtBduinm8TEQKhNCN6Idk0iLoqU8D+K99VQLqe6XdtavekrfkeZ8T9t6jw3FtNu
vzOvOlJ2ZU2EYujsE2rmn5Xl11gaWvgm8FEFeb72zYCsNoBb3uGdcrZ9gvx4ihmsTz5bo56dayHP
p+YXM5O8mwz/zquyfeFhdEWdBCdB2M+Fn6mVHs5JIt54Whr2uWkM0dJLWhIgdVQbmPbnWHQuWGmv
Jvm2yzEpsZdpaGWSYxsh0UuJBtXbTTlaZ4FhXHz9+q2PsyYF9cO0516MwkF3nQ87bmxkqRXYTQre
mFy7EZ9MjO9alPEVqfrQMNQDfLgTno4K3kFe3BfWMTKxtpviy9QEGJrC6OCU/lKNxTZsWfqmWTCz
tAFc1Cbvu1ucXKWH5eJYhkiKXPVssZcXjkM4sqVIh74JUqjDjQ12kdSsrswCezIhkDaNIhCxe7by
cq36Hf8vmmc84UR7E3Rw4HxSZhKnHzml+KS/fi6/7/v9nmObkvEwUzgGzhxH73d/N86ToQpVdpRI
r0O85svEOCmD8p4zI1yrhjM/bS8TsocXTa2d0d3fGo1fLRpBdgRDydPJN3dm7yLmKwu1HFuIfDHj
ubbn9nroWpHQn0lSzxbUYLmL37XQPGsVwR10K/XU5HaPH7G3xU8NSUMeX8s6IZBiypCOgV8MbfyS
khM2TBCymhDFINWhG6xrmybKmI3gHZySy3w2E48YJFlsXifqwm6Nu8jVnNNxxEnGOKZOe+NIyIVt
n0aLcrBPZdpdYN6+kvMnU9c5qvuQCa8ZLbM8ZulbwyvzCzxT+mVnB+hrbfaouCYKOfBIoAu3uPiT
atWN/orK+QnJ1GoyzScnwit99K+EG+21Vv+mALI+b2Lz28I9zLCEQwXxYRMz7aDPVYF11FA4b7Sa
WpJxn7MkzHhy0/61agiYGKdtFaTn8RAfknbaSihfCQT0KgnWsWvch1jWAzk8WQSldGl7k6QN2fHp
SjdqguzSBHJZSvLwEMiTOq5uMPhBVlyuHTPY0YtcWUSeVN1wIgTyR6yKRwcrEiHpAp270hpuSle7
8CwMkPftrN/E6wzOaGWtnb54nbBEw5wOEZXZPn69kH935B8WMtCzSbXKBMj6NLbyEpvAP60rjqEd
A4vW8IS9bWvMhXYQkwBdQOKRcYSWVsudn9bQndUhgHnTEvaTFRf4lGx73ODxvgMqxZntp1LkmJfq
Mug6ojWC+rGd3Cu9puFNzRIiFOa3X9/CJ6CfPcrVDYtJlm44czH2/lucwKVh+8riaIyE+Xrevsj7
u9g3r3luu8gO8VTGMKGA7Jh1MJmK0tsztI2hU7XrPs0uZBhs9TR9HonVRahr1f03pZnxeRedB4IG
1ckMVQL3v79CvRwMuu+I5BNcCQynfjYFxAyB6qBPahD/Ru2juE+WhVVPi8LCGhvHmhA9Xe7M3xAM
1wYOGu6c+zEsF8LO0YOFNhD2ALrlDtQ17DjMqWI0lsxlTgJ4IXK2WPrmSc/fyfvF4vCQlW5ShrP3
fUQMI8vCoigW2RHYfNfPdL2yHNsTa7JvQpIiek8gsOkShHndJf6PGCVgjVJOkkxf5K+gPN80BP/2
wUITsGzqXcpe48OHnWhGqqVOhTBZ+ruyMq/ddCIIob7Mx+kx28Wegc46fvBdTPZitqXRPOpFRAyR
fkXXddkWLtiityzIUEozwPFEWxeVi89Y4J6Kqr6tSsddKUIGWz/75sv7fUR8eJg8TaXb0mSmZnxk
Hvh94cVYQZfHIimOuo8WWAv3RQ2Ne4hQdwTiOiEz2CYqpngEP79TmfGrhbbnEcjb9atQpupnwKSP
2qB/CEX16IdxcUJ3zNFnop3tETCFjnHTRBlrSLfumZvvEonpYZ7FV3ZTY9XkZuy7VY+REZCgsCf/
Z2sF2M1X4mBkDWFdwrns6srfASmQ/Uvej0Qj4oR1tHAKi/iUln5H2fieNghEEqyNoVitWr04OnW8
kUV4NlXFsQuy88pJLyyo5ZmhrzM/eVQ92HHQXjba0BMWTPOLtERqw7jQoIv3Di4Ckx4AQccglRmY
aaZ7EJADErf6PsVDsesD8GF0BXhtVMrs8eTCjLZITUI6UpPgM81dpK+aFWCHSDS1ykkiDENkzJ5U
sB3tPV3D3nZ0OBlEpBQFTmh1s2bwjhOP6z8L0iSVeOuTpPhm0f7+St6/eHduVkxn5oJRXxnvdwM3
cqLCjcb6WJr4m2HtKpN6ROuDnLlXWPn4kD36eDSXRdNRPTTOMtawkVJBcxm1Zrc2PcwbPQc2Yoco
Ncnah9zriEArBc0DUizpMXuLG/STpVPeNE4rVk1ymiXldTzbFYLDSmKvSmArbakV3cpubKwiMd7T
cY6CjXv0Bgr33Jq6BfymrRg75v+MvqapeIxTrBi6FrOpPLxL2hL+ZMAcyPXO7ZpdydXDTZv4Ieaz
7pvqUI7FCiZ0j09vn9rnnsq/GwP9flofn6ZrGPO4nxbl0+5fBFmqO45dH+s4uVH+qlKywSGdJ9Oa
Fe54OhVQhGLX9f23yKmPUufnkYmxxEGv2VXdAZs4K0VXlpMwQlkHq06/8jUaEE+xOUPoCk6mRF/Y
Q0w8DpKqoMQPMo9QlDHDXsgaOHqIMLjLevMo2+g7TN38tOlyay7ltzkPFwA63y8X382bnjlNfWzq
mmhej7CgSitWCJdRc1ioY9uJTFLc8J0YIpBWGthasnCyOahmdMiAIsSjcPapP17NyUYOA8mFm1OO
l0VBTIS/EVNjL3xJkNLXx8VvysuHV8PMWOEdAXzHXvehSE7ibhosLa6OmewOqaJeJ4XQmbBpG5L8
l197b43DsuaqYx5rOdC3cUlDZJ1GFd5IPW9tDM2TuqGzNUoPC5DgV+2g9/n6Oj8Busqgiud0Bhtj
gMrh9v4Je0DIqeUE7HkzPoai8iYy2vMRISs8gLssZvfxNFQOt1VRPmH+OsBF/+YSPlWoXIJkbKNM
WACKfuv9JYDLS2fQRoLFqTt/Qq3cw7MsTvocHNbRQ8IQNpOKhlUZVAh7yYgIZXYi8UmAjSpwZXoG
agxh24mr2JGIrFGB+f+buzNJjhzJtuxWcgOIDyg6xZTWG3vSSTo5gZB0Eoq+U7TbqVENahW5sTpg
ZMp3J7+4Sw6rREJCIrwxmsEA1afv3Xtul/xh1Ox+6bTwLtEBoGVFz+ohBvn1XcIS7yy1qAASZWJg
ALjp0+GwmnGbO9jZUKys1GyV68azsmOUjUu3wsjppMTvUwrSrRyOQUahmFsdxRqYPQsf4ywLZDqU
uiW0HV162wLh6Wy1RDN053HL0KSo8eaK02axmCQjxIDUP5/khL0gQ8NulkTrOqjQQzO5KkxK0HaU
xv6i78zoUMHULSX1UQBB1iY0vI9ebZncKZuNxFYhJQCs5XQMD3/4Qr88tculQmgsBe1KlL+f7v3B
V6glIeHeWBU+eDe9g/L3vZzJ30zErg7QE/rhVmT9duhh/DbNtuuZX5Tx9vfv4+sBnt6NdGnfIGZG
7vV5JOipGauDp8ybaSo3iR533ZC4685vea6W8I8NCa5b35l2E1tDNPZXQxfhCo6RK01YCsblqJgM
P9qeXrq0r7RGA1ybGTSaxj6W2F5WalhoRzk9Dw3UuGK7kmC9pXHZhi9SjmeDRuyVWMmdjQTfzys8
cF4C5tbmHnUNwkbD1ptWtR9vPA2GQPIlmwsibhzJ8Vg7IeGyf9SzfN01hM9wTNjoVakdzY8l4afu
rW+neVe5TnUbDFRRlH5h7EOEm0LiVTFBMfe+sONoAAg0gfjU8LYDlmDM8tSwThyDCKjMXRv4/YqF
c4sGHnO63o3GuI+9/DC1DZwXA5JGNP6Q2GFljl/YbIwfQ2L0e8IWHq0me0zqjDOxj7Wk/JMq5Gt7
evmANhI/BDvLJPZTZWwHQfb3B/QdZeIUmt9bn5xfTN6u7L9Z5NDKnpZ+VJqPJkCOhX0uDLmFZVWu
fGgyBlGCQzTNf1jovp430bajf/fZE5BnfZkQVzlbbV75JUaU8DnQI2Rsuy1Bnt0HWfZY1h2kKOk9
q2lcm7FWOzsqDv6oL4rEWWWjjdykJXgjCraFRzM0DXIY29AmkfRDgZhK/PZesnNqRHR+mRVrKw6e
//BELU/uL7uakFw9FKfL3uZbn6cplnYmv8mq+HYM2WXp3eUm+TYAgBPdAqoZ7nvU34jxM7lKR6g2
8z6Osjs1RpfNZHynsFjXPQmws1m9tI28yUpxI91qJyv6l0i/bjH8rOMp341TcxYCh9KDdWKmVPVj
lpAjhvmzqC4781thty9zVZO6ErLMwQNorz0GkbbXvU/ZDKIMAwpfePxUpNMxnmjZxyB6C13vpjq8
/P1FEV+nD4hJqZZRUS9Kti8PVDxHwkkw695qW+B+zDC0AhLRRUVzCLpt4cCmI+ZloO+iz8cqudAx
YQIxadcMHbCeGYgriCiVBCvHxJjVLgyrlPGE5AU48z/XfnSdQLoIvVddw3MyNVFDGSxKSOMooiXl
2shoI0855qspvDJz9S2NDexMxaFPoLPjSa04Soxdfe+MybOTRt/KIT0ftLktm/AihQynITCSZHFU
5gDsm4zNsN3VXnAxB8F1pjixF1N0HJXeVyGu5Dk3ftQFzoYUdIhNI3LM0BXOCf8yPPfFyuAnMAqI
vEUdGWJl5gy/oXx+mTl2IBT3/chaSeyJI66X2Ya5MZfoluZp3kBG/j639VmSL1/h4D1G1lsIIaCI
9VXod9t2sr6XC2YjfpgqYPzOsvBO3qO07pzEzVeGMsxVQLBI2Gf72ranlYNAEEnUWeVHpFloMtSB
XIYj8JkE7lgvIPTbTvcem/zAqMzJERvunACQH6lepAfN7sto2NBDwhtBLIM5mt8dyraqh7cFtvok
HoybuZavIaE+fnbZ1OSjWRZB3JFjEGSlBLhzaubcupBt/NzmzUs4qucQ1v4QT1hbtaLUyUBcLa2M
Dp9AqJDgeYa8iKzmQTaEbIahPq8Kw2JdJe1irsl49lvAtErBYPBAFiTFsHUbDo9h6ZM4Z4QbiyB0
oDQwBTtRwAYomq09YWiJNJTLLppQxFWAzTqi7CaMi60ZhEcndNexL4jR8zSK3W7YhwnjnykKUxr1
V6bT6GsbYpgrIEfp3jpw570SCeftHLtig8hh7Yu+f4+H7qUrJdFVpH9M4hgwpvGfKwNwvJQEdHk3
mZO82YV7haLyAsnIY5ToU0NHNw5wa9eZ3qYKHBF8MUJEFz5csI6j9DZ2gNO3JFdOrYQRqEZ4i8l6
SpkgTy1tbpUxpwgTbyX6+ZsEDZCVxUuMBJyAEO+biuEKxbn5GpdsuVk7QJ3GARtL7p+poHEWBhd0
M+ksTTJ7KERwo2IN6KFA1tu51cEMSyJM50iuLEkuULMIsKzo3nLjo5W1P/Lp5ffLirVU3r+utVTl
DscH2k2UMZ/b7G7HQ6J76KSmMHa+3d3nigedFjU0BhU+dBOtgogymRiKzAVOXHs4TxJzW4jkvWeO
zeH4pGmc767H89d0FKy/f4Pyy0RaLEf4xWG0yDHYcH+tiGcG+53REAvBPQc3Ioi/O6U4Ty058hD3
1DuntZAzhy77hyW4x8xQcvrMsTTIrD83VH0aVBxzKnJa12bvXNek0qcRSKaiGshvyXwOoWRQDCXc
Vz+Wu8YAvlY4yWWuiIwjRYKvgbu2mF2YjfX0g00Dv7J92sWK9KyBF2on+8WtGwa9JF1KlwIg8IHv
aDd6HhFFbGu45UieASL5w4thFBehgu0R6ARYacmpl40LcYL9w3G7GBT1Im1S+ocTjTsn9eyNO0c7
P4RG7XrKObSKVBakg+BZGbwWbjUdiNoz/YLsG2HYsFHP3ZAKsEtqFHtaeBtTtoeICn3dyL4nwTK/
lWH0Hgb2vQVa0RjwvKjZ8/gsJUf3fkfoFUgGWe7iEU2V42b3v/9Gv2oM+EYF/ipvmRWgOvl0Euun
QprGpPlGIRoEhbnSrQdqyvk+CeTKsRKr0g3esgleWiQey8w8H9t2b3dUVFbWgMnhT/3hLX09SwQ+
QphlDmdL+4tQM5mL1Aj8AbdwuzU0zpLYFYc8xUE3zY9sXnzJhH2rgTtQCEY6Rgs3z8y/Q/f8/Tv5
4gKgTYnMMYCOhKrMpRnx6+2uPa8x87HvbyzHR0IT4Aam7K/lBcvRpeF/w98EkaqqyOV27Bcj/5ar
aRcZsHnt66S1rsoqI2cM2TG33FWXs45ZMWBqbfzhubS+Fmm8UQ6odIaoRr503EspWy/reaNtEp35
JMoMKHuLeGtFnE2muDoOHjeV1dNqC5r0GJOYNlvkgY2RBAEODCN1zaXK1+pkstzX319GKb4uaz5F
C+8QxQYHkE/naEZPoqY1svDjxIYI8MBLYQ504Yk7BckabR8WSuHujXy4GRFDOo6Cd61HMjBi443V
/EqBT9/ZM8w/jxnMWdzO+dqoKYEpzsCS9je8IioBJ30Wdgs1eJjvMy56o0hF8vxxL4w22BQcC0m0
fnA1V8HpwEE4OZP9EfNn2UyEt5FeIcozi/JaWY9VTPpHyxmpsfekCDwXbNqY051Tw+kkmBHYbS0u
OMUphxih8TUa02Qbd9Uj6/ohvyy4wcHcpO9GVNcoclNIGW2NciA+1VVyG7vA5mIvIQKvNKD9wAd0
gUoYI46BYK6IrwDfp2EilKo7bUVbnJhV/C4CgkfCYjorQATxQaku8HhZG8su/qAF/Tgnf9qJFi+w
zXHeQwjx+TxvBqrPum7iysYFbvJsOW7YEzmg9lOapYTJFM9FrF4rSSObUnFlztn7YMBPSogkHefX
DAMQBgnzyipyZhH6KGa5VgKKQppDO09samGNQz+qCZ0n0abHWbtBW4ITPL8ZEjLvQgenOi9S6uKh
ZCSPRyQgNrP2QVwaV4A2LaxJhH7H71nQoHRxzugxY/ezgNU6Wr2NGd4tWsMS25l70KWTrwhoKhkw
uxtgtpcKoLBYQn4Wyr8b8i1NkzibSZoY6nFe2TY+Hdew9+1AllROKxJ54G0LPq6xOJ+D+wgBLJHY
kYII+v3z8uVhtnmKsWd7aB2Z8DmfzrK5Mdm+O1X5rY4J7My9N9PXz0Pd3MlEJwRhRX84zThfdnV+
IPJZU3LOQUr1ec7FsXr0Kt/KbtGywdY5Z79+dBQeDrsFRTNDCtDGN8eAmmUIlJEjkFdKhHQV2eaT
6O32TIGYcsRjY0HKCn1D7wH8r2IR4/AJxtvS7l/dO7cjK50zJEM0Hv9klKdZXl15rdqWWXmqbfu8
clmQ/IUytDA7wt6HIWJgJhtmMGytrB57z3kLBCz/eTLJkwrphk2zAj3H8a8v5R9W/6/V2HJZaJug
bqe19aWXFHlZIotwym5FOb8OSPFXiDaaE02yYpfDNvHsdk1bAur0In8Is21q0IaU1psz6ItuGDc+
VQzdVMQrOdba1ED88/s75essmLfoIQ2kveAG4otcyR9nq299nd2GfnnVgrNA+P6SXk9d+UCz/6Kv
mmeMpQocjzldNF5O8kzBjMK8qMqWITbnQROS/bAXZfQnPzrjiM/Lvk3X1HIFs2oWEcyiv+6eCPZZ
qxSinbbonqU6uCJEWaRCeSKG5NUbq63uB7IMyDkTCd0aBrD4jBjr4KgBSnxIJ19vbJDja/OZHqiG
09UAcRme2gZxAOstMDDvvOWAmqGU48HOgCciU5tFotbnQdLcJS2EEUt/T+2hPPEn4I2Fz3G9Kcd9
HunrjiB2bEAgpbV1IdxkZ5QFDxrGVR5KGvR4FMvqIUe1tLJnH+vxEr0wIYBrfiQgcqB8Z7lSa7T/
hGy6vE7jWhe6dk45VTN8BWjcDo+p5m/mNowkFfMhQbmgCcJul0B2pjX0XKfcQYmYTonym1ZGUD8n
Xv3gKf5CF4EDt6yXCbUpOyRygibJ7icnTzddJLZe7wKlMUZx0le2s7aqpCB9aD6TfndGenMxFOvJ
mW9zg5sPL6t5FB68ZysEyJ0a823LnDdT5cOMIoYTYwNkbvY3jYL2pHwJLTa7iiP7uivtlWs+uozi
4AnRhsij4mLUdDtCy9NkAJU/omF6cohq2KpQ3FGbYa9Jq4sgDF6RzRI0X0I8cTH21sWVGExv7RXD
HaXvobDmW5/h60p5BFP4tM5NkIx/eES+Ds2X21BgaMARZ3v4f369DZtRl600w/Q2DYMXx262xdA8
KmioOjXYjvrxtWyKjeHyucNkPLdsuYt1xOlmQD2ekOlV2eio/cQ4g9VCLdHTa6qJj+sjThl5HJGu
A6jcKKJ3YeSPaaaCTVp7F3FEUwJNOYooa9oOUU5iTw+BMiwNWlNCPhWWKzfCV7fgMOJ93to7voQZ
CCU5K7aHvAQdAGArMkk6tXeK4SqtXLRgImZmHBysQE0n5hJEZeQm83+BSEXtdBg/IJZCljB7+Hcx
CKTjWmfts6nsmQgfVONRV10Npb0vhbMREk5Tqmry+IJ+cV++qua9DKrHJGW7HJ3sJpwjlg8Qjp63
Tga+qiYebhV7UgXulNHRROPAIKS8yNaNvpwzv9yNC2LXmOA/ZvzHlJDHNfL4iQwfCMVvPy83WEa6
O/ItUn9i59pkCUIuXiBoDJpntEXkXznPhclDJI0Ii5oLpi0+iK4v8DVNNMyzngJIV6ti+VlEdJI/
pN03xfCcZ2pcOaemJhASPM20ld4c8tCucEQn0HoRZ7jbOlbryOle2xbHHMeNfT+zszbeqNe/v/v+
pzWQMReYFpZpjvb2p+PVHMZjgqQ/unVJztkO9NFSbT/Mlokb3qmfJ6lYNWb+rxuKfVVnRA2Ew5vr
RG9RVF1VobjMiu+eADVkOMfJTA85Ctu1OwLTnkGv+Va9eNh+DNI8TTNUir1FbxTTHeAB89quRLH3
CVDzZ/ny+w9muV9OaTbkmUWC9NEV9j47wBI4DLjXHMzzVnfJLQexoOwv8gRZnOto/1B2RCNj1txg
MJ/XuWhvVOsxiW+nb065UCZsybEohxwSTER0KBnu/JZEJYO2gdtYt0EbOUcbWcaJm/g7qynO6lik
xzqfrdONW8bGMUH9TVZYQdd3VqddDeF8BjnnOL0PE50GHHrDAzo4eTIh49hoe6jhWQ+b0iUOZva+
+WjASJZpQMl4A1mfdloQYwHwEPZzFO5kZ983TfCGzwddPT3VsGibY/6k+5RjgalCGPK0wYqZoZZw
YK0iHR85pqPhqHIer+mBfBpuOerjdaDAC0dHy2vNTejGew6bxDnExDbNRB+zHl7n6r3vny0u2DYw
U0CBE55SnwtnEi2Zmq2FUcUiX9uWG1ePUI6jwt2EvXixQ3MtojPIS6iHyeIC7DRD1rfstR+aO7fr
kOtNwHzr3sC1FRKDlLiv8aAuGdgQb9GH92Y5voQwCuBuoA3pZnneTIAbgqDMiUTE+xssXbMooEUt
UgI3QaIQyvQt8AkGacZg089osLJMv4UZbmHfEug/C2Ct6asjSABFnbqmAriMizBYm+j5d1nfiT35
zaYN/STEIo8IZAjY9S2isCAbsrOC4p4wZzTcgMe6vzJfSEhUWxu8zSrtu7dyNE7bYuyOTuOp05gW
olNO5NpN0t3k1vytk4jdDMtiX7Z9ZNKA3v9w/39p1S23PyN0zt1I8L94D9H+9wMTSHXbybAhCbS+
DDFoYmkx7mvFgTa02oqcmPaATGEt+2YzGPKbmBuCdvPiYDvlA4wmNN5N+s6J/D1R1h+m1x+OjF+O
cB+zdY/lh0bd1+YFe32b1tLnAc1g5sRMHicXJQSBqGbQ40+bnJoBDAtyOOwiFl7km2wPYQ00Kbg2
kuewJUs1VN65bv3vfgE0kmfcKmwAbP65KYsXaVdXbGaQrdkLqku/N86oSPAKet+9hGLFmB9SKwby
WB00POyo885CeqyG5X+r6NIFIslPlpfzpvIsKdI3L3cZVJPFMXnDy+jOL2NENIufnhaOpFy0CZHy
55fCgbbYxtCM0rdFywkAeznGa8SNaDq4IZfhK3zQnLwA5ypzDSp2Bo+bzhh/lMEI4iI4Rpr7yEQ6
AiJOP48JpLoRWl9YLyZyj13J15z29dyobVirO4Ttl4Q51Cs/GMdVRItakH6Eo/WkcdI/6OS+ig74
2uyAngveHjw/n9dVOk6hBBce3cqiP02cYiN9djXtD/se0oaf2M/5SFJP0jwlpnykim1pfSR1ypw2
itDicjBJTLbH3ES/U9c2PVQzprFRU3rEztlgMHRxKVLXvZavrUJkrTYqL7ecOtfZ4FxkNiyrMiyR
wTbBWujyurOZGeU1MotweplogseuecfBge8rP0n8VakFYl9m4JbTY1NOuo0yCGeqdUueVsNJfkr2
ufr76PNf/wk77v8h5BveoZ8WmC/It9t//q/yH3Dw/vm//wHx7R9XzT//T/EaV28/o98+XuJv9Jv/
l0NXjGat5/kOsLUFo/E3+s3jd9BQB/z6okNyLJoH/0a//UXnzWSWK1GPYd5edvR/sd8M8y+T85vH
koNqnL8poSv8J/w362Ms/N+rj4/eL8DwT+MUY6xcVMC/Vt02ZZdXtDQh/RzdQ5MdbcLLzbm8qvV4
JyeO733cHxYkyYlPlhA9apJ1CpISErLephpIUmpRwThDtEmVR6g7m2viAxZqimoTeRxjRdq/Oszu
DGaVm2ausUdgwOgixz52hbypsEVGcFk2E51j1CnsyCBdqxHE9RBce0e3hYtmsI1uipmYn+Bg9BL6
6fCUx1aOGJJp1zDhKa+WHPqOhmQn1Sopq51JhIabzKRULCcyL/IfsiKrtiX873SAMsG0l0GgwVbm
lnw4YUZbqZq7LMrhmBclvT2EhsK6raaQItYsiIYILvLAuxo5eq3SCo1JndSvNZwuZqXpewcwx15O
bk1hbSrI3BCpCY5MZ9Kz0uzNiXy9hvhxGLtxmRdQ+zmUT7Ku7/oqOYZDBWpXJOSQlpceEWC0EYBs
l+VaeOkzK6ZNnBAaO9nw8eZlXOPHNLXrNroM0Yl0af13q3akmxYbNrDcYTpqU1ibn+73q7/vjJ/x
dZb/647KHeMs3l7f5waEYWJ+dhhOuIQqz3/08vR+KjnKaqTV69iQPtwsGxMmB/cwmt5LVD2EDdJ3
bJh7yhDN37jEKKc5FnU5gRA2ZLLLM8IRs4HfWy5qkwoHWG7aM41swZUp4ypz5JmubWtriFrtcdLc
ZUx0ueDxgcMUk/cinjaUtnrDmL3G3jH9CKr8IfWrM9clEDkKazLBR8LtW8tmPJm+FyZjn6zWIHF7
RplmOMEwQxHu+LQuGlrKjuOdT1kT7JIZT6qQ30snIOl8pEyYEK92vVhhmtkigQVBrLNjrnyyaWNu
0LxCuEmCbZhne6u2yBoaWPAtzf5wNhUQkFxbndETw9YV+eV6WMIj7aESK1v0bHHhW95Xl6VFjQWv
M6F4FYe6nXoqJG7BbuTVex6m0B1fu7w6LebiVJn64DX1E4O1kynlttGLGlPVywtr/1Jl8hyWBo0b
CT1Q2dFzNZQ5hzn7yU6n9ypKxh2De28WNlAVnvGubt1971RbIxfTulfdDV8JcUJgGKVXBxsbxHAb
Bqd5gnoiAHsc4kNaaYmBQVIl8oWTk5TH8bszZOOJPVlPfdvTzPWNp8aKwOmDBVpB/9uUFaj4MR0u
eK9oRPtGrFLRv5omj8HQZ3JTASeAGmV9tzwe7Tid65UJHvvjPukYHK4RMy+MR8JL48xY+dl44zAk
DmVbHwyi1dA2NfuIgQKet/whsbx8b4+4QcdGvwlHR+usWJ7rrlrRVLT2Xd71OLnNH7RbXE4rjc2s
pZJrq+1uem2cBpySyUGn0Y1UilBEVT5RGFXb2kB5rNAFnBSCGltG4rs3FH8gGFifW3TLiA1tj0dz
asFdyeX3f9KF2b3ss0g+jnlxzhBCc9z2H5Dvn5v05m3kRSdOZtyyUICw7DmgLA/Px2P/H23j7Hv8
85nb+jO29f8/BKwnfloev5QD6yR+QcIV/7z9L3/j793fsf9iVotCmvEMuAC00v/e/R3rL+5O9m86
/P/e9QXbPl0vmqeAPWjw8zL/2vUt86/AXMTWjFl9mB80L/4D5OuvUwtsk5QPsO1sZKCYq1jDf72V
wG6ExCTYkP0M78KdzXIdjfxH6S14yQHvmLv/6ZL8DzvGp+nsv34ijW9f0vl24bT9+hNp9qHXR5OK
Zh2SXNwiHOi7JEdRk5BumsW0ychd8InIaEjCXjbOOWcp6o0c50EZ3cAJII6+8i7gR2DhtCYm7Yhk
AppFyDzejYQV/vdveXlHPxdFNgU9hzGKLKovmH2fukFM2us6LQfeTeBf2LlzEQUQqHkHv/8xwaeJ
znILLOYASBm+sAL4kkvz5qfnuk1BsIiG2UlajOSmWPGw8XZdCIPGSZyVaZjDSR4N7qonuUuXZ3nr
V5vBJ5sySEBPGDWtSCRb2s5+oO1a4xQLj0EwY2816G/MEf4hWLxEaprlpTEF+AhUme/x+ztF0270
0Jzlbt2ugpHlnr3Dr7v6UHTXbhO4q6nHFl/Z3a52DMmJSgc4O4nsNcqEpAHqkil5FErTOLHnrSg9
vRMUaDSXQMEXQh+doah3czGPmBfS5DyqMdkiJN7VwyDIvMZI04bJKzuqtUkD67RQVbJuvfppyoHA
0PLlwJiqdpuEJtjbpnyIG/y71VzSnJvjvVdpXk4KVmnzQJEnj9S2hxmW8aphVrpJJLxfWVjhq+Hl
6zpMr3PNZwn66cmzSPSBJplfNuIsoGueqXC46ixtrDqyzpHxUH9GESmEhplD5pNzeRQGRGMVcIxy
YpOVHksLiNbhpJ3Da9Fn950unjTdG4xnBAIgHhnAQZEmpPKXIImuaEhFB0e6p7Fw9vkQRvjPkb/K
+jUXiryLeEjWtHnWZY7mNK1TouNASZ0XAzuNkVVUO77YlJKDmlvMM0nhiE1Dt7pwsFmVNY24rnPt
80YReSQgkaKtuY9C95k964dZxAk+kitt1MUxAAC17xyCaObSOVdVWxy82Efv495IwViFpuWjqo19
4s/2LlHkTpgJiFaSqyU3Y7EPiV1zjYqw28LwLyNFrQmaOHrMDHgvdhjkh3YSiEnJT+2pVu8zN/NO
vYDgaXf5Y65B6myetgSjZ715p7CqgCOPHmOGPGDyJR6p5a9z8n8yvTi6Nl3bvUqL7uXjl5lzm6we
zbj/+JleBITVnLvzZpEHOGk6nGhz3HgjwExE5fRM0mTT1PWPCaLYJphJ4K40IUaee4EynzqNyhua
+/hNu/WDTYa0TS98nRgCiZR36fZAdJyZtgvUYNogCBXWeW5EuyZtlhE7grXegPSSx/K07aL05GNZ
U1xeESTvEUeZssxvm4Sy3Wu7dVIXYtXQFGBcWtooKs17saxqXMFtU0Rn+RL6GxrxuxzdC2uskMMp
/pzMByQfRU+zmRYfPy6oJSq8HBf0Io7oU3stLbqhbYO6p1EzelXUcx96hijHXjdJPqi3BpvqrxFn
2sfUpcusTU130KJGYJi0mgoUJ3HTu/vJo7A2MRrNKa1MSO8sKDW6ouVqaQz0LnmzVKq87VDGzwAp
th8lI63favsxsjdqZ0/j3vWZyC1vsnQdgr9z//7jWsPdvuhSG17EQNjKGL8vnzeA0qF4ZNyYS4Zp
6wzV6rVdUjIuC/7Hj+YMxFNOXuC6T4CMYog50U2ArIeifGpcrnycMarjmnUusp/lVZucqxNoVAQf
v57ol0obbx/v9u9fqIAhF63BHI8zYAjcS3bviGYvmJ9cJBaf12n4mkdzuoclc+9Y3UW9fO/l7H5s
kG01ij339cnHdWvGMy57v27t5Y0q8z7zrUvH6++q0TxIJR1sCHwZZX0XVeETn+YlctGm4KL3117A
RCYNjcM8Gumepe91HEsau4p4NZtQ7ajm5q3gahM9CaZ64KxZOdynMucU4oSYFCvHeGb54V722Ac/
jiCZQ3RJkHBPWJwNTmqlT+VEzS2XW95eDH2dwuHtP6VR85xioF4jsPNWhkPnzlMgnR2qX2cAOsGs
78rMoDN/qO9E55+rmPGMisrrweTUVnJE9cTC1liLsNe7FJQtULn5fiw8sB8f+2fGFcFF9OCl4noo
2m1e8erZulUYqryaGtz3bgCDIXuKiSDp8+Z6YVpHVXwJCH3Dvn3WN4GNOf6spFmyT9vBX1uLxijM
7UcoS/2+4DhJlhCmLcM6BuhuevqkOxWTxNHRYfMs9CbOmL1XlYgYhIJ9Hqy9npk5x1nUgwEJbtOq
drdR5R5ZBMhBwnG/+rjEqhLkNg0Hpxm2LYy4XSS57Yqmf4wK+4zJQE3FvTQuaGzgPid5cRBrMPP9
bsTTYnCbRQOq0JBEmdI6cVv5ggmaaNgyPouQ7SxEb7p/tlETs1Nt58w4fCwkH+pKIfvvpRGyeKmb
j1f5+HEqMW9iT99whOFRTt0Lx+JWmNqzOJa0cbyYaQxSty1JPEyXXPOeRF6MbMwFoSDEuy7tXor0
rmJ+karFhzemwa4uh51VtcuMLUGhUQdnJGAcrEa9JVVFi9LKmVwupumoOGLpe5VWzC6jFWJEfrXr
YiJrTXMzzQiL7EwCXPG/fxzToTBhJRbrj/NUVI04Nw3GyCyTZURklHana3CIwS5wWX+GbNgOVX8K
vbVcj0C1Fij/U9KYj30bRCuRceWNpEcS0Nmr2uwqYDemSzwZKL6KMdxJwjda5EF21Ubda0o3aIuG
xtyY5pOXGtGtMcxk1bbl0Uw4gZeFZW/HCDTbRVOM21JbNdxLq1k3WFvXVCPThuMeIapCnOkIHWxS
CHlipBivefqRYEfErtgzUoWOPLfQn+7FiNClYyVci9KfV8wiLqs2C866pyEsH+j5rXRtxjuRRxum
HfMKN1u3Zp1gsUQ5sOt8UK7tnFxaabDuSb2msfDmeCV3Rd3vKLDEyvRJZDAooHCn1EdLLntA2994
tiYrL6ej7mcDiwiQeEzci5GMJ+1j4fKX56y0stcxcK6WhVgk7JDpsgzOFY3m+C6sA1DkhLGp1LUP
tD8GDAT8GWERmPSxxFsWaI1+CPZdrFHiEciIFmxZ6Pn4Qhnf6ItY7KpGvKmqlmmQig4N1JDREvV5
brYQaTpcBTlAko+XS8ziuzU76Ra6RwDE49EBM5/w3lEe8rYMuOQGoNbtx7Y8iRZ4NZc36MQ6zeNs
b+Bhi2ID3XcWW7u6awcUus54BtX+2Z+BtThtLLe2FU6Q5o80YFedah7ntncZ76N6muIspqZEzp/Z
o3cW29o5Y/j5wCJ+pvsaJVrbH0jJgJnuNoTICVoPRkQmVlOeB7N+tLpy50U3Q6+jVdSo9xGV07oZ
IWYo34W0Mhzw+cBMsU/MySWZ3bROBFtChGBsjXVi5Vbhj06QDTXWP7QU6WmmpksOjQa6wl0dtv6x
wTOepIi66jraeyartA2hf21bzWnXurd2jQg40gzjrU59kzqlYelQwwYNFWVHB3DJ4CH0zloAB4rR
6ZK6bDGd/eZS/G79Plr7HnFlxkyy3MJnO23icy2HfGNG4YVqqkdDRvZO+OwMfsCRLYQEoYQNAQLV
EvADcuHLkaBFFq5DyuHD1zNFD+rk0Ez3ir4XcJaWVmC8qbNy6StrvS5LBuKj6r9pgY41fZvdIT8F
zELbliA6aq+CQ6LJcciPzs2a7Mgim7PboIuhBBT9OsJeQykykt+LHsIfTs1wvhNhi1Bm8PsT7THQ
FUUzXIRsJRtZevLGkisvc1EgxL0CiqLmnUz6XTGwLRAH0RZNeUQ+ynoTxYgmgHleDH7mn8+zCVC5
gqHlyPp8Tr2tNwZPnbaGAzrt4iA7LrxNyypKyNls8fv0uC98MXM6wIB6w3Q32M2ELa8NUTFis7Pi
/7J3Hstta2vaviKcQg5TkWAOkkjLlico05YBLOQcrv5/Fvfpbls+v1U978FWWd6WCKz4hTdsPY/A
p0d5Bu66wBgYHUEqbBxKaYtNlmbD38tYo41qxK9ebH52u/gnVBjnbM4nsiapO6tCgzFJqZwuc3yj
GJ2FZkD1Crv2Zx9Hz7mdbOxU7xZNY7wNYd49atFwUQRWc9GkPGi1hQPxbIfLqqF7lIHEglCXOJsQ
re+d4nzxZFivG4BqGldzLxx4+wSk8KJQZ2OX4os4J5N+4nhex3N3Ikixl70dwNjp8JqlKhhU/bjU
9LbER4IMwrNKRLi0aWNm2XiIw8ZeTWbBBszSo0gwtKd8LoLAemhN76kvOjRU0XiIWribI32Fulp5
TlA8mmEcYgKDaNUsgiXraB1oRrtxtOQlnAdlXWXYuWYJcUNlNj4SlFBl6IJvIL1D347brVop0Q5o
6Is9Je5WzcA3DXm5SHPnoEpF/d5N8JfXxKsCLRgRWPCrbuAWvj4MZ7ME3Z6243YUSnfu5RejcL2d
PY4n1BDwgKganVwpsPdpYS/hDjlUeMt+JyWBsW/sdpVudjt3UCF5KY69KDp4+bOebBsjnXZaSSg+
e+HOdkccfVOFPCB0+mKTj/3OGqZi348eBIWu7VEMLLW916jqDvdF4HiBRu5tQUoLjwDakDKAwdBP
ymlAvWVRDS9GKIvPoMyWc1JtcBOXGrYH9DJX7HJ3A8f+uYRxv52dWTunoxefquZnUzfurml+Khgo
aEkVgPocj43s2nQzrh5TjkNO23Pv/Jdk6v+VGD9wmZKdZdy4/j8mU6RXRV00v1YY5Q/8u8Jo/gt5
JDSp/11L/Ke3SN0RIydgdJYsGpsof/53lREoxb+oImNEgTaNq1uaR+nrv5qLmv4vE6l/ityUmGns
eP+r1qJu/l5phIVhIx+KBKIKxZsu6Ht5qz6jjWgr1BUpS4FNr0HdZuIzikC7ZkDuevZOmk5+XHfY
Rie6gJ0zI8GsBq+A2h+nwaRW37rSSiW5WVG0StVUPPSpd51dsJkwi4jXy2apTd87D2CZUnpYzM7k
KmmSnEN5B83DHoOhZhk0BpTiiC/p9AJPAYveYO7JBCbcMc09sJEbfQSxqDoLU1u2H3JyPJheJLdE
BfEYozmyIJn7HNr6IaJmB/UNgEjRzpfAs46tieonKJiH+9+OOuab/GQfr5A2033b5HPv/5suQuFF
exQaiSozfuWow3VvK+lriJe5LkDLOgouyqjYPpAp+3qZ7WgngQXVR7r6bnbjuj81TnUeA66cGEP1
cZxOeoCOTOqc5D8gVgS1x1+6GvjE+7uMdkNzCwxxM2rZ4v5CtPaAIEyvM7hPxJBQZiBXwu7XdX7I
X3L/7agS0ifRl7kIIT8GWkXc1EK/mHhwYZZHalWPY5jebEemnZV9bwSTkylXB8tkfCFURtuFcSCi
G1SJH7DrL1UU32DV99xPxNijRdcO5Yab6JVpBbxo27jDGdSUb47hDU4Pt6pOwltX3MWCmK/W62aZ
K+Wz4aqIhZRwYc0MNaCAK2OQb9lZOJ50Jr5N8qGKYfxSDigDN7V37UTfL6LSWcw9SCsjYFKUsPdH
xUoIdGdrX2nudLzXktNyaLEnGHaOEUcLhJJBpK3MZqkAbfFNuZabJr3dP6IawvNQq1chl4nZdlgq
gy4zSyoy3lXpYrJsm14mS3kYNeYxsd9AKq0RHUENKxU34oAblFFRZusC18ZMBFclDOcVGOjwQatI
LuQ6aVQKC6yMU1VaGPdKe0oGFn1hNO/iWyDXovy/XowvcdhqyxLV98U/Pzmz8AeF9LBEMkYOWOeV
xxDI/AObzF3m4MJIIZJrb55QUMQWojfByHYlYhhJf7PB7fhDNxxBEOzuOZzVy+WIwpYl2i+pPbPG
PITzxokISyX76vA7kL/4PtyUEX6mwxFhmoNXMiFJxia5P1ciZeOaKT+r5vn+tErBVp5tAkEPl2/5
0kHRLrDuokwdNFerHz+SV5E1/P+p8cvTiWYask8qqiYQxB36Lb+W3h0bwbU5hO/XWxwy2Hxvod8x
T8C/7p//y6H9+GfbXMIo/vg0abSH4Qs69O+b5liscAZpqfWgTezcgX2DGUmiO4u2HFbE9keld65y
0fz9Y39vZPz7JX/52HetlzGZmkYXCS/pOlvG/BYHuXgAZNZ80DG5U+z+eEF6PdRP+e8PVMCQ5Qmh
Vm496AYnUR9cEytmYwfXqUBZtIjK1qduf2s8tsFgmlKJHGp3cs1Db/v3d37PB7nPLE00C1lwhttS
3zVVhpJqu2bSxY0Db9vb7dYU1c6DBIsbUnDVIqabeuxBo3eUJts+abYiND/LpyN13sBbhmTTPHjN
+AKos/pooCSb4v1A/fp0AH9+XXfQIZRwVFl3WVIRHSvnpAzYpPIqq4SFTJV3DeUtJqBJmvpYfPT5
xn96ANBI9Bk1IEauhBf9+gDe7JSGGk3Wg9vYW8I9CSoAVT02Ezel3KaIeMW4jrc/4hp8ZI/Ns+f+
aJSBI0tw1ICFxpsmN34auXtFPIgl7L0KreWIEhfafFetdXGspYiqTGhOqwLCosGNnUByJAR+bea4
8rtkPqiNuTe4KZGDQlmHW17Y8WLoyvMQzScl6ygIIyaBww1Pl1XdJreLvaxd5E4KLc3RSVt7v4s0
JjocHu9XiuaRJqtyi8mrRhMumczwWpT82ynmEJ1zQD/IvJIxmWe83UH8egH1qPg2yDGQf+iSb61Z
f43lqwp52dGxPWkR+IdU+1aap/vVUZdvCMU+Z2m37mP86B15WSVjf52t9Izi7rUa3/TAQAqx42Lo
vMAHsrtKBnIR0/ZFppwE2wNZbJ8W5MtkUae5Xz2zk8wrMIuclfchs/Z0lb9HhY0IJ2vi/jFyEd8j
KiUkZsEjEmdZOkoy5nDkwo3k0IN5vdreqjO5hr2m31Axv/4T3lg9d6j+eSBlACgUcyIw+vezPfaY
pbyRPw2sl9Bx8c9PcYfY1eX+7/6+U+mC/7kZ2KQcxC5CaZK+9ftadINqnkdaxkQ4BFxdn0EXN8Kn
2eW7MunZsUZFbY9HKlUw4q64OQMSeUHxpZI3lxyKeJ7fggYa/sSCkYMAmu3RzOPLZNjzpo8JLmub
qb/v/XPYqF8aCxqal/jg4qUlt6f4tqP40xTfWkWeDYDdaSWhC8iPKnLY5Y/KwHPIYP8o5aaI45UV
a6cw4UItYmY4p5SdobchDz1EV28tGp8Pehbvg54N1VasLcsav3o0qKYqXMp/ksrRlr+5c2hdmE35
qBIBjVw/94ixrrgr40Au/YZFGPZIpeXpF8r+AMwG4iAo3oi0NHuOQMld5g2n0fbLKPoyjCsUt4h2
mF1XHntwW78qhbWqNfLCur7e17pVvg2mjcxJEq0H1ZVCaN5i9KhlV4hA6OyTKSZSKzzvOqnWFSDx
PzFIbbA602xp1SuMPU/3j/e4vBxLyMyQ6pakNeE4QHW0y9f3zUhJ4SZPiwFUnWe31Hy5BWRfHT1u
Vv7wHWtZlpzc8qUkXnWD+xXZgMX9m1JwtGT9eM3raHf/Gxe2GmtzjbTgvi8BDieOfpOnjpYQacmI
ErmVH2NOaq0q34z5C0oSlzxnw/FvlGnA2xOwGaL42xyIgWJKvJWnEzLZcuETjFEa4TPr3uRc8iIY
Wr0E2KDBJI9HYD/Owhq/oDLtLe7bFMQirtREX6WmPIYt5nFBJW6mjDETebYleGKgfAi7C11vJpXv
xrg34U6f27qlCdUBEbznKDKLaAomwq171Pu1N9tQmBmu67JBJ0Pu7NhAzKSY3zCWoWCJYgMqT7eW
XsLCS8VLXRuX2oluacGqtIsdkvgZITHfZMMLpqLfBo2E6D4OCCzkU3K8B7S94EiVDC/FRmCh1nDK
Y11AIWAy7nv+/7L8D7J8qEW/HI5/IIlevsGtbLtf0/z7T/yT5wNHkUbRIHekHxY2L/+NJMI4mhKA
VOvEWYFE2/sfHLGiGf9SwZVgteOg0mjgVPI/ub7OLzSBFLlggfDbAn3yv8EUgUD6LaihCIpsHMYT
IJfkMf4eRexlCfWt2qkvVU+Ft2tASqhFnB1A3XGg9l24AQY1ndJMP9GSzBZpDTjfDOdiq2uAWiMP
YO6UJY95INDj0byrbqerVKBaX3ZZtp7LWEBGzT2/M9J+A28A6AUmBLsyt5eYLEynQcyRD2z2e512
wYLiY7kJA+Pllyn5D0H8f3hNEEwoPpkMGlIT2jtc0BgjkT0QweLerpUPhciwi/9Zd32zqFNiJVP0
1sMcqNZe9yAbhQJ3t1HwhFqu+ujFUHjztCOkWFhuwTroLcVvK2TioeFkktO4zoXjPHhKRTzoOc9j
Y5gPajhE+zKHpNQ6fhg34V5tvXllhMEq1IxPf3/B9zxl5lF3gJ8RGuIcojOZv9/HY9XYAv+c9qJq
iBvkGp6ioSEWCejRfW0ip67X2bA0FCzo9eESWpaK52jp+Ig6+VyrKLpbwRG6afuptYwNxAf6RyjZ
hXUwfoAqu4/1L3H0P49KGUuTrupIf8gw9xfoVF8bouiasrtkDD3QJBUme6lCXQ8HukMQ1zw93Uyz
lZ0GvR4WbY8ouj6PLLvZ2NdJOD6hzn0rXV9Lbefpg3F8V/ri4TA/YlsiKAdE+g9b9WTsUnpXBfWh
0OgPyNxB/5zM5BBbT+gBBVunFc3Sa2wopCw0mjSzvYzVw+Da06kzbpMZxCgyeEcrDox9HoyrD55P
LtTfBw80jYHCIOLUALrfyy+qk0KwQJZ04aJ26dK7n3snQOjMMNt9XFpP6dA2NJdr+6CEVDNQQCpX
dmaKBf2zg5GK7JgD9tdiA/tsJSk/yFH0dynKffgswhwLXr/hcYD9PredivtpNqf6xUkqfduZ4Mqd
3KHK1nkrz+yABXZasUVDCuJZm19Np9vCNZooasUpUUhXlSHAHRe+AVKQqW9+d0NHe/IaxIe0ALnN
v4/mu9xePi3nKEPpStMFCrK/P60TCdwH0Ve4tAJ6pyijGOGKbG92tniera9zY4+7UcV5pc1Ty//7
ZzsyW3s3k5BBDDxQZeEW+tjvH54LQ1dM09Av3ghl2lRR5auqbF0HQbVyhMCiY0SC3ZhT60tE/vFQ
e6n5UGuFgCYcGEfPa6tt6dDowqtFxQzbgBS37qiE0NhD/jk1vNwXCKjEgfWSSl9fN7M/jShiP3i9
0ZHyWfaCntYxi/ri2W2/A18A/9W0GyRDMMZGI9V1ou9DqNBTS1xZm0TnuBggWhSJ8R02oh+Ldjol
Fo0Ir1S+ovOQXXt0U9S0UJ5YpeFDhxoaA/o9aZzv0dTZj21rbqY+vaT9FOy0LJJFP1UH5Qe/iTb5
o6gTA1U0gROkhoSm1dHBAdC5MHUdW5NwhoDoKGJZGBnIymJ4hD8WPAWGNj8ie3+EKl59tN/+WCL4
oSGqIxMdXsC4z+JvhxWLsXQ75xKmqecLuKgPxKvNYtBR1J+HF9UsNwhf1pc41aRxgbkNUmPh4kVB
2Td/zLsx2+oOkS58zjbto4tK9hPaRvbRg/5xkRMPqLQTsAJl39FA+H05aY4yGGx+56LS5fc7sUkc
Fa9WZy2+pFatLvvcBE9D2lDkRfzQGfgy/X1Ba3/sfQ9lJA2EMquW6/Cu1PnLUNlqr6oROgCXocfZ
bTBgEIHjBM7nddCFHdN3Wgwj+57eXmE2IMn6Jlh+8Ax/HN/yGVzb0y2MG5DueL+pODp1pSsUbjg6
mInw0EUL8k3UtsEySJDSm9JsV4kO41kAef48wJsfskynQa2jXjsFKHy6jelTY3wA2VL5RR19UOWy
ZJ3ot43PM3oYuumGrakAlt+dkQGXbDE1gXWpRLL0ps459Lniu9Mw74eWfmWtFxTqcZOtIemf+zqk
YWwnIQY3yoHf16+qLKGXDyDwICqcc8NZy58yEdH8cExlFyjrwrCpTlWmueq9iAbOLNJt0zrfhNri
yaLOnA549z7YSTkgGyryr1ldXkyvWNiNou9c+SX5rqiV5ps9bc7QraCWRNqTEkOw8r6UAXpxYCfJ
QlTEQCS4OAB7ss7T4kwSVUJ21UDRVKm2rz2hL1Iy/XPVv6TRR3Dv9+Jq7Elw+lzWCG2jAwvF7vdV
D5hBUWdoLRcYyt+qXLRgUOpmZRZRvRRhsSotC7gZaJGFEB3LPpIWGREC6zriEftawqyr0D15lfLB
1eL8eXAglctqo3+mUrB+j0RXnMJ2sEtMrt1ETG3WWfmMJL5fDGW0HAYlXweJuxT42ftVApt5iNRk
b0UecBLFeWtThOchevZ7rFSg2ipDsXJwej1GU/yihvn8GNnlPm70V6En+WMbGKi4RmO70EIAxoOI
Id5hqu2ATbarVZ2lCMrhKA0TeX61aOOcstzrT2keEY1b2rxBc/hCchtu0g5lqHGgxl9UvbeE27uq
Z8vaw6zDLkL80CMkOapUjY6mghoAqqrpasLF89Et++cUIsQTN9QWLRbE61RXPNvJuVKz9BCnFlAd
QIylHRirpnAx6o5SQJblVNH+7otT3F0SLapPql6fZ7Myd0AuL9DUtbVI2n4/OMVF8RqUXJyBKmTU
WfOp5EytczQ98xbd4y7Ojtpc1h8cKRhL/7FfScHIz9BXQ2xIf68WZahCeBX8y0uTFt+TPDKXkQYE
l2E5UafmUtBVtD71QnKh4etOivJi4CLg94QXfqIPEMjMmjlCCwUIdXDygB7ms6gXyiTbCBXu5uie
0H4pxGeMgWKyMHOmmqFp1zjtCM/lBBSDS3ASGtYC68BgJcBzIdLU9DvdEGtQas0lwK+pCXE/b/CY
3+Wd4azNmmjKVLtpB1tyLcw0P3DfolyhQDEGD/lQjMXNnLNdGNTjItecJzuekq1ilmLbtTuMd78W
amitQZBvI6M9ISVTPpeA2LCA8Ml1aFfqD/qYbsFFQUZwUmtpRGl6HNtkW7oT/LZs3Nm1ceujbKKG
JHZ28qNAw+DATRadnBCBxtwGcoQTRx3O+SavihppG5EBdCgw64od9Znbt0QmUXkZzaw8x5KIbXsF
EMMQB3h7cJINJaCDRjHlqRbAN+LZuN2/izsCRtiaMGFLjw5uDybcizzvFBfTF8stlCPFsEIyBvBa
mCNAr6U3puhAjsPJi6otvbba1zRAclOIjHCtNtVmbqdLhv2qqxcKZD0pLO/MWOIq58hNPQjrw0ap
PTRDGw7tqjI3dEkQ4sxd2IcdeC/0fOaCQmBHYzRQtbXa4BLkdnt1RBWzCzr4YDnQHaNH6b6cAR3l
BOsChkkVgsAP3Hlr96q+CuLkUcg6T1nA5zC9fkSpNn0YexrnMhZLJ+M0DWW8GR1kYMaYpsg4ntG4
YMXWKlYv1oWe0kz1My5QJO6KzWzLgnmFFi/ZzrLKEZQzTOy1IoWCZY1YhwdcN9YHBEGj4pMb0EvF
JOTFcgLrMFf9DINDTkdQ/ehpRONOlbTgeCF+xLnwUKbgi1bxmzGDPXU4iB2jrFL2mdUtSy6uHrLC
CLrQLN7mqT2BcQ6b3i+7uFroSVWctOqMsmHnqwg2bcrOn2ir71X5JWFi9EB7roogPLtevA2inwhG
RIc0asc9MozbXE3rjZYn6SH0ZsAwjvaixLH2KUN+YpVIUOMU2Gt0a+ydF3dgisLkbBkD623ofc4T
4UdTpR3D5HsZu+Z+GB1AnLECRDcbrUMsTNQeTfcmWCRPIXX+h8G9JSOgMPkHor1PzdyG26aDfkKn
Wtl0afaahbW21Rpae2ETnRvsyff2MAOwMgu0LQHqork7UC9P6WwiVGKMG3Bf7QpfF0D6gac8OqKs
H8yujnd2btfLQCvtVY+OzIOXCXVtpGVzLmtUM8MaOGGImqoRzNG5ReNhWyjWJRz1GHXqEIEvxKRg
9iBiWdYajuIoGO8wzamvTcTG0SInY5z9xqY0nEyVfbDzr5ErnB2oD8cXQwcJOMjeCPHM3TBa5pMS
1FIvODH2lWU3fo7o/d5wmtkv7dhbYUN1iE2jOvZh0W/DQBSLolDzJb3t8qDMRvykupAlEgXN6tHW
43WZqQKeiPXs9SWQwGl0nuemec3D1lhXdYfSmPLmSg86r4/K/TTgwjLHaPeMldN+QOU0/rzRqcRB
eZPcfapJ71Nv+jU1z24rlwzhywo4c5C3BxSscfVwbX+cDARsUg4KQPDfZzfSl55LiJSw70OEgzZl
vQ7NKvWHjOiY7D2la1i+4uvwrDXKN9nWMKVbXoCOdltoa6XBPcYs+nyDOg6dEDU2fW0wv4+mCLdC
61Lg+P1KD0T2VFRjRKjtCTSyGw1YSGX6+x403wfGqH9m9x4jIMWJibnIhe62eL9E+EKtdR3gWXi1
IABliclT9YEfKjUZTxjBvWe/NngLLukKUHtCM84fijZD84dv0S4tHuq4/jkDarDc50FvvvTM6CJU
6/PYzu7i77nAf5ovWYgw8aKzUTd4r/U8RgCbROeEtB967YS0n7PzWkqPdxS4bmvjFzecNvFQWViP
eQStQbevGswTrQnKUYPyFrsh2NPkVY55On6twf9sImtErj3H2Cq9TXPSbcy8hSqSlOu0AENf1122
w7dnfMjkh7phajzBeCj9iLbSZIflJyWEZjeh2kR4WK2U1lSfhaG84nO/V/I+2Exe7h7/PhLOn5kZ
MGkmzYU6Cn3UflfnsLU5hdM2xNeiMvAHKW4o5Y6PJOdwtUboDBq6McXnEvGwT001C38SQ8WCCtpN
HcUvCeSWS1P+aIAKbcqeFTkDUHx0MCPl8gN/43jnwkqdjRvmDhJHltiFtpOuGgRJa7Bsn/pq/knJ
oUCD2s1WZtBWS8sui21fZQdcLpwjXoXwpvI4gMVv6DtJi77fIkbVvlRjK9auJk1PeQ3AaLKF1dS2
+DwX8PtsnLwJUYC1zK3+aRyAREelZy8iDWSSpwfutSiDn2XT9IshH+MnCe61J/st4OB9GJbYsC7L
pnMWY6Sdc03t1lGRIqLkJZCOdGoLttFT324/KP78I834exIoi/gSxMKpTBXqHZkXdTadLmNXXmsh
lRNEt7R07htdGdUjnLAtMfsMTqyg7VjY+irprR85GGZkfGKMyJtlwz30XNHmxiZVpVtttwB/nNre
w6R6tSLTXhWVQy7ZR9smFsYnD3tQSOjWIy3EZhM7bNeMjXDEKOgcwLuII2Mr4rbcD673HAydeAo9
/bOpxW+aa5avVt3/89GBZ8e0Brtb7ZkrlRK50U71c1JNYt3mRLiig2zANUWWmhpgqBXk7zm/Osle
WuLCNu2rvkXVyk3dTVmqxTbOqv09AeDwTvbOkG0tta/hKU6SNzfuPIIsLEcLbX9PL6a6irCWJjOa
zH456K0ACQxyS+3mZ6vUGr8cCRx1IXrftJThaM07LXfHx0G/mf1jmCbTF6yPx0XjtrDgVCMEDldc
gQI0a1K2aT/Wlt9nGuZ/XXskGs72aV59dgsePMZhw/ew9IVcbmjXWp/8rP1p64g5zB4Oq3/ftLCI
/8g7LHpA9H9QoYHV/P6+idBo61q1Lq6qdhW9ZzyWjVdsHXWMkGwC2UcM8ZLNZn1Ugk+4Aqtr4G/j
whmpXKDe8uhkVX018cSpMu2r6HqD1sO0U526OCV5bOzDptikiV1/GgOM8ljjnzW7yI9JgVQgvtAW
KDwz9CFkQRCdKh2NL3ikSGCHDxRH5qUAC7EcpvnY52H97A7mJaNXCbrV2tepgwBLgLiiEY0r05zK
c5jkm3Bw2x3e2I6Pvfaedkx2RTTR10LtpCAmd6mqGJi5JHuOwWkoQwugeACXzzwrimZ/iVADzRsb
9bgwIMPKJ95wfo2wpXwMlGGLwJnmZ47WXWMlWRj9vC+mwXrEes/4VITeRiEM92oYSVkB89ZDbtqw
XlylMNYDGWibqKQRY7kT6ajv+4QVpYX9TWD+6kFsIMwX9RUs1HTLvXbjom09JPq4t+QS0zOAgFPV
owGFddsWHqf94GCbQGIxJdcigUmW9Jw2oUWHrDMu5eBGX6ADP7e1lT/ajohJ2TYFCPWrGWvNCvK3
A/Wh9Q6Zg62zOiWA6GkbHcquLnDhavJ1Nl76ckoPgIRg4CjFedTybo8/cYDnGYrcY9EdQjsZjwPq
LQtSx2EJsUXBR4AosrkbS+uNfu6dal65BULD5dx+jvs6eMJ8cfRTCf3PKNdte82aSXeT4dnM2ZlC
8RMYbj9M/cmlmD9N3fDdi94qR82e2nFSV3YHs0mRTqHoaeS70pNZhWzzdbHoQAV8m+lfbbkprWPT
Elp3FqkuBRlrn+dW6Nfw/ADf0lRL8gIvY1NJOVLE8FTYQ41WmrtSAL8EGgLdo845YAucOfv4pXHz
9NxlYjVDlLliNlU8lpn+ii14eVRlW48qMy53k7DObd/MWxFRz5oIrTNRfDOGBDimeuawC3Y1vfsP
1J/vlfzfz3qaIRqegeiOYbz3voAQMgdYcI71dYbMsddgRVwEROcHA5PRtWlWXztbRzow7OAR2N8H
x9bQFtbQhaFc/kq60O29IVZPOA8u0U9LH9JZN7DIpoliRoVv972+7VOoWEY1ZyijBpxgsqLSdq61
otiHcnSg+mRk88kY2+AJ0JDdIANl5od0jooDKX4JDnhsP9GxrfdBWqq7fnSjpdYH2O6Ewyi7op/m
LBZnzA4jUBFeSO4ccxPjpG1OiY3ETdLvcWI3FlDCxXqOaepV1ojgQzsqSNv0Glz5g0l02sQZhkUx
2yrUnZ4KR3Dp2vEAva+/EnbTYkDWkIwp2apU3A/4r5mrqkGtIJjwlLBiPNRt+tXbYbCnQzdXzzWn
wxONTd/tau2UjLX+VDWIxzidMYPg5eBW1Ony98P5Xkd+P6UEUlL1lkTgD3HCqEHJEceH5oqy+1pl
L+6DbgrXSRxf8sGLPtEW/GYN9moMEEeoE4ywstnTro7OH+xiXpW1zFQaEvu+1vdOV0OX04+uiFDF
pZJAIYTp+Psz/4daKcBK+kzIVaBBTgX691ppGGK8bpVOe8UhXIa8xVsBV/ea7fq4fismi7WjNtZ6
koIRAK+GrR1gjRhr49dJL7RdIYbsROX9AxVFyVt4Vw63uN1UYnQeC9Dnu+C0DItUGyg5XhvK4WTT
67RRBz90Rb4elEhss2Zai8moDw1qBDlMqL1X9Xti9H3uzv1aV+qzOpgIYqBjFtrTtm8rYOQablkc
5caBAmFI96EenlFzMoqm3FetoZOmIEHv2B2ofkwZKAejjiZGPKgL08cZST159Z5uVIMvZ3Ec4hLp
dtVcB/hDoY7RPGJW4IOxjg4gyb6GUfE0emF0sDJHXQjVSnx0gIPNEG7JU3fkUxNemrm1xBAUe3Kc
UFZhOlGwpIoYRGrqU/KZo1o5zl4KwiwpD2M9moveDSiKRFqIPHeXf4HknT3m7JNFU+pvXRRPa4RU
TkFnQOxyGrzYO/s8EE486m7L0abSuo4I+hcBdctjlcFZjvRO2wRT96ZiZLy3ZvRhx2YQu7y0bMws
FNuPSpw9vWJ24V9Eq0EQpbuYz1C4tMfPDA5qp5/T0W1P4Rh80D8y3mcp9IyBMGiW5eioM9KY/X19
diQ+oFun8Wo16DiF+WrirR4NYX0yJrdeUlEqgQXENmJjeXuK+3jjTHZ8TUW8Rck28wEsSGeZAHee
Hqk7Qkc0Mk9W89115u7oGA1dKLf/NECwuEYD5TJ8Ai90WzuEyFttAaGR5lim6Wcuzg/0YnTZ0/n1
vJDvhuwkkAfbM+mPy7b+L5lzQcOzUzM0KxC+zf1WT9aZijbBlP9sSVOhtkj2YrnoB+VQh1G6oVhy
rGzEyCa81Va1VJEce/MSq8Lw4xbfTtK9i2ckz6qNoVQpCG+gtv39wNDlgfDuoenjIWUIjtNEZF4W
xn95aPzwZvCVlXpFUmHVWKziwnRxccpOVNMaTvrJ3MAUmnwVv70R4ie0dGrKmfoEThrcHa6mTlGQ
W6V6s7QrS39wQNEpDYw4p8kDXzVnimSRsdAjuLvDzHehp42+dU2S1MXq02o+yLuM97V85oEIlKYR
qkYo4b7PhGmCTbE2u/NV6zCccSvlrUI0bxkqvjCEvU8gXYKKgR9e1aArKsxiVaveghaNl/nQMnPT
UC31YdON+rxCYwgzM6VT1siaoaU6PjLxFE91u0fbAlvSvmLegim6zUp2SFpMdNsm+5oCziOaThCZ
NjViLTTHk6h7xafj7/P3Hk7v8rIebWuZ8rugxg3ZLP1l/rIiLt00NdRritoSaOj8pGXJxkgrtsl0
yEbzLcBeDI1z01mxp/Gqs+KXdsq+RpHxuVXjA4odFxR+IifWN7r2EZblj3KSfD7o02x6VhieXO+e
z6D/XzqAs6+ue2l0M15DiX9Vabp6rf7DRdUc1qy66PL+a09Pz0VOh5i/rpKVGMwfpYcSZI5PQNsY
S7SLCJnRHAfrmX3Qyfvjrrd0W25dhhObIhbN+55yE3tpmyXqVYvHN60mScXEQHGxusuAoRcRWDcw
LzrqLDS1S3U5OixeJ8L+GPvrH31k3aayOMSkR36I2qwQiCkMmOQZr8mEft0Hk/5OmYqJ1rlIPcJM
xyLehLXy+6xLNG+Sl4Z+BY1eL83E1PauOp/CKa5IyhxsydEFP6U4nIkpqLezOmf7UVcGX6gAd3PX
KXZNLmm1Ef5BVW2aB6VEFlTgGfQdZAkp3gK8M0koMMVtrCXofodWuDFu6O81S0MX9qaI4BWHEabu
BcLAsJaQ8PdafAylaApa9k568og6/x95Z7IcOZJl2V9pqT1SACjGRS3aDDYbSeNgHHwD4eCOQTGP
Cnx9H3hmV4V7VUVILFt6Q2FGZNAGAKpP37v33FVYMNkK2+GGPsZWC5P2Ve/1bSze09Bll+uL23Jg
c56Gbgsqv/rsqpoliLa+odk7xiyMIo2TjJiQdsCKN1rtr/O6QoJbIYSXr6VjXRVw5AD/AjIuAIY8
t/ozHwxfldlcFEomdAChDDzrUaYRNkbMVt7cTzeMuTT7zmsFOriBcCAZxyfcep+KysmxGOCNMwKK
Kgk/VBEjC+dwwkQWclec1oHoOb8w09qVdVIEoLMHjU6T4UrMdXa01rTHMsHbWxpafVD+eF9L975S
cNrHJOt2aV9VK60rLaZKzaFUfY6LmQ2t1psJRvinAxX8NtdgEvf+YB4dt0u4TJ52UiVIfyt68Esu
DlxveS6Sb60RBVocjWe39eTGs5NTTAfv6ec+nwDweUIvvZ9BcrAQ59Ntjgxpozyz3hVu9WRMTfQQ
FU1Po28sifXLHwxOTXbmlacIs/XGtQQdCRnR6GPGeV8rZEhyltu6y0CWLTWsElAofoa3lVo3/UXJ
QH34+xblYZcF9LZUDmyxv4ermbltaEZBGjINMswEurj5KY6SxjGqQxgKQ0fDqUEiDc6TGRykEAr6
eueIPIcZbpmXSLX7SBHWMOXQn/gljrTAjKbmIucw2irH4UuX0N3T2KPvolztZBnkWNUKlWXnELVs
PqRmtWvrhqNoxV6SjarftQNrPMtbekvCkXmo4sXbN8ozReRLJTvzhuHwFzshd5OLRqv22mdl9/ne
T9/g0LgXu2jcC+ySQ+FGP2Kj1l5U411JyDZPE98HXlf+2M+/GPXF96KzN3GG71ES4LCfJ/vOmNAo
FaUu14M5RbcM1OF9+PoQALONgtyL/DuSyAVom9swX6ADhAARALhJB6c+yljtFDacg1T1c2l+tLlp
XmfqR7vq6lNS99/k4DosyEIdwGnyHGfkf5qxbl6jNsH+mGbhrkLXXrtFe9uUD3Doikd6BURqz75z
wKEzfhoIgrdG2ZwmI5lu2xztGmeW+9Ej63aYfbGt/Oa+KUP9aDs2goVRpX+xVP607v1S3/ykOBvY
WBY1JfvkryulcqzRtfuhvoYamHzphHIncs1dm05MGGhS/hiLNFwNSVZvR/4lLpc+PI3jcAwTulx2
+eb2WXye26jYt+hNcsYwj9AHd23WPfysPbuiNbmP3KNiPTM5o744A9TSME92sZrfHS8LT0wfL6UJ
lcyzU/VQD/5N2vrHvoxaWBiT9ZD6Y7+yTMHpnFJlNaMdukfP662t1nzIc5g1gz9p55p84fvELMW9
BAQYR6RKkfs+aYl5M7JnrGVfZcBFasSNMwmIgyAlNaSrZw6m2sWVEcLRsAymD6p6q+2mvuVqwIpB
F4hQSI+ZD0Zl2z2bjbZVaTUePJrjZOO6LM4zzCc/LtZIwAHl5FZ3ns3+pEV5+jV0yXdmZtq+S8kk
6UIuKRA6yOh6020i+OibOo9VoIXS+qtd+/djJXUeH9nxXES8QrcXOvgfi58B10rGNlJeQwtDuZ9O
QT3vizSD+KDjdRyJVgwhThN+2histO2jHYmW7lrUcXh7BmHEQ3Earb466qo5RrobcTKO0PwV7h7P
3LiHIgZvixRAwudXjEP/qnr7L6Uq6FDbZCP3gYuiSf7tOOQ0EDKmPhmuDWSkdQ8S5kZl2SEf+zmw
FGhIv7V5k1mxzi1zoyTlkEQOtR86kj3b0Thmrv3jz4sL8V++VB+7LVwCz+SAZnHY//VLDcvYdge6
8lcC2zeqqaeLVZGPnDXi1an0+CBqqPWaKi4hipyTXlAD6YVD15n9d+kFx0J239PkLYr3peVwwxZh
y4h/5MA/mfThdf89I0z5NHPovGXZb1FZt/FG6fGy4yIXrLHOB6luFduhJ5CXJUsPIg/XdmvQtEKp
qwy3vvz81H/L+PL/FAifq/I/Yymeyqj8o1nFFPzf/2VW+QfMW4dQQpfzns0R6f9Sb6HXL4MItkb0
bLhblrbyf5ApAFNQZvrYAKmRQYz7/KsWtm787//m/AM7go5XxSXzztMxwPwdrwo61uX++s8Vm74A
h2jPRKnt0B+wUE3/ev+1jTQqkf+At0424sPgAzKbAb6NGgI/XxL02GhzGfR47oIm8gH3zKW2QTko
gt6om4c4ppQZYjnsXS2CZ5QlI4++Y90RYp7ddnJYiXEQd6JzbETosti1hhR35Sxe4gk2VFKzyrd5
Bnh3GvQD08JkNRjuToZZfcTMkB1HaR8tQUAQgGkYOMa8bSxSyJgKszuYyTGFAQp0HX527LdBLxBI
8Ha2JgHa7Nb2YZhiwKYtDdw6fUCGVWM3S7HkJkt2+KVvcnvXjxJjaJZ+czzCmjyypABjL+llCPMU
ecv7IYyR1bk/8ufUG7t1cqMWXF3TCXvTo9ym00vSp2U/m4twK++y3YwYD+y42tQoMVILcirJ1kAq
IH3kCdC2gQTTAfB6uXciZjBeOtmbORof6hmgDkpyAvg6ALDJl+bVp2+2hh1YlA4tTKSXWey+CvSP
TqagrJepItyvhiLiPie3AENOMf7coC/8dz31bkrcdIxqDkM+X8ap3vfxjzj1A/BKW+Xrj4ypnweP
+V1R7L0JMqIO7khM1XEq0hZAbkgUIEeWWXjPjGWYnubyvqj2aVNcOX9fk0m/cIcFNSiOpQs9ricp
xrWehJ9+uZr8+dWZ5rtYgUmTFvD+hHhUwYeGBJJOirsIyELilWqlyC0WTETShXocmdVd6M8Xc8m4
FP6S8yZ1qOnVs6rDQ04LfrXELweeSYShaRbXPnHv3VpsvCT9kcH83+aU0EoV7/M5hlNGdB6h8tK3
d6Vd9gjtPinVV5kbvhhefvW1dD54nvhieHEz5F6LlBLyW2X6b4xr4Bgm8SHOtc8OsGroetUKudxd
MvWEhDHkM21w/nl2saRx8dEIr/PO/ppSEOy5Vq3ihfseFj9KkSKZxcmMyAUgZ6dt89K5pqP93Fto
H5k/GGzlk/Ouq7oOOHns7Cl5wEJNTH3ejut01k+mgPhmatOjP2i7cR4e9I4jILivj9i8WHDfVq0V
DqvI6Fn9HflQutBNX0yX9rc9lUe/iSq6LCgMzTg5ec6YB4i+n60kww3e9E+Z4spHSXevRxrKQYew
C00tqIR0azTTheDTlTt7+TmzCbcyqpnTycSIOwxiHDBcspQUvso4w69P7x22pFXnN4Fd4cLF2LMs
J0CCi3o40gw94618FInznDqSoLm83dk1Dxk90X5rz2Auo6IUR5S+5jFZfvvP/1mGqtkZk3PSEfGg
aeCHYeT/+s22z4De5mOnDxOPlcFYNzBVCN3DamNEncuPqoysXR3N+76e7WPimR09UAupYlk1558/
6sjPtl4OpiGsbpHJZXr9VtVevY29+Spz45JyRbCZku5JLrALFNBXERWgNoJwVnBjzWxnJ7BjY2JC
1m09WuzS7hi085icSrrnhGUQemWOJSfgxGKMZrLFTsqwdn2uWNfMnvwLY4+jOz21Kpenn7+NSk//
9VtTbAEcE/XIWSSYjfZ1lBFNgm5YwLkwuEYnu9XdOqbNTlbA4iTvFcf6BG/hKfUdYKNeCUDSAHyc
ZOY+Tqry+POHUs7HOHTjJiltyrOuA1Kek/pdpVw3ZczkhrhNFqQczgkxE3stS+eA9Mmlf5FUx4QJ
OgbiEqOt5aKTU8ztOEW7yaawWtIvTNgyhQM/geJFlNY2M3NOaZnrrnWO+prnD5u6IpfWMEGlQjsk
UQFWB8pbkJTTpjYjlI5KadtGG/OdOxYvSe+9VUN3GjQvJD5Ibbo+0rZV9tRyEwGfmT60kMAzMlxf
RpDix7gLR/aUwDQH/0DTMT2a1ySh4nO6ucSoYOx8zMX7XCdCykBXtvH1pj92WkXYIRzUxtHHbeL5
97Zq0pOVOXfp4NU7vuV4bbdzgdYSXlo0kHDWkARjGcZ47FNxFuXU7WzsROvSdV9q+oUrGnjt0Woh
lAKdcduNTCpmE7MRrXQ87k2CULY2TTjO9UPU+fUG/ztBnp3zwQXTttLQuRJTS7QRFEJT+c2mMd37
SYuOKlOPVmH2T6lzVzv2jVfZ7jZPNYFDPYt3hVwjaHiPlVABpWb17OVk0oaoLmhKcTFm1Z77HnRs
5E1bc0R5W0o5rVu7sTY1x/mtZQPenAYgD3PGNjVU9ceoSOPUYTfZ5YLXHRH+6oU9b8I83JKHxUeC
KNVN6JIyrZcBUU6kniYumOEqm25tv4C21t1MWoyfNcqeRlKq1q7VkCaiLsJK4LRlGKAiReNgVhwR
CgWsSNNmNHJ2fOMZpY8Tnfmn09bf5or1GQKMRQs5YvALLtZph51uABPVCtpr8zVN4m7rRkjkiVAU
j+SjrxofFCdarmLbVK72YOHxUX1NyIpLQ0h6BJJOlraGCS6Due+Ho/CrDQM2XKyuDfPbmTF8ge1Y
djK60ZZXHRHOsZWU2S6PM4cKBqfYEMOYFBF+s6FI7RUiTKCgOqaTyGgvCTSv3dgB80tM/8aNxq/O
dyf2sy7dZmX6WnladTJtszr1RbLJhxYsZxceBrNWp2YseBN5zLmT3uNtH3+lFtyPnOw59gF78bJY
9YnQSGtt0iab5766N7xsetCxdw2OSl/1dHT3hhiiDZckvMFLTPMvjq8dcTJgsKb8OLZe/5KAdDDA
y25RGzV7IhazTUsvkuPubK6k4546vzo5g0N/BEcGsjP8Un5xU+Tk60mLzBQ7RX6gkugOoUlOTeHv
HI3bXUJCDwbZiFsnqVoATLb60MN4O9djt9MWv9oQuvSqfXwIoDxBgMbSurjTuJd99BB3+Q9LT4ZH
GYEqGLmKD9WSzwZLvQ+0KieRvPZTpiuQjgextHO6LTIPbyWl1W3QUqHMIRmVcWZZrn34ytWYdBBQ
3SuDexj5ZibPqG2uSN4Ac9j3BuRHzM4ewWSYwda1QBtSWXgJeY9y3faQJW1doZTSBWGG0p7XMX3H
oH3wc10d6aI2jdadnIqKM/fHbjvpyZuIw3mvMrq3MQ3anYg1C9Nu+Q2QGJbjlD8Z2xVwexrd9J9f
ujR+C5FpPJQFu77tykNdp/NG7zJz0xf1u+xd40YBRO2LSt+2Q/YjlxG3Ry+1U5qbxRbtOpCwrENW
5hpAdfoi7w70FD6NcGubWndfa+KgEkX6ryhO5sgbcDTMZlVSa2u7K9D3TeZAcx43AWxHNrVVLcCr
urVPmwUzb2igx3dmawrCbJj3un1vkTaLUpGwo7hf2I99exRmgjvKGtgRXZ+5akiQ70xGD6GrDWmh
lqV4ckwKZniqZGI9OWW9jbyovkOcgbpKV/oxVQrlE1sOTz923Mo8F9O85Efar35pubceiM/Uabvb
VFUPXmpuM2rYyhdo2KQL2zWXOC49NKYVUON9nkfPU22jaOvpOidvoLs2xUSkRB9TEBZPaeUZjKPk
85xdB4vuUxYVh7kUBYOAuLwV9TQzH13WHYJoBsI8QGOP62wKofAMjrH2RDHsU1F9VAw4CLPmB4SJ
s29W9WEGs0kclKHSG1+L2JHC8uw39qcLUHvfZXV825hYfUaBDtmUhNOSdqmvIr0N7LqM9m6TP5hT
EzMGVW8LlpNcKmg/MmUBLAAcD1xLzxqHbSeRcRjozjZ0pY3biXhjZM3jllDdj4a5/Lqv1CcRT6vJ
LNpNaDSEe01w4aUsux3UP0mQBmWhS4DESm/G6YyYaeUxngnsccyPpC5t06T6ioWHoUNzXlXkqLWu
WBjgmax9L71nSIs9q/1hZVirHMFy0tOml232UDbDuCbQIl1XaPGGuh+PXiSfLb1OiZgGt4eDa9/2
o7v1WrVpjWReNV5yJP/LZlLA5wW6lgU6HVlaP8VKK/jvdLdIgzqvVtDiraO7/KiSeRmATXsb2WeB
vLbxlLUiH/45x2VBZ1AzvEdmsDFqW4DhEWnFLQkaFC8xBsuJnl/Do4G61VPrdCygMdG1spOEJc/x
EOaHzBY+B2T5t2FYPNDoBTg0r3S/vCsyTWyzqHowB9JcW6bmLEn2EnzwBHtlnxKbtS0pP7UcmWfk
k7Hl9t9lPb5YlXhNHMwwdBOuhSIGKh2PTTauya6m0ojCce3ZeIiaElO3RAFJ2od6bODqc9bQ2fuL
Rzh6HodOUh+uuj0361I1PfETrnUoMmhvs6DoSjU3mLTiNZxoQOep+X3OoJkbmvqgjunpzYP8ZjPe
xH6E68wOn/DHAUZPtR2erQoRIRrjIve2EZzedcSq4M6pvVGQsWEMKvIBkm+eSpEXLQHINulecuJP
TsZYBc2sc9TyYEGP6kysrr5FV3JFa/ZBGlhySG/sDIOp3y9Haqkt+Waz2iFGBHdVuK967D+TiqeC
sruZiZh1SCudsXftC9N6Lfxp303pJyY3DSUUJmhtfBLkMOtGF3HP0Dib0vpjdsPHbORThN6bo+V3
TEEwSVcmc+W23WVTeqtacddo7c4P402j/Rhwea9pyrET5No7KuuvriGFi6Scq0du9s/tIY7fU7vZ
53Xdr1UfDCNGFxd/TM7MPIB6c6bCpEDHxKPKPD87bvyi0hndDSQxoekkT+TzHXPPhYERvzQIeyjS
KLPmudpbaFCB2++NkT5w6tk7T2pUGBiqpuY1j1xU6W65ydrm25xbFzE390nUwKxAINPhnuzBNWEB
O+cv7mMywqqrRhF0sgT3mzLoSMGwAz1q7mJr4RD6y0cetm6ei73Rc59WI+7fUn+wyzFaLxjGya2u
ITdMMCL7McvoE/EdCldcAEWW3UfwfQOtqczjkhMXx8Zmqii9phzMObWoy3SfMfNaOQSLdU7PU5yO
62jZnELoFdqcAFogVA9JULOma/kSZrFzaG5Ni602mmd3HQMvSvs7zzHvupIAsm6K8o2tEqD+dFQI
2YXi07blVujt1+A0nHhY5ENVAkRwFQqyuHgYo3oXz1YwxeND3ohTHNcf6BtX9G7528DctiPTAlPl
ajs4+iNE6hdP5HvbUKTT7v3cJvUFC5s7GCCYY74fy5baaq7bTUlwxtbGqnAs45qEJ5Q1RZYMKwqR
G81ItjrYMvymzcoDJokJmzTZYeSOJOWCSECkoqyx8Yc7mcm5p8MzlHNxKOgX7Ac3uujFvRZbt6jE
gZHkGYqcwtQ2DXaYjT1eU+T2K2OGQ283QF0bY6HLkYoyzGcrzhCzj9toDh+1Qn/UK+fSjdOX1BDL
FFF9wKVxoCtXBYkZv2j9/GqS47eivNpzsGItUE+UVsZGjzMMbV38HPU8meRPPJYYUkXyJXL9GyFL
qJtLRqAIju5Q4Qo1sbiU7XfLRvcsyN2d5BtgMRqGxVtnhlf0qekmT+rPyLQfsejgyx6HS1K5ny6e
hIqsv3SEej42rtxE5jnMKLZVrmO6tJqNH7NyVtzfZo3EF03NttXjGGYAz19hXnNWlp3o5+Ms4+Py
aDSJC2C9C5+cHEhOFD57c3MRNbYt6fsEnJtsdlEYfmThcG/2o7cjQKjFobEfTeMSJcRUa/23MhI4
R21x8eXwTWbymytozjNDOjrJdWY9mGsClGIZX5QyKbwa63GkgKDLwoE/j3b5LEJiMR0I+V10mU1S
IeBmfcS2/jpE9qfN/K+pZ32b9nW0abUy2YyjPEae/VgXE2z/cp8YtHE6wlSA8F0y37vpuyVAPpm/
hEVHNe18EnON9FqifwcQRkRPH0X+OpThcpJ8kr52ne2m2ZKkGGOp5DExe8DaurkSWnfU+dq2aePt
M9qma3/QIV53rNfzkvXo8sWNTYqTks7uxhhiwCQwgMZp7+XeS2eXlCihXKcuS00HPWUcOL1Sua7s
QyGJm67FnVWaDKzQS9BKS0+lS6QNLTE1eTuYXhqKFHnT98bj7FhsTcmVMSjRfmFKtmccfpEVykNW
9Ps2T8A4umpa21m12PiJDEXeG4fyNakNlIuwkPy4Ejuqix3Z7zjapv6O/sJ8FoYVFFOCMlCRpBVK
QUu3j64ME4GKmyYnz+pH789B1vF8qrTJOC7pIMG5H8NJvWOWG1kO0gsKZDiN0W2tQjKs8uNStq/s
yO2ZGuLcc/vYCSrGxfvG0rcWfY5kLppzQmW37gdG3Png3zYtjzDfvmbK/NDr0SOE+rLRsbOG1UZl
4nku6E1liXU7kD8AngzjgOyth6p+rgYOWUbfoRY/cFCcd2F705jWdBZx9A4BQW2LSexyG8rjZGhx
kKCq5wtV56LHASxHCzG0z5XBDOAFYdG8d/4UXUqnepNjfBwm8bUU00TPtmc9v4niieN3QxpHT/fF
I6m7ztLtiL5r8rNnSP/wHqNruFdT8sjz+cj5+VsCtg6h1JIv1W9sGMw7radvK7NHAXR2Vbbjg6Nl
yQ7680HTnHNUGxxseh9tRLxcJqozeNBVkJr6magjNN32s1GbBRqh+2R2LhwoT7itOiJgdY4jhJyn
1vTB9wv7fVGX5B1t+xEofQRanoheYCkeXybnfFC3myQ2nkRsESLhjoB9Q7KgKl+/89OAAcIxHdoT
jUJPrhlafCCof03z+hWaHatY7euBwDu5rjxvTWTXHJhFYR5ilDwe6ul9UgLw5c3ta9MOcZ+DvZ/y
/F2V7ltdyQOMCcS23Ww8D9W8Gpy+oCeWfMuVO67BSwG8WxJAxop2uZPF794CxXNm+cXwHFOrc1eU
pGjb8rlAubBC9X/2EmGvwnsn9O8Z5b11tTrEo73AD+dH01u2k4dGUsk1WXnLZB59gkUMdjsiZtCo
vdWCIYtSFFluf9eTutEXhLhppUauqhEecCey+WPAoonObDfsiPqe0md7TKMduvSbisfszOGI+4Kz
8aQHOg6/jbK0aN2I6nViDnXu/PEUaWpt2OEzjf7DZCdPVT25K5F0bTBSf4NxZkRZSvW67Ndzry4y
M4ZVT+AbI3t4nDnGNWVZ96Rl1OAw4zXDffBojgDxc9+hYKq5yTdaU9RrpqEk76ExshnIBcOQwBv0
hRWQhHOaObisSByMVj7BCVvceKcmsmz4rvE6iryOJq625+RPJjQvQU5fgPMZJqlRHCxnDHeWFxMn
7icvjd4/jQX4B214gcjOTheb96nceR17WOcUBCK1xsUQqb8iwGvYV+b4g/SW3TBkE30WTpRjJIhv
saI9ritCB53hi0iOq+XXVOl5/dCZ3nGEnnxOcyfA5hntEoPVMhcxSgMju+FhRejg34ytQXK9WIqP
BFbcENIrzDW24Ap8WT82764Zmjcy0led1r9quaHtZ0tPN16tekImq3WrwaYYE3tjifpDQ5261hjw
l8nwRH4ukh0hPmUySIY4w6kQ+HNno1zNROSsdI/1QbctcOeIgxxv5mSVlldldE/EH74Ll2vWz96N
S3PZ1TjBCYdGhR3ic8JjdAQnUx7lCB8BnwT7RN05R/Y7OFechky8/OsKErAzMXoYib8cMZwHTdOy
KxL/NIXvLl3bXqcJbpZts8O37QTujNBLyZz9vsBElI7e7Ryy1Gdxf7U17xPi9pr4wuWfLmrhgofD
SVmQHbMiI8w5QmthkBPKb2k0i/VPWZfxPZJ76Lkd1HSyv5rolHa1WCMMeaaR/l7FYlgNs3yobW5V
J9K1FYXvtO7c8twMpBz1g7HhtB4CBl8XSwNkJjKSJav8HLBA3JQnl0p/k6mpC7Dqnek7d+u85KA9
w37ZcAJOsfD3P4CUllsWjHccmuZe4I+C+59w7naIv8njyj72YmDzt+jAy9g+lpVl8aDX28GeeEhb
AgtDSSLIHOn+tonaduPR+XZtyAO5y2FzbGROMDCq9EoLj3UJp0mUmjqD0g0tOnhKuOOmjnNjFbtD
vPMHLjvNs8emk+EZ/8EDKOWWP9B/iEq7lZxIsrAlPTMtuNVSHk0VggIsuhmMaAi3dXbJk6pADkeS
VDZ4iN8EPkUX8/RuEum8Vm7Mc8TS1Dp+t8sNlIbOEO3Njn2rgOZakMC+6qGGBAOdVM/1wj0au7NJ
/Isge5keGSdIm+2RN88JWQGAQbdbrkUWcegHYuoWnAv06tvk6xfGSsRwE9SkksI/lZ5+Jpttwkxs
VdkHaL0b7PBs2Hm9A5lynUvOLXE17srZeuDMBq5wiUNI1mbdPgBBDPTyVRI1asDXLSUDs8q2xkCP
21fRyIeMcng7Q9hdQf95ilV/svKWnkLngVpd+lRMVlaTZPGMLlqf23tu+aPFJrJJhGoDk80tQklu
pxH2SdN58VV5JaBLrHMWRVo4I+zoplgnTfiY89ATYkSQATiZZmHKuC6m5cTeMxq7H0cyh9DaMTIy
AP3MbIBaku4cdOdBXsQ/sCd6MebF+Ud81V3W9C6eGIdrtM8ROGwS/GZrPW+CwekkLiwavyMnTuHy
bVsMFPXC5F6yhhk0Lp1LP4T0b9U+cw6drwXhLvQvKspK52FyU1xTIE/m8kTldmhq1wJk7ByTuM93
kUYaQK9l72UCxMkbgD3T31+PXPJ110MD0yr84fm8tJlrm3ZS991NLMVbokegQG4qvOFryWQoGB3B
cDQn/bCb3GPV9cXFY7qwClSaFx90tm5kO35XJK/uHasvTnnEahPbDgGxLQ3dsPS4mMQ4nITZOVhs
42BounkjChsrv7LgcJJNtTHnCfrL8KSsoIIkRxyakBiQ5Sec+KdGb5+py5st7Uhup5qqrmqpSH0a
JquBZLlN4XIGHwAb0TOG9qlm5q7CzG/oyuK2b6dD7Sdf7piytZHgUNj+d3id08aa2vusEAcxOdVj
Hlbynz6jv6Xi+f8xBxuJzP8sBvrf8/fm4z1J34s/SoL4T/4pCLL1fwgInVCsFtGX/zP1+l9JNRY5
2Eh72D0xr/+Sh01Etu6gEvPh5qFgAxTxH3og4f3DQ1oC+UnnJMJA52/pgcSvhiEXuQLAL6xjHkJ3
1Eq/mzmmvoHF0g6UrbIagnBJjRMo0uqc5qKVetuGemxl8HwTgxWGx7gdT8JOAaOQezaNkUOjJcmC
TFc5eAZZrdHsHOeOGWi44MOrB3CMw6ao3X1nO1gLJoBxKMebQUshftcJtA/K6dGxj2ZEuf6H63D5
p6bpfxV9fimTomv//d9+o04tH46plA7YwEVS5Zg/zTl/MG/M9F9lUxrJhsT4N7eebmPacUuqdec5
76bVP9Kffg7LnP5V434C1D4LhbZU9G/+7H//8zfzm+5vcS7pPvcAwivcjoRrL1rFP7yZVM+6ypey
QGKfvpZu+8ZY/j5xq3Pb2z2hMvvM8XfmlLiblhTfY1wVDPSHG9r5JOqSgB274YdOqOEqbh2SBmda
ReTDACqL3VWCp6DqfDRCOWIc74uYhxfheXiDaQbZVgCMVW5K3WTdblIrSOzuXpuXJleCtMTJXv78
o/7qeeKTmjo3NJ+Vug+vx+8c3XywhU58nk5zwEacOyLBsHTixzTyyZKOPDgJ15Xh15+/6qJb+4Ou
7Z+vii8JDqkg3kH/zbORTllqtQUFBsXwPZFkHEacnDgBnIx//kKLpea3F/pptdR1zCwMl5eP/4cL
6QLfAv7Ukfg5DHttyOvNqCXqSOYzvGJjEV6qcPO3X9LmWUdirZNfzyf89SWdPLc7ujQMUua0PWkT
lp68c+/9nOqv9e1xp1JMKX/+mr+xKH9eRubWhFiBo/T5Un/z26ESxDI9MnkRlmUfs/BYms51mIrT
WGWnWai70pl3YJgBgPWOEfz5q/8395AjEFLykT3BN/2bo5XaNqRiKRQzO4JdK6X2iy8uLaSBlx0a
gaMBiiq2f/9FIZSyJMJ6MczfQd6kzSKNcMg+BRJ1F5lPts2HBRJXDNabGminUrP95df8mx5zuW/B
ruiuo+PlsrDu/3pt/XDqhGzltHFwsWtJdNtE5m2Z4KgJHV+ilRw/rT4+M34HAUyvQNuTNpP8xT39
3zw84JB1j32KHYfn59c3UZlu6LYIDDciUYvCO115GfdXmfzFKrgIrn97dlxeyAPb6fpgxH+7rOiv
Utz0NfGUPkc7EmtJ5zxZCCS5mysahUYKydZ8//PLCjT695eFTcyqYJgsDIJktt8+XtSnZEpZdbpJ
oCVDa4jvI42wQ2mA8wrBLBIKuqhQD0Ys76Qqvrgj43VrLe2IpPvQ8nu+cRVwTBE7VaT7xA+veYNg
kvM76oziq9OyK+qmm0JKtIV6u0dZfY6n0EWLiTRo1vSr8z704tLaRFtNyv8yKvMC4muVSG2n5NMY
F5+NId9Ekr+Uxvw65tE3lco7zw56Vz6R1AS0kUowFhUmOXIm0aqvWsKG0axOSERJZ3FL98bCcFyI
6Dlt1Q9O7w0DwvxizwxI5efi2FKRt/a95NXUsjtfJpiNwttqbP4Pe+e1G7kSdtcnokEW822z2eyg
Vs43hEYaMRUzWQxP78X5bTjBNnzvGwEHM0ejQFZ9Ye+1j2Q5aAbOGTmcjEl/dA37OdaX89CKYz0r
ul7MOnZ3a2Xrrb56dy6fgx62f+pMzO1Uyla7HLBxjF5yQimMujG5tTrcO57bXRsL/gtbv3/uQvE8
dWVKZ++7ILU7ml6r/WN5I5LfWXtetnGrPeT3OGe8H/zFyQEgU3fhZ1gwiLoImAcXdANMutHWn5jR
20HbvICfGm+wKgDeKOtLZnqB0Flhi6IiRMgj4rJOxuym1Ykfrk37d0J4UjbkjWvN59QnczBQHiDm
S07skeRTY73GFherPeH4GhwTDZ3ZY8uNf4tZ7jzfLEmEhRhorDH7H7BpHIsjvTHQjrjEbE4AOIh1
bT+4KRova7L3OmDxXX1NGTjcJmjIEPrGL8XEEnbt94MuunDStSdrAHNZx0QtK4wged6YB83S47Pd
aO9uMkb24Muzjn6T5ZwZxUhuLlNBNmgqGYdmhGSQZx4fMSUpvPRwTJxHV8+WG1xw61E4JG9Qie1s
W4336+yf+JbNPc4gGno5Xwbyn3Ayte++kzwUrQj1eUvLTvtwna361NNoZHXx2PjTkyleEOUNT5oz
HEX6k3iiCnAZxFt+7QcrmeVsV6Ye6cyVA9OU+iVlaWL3twTPkbjmm8a+Vc4WNx8sRO3u1Dzn3yBO
dqPXQtVMfXWXGQefZNKjlY23mpu/jhpKqtW3GYFpZrsvYzcSicBMnDUv7Hp/rNF/LbrFOJZM6diy
sRAqKIR4VyWZXEG/8sr1lotxkR/U4KrpLJhqsX+zMbLoxpc/kKao13KNON7v5p3b5OYDM7wt2phJ
TurYUdv01UFS6RxQcQxkR+nrkWjQZTfiqggNv9tAoiVzKh67AUQQnditZ/o02+T5XjNhBOaYzR9V
Ix6x0zhQ64qVbWqXwdNR3qGtPGKmdYt6DVtT7bbNMaP5PDdeDs1ngbjlGQ4k/OJ+aZQVKVgNgTnp
BNZ7DVFeNuiRZR2uXcYyw/NplZPE+EBBT5V5Ypv+jqnWDrq6E5FmdR9LxUqqth6k0nSs2auIhus0
gEFUSv1Nkebunb7/NKaJVb7RsGcRKRBH+K2Hmfdjb6fGo1/MLPkoNJk8fFWsycH5mXzFuy5nNjzK
5OPWk2INewWQISHkJbGTYSexsqC8/0619JIhvoFhhF5iIBlTFxAtc4YO0gdQUWApwnn4SzptGare
fpROl0ZCuyQDxzKyJ8ireQVWQmOfD6E4cvR5z67JDnodArWttE+3kffexLZL5KyUp6K8cn4NpBeH
9mK9z0TwLts4L36v0obk8NhlF2GMtCzLOwZEpFrrsAXB+svzkt0Nm5ZOMZEP1DaAR64ODnWey0Nj
sR802j/VnP+qvsnvO9g0Yu0/009YAA8shnjuFJu+5nlAGLHMdFj+RQCVCkm9XiLd6SJ326dXM19V
auWY5pcyviacWo9OqVeHhDM/qQAFsBqeTy1Mx6Brhk++oOpUoITA/+4wutTdkZTNYd4hEGTmjQA5
xDrsBNJz6rslRbOuxStb7IkIpHWWwEsddhSxERVFitx+WbVHH7Egqbgd9q1GjzCdJdjqaNDwqqq2
h2PBWj42u3rvWlmzB2HQooaoGiMJR+GjZZknwsT1JSW7y3sliPGA2uUtNjySMznuEEHoyDw7gn3I
/fs7+lvScPWy9AxMfSKXw6yTCkdK9WmYFU/ANq1Hfi+nfD8Vrgw5qIiY9EFu0RNvm4nK2q2kYX8D
ALnO4sckwvy2WuuDaNBQmc16SAd1C0iJne0g9jETuiFv3iYVR+wIngqp/TQ5y4hKk7fVhONwqcK1
axD0Lc3FGnIkR+R0L2mZHhvpvoF7gmsB3AAB0xeyLxKLivqtq8iq7wlgDjZoyamVbWDAMr0nNRy1
41M2pDB5Wh0HgUmP3LvxcnAbzm+lqzro2L4RDnOX9vztxOo/rd6/GEP/Aoqx4THZ95aTPk2586Cq
4krUESp8mfw0XgTyOFpaTX8sY/GBLjpwYEHdWaCDH+yYW7bNu9CRsFsYLto7PLfbCz2d26H4zVx1
tMz+Qpfxp5BriPJEI0MUsNQfx2+ns4lzpMrIofNUu++lwyOjL3/TqRwDZMKURMj1d1Uhnrdw+uP/
uUoz/5eS39ZpGHE7ia3dIKH3f6xBcUdlnBzpwOVDvPxY+A8Q+dRhVb6FHlASsTqq8tx11BeYPOaz
1lAHYRneLaNcbqZF/6oruiDJM0forsVaTg3HoRmXk5vD0N24qZ4WjwHMzJX91tNYpn9KyDGMJR8H
We3bVMpboFJ/nbkpzmMV3ySu+7WOJRouuSQBI0ey10mMyNxOu23f/337/3+29n+LhrLpr//307Xr
l8z++7masf31/5isWf8JnApBz7TDnsGQx6bq/4/JmmYI/ox+ebPhuSQYbNw/MpY2P90WqfBfrHUG
ljzoHphDbRh0puW6/y/WOtf5Zyf9b92N7XJq/pt78ACbcC7+5zYDxXmekgx8iHFRBgPqftwD/klT
aYtEeqc3dfyBwc6NOAqbJr1IB/5bjlpgT37TH0qRa+M5cShK/7RW2OJ9UoEPUwvdVSiH4uKZo5+V
LvcqiWWKN3sSB2FjMdPLP7L0SfP04g+sQ0M06+Z6SuYXDO1Q9/LuAWkptQ83dwfka12rJMhbfQhd
Y2GwpI8Go2sML3N+uwyKLTHCwN2CBKitRNTSKe9GI/teS1tdayxcrEwNbTdTIx5ny/+dB7wdNhIW
jqCrvurdk8MWKs3aTyi65Tl38Ntwox1GH4yanuvxXq4Ohxas66Sgbk3XZgo1t23Ddoy/ivLJZUPe
4vVoE3MIdEy70Ty++01y7TzEbBVxKkFvjGx/pxtiec61pHmDE6UyKA6D0Z6VzIFZVuUZGcWvqt3H
Wl8+LTdGesM9n8xe5NRacnDG4aniVusryTDfelxKjYRabGt62wH4606agD2ei3tK3yKqK7qdjp8z
azmXM5JIufnBbl04MDPlitF+Wf4AmXydibWXMiyM7kpjAGEVjObmalpsSJxLrO+k6D89v/uu4uYU
E/zSpqDNxxqoR4p0p2lAWxseXxZTtiDH2NKW4/NsOpgurc8FbeZisbCpCzKTEqjVfnGoEtsNl64B
kTAZ6F8obCoayh0Jj00IM0mEa+Wf+I9iZ2RwFsfYw/6o18UNuTPXvtGrs2OC81H5b1rsLGfYmNcj
oHelF3vFLhmEzNXyKTHiocZjn+VHaXk+gHHi9Yri6GfGVQpj7zoEJyiwtXsmRBMVg81W2eqDBbP+
YV0SlnW/vcZ6sYRp/9yQJGLgs9g4a6SVE6Q8NOWL8q7YC9ydNB2iaG38eAC9bt3RErveiFdM/cN6
2oIhs0xLI71ik45x0ojUkvkPRaFtnLuzhtUjMIn13AFGv9VtCfFfoYNeY+uvqZA3uNpBZmBsSVHL
WVjm92ue/GCBQKOyqI+VZ+28uEiSm/ij8r46rTD2uNStQ7plleUp/R5HzI0/1c8zmPFUVMtdqk59
bb+J+bUDXAZFehsdJVkI2Y8ZHYYlw1yKC8MS9HrbTCk3l1fRJEiUhsTdkcN5WnJsJszympHxWgG6
cE3qNWBzj5lUJHdyZByQGjeLV15Ksewohl79kaTLsdZOti8/zTUu98zcbxK41gpSFHrgA1zfKxlD
MX40dZLmX5G1JEY6WZjJ7qbbHI1Nj+Sjmd9qzf+qjYJpPOLPHXPBQ031ugNvOSCi1PMIbx6uLeOu
RznTif5WZDDZff50XNLTYLA69TKdNbMfsuOPjK79oKkSIZjez0QOyLy096FwjqZloNTQZbCkznde
IOOsCoDvEPp3IJg+5swGLbLs88pHBjDMz2JtH9Va/RlSTG1Sgzmmp4+UjCPCSWXszXlCjQEcm5od
Mv1AEl5mu5vGamVvcSwTwMPg31DT5DhCBldslBmfKJX6jPng1077yypXzDHO6zj6E2lvTX/c1o0o
5NUOMOZ9kqavg1pRZZlTtMTM5amnc1OOhKx1lwmxsM7JuWNF0squp66tTwzO9is5KTvLbq9GHn/j
qrm2a3wUk/fitf3B8HiTZgR6vZOX+3Zipz4tPcZklDXYPeet/a3UNdWpjyW94M4U9WtXPMFgICGA
DjEQXsQmHgKONk+4ABIIYPgmavapJyKMcbd5LCGTrwy9ONqI8YBIL3Lb+dX3yZRds9NsDxZRmCcC
xqtzM9veXmP2hsnLDH0kqjuwDKfFtVCBrGURdV61yVp6Mn66+jBVnbXTzLkOOai+hNuPx6J0byEx
0IBvsxq9MU4tt/fJqNbToOEprIdeXHoEjskAwrydXQ93OJowTgO9NNwjpAxc4cTWO9xnrWWHsG2/
YeZi1KmxCyy1cWy2anBb1lTVo2ARQm4vFoN1dgSGrRphWYobJnnhqAwSdxWk3yZ4L9Upyx7KWP87
9NxRjtaKw+Ld9+6EztCZNUYTCaDYLMFq9GQZ/YeJNomlMbbtV5RUZxsvEhR2APRLYjypTOzXXCA7
keYmO/2os9aGspJIpDzem5Z6/HlXn9GC7whpeoYVRZzAmtzpHQLRvLOf57KEXLmgTJonH7iIowdo
PO4rBFMsw9EJT+lz0VttYOvJHE7td2Xs49y3b5ahefxni8eKHB9MhbOaBv4u95gjkn7CDxPQU+nu
+kxJ5AGYewfZYJdeaGForniAbGOvi8ne6Yb6MoZi3THPwp9TTJE2WaGuVI2PIsGbatNDivJ9Nuos
qDJZHuqpY2aX22+zGyO3Q/GtyCwohlfdUxfk+XTrgwxiIMy8Zfi33S6KkzXq7M3Xxok5o7OgdUAq
2RMx7nuhWhkcas7yCe/2Suas3NmtHsYaIt2aThET/tjdtem1bSsW/CBR4gkY6lBAPJUFqN2+Xt6q
erwquLZ4JEpiDOtnXK9kfOT2ZzyfTQPnimP2xz55W+RyznQEcy5aYtZkyYeTU5+R5ehg0Umqy398
sCH2WGJ8Aw1U7umqr7rIup2mVkZfDmYmad9UNgWbytLykLSkPcb+H/SgmQCf4WMaSdb+uopMDxxa
4KCfTXrw+KqbMvIQnKAvmD4Mx3gbVoG/1EqjzZMP6fDO0zDNoRE5eAl9K18CsO/+7LDZfJGq3FQg
AuNa6Rn7eTXlvjbec4QCRzYVtz6TY1xwlQZQv7bdJ0fz6NqdT+bdj32HsLExdaIQ5nHYy9z7HCb5
x+b5uBQTK0dnpXeyR+fNQGWPBMxhhStubB/FpvAsagUQQ7gajO5Or8DpDDK/L22m2Qzxf8QGPSC+
PH722wcn9yNtGJpzBzg5zNaJFYZ5jCnW9qlW5YG/YkLGEIJkzLVvEf3oh1VCuIUfzzEEdmBIu3s5
d95+wjG750eRB8a0kd5MLWr5cjIDSRBy1Tdve0tmFInOtKCaKlvvGJscWMj2aGKtkqeZTi/N7b3K
+cUJoyfdQmKls9sST5OvzkTiSLg6WNqshb2wmoH0M5jQuiw0EHBkDkJw2/qLBG8ho2m6L+Cp4ktP
G9jHjpk8Nrl1XUrzbZ5siANehv1Y/tTOEs51gaSzmFChoqvObcX4AiJVR49qAwpNffSWLrC6vV9e
rZKCSDPae1dbTr0xvzLjmFmK/+20jh3u1KqA3JgnjwZhtzTzwSHR4mLN+rNHd4r1lz1g5t3PKPx3
jdBueJAIHFzIpiv5zm1rSyf03u21Erf08WlAnUIObc/V7hPKannJ3s2pp3ynIIbTIZ9nch+8X7cj
jazrGCdBnAL+bSBD6fTjPDNQXf66zHn3OYwqjLW4WJwjLlN/744NTl6fIQlW0NYq7/DI4FvNEXeD
28HYxQo2anXnNcEiSlNeXif0ywGi7R2a9J8UiVSYd29EFzw7ROnEE3pP07FRwjeP86DfgFTt0/xh
bPqX+tqT2Zy646tLXuHUQqjXY1T+eLhNTDy2ffJH7a+v1oAWhK+ySN77jMDopLlZE8X2mQjMyv1e
6m8sxPy5gzC/0sejaxZPPSqoZWIS5i/+XxNkwK5eTLWfbTYYnf03rYdfhV7yIIBNIDJNmKrwY/M1
c2eRhZa3JEGaExoqeXAN43no6z7g8vtmZ3v1vMLdpZZxK8fh5JYEOlbpEs2z/oB36zauOeib5cxD
+TaD6Ra8XmB4vjpHUrM72KAVWsxF3WktpiK//lkNL4xtgsW1tA4s1XCVQM+ygDWUqcH4laTHQNg9
kyWJR2wyrHuGkrbm7GvfOAMbTQEpkzcl0XhMAxK5HeRC8vzo/sa0eMnz5BYFwmVdgbfYJozLauI0
cvR7S5t9XpTkRLTG0yCNR0KL3nQyH0xYE7uqxF5qV/Gl8/hZrGR87DI3XnnwiyexFMvOaKu3ZfnK
lTjYlLESCWTsYUybssckdc6tiUWqj1u8bJ3ziE9SHSzCfeqYQXDPm4gRdVPUGSeY2NuAp/lsK5/R
L+2h6XFsZJP9pNcEEClan9ZUZ9dPSrZ6GsJ4/L5axrQQvyrzLWatXiPWiMXduLOf3I5fcT8XJGek
9c9Cvlrvk+zHrFdDWqkbiEXYjVgYhbfGzXDL41SBsJvnPsDCwXkH42VcExkuaXunFylNf+dG/MN7
b0GphVz41mAmfGhNkxJSI7mJkeeb3uD/6kpSl+Jr5synaXARVev4Aj217AeHdtjNjO9kyT/6oakP
LU/sznVoDmO9NsPGkefWRsYxVhbHzbcykL5qK4Vmii6g7yawYFmNUHwsTzWyNN6F5c7wJ+SBvWFH
Ev5Oy34LZezPKmwCTCipDC05kgJQs7mrZFinzi5feucsmj/TBOos5XaqlRfhG2GUuyS/qjN/qeH3
rt1ke+UagIBntitro4cok8eH1hnTQ8dvFM4kLgtnSCg6i2nPeqENzYVo2HpCTlzFgk1XiaFsxRji
caewvfzu9CGJxGQALxgg7dGWdQjA/YNjUMc0fJ8Dt0Gd0ivnvOkAE40wxZsamj5pfZPn/CUYgDfc
NsqgzTLwWQ1bzu5xafDKlcIPWyXf9ZhEeqVp8qK8kSKzSvJDz6CTnLNqCsVLbFIe+yUCSOIEqht/
M+7L5LUQA6d2x+ym6+MAN4ITinz93kD+MsvKu7HfKr9KbZibJSrNDm4EZj59wC4xe70T2DOHrsq5
1DRofMTI+U/Yk/Z64/n71SOqNlXHavAtriQqmAZVaJ9IWjmHJr0pE8RX7qdjyDJCfpkT+hYskqwg
CLCvY9HQLSbTFDoESNKgutNhwOJGfaR4LKzlMuf9s0zIezF1SH3nrq6oBjg6BPy3fSM7aGfu++I8
p1umnqybYYtoCttKVZd5wUtRWk5otNtjaOuHxLXicBy5bAju2adsiZMMfUhiZAULg6rZ6dmz1lrV
Nuy593qIJfXaHWo3nQOrhSiSO/l0bPM0wk+U74u85cFir8p9M50my3qK61iEZgmIjTzjLdcppxhd
NJJQYiK60MsXSJhlvLP9KcFqgCOQUcNRc3CvtWVW70jr21uIxy5GPX1UZQZmyGBYgCGlPMq8elS1
DUgpX3HHt8l78ml08fK4EOa2nxV342ypbxa44TBUdsDUbw61BuRH5Q7rMZ/0kb2zYLOLeHOXFPTe
9eITfTaXQQLpnXtnBSbxxE7jrqOscEjj26X6RBKAcrCf8cV6xVtKbUWla7O76ttxn2ZULOZsdRfp
Zw9DqVk4FfiB6xypmMIBcrjcoHmFoH8lcnTCmCc5ygs6yKDJcfY0pve8zMMXTXd/8GP17LiQSqUe
JbmWP5urzQ6i0PGPyuqtiY382Oh6vS9XFpiZdoz1XpLflLyl+ZhH2HZQ6a/iC3uXdEUWoJz/a3bE
Va6y/0J39CrKva1aIxor4iaWdqGNX9L+hBseeAkb7g0c2hlBw/vcJrJBbuz+9C7U9kKXp39zHdP9
Amo/E6vGhwJuANwY/7XXt+gjbJbdBqehcS09bi3PeefKo0nL4vmU8BQxd7Ju46loTxgPPcQPZJvb
JvxZlOMz/UGJYaNVj5rvwWOAMe8xqsqI2xmF6FELQ2IVhjvsRhp0HNp410T5yEmAh8kHNoC6HJnI
dihRrb+m3aM5CSy0Pb79timP3JNdgNPiduk4F9eRfzWD+9USB8NkUpDrakW9gzihHkUfTpwkqRJu
1GCQKcupvvPnsg7TQmv3dZuoo1PisSBFlwvbZ8HHgi7emXnlhZ44Fnh1Wva3j7PvnRQm0kMpbDos
UPQHHvM2HLQ2+ahFaNl+hChuOEG9ZAeakvGQkHhyomU5ea1zwA9cXbJcHA2iG8O4YodVbZ/OafPp
XibrsDf9V4Pt73OOKSab5nDVjdeB4KXANTIZ1DSic6KuBFLMd/1qvjBX/ho7FCJYSRnAQtUC/7H0
R8eM/xR4qXZDYR9SR3wPTguyitpozd8oUPuwSe/7apxCsoEfJpaYjG8ysJEajZ/v+UtQym3yOT4p
UcXXwpMnveT96ayyO3Zm6MRpQ6FEEdYs5Suv8u1AEu9FsT/0HOQUyj50TXpj+OYYOlt4Z9xsbDKv
Icm5Qz1mFR2htXbCYpGFnaWl7JXLKE3TOKIEeS8sRa5qP9yzz50O1crE3ckZ5EjXOPA+6zvACLsK
wN5BUE1wm4YYsih0G6jllid6JmJ/59Ioz6XOcQ6RaQNbcn/7MtX4dCA4vEI3UXhjqbY9EyILAynW
UftEMc2x0vwO18uhNsl1tbLpwir+5NppvW8ait2uS5+YjqRRwzK6cZG752OTHywSGXSxwlmr5oOW
16yFC809DZYMNEkcc95D1SZY7gPLzG+yhUFJ2WKB6zEeMtDHd41/v3YT5nru9Dot9p+cVT0Vh/nk
SzQgZqefeNQh1KtjuhjGodW4Qd2GVX8KbsDNspfeZJLjGIQv5LhmZF5Ca17yN+VrE34ldndCTrdr
3nZ7vzL/sOordwzawCfkBotKIgv2KP+/rMl4t0qkw7kXt1GscFOmNkPUSZtAtPCQ6LHn7NpsinxS
TkbpXyToik7MOvWH0+79ZBquKF5YwXhFt08qjgExT8DgeBtWtwIgjCGwnts1kJhygtYRrzVHJQMM
5B4mxykqleI6oGHOC7QC/QAn1C8eyQust97SA1Zla0eKm2gFqhUahcwCL1t2ueuY/IgyNCr9BCnZ
ND8cpH6HNhkQht4PutG9oGFun1ZS/1YT/2HHfYOxxcmwz4rDkHhAq+2UDPaHmtWEy6rRXHvYPww5
Q9XxfBD8guQXHFvY24j+C9x4Zu9mB3OxCRHm4UBc7dyl7oLgKz/6jqWdfAxXj9ZgIi7pSxf6hnos
EYEj1SrNfbW2l7wWLfZ56zGefesqW1uH1Zb/iZvGDHv4JsQLHOKO4Bk6ZjOwmLSciINrGN0GvZkV
0aQpsChrqT/qma4YCFBkDrrl3Fqah82tZTZg9F7A6OO7ZkCP99jz72FQgCQgmH7zHxoEcioW8V7i
3Pc6Npe8Sn7WucyPY38jmlWnPC/J3cWCR4xHlj4w4J5upa/29VxUp74rAU6pdjra6/ykOuowsep2
VPmCOixHyZSyOUlIdsKDvFZRtva3psbAnZSCs23EDZY12yPmavhoBHRFzR1fFkOYTzrVLA3tTbdZ
dCeOW6zCvnOclf26UvNMUih89OJRLPSPS8wMTEe9sLeS9VkxSUH7YQSaWprHVS6gHwkhxjbTQNGY
meKupnbHhmQ6y1KPnBYQWUVmaYjMzSKxZ75f6s2vOPRdUOqUMv0ECHMU8BuYS98YGQBOR6vjsDDd
0HVa/TLEZ3euSfMdyod/HzhsWvwtGaDh73nzwAqX+HJEA1M06ENKRGp+kp1eXDN4sCox1K2ohCQA
PYm5X6QetLoWNZ3XX0YsX3PCXNzS+V25Nv+zLes6Koz+vLYjVGyz4MkVka/pXYDJ3KX08IYH/m1m
DqKvTlNT/zg9Y1e9sC9kM8PCF8XNMGGNGU3vHrchixlvyp/+fRjW+9XQ00NNnFmgjf58iEv3syCG
t+aUC325wJ3PJA63yUXvI5PDtHhPDVD8oysMzIBlutUGwj1X7YnWzT4711QsguQ9coFn6AoVrWM4
VQ7oE3i5nAMUaL4YAcmgyaHPGIAf1d7btMr4Jks776bbL6WbXuPW/14Kv47IFTq4FdxncIItlr7p
gBP9OJNAHs3pS1eoNRoayqdBjPO+0zEA2jHMPMAIWLIyS91NyUIL7CbndNLqQJvHo0+JEqgSoQPx
vT1eCfujmjnKrWR4q5COYWZ3iz0HYHrqZ/QZSJflW7zSa5OoASrEYYE6s2dqNMa6XQdxX5ObHIrm
IMK3PjbEUJq2BgTbxthhV9WbniXqIdeo50T1O/apvMt8nSK0tkjnWZDZIfrGFtb7J3/A4NUKxO2Z
KU+NmR7wTGXHEhDqOf6b985wRtpMB5hs1J+G6HrbmKsj5f0hL63q7Kbo+gjAOiOv+O56nwkh0Tdm
nOzmciQWV8fOltXlm9/U4hJnBkKaGE+6hoImn/VAc1b/lt8427iEOFibWXHtKT8koekq4Jq9k+qG
Rkou9nVo5gUXBe0U/ILASlgmFVN5rUnzAmPJKJ2daM/igFE2phNhYrITU8YvlgES8jC8leW8PPZu
kl3Nrgmw7O6FizwskVyfojCxfC/jr7s+wA+PQzqQ56SnVOjLyHTiJYiD1ga8HlfqLdPNaje6i8fN
ob+VtFAUoLqPSlQRHsyLF/XegRJf23Grk5zgCPg8lEyq0n57wtIDVazvme38rRWOymKZT6uW9ud0
cf6AWKvpfEYf+yTGNkjVFIuCjXDh2Q/LtHQbomzc+41GAoKe/PFFGgeS1FUjYThZbuDctmiSYDXK
fYUKGmZPjCGu8O5sAmMOssFQ3rmK850vg0l954cEvGWhrtnELS3MlPGC1tHs/5LBDTjPQPe1OCWE
gEb/ARKYHZXxS5fV3i39BhXI8xOj8+fJBy9sAbM/KM21jzR3WPXSz6Jk0+0Zc3sXOx0mWm/DjKw6
ECJVcuEMaEZbRuCEVdIotrTsmvZDe9MdTaV96LpxPxbJxOjXYGLsdqySip9F2lrkMLfJcIRDrplw
5CLAHLbhOs5BMnXRAy8fzqD5587pvsqm2zIFnJ1gRxA63vLjJtpDb7vpfhHrk+4OtIhx9U3vuWvg
zh9HwOaZYUI1tNl3ZSzJL60Wf8ba6u4SB8EexsZj3a+wDvSbXmB8FqJmaZLHCUsAI95QOyzn7c7c
IweXoapl9mq2wFGUaxrvVUz3N0bMmXroNsm2o9AZOeUvmubJ54WUIxOB335Ern8ZcIjfQGFDR68x
xhZxT3dUoHdtUmClTKPnm369a1w3OZWFxPQ7J5hlx4X9ZSrwfKXNA8czYbWt2Z5U7uh3U7PQXIg0
SCsM+/Ewvvkro3PpkbbkgdOTg+NEtYo33rxzKbljAguuGx5OxCj/autsXbxj72wWTv3V7s9zmtzP
SjJ5ZP/PQVkYKEgSlV5VzEy9bjwRCr0VF5mP5y622qNk63tpGckCHh1PVcuDkHkwarU6DdNqpNQt
JNrn8mLPun8ucxMmYpMsRGZSNLseZfi8VJFlzC9ckB+JVpiH3lafsWLEM5PfkmHozOxOpydwl8u/
D5XlAVkChvImcBAfJHZ3trTnPH0ROXSBQi359iY8JwW0r5QxCX01H8j1fCkQ3DDaWWnl8fJC5EUq
omc/E813mBkQ8/lhXcymdToWgXWzzRazoFhnCM0uPB97xQuBaRg5yfpFII1z6ByOhLkgbajq1QvC
B+2Qad5D0hHU1pL4AscZIUfD8uambWrCdgf/uagnSsUJW/MwddYl9hl6NuuCs75KNoKQEZlr+6DK
0j2wafhI2d0GTW18+4P1AkKU1yp3fxzIjchmGgJgWPgF/z5TLVINqlDNPpiB+WWBHYv4yCeWaZJm
qC0AYCnly4vriC7IFRs120ZBOaNIHl11IYGYzeOaY8pKWKlPC9MpU4nvOQXvqTWOG80DoZOK0bfN
ipmSJb379/ngkGm8AvEJFzxRiPp4dfNGXRxGvozJag/Pu9tgm79DA4OF1vCIuDO1c7196AEEA09L
j1vle2aRNVKXniu/grjHKJgL12GsDEWIdUjani1lNfytboEc8OAizdjZWv3UutOyPaUG8VsTMVN8
4+ec9UtQtTU5il5KE24ktPHJMH4J3hAydWe6dSsCofhQVWqMIEUSXzTCWMshAfJ//9cPY0MBXLAe
icb1w5x6PVQNh9c6+ogs2t6DNmy7UTzE3+XQRfyF/UB+GyjSCIGVlC6hUol8TJNYD+TKxFuLv5z/
zNd5LTeuZFn0ixABk3CvJEFPytsXhFSqgjcJn/j6WeCdmZro6J4XhkgZUjBpztl77aL7cLK6us9t
Sq1Cg2Ht15ThhT1fzYbZPzJ9xFEgVALF8aM24k87Ll3cy3ImzjtflAQozNDdy9/xlAbuFP0Y0nP3
bUI2VIo9iSC98dGL2SxZ3hCkTq6tTAcC0PIWTuiAzyTV1YClsVyBiEnQZlKTWPXNYB8NsKSuCQs1
BNS3zvFtr31B9auVuBTgSW6FDeVh/iyUuR6m8pnTj8F60U6r0QLyAwuAjD+IPzDCkrm+1kq0F6GV
NAW646Rh4fETVGZSVMWFtFSLOlragP7lcxL8cETzcKktEd21RhFMmDZOGeRstyyQyJdAWlBTZ9TW
poG2Ywx0swY15CXQP8hnj4LITe6wbbiXLsZ0U2Md0Ni0o6Kq4JIn+wVvPxecRJEOT47UnrVFu2e1
LU5NHc8W60bFuoqWSO3fT4wr69Ij0khP5GNtgAv3INYEXFn6xR+zUzmaNYnZU7Me/Ja+VuICTfNU
dWZz+FiOxtJ1BVFiCoolZkRNdMZquRL4p3hq0Stwuh3d+Ne0SxXClvHF6gIvNAE16SPqcijQS62V
ZnXaPsXpRD04ZdvjY+8tABFaQBEKwwQPk3QvXTsmtP7zBzquTJ0FgG3oODvDhJIX2xurplnXKHRL
vAzFhdUoSAEClOdwV2iNQboxzRWXotfRqSjoUETSVsJDAyglAgs+tS0VIMee0zh10e/M7bpggLiw
azR2Grffm8PuePsqoWC5M12LirFUx9xj9dPT9k9z73FuLHw5aAvRGNAJ74ktSjTqYTScAy3LUXDE
xJawvdXr2N2NcU9d2APlODsenlvXN/dtSJLkQOV13y39EDsDTWMraGP0QMR6DuNX947LJNzbbosY
RBPwWRe0tG1R7RSAeiBDTKueipmrpcfx0QdIBJAx/xKsoVZYHPcsVpk1BW4O3Fz33RCGgCO8baLm
8hhHxkshmZv6cWnM0/VQQEVWjavUMdSkETRG/G01HeOPn8+bjm3kSvSU8e2eOOAoL2EHkSoBuYg+
CtJ0VrZdTBNgbTZWgeQLZVJMnhhBWMuQXh+JsnnQXR3ZlkZO0e38hom+LQBG2nHmA8BaNGDL9zDM
5dzo6FiNBbp++wpqGLcQshrMThRai6lad7N9iDWJSozqk+yMO79jzCtnTojDhmRTc+mssqKWB1Y7
wK4FpdlGEqkVxdG2NpNXaKsNAar8NaGbe6vW5HEEGAitnISyktgy9A9kQf8o5fMnW3IUiOiiEMcK
IEEHasCi5U7VfxzbfYnBYKw6rwO2UQGOplIc71utoYVePOcLClqzqvk46e2bprG0zZG4HqcBtNyK
YJ0eHiIKgzLOrsTAskLXHnp2z4fbeQLaWB2xw9iofIN8Ln7yAopbU7Gy6e4BSRcHIqPXNgRrNCz9
staMHwYOF9hoOkpRllG9rLg3rJRgpxoOEev0Na09bV/JxUNMw52NZ9sc4S8iN3HtV7aCPFsekp4Q
JUlJc82lAW59Of2sTGC9tIMeWBkhB5MCpRnrlKKWf+n2ULVJeRS1N28Lzgp1S6LD23T57W5HC5AP
3zMTRuTQ7JXwNlZWlJRPoNMeQQ/QXkGOqVPsOOoDC2NkpB9mbwHBn68jV/FBxS+qjKcLpUp3QxKs
wZpSG65p3Xk7Q/QHCDTIvzztAuASLWnHyinxe3llTasYLtoZlA31nprwiXB4owGXLVQ/4ygSsr6k
W8F6zLcpJrwTlMGCMlH6TQztjmyT9EoFody5CJSw7kgqPTgJIbeRX8/iZF8OWnsxnPyzrW1JuGbk
X4w8dXa2pn5KCg2nEVp1m5Fboiu73+jKWGdWmiB9RgYzk8sXLKWcK7EZ/gH8xtVzI/pnZR9u6K7l
Jz7fdtbmyEDUTCqX65/RBqytMkQ0ZlJQKNLBWoFZr7aznxG6Z9ikLSf5dK4lFihfy650yVt0Q51A
KJU/zp3az9QWEo9++yPypnzTR+WvzCaeymkQKWie2rP3psQeBQSeevTyUevJCog+JCu8LKeayFPo
XKxcCCenmBIVVELJwUgywja18Jw2rdqMJmqSri027tBPewF0G6b5o/RSfasDxVvzb+WFEyQw7u81
u/4Zy0cvHBDrFsYJIAE6Za9sL2AW7viRXwmEID2stt1ABEYMNujeoWIWsW6kerCqGIDVSI85ip5i
e1HpzeEd7Vt7YzJ69R5W6sbIoaL6j5lgntWd4tiaRrpDbEpsWtSsZFrBZfISuXGLdG2/N+SLrWJD
tdsUQ+mm8ogEdLR7i9XyhvMZb/ww/ey1mq4Gb0hz1ZS4z76ZCrl0NbCDBpUrOocFZQoZnaO62VW5
nDYp2SXrRrh3dvyFlYtZC+HWBjNUuTK8l9ihyISSgVJ0ge+2L35nerMFcPuFZe+jS8xvU9MPpYPj
rs3YpoYJPssUwa7geDrU2ekekmNIs3o1LKVk08FggoMXEe60O6DxAX6jsl9Ckc4hqgoNa4lYgM0I
U6nxk0UoFGbzh2lzbmtwPuglE3BH0GDToEHhP0OJt5Zcb2no2nZIbeqC8R359b8rh3JXOdKP6r3u
C4EQUSAGZlnbS+hEpO9RvolT41WOkuwPJiaSc2iwE/fNcJ7h3DTiGQ4aq7E8NZ6NnCgyrdhYg/1i
W2TlSptFEQq4UOoPWagdLKCCJGFSS/QAjrlW86sItWMxI6X0Jsh4U7LxFeFfU6vZW4+9Jsu6x0E/
R/qRnN/vztXfvEJ+RX33XCNkrcnGcNz2NQy5pHhjChzObwfz2Qpw/a+hjapV1UsSc2G9Nt0FMxOs
ZqjTDe5LzGtyU4+/6OkVQYuua91J+dtj9YyBcLh3fPtQAKN8Al6FZkF5+kHz5TO8U2erMY3vkEoX
gVtwv1Qe+B23xwzYU90Yc1SICuVF7KZPMa2aILv4M0bdusuOka2LTVMTRJNM8inKdgZduaBIiG0c
LbTqdksI9khexm4idEAm2fNozw8mdyWmIoxdNIzTbRlG1nn24mfDDYf9TFoSdY2SKamL/vSZDRh9
elQZvzIlGuHi6rsqLQrE/Qfd/jgwmBVI/OBWz19p3h6RKuKDVSj6tSRww+lBUfBsnfmAf44SSKPT
tw8RmaJrcGktrWiyooFqysAyenvVFDoiMY3QiiHMLmKuyU8WzAuiVfJotMaWQoixjkcF1ImoD0wx
6crQk35lkXFJW0LsLOy0iV390SEqr7yxhGRkWOshp5JEfgLSIIqwCDQo5rr9uw3Wd9X7YYM6qWtX
QldfqFFNhpG93WvvpOqtBQjBnCmgru33LrS7FUuJ0M0YfCRjFBrMYLT4D+ToB2FuI/QugF6GFpCo
kgUaPYbHFAo6FUmNiHYu8AH66SWcsr3j9SfZucGAnWU1mzwA2Ye6jL12k1kkqyVTna6dcLQOqTHT
mSung1kodZ7ZJm2afBGVO91EYcTD0izYGkcZW5DEKIh5NJtr2yz5bbYMuIfdXWfJN4QD1aGCE2Lb
9/mcWSiSOP2KDDpn+plC/UuTi+LZkb9E6GxpfDDiROZplHm7rScPeLKP88E6u6wQtyLRiGXwG/B0
qBT1lJ5MiPq+8L/iuCZCLr2wycA6uJzooXBohiMmoSG59ntSiVILfiIBDagH1YaByM61mMgtCL5N
br6rtA1adt5ZehAF0VIpPSBM6J/6IAJ/pKldqNcmnSiHxvchqnkzxG9YM4Q0YwWdLOJo6aOLum5n
TO5+HKhUTr79pWbnKJp+r/JtaBcv4zBlG5cqz/Y6eVTgKTQ0a0ymVDThrZuJQZsgrQgTAqpIndw7
ZZ8wstBK1fXRKCjbQAiBfWn2FwRYwy4z4++KksPW2HVmk22IN0rXqqI777SPWeO/S206ZTKqt9EE
XNy37yhkbTIOKlw4mnOVjOu1yKP3uAzzDyf0UDTZCUHVJYYIQ8G5HAAulOX8MuSjfzIQem3mihTB
LHw0U++ERStE7a52EeWewxi65XnwbPKAzRzo+eydLZERpZYT2S0ypkpSvCkKUYFfXLzIHZ1mSWAL
401mgAPEXoRUuN/nmtFtK/AGwBb1hhVt3pCs4LZIWSJoQN0ktpHj1OuYss/KsvHqOBYdlxRTxlw3
xRP3GfqzIxEAH+BQo3UcOw9ka4h1pGo+Q4aEKi+zD92Dzx8NcLQxh2YKObpTIyQYwdiWFlXy0feG
zdixra94Br2q2iBXPLWDN6yXzAT44uVujilfovsGB0toWhhWqMVANpTGouApC6rRxkPJKWQXIw95
BxiTAM2vmOOKEB/REbK/Ldz3fD8aP/owin20+NbqxF/zbzJOuOkfQKHXOoaTWhpJT6kSdHmRHPV+
6oMZRdqK4FrErhRWAz7LRZtQm9NVokRPDXY1UWS8sz1izsoas97YJeNVqgpeUAmravZ/4QGbD0YG
HNz3LOrI/tnuyopCTEdMU0cBNXQojQ7Oua1HNzAWkMiwUVNobOYSZaOT3xc1VM4wO40xhwrfQbG2
e5vEzGK4oOHfp5W9WAeAUaFvL3eTkBVtan0G/audFK6gD8MY890E229roOo7wQpndR/Ny2iSPKVe
bV+VJHMLxVz8MUDRxSNg58d8ZLCfC1kfhpORzhxp0lmIkIRDHs+YN1xR+e/WQuGkY8oiSdfEFtgB
MOwYd3o+qnfQEukBz4LwcQ2jLKo+kPT9ymfl3Pua1t33FoO4Fz80ZT19TB5WbB+1G7DWeECOTcxA
lv7y2bh90AjKodRlJiZu49HLY4+wV7tjCebUNFSm8g5/y3jK5vYbUeMjIbrW+6SKx3niHSKrG9n5
8Ra0+aGqDyWSxLHcSYQIF1VxRTY0LlcmleRLtMS36hEjRCqJ/SnHyX1PFlS1U3w0y6FgE2mGCANn
zyg/TAGrDJxnHlmA7g+ha5uc4PFrqMdTmoQ1LJY62pWAILep1j3MyAA3Y590z2HdHFKz2CGDZlGd
I/+I0u7Nze1q78eaQxgh7+fPkLxNNYnTaEzhZjYc+mAI7G7/nSgT+6Brk74Rc6XuYJ6RMTJvJhEe
XNkal4b+1uX2FSKgx8JI6CYQPNB6xEYVADevvfaYIAT/NMMuISFZHkvR53uwtGDRkaKvXIErIyYm
B8NN9tXSdNo0IAwwTNJZoabJhrkRVI+1n2oaE9D7x9tlNTD+nu2G6yGqWR3CFaFTzZAdc2fNvMs8
1NggHSRKWDOw9vRAI0JRflo1p5PQoTPVDCqcEzEYfcZ6YdCffRtjIlr9u8HNvySacMByhJ7peuQD
N+uRi495u6Pjr6foPyFC1DI0TglBVNjmsBBSJ17H1T5LyS0FSewEHimDezKF/iDRGg6EAFNMx4gV
ZC2DdVU1REvjgIdHB0GkSM7MAXt/bJ/A4F9lnCZBauCzMTtNscCGuxAyvE6R9sscOQ7ePJBVbrKU
c6rKJEeHCbvPSSgGK0IOwVXLrWinhWa0i/trYvaEzvMbJ9f+bMqpuqu79MRssDXS584huyj225Pn
m0jgRCExrwscb4OG3n2M6+sCU0WQLtK6eZo8pF+CpKLB8QLKE/LeWoTIPSvZVuddzCRrD62uYOQR
yhY0qu8/KTFSTINV7ctKnLyxtU6qdYmkM+uLIW1KP8rJHqLeeSYSwDuyT/yDiiC+6liT103ceQQ6
eFyPOheXdu1tanZu6GgnvMrnVCXXUceHWPX4fpilmJXhnJzYz7LwNvNmT8uMjXxb/AnzClQ4y29E
ioSqK47iovxeJ/OsAV9pOiIlaZDiVrmQKds+QhR/B1Y0MZPL4VQk5R4DMRJZn5w3Yzk4MVw8simN
10wv/U800dPaAYB3yRZOoA+ICkg1leTR+QBAuEQSAceZDOulU0zwDkpPdTv3E6w3OIcB4rDmM0KA
hdGoZA1pATBJZg32RDLdOUPQMdu6ZpOeKU8NzBwY4eZcrPU6egTy7I2FTeGBLq5oslVOIXGfY65Y
KrGlF5lvmpXSox7DKhhZ/L5pJtIgyz2ZVm+/GG2EknJZ6NcxWRxeLy4xWFPkkxAOO3JIUvNFGoDv
yUxntWxRXKEBPbGA0WEp1srDUkBWFAXLZYvvstTR6u+kNY525wrYUzqWwDE/Jhbw7jz5vg21mcGv
58a8FC6LA/Lxa+pM6gCkjpj5sbuG4Hk/fQFKAy8X6W8tzI6S8+N3OnvXmrKB6OSOWLHokCE1RPdH
f7qLLHjK9MOZpbNwrVvscHrBfh+u35OIiZaU7YuTU6JhdWRuTI8NRbpcA5y7pfyh/YEevrWy+MVS
VUpViHRzqsBkgWgYscuGebwX+psmQmYIAPPXykEyCo8DwInpvzlieiMBZqc5/SurG3La5+6ouuhR
ONN3LFw0GkyvU8NyvZsSlqlFzKaQded65lSlyn20F2oN3SVSX1ELVFbk7BFFJrRAm+YQdxkqd9PE
WGw/mVg/J5eebaMXp9CufBb0NIeyqPzQ/PrBmFg0jcsx9nOCxWTZdsSWypc45KQLjbHYTGJvTZbZ
piAiJ5m9JtAXOx/2M+wU3Z1l0CQSqFtphh8a4gB3ctEveOG3l9Gizj3T+3Ct+di0uvXsV753GgYW
db1UG3+ZsCcNqZdsxHvks8MZhW4zr0OIDtuKFBU/aWG1mQgmUqp3Ui/kXekLsGSS0LYs0fvd6KYg
YmbjNe6clVLcBvo0UpNuSnr2htzYJFzYxGQQAEkYw1hTZMyNpzSZq0fqOL+GVLh7pqR2JQdLfvh4
VCiJgOQ3mBKSlHwARCXTVo0VO5sQ52CcnyImiXGQ+oolbXaeU1rpifppc06S0nBBJw1cj7B+0BrW
DXQkv13vOc6l9jYP9pOMbJakRXGNqiTatfgtP9BHAyXAZdUNWByHUjwrnRv29pOKwUgfgrCnIHFb
WKFGoBRXa81xxKrw3oyvQK+qV5Se23SaP5qGg1tl0AZs60ssM+Eg2xk/dsv9TZ2AK/gI6/5AA8Ja
W67l7cUAdoyhW0NEsrY9XX8nLIudp8r0ALAmdZA8NN7JZl0WMU3zVMRCsCdjKEzHmGJEd42xlXyI
pL1HLVQ+ZUM5XTpnjtahHPhAEcNRT5/sQtgdCsE+BArDzycGsbmaqpx907qXUlVPejSIdW+7LPEL
7TzZF0NjTaPjgdnXM0sWT2jmB6EEDjZrzcFK1o+QREtUvY9RND+VYqo+9IxhsYkMLg5Tqz6W1DLO
GhpU1EzbsoYs6E29eXDnnCsjrpCVD0zretHdJVb8o/fOdJ+kTv3AHPXe1yp81ygxBspwEX5kkfZe
R2KrqOauM9IYdqYSdwW7MTRKdb8V1SAoMOvTe9Yr3KiNSw1rJlmMW1276BGlW199wqEI2Rna7ORZ
lsLyiT+KUqdeNbgvAkXPWVM5YU55nHxAd/0io/oCtNw7U8/rn4yYPJTljhp0g8bWlMzc7FX+nml/
/nk5gm4kBLXVusfyl7HC7kDc76zG/3CTyKFk77fXkbLUCtaT8+GIeImSyDuw0EP4aMiEuJUtscXp
CiGOYsdP0CFpynhAu66nQDLFb3ms1nSx7Y9xan/yBpyCHumEMRlQzqy0f2g0VMlUsX3UJO+VLulx
aTFaI4x/T0k6P9Whfq127CyrR2/KFQQiFrut1T91NJt3XC4AkBCzNCU1EPD1pOtkLP4RUvnv3VtW
O81LNMgdBxzhhEMcMAWMfkuDjEk4gRg4o2q9DvMjWuvoYYR0vyIgN72auf4xRBUdh4YGTGrRBQQl
xo6jZ2zG6j006IMpS73KrA88uuD4ggbOMCgzihXKQSLt0Xiw6ZLcHsaWltW/e+323b/fuP3c39f+
Pv2Pr92+Ef/vG92e/rvX/v6p//hut1/7/3/u3/3l//ja7U/9fbe/f/7/f+3vJ7j9xu2H/+U1nEKU
DrvJ32HgdUg/LxTDcqodHYOChpb4w7qZoZHPUTmeqTUNzAp4+fXOH845GTSYSJYvi3SB3+tkYJwx
T2G1iYv9tPzK//mZ//Pl7VtRjXnTDU0juP1ebbg+g/ZuoqF90i0sx4QYoMrrfVa/moVq0oxfesOk
ALNUP2jBkWJSRpimB1Web69hqi/Pt6dwjKNDB2+jpfiInlGP1Nnr2dlPI0xBSqIgtJz6Tzkix7Cs
NtyO/vjLsx214f6Y1qp2qxO15RUwHkr7kfk7GQlxH8OZyoxBaTXWSM1TobiqMXwzsgpLmTOfa7T5
9uByg2qHwVUz7ie2axGh7AVw5nZwfrUIW6mfNOllVpm57/3k0e9gLk8KRGUv46/Q+pa1joF6XtKd
beJY1Xwid4Uq6xIkF7YOobIT6dV6jyi7CkSL/KNc3pzz5eAVWoQFbLpYiTgbkD8bTIrEiOk2CQot
vMPQmNEKMa/TE9QDdtIfdkLNh6iwarZbbJGgQyypdf1qXY3lHIByESTy9CejnqYgD8OXfV0gtwkB
9lBDkkSIdxfQbebKmJKfthKfIVX8Qv7qJ+wP1JMEhDCJMsmOINKkF19w4EjUXfSkbCncvth3qf7O
cKifPaljy4811n3zj4JXiXG6lZsMBv8wh8feqou1E3k/SK+CVJAGzzR6dkVvb1z6FBkbREmrlFLk
vLdQ1/c1yanLYdQ5Rw7QNnQhDQX2IYQ2U8rNnJATmfaavU465961xAlNWkPGRZciqENXONQRsh8q
eBOtbzqpIHoGTT6R/Udykk+F1k6cCyvAAdWquxtGjAu6G+9i0OurPHKf5xyof2+hDaJZSmWXjeBS
g0DhI5s/uIyvoB6jfewQhadPj4BMwDT0SKjiPL5OrmGvpJd85lIl7F8TNrvLVdt13XROdBRDVVgg
EwbWsLXL/ouLC2m2wy8ZNPj1To4cPPLjW4+NWVk5B3smSSDKCFLvC2SdYdpYJNktwCE+4cVk1c5u
hwNsJ6gWrNYg0mBotyaijkMzbCBkYreF9R4IN4kpVtrROTGGAHLfvPEotrFTwE/ITz9RPUFtQ6eH
b04JnYRsN6fRlx9qIDhGSGqA93wKCvrnpLOSM1r3mCx3sEejdF2TcMTS1ViJtDzpfuRv0oI6cxTz
r9/+/7gRbDZuz/Nu0fSOFPQgtLTEugZe9In5jGMu3DZoTDKpoUk8aYQZmcL9LSVSch07fTt54xpC
DHfczKlkN2FvJknNrZNYuJlUxVE1ICEGwuRr4we3oLMZiLs/cEEc2pqaT8heubGozFmi04K5n+6m
yj+Ejo0FpkUY6Od6y9BXdme2MjuLO8Oh0UOan7DOTQkPORflREGV3FUT0sLaRu585qNZ2you/3jO
2J2xjsCbgyiwHSmlIKXKg0LMr1Elk6DRq5OtEwRENdECbglsyINPxNK8ZpRcunfuG+W+pwrzOaVF
zoe29PGtQd8YYtDpsGbM3DNtQmZZuujd2NrUARUSJ5AOTYJTCB3eJ+Laai90kMP12qzbhrl60UtO
06OMQxJxpupEbTMQXtGjjEuns1U4I6SHdDPU/tM4oycMZxovjp78MzXchn0F7HCj2UnGDqoBt9OD
KzsZDDgRG5lNGpk2uvksPQsnua/E7LGtwW3a91wLFkLHyNMsZM7y6Fn86aqB6RJqUXZOi/Cxq+mA
s2ZUa6NWJzLk5J461/uYy2vOapsMjW8bYDByb2oJo46Ojsiubgsh81UpzHVJnOxMgoTodat+Tc2A
jDJi1jEmGHjbuzdVG6BIq2xlTYuoCJgpFCurYZQF0fJWF3271Leyg+i7021avD1kpbWomcJ/Jk3X
mQfQAUyNf3/i9pVbq1+ECnyJijsZuLd/DhVGXM0FEXR72i15OLevcm/0z9VUOztU4S++6Eh1FyIk
ENO8G0P7Q5fjtLenvekWMHzTAU9WxaHzgEnsemLEcDpv7BdNV9/NCLZKudqvOPaCIhV3ocyeIg08
kMmgibdg5ZFJxjWUPKED8/kgjGYpPYlEMBHrkbe3cy7nxhYP3hS/zm1Mp8jy23O/PCgdI7mmo0Sd
+EMZZogOSi3GvpF1qv5cxiTr4nCcA2GODoq18jmytDe36H6oSL3UxhjQF46Ofhs6J/LS5n74szSx
dnZYvXk2SjjXcbfzqL6LhQLSNJYTSEi+Er8mqhoWFxklW0UmV1AWTGOJdW8DstQK0zyay4RTi4Gt
aQqfokqaLRFi29xAp+1TmQqjLgl6Iql8jWYnxnfk5Bh1W0ps2wEdO5TUZ3rUGNq1ug1EF9bnrpqA
P4XtRjdz56yWhwJJ5mqwCaKcTaKpJq+ItqH/OZZGuaEVrbHFs0hDp9TqsDleG0Y0nGUPxc4JOXFh
TjOzkxl5rnMGUrNOD05uHeXUXQY4dLSfBopu9P/OrOSRhCSD5MoEQdv8lot79PZX+pGaSO0/354I
xGDrgRXVnm7pNW2ZftzGh1fgP9WEocPUc6lgLcbfuD0nymrOi0v+PEy2dbQdaC7LcTYVKHuVE5sN
Knnt5tjXdCcEopDVB0n1FDAyoTmGBtnv14x9/DT4en1ukLTQtzI2WkLhql7uq9EQz0YLoQQC6yl3
0W6yaVAFTbYGndg5Xd66MBkBhtF8BjC7UZUdoexhhaHPy9lPUxmAHiKOSU2P6RyRaW1VsPX48EsB
t6uS8+3J7aFvs45YYg1LKDa4fdEkD0PewsKYfHedtshCbqPzQDdE6qDoTDdjttbeYkZ2TO97PuWw
apfjin1sGa0iddQ427fJS41acbbgx55F5gJwxycT+E39nHizuUMDKQ+RG+4dn1PeOMT6UYgKclPF
R5la/blaHsxSnrB763tJfwlvFPj1gcUL9pmfplnnBeI76l/IPhQsMj8VX3HvE4le1JS3CMREpzqy
20eBGT0NMxOvX6FUmGb/MKHJP8MVTrYGUgRa8tMmmwn+hP6fjYqunGL3xgYNvysKNGF/EoS3tTX9
t2OKHToE9rM2ox9L5/Gebvy5HbqLObFOgeyyqRcIU15AvkKp12e4FKLqTjhavYuT7idmOWJV9PY8
L1r/s/4nChKXYQ7LRA+Lx8KcKJjZ/CPpsquU+q6etdeCNzz/ffBhOZxN1p67kpHHSgaIECnKxirM
WCh0fRVoIeHTBdHyWl1f6kQjQLynUozHFxMBwJlUe2knjUVbKI9TawsyncbHpkjQw9XeOe7EvdK5
LbU038h2l3V9ekQsS+fOuSswQu+ZmfVzvyyqhuI1RaK6hjtcsGlgwr9d3YnrsUzBGL1HUHsGQEMn
Pv+pdTzFED48OxQ0+8SXPQIHNyP4Qn7fHvxk3kQoa2HnLwtyOzzQpzBAGvo/tz9Kent9vn11m9n/
vnZ7appsJTLX+ednp+Ueu/3E31/4l9+vl8sTlHGcbkrfyN/L0al2Mq7UVtMT412W+psFZ/TBG3L5
MNfO6+1l0ZExWgvQELenyssfcCNWCKyy+r7osp/by3jtAXOwltuB72j2ns/R65YOaAQj+IquHaMw
4Wk7u7DG6+0bf7/beacpasXl9qMwLtjzsMiz97ERf/79KadNs2Mt3GuiKvOq8H6uOw3u8+2pMXXY
rzxnIJAsNK6yaMqrARd+eQJ+xLzevro9aFioUlSToKDVjp5aygTuow0uravZq/9+6Gmc750YjQ02
z7kZuuvtB24PVGasawtMciNTMCJlt+QnCA/KweA6VzwOL403vKfRSP/ka8AAdkyy8qTVaM7szHzx
dRwgeiMuhc1uBwfp6989/K34gJ6PJW0HYtNh67aSHUrnMsGgkYA+NDu3PWHSp0dbAKjrlj+P+aY5
ktr8P19ZPULIOaOhvHzXpR8E/Wdb5o/Q0tWK8Gx/A2l+Ot4egJlrMNaBZvrS94+LEoF9sr7rsDTR
E2d1RUgYrPDkjIgSxJwVt1SHbo+kBzFoxK481kkXZAD99s3y7PaSV9Lu6lFqa51jb2Lr01r8EKY7
1EfYYWxk/ebBH80XFtDnGNL9sZAFTrTlq9tDY7XZcRpBfs6HuqckXNbNvOkXEapXjD5mK2qUqE2Y
PiJzco/AmGYAucMrYPff7BpjDMbl78lg0zqP8cD6VPTHjDJ4kJjm++0lylMeDnJOToGKYpdHZnWc
+sLdAB+Cu7I8dVlXI4QtQP7g4rFWaik+hVOi76Nu2tmqw2aLMLjt62YTU99DbAdEQbLWYFIBKxU7
PGdpXh0ZHPDbcyKIzlhZ2WBv/mMRZ5bOe0HHPJgWHbfZS8jlt2skquyLrTV0kcCtBCnJC5wJnSuk
Tw6J8YcdICInN2Z/MCi41t7iwLPKsj4mnvttmtYUFKWkq74cj3+OgPNSd4BPI2vOtzS/XoYaytHt
wSW1ZgfhB4cj/rMiRSiKr/LldgJuDypD9ZwV+mtoxwcbDjAy5Ib9bSy58PbtbF+cKU/3SFqziqf9
Q84iEJGo9RZNwyso1HZ7O5os+Kvj7WBD85xWdpV7yKWNMEg0e6d86z0koobgTSwhXMK2tavakKG9
x9G/FAb/VsZkn0swINDhHf9PXlFVFD6a7AYIxdFj3TERubSaovDHyIrn21vTgRYHglL++RxL4U9v
8nZeG/7Q7wtkWP9SK2s7CtpUzwFHGVV80n86c5oXMX0PRsK2to6mnecq6cm4xkcmjEO2eHNYjgLX
ipM3OvGEki4vdctXoIJrzXq2cmwoYWZ/QExBO5ilZbydGRVuY0GPuwX/3fKP+ingDxo41oFbFqiG
Hq19aKPs7GiMJKQHb8aoFutwMsqrwld/tYwO5/RcuIHZJEjvpH0BiJIglcIvqv10FvX3xEK5aqck
k9I73lsQk/+w98Tj053dxoneU717CWPf/cKM/zsbuowSCQtxjJzMHKYC0TXDCUw79lAamiA1qWtZ
BcvGqkx876zL1LwSfDMHatlScF8Fvgu0zAjT/34YOvWd0wmHlAQFdWw9cGIqgj6g2V+RCp89G8YI
2djxKdY55CIPP0bqF6v/Yuy8dmRHzi39KkJfD3XozeC0LtIwXWVmeXdDlKUnI0gG3dPPx5bmDHQG
GAwgNLRRtWtXZpKM36z1rVTvIqZ6b22g3AN6xl2SReleVDHcsb4baHF5vB5jKplVS6YJvuVFO61h
rFG/DE5YyUTLoOIR963L/T0D6pgAO7OPXPGUXAG0WQ8U1nvDxN3PTPqjVpiAvWmxzY/gPWYomlHZ
YQGpJ/D8Q9MwpsKpVaRqFw/lcJii5lbwEYQKx8za0wHtBPGMZHsOjmZuAsdLtROxYxVeAQBLtdVj
V847sB/Q7qgvjw1QiwOdP393OTAWn24k+CFRcc7awtjZCGMvjUc4rqOZlyT31IVnRjjYBujPXgGD
QxzxIEDyMdEQ/go+hcX2Ycb2iYLc/y1KtDJ9+dXGPZSezKIfFRxfZZ/yuwPaRrqaMwJ0dFZY72WP
QJOSdqxYytqiP1paj0oj+rZZiW+RBLkYS0gQs1p/hxYzOY7561Cix4wSHS5fN1L2t+Ij9scdG9G7
TocMRPH0goZw3E3A+8NqDEaeuWdw1hnbY3XV/U8sWlaB37/UFswLk7NNCs18NZT6VuHr2xgMqYi9
TndD+k4/g5D7r4zMwsflBh5PtJBREmvYdHbz2hvLcmQm68xBw712MbUUM7sG5UUDZ2k4tNxZoyGu
jaPv6Ouumm+tEXwswxFCSewp+R3sZiN6+Q4wjyci+85hTkJb72wUqyK+8RfukovR2PSSQ2XPRxFX
AbKgrFm1pYYCvmG6kWYnpo48SxN1j+syZfUPQL3CTWwr64i/icAjsGqlRsNmO9MVeHMKlMm6EaT3
nfIyePYaYzhpgXsoVAt9pIf5IQNk5a5DzsuApUWMuAClZz0iDHplpH2XS9fYxd4sCc6B5ReTSe0T
dlBLnwyRSHBTaEAY7SjpsbPUx0mznzkCEJsXDFBnDQJISUXBgIDiQd2SF6ptXSTVkVEGJ9FXxz5g
Qzzk/qlpkwfFdJW+GYlfnGunPOfxQPsxnXtPQY7RcHp4JLKg4230UKXBvjWbu65Dj6Z1mHUG45Cg
Y4CtGx+rZiFwFZPa60FyYjPUHvMcNpNmXwoddHGL6OOjjoMPy7KrW9FABspa5FOlOgWtZa6Syo3P
HvKJjYEcFS+ld40E9gpfdj8NfJhV5UU+FDiU931ZJKHRpu/9rDz0v051Q4KJ2HeCCehINHmvl79z
LjwGmCbD6uXXSG+GKPlKM84PqDnlFnYCcDsRP0moEIgaTQAmMXqQOtc2pdVHbPJB2HKbC/pWCzgX
aUerhXq0A1RerodICiC9kbEyXBS/FWq6Q45yhRcRGjSovGK5p426EDFLvlBQ+cepxz9LwjIiUvDG
J8wAkVXd0Gsme6c23ieDRySc3nijt/pT2/bG3i9zOskZzhcdbghDyvE53Imho6TzfZq+muENbBu3
TAnN9itBJq6zt1r3flDDp5O70ChNQG0lk41JZPu4h4+do2ZDJ1u1u6K6SGUPhJi40Tm5drztbqXd
eQCeuWmRCiHwYBRDUEzLyqMfGKT1KuTLe5u2GkX1rOPf89tdliVH38bM5g+ffg2Kgv1CsNiCj5IZ
66rDPYE6N8dXWMp1GcmzNtcmqBZVEAA3vJTQ3g04PaiFDEi0JnGN0h2uDbfilVMqt+yAFQS/XVvl
pEyxSgjzEXeHn2pvju5O+8mYf/kscO812PUNltkrfiYPvIUHLlHjbZMmM8JBUV6XzS5gf3Zg8Meq
3lBwYBR+5zRYWDbDXjOYoRm4l3Z5aWxcvNfItoHRJuMRyRSqAG9mAQW7TFA8eRqJ3/lQsBB18hL2
kHdXpOJ+cv1nNNzNiCYAeHvN2iuDcI1MfM761SjRTWNTfMaAcO6ypfO/HSRNFMPf5yCuPpDg5Btt
IWEyGg9wkC/760+3WShfDIpRvb3bnUhCDXcx7y303sHifelSCcVQBjsg4/Jc6uW+162wUg5CvaqQ
GF4WjJSln60+edT0a+NifrVy2M9TDHRgRu/Nkw2AH30FnyBxDOjpwdd2rYDAjGIWnDRLL4kE6DYC
95sPQXXpyyFkHD/ypJ8JkDGfY8wonN7qO0FvzThjZBeOL1DOX+kAxtWbuydtdpOLPcgzbemrFrE+
ci0LN61hnoBCIV6LofAGWnfF5I/pm6k0oFAKudICuJPE09rW1JPeQd6NgKMUmv3NFOt2CEzkIxWE
BNLio8JWpwrk/kuHJi8ugvPUzsPLYLiPnXxJUKSte3y/WNVqFALtljV2sY9NqHqRjfQYdWYFngRx
NQsYLJWVexbjkIV+1RwMyzozDRmx76K8nWrtbPrDsS7db312MRmB9kOZ0u9V318l2o+h/Z3Nztga
XR5OICbaRWAyEPQERUK7AUr2hTCyOoypOgK3fLZd+eLV41UepsF5LGOf26JIbYzuZGhXJXaeVP24
XlweY9//ZRQaq/aVIxwJkIc+vExInJPG3TBktx4X9arT1UcGSHElsn6jXHINE1wORFSgkdWlDEF5
XmWjQ0qGt4GwW2NZhS5f9Cb+Mu0caNPRZiZqW+24spux2GJGzt3ktpTWbVQgXsPqoiA3YHw3Tjnv
f6on+RY31QOCONwYPZej9WBIwzh7jQ890kunfRezAxUgn9Vkvva2Xq5NTG09zQ5gzH4XCfeaDuID
I99jxBXIOGY8jpn2K4PTMqk7jbm1g6667fNnb6K/xZx5Y3vHsQr2cvxthvxq0eKuvG78bDVywdAn
TIFGKoAN7ogkK1MISGFdqeEXxwgFbxCZMehsVf2kJXeochfZxCejJlWo25z1rD1030Hj1RvGswR/
ox/sAgkR3Om3bivau7/+o3e30jaybeb7+8QkyrchhDtNmEJNeJ33Y5cE965u3aOhb/lgInPT0xwy
C76gl3dukCfvCC7IcH7ppzlq5pumy3+ybkYkxcaj9bkCeHDCBHWzz6niVCPBszm5FV0OJlyCN2oH
6JHPhq2RzFfNQW0tbHhwCpmX1fKZCy57tvB/pz5A6YxZ2IxweT06EZZTIHMJ+4fV6KF8c23ttUJ7
CB1Hz1BFcrw0pmOCJtfF1sJuuzYIt++GYNx6XfHC1nHYul7ykgDM6+0310oHQKiecbW8zgGe2BIg
0rRix6fHYMCFv4lwFY2sBSCx2XgeAbrFED01trdVLky+aPC+eZ7VW9MAfwJ1DYkZALJwzCZoCcJd
p/H40CRsSOvOjjb9aOW3so39g4ffWR/IzMCuvY+DIIP/E1AaVaB7LMF0r2OvuXEMnCNFgkyic8wb
dr3grpZ6BzqWvk2ABRAlEDfZTrhxti47myHuvDGASzFmIcck73j9i0TS11Rycs0nFTjGMYgtC9hZ
c7YJHWYJmPZb6M83aphugwhXM6Wmv9Yhj1SsvcN+BrowYz+U7kwIgGKEm2f5A4StrAnuI/MwtRac
mAgHYRt4zkZKlOlsw3sXBSalwqaLuaUAPmpGcdDi5cQzYM4TYrKTZfxT6iNp876noHgjyTQsHmPt
gquskk/NxlvutcxvUypSiIb5HrofARLXmXySodMpXGT2XWBQO/qu+HAxUyM85BLybliBsmtU9Zcn
TTzxXgsg2g5KFJ4eEjEQx92Arcw3fhyLNYuhiNkQDARWuQi8A+k/tCllfyvVR9NCBPR9CmnglPDP
XpVjzNt/3pOgkBFuBFzTx7iurm6HiKIsccC99bZzqGr8zyOnyYpVy11p50cIES+oz222g9QpzWDz
esFJxpq8d3MfIFrB3DmuD8ZimOVvg5yP0C7SXTVeBY4EpCOCMyjGUNb2GGS2GhPrSrIgNpubMWpz
sjQZqYpy4ytKO0Fx4GY2zyqdG4dUvhvgWYKPXv1aYJNgBL+RO007M/msuatmo40xmsRGj4lszJ59
gJPbuLhThftNzFXOh0j/JdlQC+ZEUDwwic69eWhAeyuiDlD6pVEI7vFH2sGDUvMQRlFOURFitmcZ
heBgg5rlpqvAnnWZu+6QtYRei2a36ZgWpC7c6rE5lL3q1yO7LiCMvOA5fmHqv/jd4zdsBRlrr/Zp
0seb0on5ZITCUlpICqfpyPDiPqlglKWzt7UVy/u8/7Jl+mgY44sVt0QrJOvBHn4zq9K20bNOs6Rw
blcK349vwwRPp9AoPmGiHSOmu0TsQW6NU3T66QQao0C/zdGjf2KZe29TsffaTzoi5xzhyc6m/Gc2
OFTFkCAE149jPbDtoNwiOyVMDNwzHjJ2x0dEjqEkLKPqNx5SuOyp26yJjtSAr7DBmCT/PgamMTdB
IQ8MfOLLNkXO42XG0YgpwyqWUvBefnALXuK4uFhVcoMvSkP1boGS1V5ASeMOmGMSRllyucTO0wW+
lDnwAYmIDruUH8LWeyhLpW0A6DCFKZhbV0yWjfQojIat8sDqdxFJV0W3C+wloi7HxeuYTbCuQbVx
bFQHOmtLy19ocCBhFRpZh/y4SbwMiUkHWHBQ6QQrKq1/kg2ChCz5LAZ+RRx8jx1P6iHznscBabWe
g993EYKSUrSbmqS5YLcq1xClLdrDJcAWEh7SQQhVDKgNGkyikRbzrKz9vV+cCZF8chIIEOTZ7sqm
3fHAv53MWoVwXW8oy73V6ARUQuwGvcF5D+BVDziQkPQEN4xRPh1Xutt5bPd7ElivUYNh1TGDS1aA
yhRp8mbHw053SBvt1K9I07dUNPtEG7VVX9z29PMWAX0bR1Qghuzoow4SklbJRmQqRFmeMWfjdp2N
dzJqfqdpajkdYRj1kw0xzwxF5HFAy29LG5itViDaWUkdfefXZtCwcnTq/OUasDlwSaBlERZ0WzTx
X25fwx2crNdiwIndz8jLiqI/pYmQG5Ni3q6SPQtm/KPRjC+5LLfKztiZgtdsPR61ykWsAtN2lfIu
iNneODMyhEmPz6OQ34OVgg2BlFIU5g692Da3u4fCFdOGTif2bRBak/rgWHpyOpS7A8UZ3gptCRZR
I6W1bn2j9XlKyigk4oq/bfsUFvRNGdts8Mm8s7rmXJKtdHHP+Dil1p7XPell+Y2Siy6xK58nvA9m
2yYrQm4e20BvKB9qtNYZ5/pYEVFnqexnoUsF82jThihxY0ViNTGHaXQJ6athd5jAHYgD8C1+xqUG
ieiTMzmc4q49TI7ZhboQuypFp2Ljpo+VAdCtxnEAYgAFfd4gXu8Qm/t5O+99AyvamIF1sxZ8bt82
UMBOlrIxkKCfJZJ7TI4uFysqhIZHVz/s4iY5uCpjsIhX5c52j5qlzV9RNr5qTv6edK12cN2hfYam
vOQzBe2GTG/qHZAyetctV6i/zj2t3VtD0tJaKD2UZgTeSrfi0BGSvLzX2hM3xHocUVAjLbB8Op1R
Q1QTnQdm4Fs0eIepn+hXAv8lkwiXa5yordUh0zJ/Eyd9ml37jMSHJTQoPNdMCf6g21bJ9DQ16nvO
yqeKKmJ51n4KhwvG6uVJm42LR7oUaLLQd+0FFEZsdy2hKlvepchmdHBuQw/kmRvfs1js9+LToJOs
F0ppPL4Y7FtDCiOfKxy0Dq4gRyJeiAPUR4EKzY7hcjTPR4cmBzi+Qy1mvKVmCSLVS347cbZkpoXG
IENVMsrm/Fy5Yx7Oub8Y3xUjNROFkDI3A8iZjWskd7aHp2QcOffN/jCw/GFKEOCUd2vuQe3BsH5K
gu3XSgApSzic65x2gYV4ghBI/0Lacz/acPH1CSMl1AvXLz6ComlONRwdPq38Ww3JiBoyexqnOt/b
gXMHXcjfCtcinkEZOGrAfVfhXMuCCA1A7QNSOGYQ+r73pLVNkNXlGWM/Fe3mMr6RBdFBNfEig55e
QMpxEflQEHksg35WXGWOXIRS1dvYuAThECBW+ymeg9ojp9l2rTW8k2gTW+llHgymAqQzTqb+TSQ4
L6L2n6UEhEGnL/dRoX0RjwX9SuMTaQb5VUqXl41QtdeKt1ZAucviLxZoPBMygmGiBucRmBFQXb99
yVytmp7ByG7Mgs47qwymL2X1ZCyzFGMhewK235/nun6xSgO3Qvomew+MQKZtGcscdXdED2P472XB
nY027VZvvEeTTazjfENN4R9HswZF6bYtfQVUhKeBX+9mlzk55xlSe0K9ucgccgCJn/G8Zt/ZoH1z
yIqsU9usw1VTTqdUtIc+MaHRe5TeGvXHKiqTR2uEGEqw2j2jQkZQ1DbZ6DnEKzTeSpbHQmeoqWXM
Kyd7KVGSlSldfSUaAZYlim6cAsMRARac7zZz2yRAITJQOc+utkY8dpKiuIzYSC8u7hm4TA/mEL83
bF3CQQag+6urkbDVhhGEOtflBsn7z5x19RqokUkGxq2Of0KLQLXDF2Owcq1b9BRDBIs28CF5QIlq
kz7YTUpCx9QBNxI70XlqQdoQ5VDX5y5lyNP0O6PE1z8XaN5M0rRi2gWG1PfNJHdawEOnrl4j3Y6P
GSqudMlFYM51i7D30zmVuknwZjp+gsb6YTYWTO4nFi1yoRMeyGOvERqQeffIrY4D8tFVI+onJgQA
ILyz4iCUMAd2+G6WKNzpJuj7MLIMfes+BXH3gnbhudVgqFoUBjWZSgTT6Z8O4PeL1ZB7jz9dRJsJ
BuGAyj/sG8QUHo51J9Ofu7AzyMgdFCqJFvTBcu6u2i558sg2SHQ9PSZU2Lm+aTreyMG8IllKN2WV
ncxLoANUkxpOzqq8pD1yZXpdNEdyPqHR2cbM+HdZgiqUfTru7dtSy9rd0JvvemRtu7ghtU5A89RT
96tyItbTwbcuUG55Tg1ft3YfIApGLIb2RV8/tqn7Xmd+SgmFKzUpaQDQEn6W3pkhzBnMQ/ohEP31
VraBJ4IytZ9CT+Op5DPhWMilivhm6I/DdCDA5YExJCMNO//x2IQwBNCsrZ28xTP5RSo1aeLS6IYp
x8Q8M4/OEbK7zutOrHwX37EHw7Wrn62aQW6VUfyOHvWIRZNsJ/P3wOSyJMDF8uPQtrDYMhU8gkNx
QFECenD92iaup0eB29rUCxUwm5YuYxUoq4Qiz5zOxPTF1ctzPU5scjI31uD/5Pi2HL2/j8VUM+gz
fodMu5gBjmxRk3Za/5jSA9zpaDddsHgDwZ1rTgbzY0weYodaawjml57YmMauHsEOtJsoasqTMBz4
uRZ4HWXE8DSxcfvFSx6r+1GrQHlXwT1r16uLnGMN8yDbAtr4qVsGwfNYUYqSZK9N3pIERLKyCyEe
I78+RWo7eMwAPB0LZyax/aQDM/kXmCnPbQ/0Bm/xhUO2x6dP7JHqjW3dTPtBwPASBGruYxncKsN5
x9SSnsuo/fLG+beN/AfbG68+6sRmfs7MrqfE6u/SlBsDZcuxTZnny9Y8GdpxFM4NKL5Pu6XCd7iN
VPCqmDZRRdH3LrTkXhmrno+FfeJhYtNOCU0hmHbUV+WWO27vO92HoAHlRqC5SXw4yzPoPCcQW7/r
ri3BTL33GJN4ue6I+bMFg5gK4dJmcLufoslyDpz2vhn92yYmZK4THfxsewfZBnmgUT2UtbcHnG4a
Ft4gzkpTxswkgAVGLoA2o8YQSJASBrCL9JgijLn9Tnjouoq9Ck+rxbFvVndT3sebVr8n56KZvRci
YT/nvL/lPD/HeHy35NRArOv7Q67EGfyR9xQReWsw4w/M6QKk+qXQMieUA2otKIM3pnOyux81zpyu
oH6LBdpq64ujj0jD1rB2gTLBslnysc/qD+Dg2Bl6cZZeRMVgrFVnCt64O6B8LC6j6wi1dWXLeae1
oH4g1M7IT0CR5AgQ6FmfLb25c9APSFK4xMgTHgNgvO55jkNt7jcWmlYCKZg+GNK+ZhMBkexY2lA3
4IuKIh9Q0IqdH+kaYK3gLCoCWnRQE2lFPshIYINgad2l3Yvs3dAnJ4/ZMCElGkOTqus3WYCzOdJ/
h1pmuC9ZFZnTQx31b5nK7Ru7YFNfsCW3NN5GQsdB1qCucz3YSCZyV8jiAQ/ddN15FiWDw5WsDeLX
Swymx/ZGIz5yWzq5t+maTYEUCmmT8dkIjcpOiLVFjrJmolxr9ZMzxOWKHZVviReWwP3KtgcOq7a7
Ri0ZhkP5blj5XvryXgDs9gIuLVU4wKdBVRpY2ZEWcYM7sO00j+vYGI7RTNqTf+eZjoBaM8wMZD+o
RbRdSbnk+ERcxA63j0rG0+C2j6yy8E7MFmtix733W+OcoXGgq9fmbRxYb9U2gVYKkd9cET+8C+DW
wE5wSRHtjGPeQ9D2+ieIZdmuZoC3Cni4++6jPYH/72+DXPE8LHMUsORGDigHpu4WEIWxQiETMXuF
9s0YNbQZ4DB4FaTQasEB6ycHUwx/MI7bfRZZcLQIcIIQZfCYycm10kgyZIcbnPpGv0V6zgU1tmYY
xaUzwesksSmbzI6dToqqa/mPaxD5EHvtFOpT4aMnrWB/RdyaULZ8f4MUVgEtjIHJ54gDGFFrfAbD
hlMpjKmU105TsbhqCdvr+Bi0dtoWTn6izmHrYlUxW3GT3ZSPQX1MLXnbyeiXoMRgQyMm1xN4RlTS
CTaHe/xaCzksIJYmRSbrB198It+ya+We5XcMdoKlbtC2x8mW4wq9Dsy7kg6HpEhcP4wlwTgPJ0xF
xZaVioNckkxqs9+kERVrL1C/qvbBsRgqajPQ9SS/JdYKQ0iPqFBGKclkrKcLW576Cmps4rc/fAaw
BDO8IsrpsJTw3Fde9w0aI9RK67avqCZZInqXoetPpgtONe5LIr/Kt2GmASUVTCOOUwGesRlcOUn6
pVVDtY6xF8N1uJ/U+Gr6JtEj5DxHSFNwwmz9Vvhw6h946+7sFjkj5iW+vcnfrKnXT7GW7gPzAanD
sOqi8cKKbVr1YWfHkGksUNwWNaMumeF12QA5WNxThMhVN7u3NX1BZ5MsjEEr1KMUQLoEQEdf5lCh
qiN3U7PrZm5XUskD+cymPNgT4ss4Jmzm9taFJWeW8z5werLHEF+tIndxv00VCztykcvKPkfMm01j
sq5OYV7hV61TzseNhPWM6KiGmA3Qq+7fwDTz5tLWV325AzX1i+riMc/Zxvs+LD5/MqDkEdRK/42r
oI4ZZ7dYMC3XCjnICTY3rQ2jPQvXpvfBxrwBF4FgjBBOoGAAMxx0JXoeA86PXltBrkCZNZ/1VP2Q
hiHWhN89OJPe403GMDe3KtiZXf1Y6zj4hO8sixHWrRm520YwnWQcyY2uCErJoRo5Sf9AjGjJo4Ou
XkR1HmZOcHWJ+Uw0b9sYbIFU2jyZTfLl+PG40XtCkqsKttDgvM5m40Ncg+iRGK+Vbd+Vs5ZBoLL2
eR7caBlGjlFXGQPKeue0wt55rYw23Ip98py2qOxIfPi1eaqMonzti4jISCaB1a2TnOe2eAkS5Gtk
13H4ohgQ/Q/O2C8tEWEKsUcQUZm1+ruB6muN1o8oPEc8ZgkBzGNE//JXShq7BkNjl50bIF84lgTL
PMk5whKt5DwHBeZFv8NAaz4k9N8Ks1EaTZ9UHgwxPR4JtV+gLSu4oDvWcbzv7SHPYPG7TE6yHgz8
yA45aMz6Vt8GgsC0eKhfYyf/WPwVGwsGaQdHYe3RQW85t7wto1ValWwsaIJnVsPwoLyoDM2B6Z3h
0v2ChXyMaiZxQM0PuTfoa0MdvOQr47KBAiE3GBgUbnXiIbkD0RTFEkU7vuBORO8WmXLIBLYeVqXr
+DYQODXVjbPzeTohvshhJEUB2lly0oiC8i5ldYcuBAqwn72Z0GVQAbXEVKYkbjque8xLFd24Fo+K
gcG0cFsCWMwpBL97DxrHFiCkW9R1m9T78jw9WOsod7XRrA8ekjeYt02+c3lYN9nwIAk1bVrjqhUT
ixf/LkO2s00cjaxGHe+e7+Tfy/MUw71H0goL7zLwrmaOsGgQB0sXLSc65T4uoYJ+BEpnSiAFQTA0
2yy++JcJgjaGYCeIQF3HPrgpz4VW1ONts8W5JAOWz+sFylyN5r7R0cPF4wrflLWVTKx2SsovQw/O
JIQwLgq4X+vIepq65AB9xSEbpLtvW3VHBHOc41GqPDPYoSZ8Z5+7QcGbHhwdthQB753TD7eipB/x
2A2z0SD4oZI4NLT51xBMyXV6/a2JQ7ecuvXgckdmWX/XWCTzdUa6iWi5N742bR2P0izxxH7Qxncb
/R/ULy59Pt/GSt0wQfAUedTUpeitowc+hUMPElZH6bQD6AuSiKUYXSKRuX48n9oCnl4SDQFXPMoJ
0QAv7YtdMOmCfSH7rZFMwvVA340wRQpaVRmSYpPuS+HZuMg4tWs7Nlk2NVs7YghgW8IOA8sq0bZl
F8VGcaUHOtKFdjQvtdJPwMyvEWzAtCFGSgJAZiwY8/96MGNzQtbT3POw6+mq2rh5VTZBNiShw+ls
s6uXJXtjyWOpgg9Ay81NHgPrzB2C2mJVnJPgkDVsUOG/F6dmDh6NDhXWREOT58Vv70QMa02kK3b/
pMXqLArP2DRR8osyNl9lSAWy9pqSljWLoFpz7Tsrv0csAYAfTmJEePYY7zF8aduqG1+lNH8Dw+UR
21XrZAJ5LJM3psUuQUskwtvvFFRMiYiubJAbFaM8VZ3aa1N3aExgaI32kMku2rhNfimIFkPEtCVP
fYdRlfGc+TFE8SP855fYi1+jKvqp7A8dVWquDT+phZppis+642BYEMmpBHlUmMaljtNzP0QsERH8
Fgopm5E69kWK4MrQCOUMkRBdVUzbLPcZLLgaVo2IxcM8mpR6uEdUWTsr+O/9Et5OqaCa5MVaOGCT
fECA+oKt0eOK6L7yge3U4ENSK1P1SCAb9nNtemMZ8iQia74hpOBL3/U2b6GkDLroU/Kqi+ybV4u0
fY71sIu4dBtyp0PbdL5N7g+2jLyTHsjMsiRARZ86H/9Y/VLOrK6Vusk7f7j89R8jdn7QSQ6hqUlB
Q13tK8sLCy5GBNZpdNKQe7XAkNaMjZx1GYCEvTVkBto319MtyS4MtoALry2tgfkFrvqcF4jBgLE+
mGSot8atP+VHHoCLrmk+NIJbspTgHHXtMMpSC0upf6eJ+yE1U11sJTa55j71Bt5214Z7k3mk9dR3
PiKAk2lor42LklQNehm6FtYvImU+WWDn2zSgFZuCt6kUXCpEhiZW2q3HeXjDOwMULrd/G6MGIWgX
TBD4lfqRvrUocwj+en0JvOrJQXp9dPqDhEVztlpkuJom+Wb93mI+t4EpAqoXp+569KzvXJuIoktj
cE8dq0MZAeU0BSCiP/72H//4z//4Gv9n/FPf1gV+oar9x3/y569aEHUWM2z/9z/+47Eu+d9ff+e/
vue/fcs5/Wrqtv7t/p/ftfupLx/lT/vfv2n5bf7rJ/Ov/+u323x0H//2B+7FtJvu1E8z3f+0zLL+
+i14Hct3/v9+8W8/f/2Ux0n8/PnHFxqRbvlpOAyrP/71pcP3n38Yrv3XG/XP92n5+f/64vIC/vzj
Wn7839/+89F2f/7hBH/3Lc/3GNTyMPRN3frjb8PPX18x/67rGEt93Ud5HLh68Mffqrrpkj//MN2/
W76DhtFwHZ39rGv+8Te2fMuXDPfvrmex8zAN2/Y8xwr++N8v+98+vv/zcf6NMfJtnVZd++cfts5P
Ev/8mJfX5Vme42Ez5Fcz+WV821m+/vVxn1Yx3278j6adg9FMMY2Ys6WFWgKeFDwnofeIfFTjgXhG
TcXwTdr7Vo4mE4r0yU+d8QoYl8JDk/oVAOE3tBHrQ1WIyvNiT8B8DtE/G0PfSy4dxD3QFoXORIHt
dVeld0PRqLusPev2W6W5+mdtSxplVwJTNtJD3E33s8qau0if6fuXwE+zZ04WBQ5YM41aVo7zSTfV
iwhkmNatOs8y2DrC6fazwTKv9fsboDA/CE+Gc1wxcHGCGUEjmmRSrdOPBBh12Zl4Auz+wuYFoncT
UP5bkX5Wy42mWwKvXQIGsmeGuknpuKqYrDkzLx69hkgt2fGwK0e/2jTgAvFXWlcM9zyLtYEYW8II
4uxrrFlGxA1A9LjMn6akIBCmKm7Zzn22ZvJNVO/WlhHYaMDKTrcMPqBPrSx/PCSVIGyQlQ+2l3Xn
p/eIz9nc3Df0XqEWOXcEa8Skqc40927a7CsczatYAU8WEjZ/x5SiF+qlsPPQlcNVa21oa3FlrueK
NevYohCoAAl4+du0mBU74QD/pfBpu28xGcaOrkhtOOx/FXOJzQjIdK0P/jEwEFK0mVQbfA7manwl
w1xH8HIzpdXJdWEUZQZiJx9IYOOTZ8zQDKR6jVojgP/gR1iyYj8o1hNIBaI9NvEMh0fzahQbgUsJ
lstTGyt5ijPz3TTLMoy4CHZd4O7sCbQdwYj4m3Czs3MNTo5P0EckvUf0lmsXOc3GU0dWO1WIiPL8
FyeX0JjM0cDsDCKs8nwLjYE6k52Jj2Z+3bY5qp+k4V2mfiOSPFgPOeZPKPPgzRaybgx/HQW1aCmg
o3YZE47JfeOKfmcGlcaMU7zp3MNX7qE9fNH+hgS5U6Bb9p0eMc7UCWtkWhgcB8teKUYDx2CUAWA5
82SOhn11ovbRpy7Z8RkU68ZqNn7q31WysW7hZqH07YNPVSN1tyzjC5hjsVIRDKa+62TYWIG86fEB
rxM7gYYZjQ0k3mSP6WHNhZWCjNtOWAq2ml6fk1qEVgMIDyys0Nm+WjrhC2ro91M9zzv7f7F3JsuN
K9mW/SI8AxxwNFOx70m1IU1gEYoI9H2Pr68FKG9K91ZmPKt5TWgCGxAiQbj7OXuvLfz3LGBg02tU
znlKJzDRKQEpyjmNNPxyWbBvG2NHuRquXa2E36TrnshTNzamsm7QPlEhyV47zKAgA5CZVYgd6VFx
vjVaRFza1N8eaWjejcKE3uXiJQUdh+ILTJWD7akbSLVEf/VUW0clp45eua3+ZFP2Jx5ziVjVQ2ZR
n8qokBuPFUZ459fqsFTtXS9uWanHe5sL5Z2Cf39a1eecgha0Zd5tFanOzsqmEOYkW0uVQ62bSDlS
sGIurZvMq6ojzZo1x/lUt/oF1RqiO2BRdelQRrZygT0toJdK8c6LaR5Gj00JbKxuVWhfcf+rt1xg
B6F2iiUdk952jpRpsfzEpE7bnfroZSoFg/g58U2DamxLpSEo72l7c2605W8l936Loj+UpVKxcFJY
2+jy6ujduA4bAu4dhy5v4zz3wlAxkZ0jVx82gMfGuymhYeKSL9DVp1Muog/kI5JUaivimHDDhWRL
InrT9w7hlTD9KfRZjYCxqY14rsjP2HrjNPUooo0XPSmkN+0AqBBOarCa8y15oYdFkHqT6kyxaeV5
5WtK/1jmb63eepxpmExdJnKbtJ4kap6X7sIkKNEkEzwUds1OafDIhp22KoIxPqRGR5JW1m1A2Z9z
s2M9Y2LQGTs7OcFtTU9J1Ce47umvKXKtgz1ZW0XOCaIRRgtR8WwA2L6myVZDh7ApSvtNUVm+5CPv
VsqByXoSPLhe1p6s5wbl3LGS4kECdV0nIjD2akiBI+th+oT9QmJBw94WEOtS5HJLrhvBBXSuIErD
LQG+grQtsg6KG6Ceu3yZGPxrBP464grG+78NuDbrImkDTrIshNHCZmLxdcANDXiLRGBI7G7oyrIC
gYCM8K/0nllcaCpRK4dSTTgUQQ95RXuqr34XQ9/xddEIj1A6NwoqvZjLPG7KaZNaxJIoqdjKgseu
WOXJZH2xwuQ8Dq2///Ph69rfD98QpkGXXDVtwaELkD9/P3xP0qQzCnT6ec9vKKByPPtmKTR3d5lw
bnZW/xrwKFpW/I35Q75I9On0iGhCFvEPJxpf8+5ixQUZY0UIAYVw6ASdNHNbosdZmXZoCRiq6BbT
f7gD+vla+8GBYZ/sv3Zlh93SCG8GMujNn/8xQ/7f/5imacyBkIA7TLCmx79MhJipNRR6qRZ2qrbV
3PiHnjsrv0qVZZeRWe5SM1tUBRHakp+OTnCTHwuxkkaQrDV9uG8EhgNSvVaFbmtLadoqdaz+5BUs
7skzI9/LL5gKjf42DUjyghUzAUKWeebT0SPSZxGjVLwTWQ0UU6ObHunRMVakecKXQ4wpQvmEVWyv
/g5KDZltT8lT89ltM9DbDGHtSaE9RgPC9BjBxx11pz9/Ppr6z29e1wzLMIQqmc0ynTXUv39ADr1d
zDAUBAeaI9fBbuRzHx4173vblANuGPNQWjXxN6xfNt0qdOl+3IVcoGozG34KHzmcFlrvdl3WR6/K
xBWPA4xvDZWUTUUtzI16y0yZa33XI6KvxM8wI1bO90prCR+GK1ub84MlrhQZ55tsbHelCFvfaYDr
WVYOz2RF29/rSQrVMbm+KAEBXi7VGqYHcbJSu8i6BO4kREW9j9f5t4OyZKkqWcsytdQWAdjEdRcU
E3XaLtY0LqPd5MEGWDgebStIMEm0kqjM5jLQZz+6er5STVIkk9CXa2OEsjSic1u0Khi0kOyxKJHl
WQ8N9Tam7irkJ0+cnis2KJ1bugy1fYyZhK/Utit3Mq/sHWboHghfqe6hO2HAyRDupr6xSdDV7mJB
PGwJbJ5qRtChnCw7ikbl5DKFHZoNlXc1JW3bgKSBRWwJsS1iUthJrlNeAO7/rMK0WcepUJd26BG6
5xs5RmJKBHsibIlnDH8ye//153NGCPOfJ41ApTzlQTuObWiOY/1zeWEgtpSTDo2qNFYMNzm3fir3
eVRC1owmO57BrGr7sV0a72bZ0A+J5QCsucioHfWoBH2oCeR3KP21L4vhmjZUIcuOIuIxc5XHcSgO
eV8HV4YK83FEZo06se0PHjY7VRuCF7KrraL03xivtY2JTnuT4aZ9yxDmjGq7z0mv4pddVhcdVc3F
pygQvIR00XdjSTjppDWsz1FGTnXulU+FV9XnWKCNIVETZDbKwaueGVAdqhEQEpgSauWWSpN6jI+0
G2Execp91pC/Q5fXvlZ1KQ58MzcrM0caUdN9fE1ObV1VhsF936u07Vgs7OwoRzfsgIHPQhPTvAdT
jt7koqdgyBw5J/FizI9mRyRVpbjesU4A5YBSGkg3HKt9oA7wW9E50CDSPWI4CtImpN5eSzVrtpCu
miMK28hy9bOHhGmpIulc5mnuXYrYAlw1im2MwGDTeqR3lTSgQBQqK+YD4zItChTBExtBFISSJTjF
RKug5qZUokgRbCcv+pGJ2nKQGbmE0xYVcygKzhjt5q+pdS5BVaF+QeVP1q3q3rc6kb9Zmbbr1Osm
97kIt1bB0iNy7BFxDM2gMMFYX5MwUA6BfKa52yKIzN4H0g+PvTf2W+q6BXCo7h41YHqMtWxZmJ65
GEJ0NpB79rkktdaVhPzgk2D5QLltGY9KgXWAMFRpNOkjQno4QU7j3JyMGY0zVhecmdUlMdD62H4G
XDCllx5qcpMpymNCk2aXgUzeabEnF5QUOw0jdZsqD1zmk4M2RAmIpFhd+4PS7Mj9YqUTTfpXWzeP
moxK4vy6Z5BFSaWAW+2ydtuWzoF2rIbAR+svtPy/53Xb/ayqSnnoMVXSq7SCk9aNHHbhHKtwdBiN
tejWdunBV2DES92UK8uukl3QKG8N08h7vOERv3oX9hr2qjtz8OEAVAVguzDd50DEdwVUBoiS/kE0
OeciQbYRVTNnUlh6pl4+RiT95kpHIS6KKZI7SAsHm5O57gt2FUzuOi3NnqfiLcirqVc71umzE0SI
edXWXSW+e+olPnGz8QESIqCscbq4ryWfzOnjPke6BNr43Q7nngX1oXWMPf2nfDgocPYOfqa+KnlN
e804lPhD7y1E3o+u0F/0VFQnZyApnvqzuYg0jKDLojTVrZnqx35KOGPe2MOF5y+7iaDHxtErzaY6
WCcMl6RXxmD7c+PcN+gQhoAqZaVW48kv09sEAiY7AiNsEtnrsk2ttd7W3wi9MN81rX7I8ix7jibz
QK9Vl49n2nVEUrsHzDB6s41Q/W5GKZmUZQ7HKRiSBxKN39IgCt98lZhJAuSdwCpvSZ9Ut04ieVDB
paBix1yRgzvIG2qC5XRT9JpzxHd/l8XWkWeDd0mc8gEeNe5rta+WphXn2CBjPuDYVvGn5tCTGui1
WmMykx4NMkmI/Vk3g0NuDgQ0dLHp2K9aL4zOYYg+BlW5sUsYOI6ksmVrt668+7pLgPAIy3lxGUss
tczfrJpauNdebX+o75FYBlcrr3/rJp4wLSGCLK2Ym8K11b9hS94VluU94kAez4GDGmh+Wop5YaUZ
nKUy4aLtDkIimXSMU9wjoKX/fNV0p7syXeuu5dQ1KI2g280PRMKod4CjvhVq0EN+oaF9hya6ZnCk
oF/r9nBGlD2cpUfBndOXdmes6Vz9pzvb6eFyKEeEPAPBfl1pHCTJkGAeWG5VyageQpRRm3EU1wYM
9CrIMDDKKbNvvhmagIVkAWBj//HnfO+8XWq5WDEMvtOqRXCbxXJbN0Z3ES2LQgWcAX279AAGYQHf
s90ZAR5DAlwEaoz20AB15RO7k24ZLAsXyZgvpm50ITwGMzhOsrRO9VCPp4qwXrohkhiNKeIvjtFs
CppJuzEz66cQlzjR5c0yEOoIIWgML0QHVucqPswbTR/2B9kEe9KN0qtfSUCQLPhYp7EWs6IOUV1v
nWgA2SfPtzHiB6yT+RY2okuSDaKY8ZWWRZ+77QWb/1s0NSyczvagW9vptsqK+9AhcmXOXUF/W+9s
O9njYjSfQa/hBDX1g+nAcqg7XHUV9txccd8r0rk3hpmAONXCGppgvQhQrjsS53Q8uHsccMamwdG8
pmqKGUEUb47LwA1RIHmoczJdDZImKcVP/cEhAsudeaO2M4fhudSLRYGC8sENjPQBse8vKg8WKfVs
AbfpdmiyyP4owvQYpAjVt1gJ6q5pzuV0gwCwQJgUW3fz5vyALP2LWTT2JuygVsw3TsV1UuDHPDUw
JjLnycaYhDz/wUb3fwtIwoNbw2Uv74lQS0VarnO73trogRD+Zj9qIsSTCf0SkfqD946hsIivTTMB
Bx2VdnsQl2esXMWuDJMp0hapT0Wm04Nm2f4+q1u8mTX9NHAd9rZw2gRFq3pvlXCBaCQOZNtw0zYh
6HyPQ46x7zqm8VTiult6njvFxLGY0Cu1JaKK5ghohxg5npdfCU/qdk6aAnKjebBxiwYHk9m+iQif
eRk2A5cva2Gq7g0zsnnCuOCv7SIgzs435YH+BQ5S69lWopXwCHSwpKGAJcF1kbuHDtXqkWpkFTVM
rwm6O0nZpKdRUmPMfdF8n+hu1EQLqZw9tV83rTG+NJW30C0N8rhN7yRVy1PhWwwtrSOWYaeS9TUq
+bruc0F4vUb5X22/deBrR4gSR+AsBaLZ/GAz0DNONv6DjjRr0SNL2wgmnzcNaZxeOeFtDCBLSCDl
NIvMlRMdgaVafO0Kudn0ub6LViN9ByZfr3bdqYui5lzZRnMm0ZK6RJYsKh82BPQ7VOgkUK7HEgmU
E6riljMMQN0gcTwD/aGClHkeRin2Vlgizx0oF/mG7e/ILYAd5mvwnQUKtQqt4x4K/M7N8rNRCfea
hqVL5V8pjqnTn4wGo3zleu+eQy45GCSiIZOp4p1bTwKb75LmFPAFx9AWbk0cmUk99ayWHcYg2dnr
1mdZ0juxsmwNv/s+0FllraerwbWrK2Nddh1jvrt2/DYk/I3Wv1m37lmNQ4tAa5TOiEGY2piGf605
D7awobWtn5b5VdqIzgeyPt9Up9rHDlicyCOxy1TA+edx982oO2iE5EpeRx3veOSR1Yom68ikU99W
uVodgqhsd3Wo4Wau+pSkUQi7pE16B9qJAcmNunmgqVptcXR2q9hK28UQax75G1X6HY/eMSZZ8MnQ
y24HfwL/dGCl30P1WuUmPfaibPdS9sl9a5rRuuhdpGEJk8TFUFKBSCW/L9vxzb06hBUXFbvf6tHw
MPUyWJil38VQIhgbnGmBT+JrkdX3SjNNRfNqS1oeKn8fiwYzUPRzefzgO7GPV5iviHE+3pR9Zd8E
GaV65m/7EHYaEt9JtN4+VIUSL6XTFZtM5+vXOLl+16My3Lrs95i35bcs1W58RG/4HOs3MJ9MJc3S
eGFBGKAQWhJxOx7bSuhPmetsw1qsGi8PCKViRCTzsH3uA+bAdJ1Z4oy1BC2qE7GBNn8bWMa7bjnq
QlFGUGGJ91zhTb7EOsHjtijpKjOaocHIUcZTRMc585R4+Q/VVdNvIQKLRSogN+jl4B1TF0kSUTvN
EkVft1NSVHp5zcKUGvE35jH2I5KnDU2qTR528UtVaFeW9rshCYbrfOON3bg3uv5+jl2bb4YcXljO
gOX1EtWP4VLQpd0vZOlcPCBytlcjHrVTRrRxP8CnOgx9/ZjIQNxMLcy2QAvyRUUvZOl31rgJK2jd
UWFLGCjuiOmqrg5UALaVPdQHbNjVJcc7WsfjthmIXnSbwSLFKUyXYW9Y411ajwfb6+S19DE0qRRH
t06llkQEeY98H3RG0oH/nmC0t74oLyGAjQ15uOlKWH279sxUHKJGCzFuWoegxFWuRmZ67HIt3Htp
KLZ5YuertGnQCRHNcsEg1GA4JtSgFDb+4IE2eKfjaaUXQ3YPTq8fij6uRgfvjW/e6+kwwRgBUb2W
ltW/ZF3r7ZPGUUm0sH4ZRRjsk9iNLqKvxh0G+77uSfOuUufB8Hp1ZYEXhvimhfDQW+dppPGOiCl4
9CksCk0iCQwYMRQH42neUs43uaKDoUiyjS8TMBo53OEeXsMy6dJhMzsgw5H5emhWMQzN7g4jurcI
kNGuo9aObhk4FDpfwDU7UHKYSV+QqmdLIj7DldJm2TIjLuxaQ6fbICbND2Uow43CLhdJGR/8wQuv
ZFIE1xGRGhwdKu/oiEMMe2vL8HC+tr1GFNYkMDTHcauKnurBSFMAGzeARv51icT42QutfgGrcyPh
hWx8NxAQrOqB+Dwlcu+oFIIRa7T3Vr0H4qFDcENIndmGg5uIm7BO16o+RAtVAY7TNbjyFUvAzEJ5
hwQMX7g0OzJqyhZWlAa6J0OhVREoOljHJMHbWOXVrZX5DZVNeC2gV0orCM9ZhJUefNkywQRBm5Do
CU+rwjM9gG7fBz6X/Hjygaq0OjuB0DUEQb4TI80M19T7x2JIqotwtVMO7vFuiGhcwXy3V5C4QdKF
XXawRAZGJyQ8VC0fKm3ArozD5g4/sMsHyVJlwuDEkbAIps6IyiBx1pjWG/3Gbogvdy1/LxGjFExy
x42uxPVKyXV1GReJ/uyPDhR7isObeLz3Il+/z4IMoIRTAmuAgIn8fig3aevtAoKfd2XWuoc+ocsY
MWqtMHnAtjQ8suIV5HGmKdtza1Cnz9H67syxLE52Vj2ltBWR34fDAxKmlz5IvFOl5FBqdANybRH2
V3PXVbl2baab+a+xB1CZx3rw5QEYpP4aZTkNwel5CC21a0bUE2ZyebBizqPS9qJtN0EV/dYOzxIS
WN4N5a3RaUEbBs1ZHKRUry3R3SuDpHKUED/WcKo957G4VVZfvJc55DO1sYcHq2O8qHGQe25EOy4K
s7OhhJAUe/K0MjclilOSydJ346sWB90vkdF8HGX6wsQfRm62MIvRek+LDAFeWcXX1NBRq6iOyTLV
Id87Sd9plJc/e5VI9jw3v/mGg8I0CfrjpI90hmsEcR91k6+/9goRwS05uSAs2uy5JDu+yHN5Tw2B
ar/hnXtPBi+pbtcHLEbRIg509VwbeGuA7SIOI1OhygVqgrDONpFlXIZOD5gZSlqHeV2/S1CDvRpU
r3Hj1gADYIawWEBv34nkKQrxMJc6P6k0dOIno6cLH0EHomRDinnve4tBi4JlCiR1E8B7R1FKOcWT
xbAr0jB7Zqlq4hOoxoMn1XKHcTdbZPmEjDeI56RE2mF09x8mCDv5q8xT/TJ27x3FMe6REJDoybJD
2Zi1A2ghixeQlt51sA9LTylp4g3FHZ8QXuj21uNwW+YS/2nWoGwOI5r+Bk5zr1unrUSFVoAGThT9
rc5+U+g9NSO1Qac30ilp5hhxURnJFLhDBpAsYmn88BHGNzuE4i+6Cy7KG7p35KrVssM8bOTlc6R6
D22U7Hpz7JZN3ziUU73XxO/jhS5qfOwaacbFEWnBxfSwSbHWek8hi4/gULzBWPU66wOgjqCBg6aB
WkjueqoBU8+oP1m0i20HwJn3pNXDqyLQk5EXw2qGmfBQqM+aJy5Na39Lq+dExQ0RRIq/8BUbLSzP
SANKfYy8SDjQ03lJsNQkfBLAhwu9y1EHSiy0OkaIHo0iDBydshHtoySofxnOr0wnAcoxUbnBGTVo
EXExDvVln9h3DougSA5b4o33RrRKkO8tWO2YS8+JL1UpfZqHROq0sP6KAUMWELCrzecTu91jlYrk
zvQAWeChl669NjTex20wY6J+O0pSnNF/MQ6EybcQ3xvBn4G1jOsHq9RYZ7+gTKCHbqvP0irOJoUq
2yWWvozNKXgnXgq8uLRGAwCAPUF6Mt4SAt6RwbXMSy6FoxVCQx/AlYjiZNT6jzy5mdGzUdJkh3zX
b2LsKky6kWl0qHTRlt/XuPqXUR2/1WNypqjYr0yoRnceuazaaJ0qy5YrHyrWoqyyEvsLzb9clsig
E89dOkH6JvkFh/0bYc7gDJziSdOoeeT4M/nXOOqWlgQmqIEUxgG2ThBKjG5XdBWEw6ZWBHWrPmIw
j5dpMJnW8LGBF7GXYLGJjeYc6dBKh95NS5N6nejWzyLxf8mkQ8uLTqcuWSBVAdL43sQgau3jlLp3
r9UwAJWYM88cT31gkobI75c+PV+d770YOnDwlFgYStQHYUe0YDysd2ry6NaqscijkSx2UZ/ILVpF
iU9c7yRJdl202kwA9VIHPTG6bzggHkzNIIBVjc4S4OYdmgumdioLVtm/gR9dZRn4clUdDZxrzrdA
pgdHD9aqHGABYaZeJJP1xxiJbFD1s5taN61C3pM28UvdxkADoc/0Of4xZoQJLU/j4JohNU1vRS/3
tVflBTwigrwUpx7Bw/hVA0D1YnjOGpS2pQKxFpTKcmrMdMBC0FprFLVlwtybKZPb6MSiaf0zxYNg
nSaHvvW8VW04xV1L5Bj1IOzjJbUvtJJgW5ZK7KGQYPazaIoaBoRCpkne7EJaSDjhPQ+TIB68gkAR
e991yANdg8sgWZYkmDeeh+GAGG9MtCtfoRxB2MOj1Y0/i658tlkf1x4CjtqlCWOwPrtbJHn1mIna
w74QCAIQVWKVTQsTU2c96Y7yZjSsYNFckJtRuvuKX1SKCPEOdQDDX02ucEnDwjDaparCXjAiD5JF
4N3ZKNATpogLk5X0otaDBKQFM3eTpFcbtAHgPzqm5Rbw6LtB6AnFvYbUU6t8UQYwChZmZpo3DusA
d0R5Sz6epaTryjJucQegFNNqFydYHHRyrMUA4C3yzySfvQSN/rux9pbfBEurR/ydcuG1bOSqAv2P
mujwgSqEVMREblR8oSsyufjSLBQwvUoRaeQiUWJPq6mdKnqD/XoAeJnzu47rhjFC039HFbkFgfYj
sHu8z9Y4LF90o2wmwqVG7sDwbbTGh5Zg2HM/3Rh1G6J1BiIYmwGTcprL7aSUgl2JZ6ShxVTxW6KC
Fi6omj/0CKPuvByjWV7w8Uk/XYGlvas5oKOqA0cxUF0zHtPcyFh02YD5h5qdZJlLkSZKN6S1RQtj
QBLt0rrpByCxeciXZHhZcBDqGnNFtp0I07mdh2CF8DGJun7L4szfQFIhHCfih5XEKFMZGVuKSAu4
BTfN7HeYP5CGiY4rhfRuhe0/J5XlbO20/+6VlObtaTjqW/CGHmplQ7C6atqHULS/iwKzhKHc9Cyl
W6uQuQL/CAAiCyUabTjgQOebLu5ucMFAg9eIw0x0AItgGOqt8JJ6hTL7iL1kPQbQDrICI7ueYDsk
nhAEInS/Be170Kq4zQDR3VEzz8jkoXQV279Fj6wdvM5Jdip5RRCJLCK373gBVEuZ/jS3avRaVuqE
v4P8Ucc0CaLkvuK8QrWVoiGROcy5kBxiNd4UngCNdQ9Ait93N3ZHswHPB36LipdPfK3nwVmO1Q0k
M+LeHdTpih/Qeqi3MGXzfe/Xq9DENKuX5WZsMOMGGcJhK8GF7KC4qTMu+r1NL1kfRwYz1ue1okLl
VsXPOJZy2RQxwI6hx0So46q01WDN4qna29XKaptF67kh6kTRbwJnyjdllHPQ2adU0VdNnbwqzeig
6xYKz45GjAGSL2SCtqKKIIEq6hDON4FywUzjNNrAUEVBVSRn+eyZmM+gt6okA/iLIsEwVJl01aCk
HGkr0meZemIyPGU4EClMgyVI44ioKeVXPF1vPCh2fFaEYAedfadn8Y3YH86wivKKiuOZlgEJ2oFz
svXuMcq0aAvxAL5hFL+MpmqTa9Uaa+u3olIto8tVU9ZZhXpxwf1761oAtOQIE1cFgDMpjLtUtCSp
imyru/UvS9qgWapsYgJnvxMq86tCaiHctvGn3qKl0mPnhyXdX56daERMFc9D675YfahTmox+aw4o
u8xddCkSPzxLBX6UgtLponVw38GOONj1cG37YZlkpr3IBu+iu9jqAoi0y8RQflhcIBbO6D3KoqOQ
losEVoLj3Fk1J50MgvNgW7ibM+1VibQeh0dJbrrKaTwh/xkayKxasegoFh1rlYXwG7nu0/4ezkT0
4Ne9d6pxgC2MqFZeTUZlbCNZe0FEVl6NFphsYFEKTYXjXRjbkLzaVMxsnvPodcaxsDv3FQLcFKLU
JzvNUECBVwtX4jjLvbcuicRG49cJmoRNTweEJMzgpR+icB/R6FsawPtPnmb7nLbZvQi0+KHwVOXY
ibH8OCZdgGLEx95dukGJD3qu3mLXxvtt186K2Yu+ZZRD4R8iNU3D4BJTQTgHZXIKEtt6BXU5rhwY
XTuAQtGrjZVQJUuU6vOtj0t7U5eZWDtdFb41iI4c0rZPTYpfb+q3NTBDOmp9p3kLH/7HXQDzJE0o
enHzXdVfz5q35vvpy3+88PMuKoMbOqHml31Nz1IpGp3mZ4nWTXZOhwIXN/cmUkPnNLAg5uTUaLwK
D/IvskWplAkzzqi8xU7EEkhRD44D321QR/qPsqWEFXVUkIm+0t56Z1TPqqZktx7Vza1HSRxBdP9y
V+XHm6636qUkxwSryl//UyPFpvEs6+PQ5vunuyyrs06FqxIGNx1kNz3jy2fDM9KYttD8/8z3m7Qu
57s+d/3vF/ouv8jUVrGP79zp4w59E0hKF5zn11vTx+2xFGGOTQN4/pc7dLyqVTP7Zb9RAVnWAccH
yvavzY9jw9X48eh8DPO+VRUl6fSZfjyDWi+dLzY/Xj89Om9+/jPTM/qp1frxAi+EdTltfu7SpSXg
urpzCmIbdlKTlBs0RfUtB3avKE19nreIQ/d2iYYGZaDF3TUbOobVwikD9Zrkjwncrhvik2TN5DFc
zpugy8sblRhQfAJa4nxfTL7SjXIhs2vpu4tKkO20AD3Vr6uIxef8nNzRilthZhr9lcpg4chLPnao
ghsaSgr7n/tq4BqtDRWe/cdT5uPwTaJ4E2Ki5vvmGxZGhDGMCjaY6SnzTSCinFiWCiHR9B7z+wKt
Q61hA1yZnzI/kHVJv3HVIflyX1Tk1K9p9C3ml81PHiJbbljB0Lf693vYo+9uih65G6SVmm+YUKit
28KKn1837z9U9GQLKtm8+3xdp2TlNm4M48t9ulO2WwiC4uO185P1OlVxXeNf/PycpFCNLZe94eO1
8wM2JuttYbXdl9eSNIKAkX7Ll/eoSzXZddOy+MuxaG6xw6TINPDf30U4mu0uFdB45+fND2hjq4Iv
ZEH28b1G6C12TKjpIPz789DLxt2JpAq/3Ed1K9yjdabzPX9GdY9oo/Lc35+7BghY7+mW/PrcEz+w
YZ92zvvnXQD09T1zyx+fx4k5wd43o/72eZdO3Plh9OvXz93nHTCRzHRfPveV0mgBmaI+f95VDnF/
UMzsad7X/P1RFhIH1XAfPndfuZZ1MBPj/nP3o28hb3fVj9NufqGI/PRImtn1c/deUVXHpMwun/tK
o7Y/hiYoHK4iBEYKVum4OPgpP6KdUx410E6KMw1w+aA8qhlkhchoRyRBPAhKqF1glqt286OAO8oV
qjttPT+at4mxKWOnhbzPaw3L1PaMVybXW1471k4E71W8zA+2hR3eaywBGo1YVhqklGuStnqYnyqK
5gpEDu7/tB/6M82dVvXqYX4wFpNUMNP77fyoH1ClovvnfRxDqqc9XehAWcyPli4rZGoWdIanYwgw
L12cVL3OW45ZlA9UiifGD8cQseoieiG6F9O7ymR4Kd0+Ps/76fKO0OzQFZPAUHkEUdkucyeUm/nR
Nvb4CFqnXM2Paqg8doR0tYt5k3oZmZo5GtV5U2d9eu0S82NPtjDGR1v91yHQft+OdqJ8HF/qhr9r
kUan+U3CWsdSaWsA9adDKARWcocV32bedD2jxFRAW3feVPM43TM5oukwPZnvbTx1rvJ93gr9ortV
QbGe/9H5LohvNcoDZnojxnpTCZYNLVss0jQbQUEs+oTla++wGmhTwWq2FMeuS/ydLkoS5GIxJTJ3
pNJYHgSfqPIOqmWCu/BCjfiYpNn0WWM+zn8pdUbEybQ5P29+xbxZ91l1AQXPEOybj4Wqdo9FSpmf
jXlnlhOTpWval/nZeJfwRqqyOYzzrqc4u1ob5GZ+QU/HkWqkQJs3vV6DvLsvsXN97G4McHMrmnc/
70lRVKQGiMWn/ci2/lCt/3/f3//i+xOTChqD5H/x/V3xngd5HqS/qq9uwflVH/Y/DSufqQpaJvj/
TLTz5l/2Pw0nnyMcHACOZhvSmoyBf9n/1P9xdNNwbBPNrEkxg4f+Zf8z/sfUpIWcVtVtE3yQ/f9k
/7P/pnlXsBBaBkp0gfPwq9a9qxWXIShBNWl2O5qr77YV1oTzwjjQQmNHIJO9dkf1x5fP5j9YH6z/
8m7TUXxR1ttd6HmB6yCZpqbBoqWlXTsVihTvJvv4JffN45/fSJs8FJ+mxs//azqCL++kDgEWdK3o
j/SmhnGFDsx4ULpAnCIM1ghpfOx+bkjUdRBq3zKpi9+aZgxAnkPqzXGWqve2KpEo2RqVrrs/H9Tf
/QWfx8QJ8PWYPILY4Nn6w7HTmLSXVVqvRBlHW9MKq+Wf3+K/fcD/sC70Bn5gzxb6zqjJArZ1FBVw
r9JQXpUUHkapUVr78ztNB/2fPuB/mFf8AFyIZRctPKkifI/tCXXVamKJ6NA/Q87u/hfXgZhMBf/p
jf5hM7Go+6C5z7sj84H+G5Y+gF4sbRYV6tuVz2VzLXuaAijWwFQWg/p9zDwQNKFpwFWLh/bcAZl8
dLHdUj/1pb6wmyx+FjJjbUFWWEE6KD/AjVHZzuOfPxrtvx3yP6TumZHoie5zdgtRO6+uAcVH5p76
2HA4QEkilX6fbSvOW126Hm0OFDULo++1339+fzG9z3/6yCYp/peT39XK0ZXYGVC7kCRi+9dCr94z
FV4/kXn5/+HsTJrjRLoF+ouISGbYUnOhWZYsa0PItsw8z/z6d8rfW8i0qIrQqrvtDrJIyIG8955D
iFWLQqoFilVD+ZhpE6EwyUAioMznMMgNyyFksOv1Hi+qQpRfu5+Ityqk500cJJ3/jUtjYVZC0sjs
aVKfLtLah3I4jgLR3/5Ll5ZnUxoJlrhqxlPvy7DcrzrdJaP+/KUXZhV5Nn954E+Fz8foVZ4+Bgms
l7fz110YTPJstrKpYyBttz7VjRK7IbXMSkAtsJGDD/S1FuZzjxdQ7oyX4UoNH6bpd01i0FD/CoV3
YZgu9cxs4oEm6eF64/oZfLVCoOdS11/75acWP7zMehLWRakWpsux313SKeRummAsde1Jsrrui90z
m2QGu6fIbggsV5L4dubLB21jfGBI/DCiILvQyMLkLCv/3gllDcK0W49GCDDp3UtLXILI3Uau3gmI
rs5318KCLs/G/hTJFog4hQrGzNpCWVzhpXWi9k3z2p1UTkRYHs83tPTEZyOYcE2bSToOUZPcObDC
JSCfgmD3l65+IiJ8fOqN3daGQWGr2wPwxA9uUfJi1b/OX3xh8hGzYRy1qjKBrjdJfa5OBLZntSg3
Wpxd2HwsXX42msmZkGUp9ExXM8tbiHGHQbPvKWd2v/brZ0MZ2VyvZCOXz3It2CsnV7E29ER3hG/c
fK2J2WhutMQKEfvpbsKJhk8FG9EzSlDbCw93YboTsyFd1yT4tfjSXV2FHZOcUl/RCxDjL8n4rcWf
8zex1MpsTEuUJGd9cWrFAw7jV+0vJKgPSiZGcFn+hWrYhTH9F6rxYXaqp84u1ZhG8jx1MykdOK+X
rzh0gKWpq2u5oLT4/O0sjLe/RZkfWpIp54PFQ0vE9Gx4Rxb4fD1ef+3is8HMR0YTVKVvuAZzLYoe
qm51CWDC+av/nXz+syE5fbP8O5qlmqIAu+Dy9L3eygDnXJB75B+l5Tcq8bpnijkuVFd/+tRpaja2
s1TysQHYPBBlzHaST6wq1E0ybhUR7SrMLedv6dNplmZmYzwSpdJnU2a42O5IODXTFytsbgPPe6gD
5RHny4m6WF3Ydnw6odDY6V4/PPq6xnEStbrhanl/U9dU4p0YEBQEbs/fzFKfzYa7nXgVlDUKIYA+
UfZwimmTF/xSm/2FBj59d7mB059/uAFh91iIh950bW/aGZb/kAgoBed//FLnzIZ5VMW57YeliUyq
XhM1zvc+ZhKZrOXd1xpQ/v3xYCIDEEc+Obleft+H6lMpVYGT1OmFKWSpc2YrtklOLS4OiqZlDI9O
T80pecvR9dd+/Gxgj3nU+y3HC27YXE1obkutXnP8uT9/9YVRwBHEP881kLSoB/touGDAHaXtrgOj
2g0jiFLSMguIdNr4fr6lhadszYY1YLxxIq3GcCehP3tV+TK0+tsEueXCW7QwBKzZeA5q0tZ13TDc
xPxtEFnsW7FJ8Y/ygXhhxli6g1PLH8bA1PZqBvXOwBfp2asa3ME67waFIkz5q02cmv7QREyBqCE6
HrYpV2+K4qk/cMGE3wzRFhdu4tPlzqSS+98WNJtKyCmihSR6GNFBSfgIK/JQ1Ewj0TNfn3/YSw9j
NqS7SC1ko7fBCNS9kxbF8zQ0sMYpqXM66dIOc+lWZsO6D2z8MAqTqmSNcHN6NGF+FB1BfBfkQreU
BnxlM0WfzcZ3Re7qqBlFcRVKo7zD1qjuVN+Cs23E9eF8h/39hPhkgbVmw9xXG1Cemp5ceQGf9+bQ
57isyxQBA/rPH/nk9T9GUZfXEC67krLEiKMtm7LwE2UjtG5te1Av/JTPDx9M25zNCcguLdnL6vwK
aR7VB3DxwanmdTytykLB0gVdPa85cRgwBfcT2Va7PsukAxW3NpVbknZXAqoEbwl5wYvJeoWMjsJC
MtvyTqhky+c95VLwjjA2l2YN15a6KkoOyrq/8I4vzMd/8SAfRhF2X8k08nxk81s86n73bRjrp/PP
aWEO0GbDJyYV0ezobLca3R78VGG9DP6lDeLCqNFmo6YQIJwa0xogRb6gDCibltwV9RhG1eb8r1/q
mNmIGcdYrSN00S6ChPyxLjuy801CXuevPuPK/P/xKDVFsym+N8vM7HxjcPv7cdPvilvv2F2h61sT
9Nnmq84F7PagHJRDsc+ct2JF9OhITuhtcaxvlX220u/0Cz9FPnXZJ8NJzFaDJCDpACQcd0rW61Zd
R1uqzA7+ob6qHN6L1aVdpLLQpaeYwMcZuxtzKG91P7itWkmnM2HFXHl1F14lagQ3lj1fvFIHDYc9
mh+ESa15GPy63YpRs9caSULbsPS6axVzFnQrL+bfKH01CGDtUgH4QAlIw/HTtFjbo5K4GozytVJ1
UgrCugDRdP7RLWwDzNmTy+xuqGzLImc0APW9KowASr9VtdKLDjcodoYss/mDvjGJilapke/Ot/v5
Qatpa7Optc8MqU6GcHTbrkUqaBrQhMtQM6/Jhe9uoi5HdiPM+FB5xBXLAFJ/WVTBhXld/fzhWdZs
uVUDfzLjQuEt2ZQb3aFIzsF/cg2DxanWr9+Qj/Hi6j+pfri21pmLumoFsMyp3pNN5OKf30Qb+y65
/n8y5/8CT3f/ez0/cqUWvrKs+eI8WX3aTfI0uBlF3Qm59sbL6P0qyJ+NPW1VKj+TgHQt+1c9PZzv
/8+nM8uazTgU6FKFDXfUBUkryW+VAR3k9/lLn1aL/45Ay5rNNaXUtkOc0Ldd+JDlb5p0F0LdwBVM
Wmbq4Hc1+i99XFnz5XkUFrXUlOy7epGDk6ucQb0fcWKev4+ld2S2MA9+ge1elweXM4hTzreTxBd6
aKHz5+tsNCVGOiotPcQzcAybcaaUNd4+48Lo+jzywko+mwVj9r92qWcJRR0lZHgVKg5us1LZEwZY
mzVqJsu+7lic4yA6Siq5hRNuOVLsqmlX9b+o7dyRNO2QG/UwZC3psSdm+flu/fzmbXM2b2JWCK2u
CSkZ7+Tu2GilfhhUJK1RKhX7800sLQLmfHgbYyxiisauhA1i7wYhIliWMDHFATUZRJuMlN0UobDa
3EhRcOI1+G1PQXipPKNsma7NRFaOvYRN9PwPWniV5rNsOuE+JOVr4GOrfaEU98aLg835S3/enUC9
/l2G9BGippqPbB1wGYKk9iimkS8cVy797Nmj6lURYATkZ2c4lqXgJy6fCx/OS7969oDCsbAqQLRs
GAyoceIpld7y8StnuLz7p7v5sAkMPKI8TV7EV3qGLiGEjbybPCXZtHnbXej0pcX/FNv/2EbaFFIH
TCO7QsEYv4JhOlEB7BbTk1kmr/wVWWctVXIBVvBt51Viq9kT9VpapT57OlEzTZ3qdyNPwO+OQgoG
HMAtFm1Qpfr3psVCiz0p1l2fTJj7XFSUWVMVfgyKjoKvwG7GCwvh38jaJ5P1vLPGegxgNAgexEo7
KhtKh7bRWnqgKHeTX6WHaB9uo2vzgBBkcynetPTsZ32nE3qAq80bWwfXhfqmy9dT/+38YPh8N2PN
QWXl0Pc+GYSsatWNEteOV97kabfqlDes1WxrvjguZnuXOjBapNCn1VqNYFQgAuourTmnxeWz5zFb
dMxU8SDNsy6/KKtXjKLrb6/XsfNsOtc/w+P2Z+5sQ+chWL+TJ+dQrrkztnBNnD+BI5zI+eM+3yer
5/N9+XkeBiV5s69BMdmTUth0Jjhi6aW466/jJ+Uw3sYH8xj/SI7hI/mW59taeCWM2S5USgPSvvFl
u7Lmg3T9nkq3ufp0/toLO03LmM2Qal8LvfOGwVUaPA0wf7uOQ5yoWunkd0aStNdQU9vBW2PKF27n
ND/+9yH+h5fn61YlEpUZKKlu1SZdS92fIL+z+0sxns/nZducvX+tJWoRAuW7sipU9HwyGNdQHYsL
x/BLV5+9gmT524C78/iqqxB2YoPbFGprXOiazzeH9vylApXWFw2EsSsONrcgs5wQrGONnKJC1mO9
eMA6bOoVzz/6z18re/5aAT/gKJnkkivf0DAPl5sMV27eKhcuf3qBPnnM8xeLyIg5SkbBcQnKZHFF
Seqg7RsKlsrp9/kbWNrIGLMVOOvDoWnor6tUm/S3ftLLXWcU8rH0JmmvS0r5kpi2dyWPsrTqLS0h
fAG0iexD/r/Ky3eAqNPX87/l87lVmLPXAthIi2mqmtxKImwSDdZLJAFM0YwQorrpKrW/j0V7YV36
vGvh6/+7vgJkosQ2SaaTnXOVpyFf0p7jnexHNSQhY7ww3X4+UOHh/ttMniGYmaLIOkqB+gKYowRh
DTVdLs29XBR/znfcwgmfmL8np+J3CB6DeTSm+CnXpG9WrcAzk+t9ok3YUDyD4k/dokwb+HlQvamy
9A3d2Mv55j8fzqQv/nuPoV7IFh5q8yhlOlXbwE+kMrk/f+3PB5gwTn/+YavVUvirGr2pk4OOT5ZQ
XdX9NKRiff7qS0/ndEcfrh77llXkvgn3OR4rgPPx1hbRppOCE14WVd/5VpbuYbYdMTQK7gUKhyP1
hhQj9v5NZIZXmcC7+7UGlH9vIyMHXhlNfMY6R+IZGe6FmkGJLy7MQku/f7YYwGwcGt3StGOtARiq
xkhejRbFzoXdDF9sYjb0q7BIQeNP2tGTiRVQqRplWMvEw/n+WXjM+mysJ02Rabahc67Sk+dHKfLf
kvtvFtAQh+Pwu/OtLMwo+myoG15nU6StdO6EYbiUgk2WctoT/IxlCkna9/ONLIw1fbbV0Mj6Fpaa
2cdskqiZO5rIHb525dkoLsdWG/y+sY/JMABWLzaa9rVNs9Bng5iQa55XaImOgYLchvxGX79R2o0B
HbtrfoX14/k7WHhP9dloTkQMOqTvGzdtEAjErW5/EwCUFSeRql9fa0L9d6TBMtEyK24aqIXas28h
9gsaG5xTNF4IyS4939lQtpBtIZ9DApEb406VhztvTL+d/+1L7+dsGOedJYOGGpAFTXeJfTQNkNrZ
k2a/JkDCzzexsILrs2FsS2LyfGF7R639WVXBmn9QuI4es962+nPfPZ9vZuFOtNl41jTdGgv0q0eQ
UZnTD9ENhfvgPKO1Qk14QD3d19qZj2gtaKcqUhhsKqaPyY20dmX5b/n0bqYXjhLkhZdWmw1oS6ll
shiFdZQrW1ohrVagkQL5UMc0xi9vvuHdrK70inqdzEfkgWbScyhNVhDCeeEOc7q3jzVsX5MxiPX5
+154jNpsKpAUEQRDH6QumPN+XUiJRQZ+XvyqW53MJaHkt2qXKnhP0ouJnEuPdDawCjVPlUp0k2vI
ycOYbxQENIn2hFXrl6EY9YX3c6mzZ6Orh8Bop41lgc8mrdgM3CYu3s3u0rn00k3MRpjshZbmh515
DHpqO/G5b6tarlaUo28jyQSwZXvD9muPaDbSUvwfAUTzyQ3zHrLemO8bStyBMPk3iqEC+J6kayGZ
2u58cwt3hk3qn40SkdfUA7qD+BGXZFqRl57jZUVCjMW3D9/jULpwXwtPSJ0NuZD6mHJAAOKWWgyl
OdU0BM7YiXFMNBfebo3f/N+PKqGe7vHjpi/K4AXDaHArDfpsIR1l49Kx8NKvnw0cnC5SpU6ecSRB
sr3xE/CGg4qQgdrB/MIrfOrxz379qekPv76P1E7PpbZ2C+3dr9MdaLt16sG9B3uV+TGkFIRy8tP5
x750P6cu/NCYOQDTinTDPkL6QZGZDQA0dPy8fOh+rYHZsAd53WG8Cip3gC0C0BR58coEEHH+6qdu
/6yvZsPdF6liDVpSutTs3HWlfGxPfAxRvEyDfOH7ZGGq/Buv/tBDPYZMKCW6fVSRXjMtr0aDfBH2
xYryp5PlfdrXF0bG0s3MRrzfpUbT+HHl2k3mDjr4JoU0DRYJQcHnl/prXu81VY0a55ZfuRDiN/14
nyPBCb0aZPKFg5+F90mZjW7dt9vOlvzqKA9APhNEcuUfIVkXemjp6rOBXUgQEq1Kzd12Gj2Ss9KD
1aiCQ1l2nF/roFPLH5422bup5g2Semwg6sFqXdfFPdgUJyuH1fkWFuJq4m884EMTfRnLEhuy0m2P
2q64gvxUQoq6MvfpCkTNXuFw1LsF9VPd5NvhOr1tL5w4L3XebCSCTwkHbVJLt9FrsGz7kTSAmIDn
+dtaWD/+5gN9uCuflSoNgJ4ei1yCcxAfkV6f6NRvQzY+C/9SysTC5KjMFuAR3mg0QiZyaUu/SYOm
dKVyfCkw5e0sPp3WgGGSbUE+364b8kux/oUF5e+j/HBzDRn3PVuj0p3Ukzn41bMvTC4LF54XK/Ud
7O9JHjK3wpxnxvJWKrr9+QeyMG/Ni5V6MJr1lJ4ed4DoSqOYG2IfFrlVJHXYZIa1gozlfFMLx+PY
o/8dNZZu1lY6GtZxbJTuSjciYA5WAK0N99s6KNvwEaiahWkXcYiZN3B88qy8cJ8LL558mk0/PBtS
Ek9i61E+ZtRZrI001PETGAWHinKyyds2uoFEbm/O3+nCGPq7x//QWDykRIeSWrgVY6gJ3IgjN6C5
X7v4bC1OKImXjEkt3KDFdWx536D+HlEmv5y//MLQ+Xs+/OG3t6XcyhzH8/mvUPyfN0439ntbfc3N
p6HEUgRWDvPPhclm8ZWYrczeEIej4ODZDfsWwbGBUsas38Y8/Bmr5qqMmm9ynFEg7+8CIbQL31pL
j2c2O3Se6cm6ZStHYQi0G0WRXXsVPhI7oxj/Qi/+rVr4ZM/x944/9GOmUfk66KlwUdOrmygsm3sx
qrZ3O3WB+SMnBY84LiGbaZvJYFsCqfWSlRkYA3U0OSAW9IrUW0ZZpgDMyzL+0sgLiM1lto807JQG
spWpHAx8MLHkgjNtj3rSxK4RGHwCnxh1vVopaw7Tqk0bB3e97emYrHPiIGb83iaVsSlsO70qsEEg
+cuiDeHrb8gaHppS+tGKKth65YnG3v62K11ZgyidYG2KCWdC1DuDBUK7FPqL4pkw6YWerMuTw1MZ
j0ZtQykY0mTdaFOGPyu9DsrgWxTIzxyvolvQKOsIavkQBzHCT9347SONdURMuamiIaU4FTSmgeU7
ucSZStvmLoiSe8NOUIVLnQscwtprnZnvTt+IkaZgfmwAbRd1syLP7VeWQW5Mu/GByu5TNS/VSf0I
OztQe+ugxeWI0aUDftiTgm4A9AWbWvoHNMxAeyZtN1XVXd6av9si8aGA+L/ayP7TT63vqG36Cu8T
rI8JtTiRJ8Q1ILoQPSAFSxKyj2sNWIRStCO43CldSVNylLXGba3OgDzma3v4wy7OpLtETO12Yoly
tBp4HPhn/a98lF7IfwVF/9LGHLE2fNRtMDkMq6y3rtUYmamZje+pbGvXaRi5wuiuqeEdnWQKhi3V
8hLZ4iknH77wuOdaJgQFoL+EDgnfzizBSXsBYNn8MfaiLed8eApAoQNw40GAOBudnK3+Wo0L3clB
cjiqxlG43Ckj2u3kpdaL3/LUf0/Vhs6cjoAMbzxb+f5X0d5gGojK8GEYT/lLovvjk8PnQHPi9Y2M
R9E1P+2O2vkkpHjVsl5HrbknTABJnDUt8hIEHC2MMqsGjtiUODQlCc6ICqEq7B9UX/+Tp8QsUvJq
4hMuDxdgr00oRPJHu+9euhausZ/6I2ivyFgVYfpsUN/rkLy8xvp+gLvwswqje60Tex1ap2Pgv+Mr
uaKGJZZejAS2p9354hDWIDG9DIK5WozK1kRdRHj6KfEx6iLewLGi1rctd+6ktop7ZYKPFuj+rSLZ
V+TtUjRdmBsxybuCzCtHbqoC75781IaVW4LHh2dIf5uW9JjWoziKUIGcmankyIOn3KhNV6xEw36+
iaRtiBLnECdQpYjw5t/MopYcFWifkyqioH4FXqTPCfCKuGC+yUrKvPgC8VZWVtRr6vLMrQGKBOYo
tLbIbn5q6fSrrwDfKnmSbfIGK1WIcDw/afQaE51OMK4BT/weEj3faHp3VMr4e2CO91nkHQHLVk6Y
prcKP2XDQg5SOBgPYRzuoxxCt6RegWf/ISOVcVLLw7mOLAxm3m2OaMlT20M3Wspai9t2SxoRzveh
stAMlaZD6tOwpT/dLB7uiKAnVPkZYpcH9TNkv96NhxazWNtD7aSrU1Qs8ND6LXBq4Wi5uNU79TDJ
rekUk4VfI0kCxwp8xUEljWRQj8BiJaZKXcBwWw0+mbkDk4IxoEVV6nCVqNa1JZPpYnSy6sil6PZE
6iCxClJ5CpMTlcxe17Ystp7XkywZQs0bSfEiI15TjoOlkTybYOMtp/xGmvTohfgRdrqBVVnj0QoI
z5UmS5suafSNpQW7OO8m9NGaCw5TWqcEar4ZsXywTXHXGPWjha9qJcL2YGo47/3W/+4NhIe4t6dR
th5sOF9O7uc9YMaJqlGZ73xdv05V41VOlUc5yX4PUgAvIz5Ifq0Bz2D2CYUBUZhDIeY6Xrneag96
5L0Qdy1XrdeVe6XoTOYMYJcNVQ1726D4rsbCutV6xA11Vd8oQZGttSD/WfuUVkhNDBSbt9RUCcbV
bfSn9FTN4W17jJI231ZktjlKqjyrafVkJprnACT8MXXaS6sBB46q6tase/A/1fAnpaYdpHf4PgSK
uU1Hvmg48e5gzUObjXqKLAr5lAMPMVqxAgqUpGxTDxPCtzAk8GFlgB6kFHR4G6GZqa/UarSPeq1r
e2qoObM0B1hywVUk58+Tnd8KH6xSbIzvcT28S1r3cxrqR1001VpuomNjRT+HUCp2csD5Q4/XXJn8
cUX26p3UJ28gtV8Lw3+jtIttHWbkrC43YaT87qbmBjHB9yZtv8kowJyCjEtVtLYjJoyWqMQk3kcU
GxJBWGQK0brrzOch0sPVOIZHPZRkJ5CGjM8S3Gxalr8EFnMFZP/IYa98Y7N8bUCBhLskYFntouFI
SAD5o1x0sDhbJJ6aQQG3b3yD532f52La5mEcQNHVDGecvPE6RsXJbBU9SFLxVEL3PR0btOwRIiqy
Nf2YmiE+hOk5LAuWS0N5igeN057pvpfNR1yz5qrJUUeUcRaslRhYMn5PuLYd51ldKeVrcvdIKYch
XAySvDJ8SN7wZ0/JoDAcRbflfbF3Uoh5QbWS31IMcGSw+C/wwqZjJoZ8AIrU4TGDQCxa1quQ2cMp
mRQ2VWVJbtCzVoY5wjxfh6VUWtldiXsNdRvKgd7OXDkCa9pAZwq5TNWn96an29u6DJQNWWzpXu1G
aLKZ8YtF+bsqp3dmKFlrYgbwFUPbUbLhe+1NT0HLmXtXQsk2O+V+gq7oKFN8J/fFr1H02S6X8+ya
+NKISaqlNjxQ1U3Id6VjgiG9S9Hs7jt2EKvKUsUdqHdvlVp5cVSg/ztVU10zfwmg3uGN4vcPYVw+
4dWMj5KO79ajPupoMTTXvlqla50vr40cpOPKKoxnz7J6DloTWbiCTMA7VLk5JePeeBf2EeDgosoG
J2lHMJBe/YDmRndiEWSHKdPaX3Em7bMaI0GAMYadStFta5Av75mpIQxD0Y2vRwnbVT6hR1QC0YC9
76prqa7H7yRjlOgFY/m26CXzzu98+7shS8+d1E93xDp1uGSGUgKuzMeDilIDfUTx3Jr5nvOocZsN
sb2NIK4hpMgpRBjoOaUXGBptheIcMGfbvG6VVYCb5bGV045tpCHWk32iGA/DfTrqhMqV+nnI05x6
02E8UEJmr0cpxBfUUDaUmVa7iSJNBqOfh6ucffFQNNq1nOnyvu+sd7It9E3VTm9VCI62sRP2YkhV
V2ojt1tARk+GKJCYy4W3NTwDNGoprNOPMlae1BuHYEIx7LUiW2Xsnree1ejbrJStFWbu5pgHpb1F
e9PA80bSDKcV6rw/eevR1PVd1I+sep3B6C2M0KklGGM1LtZ9JuXya1H29pWhdGKlSag0TNVPrjKj
l5/0evD3WgAwGE24jiHqZL41sYaUipW8pZA+m11ctcV3udTJi9FMUiKKzv6TNWxqKs0YGdfyn0SF
3F3GXkFBLVlVTerXqybBkW2EabSWTc3bWtStkogAJNYzk/egLxFQZZp/pHjvpwaOmL1LWm4MfZR/
q5lQbzUz/sXJP7D2fFR16q+KKockWdVMg52BEQ5VZCrJ6PgSXANCjmJI9168tvPhNZLwGfTVOBxq
fLMgJjrKGscEZh22hzU4nvLajqhkAQ6XAppmUrOjqXdiJTCdzht7x9OkctOllbxSSqylAICrjZKD
VqfC80W3w/sizRE28HatsqTj64qN+DZveCcCrX8zW6mEfzzcVXzrID9r7rSSEcAEdYiHCr173Tw2
rR+woKbpJklyfHhR+YgRniknl+qNlffhlapzClfb1YMRmvm1Dw97PSn6Ly3ChSQ15rDOLD/YNAlb
Eeh5oYNs6EWk1a/R5hcbnfZNjjrLQbbNF99Utlu7jSFOIola6wIfWdh573lgqWy3Tf7/RB639chu
u5XrfCM82g7i+gefrsDla/8PFGp9y61EUIMTJCg1wtWGUrGYrIN1kNTyfRQjlhlrNq+pYiL07KxG
rBoRZusxGmBaC8oy+Um1YylDdG97OJiLGOo/9cWNO05RuJokq7ytjD5cW0yj1whFBfIVTgLyXMV7
N5X6XrOINciKVt0xXXsUPffXVctEZRsa+mG/fIbl4HUOHsF4U+ZCbGMST7fEDK+E38YbwhjqFgPv
n0wlAC3Q524q1FoO+vjv7Fgg/Nl+us2J9N6YGTOthXgVN0H6u8C6sZ+8WMXYCJPI65rHoexhM2ui
Mchd1l4JfA23HWzmTTDxJaBzg9/bDqKwpppOVAzF2gQ9CuJZDymOQJQn4MFLo5euMn14jLCarhMV
Qr+gkIIHqmET75tu5+O3c/LMzxwZYdZd4LMs1ZZ5pyvMySafqQriUMDPZHuaYfNc2t59P3lQF0c8
QVn0zTT1NyOVQCp1cs/+X+QP2QTFOetHANslcY+w6H7aSZ6vhgJ1msra61iJDTFeKo0DDuHgLlIl
gRfZKE+Sd5bsVvpTtuXrKRq4a0w+zvtAXGMPTrdVVv0ZRHsdiuRnpnqtU8q5D9zcqH+T096tLXrc
qdo4vaFMaSIHLuK5Vk2+Gtn9ryQhmi3c2W6jC01bSVWRbjqN8vOsYv8Ad0Xedm1R32Zm6SEPUV7b
qijXwZDlG1K2wFML//QSRc+itnDchH2pkkIc6G+tn4T7UEmibY3GijNmPlylCYNwbaj9NXnt0r5K
poH3UX4mlGl9B6QfnU4Ixd4wGgsMpDWy92ti+A1sQxNUctewuElHVFjAZFasLTohLD94PfDFVZRh
ZDIweK9ISdQQKABzDlNeVZGyBWo6pH5hlXtXQE2Hn1rfdk96YvcrMyEhjMBBAPNqyIeXqpKUrUI3
Psp1lq3joasRqQbhi19H4VUsKuOhlELLratq3Alv0h9QQwdXCVaS/ZTHxZ8qa0MAOwOBYX2y06PZ
ZSHsNUtby3XDY8lEsrdqu9iVSnsSETTVLkg5vej8tDi2cdi5SR8Yq2TMTXUftION6U1XjtFJwuWA
eWH71jWWj04h8hBHjHavfe0Uel56eXrAlapwVNzV5VrveI++eCA3r6Qk3NBmRRsSjte1q0RBlsKO
l3pu/c/507iFAz8xO/xNRU6E1CaZ1SqlY5EML1ZkAiC/BDg4XeaToz5xavbDUZ8IpISn01Ruw5aG
WcT15McyExvyE3dfu4HZmW+licC0UsiySU+CS6Wlh6KAKztIP752/dNh8Ic7QK/Kp6wtk0XQ8xUs
RkcdWjwcl9KBlvp/FlOKZaHUwBxbN6s4fwQ9/9IEulvbyhcDvHPAzhipoVeKsoHMNWwyWbqKtfYx
0qVXRSrfznfRQgxmTtaJ8No05CJw7B7p1xo79dGTfp+/9EJNphCzkG4OsJfF1LSPFRDqgS3uJMwH
PWWU+7xQNpKRXHMo7bmWdaArvtpeiMh8+lyM/xB3aq3RxtquzSOH7hH+0DjYKhRV8onWfykTgiZO
cacPb1bMREfd3Zi7o1Y8tEb/o0/xTQf9hTnpb/zmP2OP689iShUiVgxUgziadpchRUH0oaYYeP2u
0jbGoCHC04fx9HXNTr7WkoPipcku7+QSkSr5w1oiRceky9LrTG3C5xoFwLfzT3Wpc2eTDqI0qo8y
EroaxMf4VV9Y/n3HmIwLt/5pRIs7n806cVSkEO/IlJqiUuF8TcoOzHPed6MOc9Q22QQcsFAez9/M
p1EhGptNQPg3vKRQJutIQZW27YuwP4ZTfco9QFKSdeOt6RdbPKCDkw9Zcjjf6KdDjkZn04YVNXJv
D2HhDuzlDqEVlHwKieiL/TcLPaXsMVVJj8SR3d9TlOS3E/qKeCpeZdW4norp/fxNLD0m+d8BoGOl
bdomF8ewSb6HSXdsAaNAutryjXcYu+npfDNLfTWbQsBFZKlSS5QxBEP52lidctPmzTR+JW5vULL7
712cDvXzXvUJmZ2cPnxPXfM232Pe2Vakm5Pu9uP8bSwMmjnBJ2zDWDSpEEfweK+hWd8EXe/Keat/
bcabE3y8JtHZ3sYUSHSv0AD8HSEWY88n3KX0iYXHbc1GPSpupiQy/fEdPUrGu6Fbq2J8jSfZycNL
NWxLk96cKeApfcKpjDy6UugTZDGlNPseKtb0lqo6qtY6s8qfGGGY98qWvKeVpkacMCKSgnxAwqB5
S2xSeY/hPW90aka+W23NYVs4Ce9C0e3nvSCrs7nJCNCbC7/u3DwsqpVUSm+Yp3ApUT8UGIDQ5efz
r8vnb738F7rwYXWpARnEpl817gAJftOINL3L1FK9ECf+fNKT1dn803vKGCt4SV0zulKid5FjUyse
fWoRvTJbyeJlbL9Uqm7I6mwymoQSgu1gA1MRAL738w7M2qQobhsW1oUMiKW+mk1ENvXaXouN0m05
ypOf8HBcmBuWLjyfeqqKTCjs3q5W9o9VF26EUl0Io38+HcjzRLSxrzrvhNJ16+aqjcmvapr/4+w7
euTmmW5/kQBSVNwqdJ6enJ6NMOPxUJESqUTp19/Tvht/eqe7AW8MuGErUCSrWHVCcDLrujx7zl19
kZsQNjejD23ovW8UxaY/oVlNW8N8Rqrfl+/w48nAoeZpffw1P0uGo3+bs24PEOtLQt3Ih98Vtcga
5n1XIBRnlpq52HBSJsVQzqLbj/4YcXgnDN9jc89MA+QffmXXPLMQzMVyRlEbbd+2wOws+jZouuHB
z7Ot45iwNid1aHetG8Cy7a6EYP2Vb3PutU6T7a+R60sb7ViKkfPQL1P1vYAzZV3MIHE+eVX3j++1
WODw3fTbcib1HhWDF4jg7GWSHHFawV4o0YMBh45Z+Res26+91ZmlssSl1V0/CXTbgKNt3nX+2Nmv
l+fZuZm8WIK1V4xF3WMJGkW/U45c1Ul1l7d6e/nyZ6bx/+DPEotQu8ZGqNUGmq+BssE81a8lmeLL
NzgzLksUGkhBRtY7vNtL721CWc1Ivi9f+EyopEvMGfI5FN5F3cHCM+nD1ITSZ2H46cath60aCXwg
65dx6r7cvo+FMlCl9iPmwdrMSlA8Rb3Jnx5V3Txcfpxz77lYrB73JniOYz8b4GmaiFM57MpO8zOS
yqFLzBnEas3EM412PyS93Ap0ONbQ65jDHNXdNZ17Y0VPll6I+eQIhA262jC3jC6/1pnp94fX//di
7QydOu3M9yxV7zWfNgWy0QCWL0+Xr39u2Bbr1JiztIQyebcvpuRjptmtZc9Xts9zU9v8v/uMoafM
SyB2tS988lbr5gGGulOghF/BXLO/gqk7Nz6L0GuaJvrarOpgW/voGMfR/vSnK6eYc0OzWPlUguU+
tFg5DRjuJ0lWmn9dHvQzD70U1x7T2YDdFgKLMOtITveNdkPjXy++CL0ZLNlLv0wRept3OW5r9Dm8
K+zxn9UkHLqsJsJ4C7jBGhk9T7gOKwPYES/zu4NgbbsVqTOErsx5CF9ZD7KUbnNLWM9WaMvLaOrL
ISZebT9JH5aVlwfyzBRbVh8dS0xTgt1nryF8PqLYbGW/4BcZOnqILt/hzCRYFiDdaSiA3ki7PevM
TaXUDbH1NT36P8DP/62w0KUOt1swOGPBGX434vDwBUlItHiL3+17Bj7lsXiHY24Cl+PPf3uTxUpv
LSm9ZsCbSKAMN6kkgOiVjftvKfCyTOgQw89m1BSAbb3z3JcEhebLj31urSwW+CR8v8llCl8mwKTy
hkZwsAdE59rp4NwMWixyWGmZtNJJt4fxeWANSUgVi2C1sZKkX11+gz+8gv/9zGSpvm0WJTQsetzD
2AyrKUzWJIb/Xsw2aJKNN+DjRXN4GA/NsTuWG3Fvvha3cB+7skTon3T1p9svNoQCoQrbQVruOT46
CzV6zMMswdnNi6EfAgazkafUAerD1BJMlKH1gXcAIsU45s4o34BUsZ1wLvLplqaFPFR15rK4dgx0
1VCDHNMoaYxpN+DvKC006Kd7IyzboKWcfNkUyIpedSZwbRXEYzPHWxVOZ691CThCht5EVLkQZqty
SeKZUh85qdfuhPTJsaKJh/ayIe6027rfTKTTXg0Ne5u8NF9ZcKu/4xb4hTYDEiznA4MDtJ/eg+4h
45YrC8q14KpsFIw7n0XT9Vvp0HQFlI0dGV5Z3jpUpN+zHjoeQBi2WqP4DLDPVGRPLavRIp9JVwCf
C1BORVW69XKNeoBq7fGusJnxkRjKPZhyoEDNVDxCIOpe5lZU8eg5+VcmLCOwTTE89xpSzDlIXkHe
nhBDbPThci6LR69Fv6EQQ7enJe92xTBxBEZH5ZE7lvUGTlU+2lpNdzCgL9HEXPNkXcpseJC1kcQm
/E1vewzbDZkBsSBOaj5Yo632rJ8IRFl1VkJ8sISDcDsVgKBQY523JcA+FeGAXnbmnmiTABti+NvM
AK5IwtGU4xTYW/Fs1C0L5kolr2nP5yKQQHZsgGIEkqaHRxoa2d6kwRysxxvDZMVTg4ZhfgJQwjK2
la9J3jSbpun8T+LzqdqnpcUCgPMgNzCPxjVNc/O0cf00rxcnQJBZSwgC+SCKH9gt3GW39go+njdA
KRrH7KbZt6tqy+/Gw0nr0dynuyT2n655QPx8hiJLRXhZ54Db5Eg7iJo/IU/z1MsO4ls0+xgmdZ9R
4+Py3vFz+CHLSrQ7cszpFluHC7sBs32T3ePlC/+8rZJl1blmmYCps2I7yxflPgeksgvaOZ8A57RY
tb58k9MO89MXWoQc5XWVafRGtx+iAnqbgATcQBOtE1GdX9ndzr3GIse0uQYoaazZTuZYneVcfMLw
HZKHrXvlfHbuBovw4zbVLNIZh5wcnzV7BMYnMOqHy8NzZhItK6YpHtm10yrfm/1BszkEUA5Aa2OT
m8U6n6or4efMGyzLpjlQIbBChBpB6rlfxFAnoPbz5Nv/lFaQZcEUuE5Zc+NEM6EtrKDlNiXXuD5n
Jr93+v2vs8/Y2J0cRNvt514Gk3EPZM/lgf9z+P1hYi6FU5FOcFv5GHlGGfRcpkpbRYS4hF0sc7h4
PImNzcEIOV07HmCQjuqvv+uUhBpxl71Wfb5hhss/M1LQNvDF9AR2wrjpS/AlqAdm6uXHPPPllpoe
sANmztwZEoJqh8kA8vDojV+XL31maJda1TkiVV7MzryTTnXbud2DZxTx5UufmdXWYkn2dVMBL1Hy
nWnxDgIzgAXpfk8Stam9dNWU/TXNnJ9TN7IUH65atwd9Qmc7AOJhj/obCNQVmutg91xrafxcnCPW
Ijn0M8wOuzfSnavQkHPI7BwMqB3vQP/ASdakbvYO9I7zjKMOdh+jyJBaXR7E/y8D99MUXQwjIrtL
q37kezlrhLTer8W0btBYs8ORF2m/BR1lwFTs4dNcgxwAyHiRiDdYHHZ3eQ32ChcUGadk+cNJZn9d
Vx3wnfZMXqBqTb6zFkGr8ZvypeYnVJSjoZUU2DT1Xww0LhBOe1LcCw8dck1pcaxdqwIdg9fv2nSh
bJ40tbUu20Lc9MmTYX0AnwUReBEPAJBm+r+qskLezDtrzre0HWPGFMgHJtCDz51rAFFUR2L4rblc
13ynfBoynH4UmrgISTdeg9uZoQFPC/RiAuGpgPu/fMaion9DEyjCR1gD/B7PHo1q5F2NzKc1L6xH
3tRA5OZBXn0OuRVM+W2Sb5Ph3Zz7oHFxh06vkI/B8yFfz6czKTgvTR2adQYEdO6irKO2MLAHJ8fM
oGLksFXeebfm+E6YsR9MOJPBjlpxP3ZT9dyyae2O2bMDu8dKGTs3F3vAWoPacpEJGpE/j5/Asxc3
Q/HuAq1s54AXljt7csugL+dfc83u3XkEYGnclI29c7PyzpfmQ2cBcA/wfCxbGlfNq0/ryOi9oMg0
1LWRpDlw0rHEBylxTAQOlSYFRE2OtXkvWxFI/No1dujlc1zrm8L64LoKTmBE1my0uTcLAMLSnSiN
eGZHNYmQ6Lu+ygPlvBNfBoAoBlkxBYNeweymQPbmrbX0A0+62xlqQkUPv/PTyxcrOANEY/FYazdK
UlgiGfNBunKjBjPOkRJbdAhhWL1qCIcVJiqEYwbXdvB0VAoLdwFiQWbECka67Bse1Sjavcjmo8kP
jeZhB7ZiAYOtW7M4Qsf3Zvrsy4C+ajgTENDsjqwLoHR6QzcNe5n2po1HDmbTM8IBFsX0i475N1X9
PpmfarLuEiPMMONsA2eEnZ8dSLFOgYiTMWGvYkZnIkxeVHa087hJNvI2FWvaHLSPM03YPDliUz2A
EaYa4D5DXB6vRwEL31ryqJGsp2FjPHbpzpHrfMAMC+dHCFNpcQ8aVgQmR+KGtTyiRQeTZNTwTwwi
i8Q9fC8TUm5nXwTti/vq+sYGcx4mU1Huwi5+nXP9AtUBbqVH1wGH4q3Hn6l9m95l9cbzX0zwx3e2
FcGXCEXjsLRep2+D6zfS6v86GzOjhG1YJfWWAbUfuNRaFdVOGPdZcVJh61AiZYHdYXGtXO4EVLyQ
8TGdb5Jb6shgFjTuijzOyxG2x5F4bx005aaQ/krBziuazZymK+bUoazdGMujnXeFhKvUtqofwFn0
UX0FTBakX+wMVo9hCoh3hE12r7eSPxJxmK2V7zbgCT8l7IieVjY+utWmr287L8OcD8GMb8tjJ6Ma
/CGyLqs3DbdmgDFVdj/PcIYxA8y43LjFfAK72veB9I2mbE2M1byx/DAdAmmuGfC6U9w99DVMzg5o
4pQ7QVc5WeUSZnz6cxjWwK/mX3kTsUfbgvDPhnyk80bRWHzoGj2fUDmB9aG+E+xuKjKywMV68Y6+
+4VnK/RqAm/KuOt68F3fuHGEaY3n3CMGoY8yvIBhI4aD6g+dDlO+yr3Qa7eG8wrlLApbssF6cEiY
WDczcMvODGDvpp63Y6oAUb7jczw0OwKuAjDaLha+Ywe2hx9glJeFoxuIJwb+WycC0Hmwra5rIL7c
7AhseM7gbtodPNA9AByHaw9WRlSA912N+FYxIE7g4QTp9Nrk/0nnPhlVBLT5zi2w5bZ1AMuD24aY
W48ABFkNAWnaUIBigYPcVP021FPdfLQuCFDJQ6lxTDR/E7BQ+y+iaaBTaClQFvqoArRDemswIIDc
12Ys13AMD3S+p+nvEUC10VPRYL5rthEo11fmK0u6eATcmCiwNUEMUlUXeeOdDZiFlz53wPDT+b3M
ZOQ1NwIAz5I+u95LZ1nBIOShtx5GSLQm1osS4NlsO7LmKFrk0Iyw66OqixB6X6ggNXiyCgjIW0sB
pAwQXjnzoNQYfkCVy3wKfOOz5JDN+EJhgfpZSEB8RY1MFE1Qd2nIFYns7KknFagd3qa2QS3Bg1vG
IYFTuEGgCZSBaTyCWNNFTv/gDoeKFDFaexEg7lFCQlQ/wtTuwlrfAo4aTViFvvHhqGRbJKAFizXr
ME2rFYDEoPrkgJo+oCYRAY2d+V4ERa64hXMXWv5gacUD6Agnvq2lgV/r4HpA2QP850Ovu9PpGI2Z
hRN+3oTOVIZNshbcXWU2380OPvM8qYBYct36j6C67OGAFVruo/RsMO7IvmzNdceH+85xQqmhhjoW
B3cYb2pg6s2KRL4NwoMN114ApQLod22glRSABvTopPCBcXM4jCVTZLTfLoSmetR6hPWWFaccagrZ
DGIMI6HZemsH5QakMBgStL7I20zkdsIULq06rMl/HviVtvedeW9pydfEHhH+Hthwb/ufeWME/QTU
tj3CK+i5G+H3NvC4ozn+Y4FN14Ug7T1BaOLkkJDqwGqxZ5W90Q6SdJWwb0KrmAOy3bcvpdiirBEp
bwAy1rhPLFDCdXNbioOPcgzH/gYMvELbDykP8gIUtkMtDjVNQkWjxHsB1hu1w8kC0yW2vGkN8bSg
86GLMmtza+XIkzwwNt95bkHSRKmHvJseSQ7KuW/BOqBzTSvEdDqUbhID+bVOihMn3Lp3TXxlBT6y
GOugqJp7m74aWAIp+JS9+u4L764385CKJuTFTTveg7QINo6CZQ/41lX/30h51A3pzk/VXaLru6Kx
3oSHMrnqsrsMAmud2cV8Bh1h6L6KtnnrwdYD+/3oJeVeER3PpfkFEf6NA1J9YCfY8FVK36C/dZML
vgZVOxJt8t3rQYWZp3a+SozAavyNnU6/+rLHaIk7JumRghs95FmOjaTcu5a3JVUHV5fS6wKbWw38
MRpUPL353bcs1BOF881tMEtnJPgrL8XoUvThV43j/sJ/TNeaGPYqb0S79uapP0IDCjQiH0u4kbMM
Og+akzkBWh020Kir8W5TZHA+GL9ZD0YEMcKJU7IZPCQ9BU10QOlwVzL4jvkgH1p4lCgTWSRAEEIO
C6+wMldfyhy8HdBARlxIhIVC1TW+gTOu0Mn5trB7F7YFtkNbbzKQOcOiaoGzb8gWt/utR26G4OdD
GT4DpwsOxieoa+dFpLatuGpbFoE3/UKoaLH1e/cwDutBLvbh2zRj5jZ9LdaSVgLBLN17jdlENQNO
oKFu7PnJsGaOy24wi15qq+ZxIyu9qyn7nXLQalWats8KfIIInt19ZBRIBLlTJm/VwMxgcFMC+Qww
eoC2/8UoP2rdog1RAKtsKwfbjwYfEV2DNvJLPKuXV8iB877AvtTudUW3EEzA2dzVaSAn+yArfgup
vQ1jUEqoKgne42CtJoxY5PWgq+OU8JV4c5xjY5JyjlBX3HOb4ThdWfDGo1SEvWxXYDKElRjqbU6r
+wlrfjCTVQ93rTHXGw3e/cbqfXfftARiAbnp9uFcY9srwKVYdXO+Y24KMw6LWLE/nqJ/0mwLmcmw
Rcs6yhSOU4nvIAcrzOJ+bEBFGKSt7goiHphKVhyMnzArPKSC7dRvfGNIDzZtMIPSyS43yi5g1D3z
dmvNlftqd7TaKKP1DkqrE7WAe1tQQ/g+1w0OLp0DQ3isCVfdwwWg7eMeHdc95P6sXeP56RqM8PQd
+Aj+VIwE1oaegZBbjwWHbHyvnVVXWpYI4E9QQkIGhBBmCOcGLvMdyMqywu4jUuMTVdDml2FMoE3B
df1odwT85zHvEb7KIUoNe/yYulbEiZ2BC0dz+7ORbXaTSZNsZNnq91TZ5S0i1Hzn+dW0VqCWQz2U
10fpe+5jiS7ogwb/qPoYahBncdTQIJnWjWO+Xj7unql0LO1EOJk5cYEU2WPXBLus7w3s4DingQxz
pZB6piqxNBPhJ0t2lFK6kxnDbcPLbYETyqCrW0S3u7J1/62sunRigNM8HzOJuvB4QiRX8xzNsoVw
yBXY3LlxWhRU6xLW6nB3AlooazZZC7YkEvRZ2FdKN2eqQu6i5sCKvIKEKeIBz5pjahi7zOVXnvxM
scZd1FGt3EKOyTXAItPRwqodMTRNgfjdv/zbFFrUanKj1f5k9GjUItgKaG/XProiV8ByZwpBSyVz
064x70dZ73QF5+KSG822y2yy9kULe7QcR2KLCxaSoa53MOaurwionxk0bzFoCUjM/liybN/NzmPZ
sm+r9japQmujoFcm7LlbLIZNI8mtDSXkLkMugljU0dAflPkEMWfzeXapvAJbPTe1TiP7Vy23GbWT
ji3L93ifKS7KmeEcM/zrxF20OMdKTkXqYHYNGeRbLai+0Cv1/3P7xun3v56btV02oa2AJWGMauXB
Fz3qfdXs6pJDtiFHJTifkOv/0xxeKtnbQ1kOpfBbGNTL/SQfOIV4mLwCx/mDy/qhougsXiWpQBBH
barcV7y0NoVbsk9RD1aAgh5bQaPbfaam7cYulzMLp6F1jU1Twh/hpO3sPsEx2P/gWW2iAAALgQZq
H7nPQuB4RxFCgoRcA/Kx09T76TlPU/WvIU8dwhRXgu892MCkKFs1028wtNKnBKeGOhBwEtinbTus
aJ6kRwPyY1nQAXIFYaDW2MGlyV0XEmcAvEj1i2jYkEctKBAfrkNqgNM6VHxmqBvvbDZnr50Yhg90
rZv3UiDMBdKoshub4TPXRm1AxMQdntu8w8kazVW5tRTN3i5/7J9XHtq5//c1WWlzAZmMAcjP/8zq
JQN7P3ORsz5cvvzPvTe6bHHYSTb1zgR9mWrO10MKKQei2p0e5GGGilMgtLZAuyzeL9/tHJTFW4SO
OrdgMTgD8KsKKKW6EqD3jvmvjJSPTgMw41C77zRjL9x3N4Bf32RVijYdSjcE/PXLz/DzJk2Xhmyq
YKC7tyOCI6/zFZipOurowN45y+pj1/nZTvIOCOcMZwgQCBLjykif+ZBLXzC4h6RQ48JIi0ysFQ64
JiW3ae5uCj+7Eph/jvvUXSxdDf3WmZl2se/7FEA0hUPK2rP76mbEZndl+M69xmLZ0SnPYHKghz05
mQOMQh8g3vGCoi2SzHa4Zrp17i6nN/xrcYupByNZzoBptuYjLKtGFPH8GxxSjthDruR650ZrsbJA
TbOdqsI9rI7HU1utuGsCsn2NcnnuFRZR2RQ1khcTXW0tPIJSW6mh+dTY/Y7nKn2s+sa+vzyh/1AU
/ncnpO4iOHuoBTU5zub7pEnQzrDbtgrdqedha452mLrKiwbRudEIjj4E1UTWroHx4XHBZR6lZkM3
Pq/bvenbM+yL/CRGqLLhsGwkTxKFE4BRIMxWEBMlBbPiWy8t3d9alR6AOk0FzR/mb+fEdm8IwXxr
kYjc9qCMows0mdB7kRxlG//35Xf9OT+gywxLdWSSTtuNkGB5dMhvPzWvIATOXXiRGiSd0hB7wIUr
+WD1Tz5kwP7tiRdrEuJuGeo+0Gsk8ljxb+ZdM546M32dxUJMGr8UTuqBstrAcdODJX0yRIq20eXn
Pnf50+9/rUBlMC/jDL1B6cDBBDVQNBMDaM1fGZYzq8NZLD45lkpaqVfsq3LeDdDqQwaj22/bK/sb
u0qv2cqcewv2f9/CzAqOPsk47Buu7ikqkY1In2TpxJcH6Vw8cxbxbJicycmAnNg3I4GAoIUDfjxy
0ezQ1XPXtGIkUv2QrrjXi6NLh/zOHNx57ScQ34VeuHfjQObk5fLDnHvXxYaDBUngCJW0e9tr4ck9
3LhZ8wJq7j8dzaiz2GWqrOh6CNd1+7qApZp60bO/1vTWRrfr8vOfWYJLbxgJvW7bIcih3alsw14p
4LLMLH28fPU/ytY/7JJLUxgIPKJOMwCB0sbzSm2Hbbavd2zvAAomgurZi2TkBEPcbofj9Kifh2fr
k8C/5ze/NbZJ/HLlI52W/U9PsdgORtOGywR0JmCICCCS8Vl5aGG2kArNPm34c1x+V/vM6vrz+1+L
1/MkpHocsBwMPcInyCrQBM8oCUfGaoqVzFD/HgqaQn2uE6iF1aj4g1b6mZmUb6t0TNdCN6h5z3aJ
ZnniRwZzoaAuEihxjAO/17M9PtN8RjPGGWDu3aPeZ6IVGQ2OZNvObXEmmBiKA6RXt2ZJ2UvCYWQB
URIqvu22S25bCKBtunocbqrZL0D78owM39xtogS04BWtM5QWU3RGq9ec+KMf8Q6FPjSf5IrNrD0A
0TFuh6RGua0UzFGBIHP1kucsvYU6B7rGnYCsmlP6ccV5GVJUpO54RvpbL8nkNZHrn1cc8RdLwgC9
w/YcwO4s/yj7yIEsuPNP2y9Z0n1FOTV6OGHicIYK4SMWc8OANs6VQ8UZrgpZsnznzoRQGLC5O8B7
Mg7HkgFlZJF0STBnGdnMop4/LMaKt7Q3jQgCPGiEmbK6NnDnlvppQP+anzW6DtTsUP8yrffepgGd
kyubyDnugb0ILHmpfLe0XSww1ks0ejzypnlfHSdhOZEBunncQawikiDhxmUqp6hOEiMSEKoHuGWc
nzXNszXEnoorxZlzC34RgapcdJNMECEm4SRwC4RGjt8q4xaOzdXK4VDCMVNIJlxe+OfGdRGOMsWQ
aZS4GeuaTW47b3ZSzVc2FfoHMfXT3rUIMBWK1rSwMuAl4M6+NxqeHBikdR47ze23eeTzXqDkvO1s
jnMqyuovQqn20yvdLIkAnWsGcC+qsgt8m/eQJPV4NMJH5yCBiY1lCtlbtAmLtYsgtu/9gkRjm6Kd
584UsoEk8Q5Dp6Y+0Lxt7pwM+kN5J+WvnE7I1QwyjFudABVAkO4GIzH0Ae0z4yAmxVa8qPkd1aq7
n/rKvTshm/4TkLCE1B2EhGF8TyFEaHf19J7WvrrrmsyOW1mPL2CrAYY0qdp7rXMCIvmsyXqeRyUD
o03Vho8851Bi9qvYak19lCkgzSlUij7ShPSPbZ76e0Fkejch54/GCmJKOHXk+zLh4hYVBy8Qdjbg
WhO0kEyVhFwOug2JQHm76Qu074G/W1cSMpXppD4Eb9r7TIwU4uxe82ENUsZJzvoVaNhZXJodmreI
znde0xl77ckOrefW2vYDa2B84qEdTmix0t1svUIPmn/4vvCAU1JuBGFWKyA1BPjaAf03OiYKqnKk
XtssrSOYCo4rniFoOIYanzLIE4e1mn3s+Ra+52j6eTya8xQnY6Yi9D3tOE+a8pE0cFyBTRo64o5b
4cZGvu1ztOWTGgKNSCaz5zShdQw5LfPOz1yo/Sbag7sSkBWl0TQxI8Nb7g/1mtWsjjTywhXoQ+0d
0VW+A1o+v4UPhB97sOqKEnhBR16OdqY3dredBkeBypp9wTe1fOuKRH41ZJRxU049g3Rwfy1tOVNB
sRZ7mSGVdMG+G/YOUoigH2MAT+Y4uy2uObOcu8FiR8O+UYGFjWCeErKHqvY6y+SmasxuPQ2uHeXE
gZ2hvpLlnSn/0SXkE4r8U2u6Xr9nVg/lXoioA2nUplsmJVTD7KFZ0VaTuIP66FPn9sl67i0BKU9t
xsy23E1CkXGUI1gfM7WATulTaE4aXHxe3uF+DrnUXOxwDfVlblLwbEkPqIKbFxr9tlLadjD7PSB9
/3SXpXuaGPyU+2077mErG6CvRxu0Mouvyxc/k5xZixo3WCIK0K56hNM6OsuYh2N25DqNvOJKG+JM
dKfW4jCLncgnNg7x0AMwk7jJ5ve+77YKqyel7pb2c5wUY2RUdFcZ4spNz8S5pXtanaqJJQZCOqsL
fePSsoBPWwZBWBdIsgLRNwaauPz4tyE8De1f+YOdSi+rrRxBvseWD8hp8giBOLoaJ+OdAowTX77N
mcm2xChzCPtPEmR3eAyeyjjubu7stySvrrzFuSFbxFOHpbkyWQNMPEBjCB2rAdrbVENG3YIS6BUb
w3O7xyJHbSE1qQHxHfYoCPXhCJlWqGlna9u27jIG6ILljB+Na3xfHrEzCcjSnYylpqcIDjL7qful
6b2nXy5f98yaWZqR9QZ3zAQy8/t2PlmSmgOEe+TenPUH74crPZwzX5stjmaU8wJwV2fYa6gkQpQq
gMBvaAFCePkVzD+7xw/5E1vMWkiUSiiHTSipVNaGgQDul4ferFY2RDolNAgrAbXhg5DvLIuT8lcD
AFSW6RiSeQGb5aZONlaGlKB6gjIqnFTWzHsq8nJd6dciq2PtNZBNfs3/AHnaDbPWrbIP4/CYQJjX
KaITNUiVH6ncAR4eqGTdEOhxQnw07VbWwO8SoOAE2HdtJ4OEClT9gIQ7DtYmQ1QboKUHvOAAakMB
HFyjXsEXCRGsAcd1oF1qRbX8zsmxIRSXvu9I0FbVCvDNWey0OW/GInbtTZK6d97wNPJvu57vXTqH
NrT+C76ZgS2dWx0U/iHpsA7G78ZbwZlqlU8C8LOv2oLSKgwmxjwmZRn5E9I1FBjlc1WNLwIA8NGN
tH6H8g4sLDI5gfkO8jjSqSYW3nosd3oCQNx6ITMwPk9FLQGOf5cvcGvAGHOAPYDbY21gKOCaHCPU
JfiNuYkDQb8xEvSwpipyhnUF0wsAzWegUoCa7sljaZbhlHTAkX9JFjUTCWSyotUjhwMZYC4APApU
r+mTbeDfQLLeNdYZ2oOdvElqmN65EJrXH2ZOV6jEBkZzD5MhFQALXOUuvtoqdTYlNoMxYCYaBhpK
3fvM2dYZ0NtQyIY6bh1lLmCAXey4dUCbG3fEYQJoan43gXBYAYSnwHJUQJj1ZRVKK05TFNKBWKef
rX1zOmcbvAD8oAAG0I76CorhLVlxND9o/tw0T40awsqGhntaRnQWocyyoHdRW363KpgjGEh6h1CR
XSkPUqmgGg+J/s+oWZCKB2nG9QnvNq/0hO9TPo/p3rUfzRwgbAHSJcGJGe2DAHBGhUa/of874TgJ
sJYWDT0gV002wsJpDKA1DyuMmw7OFOVN82WV67II0jfWB8L/bozfNPtN8nC094kcojxlV/b+H3cc
F57E/zfEwMM7daRtiQPp5Ka3yruqzj9sgeR6RCPxypZw2un/Z0fATRapnddIaae9qg9jqKNyBWh4
JFZW7K5AWAi9CKLQAaoc62GtbsTaiHh0+b4/905x38WhNKEqsUzd1ocuglHK6pMG/VrC1awOfw/B
6+FwZOHH8+MYpDGmUGAGj19f/6R4iFsvEjiIlaHhV+f1wRzZIRMDoO59cU/NYXX53X6MQLj+Iqgm
ukkY0To/oArbfJgZRX0LPN0rWc65WbGIpuhRJmY3VMWhcZ4Tc6cA9k1lcaKAXJkSPwYh118WQf8f
Z1fS3DavBH8Rq0BwA68ktVK2vGSxc2E5TsIF3Amuv/61fPKHJ4hVrlySHAgBGAwGM9PdOQ6rjnQF
P/UaCua52YPXp0RLHAPP9soQijnIiVCwXjsV6O35abTmYEhBwz4VG9E+jP3D7S1QDSBdpAOzbLtj
OT918V2PXkkGvElEdV9AZOxrI1xG/hT/EaLxSlBMwSIZHC4SSIickEcBXKFZWSWFHcmouhap6M7O
+vLEWPWIDpe9hjfm7V9/tQKNPb4M+enXd8JsMt1OMyQ0mkNtOrsiRzwDlmMd/ZEZ6Jyqmm5GA8mC
2+Ndfw9gQOm4x2AkTLieZyezNU5IVIDcn/roCw70Pttx3N8CSXzNhMSXla3MUWXH9L9zFFE/lIj6
59Aq5/vCIoD6iH1ZabuVKV0NazEl6ZjrLcgeqhjfZ3fOGf2oQdYAKeAjRPHes/s5oNvYdybf2CT7
tcaB66lFjCkd/rnnUc5TjFnknvuSv/IjVAbYA1rI341/EBcQsQ/Vovj37Sl+UJRduRzkd6IzO2Uc
o88yFMES8E2+BeRlMxxQAj/nwbJ/zz0C2w/EG1yoL/6WOyTs/cyPNrm/5o0Umtiu/JIsnGyoqHbZ
Rs/aAtAUpJunBwgEet0BnSJevltDaCtHkpyGnuLZSClGajb8yQbvBRCFHvdLz/ANX9+gjuazlav9
8slrCyt5j1KnLbNGLCydtHtRO8jO8W0kxIvN6s0IEaCVc6c4A6ZkL2j+nu3I5XOIuP9sNvX3YWif
h0tz0m0LUbgo+bHFWUEN1jtTyNngCfrbyNZo2VRflhIIkYHekoXZUwjcNiSXfhXm2+2frFh6+Y01
ADE9Zwt+sl5rB1SREJXW3anl9R8kajd5M66tvWogaY8h/pKDOSl3wxpgRJSiPCMKZw6dOsBTnWh/
ezaKi04m2WxqJ2MagdIQ4cdJC9OOAYEQjtWa41Ztw+X/P10U3EEfXtN1+H50aod3Wq/tr+qHSxfC
0HUltH6GKTQRm7O6Po5dtTWj1OdrMYBq/SX/Dx0boyMAiIaQF/Vc971gtX8B+CA7AHRZtZKt/OA/
vHKUDekaQLK/JHaLFWq3wN7MiU8frUOzj+8hNxQ235uAvufW1jx3W3cjfvM70wMSzivvkr/G620b
+KDgu/YT5FPeZwmrO3MKk4OgHtK/J+i++WVQBoCM7BxAJaHt9Idtm225K1aaND/oCq8MKtNyFrzX
WGdbE7iCug2Qzp61x0vR0/y/MO+7LhAbhrCdBxAC9JlPVmpZCnuURaMNVM9NII2mEICGRrwOeGHf
XsTrpSXHlWk6F5JQ4TaYD/dEACyCr3kv+aHwKu/8bfN0SL3f+bY8T97u9Po2B7p/AirNe3u43BCX
R1KGl0q61QLUhFZ+keKEfLAkfTp6c6OnNSGXXQX+BSqNhvUy1agyJ2ucrddbRzDly63xaQRQeoGZ
dMAIy9l5Lh/QCnDn+PVm3lpHeqL7ciX/p7pYP+imPo1TQ7BTy2c6hcNWO0P0N0wf0e1wmo7NQ7PN
junZCdYkfhUX3gcFz6ehdDr2kLvBLrqx5VvDtkGbtWauGN/1NjcsmORS2qF0AHHC1wH48F+QPPAA
lfTZLvmTPcR7a/DmeyOcwvQ7VJXO3Wl4M7dFUG3tMNlkG30zbKinBWv2oTr2Hyfz01zpYI7QTMMV
OR7rE6TQ7sddtXOeMPazs1sQdlo+xGM3+c46zLvbp0ShSO7K8taJGbcTrWAyQMUG+ikOy23lO367
GXHg01O8qzfI7HmAjm5i4A1WwiXFrsrco8YiBGQDLkdBN4B1BioKmncFdL9WZqU4ajL1aBahxWDh
l319j38A1uNd/JkR9PfpPtr9ajwob20Gb/D7YPoHVu/ZQ2/iKfPqu27lGtcvFnTFm37Uwj7tJSKd
nvYpopLagoRWHO2FtoDIChofWR9ArCC2uy2lE8RPrYNVZs9G9GNl7qqRL2vyaWTgia2hM7G2F8a3
8lAf2C7eAxAZ8COi/R33u2AMJlhvf2D7clPv1nSfVR5XZislZT9r2mXk0V+2/YZ72gk1tK2BP/Nm
9kd/xp/sIIIKOwKNyQ0ShB74uTyUVb0c74DKr/fi2L+7v7J7+x3I78vOwPLW7gTVc+vj/z+tzQTF
J1DdXuwOZEpn8a0GQv2n/eB8B1HBeILe0d/ut76SsrjeHea4H17602CsdUoeMRihBfOLdnTD9xfy
PUCF99EpOkEJO4AQyB04AbAN2UYLog3boNVp2/voUFq5dBT364d9fvoRQoNcFwKkCSxSr5HY0XFt
dpe47pqBS2FSg66CrIPEYQgo7oSLNX5ytuiBQcZP7Os9xxb/0n4B5JzcQ6/IAzNtqH1r9lZw28pV
05IiJLDxd7rdYnR+AVemxEeDxMqKqW5RmSN1SAaIOdcwEnMX/YNQHLDnCH+Gjfuv+8bC6nmNyU0V
acoMn6YBsbFl+TCQ8sAep5fosbi3j2xXeYnf+AmA5WfnfvAWH0WIVwGI7lY7dt8Q9a74ScUqyiyg
fcOzCbKqE4SteICaBxrlnm/vj+qkkYvZfLK7dKQxNIQRIhhn66X9hjrJXf7chtFW/Ej/OD9m1ANW
omXVJC5+8NNIlBJXdyOMFGU8GEBPgAaaNVNQpNWIZOQDWlOY0xr49q8W5CKph8LLz+Kx+h69XnDN
/rRptrO9i0J6gqT43jisrJ7i/pK1gybWMSiWLXilPRZPC2KSf/mr+Z2+NhDEA9Ms+uBBMg2qDU87
aCtjXn9dsf+jCoWCjr1kWMY2SoM0rqHgiCxU/MsBdU2RuCtgPEXekMnSQe4I2c9unnEv1gOSlfe0
QfEGdAYQajjoC545abLPymLvgrPv9mJetw8miwmlxsSY2xNEcVVWgGOk2YzmGkni9TiGyWSMsbYU
FRfYp2Z+G6cjYe9JtvYeu24D7P8IGM1iGOwYG4JyGhgQzhDUDkDvcTCCyx3C/XE7Bsl9/Y8fEFS8
ucfyiSKhdQkPk5XgUBGQMveypJ+OVhRltqUvOsz/++wDtX6XHsFrdYhOmos30rDRduREgxLxaI6q
z9Pt/foI7f//ZmGyQlBeWXbpZDh0vd9ttLMeWGG9nQ5QnD1PezuocWfqxxlzLe/mfXG29+3dGuei
wvdDc/O/M4ZydmS1Fca2d+l++Ebusmf7AHzKCyhXzigErC2tyiglxwLAGvCMFo7BxBz07z1a+e/b
q6cIPJncQJxn9YDuMZjNdDbO87E+uB60yRHrkjOked9XRrmeK8cB+u86ERvEi/bF6bbB8pK+xff0
mO7LrR5q985Gu6tAf5o8tfflMVp5ql3n/HeY3F48QqAd9LsYMTlNW3tnvfC9sY+P7JQeyLY5QP7c
52d3xWcokiFMJshMQcSwpDOcRrWp/hngZAFLG9gpvtfPzpP7q7zvDnjoIoNsPU5HiGj6dpitHDqF
H5ZJM5MEBG5GjDOXuwATo37edaCb4g8ZelCnhXi3N1BhfzLSp2QadFkc2F9aJZlvcvHcaflKaKhw
inKZexrLMWPDNIUzM8BSVmTLYSYQGOubely5mFVDSI7JxYOqmaBuG0IG9bsNnZdyTLdWvlYLVK2O
FLzUhQZW8VhcVoe9Tq0d6FG2cgEqtleuVdtosizB74LLDqLdZEp9N3q1GUrl2uhb9ffbu6u4Ov6v
YN1FHTTOHeOQNeCJGvXuHY3IaG4ZJzgDa01rTbUJUgyOQqaIxp5hlAr0SMQGC9tdPvUrR1Dxdblq
zaGrjtjUNQ4xI95UDJs0wl/ZytcVKyQXrGMCafsljUCfOFmPrWvvMjpvo8bZQXhnc3sTFAKQzLqY
wKfbs0FrMvqsNOMwttTMN3PW4ahZtmjOsTGCyl/vy/jsFp114c9EUURzqgrUdlb5TNOoWPkVCnuT
67QibRnSjalzaFtavyz5LA4g0OyD3G3j92rRxa6o8rWY5Xq4zCzp9qSsq4amgyjjZNlsr42oQ7uR
bQYiSXTwppn8gJk3L1HemmCxqPsv3kYyNilFHzqAb9w82LRGo13S5pW2ZRnLuG/2E503uV3qSLsk
Ij9YU5w+gA9W17du3HPhDRSMMoS6UR3UECRC3R+aVDF4cLxYK3MwibXWtp+7+Mdts1D4FrkJIAax
RQnZE3YYM/cBathn0gwrn1YdmcuQnwyu6lK7y/XEOhhQIgHrFhSJweTjadm04tlV4ZFcIrd7QlLa
gmcoW9B+64NFq0Vj9pzt+xiV6hkC3yenJHPQtETf6n1qbyFDbSBpqy+Q/+l4YDLb+HN7IVVHWHI/
FS6wttSIc0Ce7ymZxYvO0m0iLnR67hrRr2Kz5Hp5POZijEC4fACF7Rl8/ZuKrkl8KXLPTK6DlxZN
50QX4DYdisCNfoNhyouX+JCglTIewZiE3nj9n1Xr/phoPnXf9Gz0wRVHnHK3gHdzRnWwvWPuM212
BRBdTf8jAqVdeYCso2da50wHZ2v5rc5/OhGasRyoaS8vt5deYWhyY/Y4GCWLM808VBMRzxzM4dte
ZGUAoDdd4QRQ+C3zsuufbDkDYodYLIGlVeBsS59nB0x19ewV8Q9r+JKIiwPE8X8H0RnPp6K3nEPN
9NOFn6y3QZfIE9AmsZVyosJKTelMmprVmBpzzAMbHPTKR5BVaWZhQojBWAJwiawMo7psZIxFltpz
SizdPtAJiEYA6xL73RiIITxoU02gFLFRPKhHfdsuvQgMI22ea7CvJJ5DAapfiSoVdiGnV4UeLbMz
tG0INYK5rwGRPBlg/LhtdIonx4dP+mQR+FAzVLqrg96seZxicSGfBowrX1Di0uwiMKj9Dj7nFV+q
OPn/lzetSFqiqQA81ngc/MmqMnnK84avbJfKKqSLshfWAIaI2QHnqnhsAVM1pl+zq5/y7u32Yil2
4iNF/2mx5mKwGjEw5zAIErp5xi/UpmBGNeN/twdQzUDyvgmov6K4z9lh4cujZaOA6tjnNOq3EXRZ
VnZcMYbcjEKEaQOkVLADdzK/5ndur52GFt2saPi9PQvVsZFBAAmzK82sR4RHM7D1oB3khrGhXOyy
+qHN30X8WKErOuur96bhK08Axd7IDSt6a6NX1i3dA7NT92Wyq+7JZmYfexSvg7+3J6Ya47Kkn/Z/
sg2tzyabHWK9HI9RnCOPbaHW7plxY7OV1VOcEblXBeKQUZZS4P2sGvTGxfQC0t0V+1VtveQ2LyKt
I2HYekcwPwZKME/PeX2f9nx3e4FUv1164kU2GYucA/BR9F2Yt+RnnM7/bn9a9dulw42ksYgaoKPC
DhKLoO023RfoEHAwR9X5Ru/Il+g0HCY3qoCwMO1JA6wPgrLQHsi2rsf7pl1raVME8x+N3p9MSNMz
VyysnsOe5bZnlMN20fFGKss92AYQZDPyJ4qjVwAG12qml+TXlcSf3IECIa8yj8xOD4eqd07xEJXf
CiOpwQAPYaEnV3cslBB7UaNSlmmahwpvDRZkN2ebpLedFcNQnBy5ISUx8YQVU2eEvUNejLp949P8
UpDq+UvGIXeluAPIDXg6GiE66/7pUKzruR52JnlNsii4PYRqBtLZh2oIN5PIpZDKa/7pFCyp+tyf
0XG5Vl5XnB25zQTQX9IzCDuFo20MEFeY5oeJ9msdQYp7Xm4uMSYTZKm23YRlzjSElOMW9HqOT1Ln
WPK9KNm3pal+fm2pJC8wzKA0ZJQ2Yey8QEHLG+pwHn/c/rZqlSQ3YJkd6S/8IGHaF2fDLXZ1ba14
R0VwLDeK8D5OtBjy3qd6Hn9H+fSUF4WBXuH5dSTRQXfwbP3aHKRbPmJdH/WJaRz4VP9ICANuyeqf
bn9bMQm5BwQCymWuQ9gm7PMY3oTv8ioJms7auaO1sZfft0dROGO5E4TlSbvQsjXCunlMhucaDLzE
ee+HNbyNYpflPo8LKHbos7LH9+3oCDGebpMa8VrDguIofyTDP/lgd9CxoWzRQyvOHnTiPHUuWrpa
e8Xjqn78ZdhPnxeaMdkApPVhtbiHuHJPrqVtbq/71V9uM5lj0ImzLgW57YICx4VVwfbbLN8XxpoL
Un1eOrigamk1czKXkGmt4S9pF2+LEizTEWnX1KuuLg5mIJ1fMbMO+jdRC/quAWx3KH0l0fb24lw1
Snz6cgF+WvdqidrShOx5OELSCeI3lFkBS3tQZq+tz0cH2//dpRhCOrnCsaLE6jsK3sXicUmd7AXa
Uc4mTXjpa3pRg1KhmStv0Ot072TQQimHOd/2GfDjEzKjaE6cp51oajQh9EZuhOaSV6hHxCAZBNpH
wCG4LCRQ4HrrY808UR3afLcX53pLms3kG7gHDN/VwEhxhNOEtAtUaIBGsMDHfyE+Lzqv4famQL6f
dNyDSKpnj4fCdMG/cKZ1dWQ9CREz+HV+SC6OUaz8rOtNj/hZFz/2adM65AaFVhfRcZytv02tbaEB
YiClCi1Dm4G2dMoObcM2cUcCfTb3BAJFgpu7Go8JDoWI24ujMEqZabIhLEYeF1xPZVt+J85Fo0nk
KzNUWKXMJjk6YKgv00k/jkAIWwv/0/T5eZjc8zQnaxge1e+XFjEa3GLsBKvRzpkO921aLZCuidby
OVevFJvJZN5970CIneLRnkJVxKzbwtNi4+gWsCPokII+lpDd7X1QrZXkOXVwXIHP1l5CizZgeGep
Z0AEauJpgCrl2utUNchlET9ZHM9M8MZ27gLdXCBV0naEhA89N46zz5eE+7dncjXMx5pJnpTRHASi
cYUsQcXIMypHpebrdQFB5RQaqoeWsPkZOljdAjWOEYqcEAFpV4ZWGYPkYWMUHkCcrZPj0Eexz+r2
d+NGK6hKlSlILpZXM4npYuuAadtwHYb7mrgVuIWjHWK8JJ+ilUOjmoPkZ029gGJIlvehCZ35VKfv
kPJbmYLi0zIxZY0LqBrmjByr0fjRtE7nJbTUg9vbfjXKtpkME477qS6LjoDlueuRfs7FDyOrHsGA
HPSgsAKwfYRsRbcmyK64rmVwsEHEbBZzTUIT8C+AN5vNbMSvo9OvBDLXCxOYjmRKbTz0Tk4pO5oo
rVaFvSt7zS9s+7W0xImAnc3O3E2G61Urs7dxXHZWIbbj9Of2YiqMTa63LhUfomia2dEdnqviZxHb
gWUjVoZ2TzF9KbmKKUqWtgDpxaOlNY8NB89DV5janc0dASiySFeMQjEPueaqD+NYQavYPo62e6hz
VO9Q+h7TjWPgMl0LOhW2IJdeR7ufGy237KMx5Zs4Nt5zlv+ytGztElB4TbnsilydyVOWRkfQBIH2
Ch4L/NYgs/eKLwGRbECP/+uXScqoq5dxBPnAc1kzD6wxuwmYJDCXB6Rbqx+r1km6YmgDVbvB6M1j
KV4MG5Dzy9mk7orvVW31xel8ultE2xMzyzv76JgtCYk2o50xSugr9mHaZy3k0hzwj25un4/rTUlY
MemSadwUZF31XIW6A9YQSPNuhrGFGo5rlnvIP7IcrOAJIFVFBn3pIrI9Srpi0y4mZI+EgRbB279D
saQyAsdabMhKtBkugLbcjQt4LeySvjdijchacZfK9W8hUCHoccUe0VNLF98tLbYfSVIGvDWrnVt3
xiYdchMYf8d4R5fJsPvSvOSy7JC1vAR3fRXaxAFtBSSfoA04VGvcDoplk0HKbEigzs47EhqDCyWg
A7JjXuasNHYpPi6XWJMcl/RS4uN6/ktfnsruvVs7p6pPX+6+TzbuoHwLoRtHP17IA7wOPVWuwaA6
h+b/2+uucDVyHTTrEwKEMcTxgAyFvNd4MPsSODOneKGptRaWX07klZecXAkVEXp3+r6EUXEtQf5l
PIglWilFqL59WblPK0SsXjcGmOzRFOJUcFAUFnSlxKVwMHLhM4ptbSyIZRyHpK+EN3HQgyExxZ9m
u6j8IR9Q7ab9GpOwaqslB2MlzGGE9e4xMiBYBtYcXhDgc9eUIVQbLYUX6IumeoIekSPVosaHuH18
WmIGANjQzjte03zlIKsWTYpaq66Kc0B0CQC/6DWPf7Gh2SXsOQFnjzCr7desVgokwMVb9qbRG8ck
jcj9ErtNoEMObG8O2rQdTNA43R5HsSdy+c5pF6dMevMixSWenSg+IZuwhYLwCgpR9XnpdFspKFkd
6AiGbvI2GG+iAaNJuhJ6q7592Z9P54Kmtdm1tVWFiZkNB7tI2Uk3oH6oNePaBaw4ejJzV8cE7p2h
q8Ksp8/2RS93Sh9uL7zCWuW63GL0LRI+WhsmtHktRsjosty9o+gnDyiIyFYOuGqNpAiCsoiVJEZM
b1jQCY9dvLN7tPtkK1aq+rx0og1oEbsJi3EvTHz5NZNxAKU27jl/Zk3882sLJR1rPEn4IJZeP9YV
RI2NAWq1bDjWCflT2XSlj1+1GdKRBmuuVVCoX4dNu/hDuQQNUmxW82bzdnN7FqqVks4zajGFVrMP
kcDlDEHAzFtq8VDb9UorjuL7crmnTPOSj005H7lp/KQCD0P0RtyBvfvH7d+veIrKBR+gvzvmpHYa
lijEkGbeTpoTedMAudWlQQbQzDYXhZeV1VKcOxlQvID/K00tIC+XSD+lRg49Jbpy7q53jSNFKNlT
FHe8ZovbhIzozQ6EnNmx6vIp29CyyO76eMpybylcSBhhynnrW4s5hA0T+iaCOlABAtxM4+CP486P
2hTQ2Jgze4Fm5sDz0QPBdvYoRFsPAbr+4yKo+wVkJiKfv2apH/nYT05PxPGo1xSqHRBM0zZZlb5M
tAD9wAKSlmSNZUdhTHLVBzRLFROVPiEGLr/X7ei3kF2PkBC8bUuK0yaXeyCsy6heG9Mx04dum5BU
7BvdNjbxRfOUMzNZCZxU05AuCCs1FjJGU4c8LOSdGbln4J6frHYlKP74vVeCPrnws4g+imoEHcdx
zA7j6GzKxgLB5ptucD+fT6VRnIFkhbSK4/MFut4QnZ3oj2SCTNTwlI0N6Px+aWQtlrsOBLKZjOwd
pirikOmajlpftkFc5+1+ZCV9aEGnvYfP7ANSRv0Pd4nQQmOKtATtI522uhPlhwhZvsdCmGJj5HUU
jA5o0VuNFFvHgRT1KCg9lKj6v9w2gMsGXFk4uTTa8JkzsOxNx2g0zJAUeXEPOcdur3UROKoAAN6A
GrNdCUEUgxHpvJsOy6JozoaQFcmOX3i8IYajYVa29m2hK5eUahDpAskQY4qoSCEu1Zb3etFVPp7O
zFtasJPYenwsoC9/e+1URi3d6FU8d0abWNMxr1+jpfaZNns8/hK1EGxIutAtvhRF3hByjGrxjg6o
cz188Q0pN+tpBVp0k8pBppR2j1MkUm/I4y3pi9fbC3MdtYjfLu2BY4hL1EzJUUDhtnCmQzGOuzyz
kO+BVKle9X5S6+EE6kzP5NCcvz2syplJF3sj9L6H5CsolbkV8hG6ct0DM7utpq0BXBWXoQx1tjWd
VQvv01DX4u0iWNhSbeUyVNzqRArPKZrrC31y7WNOzW3nuqDr+8nNJwNhupsmXqLH/pdWiVzOzadr
qySWW04jiKdJVYK8hscjehJ7Gzz1YHWHlGiyMiHF6SCXXfo0zrI4vO4hV3BMeVEFblqIjVW3IKHV
2NdUGNHg/N8heE3aJO4QE1i09eyW7ShBIGSuSWSoZiCd73EZ6qjIQBZs289R/L2LtikKOrd3QfVt
6XQbC2SUod3Vh5mbkqCpYtAE5cY9iVJ7ZZ+vGxSVleh0uoxaP6FikTIG4MT4mtqgdk3j7GXW3GCy
IOOMV/PKBXzd6VK5kghmzKnrJ0TtxVxsCq75wl3w/MiPTWV5pb4SrahGkfbbmHG8J0aW0Mm+644A
Ufe7sfxaoP/QJmtO5PrGUFkXOKr1kuRCK5DzrI6zzYBi7PTc6y2xslSqfZF2Xmsgy8MqYwnT6L42
3e0gJs9xvrnuHAgIuJf9ly5bKksEW2XVpC4tCPq/Y5CGONWOZxDlcZpw4VmIpr0vvf2prBdMZrdt
ZrTSHyfAijxuRj+EYx5jC4it20dFtWCSWy8b7vKpg1BOC17w2pzfzDIfXqLxAiOvujLQc2ghenPO
16i9rnt5KhcSdZ5qC4kaEvJq+WlY1Y+Z6tvbc1FYl6wbO6Y8N0ySQDO2ctEp6pTF3dAky/OMy2v/
tSEk/75YkFdanJQd86wftm2e/7aXqNu2JuRFvjaC5NmdMuuhWaotod2iOpkU5g9rqb8lkARYGUCx
4zIillkgoI4a2zlWmfWWkf6+rOhjUV9E9oziRB3xu6jtFZ9yvQZB5cIu5GVtswEp4pFG1PKiuLhP
3fIuznpQp4s9dGofm26IPQuouNurp5qcdP6HEngWGxJ0R5eBWjo58PZXRPax5XpIlnozKb9oavS/
lyOd+6ZaauSqUcXxMkyhrv828xfdpFzCLdKERRU3yDHNlztSXVgF53OkrfU2Kzy9XLx1oZ+HFE1O
wpSSAB2uCTYAUj2aRQ4VCNVBjo72lNv7oTiSchEXtbZkiJcGuerJMANXZx3QayDjTUe7W9lyxWzk
Em5b0hIqU2MX8vqBO4aPWvSGgDwM8jqRpX9xEOncJ0yQqrVEF04mXptifDQrekfj9gAy+de+aNfc
8XUMiE3lcm4E9R6XGDE9Jl32wLNor/XQ7TOfUy33zQKCtHW9n3OgtRugjaz6a25NxoHqADe3I4/S
EEjnU1caP9MxL303ztdYy1WbJEV7kNXSwGQxT8c0uTOW6FzqO+hBgctlgAjfGo+Fos+QypVdSBBr
BQi/q5D+Ei8gZjiCqaPf6WE0euK3/c18ts/xAzmBIWf/nN8l39Pft638OpUxdk1yB/XiFpowMTB5
rA/nqvbPEMY82JV/1vcJgs+wONiD1/XeEVxDvv732f75zJ+fs120Yp8KvycXXQmvuJVU7XSs6iEs
Xfo2xuiwhyjZo12PQccZD6jQ1wgbVKNJQUNt9Au1e5SuQbLmL8tfk50aMDXn0TMfhT9FyUqUrbAa
uRwLbfbCcLSiD0vnvctaf6ZZEFnZFmkOb9DWRlFEJDL2dcpFPXAAIiE1D3nA2fWBY9ndNgyF+5Nr
slqWZG5XkgLByBzYtQ7QQH0g9rwSHSr2Qa7GsrKMB0ibFOD1+9OVOdr+IH/c/7bZSRv0Pafxym2n
uMZlaCpP9clO8ss04Le348KCqAbLwjTkp3jBHT5A+AMNG9Umgf/42s0hl2yrBqUoqF0UoW0au140
m2yg35kjvubxZIgqqvFx30RGHZKlfnJL4yyW7Bgx8+n2xqtsSnIIJfiG01ib6rBHTtIs6RaClyub
obIpKf2jGV1vFulco8y1JIBYQ54h0fgTJbOzcuxUP1463uaoQYzI1HAgqnlr5K0HlpCVTyuSV1Su
w+YjN9Iy6fowT/tHNzFRIyeN5woW5GN7KIz+MJvTlhvF0xCNh9uboTBfGVcZV5C+dgVSDYKjZ0RA
mo8QwJ8XY+t0+qEtID8StXEgrKpYMd5LsP7/iV8qoyq72XbtmUNqCZNtPWRRIB8ZvQ0DKKRWIQHX
RU5sKhdtNZCJEVHCEBYdNJ5QSoIiWWJA8Rd9037ba/pJVOW4d5zZODqNY+z5aDV78FDEB0Kg49y4
rdiNaOBDA3us/U56Qr3YtdI7c+x7P+8L8UxK2v8ctCzbXxjTvdaJyAFSg/mmstGg32QQyrMSQMkX
UIN57ZTaT5ZDysfb26YwdLnUN5Z27Ra8LsNYGBeo4t6Z7EOSGiupAtXnpZBkQil0dhK9CKEJHLRL
tG+j5K7WmpVjqjhEcmlPS1utmaIIdOlQmRyLbvYHAoXi20ujsC+5tqdD2BKobVeEQ9k+0kEEJckS
aD6VT+gGWUlxqCYg+RkA8mcsNsR/u9nYjbUDKZXp++2fr1p6ycGgNl8MxaKP4aJ9o27iLXio0TVN
B8XH5aJe2k1avMxTgVg2exbEOQ3Z+NyuEg0plkXuZ5hLLW8tN4F+ZLOwZ1PvaY7AropWVl0R8hiS
VZpUn+2qXnJQ4oPTRBDrOY6zMKL8WUuT+7IbvkS3Ce9h/PcFy7g91+0MwO5AH5q82XRtvxL0KFZI
Lnui1YoRONY81JbG2LeGNkNYy1rrflJ9/bJwnzLffMpLl4EeNMzibg+9qlerG9bctvHxLr3muKV7
W2u7hoPYoQ3brC+eW8O278coA41PE83z01IM4+DRVhi7rtF77rXV2G1LSt1XnHX6LEBQWJ8yEAUc
BZ5x58o00qfRhVh5oPPZeIsBoaiD3lzA8JugXc/8eGLtx6ah3yuLk9JnOgPT9tKALadsp2fw7s8i
cIe4aT0X8gidX3cksS9KA/0+B8ov8dzCGp4Mq4gfa9cp/cy5KD2jcYFAxaRwQSEiEh2QkwZqBcBk
F8lWM8vaN6Bf/CtHOutX6vbFj6G0up9AoFd/IreufkC+WvvRLkYetAIq3d5QuN12AV98MJJx2iSx
VhwNS2tObELYTObMuneW2jyl1ViAl58C7Q9B5MFhm1lYpVe21BWBZbmG6XfoCMWvAe/Av8YyOJpT
q9wv0ax8Atd4AymFsgDjUeqiS28oWuM7ixLylPbJ/C13qB5A2STdu8x9MZyhAQ6fD39LPanvKmG6
uxadFA8FX54Bhvk5GvNwdAzwNk+tO4PYHr0EJDa0gMb9gbjovu8XVGEj3JZ+hIXAP3PNa1rI1reu
YWy5m+ZQ+ATSvMiq+5xYL5W1xB6Co8cLhnNju+MTSZwEdGCk3QJiaNzp3ELC1IWMe1PWoB1q9aAG
paKfDDr7H2dX0hynroV/EVVIAgltgR7c7dmO7WRDZQQxDwIBv/59vquEZ5oqb+4iyQVaw9HROd8Q
IvgXgUejb5xDGg4GSe8eiJAz9TIop05dUe3mBNwyC77oO6Qmr1YJzzsIG94kfLaQz3t5qB12Ozve
dChTFflF0TZhDHUl2Pmlk9+1rQjw/wy+HZs+tEhsIHLXALhseTAfqaH73Lv//UDr96xLIPosqNgY
qU5qdMRbOyaun3auRjEbUORygPIkjKE7EC8yV93SBAJuXHn3eTPoXVRZ0YF7FrjuivxCYar4look
Pslc5Ye6GGMTNO3o3SmLzE+0w9SMFbcAcHGL27l0qmOpnOFg2/HvtHDsQ6zT2zFy7ooacJ5KWg+J
hjW0cuIssCenPNDYbZGdxdkhblCsAnpbHLrOHnyvxLrxqCvzgEgD3hMswQGZ6u1850g4j5useGQd
v8F0dEHlTdXN3NY8f3/0a0WsJ56x8TgVVncvMhueR0nsnKyqr9sAftw/s6aI95O0Cz9D8/n7YI9v
nZXUV1Pu0S9qLlKggdAZgdaE3BHWACSJzecEaU9qJGJN+2DBXDqwW90HGv7zYTfA2rHp5XxMHCgG
5BK+lT1xunBy9HzVjaMLiy/+WmY5brlqYP48zC+sil34u0zx41QACMNkM58Yh18ji4vs0MoKdNxm
JgBy5a/dYKwDLcEqTlSVP6UIQUExcPzHS3QAxDcMjYz6XTXRoyWr7khrTwU9Ose+AL0HCPG4Cohb
v0xR85VnDT9GLYEfOYoqQUs76rtuLW6mKSqvWDbGmJtm3LWto06ci8Y+6LloApm5InDRjL4eG+K8
4JBs9rzq87AcLWgVx6gCui2AD2Uk5EkUE3xNCIFL+BTfw5gobfyiRgjJKgc2qLHFqlPWDOrGAxhp
x5nn/DAJ1LynZoCYGiHAQLKq3eG4L296psx3WOLNuGpl+SkRA4PUqEPnGzIV6QMMTHoKEk4OApaO
SY89T9mhRLUt7N/NRy1h/iRjSiG+ht+MHLkIEMZFQB3IFAH5Ch/xobV+Tp7Mof1RZruphQyjaVMN
xUpgbbIgnZT75Jg2L49u5A23CvJ2MZwd6/oOyl3p00goXJYLmVUHmLtHIavn5EUDXrZLqlyDDYaQ
h2ikD9rBfDI+Wr+7wSJV0M8mAdG0pvZzMVNoxduUHQdXWN87now66CfKnovWrbkPuw0nCUrgOY+M
k7zeJRCjg+duZZXXVcftvYPcBYU9Bx6U0omHe6Z5nPpMcBEHFU1r1FUiA20e08myDUQas7skKeQ3
W4zkx+XkbyV3ZYu8UiZYoGKk5dmjz1N9bUMwc0BF2J23OstrL1hklz2XObF6HEx185ynX4v0NnEq
367IRvK9kmAulUEit8PBCc0hbDz7aIF5uSOIvZDuaz/XvwZT7N8cJynf6VXzXMA4eQ4oCngT+53H
1e7yBKxUjf6PO1y5IkXBsD9HWT5BvTvZNy4s6x3zNXfJ957Fns8GaORdftvKbCxpLmlrJ15qFeaU
9665G8QcP2LKp3AklvclkupTMqmcLkFq0o2ydCLv961JXyeRfvaq4denfsIScJZAfpGUTVGfNTU/
Qa19MXV7EmiTzsknizpLsbLJCIITzYO7uFs1N2acsmewXKLzUPNso+K1crNYQp7SFkjHucvM2cQa
1oFFmCTw+yHfIG/k187r5aFa2Rv/B36KcJx0sRjOM/+FTQj32zwE+T+8/PSVQs4S+eRVqYWqIMtR
EZB3xtVfcxb/aeHpi0DvhPC3vuoa6D3n0UYFYu2usYgkpEc7ZmoSc06N8WOgCSn7cvmXrDx5iXVK
cY2pGSD35xLGzTJ61dbL5x68CB19Pnhdm0uEjnwMeWl2I7LXzz16cfMCHM+ZJ+CNzqa5nQFrs9nW
lX0lRizRTPFs4+xxOwMi/jdoaQTOdN+YJADu/XMhe4llolDm7IfYFOfBdv5w9Cp8h4tfoPw+Xh6a
lYW59K6IpRPp2ShzLrofkfpDe/bcOpClz6e7/yDSdunr7nOgcbp0s6AZUNy9h1UJ7xifw7C7szd+
xsruXUJIaQQxhKlxAQPX1y6H2yyk59n3y0O0NseLY58Iu/VK1F4BL6JV7YtymmpfRbXj+EqA+lnU
Vbu//KqVA25pWKF60imK2/J5JN2TTqHI7g2PXTwfZlygLCJOnhtvEeL+Iwb8f8UAlbd/z+rMMjwz
c9ud60LqG7exphvioLkeDLjEvgKFaQd9/zDaqs7CaeBl7afSa+/iRsNhysadnQRWGWOwsyzXh7gE
rW5Em4WG9WCy7wrljrvB1vCxH2xeJUHKZtwdeMPVySm6QuCS725xsT4OSmRph6GsykmyxgxnMkNO
Hr4DVczvL0/JxxuELH0vcslMlsQUj05sgL6G6eAQsKApU3dAHKBrmYEaLZGb102bb2z6j1ccWfph
KAaCVBsDEJ2MNZDQPbunjg3QCYe3WOxuJFNrY/a+lf4qR3kDtGYaMg0Iir9H+rUTG5j+tee+//lf
z+1GwsyAT4XY0q0oT0n66/JErD13UfZzRCxRkeuHczZ+r4df3bRlSLr2YPrvBzdtPKUjw4Nr6yat
siBJqo15/DgqQVT13yfTOIoFik3yxGfcT5yq21WZ+DF3n9MAIEuTCgXOUjzGsT6L9jmJZlRzp6Ct
yvDygK+swqU5RdMPwNFJrMJ8cPvrkiY7q4QAe03TIWAz20juVsZoaUiRqLpx5NwOZ9nL6IvMCnGe
6s46Doq6G1H14/yRLF0oSiexDG5WwxnFwFOH2R2A3EzM9y53wyH6lIwnJ977MP617nWdWKJXCBS5
aUJNvtrRj8vz8B8U4oNA7S12Kp47qqpFP8PoTj3jkquugUAmV3VUW0cPdZXYZwQbrvcI/EP6kj7O
pJNvXUpGVGhasEPcJg3SLNJ3Q5u2Yd65sAuMo+JgQ4npmM02NASanO9JY81BXUzVc6IcC/LYRl3p
JBb7WnndYWilDqrZNX4OsdVdL5W31w5KUzEsDPzSZPSKDhFsy4e8vFGO0g+dwbzWURIHUeNUu7Ib
41smGvedVoS2KWrSYJV01n6iDfc9CaEE01TNkdqe/aBKNu7scsxQl9RboK6Vrb5UDCsT1WaNivWp
LRod5JDqOVr2XF1dnqgVfg9ZqoUpJks+tIgkpOjFcfCK/qCKJtvNNnkvCscjrMhYYXYKlu8whmqb
fT0NKnSdor4iZEaNk9ZlOKP97jvQfy/h51hYQTJaMIoV3LmFBMe08a0rI7HUK6pkP9t2NGLbUfOs
5HRdkeH58jCsPXoRT6GUW9QOAOXnvIvmo80MPWW13gL3f/h08X8cEuoIdA7tnpxbxkKOZIL33sY1
4cM4gUcvLk0tJRnMFRxytitlP8g+lmHuJd8cacgRTsawEW2hSnZ5kFbetbxGFbMlddajBqqpTgJH
lYAGDYciaWEk0cNehKdb0QPh5/+Cxzt7/9+w1GcqKuGgSM5Vzb+RJLthGcoyCXXUxiG39kve//yv
uGeLWkkdeZAxnaOw0nd5liAFS8PYRZPIzj43N8uLVgXRnpjME9hBZryJOhT6KMmvMj4eWpM8SpsL
/3MTswi2M5gEqS6YDfLpnYjaMCEZitu3s/u1k1v0ypU1vLx0pdqqcm5ke65Iel313jFp+419/eEN
AtO9yJKSyC7wna597pG1+m5qNaHSLgp+5DtLFbqBiQV70Nz5TJ0Br1vsdV2rgTqJJhgtehPZOToe
3evnJmKRPA2FmLtyhkZfQxodosgXzFGW+JWhx1qRe6ulXz/3osW2ZzxLqnKG3F0xxCw0jKZ7YkkV
1GNS75ok/ebl5Va17OPpEcs7F1aW9IY2b89scv5Ueqp2goz3Uo5XuoKDWTdSX6vK2ljLH+ZWQiyv
RRVroOspoHuasr46QsFgvhIW6kwy+pz+Al6x2P1jl2DoCmmfo3ayb7NIFFey2tTm/jAFxdMXOdWI
aqibSwR7WdZPQ92hdcPVg10kT9Kdfl+e/rVBWmz40jMjsE4uOTv2dI69/qko6C+ZTJ+5DuEnvMeA
v8Jj3JV1n+SGvLNGdiaBRSNM0D735Yu9bqcTs1oXMTFtoNSCnhwxP8phK59dG/vF1qaKNOnMsHjK
6sZyVJij9mQXv6f+z+Wv/zgIwtj334EZeoghjnELjHNHv4xRei17d4O8sTalix09TFPRJ5JiSjUN
6NQ86Sw59CreAK+ujMzyYlQPSVSLDqg8BdgAQWKX9kcDqcdzXlT2MRGq2Ajmay9anN0Vz10pmxbS
9KqBsQHqKEMASXIRWtkYnUAX2bQhfp/U/88SxPKKpIAJ0HEDRt5guuIqbqdhDCYAYwM0RcudC2L5
Hl3z6U9XTNZtOvdzULZtg/6c0ck944NzP1G48AZZmtQnbaA2bjkW9Wvk+HcVl1MfxHK0U1+jKSmD
toPLlB9PhG6p3a6M1JJoSDIqc6TW+oxeoheIohv2wLHFoZsb2EB3bbyxstbeswgW7YAKGW9H+1y4
8YMNAhg6kGPs58T7CevRjZesHBJLrqEQ8WTPM4OgfXo1AQYyd7WPztM+KUZchiBWkW8kVWu/ZhFA
HJ25skZ3+AyWzjftNad3eJ6vuulPikV2eZuvvWMRRuRAvToe+xbH+NcWzQhw7j3yJy63WGdrg7UI
I6yso7aRXnNuZx5Ycwx5irfCMX4J5buI/Wm3ROlWYsryep+2cTeJGXsxs3lYuBqQB53csa78cXmc
/tMH/mgLLpaWztvY8ZxyPkfCTFD16pTgvs46NYVRh2TaT2n7B16Q2Q8eA0nto/FW70vZRteumYYj
ndvRp8YedmMu+pNXj7892YobI9ox6Jjl+BVPnEAVRKNLx9V3tCuy732ih1tLuOO3mGNKwBAsJ7Bz
+v+wURJgmA4Giz5h8+jb2L8nHkXNlahIvyvtiD+YXhcvACMV1w2VEGyudfbq2MV7XxytraxvTOjk
qdoNqUVFoGReHApSvGpauucKucOe1jU9jHJ0T22f2ztqO3UAMI08GPzwPYrhUTDNKFmUnc4CBkBO
8F5RDp1Kl4/NzFLmUyjH7ot5EDdlL+XeAGNw5UIp+tACtxaA34oeGATBHlQ2ebu2mg3gAkkKC+M6
cfMpALCsrK8aqETezKZTD02SqdKHnqELbMc4tD8vz+7KYScWJ1I2cOZYFZLZoUTTspLkK2w3tsB/
Kw9fElPz2CnaYXgHRDZ37vCC4O1f/uqPr3ZiSUt1cwGTKEzqOe60X3juVS1fQUv1U/4T22t/+SVr
X7/IIO14VE3dN/rsZBbcdWiNJM/bam+t7NqlQauGBHrTjwMqpO5AQ+BTIz+uXTQuiZ3uPvf9i32b
d5AcAlKUnT0RP2tQUn3ubjVbV/zfUeP5N0kqchcy8t27cDzNi2urUWzXgv4RQmIcFtV0GI9tSvSx
jqFZU3W2uU9kIcJW1cU3t7eaN68l00lKyTYmayXaLv0IoEuWdgLCgGeVOccWNLF57HBilGrw0xQZ
qNuMrT+qLRff/1r8HwXFxQnVwfuz6zzLPo8cVZGU9sDDkIHy77zW/Q76oMNhiIDuzJtp+pWrxN7F
UHrc2cWQ7ufKhRIjl/PL5Yle++2Lk6ye2hJZJXKkyqpPFMabfm/pF2+09x7jTWAqy/a12JILW9kW
y1JlZwk7gTYSZP9UCUhq40/zVsNj5UhelikZKshOO2LHmdH6Nsdfp9TzFQTYPbpxlq18+1Jef9DE
m2oHZ6WZolun656FI8PLk7D26PfJ+es6VSUshQsyXKFgDvU1E/QxfxeEu/zslWCxlMbgDk8K0yBI
T5Z4LjNO/CgdX+GWu8U+XHnBUr97qJw6bXFona0yQuEVZNK0+skF2+Lgyo+zeL5YoS6xO50SPp0r
z+y66TsuzOc850HGXnqV7lDOD/Ks2Yh7q7FpkXkppfXAkoGdAby+rns0xYmqIsiFNtmVqpzfVpPf
Rk75G9Jk+8Fzf9RjBywK1bPP8jTxiWyeLs/bynpessLbOQZJwuBDYB7xG9L7uyhz3prB/BTa2bjF
r8zckg0u87JiLavc89yDPmhsv54KP2m2KA0rB+2SCZ5yx44Truk5t6OHwZkf8tL6UUp+NTX1O/B8
65q0EsKWot56bE3DqdOf9aCvqGZXrDZw6XTeIGj52JjodYQu6+VJWdmoSzr4UHBLoYLmnBWprxPc
Lv1+2DJIXpnwJekb6L+00jF30OYffltVFdojBJI0oKPTtMFmWXvF+8/6K86UIuo9YyXuu+3Uroob
f2z6vTsjbdyszn3MKBRiSfq2aaf1DCz7uQaxQOeV39qHWrwPVB04FaBh6QsX1Ief28acrP2oRXwQ
hFepqC0Ius2KBd7E2qCOvCfqmX3L9PPliV97ySIsvNt9QmoAWyWtpyeSo/1YMXV0tSK4AGx5Va9t
mEU+HZMGKPIZbJeREIU2kASVtEMtBsiDMB+rVxBHNqrDK+t4yeSuzVx43uhQ3C/Te3Rcf5Tc2mIK
r/yKJX8b9ITGq/IM3ma5e6aRwZUm/c4nHXht9NRU3pdPzciSy60FPLVc2C6dcMcUISx5AO5u5Ljz
2saCzZYoDpff87EEhBBLVrdLixo6mmhqdbKrD4UNmdaWt/YrBYkC3sx5iUtkS6/SnNWh4VHsa3vy
AhA42OPlL1ibrPfw/deuVbgqQoUGNcuJemFc9m+pAYDt8rNXYueS1s0nM7E6E/YZPqcPdiOPTqpO
ZdQ+GqEOOvf+TPZWc3bltFlSvC04n7U4xuezzu07mNDugTa6wnV2Y5RW0gRnEQYqoPDbkqFuHHkK
NSYbbaImgnZAssuqBH4btl2GeopQcZAs/NzgLYICgOcjBVZgPk89iW6Ult51jILTmxrjFEqMDGwf
ngxJGUAMlG91Jj9GuAmxdJWDlj80Nru2OQORNOzaXJB71fbzPU1I8sIB4PuWQcx0Z2RS3OdI+gI7
qYdb20vLI0CQswKpSoBbBGQH1Ogtep4ld3w4etm3LanbkJPIOUamcW89MDWv2gTuD06KHwp0YGlt
1OjW1sIi0iW9NKDjTogRjdWHbu9RaL1G/CuufUCxXJ6dlXcsqe0FcyCKyWl/TmJU6GBYeptGKg0y
1WxUNFf25ZLHzitFBtG32blgEKBKyG2Rg8z0uY9/D65/7XkwnGg79cICFO+XhbG3YXROP8VnEOL/
mOqZgX8QTaHjkYF6iAJ2XPThUPy4/Olrw7IIVz2ELgfAec1Zxf1vpaxz2kV646xfe/b7n/81LDVq
V3FnyehE8Om3c2fmnWXrLXvXtVDP2L+P7zhL8qJz1dkVXnTwekpDtDZtlHchG9AqonBbB2XrC6Bd
yfXIuuFgoXMRwtXcPF4evJXDk9F/v0A3hZskM7VOTf9Dc+3HxNoVqkBbIfZJ3e8uv2Ul6i85P8yU
Lpzs3ezMsv6WpcUvYaQDJYaqB0ajfz+89KuNnvTGYl573WK3T6OcnVb20WmW36UGA9F7oJzuJJc+
yeOHstsqm69s+SUVyE1FxbwaL2pr9jZ1wFtxfu9pa+umsZIFLolA1uB6wnGQope5dZXy/ouCYYsp
rNDW80ZmtvaKxcantW2c1tPZOfcm6IE70FNXfpGCqZhv3ctWNtGSAkS90YqIoM65bUYWGF1Ur1FK
vF+X19ba0xfbvyCdjjj6IydBNfizPXkbmP59+dkrZ/x/R+Jf27+Fac4YddASAPs7AZElSp5g7JX8
fFcUPti5PT5KsL3vQfLzbubKAMB3+b0fS24LsVSPEKbOZigMjmfad+rQkVZeQUoPJGi3S8C/1m2A
3my3zxqvvPZA29oDjGJB4roXfoNz+CCR1u+56zHjwweyOzJWFLsSAGyYUJXxVlyn8j1MfFBZtBer
p055GVVdlJ5JzwGlLKcurLyIBYha8cOYuo/eBP+TZCy/RE5TBRVSg12XU3B6aR0dpCTm2u7exaMt
t06PAKq8JlPMgoRZLyMakbhZo32TZ/a1U07Eh9NgAaIzlI4iNrlhHDl/mhTlA9dp36mlFbZInpyj
ZPJCVKAoSgtw6ow79j2BOAooB8MPx8RQuk+l+8a0XYdZo/PApIz7InXzEN65FezmNMTuDbXtxG8c
ynf4RyKotVNC6M/7PUOVxEZsBmWx8mQN7QpSBt0MLjad5BiMiZx2TgOLHxAcUj+vWnXKVTUeYIHx
p7B7iJ0OXrJvuzLau6wrglhAqIvakoNzzYcigElJBIjAMJpHAG3dx9GywL8dvKgcfJNNIg8my7Cj
W0Dxy3dnOX2BG1LRBX2HzBq069nqcAtugFhqBsu9ayOLgdNN3U7tWp6aZ2AKJYT/mSu+ZlOJmmXv
KvFWCU2CJM3kG6y5m1d4A/BvrdaQOJAgI4TsvTKtZXeVWZntO6Ae7yvKxD7CSRsCT9uDbWdzX9YN
Kq1ATwVFoQHTBJ4MNGPbw+0o7LvYfM36DrOYQvFHF4UzBrhSqbdOuTY4E5qf2zyJUAGfcjDiY9KG
M7hXP3th2oPVyfHouNw9JM2UXBUAMB7TfG53gwRMxnKt8QoFfrCok1bccV5Ft7OqwTTom5R3125H
oIPgsAm7gQ3Wvojs2s/END20KkcB2lPjXiZdtR/cjgW0Y6/MTlTgFp4McreJQxkjtWfjDG2wPmqv
4bnThJDLpYE1Fp3ZVWpAGZ0wyz64aoAjsvI4+Ett4UxTCOurtNtJQkS6L+tUZntCLVkEfRnl19HE
5qsZkIQmnEjFX4UpE5jsFNUjtKjgaQsZiV1dZxxzk6AHnyvOfnRclEeZ8PzBnasKfz+z+gqS4HTw
G0zWrks6KNuPZXyKUCd94v2oHxBKvNt+LuoAeiUQ5YD1Kch/dCjBQ9eMsBeQpJ0HyTTNQ0Hc5Nxg
6+xFmgYRigBHyAN6PofuwqMbifonafp+CPkkoqDQ7k9ezum10DC5hb9YD0gC7Ye7KGrbQwRniV0i
qNxltEh2NQQbXogYshlhCPRpcLTTvcE15nmsM/LSouPyVQzT7Pgden27BOVCvQPvrL5iEVTAEsvr
0Z2N8vnFK4CncRoLfc48T5zQsuFK5Ew0CxCwK7Rm+wc4VcPcjLBiT124kBlgGLAeAMiJdwYO5S+t
VebHeU7UKSG8DqYEyhZpln2LES7d2rsdjd36BnqiO0uhVeE5lgZx26R+SwG4qMaku6Lo+QZuI7wA
NSE3xDlUY1Ch1poJhRmwhJ9O2U1knOgA3QF4TUblF/jIwOwocpsgqQpUC3t9ILbFQzEo5MQqf8Wg
mC+ZVbkngr0bjmJ6S+KKwTHQVL4avVdAuUpwhFL7R1819oukwAzyasDlqlKhHms0mVNu/BEhdW/K
rDi5tox9QKgJ9CeggD2kTfMA/e32j5dN+FuRxddiTjkiZZ+9XT7A1hKjRVrZJ27hynhyzsj6v9sF
3GJn7d5Hiew/l5gvrRX6OYZsg86jkwP4y/1Q0zkcpTL7jc9fSYuX9iMjq1JatGo8EzMzKPjzESI2
ORFhno/szQVSJdSzGg+5amFI4po5Dzw9saM1R/GuYdB88qMXKN46PurE8EyB8kn+J50cGpAom3Zg
2ZWl73oqgRtL6wUDcJr7PM7HA5Xcfmw7ps993Pa7MdoNwJffmnguD4nO9Y8sAmyomIYytFsrv2oz
PR9Nb0Gxq2zq+i1WDvnaqyx9iD3XveaZ5Vy1qckQ0mF6lcBJufXzsuUH6sFCexyRXuygVWFf826U
AiAZ3j8UtlVeDSQegHHldvSGDoXc69Sz7uYqqjd9GFfWyFKoibEZmFpRT2AMNRPCYXs1556fRyys
qRtCR+yF9SVaBdHD6BVPjE2tzxoIlMwxe+ZwWMWwVq+X53slCV5KFhWjRa0pm6JTLo61fV1YWUDI
HdV8K597v9B9kCct2envZsXEGz3rVEzd2eq6/TBDsMtmNMABFKaqOY1AYQg6HBj2Kkk46iD3nVX/
uPz7VpbzksHek4zbemzy89xE57zvSZDb/VFAINLlXu+jVOVu7Mu1kVxcmNtk9sYxRTV+jOyvoy7u
pxJ65catfJhHbGlArb1kcW2uLaSzJlbxWZDfjP+CuF2Q0rtyi3qxtjAXwYu4gz3NzDNnZAfDjvfw
ruwqOFlBbePp8nysvWFRyBNDUXZmNPI0YL1FD9n4NLufXMqLu28EmosAOSE6xTk95RkJGtzl0uGh
IY+Xv31lLS05F3Ep3VEwVIpKWj3FVvLLKofHSLwoBfxmT7dKBivXuv9jXAjVACqA1zjAnNwQqeag
iol5vvwj1p6+WEG8RA4lvVSeLEGQmuZX3qg2xmetIbVE83dxqyF5hKLASK390GQHFpXXlg1t3ml+
i2kC9778RVbIx3F+fW7b2YsF1XsMbXF7tk72fNfZb07THIb0N3R4Ng7E/5QFPwhg/8epznE7SVDO
PEOuM7oBuaOP/KGGr2U1J/OB9XwK4dYbfZlxGchD1tu4A2gJdq/lDldtOcw7XfLirVRRcaoqpLup
x6xD5RZz7/d2XVzBzjV9HLuqPsDAPAm05PRTuQhfosbiaR6g/WO8U4wgwXJ5xyJ1ZYtsd3kpfbyX
0ST7t4LWNuXs4YIOQcAeUlGOh1ZJ4xZocabe/WfeIJasnYxbzTApYJXBloegk9nl1RPf1CheCaZL
bYTSkUOVFzlqc8kIC+LHWqB5AacXs+Uj+vEAiSVPR0ptO73i1ol07bEkI0TeSPezdseNvfxxQOJL
NkgXqYyKtHPOFqO+rX9lA0CM38vkLeNbAhX/kUT/f/njpvPvJMeMlNRieXmWYmS3qjP1Fw2JtJ2u
Ko3r9WzyUySn5hg5NH5WxHj7PLL6oI0oEr++YldZDwMEi49mV0K/4c7NrPwmJoCWhrGhdWjbtrD9
0TPmK27sdJ/VoDdB5AzeNb7QI7m1vMl6dpJ2vq4laW+9BKUHCTgt1PfEvO80B/1t1OPeadrsls7R
9FSYKoOoF5yCDomw7Z3Tm1c9ZfRp6OGi3rl2f0afonmbvcaSIPJ6XuqPdYn0o8IF8JrGzXgXuSbb
QXzZ3o2jJU/dLMcfI5/AepPMJdc1/FoBi0HvK7acr3CD4kcJ8t2r29v8JGf4Goo+F7sqQcEVJGt7
V3To7skJhFjDIAJh8ioCuLTTYWJP8XEmcXloiKmvVDdbR2h7pVATF32981jJrx3O9BENNQhmYb9d
O1BEKnxF3uUfWWswHgVz54OTe9E+djJ6402u6MLLW/Dj84KLRXyNdT/abtp6pyKSO+4MDzIdrz71
6CX3py9HoahAR2eGGXEQVS59sDVVx8tP/3jzQXb434Xb9EnpzI2Vnb2BusFUdhbcBNw/2RxZnwL1
cPn+5r9rpIrpCAyOd5H2MYQxd5DWv1m6VWJcqYTyJfOHOvGsUyowPHe4jyf35mX6TmEpeKO+jA/W
N/rmvZln/aBvgJHbOME/johcLpIDVoxo81e5xIGhHyeL3jjWdB2J8jUlyUYrb21aFilm1TjdUHHb
O8FPBgJyA1T8aNTv+r7YCIprL1gs2CHrJBkVDr0oerXdIUjnOowz419eVSvbYSmZUEHaMjPN6J3S
euR+5RgT2rLZsj9ZefqSGQT5QTeq60qeDKFBnIHujRry5Q9fmdqlTkLVwwUBzADvNCFqeOrmnZHv
4SqpEnfjDSvpH1+SgKASYEw8GNxcRe6ESqk/wsAYohU/4yp+y0sbir7QtI6nr30MGNznftdim/MY
YXCGQOLJm3ocgtS6rWbIULKkGcLCmG4jzVw5av/H2ZUtx6lr0S+iCoQA8Qr07NhO7HjIi8qZGARi
kBCCr7+r85TDTbur/HKqjqsCjYatrb3XsIayz13cC11odiRd+wMlvaQMHxq3SEOvgR1JpHbvf82l
BbAKKcbNDethMwChHggvohQ7PxSBU1wJuBe2xhp9DekCNQe5P57QT7cZ6pl50pD6p3SucSEvLbJV
/KgUhh7nuT2NRLyh6H6SGpjNqId2gy+f3h+iSx9B/ht1Izi+1mbGQqZwJQ6GG6e+dacf7z/70u9f
xQ5f6AEqCxSCK9BDBkh+7lI0BGBW2vg5yqJdfS2turCc1hDqvHJLeOl09MQh5go1h8+KzZ/aM/9k
ng7zUm/f/54LY7UGUkMaPWJaY3O04GfNT36DDgl9+NizV4lhPMC/nqExcGxYk3bzsqksTfr++f2n
X9gIayy1tLPppEPYsW/qT2NIvkM47gr98tKgnCf/r2Nbllrmbtuwo/pjFQIOXsRlnDWzvhZrL73h
/Pe/3mBsDnkX36MnaJXtSVhsaGF2OrqGYb/0+POY/fV43Xl+4fkYm7I6VO2LrH8tzscgnsCO//fZ
xC2tJ4qKHV3q8i/wKVyOfcT9G60g+cmqiWfvz++FnRatdjHuCS2gW0gDyHgWHirR/oJ2X5Cg9vqL
l8GVt1wYqfC8/f4aqYJERaBHRO2c6N0SVw9t2+3VPF0B+V7YxWt2kNAaStQeUpja/+3g0mPg40kg
NjOGbz6/xg+69JLVYhKR6OuINcAkQtQ8gX73z8mlbVp6wb5y0Go0E//6/pxcGq3VuoJXdGPO+tQn
E/0c2KOS34prVac/kLl/XCPX1AUvnLyhRa3mZF5QxR9e42fUs50mCW/8OeFJd+s+2m8P3WeWJ8uV
AHX+2f965WqJReATT43BKxstgO/43V9TKLs0I6tTYq7cASryKN8LT+9ih49JI3MnQREIBkRA/bXc
uQZOOwfTf33DqqY5h8ESDnUI0xgFDLkAxzGZzgjyKOpgkScVdORg8QU/oisb5sKYrXkKDh/annj4
tBDOpPdF34U78Arq3+8vsAsDt6YpDLkzQNmnyE+z/B2xHOpPUFpUASxqn9AZ+Ni9b81RqMuJT5WD
MjCFhLBX9JmHXFp3b+9/wqUBWh0euc/GtoxodQpzNE3b8N43xef3H31pdFYb3VkWLZyz7UipqyoZ
5bKzCI2DAvXBj9rPCyyu33/RpW84//2vqOiEjY8ee25PCwvMrhoCeUAjePj5saevTpClGGAsJQnG
n6BbWzbmFglslb3/8Asham03Z32nVox24lTAQ2+QIGIOP0ByvHKXuDQwq43Nu5iHqDTFx5HAgqTN
2YZA4GzzsZ++2so1KQ2zIu5PYwdgcNTDW0qlMr8S7C6cp2uaAQYdPBmwQY5NfDvHN0b0SV1+lvX3
D/34NdOgBiqHYvuyo+HfZ68DEgAS89e0mS4M+5pfYI3xy7hCJgkldKBgOugERiJ9/4dfGpfVfg1i
Owczd+MjNV8rVAHAY0vr8LZFEf9jL1jv2qkLNPUCfhxrb8sjcNK5C7ELpZ5jLq5pbV44Bv6PO6Cp
U3jN+VqouUlrtiwoqxYnK/pv0Ed7lI65J2p4fv+LLk3HagMDohMUEwL1yQvptrbNzlvCj0WeNXOg
WnQnZCwBjiAyY+dKBK6j1yCjF2IDXe3ebmRL1YWKH+MRjhuzLJIcNu4JdD12HxuY1Q6GcPw4BAXn
R/CQXmABceosuTIwF/DQ4RpCX4fwshBzzI6AVDwa5b25hb8fLfvhuLAjIaVTQha3OzDp/T5XcrIy
+mCddI2tr6wZjGAB7nG9t82ZvAXKb6fH+mM1B/982v112Lh29KbIB3lIRAbgOwhnou/Vsfhj228N
sPd9l+WTQYUepT6Q/+vUr3+5OBeE9/X9Sb9wKq9drzpO4bKT9+wYduZAifxVP7eBk0rb78qCFFc+
4wIZFmoO/x2mCNIWg6e8+MhJV5x8YsRzG8visS0GCI4XBUpaY93Bx4M5QKaVIc1aXgEE45E5zXUU
vEq0yjZgyvErddqLK3IVBubF0bAcoagdsOauzMs7b4ABiSznVw02TOLRPnNZu+l1u9G0OrCeX0ng
LoTsNTAf+dUQe9H5ODDPc1cnlBM0XL+TjyG0cA//71A7TtdF8MRYToE33i8LoEzcBeyShFfyuAtx
6I9r4d8rPqiXyW9g8oLuXOJB37qlJTCX0ZWlcuHxa+S9asFeDQzy27J5hsZLMjRPBf1Y6F+j7gNR
la4CSw2sLm0P0unyvQXk5Mp1+dIvX4WCFlAvwkb88iW+cwEqrt0YPjT0yoI9d53/cVVaY+3DsCqA
EJOonVcTFBwcazdT7SmY9cAeCrGN7txgno7KGcKjdnt1TRP20led//7XdJM46tRAw/g4+ANu/3WW
L0+LZ67kL5eevooLXOCun0/oN2jxtfSK/YIbv4ivCfxdCG5rsD3LBW9b1s8nbtzqcwlvgz2UMssv
1Kg4DSYb7SIe2qf3I+mFff0HYPHXQPGeW7d1EVCC5bmATnYwhEkPbGhYNh9cYKudzYAEH6bx3KuE
j1YaRf2XePFfoek+f3DvrTKAuWqWUHiovIHNk8HhI/WGbjvYa02GC5nXGhfYVX0R23MvQ8p+O4UA
9DPn54cGf43zG+aiJq3TopnIapqEwuL86LdeCPdSc1WU9sIMr/mShTfR0fcw/hrybE37NrG3PLhh
lXdl+C89//z3v1ZQT8ZymcA7OnLzFjRgGvZNprRMIRZ9ZbtdCCJruKDj5EIskKQ8OeJrB+/fQbzm
5IG498K99ca7ubxGgLuwr//kAX99SmHJPOthKcEJnVJjCTS22vzLwmGY/P6EX3rB6vgmBMx55Yvl
lMO0PVXxcuhIeRrp9Pb+8y+tVfLfuSBFXlZ9jlO66PT8KIbI2bsd7z/WWv+TlPw1PMIXcTXhqn/U
M9nXM5AzTd7vlvqaYOGFC9VaqrlsagUhIl2d4n7f+lD9E6BF8F1OWjCIY3hg2o8tqDVmcIpgUQc4
WIWW2+RXyVnT4qWEaQY6Jo7uEs5E9MkoOZ+cQPbfSTDrKzeKC6F9jSLUcV93oGMjfRMQnoZy29Lo
DaBHB5QFwvLx/UVwYZGtSVBzKyF8JvESWKck2iugs1bu6+KDN7o1/IsNCkZ4AbPgtZKNJgvsIWEg
udDd+7/+QjhZ47/aWVnqWIM7lzs8M3At8qI4kb76Cv2/K0nJpVecd89f6xhkHZdNiuH2QB7b8FZL
KLMjvJNr3e9LE7Da5eB6wSGvrJbTVMCtNDT2u2b5S1VFm48N0WqX19jbMGlDRMcVLukMbLI/BdPb
CEjw+8+/dO9ZwzeXaJ4GDWH/Uy4r71iQQN/WPuhqUrv6NmBtfsNGEWc0r4KbWCz5ERbqcUrEON/k
I4dIA87MTZh39Mrl44JiWLDukdMResfVPAPgUYPpiMulPugKN2KnbiTge5J90rVSmTtP/naIQVNx
SxibW26gL11ienN0fq6hvS/E2DX0tC7OznohopSpzQ8oeaZlNVxLW//9bOjA/ndlelOVQ6MmJKcZ
Ug2QhgWkoS3y1/en9d/LMliDBgfRB4VPi+VkhPMaFOY7OEbPzVxeiW2XHr+6SNB6tHEPI3cUS+D4
2QMcVbw07lXg1Tld/P+bRLBGji0BrIkmCIGcaDPx7y1xm9cQXJuvddiIdtu1jKAAOgbtgzs1bwVj
bKOLJUrQzgy/fmz8zh/+V9igfCgc7Vhs69gRCXgFdtO0MCJ3IDr58P4r/h2ZwLL/7ysEGPai64Lo
OJ5BATDDieBdy5ebMLpyNlx4wRq+xnsKzXXNoiNU2FPR7WagZTz2kqsPhVZYKP/3A+RUQBqgcNCq
cjt9CCenyUanBgTIB+9iZGFxJRW5tFFWITAOHYh3waHw2JDg1HjxI9B+z+/PwZ971r9W2urC0vbB
cF5IqE7DxnoPHE6TBUsERcSBBvMdC93wRoxWfuF1EW7Ksum2sAPSnzobLMnEXG/Pok6ASKtAEZwY
/zHSck6l15khEQ2ot3DtrW6MDdx91ErPSQdnxjARqoZrKfm/EynQqv87C3wGM3zSmAUb3zHrJ5V9
8t04gZ7J0ajvubxWx7+w5dlqFuSgMAvYhSdUSmc4TNcz+vgNpD7HYsnen41Ln7KajFKFjXQAuzqC
Lp1Do3REzwCyOWP5Orj1Gf3zrNzmyuK99Dmri2S11L4RsVpOoY33xoLuzceMeP4ViMuFvbfG/eRO
q80o6+UEI986mYEVQF3U5iCy9qe+bD6/P2AX3rLGQkJck7RgC7Lj4PYwAX6K1e9OQf536a5kB4Re
GqfVKdXzZg48BhcgEhdDFvglmqKLKyFpDLrPr0GFzoMLVBsUlUFNlSmqPmCjQ9frUBvRfYvpglpq
eVjsQnZNUH9bmph8UpHj72LUisOUMzWeSqmAAXJq4NYSZwpKD5pWnYbBYK1wK8h7v70NW8fetNzN
d4Css9fYHUkWeEI8irDMt2Gs8m0J750t6Ib5hsWGgYndexws+rIXydC5+C0Bb9K2zu0jRwXyO/A7
rwsk5558S33cMxlHL9yYafndy7i8sUPp3nIRm5QymJbOMPa+GSnttsiIWaKIFfvcBu1O+Ln3OrR+
l5YuKzI+OtUeCUO3j+bhh9coto20IDufLGpvXfJTLBBARVWsTczSisMonW9jRO1n00Z260M16gGK
KM/c9HSTO0L+biXPQa132o0/xPbOb0v8fzPDoJfP0GoMRwyiynOIvRez8+bXNRrX0HfdlEM7QNAF
auBLyKHLHBVz1oDsAki9y1KoGUwPY02+AdkAeQcSqU8ULO492MBN5shRHnAzBgF91mUale4MDedw
Tr2u+QnN5Tyz3gi5FhNVQAstAjTpM77DXSA6MLUUYg8Bkce6j1r0TaRCgSk2gD2mzTLHd8Xc4ogI
1OimnapiONzDyhNlCwhWNRMFkaB+o8i4Mj9QFLjOCTbaKaqi6CJBj3RftP38XOXA4fvGDw6hPzoJ
7Ui/Rancd5JWFs12cYP4C6WN4yWsoOpOOKjf06Hnd6a23nYaxnGzQNf+FhjYFw2p7oMtO/nk8Nbb
tlCt/tLradp1PYQwEser7XcxUasS8LL9hFE6bgjxxYbbevlWOdNvH15a98GQTxmmRtkEwGd/E0Kt
eFMyaKPxZbAbM/NlS6GrnfQsUAVkFGx0n/djdeuip/TQywDy/AHUHTASBXQ2qYIILxe8AT81MK8Q
xfG3EP6bkqJV3r6thpfaorytu5bfQ48fmhaLX0x3s9PNWX5me8dWY5WYWt1MlVdunVyHKXO5SpHL
s6+mBGfYcFDuIRw2g7QxLRWwJqypX6ecTQcRTKCZDyNRadTbZt+1Jdv4lXpDj+y1m0aZVg3YE1ID
pw6oxwA7LOrt4LQ0sdThim5aooo+6UYaN1lcxd6jxvqR0OKw0ZeyRA0yJROpp8xbzJcKR/A2zJsB
qga8ybrooRs9ZwdZ9Apu621TA5HURluQ7LsniFo9Np2rp0RXeSc2MobpIZYsYOxhXqc5FBjuRTs9
LyRcwowVKr+D7gA84goHIdFZwETFXuJ+cEPjvsiUok2RUZGPTfqhgLwGTWKnANHtWwADdZQotE50
4KZB8FjFTx97wfkk+CsvDVksfEgVsCME4BMO8ozJg8S3cyad3x97wyrznWnlQmEB2ZZTfQuAsPfo
C+/uRJ5fGaILB0p0zvL++gINNvK4tEt7WqhUMIKGPkJD4JfGo8q5kkdcSBjXEMp4HCt4SnXhcaii
+9YTjz5AEx8bnVUWhMPQcWQnQ8AwGg4D8/k3zEQfqxoXc1DlrlyBL/3+VR60zH4BWCOVJzH5iZWw
O1ZX8t0LCcOajxhbGFT7XR0eS09C5+R5GcrMmz+X+v794bkwuWtCIsyD8rITdX8CoJdBk4VHSRP7
5abyiyuJ1aU3rG5NE9yXCrfyg2MUFgdJooOCYL4u5ysVqQsp6BqvCkEhLwiCYj6ZsN/KsquySoZv
dipV6sfis5b1DnomNx8brdVmhoVu7kbKjKdKhy5O57I7KbglpTOvyJXvuTRc57//tdu8wCk11Zhw
0I7hWvDbjX+guH4lO7ywTtfa9kbMSA+ddjhRvzZVUuDuc9MXjXh4f3guzMWaMBP0vSYUSBu4fj6L
xd6Fw5wtUO6BdkDaI+NplHclYEQYjX/cAte8mVKfU/UWV/EJotAjWodl8aSgo8QC9N39Ky+5wM4J
1gYkYOYU4EriLYD+pXURpLmjNoNLICvz5M/9Jqrrz3n7wttr1asLk7+2HUWQzeveRcvJGfmJEf1m
SPMCPZ0rzb4/PZn/GzaQm1d7MQ7AGSNhzQ+z59F9JItQJLRu/C+uV9S3oP6Ro8+Nk/bgKR+ctp9S
9PjNtq17C8Ed1x028Ikwz3DBXb7yxZIrA/3Pz8bPOs/yX2u+gK8kkiyDixaJz8gNdWqm+cbFQfn+
uqTnO+K/vnu9b305moGq6NDBximJqIGqTs7tDTxb63sBFPfnoqnQJoaIbrmXSGGykGBrGNVP3hbM
GXrnRhMUUArH2wOU7R1EI2MYXEwik0NrbwIZ2geZN9OtLtr8F1gvTGDzTs0teBPQX+Nd2H3yOzJt
CcAoZ1iSGdKJxe0CFq1g+4BXI2wUNIXRBwmqnZWmS8zY5XcAQvigxJPCbD1c0A5xTZEcK0CoX94f
m3+P/f9xPolXuVbUo39UY5tGSDBBG0478SHWDvjuq3AG3Vs7QM2THKto2YWLv8WVYqekPrTQ0prD
D+Ek8JpzwPtrBQk3R9RUkEECyCihM0tkxBKYqXwkBcLj/f8+fgI/u/ZoDI2Mct6o8gEbJ5m7D9m+
Yfmvxgje6oaBWAM/JdwrsqkbDqjizzCA73F/gBzalY/4Z8zEa1Zj1OAeCSOHBruMP+i8yij/1VZf
KGBy0vnykcUUra0wF2VyycOiPwV+dYs7/k6o6jFk9iPJCr5glcuJCPKqYVX1Jyf/YnBzO6v0G3ul
aPnPTAsPX+VwQkchanwkPsAIzN1RCOg+WjKAnmJoT77Os6+v7LhL87AqZHWeF1a5U5JjB209lT/C
owFqBNj5ILAXAIG/PxV/1IL+P+b9n9LBrGa4VrOFHUpfyDotwznYOnUOETTY+eKGrjt4Jkv7MlpY
nyVew8efpR+UiTMPM4DcRftJRiHLoLWGAsWQt1ABcK5hBv491v+nkNBD0DGGXrh3zPNWH4ZgchPp
ht7GnIUrQMW/Vmq99J7VgqENwCZh65OjUj8Gckui3SzcNL/Ws/n3TIZrP0U9U0ubnJOjx/RmoXUi
6Tdju2wYfwCq8KHDMVyXDHMhF810i21ry20JNZLSCU9gCR+urBPvzzH7j5WyplAPYz/B4GjmEGx0
yAvkBj2A+GNoyFqT73L0TzI0HNtNNaBcBz3j2MI4PEAEl32zdSc1nwYvnm+dmJo+LTUOU3H2w5oM
mjEmiKt7pH3u1vGEzoCpgDNZmEevgYjG22C00LBsHPdT0TIIuhCxoCHrt2kvyHQkQUm3gyYqgfje
nfAB4aXEzKjrzMuumnmBcnZcp1WP4lIYnRUpxFTDvKE31PvVxGL+MS5RiY6jKhO9wPJ5LnV/1zWs
yyRjkQ9jlmV0M4yveYSaJrl3ANd85C7rQW+koH9SbsM73bARuhtgDh34FEXH0vbzm26oSLuCud8l
Kd2EkNZsuW+jXy5ZxC6ewxoFEyu7fRzpfB+Hg7clNWkOrqxBrJmLJqWdWkgywqH0doLD0WaupuGB
6XhEm5T26aKiFgnYoHZj6NjbsFqi79CHHNJ+0eO290O1YQvEyeGM0KNgaHz30cF2/+mERbUR4SQ+
xVW3vNKoHg7MkUOeKFm6N5pEHJB7H8UYnPOk3bXj0IOzFPFsIHIcs4jn/LaYyxgD7FVf5tp3z0WX
MkxQH6nuInTUvqm+CT9FQT186/1uSGGPOO3jGFkj8iH1fWGF+QFryGZHxFAAemDrxzmOZ5SOYO6t
l7D/ZFvI+wkoSacYf8jPxpP/taiHBam1hplE0OCHQSUvx2oCtNLLREcgOzZGfGOdcy21YkuqmO3g
ahh3W+g6YlhY6X71Z2izTn3Jb7lE9WPwnHATRDC/dN1GvlQhDIbJ4ERPwAeTzM5jeWuZP7QZrOvM
bqJ6OI4DHaEs79ud6XwKWZvI3c06JyctvRmSvpCgZpoMe8jfBRASCanDs6anxRskjOJUipG9dJDp
hp+jYjtoGuIkhwLtpi+rJxm75MlK/DMmR5wsZXNPeSXx+Ejj2jI7Ccgi/icko+BOj/bODNWcsRKS
s84gFgPN27y/6bwh/xwPMKVcdPxtouw+FuN3jIKG0DO8N7F2/H1DfGc79Y3zFBBt79oI6RDEiTna
lV3xFSuwuEHbDNc/dJob5HwlDBsy0iiRlioaExo2wUMHvbHbEkqEJ5WL/ERDU2w0FM4SaNTECVRU
YphaDAR877HYjKRBgRGveKqAW4dvGMRtoOvpTN8kG5sb2MKOz7yPUbbOW4a0o6y2jE/+s+5UfGt8
n6M6CadYNcl+E04jQBn5GIOSEKJKGrfFjQv/nCxeLPJiMUPWcvGmBJqIEXzP/apOHNs1T16ROw+R
Q2vYFcYcbPDAZ+HdZCKawLnRvkCIfQC8cfBv7eCZ46xbiFZjecE3A4LCVnrtlo60SEcIbWRMWRhb
WiO2pirVpjZjDqclvjSpmKpy106B3s09mzfjPJG7vGia376Ec6sf8+CYA1yCsIWjExhUuSXCFpsK
iJa7pQC4mfZFjmqy7HZh580bFoghhcHZtENLo940cV9u3QABTXDmbuAc3aXSCYPDHAV6u1gX6A2b
Ozu/V0sWTZOD1k4PhKt2h+9IskW2kGZ+VUq3rxOrxi8utG2ySFXyJgYd6d6bhDiWkPrZFLX3bJZe
30exsjvuUA6lXjm7mfbz8tSVMIuinuEpJ5qly+CxhMNuA/6O7A2OUzqJOq/YFnSQSQSRrB2x1R4i
7fBzDvQJoN7lzjZ+uIsCCMQXY2+TmrYMarxq2KGQPqA9L2a0C+Vz4UgfRTkIVDYOrjys4TKBjZH9
mdMFMqRVAcGviEQ3I/wvYfzasfnrQuf6zYkKN5t9F0qafQ9FV5gDb2XYleiCDP0BR5HaU97nkD7t
ed+DERiyLyAXsV+tH0wpmwvy5rbC2cl6WtAjc+g29xd5iKRvkhKCJTswiBeQBpgLnF4LMVRYqlV7
6nRtVkDFG2GFBmikBhwuxFBg4n5Nz8qX1XbsdPA6ToRuOqPNVwHuy5M0XnvgBYahGoS/DVAtV6i1
t4g5UqeQEQ6zxZhq75V+lZEJZykIpfD5W6y3s5PXZEUtRVIRlWcTLRcch9AmFkLecBd/h6b0Hcw1
5T436FH1Btwd1MQQqADJSQqZ/wDfdcyAz+o2s4IA6eDG5QkqsviXIyRFPM9z77FvYJEZBGcuSNc8
5OMcYp82zwMrXojDyj1VVbOTuhhOHqYSwsiOh57SUv8c5mbaaRekoaqOfvYTgGysbm3aeXAj5ajJ
3RQDfmRRgfcxu1ChhgAXQnhrx0QWpfeFtPQHUvn7vOv34wJecLCghOcGKEwUxppkYDOBS15c7hzQ
VbKhRe4admgZzi2RGzJ4bcKmAepXrkH2POJCPY/18KWCNe2W5micoYAxQczGgkHtQZN6jvIxQzkY
DqjE/RQOiAqlr3bh3PkntOEeAB5ZbgfcrzdVg7YMESKH9Cpcm1pHv0wN+g7aovPC0RkSLRrFsc8e
c950m5j5b7Fpnqp22NGefpc2L6GHHeLk9fMJKcLyC/k0LqcOe65mjehboMMRahOC3qP0phFRvLU4
qg++gHCrLn4GxjbJpLDRvJKQTQ5rXeFPn2EI/0BgFryndXSAHtgn5hGcQgIs2KHBL0I+89QOLtvz
ukfrKcYIxTGR4MLUQAEQB1tG5DX62qT8WqNz2Tt/FLR7dFTRoExFqJa0WEybLD2KMWZR3yY9v/Ch
81ONQ3IT6hgKmmF5lzvhCySCXwEHfLake/Eg7LLngUErs5kRAuelhHNk7/6CwHmRhX74CL0qvY0R
em87auM3ERJn48HacRuZ8L6EwFdW0P5LGPIXUcCviOYCx5Ez4nWIUltOqUqHKfgeBy7auBH7OY9j
mSxt1yREqbuYgDQiKzMlKop/oiSPHKdXoEsj9iOhm0BYkRaNKOHNZy1bNDBEHyUMiuJJIIP7sil/
AYMhEycS6Pz21suGpbvtIEqc+U5lAL5nFkLt0JMqi7I9YEeIu8LpvJ0nyjGNveJ3PfPfrMrDRMYe
DjUzGdycFvij+NHXYpJ71oHaQhf+TE39EFJkjmgw94cAp09KPNgEYsm9dWPNszCCCCKNvS+Fp+ps
ggxRGiu0cKd4/NUvDKL3+YxMt3XCtOxCBw2leATjZ6KZHQQAXq156qg7bbxRVWlVImVxCtHvES+Q
C1fkd1DGyxGcqNfG5u5WWPC+KbMtSoL8qXHhjQYddbsBtvvr7OLdI2oHaJegt2xYo8FCcafMhLzK
PGLGFI5j38KR4A7Xg30dVdEniBOPO1DkDIx+4DKAJjDKeqX/Zn1+DxkRnQyLfaB+9N0ZWJDQKGg3
o4skGYJEsCaCM05ia+/ey8l47AZXQco81iA9VGE6xTCamVvrwKNt+e4szbjxJk8nXdD1SK/L3zXk
3cCRyN9a4gR4PeEJgX5uGiKSwEJQ2U3EmzZbwrhKKh68+oHbpA6MB1BvsXByVrhBoCsYbLnXt7+K
Ms43DgncG8RgCJPg4Nh2XhWhSUoe0Mjos3JcymwkevoFSxKkCZGKTcZbPCAHYvpxKoebtusg69wM
btYGwMlD/vGZlcttVeewLepL8akffeehiYr2YXKE8wC6toLUL4W+h8ceIkqK26jWTbZ4c7ktlHNY
8oDccN//XIm23HYTg1Z5LRegEcJ6O8Ua3z46+3JBox6Y7e99AWRB3esHODCEG+pVnxcgVFNYJnzK
G6Q7/aTIIY+MSrkxT1Cu9hJbmW+lmUdYZKBmX/c8PrnRWKXBPHwDmfx2ajX6tuJuqRYf1y6N8A93
dinVmI2xbQ4CKEBWRCHOgXDI+rzCeYibUiqU85UR+UBEgQNnxP6DlHO7saMMkhAuBfiP+o40pz54
kY3OaILvXadubeMgo+RuAZLSILelhguU7+g8c1j7AHrXyRobZ11MZVrAmjsDOA8p4gBOa8H4xqnc
b2D5OdtusHezEiN63jByCiQEFOLey7cKqV5ivAnhVtoqHajbpYFuPg3GLFsJb7PR94tDICRqB0E+
bqhqfsZLB+FR5PNpKyqCqOjJrck5TNdixJBpANQDWvwmlehQZEZCpj6iOPYd4kKUUTYbyFTbTewv
3SHi/Cz7OpZZActdiDCCvKdK/8VZsJJzE+ADCIQWIwmobNgjfWkY1NOQy+E+TPmb5fJ+0W234WCi
wrZsvqvoBLMBpeeUOrWTAOdX3hMDC2YJ5cB9riscTFPwTTUlGlmhmlONDsquM/hBjSmiYwG17W2g
mj6tm5Ht5qjSaCr7deY40Wte9D5MMZoX3do4GVuCcIC76ljQYGeDHhAWFMThBoQLmGpaiN1TL99F
0oM4Y88+jWUbAt9S50ksYnRgCwRNIf3tWHZ1CvtHjf+gn6ZimHTQVkHgf1B3sgWgrC6bahdwiAwU
om3uUbMwKffb+qE1EE33keclpnWGjMA2ZtMBb5PVXlju5i6iBwMa+64mE3wXKm43I5uhyzgP4LSp
hwY8jDQO5Ctf5vtasyXRo0EWgZzjELnmZVraB6D04s1kBvcebnsDDvQOi2RwAKKFwvtGqsrZB7Iz
X/wCliOdcnBIMmnTmiPlExR1DwqJyt3cdn0Sdmp65WRxgVyBcxJBNo/N1lSJG0RnfdxO73wPRiQz
n7ca/nfQxM9/ynGaNvo8vZJr8amCk8cTbOv1ocP9K/GqsttMlR2yuP4fZ1fSHDerRX+RqjQgQNse
7ZZnx3aSjSqJYwnNM0K//h1l5Y9nWlW9cpUX0AIuw71ngGtBpvowIFTs/Lx/BboHhEqYaT5ask6B
voX9QD3Yz2qW6S6qcfn2MqvGlZdbG2Gp6SpNAMUWCsRjXuNgLMVcwHQt+51O6Q/qecOm6x32Mrby
ATDMfltPnrNHtL0WgwP5ehfJCPhdENh2QHEFKfnoWir/beb1vAOAKdnYTBSH1uLujSNttvFKgDpQ
MSnjrQRMqrrKuW/BVSjNUeSoRQT6MwBZ8TauuYO3JnGexdR7D9JT800OKvl9asv+liYVDlm8YEFi
jlyGRWf3FUlOkzfZ426YrOlFjEx8t6kqrtJyLGFe74g7u22TTVnv+/QoLPuN2TBDoFk53Ew898BW
pvmRe3i2qMyS23zqs/sgduubcuqigwU3jdABdRFM2KI6pFNGj4IDXRYksjp6tuvvAbbOd2PK2rsg
SHu82/KFv6nyFCVRyg+OhTrlQCV2OlwiDrxdDjaUhKBOJBIGNFPlPsre9nY07UrkAOoY4KrZTUOr
KL172Bh1h9ZmC6/Lj67hYWtv8UxezmKrh1tan10xC+41AZ3xjAHsM0xVnb1ZeRYh9kV5oImg0F4g
KAVjze9qv0quYHRRH301zBCcz8cjCRIk1tI4R1mVk3Hrxrm3wwE17DJh108cqh8wGu15+TqxUiAP
I+Yb7uQczmdpsY/rMYOceJecUEsMnnivvJOVVw2et3H1hvNHbgFaAlxlgST/mtzcQa2Lp/dR0Mjj
pFxxGsuliFPLjm76rnCvGk8AtOzD0gXU4LG5ncu8fCRlUO1Kl9MnBxe7G+FP2Qb2Qr7Exc6HuK3l
Aqw2pP1phL7eDlJ+zt90VNVjaiFhRfmSbJk4OfgIy72wA/h0BhAOOAAQyH9EIlJHbOQA2GVIVpGa
J7iFzeVJeSIHHislNTByYx/tSBWka3n7r2uVVC+iMy9mwRjxOmTQJYmS+WSzOwvXNp5OD6V8jwP1
EfPxtUxfzyeADQVAvZQ+DvCSsdjQhFQCptU0cFR08rTekCJPjue7MKTh9To6YAc0iPMIBQfBDiXS
gICd7LAxIovzdr4H00doJbROQOaps706nMVTwx5kDFekYaXqtNTHvkqPa3UzD16VVTsEdVgm9n3i
tsfCzVYwzaaB0eqKQ5P00xCj6am99wBdWGSf2wleQMVK5ds0LloBJOtaPDOhMBlW9Z0FhWtCkYIa
/1426FrFjDWktUSAleoAz5dW2ZHBV8exVlo3FFd0vcfUjh0fVdHgOoNs4lvbBNZO2YI/dyOvrU2B
ZAJeez0rV7ARhpH6P/x3WeWoAYgmlNZbOkw7kkKwVP25aKR05sis5gBu7fl8mqMcxj71Vo7PrWxX
KkSGBapjGMcghxtLEzdAn6XP0E6/9d15pVZpGpVl4X6qq1cjMm6RZ9UhgcXcHj4XzqYGweq+pchl
XjY2S9efuoiJKNwAEh6hBfxOigsZ/pTi/XzjpqFZ/v+5cV5HinBnhmvwr0JS3C7XdABMI6OFLoMx
rRzsxIEGTO9vG4hyLw+qx6gil2DNKFzH//vTmWs5kHRXM1zW5cbHw9qS80awNWCG6fdrwSukXxbA
YbsnCU36wXol8S9gDVfm1DTsWombxyXkl0bgJQJUqjas9e+dcgpWcAyGTVOHLMoOaUteetPJ478h
H7lzYVE4tzA5rIKVbdkwNrpyceC4HW+yWJ447L0KCMfQntxC42d/flH+85364kTRMYtZM0RWBrz0
dc+Ivad41D15Uw2KXDRvUbVvwAWY+5BMVoUtzs8/wNzYtD69GtT8QManBnLdV9Sh9AW1E/sbIwAP
yNwuXnoVtHegPEV7eMfNKxvj14wrSn1tD3BGnH9eBAnCaEnubeO5ga2kBA79gzdzAQYc7cuPXvF4
4fM52Y92LpcTuKq/DSg/XNHE4Ud4N9lIDShk63HpJ+1f0cMBhnMvf5QikLcuSbsfripQ1uQN+TNQ
Nv+pGoosxvkh5wiar0Zc+wZZ1g63cCUFqbhKNixnYZnOd/lgvUGs5SWd8eKLalATzvdmWj/L/z/t
OiguOQ0L0hH1RBgmwffwZ5xk3+uYr9wRDUejDuME6UqWrJ6nE4jkN2PCu83si6fZhlSUM9l/u7pf
mXvTh2ibXDzW4FBUlX1KuRdCNvM5CWKIFK7pzptmRdvi+mJAtqxP7ROR6lDj7SwljkbnuSEw0rSf
I28F4/BPEuqr6dc2O7vCQxmG6/MJazPbovjEkENqPJRxWDTv0sSiKOL3w/SkcP/dBxkcp4NhtL7N
VlccoOUW4TWFRP8MqP0umUmitqyvUMQnc3tcEE+vjFfObdUn5LpCoH7QpsyuBJwnbq0iVrdFayX5
xius/r6HWeZv8HvYiwNl8V81KtDTNkt58CI5G4+VK4I/8ey5a2xxw2apqxDag5fHxJ7IiRU/O6BY
O+evCroNbHx359e6YavXlQjzFKqkg0AHvT0lm6jJrtJerXCiTT9ei9qptzymHBfwHYDf6/RHJ+44
ex+8X+d/uml1a6eUGtKxzHxrPnnJaO8meOChZAQPUlQbqpWXj6ELXRw24MPQFVMxnqpgUFsKkSDI
pPQZUipNu3IcmrpYguvzZuPODQie7XCKWLBvorjZRwU7NqBLruxmhijV1WG7kdV+DEO/U9cL+ZND
1//oUy5/g400PA4TYCJ+YgX1dqz75Pv5mTEsKn/51k/fNHm0sOnQDKd89umhLVl57zjFRX4aONCW
Xj+1XvY0C5KE2CeelsO+wsV8nwTWiebpyv3ha0UE9KDvmzHkp2F4qk6TSu+gA9ch47fpQLwrI6yx
luwJcDmOO9+68HN0B1iHBr9s0JLPj57heNAVX7uiRpoH5Z+TnHuU5vsNJIqht1yBeJdili6LHl/b
U31HwU8WBhKnHoJIrYTONv7CIW1l1ZmWgBac8AIqfAAU3BNzYLpmITHTeWvKToa2iUaRTWFELGuJ
qzUACTDHQjKyXgPZmprWVq7sQQWErbh7ajP7CIfbPyKHhs35eTVEui5pmmE3kWJE22UOPJCC8zr9
DdfLldZNm622ZgGVA5ceHN+T7UT9IYN4KvyZ3PHeGaW/L2DFdulnuP8NvylBir6GPA3MZNNNWT4O
3t9crKlCmsZfW5XBxMBlBsbppFDNQUpy0yfPl42+tiAjWCvkOBmckwTab2919JcP3AKz2Jq+1dd0
E/p/gqYjJ1nbAf8PzzuUo6K4+wmESXxjMUnBSG/j8inwrW4359CfXi4pyZOkQF+c/7yvvZPQu3aO
IMmd55ZfjSced9ltrgpI/1I10gOESIaP0WuqXe+W/VOZ1d73COziN3hc0f1ExgyCGIxfDfDCPCR2
QPbIQUBLLkHBNWZwkwIj1Xs//ysNi1SXRhUpcEcjG3CPpygpotSBk86BsgPkdeQ2AUz/5Xw/Xy4j
5uva+0EugZDheQtZUcB5bPWzGNbsXU1Na8t/dvNIBBRkF0kz3HqRbd7bUT+v7P1fDhB+uLb+OWud
KJJWCYTwMweKKxNATyiGGpO70sOXuxB60OLAz/0yQ8W+CZGeB/ze9/ttb8mbSo3Z7vzgfx0IzNdv
TRTQCMjrtqhEjqC6QI4SkLsN3sIKlXq6BW0cL57zXRkmQ5fXp20AoFDJ/BPg8dnGisEghyLRiuaO
qfHlfP50zygmRSH3JtMwyWr2p4/iudgE/WXAcIySdjtGyolA36NX0IH6W40/MxwKwD+cHxfDJOsX
MDq0ymq8hJ7qnqIKmNTBIU89cLGdia7MsqmLZdQ+jU7K8hEVJBucWXjYlb/z+s5Vr+d/vWngtaNM
2FaBUx3FU9u5L+fbYv5zvl1DcOkXq6FprKQpUSGvKwc1cVhol7eBbIJNGdf1W6ZAvz/fkWlstChG
mTsX7sSmMGfx1SDjb6pyOiT/7JWVaWpfi+G5bnLp8gyGA6wD8kqoBq5mVhJtkevxV5aQYbD0S1an
bEvxoFWh9OlTEPePEFt4orM4DUNzSYqU+frj1srHglazn4ZD9Aao/Nw9OZf5fgFx+9/VOXeCVEVd
NmHCQFSLAn5dBNNd5pUrP920x5Fl2D4tf/hADR0EV6qwdT/gH3iVAH7eFONOVN4GL65NKxZ1OtZv
S//t/KJafvr/JUEwWsti+NRj3MNzd/DSKrRc93tEgXiWsYu64iD4oSxCVa1dZEwzr0X2CE0UGXit
E/Z5ckWy6tEZmbulg7etI6s6nP8aQ4wTLcYbWcbR3LhTCJrqdWRbV5kHxPD5tk0foB/RKsuCqBUV
jjjxOk3R1QBMF8TDn6zqMutzX1feB4ApTetk2Urg5ABGRCm3qT1Xx7KAFkrkl9Xu/KcYIv0fI/bT
pFdOm4+5zwtwdNqNw34CprRp7JX90NC4rsAPzk0WDAkrwyieNn31M0nktr3wCNLvoyomKTzAAhXW
9M8APlFE3jnwweeHxbB69Hsk8YbJZ4mkJyeL78ogf0vKbk0MzxBnur5+miN9aIGoFBbTCzD5m2l8
z/EYycWzDerR+d9vGnktlosI0JAuc8owJ6/e+FCp57R9uazpZcg+rRjRDEE8EzTNg7vAf4niX53/
67KmtZi14K3t2x1kMjpIcVhQiqqCaTeUK0kjQ9TqIvhtDQSIqvsm7MA63jV1QsFIimLgwMpyB9G3
lY3HWXaBL/ZRXQzfZokDBxFehbzKb4vMvl7gJalsrqFiEgJXqgBBt6INIKUH6L5cdU3Q7rjlrXRv
mnnt6IZ1lt3JOACgp4m3GRjOM1w7nGItf/Flso/5ulR+6tQtyWuG4wDIzQ1oSVdenLypLD05QbUP
EiTKqZz2F60HXTsf9B8xgAikwh6ilAIqDh39GPI1uU7DSLnaES4Jc5uh6RzM0/ArK5NjyV0XGPA1
pQ7DetPV8zNHQE7BdgmkWb4J8AEmDkv07lvH1zIyprlYPuxTJHLpT3AMz6pwaNII9hxzu60rXwhc
BJvuqkf+dTuklvdYBNGaHLxhX3S14HeyKffjMaInsMIkQNUk3kwkfjo/3abGtfCPEsUdJ++qkCpw
IyJPvi1EjvNtGzZdXSk/U0JmJfVh98PApvTnMb+i6Widygzpw0kAZptDrnglBk2dadfzUsSt2zEI
hUeA1zxkpK+vO7f0D72PPBaEyYOrrszab5d9mRbw3GLKVhUwQkGfY9ckqn1H3LAdLC3Fq4jK8Zai
25U91BAzupx+bM/EC3KfnGLxve0+HKiYAdN+/kMM8aLr6QOP7MOgO6/Csf3u5TetCrYpeDBT9Pd8
+6bfrsV7TfNSWB2EhsAI2U7OS8D5JqZrlHVT68tXfQpGRB8FIwo07ChmN6RQx6aq+83kT+/nf70h
OP5Jtnxu31MRB/m2DoGffR5Ic+epbuWtYWp6+f+npuuhg5OBjyTH7FfbvDy1iL7zP9o0pVpET1IG
qZVguSQlZNmUe5OUd9KXpyFas1oy9bAcwp9+u1RjReoC8k6cgV8vgYvflO1QIa1rb2mq1rZa0xBp
Ed2DudGCVUFOKVDgPS7muzm1L0p4g/OoRXDgV3xCNYOcckjAJdEPAVZjTd7OT4FhXepq+Qkfggyy
mtFJYbkr+GpM8re9ek82HEG6YBCfuzya3TI6RTZQ/XyRiozSZ1n0x2GheLnATnjAP1/2KVoAO71n
DfMUEAiWt4/J5L0MVrv3ijUvMsNS0qXxuwA3JrEkPRwHVN2s2XUKHDAJ/fHs22UfsMzRp8UKZdco
UnbNQpbk98XsgXJdpMinAzZ/WQdaJE/Cb+CsBaKtD7a2U1w3hb8R/grYw3Cq6eItAtYBXTCA7eLW
r6W883sQzOInYb/VyYXPFl3AxU6lI7uossPagwIB9ey/sLl/9+DSszJApjnW4riLQZAVMCALvfYE
1dLcuWuy3638fX74Ta1rgQwL0LGICygaT+S9Is/eEGzn5GO2LoJCMqILzNtz6apoyGq45Dbjpp5F
sstTPhxqe83xyft6uyC6zHwPYVJg/ZsiDHyvumeEJEfoEffXGahhOx+yH1u/S8V1ZHnNt6DqoULU
5Vm2qfs+OhYZZztcevMdH+3cAcmjU1ceeCmbqm29d6lyFKdYIPY5Seznkjv265wU/W/qWCCPStdu
X8YyiJ9AXHW+izSLwjxIyVsX1PaR55Fzb4H7fMhUZ8XbIMntb1FKEaJTydnaPv/1DJJA22KUbFTW
O7Avod2TcK9ow0FzfZrKl/MLxDS6S7efNoAcbLgStWoagnYG74f3CFoQffl0vvGv45P8n5QWauxW
67Z+GDjgoZbWpg6QKnSL7cDgjkoueqMTXUmrVnkM3p5LQ+EX5XVXefmh9ST82PMi2Z//kK8RhVjn
2rWhGCZAOOt6ChcS1fXYjdOhSX2442U8iY9pECQvNWOjegJPcX7K0iQYtpROE9llSCwCJYx1vXO6
Rcu8zEHVkyVIbC3kMCq8853hmvZJcOSd1/4s+IJKUPD8+AGgEmwU54xE1cp3fH04Et33omTKT0sZ
+yEKGY/lABQwNA+GNLizhXOfFOreUnTlZPn6fkK4NmKjPYlpyEo/jEDeL+PymjtkpWnDmtVl4sFL
Tafcw5YpRmiNpCAl8V8ZhADPz7Vh0XJtQyb9YFURafAIhxh5JpPvwhfXcVkeXReU/oKuXHENca2T
Bdo4KmXlZ3aIIjZD/oXNj36SgWrFW4iNZMWa0KthsHSWQOmUYGdZEQ0jkT8UPLkb5xGks6RZQSoa
5lknCkBROxP5JGmYjWKb+/XGVe/nJ8IwQjpJgPtFKj0HLSvQegYIzai7lD03kPc4375hopm29fV+
B5kjV4EMUkLGRgI9qcB55vn3ORbeQ05aqJtALGYtT2UYqMD9706bTKk/IOywGca/ZnbK6NoNwjDD
uqYXdBSQzJaShHl6w1S8saV3BUPZlTuWYcvQxbzAzc5KeISSME7GHYO4nAPFtaB7k5N/hTSrE32c
nw3D8OiSXiBwUlaMMQkLL7iGxtpPoPFXjiHDAOn8ND5W8BSK8QkQFLwCNRjplWC8tcDs3p//7aYO
tDM6miC6B1kcJ0z5S8bBmy5fobG2Od+4YxoZbZ2mEG2KSNKzMO4hnMV+c+dXDS1oFT3P/Z3X/bH5
Qyne7OZ+Amnfs96oXLO9/ufp9/+JY6Kru+bllLmAEamQjO0OWozbti9eoe20rezqvemzwyy6MM9H
KKt1fyY+yx1okt/qMbmuGBBZXXbMZu+VW8NKyBoGWge5gL6Ic7QYvTCNFIAif7MBJHy5sgJN+8HS
6aerUIWHCmsVRElE0W4aAVGFynt2qbou5M0UXSaYS9gyy596cVsiGXQ5/LDrhm0Bi4IAsl32GqsQ
kjdo54sp04XJIXblMBBp/bDpnXgXK4s+RFC7OVHOIKzIiXqXxWT/iEAAzlHNgKHGRgo/eoBzDDQs
Rsu7c5OZHtWIzMvkzu6WtMEcb3uipmMN1sEOagwyxUbpzlepiPGEtyEKdBBJArkkKslJWUFyy0AQ
3+Ue+MPDXMS/QI5Weycou6PIZgjNygr0Vx8aL4cxgGi0VVvNMwQR/AMscSYIrhJ2FOMc7SQKjHvw
dftDNNTD9TgJdd3hPrxpk3bYwU9jCqtJsjsHmmXXblpAsBlSa6e2mfITbYlzhfkEfTCrh11e9Ore
blPrb572r0CNyR9T3cdHq468rfIrSCIBm3YiClBbeE429Q1kJadd4o/jAYlAb89jZ9zDPmS4Y/3Q
jNs6zdhd79TdM2m9hcJL8POLotz3foWrSTnexfbPYLavoZwZ7Wzp+8cuKCB4BZ2meuP5NAL3OP4Y
8Ma/IzMsSaBDIbvdNMzevqdNtyXMiyBeP5BnyLRVj0kmhbNAlods67mS/upiDqWPdBTfmiwHXtZr
qVCbyIcMilcktb0b7drZggw07WRPre3YE0hmAYX3wJM8pbuIzNBnshh0B1e2KkMEUW2nyuxZzGLE
RlvD2yGtvlsQ14NrZwvpJAUb4PP74QJ5/WKBUy1Mkzq3yz6G+BGWbrR1klL6mwlMqj1EKuYjBg2I
hDEB7xlOopuop6pf+TrT5qNFroyIKkXUu6HnQPMPaoPNSwC0yPXYQNvk/LcZutAZdDXjSPgIb4AT
Tm9fz1UbPHQq8fatw+e3y7rQrrdzxiD7yWwZVsCrb/NB9BDfyfASXrzB1g4O03doaQfoIY3QLkzc
kKXTbULde7/GDauffp7/BsOJqPPpGq+hroSoSyhrB6Ig8bsjyO5804ZfrhPpejY33KGWDEk9PFnd
tOvi4iAL8XhZ80vkfNr9HdUHIMrbc2gLCWpnsqvdn658v6xx97+Ni1yQLOe9hxI7y5/h/ZbeVnjK
hknbzPXKCWy4DupoTWVXLa9IBX1Jvz4Go/9W1zZUf+Bx22fDH4jD/ASS9vdl36OtotnGJg8sOgmD
ctxmxNs61Z3frlHeDItIh2w2UBCkkED0YTY2AKJJc7GhUbMCV1t2vC82KR2lOUKQpcphyBomzbfE
vkllcbRRDfD8ZmWdmn69tpA63tqQWPEhYDjmt9M0f4vgHnl+2E2/XdvFXT6VFlR4CAoYw/XAEkgc
zcPzYuPh+pBNOt/J8ju/GqAl/j4FQt1AMrnmk4JaZx+Doc2Dt8YW1k/plRDrgTHUB6y31hatabCW
/3/qLJ5S6Md5mRNSnBwb5ZHbfrn9nP+Sr6l6UFH0/tt6UFM7ib3GDiGFsIFabncLfEN+KB79t+Yn
JRBt2wcdkpRb53cf0muyK26aa/eAG8XVIoZYPZXQJwGa4LmE+OKmfRHyYG/WvGNNk6ntCeByeQ2g
N1BqH58bYHp6xrYdRMiDNbFnw3Gsk2psh0lH5YUTdvmVM5QoMuLKWLqbcbizxpeiGJ6z+ur8SBv2
Zl/bD8oR20wsSickSRJBeWZ8aCf1FMft2vPCMFg6ADRthJODq+CGVWo/j/Cl3YwlZAVT0AbAE5TN
yh5q+A4dBApw2wgpoq4JuV/ufAI9R9s9qmLN4tDUvLY1qBhyeywrcU8ZnDu/iU4iDm65KF/Pz4Ih
mHQYaOy2HrQwMUgdaZ+Twn1qbLkywYZNQcd70qjnXd1lTehY3qb/bvPvs3c/RZATfD//200TrG0E
vLAZ9AUXyQxbQOqnhO7QQxVVGxvMkfM9/MOdfLGx6SjPOFOZh3hoQyjYTwdx557IFnKAOxv6f1uy
gVJ9t7Nu8ZI4RJvTc7yL7oo3ur90BWvhHrXpAi+O7BCSs80W77ErDplR6D4ziPa3K2RB0wrQrpBp
UA6M2kETjkFGoPKKLJCMH86Pn6ltLcYLCJLKmMYKFJzB3SYqencTDN35xg3rS0d/1vEUQXXE8sLR
zrZpDEXMmIWWJTfMguRoR1YyyIYtUceB0rEva0gsEzD2CdThx81kDZs0gRDJBHXTh2yB31fFyjcZ
ol3HhRZWWseu0/n/OivhfNANzSYJ1kiNhojRoaEKmg1TTJBcbKym2OBJbW9AKnj0hIJz7fRxfl4M
k/6v9PfpfO79xqU2PDJDO5/3Kp+u0ypYSU+bhkeLeCidF8BFDEiHgMfKnN8WAL81jCLP/3BT69rR
73qoCSQCM52kL039mxAKzc8f59s2jbwWygWFNalfwOdsnu96um/J/K2q3SsnWjOLMo26FsZODmkW
n6M0z93I+87rqfkxi2gN9WlqXQvkXAqbdkVfhmnWvTlgAjZE2itr3tC2Dvksh7yqvBlX94A7N6Tv
bgZfrOw/hhnVAZ59FQ1jOlASsnqE2aPYqeWvWLu2m5rXzmao1wVibkYaWoPctOPBx80wTr+dXzGm
YVlW0qcwYiChi0HhWVxVSbWBQsSOS35ZiLrLB31qG1mopPY6WofNoKA5H0P/L+NrlRjDUtcxnJxa
gcoENL/mtH1I++K9GzjsOPzpmJbNmiiAaei1WLWgKU/SmlXh5I3Otu36dBvDXXSbDmqNxm76Di1k
AzIwCQjCEEK0WkEuLg9C0vb9UwePuZteqv73ZROtRS5Vc0WtGdpxQwz8thNfc3hoXNa0FrZ9FJF2
xl03jGMo6nEov7+MTBVv51s3DJAO1rQmmBt2KeAicBJ+taAdDv1w+jGPSbqF+PXamWWIAx22KaCu
7MAXCE6HuJ7u4UjRHtjQuStPe8Pp/q9W8ikSVK4a6N/nQ+gQBACjZQpdBMfbs7R2d6Imx6iPnb0X
KGfXt9Pr+YEzpfX/eSZ96jVG4kgGXe2GkZ8Fd3Hf0T2dBg+Z79y+HuMG7qZeh+yCjQW3ZdUIOwjb
H5O1lW0IHh2zR0sIRzJomIa+m2wl1G8RM5lc2XMNOSUdskeczoUKPxqvkmmfpVArn3JYk0DUndvb
qgPpYlpLO5i+Q9t/eZ7FVjpz2H1ZkOYHdICzZGvJlQ3Y1Pqy7D9NUmc3FTjYuA4EjhzfZuCJIAHf
RdAF9eMLI2jp+nMXCcovkZ0j9LPxmUIbeDO4JXRWI+tE4lU+symClv9/6qUo46EQrV+Hvl1+az16
pYZx5cpkXMnaPgzP+i6vO+TvEzryEPs+u4mhgP29SHH52FlIC0moL+fksbFsyITDCTd4SZ2Aufvz
obRM9RcPtH8kmU/fFrRemYwyXxzMnBiVFP+1hZptBcuLbaXc72kzXNiRtkvjMSvbImAyLMoP1v4Y
ISYMY+qNEpBWT/yVTpZ5/+prtP26LkZrnBMu4eLd5a8SGZLD0MKkamMDGHlZVUJ3+wPQrRE8YNAs
L2i0g8FvfG07fbovJ7UmK2r4DFtbcNiva5tPyRgG0OZR85YGV4u6+/kZN5w6Okw0SKau8UASCiur
8A9558z7vIMRqtUX2SHI47WkryFqdKzoXE/ONLaBDMUErK4f0PwlsrCUV269pjHS1lMQd3Nb535w
SoqXlj239l6s5UUMMWFrq8iFpFfMcts6TSSFGwp4l3gQW055JfhpbuyVeTAgGTwdLdpFtFKDR62T
N5b7os52VV/sUfw9EHGyLf+FRW+xmE5jHQoGmDZccFKx4/7Ks/zr8fN0IOnMO8eDlMsYNpCs7pp4
59OQkuFwySLzdJxm2zkOTuhGhQKyiwnwpSLfM6JQeAfo/wiIar7S0T822P+HvBdop4zsmhn23XEL
RGgvIQYFwfS9g6MSOQYGM8aKTe0rg73GR15FsISbKhyq1siegEBysfN0wyEt53nfNJCUgmtGhiKx
JZrmo5nKpUKeeX9hmYX8m2yqfhvIrL8vIoHScQdTeDuE154Pv7VgSCHEzsYRRmYjrJjOD+LXMlTM
09FGwmuyjkDjKExiQV8YrNigNAX2UrLlaYBCR9ERFLcttc+h3nHkEwl2WQYp9Q7mepDKh3i6S7rv
53+Mab0s//90UFAWl3XbjdGppfwmGuG1khVHrKBq5WO/3pY8Hbfq1JPqiB3xU1H0D7VT3Cbp9BMK
ZU9u6fw6/wmmLrSzFuAEXrvRjLKD88Np7gkuiGX3Osu1ndVwmHs6qA2vhRQuIyM/UQgC1B0Ul4J+
kTACj61QzTH2l2toGsa4d8FrRa1g0kwzo+2EVUSxLqDxj88KWjizwEgjRaGl5enL+XEzdKCD0fxA
VbyEhmk4q2Qn7PwaViwhYmglhL8+KDwdkNYqp3X82p9C2wMllrYwhs2LcaU4bphzXR3dSyy5+Kg4
YVM0v+jkOLe4XdUHf5r4n3iCquP5ITJ1s/z/U3T0qgE5EhbDIWN8OGI/+Oal43BTAByzc4OJruSa
vz6ZPB2B5vZWBD8slJey+sFW9iZLj05gb8T4dy1lbupBu3rQ1K+go8igLOK79cmt6ueompztIGi0
j235rVqlwJuGTIvGzBJZ1sMG9MTs11p9BBnd9v1rgjv8+SkxrVr3v1MyltZQDAny8kn8RCM4qoBZ
igcUXQmKrx++EM7+b/OZjbJVU0rcP+r0KfHB5JfYF+v5O5PNlagETCHHLIWqQv94/ntMHWq3kkF0
JJkKyU8opDfQL83UdR9HYtxklmddSbvJjrBtIpshoO9tCZGl890ahlFHTKdw7vFdL8FJKqPdiIx6
ks17y4tXbkGG9aYDplUurFwh8YrmvYPrQhNewb88c5st+nuBK8yaR71hl9Hx0ySIkdLlNj/VNdkH
SryzrrwsxeLp2OnUhscQtBT5aYqjYzU7d0VFVvLepp+9TMunjWUGXyBpIQYdOp1VbQXrPuBe+XbZ
1GqxblmT01eyD06wnHujZfFM5ureCYbn882bjkMdfCmSeuijGfIAMI8Y4NapFjNWe9r1FmHXg986
24AIWLUmcXQFJFn9WCBoV/JSht1Fx44NNGVOPFj+iTXwMcxgrZrdJPSts9aocKYOtPiHry2oNWMe
nWD+12zk1H9jmY97ewNhB38tS2uKDi3mAycd6nwRsmlaGJW6cJjz44lsq4pBTlPUi4JkvlJtNsS5
jiJLPYdzuBGO0GJ6LtVNE93L9P78QjA1vWS6Pq3hNq/asREWyPyxGjaQRMiTTQDqzRMjCV0jFBiG
ii7//9QJvB/7CGrPAGdXMTtQWJAdIhGnz1VezKeiltkVF7G6cLC0415MHHy6blFIgrY/oLobhQWe
p++XjZcW8/CQD5I2RuvjXG4dSAnZ5HX013Zc02xoUa8iJGmpY+MOMbL86AbjsG9sIo+tO/aHyz5A
O9rdOin9wGJNWMCOCt7LWfSITHe3WPL6KzNg2BepdronHoyh5VL06rPR3ueNW29rCyonl32AFtyC
DRghz27+x9mVLNepa9EvogoEktCU5rRuYyeOPaHiNLQCAaL9+rdORrk8c6hy1R0luXBQs7W192rO
qoBh8chdaMGm/KWGI+DGG1bCx1KFMUKG0DEl5rNDpxdr4I9uyWv4iRsPaWV9LgYuMX3t3FKazmgk
l6MDD+vZj00ryGrHt9ItavwKJwIH9X+3XaJhcNfE3AFIpXOOVgP/48Rt4rcyrZL3so+6R6Ox2Glq
YA035o0bQvIGeChQBCHfjBPiXNEItjZmO3+NajA6apbDZn0Yx89djpY9lt7IGxjE2eXZsZ/d6Euk
7ke+UQhciThLXe2isuBwFSMZr3X8AoUr6wgLb+EXFVdBasTdY25sKpqtvWsRcMpGwQ0ZifjZNh+m
ER5jFSAbI/zI3BfwSjbW5MqeWopGGsYUFw5IDWc2H209enDO+lwSuVTsroljcDe90Pu6LuQ9TjAj
DUa+RUhdCWlLzKHdx1abxzi7YF3tNeRrnx+R8H/yty8iTS+irAb5oTtfRLsGD2aPg99CIOp2horI
Rqp02S0fFLGWsEFQZ1lpdgw15ZkI4G9QJYXB7g1vYqAo7fE9baLIg33u8Xp4Wwk+S+igZTOhuAIW
ThmnuYOBdvps531gaBFef8HKhCyhgwz2mZZ9qf3WgCZqVKrs0hNwFLz+9JV1ukQMstqpOjGnyCdS
6xWEFeLRzNjqvq9cs5bCkRpFmkwYI+478GD0zYq3fjfx9t4EQbIJeFaNt4YA1UK2dQtjSDlvFcBW
xmzZp6VdDic3F7JzmjDPBRaWj3EwRmJj0FYiyLJRG7MqmXiFJtYItkDmOS6MDHuTDDvROfERcvfT
nWWqpt943drXLAIWBElJ56TIv+24mmCCM4h7QnR/n1Fr3AhXK6t4Cb1MagaTyNR1Txau4EFb9PBq
Yfls4ON4AVRGklsbl9S1NXH5yH9yy9Q24TY8Q8ow4t1LF1E4D/N69spB3sSCQjvOhhOoOz44DI3n
62t8ZfyWWvFVD3HGtEvQBYYVfMJTfxa9l8lP1quWuEymWqSwkFA8wT7VK9BQ1qCuSQum7VvrbSWk
OeS/Y6ZbiFhzIEDOeUHmV9ZX6SP4HiYcfxsAWY22/EFK4+LnM9dbhKu1uLDI2hIadVmcdC4gvtO9
4O3B7XR4fTrWVsDiIgZEe2v1Dfo/bjI/1+gSBNWg7rok3cUxqG09+CtTOT3lJP95/YUr878EZw7Q
9HX5iLNYUjidy4Tu+tQ6mlnJNxbYSjxYwjKtWmdRVebluczf4varEQGqzxsvxv3cNauNjbOiFGEv
8Zgmny0i69HFxViNQd+No59m0+gn0SB3kBRI9o4Jn9aMGPFjXyYlUg8nvYnrCysSyLMDTNSK72NM
Ch+O0J3fm3MHSKQjPJOx8qaB91RYoOe77yEZ7Y8TgD9Qsupers/B2hAtYljfzJAHpCjnxzjyodDN
UEYoxVNftx5M3vfXX7KyspZozwI9j8ZSU3euHBPurCa8j4uA2gc7L3cZbIsnSCtO1pfrL1tbVZed
808gq6cxHng9sdMMEC7cpY0RMhuK3QFMkwbXX7Gy7237v6+QdSQLE7Y/MD4+Mf1Tt/C5TUbYDj83
sLow0k/uj0V4SQBMBF8JEvN8fNL8tkev1Hi9/gVrM7III5pmWsM7tTnD+Ct7mjhnoTByuquo8OI5
G+G9W+vTmI18D2d4a+M2sfbWRYRp20rxCS2pc8u+w87Yc6vkltr3SQ9PsHkKSlWFzRaVbOVdS8Ro
RW0X1mnxfFaiOShrhDuksZeleVMCQ1XDA36YmtDIt6olKwf1EkVazKzS9oSeEekKP0rBs9SVPzg/
KNnYqCvLeqkUGhciHcapm86V/jIN91NaepRuXKLXnr0IArUjWpZ3Y39OQRs4ghtaPQhKJ7+AZeeP
6wtu5dxaokltt0/xXwIjgETd5Q79amXG8/VHr/36xYYXtcgkSOVogjDmxUD4wJDEy82tE3clQv4N
+//EE6tBP7VJDegH6rQ5JSSDUm6FwamNvvJLXPRCkrXZ0+e+ZbHlbTcaSqklO5GUHzq7fLfm4i6v
psfrj/9bOvrgEvbX7fGfj2lVxznPUUEEo4O+FiY83OzWYI+5HFKfqzgLMlTO7imsDgGWU1EQz/x+
7s3Y5+M8IrGhfShYau1hP0shl24YXj8SlGx7mgdWl8b3dqPVj15G+As4p4c0bWw/ckn6VjHXOc4s
b3YZZcNZVFXpt8QwAtkQ7WV9HvvRbEJcYE7JiZUF9Y2qYtBFyt0wbpv2cRAxLtapUidmJPBlh9C9
z6cGZ3o3J3v8C/HVNhLUC0zNDg0kcBLsEF2GTuK0XgJhl9pTTZfAAd4eZ0+41YNjN4+FnH5CaH54
KyNz/KXg5DR4k5PZISDnFrwkFEzLnbb5ZM5LFiHQ4gAYRITRUz0z12sM57YspQwzlW0lPSvbYSnS
CWUSOmRWA+nn/GVwqKfc7+20VQtb2Qx/cT7/rB+hGZpMJeRxLau8sUf3i5zdN6Mxwla4b9JSdCNz
WxGwtv/CRf55UUdobbUzktHRtqJdKvqdLNJ9FdPveZ61HhP9c1t0t5k73NOhORb5+JBEMC6+vk9W
otUSMdj3DiQ9JYE5B/RjAD7ws6jZiLVrj16cvDY83SoucKjb/OdowuP92/WfvDbti4WVxJVokGJN
AHAKLwVzRwHzlBRb0rIrP3sJB56aUgkCtQkgdqdvkBf/OtMtq9m1Ry/Kq7IcLcjuKXbSVfuMOTxR
kTxcH5S1R1+W8T+raBIEOj0X9++4ryPo0VVwYSJ6YyZXRnyp1TkI2XTzDMlUNsenbjIPrKde0juf
W4NLDKaqXcyitCBFDNfRe2iCjmB6Rdb8fn1o1n79Zcj+GZo6j+Yitx2UYrI3jssxSDveRT3k+tPX
Bn6RIcdpR1nTO/wUTVLeWjKdjzlwKrvrT1/77eS/v93iVTxIE1aIkdLvhrKiU0uoEdgdrcPPvWGx
S1syQtJawZJiaO1QlCJwbbTtuxhSj597wWK7Nk3cW3A1mSEGx7y2nL0k0fDe3CpGfzz+ZIm75C5a
Aug5k7Ph1nrX2kzDoWpKN5qdHye7ZImrZDl2klaGhYzL8OfM9jWObJfZHs82Vufa719s3EpacIER
iGYp9OsGE+IyRW5tiXx/fH0jSzglytCzVTu6QuuOVLt4stpdBbnHk+n046+xM2DMMPH0CMQw/3V9
tj++jJClLGYFZzYypxlDaJvv7TG7M0f5LGtwkE3XCTvleFZfJz7Np4264cfnNFkiDSc3qjne5Zxq
+xHAOV+VLIyqt2b6UZlbzsgf70IiFntcJVYGJ2DmnLpK7cCPuWmA4WbTFrx27ROWmxw1XFUwUMTq
wfzRFvb7BOU+qP32vp2C/+eU6cZWXFtri72upDUkCb0QoLLuvkr7W3fmG/n22rwvd3mForBuMzQh
MmjlwvHDdIO2f4V3BbSejklya2dbX7GyJ5cAxiGZsjlu2wsaefKqxN652Zsda7/KaHB9Ea/M9xLD
CPIvz5qoVmcWS9gsDgdnqmFsP24E9ZWUjyxhjDJNx6w0BaDgc2080AKceg+CVdWeJV28x74sd7pv
kB5g6+5NCQ2NsXWjXdW7xs9KtN1GN3VtIC9//s/BKFyawHJ5hNqUSYJWfuuSX5ab+VG05Ua99oLL
+P77Aps1UC/TDWIzHT0gFU6so8/GRCgUcreQdCu75/90X6H/Y+YFHc5uOpM45IPWz22bNd+kJdqb
cUyavdCl3F9fGh9uIWb+n0LXCBFNs3Lbc07bHtdChvPMyg/XH/7heOHhl5f+M16wLrezerLJqY5e
3OELR/rfmk9p/pk9iscvwlhftbOLc709x8OELk4dnee8uSGmerIycVKxglAAi1AD/9Q+wgsXga23
I2OiSLnOCf1d68qbkvOwRQj+cI/i2YtYZvdTp9JuxkQARt8D059Yb3rYonN8uKjw9EU4g87FWLEq
amD5JwOR3wMmeRG3g2H7u8OjjTCzMt1LRMfUjpEeS8j5J824t6r5bZKgNkIQ72dUbOq+rCzYJaSj
qoipnR7A2YkaJ86SW0dsGa+sTMESMgHNQKF5GtXnkdwMxjcVhap7u74T1n71IjSVTgIddHB1z0ny
YLHvpfHl+nP5X+XY/6sLMXMJXgBXSs65lkD6FqnleqOpxVOV10MPcC+pHzoN8O9MWLXHvzQtbx4n
w5s06SKvtkh8lqkmr65Z292tk/UMLt6mytuDFKotPXSPSvhNQazxl0lZPXoM5Rb8L4TeVZZJC8+k
5XRqU/hGQ0OoKQ95lelzS6HDy8EVhLYquFVy1vaTZaRweBgGuGLD3N3YKwF4IJVzd3TrzryDQLRz
HGQUe5VTtruJQXols+x9UTf0EaK5KdQ3yfhim1TsJshO3TUi0885DBe+A3kSF76iShQHLuPBzxmt
ggZ2SS88y4egNa0aFqP2PXOSLygPjD6u2l8QOQq/T22UP3iShPhMYzcqAS2oanC9OqqmYLaaCDQJ
EDarUZaQjJftroYroDf1xeTViT3v3ZyYO7BInd1sUOkZ1EhCWUoRwJPDPRhc7cqpOCVdUXxJ3e43
NPEhJx5Pd9qwkT9OCLgjsy4eWyXqPdk3YxhRu0ub2h8ao92TInkTjEA9SXTfUytyj7mMRh85jwTT
EqbNNqxK/KJmT1YBb5QLHYwm1XjTEH5L67zxwfrvPN658U5F1rGfrCro7UaGiTa/uqX5BjnuwSun
Tu5RWdwPxEmAKMAHpqbLQ4l2sZfAtX5H2vo5G+Nfncr/iKa6IZQ9m5lV7l2opXV9/FUO016inQ7x
JeR5tjPaPnH1TRZRBimmxgz0eOnfZdFu1qo8ZUXBWg/WXPMzVMSwKmh0U16kxKykDiohQ9GDZAFO
5DPJWIj7UCAS42ik4hcl6aMsnf5COm69OI2NoANrxpup6wsTVsE9VTGO4mQ3ROogYx75SWmf9JQB
GSOGBz25cj8U5VM9O90d6bvOk4YYfeizvYqsyg4ur/bUnk+GmcG1Mo8hXMuLadehLFnE4m3g+a2d
V2CktcV3HMJnR7A3yGi+xgUM4OoZ8muVDbNCrtsy6BTEkCJS3MnResnd6JsJtw5NwQJz7TbMRLRn
TjtAAsZNdrQoZ9+WXRzgoGcBJ3Bc02m9Sy0jCgzoLHmM4BLFhowEtLd/5BfGmKSvdLDhWJPE7+hi
3CuUd70+a261rm5AA71FJfXSbWCehEyLKsdz39tf2lSc58L+PTbFO3Hj+GirWnkF01/c2rwpnOye
OMUvcHZeqTBvMIanSjjK54lDwdyx52MXdU8i721vjGFqDPeWG6qqH6zid/bM4qBKq5/Z4FoH7oD3
7rqiPEi7geN4Eb2gkAyE7UwazySa+zkvKxS7nNe0JKcMUsWeXdiuB9suJNmKH0hqhlFHdWjE5N2U
7KnJx30Cxdq2Y3e41dxEWVT+lP1ghkxJgKjt4WeTlmqXgU7jZaZ5m8UGjrsEuCsy2niXZTL0q9xn
WRpNUKbZqyqwkKqUEm+OGjtIdVvDSpEHorffEmt4Fp3aR+24izL3nJq88F2XitDujOFYOFUaii7P
sLJ1hRIGWsixpGHqDj5uDkDDuy+tY1Qv0ihtTzQ0gsON+EpnMWPnRtmPDiBEv5iJue/7DLG1wurO
8yqH+C6K6TZ41D6uzyFEggFDHAqP4NaGFQGhZhHF3zqni725ZL/7hjyAIg2HpEjGYQv5Xo/G7H7i
MDQwcvmiZHsLknHizSSJfTXwrzRxfuKaXgYyEsS3Y853Fmqm/sSFEwx9AWOJ4UiTpg9n+AH6DqMH
a1bP2qgaH4IT4gGOG1M4xOZ9Ng0/TJmXgYBFh6dzBUOKeTYCK+In7ch7hMAnnmWQWKBt5dEBVRKE
exxNcRHmMu88A74dfp5Nt6MalVe2Ru7Zs6i8otffDaP5Zmb1l5x1D4rMhlcK1fgQK858cAtjlCzq
Z9bVdG9y+ycIet9ifjH8iiHRT1IX7HT9BkhKAIcnJ6BUWV7TuE/abnZN2zXnNGlvbKe7Haf4S15W
N65A7wmywlMA4M6r040vJcQHg0HZp5q6nS+09TqbpIDeMP4h7mbPUyTeynp4i7g+OhFqt9ogAJKl
5DWNDLUfp+Ftji0VRkPWhqNu+6ONFv3Uwha0rP147kObtafGbIEFn0zI/UHi16sou6/gnQJEVO2z
ZEo8oxb3WuLxJs2Pam5c34TlQDDZhsTRXIQA43AvjcshdMfxtyuUCglSY282R2Dn3PgE18o3OKoP
Xjemf3DglHAwGKAHhtpFJnrTH0UtY8/NFL2dVBcFrXZi6DWTeQ9dL5D+XZ9COdzAYeuj7XtvGDnb
cZfmXky63RzlfyiADU03yaCs+QEVkxSikMKPyvZMbfOZAZ+GtIOccDDclE3jeNKuvk/znOzA6M39
PuJlyBpaHczJKHy4uBkhQNn1PpFl5hsG2Kx6xBleNaX2Z8N414XZh1Dklr4c0SUBOlHBzWZEEyrR
amdT87GMbTOQVcM9KFY/RuWFS2s2ARKieI8enY11DXQcDur0DWrOOLeaYQxsTZ8KLYk3Mjnidfll
YRRzfjcOunsA5905GxqjD85ufp9BsAfHVHvIsvZubsYEyyIdn8d+ugVHOvEkiqjB3JE/uo2+OHEH
GcRU3ZpDdV/PsvK6Sh8pIFQ4YGGRAK71e2mz8UggqHCLv7ewFmzugyrAkBBNbWhEaR40loWzmYAT
LAaHPIIvmt1nyspDMpiRr1hVvXSN/HuAxUHdn4ZKedIpgtJI5U1iwGRYTwnBfvha6z9SgvJcQ0m4
1DNM8tShZ9ljV1HP5K3lxQ00KoY83sPaBIe5Xb3lHSj+osaUahLMefsIU4/nlhZ+Ho++jvSvzrW9
NB/vSlUDsT/uSaMtT3Y1eukc1sydvkvzNNBzElKVPcfNzYAUtTCHvWmUzJ/hEKJce19alV8rC1LU
5aGYrT2Ufx5sQIghkRgqAHUmgHAiNK0sMtwUutlnjvZMO/KhBPzd0eoG0IC33EYPRc8TKHXo9RIO
8riJmIvjKvEbZuwFn+Fl1se3BFoS0OX2C6N5KYdsB27GAQlKAD/MBxTbADwdQzQyX9OBPUr3J0AQ
HrfSh2Iy0FNVJuAW+W0fdzczStiAI+c+7dhjleXobeJYhgkw7nHsa9cREVKTBSyb+2NRpAFupre5
EsFk2G9Whl9lpK2NLPN3EmelT0ukqMQ8p6kCulacSqsNahunV6bNtwa5rsTR1JIwVUQHHcTYScp2
cSoPTh3VgYNWsEfrHnLL08nIL1yWaH5OII48gOLgdOVZI7mitv2YgTbnUbfCiYQua2RASD93cPz2
aXVw+hfavJDevHH6JEBNSoS6KEwPjTWY4hVRUZ8qaqGWU1N469TFTtWCB25NjmOn6J7Vprvv2tba
i9a46co8+RPFLuxsmV2cqh6OT2j833YZj3fU6uZdH/UHRgjCRF8fmiJqg2TundiL+yH3I8uwQlws
27BUBcQU+l2fAYOKJvSPXAzHvq0dL83c2xms8gHWUJ6tMXK6t04d4r2KTduDQd4r7El4EEnywy4q
35rSJoDpPQS9HLtGuMGAEfjI7KAdX4neb2AwfqQ8Th8Hc0Ltz5aFn2jKcagjCNe204SkrUB9SbTj
KVUhrVJO/OpWQ/tc2xP3GY2BWGyU/lEaZX5vmsR9x7qsjsrFJ6FKFh+TTqKinJfZDVxWzZsUZJR9
LNwWIXWubS9PtJ367ajiR5Ego4WeR7ujGQzavIap2D5YlNMwifMG9zQ4f6SeXVIVHbuxVT9yBaM7
j7RldtdaU7nralJQ0L2t9CYvzFk/5Bq6Q+Fggo+9UetZueEuIYEThDTVWGl+FFC9D63Sbe+oZcuN
dqB1KYN8cM1dAgJj9HUaZ9LJWanugOq/V0BraJIs0Dayi4zfZVLsi+lYxH9ioje+afWtl3LKPwWs
STc5ahko85RIHMnMjrjsIYGMPMmLU2xC6UC1uAbhlsnvXYdufexKtWYp5Ai8Q95UeZ6cR14KA1Z8
iRUdMjJZJvaiUb+gR1cHg5RmGuTp3GTYnMx5jaFk9CtuYZvmD6Au9ofUNIZTpS3j1Z7iXofQshvu
3HQcf14vPqzVSxb1N9hEm2Z24UhnLbwmrBE4kInFv7kkzkZF6cN+D4obi4IblC54CnqQe+qT9OsQ
T8exIg9t3RVe55JDhaKBI92NpvDKAl6yHKYWbFPHQYmmbb6BcjBsCWaujdKi9MYvIcOsLHEaJhm2
RguH0d9SfaZbxMwllSEZR9oNgtXnEgpmCmpc7MGAv4x8ps6n6MN4xWVu/tkD89w6YjRgbBm12c0c
6RfXNL5fX0AfNw7w7MX+6gyWG03f1WeNLRWC5Zf7SSC/sldcfyHAHrBpA7+4MglLNP5U9dXUJkSc
4ENReDEOEygw3hb2vLEVVkqfSzVkSiWdhpyLU1bDoaRPg1jVgc1NXOWfro/VSkxYQu5tEfMc9o3O
SVi4rbKifptl/1xBvGGI4HY5wWjDv/6mD8eKQ0/ovxMeQ9Hd0sqqAYhkf1ST/7QSfWrmUnzy+YtN
DRgpjI7zhpwTKMh4Pe+x5ZBmhiXkWTe2xYd7GZ+wKKY7yTSSooCstiuG6StEKdJDwWxSe9dHaO3x
iy19gVLh2s7scx2L6s7t2IiI2zkbp87K+C81DVInQy5AGDwSp+mQlBPfaYOfwB35HBmZLFUNKsN2
Wq0mguaFgaKN+0sWOve0sMQOH5X5QOB+riO3lDXQvUxI2kH+iBiZ76A4mKHQUbAXKY/XZ+LDXcHJ
UtsgbyNEJFpdNIgs/miMQ/MANld6hHZApD00JiPUYnGh/NzbLjP2Tyisi9Sdyi6xz6a03hStbzS6
KUQPzK+r+r2mLN9YYGtL4LLw/nmRBVAm6Si1z3LIToK7v11a/zK52BBqWXv8Yoc3TlmXU97CGMSw
7zXjoStBrmsKW+2vD9TaCxZbXIFphEJR4pxbE/dR1Hwju/bNfgtg8BcK/n/ZIKZ9sb8VaawSJrIQ
ofYd3/023FJM9lftPcBPKsz95kBeNVrQT+ZOBigdv3YvKMO9m18AxOIBPxZ+sRHL1tbfIhJ0qTGP
IKbRc1K8VSjaohy+T8qflkh2lf3+qcFcah+4FEjiLONQQh/IAWZXqC7UGQzcs9fPPX9xwMPgGypl
socBUHlPmO0b7eQp5zNZFSdL4YOpV5YB0huEq+EGd+Qo3j8za4o+iZ1YuljFgjfCgubIeYhn99sE
M3SUb3BldaeiCBq7K8PrY7Qyz8s2edZahJrwz0BGTkF3SGGdlpoPFUHhx6jG0s8rYyNTWTlblj3z
urSkAY1v+zxl9FdjsiOkdTZ25dqjF9u+YzH8MiK4Wjq5jQp7gzpGX8dbl5bLUz7Yk8vmeNFIM0qg
mHGmkHE/5rWeQ5lLsFNKOzvgosCOsWbdIc8kua0KZQXcztoDcVUPG7rO/hpbQOten621D12EB+pm
5owqXX8esyEYIN+fiDj43KMXG560qk8LF+KXjTveSYigwhz2c2ts2T6fC0DiBc96QJdZkHCUFKdh
73LDz9w/PPt5/fevROZl+9x1WQ53ALykQk/GiF4b+UdDWvD6w1d2ybKBzsZ8lqULF6ueImtJeF/t
wNjP9/VkybdpNPM9wfVza6N8mHNzdB3/e0gCNaVIlqTOORdwR0OOlxyB4SXofRrzIU7GyEcPBdW8
FvShqgVTiUbZtyi3UAhu+vwxopeqbX+xdGGi9PBng1dn4C2AHz5967O6PMa0MY9NVHWB6KQOXZtX
4eRod6fQyvAok3D345DRQpcX9SFmfIPop3ls3fJuaLV9TGvzVXLzLVOTueNOdDNbKRZMnpsHsA5/
z7GafSnqb2h81x5UVWOQ6CPw6ogagrFnWxIBK7OyJPCUTm1yyDfqM+G9Qi4pj6VtFX5nREDhwiXd
KB+vT//KtltKw3dMD3GbQzBfuO+Sfx3oBmj14zIMB8vjvzOdZG0BtRwuz5bg9o7YsXWrWy6+qApm
ERz3BhmiAVbkXtejX5WZbYtmVoR+cDx2TbyxuFe+bqk/QaSKhr7Fzi8vfe1sHlCqFZ8cuiWKw6g0
aK3QGjnHTHX+3Cvgr42uf7o+MX+5Fx/E5qUExVCZQzIoGI2aBVg8TulqIA0Nt/VtA+aZXWK2Pjjj
4kvCzPhBX1ReY50agcmU/uqOveG3uVV9uf5jPkZWWstPzSKrMi17gDDJbHZB18VoM04p2cW1YOfY
acrATvPm2Z3gAOylMAX99Zn3kmUtSTEHAvkNLDSKKBq8XPKQR/2RGjYO7+JG9ajMAOhOPSKd3fU3
rsXaxTEEuw5YMUSQXRSxa2DfS3HTFVEcUiMdP5fJL7UyqiqyaCMuviBjC088E/dEg/+CuerGZK0s
+mV9yYhAb2ptGEgVSY/L6Kz5To0m3QgYlwzzg2W5LC2VRZnIppkh7Tvwdj9k1YvW4laIHkLDCaTk
p/Y3G9T79dlYOS6WtaZS55mOWNqf+64Im+q2n8ygaX4J++Vzz18cR1WTlMAi5c4ZplXAPVCfqNLL
tdjp+ZOSu2RZZhqTGqbh2ukgRpprf6CzfqxkIr/kuie3GRNwRafZFN+6hc33UnJ3l7I0h8pcW9/W
RoEeeopu/ca9YW1tXP78n0sqlOV6hmIyVEUn+77Iu5uhrzbO9pUjaykAIWwXCiCplOfZTRGLYtWH
jpnDqhhg2ANkfYEd5i5ueNdnbmWfLsUgpoYXSmqzBKwXitqoFphGhHbcuJHXrUVfZxEHNNAZHSRk
nfOk63tuGD/qYviO1nWP/ijmqotcL2fWd26JIyAEu0jIJzHCYvjChr3+hWtrf5G18pwAzCPRYy3z
Fg3sO3AZA1Mckq35WhnBZfNHwUJz5NbIzxHsFNuKHSAMCTTH56ybyLL5A2HnOtKRiwa8k4DK8zsu
3kB13xiblSD0/yIQdGyhlY9zAbIOXQt9FsV9J3uzLGAf4AXHt6iJa4O0CBClINA5tw0HxW7tJWUN
iEHvNXSTeHnJhj6IpkuthgnneSsKNMgnmfe+sBJoATmiCirgE+AC5ILiNuYaEEAD7i2wIusfCubS
m1gBR8CAWAobC7t4Y1Q/Dg7QbPpvcLAgosnAY2rOOp5+N079R5T57vpiXkkglt8JzBrRXTSCzSCm
5FCnyR1rAfLj8t7u2EHO5nPUN6dUwxLy+gvXvmUR6JDCpNCuFuLkOHP+ZW6A68ygixF85unkr1Xp
P2E0yUCJK3soHqKT+d7A7wRMRL5RB1+Jo/YicZ7AgeZmjLXtxo3XpY+KSa8n0ncl9VrIllz/grWF
Tf4710ZeRnBr0NYZsCdgiwCuGAavMD7nZ0PsRfiMhGgpcMfs3AF7MGLfmHbi1XojN/54com9CI16
6MlE5aTPhirfqj65yVm7teNXhn+pZNEKGFiOJX45AybKskAYAMaRXi571ZOZNRvny8rwLwUsOsRL
M4WO0dkqU4nbj6a7Gd1xH4YNW8j4FbFcstSw0A5MmbpOqnNR1f2vpqqcnVZ6Pqhu+D0bNfwMDIDf
agAnTPN+aOGtgTY5sHkbn7gySWQRTSTto3mOen0GNPSNieQdWggbW+TyiA+iJlksXqePQFgEnA2G
I7D+tKA/AayZho2llWy84e9EfPSKxQIeazUWgHDQswrsJygk+PLUfuXv4qyObUgfJt8J87B4Sh/d
V/NJ3AK4cpMdisfirXxjJDQ24szaYlwsdAGJI+aimHGGjFto8eIbcG5IUmsj9ckYHXku5OfiwVLV
Mq8s3QNA3Z35PJgH2FC6cAjNyW6qav7wqZCzlKMjg1tJB3DM8xwTJywgoxwKKfMHcAOa/edecRnH
f+Ky0qOe2aCxrRLn3symHSsSVC+35E//9io+WBVLl7CyE70hTRB+jLG+o5QUgw/KnPU/zs6kOW5c
y8K/iBEAOIFbDjkqB0mpccPwIBOcQIDgiF/fJ2v12l1+juhdhaMsK5kgcHHvOd8RQF1wd98OzHkc
imD8FfTAfsSIxDYnXF8hActV+NBA/blFcHCV8bFek4IO9RbkCCjCh0qc7grqjeqFe5DRmm+owrwV
KmXcuQfmtR+Drdr0rqhJ3F4vFyLkmOhxGI4tLeetLVaVOt1o67iGJyApGQ/SvGtVFgyT3HMfequh
a4Dl0SDaesgavHIiqte67t2jnNfiUkK6tOdlQFOK/KbDwCf7AslUBakngxkg93XMB7B9+NrX+0AU
8lRXPN81vjcmhNT1vnNRG7Oo9F9rXUL7Hs5F1lStltuoNw5kS+syx50Z1wZCqyh888aecFzj27Ha
LwMPBwTEjprHg+iimJbklS7u/3M09zuko20ACrRd0MMGQ75Ug2RC3q5nMpAf/33Z/WGr+53TgVoN
0kUqzBGyEZlg0BwhRo6J/X//6X/YBP65ovzHopYUrhaycnoMXXIwdfAUUPEDWZHv81xc8Od/eT3/
OT3/bXH/tqv27B6u1Fp2XHDOwRWhBu+twz/+tbjc7vRo3fOyyuniI20tybX+YZkbpoVnyKNTWi81
cmBfEL9pTKM6/7kXFXA3bjjdFHGC1JvL5dSTGWw7WZOviI0hFglKd0Mqsh97aFadNbRJl2OGmgzM
YgRgVn/a2KKo3/77k/zTrk5+2x8Q3wDJhcajHIq+S/HPyXtfWTyNjbGJx7rAS/qB67R0dHetoPZ7
MMFcnnnULCe/9izE+QD1UTYCTSQKxEqXvP3E35hhdamahCirof02HRScnNMEWvXhs/a6eePYSmaI
PZlE7K3UT0YULBkZ9PyXiujf6wn6+7zRrAVAzz42C+s/tf4MNemrhWTzvz+2f1/eNPht2Oi60mHu
vOhj07AicULzCI3XX1bdP+/g/1119PdhY0GiotORRgsmDPjelH77TomsLpyW5uBXdn2hffCxRn15
1Hqd2phCNXiWQvSnpo7Cx2pZ2W5FCFPcg9v6l9/q3x8n+6ep/R+vHMhpmHsNOKoQ4nSxJHp27lEV
4m8SuX9/oOyfiu0/fnznowfoV5Qdo0G0myC0elt1JPrLXesP1dHv8Jh5IXqa8pwe0RGJGIYfOlXL
h1j+ljD4p5//23LgfGEFtxEezgwMH5xMXzi/3pXxfxLQJf8/Sw66nP99kJeqkS0VozlOZvoxMXPy
c7777z/6D9vp76QXJllR2GGdjxTnbhYVwLv5uuxuebX8WDv4K2PlNNNf9u4/LKTfc/eq1vc75SIs
qFfRGXAuL9aT/xr45d/uuX/6Mtz//aCaDtgMOuG2uJTepV/5uQrrr5Z6EgOu4C9Nwz99iN8OBu4F
aLF0mt6fWLkfx9lbYhtE7N24498Sof70rfxWb7uyALz1vn6Yb+djUPX8YNYaMQgVZmqm9dY4GDvy
l1blH9pHv8fxVbRkK+tLnKi2DzYDcHkbIAJEOs0rzQbWjjdeIAPAusT+ZRz274+Q/k6IwSvjgEOF
/Vlwm4ol3E8wuWsa/mVN//sHor8jYiRXTeX3I5ptwXr1hoFmVT+lNQqGOC/DH5qW28n5m6P+D72c
35P45OxXfVG7gLoPPYmnvIMhBd6Q1i9ONSUfPtZKHJG7MyX6W4bUv69y+jtDJnRKb43Uvd8yNBN6
1/1YpzX3/Yx2MDNHeAn+Ng53vX/CZP7lRPodHyPt5LvKKsCCaCCyZqXFqwZEdi99Vt9tfysydOvm
GNRz8TGU0HGqNWw/JqePshymhD4GiwknPhJ9b9KWcJC1FrYv347LJzImqz3sgv0FxKZGITahpxff
BsuDnWGrKpzcQd5Xu54ayAp24eK3m4nU+c0V07iFmr7ctgjBSKeiA0PctvwWRF2xqXivHnIf8ZIc
RuPMY2KOQ9rwM0wcy34NCTyLZB4VSuo2p0mFge8J7W24KRd47cp6Xa9qHUwPP1I06ER4Hj0Ir58P
E8xHu4kbUPtbzezZW/l0zl05wbJW0Fe0jbr9BAv700hnzRM9F8Ar2baZoPKv851uaHhtxTDuVN1U
GRzi9H1wc7WFVRYRYx6EHrYz0ZO/AFmV5ODvLgkyaZ0iKw3gpACIl3HlYmDv5eJOP5p1Sg0mCF0k
1B5XBp7OEVtfcmAhXwQe9bbOh/KphJ+qjuGsZqny3O6ReoAbtnOYNrJ7xpvw1TCv2ErSv96JOufG
b46s71G8oSMZL8hcyxq4d8+z5V2aG5mUudh3hdiPAvSlZpr2cizVC4rFNRNqRLC257oJ3NF52jS1
3YTa+e7UjpNFttPZ6Hc318Fuj1jcJxuFGWgdLHZUN2wA/vzyTf8LYTb2GSCWeod/0sKhQEg8wi64
5RU7Ocv4zc8bnoxqemaWH7vFeyFRbWFVDOAahxkZ1B4JC7E6mdIF37fZhtw8LuWKjhXmTnETYUBS
t82nghkjyXuA5guyYF7tqnBbR+Y8hRGAsIqYHYxS4m4JQJb6ZLoxAf2Rva1y8Q8T6v7ENCzpVzLh
Uu3LhNGljMOyDm+0WyHWaKLLUhH/0w0VLPS2GdK8jpqjvoPxkKjs3J8TAMFR0yZyioJt0/RzIkJ3
kPBriqmCwHsYTbo4EP3e62+Ux76cNnztxGFecrqVQOLs9d3h6t3NhAgjXHaksCzNBZBLJtcNUj5q
vSsW1R6I7Pq9i/0vW7wcRSJsFK9ILZ/WeFiZszWmn+O+c9kuz8scJlPVQU3SafOEnZqnbdtGR182
PHN71pxqXk5XLqP36Z7Y6dRwtFIoUtbSBVe1dlP40G5U15lDa0Sp0ZdlgV1prutfHcDFN1cD8YD0
IBSQbvBr7eTBMfknB14CYaEBLkETXFb3WNbaLTYFqqkOSbEXZuUNyokRuZzNduxWufNcgt8xzDM4
pXdEyQ+M3U9mctNV5NtG6LNc16MAzDTQHFyI4gkOsG9LUD4PJLrWYoW2bl53SnhoM6yLzSZ33bm9
EWcEi5zWvNsoomAMXrJFmmcahrDIFe/zOG1LG6agyQnMP+RBEbhaV0MehpzulqV78MrmiGDK/ej6
+15JWLlg3uv9+q0oFlzkWZDkBa5GjnCemsKBdZfteW6fqDtcwiF4dRnfjIAmNS19JGLdyLD6NU/O
Y+kuO6d0L17oPHdwoSaU5KfJhFfH5pucFteRwl45h6KKeypOLXcPdSN3XdFt8qWAozXf9nY1uIDm
KgarctiFAZIKVP6zuuPJaf1SDvxc2+aK9Z3ZGX+lY3s7lbdSoRFaYbOKAx/6gpVgcbf5pp30eWzY
Tz80x7INYTmdxWYldQB8Ry+SMDR5XMEaijbJWqRDHaVknb8rsjw43nLqZH8ASAvQC6DK8QxusPGf
jKUlIO/hdcHZ3Nr2zfHQLZd1/xaszkvrO+9UqROoGFhzLqRZ/meu5Lny0eyEoOkLxr7naqE3xRrk
3XhYt+HAM9X1V0gs3wp/3TiR/wAbOslMQT8wKI0S927X1Y6PSJ0oLaN1xx1zlAUQFpN84m24rSB0
QF842ME1tUdJdh5IeWVWvYFvhnOezD8wsZbJFOizUw5HQda3roUpVqnl2szmCorPY718Exxnhtb8
Oku6EQxW1ap5sNI/123xEADfUAh8irUldcyL4KX19Mlv+Auo+CeO5DOY5PMEnD7AYWvvLWKIwQWH
4GcIieUcsrNEey/tuP9M9PhrWYJbgZ2jbIM66Xj+AfTBA0ileRx486Xz+BPaP1AcyedZwt5ZGX9b
zfpY0vECSeWLcOg10nxjI6xhnr+ji/Fg2/oSOFAhCSLfgcn9igJ7DWZ5cq3ca5zAmMrJTHtqQ/Cb
iQ7YFdjOLjmbdktB4JEoTxFCmDDzYklUcpBTcoYTtPwxTvpCpYQIcWoemJDYJroxP1AQis6+Gw6H
wBd64wl3OhrX6k1Q5CQZ++YZ09TXoQTBblnsmSJkGbuXOgK2cBRe8zZFtY51GQ0pg8vXx+uzmlpm
8ruaAveRwxqyg+SN7eaCs41BktZuCcMzzIlNnAcT/O1N9Uot0kWHelh3az2322rAVLgN1gqnQKiS
yQ3t3RmLmUG+npQtn/0VNbkryVfQYuWRO1cCmfYQ7IXsQtzhWZliRx0NPoRGxH1TrbGZ+wMiQE9L
VKVAoidzO7xNgTrkXu3FVvkkxoi7hDrP34LXhZyyHg/aaaqtqOyjMy02Kcnwaok8RHNz6dvi5rju
27pWtxG3uTUcMg9544NEsoXbfviyQ29pbt/XVl9t6DyA5FJuy0mdOos4pW4QRVpF6FQOtDr5hc6q
MYQfMxi3i1fua1s3d6r1bjZyF/n8K9R+in2dbVzm1XGlaugliYDdA/dIZffwvMErTbN6COYtqwhJ
onq5wAhiENopgBqQx4VaPEzfffJkmPWO84Vir03yVb+ounyPCnsrXOZcRuKHWF7rECNM/eqF7a5w
9UMEzsege5R+vKoeoA2xmQSi/IC6Cwd79VLP67W3CN9o2v28lC+m5DIhBT0HWAzFQjflPN1fUv2J
yfJLiGxnS5vdpJ0PNasUNQvqQNzBQG5R44GGeudqsxVqPgLNAIxKcAJxAqiaqD/MbD4yGt1gLn+c
SIuSgwgADUZWIv4N/CBYLTagbxw7AuNvpQ+VHFaw91T+2czO/LPnRn6ovtiMgA8ANz2ZlEXOua6i
rfSDDXAYx1zPbwus2fEMbGpiQ7ycvYwQ4RmEu7AYSzijSbvnClTqKJrvrXLpItSAY8eIKv8MmhKw
FXIGkIIollbMhLHDowAFCD/Uhj47i0/3WgZeDMwBuxaF6a8UgZgJYrmRjlFhzU8QpKelIUvSiIIk
+aydeLbsB8Yi425pIBJqXIwv/NGIxI7za050GMNX+sEAqC0jAAnGoG/SqpkRSlU6Q8I6vOsN0Ccp
7QdUMHB5x15lcYSq5ky8fEfulGzRBRFMsuC5uWWvYvjN90XXfVh37jMu+m8wZH+RiS14ZPAlcunY
eBgYj8Exx+YP2IEKkXesw+WxF9jqIGV78936dXSxZCa8TFEBAOLoiitaW/OmbQOBF3sKHxSxWFkq
+HCi9ibBSkpwO4jAMw6uLuSvx7yg7juuO2pEoYihxYSRNIhMByBwXgDJsnHjMXwyXXyMymS1mvZV
YxKtO8ysLPKgRKYo3wXcPkRtlJEa33WVixi1XmZVkwbGAHlkNvWMdw29EbBvKEpIk7qFm0yOF8ug
/TVTK7OhGw/+pLbBur76s91GbH7zA3AXubO+AIX1EI3uZuyCsxPR01jbBFv/NhL0hKywl7DN/RT1
3pG7/QARBz7N2nRbjEDzdB6xyWHCfodENSXc2uRtyIWJ/XsBUw/NjgYYYLsNYhRMDwu3sJfZGkxb
8P0kumiKmM7TW5ljQug239issbPOazbOin50SCuIO11W6TxXwWaBGCGlwRTs83ryvhYjnNgKJCYp
7Qy7FVLLbWiWYb86RZj2Bpg/iFBw9gIPJa8kX4evhXgC8SX4jja8JcHG46R4KQPjAxjgjLgZqrHf
OXzQD3nY9sepBlBn6OSAG1hktyMBKwclPEOCOD60wh6YzNyDkHpeqy3qZv+5CrvuDOXLuDWYcQHR
5aw7hxTYZKeqA661aHdWD+uW3m2sSHLugjTiUX+zY1PsW0AynutlbZ+LoQZnYs7ntHFGJ+Wm6QDz
Z+ROLxDPuTebLMhlBxyYDSEnbHybiGZmnyGdAYEa2LqxPsSLxKEToE/TwPZQA/a3kABUBX0jOYUh
3NUKUXZ4vxAAofxxOpVsgV4GnfUTlCUCCQW1e9Mo78+odNRGIwv4A7er4IJTByyFSU/kRKfSHvho
NQj54xpPhrAE12mzGwANekA9K1O/n8fYNownAfXAQnLGyM8G1IH7CQ7S5xHPy1uK5TBKfK8FIgKf
V28EngdyerThcWsdHnSU15cSmPtdJavuYeCDxB2JD3RDsYiuKCsKCKUoXxPKhNgjwW24Yq7k7gUm
fICMN6y8OQLvfYnb0hF3M1zwlAlPKxGAkhVQUYO2AIrQtplyN4OGsD1Uk5+ni1fX21axewaymg/N
HDRpsfh50ucROhAGkZ2Bw4INVw7fWdyRNt68mtcyL2HLivR0izz5ze/GOeZz6TybFmA1WMWiKxg2
6wMqapvqDlkQZqpcsGsW7wk4X/HiF24TO8hQ3WLfzmMXdt6s4Ko4w3A0Z/qedhVO4IBx1vIn8JDG
56IbGOonAMowNJJwBy3l92Z0nQSUArWlrayhi6IcCet464JrRFxm46qYUZSEkOXHoehYMi6iTEYJ
2AQYiW623FUI2FeFhId7mJ2kbRCl64qFPs/N4L+jdGs9vAMjygKhunffNe1JYJ8wdmV4ffNL5OcI
eCy+a895LTGKyiJWfwJzM2+CrgURDqFNGHO+uHO4ZRNNbLkk+FZ2swxYcgcI4dBs5cUxs048IHHQ
wfDmFHMNnSBwdCf95RtIcDx2hvAUOoPeBnKk+071J9K4mQOuMCZUPT8WDmAQAzTY34K+xGNaeZ+0
wEOepROyhBXWpswg1SAiargHLyR9R25dGX2zUOsCde0XGdIAB/RFejBDZmTQoacCqIis3qMJ9Mq1
mA8jX78BnvCcrwgJMnMHQwtaLnAFXiO5AEBrzA/oZAWoPkuwmVYLFE7TnAVZPkuG2xyuhkluWrwn
41Am1QQSm5bICF2589FO6wzjRjeBxjGdGSmGtMz7R+jCdvBl0rSkrI69Nr8UnkiHku8H7LJobd9Q
3iE1x00LVA8JarYXCa1PLBfXIq44/zRuuZFdCxhbk63T/NaPzo2M9cdqLG5KykfjrYSPZGckeQ+K
LjU6uGvYU4sebCy9/BIEdohDF8WNHezDGLjvbrN+q8N1p215XHT9iEn2Y7Pitq6cezEOLKrXA6MY
LPzq572NORmn24gox0uPewnINLIfjgWsBpnLMXaPcEt3Cn5Ck5JvmqCSZxqyn7iFAIqUmzmVVVM/
NL1nk8gF9WOOVvKI808fMM6b9t0UhBfVdCMC4AVebXzW2JEsAt4pnx6DpgxSbPs/Jrps73wz4aE8
gejbLiIxHdlUTvs1S/IYkGALnE0dy9Gi1g6qU+8AR6HK6KaMeCNTc0Yv4rDafre4YEau09iCf0O/
ZtJsvaXcrKq+lorbjABpkTRlcaaeaEEsMifpYSlOVO/J3Vnrei2ajVNF4qYfopjXQKjlY+7hqtDR
LS0MvhA6PBhUIiA44oS2FS7OVDfBRvc1SUrN5xT9IJYEJUoYIMSo3USu6l7WvPVOYNGHCOTSryZc
o3jh4akP+WdR4n13817HkyO7x3kG9cWrSz+mI4VoThmS+tH8CT5HGXdovKP3lLWkQviZuplAfVN5
8a0Nou9kQeew6xFJXyj16rT6B1A6+WmYWZd4vrfzp9YAH8I30FI9OtJ5jqg3xiCkgQlTJDZCsDLm
xS3oiBpfA7LGeuwQooG2XOlyT1bvfWzCXTMXs4LrdHV/Vnyd98wLAvQFS4CjlPaAoMlr7O2+dkOE
gHuDiUHA7B4cXOUO0wKDDN4++eoTGAj6os2BuFvRqGyW4U2W7pTCK6jQfxmcUze29RnHn9yFOSUQ
nZT1iDbK5IzYtXg1JTZwwI2aR+L5SV6jkKm4QI2FIJpLMDJkgPTMe6VQGcAViCs4WlVcdJhZWv+G
JEYooK1h+dlXtfWSqPDWH1XbjB8tPLW/kJNefSPRKPskjABF0RC33fI6l4htQM6NdJvgYnSjgcWb
vJsP4ecJ3a7mNLmVkyIfK9+5E4J746kfCILJcWUN40ETe7OrGsHBnliZ0dIp1wT2RV1sFlI7KYp2
72VhPpqYpb/+6ue5ST03XN7rUTfP7iTbPEEpyS5AdwsAs0qnfuicUb+g3kDPAclDWB+CtN+I21FA
4llb/7DlqJIVnfe9u/Qa3RBXXwKQuXcEcYRfEtf9pPfbiMUdRJt7Njs9ND18+RQddiiiwC2TmDw8
N5Vj9k7v8iHWDIbadMoLgPUwHgzJDrzKsUpL3/HXs4F9I8vJgBpjaar+2Qn0bkQR9oq2iwY6xuh2
u/pldZOMGxJ3HPc7ZvjUpl3fBClOQ2+Dz0jSgPbOgwfo1AxUVQSyKEH9hV9paPLXEKOEDZV9cBaO
0gPAWwIUvFZ5y+PS1ytmRSz/MjXiqIBDEmhxow5KfQpErNewdYvKFKSkALyxZJGqOoLahraVaXEd
KZcBoQ2oXcpi4zYwbTBISta4JQB0jqWvjxCa+buZ5nkSGk0hpO/rB4Uj6nuHxKMjE513MQhCy7Qv
5QnsILtzHDPhqx34tm+GEbFlI8ZAdb+mNY66TC/udEVQYpB4iLk+krDUSS0CvmUQVp+82Vm/zbTH
9aauZFvGfHX6jdOW3aPmmI17czgFCcT89eMc9Thh1xrJVtpIdtW6zVOB7S5utGRdHOTBsK/HsAdp
Uar9OvbOMwo9C+s4Cs65lfYFNT5/n9zSeVq1QBUfVcWSjkPLUy2cYgudPTkMdpRb3fjLDYs3ejeG
iCdbKQWtF36DTc2WIkRkIofZj1YVMvwEdd7haQzfJ+suaempGQMnwyT2UTaPmdP74qowu/7J9Fzi
AQr1NHM3wuVvCRNhSlR3pYG3N6yWc0N7icCuOeLvoYIrz4JWcaCFBp3IyP6HUqTcdYhr3oZ5C8ib
gmxHoqOwmTvkNze4x34n4Sq9pOk7vs9pL3b+XEwPQlBvBx7ompCSoGjExXkr3GV5WEIY/mMw89gL
JeP8bVgH+S1HAYP/6iEiqgIzPY/4x7ZTDfOpHKAZipvG52/ePcjRcGDUGJEwPSDX/K0pRX2A983e
akgcaDz2ZoCIqIaJId8blGRPnYv5FijyVSljj5lIp86kqhEg0RyyNMz8P9twfeHWRTBDV7tvsEV9
aUzK0kE4PExcNkfQ+PIIXS6NKwJQGzPfzL7nHIFAXLLabw3wsLMpfs5OVX6QfOkvmtbDbQVZvInF
PHxnbaE3vKuqzDd1szEDACYkqHgKuNm9ZIzCz2adMTQ04HGWmZHU9S88KKcBTDhcyD9E75QCuF+J
xu7STs+RLhXaSveeSFOjYbdE4BvGS+8kAZqdWVUJni3KGYF8iyTd54wOWLJ4EOhSId7n6DX30hCT
qRhDKecl4hTGAgK1utG6bxN3lhpLsYlwj6rcS66wYyRODjJahsx0iwOjCUcXVLdy+Y5tcD1x3Cs3
UzR+5xS4xLZ3+0yRbo4dgUzr1K9DA9xi4cI0iz+J8VzrKzCE7Tu4xd6ZNINzBHvLvb9o7OLkDWoU
wO2uogU1I56s3wb32TGGkI5TPCGCe0rI0LMM79dtwWG883P2E1RAmIzadw11TlpOaPhFCszCvqHb
euiui8FMaHJ3fjg9FK5FJ7ssUSzOH9PibOsWNVbe7rAzm9Ry92aXbkKDoT47XI0n0FDttkYbBWow
+QiMZ5vWU/iOQVtmSudI8Cli641lKuYRfOmm+/QW8+V5d/57DpQwJEk2Xcf81xgB9sxVuOFShRkr
JC75HlCnbUBQbDdRi5t+4GPPBYhVElmgt9Ds8NMNAtPEA+lB8rmLrVzf9lkVzNd8ERz7wrSkgjKI
FHxcVNXEAb8LECEYoqNYSBYXo/eZ176MS0n7mJvwSNHNxSXPQWNuIT+bYMLNAOEVSWujTxAjI1w8
cmylSJcHKXLCAdI5ebIWFAhaELO7yYNdWggUxfp14t7BCngvC0yFUryb3zGNA5gpwqij5buJVTLW
HCdDoZAWYu1o4hKpmtj8ZxGTrv+x4ECF/gVhdT02GTTBAMUe+hFh2zVgggAKvERhJ7bEK2q05rx9
W9RPXA4nr2AnVxff+6GWMaUoFXHnh1kYhE5vIiIOrOk3TUHoDt9ucbWziK5uUfl7CrnpLug1Jhor
CiftykdTCDg6UfNkTDj1NhTo0HrUu5ZVmBrakKTolz5lLXvwWnS5cq8oYlniJ3hB9IMsIH8jzaFM
IWPejJHtYwiaAQvHEYnTNTNr1IGhinhP4huTtg4ms34rf+Kejqv9BE+hgNgWYw+0xVe0xMDvmVJD
fB43YfCzE+ySD5BgB0sV3QpkhWaAvMOP6A2voYYAsYG2oGrKH2vkBJsKGdX7zpQU0GTQwBn4THtQ
LqtEOZiuyrbjl8E24x7ZbQerQ2Q9d4X+wl8FyFEBOx7hbh7jA42ZWfAMtTdWG1r3JbZM64OnTMON
ob6TKLH6iTvMVYYD/oBg52C3WvI88jrMKr+KTgYW+x2Er5diDF7kWg070i3uXsrlLdfOdJ/ujilG
IX4KBr1CAYB+bMnoBBk7mVME0g9JGak2o4u6sRr4aFAngV3GCs4EyKmpFJ3MDNMybdyG48bcn0I2
RRvEWhagoBrvEQdY6pVtBDVx4Ow7JqYMc0zMPBQHk9yXD5VF+iEOkjJmI8tBxM3Nvu2dBvadDlnY
FLqEyrPhLhDVpxL9YcWkY6vcTr5oFYpd0BYM41JEUqh+ZnBr4E0boiVKZgHStJfPydLJDw0Ndjy5
do1tpDCvXOclG/sRbSLl4/pQNj9IqQGCpOaRi9LN8CbJ58hiMBiY/ju+Iic2Iafo3JCPBbAnNLEA
YQVX+EcAPzIAp8Cug2H+xOrxZR06ADQxNUtWEXZpoJAcW4uRJU0+ope+gBJc+DUCywVeM9/F8wBb
I1tQm7zgXlQfPSfvfuCi+uBb+W5n734DdUd0AyJ+VRWm00OdKZc7u9z3BnDPFZo/BvN+zNZtOrWY
DTDgzLOF2w+uSPtgQQ7aF6wYvjvhiIMnRIQLtsLqQHIPV37SBAkWNRIoQfhHLd4lExvATQ79Oe0q
c6FdDsyeBGi3sgJtJrxXuRWY3SPicMu84ZQTWqYuAWTXb1HwtoqGeHXJN1RD3Wl16vFa4nKBZAwo
X9B4em0dvOBeYIZjzuefCjKvcyerdYsITiiMx+hh6oXF/xn+mpbCu0wFyiSXVS7umyVu6SumVboH
j3hZ8FUrAw51MUxD6g+gaS8ELRAf90zsO/cdIihwWevItF0heslsKL+3eQm6lAo/WRQOD0PUTucG
jdESaJW0csZfIVNYKQEWlhx73AfMXvXTSeBFw9Ghh6zBhoLRFZOvssOQufWoSO1QvICUcRrZ2sFz
UKA17Xlfc4CgCA+/3rzImzuMG960RymhuyI5Tnw0U15aAUn6amsnrn3/Bx7F/3B2HjtyI1EW/aEh
wKCJILfpXXkjqTaEpJLoyaA3Xz8ne6XJUVYBWjTQXQ0kXZgX77ofMmNGex5n7zjOf+pi3gZhuhRO
+ispJG3BihiNuW4WQ96D6Y3Wuy+mddzqYW33Y7RNHX3r9hnXNLuN0bkPiNWO2ZDnyyzT8UaOo7Ui
z9g4lmUO6CKY5I6Yfk92+zsa51M1U0Od3QxgCmgbhl/VxuIXAHzLSd30ExJDy9qCgBeEhDsPrljz
C9Zd6TZyM0HeXpB2ynF+piQ3/DncmjIU5UZECfuq3cB4Yv3A/hO3Wkq0lUpncaLCLI8xrgUbCWb9
HJX5fIrDUu2a2om2yjSxYPedZC/SqPmOlUV/MueBzHc3a5+mNO8OVUkVRv0U2EiNqkEd6rjz9LKp
vOxttDvnl9HVbYsJOXwBQwzs5lOFm7wr6YM1mvHORtgWnLrb98In/HXZKyd8Y27UJGNkefCU0NGn
z5XE2a4d3fmtLQLght5tur0vrCpb5UndbX1tTQug1HYDi+ZnErnqOFhuvtKEit+oLDdPMm+sdw8b
lAe6Xs3akwkEoNrOf4DwDrtuKsd1nXoVqpBJ7ARdnr2VBAQmUBWu6JWhe3fKgC/c2AUsq0B9DY1q
3IFR4n/bl+HWKdt2o6Z2Rviv7fex7udDXCfR3Ww03ZY2BY6TbWx/m9kLfmK8Fv3uahuspR30ehwM
a9eNXrmLjcJ5GiPWdlPl9PEK+C0Lv7J6OGAdmXChaMJl3qhIrzw5G4BzQbUrUAgAesAJSBc6J2ch
Uop/Ddw43mTnRhvPZGyUH2NSjHJyWiRjGSeoGLzwtjb8aBWouNlgH2x9qwod9IhpfHvp1xXqmUTP
j2DGGTpiFks6bJVrbW2jrrsHExwqWIzncB94/TmS9gmiHFmU9rQwhcYIvIoLSp5sCg92Idw3I1BT
vDRdY7qB2yKWuLRFT34M+pY2zm8SSdrfjNIJ93cOh1lIbySoHPNsQU9XNxsIOY4CoDvMyilFenNj
e3n3VeYBsQN2M2xaWm7PfhoWG5XYMPiiOLnxey99Gqmybzw/db5yBnd2Sd0QwOKqYpsNnnGa8j7Z
QkcgniAi94AN09ZOE620O02rCc7XHZ0oA+jblc6uH0rrVVYSRLKpAZtuoBf45/75mLPs0NjIz02d
akKQHMf0O5tg3/v4ZspmztZuMvbb0KZQQqVgrAYLORApA5Hah8Hg4/3a6J9G7TTrKelYKDKzej17
3Dy0VmTtS8fvXp1xGO9TRUNd9YQFdkFNYzOlsUYKjHa2WFWV1Pl9tJa6qmi/nTPXhk72e5ONHWGK
nbx3OOUde9sUp1SI5jn3iFoYGaPrZCrxoB2LetV0vVj4c7tr+lKvBpnkBAJClDSyYlxDNJqeqBKh
JWpVt7s6iekrTyEm0TQHbnXKBrOolI1Hdp5Huxmq07gIFaRF3PN5qji37mU9WnQhwnDji8Q4eZjb
0Fc02uRZurI7u+PWW4+Cfz/27bCMQwhHsV0NtxKl0taeAmsbd9jbWyTsrPsprdfyHK9ch7p+g38r
2Bb8/NbFHX7N6STbENhmLTy7T9h5sNkvoAyRFkQUCWTkGYCvynZ+PGPuBKvie8xKeYMvuNow1cNj
QVtj43DNe2he57wvD6nWwDbXlVaN3qX15cpTcb/M+xkTojoa31orrJb+OJB4TE93FXnkjdgELG+K
0O3rVRo6xLMyQymfZ8dkWeOc8d2rElztfZo6eorycNlycoTXh6eZCA3WVs+qu/XoR5g1ZaNeFnnC
ASH14/3MrDsVVZg82q3jUMiU8zFOeg9suc3QRMUTiSGjc8fxpoEFUOcbJ/bSbz4MiyMxLnLZ65kG
+9DGwNzumYQPXjR3PaLUuGKljaY6euDkTHBAnif+SiriTKK0HdcJqW77MenqJS+e1zoMxZbOGrye
NO22ivXq6DslqYzRqLeuqsu3PAd7FPU0nIQDP3Kh2ii+ixXHdNN3272V+uPL1IS2xik3z2/iwOx+
ENfkLtupEkskhefEACxnyIWhKw5JkH7xmcpqesdpotawMoKye39l97i3OzVzOPAfDP7HEBckJ+MW
5Qja3JS4YZmeO6P2e5xn8EVaY1sFyQP5EVuGyIoVm1NA1cMXzciPkIfaMNcp2BzNnk0Z6nXuyYOC
/zeH6cpO+0OYgmBnWGplLnxDfcj6eOOTFRhM6amKzGprJsaa+jfceDWlzJjYt1icVxtlGt0qi6ns
VJ4++JCG15RCe8Oxodip+M4iaMgF+wfWs5H3GPZtqrP7iBw1YfRPaaQfAqIpXN3eVzYnFbfWt75R
txCTYmfv5mG2QteFa0ri3+bQ+o+KRWw91G23z0COl4ERvdL13KZxfJNW7rAMYMXZdnSDrFIsSjP4
0g/txrS9eoUVabQDRiRj3r2BzRvuAwe++Qww6EOBA8W1d5K6F9bnUjvlC7pK8zTYhjjUYRNuzLQX
LCd+yvkx9V6yhviiUPT9QVTGwNSyoldMXkSw8vqpetc0ro5ultjuKSr0ONIrgQQM7JF696pAhg1h
UWAaDHCm27BbtnCXQQ2099MvSYgP7FmvRoWCduES4rKCnqe2tlIZIu/QOeQOek7LUmqZkw6/TbiX
VeiCSeImxV6Yw2OJBHBkhs8bIKz0xl0f4IlLX8Mhi2fUpzqB42pzeDlNVT6wx6Y2Ddkkfbba6U27
JHBFZ+4cbHX5EpCk8+S51nhbzbAQ6rL29zHl+qHvJWFjeQSHkrb3WggK7T53iQ8C3tmHnoLWbqjs
B5j6WT15bqGQzENkDULYvYDfRvfQmTYNvbI7B++rPOcMuAhZbl6cRHvrivM0yRti6rZznOGrDIUH
3BXZ73KKrX5raZMSU47WvBNVX0Kq5Ey0AFuo+4csqMW7z6R7SGJRgyfL/BR3FtQT2affs3hUj3lp
dUffz7MjCTUEBlllmBOZkbSKEs8zSK3J68ZZyTpk/qliNlAJ2gq2SzgeJ1whwWUwiwFnWBATOB98
7LEelCLbRhtNuw7m/NUS4Nngove+lz5q1YB2eH4/E1XqQt4upCb6BpYza3w3swj05cGIwY8W4zyN
j3S20u0Uz9lLUE0FNKWSThls/9UQsKZmBShc44/eHXsavvfScsqbIqb4b6w0PXqVT/uin7pljPlj
SitKWKuobI3bwm7qXx5bM8SfLtg6OtN77IcTuejg1SyZMvFtnXnFBoZxuRi8NnhrEb+mcyC3NO/9
eDEUyfACOTN5t6w5JV+qRRcwA/qmdhceokL9rqPmkXtLdrFTvMV+iSevmfmniQFyVyFu5TXYcFtW
Bq/9Z9wp3P2s5D521HDI/Y5TQNOVu7k2qoM3p/nelB7HoojYNPD1bh2mQ7Ye02HcTEEU7gjxmHCb
w207kX62n72O2KCgteF0zRG7NaxdywqjZ9aRCjLAVO1FGYqD33KznJKrdTwU+rUrGnM9iGk8BCT9
7I1pfFW9725wlAy3pYM1B/TKZzr0MOw9KlhsFfLbPD1zPWY3eID53d9V6Vj8niwoXDhbyeVQzcOq
Vq63JeOZ2OsIhUlB9bmUTQ4/JwrdTWLrYWvHk7OcTZJSAOrlk4G/KMR+F1asC8LfcMzouoRTdakR
S6VTelumAhFt01RLt+9cmpmOTXthxrsbNNe5G0Nydkpc+NYDApLzGdb/WcWVosWd/qJqpXaoLbfe
j3LqT06jYSLQbnkCBYQjqs92b3OW7wynkwujH4KD7+bRvcpmb5mMtVr29Mle68jrHlXtmDuTRNcb
/ZNesNxYmsng1TQ7ZGTZpxpY8dHtyF9rtT66NXBt0ZBw0yQA+oYdgWOY5KC0yuVWK5UehxLKVipI
OSdZ4qlNBtgAehCP4bkgd3HhphfJDHcn8QIjcFNa1aMxN9/iaHqQhXrQudzO/kiLIssOKXRpQrJe
KgMCN+2h20ZJE02YXe5GaZrrQjggRmcEllOGWMvGP9iNuHe7QdDBCn4Plb/JeU3YGzGglHnuZLb2
lsH3mBnRM2s7WBEoX58SzxIJavuusd0bMhjmdevAAJQ5+cf2SEVjO/Ou8Ay4jdrdUfHlK6DeaEeS
+FPYjwFURhbxIE9QzKvxWWn7V5gXT72RHkME9aYEKJkB+M4rHej93D5I4cpVl43RTsCNX4E/FmfZ
EChnPKJbZrLDtbIeQujZAsNXNyN/x8KbczXL7JvZ0qiNDZodClhvMcVABGECWGVZzJvuyQCkXARJ
G206mzSrakpAAgoPm2ZP2Athh9+xJuhoYeB7PCRFQFjLGf5m2lYdtp2D7Y1r2yZhGMrNsBj6lh6u
29MThTb2tSvadj3GFrFkwfTNLIrpCCU4X/b1GWero2JLOqlepo0bbHrXD+koKuhRBZoWIUN9nslw
8tm8bobIGHaqgZVQIb7acRIod6qw71uhYCBDLOBlejfYJJwJpiGhN1EQb/LQg7kOLrmI4/SL1bYV
DQj71WhiXDGa7hB41pckhupSiem9sdrvrlklC6pZtAawekhKauVe6YJd28r7h0Tlz0Epv4ZN7JB/
08MctdTescLb2ZjYAgorum3HulinY+WC5fMZ3MjsF5I4kPV0LrlC7GgWMoEnWVPsHHTUGguICL+D
zGHkQVJcQe2cKRSSYNE2kGqHNL4NEK8v8hbSltlj4w1SbhKrSMO00TFpKGP9UDjhUzwEt4bhvkXY
DM0pmtE+CU6WxiYpY+3mCeF/nuVDLjKHk0eWzh1l/K12jGUp069zWn1jTaroJdXOpgzG5hRLIjqL
fEBQD+nTSoNxZ9kUKxy1xztG5LekS9bRJJ+baIY4Ip/t2r31Z9YNJigk0HQ61lOxx0NjD1njySrU
CQYJt9PQbe1SAFxrbJJVOibfYKTtIDXaK2twCyJW+tukqYABqBQ2vm/SK42H/WzPFhyCEYZbWnOu
oYVKgBSlNl9xDWDMGdur17U9/qzGIIEcMUZvzNNmm2DiAf17Mww4VEcwmXwzujMcd9jAckkWFqc3
ItGcFwbCiycZZpk5PglwqUBFwMaNfDTK+RmicbAGuVjJDiOhTHgdsZr1avDd19osboIW9rMmW3ER
iIxAyaZmzKvi1xnDW1ZpOPOgIfticEfmWrIYBowrfCt6IsXvEAq5jUS3kpbxYrXw9WW5wQh079D7
Wqo5/06i2XqYnTXHYxa2FGFOW6qXaILWn3ls2AHsHPj6/Ffl3eXI02DTjNQVmb4n3/SegLzD1JKU
2uHEYY7DMhHuV3/EKd1vdsixgEydPbRH1gFz+lqKAIppr0nznEOy53RwU3c+1MS53JYAeAfwZMqO
BvavggRyhB/7AhBJG3Z8aOr4bZYYovQoc5j42W+zg27QmzYtyCp7Bam9A3UOlqZN0zGsGqQ3WXRg
mr/Xot+OYjxv6DCT2eTQ/RBnWbiwGzMYqGtCp0C+K87OWodsqpZYevCbF0lJbZtNdr2ESeDBlRtp
bne5cZMkmr0z5WM53h1M/JbemPxS97DaFAXkjYlz+F0wuEAvqNPX5GUa+8iz6CTkvglFpGs3BWl1
qyr3/B8QY8QuDlqIVhXUfDXlh37gHTe+0msE9F8wdab3G3TlwZ/AKFM6uPtc03YRkz1vmtgEtdPV
LylyrItzPwvujDlmvoe0Lho7gw5N2dYy5TvXuGtqumgiGdsbRBWPQ05+KvlxCP1k8op/d/lWg2Xt
LTsrDnUg3hCjUyHMgbXCCYZ5hbsx0mcq4q40ICFpoIbNWJnVhsb5l8RON1gkc7SYb2bNYaOCc2Sp
6cEe9S+bBErHYICZc10t6Os9T4bYeLCathO2Ugd6K+apmCf3MAsq0qKnX2RJgBGahPayCCaip6D5
WrrZwr16qlS5r/Lp4Ww0umgC6jp7RLwWG91tLuyDwaloDZPwF3G7HATD8LmrnR+WQccvbZETdWqc
NlbKamIa7bdIJMHKAgdfRnVlQciJk6X0UHZGbvN9AthZpDHt1Sbw7S22EyDp4zOd93Q5KdYKECDK
uBE4WkN329BdWHXRPCzzNCPaT4IsoaYI4euG+oBl+h5IaUJUQbqeN1ty24I9bQxUDXEg7ho3/kGM
KcimminXzNqgPQKzzteR+B3p4dzdRu8a+gOBn0lYr8MRkWw1enTPOprHIXDk0jEFZM8iMx6GmH/p
mm1adPdTNsr7ATnPIo8cc3mWZ696WPhbH3XBc+l09uHs5b4uLU7crmWcQrRdExWNIQdrNZGmuZKV
Oy1UFWypuW/LPsbdSs43pT0+mLR3CTJpvnqYIhgKv+7JP7Om9j585DHI1jJMjrokftIEq2IRM2Ai
ePKZtfIx853HyCzdA9+kWOCD8Kuz3K+TrpIVXfS7UdivOT2RDajL7yKcKWJz5jWM+7gsnzhY3aee
IOSTzn7Jkrgop24T1ilVDj3xhZW0OCaO9TcEcXwDDWPKS8XSFJwhZ3O+T9KSJoSOTxwpblCqT6vG
sfbwdH6rYbiRuvwFeAoTv2c7q+L6KfJbshdL6mQxxDtYfi2+A7gvd/07HfSzGih06LGEj8oAnVd6
fAnPOXtJuZ2kcyNdRiwhm6Zt3MzS+6YakGeBf6OVNQa4PETU0DBPiTk+FDnlrmmVp6kbifvrC4Bn
+u1C+Yc4ojwqDHAXAoJoXrcErZrqXcTdt+L8Ba0AEAo9sjU5DzFJSIuB3DTBJCHj1XiySvOuVeIZ
0snziM8iDeoJyml7OLMi8a+rjvNsnSZSFuswPtg6PRVjIdA8qV1Hjwdl+42QZ2p/dhD4UE0svvU5
j/kcPWpWPR2zIoeQRtvIwa1qYVXxU9LO76ginxunRL5VjLddIH820n/BS4g6n6SdUJrlUgXk+mYh
jRN1Fs3c1spKV9N538qVCpepDVBuFWBOXuce0tmAQ9kOBZR7kcTuYwUdYtOPzrAzEiUWxG42rzJV
+k6HCdouyFSw3UIYbpOKOBG5+ZooZM62BM2sWkiAr8AZzUnKRNzJwCx+G3XZPWHBkidolM+XHrXI
Ttms0nuL3f+nkc/VoxgottwxN96bvus3oR6A8nIGmFMWcm30AbhoW9AQbvC47WzEzIRiop+WyNj3
feV2+wby9kbFtpuDsytjM/dJfJCEeRdrWtFFhNh30dyO5VlfTL1Cszl+nEHWzqTscNNX2l6iBBxv
G1MBzSYOQq3ZrAkNTNLJ5RLTbyIRqWUckR9LQkUP/2PbuIElfKEjlSz9pJGeXvwQutW+nPrXj+1T
rlkxnD1t/vCuId47jHsLrl7it8ck2nrASCsJMLR0iumfzOiEf2FqUrGzkPM6iWMK2Vqyj80ddgEv
Hz/AFWtf4V/YmYRp6xjePOtj18cudmduvvdnl0Y0Wct0vQg7iEgC+J3WzXALZG9uZZIPxzCHKOmB
FcLSyadPfDuEyVv7m9fEhe0JWJ6ZdnYwEnoVP9GKpyGn4p0GeLIsd0uu7jqvs/O2+B5ZhvWJKc01
A4/zzfzxCUEsWj1GxnzUbBkDmj0Yi/ChNvb0PEIUgt6/wjLh47d9xfjEO9/DH9cytelCW5PzEe3R
iVLuvhTtgUzdp49//u9OSsI7G6L88fOeRDzh4M55tFLrUHQ23r/zmKw+/vErQ927cAuTPiVfDHBw
NPsQFZjpsMTQ10cfoX2kNibOqR9f6MpLurR8dUyz84zRJGQa6b5qs9eE0/7Up5+YWf5nW/WXUead
H/CPt0TZm3AyIx0OKZV6m8n8JPg6TNUtCAQqHWT8xcscoQlBNn2md7lYLPgpK/VofBIpdOUJvfPf
/7iDkVDmsPUK8xi2EdmfhJ+Sb+6rQyRH8cnXujYUzn//4xK5FaayxV79mBaw4AFeavSH//R9LtP1
mo76ZpCYExHyPZTfDQsF8vO//fTFYiRNawqNBNE4BcQzvPL1VDTPDXyZj3/+2hC+WF8q2+4UNARk
rXH0xiZw60U5wvgCGA4w++NrXPu2F8uJoCvoG2VkHu36wYLAK9Basxv/049fBuuFRRHKpvTxhWIP
SJu3vm3ZKb9+/ONXFsLLUL15EKXUSIOOSRkfwoaA5DShjUN86+ja+G1bzc6rjDejGz+xgbryOdTF
isJJYuwL30yxThO0jJuNnaiv9twTkmI1nywmV+bBZbwehP4SX0XsmcQAab9Xy6z6xDZLXfvpi1nM
kqHhUcrh6Afx9C5akNYlRiWE14Yt6dbj6HjfZqfxSdXWEkVFBzrlLLHbibAzGCGG2V0tPZqkkbsJ
AqTBk0zQAiLivglL9taFgni5LhT0W3+Gq5Z03phvM0iRt46gVxKayC2qrph26Gc9uM+Wc5PFg/cd
El7wzanq4NGLzqHT6P8wJqKXFhqDv4O2VCy1adN9UY0PBa+dodePsCMAUkvOhp5oh9fMiYwd2Hb5
YKRNvdNJH6wMaN0kXZX60e9bgslb/axzP1yj8JtwLy+DV/TT9R4DQ4g+Pu9bJ350qlDCrSzYDzu0
Mem7SqxuI/PMP7TSl79nD4Yd4ABdJq/UeqeIGuI4opK7YC7Lo05H+/uoMvK9IXHPhwxrl2nh5KrR
dErj4pON89pIvFgtIRm4PWfw8TgXpBdMz2fSAWYGy+GzoOG/G7qJ/9y1/liO56Jz1ayN8RgMNgY2
8bYd0e205fdGYp3BxT8Z7tce5GIBbUzHgtTlYGTuwd61Kg2GpeVurAN3bbfjJ4aQ165ysY4KU1T4
l1JnZHWWrjmC0n2oDr2mZ+sYVvLJSnrtKhcraYhzj9lri7o3GZZhCu4lFjAdIhbVjxe8K0u1PF/4
j4+CowqmyFkVHBzzrFvzlnAn8RqI/22xvkzcq9zYCyfkY4eMI7t2OLFD6sC365O7v/J6LmP2xqoq
IiX76ZhPdUzPlKmsEWQtYDV8bXr1SXV8xUtP2v/3HeE8AUm7rM8PMf4SZrVKupjjn7stqu7ZwaDE
gOvz8ee4dqmLsQs1AB5DV8zHuZGIYX05butmFHiN4Yf8Rj9ivteoGcRC04749W/XvBjJVpg5eT2y
GFm01hZ5V4yrvjG/T5wuW+iUMnFf8hbK28dXuzbgLkY0umtSH2zbO1QGPFCcA8+sTThBJvY/n0ya
K5e4jOBLRjqd82gHB6u1T1YodnbjrVx3/qc4XHEZvicqCaPzfN79D1OAGOU130D+F2Zur/7pHbkX
RUEOS8vwQvfsDQmQBP9XAuT5dGc//vkrm7Z7MeczqLFlhRCW5GBl0ymuuxPWKeO/FfaXCWtRPeBG
XY1I8gCcxpg9Cv8ObYf/cvPSdS5u3rVIeYiswdg7UfoLVsVXuOTFJ2Pzry+G3z4PqD8Wwwl9cjGn
ZXhAMRAtXa9PfoZykK//8Nr59YsN1qHBmVRxFh6asLaAURLnZjaz+pMj3V+XQn79YpGKh3aOA8vy
9p5CKp1YyXPCKWUFiQ6vwuqTlfCvM4uLXCxP5gAV3NRFAFXrUcgbUz+37ifD5tr9X6xCvA3TZPM0
9oWZ/7DawtuNJQ5acSDTN8og9S9Tiye4WH48PXlItniCvLx1s+dMPKjh28ff98rLuYxPkvCZxqaa
vL3s453ffCE5bimR0X38639vUkn3Mj5pdIwZ8WbJnaeZ7cG99Y2HmmZ5gu+cp++bMnBQ+0v1pSw8
rI5qkcqjxNigSz3/C/Z08smhyNp+fDdXvtZ/fYU/ZorO7H6Ohjo+aKw9kxQOqYmoWEKuNj6Z51fe
5n/9sT+uEOshwUp9BmlIxpUP1130jwmuph/f/5Vfv3TERlHTu21mRgcfxUxeEgf0nqnPMpz+uolL
1zz//Y9b95AgxSgto4NjyVMRm2RYt9Ubni4/IXHes5vfdqBZHz/IlSXr0r9+CNDe4LoSH8zxe1t/
GczPDo1X3pB9sQfFqVXaEzTlfZd9mb0HK7gh7PTje7720+dB9cf7CfoRO3K0qvtgJNR3DhY6sxaE
jHyyil8Zm5fJUhLQ0cWAVO1FgL1pUi980S9MHOW08fpvD3Cxkmd50c4zZ719Mhh4VPZvWe0S82H9
40JysZSTMRuVE0JJevQSHhskmbC3f2nP/WTyXnv/F6u4akMFQzA08CFOEC8lgN9AzfgpfPx2rr3/
i5W8bWyjz3GI2leA38uARf2RwANxKMKq+6qgnH3yGNeuc7GUW2pwzVBlKL1LrCuyEry5DsKvBVhd
leb639ahy/QnVydl6bdBsG8VRHhXJNQ1VE2eo97+6XVdBj8FYaDbyLeC/eCCO5tzfzsXhoAbAof7
LPv6t6tcTOew9FMr6dDkSWdGe2bfNZn5Wnj9tozq3ceXuDKsrPN3+mNaKz/KpRfyPTQGxstiHIEq
AU9wxgq/fnyFK4vdZQayPcR50o2gcCCvKz8RUKM/a7hf++mLKd23dTCYgxMfGhkfmyHfhGb8SWXm
8/z/r9cu3cvcY0vQqAm7PjmkmPbCa6uFyRUa9ZSFdvCiu3g6ZabIX1t4MA9R4+WftBavPdLlNMcY
vIsTHgnpxS2LOTbe/SfF2rVPfTHFDc/GWSqd2f6t+xheGE50mN6Wm48/87Vfv5jYrmBPtXw7PiDg
ABKt+eecj/JPQaHSFefv9Mc4xSG47oOOLRPSH46wxi6r7gsMaT+++fOE+svXvsy0qoUyq7YewkNb
g4j3mX129w1PEA9RrBs4GNZD9MnSdGVgiYs5bRAGhhkIRRgKkvxJYOjhLgvYBc06kFN8jzJ/tBZ1
kVVffFvlv+zMxDn9357yYq5HRZ36haoYW/5TDA24LPd29z22ftSl/cmLvLK8X0Y0hVmc6UTp+NAF
+hRlxd4fqu92RLk24m378WNcGWmXMU2+b9h6GigD8+odo7ul6H4okfzjO7IvxllMSLuseIACum2F
9QRRfvNCpwPobZYszU58sixeG3IXEz1Nx9ruRggcsuubrQNB8+XsmHPUmbCfkahBMJNFIR4/fmfe
3wf4ZRBLaEL5xmuR6TN0waLDiMqG39Dk0w8DP+vzYMdlWn2WSnllFFxms5id7eHd0rAuO+27Pf+I
ehhaGRc3P+shXhkDl4EspedVuRyd7OAMzj0cn9MQ1vsurl4+fl1XVmHzYhTorrWSCkr9IcUsESmR
YxCQ1f4TDimdyxQRaLvYSRZBfHD1N9vFIShr4LuJ9cf3/vdX4/y/EBEW4TGK+NRRgzsJtpVnQwEh
PivUr/38xfqlEU8FXs06X/TGTpTzJjfdVTSF9/929xdrlK18hViZagFmzQLX5oVTfouKHx//+N/H
pXMZCRJ7Q5orm2UelvNLiI72tkYYvrDnGCO3uviMcPD3Jd7xL8oSYsCDQs5VdHDN+EuQazw3uDI0
XeMY2t4jviqryFHItZzPvvm1B7sYryO04cxpu+xQmGGRLcqoheok5fvkjeKUuFbySVX093nhXHJu
Is6saZ9Y2cF143IzJ3PwRjxG/v3jz3OlW+L4FxWKxlrFwnYtPgQ1QzZ7SzIL4ni3TGCMB3b6lrfP
loGcClFpC90U4cpRZp/tjn9fIh3/ooDx0rj2CovKy6IuCiGFZLVYxs59Od+XJlo7/Js+fswrF7rk
0tS5aCebRIdDY1saDiayCaKp8XOs63TVEpxCW/2MuprsNx9f8e/8JOlc8mu0Z9ggUqw4Okr9Q4TX
NaJg1etVb/shthymu8YgJhGA/m5yVi1UEO/UnMj9Jzdgi/O+9pcSy7zY7xQRmWg9ZvvAJfxvfjNO
j+YwxI+ZNcgZoX2a/1QIP2r4iE6CE3RWe3vLL/t6SZNRY1FRYB6yc+q2einbosZjWCTziqVufqAk
d3GHRWuHIaWV7gnR0ydvxNpokTuxi4IiVM1TXDfSWEBUzH/mVoo2JVPnmJtQItgv+wB7emv+kbc6
v0MDwxGuEXGxceD1NsuWEBjU9kE0rECHxwbfE/u1tZnYOTFkL4Md9szovtpYbmJuqgZ9ZlFE7bZp
cUpVngX3LMMGEgpyvZlriwSECmMTPkqxmlxjwFxfBfEJqvZ89NWEOwBa4WZZT7W91N1gYS3p9s+z
znN4wiEWp2c/Ri/w3EPs2cXPOtL5Kaxn8+0/gUcM2fOxCxr5K3BkeKw4xPzOe93vlNdZ370Y3vWM
1cCyxpduXeh8EEtVkXFjRwGO5cJvgjuL3QkvJPRk9iJDFXVTexV6AqnSCPB88H85vbDgoBi/y8og
UbQZQeMdz1hBK+SQSujGctZnIVA1IwzypJJfAi+xf3aIBVDyWtl4D7O6/1U6yjt0mT/ta7vC8Tsa
8TdqOTxswWWx23fcCBFxOKwms4QCj/MJ9P8Bg5aHQHnp0jIQaMR0nB9wx9RvjlsW50wR9XUc0JPj
pJ6kK1UV+S4JmvSH70XoABKCLtEEpdDmVyKFNJq2rrk2pbaWrT3kJBUMOn+wJEE5ukWRIoe0aJYa
nSN/nHQMvRybhsUUzN2LUQ/dS1kwKmp7yvaM0gaCoyjtCjq/mNdNXU0PbZHk90S1Ru9xKs29Wfoo
oq2gxM8RtaVYOW0c4eHJmP4aT2e8GKevdGkUQt79L2fn1dw2z63RX8QZdoC36sWWa1xyw4mTvOyd
YPv1ZylX+Xgia8a3mYxoiQQIbOxnLSP1h31rFM1BApo/OX1B/jJUOQ+MCCPueRZxxGQRn6HjmQUx
EAfI6j8aUAjkO2IPsrTbUEZLxya+Q3Uesa6skpWMIPIvJB3dwKQUCeulPIOEPTM9I9rr/tb3QidE
hYHbZq00H/gl2DIw6PidLJosiNItVJNAiyoL9YxhYfgg7DCtSbrWv2s25PQ+1/xsC69wAvoiCmvR
OhaaLBRcBKdyvfNppceAE6iiP4aTEz9nnhQ3QZLW9yQ7XbL/WV5Dq83C8kdbCk6fs6RV/3HmpUcL
Qwp94ySufeDI3ll7YEWeTH0K9gmome9R0HeQuY33uMnzu7bLul0Cc5nYpmbf14EfYtfTdIw5A1Rp
ql77Epz5JmRYrfKWorWdWM6uK8yCvGxj3kVZqO8TDWaCmbXhNkU9tOrc3D0NnbPteg3wnZ/hQ4n0
rv4lk7xfDYbjPxHzHykXmP7apEV1y99JR43PK9Npsug2M2kFmXIiETa8P6+FwmbVB49V+cEguNst
bOW1Wx/S6dF3RR7Cfxz+kAJotwPGWq5R1j9VZZAuUp8yvoxED0E+61dQ5W2xLH0Ti0fdlhqYX9iS
MqI9OYrUb6jbzi4wy/8qz7XWwdhk/c4nL7rWpGlR+KMzuxe5A+i8y+VDqKRJVEOz/6v8IdlykIG3
qTYrtRwbeEi9CsrfHuinFzlaINzCODuiGAE66VTxumXft/LSMTlgLS9vEM4Yt3kJ+YWco04Mw8PP
2NqueZdDyd1orF92juvKR8sedTIHFu7qOJv4P2WbvUG54kzMV9qm7CEg6AGrJxqPPGeFj4kG6Y6o
n7RYrcdYPbD64ClWpROYCyAZWbwZ+rqMkR252jsZAv2bNwzJLUyycDvIzn81eFShNinz0KMwPZXj
CI+ioiSv4J6tpGJr1AY6HAUQTKdSw7ReNcJec4ejt1LGOt1PltqAvKluJrjtAGLiwV22EgbbqEx3
RdAmvaGxKqK9XGfu0X3DeuhQP+zcJKy2mhuKTQTQaa+1xASVQevaGFjFD64pKgI8XnKbh6nz3QN0
9+DYgeCxIeyxro0qfrbRTJBFwV2zVHGFOY7uhqciBuMcgmQj06wnG8wKYkmXmvcSdHb2WDFtPGgk
8bYaH74R7qDdjvAujxEoXHI/Ify/VIj2tQunmFLzuVQEAqP5iWVDOxhOLF/ZzoHmUHHwSls+R1mO
DswjGOJb6C7+kZpGseuBR+8GCqPfPKBSJ/pF3UOuFdVv3yqjExH26N0uC0CgXW/yFg2M7Zg4xj7t
QxpBUB/uXDi/JxXG44/cqYZN7SYVtMY420rtrCerYhBGsDcHqF0lTimAe+p7WGnlVsL7LFZT4Ivf
cSTqXWSBnQDFHZ+GJCeaV5YuNrmh9U51MdHmWBbBiy5DQ9sBppWPA9mhIyEC57uyu+mlz6hbGNFA
BSN0vRczsp1pFelh368IWseHwEzjN0En2tp3wn5jWgM69DxDn9FF5lonlrlXBKC3PujYcKENtr7x
3GRa9RJ6eAflts6o6dfSqw7wD7Wffs3rrhcjzqShiRKS7irbiCACMwI1axVqBayisGTaL2GI97gM
niatsOC1DC21yqCkxyUPX21OGw+ZnrV7umDi1djY1QalT02hwSI8R0xsE2P8WNPZ1dxNA7+lxEOx
zOuiuKU9bVCbsHFghSP6WUnmaUKEoXVUpK+I0XaTBpq0Y4lQwR1AKISOZ+GFvkHuv2jWfdSMR+5w
WYAMN5pjgVEnh+vtjncQLJkhLRhAgxiCxyGQuBOUR4/mUIMxgOUz7kqV6BAqkv4nDEua242wPpoB
wM6hdsvbNgqMR1NnCemYpn+PT92j8c3tG/NnBiB3K+OSmGhD69gYVu4dsXPFjyabHS4i2EWjnTK9
BN2uINVDFBc00S9CM81dpqeMTbO3vbXWkF0lYqbeKqc9zwpOAhOS5TMkEz2lKqi7YsOCI34UXZgB
KBjqwt5UIFPJwkRQR3RSUpPPmycbLAdniBNS1hkjiLudLNsea1JfvoHk5OzDZ/IKQboV1n0zssh0
nJoJdupbXppRVUy/fFUFJ8Ab/VK0JcyM3o55szYStnKaRtHJg6ZbrqVvZFuWWHXGsZB7JjVpY+8d
SxsQkoqWVUo+sA0BEqRNIneIb4JiCbLCzFZZ0lnDxo96J9iUJauqxVQonEoTgG1o4iLZWkMXnYLK
9agU6v6vDNkKPDZNW2WmpR6gAunY5KG7F9MfZ4E1nilvRnRrwf+Eoxd35/S1we0zJogAmpvop4gH
xl6ShCreIEzIJ0OvvQNF0Po5iNsC/KxDIgWUcLRqlV3d80eLo9J7L1+xThYvuqlNxbrMu+jt3D4B
sQro2dpLSmwrop7uZDqVv22lA1dOjNL43arOPY1+V5y/PyoQw4pZodexfTawNQ0WgDQEFhwLYq7O
SGGx6jSLLH+ub8kL50dBCGsVMh2uSA6FB9bCbYaEhygboMvizoWVB3Td6FkXYYXgeDQNJ47+sja5
SaPk2bMCNGeBYdxpVgMNz5Klw5pZ2d+CkIziUaeBjBVgquwVLozsbpAWnJWanURoG8Th8JLGazan
9reWHWmVq0NIP8SuajXvTcuCEpAawMUHoI7iLQX3RXZOWNu6S+mWLfLoUUA1PuqAld45CJsK8D1w
xSs7Gt5R+ZAWj4Zx+sXKCF+ezm7guw3E533QYkAhFm9hsCOWdaMDZ3nMGrBJITKdRw5dAKZmTgyR
2/VH/qKQtbMduSgcZQI/xa/ik9XBCCrrYWc58PmspjhphiZPnpc0W03ZPjXBBp9mDIZlFbpm+1g1
WgEBr5teeRjsdcA42aDdbHeTqsYDuyw0CXWVw+6vm00JX2zdsGG7UQPWTnsYxUvfqfE+lYkOYsTu
9ikpzFUNsHylYR3BItSbB01gPShMjKmZ7gXLmu3E0itMDDpJOm6ySbfKhfDApwVM8t/qPg2Q3U3Z
I+cx3socbLLhXqDWTLzhpsrHYjEl/vQSlZl55GH3j4mrvDd28gE0Dddbsbqo6FeI6wcr7SgiIww+
xF5hrzScoPR0V9M+bKbgXYRa81TR8QzMifzXrp3YFTclQgjPqY0PIHr0TOue2YqlbIr6mRbi/mgB
ObxjNYRuygoJpyOlb1ocsexE0W9Wy26sNUmAVrC6HcIEsR5esG4Lsiy7Q1hh3GglaNplPGXGnezP
60XGz4szhPZGq/rmZ5tbwQepVXYDCurgSymj4KBrsdNzvUGoNQ9FeIM4sbiLhjjfWaEGr7o2vD5b
+x3ltjNAj92K0VXhNmt4CiKvG8aVPkCLzSHu8X8t9REHZfGCqqBkxSYVi7kcoW7M+isPtXXNtuwX
As7h0c5yLHJwIDDqZX5hvfD8TS+DcEivW149wKJnIq7YcCt/iYSpPdYdukuZhxBQPEcx+/blVhv4
j6aChIuQYSoOtGyP+yoHhrzASK/dNGM5rkb8RrgQ/PI1K+GxmWTPLSDCOkzZHJoXTLG4+AE800AL
B0Eycn0sfsJ18DW3xB9bV033qT0Z96kOnVBlsdgoLIxL6mcdftWoHpY1Jo0179Pph1+omLhQbO/0
SNp3umHIHw2zJ9U7pU4pXA2qk0CBNh40dXdRY2wx1zLDmrciSY1y1Qxig0Ufzc1LyPbahxUlQ7Hp
AZDvKVrwRjZxf8pzrhN2q/KG6bubStianVF3G8drpmSJO0aS/HY7ot8mOhryymLZTzLdd0HloEEr
k0Nvhfq2K2Ko24kNej1sUcK6Z0saMfd0adMBv5EdQBkIO+NPa8C4tBiKUhyD2gAoOCQB8D5ZbWpl
eFuLSWBDVml8w/OpQaVPKIIHXmXepC0PVmQ0eL0Ii7hnOSz4NBIdDUoBwMyhC+AIMi2/a0jUM3eV
hBLVwOVaWo1v/Qh5Spesaotl29t0e9gCojIgeCRDehLepH7a7YwERCcUWfVojdVwsHrkzNUEKWzZ
2/S165A+5HBm/2dNvLF6YawE9q4tpXUDgIGWNajw6o7XU5LYTxwVGDzNYNRyP6jvzZwueT1Ko5fY
yXC5JUmMzzRQL56t4GFC7H8rRupPkGjFuuv78YBdNIUV6dgR0PsouglKbKpsuSt4oa2z7KF3/ecJ
E/0wGpNokyifVIvRsMsYAj+hQtCRRC7L0bq1gQ08DGVnneCkUqcK07F6Z/ncPZjDBAwobcNsWUdd
elumwL+zyPTWim373uPleIjaPNjXUZOsItnZMItNGzq2V3wodW5Oy4BrP1e+Y91HRW9/E7EgaG/A
/6+bIliGGfzG3FbTbyyJnbbU0UHcZFigdyyvTAhzWrJjdA8rWqG7YwRB6jVMIvcpD62MNVJsCY7b
6HyT5DGOUTuEgECEu3SAiz05cAr2VKfkqzs61clNguBgqDoCjyOK71rQG6+TI0gLADb8TR1OQni2
NcCF0pw2Kj+vfUM9XFvK6Sr2zGPwImp4sKWG8SlMzOy57u3yY8KnsRfdkOymKIzWVWw7RzUJ49FJ
J8y2vaz3eTUi7UVItOxUYdxYjmOf6twNAayp8A4FAwGnbGDS8qr0JPuBdUORBul3hrR/GqltrwDH
E+Ku3JrtuAcIKbMmwfhJm40fhBgCPAg3Qk5q05WsGlOn+O2WcLQ1yoanAF/S1k6EvUIiVr177KU3
hKCb/xKH924FRQv3XhyxaZfqEJMQuLNiBBuVitQH6FT1kGLZOcLYGnchBrp0MY02tRPH01uIQ4X+
6OVK3lmpFh1qYxSkI7w6hMiuiZdoOqPuxeg+kts5e7gzGx+v/scuOkwAWMJY+U8F26r/ojDPHpHu
pPdsucNln9jli4C2vKNCaS77zOhQSyT1xu/aZptVsW8skOA4BzuqE4P9Z+kjOyi6PXo69j9RN1W3
sIHjrajcaGc6CT/cIL2nfMjKFZQf0J5Vxq4vzX3cJ0GLgyd29G9TZ9cGMyNFrqXILIkBMcnv9KI0
jpkOf0LXrR4pJa2rIbdlYxmlt0OtzZlN6rBdNUbu8eTW+d6Nhg6vsnBZ8wxBR75d0yHjQdTIygrw
VMhqp65ktu96mrJ619LfixF2mBNVCPPSIPtV4ZQpkbMk9jdZuXKdWx17gKbN7/NxCu4pQukJSOsy
OJhNq9Fj7KKyZpFJpH9QKl/EZj+tdCc2Vn0Yi1c4I+WtMcTalvbhFj4c6OuFEUBAM00vHG+IZuEm
pwqCSktKfatXUbctu56Xb6WhpStp714zEqeF2cnmu4XL6rUfWBYPlRl897NQPSOqC6jEaeWtUsZ5
eg/8dUdI95Y0lXri7Ray0xfpvqcUcyPYHOMiK6qcYDVCXRZmublrnaLc4xxi525S9fYsz9840mD3
NyT1B6YqFj8KkYKPzuWo9Yn36IsyfHK7FvOABI7+lI9Aa09WXVbb1uMECyRBh8/BNQq46gKPhMa4
Ltoqu5FGHhzwP+v3RF3DZ43D27tSs729I7RoQwawW2cRBOopx9KQpnkOJQkaW9XIkK6q0tiWXm88
1hRxX2BS6QgkTfWKBodbrkH0Am7QgVMDC/DInlfuqNU0N03O+kpgSf0WO9P4QJVaLXKTAs4EwfyW
vVy0NWU3bVCCqW2d+OYHAFOsjaqm6DrKcj80tb9ixxU/xqBGYHmwLKXXBBNGMmgvcW8O9xGE5c3A
/Q634IPddOPZ4HklMVaWrLS4ubcOzupDXBuRu2aBKz4g56p06bTKfc90IfR7XGw5uFMz918AWsO7
KOzkjQrMCM81Zx+yTXkBuuQXW+fNQUJRMpA7WqCNRHZvhp+4z4APaBNusRh9UHF0fnD7gm9Sz0PQ
fmEq7kxPqXPKzv4WG7bNYUAZWi+6PXTHsqJrBsyD/uJP0JiT0l248DperK6EHt3EXXhMen26hWyu
bcBYmHtoudl/KtXdY57YabQyI/CnzWQBmWccWzsvgTmFMHp4KoY6OPAoaa+d0rNvEPLQIICqsR6k
m/Q7dxySX2g28HaVk5xYsza4lqm9ozIKsBPfg8JX73ZhJrsk6o3/HHgtSweT3+bKede/D0pRrP1v
GwkIw6yyqfgeFMqRApVXWbu/hERCmFTuUfXVY2QivWHHfJOZ7pvV+jzU1i/bZ91bedPr53/GhR4T
fX6kGbmUvqGyHMxaPCd5fJf68LPUZN+WjvUEzPxKuObf17HnCfsSCLM9Sb5tYWdLT/xkjgT/X3FA
AwFFqMXn3+bS8fA8/04tSW+HXKNc1lvqMLB4Br9spnd1kQ+cuhntJs1kSh+VB/ylAKkbxwX9slVY
7kbe+gsXw9fu87/l0jc+d0f81Y5GnDlL+jCk/6QlryEqWW1ze/RWQzWcEeWg1+rAGrefX+zC6b6c
9ROUU6qNxRinB90GxOJTD/bGV8oXW7B+V86kL3R1zKPx/VRI+IGUPmTWRFvlCjAxVEKjjW0M7rV2
zQt9EXJ2BCxLf/D13qLoa9aviNP2canfympEjJW88KzuIbb8lBWM089/t38PQlvOBqEO3Fx2OOoO
nAnSLDj96MLuSiPEpVsyG1l0e+eSJuyEZZZlbDh9OnNCRXuXFla7bxOAUJ9/hUsn9/PgvBkoZi6q
4gfKD1SS/V+6IYHsZOLGkBBy7YLFpBOfsmgAyYU1/vPLXngc5ol6jpYZ0ZkMDhlHV4ugbx5G2b1U
BtXMzy9wYfzME/RmZVWOZWvxubpKFa6tmpJsmMJZCakl2yUdB1QG6JzXr13ufBv/Gq5IWdLI7Lrg
EAy0W3UdRewfbTNBAMvXnL9d+VKXfrXzv/91lYmyR5Wa5z63Rj+ooX/Qo+Y3vIkrc86Fx/lPnP+v
j+cNrNE20LDU6Yobz/XZ56OX//wHuvSnzxqIhNFGTk5VmU2+VcOfDEC2C1dCiIX7//a1a8yGf1rS
+2+5vLfBVZLeyfSTF1/pGrswHMVspHManjdeykd70Jaa6VtmO1sWXgtBredrf/xswNuxlhhhw4+f
meUPSV0VMbj/jkfIuHIHLnwF9zxp/nV3ZaHHgZaL4DACjQncgC5NNXzoOiyuuplWn3+LCzOwe25J
+usiqSjisbXocRqpkmdc5tXI3hqsG1x50WM3ACPz+ZUuTVzueeT/danasRtBBZQ2RFQm1Og9mlk4
o14azJdhkN1SDXkOM4Vk7v3zK14YHvNQvBCmiEbJ6OvkMD2picUCBelJ33/+8RdGyDwUH4dg/fqo
plTlH9CcBjZ7VaRIn3/4pZt//k5//ViwFcaqoOB8AHu09CKL/g9WENO7Flxryb30588GeKkgb9jx
SLytDGiCkVSRnxW0zs///kufPhvaUY8tCHQjOE9PX2SGe5LtW8ye6mufPhvd/dnQTStMeCgzHMH5
rkqpT+vHzz/8wpvInQ1sM4/DPqaMfWjinUktRoHydoxvPrW6ygu3n1/kT5Dg/3e/2fN0uwtx0WCL
Yx3A7+d3I2KTvVk4nBoyRhC8Rdq+oXYIcXvMVtOQWnRkj+Jdr2gBWhjnlhADEchuMEec1IWp73uX
Sk4ycGaxiL3QvbKOvzCE5iF5L54wxU+GtkdnRqeNbLv4jjzhtcXMhdlnnpCfWmVlE4qQPVTzvRHo
2rmCRO8+nTye9c6Z5w4s19akDPb5r37hqXRmb/0mHFwIhdSAc5v6HThXzojYOFtXbuqFJ8c5X/av
QQtqLY4N3/Wx2qinMAggbJNIWQEY+dAjKkx+1W2+9kVm04PoJPW3ghyYMT5VHJtN6T7UrgyuC1OP
M5sYTINzmC6T/l5gNw9ytbGTKVlrhfekZbTwfe0LzOaHVteLs/kLwRDCGvrPAtrIzIcutZMrF/jn
vRDG//sWom44D7EwcViPbvAWJLibYiTfGrzS/Er8+J+/FNeYfYkxJ/1vtZF+bN0f0qa6OWw56Yc9
+ZX1EZ8/m+aE9EBVB6B2aC3AzhAszeAjQXT3+S249NfP5jkvszWP6QMMTaq0BTw/aquJxXF/QpNP
4EaPn1/mn1MIQ/c89v8aFGc9SObo3AhJhQ0T05PvXMtcXvro2eJFSXRBOf0QxzhrXs1UvCJpDa48
P/+cKvizz8/VX392L5Gy+RV0Dc5Ri3VTynvlAmj3h1Rd2TFeusL5vvx1hSyyZEDDonFE+rjMC/dY
ueRsx2u4m0sfP5+M2lwlIMmMo7CcFlOH81vHKb6hauBd+Yku/fyzSQj5hYGwtLaPmj1RtHNrNCsI
xH987bmZTUNNYVM17pQ89F33xG7w2U/DL619uLmzgUutr8VXDs+IVHxGI5GoTmZ37ck5P33/783O
h89GLZy0zkwmegZdBDe9uBExAAnOatrbtCsWZnglF3ph+M4RGAWHPVlg9N4BqszSF9p2MkI8cWIB
W//zO3DhCnMSRhUnxC103Ts4YHGQeWMOfLT8pyq8RrAxzj/JP36qOQyjsyw+3kXJGHJKoyCVjcpe
DtjQGu6G4Wt0u8koW0Vp7G7OlfxwEUC5+fzbXRgfczICyDsrwn0zHXthIyN7LpRFP/K3zz/8wtCw
Zg9YwizdulbiHxDBnCq3XLfqS3l5webof6cNW3WDF/XCO4wc/xb8RPRcv1dUHtGK2VdG9qXfZvZq
QEI91FNDMCQtmoCVb+vcOlZOAb1EivelX2geyHctD0cIeXaOaaYVySRaAx3w7J9/+B/A6j8erHka
X4SuM+nJGJMG4hRTAqq6DbBHL2J8DDeOgirBwZmFPRruE3+IC3iAvO8itP1pHXYG+TVTYCTUaAyP
YyxJNBZkp9Fr7GOd027Umii+xkx9k7UzrmIT51unVfkijAJt0dG7unMcfVqmuJ9WjrLdFeaW5FSh
0dwVke99T1QAoTdqMtbUn39j4w/d6F9fefbCQgurM1wRdU4lbX005qu7vhs5ZoexKfKsQ8Xnmafe
qQdWi+P0mnRde9RU6m/oeLK+FZOdbTlYqT683sYXZPU1iGJhAp6x2xv6uPxt3HX1DaCDMFnkweg+
eFbhLyozbw6FtDBJua7a9mLIaGAv7X0nKBQt4jrydkXSd8+EjRKcEZr+gHPOXBut7v62zck/6WWc
bYzurMaeaKbwisLaVolBx+40dsfcrGnbaZh9LLBOmNLDcmlLfDm6T3uxwHOAhYTDqONAjwScSaWd
xZj+1mp7gXiuiQ8+n7pFvTLs49R9bmPj3BQtvBUzADxQjkhXdjDYP6xhYPGQxHa5JYrlv5kg4Y8i
1J1vhp+md0MqUY/25XgyLL3eGcoNbyZMASnC7craFqjJnvrJqE99fJYqcxKGKM8YXmHT229a4tUn
NwhTGCCFlu9kOCbLULl4o3JCGeZYOSfNU8WjSFvOjMuqnZ6lbU+sJWsdMvlk5lu/sqZHe4zqg1mR
tckM3zyIMf3QqpIDc2hd5cm0NKItmFhfTEIit25ephTtONlcq64JOZw00oWR0WCWmvgjG1+LVxqn
dbei0LyGrVfvbRp8aGdDXLYkjqytBm2AdE8+fUUvSoIh8Cys0IYg21mxUQL/jOMVR4c1ER4/XWkO
j49lpABdcSnTLDp6+1bhgxyVVx7bll5hLyuMpUMu96Tlvn4DHfQl8jVI6oRIaMURaB4RmVYLZOLy
MAqF8G8q6V5NG+taXvXCa20OuAjzsKm8zvAOciKRAnUs0rFY66cgvvJmvjD5z/kWgYaRkGWRPHgT
0mKzfnBr70pJ68LEbM6WXGE05YUpeWFGZJkWkYuowMMomBP6+HweufS3z1ZdlsiNhn7O6Uj7W7t1
Sm3cVLUdfaVkJgxz9lrUJ00fJltYxzATwZY2SWwbHU2WXTxdW1Ncuruz1+PoG7my6Sw+ut66DO0F
/bM7LSvf+zi+trW8dBNmb0cnMOh+wol24LxxRVsG7cPWi0Zk8MpcfuErzMkWnLWRrzHLGNNguU9b
+zlyNCQ3rkvsFM3i5zf6wip1Drho0J/WJFLGo0DTeO+avWfSde5bMAamdhVjk3yp/dx5jdIeTNnn
17zww81JF66tWHCRzTxOXRdBWs3WZHgybMZGeOUKl36687//tadigs85ZQ1hhesRHdY0G5RPRHCW
hheuv/Ydzt/tryvQsxx4UwfYP7CtautksbEGZDHttAnByOeXuPQlZoM86nKjYtAxyC2x1Af/QAPq
jyAcTy3449Xn17gwzv+cqP/1NUZUUW03Qj7v6UCnn8f48AxxZWN7ofTyJ/D712eTJWsMQfsoR3nI
k6O3TNQLWm5ZNNzBjf7ijzQb55NGysHWeJZcfvk1T1B3I52Y6ElAhCrTG//K/f5niVJARfjf+92J
cKKHsIuO9PjdwCtPyJ2tJsTOVvRgZtG32NP8BYbVa/DKCz/eHGnX1d5Q0BiLm8CE/pffWirf1NFt
ReOM90VU7Jxs5zjpkGS5IQ+mUXzYMr1tPOI/GcT0RWJb9Hq64zLOv0QZEsacbWePiQwtLeFRw7vW
jcMGciN+wufPH+QLc8qcYxLS9CWCRhuPkXfy031gP07p/ecffWEczqElZJNTx22k4PS25+DoySqp
x1u3BNo+//xLf/psnAdTXdI674qDKeQ9u2qMcnJFPeHKDuvSx89e5cLIfUnDrDikrvgeyP6liMTd
RBf+lRF46fPN/x0ZrTJrm2QzCGCBILMImlNqmd8iw7kGYLx0gdkQj/JScwlKMMSd6TTW6VH30w/D
Mq8UAP59IMmDORvapiQnXdRypKkWBqeKjkmm+2+F7dqE9fE8em7pb93KrNFqJuYqDgbnyq3595Ol
z3kvXgR1oSkaNmb2z7H5VmLBbM195HxpAtbnwBcXCMBUlMwhMSipPj1a6dPk3k3d2aT7+/Nn99/v
D92b7TYDoetx7fsgu634gOuDPormSyOa+s//PlcZWqTJKC1xwIQUL9IyAqfXZq+NXl7Bnl369c/P
21/vpxxpaU2jtgDsSXhRey90zNj+jUquHJpd+vzZuDaATfix3jOFl6cJ4tXk25T9joLM2ec//qUL
zEa2FYVNYtpxfqyTmyyFxm6+lpKsT/X0tc+fjey49WJ2bbk8CNymtfUxOgSd7A+7ylafX+Df7A+h
z7kuxWDUcWdGOY/PcBck4SkKAHqU5R2tn7h9teeA2QVxZbZHhz4ulVa916q9sj/797yiz7kuJpYK
hSR6PA7iZ8SJFjPAGF5rabswq+hzmEujDfQQEVs9NmnyoI3GvlIPQr61VnpjxgFe0k1vEki8VoS/
8CzMQS4QOaVntYM8WNVDp/8i24uuFjzC13ac+ryTs41IR9lJKQ5TO9W05GMIxSNXrCgR2FfGy4X7
Me/ihCphEOKoi2MVuXema/3wiuqmsZ2fnz9sf4ix/78yps8dRZMqnNGn0+SIYY8IrB4Tbigpxcm8
Jyopci9dVJVhrAZIfKcptPt2oatBPInR0F89XXLsI3P33Ptt2xuynWSmR7jr66I1rHYr4iH/EUYj
3YpiKLRF5OfxrS9FsEYRHq8HrxHvHjaAm4Y60raXwvuvtM36N+UQqAR4XKBJWN3PlgarNVof7yb0
U53aoC6ujOZ/ryj1ebMo8bNC+oE0jvAZ9l2LGXaysi16vu9Ny54YgMGVaenSfZxNS2Oa8YCrfjwG
5dk5WS0bI19W5sfnt/HSp88mJZ2uaK9s3PHY+/cqPXn2W5S/ff7Rl8bQbKFR2tSfKaqwECjeDSNc
1c6wT8fbKL4GKDT+UEL/9QzO1hr4OdxGj0NxyEa4B7GRNyvXa8aVlbXWadBHm6i7CtZTZaAs11y/
OMoRdWmslLPTrXzaJiK03mJUhKh/SCp1RmIuMIeSSqLznopaZ1DmUMkqrs/NW5EDTKWlXXfRAAm+
Q6UDQ6TPffBOg3u06zKin8QmvjTQcx6KKL9pXCgrVu35z5Mvu7tsrKodhKj2WSnhP45mg38lls66
9VCFZmXhbSP2YGsdeuTS7cweJAlYTLSEH74wW6pSebyfyG4vxtqTjAKjX7dBnhxTLIObsW7UN6/Q
pnViNjmdrCLZhKQclkRrxhc4LSFZdhgPhHMCIneKPgdWG3vXF8leCzI+tc5FcooB7r5CCwo+2knG
Hp39jve7TYxkb5Pz3XYZf35rCfL0pEPDTVTY3cYU2bDswyl90eOp22RK6UTa3PxG1QaBsDrRn4ma
BitBlhSMq9k8BvjlgTcQB0r7On9VrvefZiByNjXq7BoMSFaG5G3DbMp3rmUI4FC9frTt3FpCNs72
ZDvc14gc7Y/K18MXITtn1cVQm7xRvwvTgoadIU02qaPMnWri35Xk/CAN+2yX296wBx0Bj8eS+X1i
RuMuyttxVTeWsdZp/nlqx5b7bYwYlCMSkWs7Y5b+fFRcGHDzRmMs5m6HZTc7ahPz5pLQt7a0tAkO
Sj6VxsPnF/lTFP3HwJg3Fhv9+bilOA/roY03sAzCRSVAuEE9SF5w3Qb/4cL87dXueYmJvLSSqYWl
E4dTkQh8vGVr78bS9Q4+ufCTE5SA+50wWkWIen+RhW8ItaYE6mQ23jtjhHdR+oCiJCrdpku9r61Z
/xzK/LWkrDqL7g3pyIOe4Cc23zoTkkNvLj7/kS7MT3PlBCwWB8ABOzm/1Mpzhr/qHqY4rH6UmHnp
a6nDfPmlK81r47HMI5cnqjlGRWMe89oBAc1Idr8JNy/+EwLsz5cuNG/3ToOqI6HTjkdVnhp68c9F
KPk9lC+ff/z/cXYmS3Lq3BZ+IiIEop2SZAfVV7k5nhC26xgEohONgKe/Kz2qX6eU3MhpDlAipK1m
7/Ut3di99OTH7yGF8FxZiETC9jwv06dsEl/LrDtcf7zmg3iXZj88fvLIWg5TgMvTzFrCzmw71NzP
r21hN/uhc5qNr6F7C+UggQydY9cVDlmQiIYuvKInBi/kLX7/5SmfzTxluR4GV7SeU2OjSsWhg056
5uz9tv5R1moDRHL4QvawgVwF5sGvPKMRlFa70WHR9RZ022y1wLvPC46nAb5QC2+IWgSOg4MCLKh+
0A4DAyXkM6Q/qMAH3bg384MJIfVGZPz8+OL66s2BBw1ybadBnzhjhawvDO+aCihC4M8gXCjeZxYc
mgAhs6oOObePkxes4HsY/S3jwvXU64Oee6jBXGqOO681O+UGM6POyMkvOcIQ9JaYgzYueYMPQ7wO
BniXFP2QOH4N5l/Qv/Zt/3bBGk1zu5EO+nRnijaUSwS+BHO12rJJCv5jXJByRLoSfpO7ojVCLH0b
vfXpOEcrSixIgWkhPtTMyVAVe2RaT5UTvF4fhZ9OUDxaiQNtD1ILmH9NIhn9CqduwBTH76wa9tcf
r/vnl98/fAMoL6jo2mBKZE7YXTq7xml25G3WIJ5qxlxys6rrScCjUnhPZGkqiNChn3Ogwb3+9//m
df4TYdA9ShgokH6HFzgbAK2jQNnM6/jQLA5odcBJxtYqxR2MJiH59tYKHt8QzUuc/g4FqVHyTq0x
pOBCfSv9lSQz+uI4AL70iNzzsnEL93kMcT3VUbNfoZ+BFTD+n4zaPkI6eHh1m0N/N/SHJr/LzI0R
qBkm6nIxlgyBG9nQGGrokHFrtw5DmGFbd72fNdNIlQFVs53JDgSceGjzfdE7KNSojwG2Onx5MQVf
Nj6n7i3o/45GAkd1bDMzEXs0+OoAQgobHAAonK2U1CWyfDJaPGW0jBkUsiDFdfGwgBUeAqRkPC1L
a/xhFoWW3TEB8cEBu0kPKMERf673nealVL+tzjEzOydWHffDkD8tOA3EHtxHz12/LhtRTtOEete1
+EsGlueMegPreaBfBu+7QW+MP8qpEuwLZ4YEfExmYCOJMZ/ASIk2r3404Ue9yRqJ51Dmt0FciadW
VFE2+vvrva751OqlFYWoHxXgCD1e/tJVA1xSStQZrSHNHn1fRDWzNqbG38qCTwaVen1lD4sZFIMx
JOOu37fn8iVLpjczgur/kB/ANY7koTkHcf9m3/mJOGJzHV1/Rc1XVy+1eGmBD4YKysSTAYB5w1FS
sU+7fGNQ6b7NpdkPS8NYFz0Kw7E8z+K+yr9ay+/rf1v33MvvH57LBWA1fpEOySDZ1wqEKX/KNq5d
dY9W4gekRlVLTUCYxsw8m5cKpwkVjNf/9qcbcihdlNjRAt1HHMsckrp79rGaub+69FzSjc7WfUvl
fmhKq2FuXPxzSxxgaYfbw2yXBhsnYN1cUOawXC3wnOx5gMv20kZFv5T73LHe19yid9mUOe+06es9
8DR0Y/eq6Sv1XG8Z7mpWPla9djl46wE8GJnvQUW9/iU0faWe5y1glcBbQs1e4K5RvxypaABu/3r9
4bq/rmwYJwvWiKaFDUUGUldo8ObNTLO3ti8PUuZblQWacaqeLDq2NKSvTO/cwM8sFY9F/u22f698
6YUPvRgcu4vHie0wpkLO7R1C3hpsdI+m71XFqOhBYKoakIO5OHfrl7UCBa7dCmiablGVouNkuU4Q
WF3cj90jCJ5vwm1erneMZgqoytCFw4rL5PjfALAkFzhxKoNq10zBAVzVc1fOr4OdbyTdNZslVRQ6
5S0jKAAWce4BAYzyTfBbQwoaybRiMG0ZPus6SwnPRV4Y9boC4SrG/B+vKM+ezG4qPwMp/dLmhxDd
tsQd7dbEV15785QHwDYFRdZHnmBsf/2D6DrpP6GaZkWR99hResC1k9p/MgLzyTTdu2GSB9GLrbit
6yclbpty7hoLPBmUSo4nuMKTEJj0LQdx3XRQwrbN3TLFSdk7C2Du24V/SYX4FbjZLWkrfAdlOkt3
LkGmW70zyE/d9IutQK5lr9c/wN+h/8m+RZWHGoRlKDywUezr0vpUd9I/dasFthWdxVgeFltawJUv
zN+1KOn4bYKtuM/yVN4NSG39IMAGwS+s4UZYFwXk1o5PnjtYA6DeuQbTG2SZZ7sC4dkvjea3A2hy
hkRBi2r0DmYucHHsZ1yLNxlD7TGYu2HhuxAZCt6Ke+rZy46uZn0qTQsyVAE89Un2hP1r2ww3Eo1d
fG9yVshwrIE+CLu5AivPWYPTghTIkaXCXkO3WII3s5TLby+YgR8G4QoyNN90z27jlEf4gEBx0gI/
/aXK7DWq3QsYDxr7Vwn+5VNGFsBdQaeM3KwSu9IDHp+2/QqcdDf8k+XFRa+b+nAt5g5qtkXffgHN
P4/s3oRzAwpBEtt07Y14ohlkqpSItpOwSbe28SqdI2wGyt04rm04l77Y2NtooqOqwTWXqjMa5Fni
hvblrmJAJ7tOdr/2y1dQqf9Zp/WuKsTGJk0z81VFbupXIAM7pI+ZtPvQsIxHXq1laJjdXeWBat9W
G8lC3eWAqsWdlpKsdTt454rPOA6nk8t+wWHJOklXuM+tALpk9HgVF047P1fVpd7Zh6g8ySp7Oc+N
U4NBhXzQoZCCH6dSwKMVzgo7gB7kxl/UBCdVzmtX2cr5tFxAYxbGbAaucdvm/un6FNf1tBLG8Vyc
clvaxsGCSzUrnfynCuw48JFI14JCPlTkVNnulmxI15wS0l3vwsJCigWm2Fm7x8zkb1ZN5xjpyPVl
IF79nE+z2BqzutaUuI7EIc8AmCxiH97tuH39gQQ5rq/7/GWGcBnFYhBTXO9G3UdSgvywggqPAoUq
djM43efpON8BCbg1BHTvocT4DlrxZantNu4ygjwTFexYp0vzq+XL8L1qQEmfgpZszD3Nq6hKWTFR
QIQAeIx93sJhA0Y1OxT5rBvbfl2guoSXD9sGavelQ8Ecj31S7nuWnVdanHscvK9/B93jLz344fG4
vRtQiuQUcRUs7uPcSPpncsB694jnbxTs6Zq4nAo+NFHm+VqTBl5TEB+xozdYRgLB1nh0M8vb3fYW
l6Y/NMGCRdbCdTmovhacAWZpwXSmKfwHH0vLxoqh+8yX3z+0AfI+Su7dqYrB5qv34DaIfeEZWxk8
3dOV+SBTYLt6wPvOXmexHQOkcN9Kq9nY82gOYKrodMQImhxcPcSoyArr+uA6IpQ2igc2Bqnm+ark
FJsPLlIB8CVxAAm+s6Z+t4BM2MiNE5Lu+cokQPZUjmgBZnIGqFJhuazim4uJdsTeoL6Dy0ku99dH
kiZyqPLSvm0DYzVxXIInbIxNzVOKYnF7EudymI9m2mzVf2kmBb286YfRNFbpWAw2Ln+X2muPRbXY
+2Bi5oEyGBNcfxVdE8qkGGRHPWnxITawbeO4uK7lPshgbrw0wvp+vY2/Xp2fbHipMit6OVmoFHdx
6q78w8wgozQ7ZG+BDV+7E2AsMJt5Etjuut4XuGC8yHQ9sPF1hKLu+h/QfS9lfUQ5lKSzxKmqaEr+
q6mX4TEFEjJyjGKI8qBzv/oNTAg2WtONQ2V9BDJzdetUovZrgesLiPUkp89Om+5dWR+uv1CAAfBZ
hyqBwC+nVE4+7eKl46GL3IZkA+w3+/ey8J+cYMDGafrTZfbX681p4g5VVkoTUNmKjMgOuEteP9DW
zV9Qtu2/XH+6pr9UtXA1I00zIjTHRIyPnQeSv9lkSd2YSBfl2dYapukyVTVskpX1aenUsVOk2X5a
KnMvHGGEEgRgkFWH7mGCJyRcqjxUTcmhCDZWHVP3esriOZFxMG0IOWPc9c2Pa+9PcAUqJvBRncma
gWRNq1eem+OD7FBdX7GpuWdpnr0b+eh7u55AbHwsMsafB6ORP7F1h04IyWB3a1HRgDY9tS4EONme
wVS1iefGmr43GZwCHAioM8h7VhgjDhaKE1wyuTHcM+SDQUQdEXvwDxgB9bNvgFIDIyi5sUhcgvV/
R7arpo3TeoXCOk3NWAbjmVH3YcyMN1oO8N9Od6107/PFuEmL5XqqlrOCuUkAPG0WO92565JcfCsm
Dqn6j9vGtRL1mCDtgns0YOq8eW+vb9OcH83lS2b+uv58zaz8W474YXUQgwd3TgkY8lz+cAgA/7Bi
u/5kzaKgSjk7JxMWlVMTM5bujVbsJwd2D5UVXX+87o8r0QtZ4sBe87SKW9gQ3BdTYZyA5N26ntME
e0sJVm3hZsADdlnsNu+AyEdGwE/EP1Kg0uvy6fobaDpIVXG2roAL2YhPa2KalLm3A3aKkRsvAVX5
Zu2XnptLqKqFLA4oSwyRL0CUf73tvyvxqKOV6LtCknjN1h8c9mUhIKxHmC9tlQboOucSCD+MSxs4
ZoCnPSuuqHusiiJ0Vvc4ii2qoeb7qqbjNmp9DJCHu0RMu+Ue1rEMGG5g9Kf9bf2jTNt0DSz4UYCe
7XrVjqUOSBEEVAJx2+BXxZk+4LEMuPouWTF01iaNcj+/8dHKxqMsDMMoJbZWjomS0SmDq9i0Lhun
A82k/Yt5+fBV/XoFLlKsbQJ2AbxTWvhdbpHbdF9UmbHjOq8o46EteOWPLV13RnaAbs79aeNy6vo3
/Tsx/7usQJTyv2OyBp5N9j7yhrgxFPDdK83sNFO7AR8bPq0t+qnznhzIAeC5JVh536zWdC5lIF8W
G75J0bB4KK3PKwPWh6hs9t2xfrfNbAkF6ibDenBJmPcy3fi7n28ZqKfsV0ERz5agnee4m7MvvZcn
Xdu+4jb9Ybbr5+s98nmfU7Ugg60gFHazNaI8xv5VLfRYtXkT+mbDwobD82Gp05sSrFRNuQ0ktwzD
g0aqcLtn0BNO5UCx/U43QvHn+zrqKYMHYHW7MkiXJxzGMHxIY5+WTxLnsKYrnxmqwupMHLvU/Xm9
3z4PblRNw3GUs68C2G8IXu2fElZWkvg8JEO/dXr4fANE1VQcnyUugUtYpYI+dc6nAupLK3shVQ9b
zfJLPZE7LozbSJ5UTc5NnoO8NBmXWLjGQeY8CWBSDMfEw/XO0r2LshLQUcBvqVtgbMq7FzmVj3Zp
fMXrAT5TwnUTbE/SvVxvSvddLr9/CE90RIai75o5Ftz5CsMRjvwf+wfglq0UqWZOqpk5ti4uzEuM
KbYq6e2ytLNgEjvFUzB/8bN5vm3mq3knWNHBR6tmMu4aaMKdLxTyQi75zkJi5XpHaSa+mnzKJ/in
sIwvcSBa0ERjD6fsts328/ibifR0vRFNES1V8xpNPrK2IKJNAv/nyJ5b9gQRzkUjF5oE9xf2imwD
jxsTzjfuL0LZxiKlGQVqhqPuXLiTwbE3Mcw59Ly4rR+qTeqk7uHKaF6AnjD7oJ5jq4EUJ7trjWlX
82a/0WW6x19+/zCCIWKgo5PROhngM3nomF/GXQ65WhXAzUv41PwzGqBR7dal8JFSwcFrRunu4pKo
Wizr+wAp35nSBlBMr7O/W7YNc6/rf00zZOzL9P7wz5AwXFmxQpJqIXNfN8OekuZZ0PaNwMUPpkK/
rzfz+Q6DqlTGNTCwNne8S7p6fl5pd+cuy8ZqpwlEtvLpGCzv2tlcxiSohzZMURQfZmP+uwqmqG7Z
BLM3+76s2dttL6J8SZLaVukPEMC2EzzZmLnP++bb9UdropCqFkkzz29ryMCSmdKEoXDYgoldV+YH
GAtvXGHrmlA2H2KA/dHQtGPiFMur5OZjb1mHvON/at/45/pbaIa6mlfNm7QLgiqTSTAL2PPRetnD
kZUcZEluK0ijzmWQfRizBhyeLEAHMZuEhFOrWLPI4LZ/uP4CGsIzVQm0wRx4HPSO9lK8HEG/9tTM
DDuNGU63Ng4N4AJWM/hbYre4Yyz7vNvBtRmaZ2cHQShAZNnOA5oSO80d8ejGn9LshFRibTr0rg37
PPwne9jDuW0H+vSDlNUhcJZ9PQ3PyyjD1d24ONbMVpVfa81QZ610rhPCu0dU1L5mAxSJ17tXN12V
CwK7ylc5mX2V+Lh/AisfRnk/bRsKteDOGWLmtBtDXdeOsndcDHPg0Al3CaotizBPAWeDMyv8o6Aw
adcwK+TGHlgzp9TUR94stMjbFsasZdf88b3GfxgyNjzaDewoqtHYwv5qPorK3PRHuoLZ4NdJUJYo
ioX1H+iEW2BVTVafqmmPwZugGYXZZAIlZwrSv6jgLU18mD3L/MEDTi9MA9eIBMQ50TIUcK4ujMNY
dtk+cJvlZKSER83aVDtQ7IK7suL2g53bfXR90GiCiposyVAob/fjOiZ/SwUA1/yyVPC/vZzZrjeg
+4hKWB9buL7WGea82ZXOTwNCsZPDKvcP7guKyFqrrfJfzXKrZktqFFnmAW4gEqRcI9K270CrlWHO
p3fLNMad8N236y+kGy1KpM9I5nGjapbYg3Jjlw7eAbjRLV2j7nNY/xuAbZgWgzOWNYmALxl/YrA1
7dd5f/2f6x6uBAiHl8FEVzyc8CGixQvctw7dTdo5F5ja//3n7tKulQ0npFia5Bnlu7jDgi72pj+u
5jpac029eUTUpMJs3oOS59/oQnoWLrn0bws2aqaDze4wiQXjx269P3XOUPJVjk8GLizDLq3+vf4i
mkFqXX7/sL6aGbXsPJBuzPLv8LXsf9RNFrY86YfbzvVqVkIEtLCESfpkTrkDNzdqO0A3EGJBJe0V
hwWUnSM1Akj0OEUCc9+hrG1jt6iZF2pewG/YzFCoAz0/RQ7CpSdUJv+83m26R19+/9BtMy4XuyGn
BOzg/GEdlpcMtLHbHq3MZqtHHV9RiTWGE2EMyeTJmbfy3bp/rcxlmuawU4JxdexUKQ7AE+pGgZcf
out/XDOZLWUy877oTYptUWx2UnzpG4fD+npxweV16Om2JpQpTZbB6vsCdcbzVH/rVuPUGNapy62N
x2tWBjUd4NaIpGXj5Ik1wvN1/MHrh6KUu7bdkjnqGrhsYD4Mm7SAb6G1kDlOmYhAGwiRewBMF56u
KLu83kWaCf130f/QRMacwjZHbK264DVjDJaiRih6lFCTu4l7G3Fb9x6X3z820lHGmrzskoAX9YM7
55BdVCtsuNP52eJI1Fx/l0u3/Pe2F/J8pRkPWjPDX+fYHskULTXYwpLVKPkxzR8tsZE1X743zrQR
b3WtKXPabjw4LThVmxSmuYO/5oLiGYZ7Zfih0/WwUj9x5UZQ1H0kZY7XDpEws0buozEBLYSUbfHk
yzxWjwH8Mw1hbxmEfQ5vd6mKeczKkuE4gQV2HIH3izIDpPhB1PUejOYlanzSwUCqpnddP+W7FvXk
j2Nb1+/V4PCNqxxdrypRoSyAhJ+ogV1Qbh1ANwmby4DM893cmOdmvVuncSP+6FpSgoNvWbLJcxCP
UbmDAlUSwg5XmvQpXVBLufJQLtXGHPuL8v1kYKppCOzhAti1olvdZ3HHTn3o7g59eC6i9B/4LnYR
fV5jLzaO9f41j09OEZbf5o0CRE2U/Q8XMp1EKaH4S9KCzZjZYODN1Qw2c+lswZc1y4QKg1yZy03q
getdFgw5kT+usaVZ0MQNFQTp55AGAabSJHP9zxQYD3Tow7H8IZfu2/WIoWtAiRgjq4Khy9mYLGL0
jpU05FvHgnZvlmN+Ys14E1wC7tBKrKjkxHAA6swk49+s8cfs5UentsJJ3GZTRIkSIZaKl7kziCDO
ZFonneMfkR+JYG0Na5yZwN9J2BuxXDNtiLIp6FDtv0JmQGPPYQUqudo8atfyj5uSN6OfYmNCoTMB
eGlj56z7Qko8YDiqD1WfUkiUQGLBjtl3z9Zq7y1R3LaBUsEPoEJ2aQr1QoKTL72vkDvYNcKpN1aJ
zyeHpXIdIHaGIyrOwYkt6ZvtVc8rtzZC5eergqXiHIqO0X5YepI49bRGuOUB+twvSTgu8HVsbF7u
ReVt+vJevu9/Y5ilVugIyX1z5V0aB9ZvSEX2Lh3e0qU85dX3KvWAcAqOAU/vK8qe7G7Y28V8Uz2N
pbIeAA1AhsebRZKy+pCysQmZNz4hAfPbGbyNM/7nUdJSoQ+Ezw0TsyCYn9WZ+FnUDCQOTLIxxHSP
V6b/Csf6AANhTYAoDFvroYXh28S2Uoe6pytzvwUMaTSsnsatn3/NstHZsbH+SmW2tVIGmk+vTHnH
sAe78H2USqF8ffK+p8Uv+LiFQH9DTSJQdGhGoEpF10OyblQrE17M0KkhztN49GgfDl66m4Dcq0v+
B7i4o8E3NTi6hpT1f5p5PfQXpynYNTwxMJeoWUDXOqcv3UT2F7TJRgjThABVc08ycLPlDDVUV4hj
YaLAwMpON3WWKrrvKiglYIVeJyv/kWb0XJf3SwcHiOV5Fnwjgn0e8C1Vbp+Pa5FZ8ChA3sGKxFDt
eiDAzakNeQehfUHCnvsbPaWhd1iqwn7Bck9qcyKJkbMvM+Xsru/4v4PT7adsOrUd6PItPwfLeGLM
Ol7vw89XGEtFSTJ4VkgDZmYxHIn+EcTJTszPwdel/QHIz61BoEmNWiqycXVL5ixdacXpsDx2VMJ9
cnKnaLZIseMLc98yONOHVu+0vzKWz3lIcd7rgUjriLm11GmGvK9EihwgatcpqIWa1C6qqoYc6Ji+
wRzmPKTNs5tzeeO4VCIGrngD6tt9k/BCNBFnc/bmpyt96IaenevWBLehdOaND6gboErEWOe0WuEc
AzAYuMIHwXke+Yvr7toApWI4eBo74sJ7qqo396WaK3HLV2IHbvJsnE+w9DK4aAFsOO7HL9kecsSo
msLs3Wdh+9A8zQ98Dyn4xiFQM05VjX+WZk4+Q9MQz8JbQShzXeur65U+DHcn8Auy1N4qzNKN1f8I
/vlQcnvBODHgxRdnk5mfJjry58Wj9qNfTOKVzp1z33q4Ag9BsfTeUENMvoJkyZ/GmdQbG5zPF7ZA
nTJ1abOWmAGJS9hV7ZYctRGVBQug1YKXzfXJr2tCmRFm1nSuZ640lshD/5MPBKcYx50SKy+nf29r
QpkLRjnAAxZ8jNiW6TsI7ndO28GbcSCH68//fFIHvjL8wcvMSJOtfZJ6zo6b31CsEloGSgXyX6jU
3uinzwdfoA54RpoUWHVcYHLbCn3xYMkOvvRgIX+/6SXUwT1VnXDaiZB46O2Xwp/eF+b9QrXqYe2D
Z9AhNkaU5jXUgY2ChtEgZCrgvvlYF9ZxMWEAPIo9YLr7217k8pU+XHW1wnKttoAIsxbNQTrG3oNM
oxmeG5Sk9caNvXV5vQ+N1JyPuQkSLAwlnn3n1Wg7SKI5zDjgRTVsFcRqxtV/CFcB77o6xW2aafx0
AVTI21fT/t6A4d3xdSN069pQNsbEAB66rtFGWX2rujsx/uutRhiw9wCA1+sf5PPdV6AWVQZF7Zv+
2trxZLuvDWXH0i43RAu6f6/M7KxnnFncneOxxk5oeG8XFAi5beT30w5J040+0r2AMr8tg/QEqMsc
SS+3P6D81o5gT7bJnde9hLKUoQ4Q6v9+IZDDesLdpw0y4FMawIMwXeVjny78j5P39dGrsWAXuFg9
LUvl3HE5zm+LUQVwxIOe1cXJN/TAc49qY3JO5TxlPyU2Vfu1NsxzgfzNc8/gMd0NrXHyOShHYV+X
AEmOE4xDPCeHWULpH8uVmwcTpIPItV1jP1DTjSxuek9SpNa+8bvi1HpsPzj17yUP5oPD/ewJAtgZ
9wKBi6IS/FocYVRefYdWmRwLa5h23cDNJly7OU3sSWbfiN+D+9sFZjSOfD2gUjGNPI8skbnCrjJI
O/elBmL4m0VcqC0p6qk6KemODUV3NIlf7D1m+ueW+7hjtta+RdrCNPYwpxvuDdLS+xSVQBvRRLM8
qWWnVi781vNQFyjtt/Vi90Yeg4LdFtPVktMM9/B+I5G+MA04KHOjHfewG1zDtSBO7A6u/HXTDFSr
TVvZlX3a1SxpUpYY0oMN3hZtUtc/SiB0+qUaWIuy3HSywcG2j2bPd8aYRdf/uWZuuJdmP8TZBtZm
gZsiJZzWViJSSncYVE44VH4TurjpOFT5sCX61ExztdC0p66RpxZnCTODR+GRJ7IZyXWPVjY5pEXS
OYNWNRnBwwNUqd7Vk51tjCLNmS1wlSjow2Q14xmAdW0uI1ZUw12TLfYuKIOD15vndeAPLhv/FGbe
RSYC5sbU+PxSInCVsLiSwYdMqYfDy2p4x2k0xQuFX+dzO2ZTwlvEGsNqrKiZlvEs5mBLT6gbcWq4
hJCgWnNUg46z9dLT8bsv0oSjHOT6iNM8Xi3TnYug9iFZdGI55G8Dm15guvhuT1sKg8+PSoFanzul
Zd6V44DF0LOmVz93ocOCU8MjFYB5djQDLCKvgYwhdKtw/m+9/3/vDQO1NpcIUvppgDcqJ38E6zSv
omlq7ENjQwA5SdQA9xDjHQPJ+akcA77jl0MvlLvdD5Iz+mKBBbxLDdzHuXMKiLrp1Y/wsvVOSGMU
j8MMyTeOJvODUyISD+My74wiXR8bw23PAuLj3erl7cmfq+wlqAQ5pd7SPEKE7N/ZOEihRsLxQwOu
9fdBZUJn3c3l3TRP4rC2ozz4zA++wB6i2o19MO05tOZHlgknrKvFAXGhHna95O5OMHii77KJ2SiN
woHQ8/0eQcO0X8FOk1HPcGNhuL4X2R1xIodKdrAHOSaFUaXhAhOEcLKr4Rxk9rgLcpQHprKrv6Ag
XHxLpemdmprk0QTzogN8HOfICmxxqMGjidYRJisgzS0bs0o3m1WES++JtYYIxUKdfvo2oB14DKDE
ceynUKbLQ1WmX42GnscgxV1M13+9Puw1gVbFsnhei2wc6MSgqdpPqCF/kH3Jw9Fzx6glOERzcytZ
pUlxBmqFaAuzrLnIFzee5y4ajKPtNRdO0m4S/YHBNjqAK4KVe0+8mqKhLze4M5cF6bNZoIRgsQSB
sWCfEPflMu78tZt2ThE89WbzOln9lt5J14oSio11agGi6EgyN2TP2l9kel2XKgxKsRHsNSuJWv05
9/VCXbslSQ4z7LshYMU9zQ1jY7nV/X0ltjK/rzhpZJMsBN4BLD33i/9uOfNPs3Jerg80TXxVeSy4
JfHgetuQpM1++vkSBgJQcZQ93Pb0S9j9sF/wxVyNloTIr2Hyjwsr4ACWudLbOLzq/vtl8nx4et97
vYXLQDNuV+FFhBTFiz/INOoACt7IFmsWVbVgvjCHoB8apBEhq3GjBi5EeejgaiTuPaOQu4Z/KXE/
SoiJ+ye7DDZqinUvdvn9w4uV1pzDO6AmoIh21p1rpwKe03yJgswyb+y7y4D+0AQU2X3lwyM8Hq38
IfXlo7/k+3nOjtc/vCZ+qcjhAK4emSisOjHLupwjZvg8GkkL43G/np/MC9gNxxu5hWLSTBS1VBFG
7hNv3QxutaX4MsPk27HmMyCL0WBvTEXNRFcLFgOYmc/tYptAdXUob8reHA4l5PXO0lwvBmqlInY4
YuixY4thYf4Cw743a5j3i2saJ6zrxQtlE3yGmnY48GkaDwGj1hNdPR97OSZuHHJKpKRy9cZiho36
7LzI7idv/p3L39dfTzcWlI3pQjq39v3L5alZ+8cqyJ0ooFDn2gMsiFw3Z29G6gYbl8K6xpSQCV5S
jhiQI+KP9r5Yvrnsda5gHGa/bXsja9pQq9jnvKepyyozHmRGwgpF87uidF6F2d9VVdnuWcd/Xe86
TSBQ69hbi5hUcA/qjabfOfx76hm7od6CwOre4/L7hxgAyx83KB0I1JepaF94d6mQtexhN06ZvO9E
1kR5Noyv119Fs9NWy9LHLCBwbRcW0jf3XfWUu+a59PYDZPccFzjTZomg7qWU2LnAU8lwZ27FU/oY
yDVi9SPcy8KpKsORb1w36j6LEjxzm8M9icOPx/bBoMzFWLx4rV9HRj1uVbhp4g1V9kfSHU0HsBEr
NkF6e3QzGuwhI9jSB+o6SZntUAVZU+1aJJ6RWizaAHDVuEn7w5gBo8Ofr39xXVBW5z0HSk6WWMV8
p4+Hsj57GYyDWNmdJXXeb2pDLb/2fDCj616asSP6twB19Ya1HPLWuxsscyM6a76EWoBtYVtcudJC
OtQ0mvPoF/V9VgzV6bYXUIZrVroT65rJjC1YIc/m776aIQctw3XZqh/QDNa/NXgfZvmKfKqRL+Ya
FwM7YlKH1miGvmFs7IA1X1mlr/idG6TD7BTJCjBlW+Z7EzuwlbZhtZUv0rWgDNZRlsD/d3aR+BcS
plWi+nEOq3L8f5BoEfA+OYyoldfMrQx4jKUwM8Uxkpht6Pn9zvf+pNWWdFT3EZRlaZSGU8xsXhKb
O3xvWewZUhMrdJatS3FNeFVLr7tJwmSGlQ6S9t5zm9Zn0zNmXBNkCbXt37XN7pBY39gUa15G5bLM
hpcZHsvbpJ4d5HJM45Whar3p+OH6nPjcL82FKfv/LkzVOgBG35IhsY/pkZ3m1yYeHuW9eUIlx87b
Tbt1Zx2WO/fAT+BpP5JTfRxP7t7dX29f936XgfhhxlRLQNrZQzK7Iz9AdyzIj3na2HbrrhPUkuzW
xRU76akNK9Nsx0dkdTwfQ3mevYMgawZELMqWUEwSdfV4By7BRs2KJoj9JdL9H2dXtlwprgS/iAiB
FuAVOKv3pbvd/UK4NwFiFav4+pvuJw/XHCL8NDGeCTiUVKVSVVbmu09qBxAjEa8BtUiaX9eSfJsa
9OQ/Z67FUaV00okiB3WknsA2YVCcIt+Uu5WkrC3GwvsVbWsCVt7yapqsqKCJF0Bn5EvlxhsrsmaZ
xSmFUsA4jAKzj/PQODsCRemAu7hTfs42C7/HsOOonAKqOHlidu1o7qDUoYMBTEmXn78SG5dA6tqa
0fm0zHzVQdvV6aEV6N21tN41GBK6/IZ/fFEfBMclYNpMYhg8W3nnWNTPQ0rjACvOb+xG0j++RdS3
mfj6Dlxlfmh6v9n1mQW0mN/44Zg705nMaOw3rOrviatcO0CTZT5aOREPjM3TEHRW+c2iaCJc/rlr
BlmEDhAYS+63dD6Tuouyhu0L6w/YQo8qSz4XHZYY7GbwpCPskpyHOZehmSaQxw/0hczzJ1/w5gnv
fLUZDNgZC889m94t94q32dEWZYY9P1UbEfxfuPloUd+84d07MruwaFOk5Eq/0Jfmdn5W5zHbqSro
X6bX9u7sf2dFQD4FWPX/D4vNlSUbnjpn2RbpHiPNz8nQegHaq3+r2fr1uYVfxAlZU1AVS9B5gdIo
4m1yQl/wmKJKO3O6cbdcCUVkESpsiZwcI1Tk7Ejg1Oxpx4d0n1XNxrqvbd1FrOAY8LPcpiXnlEGA
usFkUKB53O1nDrBPYhN7A9v7ccTzlgjsqvPm2eB4PRsGaHozZI9Ap218w8cm8pYQ7BaKvXY/2zAR
yGG8AaQtREaYxt4Idx/fW7wl5loOdWuVIIo/Qw4sgKRqaGcvbVaHSf/Dc7ZkFz9eB7TJ/+sbjPSW
ALu2ONcOpAHy38CUh8S6a83vyzt1zUZvf3/ne8YB2LHpZ3F2SvMMQd0/DoSOA9nEG869ZqSFb48a
vRbFdHvFCL2NlXVoK/G16fqjqkEnL6vPsSNCgf2/36FUJf3Sz+yzzrp9yd0kRAvyS9taG3Za+46F
RyNlHitLSvdsd3ZY6mcBlBj1gWAEk002tBuFr7W3LJy6SoeZVJMDNH2O+S6383d1zZ9K7T8lU4xR
uTLbmtxYW/eFf2tN+YTZeXaWWiSBbeffuFMdpumTrSpviaseZNJVFLexK6sHeVkAMRY17qxpV+2F
F3DcajYW5m0j/f/h4S1B1q1DyKwn6I2x/KzHSKjPefcSWB1PQ2eNELO9Yupvk7yM4t7rnsvAHrfa
QWs/fOHZnSMIK4YKs/gWFwFzh+9trzb20b/L4kdWWbg1F20PsUkB+LyTgwUN5EXmpyt4+TXLB35V
TSi2YVrYsDmcvd+yI82vZC4gA1e314zW/T7LPFJH9eA91Z7T/OBpDSypNUIaN+B9LKJ+yqwIiMPi
qs7rdn85Fq3EuiXkhXTCpPkI6gNdVHtdFmEyfB1b58SKh8+94M3t3gU7TJbUzaCm9mpI/VtQnWFc
QmUBaP3Os7NFr7biWEu5o27WFe9A2Xel6+rc9z3IwcWNNbafKtF4S9CLshMnhRyLDfUFUkS24cOv
viTeGUjudi8yVh4um2rlM5Ythh4EfYkiOeKp5aEJ3mL5M584QcmTZKPr+nGVQCyLsFx7s8rHcThP
MU4c5yW1rRD/6OR3SP9AwN6PLn/K2nsWvtDEPqhrpqo9DzYju9obX+LePHY+aLJGkNxa6PamM9/S
Bv3YrcWSKIQmUvQzcfRZMkrvusHK0VDO608lluDB+O8OHkTi+MYi/dlteZBBuMlO77JJRNreGif6
+AgSdHHQFRr8yyqOm3Mi6uTQzNR5skFpfMSxNIfGmVRQ0Gn4fnlpPt5lGGn+7+dU0FOyWa87+F92
7ybdTWv8PQYQfl9+/McBBZOd/318a0Fsm7S8Pyswaz6DWKyO5tqxbk3TyaPA9P7GPW/lM5bOMpGh
4Gku9Lnssv5gNK0iyaw06t3K3fD7FWSEWLblEoEju88gcMZy9iup43BswM01lBgSwchfXPcBmesp
UF2RBE3hdLtsSLdoFlf2xLKwzaHlNBCpQayY0QcDQYB6qupjD04hVNDNDwYS7Y0jYKUkJZYF7mYu
mdf39YAavcmCPuYussTp99u0iuXRPfQp+HGarTPYDX91tPx6eaN83FkXS3IRu0lB3E9A1+9183gL
VaPkvqtmNwTjrLkGHKU5lKLWf2nH9HPsMn9jUVci07IaPjSy79sOFP6p1ddRVSgUMEt235QVeoQp
lNNSFYFUZ6PstrZLF7Ej84fcbm0CwYDSMj449lkaFXqUEVUUYN/Lllz7pEX4GPtGpcAr92fAME8a
lMQhZje7oI7zx5iTnxP3H2ev/1RBSyxL5aZAAmVnkDEEg9frlFg3FZThMAmx1QtfieVL1vKsGzMP
pLj63JP0WPnz/YxW9GU7rSzGskRumcFl2h+g7TyUD46bQ4UqKx95+jmooliWxes89/JS4ae39kMj
vvn29yJ/vvzTV6LqsiBOyxlAbdNhH4mc300uxkxq2yp+gdu3O4Kjx95IQVaizj/thnfZGkh4Blq2
kAbKBq/aS5OpX6bkOQl9cH3uROZNV7PdjRtvW1uQt7+/exs1Mk7ShrinLiP7brb3qHYc0E7fuE6s
wCrEsugNaT7mqRayWVmDQCoVmw/AOnZhMaM3DP3f9A53AX7uK+Ydx2GYrlrL1xiBcZJ9401udHnt
1my6iAGG2CMrHIjXCEPKAxvnakfENH5Jsz67ljpmZ2KZcSuYvz31/28h4p8t3tkUukU2poVqfpr8
5jbLyijTzg4kJiEtGkwBVieJESirAj1PRe+lpl7gKDsyxRbj7dqaLtILf5ZOiTolJIE85uyB+OEH
8DCo0MkSe+NKsfaKRYqRdiOuVTPJz4UAJUulwbyHeiyUrn2gFi+v2corlmV1V4Lzwp7HAqp48RDY
oskOFWDUgecWW23ZtWN3WVdnXje4csjcE9XTb7ROOFgixltVpD/7vHwl07xXangeZv93ZrFx46xY
fevbLn23P8CcK3F/V+U5LbOfqLvfjjW/c/oswExxEWE/fK/8OHKMOLhxsnHmrkSvZcV8mDkISN0y
w57gYN5I8qCLfZSaq9oNJjptCSKsvWYRThghZZoieoGv3hxT2v+cmu6rT4snpj83AoZqwX+tR5Ks
AB2nW53byb2FcMFf246TqIPiAGjvlRuix2Y2guPKQfh/RfMe9QDQipTnyS7s0xA3+kxzVm4EpbWn
L3KGqYlnaGBa1Xk0ar6dPHB+VjSpv1x2n7WnL4KAbCS4mMwA6jLfv6sNBl2a5v7yo9cWeeH8dZJA
lKV2IVZogdQjG2cOTYIYpXhRv8beFq/tx2+B5PN/1zltM+GmeoTwS2NjdI1IFUpLDdEw+U6Q2Jve
+LGh+LJc3qOJNlqeUwJO2okGVC7KfcC92YvsEbdLQtImMIpOO7/qp4NUQCZg/L+K6kk0ER8wvGIm
PoeDn/Ub3dC1D1+EBwDxhRosCLrksdhTFAkSMp0q6w5CSxsR6OPQypfV9cEe83EyUOvx7T95/OBX
X222kZt+nAjzJWmJo+MiG922POeqiTHc0Me7Aefhleon62DcfO6Cxpr80+xVw+vl7bj2NW8L+y6c
DjHDsLeK83MyoqLoVZ4KXM53UBuOPveCRfZQ6qFqZ8ZQG2AaGj4D+a2pTUOTbxVd175gGQm61ncK
VCPPXT7IyEX6HWo60YAn/saeWnvDIhoQp+16u0Le3fn6q3TpqyyyhyKOt75gzYkWISFNp8RJ6gyq
dolO75XjqV1fts7Gpvo4fePLoroYY2VbFDLhDJDsoOqtr4Nb7NmMsfusEsHUehttmxXXW1bVExCU
aL/XxdnhxZ01ee21Fh5Sm7F4ld1kbcTPj6/dfFljn8WQpWnuqnNCCL+OUcYHDTEAVd8I6WcgCLz2
L6Rz8rBJ57kPdG+8jaxt7fPe/v7OU8TQkmTUUAPk9LGx71KvAZz9YVZbw5sru2zJWmI7w0QADnNP
ov6aWA9+P0U45faXvXBliy2JFyzeuv3oVfxUErvbyViMh3Zss40ttmaahY8jW+6TniITzEsPSgp3
MdAQlldD6urx8s9fs83Cx4lx6mLqXPeUNiCnFWe/+ltu1RPX/GPh3UPneHBvWZzl3NhPlPvx21k8
7XST5TdCUxpA1HD4cvlDVjT6oOj+312kPFaW2msgCYE7Dg2citc8bN1RHjzR6GbvuO6gw3woarS7
+AS2rwqQxzSUONf+qGRUOwvTt8dJ9DXbuCusGGDZHhCgGOtgAf8UQ8F934ikPZImyw4g9+5DGtNp
nxR6i9pl7WWL82ayU5MmXZOeR3ABy64IoHsb8E4GDImQlW1VyVb2+5J9ooB4jGgtrzlTaWmMc4PD
s5XORgha2Y1Lzom+N4NvCyDBkzQ/yD6PPOvOadRGyW3Fmdw3y72LM7Jz3MHVCRDBXv7bAW9LIJLi
t7HcY7YprbcCn+HuIpgNqHIzG6iJUz248VF5pR0lY05RS6x9fhdXvX1QrotuHfDO/mQha+PNsSQZ
hu8tF4C/IAUFFhiNCnu6AduD2LhorVn27e/vvl1Qjts97iCnAnJJnfsH011hBWnhy863tikWew9z
UBnGUV3/ZAa1w4TKSdHsk1tiEQHBeJuhy6W9kyTilGsbky3TTUPtjfC9khguRb5KL6FlySvv5Ljt
A5gZ7BATJ8eq6b7NzXxjLIhI62l+uWymtZctAmI+C9k0yvNPXjs2flDi9n5tZ2MFAZvKioDLcOKA
Nmo4V2OZbGz6lVYFFwsDCqRThIKAEmSEv31bhcwMmJGto1SqHQTToAGU7vIhjZhFftJZfy6zW2qO
CRWXcih8VJ0xt3zHRa7vKeQBAi+rtiLRWsBb3MSmunWsqWHuCVKZUZHlYdF/h5h1kPHnWW0Nd63E
jGUX3BYzpqumHNsvp1MwMX6lSv0w1H041snGIf/viPr/yhxfsj7E3sxROndQ7aSWfW0sTDa7dmaF
MzQhgqTxkj89JmL3HptA+9EBQ1tgvHHf57WFbNCWzxItEtwuYIyTk7Ry17K4vZstaoedxRL8q632
xBooyrbYAIWr6GMLHpCXrC/jxy623Tc9IevEkqS+Vbjd7ojf2lEupMZOJQTDK7LYm3aE2GNWpru4
j9W3rvPeAHW+f2ybhqBe2MjnSQ39rstTFxRYfgp2jLnpgopAbvwNU9am4CMtUkW+ofE/JwHpR2AZ
siKpQjZI/zFvqbkVbZ4dBlW4N2Zu0IXUxHm2cqh/GFJIUIYXs4rsxBMBSKMZC1kL5IMuRysa56Y5
wn51WILHd9inuhY0KIo+vTduXzYB9cwYDV2D/gcvkvFHZ/u4xBbQMdhXk287oZ3n87VxQUCUesN0
O+pB7ZOJ6A3nX0tQllgE8LWAfM0q3FNS2RDRBRhLRB0fpjtwp8QnMWrnqu5LIPNTk9y5wwSO0rYZ
yz4oWi/+mmrc9YLB87ZQKSsxe8lFQTim/jMQo4JPCBWerKYhBxnMRuazctwsGScy0A/6kqTWSaf8
pGYdTdJ/8FN/I6it/fZFrpcylpNEODHGhZzHAs0PTvLD5Ri98suXrBK08KlPjedhSuIEnZiwLSoQ
DgwbdlkJJ0tSiS4HKcDMSIxaOwkd/eqrLlLOrZM9X/71a89fpDh2X9AG6ovxifXWgbdgwWf3VT7u
emJvmH7tDW9/f5dIDCyZPc1MfKqGTgFwH4MuaJ5voW/zc56TX5/7jEW2MmEBEskz6xRDMKkq4CzD
U91+KSH0e/kF/xo9H4TcJbWBKCFZa/o5PpEYUmHWSOm1kyYydNw6ayExbkgEsZzsV1+M877Mi2Rn
AJ08NYnVPMzDyHcpFNMOrsXqjQNzza6LY1oVdumUDj65GNIQA/1R0v1s0iqwsg2brtT3+VL8qmkB
0Hf63sLKoT7aMYAUsqS98f3ylIyiDVqP3ZipJJDMk3XgzM3WNejtQP7I1ou0J61GJtKytk5eoV8S
x/0J9aoGqqAF5inKLrJiywTjONWRX292vtfceBEhpsbiGj4Qn+LuZ+7jrodZoHnDkitL9X/ECHMt
fdNWMKQYxkfBGuhyZKmbBoA2ORFYWbeoQdde9JZHvvM1YDzskVMan4z+qcWfOHYCx76vxq2O+oqR
lnKCFYaMrGpCNBqsmYSy8oanJqvYHemnrfLIxykvW7JgxNTWYz/Czxx/4JANcL8Qyl/7t2hROfe2
y+xA+fXGXeFjezG+WPQZg3MYoLLjU1d1yFwabLaZhWXqZQGLh8+Vqdly+VtfDLEteHzKFU6JrFAh
SI7OrZ+/Xo5NH7sLW2pJovtq6djL5Zk6+jEtvDwcHPpAjL4nTvaKDOhe0vEV6ktbE4gra7TcBi64
VupphD67UlkVoIv1XKjhZpqzK3tIHkvUhbpqC4n8cdLOlqwZpTV1DYZ/rZM9Xin1J9U8FDSFxAKY
8LshumzBlTsPY4vzAyq+rH/jATqTsvCOCSiyb8F2ZF31hawjwkES7PtqDqnlmshN4vpbXvkQJuSe
3l3+BR8nKGwpQlk1GRcpMAznqmA/Zd5BisYvN3Y5/dht2ZJBY6poXvfg/j5XunDOvpf+dSxe78u4
rs8jam4RWg8HnmG8wjgYPR96+moqq9lB4QCQtLG+s4gb2tR/hFzrGGrwrWLaVDymrb4GK/CucqAg
oOsTys4MSGgKWiNwyigve+HzANYhd0IJmF03WfqnEFNk7PJgBsp3/kzmwIPMS3jZhmtbZVGaTKED
z1FfiU8Fm8SZj7R6sIaxOcqKyePYQw0kbwa6kdasvWxxRtVGosE1NtiXqAVFlurrB0sZdfYsT18x
U/RPEjqyx8tftrY7FnGKVh6bZwdfVvsorCv7yoji8fKjV/bGkoCCpSrxCHfjk0uzH5mIf400u50g
0v65xy9OpJKVletqNAGz9iUvbMxat9f55D5dfvrKIizVExHvysyT0j8VYJc4Fl4WiUzciix/an3d
B6Wwv1x+0UrEW4KdlZ3OqWKud4r1dVvLgJZNlCBb9skUQis90vXnZlTZPx9+d4RPbl0JU+JIciqT
P0/c8iJJdfEtnpW1sXVXTr0lxhmFPV8YxkGzCTdxLHMYwd+GdvQDb7d4k9d2Ff1vIuKqSVRA8iHj
keJHw3sTuuDOD3WFKbHPrcjC2dF54ryscQZ1OrtNqP6l8u7OLugN9I0OTjx+U3SLmGvNXgtXn0ve
cfQacXnMxxDk5IEKjd2E1bglM7dmrYV752yAOiKpkSAUjv6SjPP8TfIcNNOZm/obScJKCFmCnEE4
TEYfWvGnOXYOJON7afvfLy/Fin2W2OYR9NI5xibi06SP0GIM+voHLb4h1d2I6yvmWeKXR/R4Z27j
BulOTz4Br1jzO7V/Xv7tKxFkCVhOx1LzCgyFp5wmYU8xPT/+4uUfqYqAORvBY80+b9/1zqUxkTdl
ykcM9LynpHqZun5fiica57vL37C2tG9/f/d8M4uU1k6L04GUt6ZIrsArshEq1ky/8OMspl7d2Hh0
DIErCJiFOYTT09RsrOzaL186MRTJML0Izyp758T7YZdmWwCOtYVdOG2OkhmnmIQ4JaQDa2UfyDED
WnMKWF2hkL7VKl57zcJ1ZV+nyuok6lbOXzn0Act/ao4X+S3q5Ft0rCursEQbMzK/pdwwUzE7ISlR
J33TcMbxc3n/rD1+cUZ3HqTnHMFQSej1EyoXX3mDq5c206/PPf/Ndu/2Z1/b4MedhXXyB/+WWxip
yVUBgKxONrbRioMtoca+N9vC66sYi/DHdR8dboJM3jnTxjjemn3e/v7u90/SmE5kvjzHo8qiwQP8
ZCI1ijk2oxsV/RVH+D94MQd3T+Wh/Nkrrk9pTOOwdPMtUIDz5k//X1Bh/yrM774A6WM2zPMEJYbc
EEiBxswLSrs3fdBz2Ry9YTYhCKSz69iA7qXwdXGTupIf7SJpvygy8tASfXOuSN7fQ+4TJKkg+A8m
IYewFV0JpaL0Z93Fag+l7OTKjJ3aXd46ayu7CBD1FPvd0AHh1cZgaumO2PS3LYcSZM0+F+H+3Qjf
mcaXfafTGpXhMk9PAhSZ6PFihK353BQ7+1dce/d85c5ZR0ecu2jWAmFsJ3XUzS0JbIgwbBhpZX8u
EcYJqUoMenH31BgjQzpDMshzIFviVGKrq7X2ikWIAKMxT1t7Qv4LQMZhkvXb6gt6GMimZNTaKxZR
Infjok1B43tyfW+n7Thwpv5og9Xj8k5a8bAlcNj3GwiFKR81+q57SYcu6gqzpUC99uy3T3q3xqDT
166V+/6JVuV9ITnyz0/mnkuUcFdJUvYWQltf+unD2Kvqa94LcaOdmjy6M3E3agT/MA0fhIglRpii
mAsMSFKctadq8O50ntuGQ13y3yJtRJgW2ts3JJaHUubcCTMfnI6gXsSGS+zUu0ktyzqoFvTWrKLV
kVqMHXVN9TeuMxxUdanzK89yc7RFzQAK5yb/oXKRX3ctUM+3uafsb2xMxkDlFkhhutLb+5NNTw3N
TETR5Ny7+P92aVm13+u2HZ4gl5rMQZUYNL0qoTnSWgvDGWlL75jo2p9wNgh35Jrok2uyLJoSCuH6
atRFxLU1RTkE6X7UQ0ELlBOH6t7te38/VNeV0rZz1qDVVgeM5+bgTgLrdQawUNCZyTkokVrgWaog
nppCVflrh5AYVuUwXA0UroD/O77qy6K8q9WcHvo2LrNg9NGazcTIHrUPOvXMKaxnQycTzqmWJyrn
PmJSmOvKKoCdZ11/RUrtbBy+/w7BjxZ2EUJnwWRcy0SeayrFH88fybX2PUdgmgMVzjkGUkJwk0YN
w3S4T1w/TDm0Jay0RB+jYBwyDSrNs4DOpn/0k3Y4Dcg2N5oYH6dP1F+kT7zMLbu3lX8mYFqZhBu0
qgod8Tcd/QDSyfvLvr8WWha5YOvlhYz5lJ1Z5wwP7eB+J2h2n1RF2cYbVs6ppc6lsOwCffUqPxud
RrH/Qvzi2CcZFKu2Su8r3Ri6xJEXLB690svyc9mjZhPa2s4PduHG92UxZ5Fn09wLHZWZ80zd9CcG
hPo7TVJv4/r4sQnpEl3OwBCBdMHurmY1TCFUaMtTZdwhipueb4BW1/bC4gCYJYqCvp7IFeZW0P+1
AZFH86LL3C+mnv9Kr3v4zG6gS9S4omj3Cx88zLDxsyDxF5a5MpBsa25qzVSL02DOtVWSIqdnkL8d
oehchVYX34Cu6Plzv//tFHp32pTW3I9TPkO8LnYkQlr7ONvZCf3ULT2qtYWgixcA8Z6ivAk2Uo5o
KX92LA1d9N0mBWygVew+9xmLuDTYFmkomK6uoF8QdphEMCh6T5mzcSf4+Eym/sLnk1S7fC4hpdvn
sQ6krQ7QoX28/NNX8mm6BHLzxqsamXB9JTHJlURNpe1dYXe0C+xOpciHUxH/rcTk/WkTIKYgolKc
y3FMHjkq6tCSUuO4j1uEIOaDqXmsGHlG23hsgmlW5Q/X7dWd9OM8C42w2AG4kvrKmQb37+Wf/3Gw
okt0uNY42klW0rOYcfwlomWHHBjqwGv8H8Yfttg8V/xgCQ/3KXoa3APj/NxghF9PmH0RJ6Bpo8tf
sfb4t6975wZ5U9eW14OdGZJggc+PTlIGRGzEopXds0SAe0qgL+En5dXYNq/wrFfLwuMv//A18y/8
1+9yOeZNQcDET6JRt4EPaPEQP6GssmGaj6vVdClF2cg8l/0b+1fd+9+70jlUVV9CpAkkw4Xowpy1
ewhlbpHari3EwpHTvhdOkkABp6r+FpXaG/+AAfWNKLF27C0V+CAYWEAEkY9nOVEd0Gw4+CX9O7tF
idZ2edsRVOpk7ZMATrm3EmuD2GztoxaJiQEHiKCzRM8RaP3nPGnAgyR4OhRBmeb9xt1zZZ2W0Ghk
gzkazwDRQ14yxExIaKp2Vw4mmCFtQFOUkMRWCcldQZPRJVQ6URXGMgH0Owvb1BjAJtq6H1o/PnZQ
ibuHJkgF3ko3UfvJo83ffLR6csIQ8/R7ruuhDECbgP7x5PT1Hzqa6SUp264Fl0PFwPNguvTF9N74
4y2UQVDeUwrIPzBFZY0sIohfAWDOeTVAlJ2we5AIu3tTOc7RbZoaYtfauZZzN92XmIK5B/tOepVb
ifOlpmrat4rKe5d5cj+i6YUslVgvLifVqxqgyic68obVyI28Rzcz22Hyuvua5EVXg22LZXnQpqq9
BTM54KrGLQ6prc3OTxJrz7ijIAeVZt9xnRE7DBnG+7gepgpiXaI8pM781sZT5s7L1XSAwEj+Z4yB
Lm8G29yTtsvOeQ/gI21yH+W42LoqDWMPttVTG+C4oThXmWz3c9eMtxnJnSwAcn/eg9C42AvTqTsL
aha7UbLiWpi++j51Vn0gRZH8dUzrXNNcf82A9Tu0iTk5qr0ZjJIA5Y8kyqy5jhC/3wbLpQxt3y6i
ufJupdtei7gug5jML87ERQQe1aeq7iG/0lTpcSQT2EI9PpxtR1V71LRQhxNk3nNZXecFpEy0LI52
Mp8MAOY5708FB/F1P8+/IWR2k0zNl1bn6Z4KroED6osIQOEcjBfApLvaeSpwsQ6AGSWBViw5FIl/
D5SyQkPYfxGs+EVsXu7LtmY4Zxzwu5n0wcpdGtiQ+wkzWX4F9VsaJBD4IMrNQlb6JkLPLQWFqsFr
oF0dVNC9Cova/LKL+jA7+k8n+XdApO9dWZsAq36CoinmXWR6chzmRMInfegM1muH6jsa2c0cxW9d
m3oWNJxtyLFZ7E1RImnueDGzSFo1ueNDjDKugapElfK9AU8m7pj6mng5eFrUY9OX92VTxxF0kfCf
M+cVCkvXkO15Zi2rHiHv9oobZBPYTd6EAy/BX0rAWmpK6v4lOr+jQqYBdSBXkRINlQartmDj1D9L
lwE4mFhhbADhFAPGMqu+f2pmyIRUpjwhV7KOYz64kEjz/04GEtpMVo9uaf2ohDOFdd1dCy5ffZ4/
TrQOW9Z9STz5VfX8N5RH8gBcOtd26f6eiMwCTrQfJmmHpxGgh01PDqL35qD04izkLL+Oq0RGNhrZ
OyAyMawm7F/KVGHHoIDKC5JBXbC5TUpz4kw9WmN2nFT+Dad7Ftq93svGvyny+Z6Y+jvuJzcts6ag
ksO5pFhkj6lrmgDB4Sni7HxQCEWYX6dRXnId0YTdIrn66XH+OAnnuZbs1HL3HtfkKiwJvQGaBmxW
aMkG6FmeeqhI6666c8rm0enmG4GqaR0DwIOm4zGdvRvqTs9NQ6+60t/Fnb7xMvPFySDRRtAzCQom
z0yUD7KdjlYCwcKY7fNZ/e4gDBnytto7dYPhihYJWkf+tpn9oqe2gDkUDXHhx/Yd1I12K30kLjgF
XT7GgSwAQGx0NoS949wR6QOhm83XOvb7vQAQLCI9jZgrnkDMGqFWoIMR+wkxzd4B+DHvMlL8RiXm
2onJLbZqGZixgNQWY99kEUcgx937SjYgy64PsZbQWXDuPaNfMNcLWgYP2jJtTSOXSTAOOt7OsOo3
uD1eMZh3UBqlmzaVUc6nPea2yXHWIkB1+0oQs4Nokh903QgS2rzYOagc3AMyFYeggXkoZSKiEgJ9
oZuZY82rXw3Nf84dplDGuk9CkES+Arv1JaM55lQ0uMCMPb1mdowiTCHdt4Nb7t03vVaPxFB1lObO
t5NTjUjBkoyHTTNDfyxGCSKu4pu09o8UFevTNBbmxi3LPMid7j6uzZ1FfYD/iPhaW9hARemP943h
gXHMvUX8G8wXwepmV8bdU0edH6qx6FMLkezXoqRYH7CvBa2ToUw1NlfNkPya1PQYC+eQITGqoW54
6nX80mODBKlpbiYESJwk01+LYAJNOl9G29Yhd+LD/8j7siU5kS3bX2mrd07juAPOta7zwBBzRMaQ
kYNesEwp5cyTOzjw9Xehqj59lKer6na/XrMylaRQRhDgOHuvvYbJQ+6ldo2oc+x9EztXVo7ligzg
xhCnvqcTyA55O5u+aotyxTV5JZ1x7FOyrxHgCYyFrByEAR0sls8RSbFvK+FGzYycRd13Dy0BB9ou
xVZID8qLWu7LFgsRoBY23x5PP+QG8dl47TtyGBj/NhNxHme2xYbznrcN1hiCQ3jfPXk90A6GkHcW
9+uEZXcPMemIhbXWDLltvgRMYOejGeSZvaUN2iS7mzYKT2e/gtPJ2oUNjU+nFhdgoidLJntkOSfQ
GMxvMdO31gT5BfysbdfJs1e3lh+n8sXSLZI/LA9gdOm8gIC2RUkB1GwwD/B3hvmd2ZuA4XK9Ulnx
QSVY006jYUyLpGIfQNwH6Sim7I5xhHR+nfP5wI0Y1hUTCghTVmGf8dtgJxf4gl06G8cmYrgONkhD
X5x7gywt6L4rGi+YR6VC0OgfBFYLZkKCgoeQvNsDa/1Z4gk/cUMHOPkMpOH5ojNS+UNfvVgpyx6N
iZVBnegH+GyCydSsDGvY1lhXo7WEyE2t40uSYlU3SDsdzDwLUqvifjnHz6rDwxVAaomVWt4trzsJ
XR8LYJlpV1+TpojIgJjUAcTMJp03WWK7m7yE9A5ekm9uaj+6MMYpS1hBSJblgUJcOGLwROzzhkSk
jK+l5+w0buCAmSmBeK8+KadoQ9nNkPF1pg4okfCGafoa804LvN14if3xmnmFxYMEk0k8jwZDbA7C
4gfPDGK3vkwoLpqWfXOG8VokhuUP2lBBDokBLnf3OGOywzvcfE1SU78YGKIo8SBJZhegJS/XrU0c
v57pU5OQ95o5+0bWt2rA8qkSGo4A863cQTytB5tSzNo7D9mv6WjTQCDgVZfD7McCqQlmnvhFzD4S
qVA09vQo4JbiO12DUifvy2ho6hEyK6c4pS1amBRAdSRtGxlQfXqq4varNXkp6Otu67te2XyAYart
sNWIkMIab9JbnHUrVztIM1XSr3R6sl0Xssr+mSbOSws5cwi58nFQ+rnprVvr4OubRnwlrOTBwPQd
SNhrRlMNa/oirKHpDjWXuFBZCUtZC6wjs/Xe5lEeKxA9Mck7ZA5YNp1CsZEqO4gxLVg5cPcc/Lix
K1gAVlV7qWKS7528wuLgpVwLo20eLJc4Gl4g2C5VLnCNWniQ+ypzjK8V5Yh6zNqyiyFmwXlPJiDW
cBZmNVjLgyrAk+4y2EaN8YIQkRnBLCYzA9mn5hzA4cYtgw4l/jPvXYibYVGM+gAIUr2esrm8FPZQ
Hi1G0yuQeHHMW1rfkhZRWLlhp1dGkKLqpzC6j4PScNHAstz0zsXM2+fBEs3BpJlUPkXBAgcm2p8z
5ulvTi68Jkxqq2+DBJXYBgBmt0XAjsAZI3Ps7F2kbmu/MWP3gSKPdy8K2GBtZzJp+0al0VRBjYfn
UxonXtDOHOqqYjYG4qsOawLsd5LkYcUcUNU5nHa+Ejn3p7idRzw/EbpynnGkz3arvL8A1v+gjf8s
kyMSvkFInR9BfUQmFK5hZ9koNuudXc//q8Ez/ay4qdKyz6aMjTuXkrDJtd/xPuqR//rnQMQf9Lif
NTeWKRqNsFq9i+fZ3PHMmtbI40USZ9tnf9FG/8FJ+kywJgoNYz22zV55x2xE+8OCyT7U9l+x5f4A
qvys0FVoE2GH5w2IPxaXcWgPdYapXlOU96pM6zVQ8P+d4zL9LNPF1gHjLTEn+6xKhrcW1e8NY+Mi
auX8V+6Jf3A9PofC5ynXXlON1b7J0+8j+txmrG6W0/0FKvTjff51EkTdT8ATBleFZ6Uq2XejKG4p
6HMlqjkrWcN/j25KFNgriSDh1Zyl9gc3QelHdIlYe3kO0i+xjUfJhm4jyoZszE62EFq3w90jnJ+z
Xo0cAnXen70h6YnvxSIZ/DZhcLUn9VKFTrnrO9zOkMia92FGhyzUIs/PorfmyO0wLrRNSrFJ0sFa
FxNUa2kKPR0U8e6OjZr6wJngleHMgEJpYx5Lp+vLwGthS80dvZ17FnLXCCEtL0+ZQcR+tt10w+cx
D/t0HvwCutnNZIlx1Zcqi4oRltZFLkd4xzj1ORsShqjXAqr/dHhFUHe6YTSuX+KsqNeaQnEIvJRt
u7GrwlJXJQxCab3zkNgemgbhPhWYt6uxFw+JKLqItVxCd0zxQB/jZtV7YE/9+T37Bwv+s5YgdTkt
krmq9z2sNS4W8OJosA36tSqlvZszYQSkauVvG8S/fx3/j/iooeea4NQu//4f+PPXGnGNKdy9P/3x
7491if/+Y/mZf/ybn3/i7+uP+vRWfsjP/+inn8H7/v654Zt6++kPUaVSNV36j266fsi+UD/eH0e4
/Mv/1xf/7ePHuzxOzcevv3wFrqmWdxNpXf3y+0vbb7/+Yi36rX//5/f//cXlC/z6C35N31OMxn57
s3/8xMebVMsP/82CtSmHqwl1iektUXr6Y3mFkL+5DNW0x5hFKHcWdXhVdyr59ReDOH/z4CdseyZh
3LPsBYCTNVLB8ZrF8RreB8Rb4nrQwFq//Oex/XR1/utq/VvVl+caGcjy119+3j84ASyDI6PcZJAe
Ou7npD9DdRQ0jf6LaxuwQH2EGUwwFN/+6Xz8/pn//Bke0PX/2kN+fAa+ievgLFgms3DAP6HvsQ2/
S1amb7yCRjvnzhqwRiQ4xBJsV+VdBETYBf+6W/35x35KjsHnUgomi8ccWLCBXsCXB80/of4MO7ol
bfIdtmChoohkfEldGaLnQOOJMjRBUXXPSLZGTqTfai+c6gpFypeG7ml9tNlOd/tUrRTq4j8/sJ/v
xx/HxWBDCJEcga2z9dnVpUdlKTIDHEAAekAYFlE5Op60SVbCdNHU0OovmGL/cpEpZSD9MYsRQkxc
hJ9PxJgUrOli+j3m4DMafPzOYVmDdm78q53mXz/IpqZrY13atketz1akblrB8rETqCPt/OTUIB+2
qW8Jdv/zE/hDaPDTiqI2xSc4NuGuSclngo6aGwj/M9T6hHwnRRN0AMCa8TltykiILpzRHXOXR0ns
BqKZ39pOGz78r1dxTtGSDE8DoKRCGit7tiIrLRDn0T81+m12K9SUiCGvvmeEAQVCYj09Ejqt1RgH
nf3q2lAN2HqdF3PY1ySwlshiiPUOoGFvU8SNwPnlL57A/80pZZyYlGE/AAb5WdRrzpPXVdIUfmnX
/oQnjCUMX9X/s8nYsiZdgKqcM8JcmE19JhX2mauVleGesED0M1sztOKjCzznzy/cv34ZfIqDHCvK
LGo7n0s8RzaqjImX+FN7ip16xdtXOujozz+E/uDh/bQ8uE080+MOIRz76+dzxhq4dBqweEWqmajm
wnehEexOccp4uqakoTpk2oytU+xJ7RylBz793ksGrwqLfACVSXhJzLaEGaJZla5Hi31pVJY4YLtu
4Xuj6noaTHUjLXA29Niw/vGmW9USszD5Bm4UWeaGi5Cvjb9Kp5liDQsyAKZvyknrfhXPQAQ3cYbi
JlJly6sjl2C0rWnN0H8Itx3g1sK4M0Up4Ui3qvnE40Nv0CpeA/Qa+apKLPMZ6cyk2RmTtSAPjRTf
wBU3QbxGx5VdCk4hajZN+CuasAivbxqyQsRzlbk9YjyDTwUsn1j9zksa6NKIVRj7Nm9oDUad46Sr
yWjdfJs7pIOXAp/cDFAVtZmzLs0Y3aQLfIUBaoIKDtCPqatNB3QRhHgy9vMGXwYeCXAYlEBSRxLr
BQRGz57ndHA2tHI0fm/rnGQ+DBlku2IZHLkxmcGbRKgDW/pEpW0IHxbSqftkAdiLATEikWqF6cJU
VJsWkYxc1X6XZqU7fgiZyJH5OMqEwX8pUWOxb+06R4c61nd4iOO8xHbM6GMPbLlGXy2yaqOQnt0D
C8nJeAd3LuFBbFfeO7ILqzhSSWroFRSkhH/vgNaWUZr3BM2k1/buCualyPo0kqxwd/AhcYyLY2pe
vLtp2jEQH8ZKGm8SRKL2sQeM537N8rb9mDvW+UYxdHMgxlmOjh8DxWSmgoFfUbooz6Q9iOLBNXJ8
RwNKKBLmqWEnwTCkQEkimqdEXTumiOG3pFHJEwJRlLHCb2H/HAPP9PEcaJqNcGt4GPiONwOsALoN
bLzy8xIzoNCDU0XySMaqAvbrWY1xbQmuILyKSd5hiJKXxRrdKYC1CiBo/8QIx7ARuYtO2QVZLJHZ
i4vn2hA2ZUOhrEcU3IYNnpekiLttSs+199pWFkDfBkKAIhy9spNvkzSBVeTupKcbEVJnl8qe7fQ2
FMU0Qik18K6EeWqNIZ0/VHToVg1QV+fF0yrmm0rBreRtxk1bByItSPxtrAYNaF913RSnoD5oK3vB
oE1SMF28sgD6n6k4vXNTC2trospIX8wiwVKfCw3OPcUc2nMwEGuzpAT0J0T6UGvHsa5manNyMFra
es8uMayq8UGYHa0NdOve2o5FGgczyOkIsKh19lbbk/E6WDZ1NujE6t3MOo1bxcxhwhFjJAuQgncS
3BiVtlUF80ywzwPcJt3sJ8JUj6mjFtCh5uSimrhZxqCGrui+KU2vvtAxc8do0GXiYATRVc7KjFNF
jtzGZ7WBrmmlfbSzToP4UKOMGWY1jZnu+pQpDwO8Ed6NOgcCDliu1C0JxiEBg1DYRsF2XhVXQyRy
NxfrORmz78OYEbFTtl02DzPMWHjYxHmKTFjH5cMjt2JSRuVcSIhevap012ZDDBHBPM68KKKdNELI
BiuPFWL6JsBfVqfPUiUmCUHRBB5st6MXjDNNvVACfDq2TcoXlkFt15gWeBoAM3HGa1eXjfSdeNAy
chzHiGzX5F+msuKY9k1zF3ETCJBP3DrD5HDI5hnTqjqlUdebUDymUsDjxdU2iUTXpe/lMOTmJSlz
MT3PhtJ9hMmkbPcJ8peqh9ga+RBqipvX8+1uBKYLfQziFYIMlZtLgYLHFBWF9EbknsMlsX1rdUEU
HAtTa1gGX6O5s6XVDNFETC1XI+sImlnR2CR0ocLstzBSVV/1BE/zMJ4IjPgTMTUEKlc7czC6E3OK
22ooknCGGnQKAPG3bkS7xHszLGsAxTlBLPYX2xTzgMkzLPdXBJUl38cwlrK+cwxf45M9pIruschn
DJipPT+lIEzNO9XnTXF3Z0Pj2rpQ0fYVo9/aLJ6KQ5mWk/UUp3YvVyBXaXZscIt6j1CPTAU8qsaB
3KkrYUaAwgeGkKgKHLsxAEY3Qv7GnPn/uGf0UEE5C9Xrj/vGfS3rof7ntvEfP/R764gG0WMgFiLW
kbnMWbj6v7WOlvk3E8IMNDU2mioUOPQfrSOj6De5CTM3QCAMhTiaj987R/bb++E1k6PztKDl/B80
jnBL+Lmac1HeYwOjmJJzvCXjn4Wuamg4g8NRickN/4As3jtgp4cW3mzuvXXBndl+m0tMCD3vyFIY
0YMbN10E5rhrXcBSClPNjSz4alRmtjhIuZhDyWPHGxCgMZRepVUq15hSvJfMKZ5cdsjA3wn7uNi2
7klbEsMCtGlF7nwpS+s4kHH2LdkiPsBJen/lsDEggiEhZSi1T+ALVcbFIdOe2Lrz9IIT1K/UsJAL
WvxzS9PIKLpkU0m79Rm3stOPX/IO2xLBpEsi7XQ1UgOTATWXdxkZyhgOk3fG7eLACQvVCvGsizlj
u1seKqGVAGonZtJjdqYRYbCZi3naGyS+MZIkD4R7IjL6+kEVyguz+tUa8nuNlF7fG53Unz0TP2Si
L3XdCOoPFdXFkKzHLl4Dkcr2Obf3Vj14DxYZtrPq2KoxXYzOUvAt8HCKiD02W6jYBI42do8w6Zlz
GOoMOt0KBdkl0QKuV+1QbOjMPuB2FhHADWs+mNQHMudEM81fZN05EU6fr4McJITAVZhnEpE+aaN2
ggLP3yAr2m1peWaUwmIqArzqT26/N/piVQ/Nk+ydY14lvnDcYYPSiARdizQui8OGrHW3GSJMxwLL
x67UZiJe6hfCHrHpUwNWOZh/cMxiA7Ose19XMEUzTZRKU1fAf9tA2havYY5BtfDTknZreDA7GHt0
IRs4pjAM5pszyBmNrjEQuFmuTv0mH5CjRdQX1taBoyjYRBlcvNziMtXxhfbspcrrJMiUC39djE+K
8hr3QLwlFG6Gy+5Mg6FRs5b4MqnDGENyuIXZOsRo/pUCH1/TxjbDGJNcMFaCydUXlV5ROgaWiDde
XYRYoiECdiKTFmFRjqucIm0G4UH2YBwkK7YTPKzSZvbbvP1SifGWp4tModrKuj4bxbHum4eu7R6Q
bbZPYrgyp9pHAMu6RoVUu8UOee4n3vH13Fc7eAdHtc0ekgZea8Wjabbr8jLb1W5IS5TPmPeJGa58
U1jMcu2qejUUh8Q0Qpiz+5V8jIf3bmqBXKq1pUXUOy+J2e4RWOHDX2AztTSi7rwBOQTcjD7sFPJ1
SX3UXXIdEvQzajHEydZOTTD7zp/tsYqgnA2LzPrGK9BZoR5Dbb9LM9zIelrFtfIt6BmAaa9FzMJ8
tvYiLpFrFO+GQm/zpNmCdeqb8Xg3aYmpiXcSuQXy2LAy7SpsQMiYoU2oabYuxnTNhuyg8J0cTDNr
E5/XNuGQfBlLHdUg4lS4DGi113Cs9Hk5bby83XtQmqQgPvXDZvkrWHms+t48Y+oaELgpEtlsoH4P
u54GTvc0xfYKgW0rfOimgWA9pcmpJfrA0/Gy/H1p2Q/ESC/TYtUZGytuvYJosKKFgdEjKpWc+cv/
S9msCmTHZTJdWw7ePUnfyDI1VYgfx8Ad6n5wP0LYRqED8EILoA23TMhM5gB30zpJGQbfGF2iMChW
xgPsrFoCizfb2xo6Xot02lKrAn9iDusRnLik3qyW05HFQC8Kd+MhsDnP7TMSR4tm46XVMTdxMabk
pOI3SbD23CFaPqwWRwQnB2yso15m2yz/YjfpwmrY57P9shylA3efuZcol9iKT+2GzTTCuDmq1NZo
vQ8b7d2cpGtvLI/U3qKghjAbnPEREqv3gSExec53blU+Q3R1g29UCE551KKyY7VeeR4LYLP8hCli
2BnzBiSdcCgAzWcHhO9FvSq3dTlGY8ki15rgJ+IcDEymlNGtWdaF7ozZcTpj6CdDgl4qG70fp8lq
6kDOx8oZorlMsfV50BshJNFcCCrOoZ23BV5SNL04qXpdlvJyzuloh7oByfAKVpVv6wT17yqrIHeS
QZ7cSOytQfVZZxl9gG3+Q8XcTSf5qanLYzLEm5k9MNAqZyO5iN3kQf9YYxVJdpiH8jyl+cV2LdBW
kjWyBTcCsKg7vdegeOmZBjBdcyZxEjxeg7CxZYMRiWoKS1nAeRCW81UXKAfbnxG5bRnFBd/QTK+Q
9x6pcVr3FhglFkBeFg27ucdTLfaOLTYL3MsyHVZlY0UOn9dxakSYXT1PIw2XjXj5c5/KAGYpaElp
hIUAowZMs3E/ipmtqro44oG6mqyDN4O3DYcWF6Xu8jLJWQCuBm5982ghD7ZQ6bmL9U2MODHgHg75
xqqcgyycw5jZoeeVMOl2/UZiNGr6TjHtwNJZ5+34FcaEAZEYv2vrISHiiWbl0csb2FIm3VVCChDj
btAGCKAgGWBRJVMc9V69A8Jxh/vOLs6dgyfdLcf5gndONIDXkAsZELddDxT7NGLGGaL7gBK8E8PJ
IFj0jobpHCjywEqc7KJ5bjsz0JMReaI8x7U8SDk+mvV0dNBhc3M/QPKGo+b5u9EmQaOaV8Mdz/OJ
99YzmK47WNxEeXytcvZqkORSJ/lZlc2rQIwjyP4bKEqvcgaaOEmQylIcTtg4XmTk8xGz8rU5Dk9m
za+JOYW6bsNKYMmQLpxEGnjTtRshx2JH/A5oVSRNIwLfJ2IgS/TJN0Nhk4Wh+8jhIdZEo/kNeR5B
W7OAYrtlcO9ERDybQi5RA/VJFM+Gr+3VaDVRPeCSFObGHLoQQPV6gOIXxEdkdlsP3ay32vEhc8Z5
zLBRcyMoNfg1dbOnfA7zZMaTR0fqQVpFaOCmbjKEuNuDDMvUWeWERjmQECuw4FnbTXzjobF1W2xE
Rbyb7Gzd9XwrCV2lG7Drg0no1bIzC2OCr4bye3wlIGNBYd1xUvzlDFgKSuWyCnp33AwgVOjhQpsx
7LIWUsESE8XCHwULstb1YQYTJZlYMVDAENfy4+8TJwsGJbYlMDdjOlK65gDIl1VA5EcPHECWfF0b
cbSsHH6IvW9Nz0ANxRZjk+XWBAew2k2O97EcTMGbfSbgxfw69Q8mu0EYsGnH6SiNdJ3F/bWajBKJ
b/lL9w4O8hmexpepnS2/9eQjLDJCFyE1ugYxrVR3C8byrEoO7vDVdgy451EIKb11ClIqes4FdPbF
x7K+yyo/lwO69z55ju2zAeqrZgbSKKaL24Oh4clrxu33pFs7Q34CRW5HB2/fzJkPIG1HPHEYnLU9
o+mMk3UDRnVL4mACA65LYbFatLsSKYfCax8Q8YlKvAwM+6PMIPyxfELxjDc93zHFPQb/FvFdvoel
VwtwMUh2qKan2QHSboEzkwogjtNWoijpZ/hHiuEGafnec8RBkcm34avWIeH8IQNDyn4m6XCFH1Sg
9DcjQRQmisDe3DeoRYjdRyKzD0mtDr1EXXOwaFCc8JTNq2InLYrUH4UEjo2YOkA687Eu7EOXg/pR
FeesUgfcjcGEuW7LxhCh51awbBBzVQW6HLeGYgeWKcy0K2AL84bjBpppaHnNBpQiPyE+NuYMbO2Z
653ZjtthqjcQq74YjrtxK2yfk+lrIq4Areya+C3la5rzQ25J4LvDI4ZD/nKeJ8O7wn0fGWgPIP5+
ON34NLHqfUqbR8dCXWaUPoAZIF4vrarPzMVKTJryCA9CZKiyB8sA+R/y+qcmddcpGNxxJr9KaAox
Q4lKAG3tnG8xrwu8YVqZdXKIq2rPKr01Z+8RNKNDhQrfwF5KDbFWMxJLkCjpgodbUXvVww/b8FCl
2iilwf9tdQC8apVQ4wqWeQjvrhWJxZMrufa1FGerROx6I7+yrnp3sohaINoy59UWyZ3XdzJ5N6fC
YN4Iexc6Ovgu3aUDeC9ZTdhCC7zcYViIonYA08p6KKW8x+Fo4fzped/38b1T+InReW2l80oT8zln
+cskxGOj5S3m4mQ7u66wLq6qXmhdngf7S8qGA+IHrslsfhP6MXGsnQPHqtyLn2wqnqyyemceixQh
UQqqrJ+DR728MOr+ju6jqQCDJztQfq9xMd0r7yHTHG6eBZQJ5QtNpltbNkfVTBeNhkGWRyTYnXC2
7pkuz4T1JzbD5Y6Pt8kdHyrrO7zS7tMaLqqX9pnS/AtSAd57pK824LWOXXnEXOFU5+JxeXItx7l8
Cw88LNuwd8thLZnJjvgY0FkYanhsM31BxXtFbjz8o8v18mOV2d+XH8un+K6m3LcNeZxg4tNrc90V
7BWhr2eBRRQPzmtiz89Uqysq5pem6G48i/cV4PnOEEHd6i0km6dOqrs7qnuaVOeezahYwZVoAXlr
dRvy4lxT8m5O6ubFZysZ9xVJwPVeu3X/OKbzs8Xb09gUyFPkrzI/9HYGZoV+hh7gZqGM6GKFSvqr
QgeYD/UXyESjBERz234pnD4ySrKuRn5zoURI3eLdY/LsgUcjjAuMhF7ROt+AtN9LEVngji2LghXx
PeP8dbmMkE08zuMIslWLLuY8sfRsWy4Obrwsh2C7xn2wimPTveUs3hCvvw29c8LdfLd4f3Xi8ZKO
FQJLGrT2/c0rcjxV4WRaDFckZJ3dTlwRJQiGpvUgCn0Fifus5NfGco5aVVtm61viOK+l0X2Zkxja
gkk8xU7xoqHZadL0MNDx2QBHcERSEK7s1a0x3WmPSSxPaW+gEOS3gsqT1ZNnw02OwjgaFnzwLCtc
DrwvjVvWxkeQSp+WLwXV0a4jX5JGHDS/llN27koBWUi502l/Exh7EgJQGenyy/t33gnSQtey7hIX
crnIs4sBJ9dngpWN2cRJu1+NjB6Xj4pn+9QIcp5T8dyMxp1V/Yl4z4AlnzA0PLkmHiymuHYSJAQl
rqW2j7D987vqt2XT8vimHHlio3Hhnb4C1QxHucpOxUlUMliOBwTMbYWIELRVr8s/Fcl8NmzjbsLW
Cvj4Tsnk2pQJLCol7jF9mHLoYrDTO+McSd7txrQOIfA6OtXdk2e0Dpyr4+Q9LF+MdNgmz0tpSqcH
82vedHc8JHSxEk2x0wnAjPghVy+1FSa4y2IdAum5LRdgTMQdsozGVVfimJie2OtCoL0jOMbBPfXE
uLiFd7OAnyYJjos6Jxf71phMzznuSCNzDkmBUrsSmEebZ+r0xzmLYjiUl7hBtYnVgB20Y6fRyAMY
r18wqrxrVAbwULpx7h6wNrew/8CQor8tK8psxamz1VMGbehyR/UsPntHUtWvMc1RDe6ga9FODNsr
3DBFcbYG0FJx9ICeV7GJyQclD8vr8Fi+iZI8j6w+2dW5aHCdGhEhPTnkYLJWfH72LNN3RXHKE++O
8ft5UuoGW0GMzNwImdA3RrvHPscaM6ZnTlXkjXbUpjgLJDe+gEc3+rKFqkCD3FQGy12KcN3nyRyu
WSyCEnJGg6mr+t4V3mVukhdE25D4rJgOm0SFtM7fvVR+0cpcL08HOr4j7u5Y4S2gMZIk31YZdDES
/aqAfckIPdXMzbPRqvtyTInrvrIcrSiQGe62dzh535bvuKzsPgXa5E275V614T2qFn67dPE99V1O
eGRmSVDXxq3izqmyvAOXAaQ5e4mlDcfLKx3zsxzLc6vKI+toqABKkXRZA+R5ObuJq8+2V740dX9H
6NQXpjVAo/zHnwHazFATIP21a5/TrjtCUrRJ8pcZwA4eejUe4fHRHNeW8U1mbWSjNk8rNNiuOPG8
Pqd1gefl1HztUP4UxNq7CqKetobf5uBuwL3bUICKSRfFXRwsBeqoWKgGFi476kLh/XEH5FBQMECe
+bCqp+RgWk91jmWNenBZNLPAQAU9Lxh+QW57j4yjrramvR0/d0AhVH9ylfGl7PFYEOZ6+X/Px7Aq
kFxcGtAiUkiSsH2706ZgZVRVO405Tc4mn1N3O9Z1hKngNrX1xpiLcNk6MXSNjOzcOFnoZXs+fO/L
8tjAsyqfJ18ZNhw/QMFhDxPFFMpU1c5QeG6BHBWVEEG1BIfdx6gLZVCP6uRYBeRcsL2H97TriZPM
4atdsRVtjPWMgWo6OKsBbDgPvgeUAzEatr1pPVRAz5a3w+0XKsFADUhPpK87lJ7rJjXWY2KetYng
yuYFo+uwc5DG14UIC14zwE5O85qwx9FEW58Ey3lu2wvUNPuyS9fk/1J3ZjtyI1uW/SIWjKRxenXS
h/ApZoWkF0JTkMaZNM5fX8uVjarMuBdXaKBf+iWRKWUoFHTacM7Ze+0u2TJYYYZbhg7txtvT6gUf
S8FoJqgOpdedUUPsOKWANBD7iTF/uqvzOPSTko2uP7e9hZAleLl9JftU0s4Hvn+jeaQpXdCWOVkz
AhuhOqOcWmw0jULtJws1TJLs8kJua3s6VEvLxfN6eyaTG+zFVB/cut1AGd5qrzrm2iCjYyL2Mz7O
QQMY4iwKNlPjCFHyPa7aB2AVvwqVz9vcLPeGDPxQ6PHNGGfzXJfqa+G58yX1zhnhIkxdaUoNQm+G
sv1uZXjpMjmcigGPjPAJbKATr+Z5O1jNRQUMe3kXaeTnJ5KTcANmSbHpAq9EIIJSss6bbSbrFyfG
5rGm7dbW2gWxW4WF4zw6TdYesix4HprkWePIDHIdxtqxI248eyfJh21c11EGMjtqnTwJW9t5ifV0
r/PhfVCxiqpt789I/UtEHY2kzGUOG00DucNrM/1Efs6/COu7YuRt1Qq/u/uc6OyA98pIg0tR0yIy
+xChngxH27yKxruSI12FTYEDuDL8Q75SSxtVnPOnpmHK8K3Q2XtCiZDMd7Io9Ml5SDOjChn+4xDh
x5UL5re4FG/eOnxux/xNCUdvnf4LOVPlZQpiLhfOc5YbImzM0th1mYdkxMgBmvr0VW2xXTuahlXQ
30+4Xat88MKiwWhml+zREmvP7Bu7NvCq8Gblqs0CU4VBI8ECHpqaPI3eFv4pQ+hkk3rSzq65mWL+
p7zOMbZUz0pPCwyvFvOVTUcjnX/IqsFDkBrFhjSl/RJ3JEkkUxI2GWamKcO6ERhtaHd04Mvftpxk
NcPSH+/aAS8ElN/3aUoOHVoE5LJkb6TNGmaST2/NMRS6/bdJDq+5P+0JHqG+pAzdmK/uVDdhGf8+
eOcwt90VX7/3EjSTFxrgwOnSBpGb1n6o+KhJI0Icje6IQNCrqZefPakdoWybPYAwrmY2PcJSFj95
K13MS/Gu5fyy3KQP3WJ978zl1Zi1v2m/VGYOzFVqm8QP4ziMQx+VJaP2mfafnsTFweGnHCfBVoDl
5/d48P/1lPSifnSMFt/7j9Laf6hx/z/S3zJ5+k9z1P2gql/fjI3S+tvw93Hq76/7a5RqmPZ/0ZJA
FSZtSyBX8EB8/DVLvWltPYGW0PcZY5sIYv93mGpa/3Wbpfp0mLGJByhY/2eYaor/QnvLdNY2kZii
mPP/b4apku/xN4ms49muTx38W4PHPNV1Pkhk0QgFsarae051+vTZTxs4z31XiA0g+5/oMhgLtnZ8
9Iev/oJuzc3bczEI0gAtGHFpItVubEmnGQJPU0omX/pbZ1MO7JbWqtxL3YxY0Bnroaf3N07R2zTz
u+zk1r5NI31BfTqynlbBCERi0aPJ6kYryYZ3aZw4hzUJDhjbKCu2whjMh3b4BgpqRKjEXhsb8Aec
OYn8tir/ADv4rdT7XyXf7+fCENu3HJ6ONP9FKosHFceGTu+1P2Q7V7j4vUqmN2anvxsm7DTr0s7J
iNO/pPWimscRU53tVzLKLKffZfW4hqXyzV1dueV2ChYzsoXM7rAzYsVbh7PTiJ9Na1RnVHrf6tGh
KvYseTR884T/AatpzChJSQX6ZLXTu3JPoxKTKw7SyEm9Yt8syyH3qpzs0nZ+iP3vblCECl8x+5pv
hevApmfBg46Upf2olrbYDcCDGl8390GcMhIKxnOnBZ6ktLNCL/hlzKl1JDxdbaiK3pqqHUN/sNWu
N/6gQpY31e/HZ2uB60YK4DDM/kj5ZbP219E1rvGa4Fugj+6X9TWhASRRxt05s71u0w5LhGoZ5NIa
1pn9ZrjixdMTcPQmf55FGjXTbERmkdqI9Zx8j+qqgVFS2hsSqwsafxVhiUt/S0zKLlLY3cFsVlqy
yeBuMmURENYpnP7KL3aY4upwsYc0KiYHG8dsES5o6X3A+nyIe4kt5JbgLTWStOBPwlTr5mf5+DCQ
siFkQAeMmuH2+3/TigeevSxKGtdiyhifuHG0uq0fufm77KcqkmlHMu1Eb9JHwbDIV07UHVePTZnN
S1SHTb5MW6vqES2oAiiaKr8b6VKjAMqa3WoV722m62j2G54Lorg/CF4/YDr+WiWw8tGIWCYCP/vD
7jGuJiOFJbhmZRvfm0MLD68nGHBBvVrA0xc0CAcEF0NPUlWu3ZNMUQoG/E8YW/WPv22+D389sr+L
/X9vVR+epGOJgEfomtg4P6rb3RZ7r/QUjh80hz62ZEAPdQYUNOgi/K7DlrwvczsHRf0s6BPredD3
FFnfkLrB6Ajq7JWN/aFyvH0aG9ludL2Ly3HNCHadHgcfFoI2mOY4xvVhs/hz+xK3y2flW2rrFVjj
e9shFJ3mzdHGOTYKsB5rKy52lcZ3mYvGQBrm935W8aakRX/Xzmu1i8lmCJ2ApWa00ASndnngSriS
PqCWa2ja3KFNATuA+DJxHooXJ1WntPxTeuJvvcyHJ0ft4tk2ih7nduz88x0EmWCMkoaArqdmB4Ly
ILM1AYPiOwcffUo7qVA4s2QQOFjhrOmmV9mV/lK7d9IbaG0CDZTJCxasIVyXeNmvWeMc3IGyGtwH
C3B1Le/IUGCXeZ599BKXsTsSCxpyIDqdOkXlYPgh2JTxjlTpSTy7dl0ji8upmn3enVryTv/n1+WD
Vvv3u+sJ4SJsv1k0zI8mJV0t/gIJ9VrMDO7NEYWJMPeZTYlFDsq89VLV7Bb3EHvtUd9Xo/g/tyou
O//eAGPeFseHp34TpdsoqTCMWDct1d9XvsahbWOOuLKzUBMN2TtISkhaJeVU+VgJyOQTY9M4Ey88
uaPTsqOxcf/pOfwG6f/LX8O9Cf0dkzvKRzGVSAq6SZO4prra2z0GmV7+isvEf1RZCitl6C6WbvPL
1LhPoo4/08SV9MWSJWxE4oVxRZKL6kbnMHiiOpvYeKBz5LwBb5kuiWrNkKF4HXYHRnT5xqgBABoe
nakVhyhcMahYdnFbfgl2xf6g4kRehwRDvOvYjM/7+I8mzH+z4XqmFXg0Mrhf/QtZjwmCRetDXFs1
P0yICjdWVVevXbJvHH+5FnY342AdI0NU/mN7nFaGc365jhG6cbADiF2Mdr4yqlOb3zttI9j2ZjCe
ee2XQIaKa2CNcSSKn7rX/h4P4iMZWFk4L8aPvM2DfWUnyxbZtzySGmyFcWHtnJu6VMpmX3mmAyNM
fhWLfCJDcNmaXfPQCNimZOAaG3+QZdQBLDsVNRxve3GTsEoCqlo3+OTs49pe73JvRt6PzrQ21Q4Z
EVFs6S0rl6lLaDVJtalsl1FlotRpWrOCsZK9G+Oge1Te45QKhSngSj3j37vJAo8zDq66l/WuY7zH
GHu/oJJlTlySUogoNPzPi/J25f2XNWFhnOLyi4iQ1fnPNZFSxSbKGK7aNkgVDmJ6DGb9tfLG9gjr
imNjRUZTIgHvenUrRA0cAc7RryoADLgeh7ZpdrU7foKuQFNDMIolBHQnu77aEwATFQZ4LnIQezAD
xR/ooL8Pu48LybltoLcrNZq7m2rxbyc54xlDVkV/daz0GzeP7ozQF9YTA43Ym3y6B8uLb+6TSeVR
oJF3DctmpG/g9fk+7cwboI8Xo5bWWz3kTGzbcu92lJlNPN8bSO+uicKI03XmIetQSCcQa0IOJGdj
dnMd6cwLDhYK4Q3NiCbyLQYGTZxOfzB03ZxrH3/GwJE29xUTPedHiDkEWIs6u7kuEyeBnPu7hKMy
XPXyrWnzp//8Mvy7hUp1ZNp0uW+GmhuQ7G/Psyn8eGq76pqXc7OLDfVuBNxz/vP3+JdLg7xVXywY
NgMMieLjJlzWlpgCy7rmHQrIDrf5xlQs0lmqo5VLxtwFH92IAWpJZVT3QJ5y7g45WI69Y52Nguu0
XNS2tPpkK2u6nIazF3hbCOAmewxaKFq7VN7V2Ul6RIwu9c5Y4yLqB/lsdO7XGPLmplnUwwLyIhrN
toWwUnMfv93fOl60jQjuB8UgPF5qbnTwVTazbl5TyqON6zH+zuDkIrwL2o3dCq6QdnnuUMHbozM/
NakVVpd4ZNBT3MBmf3h2/7QTcn/3fZ+j06NwJIyKUumfH9DamOSjlu01MLoXncjk5MYglxazG8NE
G3vtIesLJEOGxlY0PTzu5TBdPtlF9WlxC/NcxBoBiy0OTW3dpZo1SoR1EU1lLXbtYuiNDWipofZb
sxlUT9XtIGEFey9GyI+a3woT12fQELvAeB0QVoYydopVnji9cWrsfl8IsqDN3hInp24ea61UZDbx
TdDUuntwmOkOqu+002uRH4CVccaNYtt5/Zcata0RJ8F5yqtkC1tup1JSe77gZPNO8Ip+jg1NQbJc
nzLXcv6AIeAw+rDKbg9WcvPH1uVTm3y8j9Voj1fP6q5eRndJFZb5tKJqWsvm0JW++TC5rdik9fzX
WWw7GipJbprhqKvHUTAwLyinUZ8UKhKZJNTRib07B0OIQzmZTE6OuLcZ7vybyyAbskun/bBJ0Uuv
2sphzGLEqwC1bEfRqGvmjBfLbq3tuuZvONbMu3IKynMmEbUo+TVNESytNfxYWHTmNi+goiEnoles
2KVHX1thDmRqM/vfK0bIG8/uERI58zVfjpaeEBDQfgsHVwVn5NAmuDiwQaXlHvIeDrTXGFwpygcs
CPvU5M9qh2A9jRxS5moEYdLr4qHInajyfa7eu4bRaDTki8ly5sdJnChp6BcOvcIVnwPwEim+oN5R
bdQmFcYQX53TrP6x3Eou5ZNLMrIUnVo9wTILWMvVsZ3MlAtumZ7r3vvhr81+yGoPBGoijuYxrVxS
xcT8mXZNSFHxS2ZEsTk9hKCFo7VzayQeaqNc0z/rlFU8JymdYIue+EosJ+azGnExTKMKZCRsbpvZ
dwzfC0zTzrHBrHkumsqqFpHtlSX8t+a9sYxDlVTWpSnRoCSYnhbd76tphgfX6Ks7/uxs1wx/3xTp
RCd/uDY7H0+A27uJL9GlGStoPn08oddmlqvflFfAVhNJB+ya8aJmqIC0SC0nLlBMOM7Gzbm/+11q
EFlD71ugMx07BjINERjRPLOKG8ageF6vdQZPIRjbAEEvtW5f0mAOSEnyCXXGDdhs6Y79pOr1QAlR
0RlOfE1RXLOsAx6UfVd2PFvfLbYpkpE7T2bHshyXyLKadFuKoo8CysIt9BsLPZH3HLvlTQK7PuQG
9YcKii8IcCv6IhncQal+uX1/SQM+s7asmh1N+stg3mTxS+ZGBoOHLX6Emk8DGep/3k0/sEN/76aB
tBwu4ibeeu9jPcLkN3WIELz0gzmE45Ax0RlHP3IWwFPCy/e00uABviJ4uDhMbf7w3f9J9/zruzs0
vDyMo5g7PhbP3Uiah+H4lxknUJd2r65ZnEyXFrqVctIPmdkAjHT3y6C3IIjsu4wchL02RRUF6tcU
0GMCRng/wHiMJqjSWPr+9Df8N6cNjfQA9wePidfvQ5HqJXmrBhwdU0qc/Wz/9POhD4N6/jb1/FXq
UjwmSX2bG6B7c9IICs/EBTnXG4dtZ0kCwqQGyF/XIMaU9oenhzrv45YdYAKQjss1Qga0cm/L5m+X
FdcTRQGf6uLpAGqnE2/abB1fHGO8FyJeea1vmE/PzY9xGi93adk9rLRINjhpOeeN7mD12cqBAu2w
9jfdqpNLVff+p3z+psBpUWrADcuyYkK3UkZF4J+bdYrxvSH5rJvO/YRFdN4HE7q0YpLuJ1TmUzQz
aDkkyVxRrjfOMegSH7BJN5yytS4/FRkL0O9wAKiKY1HYT2nfmruh6bu//lMi9TsIg0t0XIzRimX9
cemHiVHH/SyCV6J9m+eVAKM7KKwZS8V3vuB9hylpN9/XcTiqgtiDvFfpLrBkxQ9XwFsrmvnI+Iji
vgx2qUu3twIIAjhvCQ1z9o5mf+EyE59Qo5d7f1HXgUAVi684pYaE44jZowMWiLnYno4a3vFOu+5h
wOAcusHVIx9hBqcYtEb8oKeGQbx0p8Og20M1iewpXZB0WQASj65Mm0+VIKKoG5b0MrpD86nppxdj
zC4z1/vPvZNuJISXQ4BxYVfIfNknlUI0x4h5HzflU+Kbv8bOPQhmkxGI2shExLxOBVkTopSR3eqB
2VUkO69jQuPpHXPxpauWs0wscidzRVN9PTI5xyLAGGhvVcZ0kDPCI0it+8rNUDak81ffzH7Z9YRK
pI39XRLnj4t7CmSyPnCUnvyg8zadC947mLydNASTVA1/a8hQL1gP1txuC+VAgDVoU2NrepoYxjHz
G4HbNM9CUWk4eCNSE7OUtdKCIdnvbnKs+14iMW0GFISNku+uJ7v7ofQOxjS8Z5AFN71X37OXAfzq
ekzf3VOgebvstXxr1+yVq6o17NuKQli6P2rbe/an5We99vfGyhdPCx06SXEyp5BQR5tnxhH8JBB5
YMc6zsX4tdHxV2aI7D+o65N1+uFO7QZHJSzLzH/Jy47GzHBvMKOOZOydGRTuejP+MqLDq1ZklBMX
ZYbpPkP65JpOA5nb2MGzvrgETvbWBdl3DvW3FK1MwVUfTSymTdKip5g2+qzX54JmvJN032emeOHU
AXabYJjOQnI38lR8dcvlk+JFCtVCkRqgn/VGzzhKvxsOpYGO2DZyxJt+HmmjezZSX0eZW2ukwvWA
UoGBdLkG612S0irtugpVR7kiwRjejFmJDTvgur2hlrZuQf6FcxuZGDppwtzQ5Pql8cHTs3MNdtCZ
6fPXPKfM9s7CY+Vk7VBem/En5ujx2js8ydG/81ENhX2NRaywIyUne+fXK1TAodBh1QVDCMzsuc68
0Ezt9yr1PXaVykQXlW6gyxyX0e7PeU2iNXbbNhrze7OxxHnmug+jiI6dZibauCSwZPm1lUtzam8z
TwP7cY5gYAvfEcIJsWYB5Q5JefNpXFGcz8nnsYSy6Kn0i0dfNrTa8r6idzFLDBHAHGr6SNjIA+76
TLXPPT41gHKNh2+tkPjF7CbqVnQmYBZ2+Zr9Ek6Tgumv+Mjm+X5A0Opq4KOtRHlNk99jB0G4zth/
2owtAvXWlxHKxcuQUTlM4rtB8tQ+SN78BDtbUWJ7SUCJpGDwNN6V8xQDaGxvTOKhcE6G3X9z+mFL
5f3Zyp9Kl0GWUkhADFNg0Ckxr3fifUrll2ANchKbDJPShNvvkL+qFQWP10DzcFeLmi/OaLWhP5l0
sBzoWT4n/pIdCLratHi28HHVPwIDqMjQiGnTF/MbO/0bLOlpJ0ZepWQZQpgSX4Dm/4SQNmzwZoRG
yUw+Vo+jRvZh1C8jT1lIJNCBnDf47d/sQZRbz8BMNtZMFVwBq8T87DKLR73fcQpYNbZEC7uFp4kO
SGbr3uywhlQBKroYVaJEcIwXsp42Xu/Kg5rv2L6MJ0O332koMTiR6Y9VNVZo18Rh2UnyRfWo6RfZ
vNe0iEmK63faRqQwG+NPpF2XWc9tSMwOa5er7SaBBr13TeOTzMvsaLr3nRzTi2KCvsat5qfLrVfR
FxhZUBzP+pvlouJv4wQGYN6dQAqWx7gr+nXbTzMyk6x9ZhSKCcezSpC2JUpEJVpODDbkoDQPi9F1
h9nOGnAnugyxlj9iFgpuuwN+I2bwiy/DmtFAllj1sfiff3ABr49DUqEwo9IIJVjuY6D4kD3oA7Og
38/AA7ErVwAnxTKQYwqIfn+RbnwF8/j29b//uLxHmmmt3jZzctxZt3+AY9aYg5J1N0+pv59UXKNS
uP2OLHwCuotv+Nadreiaz85Cn5uGccKFcTYCvIupxc8zbD3cOa37nC7de+8+kpByheT4nHMfoq3M
9wczcFeOvKNTCfWz7JcbfNWzjovvfBJ512PJwEfm9B4lIRoL30jPGj2UVuabNacHOIcjMg95/f3E
AxCzR3d2UAPxBW3twHaiEHXWnVxuCgpjUqBkW+PZui3yJRXdpmPvjFZfyS/KdENd+ReyyNRxmlsw
au76hEVz3SdLSxYRgdZ+XTW4ACXTSjqd4zzTW8s8ceFG8FZYdDnBTXEtsEAverGzWSViOjdoaL0B
zwDJMsoraJCtLZaX1hu6u2Cf5c2noAfN6eM38l3MHb49o3Z1X12qTqAKQXVuDe9zUXLlTL3maeiR
FyJZfjdIn35ltr3ez8jwRmPqdvRjHxofpUm71EhdbeczHAFu7mjeyFtJHzJ99iTk6Y7J9QjcOqIa
ISZc2iUKmoweL0XthdtujZrJrbdBAYlT6+9zQNNPSCOaJ2ggnd08mnnxSdlJfBY9Gbal1+5UOXKz
AfUV+gIWp5cQDdCWztUwh2nXJvaeufkXt+/EHbDQ9JHuWnzqHfOm804fmyU5d6utI290vrfqIUsy
eaZbWRyAgf4Yu5hQbD3EN2D7q6iCci9/mGPxMlV9vjP66QDzSKPP896ES4iVvxheNNk/HRfPX6Ks
7FBAbj70CzOyhopmZkD8Opb6NMCCoL44L4NHCZwfE+XRDEOW3FcTlu4WnaM/oOvV9ER5J9n5p6vL
nXTNOguuAaLDjpHawtt7SqeyOP3+N6+3gGtgQ4p4x/U+AzsF9TV+8xE2OjqXWyRUMz2Mvec5A2yK
/JuyIWa4RM5yjqc4Udf284oNiiijKrQRNoRzVR9MYrCOlRLGXW+Xd9UyNPsEUWqwIKlbar0nZgDS
NSPrWjVOWMX2rywVxcllPc3sN/deK3/ZY4FoKwloy9vEaaVk7YUp/BIpptfGd62N7Sg0Nq1sLu2Q
H7FCs4Mv7bOoqiYyl2z8PK3qSdVzcTTrPtg6q8uVxLTTyyQQHK+5OicVxNXca63IdwofyzYbmt+/
TfQ7jqldXkpRwtNJdyjZv3fGt2HMs6tIpyv/HZ/9FnPbLL5kapguJcKyZLWaIxDjJxwDsEdoQF0x
37OiDIJBvLTZYgtD0Nj1iEyT5t7uSzFy/ix6v/YeFkPj6C3OfKgHS4UVXcQ7D/8yDOE8eOo99YOJ
aINYC3muRFt8BgbbH2wvSheSMuKi7K58imSi3XFs46CKR5Rxrv40pAsURs1BpyZ9oGFIWNpqH60J
Y681WvcF9cG5qiwrLAXXap9bNuNYlH2zEFfd8OuO1sm2HmC49JxloXCNexTf4mA4rLMuFkPE1eQ+
hvaxZaHldxhNvqPwAcyGOCuzuStym8Adb+KJMn11LcrAhuE6ePvZwWWbDcaIK76JgEO7qP2h0mcu
PYbcyc9GQ/+OVvI5B0LL0ameq6kb7gpwN+A02MBr9CGJ1rcUVWvfSUkU4NweM1F+bYNEH73B2xoL
3rlEu0+pMZyUC90S+vS9kt459VLmqRO6y6XlWsY2abdNcK7YR3sHfjiUfeeQo83Aa4QSjdgb34nx
+3f443ogTDv8/s1mxeS/sQfL3KKF7B7c/tZdYxK7uk77uYQcg/q5P1WYPqOR4SKxOSTYdkTt7Yvq
KTVr9ZpP083gnIcAftoo473ZeLnLRdVArDfMgxu1gSI8KPXTk1OM5e9j4LEuY/EQYC60+s7/Rsth
E98+HhDFwzUdSwyOrv/UUFke7FK/dUABbtXwDNuK/d4Y4+RLOnLGDI+ijbtvq3jIpmo4jmOt4DTn
73lGQyBg+Z3INFhCkbY/TX76vbAtNuxBU/ON3g/VlWFOfshJ58l8cpzldeSjZPl26DDM5B5faU39
UR+kWVtvSX+RraNOo0fh1VA1udV84iazkPQiQ6s0l7s1Z9/rUu5TirYg27pzkUbnbVO3OogK5w2d
/73KKZtqq/68uAiPvBraceLW96U3ZFthVcG5ngWyby2+Kv+rucjuPAmqyAJQj7EGmOgcsS+cdAp9
o54jBBbNsWhpg86LzPcNpTElXlyfUtHuXCCg+96pnhFJ+9uGNkFd4JxQkzVskT7HB3nrleB8rE69
djDFSOJlbs1hXMhj2EKHIY/CLsOsCnj0nrnSeki++HZCrkqJwULUn21A6gf4Cy+W1bY73lKI+zQD
rhYal1A3RnBPh/ucNRVRqat687WEXsQPb9H72cvbpsC4QEmRPidcH1KDWVOM/pkKI62OJBCE+j3n
6vcM7PQEsmw8cT/uKZzi7DEL8rtBNktk9j4T1DKxj7etqCS/65T6vbtX0nwAermem8w41V52b5dI
dfMyxS07T/jubY3tQncb7cQgXoeJtnmZV7tAoCaug0ptaZNZvPiCF7tH+Z0XZgVqY4JEjpHt4BkQ
NxDA4got0i80p4vzIIY3sBh4kht4GNNo5Gd/xVzs+MjeZQfgqTe5P+Y6vg60dD2PlmoaPE7kauRs
WctqpXdyOptOq67keDinOSeuDfLWiWeJBVvRKIU+hws7OAZr1tKszH6VRHrfbvrzxkUd82It6I47
rUC1udXJ7rrPcObVnZ0ZoIlbveuwgWunUAdRLNOua4kGdMuM6J16uM/bwY/kgpho5boXSYk7v6xi
dN+pV2+yWTnwTsZpv0zzkxpXzOIJyIHRp6Jf+jKkjXQQPqnBpmk/SjXVkT87at8Mak/kjXthnPCU
e97bmNknpGu0wAx+q3eJYc46l1chOSm9nCcGoVtw4ZwrqfPQeM03CoZyyyEr9quH2Lf0v48NfUoS
EqBiXTvkQNpJ6NqmiQO46Ps4FIxOC+AEqdznTcpNu4FfHmTu14D3bD/02ZsYOvtU1SpiM07PTvUp
q5cA1xQ/lKYMRn7kbYmqNA5JngL0MlbncHv4OerkjKgFvIWhZxMBwiCWoo/+nkcLLqKdzGGAwxsT
qkaCbX923Ym+paOROQaTQuoVxf6M8jlogWrJNWqL2DwiZNuaQ5nsh8Aqv96ijG3+7tjTLmVWv8g8
Tc6yKslOMb2DNX7mXh+cBfKNjWlJTQMHWPmi83eoY+9dgqGMjLmj43TWfqrnJpxqse8hejDvDO4A
UhPwUS0EX9THZGiYe7rBz2TgTpNwWu+LoqdyBmXFmVrE2yb/PJukxKdx1d11RfLqpUxHudLll9xM
fprF8gnJI+bAQfDagmvr1+JAlTRTzXYBW1+3yyzYVr21ImBPfoAEHqIi5axI6H8+mMicBpOx8tTc
6xivuVU+UFEccKxYL7SiCEpw6mO8wFduihjUOyKsOzBdGJNncckMjEU02Yjosfh1BfA4Ytp29loT
SXf3agJqtw0MNlUlD6VQcufMYBtyZ/TuE8EAY21zbMRrHSDUdsaNsRo3g0bpkLXQZMdgsp7j2KSf
CEEBsLfgJH/MgF+0BBhwkzsZJOhxHKZBRJeAg1ZNBKmRWy7LHkErDenJdvut2bdj5HVIuC2r6HDf
dZ88d4gBCRkyZON9XHKlXqalPltn6GflpWVTOqz9kG90NT4Yo56ARaYEEukexyjRT+TjLOfGqruw
xr20Ul1FWcdpDd1uOw3ZcIek9EGXRr/V+MJv7JOWiIDJPNlHrKSwZRrIIG49PcEgESE4HX5eP9nq
Rb4YXTJDpynxEY3zJ2tNGW2PfDN8JQox19Wq7G8BE6pDFRivk7TTjbDL+DkZpw2hUvm9ajkf0w6L
heqxA2FyfnJnlghxUcvR9yeCdXKGrF3JGKHQ6P7X4qkNDP3sa8IbRNyLe6XqH9kAxac2rVdWNyqU
Y2514vvQ+j7BCezOkpPBt7Nl665UbmOs0nsAaJrlcyryaoy0rlq6Iu6Oc6TZqnGZt22Mo9rXDgZm
IgDWyrZ4TWt1FVy/wrkx+125oOirJoqogDSEsOXQyhsPxiQHLfYp0RwWbdzFekiwNGia5kqRTJIg
5Z/QdyMSVtd4To9IfTFD28Yve2XPXPIUzADBi50h/Z1l0BBLMEKGSq+7nHilXUEhGsk6L7Z0nBDj
YlBm0Omiq8zcE0Yd/3Fw7AtG3NtT7V/WArHMnKrd3EEWpLfGlQ7HBccDuNhhdDdSyzzy/RbpNDk0
AdOBvZ9wa1qXAF2eqs6VGfCgyzaJetK/tjIxpnuzHJ/kEnxWU87+lz5n1ezeAS1k2nwbqa2GYx8h
5Bk7yxnf0iHfjZqItsqSp9Ef2wNxvjd30rRp+8FhFpHeInoJ5EIQYIVgOlmuSb9T5rxXHcPAhfgo
bjhtvh3Y8kNXY6WLG3yrvfJec2exj4Wl0NP8N3vnsRs7lkXZLyJAb6ZkkOF9hBTShJD0JHrv+fW9
WG3RQKPR8x4UKrPqZUoKkfces/faw3wVpT5ap6q04DtSzTatlZH0+Q1CHmw8f9+Iz6bXtROSW5u9
AtmO5hw7hJsxemVPQTIGJt1jJCNf6HhNAGmlOrw5aqBArq6yBZ68LmrM2Gx8yUkVbfCLshv5IJ7G
BJNNbLSB12QEvlf0k4eulG/TPLfMJFsTu154AIB3GbAHuIokxMAOCaBv6aSgJOS4HAk+60Sgj8Td
2fVghasiMwCRyjG8lMa1/Erbt0a+QrpBsk/GmkAwAft0ireQlA8SwFjK2wOMTQftwlWgo1kpo9ON
fe/lAlFls9++CcvWVW2TH25OfE3iMuCtIA0QzGWNDbJh/EEbtkhOPw9P9Ebxf92K/X/byOP/gm0X
Ua39n/F7tyL7yv83bPvyT/w39p6FKcSQiYJdtidYP1iD/g/2nqxjCDEtCNeaqC1U8f+GbVdN2Hua
phsGjhBkc4ss67+z9/CfyIbM0l4yFf5BQ/t/sYtwL/8nVfR/SsAwIciIfYCqqzpiN77WIuH7Xzad
YTMOMm04uo5MalZNZ1IhKsG5F334SlV2yBIJVM3A1tBKIxtj896s9KM/JylG6L5azhxbI63NaUws
TSNhFR2e8o0mZx9yzJRwECaOC22pR31VtymJJXz383uV+cYb4E70EON7U5HQIpmD6WbJRqUkc0P5
jU0Fh02OFGgOfiZZa+x5TGunltOdxUDA4TYnlHCG7imCO62SxrA7CYN7RadhGX3hwoF4yIO1nTNW
ZqPPwGJQtXMmpzema+pRkKh+5V5cjTHyoAylMIQ/SE04VxGLG/sMd0DUk1OX0BqhOmg9sG6NXRcR
iFxk8Hkv36dQUVZDaKjAR6jE5wYLbaN7Rt2CW23EWwBJLKZYdSodmltnJAZv+p2Y+fe0gbrmjzXj
+NG0QPL2Et42n5PJsGC34/fTgdLt6FFGHHTa2mAY6MwJtYZlpt/BMLbXki1gXhGGFRrxTcqjbVcM
szvoS6y5pLqKQugSdZkrp11+nOEgEgpnwE5gXAvzNWKtwWZLK3tp1TUor0Q98DKgRow+QBjr6LDY
bZNBSFM6QEBSuwMTUIz9puL2E3p4PcekXn9LEQ9PqhkB6cLqvauJ/GknI3G1qf9o5T+tsIptqHTX
pOj3fqQSkAdyELUHmk+JudMQ7MR5xPFtTLPHpmFMuPInTM2uZf0mtcJqeSgrtzA+xlLxUdKx8VK0
7qDWnOkpAAV7KsUXSFjUxnlkk4gJxr332c/KZrFHxLMNdBJg8MnDUsx6VxqJQBZZsdqtYgVekW1j
LLebCEBSPIrm2qzLrwBqNs5RZpQIe52kSb5ggzSbRMfWkxUhpl0jccTun9whVorVlhqii2BITfNB
gflbStbRBCsz01F5rTKqK5+ULqzssbrn5vgYfL/BNWzeGHAeA3/0Uc/Tgjet+OoiI/T6qEcaIxvK
ihmA72BlZ1fTccMYzCswt4cY1EgYW9asJSZuVSfEtc92QS9ntoJuJ6LcWPWlDN8mlNYdO2B3mIDR
9NQTYK1SdttErpKQXDtKQzZoVTELXoIwxYlEZsOH4QL2fBcPsuxOXf+SO9B0fqcyYqq+QfXm65hk
ShhX6Vefi6uEZt61GlwFcqfCOpJ0sgLnl9k1cBoNIORNrbyLjcI5wq0/h/IWHtGz5JOl8QncseyR
UqbRZRyqT798oRv4GESTF6rAUz0B7Jp8dL+54HRRhRQpjaTVNR+VaCU80rgQnPRVyZqwHxrdhlOr
Aq2m5w2yK6sgFvTKm58SsDrnjStYPNjTGOOOtYZTnRGRWSOg7gtBOjCdamK9XYOUwsSmdtumTzGV
DOmzKS2CT+ZVP5eosdG0UQX4XpHKrGJJWMSwpLPvYV61ssY83kfxVoyZiC+pp6uZD45JMy1YrTwG
gW1mqlNLapX6koAqzkNwmTiZNzGgOa+EGBpnS4E19oCLqhE5jIGEDsmxvQDPJ0pKQ1kWNYb2E8wm
v+gceLMWDFcGEKOd+6FXRvR79Kf8vnoptK3Wgouq9DcpmftN2kMma1PxLZJ5d7BQLIG/rFLTZDqK
bfVVqmioMCc9soQB7NCSuxCG8NkHwnG1mEnMhKKr02ZmK2bTrmBnrmhSIk8AQeUNZotZPExQCoYN
1ObJlS0eKRw83aESf3I0B7tMAaKPR54dv0bSYKphN84e89wrl7xLX6mSHOG+S0gvwn+krxlMpUM2
oYFmd+xNeGqB68i5kbqE4toiwZ90m1F3bUpJPoWmsKqbqV2ZQ2a5alSN12JSEvDxE8141nDMS1kB
CpLusTG9MMAZF04hYC0lw6OR8QHGFvy+wggmYAfiPYyM99gvxUNTBuKhFYyrCJ9rY8mjsBaq5lur
C/1EAhqdWt+95jmIncDXiWhb0ihJlnwpbcJGIizefYS1h757BGkbb7R5Bo8hBqukU5cBMd9TqzE3
loZw2ql912x0fZIY+lnNMREmnru8rFaalHcX8jBGlQtYrINnWCnZo8oFRscCkZyEvwB3qkvM9wFc
7kxWtxZPdZtx9SgBsKgpmx+iSR6JNEtYgeiwRcyqJ6Wq3xMQCsdZG8GwFfPdwAO0sdSh5P56FyFk
7FLE7LASw5NuRopXp1epTnw7bad5o04jlkSUtJqG87kiXv4iB3QRpnKEkqB64ax+DFHwCd+uhEAa
wolzCz0DLTcnzRPA4UGEccKITFwtFg49L79U5VFMKVvxSZa8UOO0b8gjdcZqxjw0QNaNZ48RpOmp
Sp891Tk7iA7ZxwpgByfpUnULRyLdjfqPH44RARF0LUQfozWuGTkOtWiQ1hKHt5b3HA6h7DZtN4FH
gWsEnj+/iTK5S4Wsj58GO4FuDNygmvuvwMAvxbAuOcqAg22F/IY1Kjl4CXXYvYpauw4LSrcQyXGg
Ljn1eRC/53AjzMWoFtGNqaoSH0MFGKo0vlupNH+Zya4OWEw1LPijbvY3ZSgU+M5YKlZieCz1Kj+P
BF3YTaulm//8bZMR357irnIaZtbHtq6Ko8xxg6QdVPBQ4tDRfWicps6h9Z+5+DBMwZpb/8Nq/R4y
6zgc/vNXaqG4yOf59Ym1BOSQzhqvuayu8zxIgDB8w5bX7kkrlo4gpm6iqfUjkusR4UYoeq2urICk
Vr1tINraYcvxUKLwt0IgBm5dmV9yEO6QOUFwmQUeDb8YwBECGj2CthAjWdtUgbhUXdkHdaV/reRd
g56b3VxznjGobMel7hKCU68WxUbL6t4WOyBh7RzAnCAMVAHLuLIK8I+9gK4j7UBVCEbDYEGO4IJa
a9lKhz3ygPeqhpjQGutY9beIoSW0EzDU/OIOgGwFu5wOK31mnFoQ23VsG7Issq1A0IRGsoytwZYN
7WXKUIAClY2/2n8QJ0BI0EWG/jt0SAFYOvmJjzZqEacQHv/oglFfN2kLvM7U3TiGtPs5ChXLuMrN
pfywKFpzsloV6IbkTcw1xayAWIfT3KA0K5nMxwrxEkHikv1J1E4viWRitCtDISNVUAo+7rZTsGZV
72Eu8jJq0q/YJKIXE3Jo4V7wMgWtjx4lnmSw0/0KTdifZnDsJLQLKsT5vkrQA6Q7CrkDA1i2HLOd
lckp7YZNVpnrqmo2Gmd7CxUG8tK6Fl5dCGfbsrx8BiCdLKMIzcmECt4YmMI+bI8GJDF+azoMmpif
TO8RczPpmNNqRJQws90rkGF3FMNz+KNXBd4lJuYSE6hCgiIB1zhC5YBRIGMQG1bfWBfxQPer0roM
U+tMUc86J3d0/DEilq5oUFbzLhOCDQuiFdtQdzk41Vx2kUrw4SDQC8AythGqPX2EtTfbUsb3pUg2
59HKwObIjIzqxGCFg6CnM0Unm7vOiZPUiyyQ33KrbIq++dHGn1hq0W0lDJEXXb3O6UmSToeQKLro
2VcaV/C8AqeOeQKHCoxMbZdIuPGMw7AApS33RyiwdiGxGgZLEebZ5yhfM4t+g9xo6jOxW0t6C7xP
V9dN8TTIJqCwTTZi8ZxyxOatbSzjCEV2exwBPkmpAebShjDSQ0DA3YC+IGTVWw/TRpUDm6RtL2bb
i2aPuVGz8g3rTR/jzyRmsJmCYhVbPbCpFRu9m9dplhWrrEqozwnRbSAq80uUvL5Gx0ANKP5UfIla
DE9qV207+V9L4LoG5Rr3egK0QpO77TCi4q0UW4cyKNQRcUmlTQrjuuHFxA4HBapfoZbHTwpuRlqH
HUGJ2uDgmgzdHoN83WKOycY9acH+hsURvhkq7oCLkpYRjSlNA34hpkkdM0ZyOXAiNv2G2ZCImHYg
SYPJX2JSW1XJdDBaDbLKe91ZqFLmq1FL8JvbCT0PlURlHiN4d+FZMxrRrnRIg5yvW9aez1kj7lad
Zj6zRr6HNIrWkDCa1qZbOpffGO0lsNxmTSOKkVEws/gcyZ5U1hnQL/KMuS3hGurlVRymzyFH01aq
6VVoMzRUAvOosHrTJwqujuqY7L6sZzEaWoCY+mZJdAnw6LE/MpKOhbcCxVzfT538FWv10RjnV0xm
yUINUJCduF0lv7A2mq9O15cTYUYc3SQoCnr2pnL6yU76JQtZ4+W2FQj8iAz7RxLIeabNFGsTtBK+
8jnTmYSW8oCEgfodn/AGgeSEzMcglj37W8QatDwBsOOWhERf+fHrxWuTB//qhvy15TEzaoRXpsX1
1fLxWAyDGXz6zyDC2mHp5XebNe12DLO/sBK+5gmwdFpWEp2Z6MYSugssVrpj+CmHic5kvM2o0Kb8
bWwEZWeBXQV/vAlbTWB6boXAs8FExOADNrTos63LYc1GVJM3EXXehVkmh9sFKzhA+BK/fe0nLjNu
Apl0AwZ9Do7WQH9FvjGubdi9I4o3SkimH3py0wnoMFqYY4WvXgksuWYGx0xlFB7yKeQLuUzDkQZu
WFoCJSJSBsl0sAgOq7xi1q6rZ2lgNJdp8HTiZXvoZ4hDqEOAKxO/3U4aWsuq2o1Ffg55Kdv4ZVYl
81Qbfs0c4nARdLvm3UqUdwvurK8GR9NXgJlJtryV0ZuNEwtA3gbpK2xPXbQHZsMFM/P/WyUYhdQe
rMQJwsgp1XMS3Ivyhga7BpUpJLSu0W+DPX76F4xXSz3X3WUad8n06vNt9SzGq28yiWQIylGo3wls
x93yWc9/skGQQUtsB0uaCUMOlSAgnn1At1LqNdufaFVwXUbDR6wjb8Pc+JVOZ1SKrDEMuygecTfR
BW+6ggxeO0xuWvZZ6FyE3cYUTp6MaHRm1LxtcZcBNIoejCfo+fH8W60jMCyu/NvEmZ1AuFsCv3BP
0Mj/hojyQ7rQgPcpLx5BAgry3kkqaG8gRUPzFViv2DxqCKWjt8T/84WfJTp6kN8HZjfsZYhYT0D8
pISsbOthXc2uMnmphe5l/Pb5sjmfd1HBnN8Jw7WM3VJ1Z9W12p1mbobwpebvqXE7jgEMOhbb+xzb
DzkBYW6xJZbIC3hbypQw9rQDjArD2ITGxmBHo5nsi302wK4W7Mlg4L64pYR2B/ErksksAm0cYQ1v
kYJK6NSPi/Ou407fQNSc40eUvMXkUHSDansiJDiBOO9e+coCBKJN6FgktIiHehygX21H/SZVzaqC
52f5X5WyY+DM9T7CqtZ2Db4xE76bUEZujfBJ8lgj2qJm4RG/GF7aMX9Zy/Kumz6D7qvG014s4fPS
1bROSfU2MZ9OTRTW5j6Ijur4ZXaHpv0XITVnq0Yaop3JnlUTj+DUHDH5nlUteVZ0EqXpzcNXq6k8
rN89oGdZwtfL+owpTvwcGSotL/NHKN0aE8myhF8bnHU0XTV1k1MZMRdxpvRNSz7SAKH4tx9dMmok
UEZ2WX2jnsA9TAK2Oe9n+VXy0Pb6aSq3ubmXIBMgvCybbzE7sPVVk1PJeMG/+ix7Jb7lWd1OOcg6
WE+8RStFuASNti1BaukKEredoO1FpIgDB5eNDJYkg5EdbQIUlJ9zVbAMOSK9QUvX0TvMxktPPmPK
XnVdBL8aYx5R+EPoA9Ll0in7kpVQgPT/n6QSM98u/Sy4uXXcMsBfpZBOhA2Bb0b/L0tOMv6+oDOv
ZAat6vqedJgoZ7xZ4ZmjYhBu5fCnm/7OH8g26M5NcKc1r5LIqUds7cbVpFDxVWGrsnnVq89e2cpI
9/Wd0nBZDOYpyygAtS8Cn0YwxIEgIgPHQ2itzXjbZ709A1AOIsBixcXHEKhhkQ/g2Kv9kz+TBWdp
vGjdrhNcbnZLCrj437oIQt/eHxhFcpNpgOEVfkZ24Wg6eGLF0xA8rOwpGDe+hojVw9imwqdRkpBB
mScxQjDzH7m6E6sZZdeCkn00L0Zxa5Sn0qp2R7ltAjKskk2e9JuqfEfYy0sGgaYwPCN7yP5bI/yF
46/V7gV5JTRsSJkArNrp4ofvgnLLceQvbWC30tO/xrpM1JmYBftrXR5GxDnG2RLexIla/bcyrpJ6
aYlgmtDfgjlwRNPpwisMNkakwD2PebMTmFvvkZgm0zlJN3y9IXOlBWu0qRU4N3iZfPIR5leQXGfI
S9lpiHdMUJHkLALvMoMQmXGEHcThQw+45ja4f4fsq5fL/bRIyoEU5SvMyyQ08ClzAEZzDj6HCC/K
7RG7sEmEnnoAcGnV/LNbbTp1+V5IPCIGapnoCAJRyGgvo6+uumT6vuTjUyUEWmsEQe3RCg+5dbRK
NIKXpDqhg+cHFLtb2mxwufMT6UCLs0M/XIToo2XFEf/E2CKz/qoql6m8vmvMhgLOYckj4jKXv8rg
o+uvHDRTdk7NE1zgLNrP061S35vyIGBLaT2cccO8jUMobIeCS6xnNJX9GsENgDNnTJbtCOSRwj1Q
U7UkIk1xeo3TnuMVL6/B4xQzdtrP870UgjuiyVVT/asCbzmQLWLfaQnFd7P7Xhx/Qfmrg9njpY5y
W5ju6ECpSH3thI+g1NeSuGK2AQoDRVUbrJlROHPLnmI7xSc5+c4lQnpXfPdWfSdQQjupySXL3ibC
ovmkSE3zu3MG1nuM0FtDocyn3yF4J5lZze+ZtJWhF+r0P6q8ZmxplCsaPz7GLMRSy6gDyxT/LQEy
+jALT+V0WIsBqg2wkTclOkjKzZKRLQufUf+sKZoFSPl4BpCTZsFRr36q8Tk3jzRa58m5iel6AGmy
O1+Mm0HIcTMom3L6l+grMf9Rg0eUvbchpHcenNYaVz6O73bPGL4INn6zmkaoP+eM4SFybFtKjlzK
yuDx/KwY8w6oJbm3+NQRPir1toyeEj1+bn117W0mbwNPS7gz0CYOyyfTquwn7/xW5mFyZGmjhjuz
P0qwoUvQmz8DPqWAuZ01fbflaBfcz9ybU/U0x2synE2qcX4kfgVz4U79Pc3Q5LTLpZgFO3XakeA0
Dd8ZVw7Pb0HE31+MMHjW15ZPN4b+/11TfqVgbUGgRFZSu4YEFMYz2j+NjlVqT23yGJXWjvPXvK+b
e2e94eovwH6CAccHSzL9mZcugOdqbnxxW0xfvblJ5QNessT0uvkbx/so/KTm2bCOqr7ni6I6sUSb
J1ybfiQa/3ZPLo5PSIBwDshV4RCNBf6l99QHCApadCWnJ55XhbFf7Y1MQ6aFdrUT+yfHaWp9z8kT
MP0SqJobuMhQ+R0HCpO043/oPaQg1FRDNOKBBWWQ36k3FPF7GJEK4i1Y5+LalPlmQ9Hps3ZVRc/S
nYKVOmuUkhv+FoIIjxKtP23kEk5ungKDVx2VJ7sUngYKaxUdbH+s1e2g3IVMd0jFcupUd5EsOmnO
dimskVAcrPicEEnIn+P3ZeDLM/pLo5b8uKRwbMGKczOL5pdeC6yz7oZ/oDVP4vVM4Tw4qfGJqq0y
+LZIXumynx7NCcFcUnlF2JxLnrVkNzUEBGS3YXRr6aAy5ZHWAzaBkUQG4X0avnp+LbhM4nLD7Rf3
l65kNzSKHsSfVnebxhuGZzau9OZHTDdtC7TVhbfCEoRx2jRdYSWJSHfM6FczCLoSHE1fsxzkKVb8
R1psigHwJ158pA3UIVyIQu6Nzd9M2vK4JhnFlmkMQ861wtVCN9RcpXn18ZOjGO7/xC6x9o+dseKV
lcmNldZMRkA6F0jb/BGFCutUCK5HkZIuRIGz9uetPx9N88Ru0Wg2NY+4eGsyLAh9uGPr0q2XgXNm
m2v+XXl1tFpWi/qryt1APoaEpOhnAqmCYdsEmyRxs4pGrnoK+bEbj2PyURuGHaoEcmwashupiKP4
EivP2EurVT3txZ25juvtlHLQ30vtO4ve9fpGfJQ4b/rQLURXMXfFuOUb0Yv1ZOwN7TZTKciMtO8l
TWGxK7p0RdxjJ2wa7cT6AUgyOmSGVXH8MST4Ju6F7PEl6czwge9RHgM4ULq1ynugUhzfFIPo072U
HZLQi9hLymj02xVZyjGo0RKr2mDZCh39gFtjfM/Su9x9acpPWH62bAUTFXxPvlksIuGl1g9Nc0jl
lfynzPdYJwOFbRXCdiiqlYjFh17roVeXMbql6dMvT2Z7ABpho4K0Q+WgU9YQEtTeovncq79xBG+A
cQs+OleX7qr0L47vUXc0t9gY47VksyEsHIxJtBcr3Kjtwdf3ifJRCrs5PvjiMY0IR1nXw2Ue/qB9
sm/ipEbbaYkOk68xc0fqrmJfRF+uzBJXofV+k0pnJDgh8srxjdYNCEaf70oiR3I8SprAvxbbrS2G
b/hkkKO9z1rk0DQ5qvjCU8yfWDHsYT241eNtOJ8i61TQnkXSDiWlbL238QGuWmTgRTqbQ2+zHFll
0ssqt4P1GrNDgxwl3KTpNUPYa4w/BidkJLy1KIOFmbr1s1LWPOdivq/zcxW/AuHQzvQpyZ9iHUvx
gnwaDzGzCr9yRmuj6Odgmc4HBJwMAzbpkunaWx0cIoV+apOOXjqs5e7gMxeePztUPxGnZw5FXLyY
0jHikSHKi/qrQV1s7GlVmOvP5w4r8cS93rcVZhKnyyB3s5/wdIxp45HSXbtP7EKkHpOIbNc0UrJK
EenWKhPX7r0T3iKpxFRA7hDSpsn/zegE6vjBB54NDxm6bLsvhRVCKVutTiUeVrX8HX065oRDTLrI
8kMOj4X6GIo1qlZV3QXqHpP4+NC44zPxxSvZpKdwEYfpJzF7s/SEBE8E0Hcz+MtY8OSxZsvDx8Tw
OB4uiXbqwGlljea0Mk5WDFckbFNf35IQhGV6TvId6/YA/dgRx7XdyR/oP51PLXoi3gzkdUDScEHG
4L4yD6lFl74otrg76oSZPBVxDrltfnH+M8FefxcO2yiMCE6RLI8JV7YD9C1U//m66MRpDMFsN1dH
WE51cAmLI78sNdjMRJ2EDyFn0dpzzfx2qHx57hgWnGEwoiN2I1fAm7HCbZdSE6cu5+/kfDcMRHuP
pX/8XoId93f6UtE2mxQzeoO/AvWWwn/86lfP3qhHiuJWakcxQqf3Iqy2Zel+XAbXOCluRgZDUaDg
m/7RqDrTfM0GSvDwT+QSGIsaG32OspO5rX4pcJ5qx9H8mNsLCQW5+LSULUJf1MZsxZJLBfnXJgyW
+tQTXbH6CZgxsdhwVHS4Sf/Vd/DdIFEYjDgx+OX+URvvWvmhtW7YMT2i+4ovWfcR9JObQWHHoDrJ
8cpAXAkMmEcHAfxg7FMUYql8WTogrLRhiHvRei3xHcUAIbD1EosAyJ0CpSa94ByWh2/N/45MkSFw
viro6RtVWPc4jNL4ZuSfcnXqV98yaywc4XSrr8p3NWFt6IdpPEjFU2aw0nxM09Z8igLE9l3ok9e3
rCBKdTubjxlrSPFVgzsqvuLhJOhniw+hkbZduomCa0CNUeK64QtA0d7xXAkVny9q8p3cX8v2L27+
8IWLjJR75DJgFEFy0m7k+zl8L6I3afg38atouIGJvwpR89ZfjUyo3boe+Sg2kvRmzh8zAzCqiJWE
X9fISL7aWtU1SN9LnoOCREFLhibraP8poFkPMgqz8p0mvJa5mKpOBMwVbjhJHsAdN5gevB2Sv26T
nLwd3npekWUT9S9lHm35O6l8tLPHywPtXjYuqV44UUi+yrtgbQv7268Rim5M46FFb1F6TPRdoR45
31LlLWyuRvZZ1nT7e00nxISeZ0NYyAS2YIkx5PyUfIYajOnkuynQfItXkbxAazPL3xPcPI0zj3R5
Wx4dzlGKSP9s2JbdGhuOrJx7NMoaO28xe+CekfljbBzxFxP6+DTUT20J1o3exHFXlmQYbgeSh1Fe
8nsizzsn6KDFZ/7OcG3SHtJ8qMtdKey1SHdblhd9tdRcBAIxkeR9lX6YnYwe2W8NiqgO99cuEFMn
WyI5CcdAOwQdy460B3bewWfeX/LdyisOCAX8958Y7+pui0RMrtZG+t0LvxO5O+p4C4jAMdgJKLFo
y/0zhuqtTp+APLLypATrGl0xigeThdW6nOp13TCCZlFnlDs6h0omUHltaL+N8iFm97w+pkAI8H5g
18TEMPzUyXfrpy5qYPpHnVcB7CZpIAcGhOITmjtlqWBtmuma+9ch2zThK532ge6F8ZcF6J6cHGnw
zuZ49OH7+Y9IY9Fky/Jree+h2/ccVUca7eZPxwwy4UB1A3/fYQHP88NYu5Bb4mANyGmVstBhcy3H
EH27ndSvmcuhoMawl5O83nqz4RXACgrSHJ+FuA/WjboiKZ1Ve/OpxPjiUtWTOJYEm5+LZ9DaFca+
Co9aIIL17+1A+cjTp+gmjJDVvTo9FqkUUElbWg5xNK4GaY/mThyODJxYEe1zzpEkf+fBbqqQH7Sj
x9v06TOc71byaXS2jkpeOf+9ieZHzNWiLDPR9qKSe1iTCRDZGenYI6MvUl7VNxDOnpD6wLOYSs4A
+r81I7Ez6apbl7ZiyNjfwZbEdLJbns7GOozjG2H2rpph5hyvavDbIQIjWhViJt8yX4QXdUhYRyhn
g48zsi+hRlE9cRS2d5k6pTZv43yfPUJFq5/BwYlGRovbe4O1GmwqJBU7Dug22TCcqeEKZ60i4wMU
2IQBkSkUBhDbrFwr6qHSPVSJZvlMqcL8inwHQ2AOo7ujzYyXpULkmivcANSASFgo1hJlLTr4APm9
uyNcgqsh/8PQRgLGEUIA8wBURP0jXV5uVgstiHv4sR0hFSmsiks53QNE+e53JW58i6qiZLLf1cjg
6P1lTyErN95gE7BZiDp1funo+yEUDG99diTebkF0IYZ7EERZhjynDrtiPCQmFw48rLaj+iL8YfyM
iFMcStYO8bvlNKtaPi8/TkIH0toBqo5Mh0uPnXaVrkRj30jHZrnQW6pd/12zzpXakHcbE7ewa776
+lh2Lz4qvWeOr+5kjL6WeUvLl6Vu2InZfcfb4URt6yndb9uxipteKpkUJA7TBvHlsW+Wta0P+0H9
Nwv3rj6b2peWuNH0G4Qmw51/qidjob1l1ncmfBl1zZ+n13D4jU1w+zftXt3qPdRKPlGL+TXdtqv5
28GFkeMztu6ZfKl/0nhPhmfA+NYyt9RYk3zlY6hSF3RQRZveb7Rlli99CTwSOWE7bXlXWMQkLsLq
NSaScqt4MR0IbosRq4BTNIcu3vIrM6JbUJ0a+SgGL5YAQ7Rh2tqWu1xy2nof0Bv0NSFnHvgAu6Jb
3fhbKkYadi5GkdskSLZjTCxAj3SB4A5luo/BdwBCRK3Y3wontcf11j5DWJdWRFpZ2jkNI+mKSDHE
Z7gFQJ/Q/UA0YsgcBUA9KNP1/km+wrqLd+EaU2KxI30P2ct6sK7K9IA0Z2t1h+vrJjK8SKN/csb4
b1gnzYHpXimfkMUyASG7D3nXh/pFMrK85r5XHHO2oV2FNt8wvrgZiCGhFXAphIOpvaxucprqLX6o
5YXsoeX0IUpaLvbqenDFbB1hmOcUHxPCbvuEJ6BCFPsYPabh1bVcqUyr1saKO4qJree787TTfUIr
CIWUjQ99PCvGusdCASPZjqlRUattB8gfvR33Dmtt4ohlNy+3ScKM/VaMD5XMEAVbzpsyEZ+50zuk
kn9Te5SKHz36xJrK4IAxynua/vk6K8PTb26jFGDksMTAaEd6SmoM8jHK6CPKv3OFw67/RQZqhw6O
P3/NOoPvvHDldRRfLSYsYSa7JdzwPFQx5PwxOaLWF9TzIKK5s0cazR3IeBxfRxLFUEtcRPZz0roV
T0R0pFrldMx1ciAvDlYyru55k/s/QfMrjs9KJHzmOhJv0/Co4PuhtSzYbF00/TvhrzJtz4ADzs2h
Zr/Z0PCiblkxHmV051hw7zbZRyEcp+ldTT3ciTBt2bKUfzUG1T7wuvxV5zdtfM31eQlCQ4agSP9k
xE5CtVkyjzjY43bbqI8KT2xYXEVkgpio15Ig7wWjXnMyrsi1nRwCMksGAQe1uHAjr9Au2uPZpETe
ki2Hw7gTiapkH9NblPT5MSo2nb8fi2O6CDRAJEGroFW7m/+FpfPabRzJwvATEWAOtyKpLFnBUTeE
bLeZc+bT71eDBfZiMDvotiWy6pw/9u/hOtqEtZ978Xr8df5NvuEqHeclECw24Lb/LDKimf1l3MjF
ZdB+ZAk7ckecTUH7n88p2j9trrAB6L8hZChtSr9sVa8FIFukb6X/7KwbE2/DMhL58iLIExCNmyR5
kbJW7HeTrV4bGKWMjcYX2FXH1NwQ6wevra56jxdEMXd1+xlUrxlxshe6uVQZyKksmDAEYEwY/9hu
peBfbJzCeIcwnidCQXZK4hbFobl1cVAx86QOd47aiStLcV5sXtpgCzUD0k415K2fHNd2XBp0ChJY
+OuzewUL30LG6V9QQEhvpvDIOVbqK7zpOGiqeFdJxxRBx7BiX+noT9yZ0oZIKGoaiWagu5miF+h5
uuCwWxG2Qs2sfJ+8dqWjzEVztoko8NyBp1B7derbAynjnUaV4rdQmsmolvqe24iESXki6RvGk1gl
L/zA57wSP7gCejIK7BfOLyLopRLzc97jbNPcjl2XOGfWIR4/tCVa0+xpdvZVuWfxec2VR5sqa5BG
dBhbxfrOCJ+mJLE6VvpGLx+VJa/16dzrfhAfa8LfMJOVNwGYyLmz63JW64SOnPqtyT/zQgA466ZZ
DyxL+Udv/fbWTzV8y1h11RMqR8Jb9q1nc2N7fIqgOB6VxdipNolnkxvZMWlYHKbEFyAd/tGj97y/
3vCkXnUcCelG8WKfUWdhySPILdO43gyKNhmlSQQq7XuntStIW5ae/MqtYAPvFdx2ncJBosXuBGGR
EwINy4s6iwPX6XwMaSuj59uOYD35l1ZHXpev2y666A3CVmgj5Aicv71LHTtpx14QqG78UledP0On
EJ67qpR7EYOt7w249gZP+inMz/AdgNUDywJ/Ke5JtNrxXgXg0Rn5re4zvlk2QVzAH61PiNdcrEIR
0UboFOVy+AyG0VMxMMRMexQ7Od1a5SpEBzEec534kewSAnYuG9KAUOgO5TlYa5AgR/WrZkaM0D4S
zRhm31jX+XjjxOM62CjOF0gBxPlrkP3IU3ycQmQRBX2SF5AvNw533X2G+ma45Zq0r9NMCBOWjn41
u4rya9JAt+H07c5NTQ4yspaV7gAYrasMHJfMkvDGf8y0FXzXNLN1L4rzTkgyYzqHhnwISPNtq3sd
6OAqXPO1G4E+yOuq2WQIQxKsfxIFzXK/JgFvVWqfmfXPakED5QsZLW5M7vTogRjn3wDOq+RBaD/i
ixVhDDQOesq4DfAaI9h2FoOs6ZwQv4itiCeCH4qoWZeeXm8mBiDUcSnW+ADfyuBPpyAxDrajc+pn
wYpxsOS9wXOAUW8T/Y1EBJCht2x0k9xfYMxxA7QmcJ7o3/8vGPUdTVCyMzfZeP/vQoVsLLaO9FPx
nJXTj1bpmH6JyD5U9IzzEPd/5IuHK6iOF1b0IgEQ5oeuT/nqhQiuVRM+FesNKSSaNaq8Qr5gCsHr
gg8IxzfRSw17vCo9jGRvOS6/DxvYcKdC24szLgCiSaJTurxQyQbx/Jln/8CxKWHud/Dk0PoSKMSL
NlwVaky3AegX+kQHFQnhNDkdeAafalj+scVOInKNC2UE03ZbPNBbh7chG/A9OyvswvRpcL/u8m2G
wDVAdONLNRq3f3a4hRmlLMw1ZlIYruJpEolJDF2DlXv56jH/x9WJFDO4Wi8xdgtImZR1vqTzJuIF
6r4taPDIJSnL3guJZoYwa7Lg3NaTF4K0VnDv70pXvcSpQx4AnQjlc6w+ULestOgsMaJYXIOG1/sz
m5gMO7SNuGbMCtQUlw3idE+yWH9FVC4Bv+Fnr17j+VGXvyr2lX56UHZCaCn8Y2B5ZnNmaguKWwxP
OiAKEOCbqUEGsNnJxRMjeteiPI6P5rTu8r9B+cJnSiZY4CI0A7T+a3kEcjd2+/oRssIAZ6nyp86v
ZywHFKzIEzU+YQT8gHbaSnZlA+AOTCYbPozfuf5Qh3jV5rvRrebzWL2bGjI1IoPr6heLkoguIPZ6
OI2oT/iu634N5REqnp5/VfYZB6JnWa/T1t4F+l0qPtWYMAYTSS/ZzwRgEg8FHDVxLrMKlXhggOHp
E4CvupbTi0CEVeJ9hMrGCN9V+tCk6GfInxYExBRWnkS9dla+8klxIgvEbf6yrH08n1TjdQm+teol
m+/ij3akhw3CQCOdO9nYpzn4pOjmVIk3s9QpOyRVq8y8sSXoE9urp2oH1JGm8qlDr0ORpuHfFH99
w9SaO2WNNI9lI1f3XAC7DgmIAUKU9Xun3U6yh0S40QJf44hCYVB2jyYAoIM6KqN7PPqLuiVkVVT+
WvSJdlO6LkCwJD3GifVmFe/sAtS7+AlGjG26yUmHZ7OaJ0binSQRD2C7SJqRrW7kfbEboeOdvfhV
IhIuIDmK6Nmjany0MNQLmSyZ9tujELOix8ImPg8LQ+TH8gl52KYfCt8vRiME2lnEgnOQiNoJiSiv
yO7Bp52VL2WHEbY9D9P3zDo9b8R+pPGT+lyG0anxJmSgMFEFnCXUAqE0QES5SmoIj+rPgORELEJZ
JYHkijiTi7i6ySV8II/TYcjT8Ttt3sPy0sovLN96+ktSyEpO3qPlxq6vRF8TrnkkSwK+6PMbnKSE
2wgbEJl5LSycs87Q2m8tf4St27PDwWVLEc50qBqOBO7WeqDeb/wxmsETPwsAK/o1BdiyfxFzfS1Q
W3rn4QLCU4mYt0KCq7e3UL22UJoKJ/PwBsPWLEfMfihgpe03cKXBRMCbOJIHqY4Nq2QBiAoqK6M5
o62X2hIErxupPSsVJ/pVtzv0vYjhuyexCvS+rfgZN7yJCuBzZLzBxVN+N1cMmvm5kV7rWXZ53iiT
oal20U7d/BIwK7afsnyRpZeC5a/Q91a27z0UzM4LEVpQ6Ve13waLCJHedUA8sLnEw29afkv4D4E1
+YsXw5LmuI1wN5G1Z6l/an5v5HXwVUs3lFEWn/M031IyOwbrVbPWpGMsUA7AHbF9qGuyt3Y6tFOp
Fx6Se+zVriYzhyz3Yb6L85F0VLHbRaTNeFh24kOVXCzdy+YNxcw+VlCwt4NU7+p8oxKu2p4YhOrq
lqY8uqgteO8UrOvGh2W+xMbdQrKaprRkxO+a/dXHFJcDSV5C2888aEQs4uAjzFDozqb0kaJS8aZ1
He8y8WJ9KvGZdjC/XrweZ5lLV5m2Jjo3VL6l6LdT77HFenNJkoeEUY7sPhAFGxlRAOaLmiEE2qu/
IgQ8HBGhubIfJaw5EIZnOOty01fwWeu2eCGCWykOYNyCw8AuIZ4ytFhgHn5W8ZbsSpCS6iBlx2bY
WPmaIHIy0X/ZAnniE4fHPf7BJRZF6955UQxEcAlDqDuUN9vYUFfhpQXwBzb23MM669C+UmxnJ1qP
+oeoL7Rfo+Q1mY7ddCvNbW4eQY7gmagW4YlanB1mnPhWLGtTvSb8+yUvUa7HbpwSAsXGntB1uu0J
OljPxHTCmG1an2+bz9PeTc5O+q6AsmlCHt6Z4lHcrAzFFYOwaM/UOTucOQMDZoCfVde0yU1iXRUH
LnwsoQCbAFsJX8GEJc0WTz0ZlwjkV1OXYAF1w+bQGgciVzUD19QTXxlG3H2PrT2UgDXskYBi9Inr
iSyHYvkjjRbuP3ZuDa9X05lsOMgjqjvFqfyIyXrYJtM/+lYIBSBt0GXbTsu/xBF6DjpEVXU9WzMQ
Ii9zvV9gV9jGoJjQWd0XEyp0PFlA+kp+YmLAakgNrsXTgIgVgmtkvfThYpKjIj2C+nsmZroyWXVI
VwzUVdcCtiGieU+Z+KqoxZYBFWyxRS6gQ5gwV7JymHl8RRSaXhOiOPxaMtYmOtjOWG94cYetuRuM
Tc18siJo269EsBwbQHE24x0dW6XylTGfQVtrbB4LU2IPwCq9RDQeSNk6yo+YxjT1LWUZWm7a8Jtw
whjVXqx8ZnaYACJGNJhajLSdfPOkBWLm+0dkF6WPRgN1c06zBoJsZl6MX2saPkJl0zAR3gn+wG22
KuOfdoSVq+U1yyV5R4eWIQKKTuwV1cL8w0BCKW9HHLEtfyntPi8vTkOeFWKaX464Lv4iaIKzkd2v
4JUXMPzkcQpDa0wjSQgV6whMeZggLCPuN+TVY71DTSS3j1Z8KdbmO0433EMounzD2CHh6fC5Tfs2
iFyFYbYJLokEabEi3AQLz7ce/EMggYvSgsY8owQXF7iArN1vC5ZEJvXgPwStPTbmd0OERq1+aSnk
OAWEm3G48Rj02WZ+FP29zc8y0tSxvCVorzI0/C0HJ8SUqxGYRpMLVXpH1SVQN7kJ4si2cTQgNtcu
pYX4kPXD6lBffRN1bRDpagolTm4f677etITNiNGM1CvkLzJCCCfQ0C2BdItjrn2rVWg1UE7hfyYx
e01NkGP/xjINBNegexAz6hYI+cV74tgog1iR6tWY/cxxAvmL3Pjeusl65ntcg1bMK/QDmuaHlW/E
l8LFLrt4o/o2DWgmYNbEcbqAAHWtEIawsc/dg9iNeHLjZS8I7zJ4r3ggpBn1VAWvyu/Oa4OKzp9A
feAQon4/Vn91yVflySRXWZcJdY/BzzS+9uhHHJLN923xZPeptVtcvYJSYQOyJA6wDCvqpZheVY6+
qHuz9edzBqqOXF1/x47thtpfvx5BZUsMWOdw9VOzpLYRRPRI+zTAiOG11ywSWmRZAf2jFrh7C/tH
h5TEpP9BiM8dfp2M+qIqIFDmYxkuTX7qKj9r/4ritw90hlvk9v237exUplvmN6UlkudZcAbvNN6K
jxjJPebQfyTi8qeEvmWDrvA68HhJn5w5NRXW/TbRzkm5rrt/ybgfyzNLpXZkVuBu/dVMKNBrI26/
w1ATqX4X7D/hW+SvtAao4XiFwJSd2jUDRLmiRrJBZGjsU04Snf/f56HiHRJiDUCmahdue/PTCJ85
xODIC+yIIGncv1AorpQ+avJENBPERvOlYc+Zp5tnuyeVpHkR2oaJuLNpfHcUP7Z9VnFK4BH0HQly
X+X8/bwR63xD8JW6jlkmwErjei3FwlAByKiB52wZTgF9lOZgUEajBw9b+VsK9rENGo7VEp5QoYG4
5O5Pp2+mbbcd5z0RbCle6zE7D5EYQIoYVeRnW+9SaZNyJNGpjYD+PanvHX62/CpYF6kA4LSRbMH7
fKAKqKtzjUewHp4Aboa1a+MPADXRhpzqa8RUvM12Bfc1bsQhnzicP8juNfLtNIDyghhPTyouxbLr
0n3Nd6j+y7qAf0XoDHBaV1xi+ZCh1jK/YKJXQ3dgaouvDVnaUZOyU0HPI+GnEJ5V9cqHNiXH2uc2
nbcCtQn6dzlCoaEIwmSNWCFqPS3CzgSZEGIXROHELRRaR6eEUON0/kiR6I53c4bb81gD2oHlKUC3
CGEnnH5nLuUFGZfUvGagJ6xiAXuZN8xbgvAa9aopZEAhm2L6YOoSsx/q8tGXwiN0qDj10bs2uY0Q
ilTJW7UcrPTYyix3DIfzeahO6Fc8YGUZdhe4Scq+SZjAtfVBzHZPAD1AhlEhAbyjHQb4V7EJZf2n
+afSap/tOhrP4BsXCiw97j0F13ixTZCAW3icZZoItO7W+Is7VtSMbVrC3HjEuPowNxkWWdmfNGGm
Kj8/20YLD17E6HMiKDv7kqnfkX3lkZzUHZkNGxtqTCfjQ1/ZoBgflk9kx3iMWQxlyNH0Ks5TLq4B
scL4F1U7ymMECUOzG0+SvDopkMMt3Eyl/UrO027eHWfL7kei01BsOyV2je45ILEHPo7YeI3yX78m
6CPgvJ/oSwWz2wTAiNgChsDmeLexqv3gv9zALrKezD73Wn8Uurg+32jIG4a4ObXlj4YsgrypHthS
ewjIvk9e6YkBckM9fuPoJ1cE4WwJPj2CfWJUEAyEfIuabJ2rhG6pqGZDAb4slgsCV5zpm1ql4GtG
sTOMFy0q8QYh7bGFuu4XjpEz2DJ2Jn9iAWQoTxVKAS5Z681BzBVtEgb17JDE/0Lnqirz6kk6hXbp
na25HIL2FPywX/Q/RDumJWOvzd8BmLdw1mGnD9IeGJW2lBKTlodus2HIY2IcU4LHiFrAtAfI/R/s
B5bCrtX1e1a4FYEEYlltUZI61Wtb/pvfG/VS1utRlPkwY/omXU3LyUDr3342qDbVd8tlx8tuoBiE
/ublMz/N5bPworWhQeinHtbMKb0aCMiDH8fpSVmxV3BiuDw4tf8RkcyorPI1JRlCFUrHFxlCVGKt
Zz5LDwnydgZm5gL7v7HKkC+I1V4anjBJoqqI74en4s3WmovdneZLukHVqe8I/d0Ao3DtY3U5MTME
Ctb4yIXgGeqB7+2dHATCJB78bvJwCjT0FmsDvLAkwoJlO3pG/XenPP5Dp523DtEa6SKrAM0cZhEe
bpKYo7XjqqNzJNeC8+tKyj6m4LMinSaPUWOqXmoEr8xMDAlG9jIFwJINSsfslbsoBRrKlcCNQIAJ
z1k1pMmDyErY3ISka0R1ohin/BE7rPL4LgAwkM4QROGhJ+3WJj09PgYO9u8ty8Dabg+pF3rxgpvg
16mesfM1J3t25Sy+jcq2ls4CUOKfnIbOJ0bO7gilTKEd6yrpvUxNJ6YbzMrHuSPh+assDuVWRuSw
if6pMdQvZ87T1rZDgOIm+Yn7s1S8gXHUxnp+zvGnwZhaf5XT28gGLJhqoeuMxydSDY4bDXEaYH79
oeiBGx77YHHtoXZ1z3Z+/9v9QeRT6S/2iUwxobB4+FCoM1SBfbf+sh7gULCRQ1S8zbz80jWVr1J1
mtMtA56JQO0cDF+S8VDzCWp9XkV24M3hb2I8pLy8Ex5X9lCEa/I4G8Exj9KfmAzz+FfuXtp/DLtQ
arTL8629EensSuO9555ejBuaYZ0gFXMfxGdNfZGHQ5x/EW+Cmmba6NFZNX0Z9/MSsLvFF9gD7oGs
I+DjZdS+BHnSFpwRjN2m5ZGqwWCU7zApE6V/iuXNHyrp7itcG2j1kWVQ1MrlVkPthLx+DaKh3uEV
ACTNWfGEwG6xn638yjZjGURxbEYQJzSBlUdORohjSBve5+hXVYQmHH/NR62fnWInhp+puAoRGHKj
YdjP0dVEndxJT2c+ZLW86vI3YkIRL+PjGZZ3ifFeb2ciS5m6rWM7fJAVbSY3JztniwE0yps33oAX
cQhACW91aS2OAEZGB9amqTfTd5li4dq3E5AE9WF/0niZ2g8NdZ/+Uqe0hnHzbauBOm7GkmM2+3BD
uYOcYJjdAkFcD4Xka6K5jJvqSEYjyQfrsHtZZCbco2XfevMeR39x8j5CJfTIu4AveUQaSkscVlyd
/w5u+UylVDz5vEL84mH9O3Q+jD0HxrNFoNjnnM71ZZFc3jcpuZraRZLfdKg9C3G8UNxm7d1kOo+i
s+DkxDLkpG8tisZUu4bKtrO31ryufS4SWPJ7CrHCRt1VuA7MS6bdu5khIv2Oh9+0R11+gQVA68Ta
NmF+MxoFdvjPlLZDe1AQPYPz1q6a7pzyS6zpcnsLrPvv52QaHpmeXmw8mhi4uf+Hlm1GZ3HFxjip
x5zrPZGe9BGVZ1j+WGPcdr8r80dQSNSOrBZoL6tAHtDQcgY4KmyLPWEHsXPQhNTCJ+mkRIvTHIrs
s6k+ekyW5dvAV6Mpb5eKApDS9kcwdpVZu//rDUs85wrpUtHGYu8U29OmZZYhgRXt1DrZxYi10bRy
OFEsEa5t3wn/ETyxht5u0EWjTMZQiLml+4t4r3UGkM55Y3cinE9SvnHNWD2QtoLQQhjlq4dDmICd
9asaiy1d91JM+wPMPWeBAJtHBOH7rr1U6amlOLzcR2umUy6AaQO2YaY+WZ0kkTr/YSQ6TT7ufwQ5
uk2BrGh8IUqKnx9lUjfuA8ACIdNw+bzau6ym3tI8ZdPvWw82Wr/UBcrytyxhtslwueeA4PtweiVj
nnwltAZoC/qagQ5sUPXEiAFViCK5QSvGzKaXWynagh8ZzcNuJkaJX4Xl1voeiJ+drB+tg6ReadUO
DC+Bigqp8DRwhC0RvRAnB4w5QkkD8hZrqGK2tfk9W98aYIGaVq4qvQy8M0b1DuzK5YiclsoOb6zf
xHI9wI1MxSMcNbi5ipR3InBNvkZY4UY/wuySyTldOp1BnT4xItTXer1TEscdMEhQYU48yB8bAlKU
lVLnHlHmfDITUCrRSiZ9Kh+2PpDecli++f0F7OBwobBrywQ6Cu09/OfIs/eiOhciTPr+t5Tfhuaz
kPZVt41IrgDGRN4HP2qSzLB2enOlMX9PxckMX6EPXAWap+doaCpeKkgc6jeQ2rA+4FKU5Pc5uJjF
v7Bh3EmPhrTva6wrSGrwFq5lk2XEFfBFSOrplzRwU7bDZuaySDwCWKZrnvyKHdjiFLRJ21AghgN+
56z/nYCNUsUbxofEdAnjrGg7BNuhto4y195gCgdZD17+U1gsl5ixlKAZCp1wM59l7asF3wleoVIL
MqJmFnzZt8rItTmik6Lzgw5ihoiwEXG6ZQOckG+22MY+oyyjbtCfqArH8udAmi87pUcmTsNv3BIB
998Y4DS7JNjQIAQ2dE/ko5AUVukIi1mgNH8JaA6bX8L8YThusuxTSWJY5nByIauRkbqRT4MI/CGx
D/sO4ZIgOTxTHlf/fhoTxUpLCom8MJ2DLfaT+Fqq9NrNN5CxEkQ1sq69do9X/wamf1zUyIbAjdb1
NtpN+iWr3urgkDpnlJp89OThYPxNp0EADULKvQQUTmSfVvQa6z+d+rog29NdwIK425rZWv3J2Ow8
hCw5dhfPJACkETumW6EMHW+WdtRonkwzdOLkuBLj1Wi0HoGHl9h3Ogu6jOtWI4iUpSkGeG2R1GI5
gTAqwm6jKgumQTSvHOP7mr4xBN8OtzbnSzO5OQUN5QycM73T7xzyRUM/+BBNDDCsgkD+I0Cf0t+o
51iNzcvoITiJvNSC7PNGaDy8WexSkAPbcDMM/8bqLWb9sE23yl9Fp31sXBEn4/31EjbeUJxPTNWN
vNJLdmWfNZu0CUAskDZEhgzuI7ys9pj0zxTiaOg0f6xf7fnDJNhRpq5p+ZdHh4JJy589rfyduxph
Hk9rAaLAiC2nwAOrD8JWarVcd1GzFc+XzSoaUypm28uOZ83r1bNaXqFEIPwZtHb2F8oKcaAFNZ/s
fWRtUpcXyhtxDbEvRBVu4uozHV7E+Rqg/CPO0f0noafQs2eg/EsTzqQI5Ud74tMD5UXFR+f81oAR
iqIXRFCdO2kVVPCA2n7wM8taDcpNa/BzTjer3Gn2FWNCg9Uh1MlavBUTvB8kCJ1l5hvpYhz9yZ7I
JCLZPueOqwsPN50DJD0K/N/x//vkCm3LO+5TnQkeg5qkIQ7Zg33m6gPmgC8QuKDOrVuf1A0htPNF
WpPWP/i59aVmf7DzZvJBnECIXF/Wr/awjUvahVFQ9SvHCUEL/YDro8oVf26J05+ZEZBTVvJbEPxG
hAUPeAgRV+rSr+78xeVbSCQCNz+fq5asCX5bkZ2borlRes7M8Z6yoWImXpR3MTVq8SNzGVnayy/a
srJhBYnddLo1MNlC0JVNZ8CLHoFIR4kbuelH8UV0NU49XSVEh3SY2vFzgMMficYdcYQ56LmG04zz
Oi1w7BPdVKBazjBNL4eSMzDiZIFrpc2PAg7ukyLdEjYsFndsOe9f9DCg91o9I5RrLQ97xe1NAhhg
v03THdMreb+DlHMCZO5uEtZuuk9qsPjwS0G1m06kApYYH9ho1Fc92POWS0+etojh3Jl+M3AXB8Ar
Asi1q/YnWIC1W+KFeOsjcpaEbYRQrYY9BMnol5RyxmfbqTovIAFDZ9Gi+4GCW3K5jKAehWEFynjc
CuKgi787SzhM7fy9DUU+kQOUgTWGV52mYWTzUIcI47BDbkyqJwbrqhekG+JPswL3h6A31DaCsDSv
ExHrgizhrBXwbYM/JjvOfIu0XvKs8+oCdpgHmBoTVq/hCs8icblqlEkUz+I7tMD0uj8uKx6i2G+T
mdFedTVUKinmzXkC62BCVdtPcz7TsLRr1Q/JjzeLcRJARp1tgg23LvyeEAkpZPrQTOqlXInkcq8i
ri7bvsfih+CuL4iCAzMN1kHzUGmlizQ0lyTuNBi3Ln2IzsWmsYGABu0vBHJM363kwpfmEegXcFkg
/LBXb01wHtyAe+CpG9/A9isV7BFyzUOyTEEPaVKeoix+PPLj8P2Rf4i/bysOjQhpKUQWw0an/eOf
8NzhBYP31Ky9HR8mA6hyBBVTH7N2yaV+W1oUFJntZlRrpHGHNkKecwE29NiLXRpd/DJCneilrrlk
O61COc/DMdhkqTN56/Wb/hzMH+GsNuOPArMfn4wMp5+Jk4LX871yuNlLREKsZmAcpLjykzoAve11
QE9UlgdxEjQWSUh+htTFnr/VkU+CisPQehQNhSEtiiX9W0ovjnFJ9LOUHyv5zypfNRFnBN0Zfqb1
79SEZMrw7EaHNr+07PUsnySU1HsjfS1y3L8bAuQZmQGoY5l1lM8xR4ue8goD5fC+v9XVqa5JE/+x
+YPPy7JbUBBkigC9GnaRDuECE/DKcXuNIYvbkb9CuKYUjpYMS/Ch2AWbMLtTEkSQT4JQuTsEwzXT
BLhKnmy0kE8Ae0iqdYCsJ9wtdNhgCOIGaCONtV2FPkq9EX6shhNIzpTwkCzSrMI28y2r5qCcN7Ys
bUXel4Ei3+S44FcIJPISRoe9gtmelKsJjr9jmJcZrkr3xxYoOXdbTIKYeH9gwciFdxF0UXrWQyFy
47kKEhMikhjCvqygJDsQ0V5m+ULJtTiFj6y2oWp9jhV2kXdS4YyGkoWvXtuXzQWiXq9uOGYs54vm
a/5+aT0nLB5DtNKoMYb77NYh26XouKp7asUgmILxAzchwDGI3INNljQrEEYmxhf8wzU2Z37mEHNz
DA2sqq+GKf2n8TYWILlzg+K2hKRLVUonj1rfQiVRkEhyW30QmxBVs8a4p1dwBWfszsbJRNoGx9Oq
2yqhb2hnSGuSfuV3SivI6zVttl+koTyT+vKwkIJm22KHm0M9EjwoliNMxjNRKYg7u2htDd3OiW96
i2isg0nfZvyIIxcnrlm4bn8UP4vMkc9wZw8goKjihyrD3OsN9hfrnrAelHzLYh5W6S2YpC+p2lK8
wtj82kp34qfGdzs449AcYyIyZ3d00HsTS++YaP1Vet+y3kO761sgQUD8gcH4heXBk8OdXj976a9K
XoHDi/IyoOUIAcoNpIIKTCyQgT92p8BCWH4es6dqM3ES/9mC2WDXFKoqi8G2mf8xm/I1su9C7JrP
qmDh0k6SwS/RcrUPMRBLjdvvFvB9ZI8oQSkDEjuse+uYDX9VfVdRe5CPxbNF1udUeRcub0KaUK8T
7MioBQtreiWSD2nj4IVE5cO3jzeIOY3wkq0a0KbJt08EhW7T3VXiGH1O+AVX32Pxh+kdJOG34U+a
hzdrvouvozHfx/hUwcOkG6fZ6Co2M3oL6ewk4VfoT+EaTZmOBI7ThrDfZOBCLD8akpMk7iiMkcgB
i3itfZA3IY5TRdrDOTvkuBCdDY78Xhj4QM59ANMZ4okn17rGLFftyDStlO9YY6xwDpL8bIafXgN9
LBokSiT2tha3aeVWFhJSFJFh9GOTJ8Y1iTTlnonruDuo9S1QT3VxDxASBAR+CUo25Kod2SvorCEK
q+Lt+AfQGlY3gAydmz7zNedMCiyyLZH1aKzkn9l+sklSSfuSBwB+P+b8mahPQ+48o/nQYA4IyAGW
nI+DE5NUABCEeFXAnmH1J77TWPoge9KdsHkQPISJesfxzBfRTXsZ+BNHBb3ss7HV43Veg99+2tJn
5fyZ+oFToZQ+AnQVViWv5uKDT0bq6DtmicuGS5mczYpvvmOjSckk2aQ+LZIEMUDJaGjnUebE4Umz
dpbxXXZPndmlim6LBOBAHI4HwAUuTjPsqidddbkpbBoaZdF2gvYxebWLI/9LgYES9IgDE4OtfaiJ
xntbrDSPRCkrAofxLHurtLuU/RdcxlrO5aCxxKQo5X/jHOU4ig7mh8w+ZQjOsu4Ay0DyTwHoSEMQ
gpHE7WT+FfOaOtyFjIkDPtY50E5a92oZfzGMQ9RdIVkC0Y2AlNC+xOMxCq5h+4YVDcDbD1hzzEri
72WzC77IvBOKFJBFiAmugrR8BsMpMk9af2kAgvLflEzTeds2jJWd7Wlt7ObKP9sjsjT4RaDpZqyb
SVyhzCHkJxGQAHJn4wW9pNh4h1bFRoW5r0Ca2SF4vqhEZ9XSQ2u1VWN9TsbXsjQ7w9SQVC5+YaMP
yV6J8MYQ4AGZ5zX+dZR8bBRowgvj1kYqhoP2mDVg1eTbV0TkRLwM6eJArv2r4j/HeFWbVzl4c/7m
9ezBsTBEdiuYpVHAfzT0Mqs3OMg4Nla3gUjYbwCOep+EIIuOAT9wEjEYVFP4EGsiPsz4HVTP1Pa4
JBJ26ZVOaXH7JwWfQr1uDe/aclOND+HnWzix1O4Ha5ZY2NmHk/whRd/R/E6JzIr3E9E2LwcPpYo6
uLULJgKcZFjvnXvc4kw6TdPVmhM3H0f3DbYu/mvRiLbvWXwtmpjcjKeeE/a0qhix78SFIwbB1Lcl
3jr4Q81IOinxiiak2fxadHe5eQAsMIetFw23yGZEYl/KnxRduPMbDRf2teaK1lDt4UFEuc7FLL10
N1X+iFr63Y9R4aPRPY7jJh4Echj6pkebMr1Y/Cm0cqxqGte4a1UEAPgajfhK9rZn4ywJRmjzhqtp
p6j7kcRyNLqkYmHX4D5zFe7qJxnb0VkezwEZKRZMIEQ4Aom1PX62eDa5qMS9DFqARGstF8csI3eX
84yAz/BXtSbAc4x5vBuTeSVIMFxddASw0kH7ICmoCTB7fcsBxUbnquLdAViXfqzuc3HeQE87uBab
DWxazjSSENxpme9Zfh0BEscGW8fyNtc7ad4O6muOmS1pVgaFBa23kPB6Y2by2i90XgRuEuZVbhxf
qDwW5TZjqgRmVzvHVdTBcyD7CwNa+GSrB8zNevpTqd8Wy0SN9JG/tRC1f4iBibBJfCII5eSYtzuU
TEN1SKQz4dirBjOtQjkcWnVOS4M6BsSA4nvXYsfVaE2Kd0Hx1fbOanbCrQWKJQS/XcBXJfl8cGLs
KokcEF5zxAzSh8CscDusbKgHPTiLTyJUv3LrUC4ETML6z6cybrx2/GpN8jcZvSznEJhHvt45uuB9
QKvcoFRL0Hp38BK2RIRd6mvILaTqTOd2P71bqFvIaF+lwdcb1HVxnb3KVdJdXb0UKsvWi/gFkviD
ki60YBC9yhuUGOHBMBscGQhbrOln2sbARyzzSGMvwMluSlJjLV1aPBuo4xVCx5fKj2z4hVWheely
zWBzLmBwWsid7fCA5M//kXReu5EjWRD9IgL05lVlWN4bSS+ESobee379nOwBtoGZ3e0ZdRWZeU3E
CckAnFjP5PQj1S8pzFgDepSvf2f1QSuuk/4ZIGFT0cS1dwoqtCDSO7i3sJ9TCIUNee4Lq9w3c5KY
JgYkBCVooDUd8M0GL7qMRHdSfgvt0uDrjxYZ02QPI1Kc3BQGuHVBwPyJzdUd1O6bYbxqeZ/hJ252
Y8Z55b+P5UNF6yjuWpWHMSOxqTWQrjOq7tito01AGcdhWiL1JqxZBL6jCQ9dgikoGlgygwVkexNs
o3TeJNdUZlY7+3JsMtE4XOOxovSme/c+nWgv8eYytkVrNwd3EJQbXb8K4YocvovP1ukxH1W3Jvxy
UvyBjOwqsDNziK7c7J9j8VIsApaRQL0qEo3HdRjex/6Z1u9S9hs1r8zgFmLfMFZri9sp8pA7HFFT
4T7aNuUzZz5NHsO/blFRIXbv+xJuMfUxd3teniAf+tWPjac1I0aJWRLN+6hnLHBevnIkzsjQCW1W
PmP9o0PbJLcvOd8ycOACz8KPyvT2HVKRYCMzjyczl5MbzepvaS+mEBPp0gKOqK4C0f2f6vwo9Xfb
WOQ2wIH8nKQr+41mpTjG+h+JQDMbK+G3ibzvbi2MBTw/sfz1gp9+OCP2nMRHam0651ZibCHxgenK
F89ZWSJJtlwvpG/kY6g3YjhkoJMgsYMmSwuW6ClG8bSjGiifEcryMTnU2cYsxMa7G5/iRcT6MTLH
xMCsQKOiA9EZ3lov8jffJOVRsmnt9B++mUk+tChqfBvVnopHYqmU4gbbqvleS91oOsrao5CuGt6G
mPoYOQbbpaUCHNFYpDvDeM+zj2TaW9oeQ2EVv6ccYYV9RnUDe9WlYtBV17QQGJ26ZjUMp8JCueAs
4+JOBEKGEoK2vIa5/b8ViwUJh32abMT8v+F40o2lSHyJSR9ZtM2nnQOetD6FDBIlaUuYIBUuwSUg
naQj3oMRqzMVk7OLlGvVAx76qCseO6ETFbtIjq/FZNCu0EbUUbNS85/BfJE7P48Zvi3yRdqeBiKZ
GDGYZCDTEn1quI9x+4LS9VwhTo6D/dC5Uuc6HYtGKBooiwv/1CCBovr5tt7jra9thaNfabg3hO5u
bROeqa56/S2rXE1+EY/hNKcQEjaqHQC7S9kmgeQuYtURlr9V6F8YlUfq6pdav8GkJA5p9nhW95v7
V7j7jNxCmQ0Od0OYX20LQSrbinpZP6x6HTFi85eZerGMI06N5JWDIJGZiDOAKv1/k03H/l93wBxS
PsK4Raf5GFXXUClS6BmWbfWZIr8Fyz0cWNR26oYEAjYcawS6SBnYO80KStM7iT+Ezq40jUJkO7S/
lHAISZns8sOG2SWJkP32DCzuUc5Fw11l+uGSWROMjEOYfnM9BOnNgvwj/WOuxP2ObSuaqoh5r+JO
cLRuvrwveIhNlsPWgEvzY2SaYcG4Vqoz4qlUXmUiUHNBBKezpIlprL0FojHqbFrxaab7f1V3EOIA
iBDItfmc/l1PRzEDi7IPi+wF4WmagPMa2N7SD6NnEoXlGsvntE+bS1bcPAPA1XdTCYDVoUCkbjK1
q3XYOy+7OGlIq4lFJj8oODDUTOM1DpsghC52bPQdtVJacwhhTMLFS/zYl0xAEPINRxAfgP8QC8EE
8AYNIBl+Cm9rU4kTyFAxRZK5dhqWPgNcD7bTVHYZKpV9FUIkEjMRXn+0ivho+TyXk3kcwAuhPC3M
dd7trADQ292hKoAyUFDFOSpXAct+7ZDzYHuIUDYM+Av0ey2zMZ3BmWhnkkF3w/zSxjnuyGQ+1U9Q
Yl76Eg90SaJHojHYWkBLtJNTW0OJCzJG/K6gDTqM0wSLtRoxidQ7v2QMcdLMd6d+8dLPAsxK7Lo5
IBvEoZryWbWYAty2/fMxWVMsOfOpQbGM0gHXrdimZv5V49MJnNOgrMelvnR87PI52qFm4VuP32+Z
/z+dYdL/6EKrUdmLqv/x2IGhkiTvEk+1vO2dDfTpiCSnFFG189Nbf+JnMGFaeCXBs/W5zhkzLjxK
xFs5R/OYf4u+swUa1t0iZpWS+gVHWS52+NNhEakjrByHV05zR/08SPcJmLOlPcZk4/tnNIq2vNc0
4aRmJOJvQ5Fy4er+hrndoNyb9pE4z9pBfHrN5YPvrYtwbzE8nFUg5NYo2N6a/Cfm+p7qS6kvdO3X
yv4yDTwDmT3LpvmMyruTvFTnJr8FC789k9gwG5dELOYfMlsFoXM00TVYQ0a1lWNafbbtXgNeE26t
iLZ0ibvOy+4dswGlMv89RhqPBsiFmW+dNAMjxroPgGrOES3PAb9wymJlmfxFy0yKmX/QbHRqAq1x
jW9WrjBr0BhCAxKGcXPBi2B9MwJimosqh7wAc2/Ztzq9JP13OJ5y9acP1XVTX5pKY6UMDogQHt36
SvrdRHwwm9qEW29iRVAoN/lqon9I1/+uTjZj/lWQr1LzaaA3JIbcZNvVHYCcadXVzncd7UPlFEuA
N0CyGCOLPkVtv3UMG+NTsF+a3q27Y5OcZUBg+U5mBMowy54bWD8in5keZ6WXCfiyQfHFS5m63NdR
d+jG3VSjt00gHPNKMTeTwWAdOAJMajCEFeElMP44FGCmWDoZ5T+e/8tpgKDul/RX4F0ZN9vBww6p
/3bUzCLhsWfxGKsf0AYM1pB1TWXXb+N4005rzAWz8C+pERE9O4+V1vdQrxWWdfjg+wXps6r+TPgH
66cxfEnpVuWw6EEMDteOCUopU82CWtCR3TrZj+SdCmNZT8iRWH7thNdVxbRTrjuJ+9rizD78k1FJ
N6ZHs6yEvblsk63qr23poRrkxLhYNdYxri8DNUfLC5ScgfxpLYp5AaU9T+ExZwRMkyAYHvhMhROg
l4H17cjRynbhCFTURR65gDiRdc8eq3udbS1lByquKvZWcW7fYBKiRQAPU9zU+sLWv8BybqE3J3B8
yR2KTqrpD0N0HLlf5JaAHGpHFtXQ7t5bKsa8vNX1+0g9X1+s6uJwiWrqCnZgypAuRqMjBlWldDFU
EhLPVnsIg2qWDh+dzoE1fbPmF9DuBrUM8ny7q3HCbaC3m2RVn/vug4SFGS6FjFEfgwncgbSEWnl2
rt6Iv2AVIRAeurPl/dn6fkIfXfSI+zix5GB4C4qjWi8LDXECdddKj7ZOe3KGHWzNkcU7/HammXH3
jH3Ou/pg08irZEx04dFkWl9kZFEzzdPWUr5J9YNwYE+Vqy5IS+6wfQG2OUhoHSIhKqC/iJdp5kJH
F74ZbXhajFljEBQzJDE5U2dYx/12MleOuTKzk1ISsLsxpZNJB1cgNn8YBonkl1RaZ87WgN9VMyBV
agLQS2hQNoANNH9YApsDJeEsMz8VTgHL+xD7MnC9qFOt7D3sj0A63rR0P5WbGFNJgnaH1nvRa2f7
698HOF6x1C7I/4u8vexc++4L0gtXjOTtkVZnCvI+pMyZK1omPb4KP3PEiyNj5ay9p+J8hUhdarDI
vBKcjP3SMvDobf3gRxDnKsgA+SbDA+lo735NpPRZdTZ1gzIK9rljzYpFmx6D+lLUwi1kblqsHKP6
1L3v2v5FNjNvEARayL3FqaI3R9YgdkRbO6dGhl4FxlYbmKbjWFYAIpLCRND6sBk0FuWXhhfG3KX2
o3gOCfRUC8cQ/YUMYo9vO4ClE5BH0iJg8XgsBx1aBoaTjL+1dvawCYaf3i6ZTuOgoWfFYsZSpYLJ
KSzU6ba2D9OAPHxOVRrzVHku2h9cSfy7NSoEthuhevWVrU7DbRsnk3AroedDKAMdl583D8AaEOw0
68yNYm5SBg4Z47GWuVnRk08GjtBc+uk6x+1m78QxWjsLZcl65r0Zn+QO27RHww1WZCKBtDdYK2ms
AaaR43FP/ZIyf0Prn1Qg688sGmacL7K1K0h7mKM87qwPTzTqEKBYPy0caMgyXNmtdlHDR4Y/yMJ2
x5YxPEHtG8ND0S5r+4GGBtk9ryOWVme8KOENurTD3FQNvEOhfomwFk6gllIFlkDLsBT4UzqcpfYg
xw/0qvOAOTOYqXiLrDQ0T/UsWGIZNzCYG7PRW/nNnEldsGxWtn4IaLtXur2I4iM1ewpyo0VsLKOE
EbdEB13TwUPHFaG3wBNxuCKONuwAiTDYxw+WZloI0oFqzH4iQ+eOapOTbjyTnFfJQg4cH5PkhpAC
pq8KAtQDSmDtArG4iFnDQ6WiSAYm/E8vFPBKx4e2WTKxostLE8wES997DBpQ3sPYrsBAEdLNtGll
7fV8b83v9If227TIATCyK8EsQ3yO28XMgjdANTSK9XzTBTcbybvkzHuPVKVPRIZk6lK4n0Uvj6ZM
ZTCrHiqDUfmjQfrgr1jaFcNOVPk4USXeNt54Hs6p20jjFkwtD6MGUw9+mmGtHp9EBcJ1lHvE2aek
c3NB2IJK5NyTdCncf8Wlz9kVrbk1Xr98EpNzYzLEqwMyG67tP2Afcl2gtiwiLeQzuQxSexEMJ3gL
WFl9w55lWPxzwPayrS9MbkZDa4gyeKOOfqOVXMLNo3nmmewcYudWXXxmZfLU4IPTPCNihBfhG8+c
NySYvuOIYD3hc4DyiRvOm+fDfgw2SUX3LEaykJS6Y20hfnC1ATAS7BCiakDP463HXa20Ln9siDR9
+hyjvZ1skaB7YA7slY3QybzgHJnVDRu3nY9GHiJ4qm1CAMQGIZUHFhnM42X1ENVMetmJ5CA9sgKS
Mn8AJsQJKv+e4n6cN8hhxHgSiUofu1P6ngG8c+ptOG6EAVkpF8LMrNrboj6H2oZDpnAQd4Kw4XGt
7jX+XH2bUqTLxFeWtAsbx6JPQz0w0lmx2ueoUrszWRzFeMnbaDb57CIFmIJlhGRwXiCa/18arVAS
8e0NEEYBqRcL6YFLuavc6QYp0kdlmg3XSgdX4u/D5jU4biccs+wf/VeWLpXiaKYbwmGwSOI3RaJ+
m4q5GLx46ZxUc1DGcfLsWWoCKlAVVyE3k2aPXtEARSXE/KNya4134cWKPnNU3/Z0Ft2cFR6keTRT
ur2PzMonFOThl+tJWdnefXhkDF2lo+Rdq3JrOTvZcKMImzNwzGZEcHFJhJo7YAYTPR+ABdj8D9p3
6JxMFs2x9RG5gQvpcAp/SomjLTdng/SXwPTLV2ULzhFhcF3g3nMumbzVe7ID6eLA7R7kce3Icxko
xCi0fsq+bV57PoaGurSuTmAP8/FckuUz6Mco2ctIbPUT4pekbN6YBIjrN9LWvLxl+Uk+DV91zMLA
J4RK4MVInR76hfBV5vVXSuygStHPqQkOLUdgwLS3pDD0c7ehgRX6SelYI/SQruIP2EISSGV3tJ8+
UaYh1kvC5FFCIhJdIUBvK7SN48qIl5L60BkFEIIiBi/lzkJKRiNk4XMM1uTJvTU0gSjPupC7rHvq
AUR47xjlrgbHdXCwQGDbU5C7ARhkntgl3FD20ZxDysufUhzPbA5RBpMCXCAmSdznKXbKcHRZjXGV
MsFx23BFbrBWnbE3D3T0dvWCwyeU8PZ1ErVKx5rUuAgd8+B8ixa7X5fwO+pPve0XGXbNF2+Jd+7a
bZfuFe0ubMNMbP14aw4bVQf/PCd3ZWp+9fK9NV8+aoccsa1SQ2Bm9GGUy1FfGOb7yDIV9F2guqJt
C42LcC/p5Vzy95VzYL3t1iiPWeuAKRB1smKfe+Wd4b2FNsCHxscSmCO0fOTGss9+y/5OQZRcqXSj
Bu6p0PWG4V+jXELvkf5O0fFFEnG/RLeZTb95R1sj5KzbiPCGbB3xecnEUTF209pNkc5qBxeYzLJ6
A5gKIiSTiNw+TVzarAGJ2uwedMfM7Mz0CGskBqCJZkfOjmSULBMe0qG+yN4eup/QdMFYo47mt4WI
V5ZMYMni4FHjqxClnKbyiu0FHYoxdIFZxkDRzkr5mUkfjXPDwWwweFCvWfBRA201b+gMWnEDhzjL
0UdvdJuUh7scr1sxGjBR0zbnpNxkSGfAFutU1eMrrxGhOnP2S/5vT96KBcoRPY+QhoOIo+ix+J+I
GR0ijhx21FC02I/D0/LDg6g35PjFwh/2B6rVfs2Qf0HGw8hMq92lmlsyYVYpOr/rYKMXSGXRdiUr
tj+OsQcu+daUG+FXZHstJtq0+Oa5AsGhRECLtYdWrZtWcJONZNml/EBkjPxVcxv6rLpO/C9T4Ef8
PcU6/4HYbrTkR64LwJw9W9l7pgisJosA69aoQHVvlq+yQ2MZx33sM0SO8nym0pGbMIR7RwC4UHEt
4zWtgodqkYY+PMnaQW143TIonzsbCASji8DYC8N0XH+Kxzxe8NvLfkHzAxtZzVligFxkflwdwbiL
4aYWXggooItttJMDBDenCtAQOECyEpuFSPtVm0va0+iwwka0FKznxS7MDoZ1xLhIVOzdZytHPTPr
SlouCc+vRbMC/boKH5J2aDy0iT1r9U89cTOf5VSIEYrAaxANko4UiYmcshtNdi4Mvcrsp4ODpO4Y
yWnhPTAuebwy1U0pXescbcXGQOkCOdLe2ClCH23BXBm3ImdGHW2L7nek/k2jQ9KhBM9oR62vKuaQ
LtcDMUGklYkOS1O+qjQDI/ORcPVZhGh1LEyhbenhiL3Ee1Rm+aUq7DqJw16jB2Pt0uOMjLaVCVKq
qPgQ53nv3yrDPtRS9NdW5SfJJdxVfqbPDUk5TZNwHVErppn8p+nOKUinRyoDoKoUIA3M89UI/Vgg
bRsu4qpYE/d8UKzVqOevfvrsSZO0+XK1gVwuXzqYsOSn3HzWKXi0oHNt5jlB6W9zGPdRmu4rKslQ
blmpKnf04rMWFz+YmP5ioyQFu4q0EP9bFpO7gcmyhH7hTbs+ULlMsYGU+sphmdJ2PHBVzKE5Lmmt
l+j/Z2qo7ffB0B46uT1YjuL6hX3p1VRm4dJy/i4KtIFaIKGbwRDaxZdgmFxJ0cGNOq4cU25Kw1Fl
F4kkw84dyETWsmvM5UCfJVibPWdNJTc/th6xarDOliN2O/QSCfnnCN8cdGNjmq+tEL8okD9k5gFT
J7O4lCqk2BEWnTkAXxwWUQ5NxhrdfELnQvasZyO9Ai3p+ZVbTGyAWUU16ovDWOr6lZKSOaiNm16W
9kmQ7YouJDhsWiXIBFuED4rPvckWYUx7stccXiqkP2q6bAvNbek5SwCvoU5vnMenKbXvnYPVozON
UzH1+yAqXMMH7Ise2UqU+VCK2JyChm5Ca5ggfJT2ZrjRU54IKqwU3xstmJO+J7hPBn84+JiCoG3u
DBgCclwuGgumKNxHscbII+VcO2DYyCgjnngZ8xqFQbnreTQoTADoqWRalm6UWxjPwBKBtodbvOxs
QFqsLyaF5HohAqrIolG4KRU833a3U/QvSX5NAFUKcfb8KBYAG4sIghqeVs3Sk4mpR0WhcwHGVEos
bUE6fng/oixJkK0Y7PWHUxQwLWe1FKE2DAzaJJSBsc2i3GDtB7WRvYXO3FiPDk7yXtBXjQ6dM0Eb
w0Fq0D8QDDmZ0GlAazUYnQ0GqiZr4nFCJ9bAfE7jedTS4QzgXVmrF6k+U8mmsMGFjdzZKuWG8+Wg
XSpJB1OQEvYIFMS/R6fDKpwPj2K/LdpFECtvBoYrTmBfpjem0wynpTdtx+SjnOolP+iCmM1FYiCv
myh0ux+9YabEmCQ62tbOC7cZrg+GqVTKc6RJWs1unfPDwq8wiG40uAXGylLIAGNzSWw9FeFnN10o
utP4UeDxbckgCy1EdswmkKGFUj/3g9StSXew+UQSvB4JGQBvHoMyT7YjPHYWQoRxrQNw89NFjbZT
ZxAipfKdiWLLsSg+3klwbYhCkGDgW6irLZ2PDe28+OFCGtok53zQnh0ZRr2QX/IPLExKlYg+VEha
EtIGWYyRaDL6SN6xe4zUVC28vRH7Ndd1l8/9XlqoIXpbb1hmSPAmvAJWtioC1o814zWaSoTZBRKF
cKQqAQ2komfPFICpmChTIFCdqNR4lCrkWugFIAigeej4zPVspQH1Krx4p1fKIq1Gug0aOAaDi9K8
VgV7sPA3B3xsMsNQecIF3cto0vnEOjcXEZAOfXTNB8jhDr6wGi9hQ2dMJ6JYjN2QmeYkZzhIHQq0
6xYUOwuCcUC9jP6q+dPTLxsrsaBT1CrzYJaVomJlf68kz6oDOattYXjdINfXdMIAgSgRs28pZFLM
iFzpucSYaBc1paGFDmwY64UPbq/5atKtBQBtYN5Vs5uTubVzflYNEIkmW6u+k9/sqEFZEc0wY+Fq
ynlTmgoV7WenvAIflmjKx3zubVJMaSXrhTpgC5kIB+jVbVK9NyauMNYIffPqvWc3HJzgnjjHQnvk
6r4O35XyA2iFXd2lZM/Dr9FeKgNVikHDwpgfaUKhUg/WYAboPxpagoG/z4dlW+tcGUgoBm/jdB7r
qR+9BwPc/7aI1sQEVcxE5OiRcM8UFg8QfspzxpeSxqehZKOvfmU2s4dEuRcReFeYI1gt5hEkBS/D
bJATSoBsI4ciPsjfgmrBMtMw9wpEqdECdjxyi96zAlFfyHf3mvqTZX6mqKGTyVsI84ejh+hKXgZE
lb9AvbWtAtmCmVvAMBZiUoPLMQy/wpqpPZFQRBtkf32LeNJE7aB81BgNCsAhyq8S/9lMpYrPDBlo
RDN3k9MXLgWuANIhz1J8VCqYXh8hqmphwlMvYQR2HfOeUuXzWAXMlr6tJxyh5Ven383hxifR4wVh
ZQxaLpYI5ApnmbEZ5LNf3FKCdIEfRVsiYBWTHCHeQLbeJB7l65HxkBy4KZvZ+KTExw6i1lurvssK
7b+0DFgIJnxHwC8s+jgNh1pZuwZ6tlGbpaE3s9kENFShQQk/WiZERCrgiGEglfkscFQ2bAsM+53/
CqEf1ifzK+WUGXKqFtvVeOj/SbETtH6YzDVu7NYOlppvbjP6XcMq5gGjOA+SbZzU7JUgRg6fXifQ
gMlbwx5YZahAU4hgmFBEFtr88keSCLx8NeTlKq7mIj+ERsRi446s4sioSooJUznoxLDRZqQr8t6g
RoNYfrNS+od+T87NiISyX+YbfI5TuoTNLCp29c7vlPJFOZ7MaOeHFwm8Hpr2divjXsTVo+fr3IHb
d0+qnwncqwT2s2VMYSg38ZCnxWeFLcXnR86dgV8SyboQRNiHEyEbMnVK6HKjdFpFqIPQVah0T4kM
Sj9Eoa7ftaica91J9/Klplwk/S6RLqmpL8W7melL8T9YlU9m9u/oqQOc4CZlO1KoAt1TM3wVxkdW
HVrLh39kELRBe/ircYLk5zAj6u1PDQ46iaTitczSX9m6q9arHraqdyyAz1jbDCGMojFd/E2qYjmq
jzjeSdG65POt/YUW2ktTQxOh/HUMv70nrDOgsJW35bMM7R3TBNZ2LGOarezsiOLBd1/b2wq7ZXot
xTUbfun0faN2U4qPNEVk+8ef2Rl3uX7lDRmn95xrNhu/e4R8afkJ6DeJrygMJ7iY8kG3awK6SUtW
19Zwr6kDUtIPa03f2yxSmPk3Cifih8z1E+Fsr5yT3DKj2nvlxWy/s3JVDjYGX/qWEBMfofHZxLXP
Zqos7mpg8cbcs/w5juCg+qvRXESFoMhocZc59k3llMXp3Ax2qnLpjGvDDCWBW3zpTNLNNvZS9Q9R
d1Ep3sdtVNLLHUhI5/eW9roHbTGdAuYjnnrV7I+qUGYGd2oSHzG0sU90ZHaBx4rTq7qOwXeafinp
ip1mq19S9N0068Z0VJs1DjxN3cqkhSjR1pNHTLVu2T5DGbHjLolPdr6xvEvA4A2qXe9tK1aV3aEo
l3oNfGHTGhetRWQp3yfz1qNfULIDFPSKltFWGN7UxxzDDh+8pzybbFMX+0T5CKeDPFx1DoI2vPPI
KBwD+J9L51d1jJ0yIWbjxhR/HI1etM5eHWtdK74xNAHDHvp/UvdgLK+M+zBicfpWgEWgJPO1ncmy
DvMiSxQfwyGzyz6/FcqNeCEEsEczwoKE73A6SWAhxdLiZtrrhmGQvkvw+kbLwmFdYezYbY/te8pG
vsfxQ2cr9K7UjbHrGUf+oopPsnMzGcXaBiPKjBMdaUJyMqq7ZR6CCubQOSi3aYCKfz1MSCJXwPXs
4BQgXyQywtGOkWHPPZkq3OWSYy1uofodoOX3/dlMXoAdEr7RvEWXR5bLUFBrcXp2V4Kwi+w3ga9Z
/sRcf+k+8MNFi2LBDqy54j08fdVVaFCWJZYl50uqXqP/NUVP08abKu2c9ER3MHepQALYxhVnaa79
FNw1Nh6sATVNnaPl6aNFyHYr97+MgXxoSj3ScNB25slhDMippwONWT8EylccPPLuaZr3YmQBs6iy
BWYgb9w23U5NPnW289nRDy4G/wxSthkoqO1e724y90r0zeFYG3PVx5MwC1lLgdFrjoW+Z8BSMynG
QIjMFEHCV4qC0vYuDgu02rtECvUT3A31qno/Ml9AfueJKNOL3vKF/hXMyhAx8tVriHTB3LYbHWG5
z1N7soet733p9aZQmI/ln6P/3ciu0TP+Lvb9cIiIi+nWUXSEZ0wDb/crMuowV3PAx7/ibWpPdbv3
1Z1avdNjyxA9o+gpwd+kjNK17659RLJboppkreFsk5wN8TpUHzyrSfFdV2tkeYNN5mj6liNBIlgC
JwmpxgxPHiFmGwWsnXIucU6mnMUdbEhwtpDaZyac5xR6GKPQOWVhYfuzyLaZVf2KF0wMD4qGWeE+
MraZ4nK0tfqjIAMA/aKR/lWs8UMyJukAZyhRQOvwkxXKhjBkX1rLJtMuFKmcJna/qbsPfBDNxIxr
4yk7hocOrurIf1eZcVMBv9U9VmF+TYM+b6N0RkdNpurabgkc1X51EahATdOj7Yvh18q2UNlzolrW
2c4uBoOFYhNEN9Gm8cN21Ysu1YfnbjOGFYVRh2LUqsjL8FBf7bLkV8OR1DH+DTEWGuGtH99p73LK
n+gUpWeC2jJvWZbC9JD6bLV3dnzVk99WYb0vfwz6d2F8l/lfiaA/myk9qYKboP8x42GGwVX0h630
IzIPU/qwrrrq6hMuWE0VIjHMDy4YVhmjf2oywk28pGRJJWvP3qTN2qtBmbkKgT4W8Cp3mMiGvzTx
1bYZdr8HziF5VOQuQFWUYdwhsaOSz/4S59qi9C2+uUX5w/f+JYeDA6hGMGYhGZ8KpiIhy8QdP65p
LoEaEEJp8sZR2L3x0gTlk3cg0Y4Sxqz8MTLXS1aqsRozwlFvob+zYEJTo1Sbir8oydJd3HWssfWe
65j6owI3jgiXbHTIZHw7JY4ENjTso97Y4EHfUEkJCl3+IrJuEQMizonRQrmyNsiXRJ3WFMA+pLU2
4qLgYEz8gjVKzYXAKzMihQ+t95VejAt9jNCDOJ9dOj0dU30UcsWQiWWlOn3ZXidYh2ebS0BF4dym
2WHkV3JoHjFTt9DS952GbbS3wQZFm1rTeGVzxBzfXmVQQYxrI4YR5wzpOrXLrTlQGxT5zkNFn9ps
iW1gehKib6QAA6jKPKlOpuWddkWb7lrDEm6sRSBnBvod8xRZOso58q34pdDvRZACmlBVV0m80tJ6
O/TarpdiPHRvk+0tp7FYSgwpHSsCYYiKMoAQErwPHi2KhRkQbQGOVtcwGjftCKGoCuKrDWVedBcI
ZKvJCg6K559ruz03AwQOZ6Tl3jXp1Qcq3X01znToKI6aAJBALC9aStO2GDZl+CmjGEhH6lr4Tq3q
ZmGyT4lkLzO0KQbCYULdzO7ocdYrNOtyd8UgUFjH0R9WKaO9JgAigtRqZKmjwQCKmi85Pwv5bogL
JiY1LovVt5IloqTe4mqEAzY+4yjDuTPtWjQcyoBpstk50z1M/PmUEY2Uk8hDnlesjzO5aFAlj+s6
fnW4whjZxGRKYPVb8VUu8wSjiiescfm3DwyZdrTAvhL/GQxDyASFaqUir/PdmH9RmhNSS6M7AlHH
SDzXVYRdgOulblw65JeZRH4ZtIYGxViB0NFScS0jq6jJm+lKoPzWgmxmziO+aGaxKnWjN4Ce8MqJ
HS4BRE3fXWUJ+1+bcO7UZn/B5NalF6ma3Dwkqaz1d5oybuy6veJPnPJhhzxzJycjL5RyzLLmTAPs
6qTU4azBNQopYiCnHn5CHl1ksv1KW3omY3+Vmt/BDle9ZdzB6xr2eFH9ZNsV/konR6vB2Nsk2q7U
q5tURr9SQtyVKeS9db9z7tZQfJU9Mb1m/4rq7FooPDvUpdj8e7s99dJw6BXlkJnTIYiRGHNKNgEx
e2zCHFPYhLXxu4bv1JJsJDT48gLhQ0YKUlImX3VVcIiwthiIZKCgsa8OZLCBFh3JXOdcFGhipcGS
HNaylYXvTcnqaA/o7IsJwUKR0k+SXjH3z/swvo2B/JdoGuCvuDvUzt+g9NfO1s+5bkCi7eamPq16
kr8zo5878nDEYYYqQoY2pukI8SgvOn7otDPYKaCCzpGAGmE893ime1MCP2t9oHjAyZN+ad4OuAzb
LUNIYHTImLVDdJMCr0R6qmF5JdQGJrS2S/3y2jqYz1Jdfc/HuNuqR6j73KZl/u73U4WN+nuQxp+h
JxgFgeK6BDu348p0mMo7jA+Ttn2rSlFuINJJcsLZytgOd5433a0wJbthDM8EICJskvS3nFTfoMER
13OCZiUBuxr7VgVbDpE0Lhyaq16tIqqX2VSwqtGNalNE7xohVQ7CesAD5LWEK1sNVvrkbTS7Wlcj
5F5oK0g+myLaqrS0bYLqC/1JarNut9PNFBikG/XQ+vSVCZ3CkfcdaVOehvsOBknBegR1FZ+Qa9fh
Ou+j+VTgtG+qszxiHI8CwCf+DGfJ2tL6nenDypeluReYHyFQrsRLZ2HPe0b2rdzXbmW2RGbiEK47
urBoF9KwjWG+AatzUQhw5+FfTBaWZF1Bhnor9XY1tlifWnmjRM+h4+FWKuUytcOHHNTkfNBqR8FR
VpTvEpFutrU9D2UhEOFyWJRJuxZSAMbyLR8ac0ey1wDID/GX6bNc19l3RNXJL6pNF07fEwkJvOMn
RzfXQ8tdKRBsJje0XsyzrsOuhDceNYySTv9xdGbdceJqFP1FrIUAMbymRtvleYjtF1ZsJwLEjADB
r+9NP9y+q4fElapC+oZz9rkdHD5vuV6CzL2RyrsZI+geOXR9CoSI7X5QfM7QrkoYSxUylWyhxg4h
/cyXsS3uuiK/nkFOWoHkFjQC1sG0XW4tw8ZMmrO/jEdHQbSWzamAEFCZ5I6uBn/WlXK6u+1vJ0Cp
U1uQIjyz4sjv5JjeG3byvV0PZeww5LNXQzGgETLXKyvAmKlnBwqfyPgjUCWiSEW4M6D2SyUevB6w
zn3WXJfZMfXviE/mr1lwBf9hGh+8hjaaOYu5Iwu0B3uU59+tRZ8H7nxJfgb/d7+1kdWfxjlF6Xvr
vkbyEW+NyF5sLhgCA7RILz3z7777yhlHKT0xZGewFX6YPtyXDA+Wh4xzLIM12QlnF0HqSDIBZ5UF
JqQsbMCuwEGRPOCfHZPrmYNd5Z+j/7DB62XKDMW9DnB5TfXbNtlUyVNCv+CD1rDDw2S2FxQwGe1I
Xh168GfRH8Vha5ids2Gnwc5Gcg5hmfj5o8E9RlVkFvTtt6Rn4cmnDrpkBE8owNlBB4JYHwfnkx9C
9kL2FtcvLRdPi982ImbX7BIuyWBIEJNfquUx6g6je15pZ6l8DQnbQf+mxZmPYyivnfReqD998M/z
kZe/RMGfLngOfXpX6L0uyl3/2ct/+L5XCuL1ZwXWUkW/YbrhO1oHNGOXY76R5G4boIRdlu9B9I+W
aRmz+fCIbBwTjMuKWOs7i8pLZtDHGRTUGBiciDSWsSX3jwc8cX6FI1xC/CgGCoeJoK1jzZ5J1V3L
9yJkgvSPPwgjoMRhHHvtvU6gIz2usfjWKV8aZsfxhCEkxxc3g2weNn/0+0DYqEeBxGXdbbM2psJy
/fIBYbZM1IjsCYjxceLPSCNGY19UKSROab/7KjLLsaz3WRMeSoJ4etZzoVOSUZ0c0gfrs5DTyTlf
Rsx4aMJ5c9GVkrjAU8Q+x5r6JNPyWJjNOdsfQ+bX8US/sFwh/SARjQUx2RwaB6+fvoNaJvUBJGwN
pFhdg022TNjTwkeLZHYqJEAD23vyNMd/s4pL0WUbBnknYJQslWXp9MrbXxxzxG0j8VnNWZSPjvea
FhU7ij9V8df13sVIQ/GQ2iuydZNjwVERh3dF/NlK4EDqO1ge4uoe3wkrRAr5tYVKnH9taDcPS9t4
a8eHmh3Mwvrq/36bTi6uPlT+axZvNbC/lW5pgoNQdm+1wvX9ThlVxT/K/R168EReNUe1eB4ntjAG
T39Y0SIhNZ/fwugS8TFk6XATOj+lIU74LdOPK20zQRmr/8rTEcc3mfOYry8KNjUDlNL7o1k6qPVd
Ndhf4VSz1eek2RWh3HGhMjNn8+y8EwaFGP05q3A3OVBC3i1L2RhhH49j8mds3OOqBR6ulx6dTF/+
taSzTIJDN/8nK8nij9X34mDk3DkBQVXMSNvyBR28QfEiw8+i5KWtCogmeVYMZce/OoJwj7SDdSZ2
F8T0+9yUe3Z4xyZMnhZTnrav0ph1h41BZsRBUWtso7chbs9SoWG0EL7ERB4sJFSN+hRhrHdYvezA
VAmzTIaNB/ufVx+S1rtKHFIH0fPakCtVjPtFptcZ06Z0Dm6sbg8h+9TWAWhGDmqYMJIM5mPBFTxD
xA0KSxII/2zYbPjXonNvZzU/WrZxpeRhwfxckeBpM31Fz0x6EVlOU8zK+lkVnJdrcJcH7Vkg33BS
VPOUGJHIjrFbHXnVZI7Xx6anVp67U12EhzUuEb6IjzaHddJZgsMh38WnZZZ3qser1WRsQDYBBCsZ
9aqgWsQaoR5j3xn1B+XBvlXFwXTPMtOkMpJql6G5yY/ZypYPu3IqUdgh8C1poF3XgTaojx5/hMLy
hPvpTVff53F9wQINcqRzjuGavPFLZ+iehIriOQ13q4sqwIML4kHE6jTsa2KuIIXIACocIIQKINPq
oQe2HMDII0sWRs3Mqg0LTlse4BbtBrhgchs9m27fUOJQm2XmYkmAKer5zuTroULlUReQ7xTb/0ns
Z7Mc5jm9dpgAoc0VwKV6fp6do3MOwlOW4yleIqCerNh9935klram1SHZ9eSXBGlwcOLlsCTkq9Nl
h0AqaXAOsp3Py4ztBUWGSfLjBDrSReqaRx7ipRUXzm0Yolxn992AelMmPnVMghhZLPFrIYrrqovP
9CWj2+yjkeg3J3ofhmTvMpikTud/BFXwNSnOdh2us5j8z93qXEIaupCySrN8XJiBJIB/XGpJRXD6
35lJUIDiZN4syv8c/dttmTppu5/xxeqI/RBGxSTHDjd9dTBp2nvItDE7OD/cNduKWo8Ii9nvEtGW
6feoI6D4M2e5v+AUjcb7YPwdsiVq0qshfNLyO3A+J3p+7VLNiMdePxd4dzHn30ihj/5jpm5Vo9kS
rhOvabhrpfOSF/0V85nmoEmirof8dmsN23bdJ/h1LCEpzZMPUGY6lsX9BFKhzD88+9KLr6i89ae/
sj7b/LfrHAv/JSbBsz5p96Hvv6v4ahu7L8185dLJ+c6lmPcgzFPxlkIM7h7lqA8VySqi+9bszHKD
4C7+M4rLZjpS4NJRgLrxVz2jCH9K2GhIVIZpsElO1M6MzSGJCF3/yHy5mxnlaXZzs/x2N28mBqZj
UI3XuYNvLqegfEvc18ERO/4P4D2sCHkKEjRL2BLkY1fjQaxuQkH2Auo42sAQ+iQlSShwCLoD4UUk
hfdEGLMF235MVWGeiBbWkwkNxjbxPuc5+nN/Imf92U8elgLGPsWlAfaNA5ENBFIsN6x+Rnbjwh+u
DEeooyWr+fxYso2c8Bo5d4NA4zeba9WTwlLANlCKAS7cfViRDWSM3jP7Hv9eYFmHha819+GQjOzf
h5Oo15NN/MNsXbSp9ti2w7Pjf6Yc0xGDVzDleTLv/KRA/TWcks4/TmG699P8KEywn3R8nNoOTfan
v9CWwMVJkrshf0297NeaPJRNhFQ/gvJpjz3eAzdOOVR9fA/ltxkxvGlePqs8O1AHglYPZsJ8iKUu
7xsdPDAadpeSN3wrNbB7kLE3JwSnoCLukJGyyQU3CauebBIa6xqdS5UtpyplaK8+auROBbIKFfz2
0AqjsupIP1u75ryYBDyKPFgNnwm1Rb6S77hYAtsR32N2bTuyzUjUIKe38hBt1RjW2Vw1rOETjsfJ
ZTJtUKH8s1SgM6lH23lSwK227H7xv21r9n5auIXfDBuiOmbNItfDsKQ72w7E/mGk5MUZzBYjGZMl
W+ccRYt345U8ypTXzi7z+AdcdbSiJ52/tQXqN4wclHfGuZkmcEI/LRuyxsN4U/3zDKW3+FjHkfAk
tUdptg1U2+PUR78COvDVEl3n5Oc2Wg/cWeQCXQzc7pCk0VaNl36Ob+IBi4U3nnKCM5YKdGjQCpYb
7GHKy6QzkqDGiUtgvQc594EUpGLqLBfvuhH1rRcN9zkvnI64L+j1Ijk8lEHwZ6m62xYo2CruAwEb
JuLR+OV1+CK2i16WznEduWYGRiW9vSvn8dSO5CqV4k4l2XM3ibfNeeTniBy9Ir+JSx4Kt8UWQkS9
d7c9AaLwztPi/pDffZs2CpxZfO7dhQfNwPgKwazld6GAetd01/MaPqzBbZpkX6tunlMGU5Uz/GZe
x+S5gcRvQEqk4w/IxswMz2UToKAAOMdPdcTyvQ0GRzPe6QS+UrHxAvo7RXx1+ZqMQLYSdMvla5UU
hwhblC7s29gMYE6oVub3EmjL4ARX5cKOHEUUsirMhXo5Nmq497IWkXo53PAAXSYRojMJONOQJEvx
IRBibDYDp/9wI3ZXcoZ0u96IVl8xSEWBhWg96R/ykF5TcoMtfX/b04jmBVl2Yfk+BT3iDOX/DHF3
lEr9DpR8S8X8lLKLS9wXAgCeSt6kxQG1lTBP+5WfvJBzJaZ5JOD1e0bTYAKmZGV4Ixd8YIU+uT2v
uunvpNi+B5SdtXhpEsQwYnlNHOJcrEfb1Obl72gtTnFAZRwG/2bVXLlldxRzfuzn9Mk20Rs/9lkH
6s5HEaU6xIIz2k2nhFVXUeyH4XyfJNj0Rkp5Nl6PfT5w6qD6VRgO+xbyIlLuzP/OBpLDenKDIufS
lvExbh9h+O9j8iA0D1vBnnPohksEFYtOfduatU8K9fjCFs0fO7zET/5qH9YCqxh2PqdHRb7hTTPC
5BEQMYwvSmAnrCgnbjjh5bfNtL4jhaM+X2755qNNfHexO5eMN1lbHhZS5EdJM7dGzxoBhesV4Fz1
LT7qYwxQMayfK1WdcJY7ank3iBSKLDiicWXRS6582r+sjPFHRfSl510WndxKwyRuZErc3KQrgeEz
DFPoiiFY0dAi/PE5Fjv/a6WZE5iz0tn917vlQczyXEz+zaL911K5RznKq7Zl60lGK6B/lAfHKlcv
wpg7dBD/VBPs/cxcGbjx0Xyc+LpNRKjDaC9NdtWhFMnQZhWki2mvPK7SfGUmPs7RExK//dSVdz21
Td5clqRmQcTCg6kszPKrCCvXIhXj0Oqhmcgm6NLXxdbOnoLkfg4vIhFExueAfwRNG9MrNxwpmcmS
Rhft2+ouLoZH25yJkYUjaVPnrqqBhPoIUr7i2J59nt+1wmkIfCNnaxwTjau57OsVicsqLt2MLW50
EfLKG3zYv+UY/bP/IoJNvZh5VHDLZlRAv2DCtwvi+34On5bNvmnk32265un0xmO/0GXdQ7dGFzd1
7xp3wYq5nIwFxBWSjN1MD5t4oKOrmp0VJnT9ENfQ9WqQVEHsHP1wOIt2eFAzUAbM2SIpzZFm5NcA
MECoFEhhBJXRPxrQBGKZbsAJj9G6n4L4d9NjBU3Z3zR62DGTQPm2HuK7ukZ2HVOvKswJ+FZ0gC7K
tM8JSrW8Qm2AttB/l1N/tGQecFux7ivCnY7H64kdNAx7sWiwNQmh57g4dMJGfEyfxo4uohjnfVct
F8tKiMT3P50hJ264ievqLJPh4tvpqvShMzOznGRx6TOkmSNh7vFtZ/HoXUSGPqlmfzVLAnLaK+NA
9eXScXJUPyFzfOPtyFOv8PU1XIJkHrSsC8xo7tK3EsFisXyPbXVsl2QHSs635lytzVGjnVrygKir
GLaAD2bC2019eHTd6diCX28kH3zFrisdTm6A+KWx+woCf2VPNJNXA6m7hhl/SMz3QEeOD/PSEUzl
0pV1GBYa/RGBThwwAIExjT+7GIr7u1M0dFJoIwSKZJXt+YiPeRky/av26WacRPHXDQbcwoclmyHd
Ez2f4NczUGoXMONb1d0y2CQ5aqYRlUwV5EZcwFWXMyfxN8kaIuzuj+lRZSHfymlqfdJZ6xzHRgvb
cWUMxmY+x2AraI4q8qvXDAf1VBx/Rz5cHZcL2yQwbzqsg8hXEUlSMxCZ8j31l5pFd5x9LsXXsL5P
24ioAmMYYvSB58cf80/tjPuGIperC5dew76xOcY+ts7wxmUNlfcx8xkG7q5Enf3i5dnZEY9eSFJf
nxto2hSImS9I2Rk9cp+rLWyQiIZmXPEhJHRgIoD11TrtdFUPOPqSHBmQHIFYh7D2bfMe9XG2D3zq
9ex3tYZffmE+SpAwe+Hm+2jF8Gu8jp9fqE/fKyi9anGf92T8RLFGURrDP5kdXi3gI08j5hgC7zHs
gJxVMcOaBtBcxx+h0ZIyMEKQXbsaEk3V3onOPAyQIFWXI9od6+hozMVJucK8wMa7qELl6RCoOq3b
VqXkS5YF8FLWPG6PNfEjfim8cw7uJOlaTjWB6DvW6DCLoC7YF1N2Wimyc8jlQxoqxSSE31Rp4haR
Vtlwjhht6/0QpcOlwVzoRQHJnViZnSj46uYIVKslyDEtX0REZoWjx2+gffupDI9aeIfYw6zMgGkX
0yDUObKB8CecNjhInl94kjYKcgjQtk3PXgaPi/oXazOZ9HGCGDb/NFF9r1vnRQcS0I6i528u2Wwu
hezO5dxSRYcICYZ1ucT4t7JyuuKNFceiouYJ7ENsoueiTiF0eOkEiq54TrLsMRLVQVd49dfQp1U3
LusSxAF4/gFNIgScHeQMIiYszm7oUYIH8hB+iMqjK4Wn2RM4NjoT31YaHJYBZe8SuDF7jK09maEK
3P5S1wUr0whAgbLcIS6iXlnE1/3IWjVrnz0r//nhI4kcwBkdSfSPelhduONF+HsixtYLofvzyotn
41XwmOwfWxGZwCa5OdUBZDQ/40uiuhe/aLGhSHsKSh4uf5hvnGjyT0l9k5uiuqnG9BRHjJGriB5L
le58tpW6dC3olTxPkY3vY+7NnVVwPgsXKH5dEgi2luVRLBmgj9wH/J5OB9PjU4yZVO/8JRhPPU9R
tyUeyf5LjZE+qGzdNOjVWcuNXgP90Xrrul9WPJrhpnIil0uM+Xw0tWMPcWt/5q76Nh6RHKEYaNGZ
4nuM6d3itSf1+6pcYwK5Sv9vCpayC1lWjyk7W3+ort0OkVjE/LCLu1uhO5bqIzTcXAPo0pGBFoaT
ImYhsPPfKKF/lGlwsOgVeYP4U89ItOd2X9TM3nolv4e2nQ89SEhX8jaN8LVmSCViJXOxIp5iqEoP
7o1GO5qwfw+LD9zJL2s0ehjVK/ongtDclTX3ItIPiRCgWdV3X6Fo1T5JdQXi7aSq3tupCM9+nl7q
hkVaCDyrWwAv9lF4Tlmx7Keahs4PgmcXwhy7vpMgW7SNAOszRlvPrXH/otxYy5duRTi0KPCLNl99
6uH1Lp6Z6QzTjLtWUAsRKVTlf2QJo3VOXyYPZm7GelM0iCwnoQ42I9TD4bkPTPhVeNNN0ZNEUK+S
KEWME173b07Tf4tgHmCpC/IW8VynaUtRDtQqh5Uc3Q20WvvIRY6fuJ8p0x5rkfQUnrcPlk1N7WFc
zv3kuvPBnQsn+kjg5k0QaYbgWcc0E75M/3LWVFxYDCqGJ4nXREzLj/A7B7QJ8YJQs7wIVAQXWJm6
KxuRkpokeZ0HnozafhYhNuNiJRdWBNFt075oxlNhMQkk33wcQcT4zzk1VMW/4ijc+Y0CxO8SLez0
hKwJp04vCpuaD1Eu3lhsa1Ox8inn9ynpDhKYVVo5NGxop0flUdk0Bu/t1KKpGDqqhadENzdRAOh6
IIa70Dkomwn1bNpEaJHmo60DFppLAXhi9S82hm7htdm9DD5yHxxAmoIcTTddd0xsBISEAhS1CHg3
OggYUWSfjN9e/MBz991KmCnbrSGCYuOxAo5p+suy+82a9r6KG6DAqXPlgdROxuCm4R3n5GTmNJTp
88SXB+YnVFbHx8Ehh26/RnubUsGHDvuzOr/1nGAlUuWx+/+d6ILi4PX+tR6ZGw09YWmjQeQhnYcO
WV1J2cX8FM/CWGHvsvQ2USxH9KBPHTOGEvEMFraRoBeJ93Du8L5vlZA28i0ZEHcm05VQLb5T5O+9
YuolevNUCsw+g0exUvUrTCZwPYiuRNB8BJlii2YVpjqd00b1UL8IHVpWc+Xng7+vHU72DledXFIS
sRm9ODXSmzn+LAZEitatWdXLoEMDcjutBIJ4ccJY3oE4hwRZTbgQXWjd2/tICP0+RAU2hP3TgN4H
zhKbpSBp3uu0ZwvmM6DLHvrI/cty4DnuewIWkyPRvoj3k7lCD4qLLgw53SOBcjCN1Dlnk9MM5JDp
imiHvB+veS4xK2YY0oaNqGM9KBhwAZeiRt08JfEeBcBr6ZqLMBJsEZEgnNXXAeJfmrX3mseU7Zje
ZTlZH+3g9gfXJWbY5D9yIrVg8Tp6PnC8bN+6Xc+8uHPkmSeOTZnlq55aMOQTe/+yUKwdMDR5jXNo
dMS/DwQaPnRv3UKcUdJ/I6tlsjrAcdSQcrNGv00eU1onxGMo6Z8ilSLpZTY08fgwo3kKyrrcT5hf
KcCb3TxjLEqKUbGNEM9gRJsod3eyT0oCipkr1mTTolhESV0wqO+8lnhLkQCQWKcDHsMlrdy9GX9k
nVIEBtO75JTqBjg2I3se2QfPNSL/ya8BlS9TeFhMAwshflQ22gLGV2gDE9vqEslGNrjvhU9lFIhZ
I4RGmTeiqKXuXg9ebd4xzumggPoQqke/HQIOMuRLOotuwpHtb8pqbFx1v+NLiil7uitcRtqelPi2
PQlmq7wmhgGzIQutyRlurSd/0pX9wyT/Osvgsm+1TP9LxmRBKM9teVXNEOTN8N06CFTWZGPs06mM
7jvi15U9oEzKkxPGvykYoMblfBODirBcJ38VekkY7iFnWtrkLu8fS7fbMkAAQ2UjvqF5si8t7IFA
s+nGRU7skFesu6fV6BLPZ4qNMEBGK/PsVca+Ooc+M8t8SsJTMZQstSY8EEkXXKVcqRcHalxZFR9+
LR+W3iXuuvvJBq5MR3v8HuYrb1rJN22FOpK/trVYLn39oJqUT8NlTjNa2GpRDFGKlnVSDeYqTxGR
iU3CzVmIrHXOPBAUpm0Usb5wBcTScRwQmxmvDNj0cDN7weuQVoB4Ary9ee3WW63I94YNfDEOLf5F
iyd9aT6jYgthrNgzeHgoIO4yTnfVk++1v9m7LCHlnFPA4Zl6yUAxfSxjP8U1IF68lHlnp+1dNsXE
yqR+cJhmfat7w9gqzu89bfFiUXepnL1D2Q/AM8aRIBjm0637SRZFvmtCr+W5tLiq5v4H8yLq2BWr
kZv6Bx1l5jotw8fWmD/NpJm0od47DcgapjGkK7PhQxQhIZ6bBlsUbUhSxuKUjlRwLtO2lkM9aMjw
NYXaZhsO4asm3q5RwHc2yd/kmP1EvlmObn9ZNRahkUL5V8iCmQ4H0JSRPJEMA6qRZrI3t87a3lsn
wt3q63jvFQSypdBFBjrEIq2YEc2YmvyBCYNO0OAu16FvSOwRCfOW2L3XLgW8r+Ct1jTQfYk6EnNg
mtes9tR4Jg1nr30Hkoug7x09YpXnYtci094J639Zf2RNitEgWWkzncI/tMN0Da79j5clGK17VlC6
TpgPc6FgHQp82k+zSeF6sgcC1brAA8OXNEDfnWfxr3iIsQS2a7X3nEMdLe9T9uV01UftdB+mYFiQ
JjhZmnx4jzOFuc3w8asheBXypaihe0N7JS4w4jyazUFo799K6cpjzI1QOP0uI+3UWBiG2vgJUprq
VObNuRoGSIe4DLB+Ng4eODcRx4UsaSyPv4YM+kZ628493FbYnNu/nxvKRGSGhHZc5i0YzwRMyjXC
vD1o6TSB5ju0zlWxKS2yTZucpbh15FZfr0yV283gPg7DJ5Hr3xEaJneNb8RU7udR9ujVKEYYr+zH
iQjLuKFCXmbxbBULclLcmR18BzIWwLV4dVXyFVaWWMKFUMosRwLEQBIuBtG2+VbyMkdkyUTuQCTu
h9j/REn51a7dc+iOx4L50q6cHx1/2tSRA2jA5ndtQRhk7LUGtSIbKLc+0GKQ9gV53QZmSm5OI+AG
1CXDDG6yKnCShPMxUbA8ltwhNnxkARuBWhq9C0luM4jKrqD1yyZaaC9jXTwUBtqaQGoSXHlFG+FE
qatD7fD2RgW+Zh0HZ+Fwi8yzZ0mfVed4jBFcuz4+qTg+ri3OOERf77aqv7KGedPasyRBMvk7bgYs
Z8HJsQVhn3HCyoOZY16n5///O5OrAzHPT03lvvjKe2GD8Y1B/WaUVNaeT1tY1f93Secsq3mb2UVO
W767B6PSLf6pMbwfuueCQQGAGr5kyzq9d876t/ZRxbhYFFP9amd6n6A3r42Po7umLBtWdkH60esC
0gHLz4Zkx7hr9skKE6BmQjBWEk1JIk8GomzF7/4r3H6y70CHcrlNFrYhhGOsDIs20orW+1Y49Lfe
fIodYgZ8HwtekaA5cF1OK34V86qvIQu+K9SseZ69Z1UCufZZzvg4g7AM94lEdtfkuCdbZIZcXCx/
WXZyFPRjrPZdNnyG2MvqDP9w5yPLzMLpe26d1yEpslPze0wLS/baBS/AnzBbaTEHIC0da4OsYQSl
shmmYqL/kuLhbaoZL6f3YYb+Rs961gggkTjpgPJvN45YOwFo3ATTpA4AXsECRQEB8W5Dcu8FO+Hf
yWSPeeBeGz1i7qaAaSS0Am8cApzIiIa0TdShCrlasoMJSb2MMCO0aXLuEhqXdo6rg5Rc3NH2lTLy
Bd/uvZfOw76a+MyS2Lz6EwKyNfp2Hemx3YI4zlkll0+j8JJK7Ho7ZfiR3D4lKKjqztc0l8soqptu
Nu9V8lqp4FrX9a5Ep7aEBbedLRkDYgpv2IGWdbMc1o5OvLTtv7GP3oU696n/wCu60QqDog0RtkEo
Zn6dH5vFUnqMjGhmLf76pJGmhv3emjTXebJsU0hwaM4Unf0IcZSeoaavFIOjr+w+SimS/YliO1Mp
+yi77+CaBlH43s8BNFU/aPbcSJb1vscek6uLvR5n7jAtO5+XxHxYqQNR9C/SZYjJrvNVQfMhCmVh
z7Ep+WT5bmKGI71tZvbTfbKrppxvvFmcfUfPvrYiRb4w/3gOZ12vaIbsupzDFuRjH/FtG1s6/yBk
xTlmN7Kk9rB53P1Sbtnyp98qMHFsM+fNTagD66yllRH+2ch5o3Sg6kiJp2E1U+yYLONcFs2/tUfM
UVWCZl4OL6FGToRg4NxY/zbhUMcxyTvTpbxzoV9i9asOK/EtIERnCJ1tzOC8BONTMRHtujw+tTAw
bYtzqpRHC83Bz9yHOkAo3qYOvCRLWOVo4KS0sGRbl92LkcvB9qTFUguKvD5EWZsiLPwsh9dVUvZr
7eOY84Ae+FhWcYPyrEl2qHUFVH+AolH3DYIFnuk2aK6FJeTZKLRHzhBd0VrvVcXXsQyYhcwFvKJM
MTGaDdsiRnF4Ijbkm4oRMNbL/BZ7UXTd0uxHBfNpRuTFitI1xEo/jHVxO0zOk+EcO2nb/fE71m0i
4veV4djcWNb5Q+HzebkNFatYnlXUNFeJjW66sdkE1vd140bXOQvMnWzEzZJxVrWZ6s/Uh2enJxNa
1Qx53dShVSAFqlTQaeUSRMd14PjyS/uRuGhbw6jLfiVNHDPAx4aG8PcgCx6P3IN23IywO2a+may8
3Ht4B8Xe1hjO+oQIi2b+WVtKPZN2D6ODqUmz1mxish4b4mZqjR4vH81wHYzyMV6m5rlGjMYSf2SF
dUevA1nfBYecZrg8zIkTfzm4NaFia/vBbIsyy4+Z2VCiLys2T7fEz8iFT3Rh/wvFDZ9o+8wYKqaf
jT9kKu7kwq/KpKBR7qNdg0hhh33mzEgSR+txygjNsG43IithWLS2Fh2XJNVS06DbLDt7MgTQJ9yP
IfMdlAXj9Zr2f+tNu1BcRQWdZl2C+o3yDdQ5UyX5v9LGo5pZUqgE7XRIeSp9faVD/j72YInD5OgP
6Pk5v8gS7XTwW6DUHB0eMzeXC/va8R/znBUNF9hHjtoaUXRSXQzZuvEsjlXbnE3l/6zNSixgxQmf
OAeloye3IsUlsBuqMXO/ZwMoqZn921kg9xX131S1885a+Mg+pkMP0KMUOYufBTFsRkfciaYk67Y9
tTJGGqsHlp51flOCAQGjjKOmjaIXKZvupAO7h1OizgMVMoKR5J/mSTus6sMv+vqsJr29ZNpkWq3H
VvmsRuegODXGJx+cgAekXY63H7KKnFrfqc5+iNitM7bctQDYYsbGJPtSKi/xN8aqehJQc+Lym28V
iLB14uyv192iAuDzEhOcotsT84zifqh46AcOl35Awc+TTRTQhN/D0jA70qK0pVmBYY3GLa1Ad2im
Kb/inhrGrxcCATI9YPtuj6k2n+5Ib5RP2duaTf05J5ZLMjsZIoa0edreVvjosg6ZrFqRFSzLMu/m
jsQc7byUlulNPHT+mbuHfaCoD4ro8L4q1ts8ELjm1XoN7+WAm4Jc1Dr5LuI320GgDl20G63SDyqf
XqolhmLVeKxfUPPWEefSWm/yzLL604r+dsrZyIiKr03nFeBQ6sesRNPuJZuVPvNfTVicrL+8jXX4
XQn6pVSjyAwsO3tYTCNhNXPBF5MdSLWCrZMsczMkA6if/rkppPTKJ4ElQtKRJHaz2o35vmBRd1LJ
B0em2QlaL6w0DKfGWu+SuP+Qlvvblxz1gwjfM+OKmy5Cj+cNKOZz7w931dEGADxlAENAZy1aKiRz
pZN9dIrKS09HPx6afZPsZ4l8MqSNbXoKbcJxY26yZCb+JoO+pYArOj37giwG3r7dLThijgFrfJJQ
b/JyXM4rXdiO//pK1ogwK84T2B7yHzLEcgLEMtcowa1Bv7y8dmE6ngqe1V/x2F1pmTILTOh+cUs+
1FH4KsrQHOSq2TlmwSFTcGNGh/DVCOG6UWtxSOBz2CwF/xgGbPfU+KRLVKhYMGyzQMWMfqzPCHZI
mmMvMW0sKn2xmSRpqeSiCcbsb+sNknmlcz2rlBj6AoMMsYZZn3JbLww/tCV606OyhlZPK9ePjB2T
J6+iLU1NybufofSZwqU7dfaSJtHMje6CwA9igtiq+DD+x915LFeSpNn5VcpyTc8J4eEeMTbdZgSu
AnAvVEJvwpAAMrT2kE/PL6qrZ7qGwzGOGbkgrXtRmUBCXOHiP+d8p1lVvDYP9/PC4GwuyVT4WdEc
Qms7VPNpDsj0VaW8UE4/XgA6uRmsJ7OUtKAPJUb8ig2EMBYjAF3tQAV5Ne+olqLOjnIqkAcfEwDb
Jm9+ITCmWzcSB290YAAHzFa5D8kDdweS2QyLk8S70x3khZoQAPl6/JTzTSwbdYmLcrhY5vYrxfUB
yzQXm3nkbhfbj0xgWxyWhhWBs/BgPLoMrU04JzReqHhbjwb/Oj3ErtAhn5PfLpUZdgnObg24yQQ8
npjHqLQYy60b289FXJdbVEehVUCRX3c/UbHWQZihFYNmbI0LdcnNV8Kp59LWw52gpWPT5sFLFoY/
o65Nj66hKyLScXiRiBoCCka5XFKIRp4OF1/FCh87zD6VHe2WvGI0NHBB7/IPvAvgSR0HfIOcmoPy
g89sVBcpb0fWpe5mpKumt3JwngIfPRKH3vTBVSH5Ho7vXcU+VBNvTlwURg30SFjg35ZWbOMie/Bn
B1j9DJK6ij/aAVtfmQ1gx3i355YXABGfLlR7Fcsxup0W0tkLp1mMeDn7FD1BUYbeHJGEKaryRo5W
sZliBpcheYDLdjLkB9nBHCZZRPlmoAm410YYCXs9APU2tTxofyg2Hg6uXMJ/cJwQ6FDJkJrZhNJQ
WlXdEipFECURlb0qm0OE7J1xo3Q37dyiemk/kiXYRy4Zlo6U7jDU22K+X4Ik2foYyzcOj6afwVSI
EvriojLZLDX2JTbkd9737xSHZZyqp69ZSvqbBPmgBX05sEV9jAWHVAERIkMAypzlumz1xny0uefu
PNU9yLQ8LuQ7lx5pnTgT+iDNYvKnTUx063cZVG4x3c/Lye+4L1bNAvwux8w04be2ATBWke3+CLjV
y5hSBy/1jlnPBTOR48kIiLjuasmePWzUXCsNHc+cFXssbYwwtXO+ckOE81msk22CemB28p8paXDM
DuDo2PhX5zFO0RhvZmCYwpQp9qtOuerATSMOSHcFXbNcssofUo2kynyUiZhX3nWOe2oWl+PniBNj
vcPkODCJyHGVrxpn2cSwVKU93ZK9epWerlgDY7LlXg35rsUzOMJ2D3hgqm64KEJ75j19m/dY3hdB
gMaEEm5qiE3dADNdbWJW2obAAqddkymDgTS+xOMKzjmsGKjbPqmBsQX3joM7iCjrkVje+5DHrbCz
kqR8CzM0tUEvQhLMPJYHHHOU0SRVt0tblo9x6ZhM+AXLRYj+Sc5u57b4p5qGiaeJOYjCpsX4yTW6
nkb6A3GJabuN9nNtHrMGQhNxz2FTtPzX2DmPLbpJ3HXldtDltQAYt2nTbYNFbYOtOsFswXaUBEV3
tOId/cPRcYAuzcrV4mjsoaS1jHZEsq8jVp9AFeMhjc2NHDTLVKlwTir/IYwKTOyG0UjfgG2Z2+mY
OXo5KAtxlySyOPv22z/99V/+6WP65+iruq1yhMay++u/8OcPwoRtEmE7/PMf//pQFfz/93/zr5/z
7z7llHy0VVf9Mv/pZ+2/quv34qv795+0/jT/+pX57n/8dJt38/6nP2zZScx813+Br/rq+tz8/lPw
e6yf+b/7wd++fv8qD3P99ZdvH+vtYv1qUVKV3/740MXnX745jv/7A/W3x2n9+n98cP0F/vLt4T1N
Mjyj7//zP/p678xfvmnvu+25gbJt31bSUo737bfxa/2I0t9dyQBNOY5rS+m59rff2PJM/Jdv0v5u
SceRWmvHYTEI9LffuqpfP+Sq74pwoKcdX3uBVp769vdf/k9P4r89qb+VPTa3pDQdP8233+q/PdXr
7yYc9FSESOW6/P3H+31SRnyS/d9ElMRFHs1q75buu2lsrprFZWRPl6IKP7JWvv7DY/LHt/3Hb+Os
X+8/+j7On79P2nBT9DzgY54FdSKSlrjSxp8fle0N0VE4Ur3khnz6ph4WkiNWlnHsLawmPjbR6DOD
xGmFQdGzH2OVR+yDcnpwC7fZjV47vad101/XBDJATiD1NBmlCzwVdHeEOb26//nvwNdaf9r/6Lfg
ifrHR6uNSf/7PMN7246+ZO0zz49Mh8NsxjsBZmgk/0I0pJp3A9fHywYjz3PXDYp1wtO3jWWilSwH
8aZ1QWRugXWlKbScVHAr8tOMa0PcAmVKaDAZrnXJvflsFktEKqEPxAA2MfWdY+BQ+EfsinCBEJoy
hqmyDYYMk5W7okCdYLTmxjcjd1Hmw05i3aYObhCryfMvqAgzkAlTE7JNFA+/KfS26Vo4jp3vSR/c
RpDfCG/2hgu4BZEAh+bPb32x9nRRmAqnb0kCkR5i1VEBz0JSbElfBbcttEsKvMMeL1294A9qx+Rp
djXYXh/fBcNq23sqaJZgzApClCMn1QxP9KqPP1KccUT40gDqRihmhIVgoOgqZsBwJ1UXvJa2NKua
3OkHu03lKciH4rhM6I2rDQYYeTFlzD+XQWyCuEXsphCSa8sSRdNtG6QQp92hDTmLhA2HFly26SlU
zD+7kks9/uoIRHXAbdQRDB/I3axFdyPNs1WbvNtMFHZ5wvFmzsfmyNcXep8wb/zpGowHZ4NlxHKT
FgYbvlu53mtegEFnNSbEGtWQ0CwafX3bya/KWlSnKEqjJ3zN+S+4DVhxKmfAfFN6ycfo8aufRfNC
UQx5dDykWdR1TK/H1ZQh0jcIn/5P4Nz+na/JayqYEDeq9CtOtxJYSKgsBk0LyTEQsFzf6qqp2eDx
I58XViTJsvBfolbmhB9XvlHgC5mLHa35cGrQbIoHdsbv3ZHvhsZ3QqV0XwcDDdbFMcAZiDI6k0/e
TeUZzAi9KIfNEojphYQBmeNZqKOnWvfDSzEkIKpCSKoCvFFuG4RkX9L5p69qxlQxr/KLqZ5hHbRe
fhNVTvBSkX+88ts1dUEcYOdbUUsMj3IZg6/g2AWxOnFjRO91OHJ3oO5S/95ObXXFEMlGLXaKoxgK
79adoDidWcJvbmsx2h8twQrCsHFFXqvjqMOtL6HrLSVgbR/7GFyAvcwGcyV6q/+jHfoqhE0cAjtT
GJo+KjsyVxgqvKMlI+fcHzW4hXwKj/xz9TOPiEuYNMX93Vnj1ucvgSPjFYN/bqf1m1vY7U0St/C8
rLmMybg39QdOB13v8iJvfwwNdDfous2BIR+OEwdk700vewkYmBKzqtH2uRBxCaEl4GvaFvkq289G
hmtRCjlrSvW0kcIvP4O+n29RnoODljMBsyWqHqtZ2gen9NsX7qm0wNi4j1jVixsv6Jf93JYuXWGT
QiFD2mPVGQB0pnk9FqujEMBJCGi0FAaytpsxSEjXgGFQpafaEc2bU7TqzoxyoR91WTHGo6Ktfemq
z9kCYEoEv3+KhDN8hiE5Rgwx/dPkZ9Mb1vf0bZjr+oJ3BuacgBCYpXz7hyaVSbyowWtwpibykU1j
9ZvJh7O5SU0Tcx+kaFY35TCtCZ7mpUqMuydSaLZWErYvKbzLfWiG4GVw3YyWggirA0e1KD0MdYhN
yq5W4OTQsxQsjsoOvp67J7QB+ltluI4N62DB5VIk/UGPXnVoNa82/GDYD0uWu20ckwjlUpo8JhS8
Md0oiuShkg0+6LqycRfbul6OAvlEobbNE3rnrNC3imBCGjVFQ3OkxlZ8Hi65+pxwr+77wkGGLLRX
tGdTsST3Eb2Yv8YSaIMYXe7CuWoAPsiSpibBuZaxanFMGzDgRcigUUKnojnadONDsPjmPe4L96YW
fnDRG4oVXApXHsZQN7tqCqjbYMmmFyspaX8I/Y9ZpPILZqK119ZqS20nSVy69fdlkXevi09rl5Z9
taefZ/qoyDPeZ+XM62RxIjZw6VQvSmm6YtMkYdDUJVdBiz8W21NMhMybGpsbpW0AwHm4nBir864S
0VOlJ3dPPsnChZW2cPwTnDXWlEI6zXyPp6IpDZ12QwsdircuVOTOCn4mk3LfdUjLFcHN7mUgXXco
5mbGX9oF4bjjyCWPcVLqXxlB5Ss3hzGntaphYtTJjrOuA04XhsGrEwHvlnz4gbsMO+XAMgupJAdv
Z9qYXELqmR2Fgsy6q3VOKLqJChetu31MvOfGolDzarS0ufRGoiSkP2V4z1UdzcFfyhlFflp+sW04
4BQWEd8M6BJsoQMFAE7ilfs8T4ZLOwtoIkikZjQeWsL90aeYy0tl8ZIKl+G6qqoi31RFjDojuOnG
jly+ODfWF3AP9JZWXIt5u/QYMRgaWLO0Lp7HdiheHG+GaBYJufHLnELtRVKbU5Xp9JpykSBEHMQi
31ejngkAuLHCH+/m4xNs2BVMx0zzrPS5VKHOYqmeq/gyqjTnL09B9OXyc1kFkGxKJ4x+Tp0amFla
5eoUn0FIRaTLSOscyFv4X05NE9eYyXGvRi8+4melkSHFoC+CqPuZdos4jDVFKqkQqLb24Pb3TZuk
9CVKGoeqwiNpNUB8cHHMn/RSwsBjXIE1oC4/FuyP3ALFYK5KrklH19XJNu08n2+4uhY9hkB713gB
zlwmLNUEmKCWTvNh0nB+wZwof84IcnCIhuS6awlr1qMiqRr5MUgLx6FDQ5dwhLsachcPydFUGUnE
uqImPWEAe+iBZd67ldkOfW2OrU0ohKMZE4VgsklL9eV1Kvv+1hOahpeOWZ+qluBeqozugGpoX5g0
z7tOt8Nl4mgLWUUipeSqujVZrZ6U52P4ifwwPoT4yWC8Rc6wdXs8wKt6b3+A7wdv5XvLvsTfQVZ3
6o9lxBi4HiNyn0Xb4iHPM26L+ZBh0nfbmKwyhKlrZcL+rZd0jQ797G5E0gbMTOpmOkF2n3Z2CGgg
swMH0RXvPCpd4480ZShqsZxSUhdR1JRlDxEGuzqvB7pDSS7KwaaKZKwbeejmDIckd4zwRfq8HUVT
ksLLSejWae5S86PVRUOq+tKRZJeDuEwOub92BAkCos82WGZQ2QE8aMld+jVlA7tvFSwAU3PEm+NB
XoftvFz6/ahXVoxDlMRggZUT5jvMFF38TjyEIPng+dGlUV4ZnGIXLxc4Cw8VqfBseSNNgfRatL76
KQnfPC+sXtuJ4x3pi8DzXiPAT+/4jn0cFsi1+8iI7p0sQ/yi3V4zx5izrYG4xKG+n4527UkyooVb
nncT7cGeGgGYyB7tMuvSC7tcqVz20L2yB2VbXvyrNwKQhpqTllU76nZ+yfxFYbonykZRgDdX+s42
LmR338IAzFGiHo4Zau1bLtYocoGfQayDr7SeIX4qCs96nnL8ZiKrryc8Dy/4K+wDYy14HCJdHtSE
PEm0otrp1ZeTBos51E1lb1tnNVv7AVzwU1ot4XsRuZIclCOTDyernGv2TMSkYlnuSc2UmiCaYv4r
RWeudQVh/UwUbXrdWbZVXeQ+fN1dWy3ToypqjACdMwwrGcYaHyei6uzgtMfQZNVEvFrsIbqmmLn+
wLgD+9kTAi6dtKg3oA1sPqtdR70WsNof0dtIrvg6fK8F3p8z1bXLZRFq/8VK6N1s2GpRD5CDAaQO
yMlMrUwPAGGUO5hPlHoEgrdxqqzcbCcZF++6jSeyYknWUeWS5f1RhwQDjZ1WD22e55t0yIOrNhlZ
n71IACZskE+nKWh+aDEKDJ9jQjG48H762QxGgmEooypsQoNr8yJ0F8w32zr/HUu8QJAWmrQYZSNd
dIzmxDn4DeGOsfJ8AGN9CIu31QRiZoauyPUwjFZzqnTxfEwZ9WvDyHZa2dQph0OACSjEqAUEYaFy
FPy28B+MckHAO9k8UiOuywBxqp58DDXppEldZBTfbnBwWR7EDQKmoHS7KKEEZQFP1a9TtbZEENs1
UZDcFw2KqG137iMCtXmY0yy9FJx4Hzxd15dMLbGVO0NTOmeuynEQL7VsADCXnMCwxg8WNVRjpsvV
Ypxf1bin4WX0w9VqWXjHzuMfE4FcnRSFus48QKUcD8G+x53pT4vnaqiSBQW8CLEvMUb5w6AifOYQ
oK/L3jdHgP/u89hU6k6LAluDCWbg22aMVtA2BHXERnwiRcpZrvek2VXCcWHShwmtbcs8/ShLpYG3
MS6I/DI+kn4CucXcGFqb1q/akrRB9inuQloEnbtFqfxqhCeHkUC6703pVVBwjD2eytwJT00NYUNx
kIbGFHfiR+hUuNGwBzg8dqZCL83C8o3oxlwAsw6pMmq5hJJNL3VLnWWf7vUE1NBNVmMj9gbiWHHS
od6ALIr6O2jReQNHyG/m/cQpcK3bTfue+p00QBeIQc9yJ40eemB1WKWId9xY2cjZTVr9TcOUCAAH
hz48ahKXSZzlj1YbC8DA4M13NnvT41A5yUEQpmUQm5GhinMPLSKJ7dMQtx6exyZ2XsL6J5faR7cM
iq+2HcBkoxgwwQ8iyhAWzrt3aWPkr46BLCxazymwKvrIH0kXDddua2NgJ0rvea37yWuCaHWWuPOF
tuvqlQVW3C69DwEiXkLwo/Uy3PURKUNZDKTMEuPoX+6SdddMn0mVCysmQqujm4pk3cb2kvyaM7Z6
b6o2PfVzC0BwvSY/NvGEVcOaVbEvxtx9LiIa0XaNVXNF51qK04i4aQQE0rLvbIz9d+MSTay6ecfR
Ou3gW+F5MOFr47bY4GJ/Vu5ZRNKbCPQiqbFLOW+jAntz99YWIUI3u0BGAVgXRRAXWuO/tNyCbu0U
sXHbSEUcsAsnRlZkCOxX3god+JOlXc1UInXISy9Okx4cBgvMqJfsppC0mGRkJ5O+Qy+fx6HmYBLV
l27o+js2Pw7a3lKEnEbc8S0T40Lxdxpf4YCPOBPVPdQ9nynOa9HgKo4H6EZVP6DHFnWRouBWcqBC
KNHLI4uW+4OJUXcloqC/WhoRYiSekDYSD9qznWfixi9a+5CLxX/kZDXe6YLrP4JShI1C+F56n3YC
vbNdfJfcHnInl05cNi56qS5ebZbqQzHlxSnLGZ/7bu49c/EASxMVCV7lonK7Z7zP/MRLpHHWMj5P
HrwcbpcUIQW4rZzSa5GUYNmrJQ7vqzRlW5mI5+YYBet8BHOWVxeTBYbUxdB5AMJABrCeYP/OsNO5
FEcflodZhR2QxmIewmlH4ivLL1Rk0cdSN/FPm3YlXhrMXrttzRVzWtvLFFQYM8+3WYlhOMr1sO0J
axymqOjvEYuZGFUzxUqBD7MHOzMtMUSgQJ3NEP/OTKbZCATvNejebnWv/AT5w2dXTwuWcLJf/pFF
Y7mIh7J88oaYANuS6O3Sxd2paMvO3gz1iKcQaTA/zUwNucciWWcWExae4hBY8Sii+yUduouMaOwl
+RrOUPGiIQZ0eZRd11WSHHBXBV+jSw4P0oNNl1josAKxbFpvhvHFdnEFRbcRLR61Nc272BOQrLsB
q6LFLZ29PiTfEtYa95Kt5oPuGESQyxF7xM/oQQvlDm+2w//WjACcIc8J3vM0w4re9F5Ur3sBnKSw
0fCAxFLV6S6f82At4V7g/iQA1O3LtikooeYuPGG1tzLaUYVe9JmWeAU5ZTUE6JbS5jdIaZrw6Uay
PMzdk9ZbrmbBHptjQvecn1NfFBFNebLhg7xTQuP8MINZp6VVySYSuEzcbFGleou5On6WPpzF3E8x
fHEBi05p0NU3FBiRfp2KbggYcC54y3PLcbEnkm7ApNBQR4J3cXhYEoBmjdU5FJCCIsa0bA7Nmo0Z
hDa8T6RH6h5w6LnmW9+0jWfeZr8wN+DJIJ4CiiNH7/beTtr59M7eP++bgZlBnHCxqoBkvWDdtx+l
LCE6ZvpV1KY6yBL5KFHAcPs5ybeCA8Fl70EwqyzyCLLIzUlX2iHiIXJsVHleVL/mkTEEEam0IbnY
BPSGdBwg9Rk/y3K0VLeuk74SNwXstUuC28H15AJFPMu70T4tlgfiXzXT9AzTpof3NM/LQ5Pb5rz2
+wJ+NmVhQS3Elj6c8H6MwJ01eUDBbWKQ/L1cqt3i01aA0SR56DDz7cnFjbcejiEwU6KHt6+RqmU5
uUzCLbKyZ9xIMD7ZLbblsQAuCCASlkdNI8V2mMqeprOhnNH1cJkxWuOlsW6itmI/CjUPd6mEebHC
osh3XR4Em1bQvcRlaARBapaQjYaHTlxIdw7BcKnqcp4x4iOTJwzu7PSXmKwJeVBDRU/7xTokliHj
M5VJcwH7lyNlkzqXJm3rw8xB9qpbLBBe/LKfnmHbTnKn2VcQRj8lLpoLzmD5p2na7CG3tfsDITv9
4cVO8RjnUFidYZ7vvWWR8ENgbHaYNz+jNrJfTOTS7R1aEdghHfXD3hN4Ac9wTsFllliKxnI1AM4V
AWbaYlh75yb3Hvxc6w13/vIj9qx6M0SluOf3dK+CMVa0hDLO7GTcHfrFZy46zI48dfhltvk0ksGC
eUrBie+vCbvYRhtnsS3OZNkUGyqxSMK70rDwzJyOdpMzZuHWC0kH8OMFXyLhIpTjDXxQ4ZAf66Cp
TkE5przuyTGdy4gzVx5KsXcyByhwOo3nWVQuj9ho9EM1YhI6Uw34PdTKjvMNYbbuOolS/bPSQX2K
NN4D4bOtxxZDYZR+cyWjkYThTARkU0xtwJEmLq8K4XXXY9JQbWDccrO4gGF0UvsfNvRuNOskcm7V
RF8SXJDC5X1M6XUFa24Lt6j4sMgh7quuxNQG//OOAyjRQYq+z4sY7KPFtRQQcuDuE2gOkOvM4O46
XlHMsLPIhwG90tK0BgfMa3r1RC3cdeykcbdNAPa2T4bw0ua18ASWV392wRRcEiQZr4MxUfRihdaD
FTjZzVQMuE37ALGfgzF0r6XpX3zjwbqupC4uBLr+OVEDtm/XnjZ0OKr7MAUu3JPXOJrWz45Jl3r3
XeDCX9RZedE7WM9CEy9PBVHcg5kkhz3bWPf4vSdOK8Y3dFAs03gSk4fiN9h+SK/HGE7PvlWWCeHp
1mG9a9SjVYrxg0s6PjTEaeIGvit9zkFtAaKnarV/javS9c8apjDlGRnM7m0iWbn3qrTFPTFZFq8a
JK0QyyoUujP6Kf0tR9CRBGoxbLPJhO+caBnERdwZXlzENHQrbG+bsgwb6mhogV/aJt+zRVd8puse
O5ygD40f1I/4COOrxQTZLfgWutMZaBb3NY0uBzHV5DMA8XjPTasofjLRHHtXDp5sRiBkV8SO4at1
X3I+wIPu+GTrf9cI/0+L5P8Pyd//qfj938vPqm3f/1Eu5/P/pnvb37VvuX4A7DLQHlMFRNO/6d72
d45XVhAEkj67wPVXsfjvurfznXmXti0+pF3lrtr7H7q3dL5L17PWL2Tz9zY6+n9B97al9SctVzso
8dp2pKsV2rzlSPlnTdcJ0DlkSzdXI45MTKpTGS7QjaQr91WsfS5fILXaBI7eYjGwJqXFXLe71GJI
7sKF7gWdm0PaOVvhqUuCOdV12NTHFNkTFLtqzsicbnEMcZ2IrnzR1FfWiMuGghi98m2KGhnOLUYW
PPzhmMjlcB55GDnXNTNaGn8XSKA26TR8FFb7hpD5E2B72nhPZJruQkZ9e8o/820eMLED/N1SzlFZ
Mjs4KTAerhJ5yV2v8ibrTlg1dFgwQxKWu5K7uWEKOLYfTTUe6RgEJn9nYQvcVbG8G3oTcYZrr2y/
oBAeUzoeuPNa2f31MqZfIfIIdb0wLuj282qcwEMu1Clr5LbgnHzeipHYm4NS4jiV2fOwY8PixJkx
QYUcAxQlKX9mwhd7iXJHR8V8n5efFioNU118XxXWzwBr0JmtxNXcTfuQDG1tWdfRAnamsOeUGFS/
nFufUxiV54uk6HiCHBunxXweE73PRnPVokgjmyHmTD7EBtyEGMe2JuwueUzwdY5tRA+U+5T4D3iy
w0295qQwBe3Ztc8Bc1T3ZNpu7Uc7aX+FmXgGZyKRwtZL/DzBU0i8X33Y7qd0ri7alfCZ9lNC8NUj
kEIrQlA5+SFdetpZbTr3mI1dLoNfXv1fWWj+v3Pj2D72GWxL/ws3zu17+x717/M/rki//5O/rUnC
k98dL3Ah+Dn4132Wmb8vSkKx9Eht6UAqXDeudFl6/liVhB18dwLJaoYdx/Ndy/q3ZUk4+rtizEHA
lhuP5eG6/6+sSzh8gj8tTAofkHLXryU9Zdku9qA/L0wYKIKB6RCdhA6+ObvGLNlM3tbxOJvF2L7P
RE9T9UC4ux3nVTe5Crr2Fonqms2XlHIMOEBAph4Jr1j+Nc6jY97ikLGsKz+mW1jl+fPsQferXBh5
yrwRxL5I4+TCqsY3Y1j16F+t94HtXo6iehpi+BS9cRgXAEQ9d/hwDEXKLzZydO4jX/50k/6HdDnY
p155LsP6K2qcp9QPb2CvUPp+GTXdq4hH+J/5aXLdl5zajm6pb3FkviVj/eUEGX4XI6GbJXA8OXaW
3Q3zM7pzQot2RUKC+OpB9U+Vl2/a6qav7DdI/BwgsQ1kZZedh4LWskGqbQAq2o95m5exd2588BLF
uty1Ix3VTc7kBiTm2aQ7ks4pvXpBiETVkRhMa3o+HQAfmTfhiEwJtIS3YeeQjmfRcV0gH6g1QCWw
ImaIyqPnvAZCn9I5e+l1czCySHczR7Fk5EK7xNGttIIVy4g7OFIOTuk9TiyPuHn96YqvMfRuw5VQ
pdVrP1NmZJWTR+623Ari5amCtha176MJL1pYxGNsPUcAc5xaFohnLDl9JT5FaMhyTbcypYJxDqKX
JAnOJ8R648W/ptp5J4mODIgvdUiuZl89Rjo4qSy+dD3xwytpXWimM12op0yEJ9nit0m610ZcMTGB
bzMa7JS4LCX1zSYefjgtI+SAsPSS61e/MvikKzyn1fxpIpa/fqTGkVTEM94n2pen6Wj5kO/SUU+0
YeHeWFr/Jh6q9dBdvlgBgmW6vKrAxraMLdbzaxxUvI5Jg3mQlYq1aoR8yCAgaDc8ZT4mp3xYqJyH
k+tgxpg9H1utoM2B/NRdmbPUh8ATeVmicineBQX8tDqR4E37u0k2144F9AAwfV7BRmCU/cr17da6
7DP7LQxmdKH4qq3GDxsd56xhi6hCnmFbgQxpqPOZeMulQfQFWDotuvdpWjfyqP2Y8cVym3Iv0dxC
BJAznzkEG5N7z5voYE/xozHySS8AHMbheuyyO89tMRvNF0sWPsmyfkwSvgJWUHifmEf7uT/HZMa7
tPCwcPOm0h1N5/2ym0R30U68ShaVvITaO5EjKX12Qpv4WtJvii45timhmDQa7o1/F0gc0S0HBawM
ESlu9x6eFI6l6bOJSvoW1K5x9S+mv09zJQ9VPFNNueDGqJhuRYF3haP53lHOr3QRJ2fsCL5SVeHn
7sPiJmh3TxMWW8QD5P+SorsufoKF/Garr7pf7kyrmVO3+ueQBA0XN3UfEErKp4RCWtvcc1egAHOh
rNVxXoSicXrk+JLF2Wdqi0NlD18uaJ+zWapHKJoEGLznaqnvPad55SbzuBDwcXxxZbs9PmX7JRHt
bjEPolAfrtRfeLp6TMrDpu3gNmfAJUd3/GWJH2WoP7NqHveRx+ErM/FDUgFp7rmGtLEmeYEHDOCI
z1BaoSvT72bVRLdVCimfyNfqq4ad6xuKq8NtNVL8NnMsIaaBzVyGz9Y+M2i2Kkp/DmsMqsvRdYgS
knTnfNQU8OrbOdLI8wlgJXnbE/o/639l2tzPi3mknhuNVH7mi/qhKvKUVDl/LbyVw+7dV/KOqcp1
xnoIXpNaU4HxOwyvloQ6hZLvEGABCIjoLXNgNn4FI9YPbqek2xqPWkbtPsxecKpxibP3cB1zHpWa
P1pqMDrbv3VLQaEfKBcJqJdL8c0wkokxLzlFx0xiTnKq740aHg2O5vM2LB7ThkhNJbdeVW+bEf8I
THMmlV8U777jg3xnTsOQFTdaB9S61aTwQhJGaoke69da99eBAVHH/QBymUX1tT2tR10wWWdyVJvM
qd/tmZdKaVOiYmzzw2HYq+CnmF/ZYj7SNVCa20znqxAkIUle7WgscctzZAiBRLwT7QZNwx7765Fs
Qew2V7FmoaejM96gN+9wELxUZF92ngXkDrT72r3LbVZpxHf/jqkud90arrLV/MxS+aG79rg+Y02P
fAMn7ixBU11roDdaMgHgisza3fu7Dsg1bqq3AkWMibDH3ksT3jQ9RpM6OrD6nPzCzlJaGiYbPMv4
BjHlFv0QhMwd1dv9xrL957Qqn32He3YK8wb4rzw5BXYA5z0X0ZVlxCPutueBTEdV0SaQZ++hT1AA
qcM9m3qqVBLC9qJvMUMkLyyUTFuLH1p7vwj7XuZVcG/H/qkTZtemoFAWptFdwZ26Xe7SujxpK6YE
x0WJEN3lBKMkYXJzbhcczjWlNUROo3MCWh9LHK+EgxYragn1swtvo4AIccJ8YhgZQ7hNc5tUDEb6
vN4Qpgg2QSQfjf3MInzbDsSlJMwAlmE6omPnQ2BTgz35P1g6j+XGkS2IfhEiCh61JUEvGlFeG4RM
C7bg/de/g4m3UXT3jLolEay6JvMk8Y8Kb3IUiquNxw01kMSpWBRHu3UrJkkU+QH2B2eYV637TZJ3
M3uEFpN9DuG3JOQznO6eFnKULNZhlkvZmEAVGeAN6R3VT1G+jHlJynmBaw26BFqfpF1NzfCu3AH4
cUi2Fi8l9MAfr6fViQIQD9L91TT3imQXorhFw2bW58nE3FxV0x0IDTk7uUa7KJYlD/2BM392LedN
SOhWVbAaiAUWdGKjf0DVbljsfaAHvoHr4HhBg7ry8MQlQ/45xJAX0ciAs0VtsYSr5xgDAWOxCCtu
ScrSQ3e56Nxba/Ce0er6daFnqfrHLD5CrXjsWGbgvUXewhByPeZsjQhGOcaN9Z0RoslA82COvMc8
wFhwAvO7ETzVKvpQZXNwC5L2lEWXpJBtwFTQxn9xFJ8QOcO6YiDIUcf8WQYOJPDfoALwq9MZm0bL
vqx6aSH2s16+hCD4+LQf0KL3zMleDSP/ZeF2Zjl9WFStcf/DuPlTC9VH38QvxfBFRYrGDa/Yqh2k
743aJy4nnipbvjD5fc0ZCbMRfRZmtZ+d6d1LTHJXq5twqycj/hsr9ZVK2J/13e2ad7fBRE7xdLbH
6IhQmBVE3MMxJ3EpHB5CA29sEIWbgdUBwHZYEkYSblyZL/h/76HNmn3fDtdQwurp/yVZ9FGn46mK
el8M5kGmzS5wJ1ZrMXF+MXk9i+88zTHBuMy79SXENZk+ZpmFkPfNm1FeHGvat2l90WQOI9g4F4Jy
sGLsLGP9IavUm6e7i2MdJ54zqqcBD5R0Oe2F+mw79pF1pT3x3ZPAPUWoS8nmwOu+lVn0HQ7sjiYl
6Hy/rNZ8rs2lNe6RxVX945ASZtIL9zECpj3U7kOn8LYSJGnNLRxDdfMc+zz2wWNiQj9tnH2V5vsG
2TVauIg9lNkyqU9/9BpgzpCj+8RVDMop20/AFletqF47RI1Alp+swHkNeu+mGuOZQT51HHwbfZhf
9JxSrshHRpbhpzOOnAhluvbM5GXS8m8ajx+jCLZmr22pHVRNol55Jubr2/Pg9ketdR8S+xjh7Qv1
hpBTGDuIRW5Qvl70IbvGFoAuRIhkPgzmWwi4pI7C34AZM0rgrSU+KxFcnKYkWidI4Y3VbwiZCL/E
oV6n/QdCsHvg9DupEI732hMgrVtrGr8gYe5FXB09ps8EZkxvdl8/D5FnbDK3BaHNONOKUfqrqTu0
HUvDKWTNYphbw7MCTAoAftxYljeGPnOQvcJT8DMh/VK072NK41C0JdAz3b5QI197xYwoHc2N4hVh
mxYeLJCWVHSosZj6AwsnFMte5kX1LLdT0HWIAjB5kkN+tg26QKarRLwkB+FqAvcG3QxxmTcjrcd9
gFiOhsp+ZIALoUOGYo/9BLMtOQ1St5nYihZYQaVgl5gwDTI98/UxQUB/CcAWhj2EP6GX/2ScQO6x
JnczStQ/blz81QkrBKoYYDvsr1fabJcrVyrW0v/t0gmeCvN6hwuOD5nLNaqWUjO7DfP4MdGprQAK
LMHAhQvTHyEQjhAf2NtrrFvvuWVTEDXCIEFCe3En7btxPCTQMei3kkolmut92JavA+frwVX5SwrP
20/zIl9G1/O6RN4EtyE7dpGlndA/il3duRjSIjbInk4OhTBKXy0UZLeDx0ekDDr4XWYXZLkYxJeP
DlftYBn2ziRYwRb1S1wbyc5gRLeeDChpsK+4FQRZUrVLLqZC3oXLTjXu2pvofWfQqvC7nZzgmEgF
x3pAFWpL0oqKkKBZY9xlHn4uSXmPwz86qozYT2McWrJCK8T2XfZUUoxmVf3IDOOu5+Ovpus58zdj
Z+jqPQ5dkt5mau6UiHnLqknDaQmWrPVLW9q85xsL9nl/bSTnTGfHH4kswHOTaJ5G+ia1idCOun2S
L+8gCIAJ9gqaw+nuSsg1RmTCJM1QkWmZ2JV0pWvbcVltyF3eNMRdFL+BrFheI6jaZGR32zlvmaYc
4Jhx1eCmjH0b6eTai8PetywS17Usf9TyWd/oiPd4fO3HbKSlnoMeFhEV8rSEZUSYXFdN55arNAC6
2wfph1ELn6HEzSknDIHM6jfRUxoZtt8i/AU3AhsoylJunP6SJTxFriIcIEPsUTb6UzrFySpyd3Za
fdgy/kQs+5bYXB2ac6g7i6lJ1ZKYPhhkuTKIRduUrC0Qn1PV/81TPmPRrXajEe8sB4ikoZCv2Z3x
a2Cb1bJfXQcnkGj9Jhtqgt7cFhuHW98T4q79Vqnv3GREQVb6XW9QAfNAIEQwQu04Os2TN+nGFv7I
Ae47eRJ4+QyPoq3g/gF9D8S4J/GHxYyehE/ZiBY7MFDBoTkhFwq/1gryF3yoTaBaSKDlb1JXcJ4t
43nkUipy/VVUARiy1HqeMzg7hAzjIteJV3dQMevib45aBwR2GOwrETnw8/QR8jPNwwyzUbCTPVUO
QKgw7QwIVqYJ+Nu51NZcoGE2nYcS5nlk8tOoHP2cL+rUIbbyzaHvBAVyKTAKwOHqzIuLJWDN6IoE
Cit+LHvieSPVjbyxwK/wyG8XIfMqMz3noEfRS+fNh7mdZ3w38b5P6cwACIeIr6p8bYhU7A1S7xbC
AtEaD8Pi4c6M4UEV9sHK52ptoVA0at5RAQQg2kIuhf6iNQ3hNcvpDAnqgwiKHyxV77XM63Wg23BY
dRBwYYZloMRiRyXnvolQ3JMxf5JFeZpxXK47VpAj/MF1ruc1c3aTWD3k4tjswMmo+Tdp5I+D2zdM
EojTJWe3O2Z3z0jXReOFRLcaQKXQi2BP+zVwgUXZWeLwA04FxkPlEuLC4pinFE1y8WX2hcvZTAlM
JvVHMJLHMdUzNJJ+3hENAWrG7bhwugI0vqQpXb6vKYz+aRhDkI/Agdf6ZMPWDlO99cCKYWPFBtJZ
O+l4huVwGuhbO3ukM6Z0sTHiQpkBKlVFYkVqWgg5kfV306OZ6yGihZbLUnRiI5mKcQvs7lspSXLQ
NAJB7pN72zKGEbp1z0uywdqEfLgSdZLvtTpaL1yutpjxBlfRflwMv57YjCbDkSaEuoIwWUsWoL1c
aYL6mB8OUg+Ilys19y9S7AJYbyt2Am/mYD9xqVEzwVoDN0ekUUgoTj+CAi4u2SKv0VC3vbmd5kAA
CU9EVkLBI6CjXTJrasDzPK0j/240fOSp+6B13gdmj27Ty/4cD0W2ImoSx9ilyoqvNsnQKTTTlz38
CJm/2IHxmQrvcazbo2ka02ZXe9W7W5Q7167sjQW2FF0CdY4TFRRuZvpD/lYN2t54IfhyKx2AgobM
ngpgzIMC79sZ3+0wtifX+9FS/aNFULkx1XgGa0qTuvTsBpbBiLpIQ42RklPuMvwzhfMLgdPpu99A
NKkPKJ1gPmDWbsJhxgiZK1CrITTHwo8QFuYV9jNNpcEhxaY4mdll1lBpQzD+AoWwh8P62RmnXmjP
WVob+CiNxzzX/SbRTvhUf8L2RQ9kv1mCw4TdEKdFxPzGROC4IkGA8aOFj7ru4dK6LcwGixliFqeH
jvWw2aYpwdnulooFwFwT3+b+r7RQTmVVc54z80NPDs6k07DrzImncokWYGrKOQ4GU6PKmLl0Qjxm
u3ECXlkImtMhfB5CCydYEnvr0k0VtOd4IDdgE6U9z24glU+YxlGfOuAICMlpbTZFRmFQN42PdTg7
dDrNnUGyF08kvGoECfTT6UGM+qkx01sr5MfcWwbPyxJIVZPvTXL6m6Xh/Y54tfGVUeMgIPctxS3F
UU0+jnX0vI4ltYf0iOi6rqvkmhoCes8zwZQKC6v2DLd/ZRKlDkWvy9cEGLJPlOpuTnW1cruOQbpG
eWYhrjIbxiEpZUhPw2FWA3MRWIBWh+uDlu1Lm5LioWZ73WKR27QOd0U0/Sie9WJU6dVuspfYxYI0
B6MEevoTZ8WpDmAQ52hCorzyrbbo/BkpcdDUweHAOZTyArcbg5n2YXB0RCnTOeSl3iZe620mF/5D
xlVeYhNkIO2sOMmRr+ratbjMexQRmd8W1rzSI4qCrLmKsg72ec6faNNPhLdvbQwwVk3nzxgL8rM5
JFY1VpVDU0+vJtIRnzP5iUAmjXbN2g5i8vwGvQ9FiDudJK5PswS0FW9Y1NQEOKW/0xiSyiN4f3Ru
0l3Iq1+V+tztnVru0iZ7C0zThCOjX1JWhavooxzJK1SJ3CEl2gBFAHLGOAnQCEkQFS/EHLlPM/C1
LSGDD4NHCYZEA0UUErsCC2jOORuCHSCtcXRHxx/r+bqonxnaFvvCQESpoldD+wsJ0/Eh9lJEJ1gc
DJ2iPYwmJOqhPHr4rQ6uJCZXS5a0Tmq2OhgrIBj2XXVe+dvK8pTC51mQeG+K3EpPi36NjpChUJu4
l0UarW1dEb1XMdQYgh6+biHfmq71SXRgcrmc5BDPESd9xiDcIoowvDzYM+YIMb/RPcxJxtK1IcHD
LI/S4/VB8XbAdwq/uQG7Z9vmywQmyqQjOGrBhycyci0HgbnW0d6BfYpjEqkCZ/UOYY3N7OjGGE7C
HJHGccz3gTWeBjN5bMv6ieVw4w+lPfue1yM9f8XOYF0GoruDSC3BVSF1Hj6WXWEtiq4u2PAeYN1r
OtdEfE2R8xyVlgAqhyrfSWlBze6M+S3Y9FrbrjTj6jgRFJPuIFvjSlb4uGa9hfrb2YsE3F9cGvUx
HwEfpmZ+UQUYp6kmBWox4G2bsIQmbNQfKXG3YEKAarlEegTxxCgkjfyqT6bFAvmTl2gYqJ4kli7O
jAylSed+WnEFfCjTr7LTki2cdVIgWMVYZnOf0kbfRawV0Rs3D3abH0U4t+zGOLMbyAHLTA9yRb5f
4nw4rYkON1t4p0Hw7Hb6U4TTmfpSnqI+s/2poTDrZfmKMnWtz8xeoM4yER7KXZLmd8zUB7eSn00N
zyJxUMc5mn6OILrAsICkEx5hO9WP/Mtmga+xIUp621vjRs0E2Enr2eY73HlV/Od5B1mvRwcM5JDE
vJe7a93C6C4xuHXaPholEzZMT/rCsW7lW2AQMjk562za1OzUtrrnKQI/qn82PC3OfVbjGNMR8zuH
OS7ZnLccnXbNUiIHqSXR263KmvyEivjdsTS3Th18zE1zBt1CKd6VTAJr9Q7mlcCVbML7OV5j094H
fHFs9S7EOIG44yBxDUK3ctd3J8YECjbS2hyDr75vP6AozzBg8V8mTLHCjEz7KOf9hCxbDDlXPP8a
Fz8Lz7o7CDI3Kf+8M/hoCIgVdXUHP2YPf6Q8jsQZGI128lSu/ImgpUl9yTJ+nyxT+lY8Q2JK8YSl
9qusbmyDPbhS362d1tteuzX4efhehmPfRKTXl5J0mGDbOEl3Lpv2RZA5hibiOWvujGJRDduNs8H0
+qIVZALU2qPXVx+zkghQu/oAOu/TK1EyxlhyVoKdLGkbCGrtYjM57DJ1z0HXMJXxWuvSEgeQeIUf
x/ZSepsMOC81HZucEThXqFONdeaX4QLYnGF8Wm62KY2hXSNh54wZI4IkCZ+ZIKmNFv1VEFrg4Pnx
powNnEHAEePo9SZJrdG/RhC7HYdFdJY+MQA4Y9p5tCwPX3JVXGVvfTNcfewySvG5gj8MaoWc2H07
h8Pe0b1POXme37qPVdh2R86mo2GUCtut/SPhqyA83sNHEayZbaJaUdNpC8xQkpPRMWFqYcvLfMz5
hb7zpPZwzCqDJUp0YKFrQnnLH4n7YYjKnrVklQtC6Akb1jP5Ha9yprurnK9w4nDoZcMGaf5oFA/9
giySNeMFupaOAQb4PoPNsQm+W24cKU+DK1zYnk1GbgwjlbLjeiZuiKQBaiLNKL7dcenG0uR3yNem
Y/8m5vSWuHDHkTS96i32J8ZQWGw28K7Wk139uj3l4cTYrrT7r2ISr0mPp6QroqvWzD95Wq8MLYci
Y1dk9rRfmmyf04RwVIjgZ+VMT3oaf9IUbcMwvlohT0vZ/wA6eNc0c09Z0fb6l2NwTbZ69SxGlprk
6uZsLgLI780R/6uFfC/xg27AydJrbMbkFxgcetrsOulDv23wZOmVe+grg+MDDfKutiPhJ03iENrL
sHBx0nme++45YNGDhOBk0spw/5C11yXXxIxjiIrZfoZDAEaWcbhpfpoDh1+4MU3xMMVcCCWv+gAf
wIjio53OPyM5B6J85FgP5ZdRul+grq6NnXvwpVl7ZPHNRMBY61a/swrx50ZIbDhsElJAxKIo0kj2
EU6mbwpdw8ElH71uHkGtxh+xTb8VWBdzqlAjt4izJJrPsevOYetu0GPsPJT6drNgfuZP1Q/fyah2
k2Y89MN8AJgDdsdjBh4VNikWw/ClsZQakx+sJBf6SK0/YTXBC8YMGrNMgRg2BF4RDfguVbZuFKN+
Gl9jH7CFOxDEV666HzeVoKUqlAwmFvVGsuXooCcjfnubQrAgONLOqagfkMJ+9Mp6mzzEqW02XY3Z
ZABUd/uak2DXxe21akx6VgIyqHXhxZ/6khVmkui7xKy4mxxzqXUHXLjGAR3tI8tDVG+u3wTgH2Kn
O9eY/BBj0oS0jBrCmERnw/6uO3WMuhTEERqMVIMqO9f3UZbPDiG8Xts8y4KsENmOe6fzzq6HcaXm
Ymy9/EjaGQdc6PqyTr+N3jx55rwViNIiXd8MGVAz8OjMJcfnymaQbTT4mxpm8u6knrWO+WAiOJ/s
7mZW4YHR6RMm9YpUBcX1x+6vNpGyYDDFLZHna8ek9CA5CyYL0bdAKbv8p9dKkJQMy/BxRQQMOtxJ
SfARUKI5Bctd4CHoUx2o92AStsJcMhFite6g/eycSDDji7k4ptr5Z4+sK/suDfzsVnkeAX5FP+56
m7k1MtS1NZLhAGbnjOAXheviEg9dQoQcvpuMslQ3ZYQ475MlBGV12EBdFP2HbgenIIvY5oC9Ya9o
m+VTiIyY/YxO5kHEaVpHztbT5GcpmQ0IEGpZNquNh0kzScIrhrmfIv/XzdPWNf6Rt8EYXC94aALn
0Ziq8Yb7s11tRzmA5VXpP9QzLzRBpF6iBi4yecglrJ0sGi9a7z1rpniC4AJCAAQ5YDUJHxb2leTt
2nUsRgvB2NbIWl8Y8sA3mm3tZjxObRT6RBMEfmO4zyKPnitj2ns0gkxBsGLoOgtc8Y0AZI3FrvLL
mts/d8K/IG82la0VW2HBs6oq68sG3gCuqys3w4LzaCf8AmoWPZ+DfCHEtG5V+J4SFNfKyiECT2sB
62blCfepicVj4Dr11oR/ekwbkLNcni82JQeT5vd5UjYY4OQF5RKz01I86aZ79doa52H+lvUJWurE
IvNsnM+jMqwtGSmzn3vmaeqrwQdIEaxtI9sExs4M2L2Z0FuXBRLXpyr3xLRhzxMV+eDZNa/y8xiw
hDMadWjAW2xIZTu3invbSjso/qp55o5uNimfNWWZsQmHZICuXrCca96K1GFWN2zAMyyJ97x8Tp+I
rQRmRHqThWVpIjeJuhYMOtZLBFdXMUQlewkPs5UJpn6CuacYmNWK+Pao1WtSwhty2tkRB06LVrSX
12Cy1F6ySYz7Wl/rcj8MzMvoZYq1BlSMJ7E/lszDixmKLzodSPmlWfrOBFcUE+6sOz2ZBFoI5Sbd
ZKzoBiw5B6+1buHcvIQt77QEHjLpQlBbqgX8DoptkzOwghmbBC4aDyYmgeY9NZOhvTcldHZWttKV
z+bguXt3W2jMJFlZWbvA8/HQ4iU0l52G3Z00Im2HRL7TFOwMUH4pn4Uv/upkruHjzAZoUsS6j52V
UInFATLE7BGMt0Br6/0UjL9iMC5pjsW24JpIpf3S9AGGScKicUd3Ct2dNeOta7OL8PqnkkiJA5ak
d2kk+4Y75qtzTtY0p4eoPmvwNdaZze0x/4UcD4J+C9bED5Gqw0aLB1Q/4+BPObCWXCM8Oa/V1uCf
n0PtgVue8XA8vRtee+4igoHaCszngg9OtV9dBt+V1f0VyroNeffq8l7xbXyMPtblexYT1VD10FeE
5KVu+hF18bzWQkh1nCnEVIXusEOd/94gX6hbbn+V0z9L+z5X3MbxAjygrGFBPdzIl2bDVeGun9v+
2S7UDesAoTw1tsyZ8ieOp288palP8/pInNSpAR2HU6b40Ebv5GbM9TA9P5SpvOUui2BTo56fXA3/
alz8FE1HzjNTf6KSEji3wRHS8hVVLFOB6S/pg0UxQwB1Hp0aF1VFNJmSoNWZjWUkGWjikW+SiL0V
c21CH2zmKM6jWZRsZMK0Wo8xEUg1fTKMWV/GnuFrqXkr51JbZ8QAoUcWKFaoshTdHzxNQCMQWR8y
dt2GWT1BTYtORhi0fujhXm87Y9tqOWmWwvnM4T6gB9fFSQinAMkekuZBq6C5sHNH2/6h0gr24Wfo
9OR92OE25v7cqYJ5pWz1Q5rRdcWBxvFRic3s2N9wpnQaFucx5Py4p5J0vxKa5FxEX6571vGrrTOH
uaxcVCat7R7JpL7gAQUHW+HF7kboIRBxNsjVngKH0i4OLVJJF+v7iILSSUrUnzqypEwDjp8tZ3A2
ojpIgBYW3IOheaJuGvfJtMxNq5fBvfCToQ4Df1VbvHsw8z5hbXtvkJ+uiaNmTYWH2+coW2Iryod6
rF61LCPUfp6uDvz1qgpYFbHrbJdFBpP0OjePsgOK7bok7CKQd8b0izTD/FDririrnkUTgBR/CzIG
+0ve/BWUn45MHqXBZk1P+nPtrYTLb/TGwuQYs9aC+y1RaFkvYeP86Wgg/RRGPUTL7rUGcNbM9nSs
mVlxxaCgKtDAYvjpcMNzdMQ2h2m6/K3aV509Mw0WGK4CQgo8ut8RrK8eYblxgpT7jH1wlyMyKRKH
tDe8r00dslbkQFtbibep4ormTjZ0qVO1zzkcGflNpM465pGwxv1EabgShXfk1JXbDnPkurUiEC6N
YntMvYdlk0W/DQjf6zadSO8AmOSDCUJgh4cgJyxga2jTpa3K8I1ifTPMnfkU9Hn2lDveNtCIsgmt
nkXE/J50XnLJqAsaSVBnLUPjIqKxfkP5r6ZGvnaNxeQmNh96Jc5JGESvTSAqgo+7nWPeqBdtWqx7
2Fl8cOfPPsbfZFdRunfwKL7bZfBIIjLjJkgBG1Hh/hedNZ3wzjMVjpL6QDnMhtcIGMtbw/TQWldT
lGevRTSRpsFnGHTERNqtsclnWZ8DLPEc3rO9JY+LQQunA5jQKT4aWJIcFnJH5pgMWbsoe7GLXLvE
TvQ0WPAgujYL71VSbaoxGTc2bLxtlXXZi8JL+FW6dfLMyGR+6atdUqXyGdwRfKIG4oB8FZ1ZPRvm
LF7GkOXiOE53njO+bXC2WX0QbSo29QT/1dblSHgXLAChGOEzgYKJX+LlxSVNkIOtsnlTWFN5wjxe
nkxlaWDKeXoiYfFFzyURDTWkI79a/h/XccvTf7/q0Brt1OTeDGgX8AJtCCMuLDE7KdvTfx8009HL
1X+/DBOLrAlur3XduCgMD3GKbI25JX6G5Q/++1BajrHGdjDAySlYvC8W0RNo+/9/yPJQESkQkvoV
aN0pXf5rYsBgwRSG5zjRr1ph69eCv4XIYm6fMiaosG0qY/vff0V6Tc6pbYkr5cDdteb+iPkOgU/G
j7dJE3HVg1Zc0ZbbdaRdwuX//O9PQtO5iSqcdyySj5qTwq6G5JfuXUEeeV5Z81XXHmYjsS+lEc/X
vAF87ehMb7BrzNfBM6drE7vZQ0YCoMW3zBUqEqI5VXiRdPpOPnZnfJwcBVrqcuIFFoKR5FbMeQJs
UeML2hil8xSXsj1jwiEaqZzbc+gsKzjEwOiE9YKgqKei1Zuz1AKm21AcmvN/H2rWayyLk29Eiw+G
R87w3NWsK5YPavmEATXDvnRGnp4pv4Do8K1JsaebWexUzRgRLGiba01oYmMkbAgTqQ++FpIF0ouE
9bBJsq3BQb8aa/aaZYFEuW8DwnWEsnvEfXxgDETDqEfk9Wk4bUnpIOSvNdC0h3nWn03V92cHsTRI
E44QYyrKrTAo9evc7c6QWlD3B5HJ3aKlvjIWyO8wQhr7ihEXrIxMfDhJjf7ETq9sym6eBVJSgcV6
DjvBZHEOHnpGgCB0tQhNBEgktJvjNqlia6sqO7y7ACzvcaK2Cj335b/fMdY1z+RkpULty6R3bl3t
OLfKTZxbSSLx9NC0SXMtA1fuWgxHC9iJGi+s2MuLKrmz49ixM7XB4WZQZOreeqLlEw+uHnxl+PX2
vaxDX1iKwk+yVbEZTPtJNoQ/MzVa4opvTF0tWdtu8WCH54hlHMcrihrbZaxWty4OK3v4ZpJr7eln
ko2u9fuu1M9cvTp8ythZtebY3YCT5KdQNts26ZaXqn2NKaXvsX6Lb0yYPS5jthZpMRBHwd/ZLUJV
r0deB2qyeAxLb0m6bPNvCukXFKawL7QnNSLhaRoGdEEUeT6g0k00i/zdkOUOjt8eztr4JkOE3kiC
0ctQ1x8jV9s5LvaKkmUV4VofcT8wzQ4lyV3LB3Ke9r01EYhk8sX2k/Y8perVMfiN64bvneUSF231
Pj1Us2VW926VrHqdnExightQN8SJ/iMmciPH6G1u2PoE3h1wPzlD6PqpzzO5Gk3Ke1td+nAMj0U0
mscS1cGxN8/hpHAWcAetIKSwAkycczB1rFnwYfNkUfrvS24Kv0rBPwOshzhTDpmvZKY/ao5zVw6T
J8tCN2JWlxQhAZ/u7Yse+YlruTyBbcADDIcLO8Nh8H4Y4LWLCrd7TO3CN0OaLM2JYHQG9F0Ke9m+
Feo9qHLCSkTwYFd0v5G2o7AnZCay/8q+Go9xV4aXWU47S0+HR3gZL7DxCSX22nfLJhonsq0nvZyu
LMW/mD2GJ6khKVT9nkUbkYyqdg9DTkeQLl9HBupqF5hqXqcUUPNMOvLcCocV+IjqlEN91MxDneCs
boBnbqdYJP4gNUI8YPiTcEKpNxXGo96N+uMwTWiT7a9KMlNpVFH7QR4CeeMO9w0X57UoxLkugXLl
7k0Zw8CyH87rNBpkEqmAqqO2i51ZfvclEUOKfVKRpOdSs4nlds1t6ho8iLXs96qlICRK82AWQXe2
RV8/jhndXl0y/eitDzZA4y7SApzaLTbvSYU4LsjO6+q+OCjyeLEdIdk0k30CrAH+ZsdbgEKS8YaI
SFZfvrdBBLvUjIaHuci3nZulG5n3FcYN1GShVz/AkbRXlzKes9tE/bQmxsjb9oS/3JKWlKkAnEO+
iLnGfwEC8LXrVTyNSDqGCWGCq7PAJ37hI9NntTMhcZlzkW4rh8O0Sykpxs7cleW0ndrwT0XRPecn
hNxCV8MhtOGQTKDAo6Y+sElKnPoxdpWxj5LwbhXVDfviznV47yQfUxKSZd41vxDwwo1WkiCLg5tY
O6Yf6zgbkKppExE0PQgSy9xPIrhGVb/v1ajD68OIqMoNUaLKj4pUrofOYD5YsDoP+hAB0IpoboJf
jBglXrVktMXzDgnZ2uiObklXLRP4PXnywpwLc4BTfjvGXbeLb1yFTIWUcZocaw/f/p6K7ssdoBy5
85/pJp4fVXRAwqt3bFC2tdIm6rUpRsbjEq81JKfYC/94aR/Y7qU+2J19gmwAsonch0GliNTSmLYz
10E/4e5D7zMkB558Fb+a2CLUtBTG4uP+T/iBbYiqHJlATy+OAmGvBNJ6Vum+WrbmeRS/p1X52c4k
sCi+InxR+9l0TjW5DcmwRDvU03s61DuRvLdqCrdB0L1o9iJERiVuxyz2DPPF662dakkJr6pvHFnv
cBEZnbYQs/TQ23hY4o916vxDcoISZWeDTtxlbshequyjA735JXDVrihIOy6U9tC7ZJhWevvdIthg
FEvIgwlZL1gY9WX/mwR6drIYnpSoVnfjZgwxuwBI8d1suCiHJXFfj/c4FMegDUhYruofuxhvTZY/
B1U87RBz9fgduuJN2Z6vvkyO443ldt99DVs5LBZlud6+pWO+0wKj8Yua2GzH8zD8M7os6Xv0wLA2
md29lyU5VIVO2ltFOAKSQEj7mOFlZ/Ilx9pz7CB1Ec4OYxTyPFESAG9G20aX+UawTug1j52dQhpR
E/vmjuy0IIuw1DToF4ubaWPdapbATiRVuWkGj0H9VKHHZV0T3obpX9NW8a1on5WZbERnP4sJsXzv
XZqkJ8fGGV8nD1caHme+5B5Fpu0yNHYDnqWiKzi1+7U3hh4DHWD0BiweCp9PI+94lvIfc4mGIN16
Hacludwzbo+kM0+BB2qzJHljoa+p5E8UjXMOC3Py0Qoe0qpRO2mn74kVRRuwXZ+ehlChJ/TFylBf
hzp5QB4BLFrdQ8CeqYiTYaZyN8U3J/WRS5xMogSBm5kZEu0URuf5JUlKw4/7DPSQrGxfGsPLZH2m
ZQQKqij+x955LLmOZFv2i1AG6QCmFCCoGYKhJrCQ0NKhv/4t5BNWb9Bm3fOeVGZW1b0ZlwTcj9h7
7buVTUcgBm8V8D1mHcVLnYutkOp3CKg26Hf1hCg/b8j8QOHk2Z1DTjhvASNeDL8SpN0WFYTXPekE
u5zY5i5qC5pSVnscIjnqgMaO7hyTm3yu2+Ok392GYMQ5IDavNgayJHn2CFxi+thDv9Ia0CCKjXiD
VjaOBFqlfKyfIdgyHc7UDx6kZUd/03TjuU3LW86gLMnchQvUZB4DyDCpvQAyDH6hxt3Yg/SHjvGu
4zpAacPymAKKYFzzYIpqETNB3kGOuElpPhHY9R+uhofT7ZC2sTtYJRFIVLa49JYoJTH4yfBYp8Fw
rrQwXFOINgr5JCMtFM4tGCNQaflxBfG2scVlGh9pNoNW+xwnDeS5WFhbCS18QHjfRgz6x0TCnBf0
EFwqvX8YFHxvTILjI0CzNy3ub6oO53RsnX0jwnxPviORPZOu0YgYTxpmpV3JD1e2r1EWfNjG9DTD
lWMIVm/5ljxThgLZDjMZvSpOQecZyMdb6vBn9DKvBLwgNKxG6p7w0ISEBNX5+GbYPK1Ixggbn7W7
lluFJzrywyEzVzx+IVOuRmxmB1wtIqZqUwv9rNKTYXdvNqwLCEm0572rTh+qOj8z4jNws8SAm3mg
V2HZbKt0iz7kEdzI27JH5HXfAXwJHetb9P1Dm+OXqptpr4REzaMowsqCjBcm4g5aC29xXKTXqBr3
RescyGlR2op1XpKdjME0ML2x9Mj6NzWLMAo3SIonqfpuUD73CcudwHEcltR0dwUCnNCB/Nnl55LM
NNNmwec03eTLNPoAyL3RsTysnloHNmDIOGrjp2nIuzYyzJwrcQyMoMYlN/JnaJgrmXiFMtcvkkD/
GhV9Cz99AlOP7qTV0n4zjaeuKJNLU2V7E3dsOcUDMnS9oV7J+Pm3miCD0qmx5yrK+Bo6JLAp5XSw
a76HCAKJX7vvbjxxcmQc7ei6SXyWqJFV+O6lobyhyKYCTBoeetM48zzhZ3QauWtj3bNakMwNjhUc
lejV9ZRNL4z3qS9mL9LBcRNtUjrEmlDrrXrFfRbTVHl0GCf03yGUTARWzsQqjKCYJo5xqprgx0A7
lt7IBMAi4s0N4yeRhlcxxd/5kF85ewhe6We5mVRn8o3+QZVoUwrq/zZ/RCpzrWJaR4lIVEbN1p7A
iZl5TMpRrJ/1rL8GsHPwqbjbmYkYngzcggEOz14rtNWgah4KfgU0AeFCbTsTbjuSeAOKhr1bRq6L
KIJrljT4OntUo7QfZBMp9WFUKI6C1K8Cor9q3ajwLrn12mFSQ5vk+JiS+vMMB2vVgGzBSwXDr51R
xuXS2ldKcCD4NUWJx+5sDDamaIYNG6e2mTSsp86wm1vpT6O0PGUoHlrhSKZwFO/jINDnteFRgYNK
WhD/oVopms1QrmOu9kNfA5YYMJ1t59H6m1xReEwpdJjSXm7LBw0666kam+Y6EMDWG1bkJ93OVUIV
8Ub74gREKWY6NFhHc+1XKXhuY36MswTT80rCwiStV9eOrt1UlfugRLeocK2+dozSPWfJkavnQry2
S+gNmyrjUoq62WoBGIuof9enke1r0c0n5J1LB84/Dj0xlZkaqbuiVvjETJO4nUr9c6npr0BO7Lvu
PCM2Jv4telEjSz3G0fgmghwnStS9WkpUHXuh1uuec2aNXTBaae1gbYMal3KX5freiBzlxe7lzyAD
9DeLqDuDHBctw3/N9K36H0ludghgh42z3rPCId6baOk/I6IoMkp82YxDNy6vDkqKicwZg/BiI4sn
b6a0YMP0pQJgllXA9iWdGWE1FlMSxFehngiEyX2MzJLVUdvhcEn5ncYxfWLayK0nUXwS2wc9TR8T
JOUukNv2YCLJ2oR6q2yoMw4h+sKVPZcGxiUOCq0jCKdYepxyIkFVJX2tB6O6VntV3zKC/SLW7A0k
knMMlbchcN41tS+PWAMeJhrPzbL1RxlX7adWjF4mWXz3KLHc9sp7qZFHOVE0slKc6wkhcnqgyzjB
y8XMqLOXFaQ+8wz3266tTxZRPMiNE2S2g/Zrggi4trO6bZklchbJe5seuR8I6LSSqxHbJPJIcyfA
g5PGFx5DixjFrApBttA39yYfwqDFYgNe8xhleKRgyjJbjJKXRNUv4zg7WJ2mbmNq86G13d9OQ8E5
AzhGtBby0MwKbttOUa8hpsChnmjXUUdvmfE9lflwIQViZ2k9uCOdlsVmtlL6bgxzFVwYfNKYVlOv
3ovE4o6BWeUTdH6UkkZFBGL2eUz38L6nI1ksnrSQzbWT81NObGPHbsOcbp2Zs/OiEFQYRwmhSAgd
+lB7tdgHIl7php1lq1f2DZu5G7YROyoc9owC4CQ+k/3deokkLCvR7DfoKpgXXKi9Sg4l1xLzot+E
bQAXfyRUDbmo1flZotWb1I5bXx1PlR29TxWGKfyICSOC3ZxUpywCaBOYMeSuKn1PMzPdO4N8guQc
be3MaQ8EYm1mIX+qyoPg+qVohIF06qnr0hOd6i0a2UBMNoW2hAGlBEwVIWYwXhDkn4eY9goaXxoD
rJA+AhyKaRe+si2lcdIz/WbZkV/FPPlOiUV9VIpX2m+JiBeP7pweqtyCp6HX2ygZrgPM392UF0+d
BrQbjwjW+pL5fK6vMUXhlGqiW1UwhGNbQCZjYG6Mojlj0/+a1PkxEuah0AAKxnN9ymOqHyeDIlPi
U/ACOR+hkeyZIwLghT28tiTpvyEJ4gvDawXdkkDUwDNzIshgvzqaBd6xi1OoB2j+o8xFCe1Ov0ye
gBIkPSjIMtOJtn1E57usSYynRo+L3YCEmFa+sDxjTF7HlhVK2SmfTAaSBIuMmZyBIZHtOWibduxr
r4ihYBQxLpg8TDyErSdRIkSsx+kExGjgmHH/YsU4GkW/n/Bc+WJrTOToDXVmb7tw/lHcA7B7aIOi
PBa5GFfTwCMJ8KHPumIzqgqRNXNgHYe2frQybWSFigR4kjYSW5O33ba5JQoB8b+KGcnc42WhKQtL
OeAclWveDSsc1GMA/Z7w8ArqOSuMvpZ+IJw/g9gVpZqYITD0Zwyb6ut6OlkFIi5jJDgMmK83R3rq
AWUA1U++ShFHKNFJeziUPcADC5t81qGic4L3SE6xN5CTm6O4rE1uA2RTiDnlS6ky/RVFd7coGvE/
sEmL1MWGxRudONYfvzvxgqnmKaOAKeIwV8GlBaNNhLuxJabPGmJWVByew9KdjJb+XVahL4qh96mR
KKcscbE6k414gFiwZv5ghtmXnqKEydg2doJkTJio6tHSvGWzsW7ZYm0LjZc8GfgjgHeayUxUuj2f
7EuD0g2pvPPZ1Qb7NF2nlcGT++gMgEuG4tPNzB9KPmiG1TMRGBH2KPLPQOYSNQsmPCyVfaySsNtK
WomoDbYIpTAIcBBamdKeolJrUFvVkEhEsHNntCVD/aklDtYxu4dYr1lISpd/hI3+Tkz7WgvIBEI5
AJyWBJhNs5oRr5y4172yYxeYxVqwEWPxKK7A5fh5PVFzNGFa8SlMlqSUTYSI/JJF8w8pHTob4Pkz
Cml4vamyBWcoGwpUKBt1wIleTNgStZ5tLWFGmL3cEiQU7X4de4nBdCSwadVDiAcTiZ4bkjuKg0hU
MoFq6lapMALFfb1GU8rAlbsCoRAGdIG6L0BHsI5UnIluoPrkzsSbyuWVK7WIsVXs58x618lsR2TW
obUsOFkrRMkMJ9U1EUxPXY5EqCTvcFMq7PqtqPVtnL2idxTKLkvfWOEShYf9yCxTm/HQ72Ap3wRW
26sBHeFuGSyNgusvENGeTO2BYhrGa8aKCtGZjiCMZ6dDgIwnJ905l3rZOxbQKVeM4RihtNQ/poHu
P9E+ZBTJq14UO5R2n+5gA/id4ZIQ9YHo0W63saxropBtNudT/hsV6tNkU67jgXkJya4jvnVU4J3F
VLsNnlYJ++icprOFuAivmKns81NhzBiIalZgNV6v2W4LD0vXp6tj47KJCtjlvXLNrOrQAvInXorL
e0pGA7P1HKO4QwmoqLwakxg/yjF+kSbGHxTW0rD4Anqmc90iMCKld7ugkPWunlm9vYBQ7vmKY8wM
whx3YeLQ9I820MSN3tHwFBo3ZCLnL81FWWPY4143pLl2ESIhRM8eE8MiPaRCk5zi7q0D/MyEq8A/
i1BjEb4yuHa1sXX4sgDZfjPbHHyl/+KUBLe/IgIAW2GW1+tc5QOJPjX0rx2XhwwHCbTIQqCisAPp
k14hH8jZFgOreAQCj1yGr42OraR0tN90dNu9QIcxUD/SsDde14RnO2XPTz1GhkDQEXjIi1GnzXmE
ps2au2RUI7o7MSzLIsoMfaCZv4M2rdBq7TAPlbAUoU5L91izrHOX479V6B2T+oeF3ran8tloDLrA
mGe7kVmIGbAYT5ArAFSi+w1hjQDH4AfkdFAC2MNp436oJ92vCPIZI8VgYdEioHUlLY79JcxmWJf7
YbQojdI/wyElB1OLjdxN3YVISz2zFdp6EXBBhaefoQzRDevQY3JcK0Og0UQAh627GiBoaHijwSNs
Fe2wzIz5sYmtBRaJ54TtFLmPCJBHpkmkQTzZoY6YQOHATVj2UI0thXSMhKqyrGmnDxG+ktYjwBZt
CO+G6zC1DIEvrUrN/WXyNDC8pub2p5bUs1G6t3AIbuwzYY+T4QWsAQG4QsfNflruw/GmqVT6rkNQ
qoqlOECsyhWY/ZDSc0qyOd72sMuwFuhbIL2L8g2XJveZKuzkOAg0SGbursiPL3yyhQ+pQYaHMGhk
neBg1Vw00iVFMxyWaUGrv1iVCyKrJml5Ydlsopxp9XJ9mSP5V+SFIWPs8MvGrTscOCL8XDNQ7S0v
69gXggMj9u2uz7f9nF8ZhfoYwe7ayBxNieSlCcV8cvpkU+rqo6NxAlSKvDnB8G6/Rk0vicfrD/AY
vnkVF5FCyTSi4iVnZI3+fXjj8M3Bbx+z4K1lJH+MwWGvEdv96bZ7GEd5qdt49KAYXIClsaSykaUZ
AFGZumxJDAH9ZJX3ClLHoRv1aD3EbK5HNByz1B4t+e1kQbavTK6hTGNkGutK4IXJ1SVWDSl3JVfo
Wfi+2Uk/5Ck1k6ONp7JYFLZAZJAu64/CTC0+PaAnQTXQ07nu2lb7aqNvRGW/dRne4yhAwkKZEPaH
MnS4GunMjYga3dEKf2jSz5GOHSdKQ8HDyC7rFBT4mMLWIph+klp919IOnYWj/zlME1d5Z0dr8oSf
O50wAPTpDJ4rQiESwlN28RDUlA0K57subzIp2z3xAwzZNd3PzPA95xA+hoG82VZX82ZELh15NK2H
OWNLNoe/gchTb9At56CE96LHudIn1R8KE+NNN20sAlGMxwJFVIEb1ZDqLpPspLV6fI5ThIeMUfCx
kXIBFGY+VyZzxqTgPSAvpgrBUatDRzRNIawVI2fK6vFWN6Z6rK0Zv/uxJcbtwdCgBduYOFUciuep
7bheFB653my6QwWa362KVT0JeYocppZ4lN+M+W3uR0IZAsiUeN4CWHS4iTjvwQg1rOAf3UwPCR8Q
ZBNxD0F1sQ9twZxuiKbEp0zgT7MteqN+t2OdN9qKZ/J+GbYT+bXAbSAm8blAyhn76WxbI42T20yb
VOCuMmxWlCHxt3wyOeURCsIMqSpeB0P5gU9eX1oz6T3XMGC1mCrZ71FlbKENpTdbZaOSZoafsDK7
VNWDpRbZ2cjG34yUSI8hG+uD3h/IaBiYCB5i9xaF+uDrZG1rwKn3dnxTxPjD0KJ/4gDOtl2gJVtz
4iGYlm1T4YzupTVeB2nYx8Gsfuj4yf3W5V4phyVutrRvo9BQp8iIurLQu3NRsuHPWZ5sWzCeF466
YaXWSDUqSxzxmki8MZXHg/7M5lT9bLrqibearyN+iko8fqDkakyK+BKMkWFVoyr6QdFCjLARD5vL
Sde2OY2dHR+Ezk6psvUfAfwsEs6+zXTnYNhocax2Hs5OVZO4bBC42JanlGT5Uz1Mq8Iui4NBYpqc
HA/SCnvjuKZ6dhZwTZfs+3hCOtJ45tR+BwMK5WSMPnUEbD1NqGEbD6DpGLw3znNfPlugjgLAUKsW
mD3Uinkbh91V6ft3VO/fupj55Yt4x4STnhpL7z0ar+mS7KDzaJvDmxurFc0XYGmZe/zrmJcVTBym
hiQIcgbaZNrlglmAO4QsAzouX+7IY2FdUtl2+Ek5WQP+m03eRXf0p74ph98uNA6SWx0fdxnQVeKr
hd2OcZJZmxN1cj2wNq6HW63hCFY06zGuuxPlwusfaqeXGOF3haiwM2uUzGZwLvR2K/uSkt+8Ral7
z6saL5w5P/e66tea7SdCwMBiiF240c/Y2rCj4PvEAdsZvgqAQJhOguijLerd/0eU/l8FBtughv/P
iNIz4/zf4jdsyn+HlOrLL/pPSKmu/stwGLmqFJyaY1r/gyjVnH9hEBGWqtqqBlb537DJxr8QWyHK
dw1+EWRjIKn/jU3W/uWg/oDBrBmaYWKI+H/Bk8If+t9Jvux4HQN+qrZwUi1WvmLBl/5bcnDQAviC
n5BilEieFLnMZNOjSixopb72IzAGWxC+YC/Dp5fCRPwbVQ9Q8FCWe7EOLbwX1blevPNCV6/gF8w1
tyDJPybtoVrc1apGDLkkiyclO+lIWaXd3UkVaxv3VDekYr86EUM8k547LJN723ExDS2zKgN11qxg
Vq5n1EQabmIXZw0WfCpJTRmOJZyzOjP2OTIhCM84efJlF00qBAu3zWClN4RmDyTV/kKmAwRIZiPy
BveUzryneUyUkSg/4fmjhChAkzr5wSbRaG25AOpjp3wv5PsYp4/UcAnqf+QDRRwQc0HBXqcOtpPu
02zkMe2bN9EXTxJIcJy/cz0/45du1+PQL4VQwv4jT/r3KLQakCTThsYzPiWCE05auFGzOAdzVwQL
7INQAOh8V23JwKnzVp7bwK7wFxVPbNkCnEjPUZx+sNe4166Kqrx5D91QrBk0Mooc+DAFpP65fv4H
xdZZrli5c/9PUPqDyXpyGitGSC0y2F6SOJSFFG5QMILOrVcz+BoQN2iMmEEmTJmZB+i98z5hafY6
N3jUKhTcs/FiiC9bUJDaZmZsaqh8Y8n8yK2X3LFIOoDzHxX+X6yVYZFY0utShGjxDDyGywxpe+Zp
o6OgaQ1IULA/UTNQxqPcc2juQjP1CgdDm5uPo0fY4iaYhAASk31HM0EWuIpCMHRplW+cQavwbY4/
xoB+vcWKm2TWTgqr8/QYSCilkItM5po0Qt1k5u+saAusJHgdZUsw0+jJHCsEMYlsSuc3VhOH0CSw
ecpe84Ql8xAslq403Efmn6Wl7sFJy8JnZbSOkMCGhJGhjXE/bZGf8WttijB4GSX4PVW0P5VmXN1F
oT+oeJ7d4AePJxSzCvYhCSn3GgHkiN+ImTJW89oo3mbJTRGNzyXjEeDml3SsXxvJPhwpXjTNZxdL
rJEZl6me78KEq8XA9WAkFN+JqdI0dMcOrBoXrM4g3ThWZrPX5/BqUJXQjWjfPTUnAXnvirBh4gHq
2VbD4IUyPDetdazq7M0h2RJBff4Jl4EdBKNAabLClLQ8qoLTnx8GxN9TFSUHky9oNS13UlHYI5XE
hxrptybl04zNClNo5XwNPP/bttNfE8xGjcSZCq9Eoyqagp9Rc714yY3AlRWuinL8dZiOLIv02jkF
da2t3cg+RmV3NGN25vOD3sWey7sz5vqrkbYsxYL3ZnHqL79JTG7OGGU7gGb3BGFUSTNoJQNAmBTu
ToGCURPkPM46D7ZMxU86fUuzII+1lU+kkF2cqYcvxB9Dnz+1no+KoDGzXUrgjtVHFjCveuXDa2nZ
27pR0d/3e220v1w12WZF8ZkXYvbIVfikIMsodRH8DXQGBCU+V8hhNapa3Ls841GuHawMu4Arr/1o
vzIrBSd8zruTqyH50ZWDBZfFwTDd2ljtLARGJfuVofRHgZHRDS9meimnelcZg78o9gEIeObcbMgc
3E0GIifMREuNvqyQiNxAHoJrL5z5t7O9mfyhuuliwnkR3uPBwJ7Un1BurwhqAi457vug2Pc0KvpL
4ARePrYnXms/MtTDSIDw8iu1wUSvQypOD6i0ibb6lOwGEqOF9sDQaG0yHmuVq5behfFumpOfYroF
4bfh328WbFKqN+iXB0RgtxrEaWHt9K5k3zTElw70fITuiIDeQxk4Prujq9rvsR/7QTKx0y6P6FE9
NUNLXHG+FabXItdbPpMOIm6Iw36xF1Rje+kYsgQdkmsoxMtvZ7vGFl48C1Fs/GBuOSXMayebY6cw
85+ZjVBL9nl+dvu/IEFnlWzC9FaFSFSm8JHXfJNYWMP1cj+V5dY17H2GUKbkMKNzjSxA9IXqN9i9
GpzZThUyas7++bRA4+/zGnsJf+2VCE3RcFFC5qlvfa0eQxYDahje1dQkNHLYKrSCowieaGGZjIid
k7xicT+lcIqXzzWR/M+MfJfPeXIh9xEmpEmLcYvE4xyg32+2enQlJ9UPepTNZXUVrUsFrOns5FqW
3BUMjyxc2chKEju8RIV2xPy+Q9/IgvhnHneDIBPPIowUANs5TBEazH7UNOeak0jngnQs/D1l2d1L
I3szhuFuZO3H8s9NWr5lYrqRGsZKyXitSsac1aJXNDZNm5/bMb+ZY3pL1fCxlfmtyWro5mtuyFPp
iAsN6vMsGFG7ha9W050ERCTlWE4MYGJVdmt69YDVbh1FxQ1T5n1ywueUQzQzxk2JX8ytg3fCDm8N
oCFsPDdtjk7hMnwX5XkJBgX8TYKLhfNTe1W14KyPX6y6/L5Vd04sP9op+3LxCo06ExYtfICMpCdv
RaE8VPTNdv/YCe24RNdNxvho8HsoffBk1DQzqXKxvuMp3M6d3Gmo8DQNsgaAmqqAnwDJtDMfCrfZ
JjjAsG6w6p/2bkUBPw+eEbonkQ3nKScyERqd7B57AyllySvdGFvVzHaOwxK6ikG4ugdywh7nEKug
G75AmtsKRmBgBL1AU7cmC0oikrZTGK+xO5V89epc/KrvEEjI4nUuRWXvRT19sst+zNoLu55PJY1e
dVO8N6iGQX6pt1x9I3SqTdtjrUCMBdgaWhsi7qvpwFX9mNsjPuXkYXlnhEZsYmn+Bjx2OZqjSNVu
tYGAtpmPhKLGxlMLJFwK7ezY+ldWj38DO8kgmU9VhTqpiV5Thju52X1kpgZ5ZOVinBuMglzdlPBN
y9gGsTy5SO00Hu5omHa2nNC3hltzcc338pLM6ls5HGPM5O2unc+BzgmL4kBgyc27fcneAIPiEajc
41RN50adD2bNmAY8G6UNe/C8PNZ2cV6krSs7Dq+Evb7YKYazrB//UuRGdfblGL2HkdLRjiPTFjVE
w2t2T1JJHkJ1fqvmYD/oCd6s2d4rduYPkd9k07prjC9zDHdpoj+3kcKfiXeOwTCVcTKAtzF8Uske
YzKhk3qxV4Us+kKTQWtDNWDk6AQVO/2qq/uyxNBom4UYrhzjM9YU3aLssBHgBOlbGKH3lNXVdYyt
rORJBo8masWB4LlI7+7M0R5jxhUYnf1lRhwigTUjd69K7TinxhH9/UXRnAuWx9tQir3SPnGNLevK
e1Q7F8fk61ZWhbSeuADvmVTupejv5shLURA8W/7JSHkaNByZmeI3kX1yE/vOAfKUhVTbzNNFxUAJ
Fm0yO08RJHbdSW5kGXlmNO/JsPsxkvw2DpwdCG8YaV+yIU1Y4QJlq6pvmhV1H9f65xBTQlokB69n
kslWyLU1+Yx6Cc1ajtyrTJBNh9EpAxI3pc5DY07OqujsU452WnYPQ+enZfQTEUa+LSfkRoaoENSh
xisDrmFZW16LbXpEQXtsjWCvSfvcAPxcfkiimc6B2vhFaD2ooNs4+UTGsnf2Zqd6HC32FyMKoxVv
IMYTVtMJuAvwxwhXGoAXbjz7TVHrh8ml1lFGRieAM9OQxfxUd9Q6SG1C2cUbBRMbMy8ov0p9Gnu4
ha5oQHhGDcitKVgBbjtRWA8nYgyZ1FfjvDEqQ8NjQRhKQcTfon4L2KORJ7Yph55BJAqksH4nv+9R
5sTVWSjxoendxylCcuuqcG5DplkhOC9LzXzTGu5SFGdmDM6uLUhqLaGHJDPmNCtKfGToi25+25Ry
2qhkOp5aFKiREV/GOUdkY2a5Z2oNlDbmfzRe297mQm4Veht8fiFNRf8ZiNqLDWp0VVDntFjzNIRi
pPwugDlBhpS6VQv5LS0YnUjmCKgsLsgfw1XUd+/NLBamfDPvXL5mlMyT75QIoWa1ZmeVUVa4JFB0
zOIJyI1yaSzEMfaMReSrNjKuxfwVdzULCN421qnktW7nCZ1V31W8jOter1+SwPjT+uhXDZD420IB
OUgm2si1HOWWfSOJCymaMmee4ur5KW1DpvpNA/GAwdQqmXFdsVkhUqH9i806g0Ba44BylzXjsokZ
eltD0T5Gi62DJEMBxw/p5j4Zxeg3Ix5empIYNThUGV2DNZNVSKucBU6f14TwSTSxBsaWDfNt/WpO
mV81Vs48MqeesQekskW1MUtQU8mYoBQ3dMAoIl3D/I5J1qjx+vXDKdYeBb7neymZiqdi7H1rlua2
ZF/gWTnb80kxOoAxjLcA0+IFL5BBcmq369z9Yr0eQPoQv4HsjhlpbgdH4n5XsP3yqCcVXSfPolIg
B7MoBwAx4U9NwukB8EiwIREvgZEQj+xm22E1pBiRdegMAwhissOAEqTkzsUBa50y/QkHF/H4COZR
m9t9Ojk1YB5nD7CE3Z724ObquLEcMpHx0NAvaTR6aXife6YJBqhLNHqEl7ouzaPuKkQ3QNR11Xan
ipBoDc01bkmEs9hQYr+1mI0G0P30ma6KAyh3r+kY5hy4pIEwepY7094VOeEBaE10uErFJ8zvgz2n
wwrqzsB3n+VIsqszdeWfK9hx4/3riSB7BVL7Iirjt++T6NMkocIJ3H0UNMgixk5ek4AGtUZn66Hs
tk7Qnadd5sYs67TpyrdR0Pq4Xt3tRZcgBp2EfWga+V9/V4Gp28OQpQIkqkDMaua1QdE/TZhrW1Za
6yIpsX8pTAPcRMHhORU3A2oGDwm6EGOZqwRh1L9YSFLciL1PU4aaFwFre0qym8gdnIomm33ckl8V
RMYn270gp1/Xbs49JtJvpXTKl1DiZNOba8SzeehHkEbhpDLZLCHhOTm499SdwS+4qMwr10oemWjN
PmG8KPiM5iQjnHYTmFF0NWKjoLZtSz33czSnqzxK3OME2hTYkblYqY2zwO/zSMd1mJo82Ct6PXtu
wcrRBXoAvfiu4Ax6cPRfBLrKA781VDLODPLyEC5jby/2wmDkDW4ril4RVgksBtE3Qbbuu4V3zGhH
1n36vJb9/CKMZE9GL6udiE0dYG46lOBQ1KmvGjpyP5esBXAospQfgsuhjBWq9B3Ct4+oyn+pdQiT
gWeSZy+VGcNTS71SznDKWontDacQgqi2YQQts3OKBXCK8OQbDcz8Qtmyc5YrMIQCZbkr3WepTCiM
gBcCKaQ+sJyJtSjbEL20fKwHcGRQkbWHkI4Bu/NU7KxK+YbFcIhFhbVR/mrksq5Vs+Tf3WWbKu8w
Z4Qop4luSFarPsA0ZMwAUpALmBA0c3QzLm/NzJGC68rxhtn1xUc9OF5Wxn+KW344jNMlmWbzps76
HzeLf5qqeePi2JqFtUeusa+b7CnD7TcFH6w18AYwTNJy5g7KRPJhp4fPwTxelaA4RXN2CpOu2ljl
8KwwXliPrZqtskld9dp0zsf8K7fAJFsM+dHjcarshGfEZ4ZR26AIDqqlvtZylynJX+MYFxOLDJqm
g1J0P0CBwUsWe1sBTakFIavM2VeS7CMkggERP46HJQPRbaI/MqZhOlYGVqLgefmrEZBkijsyyx7M
Mv4S2PNW1D3nJmCx0NYg/wreceKgBd6U7CQtSbW0Q/dA7KSX03taKrPO6quq+H/ZRfOWxxtHa+6D
WpwgsD0ziHlyFdsbNLLbW/fsWNd84K1xE0tiRgCk4tA1J8k3S8hdJiBlm/P8Yk0tb3bM01NmH1nZ
+jr5MqjvGKYmEyaDJvrSZ2sfSxrhMEgx/gyb0tEvGnkm67Kws3UUTAgY832OMYNgkXtWM9iZwTDJ
mc8EFA9ByEX/jOIiWUHVRjISo1rtpb4Kx398Wk20jut619g2tjSNqtjMntDA7XuVVVJs31F0ojbt
KGr4MojGXA1J9mVkwXb5k8Lkv6Vx89TkzRtebZ/I6h9tEu85Xz7IfeXQ2SYdO4NO3XkeG+XQ81F1
NW+HUwrPLhntlf2XFilHqEl+ovUPfeHNOs+cq/uixhUGmhbvXX5iRPDtlvyRpir6GlDfZvr0hy1i
2w98NoUlvFhG+5J8k+XvF+ggIedr+wqP0qunQ9GIB9XJOXjYT0VALFaxZflmDprFdD43jhxQUpMC
rGI4qKgUu+RxiPKtBRRSAl0qOuMBT+OlLZpD2sHaC4mWXUzTIz/rf7B3ZjmSK1l63kqh3nlFI41G
UujqB5+HcA93jzHjhYiIjOQ8z3zSNrQP7UA70Ur6Y1Z2d91qVKELggAJUKEQNxOZ4elBJ82OnfP/
358Z/jnSEMuW8TV2zJ1oiLdKH02eZwedS4th3OGNZtLDo8m/3GfZpQFTw8iJ8q8ouh1c38cIanbe
n0pnttyn1j4Kh1k9HOyCDIrMbJ4CN7GvM+7UhFXS7O2VHr8wxXvwZEK7e7ifqvLV17nLMi19yHPz
GucYYbxm7vU77kPrc3E8oRHVotuPVcThBLDU3HxXO+DXmoOwcxh4f8WAsUdxBiPNWHOGDzukfmgI
eIJ5PithBb4h+ekTIVtMXHYw9SUzQGJu7xgaLxqvKmEJca0QrmohBEduU5ALUD2swcJS0Lyi4/qh
NKiWppk9D3pyTz9tG3kLxzj0IkZU0K56FLMlF74Okh9mk5kLU7krJGb7puItjy3rjGYhZq4kQtYv
sw0ZAZTZxXaCj/ojxZcpZsE9Dd5ACz/8wTmHZrImHuNZGNhCgCtXxjc9QqbG5tC42sFH7Vi22Rvi
mquJ5APhPdgj7tNRxR/17Esxg+50xEwNzCoEIxFVy0Jo6yibP1ALYgEhX5pM7tCan1svQ7NJElCQ
g7Rz9m3bbgDKr7KJNU3P3x0ykyruafTGkDua8tXT23Crt/HHD5x+5qzhJ5v3MMbGFXHuJtE1mA8I
gThdGFdHIsUUxUxDbr/ZznP5QlT6Ps05cqA5yleUK0CZ4vB70s7oK21JKtM+8fxjNRav0dQ/y8o+
D4m2qD3O6YNjc0wx8Z5xklRh/4zuibAUgDNcjIZG6ACktEoD5gFRVVDLwa5qpoepzh5ka+7CnBxh
bPmkwa7RD312DXfvOGBvKYGckTRc2uGpidJD2MHItMLwgy4v5i93YZv9cxd8qraKN3bNYmz26tFL
+6Mn6n1nsqUpDz2sVmIVh1tJldjdYaYe5Tnv84cO4FZZa+uEqN53v4qWc8x8SSvCiadnvIiYB9V+
vmVzw/8YgasD2K9hwWCAG/tlUdrnAgRm4TuPYSW38/Ydes1Jhtauz4wrazz1wGwA1Lp96kKC8MmZ
TGnc6rxU6GeXEWHg6DQn1RM8IyvW+cEfXyiHeSbhhPZknAxkr2QoXjU0mwuzbIAK2TdQ35dOI5uA
nF2Ydoh5swb4GFGeA3dAVlo78EH1kpQ1FmoZhuuYPuJC0t+hk8UBS6y59e+xUsTA72JixNSjilCm
txPx7kAZZ5YokesT1js51OmujmKyfhGadB26sXr2gzAR1yZg8m2MlNSlq9PxbK6x7BO/ZWTI+0X8
9f/ny/+Z+bJwSNL92/PlhxYu3XvKxfz6+Wr773/6489v+dcITPM3NNIS8oGNetOy5L/NlzXL+U1X
iumuDgkKsNEcPfkrAlP9pguTlADdsHRDSiF5D78mzAyYTSEks2fLhhBuCfGPTJgNQ8zJu3ky+nk2
v1dLCVu47ByGZTtK6bzq7yfMYaVLyEAKxRyymCXY5ISGcg9O2meuYrGhIPkc114ApCFO9z6KHGxq
0zmrchNDjbGrDYKr7DZst9jBUESXi7KP7EOqkSVA1x3m4UhnpEEOXPndXSXDy2DKjDOVt3Z01MKM
WDj+RSiYg5RgkHIp5lSBLHb1jarSbWMSyUE+AitRFN5H6PzXCHyudG4sAoKwjSYIBC0XsXlb5wiN
kGMZWKvSEe1lIX1qkLXZR9pKI1Fkh5hq6PqlQtPGzDpHhh5SVOHJUq73OKZasTPMhhIqyZhBDqi3
jZoNrUYGHAoXn4iboE0yh1d3yHdt2fIQSv8ZMJb3SLjbZ9F+Na4R7KOMqN4mN7vtSLI3Y8fxyxSM
PqfyzRf3qRnYlDk4eHRRaqfJss4J6TYV4/oHE3HtFgjruzly8QM8cL7EDdd0HdqVACE3p2vgn77E
n2QciZpZ5CC7aHhzeAeoQgk+WAMDNeBmyUNfpOZZcQLBdr72QUisMWBC4o1GsdWHp7KBuG1gIt6n
VPV+y0+DRYjMirhH7ht623yItHV+bgE2eHPQSNe8eG5dgvaONk1FoPsEOWCYtfV6iWvC6l+gCpHL
EMhqJzTMXV6zDxUMV0Zs2Qpx9y5waxxHPX7+uv40Ma7TPsJgqrWpt+IRyZd58+4kNL7TnI9QGnS6
Yh3DCYM2BHqPvd25Jxo3zLNy/SKnEkc/xk2jnnbANvS1qDWUOTXiakMjExk48ErZJO6gwnwoSthx
ymAiFIxyZLtjTjCW5iakeh+ZelSgrQzTdlYqkWSoeX286iuAqbR5zm30IPSgXwh81ysDr0GR0IQy
qNjoNPJiEIOaXa43H2Rp3ZmDbe2CO22mEw3zLp41xpbIBnD4wEKSBiNYYaANTx3I3TUiU4Oed1sg
zIBGeOSarIbEeMSJXezppmFn8yi5/PiGnDcsNRDDpQcWsB1fA5OQIARK2RIwUYL5swFTY9EY9+Li
BPRIHHww7zwQ9LrMYp+jTsCEXXCn5YASUk4KKLJoz08+I0zYz3M7kik8Jd3aMslo5kXf0QCHYD/r
clVD+bem+woeAafJa5216NFoxR7ThpofTk5DdALBNIWdeRuOhNeAD2ldkRLmV4DlIZJ0JSAkGXvX
Jhq+JdZLYp37XpItIcRGtvADBz8LVjznbJngrvUGChZvtDC7e0Th8Yrcg2E1qmLJVtijZA07Quwp
17W1UScxiwr5fUFfYt9Jwd30pZkuo7wllU31ZyPIuKlt+aSoAaWrKdg6BI/hD0UHX3d3E7usCCcS
fMP23k+CJz1MPiq3eksG693I0u9YtLpZDmBvxtzZ53YpXy2bqNgy/WY3Ll1GPyVRhkwVjrlYz8LC
ijnTlNtwFPKMX2DLbBVU+mQXTOODCHagfvGbgRPm3O3NNeuTNNB2F9jRU5THCdKQEZ7ijSklhYNr
DZvCMj4C52fhEm/9jucYpxnecRU8F6jDl6HRPfQu/fguE8GGQQfyNqQ6dMrIS93hz8UUN0AO1qP6
2MnqpQ1A9aBmxrVTIbP9rgI8/j0u72XTm3NOkYkO3HMforKdU1EugJckRl60qJ61aofxMjgFMG27
51ZDWmxH+74eMOvL5uIawwUXPo1SXU2rSouekrc0c8KDl5g/5mq+UO1Dkt9Eg/HAtPIA3BvVv+sc
KyYkM4we9SMiIHIoSSK2vJOL+nzI/HGT5VO91tqBHl/XHofewYs30O8Xs3fK4maBTYgGXEu8Bc0M
ps5GNxOZu+tUMIUV1niOYM0tcxhTmzi5WlH+pULv4pCLuzHNB0I/moXeirdyuPcJWVjkJgERIRpo
kuNHTvUhOmUWC+bFm8qHzVbjUcWZx92Gct6mCKSHAkK1tLUvp1M/fAxjZnglrMq4ozt5TYRBLnsg
vhByKsIs1IuUFbBnY/40c0yc0v4WsP5Aii53nhYae5tle5F29cmeFdedRHje9YwrfLs4jGN3zMpr
DYh+2bpBTYK7800NpK1bya1vvelkaI511IW8Dg3+/Nzt76SATjwV1QfdqF0Uu29pPFTHyYWymmlo
ccgzfZqjDtsTUb+AlSvc1a3YAvRNhqSd71/zHNSw0Py4eq1zUo3DMAavL6uRlrt5doNyC5Ap3Sdh
Hy0tQRZXmJHnWvpAv4rgy6qDtdkQKMvDnB6r4SEOvVOeEsjDPKeBM4yy96a3462roVba7R7txVuu
aU8yjL+QhEDTztkz5C0KqA6YuaxyMd11eh0sVXfj52XAMeCqaF2bwoDpta+RysZBkQ4cfcfdSPYP
YQ90zA0TbiEeySJBmwv51bDyO0qNralr37MYnS4Vx37yx1PMFgOTGodqeEKa7uMieSlSNLjGEFwQ
42R1+hw+Vy1NpiaZ8648xiPcLxujQkNQzxEmJG/MfuwLrZotILgTrZGHuBoPdXsiwe7bzHYl5SIb
Vzn4zbjHEG/7dUbrFddDXRZ3vZ7oiBkImsmjgIRmATRGKo2/NpGRFw13YdAcPCwDMR4kRg0aCO90
E3OqHs2yAt+YR2sQgzDFAWgWxFfJ0X3Nmx6vHMtQ4Ns/zFBVYNK7m5XKRztFGJYNT72h6LA6T9Rv
Ls3NJlygyCOEbdfwMCFgvRK18A2e0Yoz1EcfAxfSIhtDtcv00WnIbU3IKUYc0B69IiCCU+xc0Q6s
VOYZv84t6N2RVm5+Ep27qdvpk3hD1vWZTtvHg9gYzQfQGz4ZOWKbBPjfW0O4jlDFY6B0FkZqNpSD
5cXL7GcyLl7HqL0nMA4kdE8OyBjNZ1nYWG1MIkNPjF+ktcWhwnEoG3fpBHa4TbKGIznXsclBBfT1
rqBS5/MFmejRynWzmumlX5fHhqosS9BLM0lnvE83zGyhVxpAtOxg/IptmWJlmpsK8HRX5UC9GNRl
sNVi91YXuQehxUD34jP+1jypqD9x8jTuVZtItyr9AWOtO60No3mpuww4oj2RHFdv4kZYJOz51KKQ
R7taHxcuZjKmsgjrBv3U6eKi9P7Zqi2w5w5H1khPqlUa+I9TgHi+VSan5NQ++kAGEJz0G/p00OZI
MF/1zB9bUEFPRWhsnbRLTgLeGezBH8BnUIpGZbYfoPYtcynRcDNK990IBDSlndkJaHdcrZ7aatS0
a1WLfeMXZCvO0k0fnTfudwQDJcJHjLI7URtfY2Wte82oORwATOhVUi1leiNceLpvJBTuzH+1bU1u
OjpTh3gd2JgUOnRz3tRWGAOdR73R63UK+jtPaZRqevZWlFZMQTAzcync4ZLT+vDVoUElv4i6GLOS
424pwyLWsfZOqxjJTnW51WBSODHndSOVX52DKDIO8nUn2ROGdLxkwK4HwjqnqQc6KB/KzEcQCyI2
M7J9w5YGEZ7oO08YvKT15JTPXS7saxK+o3rN143PSqPHlr6AeAlft4K2AmuL5FBEDKPUSKdSxtGQ
jFpDNzs7uM7WTsrCV8Q1UsjpR6qQZHY6MPxesonDwzp0Gfa29mbrQ3v8qBn36E2e3td9S4kwsD0P
M9erUFSDE8JQ20y+MKRd4xZ4BAaCjV9MqO2wSRJG9YoLEG8QN/Qq8O+kb9RrL9bVAn4wyCS7SpaJ
636bCQHo6kBYJBYspjjommU2eM/YYniqRxHuUPfr9E+ngABauz7kFY97qsEvshtqpDhoPwQYRfT2
6XpkcwTKJsVmEDxQmlWR+mie2GuRjOn1k0ZID5YhA9OXCWUL6dyizlznoHN48/r0FbX1LZYdMe55
cMLXfydTh8Y2Sp6wLog+tZ5wvCNlYnmKqggDfv1TZDEVzoung1/sDInWrsY7bGMZxM1iISXQ6IyD
yqiAkdMpRWUwK/bSME2OU58M4CEYGhMNBw/KHnvi6PAA4dPeM6Q/hHkKYgm7Xqq1aJc7ks/DjNh3
+tuHiAhXwuvxquXfcuST60pldzbZuOssxeKWVqVYcAZHm+uTLZOGe1G4WMXYq6O6+iyn5pupNebG
m+x2UzYaGDoBpi50uFINkXfkvJL9RcSHBp/IKELwjiNqQj0hk5OPnfyuJLpTtn+ta/nQiKHdkvoA
QRyU8RpkI3k0wdYrJ7rRlarWzBrYQlyDL5UDQD+l4y09U1sWnZyWNkjq6yyS5Zz7UqYMRQ3jMRAV
NPFKvZExjYYuV28GPXrhaLMWtiEJLBguI8DMZQiB4OYaTbdQYbV1rO4BoDjcgpxMcNvv0IKGHG/D
F0/F731cs3I1CQkq5NjROSWrlvEwa95GQyQ7+K7akUfin1M0p24VrsxcN17h9q3DEupIapgnjujZ
hsBT1DiBfMBMzGSZo3pnxIC3S+B+GC/l4ecXZah050sRQxEK2Noz1OdMfvF1KE1B0n1F6i4fvJzY
N0hZcCMgE5naFDJyEXc6AOtvAtUnR1stwmgVVBoSGyO8WHiv97k315sT82oZEH8xkfpgtXYN2TDf
m+D8wY/WyAO6PiJXS8sfcjknVIIjsQVo9UKE5hVSCpSXhAlRGX9ocNGoIzARGRVGLiPDfEySLzg3
rKPb3pLOQlQIK8PROUVIpi81xkyhfA+rMGsPbnEGSCxokTd5WBrJFg11+9Lm0rrrhpYvWqDuHBlz
+wo1HzJUum8C/eSOPua4LikD+geCX3JNlr2kHYl3ZV+lNUsHd+bdz1/9/BJbJf7hLPryC0iW4fyl
RPa2oQLANxgb+hkhoLcdVe5VKL3hX7UTEtCfX5q++vUrKFxnxm7u0fJFdgMotyvrTOfyoWgY9Dw5
5r4m1qmdzOiN1FwbKNEXKYNlxj10Pn0nuh+pVi74t8+awXUlvK7aGuytNTLunRXoDRUAKa26/ir9
ntRsOTI3zGJ921O3gYWKqHT1ulhHEeSWhhb/vSThnCxzefSGcK+czLoRsCyPWQa2pQ6y9jV7MX0t
3uEq6mlhqeLy80vCUA2Dejpu3bYuN3lcIlRJ/IszTtDvgDhDqwg55OUs9bTawEsj3IzPlpMVd4Mx
wz4tJGem6vI7v0qxfbjZZ4CmZOMD/D5ywkGd3gak/c5kn0SD/c7IjG4a5LVILUbygQnehncY9xzD
06RJ93ZABLwRkfAH6AkrluEcgYy2zxT5L6nTiDtHZ1EbJF2NUsE08VEKLAIea7D1bnmoDFFv9Izt
oOwQFOlQZmpI4zeeXsJr6tK45x7+hg4GnYLYMHnyj2RSkGaodm07xDeXGnNJhxt2Dlr2Zc/+cAs7
w7s6wEQffcEYs4IykTb3Xu/0907iVEfP9sg7q/xz1n2vagsZfFOFryAP8m0UIneWNCp4VN0AZBvQ
rmqorIcOyu4izAiYKb1+WDWtid4cWzmxXFWxGmD2X5Ul07OOMNOkAbPUrak5zhqdVnjOIo4RlvR6
sSOBXl6s8whq5qhVXbmeYoYOfR+1N0Z565jz0NaVEC8i2dhXT15qMo23pGYwrOuS9N5qu4RxXIET
NaxynjfzVOQkt/Rm0d4VfQEFjUHoarLgM/gTIAjK/TvAlHsVGelhxAVxsmdOcRnZ7XrqzfEsCvtG
2YoAL2rG888vg4cNHa5gdlFKnFUVjC9VPBhrAUvuSLMBrLEJNc6LxAnEAewAtD9BZt/ZdvNhAwpB
iRNYzwNLN85nVjwOnfGpykg7qtprxo6CZJMTaFKX7akp0q1OAydg9ms2P4aktzeUJHO3dCiR6/E4
qkjbxA63SMJ8U3Oi92GudJ0yRYFUTjmAvCpbv4sw6Q66RryIVrFiV8bz5KICA4rebBrmwMu2acK9
A2kbS0sybhyTuorO48iUpAKjSq6H1s+bA6k2ry7BHpykPSY0XXC1OMgDCO7QDAUfxViCn/JQAReu
tjafmxZo0DC004KnKjmnFG+OgoXd7JLSJdun7eyTnXKSTeoNOnWUOWG70W1kGqnj5Ie2pm0H1oiV
mYs+NUTFmkKnxRh53+fLCEPBGVG1tY8srZdgXDV+1d9x9J5JtePBG/pqVedUE/gonkKNnN6yL4q9
6SAlZOa0nmGxHJn6r5LBMfodZLMitgJKaIiAFrGIyGUCxDWAnjwvKa9OAVK84TN2kqunpf28xjjY
Cax859WcELNhJiGCoSWLJSYCEwPQsnGRT9k5+IvK7oylSXCSE3Odo5Izm5ojzyiU1u6oVinYqqUq
aqLJo+/lpFt7vbfeVM3UENnACdvxu5bOR0Jpjhuz4iX8bqIn0eO/4hIWXTsekGvHq1bFI1f9yR61
7kVwr66FWTj7nkHkvi8IJBTWaipUvvUlYlDbjVbEZ7GW522wsgAWLbQCc6dfUNoVjriYif6ihPcS
qRr09b3N8nNnNwp6LeiHtdOBKowIiOU41B0Gk0uk236zpzhm2wF+4bdcUZsbcOnCiFAue9AIkIDR
Rf4+kdW+Ux5Esjg0/LcSQp0ZBXu/Q92rO/6Xg48jcINtaSYCixTpiMzr2kXhTOGG3WnOFJXmvsDM
UAmgWvasC5iI/6a1Ak5EH661wfc12nUcKXwymOveYFIqeB0QqUmKbd1ubdNJXu3uKTFmgqXh5ByI
ow5EBh7daURA5pdgD/J5jeqNXUz2B85fp192tvtixwhNI7/+wUOM06JLtJUX03rgdp7oZNycqEKi
LCu1BbvGacDIbqzbzbJkoLCkkyXu2P/vfToRNDmzgYMS9Ty2obXRajiFWs51daWifV7VG0UxZCpp
r0jJnLYidbaR26EDjvB+R4CWO+9LsQ8eO0YpcyJ3v84cZS+g00eo+DdlzyLdmlHyzWP0EVrtOaoI
wbDNLtoQ/0R/u7VnuIO+zvWJMJOKN+f5AmzTWH0MjrtDkNO8Z2j7AOJmoOXgL3NyRk+U1goFeV/C
DxpA4SV2uUuMU2sZSEEMsBpZMr3kjuy37DrGMdLil2wsc/7BvHiYgqo6dNKhUvYAZuhtY67TPEnW
fmnkjFR0Z4G/sN1OJipLOUKV6SZ0HM9hl4XLZJhYVtGUx8GwheD4nlGVrRJF2lho1v1LLcWqcCxK
THBYqzalaxZpBpKKOHwlROa+T3mLqPWZ46twW3f0pAp0G6s8HAPKkXEby+lbHZLTGrMtbCTP7UWU
i4oZ4i4rsg1Doe6cif7suYE8EOe9m3qcaxnyfPAJqbMcew/fVxxl23mlTyz7Rfo8cbqJx5sU8pHl
xX8ec6nuh4BeVFqkZ5Ci8Q68I+VxvhwQFVBT4nngiurixTAR+cxsO6PM+m2Q09z37Pio0VCm9Ww9
jBb8PiLAuHH7FHGBQ6J4wuMJyIeT1hhtyghUQysh/wZxpDaMXX5+2KlGoC3TgwptVRteuyB/zjL3
uxcNzbZOoZMNXrgtO6pSVGTLcczpHsnpoMAVA9w8UrylYDoXFlpgfAkPWRWWkAX4PBumWguegZU3
kRY5ztJPMgyXgE6yvWWYHGVr78o2GeD/Es0iLqfb6BPdW5mlAvwLfojeLQrOGNJKm60tHqVVxeqx
EkO0l6pEypOW9jYgESbBqEpOIoJqwSPtb0GsUhtYzReZNDeJMhz16KWLG3UPsvMr0uu7vpi0dTMn
hqP06Va2szWqGPyJjeDeiXois5MzkgxO6nb6PSjf5BlBnvrI42Kdx8ZrzVbE8VCcOKbaJBPrbPrv
wFq+6ynqFJBFtd9u/Mw6TlmH7ZE2AScBQQGU7vowfJuIJSWP2cBCRwOphSHChnChLWNKxZosexh1
3pH4VkBx/hP4gDerpQs8JWg6fGVtwvdRlN06ESGzWAusHULpnZd2K+IWDkUlbm6G883D+EgotEe1
rnwgxuEbUbU2Z5tp6xfFe+imDyNw9m0BXXVqkS1nCUSgsSOc3WrvY+iMgiu0kpaLy5VGfxehg3EG
GE4B9BkMM+s4n55iA2/GiC6wRA3mu8lCHwELkcP+3frBWOUQ9Va5Rh2JPCfE9ZC/RoGbLCenZs7X
mwg4zZWtoeuaGv0tqsdbSH5L6K5g/XGcF7TnZAMqsjmPUfWl2N4Xftecs0Aw4RKKxuDdNBg0NLQG
lUwlF0xOK994mrTokFQX4oaZBErdmNY96arzp1kxPKpJafO2hNB8epwlo348kMsBw4gA8lwbEQVn
Oh4FiJFAgD9Grz+YvnxPHGw/fcrxXRivCjPblmaEA1wZsw1Rr/y7XbFkAraPOqKxEboRWW2ZXAqC
AJTtyX1UJ7Q0o2oV9gAWRyzecY03PBsYvUXcGX6JbybJSM8Zw8chrp/MOP0i94b+hLc3/Rqe9Fg9
9hUsC181t8CdXtvA3dDPvvYGpjL5owu4++Byg3+m0dZr9gcr3CkCDkYhKR+d7tk2i2IpMttdxhqu
3AZGExtWSIqXTdjc4Nw49Dxzjr8oTzCstE56NbymRESmRXsy3A9V0kns6jd/9j2M9Q0oyrR33AF9
s5F/5Un8WSeM5tqOlHN6UBg56GQwTCY5l38Jr5LmknnK8KhYQAKhe6SdzKeUny9hFIWxhBIaZtUq
oEESAjJc6ABmtm6cffZq3Bdee+yd8ohI/MmvMMtaAxnKFNmmOS6twCxOOxvveEZb32mrp9J2DyjS
DGXfW5lxCqrVXKpsxwlJAlnUmOvijZtjR7bbWR5X0532df87wY/3cYuYKodxuGx8DgwV4sWEtJN2
FDniXTV3Qtj8BGbaljEOPVa2S5II2ErtycaDrg5Dqm25F9kqCrqthCVN3Xgy7IxwyzvllkdKke6A
hmLEwrudbzEi+nCgDWVxAN63bjrrBnsq3zoK5Sl5CehmmxnTiHiiGHlNN8+/eoVYsrDstaZgbDQe
eYdtSrJCzG6vaUmxbWNGpVW/C0ug8VlWI2fihqy+PDjWizxLPzPHrBBeEa49b8jkKq4yz30FrIng
O8y/+ONvQtD1i5CxSufJnZnXCbDSMmnvVEEuQI/yzyxei/7QWPWjmyPHR+O+YHJKsG9T7aQwx/1k
1LsmuegpJR68j2utSiiSKAJ07ucG/R9WX0RnFKjwSrknebLwmTBmfoyV/lC33bpJSAc3o2zVzzYS
Lb8auQ03QLuGhYP5vD9PHafZyiAuhgvVAkHzi4AHUr8woqdOKHd56D8WEZ10zLeAGt5CsgFWRA/f
jKRAvzuZYmnoq9wVt8i5R8h9J1mtDIw9MciyVVw2+8CZD7puB2zHwUanb11meVVp6ZzQz3bazdP/
2liVx4ygzxU9unJn8ZOkNeBVJ96mWTCiNSH0IEQpKDpiY1QPNyblBDuMzmwoNvHQmFaxKQQEOAuJ
uDfmHA+C+jK0nb93YL6T3tVD4vMHknXT5jYBtdLtLAIbZGL7I4RqkUm8j1P9NNT6Xjdt+lwNLOwB
6fnUFcfKf4gqeU1myObQtyuUSM8MS1iACgoX3iclTOu+g1b/NA2Cpqzhh0i0rTQH8TqpixdUWJWM
8b2zePmYsEKjVTOzJop2YmLCFacFkh3wyGnLAN7tEY3PAzLVkeSLgaBJcvqg8tSlgbG1BTlsnfWi
WSH7wJC5m7H9rpNXCCKnebBM9W3swgaGg3tqGTQkpF3jZLwYCFrGHJaWqfCc9C9+Vj5lWHJpg5Ne
QqgRsZixfskU0lySPH9MtjH3WXCJJMSy44NBRuI7ry7VAzXhgAXI3PiwpVc2N26mITxkUoanvKZG
cwPa49KfPlKlg/AU6VESUtxZzlsZYnYH6rfyNL6NZjVioBQzg9WN77pRASQv5Gs4iQ3RYtqBFYB8
LZx6rojgbPb290w2kCx7RqrIfi9yuMfVO6zQvN1lOEy2tp6YB7Pp/GXcWJ9N+Exx2awSCy13m1TG
IS1xcxWyYCM6yjk+wiV3qNHJCAPND0Kbwi+Q/j1KJvDbA7OKvFf6Thj9k53PnVneaccPyOYRRjs3
ANUfp1V0VwnzXcdytyyiHOG+CO7B8L0l7oiNq0RNmQ8kXtdS7tDMFbdc6ufY9XkiDPFoaKT7/eMa
yFP4iaMu/9H803/5HP4rINCxIoCx+ed/+t3vHvOU///dv/I3X+h3r1v/888X8b/y1Xvz/rvfrH8K
Dq/tVzXevuo2+fN7+PU3/7N/+Eu2+DgWX3/642feZs38an6YZ3+paDRsVIN/RwT5/vH+H/76LwGk
Mn9Dc2i4jiEdw/2zyrH/qps//VGb/8hyhAJroxxp2fq/I3aE/ZvCi0GetbCVJUyFKvFfBZD8ES9o
6QIhpG5JkDg/Lz4/+OXPukauGR/Gv//+D1mbXsiWbOo//XHWX/6l/NFyFOJA3RC6YZouqBmUln8J
2GEylMs0cMloIxa66j8mB2CG2d08WWNXQbzWvVopSLpMxAe46Tv2tTK72g3QQEKQksa4NwP/bGr9
tkniXRB+yOyl8tkHKx3GSHVzFUAtAm5x80QzvOsugdstnHgXFuHB1xVzLWbbMXV2ZLzqmrtNR+iS
pL8FJr6mocICrwgbdLZQ/MMYt4PZ3gbFMAn8r7P4P3V//z91886S179382Z/OL0zo/s9IWr+pj/f
wsL4zULSi4TX5CZR3LB//MOf72D+RKKO1fmfTdyM6QKC+qXgleh+XcBNjmOYhjT477/dwPyR4/JS
jmG5hm2bUv4jN7DNv/4XNzCEKMTFLjJeJREXm7b7V/rdJqKWVL2Ez5dnx0SMwTGKrb2tPibLPaDd
Y2BCoZBGjNbcuLuLxi9EWgsb2DzqfGQ0aeMzZ7O2Pn1AMnFWMkJI+Fj55n0XpjtEoHdp9WXPmGO3
eCld97O0h4qGFV2obAdj1lrYVkTXjtgTUmo/U/+9V+Vn4JJQVsUPiJLmySFozXrCoQySmGBkuCuO
QLqF9aK0EF4ibVmmLcgiA5K5rdk2D8uumNMaB93+YYN7CDsXhR4RJXnp8LbHTWzhjfMqck+rtHsL
NcQlj8pPT4Pf/FD43DhE6NvSDTdjfXb79mhUamORvJsye1opq7gqj0ceWv8//gT976z9v9tEtl/5
GWl5/dfbyP+FG4QQgMn+9jO2/J//o/n6w/f/9d/++77Lw+r3avn5W39tFjxPpCOwDDuOsCWiRB6o
X5uF8xv+RtzBPIT4UYXiefr1qAn9N9tESO+6bBXI2RTf9GuvkL+hZ9cBtTmGbdkWu8w/8qhJy5p3
g78Qy9uKF1PzU+ZAp2FU/Fe7hZ30ViPIrI0qC3IVx/+7ygnGQ098VA3+8lpm2lurD3g3o7JEHBS6
14iJOtLWZjfPB5aDaJYJeRiYWfW9xb2OXkNlIJKafdoOzc0Zx02nEE9KhdrJtSNGH0Y23H4qNdpm
vC8CTGtpGN65aUdNyZzPlV1LRKodbSK9f1ESl4qLVug4Rf5J1GG/5zSHkd3qTjLtupNveij5BH73
aDalh8Cw+UYEBbhSAyxU08xfWJIv2nzzQFYvjNaK3lX8YpTJGYFN/ZGVxAqXwmJ9aP6FqfPYrRyJ
kugXEWDSc/u8lVQyT2ZDyNK7pEkyv34OGwPMbITuQndBeiLT3Ig40ZwmQlS31rwO5rxTk6Kpj4bb
VULTVeGQ3rEcHA4q8wbuDpCQoSGucNTlF1K+//ulBul5+e/POl7b2Eyp/jMYCw0tDKV8RIAYS3cr
ajFdybWhipXlgaPdPqzm8snUHZ98MF6pdWxPhV+CPO7FIdKsHfnselcHoQm6HISnM/7CjUyGBS2Z
4sCNTGsfM1neCCM5zmBIMAAEw6EKuKABfmb8aOriiJH2JQkHwKMqCaASTasuTtOHpB25gTLt/e/f
bKNLSVDWeuVETIeYTZ/7LAQk5y8OjNx8RcLZ1zym5ypov4UiFi1tLh/u7G6YFbK0jrH5z8KOHthA
BxwprUs6JCC88xFKT/xo2PMDUALjkDg1fOsys5EE+Vs0sU7+k4sV5P4FyWp8qjKFKSst36wR0EeD
I+vhvy8JXu3tm4pBgqc198N8+QKfiJwrw7iVwSqKwf2+B8x8aZdq1twbj60bltytl8ZTE12Cy/UN
PDEtiCKjVmFgFLNEoJa0eeL/FTY9EMYgH2UQqHTT1mN0doECn0HMQwij5v1iJHrE2JqVlzjOywtj
b75Fybo/FNrKN5Y9I51EEZhcUpY0DJKWZuNlsPZ//15RQmeU2R3+TeP83xc3iwxog/YlErEkv8Gf
U+cij5yZdp1BxJnnw0gWOEZysfGtsOFlvwjRi4nJ+fYNuxWbOC2SO78ek7v4pn1v3LtKfxT9bJ1S
TQWZaulYx6XCJWYGIwayhONf4DXhGdL5//8yNExZhim9/78/jwsbY3OVfUh6AffmZMvrf1+MMemu
eBQMDFioCCKYGW8j8qMhQTgjZdtQjyGXuqKQ8VWvzFM1+1jzcVVs++adexuluY44lkkXb5O2oY8W
XkivII3hj+EzM3xKB3w8atcio41D5DbQCjXs5qKfdowJGA+MijxF6VxkjpnCqMHZpo1tYXpcghZm
EUebQtM7NzoKBhJjIad3jTO3Y+wfyz8FEP02Xg0UBdOFeWHGa15IA2CviEl9FJyWeYn5YbzKfTIc
D0/G8qVOGGVbCI0Y03A0WosvRtGWsqrtJtv7VsN438owG2KytUnKRR12jdzZVkBb7NVsuQ8Qzlzw
gb51telxtZv2rgwXFT1Kz7Mb7KlamzcNBe/4/Xi0D1gBw3syLwwy9/lk3JH9hmCUQeYrXYIGboEZ
pR2HXUWoIoi5fRqU9SUYC1eRYoDLt9aiKWIz7KVh49ukgqqKyWnX9avtmovNh9d5nIxdQLOB18IL
LrFmlxmjuShsnwZkkMpZjjomsUtCUHurKG6uO+VrE0PsqgujbxB6v3F8hRdBA2eV055RUH6XUUUV
8R2vnJ6GtjaitADQcNDXX0aLygj5Q1LAcRPBvYqzt3K4ZV4Ccc8iwFNZwScK5bVAA8P8QA8yjj4q
TR7NurbWTYkIInvBSiLPI6LpWrFwNh2vmj9X1x7rFLWOJ5qf/jmFTpgP21cfeaqnWb4poieZoNC2
jnWp7f6cDpJ2u7JYZS6WezqAH7u9KTp7EzX5q5sM//zimsSwAOSWtlZjOwzF0crdWxROzA9gevsM
7Ngwwo3ySwR75wEW6bSxXbJRabf3XYeJx7DBRwxWZ37yOkeujNjO1/HkPPgRbh4XbpJHDGxj9B6W
5/yCQrltXHiVcmiZO5TVVUzVyO0r33hdfY5MppO5l7+EA6Ss1M2+MBT5Ua2PVsI0HSpTGtFPUSfL
LNpvIhBCpFIK7W2r6EMoLFbUdDBsz6/GIthINAlXunc6wHkzsQiv2IvW2ov+QH2G29lO8n1SWW/E
uDPiXFsJbGabJFO/Trq+3Q9dt3VKs1jHcyB3CcmG6wAp84rUeGHyqk7UJ1bHzorfxoRcURBgOcmn
Lyj1n2PrdgefrjqSXXQCFPUxKYxPuj+2EjcDkjjKV81puilEsKlHf0PNVbXKLQZfbeskS6xhDVnq
fTLXLSXZrN7NsgXBdqSofaKCdGsszk1OOiExoqApiQlAg53m+DUI3FdpXMyq1KcgDfq1z8xONzG2
uBgQsvmeReGw5aiwIP5sDunFo7NU6Xm4MPBksyLmT4GvqPkw7OVKTRhq9m00Dn/VBxErQiyKa6HC
+AhW0lvVbsfjE8TtanAhsw8zpbchc1LGfE1g3+hBYK0JLKpmO3kyA/Cj0iqXH7A/+ME0QcZJ082E
MgLiEa4j5pPQ/8tnXWHnxMfiSPOjzsf6OQ+QlauWtdWZAL15zR/3hDtz9Ot97w4zP7q3s5iUrclH
YAJSfv3gd91O9gZMpCjvD16dimvY8Xii1sdbj5RINA2Y/nqyO1OsyOMniO/uPJCXbFLOT3V8H4nc
uxnsQRjIgcvkzE4ZwYrhhfHCP6fCPcxFksZoJpv4ZEn2YENCmEHkhuG79kluUARCXYQJyv3kmlCt
BwxEm3HG3arH/Ifhfb2tqfroG/sUe9Q0xQo1vp4g9PSe3Fi6AlDdkyAoli90ijwxmklP//1R6mA2
btOovA8lE0hLl+2+ICmHok8TETyF+KydLDnXCbm+wGIASbcYoQrv32SWnDbrh9nOviLdX+qJcpZY
0rdQSZZL4SH4jAELbkx3U34rVRWcsV7Q3ozddJ/TfBPlr6B6LjYM9HVvhzfpQCmG04tDo77hbcHQ
8W9yQo8GYBCVg2s+Efp7kq13NuYagpNqELmG/OimA89h9C184QK4EeMzE9m906T2m0Ou/9DYEx8t
y9xbSsMPZbwlN83MfRjbZblo+R+dv1pynrDwmRqOTA5EfuND2GGj1dLGIMvRZq18kZySLIDcIaY9
SZxgtAEGNzKknI93JzSxFzTKgalHOswDD5MagGj8tnrA1eHSj017s2koAn+UWD9Kiiv6vig+lTKh
19ArWXUZ6E0B4dJUpCio9aAHBYyUS4vRRgw+hef6LigK6hWRti/K6lo8noQX+mZGPFPybUhp9WTi
XG5DBsNs74IDmY95Wy6RJJt3ouzDfRQ99UvyCK04aBPjmHfNl1ApSURZj8a5Mx3j/N8/2TL4ZCB7
CP1iPIRjYD9PYU2l6uTit5PSPoHMYHcliQqPLulpzNX/THPmxh+O5a41uhNAY/efjNRrZrL2IgG2
e/qzYVPbyb1HZFOxHdLsfu2qKF3h92s2o2memA3kVx3C+WCbf67A6aBTTJiWcoMyMYPtehDoSXa9
7UTZgLrHF+tXboh6BntaVua+9HBljgswMVmKsBVLk2ARIHtJqg2BpyWyT9S3kmcTSWDlLcmDcLaG
xxmyCMm5gFwPEjWJnOasJguBfrS3jFTCirogerranVEnOxE52UMWJn/WpPNdJBvcOLX5Us8fYzTW
u4QzxhCWAALEPRyLCLYGUxQb+1cBlqVMWV1qRECkxvgBXhkI+uzHHnBneTnk0FQav6Yb4NuYv/vY
Kk5sOyhHvBSmRNWhw8wimIF0wUzFGu+5xKRbXINsNJB1723PrG/UaNsbu9MzPtLmUWNftwbLIBow
UGxBMUumhwfmQ/UZZz75A2AD1JL/I68Ur8Mgxl+bmcA56FVJ4e+dHJbLMc4ISBgY52rS3rGkE9bH
/uQXECpGgwIkVdMNMOl4Z6rRhQVIw4+B3USb+EAsvL/XTp9E6/egLmlfsVGx8rQqN6XkvBknalu3
j02X3Oqm869unv7vlxoVeOBstXVG+hO1RymzThvJEbPcNp2bHBdmpxOX4SaNM9AsBd7XxCMbWDU7
AisRWIsqw67Q1sZqIV4oM7kfu/ArDcJ2783Ft58MCFTEq4HUWk8plVFNi16X9KywuK16Q/4OoU1o
o7nzFKe1qlLBWgiAfXUxvYQKLvMYj49Eb0xyt/mDtqKDR2XIqsKl36cGfRiLRb2oi2Npg2um3AIY
Er+ylUjZWQlfZ2em5B+T0ZzzDHSwEN2bo1mTUieCWpo1ED46/zsagnexQA1b84PIRWqM/2TLtx4T
cKaZuUfDI6LEeKXfGqP5w4+37ozxoRybiXPpmJw62p4mIpScFn2LDdR9NKMFwA7IFwHL3rk+oin/
0X5yk9+268dDZsVoz7najrW2djYPUxnh9rBmGXAngZXcWg+VEPTRDRZpx+qcq81gWtl1FvNB5GIp
AAvsrWMY53KsFMZxdccvkBfBUWxSNWQ2TgNYZbHjA52b9n7PWQ8T5rSa3kTJlTzIXSI5JsUmVkKW
SrS3rnAddkgyjDb++4DBC/6at4C+0rFzApyXmjD0OOSbPAvNjRViYfbFC1YhwmXcD6nphTBDHQUZ
5NocT3TZrK0/q4/5kCrA4zJs9haGKGg+1PlpyGgIsqy+ib2GOX0WowmZpXQjXpVbHHAI0mX1S9w3
PpFcX9dRi7dh6Nu1n4mYHmnbJfLCkCZvMbqbc813Um3pZkUraLH0dbQtN0KMO6+kQdgcZ6qRTCYq
Q+Z/hz3omJLZxZx8u341s6u2MK9G6MdisDdZaSuOi+tJO/W/cMgEd0dNiNwF9Q77Epa77+5C/KRn
GNmnqVfNXvS5eeyisn3AUM6sCu+oGqrF4Svyve0bUAtrF6t73pAA90X7YgURn758TCGdMGWmOYwj
UxiVHFirt2gmA92px17pl7ZsrPM4uK+gqV2aqjpjXfhDg5dcqbMMg+e2775nHdz3Nrc0Mu64qsYX
AO/B3jaCpUEgf7eVeHOa2QcRAHfFw5vBqYrvpBvifM8BFddb/uNDReZ+Yn9XjEM2Ywi1pobmNQma
g3jytlCH3D00Y3KaSXDoKQWZal6yGDFzqvqR6kr9OAiA1zQq74BdUJ8E2NQGSzkmM1euzwqQZeeF
gqRG/1iNLn+/zxzKTaZ9g5XF4syJH6lsAXE3L1LmfOxjfdNJ9lR76jxDmgEmJldegJQ/y/cpMik8
1+ZzbSafSSU+St+Agg6yvnfdNw4uWIRhJNqTASehs/u1o+t7B6Ue1h2eDgxIx6ogpCvERHfSk5fh
WFX2b2yAVMzRs8c/t02pKe4OTuE+eKHf731iTFyjziNBeC4Di5vBJh/Ylrvec7ITW1u+Kj2atQL5
jRidbDkgoFN79Min1YDhvh7vShacPX9xAeO1XtGLUBzyAm44fuzfqu39I3ZsiO9B1+HQ8deVTaQ6
Fc68qbjtjCkKdp649roWcblEJZirtLhzx7kr6LxmwuK6KgA+Ra1e5y4WHPubKSdrITkZMiXObezm
aQ+/DiAEIJ4F/7VVGbNLzAK/M8SBwSC+Mfv3zsDSMsv4By4qvhqQLGvS88rd58J7ahyTBxCeWB6z
2BZ+0KwrZsnHrdEAs8D36x+jRrurUZXbCazatjRyrK9tck6MkU9MDLjOWVYJUifbqKCyiTwZOQzd
0chm6D9a6Yt1g/N+ZeIUX1eIndAGrXQtDWYkDjfVLPOhPjE+XkzfnIiZua0sEXNtc+Jt3Pu7iUc6
IsNruaRS09E7Vb666OGj0/rQxS6frhsfM9JxZnsyFDBjmOc07VAqFxwM1tgZuREbBi4PX9W3WQN3
yPhVZDVedlJ2/XqOBb7XnkqqmDjZ2CzBM5tTUd0c2ebCXQjpFl2Iy/KUJQ9Y257x5K+k/ckHu3FH
d97mLTAixy9xL9itPgPgp8ZsoaMQntD5r8heDcP5tNE716ZPlioRdG00E4twOfg7t6nfx5LYeCP6
Pfmvd5bgh5S9g2ZiXXDz0iFMGoxBbI+ruuv/LLd/CpTBoTJ9DYue/bX5UgUV9zntxOIGgvhsOt9u
7OxcV0NJ6w9iZOYj+/kEE2AvS8hMkE92pP42LffWAQ6bcLJPnKG/WrWHJFFvbaslLhD1Cq6ZEQjF
TFNtE9ddYssu63vs06qBvE0UafyrCfWt9Ny9J6F3NYzBWlJ94ymYF3PqSJMzU96THKNL7xmPeUdY
KbFS792Mf6tpYvS2KZqSdrrMvYGuOjpt+tc68ksDZrWcnJgU10vQlQCw15PpfWQVGFplMm6wc0i+
LFtVmnOqiWfICF2oDyCGHxgdWJcQFj9rCTXB7JLVKDFdWzS9d0RM6WUuw89QNJQ7m11AcDFOVgmF
w3jMxReRzx4/B89M46gHsgPnYGw4pPLm1hVuy1biiEpo7hSJ+BlKfPqZlQseXhImJAp2g0PpZz27
rCJJ9O014NB1tqsc+09PELBJa2wo8v0jlatOKjHPkl1yPdbNOXLdJxi01Wakw3XV2AJC8ngP8ROD
SKvXAcQOeucPc5q2e8XjJIqe1NEtxki8knH+1Bm/6bBk46F8rJbaMT/iVp4t5nPSSJFRP/tl+4uF
/4mWqatBTln6Kebx6KoG1shsSneVDs5Ce1xH7ARaYnIYJ3JmvLxipLjSSca/keE4I4WLaYLnFkCw
A7LJeXzXT1QW1P2oNsKa1g2lY7h/bzmE4Dl6yRJuvvy1tLGri7DEfa24wHhBtf/ve5Vj8IdNIJDV
zQgU2aKlxcOW5YV9+tlN8R6GjEttCxB1VOV41cL4Sqj40wPsQlfK+FFq+zMGsIZZll6a0j6UhXjH
la82Ze2+G6Px6c664DNhuuZyJrcn7LwbmmCx+RXDSTWPHVLJMHX2CmGLsoD8pCSdtgT3ZbLsSzjB
g9YxVlK0R6YPT5BKDl4n4WnD/U5VugVcTl2C3NLS8k4OBQqH91plGb14cGo4bId3bcfLP/OgOa3+
CrL4X21x5cX3SVHdKmxwqGPj3UShc3RG9+AhnRHKpe4PQgYVwdsit12OH8Ck6Ow6i0rv2zq/8zWl
IVYU/84evMreuZYY3wcvWPtDXW8mkrHbeZLbmP15mVS/ESIjpCWpVXeKjs20+GonmudqHGeUcxYn
3x0+J6c5ZUXzojtsp3ruX+YanjP1DE4Z/6uM7CgNr9gmFjGeJmx+ANwANJXWAXYlOKS7QXWACIjF
yN4V68Hm9phiIa0ksHQj11wejfGxmDh51AbWU7ZOLO+awbHlbTAws1mkBHbteHryFP3Epb4RHTd3
LTvqKqFxkwZUOEngoWY4t0w76OLk/qzul1KUqrHuuqI7pdn0ks/OU5EYXCMxDrYl1C3aDZlAfdtx
++75/Tu/x1WBHj8a+F0LKYKV0ZjXuQ3RAgZ8AklExF6xIBfftTzECnP0VZ7DKf/icsONKCrPaR59
IW5QCOu2x5BMywacAMiunCrhPF3S3Bez7rDHtcOnH7ZvrmGx33M5oCH0frASDl1AMfrG/MxQ1sYw
fJBEKXOuDWsjND4xwkWF88qAsthDGHDWkeCqgXWe2ztNIMWPiG0ciFj+m6m+un7xZtmPPec0Y55J
VxUMLVqFF3FK7/AZUw8EUKu1rJMtAWJC3CVUal7c5IykfJs5Ca3KhYeV0R7giuZfWtLvGqmKEXle
/eA25OdhlNXBMir9+VrQm4SPEehZNtRLgD1cdVSiBtAgRRmdtAYcDiQelkH4alvDi1dVh1lSb9vZ
BGVcQBnGiDXINemFcQKXwlyKtFtSQRiWeW/d+q2mg2tdGQhlRjCfvLiKt3kXXnVO5sRKSP5Hvh8d
uhEcRW5tgxwm5CyKC63aRKdMa2DyyNAW5YSyhUd7uaqkyZsswXdFVv0tytDBXMxMYGD6Gkbc8OHZ
cPFfAhqkyT+B1t5RB80oi+0280z7iDq/r5zwkMwGhhHTx3n4TWKTD2jMD5P4ssmweIP/UpRLKWp2
au1xG6ZAf2sHGJqQFUJllh8KctVZCa7DdaB+dwE1ChyvDk0yPjdFc5R9+wxI6B/Km7nXqzhMb1Zf
v4EkuvkwseEMNBd88492cUKwXw9UbEwx9u7MvAvb4H0BVfCj7f14CRB6JUJBzipDrQR83Ik7O+Bi
brs7ZQ781LSqFO7FB3MeLPuMHCm8ZsT6WPe4D1OCiz1Qh6jm0FZGfY11EZmm5VQbhT2yks8fY+/l
TY6NFS9gshLsZb5XP4wIEZRy64MvMMm2PNB6oHkBUzc3j/BS6f5ETpxCJz+mXUCKJ3TIteMlh7rs
N5Xlfy6PeuJUj20HQ69W3Adg3EWpvmtVuVOl+x5m2Y/RlPaK2O7RMvUPQ5WKhH38FCuiz8xaT6Tw
efpzylhnk3BeE/8sId7Gjbdu5P84CBycTNsbqRNvJfVmJnNrZ+5ro2RC+IgSATzmYK3KN+0CaggF
Ik/etfUmG+xtjqRm5uDAG/+/kcT4KSzFiKQxiROy94OxSw4TmGzO6yzhfcrC0Iylv6Jbgcqd+Ezx
8EMzhffZzEG4FbDDnLEAHyCrx6jT/E4QX/2vwoTMX3SoKlPybCqn3NaMPFHOsoc5NtcFaWN6BZp2
1Stj3hmZ/Rx0nKQTJyIm65CHaZLnocKD7gHm15a12BBeeyJUa8WUdxd77XvVMgkzlKbZwmJ9FU9U
JJHFsVz2BVmfKBB+Ie5jieRoi+691E8podJ1YUHkpoRjI30kpSmg0y63dlwpMG8X869nPZhefxxS
AKKetg6CNxx77rM/xFuqL/ZVJqgVT7C7A4GXHKywefAplRUn00AfVGsy85yRsDrP+65btKOaWiNz
TOzVCLWl7v2DgNoeupzXMVOuHBaMlSlnFo3MOk+GnW1cZzpKEJPY4NGK7aVOz3BtlAL3zsqL4YD1
/JOyrno7VWidiSnrXdg7HZp5tW90me+1j7Usc5pjRMgcq39NaVOOq3xCQEabrU6BOFJb5mxanR7R
O5kYT7d0GPeDKAYAigvGPP7Uc7DNIxzCyq9QdECIWXR4Nsaktv3gDaT4KN8x+P0WC+dKPelY3qB4
M6kwIdvb1XhVDMxcNz6UZFliLrBpAUsjD2ou0CJjBsF7GbbdzlYB1SXRYQ7mK//5Tzx31ypig0sK
PoyuPULu6M7MSfOAY0fMfSOy0C9t3mjPRcoll02J134YNe7zZIGrpQ/WsitIjriUkXUHEAgUbmNT
nwv92Iuezbf6S+OWWiTjfvD5BcKZIC0QI1NUcdlvrWVExskqc/3LCBZ4W2kELY8jvN8Kf90CwKON
KUcJJkOTjMVqAH+2Urr6snX7CPn5Oa8WIxsDbtxRez8I3ieBT9y35MoumPvpxPuWHMwBiZarIfcO
jW+8JUV/dsPiw8xBJoAVeHewGbVdyFqMWUeADgcZe0SWYT0RyHZquAP6CLDEvk95iugEzPYYHvtd
XCODjlCWHQ8eTawqohGd/zkI/VpQ0zwuc/uskHS9pNvBxTczMerS4zGj3WRD4PFaUSpncfBYKbnz
B3mxdFRuiqH+GJz45KJDMG90bxUcEh2U5zARl2RO77E23YF75woe15puPvJa7VCcG1ftdUbQIzSO
CYOGld3E8JUScVOeqTZ91vgrfCT5OZiXjTDEm1IyYMc2cwYgXzNDufW1+5qOR9qV5/sZrSxS9XNf
D7TisgcVeV6iwlFjVs0GM8f+k4T+ewvSw+iZkImsf3dTYIdjH34nYK26zEg3jRkEe+BFzjhTyxw5
v4LZ8Uq49HC2yUhSJSHTA2pmLbv+VOTGTkZWAKBnD0JikZxbcI/7EuGpr3t9xAJDnHFwLMwmxZ3r
9ohjNuVng0YEHIJr15QvonfajSvoAEjgBzK1WDHIU88Bs6KV9W34TMsQDdIdfq31ZLg40JpC7RD9
CkqbiddBS9zQhYKtZ2/H4BhKXHkU+eG9J4Vfr9yQEk9pXtW8BInhFHPw6VeuR4P8ctkYsz/f1s8c
2Yja1TN1PHV+GaOApz5tuw0efz4GeNZ6GbYZA2yTWiXVqp9Lyig1fpsZI4FmNMNII9slsdxUOeNl
JparyZi+pBIfIdN5z5DPFUhNk2PnMomuoJRk7yoZMKWFfKekyzalp45l1Bz9UH7nVgcjk1BMmk6n
srZPc012Ohq6V6pUrmZDkrdK1QneFhBM0aJcUfozYi/AFvfPq7j95SWBFWbpXzWU5zrM9pSLPESW
Q4OUPGqCq4xYsRD4dJZpBLqqOJdQvQlwPbns/qh8S5eVz9vNw1cX4mPg76mk+acr2ECeQfEf5ZBo
cFyCQjj3YGIBrp3CVFFgzvdkEsy3K/TeaY4uYfyWa2LYLbeP9Ry5716TQ3R/bH3/E0mFDCO2BBDn
mPHAXSRc1t1F/KG2m/snex/sVI87MS0tgLvT9sNHnRLalE8D7bXXhD6korJ3ReT9hX4zMSDBaKLq
qiA2Mo5XK46/YexSzhzH1p5yWcDXbKQ9UIuU3M+d3e4K5gQYTfpsY/N0bKk2w+RrUK6WiEf8DqTn
hd3+Q8GEbPoStqM+2j2tcBpMIXfK/BjG+ZflVBCklLUbMmw4BES3bdOna3d+xrnl7cd2oucrh7pZ
ecaGw+qRXrpoW/maIQuUXFsMm8bBNijoaMxRKz3b35uFF77zZ7IMm/XMrRPPClVfLZRMyAMchKPS
WAf9xHuXEkQsQDHs8B78JAmURKonKMGOSigB5mMcS3fjdEy1pA7klUu/V3fgF/zqJfbKuyainY5a
EU6jc84ArXA3nSA+ShHFH6augmSfeucex2826RgSlM1eh+9AzDk3K8pNMfB8QVCf0DdxJVKHQTOQ
MN7Cyrap+IVJl+EORaz38cmdcst5YZ9mm+1IyyfeZ9WaP3NbGrvWNI4VXYBExvv14OtjPArc4HxL
ZvyvnNKDF9Tdkxkb/B50e0VI7De9G1hrZx58muXMdGu1C1nooQoxF+K25JhJoUSsmR/pNDpjTslx
Z8H1ouXRNhiYuSO8CSt2fwsYOXf/ffGXMnrYYp2sX8XMbawqTaZ2af7s0dm5tnt3XLmW+wPpWe1I
ahItC12980aklU6TciyMV09nPaXCUG47aF3GVxvZ+mLr4kUY8zuXXhAjvnyeAghp1JLRhxj332WY
AdVs+leQOk8OhfWjTF4TFLUNIfO3eTP0iOoqxBI1Kk2SfzJQT5naGQ6dPElpEOqtealbRkmzJJg5
D85dopBG7KqoN3h2z04dXxNf38HD4WxgnDo9dUfpR5fEti6mrX9Ny2QB/Qyr6Nfw4jdcJa+Owznf
0Z86dK+IEfuRJq0cBxQdTHeEHyMgv+FTxXwV8fBIn87BDetzaEUROBGKEaXYjyyCbm21JGEXR8xb
mDVHb+aTnJTzhH71V/bTW5dH+AcnHDeRWvpImKUkGH/w4HAbpwJzMTdh0WzvDa5Ys8UUuDB+aa4W
G11315g+57YnCxCL8BIwc/RC+TjVRHYNSUVqhUrKiJ3GdPNYI9d1jGIOJoxWDFejZAD9CaqBY4Rr
7BMGPPc0aGzKyVF7KpzfEs1F1g6cTxPoEsFHLF5zxsRFzgl9fd1SfFYnDAiBIkQNi15KDLSWGI+k
/22jBR2tIHNofh3Q9EKn45x6AOczbi3b+TMLOHLFDBCNkoD0LOzoEXszrB6cyDaJVNRmdhLapoDB
CDZxpMIdB7vPjkjNN0vVew39VI/YB4f+VhImXjsyfyMoD9c6R69Rw30r6qc4okTCo4JkjD/BvjDX
kXLjJ+aaxe014Lle3oRijPXGa+03c6o4UlAXxwqTxISMi9RPSCMOZ9/sWROK4auEQB4k4bwXOaAW
n1084gAzNM/OJH/wDyTcfo1bpcyVPVTHuvnx9CE1QuzLKQ6NGK83opJD47D5O0NrMXPq6cpdFTV0
0+Bxajz4IJ0uvwxKbiuOHJB98dygI7dpc2iI8m7jMb5X5WByjs/fWg8iECc9nJMKxEw6WDf69V5M
6lzxGt/RB4y2Vn/13S1SHRNTdZn1tOsDng9V9WcYcrcZPbKZouckTrg1pQcTyOwqEeqv0VxgZz2s
Z8R6IOHFUVlAO0ffvBeWvR2QlLYKEyqFvAysQskLUDbHxG/tjZu7D71dP45OBi+meJ6LyUZOcXsS
1eUSG/9wZNAczdY7Ib6cLG3C0B7gEcfrBAPaLo2evUZ95mb40WSacHlbAhz4G5id1/bwkJp3aCMb
g9MgjLl15zfvVJvcNXCdUpvBZIQcB/AUY1JjbnIOvyt8v7wMGwGyMUzeDLorekTQHECnx6Sfw1vI
MB6zLUVO6r4myy0wsq+lDPGS/zcpD95Yey5D616A2n+nGPVx+a9DvXZrLkRZTE3ScndND8Cp7ggW
MxgZMeSWSn7FFFYwk35Xvq/Wc9KRySfT3YYAN7ru2w75JXviE38aF0rFbKrBDRQN3o9s8zuHPaeP
jRfP4RQdeAR1bOb+Foag+7QcHnw3uB+xH1fG4KyTIHJP+RSiwDuXyQBvMVnzP68g+0rLPAOdkgDQ
xNaIgWFcC9X9eH4G57BnVtQZZk3r8YIeENlbZhSCyqp0vvRT/kG98ry3/B4nJoqRwU5OFHRjF+5f
43lP0ksUJJIUClT06yMprNqJhpUSaAUfx3wc2vc47u8n9c1tHgjIkxLeP/hZX1hWLoGSL3ZYcUsr
wETTZ0N1fQXrJKl+VditBJ6ovY/CunLBgTPWAWqt6CmsbG8v+VVOxU0Z8cWunM0wGQ5oYP8USxBM
YRpNa8Ag18Yqt0S7Bs4K8U9U1FzymoBLOlRVhdzAfTHb+ZNJmfHcNWs/LmGYGNndkLNi41781aUC
jZRmJz3IY+/kj35P+0tY6UvfO/69XOLXDh0fCQ/PugcSSePh/BFkgTpCGjAptUuuaMAFmof65fw+
r7z/Ye7MduNGsm79QoeNICM4xG3OUkrK1JCyrBtCkznPM5/+fOwGTlcZZRf+uvhxLhpo2OWklCQj
duy91rc05n7AhtcMxOx16ixPypL7YXz6/Xw/mLywuYv2G4L6Uty4G0kMM5Nx8Hp1Um/M/t63gIK7
XvOFUHqDpnRYF2G8dbQ37fvJIGghJAeV0tvrJ+y+k+DfUPZpm1lZ2p79KWM1dfSXreofZFcQn2Dc
hoVhrgWEdXqZUPPj2Gw3jk6/o4Ap9gxMonW5qEQ6tlsHadfDBNU4zEl1IXLaPAirZQ4+ET6fT9wr
x0GtZkz2GvlRfmyktbcj9J0Ku8FUv2q+hWPuqPAUS5hL4RiTKZy9logMErJEd8gk21uCT0uw1DCa
HO+6Hnmtsm7OtvGsiADmN3LdGc1TyQTFV/ocZ1hw4P7tGTijM+eZcQKsCJGbbSuyL4glyJFcOPmL
jN01WIm9CXR531jVTUm7onkPanXjDJ2x8UoLQRkBMKsS9cfWad6iSX80XjHSXzc2EKjualZ2AzeH
gw4a5s34fQZR2KbiRxNH1FTWp8r75yK8qceawE/8OR0tBKMlml3jEZ/MBFPEGKE2TWi2SXO6dbtT
FrgG6ogRjp2u95M9lPedtr01Z/V9Pes3T3gXu0rFoXHSS9RW9/noMjAu8UckHQcx2ASEZsD6ilWP
lt571sYkD1NTPIYjI93JtU4lLtRtNbbbiP4VGuv0m8OKySQfP9+UPFOWcTRkHd9KBulTh1CCvx0Q
96xgKZ3o6ARYlAprV+87Dc5edP1wyOhoM3HPDrXXfCSt+5VMdMFA6nzoPH43U0TqRRu/VC6K0yGj
N0Lb/kffvXm9d+MZmhmHuqrMJNh1vnioyCiFCABJqsX0vcbLku+k11+NhQVqT+avoiqtS8L8xUqq
lzKcmusw6p/JteTWGygj7cLZyqRhwKzR/lhzh35LTaeAjbJjAOn7B6VGZAgI91eyHkg4MaAUymWp
NYs1KGyq1pkAlVSelR9Oh6oWF0OrtzmZl/AfwnzoX8SIh637PAujbc7eoQL7xuynp8JQZLnS8+QN
ytdxf64mesHSw0tjzs9lDlI8TtMbU5b73CyArmEbSwS+CBrXSftY6LLdhwKRDqMxFAR9tsqSet+K
CNFKIPe9r7/11mAQh1Gdi4npwdiWQFTSq9yYv+yWfJOmjw9V34PBFtNBTzRqrMH7AtTyyf/GNQ1Q
MZ8JxKAL39aUNEF6dJSBZYW4bJRg8b0BKSMYO3frdc0lbDPId9WlZa2lhxTQoHkuE8IYcu1+V7H/
2pnMsJb/Q27oSRinlKwFhLU4NQamSXsySwnrvOfYRFiBMM4MIl7JoB8H65R1TOtSS5/7kb463aOT
lXEoofLLY5ALc3WGSnQTZASeielUpzYHaVMSEIyUu3HGY1X633sy7euODNSc0CQUq5t5Ih/TcAx9
XRMEZhDbmfdyJ8FbKGO8Q7t5KzLVU3usm07v7GhGIAEdyqfyqh31tBCXzVRXxNFB1SEsXTEEG5at
WDr6FPo4b0g9jyUnUDOv5PqSpLh4Ro9/ILpPH0DRpujadaGN4L5lCr0x2+K5lOUXcRRPbVWYd/V1
mmEoHLuxPIRIDZDqeRhBxu/CJQAloN3exhyDoXgYRLipbSJRxMVdFHJYSq7NJh3WlRrPosFIE9k1
O6Sl3lQwYfEjXS1NQYFYjfvVugSS+BnzBSPgh+WEx6cEGbpxVVbXsTkejOo1pel9ZQfDOXHLzy5A
IOEtebJJjqzDtpitOFQRVRpcN2XM+Mn5kDJz4LBTmGIlm65MDmpLqseW09etFsOlAWe4cagNNnmp
8ctptOhsA12bEsTWXhNM/VCU8uJ0d31pHkEJPLot5HKnoC6zUm6pvEmSJrrKB5iMUSC+22FFNLms
+C48+/vktPBdB5B6nDpXmWABHqKQyQAnZFI3HAO/RfZhjs16Tm3BLB72iSFRZ7Qiy5ioWnshQf22
XkzAI/8Jh8JNX9MlTenUdGy9nH7yR1kOty1Jy5aJIsvqxdNoHO0GYVsSQAHJtHiqlrY2/2aDnQyI
pOifHXpXyEk2ZhTXODyrR8a5aAwTphFWclVWDmBJNQJ37NnBl1GE3fYbERfmOiXdQhczHTZ7sGlI
RUeI3B2dh3m+CvF5QFcezrEn6q05wXJVacaTEnrXNNA4FAWNdRU2PK85RwpqpOQAaBFBs+l+AgJH
yICEvU5JUssq9qghy3Zj/FE2A+nIpmN9ULMQ7XDOEzBwXofuTqdnq+B0iZ2EgYWOgl1+xynVIWCu
+yw65NzNNPQbHfAjsqhRm7jIu0DyAGGHmbzBL5lfiSyg416nN5VruRsvRIBbC3nHnr61besZLWb4
5CETW6XaNnZBXcFEQ+IR8mi7vhB7k0gK8mGKCgqcs+DS2YsAY8oos+BbBk8RRO+mI8FEx+yjqvth
TiUthNBRV2WXXpghtWcjGBDI4oED4ru0oqIIA40pX6yRos1s4r2n03FPAABPnzlYj4Wormqf8Aln
JJViNtnihUsKEKgd+JkrG6/yfgCZOaXFs2GEnDjSfTkYyaaGs7dZPLjanaFdJwP9hs55pV8quNuu
uPVTAy8Z8j6UjW1/u4AA24pvxO1eGLnH2G6Lc0th1/me8VINDovnh6H01uQ/7pqMiWHVv8mFmkYZ
iZkEK5lMHOg2fD+Jh0bPy/NTXo0XRKEhOkFSp8ch2AHEhALL+7OxRvUs2ND2qiEAUDsx4rtsvnPK
zL+dHJbokkKzlzWQrBQviwtqEqTqLsX7KBtKEyvrXkU3c25tnwbl70HO8qIYEHoDzXwFhc85Mt97
FRWHwgZXN3U4X5qwZyrbPXqBdSZWdKApZj621kwe6tjyQxCfPiJvilVQrCKC4mN7fFpWpkZjh/tA
hybb5sE6+tp9pXWSbhAANisOGOWKzvunEcYxehxWPwZ110WaX5y2qvdFSaigZfm39CMhYvnD60xn
DuuOuLVYo9cq4gsIYr4Koy1KWiqIMpp4fHQDyTarv8NCPY0ihHTevQwjfd90WTE4RTZDPRA7AOeg
QqUVqB806rbcRaKtrEAc5ngmv17cMv34opgilNPTH23+PjkdurpZPDrw6TYRmr/BLKiu1JKzO/7g
Fk5kKdWP4M4vQeR+GNnZVLQFsCNcVz7PtONxTWMMrlj0fjCW2CB13XsJtzjuOvs2ph1b7Wn5rbXF
/gwZ+ybI2aMNcMY0rT0JzyrKN5ZjHSyNY6Upy/Dac6+tXGwzX77gPRg2noVdW9LNpflTpcmLnWYP
BHa1IH98YPTW9JJl+pbD8FlMYJZMdvnv7uTi/h3PDF6fdckz0jJ4JwrAW7lyJIpB0A6WzJmyhYpa
ikttD+dgUUM2fvIe2OVF1U8a7sOKu3ppVPeSO8nBD/JLMiNHlx68t5j8KULb7GfU4au5IEjKdOP3
fA6Ixi3qM5mXENJfSs6WG3c6oObdE1iar2YzO7l1me2Aq6xdu7xuR5DhQ32bzh/aaa6WCxlaohmc
v5mFSUoFXVnAVs9mfIUQ7Ruqq4QduCLKuOVIopGp5eRVJ9CyI29RvdjOpQov4Rw+NBx9+466JlzE
5ainCHIAGtkVV0MX3kcT32x3DP35q56LLeCOA6SYeow/qV0yBjgkQtcZlSsWdyM82fN8LJah2QLZ
wHIrXbQEwVKaougZe/3dgri+krI6ODmBJ4Vc+Wlvb/FSLA0X9iaSqq8xSxLfLhnmt2eyp0hOZs92
HRTGNHB2vg3V2KDN1sQUE7Zv70D/x9twpkT0ePkXpUdvkrIWsxsFmOKA769mY75JBcaOWN8qw9yT
dAGoG7vKDIt1ZfjeLbWmu8kgioa1+81FB0378Bi0DHuHPuoO1dS8dmX1bvU2Ei+2wKSx5E3DRMpb
EGkWgS4o6PnJ2jQ89vKGCnhc7BLs6ql7LQf63EYSPsoZlLAHfW5i0xm7geCZGJwh0tAHnvZjKaLr
rCbzqqmzTTORxFnHNiHHaUtuKf+w2EgrqC82rDgJssTM9xiYvtuG3AdJcwLLQCCxL747Iry4ywvs
Trh2OhWqNR6JGtYXCsBjPDvZUfLc4yS2vgafoak8FhMnPMVNjiM2cghHdy6Z1SvFyphovTfj5nNI
029YS9yV4bK0MsMjVaBGTQxS2csveFORjXnVAWwSL1KZHfAhHiIUUb6S1bqrSbvLGSATqxK3alqV
A3NN+tov1IqcU+vsoeOGUh8xQ8bIT8OcSXhY6tuYhJN8ki++Gt2N0YkD0UcIRZ301EbieUKM1tFm
NKvmGHfetwJROA6uHL2U8TEK/gLs6NrDU+GDo8F3SCOiTMWzz6TBCAf1UOnp5FQch4U8ExfwLcrl
E8XeMWA/ZYIM34U26uKhHi2mEdphBtOjp6BvXuFffi/NxkGznDy0DhEYQ4Y5h8Mrvp1oCS7UR8l6
weZevTghb6Pb01Th66Gq5Y3EbgysOt5pZ/wsmP/RL13iz01kLL2FXrpAINAQzYdGFnNdC2/fxAfW
C9kA7zRwkjRlsieKjyznoT7B27tnizJx4TU4KLklgnH5KlX5Ze6QHkKwRUOOVNmmJ8whlZN84Vwx
/sMeraxnEiG2TuKgLSYZK3SCd0p3tEkUQCvSyRAEFBu/E5+gvY21GKdnvL3PdRzj9xacVBkRyKE8
MHnNm1qs3ap9XO7QhMTwYE3P7jj1GyufNwZzFOa4fImI59qC8Bwnmh9YHQTx6Mo4EGZeomdA8h5M
K89rD14xnUcVnSo72/RlJmhk19f/XoOrHGr5SNmtCmQSE3LoRd3ymDsknEeLsREEW8WDGs7zF4Tz
r2i2qmOV5M0W/cOpNzjoGvYmd/p1LsiSKDjSgnPc10X5NCLE2pgQljjRB3ejPz5a0BNM7IwDLH9N
9buenLoHxpjejs3w3Pfq1oMXK0H+RXCUpQq8A0vMHQRYxpOBfjQGDqMu0sQK5gdSgc20LJR99Cp7
CUl6nMHhRgZc/Si/S7KdtBpmg4IGjvSrZEtV/AqjF9qozYlVztjxB7KHqgmUpZl/+cQOOZZtbeIx
/4wBH9h5d+VJN3wUbv8GIrFfBwEjm5I3dAh7PPButx4kCYs5vvtN07hXoQG7C2oJA0zeJ5uVrSju
0ZZZFP7Da91S6qehPFMrxzuDw2ts2Ig62JMCYxFFY2qR2XWVOSNOKnU7m/IsFG3gbHIPYchZPRec
6CcywVTwOoCBWalkUa6TWWTiqWKyjL2WZ472q8sh7+Sjo63Se2U9mRWae0VaaEX/gCk0i3Xe3wUF
w+p2LIgEayRxmT79w04XgELEmwDKvpmWLBoHW/RoE8TdYWKsaCXb/o/Up22EemlEkhIf/v2FppQQ
dSHPFOOv/kCDBR1uY88gWkmJKsfpzfdZPMl/XSXCeiQ/6QAHqrFZY5aBQzBoDhPsJLU/PUIAGK8Z
CB+KXj1RVuN+z2bqEcNxNt0dwU2Ig7L0Xtr6u5e2LOwD/fT2JlX2IW6tL9PHe2zp4Vw4MzZxttGx
tm6yhqFekj5WBi0myeENHGTzWFnuDXzsXS0xJRbOS8eUYdXq9qHoRpQxYfK9tsgBZ6JNGNqRBWJZ
Em2xIzZx5wCsmSq2ZZjGam/MDi069xRMPG8QexntDv0rfJR6O8beN2SqYkuOzLFNnoEiYNdWKH6w
Slr09tE6zVsO6f265GywbWibagpNT3Fin/zy+yBGxAdhTZ+22uOqLpagcntTIZPnIfno8ozQjCJB
/uHCe4WG2sKlzJVic3aSU95SYjW9t7Wz/tFqqPKcqGjXPukJeYwSNYiCU4DjcEr9ZzzyR+aYWFYy
DhNVdDHn4KF3NBsyogLX9D4w9Z17J3tc/tKWVAvaSC7LvkEILjywDR1Sl7YTU9hgPtIjApFeW4wc
0v6R2A2eQBIrNkVeHrymuPaM+mJm4VU5waRt7EciVMW2dK1nZG/IE9JzZabMN3DNkTncPZOy1qzS
ZozWZMtCFqBPT+uDTMY8QQjXQGpI0cYQZs9jzvyjPU5MlTzmxcShNSNOovhTwMoWAxgPepqTtS2V
8xTWPQIoGV4QHm5n5MN0FRjiRQgPewO1Mo127jH8na6kzZjpdltXyFuW+grBzFB5MCzm+JXWjV5H
eBc4mSC7j1Sn16ozvmEzvQwNKS+R9SNFR45IK/nUJJpp1CMcQHIgp136Zdb2czFEJz/z3+jdC6Zn
5hFx9CYyvNvORfbBgLl7KntGTFKPegXl5XXsL3PUlxvwVFc5UHd8xunOnmOE6IU+szGclpfFG3ix
U4tTc5q0KJqTrxzGxtaQCWJN91jx2V3F2LWYOUvQr1hKh+C+n+XBDBkE6AUSsUwGLb0wdtVVm2wI
u/8i2KLbMWowo2AiHn1YpRn5fkgtR8YNV1OaEb1c32uIcsRX6FeBvHmzVIJKTQCcmBBQJ/ubMpn7
xfJPtpG4IYhwoMOTPtXZsM+kHtYlQmPDT8hi7Ats3JT9a9uFThNd57n5glLrLUtIIlz2G4xvtYni
dBScxmS9kYl1LDVVE9JPdEZIt6sad148dhBo8VQCV+gfm2I8uoHwD8tHGcOYUr3mO7PuLNjr8QEd
3rE0+Q4XETcZAeOrgaKxynzsqhrBcVvMj7KNTrwUZA3QTu8mCuISGyvjF0ipkehejSy7wpNxoLFy
FCNTVonhFY86FhAiQ9ajl+5jpzgOFWkkdZQy3uriz3aab2hD2MTMTHAVhueiEPx+WFDaMD2MKW6l
hocrBCCCoYx6xWgKNlYLBPUMYp4+jIzEW2ssLW6veE0M+lk5pul+EI9qLm1kyzaNkKLeQ5a/DDK9
DGRTJdUy0LuKM+INGvNDF+VwRVIkrqI43bhWxWiaHyXPJhpJRnRlhy7ZNpNzk/v9HYkgNFlmZCKh
c4djjdGzh6iYE8gpt31C8Ir3wvS+2MzuqT0PVhvSRw4xYJjqdQqYHfQuUJhJo4famX2JbKhU+YpN
k8ovGatr5MTrOi6PCCm2QCO+TfXEAdd/RpaGvFIiemN8iwr51Zuxk5FmBHhbROc6oNnD/hqt+/YG
D/7rZFEjbtyzEVfbInb3fgleGXA17cU+3Wt/ZqY+jdexqx6xyWC01+Yb7vOvtChvjBhdphXX/a5l
OsiZpo5BHsYPEU20bV470z6XPFhthDKyf+2YVa/R9NBAtcxuC1gGU67t6DX5dB9xnfvr/11A4f+P
7EEJ8vLX7MHj2/yWQNJ5+xPR1lz+0X+og577L2nalvAUPgvbszXkz/9AB5UDj9CykanYC2ZTyf9C
B237X0pZ3AhXWg5aCxMsJw6RNgQxK/61/LkNINDzaEx5/zPo4J+IgwbXBSUipRL8+cfbQ5QHUGzN
/1M7Vj8Q+NPtoPvXzVpVcQWQiuiIpz98Gef/sAv/BMD968+XQBj/+PlV7odEvVGigA+gRRJ6Lapc
3+J4/Z8n7teE3V9cgO/ujxfAWu23dRmRS0RP7VhVMjpKjXT/9z/+8in/BTL+v69nuZt//HQkl7Ib
aUXvai/DQe7R4k0z9idndGhQwEtxKXxoxor/IHJ/+dvAkvzL6y0U1j/cjr5NWMKnSez8qjbvuXpL
DksbXjmqHO9//yv9Gej6319pufQfLpFZjRFPdgGRlRHdVvvqEPQKqGo9nirH+od3hWf9jxeZEA7H
se+DCsc5xQgXa4Z2Ow4Qv/8dlq//r24LROc/fnwpM7dSpaDw9bzmPasS866y4fMJ2cUE8dUBTgoO
Sb+/2K/uifXni+nYm6Rs2nlXD6hksmk0bxpVvBCDbp7+2RV+wn02jTP5jsUV3EaTwFRLVZpbz1Vs
iZCtabL8/jLLl/9X39pP7/owV2jrU5FTHU/dB2cMetxBrpvsn32+9dO77id+3BLymO9K+m/3sC2m
E+IGxMG///F/cR+sn950IwWPELZexng9p6Vftjhmk5q0P7uQu392iZ9ed3/AMZ6AnuKU2bWbkjuw
AzIToiRM8offX+IXK4r10xuOualn4h6PO7NLTnIFuBADaSJPHud7xqTNndOf/9mVfnrRa3TVDoSU
cTe7HTo69PlAF0TFMRYbWJLO4iGMWlSgJajF7e8v+YsnzPrptQeRmRfEPlJY9j7dvtpvqF5IZHj9
/cf/6gn46bXnvmdpBmsDq50u9mMbq43tApKMI/QIv7/Er34D688v+xjR5dAywMQwF3T7B79UJ6vH
S/H7j//V3f/pTdcezFkSITJEFuGEWFUBz5peZZnl1UMTWNMPJrgMWfUwMMEec6hbwd+sYr9Y9q2f
Xn6bqYlrgFjdebOPPg835zCATavhh6FuLRb599xWx9//mr+4UeZPK4G2B24/oVa7xiVixtUJRgUn
p0u4qksvvPn9RX5xq8yf1oN2aOhYT4xUPJXmr4YNCX0V2X2g/uYb+8UmY/60GHip5/TDaBKWkyJo
+D5W4aQwxqNWIBba78nTqqodDdHK/ptt4BcPx1Lr/XFXIzVJy6HOkl00gyvDI65q96GP/bA6oxsd
MKVlFZmWc0rD8lHSFxyef/9N/up2LX/+h5LARGnCxBlWT+uNvXcoCe5zdvAXsOiYSU0UyD+7zE+r
Q9I5ATnQItkRiJg9esLoP+EBJz+6cRDyb67xq4fipyUCedBQWiTO7UVEM4nBYT1v9YDg5m8+nwL7
r3dR86cVIuBrJ8NHqn0XSpfeCJgakxjXBBiZ3Rmxs8WSzauFLFG5t4aZdd3GmFTgrPp6REBmCh1D
zpaz36/niirmvumbDrRmrVpGGAiQzPa21V6YXiE6GOJNpW0CVIJ0CAGH2jgGbxmi2Op7DtWv3hi+
XxXf3DIxFJyqJkuq13wkg+cN2H0y1dsh8yf9GdmWw4C3DdKqW4eOp4uK0YGVffra/zfRKxiKe7CR
tXNodRG5jw4Tuuac+mmk97NT2Oa9pZpoviZsLwBsH5XW1tY9awid+UL27wneimhbz8NIYpMxJUt1
2ZT2V6siH9m8K0E23nc+aBNiL/t+ANLXMmmBdRPi1niPk8r0ELgQwn0krK2wPsm9DZpbNy+r6baI
K/KRMpNYNSBRoujHW9HnTfuI8Hn00M2lkfUW9403bMIhBUnJjCQyXXR2lYcLHhRPQt+tbFB31iGS
1aCOe5nu8Pe5pdimYanQQJSdys1VnkB6eM+UH4hLn2TCe0OaZXsfhW+b42dLRo33nramjZW9HhQR
U4lnx6TMgeMzAr2NxzpCO1M4fc8It6WZhuV9KBBLZGUTfZmpX27n1KhzdLO+b70Y4ALK60LNgu8F
BGXGAMAMPWXCn52JweHE4c/1G6aJxr6vhGm3l9qzlUDfR1/iVg7SZrXQUd0/4bRIaeo3Ouig8Y4E
cCm0vQzC+03r5cHMTLihObkO3QLLTi+hGuISQLt1O6a+m+3Shq5nsmM04xYI9502qlBfZGnvvpOM
0BWfiA9qc+f2tRdfcqFL+QkfZCIYdIDGxLxm4FG8zQxNF8voXYIaV8LUKVUzWmsiBme3Hqyz6uqw
uB17M7cuvVEhzjaw3gVMgaJkoHdnRwkBzKic68w/aVSnNb7Osj0ot0m89ZyH7Mw0SaL5sTU8U2Qr
Lw1jaGZ+7fjTLo4CHyGs7dexvy/dzKvVOisajedGEcS9RNvaUjA0VEbVfaEiKl2m1C3oIHq1WdPQ
9KeF0/LFuQGJ4lBS0rGa2TGLMr/RKi36YDeBVRmYv6h06F5zT1nusy+qvr12o54qpERZLDYB6ZPD
i0AvlEMnair9jVcyBt7ekGF7bcoBIcRuxLmRYcPUGu1G1irlPTZlPk13MuhT79FTRd98ObhUIPxa
mUbMOzgeJTZPN+5xYnM7y2Mm7SdeGL2TlybiBz2VYY5Vu4KUtUWMjXF5pZsBXkqQFwkSZWSgdIVF
6VYQttIwxEw90kxz3iN6iP7FNQIn2bVC0gpIU1UyYMUnUeqXAdovkU212VWEUlXGvOcVcRmGj3jt
+ju7ciOAgTgq8Z6FAjY8+G1XXCn2qnbrRcqDgjbKyQivIfpH5rckZ1pz15bhbGJwgQa7ix30PVjh
65zsW1OonEg80QL6L5A4zTdZK2p1DqcQPRBnsBjzMi6VgvzRlvCyawgpwExoIoJe84vefnHHfsi3
3oTuDdxi4OWnqV9S59BaqRbJnaez8wDuh8TFMkXI1WcF+3gE5JI0eC3S+jCElR8yG4vG4YJOPfag
VorUxJaAjbuJtzGZh80toLG4uioD0nrIpVVW7gMdwWWomYhxrpOP7Tzl8UPb95gAUar2C29nrlE7
IljHc3yP17o1SQ7W6tnpR+/drTvEU8KMOpxsTZWG/d5t8jn6GqSVIYFvowyt3drVA/NqUzVAHvy5
m8UeDJXnHUInQ3jtOanMkPyrxPTukCNq92InVjYdC9xE3k2fRB4hZGSfj/YGL3ALMCpFBb8SACDK
jfAnDNxZ5llB4eDww3fUIBMOi0wfh6zheTlO45QCSQWNgIALzZ41DE86aHzXo9+KoDEFkMe+Fu5B
2MXGuJp8s3OfSHuJ5nVpmqL5NHSXyefB0ghSEKCGLU9ANBiveRRLUroLu/VS3kbkhsybm1EzKADe
hGmSMQydCpdcgvwJpIxvXTvTwrNLJwt2TqwjTAR+YECNw8iAzOpq6LUV7CXuVeIcZVMbL5MW7nAc
YypwPEKl7b5F5ej9u/tutLed9tqB0GTyytdzUIQ860MJ2dgvXd9/pv2ck242KqxInUE4642JpwKA
3FAz4nP0hACWnxuT3R5jamxttZf7HuAHbO/+ymkUSTkp0pcIOUVVIhqxKqMa8QiyGMewmhjybafS
MqOdG6VCkXZrt8VtkYn+RVu6AmndyNEh1pBozWId5GHpELebo2UsbKMZGpyiVVA+gHSsZryacmI6
XCg/eUkL1ssbj2zu5Dwpnbq7mJWvv8OxENc3YY2vdjVOo4P/mQuD6cnR3IzXkhFkI7AK2suoNkbH
dQVuI3aOFjgaQXSIiygu9TEq74gpdsRzrVtrEmu/y8b5ig1q9m/SvJ0dKNNlghondszxI+pF770G
pqUgW5sZstUsNUiw7YfOBVPQ2UG9qFSr4SvpWB02fSKm9N4jt1yfbFmTf1sEM3okpCYVWAQnKWp0
T1WvT80sYuM2KqLQB81SL8PLDsd2denCurC+utxznefWxCxDanQeKhwR8NPLJ69Dvn8z6LwhGt4q
WYVIAciavLsmvt2bP2y2Z5OtIBtDyARJrUjqHPK0f5lBjTPFFzNcacohRttXRoE86HrK675fqdGz
xK4HAv7QyC6b0JVOVnlIme7ajOY62CbU+0GjN6lZE9paO9IfPp2ughGzqty6Ho5OBRySPbkN5+DJ
6OKi2DfEPeSfyzoipk/W29DZN+QAzieYFb6802WamcxD7Npp1lMXjfF+Vm1CKyZgESHU1zFxEVsA
EdRehlEW37t4LXvsmkXmbgsjddx37FZWep/gV/S/UEzRs93aKnaZUojO04cJGM0tk2THu3RImRgl
KJP8yONIJOHKslVZP82WAqgYdDLPmDhYVTahQgOce93D/ps2U4SE/MGeIdA/z/1cgWkZe99H+ee1
ebENUzn1134cWe5LOfjkNo8FbwxJoxnVIHrMLMW1Q/QGfr6wTXd9BP3mNTGxYH1DnjIIqLy5AWUm
lBPEUNC2sLsBfCInAm5XP6IRb8StOxVR/4SKJ57bVYZ7sNi2qDOqc9ViqF0hqx2YJfX42lxm9tjo
kTH0WbBN6QwsoaFW9aBmtsgDaI9seBJB3NQPxVSmtI9ynRavPatP+Y3Brx1emqSz2ktp9NbwQm6w
Zx2tpm0mPm25xVdNHxnDCX5cMnxLWt/7gYNnLO5iWyB6hnUifVqQiFduESO202vVWBgl7X4u7GNU
mi4Qfb+aRxQ2fZICDrMc0CWAVBIiIhuRMU1vuPR+7sA/bI25ttl0BVCfK7SdbnlyYkOVx1gYUsEf
LSutNplfON42raeofS3tGQE4Tp5heR5Qc3dPQRc19aErTUR2cqY1A1NFqM666zWlfsN0tWzBz7NH
YWkImcK6UFsA+qFrNY0m2Ishc8frogTy/+pWkzPfVDyx8rNMVYXmR+hx8KB0mBRt47aXVboEHhVj
EkGOpiX7OARapvdEeqrsNUs8q8etGZm8i15WmDbO0TqH0+1pTOA1eHJ5ndlG539z2ZHbGAVEqsZ3
aFIQ6B0d5+lhkM0wHAI2wnkLPM3uEdCW2fRBfTCmdxi1OZHIEE3CidgPV+3Svh2zbR2RrIccbxTW
/UBp4P8wIrdTx44mlY3EM5zrj2GYVXaIPEjMgE1Rh/CSlWAFP70GXyfaOxeAGOV64o8ZeFkyt1c4
nC37iNAbCoAlZy/adbaBO3WesZW8dAIdO+8R7+7OWmrOH3WB2a09COI0m4XR6BnVIR+igUU7RFcE
0bqwM+dOuZ4dFfiNUsAw2kxHzj6DiBQhvbiTc3Q2qT0emDrxQvv5XDavCQiZ8hBN/4bCMUlvQQQC
tYymLxaUkpVbEYeEygCaJLNxZFgjkBQ7BovISBQSWo5nGhePcNLg3o97AHebcYz1dONgccTjBtIz
vZpqIx9vTEdoBWJEzONdYTmxvCEG5f9Sdx5LjmtZlv2Vtp7j2YW4EGZVOaByuiDpWsQE5hHuAa01
vr4X4mVleyCDzio360EP8qVFvEyQBHDVOXuvrTgrlTEh2XmnsXkT5joklr5yHOKlAsci+rpw436F
3yry0U8P2six0Ro1AhGk3V0EluE3HPYUFCOLEKVSeSOp6AN/yMcca2RTakAc8IXF4i5xRs+8ULSs
br/1cUpU8mg0g3M3+AJCi6Mx253blq2rVzCRyRWJXBEQB2KnASnh3Ti2yEDT1PY2LplL6jmOozD8
6dccpXcaQj6DThGr7A1yRbd5sZ0gR2XjlulbwLRaXPSBnribyjCCxlwx6+g1ACAgTTiz3TDuEA+4
atQl2L7R8AGB0YzmAock8VhoV+2q+4H+QvYQscE2CBTSLcEXSMvNTGXwjSUbYeFkSnYTeR0mf6yJ
tLVcb0Ag4Q1aixltwGNJcJOvFni+1ay1/Wc1DFR/g9uzS9E55gl1CbzHOmniHM0ayJmmFhDAZKRV
pWwQlHVEe5VlWz/BaSwR8KmOFSikZHQaWUbbni5+rq5EFEfeD9EqqAAwkXa9HewEeCMHj2Oqu+mz
4xe6dSW7bGTPLNtWARfbsYkngl0NTBvnsJ4gTCpI6XMeWmTGhoW3IFBKCIz4npyJoSCyYMOm1tCX
hEMB53zJRkdJLwD5V/59GWh+cBgALWrbUlHzbisKtiivauu77Xlu6NgPF5K5lmyIksYMJeZWb/Nr
pS6M4MHJg6G5tFXbUHLUSLKGxcZMJDghSDLQvyVmYbNyFhJnPpbEVsEKyzFulaEZ8LG7wPfMd2Ug
Kqr+Vc4U51SlXV7ilFbkuRFz0tthocshrCd9hJCnoHkPrGxEQQWuLVZihbN8JInvtQAu43chGuht
UFWdgckXoKCLoYAd4jBmw8soGl7CVGqWexc0ap2CqAhtqZK+EAy8yESqAtHKfdd+dUClVJdagcEQ
q7TZZu24yL1wGLYh4g7ZYxYdWuPOKVvB8dOPxyi6adgrugDMStc7tGZj52u9KNTygQ44gSjopnwV
a66d1Lq/lpTpPeS3uSYWmYtx+lKPArcFMpir4TVx7KLeso021LO8GtCE5I5w613AiNBuSj3VxAGY
YhBt9CoO9B2yfGSehKi42WVviapY9SzQzmVlDEAdYMygBtsNMudfkN6DiavvCmkEKzAigGjOiH9s
2eQqvuoXIEvUSGBw6MpQoNFFeaFp79QZbCR4VWizlnmOCKPHMLCz8bpRGgw/FJ/yZQ2f6oEzBQp/
W1e0Yu9RSMy/204TUyLi5KqKN69jd7yUmuuo9zKM3eJHT66zvPWaDiC85xoNO24LIIa3bMyU8iWs
Nhe5HXLi1CrXZiZMlyJNw6aa+lOfciImrWsDUq0UxLoiQYhRQiILNl8Cn8X2pTCsoe0A5Ghq+SzH
yGnv4XMnsMEGxv4Yr5q8crS1FlmagUPUTxrdAUYTu8qtIdXUfKUYxshbUXpOlHvHwd0Cmb8muMRc
pKMQdnUhk8TMX8j4o6sPPddLteAmbYo+ji/58gOimkolds66j+PeatIHpuUOO0bAQwdcJz1oXG4c
Ruk6LIUszlAmJxkuq6GH02xvQbj1PP8UEavXXQhECYp754eVpxevzSiZDRfxMAByW4ydbUY3MbZX
qDyx08hX+Fl6fOb6judyLrLGYgpe8Jlokt7EnN4JODs4UfI6HvbaQIRPsRiAKPe7WgayJjasdoaf
mskLC0zXc723ODHU4kFBZRDjMmjG4ALek+sDO5SxB9fLiaH7UXSyGdwXg6WMzbtJeGD14hrk4G3L
lsjiGy0exuqSFdZXv2cFu/utEWV5lm4Mp7HrC2ziTXUR6KlkfjdbrBG4xCFYmYeM0aacjyqOqSet
yZ1fzpxRV7c9KstgxeJGGp3sCijnGa0rRLJubIY2rgGbt/SuczLPSFf4MJMOKrMH/03sYWCQv3au
x31U9t/I7tNxlUnutrux4izt1w3TaxKtuqbBRLYxk7RrLhUsMr6D2rEBiQK8ilM9DGYIKwHsqMIM
xbmSG7YFzELp1dQ/MwNjTNSL2gpRuxHV01pXxP/4dnEuDaPJr11AgBIBfYz6gEKjVTjJjomz729T
2xlgPhiD8DbQ3hM2sQpL3iFgUu5uK0FUVnYxVl5TPP3qS0xaIm+W2vzjvwK1/w5x/tcf/3F/OlH7
7P+jvFTHnNpix1VL+6ysfXKJf7y/ZWnw+jFdW/37//u3eEnT/xJowWlAGQiRyC+io/e3eEkTfxmm
YRIIrNpCBVnP5/1XOLH2l25phKmqFLGQQE+6pv8rXrJRMzk2GzQ2dbol/yeJqao25Rx/0DRYJB87
BttDU+iGo/P9Zr2zRqVqpDGHLUuHs4KJ2cDrCPSy7EBbJBM48LpxSdnuQnTs9qXMy4dBsc+iDH87
glwgEQ4ZZpQ+FAS3CztrDo3if5PaXmnDB1mPz60V0Q1WlAvLc+FvWxuL9vbQ96ugNDDFq+azPRZX
MSCwKWxwAs6mg38pE/csTtxqE/lkjYHRczoHUw1pIOsW3oIwx3VjDTaG034P3Q5TkOKTIV3dd2DO
16xIwH5lxG/RcvaZY/JY9xjYpagVSjGC3JSofnBN51UfwgAkSYT6vtGJmZJ4enIYEWMPBXRQl/6g
/qC8scM9/TN3UD36YQ/k4SqY2HCle+vq4HtJe0iWDjuKBSXJYOEPxF8oDSbtIEixzFFDWlovHQei
RTM6yCEb9LBy8upUC6d3X4KOYjO7ewTKwXiDOLHLmcw6JuLF+MPzQnyuZr8LgiUERWxBPdZrwd5r
xTkFKMajHlv1Ui2rQ0RgQVmHN4RbIU8p7Wtdsgpno31p1fCa63HHdvs6VDK8igFgIaJE1+hxcFim
IseJ1nwzMUmIriSjoqMklzUbNNTZSu3jK9co7sFdXNZtdIiVb2rtPDKJs5XhH0HwRP3iO7C2K+F3
F72d3iaEK63sLr3DijHIcaeGVFv7kp1O1VwpQrnSYAonYfzTyOVlB8W9VS26KjbMel0497LQHPZR
P6TbPgYW0XYS2Te2yUtBXCiYdaMnfHJHlZuzrlFdJ7FK8KrxqKTpTVfHNzVlHQxVBmzK7tUykZai
mF+ptpcsnDKFNlRmSNDT5CFvozuk5ucs3mhyq7Ok764Dn0eExfGqEbjm8r6+m45qSjTpPRpdIN1d
J34yZU/adyINtt0yoDgBj/oXIFSNl53GSazrQ7BsGJY00cIRCwiLUr+l2HyXeXVRcqJc6qEfwFm8
U0eKAKk79KQGYz+lCLNS2u5J79SnQjNWVt7sOt08c6uExLXmvgmg9xTpFbCyrdW+sLKTOmV6r1hf
z0coYKtQs78jq36AWbxW4EThpmnvpReAQRTdBWeCs9Ijj43ZbVF4Q4nCnxxMDMcVieALszB+KD3O
ZlAH5QqznEkdchlU+XU2AW287uHXv5U1+3dcnmutchApI+haubp+1vQJ+Raxv0TW99YMEaVZ99Ln
iLwwqu4Ct+uSLNHvnVW9CLv9aRsDDjHzWQfoGzlwdrrOKs+17AJzHmfjKLn2Wox1BAodUDlbA2pe
ArhI0RvLemNJwLUtAU0Lo6EvoEeMNkFG6CDjp8EZ1glRDl044orsbmiB7aRO2JfwL31yWulavsoW
qNFjNlq8w1p01Q9YdQj4bH2bcwR+HJI3VFd9xIuOdwCPY2KAsE8JeCQ2CTGD7cGvY4NAiZCkzk5/
aiMgX4IPp6/Fz6eCOk6jO6/F2mW3FRtUvsqYvLTeqw4a1I6YkG1KnN7KDmllDRaiZSgW/AGEaEa8
mSM5SRAYm0tAYSQYkVWq9NdjW96Glg8ImhSiRVzjlPbHRduIx4h+JWcAcdHXrnLmjGCFtIxIh7hB
JAU5acgfbDJb3SAm68ykStJ3RORUuJSQLkaTrd6PCh2LRLq1JhKPGf40CvoPkVpc4ZnoFvUUgUmJ
mC6OqmB27xkww3s2dto61MvbYamyiU9aCBvjKIdNlk3AOZgbWpvaMPJ6iDspOdq5AD9HR9LUvac0
z7+N9HMwJVTVapwCX3TOPL3nKsv8pUk4pfSQn13rvYdRuyjvFGoLfOn2FUoCdRN6ghABDsIY9ynt
zIk2fNl6ktDDPnyvJXJxJ6dSzBpA3YUBpuKSBH90CWKaVEYVN2QXOjfU+2mxQeJe9+Z2LHsNd4rd
MiGL74PxzQ2RtXcC5kuthJdGw54SkhD9YSpNCnd3ATmlxq+5MDuqZSlIEsGuHuKneAce9ZC28Z01
tm+DHZzTjSGRqSPzkRUPLA2/RbWYW2ytekxGU93I2riKqv4h5h+LqqdKrwRiWI7BrQPhga5XfwaK
jf90RLn5LWEevO9uth7cBJdokySUkpR7W7oEJuvhi1rcCFYAYA4YMirrOUxwykIup4PuGRQ7aLdY
ek67lJ08doaLSqoHFj/cho5lgrj5XjUxO9DesFaV6T7EBREmRuvu04KAHZs3pjLluujCq9IF+lOL
V8UrfjT+hSECYGGHWtefAShdN0S1djZedMMovtGI56nI5MlqunuIJJeV+UJ8zCMG7xfVSYhFjoOp
SEUEGPvoSMnvczd+0xxXLnwMrRNTWXIgCTajVl6F0bAuVAI4SrghXs0C2rX5eZ6nD5QnOuZ67khQ
9Y+kDW4597OiWXDRek6fHA1XUhcZCcSQjBgB1Psp8WPSBsSW7luzI3RGZcFGgQVDUDHXMrdf/Wp8
CA3EZ9S57k36GK4K0Lk3jH3uVRHBrDZlvNjYNUMCKc0EU8I2f9kV6mU8TpTspDbPPdd+02Ar2ZQa
A858iB4SqWExoHi6tB0IboID65LKNbXXzKKcVNZrZruDBdeA3T7fmYLCN/SIl+q0cxkh8IY8LRK0
3VrftcoBxcKNR393Ad+YjKW2f3QS7T0tsbs4dnLr+e2O6Y74y0f0hVu0C496Ri/ZNC66hr2SV69Y
nXLLv08MkoBKXz1zlOrGNYyH8CmzgYPlOTEonUmGYQ050xDWhd1PWHQbnihNmRQMSn3QNZ1XGMSD
FbC3HKRG+QZEE2/qzquyJ1wq2plFamiikdDco0DuquaicqFGEQ3uqOOZrWbnnvb8a1MGUY+W6DqE
/ERtVWwytGtxaF2RKviW6O1tL3K5ADu2cdMepBcGQZE/90X0ZgePMgAs04Q/60oWyxYm2UrNywPN
ZWKAA5h7pdzpSYXZij2sY8Y/w5An7pEsy5xP0l4R0gZ0W6JSvOlgDVeMLu4tIgD2kKrSQr1vmWWL
/HzqFJZdesgaxV03adkB6STerm5YyzwKSN51J4j6zgkYqdMGkG27aqb6LkqIFxBTeGq9n6x8i7CE
ZT1q+fep6tEN+WHaJiaBed5J877PmHt6WKRLOr+oiQqgVgCZw4yFnLMClko8yPw+qnn9g/ARoJUW
sWAlJTCcdsTc+eYbffCn1iANcvKe06R9t+EtLUyqX6lvf9P0TUcVoM9ulZItbp7gtoKnS/p3I2+p
03JY9dOlPWU5uXn4ZLGwqylBtG2MfLzZVghbsFEW7/2gBGsf8hrSWTr7seFdZR3Mh5zs1aVg74uR
i1qY5rnx2tbdF0LnSb8sScxufTgtuCYPmv6mWmQqhJXirOPRgZCi8g60OKfMmvZzgtiE8OtKQf+b
S539QApW1KsKY5NvO+oty7GWlxENvQX67XghaoQGoavBhkUGUJFjU3QDwLS4hzvbRfdejyYKpPmK
qGWa7R4zO0C720FDCYU8jixvdXhTelBeVP/3JsoB6oHjNgOZ4LDlXlFz6lbk8G5NdiJrsw4fPB9s
ot0vNdi4Sz33J0gP2QS8abSwVyRLspCyQ8GGFm773KNIkBh3Zj5xIRyd7FLokIsw35Za259TTTpz
r6xI0da6diP8rF0OkCJbejhbG/kcvjq2IR5zeYlFH/QeHzLlohltgtVyyABCVmRwYh4vdYTZ2mAM
mzHNxxXxGmelsJqtGl1oOK9Xic48LBEo0Z0sViITZI2yejYlbX193PXutAFKsGKOOVITREprmCod
9TBNIYWvdR+qMG2ZRK5DyqCZBd6mqc/60tbOulF9q5oUTdOIjaUZsvMsGa6AqsBaX7rw+qn3jhAA
pQ/hv5IvUh+ZkUrGbO2TQmnQlvMaX8AK1B40+nCcsrqLJLkdCoPzjQXfJcoYbo3xPGbuDRC8m8CH
BIN5dW0QBOTH5TfUWcmK14pNR3WXddnd4DbImkjQoHWGpqAuVgpN+iWLZTn9LOwXcEDQKDZrdJ4J
7Ri0Tmh9oE5Kdvw2KV7LJsoBybuDsvSVoV8HOml1ZejVW7CAy9Zp8aIFFidU80pvrH3RJAjdAtFu
kYmwvzJ2XZw+urRaKPhdTjhDhk25hqNGanRcnEcdM3erZBwddOUBVQ2gzJJHiXGWBpjwY3ONCO5Z
sRtz7bToQTXqE2dwXdfGaLyPGP+3A1i0pV+D04PtF0AWJPWLMufoWjsfvulSkz35Ee2UPYDtrhAw
qkVdGhtdbc/1DG1AbMtLWn/hJX24MyPJ/LMgUgEOGiaJtekidRoABCPwnaxGSuemwUNqPudD6qzG
ITn4KUF5BvTWQ8mhKcVgf1kALzLbtc8W/ixJOaXkNdSlKGnhDdvihjYX24u4MZfFcB1aanuFMq/E
o9zRClhWJe+uj2HFTjmqYHsO97/+MRLjgE4p9LcumboR6S9QubDyIY9qNmnSPestSQqxIeKrPH0q
vLBbADrnHETuzbKrWdqAVWebRu3BFyfaziC45FuS7VqNEZVb+9qNz7HFxqu0vdL0On6s9O47jxY7
PsyKTerFyrIaCohQhQVRqwk3wjU3Xiu3XewSZjE641lYDcON13gljNBdSt+UBSgs3tziRjPT/EHr
ij3ZPs6VVct3v6GDpdAnWigPkRfeY0TtGL0uDO1c3eiK8l4U1T3kNDY+UUERoClIbkV9x0zLcUqI
Yk20UdwACYkbtnQNmCD6Ek+ViW5QTqknZdHc9kOwov/1EMbqs25mt7VIQBcS59AW3k1VJG/An9+M
zrpNbOuq1uWuDysUqU57kxj4xfW+gSGU3UlPeyACZUMpbAsdgMY2zFBam2cy15Qzuqob9IL1Rku1
tWcPNyV+lJVlJXLNiFpVusMmsc1J2aJZ5Pnmi50P1VqZ8N+DYd2mRVDyioAdCWMTbC/bpLIp4ekj
vaaNocOUlDt4E1DBQ+gEoteee5/5m7p3yh4vfLWjTr9IbzTq5DhK9Z+KzCp0OtC3K8MCtGatEzmh
ETwyCPyM8nqNGKq1yr0uwHhqCNw4CELiueDN8zwah7rMXgyLfD0lHspNZ3vfo/o8LuhX6BqoKMIA
NavZ14PxY1CKF7Uli8lIm5+ecl67+UPEmXlBPqPfKWepdoYImLUmSrql1rH7yKfZ0DHTc9Bs77Cy
qi2HkzANaCAy80NhMhMFXFCY3Tsob8iMems54jgOmDyn7NmRiuDFG9u16pD1QAeK42o6rlMKA+wG
BgpSHFTaLAPnmbHzn0DLamhyynQ3SnOQmF45DrIZ7aABU0ETUAhD3OLQK4DxRMukdkOKPMgIFUGA
s1rf9XSAQ4MQXIKMqSPa1iXA1HFlFfiI8UEv3RoMcGsMFWncSbF1XUR1FWlpWndVjvab366NPSKm
lZ9ThqFH4CyTim0SJfqWfI5A2yTYbzMc6nAFLeOcSPtXOhnyIhHGlZYlxtrk/i/zenjDb0K4ZYJ+
kU7vReQ598Eonnr0KBU98xUVJ+LDzOLVM8ufo2Zd4+wkA5xwHCdizq6MIF/6jUvJy8VFnzRA4GqL
9BTJSWpILjhLx3YzrFATrPmr2rd+ZBlTGec9l0Lmwg8pOQVdfov2aNEh/W6SSl+7aXtvNtY3tYJW
kmVQHl29YfsnjPOovIuqIr+Nwug8LeE7jjXUjMhh/hlkSQRuUK4a3XyzRidfp2752AKEKwHubyLb
RFxHEHsVSCgnfXIT24NEZKz9cAcIi6ms7gO//wajKdmoNSLpqnehWFj9c+yFzfr/Sf1/F/ygspb9
rP/jN5fyP37/I42FfzYeVq/1629/WKd1UA83zXs53L5z+qz/8R9/tyim/+V/91/+r/dfV7kf8vf/
/N8/siatp6t5Qfab/9jAynG8+r/0g/S3mv/0P/+74I8M9i+q/KYUmgkh0TD/VfC39L+kpRqOFNJU
paYbGCP+WfCX/CuT/6fQdU3oqsbV/lnvV/ExU+2nSA9kBy+zof1P6v1/sl6wSzZm7inifhK0eI53
XZSEYbG0K5usq4cT1g6+5YdWwt/G2OnqM4cUvQ237GvFu3YdahZxSq61VRKxhXIi3ny4zdf/PTc0
HzF3Q0foMxK3Ve1DVI5U0xvOwg3Ktu3nV596HXN/53T1qUfywcbjWVpkypykvdylzlQrwS7Twy3h
fT89Qz3/2mfMTFH0iqvcEr08yKz+6ZrVg0tVoW61R9Rhf7fjfuvGnbKMTz9j1sqxw5IToaEZB2C1
2wzCexepq699++nRf7hDY4nyXoa6cVCEuJcuuxnR5neenz6prnvx+WcceUn16e8/fEaXISazWsU4
9Nj6SK7BU0W9iqZmceJHHHlP9ZnFCSy3qaItMQ6CzpCeUgEg0HcKmvjxtR8wMzglLmU6t+f+ZxHI
nC7DO8USGZ0YZcduz2wMkxOm5Kbs9ENXFZxPKvsxjaP0xMV/7wb+awjrsyFsKXT0ezXWyFcxf/hq
zJKrnOtNemEBDal7Inrq7uxLd2ludq7V0sJDmWqHzOdwH/gQvzvoWp9f/MgjnludM+QXQ+D6XFyp
gQ+5tDBaMdL17gk/+tpHzAayMOnsGXWoHZxO25Ikck8eLKjEUz65I495bnMmwK+MkTDR/Rjp2vlS
R6aPKenETHfs6rNxTJXEFLWuxNeoFaldJqJcySJBTvD5vTl2+envPwxhqU/sSAJ+rtEYcMhFBbuO
c6F98eqz8YsENZVWGXvXqe4TKtSNJJJRgJYEGnz+9Y+sA5r2+9efLC5xj1Tt4KrhGYP4AtVtjGWh
kGfszr/4IbNx3GTJWJhgfA+YF1/jpgdsqm2gzSPtcqJT6+X0Mv5hRdNm4xks4JiFdW4fgnS8cCIQ
N6U+nVz0i9YcwKCqJ/zKRx743K/M3opCZG7nB8Tm4sGIAgh+kfvw+eM4MpjnPmUUQ6pUkp5Yc5N8
nwUZb+DhccSxXa5PvbH6sQ+ZDedC79ixJUl+qMXGoOlZJs5eILdcWDB1y2bHueVbmrxIFXo6xyBa
hvTO3k268q5PV733N5yX9wiSevNeV85U40LPodWZ903jozXVV0W6SehI1Bs7dOnEE/LnvxLCDcPq
3rRuO+3E/kKd3p8/PPK5kMMpAjNvejc7dIV/K1r/udXidTEqZ0EvIMeX8gKa2crzqnTlZXiucjKd
TgzMY/dw+vsPw56ItHZELQ44DxcEYjSHCl9AJL0swVt+/i4ce9Gmv//4ES4hUVQh7QOJT+ep173a
rn3/tUvPphWkt26ZUyE+NCYOOolA+gyBbnjiuRy7N7M5JRt0rdDVXsN5pe1MN76CEf3owfj62pef
zSYp+iKNrmx2MC2/VJH11c5T6ebF1xZrdTaP2JBui7JQrUOXUHsPmmtNdb92Y4Tz+xN1jYCEvHiw
DoWt2evE8/tHH5jmOirG6O1LN0fM9vWmYucujkz74BHr6p63JK5j+lFTwz5BUjjycMVs8hBWC+we
7ucBEDrs4kirV3EBx6VoEJh+/huOfcRsU9/hsskLbdTII8J45pXnYKeuIgpBn1/+yJInpo/9MK5a
qHG+pxTO1Kx/Bsf2SpLyRdTlF6ZtnvgFR4aumA3dOE2TSVHtHBpBsDxmOlr3outOXP3Y/ZmN3mRI
DTRZXL0V5dbJiB0l2k8xrK8tcGI2fN2Gl7P2YIKmeQUIwMCji24DMNPd1+7/bPxiEmwSL8qtA41Y
F3ldAH/fIKxdmkFw3eVjdWIgH7tN84FsIIQtROgcjCp/CnWw5kF0Cb169/nP+PMzFs5sMKspFnja
K86h1NXJilqrP9NEj750MhTObBwnmst+W2d9saPiotCyb0iyTjzfP98X/Ly/v//6UOIK9hL7UJaD
d2X35LiXSdg+qSo9vK/dm9kIjvy8sdNRtw+Efgz0WBrbFecqu9l687UPmH7bhzEshQ4bJxeSg7Mv
kGxiUKKx8qUTAzai3y9OSg+mWiO0CVQ6pJAiQHC7p06dx96a2dhNdeqvrlWZhzzG0ulj++SLO89f
uyuzkWtEpBoFtVAPlY1GqtdraxHQPfriQ52N2ymGAqdkqx7iOLd3ig+wrfKCE5PysZdyNlhpU+WK
5gbagUYgSFYLnkWOYBjvZp8uv3R37NmATf1es1rVNQ9eBFK/GTNlGaPQuv786kd+wC/R8Yc3EoKR
EZWSq+tue2sSqQFUVN2qZXliuvnzqkXL4/eXUuCn7eKQckWR19d6Zu8zYtnEYC8NHQfL57/hyMtp
z4Zt20oDD0DBthCQu7khid3+4Wa5deoJHLtH099/uEd2hAhCT2R8qLySvm9FyLJrpul10Brml7Yn
ADR//wjhDY6TZHFyiC39EqMlOgwH6EDb/PzaLZqNX7UgqNdBWnHwUojG5KMhfnarU/hAbRpL/36i
EfZsBIPY8RXFtuJDMZznOt15Dl22TsfQQNMTht2Kw5NJDBb/RUpD1kCXEvueP/SEWypI+Mj160Sy
tSJkrkFwnlSnykzTe/anbzYb/WpI1oFHseAQ6Rj2KzIQxKGJ4kUOJLeNx/Xnt/fYGzKbBhQTwIJb
8ylZsogy64IkcRoLJ9bUIxe3ZhOAasNE96QaHyzgZZji12MwbsZkPDFCj4yeydzw8e1ORow89M7G
aU16aMZKRexqhqvPb8yxi8+Gf2TjNgMGQLaPgZiEsvRwZvWq+rWBb80GfkXiGtEptntw+9xdaUJx
t1bSOyfW0yOvDv6N326M1ZjqoAbBeEiI+YQ3AuimbJ1vDm7nZZOXwTqze3nil0w3+w+vqTUf/74p
NFJQ2NwQQbEkRVSSQts1Z8QgdVsbTTsVIeJJyKWxTvy6Y09mNiN0udoavWXZB3MouitC1o0Hp5Lp
+9ee+2xCcGwAC7FMwOFrYGJwlt2LsDrxzY+Nh9mQbjwhrbSiwCCwv1xmkRwuLbtI9ijDqhNr7i/S
2Z+ex2xA+20TRWPnYoMnsCfpqoc6Lt4Ut9swaTXmU0njMxuzDVyczKWy2Xzttk0dyY9jcYRjZIZ5
4x5AcRDEZicuoX/CSHJ//flzmS70h99lTu/fh6VMyLFrdHeIDhq0in0OIuuy0ajKZhlhVYpFySwc
KnMNB2ATpUN5YgY7sgkwZ7OAM5CohcM1PNTgZCZ12CaNumfP/6W4PDWEjrzQ5mwyUFSUI4YOcXSY
pHWy9gcY5Bj9P79xx64+vYwfbxyu01DPFOswVnbyMkrIcwtJ6aw78WCOXX/6+w/XL0GlRS7KjAPp
Oguif7YkUu+/9tVnIz0qClEI8gkPno0v1jfee7d6+tqlZ8M8gbvgdcglDlgxiH0IcFQ0yala5a/S
1Z9e1tlA90elN9SkChkNUJTOlTG8HplFeveacPkdCOnLuPlxsix77AnMhrxWZ6rW4fbdj0ANCDTH
HAQv61Rx6MjV5WxkI+doc9bA/qAKcnO6QBKKYeXeibfzyLCWs2EdjGPaUwgND6yy8ppMknExgiWm
/t5uVKu8S+PY3LQlKUn1gIr184d/ZH2Us1FNvGCVDzSyD0NOk1lTkLYBS9MAfWFaHvQTA+NItRxF
xu8jIx/jCC4CcUqNPQZX4CG7GxkX2femVUmWlnIx5N3ehQ40rTAooXdqoJx9/guPPLR5j1IVTdS0
1aDse6/YERtLi8z8+YVLc1afPTEKtCZPzK720zZjYUkUmWqEG/Hzq//xfeDqs0czMibhGclqj/tn
NaqgLIpxCXqJFK8MzN8wUUyaitAxeeIp/fFO8YGzh6TabYQhKsr2qu/i0cl7cmRgRqy+9nNmk68h
EWQlXpjti2EL0mGKuUQHFuA52urqzp4MnsOJ3fB0yX+bc/gh0w/8MA+HNunDEDiyfUDKVN5gSsSb
DeD38x9y7DbNpuLGIc6orrl6lKL4dxVgYaXZe5vPrz69O3/67rPZ2JGaUdRhn+59xJ9vBqrcN83u
hl3SeuMP1UrZP+pK/lxBUKq/+INmU3TjAElqMWntCfci5w3aH8B9j9znUz38I3fs35rsYIEIWevK
vUUIk4UqL9Wandkppv38+U078gFzSdRow8vRCz3d1xUhiE2FQU2cgB0fufRcCkX6UNVKYHP70rDa
n43Rpg0eT1E/fembz7VQWu/psYImgEDnaETFC6Hjp4oy7fZrl5/NIeDjXI5WXbaXcUvwbu6C91US
7UQ198i7OldA6UlROb7qJXvUyJvAIOOrL3YeNQ+71M58TGS2XZ+orRz7qNnsMZJnl7NENcwe35Ag
PIbEnrNSueON7ZP/TSD15zfsyNQxV0WNtAWUmIDYPdNSXxFailw5xeXz+dWPvUyzqaNPRQOMNyC+
W2D0gXy7pMV0ar049tVnM0cIJaiD61kj7o2sH6EZ99dDqe4h+9x//u2PfcBsnrA9OjOaYCgEVDMW
mlKsGlXZmaM8/9r1Z5s3s8bna7tGuq/KAIcYYM4Fxjv1PMWi9JVDjHAm5efHlcFNWl2ryrHcA+TU
F07Y2PiU2HMtDDNX1tCNiAH//MccedTziIEBtkHVeV2+l2X2U8rqpUcO/bWXVJu9RkDtBoLmx2ov
tXAzVNWDV0A+c8MTY+3YV5+9SHYicfBhodwDabp32vJMyvLEjDFtJf6wuv2qPX5YmWWcjVpcRUzQ
oWLhD2yfPcVe9S4EBtjg289v/ZH3dK7G8bHHFYB+iv1QiiuYm7egRnfkKJ46Bvz5TCPAhvz+Fo0N
RjgooAXLjVfhKaLFmrndI5F1y9RT0UqQeGz0xbvE745f9FTv9chzmQt0LDnWdEeVfA+8E3V+BIvX
W8YDjt+v3bh59zWxHCXsKFCSBCr2RHTeAYm6y5XuxPg+8v3FbP7Q9TYZwSuWe0M668aMLoH4vH3p
kYvZ1GEpiGRllRV7Ofj2VVWN+CRd298RG3lqQB9ZgeYxC2NFPi1uNlz3VuGthNLrGAnhhkZ6Hjzj
FGjevRCreNgJLCCf/6pplf7DaJlrjMqwtYXhVuVeS3rVeRJw6yLqIXUh0l3sa51KxF2pKdDkpG5l
p7I/jgwfdTZHNhrk9bzX8v3/4exMmtvGuQX6i1hFgCRIbkVqluUpdhJvWHbicJ5n/vp31KvX+tpx
lTe9SCeSOAC4uLj3nMBy9wnEUtBGu2Zqn/9+UR+8BeLy5/9vCqCQaDAAZtVnwX632ncQGguQ/3kT
V84n8+NHX3H1NkglCutStIauFe2mLiOUfMvwpQILRv/V7Js4BaA0mALnJAmFu66dCUJPXxLOfrJ9
+WCS/Cef+f/ukF6WompToz5Lp11nkDZFC7vODR0myTz++bXHcDUYa03mvZMCkUD/q33vp9I8u6C5
v7aEXFcbKRt8G01m7dmYg3Klh+iWtaT85PF+8IJe1xmNDomErhf1eUjKA81nD7Kot3hCX750Z66r
jJZBmxfZzfUZgJjr2zoBPyD1z0pFP3g39ctD//8PV1l9VBdTfVYJzBEZWntbKz/ZTHx0Y65HbtDR
DzwENfteqN8BtIujczm4mwOpb792c65GrwRGq1MBV2OYdusZrAHE/AMGg65Z//0LPrqGq9GlbIhu
gCHSMxmBc4UwPnOyedVoMAH+/gX//QCc69oZBYAnLwOG76wvNDG6J61vvzSmnOvCmXRS1GD3bn1G
FW0cbDPAMWon8+PXfvjVXq4Z+0nSIU1Ww6DzMu86uHal/cmr89FduXotA/q8ywSn7NlFwODlsxt5
sfbplPnfD9Vxr17MyJq6RgvD5qzRBvUzK1pWZZo3jV/duHxmcLwEX/+7WNLB9e+BBV3VEG11mdAy
4AdxXnh657xoNa0/xniE+Qjdr7zP9K+tY4579aK2YToZ7RCRBgqajVDhSxkNb1970lcBOCx/Z2hp
njkvaes7brkR0filEM9xr6b9MKRSpLSa6lzXIHRNWuAgfi7zGQj+VwfY1epb2w7Z6qmqzqbQDm02
bZtm+WRZ+e8YjDa9fz9jI8oLYKvc82kheyjEWK1hc8NXt6EeSSl7Lwm4DqwhzSf367/XYue6tAYw
fIQCnXERXjhDAW9QN4/WKiwRHnXdJ3PeR5d1NbKzJkXeoRG9uuhWBAqYlZPEj6PeITcZMO2IYu9o
44+/v1wfjMXrQhtyfSbOgZwsb2P/xjaTrKhGWnxL6Z/csg+mEudqsI8l/Ao9ZXcUGdW4wePzHiXk
qv/+6z/68KtRLhNXq2Xal+dW0PJYDLLelNho/L9/+kf35mpML3qe9SO6lrMRTGs2Q7uqSN7abPhS
LtH5nwob4hY3nYYMcFfcnojclWePZvfJ3vqjH389tIHDjq2elcQtlt+aUBes8h5I3yeT0kcj4WpY
L1FpJaZz+XiYv73KXpJYh1ThCK9P0q/doOsqmXrs6gC8R3mWbewXbnfKp/qTzM8HL851hYxR6rYG
67s6l12b7qSp3TlBOW7+/t589OFXA7htxsDNDb04l6Jo1na1hJR9tfHXIpbrCpkwEVWF3qg4w3r8
QxCwK+ovFZBQ2Hc1VnMrGTIEMtXZdhdsMYGxeMiaPsu2ffBGXhfEYIlQbjddDhZ6beVm4SXlWZ1i
o3n6ym0nLf7v5WCh42qZqkU7NBzH3AJnE7u8kcmXphrA///+9LmkHQNnnkMmoctvkiXodxfk/idT
zX8PJ3HdCZAjaayTdHEOjXlx4iQWlVUVShKb15Peq3b991v0348AH9W/L4KGeFj8M18jxuYZQNH3
Viw+isjPUhQfff7VjDmHditsNTuHNp0AN1sAL9yWAsCL6vjvV/DfcZ24Tkq1zQwfPJycg545G+cC
0gAR9SMztAWQ2fwtTQA55orHH5TzJ0/+o4u6mklBiGc1xeP2AdfEvpbt02wDcsosIB9/v6b/ni9A
rvz7qSBNJCYyAnVA7WJsu2wRT5Zh2J/Mov/98/+nOwBbk0ajnK4OyTI4KzOd000FGfEblrzPdpr/
fQH/0yJgLEttwEKyD6UFJP15EFM03qk0F/nz3+/QR9dw9V6VcJ+CAs8FHrZFM72siYJfXZ0TszZ6
UX2WyvngW67XmwTEVRrGkTi05fKbOI9qkQFQ51CVv750GderjlaX85ybjTww5OBo9YdYtduyzD6J
hz96DFcTIGhfiTpI0Ws4Bj9qrXwUbfmlaEJ3r2Y/odkmVZm6dWCLH+5Ai24XLJZeqNwvVWTr+vWm
ENIApYv1ZB00JyeFabtzDDArLJ6xBjqfTB4fPODrTWEnrXiKp946FBY2SbQF0VFpjbObkYB/cqM+
eAb21TMwtDDlrC2RhyFejAMTFRWmurt8aSrixOrfM4UVDcIc6tQ6QKx07tEwZXdx2VnwiZrm/u/v
6AcXcL0l5DSmH8qltg4jGHSf4+76tl7s8mt5c929mut0saRdMhbqYDjjYD9e2g/7J6Xph7ILUvd3
Y6smBM2Fh4scPjWmX7qo651igWoui+tgOYxiYmvoLvJQBcHyyTP/p3jof5MN+vW20GgG6Ocq5aIS
Dd515RyQ67whWILiB1XSDJzOK+bXMFsAJdOhjfOl9siwvBaZOM9jGFBZDzEOOuzEh4RMCgG6Urvr
njvlfo/C4DUYwSiFuVEe6DTtdlMNNZIoB8QojR5fCiz/p68jmlukB26lDtCK8nGPq6LP98ic7dL/
2lO4mkRUG9YjUFpxsMIKCHhhQYZL4PB9KVOrX+80+34WIa4Yk0ebg12UZQzd2LSz9pMtzwezx3VD
R6MPsxrS2jxM2Ny9cmiLYzJ37doy9eiTr/hg8DlX6xxSlzlautw8yCyATTuPaqdNJLG+dv+vZo+5
VADViCwOxTIVQNxwC+H5deTT3z/+Hx8CE9F/jYSrWAnzVoXWONYPehO1SFVTa8M6+osHstYR+W14
sf7o+rAvXUwEJYC7lUrD56yEVizyezdNf7S29YY87afWTAmI3fqwFGofB6DO8crcYhnSz6brnBo4
t57bC9Bj0NrxkkV3oI9/Ti7OIWcU74mtQmx/DKmwhCdAAnAtkukdIaSftpVfFsWPcpoflSDIrnXz
2a7KEGbGBA9SAZ/VmCmc5z4CZNnA8Zdg44rW3TaI9oqsfcIqeq+HDv0CfI5t2Nsq0P14Sf1I9PdU
prxqlg3DFkVnDkM61auDY8dHMsDbrjB3ddt8izrz0CNCAqjfb5q42zVlsK6jyMfKt7UBeeMX80zL
OJomZN9cxZAX+N2RtSwb+HUWRFBhw4erCviqy2mMbV/GwWqQ6W3fq0NcJ/uUEoAUel5QwwzV3AJs
pHHqM3juyQKJwlkH1rJ2xnAfqeYQNfOhlPp+icbncDJXWJnZp6kVer2naVCv6CDOpIrOo1ndNQKX
2RIud+R1dnExRh5m9F9uFm0utzcpRLY2awctL+SLRaZI6yz4bvl06zJ6vDCWP3F3+nO7bKbUPDqD
+bPSUw/t2UMuhx91at90Di6IMdQbTw8WcKZ59Xq500My3sV4ixCkx9+wJzxivF1TL4WWBuNQmKKe
HdNdbzkBCPT6Fob5OWnm3xC+brBM9Ouhkb/hHO4N69LY5z4PdX1McZbWab2m0sdLxQK1ONyUoWZ4
FX+Yw0YWS7USaIagnw7w7+d08su4eTQoKtssizhriXgiDFIryxW/62iUq9KRP3FJ57e63Z2EaIcT
ZpwnDOraWtg2VqZ+Bi0bKep3Y+O+LuI7Mce5L0Np7YZcautoHAY/qWBMp7ms7qrANlekLCgobSo7
3LICIJuuxu6bkWT7vCmah6gFCV4t8y1esru6rrJD1hXplkq4dg1QN+AZFz+d2FbwgVXsFaa2UtoM
wTRPXizcUhvOVWDidpsJpr4S+WNIt/4KtLL0SpzZbp6s3Vm/Q3f8kAXlu6n1oBzliCFAoAlhhSiW
ZktPS7eFxGrAay52qEUxa6T64DVQbI1h2JGw9VylQXvFafYil+wpakwg226wnTX7GSfzd5J55tZO
8i2dMtBf7fRJ1/rnNqu3I+kywLnJQ9KEjb/ga0UJ32ACky+zMxw7Gy56DIjXbddptkBv1fTJw4m8
C+ZgguoYb+u8qP2MFmwPtTpq5ov+NNSslRRi8i2nitAwiIcqD95oOa9WveoORTWlXphAOxadOvDb
fmQqyuuVHHV+Zj7MXoxbI0mKO73rzhIGqj/Z1e9Kjx8Tek1WWIFBp7TxbdpT0RpfLC29WhC8zDI4
1MmUASkHaetU6Vbn7I+z/Le5BmYgLWf25gzt4tTOco8NnO9cxj+XF29wpsdoGB4CJFNlHzKfJepb
qo2aT3nfTqvtPwiLOp8urRWN4aiwHXloINBbdXCccvfZTtQabOeTVqZrjkl9pg5MglPVIgYsbzAq
nRQjsbMRDzbF8Ju//h5bNMXrCHo34Vg3310BBpPddo7Ot2OqAD+Cg7fnNCU6Vt3krHHS7MTYghoY
4to3k/xF5VHqU+KPANcBe6mpTaMBu8Y8YNgBs4VYGWO+g2G/nwPEhlDKp80yN/2q0sLcw2QYXZLs
6a5ZrJtRzHKlqSQ5RBD9vM7uD27neriKt7oJ+K4CfJ4gXkXccF8s5Yudz48ybna6ASdKTiP24kU5
0qs5WaGkWdH/2QVwTfMffRDtbLt7IPUCt3sxPMMMm1UaL9YOZeq73nb4HrpxWoeXKd8eDwM2mjDv
wcyEE6BPFHiWVZ2cqKhvl9g9Gk3oK2tYa4Vre9IVN8FkuD5mkX5VpPorgsyXwVmQCENEtgoXD/si
fgR86JZAMt3lOT4E3IWmr5zhtlOVzszg3ttTfNO6NUQZHZ8W6oUg79dhVj/EWXpfZom7xXaN5CFa
Mi+PHc7CM3SB2SZT41qJATW2TWswFDnAPlgvnPTVNqhVooUS+4LRA+Wult/shBGRzNMBddzewkix
dgELcELd9F5TaFikVdTt07kJH/CtAprNWRPialyHdbAWw7x3Yr25U62BvmA2H0zaFxpcNmvQqMn3
PkgZOaIQK+ikHvWtCOjsp4xg2MjxULYQoNYG2BCAs7WgHcv6NWp6sopaoKg0ANGIanXP8czZjl5P
rk97NmgLlcerbOh/6DVGmChiHpvTqvGMaYlZItN3qXF8Zuli3pmcqewzfNSeSKiYDx1ac3QtX3fa
KPy2kTjUtKDczgu+TYP+II6z5ZEAgaFHQlQaN3Mb+lYPF3UW5jFxa1x9tvuW5vaekYeFhWosbGi/
IK2bnEgtwV3eDejhq6HcUaaTnTkPrr8PaqhPYVGXa+oMeVtx2K7SRq+eAl3RJ6bg/6MUS5ZVWlQQ
izSw8Z2v0sr1Rp3qdUMGmq9KalPnnG3FkALEXeXY4PyWj0/XuJfa3BsQKwJ+XoZN1XXTHt9UW3gZ
qOdnjo4TwESOQLnYopEnHKcvbnST+ilybCJQzVQ+epjOAwtaroGc53g7sXOPc5Zs6GwEah212i40
L9LU1ECisSpRZSNPQsrwngShWi12YflVac976qBSPKptf5+7UhTrHvneI4hsfcMRXndXZUPNJYq6
o8ZdJN9VpS6UQDub9zPwX+nrEaVPvhsV+sjyGcf3U4nY0bC7nVkAF7fEOE5eYqaKBcmkqWOOmmek
38XRypJxF1QyeNeMoXyPg2oOL37H8rzUU1+uMOTYftiGi+E3cU1ZQVrWal6J2u62I0i1E0iWZI0x
vlu12tCto1hZm6hCpk5TfX5wZ5ms7SUIbtJE0BzN9mObJlPxag6mdju6ZnvGap2cdVhyHCHpyzqy
xQPQWwcWdGT8NDNH3rGRg6Y8BISpjLZ7lPBgTkb4PN9G4lNPcBx/zNUonzkanPym7ATBkrGsVbAA
OWQZPs11Er/1Lnq/bIhfxVDdN2H5CimF5x7FoNGXjohtmt/Goh83dA4ZW1orsY+YEfreCXOO5KxR
X+LZq5wm9ZN8wOMNAEHcjpVTbE0NtyrTH4kZc1Ze2Abho2HX6JdmI6JyTxZ0B8z4LFfLoM9+rLm3
SVgi+cxmYuKpVxsxR+gLRJSvhmiWz3HWqVOxtEyLTf1uLLRgyiC6Q64nmfztx36u3lQ1uUenHqVH
MD8TpU/qz9zrF+h4gDAwHakaGIxulYw4DsbCoILX0fQbYy61VVXH9aYL2uwZ/FOD9MktjpVrSDbn
9a0mgTBj6uv3eR7JVR2M7ujj57UYvnl5yAY9+xNRE4Jado429YQWLa3jPb8roCtlyJ9pt3TvMtw6
HhOj6RVxmG+VbRg3qk6H75noRLiOKZ9ktb8cEQwywLzGe+8hREYwbIbJymoLlhgniP02wPmFEpZB
lLW9Z9SQ0zm77l7apsIasqQTpMAoR11b5i+pa/9yWnvyRqSm/CuDd38xzb2ap9t5nq1vJu/X3nHa
ZGOKMtsao7qvUlp1o65b6YsMn+12YFEK0zfeyPHoSCs7yFS79GJgngS6jXUxxXMhoxxNSdqZu9Ro
xc4w29nLgiY+tIUlfbe0DK/mR3oZ1Wiewu95zKgPZseVXihMINjnLrvgDZsJQ7xpe2kMIKuNzcST
BnE6tge1k/nwZkq924qguZtbcqJpVsp1pfffCLyG73OSWKvMse1NZ2fn3iK2r+Im8a08K9ZDPYR7
R8mnNAKvoBg8Ix3jXmGP9WteWG960l7UAfWE1cv5ySVq5wHMzLZucTVe/FCRrmeohOR9acr0DH2u
2dLeNL53aIZo/zVfhoXlHlT0+M2Z6spXcCFREreZb0TT+CCWwPAlyOFVfnn5UyOyV0vVGSt42YPX
FnLyJqch+8O6X54gqjN/5XrsYszrpq0etS9BgZ0B12/qdXllsrW7WD05gjM9AkP0Q7z5B6uRkd8H
tfluw0nbLjEx9ZQQmtVN3m0KzjB3QguSTV5O0m9z19qYU+IwUUpznfT0nQazfNPUxVIKc/iUxU2M
cFZZ3Jn0vZ9YR2qsKunCyLVl/5jEhBNN1YW7McXGPubD6GOJ+2EVecNoE7pbrdCa4ubk/7QnkQTZ
TobZUxiU6KqkGGx7i9rdeuvY1p+qeSjvaYoLCfFTtZG0Ku2tuDCJ/aJoTRT3rueXYyI3XPy+NKP9
PIpfiVaJda6pDmD4YB3Kqf1RmKN1lIk4D7wLx5wjMkxKZYrzoqY7cbKR9lnLa4UW1acmd+Q9jeON
YgPtq7EbjpIDkPvMamxPtYG1Zr0JvTzQSYCMg7Zt+lSdrA7nXbBoyx2gb8dPZTL8SdK0BgwVm+dW
w9i2qoJanHD+MlVb1ve8LcudxikNvvDJ2Iqp+tF3bYfxJIxOmWj6l9wYIV/kpfugdXxmp5o3NZa1
15c2bQbMw9hnxumno4Lgh9Lt0qvLJF7j43ugXC/HL2M8l9VUrSaw5Wt6k+fsrm+z8IeIHNPYtPgO
ZMFuI8jDeNVZ3SBeo8KI0YgVBM9as5bdwIRRu1Ou/mju0uTfwloG5H3qqRJRgnIjd/XTMs/M9NZA
DXY1KKxCodH/mLWquemLcrkh9UtYWiSpfZIcWNyKYC5ujKzEqOb2qjpQmqpubVWEapO5nWAKI5Tt
LoatxRXKQ5Barw190P5UQ5Gee/Zcj1MHn23n4nIJtsDzZmC9YjRhBKGTRwSxsEO3zGYTN/TMj01p
4juxIzYILKscG7donNdlIJ2flhXUzcnVM/k+pmrciHie3lBS8lloyBfUBgFKPyMve3RSjdFt+hTu
WUej4b7jUqG3y17fpNT/kYR0lE/RDZkK1A9eqzmMSQ4u1xHoNJ+NcsGkbbaU9c9k3eUYU2qn69sp
cqrdgtXmoDVN/qCUgJbslhGiwtpQY74KYtU8Ra6aX3pWVIySlU4yQbcTBOKhPd3UGo/dEBe7SK+l
lq93MYq9rkrSMwNY2HD3u2g7UZ/4rrMZ3IkwzH9GelsmK9sxl2mnZV3np4XTrU3ixcwfKi0Z2I1M
l6IStzqEMtEdWgNMrTuGbs3mw4rM5l2Py1+60YZ4fOc/KCKDPeqZ+cGJKjVsGrvVfmPckURaMzCh
lYyX6RcaU+e2li7d005dxt+XmV7knrqr54St902RNEFKDzTr1LS4EZ6FMPZoWLXQcAp87r3B2JzD
7oY2mHLLgMpXTWqHhwwx7kqBF7+hWnIyVo3s3dMcEu+GZGz8NGTfEALu8mv7oq+euJmeWVim3wm7
jXzFQzpQotveDcJQHvFmhGscyVGI/HdLDNfyI4xyO3YkEpNqiP0RdBHRtXupCWPbl504PiQPQtvm
4HVhKl7cJsr2WEovIVfACq8RHD+gYXEf0I8XW+Ad5cY2pbtmLq+2Zkkzqe4U8y8ztdOjaYv4JU0b
1+uaht37GGTDw5zhSuV0Iz6ydSeUoFABO4SN0oDC+t81odyDmwYD3e+FdnbJFtwwOxikiubqqIqg
9Kq4GnY9kyDt+El5H2ltdqh1pB79HKWFjzM0NW4rVx67gu47o43gLEoNjUaI9ievxXSPtdPZOaX8
UbUIpOIxGbZqittDagykGEISU01UxYdJxuMJsUF2IPxp72m8snx1EaY10VA+yXLIHkL6Kvftglwm
G/Nu27iaccs2YPR1uylf8orIp2r7ZS+b/s6ayYrFqQlbpc3Fr9xwDE8srOkiwYhZ9p1zxtJMHR1I
/HWxMBPEeQQCnhV4Uy/LuBmshnUiz8nWofn2YoX4ETbc4sWE16R6lobkgx2vU5xCF0Dmd/CP6a2x
NO1WhrD20U78bgeX5UIbOYKJ4C5vujiSp8Jy6WgnB3t5NTp5imT8Z5ywCuZOuqBV0qJ9JdFsrBbi
mXMSqHKTR+G4Lqzgp56jfTcHTayUmlGHYYI4Lun4i21quTJUZK91OrLIOOmI9cr0RaDs4YQxLB+Z
L9r7OI6iu6GT1SGwF+07Ni3znRJJcRdOuCpN7tZGtu34I4szpmQCmw0HMDmbusA9u0tGh8lEw4nl
aiWubZhPfWaOj1YCXcYYcc2Y4dS86EsUfQ/HWTtR/DUf6RhmRzwX1qp2YbDRgrbg1zDfy6YutnrP
Tsds63hj4gncTezJtoBrJebCEsFOlpBZrrvAoKNdlNGupnSXTZAZ7MIB4m6rl4MfEF3SGvlPulI8
q3hyb+beuAdxshDoDoO87SVYXi0IUQymWeYRt+jgBayFWXYyUdYFk6cxXe/ZdmP6lOJHi/ESIWr6
PV0Sds6gbH8SVXZeXuHBrRPdPjYlik3ezRHBldkeQy0y161mRQwUE0OeNep3FS6mzZJK/ENhFLNs
X8R8DVn4kxyWfs3abj3NWuKywMM4CGfudQFWjr/CJnuR+TeDtq1tKOrEN2MNdYg26Se9LAAtu5E+
nVtjslgrE9OfzE5d3kKLPChRSCUM9jl96dLrUE+bfCLfrLq6P7l2MK5lkMR3WloMMLUWLfo5DD2L
keqj9WKELgmmoiJfnylzI1MEV6qkxx8bYevTW6tyEogyeqmqNPrFviNhMzu4OIN7sCVDwh5cGhGr
HDAWT9aCfvokjn43gdbfGTGHIe2MMciI5+jWGMbkSIykHjh9cd71kNe74omtstgqD0HtDK8EAGqL
yGs6xLah8Nv0xfQm9bx6nLtmfK5HI8T+WuX63k4KjjpoFjtVWTh9q5rR9K2msDcuJskHSU/ahlmc
SLckKt9xRdE6IAV1U4VF+a5zrEZDfpB/L/DJPiWOcO5GVZD5yKiO9AMk8uxik2zXB4v+045HLmtI
ZxAIszuM0Vq5Maj8qspvDWxLw0qEC6rcIEv/DLjQ4IW63WMaRu0qMJvI70jurTrdlt+GtotvDESN
35uIlpTWmf5Zotsk2Fyqcb65VpedYs6Od0XoSgK9BmmEQxH2ZVNGRzDSQh8yf4ieRzPdA+Qisers
3P4+4Mbchoaqt3odGHdVbiAQTBwalGfdiY5gDkhZRL0IiketS4bCjw1LfGM0j9vJMbTCR0zfzxsT
e91Omy38mRfZJuAgXpOgax5EGjFTjKGgFWiI73IrKg8NBlK/x8hlJiLdx67RHUe1TBtzxmWVtLV+
rkTJnmCexj+5aYhDXGoDcsaOo4Z9LDSSZ32gzJNbNoNn18WIirehAgYZUKM8jKP2Q2n/msU0n7PA
oqcbDRp7qX56jNMi8e1c1r5ozWMOzRalY8uJWJswGjLy1tN26swjPUzHTMuwMUbdKiWrTfb3bJjB
tzxINx2ENbs3S7KWzbcak8mKdBiLkkk+mCWqT6fQs8LwRRKFE2QunnCsn6mtU1BsfgMXRe2v9t1l
mBN5xftRaQeTKIzE/sHtOcBq7Q2e+MNS9bhKaSzLXTbazB+hTjzcDYGfxf2paQMY0TRt1knn13gG
1jjQOs8MJL4uwTi8MDeqZ1SsXpbr7KHZfSTJ8KvBtdpk6qDqDLau7s1p9727YKTq5saGXD4OuMhs
6YO33/eO9hiXaM8MkW4XqRM4ifWMUCWMh4NbcHCmnP0lP4zp8E2rCgTIafNTc4NdW6Trpp4OMB/u
piXaFEO9D8bktjWpG5ZFy2mx9qM0g9Ngq0OQVw+Jm9xitKrJGcbHdNK/kwX7E8T5rWNqf8JmJrCK
CIUa6HAGBRheITpn39vjjZ04yVGV0ljXdv+ac5bQ9nl31Kzl1imDPYHx3mTq78f8wV200+KG67zN
n2vDOfSu/Zj3yuVdyl4TjTNRx3iGieEpKzsPgQp914iWLVnr1ZxZhZculu1RlpatImbYlVDaTRnQ
dC1y2C8sro1lPo1BuKd3+o9p4rprhrV+sdgaGqc3VjNtY9fajo19ytIq2pZjfKJo/1XG3ZvNSNwR
oDegRTCJ4akmlvfyutvXaplJLyviV2dcURACn59eSr8P63WzSPWbfVLBkSvbzCmIMHxPyxM1vKgg
Gzfw24R/2FbaqVPFfVRFG7dx3vouzN+bJX+1+c9Wm8o3+HL+YBkvTdmcLi9BizfbmQnuIc21Q3nW
ag6E3Lj8A4d1x6z1S5to4wnC6blEPchXrjsGURARQeUcqXD64WxKyg4id9oVNHGxg3uYe3dNj//a
hCvWC90XXGChhCcxz6QL2xpBzMT5lFGPGaeppsk4DTli1rrgiDPyJTKSc2uHxl2ejgXnssR+OjMn
rXp+7xYkUVNBSO/8ahuxw9P5FKfsXpdo3/fYO2Ocnzn8rLVAPbvpHGfeQECC3N/lz6UK71TKwdaI
94z96Bhsy678OcFV5dZN31jWGkhMTUfu3+o9vS0eq6rVtpYcK1935o45XLT7vst0zsCzB1mmAMzC
aC+yPtgos43XrsHKFVrVI9nn2EttNRyq3pIkbniPuGHFgRHW0/uBnw6+zOz3g37H7bW9SHde52G6
t9tpM5XyFMY64brSOLPHPR4avm4yMVL5t08iU1+DgPA4CnosHfM914YbRDAx72GFKnE8mhl4wsCO
9jwwnbM8coZhTOIexHy5GlqdA3B089vOCu/KxDmgpXpsw+7OseTRCqfv+iJOZuz4LUEteTzgaejj
SK/mjvUqo6n2F1aDN67oFMvpBmn4WtrVtl268xy0JIJCqSHfi99Nm92NKt5FW7/G3D4y8yLfUkTV
eiXJtxXy063LASGSgrehCB70AL6408mbYmhvxayiXT7Wf6rZlT40b45Zc53JtHnQnWbf5urEoO3Q
x9siJNvhVjcYOCNwzeV9kvYkCrB87SFcW6ulDbakYOttr/X2Py9xlY/Pi9Eeh1wchV4aK8MhlQtQ
2p8J45u6ey+m6VjO4jUz5FrPHRZDEaINbDmlqxwK5/CGH6OiXOdpe8IgmX7Dd9D6I/PUeKnCtetH
xWschNkbDmQqNqW8SQtFLDQ+UH6yEVK7N83s6Bb1z77Kbpwi3Be5pbaycci3B4hocxJEnm1Wh6gv
TgG5jdvFjrzOcLxwySp/0KS+GhJ9PwXGMWbJickcjquAA8gVrVPICPN2TT8QECMcj7Ov+LYpz6l8
tsPTPHfbtC9+xDJ4UyV5wCZ97ax6G49kg+cO0WZfmIYf5/NzxLkFyae1NYmeYyI2pWPDPKQzexyD
Hm3hshDJ4852iixZjc54VxXA2drpJteD/Wi0d5zSsv4vDtPq/3F0ZsttI0kU/SJEYCssr1i4k6JE
Srb0grBsNYDCvi9fPwfzNOFpt5oCgULmzXNvcsHySrDBaZ7GkAnvixMXj77O702VP5KJ3YAshbaI
9iKuepLFT9WPC+sK17Pddaz0SwuNJKbisWbFlgFmr3sKUPue2yYTvK4MWXBreSaruT0JmealdcKy
5bU9R33KKlJuVs/Sx8+2mtMDE2A/Y3NeMcJa0HV7Uy9ynwzOh8ZeVOHErLnUPieVBa5NmuycQiMz
ZjpaTXKAagxMMKJk+6i5q31R0VBKpI8lpRxoLXS8WTEv0tV3Ihub07TEEA0p8z7sEYTUruLVqZuA
jQyfhck27+3bagCP/Bg/uL/tsilssz+2bvtir+2VfmT1q9za4H7VM0ZOTn6X7VJ3Z8NeXtlP+cs2
mUkruvWeV4zrZjVi8qo0LEyH62XVtCyO+pg5fsSKwKudlP1BdQ3yr11CmJNcsrs5ZufVYtykcH9G
dj6yYFywVHD6SIfxqdTVroxWzcNrSWmRj/+UxP5tu2ikbZWiAxcCfckQQziYCysax+avSgqdz7fx
kVszC7MTprrTbP2LiJqIs35n5AxnTGLPZ/MaN+2rkhbbdtXqGbm8bTQ7+2vbQOEuqTDeOii0u+nF
XamiKI1zPyvKv5q7vDUxB0S5fNeu+UrGy1c2Ai8YzpuzWBX15nJLCpZtM/ZgVj7wGORzdYAe3Pdx
PAeOwx6iJl//c5N+k+eOwJJ7axxuybjYvqsPR5tnQuRL59WqXP08mf4p+bRNyI0vs8C4actxvrM5
/j82ksbHJqvcw2S0ijdSAsqyeEXhaT2k4JMdre/WiNOQGz9ypyYk8z2Fc+l/zQtzIrM33oeMRyTn
HvJYaKceSLRgJblqv66qwrhdfTAJ37u1/CD6DCgiSW5s1qFttsQfQWGWtfobWQjfbqa9Y5QBanHe
rXl85Gp74ijl5eegx41mvYvYh9mn6jWpxjeD6KN4gR1qJ/tFb1DMMfXRCVUUuWyOPSu1Ur4vuar/
aXrBFveFhaNu27xbrrY1zZr9IA6BhaFqw17QpYjv6hAvwUqwaJCrjFAWdheeMzWGDitjpvMoww/2
qmXh7DrqsUgceRKz2DldzM7m0mh9TbH0YEoyjfSIPAq7xr4bgMt+pdQM1xrzVwEpeCW/PfGstvPo
DjLEcSooh1p8CMaZH1RkpJpSxKkaxj6zZpK/ZWsk42S/mZrOPs+10zXkVI3yHAcwo2CrfaWDAoQV
wg2ypjQ+1wQUxWVn5+cMDfwEZskM9DplZmZa4ntJ6rX+B01W/ELYikI7r+IwtqpnFjmfK5/OX1Vz
ekGiyIKZTZ6nTOek7tICFKsZSm+pYtiAhRX3y8SLONXmNw3x514q/BJVJN9FMd7GxlHuVkvlVnH7
MgfpfKjzaNch1hzGWEtCwd6YAKLIZjOHKMzdaI5VkIPy+vAsypsaIzd2C5Be17uEG4xTvUNXqf0c
ccJnntUeqGCtR1w07WkYc21vtfZyalmJ/CYXjgQKn8W37WR6xqm7XmxZrR+UuC91jGBgFANHussU
3lwzZV/R5T0txWSXZJnd3Vz9qJomvjSlGjNcIg+0RbLENTTYTNym0dqzmoBmqzW/p35+Y1ur3I82
VZ3WmIOvTDLzSjVKAKK1/4y0LRlBjCgmKuGPRUIdYAsVqGPMv9WpuRBRPdGDjehbuVIfKyr2q4ji
4Szpyw/swkG5afIe7CYDRWN7OuuYkogzSXmLGqZdaBuXJjJf9UT7187L/EqsU7NLxl59VdeB/gO6
ICTrstxJlQFVIaiJ6ryL7y3o9jFNyujLmWT51NQSjExU8R7neHOo+tzcqz0WJsqmIUw77CCFq5h7
Z7UyP5Fspdd6hkKlrIiFMPPREzYT1rST4DtaP76Vpbky8en6zlNNIe9xaenbiu512EWsBUWUdBu+
XKnOvzHEsaY6YeTfUQuHqSrGL14jJq+x/EMURuTlC50lbdUjson0krNscCMV8sIc6kYKkXpuIgZj
JZE0lKabrRRNWrkqBXscc1aPBITSI7jbibbTiCnadeViHDI3ea/y/l/cN1qQ1kz/m1VnA1aP0xyx
NvPyPuvpZRoC4E2Kz94FMxtt2qWo0/86Nku7dGE8TbVHdSAj6tA5jQjA+6NjRGIR8jKqouvqeTCX
Wh3ArGVv2ai0Xlmuja8tbItvBkaTTKeXa2Z3xb02mFTJBRwiT1yJUshl6Ywx9ZeCoWA1529VFIN2
zfVy0CJdnkx9MHkRIeN5M/BQwubcHnyqbVul8qyoBbnp+T+Oele6r24sXqYoWl7kdi+vpOHRoUMY
zhrzbHP6UKb23dXS2GtW0zpaiXvOZH2U5VoWR26V+dvRJZ++Lof1ix0C4ktN+5roDns2F78RzL89
BviiC6uGQZ1XsoTds6RRe6VlqoDdui3sAPAFNEBZ1FwiOi4VH7+0gO7BKklSJxMLCxosHOzr5EZ9
vkc1E8Ln2ZLiRbEVGEGU1w3bdCL71Sx5/0NK9H8zCxSJC1amc8A7ouvB1Neu83JTG2Y/Koc4DrQ6
tRxvzfMk8evW4hosbZt+NWJoOqa0WW8cmWzoJ4NKB1+yqQ4t25sL4kAVXTJvl4SAG7BYllLQJrpm
ErDJnvXi65h/DbnRDQAUSW8zgO3M+ZBW7vwxz9320i/rQh5QP3Xl4ggTyI9/hbXqRV3Rr2l5bH8z
zxT+2Aq38xyTyxK6q7nErzo7tmZAuQzKoB/qhOpKMQaT8H8bLYNTgnkkXxntoTCtzDgiNcWvi6Yq
99qpWor7trXqEGt1frKMDNfgyGDhnW3yYr5UWps7ZAdy/3oDzXfhKUk5qMFgGFpyBTlybqJsYRiH
QY3f2sTVzpPIUP/FslQpe+NE/pvN4uWHClZjeVrdV/xdEgnqu4798VsoA29NMhUcJKmoWEzaEjAx
PysHqZ8r3VFcXooO/IPRKN1JGdCNfSVOWhcRYWny/Vo0CcY6e7JYo1JnS+PjdIezY9xBl2laIzMp
rYlfVLNvQSInq3jPba0j+JiLTIMt219yRus+sXABiI50n2xbmb0mBlosFylgPYX4WbJ4rQO31Zd/
ZcUQyisTrXl0S2vD8JmkAXtjSUdG+82LWutL1rXXiYHkm86jkwQxZjyTQgaK37dQQzjcVd2WF4pv
lCjTmrrP2M455pkNreAlC4/xLtGVLVbEEAnttKNHHwXBs2hVUi7KSdF1yCCjTpTEt7CVFn41mFaB
HmLl0W4uRkgJ0wWDM0zk/mtrJQYPS6MiYUM1a10wmDrXAzqd+tbsF6c75Nhe4l1L8d54kzWYI9MN
e3OKtDqjI8dVaAbkKIUWuMUEyVBNtqeKaTcRyjagOTEnCwfHQUSPBM2DLzK7n8LWjjvpCzmNn81Y
GF+sUF/d0+ZEanyT+/t7YU6bUJNK1X0zRaF/lEMu/6F8QtSli8usIgVqpqhzNhi1UlnHxgbbqUQq
yaV5KKPcLAJ6WHAdooiK52I1lsHsb9QGWp82V5kIzcxDrGrt95SiJP1QVGSJlybr+rdoFmmEZAbb
v5F42W7eGAl3jzlJa28zzkkPOvjrFCAnTOuOuzR9LxzHwP3gyPHhVhjnwEARuBmeOso+Y3z3UolS
Sn9JU3sJct58f1ZNmomfNHxFoUMipMuxV4tb3c7DcqSp5fKV+UaGR/MgTx2/+3oaZDvkjIM1sA04
mfXZ6Qj0+yVSttmu2syFL93uwM56NT9odqMzvtUIpTvpzlJ+yiazkkBjBNsckn7lW7fMabB9YdTa
g6VSegK8OTLS57Q2nGCYOwsmx+ywCqAuMHTKzBGh2B2W8q+eJybAusFiaF7MRvaNXJv8ydB9wcJQ
//WgKIAoATiNNj5F3TAJH3W7xSmamwNWoKjthwt4EHtRy2UQz6ErK5MMLVq3XQvO074wg6zhSm3q
D88da0fgUFfUkkGP6RY0HbgyzErh7NaSDp1XABQgO81q0YZpb+gZ3KhqaH6vsNsHDs1QkbX4CW+V
wxIzFjIOHO+UMOy1GBsOF90q6mdkGd1RcyomYhPX9o/blsutyZT6z+oK2frLYs66nw+ZmOEFRsQl
Z2EEgywRwdUqlamtXkUyWBkYtcjnoIZKT7zRqEu2gReqZt2E1urwKrmlxK/Rti/Uq6Ru7tECwVhi
1ajd87hosI1NLdzqLsYi8qTRA38OAxegPE9me2Xv66lfCvjMTcB0IZa2sipBXmzPyTr9sdf8Xzbw
tug3VD8qciazhnUHZod4kPnfSlkeiqSmGlOONKfRmUqN6xed8Z3XvD8TujSkZRkwOdvl+oLSV8D2
dOuVRvTC5Om4avqZ0fzeVC0LrUz+Yzvodeq1YxFPB3xA+4jxL7ihRg+afTtKv315JoGtOo9L/wd6
Hl6igLyYmbzb+jIxAu1hv1SWZMr0Wqfjs5nkdTLKT8rbu8Nu4Z078UhkmWnvOpgjME8I5+zGUPmp
dkaoIIZoomftjXGzqDgY4RGQvpF1M/dSjBFHNZqTgWLgMxTrduNknVWOTZ8h461NCRstCaX2jYJt
XnVaPSA8bm2vPadk2Mtk6gMGavS0i9Mf8DEtnt6tJyNJPntpf6plfnOakhUi1a1UFou9N/knKtEh
0nI6igh5LRreeaPIACZg9tk8ELT1ENDUgVDPbUM5UNz1tKDIGQhG7JbxqMOzZ2St9w6EslMfp8x9
ou+jXrrujn3Lh6St3rR6mX1b1c7beYQ/KX5bR7vyYjbc+olOp51JtNZmUELDWAsKt5SSgpeOIfpX
VlGdWHRisNS1/ikM7cgd/hOL8ddosWUgSwFFgJMYRrMGrmo/dK7twBo7XTDkKKDR6uxYgn+ai/qx
3Y6wL33ItXxMNh+yMebeNxi5BHELERSDireZ9thsKW3m/jboK3e9rL5Tbg/wi2y3DPzddWiOhM6H
ccu0joC63ZQQMVtF6b+ElTbmWlzxVoJtKe9JuvzNNePk8A3S8rqctNRiXmJbZ2wXt5GWVNREcUtb
/W/ploJVSdp+pqXzl0Zpg0nZYDD1KUDZYkNl3t0PtxU+tc4ddrWa3Ze0mTwNVb6zM7BnuqaTOU+U
xNygFmJCPRjfbBFBK6yLd8CWX7DG1b5RlEffYZbYzFJ+J2kXmJzD5/XjJUpBEvVKGXwrnX4NUt7T
3EHX1SCZ9HY8sLd5n5KUw4G3kbdxaABrbpLOrOmCeb6wioOK+ccB2iNvCJ1izH6or4Ej4Ly7z1ZM
VCA6FMy8iEPaird1zk+RY99LW3y4Tn9ued8w4q9fchZKUIyuj9wpXlkgdTZHGJ7I0gUQ+XTiW/tI
eobu2iLPXQGSDva/pP1nPIjFs+3NXCbqt+2GoEZ89hr9UTx0eytTBuadEWpcPXTQ8dmzKuNqF5nd
uR94APPRnj1E2ZAyNfEKzdhH/fywmDccOSmeszBf8owgjCUpvUwZ/9suC3w5mu62bZUG+lxO445J
9Q0V62GqyZs+jb9tUhoqBj/VUn22Q3MlAueEZcZ3QQ0CZVz/Y2ZxzAzzdar7IUzy7DQNk7pPyxEv
I4rUwgis07Kvstd/ekXywfFKJnl80AbjnpnuN5kZASNXCKX001i1j8GcLi0aeVDX45X8jt+GAFMW
ctfn3d8EbHO7rFEaH+fcUXxYrgTEuf8cjeLNZrrGImW2KZgZyJtD69oV/+WCcYU+xe/qJoJqyXhj
eeTOsuazNVBjReXOTse/+hhRlBHSFjYFIvToIFbh/yAA1DoO87LNWm7LJnBQfzyHMn1JZReoNNqh
UdeTt67xdZjLNNTN9RYjpHYdxsm4/SxxAZbL/Csd19dMyII3waYKAA5n+kFJ5VuvLOwZ4LEc5uSQ
FPaZUnkLESFUN57cf4NUzq5SXEHG2hCJ6YgjgNku9u5vN49oUpe5+4knVrZrMs6PbjIXgTq6Rmga
vMAofN9heX2zlmc2Pb072+Sgkmfdrc6J3v2xE/lfk+ih2ejh9oFclNpcKAcY3dUz9YoKV9zy3PYL
nva5ca8K8zKxgChqefmpgu7UU/IoRutaN1bYivhRacWTTVYnvKJHU5t2ZcM0JdvKViLL52rdpVJg
7M6zw4zFaaxG1FxcDZ5uNZ8yk+A28qLzT+ya1plz48OpiGjjv+RhSjotlfZjRjxIot51mXoRZRWM
VQIx1B+R5qjmYvr0pvuT5iPOABF7xVLvW35DsSCe69TsQ8TzwLgV80V1GIzxwta617oB23Rd+dX2
7X8Mwd5qXgPYqd9ZMir2XW+ZCLcisCtuS3oiurXykiR2EeYIAx74oel3MRKY5Ua/8HSR6KwwAUKH
yPsI8wzPQ9+eMB6lO2ctM3ra5lSrCYpuLnSQGReHjnZeuuoe0TslSvob08UFVIjB2+zcrWXRAgTb
XVsyqC5ijBD2eJTuHCrZdCeI757WAsaoP0nXusAlopXE8X81yyzw2ct3fXH/El2+WxvqBGwPVS2u
aZ1zfGOdrE3IH6TEEhPB4lSvVmt8DIv4KU33IR3K+oKvf3v+psLYmzw59jidiqY6E0Pji1y5Ema7
7wv3HE0dPr++Qca08jzk5xReMQKR6ol4STV+W1FNRYDhpz30mfxt6FAAImFWFnfmFHZztddIq9gZ
rFsMjbF50MweNKXltLJLpFNg+Wh6zSPyYMfh0GmAQSTJt0t5w0bzmQ/Oca6ah7vwJh4M9GV3+N1Z
7n+KJuYQp+pbbkZHR5RXzeGUiFwkUWVJXinKfMostqKMD5r0wDSVKkghGB5tw5SkwmC5Yf3biVHH
+07P93aThdufo9q6xVoRfSWJVR1ibjjLcs6YsvYcQZdZq5mMVO9yovrkSjksy2mT9qWq1ONgOA9T
x1ZvG/slNQPDWe65GF5EzZmDijbJ/pXW57fbF99dqt5Ts7s2LXZVu8h8oiR31bS8SW4zhbvFdba+
im+TkuvfnCWHTsF+ZGYFaUGWnE/AiT8jGAUOtH096dtZ08gvTZ/fa+TKoMEjAV5MpVTZ8YsyR8+a
YqXOLdevsjLdaW4RIB/nnyVkliGWH1stXN9Okx9SGi/c75cBDeQWs+X6vLAe62se0EHt8a1vx3uU
uNiU1fqjyeuPWSpRWCYYm8fkqlM9F+5yRn9FK6svmVVjfXSyC6xGKHs8KT2yZiLx1cMuKA6VlWMv
PL2FsleLYl/gwi0GiYjNyq+ppjEbXTShmRqg2CclHDffVD4Uu9mML6rIeEKIyerS14q6COdXsndH
E8P0bJ9Y5bX4St/ts3kKzRRYipbuNqjWnvjVq4zH/1QqMJrPKfEUJYf6yvBbzJ9sNCtCo7G7sCfG
ALON/Rck71rkznce2fvEXVlBSl511ex05mQefQ9n8eypbR/0G+W90tMUifq1inbZJRoz+cK4G/Qg
kaN9rr16GjtlVyj92yqNQA6SqkQ1j2WkvUqLAymP5L90RJwolFe3WOlRquSFEexh7IeTXotPm+/W
7wxBzGW8U1Ir3P52HTPlreQtASEDQ5QMeqNg6gsYiyW0iiycxiL2lNgOE8yLU9EGaDiQiVSI+Thf
B9D8wSxOazG+N2YrEQCj+4KsVfa/nTj/ipb+ThEvN+phLxh3QFIhMa7RJZHTj9OJw8ThLpbpooIT
gb/25UnOjgu7J/aqor41vEyh+l+WtdlZToF+ZmOML8u3Tot/qeBW+IRbAQnNvWj7bZLutydvbZWd
UnFz4xkOZJztia0GeuvqPQaP18htfDGnPsB7aPQOSLTzirD9tabKw6ZDG+l1+SShuUQ43REaqjHb
QfSFRksSgfqxJrqfMsREvlD3lVQAu8vDtNW9Lueu0edgN+4b/gvfniEbxWiYoUiz65LXMBENRCHS
tJ7xh2r9LaMmyJxmvxAKsTZYmlaBL6rm8cQ08s/lPsypgItBy2EcUZ5L6H8cY1nS/mKAqPh07ICd
NR0WiNyYbOSUq9zduTmPVelPggalstePQsHsVZo3h8rcSrs9pvnHrMa7SG/4nlf3J1KUp9SBJkCQ
zBKZz5offVbtDTEHqNKBkuvhpKn71nZCVnkHRET58wDVSgUexGN6ILjj0umq38TRhXDrW1t3+zhC
mU2rExX2rTEKYB33tN20kDiI8OOrSTVZt/3eSDtMU3PY9frC1D/ej930vsjxAOnfQH4N/rzkZ4zA
G0uAwXkCEjXCOUkPraifLkbuZbVOvL0D16L5wXaEQSE5zrqJQ9VhN9nMEy/mt0bT/ZjvSPQVp0AS
2oDkNfLjZA+pN3E0pLzVmxr5UVSd5U85RmOpvGyvNDE7qjcbdbC9cebBCPKue7Tqume9wVOs8okK
JHeGZqA/k5OCFpWeFqEGAOYuprny5uYjgQKd/mtzvEaz/SQo6UCe0b5dmWumnJG8wLQQ0ouUA4NW
YXNV9ZPmo9pIz51m8suWF22Mzmk7PaM+viIeTL6aZJ/kLX12zMFtq75Xwvqosm7G1TdqPrf26OnT
cNTt+GwzSBS8i5jnXbJ4eOG99KvO3ZtsrXBKyp2r2b+RqC+rqp+QUb/VIjtMol03mna/UshGrfHj
yAgVc+he0mTcRdCn3UAsOxhC47cFLnK04YEbr9z49O3wbDpuyWnEK4YMWuJejvStGsn97QfOuqx5
FCllkeTeqSg27qj3p7K4RC7rTnoXPWFAwTMDSZXps4PrqPc56qMJc6vat3Stw7IRsJE8zzqPp07D
o7FuVFGfrLioPAqqwXfn+yYY2C4e8GJ9i6cqcJLX7VJgp50AE5QXfYx3uEIGgBH8BqL/qiJy7jAX
CJVznh0A/zpRHdOmO0+NtbMNi1J49RxtfEYOYw+jZpCh4bE2+0OHpkPSAsRbHOIZ+uCws6X2XHqM
TXp/dBr17FYWLjTDClQ9OqCH5wwkMRR2idVTA/I6XKKdo6zwUdZloWfvqytz8IwgpenCjOFAWMUA
pjV9Wkb03rjVHt8DWQ5yr6fjH2gBuJbWV7J4X2SVp6XWd6Vv8Up/t2pCSIH3xElODkcdN+ZdFHfk
eQbFhJYXY39gbIymyeHFP99C+YrtX+LPlPaKp2BlZEck1XcdRst6r03H8SZ4znoTKNVpDuys+K+2
23DuVgDA3Ap05SOFnL+kY/F3LIhZmV07VDp8rv2vBSW1MEd5ioWRUbJaB9qn2DfWV5OL4lRJG3bZ
BP9TTdt+mhaLM5kgletrnaJ6rczemwUXu/JRgRGh+9gAhog/wIVv0My7rJ7/FHZCFw9e4sXCRbSQ
9jUxuCXL6tQbzRmfn9eY8avJL8UNfypbEK7RbVGK8jDjLoYP/Om5XALlygRWGVvzdzvwWJVqHYq4
PK8cTVzrFzVPEHfzPxTHH4RMurCx+h+VgqjNQwXvSh0rWIHVM6/ffcKjXLswl3XR+5oxIZPDYfFl
mZV2ilITln64J63cdasIHcUMt6fNUHtCY9pLaZUvblx+qS3uqe1flL0y0eT+48J8R8K+sBD1qLjd
C5EeTP30MCY4IhYt9WEd4rfw9dE5K3Aq8aSf6zI/pesfboStx/rc3n1lYh3aUn0jPPdh66aXMoff
Ei9IEveGRifTawzSZiWXs5XcGrP8mOvx2GzAegLyCypwwrfd+7JeOPHRxjajfe7Aqln/f4VuJ2g+
141vI6wVBa9NXT3N9Kx+O6WFl6r1nzlnLXRhkHnE0NUz+N4qp/zOSvu/wsGNLBkAATezvStKGCZD
68L7rGpU7Yx6FmcD3nlfVgvwsAWVN+ON4L1qPNRqubZ5B43iFEaYN2r5oVjTG0VMF+BH2k0Cfctg
aM2UdO32HTAMXtfloK8K62T7mnaa8MVl1OjrFRVScwUhYQqJSGWZRy12/2zAtpBzfcjrudyjEn20
svuEYNtDBlMAqexBjX01pckpVtw6uEqMAuBs26Hnl+6yJYZAlnVgVWnaXDuRC78xyCiZZkJR8uHF
pKCZpvHRpx2izky5sbrPpWzeMx3Nu6sOmBD/Giz1LYTYMcMmtYnF3eOQfBfJumtzSsxcvYx4G/1I
ZSX7mE5XAQHr6MpbgenJn0vzOXPwLzTzTV7RvTHkwUhUcn9XB0dFaS40wUpdOlVXadq//HwybDg4
KNixUJDofHRxCc30D56ksMFf8kYW6Z8ZgxWFjXFjgK546Uga0ZL8Gw10Zy39HvPy12L3JDjo3SHV
2tciwenf2U/NSATsbnyAWqYsZA0Pslt+qZYOyLpdXwTE4bpaD90UrzMeE0+tHTCKnroQ+xf8Ljcg
7lKesj4/S6f+lVWKOJbK8LspsLP3E60ORoeLxjmBoUmSQ636zjrsZ6XaKb3znPPhrZHFTR/036Ud
v0fYyxjgWWTwZHhom1H+SGv+0rkbXZH8KKMVbn0Kr2/UgCSgV3+pupWiD3u1bt+Rh1NsED2YEhUZ
gnFWdrbXmQ797KB/F/gWcr0+T0YK4c471IA9KpPhAlm4Lxzrs7NyfJIVUOtg4s3XaWlkzf/yoaf6
0NQl4UaDJIpI307+9YFSOgaIhr9Ud+l2dsfsvJ13Y6Nr12rFJmy0mPOsOGK2uYDKVF15GUY5HKMq
d73tZKpLuGSje1rsovCyuLQ9gVE7gHaM+E9GL/Qe0KUZpZZC2UX+MAiQqgYoKDJcbeUa8eZdYi2w
1qQOpVhhzrgsvdWZIDSzPJssKyIUEDzMdFd5blgo6S3WhE1UNT/pEBCelPSfmudnDOfnWKZf6uzs
GLVftBplrK+aQ+qYoJXxL3OAunUVB3tzpr/gfd5jE3MZc9m/I9c9GvkKLZPONPjLS9mhcWM4cXvr
ac4F4WjKX5UHjDHtwRjH921Z1cxRH89b0L22hkWVhkOrNuDo9dHWi1M9YXZPCBVCkdzrjnq3++oB
sf1Rm2jyuFOuUdz/OGl2WmZkVf7Gu5EbF52Al5I6hj4oJrTFZYoTzWcTPWCxV+RbQntGcgVkkiOZ
unaw9obpT3EfbCqjWJx71KrU9H3VhqBh/6x2pGQtgVDhnu/2Wj5l3/8RqxgBdXASjC0CTzX80HPu
iZEIe6kdtjKkt6Nv7pYwEeI8K4qvzxPZjNt95Qr3j3R4PxXxo0DP0N38mFvZ0a2i06TjtSNiDdL4
pA3WkV31N3atc46sgrgTphSLERNCnPtyqJ/tOpG7ZV9IKot9K3MGKsmp8xW7uBdJA+Mr+yf+ZUTQ
qdzHtVSAZXvYIlhH2nv5d2v+rNp+65Fcknx+WhM/n/MJQuDHliCSFlAmw306ZaJ5eMBPBAZB4rjW
M66ZSK7GVZjTuVzMl7m2XzU9f+mc4TnF7u+om0easfaSNpRO2+XVN5ZlpN5OnOJGAOdx+/SEVMRe
qpNqtaVBoRsaQxN0TNG2XUQJVJfGN1rN66NP6ps2ECdHPlNEPzI76Y5ZUxGuk3uk0nut0uqT4OBr
rMEYKq36/+KS3Ac/7ZuX0mkOW3+0UKWbzL5FVD/VGrhU1MUtMpYDcV+nya4uZoPQSTXeufqFZ768
6QaCXVuvyV5tYcc7jac5IsItNM2hZqrTZIHWtuWLAxt9aNORpB62tYagmfrLHA/xvlJlcpkjab/p
xCjB5mrrh2ypkDGMqcdxxtO9czQl/kvsAMa6SjhZ0MyT8yvBecLNEg/lrZw5bIhNP4qhIkJpXFTy
mdyt22HTJpDzWGu/LU54zxrFbTB04tQ2olKff5IKpKfmpbDJAIraQiBSm6wEo/DUM/3WOcHUeP5x
nQUZuftn9dEpchX7inmfiRjATCAjzErDPDzItd0KPeOPGUWPqSAxrGoSDqp8MU952qf/Ne4E+0HJ
4G/jNEtVI1B2ZiPrRPfgUapOhxnqg6lN8g2A+z+Ozms5biQLol+ECAAFV6/tPbvpyReERHHgPapg
vn4P9mVnNjSaEUl0oW7ezJP6LAClrkqG/9kpzo0EPJR00d6YwGgphuzlV6Ku/+QLZiGeB6c8C38Q
Oz7l4BwqlFYYd7WxqgYuRkUYXaUJ6KDKv9IhISgX1OHKBq6kVf1H+s456XiGyYVgSo2n92bs9W4y
pu9+zA/g784sJZ58vOyxE/zqoP7Kq+EJTN/vInW7Ur+Tl+emWIMp0N0b/o7owO2OS2fPPjQe4w9C
+e8YB8HZOQVe5QzK2dD9hLzoRMfKJXK7HwKRbAaR60rrhRz+cWi9GzEhnGntjtD9BYeQ+v8rHRjR
a5yE16ECytomw3iRTn2gu4EhOtWPSI4XE002q9W3qcY/HFXBzuuSO6aDS4gTKhZLOGDaVM10XXoC
1viQ/to6fXZ7HwPHZHcAePwttoJHaJhqj5D6NcziDHyEECMJoE0nhmQDxGjbz7zoSTR+u0V67bFV
rLVIWPQpecdJ/4hSl439kJWAEfXJiydcCZAGNqmhv8aQUFsayH8lhYvs9pvFAs6lTfrtS97Lks9C
bmEJZLCu/Q6CYN+QoeXYXnl40LcOpTqYQ2oUD69Rz1zMrL0R9A/H5SYQWsApQR7wExWQPLTj3idt
shDgxovR9FTn+cdoROAD54hWOT9vL1VFcEdM9hJP7yfEL+u/sO6+u9kOHkNaXEm5BidvWgY6vL/r
rqFQoXArVpislFdyHkauN0PH+Okf29aBpFEXL0XW/tXY1nC03nAqXpH2c1KuWOqcmf1hjFV6E81F
fTSGTP3Y5mzuvTkK9qo0rX8qagu5ovyab5o9ImUELauGHEts1cjinniFuacf6bOqQNoh+HLrzYD1
VEBcV4XIqGebS6A8YbTRmWvt/cx+t5h+382Jx9AgghJ71quy+t8CUZczr4xuVUcApCqNN6GF+Z8f
TcWPwEmA0wTCPZC0iXJpbqYH3xy5AAXeczxyXA6Kjhg3tqajhjy04tdIchkdwJ8sfIgiheYzZq82
uzCujOWwcVl1xZNmZzMJ5GGDn5WaC3VJ0GhelReMu6D0gouZE3yOxNRw/XVPs5MzPakelmjA9vaa
NcGj0RZYhxQXt13lhJbdJIRHWVohZqrmmmRclGflgMebq/DGhyVj+Ty9lBN39agd/yHzsDsZKvlC
PpzdVCuJPWRD5f3CwH/vdXsn8HivMT8AdcrxQ2jwUebIqkP2yVvYRFBCeu4aXe8UWwmLHMIRCgIQ
4GHfJ6XPRClfEhMzeufr6Frp6jvvxH8iCGCzqhqrvWl3q8KvmxeRqq8Rk4bnRAdlzQWnBxd6pvJz
Rhf2aqiSp6Eicq8HwuVkZotd70RAtLyOXUbmtethHO0aRBi/o7I63GSRe0QVvg+R62ChLl9FTg0o
tSDzg/hRjZ0/zq6s4cW5G2zxKX3cR7Fdf2FPcbbROP7zMqBtCfePbGI7N05l9jWp6c221d33YUd5
bVZ/tkVaXRqBX7uSESu2kj1m1pxtrPJHlLS73QfpPqzFmWaqLuQsJ6fRKHw5VCJmuFgxbbj2lAO+
nZuTWfYYvI3movzUZcvk/hmZqm6umd6MALu1EeX7Gjvbigjnf71qfi3d7aF71PDM8rudJ4x/FvDY
8d/M0cAsMjB6ghbjvbRy2cpFKn2J8u6pa+37mPMScRWqBhHHai298lvEjLlO3z/ipofdVv72kfmL
eTPYouAAg3ONf0U7P4w8vdY51JDlb4qk5C7IdQ580IN7D55gXxCX4KD23IVhYHd8Mrxy8QGBVOO+
8S2LHnFx6WT1837eQLppziJO3E1AzqpJp0Mf4eYCq0gWJey5/B2qqNqbY+sXWCvkcyLb5IjGFC+a
bL72ZWD9kcFsPDocbCd/CmJ/A5Zy7tfNyEnFPI3lDspMuzFxgp8LgyDPFMtkHeCsOJdlznZgdLye
iKmmuiIhX9R5hriICBjufh6i+jE0af6dt6bFxg0DJ9tg0zcz/n0TkStpGeTh2XiVn6bh5afUrsZf
GFukdXsUfZ/hF0Das0PH5qso8IrODWboVlrZfehq3XDyS9ixdm+SbAsV2zQv8U6t8M13rSeNKZ4k
PT/mUZ0we5f7fgrNcyaC5ElHETyU3p2f++RfyFeT4/nJ7T+uNvofd2zZ5wR2VOILUGbTkU+wMQG7
nmkznlr8T5Dlz7gIE6zFWg/g+wDyfORLEJS8EjzBG0oIM5M1aPeIKpBtI7vh8S3A9vBerxKapyvj
zdUdce1M5/jPSiPa6Tis5i0++OGjQnorceSvdS45XwBOef+NtRnc4rEn0IjnK/jPhCtVrYFW5quU
YwT0bzJ01y7vFaSQ0Ixg3iCKGAWGWa+V9R/doM9ZEVO1D6Hp3uMwwCHmmh/VZIwRup5jnrtQ529m
2rKqid0pZGc64HojfRmCU6Dy4aOeEvMYj8Qhq1nPNelwUx5SWgOO0BP0wYUIj6RrW5iTrFBuCDcG
J+jPI9AWOowjPZF162P/Vw0d1dsG5TE+7z3D/s/rGo7nJKtItg0MdT3k6cxOxmf2roQLasK/00Tg
y8ABxVqLAMNznCNHTIZEJnBd/4HHkbtpYMUOlE7ibG0Xz1zlrQpjul9JG2OU+Qs6kQwGGz8Xzarm
zSTIApwdFMCUYZ1w59D5/VPG0r2qdL0rC8wh9TBPJw3/dMV3VT7Pc4ixlXP5QLjd/x7qMXxScqiO
BdrXOgw7Xu9C1ePJHuboZJKq++sMEUqBKMfDbBb+2p81cWgqwp+n1EuuJF7nk00e7CzKKYEw10/x
OrNjVGpslZ/EdmFtW/a/vsanuWnLxj7kMlQEFHwgyqlhYBibsnDhoXWf5BTRAwVT5Lr3nXQn6yG7
xjxFVwKDISNWUDk7v8BzqYmlo5jLYrq6wgNO5HNxPwmHMPljzicI/XGtGlC8wvmr5844VlMjnyly
0zu+GSFwpt5zj4GaMMmElZWcXJd95DokUgYHvBhyfKdZnv7RRjkRTYIEuB6HOqbjV5ssoQwkAGnP
Cl8ClrRdjPft5voF74cEQfItYZYEiWnC2QycrP8b6IZxvjB97jjj5KOT6tIo3uswNoIVVy3KEabU
1k+B0kl4VAVuJJxl+JtamEZE4rHKHvsyycebapLQBU3pjTG5UUeyZCqxmiZGsDiQ3MXq304hmiaq
A72p1DJZtMNwOjLQpwGqWG+stVenbP9HQew4J0HKNlxf3NlBKMsgHq6NWXrbsJHzeJvRNp5DbLtr
25xMLBVRQu1Y4o/13uTI3NRRh+AccjTVutbPrqu99yIwyucyMLJXKZBlMFKU+3LUzrfZ5GJVp2m6
p7h3vLnwnbeRRpMqXXa7Ihq5t/BQep8DfL3XYgZgp+cQVoxu/D8V9udoVaqudkFyzKLf97wYgSlY
QbpJRdNu3YAJNazTJnzy3a64aDOGM9JJByZv409rPA9L74FMyayQrO+xjnGgjTO6TRW49YctvOI1
Z/AhbF8SPdMWORCiAZfRkCYuRbgxbTOVW1uRtiDB54FI0f1JYWOHBWaqH4g1wW9lOuUDgi00D6Gd
q5Ck+fJGZSvWXWJb+4G51knVrLzGavYiDs13QinTnm/mwv/ggt8WGGTWIUj3FblS5ITU7ziU5G8b
Suil6KkrZbTZtW/Jez5VTK/3yvP0tE0laDANNn0nIte727U3fHIHyR/SApVOglm/VDj82Af7ZF3j
ChvHjsxKnmx9bJR7mFnWd8TZc41K0omeW7UoqdCLvh08RBvBGv80OKDSOxMNP0af5RJdB3fD1+nV
7gKDKLxVnC038R5tpqEmEY3ciwGTBnoTxAsuBe0xSwznJR5FeTY7M9857Jfe6zxLcL0nqthXCcqO
YxjtxSBSl61kSWpuIBv/6/mG/E+pCrIJ6Sl5qdwK7D4B6I32KaES/MG3Fmy1uwX/Bh1wjLVgC3sM
uizf9E4u/vnKNJ7JMsBwTz21SUykUg+lwz8EUU1S2nWLhueRSJwzM9q4isvGDse1vQGih4G5acQh
HjFvNiacFKchomkjKOxs0r2beLbgFZi13g9+lP8kvJR2bsthn8C5Wnt+Ba7MJ/hgECSFLlq2htx0
Npst4iti0wS4yMI4Y4diOwgbywrGGysF1mVwW7J8cfcppKruZufH6hB49XSf4qk+ZBpnxiFIIepB
omeNaGm4CfMQEuP0hqrbg1EbtlUSJU9h0tq/IDgIkqaJ8xyYc/QADdAQyazp7hx8A+VYjf1BTy3w
upDpGVdHrw0KE7y5/ytEnxW7hqHYwd2o/BM+xPIy+x2qb+2BQk8pd/WbqT/1bsLoJljGJa7zd8qG
/giVi+u4y7KRnhn34Dg9++EaimqWzvneGECdeiwx7/lE7m3Ni33JK47ypankd4ond/GcmC8pmgoo
jHJmx6BHd5N0hndrUoL8/JABvajZ3og09PHJ6l9HyfykDcu84Mc1P9PJh//ICMq9r0yZClYJYe6d
lxvNxnYLuUmiZd8/RN7bFHrq1RnmN1GY2bWlLZctl59vOzcNUIogjm7iNuheZRqw7wkqFW+gBA5P
5WgQ3bHOy10FWXT47CVLWnvAwmAxjaQtoDrKAyZjAeAQzxrN5zJ5F2awbcHdy7IGAR6C+HN+mqpl
4gpw7hVhwE162XCn8btjpAiSApN7yrPGiyuqzJ03K+L7vmKcLTfoj0R7IqfZ8FztsEqy+pOC/xSa
sdOpT5vlPo8qfMYu+5NG47ei4mFyB2vlzubK4JZADxeOLSKb2nTXswC/pTxzo+P2HkfJxWXzhD2a
d8wL+RGwadaaz9va9v2DzJqTb3SPvg35dsEgmQymwXaXdc3fWkZ3wZZpEh1ZsmCd99VPIkhb1fF3
6AQ0Leh5E5PP4KhieArpLvCAoZDR3HTMpkUFPDof7ZepYzUejhYRteiFTdthzmTJm5ECimY8VpRF
KCvG8D5vTdoqIh7K3D2T893pKDmb43Sec14B0NXJId7b4Dom9CXovyVQ63mM75bV4MJpL6b6UMUH
I8o5T+QmTdiBFv5pFpgK0wIpHkgfll2E4EZNi5V4eDXGiUGjauzdlHYkWUC1rubWbY+tGzhPDAU5
9ONIBeupEvVlnGkDydi2aS6ReGJVFAdPc9kgzESFk+8i27B2VKvOG7QoYG2db/1zXae6pxa3WrNa
rqUER1c6gqzQl316phmdMgegrcSA4VmAvyIn3SbNdAddlx4CN+iI96Thc+2ZDVNZgrUpq8FYCDVh
FeWTvaq7uvssXGoaem67R7vop2s+VP0fz0EuzkU2P2bPqEBNuw7kfxNpZTLM5ha5RX3RNCo9RtBV
uNp6lJq+xKAtvCp7w/oOSMub57fYqRS+q7F5irSX7gnWhTvDMJpDDwRjlZcQCduFAFG7wsYOW6a/
SZH3O3TXaR10dM6lPSB3aqR5hQmSpzPOBwc8rPJX7NS+TV9zyELpznZGN+P00GFnnjIaPraA3sSO
LqqlMEBUx6BWPYHI1trDhDUQ7UgjxQ4svRjW+9kLgAt5fuGe2qiMTKLkMMpT15eHOM+LXSkQvdUg
62d38EY+HWnkfkM2oCTELnLnG53d2oAji1jIgribHee3Hlx9AFQSrNG/CXsUHn4bWQ68t/tqM8Cg
hHrie4gqI5FAvKrYMP1416URi8mKTdzeBb+64loFqcQp+5Xhqy9tozsZJN62QVKR/AZnwhWfJwtO
p2Gt2f3GO1WkgCQLcp1piQaaG2qAOUGmrQrb7BiIFkZG7kVcbJJknDGtj4QZ+miet8L0uyNBaf9K
N5X3maoi/1Py/O+Kni1ogqH7fQgQt/iK588QzDcZ6GqAZJ1M9VbPxt+qzTNOju7HgjawSclpA3y3
cUPl3b0oA2tbtxhiZWU129pgpyyU9ReVsFvjEu62s/CLY5B7GFTa2tsEmF1vwHDTgzOadImYiUnc
uSg/iFyJR1/Tnuxxyh77XMCGNtheFTIOzyavxT8qNZt1PmFZwJkMGT1I3RovMGTgCM/NqnM78xw6
XPWMJMc+NdX1o9K5/d72vC7sELudSMx/Zl2Xzy7cNfpgcp8eDx2vK88xkdpN/coWoTuaLIrpDGD4
1G5W7WzTMZgbACv5UY0BUrpqp6ZBb0xidhdBjnETKUKGmjfJmaw/dryeaKVlgWppYme48jTnbGcy
eiyIIA2nTsTFD8S84j5o0aztMfK4uLjhPovV+DwnGSCUIYo3Y1VipRT4p4qgLtejw81MxG25DSs6
umezNV+qsU6J56tGn0lYYjQriYbDzNN71dEQ1CtHbHXEztZW1sQvsF+fJ2++21lm/JNd3u2HpOkv
HWUwO3aU5i1Mc/zbTAdnAAc4dFy2B1JJdWOec15tDMDbOG5xNOb8MFpLR99GUZbvYx/pGyBH67mq
eSv4QhCntYlP3PpJOxvytsZzGTbBxhExrj0JIo+MCakPt+V6UxvTUaDlbqxmHk8T9eCgXLHn6Kj/
zGTfuBB92bwkAYZDfpKhs7WyTBOpM3S1yiaR3ey+L6552JXLKVnt2zpZXChWu5YhbTlFMHDPI9ZU
PQt+rNdhitVva7o869jAi3fPRP7tdQ8gBtvFmiSJDWJzblu4Vab9xoZb7CIl/ggucacesO+ZmD/J
IAM4gVFCPgSBlm9LoyaM5JLESZKAq0NxqJqQMQW/L9dKUhLbULc7FCUCxa9RP+68yD5nwfRn8viy
RMBFtnR+0kC9O3yjwkqtHUA1kAS3M7tt2rz2TVjA/XH3y9/LIOHD6B0S77tqfcpU6y+EFyRe7CZT
Y77h99gUoVx31XWs9LYGPICN388SsDgNqTKN4jddjbmAXiA3hG0QYcR5RB8CE7CaePV5ATp9PvLB
0E/LX8WEJzjBJ53aQu3pJsWZKoqTGSVvusmveYThyrbNr4huIBU6l4Q3TAUZaG7RSF2cvYa5zbtx
k8G5XUWivdQc2UrqF0geOyFLnM7RYY7zl4nfkGXqZDncXqtODquOwHmTJLgDXAQCo73jZ5tH2FSD
iykoPMMoWSOwrLlO3xLD/jJtzny8vl7aEkUhG8tNl4OT9rHmJ2sEMh2lRaO5Ta18F4K43Bhm9cJa
hZU1NAflQCO6NkKt7eTa9MEeNCKqn3wJhcLenB3tBDB+h48GVnjX0cZXkeZbHqGEYKtVJH8NCJUb
iVs8CuefRAPql856hHaMYoB5Q2XExOaN5ULZmkEn9t37MN89GE3sNz+MgpdDcUutYWs54but2cTM
2cFwzENjRicjkYdmJEfRA/NBkH6hmUcf+avrq8+cn3HBnzbUWO2zBBDe8txF3P1S14R1JEkF+Wdn
mnZcAzCs/vTh39r+qOZxAx4XP9Xij07/88I7lqULnkLaPEzgkXhSfNte8RTlLlDfdmjOs4mutoBX
AR0Sa4IFBhVjJR2+iCglOqG3MwHN5TFMTP9lTMddJp5zuJ0JT3hgdcdgSv8EhQlLmzvrwIH4MVV/
jKhdjdZnhkJp8sOlWubi0S4ArhDzbITYw9njGtG5Z9076QIKLCc37jSR3DXPxliKC/8ln1/tjXkl
G9zMgya/a9OfgC90wJTtyy0o6a0H7sGL02tAnhy1BBKyG5ooh2qJJdY7qTBJpFX3Fqj8hVfctlJ6
25DQmaPqJnWDx6Lh4ViS90F2I1HFZT1bs/nv06/QsDZTM5kgPBklBnhj/X0Ykvd4UNQxiH8EFY9Q
PT6COrU5Z0yefn9j4iGqsIDzgR0CcfBz9Vj8b/GAQXUGQ5dXu9QY91Yk8AhQOTOKBZlkrIc4+MqG
5rtqjFdhTf12UN778kQiPJLw5B+dhPUkgOHCWN9LLz2ZKnCPDWaoNp9elP/SxR8mFIlVTG7ZavoP
a6ndHOG6RTjHnnSzIFi64o0uXJoBEro2o4U5SAhRbmYPm93gw5afas5aojKjiTWVBIe/G/kYE4uf
zslAhpU6FS5oMnxANTXOTmdTyyPkUwdFKHBSHqk0pUfbeeuy6DZp3Du8BXZlWmC6LW718nw2Rnhh
DrM2pcMZO4qR0BghpDZ1j1LR+d012Fdd5pXlQbBn7ymfx096/w7OYujJBSAGo28Wq1C+AD1w/hDb
XJ6GNB32roaKBOozn9W1cX28NCOb0RrH+6aqYvyXbcHaqFDVt2ql/eD6PB1i2yuJFybdxYx0we2N
0cySTBWRBzVchi8996R6Rp5f4KVwNkjAYDYXQ80b1rHeY/pmKCFVxrTN7QhoHnBz2gCx71eeegPD
c4HmfbLnCJZou1cTMBItTti3uKIFPYpbPlLvR4oaQRjZkSmHB14/FUn+AT0NzHzSlbsi5RwsYoP7
c/OQE5n7AgjERhCWWXvsjfd15F7bbrm3x3gT+I6/Roq8AL1c3Fv6dVJVP7E1UhqBAMizpwe543tD
MFmrvd/jDbQL70FpMnMdhGx6YzDZx1F6IvrzQo3Bipa/lyqigIo2ANwYv5aBfz5psivvFQKL9qX1
gG4DCrFZUHi4K5mUKT9Aew56LHizx8aAAVW5qbH2SJbTpzN+sZH/6/l0JYYgMKi7q/p1sLwdK1yL
K3ppfhWffuEi00ljiUtZOLDl1hgbDgq9G6MBO5H20E/idwgExnosUh7o9itE8wcBdKomzJkKiF7L
eaAy/0zhwT5z4ktkhk8oO88MmkhngV1tVBZdo9HbBU33Mad8x/TUY4UZqm3DiVGZZbol0vwDQ+TC
vmIz8yNs6TdB3znlY4f2aZ8trtLQhz5FxrWjMM+DpHmPyjC0MKJE9EDgtC2TqzfoDzmbVCj1gkeI
lsC0wLVuIC2miu3BgnpxR/gDnGqjRRHB2HXRugvkiw0MuU0pz5Syi7YVpwYcD8kbvR6pbrIQpqfo
ZfkiQPIvjqbhZxLmmdGcRzGHaMDVdjwyLYIDqIK9rdUj1OOl4I9ftrQk4ZbeRMHwkvTGM2iZZOOE
E9yGgXusEdmrwgGMZ5DrlBX+/NJFX+HMi4A6MySTuC9R0GRI60SLIYNaInDzKTHadTc7JOL1q/JR
UUsOH62BaEnvyc3YMwEd5JNdaSBzEVNH3b7WNdjWOTJegwZDmYtTQkcDHSyZ/kk8Nv2mJbeU59GX
4kGsDYvmijIKWnTCUNuEyd4xrAe9gG/xwr3idbePa8zBhdWsoVj2bKLUVWBj90wGoqYddiOoL2EY
n46asJ73/j7nFRoz27QaHcMWeKqbiBBHl91NtJiCEy6l4p3KzT0KKm2j1Ruro4Ojyp8gUGefOVxb
crnqcQQwv4u12/kZvkfnzFNbUPBX3gvcHOthHppr0A72Vjek3DvbalEGxbQNFq9hIKNPbUy3qQxY
S82/tc1AOM5zcWtwDTrcDzNSkVQd3ulqh2XSEu7i9VF76R+aFbpvhdv7HFXTV0uj6h2F3Sc1ad1s
r7+nReudHNHIryIZwle7dMA0yQjrZoRvB1A4X1HIBcmxY2gAIe5cFfR4HeN7OIHtVmzmAofgi4E1
iOWypRIMqjJ4niJ6uGaCPFs/UNaqoXEMejITeQwFvL26hdfs2LhUANz5HTSxnnInBeXk0DgpGj6Y
8zm3lmIWnGorGZNqKhzWoSVhmyBYiHdc3xCPGxtfIIjE5e3BNg9DDOAdbffrcB5AIwcFcA3TvmnW
ZNuQnwhFnWsMNVsGwnhF/SmrDa8UOyeT/2G59NeRI0pWAtMFfeItmk1KjOaSr8glEwI54rMiPdD2
4r0FgZBEncJhXvwLk+EvB1J8d2P72WvkO/2vz+jQB8+zxW6WwLF1LF7i0AINYG0aKR45ZBZWGgen
keBKce9OmAr7KDRWOU1GexDwxrW01UgOC8+1RSiAp1M3yR11Q23ascQnwbLBBolPDQsSsYz2M992
IfHQp7i11q4bfOOffw3c7lFM3sci/kbUMhZQ4olmw/BMi+xaIJ43yXxK+LO5YnjViTZXkEAoYzGT
hT9h3SdnQX/J/qPMZITYhpWqH3jhpeiiIkv3YIdQ4Us4CZosTYARvqySkwgFd/H4DU3BIxc7mdve
DHwYSuWzPbnAKAz4FL2pWHAAXuIHW7zAHS9hWo2spis+rW18CEfnWHcJY0Mwbc3eKbdo3o/Eah74
kYOj1AOwlwZsCRAUfkbJTzKH36V0v5sAt3jTXIe6vDujvkQeDj9H54dotl78wFZ/ROK8QtLbLj5S
N6j7I0ohU0Fw08X0PLRU2Fp02onJ+NuGnX5IEUSbwchuddY+/NwHuW8wNdG+khqPNDeHVcIOVmY5
8ycVlvsZ7L9jDLfMNetDZ7PmSv7/D03UdLpR2h45uhkJkoOnE6zJCoOWmLtqUzRBehjVAuPO2ZPW
0bilygHxSHUsSEfiTxQEK/Xux0kHINEHu16+W4P8wIi1narwrWqwDHKuv3uiuGMDOHVxdFTpeMW3
fp5meWNT8EdUfDiUdnZzMX1gbPlrIm/s2M7fEPU2RLtddlUpNBxMeUFmbTMQt7PjnmKm2g5vbVJy
iUERZ627dqSAusZUmtDt4i7ShiWs17bjvtXQiCrnTZm5cim53hPDLzeTl1J6Rs+R7Ub4x0x2MdHs
vxJi/M8X3OVFuOaJO/k5JnwodHcj9RiFDWiBI+ssVPgY5IDJbtXrMjbxzifVTidzZLs9B9lOxszS
Ul3R6K4yi4+BPTPeYwCO1AR9zKECKtL/UGUgLSQvjpOdMZZ8x0SXNlVbfjYj/CemgKKoYKHYDds8
Aa6WVwQYjP/MitKrlcy9aT2aePdrF6y8V/jmIZp6ChLm3j30zlJj71lQbyiQwnyVlwgKGu0+l+ya
qsrY2eQvdqwjMRZxhb1VRmkCOAkh03nhoksJc8L9wC44GcwGTGxpMyo3fNtLbENH7/9jauoHLOBY
X33aGQDcCOQcjgw5qAc2sOLGlj0iMtUW7c73ou6gMz8lCwWDbz2Eifm3dSuiYyo2vDtv9/KzLDMf
8wWuOEUTOWaaBdBUVXQfp47brcdMOjvCkYBUqXEZ+bnwWqhnB+Z8GKo1nmxckyJD33LhcnuWr/J1
jMtlm0kzvsXdaKH89fZzk7TGPlYJTHFv9I+uBiBfTNwPYx34pyHscQxVZn4x4f8cOG7ENvQkXic9
V3u8HcUWI6t7mUsDRokjuCwNyybCANRPxau/m8sYALvTtt2Gf31NZ29AgtG1kzNVOcOGDg/kiW50
CX3E1WfdN5x9ILe5Syvj5KYTDcs9bRpLP/PebSNwz34AaMhThcfOctZ7w2PdC8AcxyGb6V1cxvO9
6vnkKSPCESpd49ELziSkm5bnyeq3EpbatmjYjGkLDZ0tRLy1haaNU3BQiwG0iJXmHvEypwH10qZP
Q6P/2WALeLpS7+BFRuhsOgiXL95CUGigHqwMlLutmnJ9rh07uBTGgPEiD8qncS6XY9xB1IjnoAZy
Dmp1xZiSfo5eF+w5a/r9lMp5q7Bsws5n02elvEv9Nsz3kSl/Xd5HS2K35GPpw+bADz7BD4n/OOwm
VnUrLmYoAKCxy+LTVLGEGMNttqy7eskA7B4LFDOD4w6C5LUIup+eiQhPgPxPRDX8Va89eNL76of0
1A/ZKRHUmSOK7gQ6mixaqJxxd8c1sXUHXLrwK+h4tIjUhHbyWbS9syrDbhuAaMwM++6o5t9st2Sc
STSshiWcWIdLSAbiHo8xmRHAfqbpnjOwOdh3Ewra1ZfAK7wEujZtMjsnU/vc6ZR6m5QacSDTVmPE
l8pfOm5qVl18L7CsbvKJVP8SyKjg9uK+P8EX37Su8zE26Xqw5pfEriAOxHubQotGsa1121fozr/K
xRsVN4yg/XIrKaKLN8lLRkGoVRvXIV1kxOIirPDY1dXfuBsavJPFaUrS+5iiirbeM6ymp0FZX908
PivtEe9nKM0oVuoTb1i5nfFnCab4U/JiowbFonrKZufJr128MtlXTzKvN4K90zU3G82uATtDV1R8
mSAu8W4kLpiAAI+bh+uJW60tsut29tllLI4AQMEwvKAFvppwgf3B9ld2Hu9ndzgNGQwBc65YLhrt
MWrFs13aO3/Orsv/dxPmSRv0fTZEKEnTNQooTsFd/TdX3S7yhydpmlevbnkM6q9mYZz0xfgeFPpS
yU4u9UcmkPVS7tmGoIn1ZCTVfMLndsJUwrJZf5MU2ZV5ccRic2s8cy+wG++kKFg/F0/Yup9s5C0P
UxFeMfg5VZQ+nMS7d818t/4ffBluNHa25y5VkkHXuHAdJVvcoMP9n+WRNNiIWmz8Tv4/ls5jOW5k
iaJfhAh4s23vDZtkk9ogKFKC9x5f/05q3kozEtkNU5WV5hr7dbbw/WDjMXvCfJCZE3g6v2ofwZQ4
v2i+MIsKk/Q8gNNyO2Td/Mr+1Aptr+cT8lAa2coChpT7akPL4eJQ2J4z+9IwnsNxJEDnLebc0/Li
36PtAAyaeorYCJpRA+6TYUSOkw0TkzFnRqSgRbfNIO0mtW6Zu9Iy11JGsYHp3XU6aLizYi7uxBiF
owFrKTkUUki1djYCd1FIUQJcewBcdkdwBzSA2uEXSiYPpDKx8rZ9wrEAWUrV2GjkH6jEr4YIazAv
zT76wlnqbr9NURQR9SwX7q1V/h7Ay6H5jGJu0C6l05w0rn7qdRVVfwxypbFQB2qytMxp3LYj0hSQ
YCM6m705rXNUKWvyGsibWGrQykWEHNXXAyOGT29U0KmCiVwmaw6YTWwgfu0Dp/GNg4ZRO3P1Q6tg
PjKZxqKjyZMy+jpWgbau+/CJh/RyQuaAM4EjoaPq08RK/K0rZxfSNrNZzUr+jKxmn0DcasiQpRmt
mcJ4zTTkabMp3wkdIhttoPuh+J5UEToNA85AWU/6QBZFIaBItqnmn3oW3yxGxRAwmV5ZAAvrhDGZ
72TnIoQbNLeHHn0bsuoZ0dwURQ3DhGTkl6ca2sw8Rt9WkR2lRzJP+hmyyP3fIBm53LXROFfVw4Q7
gJbi9XW0BXS9mX3OzoquZq3PK9UH691GVP60hqwSiQMEY5a+BjnB1P2Hl05rq5yvddajw5mOqCEK
SHm+FEawAlX4awb7YqRw1TMIAz2JQpq95316kOsK/RD5n3ea12eOkJWbJm8+YP1gRLnLdMnikPLn
72OL3EA1b0kmLr90+l1v62btJenzS6C71LwIRyjxXi2kWp3WnGjryoTOSsPqny6Nlqxa1SFTxzAX
gI+vnhKtRX1HCRIMO+pVDBWiMjzMcZn9xmG00mcfYKS7CxJnZ1EqBUDBMXUVPLp9d3v1UCXuvbS0
DYQi0K66AS3CbO+ljl99rB0bXEPnNtynvs7MDS9DhJeHK5gWtCJSd2lmVImhNz3jeKTNa7lHBwTY
YirN9xzez2LKoE0a01KDvi0rFL7BsuP6ByQL1QKmDSvbH+Z1GrwXHHS9bq11ti2FLoDg7D01oZMm
oGG0OkUx3t3ammvu3DZEBtCsASVAfAlJv9TS2CMKdQsRgh0a97MHDUR9+4pBlPjcE5Jxjh/tJxLG
Vzsrf1DBg1jMcpetkuk2zHVssX14Nrgw9VkxX9VI4pg7b7JayX5gtSn8LDywOAIHW9KYt0ecJdHt
TMgeDHNVtbT98C+hNZN5P7XaMGWP/uQ4StLFs5fw8feZitQvs31/oZVI2JYWvVnXuHdm86LVxrGG
c0jbBGx7nTDBn09eXZqbiEVRt8UrLbON6ZEpzQXkDhO4EIJoy6GNnq4JG8vprQOIKWS4QVJQaJRU
EcObb1Krki+ahB7EWNp6zyRuow75ExAEAl4xzseDH3+NTsRyavE5YyBJcAepX6XRA42EXYa1K+Ji
7psfVicNM5HEyWxU4tsvp+shM6Pqvja0gLsc8z+NN1n47wzhKjcS2OEQ0zeDN9yrnA4L6ZEcsezi
6gv1vZOeTW+Jat9ci7Yt/eAUzXOeuaUVb17rn4Y5++wsdVwIB3gMQlxCzKtHg6p1tZemsTGS9+x9
2eaiyjRi1g6cTOlvCNm8FHXzU9AYVTg9FzhUPwoxnlTcSxY722LmJC1T/W5V7dUrw4+RHuzOBjZ/
o0NhgfFFXdMzoJA7tD1HIl5WMXDIposyzGA1fMegmwwSLC++AifephWDRtRvAYPDn6QjXOTa3qsQ
U3dz760FtL2wHfFGatTyrruRfwkUOJJU/eO5Lymg2sxa6QCIBmAvrLictNLxVyQRSwbWu8IMQKIA
6ehpYSCGEY3mzpE0cKjzALSlw4wNN6YTvXF9mw5h+MLsZybdd63kilSVRTcZ4aXcMaYPClscO8I2
GB76oNOG7TPUTsoyRr0DHV5mrsqAk6DVnNV6/qxsEKvjmBioDHCGYUm1Z1EgYlR+kOTrTD90ZTMO
9GAVJmyul2xDZ/rsqhIY7DC8Mt94U5wwQPoFNdSecq8cHMrFQAEHZF9SHFMXSpv/1k1n1asGTYjm
2nsRk1Q4FgZlNW2cS1RW57LBKcHuLh7NlQVp4E7v+jsI3GLZQWFw6iFf1UAqSEl+kgbOKhkeSKiX
NssOClL/0ItC+9GaCo860yfjZQZTcAS6NYnalPlWBiiE1/Rfdh33+scsLMZaXewxagdNCd7fAnRF
nRmjHp1ZW9jq+S8XS4SnnZGx0JqHvfUssh4iTRPSyEyxOoV4Y/9UQfCSozWA5ORvGyWwzGbSG403
AEaiKDWe8Qd9h977gunoS41CQODjNqgV7tVuNA1PgI6yHjHXK71J7dZNOBFFhaDbwOBWQ++ysyZg
G3wY2Px9Nys7LDpp4WGuXcXNRqtR+zdA1YDVYMrlFfQnmp07D+eKBFyhyqIM7KlZGe5iRs4RlPeo
VRjt3iRVafT6G1oGpjblLlCS00C5T4F/ckVBpAATlbXkN0GHqswACOs0VEnDtIVcCY7QuLN8zX/x
ITNRW+DtYxfHQp+d7VTGG7cHkJd6RrzS8R4MS+vQZk34bc6YyOtT9dDj6B7V0g6hn9xSvKwKZqwA
6t3imxjyzsQDcJFmzMepBuoz5Wm/QTTY18iUykPUTIgu5Qgk1um+sDwPIkNegpmtleRdhCeYg4GY
7FkXahyhkwJ5DV1iUNMmotwkelGP9wz5P3qKa2OaPk2rOBHedh6m32hy7Z05vvVptIm77gpzauWE
en9ANrtC3RX9oCi11jEm8ytUUZQFLYmQ4555CVW9TslBFrHTRsa91jjdmoCeU5wC0Ga8wgymMQNY
3T04jHM0ngezSF7DPGZ2ZfffMyCfHf0o6RgXV9Vv93pb/wRN9HArshJgMZsUkH/CN3tmve+d7M5A
dz9loAmGPml+ufjokTuiSjcw2u31FYyGa2OKNVxEV849FWb80SnF2Roinqe98VPjw8qaxyT6Pz6h
HsmDVTKMVzNQdsg5HJGl2zpNf2zGZEez97UNQOqh5pSirSYK2UMjoNGIhLkgTkubrojfqM7hernL
OUOeo8X9TiMpz0rxHWCW1neIBbWnuSjWtU2DLqnfcFVZabHzVzMsoN/zSWngWkUJ07Q4ycFiYGQB
mxGbEdwyshBjjIbT3lBZBOaqB3ZeGKK/k5vwXaFygpC1/lRaO4j7LIZLwJwWEPcGClZXGI6lg0lV
dYu4Qt0G3+uA1R1Hmqp5PSwchIhnHVnaCGFVz0Mj3u+G76oqr+Ck7NUMAbluhi1WD6RE0toq42Bt
u+Sww8BTUYYt8spPwcmMU3MpzTZbVna7Hk0wQSEM8YUx6rsau41ESXbqTCuzEgjDvOt1GIyWaJgE
FbyJHMG5knFuEynMOAzzVLEoRTN75aqogXnwJJjsLyc0vzPGecYQHJmkbTWRg09hS21hcODdUCJw
gYgyBiwSIewasCqZJyiY5oo6Np5ozuiuY4wIYVgujK7Hpyhy/wLtIUefQpi11XzqDVqwtVEx1061
20jNFM/NAE0WSZHEUvahU8uDNz6qFhUWjdsLu/VgomSEaHxsoVqgzyRL/sekDxfDgmMk12Rzq3MJ
Lz9U0E/Sb6zibgFICzGjzIO4mTXIIdA9V/z6dcaUc6sHPlo4QcOcKuOxBePfCk5jXVvbusOhDooe
StQ7cMXrUPV+wyF6ErjB0fWcliWAqNJF4CPo3wxHuzr1+FYyubLG8aNIOLpy7+lCPEMr/pHW1JCD
SQ6rV1CmmriaX8IRKZtpaIH1zFX3rSKC/ZllhndIez3YaJP35eTNdwHyj4KIkNZ3yX42iyMePjyM
eAObFh6sc9W4s0SfbxPSebGi0pPtv+VuYqaheTPDJc/PaRXuCyfhKJqDW6TWIxr13VFe5QRaK5//
mYOzevVzmc1bj83oqQ40oeYF4UBmXMomUWVYZvi41gX72RdrJEU1kVxtnyjWfyAodqINhC9FNu6C
zjrW2DHpWbS2TOU9MOKtbIjBA5BD1AONcLbz+QOVX3ZRp2+90QPvol0mWVusuhQUnEuekTXFc5Tq
oipczgycP5Vo3jGIA1nrruoWHdVHhQRslAHaPLsQ/4cCQ4fc+IWg2lHvzVve7Tu2TrYHzwkQBYvY
OlpC0F9W2mMcuNRoL4vY1ABnq9OlYIRh/o3LRxNHx4QOaEwdmiDJ4volKwpEF9/tG8hnWDrJB2Bb
WIx8OdeQQ4LrL5G/E2C7S0YGv5KRuXMBt7/MQZEltF0iNo3dEuGYwVoAFkilCXPJncusc4a00PDa
jaZke7OZ1mX1mQAcHwAYONr7YD8b85vv08pyMw20hrlWti3dahQfQMLQe7FPuBCszRjzYLAQ/IaF
pLYToyZDd9oxomVvqWAg+mWkZujbPbhg2780CE3AZSnpRFo4CGKPYgdLbocLhZHXUbm1/U9QPBNk
+PijQMeHX5xHDRAkvDgbRV3nZcp/uPQUoBaza1RsXMHgLC1tXMzc7ERh7NIRrfJN5zR/kI3X4T/m
ew0ClCzwDitAIwjOoVR9zj7P462BcHJU4Z9p3UKP1n30bcIcg0FGsC66fU4ck09UFEhatf0V+DsP
+uuo76PAoWIKAUFR2GoPnsII4zzECatPzg5JIr8dsGozIjT/wBNFRRN2+8eQj6u6K3Em/TMzLnEz
ZzEhtWYPnx4z3nEiIP33wlg0amZu5aV0HFksSSC3LzNZSWV/YdPp8iCyvQQhfqEi91dQA5NXH8Rv
uT7/4W/1Sr8YTAM6M9nNYNZ04W1hn+6ehuZHVKdshGwsznubGm1Ca9g1MJKUVux0kCcji8krnxoA
MgQ85XvYDazeDAlt8AeL3tEXY4LOwsRsjSkGTwHPsK1bTDAdHsP4HeYo4ub2ijWo9C91RutEFiB+
OuomLiCItJsKCgZeIytu19dNUI8ZLeQ3w3qzwKXZ9ZeL0ppG+tErH3HAkFDfVfPbgDYlKLp9iJJI
WyAuo58c5IvNlPQKU7z/X2g/buLwN6t+IkCjf6F4nqi00BCgYrKRj0CzzrDfGQPLb5idwYwCdCdG
KChUHrjm2YlfTdffwbhCvGJvKdFxxlOdhEDOoyo0thrwX75UYKtQfPDIwF4pCB98Wd26tJ4QXWMU
y++2DVhS8m89hFmgFSuz/oqZFbGmuT5567S1YOtme41Awez9VMM+wXlspzjjIa8wWWwoKQSX0yGA
o0+/PRtR4QASvPfDnmrz6VdDIzyJnzzaZG52lRavtG6SKwxGdZ9oLyFrw3HLNUORtWzVtvcOZvqM
mwurk6tA3ezMBch2k8U7vODydOQvGLcvS7bXSDhw1ZA23muBRCy/EaGa1A9Psl2qUXcddvaChcWD
08l3c6QACkw45htmLfCgy2kx269gcPoZI2IHYTZQ2bO5YZenhEtiQ2V+y5f3Aj4STQ2+d8x/GhR6
QAkgsKseU1Qta725pjwQxsVP3gYYmrUB8YxFHn21oFEKB4kv7eplD649hJKDgel6tv29E+XNBR2Z
LXPqasFzoVSnudfa1yJOvvDVY6wUUGHi4/EOTm0/gaGTaAyj70D9yXk8f06GveNRJoZ6yqW+zGhM
+2iSG4H/wcCkjrpLCYY3VOaVlVl73gVPa4q0QwDc0SdeR126ogUMHb6jcH7n5ice7eB+4EuzGClO
GWNtgFavJv9e48Ha9+Eu4CRRaSoO6NpOIzkgWy4vv5HcW+AfvPZ0ThDeG/RhE2HNlmfVJefO+JS3
0LfZwdWxeSZxi5rwFhb4zOUKsxpuTi2PEtzbGgAFeOi2UlHZNbaKpe/NMb8GkyGBUenad0b/QOgi
GtaQpYJk3VnFikWCbMVat/bYPuLEkX3x5v9Jm3X7IWodEMZoHLKLegJ++Kqr1qvN33CpTimOetkH
NxFxPfyMVyNnCorVsRtUjuzjSH0UAt8dqIkKDDeddpOgUxyNyTrynkGE+XSHEdFMdwMkwZZONM0y
H61LhFYD5BUllZX9UCAmxEKt9OLWu4iGAqaSYwUm7tJsN5w4iQdK0QYCqDO9bTclk6uS42PsH4wD
TlGTLpTmiSWRxIlsb7vW2iGNMMJLj4JGDUI1NzyxLjryr7Jg8JdfoG/EDl2Z9ntKAt8KvBhSZxoX
3wpznpoGtKN1W9YG8B03e0wQRQhkYahtUe1b+b5D6lutsORaGYr3PQcm/lU0bHKygyjNdlpV3uUH
iq5aEHFtNdkmwLj9awKTzYXkSvm4Z5K862qEOrXibFIZcHKO0JflnOBKNYoHF72OXgDX+EgNHZOF
xJ7/ost0jNIcGUJb2RCrs0h70/32aRXqEbny10JPnpMxvfCoNF9bjrX/KVujm0im2WojU64gr66d
Zr+ivbRsy2tXsaWY1koew5PNVLAj/DYyLEyxyF3VmCy/faCPfuFonx0oKApjSERRK31PwxHV2WyZ
zuJB/QcrKyzymLUqJ+wQdhEH9GhD/7v07rzu41M/Haoe6bha21TdXi21uyySDnUr0JRI6HFqNwts
XHY8AjmjByotpbzLzpmrDxpPyAegn9yDQYgTa6fhXFTQU0wTfa/480qHfWF2+E+7xJdpmg7dXP81
wUIvw7r+xtRrV6fui9ZaF72ZjoGnrNBPx2wVFRRnaL4YQ12Ssfxd+ggiFzibVrp6Q1Kvp5qAqURW
OuKnbsYws/1p4EdQ/OqjCZSVddJ1jEhxYDooU/KhesFe9a1D0etvia1fQ9+xFkaCxIqZ7Qd7OqL3
vZ/bYu9l0RPPxC0ePjsY/7cImY7cS77p2PKuNOMjy5sjAuHb2vf3BhGAntk2ROxjAetpObrJVTMz
bopWsOUh/ZIL2o7F0ZjI+1nT+HtQ2TmmuQn6GU+NcOuYM2vZ1zeo5K1qrTs4VTCih4TCBcdhOlYa
1RPmlYOnjAsnLH8yJztaSv06ZlgDuWb1e+BRxJG6Nlq8taPmWlUZ7Yb+rI5xv1T0dksjc6/imm5X
2jYQtiRsn5ckB5eYT+5uzrRHikqzJJcDGDgGPTsozFuD9Zt1MGopkO18uFj1l4JLdKTf2NuqfvbV
t5q4yZaVcBwStCCVtz5T83et+lDZNYVKn3hjtNXZAUSECxMYTaLqWSvAk51JlSWnafofNZnXHII9
S8slzjPwIPq8AaPZqpgVmN/0cBY5gMecJkfVnl3/J2yfnHycf7JjJgZJKjLwbXLHmpQxnDjQQQ7x
fhlM7MXrzxnDFwJnRmpKBKYzx2zgkhlfJaoxaR3C2Lo2yV3OGBa8HB1K0f2aw9eEL+ZTicSy1EK6
pyCUNnP/ESSzVDnSHWw4KsfhE+oMQy+GknG3DDR7O2AHoI0fXKg8HUKh46Cgj2qeZNZcuNK+NnR4
KlA6xYcJJTsGDZ4i0Qv8ejk3zPH1PTkGLgVk9qqaHq2aVDJ7HxGUMUxyx3A+22QWI10FonOhQ3Or
GiYw6k6iLUZjK619z0HITNYPQbtyuEw2qTyZCCdmGqUnhaED742OFB0lzlkSOj6550SVqccM8l+Z
QfCqsFKABZA4mPpBvn+AuNiPRFbvmVMm6QYoCT6Dy/AZ/ujN3Uta5B3e2awrL5i3PL8cq432L9ZS
gMCkvOrdD4vk3s/QeMHsR9LMtEHSm8Ca2b/lWKNgYPHwo0CNF3kWQAPioVT+KtBvvBOOUDDTUD04
+a8O9UYUhyj5fP/32ZK3ye/NQKaLETw8pZFuv/M0+Wkv/e5CwEmkXh1vCRHdZdx9szCMmImkvs8S
jGptZowXlgBEdtlbEv11fUd7/8iLabWnDJMqCsgq4tTiTlwk8jrlI7GSjZvdtOyvR2bOZ4bhY2Ym
DyRgQZcMX1dtp7MqM5RtWQVuPxNMTj3nlk8SDvl828VntgRVc6WiL6TTSAxf2SZxg6w/qsBgaXfM
r1YuqqcDZmBDAk85h0KBdkYPUSW+KXSxuUZJC2l37qK0PUhWmuXxZRziteP/FCoiaDhHAHUKhvLc
YSfLGtjhXnmpWpHwx4sVnAFHRTG/JDGLzX7qagCrbhpXEiYMuCoyLluFobXjJjWbGSgboIuag/jA
A2w+UvP6yUXqFyQQl2hNrRPr6tjepxSHY4Z+gRKKMzgkgtfBeTJ7Qlwhe2IjmW6zwli27r/zT/aV
igav6iqL0AHxm0+gq7m2eIrfJWKA/l/Gzm+zcy8UuYyv4a6U15ggkMlSJyCM6VeAin0dZIdEDsU6
eyL2Ax6PWRwrMT5TenitfvZsfRNzt0rlw5khZRr8JSveaz1gfUhTaAOck2Qx+rso/D3Iu3bfxdIZ
kXzWTuAspSQM3XydR93CS2w4W9lDo8uGLs2N8TpgLoJTsq6qf8/A4/H7iCRqLlnIvmYSsJCCX6eY
gYsxZ+a96+y7HBNaO56dNNwBIjiE3AkNBslnLcdBaISBNbmjGHZb49FEkhNE3mWMQcxH+oYW2Mrh
quJqzxtlHxK0pKgmskh493t/Kf87kNMkFBRedxiRXeUq+Gl0zVbybcloL6k9uEeI1//WIdJ4q9Yr
1xHpS0TvQQK/RN0uafb/xITVTWF+a3mznDnGQrwEiDKZ+v+VLEuPBcUi92p1TVjmTcuGHv1VRZlr
8if7NETeVwcI0TAF6Q3r4rXSMvJ4CvJDJZ3rmSDBX7E3ZhI2znKUEIDGkr02dALtpN35/YvUAC47
EQmOG7kS38P7LiJwhNlDgm/OGqm1Z8Luitg+stgT9Urs4UHJQuWnbUMHJiGUkM+2+2PRVZHNq+oY
HGHVUUQifbApaXFJySmZOs1ReYSEQ9v/YS1O/dPo3+RkqxELD0miCWw+fHguKGqYO5Oo/2uLpJ/T
QJIhCvDaQzqFmNOi5vFeBAN0ETT00vptZpbV0mIHgSytAI3aWM5AF90MLlmWbyxjbkBPXDrBjKvm
zWGdwFsa13UNwjuKzvKW6tTZyZ9pnqwSC+bGhwYRUJor8n458anQaHPUX8g2L70S1UEaHjYQyW4v
TY6USKfiFiBB0LD2RmFsQMmvw/7XbDsIrsH3oojgWIi6V9SQQYI4u3HAnRvB2ZgGnpx5JYc6CFYq
hRSJgrvtttuUNyEPhBupzM9Ohy5BjPaSS5h8yH9JhYI+OSnuRR6Jb7+MHNJyYHCzcnRPpLisiX+D
u9xasvLs/EGNb9jn0eGfuj9MibZa0Vw0MiElCWVZcsbKapDLrcnNRz1iDhqveU9EUmWgmcZm7UmM
45YPQrMLuVsJHHTbAoD+xtlkN7GpaFA6qH/6071BqJ77YD0U4deMls5gqiuNk5JUgBkKMPANhXqS
bOTyWYF5mF5M6y1zvAXvMadNV8UAh+Xsq5O1dGjk/ckalZNAmmw0AvlJaeLJImZlQzJZ02z8dyIJ
XJd3ZVM+d6FylF4hl2JQkvZFuqIfxUSCnNRY6oqBNj77hbMg0rF5eHrhOx/9/wSs83LpRDV4DFm8
MBJ0sF67CMSkAxib7EbyCap4k4/xUZhp4qccBkwbwObc6gKZJyKVnuaQqb5dXM0SjmnOVBc1TEky
sLba8dwsijtql5ZtI92mkpZZtzd74nawFVEFZP5vnm4z9IPDRmrN0sJxVBpUcrASZ08cNzRJkwbv
lWxd2uCv+HQ5V+GpLBisQ+1AGpnnL+eT4WvTq8RGXiAcYm2FwzTePanx6aZkOrZf4XeepWdDH2eQ
/Xn+2qA5gbyLB/C0X6uGvvSC7mYM+tVtYPMLztpyOTW8pnARbiEfhwRSYPuwiLsIFimoK7cEH9U6
SEm4sFOsFEUnPwpfe0oKJ81vg5f0gCnd+DHZ9vTu6n2OOaJTXHATbXZ2XV1JDmkCRe29ywJCb0S6
UE0bFKjXcZKdp5q2ipAlkNdjKmU9sjTaDyB2Fn3OZEYSOFlQo9UcZiQeiST2rHzaVMGN3r4lpcOD
ENM4fVvSHerrjMwHEFw0TDQwELf09WHlmHit4TJVBDQGw/klVXM4C+j/WEF7k8b8wPxAG5Utwe3W
IUNm981ZdpsUjuDv/2oUITJk/O/np4MWJ1dVGV4hMCFg1NXvnud99i6MJpsuf1h/S6GlaP7RjqMD
wHwaCcZ2bJNTUDlvOboYS9W6qI12Qil/P9LVHG0MGMZqb9F0AHt4CZziszSHp9eEhyDuV5L6S9GS
kmi5TnOrJ/QQ2lE5IDSxlb+cSg23IFt7hBHNoNpubiGzF4lGpMNHm/BsY7f9wvD5rqj0WAgLQPEQ
Vg2LCujKGC80FfmKJKmz5ZQiEg8dBipgGCFOTGXDN9iIps2ga3Hr2Y4uY8B8GNGKD6zXoaqurYd5
7ZzekV07yGsthhlsqSkqg/251LILY5sLntzYCPV7ox+jrR+osCAqklnLFDakFZtnjqBx1dq1fk+y
7NoXDYIUGUXzlPTuPVG08jtAAxuWvUKXk54c0ocJhWxItz1Fyg2Fb1SlUk1ZDyEiVkpaQB4035so
fgzkHioAKqgy8DejEZNNmhSQGS5ZQ+ImTcexzgE90GyZKOBaV9+VKe6cCW9SzsrC0cEp+eXLvzJN
G2WtLP0GaSdyrBc59Lreo0nWU+GAzYBOPUwIt5p5oLHMpmZdJNBaKopJ3VbnNQ5Gd0Ppn/ikgp9O
UYzTSMTQU4LSXmcnLq7fDa1JxyMAz9FVuAqnKSI0Abx1BcSelnprpKoRk6I6jaffJsB9RmUYcSGV
cW/NIHpMkGKmUjk1GahCjcbtzfD8tacU26kL7VvJuHKpZpUFCt32MBZyGTJi0tgPeK4Xgz0zhFEv
qtu/9EP3JuP8PrfuXQOhekQTmKSWGR52M0jmPmq9E/JJN2NdpKOM6bssD5KVwWh/vEjPoCKAbzee
KLQRRPGwRudSYmbnIoTcZCsP7JoPLUgOJWk3Dvl9oMqOpgEHWiHKd68FWTdavNBlgGP24CgMUmG9
+6BTzbnPg+6/IoCwzLOhojLDyGFgG09+QNPrLTVdZOHFhrg5q0ahiQtKdE3+RqzXNHRHxZDNQLCr
WMsZTX5DMrIOSQ172DIkRGYsAx9YrqCB5gbrCAJynY/gzvWVbpVvFPV5hRrUqCrvajeuCu9bLkwN
3kuyPk7SIXyVbgBCIphRNH966rg8tyCdhdjxgWWampgVYuwLDlC8n0GaNLg0QsAEOdrifUcKnLq3
DtgPgrUUcMVCDW1W0YZRM/gnJDpRgkzm7CUXKfmcM0Q+2mVZtpjicJsyAoICdKiYR/nN00FxxKRA
lkaj9MT4CcmTTGYF8gWYjJ9GXkaJcIL8M3kIOXbbvRU8QwetprQPId+EWGM0yyqf6CTwGnz82ejH
FdxySPeticlI85/Bv+vIBFRMdZc11TxnYCLEM5BBMiu2yVbrRHkhEbBVBcW7+wSVt45LbAxrHNG8
hUX7hwSlt5/yyeQOPeBRzLQ4XbF1KQCCUUrJn9KdL/FUlOEuKWyIXcIYvtKQVEiz5B+D7lUOFFl6
aosP3CvZg5zbsZzJsP16Ff5bnuwyHxy+o+1oGBws1GMcuz2CjX3ncB+r4MyHtsziZG0k7rRBo5AZ
PU7u8fSO0PCKL5SbsjNkVchEpXwKu4wMX/oRD+Fsj/5tsMavwAIMi3hUxEJrrGnL1DEx1Zupck46
1cYEm41e0rbjgE7pUfAZIx0Mo4W9kNF880SZe/yDg/FnWmrnrk7eFK9/pxIaU7xyMMZjLfOZHtzQ
Ds0MOun0O7s1d8HrBq+4ROnwXWdpS5kgl6zG/Rb8CchBjtzeabEgpwZrnw6q+gEnaolyBeSSp89A
g+Rdtqw0nvN0/LcAaI54gAl4tDTNzb54k3Qncz5G1T9DdDmlRblHE2Qlz99SmnWWIE7Pg6STspYn
5ZX5PoCjKXVZA0kyg7Jl9ejRK/C1HxBuF17x10YNcNFa6XUmObeZmFq0MJGg0BCkT2YAweErLCJw
KW7/i4RNvitCqG9ZYGZg8iUOQgRSGbBlAxZpVTk7eJQ7mUAEHHM1bF2/A+0I0VNSgAIpEVhXS5XI
i0WhvRLt+NxTYA3kpzo79F5xAmJ9GcPkXz0JaGLdsERrmp2BcwIrQGo70herwb1OvD7ZZrLeZMQW
cT7LJFQCUIVec9c1WM7T+LMqc+vq8F/T7jtxxoc8EQlZEulU4DUaeTJtskRztqTz8ut92Rwavz3R
WJI9aZcJG9rcyLC7LJ+MKTwnf6t7lJvi8OHkMyARPMTrvpHPkYXSRL/rUTkTMedyYqfcE6ehu0xH
Nl07Bc+NSS9vNqBPUNKvCFig/Kuix1dm1J6dAVNCltnBpJkmCLc95z9oJnB+vfesX59mmQznEg0x
ATyO4bbkG5V/lLw6dQd0VeioxQbUA7ROGFd4RB2CZu0jABxCM28y5zpxOEcVcgF5dUhRBLS1lJYW
vGOyI9kMbDzKJoIubkxkfLSDQqd5gEwWMXC0IaYF6Dc6yz8z3uV2cUBaAnw/PCDCU6H6ezaGPGA0
i7AnRtG4LKNdjOBdRqQuDGc3aNbvPEUutyI6wbQmfMY12K3Z/qkqTAH6cEsTa+Oyw6eiQMyvfsS6
vUbnHWCPV1lrPMIZ3xu/qtDCi0LZlW79S7HrhzYg1QXGqZysd0Wf/4oMT6j1784QrjViV1zq9wrj
dxQocNYIpwQRXaPbWz5+0tVK2qm53W2mVAW6W8JcS2HZaMVGTdS7Zs4UGtaJQQsu6OU+JUDrpFqN
EX1QLjm+ulZUbRdXLTJnEmimYCtnLlyZbYUMHgF95/Tmd6hSabAKC6ID47l/x5sAtMZGMTcuz3hd
ht7eZSd7cTSCc0PcizM4Er9L194MZnVQbNSRpYyRQClTaTmaZStUpFVNMWDEYuyqCaz+wAfn9i9H
pL9GL/6RlVP0qMkMReVgYTks3MF6ADOIlNi4N8EvOrbrBg0U2go7A8G/U+QPn52bn/wAZHmFak1T
d+escZfykpo83hFQJBuRpgzmbhvWDUaXEhQoCgNIVnZqHvHJ2Mr5WmBWCnhd+dLKnJ5sXtIe9kC8
aXT0FDrBjZe82TncYA4dqVhZR2BqEAgHZ2S4KzUAOcp/12a1adhidDUhykVLOTPRU/uUmbqkmDKw
kL3b045AeWKT89+l9x2bOoJI+Cz2d2nj8dItx8eejwkqizWyjKvcRBufHRROy8q4KOXFTPh4kAb0
FuJQb1ejbd0jJUc+tLhrTC1srR9XgzTKwR7SMvSBg8mdanp/zCa4b7qxVx0yRRMpzNhlIG9wIA5Q
DXkSQIjZj2bwK+pxipwMY0Pgj6YcWMWHXNaUwGKhQEhaFehLKZCmnDqtRUMMkeJFTV9bogftRMmh
JZz5vAnfrvDpIC5a84mxy0TzWXIVq2MqTENGzCXc6KvvUVjM/QTlFdV7tXWQBkHubsqu+4vxKsK6
NU6+mg3eGHuCDLoumk4lnViG+eteddYlazEpIsppyIG/xiI2XzrQLS09Jei+QKln7J5QDeTlpTHT
exwlw2A6/I+j81iOHAeC6BcxggYkyGt7J6nV8rowRo7egqD7+n3c0+zOzmq6aYBCVeZLkfJ5wa8I
U99NNhtQTR7KvlzUq5W2FsdxRPJcqN6zmgBoV1r7OFP3EiHPiGJDqumSk+o4U5Gzg58GN8dC4zH9
9BKBRQ0tI6shGQI7tjrv5CT5T+kHegtBvwMdgdtSIQQJtNh7OimeYlNCvkULnjMPPtuTYaEAQX9o
6CfQRmuzx3rSaQDnbdL9NGw77A83U+S/TTaiCyYJQTlYap36qXXEm1Hk96HpcqGQmpP5bOkd/tOM
21Mmj0Kpg1ZEIwXtm5MQDtK2DgFus7nx4D+CGiYIJxQRCgwreHDAoi9basuBY9+UursK1rspdLP1
DB561YxEM+Lmq6Ke/NLgweLsYrKJi0WbYVfBnc1z7bGOu6I/JQGGId9+dsv6QteKHSSkVWmmg8Wy
PHurvA76TeUgGzZmdSwt9Q74/Ljs5I7ZP1CknCNv3NNDWitRPP4v7gVvO0femZE3kLGZElvrDese
+VsajfZEyodw9r1TsMLCXuFh1P3NsPRHibPRHeg2F8nOp24mYOrM07qzJLNL4E5hUB5crT/QE+I2
mc+9n/yJmHYhnibeHnrOfIpKLFkRU0oZ1tmfSJyRI6DkdwdkB8vzUpk+vZDmgxQGDIYl6r30t6qG
J4eyBh/LZrkDMbRnZ4z+NQUCXLd5TGOBwmp466dAoobDZWrzkXyXhyC2MAwyT+vraMbGQ2AszmHM
6ZdZyX+TtM86y6+ZzdWj17GijvjRAQasvH4CS/yxHAHa1OIENUNS5N1PlvwZKU/LyxmQjynC8pWK
CdgT5/6U0IWeGIE6G/9/9K1cPPHYbSsjfIqc+OqQT9S0UM+XyVZHVjc5NMeCvzuiYoh65zsbkSgX
LUskUGNmd+1GuySuNUvBnNuHQFRAYdp5bTbDbqbaDfNhO5r1HuU/uDEGGTPaFHzbb8uRJU45irrJ
IcJo5fEg+bxWrcFRr5xf/EZu4GmGq8TPv1P0NGEd/pRgwipQthYV7di3z00TXQ2Q3TTTqXdYe7r/
i5mZksKNX90E6Y85XmWdUOXvlBpoHXdbfOiPBS1/m7D7loT2UG1o8uEjp8PSbm0P53T+C5uc8B9z
kwVAZLKSroHqVyGSRihk3FFAOAZ660UAgb8G2F66tq33sm8uglGO7Ez0yMF0N4wldirr2CUSKERc
AXmsnHu7GX55+LjzQNPkhLmPvka0jbP4KhlS6qZhyoK4gNMM/Pdw5Rk9wx7OPnDOtya3WPTOHxJs
3mCB42Vi/Fd5zr7yyLxMuDPRsBiufFAuAQCNKQk/rMzAGmF/yGY4gFteQ1m4Nvg4vB4iRhBSWWrE
q4qytvU1fdfY5QAwvc+EOfVSB/tmmXrRJIDX/8sRNwFM3LzRLN6EBA1x2cN+2qiRdhLlv8eWaSPb
8ORhIV4zEoOx5iEyUecQYEXr+auG01bo7gdmKQU64uXv5fuSHL2xTG816s8lwWwtzPYt8ohGDFAf
LX9WhvcJr5Fjdg/UAJiGzyO/27CNwUnd6DaGTNPAavYLXPxIhHP/MIpwG8kXaxxpDuqfgiN62Ji3
PPVufUS7ktTRuHG2TWtDq4v+BdBgiGwIV7WmbUIbnZZv2oOogbO/nogulBIWTCRWAnNHwmaW4LLM
HJfkEo7HlQdHeCJYJcu28QTrvKKzzjPJ4aylCxAOGWHFtKY5BbWcYNv2kulurw33nRhKhBonrqQx
ij98zGiO+0sa6b0y2tMg6f8vMyA2HUQU/LIcRvilp11PDeQ7PkQIfw17BWRgBDdq3s6LSNhNN6Dg
QBtlmwB43FKnsD42NArAjVJVsZNxIdlqwOAQEUVRFdelpisHUoHDic0caHlNe8Lsl+KgUgkcslzL
u6zuaZT7sJDc8oLRggtpPdcdlEWOEsKmzg1/LMDBRuq+1xTgJqKkUgwdi/m0s6fxTHt753kpqZwK
lgO19zhcg1pd/ZbBdRv6G4v9twOcD/rEerAWDIkeFZ3ofOswsatpheRFd+nAfnYGR9p2ao5NoA6D
D4tusGj9IUplMs9n9n8S5F2WmTxyqZaJQlFPH3NvHBQcUbbdaR2QCpum7dXHtr7iwhF58DEzWWg+
uDpRCqvawfuF6JMKj0ntTrDXcekoYp8rDrrjCKmiNJt83UiCDprixZ6Sy7JE4dO9JaxxYeqtsjm6
LJuBP4qLyONTKpwT+rF93jrZvidiQRs+bkVetG4MDhPtM5CdB0fnaLDYUtNFJ2f6I3skB5JWPnaI
AsB5XS1UZK4x3lIm65m2vl01bwM13Es2586nNEyaY0hXIWpT5uocpHx9mbgwXtRCvcBsnCbdJfTQ
RaCftYDSpFQ/o662xjgUvPBoRJsjnH0MLABi9FGOA8AyKtdSn1033PQ5oXg6IlLGOjXCfmU3fQ/Y
cX3fuygtj418im0wQzltCpRKJz9lF61jys3QfHdsXFlBfuEm7z2b5AC8YZtmau9MzrWd5TI3G8jK
QvZPk4nLydqZog3hpU7K4HOkqcNjOljWxeSidwWgMCoCiHdr2gL/irpZLeX2UkSY2jo6mLbAULHD
GF+jRqaCeYdoD1Rn8bhCe3AiZ2E/Lcjc6FWN076fMVfUvKhmX7wpmLv4JzY5z1WPYqyz8AQw1dSd
2hVEn8lGfdQVjCUbcQ5Ccu5aYW3h9C+Nue8CWKzq+39z/ungl11WATfsP7LZeYx85z3q0mdeHIsj
Q+kS+DrV+Qve0XTj1W/C46RnC/sZz91aWMluoOLgPtAKAMhCa5POm4yycz+BlYJShoVBhuMbN43H
HfbG1uRbLOeCgOMD3twzf4DGncvSHNIRLUNva7YOfAJxV0bTo0Xf5FrxxabJR4cl37NqOle61t9x
g+SA1LW9oFu5tFgMx00oi4HEsxVuZi+uLgFH+3Ux4PzwXuG3UFahyjWt99o0WjwsYGeYEiwHHsOt
ngyqa2b3Uf3Vd1O58xwX1IksicM0piccPOxs45elrYqcxeyzQQIaIw7QHA7b/md5rUD27zLWO6T9
kwi8hZj10WTNoWH90GLpL9jFeCNUj6jnuluYtzxhYta/xmBtfEfuRSPPLUtIwQu+KpA4EOrBmmd3
Vfd/YUsyHm7/0XvIGuOXmJwvR5b/0iH/Hjn22a1YZ+hnZocOSZBDUOQWSg33ITJAiND04zA1hpKe
XS6o0eLpWFDJ3WpHTbe2t7dysMRuitIHAxIV5OURx7G9DXrnsgSkZ/KL7MN/NiDMTc7pe0MsuHkg
Za879D4mERu1/2efWMmnLXR6nOfUgBHpMWqQRH7zvA3G/JAJdtzuf7EuEgYfl5Q/oCWMZoISI0hk
SMkGiBV6WFhfKcnLLmv38uybWXQEWUlfmJBWW95FHu678Boa4C3BqFRB+1GPkNUbr+y3Y/gIsQ+p
NsMOGJlvQLG/TdWcS1mfm2Z4HH0KGotT+har9reA+N2OzMYsZ+CrgAMwDESnvnCHHflMXwlyasjE
l7gP4geqrj2+qm+3ddO91iWYATrXodTlGob1GWPREdAcPQYeBYVIdRcZ5ZZlZ6RH1h7JoCFJqvN5
ZsEnrDrEjjaapmjM2eOsyzDlRwLJHu2B7ckdWkn9IhZoKq/wUvFI4UORM8r7tNekUuT5ZyOBepvz
TXeQFEpJh0GXaU0Y3ng/1v6pnu2eQZXprHO3fM4CeIgedtJbU7Ajm8p7HjGi5Hb3VLruV9LX/S4M
Q2YJCdzq7rZcc5wfS+Zlq4mBMt5J26P4CYHBkyBD/IxZIgi3qZuxr0dRa20MpeTGy0v2aqi5kD7Q
XbOAtU73OXo1kgTWXG9AduwzZcgx/XZlsyvwoiERAXph1l+t14C35k0dmxx9fw37nGbZZynGawae
Nh4Y/6meFz3slo0jMfYz7ap7FwY+KnCsvrx/9jgikp8GumrBS+gH4zqMfRA3rREcI9Dp26YfEiA5
tI+mQF9t1z/NeXZnCU0DEq5mwqgYU1WwHXyA0sAs6ulSa5ZPMOgvRszLapK3O3aYJDqXvAzff6/z
+THJk82osw9ZpTd7QEVcNr+R323qorqUAubdNHoH7kFKSx/8KWT4M+zMTTYu9ZcNYxOPF1O+eGXJ
Pn4NppSPGDHr4O5VDafEaudBj0dxhGIlBGLFKTx6NaXesw8g/U4vbuPtUox4Lo10PU4nPwvobswn
ry32ppN95gPYfdPND5hbtzAidlXqvkFrZ6I+589ZWZKsVj7C1t/Pif8vNLvDXE3fkWGdCjfb1qOF
BwqxnvBfkgn7DuVSU5vVevAjtQun8mmWtNLcJvrNEwm70bAQTlTqNbQxKFbemVmPfRCuxsxfeWz4
HbX1nNhUwoNq7xjMPeXuiP3K1deJTAKEwTycFtF+jT+wyNfZrmrnn2BcNGSMYuBminTD2fecGoq5
MMxMWzmsXhPEQEW7OHPHB23rtziscSzlz3lTlScalhxgadkMJlY+NNf9xglHrDvNLnSJa6PhiLWQ
jvE66sRRL3+IYfOmFhwPxpoOVmZlcK6q6kOPaQmW1zwscVknE0Xup+SSBFLheiP/g9QwXj6AvUL1
TwahCBK+1krCrfXM6QVv/YNtuVeyuTm+cUF2kaMZKEfDr5zALzotFwcT4d4JOQApx/vMZ3E3pzyj
bcaIFNTTOSIx775HhYTamRVajvMlmVjVEss4t4PzNMnsW5YWou8IcdnYAqPtMa2BZMYO2Wf9IQ09
axdg1PiOVIf+XliKePWZ/qs/yj8mbM82SbdHjtc1B08W5j4MwPhUNLMIotmQe2iuulIOm7gHb+2O
71NXWvu2EgypeWPx4CPi9p2649H0jwqyWpLUV+SO6c4tpyVOXRCwjH3UmifsWCS2EaVWSayWBtNC
mGp3XU/MZkuMTtbJ3zwN/6S2j75QP2bOCJNdT4YJ/Yss6h97oI4GmTIrE6dnEvXxlgzIW1eaexft
/aYrUFtmaD7xzLMr4uzRtAmHKkhP5G4kl9qkWI4IJ9zEMvjLAHi5DRXohJcetgpeUgJxr1bd3Hum
+yRUwoWrMDHmnkdzvBLxQU28MLVDAjCHQlbQMDAPXVwxsgjJwe5GuG817zLZrCj5ozA8S794lRGY
s9YFoDv4t7qxf2zfC65zkDj3KtfLzKO7b2rn6o5ztaN3da1gMK+igO47q0/o0JbUMvKI/fJRdsMl
w+lfkyEkf8Z4eF4ECFhVynUfCar1CXL3PMr/nZJebUERn83XsJzxklCcc/ZmkkOtG6m6XKC/a9VN
wWo2ICXnpn2tq6VaSYphJaS4jk78kY56HwZqWquyu9WEypzdvGfj9uth1QUTREjl4+lobkYgfg3Z
Pjqe81C5HLsqwD4rpxvVijrh4gzeYU4R4o11tB/rCrG4M8Hr9wM4K9Ldd2wWNZDJ/1VRQEiNztg3
3XSBMHfxOkBJZYerWAxrIk6OM0JI4UNra1masZyulUoA1lSQhQjTY0DfDl+T3+/iMGL8mZxKDNnC
hdlmpWJD1OFDEJu7vs8/limjQc2bu0LR/ho3fuVdpcnRyZLK/Zax8ZwVJtsDAC6TQYsIAp4fyL9l
SJa4+2um429m0HlLCIuK5RMclxstlXpryDS9RwwGF7XhtCmwFaqMyJBij97m6LgsTmFHyHa1noIk
P42Vy5uCMf7o9xT7TsWSxqMRvxNDUnFCYrYdOL11oHAMOdtnH4mg5SdlemQ0vpJO/xQU9TmccbRn
DsmeRfc+hB6NS5uQ+byL/uVkk+rCIZGturFF8LH64jwwRViVKnuAj8hpL7fOgUFWbhB8lwn464QO
kLGUNgo0XVEYNNyD+cN0QEfihVi0ksxU2wVHgSjFs98KvyI1ud8gCGPnq89WUZ67qry2tovh0Tc6
oNiBdcrr8s5idC3IwN36hN1QhqpL6zDw8ZgjO216nW2isnlEsRA3f8Uw3pGs+GyBqMxTgyluRPHn
50b6bCU2DYqCt7Q60zjxO5oMDmEUCoUH+ibK0u4cZosptHpkEglIbeRMPFza2v2TUS/ZWZqnxCln
kn5YdDW89al1zxQubG/IfCsiPlfSxxiZEXNVy2ybW5wRLJNchabNgFkJzhZAQ0yUmvCkuw4wnplH
n/QezmxUf5XTcUguTrHRPC4/PSfRwhu8+0ioUxJTfjl0mcRoIvwojhnA6nCe8IMwii6N9lHU01Oz
fJ/lf+2czOgWejQhDzaqWIMto7Hd5zGB6MHE5ZGV5xVTGbqeAcfpeMgrd+NGwcnOWJ86hEd1yuxI
qb8lBXJrk67TRt81Ip+MPWg1yuaKUw8t15Dvk4issWUVISF2VRXxy6CKh1La/6qsJc283Y7Y8Unq
yXF59d8QCtBVBPOxz6bLYi1Zvr3y/JMsjDeXMMz/b2vKvlpFUq+xzrJhWJTpbrkx7IlukrrrDPfi
VP7dPADwKr1h49Ru/cO8037xkg7gRj66e+Bp9YnWFSrFtMMX0KT9Lu0d/6LTHkLXVDDDDNVo5rSZ
iZ/bJGFn7zMPlDW4BHB8luSIZUF+U3TUCXb1iSJOs78S/z45bY246JIMcEu0MJNG49Oc6WNlViA2
gdVCmUh7xoL2jPA6FoQGOABwddy9RH0QwnikC9maw28x+NlpTATOibIztnaZ9WtrttoNKKT+K8pK
H35SPhgnHyGTv8oxVuyLfiC50xYV7QdUXiapxo9BKtNbIhMoJaCA+5McSvlSKxqkQ9hiz47rcEK7
r+voAKqy2jkeU4ZcxMmJQxnG6KG3rsbEUBq8Iufv1pte7MK1DyphHUUI0D3bjGSqlkrVLDpadsS5
x/WDG/4CSMJI1Z6Im9CCdxVovmOtDKCWo7ob7OM4xlsjTQmmWTR+ODTcVWUYz5X46MbqvSw+lv8A
vfS4/Jc8jgETGd5LFYCsQ1DElHLBKeRlsbggwVP/q5nwJwCCM/61Gl4b8e7WpL714Ze/zP5LRJxi
M6JjKU9B2v5GBIxb3D2s5MsqEjunoD0vHprl32rUGA6aOw81WBAimfR2RfnSQetQRrBDDmXgtSvr
OzwzA5XwHB8zKC1laO1wTU3DywhGyev+CIrlbPKuwd1IdOMDDQNh3SwbAbH3NGpjn8d/nkUSsfPp
ohqwLYXD7Og3zdZTId0QtE2tjWeloWdBv3+Qz8sH5MtZefsVl+0Z0UlHBkiKyDfOwY/54aoS72ja
LT58QTPMJ1wcdUrSQWtRVMAV6RL8LSSarcmTfBpyEncVFnYz/zDR1nF3MvaSIo6fC00n2kcvED5O
fEVYaDzyvON4DB0wRcVnADkW8xC4sgwd7CLBwlT+4VgkCZYnm4vIhZO+uPEz7RZg7ARS1ocx5jR7
/kA/WPtsChYN3PKh+EUL6Mz6xKKEW/NoZ97yA8x68ZW5jEPak1TV1aaybDOEhuCGt6rhN/qvkRid
5fKVJBw0xS/KcXuif8kIjNwp9kYIGTVd70WMMLz5i9IqXnrI3FBuEf+OAY3SkMJ5/sITeeBwsV78
MIvXirr8Pi5vqVfeOK0dYYSy09SnvumOU9cfMBx8jUl8GEux464q42IHz9UITKA8VarEF8TY1Xvu
YlBe9/OAMV3u+IR82WXHIdRrZzlMe4BY2fQrwOkgve7kGpbvuuYiY4CbnGK9vCiu/eMP4okrUrLp
0ihax6Z+GJwfvzTQyTTbwYS0XJ7M4Vow+ODPsVsTp1BzQtSYEGm4i8xGHRpU+14GJtPxo0MLreKv
qZKOE/tjYACHonon0S19EgZ89yph4PKg2Kls2pI8Rrx0SYsMPwQgxfnX/CgxOxnWb+Ff3axYh3Ru
essCrlI2h77rCtxGeF9LrxnWfkTjM6gTvHqfNt9xeblNLTYW0cekq66AMK3b4nf5dhZRcg1C8hyk
56lTxa4LPnVRb2wc+YJQhqrI9jWZW5p8AB4W7o/fGveR+bL8zOUXiAlCeXsylsEOo75lTBBrbqK1
vF2qhKdg/TaUVMvnWBYXkH4frA/d8omb2n6ZY3injXw0Rybu8xNGVkvQ90Uh4NfTUfF/Zm21X/4a
7vOyuPCH6GonU7uncUqma7s81twNwiBhj5mH1IEh07EHLt9YVQBw67e+DvfSiS/8iLkM8QwSpdK+
6jqk6bNbHljfmhEGnrAZ0Xv/Xd6HxIpHwFfhbYnHO8ww+1WGEQBuZmVsk0xwRquj90V4Fmfm3oSp
Z44VTh2eLaev9+Nc/1rp/Jok+muKkQI75MtAUXY/DVI6wZkelJ63Rpk/JJMM9jiHBTmVdoCfBC9N
7IHzJj3SbIJzWTfeiaHYdkHQuMRnmNX8SunBW635sWhSCOtFnx/S3NTNS1KY6IBIz/AdZgil/a5C
PF0ZTb/QRE3qDGjEu3PCTo+2Av6A8zON6Axr/xinvPaT/ZU6+poBvS6yFAcE00dLPxCYsXJsTZsb
ztdkwcWs/3oXvYsxtMDVMBaP0uOEWYTn1uo2BL3vBjQkntT/kLnEZ+2lbDyZh1WBy0/wKUeI/eik
zMrc6oUKmWl7M9P3IM+rawoOvPriKs4jyZxurVhCRGs6dz/3PgPmfONgbi0a0zoZFZQKY/wSYOLZ
ml5johvDrkTWBFspIOOJOIN4bY1YmqFWnkj0PpmETs70Sk0HStIErcwAjlzzMtXzRXfGM/sxrBfK
zKE/1lN0GNpoq2s8kc14sQwG9YY61D35yoEc92Ku5XmgjlGJMB9LRidTarA/ocQLm0dlxD+6o/RZ
NtKKhjMitFMesxxlmhkJo4vUm89zleznMT/Jbn5yZqBSbnhdQtdL8L6NkUASoZHnozE3ZvC7rO6C
CzPQWzpYyoKmBeAPz2r54fKhZ7gmgRusk0mf5znbTiYcRL9rnxzh0j7R0z88Jd927DP+6dYQgY+j
2z60bnYvI+ul7tutyaSYUYKNhYmdwi+f/aB/FkV/TpGwmwajCkxNKxWaj5E1HHtuJUjCdZkQ/muC
eTJV+utY5VlGDQGWqB6rsBx2jfHRQRRF5+S+NQ2rgJmbGn+P5h/nmpqMprYgexcQOX1h8LTZbuD4
6xEgHUykUWrmDH3IFgi67zkF/jsG7iMHrL9BpotLL2g5fqXnJn7zwhBZa5vfQt0eu0zfKys5tK29
MbVz5LZjx8GtNIZno28vnURYh/XzEGZ0DAaMEdy1XVQvcvL0VVrxeTYiH9twUl4CXecg4kjIapdn
2SiK5hDY7lcn/LsoIkYjUcgkUyaEzkRl2HXYfAyXs0vBbbTd4bHqUOS51YHb9QK3HuTt2G6UrPdY
BlY9VWsTobxqhvZcZqzhUUl3GCe5iXrF2lJ4bIWTctzoXNAi3bM1jMT6DH+1Yz4bULLEbO3RsXTr
mNSdFjLqOrcm7NBTcZ7H4QEvNHQ6I4/fg6kC4tDtw2kRbzRQ7jCADMjbHCJ63VfpqEeHWNhTDWNW
9l5zyIgrwv4PEcWGRc9Yz4et5xTvNKx3XVJ/iyEEa8pLHzIYAFnZkjtSuAh+ClS+ZAe7iY0QN77z
GXplqV1jP8Zh1yDZI+yHrgDWjTQko8SZ/JubqHaP1Ixn1yN9HnlYhrdyjh8sn8pxcqE39dsmGG9e
XV9znhRLv2lVvWfjdIhcYJHUabBp/GM6DM8SqSyeiYc+dTmi0NmavY2uR7jlgI9hC438fue4p8Ae
Tm2WXHq9yPV9su2RpnqDf3DdfqMtWrNOYpxCS5DOaVSnIrD3k+d8T64GUZmmX5yNUXPq/mGK3J/A
I4KpHwDc+bbDY2KHV68Qb7pjcA9ccMsI46Aq95bZ4z6J/ScRD+cxZDxmms9xG+5I1r4DO0jngF5i
jeqvtxnqL89QVDS/g0VkdJNvzA7WsR2iQoVF16JOjSYcLtWxa5uL402PgSfvZqEfuzh4DWgR51Vw
6lm1hyR9MRCXmFQ7hP1SN1moYmPsdzNgQ6/RryjPTg3dbU9HawI5mL0555klci0yx99xf4yVRUYH
vhUCpFyNxn3M/oqipmNhxF+MGT5lbetDzTG1d4BK8KN8AjJZOJFPG5s0si5E/DIoyej96Pobt013
L2PmOgRzvQSL6h/8YvWcALBfmSbIGicTAIRqDohhPRxbQ52rFsXhlDRMKlypcJ8vCVBd+O1OIWUg
s3UcOniQmyW5ZJZ5fzeNab0J2+LPaoafMakvWEdJWBl72LqeP1GE/Z+hsBW2M/wIV7gbbnaEKXV2
n0ppoHIVLfNnp1Okbba0+Zpp3tHs9AA79s22b9AeN4NkiJOS0WoasttqAta3cAnmhyg3mCjqOqbC
1/1bntfGOarZQ5QKjl0dnpVq9n6tSDxzd2XI4ooU8r3swMx0dMkcXnSyJQ4Ew5zwgp3r3ENwMKT7
VLAm2KJp9gHMPtA4BuEdhYueM/GecyYMnSw/ohY7ZSmsx7nOcCvaEIuFgEtDg9ZywM3ZJazhyeeY
H2fBrc0qVEVVBXdUVQ+JXQrEdzPOqvxznjRvlh/ae0tVzTbKvBtBaYA7zHZlVOk/GxoCCCcN5Whq
Fa2Rllk2QHTH7iALL+33sTsXhXiwlflTwAyI/OIuSqEdMyQY1nVHRlDLuMJsKT6K6dyE7RnDI/I3
dGvtfiDHfdt2GvNr6F14s9HSEXpUde+BDG4VkoouKx7QD9zNZcZ0XDUxwirf+JnV+C55CbHrbr28
IoZUY3JpiDyVxcIjV++i9l2G4+rKOXzhP9zRKXg0WgK9WRLxeFw7A2P8PH/Q/L5XJsSiijSj9TzY
WCFjtbP5xN0E4pWEhpOhMZc6kMRkJMnsxfuABuS7kOwVPnIqHvZ/dSz+xT0T3bzWjy0ZeEk//CrL
uK+6RvP4iohGPGhFn2ElI4IyxwVJNJIH4C/r2vugocPjQEjR5gb/93bBtXtzsY7wnYad/CQp/NTY
DLzi0OdRhMQOmnVPdPx5gvK2HH+EX7+muYJPQqBQ39NbzrMdjSK1H4faQPkApdEznKOhGkIhKD4o
Jig+cKvVwt8WDICSrGDsRTPTyl4cykzSx+4peOc3kp8/BhV+SK8oDnquGK6OTLRz2mGe9NlYgtdw
LL9ThJVB2dPhSJ9HQ3GGloe8gxZeGcQN0d2oHZfEYTJqmPjIW7vQq3QuLuGg873DWg2fw/gEKa13
TkLfYbJp8QI0fm4yZyc92sJukRHO2+71QOSqExwzc9r4k35u5cj4oLzFFjEOhSK7fW7Tl9xguRyg
aoD956WWZISqClm8BzBFIFrsfdIuHdsTe0ZHN8Psdm7aR/uQmg/d1rTpDPOmmnbpB/SHyJnvkri6
kmTwTL7ENcnVgwyzm02Qra4wmsw0QY1J8/ebkIV87h05knAFh5Pj4lZcIgcAt28BdlMHFzMuS41W
F40gnbI+HS/gOz8DroES+Uc1qwfbzL9NKNAgjeHrWTE7MzRSg3HZwICRKYeB38uV7dEkbvhLYunl
RRxQzFvtvc2HNGNyZRcNiYxvEa+74lVxWHFqVx0yatTQtLBuJHgARVYdlgjSJLBuUoynJAp2BhPW
o8k5Hf/oS8fi5BGu02fknI0uIYpWgPRZHLQ7/wnExzy69KWFh+xvQUw4+blM4h/Xxc9QudmEPMyh
oYfvqrNZNfuebrbr46EhzgJBKOIhPo85RXeFlx3NmJY/qCSLx9w60JmmXz8yHSLPY6VUiEVowJci
Q/ChORGcmB9eRwPTTzXsp4pXghdsSlosaPZTblACzRrgkzXLdVGkNPmcnnyoamD+iQCgsdfsDZvC
Ar7rR91BGlpshYeUG00YgTvKW8yR8o3DAkOdwTsNuBnLIWfkk+OnpOQ9GP344Zsdo1dpIjAf7rq4
2zL+31mCBPFeMYZF7JSZr7pAZpMs+XOz+9FlXYlWDsmUQT7wlF4j2N/RUkcGqTFuhJ88x4X/gD3j
sRAV38gXUD5HTsZTSWcdbGG3Dqi8xNwk6yky2RuNxtzIBgB8BW77EBcLyNdBNsJu6LnExhqNFx5M
a8y/OC7hHyOFk1VXGIA7IhyTpnVUytkVvK8gDYmdBsmmsWrHyXQxnPahKM2nZqJRMofHMZaHWOYH
lAJPaDw5cTgkA5PMulOcqpDQq60L6Niv/F3XoMpUA4m8cX+XRfNzzBd1dHyu20WHghktFrQ4JrSl
s/XC07hO2mKjHUVG4ji8FTMvCSkQqXIOgaO3FhWFnqMHwOHNU4+aAasQDOSFyxVFuFEUMIK0qc71
4s5ywnw7tUzI3My55oZ1TNwQmZE8jmm4coJpV5umwaRQYAbFo0LZzygrTZL9NGHuTytnxNGT3i8P
Z5V5pP7QippQbKY5IsXlHybE4iY3EXHY2RkYvRSRv3Na5W9UPx8aPd2jwu1I/RI9spH2zEzix5fJ
R14gvSlH45BSxeGwdejE09KLkkwRcutD/miNZBtF6EmjVDGwh266tYY85ZBfP5msiIK0hDRrRvr7
C3657hyxDSLJvKKkc2IW88T1HJ/SZHoKkogR9PDSlv6zM/fnEe4km5RztqmDG0P8eqTRA2ei1kut
ZqU6zmMqZl0K3H+5hXBF2+Z9LqytpI0PeX0VoN1SBf7Xju2s7m9MzGG/Bhc/8NEBWbukt/ZjSC6a
VzUwOD1jQHIe5Wc5GAyxWiYnxexxaCzUqypNALI+kvAxrD5T4vCGMX3sOdAs2TwPjiA3mPwQYP9N
LH//4+i8miNF1iD6i4iAwtZre6fultfohZA0o8JD4eHX72GfbsTd2R2pG8rkl3kSIe83WoSegL81
LdRfoyO02Ng3ybuYBPOrGZTiWiQo/Aw2isV6QaNzhgMwZdRYRf5vPKGplkt01S3fGDoAf/RbFCAA
bPCqd7OZ7/ysvpeeywQKkgTXI3w3Xv8EH/sdsj/VNeab0/D+ahDH+chJb1ZPdjWenDIRmzRM3T+V
x7lM1fODcPAxliI6j2321tLYtlY9S4AOSMVbupDH0K+q85xK5DWmIKvGp27MGpcyC2OFrACoXPjE
Vsv8l6Pwk83pjqwAv5wsGNSSTVvayMjkF8rNzxXVPLyeI6AKi1gVtaw9feJJ44J3M1kYZsZiXcek
oRPUoEaQxw1OLCCQWRm4HNwyo/dOXME+PXuwAF9YqMyjZtFsK1y2MJG82X7V3FM8Ne691tkrHMOk
pVg3Z1ly27ePSYUy0brpOeV7zLT6YCyJeljNKLdDAzuI3cBmydw2Sf3hjFTrsg5l0EjzeO/VU00X
bkvE2vKB3M6EaTJ5GLzkUCX+WwsnPMxQ5wVY/k2/oKaFGl+FmOlgsVQ9PGWsltz0+22IRdjte8oZ
LejeZfyPr+KJGJB9Nh3ziLEGywOA6KeqzDiZ1OqorDAE+0bjaqVT8zCkwb9OWj6jsxktnMpg3Lbe
URXWrQ6aU1vhMA0rSlZlX59lj4M3SbOZ/hmMqmI4WghgoY5Rd8PhNw8GuU95z2eZQvnznkLBqAR7
AtOVBv+MbyxxXy7IAP3PdBQdXdOnVAQ/Dg4kqFOUWoZd+xxwqaSRtMPpap7Y3nedwu1mRNM6jWBE
90784+PIWzUki8eFWFGnEs3TAMUDJiejo2qVec3dy8w9igvJPNf8rennFIlL4s97xeN1ZEYe8HRx
wU9jmwHQnJ0MSTNQOMc3C9QGfxYvGjWxLksrEkVx7HoSWyLnzWmD9zDK71OY7fD/nIWKdnFaXmYf
j2Y+O3CGayyYnd2/uBE29rC2vA2T6wyIFcuFz2fymxtTxTbFjTle4tJ13h47l4L23qb/ubSuKoup
ojfZfbDPZpwi9h4z0WNtVgSo6/HBdBQMrOXamETuC6W6+1LIm1bZtaMPAOYIAkDvgRYrGIztDV6U
jc77gE6qhs5Aj27oJnaPWazvY+f85pjPI321qWTEFoOo4XD3ZzuU2Jn7LtxQ5LFemrriqnquSsmu
uSQ3g5jWYkv+cbuPNmcu6w7MQYmGq1eDM0ldAxcY/T1lQed4ttd5MiIpq1dck5shqN/HJD/nY5Ds
h5ryxu5f3rNxLMu4+DdxkvMUg41K8LoU5aVDL/UZWMx5sopjOBRa1l9uaB5qM91KmR/oZwcGYnX0
OOU21AIqwgsfhdfAmmVgewNdxRmZEh+wI9YD4SC9ykr+77JYGhe86VeXuO2bPLnOqFQyNT4DF8Lp
gvvm6diKfBm0hTel1J2T+nNhoDcgG5PHtbJXi4EmrUuP9fIc2YSh6SRM03JNo+m3Jmr+hlT6akW8
8L4Hk0VYP0Stzh1xsNldpHsOLCoAJILFz2gxH+Nu8bAkUEniweqqJ+R/Gzc2LH3AgR2YYYdRQzA3
GxAqj9pp9pWfXzw1/2ZEy5hqGgwiAs7T1JwFqfvGCu7rdDswEZZTdF0+y6iSlzFS26l91YrOLbyV
QMYes5meli66F/MEbsWCvrecT7LcAhIwMDXAS0p4sr/LqRp3TVT+pmHOW0jtbsdUlGKoLvlxFoMm
q2RYA4FJ/mBNPZfK2foc9JdLvRUZG9tiTEXlCs3ie3Px/pPQVBmCNp493Z67yXjHJbL1a0LHGluR
TcOlMaPa9M2JitMdQcM3uCIHywxxJpBtJKVZtoA+8bxCU3euywM5FQTFOZPlhrkfBvkvrRrmwCgK
kf2US1wPMSh+PpookvumFfiJSRSlxAWHyT+PybjjDftb9Irtn5tNTnmw55uU52G4W4F6wLfEg9Ln
FpGwJaGNWtkYDXOEyXmOjOjJCDR4Hi17buwWQ9bSB3oUmkgmkmlDNGk8qsCjcJltOiJovNz7yS4+
C5O1y6uMG+6Wtw7uwiaf6vgCsTsmoK/3sy9x6ATzvFG59TRVxXUA7zrQbeICvxRkDtcIo9AKBDwf
DFhWFgPU9Q0WRBx4a4fe9A2Vre6hd2h7ry0chDgnP60pfGjNCOm7LMzHCLAK1io6Qwrg/5zcb6Br
6ZIwi3Dj+PVrARbLhCncvvaI0D4/LZEs0kvDQ5PKdVgO8R8sDFhWcSpEuCNWrvC4+7Ngu8vS0IKq
q5znscD2PPpQgYt3j7IG6pa53wDXwA7E0HyDAs84zGaYUqpbar6MIb0U47Cl8+2eoDvxmhDXSG+R
wspVIh6K7Ltq6HvPyNabWXJIkvIrm6wnhQMCyzxz8EUEr/1FthieVc7gjsXx1ak76J7+pfImtDaM
DKxFySR3fGD7VPyrOcq3dvFBOgGdmaZh/vMHLcVlHn8gA64K80UaLWCk3zluNpMTvmqKXLhoX604
5HBSI1CqNxaRPVkG4vvugx1AkEWFYvwRrcqppoXe3+aMZFOeyNrmKh9ebIL8y9UrqIAM4hdxgmEJ
M7wNo3suC6iNqh92YfMMLQpKr4quRaTvOCKZ+5e4kgmCjL39ImvJ9N45LJ8IzrlTxlvmQv1053nX
sPUxfuBSydc5xPhuRrA6ETautcCPvU4qb6GEoxqgZuwy33gjpXnr8EFxPyfX7F7CxFjYCaxMhs+P
iqSAIOXzcdsNDonis4mbv1ZAxLMyQCKCeT5JKB/nICiZXypvr0P62gWNuJjR88DYoY0/6Mg8hQ11
CT2lymX9SqQWASE4AEaCSuw++qN3cQvQjvkc53t7rj9T09Ovs6bt2zPJnHGCzoCzoDWLGJyLbsSG
Re9QCOb3de33a3bzHyDGnzUTaxKx9i11BbUpNOg1iTpjQr85RfamW69ZiWRCbW87va1c4yEhtqiB
Q6HmIl6Pfrg2Whv9L2SZVE2yZz/dlFm1az3P3IuQRZaUnN3V1c4NKw6tfGFeaVdgy+s/gbK+wKRu
RyUpOpKPSTgERNKnVZP1e7cY9jjE13BuGNiRqBP9q02mJQai1yTV3e4whhhck8NLQDetH1mnohiP
DbxDHgUmVQOX2XR+YKq+1rTcNvw3Mpymjeg/UIn3VUUzjvDVS5SNDy63gKChF2dJu4eXIgwP3bJR
GTj/tHGO/OGoCTDySCZw3xyZfon53dRY3HrBzarc4SRaKcotIo3YqD6Vk/4txuSXwMOKsmcKZst0
WQir9yBb3j46OklGJbcaM6wXN7BkzFOaM2DonS8vXmCRkSaTlhEzhIyab8sqJITdEFJgy93OWXZr
zIlxPSXkDWp+l0KhgI5jHSluHOn66X0MdkBszOSrEaAkDc78UxGdyR6cG1f9KNfYdRoXeUoAqx2o
pC5ajtXTpa3GWxWaR5ccrIZAsM6Yw7P4Xrhj0TXQutuU8++YZ3eLBSjq0reBt2MV+MlV9eKLcqxw
1bIc5jW8smTCQ0+7UMpHU393gLaWfAUXHS69mWPmSzXKC+s9X7LUEawQcIUd2zbWtkMPiMblr6t7
9748+kiyj4Rq6AHHk0Gh2bqorFebcp15Uui04AeYhVuxOWxtP6a2pG62nS1erdw+zHPHmkWFiFnQ
vlHo6asSM21+/aOLV2/RgZH+pnXPg7DylmElYuhT0ia/FV/ahviwtQqC7EU15PEAe6AB8LP4bkNt
GvOfVcdkWdf275DzAJUFZlFE3ZfExdLeL/S+XnN1xanoUQkS+Wf85eTaEcI57wS6w5VAtoOBTbY2
mIZOvfWVEoJd+KQq079tQEkrAyy3tQFYU5zidyR4g904y1PM1Hlkshx6MdMUWb1a5COhQDq++dEa
3rZT4td2ol+XesMjVMqLP5JcLzWK7LLAA5gnXj5sdNA9JNSgGPV4IMxL88/Q7IusPlFiL7Yg6jpz
6fNyv3OflEaB79mPHDR53ier44g8aFAvGJeXL2OyHpn3MfcAfZ+Ae5IzBxdGvwkNAcHs/o0zSIXL
dYKb2h7A1ZG+O95W8eMbwx9ZBft6qb3Pa6B0HOx08qdP2m3KeKZV4VaEznXMpjfLlRus26dFNZWk
isyu5UoR8gG3Jj1T3P0LR7JfppwAGl4RYy8TCeulYBFWDj527coHnavHWXivoNr2UYuyNzrFO7EU
vjR3zriFFu8T+T/k3wtT8XPI0TGAd0yGGYQKLeFmjh116DjYxO2HPzjZTnQFzjV2qWHIcNkkprER
kfs16QkYVDjAZE5vwVTcQua9Q0vLp8m7EuRm81IGGQcX4R2Sbtgzt3QZiuLTsum/0ZP5oqndzfhC
d75D/A5v65YGQQmEjz/XwTeBGYuWFtavMX95C3E599thHzXlvHeQNEiINHyZw8BRCIbfpC+JIzCX
uPPPcmxE7roGbFxyrAA7N49YOe7UJP64hlwHcf4jDH3jsmg32Q9FHe+OG2zLKH/Vugt3ehyaoxF1
90RH92liwqIH+hcLCOiGPAUNLcnNCFScW/pH75JqSkBGDfXi5hxvJCoOPjG3ldsZ35QDcdly0URm
jRuwZ9IPmaMtnI1om2dIP7StiPGgM/Vn8MBlxhU1LcY/IfXB7qqjVecu+Mc5hEMY78KFPtFU/VJ/
Tqcr7CuYORR1tkX1Fes0W7XTxK7ZfVth8NgwD1mFBT20KfxSHE+0R2nMz36mXugIaNcjkUmjRYC2
+hYzamg8eQxtluMjYqrzh2jxNrQ0i1kAm7jAoV4M6o+7EKDSYCSNHoH/NM6W2VyVPT4vr33kJH90
6N7DwNkOXswuQprOlYBSUi2Rlb6NFOhhTKK3Dos/pjd9DTF3BDt+tMhW4VBimGxRL33wLQCLE3qF
kPYnbPafpQ12eb3qiN6wgcuDle6Xi9RygSm5Eu+a0P1j0DFT2iQzo4BXlPvUfpC8lnVIhwaGgWs4
+CD02DsgY0+vqmHZoUw2wDIDLbauzjbGbBJd8Z2QzVmy79p5i1zIA4aBLQBVTxWnhd0fX93K6TFh
8r+pieDm9imXkuoYtMFvOKHmdDwcLi11nWs9hHHxMpr1HyP39k6X81i77JjBuDfDkeq49i2zsyPD
6nrt2YV9GbH/QREmRz5BOOBqj75f56AFqw53ZJAam9Rrnqyie+V+9FRD4jNzQCbxYsDnNfGYZKT/
i8bxti9ykDeOMcL9Y8BW8whTPx1glNLUstfGyXCDM5V13cHU9T3zVHbzEP4jG6skJZVroQhOQAIk
ECvqVQpba6kbjnpwHk1kX8gf+8CIOsLG9LWul2UyJ5jm000dp/0VGfqlzCi+lAXvghXIPdbXPRDX
c2VZX+boX02zRK1r0VFqmwzwqJ89PlVF2nox7jgUXrXvXPpZpDsL/lqCpxR97y4o7cHFAqI2Kr9C
vzh7bcT9vSyfWiTCYFYw6Fu2TrxTkfjX+eLfcvSsnfAqDNyAYQ3ZzVIns+z/Wg0o/xKxfnAURWb6
IPLSPxppzdOT/fVb6qmjjMhlLnhl6g1MqB9b239kbPowOoY7aJm/wsm/rBBcP28jBhvUecNmIMit
chg8LBhy1fpsNMuijsfqFzIhiWCIo9AyxOtytBpz78FdLESgvUjKuNtSexs/5CpfkrDo7OQhl3Kn
puqImD+sKMOhqTEF2ZtMFlN1IU7ohMCRl3oxiryx5608G+vlqDnJty0TQpG2L72LedHpX82wudHL
e1ge4E4KpFGOku7AIkUJqS1cvUkkr0nTT+AjzGATNM3H0NU/ys7+Dh1BBNODUmV2F7n4gIwxji+Z
3V4AMJIsozcGgRQDHPfeqOe8Xgr3r2VyPk50/A2Iih+tDt5zj6G2OWncKgE4cD64Hh2FAb8CaIgy
UrKUrm06ZlfONDNVkc+Wlz/7XYCtWXmPnYkdt29G2EmYPCUW+LXDQlwMtCGX090Hfhi5GWa+6GRP
2Zn1GPa3HT458O/WrtOWrGDyuUMRyykg2YRGsveaGcdJcpXlcJ8jrtKhUO+dM1CpwkwJhEn9hqP2
hQjTLa/Gc9LjpfGcCekaL3LtsMCF09GotcKDi0UsizivOJHx1kANWsVe+4kvHwz+4GAgHfZiaVhp
g0vFKSOEirCcGw2Gu2VCDjZr//Cs4MKhIJBZwJzCgynMjkiafUc/f08lMcDJramLDtPb2PvUu2M3
zIznFCOsU5gAISzKTLv1lNuPPRYoFVnjtmh8qB4m/1rZk26iFZ0RX4U7b2BCsMQj7W3KjX4T++IV
G0gIfY0TbdjL7kzxZHcIxHS2pPs9wcscPCTejtBVzcs5djgXk/bVTRloDm0KCFWNj4jj72VPlYaV
4RIbs4YBv3D2RVh+aMBOkYe0EcD5h+azBme+noaIMQVzOhSNB3vwv+Rc3rB0AS7y7Zflt2pwmK5S
V+N/DmmzsBmqJQ9tIFEPs8XXcfL5HFYD9s+VM0yHKbKOWFyqVazBaczVDdt7QIOa3MRzem+s6LpY
44QfXZsGJZqDAjGbszItiqvcKTvUQCZwEHBqLxZfMD/SWdf1iwlgiKWT+gTqHAq+P8sUP7xXx2w0
7suIooGToTESyInRpQExtE44GLdJcBfLPtB/ymJ8Mrv55k2ThOQHBSEp3kxCxtAsblYlH8YpooKC
xaEQ6UKNJb3N+YExlHxmjz8QDaehPfv0sX6Z8bBDeL0TQcX8E1/MMYAHQ0EXg5ORXoNFllsutogh
567J7wViY8EavazVYU14TwzfQ69ODp4z4lXbaXE2TtmPHSTbXs6bKC3uhk9+L4fCj5T4KaMMw4Hy
X9MECVwvXwkJvmc9E/nxUwSKEAKN1MZBzdXRdpudz5Ei983j0OZA83LCkyyVgp2rEi6rX3UvKvfF
bYOPrtK/yxrZIQkuKisj3kuLicmuW5opGLn5NoiWiBuxVOIayOhx1O5hqDDlqxFvlPCfTDf8Dofy
uW7Utylspu88T3YpD7kzOGtf5inwCNAOfd3Tj9UHjA/gByU6B5skrjy+CE6k4+2ejq2WoAVpjLuH
zM9MFqzickoYKt0wmW67XZnnx8rk8JR0wAB0Ez4s104nDsut0ubF7BiBLx1UwgpwKZGXJdfMLpNS
4hTDGYAg8Gj6+jHLuCgq68y7xoISq01sw+hsbLEjxkiMBZ0gKrx/zggldPknQZLuQiP4N8dco101
HKUObhHfcDmyV2CXefba4JSH0VtFuL7obFxf0EJG8wFJ4zQ56VFkTOVIEJhMuNAyDss/c5hY9RO2
EU/t5UD0uJmPBf5h3+5eA0e+jSwYnLFf+pKDcMaRMNTcV6Xx1i+aRF9+q/nLKIj8+IohjL5VXXJL
mG7MqfdDLzb/3oMoZUjrDbFwZT5N3rSLkciAdfDbYL6X5kjZGXlLnCCEpiO2dqB2BXM3NfSXmYNS
GjFywAzT8HjMyJFWQeINCcuUHqfq+tzE5aOu/avrzYB77ePSD7u8jggh+7Szr1lnAstcNkWXXyu9
4g0CY5pbF6i5l5QaL7DkybbihcI7TvCuS+xrP2TPJcnDFeBR6j5b/VyI8GG5CQVjv9MeBQWmu2Gk
81mACxtZGdii3orQX5kVE80h1feApt0oDt9hh9DmET61fv8Y8B8ASf481kvSDZbnSi8PUhQpkqS0
BIQyvkYgWZbbSFGPP3Mxfrece/3lMa+7VwRpWhQAxFRtycE6uVScnBAhfpzEInHl53vPyz7iirlM
ZJ+bYaAbzL33LVY53d1rKDE4d7cG5Qk92cYy67ZBos+Gz+8YyXKnKarBa+VtmQYRiDSDUzjVEiNu
/ZTa7IUm1wbPghTgUj8NW77HRD/XlIIjTH01rf2GiIbMzmI/De2zRWwVFEf8VCJVsabyUBQAL6rq
Cd8eqFgDdDZyjemflwN0UZunqR0vdUNLgtDASojHribo+lkzvsTZ8NUk2MY91ypObhz8f6z4N5FU
9G26RVLeFlcMl44EJOcEPovSejArbuJDp6dTlVncbPm5JFuvcoDGWeIyGcPZbLs3qYd9EEMzZQeg
K4Xv2k3dY8EPvTzIdquesjlhr5z/9na2k0Jh59Hd+/LDxrx+bmfmqLiMCkjokhqwD0EVfmlNtCrE
XhgUOXcNaIkrcl+7/3OXqs2IQzvqw47VdVT6p7PsbeY078Kix9qom/IhVmnE5aQYjrn0vqdGIwsM
FBa73XnAoqaN/oHz5qmpOcC4c/mGoWLfLDi1or2xxpGKGEiro/FCWe6rB+nGV9fQWG4a4LMGoaUt
aIqRg1o7cN6Jf7B9sX21V+n6H3NsgMmpy/Xsq39d6jNda4E8+dOhFVynlttvXBjrwg5OwhEHETEV
1eVO6PG5iSWL9MidclpcE5YhL40OtnZH/myuBBdeqreZu9X3Iic0WOC3cVX5PI/RqenKj1J3H0Xd
GKsx6oD8WbZgGN0W13aOUhDbDuPFTj3GVvnMAA4NYfjwXPOeBrgAIdM/RGN+i1v/pQPAwiVd4Lzg
Xepd/dwUamk6a34z6eyTgHxciHtTOr6/LwDjJvRmbkyysbuwNR9NCmnFjOMYww0yvlHeG5fzDcA5
7ORlDt2+PdCsE29mx+FGnLvBRniIolWWjKRHQchZYUwOeaTTAHbbMNv7rikOnE0pHOQwU1e3Hq8U
FS7Nw5TSpTeaG4JMgPzsTzFll8gG0eJU+AzGFuXIR92Yg+EFr6P7aFe2YPRTcf5t51OMI5nomzoL
jwGpNsQtxBWawd/sJONihSN+tuJsDRb428e62XXhB/FQfCNMZEqneOhN9+Ky9YwMagOZ8l3ON7dh
bFiVFE/2nMXwzMHbj55qFoRm9l8oMz36Neb9iZWW+SEljM6pN8We6fNniG+M+oy9ObCNpgPHVIr1
sF/Z7YaeyUuXttt+xs0sWUM6oFnQCMAJAVkr8KuYINdN8AGOQ5R2MNt8Z1esS8Vc39qZm0wwxr9a
Gy9VkF60bRaoWxgBmD2E5kijZAZwUMCcIhk2FA5MI47oI+8MtrvaWiV+BL/FEHsTzWLImUEoShPo
O4xwKaYtTdIREQEWTdbifCa9N30VDt45I1nMHPxIK8uCyATny2jEfeBtpmbhNbAi9RAbtb/yRXdV
8J2IMLndzocW5CYC6jE94AwCMsd5ctmVlBuSc8jefM//W0iuxxxp+zSpYHvw7VSjD9h+uJdJd3Pd
ApNAPZ1toXddN1GujNfPjbZJq+hqK2F22H1DatNm3mnMUXQh4X3NpgWM1TG6jDWeN/n/KWSwWbAq
RzyXdfrsDwNav4vC5mgSIV0+01oJHfX/BdTOzctgm+96wKHnjKxbfeMWZ7S6ByNVP6LlUhwrxDth
AmyP0dgyae0aQVVPPRAnTQFurb2IoJaa9Lh4BKI7i8Gw8eyGK1b0bsbFzXOiU53b33gZMFJ0BIQd
U6nToOt2T5R0Y0ofzRx66jWhoJz+6BaoEqRE0sd56+1VQW0minu5LUCF3UfTDq4O4QEEMFxY+zJr
FiBGlO/6gusFIZxnm2WvccWr05pfDE4IkqRWtbVtFg3mqM9xJgJSnBZD+hFeKkamQ1vCm5/BMEi0
t5KEey23kaC6Ftr/VkfVa1x7t6ys72QhXd4/fKJT0p6c3Htq+A16s2INnQ4er0pKOUTn4z2iiSiY
YGwosbVHsRlkhmhoHpfJYeuIPY6DB0nyWg3jDXrdIzDhxdFaEk8gJpJTWq6IHicWEFJKiEqcuXgq
bEUICTsh+Qh4SBjjqDwv3jq23E2JsOAZ/s6U7saI9TOnlR9EwW+ERd78YonJZQje0yjfTUK0aw+A
NNB+cJB1F+xyI/5WZrEUR5QMp9UXpv9zBIiFsKX3MCTOtiKTm7doG1Frn23s7HmYXJw0I+Q3vgW6
PLrciImwUg9iMkuoadexeSF60/+ZrSpnbCG/pS7fQ1s8eMP8kfMX5I6VbulZpXouAOfLaS0a5YOD
bjgydmpS5w5FbF+FDphrA3fSdMGpxmwe82fZwtj2ha6Jn3MehTZS8upVWcCx3xEuE5/xzJBsHWfd
C7/POZ+zpz5r3uhxPfn1RPENa7G08h8o3uzE3smu1bnq6zs0EUC2QX5MmLg8+g5umXqSLkd0uHeC
39tsKonyz7iQYFbOe5DusZgfaq84T93MFbapEKmRPBEInR179oeNsTLNjbd5Bj46jktjVBGPZzmn
H6IN263dR89REB8bb3wMPeexs6dz2JHAMiRKaKmpQBwNqi6kieEkGK6Fmx6rrqdMdKD2eizJuplC
KPjaErfQ4hKcwCwRtDYocMSNtHzpxSZzdHRMEu9iO92uiovHJiCPLnrzbziPB1m5n7ZkGl213OMx
PDzHY/IuqMytBQO0amhf3EEig+bO12CaR4NqdHv0/1lldzVa/2cw833q1pepbKl+YZrPgOCuwUWt
HTBvD0EVmBzH6pvLuJ8Hl0agPI2IECvzODb+ThS12JX9xJQ8H7PLgB+6196zSrrLrLmFTmX+sPAz
lVsd5zI/eGkMZdZONgu61EjEs2dQZmH1HuXirN8qdBF/MUnj/nsReftDnqhaR5b3U0qMDCVQEcA9
Oy90bxXNWtJHfYpsD3ZP+ONkw79ScOto5PCac+SSuenvYcwk20xyD46T+G/lDyzx/ZNXUcuS4mDs
IBHhuA4Obe9ciojTcuEsGEL1NZQRyWOGS2X/iLT3t7JDY53q6qsYsVta9AgpT6Wv9VBxQ2NCSC0m
n5Sr0NQqsR1yP4Wdgqju9ovuGZTvseMdXZfhU+CoA5bycJlQPg18iFr0B8fuTrUMjQ1VS1hHbECT
Vf1BNuy1J5UC6q+CaGfOBwFpYUlNbrRJpnAtAVwULdumbJP3InMesia2QSRUUIWM4uzycROEPHu1
RyZtCr7l3O7tCqKTmrioRoA2a6t+dDms4slJsZI3LGZKvpdxoJ5jUf3tQvfBH9rPtnJuIkdxygE0
7cpu+v+DcRXOknaKP+ZW/7Tkmgy/Pw6y/6Ts8Gg105WNYMNysk/5BNs8A9CAz/1aQk1yAD5/2IV/
z4eMPGLeAQYTP2FM11wwnMuYEVOub04OJbVyr7Pr/LUMGLth3J69pSY2L/9i/yflVJWHLucITaPX
2bJ8pmdl/aZsOrEpetoJgiNj4f94YgagpN1PaSJaw0TaDSXFHcBI7/byRyROyyn91xDeIQ8LvFAP
0bDN6uFtlovzvx5P+EnX1ti/Jn57nDGlR3mJn2Rc1wkVJ1g6OAHlLKW9Pw9bMSXPIA3tVY3SimaK
VBrhLvelv5SAB+upBsFk8nL3yOVV+TgO3dPyB4BtveDlooYAxyXjyE3B4hoGetsl3iHqu+dZqpMv
oy0zmXATtZBLk8jiDBXT4YftiqGNNt7tdAL1CmEay4ATLQNPchX45vYK55ZTNNCYXAzgBCzRzHr1
wl4BJtFRPn6tGKc1tkLb2jleUTpbHRhmSiHeVIVbw51g9CcWtWluZsV7RRLKeKcxIXH/YEHKc4y6
aZ6Co4GbbThbFs+4fLFavw1vRAW5t/Zh5BeUx2WJqpCCTJncOt9cdAN86HF0Bum4XHupsFV/U6wz
Np9nmLgGDLnBq56bMnbyi4+FBZekimdt8oLR90Yyv67oHmOk7hPndtJGRmxsjs+Eo0/bcUN2BxmL
hV+neGhmkW5MWuMysuGqrB7CQchyUzdcZDeGkeM/0T453U3Yj0l30rFnxl9aVJm/YDlcBgepmlr5
FGZ8iH875UFRJt2xxJbDsDCojE8rtZiHZIFos8myIWmvagrwrzox9zVG707iX8Jg1K+wdh3nx4ms
1P1yzaiaziJ0Q7L7VV/4tAApGH/UrNmLlVE36bi2sGpi5x1GkYI2SQdSNAPzyxeqvVz2DqvHwKQG
6fsnAPi+QTGeZwaHRKjeQsGvczVNwGk7frskNkfMA/DDx0NhlTzRXMeD5jEMtR3+CYoa2hdqUIeh
tmJIXdOli/UNPw+TSJ4QqmIy5Ie6YmUq0oJsamH0mv0U9E66glFBK3taGHCptr6HMPivjAo5bjzP
dqxdrypO2JLIo/PcElguELcbSdivzsCc7icrDugzLlWBSInFIf3plZHjaZCiw4AIVMLX8pqmBh+R
l0WmgYoMWwwGWeMGSJ9Z2776ZuMO17oyRnlhQhrzaPc6tea1G/BbLmjc1gj/NKrhyfiaAoaneq01
zfU/MQeQ1cCbGNXK18m2jdsGNk3Ad9FXpCwagyUkzbKlazdPDbLPkwti4V5lpMh+Kij0jJPVZC1e
KOmas0V4zlMFO8KIH6ZNF5hgbv4TYYiNY63S5WHb+wGgMrhIjClJI4zNqEBXGC5/ZQx+vaZTYD0Z
SIyM3fLBM36E3VvupcYEUg3P8C79qVomyzYhWUdQ7P46d4UrCEVMvtl/9B3r+3vbOB7BqCY1KFlt
FB8QUbfRHAyxySyHGp61bjjbEWAR5Wzyqybk4g2emrISL95ktc3THPSyHrEUemNzJQtrqFezBHJz
4B0egSEriDQhjkkmjqO7yW0+anBcucUBniNU5M/+yh7qGZcmGa2CBToogaIMdMHoSn7GBJFnQtbR
EN5IiBf1W5uXFp6D1qon/R9J57EbOZJF0S8iQB/kVmmYVkp5qTaEpFLRBl3Qf/2c6FkMetDoMsok
I56599wnkYR28OX2Q9dTSRIGh8xnNa1c091Ss1Z/8o6xw/e8DoqoBZubc9p7djXYC6tl5Gc/CZa2
4M1KG5l/UNBb0w3pehvHJwp1PKVJKhTLsam3S4NfMiNgVXeDFychtLjeZb85Z0VXhXuRheb4vHiO
TevMabW43S4OYjmj02BenhL5gDqjYPCbkTR+HCbIpQMtS4t1ngkyv3wAnmiqAq5al8Q1e/65CsfX
IZ7d/rGomJ05VFvkIJLk18+2G+KsqV2SFjNjxLt2l6erZN7ej4zFClIfzcImc82xgYpsUW6k2onJ
WZNAGPbQ/43bEsEymLO2SCV2QMWG9w2pozM9Tvbiaa4yYrqAibllOMyGoWtVxkcwW0McxaTY6298
qpy5OOUGPwvpJ009QqriCNFMGhBbyvBuvQiTBj0c6lpIdbZS6j01wbnh3AWLKX5k4psTRoXEc8jP
SsxcZXt6Ok5+0nGrCaiL2S4x44tQgvNAFDJa3UQMTe5klnFUpYVNZBcMLYxySHpMjQ7MK1Kl9Da7
bxk25oFAbu0tGGL71HXVT19McXXrzVGgKLNNd0ZCKz1c0+GGQ6evXprcW6on4q6KpT3WqmkZPi+a
MrW4pmIMk4RV9VAxwQEsOLeD8M89JlpMvkFgBZie4tBluXpnKX/1O8IWAreH61mbUCPR7+UMQgx3
gH+679wi1X2plelcanrEBp+D09l+LLFSg7QkTIZF/GLtXIthu+A8yEHFAzkc+4gVHrt33xnjmH2w
waRYT6LzWTzitzKhqsxlmpAm2PbFMkaK9pTrcTVrt/fu4IU71Lgt14rePOYCN/md1dmGB/KySVUg
t31imSZKr3aB73JoiMb1ln2xxMJr7ieRlDTXo/S8pNnMg7k07bZF2TAtkZFN4fA7Y2kQzOuxl+XL
sznPKHHOzugDo74Zad2V7Tl2RFJ3e1UyALoWnYk9J1IkU3n/YIuZnnVGQzZlgKYDw3PltbW8wCMY
ZgZYtO9tmQXWbrX8qmI8n0Kc0cm4dlIm7a1t4wUO+D7EXlaN6NZ8eP4oJKeBmRzFwdrzd6YEbOil
hsCBKQThNDe/DYDG4h5j+hw8zUaD0hV8DiUEmxNjGmInsjw3paO2kdeO2eNIWg7v3Krto6OFfVSO
SeygrsuFMoohsjnbE4aAYR5QvEO4Qlp7x8o7zTEQIFxe6u1oqy79l7pTkjIAUVnDOEsmmK4Yo1Wt
tMUGA2tiDExgxkyxgetqh6VQp2bAfDu2n0VyU0NZofSsbbOZyq3fGnXloXcsecQLg/QVyPbjRPoq
KgoJ2zakIHAjWRPqkxEh2prNPdCpLNvBLVc0CWTNAg3PQ8uZv+Y+7YbvAo6oTkvxqb/gAWRrDyJf
LGmuPqSok/UXN1Ssc5dUOhtBhDCAtTrQKEySDato/JH/TDtQ1VFMC1blreND/ag5warGeJ/rigQZ
piVlDYM+bLBdhQbYamtfKnzYpzFZvQ7zhQHXeW2TxPuxQkJydmAcAoBdLnkhsx8kUBx4vpsqu2Wm
J8133AoLJkg29qv9lNqVs4ijinOIGRjVrKEjWnjGeD1HBn7FJuqGviZenoKv5yj2xlrUD8gq0/gP
BwkIH4IUSxV+O+wHMQ2JJfvtemPsMXjyinvr2Wf70QV/sSHErMQgspI1g9K4jGFclSJs0resGQZg
SpXvBxNZin5iTugxDDdXKXbdRWFca4eyyx7bOM3W795v3WCNMB1ZrsDkZeEm38JYTllT2HHjuA/o
1LNy3FHB1UhSQZrbxM6m6TQwIVCAGokHb2KsDIOnEEZ3DLn6g5mw/TKO8Sxr5Bzp2PbxvwzBgLDv
Rg5D4G9MyJyUmXgQT/umHXonOyZd44nxQD3gGObGhVzeX6uMLcq2b2EglUfMsUrcbGi842drtoI8
2yJLpjfDhElHkrA9jancOUoIFPNhOwavcQXE9E+euQk3Eu65hPjfRgrQQozF65qLG2zPEPyEk5UU
CA1DRqrUXtBQ2RnjDuIkIx21dRkvy/g/K5Bf50I+eNgs6/e8s3rLZX6h576bbLEEoWuC8iIFj7UW
g0HpgSskCTf8g+UzksIl4IBAMWYQExZOrAnpbQbTnJ9neKGc/k1cxfkzQU+zaFhaL4NChGt5rah3
tfDk+JdyK8k+pJVX6/eAVQhBXy1CnjMmbYmjLiC809ghtjM3hAm7LUAXdVzKmIDOPCBTk8Uxgy6S
h23CwZZPA1+h7QOTZFnO+H/NvUSCK4X7gxzZq+Rws+jmBAI6M3XtL0pWW/6LOyBXMMl50Wck1YkZ
Y18bMDKymGQx2yPYmvhOCiei4HTH33xEEzQy1OaT+lydVu0dRKOgz4l5tD49dhYdPVkbhmxRZhzr
7pthCTq+jRV7BQLqFGQKzJ8Bi2HA6RUWDVbVEi4DJNihbmR8z3fdluWGhO+YZZU/L7L6zZk2Ap+g
lGBGNNqmg/R3zWa7YaiyhBa95Ywsk7di4bNEM4kjOMjI+e3sVZ4WuQb9KXCAct1cOCf4kBKJCOg+
NRawMpOzmljSc7r0pae7qxuvPVoo6+E/ujbFGb5Xwx7t0+C3jfaozy6DcXAwsoK0k/aV1F4if8Em
YZc9j82WT2Lyv7hfEkKFzUW6w7VcfRe7UVwV+lvO3XjJRgBOOXQ0VAt0Iwq8XAkGL4uT5tdXRoy9
drB06p4rqzphQ4ZHDj9SFizagphlYd3eNZmqSouCjDLGP8+gddr8bBc8kYjXHTah+K8r1FPfSQD7
hywkN/Xbbz7eacTLwAy1OKVJsoK0cfFVwkVgc97HA0+pTWew56fhNeCVJwTX3/FXM4v7si0aJzjU
Iw7T1wDbOQbOtg8s589S+CY1mRK5BcFzzu2UuUs1cbhbDbbZTa7i5SGBqZMq0Gkdgm7CGVEqkXyf
EgkXBCGDj4PsQJ+3dwFKCJ1nboNMfp1oNFf6dkh2YQ1zakkMj1QHQs0YvygEw8ulqsnmghGhYkSR
qL+rqn8EFBKQE2Ex5+cJZ06ahGfXz/M0WpQbLL9NIDTtgTctDw9F1uQB6uNkzov65Memb1591QF5
2jBbnHIgY2x2ZXwnlRyNv1iuTQ7AOs1dwnPoVmrQKzERETi28xyN8t1Yp5ODzNrhj8fkAH3xHvQ5
JaCf0qPe8mSMq8eUQdX8hTNetzbx5JtEJYqsXhdKexJHg28CJcb+kf1H0xK3KhdZbpMuQ5t4xxdR
5DO7qrIK/462HLBKsVSxJdzikTHPreEqcYSergzJbzO1mfsxj6AnFqzp47R8ojuNg9fCW3uBIqEx
fenzsSet/0Di7yw+lypTCxAXqvzO/eTEjOEM0JM5/sDwSSYqBOAYshTxnBE07Z0gsHH+KfyC9vRK
IM/aIOddRDj9cvYQkgZFME9+yinOKKgCLy5E80zYQ+r+HWO3LUnQMEYa8iAJTPMhVCIYDciQQUJe
e2W6TWcy1UeCD/+o8EatSQH9ou3bYP8Z86yoggRF1ACioDedVVFsGIrLE6UYSdh3wivNnIGe588y
3fTWIrmzU2G2CNVKM5na55yeteDj3LMfIwckCIlCjxEXJw4D79fOHrIJeLoHJP/DcFnwT5jBy75N
otqwyvrBjfO8eey6cmmj1EwVNJZ6hEdFhebWoLAXdv9X2XQKK8mM/Bk3X4E3sf1puWzze+zYjUkV
WLfWcnNtP2d5wFRPdaRtkraBQqZEtULYq924ySObE9/7ZyT9kAlynAL6KvRd1TS1u9py/bnZJj0O
EAZbypBkhbOuZt29NRtuChyQU4mYWw6lmZ77JLVTDLwpbk0y/6YXv6Cj3aChLKoIsiL5K+sqhnAz
ZzV1JhOnJrs4oXCco1el+FMJFDKGTU46BsUBYxQI/zOjGnwAZfa37KBSNoQzOMQpV+XVsqVzWlgL
XzHCw8P2C+pxp/DLC9Wgf2szvPtW3KX6a/Vqpp1951+F24OlXgXxsnfO3FW3QcJgbRJaBLwyuPLa
oMRBgssN4EXvlvM+s2ayBFtveXDdytEDQYaDyoXaYvqxOip9r29TBh0PbZOSUCHsma+hP/UxPgI6
pnVb1DURuI3bO6Qoc6gck9Iu/6Velu6dEFZsF/f9vT/FvG20Ae2PYmYfjTT2X6ViqQ1LVrAisrGg
lzuzDcL78j8LVyX9x9G35pNspf+tJvreOmGrQHuSboHaoC8fMvPSAQy9BlbdfdkYC5j8lOMY8zLY
uPnYBTMznphahGkNCLXL1OfEdOtlZZq3AxtUHmlKW4juQ95vkRaWjy7iNZia+HcimZevdbfEe8+b
+6MD5hrWkkTFyqL9IVU0nkQCpQfkQGx9Text5GSbF5fDhYFW6ewprOddlq/9tckVhtslYK+VtuoN
qJVzc1vUO/Fo5RsEVDiTRqMhgdbtYFbBetEz4V9jlTJa1nFGJCqJSRBzYjzxy1zmBToEobimBaID
0/3IJKoVMcELQmV3VCEYTNzhAWES9phf2r7G1x2yaOLgINJ11YmcCVInEPusjrF/Ov85Lgeq0Nqz
tyBUd24t6C1rbGefqInP6ZpipxLzn9QLnsaOViN16WNBBYvsnDnyEINDZLGK065+qQEfaLn1aHZX
TMOfdUmQVxlUR70PHdqSIGEPHiGkt5kSPCa+M4uLQ8zYcMhBj+DBAFrB18uapKiaB0EE9GD59JJB
T0O/XLKEBaUxwhPvSEIEEhAvj5mHIwwUa5DyMzQqcsdVl3yMjuIV6J/l/7XaFT8fy2FAg4PrY4Ez
tnJYri4WlTUjp5g7GElvRIvyZC6wHrrQiLzFBewzbfO4/ddVmANjUjeI/MBdV6wvbhZGOrndzgkK
c0nE85jY9OmESJhOJC0ufWrv+qI5cKo/W+xX4IEQo9Sz3Z52wrB35LHpqOvpapn1rejmbcFLspi/
2fqVSgRmYD/Il96mVrWz2+K1Yv+Finkh69iGa+kcvLCKYr5ZBnT72v6bxOgxLXNr12zdS9CRDVrG
9ZPzeCuz7l4MKCNaoN41iSna4GVawYGmlLZXDAsOdnx0zfukS2CC2DG9IACYu5tr4ltCircVfXlY
QNIDf9KQONt5hiJF/OGavxuEB9OAbbh8I5INos5iZd9qcVDzXdt/ptTb5V1wLMhoMm1ioObV5KUM
57+jEHLTK+/Kw3jN/IlAVPtimUQPrWvEOXhx5vBsG9a91mgmJTcJdJiz6PHP2CSf9wE+qWr138m8
/ewUycpgJeIF577zXi/ZwZ37qIcbLYc8Qu1KpeG9OGD468l+s5LqlfMXlHBL8MrygdH7GIfmbnQE
ykceZUZiqMyQNxswoGANTHCvrGTarMy+Btf+qIfiRYbBi/4PtTw3kAKaj4MRvtims3tgoszk54v4
jW0jv8jmPBjAjyWUkYTdIjp+0MfZznfMuyZEsCCGp7X4yg37BJcyauT8l4HiAYLf41C/roG56+V0
TqvsGLNyJlw7DrytHy/nmW3U7DsfoVZrWpW4GxMCrUKfCn80GN13n+YSXrG2njOr+emaCZGfp8Mt
Ln7DD+PzH8+pTbJdymZqPVQrKZ3kTJemJOcHxt3Ed2ZNf32U/w2xQ6WkeES16hRYqXvyLTwSPzFI
42zPDtKTiB7nr3opOfDGTdfOEYqvW4bn1AHKwNPYkMVjdR+j/tQ5gEDEgc6vmRdYrISL+NRnRCEW
+VuF7MBT8wNDvifT9O5DGexUa+y8hUhuBIzMXDZ93kR66e8A6jD94QEZ2RfhMCT3iajhXZuR96VM
1cqKE02KS8ZLpREMsMrRs4bXgCmx63xrMJDrhFu0z9uwy9ledvcJ5tvMqSHzI3Gs/prTug8L79GC
Bu9nAbLXfjvyqeX1N7Hu52TAX8Gmgcnexe/KTQdLqBXLKcmzKCXRQks1oTJemUPeDb4ROR7IuxqO
Odq1JgsifWDMHN9t8c9RCkexy6GCNp1nhcEEG4m2eOns9uqRoWOY3oFB1lYfzS2J2sw3l354WOCm
Opm/N0cLYHS15U091W393/OVwQhhm/Whf/YBOZwGmgCgJFuas5HTwY79TVdnLxaocnPmnMRcaGnn
K2+p/szzub1Qi8NzDY8i857ou48OxwL9AhLJ5VpZviYybtHZ0ytZO2QtW/w+R+a8hy4x/kxJuM0b
zEqcfeDNX2Ivx3pibgbyeC27OVl0SyELJ5BWwzeqwXOQWe8rdlH+kprUxJe90JfXR87LXUl+ENa8
E5/3XhgFgbyg1AMvYo+HvF6Ac5vZO7BilfRGfFXggp/82UFnYB0SkYC2xdPA79dzyJHZd/ZMG9Ah
YaPsDvV3soCM0F9vywLW1gjjnN2E+8NW9+gH3ysWlharS8PIn9/hxc/GR3dIn1szuFQJjHtW8pQP
d2MwsVqOo9XgtJnZugJhwXl0NKdwq/9/MOYnk4NE+c0e97liajGnzqZwaf9RUwQzHCK8awhH0CZU
G8d4g09wL9og0meaPrOKJoB0hZKVK5xigD89fBdi2nV0G0WwagLMp4z7bYlcsOT9tAewkxwf+rYy
6m9dPxQ99K2p6k6J5RxavJb6s3YcUI455MLJrp8s0WFAyc3IYrZ5N7g4oVsutaRFLGNnDWrNyXuR
JYuawb+OatmLFWJ0mw94ai13O2Yxt9/SpIe2H15zfpigXHae5NsyjKeADPXVkZEb2lcJHtsDbm+L
e4ZE24raIoOG7QXoXNHuDuA1jFxGFqHAuu6QMtswvgTkaUfTUp0r5W30C7cYC/bGlBldniY0JIsv
mLCH927jRFpBUBXqGkwx7ip839zK87gcp7E+ocN8M+zvmLpZdRYXKtakmkEOdkF/XE4aRlBP+H3b
kkUnp7XDQ9PNkkx2pFT82VTIHMIIQ6cy/PIIQLgb+WLJh7my8mE1c/UpWMN03De+e9a3S58Ner2P
34kxf48uHT1gZfiPy+KiR8qO7uJ+1F3yWOInXekmslGeVkGNglHgbCJ1zzvE5vqPTuLkg2XnwUKZ
yTgq/yzNMNK3yoxZwM7Vpa/1Sd7uvPSPUeZXm5dc07iZmm6130j/bPq5JysvCvJnNjx7n4ez8oYX
/Qmza7k67vpAvR+pyviT92TYShj5Kqif0iR80qZh/eiyQrpT5CBYIbl8otnr07TmhIdNfS+AZuif
LF2DbNOWLKBa61gSuOEW8x/kQbwuPZcas5gJYJYEbWpxJFXmGyayB1J/94XC2IiG3YTyaFQQn53l
ue8XHEPVtW0gJMaFtS+wq5gDFgMsdqw5hl0J3MdR5IgTkaZ9d7OHUJQq0gOfM4lxp5BgiTI81sH4
CNRnPyVEcQTwOhtv26JC1BVt7PoHM6Unx7xkre1W+4e8FAej2VzWnJDkujwtfPyGz0SYcmFiEocg
gjRijE5kEgRZGsJ76y/BxKBYfy9pP9Id8qnr385CWbOMmHu9NDzJZnxWAdEclFGGB6gyrr8bCt1O
iccsy5716aAvTc8Jbx2fWoPogynMTY3Otp/GU0jFMbL2YAaIgCM4Eb1MAVW8Atc+EpkMTX3deoOz
n+0YpB8MKEIM5tk+S801QULP+n+/4Iv3aOiQqHL0dbuM77uJyxPfwi3XUH37r76CQUEctAOROMz/
au2lrS7tCEeBE5dN1l05w1zU5Tamt5hrfZX9p8v11A3ZdZDIk3ikoAzCltSkiCIScgB1nx9zWZwN
5PctFZvnfJPHDtHTv+8QMeVlfW2qz6GPMVUI+l4SdohF38t0/WyDeL9wboZS7UxGObrc0edmk2vs
NjACrnXy5iBkoHMfg/uxoEwOnU27LlGYGs9dkV/9NSOQiCStTuRA8gj4xgJVci7Fs3NeuMJmfIHa
SCGS/ESi08kJplM26UFOwv6S8S+qg/tS13dEE+ryxw37s/6StWExK+YIQtomYZarD8pSto9dNn3E
a7hDqX/iyiF70v4aIRgMwXhfx85R38t9Wb4jDtDUB7Ykz7ougfrxr2OGOkwUmouC7li9mtT9rvFW
BnwmKcR1z4UFPL7pg6wB4TL27B74HcFU6S/Y78OLPllYlZ4YzfyaaNnQHuz1XYpdiLgTkqzpcJBo
XmQ6fo2+PUUCDMpQlp+GJsbwlLJbPeoWI5D1fi56ZMYCsSCwY6ea2d4ii6HhJO5+3xUYVQA6Ee1I
IApMtjoBe9ewDAEHRJ8exNWpqfG/ms61pyRgnQibO/vrjhYVlGISuUacBQlFJNymvRicUzdodTxS
b/B5j/rwH2rSVfmnbi2HZD3XaCkhAP/3umSEPYNMPevXmu3wkZ0mmiEbY2LnPsdc712/EKYT7nTF
vgBHsjhl9PvOVOpm4QK+UyG3miMx/8Rqn7T9fsQByexyO6jgMgbXjm5K+ySTjpE2+Wp+i6S+KL4D
KJuuqCML2qclSJCY70vfe55X/9jy/kqT8JBV7oPR2aW+t9cNn7vMG5suTfbFuWOLFNDbsTI8ziNG
JEx7boXouayYPyf7MGsfDOAE+kbrgRcP/MBC3usyMOc5zVHs+VSM5UDXSljrlmt503DkW0X2j2Xm
Xl+8+mkROSRDvtUeXaN+RjP15sl+Jz1azFTAKXe2+vez6SN8uqS2xZ3JO4oS/VLM8RWxNu93dQjF
yJDMPfjYB1nAXQSZSGH50kJ90o8Ci453fVwUvP3CfKz1sC3u95DXdfUzduPesCxczkSvIPYiZKYP
rg3JLHWrfogmpajxogyITTqsZ96YSDEPbRF2i5jRCccHNcG+Sud7DT+oKLlKozyYnoem3Nnp/47w
3W2Cnt/0UQ/KB/1K8IeYvX2yZUspDhyBlwvv9EORGtDJ843P0rnCGquDYkGskBhWGzw4PnfZ+kr9
bZXTDRIyLV61dZqcPWK69Ql+Y3ZGrLAGyWgeVaqFHO4sXvW5JrPwwLPMgxDE1h9VTTfZe1cvR/FS
X3WZq69RFqPYccFX6k+a6nCFCYfpiQHMuS4Wfgrh8EzGyzd2llOQ4mGSfJY8HPrH5R4/elNwz6gO
YKZNwKH+psvficFLaXFid091Ne2M1bqY4aNVZREVIY8foUNgHP8rUtTsk1P741DyG929PjuH3n9a
rXynq36DI7HhCWy66a2jiyAo7EDqZpTa4QthL/ytbd5NrkI+ZH0u2zQeBFjopsZXy6duMg25POvf
Sr90ujKKKVkqZmu6nKICLDIgZ62wWUioe5qUfZdPLFdjFhtlcpKMfLpAPrAuxTQltmbxhfD9xMWU
0fQawj0j8Ljq9ii0idn15dbRsFeExOtq/bp08SiMf1xDbfhUwrI66OPVWrsreTscjWF35II+Zdy1
UO9ZwnZRQDaQVOaHiyU65BQMwbWk7JjvPMZpHsCppgrZH632jx+uTzk6HNGx+KivqW3cUviImdc+
SS5blkNH/T2wDv1TxB7JOulptvNPAUOjRCLIAjmKqRK1M5ynzr9yCu2WRH7omQPNc2qFZzOPL/pA
0EewKTxmj83Ni3MyUTjyWl11xOueSUIJX1APGFhGRDhdDqCdjnmyfDiEtLEyemAd+qQbsKakZ+V7
oUjY23bLYKp4cMMKeVNArzDfTXJ572304Iw0Zrk+pHL8Jqk36idEeqmQZzesqcO8U+UY55b7Nmzb
bbpm77qaQrACeqeX/3XH6GJ15+5jV7irszEaavlIHPAT/97n82IaHY7jZeLvNPDnod15csJ2HzAR
4ZkALXgoSqiG2AMA5QFTWOOfXFvBeUFVR1FKwd3JomB/7MlHwX6k9SzzknrhAakNi670ambJdeir
b+ZRB7/9/5gi5pDU5i09E1Rr8OvTUTRmTxVdPlCo/9pzfLICFuIZJX6o1K1pWguuuTgV3XqT9mht
9XlbB8OPlWRXlCknB05BHIpnvx5OKkavBD41yplBMFvcOtJ40KNFXQCWozywtQGlMTNWi2P4z3ab
3BPC/RPErO6R4HKoqrc2ZZfTK9aS5uw86EmNpbytLqcwwZKI4nAVysNq1ejuMAI7oYOZoAVHnp9j
Zpl3jNB3C4fHUtvEixV/WACdgmB4YrV0F5jOYxsa3Orqv4JtgC7cieRNn4W22b2HNb5sJk8TTWAK
f0YXIKnjPQxx81e34RP3Jauam90P91DuSFrjPZdlvSOoZYs+9KQKlv6BUTmskvp3XR47pf2AYPHC
4XGdp/xvZaQPEDEu/HERk6JPlpdbnxECUKG/gu7Ltac/lZcSemu6/5ZcPQa8x5Vj9wfMn2QVEhmL
v+XSm/K9mvBpeuLQFsuD1y7cJqRuhx7PYVz+96EhzjtbjXcMySk1s7MnxKPK/bNRjK+IMa9sZL8m
ULn/9dwThjFCyLgudDHw30UNx5M4+ZvZN2cASsuehKdXSIJvPnrBzWCvT0wZt4XhYH0rzlZHJCaT
eZseukdaqMcfjpOSwFkeRhpajW4tKLmHHqi7oYdQ3FRpPv1YPXlxep7H+Q/moAiZ5TUeyvHFPIcJ
zhqBHObO8Tyct/FT1uBn7al/8haRqwG8Vnp7y0p2qkGyEvBrkODelFpeCDDjqaFQFXOdPxoh/huI
F9du0LgSz/3JDPeghhjfZGjcYRm81FV1ief8YxohFvXsFNyA37ZOyXZyzpT4Ryw+/x0mPjZ5/RL6
bfaqO6pysp8SnhbZkkfBnvrWD9MLMF8fcb+61zMl7FPMCGhNdW+ElJW9ivkEDo63Ra7M17kCPB9C
X8C93AzVLw3Et9ERkVRXf8YlP0DGg5rbsrwMAephRT9PvnPpOMwGW4m7BtsnEM0mSvrx1/DVaxb2
l9h37j1GQVMQ7hd6OlE6jzjpIvSfO/3k1AJIs6vE1TEXsZtq62/tF4951m37UNokna4PDmPEKU3Y
zLV73dtAYv/MvJH4bxpX1y2+qnnYCkad0xjSE7qn1GkQP0ogJhZca6oRF7WhpUPHLRvHI1QQGFXE
ky/Z++zbFjna1XubIxVCgPCNduusFF9vUOTkA43yIyiNM56atykh6cs3IDN5aop0kAIEIucpRiNk
ddnrjJbvLpmYkpAiggtn6PNNm+KFlLWK6RVDooGt/HcNy/eymj6l5+uZBlBZxXYZ+HFGd+T+Bi6h
fcZMcE5W/608dO0oGl59MlFQwOBJQt9xlyEZwOGGLaJSF7WwbEPfBnqxrT8XXyGVlm+13yEkmlhi
VqaNVLQlh21NS2IxA7bz+owXfvjqe11+aLMVszTqIFYevqk7Zy/8FQ3OkDTAWKOWL4eeCnGyx3bD
3Ilx3duL+yQs9aHnYboodhHRUtGPFxfEq1GNW+Rup4WEMhEW0cxlxsqZYRHtsB4xz23F0cZjIYiU
ttwjRGs4zz2/q0BsU9oA0arkHVZvlHjmss08+dEN5Zs/ko5LOgE2eIQrfgcZhfOTcIqI/33kaRh1
HeDKgivRYKeQAPsKsLRggWGXXqA9ZBkcKKDeDIjow/i7k8ApX2rLiRYRvIQjk+cQj6sl4aoI+9GB
S44m80BGDpNLyceu6FuqFFtbCQlQEDJXrj2eqOGERiTe2lWL4K3oaRnSiChzcoJIuGHDL18Qz0QW
VwXDBP7cdBuwfBsqyqg6vyyiudnk7fQECBSjBw0Jd/PKgJ0epnZY7cXcxXZ50dd9Nk0PRJGIOxTo
x5FfEDpOtTNq9OSMiyXWsb2+V5MYhlHeh9Nel1l6IoaX4oh+4ZIYRjTXTBTnUIJ2TY9TMPJWFAez
nA8OpbX+E3n6iLbyipuinK6NBStfeBqYccRJ9VM6/jVx54PrjW/u4HzNEpJ+KBEIU4IMYXJNcDJr
P2t6l6x4taVJj+0LTni9dALjRRL4QZJcFk9I3TSHacTeslEe21ZtVOfpeSc55rbkY7qt/SbSv9CS
9mcOLutYmcEphDzBJD5/SKi444CyNfChEDCcyn1aG0bZZCG2m7HRNkNOI+g27SZQVneBZPw2dOEQ
VYDKcHunZ+IoyjsyjT4yK5ZcgGxmFR4+ZgkAw9t9roYKMVjeXKylSw6IKNsnGoM8kllKlTak18Fp
TsrM/nEu+XqCrJ6CzN+p0RoPaSnFyXLVWw/sGXqIcRIlQWy2yO6rJPu1Rv95NQ2wD3i7NUmRuJvP
Km5KiIXtZTRs8O9KkLbIm3xl+rhPRXtvqPRRI0K6oPyE83/I2umpBJlBKOBD68ZftU1HTCgViufY
fCsC52UpCf4bZkEbZpECot/D3K6BxawH4jER5QioQZj3N7MJ4ZR65oU4dUIQaG/Nfn2cvPBGIcFE
2HX/rq12+g/VU5cNvyqdomEFRpx5gbMtw3W66V1ylzDP9pgiDHwlmPa70f/i+/wsB2CzBWAvGl4y
2o0vGuN94CtSESn99+4S39o1veRZ+8ihdLQadRvYdOn5rWAflJplFREZcG/YKytBuyRYPH/gTgUk
O0OZ7ZkgWvbj0vc/OBUAlTi/ZpteVA5G0ckctrxOuUWlh+Im4KhJV/tA5DnXB6sbkjWeGbsBUyQH
qcBqPAdgLBlQHAzipxe1nLBvbHRLpp+UcVz2cdJRvpBYa5U41hcahSU1nxsDzIBHt6fXIuh7qjsC
ix4lq3HcFa9LgkGbyz6f2CXKomwPSoPrhwp9nj0lezmm18IudrIbPquq/OFv9tz5lCFkkNzbngnq
t9+qvv2X5yQhMTmw5uII7/qhGB0SpxrqjMJCqrdUwolaA02yUR/NZX7Cx49enx/VI7c3bk8e/5x1
WlFnR9hkaEXHw7wyZuMldidwbeligBctLqJKKU/6n2Zinauy1NLaGUQEEN5Y5lV9cIsr89o5/asc
WEsg1/8wPGrhmTW5xZ2NmyIaK5yMbn+oQmRVy4CfAWGY82D5VgpIPjkGFC2TDTJNBSGRqMMx1zWG
/qulKmF+pvMRYLQdYhKPNm1S6AFf+ESw4z6tgXIIuov/cXYmy20r2bp+lYoaX8QFEv2Je85AIsVO
IiVZsi1PELa3jb7v8fT3g89EzhLICI5ql2LvTCKRa2ViNd+fRoh3xSlglz7C79GBsc4C4wnfSirS
nuW4aBCAZ1SHqBzUKh+xmf2dskj6atwfMaGgMbC8myGbd0MPqNXqBuQ0jKTYWTyzuFWdtNx5FG19
pjwCofk+2Asjpl9b/RqO0T9KbBDUiLVfXZRQeqaY6JqUo7gJCyLMSsppNlt4LIJHXehbURCm0JyB
SJwaI14B9jUgUK7pz0VkfW+G8gcJ2K9hRxScustT6NvWDe275n2nZUQY58gSAoNo3pSf84rOEc1p
cQYG9QQNcDGrbL5NQg9uKA3aK0gaZiJ4Qon3mSCFR2NLaAJhUUo+wqNf8wGK2FxKOiQhilYU6aYZ
kzuzNjtyqv2rBeXkNjaj8taz4AFrNq3bVAP9kxnO15qbtNemDyQ43yibo9XeKo9cgZ8qGIdEE5Rm
ZhJRHDbfYadq/OZr1jTHqZ86vjSDjsumafX9qmvbYyPak8g7iHB0ndKV9sIq70RYvg6JTUSnQ6TM
VYkWE2BMVO2LUVNE3JDOcG0YoNQY2lyHsi+RXX3iS31j0QHbEev2Qo+8gJJ8rkT4HCjRrg3d55Gs
1hgo61rh+69SDHw7DFOyelBiCrrAIsPcGWgo+3iIrFQ/JQ21Zl5nPyWt+QDi9jFzq72iBDuSqQ8T
Mktz6ccRUvNnOpcA/nj5gwdWE+0w61b8UUkL16IlEkXx3deoNrfUXR+zzIYVln+f8P+tpb71pkPk
T73nIP1lWu1LSFbhJqTBoBPWSL7COnpJuBki0sx2CYGDdFmUAAzL69eqMn7/2WtOUq4bkdtgwdXH
Qdf3bkdqgSrY7tbqakQNI4/Gv+xb1Eb7NFHuc1ujDGGir6NNUiIQQb6Gs57d8Gl7SpEJofJ5eNFQ
Tb9Re/+fckDaVW+SW1rOeGRV+WzFWbRKRv17iJTzg0OgEPbD1qd1f8hy6kVoSN9UdtvddbR35z4V
s5YQyCtm2aHOnd9ZRuAujTuVqK9KxxZ8zJwKFjfqX/pCHzatpn9Ok+SfQoB0bkw7Y2M7ZL+qYE0f
mMWq29QaDw5I/679SirgPrbFbhyjRy49wSNlvS3dwe2b5g3/NENxp9Uq2s/ZDre6V3qwS5SrAFQr
Bg6orEavqbep2ESQdPjcQsi4CVLN+FHYQ3LKAp/m6X7Csh0F8qFDFcAjMgHOPjDBHE4z6N2KE0KQ
Th8jX5RUiHRNpXmHOkP1vS9G/XcEO+ZQhWXykkCWuC/p54pXBog6KpM93HSttbxSMybrgRxNNL1k
aM2tm9ZHjATS0M8qnNUki9Ac35w4LyiFof7GRIAD0r2P/o1jUgZme94n/H4/K0EoJxxi/4a0Dgls
rPmroRv5fiwn/0WxwQeIUgGxH8DFhIITkQotwVNTqevmn5u8am60tlO+jrVlblAQ9Dcmv+QmcK0d
L+NYuynMUotaE+r06TOE+UAumxueMY0/A7cnn6/BYP1CJHVjuuE3tfR+Dc4AsolPMhqp1wE9l5rW
Hny8NO2Nn3OSC1FfnyCOlnjzaOT0rOBghKQf+21DLy60gzurjE+Zoapb36q/08r+MyJETkPqI0rA
n4n9fXOU4YlrwrbTlO+KK17alHa6onbMg5ia9DmlIe/Irws/dXX3jIgXeMYE6YIEYJhr0bdeaN0r
BpJuK24MtA9wNSVghDSeJ9CxcEMQl0RiXe7nN6oB6xXK5JOr00ueF7q+4R9I5MXu9waZ4lXSt1+o
PKMgypqOjlG9ReyUpou/jETL6H/7LDp6fUW6KZ1sk5jWN8fBJ1ozmopwPCAjajwTEg1krLuJKm4O
BDR6LYFUANlmxxzv7YgvTd1S10MRHQcBL6vo6R+KOufUmEgjoxoUB3zOlmZq7TOh8oVtZRBlrOze
D6sSNVV7jt/pJcxWQrM+KOoQBWXKe/7RWpcT3X7skxLhAuNB9Xza7KhLgYii3Vi1+sw+oak+Ntf2
xEcfJCkioBHfXbZub0IyEl407ava+hQW2X2nlisHlFfg4I7UqvsEanGDV9olZvGSWtm3cWie3UC8
NfRBwS3R9k5dPxCrfELee+exVr0D0KRLk+HRRPuJW3Rm3AzEzLdOr61MMl7ETMwN4BFylRV9JWqq
PDRu/jWjaqOhgcBDHXgqKZ8qTH4OvfKN4iClxr8OT//WBuSpJ/q9nXufwdxuizDEpyTjKYmtV9sP
Ti2LdAOQY4JGgwAZDd2UJysvamu+WAHgUz5zXs1Ode4spUTQmv+gcF/ysgUaU5Rkycc7p9FJDBHi
iJOHoVZPNHJvtNy5J6FJ9N9Rf0eWsh2oDKNIki1M5R3BX+7EhCGL1jy4iefSLBGsaRU8OUr+K1OM
6T4ys3YVN4RDnGYHaGBj2h0wN7qyyYWU9OB51VdbMb4aY//TbUi2axng7GrmvjeE6B11FUEdpbF6
VlzLX9Qs2Ipx2kICetIoBL9FDulxaqCakHLKbqiA5nbolAW8R5M2wzR8Gg0qFwO/JvY6PiilCddT
qf5JLMoZ+3SbWDQREnmjwkn13oyq3xCz/YorPQVKR+Gax8Ip4pMCKHtE3S5HJRGg/GE0SMHPWWZD
i1Q+BqMd+4bsSOORFqLyMOvhceiEUsEzJuQ7KCWziEJlggwjAtmR/xoOZHrDtroHBf7QOhPN1g3t
sHVOGiasvkFxmm6zwXkTwvpUIG15Q/PA44z3KUaVXtx03Tt0EdgFQd7RQv7D3RApeA1TOGAUdCMd
oJDPcljYMIZ0mjvf6IRGE6Oo3wCGHOK4e8nCkMrS4OCU4ocz1F8z1X5hC3/pUtJYhmdTOavgGUb7
9L8LKngF2ZTN7JKXauztLc169srW4L4ORvXNqzNKAaJepWCvIKFCqySOUfkyVrqCZgC4HccDxvnv
f/3f//l/P4f/8n/lj3kygkL+V9amj3mYNfV//9v897+QY5v/uvvnv/+tCNrvDFtVHZW///z+TA8n
/5L2fxq/V6cURfu9WT0EVvHgknwtG+37+dGNj0e3rb9HJyJt8ZFdin1N6zXScFy3aNy7uW7w+ZHe
/fTJJUbYj4UghRS9FVbz3ObW4bqh5+d5N3RYG6BWEmQoXdpstkGuZ1udFvX1+dHthVXR/x5d0VKI
2HEF6zoBONLxna7G9XqwLCpyPfKJNDidn2hp+cXfE/mKp3pRFYu9X7entDceoiq/coW0v4cGq9iK
oQjE3ki4OtaeslMSZJXO/+55e3ywKW1pU1pgmyIhHG2fp96PQrTrgLgBUZetTSfIhTkW1sZy/36A
WMHUXN1u91BrExC9SJnizs///gWjspy/x9Z1YCqCtpkZ8v4LiRF9NY0JHHM82+b8DPOv/GCFrHlr
vdugnUrWImtzbZ8EzoOuTbvC6O912yOYnhObCraz16MdcXd+uoUda0l2THaBb+PQnMNe4OBHCK18
xldKSZ16imxR8On8NEvvRLLoSqMNVI3sYq+ruamuYMNmFDMmk726bvx53nerZtgm2Ze8KvaWFv9O
MtB2yA5e+O3abFQfvRLJqoe4dYhjIO9sRsPBSRuqumpQ+P19Via3pYio7uo2nB37RKGC1yMfkcYc
JNc92fyj3j2ZX+pErO143FMJcwK3DSu6qC882dLLl0zdjZvcMvRwpI4WxEaVraqGrqckXpfo05mP
1z2AZPJqxze6rvvj3sbeEa6owrvGQfL5/OgLBmlKxm7DBCtFrQx72x/DTWPq4W2nT/pudJv2wt5a
mkK2+aa0ice1/b7FKdKkDFJjFK+04sYXXvHSBJLJ84anslLdjst9Q/gRVdEa5rTdHM8v0YLtmZKJ
O7oX141Wd4ijUcM6uAOadRMiKudHX/rx89/f7c+w0+CKGCU/vlH8B7sx87twDMpNVXNBvW4Kybhj
J2pKU6/bfVRA9Gw6bWuRwkiLeH9+/KUFkuw7coe06iut3VvmSGtflygQ0WBXnh9dW7AyU7LgCjAX
YitTsw9SEpve3VzYE6VU/varPJvWdBxS+0XJUnxX2NGt0ky37Ae602DQhpS6ipVKleL537L0pJLB
O3QTot9ipVDW1GddBZpt5NddCE3JzBW/duLOr8o9mZ5hzecUgl36eMnMF05FQzJzUMem11k0Szee
R4VySPrO90GL0VQHLYiavLz/puhoqovYcS+8uIXFMiS7RxtrEmbcFnukTe2b3ITg6vSQaK96FYZk
9I5mU+tqc6b72eTcGA1ldWmWurfnR1/adIZk9FltdJEGOWOvIVebj98dbv8t9y0+pXZO8CTq5uQF
D/k4rcoQcIW9gwyxSqmMrv1iW+vGziDvd/63LHgIQ/IQLWjHtO04m6OpfIidZNd52nMxE2LPj/9n
E3xwPhvzC3znghyhqvoYmfl+buBUgXhm7djcguernJM7mgUiIIYFYoAQsx+jUEyzPPTKKaEhfgel
Bv501sVEBtAx+yUAvdByUv62KGMiqOf6iZl5d7Hj6WS7wtaNXpqJU2c39tNQv4LaV4ndAZVKwZy7
pA1JO4rCZZYx61yY3uYUDRvamY1yQwG6SS3moP8AsRRaj3lRkBQeirzYwPMLSYn0IHY7+jRUYSP9
Bk8MlcwmGOa4ZOLTKhajD0El8Rcq38KQst8eCUMfJQQ6xvzbSW2z5tuQiYgC12nqDY8e1wDEFpLC
Y9l9T0sAE0iYZdQhXVj5jy9GhuQ4G0qBctOIjX2TG5QcRKI0yzXhWb1YXzeB5DrBaTe1G4/6Xnf5
NIchOPIFpYyoDlw3vuQPWd+CMFOg71Hta9O7lgb2Oz6rhubC7WTJhUhO0cKqUzCg2r7WxTQ+ppka
qQQER7iVF+7vC8alS44xyWMYLhRZ7bMQ2hONMfpA8rHqoB0VkS8+X7VOuuQKiZSNug42bo+KWF+u
GiXvKSusjD648F21sFC65A3pgjV0KBXT3oeA1ezqzKIXVhQCcMn5J5j93gc+Qpf8YZm0bQ4KjLp3
DZ1mFeEKGLooKdQ0Qqw83alO5+eZV+SjeSRnZ0Moa2pLJcncaelLVaXItHSisAlM5gGdQ6WDHliG
KqgfiuGCs19avPnv7/xfEQU6uKR83PeenmyNiEInYCev5x9oaYNJNu6p0Bc6qxL7aMwi8LKmQ5oA
aSyaKTptgEdyfpqFS5IuWTrozt5nO4m9ZiLiMLQ1gsrzxyldmK5P+sc1Ht3UKN/Oz7a0GyS7D+IK
UbjMGfZUBCm7qAhRSO9Dqujy3F47Vz6SZPxKSo1hXaP016oKMA3yYcFDUU0D/Zamhnioax5MSDl3
5x9p4T0JyRFQbucVRlkNe8pmnG2YkT2woRkfNES2vp2fYmGfCckL+CSCp1FDRYVSgrinksYOfwdR
Wt9fN7zkAwy9hulV4gOC1gv3UxyH1KnEQfzl/PBLCyR5gDobDFVL835P3+zU3vh5T1Ug/SrTY00z
j33hMrI0y/z3d7ZoJ10VtIKSW5Iow13uN/Zb1uhU0cem+nz+QZZeg2TudMHRAU69zn5G3H6JhYlB
OoQlpgvuZN4xH7gwIVm8EHrlphDRyeLeDcYAwCrq1H2ZKvZX5LbV5xDFvn3XVrPQZr46/0xLMRYh
2X9S6kY1OuOwL9z0IQ4rJCEhem0QuaEUjzQogH1rN0z1oewoyVV6Z1zlEBnvYs/6df4nLC2r5BM6
04IVXuv9HkrG8JMl9nrqi6nWuPCIH58MwpH2n+PYLkS4WhychrbNnMyCgtgAYKzvohbbKE8eIr+5
MNfH/k040i6EH2h77egNh4SW3S/Uhqp0OIrhSzAUpCLwrVTkXLNqfOn/vd+FMvVpkFTioCj9jxiN
+JrKmuuGlvah31d5NCWKOOR8nd/kWq/fTeTeLuzyj1+3cKQN5yJJpluOLg6lTkd0rpY4AwHx6vxv
X3oB0mZyesDXo9cMB+Q2br3R+Smm4Z9WqTaq4bZXuRohJ3iycLKm1rfFYW4iaNPyoe5RMoa8df4R
PvZkwpYOlLTV+XbxXHHwaVtRO/MhHNMHnyKw88MvrJAtHSbuWNpOXFrWIWldlJ29O97A2qD86AZp
7evesS2dKB24bQBhiCtqgf5YWdMngFoXYkZLqzM/1js/X6C/XnGEEw8GtHaCFqdA4oi4r0LOHuG1
nl+kpVkkO7Y01Okr28C6zPKN6qjnwGxe5+6x64aXjJfSFWdwQs86TLV9Kmiop12arpjM354ff+kd
SxasWF6oAa/VD6RjEAulpHvyvgrT2nq07p6fYsGMbcmMAxtAjpFP4hDnYK7Rq/0dJMaFLbo0tmTE
htMlFiXHwwGBGTx2UNurauLic/6Xa/M98D/PWSHnwiiBBQrrOfx0Lf7eINqI6H33ErbKtgTVNVjF
lhz/rtMpv3TFz/OTLmwoOTcG95XiizEfDqawKNPNFRU9R6dGq42o8HVTSIYNpYQqdhgIKJpmn/pa
/Ua14pud2Beu7gsvRc6P+QnlWrD2xKEduoPW9NsRztH5X76wXeVcWDmZ1uiOnTjUrBBCSXp+DJrU
XlHPP8tcsm/Pz7P0EiSrdpuhHhSNl1CMgwl3war3Viq0O8fWlQtTLD2KZNklKfQ6trLh4FG4Q59T
pKyQB3KgKxX5Kqsh+5x/lKW3IVm4Rmiv1tJyPDSBZtzQkNTToQJ09PzoSwslGTcwQorbA6SLUquP
DoElKpL1eUvlDZKr100h2XhjwOTqKQM4QBI/AtDZF1ArXM96vm546RvQrVSkfSyl50tPdfduMMKj
Mmkq1Gr6tq+aQs6A0Z9BEfLg9YdoSs09zWHBqtZDd28btNKfn+LjLwJhSiatuUZhwB/XDxZQKnTG
IJau4byDcvgZu8qtXW9IXpyfamFDmdKRXfd2aIR1Oh7iDIKi0dnhVtHd6qraBk6av0/tNFStsga7
fQhBAz1QgUslFOo8F377PMoHDt2U7FovTa4vBm9Cbbt8VdvVDCdpq4Obox+Sq2gAnl+jBbMwJeO2
uz6AuW72+A+/uUssuMd0VdE5ObbVBf+x9Boku1abKkGaGcJ93FIcBg8omEvRreFC3FVbegTJst1S
TDRo29pBZMeUhiWKGwAaf5kpOknV3PqpWKfq5xlxNvfHlxTTOhSFgda8ie1LH0lLzyiZfqJ0QHsz
QzuM2TggGkUVvGGFly4Pi48omT6C5EGlhwzv6eiy/wRLe6Mbz6lP6zOaZU7wUNl8dox/cCY8qz2a
d/S7F2b/+apdIqfMKoo63KrpQU/SLPOsThUEhDhE5srWPe2Cg15YQjlFZo+tagNv7qFJFuOnrG38
XykQpQtPsDS65AvGRs/HmCDzwTS7ZyVSvttueN31XU6PlVbQkxfiZKH3HSkpYzNl3QGfcOnkmj3j
B65AznlFbm+UBjooB8fNH00VOlDTWutJFScufN9bHVpdjUzddW96Xr933yKmnczqFWV3MFIMhU5U
evsUV1lZRVVe53LkTA9lpEXrAdU5oNkGfMEKfvRVtqkd/fX8Iyytl+QP9MT2dLrP+wMM201r3E25
feB/qDq9AU1Ld/5w5Z6SjB6dnmJQADkcXHj3myGuaLsdzPzCMi3tWMnmI1RlnEz124NpefGhsLy3
Vu2Hp/NrtDC4nOqphn4oE64/tDnW+c5xovCLwcF/KU2rzUvwwZ6VkzxDnRTQQJMeHUslPWqD3d0j
hI7glEbfTOEK67WAlT/rBke3QKwpCp60Jj0oluVesMqlJ5QMHg2N0TPJ1B6U1qGJDT03KGWX6jAW
jhw5A1SPlFFkmdUdurBGfgTMBD1k+U4rk+s+H/R54ndmWORmQhdx3x1C8uwo3Z5UJaQxwdwP7XAh
u7S0QPPf303RYYFp3Jftga7ZZJ3mIIUQ2b506C+tkHTop22epGrX9gfKnLs75IRAvtZaAqoYqtN1
e1iyc2QJ0K7Qyx6/KOq1krbQUxzags6PvuBFdMm4c6+LmqZpuwNYqGNhw7JX80Oqh58bRT9Gobtz
kWG8MNfCZU+XTH1W6oLURUFgktB9ZbNaD21n2A/NYDmrYWicC6984aXIeZ0WUYC+8/36gLrJEWTH
7yIet6nmfjm/ZAs7Ss7pZBptXmWMVaAuE9wVVd7e9lQsXXc/EJJBNynV/lTs0ERvjPlRoLa9jekA
u+6SKuZX884aXDdQOfsm7sEZLQFIvPerCRnS9XUrI5kzpBbknyp8Odp0yEeEaH08NFoJgvD8+PMa
fOBuhWTL8+3D8pqoQxY0/5GmAxA1S9ugcry1PO0fX49/np9n6Q3rf6+SY8TCgtAKO9t0acytzH5l
eubv6waX7FkFt5BqPa/AjQyxpofaukUm17rgUZd+umTPEJaFQvdhf6DPNNu5SgrLo+zVu/O/fcmy
JAvuW12z6y7uuaDfCZuO1nBCXrF06u9Xja9JAXTIXDFR4RDT8od7A+Rdn/pHe7rU37GwONrsBN/t
fgwLBmnE0ucizda16FAHMDzluqX/U1f2bnQjC1N4RXpzsJ25k6GDjuaP5gXfufTTJcNNzTZW+sxt
Dwb5qENO2SVl03l/nVv480H27qcjqhSEPtqXh0h31LuaJMCGrrJLZrtwxmjzM70bPfMzdShBoB5K
dF/WodelsKrDkxF4Ic1IAYCSGo162PKXJlyKE2uSAU+dzte4rQ5AiOwJGECCbFgWgh8KKk3ZWKEA
VwrT4b61la6CG6a1q6rXL3WaLFjJn4Ttu+e1IRsVlqE1BxE120pHeLXKT6MdPJ03kvmVf+AF/1xG
3w3fjqmR5Oo0E2kqVIdtAPmpA5ECvpVZXLkhJEOn4zZUTRFwMSP8cyTbOrwNbVe8nn+ChQVSJTNv
DCEKeq/5+ko6+g8teGL8Df4ShdcXjoqlKSRTFz36ihFsr0NKDlShXhg40aOOasv5J1gwR1U6pVH4
KYTaEE4PrYn2RhSC7gytv66GT6iSsdOYljaJTRYld7Pud1uL9GdF5/36ut8+L9m7/eNQ5p+Lhg95
F2T2T0ojpp1I6TU8P/rC7lQlY0ePy1GcqiA0oIW3VJ//iOz6E5iIbxXCSBde7tLqS+YdeK6rkFzg
gpeV1U0kBtoqx+t2viodz3lkECtsOILK0gFKS/UejIDG1n6cX56FK4wqnc/xTNQoEKtFXNQAGKaN
5o2ZoPRYJwKQujHOiJ0LkdslE5BsOKNGy4S1WB8QI/AASNPEV3+vEOb8ef5RPn4LdLX/vY/ggiNN
0xJoTpX8S2a5D2Vomte8YY10lzT2NEszpb44hdT6skxhxy2jvJTk/nCPMrq0R7UqigOfBPRpKsav
vt97NwT+NojirfWheTm/Oh+uPnNIe7QIkLzyFJ85apKFQh/1W0JC4nZqhX9hkT48V5lC2qooiJv0
pGvaqTCDdlcgVIq+UAjSOkqnOxoXInQWvFkUIVev2VLMKO1eF1V4o6zV6TRlwUFYxVdQr9SLVxdi
3B/uKIaXdqwwMq1Ti645VWJsPnuUSgEcry+8kIXVkoO7bmK1jmGXzSlvtXqtFzSeub6FLANV/5u0
74Bdmeh8qlGev57fAguPI4d6q4Fr5mja9SlwAJeHfj3ca0ofXFP7p6lyN0Tgd4Dv1bI+FZ7fBquh
dKy3tkBr9cLuWvj18oeoL/RmzN1GAUzv+GB6FTiH0efrVkY64Cw4PF5T5dXJ6A2d+Bi6e+1K7wU6
ZOcnWLA+OZjsunrho3HsHKmvvzP96gbOOnhHf3V++IW1kdsn9MiypoBL7WnQRvU2tjt1VZrACc+P
/uEZwZuVXEcU907kp5pzdJXXcNqZZrLOtU9K99yHw4VvlQUPaEiuw8q5rfio0R6niKrxyXtEpHc1
WEF7k7UXLgJL9ib5ijBzXPSwMl6BmiJ4IJ5Mnoja3hRsqLvrbACyg2dcCPksvRDJcxgZlEtAJMpR
MQNUEJCMp/Xo/NtYGFqOIWe6Oyi9KpRj0On7wR6fk8peXzf0vHTvbmJh64ErVfnVVkqxjAZaw7/U
E71gAHJ3AAVPNjWnk3JM63CtUriSd+mvAgLjdb9cMmA1srogD1QWRUFVKAjoMUFjs7zOAOSwcCKA
G1exqRzrcHoQUb6dJoAdIc1rvf8WtsMFD7pgBPr8xt8tv9m6lmHXrXLUCvg/Y9XcDbayITQwonlq
3V63UpIxd50b0mdgKMdc6V+Jbdz6sX/hNF7amZIRC+Rp6RTmHZdOjvimuYvSS983S9tHMl6rrRFh
d/jVFL7e+u2L1nyuiZyfX5IF/ybHgTsQO2bnjMpxcJM7naRCans3NnqcXGIAMp6fZGFx5CBw55jV
OHnYlmiMp66yVqjJXrp4LayOHEU13XJMO5p3j7lhOjdTPzxmuBxDtS+4zoUFEvO87zYm5WZK0te8
WNsGVN5O+8RzdmXmPzZgd/0OaPN1ayQZgGXqfmxRh3ms9P6WQ2c17//zQy8tkbTtLa8CtRG57hGx
IyoRzAixw0R7o9stvM4FyeXv8CzLEs1XdlE+bC2T3C3guvM/fmnvSLu/jqlCUAzwI42drasMWIsr
Llxxl16tdFCJSRG1CUHpj8sfs38Sbukc7gVCS+alrNrCz5ejqHQ4+m3ldcpxjBBlnE9DkMqXcoIf
x9Y0VQ6iGrFvNl1vu5wsw5M3aMQhbwK9Wbdpt0W19Mm32yNigvAF+ws5zoU1kwOrJV1Obp5GJdzK
GqHP7qvW6q8Gram31WiskFldn3/tC+eBJh1qAdbVUMBdIf+XareRHoyroUV5wU/97KFp3s7PsnAv
kmOtdUV/ZkH7/CmwrYMrkl81lHajoap0qDdOEz73fXPhgZamkuzb5LzXkBsuTn2mHMNOIMxS3SaF
fu/XzRaK/TEyLpWJLa2dZO8mysBTF9rFCfnGRz9LntzUgfKL2PxIevz8yi3tA+m8y2PPG2IxFifX
9PPV5KSvmgUI20/6/M7netOqMOTOT7VkQpIHSFSh91MasOW0oX1qYh8Ml6LmSrS6Ynz4NNLNj44c
xYKzX52UqvwJD2daa2TlrrQXyccUuT0UhlEWJ4OSg6/wxqskR223N4290qLTa1kWPuH8gyxsMTmU
63XJNMIrKU56HsI9i1t1xVtqHyI9HVbjzKM2m6K5SSeYrednXHg1qrR0MCwUf7LM4kQV1UAZtlJF
6JjoNmIo100wb793p2/ojJ2tVAqnu+l/CU1Qo27dX7o6LP16yceEqB71jldmJw397H1km9o9KV7v
8fxP/3MD+Y/cgKaq0s3BRrxDnyYPa3e/DNmTG4vt2A5rexhWCFq31pdS+1Rmd75i7qy0/MadfSXS
cN0an0x08Izu+3zfG0jYxqp2K8xdEigvFlo5tkqzhhUAU7z0ebi0EPPf361yUcQQeRsfwu+kuTgk
p5+1fqYL9V0LrkKV3JGw0O3x3Kk7NT6bQ/VOlRJvYJl/HnX7Abz26/n1XvB6crDY15Uk1ZE7PNUi
PPS19kxv16fOjQ+1FX47P8XSOkmeqM+aSM3SCkAo1B6wtEjNQzn8cd3gkqdoKkHRHe2oJwqwfnqq
eNSS5JrfrbpydLhtCcB04CBOVNiFT447jmte9yV41Yfvl9ElJ5DXHQuhOB3Brxo1BzWFWhhCqV0L
L3WgDefNbdl3xpcrlonZJI+QF1oyVgYCc4WDLHNqhCPUQaDX50efbfM/bJbRJZegaSAb0OQdT+UU
vyBA9NSW0W1rtf+cH/7DPcrwkktQApf6hYbTOM+ijU312Wzwg1M/aAGysOfn+JPK/egZJGs2yzKw
tC4MTol3ct3kFr+xDryfYbpDgmg1IaWhAMIelK9hg2hn1q+aGJHTix/ZS88omXsDZLzreq8/RUb7
SM/1uoAVIgLnq1XH13yTsYzib381lC3A0kFxj6UY7/pqeI56RGRDQCEJGRbnunAT80j23oRTC4Mm
dY9ByF4bGwTgQze5Ki7K6JLBD0Bf6qbKmtNkOfeaXjwZXb3qtKsC+Fxr3L8XCS1iMaDIBea0GpJb
PyxQP0+9S59lC4biSGaoGyaXTGvKTrpXPrZW9hktIUiL/dP5TbywieRu45yVj7WIo1ntrV8FZV63
tHghCFWjX5DbF6O7Hzp01kiyR9OlK8pDG+GUerq67XsfeXbF9y/EtJZGlwwRUey+qeDFnqwMILlL
DrZDaHVzfoWWBpfMLEq62h/dIjrFtqVvQgUIcxqY9fa60SULS2s9iPouiE6qkTt3ldslG1F0r+cH
X9o7klmhU+gEWd6EnHTlSWmK7dR1D446XfAOSysj2VVhwvgAqhSeiiTZDaHxBg+pv3A+LLRFuP/R
VpwWSTV1TnhqRnC/Lup71lYYxkpxwpUZRKsJebMp0dcu/PLUAk4ebRFsGLSvxH3X55fvT4/xBw5e
7j0WsWbHld2FpxFRmaTcQWrQvcesRymM/9Mds3I3lnd6+NjkD6PfH8kvbEFe3HTKdJN57u2U/qQu
81bQwt+Mt1rc3rT2J7/5lDUBAtc2KvK/kribiW5t1Wya6G0yvvb9W+U9DelbmH1y7HjF0Ew2al8n
Ps+ZDYUtNJum9QBnuecLx0VNZIxfRhGskb+8qyrvWY/RhtOhxXmoolGokZQ3Q3nXDOj/1sWJhwB6
eOOIvaf8HrrTKO4bHckFEaw6EKJeUO3i4a4dd6NSPPix/aBUw6bJNTDLf3505V8Cci3Ax1y573qm
yiuqwQaiBWbj8SCpDUhdH1fG9KVRZ7Hs7wqVUvxiXv6UoBAyFjdC+9mDn8zBO+j+paDggqXImGK7
DpGSC/MQAetCualb5Iu8jCq/NgOHfWE3fXzjseep3939a72oEM5Qg1MV0O7vIT0ZDdNN4Oj3XmQ/
aAjSnZ9n6VEkZ4iUgW05bumf4hF5g0ZH+AvJrV1lXwTnLs0geUSA7cgH1ZN/6gz2QtyFn5wBiQgr
dz+ff4QFxyI3a3vURUWZySOELqAiPyyRnXALY3V+9KWfL3lFsG6tMlH/cOxcthOKV/GqMwNomnF9
Kf+xcKrKLds2xSGjktbcZ3J0LeLw2JvKfRL3D7YlLrzmhSnkDm04ilOSR7l7pMlymxX+VrM7yJHp
uujq56sWSoYYd501IqcVOsdR96o1cor4HG2roOd8wSQW3oTco20YYRprY24fLQMXWPdPIqY7rM8v
nE9Lw89L987iCuA3yBb5qNyCqbkph86Z8134Mvv2/AJ9GAdSXWue+N0E1Lq4Rj4o3lHpAAn66fQz
zibUKGyEQdo9bMUf1JdealpYMApLsuvCyOA20ax9NOzB+daGNeKkSAOM7oWX8XGMm6eRzDovVK3o
g8g4NqV7Rx3K97h0DmosfqdTvstILd1WnfdgjNW6jd3f51dwaReLv1fQQ1JK6ZuBrou4fw1DZWc3
yi1psm1dGBcuh/M1/IND3JLMXZBGjSyENI4igZioI7cUoQsxjbvSz+5qZRI3tu18cfrqUqnh0jNJ
16K2/v+cXcmSnLoS/SIiQCAhtjX2BG53e94Q19c2kxBiEsPXv1Nv1VduFRG1rYUopTJTUurkOW6J
GKmmZOqjf91oOXMGadKFdx8LKKlthL/Ft81u7nWtUrfhlzPHxB+7Of2QMvbq4tXm+rrYhjdKDW1U
ykBn3pRACDWC+GApxaGQeaSgpghc4MYkbC5ndnEvLecocAdDov0KquHrSS3pOR2a+xztazU6pKtZ
vQ653Kfh9Hp9ZpYwMlu7xzpzBRTthsR3cKjz/fV3tLi3ebMJ4GurdOCVIEMiivyuLwENKH36sUYH
fMf16bb/b6SBttS+dn1vSKZ6uFtHB8rS40a+v1wp34kUE71HnTZTs5yHBO3VezpEP5DcziVYZAQJ
noHt+3R9BjbfMmIeKt3B3EViSDIpT6yOvl3UqVmxRRFmScomXK/o9TCnYdQnaNl4gTrbL8LECeSg
d7kSd4TgIhHVGwazzcSI9Mjzx7XKwj4Z/ODz2HT3roBisK43qomWzGWC9yqkJFU3aZ/U0ptPQQW5
+3Zeov0kUnac8vE3toT0cWYh3UuvqTbypWVSJoagFZmOXCDtE7mKB7qO/iFjU7uHjt73m9bfbCVb
XGeYBPFUghf/ewe6UTuBF8HdsIobZ2CUTJypXDrcS1WiUiK/k3WckkJ06LGkhdyI9PeNhL4GY99i
Xjgy5adx5ZeV/6hblwNsQVWaPwRVCNGeW0zFAsPBZgfvltnIo5hV6jnoIefo1N5zK9YNB34/GTIT
5pVF3IEoTBfFGYcsDgDHbNfrzUer9/MJ840DReCnNZQ6Qw4j1ftyDr+RNXsVfRSv5ZTkdf/lupFs
kzDyCe8Kb8y7lseskS1e3dqekZ2fO+FGvno/oTCzWxQM76Jgk89j7Ypfacf248Rw9PLEU9VOP2lT
nlu1VWyyNFczEyaUAsXsiq7mMZmLD61fH/Wgjg7Egxcv+Ox1w2EtobcBUaJC6D2F9Oh1G7J3Uz8z
g76f15VGfQUb6uYn5M/YjubFEQ8AJwjEPl//hmWdzLhnUQQlYNAbxhxCYcdcrGcadP3h+uC2CRgx
H02gYXIXBV9rGdBD5FXNI3ToWd8eOhpsnB1sH7n8/ua8H6DQO9cZPCGMcgp5RYge+gvKIjP6kM49
JLc3EpjNUpes8+Y7tXIJ6YPx4gQjlAzattW/VmeT1dY2/OX3N8MjvVMSZCqMce0Cy7T8MkdqY8uy
5EWTE5SHsiM51LxiWdZQZvXb5yWD+mGlbvRTI9YZRMzwquOF8ZTTB1KB8M5fzrIJX6K6f7juSTbr
GKmdhfnAspLweJzl+MMHcP65SJf8dH10SzIhRkZnJIjWGXXFuIj6j5UbnVWd/iGqebnENDRvkmKa
b5uIiYhaS/BJpyk+xYq12qV5/ZiVqCFen4dloU1A1OQHOclLFsYtRVsY9NEFNNhSPG+/9i1Fpe76
VyxrYYKgRBFx0JOOYVzRgn5cU8/bg2+I32ggI5w5qIXwmKIvCYnXuN7MuzFT+fH6X7dsfibiaa3a
EYx5JYsjF1VcmntncJT9qiXaewnacPVtZ1Bm9pmWTd51DNp1qOtn2U6wYS9cVDuiVt7dNhFjF6dF
DnLlsMYHSvc1HNAZVvHs57JAhQCS0w1d1xsX24jtauzbNRgZjcHxzmOIDpUvbiubDXCEzWGNsIZU
OiFD1YRxX5flAFnsHiX2yG1+QRBq2JIts/mrEd0jd/sZ2pg0DoSTAZsJjn1RC3fDpSzXZWbijnC9
zGc+tWGss/ARz7B/8pHvSTl9bDz2Es5+vFb+ZzZqaPeqX9dX//07CDOBRyAoI9myhjRWbdSc0rEJ
dnnRj4c1DKCf6HrBo1dN8hhAHewowZC34XSWNGm2mgqSdy50ExE9cxm+Qo9zOVTL2g+7mY/uvZtW
v1Tvzcc16LKbIFYuNSEDTVq5pWA1jZmQ0O1yB9LvWAr59A33tjig2d+auylkYrhLYwgJjy/Q63F+
As6BNxnJtx66bVa7fPrNxl5kHmTzyoDFagF12Fz1d9FQf1iC8OS3IRoJ0uEeIrC37QBmzyuA5d6i
14HGWnaAcVIoIqsP2Rh8uu54llAywUzCLbLWGwiN3X4Zj5Qs/n1PJ3W4PrrlJGdimKpqHUa3XLDY
n6EH1kMzPJ92Aa8/AqZ8f/0TtvU2Eo5GqbGt6oDGIgRBPeVhf1qX1oOkqsxv28BcI91knVSdRkth
PM31cCIeuEGjMduCg74/AWqCmdANHxDoQyMfO86ntCFxtpBzk7o3/XlqopmAyRRQuEK671nlQnse
r5SOcLdeYGx/3rgPdO2QK92sNM56xz3kJPDvo2mqD4OfbtErvu+h1IQwUWh6LwWbaewNDP+9b+e9
yqAoe9193j8/0Ojy1TexjAJJRGdX0Lgdwn3DuhjFXbDD+WPMRh9CRfkGvvj/QO+/q340Mvb3Requ
8SqJD/nu3stFdbf28jNUjTOkpvKTk4lzoZZ9N45sF7D+TLMWoonOCe9NjxAxeMEzFwSab6ORoCbi
KFupqyZJSQydZefsOE19Lzj0t9sL8P66ZW2uYQRmSCAYQVJC4mVQvwEp+JDq5sPc9hvlLZtbGEEJ
qBFTHl9J7AbF9H0KRf91rrX+ef3PW0Y3wUadAq0XIE5BPGfK2dcVnXZ6atfbnM5EaAcuELC0doIY
ikQXSfjwZWjy37wDL2Hqdv+GS7axedimYYSn3wHI7k5tEPvFNFx0Eh+YXJ9vM5FxrHdAGdqjI5LG
g1PnkJln4i7qqq36u8V7TCRTkXepR0uMLrEIQqf3YPr+M0r547Y/fzHYm7AfKYX7sIbGqev87sry
O3Q7Xq8PbfvnRqCneeb5ncA/J7z5TBaRcE9DOcW7rQ5HTaWEYU1zqfKCxDPIUtEemRePMpJbsAab
xxhRK9J8CstAkXhounEHus8BOgzi93XTWGRFcAz7r9kB4KNo0kq9OGOOPvCGgZG3OvRE3AeDjzZz
soeAyGnVzVfg5E/LLMDELbZOnu8fRqgJddKarNXcNQH0TMTHbhiOESl+NZC8j/x8qzPQsvgmlEmN
uJpr3NljL4gucjbofWPQhttNyt8qCVhWyETzUD4owBx0EIf9IM9+J92jj8yxkTFsEzCieoXecNeD
LhUa5d4vvxBPTrj+i3r7y3UPsA1/+f1N3HVFwyOUv70YytPTd5dgFUhY8B8S7P4bXXA2+xih3UHq
pcOJh8SF6x6YrFwAhvNiwzw2HzKCuxmmwk0z6cfdKu+hirYrO2hHlRwvBq646TWCmrAccC80XgB/
id01eEYt+hG90J/BIL8xBZt9jAgneirTrJ282MPN5QjWMrR9joPYOI7bRjciXLZRES0BjMJdPKPU
s/ynLNWGYSxjm1ichs2i8r3WQ+WC/o4ynIma4HTdL21DX656b/xSkilUbd4RFOaXYu8Vzm81eufr
Y1t83oTf8K7ThT8tJPZBKXSAUGR/6IIOGNe83QK92f6+EbVOjeb+tsr8OPLlc9myH2De/Hr939uG
NiJW+R1S9TCRuOlnsXPdFuie2R037G6JJxNtA2EH3kVckJjyrP6s6iw8Lg4dnwJKupOrmz+3TcII
27UVwFY0I4n7FBoesve9neKblyCbiYyK2txOvahBlhNPA8TnO7DxONFQbljINrgRrgHIfdqybbEh
o6x2jECUdpqZ/H2bXYxoXdwOUqno/Yn7DN28eTDe63n5ctPYJnQmV0UdDt6AaI2K4JhGbr+jWXRb
FRMQ6P8GLO7JWVCAayzOtE93fKF/pG62bkcWrzTxMnqIaraC4S1eIEd7D97zH5RH41EubbF3i623
NEteMCEyWZ8VGQi73JhKHgeFfwrG4Ahc88bF//2bLcRK/muhpa0maHhOMrncajsvTyIiTwsOJKLx
XmbFNrbb92fBzd0KcHreg4C8SVwt/+2G5izRv8L94O66F9mGN9y/z7vAA327Skp/2en5R0W/dNlW
rfD9deYmfjQv9MocWjfJ2IdftAYn3hJ8VpN3B13IjTfG92uF3NyzqoKW2pNaJUUwnF0lPkXgCwSn
drUrQN5Ys/FM5Rbli2XFTSBpqqZMqqIQSTsCwE/Cu4705S4qSsjn+U+QJ7zpBMH/2tAGvAhmkslE
QVK53JWFLgvcYtNi42pvm8dlud5sxtEcgkgY3JMJb7iE0sT40+HlBwDFf0etnwxQhbnJt0xcqfLX
aMIdXyRS9GcnSO+nMX+Kcv90fXjbNC4Z/c00unyVC3GrJvFcdRyy5lmWwwkNZN/9SD1EGTlc/4zF
iU08aTdk0ZChEg0MYV9CzDsfAePr8ntUGV5TtW6RXr6/D3FmbHJl447Y6NImcaZifSom1aF/uRw2
NiLLmws34aPN0rk1T0mTdFUWU6LbQ4+FmEV537X1q/bX8zyzu7bxT9GwdVOwLZCx+3mL4+VcZyoR
kt9lgfcFfRJ3YHZ9AXXiUUX5xtwsKczcCEe0B2dOVeTJFC5fe1qehexfB6DVr6+/bXhjJxwloxod
nSqJuvKIV7HvLKg/9p6zkcBsw1+M98aLi0GXgdchAS8i/ebk7ecwbT5CVGwjl9iGN2K9r0gY0kWo
hIvxy7SSfzKAmHw32Ci7WrzWhIr6mvsoZDQqGVX+Ujrro+7bLVi9bezL728s46NGWNWqVolMs+gn
mX3n80TL/vdty2ps31SvddGHvEmUvAD4eOOl84mWM0Nva1X29fP1z1gmYZLZraWYgikFPz/Y035k
Tv1T1ulG/rMNbdhnAetulI6zSCYGKkQ/KKoz2M+3Ki220Q37FDhbproPs6RqSHMPBn568qdgK9tZ
UsNfHHbgbp6EaOqkGzvvXI1BdW7ruTxXYeAc3JUCzc6AGru+BhY0Gjdhjk4jq1yjwzwpZFg9g1Ql
fSrEIo9+FvDDOPrZnvA+3FM5daewkfWBsHp8yptlSwLPYkyT7ZNTPGc5rrxgRRt3JyNN9/N0G+Wa
y02ocKQK0PMyBGHpOO1OzQKNZ/5JUvRwE+9pGZwNO9pmYeRzHaFRx80qlUxobtmVUJbZLZe2o+ur
ZNlnTZiwKGVG0rCSyTKyz+kSnlDKPDa1PKRRuFWvt33DyOVNo0MUJREyhJMvzdTtJhx25hqdO+sm
Y7rNtY2EHoJQemwyWieZ137LpQe85ZpAiQMSlxA0bdXGvmFZDFPSSbsp9ZZhqZM5rKodCObZbtxe
DMu2YSJ2RyBllKukTNZBPGgQzO8UDR8EOMGuL7bl35uI3WUJ2ZDWVCbpKvRZuYt7DjgEWW8b3Vjm
JVWSdAspk8AFy3qa1j8hH7dRgLNYxiRnXFdBQLaRV8nirOGO+5BWz4d/wB/38bb/bmzYLPC7AWCb
JgnBJbXr/Ubs6zTcQqJZAsBkZwQno+PPeYZdrwVbHxQb/ukcdQ+Kunonib7p8Qd30f9u3D2UGQnJ
M5mEuhqCA51BjADg3lh/u81Ef21NF5U+4dVoGipes3Q4qGVTg9NmIOMYXo0rqyYy1AkYmo+DLJ+X
aH2OwK66c5ctrJvtG8ad21OOXOqQ1Em0RKc8ig605OeyY3HhrXfXTWTzUiNVs7C8XPCCOgEU6LnI
GzKd+5yty6cGFEnp1+sfsQSxibYG2bo3uoABJsU4eChvAdHafJxCJobbTpcmylRIcGQGDauSGmKu
h26oH1A93npquCSDvwED3MSVgsuvYNWs6wQyYNBmcrABNELOcTZIvtM4GexF5jT7SGyCAiz2MsGm
ReFjK2vKGux7jH6f8mB5yJxVbyQmy3xMXHpEsqLWLaTMBoFmXZJ+00rc68U5jKpMyqF8VEW7hamx
zMTklx7clQVlgD1OgDz9KBTbRWvETre51SVs3pz7wSHOnKHpG1Cj6vzskkActKBbCri2v36JmDej
tx1h/iiVBIFpNR08qH4d9NJv0T9b4s5UOQLi0x/wrN4kfeQ+55n4wLKW7VrhH67bJnrfaU1gukQW
XVjo4twMGZQqhXt6+lO/9KdWTbtOSEj8ZU8uuGGuf842HSMbwjoofdSofXQ1/VKPGdDFkEcFK+vG
IcY2vpEJXa06B+0uTVKETXUciQcInpI+UDpu8+/1KVjCwsReV+AxrN2BiSQvxUNH5NehdWPX1d89
H/XIfPpc51sSWrZPGY47rfkCkZypTpyl+Zat9X2PSmoZ1E/Mm1+DXgKe15yvz8rixSYsO58D3fG0
duLciWa9W0bZgc8FFBcbfmabyuW7b6JE1CgbyA7JcVkb6Kj2Z8B1nlPdod/FefQpPeLCtIFotk3F
2M0X1UXUTbFAVZZ+i7LoKZLDFluxxb9MNZ86jQgqNlwka939W5bVfZZ2LyWmcNsqGO6rdV4JKlsM
L4vS2a0ZMGQpz5et05rNNOYuDqu00xCJxA3JpWFyCtwdDH+jzCk3gdiOW7rAFcE8Xdv+CyUwFIMv
95Sq/HzdPhbzm6hrNJ4Ui1+hAByE9Sla2G4FjdxOdsE/18e3HKRMeDXwVm3TrBifEf2qZPBE1Pyl
Hch90XRb7C6WNTDxzq23zkVeFFUixwhskq6oDny6sQ0asOn/xhlqiw04FwocN3ONtv5Rjbup6NjG
PchmfyOKOdg9u7rj5f+LT0g+J5cBKuUXN95BTXDz6JV51WRZlQCgASUI6aU7PIZtvRLa/r2x+bSa
E8cbkIP8KT/kUCrZsRKXlpltctnY1taIX5rn7cRmrG3k8mDHZPOtz+jGDdf2743Y1bqZlGiXKlGV
l5+KoKr3zrTOOGyQrW7H9z8RmshmJyKeH5YoojmDNz8P2A+OSjD9Ms7eFn+V7ROX/eHNPqCgkQHJ
sgkr7PfzkawNP2Zk6u97EFsergfx+4sQmgSNZAURVe9JXKirNtB7QVQICISoQYx0/QPvF2RCE+As
oiZvcQIrEz3R9RAGbDnOVNKP8wQOReAg+r0UOIrf9rGLId8YzA/DbNXhiCuLSmPmTjuogexbKR7p
LF6oLjcyn81ol9/ffEZROfZ81kXSeuoTKhF/usHbmIFtaGM/vrBjoO7eVUk+FhoEKjkBeWyfH67b
x+ZQRlBPUPJz0JyLW4qKfmvSHYsgehDueFu6Dk0KxkUGEcSncDMhQfPog7F9Bw2nrYdZmycZMe2i
IE7UhNM32vigfOh796iMPY5Vel79Jh7DbsNIliUw0dFutjS6nXF793j3uy7TESTg5ZZ8um1wI6Rb
r2rDNqRVoktU9NbpWxmVN6YLfjHcG7dc8kAsRAVVUvj9MSDBQ+pn33W19XBt++vGATscQzK0KqrA
UIccMdUT+C+Fe6vVjdCl1FnWKBuwG9D5AjEC8DOq8y1maovj88uc3pgmrfswJ5pUCWr0X3gnX8Mq
/daL8Pl6XNlMY0Tt0uQlL0GnkxCGPqAqbYvDQMEvd9voRtR6KMOzpcQ2MEFZ6nVZA/erRyZx0w0g
5MY2HFEpc9z4a+AElI5ZzceP2dQMy41/3ohaDwWcuR/DCjiBKMH9PG7HaeuVzLKqJuZZ8ooUisMw
7eh+yxp2zyT95A5brZK24Y1YnTwUmmtw1yatrOpd2YOziuX/sGqrjdviNSbWuQOV8IAkXCa4h4vl
UQFazR+R/6cttT7bB4yI5b4zAyMz43wbsOxQd9DUBRPvVrK3mefy+5uYmptVRUJcUlmQsoPMlH+n
o/SX23d/rvu97QNG0NZtJKACN1fJwNdTn65s58/uc48Kwm3jG1E7QltOFauLqJ077xh4vn+sSBMc
tAyWmyoFoYkfY1lHKWU57kgCHGK7LCrob5Sfyy1heNsKG8HryMhnAHpVSQdqD5x28DK4RjeJSbmh
CSCTPag1gg7XI1ZlH71VvbbNiDfB+U61xWsdiY/Xl8GCjglNFJme8IBadD3OPAPfr6I76i78qTtx
AhF9vvMc6GTm888wi7odZHburn/V4lwmnEw3fGWQfKyTPnW9Q5Ar/9B5kC0FmHlLefr9C3JoIskm
vSpSXM5ybk5xcO8fAWw4OiR7bkHwd30Wtk8YER6OWoAH2cf6k4y+gCseDbpoej1PeU5fFpR2Tte/
Y7OWEetNsBRdUKLW4gncNb25G/c9GyO8Q5Mwu43OPTTh0pQtkI8JFN4ESPcld7s/GR5YJxp9vT4H
S6yYULIQ56OiLXDVgSjFeGj7sdhD1/LWP29s0qXgI3Y2LDa4bta71B3dh2FUKM8DzLuxCLbFNoLd
RyNzuYgBCEivuOMR+84r50Mh2XNDva0t1WYkY7vOSJhnsEyVZGWAFgcwCYXfIUucv15fg8vW+fez
T2iixdC/LlpNuzpps/ELeFjA00hI+dj3ApQTctWobrfTWdAp2ggQi+OaSGq6TOVY+lokkCHInsFT
XnxUa1YdSLQp5GJZFhNP3YFXXQjw86GOB87OPo9pOB5ASfk8VPrGWVw+/War1Wvl5AzwqwRH2OlQ
0qC+p16UH5hSNxYC/sKSdWi7EsBUJ+mALv9QjvV+KSFfen3dbctgbOVR0E1AGCF/QIKt2Nd0+Uf3
UoJJc/x2/QMWvzVpB2W9iIinKxaB63LvMDCA+moSG4dY2xIbwe22aE+o2VAmeRYO+2ICrXSQpl/y
tAC00vM3ziOWC66JJEIrCg1kOaEgHKXHNlQHtFo+yQq8O2MdHcN2i9LWZisjxpfF4xMJ3TLxyxax
VwRqv7j5fLq+Ev9/UH0nxk0oUQmVz7CjADg3gMNB7PU4kW5feC+SveRk3TvqZ6mhqa2iRzQQ3rnj
p7UM9kP+VTXVXT1P+7IdzktwExoiNJWEw85dO5Teq6SHLvxDVITiQ59H/cZcLX5hKgkvEJFUvYsn
cp7xU0Wje07mR1oNd26zxURpWSwTaTRODXNLvxRJnTYd3besdSk69zt/q3HU8gETUpN1ulS+wit1
GqhDyOSp8LfglxaHNuGXxTqvroO+Nrz+oYYF+lqogxXlmTLuzXKniR5ODtHrchSrP2Tp4boDWiZk
SgznK2uWusI2mXnsvsy9Jy+qN15MLduXqS88QZKaOV4nkjF1K/CxFsOh9SGiRYTXHiNQfu2nLs/2
avSj2y4QJlST+H03VwWWf1qiAnTy7vw4rzzdQC3YTGWcKMDbWIZDqVAmhwTTHaMZSHh0U9xWFTFh
bHWbct3iAposfX1fQ7AFQd9tdbdY/rqJYdN8HRy1oNTbV4t/x7Nw3c0Q5Tre5EP+xQHebLg5SAAb
XA9ReW+m+8Cb70D0srGX2P74JZe8GZo6YVj6Lf5451e/ekDNa2/zEGrJRybAzCMCpcu6wd9mGXh9
u4eGFWc2l/8ne7xuGctObsLLXBDiogu8qhJWFvk+k7nep2Qd7iOAdj5d/4TNQsa9HOR81AeGsErA
pZ99WTu8we4I1B+3CCps4xu7OfNSXwdFWiS142Ryr5eud3cuTd1847RjyXsm2Sf364n1tCoTnqdP
Dc2fnb5+UkScIRl+WqdbM7exj0PWADsrFGsSXMLqU5WO9S6HcPjh+ipYFtrEl8kRPB64blwOhA0q
F0HxEIXVHxDc3fREF5qIqRzcmjQLwyLJgSEkfvNrykDDhfeujb3Zu7jLO+cQEyZV5IBwgjYJmzOa
ngM6T7tU4VzV62SN0h8XfPPoiK8Q8T2Am+xJeWQfjN6fmojP1w1oCcb/Kw2+CfQQcoKR6NoKJOGU
/wN2HCip8IL6H8p15N9T1ozlbWncVD2egppnGLNMVgJaC9B2RU9MDeFNjemhiarSZT05oCotkozw
vN6PkHj8sYpl2LpyWuxk4hQoibq1nEWRpKHK9i3tf6En5wNv8p8ZCzc2bkvIm1iFEHznczZGRUIh
OnhHGZD5jl//ur7Qtkgx8lU2o3kFzLdlMvfDayOzh6UCBafwN+xvsY8p1yyZauaBkCLpsXkunfPo
seC5Lv39EGxVom0zMM4BRGWA+HFUuqelOs0aVbe5DP7laXfb/dWEklK8ZcpoBCQcvfz0AJqDl2bG
G0mvw43rn6XJJDTxpOXKJgiLOKilR15wJNT1kj4b119hyvRRjU5+Rh8DxCfSlqs98yeyH0iL3rhF
3KSq7YYmvpSMuqhHVeCOuLKvDklfOhC/XHcwi/eaKDrpL3xgDHdzMTvNrtH+eOK4aRyvj/4+qjE0
xZtF25aVaLE4ssfbQEPaX5ksforiAlqmX6eVPXXK/bEI8eX69yzO9hd6btLLkjq4cAQdTcGLo3xd
fklR+WPHVvcT2/iMzWiX39+k34mgiuiMC4yWNt/WCsAY5WR8Y4e3DW6EPPibaV7rrEjmNfqs+mXZ
UQqqx9sMZJxPwiUKprJGtSFq3fI0Aae5jyT7d2rZFjTJklL+H0VvbMM9UIC14G3+f0rxxu6j20Vg
ZI1eUjSZ3DgL43SCQ9Y8cpCLJ2DBaHau7E6MZx8G1914NrC4kQmfG6cA2LAGp7imoA9gM/sNEZ07
GlYbK2wb/mK6NybSqcbbGcTFknGdwvNFHPhAxtQ7gsCmOl1fZ8sqmPAzl3pTSFNYCL03p1npo1/6
3yVzYpZusbNY/PQvfs0VeolqWbOEjsHJb4Kzs25kXNufNyLATxldczw+JStIFybRyF0h6HnCKSsY
nRu/YQQCeunqQRQgdxjqaj30A0gML3S4u8IBfSB4orfk0fn7J0XX2P54P7VOKFInXgLZAsTdFwfp
0/ZEGVQ+Qk4HCImiLWEFYeJGcNjWxQgOoK5ojwh0YkHZa8br5yZqX6571ftDgxD/v45bVZJIFsxO
rHWZH9pWjoemaDbKae+vOpjS/zs478aIEdCbxUil3+o+VwAENs/QQvsiFd8IbNsELreqN5HnK0rK
1u+cGBIc6S7tiLere8+7yfLMxKPloQuatEU6cdgG3knIoT/ibNJvnNXezxrM5P+l3einVM954kty
qlutdz3Xn9Z2Ol5f3Pdvlswk9KxWn1VgcsoTmncPnQ+Jxao5g0jzdY68LyPZquHalsAI7qBu/UyT
KU/I5EKLrHdH6JLwecNIttGNsG7qdq1dD5MYGiX2o9upQ7b96mob3QjmYO0ErtpYYL4uxdcKENYD
JyzdwOfZFtgI3LJrPbfUpQNRy4KCDUk+q0oth3FxN8LXEmEm+gxKJyBFHkKIwmTq2ZHjI1qjjoBv
lDvtbr3GWLzIZOjMVzQhRnnuxKNXfYXq4hOf1F2jUPwb+IujupveM5iJR5vHlbBZN3niMHKnfPE1
6JfHTNYzmP7T/pDz4sv1qLAsuak/zFVWyguWI5mmaT2Ovt/fychzN04CNmtdXOFNPor8mtNgwuhZ
+3Ogv5biJwG93MAPQ/rntv9/mdebLzjeCEZQD6dJnIKfQI53V9B2489bLkaMG6GsdFh7zHNy9HOl
4RHXyOjouYCW1ijdPVRONwCU4rbPnYj03g9leWQh4nHUbXe+aXImugM15ZZlQwYqg9YT92nJ6Z2X
d/RwfXRLPJowDg7EIHdF5MRzXTDoykHDHvjZ6QDkRXN3/RM27zLS1eBnYNBcsjxZVN7DMqU++TOq
R9dHt8W7ka4WBlmuBXVOIIT4g5bDeMhnEGyWzWPGhw0j2WZgJC3Hg/u2Ac8T7hZ469N1t08V2UKZ
WZbAROExmYkpcwIssMhxOX1RwbgP1uK2/drkHI3GKZwnz8ug6i7rXTaQr37eblSF3j/3MROA5wLP
FDkVxp5peTfR6Tue01EsAAqoDKcvA3UeQz5scY9aFtpUB77oPVUBH7MEOCaxG5FmD6iutgen1N3j
hBrYbfFmSgSXU+3MFSQNknDxxj0FCcU+4O7n695q8aTw8vubTFVVTGRklFlCHMF2jurX/TiQrVOx
zZOMXOU5BPLGM0w0DPKTu4xfCfYjHdBv1/+8bXgjkLMmqttACAc8ibI8B56qH8GzGT0VmrcblRrb
J4xo5p7sptrVWSIjKHf7RaKL4QmdNBuHA5vDGoHc4GRJlMtxtq/XP9Jpnv3S+yUoPdXr9CH3uo/+
Om3kDMtMTPAaOBCiqfKIEw8QENzpKoOsZvM45/PGnm2ZCruEyRtPguhsxAYhssSn86F0g/t01eUO
JnsNoTpTtfKcTTdKHJhUaGT0ljIVJALt77JbSn2HfvSN/dUSECZmrfIzVTZ45Y7R/fltlWl4GsLp
Nn4nVPj+a6O64Hqq8iWKQ+nJvcIj+kHXItvIrLYVNsIBQJygxQuqAyrv/gjpvq8pF6fSXW976GQm
6VkNHeYOPPxOjCeW8HOB2/MzdOedLWC5JZ8yIxaWYgr56jlp3ETZuofYJBoG+Ngc3KVdIGq/1VZs
WWATscYhb1g7CufxhdXdvV82Be6LzhZBmG30S3S8iYJxDbNCjIiyuhtTf4/b1nxqIrHZM2NZ47/e
sWvP7cBkH8U1ejRDtJe24xy365bCryWITeyIZj7pAjw34fTF71Shd3NT3ClnPmQQFix6DkA42cis
llO4b+QLVpLe7z18qifLwwVApHM3HlS/r530PDrOr+t7hG1GF0O+WZDW7cuuXyAdxVw8RnWQCWuX
6AOTZNn13nj6H2dX0iQpziz/0MMMIbFdybUqoau36e0i656vh0VsQiyCX/8851StKRIzbjNlbUq0
RCgU4eGeZ/Zlsbd2f+UIm8jBSc8pKmsLTzKcAJHnn3ieVRFxmmeut1K9K+tm8rB6juMEAbHAwQqU
FWzSi3rmXOhcnzOevQc4p9twJ2uTMVYOXGt1riG0lviDPNdpcWzk8i3Ig6QevX1JWc+9m9Gr3blL
c4aFTcOEt35MCnV2Jn4Bmvqvx5u/Yi0miLCvrcyqvAJKqbj6uqgALEkdZJjlWTSMlG0csTWbN/xu
GE5Fl0GZJRlL3R8av/sdNNPWe2htcCMAoUjmQ3FjDBLuZB4ECDKqedTWbfNl3xIZXpd0dwFZYJES
IVBO413Kr0sl3bNNVLnR179yYk38oIP3T971Xpi0ZfguTKEgKus6koy/v0cGuaIfHk9lZalMaODs
5ss8lgNPlCTMPvCapfOpVl2Tbkxk5TiZ6MAibEGvwTWkau/aPrIT9lmj9BXpdPT2BfsmOtB3+FAy
sFAk6aA/dpb9bWbuRqZrxZ5N8N60jGIu0OKToKh55T771QB2ttgKDHE77c1E6lnonubpCOXgHCLe
4L5XEagCown+YsMnrW2xEUAtCzhXadtgB7KuOnRtmSatS7YK82v7axgy4De1GIsC7hvqjALs8WNT
RGVeAbBLfammjRBz7Uq6T+6V08tyqZqxDIIkIK0H6Kf/FEKvdLGdZytNz0uorncxp8c28faU0Jtk
/BYAjq1Tl3YydIE4aEt3kZXb77qCHR//wNs74poefOocKbXLF6jLZZUXTc2sb/2g+ed9wxsbXvWM
B2yywTo+tKw4KalAEYcLKfxn3/jGluNRNKJNIbWhCAYU8bH1C3e+5q2n96VqXBMDDj6NjA4hnxPQ
0iK46W2Zl5e0qXm1y2O4JiizZl4wpaRektEt/x5o9lNqfyNEW9lbE5LZ48XYBYtakkpJ+gxKrBEI
K7pFirN2NI2bR4IRNRM6XJKirsuT03vOgUL64JrVy7DvcJo3T91yBJRoNITwsJWDL4h6IMTflAe6
n8H/4tGAp/nTtuoxDGdfkyXJkU5GDqIgh6aZ66MGWPAa2LY+LJ5Los4K5HHiLcTsO+HdhsHpIKIm
fBQZXAo9tV0H2byb7Cplae74S4IHDtha+ikbn4uqqvcdBfNeapdR5kGRL4kgQUGuk1CMHTzAGrbC
2pWzZoL7IPGa2kujdVKwEY4Kqnw3DZbc077VMdxg6nSZGkuIF5SoAkuH/ZBoM95Y+TWZKPPWS4lG
3UvAh9goJoHmTic58085Xkx2mR0ym6moVeJ58vmnVKDQVAD+Ye3UV/oPgt0ifgs03JL0mTeOxzZM
tQ20cOuMG0u3YqYmYB0RdCjUDBuyiIgBTr2WDPlUZ6+Ek8kmHM5Ln+VhsySlWP6pPOeUa/aPCtz3
j3d+5fPNB3NpLyXqzxk+Pw3lWTtNdy6cfPnk4OGx7441H80DH+u2BXd9wka1nFmr2vNQOtZp7Off
jyexYhzmW1n00mmkxC9w2ZcnYUFFXaDcs3GA15bo/vdX8YhdiTaUrFpAuWH15yLsWMS6ejxUqEVv
LNHbsadrgsynsWocVQqdWM6gj3opz5nvuIehGSB5vg8b41IjVphplldNVulEaCUOiubk2kPReSN8
XtsDI1Kwra7iti6RbXGaRMLkj5qpfW3frgkwLx3kDdQSTIljZemHfgqbC6RKtyoVa59u3LRWbUOq
vvTmRHba+rXQmn/1lNoilloZ3cSVN27AKscK5oSmPj1gk7tDKOVWhmBtdOOStYqSNTWRY4IKFDlb
VekB/UK2zuXK0Tch3SmYvZ0667GppeyCUwc2yA8UD9bvygvcfR1fronm5gGdQAWRD0nJfBU190yE
J6uNmvza+tz//sp40z5TjQYyNmkKp0XjsM4SGPMWPGVtdMOkKJtKj+eyT4KpSc+g+tZXUul9fByu
CYSeIFwBHXlPJdKjT6JeYgCnjtYsNpZmxek4RupE0dDpl4apRAn+vylvP7s1e6JMvQvrraLH2k8Y
lsUq7Y8cb6xkKCBWmrEPUzcjs2Gd+8neeKGs/IQJhLbGBTkyp1eJ3Y63xp/f5U5xaHvvScjNmuzb
L1LXhDrPdVe4KKpgGmM5n5UU9cnxMudpJAGLAyHdyC5y8r2wq32AJGby91g+YPvaW8qEFm12zvo+
uCxtviUttLZm90zUK6MoRwKtqgxrRpeARKItYNUZZMJl2QcnIIerjZvz7cyW+x+kddi3eulplzhN
EVxRanEjcH3Ky0y9LrpfbnW6peK+4qlMkPXsNWnegHczgfbCb0hgJCWGbrx+I75fWzHDjdBaENX4
TCazZp84d9KoUQplwlD8aPz6tCuM+bex59W2oH0+hLoUDBJCJG2Uj5aACAZgso9HX1sh44JuAOnl
ljViMyB+ZvXprUyXIAp1vlWgWnGGJsia0Ln0gwqfj96n9h0NCeL4dJNZJsTZfOM1+S+ZyqvFoUpY
Ou2nLpF+85cop1tTFy9IQ11yrzgvWpyHpgHtXb8rWeqaaGufls0Sgto/AenS3xCMb6LQb3de2mYH
kK+6wVOjJxNdgN8FkWp6YRW4Mh9v9Mo+mL0/1CIp95xcJk5h/1RzOkcajn7n4HcDebUNukVj3F3B
MGl7nscgefeKyBdM/nz87SuH1ISIz5n23WDSMqHKAdg2Sz0hzk4YgHGfBgVfNuLtlcNkwsTBss/m
JQjbpAlwQLs5tA8+hM2PudXXiVi68OyUwXK0U1+dtAiD477ZGeECKp6NCPAUSvTUV8dZsH80cV8o
eCgfj7/ipWzDxO1pKFCW6NtkqdsIGh1nf27/R3kZQ+tkI2hYO1xG0OA3LnSAatbgJ9B2pOU7XmVf
H3/92t4bwcKsoYwkiGgTewo+5cz5CJz6r1z6G9WJt7+cmTjxDkSfM/SR2mRK2+86yGXELLZVDHz7
25mJE2+pskLX020yWJNzylqhIw+K3mcQBu8Lk5mpANnn9ijDiVaJCFI3cmdhR9Kn+xLhzORFFW7D
/31LJIvl2edKle9FlbonLefve3aXmTh0gY7HobRIgyoghRaIak+ksbMokPtuT2ZC0dt2Dhw3BzNm
4+bhte9p9ZS6wed9X38/VK/cHoIWBfiuWyVhaJ21Wo7WUH6s7HQDmLd2Ng3HgDZ28G76S50UXvCj
YiKN5JR/fPzpbzsFFhpOQXgVh1z93CQscD67pXfLWX4bnLk/8EJsJNnfDpCZyYPa8MWBkqpGuGqD
wBWaVvZXdEGxI4hR6ghw3Dqi0h++lDMpjo9ntWZwhrMI9cDs0vHKxEtRYbSmzImsnruRtuetW3pl
UiYyPQuamddOWCdIk19Tqj/6y/LdtdLPcy7PPdo58fr76/FsVvbfBKg7hYOae0DLROWKnMCuTzCb
eYvNZ2WtTFx6yh1dKHR+JpYUsd3IY+enT5SkG1fC2joZIcFSgJ+jGzC8Rr7g4KM3OFGqcs6onYIH
x8vA8+653jve7Uu2s+A+z1fGCFTpTDlvkGZi1ufOd4qIhtZGGmttrQxLtKHhSlKS1slUuyJC0eLZ
r+TzAsbojQBq7QcMc3SRh9ZAMuIa8jz1wVJKPUluu7GnCm8jDFg7TcYdfadmTXmQNwkNOzQdhwN9
yrW97LtHA8Py2nRcpqAv6qRaxk9pT770oHrfZQYmsjpr7AWJAVEl2qnyBLTE/FRoqjdWfqU1gJnQ
6kL0uuVatQn4Zb5C/SgeVPY3X5oXVouf4l6wgWRzIaHLLVy0oUxfHs9qZcdN1HWQU9+araZCniVv
nudehb9G4EpeFLidN6a2suMm1noCJNAeXV4lRd4EX0NvxNktEUo5Gyfq7Yc8MzHWdpc6aaeCJpka
lMmtPPuUVt1z7gh00JC4HOUWk8jKZWXira0SfNpOhR8atVVHftmdZ9s50q78MmhnywTXVsswQShH
A7fshk3S5dyKkIvII7CzXR/v9toMDOMT3dgqB9m0RMy8i6BUNUOqirVRXQ/tUQ2juy9kMMlKe8en
KrdkmSwQLpK3EqqW7Znaldx5psw+li6VaFxv6zIpS/vi95C8GPlfu9bIbGKZVOAI2kx1ItHIFIGm
913pLhAzEdlLH2zpFazssgnobqbRVm2DO9V16kkdLEJQ9bCmov/8eBJr498PwKtbqBpKwQlBBKLV
NB4GMasDcmpb+pRro9+dyavRcWxGYs9OmYixlZem6JurrzabcNZGv//91egst9yw6lWdZKDu1uh1
LKrz2EDkbsNfrLg8E8jtqsaeFjnWSRj0YeT1ip1oS8mVlPnvfatv2DBLXVL2ma4S0pS/PEqsyHHT
LV2tteUxbLhnd5EIjsHrubGeXMiOHhnpi4120LXFMS5QHMZQ95C7THRetyfEY+UFLSZdnPJ63lj/
FSdkgrir0AclkyJV4rb9E2kQFjP+S+nwyHT1+fEGrMzCJBrtw2nOLbwTk9FLf1fDfCTLeFWW3Igy
Vm4cEyqsihbCQ+jlS7g1HMHeEDeeOtjucMy76W/eex/2zcIwYtKnXprqtkq6BUUuGV7vV7+2yo2t
XjlIJrxskJZa0nmqEvTLtqjnVvMsorBsnI1LYGWVTPBBptLSc8WSJ5aah4to/OVEBjA3+NrOPjeD
JZ5Bd78VP61MxmRlgaZxDv7tOkWZNHQjalXPPA/3NU8wEyc3ViPvUOatkxT98LehbEBgw9nOsMIE
Oo9BvXioRMBXQ9E7d9Q17MiPoJCHcKw2KgQrq2OKLssRb7hhbuGww6k+uvdovq7d9PT4nK6Nbngk
XZf5mIPjMSmRXD+GXuufhBLBxjFas2XDIw15KNEtNOCq1CBJHTVo4bOfYdf/3PXxJswsTWXWpzUE
HJrqVs1oM6hQbNrwdGsWcH+UvrrJ8nqx/Ya3ImlydrAyeswK/5yNKa4alAcgq7lvCveff/UzwzwU
CBtJkdQyU1EpGx0R1Z8fD77irU3wmOWEbBD+VCRNS6uDq2RclvroztZfKVn2vWtNdLO/gC5qWEie
DGX7BJjqBS0Slx6Yh8dTWDmfJsYLqZe8Vf6UJ1XuD20EWZCxPBYBq7dwomtrRP/cgBBCSzWfhzxJ
y+pYVxBarhs7Pywjq4/L7O+DCTITbeXyYk5zKAgnBMxAh5Lk3rFDWfeyb5UMO+t5GaBdMs2T2p2f
AB/qTjYk6PcNbqJRZzXpVlVemrh8fGnd4crVsqWMsLK9JkqMAO/LWUlTYFEhHFfLhR3aWW5hpFfc
jwkQE/7o1aM/pwmn5UVb5KqdFjmqLQ72tY837nh/KKHkAwAiEHTuX1x17ypaf3u8oWtffv/7K7fA
WQo53xwo+3IKrt3Mnnw6Pjul9ffj4VeUIpiJCwPVOkSgUpkmI5l/iFpFi5dGrvrZzn9ZkkYAbBwG
aAbN+OvjX1ybkGFmLdWy5Y1lxX6pjlOlnqjbHtK53ojq1rbCiNoda7L1GGD4RrdFBIrkMSosex8/
KDNRYrIADBcsrbCArLY/1fPUXXmXb8XUa99uGC9K50OTO6EVu3b9Pmc64UNwerzqK5eYCRFLa5U2
qXas2HIJ2JQDFZ4rUXx2rUxHTgjdqXTgGwHvyixMFlJnmNKqb7M0qZjNX3q/agBcz+uNeHfFS5so
5dnyJzI3bprkPuprpNbfWOv/r5DjkQzeLh5VZmLSshwmVwEYnhCvLhrUtgP2qQfL0RJlyyL33Wcm
Jg2I3jEgw2TF6bQM0zHDTcCPAdvJMQptsj8dB7HAwYQ1wmFKfQDfgwoiI0P6+fFxWjFiU7aZ6JGk
0KCyYlGk57sRqyx97w/DRqS7dloNI8544wKfgk1WTTNENkhUotAqvw0LP9k+Bxwg2Am9ZSZEjVHl
9ciW497xh+4FlC3ZZcoX6+yOw5aq65pBGGbt8QEKwL2y4loTFQWF0gBEbTEvr+yECU7LWDjmViat
eBEZ9AH751J0l8aW+4I6E5fGw54W1ViE8V0OXXv8pZrAiVvM+7y1Cd+yp1l7Y42Lk9nzM/W9f6qw
20KWrngKE6/lOFrlnsyseEZHCKDzz6C9yyIm+1sf1Bu+bm31DSMbWAeWrXTisRDVk0i9i5st57nr
dy6PcVeqzKf9mFJcZsuAQnaap1eLNltwrZVzaYpJg26zkkhKhLHs0u6oOcSgpJttjb4iWsFMsBYr
cSodtLMCmRlAa6w+eqM4leGVD3bUNTIa+QcSiGhulygcfwR0eA5ZeuT+ixN8mMVPj59z9KQ/9ldr
UzVMkIbQ1+qmOowDPn/tM/6eUu/H46FXjoAJ42J9n3MNqvO4yJr+OajC/kjyrL/2dbb1NFw5ySaY
q5Qu2MoEbJy4k43HIcQlOHuxvLoknwCSAVlJcZcy3zefu09+FXC2LFNEUsrjUtdP1mQ9LYVKAr1V
x19bLiNUTiXlxVKFPF788qyy8hC41XdA+/95/PVvw66Yie5q/ToTYCvjce317e+iyofrgKs2miF6
dfaB3DwhoVgcqjqwD6jUbaVm/r1V/4sdBK75z1UbXaaC2lU81iyPKvmxm7/xMT9yOp2t0TqCs+OQ
uZBN1u1RI5SuSv/glhehz1UmUJ5I7OwH9ZIxXW4pB6F9/1EFyTBkx4mNx8crs2ICJiBN6bZzJfN4
TKR9AS/JpwmR+IZ5rR1Qw0/lkOIT+dgFsbfMn2mYQlXOAqacTV+Lezry8QTWTo6xxNCD8pacLzx2
R/ZxLIJ3dW/HYtoC7K1gDEzGUj4iR1KGKoh70X2smvFWaPWSOm4yFtSNMigZgnz31+OprO2F4Y6C
xm9sYg1hzAvOnzLonH6bxlRv5Nre3g1qwtC8alRDJaGTsIC7RdYpHnIiziv6jWu9cTGt/YSRE5sW
wIiF5QVxEwxPU5DdZF6557T2nifQ7+7yRNQEjLk2EoYiW4K4aLJT2sr5WKZ2eSQBZxtH6u19oCZi
LG3y3srQkB+PthRR0UEPptfux8ebvPK0piZczF36hgi753GQ2t9IZtdxZvF/wNnXHew25EcgT+U1
l6xGWwrrnvsUohyPf/rts0xNTtMSORrttzaPIQj0F3Heu9MnsC2i87aGbgY5yc7e+KG1BTQMv3Bs
1mU53O3ch+qgedYdZorM8eNpvG3xgHP/6VTRteNID61x8VgD6TUF6M93Fi+7qoZsIZn/fZW+5bgN
U3Qr7VV+jyCorwuwNXYRNO0PzpQI+5KyOpp8cQqzRPt3X52Hnyj9BdjUAXInh7Z6YTKLuiU8IMyM
HGk/5/pMJDa2kseSfrCml44Gx6b+rsgWd9+/pZA3vteEjKnWHzJwXCMgbz7PEiXVd/fPHL3yNEi0
DEzllbge8h5f51l99DvvgrwanhvpuyJl0f37wq3j7WAX3voSwwekBcnvrPNhTAPxhE/xeXNky4cS
Hpmxr+hmOONGI+lydCs/8q0tKvd/e5Pe+l0jQBky3Ym5wo6JogSm+h2wA2SRR4H5lfrsZyTq0d0o
Bx4t+SlM6ZF0Anx93lk1SS71u7x2DxVuJfxvOFsnQT7a4tvjA0tW7MGkTW1TECtaCwnjqfw0QzmU
dOhCgeU1y3IsvSbCnV+Ic12Tyz0ycOlZgi10DjdeI2u/frejV6EbVETqgU33gL6mVQTFLBFlfrFl
66tH7/6zr4YPBFlqWSxQQlE/m/lnZpMDET+5unj03LttLNuP9cijsf7dB0mZiWM7I/avDzh1IBHd
yM38m2p7a/sNl2MRmVIQy9xDeZQXbBLhA8Jwierpnu772pD8GdLYVWVj8ftTtUAFU58791so8vvy
zzzGawN7T8Q3dAJEC/+flmc02B2XMbjcw4n7IaoXEJ+y+xHZPrhru3O3o1fLl89UaTTF+LHlN9ew
FepQBNkWOnxtcMNVqqDISpGnXszd/GWYx7OTDvu8sInG01nuNZ6bebHu2ykKK/8dGVSC7pKN8Vc+
3YTktSQjelkKLxbqC3ARLwKEp4/NcW1kw0NVquG2X+ReXObDGIWO92Sz+v3jsVeuWBNyV4WLQ4K5
9WLaX3TgR17mHyT6e/kPSUfkta3zvt+5R2CvTo3mpKptgtV3+/CHDUHcI1ih35Vlmdi2wyNv8p7R
0d1Gj39tbcUMD1JW4Ebs5sqLvbywYEB+D1oQ0CjsG/3+q6/mMlSlbikQ83HByrY85WKpwf8muqHd
eZQM38AdVYEOh/px0YM9yOIozoYBuHMff/5K0Gsqj09tHboZmb2YtNPfmtOk0+1XiguuTfnGbq+t
v2HGNTQLPOKEbmxBGvo8MBYcVebR4+MJ3HfxDddpAvpEVjSKpKkby5F9KoP6k60UGpLcjUfByvAm
nA98+U0mPMfFWyM8WFZ/JZw9h3pLHmNlbUxInzWgCOtaDF/f6PyYSRCMBSLY11pITSxfGKZeFagc
Hz96v8cgTCNG9/F1U5OYdSkFkfMIXCZ0Ya0oCGWB7FC/9UxaOZYmFWvp0K4pR5yZu4aHekrJHKTH
oiMzemAAzXk3tba/lUdb22LDgqkfUG8KSzfWJMIrf+kiCNE8Ppxr22vYrpcOjVuUGNr2vCmyxx5J
hLncd/I94+7lSo62FXInLtsmXvLxhZTVJXW3WK/XlsUw2zx3mr6bBxarwTvO4fCpws8QvtX+sLY0
xhslyOfBgxgIje2xdiOrrhPaF96+pTGBfFjt3B5q6sRtPhwdNZz4ws6sqzaGX/n2/4D4WrdVbjs7
8bh4p6VjT5l2N/zxyqr/B8DHICHThxmN3RbN3gWtgkO1tNVpEU552nUoTapPibpl2TPLiSvZPi1E
PW87hbWvv//91WXYFBNQHyAOxTnpbwBBfwydJWJTdnn85W+X0KiJdiO4xEM9ziSGktYX4Wa3mrET
NHWvU5CerJJthONr22tYre3mbdsSMkNjYWYHnUPwUzg22bgO1yZhmK1FW8diXmbHM28+1IBo8rlI
kEQ5usvwVDc7I1zXMF8lJS3ZsCww33G5WWDfBGV9lx5bqN9teLeVzhDqGjbslnrJhtZZYjLPhzwj
xyDznyDYWUZdLw6eBdUTp/3Y8f7iMf4JkrYbcerKBpnIuK7r6jwN5BJnpMg/B4U3OxGvQOmyz75N
CrYFuV80Ss46novwE9prL9LrN87Wyu6bhGrcqQBshYZA3Ch5qhv2JHj9JbR5Hllp0xz8Ye+1ZsLj
7BDVIWCYpzik/rEPFEKv1vsfEItbHGErxm5i43p/XgRkzrBKQzWh8S58Cdv5BXmAj4+tfW38++6/
ciZLCaQXmHV1DIwc0DR2I+JBtOpKM6e8Pv6JtYNkWDqoHYYQZXeN+kHP8GzuxqMusy0Gr7XRTUu3
rdJpZ3uKvcYXfxHN3DryLD/YBbagJugONIfSDWw1xX1oqScbKlA3T9J9zHnUJIAMl4FlzG2xNCDe
9wrrAvLSDfNa2VgTcsc61ZSQO9YxtZo8gu7LoZnJL+oP+2J2E3Yny6bQVVrq2EvDl5lY73voT1S9
3goYV/bVBN4VziA7OVQ6HkfnXtAV43n28Hh9fCbXVuceEr869pUdkqAVwRh7QX3s8u6lFhxEj/tE
gKmp/T1KGvK2GsY4s5FTRTcRWkDSQW2ELytxu4m88+pB9ay1u1i76pwROyGDRqljfskyuas2TU0+
Noe53lguWsXF0KcH3drX1M+dKOVko9S0tr2G2Y6S9dqZrS5mVpMeWBp8sIpsOT3e3bXBjWtZ+hBh
LuxGxWIYfkFxJ0WXL7Jm+wY37mMrHG10+GBwWY8/G6evIgt8nY/HXjmWJtiuFJAChWtUcS2QCS4k
Lqx+geuvt6oAb1e5qQmxK9mMzieeKliVbx9YARFHxT4SHr7P7SZmkC4vAOSISmsfsTf9D+pO11Xa
jZhRuPj5mdDKuqJhc4v6aGWjTbydFg3Yakb0JylbvfcY+ZsE44fHW7GSpjNRdguqa7NGZ2nMq/EY
6vY6uOxoS3WhMDZqox+h2+oTWLFnE3CH1Bxu+aDqYrsr4jp1zwPoicZ6+O4U09fHs1lbKOMORva9
E+B16WLHzxKoHL1IEDo+HnrtzBqWPLg8awHTxNdnGtwWWgagzWUCHZPM3ojm177esOcSROqytco2
LohbfnLavLzeCyb7DNoUxNaF15RuarXxMJOPaa2vvTV9f7w2Kx9uYuyYDVb1sknbGNCG4ZRnCkwQ
sIOND19ZeRNityytRCUL9RPVZT+gRpRFxNafwybbMIGVc2k2Vfk8DGvoNjYx5LqBUzt3gz55ml8t
eysDtbY+919+dQ3D1wiUZHUdM9Q44pYIdbNJtY8/lpo4vnZa7o3HUxtnQcgjv52hXmD9oOMWbcza
19///urrRSZcEKizOi5tLU5DtrBL6o9i5+obJsuh4wtkhyPjqe2jnKJvy439Ob8tcp9VmSi+emRO
gfJMjaxrhnYPaOoo7wqivHQrqb5WcTOBfL4IPVRVe/wCKFDKAO0B/DyDV7mfv40hjZh4dq0vtvpb
1g4IX7oLyaConl/a3D2AaSEK7PpUKkCQ9VOXTQecQErtyBvSA/4Rq7Jjr3/iv6y0AHruI9aFbZVj
1yzLuOMdt1oKZHrL2O8sfJ1fRR5MoFWb4ikrL1QT+8fnpSSLFVYxMB3nRvIzs/TZceUTWZoDaHW/
7fI/Jv7vzsst876pUDkc6HVQ7rHkS7hxflbcg8nl5s556PC+r+D4EWENjfdUTP6P2ePfA1ts+bi1
hTI8BFxz0DZDgRkM1W9KivezBVGsEHZQehREEgDXb3jTFS5waiIAR91CBcFXdWzpd7btPvutE+np
38NWuV9YqE9T/YF6DSqkY4RU885lNLwI0HVBWGhRx3NaobxLitQ7i6Uv+t9Sk6n9G/yBW20ib+8Y
YGl/Oqwi5KgHgr4eBCLjZ7/mH8LGf9cR0C6ycF8h0AkNt+XbC2szN/VufQ/mug56LocidbcI2982
TMdES/ZVDqJ2b5hvgE8j1zI17KQa7wqK/l3PWsdEDnUumMaUT+htcv3vrQdZAD7Hbt3vSqo5oeFY
CntoM5D30JtleSem7RdvzLf6o96+jhwT4EOWNPC8OnBuXSflSQeLOIc4rtFjV/K2IUKn6s+zM1IF
jxXOzq0dCJqY5K8utw6gwTmpwf4C9etfj39mZYNNPqii9nhNG8+55S2f0Vw/3Xym5LGgW3mLfzsE
3qhl2sYBtQfi4mGFa2/x8uh+aQBZ42eRAO01lcEBPGoT/eLQ4jIycsntNCrmIupwQ5XNHNnzlz3z
pCYdYub4xUwaLmJlWSdehN/cojuOS/b3vuGNiLlii5akCOebqJ5LST92ejnRsdkCjbx9GKhtHOOc
BiPlwppvqgueBauaUz6gh8EryV8umm7QhZmRXblcx8SkhouYxoEUy623z2Iu436oz/1sRbP9i6Ts
957lAmfnn4d7YFyiViaWm9dCDorWEISwRlaeU6cROy3/vpSvgkW7Ac3FPFfLDaIm8qDLqbwonxUb
weKK7Zt4VG/iFmLcfr65actuUwmWvjlzho20xNrod2N9/e1VHwRt5YJ4Cunu51C0BNJKy3x8vPhv
j07MxaegoaicAIKmQz6rSKXukxTOxul5+xVP/kQCO/9Hq9npWs9rbmMrSEQBqHNsJFP+L+vvZTTp
QtmZk/5APLBGuOWw4SvXZmQELbz2bFegHeJWCx9MrQ2KQZXi8+Xxer1tfBBS+XM3Qjus0C08DzfS
UxplJQsu9SzIya86++oHVvVR763bEzNkoHM4NgRUM7dZEf5S5lZ3dXqG9gIptnoA1lbLcMjaZsNo
hWS4Qd12EJFL8+GXV1C5caOsDe/8uVxQkQgmgPrUbeynIGqIBQoAPm/pM7wdUhEzXvC8yhpFs3Q3
eK4ZKsxN0d0EH6wLDTJ5JB7zNlIJa7tuuFyrsephCdLpRnKQoh9aNk2XbBzpYQmn5mhBheWrDOS+
7DsxYwmwI7TYFEWe62ZyjtkAmc22GTeSyytTMUOJDhl9qZeRPDv+O9AbH0ufvtyB0HT0fkBE/vzY
TN6OJIgZSUzQ4gOkCL8y9jrivviBBhAIXvzzePSVsiwxAbteRz2wRmH4FhpBwJZHunIv+TREoDyL
aNnH8o6Wumbp+KSap8c/unKUTXLJel7GsfGd8f85+7ImR3Ut679y47xzm0kgdfTtBzAe0855qHoh
sqryIAYhQAIEv/5bdp7uruMbLn9RERUuO9OJjca9t9awY/OYaxjb5dauLcNr9I9Llz/+/Kdlfsrz
IAv9oN35dSNEDFcN1wAdm/ZX+v3CXKFnE72EpbhthAcrBJEtAar80dtuBM3mdVXL39oHHXo22bno
IFKfKUxHwax5yUxh+jjNwC/4vaWdngVWYVmJHnaMww6qrrdFpV+C9Jq++KXmOZvhpWuMric17Czn
6IMj57ieuzcvM7u0zB5/PYIuTIpzyGzRzlDg9PWwo6OTkKm5EYTFiHR+K1BwzlUsRwLMQM3aYUeI
da9zc1+Z7kpidmHR+DfYbM1TVFK7YRe46Y+G631eYX0lZpMZsSuqPPl1A12YA+dqlYPjZgGBOMmu
ZvJRmfucp1cW8EtXPtu2KzhU9ppyZyuYuM1Sk3iC/d66cK5MmTqeqeopc7bAWFcINch6DsSVg7oL
ZCTnXNu7hLkR91NcHLbtBgJh/GmED5RuvIjBh61X+dKymlh1ZllW19xaL7XV2TQOnG6yIZRU7nrY
NkWqpQzOX+Kae+GFiRaezeE5CwvPkfnx6nYC2bCFstnHnNt31E1/Lxl3zhGzXm9bTRoyewvhrUfm
W89hX16JaRmW439PYBGa/n2ZzmUw1gCBgjRUNOmBe3UAVmr7Xtd5u5hakS/GqjZYX4twVfX9dOVT
L3TJOYjW03Yt5zC1t5Uq1oATLEDRfv6tOXeOoFWlCgqo3Tnb1AmetFftejjMXFmvLyx45wjawjIT
CUAA23qF+RZodiNFvZ+69Jquy6XOOJvVVtoEWZ2hWYR27mXX3AIIf7DFEGOyLEoBKbTSrDIuw8Wv
2+pS3BEc++enTRpLSF/XLm5IQ5RrtsVd2sCT0rLZavaClV+T17EK73xRxnw2KxcOtb/+4Ev9f7Z5
dxC1LtqU2FvjW+9cT6t+Yqvfu/TZbGeQsxK0xKVhi97hVMCBrOv0/dfXvtT/Z3Nddv6AAM23t6WE
HC3xHtzceg1gc/Hry1/YlYLzPdtroK1APXs7+MWyMx0W9myteL6SqdxD+/ZK8eDCXZxDbfPRBX63
w100INIQnu1o0UedIlfu4kLfnkNtu8GzoImDy7OZL3xub2B0dmX7uJCAn0NtbVG7Q+WggWr7Bac/
PZ8iOT0XMGdOGw79sivdfOkOjkv9T7MC0gBWi3AfQ6grXyyH/tmO4/uvu/hS25/NcHcCZazL0Thc
1EmbhXAFVfFYBsmvL3/pmx9//tM3z6aeE7/pxE4PFlQC3cBJZq6uWRFcuvrZrIVBdTD2JQzORAND
izBjPK6c7JpH76WmOZu4nLujZ3e5u2V9+iVwywfP6JUMzZVo8sLaeo6u7Wk7Gm/A2NFg04nDoB8t
DTWE9BWZHM+/+2V4ZQG6MIvPIbZwnmRqGDF6gjbYNIxsJ6a3fcXebdt5pLT6vVl8jqhlVlPaLOjl
ziVswCmfVSa6HVliW8410PyF6XYOqoWBrW9bwsGdVKsgtRMna3doOlnkEWRRTNNfKxBc6PpziC2l
c17Ici53DExllMfpFzqodTOa39tuzoG1Re4GqZUJpNcp9DhBq3n3iuL3DNmcc1BtXZg0p4NV7FwV
OekbtJWM+vLr6XwhtjwXmwxdCYkSg0uPjdp6OMwl9hC31ohD7SuD9cKUPncNJhSmKbTt560C/20B
67diU87Uu7IVXOrXsyltLLdMicOK3dAXe+VWf86gWUZ2fk3/4dK3P9uPtT+XYZ4W9a5zheDRVGWV
ijLAkF9+3f6Xrn+2IVf2OIylrapdUylrXXpQZQ6G7BqF/ELvnoNqTVYqRlQpd0XRfIUL4rNXkLsG
rGETmvVv3cA5rraygLEXpp5xbAPo6OQOduTm/u9tNueg2rmVA9ICMW/DdE5aU9xTwKevRNoXFtFz
o+OWChserFa9o076XBF7JzRsEiaXHjpOnuxK/N4qeo6ttRWlEuJu7hZsi/Bb7ZdqS7oidOFziWro
73XCcXT9tClDgAermtNVu64GnBzqUmbZhOya8tqFMXoOrjWVZXdOFmIOCHkjXfmnEOrt97742fQd
gYMEYJ3BbRAcdsAtTRi7aryioHjpe5/NXQoimU9hQbyTrv8DviRrN7d/89Jn07aDBkbqmL7ejXMD
rD08FFcAV12j6VyYtuew2lCTwhhkxbvaKPmVSWHvlNVDtTqqWABfYnj0lOz3ptg5wtbjPUgaaKZt
n6pFBcJpBKlwcmWOXVid/w1N6+UT8UdwsmgP3QINdAJEGkr8/+vRc+nyx/b7adgXcB7U4OLiJM7H
6hkBze8XEH9sw6rKoxardHhlmF76oOPPf/qgEMo5fd0ouQsZsJy0Y3zBUzJ9KVx9LfG/EAmdg2pT
lZdFq9BUgfjBwGjtwuVgL6Up4kwNkd9fo3BcWPbOBS1zPQyaZfgcT9QbfEhXL4PxLaisPc9+/Lpb
Lsy7c69lBpmceYI7yC4YmztC+D21yLVV+1JPnM1pWRJnSolV7nAsuna5A1Ms921mv7ndn2Nry9By
q5S6fKcJXOktqwgS6Etd82S6MK/P4bXCNWHdQBBgVxU5rKLNoBcBMO1RQOY/VQrzkF+3/4U2OsfZ
etQmLOUs37mF/hJCKCfUwaqZf49Q4JzDbOFM74kKqOBd2Yx/jtgrZ8e/UjS/MHLOVTKbAbLDVp7n
O/TDXWjZZRQKc63Eean1zyaxgJ+TnzZ9vnMm8yGHbkPdfoU94tAAkPnrlr/0/Y8//2md4H7hhJYY
rW1T5Ch89LmzcBpzTefzUr+eJceZFtaUzRpXJ+K5qbsk9PrEr/orkdyl9jnbi/OKwywR1u5b7mbZ
7dAUy5ykkW40v/GmZvl7LXQ2f5U1VQGnA99lg/fS160bdZ2+tt1cav6zXblPDfFDv8l2tcvNwqr5
3s3a+cpedqF5ziGwANn4WdB7ztYKuwd3dEVs61BFaZ3HfKTXoBgX+vgcAVt7YyAt1Gh3s8krlEmh
ASzdlEbuXD2eeuA/vpv/zD7k3WflXf33f+H1d9lMHWzI9dnL/159yMO7+FD/dfyr/33X3//mv5+k
wL/zt/ztL3Ddvz538a7f//YiqXWup/v+o5sePlRf6dPV8Q2P7/z//eU/Pk5XeZqaj3/98V32NUQG
Hj7gQl7/8devNj/+9Yd71DT+j5+v/9cvj/f4rz8ex48fH//+Bx/vSuNv/X86gc1QIHEIC4LwiLwZ
P46/cZx/2jR0fNumngdJkuPxfy07zf/1R8D+aeNM/o9/KNkfXxPyT3DnfJzd4zIh/iN//M+3+Vt/
/F///KPuxZ3Ma63wFf4+0kLbDkLXg84EI4QwyBOcDecCchaNVyu9IGYsFwWpvBt4affLiRYiIkXa
bmC/+5zziX5VodmUA6XPLWqXMN7JH6qxrKNydvVNDcv7GzUU+gbEQVdHp9enh9wO8vVYB/S1Zc5H
zcEnyXPlbi2/bRK3QU3+p/b+6w5/vqPTN/6/I6DTHUEel0Bo3IO3inOeSdQdNSC8+t3CRhjlhZod
Jp27m0I2IYzsXW+R9iDairpKoawmprWR4S0gBAtr9lPQ1f/noRno16KxACag0l81fttHxILAqoLA
Q5RxsnOKie+5UcMDhbeoO2bZXTdDDt5hQx9x5U97qfMZlKj80IVzt67m/sHn07wC3BwflNb1Khia
txL6tvs69LM9q7faofMQST1iw2imqA0K+pWFoOjTXJP1KOXWm7J0L0gJ/tXk1Jva6uSLqhgC33pY
9LJ19lNO8hs69iopTWu9NrkLj2BP/fCYeXXSaym5ezpa+3t709C3Xc8LHcYwII/B5k/7kdWYCjqx
qNa1Vj/FsgpFYsMvu4HXB3zWVE7HDY7JzENu6K4NB++1kjDpaoVbLnqoqj31vlMlGsTcVQl1pBuZ
dl4fG2PjFFv0r4B32DdgK+aPDVP+BmJ0ToTCM3+klvvkk/G5ocBuB7mbRzhqII8jTJD9LksKkCnu
QsbHaOyCcQ2AUGbhlCDfQkpPR37XTGu3q71nVrr1gjdQkRSUQkbZMeTR4cW4UbbJYsDi7Np1g1VL
uyI2JYcGXh5297IC66cI2CYnVbixmcrXYqLt3Vj0cWBXelfqijzCOcwAiv2jmFW5yZjvbqlVeBtD
qu/DVM0bcP2hik8CEVNvWANea8WBI9nt6WGYZ3aLQdw1y8mv+68SDicL2TMnHsbsm0UEe0SdtI17
e8oWFBLoQ2SHXQRlFkqhiOu/eUrs27zwnsdUuiBSN2xl2UgfoeM9L/U8tCvtQI/RPraC8Nx2lTEH
xVftpHHD/Db2GtP9Cb/TRy5Ge4hM2jZfsFnzVdGR574I9WZkxj9UBf2hNLc2vtWJA3AOSxHwt7RR
aeIW2QiPnxpi5FrgEtDlGPa5GLqbJlVLKh5V3zSvwNnLg5sh4+z7Ybq1J5G10UyCL2VKZdyAERsV
kjQRTIhANIRkSJLpJrgL3SSgJSZeX4k06hlTEGuHYGKfskgOMIMHFaN7kEHzBmdj8bWYm3qRNYPa
ZWXgPx1B1O3x53UQNskQTOPSZGHar3hXlnFuO2HcBVO/hWpm8+L7WdhGNukIEr7UiUZqpreAvJqg
GWNfBT10xFv1UHI4X45TlE9cHkQbsPiv6ez0eQzhll0K49ivcx6CzeJ52UMnd7aeyaIb2vmVcH7v
VPjsoAmqNDJNvijqJvOiYvTcbVlIv1uO5XDnQm3qeR74HHWpKJ5AnwsTn81L4OebTc5odmgZqRYu
Scd3CAxFzC6g21f0+bai1bCaSz9L3CFwn08v3fkuzUoDUUcMgvp/3wAFm/6W2NPTHIZWksGiftUc
Z25fu5uumhMKEfivoEPnWPxFHgeDjylbdbzclTWvtrqgj+BWtpvA9YYVNotbSsrxMIJKC8pZlldv
lV/JRZN7xS30YFayHNNE5imWLRsmTQospskPy10TTmE0Sq8A4Kr0V21Nx73jTY+QOJudhVfXagvw
vbjLLddeqMG3cthJF99loLO9NcP9JlhidmoehuvTVDMsa2Nqt+7ytIIYOLFIfzJ3lNOohUf8LVRL
2O3sjF3cYcVcStFBcPT4Dt5UroFAVt99WFOfTqiNV4DoifSAekB6OD3rcyoXQa7dhds5Vyr+pyP5
vy2yJKTEDmyHesf44VyWKoCvNZBQrVmoGvtFhBW0WbcMGqVjBjSDz6n1Mk9TJEzlx5DBqdHqlnpo
QohvWBMkVLt0WRYquJ860cVmaMkKpyIcdvcgoGXNbL4WpZXhrmw34UCQxbQVfJ+OQRGj0zA+fNmt
ihl6KjCttSM91ROI0VpGtXK8G49o73nm5q+XBRFRnYavdh/sfPie7t3jQ+nYbcKhoxE7sLKaIwzp
Bwi0tU/EJu4Om3Abpdqdn7o27e45ZvfpVToM9pMFyIBbVu09S3P7aVCA7AvdObvw+JJPKUzEQMuP
mYGPBaIR73V0uwHuIt68P71UrxWMCq5kMMQ5HYH93ClOQD0CdXICFTknJOdKFX2q+9DirhOHpwkA
uTbvxh07trJbrNUQ9xyeqjlo92FkTcPz3LXTHbXtOo0y7CvII9IOy+2b3RbHXiz/ZJ5YyKlNXEDp
9nNZQ8Smah5hbyXLpT1qb1EeAwcztelO28zbwUxlzol/sPLSPzhwkcKyShYDnAfuHVgV773G304l
8dbSz+eo1ZCma/z6udNK50DxV7Emnb6dx9fPr1K2GaZeb8UzFBgfK5CL43EoSdw5rF3OBltiSiq9
dOsheJvHKhlnd/jG8+GuZfpHnWr/Br6bzYOrra+0wXIaFuXBKcb6yU+LIsrKvryBsPvSmnW2cKEk
++x60lu0jntQgecnWTdOb2pu4OHNgtXABNop1dWiHvH+wOv5oyjmG2OydlkwpjfSrqv159akC5ti
JbDkRuc+j+YJAratxVjStFI/wGE3WHZFWyz8aoy7XOQPELpzNzkVfWJX/S28z3oYfqC9IXAZRvVs
IjWo6seE8AHaYMedKwQ2uhG5iAv41nwlgwDdrmt4MjfSX4J9JRPZD/w+G/I0Ek4TxErCbQHGOvrW
D90QQJvixQUo75Za6XcvzJpX5B/W2tT0vpka6m9Qv79vVWvWpwipEPVrOUmxGBv0YYG9dDFo1z10
nh+s66DrNkE4xQWz83Xr+sXjRM13HhDvTgXzD691KMzKlMI+VQ0augXMW3yOIifz3k5L31CpJmKK
HAaPP04paOOnYaOPY0e7Xhp93nZdYuey3XEioJaUr9zV7VocQ9VMORAlLKC7vpiDcth9Lq8jUtU2
oyxxjgVAJN3T16or/E09+iN+IaeY1wW7BZWV3RZglexqxznU9TDwOKjmArCgsIgqj79LCDyRyC86
Gk35mK9haWKOgVk3Z/M674YgCtvGP4AA7x+61mkSc9paJvhSLCsXMd5xopweYEIXLj9/K9tBbuoi
cDEG3HxZTEolqVs4UZ33fA0/7leroMD2Sl2/1aKYImuwaVwMXbsGQlQniPwRowttr9xyuoUuoJdA
tIF/CbxuCdF58V0gKO9GCvnzSj98PriTiHvZLPu8P24VXhvPjeEH14Xcot3MceBL/8+MeAddIM6Y
Wxv4ZYgSRIFchWF/AFCB7k6DGAoC8kZvLCJz0IF794ETN3wuOXESJJQLrrne2CrUd0qbLib+hw2K
8Xvb/lBzGOwbJxyWmf5WEaq+Zjzny1ToKglNW3NkLp2CorSbx0UwqG8eHxfW6OfrfBIiKcPUOzA5
IZjLJIb/mLGIl66zxIobeenk7xv064ECrrSQWmGgmNyL00C0XyjrjhvyqWfGTG1AIO6TTkxmXaq5
W9XSmZYIvl9YMQ5rwG6fKhQm9iIMZGJ5/UaKdcka5FoMwqmLmlBvYYk8X5hWh+t2bLznbsqfi6n7
MYjcSSMfJN5FUxWQ6za9uhVcj+sR6tQJM94itIz3gEjZJJMidVxTJtekdaFXXZXtl2oI7+ewfugF
sOmhnF6Gkm0HkuffLKv/fvQ3B5W3THhAx2/WMHQLGapvHWjEi6b+aoRyN2XLRGTzo2YOUL4boTV0
UmuHogF8BUXZuB6b6V463ZBMjb53QCX48jnFSKGmO3IMPOuqeq/bkkSFejvtHbMK2bpTvok/t5IR
zV6EWQbiDM1oPNr942kdFSVSPxF6fDmmiB+PS6UzvMy2MRtTpPRe5Ujl5ci9Q9tjBBpAC7cjZjkw
NcnnAtrbYHJb0uUrC8qRCaQqYtvk7ZeJ8L3VWPbjzLx8XTT+UzEMINW4of8C92MkT4BTNljBx+PC
0Q9PcpLvvivCH5OxI98BW0xMDPSuLC0jaAGYW+W144NHyV3oS/bGpCZLjjx91aYBfZsydx+MRdyJ
QESNpPkGphrh0iFheztID98Cu0aa4Rh14qG/52xWtyjfCGQkfvFkQLPFXK5csAx668Wy7XU98G41
B2RYZDBCyuag+8KYHJclaCnLMvWSznfZKoczHQJmxDCiHdhqmnN30XXkAc3a32j3o1dI7SffA3jE
fC91NiaW9r1XyREdAaWvY95Y0Izp6+Dhszkhc58vIeUzPsC67dbx5yfEwY/K1M2rVao6LhkyxJDP
1r53+iNlX1jtis7IC6Tw5AYSj2kisADQ9DutlI5L4XoY0NW8rq08yXDiiC8+WF+hThPQzL1HGoV4
OCyCl3Tm9R2bOrJts/wJ/huwKvODaMimxovLLm8i6SNSyj2rWBgvr4FUCcSLB9DN3BP7i5mlG+Xt
EKQ74WR3p+zRy7zbSfZvZKwlX+RqVpDw1zQq3FHd+ixl6wy07K4Lv8LpJo+pKfK7bMa8+79nY02C
BLIHH8jGDHjVmbPsnGrYcZ7/Oba8frICTE84hEe2X1hPrvb6vcMtrPLHQeJSnS9K8GC2rpM7b+Vz
mCnyKFV5N6uxSTL4xGxht5seCDTio3Dg7Y70GuUIL0PbWgXKv44V+Lfck8fMRdG4sQgORLC+1Qlo
dt+x89OdkwlAhm1knHXfoxhwDOvl/8b2joD3sOI9X37uhtmL9KPMID2RlJevp2fz3C9NJ8maDg1i
F3ABh9grs11p8DmfO9px0WybqczvG6gJbcbWmTEq/Zotp0KxyFQ0SGjJu2dK+A8jvT46rRQATd9r
XRyxgalJk2a0ggUoXInFyJBFjd8lqlVlDOku/1DMmLyFaNs4AEhowfIXLw/1ky1nueKasfV0TNrt
1PqgPkSFtUVvfOpNb34wRKQNXqULpfaUB9XWzqddPxMrPp4wwOKH7njab+1MzwfNiXq0MVGtuVs0
NrmpPMdro7Ggzu70IPP7jgxkV2bcuSEh95LP1U7V9ZjwlpU3QTiXN+UEOQHPmAdaimUQ4mZEaNVY
pmx5QKoQbEVqPYhssPalhwJTjhPSd5ll8ajL9EFMzhh14KhGA/CrL7Soi0WQDv4dgNPlqsNxeSy8
IjwMbTkuDIrXW7/tugcnSO9YlqjJrp6lCvghRWrgl0IjHKbZhreeeNJQll83g/iW2rSMW7/g23Fu
w7eyBXKgcG6gTFTGuvO7XWBTFVckqF8adXtKUEurRGkhIEsD2737Gadw0SloHECyRGEBdSftD18o
TmL3OIJPF6oKkV1XyB2xU4TrhnQi6oRvbcuhvIWnuty3bDabYZx2ps/k/vTQUNg+t1GjR73IBhFg
8rRz7CBn7QiBDcqxQBamrj4EvrVDKwusfr1AT8gZdLy62cCcpVzoU8o8gR6bBM00HQoSfOvMiG/o
0ekgZyYOs61QGEINcy9lDdeF1BTR0A90aU/T93n0u5u5K2RSFahUfEZ9IiyRBo/tkOhxPD7AKupU
Y4JR6U3njHsEvc8B2N23bSPJS9s8jxjGzxSHlg89IxugYZddV2YHOL2r+3T0I3/ObloLW017LPCh
9pHtwMPrcCOW/+i7vN1/TnWwWfuHtArqp66P4ezhPPlQLXga8+bOxoEWlZ11B56gXCJQcXe+FdiR
zOBAncHkd43ELL8BEbJfpB0Jb3MbzmOIrJBdQaMlVi1HEZCGQRBxpn2A5f3otOfRgDzrcgb16bgD
+oaZG5xvbaHj2qMITid71XVg8RW4+h7KCW+nGmXW4IuT411Jw2+zPAwib7Sr6LMeKNnxWA8X+awR
svbFD6visVTH3IIF6kGNYNZpVQVxAFO45Wl0cbXuaXMzuSo92B6fH5sMtZbazOPGYnp+HHWFsHgW
bsRTvKxk6kX9rPnSQXmmXhaVWGfWTRB8yRplLUdu8V2ByE5Gp6fV6amBLgNeQ5CjD8zGapn3mvOq
3nBLR8a0U3zqZh+x1YpVXeJIFyaHWQh0c1NxMEwtUQcrHIpwmHcViPnBzxURa8J3HYZik3KxGeXE
HBiLwZ/mM2zqelJDCaDItm6QwcM+VcgEjoXIQfkvAdEDXGY00P2OsXdsrJZshP4JxF3C2G6RoYCE
ChlJq1VrVZghKg36kKfsgUoqotQq5SF1CoWqCUocvKumBz6XLJoxQtf+QMwDKMPZfZmXkUH2IuIS
8oWxz/WqbHl7kKrIk4nV/bMOvSYio5f/6GHZU6uxyCJe9zdt64u7toUdHyurnQY5Kxo9Th4RIMVq
lNnisx2aCteutLMBg4UsA2Tzr9KkzxDYrDbNyB5tKPeWi1Iv2hzo9goL58qEJewFK1ceNCk//KGY
7j6DAK/1zV0p2J6p4F1Vw/TVlSDNOQpVCsf3y4XX9PSR2c0+H2vni04FS3qw7NbYIqEcI4S3p1kJ
GV2CASvLFvkVt74BIn2roAb2hCMHsQN18HYKUKdPwPsLo94J0JksR3qHE4JHBJrNIi9D8RQMONFo
mY2IduyyJaVlkaA4WTz40sUn0LbFb/GyZSFIwXMXg7+DGIDkNMTCX/N4rFASCA2Wxm725HbO2zpW
blou/GxwE+JhfGmENKE3+n9OKHfhivZtWUBroeACsVWKckzmz0ljIJtB53Q8eCivhK3f8zjFbrPo
J+MjZZOJOCWhp7ccX5aQqY7cOk+P8t3pLqBVuvMQoW54Vm+0soZNHqawau0s+U6xIFI9v1uTeGK2
+56h6EqbCuTK4zME6fVLWNblBiY5RTKHCsZOPfH2rin8fQ+WwT6vQ2fl1M1764xkR1JICpyegUtS
Jdlst3EzTt39qYE1oJDLYtA0IaOj4rRm9s3pQYZ0nebtvGUt3zpjVck4GKVBJriqA16jJIkCbwce
/Hrym2FBatt7DlxH/pVQ1L6RCx1GRzOgvUcDPUcAGUTQwMyTQbmo1UwYZHGlDFYMfWfjxPDOpAre
Toah8l+gntekvTmwfJYPQqlnE7bFl1PwMs2heWtVvsiJx19KFN5vhIKZj2K29YYcLAmCdgHpD/gq
1bRb13WFsBoH3jez24q9sWS4pHXH96Hmfz2UDtkdeY+3eTl8tQqSfmDLjSAhMd99HtakJsvjcRwT
2MDZ301V1fC49boXnNV1i44cJxmbdCSyGRoIJUS3P5+6o34w68KbIIrA0+JbGOp1j2ATdVEzLDQr
y8Vsp9XOqKJfQgROr5s5mP4q8mdZVqKmei9hY4Jql7kvXJScENLdF6PkW5swL0bfMBqHqODt2PFh
+gwDIRrghnUWW3NW3bluUe0U6cZEFz3dzui4CJtfsU0V8T6XD9KtcFBQJiPynDnyLC/cZy/1azoT
c9fPVtJQNe85Kac7e+Q/PlOSzPFe2Gm0UIGIzIWDC6wH1FZPKMENIzIUFxuEdJyXsB7n5WnlCN13
JjPrLYCzyPr04zLtAL9NhzFdehNhgHelh9wU/YfviB13wvFLNQZi0QXSbPwKOMvWgmoZdrqD5/f+
Tk3I9CmKkRuROQ7sgfL2oeqw+xG7zX441kNO6dLpeftTAcdwaieidUDdGsNwn889Rouyi8XpJcyr
ocZaa3gzWIi5h4rPi8Ca1MIFQBsHDR0kizCwjudssgkeP6uK44wDAyBjq7VsSQy+hrqdMGDMiOOF
GjiIhRhotwxRqN13ThQeA1UcWxdgrnVgKByDV5qFgBE4M7ILy45OBRqcwlV7CMM+EnDDYyfkEmds
819nefD8LSGadDzY9Dj3ogCae3tREj861R8URTmoQ7I7qnuweXlCSTZ8PtMlJbGH09QbUa4R9/vP
QEJ7DzTnK9fU5kV3tX3QaQAHFRSBUQN01qez5NNDMDOCE0UiFlbOvFUN4ZboVB7wINOKqr3zxiA3
+5Alld2J/eAiuZwG3rz+P7q+bElOHmryiYhAgEDcstW+9GZ3+4bw0harECAh4Okni/7+8cxEzA0B
VHXbXQXonMw8mbLt36rH11rh+yiNr/bbmisVASr/WDWX/izVUL/4E/tABYUSdR70cwFbKy4d8tp5
3f+1N88sGu2hTvLRdi/EFhzwf+vy04RPaTtnhUh7ezSVQpu7O1cAOIfh1sGu+eZMV2tg+km7lj58
wZh0CU6rwuJXOi4mp6pepCIXY9osQZOsbi73AV/baGs+oFghZ2HZv4NwJLDLw7rUCy0QtmGcU2FX
QeYF2ko9z1OHgYNmHIQ3PLW238VfzCIziK9eWi92Uawdeu6NKJ6F9WS4t8S88OXOXU3+BK1DhdTr
BzojHQREPpo+gtI6GfthvG0bO1jyfbMgXcEaHtheKO7kwcR5rbn6BZxEWrOOb5jyeKpZbt82bOdx
tOh6PX9dusx78X19qqsCWEMh9wYwebo9zMEOtQkYuaftVOCS8EjrWkcbrh023nO+DM0xUJeqpS3C
QGZf4MleGcSC5OWhpdbJpu5OzUVx36DWOszXhHt1mPE8pC/hAnICepVT6eXdtR/y/yE3t9pjGQpE
HrsDOTsjxL2uhi8Rd9FQQoeOitf/9OrXeSzwJMU3cWONS9NpJUCbHszF6PhFVs2ijltdfRKLT1ff
R1KumDlL5MTJRye7D8mEewLi8j5ygTzaUPuxIeHwU3nkPNVifuON2x8aMPxZZzCP5re7tRzkoW/C
+juKvsRxatg3tJW9D1qJlLs8RJCZM+w3oNaui+6y5tPNQT+ZTkaJA/JRaZq7cOml8IDMvj7/chyW
ZGXAjiO2hs1/q+fXE1GE1rJbGthXDa5dn7lic4zeE9DKg1oICk+kMFMdk361GYs86/y1WFUWkiTA
ATBckuzW+tb4wgzwUdzz7X7KASosbK3iqqbFuUO8EGw7DP1GfSQ3Uk2K1Gnd+oXAKhfgTHhtHgg/
gwVGq2f13NkTymk1I87Y7eiI2qjLn+SD0PRn/rNUM9vRB1wImLq4AdCBSfwcu4toEg7MZaIW0NcK
6OXiePMttxYP8DS4i5HJzGm79WXlFGzv1kV+XfqwLBL77cJF5Q5pmVFH4bVVbKPMfmqXxs0wqIno
R4xTgpJe3m0+jnvGxJIWM1ZWK5AyCTA+fwD2BnYyDOe75ZUqQzpFc0G/Z++glqXntdURpPAkQmpi
caE5mQ5BuSBsjtU+/gaFEttaMOgrK9Qxi/q0qPD/WHOYNt78iphkdfIhszBF7YGibkHWw3E+quuu
3+nWmu+9qT5tLoPDoAc/W4ciPBhoqOIJ2PCZ2kgdliEWSTxyPkBsB3HtKyf6J9po5yFDwEx4rqTz
MzcOnmECl+RAenOqLZY/gZ7MvBX2jbDl+HzszKMi3znvXvKx6S7bJpDTf3vzB+kx1l6Vx6Ebx6eF
1c+FP4o6A1mO66LLnYOvp0M7+PTQkmm/XX1tX32aYFiz7SiU4X9wGBQZ8NS0XILi/rhd+lAeG/RC
hhyAptGMjlokgRnyUz7J314n3unCoR1S5iWHtgZ6gg6sn7BSqDTOX1/6UhTOl5YlhyFebHFfZhBJ
qYhbc5C1fd6n2/ekp1LDrkzmSS1IfvGMqHb/9rxqBERZu+bYy29b975tyhbiMmggbi3x/LRmhUyL
sYJFius3L67Bnany6Y12yMNp+sF7rlb1V6AUfG3pJHC5olJW9vz1TAvVbgnDJvZ0aR37BxzbmP4C
MIncLMu7cFX4sTeTtY09i32nEpSLz2yO3G6c+qIcbOa8le1Y7rhPeEIH+1snigAQMgCXpXGqmym9
vQAKCxyxGtGcPtjDdWrxBCRQ2vfO8gMPs2Dwiw/uSGRsUu9v5TCNRa8Fj9yy4UVXPOvylV8mcM+x
Q2iZQK55NE43HBHL0yOCc5mQtwQFD4DdubsOGOFGZrmxEk1GKIZ6MJGygF6kbNR4CZYxQOWg22Ph
uT78xDDpOmhnt1Unm8ioqJc+Uf0jmxWMekLAql9k+OQjG+G5tw1CEsbgRTBL79njorQe1yhrVm/n
EUOy2SHNEdm7bjqanL/IqX+jjzsQ+HZ/62ZyNHaYIsnaXPKHVqMlo7g7uWyiKnfy/UKHDol/BmE9
op0v0iJD2rORRjhFTnSuASv24fgZCvIgVcMJ2Ng0P4uxcLIcyqJTWXH0gxvH0hn12ZVOc+JzKQ/b
3kqQNIRc4nI/F+477HGRYzeVwRgvQ1R0zQjaNicHbuwhqULMuqrBnHkLqY7qpr7NNJR+UP59dIv3
qSbcG/DnQd4CKFWLHSfHxRK/MZ1fsNhoAPnkSGdY+8FJ56p3nxoHxW3Yy5uzC0UATnOSS3HK28VO
apsHezSgAiA604lkfbUL5xDQM6mGS+sOamc0/ZSrGi5j341AjtcCjeKDOmpyr4s2UZxgso8DI9zd
RuACZ5oBCOMBb4qHUuzBRHqrtDLLLFZca/q+QZ66wbLm+fMYPSqGDYu2a2eBCboNktWEVwwLoErd
lEgboqD8dkh6NP0xFaObsRycdlix/rCQublaATfwXKvhYDwvBWrIaYi4ZqfB9sqrVwMsfDz+SUHz
IweJGm08Tmf+QNHcvpIHqYODcCrbV+fBwuDAAzm/NwpN2oYCwgmWZN0KuQ4ugaMwYCm2Rca463za
DqUAGIy8IRNtnW6NP9uudlwY+ochM7pGf3umrO1OPUeklVHr27pCuVLOaxM3i8s/HNeBlstddYTl
082GYnZOwWiJrFxRjarGQyQG3FcuiLYOdl+3dT+N7OjZMOWMQc6bQzfB8nHTbIFaGY9fopCtPmqG
9b3K/2KKunr2EWD3PKzefFCimKJcS4pORanIzqV1Ue0UxgVvM4+H9Rs1uKQCzwvSqlANYtw43SsC
Zn8OXPfulZV39wYjblyN/OxIp0GXPDaXbc9+HH7thYOdFE0xZfXIZxA5RcK8yv6ptb0meTAH6Uh5
s/NqhNBUAJNhs08+2oDwY/5oFlu/TEWw9Mev/nFZ7XMA8Ri+xVl+GB+eC07uwbiaVTxVA1CtTQ3V
TfJi+k5ElcX/whQ8/+zmp3ZYZqgh4chmrQt5gYwDBjkzVCruknxdIxB7QHu0DmmxBNVtQ0sdusSY
vwL81mOKvoAgIOKeu/wQ47zP/UJ/b/zVi6cp3xdlvRxJHy5xaJCo90g0RnfivHT6xhdanbdLg9ri
7391+sSKJ4Dhv9A4S7TxoAcj1x6eZNi6O/xcWrdr+zSK1XuBMiPaLtSpQh3QtaCUa/fbkjfiXbs2
8ofl7Cd12bdnuUCgunhW9Txr1H4Eyp50O5TMbyKow4cLOnOdLCLXB8+b511NpAY/BLtVEN0jEI+V
pdtdHp62ZtNXCJwfGiGeqSwayJqQC49CZL4ICw2brhcgnpYvE0uHzz2tqlNZW+pegluFHlmMGUZy
kZG1HQK1lshwfdMUno+jGt4axzKxeJRZc4m0KfK4oszj2irKhSS5XNp0UUCbAthvJy516ctczAfp
LOZotfVFNQ6Wo8Aiselw2ZiAvcsJBdEg5uVeltrCM6MeYIG6iLsoR76zJD6d/2BufNPbCofqGGMO
usE/BR4nqhe7TFU+rBjXDIKU4yOLWkuC3ywKTKY3qsNDB48TVqg+6RjcaTsbmSC8mPof3JgSDeEi
v/a2c1+vGtSZnfTGpNJO/qQV6ANeE3JgZWk9jbTPn3zGkrlKhRP1c6e/G6rB83ZVdxV6AdS39uQG
ko5nQhNyg2A+SPzAkh9fDK4j60g91uL2MTIDzcmcWFxbT7Pjxvi7p9cSdNirtTbIXvuvKGicP5qG
TeJuK4ipqiGCOMW/UqpeCnvpX/Hw1lEDEaqK1qAlSed74b723jZB4hfaO8gc91znAv1SQ7P3B7Ke
iF/9refyXs46vEGcII7jhJ6MtyGyvP2SyQuvX7a6wR+dJV27iM203DUUdLTwIB21Gn9fkoZkIdQ/
aQcVzqtXTu6OW1WYCgi9nqVGUbNYUwApPUCQ3vwirj8npQ7xjOrcg8QfGvXOhGFbP/yuzOLEo++v
cengC/Ug9LVx4eBBPUEJkpNEQQkCOnkGvwJtiy1l3PjySYK6SizlQy/f7ZeqhQIFCbSRarsXbw2B
h5eiB6bcv4QrqSPIf3nsC8EjlxSJgH8qctnIGmH44FdRu4kyY2QFikcjVNYXChYLkH6eWmW1H8MC
sEZPnq0xdI74ewqBeZ5uQCuBxb/I+IDvmnDMfkJisSQFfHniuVQHKnsBOlhCrj37e+b2UxyqSI4h
CP6xsyLMKPx2mpZlU0ETqVgeO3KoktAeVoimVsDrViQfswKch27WDf2Ez//iVhp/26j/EuRvROh8
6TdGN/nNkhUWus/mcSXNC4BYWKNf1cQNhhxKuLUGJM11eUao63giEGlloOoBAq/TzdflB9ZMOEcL
c3KLXuGzX8rUlPQnW+VPrwAQxQNrV9TNn3xar6so7XSGjhUPrhMmWaLarvjOo/hEBjs4LK6Vp5Wv
9MXmnyPtsmKa0aVaxsRcfEeP22ZB25lU99DAaW96aOOBg5QYY4Do346AJ+/grT5nrQe1oefan+46
fJtySNUW5h9n6nyCZWrvQP/hzf/YwOJEgie2mr2zhod1dovzbNc3d7bXNOfrL/CF5ZUt9DYs2Tih
cVvbaU0Cp50igcApgNLmqD0LxSM3Y+a5hYzK4SdR87XvUGPQZfyccmA/ylV/jQhc1ACTiWFOrNG5
wuN+qs3zvHppvYTomI1TxapCpbZSPA/Kif6Yuz4Katjf2BXoJGv8PnMO/Vjn/HQHLCrcDvcQNbYp
Hbs+Ga3veib7SYxlWsDlJvOIfS+UvextF5n2+A2viw/Zpd1hLiFnGVUzOc21DWPxsgVUYKarLD6M
gDgNedbNczc3CQZVAjByE4oZm30bemPFvdIsCdvVQ0PM/vB2Da4zSaEnGXdm5N4pq6X1Wsz4Shse
JsSefocmy5cWEwGB2IUB0LK8ISRdTP0aQtGwOwSA1A+DGl8gYAieKnRipkq0FE42U2g08byS8SLB
/OkKYRWdUhl+1s4AlCH32kL9OtR3pdZvuEKWfQlxU+y4UP0KzvKbDi28UzuIw7Bxy9cTUYe8s9wU
K5pOezt44Wj80SOXLuJ0rJ85cFQ8qKs5tcU6JkM7GpC0oxsNitGdDApoIqoFdKXjdAfj47ljdFJO
k8S1GJidcH30u06GFEknqeqgS6e83i2t/RNA4G/jdTtgjA1ww+GV2yBx5979YZP6ycyqStYcwRsY
zudJt/bhbhTF8yJsO+nqwU2kFcYlRXJwx+cfTiBZ1g/NX4xrjpEy83Fquzo2LdxpZ0xQxLgf/pKS
Y8EL9G4OkVbDFP4mIlFvgIhoU8R0glpcXDsJgD7jli//MI1roaEBSRoCLSxnLVzNSJA401SBuEDp
Zs1OOvIeAmzbS7qiT11rKiKdF86+5E19DIvg0uRY6YwHVpHi7kkGG9932bryEky/IQ13TqDG8adS
QmIIjp2DI85QWx6BfuRXJ1igKxrqK+/zXTNBq8h8dhStOFoDlMZVg17NHZyo9Z312hXgMnSodTxB
2LMJY9PCyMvojZCfhSA/Bj93dwSqAQLZ4H7s7Cv0gSQuYDEFNZsD/BuJFzH0HQgK4i2UeM7Jcl3/
HkSseUjMnVesBUgxpXRKSV7Dlbe04xVcFVbPPZkCCIfy/AdRmuxRqjoZ7D6Qa+fpz8Uqcd8WvEyY
g8dAtXxvKl2lsqwg5NHVDvLBjFngIUkvTrn56ECuA3qZE12Q/roECIn5ZeejdXD12CaTP9ZZuTh2
3K/8DqbIS0tYi0RD55xn/E/xj3S/647c2QgBhuoxUMZ0WO5lrXpUOP2cYbZUHuGVpqv8WTsTg5Vn
WGDu5b3Tw3wdvWq3BqS7N1J8t5oqFgiVeFOV+4mslD8c7UwyM3ZlfRgecSclHQy0bl1hB1EP66Y9
s+YPmzYs8VEPREodkYkkUgjU1KE1ddZ40P+PcqF7e9SR56x651BZx0iRhmBqXA604uUleGy8cnxb
7fKHosv00QAK1TbfDXS0n2u7OUMn1h5004SnbgCHS8eqixmUyJEzuv7zQ0+DHFokhY01Gv/SeS8C
/pMVZXvB4kTjWqjvTR2yS4lCOqHha5DLgw9DuUgQ2zz1b1KtJqV9+LF0428x5E9OiWYa03ExHhkY
h2ihKeAro+kM1KcyPUQy40BSJQJYaPjhpSF6OHXE4MMaW5GQqrhzyPX3ZMWwLYYTX6aC5ffRUd1u
ZeCb60FY9wGQU+qiJo5ySISYafI9TMytTGF6kY9quQYKnxKAQrnjtYC2BJaZneY04U1odryn63m1
DD51KBmPrJ6uM5jiaw1XkiTwfZ6WbghqCyw85rbaU4Mk0NTydp032vE0osgfG9PFaql/CV/Y90AE
l1XdMcLl7mYHvY+NJ2qihv6tozX0rgWKWQex1uVYQpQaFAyyfjjv2YdGN/1xUBgkmmwrC3MNKMw0
Z99l/X4KJsySaXQiqPBi+BHhsvECPIpA/TxWhKtlxBG1M0YRSog5fc4OLjK6r8jaqiMC3CEbpIPF
yoWMwIYG+T55tZdi9saJqd/RK6tQqRPCinQKSJWCtSkTyx6Dmw/4MMJAPgZUFKRU+UrQUzt3DMmi
GGJo4lWaJ0Q0XorY9y5psXhBzWnkw7562YMpfxsa186CKqwyYaZ3rZvh7JfrtNduflob3h5razeV
SBGNDNRnnM7LThj34s5yjYo58BMThLCFeeDVFabW1MqzFf89KDptK3ZXRwMeZTSpOfx1avc5MKrP
OuD8kXZR1FKn/h161hpbS+1FoBbChGPeEdBc/wsNx4E7mr4VHQviGdKsnWmfu6GDiNpAR7JioAq6
csp20M8cGWExun4EQCH0+TpRm0V0IFbimak5CT49lA5kSltfsRPKlrh2hXcUGKWLNQqwRAO8iSsW
4oNChQlV23cXHEvSWPOImb/hb4BWLx+ryK/SxhD6rcV4h4DwafJaTOq1UNdWDy9FBq/UcQSCO7Jd
aLdNjKDCDMnKoGcwL3gIHLCirtudCvkCg83hOATVQS6QjbNl3/EgorgI4X6gkA7vgCGp/WKIwr5N
0DtNr+BD/phiLiCtyskze6izoUlKVsflQDVXPIGc5Wcwhc2+BGhWGN/em+k760d5tmtBkzLAJPyA
PiGRgBTSpp68hJY3LOD1nvfq0+TNDdojL+5cFKzF2qU5NR/K8ctjmEMyA26bx1Q5w24E4BWhfeUn
yzNt7LRaYIINnbL0Z5Vqi1AwRgMAvHA+DpWFaok0+94WT+jeJ+gFGnYEn7X3x6a+hDOePFOPlmke
vV0uaobvsritCo4GAa1wqcLhIxT+SRYOhrFsy40wP9FmoLZ/FLP6pR/rmwikvVusT1Pdx7IPLm5T
zVFpanXmeYBGF+IGPDOMWL7JRsDrfhnEDjIY3OGrRuEmkWU/QY6FdCF/xhhci+YYwzfpMBSHAJdn
VE4IL+b4ylNkvPoJKO4lCRqMSRJHobdTmNoN6bnVdRmxasIYa1k7UCx01cWj9E11rboBzdcdjXkf
2IexmOd4xMIHCcggj9uGuCpbV9kfYAgO8lBBtZRrtGoBgezGs9wQfntzl7WTfqE1x13dTt9B9jRx
7mD9ZJTJY2lJ3FPbrtvY8lg9Hln/Dre9Fgq7Jtp2/4/jbjuLzlumLDefX4eAN+qjKpn9CpDdeq0h
/OxrLBrF46jtxTvuxeq6vVY1aG8su/OOrJf8rdYAC/yRh7vtVYlLDTTwNKeNu0zPDeJKiOfozB9B
rcl+jHDV5LgFWYzkji7TalqSihVXAqnLRZF+17n1emBdrY4rJkhLyq7CfcWAgP19LkYM7nWd9037
qCv5+Io4Kv/aEQiXp6LtY1qqJw9z1ZepCqD8xoRDUZbNzW1BmNhw5Uo71tFj26I5lioxbCjhOpLL
NEdgWwItDGajAK6+D/4JavU2c8VsdpQpH3cpabB4dLdwmci9amy+J0XxQ2r1e2jGCw0qCCJKqR8i
jW89yoVzz2z9DIOQhEI5Mfa6P7tMXFcrL562jV5s59bkn5DoLCmISiB3tC13ky0q6EYI/nKXzOUR
MMS119N0NbJCjnFDJ/SJZYjBwtD67lj+rzC/c487b+DNyCtgFcvvvmnYgl7syp5exCrR7OswAiDW
7dAC2095sdRHzA0UkXi4YyPpXB1WISH8NaCNvLmFP7MD+HqFQhm3ZXv9rqRjjrK1rgUwlp2R3ENk
cBNmoxei9YPBCiaWhAPZ63JZgEIciLvSJQpCRi7bC2Ou7ZNrwng7+rcJytm5bG+zZvBdUF+aaDv3
7y3b3nYuR2QQul5NYKKKf+zfC/ZieUvkQPShgHMe/59fsB2SAZaWEnlMXz/1+I9t579+VLWem84N
VOX/fvbff347JywXMzxkHbLtN6B0mvfO0j9pbksRDYz7x0KW2OWe9I/bMewalIcHMF7KXZz0Cg0w
I18gxH6c2964vTDbZZFKFVYxuOuu8ADfghUAlgOTvUeiOiA/TFf9JbVpT5vUEjMQBaC2FXZkmFMM
w/ZFLXzA/89P8LhhZ9t5YLCSTv3la7f1PAdSzTpI/VD1yKuylnSi5keOsg4U6v9sJmnEpTVhvqfe
eIFFmJeYMBAxKeQCUUDPh3RW1IMesFtzQJyUHboc4wWDJldHHaWAsB4Ksv7XIkcIpiFhwPJRvFlU
f0pGGriIDr8bt6RJXnbV07CEDmQfY38zju9m9jyRS10Ithu0qM50qutD3wX20TAfUnpHy0OtyvDE
IXDbe5gsvlTEZYhwq7xYADo4qAcyKRUegTOkn+EDrPQFcTE9p2MHiMJxGay/qmXTbXhs1mnCVFeH
tnw754P5v5W4lG8guCuYSHff8WQfkgKSANxS2OToNq/bYTFbzz6bSVIBgo8cKByuSPEcr97/3jPF
b6OMOMBG+zI1fXEtkUMJNGe0i6s/6PemQQVQuHAOgDZuhvC722EEP399QGAwqm/vM+baLcmDrDCQ
VsChIrjjtr02q4SwRxKMds0YQxpZ/lLW3RE9QQiQFxsaouleHGKyf+fG0YMt1OQc4Y4WQiFT/WBe
K059eLNoHT7X1ITPViEPNg3ytMSYHeYuygWSc2xWBD+i6QSZ5ncDKr82p5AAk+62bTBVLW9Ue4B3
1UsJH4MPz4H0kXLouyzVt6+of4/beWib1wzY37JrWaM+vLVJfbuGz2M5+ScMG7pRvmBMdunC31YA
Bw8KmHyq2qyrVKaXsn3DHYxwVEjn+mUcdi0mUwoGxV4ZjiJiS5i/1U4D1A7oWUTaHiNxObKorbwG
lSpfZdDxswk8GVNgeMQNqxcGHf1a2HLvVigWGzOFaZEHMhLeUoms8R2FmWHLk1FhlR+wxV2yJbfU
adtYAgQuOuO3UDZNHFRr99QWrtr7BiGZIlT+3S7XPi4fTgM92v9F8N/KLfYWROLvelhEZkG6A4O/
hj2Vg4/hUwRF/w6gRJ5B6n6D5ofvZt8qDgVcTF4griu+fgdr1ze7Kpu3GWg/uBBT7/spcF5VIN+3
f8QN2R/b69mpKmxIXEywnuTILBSoj93adYoM4RGHRiLUZAxaNyZlSRBgN4mn0Wq6p3JEGjkbupvn
NWsWIMjiuS/0iHxvO7MxC3nbTgEqlCdbmz/bkaXHFbzJZKOpx1S9BWb76ANTfK0x+pmSKmgwULxO
WL8bhUKk4TFWsw7NT0B/SOcDDhcllEuC3lhnP+cFJy/5MP9cLTD2oub07oeudZ54h9at9LqfrdZX
jqTNtwEj8wlGh6E4dYQNdJDUP0ODoNW+aT8kTBYerP+6s5Cr9F6SOVrH6gNM3gQzhwHiUCcsn53R
7/c1muR9aaluP5AAtSLsRaI8p+XvbrRP5RL80UttnUGMwgLEQtZQQei+pOqkaaBf0NbD3wAtX9ZP
7BmQTP+CHHR97Niso+1Q9k7/kvtNRh0P9X7jXtu6yV+8PPeT0IXIB9h9+JLnNjrhGaWaT8gvb6V9
PEAKta/Y8hPUqXu1qPtHYe4ksaQNVx58tNdBrqDXFAY83DB8e3zLrvYiVQf9u56nP03JgUry6Q0j
MaCRW2oODWaLFmQMRBZEjHfYtMQNQPUE386L6dfu3j/6k7kiVaQfh9u5AF6p98Lv3nrcgUeoRbr7
dspvA77H145l/vGOfz8ww9fIn9v8tP34dh5afFzQHKubVmDHou0VLossGECxbD8PktRHYTfV6aQM
3PAfG7uFpf/y2Pw73PYkRJGo5f9/L4cyx3ChM2fbm4ftzduv2X5iO7ltvDb4uU5KnFooTO2mLM4l
HG5yfAVzlUxVTlNrGMl924RLMx5GVOmR79fWmPp9ak2qua8EtC3wKe/I7Xk5egEWXgGZ2lOAW8w4
s3uDRQSYmjonH8PgBzG1LQe3JxexV1csW1wvjLnl6zc37FGkzaqJe9oHaHJbaMy4Y9dHEPwPwrm5
bJuZk//2tkMC18JTB3kXhmPLE3Tz/22GCV9LtB3PcHg7BZL0B9gj/EBwnYgQo9S9ti7GxEEYbwdB
vuCMh2kMXVJ9Nu9I2Jr369i5z5jDcm95gITniTnP24bpAR8AquN09UPM3AbekrkVnr0qN1BLs3G4
B+7SXJoFE85LJ9XPVTYYTOP6TfdWf5hVgPHAx3lypOsoftZrJ7IBUu1DbbT3FnTICjRr+K3yxN4P
W5AzQ23fct7l0GW6ECoNxPnOx+UMIMT/Hdb4p1nrWnA6coOdzUoMTkNu/xx6EKxvb3n8Il2a8H1g
YMwHPKRBfgIJXuppuFjwRXrMTYzvSyOuqEb4Z8CXmzWY8p0HEAsV1K0upQ+Hq8D2SDq56/RtYO73
7a0DfrUyIf8RgnhOoAuarzrAcovlY8l6G8uSrhRDf4o6QKgckgXcrGnLMNxTlUGN6e6gv/uQV93n
h9NlB9xkCQHbYawXL7QO4AgFCcT2ju29XJs9HMEC1JA/+rpwz5i+9y8Q5A6YWHvswnFIpssMCgjY
AYxzQthdCNeOSw5pdlc1XAN3wsmi8yeRbLv4/NV52m37FLNSiWC1FQMITZCXJJNqmYbrGDZ/BjSZ
vwpQKWjmnT+0lQcGgxrM8GBCXxalhwk+kda9DXxdmJ+6QPhPNE2YHp785tuk2hOwRuvcBeK/zfo4
3M6hbdsZAkiHV1U4QRQT/J/v+/oxh77BcLHYm6Wd0OczwHD1w50bcwpg3x4b7pf8jMc3P6+LS/ed
S8EugOqD1/w7h+f8blZuebZsIJdP2wvGMJJ47WRhwA3vE1S+wRjX2mFe539Rd2bLcSPZlv2V+wMo
c0wO4DWAmAfOpMQXGClRmOcZX98LwWudkrIq1fXYlmZhypAoIRAOH87Ze22KWbVMNmgUremS47qf
Artg8id5YluuC63Xb6T1NDCX3yaNqtyWUaXcZtW4jU1lPP/1flYsDAxukpjmdltP8QE3RnOniTC7
sx/QqMwbwxS0zLRaP88V+kfdKtR3dDUcSOr21SKBZq3Yg3lAeFXd2UNLQtzyJ6y05DmL7KdsGoxt
HI63+WSY3oCz9qmXKiLppn2PewWVxVAMt8TI6EeKjtZSGWzfpw1aCOdFSwtEpgX28161t0LvHOJX
o3qn2mjuBqSaz6xQdIwydTFDVZ0HrVbcGTW22UqRG6eM1EfcEtnGr0KxLhYv4WiUyUHhm8Wyxu/q
Ea5RrXnlbP+Qt2XxJe8nczukCA7R6+RfMP3j9gqd7tLKWrtRy05bFdUY3YWcYzaU9OgelGKAjcFw
4/jNnrpJ6k1La3DL0YQ8+FjtvBHt6UOHxscN47F+ziQ2SwyIJofOdjplk3nRtVz5YUO3VKy4+h6E
WbkSVducktpGRE+gEym08XBrsUnZcMZBIaxkCgXhjLCw0WC5U2hY0aHW2cewdjLyDomNTaPhe7vM
UZFQ3rDbR2XsKW7CinoL5+kchboTrNCGI/eJSFVFIjCU0YwurclwXlIqCUXdYNGAphSX2aMSFenR
97thkS6KVy1Rz03Tq4/qEEnuKW2z6/tdPJLVWuRu64sBglO6tRup30LEaB+RB9orv0rzg5BD+2jN
bbnB29GuDU4OFAn70WOhctYKG+Vt1xvzi03FbhWVUX8xNT+Fg+cqTipetKY0z0XQNygY/HmLqaTb
5o659bXAesVqPFNNFc2to9FpTCsgAqqeKOcmo56CosfNRVy8k2N1zAZ/fk761tjObcvO1ci6Z/YP
p+sfGGMUNh3C5hszbaIzjS0yZNj0vic0ttDIZScKnQMLp1Vv1Dlt9ynJESRILbsfrfvqFxSr1QCm
PtFlkR7Md22mTndJbMlLJRzvr7dw/zAOZHFz/QPX95dk8QMiGs6F/Mz1xWpGdWWjmHHbkX5NyNeK
zEpJkhOSvpthSsO7bnmBvWHe5OrrX+/EhQzucuF7FlKby/V9aUXhsdGy2EsjvdsEc9m/qChaV5Ml
+xMC9P6FFB6qQ63xSCPauk0bHpHl7RYX9l6369K7/lDsZAOygDLfX3+Ipulz1s3N7VDL8klvjFUk
C9tDg0PmNSKXEgQdpxVAMZ1b677hBnGJFWI51SBX/DAtNqM1RtYNy+r4OnW31SjNN2T3DOGEci3G
mek+M4Mf1/dhCtdo+EV4FyVZdKqQOXnN8gNVrbioofUvWL+irR+r9U5x+uqZQXQw7dp8UyyJr67R
9UMSsqnhKGg+gUjKcGJFwbkNHeOpdyAeaX1RnU3Qnk9UFn6odaZ+/mbZ124/Fet6whhndYa2oeke
bdvlf9FxPUoVbjPbumgDSwRmnROOa6dpd0EB/USKDv/4tFOUycGIXb8OFgC2Um0RthYhB3c1/ZbC
+Fj851acrUcoO2EWv2eD/hoWHS2ulpKxhoV0mXa9Vp3eDb9tVrU+C/B48To2hY4OuDnPWZgfqfgG
HM6OXcDBHzsJNb0asVYSWm5ntOepabWdRj/MNXyDUF9cxD5jdDdbZr/ve6r7RuVgolKOozmHh+v/
9XoVeEKPB89Hv34JVF4EC4GrO1O8XqB2h37O7fsFw6Ml7Cm0qPNSQ1XcvlTBy2T5V1ZaztNoyi++
81jmocOjGRcnOxu/ZBMUzBKFfusbdJSS8SFo27XVTe9shU1tosOk+Rdsn+Wq8mPNS/Vh7Zg6ZBwl
25hF9WrLeN70FHvcSLFONVPki5oEd0GoxJtwokq+sC1eTdljHsE0ptp+fsgJFO9lID1Li5UnyBXH
aEi1N63DEisHQ9+bfnA2uyClGZTdWxG6xMYIt3oa5du00R6tfLwHoukabfgk4/FsKNkR2cGJ6OdH
JVTcNPXfZyl+4OrExy/moz+Ld4wZZ6tJyrOD/CuV3HpbTRqyVSPPRMhDloiAzRIVe4UsYXfyjd3Q
lUjzegQameArbwvkWnYc084eqEzwccFvZLuqoM05xLSWhFlaq8bWCxcdpjchPsVO6qcuqbs/qCNc
gIg46wl3B42/HHJDFngtJ4SabCWva7B9a84ENQMbrZvF4PlNEMNCoRQDDdT2bIXcJX1MqH2zE4Q9
pG9FjdcESQghn6xvK2Jw60MhTQ9LoKT9WtarLjO9kJhCt+na2LXBDHjJNHzUzjCdOSx/y3w4Q63Z
bwc4OiXLnxuFhlhH5vAYA4B8Sub4Mb/36QMcfIUlwxLAF8a2yNGj2P2W8t4LXTztHFgUDZaYVPCQ
6RbNw7ytNaqdqTcFGG/ISgSJluiPBZrHVcwD6frhbK6IoKPNp8/xvgLBsQrfukL6B3Vi06OR5bA2
q28EXiqrQI8Gt5iIzgKy3fq2RPHGUwEmb10b2OtkXqKh1GxX74cThybbFUU48TePeycFRkH9FCjD
fZjriKgCM6ZBy9lcHebioA3xve7gPBD+tB/zoPXKgD4SWC6PtabrQ/oJQpxEOPQnFK8wMhD/oYY5
jE77aGtpCCRVm7cUwB8SYF3bQO9YsZJecy1H/mCzla9y2X9ky0dGqe7pYVJ77BzCkVahDJ0vTRX/
MExlJ8L4Gddpwn6TTlsZKRu6nRLZXWWv0/TBUn3aaCJ/tEUV7sIK25lmpOvSKtFblNnGruIXvUre
qesgNe5jymPrJAou9P84rX4LyurYIAPL1URbG2IMV+k8nPrBSyf4rzoEYtwxOUZLkAWRkz2z1rWr
xpI5vP1hL0p/L1ixwlDZtm30IeYBxUg/PIlhVlZUGac1tFyxcSytPvT+eMw4/buk9Lj0nKONXTa+
myfthc6NNyrhg6MGmE8r/ewoAV3mVnxlYWcG026nabChfCHHKCVKwayk1Rh3wQqW4sWgbG70bl5o
B/QL+Bx8gbNPeG1kvLccVdw0a5+iiHCGMSGt2U5Dt6HIxkR/nLuSxO5A1VxtCr4pSXm3fMgpjd6k
f4Y/yiloWqnzULPZ1vJd0U2vqmZMW3yIp7KLSybtOME4mGMQ1GDZGmakwQA7xU2G2q1ezYOkzB+h
/GvybEVfpHV9RTLAY99fhR2z1UHYw0s9zN/9bmZPW2ZehyVPDs4PWxU+keJQMwLN71aNwUNqMbqT
WX1jYkUJqBnhXgnGfNtX6lFL09pLSTeBmBNVZ8u4DGY2rXY69PzVFDqPbTGcJIZwtIf5Q3tJDUCC
BV12zU7rpXLxrdIpBiUSKlzPHMyhb9ku7AFB7XTUthik1inMraDJ3mwLMfHYGvCm8hTbSJi9lQio
HiO9vZi29uIX011jlWeil+gBVQoB1jlhMRPaUhT9PFRGsivVgvZ/Hz4bAzMLtf14pUTWvRTV91Fx
TkMoEEClL9LRdn3biFVe4ehASx36eBPKPAH4oviYgf1VqX/VgQoCHAQelk0NMggDoYsue3eu5Icy
V6GrRLSPcAq7yeAfq5b8TAxnXxVEElqb7MNkArnVnSQ26LHnryoH28O4sqdoeErn7GamXdzS3zXa
7naiKuiCcnGprniRTMJVGSiY2MC0hhi30+A0WsU5TMY7abT9Pc9cTz+O3MMw+w7pMt4ygALUJW4W
TQ8xQg3EtSLicC55K8wDz5D6wZpn5m0QvJXij5s5h/NWRummqeDiqkAJGkIj1lojULDV31FhUA91
0F1OTbnkhF+GzHy2Os7ZKIJ5SAdEcIvsofXf2G4fbblFDMkXcw9Byw3r6eBrswqrAtfv2AO+Ru/Z
RWNKSW5ytTx+7DoDuVHBWcVQqvdBa/CdyvAxJDHZJySmcJL9KDhuAdsJkttqaQuVw4eVKedaqd7U
+T6ojBsTI4QZDbss0raKGdzW9dusNWeQYx9mmd2IPnxLUfGmvRNumgQOdfCBCN7BrVHxfBv+s0KJ
DDHznksbkPbWwI6LY60y9wKHCLZI86PCExMAHUVHjtxMnLX5HtCI9BhdJiW0gN6h5HAChM66n2ar
WUe/ng51tJkzn9sHJ57yDxIkc8wxilPpiMQ445bp1nOdsN50hIo3rIKrGtuWEOUKT/8H2ArQLFJM
JP7EBqgCGMdK/bVP2NqTy/ejNFLP6ufRFbaoXUdsi6pCeEFdaV0SU9ZTU9tDzPVK9mS7xqKblDLL
G7by3sw9ajYnPyVZgFaask8a915OLfgI8Y2NfJ9NrgFp6UaKvPacvHNefCN7Dpu6+ZEMFakWRff6
aSztrOmWVk2Ipzh1p7H2Xb7CHfdC2XBt2X62EdsoGVQzfXGQGVlWehKLL45Xjpk9NKPAtukfLW6V
fOBQHhko0hTDtp6C5Ve5Rmrw1cuSKfprpGpbKQ39x5y3O4Jixzf2WKuwKWg2Ch997aQclXiUXwcN
vRAV2IlvM/3QFt+SXmHlzDPGnjLY73mk1/D8KJnbtCNMZThPpSb2TQO3Qkvy2+vLEPSupt5/cqKD
0uxuWulPh3KaFa8erWanolh5DmyATSCt34q+h0j55DRB6oWTab2PP+Igzr75ikMbGSzfa2n4XybV
1r1Yl1jJFppWH2T3n4AkLSpRGiagvpOsL/hU8NKuboJP+zDshvzkKPlzPA/Ta2ya50+mct1P9clU
835rjBSLDTmPZ/CSxaapC5tho2S3CvTmc7awPjMxrlG4TF9s5uhViiMBDOkQO14O4m8rawuSeEP1
WFU7+b00OOQ5/bNdWWxmQEL99VL3d7MOOkamVnHMJdy4fvoa0m1aevsY6cpR8FVOyUBfa8IiYSPl
VJT82CkavcMrDaJswfpMlKxb39xEXTN9zdl82qk6vwUt8NaezqRXdnNw19LGxkTTKWdAb2/Ocpgd
41J/wfbE4gGgDFtodJOVdXLiIKVtmtL5djXWGtn3Ee+i0nDeAzw6nWgJy8exmyVTOCEJxdCYjwiS
mo2V9yarIsL62IoMLteq70wN5ZUpMm+y8wgqEtvcW90ESQPvvdmwr4Or0xTWuW7HRwjQ2VNtzl+G
IJ9ux2rGJdJ0+0ifmmecEFAybQqzQzQfhF+XR90clFWKZ6UNJFDLBYKQCuds5tQGWhv8apvS+UCV
tu/i/D7hw5yuf6hGT7rCF+UVC3PGyGztUIp+I6zyUi80IbYTAmG8bLbTFCNBZZxWpmXdNmEs7joD
brjb68gOr9zlsUJH1BsO3QhAAzPKmM0I/WEn6mTCLYJnUC/IaU4Egj2yBV6bHGPvp20O9NCKBBfc
PMt19NFobik7QNUb6uEMtvi5EQX5uWYDK9rGy33lzPqD9orFtrtVnbKGDgt2Qp5BcYoT+E26T3HH
P2tyyowm4x5Os4mBoRbu4Lfh+9yoW4vGpunfX7li5BXrDxj72Mzz4FNYohNAPU7XGi+I+wjHL1fI
YSZnUgmXofejmKnv1FyyUSjz90DcT7HxTLz98E47/1npjS948+p7cAsSRDeZB59PV56UI6QjW+za
qhzuNMpXcdN366TIkFpdx0ASGMgrFSQ3eTq2Nz7N/6sZzfE/cr1MHz/9lP0H9Qt0AJzdqwWU1lXM
bkEe7tNWKudALurErLMht4LgFnZ8f32hDRzuO9X6SMH0i0EZHqZGaoCVy5ayWFRcCiRz7E7aQz9Z
5dc5dCRay7TCiKoAXb0ab7PEUc5GYL4hlvNXQENUT7Y/tGKykVCYJSIKkay7QTlZlWWeOsvPcUdl
Fd/KbiC54fHzRgRDZuB0ys2HLGU3Qc8z2irZ7E4tvtErsh4l/lcrbcdbw6Ag/wnPqpFXwyvMaI5M
FsDFeIC5ig01OJTwjGhsTA+zSnOU6MLkGNvwPaxefyFKItu1MzGzwzg9mDXkC7+i9aHJt6w06MMt
9PSqnim3FTME0R6Wmh+Xd1M7hHzr3ZdcyvEeOQRpnU05PeshFqdygXPKfNpgKMgegQTpB6x7F+hT
9uNYRgMEXjvZS1RQaz8KHAqrAt7RQsW4km/7AktM18FybSNMPZ3slV04Ferpc3WYMCT6RW6smkRv
1xUxdCf+6Qg2tZYbJ3H95SitgSp6VXnXhxWCJVWuV7VS+q3mWG4ejMEuD7r4qCg7AC/ObUkyiYvX
Jtvk6bc5qWwOmbEknL1jDMxAMuFEy7ey6XzXMWvt0tjodQaIm2uypOWz0pn3fQGrNWSEdWT03NtM
m7hlL07vLOY6dADXWwk5r8N7zxIs1CilSVzUD8MibbPRmSuhYR+6olF3E7tSt8Nkfqkq/+UTHRxk
WXKPx5akqAaG5ZQmhscHF661IOrbOZI7Tc0hbZGSCER1gJQkinaT6TuBE6lwe3tK1gVM3U/Trg0P
TB+r8E5pJgkmwqbk3lkYTDPIEQKiI+UwemlwzTRhWF9mFeVeE74P1CNd2+6xWKXTnqZ68NyLEcl3
6pazr7yAXDNwo2KypqoENRYKy2OpshkMsx6FdZiw6LO8BBReYAEb1Nd7g4Eq6X1tF//+BXUFEv8v
OCmeYlvd2vAxD+Yoydikr7EDZEgHf+q6R7iL6lqJ43IT0PlM8P2Dlw4iBEi1WjAu0qgh1kYv1l0w
4u+2G3D9im8+9xqLCfQH7ADXRdYOjEd9bzOOdlei918v4GzMrYjlWxijbM91PXQ5tkQb8AHQOm0q
dH8IuzKW0K+fOfpCk6ZhIw037SWJyFkyin5KkFHHqjAkbcJ1i3L6dEVwOGPanfLKPqN378Iw/5aV
puZip2wvvKM6keN1lR4+BGmQ38/TcV6cEnSlte3MVHqy49pfTSofmYJVc9M3k79XivQ+X7gKYWPO
Gyr9VFMDRd0FRFPu6BP4LmTMwUO+j5NN32tWX24NyTZ8YvGK45bYhQCJij7R8+frKJ8LMgaSGOJ+
kJm7MKz6z/CsX7Kzfk4y0tTfw5lUi1a5pZEguvyn/h5l5PBEJpNmKa7pO+VhUihFTXhQrrZ+gR2W
KNbgO0snXoVxUvCqVDMWDZUCZkiKM5SseucIKlSZQ8YRwh4Vmj66IxhE8BYGv36zk3orjMfrrby+
6CZ1u1qTyj6u4+hhgld8aqbp619/QhT+uOrVOjgMJMqwLelPSe9oJ8ti8mh8o3wdfRGspFbeT2Os
XhzDX89ZIi5KTkRNm86kEJgfV+6Vn2jGrvbLeQ3AsPqqWtlzTfLiXafr+Y3WOBW7MN63fSv3ZjDO
h0ppDnq8SLPvsyhNKQaJ6sI0urF7td9IMWq0t7C0WT5VuVKDS7+8JMao4JHsNlHS9kuv0AvM6FgW
PdEETHkblErlYUgWSS1dQbdqsuDNUfp1gYbiuz3O3yEf10+mU0K9IW7vKGORX1QMUJ6AIPM10YI9
KEL/ezZ0L+YYDs9BBA0jma0Bq1q68VNTuy1pCXbYNA6YmqJLIAKsT2N16ewIHP60zoyg+MDU/9oB
a2wN6eyA9qIBX9huIblCXcAGtW9yjhyTzD7wxZiGWWDVEfPOstDm6wtWp2eEN8t2pzCs4SjGF3Ro
reizN58FbG0HQNgdCQcQxhcfws/eOtuPoKE85FGWAuMSydHAkfX5cn1POiEAAsyqF3rt958Sfr2O
UWep/MskwWgyjZ6zARFyYMjo3Dt+Rq6iMjElEdTShyk7qi5ov4/6Y2tS+UU7/H0YOVU5pv3cjUJ6
JYHa1PGbkEN2rG4JaujuZlgnLlUR+hk55twOIHffT9QZ+hE8jDObL6OVoT73p/fEiYlmSLvsTjEC
WEKzLXeOGhXHqBiPSacodFFSczcaon+cNes5TmT3PvL4UqHI5N0UVeIwdgp6RWabZWNfewAPGM6J
qZ4in9r6HLaXZIYINRa6ujPHPsL6xRoOScO81wu9deVcGPCtK4XKT0DERWdRV2zSDjgtFTpQHh5l
i/4GP5W2K5uPAZ7wEYtyeCyXFwWiCHdm+aUwdH55/X0Y+8SnOsOPf05HM36fUoRJjgzYG2FI5GiW
/lsAYzjGuCfSJQG83mjl/L3XVFbaXqI/hFq1yYpYeTFbmvGZgwEnrGX80sV7RavC5xTZqzpNR0On
+kp5o5yOzVIY5uzbev7p6mnqukr7dDf1i8VJL1oOCEG+qKQVGwd+gy4RuToiIN8/h2XbvgTzRVWs
8jkRUrvxdXyWkyafA8JvAYOcxazfTHoRPnRa+jUcm/c5Y4IupTWuHDo7T4llBueu+kOM/PUu/LIi
SYlhWkfspwrHkuK3GM+mSeh3q0rjiXoRh0ciJhYnB3bcNPq5rR02WPBcNnqogM2MQ2sP9c9yicIy
nwOrrBAhIK6MpJ3dzrbvU0JLeX6pCgU7s7QwfkUohFrtSavr9C5IlL2PAJSmYAvEXEONCpytecCF
mm/UhFkwxxp2YMurHLq6mb0+G50/hOZdV5JfPzBaPc1QNd00+MjGbyFuY6DFVuIwUmuSylfqgqVr
tanft5Kd7ZXrKx18+J91hNCg2gtqj9+MmjU7Aiz8CIGHUn/qHMug3WDVOc7BwbghfkbF80SGl9Z3
eMpg2nd0HW2WgtCpWWosUulHlEdmlwY7XxgD69F3NkjqWRBGs5un1MDN3Y5n9E+K99+nUz7+2+DJ
X5Iqt/8vAZbn6Bv4reJH+/9BhqXqEGb6nzMsb9/K7u1/Lh/D/2y7KP94+zn+8vqjn2mWqmn+yzGx
4al4yvgaNR6S/02zNMS/bEOz2bvoqrH83v9Ns1TUf+mqbiBQNVUp2ROYTFBNcU22VFT1X9JAHeNY
hC3Z0lGN/yba0vllV2lbjm4ZGqVJqRlC1/lLf91VNjKaSgor9ikcNOcslti1qYnDe71Bzq12Nq+x
ljo3VWqurDGy/xAvfE1A/uuR4t+H2+Q4ms5zpfOpTP3Xf9+qQ1AtulOcSQr/sPEYnpUFGyVifd6k
VZo8Kim12wR0vYEEnfLRqL+wbr9DCzA8LNZPulbLk7q8TJ2JUqVW0AcwGf/03f6bvEx1ScP97TrJ
XpDC1oVGD8/+ba4bpVrbne9X5+YaLYZ5wdrk1PJOA95ITlQOlePcuKhB+yLxZ1xrCwSjRX+Yc5cc
1V+vw9TEMv9IqMKCmfe3+9WWpd5bRisW1+f8CU3su6XnVJikm4balsKFWHWyG8+War3nVjY8iAwc
z+SAZQLkWQdhd5gLZ9z2gRPd+ZYKgc9GyWMcoFmC5rEm4w8hYL8dXfiS2WcxvkxdIxqK5fS3ix5b
mn0YxOzzZwnVpiG8tux2jVfJeeksxFxO3YptnqKdtyIxbcsl26Af0oGeWJF4Yh0QPMGBkhN1HDYn
qh6Ajrq4u4tIwkN8T0hBVkdnnDQwq3V9OKFWwJtgChpUdde+FIHIVgonqPfSCc+9mLpvuZN7EDlv
5kwlL9QyTOyDEwkjvhVvmJJzJJ04siF9w7RP7koEoeDmUQX8YVwtH/2XccWtsbk7UjcsKrVi+b5/
OtVZ9ggWqrYA/aVD5OkcWgAPmBr9NzGs60qBocyW4zTk7ZdpIWQCK/a3Tacni108gA8QaO4/X9Lf
hxjpuowvg82PYdIU+W2VQ8gRWqhVg8s82MWx9CeAgNMNgbXVqjGb6JHObPRIGAxEdtpwCcp47OEG
eYzgrRybA34Zba8Ld96k/t0MhNcOYUuXr7R7qVmQ9vnPF3wNa//lHi4XTJQ691E1MB/9NofNAFg1
QrLDC2DLlPwZ0zw2tU47y0Sb4KixTmUjgAOOXN+ri97HOAVoq6LP1aDJPliVSiLK3OKMXsiySq6u
Qorlm05a9lGJ1Kc/XO5yOb9dLlsI6bBPNQ1DWL+FCbfaOJrNQMBVvvR97CE4Qa3ghDkvHga2Nfga
jAG4Qnwn4pwAsnZoAN7kbkjkInBBPeSDKQjielLmZuv8z1en/bur0wjGY9nROMj9PiC7KpT1DDjk
Mva95g1p31SrADyFl8XEPpiVVD0nNtuNEUnCyyD+7KF23JfyzNmhhh8Szztt6Oyd8FuPDUp0RKsd
QxBAEooimv793CYbJHLizCoH/SKqunVcBl84Ki28OkIFgGbbn3uY/1gkMJZ7+vs9R9Bg0WzVqJ9o
v23oBXgDo21ldLHw162gZxTnjHpfS3ThwZo2Zarr7LqIcFmCBfYZ8EUkRVCi5vt8wYQotJuYNbI1
YlYUIiON2QgL+bxYvCPldUiq4GzptQGvxIRXZNO6pJGQrnJ0EE7fkr+TEB+eNI56KIkJWzW5SRwT
Z89QtxA+NQVgeLIKp0TSafODvSTNVDiY+iBM/WEF0X+NZGcypn9vs+tgRqZU5/w+Gft2Uwm9reNL
UwQ4s5yMcgeTb18R3gU9Hq1Lr027SEM6oQ3z16DNV5Ntdrt40iNkQ4zIQYzghKGBb8OAnXbXYvht
TQgNelvMN6gjpl2XGuLipKrpZoRqfEtNz8RDs3jpg1t2SuiqVIkkBXHCblKrjy7IlHWhTPKokw2N
YWe+/POw1v8+rC1NYzgzrXFiEdqyD/ppnk10O6wJqE1QZ5adG9mVv5o7aeymLLibu/FLqnHkCDK8
4HozNTdpOZTbcExViB654aZKSeKFbxGxRJF2E7X1fVCOOhwssDep3fRIEMjGKTWMzuls4Ti2dII6
QFopqthdy8wxvUStcApX1eb+3lAbWOqU7GcRZA/ZgO1nmpPvWpm26+uOpi+H/3qadHisDfYFllRN
1uTlFv10C4akUFRZ6tGlqbLctcoyfxRBdEwG4OyqhQBzpGSXmibMS/0W5UfkQlR59Mf2nJPexz2r
s/MgDc1rW31nIFh6VjKk7XFL2+mfvy3tb2OUS2WMswNm3ywYsL9eKsQQMrpSJb4YPnkuAuXxCnyA
vB+VfNV00+ypkaJv4/hR6ZkwGj9d4z7JCQ6Pgm02h99w1W0x3BJfFc4ABWCgktKgPhdwVW9zsI6b
IQxcUVnNyZ7hMTlpqZz++SP8fWPrqEKoFrMNTXI+w1Ji+Olux0mcgzaQyUW365tEJ1A264MvNV/C
Qe31ZFOrT5HTDZcaBJCTCItytelvclpBqwB0FD0pkI8gGHs380WyKrI8W9dK/KdBYXIZv0yMy2Va
vEjychdlz6+XmZQhpa+Ey8QB0CFv3aLR3dlIGdfRTKcIxRUkZpAHJUGnqZYHd7YCWVHW1a3p5NF2
atT6RLr6/x46/+OErf5tX+SozADLwUkzGLS/Xxeu2kq1Mx/rcE4lWW3V/gKWYxFW6E/4RQzXcap8
55jwtewsfbCTooFWBgCwLEeCdtJa+cOd0v7NFUldCkHRwxGc/5cx+9MX6mSALHHwZph9U7p7s35I
8aKs9IiUe5z7TJdGIJno6ZMURnpTBLQ5lChFdiqmo9mn0bqs0mBLF6JeO3nNvZMoT1otuhoEjJU1
5aon1HVSWtoBNuTwhwaC/LWoxcTvGGz5OWyabMRtPsivHyDL5tSoTSPBS5yyBrY0uR1fv2lS+VFy
0MPmSpIobnfdi2hFuuM8sNYlAR8xseBUzt1lUq1ia3Qmq5+Wr43W+dI5VXvoOtgsU4RAn3aei48E
8lWtgVO1/To+6lgZt7HfnK7Wu6sTr0qKm26y+0OUGfeEvSPqlIXGQTMG/M4k5dWNhQt31g52mYlz
0VVn3wmefdqtsASR9jZY7pDxjNHG78DBdTEAY4Ckg0e5sdpOgaKspQT5EnHm3EXYfjky+DdpX1dE
Zzq3aZeoz0MFvjIon0Zpw9pWG3R5kPjhRXXV6+CLkzbFq7ZGChhGZvTfDya2+5y9odUsu1b7t8eu
rWJB9K5ML5LWvRtG8UsyR8gwRlJQEZe43dOSp7jAa6ItFjeH1vnM6bJ86dEQFjSbMrTDN7PNesUx
aHQtUitQpmnsb2TodVEBXcoeGJNK+acji/bvxhGHA2E7lA1YSZcH5acHgRZUVlt4yS5mIvxNRexa
J8vw2MfKfrRKiYzWqi5G5W9ARFskY+b7zEzafc0AXNPK8dd45O5sL9inODnAhr+O6GyfIuubZJ3Z
F3aOmKIBokJWgRsKYqxVvbL+8DCof9sP8DDQSdO59/TSOH/9+iHw5nadI/qUFUZNvGEkIUhPe0gR
C+UoSL82oq4vPrfVU2ZIeNiWDqjmbzSiwz1ObINn9tlDHgdULXV1n9Zt9odjmHotn/46NRuWzXrt
UBaxGKO/ncN4jOxY2nF2aVUNoZxL+o0BNsq1ezB5mR/rLpy2b9Bn74kBOXa4m2nAFQrMxIIEPkE6
0TXztNJtt8L5s+Z00yC5Hm7VAt6tASDBkuXeIhRhV8UyRNiBcyeGX7wLUoSmujDS98bOP/JeR2tp
6+VudBhXnA2cTWgq9nOdLZmK+Qq/XvHQI6h5CCPUpqNRodW1av+AiihbMeNYR3Tsrwmd7b0dpwKQ
EmMbYj4CELr6qxmqD/IxwO/RO7V9AKw0E3f/h7Dz2pEb2bbtFxGgC5rX9D6zsoxUeiEktUTPCHrz
9XcwG7inVdqQHnai1Gr0zqKJWLHWnGMGntTW+Igg2xkiPQxaj0s3uSceOIVceC8IEINjpvV0i+Mw
2NlC/dPBylwWKvc/1arFLlXMZoJAW3RSn57TxCAoWY2cSLS8u4/GuNfz9mQ2dog+Id7EszBGjS0+
/WHl+fwrgmn+68RlFZpY4e3tnxynr9/G5MVUwIFqJE9bJMLFvZ/nMl0KDlRo/s7vK3utjW5+GOhK
MI1hXppVIcFHaXfFsV0cM9NjlzeqVddjffxL4fE/nmzeS1p5HE85ZYoPtdOEky7EKZxfdI89J9WI
HUTBaUBHdhx/Q/BgtylzLDNd5Tw1hUGZSrNtDfS+ot2cZHWAZh/6R28wtirbvzzVj4PWfx5qth1y
ay2TQwibqGP5H76dlBxg83iwzr47IgEcah/otjej0qICa8lTqbr8aBbcz8Teuk5mbekMAZWl8IO8
8+TVgkmJFoAqG+912AjQC7PYVvTVwYiKA9Kje2a4r3+5pv6Httvja/tcUjoiOsfSj8eHxhIdeEN3
PGeoDRZjyxmu7UV9AV2vr/wBKSG+XXORJpB0ITe9NEZyIQmp2E2+g6jUAuEee5naDKz3m8nr6iea
rF+kNMfTgGJ+G5nkK019t2ecYSxSz4fSalcns8Vo7ULC33qloS620/6rSyBpsIPTpjBNZwqLAhbv
xUD7JUZHJDqdWG6CVRGrxk26jfNRO8HE2Pc05m4NYuCzr/zVQ5mn5gwWJ2uj9eBiJUNRNKFFwRG/
oMXW8z0Qk/1fNA+JEt26zbJoOxYNDnbfBnAjkEjT5XXI2AM91vNobbtqrym7ejKEcyQrN9pGHlYo
GmEwrNxQ27tONG0dOL2bHBf+LrAkQePk7sSTZ78ahUFaayE/P/o4jw+V9t+6ASYWLxDgvyL6HuQx
7mk04BtcpKTWOZxDyLGZtsLB5OD52rFrwToVlh3ui2eWDQEFTLe3YjQNlhNjg2WkvGHaQBEujM9e
3kD+lNp3K7Zv5CgONLKS4OZqzntMt+skGqiaRC03W184r53WVqeGjBkYwtF58unVZKUTL3NS9I4O
wANOGcXtkeOQJOkWFu0ZJ2i7H/DVklzXJ4tSRETXSIvJUT29kZRDqqFLYPwUBBYq23zd1e1r7bbx
HpeCvHgtsHOltUGzh7PrHvU5UTQMoIoZdUTgFSTt80AHE+Va3x00h5v2UMs8Pnok3AwOQz/P34ym
8rAW2vQj3K7c2hpEuDW+puDUtJxHexqU+DpRLZPOCHvV9KyDSZjPJ+f2CBLgMgTowSL/pOt6Be8v
EKtExhUioAWxT923ZJrMlWe52jFrzfRW0Tl6MaTe438ZIa5TmB60Ap1z28yAtLjyVmUDGasNVcPr
5KRrvtB4RKo4EnLDh1EmByYqxJgQv1PaTvSsMwNL0Zf8+f3+MNjzeL3pxVlirggM+usft1p4MmQ1
FAGrEiZYvMDRzXHo2oBajzio0Y7VrZndGI/jVoSUZ1M900bZo1S06A2F3HZaF7Hv7RQNlBW7AKe2
rDHXujLRTs8DeNjQi9LP/8HV9cWE8Bp8npJSe7NgMt9K0Syrkpx3vNsPdWWD1CxzcHb8+df8OMSY
f02OU7pB9YaSiD3i16KHtzYnt2Kwz3FV55iI470VQ/VsXO/CUau8ZmJTdAhm4EKKqy7afje6Yfa3
b/HhyDl/i5mh5cNlFY732xbAMyoyR5P2WTIruBZh8eQWBYRCm65ipZHk12RdusS8GiOBp6uUpCQw
FDJxVsSswBxX/Mu51467rLX+8iA4v3835nDcUAY9NGgNz/z1CvFKouuUpjijbJ9F+XYNpjyA2Tp/
gJIDQ4a3qKpJqewMM9tOdv2pnpIMR1r4HGUwaR5TYSfMt5VHPnsSGSCp44QKY8QJzhKyYZ26xGFT
HmnAonv38x2POXBmnAWrLAzLTV4br76F07ZKeKVVUv30cxMBb6moGSbtUkE6J1wEn9VoWl+j1il2
2EOmF6snR4SA9Gszaj9TwayHbaeFv00wWm+VJFgH/c7Jw2AZV+EPH98s+gqIkK5ASBO6DqIhcUSj
AVyLNi1+VShjLqfcLgULo5C7iQBEPjrmdWCP1SEy43A19sb0l87JowT4tUTwfOpyThiMP+lMfDgb
mbwCijgJ7TwOjgWMCtW419TB1muQR4II+yGF8wOEVruKZPXDS4t8V39hDdyR4UK5aRikkpb9Z4qf
MQmanSiBRRR+9MOO2/HYeel4lKY7HJvQ/WRNVcJoHsItp9ZnERsXzAPRzgxiwkTyJF3QTUjPJJct
+toyDhDIwLg3VEtFKzZmQORB4QI/VN30Xo+x+zqVNYAjAcnA0exNk5GiLQykt1GsZoEvERCybrwr
wxtbZ6QfO59pOs8CSYWPeRo1OoRIJ0ps44iJHaDPvaDVnEILm4JSbBqp3vw88HEuOefM7Mkxtw+W
7lxskhO2Kelgm0kEydZIyU3xkf6bFQHUVT93KXiZcF3fmTs/6/w3zpXos0VYtTdHJLt0qJN9ZifD
NY1A1w36zslsAlD0KplhfmI9qYoAoMZ+GQml/fOq9LE1y3rgG5zAaIkadBZ/G63aSVOG1G4Ihmjg
EHhUHsupx8ui0Xl+hIU/PtwBnaJqoX/AUFy4YQCv1dMA5cw49FQG5d60tA05WmAVJjNZRAnEWcNP
mBq6J0+5xlInjelEVGqKrkazdmHd1ctJs02AS3hRCwGd/ZEAXNjlXXfgtseddvHDpZSJt06Jut52
lHurlFSzv1wCY15Wfn3kfboz9JQ80/8fU91iykhSajN5EfXEtFuT6PSqZpUTEMuMBa65mCBpOEbo
LTMrNTjsDVDoR4PirE7f/nw/GEV9/DYGW4TjIE1wWasZBP26CIpENwYj1+SF1PB0XQ8R3qisU5uM
scFZH/cO59atlNFnbShs1H4MhwjQtXXACSYJQLpD9o5ok59mluqHjJC1nRfrEcJhjnG2xGrKrO7e
a2BdLWD7oqHq8AD+3VS/kEQGnPqU/qgBsX9ZVgAyanvOyOCsabbp2WHiexCUIJkW0UMQXrdM8phT
QmL4rMvCXI2WClE5Ru0Cab95aBMBxIKEmW05Yd+0Riwq1eB/8kIDy2cg7jp50QdizqwNDU8A2QKB
m01onjZRf0d0Gr1JM/edhdHAb6NDafkVMVJGf/e7wjgkHC/jwP9h+G3wyUvg82vxVaaOAXmNgCCB
VKcsnQqyDCk+hQv2S59lQw+lvrLBi9qZSTRNTjnWarazMFSpwUHhI5aGdm3jFDebO5S7obmnXdLv
nanVNwqtWJB2Yu94wPP0RKuRNeZ7mbYEcgqdgOMmFjtm/7DgivqzHsy844Jp+AyCWMZp+xKU8Z1M
WIh/c1kVYqheF04I/Kc1DZpNmv2pNxtGXSWnCuicx47I80OmEWFMae/uSztbNqF904Q2fk3LAZ6K
HY170I30f4Y0uLKRH6AHXrs+ipePIJg/P6UfJ3qebuC8oGLkhDtvFR/FZyaaOfCFfXnJfOpMH57Y
wYSUXKRB8azcuFvlbuxsPGFHy6qZvgSlCfQx6sksAh1SjiH2Tw0/3zg7mNKRTmIEgWNLz9H6RNIL
7YhsuIR+DW5+Is1mKvcMw9UO9nV1Gv//T4WM+Gdhi3MdUyb2fK8D8TW+FICvr1CldkVfa8vKH9JN
aUtqwt7bA7Tzd0kMV/PPV+T36m6+IpjQOV+jbjAfLfX/9OXaVHRB2MPcZ1OLbq0/HlMDkFF7tkqv
e0Iyeo+jBn6zhuyy0L7bXevu//IVPsxt5pti0B3XfZ1KGmDdh5WjIsa+VgG2Iv5XnIfcKM5EHpkp
/qWYZIaj33CCNNI45jWbxoXT+uylOT4Z9vyV6tPks59gqfnzt/rYuX98K9NDZkUv7dF4+HU9M2JB
sDTs5YsxDfgWq/FZgcRdCRSLayey9gR93Mo4QMdoki9SmWP+1DUkK8mhWKRBdyc1FB40+aL7YpyG
jRWHzo5M23ohrfJrFnrpE/2AduP3Jl4cN/7LRbV/v6jCQY5Byx6RlkFr6NevHyKknCClFRf8Ou81
3MZTUQNZz5p8Zzf3mtXy20D+C37K1iXluB1WtO+SZCuJDFoG5IOcfKOiteOk3huG6x7bkrBWfTR6
b10zc/PbNtqN8x+xwNxMRPHnYY7mKuEj7qVE5VpMzp4SHf5iqovnQdV4h6TkhMARkOkAYbI0oZE3
VvqpdEM836p8j8eessvh9WAxgVmrD5vHT2PiDpveCK31n+/yY/7yyx7KUNPRLZOhke0wz/qgpGlC
PAesYOrSa+WiHUZ5CLrg3hPyPeacrNNmh1zL2VReloPIoEm314ws2/epYV48JZ67GbX2l+/0277O
TI3xGjoP3aTd/zhu/OeVDIk5N13R1pf0X2fEqPN/M3oYoDo03XQGFwYhwQzehE+ciX0KPdiKwwSN
8mED+vO3+R8PEoaY+VmnYqDO+rhkTkaGRc7TmktnxyXhq73BRKcn9t6X4wqr4HCRJYcUDCHVQh9h
01fSMk9jxTGLWNu3EWoGSNg6Q9dqNPU1KEFNkkdUSbS70h4uQpU/wOsk+7zDPI1bj+6uCM1L4NnD
lpYtfCSHCF0oHaesL8ITgqzx0CpzY0QWxH6EJxfgUWsZ+d2BNGxY+vZgPlk1cSdhne4naTSrrsOn
rroR8RYZVqT21N7firHf3jdT5wmiR+k75M07H4fPo3I9v6MEu9TayQafetb18btI4E5gFooPHVG2
FJ2HIjlIu8hOemJ86lwhAVEoNm3X/st56KMey2PVMV3HpOlIfC4P1IdRRQidNnVDk0AjFY100plX
xG3rbTlEL+tSwb/tc7LgvtttK5nGB+jGOztaAz809raNcylq81MpK8F73LY7sILkAqfduBtV8Kkk
V+vQWTQd//ywWb+dpE3eRS4i50EfL+NHHdHkugbKAM4ofZvruyEjMXEIj4OH1CRnUrosTVWvO3Vo
TJPiJsfmlc8ircSr8F8Ax6FIH9xDL32MS7b+lITToZtFKWEay3vdVt8SU3cOIid6u8APR3YQcenk
NVuZuFPMNWuCUsgXLTObjLMiWbcjjSdCwtdhSdQK0T0gm8O/qEw+WJHoI3GX5hfL8V1D6DQ5fl2q
SUsjrTGK3EtfIzN7ZH0zm7ziBPYxJoGa8zAmydbvjo85cfs9TMj29iv1tQFbvwOL0S8VwLqDlwPN
+vMd+ThS58s5jK8NVFCof2yUCb9+OYZ1tsesf7r8K2H9dyGsCcxh3uJeYbo1ryNCyd00qU9452mS
zqrax0fYGs4pdv9+8Pn9XXN8hxae5XDiRws8//1/FkgC6xpPuoN1yVCO7mgvyN75UluyZqs1BBb/
gCY0cjDZKWNjtjreqDD7aWGSXsUDudVTpterP18n8duibdkGlgaDRBcDBcrHHpAVhAl4+8IgRsLQ
dnAxGlDRQJ7cOHgz6sB5ao24utYFDiK4/L3NHA7H8XcvYGSfeVELOya/q9mRTZYP3SygR/uyITFC
wnvZuXAypyy78xiDy1RpuWLe5J6LJktPWMqXKkzcZdjXpzAFmEc4o38iucjZRoy9OeVqy0dL2Jil
lMAaPzcPj5FJgQD92uu3LMxyG+FSYK2Fo41bj6ZGUSJTi6X6AXs6mcKtxQDgR+O6R5UI+x3rMLyE
3Ev/9sD9jwuJH4/dhgBDWmnuhwFmgesynHh7LyKfbu0wM8p18xTo1dy7EDjK04MBSgJYzPSdtJF2
VROmeMg90Op/vqUf/Dy8l9asZfVoNJjUp9zWXx8zglPs0m+EuDiB3h16DTFiZgm4B305rFTreBc6
QTr+olKBQ4uiI0d/CYVJNzaZhGlm+Xa6BVs0nVD1wPemt3uUajSWZJLAq839djnXUGW5qeacETUb
KG1GVSgAuE2z/z6gGwtRrnutzaF+KgqGOTmofR33aTcHPo5ga456JKNrz1SfuBJnUfvtRG/QP9ez
L86d/FOLb2071HEHxx8aip/FYm83OLH/fLk+GHsel4ujlceA36SIx4zy6+WKehorHuq0hzNpkQIa
iv0Ix2zys6p14G4unLmksebpL/GMjTOw9NJhOnQy5tTdQLIamqklw0g7TKJ5s0KGJWnRftGL/l0Z
+RcwHdgKkPGsgD8uFFSgBb3cHdSumxs5n+JC4rzclkn3htwHLZ1d/eUd/yiC5IEQLvJHlE822m7W
6l9/Q83gqOaZHk4iAS2+7NJFGvbm1ozE99AwsNaN9kHLIL/4YWjy96QvaclZkFR2bNnBjB5rHCA/
Z+0p7ergUdjT5yvgPvtLOvregvMDoCIhUjK0Jyx1BWpC2pDAZIo1IKpnO9F+5CLaagEtLE6F/RbX
cbMpCvi3rD/pX+7o/3gBMA8z2aEu9pz5Xfj1902VJ1pnctJrVvdX8pTGMw43Bo6Jd4+m6g1Ajncm
xQK7YJYflDfMqneC5i0jPuXMmFahGXWHnHy8B1JhqKqzV7jy1Yrivd0FK1bvvUeH4GwhIlwwRB8B
3LXDCcVvsBjG5i4iA8OpSRYnkla5oL5KQWlo3WrIdDQgWfGsN57a4YTMbrWBVjav9fJzFbxl7A9v
1XxZPBJ2gRQER+lP1kvRcQqpkrr8y4D697oFdSjnRMfm6Ud+9nhy/rMjhd3oAfJqA3Yk5lOdGAhA
CmR2qqwfY6sI/gUAHs+ufC1xqt3QKQqXuIqPkdNc7NB7noJwePXS7hC41tcmMqxjkQzh1aymmwXM
B/pz6F+biuSUugMcGRDfvZOYdVUgJ5CY6aY1qm995dKYTaq3rC6+BfX0nmatohtWE4kc+n9ThtKA
5vb/cnaCuU9dgHre8jzXtT+03CPlxJkth/TaWXqzdbXsO7E04i1KzBoRQzUuJz1JLx4x3chCxLgh
KgZ9vJ6Gn7Is6UHRcZzB/wvanGC7YxT4BcQh4xIRA3WVKliUs+tNTROD1ZztNG5olWuePGDidJkj
ppg9Zp6B9gkQAEhDjq9bLYvtS1uMGa5B3NadFjj/aGOZPhNwxtikmdgSay/eu9Yb8DKXowbYUypS
502ZPNfLKNDxtWeqvvakD179ivzOcJRkO8ca2Y1Dch0Ng0wOARNJn3TxRC99gAT9M0Q+x17NDwoP
kquFYHF0b7hRNxoLvyfNwSJmjTVv+FL+UCTx/jRf/dmLoTYT3ulDFpbHqQ/681DoiuhZ+T6JTluX
uVftpBj0pybF4GRy7IKJACz1n1noyjyHEN0uaLvXXI9Nc2F38k6UQ0GAnXtCIdlebRRhexo8a01p
9c6s42TNKo04OwdvmSe3zu+cNxjF3oyteQsJKmT/dT7pmCxXXjPIc0dI7Z6gOvUealm0yoNuhBrQ
LAhwDMDJkX2CC6fee0AmrgImaM7AduPbzIv+7w6REFjsvS580VxtWuOTTUhQcFHwO8w2qrbvzr0W
/jCUHtzK1t/YfWntU2qVBTWGvmsHs76zk9oeaYT1SPSz917UKvoKIHnh9bADgKawILp9Qm5n5o+7
vITh5qHWy4h631YDqacEJWefWNRxMbNJooVTR2xlnN8XzUyjQbpKMA0Efb1QpyhLx8+s0zSER6qp
xx/7RNLf8IJ7HKaMHxEPLSalh8vKjtTFHXW5jN2IZ1fq7jlvAYTpNK+/Qf7cplrekClpd3SbiSFz
/RWor+jp8RGenaT0bgaSlXAZ+NO+liI9exDNDwFsikXSWeG+NANr9eg4egCmloIB3yEE2bCdSqfc
kGkzlLHzrmQpYLqocOvlKnpqnPwu8uqrbFT+lKdDcAVjSqweLPS2gPRXe+UzmIJ8w19pK2PSq2dn
6OSxqewTeqhn8rerf5JkfJJennyaVOKsAUHXx6zXOpR5A+MQGf8Y3bp7cRMuIAoyqwzI7ng0Spya
OSNvdgtBgITqnuvzaljqRMR7jlRiivcqiY0l0/M9UTzQWeuiPvdleBsMTM1N4YzrCOTACcOvjQxA
Av10a+JP4zEG2Nvb4yUyYGsno9NcNU8VSPHU1Ui1BDWjsDHBMsqxTURMRo7bicDFaxoMu2TS1NEc
3+X0uRKt9kZMScUva1scbONv/iCIDvVHF4sJYCgAs2dZ5u1CjrK/hkOVbP7zE/PFpVmlwfJxBTg9
HelhrzCzaJ/TZtbymtBLJtsKzu7ElI7J1Booo03V1j8r3fmMHnqfOkl9hepaX9PwRhUzfq3CZ6eG
u40EQxxDBhgLMFbyUrv7hsST40NCkkmwroUIlo7Va5shIFvXjvQckO3E2VE+t5WFNqZ/fRwlLNrK
UFxFvSz1OZGrkatUyuyzzhOxbDO1FW2hrUTW+Cc7HXBq0VrdhvMCwtjpVpF2tC47uoA6T/Tt8TGJ
5WDi2jfLTt877fjipWGBPq0BH4XgO3SfGLNEO0frxaJizbrB4Mp2EyKGJadgGFHKdLYdGs8XGb9r
UTEsUnr9X9Li8jC9F24XbFtd+0fT8u9DWTf3KVarDEz7shw94LlMYZ7cztqh2x3o4xikN6R1SEM2
rk+RGXKjwLhxdnS2CfKPlziXrPGh7nyXPNitEdFpDx3SbSOHQDzogCvwffFnzSicZYCldM/saMFO
FN0yD2G1rVUQLKmMFiyv9RfW/o1wUN7OQxoZ2Om6DIZxP2rSm3MGVrZ1zd1OuyWtiYVN4XdhW7hh
jRz2aUtKJcQRb4uXsDkGncmZZYIElIYOsGeFRllMzkhR439VNJmoHuGNZfaUXDLpk8Iq2/RzWjtP
1ADTjxmqXqBaXomQOEN3njSRGIFMsTiroWru4VSyeEaIekuTAeWDGJbb08voV1Dteu3g9u6AhKhE
PCz098bTbr5vEXseT1g2KtG94C1IrgaYAdyOh9wxs/NDCGYnTGlkADs9A+2u43ZUvkjuLomPp4Z5
QR/EwzatK0TIbmBd3FLZQJoYTj46mR7kdjV7IqkTU3IJ8EmWZkQQbOeP8OFZU7OnzorEc9jKBKjK
STPFmX11DDnarDxkpZSSg01esGBsFdGWsRwFnlEZ9R4gC8Q9bxzOImnuZNRc2rgOmZYn1uv8T7RR
H65Nuipzy7uJGtx1p+XJPyOBH6p0aKTGjYOlzrh3eMqekQaaRz/0spWWxGqf9UgfCWgFj9SM7Q5M
qXgzNZuMU1kPJ+IOzq4ZByctpqEHW7N+H+fEoVSaxyDP0FnDpfa2EGnMZRCb/kq4nOt55Kp/pFJb
lLHWu+SZWaE6zc/WDMz79xheagDSYjw3cG/T8vj4yNhXVgmq06UAp35O60bbITh/efxpskcCTx5H
+Fh62brswZqYgTZdy0RL72kyPAdg2t9lGzFRcgQz/9lvFsX0jvMQRDJItmyZWPLuYi970gie23Ua
o1hRtOWdKMJNWdYdOVmM+1o5+Nd+/hDjS5bmOdbObvxCvbGz6yB6M/Ra2xudW6xFFzl/MRy6s1z8
l9pzphbRHJ8HRz56oA8zozpigNGVqr1Ivzvr3ME3NyeLR9p2eNTHspqFd+beNZyQN5yK06EpvLZc
8oeyKHjXO8s4ViWnUi9B5/D4Y1zLN+Au1ms4lM9hahffpcyfJfSGlddNzVEgnl9HdhoR8Jjrr/mS
8kjflM5orgI36p4ByNpPqVUuUpPbFoapYpexFv7jqR2IWwJWlr78uz8qT708YIlEEy3QsYn30Rlg
H4pq1+VtcDR4+6C0BjVcqXxo175WRSdOeGvblcVLFwMg9GpHfw8gvciiyr8LfgsIp3gnfONHlUzP
xHP5XwhTpmkbdsMbBQbml44Y5HQCMpWU5EUTVrHgOmovj1DOsUe0KRP3rrdR8vTn1sC/8uFfbhfU
AUaups3x2bW9j9MoL9CHBmEkZrkGv2oVx4zLOZhcIX0MYlFXibegOYuzYm1Eg7EUypLjxtCsdodS
83MxpBX+M0D8+NTUJyujF01Z2hHYgLYwtI12nQsibNqmwvudwOX3EEvDo9M8cuAnJRHnebDBlcCc
YVXNtXXC/sh8+aept/aa91ccptSebqmfugsrHPPvQIpWhUeqKIC5SmjZZcrifqEZVnDRK5UsKt9N
tkjfS0jPugVo3ISlk7oXI0AP/X+AIaFntHuKNto0DGBPvEu3XhIlAwgseAom7MaIdfZCivpqzR95
dwrt4YnCIGmtkRoAOUE1Rs+xOyfKqSldiImsNDtqPMBtZOaQ0IRU0tsy0ghXBXqPZVQa4mg3WsZo
rx/X9pNo2+YmR9HcyvlDC6x6iQ3T2FRjhRo1679F4yfPk8DyaiO/qkY/9io3dtEwUmrEqkJ3qJO9
2HQGbimptDeP2fTStIP8uSMRdV2zB1x7pw02Td0R6+OL9kBG31byX7mM81DQFdUP5l0dX86qt70j
xIvvh9+yhjCmMWluSeDIU0FaMu9tCKqQiygXTFrlc0IXfue3RotqknK/1nyCzyZU30OOAN8ccuKG
uRULfo3xOmeph8709JDFNm4Fi1kmNgy7GvJ1pLpFDTcFtnfALS+qNXkECZl5ffkOGN5O09VUmp8U
s92NKMDdPgRE9QgtPxFFdpgMZvGG7LM9LNYF9KlsZU+Ff5swImwG2eUnsnirg9WIlziMMoKZ050B
ivstJcHqwi7y8/GnpIzcA/uwXCoX0o7GDHfzuGWPD3oFHgZKIE9RTepdUBgU9Qzo3+kobIU12S9E
VC3KtLQOpHrKVTmHYVXltA98QV6SViX7tiFCbyQOZIWW3tirSX+HAFVf6VCIN3Qwi15O/Q1TxheD
0AqY12H0rtNQWfC6pRffTN3nXLLIwawu0xMj4h4wq+neRFG5N61qfBJ2cxuef01yVxvlZ7PwiDu2
g+EQi8niS6iVPdTue0UUtNTBlKKgMW4hQV3rYf4JwmW7Js7NvMmc2AsZWv2y6ctqmxmlcTKRURBT
R/xj0MXpvS8seW7rgMxmZkEA0ZtV1JDt4XMT8zlv41E2PthJlQrHo6nSmZUPqBgzaHAUyg+OZk4y
dURg68pWY30EdYhcKqlFuO2iwl/k1ntsIjwiaOS9I5PoM2cmnr4g3dtjbl2ZoQF+bU25GYBtnnKF
BMFNJxotcfFdM9HhJG2s3ZuBtkIgwfxYA4//3Lqgj28tBXHie55fAHdY59hfymCZ2e5K+craA2t0
mJpG0zLj4LfnWpNFb+beWyIYZ/XhOotR6xO2gJ6PfLOtYnR2ZcthqZ7qmCQGtKCjptfHsfG8A4r3
eqlVlvYWhAA6/+1oPFIO6pHwkHlZnD8eP+k6eUCDqXbxvFw8ErQ5OYAnwtOXLEsPwnFa+hz1LGvj
jzYPQmO9OdPYr7Q51S6ZMcsB9A+kVCSPSm7oYPxw4zkzI2uzV++SzoW+rT+4solAwu+8REHV3OJO
/wKRbc2q1O3roZqWYH3fwWXbx0abXiAHmN8JJvgcOLW6dECe91EWVAtbV89tVGavbUm33SYtetUp
zEVAqiDpd/iMyYkWFq3XTBVrj4ApQJHJ1fWL8N9f8fF70qVPlyFB7E+Ia15MAeU7igx1xPxBM1ll
yRn4eruTMc+aGUjK4Gj4VGNtALob1rTjYowPqsRXQV3rzB94gNEFENuxFAYibncWMYwAtRaSRQtq
oq3e/dyLUITE4dHIJ8bAfXprLc3ZIZO1bnac2LeIeUIzVfWedt7NS8LqUMT95THl02X/TfhxsBGz
DrWfdaiPj26419b8pjEdY15eFcQRTMH3R6MGIx+tLKdsIVzO5S8PMKNURCLk03f3LGcCQbxf9C2H
TJYlWoV8q/c3j8IbQeGrq6YLKTTG60A6TZGM+WZM6V9l5qRtuYP6CpX+IqK/doosD/xFFP5UIlw2
NZJUX5HcMPe9sqRot0h2zEWl6MYR+/DygI86VjHD4ZtpF496gJeq+JHTRztidhRH4aTOoW0Gwr08
7agwCC/GxpDAXtoaD283q07SpYiy8mDkkBZCgzVoVM64inLnR6l7kLVCyzoHgfejmC3ntO6eSLOf
rlZufOmqctgpWjKr3GpYcmqZHiNWvs2/zzzzu5FnJgxvM2I6toqUZm1NeoDSxabtnO41MdL3ROeQ
jgeXUBZCy57jsPqeWDoJKUhCFw2D1IMToeeeRiESoGWwQ8dcLlJbUdlZbvFEFwMITe7oMGVoNzZN
Rl8LZxIjwGiTNsaAYNmPP0NAf3fyON/mutLWZl06C71v6q9uM30bKHjurleVR4J1kI5H2r1ODf1u
QKK+K91clnmtbpk9Rku97sNjmRicNriZV6Wl4StbErh4PdxXgpEDLFR66qWfngj1+NlKP95HokPZ
LwnCK2Enpab0vpnunJ5eNku9d6KnYIw/0Tec7jLq36Gxvj2uvJM25UInkWDRzJWdOw7ZKWjS8xCG
9tfumxi98olonmihVxwM8L58zUnHQxuYbiYo7Itm1ihNxBz3pTiOM7nOE9fUNJudS21BxzbLsDHl
IEOCg1al4uL7E90N1zCbDR3edl3A7zyVRBkuZOsNq2mcJhQmPUnbtTWtMIwTLIKOZvHo+8Vp8nUa
bDiz3uBlFH7ELbDSG8u0iNJzXlDq6FgQz0ZsvRC56h1pJ7QU3UH8j0MckySde29qrsVqD4s8prZZ
/T/Ozmu5cSzLol+ECHjzSu9JiTIpvSCkTBW8uwAuzNfPAlQ9WV3TMRUzLwiCZCrpcM05e6+d6a9G
nTliUTi1ToKWyWZ3Yp/H/ZcXIuEcJgNOTX7zAnJbg4LVus8GmbbOqisjw13x3NXA6pk1hA6gcjrk
ebr+XheZyF4POVnrczkybymM0hNxVqG9L2wQ7lYkJRQKbdj0In+3qiA8OV413NKJjaEJTDSd2qrX
pNB+gMdlaxhq/VKUzmaQUtsTRXRH8DeyZjOGnWb713mEZ5h1d2pTNHucxBDJXXuyQyf0qRWij+0w
X8WhR7LDJE6NtMk42DtrVj8Q0XGKEZMBrDQNfnSDU74lueouERrlR/eE9zs5lUGXnLDnSxwHurHW
/UlrornhJyayx06GmwhmAJNmsDcVPiujtRGlZM0PR+lWAeSND3Us3GUD6mznNNEbHFdvw3TsYAhM
f0jX5/1lpJOsraLtHkTKLjrQENYqNhk8jjCwnPptfFN6lw3j2CByZdWN1Svb94na0rEo7Bs741+m
XqjP30NqKfpkO18VgT6oH73+RJF+urQArLL12I05WlJe57bmiYe0FEyb6ZiAmtB/wmr2HkJHvXSu
HpwMXvYysgAf2xjiLwr/29GC77KGM/tQ56O1Lw1q4wSXwGqPbHVbaR3T9HTgt1MtUwcRgQEd8hnL
zh9J4cqVq5BzgzRiXOSOGxB8JVzYpyj8WK4Stjaa/tF2U5I+Bv8+grtFNgTg1LbqRxU5B2AoOEcB
k9ZxPihhLBaGCEgaNGCjk795ng9WG/I/KIH9jl9UMojjNGtdM0ErxyiuNm9iqqCWVvniRgN7CK+F
OlzUawE96CHXWkm8a1C+2dF4z0V3RE/t7Ieh4rVNKzXy+pZCT9WjPS3ARe5258rQnnywJr5OVZfS
3KUfx2Zh1Hn4Bf6Q8huVVUgV65nzPR/6UI02QmX8T4awvucVJPEiApiSUvielwHj6FvHNh9HUl/d
ven9sg0KQXn8YE+bq1iOKpYKrpiweYRyqz2mqV1udanmSxkZK2kgNRDsfs8Y0LJ6TF80t9vUU/GD
VAsa2OKuurmxrcqCZhgFowVFXTIARF48h8P7/H8oqVLfZXGLy6R8rIqYtzYqOfuFCd6f9OeIpJEb
v6bghs4i2g1FPsWvJHKvA2hVuqY9hT2HkZCbhRB2vrH9uD11+dBu+AKyrZPwuaatdyLhhABtq3iK
hKo/4hnb8YJsEpqJ0/M98UCHsSbx1qSeNmlPcNauHRXgzZjI3Zy8ARClvoSRfm+n2j0h0znZs0N+
SxztKGUcrqYpJu1a+2QK+TPz4MNUimEvTEF6z7ynGaZPm+yAgj12jmhLpZuh5PWzqlBZ7sqi/tR7
f0f0Vh4icGZTVQ4PJukBe/R2JJrC+37Q1KNm5PDqJwFLVvoBble9H9eNYHuRNPZGsv37IVzp0i1y
kGx3XbT85kqXINj3FhQhC3vCDYVxeC/SZ5a02aMOamXXFD7K/NHmj/sZU1Ed6ujN1HjnkDq2jLS9
mJYVuS+Gs1ej1BBhtuGTAC+nxfWDyHGsql13Gub1lZVorJvHfDFjpMOY3xAv5bkOWrp7HiU8YMN/
3mro1Sz0ZrTqDVTtem1SiEQdEbwnLDo2A+Gse43czCdUka868rXPTCMrmiKtTtqQguXep/uQqOlU
WXDy58rHUSu9sf0KaqKbyDZZdGDod/1ARMfJ1HJ660rXLw2+xgM2CxdrfN9hlRls51DHP9DN+fv5
xOTD/d/LP/bUCP636s+EQDGQtk0eaFf7OxvOpEdQA0jpriMrqk3ZJcmkVbGYioFT31gKLF2r7jaC
zu8+DKUOJixUCRnwxdIxayzboC42st4pha9+5uaOzMnwVQuppGapslV9yrcjYugb+z7zltNLXLC7
OruuYLY0Ivk0RKa31dR42vQla7/U2qfcCEgQyvM3u67MtR6albv0NXmTpu8dQqsGMmJPC0/1CTUI
AYqlmz8kJWs3Gg3qp60lS767vav2AYkPiT/BM8AZ91aym8NnTJF3F0TLW9/u7slgBG+9apUb2Hbm
thSDvrN6bVjO5XHRnsMKA8xIO3zrZJZ5JvW+WnluUW6J2GFRbVj6Q199RH1S/JNK9D98M45jTxJ3
FfWhPqtI/6JbKNo0wYJCn1gLY3qJaVBAA4f5zstm4mxrd9UkpFJWOpGSev6W6ZCb47L7SInJ2mBO
yjYNn9NqqFjz8sMxnlu9rRe0Ay6mKTT0wIC0CfNaqa3Rrgdq6cijlnaanzUyZ5/Q9Z9akXbr8Z+w
Nbgv/+dvDhgUQh0V4aKt/V2c0KY1BXaYY9fvK9MVXbKtgojCqY0xT/ZVvspDRCVVEuyl2Yxnl8C0
oQrjZVKW+rn2f7HYjFciUUmXatn3sjMYF1XV2duMcA1yisxFLLSVgeb3UEr/RXAZHkcNZKSG+3tr
N9K/CP0GTN27xKXnIcpiHV7ZpDyWUePu5nHFEk+aFXZPopSbohybO93acjRgQhjFJOaDOGi2zvvo
d7SHUu1Bi7v8SXG5rgkKXXWl162kOj6nPHMfp4JA7oSa37zSlMTs7FRmhIULOmVhNm77Y76lop1c
OJqKHizXiCwIHQe7Z0VqbQSWLAHvOYzGF7lb0VVJSRiKFkl1aCh5nLtA2mvbjzaZX/knY6idVRKL
fh9DuODHg2rC7jFY4oY0VgpglI0bSG8JK/9csA/9ZanxNhnv0pRoH4YRgXY6XOjcklqmRclF0Kba
F1rLyJ11PY4bg6VMq8O0d3RG4aQ6xTp+xSYyjoqfY3qLlSdH8wEbGhGQ0kJencLwtpACdwafzL4z
03wDrcXeGpnrrDqdEsHQGcjOXdwO//sQp0/Sr38f4kDE8etH/qM5KqIpHv/LhTR2DlCOesQKOYw5
VGZvO0hKRlGEdcZelxOZNKX/m0ROeSwETjdh/aC/6i+DQESrTsXJRbpFRQRq9llGpgnNovsawACd
nDZzN//3V4ttEIYvGCFkvTP06S+vttbDWInDeLiS6aJji66j+0iegZJQ86YKIRPjAQG5uchTwpaS
1mN4qMjRkCzCdXXXpQgt6mSoDyZ7E/y0y3j0NDyVeXjAfxr9P16tjc0TK4tDo8f5uyg8yqyylaaq
XUczyZcsBCHf6yRCxkmlPSHFL1dovyxkF8ntO6MGFRKXiyCO2SfxIFOI2kTPChGTHJJpK5EXKRlc
3rvvZgxnBFD+gxzsP5ghkcshXzcwm7mgAf5u4ehGsls131avcBxeWz+Xd6/O/UNrEaXF+5wC/aIQ
to6oTwPmXiiBrJ7tZJCb6IBNwPihh9HVzwzUamZa3RXNlNvBAP1ArX+BgAfVt4CJEYwpmrapbK6a
Q76TRDne2qpfYgQ/ZFpbPJEYGp+M5CnRSckOa3K0O/JhFmrWJJ/YPo51STkncfcE/VanLh68W6GV
21pJ5NFpi/UQNd5IuCDjcyZldPKqV+FXMQVl4tqm4DUUKiL7Ni3Sfjv0TF9YBRBHmWOqXNG5vUEW
lq/5aExucTgPUeJj86pQtUx7mZJmyCY34m2vsQgYSIs+6oEYfmBECFJ/OWYmDnfHu85lrKZPbnnk
aJuy8nG0KlV0sV2gmgZW5c+QjN/RguRFXVJGjvoovACokeW8UpRcVY7E85sLb2faXnOmfckWtPRO
ugvXs2dDduvQdC/nfWbFyjkvnYM310p9pT0SXSmPg00xSloKPQANAgIFqhfPVojYsPrHNmOukwkd
oXYqYpjvJH6nVzeHMoiJ8iOeGykhBTmCwqvoUEVMPqOqtIdc1wtGtJTdLbqmrVdDuvcaFISlSUDl
wJb/FtI2ykQ6/JPMelLj/vuANfnDDMdyZsH63+26OLzaURBRdCWF99GpCpUQOEKrAZssfcAra3Z7
DEKGChfAQRXVPaPU8/d42r4Gj9ybnA7W8z+MSui2/8eLsmnqoiG2MBw5wKT+fRSlCWD2UMGMqzDV
JxDPV41S8eM4HUj/KjbgX9qV7BOEk618M4fWvKgD5P9eC+LzJDsRmnhIKUSGjq5++mQfeyClHhhG
P1GPpAtHxPqyUcLkkxIHTTzZMmOm8kOJu2er9gpUFw31wDp7Vp2s2tOgWRktU6z01lQjG4KxycIm
OZtvSamWuNOWTUl6BSu34lWQRGplVPzBx0QbRcqXVPTa0fVlP+VDHnFxxxc8dOXRRVEAZEuQDwcD
FNlC6WrZBV/uKMbgsXVuoYuYm75Sd++j+o+4bmnOJAWClSnHz4KDsfKSWiWONXrEdt2etClSK7VI
4O1U2AzzKQgwg9mEiOvY1YioCqgD64V58HBOIqsO8SUjoEDcONAXizELbn3EsSDtgG+p+J0/fc38
4mIndmq4hvRnDq1omKTLyFk20LjQ8CdHrisDM5C/BvixYj3wqFtBvammEkA9HeYVCcrZY1A64dXO
2jca2MXe0DrO1I68dbX/NZm2aMsnwaMPZZwA6OeAlKsSaRnSzfhimV54cPWsW8bSM26q9H6alRkf
5jOpEfOFHnRhm5m+jvS3KtOCjUOszlZwCe06ruJV2Hf+tulAcPg+yXxZEb27uONjPWsOCZy977IH
ZHSkmPhflbK6NnZQPFtmSepqTDxuRnbJiexd4s/gOL4AaL6NlCP49Ii/9JulHDsbXAAjWtqVgb0Y
bSPYBKPLjxXc0ImelAAnxphZjU21Cis33nsN0UiJMiUwD/RhQ1OwnsRt/QAOdz20NhL/gPfFDpuC
ViTNdeS0YqFP7YIgQhrVt1eLds56fkFDGnSHgQ+f6JXEVfYmyp6S/KC1RHS9N9s+fIUYS3hzW+Fe
H7DyBoLAUsSST1YM9y1rA6rVDHMo7CjoZDUQTzwE5okZlmjY9ORM0XBRR9RN3gP2JqGCkml4pPjL
lnhiK1oWsgJhJOKqWU2yTmw24LmfLyyjyo6FUgQEa4MJ4n88fiEUix97tsiPoI3PdsHGaJhShxGL
WFRJoTKNgR+ffRb9rEDq/FcCNnbdDwQqBtJdCSIZicIMyHdrplfHOkWranht0EaPDWSNQz6wGR5y
cElFgOkgigw5tWkPiQD7NP+4LeJei24NfGeKvw0lDRGR3Po+qxd9iPMytMZmW5nUdSDZBJkXMr4H
fXERkh6h0d8j2qpr8jb0qxcnZKtMtzJ9/KglQmjWUOu5Izn3JgnHHPBT286+MzL90DvUTKrWzHaB
pyVrT1qAPcOECl2p8J/0zkgvwCEgHb1O1NIaVdo0PuLQp02Soa9r8lU5gUjmLhAZaw3fW+0uFRbJ
FX1z7VdYouFTjEAcDXpfQUzQWKPIFiFRaO6q6aOv5fCRqlW8LtT0M5B5fJwPQvrRUeC9XNadGmEH
bl5qT4+uojNhUalquYQpieQgZ5nXxqJbDw6xiaHrVIcur+6z7ng+kHb0SrCYt4nt8SLigZ6mXbRb
vfYZMYo+W80q67Eth02rl3/0FjkzYybss9cQYmcNNNBJgFqLGMBNokXheWpB53156hwnWHkZBR5Y
t85D3sU5LkQ4t/NpQolPmSzVKu/+OcIr1E7Bg0RjEH0UDePCUwMKkiPaiukwq7zr92l/9SELguxr
AnJzNb4YcC7QRWc5JoTYsWhQJ8210nYRq9OLn9UslKif0DlRnpRY/lkDCnvA/1bIS2kreffLsr4D
bdDrcqnUprGpHjxd9S92UvmXBCCcGzUVyByG7Yjg1UPRaZSjaXU/CIkNwDLvQgmW2QBLlfYLI0Yh
+vNc3IQ1spRi8PaNaSYbg2i1RTsFro6ZnR4DBwyiMzbtpjZcf62lzc3N7OqsSUibcFKeodqMlwzX
vGGJcSsl2zl3NLo1cVDZynD0+qhNh0ZE6j7PzJ0VOO2T1pfVYoxowoZkvd0JtmW5He0z7Imreqp/
Wb7+5mttcCwi1p1eE3yE03Dftb48owFemNNw3xjwq2pNJutvQ4chHwNEK9ipLWSotGkg9eVsjRNb
HtIVUwhpVFMBlSviXSpddgWx/tClbCrnBojoQvqPAYptSBj5bYT4uSlULpckJ7UwUpjFMrRsZOh2
DfQRezjyPWubxAFNMTcoEIZS5Y/QwtQ2Y4+V1lAv7KB+gNeJsKt7UloyscpO3jEipnuEP9mipWqz
DI20ObuFYV2RB6JIgsw2/+pnfhsuaPWSGK8Eoc6XmjOmyWORDRSJhPucUU3YNXrRX0HJA4jMXGXr
+kVFtEB1MFM7AUakj7tQNEdspl24NAC1bJLJ8iT9cJukfnMIApsJu6zCbiGxPG8i0y8uGqLQVVKV
ZEVVmXfNyyY7R7lk1z4ehKI0H3GYOwvJmmej0V5jOOqGy3yoMyOiWrwk1D4HSTIU5zQsizOjuUtI
vdkB8FeL9bdqDQY5VusAIfx00M3KWWd4GBZzN3zCA6+70BtWYEPiTTvgOQDLmWx6JaIP10G90jv9
D5hGLHfIN29T3BeuJpe8s/qtUsV6xgdEkQpDoF5rIB8XsD7vnSW9naSu8AqhhCbkZHXS4KMZfA0b
gWN2F4i8BQNB9Zq6i7/qzd2gRpKtoPdHq/Pt46X6iLMRBiCU/ykeKwx3TQRBFL9J6wTIniSkLDdJ
I1CBQ7CqUp2eBhlw2zBPP7N4kFsrH9RloBQDoaZRfAJYsWzRJ2wMsErbVtOTA7Xeask3leyaZihX
c+BIZcB/L+v+XTRl8MwOf16Fkd8krzjWDzbK5tkl4NkUmgKXyTo27iAp0P13I5GJjSh2oa6JY9ar
1Mdt4In8MhcqoOiDp3u3Gm+OsxhV767lMZ4TdrYUGUHfQOOjCQRkP8wq74dIKz4tqqaTilfYvnMT
5cTN0WNtYTKCG1ruHL3ENI6pfQ08YnsinDSV7krop0oAxnbaYLoODdO2qVgs/kR6WJ6Sbp/3/vBj
rFH4UwuncTRtsLswea1ZFzwV2jSlD9SyEuwMyiQ7NfSo2QawXAFOGfqisB158Qa5KgvD/uXqVQQR
T8K0ZjgiSsHatyxOl0ESxEwuj0FSv/VwCMabw4ppOV/E5qi+x0nSLgP0T/fa7a/lUAx7TSeIA4m9
iVt0vPClN08Zjr4DcewZyIVV0DqoH5TXmoQsYUFFSiuHdh1rvIokTOp40c1CPX4Xk0MIpqHhoJet
ZO9fypFd/9JGNH4FTl1Rds6r1dwUcRDSThWch9DPzsTCppew1j/M0e2PTk53oUlZjiDmjLf2QIDm
70zQzurMNe7RflEylZ2KvA93ZkisLiRj5aiSdLFlFfZAH6DYj97k1ldapmyKBMQcN7JaaI1TH1Fn
2Tth25tZ4pSUPkrlJLl5Rh4+KZ32s9FqDVc2283c6RqSNex4bfWO2NJD909BPXzOI0c/6XmjbjgQ
o5ZQODrOJiaHQI8FVHlmfwL/xkNvFs1DI7dUGuJV3LTWa2txoVEkHxaNYsb7holp5UGqONEx/3JU
v1sXcjB2ikqmAxSjeJenePdLTWXUNqvxiQCMlDVP3H75RENjl12R7qFfgyA49LGvfcWdv0eTy/Sq
Ws2pRab54BtVStJmmR7m07RK8qMN6ynz7TcckdVLr/vjurWz/BT0qU7nnSl3bCS+D6jgmW63C21o
+0ffU8hAUo2XOnUERFGMASxX2xtbsFjHDaA6ncfrY73tRnhb88R7CoMyeKJTOkxOwkwm9TpWTOI4
8lpSkwEwMS+l5kWVWu1iKzGuqPX6myHzeu8k+ns46Trnw1gS+2SL4jQPYCarqtYyq7VRjvV5UFG4
gn1dap2nP2REm+PiZRZJ6vbiRPSzEzrDiI+htrS86bgx/a8h5ofT1s3PjrDChRozqBVqPa4Lt6dr
3g/D43yrCEzlT62XBeXslNa2cR5c7wsKu3eHno8CXXZ7L2iHteYEw3tXOOvG1qyXQXKZVoXTHAR9
RhG1+mnelrq6csMi0Gy1wQx2bE+DI1z3+GgXmr/VE924UOPBqtWpHn34ot+TZZM/q1ZwSXBxf3Rj
Q8yzNYAvswZ8ZuBWoCNK5V0tTjZ0yTvX11mp0+L7MJLNs1TzhGzMrmaFUWRyPw6F9mSJ9m3QR+0c
Wb567TogEq1lnLssOeOlMfbzmZzu0tvWpK9TgC5xXXcBazk6GqGqPzOco3GsjfCopl16cQP3YXYE
1a157T2C4XW3M3Y9A8SilcwEBb3N/YzmqqdT0jJOcIEuCFu65ewray1bW5p2znc7JYhWImlXRqM4
mMYtFQLvmD0gjqgOVmJGG2nRp83pqdRtLa0VbcV068UVss0GTZhe0V0pOucyZNGAlHgwwWQNAMCc
Dtp23WgnzxAq8mfjaXTzcm0g2wOPaURXlvKUDabvs3Ej5cFQ00OmEGLlJp6zwD5jL01SejAcsuEZ
Y6qRceaRSqKPKMgBMcnK0K+iqHGht/JnmUMGpHeHxMI1NJZrCYYrmhzZxk5kcgoo2psYeOaeOETi
JTIWanMVU7MXO9EhM7Cujr2mvY0ieo98AnWDYNAeXRYTXALyE9wr1iqI4+fWMa/awC7fy+qA7QJr
/BxEzNIG87h09KCbpGUpBHYIoPqUvI6Bs1z4Kqa2ebal9zSyWUaZwJgSKikx5lFp/kzDRUVm6J3O
GFHFb2Helq/R0IcEieZfHTLKMKPFyC4TzSlS2ivCb33Pck2ys6rtx8KpKIElnbftwgL9fyXJE5eZ
spz/T8uyCINSvTDe0h1ZZ0OGzqVx0CoFKrzcMWVwbstymTmZf5kPZcPc4kfWxpS4zlS7vzUUxxAz
Kexe2XU/KgkbVqYD7ArjV1NbXIIObiFzzmSx+XjcQZEbbMXDewT5MtAidMd5ipQTOTwICdu6V1be
b4IaL+uASm12ztYl/qrSSS+9MBCoBoX6Y5xuhYU9/oiT4Ard/AWlnfy+MGwkHTxrGVieci9AMyCl
NJu1Tpdn4fQJ1gdQhVPFq92B1IouNFy2iZNhQg2s7EKSbY4/I/QoYjglEQwsQQManJdWtMXqe5HR
hHo9ZZjEwCQRCvlxpb4EvniD/V1SDu/lqam0r8w3/E3sJIjF/Vo5K6qYRC8siNUoVcsDNC9eiSCM
tySdTbbJM8u0fN3ZjUut21DO87+aDzAJo4WC4mS62n41tYIuHSU5IAdmh3knOmZZyu9+F0bJHdeP
+EVe30NhUFApanCfwg/F0c1U55TDf+dyHhdt1okncmBd4KtYH9O4nbbo0a0OVOuS0sMP8bw/u250
aGou9XIU9iOc8P1cKB/hxa2wA1hLW8+/LMNtyqWbmz/KlnG2QyD0OLinFB86vWvsQ2Acq1yzPyW8
5GUlPARMdUF1unxtx7y+hRq2kyBl9UE4U42ukfvmg71P7ab4yx1DUhpL0A7JZn5mPz09jAmQyEjB
CAex1Sxq4GNnDNCeBuege93+92hc0wZZBQXjncTzhPOy81dVPgREUyVT0q4fYd5nvX+E0j2uxkmZ
hRPauQGTrdc50WareUU6r031Jq73Wmmli/kp86Ec2FXFDmmpLt9X4ZVYAmDxqQs5+uGliyvSkaMn
VljGKXdaWsye+oDlUH2oB1oUeWFE+2LyUAduoT1QMHoxfMS0811pnjFclsWHk7F0hWamIki5+aK6
z+Sz1sYTq5VU7uYHkdWnKOMxw+qy8xb8uKOtiwf9e1Jig54wZeZr2Zp7qeIrpGTOdJGij59PMz9k
rdvBUswzZSPNsbhDbvIuEZiEdopDmA916Nhcowbra2M3jNrwIvXMWQy20ZzmHwljNGY4TXtqLcq4
JtDrZA0sy1+Rw1lu6XxHr+nYHBwRILtkXgfrQ5O0ZM5lHZs+D51iYlXtWL9NUm3bIq7YampjPT+a
SsjAeks/rw3UPT017cWVvdyggao2IUvUl4Tu4YpnhDvJh91GWIlU26wPg6ZWizLh5/x9IJl00Rch
ZIjpPmLSHiNVcXYobllhBjRG8zQMVypX+xbtIpEuKAcUrD4XzCZ7EXZxjVKAuTdm8ChsJmtyB6yD
Fpib0VTaF7fG9hiir1qTuZ4cnQbToemX/p71xCuRKPo1UgB1ITcdsArY3aNSOU9I6kusQnQ2WeNc
lDp5DaKSJEc2tIdADllznM9zRWEaTL2OPbbu70iervxyGdLaPTRmUhwKp9MRRGdLqjphDu/ayBHV
8DekZaPGn28WdUsphdmxXVOR+9S1LD8AA8rQdiOwWsznWadl33fazGrJBAv68/z3038/Z77v+1+n
qGrXvV3Tm1eq/BBNh5ws0cN8ii2aPzafA3f3/rxJw5B7fz91fvz7zvlmPL29+ZYqrGylNihVU6rv
Cd+izA/q9Aa+b01v9y+n0wPg7P716H+fzk+BFcRfoIsJnwgA8fffmv9MaHsDcQN0k4xdDbu7s6zs
EGouH85fbs5vfz6fD+X0JjspeBKq+Oww30lDFYaZo2urv72R+XR+x3/7mOYHSHBsN6jKHyj0lgdZ
Iyvvy75IoZv+69zvFVIU1H6XTmsl3JXTb4Viy5L25rL3ym4nsqEel0bvteuxKH/1o/0F/DBawFrN
fKhOEUV13ajePN/d0jy55B4UujC1DnYcXNrMWOW5kbNuMN8cmw6SyHXCTAvWcuRpOFlBuzjtXhzd
71e0EV2mXzZhLMjfnMFB2endlFJ/i3LtQ7rjY6VH94p25hpw4ptZji9p9wTV9IsW85OhB/vcDftl
qgn2TTWNKoSRK9FUEWWmnKIpsR0hNkK9edId/V743XIMYHcVXvqZG+VLHsp64xbqStW1lxJF2aJV
hLPM8qlPZnx4jf3ipo29iJMjrtKdIT6MUoMak/1K/Tty3R4cjPPghMHai6M7wSePhg9TLW1+ItBv
WM+kzRKdzSlHkJZa6ib1rE3QEhZA0e+TdAUDzxWZc1VxM2r1kr1hM7/Uibp1FYGi2oh5YaHcNLah
od2tycwWzi2GBlJVinMytHpXpU676mEvYJ7xd1JoyGit7IQpY9siCVmh8XtPwEwWedrurDJ8FBkF
p7pAPVe+kRAzju+s9DHJO/1jo1TBIusc4M7GZlrp78F7XCQ6WofcKuZ1Wk1wCanom0a+HuBHL5XA
2bpat3BVNEYWKHi9DW7BaB/YGDwq5VfQdzwYtf7CzfV7PblAWvsxiOWJrLCd1qJ1Q8sQPtMB4DMx
M/p64R9AFDrgA0Ua99SFtMkreIuw1ZPOyGealcp9WuGEjf5kT0z+0DnB8jzETfFlGPpLa9DD1Leu
1eyxzZwtS1Qr91XZDiEq9kCoxUrvj346Pqhm/OShE+fFAz0qKEB6VHjXZR+8oyNqcRouCJ6i5+ZJ
JEruA8GMB2rj1S5KH9julIusyd8TU35m8HQb1Qk3Zf1Zh/2RYtxJ9Ypw4zWps9IRrWuVvgpDncJ0
qFDFSonhzbS76fbh0ulLUA38rKsOHFphbdjWr5wxekusxFp0KIoWUUqJTuTbMQrovcFc75ycsB7L
WI9OvfKchI9tePLrBo9TzETcJ0w6/Dlcu26UbwybcKDJnRa7J1CW5sZFalXX9dcogpOIATukgJJp
gURXhoiVGT2hFFg16KaqBktkj82RMBdkJ7G8QlevUFCnVybvPZNNE/BbTgKTMpHtf7nOIFAG6XQN
E+Apr/P4lJbRSCTENMTpsRuMCAQpF5WBuWW5yIg3j4W90dsg5qcnfd+c7/3LE+ZxEUlctE49kiZG
vawO8wFlRXWok2JvqnmznYfFeUqbB/7fp/Ot+b750f90WgyD/+dU8vvf6SF7mgZX9vL3fb//sdoC
P6oLY1fZ8BvL1iwPYjrMp2aSYVSf75zP50MbhdUBTcgia+14r/TIkxbRNFsPAoHKYp6zv8/jvpi0
wcxA852/H2msjpjWwrr+7f7vPzbfOZhEhv3lj30/1LaGTX0hIAty+h+/7+xZ2TM428Wy7UR5GOnj
/+Uw31f/9wMGCQSoQptNnTfjEtdu+DN8L2UwfpThL9+ksBR53vDDRgAOdJLWHDRA8UpoQOdvoK2E
O+AQ/bmC9L+uDEHwnNN+dI52dc2UNhexUSvbHPQ9i19/oddNv51Nx+SUwFavIFErkUuFaJxEx5Wi
kyI6qOJSoG5eGN7gAtwpH0Qvvc1o9OZeSXrrZpfKZoBiACgiQdOK7gHSu3n8Fr1MbJ45ABfWQHFG
mK6Sb8vz0CPX19z3/qATbu+0zHvu/ZjEmYE9vVBFsUVxN1wqekJAE9KXMqwQkjchtSEOxBlqobBu
dVnt0h7paZ1G5+ZH1ogPNMMdDefqxQvpf0lfaY4JFPJj7hj9OsomE7mts5r2yxRlvdIuK9h2h1Jv
AHfHynCqbHtXNunaNJX6zAYkvllKHd1Ktn9Fk5GVW47tqaA9OsQ/lNpawqDDdUdVCXVn5lImtuKt
NKNuH8WvdYpRBRNVeNZTx14bxRSSNiXvWI0Tr3GW4PKctjMUXLRz59Htm+rrSQJQuLWb5z6g7MQF
+Bh5Ff5zu3GWqllBNZ006+QTeYVwXzPvzTWmzYxv5TuUe9ECxD4bpsa6OBQV1jV0941qhOPdqPQE
NmJ8MzxkMT51YwpxI798qe3UwhL/xdmZNbdtrVn7r5zK/T4NYGPs6pwLzqRIiZpt36A8KJjnGb++
H8D5OjYTSV+5UsUSbUcgMezhfdd6FrB7pyPNYGjPftnLFVxMsqfqoD3gWqOBE7WLuWAdx943zy+S
aycjryR0iCFSDdqZQrHvIvfepdT0R6uFn0ZEwc/kB8BeIuZmZRV+sXTwbD6YivoHtQ336PtKfosK
ax2EECLINqObwebmJg0e0dOCYxFOv1Ixw22HyKIZPPJxW/hM+04YYjEWw7hp6g7oP7TotTl0SAkp
4S0ip6wOE5T1IHlkwIiSYGB316LtxdYIHXuZw3nYtEoJTS5ZU8Eum4IFO5K3De6nYUsJr1vVY/1C
eG+/se5VaBZnf1S/aBi31jM/U0YYzjw3ZR1SEW8X5sz6UVQP7L7ZNBMjaEYnEh6LxAfLgX+4FJNj
IDXXsa1a31LTflCBFXiq8zykkMBzN0XXMoJ9T3Imv1TWK22w+jMq3G+NguRO7YdkQfvdpnqdye0Q
Dii+fVpYftAdSqYWCD5qty2n9Fe7uw3tiJ7pZCxxM/u2k5a48TtUEIlQtqYHGb2vMvXQm0m31bsD
RF31lHmpdpp/0oyex5Ny1QrO9lIlHPdUVI17mn+qkH0fQ4e1ZgggR7YV/bLpxSLPgt6c6q1t0ot3
44BJ12Zh+r2wJROWGZkhxMKhMrUWca7vCVIr1q41UAjsvzbd2DxlVnOvZGN4UuBzrKnXZ2dfD7Jz
7t5lwkwBgPMnkQ7GpLGBFggVYm822RCsogAwYjn5QvepvldVLneajokhrXpzYYx+cos/KHW5jOw1
9wbaymPgdfE5BzszCfO97V9viSOjyGTXDHrcpCudiLhVnRvXthPYO1Nm2jEJbe042iX1sTJNNrN0
r1QYYuDN73LSuqIQaWvdeawPW0+hQ9g8C62y3aVkbfo9Cq0xSwWCkQOU1Um/Gmi0N+BfKXwYerOP
gSwVruYc+yRzFlWdn9rCcskdoY/aYYdcxKYsd5qIP7Usaw9D0peLKqHizPVlLFRo1iJ22LjSGNfK
xDCwWoYmaJ8HPSmUoxp6dF9KFtOjoiGySRFmq/ZIPJZimsvChLs04GdbUWq8lkmRnulU2GCaLIdQ
SvySrVcoW/4vLNAtH7ZjEYcGjn+Sg8pZVHbjbE0Cuja0vgXacIrGJkW+pZGqwTZAzbhFqkmzbrJa
E//454vLFTKM3D1oUZERjU02S18r3bpVe+M+BoclsfQ4KN6TRm0fqgi/koHMSU3LzyH57htR6yjK
qlhbsMfzTnmieyutNJudVrAXwg7nHMK+a++9cUj3jjIBUqa3g1laG68PKafXBDaOKEyf558yvBfP
aLU4b53BWAthc510HfdYQ1rbWnVGuipFAjGhdlU8WLZk/Ez1k57bCQ56eGvSL20cjpp/nfl8otge
q1VM5+gLxXptgL3SGAR/t+2iT3L9W4fZSzO/9fB4ESBI89bJHw3NIyLIR7ZSUC5YBVoH6APR0aqv
q2rLMoKEuwDyz8iYdA/+PBkddPJVoREnQum4TuQW7Gu7AfrubY24neS+OZHyVdnWLA5QTVi5efTI
6d0yq5JPP7krIwd8au9l1Y6c1PTK6St6OkUW0xEb+3Wv6slK1UtnZee+fmWyqh/MWD2KrCrhNBYA
QxBvDRGcQiOvH3oaale5PvRnweZiMRTJWYSN+zWtkOQ+VjmS/Jn3hA1jIQu9P1dmlDzHdasvh96p
b5LC1+kRT98tjNL72nEfQAHCumHmKUtMmWWjFTdmxk4YsVX+UfPuKwtSXqP7yTmU8UI0JsjjKoTa
R7bSHiiJvfQG9CCKyfSjPtFvr3d1qDtrMzaVq0KBp6ViNNyIsL8RIYNR2jjmhhx2VA2TgYGqNwsY
l97a9GQUpb/VQzM/QfoYzkMZJgjFRbcRiZ8RpOLlz16Ll5VQ9waFCsxFysWMOF2bbFtPb9A9+NVK
MNkmfiAmuB4MrMg5Gp34A5uT8VA2Urv1qAxOxgXOCr3PLLb8e7/wrCNRQ/0iKQd83kAT1mAxJ+Rb
RhMQc7iVFslBNQrWQNNyQUgG30DTTNSI1r0z248kHsBwwKafc+BPeb4pGwXB1qSApXnUXylOa5/L
+uO8ZEkjJCxOqKNT0Cx37xrxZx7NL7P5rxDoWWMvOBgtNdZFgPt1Ack+2BQZXHJBw3sTtyB0vmdF
+i3qlxRTDSWvjyCYv+uwKdRby6o1Kc1CbA7YoO8VSYxlaptU3y2Q7J0rT/70Mv9UoXdYuiRarpTJ
2yc1vdvYKhWVWjBD6VMDNkDLtDRdmvHrtsJfqUyyKWIQvirphxJfyePYo5sfXe1ZBD2a5cI/MIqQ
vpY7/U1fxrT74ZATQNusMLPj5WI8OU6boiCn1K/xKBDQy0tQ81wg2VooZlIQwYliluyt0xRAGY7d
8En2PORlIOVN4FXqjp1jshCE/S0k3r3nJDQoko7KRqFPt5oF69bknTFj93Y+u+1ktyS8+QA0pThV
VbdEJ1jfcSbi5UBWzElzzRs5OdjqXD+XUlOveMq7rTeVITPTBD9Ei5uzI9QXo1UP81FtHa2QphTg
J6YPkSUGXGInwhs8vXXc2ljkkG+QzFAQljE9MMLP5WMjcX2moSW/lK29HWctjvTA67ST2ij9WssC
Rl4Zq3do3EPqGWhgy6oNrxLYPVvRERzaqIUCSwev9Y2s/XEtTIPUZrpLldvKx0oxqisrOgv0fWMe
w8EqUcghcxD+ps9ZP/h19cy0eOrcON7oTd2u1Kl7V9sSPbCD+oxPMZ91wpS+9PBFhj7U7/ypTlzq
oNjM9M4jf+BIpN/NDOrpjAafDSiJxQzvadwm39qTTYHTHZyqIu9AQtPIzgrla+M79i1qguYQwwMi
a7A74cr+JGq8xnGFwCCwgkdj6mRGTTYeqvmBRTiSLkzAICmCu8dCFDaqWBFsafTV0MA7Z4UKsT+K
ulaYLiAEuYgPcfYev//vqJsw6LreMZjmKz9K6r2ZjfRaNTVfa53TbPoJphn2U0lAFgevHhkb6yLb
uzp1oRiyXIIOGNCmv2IbwjZOyJeZcQNrc8p0mRh0A+GDDJ9ulSNzx/dfWWCF26R+SJ0ATRPWYjo0
Gn4ZGtd7byrmIwwisbU21ENVKoBRXdy5dpq6y9ByEHNE/kvgAxET2ENXM6YvohQMYQgQlVtnBO8a
FbG/ADr7iL1T7Os1yeO4/Dov/zwONDLGrLuNxhxNXtTlz60uvzH6+mF4G/sm06ydJctxyLvbJlDl
IumRM5q9+lRrrotDG+xE5DjxLrNYygf9GCHOJCsLkfk09AdXEFifVaN0bpKJjzzpaVE9LSPBRqEe
P0u3+ximeXkvbP9ed7CKlNWQPGeRvikl9UmtrZuVG7jnzrOhfrg+wYlODDWuzcr7iIHwarA/qhD3
F4LQLiSO4bgMIQEekRc/KiMBPytXeNVjbalfpsfqoVW7ZpsUSbabZLNABa70inkipwLxpCTUx6qG
3Hm1j/qbpu2sc6sG+JTsFZ4puu81fqUwZV5zrPqLdwcCloRIU7HlPVaZ5N4X2sZv3GjluAzRepVX
t31Z7XKJX8U0tZMXEXSCvDXeJqE+LAsnKHdKbIYHByP2vPm2ynhcsqkKT2o2OWuyhGZrYpTLzDHG
DQbholYetalxKsXY7uS0ap0njXLMNioz/z6zen3dsU+5b+MeWDPXSBGIJzKXEdYq0GAr5lPUC+s6
1+P+4ObN0xydOL/oFWF4buXezWlEjREHSO1EvRyUmNk8GQe5EL5CCDZKz+sygQYBzGCg7lnLheGz
285z9suNSh2dDjuiadaWY+uhLjAZrQKqfBvCyqydg9x0SQbr5zHJxV0pXuDc+kSUUoTPbXH2wnJX
6H63todoU7OuO4bsLBgO+9jGEWk+xFNbnqzKbNlhL0ZqHIUbUyowmoGXL5oOyK1kWcawAmGA6sR6
8Oxu3xHDsIpD23jSzBrTReO00Q4tkg5dQtNvWubQhaZr+bIvfY/TgJJlfin0fJMURrIEqmgfgoAK
qshB/6ppC6taHc3v8jIHVKeZP2hhVJ8dH4gaTlNmMN0zFwXz32f6iEsCUjYwyJj0ppGkyXm0hnia
s1lCOAVLF70ObSrJEcsBW6dywf6W9gNKkO8+dMQY4YFGIqjB6SWsiNwRtXYNFDdeZlAPqmXD/A6h
3vwI/8yWK1MzjB1s6GCdD52/16MCSaUbh6Tf2evObT9jYbszCqW6NghijSiWrg16ULY+OrtCmHv4
Zuk5HeRLaycr06x9AMDhSYK06DQc29MU7PQUVDI3m3JL8fEVLYyvKqoWTVUYR0o1t2hMe7QTqnG0
07EH0VJ+kZ3h3Cdsw22H4OzcDWycB15yIyj+rwAzlit32rBU4ZdWM/zrHvBlEFbjh7h87lwLRxji
44CBkEQGd1eJQ8ZW4ghfNS2HVdea+QoDPbVxuyjusxLbCScriS33kKGQXfWVsqx9rvZoawBLAn3l
6E61ppq31LvUWkdu4q+xymMQYZlktYa6YZJBLSGzpa+iLlV6zdk0Vs79DxliXRiGuSKpYmFQPaQo
gigIRA2e7FgC0+hbSLCBWq7pVPlEfaCHwB3oLEJZ3nKunEOhICV1ShxztBZG9EQO5AcsvzudTENN
CBLAQkhKDjUEMBzlqevoUQw5g3E3vQXY9o6d8++JMiYZ84rOfM5qzv5bqkAc+aNJ9dsg6g4FjzY+
u5SyJUmt3YjuCulZ7BAjM1IOWYalViy5/cqN5sDqwOL7tuVMnX25P9vgaLBL3UD+qc7//ew408ix
0EKCZW/8Ir1GNiW2ZkjnOFLqOzgr6ia7U/EtLHNXIUgU/izuAku8UIx/1LUwfSC9JTxbQHLmd54C
ha3QI3MxOw/SeLxxh3iLrRXRagrU3zUHKA/MU591xDAyNvudDfMJaWN6cpRR+5YGrHfdZIUAQyFY
rXePqUsjB5aS8uRK9VkKgKF0Rz74dWsck8RsyWX1EDUp6r5OOv1M69dYyHlbGrubJvQELlPDxM1j
l0cpjHwZ4y89NqOBTYZRjGnkrMvWfwDYVV35afWHlrLMHYPOufKNwTyLwYCb2PXBFwqXzy7dP6O6
r5AgHfSOMtHgG+mnlvKWt593blB8s30o6p1te8mJuvzWa1iL8yVQ+0xbEie+ppCffX9xI2PXlFaJ
FIpyamYRsDKUwVOTc6NqXn7P8kwsWM9+w0Dak6EVOBusAPaGTDgQ8IX7qMf+evKhntCA6gsjCpx1
b3vAOaZi81AI56safAvTYp3Hyp2m1OWt1VNWV3yMGYThBUqJw4QqlfA1dB6dXd15XYcNsDEpHYIZ
3XuO4ORNmuxO9uKeekG7SNSwPOVjXZ7mn6QPx6q2TOQKvSjWpWc7p6HodjUe/mKhh3q619IeE066
VNQh+Ori+KBYYO40JtyrHm/Y3dt3tf13qoMlEUlgSFfAoDrOBRyXtaJbj7oC9Ryj7wJxTrhgx9wA
sOAFEB3LJDxhZxMhFgEZ7bZJBon/JZOr70L/jLSEpdW4H5wAdJKfA1AzR3RJtoFU5pMWx9GpVp1z
HJf07KzRRiObGvf90EB4YVTxUR3i3SVo6buWs229R9lX8U4n5WDTYFxZlSxkFnWpkr0r3ZsCqu2e
lY55X6b8MYWYQSmqo6NQVFHtDRYLHTUK2lAlJsGJ5e6D7WjykBU+vWUoj6qiPztBX6/9vmejNwVC
jvp1AHYoNCTJYRF92QoE7tEtM+bM5UyZSjt15w3GFxfZMRkKbM5YvoU3ekIkQfSFrqZ+Nif3BmsN
f4XkaFiRSjNp3LTyoaSMd2hJQuXDut4+crCcehluMXjcxRoee7vieP6mGeEfsi6y8wXCABxrOjKj
NLC54YR4D+bBCHppnwUOxuILTQ/cJtvULgI5RhpCeFWABlV4MdRmaPbS9pUNVijqKrqPZCLPg50l
rHyHtAzWyhCeglgOrJqTqbu0shs42wJJwXquhqZalq+stiR10AyaW1HdlIra7NXYj5d+Y5+EUavP
oGYkadhBdWUXyaeK6iD6Z8Nyz5lsgpUdm3uFaWZFKaC919Cl3FK2XYZxDtO/VLrFXCdsq1ValjnV
XNBhIihOgV5q11VQJ2uXcF0byLpG1fwkAKDa7sAWgCY4vXnHW5l+LrcUJ0fqRETHTPUAp236w/c7
mYwVell+rjy6lpJs42FM1uP0tnesZDsRivTAxZrLksCnloiW2vpATPfWUBT3yUsNWN+Q/TZsGbp9
HRMANcOx5hcZ6TQkHHi3JtSi+ZPXeBTWTuxn2znoIM+LP+BUp3cl9WXmfRbQfTOVfgxPLklUF0/j
GIcbhJHOxkyGYaWaZbjVghgnl2l//S5nJf1pScZstkfYQTVIC7+NBXTZviTsIC0nS6kXhIuirepb
7tQzLfT6CkqIj2+hevTYhqELv8qyvFp2uZHcdXF3O/RqdRcFTFPlVFSYgPGB9OwreiAC6bq/N6MG
fX+iaY9e4O0FuukFnQ2xcvATUU5aDjQHrqDa0AyIx6MSgcDyh68KMX2s281sExqf3dYxr3Kj/yOu
/ZiRoiIqA0n/lyDYGXb8NPG9DgA6lSO37DOauHwd6l7y5AXDN3S/7ouLANUa/DOJj1F/izEgWtdj
bp9qYXyljogJzB0/Zhl7M8Cyf/6UBUFyzkbUXzZ8PXoj+a6eVXhDcodjYbgVjrtqWf8voe5S0Jpe
pBs6yziwiC1ycgxhBVy3QuuxSSg9ztlaO9BxsU5zt6jMWn2vhkbJxsRW9kWWuddjj8qtHRDk5kje
AS5GL2HvuLvMr6+pyvb4c6Nv7Nc/ziuCLAW0iQ6FkhH9k2iqKhUkJnmVtYbg4iC3MuJdWMr63quS
8qjF5ZdRjB0q1pQqYBbr1HGh1fpFcUcOS34nNEjnDNb5qXfHO+YEPOK++9nT4hd3SsKZX6qhvy7V
Lrhum8K6dQaAvFQ/d/RRADs7AP9NJyl3euFgeAEWtFDY9mxmLmSf2OoS2Qfcvn6npq7yECAJuiuK
cq0YzUfyVya3mo6I0PFMigoUKMvwK7C0+JS01YlCjNh/fzAa/w/EUgY2I0pQhRjp19Lz+uQE2in1
cTi4HUkO/gQOpV5W7QuFx8QPX5QJi2F4KWDR0DuMU4W6qNNbE5vmLhhkeeQeIYrNlcuuiFGVKsZT
H9YKfgBY2hTPKHBaypc4MZw7CXnSm2BQwhzao9aoD3jXuHZwJc/F6IbX7cjz1YBaSj0zuXNcsbf0
lUo57IWQm4rVfB6tajDqJ61/qto2fWTbCQQDH59wPdYlHmjilArQFbkAbJdcwijnyrGKFbIAhoMo
xgBMRXD6lnifetVVA3UOcnAXDNLa2kNtsJIkpRxr5AAb2ao1nKBpNOtRnEidRUlhph+gTa67ntJx
AGl1LnxJETdI0aIP8HCtpTY5GEzK3GSj9CfNM2lb+TWyOvUjPhFz708IAVBHJMkhcTZK91GlHn4z
gxPsFi4FbrolbQeEy55YGkpLHmGQKDep5wALxE5oW0l9kyvjs4BefpoJsN2QiMX8T/uqdBaG3gfc
XQOHGKWOS1jrdqYG7sqjc7rsU0yM36+dTyYpJdsnI8EwaHuaPJYRUAyWtux8zXOvoBQtSOamDWAE
z20KQdtSqhcp/mj0bgqHVoNrhGVYcXVCqIqu7+lkajZVW7RzfpWVtzAu8o3RikleJtVVW2nFc+2B
D63SD8J1JS5qFp+Zx4nNpPdHkKPPF9bEiBgSH3m0RVmo7/1zFgfnGpb7ValRnwkLhIITs9CYmIVB
E9AOpVg9Ew9qo4q2lpaSAV2f317WqX9Ddlgk/xkSmoxmm6ZiXNAx3MKuSERL5I2fhM7B07NH4fY2
7RqVVX1Nay6cOksyocbkjKFx6zQWinzcnlHx1GG7+9j55cM7n0n+LYjBpvDpgOYxdMOB+HURXpon
zdCOKVhquN/Zag4vzfXm7AhH3+rTFDm/xN7a9ZrgWvGkvk16qAcA1YbrqELmDcxuthil2U7CBPze
QBpq9cUZDcYDeFMIFnwFF4xY6wRO0BkcmpPVWtka7yMrO5jEy9HujCPAbfjBQ3Q31OkU5d66p8ij
o9sqNFfC7oVbxD6pJmtDncnopIbFYnAN+2jWDs03iHuliv5P9nidGoGU3xxM/aw1enNlspZngHtM
BgiUIgUdMozDqZJes28U+TmMwuHaUfxtNCW/5K4THmsfBvakGZlh9DraMkcL95pr7aFj5XgCn1jH
uQD1B5K/bBsbEa2KpdZA3ojzYpmJOyUw28c6HbSTO5C069Tko4QDmbBj81n4fnn2euUOqn6+6qIW
h4Jnwpxsx23fAmoGIO3vhZ7diUwdaY862F3RxSxAKOlAwkA62Xa0zovGx4EATbAsqUfF1mnuwtgh
HA51YI9lrPyGIAvyQuRWTcIW96CmPvQsY90FNZdr1psmju/AWCq1HnxoKS6uzAzsHdW7QWb+fWoh
FiwG8gGVwt16tU/qDrIn/Ewy6pMPHuagOqEbFVZlvBmVsfzYlILEhCTfIEAwuIhsDOeXoqvU9zhN
f9sokS9KHxE8nOpoOumOP+/+Ry+oRAYK64xkylsCzEEg6raCdmuS0dzt4kXb1Q0UCeq6cyCnZkK0
ttSto+RIXgqo+XkyIlgXH2jcR6BpzGjrFxDVK8/Qdm8/a/On+alWYUuoOFIx2dupPG+Xj5qMXJlX
WXK2BtPAUKE6+yqO5GTXau8NB8RRklQaeaFluOqFjg8a85MR+U+pHX+eV1UqhUXhhelVZIBAk40C
uFCvkr0Cq4y0n/ZDruVsdxVfXxe6Y9+IMTs5hhecaJx2KxmzU4LxgUhDMkbOprixq7xjJx0IqwPa
2HSsd/QudVx85CZn+HpyS3wMsSQ1VreZJ6eqtOubyg3vcQ6Aj1OCk1qy75pfdISn+9hzPqgSLDAe
eAbuSRkyAyvlRK2cf5r/rA0zdf3OGb7kD2kKhTTT0LkXTPvv90Ne6K5nURY/CxsIZxB0Osufsdoq
FaWOqu2znaquh6kRWzMCy65p7007qW58E8UdUhCkJORTXukZz6ye+ksfTNH9SBHjAD0EP3sMzndQ
rWgvrKWg7nmeXxo6k2Rl5NeO5RKHN6TrvlS1Q53nN98KxSpuLac8zP1cShIHljbl7co2+5vSJpjM
TfPd3F/Mcm/nFD3owNiybq20biim2PHXitCzupDbqqBAWKdhd2wUoz0KL6vfY0pdMhcRF+qSp4lA
a9hyxjxX/ICVA+qUaB7q6TOrdXX22k2FKImSQHYFtpiJnVNZxbIabNaN2N2XkZ3fzmVe6RIQn6il
snPkO/hRVbmco/hcfChp2apmqSokr58fc7duRGR3VXeWlmvfWJXTHvh3X0XsfR2meJL5xS8aPEYU
reZEK8Lk3LUZZhTNqdymKyKN7kyL1pmG6Vmdxjpc6M4haChipmn5UKS1yWIl7VZUkuwTk3ixFUrz
SMNEW80SriwZjwE7gYfZxtJ2+laGHctclm344uanp01cnIeVZqznTZnesF7CM5FsZ1LI/AKycRkk
WMnTgs5SN3nNkn6CPJUi2s1v0RrkO62GZxqcSD/oH2kN4PfKqRZTKpQ/vJ2ZBbqJoDLUmYnSkO24
jw6bsAJbbMBhK2vh1eomTb50TpHeBgldON6ITCAq5wdv6rloUku3OVUA6icbJDzVlT5LVDpDvVUm
P+Cs3KNar69yzZwLTsBnG4MqgYqgWkUivPPaorqD/LfGdXAKKTtsjb68M6fwu9ZpQIuOOKtcXKe0
eRyqGjiCVwMofeIJxFMXsZNAw84mVUduaTWEaLw9LpjTPPDjyMsNZFGzNqRpKNJQLrlkVUI0dhJk
wxkeDpwWvz8NpvaxK91u5WhovvXAumavNxdNqDY7m0qnTjv3d5j/spOJinGl4H7fd0h9N773GKtk
nZg18mSzrl8ob2ZYjcbuBorIY9DT3p2FUElAtJ0R36dzwINRoN1MqhAbp+2ep/CcNZJHPBxCj66I
xY2u5p/qMMq2IkR3qOcOKxd6Ti2V0N1Af3uZF/AEqOR+8fGob8KEazeHZdxVEkYZ8jQFMAL3pi1t
rDm5rX1uSjqijaQGrR9lS28bMMqDH/SfuU5sSmvjxLNb3YxUVDvP70mdEf4ymMpy+Bytw3wl/utr
/9/eS8Y6evCytPrP//D+K1HYJbvD+uLtf7Yv2fXn5KX6n+n/+r9/9Z+f3/I//flLV5/rzz+9wVEY
sNlvXsrh7qVq4no+HIef/uX/71/+62X+LQ9D/vL7b1+zJq2n3+bRDP7tz7/af/v9N3W6U/7rx9//
519OX+D33/bpt+Dz3/79y+eq/v03x/q3roAmYpqnqscAxqDVvUx/Y9r/nuYpB2qdIiU/sg5Is7L2
f/9NGv/m7nTMaTUO+5a9wm//qrJm+ivz35ap8Ie2xdhMtLqj/fb/PtdPp/2vy/CvtKFcEqR19ftv
P4/0QpvgoQYkzouRFIOxqpZIVHeVr6RbSCo5JvkKHJ7BsvKHU/HnIX88xM+7nb8OcUFSBZAdhOSw
9ZgQg3CFBSFaMCsnq7d/+2tf4GLF19iDHzRqRHVeS+tbvFzGx1CnmmU3BIT+2iHMn2cbQQ4CGZNh
R5dZZYszauWA8NlExKkTS/jh7YO8dpam7/fDVDtgShmHOuYgfgaykBgZrF2eruTvfYvXDjD9+Q8H
yIHvW4pJGERXp6BNqEAFD6g+I++d2fm13z/N2T/8fgbS1qxi4iJq8lxwqcB0eaax1V+/fX5+Hrn/
uoumld4Pvz60RDR0Pe1Wtvqxd6jiEE++pZTVp7Yce4egiQ66eA07xX9nsnjtzrpYnTvJGNlN5Jrr
pGzV8IYUA5oovpyOK2ODde3bX+y183aRQQ96h1vLQ4LuA26ccqmhDC78Ucs+vf37XzlxysUTTmaI
kofOYK4bNddPpiMsG7dbqg7Hwa7TfiuskciqZCjyu7cP+MoXUi6e99xW8hatkbluY8fqD8R6uiy6
KuQV67cPMD13f03i/3crKBePvB2MnVI3kmyNeMjCRzfwZU3mIyq5ScRd2OAz9AoK0P3bh7voxvx1
vIvnP7eSKjKqwVg3JGQUS1uztxJp95JufCw+Ygnpw9Wgd0TEN4MlwInSKCesz4Nx+Q7e/R9vRYb6
i8EBqUnhSoq3WwTM40OEKfCmyOvyXIWZ/04H/bVDXAwPXdTjZaT7uNVEH6x10C7RFSwwbpYIhcd7
QOXXLt3FF4lJYmxjozPWyPMAVZXZH347UB1uYxKfvXcyRV+7AS++Ssao09nEbKyHobI+eGVpraFW
xe/MBq99hYtxLrbDwKxkaawjGQQvSoaflLgVkLrSMDOo7Omw+cX77mLIy4hcBguHMkp4QNHd3nzS
MCgtPcr71M81FO9e461is0GIlHSPEZrLt4/82gm8GPkA+GOc0QpjXWcC/2KplqG3yg1Her94gIsx
T+s9FXov1AVT8WLMvlGUeJgtk8D9lQPwwFwMelpIIElW5ZTNMjSL5zqzR3FvCZ2Oztun6B9HVQ5w
MchVtoImuzcYCSxX35JZX6Npb324t0lY0I8ChrTzQ/aSbx/uH68Ih7sY8hz6lXGjDe42I18r2XQl
CIt1Txh2u337AK89/hdjHO0I1+5yQSujbkjogleUKusxRW6+zoO6+6VFCN/j4uGZSClUnnIUf8SZ
7QUI1BvHm/zrb3+L107T5RPjkkHHCGluG4ue30IJe/0jQod8/favf+0kXTwXDRVqNpWmiUmcYbgn
nXHNzIrRNVCb/Bev9MWjQQ0tHeKBdGkdhAKO38GmSV0pQzC+c45e+RKz1uSHhdRkIymcfroERSlp
XvpNCCvVzhvYySJGWfNL58q+eECQLpNdJnpz62JmPGnOWFxXgyNPuE/jX1kSmmyEfl4SJhRIDQiR
3LO6mjREp5tdfltWFE6uZDE6yqEWvmPdskOV5q8s1jjkxWOCyg1xOTXdbQt5ON4iqEKji9BUyHdm
l1fGlctcZXi8npJ0XH4jaclyU5pGdMdY09p2lXkWBfrIaC3laKuozD6+faWmMfFvyym+0/Qw/XBD
QB5xLRJk3S1bTB9fExnF1ddKQ1WxFmOZmbdRqMUeS4/Yr49KqOXah0FHYXf79uFfeWbtiyFhcE1W
pBTntoklmpWvxzCWTCIg3v7t/7x449tdDAlGW5PmphXOVtKLoMGkunisbJpnw9arhsZ7zoXeIbeH
rmZc92zP05NmQQn4YEdoYd955v5xzcCHuBg4yM4zkfGSHkSyCQaQoUOra8fpnbDR0/VgRd5Z6792
Li8Gj0J61M+E5WAq65RwibQ6gV8VEJzxa7endTGvVgGJ01pf2tuaeHFtr1u1pj0VudSHXRo0+Ja0
EbzBV3ooYI3fvoKvjFfWxUAiSbznUpTm1rTdpFmMZMOhWI684qUdeODfuUKvHeViLBmxyKMRZKXo
e3G0NmusACnAypWvYgZ/+4u8cnGsi7HDdB0lDYt+xDTg1aiCzHYV54a1+bXfPn2xH55iyuU+fjWo
/6EWJGRZqXDsh0x7ZzR/7bNPf/7Db2dJndkYJ8YtyaXpQvHV53Tq9P3aR78YAeArpnof48oNLDHe
dm0K0bX1hP7eWu21D38xBPgA23JJf3cr3MTZC0UWGxaH+i+emotnW+YthkpCgrZExutLPWnRlSuR
+859+dr4ZV080qBjRru1uK5qVCEnaXZS9Kck8T5AYboHn7sVkbmxcuLboZK8fT1emYPm9LcfLnZI
z17p3IqLnYcfEe4gkmt6Ah10sOHu6EELqON3DvXKY2dePNypa/jjqIpuCznghb1O1G70OsrTbd0h
XHr767xy+edewA9fR7YWRPzI7baSB/zOqZHgk/wevbNvnj7pP8yel8lLNTwDvRvNbqvqKEV5AD+J
iJTQHA+01N0PVRY3C8cN37nZXrs003n84buodRK79hj+L2dnttwm0wXaJ6IK6Ga6RUKyPE+xndxQ
ceIwQzMPT3+W/nMu8nEiq8q3rgQE9O5x77X6fWtBWqgaYW2R8FxkCvF7SOmCr0ix+dprW4U8g2aY
ZYbAmlAB7N00FiRHJ56wlH1+/VOffhX1Vhi1mYZWOSD1V112ti39oajyK69EKvn5LU59+VXgsx2p
DQZ0Egpoo7F9Cg3Q09eqL/OPz69/YuZkr0KfbJChjgZzCsg32jp61W1Ifd/OHtkewE8GrKXgx3U/
P1KnP7/jqSda9QZWqmXSxUAT1DkGCwGRjmx6rz9z9RPTFGs1ukO4kWaYukOgSu17xLEY8A1cTW3K
0TX26y89grUKeXBPAOxb+/89gjSpireOdM6vXX01jgsLWKkbG0PgjR7S1+PV26+/oNUQnuH/4GiM
q9cLlHlLzfeRstHlZr1PxV76xWdYBXmM4q3STZ0FvjQ/KKF3g1Bia/7aC1qFNTk6uZtEXNxtXVKn
ZTxDXLbj/3us959Tvb/Pek70T+uMtqljOySfM366SQaq1zxNnQSQIhdQthI8O2qPzx/j1I3M/3aE
RaxMMKB6H7Afvx/hx6VZfW9N6XssxIWdFGe2Ek8Nv9YqxNsF1D9WdAhiibET4XQNXvlCA8BvZxqi
Aj2IBwnJ29rWofzio61iXA+tRsyxRsJzPzOfSMlql6HfTslPmRlgs6evzRjXQs269SZUSH0fpLYX
+3aa5D5Hw86ZpzjRvctVmDsC0wC8zi6opGbvIs3uyCVqnTv6wvxMYzvRGcpVrE+9NKm/8HpKJwFZ
+9pSZPlmmaiF236pkclVuJMZ4hW9itBFZORme41l71Th8i3kYoAh9VAUzm6x//xmp55mFfVk7ZoN
Lp1+H5FmgKyuPSoZ0zn4/OqnPscq7PsmVILimH7feeJHq02QhgpSPlztzKs6df3VaD61c0rBg9YB
ktGAmpvfRRhRnlQ8fP7zT4xMchXuHoUADlaLbs8BXwH5hVF1qOLHwY0uvQxC/ud3OfUQq2Avs1Zr
PLfvoeBbNxSzVH5hIo+xp9evXX8V2Zz8j9hDXLggTQIVMHzCqP5qWsXV55c/1VmJ1fjtQuHVmCLM
exku+l5MHIhmYYaMkkqDIKrgdTlhIzYgJlC+kPm/lT0l15/f/MQXWvtShwiRfMaV9znTxdt5zsst
pFrzQptdZ6fcvD+zYjh1n1XQ98hc9BzX4Z4T8rusIIFGmjwrmUi+XXt/vvYwx5v/Nc0O3aR2hqTp
9+MAc89olruiUIlPuth9HidfG4nFsRX+dROvtEF6aEUHRDT9sDGJXtLhOPefP8GJpixW8W52Ztdg
faI3GcZbo43uxDJcKewYX7v8KtwXWXmg4bJ+rwP69s2qCsKx+pHX7hd//ireMUxPYyK4vquN9xlI
qzGtLg1Tnhk5TjWiVaCj6Q0j1OwdQ5/2MOgw3Ht3YuVZQUzRyd77/CUdm+Q/loZiFe6GoZSzaKbG
bHG4Iinaj4aKsjXI6nV925v1mTnKiU+9TobUYpYgTcW7ynomdChSTNHujjXpnz/FiXHJXA3kEo8J
tZ6GFlQgJJrRvJLWma9w6oevQlnNFho5xWJWGN2BPOiLgunCQnL+1374KogTDIdx3/PDzepJV5wv
eh9fu/Dxef4K3NxLG1Ls+a44rX6aYX2LceNrK1ZzFbao5jJYBTZGxjY1nkkIMvdpD/Hv8x9+okGa
q6gFcShTPfe6vRHeZbHck2h05Zpq7+j6g0mi+dfusopdckgjTUldC+iPHxZ4ippu/6zbhcq+I09e
y7/YMFdBTKuvyddnTmAtowKPgoheDgBmPn8K49TLWkUvqCGnk5QaBdPO3U+H+E0Cmafk7EdD+f7d
EJRBpW3zh+ZbWG3P7bydiIh1Nl4MvhPJ6dxRcgDUQU9+AMYhVUsL3z9/qFPXX8XyyGnZfARbBlTQ
XiScSsC7STEWonn62g1WId30vc4hIjeAb3TvqvKdM/0b1/a+NiwYq5AmQZI6cmr3g6YQ95OZvedm
ftM61pnLn+jqjFVgU1LpCDEZ3d4bhby1Scwn5W+yz0TfiUHnf9Vgf3UbcSuHnBm4FoiFMsWi79+d
pdp4pUbFnmi/+AFWIQ61Xo6ZRwcCSgBjq56RCEOdf7PkW5CUAM6+8p1dcxV7Zeq6Wkb/GrSLMC5E
1kW7YdbUExricve1W6ziL4eB3wNvy/dgThQK5yTfq0JYe2qT3DNf5N/h4K7DTS1aoYeAqvfDkv8C
MHFlaswA5nD50gDnGqtw66lam6n/yvdiYFNqw2mV+pE4VnO35B48mS+9p//1X381K3JpwpBcMHSM
jfNu5dmhiuMn6AZfGkXddcjJQTdji21nDk+qo2G7FvGz03fn5gD/7mXddcglZot9Njx+ApGGrEeg
+M1x95ZitQ/yTLOpUy/kmRb17wB01wFYmWk/LQ2PYjTGTZroiY/nnW08g1QqUtzqMyPHv3sRd11b
4NmLM1utm+6NsTMACfSMhz5wh7o9swQ61WzN/84/XIjiqkxjniO2YQxkQt7Bh2s2C4eVX/zqq/ie
gRNSNVBr28jAknyZ6oZOaaCyzq3ijvnr/5gb41j87zPYUpgT1Xk0K1Y+BXvMtU5poiR/nsUr2Opd
POHt2WooIrJ9Cu2IvRb8CNWrASl7r/LoaNuS2iM8PHdsji6dvguc2NPyN1WZxrgbwSRidLfS6Zco
pLwaVNpdzoh52MXrR+ppvRiuhY6Eb3mODbYvHlA/LfNdrDNI3qYq1patKLS4vQHs3HgbYYbV8OtL
IbtOybUWuzaPR19BBIKOghjIoqOdFhej1NPXr91i1fXEWiqGZRiyfZdaL20IXN6sHzJt/loTXKfg
OrhkCs0esz3cSYWxVx4Qob95kOQ///knugX9GMJ/dWpkvRTR0k4ZIJAyN9lTmJsu8OY2brZLAW6A
ci+KBw+tp6XmmcHgRO+grwd/9L62HKxsrynNDmQGFi6q8d8B6gQK04gzY8Kp2xx7jb+eDDlnbwhq
Lve1gs+5LKCDLHO+VGW5s8e2+dqg8L8Cur/uYugRaMimz/Z23idPzGPlnRtH088pNbQzS5UTvZC+
6oX00HMioKtZ0E4is7dzPnXunxZJTXeRjGxmnumJTr2vVU/UmFnUDzbl5lGC/3TXW5PhjymLiKSA
x7Zxh2I480Ants9cfdUnRbFDKk6TZ3u9+BO6b0ydQJSIPyoV26lRh8xwA2FDz2vO3fG4L/f/bxA4
6yxVbVJG6JQgd5cS3aARb8nX8fVj8Tvl1JNRBGZe7yb3a40CZvx/m54jwsxdcijMJM84R0NMa+0q
16vnwI6GXD/TwP/dLpx1qirAJMdOyOTYAnlV11MFnqnuq/I+B8B8JlT/PcJS7v3fByGPsE4SoM57
B7z9zk4Aoyaafq7u49TVVx3BkABhFr0R4/UV7q5J5gS6UfTn847t1MWPf/8rMHVbGXnuIIw0huRS
DwVkE/vMiz916dXU/5ji3rKiD7fLItlGYUZu1PvPf/Wpb7qK9Zkc2gSSPMTYxLxqIHN79T1gmK9d
fBXhWaPrUGpI/VbpWF+yZ5nupkR7jCApfe0Gq7gOLYciA6F524n62wCpRwtrV7eCXIs/Pr/Dia7D
WSfVUnvShBapMntKhz/MpH5jz/KWY1aULGIXavbdNMSDz8r+o1Dn2um/e0ZyEv/blCLboUSUmjog
WGa+G6pwujRqekcgFsYRA+ue6RdP9FLrNFsNupSFMDwhNVxcNULehEMIIWAMqBfnBEld0+7Qdfbn
akROtON1ji3M/7rHceIdyTUg28vjapYsa3fZfv6xTl1/Fd9x5XV1LkuP/Dgg+4O1m636+9cufbzl
X9E9g6uLioiJXd4BkSn7kq48tx4/v/ip77CKb4iq3VJFVbiFdf8SjgAHhje3/VF4+MxL83GAA5UU
9ZkJxKmXtIr4hYy2duhUsh/JYNl28dz/CZvS+1oSOnX8/31RXjFToJ1Z2AokfC+/M+J6B9jkTz+E
i/bFR1iFfW+XYenUwuMcCgJs9oA+4MyVjeNb+MfAvU6DlfZikMwZxbixNTFcFVlaiJ+OPdn6ZsQ6
dxnPVt7sNYr4qA1ZJt17GLsGAYDDZn33k7LwRu47JujNmenyia+1zpGFUokv1uyOy7WmA184lEWC
UDdX2ubztnfqBsd5+l8NGzt0Z7tG7Gzh42kWjulynnbUD3Jy9fkN/j3hp7//7w2aLuuXAbx00Ffk
nWfhcA819TYLmw9LH3d9fW5b90Sn6ayCnymjJZQouI9KY+ZY+g2Y89Jve+2ikM6Zcr1TN1l1A8oZ
oEt03GToR8RdBVidJTlgfn31jPbMqHnqHqveQMY41JK+JHvDXHZluaAjHt6gSH6wmfL++Tc59dGP
rf+vj15lLnNkEXYBTO3Cd0ELbzF+67uvXX3VBUTQunWpwfWr2LT3K5zktzm6+ZfPr378nv+K0FXw
S7bajsiOLuj0tvQTG+qk6jxjE7vya+e3zjpNNmlGoyqrvAtCTkK/qQS9jW/ri3NmznUcxv/xBOvU
2MWKx7rrB0qMGhpo31LOqFs3JrKjUiGXi9zX2EnO3OvEl16nyHIkJBYg3W2QeEaxs/Sy3LC/ey6H
+URsr1NkxWgKuKtdG9RVFFiGdSsRTPheW//pDW9bpvPvz7/5qfusYrsfa5JKnbkNQiN/TOzovnDi
K9hbd7Kdn9jFTM50/6fuswpvK+ttTQDoDEbDuGsGE0NU8YhuCd1viQk+0b/Wq9urENcWVdRhLsg9
s5Jm6+Gk2dDJn8vDPBEh9iq6l76XYTI0beAo8z3J5QPH33+OzKHPP8apJrUK77iICyClqHQsL3bQ
TUhzYyxhFXx+9RO9n70K79zIkOZVLM/wcfdxMANZolajL5JiB8glR3nUKPNcbeSJidc6LRb9SSiN
lEfJxyZIKuuKks8b9gzfGPUR6IZ/3ME9qCn99vmznbrdal6v4tDpOpvbdUlzOdfdtSf0q3L+sKwf
rg3rFEXBhat7Z0L/xJtcE9OylI7GBWkRuApbWZcijtKaegAjbd63RXgmmfxEY7OOd/9rKPE4D+4K
dLTBkPUDuhDXxFvt5NfRDJz+89d2Iiqt463/usVcCNteGr6Qwd6A72nq1yLT6yKK70Z7eDdqjKJf
u9Eq/HFL4Hln5ytAZIJmVlOXRaanfmRFd06X/ynr4cyC/tSnWcV/iRG6c9xQBUk2xL6S0EbTRZV+
Yw+N3wAG+/x5TkSqteoIQinzxkhtbtPVMTT5DFN8kfZn3tYKdvn/6Am2s86g7Y15CXsY6rumKPdO
pj9Gs9hlEd4mioqusRMc3+H0CmT0oMz21ktkvaNo4ojBtXadhSL688c81T5WXUYouFVPNm8Q190f
WxxNTql6imrjBkwwuQrumfA98TrXabUcYXBQMHveTuJr8wbtV5WXz58/wokpwTqnNjNMI8wwOe1q
uy82sh5hQI5WeBFC+77CZ9a/4KQ091mBHuXzO556mOPL/CuojLwSFd4vrLLhlFub1jC66so28tI9
0zGcusGqY1BYCVm7KG/nxm5QtSgU8QF97bevOgTSXTHwmFx6ME380R226HOJNKd+9fHvf70W6AJJ
GDs1r+WYFuhGLcKDGjjr5z/8+AP/MfOTq7gnRSfulhnm4lSkW6vMwIKre912zkTkqR+/incdItoi
CnxBhQx3k2XeyTJ5+PyX/+9k+18/fTXqW2TWxY0oJcWT7geie+t3Y7v9ZR+G3mPVDm+Q/7/3qrm1
m2XeT2gqL+DsZY8ZCVUBLnRsjzAmfSPvYaQL+QCbEGeil53LsT7Ro8pVH4DOt07zvnI4ainTt7zO
OSdcjCWINaO+lEJvnj5/Dyfus07ETbRMSXcMbbSEWnvRSBCQH2BnpbiIimWMbzpmQuc2I/6XiPeP
d77OvLVnWRYw2PCw76ILutYLb2e+6IFpb2Rg7g0f87DPqLiHZroJr8wr94K+NZC/1Eb3C6jVZ5rV
iVYrVl2Fhb1mAmKVwwV+090GcObVwAnX5y/UwDn876gQq55CQLuE31rnQTPZysPoG2vMu7ZZ21v2
7I+dlIQiqNbC3MSN6TnSr3uwCTxr6U0xqjAw+zp8e2XHmBWNKEVEjnEE8R+Sarv+IcSYYZjLyrTD
ndlEYzOC00+EcQVkCM1u4YJkdA5wWJ068ydrVPk3OTtu9VwhOwVibMIYIXFLp0BDpIVeQ+kzunpS
u3lR8JC3cz2gG++kV7G6ChPQ/JPjppciEx3EyVh9sxwwMnkOMrepFvmHOm4EYs5Sa84VpYsAelPW
94vvlZNRXZKXGV+q0dZvZvy2/aack4mVbuEVWgvaNpTJj9E1lHZZloD4e9+pmuQysxN7P5Yy3/d6
3NyZ7cwRapag51jcOKMgvhCU7lQO7km2tPvo6GKNdhaWBj+RySHHRvZWDmUU8vymJ+Dsw+jewt0u
Nnaquz66iU1uy0CYXnIg42+ARdiau3nmOynrt2rm6xhiKXjo6QaC6M6q6iXAkI6jO7zNUHwOjRdv
OudQRR7d6s1Ud3eNXN7t/ndrpL8pNH8X2rvqOpjtUxH0rXwWCPlqc/SjxN5YXQ83MYEA1pHNkbqd
DhaKlNXCD+3qYvJMuOra0N4aXSfRG4fVbWxG4b50U4yk+ERJZWarY9FpRvpNAleXSSp7lE03e/zk
Vm3npfZuuxlK8Mgg6PcVp7dVJX8JxO1tOT2laY+DYbQuiwY3ySyxMYvbIc53Oq4LMxy+N5hT0nj4
gEuZU2WHjIMUdr8HXO/3WvxqztFz37X31sLHqWvhu5yhBWUev1eL9dMotVfpyfd28W5yJ9lU84iu
bdoikvs2CptysWLe6HqsBzi939yu3XsNRjOzu81xrGzaYviljZDvIfkEMqm3Yf+EZo/p5C5SpIoN
Fm9xFhd60r5knvEkwPlK1Thgf9WjWKh98aYby3w1bGdHOXgwpfi6TIdzJul9G8Yc4VH+GC3pjzmd
rnPHDfBbUahfb3Hech4B5BOovmHc5nGhKMprb9txuY7bZhvF+qFCANC7nOr27sVoTHtbTVcRZto6
Na7qqLvTMi3aVkkV9HF0gDC2SbLkOw3TX/LwLorm11Bvt3CZNovx3Zu9+2yYdhpw0p7T1Jnhv5xg
91ZECQm1nneruLQaR/qGO1kh+0ECpGcqCOPkvm+1XW+r2wjrYaLKAPRGMFLrbrReum36/C7Cw9fn
H479yxTZS2SmsLldVEVMIjPr0oT4ajfyFV8dC97YF8VBecmT6ZoHXcGciFhlUVe9NyGWbxGSXJtC
32VQPfwaSeXGbcb8uh2Bqfam+z4bcPSH6l70NfLiQbxTXccenPtuKnW7HMvxp+EyMsrr2Ut2DTXO
eO4h1hJrzxBq7stxQYZuPgGUpU3PRraxu4bZ/dE/j03onsFp8scRmWcFdXxng4++cGIQex6+aaXa
gnrmfKFR9NuBpfV2sofEjzpSUnto1N8XUP5PIIhQy5bdtIRB35vlc59yHOWTaePcd6Yrn1L0n67v
jGX/hEpm3sI35PNnsNG7JL3V5/C3NTc4/6y6QyZAAmP1NBSzdi+NnlKrpAZouU81A1FPobd168du
5uwTKeJXCcF12ZiWV1H3HOdO7dsWL+fFG4EA+nHoUnqYpEdDDxlyYecjEemfJaaHl8KLKIsxJJ3R
diED88hqVSjnKZLawidaAtHktfPUcE5xH1JRI4I5JOXo0qrs/KfLufmb67ARVzWNuJWy0+iOKonz
ImdWNdRTVO7aqW+0oDA8ZjjWYmT7QrO6n0JDUuPMMkF2FZoRY1hUvVVIyPaGUctNDHj/Ohyx281F
UR5ikytuTVRh5UHkdQ88PaQw4mCn8+BdqyI0sg9bs9r+0UgL+TRFHqkqZq7lwu+Upn62Uzz9DEOz
fFF0DQeGB+01TAtIVSMvAcYvg+THjOra2Nat8m6iYXjLCk+76hzIUkEH4pc4G/D2bhERx/mWfC1x
KY3K2kFgLptdmnfergNM9ZKYbvp9CeMKzLBRivABKWK8pRvip7RtdcComTw1i6X/iqIYHvZixJO4
Hgqv/hMVLQoMOC39dy1R00dSpOj8RpxfS16KQ6PZ8hYLh/lbmINUfFZRXUSGPt8mfNQfGUlOb3qI
FX6At/cr1JkI3C9l7u3bzNTvC2nXj7JAUT0XdX0he68hJKXtlpuustkRDCcI1WE1uYcljgx/kIX7
mnApgtZpGHBlu3xrydLAowjr+FCndbKFtPGjMWSL/nYSif1YeU3y/YgiMoHAudavTjN7hNJeax66
lgrxu55apWmbD2kC/VxWhJv0ypq4kvmdPVVtoKGYf4hHa3xD0DJ9k63uPFedgeXRIEcjKctxr7o4
2VHDZ154ljPf0n8OP+0B8QXF7WO6zboOZ13Eb5pnst2OCNoN1DLtAWF8tZ8BX9e+w1ukO9G0ecOw
N3xrJqNMt1WKEI6DI1wV10s8FNbGwSnwZ9SN4t5K25nqyiG+KsfReXNEhNYyjo0NSZkoWiwDu6mH
qvtoa45dYHSNk8T5hx1zkoN8yWwcUe+terR0bOFRyw5pPw2ujjw4Gt23BvvEa56EenxTg++MvEPV
29Z7SQ1bsgULZjgbV4+M4ZBNiWkFU9nqKTOPBSjBxWQp0nMWq+w1fxkmdW+RF9zClQYBNm9Ekdpy
R0klp7BxpkeR7ygU1X/yPi9HzdfzJa8jctSdfkBEXCi2Kg9ckd3WwNMq+1eRj0xdeXO6fOwKm4SB
zM5wOmVxuWmqEPoyB4rdqItNM/HfN1JapsmcqBSPSZqaP3IRPVlTqG26qNZCFp51+AQTBw+fJUL7
lhqI3vvRWmRO4bd0o6g+RCGZu4sdW7w2eDclWZBRZGx1ZqH5lShFo7Y93d9j2URhcj2mmbXxpmVq
dsU8qXkDdFPXfto80HyDmNYz955rIULcVLYWti7eX30afo2Z1pR7cujneq8mdxkOuU4GGkb00S0q
ezOYhZdcJXmfOQ+VhGNZ+arq+vZ6HMz5hp7FnXdmkhp5MCaF5l3W/WhpW4BrQn/MgasMW33qeu+K
8qocXWg3628UGKfDJsoEAisvL9KfEWabYj86aMKxMtRl5SfI+xZfL83yVc+YT2ynOIS0WuTTYm1b
aakfhc48l5TNMvFuvVBnEClDHHY3aQOn5z5qKUQLrGJERe3S5CBWO1M0BVnhzs42HkWTYa+hFmg7
V2XyAfG5Ty8Upr/6le8yy1tsIgm28yTW+01IWMNVr0en2Ud6y6wKcPxMbi0Ytoxzz8FGxU11YLsR
XVGJK4kBDfWSLKt+m0LOkreQzpz3vC3pYtScxlVQKlsr/EGVYbob6XktclyyrMNK1epK96NRGB6Q
DcvOfyVNbXUh1IViLp/szKjmm9FJWndTm5UmgXLFKCKSDGTzc7YAm94caxTK994o6+age0vM66mK
fRbJMHvW3UTFj0iwovFeH8sFIFTYT1Ynt63W4huP6iYVvzMSkuKr1K7FvFd2MWgXupjG+VsqhTS/
k7Ysvd/GmIW3RjVol+RFLb8QVSCoH61oG+kyJNELZO14CUFrWC6oPRBvOZt4HLuDCLIfSmfKl9so
UXV/kYRkO92bur54L2k0t4Z1JOc55qZyjGyy/VT3Wpx2hd0Olwa0s4q+WiGf+sYJmPRuyypJ53qj
qVl3t3FNk2JOC7t6tzg2qWZpNS/mUzzpTQu+GiVtUDJautpG567DVZK12MIYE8N4Y5XHwj+sSMq4
1LM6VxcqTdX8EsdeqjZR2WZd6mdzo5x9niqp0HIUbbcdettlVogo14kX4BIQU3+FQ9E/O2Sq25s4
7KC+RE6DvsoUtY05KsX/czN1+YJ2OCnkc0SBrqCtSW/Z52WG36mTkQ7omdfc47cUFmMSmzN5Qo5S
tnBqPHZ2Mz7P8HObkHVJ50ylbyxqZJtkxKQDTDsN82MYjf0gLEZ6HNIcF0Z9lj2met8aYCJV1zdB
r2GD7neWZ4bdTx0NcDr53Sjr7Gqc2uhooIMy6V3o2Pj03TTnWXRr0Wvmj17Uj/bNKMXUPuAhrBHe
dMvo7fuCwqRtPZrhfC3A7d3bXh+1z5XCrZpinKXSfI99XNq/cOYW9tUyVK5+y7q5CXelxHR2WaMS
zZFNc4g6pv44gaj/1SZRkt8ZwtLaw0QqYXNTUQ+X1DjZpMckFol5PTaecTCE13Z3Vltr5U8zmdz8
2s5Fy9K8jIs8/q1GDDjXPWf9OTndc7S8hJqRdg95VmAIbnHsiQNF9naOCs4EpxlkPXJtKhA0EX4s
EB+g/4PU798HOJ/sIqTUE6SXcdrNx8ZSCDPySTMf9KBVBmcYQzeX5lOpee6lMAtRHzjaHMwbXSVQ
OjeNoWWMtCS5j9u6cKLFp1Z+/GC1WNAvAoHrlF90WSvoWBMz/5UhShgfJHZrFDtukhtPFpvo+h8C
JzYPliZZmnUN/cM74gDPSX0nq7LkfSC5WGN4E3U2jZu2dmRzMLRBX96pYoo7hAtxZ96VKF6MPdzH
6d6puvLQshc+XLMpYMc/xFDZ4aveWKJ71aeZvFtws1rPSx9FtLAhoBaFWtOPbWNpdL8uS624c51u
mX5rsM0EmRQGyhhyq7wysfKNM0a9fZWEpTm/Z42jostOuJQVsA03lp4f8a2yXZknkfvB4j00nlnY
hNNuYMoz3OuG5mrPemu64WVd5DhavcTKFgSWsV4+5N6CuozfNUIB8FubQgH3Jl16B+mFYJ22bKtR
XyZr47YelQSTEWr6oQtbvcg5QtNdYL2uNXcDi1zwUMz9BPs68iKyRru8mEiLlagoYy3blrqrwnck
eCPLTzHpRc3ysY5NXOqFmhQpfnZnYzk1UmVcWUYihzuj1KkSXFTses+TMnW1cw2sbc+aqFyanaNr
ZNEldpzuM1ZfC7s+GZ77K5VXlTb5xWg1ENRVlKX8A0u2zQ1HgfyWY9piFt3UECjVM9MGjLroaNGf
XIbsTnWcq5fHniBq2MyxN2DUbIETPMQXQeV6n72mGaf6xXXZh83soZGl4b0oAk28NGkzC7WNdUYG
JM65qPRXx1VzLrZR51iIgBx7yKmb0HWFuVwbmmLYZ6j55u8WOyzDznSy3Ngw1rbTpVZFXRpYnEdc
e12ojaihjLIYLt18dJNqU9gFJ38j+VPdVriG0V9o7bygElTSsb7pwlO97vd5aAyP9RCmHeq61vGG
a6nVR6pW0Sp7fs1G5kHjpsBNzlmimOHjohvsGXbKjqOKu9q0Q4HNLvLGewMccEqKidXGOSkagg61
9bHPZdHOS2P6eCqDou5HWORtl+6sokzS0g89I2H96VZFaVV+HqfIwjdwizLsdJ0cax2kua21hl8s
bOyyXM96A53yUgj3kjG+0G+hbLTdrqisPuObQMK3n3BBOeZ7r/XTWPgY6fXytzfEboqhL2UZG/pW
MR1nzmU3CutnQ0qJHP1QaOK4P2VVMoux0EV9fnAWPU5+Q2I8lgzEnWtZpZ+3zAaUj8qpXHaI5vGQ
A5lM0odRc70cF6XdePpGtMPcvbDyXfpbam+Q6BkICT00mAyWfxKKvIo7M/Uq2/BrNLvTW6m0UDU7
Yjdfrhi4qo5JoWs1f+yw9NzWDzvi9CIundG4Qb3l6i9TpXnOS2Zl3kEi2gBTVYzO95hF+PAza8rE
2aZTZVF2MzXLcYbqhOwvhv2QwWpq0FgNBS341cay1L24I6H65mJZjPKtxjZpR62+lw/jA1moWfWy
DDm7PB0FGsXGC0Vu3s5sgeoVc73EmnduOiXRY1SwC3nVTY7NKrjQ45pNTrtg1SLNIjK/2WM0K+Qo
2Rwi18NrnI94yw2VhfvGFMqlGihte2OzDIpPsKX2cdKuVGml9WYe1HFwKOzGynASNAljXj7PYfQ7
R0Q27Ka0yOyDzcLc3SrXK1hp1WwKF7gOmRxVT2yFefVzO6VajZHZRG6Y1FFob+gN0vAXPu84DpZ6
xgrol05T5i9AuMOe8wqTNQ0VRKGzacyZg1TWNGzFPiyUVYXRdgSIH281e9Cty1pNcFXZuTA5Ou76
bmwfTMEF4qtZeQLVrOBzhZet6zWpswFR4rQ76vKn+D3hjnq1mUspwztppY3adPjHtV3XUvuD/Jna
op2Q1E3RJbl6++IsiUlQhsbYlIdhoihxhyoYcdjixKgdk7ap9Wd2+qr4pnGM0LyjrMxIir1e0b1B
dFlSajz8rI9lJAIaqmUeptDU7TdLTwEsRrY+97d6JiftrTK6oU42k8MO5p/RUDkedmPIZbx3xsGK
3/4PdefRHDeyZu2/cqP36IHLROKL6bsolKURvdwGITXZ8N7j139P6fbMlSAVa4a7iehNkyJQBaR9
85znjENfzVdJWCTt2hhL1CK8JJIdGy+IksG+qLOj44YiTulCknFGptDCN6J1BX/A/jyaRdZ5Q1Hj
Ymf4Jc56FTJch4/9XKnuvZ+JUb0ULVnAXJZ1gf5Vs0pQ455bOAOTZT2AtH03lkeVuRsT7XuNgaih
0lvW5IJ9VHNhhTc+qgH3ycmLkUDEQoOvN61HwjkwtMyO6rJdkYbgZ6YymIe72NJN9w5bzVzsOTxy
nE8qdIMs2miSRM3LYdZkEW7AzQ1Zv9GsbpZX7YDfQ20ZViYyYXWRZvUhJlWE2DIwaQ+TEhi1V/kg
O+dJi/tm2AY+jetuUF2efDLtTroe2QopSZyQLdUTRcmAJiSGWbHq9NlLjXcybrX6oWwsK/9L5A0c
hNEIUt3DhkCu0YoFkp8/zwjl5FU+k8P5V53OXbNWOkiM93YydgV5wUNmPPW9TPSLuWzHdl8W6D1p
0aVdlZdsLkPzxkr1Lnhvzn7ebIithRDYUcgwb+0+tgtnRdXEci6x8k7ldrCcod6GBbibCiS7ynMS
HUPJqkD0nNA4Kzv1k+gQN62c/ux7F5r/qnCa0XjUmqDo9qE9OEgg2MfLeQsDL/CJ3cudmFmMqAzj
KQMtnVPIFnZCtoU19lSV6FVPRGqmlAI0wnyC/JA1Q+ZTpJ7c9sKPLMdaWbPAohj61JbvhF6UrOMr
lflWt6J44EQwSe2EBKZNgxa1Ee9S+PLucD25QdiM24bE2sTeCidKxw8aoZWutgqN1iq6Leuonqm3
mKWRfA7DYzCK1/SBlVzHjEPBzUQC1TBRubYkxyEWqZIEorPDIRVk69ZzkEaA7LoEGx/V2aKkih6W
sXas0BedukldNx6cAydYJQWC2YqdulkHZHjp04pynerizeDYnXpkFMgyJtTa7pL3pcbRyC3LgLq6
i+vYVy9GK10yDZPIEk+hIXL9sZy6xLhXekvgxK4IJ455FMRMMl8pqTCVATakl1lrUjVbdTmU/RjQ
nxMlrwx7jqo7veym6TploBo2xFGnFZtFQr51L8nLrrmcIjXF12Qnhc6dL8ph/DB1ZRhTVyLKazN1
maoZkFrcUJnQnf5xThGjekeBiLgKQ3vWn5Vx1MftQ7TJDiVCf6qpEqcaJ0fK7Mp9Rb6WvTWBAw1f
3WYg8ZZcHd++rPykj1KvtBox9Adq34FLRHY6djMH21oeTaVXl00wenU64dSgXXA4dUEB1+6uJ7NJ
8uAmR9WWXDWi7tT7qobBv7LHbCo2Vde2w6ZI0zzf5AnJwhRT9fuYYSJduTWHSOsI5PrnTGvZpY4D
e0a2wNJ88bU5eLAo1z0TT5hRc3ejey2ws559g2kO3pjmhrUyOcHLOT4T/YGcsWpaEYZqJ7uBJl5x
joJW+oL1m5VeTqZKmgvGXzLOQumb7VpOA0d8o1lqbOPSQAiOZVnS3dYmw807l82qe0slKO05gQD7
kro3s2CfnF1J3ZJTuSand5pJIjMnqT2ZQzB+LVOaGFvqlkO7d/Y0DZU3T4kZrTlrGfwVeXWl6ZnH
JpoSJ5/IK+HqFTmjta0xPpdOE0nKKFb7cUTLdDv1srNXs976d1g83StOfTswbk1S3lC6kc8U/URz
pyGEIGIFVh3RoSPTwV1Arasgb5io6zVV4bzyxprpcGUSPGy2K85WKC2vCjwLJfUCERms2tNxcD67
IkzmJ8oibGaaCSmqiHSpXYLI6l3PAb11Sc6nr65KxC+A8QjCC5OVSc0uvmvJaRZeqEVD6+F1pvoW
5gZBr63T18Q4j0IbqIXFDhhTbulY76WtOJ8M2P1fxXmS5ldCxDSQvuWOHuuFarhqMjE7+4L9ynGW
7egGdRMV5XOiCsH+ZwQisC+qKMHpUVXadE0Nq0x3ThsIeauNLCw8UTnDsVDIRrNcFyImZB1BX4aN
1bcMBuBEyAe7dPRPVA2zmHVcKf1VOrAoXncaEsNVnyQ602tP8LeHRX56sFVRFd7sWKTV+g3B1iuO
CwztYBl2/oXCO3CJ0NaO+aaojrStSCRLMNZO+Ze8yUYWoYHO9htpt8rjbJXVoZtexqJE4rGKi8HN
3pVRZ8OEFEImh5oCabMjRKriUCav5hnNmXZUu6VhX60F9i19P2WROXHOTclrpZURjRuVWhVtG59d
Bgv0SZ8/2n4n2CMmYMGufaJfQORPVfZJTm2TbHxB10n1LLevOO/XOVl1NLKQGcC72dNZJ7obJo3R
WRPF1bF8rlr7OmBcD72MefnZTg1ZrzmKDDi7liKBg1/3U85nbAjcdDPW755pOnV8Mbmic/4aSFi4
LQsKek+UybvgDpbj3HrTJJz3vUv8+EqvQgKeqH7FciVGx/mQVqzcOTeO7EvbmnTqZEkxd9dV1eiJ
1xFUW1BxNxOiJtN8zgY+NNvPg2Okclw5LMWbR6YekxC3mtz0m7LmLMNLXbS4KEn4A51SfGM9Dhbm
cE8PklHbiULTv6q0aAiXby1ja/PEM0+HrZZsrDYoL7uxa0hLbbUx9ag7uDecyZE+Phhz/NKVZLeu
krDkQHfmdPTZDlksrB3ZJC4HOKLgIF7PWEzsyHlwxX3RNzqncppT6fekZucs+vB2cYxv1DqIoHSA
MXHVmXLS0T4xCm44LiB5yGpbw14Th9F+bkNi3reWxeC4c6RmPoejf2wtlExkvOta9pEeSAGaWg3R
P8GYrhdg3PN+KDaZYkJchWzrLvHz9sXBCLTpa936QnqaMGLCw7Cdacec+wJFjimN8KIwQqa4wQDe
vdYsjpBWUo1pS8tx8vFGG6JJeZmWcPYG66i/dmsGp2xdh3E9fw6dBIUUpIIXGYwc8K1mMdv7Ia8q
0oJqo28ZtSn6KfItaS+oekVZr5shpmH6vh3Uj33i6vLCT+aCus/MK7M5NpwMSuZB93Eqxm7cufo0
kZBpsIAfjBsxlmnZciqe8FqcRNFFgO/Yipqtqn39ciybqnw/VkjVFYAbZbeUfwe9/VIrOYMRF2Mq
QdBEqH5ZilA6brKc8G+jQyE+6F1RuZt8tGX4qRHdhAK0MAojqjgKYYye13XAYZq/I1K41wzWM0VO
jeeMvOiEJm7J4ivG1HT9yHG2Bk1zIzk2tLy+iDipi512FWqy+cCJpXFQRoUMPKRhlTn68gFMSbFy
OGPetwmK1kj9DyRPR1Har3RdC5FhlUeQtCbUnu5Qm802bZVNcD0ja7UbTNa9KzJcZ7E3rbSJdn0b
OJ1HRTR0iRrHen1GeHVKybbQIgbjTH6GVjvbgkEsXRMYOF47Pif4llHYe84HpTq8/g5O6ccWssS6
aqbGtiy5nYOQs3fQKXG2NjKqnPskKurhjDfr1JteKBSp0VVuNphiKxXxDu1g5JsqKqM3fomFwLCs
Rd9AIRHb3skoeBrvVRXQVcrpjCXkxENasv7aCiRFGfh4Vt2QsaaeDkTTvwMydI4RcOLxLGl/LQJf
jrKk2Cq72qDz5YQc6fyZxnTq4guJoD/2USvYcG0D6owrRWDtivGvPyNAPHX1hUDQTEpLTBrPxpwz
FhOtC8xxLs4oOk+ox83jC/lO8StrIxuweNBsQsc1n5s8Ok6PcgK7Y5DzV67KDmPAHtufKM/EG536
Pseff3dLJUbOV50MEbwxIkHqJvuyczrr/vXu9g1H9IvhZQkDdOLJkv0U2Nsu9itn0+iVW3iBQ778
s8xyZiW/UkG7StyyMW+0MJrjT0YzEzAP6NwKLkM7LoNH267qaG2HxaAFZ17jr5u4+81z+93XLgdk
yUTltLvALr9oQ/9hEAUKj/SMRPnU5Rf9v7dQ+QIL0ja5HTFzH2mfWspBNyWTdv36oz11i8UgUIe9
Q9DICKzYDK/q2fkcR8O1n7/NYOAu6UFx5uCdDq1mx3HhdR1r0Say1Tkn4InPvgzv7IKaqOGuh+Ms
prWt1wclFb6n+U2jr7vkBtWCDWhgZc3ONAX7t9r67I4s2N/03JfQoCk0Ypj2yB7tqb8MkSoVQ3FT
9dnt65f/9VToLgFBJolKlkk2Cmc2/n2o5EUaU83k43sVa8TN226y6PSFOJZzbG5SuZHl+W65Rx/y
SRYZW/dk+/o9TnR9d0kH6vDZJCFF2p00il3WkJ4r2Hqv7Ew8WwNyWk741rjbD+TAJB62QzboevlA
Ob7aZcgv3tbRlwChQWMHUtkdr4sCX9OKe5TVj41rvX/9W55qyYuOzglKE5ayaHa+Zu0Ck2P4sjzo
2blkgF9PCO4SFtT7FB3i1K53QxttHHNkveg3dwEnjytTRdcUb86MJsc3//M4rZaQoGi2/aYeE8S8
Yekl9vQuU+fge79+RGoJBBq02kz7EqVLmPXsEGpHxteVLNGExibZA295D+onHlCSj3lSCB7U1N5q
DLJpaH/QyuTx9cufejyLWX/Ui4YTIL9mROmbPVyJ1iMf1Trz8E89oePPv5uMgqNruLbMepfaxoch
ju8JUt/YWnmmjZ768Meff3f5cKxKKg9hsxNmZA8bLK1u6wWkVSVnPv/xKfyq8Vg/3sAOg0BRIqt3
86jdRZn5mFbl7ZgXuxFywOsv4NQjWqzb0wjhrtlyi8bvr1kyXBfduG+jcxk+py6/6Mapmvys6qd6
V1vOn3qvwAkrs70zgiE6MyedusNiujYdTsn6iAbaDfgtqtS4DKh+rQjNPmOFPnGDJRwoQwjYjqDr
djW77hUIsRs/1G/C2n1+0xtYgoBaSu4cfPMGGFAv+8m8RKa4U/4bwXhL/o87BGkXV0G9y5PoPSnH
91VdPsg+uCmrc5EnJ5rpEvlDnlitg/OtdzoxQyIBmGpUV6PKroZabd72kI4v57uuRqJD68tBq3bs
WD/IQF5NpIylSfXxbZdf9GSf+ksSlDFTKs9q5VYBXgqhAq+z3+avUmrRlVsrrrS4cKtd4o5P4zjf
gca76zT36fUvcPygvxgp1KIb69QKp1xQSlMqRUYexhU9bSyyh9cvfwKZo5bEHwrG8dwj39slVfk0
O9ltrSo8Ns1Xq9KGjV7Ip8jBn5MjgVvFidPhZGqNVVqdc9Wf+n6LXt7HQiKSQY48Y4rBzIHsc0CH
9fq3O3HxJQ+o03IK6WNR7QIxh7AtkD0X5Yty++SMFfzUDRZMAHsqdDcY82o3lU1b7nAL4ISgige7
723fYLE1n5KuU3XmlzshqFyvqVKXWJJcjlLPPKITXXwJ+MGWp9sDrvxd7A/PhCJcoZpqvAr+qV6j
j3r9Wxw78y8a8ZLu4zjjqPReL3dWUj+JaBIrXeLNtUCGn/kap+5wfEHfDSNtStm3sXKY+fOcv/Tz
OF0Ys5l8SaYxP+foPHWPRU/noACF0sijKsK4WKH/XJeJeT+mxps818pZdPXULID7Ol254xyi3E+N
3myHtAjPzHanmupiwu6t3prKdDi+aDF/0As/2NtIyc4Ff526/KIfW4yy8FJ5xW7uV83W6Tg0Xgm/
kOd2kSca6hLrgyY0KfKyxwrq5PGuIS2hrtVTkedfRGC/cV25hPvg+jMr2dY0I7t9iILmDj3WB9RU
u9f7wYmHtOT5BP40WGkaVDsndz/nxWBwLGGfS0k6dfHjg/uuC1QZplety8pdyz71syYN89AlZyms
p65+7BTfXR1vZxg7liiQDoNsojSzrlMpN297LsebfnfxetI430+5uCpajm9zcUjys3mZv+a2KLno
tlU0kgSrcNtwVBhpT5TSDFx7cYEc/F7qnVVfaqEPIa7zHTXdNo7vlIfKNWXpGXYn1KFDpIRFz3b9
YdqpoLSG9TBMcf1lVBIQQE6UBhNlgn/2kA1+UF8EowEDVZvjUNxaSNaLa9cyZf8ZCEQSPeAEEO1e
isZR66hCOrUdRjSNGymsJv80Ooi6bltbavFXPZBJ95zmDsdMZYI67R1yetPA/Rw702VrtfmwQbU9
TuuyNjhmc8fMnKAn+lW9xew1dXsSHuZgP7g9iI/MKaV+AIMX4+dxLNe/78YxNC71ykdbvrI7S+Vv
fJ2LgSwb0SglnVWAbMbIWAz5Wqip8F5vKydG4WW4J1IUNPBYA3apjD/3Y37jGsGF70RvWzAuCUY9
6TQcOvHZReczyqQXTuHuZuWu3/Tpl8wi0ZMhaGRxuTNdd1z5motlfYyfmQzOTCInHs8yxrPWAwuD
ilFSWonjVcEQZg3aZ/hEj2/7AosFSdwj+c3JVN3FOqwj7L/ptkWIvy/w3bxtplpCiUIZ6V1uymbn
kCBzQHOH5DWt7fvXv8CvC0QocBdjTYadsi97xpqxjj0yguNLlrzzphpr8zDhIbrqoA++fq9TL2Mx
rnFU2DrF7PKwEBphRa7e13mFq9/vznyZUzdYjG0ciqJ3U2Wxq9sK3487ieJgkkP8ifpI8sZ1zxJE
ZOSRMWscaO8k9NoRkWtUvqCGHp8dja90pmMcH8kvlohisTxps2rwtbDltdjpX8Q0X6B/P5f8cGLp
IBZrk7JDsFFNTsFOuZCPeZl1HxPsdc+ZPQ2fJlA6f73+uk80rSViqBfVTKIIwU1phQkCnRbIgxXK
APOqQi6JVQZswbQa6S9fXr/hiYe2BA8NZZ4aULFZrqjic1d0A1z+6BwF/dTFFz29dAY/ngMmZWtq
a8/tDLznaJx2b/voi9XKgIChEREVL1CN6UWo8uQSo43+/m1XX3TyJs6DxC8KRvG8cy7C3NI/s8k9
d9p76skcf/7dcgUcfTVnDUvRxE/TQwengqiu9ly66YnWusQMoRvo3Og4walMXdhp+Y5F3Gcrmt53
bXYuJ+jUN1jM0AStoCJhc7zTptx6wZI/v8xZl7Vn5uhTl190ZmFa5KDEYFuERBRyQBVkeLoP0eBM
+MAJrrdaAoMm3fR9map8h2CpTW6jHJSJB7PfLAHnFNojxJR3mnJgQMqW+eRCyameLkJNiHNJGCdG
3m8BKt+1gQEXZJ5n2HYR585XgW6Ma/xV8aOtQnP7eiM+dYvFsNXEuFdtGJa7OgveOf186UtzF3bn
6qsnXtJSsxCMnPLIush3bqzZewvGxj4tAS286cMvBQsDSBvVJ1aGzA0ZDCri+rGI7X4fIpA8R1o/
8Q2WOCdc7KzfY1b2w1SFytOymDpuFuZleuYNnLrBorwjIXKxIWTi8K06zq6SsVEUqqDfnDuSPnWD
xRg7611tN72Z7yzLiFgKDrh9KLPZvbt602tY0plkM9NGTW6As/Jj0yb7cO4+NKn25+uXP/X5F+Ns
2mZT63YzzIo6bzzyGf6aUZKc+eynLn78+XddLKhmAykwZI5et7epmVyYZnNmlXxijLUW66ZM03Bf
qzbfzQO5xVE77PLQvAP7ca1hPHrbs1mMsW2Y1gFGC/qXUNbGNvoB+2+dnxliTwwO5qLl2O5YWDLX
kUNimiZlUe19w3yopvltn948PrnvHn5d5kHguzBeXDscrlTr6mvmIfP29Wdz6tMff/7d1d0hmXok
XiyMrdA3D66wxXwI29ie1kOqFc5fr9/mRAtaxnaqSfrUAwIGCEJOyqPgUg1eoumg+V+/wanv8VM7
ipoKq0q2M9PuPi0QVbeANA1/8/rljeOE+YtVsbloQ0VftUqv+QIixZ2juXsD/21lZxsdaFJVjNtC
2NeT5f+lwxExo7/rMf/x5/j/gpfi9l93aP75n/z/n0U51VEQtov//edjkfHffx7/5r//zY9/8c/d
S/HuS/bSLP/RD3/Ddf++7/pL++WH/9nkbdROd91LPd2/NF3afrs+n/D4L/+nv/zHy7erPE7lyx+/
/Yl/sT1eLWAa/u3vXx2e//jNPCpn/uP76//9y+MX+OO3h5fpz/AlTV+an/7o5UvT/vGbkL8j9wcX
Y8OVkVDw6BfDy/E3Nr/RgUIpKaibgsvmN3lRt+Efv2nW747B71zFPh6ygH08CmyK7tvvDP13UwpC
hoTJv3Bd9Bb/9fF+eEH/fmH/yLvsFrxS2/zx27Hb/7uhKNNQQjeOn8OWDnqjJe0vrqN5yFgdrXLZ
ul6j7K9CcHzTF/HBwG23tcBAnhmev0UNLu9p41m2bZNEWtNdNFIfFz2jG6bcWn2x27nxdOXhwIsO
hj5ot5XfgT7RyWhKJ7UqrXI15Fa/ToyxgkFUPM94OdeuTigm5xxnJHo/dsvj0zg6d4XrCKV0Hsdi
mAG9h7Gc2Y6Bl3T3KNOttSbU+8lJ5u13zeTv9/D9cz+uBH58Bsd7gK6XQheW842O+N2A5lT49luz
DjyIvfVlnxd/uc1Y7X3Tm/zHuTEu4RnFZ77djwXN47dzbcO1bNoW+Y+Osxh8ijFx6x4rtWd11nyw
40NUJ9ojVclplTgwx8xoi0hw02j2uSPnBUf0X7emQuXCGXF0aajF0rQ2WLlEkcut06RbO5GsV2Xk
XknLOs6m4A2CIPhcBHbwAFdmA13UwNhX3QduNmNJR2uup91+GLGVTDVOOz8eH/K5Ss+1zB+HzW8f
UzjKprrqSmUYYjFJdlVb1sAJQ6/MsnAlovASpJ8CbR/EngWhaxW39rvsOH8WgiWYa26IyWrOzA3u
z60QHKqgXQgLAgnWnx8nO+JOOrAKGa5Y19+HIRFcuihdbLOQoPB5Cx/eYGBaX229cC+nNjsIMTir
2A1iHLjlfTcH8oLGBTEwgfQyioPphvEhKcGUyXAtZ/e+7FJnZdoRhdZJ5AcShyR65MdawrQy3QEt
qR4/GA77Jb0dEMna9Z0uI3NVyCg/oKoYDnav32oopw7m2H6RVr8FpFYdTEdVHoJsXCQlOX+Jj6kN
ylg+JC82BI+N6jRxcOIPY+QDL+um3ktgn3iuaRr3TiieFSNONXWFZ/XYXvCrpxvROzx2Wd9VtvEx
tuwG3DMgDhBMhmOBB7SbdVUnsTfNKVjjUq1TgAp4R8JHrMQWaMdDZo4mntKsWpc66A3gBQwfjpf1
bbsdovA9YIVLAaRrPxypnAYj4sauzK9YlcctiUi9hw1XHOa2wgwX8GUQI29UUwW7MGCAKgx/hfdm
PNNXv9WYfhwgXElVHcuodG3HXpatR2GZJgLX0AszJKKWgOBhm4DWS/ej0ffKMwwcaOOMKQbizX6y
8nUDdjCBNXOb9kd6Hw5sN7N7b3bFV2Ne42bNHmJXkFiMoyuv4NzJ0DXWHF+YnlUbDymWvKl/Z+UO
mhmtKtadmSQXeVZuA4NXL4XmgzvFsteJwOtpLzfmMc/Cie4N15yA7XAmYYRTtE3CBnKHEB/KyeEF
2+EdiXvGBozMs212BCCoTF9b/bXMKmv/+qj6ixFOOsqRlmGBJJTfhJLfjaocH/ocfmjwhOSI7L3+
BFjQXDumP2/m43sP1jDtki2pc7X3+p2/Bdwu35fSsScfp2Wlq8XUUeZk74mAW4u67C5i336qJBX7
zlVEx2qtWM2j/qEt3R4Xdgj4u+YQIrRvnEpqGxUbZE6Y42Mk1LmU6p8nGvfYjEgJlExr4OJ+HExg
jEpqKlHkpbZnZw+VI+QhKLEHs8mbyLK5PAuN/nlJcVyU4PhnHOVRLIXfhoMjWTvKS4sJMO/UblkE
zJeo7T0OmtRaI1PnjJpCLkdMU4dEy1N3eedMqctbjkM9tpHDVjiJW9JgRWZuI/OuBHX+EcIZ791p
4/XcW5cCi/etHs/Po6jkBQGk0zVRpGXmiD2KxjaI35uwND1ZgRCKZWIzBOOTHNhfb3ptGzl67zlu
wlFyVNdbs4L4lAJqKVQ8XPZJt2oj3Im4z71ROdo7Zld7W8f2uHLteYWAubnGPAdixKBIGmPEuQY8
gAzRbYBWZGZ8HWjW6GE3HtfEOZSXkCe8rrX1K2UnD2EYJWIFmyZe9VWpr3OifTdGacBJ6CqvHRxy
Dn3HPszH88nMOVKn8ptA1voGro270TrVbXS3ugJ+MyKmtndn2v+ynSH7YCVnwYESEJR0czHD66E1
lxaeRRZ1U7SzrQr6T18Cmok0yO2MKUFk1Idwmh6TDPpLPLXhRoyHb92yhHW8J0+b9hKmD8A1mnWR
hRfQtc9tjL6t4L7vpnxMx9bhUSibQV4s/R9YrKwEtpmzijJwvnBZm7uuwWGihnTYCULj15rCHRIE
abPKpvnaDgZ7UwxlvJFkqqxDnKFTPvRfHay63YTPrM7cB4xIl2kvy4sgNq9zxKbYYSrnitV+7GHX
m/atJYECTv5lJIDC4r8FVOXe1PjCCJS2buvRn7aVRUWE0eBmcuJtk4fr2qjVLh8PQxbWlwl+1cOg
y2o9U5ZOwP0deFZindbzuTTOb3HpPz4jyfqHxE/Xdr8NpD8OGVEgRe+zZ1kNMOfWnd1/9sf5Ga2A
uTuiImln0XABO2xdhDjnVRPrKzlTG7FD5nIhnGqTB86TGyhgHD1uthx7PqihIPK0AJHHmYb3U983
hO4Ky1YMcfZxP/XjpyXnIkBYDQ2yDeAjpgEW3yn6wioAGz6UaIwvo+tV7axA03Zf64aFfTKVJk54
9vaD2bieiuSfmsLC//onY//2wxLfNJgKwG2a0hKSxchim9NYWO5UBeDBmurN4CKFwwGdrRsrXleo
As7cbTnqHu+mdLaSDtgCtpqLEvrAB8BIGqJU7OIYejQ8FN3Vd5TV/5yG+J2ElnCuy/98S27G5sV0
uDdr1UWXZ/kLPbQPmPJAx10Xjo4Tv7nWovkvFG31oeGAbh2mzbaIGxMV5TSAHWSpKazU3YvI8+NQ
vosm0NuR48NnSQB4vP4GvpWkf2jJhsNG+duUoLP3Xu6yArQbFL1I6kRlDHLSNZ6xeo8Yj6W4OJ6P
zBtGAXmRzz06jtRc9VIIHO7QRgkisu+ygQ1oyO4jzP30U6p/ZS0+MTZU8HXSyNxmxz1zOArnQo5B
ArbcInylkRfzIBvQTizgqWNsdW08UwVbGD54v4ZSVBOoV7ORY3l4bHrfrXMSB/lIMkfE5QL+XGfd
6D9QPXxKj/AF2JL5zicUeA2BK/Dyvg7WlS/LfTqsNXLzaPhmu3n9Qf/U1BlW4XfgpmXpBW140Qf1
SBSqBl3nCVlfgc0bwcfZrGvmUm7h+50ReP/8Wk1L2NJm3cBgbnDTH78+bXpIKiAIcMpY1OkBIOuq
sypPGKBQJ9FCxQb1gf7uDop29EQgElkCfnWdw3hfh42jI48pC0yj870Ejbcqm0LfkDjgr444PMQh
frABGnSHpmAm9i+PNqrVYLuq4yJc9e/DSMx7K4hhUernJE0/dSoMU3w9SemHbqWWJYgEsJZOdDER
YZU7enBxQNC0W86gJTOTq3btcdf0+ttTP5Y7aU6msG3FlteRLFz5AD8+z8xu0xLoVuQ1pVUfHDi6
nj8bwkuNwWa9lgJVd4zskBJKSydNjpvG+qpMEmvnyo6thVX2a3i44b6Z236vDfgb+2Y3VvWFXpjJ
piJqgPzlUdtqvnkb5hzfgu268+MKAGxSZxv/GJqetyB9ZpIg3MoaGRc+GXbZX7V2Dw6xLu9nK3o3
wk8oXJm+sBVBUkZ6gG2Wmzro2cwWYbU2EsZ1Sw990laM5IKN6LDRivxgFH6+hkmaeXA23V0bFQm5
WGF4PenWXRRgGYgKJztkIt+0edfv43b4iDtdrmEQH632SXZXK5Ht8yZIUevG3aXT6eOmkqJeOSDQ
rgorBRjatphjMn3PCwy3eeKbG456q6ee8A40QT4Fp6vBjJ4CQoX21myk6zFNo/UEdvE6NocNlr1w
nWDeOvN6xc+v12HWdaVLqY+61rK7OOw6SsNpE49IgWkdO75aNVqdkKHY19cZmTR9Zh6sLJxvI01h
16yDG12Y69i8RQSt7c0SbMaExehdewWvBYzfMM73sHEOiGXmfZG393mjpftWTcNW+eHG0oCpkDtb
Iprzm4vend+1pl1ehnnXslLNNiDwoKw1e4Rw0Tr2fU5TtNDymr7r11rOoOU31dpOY05BQOSDp7mJ
WOUA5GkuzAF3K9qI9L7o5nsEGdmq0v9sRBpfKl+LbnsX4us4fxzd/zKy/q+K2/+XKtfHWeGVyvWx
nPyPh+75y4/17uNf/at0bYnfmVoclIBsIKlAHA2q/ypdm/bv1MYcVocMGMz8LouNv0vXhvn7cfhi
JHIZvoRzjCP8u3Jt/W4znEkW3wB1HUtxxPu/KFzb3/yx/57cHcpraJWoeDnKgjv+k8GYVInIMqfu
/WiSv/4wk03p35RjAsYP1Ts2i9UUkOx2aOAhyRnKdjdbH+aogTUSDVGfvo/aWn2K+3AiiTmsJkkr
Iu5kM+Fnb/al1cTF1giTOryOI3A8ax1vSOghiQ4AS/cqpR5yjBUhhAxUV6t9yms7CuBr1mlnAWRh
DxaXmxbiWCs+z9oQ2JsBccyYrEkmKaqGGBEHDlGd9ACx4ABxtL5KFGaWyzw/Rqr4HVvAXZbU9lXk
Avt9rBNTVZ/aXrn53ukq0k2GNhxMr6tS+k7R2PpwV8g6hkNUTRqpMsCmAbbvNHOKopUWgFZct3ro
SFguZqR95cgiF7t2tIwDMEiFWCsqsoNtamEHbajUwi9jb4C664vUHN4lgjyDeZVCctFhCWiqjO7t
GqTX3gwmYZP5bpQm9g8dsFtTRZ3Y6lPtEgXbmEOL9Pf/U3dmS3IryXb9IlwDAvMrphwqax5ZL7Aq
FokZgTEwfL1WnpbptiSTSfdRL20kjaeZlYmMcN++fS/crqzTGLrdnGuvU/CthbC0n2HOpHYwHMVd
J8opFW9a7enzhbDNcb/Mkiz6s7AHz0c67Mz+CZf4kF0wjwP97WCVOPcFg5T6tlot/3tt6VrCsV2y
/Mkgn6rnyCAU7LsadzJiVk852dF1hT8d2wZt994XbS1vCQT0eWmmRrKM2tyXipTiWGRNtSCyyu11
E7OP/rwr2AHw+wizgG/Meh9enupVeqquQnbC8jLMS0HAlllt1hzovSMByhIvPSV1P8LccLfSXVAl
WndPCm8yn5XKup04Yo28MBBwfvdQE0O13k8o6N1FAGleOKbLAYBDu/QattimK2JivZyXRfSARHOP
kIKgz6qlCyY6bLocvxn9G8eTyrrLRrcllVorBjtoRzk4t8w0LPUsCcQc6XetJZNPftka24OXkiHw
jTWz2A5Dqqr2pHNl6w/eAN3msUqpxAilSX3ke2te0ja0U69boH0Tb0rsbipx2J8ymVeE3ot8bI0L
aobfrHGzEBepImWAE3g00pSUZnYjyeBLiAPxceVTQzVPGZ94891B7zDCgmzlbTpuvBirSJyiWr2Y
aCn2cAi1oVkPmmwW2t+hgSQAq37Z+wn+SK7SoQZsXBrOHBrOlteMzhdtEa9SQ9FPCUk2l+FCUueU
Eaui+KmTyvfZ6icwW0CU0wZLFRincoAioVFMMHMPrYDwBVzQ6PXi4NUkXK+RJjvjbmmmdgtaj2Xb
2GpTezmRYe9qJj703dcuE8GAbpDTKpYOuqwO+GdcO1rRMOdvWcVlSutG3OTrXpQTIhMrtD+ayelC
NlSVsfOK2u3K4nMQSFePhmm6injDtJeP+tTm8stNq9w6weJxQAmk2rwFhtNb00E3tRUSiUmOcqCB
+SPkc0gFCViokLWt60BP+CrTfi6LHhGnWYynjKjmMvCJRRRBWxrTkz/OGZK7zDUZ9aO32Ojn/rjd
tX7lMGmviNkMi3Fbvwh5VVmM1Nr8NhrHfLJny66PBNsozti6KsWHMGaShnDS5fbN7K2NdpikGKdf
o0MKJc6Vzer4o0UjsWnSRw+imibq7sZzyH46OpZanbd2JBfXDlxXIq3pttZ9pg5RxV+DkfUOoimy
QFJ169QkmPJd40GfV8u8EzaNU6DKfuAMgiMSDN1i+0k/ASw5s13p/fEMTzMOlUne2ytCT+lE2QbV
PZhToRrKHeGu8Uruo31wST40frYZleCONMB0vUu3bPxMpe60J1TbzT0ypmqNU66AeUUpToQm5Alf
9aRJN1/GOssBIElayynjseg98Zlt6wSOoeVHTDYr66iT05FsIqlzTiT6NfsgnCYUzWDYZ/gZ0LeA
pEnSFtS5tyi9gqyesD2owVvK0HM566MB++hCQZ7pOep+55cBXLJhvO9LX0EMMwdRJsqZHOdey7pU
u1l3muKYvOBtCWdtM7uQqahUx2wZaiNI1Uz3Pona6k8EETXWmWrXiAlAz/tghH4xBJY7fCC3qo8u
NY0xKAQmDMgPrHxwt9Z9E9d7lkr644rXaFZEWR1X9tGrOEtLeGm2EuwqpfVa/dQpo5f7DgYjkDIW
AaZoJvqwJK5Cm6uo8XaSV/nnhfp2HJ4FQ+u/J7WM84/LCWBFu9vSbPpbl1a3FZFfxUvFT1sBGtK3
MpYda5uHYestKyH1wXjyC1lUt8LOm/dqJZYRbpTWGaeNasWlg8nJIyXZOu/DWrQ5gNYuM7aTrtBq
75ymMrtEcy0C/ogmdaaDLL0Gqeua8X7YvBLrrsZ+hiRbqdcIcpJbO91CvWGPV7dALH0Oq+bqXxYQ
muy0utKZAgVbxAnWuh/6qLTpy5NtgRYdO0M7L/f2MKZ9PEDX8gmXdEUbSbeXNfSSurHvyHJv9nt4
zwTcdnueD6ehbvbhWBJd5Ye6pvdD3OYaILd295r1vMiKpVDSpeRyhGCfu+TZGVMe6bQfU7yg3GhA
FXzHwnVsAbjZWkmAPsgu32Vlhcy8OB9237xxXL6WRyOz+h+73dz1YO+qreN5rXI32bj+rcOWc8Mk
KmMv5/+iM/wj5P97zWfhhSAbj0hzy0L0u1aX/y58aFOhNq91v/2U71v3XtZe3XNGb5w+hOoSJPds
a649nVSDBBUodx8prsx/Ki2tJ3Y2PTQrMdqk8Q+21f5rDPFfahD+H9wvt8XvgUjBv9P/an/5nxwz
/x91Gv/oav/nTuMwb1/t17/7Y/75D/7VZGgYZOyrCcVDpruKzdeP/F9dBhtn/2GiQV97CdJpDMf6
zzbD+w/rWvLrPJ22h3hx9ZD89zbD+A/DJekV5pBBhwIc57/UZpj2P8um//nMId2C4yXO3cQ4gYHH
06/t9b+JbQNRLq7ISHPXYUSNrRnLshHHYrS+5eJS9mHlOjaTcxDGYIZOapjH65S+gc0ArIWIWg/1
IxvulgpdzmsEMrDL/81cHbtde8dSPVvnTi/+cggQU182IBjT8cISwCnTrfbkW81veCj3NAXloeEI
8g3517Y4adNmzxC2l3MmOpCObNz7sKSXjllbviqwLQV8h/kwSMYtixeyCdYmZUmZWF6U3/+0Mnva
FptZ+mhl4a7Nzxskyr6lsMudkXBLb/nCNhSUtUloeT7fmMK6tVO9DRkAT1EmG0bJJm+A041UBcb0
SqotjQAkK3fY7rRc3OU2lKmBKBJxIfk19uw28sijrdXUhmZW8cU11U1jEf06OP2Z1UlJuPqgkrY/
V1Otw8t2jSS1vftS9KA26CQSYc6omOgusjSNYFzqv64tIXkRdqKNBBjqI6OdcXq1bPdXP2heOLvT
+77tD0NhsaDXmZ/Qoj4zv37wiMOq/XYIWlNSLrbTb6cGQa+Bc4kMUdE9HVjPo6zUNaIlS/nJvb2A
NeZoyyaHa81RL2Y3/LKcLAL1C64cE24v+5Vc7+aOSOWK6lv8cYvteayPMJh+dUW6MJwwZJQvzdHL
ycXFVBqB3coCY3TfpQsMcIDq1a9iPvOJIkKCavBbtzgCEaWb6V55UmTU6L4beLX/S9IvsocIwQMy
S9iSlEyqPcpvL7QbyyZYbt3+evbO/b4aP8QJX/qiX+EerHswf5PG50Y909igaJUKm7VhLu1hcSnK
yJyH29LQD7qgR23q6c1g3hhAnHkBULGxLQhdrCvKAzHVF23xnMNeI03SwRG/7leR29YH0Mrljepe
dDwhAclKgNPaNuAushgTlCaJns1l78bFPKeE8vOlqo2DvPJrusJaXyo44+qlUOPOByGXqClOqiIL
GMzR0d+y9byp8pfd+n2SWyuRNxpjHI1gw3XOprBZhipairoPq2UNDTJUUXdrIlUXM0GJIju+sXqm
V411bP2aJ2z+6qt3YnL1ZE73W3ffYNrMP1Ndw8DywH+XS360N6qx3QXQmO9WG/WT0z1ovh11C4mg
jEhcHkmbMS0r6qSUIpJa86GdQ0l6fFJtkwg2S7xIclCOFKvncuRxXEsoKOOURvOGmR5f6BTYI7S0
ZGKZ+6bIEtClQ6xr1ZAAGnWgO7pu1HWgHIlynsK67I1Tu9UxzUuIKR8kukc1wyoyzBDCwfVRiEiR
+hGUXcs4oOYpzcjiPWyNo5GpB4LWW36MsZ2ONOQUQLZ684SSkWBcEq0DTmcSa8s4L9wpSsXZSEYx
NfdA12J7SWF67QxO/Xa8r8xxCmpZbdEMw4tc0fzDNjQe0U23D4IvjD4pOyz8VhI5XNAwulksdDox
u26fy7Q7ps1tqRgS9gYAFlcXDPKmNjZnHE2dLni9UEtb114idJedoYePw6iCqcuCGZSUpo0NKS98
bEacWoLtDW//4mMj4Xqtn5jSluG8WNuxLuUZJwSO3r03iMkGeWc/1fumLs1uvQydTsq361P5ypKG
mlNpmfMp8POVFtU/65lVnUrrzppwI+6tQT5RdZ3285StYKGmSV3319sbo1hLKnj3vOESCXK/uikU
gDmP89EfjyS85RC7Ju/gzRNlTPFAms+GuISybBkc6CkZ4LAenUujN9eXS4s/c5Aj0/7eUgHXqSoe
qNNbwuzdjeRIvyF1uLlrsQNFKZHjtQZpxK7xWTCGFiPfFjVZJ5Ly2d3xvqtKRcWsiRtoBitt03Jx
9ga6C2+KL40hWF3vbjdj0t3IqCILNpbVrQ6BKVqFCWOawUgEYEgDsqtUhBHroDpYx0Xl0bRQvAeQ
C0GkaXt/dgeTpDG9CiSKFULwmhICCuZnWmPdy/LEfjb8/WkvB/Alk+8l2IqOKTFHwTDS0q40pbHU
esi5vs0xNnJ6ODCxlwVKCkrStNkfOse9vXFpIiO3kQKMxsuv/0qnBS5T6Q/tZJgAX9R6lHYHSaXt
X9d3y6mbaJfY6s0lvZ/hkzZaHiscc8xbbnfe7wPzpl9lPTxXFJHnff4xsYEnmUOIrKnsd88Yw32R
V03fup1rGecZjB9XJW65aveIZN/trLdYxewEjEB3FPtSBK5Rlkdzdra47ghpsEf91Ivti8txJnzy
4eo7+ADLd6jt9a8lnDuS5H/L2f8qPC7JqsN4YIi0C+TovG2kwzf7ugQog49j9ozAc5MRskwloM7Y
k7qYs+Okj697KfLE3bC0aROCpJdiRtCVc+yb6cnN1pJgpGUO/LU0wm1W2SnNxwcN2ko82llHoIcX
VleYbNXQnE5WAbdxJol4y9JTh4U9dLBzgmVwAlgu22GG5noAFRE7ZA1rTX/E3dJGw83ELRt5DVOd
Qd3BIdWvoM4btp8Oe56ei7bEw0KqgW7NLH3tTWQTwZnYNA97dyE4OXP2J1OPjN00cI7CRyyb/QlQ
Ev4xr/0Uy/BhjAJsb/biuP1RV9NlRLdKMya+FcPyeBojaxC3usJi6y53kHmhM/iPYrUvmdY8ri2J
/GUbEWgP0HtWce3oz6IpX9aFI9YnF1iNRtBRXvlc0ShAF2NjLcmeSb6W46ns50eCbTHB1Q+6GFEw
tO1UTsPRBxQbiI4nN5XzabbHl34BS999+It4dDtGVvV82et8iVJnC2l5XonivLP94dUdnF84dP5o
DkeBTP2PVA1RvZLal3UWP71L4ePJ35rZIg7+6ZfVikDGH0tkMJgky1FxoZQkBhzcCvgSG3oW5YEB
y+5Ky6T/jGV7ZSDIP/3WdsFu4K72jWkMxs6KfMAo0bTWVKTKfnIMJFNyzc4VIgXq33LW6yO4T8q3
eUSKWMcbc7+Ybnuvq+3WKzUIQICwg64KSQ0/iNU74zkKAR7g+uhPw9JfzNzQQVONMYM/BmfKjudx
I3r6SrrgS9ilAMlIYu5DRpUYh/r5XvblT7EuLUByF2IJz3rg+/FI9MBdUQ3LlfWYH3yAtq24nS3/
vqY7nrRzZU6vBjJj5KVvJyc3u1tS0mGdktAOn+CW6Ow/cqxes2WE8jDfrA7xu1X721hT81C2owpY
RUuyfqYcdeoupGanBU5P1uuqQASL7dhmO++Ja6VnVhRVylUnqvFE4DlGLlIQL9csg6luVNjV1W9o
pH90qANB1Tb7iTXWp5xZ5jJ+bkZHEvz4W+TLbQPUzBjWj9omlhn8wCKqBz9P33QjfeohjsNqKqOu
wOJCPFsZICNT8JhdF/rqza6sF5wfVVQs+63S3G/PA+IAlTEiDBySGxnzmDAbL39SuZ8UsN/9zJme
1gGWH88zZzMKKD8fydiJO5Z/torTo3ghPHaOMzvb+C41R/5SB5oKjhBQ54mKaI90AL/Kx+XHToV9
KpsxVJ1vcb8Q21spxNpuTk+svYYbNXWo9U7OZG7wgsIEDK61+odamg3mS/loZdbX9RGrtv272ikO
VnMIlkbwJiNZggWfqeS2syaKB0ynv2HbgXcYk1Zg3oPxA7zd9ADQp5Zj83V90FR9HjPxyrNYp4MV
5KA9WsfuA4YpgwYnDItEkKvpzl0nM+AO+jN4810G+91o16OSLK0XmfSj4gkZ/Emf9E8PcTIwpRkJ
ZzfpGGa0Yr8O7Vx+aAVKFqbDarH7ON3JEeK8t90fYuUtvAk+SI9iu3WJpENUOtdyf50glDs57nXG
QByM9vTWbqCdZO1+5yUc+Gr134DM3MtNyVDWVxR1ST8C2gpuTnZwcAOSvfplDvuh6RBy/LX4hHmb
haBxA03s5MITPhr0g/GElfzcdGCjUu0A+WkPsNrxeItKxdvHslsJhR/FDnuwDM3SX5qVvZbbcuRT
utH2fYm8ZXNiYuwN4wF/2++urpmHV7UIdYrhtSg+LR6NEndADKBiD9QMbWkz6T3sKfECPQdnNpj+
b0N9mfV+S5y5G9jzfgtBQOekEB/4MOINwMW3fVf0n3AAfzYzd3jp5V3VzXf2qvRTSkRFoIxDJ3UV
deM8Byudc0zxdXH87c9STc69Oz/YkFlxthpPjT39kYVGMoCZHeY+Mw5+Zf/NvTykXIUk6B6WcaGO
1qpTmzUi8uE+R8COoFlDCZzg7NAyDOFoIjLDvqviut+fXEBVOMy0/L0c00cH8lZsT4jATdmbIdMb
KF17/loNIpoHj8a20cxIDkV/tvtnf3eYebcTVW0XL+WNa1fby2Tt532TfmJAjRsUzIUtLQ6ordVJ
K8kclq3/s+TyraXje4RFSJ+qCT802doLbYJcq9JJFMSQAPjrHmLdLpNrjkte+xDySMDQyV8+FGXa
hDxK+4Wkh+dMeQMlqktFKkVk0uofsDFtCdCnhFgv4/1ULJ1/3q6wurwjgAUyyZ4rqLtdc7fl7Ubh
ZDn3gMneIPUyd2DJ/LoA0caN7b7nI+gJyEesSKZT7HaNF0oE1EjH8xDMfXvU/Nw6l8t2N1Nu3rmT
TEZdF0eYhLZXLQ9X7F2CX2qPamv/VZVgbIstj3vNWyOqcdRSAWexxySa+Xn1lOblPf5bllS1xoQi
hVtR8N2ZpHQ/K1NEW+Us7yuWP/oJE2jb3H7V+UoYFH6fZt0vxHfgz/qYAHKhujjmwZTzORvN+ZC3
lhdYBHFE16iB2Jgnk6OFz3OheOdV4BD650YeHBYVVN++m500b5YyWw+QuN+zSjAJUEX11GV3lVsM
x0wIaEykPfDWLs5NuercfkjjbGBevx7oDZ3Rzl9Gpx3Tev6G/NZf+swyLv982Nvoo4TMsxs63KXA
9eBaCM5aZ1/u0p1VLbOsfw0L1/0iEtnDL5IeAxAzI45vcWXLR5E7oJz/cP1w1kk3rnyUCtF4B/CP
++FqtGIjx7hclZtpYKUDQgAX2lAiZ3Ck7e2+ouoDkeCQbRNDyHuHxaYLU02qLFRr2rjuKbedLNiq
3TlUchXYjcftCW7fDLsKpOKgRSnc3pCErL9OxUhwdv13yH1rWPmbds588ygLONILYBzV8oS7Kx6k
titVbHrYZaEPIeN6r+bQNx8Uj5XPACezTf2IAbMMQcuVieNX743Kn3je4LRuj+A24q3kEXYmcIs9
qyE3UFJBP1smGPuBmSnbLGxzaEQUVmN6B7PZCF1UqYPekKJe/qEjEbEo8xO7ykFZiOzTTk1IJFCv
jnUmv5iuyIPjDP7Zs2bq4ZpNkcnOIxN/QG1OQ1wB7D1NpQJ5MUPTTMeclcxshVtfenELLz2ApTRe
au2eGfDDVuT0APo7X94HDefwMe2mORrIBwiyZs+h313/ex9oi8U3TicS+ZAu3PFrF6/l0J22dPJO
K60J7ttpeZ/S17nGYLULyaFGutN5w+5YFAzETMvcz4DtAmfGd5w2U8G+jvO1mXV6a4/7877Ynx2D
l9Ne/tjdyDaQ3RVAsN1oM1dSyksSSk0HqHkNP86lWWgXnR2SKgNThATFqI4Z1pBWAHyovCO5st+n
jVfWs7DlsQNLE2lasyR+/dhPLiVMt0ca8ONHsHXnNc33ZMpn1I7aRCUyBEcrzPmwk40dVPvyZ6kN
Gkrl5DELgCD6iIMuiaWgwOhfJ4nOCOmIW4oikx/Z5C3Rl8tkRvXsPtTFetWjtoTeiNH56P6U3LGR
Bj3nwGpc4NbjgjeQ8w+eTHfW994JS/CP89LJBx5nJdct1jbbvV3zWh1BWmA+2O9b+9Vltnq34THh
6L/uDvwizisDGlrlsT+P94xUvkt8Ya++MyY7EN9HwsHTkNKU8XY/fuzwfpOOay0EQfRrnu3txQNb
z67ruCW6y/ssZqM45cJBlShSTKV+r0JvMd/KXkG138ebzqYBhJRXDy1Wsl0mft9Qi7MHGGd++dVw
4w5YDsCQ9vxTuhWnwuwTDbtBaGSmmzAY+Ztx7L3oMUy7A/uH8+3iwcdmnlKf7F3Mj2p/tlmBYimM
qPFqFyXlTH+Xe9p4l/KpGMBEyOiuNZqTrKs/m8mrLmJb3ael7JobO5NF0CKxPFklVZHUreqoKAhD
z+q8X8WaPfD0QtRcGoq1LcVwjqpZvpdmpX5IMrmdsaB9WLKVMeRI61SPHuPVzcfaPPPhd2P/XbXz
SRgSmlKq3YHfce/VkJ4qIgFerGyFPJs7bzmb6nHVTUvYclGHNO+/VjqgWw9RKOz6mw03wsVcgLK1
Tom/3szNg3I3QRej5lMPbvr1n9+m0LdC7PptuGS69zbYex1A0vZvc7vx3lbmq52ezskgxJT4WinI
Y6XN8NJ9vfcn20MxrKbPom6PjPbfIV1viJ2MrPpGk08Di2UHEyzXqe6a4uKvzVOh6K3yvVPvWLLw
y8nejqu++FPKdnlOT1uhq5+mvpLUa097cOdsCR2qlcDQ9+XebGszXMGAmoDl5mjjYWZ3UH6Y01yF
oiunF1G33J0efgc0BuvBrj+Wze1+bb7yjhorc/E/v53TPFqm7QtZfD3met4+wCRsHzK3nbjm0TxJ
WJzhJTuzHYxImmcGsMF1wvPumqV+ypTLW++1r0OOd1Mrcv3Sz+uLxRj0CdKmSPD2mHHOaUAV7CY1
E4sDeTbj/dj6J3Pq+C5vBs4Hp3+iTbXiGQTiHcL9OzWjiDGoVSDeduNzU7e2oadvLsaCgCXrNBCa
lcf1YOoXLp4PjnvsTl0x3CJeDresyE+4fKsxFr3IbuDkZjfd9X/U7gSzWejsOrC3E+zmfK5atZ+9
6albNNw2C77jpVQPmjGvCCWFiA1b+yKeOH9N1ZgftsrbGcvK7DHfqjTYl6H5vXZn6V32UaHA8Its
TUGm84v1f/uT//F3JAONX2xj/l2yP946Vt94VYB11KBJN4JXL7Xp1nFT1UOc1Y1MMhyUEXix9sEs
Voq31bFOfS/yux2DZEyU59aut2vT7fdEiCDGm7366qT6rkoJestFa5QsDHWFMB49UN+hMfT5Fy65
497t418K5dPWbc6ndv3qijZbHwvTWw5Gb3VHlgFivxMmHvB2vdp3usdcH64Pjbe+9fWMhAW9Nd4N
x0uMLt9OYJgRdXVRfADvRrZWamMXM9/YkFjco4tyqTB1PLLJ37/J7rXFtvVqDeOFVSQPxa4CDuhN
+9fuOB9V18/P2TLNZzTQPh6BhH6V9aM3zv2noGNL1Co+wYTPXNDT8guoqLWO7q9tx/iguHWSf347
5/pJsrdQp+t019qOePGJRgscvV8vSD3mi1U3eYSn5qHpNT0x1iF7XgxUuqKli5nN8r3WufjcKltp
XBZgeiw7zmwcvWmN1d4xK+cMpEeLsrxc4zFH3jVnnylh1+Y03z7TuXpjK6hI9qbwOLE5EjxvIspn
DxpI1MGoax/63t3uI9dYOrs2MXE1Oy9yQ9zQqpuWiwsaX6mduEQvm1LtsazhQMyGwf4mDR4KSR4u
jOoO3GElTo3iz5L1dzifEk4McZ5WhkLzwL4b0xStoM4icxBHends0+y8YX0HoFyeLHaiotIw9VAJ
2FmOWouDTWgawI4l2dp8vd2nsY7T3APYgEgrQVwBp5jpERSttM36qMytg7ulyQy3Opn60QybH3Yy
ptBQmXfoxg1tisfI3Q6FmrkXZHHSKHgr/GM1tfitWNqH1OtvrtZ/cuTpYy3WSmrLihqnHAlmDytK
+tpEMaINv5Xjfuo9467OWGSqJEbmRuJDZBnvgRqCTV58i0HZzOz8V5KpV+Nfpkyc/WZ+z/acEeFs
sBkMuJVmFNeZb7f2fb1iRFTKABtGxTJo+ZJoqKq1ZWaxQQjhQaFx6TcaRIDI4NoWmxwDYJLP+5MY
vR8kcBV5c4+lBDlSYPQgLvjdFHxR+AMDujVWoSVnvqVDESld5+KTihySojPyusvzXKJ1M60qA0or
OhX9j10NzwDbnHDRxnvohWeHJgoD4KUaGz9osVAHrd5/jIUBkHDc3ozRX5J0GTGfYTpLrCT3xhgW
6/C45HRGKExXpYSqiLuVuUTxlfkZnF12fIPWyG/nmWJ3GIe/dGh//XKG1tgeWTtuTu5qP2SyxRAJ
LjjuyqPRld2l37pYSBoRc/d/6wzT+eA+yno/X+cL2C9514zMRpXOPxkiw0Ouml/L5DCI2rw/7gJw
vOoiuyB4zJ2/M0e0yZYzCdPy/qILosZPXXbCtPXEHOO3tqCRtWK6Z2uTN5AWvRd9j03TfqjNR9Nf
2Ip0/fk43ZkZx/uayfVYNcN73eD+L7gq1ux7kVuUGQNz5XqrQjdHQrP93wt8vzElJsMeWsospYWY
+CsihyjY+NV1fk4vzKydZQSYgxOTclSBkz1qf7pGwazMizqA/srUvHADxzHTYNnmzzzNb1dnxDGQ
/ZizgaKBG3lcfmOptgIH9iKlGOM1wJ8vfJjxauD8cVi/AoEbSoKgIki7iKebXUXYcZ6VqSf6uosQ
SnseWmkVE4L2u2p0bseSjth1gMxzMAaFr8JVxykwjjpGfx1fQxo0S/V7cPPfzVIskc+jPrJcQyQC
nKV5oqvyOJsHjv+r8/gyAoqPRod+xewX54Bosoc4iv7yAZ1nSRmKUMNYUcooNWimbJdXXftXly6D
G52vkMwy3LVwTqecNTI2Fqxr/YN/Go0phJoS2wPy0uQQDjFk6CUVRsQOIxR7HwiYTe4d8aUSC8Fr
7dUD7lKsYQXV0NBVbJb4BcNPgUiNSKK3/CuOoL5QGTjTLKcW2y0vLJcRAFAxOawh8O1Pp3INShMU
YNnfdxso1HRq9HBVgaMZ9rFslqc8z4AbO74B5XPkdBzXP4aTPs/ZHpe1fqWAmL9MOzWOSAwyUvOL
3hYfjt19l0o5CUkdIa6Ye8cl12Q2ibH34PO0lC2Ul4HhIepU9k5jxHl4BYSHuS+eV00e3dL8aSFD
WpjeQhNb8WHDSraaJrUOdwrlqPcp1F1W8skOvYa2UJ0y2/rx4B9zoF7lIWWcxr2jm8rLhMasI0SC
3p2JQsUaCy6Eb79meOPlPxVGWt3Yb5h3XRo1wAMf0t/b6D5YuHVvOs4AZ8Vsh8u7Rmbq7j2xxk6h
JymSIwkvCWI4HwQTlUO5fy6rvDf8a8isQ+9ke/XnIEGXapUIXAuMZItYqGUNy8wtn3U+4X8Ga3ZT
FCVS86a9F8yjLnO2vnhVE7KugnvU0YN9Zrda9poWyn4OssoNPRZWTh3scLCmSNZZm+BHywKtMj4d
od3yB88klBYJbY2f7FsTzyIqxLzep/OSRZJ1Hk0idMi+hlFe4l5dvS3Wm36D2escV+9uanD5qaGs
0NfK0DAr6yh9hoBmP71lBFQMBWFLRr35+FsW7gjBFm1j52Ws7OJnuk7UZ4UrmxRrkJMMN5oi9yLA
nLxYUSqMES4vyHarSDGoZ4LJKnItZctjyumNpBcCdgLNa67PabZ/GNc7LxVP2Onfc9t44HN/2xEX
EXpRq9RyOynBPK4ko6HXMXK31v6yZtma8E27MJJ2IyUUz5g5sjUHjpXxlgPRy7OCwJe/i9nTQ0qd
jGUwH4s+649FSvqENWmRMVVraIrlv7F3JsuxIlu6fiKOgYPTTCH6RqF+S5pg0pZE3zk9T38/8tTg
Hrt2razmNchMy50pKRQB+Fp/e5rM7oQN92PJptpP9CraEHMFGz1yk2basMEWsI2JmQ1cXwxTu3Hy
TOceZrhPD1o1F7t//oa48c6Mu6/M8H5pbo9A/UqkA/IxrY1tPRs2/CsP0Km46QZM/5DmB1kUx1qb
4o3MUsYfHL+hAYNMszt49HRvZZ3YLgrLfGvHPAfxrdG9be2MxLQPAn0SDNCJYrYvaKRzUvRPfTN9
V6otAy8MkeyLeE9WHQW3Vh7TM7e3pjfh3oa+XPZTlFOczjGKNEqmm7kCY8fBfeja8FOPiTKakgot
7vhl4FDqDDvZoy6KggwhbDgbQYRbdlPTcq8nzT7R53ZbRPb7YvTAqG72Am6FXORH5JHJFVr94LV5
dcm2AC2szP28JK+mcegTvqEzza/OMN2o1kYJZGQ/nbNwrrjoKNLQIWKy4LoZ4RrsvBmD0LrkoTsc
vWg4a1F5KIrifnZ3ecyDhjdXO4yABKm1glwI+xvXuhsbdWhj9yLK6QkhgB5Ehrlpi/EWqon8BOjR
yoq+AaNoKV6QAhjqs3eX1yR1243SLTDBxuyDLiU7ZwJLW1MA3ONswcxTG+13ojYDOT60eHePdRE9
eCE15rJC1PAtmfX82im/2O/v2XNAwPISYow8qkz34FhpfI+hPZWRvgxZcQsXjnkxM0tROKLvMWkE
uUPAjYHhjFn5bXTLW9MW94h2vzKTlvna6zkyBoy7MVDcEPWPdgdLZ7ljfxy6zxbD4Maucslon+wT
U1FoH688SdXLbboUnDbUQQssVBBa1s6suo1hZCTOTPN9MqhTVWaLH47uT1iPr2YYvrWSWU3xxhv5
i220L5VJNnvljeZmyFGULIFRMqNYnv23UqTf2LP9leVBVSBTtrOKt9bMXvQk/xq0pzlExJS15dGe
4ag6brGUiRTcDpgiMfD5UmO9ce3y14yKzcSRvy8ifHFFVn9o3MOXWaaHoXV3C100r3RfhL4edQx6
KZx5LcPHwra7jVjanV04WxFXS2AbE+5elT96rJ6IrLBJI8L0a1kRJjM9yxx8XBvH8Q7L2HzMkTEe
uklr75XBE7kuO7q1q+a+bpLxV9puELd28XcZeQPysNOfLEMrd8wB8QXZnDzbQ93teiNvnljjLd8i
benLgan558stYd2ljTW9z8WKahCVf5+WCyaiIbOPntuXd8UA1ghei1FXt36Qkwy/84Fk++Y3dcfI
j5q4eDVcI9oWwowIvOm0I7EQNuLMLLwfqTkPWEKcd0U4iFpfcFGpbeGFA5apxoEqd+MnNMjTbjSS
5WyZY3kRMZPFWA7uk9uhVGx5KP6NqPn+58unUn8ocbO94YEMA8a4/H7kUz0sDN2T48RH2r1ehGkT
veSSOZj01xqTArdwTDts5ePe6n2pkIstun1GOP/ARhCzkZZzYLccDYOG7KJpOW0gZ0f80ruwHL4S
4T7XRn5rpdk95ANxaVrOBc0wjR1BRzNqCR71AxEIs9rJeqbxnCoCKTT8J1H62wGacXrosDZ0aDV0
DWyYkWebcuTWqlwswNF95iHbi8xTPeGviwoNd7A0ehgSO6Aqa9caife2JOKbS3fqySYyw2sMUrmh
1Z6nzQGUON5WfYu6kpwPwC/K2Tp3EzrmXymztYIcF2nJJFhr13mtZhlVy7WQ/2brYdgXELGiyq+S
lJSq6bDXdKhwhIofmS+qQ1x2v8jO4A7E8IJWEk38PDxpChljl3K2eiGzzsDTZrKYg0niW9HdICyi
9L5mqU7HB2NkwCF8iV+/ak72bNxSE8UB2vjFQnQXm+igaHl/d7mBuBZY+2LT/DtUDjXuys9d5zXp
dW/rcLl3BcoFhGP5czwulHr3ZLHo5cnL4nHbZiD8jACvtk6agF3IbOsM7wxW9NSZ8jq4eo21QjzM
ixWg6dm4a49vu066BW2Cm7C0nm0kRp6GRQoOdA9sieRiShGOgvfiXEIamegKX4fSgJsStKJtoW06
e9cvRM/NZEnlXd7e1bZ7NiJiiXv6RtIVyYaV28qwMblPSsfPl4cYPcnFq2u17Wx2bsd9q91J3BJC
BdYeFL/tEuLeF9PcOprbk3hDUrcReX/KaezWS6vFZhdtRCdfZ7brfeL8LgMEZeV6fyYe2QXN4L7K
hyfcXd0xq8KT6F2xieqqRj4njq5pJceM8OS1bVwbLy2NC5bh2gdPY3jpiulhPXDaXPVfhcP1YEnK
5XkntkR4atax7oytU6p9ZLIFlvMan5MsmCVHhrnIqraTYo9uj24uCPdv85PZYdEuEHPBFDUjuQGm
D2CEBVI4oOw8d7FLSgTIxmBsy7bmLAAr5vHgIPZzEfkurEqTSL4qUYVICWXuwww8GDljPp3YOuxo
zMFY36JS48Ad8mqjpuJAEz2ruLFDXqD8JnkjN+RuVffY3nhPKQj73cT2JZGKai10KhuKFSqkltn0
NMLOB6k5gXswTNRhc0NflfvDNIzoKeXdYgwvIJzIPkubrCLdvVhW/2PD0gZNln1nSDMLb4mhINjf
zZh9KJHoqhEi3lzbempnOYLImxfDBiuWf8uxJ4xtQW2aL83es+5Vmz1W0odmbhCojkxG44uxZDdz
FhcrmZ48tVxkOVy7tmDocSzkhiHmScO56hE4Ri/KD/q8rqLNn82KfnpWVi1Y3UyR28rAlhb2n95j
4m/OESD9WCclBig/M0AKp/BPyEoMzUxULEOe2OaV8xzr2k/chj+EcD1BxR4aL9dYzJPn2KOz2i5I
2xJw+cxLOq9jvIQmj5ikAkEiTuSSlGSTxF74IipxQK97TLM7dx7+JEh8cFhZ8mAnNzuNX3gj8jPA
4OyPk/enotSN720Q6F9HRFI5BNMV2nTQJnW1I0E0K88Vqo+gV4edXmXfak4/wMFeE+qoor46ZEIg
KlL3amTBzYv+q3UZUIo0fVhdQHyejenbbnFGNezr5oWYdOdZLWm3Jd/GMyZ8LzRpBs5sT4dk7p7s
iWdertQv2u8vzQFmHZA42Zyp84LpkKf43xAH8GFIvCyouwhP3PQlBArsWUfx1y8w9ZpMP03owsBb
6CMkRQmLmejbbc9nFOhdfHKFyDeZaV6zGSVrYU0ETJIg4cJM7oHZHhfWjyEEDakcaW6khxJh5MoB
KgcLAieH1K9R/jn1yR6tRwTH07Yc2X5sHAcIq5t9Pzn1PeHLm7F4m1PMh6PQPgXYNne/r23EjLzC
tNy/VefcGzICu7QDt8AFnlD5QrCy5dd6BIjhXAFoXV49gHwd35cQA6kdfdV9f7Yy9dyisVD2+DF2
YUp8S/5r14JFkuVDS4Yn4FbO2nkKZK7wJVfLVZb1DTltmcKITZ3ecHXxeKBvpvRHbznNo/FZWzyC
mtFagtj4sLr2ueT3agzvmRkEetFmSCr0S8X4zIGLjxW/HxIjkbSBQ/KCP6f4NSULlGNvRmgYQCAA
S099xxNyhKbRtmPOQBKL/rDMfC5zflkm87mppy8876VfL5i48/Ai0XrsygjgxMaj0GNRQeKEpiWv
vzWLgqM5Wiri6hBFsd8VsrqZZv3iLJweKsz3RPgIvzF/VVlXfobr2c8yHt2FGd3q0IUfH+bXuFVP
C6HCTJ79xVADszKOGELVnkK00PtWOW9eHh3bDqbNqcd7U6JVXt/Wz7ozzY3tkYSvasEBEd1Fo3yl
vlj5ePLInQztB4wRDAVle1XeU2EReDnnjUDCmO2ijJ5YmWVopEy5MdzlO6r4vMUa6pKJT0/j27ho
E/nP0frI+U2nGiU/gHlG5kVNThV4crIx+vKG+zSIY/s7cYqXXPAbtMs4bDWYkGRtT05HkLJ0ucaa
ajfkuQEdLeJKpBgsKRPWkpivDZkip7j5Ia8aRcZU/vFKD4q7G1n+uuFWRzr5FKNNNVNcbeu6x5yr
WLjGWXI3MI4NWcR71tYsyzrJcXjsSAUrJJ4OnhYiBIhCj3Zu6yFo3JmzMzWKbSbkRR/K2zAv2EZF
9rGJuO28If3Gba62C7WuW1IRr/Fk7pKhANUc0q3Ghk+wJ9AmP0qGdxJgDU89IIzT9udQFs+zfQ0L
jpQl9/A5iut6ougO8iElnxqC6+qqMTedkwlUMGYZDFZxG6vpx9Pro6zzl9wZnkYYV7JEfgD9ISWR
zHbmvrSktq27+gWhC5pqLHtgnp4bt9/4fXYiweabESPqJTzwxaCf6maVItnkBEzRtBnIO20UyoBO
sk7qKXhWWQyMzGEX1MggavqeNpZRjb6wYJ+lfV8sVOaWGUSCka1Xttx4w2Q9ZvyCw/Ko+/nBNBtw
zHK+9G5FMGLY3zulfolkPQZNGR+TZNWOOfq2MOa3fiw2Wo5cCznSHfEwl5akAYSP7JMt8l+HcS1I
Ocr8cEbISHfLDoMH52Ykwt2/X3JffMaqrHbLAuQ2IYAVRmdxQ46ZbxXtH2rFDkPJrJE3OC+AKGOB
QGec2iiIzC9Zgx8aQ3zBCAkI3UIKc+/2kXUtk4ynT5+8qAFp6/PSaD+d1nIbe8kZKjze4nBT275O
UKj0TRxMa26AHeu71OE5MjWxgcOTbSA7j7Lckes1BV3t3K1S6FyC2jFDAYZq0PX4LLeLDkQIsFX5
oe4enKEJNx5yogAcreGQj+9QKZjHWBL2q1saYmhCDSvj0e5TZlxD8pPz9E/X6ZtuMU7gHx+x7oHG
oZ8PlOOCtNfYUeuuAh2oHlqDw3SMwZ8zc/iGLp6hIipUM9zPpYz+iLa6uPW7vjJfxLuRUbgfhvgb
UVyxa53U8LuJeQtdwl1u5kc4mEO18MqLLMGMUr+33nSJjPZtmoz0NBT1JazSQ+IWMDUdF2LOL5/E
4HtSucMGwRwOFAW4Olqsm/kxl021DY3kIwyJ84u8Hi5Ocut77YSeRF/IG1iO1DLuM9E+uUu/y233
L0cAi5SrOYHqJERm8sqmk/jSi69L5m5ESYDG0tZfrUGrlQIpjY7sEtHZcvoXK3Gutum8ugviDDk/
hdy8AEZHu9VvCUYuc4kei1Vp2RqTvZmtPOjbFpYgk5t46kG0De1z/R5Nx7DW6Ol+4CktM++qhdlH
k6A91EzvJ/MeMHVfM2D/szV0A/mtbGvWPh6r58lZbiGWD/otCF2SwWREd4WlftNZNcEaWyLJFmWS
V69Cj+90+BHHFnpAhFwM4FUjGB7BSGzogFLX/UZYz1Ovsm0WjvDb+Vebs3JGeIP8AkvFDBEadAPG
90RPhd9O+Y7AM8AM6jtYSCWhTg6r1MDlKKPv9fb0pm5XaQXiRVs8IJ3iSFXdw+wBDZF7OGwjpE3a
MHxKh2mvpI4FuL06e5H2iMW9R5YUTuwH0YtsGOoNlxejemyLUibRGWIpWD/1QtowEc6lanBDtZpO
HaA7XRuhv8x4pij/48X1w3QKtWLVXJK7gGwwK71TmnNLLwrLnoJDS6BbeLZxC4+efUoj1PSq+BZ0
kmyTUlzIkII7yXFpN1ZMDLV91QbSDKuco3Vy5QZ67rs080f+N7ZPgk4bYzUnTdpzUY3nyHt3FM/B
/dTnf+02vCVj8dzYRAJMTAAN4sO8CUHxzTSADoUMWhDKaZqN07Di6Int4lsfMgKjNY7hojpqtZw3
k2sFAzZ+35gntc1jcjCRXBghb6ULLbgJY1SR02JqhInxwclBYMXjuxmyF35aJk/SnLdOOxws1CBQ
hVmykTkZvYAaQVpr3JSKs0lLGeQJG7DZLTSsC7FWB0S+/x2hHxF0xtHOCatA5EUYzIByMNLRne32
3r5d5JM2dD8ytVDvK0Tx5lKYpwQF7LjAP5o804lDAV51yxXP6LNTbOuHQTjoARRO/qy4Sqn9kvwF
JoYXwuhghcMwH8+gMmDLaDCp6439rqgqxle7OuqSQdizzcBaohy5BeyoBaw0A25FGWDzqLu7dTK1
Lfk3rE22+XneSdxZ/TLqJ0QrUb9s805Yfj/3O6OF8q+akgPGDpI+MzcqnGHE+dlV5xFhEJGgE7n3
yJ4XMHRPsdMuP1VobJVpP3uIKs+rxsEopBVoxVIfK332xfRdcjNsPfjADXzEVrfst16D9hrdZ3gZ
BXpGZ6Sp2ImzljiD6UL0IJzMEv3WMcdDqLPMIivk2jecI1D2e5tdidWr7riJx6b5WfPMDkt/zby0
vmeW34gWvoCf5/ids+6Q04g60vvRHE4LWd5FS7hCrbNF+ia8m6GYxlPtWbS873aLpqwMYvVBdqBx
jLLl3cDoSQzPlvfi0gL8+bkTv9CXaQYEuhUBWqVdSq/ZYayca+Sa155ydhGi7yKGZwl6z8DsZ6N8
7IA1Jled49QjncypvuniAmXAzJaO9ct6CHQaQKmoivvE4xXSaYYAA9PIFseo2kI7aJ3xIvT6Gmrl
RjM6A6aJZdrt4wUCIDuQOCm2oRd+xUvbI2EsP/4J6frfjIH/pofDJPb1/x8xgMMq+lTJf4QMrF/x
74wB4f7LxrdP9p0jDSF0Ihf/K8dMEDBAzL8raSaQpjTIPvuvHDPL+hfSYdsiOU+QFCxMXP/tGplG
cYfxL8BR3fYEXbvuGgrwP8kx41X9XymxDt/J03XTsaRHhvUaZ/mf6QLFiDJdDL3kFMCbrnuPWWJ2
vut0/01oJrq2/+dHmfxGrmnqlmTWI+P3P39UM8uZasNxDGBwfVPbETLyHSU4TwzPQplV/02K6bef
wzbADPEzolQqsnQIUsooN53X3GsqXdOy4MVjTMpGgdYd3D2eFBN5cuxYJmdFBJFWh4TL3GYbUqlK
1+xAHXJC2Y922wBSF96Nwnaczg7IwWggRckgJW0ArTQsT4RCQm+CjGW05gFZmn+m6mEJ9cJXlft3
SdCjTx1SKJ2gF/1h7uS51pD0tHN3tE3g84IG3AQNYjO41q7OUZqkbvLc2uZfc5gMWE5i0MuKBb7W
7AOowKEVuekXNeUKIrTZWfAelyvnSUE4OVvRfGzM8a1shn3Ckw/pjjxnDTNHl0/HrrYPVZ+917r8
zUIUEl6oKOPqdo0M30qXQ1qSHI1sP1oYkbRjyZnEAwnWNZ0fq7b+hJ05jdq5dXmghQiwSNdMIDez
l8Q5gzJ+j/XdsIxfFGsAPOt5BX2PNquKN3NedP/+iknN13w0Xov1RSkTYzrU9kdc7dBbGcDKFuG1
qvCFrm54vY52ZH6ODkjyal3RUgv8KP+ocyAU+5pR/LJPcqhHoyp+PKttyHnT77sB4dCUDJxH09tY
VNE+SpZ3FSMAr/LqL9aVV+i1DTwMWg6VOIG0Gx3Bh7kn4R+5ioNaF/gjgh7KNKRV9pqXNvoNDGEw
1QauNvLCbOwksVeh/9DCPwoSHPUHoXZ9h5m/qFZ/DOIlmY2beX7RvO5NYYGF+SAQACB53InASur0
VKu5JGoAhN1axl8DXmdhhNhm9uD3KbJSNOkbk04jv9e6L6U81IiQkFCqI3pJxc9UW2GM/LFZWn4+
z9qWvkwfNYzFMOvsvXZ5aWhb8DutJshyubMTm5Q9VHF63DR+0jsJ6VimQodTn9JVLhOSPbCZk5Ow
YcFSlX3jeGn9e6tANxPzr6IdK+bKlxpma4MRk0HXKS98ihgjcgf6U97wC7LWlchzZ23SfQD846pS
95lqs9aG0CjfBi96aflwWPOPmi7OOYEExZTvZWyQqE6fNBIz/ddR7p3RtL/SaZ+mpKGQAFseyQAR
EjhO+qbGW4nPgoSA+GTxh8ICwq+t6onUtG8wTfCLEs0lgTqBKGTIJbGvxZgGYYmupNJqfwCyQcWH
9FfLHpq+ubUzu3Cod9+ia+/KoTlPTZ5cC+ZPEpVyP5WmBn6TFIjeCBNAmu5R6r3XsJAH+LNp6CMb
wy1P4/gou2FH1G9QUnEQDKBkPGnGT0XE6KZT9XxEkp9gdqlfkBn/GswOuZcVB73SeJPSuCRRJfwR
ZAT65oiRJGJFnJMnbEjXCOfGCIjoaxPUXsjk7hXGZjTaL3cwXqo0CYDf1B736QPPvIdqqI+mpZ+x
tBUirfyFUDC/isNDbZu3Udp7Y3lC9fnhgTH7Zrs8jGN+P/T7XnkIzmjeqsd9UxM3GGkTEUsEivmC
tY1nWxogyNlHkbVvsViEBRtBa6PfHkvvr00HU9Djaw8wWz0Zo4OOMMXp2sxcpekKwgOE1wXUZm4o
cFPYX/JMegvQoD53Gj7mVeYWlmSNgDqZGzzzV924IvPVfGxQgNEkIZJacu3DfOuSHpWGHxKxc5LL
+3TY2/H0wFb/x+rNS20NL/i9N6Lu9qMxb2sv2uoDcJE+7KBXWsc9qgUNUBdtRtPGdtjfw+N8JuC6
uWftZiK7kMW/y0bfTpLlXbd3uj59NV3JBFagEJ3SM5jOgUigP02cbABGSObnGY6P1Yx6H9cSUQuS
CEoZeXrgOBPmcCpnPPK4yG4g+LmB9eDZz6OX8p64IL+DAy8dnJ1pg3WhoPdjJz9pqflVagCreNdj
T8Obj7SAofA6q/LWVgbhhuGpLbZdZO4HI7rKHAFHmFxCbsrMXJ7p8dpXVQgCgsSoQo1O47T+d3Lh
1TID6qltMMR8AwhRc9No36zqUDyFfcNDi5nzTtPTwwyworemRDhl3BGqiXWjVt9icE9x5uGd+NTn
/BzXgXDHg5lNt74EkBAlNgNZfnZdezBxJATzVN/ZYcneCximefdtVb/bSrw22vTY4I8Xw/Inqusj
5xDlX+8DLSxQTBwk9R5MALT1j7jDOISS0GFl75M/IkGPJtvxe1wIDyGRx3bEizLdrcFLd5ZjN6bX
JNMeYQVuZW18GUb/kMcvk2LJ8vqb8iS9B+5D7KlTF/MX5j+9yO8xLV3bFRXL48hPhX4iRuKbDXOz
NOWVEqBHtdyJJr9rLe8xL+0twQVYNZb7Bl9sTSlGLXeJk5ztXyyKJ2mnnU+i+zvevKdB3KVOs8sq
NGRO1b2JBUv2mvhN+hilLOc4afeLPvlK1nuLMtTaiT4bR34KqfOx61vHnPZt1xxmxHAtunTVes+l
aMBhKAeV1vjau8NeW8Qn2YiX1O0+3JgHybQYr+XyVpUCIXz5Y07GRS9gUxoY/k49ylXBkSbzW6Es
bFCoEN2Ypo80e0H58NyNB08Zj2ZP4kKsPY9W/eA6d5UZPUej9+WmeOpYwzI/yx8AIjdFQ4BHCQyj
AR3opfHAcbnP8WVFlnMhF+KvLOGZ7Mr7Mhrv8k1i1ENsarZv6eYhTXeJtnx0Qr/aZEwvjICcmyl6
yvkjdOdvNKcXXWo/dmbiDszSTehaD4IhCC0uvSkZ6qVitnBM58hSnZekRHKXtEAmUXqMa+jKktjA
PN5V7XNV62jRdbizSRDLUtvXEnGvh7Xb0uoHlC/7mXZLn31+AxT3EhXRe4iB05+88pwb9W7KylPT
2OTetFfHjW9tLDe9bv9ReNejjwEKWvHxDXP45DnROWlhMkjYlHr9hjWNMqbpfcz6S6LI+mbee7O6
fu+s44gp7qrEPdjTmtG9tHsyJM+Zt059qj+rLHtwzZeoGV/a0d1SKYRot5MbvDUfXOYRd5z+xygq
vGGFWGOaRmRvG86wIK/dqyWcd8Ip0JKNh9QwzpY+HCF6XiuFJ10oc0t7CKl9NIj1/ePUU5IgEa4l
yUl6FmEc0cma3U1hjvu0xuZT+2W279iCI+FeI+J6qdPmVHETphP3URCaoxWfFp56YU03FBm70UUe
FrWn9fYsbewTBX2/00w2+nBzBGFVhn7wQCdVbr8UJEWpKLwjqPLd0aP9WGt/w5icCvLB7hHz71eC
ev2LAPo3F8WsZ8zXmRoow8bwFaWbVpMPcTtf6yW7kta4JaxgrveCN1PI5VRm9FJNkADCvB9JKdMj
YzehUcjm7L63xq01rc054tlw6MPQsEu6uAeAbUuMCpFOLoUxPmjnBWPEYvxdwEHQlkw0UyVivqsi
ANZ9Qz9DmJvvEKKH0KkeXFw7Vkxl3WJu3A+LWIncm++UKbbVUr32Nb9+OJxGiKUca0/S2nvdlDc1
8dU5nhmBhJxUNjEWx0QU21pcZKefsIRul5plA7Z8dLamnm3TCC8A1QaejLeELp4UD0CCeMBjr21G
gTqSKV2Fl7UvxZy60/pPYc83qJ9NvYwQmGKX9QWxC+o0VPq1wMEwz+YxdcGsFWwkL05x/fay25eI
8nuAQ60F4+HPCeEhkGUzFfmpSIx7t5JnZaJq4lNwmRi0jPCLghMVdQK5ZKwd3sGxVvTwmSD/nQuq
QSFWUAmMySnFB3m1G835QEjyXRjbmGqTh0nLd7Q/BgLlhV1jPMM9aWf75jVpo9NgdVe7cV5zTbvn
ktw1TCYRdVVGXe9HqU6eUBtXooEerI07Jd88ng4ePktva5BBZsfpZf0ubd5+zGP0yyUlEPPkTX9o
cYUOpnOISZSGyN7lYHl5BKvtevWXQ9xpY+WYwexrzrinmk8gMoGpZDnqS/gIyujXdbxlzCOmebiN
8XgedRWsuKXiTRdcXW1JrpbV7KwuuaMH2OhmLqRiawKplcyb688kOXTAkeVsvTHaDq3NI5IFrI0o
MZm4XBLvoc2XfQxlQh3yLhuXPcIvMug6stSKXbnKI5lCLcwSVvXQ1N1Bwy02oeDJy+SiFAHDVXjs
wm9nqo7SjM9lMzLs+hXvoYmXw73v+PrQrMgG6zcxjt55Gnd959C8wH24bsGVS9ps/ho709nrdYoA
5ws4waZK8t3Y1kcQJ/b06dIxb7EbXp3I2GAseKUOA/y0PuqTdeuFfRXevDEIQC1zVKm22lqji958
OmumAKeF0ABZxIa0Vzpthlq852S4EKgetM1uLQCNO49ps71WHiebJoKcWG2NGz9Oii2hRAHVyDjj
tKNMXq1Vwzi9dZ7YGd176XBfgPQDBYbOFknPucc4bWVVoDvaPembAfHy+56INWLML+v17PTFVucV
YpjdtlV0MKtknyYeCl65KfPAVdGO+CHfxJhOowXc4Hz1JvdYCLXDbcehsosG1BPheM0ieolq55FC
3yuqhWMHxymUs9fluIt754abiEz1TZNkR6wLD2WJuTJPQlBoogqk2jYkL7sUHAxGdSwrfMR5ti/R
oBi5eQQw2oWRsw9782iTjMUqsWl7gYvZ5jqSvjVMsGPQbVxb6/PMYMUl0gfDiEHWg9qF6iutaxS2
7SnDm7u+EaA1O5ETpa4XKHDcXenhmxn1/E9dGdd5+bCH4lTG8YGQJdy/SNqc+TBxBs9xy3PS2ZuZ
vq9HdKwEnFPG8Zibr3ms79dnYWMlZ2V0OKFBNWUYJFZyBUl5MOvljZgAVuH2HGbdS9h5JdIK54UI
LexS7p1otcdOE3trTUbI3W3VppfOZVAUljkc49xju8CgNs/1wS7VGRL7oy69x7AmtxkgB5C7+lHe
HAaSaAEk5d/WqIK+bp5R1xAWVwh4inmdaMOSHMfUo1Zr+PjnvzkGbtuZpOygGnU4JqQMHVrFBR3x
wInQjBnJ4DSGITB3/0iS3/zVBx1pv7WAv8hd/ACYnVlgTYrjpwIzcqK0R7LCX1F+8C5M7Hyt9whA
80tcgWaUl6RaXQmuS77w4nRUg0HWz4nRYN2Bnd9Lb3ktYQwDMkDwOSbt1mE9SSW0SBRrZ3P1rRQe
qF3ToTvKZr7PNAw30ie3o0XmiKOr8mCPw173TDTyutr1sGpYkp4MYmItbf3hS8giOWNkxqjyA+cg
2Q5xQfQWMecat2bQtP/wrY9RzJOpNX7xpPws4HQIpDQ0vtXEseKYx0YjH1vboDt5TQy+NilzwUGK
mt2NhihQ4wBWUpIeag/GHfVO+8oWA88SmC7inAo4Z8LEbHKr5vwmi+68fqbo4DnLzPwnFnz+dI3i
28l/qpRgRLGAGeV28Yt6fKdifpNF8UZBdx7VMP02ZDgN2WrQ0PCowCT06/Mi4Yd7L/2g3ZgBU9/i
7aX+1dvCtLw5zYK/gbIwLIrmqxWHvHj2t9H88OYB9QGvxsp+eo8OO1oP8eSVuKLmcrVT7iu9++yI
1MPMWxLyUYTPkSVI1uYZH/VDoJsdV6OR3BXZ/2HvPHYkR9os+y7/etggaaSRXPTGtQrhHjo3RKg0
amHUfPo+rB+YQaMxi9nPorJQmVkR4e4k7RP3nntvClwvY2orrAefRdjccM/bzArUdytnvdNmfiuS
B0nBtFIdqqWad7sx2oNppt+A45FqJDHOAQT/oyThbBr4WfTkx6zaAMh5abhO2Jbb2KxGOoRqWaJ7
vDimhKuhx7Ridq+EVzCnQD2/s2Y6MpfN/NYYop2ckGO7w7vGFgvMnnhBu5rU+hpCYKFhw5RSJwor
sCM2pE3rtVcX1954mVIjQFqTvmrDLU5GfVdyB4HsmJgsLHKCNBxtxPvyHRoX5vs8qM9AB4CPwn1g
9xeHvIIqd/1V6FVno6v3Y6u//Hj+Fg2ffqDr/aCU2CZ7S0fIXVmTtchsV7CZrKXCeC7lo6NkfTaJ
8oozYZ21RNyUtsVmCoNqJ6b47zRXG9F6VyOnxmkC5+h4AfcChLpQdWA3/AEzfZn81DFtM+6slzzs
ecnjsoJRyZbR8NfkGn/8ZudD/FtDkOvW/vKWmoVxi6PZZkpHad/ylrXUSRtob1FMmIPXaihrCscF
BsYatT39Lwz5tTQjYLK7pvZurct/Z+ZiF+n43wdV2NTugL4imsBZWhOGIztgLF+/S7vyTtYD/OmQ
EmqAsJEV3HCVAVxJJJypvkvkQUEhVTNXyw11/OejbUI200jm4ZHR19R19WtUxW9lIwkqw3ZlVbwN
baI+Ypx/R6GRYfdmGp4bmD4S/PZKjowqVTKcALN8m+nRy6lzRoANJNC2+9yGK8jN9Cvg3W0xbrwj
xfbuc5tZPk/m0UbEpKN2bTbZXdYi/6v8U59p1vh54rEAGxFuwogorHo/T5ylym9zzG42SEUTHAuG
ZaqmaxQ5f9iCY3T107PgPlZwATdphiB5+S5dyxOhxBqO6O+Q1tW9MfAzOhRYa9FNqKOKOxlUlyoS
lA21brbh3zBBYGo6Vr9pyuQJAp6NAhEJBZbEhyyXxaH+bpGQrrvaOucZpUTMF0tcHn0D64ZiOUoC
7fWoHDpcEoX+Uw18uia4xZWtuLigrXN5lBF04JaR41zwYGk9iKi9LPa5zywza7tD32ffSvOEstIe
5ch4RnR9AsSeIWchNCXKfzuz+g0dyDJGx3o7ZV/LgnaeHEJAI79ctyX7/9gpDmWriQRdpoI4ARlz
cJC1dEVjl+6HwH8wU8jtXpOJvduKazkTPYC5+1YuaxPkaHqY6mWh6Wzw4krICcuV2pSnpAvuob7p
nSjG38j3COUyzUMX9DyyBBy0KWMe1iY9h78EI0uI6D8PD+nHl6l2f7HmczYt2Rh1m+ydvn/qM58n
HrePM5uAMtK7Vg0PXunf3BSfOSwJRqaSX0hyu/J5pLs59iTVrnqlt6fuKPjswwlhzcTS9d4ujlMw
4ZVqbYuMVwSyzPaPumFKh5nHi8TOhMm1HlLvF38PtdqEKVOPHg3M+LWsveaKcakkz+GgXQS+8MwK
MKOS/BSHyewCBFOc8+BkNfbNeIX61PkI+uEZxsT7IPxw16iJ4pV4HuD9z+B+q00f9fEpRylAPWc0
TDOazzQk+i/Rz9aSew2IiQJEjnd+PX+3Nod3KIvfptJIKicsVg4XCrtjJhKT9zbn7H9g/yW7yqNk
KRl/eU6ODtLw30old4nlHruBh/RymTjj9ODa0qFt40K2oYeu0Tkh3qqi+85In+XkYZc3yZgP7BGQ
qY63eOL2KrUfAOWYB2iut9n4IiJLbC1nDAAJO4QmuugGCQQptySR1CzOevxxFkq3GQ/d0D2DyNEX
PyrfnDZ19nq23g2BbzACRrE2ZwWqpO/eMx9li9SlvFe6+QrtEdcMK9NDZ3jXFmUiepMK2XPsvTlK
PA0D01W26/EejCAhCyLPt5jJvQ1aNozyGNV2KXF7DEe2bg6SMxqohKtJQOFAaXwNBjzKDYu5TbyM
RSvLvu/suLtafV4RZccYgKRpzEUWE5EAZI6Bp6jWebdWM8sSxJ4/WdTBURfpXdllMA968Vjkz94M
00JlhiauOtjgFOUwk55z0ua368XdRQCzRZqFBjyOUE6qKEWyAq58NvJdPYTAu/uOnqfB39R3A5Rj
5kCEE10dwt7bsXE2ykPNabvduHG64Tkw5HCgHvvM0+nOiVkSkJ/H0qeGwEVn9jouwpmo1f3BMttb
NNEmGz38xmjEnsNBVkHxjHZcO2C31XBNALeQAwMRt/Xcb18sEM45pmeQB90zbQKNDGW5Htfl2Dvr
NMcnXcMtTI2x383SkQdzUI+26zzI2nkfUyw3SRBFIDrE81BgkxgoljRGOOZXoYcw6lBBlTv3Dosz
2ZYnHgNNMl+qjBwSW4S7rLN2yGJm2NozHxGt2JC9tD2zsQl0Ff6qiJZ8avei/UxmCyBZxyrRMeZd
GPf380jAlQoDf20S+mRkI/sQCBmvOthFTCC9DKR1WjmHseHAsF3jbLxGjHvW6qUcRby5KSDKm46a
A6ljYaxteoUyxGXfq3K5E7bKHj+og6ah/oPd4nGqegq5KgIRMBqkUrUvbjAsySsvfjla29Qw30Sj
+zXdI0+hFMjliBVKdM4+bFAVZsZIzAXTVLjQn5bNZihC47p3vM/QxSPfBag446h9RwNjbyGyn3Cm
oDee/HqxThIICsAcVnq+M+tOr2F174JU0zHCiMaTCMPPVmmJSgSQFO8Yu2yK0pk56qA5OmMjPVFg
1uvJ5lnECByFr2mhk6ZSMLF7RyOIUXKIqrAP115hI/oha3AVIp/bmcb4Hs4VElCjDVdOl9xhYrqV
pQA4a9UfZiTFmbAZXPUFV69RqXDn05jNqQ7ukuYCu2a+MDhdpc5C3e9QAVrdTypFus6rBKIYlyAX
kz5gkf10eWfBS6b4mR258t38s09aH+jeeMfREx2q/NgJQCGWBJbF40MQG9hvR1NFmyFpnHUT28fK
nMuz4TOe9Er2fxNCp0la7UF643vlJkyGFfcOdgX2BIplVEU1UDFGNZN6C6IHQWnwi5iIIzYlCbCt
v1SfzTsfoxh3kHHEWgfTVlItyf6MrHQ6NGZ7zuzmyualPI75XytpP9hOp8uHQRxqYT9VnaWwe9P6
BG35NQV3emBjMxJ+vK3r5NFK+u6ijmnjR6d4ERjFlK6jiqFHMA5s8Q3sQsN9a4GrE4p4GnRn7rAE
12vVJelFan/db/MqLe40vd0WDjTaOFIiqHs2UUqtYBcxMQ7RTddOwqCOKiHK2+tYJV/FnOIixtzK
JFtAv0/Jpp3FcAphFqlRIuYWzNu9gb+gSjtgO12QSIsVceVm8xvJAiEyBtR6OQTI2nPWQx/v2Yfe
jLoYt4GdyZ2RHlBU84RBhrudplFsktpkR4mAr3DUCRQl2AAna3e8cJSUdDZ2FCI5rLxzh1TS4+Tb
8qinCmpwEFa1SVBNsQkFguNwTm7KEw+BN8VITAHeiSE4ujW2m4ih85CO2TokECuuMK/GDveCj2IQ
0UG1CTOcEigvTua46Mtt3MGm+oaGb2LGGBFbl68co3Jr+/vRrH0GEli2vORtaq3gGAP2eK3N4c1W
IFIEoV9gLNJmpwY8R3k7zTtp5x99lxsE3fBQ99N6E/BMxDDL47Iva0Y3pEQzH7uD3XEGMs8Ogvha
Xrm5lWZ64QZ0SegJ732fPV1jEEdeZRqzvklbmdnefEABcSGLim/neyQn+KretNJ/rguJFb33WJVH
7UMo8+FQK9gbOXlAXqzHc5OQT2bVGEM9dogsFC5WtEtIbbsAH2LUXjHr11WMWjTZgng1N4NX3IP/
KrYFM1YnMV/sBjNP3NJimIuVsY70iwF5b+8xLKhHRNasWHj//AjwQ8dXS2uOLFT+aP8Jow+AgGg/
l6dxxi+aajYazJOaXZZgWcpw029b00V9RGCCNrRauWxyyDVhPDs17rypFvjyQkPwdc1aycF+USZg
+KSyqHFgzYScFdzny5wr3EQeWSd0z5gKCudca3vf5wUwdwZ0m3B8ZK02bZU3HJd4i9Boj8lYK8CZ
6GX9ljQo3VLygXv5cK3xMXPVM9NIBEUNhuw8tCN8lRiWB5RCejHaUcLdoVu/Bgq+CPnIycW2yRVo
6pm1JNTGhcm/VMdlYoLAayMfrkLQ7YbSZ5/ayiWiofqTGiGy5Sj5CpklF8WMpNWwf7AScJYXAf0X
FTtNV9DQ9IzlJrVLlzHFBIOR8WrsDHduUL4EDZYsS/X36MKx45biyQVAYKVqp5a+twzZW5iz6REl
eUeI3XjrA3SP0guZHLFOdXajC5Zd4bE1sxSTbHGRsnmmaBY7FygObEF7vofLx49kpm8ZeQhjZlcX
LA8YUyXiI5Sem6rqfmMFkztPxs8eqVHvWPUO4MlG5YZH0BwSIMFDMWD/tTGDON4W0033fbUVjfsd
CTASc7CnMocE53nNuEO9i0jGKtqll/mACw7YrdJsXJdcWW2M1ADqJpBQ4f2q25UkqD5AtbWpx4gV
ft9jnaRDyLAsMf6dnmziWZGdIDXrcbKHVg4ZOUb96w78P0VZ4JPBeBSoFA0VVXteLiY6Gu31BPmX
d1o9evq8MLZy0w0eVEeZlfbBrukd3JN+8u10cC2CCW9qnj53hKpsJ8ME9p7BM8MzL1YQvpkk++65
cEhh7IOzWQgSMAwcIh2ygbXj+/cj6Jc+wVdrKvdYZ95PmRBkpgu2OlBx9Z5I4u8aB3GPcnXt8W7y
+GTCVNrIiEDj8k4Eel8FDE0MvkfkRSDEW2zVPE5ZQIUhQvfgXS1hIrbXX5PYr09m1v5i0cq2sHKb
TdtOYD2D+25ubspfdNn9sfE6QMXW9GZ22VYj96akw2Uh5XCW7gRwKKdS9LNHx/DCjeDhUw+L8x9a
po+dY2eRABwg7EDDyy2WQ+e0HX7cyHqZh2jP3CHE3UJiYC/L3yaI+iNQQHmypomZ+TYQfb3t9WJX
VeKa5ehjXcbRlIACqLzDQ6CheJrnAGNkm2yJMfs72AG8u/q7GZN3rDtba1G28PQqQrPc+RnQ2GRS
+oAG8BAZatjp4hUwH9vLjljFwjnOAbsxKEx3hkl+EGt6B6kUNfOQsw/Iwn1fG9ZaGrm/nRzAErPJ
diKAHKPHyyAnHvULYc1oCekUPKvXYjJuVd1uySpnz+uDvhgnyAMTu0UWx4wSI/FnzJN+41TqNesj
nDN4q4Y8/fXiQm2yidiTuFQvoo1tsOgJcUy+fLLrX5SXxYmH56EZ6gPJCremAgIzRWGxZSqKF9lJ
trmHZIimcJPxfAbnUDjbjEUXuX3dFiX3i+vIR2FliPI0BzLS7mORt/BgVN7vdWu+tD4Rpx7efXKx
ti7bUOn97ZKI1hnMMUL56Gi2wGCSrCNjBtuGy3ZMSLZKWqLD8qn4wAE7jF4Ulu85ukYZkmhLZ6jA
6yhhhOqtRncumShvHJ/jiE1bv9Pqg4SMD5MyEOeyc5F4IZf3Wu6mut0l9ifzwWmrgSxjJdTWeUqC
92pAko/nVvNd9UcP/F2ECORsOeitdM0WltFHSn+6l3GHAycYieOOu3XBibeygDitY+H+ZWH6KF2W
VWj9jFWK706kR4Yg27qt1u4Y3wH0YQRkLer/GA6L18AaanFKz0wulhkGibJg6VlSpIe5RHXiekgX
mJavU3JwzM53105XPBIOt62l/RMoLqmmc9n3VFfmv/HKsk2xEzWNh/ERZlmDxjBJcWeOzxINIO3q
g8UoTij/NVHxg4vNWHIg2uUHlKYQ8nv1ZEi48BhEGkpu6MN4IrDkw04fHSYAqtwBdr3xRAK9YJd7
N+6Pgi+C1YBxx7zV5sRpQO81e/de4FIhUnEKk37WJJgg7Bpx6GvAWChIzrZFWgO+uqWYDGYec128
s3qDLe3EhCE5TWZ9bwbhuEM/1a8Gn916BFKT7zb13neuMXQTKkSXQB2p2m8X2y4qCND4lAWE8t45
Ld5AMwC3a1gcgzZHogiqjl4LMd+/AeAO2ycCZyOSHNdeyLfkSt2aBp4b0lbfAbrujHq6QfThwDaq
km0D4bcNH0vcjAKVIPIOVgz7fxtpwbevQ0rDldDtGz1RRTbnM1mxiOJUiq2iouuvFONZeGAqsD5J
iGbslvTnaeo4wVXdkMKpbxn+Mg+s83ZME4F2F/0YoVRoX0v/4MDCdEYr2MwGXkrfCL/Yugvw7LO1
qxpzR/oNfXX8nRuuQ/iRd2NGcaHvYNQJ4yIdijceVwe0YH8pNGvKQnkPJ4eVVbsdez52M2IHXGzr
Bp+AH+JX9EnLUIiogsGhx6tI5Wiz/TgCL+p82LyYi1Lm4Cj5BjHzgEd1yKV1bms6JkGu5BZQisuq
I9v3GU5TMTB1TMAiDwWuN5OHAtql1RQwbWLIQRRK9kKh+ZQG3p+oQUDlJfU7qWUTHlOyrUC1zm1E
JFPBER5SX/U1ZbMghMVf7H49Sbydg4JINX26spIQDxDxEPn4YrbGd8LSBdJHw3vcZQeFDRhpLq+y
phVsp+LKdAgcbEUMgYfmWf1oyfylah2DqJz4o3GZ+kwzty7N4n5cbD/QHh+bzPK2XonNKkiMVxe9
JSCMnqUpOTrQkB9KKV6rbqIUu2L/4DEaYmvRQ4lBiIlA14q/7Ry84y7cTCYJdliS4XwASggEqUbG
gLrPnAUZXBJz5YChRVbdxa40J2OYIi1Oih9nQpCIVufZadTZDjdDI4ieSMmjGQR8ChJzgb0x62X6
YKyiBWEYOdfemayNl06fEtMlAqO13afbStd3he9BhGrndztFaTfCTnGl/xkZ1EbhbB1DaJGCAV8u
vbs0G39c687IIKIHf8jNe9EkSKOr+5kydp4Mid7QMUUo0tHPJVxC4ETevJ5xI30Trrh2ztd18EUW
8m7KQd1DdyeVpx3YQf0lcg51QBV+TANLhwhddpfcbF2yD7IsZztAz6yRqSosvgC8zXsfAQhM32Ql
SDAJDetiw02kevAvtITtyq6tt3Qo36vefB9MH/Nf++VW7tUHkVpJaoxp+c2KznbWsNBcRDzs189h
jerMrrg7/AqAxcxgmNuY09aEl2QK/eNL64g97xoiS42qGAvV8jMABDpPRXaCzoqsK2l2TsxSG7NW
rygBfCZ3bY1uQ1uYsjtW6og/SG82Ow49esK8LN7YNsGAmM5uAlCGccWBNpWKEoyjiUkMo1GNgEU+
+v28xCmm955hkyNTHENHfQsfnY76kR3OhC5Kn/MmIaOB3Vceiy9vqpFDmup1MAm1a5zpPh7Ht4Iw
4XXjMuOZAvvo2H20aSwBFeJRLgKbtOdF1blNb1/bT9B6Nk1vYbOT2JRE/KaN+h14l1wdORC/CJ1x
1njyo1VYuxtV9B/2EE3rQLDoMGa/5CDCfq/j12Jwz/XQ43KKPZwSDVGLFA0R5JUisFfuTO6ZS4gG
LzOKYeXngqaERtiq2g8tp2/gKp/ERZBrRy6IOR+bqXssGnG06+Gz6Kgfm2YGMgOz3zyHLZpR9q8o
WfrwT6vYFtbNGWAJKnQ+YD9Ggm58p35MbQ/xmy6g+rI+XIpinHg3cuTflaLiS026+aF2j5AOn1tT
3vmLAxA8IcPFDON+mF2iQB3jrLzlM3ZkupLABLwbQfdJ7gZP01WHe2lV34bT3BzEHCMD8mi4Mpl9
K3uWfXIcQdh8WlP94Lj+Rfv2iyyGB6LDvhgQ1VjYXOE91RaIX6vf44HlemxucwK3vmkIRxjgYucW
5P+i/yvD/qi8EWUBYSpLz/w0Icc2LAC22qOILOQ7a9N7NJhXLwZKExj3MfzMofFhZCgXARNSUVnL
T8JRUNYq9qwBp5KFa9sNySK+454h32T5wwRvAtstWocD5dErIlawhQVP+n/glI3KtnGrDnMW/86G
80fH8tLHf7vCuu8tsZABuaTJ+/ow0mRPWBVLXg5M1tP3tdsiG0+OsaZqbAb2mM34WYk03/7zkoch
2cx0+10TH3OgN9iWjRdo1oey/2s4E3SWdpcX5r414etRzM1djPy/xLoQV9lTPu/s2fuMaUv4pBVT
89hZLxuCjLB0ag0uRssne0yQGUXwt53kXzDYdzYULlpIRI9jGxxEFWH2h8nNkUP7mxR8WfEHQS2y
ZZ4bPm7C1dKSTXBsVugSmIeEvF+O/ZdVFnMAMzmVnEbkanMRIRUBIYDQn/HPp0+A0Sry2x8oJecw
tu4hUWPLpmup2KdPvXPEa30LPE4IoFxYXpYRZDCWtz7bW2IHWvSPm6itpzsmZtH8K1oHnTR8xSbO
3yZQEY1jsWsA3lF7DJXnJcJuzDgpoSQlOYtbXzD9Kie9qozxi80ICU6oKgdGBXQj9B2OCp6zWB5x
+LOmqh6CwHqe7Oor1il3K0MOs1V/Qyd5yH3no2UPtMKxRX4sFhGMOzyE3LuoU49CPTVk1IY6Jsqs
wPZbdEaI76Z4EGEKMaWuGHCScGYZ/bbqYDZIu75BbYJxbHFFUmShVE8QS2IKNUDD4vWn+fZl9jcE
CUHgSAAF7M6OY/wd89SveH0P3RiNm6YBOpt1yV8nHhA5vA51+lMhys2d5KkL5m/WcrvBhDaaS4IU
+SAqThMSZXZBYdIxz0jPUW9tS5DQa/tgWO8eY1zfmvdVro8+uDInINhujpBsmmTjpgyxU7JZDV2+
Bbm+U/ihZSbbFWoxekLCFBCHLaFO7UMCDG7T4KlbeSN3kjA9xIjpvpeacIllX1/4bN7jtzDyXuiV
roIvmzkeQhwveibhdA7bzbIjciUR6NH83EfitVXzwZpfBjTRyO/vfD+/5ZqakmDf37YfX/Gz4J/C
vozSz7sOxkPkA4mp1QW/iARrMD8rd13l89l3xz+dB7FNNgyMUYni/G63delBgTAjaPN0cShmcSpX
DUq9zGXQ4FCXFXF2RkNrMT8xAv8nYGNLbGXFtcOKHFD8uoKpsyHFKMU06dx5ghzLUjXpbnCcezKY
6b5JnrfK9hmUU8XtNr8EtvsZ+e6WBJVFlwbGqJNDRURNcY9J28MOFlJaeutuLhEPAbNlxgGShiHQ
uvCan64hVw3j/CFqxldfL88c5JqrNspeCDA6AuFc7lRcLtJIL0Y0boWqL3kb7QRYYfpP0Blh4nEN
FsmP7xTPcZ1sWrbDpNoDbQuAfZVNRN04vzbNB/zYc1F2AAPSN7zUaMTK8o+TAwZgH701UvcRT9l7
oR6EGf8ytkns5rvxxs+i8C4UUZdGOEyVUWfndXoRfXif1qmx0jJ8cUcwG7oDa+FzvgeeXEOxnWDd
zA8Mpk8eg4dV2WdPlMMkm4Uo7unOV8ROAk9s37Mu7Dn6GapUBni/6MOD/LshauO563hHxjDX4GPD
ctsFOyEjhCHBcMqZD7V62I8cTmgsrrXi7GpBgqxpw7FZNuOL04LsRICy8+zmNZKIBFz2SbzLJYMd
2lFramym1/FRzv3P8uORlPMydaCIK+AYExla8VK4dR2lB7oiLYCJg42rdrr+gwqpPDs2h5BusbeY
Jvcvg3nU7bNx9PNj6bE8RjwQ7qSVrVWNvUEtLiUj6+9zE+2Yk/XhiZhS75iw8uylKM4q80hBG33m
KXJ8UT7ad19gB2Bk6+/MLrH2bvpSjB0Oig4udCexhkTpfS9AlhtiHZk+97fu0IOMD7YxOusyBh7h
3xSOPoBF0Q0681fvMT6VzQJhoa9i8bmply4tcGB1crOujI80blG9KrZpTqQ/DZ0+asb9ieyuqGnd
MBl3qKuCrXlCbxQdyV6gu48Gb22mvMOihjw6BQO2e6Nxt8rxR9BNsthSPgCezLfDEH6NS5YK0yOD
VBsIEVZrzluPHaJP6vQygA64bfjZK6pHsxrOCW9u0PtAl6LwEhBOic4DuHsJx6wKHe6AAgImfsdl
HsZRUSU3FEwPqY2arcEIterIEtjMg9uD3vWugtDclZAjOQjkSAKfsIrwDJBmAnIIjJA1KEMCxiSY
BxDCEIrqFh1zXCHXTuq+y5IXRBPur2tP7CLLsfd5kV8kfzSi1qHQaf9GwntY/plJO1rNAasGVZrk
ly/p3bQRxaIZ0fYl84IU3Z5/41y5oyehQyVvGgk1yodR/sksikPHhwbdEy4N5mYn2wFkrloKGxu7
hWhOIpj3CZFZxODuUGuhJrZ5xteVPOpkumf7cxoa8x008Spy+wuKWbNLf6aKbXNXRfmmzRUKIjpv
eqVNyi59zK2RKCw+BXckpQ28G9169Z2HGFZs9QW37Ufl9omW6lsyMs+q5DnvEx/ECwIZ5b5X47k0
2KmX1nzpUu+SRAt3Kbsu3xad9lfZ0rrl7QMmM9RRDdEoOZ/PwObDrf31kvo+d4SuJcR6lZPzrQom
VVX2VcYndHjZ2tGUauQ8vbewrZeqWdt/l+g4L66/A8VGLWHvi150+Rk1+eExBGVWZdeKAfahTV48
hz3rwgGP3Z71HSAu20R/ZYsUh1zcPhhM1/EldNDzwnkND1Er8yVhAquq6TlKSJusO0IugbiVPhMY
C9dgHWE8rduWjaG9sMMeaxR3jVV+cQuvoyw7BoN5x/r0QZEnYDTVk50vVZZGL9+NpPoxUSoJJ636
a0jiLUAi/zbgB+F47TfChpur/fq+UuXfoRwuHdiRAck9UHZGbF62m8lfQUA1/cFg8cUmctt21ivV
0c6YnaeAgYBuGR9UHK25hXuqe1/+rW19z919aErmhnOIUrsD3R3OXH9A0FaTaN6HKoDazyJ1town
xbYVyTfRj43TrBRWwLXpxFxGfr5ha3UrvHxEja83OSNhaDbLa9D6zjXpd0v93njogqasewAx+ur4
PIrcmMVRFX9TeWK2zRy8cjqjVMmHFWUHDKDMvdGhfNW5vNklhx+lHchHX20UAYytih7M3D8l1B8l
xz0Bwe7B8xPkcyZPUh0QHjijNl3e56AbgYB3uLGHJr+EkX0Tk3WBufmMYudFYFk1LH3f1ZowipFG
IkyuyyvqZb/LB2Ag0fzd2fM+dF+SooKdaXw1iXxC9X8sc+Ou769ONx173/hopu/a1A+t4bw3Ptt2
t3YeS8j6vo1ak0H/ksGAjClAg92FH06QLaUEHvMQ1nTWpTfJI5PZR/8naYL91Km7TKLHQ52/mpjV
TBail0a0m1rSE6mOw8Qv5V1sVsRQy70IPz0PV0E5XVx2gv5yTUdG8Tbq/BC0ESlZ8tGycIMnDVlU
wakPSKeinQgpo6TZPLBvAfCZodxj7+ON9+zVLXxwacMkM7L088BOqWV430blo5Ixp2fMCbu06jGk
y60jKbZnfJURdVNeGxdrRJdS9szMESk85PzT1ID9apjphc+GNaXPJNPOfqxa65TNyVvf1HtpuPgk
Y/MxHhAhsdmibwcn41MABOjhObaJribI6Z0n2nFMb3MzsOdOPgbUOw4fdV87THhc/GVXH3kkYqFn
mwju0X2oeiTbnj+CVzIGFA/QVLxCEv5Vghfk2RdzjQx2xvNfBAebjfKqYt2581E44gD/i+vqyyzY
O9da55vpK0ZUslZx/22iMsowoAcZIyxig21ozDCpI3MT2/VbztiycwXTTXiu24T5LDHdWOPZszPv
cjljXkfLgiyrlmCHhimjMADqpjaIQ7c+V9PJKQq8VdgWCpu6Os4iY+WbuNeF+E1o0EOe01uG3/M6
QPPVpQqPSbpxDMddQ90HolU1lAWEZUQCe8GAK6IQxXXu0+VxAgMJpuKkSIOLSm2sE3WC98gGsyPW
Rkq9Tx98I1enuORJA1QDoSObT098hWnEoF4YB7NNSVVZmoBIsP0lDWlH0/VSBtbhXwuN5P9TW56n
6vc///VdkrKlp9uvIukX6gpxTGwmf/7zX5YNzuT/jm056s/6f/z1fzNbHJgtVhCYnvACy+Wq5Qv9
G9oi/P+gTREs50xpubZwILMU+K0hswgPngtYRFNYwoPzYor/DW2xg//gr0vwJxh7AmkGzv8LtEVQ
Gv13bouQVJOu79vC8yzTEgs6pvr+vLEFbHjd/ysjzWkQrC02ZQvfnsP2sWdNbsyeezf7nUtPkQH0
I6mGbGnHGO90Qzs4EgArwT0+VyXLtsbyzx4YyIeeeNGdKRJBUIftPnL/7rOMMQis9nA7mNSlOAeK
I3FYHspUs74FBWMy4OLOD/P7qUqzX6IheOKF/YtufYmaxGv3iRuyP6UXeMDVJtd51zlP7VSiq56I
AlPde8vN1/WMShtLRhCZHmJhWScVmhCVqRvnOA1hPPoYPFu81YEV5fde3O+tWLA7wtPICDKzrm4j
qB5Cgc+bncHOAvP/Ao3kk2yd5KfPu7vZMt23TIdnEjUwYfrgIoBCqJtlREgGHMbQYD4clKYgpZpy
erFSfJs83fRW11p89s0xjQP3jwEvfUNozotU5E43qZtd3Y52jMfNubOdfO/3Cv6g3+fXevlDqX+s
CO16qjvnZMvSPEyCgFiFHY4eRX6Ufa72DspAUYTWKeKyAkCXeisv1+JYNYW85EgXisWoOhjC2iLG
HraFxpFYlbK6x5tQ3dcCUZPl7kgBqx+jGedYmEq17guLPFLV3VTZtgeu3fb0f35JIrs99VbansgT
g4Mc+adw4kc/SMNrToUMTAQCabbhCOQ/67k5ZVX9QdoF25nE76+G0xN1ofpgX+SDdfILMCLxPFwJ
sUELgPvwaC/y239+LwwpLqO6PZHTJe4NP9kGkzVesRI8lRFHADOiZOPyZW41NIhdFpCpgf8z2P8X
UWe21biyZdEv0hgK9XoF9x3G2Bh40QASpJAU6vuvrylu3aoXTkJySCzbit2sNdeQpglAjb6DvdxS
aunyRYQ1MqSmmpAMNUxjfOuAMqjbaENdLn0FlIdYKkV04sQ+OY9rrrIKTn8fjCRBruswepcx8hyk
dc219DD968O3N4j6OpQ0GQ6Vq0jtVdSbxrPt29XNI8bRH2vnKbIKHME5wSK92/lHTL0lIvQ4WIWD
6x3H2HV3Y1KsMkWn5YXh/34Iamx640iZKlMC6joljx0TmG1tlMbJBpKRFffKaoyDUbspStQAcVzd
tvtRqhduI9raZK8MAXxAJhwMpBrMOpepMDg6UxCZHpFFnK+shAkJPEYu68XSdUpmbgiPVSshjYtR
h8SGMK4jtSQ09lBxAqRK89qsBJ1U1SRxhowMDGvJXI4iqS7KdemxGHQsyhMmvN3C0e62Ty4FihB+
0ISkFdwlmU7+HudpvQJscxhy19rjqoz3iDOA1kT+IgbkfSDa1dxXfdWtLNIZX0ISUYn7+e6cOLiA
ecNH07LTACFEBCr0ncfMCwH8pf5zyDCF9tlgOMpkRbBUj7G6slcOJPlSOGghQL1E8Bk9XHq1EYMZ
kSreS8iWTvpNotOsvmiqA1ASwIZDt+5LKDZuOSKW6Sp1TOVTFFT+GRj6dtZMb7w5Kawf9JUhzH96
RQCzirPFYFbqBSk+VxLXaE4qoSUx8GRsnSHAEae4K/7+WA3ebMBoEhJ1Oytll/1/fyVzjMp/n4d+
wb62guL7f1/6+3oyf/r3tf/8sJGx/KPXkoPsoFwkP40P8CG7hT0xW4SmWuwqY8h3Yenk//kT09Q4
fagN61UY7mx+1kFUzN/XuQSmP/jTc8cL+LGvU+LAw7bcwRcpd9HI9Jx9wH8///tr4uX5ojt/8e9v
/j5oiimErhGmoLr3gMnT8v//7u9b2+nd7HKkz+M0Mt60tBfiHlsUVRrAoDQNrzil/BcCcNJCp1My
Qqw9Q3j1as4M26SA5dKGMNdVsR71EOLG/Olk/06+bx9FGR7VxWsH90X2RnQlZv0YCiuCJsln8KFJ
vzGAoSiepQJkr6Y3wcIuoq2dixmB3osv2D67lKTt/WhTpyUjIm/haZcQji6CHzhZUaw2Kioq6CLB
k6Y709psJ++kV8WTC60d0bO2Jj8bnnPHYJrglMdwrF91uA8ojdof9N08rVnC9CWiDZ+DQ+isdvYA
O95DzF5XrNwZWGHGHfL8xmDWIXON4f+2SNAn1m5hPmhooas8uk2ddVWxduubctnWfrpwa+1c4ZSi
EADz1y4ZXQPKQVLo4lB8IARYS94CfAv8mCxno+4fyZwbQZEsbE8/Majgm8KUvUF5oVZe9xoaIQm5
2kgQoabdawJQiFlR+cUb/JY4xCAI52qP1qmZvGsLdHVI6Jwsx2XuObJptXaOwZYxBRhTDN2FvSOb
pAuJ0SciglmUodl3SMn2bP1tiMXRQAHmyqdWr0+M2jmT32iXOlAR+hOgEtwY7nOo0y5EaKXqYlcP
ONndbFV67j71nDepkf5oBt2PMxcspOE5XW4uoJn9M2PGj36hzrqOupN3X3O1SU4A679uY/tDdGwB
jUr+NDx4BjINc0qCJ14cxjQF4a0ZJMpEtYRQ2MSTaJswQ4XgZJcUJVKQf9WSySk/Bszdb2OktyLm
iWoCtHTSISRCwGYsyU4AXHfo6gDZaIyUyWkvZr6zFGaMvGJYUm7tSlxTTa1TtHUTE9cUs/ywjy1Y
lRbPi8G8ja3N3Sq95w5MrY5UDvLHZtD7Sw54Lkx2CFI+A2PiUM67s7KuE6jRh1Ybr85kfodlcdWn
dum2uNZ7DYFH95pm1mtgGadeOb8IrChpLjVL8Ubvd5ioGNv1A5a0EBBvlDv/cBxG+rDs+vzFDgsQ
61U6HWpw72lfPUkJWoylJIQh76sV/ftkjheX72rqbDUxz2l6+dQN0bGvE4Yzy8BO2CtM5wn9phz1
DSLKr17WZ8dkVMHSthg+gt7duXqlVgHhwWEdXtwQ2YNt8U3OtGlS9YaveR23JFu3+j53GkKYa5yP
JrRpSAK/CDZWTscxkM5GMCa0b7AVuK8I6iBYaawqWKtLHUuP8Z5xBUkuuUt9uGsdQ4SBzeYAJu3B
NNKjbfpP5HGJrty0LKWnfniEgX1D50p9yCwlt7IfPCsoZ9VvJ7Q3o7Qs1t88Y0xqEhJP4k65D2Gg
3mXu3pNwY5mnQCvBewWcTCYGHQCfatYR1Y9ZVt76vt7AZPgI/Bm+Fg4K5Yhzhqf0qnrndUD1bBLj
OjnYlwFJwm62nuBVMAcEtPiAEYDBfvFc4aBjWR9tcJLuGpMN4uyt5haP2qWYIwgYJOcBQU91Fgo2
mwh7OOSHB9Sf/YtRF09tOu48PfrOXR5dLN/HEESwfTO07DZG7UBIgbwQb8UraV4EaQY7Wx6qTCKG
J6l8x3UmcMqkByL1rH7qUNmD5a7g7tp5eZsS482IjffO9dfkrvzmhAyTW13h4ii/eptXvD6NS4vM
q0c/Av6ma/AE3OQDWr67qif/gMfrAiyD4Z5FqYZEcrChjmU1qNyYyZzFRqjnA5Rr9Y06cCWrnMk2
b3SqanaV/kVFDF8tG8ji2CbHwS4vRhm+2VbF0CDmX0zGaVYVcW1QVOAkxohft4hVZmO4RGGTZQKn
bnQbkU07DbdO2CNkTf7FGkB9y7PpoNf5neaA25pkZQ6hcZWrmskVa22tSBjjq11goBFtaczmcgAG
vLbsWJ8t6IpeqnvY+DwzRsoMG5HyNBKc6pGU4Uj2ukSiz4X7v9gPjsM8gEgsRqCF1+GIt4iIo+xk
SPAjmUzhWijvkwYfhpFDhaonzN71yn/TJVdgzFF5hgUvNgPHh2zP5FKHrGrp1vxa/BgewTU163N+
VqmCW5GgZ3OhaGk+B0TCdZcEF6WZ+Gw64nkiw3jCbbvJMiN5bJhlt+b4g2trPWTeaSIRORwzFMBN
chmbEFdr9wx/5McfQQ7hUH2I55PIxJvURtVD0l6txnk3p+GGiBans28tG0+gkAx/VYEMxmrLk4yG
nwIp9IPqgmvOms+39M8wrcsHXcp7LLeyi99aj+CTyfjpYgNQRLvw5JzO5rAUF/bNiYg8jOyZeRSw
Qiq++4gqrsri/eSF66ApT35if1dV/OPozrl8i0JU4gNArohaE2Ev5gkL2e0AcYNc0ka+1RHHuFW9
uw6kYG70UPGhV+akKvISQM8F6OZj2nD0v06yhcJLoe7+6EJ8eEH5l6PDPqRHAoQE0+oxqAguA7pK
JqlupN+kiF88Yia1KkXq5t2TOP6HJvZiac2/adWQSOKLclt0aKFszKrY4fEGR1W8MIzOxjG/CBoG
33VT49zODjYbEO4rG7ctL+nEfrAdh39R7z8WJq4Bs+6YUOqfifzm/aEWqUp/vBT5RcBwHkkUJ1vr
Os9s7C5GnH1pesSGPBvFHEPH5OUhnQsW3oPj6JzYBYKU6j/SAKJ+OYGPLO3fsmjOOoShqfIXRGy8
oPT5qTAtsBsrvsLkOaNHppvg3UbneytMYzVF8afHr5SOxvcwlc9h88k/CMI/Pfa9c8T5vi2K8Bsy
wDVL4JyJZ6aCEjXYGILI4GTRmA4zfGF5FWn3ep4zKM4LR83jzjh5o59iwfcb+Mar2UFGiYz91Gto
YLnUmG4OSdw8N2m0GeGIGm10JZv+WMjkYAXWstQ9tEj20Z1fziWzCnlqQ/Pk9zWzunrD2Tio7ZCj
wtKsgy2YBEfGASfD2Rlv04BJd/6BZo7EyazsmyU+LKtc225MTibx48TyGHSpY86WuNuolhMgGuZp
9aCvu56BKabJztIwMnX4aIYMRWHJ2t/1r43Wr4gIOCv9zRfDrzK8r1yvjuMgDzlHzUPceidPo1lx
1Nrk/hGSs83k550zDgUUyxxSPYpD5hRH3Sk2NVtfBIEpwi3fx6zLOH608pWdaAdjsp7cTvyQvj37
KoBGRMpFiwPZdQrLfazijTtF92ZQ57TQmMmP43NOIjgy/mJJKOJzU1XXTFRPmd/3D53rUPyZ+sWe
hreqLtuHVjWXMVnIzntOk2s544AYEvyAvmAW7elIvJzxZWpYpIBhYTcxerO70f4amvSWI8thGfvc
mYqc0yp+53wp+JZl33QNBDFz3XpjsinycGn3RbltCB1ZSqbqDxOxhe2tq6xrkP/1gbAJdoBymwPx
59gzDBnea4RWawgMxz6J+2U1AQeYSvVPw46DBb4Y2f6FZbKiqo4wxcSIN0Jge12XU0ahwFhGozqS
vVWsRru9i8h4s6ImeoDRAa3yYJgA7VS6yhLjYzKcFL9VzNNt5WpjeeqoW/Ebs8nqDTuouXCHjxhO
8MquzAPx0rP5vf6KRoxgROrF43gy5wRRIp3gDGjTE1OAR7sRJ8sOsnVsOU+AEzHfu9Ql3ciqyA/8
8SoydW56Lz6q2ZVq2u1rWRrFK0EGaC2dW5so8SHRWNeaUx7mAUqC5Mclznup4XdYjBm2WiRfhMJV
DBeEyTnJAPSkTAKaUN92j0hJdGhHhCSyhUApkMK2cjgeUTZhmCzL6DNPvpk3YnYxB7KsUrpWs9de
CwfWUglqsIsqpvNopJFHf8Q4kRhgxquWv6OryhysO2JNQoO3iSV5z9u6dOt1gOljz/DiylFMesFK
kCyG+uEoZJqeMbs/VDEzMy2UDPdligCtIxkw6oZVWCXjKs3MZ7SBTZILgEZY29j8jAbBL+WzQ7Qr
akNUiub8UG3q/X4OHSB1Rj6KIMDThF1Kr8on1tfDsnHzD1EQHC5x605Znq7kIGNym9BeeaUWYqVJ
PrWA7Yf1T9QMtaRtVtsa/V0RZy0gyHxpkKsoa2IE8Cn1S2fkYkpl0eBM5H0PXbHI6Zt6fPorozav
VSuMA8wVDPyhy1ZvsHe2/Wpo5Nq1vr2Udnip0qzaCOkdMMTE5zHOBUNiiqI+HoudVbrLkb4SgxZc
ULutt/VbmjKchdLy0yG/ZHRGrRiIU5MVCb3ZcAi05NII8nhE6uwKY347pLi8ajbLy5ZWnCCScKCO
T851XfwOJbpopBT2KlE1zAaC1HXhfzNEYtAU1/+SuMweYzqCNMd4yJv5g0gYmAPw+eF8eNRufXrU
bAdTYlxNYBWDX5rFcR7BXHwLuVTrBOHaEfKnEOrX8rlwrdr5FZDV8dPAZ7fS4tpmUyjv5B56D5ip
MROqaSlFZexYTHWrziDX2ie3m5oJdF8sQeQJzJIVQtqS0Tg6yHkXmvnY0SK2zg0ouMg6W2wDDkw1
uHEVfoblp13jxq2ffNEdxnmh1fv9W++BEVE122LKGD9T/0KrIMFkKn7Jztyyg+UoG00ce/lwISWA
l546mZy7R6MNfmRaopitEpy99rbI6/rZJ4gmE/677iHywOfFLafOn8ckKlZuUZ4VsYxsbs+Sq7pz
rLhdtq549wr64juucOyuBgmtiNTwMlePNsJmooGbMx6QcNWMBHIIZbkPuRF8WgY1SyNBx9km8izg
5wTHYH5zw/6GCXGtxiy558a4J6+hfKimAUpZ6S+j0iWqOeQJDMvvMpQs9KMp3Jka2msBQYfYOhKW
0mlBIkxFINBLSMlwLKc1To9LnI4/GGoLXZAgPKBBF0YNdy/oLiGxfesuh5AQaQyqbV99CjAO9An6
tALLumoTwWrd9Xoyhu0MLTladJJcnrPRZ959MOsGzjiltK9XO7eP3h0GrcvYmJlQIidP09XLpfDM
X/TcaOkGwlbQ5T9EY8uv3TmgAp3yVRfaLgNeMA7qxH+9wcdnWLM/FZnxWdXtC+LIdqH3FNW+okfo
/bRAZtBpKBeNp7g17o2DaDiZsBt3/hMRICn+RQE6weqRckyhwZBKay+VWz0X3VJO6H4FAgsixIcf
s2BR6fcboOHHUL2V4/BW29xeEywUC1qIvIvOfuFdcLe+1mheWdvGSFV5dPcGDQrGURh+2ADeVK/Y
6yCw4zllfGXRpLso89duAesYXeHKH8DHaGHiLb32Bo0pW4uaMi+XzbPTCrEo9N4huFY/kArK3YRU
7XbNLZnySve495LXCwqBhtL7rbMLfeUx66a1M7bbDBI1pwS6cGulyDokZC4yXGyg3Z6MhK0Xdy9D
7D6JeFiHTQFttLmZDutrLGBtxY2gCfzfMYWqYtrpe60fq3QlXO9Dy4JfFiXfvYa5nvvffuqaI2Lx
c9KDnDMvUyDAVYYn2RIZw5+VOz4mnbmxffMY1NjLiurJDxAe+o26UB8NJGzHyjkOmC5JxNyj8Xrt
XajO1F8w/WiMsTDbXxreYCLK3FNTO6tEBngJzWPk08exSzDYQ5BxNY8aH8rS27QmnO4yOsy/2hxE
KHl8dmKerbQ4iZz9CWYGZpsoscm6j3tuIVCDWsnNIUih/rap+tBqBlTmM3MMFhn1xomsuy4dBqki
/3CDcj9C9S0txIAZQiyzvlFYU1EsI60/dpaN7L/+hv+xNobnclZEhP6291iezFdh0sqrN+Zn0zPW
U21vQ6I63eI9sxVjGnKF3Yx91Iw262l7hEUyrYqp4uG0Y2nCWjyaG0z3a+bonLDOuXeSjxFPdO91
Z6TSu7IDZWOKVYDovGyDk0N5NY3/prC7WCbnaRsvWJg9zf9craWHNB/PBUo57k4nJ79kQXnpWt6o
kgcU6BENKhlwDHvB4INco0SCT/9ddFjGJoVOrGu7r7b4tHL5rmZWYTcK1lmFCSln7uR9dKtmB7vb
sN5dtNSPEncovBQyUXFju3CypuoDrMw2SEgHUoTFk+pkZQGUhYEBRYCnKR41cp4FLN5hshFB8L7J
bX+riO96EDVZlYKDzLZOIYIZusTpWGdn2McrfUIyK8BYj4uOjlxx2VJyOS1V/CIH1y3xGtbNhqPk
2r+yKtzqZvvAamyVY78NWnHWWE2VerutcgsDz2IIhyPm13llidqse7Ts8IRe6GPySRTvUXda8SZ3
0LQP+0pFT141fQ+ZdtY99zSjMkrvrCvzZMv+nQ5u2RncNaPi2CV//HJU/uMpmjHnNhg2y/1zr6gH
i6wmvPXlk28HZxbee0iOHVBPo8w+8ti6JgYtR2n1Ly00sbDBDOXG3amA2sKIc+eSzFGTuCo664gK
/hwm/QnlFq10lJ65W6/DDDJHEpIX7MQvSq7SyTjEeLIMx5obvQ5pICpUztnJrC6VB/w/KQgPbSyx
MGL0V1bsrYg72itCpqOwO1tJ/N2N7lNgh8+TnbwALl7CLntWxA/pDvohN3euqPWeQPY/pkRNmVV5
DPTiEmXiSIgGjvTyJGixuf1/+2O1wdf2ntjlWwqUJuV3injBFWF7zNr4XBe04X73ZY94uTmkiINe
+PGwG1m71WUKHfPRtKanjF+24jTGigsIm9tue0yNGAJ9tOENefU8tMHVSgM1HQ7s6ct2ZxvNRyAB
CoCVj6p2Eesr4DvvVcpSlqE0by3MZ+5r3Ov7+fdwuLU61JB6udcK9RiKfmUZYifS7Nd1eIuZ/qHR
3n2RPaVmeejhcfIUCbIcKlc852J8iQfG1Fn5E8QRBwi2AMTGrx0xl00PaLWRe6Pvr2jyXhyHl34p
xXUIurdAQQcx3tuhYS4Z4ETMgH55vvbNA8V9jmpt0PZYuzF1FzPC+4BodfSmtdUVL5bbk/BGqgdh
ZpvUAF4/1F/z9yEI3w8if2YOefKtHQop+OrKJpAP/qeKWRW3u8nltZLHr17v3vXZ0uflJCzKg8uk
j6moFzZLtKbbxKk381VM+pnfYlPS1ohR6Qgrez0qe9mlV5FA5eM31Ftzx4Dzicb6Tqm0wKREzh/M
70SrH5s6xRfV0PEgxowHVFFqWPeRsTVMShHvlLbu1bKdvdvIVWRNnzOQiMOzeOm05DzklJWjvkVz
iPrZfTaE8+Ij5H1o8PVgblrUi2oE0xMn8Vcn+rNVGoBetBjLIQMqzIuox9gIVpq/9DSss6rw4dWg
V8/zbuVGxm+IBvox161fNM8RkVR2s0nL+9D5+UNRyVOflqiLs3Otuw2SULlLYydmzQjdpa0R+Zti
HShBtxTm32Q3wlcRzMgzwTRNy7SVRkxEJ8st6pEQ/mD/kfVE+pR/sgMZnzEizBMxD359Q9B8kNTP
mlEkNy1Xcxa58h6qjj9NNBLbDBbWik3hMYjPqdGOyzxVSLfa4t3z+9e6pIzHiAv2MaMv8xn9jtLY
TQFeesSwx6CZMd1Wsig5JR4N8tjXWc/Aqilq7g85RieW8I917r/1E3dut/aWjYruGCIvDQPqyTH1
heNx4BbhwNA+v9cUhIvEZa6ge+lSlaaGWpQPNv4l3slyJ510WOCt/y7ENZGODbCisGY7J9mKjOKC
QIfGCeAPg+x3ELRrMybbU5u4IKqEMUxEpcUugvbcIYavQTQrB6SfiRuCBcmFRn4PYZ+dQ9kTQ9Di
qBkBFg1q0YUH9I/Ii/VKXwUu/MnSBOfDzYhlQFtsZZaOh6ScSDkmLolIHuLb/ekgFd0wVT8X5BBO
rngUJuGTGokTTKYrezi07gTTTVfX2O/Tdfodlz63VU2+5bicH0NeuZhka0rTovDXbj9t3NqY9kby
zyVOLh6b+hFShr5OpqhZsVRNmVixdHCoiVQ8ku8p2kVZcOzlyMsrYD4ioJ6eYbVmpOaB30c6sQ2y
FBnF45h/InQ4RwYqENN/V5VG+tNU332bptxH9kOTTWxalzmL3GOPpJEgDoVJNP2lCqhPit5kf1ZM
LzRrTMSVJze9EfK6qOPXWpHQ2LQa4UUW5U4bkAJQNKdQ0/cQlCBKSMLV4rwiybnqDu1ULBXYqMWY
/7Fn62UWdMAE0xCaQyArtN+Fw4lHJBzgqWWICpjkOWp5qNPCLwaad9T1KYR09jgJqW2GfJurEJio
5aXXg5+smqKVOyHpDPGp17V/NAf6hZaX6m6KsP/ZIV7HPhu5fCxSnfbVL33yKoV/Qv0C1SP7NYt2
FziFuUth+EExgGViElMXps5TnkO7USxUCuoKfTC/B2ahLBO68TEYlw3qmkU6ZygWRXAlqeeS0xMy
U2gOmhz+SSUIzYMLCa4S8k6t01gkJcAQ2z+U+YDoExnuyAj7OGq9uU3S5t6BQltmdCSVw8Dfq5mf
53pw6OwYwH5WblTgNwAEaDVkgPONH/BUQw52RbXOreQlwuZ8sKtDElXaVk7TuQrZlwZkxtK63ifw
/m2rmYs2zfPlIC60ZWqO9mP7ZNo9cYguehXuCxgHEoSjsco3DbEUNPbdixdML5poER6Jpl0i8xt3
sqh+4dfAGK1Ycg+IuFnZFH2nfwPMSRBOP2eeFXCEk/nk2MnKlNq9MBq89KH9UynrNRwpPgHPreLC
jZ4wcuxDE18uuTqfGrtx1t9vfTSHTo3xytJsjDSigOiRah2P9jR6xEIlg44kmOIrEO+ky1/sgiSE
oY8FALWNXtMB+XH1Gcif1iPTPnB/iznRp7X0ftFDp4ahNZy8qT71dX0wceGuAoc+XqtZhcXCB5GY
oVBpSu4xkgrJMzs0FPA5S472tR27R1O5l4CecO12xS4oxo6lIjvHMiUmK1FMv4P2SXr2wQD7zKoM
mTxOGfHgWzEqPRZMgw2Vpe3Cfy7KprHuv4Vhy7Pnxh94wTgsBg9YS2gtUhCPLM0TatQlyn1G7lJu
Bzo1gF3FC/LKiX13rBYimeLHikTIc4U6u0CGsR9a8WvVwzE1vRoAerYGbtaeBhVBpwBjm3gCzJBO
vV7I/D2r4+JR6f4NlxP1olFq6J7HdOsZ6gRbcKdxYGdavZPSql+1Ij7gm4a2URKQUhBoFaeApdCS
VwAddrUlPwtF5gMhuZ823bmfJNsKxUHANI5aGNWEaYYECYQa/1BwAifLKq0Hrz6+6rZ9CQekBmpo
EoaREINwPD0rE4I4gJ9wWUbo0QEMbcNKZ8zp9b/K5IoF7EyS9M4BQPgB/xcs6RJSXeue6OPzA8m4
YPvKF/6LmCwO944EYpVqIAEYNz9gY2CawtZ+C5V5Gcji22cjchCG86kM06RHTG9AOJNFNqE8ziJj
DaVqAL3n5PiS5MPfH3gFsXfVC29du4CDpYNykkAI7m0a9GKK3UdQJnKRV87JHchX0qoWzE3jFpyG
VHBg0/YlYWgMIMYa3llDBkw1bSD5L0Cgh5u8Db+qvNWWnil3lHH/Jp4R0W0IjrCebQRJLEqos6m+
OuLfNl1UjItwZAMXoc7mivBjgEwH5Bh7pIav2AimEJj7XWso8aiw9zxksAfxQRZAnoEzWt5TX6lX
pLAUTfns8iS2jPUjsRb0X3v8pLem0BMGHFhQlcRYYBUv6LV/UND2qAtGufdz76ZNPlk4UtzyhHPQ
w6GWvBEsaK8QqTMwIbd17/vBITeIhM3C4JkpSl5GiPACiaOv/bGsJnpEE4pERCMCzwseiWnOroHx
nWAfol0u9yneBChak7TnAJTijbN727gxUeQjRg5iXNlFtcMGEDLrfZi5PBgDryTYU/Znb7pp6luj
IFROeMQkpqZa34m1ecG5icSLJq0M8oM99i9CwIUb4Ipugo4XaB4YIMzAYRWSd1zHTXMf+c0zowGB
v5NFc1YEZEyhCd10df2W206zYWtrMSwLeVVlKN97SF52wcFH/x2UegLCMaMfYEk5WofOR3FRGO2S
LlBfUnN+ZJ08MkCq9jIdLjgfpgWJUkgbfawPpf+qG/xTRsEShCcKxyBOG6vHQNsmOQjX2kFcUanH
bgyYvPnjnP/8FRU0q3hGTkON689lvM0IG4WjX8AYibUO7n/BJNmGgEH6mxBDerQwApszsqYRBIb4
zsEGKuNqgB17mzYyr8eDBYVdxwK11p02X/lxxiYHzQju+5Oa7WZjkjAoReJq5VgTTUn5OtD+2mWE
bwexKFu5G5opZ2lL8yL677y2uXnlyZnp8W9VJ+tc1hBP6+5L6exR03IO2AFhvnBcQh77vaWMl9BG
WenX7kajuE4yshXiYvQXbZidJ59yHLqNyQPGRtnG75o2hos4ILAnIqmq0RizxyCoog4CFLMZ3cIh
70fq0RyWns4dHtAdzDOrAqFJ8RgVsbuMdYYBXbaGt+fSKZ5DU4PnbTCXzI34o6+9jejwFOtDS0hO
6ZNFZpTAVuIvG23ZoiemC8PVsA3e4JpRsGoMj/u6W8W2gwMykAPpbt5ZI5upIQ97oSpfX9mEMwDB
G/2HyuPuq/PooUdtZOdMu0AYS9ojDHUZ7rdS9TQ81iWy8lOKDG8RyhPULA1F3GPRQnnygHIPfaMh
K4QiZHKhMJLpNnvNJucCDM5AA2kSfTeK78qTL5YNVqbp0PONwW+fJyjDEs9cOIO822Z9lM7UQAlB
qdUnm4T86Cj7Gkzbhb7BmIftL3zX0f8Yo72eTAbYyJK1aW9klJ093Hrk2eQ+tuNTVyU2hwx1bk2M
i+/AuzE9eK8V97l0V/Pfe1rUkKXMtLyOoTNx24wx7+gtPVwz166U242IEGIpCuBaQ8QJKWQ8hA0a
MFC2wzuwTwA6kYhmDJFPXkhxb6LE2uM/NVe47fsCoRylQF1Wr6M7dh8pQK6Hmo7mJfd6grwBpCNt
axnlBwwDJQwK37sJxf4Wwx9Bz6NzSEs17EGl6QsvFdNnKRzmF+OEV5MhTaub+wm89KYdMOFEJUtK
dvDdSUr9ZkweKJNuPnOg8dR7kgfZYPImLDriU/IuBzLVAYlcww8zD2VIK9uqo4dS2arqg5s2cHvM
OFVEy+B9dlQNIsGwIasYyQjllr0RVqjpc+qDfwC2xssQtJIzKAlYJhvT5+zda5AwENzX60+cA9qq
D5xyE09oAOp4plvGmcWa578f/Ar5cadYObdGLo9xqK5ap4qN1o/y+PclBJkWAQrjuIxLAYQq0soZ
SOJP6KHjAzB6ye41XutjieQ4UfgKyYWWQXsnqVktIwl7NRF9e29T5v8+wPGTF/fJncVJYzQ/WZgn
T33eD4RaDzFG17y5azpNjGX3rNKZnhel028tgiD25mjjnmfV3Oz/PnfmL0LC4ovQMbyHQRTDjggK
badDnV5qqs3v6VA+KRGU657adguh50MGYINwO8l1myS43hpREKYHypNte+uqOcQErdT+70Pe4woM
els8duASn0N/E1Qlk4ncvqnEqRDW4Hyop3Jhle9WlEUHo6dwR5dwdPPWPwYExmyhRx89I00OBpmh
u4KqWMPfwS48WrjzQ9OjkViImTBE4/Kfz/QsqfZ/Xx8Sl3iH+Tu03E52OrZFnAMk2Nq22v39CfF8
jDZel4vO1xFmzh98J4XNEZZr3HfoRRu3vsiz6Bv1S6KMfPCN3MT7OrEslTUuMPxygE2DXZgzQqzy
yluWdsyRSb1f2LcyN7Jb5rFn6bccVyWdgvKuRA/CIbVubjVO1zq+oA60bkMGsFmIWU+vPtraMG+S
tVtHTUAaqPvWRdG1UBRJnIx0+bG9MD2dXKe4i5ApkWoQaJg8yhyz6zT2GGoQtwSG3jCDc8j4dCFU
RCaJa6bxKumTdygD0KM47dU0uQ9K012XbvA/7H3XcutI0+Sr7AvgC3izl7A0oDcyNwhKR4L3Hk+/
Cej/dngwBBGr642JURy6brSrrq7OygSBbZf65wxXj0sXXonCRZZ3buzAPSB/WQtYeFte/yduihNS
ltzt8BZViKqVpzhjsR5vhHXOneH5qJBDg+BmEUkYtJY/F6AIAG69FmSpfxkUNb3lwQIyfIgrcD2u
OW/PRm9AtgnnjPbFs4SHpEMpPiB6Lp49CzemcVZbZl3jtOp5zsFKEY5yXA5iypxnnSXJLTS+YVud
CRjp7IQRYQDYnqox2leynHMoI7Sd4kRa9piEOHtcXmwJR7gMr0Qk/x5DJEUTqDcGzuTQEkBYN/Ef
2vKbU4VjKPw7ZwtAGr0bPmJq0ObT1QkUVDBAROleENnPsNuy5LKkBBdALRqSKqDFMIZPU4R9wf7O
IKoBBwTyO/6lwaa+KFlHwNg4/iWTpHCdpcCnDi8LdGNEFhuuSWC3yODSOHS7b/hqNbziU6k5lYgn
R5ktnXLxghy08BKln+Aic4zKxfGvbbrs0hI8xKVD+uCkdn7xS24reB7o0e3QKMmwuNBU+kaXYbId
XqWgIO6v9AWzEbj8ImCFyLg+JECrEF5SjsPtXoTjV8GUxWp4mcZ9ij0SQZcSkZeXrIpxwUlIoFNk
Aa8N7aK+FA2MfxwhXDu8bEBjqcUWeIYDcCZemrLjwMnI7kE1SCkuqPIufFjFulfEtt54RXtBrrGR
RlafWgKG8YrY2FkD/q0Uf3KRO3FIxIV0bOAf0OF4nwIYqErDAggevDd8DRqmgUJ1dm388x7SVFM1
p2te+6c4EpKzGsQmQGf6f8sDsDYzKgSSlH/ei4MsXiJo28sr/7eONMmLNd04l3/eQtSX2yRUgCPU
fx/YcoCwhM7KP2UND5iAF63zLHf304S+aSQBFxjAachixPam4qpUazxIMyX1Vkxs5Iv2f/zOdnc8
aA49F1i4nz+2KO2QriaDJud/3mLg9+6zYD98nnAlbzY52D/Kmgp2resjPw90KZukbkRgIDi8ZIQ0
2HW4zIAeCdRqhy8KPBK9AKUD8zlhR4ci5rRULOFl9a+GPxGCPgHUaEwcd15YoucM4+gUQggllhyf
xB84WR+6jEwuTAsEW56SgYHoKCgC0kJaikm+S+mK/QzBdhBD3e/sB05nQGOMW0QtrJyIkEfvO3Wb
BLFEcDchmXh4OfzBVWYHRJtNboaXcQLAdU5QHLTq/vve6Htk4r+B3h1krn2ZPx/23x1KGl6C1gZe
R+yuR2UQcBk2HviNzcLdjn79z0sW0gXLhMAA/v0E/9Tke1BFRJojws9/P4LXSqBzKWrQ/DbYe++a
Saddi9N4yICdAUrFwI313xx+/vMjJP3cACWi+DjapCGXv5BtC1LtIrvkIlvvJT66DG/n8IKW4FkA
H0n/LQ5bioojFLEYXiZW9477eWbnFnFyTdkd04bFS1JU1gZZ1cBv9r9pKZIy+MLqtOFTIoBYGbAV
9prrv1zk7CpBtuCRcOP4lHBYw/2P4pjs1j6kS8EohW+xKUSlcK0WGsOPkGaIYzPwPpuU6IoXGrcX
GReWl4BIy71XUD/PnhVRvbQShBOGH0Fmo1PLkrGhKIYfZTw4UAWH3wl+EV6L6DjU68exuJFi3E4N
vyFTJO4EXkJpw0s3guhLXOAgP7xEeHNVIRp3hDRGcIoyfzGUnFJpswZ0C9IG0QLgfxa8lu4nj28e
oAoRnCBngr7II3BLZkx4KuLMPTLWMU6QGjZ8gadBKiA4Fa8P7yVEQu8EQgKWrP91/xvP9bCrEXm2
GL6B++F640bWIezLGN4ixATEJlBPXA3vuWlXrQNg5YA1QiHDn5xO/iAl2VoPrywQyi+TrpeJ77/x
U1IobgWROLFpI5oFSEBNXHlB2xFE47cAeUtJlodvvAOtvwjQaOgUduWlkJxdy1fSrXNTENCHFjSb
GnSqAAY7UG/gl5JELJ2IoK5pSDu4/udzqLFawktRhfrwhZxCkkPodoQZuAVOvwEYunDZLt5qAMr9
JkvPrFjVSGZjfd2ny/KdSi7D5+BQhoC1E8Xr0JdEGDoEuYYPAKBDzCb3vCOGHjmFog0UXl8iV+zs
ugOmWmwcnS1JcpnhDgS7fnQdPrfjkJEdXiB2TGcLZgJyT4Qz0QiX6rQKJKyvGR8nQKjjJpZGbuPV
EujV8AU4FeDnrzJnywANtuVFkPEO/YIw3tb2HQoiHxm1kHyJ18PcJl5LqWcwg8AyB/AkCKhClYDU
GRRZq2ZbCVjewEgxH5IFZGjTtW/wfnEx4MX5SnQB8cDdbwYUNb5RZ9Yh54ruAnobwRAYx15YSZT3
A3NK+y84EnJ2QN9HHNqcilaJ0yElmw6ARAczmAPUzgfOH7jD8zNm6xMQgiUaBkZ6qL1aeG0o3MI6
lVRKooGIEdA3wHpbP5XzCGy2rkO/IAkeIklpEi0Dty1OYHT5Gop2IvejrUvx1IiVtGgBwu6VqIMX
0pdWwxcyoF8gG0YV+zyFDDvBRr7WlGJyc/3z8AWbgCgP2o3rdCfDHToIW366pkUCEnJwhTeYDEbL
QQ68st2sOQg4yABUh3aR2FWBiRAvJG9DBDJk/UVLx/4FbvNP2aEA4n3JqaOjQNXOihV9Tweoynkj
bBy2+iKgfZMpnhdb2xDKyiblJjk04UX6g49V9Iz/kfAUp7a2ABVFHO53pIjsm+GXXe4vkIIHNHla
d3rUknlviIIThxD5z+NJUgIFawnuNY08baTG+4aH3I4r/l8PRVS+ALbDmCD3Npg01ogjQUaYq4h3
yvkzfCFpkY2YklK9YbzO2+YJIvvDwEHDTmb9NngnQx75MrHNrkg2SA8MAZTMT8PaaFdhGiBrw+M0
7LrQYOEi8AAP/0R6PiBfTicx63h4FxhiZ+VlCJH/86W7fw4/EoWQXQ//QoyNsgG/AGqFScH6flec
15c5fGko/eeT4fVPcYis+f0xUm9zUI6qwycPv/7zuUsBbgX6n/anCcM3f2ofKrp7xJ+aJLFMFp5E
/jzC8J3xc/z8fCiJwqpBHNPzvnNwZ+r/PMfwr5hjk9X/p9kYuDRmaDZAQvGMZuN8c8HVek+0Mfzg
h2iDoun/kKSAKxuGBvxEFLj/Em1QFPcfieYliWXwfYZkUcn/EG3Q/H8YMGmABQ98KTxDi2DnyMFO
Bg4OmvwPJ3Jg2GBEEUBN7v+NaANVJDEQ/riAAX0IQSPxjBVxYda/f8euEZLISubdEPknB4s2XANK
080tPN31wv6nmP8VleE+dqMCrBziROEj6g7cgQIXA0b3TROAbEDGVbVdGqBsdT+TWn5eBbhIHj4/
OvX++cEN0oAqFc9PFAeCwGa9eV4uRU4U3Fd41zGZxGPHZfDsCOOCLy/osxhlogE/qZ6DwRN6XZH6
y6pApnJfFUSvcCXjow0gKUWosEX0BHeRH4CmuMBo9sJ8M51FYdY87C3675qa1OUIsUajwLLVnKs9
4LRISuV3xXu+q97zj+cNmhqTvva7rqORVMoC/BJsWgScmWhLpNvnBVP9cz6arf1g3ZUcUp5AAyuO
2fqNRAiKUQDNAoX2EbQO4GrPVs5X+UMo9Nn8b/srfjB1pcc18f37dzVBpqjG7RtqgkhpJy7LLf9G
nzNy2d24t5nG9MP7oDF8v2ruqvAhqCEyHqqwb81n9Ol/s9+ADx1dTikoQ/wsNtRMTVNtGa1xAoHW
2m1RkQ9f7JqdiSO5Q94mYcS7502ZGHB+tM7BPxBD6RgVOKA9LrxDTc4YEGqqj0bLG1gPgArzGEnM
WBpI/gFOARo1kLeWs+/2zFoq4onWiz3Tjr8ph/6vMeRHax6OadghaO5vOte0fEjGAbwWYanU3fF5
R/WP/WjIRyudAkgCKd3I9iMdcDxCRD1WAssmVzxA3srvqhgt8dDJIbTBOqjChkyv9B4KmkRYvyx8
tLKlNBYQjcbzC9LOt0wcAhDXzOTnTz5lcvnR6s4Bs2chjoc19wl4Fe57AohHvdCfwsF67fiZJkxs
eNxoYTseg/he58Ouf1Zn6iP5tl6lX25G3GhFFwwUHSVc5GyKlu/Phs1L0AYzG9LEGuNGi5gMXN9n
CpQdSJ9+t6Wt8/Nen5jz3GjtMl5JEHFgBxuvRjpgKxEUAIESmN6aELioJtSfVzPhCnCjhSyVuBsW
bcwcCbHMM4w2cvWFDHnmMpS1f1fFaPWCwYkIiRojSxQAQq6hNrSXonVyK2ZGgJoaAuZvg10lsesg
LzvYlODY3ua3ZE8AXCwz70j8exMXiqUhVfR5WyZMNjdaxQWRRbYwGIpvViO2uL3/TjaQ3DCeFz+1
CEbruMCl/0/xJYrvFt6V153D86KnOmm0iC2cXlOuwSJOKfYzSbBVZ97MHJqYquxo6ba229YUh/7P
sClzxDmHppMIFR4weM50+8TDs6MFTBchpH5tyt+kOSR9xZ6cVXveLVM7We/j3+/2Tm2BTULooA9I
IASHZFB7gUuQ9C3PIwlhvBQaNiHuEviiyEANDw6IKsrKtQvUzyoOkBxNgf967lkmfFtq1Ewe0tpB
VnfeRkRi0Ja8IMUgSxXi0FxgAX43xahRe9MawqpOUAtmBCgN7We4PevA1sOQuebbxYmBgvxMcyYm
85ggUCpYAB3pVjCBvTTK1N92fvIVID2nk7pFh7Sc5yM4YcHYkaFk+TwuGKAXNymSYpEI8WpfONA8
gMh9bvb1tvCBd8D27985hCDsRUwH3PAbEZRleZAtU+/mgDrid88/Mo9lwIKJOkLpTeIacXMrmb1F
fOfirWt4SErPuQhTZwx2ZCUhUgYOoADeP1KqBUkGQwkkPSRBLj+tV1BxICxWiTMjP2UQRlZSsJwE
QX8K1AygSVuGgauBVwCK5mmtADr2244bGcvIq3OGrlELuwEouhQ1CFT4e6RPArH/fGimzM7IZrJF
WVWgMgTdVXF1wNpYN+bzgqcGgxmZzIivLa5kUXJ78IDVhJbvF3SWIBoAHjU3gJ6fksUz2+/E7GVG
RoUDtbvFRCkcK2jblgIQwutCnGnHRAf1UZj7ldF5KZF64HjbFHWKpLdvof0JaE0e8yZm0EA+erfk
BKp1MnA/A3kDAguyQYoKuEvYlVSdnw/AVPn/WtJOV/FpgJHNoEjUrTJ64YLiPcft8u8q6HvsrgEO
hVMqmNlAEt9A5iVDEneSExqRBtDJoa/P65g6djOjJc0gnJyJ4B7Y0CCnDWDzgEGiiKhEsiQgegXk
b5QOxESLXIo9rcTWopVW0Rl+IRILaAPU6+fPMTEL6NEySUNc0rFZ6G14SA1eqsKpzP6os3xe+sT8
pUZLJXFdMYm42Nt0qW1D96ywXDWlGFAwwmDaM8PVF/bAxDMjixURGXTvnNTfeLTKhyoJRVvkRyNK
0qhgCMGV/K/awoxMFudUsVP3zkZBXwH7Fdxlxc4MwkQ3MaNB6HDBRtQ14SEnO4cwyqFm/sTl6flj
T+zk9GgInECEqDQbxZvCQriwLCjWYIs6NJB480Z6XKAlAjTAn9c10Q56ZK4KPwuThkMGAJm31kck
OiRsQGHvuDpkZ6qYOtDSI7PVilRRtQEmLORIs0z1kKssKSErQ9igJFZAOAfpzIBPzCu6tz93ZoBj
PLAAdqipAt0WREz/gIvNg1IZ5KNcpfr6XZf1XXlXSZKSyGKkA6w/p1ZoBnnljcqVM7GXqRaMDBlw
nL6YInlnw4tKZCG5A7mtSLABcFUGp5kz04SpWkaWrBa4ggA/LbhgrhynITOXa0GoDvZ4BQEGIZoZ
jam5NVrlQVSkLDDa8K/By1vuCwbURnMh0AnfnR4tbYtmqQDXb96GA4cRkx8C9wqlFaKtND9/tcG8
mYJKn4lnNt6JllCjIXdCy+4ggwmsOI1MiR6ICcELsf3+1YQaDtr3E6plwE8IQXUgKPNtBeaPjKWv
ApRonxc/4bEPR7G74kUBgPgspRvTplY+UFs2eP7AK7KOkW7Vqc/rmOqg0VBneW3bCCg2ppOfi/wE
9E9nfz0veurxRyPNs0AaewSKxq13SCoVrYFbKzqKrFKTMz00saMOhuuuh5pKEKGjix6q/PcAumXN
nD2aKJgcWXIyhEJGHKFg0MDKhQ869PPzTplwqMiR2S45YHIhl9mAukmFajBEQXlLjpqZ/pgqfWSw
CZ7hPbKxW5NIN74P6gjEFww3/93WSY6MdBQCSyVZ6BSwWlg5xNRXkDV+3i0T05AcrVMmapmqAPzf
bIW811Za+4CGJWE14yZPFd8P8908CZEeyZYguTTb0oQICkhb3qTm9XePPjLJSPr2iQ6UWyblv5MI
CabFwq6vvyt7tDrzygLpEjjBTah8yL3+WCviDJepz0ufcFfI0QIVLIaNGq7B6qkFbFek9I60f4NK
pB24C3XGj1+e1zPlR5Ajn4sBXXIHZlxM+hbpY6UHRRyG53c2ya15ITYrBoSsLsjCWqtSoTLvzPgv
j9uHoO/fow5h3axjaac1yQwqYMzKciEeABr22LoQ0DWcaVw/zv92iUVptKLdjOObuEQtDmhhjaKA
qGUFRBKEMuFedE4kbKxOJEw+gXqZBaoAMxIg2Ce6oBSLEcdUvNJvZqb5cCx+9Cyj9S8IoRjzTtma
XRb3yasZNLl4ED9/gNKG3dSR3b5nfVJawyNURwqu9xYBMqjhAt1V2QwUpCzy+/S0cCg5EWnoH7Tg
BXOCDm5+1YkqdCCatxp5YjrteNwudHwovvpgx0pY6PzxRZkuO662VwG80TXsZ6MzsdRtkO0gvrF0
Cu4bGwQXLy7D26rbSYIphghXQoq0ZxZsQ1oXLBYMNqkXfz8fnMdbEDQ4/p4BfEU3lRPatGnTZ9f7
yKsbA9kmKC8jHRtIx+PzWiYC6yI9WqZA2kNMPYAIsgRQPShKZFy3KmBVymT+lVTjpb33d7+72BXH
/hPomiLPB1ucyQAI57mGaLXgsFmH0EGs8jUlcshFp2a2k8dmU5RGBp8hW44NgqQzhZgzOvLGAPck
dp8zvdb3zqPJOrL5RNf6JF93nZlSDQi1WIVtkaACNUpJ0APyDbk5emkZFHoRAHq5bGZs6kRMSQTu
5K/NoG3oIiEI6Oml7Q70kRrHvjZI/5Uo0KP7h4RfVsQfEXwPbDvjhA6R3EctHU3DhATdHBIpSBN3
sWAiO4vgC5eh7neoFMukVoQBJp8dcbbmfOzegD+qbzQfCZGjw8ZCffa2vXr7+MqoyYJple7m7xLj
+fD1c+BRHaPNw8JWAfBzBYA1LiNBTIf0ErvlEh2pUVCTRcbD82qGef2ontHekZYh6K7LlDSFk330
QCpxrr/ZKzixVA65a8Ckaa5O7dtVtEGeNTJ01Wgzd1aZsB7iaP/okiJpIEFNmiDfOAa6veQX+X7O
mZrYFEVxtG9wFo9svMYjzZZKViCCPfig4gw4iAmAIAXAWk1yy4NFNF8hcoKfd+ZUg0bbg8SDkVMi
QDZCRhm9dosPrxY55KrREA9xuG5t1wmQQnkj/c5+iCP7AS1yH5lZRWciu08nLJBTQyYxbNiZKThh
nsSRARHJEuxJuY/dDsCKqNpKVaNYzNx1LDuxisSRnaAoMClRAYqHfLzqr3eVTpigsMe88zfVktPB
k6yES4hgKLVGajicyaTeKNtUlQzpkOonyB4tW+2ErNftKtBgwdaE/nwcpxo+sicRAXLrjkV+aUuS
vcjJh+jZ27wNf+XnQ7rqbwPJCy5pRRlYakBnjiyr8Luw8m0GmZLfPf3IcmSSx3JFi36tSxNK9SBf
2bKQxHle+NQUH5mLvBFBeefYnRk7kuHBucjSU9iza1QQeQRlHfv2vJ6JIRBGtiEvgBfuWuSXEOCz
YKT33K4h7LB8XviU0RNGtkES3QDUomiFaCApgpbJTbCmFv4aFLjRnloUWncTP2GXLvxLsalPtJkv
ntc8YdXHcEooCoP7kfN68vzPjirUHqdfNq+x08yYoCmzJ4xsQouZ6+Tg2DNzCA2XNKkKIHTPwPLK
f9vpuUqXvnXxmvPz5vSj8WDz6CGr9+e+2KKERpRggCBUrDiWqFfVrfagrrR0uVxNij+cw2nPq5rq
uZG1gMCBEAtp1pmdEEG0VGwKnOw9fpl4yO+l/KhVn9czhK4etWm0+GuIqhOdW3WmlR3ruOdnRm79
DcwCcq35khlaS2TQZSDgCqBmZiKTGaRmtvK88uGq4lHlI9NQ2VzgiBI8Qt6wjPIaLTMTjG1KsrBO
0iVaVCtRB0eK5myQybz0Zmqd8tiEkcWAQYrB6hRjH2kCVs9ZKzcIJFzJgRdCJrKUeIiXljwUE5D2
AK5a6yVxSdsA60J9nGl337kP2j2+umFL6NxFJbxud1ss2RWnBufEFFehQuC/8AxyMIOVhRUc/aV9
ThRiDUKzuQF/HDEFyPnvSUzbGV9lde/x6+Ct1r4Eo9Ikg1hyMxUwE7ZsDKewMqGmJR8V4G4MrKtX
Rk+PiQpNOaNdJGq27HQQgO2pNS8XV2LD72MD6bZKdZVWlgw5QMVXa93eIJF5GZ/mrjcmVu4YfoEk
VCnMOjwTBfYDQdiF8XcT2nJR7un8g89e+aCdWbhTrR8ZJBJTS0gKjjJt3GOB1BG6fl8Q75vZj4Yb
jAczZxyBtgQOCkoeT5npVShlaBJsrWu68XZ+Kotqec4WuQmiyGUmu99gVVkkK1q3jVItLo5Bzuzn
U305Mk1NU2dAoeIRYiB4wEWY9+zQ9GsHcRRFgspGVCPfxMM5Mmm86/MF0xf971YjY+DvOQs+NSQU
iwymVA2RDCfWXHBfPi96mPf/LlsURlu8K+GAG1WwQVDhXpBYaxATXka6rYUK6OaWzg3CNzJYG5Va
nlkhExfI4hhNnZdEWOQlqhQNe+EokIWRcbw3aJVZ2fqcVzd1TBwDqhsxgGYuFMTMdlVvJT1WOK03
LxCo0ijtm/gDespVNGdTJ6wKPzoLpDZkRBGJg/Osk65C3EqwkIQq/cLDcM8M1FQVo5XFV0khkZbQ
mjn9Vnvniu+1AWTQX9AUhK3CQwCKzZqdWWjD1HowLfh+fd/FeCMhkghG5Foz05Gjq4G5UQbxpiyo
gtyphVqpuQyJYNlSkRiv2EuIICx51QDfgtIpyQq7llwowczJhH48/8UxEpuWQD0VVjyCgmauFWZ9
zDdg8/DkaO2p0ULa8K/p3ltEGijYZFAqXMEqIds4xz7v+cm+6Lexu76Q6gqQ2AiDG2rpO6mJb5/5
slaXlMxf9XAlrD0d7K4yWIYWkbyH8pRCq5+UUhiCWn74H54i/Hn+IP1kejQmIzPgVQQhNBzGJCxv
XbyMPWhBcLsSF8kgZZsZ+AnHix85B+DNF3zbYVqThxvQfEG+m3JBi/f1vAVTpY+MTRuJYF3hEAqC
hhfk4M8tZL2CfE90c1CHKedmDOiOKUukLArPH3rdqimDnc3x4MIC2xUOzxpXhWtwSyBuRGfXri0+
eYL73TlsjPbm+M4Jm37BBAnu8YkQh2jQ1LwRDuhgn3fexNY6xnynUiUi8ZJC57nQyD3QBLiRaGum
8IldbQz8jkgpD4SAwG0UWVl6ymB3BUcRY+YZaQOhZCG/1xUCXgEbZgatFzeaWduPZ4QwxqaEEG3D
jIC/kJYQVGzjclnkvl5A7i4NEZB63nOPFw4v9e/fLWDOskLbFzrK5Fe4+FG6A5jDZ454Axrl34uS
H0d1JRdQJz/IKZNe2e+xwa86nQVPliKdkNKstm++0W7KTSXzKuiyoiMB1ggZJEcbnJv0eFGC03IW
zjBEyB89y8hoW54AooOkfxbwKOztU6sEO3/Fq8JreKte6Ffcp4mqo9gbSgnA7we8KqRLwHg0082D
i/uo/t5+3/VzRrFg8eVSygy30msElmqgTUzUeLXUVAnWqWnpnMbqFhQsQLA6449NDe7IOrtUEiBo
g0ZDrQgaHCu32nQJQpniMfFmqpjyWMb5CpA8QM54jJsPcEacouWHp+7bz0oBY7Rmz3lFj9sBQdG/
O8/tcHMFOTjaBOmwARUnTFRQxikQXkFkDKogMhyWy/P1MLWjcaM+Ixwqh0oRzgOQWFzGsmNcKR1c
ZhouDBUHdy2ODokg+QvCEQcc7DXQYxvgvVMvjZYYlJIvHfn0/EkmpgxC6X+3OkldD/oJ/clk15mQ
+zFYJdmlCqU2Mr3MVVupl8Ih3Scbby5vYyKmxY12OArsWKCnQI2ZGh7b7w7BfHCPqHteppRULdVQ
9eBG2Go2V2Ff8L9XBQRg/26im1pOVSG9z5QouTg3J2FRvRBfvCRTG59AOPN5T04FE8b5EEJGNHZW
oRpvyUIZxkQww2j0asmooPYDYYYOfgFJwal62e4pDRSH4cdMzRM9Os6TEJHIxkOQijIr1degPaTT
WmwEOoTBVdHoVF7lZefYLkHZpoJ0VHE2BQ5j3L413oHhm5nSE/vXOKGC5qHunVN4ho75cstdw5sE
LQHxBiFjo2oXMQj/nrd2YhceA/9jCVzPTX9jmLgXvsT1d72uyG7Ogk7MlTHo3/Z5wW9YC3NFupH5
l1jZWg1VWrHbW9wmlD6oEL53TkIGipircuJcwY7sTkFYQU33wRhmB1lCtbxRi/YNWm7Rdi4lYzjY
PVgB4yQAuqXSuMtg2jpd0iGWsgLxnwn/SHZ0yyDks4hNglX4FbZnmB7JAOMToURqovMrB9NHxD4F
6g4VMdtF1/8KZhHyXSoothRWjuQbiK7gbgcKdt1djRUVGNjaTAvioDBtoGReBka5KNeOhutqbS69
b2K3FdmR6eoCP/PZfsplsJ3gTtdAIA9T4hskLjAsVdpkW3fPvmYKMmEN3hAVV38+BaeOtsMdy90+
i5whBBn6cI59jW/1sVvW340JTe4T+RmfkSyid9fyFHw9r21qdY/Ml0XHOemwqAwRdFlKj2UBxfpE
h1h0yDggr27nJuJERePsBJdImSLhUVHaLEJmCXy/RR2E7ORRug8eH8QgM6CiyQq598G2tY8iDvXM
kiqWJLdIwRDyvLlTIfVx5gJNkjEZ9+YaOj9EpvKKdEyuDLi6NUjXzGz2j71ecZzBkASuI0JXjjZB
NrmgEvcdJMhaHvsqU0mvz9sx4U6McxkoqYHSS9+MOjwlzZUnTqAQhiO/BlfW8xqmQkdDBPRuGjJQ
W+MqDlWAK0sPdqlB6Qiaa+XF1l5wDDYag9VJnVrl67m5ODz9A0vCjI1Vm3si30dvC7BUyqzR6SJO
26Scatky1MJjoEKYQc81XuEWjA4IqeZhF8Lent1oNdYtmdxxm2aNq8VGjlVyZjiHOOqjxxr5UzVN
/s/uU+gIRGLPyw2YrTNYpmUSZgpRUJXQ/zja846fGtqR4fEkWuykDJ0Aqeo+TCcX2pwXMTn7R96R
U7odTyV92dI2FrZUpFugpg6rpd9CBJYFpPXoF3Mn2olNe5w9UBFJ0EW9y8KvOLNb43pU8xbdRphD
ikzs1eMMgpCpKByZUb5oMCqUDxaC7iLUyKwAJdqBFn7laLNh/4m2jDMIWMYFadePE0RqkQ6Qw7WS
qxUldyZUShZIHNFYA5TEvpZfod4qN9+xae1KPTQbrTAWSMdaQnDLoHVc4Wr1wlnaujCzUKcerZ9H
d+uUrsmSp5HKbYoHSj1DKHwHBmpt7m5hKiY/zjawLQi0ZP0GATgTzr/nY4fduZGPLP50KqXvfAXo
REWUafjWuXa1VUuZy/mbBIv1Q3/XNpJJEJrobRA0tbVw669iZckdNFoNtNNc/w3z8cHyHuKSd5Xw
om2BQQ3mulAhhiJ7BtRFDo3qapCByxa16iqCxiMemKLF4PrGFPt6u4BKSgfDxhoMhuni+cKf2DbG
EHap4QLelUT0NH8K8m0BHIT1x5XcGbsysVyG0+9dM7vOi9yGQfEdNL5pSKPUxKWm5nLTpkofWRau
KaCQKgiUSXBHMXt3yX0K3pznHTMRhREHc3b36LYQIdm/QuHcp3ukt9QSjLsYqCWoji0tOjO0zJ+5
jbhjZfuCeCCcyQTHoW2KdagVm1gnDGLlzUQCp9yzMdydcb2uI0r0Y/0NPpINTmPMK4SvIxmaQpmc
fDOr5JhtnQN/fN76qUP0GAYvgIwe6iT9wH0Sr92ZA8gedzZ/PD25gTGd3SWh6kAKcMmcQKP9kb48
r3bAfT5YFuTIrgCMG3SuiE7fVaf4WPSXcPkl2NVquOy+pZV9igzI4dHrWINwKY8L0HSXXOYCb1OR
3jF+viA8X8iGIafkENVs7GOi+xv2RL4ifZ26Pm/kxKwl+/fvJhZXxbjXgcCeKQgfEFVWfOETaXsz
03aq8JE3E3ud3UBTG/fga07zz+7MwAze0KOBGbkjQZuzhNCi3HIF7RnMBZpcuC6S+6HeC32PY7Uu
DdCbg8OI2Lh7QmUP2We+dt6TAzYhJLPzOsfp5GuxCjfZrtGsNTt3vcBOnDbJke8C/WobTCh4NEwY
0wF5fLdwLMA43au9pvfhe8rKuPRX6h35Yr0IqwLpX8nVXXLHul6ABwsi1l0lI7zHK+6m+WauEDdJ
VuJHwqn1C19gsjmHOeDWlNkfI/q5Kq8Lj2EoM1pKr4FeIWxJy51l+BzyhhYdGPJxAkVkZUFAKC05
RnDhE9l+s2sQm2ntGvSOqZoWuPZvkZ0C0VnV3TH759NyyuMcJwF0EuGwaY5b6FZzF7wCYWCFVAKd
MyxEmr8YJd/1UM65jWcCQiWMwf9gs8zFBqyRpiC7movzbac7Oi/XOq/uE5lRKs2TJZVfVSrM7WYu
JjoR0xLG2QBpLaVFE6Na3qBXxdLVEDaW+5tHSP8pzu12Ixed1mm9w5TM+PKP1ySI9v5e8Bkdp1wd
YIIW4RtE+mQQyOvBrLvyeAcXxrcFQu2liVUjQp4mCqXzirjEBg6F46O0jdbSgVarTWWEalbMtGZw
Df5tCgRpZL8SqPBSZY3oOPXJshA+U4kPG5nhp2JFl0YIwRelq7XZ1JTHnqYwBoM3dRwGOQhbERKp
1FbzF2Am3RSL6oPQ2OWnd+wjx4FBr4lzMXtenxqwsbEDrUiXCOjSmm7Ptk1fk5L5SgUAiar0lDrR
lqtzgxKdLVunmh10xzD3wJNebDy/PXoCO5OxOjWyI8PGE0UZl26BmEzHaI6NzCUO2uEiJ/PI751Z
9FNNHblQLASIQdVTUiZrgDp026yptXeyESOjVrxegIdVaddzF3OTS34U93HZuEA2Iyqr9HjVLLJd
uEpXngro8bZaV+tCi9V6Jy48DRS0oVyvcZE108x+5B7M2X8hxQuC96wYI4oEkF18S1f1xT4IWnAT
X7tr9e7PbJMTvTmGjHeOHdWMGOFYREPFr6d+Bfk8ko9mmtEbjEetGBmSpqIJ6LEl8HeB7wKskPBO
onSV6FXlzbHqTKAXhTEkvCIgcEg5qCPbM0iUArQVR0/7XThGi2ZFfzI3qBla7Cx0cKrH+vfvnCG+
DAKuSWNYL/vA0WCLLFz1/3D2JU1y8ky3v0gRgEBCW4aaq7p6dntD2G0bkJhn+PXfKcdd+OU2RcSz
rYUoDZlKZZ48h+prlnyLer5asFk0xCajIyy6GTK52Ejddt0ammUhQOb2zEfoVTxIC2KDqK2RB4Vs
0eShE2uToMoEAcNt7H1A/skd/LX83tepTD7HfBcQx4xLgoUSDj2RS7y3HXINnu7bx9LgMy8gWhBf
BSMmQ1G8E84L1PBOay3AC/kfbs+s3oQWkZVoGLxBwmS8hKg+yh10PXG73//3S1+YY73NMAjH8fb3
oRyCuzzcyo2xB5Zna6+sz0Jins/x3gB4QMXlttuQ671Up2QfuYlne5MrEKcwIJfwFENB3tGOxWuy
U572vhawLE5uZvQjQm+lQ0sAkwse1e7mKGPkm4Zzv+K0FjZ/DvgGKRTAOYOO/YG8xjbuk9QB+r90
ck5rqGFm9UNvpdY3jZliJemw8NAC8fD/Wr1Jukkf8w5B2KN6ou+o2TjFWfMQrTi/7p+JBb8yTySP
TcY7rcYXbmaJ+sXKP194oPJ5ttjgpbCLDuPqm7dugwmcm5dyK5/is/UTSJd9fop2+f4mw4tsNVSn
L/pqVmwBMsDnLDl1UkKVOUI8oApbutpkXGQTvlKLbpvBvClyOTeNSAv6rlONgspUnQJcRffXc/EY
zhw1j3nflwEALxb1Rf6Sb4HhySynOA7yEB2jlUTHwrbxmcMeMjrlBcFXaF/4RSkOeWHvCzB23J/F
oh3PvHapjEFB/AlS83skTvvHZp8e6Puwgz7eqfKbXbEbvcq1DsmPDA8Abctf1jJ+C88rzo3/PfNl
BYqj8mbH+dt0Ut+p18SooPPztA2ei8RBRRFP0EuzjT/WKDGXzGwOy1eQIIXIAVazG0qo3YbeCL5n
MtWOrj8a5SlXT5F4z1Pp0un1/gIv+ZKZr1dE1CGH3uypHSHbEmlOT4mv5JNeZl4HRKGAav39Ly2c
lDniN+jNrk9vXyICG0lqJ2HfddT07o9+O29fBA5zpK+RNlK1AUbn5GfXvUlOVwZeOgZs5s6Tsk+U
nfc4Bv5U+903/mAc1FMDfLTaT4/ANT03lzp2ih/55v5UFmpqfE6eDMFgLsMWXxw22lv71l7CA70g
b+lZfn6SB+LRTwYQTvakeWtcsgs5dD7H+ubWVJYKikRYv7P+0zr36K6TTriHMFnq1Bt7I07ouF7B
Ui0cujmWd4QG5cg0fGz0S9BYOpZvAa3yey0XunQWZj4jl7y2iUyQUhPBJoZmfCSSlRfe0iGe+QSw
KKs2hy7gKabQOBctVNnf6fB4f+MXXs5z3G3AwkGzFdFOXesK5OwQoRzyfRO7+XVt5Zf+/8zcRVD2
Nsif0akdQOxrfBsJkGXpWvR+M4kvjHAOvNWNqYutCquDvppX6Fmfy9Wn6NJ1NsfWQn02JmS6jX2C
fvepe89P+Ub7Gf5Z601eSNnzObZWD7UxKkos//QwPAQ/un0PLu4re+2fQnQTO/p2UA4oJEGixX7e
3/Cl9ZpFVVqnTK3UMSfUKfo/yXN3CBJ3Ta9gafDbEfjnoWZCZXuIFAZnj+0lekOejnzc/9sL5jtH
KfJQThAgwsjN/hZ1vurbZNf+XKWqWzDfOTAxsPQcAn9CO0FWNqCfCfTE7v/vhcM/xxlKW08iCGUD
1eEPPxMo1ayMu3RtW7PXGAP/HRgRY/2kvUUvdNcgOhn8GmzlZ+WstuwtJJfmEMIR+qJRBbIjIOyQ
wgfgHywhwS/tymtnOkwgAvlEK0j93h/6A1v76MJOz/GEec1aXoN172QyVXhpID3Vleep7p9pUT9V
QeOyDvwY97dnyQDnGEJWC8H4Ldt0A6KClOvAN2CPOMbIZzcu+dCOzWOzXaU8XrCPOVowqYQO9Szc
EtHe9MtXfuTfhr06GDfJKVQHwTUHVfeHpN/ZSEOs9SYsuPg5chCq3RM0oZFZJjZxWdtsIJTsd/1L
QKDe3FjOkHGoM7/cX9CFEzMHEqYZ1OjaEbULE2qY8aarPwqNOnU3ePfH/1vd/8Lfz2GDKF3ZPXrP
ETwCbAN29YOxVUjyBi/FsT2htuqOfrRpDtGF7fpduyNe7AnPBApuTTFjwVXMQYVZGooUVETwcU3l
dp3hrpLr/20++Gpus5s+T7tK9ApDG4cCSGgLXT7xoXnJrvwIkNMBQmZe8VADeZM7wKWh24ltYi8C
HAfolTf7WPsg79yv1QyW5jlzMBClr0WRjHgFJblj4zQqayWgWeir4n+LdP9cEw0BaVXOB0CGT+gG
3oCpIn/iGwHwYnXsN4NTvCDYQdaEXYc/4cfwI36opVu91df7Z2jBCueAv6JsA17XvX4Keg9FiVG4
TfsUSgfN1/c/sLB0cyhfq5WN1aRYOtW8Nmbu1MPn/YGX/vnt938WDjq0pBIEC2dXn0CwO2X1Ypu7
ftqLZHf/C0v2NcdGpUXYTAYUTE+6Z75Oe+NVU066Da70/UZygxIRepZHYMvMncRGHeQtf7H9niE+
WUtgL1yZc/RUHyDZJG+lWhqnkPs9Nck7ydbu44XbZQ6XUmM35Qx6gHhz2P7I8x+gsvL6xNhmtu2x
GLraQv9vAHxuzHarC3WbaAMe8wW6DMD+dk13xhXtyezYvK62m958wxc+4+8+/nMk2sy2ouaWrGCZ
eLRiBhqBasfF8Fur1CWJQsNRYVo6oaoe9HHcliTepIP4b5ZkzOI9ML3JQevxcVCsV8+a5ULV3vzZ
8hU7WjoJN/v6Z24xSMoMAhVO0HN8px2Er1CQaVf6FpaC+zmr2MSkYWUmBu/l3gq89LU70IPuIxQf
kDS/b00Lt+HfDNM/EyAZ56EhEFamY+g3lvpVcnMD5rj9IKA2ev8bS4s089My07VUMxUCQYUWmvSD
V5Gj9WsZvdv79avjNXu8BVVdWpNERQEQNL9+as/p+XfjoDfbs3fdOVozlYXP/E1L/LNQ7ZBIwkE+
j6Jft+GOcoq9vkv3chNskOcQ12Qt3luw/7+Vmn8+ZNhVE5l5hMwK+Mhc3DzmW3a0TzFaiG9ZNuHG
28mPfAWxgA++8nZZuA7+Znn++SYveR/XBlIPDQ3Rs3+x+dN/2vq/Qe0/A7fg7ApA9KhB3SKDpucv
ggRBZK0YyNK/ntl2bxSEQQEGudzhnZBvWfR8/08vQQP+poP++dfjqOG9nqFY3x+GB/ugzhAbNyFi
k+BYae/iOq6szkLcO0ctJvUkrOLWlai51TM7/O4O2aHbyu39aSyY3Ry0WEWMQB8ed3zYsW2aWr5t
t6eoX6shLK7SzKyzsiONYPj3AJVvixP6T4700rlAkN/6SnDn3p/GX1f9hYH/dY//7AZ4d6HHeMMP
ZHvDr7fqQPzQB8f+h+kBYLPVIA18NPZ8Gz4nW/nKr5AnFs6IR5HY3/8HCz5yjlpMk0TEk4GJGlpy
bOTo1gOynq145ilb+cRSUWQOVOxNzbhV526AbPMAL4lJms4J0nPA5ltrH1kwmDkssZosZfMBK0l2
tRP8/VDqdgdAr8FNMHrqYQ0isXR1zSGIgJ0Ap3CbTouGxdot3VtPEwgq3bV76xahfHEo5ujDbjKt
aGwmmE4c+7p9GbTUMSBC0Au/BbLz/sYv2Kc2u90n6PsKauAjTe3f3ovOhIJ1fK0e0/f7H1gwUe12
2fxztK0874ga8YE8OSRIOHaQWS5f74+9ZJ9zQGEk0qYcdQxeFscmfch14NPIpzRfA0CMWHgx8kNh
vKTjjqNLr1bf7n92qTY1xwaKPKw1eDbsTOXoD3rroEBk4uGU7qo90HFHVKb8FsHYLnsD+PbQvFVb
9bKGMF5a0FkwkNMhGvsQ4V5SnJvpl8hHh8mX+zP7emzI0P7vZpWVYcZxjol1xh+L/Wk5EO/Dmmka
X55nNsfzjUEcpgWkzE/Tc+eRY34x/Phxq28tywEg2v9vM7h9/J/jlsV22vFb5bXgO5MAcEau0AZa
MZav4xZwFv7v4AkEA/sovnlJtDqUF5i8ayNdvxIWfW2KTMw2lghmNKmN0btN+8MEyvEGUtdOayyj
CzgYNkdWtVM05aBJxr/vPdvaxDsdnbFOojmQ4BuQxTB2lfQYaP626kpuezLu7u/JQn6PzcFWuZIR
Xkj4crLv0PRZb7uTfImPqW971tbe6Iljf44nvhLvLxTumH1zqP+cgXoK/1/QZCsnMpz+LdvYz8xD
Jy2URLzp0Lj8BV3BaBVZe7AvVNHYHIs1cKIF4438oPmWvpUA5YEs+pN51Av2ja8d1WaNgGoBmcfm
TJ1G1mhxbmAth0/QdCSVp6MYHbmGH27Nh2RDXPmGLmvMTJzVi0LHE64lf+3S+/p2ZXMez2xKtCG7
Qc6gC+k0/eSUxVpOcWno2T0ha7OuJLsNnf9ioQHVrrUs/UKmi80BWQqyg4M08XzKTsYP5Jpw9t+b
T7pJNac4ddfyHL9i4XxIoV3zk1HtoB+cHKwP4zSulD2/vsmZPfMbpDSLuLXhlDrGnHR8abnpkuQ5
RuMJ596Kkd0G+//DBTYHb4URXrMGJLwBc4Pu2aY7To/1hrrFtj6sNft/HSWyOXprBKYmyhk+IR4i
UKvVJ7pisguOdQ7aIhYrO9nk5imaMrfLw0uRFK4EyNDIwrNl0ZM9Pd1fpoUbbs7KaWRTrclhwoix
8Yc0AHTYI5hAi+zz/vhLS3T7/R/fA3EBI9Q5iI5zSjdg7HFt9FQMUeMkjb6CvNEXImk25+Lse4sj
P1jjyZlUwS4JGIgqkfPf5mGXecLqC8BZo4gdjA6vujaPP7kd8l2ZB/UuacLMq1peudOAhFtCR3Vh
0XSKbIv5JS01p9W70sn0qPPC1s78LtbRx0e6aFMXijlFrTI35JHwkI1GW4QViUMyRKXbqBh8Ngnh
W5NZ7Vb2Od9ViiJyncZiEyudPoKoP3hXXWDsIxjkdxkFkwuMRfA6jGXp9Bl85vQ4ESE3UyXAehkP
oZuWMvHCJgHJt6HZe00LzB3JoSPa9Jm1BR/D6KR9IVE2by1XG41wW8i+coOoSfd9MIQbO++qc5qj
6m0Y9fiaDL06MpMXzyLtqBMPVf4tKqZmi785gJmmrX+3SBT4gTTTbYULHzDuCHAY4IXpjthZDVmC
wfA1wguwZOW9bxa4SzWWEzeYqtTvZRVtjAp96lgU0BYrkW60rAl3cdGlYP0XIKIL4/44JEl3JJll
O9wCg/nQKM2dgpb5uR3ajijw35Ixh7o8of0ZGmfRplStfNAiI9mZTWXsmUlyvxmKYSeLdngxUcR2
RSljV58QxTdgdjg0aQ+AmZR85eAt2c7Ndf9ztps2GZR1q8QbvHDD6vfYg+pdrlEALFnO/AIYMxyt
W5G2bT5lyBwz2ymx7ciKYS6819gc1dUVVJ/K4Tb+E0Swse7bAQ/57Iwjb6xk0JYWaObnlSnBNXaD
QbTiksiPpvoU8j96yFlw2Jo5b1vo0Z7MM1p+PK1HWsDw1H+E/rI5SAt6W6Bl1XFHhj9AG0P8zh0s
J3Rf9bUC6IKLn+O0uORVOBr4gCwfBtPVhhcwQToRydwquDD5eN/9LsTQc8yWHrRdUA2IwwoDmgS1
a5UPlVm4qvhIqO5QfsyabuUxsHSg5mit0NaKOoMjPg1x6+jkYxz3U301qkthxa5G6s0Q2h43/lMm
kM1xWkGfxlWdDOBJ6pUvghPVV0lgFixvjsqKNRqXgwINMjkGB+NP9oLC34G74ya5VDv9MX/JlPMs
X+/v0EKcx2ZmPqWE2U2IebAC6WscsgZo//tDL5gfM/7XP/UVEbZQ9XRKGCizWtPLwsc0+XZ/8IVc
A5uDtEjMS9VYIILUkAnUPfKk7zJw0XRv5T5ClZusJPuXJjEz9DBLEp1W+IzdPKX9w5iHboJO85VJ
LNjHHKg1MirypL5N4pEd5Ie9RT7xrO91Tx26Y/KQnvFcICD+Sn+Zx7Xod2HH5wCuTq+tMUE58WQ2
uub1KadeJdEndX9KC+s1B2/ZVGhZMuI8xaH9Mqa4123Ni1NzZTuW/vw8nuOqmTjtodtCaXexoNWx
GYI+WHkZL/352YUR9Mi7ciXys5po5/S1cbRo84to7UrybenpM+euUxBeKGpRQrUnr8xfdKhiv8Dx
8pruJqxYiW4Tm3WzhWCY7eCVZBx4RPVDAK6dfdQBBldqrHJMVLldvU51x54UiOhorzZxWqPtM58M
B42hjR9bLPGjys6ezH7QIMZqo3d25dAuuKc56kyAaCbKSUJPKe17N4xuaI8mrM6IRsgu78y1dsmF
V9ocfmamUPzRgpIimViQ78weezcZZLgJs6p5rhOSbotUrN0eSzs/81WtPXb6FDf0xMoy3aXgWHI0
ZXIHipTl9r5lLK3bzJO0uiGllpHszFrW7hhY2rYy7olrxKPpF7a2JpW14FPmWLGqoWxinFsnU0I6
nJu83OOFkn7TGshpdlFuZ05Z69bToELAgppE/ro/v6Xv3iKNf8LRLMv6kbcc6LCwYM+8UvXDGJsS
Ep4RU49dLcLXuBT1yRbjiGpm06wWShee2nMEWWlG2phQQz9qWo8ee40a1XmEjlfoxFYeXfUeymFQ
BxdIQlsV+EmciJrlb3sC1N4tdVyA7v0VWGiRZnNUmUYmcKBA8O/Y4PNOU+TPBYNcQV7TX6Lq9u0N
VYo9yevskFfgq2tTUJSp8FecJpsUD8E2FyniLwST2fTWl9onjbR0J0W9BjK63epfJCXmSLQ+gpsI
o5IeUZQjgddOQuv8ugp544A6le2YYUru11ak2fiBQc0yUbRB24NWNSdGTe0Vle/+sYcAwT7KsZ2O
yU26b4lqfqRKBDZEbUMApRknzYcZj6OCdEEC9da8Y9LPWrte48hdsKY55G2o7MRQUzGe2illrTMo
OfqGNRTPQRSTh5ZWa+mqvzxgX63ZLELqCgXkK8TkAEeOTg9eeghuMgHOT++t3qnG0bbgTNecd+IC
EfaLV86hd55b8OTF29gNt39C9xMhwxnFojUQ2lLoMye7U2E2pVz04FV2NPfn9D6Ad+/GDP/YO6A7
8O4f5r+g2S/mPQdsRTYxasJDesqngqBNL2VHM64VZGeEesonAi2sAUdIldRFzQeOE0FwKry8LU9T
bnmhsL4TTVIviUYo0jU2qALkjcmYKe7JvHzV6a1A3+ClrlfWATp9YC3QcvRIsRrIbmk8B1n3aPGu
gaxdDMIiFR1Vp76JVEKonXo0HLdDG/pF0P5JEx47lRhLeLZOeVbcx06YVugub9IdYaPl0C6U7lSI
MwVRDykneS4m9icKSu6WmbGGzdGtv+QBX6yaOQshatsM7aYxwNkNZQ93QvvOXliy0xw+leJnZlUs
c0JkDDymOonyXhTalUulIZ+mCPKXWTtAu30a02uhhO2UqG6YSMVIqzt0jTFM2zHOAkBUectSv43A
qoUMRYSseiaGzo1lKxqHUoWmSt2oMcsgE13ht6zvP0laQqJ2DJpNWofgI+a46MYoguAEyYZrW0pj
8JSBvIrDyWAYyM/gAnkKkpHsBIb6gDbfTUozEt86NWnbfLKMLRoU4WURD1S/rSQsoRNkaJ9hJYC7
LnAAEB2AONrLKLzihkx9oflVog9PkYJEJJRM0I4pwZo+jErwbRzV7TtQgqbhS4ik7xr8F+IWNGt/
4+okyi+mMIaSJqpg7xAs6E6NCcHu0jKra1Drx4HkOGuxLhxb1GqXD4a1S6cscSwwjwEV2JsZ2Jbt
uvBKCL1fNJ3zx7CCpCPJ8Mdh38ZjpJEqdSY9z0+VkSXbQje1LWiwQSBXJeisz60Bqp5ZCX+YCsiJ
AGS0CassfSrysH0a8XJqHasP2otJEuC9QLGE1F1vZdGlEiaSVjQbWkdCqeKjTJLh2Eo99MlY9lDw
HFqvl9w+CojzflAaoAV64gzU5YGFvvECyJseZ8iElpmLw/ShBcCd97kokfYDp7k5Vte4Mh9EPUC8
3k5MZ1Rm5YYmPXUm9NqnrAFZY8IAOuYycwkzbIf24pzkQe/SuLNOTPUGiPOlsj9vrBGgCyNadWw7
DbRQjKTmBxckBNsnZD2fRMV/mVbxPTZSdCZllXACko3uECjhpFn5g9Ss6tCQAwGsuEeVRxT51RT1
eBxYlHlgEImczkiBNSpFtm+RhNgN0EMpHd7Fw8bk0nalrH+pjIhDzCwB/TOQSdMwolsdd4xfoj3H
Gdo63WrYyY+gVeZVIxoYsnSVOmEA1F9EL33DAdLpn+uyTVxiiXPRJ79qi18MOYzXqC6gd6ZS89C1
2keWTYZr3iocViyH3dhYv0YaIvjj5YOudVCqgLKbQyypP1VlpLud7G5ukHynzCr25ahxr2LiUY9h
dnXKlduO8meiimsYl5o3NlTb5z1A5RlL6o2Z6MXGvOHMKasvRQmtcDBDore71j/LUrZ+kOO+TMR4
zjXxTSvzAXufm/uu1R+hZPIrk/QQJ3B1RTT9sewe9HE03Q0WnxytCLIdKdgbYAR0PzQleGiSRnOm
ED0QTRWB3Zxz5SdYMtSh6Fs9oWehq6PY68L2Ggb5RSdxATcJfyKL4EfZl6NDtbTaCKkVbiSDEm/4
6SOrhsITpNiFevdIG25vkGgGVrg0m25LRX8pguqZRN2bSc3BtXt1DVgCnr1Wyh9gb0N/qlBXzvS3
kQfPisTPTI6F2wc08hPspjt2dNyq2IzOhZWmPrE6e5/kwwFxCXUKAMb2o6GDo9aoDmJqzE0SWOZ+
xKNzx1RO/ImGvZvaYNiswqH95ICcPoxEgWhJ19G7muLufM/0TnMDI/yRBGV55CONzq2yfyQxOsXb
iB4grK4uueLWOYtr4qqQq41FtWhTGNYTZ2H83AURPHmhAk/F9jGK2p9RkLwlU/BNQLHK05voys06
uAwiKo9m30HrE+tzLOXtfGhlty1bS4N8YBU+TEPI34sgOlZjv8si+HQzJuMrBK6QZtYJ3j0VeWFJ
8WEEI8rQQfy9t7X3OM2nN12f1M82jYedXhWnhtQFJD9GGyZmNjhsSVVQX7IY7fZ28pSLUHPyqeOH
IdDQYTr1uI5jKLw61GgjZ5zsTVNB/ipFOBrTvrnava32kmRQaG+N95BU+XEadetHnIWcOBUEKpxY
ArSp8fSoWspxuYMcxIA8XTR65QSizZz9CLukc0sOjns5PrdWs6tqDfynyg1KoI1V4NJBHzcZKiaO
FQi4AS6nZ10GrVe3YvQ1zQ43aTk836CpbtaZB3PqjtLsNkZPpdv3eeEnHOfUrF/BkdJsM15XbiEy
HMWM+4ME6QPvz6EZ7vJE86xyCg+sqtmnnfQDgMEGfHYlobgVlG4a523h5FmD26khW9anFWY5/Mms
vIKG21T41Wg9cJ48asyWuGJHT0bM67vSq2vU9bLazeLRpXXzEE82SjxsAvsiKjgHswKKlk2uqeRD
EuWnsBlOMSyE63iacLP/FrfIIw6k3Kke6gRxaKLtsy/RK1IV3yoyBpADjVEMGkA9X1ROnhgXANLr
t67jN9agsNnVQUDflU3ORjGC/ZAyvwVL7zSiJ0kCRQiN8E2Uc1+lg9MPsErcwCqSZ0z5WCUUqj+0
d+IkvOBkfOSDBmK+oNjBL7woAmYwCR0IxfRjXmZHEtaHroTHtLO3WzCXsHATCHPwo17LtqkWoAMq
1hEa8sCvBp6j9KI2JVKLedVtK9rAsGyTXeXQTz7ioyPWhW4TWW1iUvhGIg6kS3bQ0/SBSfXtNr6i
hnPIcXDiOvNHZh2sECzOU3ipsv4yxqCODTVPG2Lqh1G7kxV67MH+6VSx3ntUM84F7QfwEkfMyRsy
OB2vNSeopQJtQ1BeiiEA4xOk51zkkfaJDbyr0B8M5DUcEk7broxBqcOg3B7t0hps2UUFzYR6HxS2
A3bibV1Wf6tPG7sTl1GoxpM82KQ2XFCfxNPOjIaHsA9rn7bp1WTTtYQcyeTkVBXOOFhvaPW13LKt
f45TmV1U16PJqWVF6EiNhK4AjrxzbNM+aa0sXUQREWpTaISKk6Ry2lYfj5ZqgNcwCMoz9vic1Xnl
RH0jUKa1TO+Gs/4mBhPkt9TGnZ9LudWGYE/iyO/ssdwOvZl6mm4cM6J20CEYPa5UguWhAICjtnx7
vpVeJAh8JExeTjXd8pI96o3xxEXgFWkGohtrOpQ8jzbtrY016NpvvBw/8BiPIU5ZtW7Wx+cUxMp5
l/goIsavuFNAJyfxobCqJ8csegV+y+4xDtXzRDIFtew+4A7Vzd3E0O0JnEO90RRMlTcChHTFiFAO
KmrnwEpARF7VzQ8jYWITZdAsiOEPjBDs+kZguERXCFtkWr9Cjn14LadpmwTDJiRa8kFM0m4tJJbc
qNR0F6JsIAbqTAA0OnhDmlflVekAK4WG9VnXkE6jbMu7bl/32Xtg8nNMwl01TphEh559S8hoF3EU
I3Hc/LSoN2UQkEOcZXs8YvStsvXhEjT6c9RHF5oxQPdzWe4LMwjw4Jama5MKlsJRHMFTyagaP6kN
/SBJy39ZBrrhWoPWuzaY9l1mIyYLd3qaXqdBdk5apMAH4ZpmI1QDgyaC9x59M2JveUAfbDakrgB+
VNnF28iYOxTmJ02tz7BHRb+IxsxtdcSBVZ8hC2AH0mE8epTR9GJmyWY0pA/Fp3pvNTVarELRIaJG
+GPH2fcJZ1BlIdlGVg3mFqr1/mDUg1+xPvQsqqd+3qfUy8ZY+lLnKJ6+Ayn32U3TWev6S9W1XqbS
TSJKYD9U+6lF8pCMwYUExXFK8rOOyYpa92s5PAU6lILwbni2iIjdaMSdMEW4SCtXa6w/Y07Lc8hM
L4iC0RtD2kAxGUweQ7wHLyXZa4FI9kiBmnuKPo9MQoC7blPNCxFCn2mbhF6jV7+sAb2UreFJaW1y
GRo+0aynsSB+Xjejw6useM7t2roSUXgBsy5RgdAwRLoePSTQ00WTRNa7HdSPcfka5VE1NSr3Pe7H
sCtuGZcrnciLOUXbQOvdsS38qWJ+MHa+PdYIscrYMViPsC83vbFCh2XNDnZlvZikkfuoYi9mYpyw
RgkcT7tVmfCiQXopT/2Yis1UQtlh7P0mb9ymSTd4bQ2OTvsaaEgA7wQPIRNrDY4mmKsruZ0a/Fns
4hNyzXAgWodQsP9ZFRnfxairO7wO6IEjUQi4BNrrUlCnXRBvP5h54VZxfaSpeqxIfxIZbdx8yraT
Lj5jo/nTkXrLY8OxWn7Ai/WPnaW/4YKgLizLb1OeNNtoJFd94K+tBmB72Ocb0XQedCi9tKVuFoYu
+is8q4Y6oiDu1Og+7aBDHEa/QhGcgY91Vaaow9rBSWsOBvp6uhRR8VOlCZLocoSoMRAPVlc92qpR
TkjN1gsMkMoU4KpUhfk7j1JIhAGrVTGqH/F83pnUTh3RNk95nezADfPc8eSiR6nLwXBp1ZWXEPmp
eI8XWHk2RPXdbMsHiTfYOIGXo0MWIanRYmILOEOJjlLBghhcn1l3zeoORoRukY0+ltSpaPLSTe1P
GwrcD3bEftLBGICKA4qCGUiJ5OLJrHIDqgum6Q1RdFXadOG2ddaZfu4b0P2HGduYNGv8QMcDS1j6
oQCYhJKqcIrEvBoqRJFTIv7EPZkb3wurP5NBnVNaPPZdhgKc5mbjzwpHIm3oY9T9TinQ2MBlUvq9
iT/Rg/CY6T+s4Pf/cfZty43jWLa/MlHv7AFBgiBPTPcDKepmSZbv6XxhONNOgjeABEGC5NefJbnO
dJdnTtXEdHS4LDttSyII7L32ujjZuMQtOqeIODvaQYsoP4YxvJVO9qx0817WLUYAFSLvyuI2D9wa
xMEZvhhCYVchyG3t6f3YdfOKtlmG1cHQ7IYVRrChM4OoxrfY45Oi7utEq3LlexymX1a0iaLRDSSf
SO7zF7pfJAgB/eJ75ylcltsBqMm9fzneu+Z7haZRul3aSTddCNkIB+BHTe5Ar0FXj4QnEyL3PnBj
1L0nXr8DynwuWnIM52k1ecU7Xfq7ogFA0/YrM2GOqOf3VoK6rEzaFMGZVRyjlKnaVGjZsgiJ1LNr
9tYje7g2gFjeBFs5ktWU1StuujXWRTKZPAXqDSQXnR6pbv3O2059t/Elhw/uHG2CSqCXQWVXEOxy
Xl2xzTQbC0Y0lji1+2Us46pc4iXsTTJqvVHymVtwhPJ7u+TyWIa4dwnwNSyT24Koo6iqNCfZ2oNx
U4yA3mQO0bkqmI+6k4qzTm5kizrIeUIhuzUuq1atdw8bXZDv3SqthvndzSaUWkE6suL7rLM3m6NL
nuA14i0bVr9z/Ec6XsJq7xVnHNrYvPnuZcN7M7BXvQzPQeQ9g3ufeA59lKBhr0o97IMMuJXq7mBh
Y/M28TNxm5fzWZksdoKBJK5BxSUEcHmJLaV7DnBMK++X9ssnKsIH0oi4NHJVts9jfl824y9ff+uH
p76lIBC/2OjMygKd4bd5fK+YiSeNaF76qDUSW0MogsHEaOe7AQaUxVOZi7hTYdKi559FhLsR5FYz
fIjF+5kX4dHKNzgn7Wc01uH4DnXvyW31is3iyGn9ptDOIa+OH6pZniaoviBCD38skEmuc2tvfFwv
O8NN0D9VOW1WHK18Bxyo1zdFwLeuTxE76f/IvV9LsK1H86iqp0LSb5orTCeAitEOv5CuTAgXtD5a
Mfw8IfdedHcBBdhwq90qwb69Cwz88RSUWNit6IcT7LnHUoSMg+41IEdPAXl3b5Vee+5GkvFUDIHc
Tcu8ykfjpWMFzi1cFUeRp2o5qfm+p0cLKwENVTguQi7AMzZ7BK8nHTy7+19O9qjoXdbKFYxWVjlc
dkt101t/p0Y8xxqcs/6RF37iNSat6EdQLdvcOjF+f47FJ+JMo2pj58urHKOjgy5+Jg8IN12NdbjV
+hcfNZxcUV6GCIhlo5/YabwN0QwO1NyEINCK9s0vOx3DoHhHw2CXB/PKcrPxKkRMAI1p2p9dXyWM
sl86CDZwNN8WEd0w78VHdp3IDErTabX4NkW/yloodso6qWd4ZtrqLgrHvW4YTkV3BoEMCHS5KzC4
bBq1phwLOIANDrYxMOnQ0tZIjWRA00pv04f2ptf9wzD3sRYT/H0nZ5tRs6Ocv43A/LClrCfLTyPD
cq6X2EHD1k5IwAQMY/1Xt4ZpsQUPhn8rip/Kz1LisUcFk59Wv6Mdwc1rk6wO9r3OXgJIjM0CETZA
/ck5ZI77zTXoMvXz1LwpXhwpgkrEHKyM95S1WEYZ3nwiUHkX6qHjiOBpIhSj2D5rc8g7+jwX8/e2
WnuIYG27NWwRU+PvnU59KzM6rD3067nJgEEzLDzmZUkzuJsmB2M1uxsNnNPJFBIcu+LZAa0fDXdz
VwS33tTej8MA9b3PkjnHuLxpTqqseSIdhummG6RyNFgSIhgPC97RPQYIGI5NY6xnvRrIDIOdYW/E
Bx2gaGa5eJZYPBkMueNoMjC998ZdgDuqHJaVCPtkWbJ4AAQIfkEAQGpscCn4EHc1WExZjaQG92Sb
S0xTkfq2BqLexV4P755CpQTgd+h0K4oEKrqo1YTrK6A/DINzQEEqRD28DBfn6DVrQrgVhR4uv1wH
YQaw1d45TgsBwwHoYilVOmfwkh8a4BxDrBhKdo9sqopvZf6GpPkNn6pUsTNv2qTOSELcj8krj0FU
bDrZbpEf+RTIDfIVj7aYUuDOK786MDIm2bDpc3p0MqwSbRJ//FkG0Tmq91XxPLE3tLgAEeSRORrl
r5A1FCFNUth+JToEsCKHkjVBuy4buFRxbILYCPsC9MycdBuaFUdF96J6b7NjCbHBIot825szD11Q
13ct71chrRO3OffiNsNN34PiCS/kdohhwxCHagHFDeeX7X9GRflzkvMTDoPX1uLC8egX0e3DRKCQ
G4fYM7jzK9QwoX6rPNhW4e3GaDCJXHTGRpMndFPNCvwdpK55zQ0HLogrWgwr6rZA9fPXyPeSQunn
yl+XF1SmFO+OLIBRgPdQds/OcDtI2OrrjMGErTyBinWcQDhKhEEfmO+KqIax37vL0L663XNL3NTU
ThDnuZMaZ97n/oTgKw91faX0jZNV/XZs34ty3iM/Jq08eUJwYVJkxV3jV8jOQPhqJr0H8E5fRY0h
NkH0pqrYKgC3qQ8R0cWC8Uir4NBKm++khq/aaP1w67vklflLl1ZKvoRN7mAUej/ML7DwTn1Wpd1A
AsARFjlL4yVDWKEbwsBYJCW5c/nwRgbyM1PqtUOtH4dMPk7W+veURFCHnMduP/o4X4Zww6vdjH67
q/cZIPvsEusAeLLb0nZKePBIl4cF9zuhaQiltZPJTW5gDpVLEs82WGOVP7mIEJhi1I4omHjlknUV
9fRb3rBIbcPBd+i6WhbGdiNFB5tEiFaFdVxRhL+adgjMAbX2eNv13J7nYgRLhQtWv4RVJ94K3wHi
UkjjxbRHp5JVTrsOF0Nfo4mcu9xxXrgnvCdJZmLikBeZAjwNUD3vJf3f0ZK+umugPzRthPnwYdKP
3Xgk+q4I/4Lj+P+hJH11ziBmqQgLeu+Qs3wvzfII4srzX8xg//tx/ddoqqHPyxpBolA+ALhBsAIa
iKVcoqRRRH6Oef/95/R/8g8IJeo5V7L/x3/g8U/VzrrIhfny8B+PqsH//+PyM//5b/74E//YfKjT
W/PRf/1Hf/gZ/N7f/+7qzbz94UEqTWFQeH3o+f6jH2pz/f14hpd/+T/95r99XH/L49x+/P23n2qQ
5vLbcgxUf/v9W7v3v/9GL94S//6vv//3b15ewN9/e8TCgxklyC2fv+0/f+TjrTd//80l7G9g33nc
4zxCqPVFJGU/Lt+J+N88nwU0QMg7Yf71O1JBIo8/Sf7mo2VEJ8BDlF/exdmqV8PlW/htLiForjmh
jANV8n/7f0/tDxfnnxfr3yQQQYXbov/7b1dDnX+Ol2EuHVE8O58iXcXzOMVv+wPZhrRDGy2TY7bC
QXos9sV8vYwzRhpOpU65P54M0uEmV5a3zNTDnrtIXRkbjd5iyTAfqpxjXrV7VbXkO/BEdE80Whds
FDvrOAjmYn2xJcP4ZC5mWoPxySGcNSDV5TJE52ozjYOFbUbUfa8eYM4zPkIqRwBUap/sFzqhxLM4
XaWYjiVt1b6C1aknaH+71PPBn3T5UGkD2U8FUB4o7V/w4b8Ez1zeHM8jHOE4vsupD67TH98cVrVi
lPB73SpbFgewraajRMNviHPsBM6mfLkg8rD+PhcOzmBUApshd3uEaeVZzHw7rCNtIDfoKj/2y2h+
EDwr18yacP35Ossy91cYjuRH3et604++A09X26L+ASJjM8c+yBxN+Hz9rIdu4F9W6u/L4V8v/xcp
HRYXI5Rwn7mcUeKFX9kvXKHWHAc1bdiCDxx59AcP8GPbZs5mIcWLG/rt61LDu8tBYxawZdyyUmB8
kXXLCsNBqHjCBq41YwjAxQb0pojyX3/+HP/LVeCoEaEgDz2GlY953Bc+WBVFM5Wd4Bs3qiBv4TBc
6TG2vVV5PR7a2vF2nTG3wVg0xw4vBtM4F8mkjXnTnozWmgHtdTyght3ln0azOIdBFz2NlU16HY7r
fq7rtKxIlkb1mCUVk/MZTXy3U1E0nYMSrBxnCQGtRcMa9bz/F7v9lyCSyyVgPmd+iG0gDCguxx8X
WVuBnjhTwjZOqYi7IiWQcdO4aqV1UT/0OBLjkueYirqOvpdy8k5ELuzIGgIAxhUs5X0JK6ELSI5a
+H0u3Qbzvwj53rRpT9RgxQLsru4djPEQu1HduIx6OyDJOBz9KD/OYxncOAJtynoyKropaCUxcMZY
58+v4xd9Kl5oQLEPhrDLYRFYEV/V1XnnM6rCatyETgusaYmHzhMPpS6Lh0FBjJTP1qLUAtljGrZZ
N38Dyat4HxZ+O9CueVkwlU51CLzEdTLvpsxGZy8KSIT+/Gl+8Wa6Pk00e7jjI4bg7+DrLeEChwx8
2FhtvNy1YNXOLMH4d0xrp+rW1z0gEFDWGlH7WGtOab4LyICsxi1fOuN0zqfwRy6KYv95i8tZRpuu
TbnLgc91c31yWN7fYX4J5MliQEmjCdTNvFhf94F+cv+qVPnilH15RZ4bEIxLmRuBNv3VXpx2UZGZ
CXPMoTfywAoyb7pJjMmwBM3P5WZCoji287y/JW1Rx0s3GsBMzXQMF/Ggh/V8YyJPJ0FPmjtT52K7
RHmwAVVrDz9lDfKWZg+8Lbrdn1+IL0Ztn087ClxKiI/pEhLQ/nhjWCY0pslAqCUqkhMc09w4d0BB
ZjxaNd0w7J1w0E8isKi06+VO0eBZT7LAP5A/0ON2qxLGqAcxLEWs4E3/XZFhRdCQ+8wBOO5buAFK
fy0CXA3B0eqwBs61kQ2e6aybn/XI0A1hOOIM7pPbLSrNOvcv1toX4fTlJeIAD3AvUOA6Xvj1gJmL
ZmmXedAb73rsdQBNSu8pao4U5if3+Kkeg20pz5C8yN3YN3NiInQwcx7e4ZTu0AGG9gjLwycgA3/+
7rt/JDB/PrWIeowRn6JMIV+2Jak4MA+P6A0Oe39nmxoJThaogaDA1g1w8xsZtDvP8dU2n+WwCrz2
23SBaaapzpI6LLoULUE0ta9//sSuHuv/WrHgPUMlBWYRx/+i6KveK4d83x1MaTBypGpD3LK/6yf4
oDsg1lTTccladZgX22Qx3FcgB0fFBe4JjF7B01KOJTd1VSAFwY+WN+5WwJFotJrBGoAwatYH0oUa
IiO9JKJREoYcYCtiYHiahTedEdIpd31phlUJ77EYfQ4ITP7tPJdQMS7TUQQ1Wf/5yw2xGLDO//CC
IwQWMRjd+ziqg/9ShQiYvuPoVhh5G2c12NXM5z0a2gbgeBntJdCDkU0Poh1UYoeAxxmfn5sKQFzV
NbtAgEzlN+cAvOGtTyyYd8KF1SiN+tQQ8DEUJGe0K8EAHedngCzfBFDx2M1xsNguXPeaWRhfYR5P
ekwau4KCHQj2T9yo4qGxhux0m3/4dYjcqAtg7FCOzYTC982LXL4eOQgAvUEStEPLoxqa+6pyywSt
MSjUEYxgi7F7EcV59jrkdgjngv9z5G6VqVe3JgHX7p2p9jv4nlvA+bfDuNh46sSBAxtMM01YCsDK
iWXosgOf2ISJ7YyudQZvpYTEdO0YoeNCFPWK8mHFEXWyjor8LEb8adb075Fx0I4v+xyLKan998BT
YhXBk2me88PYOFuY7vu3bDm7akxcNPdr0Vcz+g8gOEEZeJtQuOfJ2ef3nnRuLXAW2sH5f5iLbAda
281g8KfZBG7KGJG0UFGbBhRMqz3PgYEswaiSJgPVBvTGjdaTBbEK57WnMUfH+KlXAWqdnBQALRaz
mnJgcwvm5MVYELhjtgfplE9FP/6wS5DBmaSJYd6KlwvuYgk23kZCrZsI/ZZpd1UUcJqUBW/XYLPE
TUmOKObWs3KeCIt+GLdcD+qjA/NwlVMXkTkz0C13eCmRNZVAjHEZrkc/a0QdAnqEBQqOLcDNWHJV
r7Yll08hh+o3U0O+otoBjZSRX5PXP5NW062Tg0hT9QHuEtslOUYXQCBKkNlw42Bs/FwO4Ie3PjLX
7SMRfIvT9wz7B1B4Br9D5Ty8CRvtg8pLFwZtdNL3GNC6hZe4OUg7NMcShgb5yGWYmMzStQ8eaOzX
mMLnw3foqYc48MYbXiOxkCDUOICHiyPAn8X92ifaBfeolOs+IjFxncfeH4D1trBHzBzvNfMX5MH1
XuyKzoCGejfPYA8xj/jALdX3OV9WapwxUe7zaauqkaauhlVc0Okj9aeXHoX/1P/0fRANPKZfOmxG
2YCgTN8cdMegHC7kExyjQWngz+AA7NCKpZHLmnWrMHhqza5T7Y+8gggaVvsveU1GQO3hNpgD0GG7
C9OwBpMxcpB/Yx27IhVUCVWDhD3LsdQ9vcRZNKSQ4Gps2tMNyNGYlGTZSeAZ7CeETRULi6OAPNb5
IFZAfmHMO0CvsrgXmA4IQWhGEBnx9CORg2qF23I7wfqiaE8l+IWbnmJ/GILlW1hX5jFonksGTrUL
pVHMaxkX0TfpFC8MCBUU89BUBC06I5CmUJFO62XIj5GSZ4iau7S00XzP3XrbtYo9+8W0m9yl3xQq
N+lUu/ytOZKCCJDUgJkOoBzuC5TKB48v+3IKMEC3Ob01xi92rib9VmYOMKGewvJKEvYIAvcalS5J
htzorb7ULBUm4e5lI8K+4TzAIAdOabTh70QA4A/K4kc33WW6gHeKBdhceW3wjZF76dP5RRUQiYS+
Ah3OesE38E07sBorhP+6o/88MBvPOMLWrinaTZ5DpdPWC6y/itZ9XdAIO0MpHrtZ8APQzS4Baw9M
3A6gTK9pdyoXp77psxAJgy5YF1AC2CzSd3Mbjjeh07/00tRwKFq+tV3l3ueDT+656HwMPfthM2U3
vMjpSVDb3zqMzOulFk9oE3R8ffdmd36L6hDj986fzpGcGJr34nm5HNR17iG6xxr7yp0yZRhd/7Qc
ZJ22LzC0qgg2hLnaM1sBbTc5vevDOu1w7WKhzJwGk3Z2Veb+ANdyLwvBHiEWOl5bjGBg3nrMlwq0
4XEVgLm5H51BH2br64NTp15p0fdS/37G9vvQ96OXNpOH4ZtaYfSMfM6KN4+d15d3utKpjrpqPSyY
BwAXdR4dfwN1C31SYbgbAjXtZkfDoaUn0YuxxT3OefPhuHxrW+SkFz4cYzlIw6ccnS0mS4F3XDzR
bkCqUVs61HpPMyx9CPiwrP0sADGmU0BUe5AJLkRqK6rmERSc57B1xQ/Q0+Y4nPl0Dn1eQYwHwrp0
QITRDVfHKKP7ucfOAMvIBmSjib+gbT7UHLtp0fD2zkip9tHsVxiJgyFucLqtQVXE7KqRb3NPkeeM
8nMPPkH5KB3n/vr1sF/GpGxAL+kEphmWZP2tX7fICCrqcqMK4cciWnDxK1bDiDXagIZqzpQinBDd
U7AG9dqc7eVrHeqBPSm8l3DxwA1tVZSWXR6e6suH62ftOqo8/1++AH415AI+R1InUmJjJVq6Nior
bzuy/P5hiRq4J9DZTa7fcGnlxLmqp7QLMS/Fep8P1IcQMVYRIjcLk2NMjq8Z3P6f3/3nQ9Z0q6i2
7dGJ1nnfu2de47jVcMA+g71bxiidza6E534GjFyjFkCIDJjnoD2iim5KF61DKwWEDS47Vax74J00
x572ByUKXiZNXbSAdmyedHmuEkdN6hY+UIDHJ1rcRQr4d9c0YlNhVhtoV9+1Ds6ka007ReUnbgPx
gzj2xjlOWde+OhWB5BMEVFphIZKsKlPLM7LBG+8hvb52V103YIjKl+98AK4+QH/zSH0bu+MMO+2p
pUlDQvnkX0qIUZ5d/0mrvr/zGVtOpShXqBBhzDA5KxWS8vj5qMSgetugEjAN/D8wFfewzkMa7ByD
Y3/kwNA9BUhZjEHiiRkk4tCpkXsT1tGFA6pXIXL5bq4frt8GHQQPddfvc2D+aGVjMTZwI1rwfuSi
wrgx096QAEs4lwN7sdaRN/biRsHhHdEIG952SqLuDtgDOElxA5WwWFmkOcY0yr0nCp0BFIP5QzX7
PVwtPnci5c/TObM5CLzcz4+okmWKhsys6Ag+C3GCtXT6Og0iUSWQ7CJEJ++8n8s0rlp0SPeyhPpl
lihxIWUwFaiLtMI6q/r7gUESQzk6AAUzjl0eaYpODvKGemr6uwt7yAa5BOFh0De1hCmHHp6Wa/vQ
OzW6Xm8QD56qsGs4EiY/iBtIr9tNpooP1L/AygY32ICB96DaSMPQhm1UfWkpO5rtM4Yjoqw95Ck2
FrhmNTtmNS/oVkBpGHekN0++NgvYDOTDd7tf4+BVt/NYXFgDfnaCGXubTH0kQFdhTQqrC7JXEHo/
gA3wPS9LtfUBcG+D0XswVohvDhiq4HO49wsQZShnRnViDV99/u0O+uC9VQrMHxJIVMt2eJHVrZpG
pNHU/oiiPATHIisx7KvROVwfjnnz9PnjngQ5prq8Zz1fhnTKI8i9h2BEfQnFXC1adSz64h1o17i5
PiIhW0B6kRj1O8SupAGlECdXtPfCyQE/vPJWjQRTqsyae+IOsKLuzE3vhiBKFaHb7DCGDeap+CaD
d8h3l41SdbBF2VicRThOiWfS3hnEeWSYZVRFcdT+6KZUDeOji+cQz36BaXmbhSeAN78jaF0TvbXK
C959DAl5UKPogwDIXWmcFqe7qQime2htdsHlfCi9oPr9nSONLQ428HhCQV6D0zMRyaJ2uDD0ZQno
lIysbDbMSP9kTOifhASscjlQx6iBHBsL9XGcwE/APLzctJ1tn/16OvcN8db+KMtDXu2wqSOfAJ/4
0sXwriLbqpiQ8sjt0+iU/VFfOFoudACJzetsW1TE3PcSXIxRRHCOUAk3AjSTywfml+dPOIG747rC
s0ShjpsPWszbQjewExvqZjd37K2MGH44CKvNCJQtcQdX3wgCiBBuASPZD0Add30H51uj92L4pq1X
vPZQYGyZgJCGd/q97kBjB3U0S1keYlqZzQ+o6etj7cPYB1XN4Xr9K0p+UXtsuaHPOmLzySOgGmcI
UL7Cy6jivJgMBuSxqnvlbjFvEX/pp6VpBCBaaffMn9iaTgKuN5pm6xyb/CoquL5D3QGxUW/Z7vrw
ujyvX3MXBxTNiPpJB5ruLvMczPyXCnxzZxpf7ALH13aKvrUNSBbS7OcOxj64MN6Twj39+VArU9/1
eX1nreVJD03/43/3GTr5J9ZIfnM9gz0kxG8h1OhvJrzttBB3uauOLG9JklcT6BCgLDy0t96l+Kos
y298XfN4RnV6s2AsBxVU4x6bbn4qPcc7T4j32QDFQKwcLUFoc7j/NDmyvUit/Cer+jbpm+L3z67f
PX7uzXUHix3wHTKUVl6z/8SPq7ZC5qNcFPj7strkTQkOB8gWKEEuE4h57MK4G6oirZFE2aOLAPnB
booGRUatPVzLHM7OkjQvthz11jOUg4zd8+NoqmWnvPrIoTiBjnUuIWuVw08fZwUgO7TCRwre+EAg
C+owX4IXpYMDslOn69fooOFTTKF4mrvtBEbta4PhE24nk2MypJo1pilkdQVeFxctiPTKi/tdu0A8
18kzCyu0DCO6kBZtc9L7HqxonLG/Z6H6jpbY7mvdY4YRIYejYvmpztZTGMynbLC/f8CYGPDABSdH
PeEfCZs/rjg54vvKzRTUSYSK+2HCXrUCcR+kuaLcV4udv8sW09PPFY6e8U4aa0BehtU9SoFwj068
bAL1ourCOVWd8wH9Ux87VUiOMyv0dlQMKgSB6ckE2cs6L303Vp2osTh6TFQmNqzg85THlpcIJceI
68RpP4A/EpiUasEp+ORdvy4JZFe1iZbHqPbuOnCSemjemjmA5QSOrmr0kTklZ5AiNPlhJ7SH0EiB
eMhDcZRB5gJAabxti8kzlGMCxYnl6lD7Qqaf84hKeditlyW6hTpKb2YxsrgD4HpaMCyB/GJad1a1
23Jw+Dd//BgbWTzKUNxCsUo3TaWrdTVHy7o2PY5JF0fh+hO0dCBkNtd5lw1L5ME4BlwwInBBqd+l
zL308vmkTmNNbsIykre1a+SeAHaPr7VCzhVfQ7hz1gxMMB9kiZVrR7uWHZ2/1zKHgA5UF6PYU6mn
AlouuSLGNYdajP2x/SCOyn8APkhsM5qD9TnwQgbH/fMANpcF9f0HDsFlFfbRSXWFTMPLduMYB6Hv
tT+twFTAhhXIEaWbwg05Xp5qNY0PnyM8CqNIGeRJBpLlefGVxjaE4VNDwchFizqnFtBu3IMRjstD
n3A5P5ycsQdp6w3KUBcyH4K23oP1GtzBsh3oSjjuru8WgdrqoEGDqhidH65VJ1nCRlwMweKmUsHe
hRg1MRyEScyQx0TTelmXkK6CSY8FkUn5/foG2gW+fNJEbmzdUu4Bd/bp5/G7gEybVtF03/JZQubW
jelyRaFpWe+Kbgyym0oo0D65qrD++11Jg+iIucezVKbCHHT6QTynvweN1z8MznwvwnxMPD3qjbl0
ssx11L5Zwl/j5dECGDKuRE9XESCIPWxBwmTI9G7UvQNv5Po9c4HDLcKd9tP1Ml1Hfp9LJ1PTRTsH
jf71V2nqoRkdwmwLxer8fWEmWk0RuM4+ncirCZz1nOdkX49iuGVRsXcDXr24GcYJZYVoKuXdjwjj
3pAhE+CoUO9lNuWNmEPUHk702GTLnlqQ+Kbhwtf0rPOc+fI2aLL6bgzInEZcB3Hfq+rGB1UWeEep
X6pfoHsKHIiYtMEv9UcnMqR15r2f5qoJk+mCvF57C0BQ83ash9SGYHfGEuqeTUtfVIBm0bpBB2mR
Lrd1kz9K7ChrB4Oy/cwxcc41XlYvg72dl2V3/UyGfNnZy9eunzkKAhneL1laE+BfXTXr+6kBjTHD
pd2MZOguaGuPjQfnD3q5BkMSOxf1U+Fd/jjmcuncthj/9gWgtHzp99YE8yEabI57VhL7HEEtuzPB
iNgg+lZkZLlnWaF39UUwJLEFQQpXk931dQYNbB2udGXRTU/XGavHivP1CLp+sBX+kmlapFLpFFNJ
8GGg3dkUPRBaKwe04MDKT51xnX0gnTW99v6cnSNwBdHFoF2BUJSvNSKED0Ufert6aeNM9tDbBVID
0ZHf8S56t84I28MZ1Ec0NWUAEQ/UC04ZicNSwoHP1hYiJWzyHlbEmjPAWaAhfPZ8wyiQjzbVH/Ca
BG5R7x2ABmW47qIIwsJcAOlBI/EMvZGsMIqWTetBwMjL3z/LIdSq2gyzRU6nfVM6S9riMPoOJhx6
FDH+gED+lYEQBf2E98sZFrJuS9EfSIs2CljUqYFx1B1AeHjC5lPizwrthIXzQZE1sVv6KKvm5qX1
YU5ZhOGYhMMF3eeRWCGnaq9qaEUqDW5rtOZlo1fAO3kCc0koPTWFQs8+5hZJLd7wjE3ujUMwn+AY
AnRDxJaB1BtmWOUZB8oKDSXAXNckbCt8sAg9SyB/XODcyKZgOwTgBEY4olcu3EtXIPS+YugMkmYk
krHx3hyof8E6zXZw9sLuYIEWenn9c/Hl3vWrC3+wRFLEsIAbViOdJFwg6QuhVoYe+EaDdwJlP5Ej
OPl9gMYKg3VYiIyAqsWGRz0cGvEozrL6dnJmmnBAoji9cwgYLYwnSZuLBMdZuXaFC8CtmNOuzT5a
PNu0I2ClTbDmdxzkSLs6TKDZL25AKoujSAhMBaYH67W3GlKOvdskkDdk6LVCumImnR2CGYj9vxyd
x5LjSBJEvwhmiYS+EoqqtK4LrLq7BhpIaPH1+7iXtZ3Z3uoiCWZGeLi/UFbQMZtiawFFrcfPzFOm
U8gU2VSmNJGIt5u3BfZISoTH9scSFDaSCFAw/tPFIE+TlUfjMDgX4s59wkSBIrD3c7cLQeHFU6Kj
SZVEiTcRF52qQ1t4KffisCDxo6wQHfTrlPC8Vk4Hnu7stOJHF3o0Mx1Zc9mETv9xI9scEp74Q691
sVUcUVjeiRwku8D8OU3IuOX+PJFY9huJy9QtyXfvQx24lR2voEwiYv237VXDm4NLQnirdr/kDvOH
xPXNqjbCZu/OeQlxziR7IfM/NL3fyZD38Wz81Bo3kijsqwlmgRCNPTIJIbFv2HOY3G4rpmofcw5S
QxtWBjnNqWd17XvHYOEgeu+zR6SJxy35Y90g7VaOyN3s5Bl7fT3uZnpVlvV3ZcceG3dZp1C6Fkv2
Bv1YSbI77CI8NFl/bygxxmqTkZQgKdyZCIyN9ykj4xSJVL0PGHhJAt8PpjRP+0lU7nudWzqTowoM
QmHC+dWpm1JqOM+qjnTd/7asOW5rOwSMZ6+Wqj+AKF02uX0hxLV69th42RroZl7F6Va+J/X0R8/n
LdCc4YcA9JtxE85zx0qwF8uwrYkmOf9PUQv93On5V7EmW2xsO5M63vp6SIa41ua7ucj+MNN62bLf
23dl4kJ0E00ji1t+cmQmQd4W7kGb81gh1+76+F9aOYyGBhh38/az5Op3TJfS17wb2sgl8DWNq+1L
LJVB0nh3rbsY0e7mTPDWIpQOB5pdb8Bg12Cac/N1xut0WOUUWr36ErZ7Gne4YXSdH0VPnkgv+2ez
9k4u8JSXrVGBY3lfXUKmqhUCX2wL3XT+z24jRzkpmiez/dXC00oFWgQkvb7ERkkEegzLZ6iKxL1L
9ebF7vNb9Dwl+9PsQULjore3WN/EmCLlotoW2Kv5/8f7Wf3W9RjP3Vb/1go3Tpdmxc2eX2xgtUf2
JJw8s/lx0w6WpMGkr03N8dZPOIGdJcQGFJ7nqn6mf29w/xLlLDfa8xUlJ+LtYeAJ7DU0SVpxQYGc
Heu/fL1BMZTYxGeQGQjJtl85qO7OWp10y/w6QSX5WbGU0AdjcdM6HMmtONXMh9xdE6He3aQVBlS+
k/wUebMERPJROqz67ywHJxha8TkuRBn7TYVtRVwW2fkd7GbqZ015NFfnKlFxAjzbX7iJy3PWND+D
OGVGtfpTUQ6oZf8m2ZeMDdRG1eIwKJPKH/OkCr1xPfdSUjcNM3ZmtiEskxEZKRMw1CKTBjU/Uum9
ifNcERORaX2amrIL8S97hx1coz/ih2GQ1CwU9sVDpvDupwYHU17OEUYapnPokgcPf1vCWCmosNvs
ax3s9fC8WtyiypRxKUoLFhIPgXEopIlwu71uHWDgfSWEM/+d8yLh6TSHQ911DylZQn9ARwqUKP1e
aM1hqZf+SuaTkEdm5fGMSTM0CGlSIGz2Q+E96L35nzDRu6bJ4p2ZYCROWss7073Wg3Eiw8fx7vKq
aTfvXfnE1A9Uk9P+s9ziuxF587VmaXtrmoH6ltu5SbeNkCmgD2uh3yDj9IbXZ0L3hCjJxwHWhkUZ
Eu2485wwsbU3LhKWSuhQgbWRDqYfjort608gL4vQLYVg0Javflm5X/kqtaBL17DVmAw7XRc4XfG9
ZGOH4T9HABdKj1m/9A2S0ZcJVnDOw2C1bW47hFgb3067b2CPl5m1ch4zSUaXC7mwTGK6T2Z+Dyq7
e6V1NRwAKgrpuOTdlE1JUf8FN0iYErx5t5ub7yBWr1P+3tfkRly5E+JxvvpCEqAwktiji9yRxBlh
wzIVCxsUHePX2sfQXQmWqMYmOkLmttNcpNgJugluT9/07vNqEdeskhqwBbySyrPizknGIw/MaZ+1
oIeUehEWtAdYzbEYu6PahHeB4Hdnq8p42NYx3rkCkY2HR3S2E7/95LN/XUbD3IaFlrXRrtbfSWft
9+xejXJpTjSNWVBqie4nZnHFvvZUTF5AqavHczoDkPKUcR627yJlhMx+zDuPX51Fv0S2wVFoxuIe
9BXJrt5qenULdsbY7lFmrUcHSPQNWnVW3fhdc0AmFv2m4VRMRjwCI2ktz3laqcDtZlgK6ZPplnXY
O/alnSbWbKr+ujBUDFdMVwfed79dyYjvE7AsrVz+FTJYMg1FJ++BatnTdbEKnyH2NxPRMe57GzDM
5EVDQaLH8KrtRDQ6IsAIhbsrHlfpbQdhqrNV9PaRNDayhvjTVsaMVI86t1dMWeWME8+oFWwXD8gL
b0TeF3+aAX1Cx2BYak1ga62Mtm6o6LcXf/e6p/pmlNm39OIlNkNjjRWzdVrz+TpbyA70f4uUWeTN
4uoVFcXzkP+KRH9kS7YWE5XfKVco/MwxocXRcat04mNlsWtgbjyqmhkOuzBxL1Ly9Yxu3RWjxd7h
wckB4Uw8wENW2kEx9Ry6auOChQ0Fpks/LtyAt1VSJaly/QuG04lbPTl2+R5ZJaW/ohUOt1W94paG
VObpvks1eBAppc00cJ2y/cs1tsM8glMAqsuBLP+BbflxJbnXEQfbwS1QiDYapblozUOyl0nkzHU0
0PUfslq8K7AWfu7l13QShu/NTh+s89AcNlE2sa1WloR7b7uCa9W8otC9A6K500ncjNT9ifU0Ai6y
bbppc5PcoCa8nyT9cV3OB1EOl2JD2HMmEbs9qn+9XmsdGEHpyrfeAwMBhIsSU3L04kWtDlXKU0Rg
urfO2lR/Sq1+TSGOkHPWTlb2F//QBzU9hqlQNRAgb943MzerJ72Bi+g3RCfl3PQxO0wDRGp1GMwR
W1idf232bB8sQNTnVlufUovWwwbX4CVDFqBCtS5XjvB0EY60XUHSz20wry35/fVn0/Uo94wKO+Q+
HAqzY4448Y8NjJcRc7A/ZhNsQzqNYlm8A1fkkaKU8lUMz1WVXDQiRJV6EOP4paHDBdO237gTq+tX
lkRgoRk1bmVNy3kbD3oLEM7Jz+nozVDPJ6LpzkiB0buMKVYE5mXAtnRDFZQ8B0VK6oV5HkGY4Y+7
y5ksf1td7roWpEqhqyysHeyDDG1vQzLjLM0dSHWRxraT0LQQK/cHpzgZxvCKoGL7bkEkSrOtL8nE
1i+ZBgXQa0A0iU9xy0KO8/qgthqCfL1avHsV7YVt8oDMbpjlXCO5kQaTyl4Ju7HMZzFQTK3nhkfp
2C08kMiin3ZL5slIFvtYWO1zn5FhHGZ7Y8Otdp7hdkpr9vcpq4/coVEqQWqJ7aGAmqFZS3u3ErNb
9UQ8AM8PLZoT6HyE38ddNmTLnOwmfDEBVs58zIhqQMgYpQ/xZqTpmO+MGp1+7j/0LeFBw8WksouH
j/rQbYvByFzDu7y+L43DhcDEaB/JkRuESvth/BhNm9S++yeX3ledYidxCo9FCCwPySqvZ5y7HK0+
V76XS8vXIbM1s/EHBOWl3McE5XSj29Sqc1p/oq4ZdwbQKmGnjKBMz6AU0GOD0/TOGrs7y3vQ+kSd
R2n+Z3WvJVXrsddNmxvQxt+XoANN9hZ10hpOS7fnfsfSYDjETuriY5JSQ79nDXuxwhhpBhHpWnqd
mumfyW6sQ/5TkhU8cAQtgaX0d+nmEZnSjcerPoDAGhkpFjVu5pXrEFACmqAWVl41BpA+tnIJEmh9
fMcpSrtpJxOb1xivvB2XV/azpgluZLn0h05NfzTJVHPH3Jd3BgYw0939UVj/aTq+UGtet8O0Nk5w
+1dYmY+e+FXGPp9SmY6Bbq/wbIrqyP22Xi0j/cM85WAnrbxm5l9QHXwBbj9PbikAFl03KGYNn9US
/p41hS8GWGXCq29OIuOxdiccCRhKmL3MX0naZ5dltFQ4rhkTIsEjgIEDda/w56Gzv9aKPzgA38u6
ry3fvNC69mMlo8QwpN9Zqd8m2n9sem3ZgGBzhoqiP89L+SlW5lk9ZSdQh/2hLM1/uVr1SEyIzR0U
hnI0ashn9e9aUL+4auNkBUwybvUbfobCx4D0R7Oc73zR360E8IInFFR8KthGFFrgNgRyxyXWwcH6
C38/V1F6zG7ScyY5583Vg3UzUfTCTzvs0hKhk+Z1bCwAKvdF8nVtnrdi60Ov0QI6RE79brgOY8ef
zte/ukWluRCVDjzczdR9XxhJO79AzfBH3nxRadT+K+N5TsCWcl0tYyQMoUW5NBBiVHvK9c9pJkkp
93yIOwOQ+wT1o9y173aAFeh1Kyff7T+INeKsFwUgAu6XPSOZZ+UkfexF49FTkJmWmtVzFXiOzGGG
oJC1LXv+xTBORFffDVoah4fJwdOi+qM1LsvRwNNyq6gOaW5fqck4rJA2nKkxGH/Ygc2YsPM2hKd9
/UCNR9eRp0FwmcOrpeZstkgO9hIh6pVLSh2rQ5xplgJZSId4omfuAVsJ8wcEdmkQkVZM5Y517r7j
INQcW6Ap34+3iX6NbZICZzzvXs+PKEyQSvpdb4CKuR3eEO7wUSTEIsHnbcCHEm6DWg+tqh6D4WaX
JF0JUtawdEzU3+20dKHZ92lAZDgaHL53S5ZcRa1+Gr11DhnznoMOTigxMHgJDTn2tGRk5V3Ti9nQ
ETa0mL7i2yYWEcMyKo9a5TwLqXY8x3tsKP1WsnGBmgLA6JT9M3SgT2PWvU3N845OHKHC5Qdg5+fC
qt7zqb03kjIL8Fq+WcIiobx5z/gaaHhYq7uZeDlLNn+hcOjy0LdipLShpnBJez3ZkO8WIJm3RS1G
NkdN3f5XdKuBMLMSiJTfyuzg3fEGdT1MBs4NyqeaGoyQFhASTN54Tsk0Na/FeOyYij/vVfLuCSaq
SYYbcHICq0xQ8+wZhrgxtWHOPt7DrQMMTL2603fxxix0jgEQ4dpKzXitZog4UNf9ufRz5ogUgLfE
cdNSVLAogoI1XBlxkRZP46VdAb9pkx2zv+KHgXS5yWOhN3hRtFuImf+i7Rt7y9Pyir+T2U6hAnuf
qIz749pQxUqgQJulvfRqUGFtykfAJh99anOOrrIM2rb4rpPsDdedeyr26ghb5O9Q3M94ywHVuLwy
IhMHzGX5zGNXVdOlkrAkCNK9NZ77n7d4sJBAYdXVzCCr1QOgjOBfiFjW9XiduaPctLB8pBXvoDzn
WxtZ31Wm4AyX8SozdNcpl0/pjBhs6tud5m5mRHp7QfyaTjyhrKpJnepIq+qESxMCRXVixbkYWpn8
Y7jia1oGnNICtkzZrNcM7lEsydHNfRYWzpTgauSCUd0TYKznXY6HoRuGozRsehIw64chs54VYXQm
2xT4iwFdaG1nJhKtMVM1rkZouRV3J2qx1yVHtZbORWDx3CsVt/30CTmR9PxShJ19HTpLhpifAUtw
mx43ciNl5ehxJrr2YDnD8PLr7KJ/YbDy5qk+uaa1uweOph+lMzJFzO8njF2XTrfehh7fJMtl9aB2
r94wFkjleXcGNIvq5uUBNtxL0VvlaWJudAvmqDC5oTH0ZUpiWqEAs0J7kIuD6iT0Kja4iIeUYXG7
A6SeFzcscymjtkQ5NwZgGpPl+m6KIUZR6BdlB8BOpUSPmzXSTP7J8YC/lISWK9MeQmE5Zbw6T0tq
ZujCWnnOuXA5HbSoJJMSWdkXmAtcd82L9PD+JKlRHYfJfWobGZgWjZzypi4ai+VDVIqGaGz+6V2O
zyjZJaZo2HB1R99FtGhytGPD7xJni0bNisnnZLrML+byOQEliT2i574fR/u6KPu4ulzwxejUzBd1
rEhlf9phg/oZUt0OweysMLG1FSL9Vrn3TCMisfG9N1zMrtBJymtV11FRejfEB8CkdiD5QWv/M6QU
95gjxmZuT407Hc0uCakTm2BpLTakOhi080JtceehhU9aqtCklyBbJu+xVWNN0qDnKLeO5oZEZlcw
VdJ9My74Q180UuRFUhpPlA0XBshTNPfWR1s7O7Yw962SuGo1e6eTQOJdp2k+p5P+Odf1W2VzOfYD
d5Ltpn7RrmkoBn6d1kIeMvP5N+um1N/Zs0Gow7pUhAqCToEQci3cmC7zu0j0RM72rJhOikce0Jb1
sxfJcGGr8bFztI3iWn/ERoVcyprTYz3Zv8KQz57HJ1QuTIQIjOTacKnUwaOIfqic5a+NDR8rp3Hp
5gkvLB9N7+RGvJMUOwANWELbcONtB2NqWs+j06w+e/fakFeFAa2Dr4s1HwGp0fBPKKaxWU/LylQo
SdkFOGT7W9V3OFdSD70424Ne1CNBVEn/D5E3VZ6NlXJ7nNSYXNY9eSg9GenOYKMKNPKStfbTPi0+
3oQlpk/II4CdfidhsBhw50IDnyvejQ8qqPnRc7ANKA7XUscIn3tqfx3Bed5OlvdlNrzYHLAKTIYI
2nSxYGfrRwGOpPe08TGFcAVn79meWWGVnTJIS2+Y0GGwouN3RRsSiZTx1G/taZh2fGo2x04LYDTo
iEO/7KMdlUVLyzU3Z6Rq+Uh14jKhnJ9NxFzinfvykdvyut+wGlYD/Wiu79rVSK+33V5KJM4pTzIs
/OJPiXUrKCjfuRmNdx4lyHpaCiuR2XZurAE7D8vT0gtWXvAzlt+0YsaXlpl3dBRFauktGWOHSRzg
D6n9ni+qeOhcvpzWvOeXynsaRPdCEJpuqeccGcp7l6kuOlC6AUL0XrZ+kPdYY04Oqmk+iv8oIe42
xcjMzXWoinS2MJdTnaQH1JxZ2QRBFvfkSWZonqP7k1vqxzWzkHL0zH513eQtbQhm7+P6WaIwRzz0
TOhHEWiiPW6gRZJR73zFTTz1muZPRInb9CTyZbiQNnxqLDQTpxT7qckwxg6F88WqM0587WndAFNT
EER1qydxWvDdNocd40nGNydTAZZNuKZt8x9lgRcMlvfa45inPfLeXbb58bMm4FDdZwLwmm0QMCEM
fBHb3p0mcJDBigUW5Zd9pGt1rbSGCVNDqT2WrhZpWOL7lBiW2ULJg4O6F8qhcNMCmvT8QszHNwN7
KlxEbKrErbYo0SQBVdtjraCanBXZD5MwRjk/a+c/rj1r1AnIoYbqPnicv4f5i4mA+bNPjwD9gTtL
S16U/AFPsUWEmJg9secCMbEPKBX+OrbRHZjW/JvxOeBFoUFoUvHi6uqIEYYGyrHLg+CGnFcv8ibr
U5fmYezr7rSW7T9Vmi8NCt5Fs+DgOtWTObTD4zDdmdi5AmbWT3WPYPh32frtWq124B5ADPV+loAw
y42K8E2ePfar7UTjnLZnxzwvM0TsHNeabVr8qPyZXcG3OQ5DariN460yYo6gLN7d4cceWuNRW+jL
9lLyf63omaxocqAZOUoP7az6s3VlXOQ1b57WmdGa5UAr6egh9ZWAyOcHMpY8dhTPO/PtdBs+MBM8
2vWQHSwLm0lH+3g2U+xWze5iBZ8JA7KB5ER+9KPd7ifVJo+1qU++rZyfRFYYrIF2JvYToR0OoJXs
EB03fFtVgERq9ldGqek59+p40/JgwdmCZ/QPzO4yrpqJx5gpQ+RZgnCCW7125c8tHHVz0Rsqvk2d
2CP4l6T7qRpvFVE9hUZPOMjOB4sWgUduUca16pzrAMLqBIwBLOkMnnoasojQ2n1htyTe3AYS7eb6
PMxWXI3jI76lwFVtxG+pR4a75Edq9mjT198Uu0dgwNG9HHiD0IsK28TCWR6LZJwwpMMbb4ljkx2/
sNXCCG2l0FXML2WPsFcVQChjqmNKg9Q3TE0PNunEUz63kak6vBhlO7+sXXnQgBBVA9owfss/bc5Y
xBvVdiRFNjCiyZ5No95Pek5APIdw4m9ccP5s5A83wJyZM/6etRdRiuJ10H7Y1c04sCFvszhZ5K4s
a5J7RS/UAs8T02RjLOMvqDfB/VhN9+W+MdhgnOs3AlKPJSeuobU7cyqSRAjyYl7BQtQvff6yuwxc
ZM34Yh+ZMnreBZYPwP3Fkb4utGekrCwyxPQGcmtgQL/dmWzdebD/IZpmEUwnGtflyMCEWU9z0kzG
dxmziY79RoeVvVafWvFs7JKH6L5374p8Qio7Ga568RApYlPyFGIotOBHHYwc6wrFwS9UAz+52Sic
msatyrlMa/2cDfbnPptMmes5dDZzplOnSiYOlpYuJKQb3L5wUwCTt0x0Ay2vdX40sbXnNBGXqXde
vHJrA1ONP0mln3Ge7SG01TGci1fpFhZeIYMX4cFepUx67bf8bi/q+34nwzIsNR8vNplmbLRzPeGC
5wH/rzWm4aJ31VvtZlYME+NbYtAINH0n517vUQKt3/O6H0cynGsLE1utcGekHGbd2dJ8UtuV9PHz
EBZKu94G39LAf4KK96AcBhSOvZ+tAenb2BjqmcU7gzFaoH1eWNuV3E+a/Y5CU0UM0Knb9Tdn+VU4
Su2qPrtZn4IGbowYAPR9mh6tDfhYxa6vivHOgWQY5oZKwyBmbhBVYbjmGMV2eiIaDF6CEWWbdPHy
ZNOJ0C4dibf3oeWM74wV86hU9PqAu+wU+gAIoKwbx5hT5MVguaedHkdzfaOnCraKPTaJNDmxLP2/
sXSuTNHujX57s2TF0pSWoQkRQZ74ivCNmQC+51voe/iyTUIXJtuxQdLR/1umIY4DwvHcpagdpoLA
t4oXqBU/9rzdV61z3UhEAyY7SAV7c8qtV6Owzs6U/ujYic5OxWmoqTFc9urBK1U8FlQuYkYjxiD0
ahcVNs4O3US0XUwOEdS/XajQC039wqJHFXdyuhqm8ZFX+p1XcjRvV9Wpx32at1Pfm0dzL8Jkz4ab
h/ZRVSwlqWR1n02gxCqTgqhiFUFJgGpFnJw0DV/uhmlUl9n3gL+5A62CpZ4en0nQXb7Pj9NqNjGM
D3y6Pbw4y+BMWtchpALkte8Ye4FSHjuvfQZswfC0ecKp/zQW+nfxXrA9kOnH/uTkzltpryxJUd0R
fkN9FjsIFw9fdeCI4qykFs/Ki0tyXURkSePK1P3ZR0jDNHUlYp7kV3RfpLM/bV7x3wwbIhyQiPNM
hNC8QhtDa6a5j7Jw9qBwGdcmsMwbDIzEywXgtf79llvuQOEc0Bz4BnTma2lWbHkdTJgK5fYx6SsE
/OE6GSDnUkditeACn3P0tjZH0NvLE7CAgDOQr+danFqrnJjEjKGj0Via9XAcsuI/DCJmQJmt+ZhV
Qc2L945EcmaA9QI9TN6T8LFTpO92l6IoDxOmxPnvsD3BfI0txtnTbR2CsJFPGjssshLhBphF2ZC4
bDMnAlN2K1vJwL5lEiRq/27I9cGT+kMzsiZl0NPtoDqist7NzDPjakJ2evtrr7wMsXe8sA00bNdZ
DMU2X2b/cpfkUEY0GH2OZ0HRiYrB+8pMF167jgOuHXj8p6fFTPCkTKB8gJKhOo4YvhL45IMaP4sK
eTafyk+r7v8T6aPjsvwVtHrqSxXpcMkqE++SV9pPwzC/lav+YQHtPyx9RfuWXzrMElqefLpO+ttY
nRXx1TuT8bxMDobE3ntrk7w6ZqguhgBtV3eJh96Ga1Y+ACn92+Rkh5Ex6077aFeuQ8B7SHPsqye+
getdhwKU7qRoeWsMt8jCzlv8PHcuM5cyfl391muXLAEz+o9t/5vlblCYt4LBVSOTUhwfXMOuQNB3
xt44/+x0sXRiybVj9UgPBCEwxXpZLDuP+qz427jiF+Hqu7hBnrUsC5sFd4Na75Iob83/2hTnOeN3
xqnJM3evwtWr2GRRYAHqm9hsrbuavOloyTMH8qEE6QZB2WZATPBLSxmRAJa8Tf6LjR1WTNvMW/O8
l6RsR6R9s0/jYfkq8waP5p7GLoZ7P93GqGc+HNw+AqOTb6mc36Zi+DFr6PjsV5iL/iFtM+9mRj7a
HpqBMv5L2KMXuKlxctfk5faUFp39OG//AWjAJjZ6dzu18DbLA/tB86ibx48VwmIHLlFDXuLW45Cs
oL5CVECY76qQhO8T7MQmAApUHmyve3eK7JHsADYaYscNVp83s5/kwUF9duxiRZYl9d5QYmGTYYMx
qRWGSPlr52KuZFoxcYC4h0FK1AQb9WCvJHhHlrnYaMOHpWThNdsv8IXhFlz17C3XM45xs36e88UO
1zrfTjL7RUx5323739DwZyVyGiFdP8GeyRwFXMJ2nZziF2PtdyORctaVFNlU/tu52Xz2Dz20uZOF
dkcuFdIcwSmw5XOWPfDDH9zFjqXGnrWloh0zdF5Bmgc5O59uAc4Z0aRrtoNlDr9dkZ33KW8wZzzl
Dj3A4qXfSWK/mU+mJ5Jn0f9xyJnGew6wxzS9U1GtQ2DndX2tM8L83ZwRrrclC3eosaj9kEH05D/4
vW2kNHsMIOtfO4oU9TFj2AyGAmtCAlOAGS5mwsG0T8PGWTlrd/0GanHfdYbZ8h4OQcu4wfqYWM0X
epAqaSun40T8ioeuvZRMIY7Vo20RPE/UwpCr+WK0dliUbjEsoPgyVkT03OAwrm1U8aSlmp3m2Nna
I/vF9QODG5WVJzbRhSx45jU1K6AQD8YjhJhgwR+9ivJf19EQy67VOH6tyJHPGAmsi55N984i7vgf
YC/PQ48FJdUYA4uHhN11qqg3Cum5CnbWdY32AFDA5hOuPyHoII0Nf3S3Nw82lXgEUCLopunSWrRX
C1+feHWx6zAdPOYCrvnI/VxvlXWg8DaDyrN/VSJedA0kL4c18zH9ZSEmdTDstoZg0P50yvz0mqPq
wZyxTqMOCmv9hnQC9GfEG8Lmqy4AEHW31Tftr2Q7gL7X/cXaHXgSzJFy8ek4y3Hw2LSbYoqh8zzq
qSqezGL+KRrixUaS/SZ78dIWhsnU1Tj1tRjRw2dsXFixD6KO5ZK0j5r119Grv+5o3M2GFghWKvEX
YvzV5R7jC3XOyzP99t2iSuvIA5kFNQTKOEnruE3oAnT2J9BvIXcpZnLOPJ1rKdSRmFge4n1/0xfo
DoNhn4x5umnR5w1RpjG66zR15r2Hv7ck7R06Uo8UMzO40RedBBXHdHLuvCuapteq/FjK+qE3+OXr
YXBphIcfHkDyFFUErO2vZfUsdcppXkdZnlqF1t6p41Iiw3r2/K9ruY1KGjAmdAT/5rOz6XeI48xf
t5whaN8SH/JYV2OSBk736rWSRYS96K2e6TvKeSYvrXE11KPnZ4SeGeo46cmQ+ccmTvltut5ngnVf
ZG4OKk8Z32iVgPxJ9+oOOFo17JHA5cAN6+udyfGPG239ybP0qqOQgBz1tQGTT0dLCOM1T1gXVDmB
XNtLl51rc0ljNZFy2Qx1+6QbEdjCvmzD1PAhbQ5TPUK91mQflLEKn2zUveXetlpNljqXy129tR/C
1sQZi+090B3wb5Z6sYeiPS0ClypaFGGj7T1zGJxiQF3CKTf7IBFJjWkhhVzG+k0cZMie0rx4qeUd
2VV526mYBAR2E9bo5V+5wMVspFrGFNd62kbGMkmrzlXXPbLKDlGdn3sYLfMIzyllaICBLy81NoJU
OK2696n7sRvrgWVUVTQNyuRjGs4mmAb8YfnV3EdQUoY0ws2pH1CYNGoUgVcNuSNQ+MKPEwABmjDG
A/vAbhdWOe2QTZiZ/sUhELtur2IaY9yGNUkmFlpEJqD8pSSjSf4iO3hyLzh5tTcicZxoabawdwDW
reP9qUYoEpgoL0ZHJtNKUiTs5sYarvy6ZmWS4RVR4rCppuPer+QtoNImMdyxC7Pp8aB765csWlJZ
52ycumDjuSR41/m2oWcs8Rl/Kn3+FQ3rkzj0aC+37bXoyxCHxo+LqMUnxDVvdk96Yp73Xtz1I/Wn
15YxifaROt3glyKaI3ZErZuXdlUMNGYb0oRO0ti4UVOxutzqDLsIVMomF7OUh02zv0oEBEQpgdW9
uJjEYzD4eQ8KiBEOiu5Js9YsNsoXZ53pfpBSQ/wRj1LNEEXs7rvfx+cFeCHzuxXn4b6F8w2Jqht3
tkuDb0wF639gEuPZuDNWF+ZyCy+oF8eZNT5vU7+zX+W2XYOb9GNxpzma7SUnSlNdrIWwxsYXe8+y
uC1d6CzytkOFZiSrTTP+H0fnsSWrsQXRL2ItfMK0fFWXae8mrHYXb5KExHy9Nhq8gfSu1K0qSBMn
Ysc81D0NJPzL4cnfihqDXVSw/GASHBvSKoHnTqfJcuJ13LxMRplj9QrPqcAlOQa71qis8xQkH0aL
o9U1+c8hElcjznDq5tUKyvKVZfVJqNZZTXyVo7dA7pt9wpWE6RvHRf6xHKrfHGYIm+l2jHCEitG5
OiredoICq1lQ6pHNJb5BDkBRGeDDj3hEEFlbKeK7LPyAa8b9NYQzO1Ktwy2rfzUD5mpQLvONGzPr
Ufe5gNsmEmaaiHc7MNtLEoO3B+bgie7SaO0lcHbmSYpTEJMpq4PzuMAxtcfsckj8x6DqQDwWlACW
Uf3sDT3FaGG8Q43mowidYKWt4Rj6P+SLiLNDZ9qINHxFFF/yorRxBC3pESprD6MOEBwK9WCnBD2C
cP62FouylG3I8wTbfE7BmTH1h8jiJuc6tu7lK0t5wakrtVjdHlB769sIr3w20ZEsNqgIbYEV2Tf3
6cSLl6UvFmAoOdwFE65tu6NqMuUoWbn+Keq/lREO58kKGsbB/zj6MLh3KthRjX8MGj6YqSEo1Nv5
a5vY5yIwkHyXhJzZnqbkGWhdfMU/zXtDjpeqimyFuR3PE20MQCn4y07RfhVrXtBYavui6wAQXEqo
iOQLN8dsZba5fQThtFQ6ByewDleW2PDYgABGSSnIyXBmWvk5Qq5Oa7rKmElg7BXPqkzEinZrJpP5
xfZn5gBGvK1CO4NooIB3sIQpekFVA2U5yvyXwMBTUWCb5YdPPHseNBxgSlR8qfkpgl0YuhYnyeKa
YnjbcAooMXJwAfZq8yfA4tSNxpc2cVUGQys3RB053FpfsKPkyq/ti18Rim6qJUzBfDyhDG81Rs2R
uYLKPc7k2TJDKl79Yi65V/NiNBM60IicgRGO/WgGz+5n68arBbrJna7gP8t6xkkfy29qJmBkD+MP
PNJfNGlMUQ5tQR1Q8RlA5mmC/xHO5n1DDJ5CiHeLRgwSZjvpit/cwLCKdauGUjighuMAsOtScbg6
9WXPWhlJe4UrZtbpbzFGFke66DtwQv4GqW237/QKAfrC2lTeGABvusYF3JRXV3wN3CcYR8YBybqZ
D021nG8MzMS7KOrXzWz75EQrwOkjHCzTip/8KbEPzpLHaQNlECdF0olEhFUHTOhKglyycjNeE99n
8BtxI4fjpojPoq3O21lioE+3zuD7B6G6SwSdfJuanIlz2T36huRIMbEGD+494KF1JpO/IMjemnDn
jQPcipUQYKDy39asn7KkK5AKir9sUOPKiMyr72Xk9b0Tj+c+rO172ju+OiSOqfrMmUSNoNy7urtq
rZ/Hyd2TJzhzdriv4uE9xxva9yZaoH8LtE0z4XJileISa5zsMn1awjh1wWXZKEjI0YOMwbNZB1X/
7jsEdkqj/BhHqh5cEfzYsOlx0tEgEp9i3DeGLHZJLjcl7cNmSWrOasHP2924HgLrydLfcuAVSykU
yp33XBkPOQ5BGxXarV90Uh4xRXKOFMcK/vWJUfRmSGMw7K0nVkVZnToLExAXaaOcuWFB5UtsaKJF
mW9ihFguxyMwktIgFBje3MA8eWb4a40mfv35jUpMyB2tOx+9TlyRw/dRj0hgSc4AokCMwPK074ye
H0cV38qUZXEgusexoC/lQTvznyV3I42QCFopdzfGX/ZYHUsRy/0UNwU3aEKK1ABCr7XM9XJZGNSs
NpVVtIdAbIUT0pKZWNZmzN3v0FEPYlJgWJkP8mLJ5jGGf+XCO6lR7njEOSk5Nf5CTF0oWu6Gx2Y3
j0l/4EQ2bTq1Dtp+cREdRV4XxyhCt5lHpTem24l1OZPHoYwmEMHWX4DLgQvLJdNnI/Koj7JHuKdP
Tt6H59oNn2TPeSsM8ier9M82BfJL0wruYqsCTtraH2ON8TimiiAeY4VYH0vsJmPOzjo9FLSuGiKE
bxjASHHLfF+GVrgJXW/lZTidG9o7RNGcRGW8RK68LLUhI9GkHtlxVfW1sWfrYD2XSCytz1fl2OFD
nuRcl/x4a8XGcu/962N9js12uOvNEQJUiKr2EyJVbQCRxluqOTzXP/sx5NmmwWBrjsyErCl5rzyb
hMFs72CRyl0TzX896GGGXzS18D+MHap4Lpmks9WV/c72Us4GibUTTip54qhLjBp0kZC44iJnj+FA
xNOljZCZc+fJPySFrxY5/yJEumVw+IOV6F8uoWmWdbj31F9V96/Kn/LtpNpHWD0Eg5tmH0EqquQF
2tQ9axNXHY+7eD8cekkJS8ehuYn1mnAY7TQ4fKZvTqfDXUEPZEK7CF70JcTHlBSCJTWLs3VONJmA
wvP+1OzjMimzCcefz1gNsw1dhTRlduZzMooEDFw871obfSgwcJszLEWgVT8cJ83NsAygRQtQIi8+
EDaBJfI3YOejyHKCib0F3dercxRRO6E/o4R1kpR2cwkKUP8FtaUbs6ZxtIS1Y/v8ep313iccUokE
05sSanbik62JPsYs8j6hmCOGkSvMNaCPcXHsJGeBcKB92Ejl2ZilsQsajGNBNmxszAfkYJZOHPfN
j0AN8cMd84X0n97TeIFQw4QPLgCj8+9Uk2Z0gzRdWR4G6gFvUJWrc9Hb9W4o3FNHIxV25C0EI5NZ
0soxWnMXl8w8ClsfS4t1vpr7+UwL4qlnOHjJG0a5nEzXZgq/1eyArXgT2WASMHUdX3rOB9xt3tSo
h02uKGNLiYmDAEwZP84Zhbs2BaPo1DX3+nVsuNNGbRxNUQkmgU8PUw79HxuHCAd91vVOK4zixEUY
E85FsXcbnpAqeieehAbIy7IfOntftAkJrDKfECvY9FLKYxNtHUpE7h10MaKEOOINOA5yUI9NOx0D
WpGPU672yQQLh3xPaA1Y2kb/YiThW8h9DQpyhfm7c59rpvJzjhXTN8hspe1AfgFvzmJzFAr6TTYj
+dCS/sYFe+d36YsOyWqjp+xzAjNRL236t0iRBUvkK0tZ5nrKa5ilYyLDHdCHLQGxImKV5S3Q80iw
zRN6n9pPyUjXiJtZL0VgowT54KDGyqe5sKlhwfnOLgyLTe7jpuy0w2vNC5D24A0thQO6zY7KQuDU
JmNztEqMo3xC2LLI0eUYIGbdLn2mCzVLf0XedKD4/C2TxNcRhzmtRdG57kOyZy7RuczeR23JSUOg
1oQ5roER/A8epvI5qxzUKKvjoGwf6JtUe03oHSrzu1MM+qK8n3LguEwuO8OAKwr7YWSkiWtWPFXS
kQc+jG2RUgNMOekWs+a4a60YDhjfPzexR9PCU0QT+H6Kxq+smAS3jw8r5qH15uET48VlShrQqrO6
F6794sZMCYgG/fZ2hF5AKKxuUQy6EOhYFUAO0g3T0KzYVlOwCTBT7JhXvCh3+hQxwkZjd4+qsJgQ
24m3CmLqUIDw0viXUHelUTWqwY1XUZq9Zfw+q94FYAE+4lGjZGJQ5UNIxDXyJbxbJqx3MzXW0j5X
uC62yTy4zMaWgW41Y3DmqKeS+36ob2VoXDxbLlZ/VMQat0IRiy3/qQvakz7ssW23jeP+ddzO8YwC
s09EwGoDPn0TJkg2kRxuftSH66grGZd7B8wkZItnitNHKwu4CeBMbKAibwQOS0qGD3n6VY8qYk1k
GQv4wyauCmxJ8RMULYa4LgNQU4i/jOrkw1IlU2SsOX4QYnQLgxPXppVFPcmA42jP1wssfWT4hr1p
MQoVKzubswOBWIEg3T5SFYsSUXLXTXPMKfTh7V13vPpE5/EwEWIq6fSUcfHEejnvMzWSrKCRKDQT
2jgLffIHTLptya0gyqtsk1iAvaWpOQVgRmKC4/Dj4QIymWB4kMz9TVZxw/i+n7emnVFGlBG0Cjpc
b4Q6SsrcVyGMBVyZdEwuBNrIDbYAit5lHr2MWSDwKydYx5zqMFgT9rnWKTfaUqe8Nm796HNnKgt5
gNW9spCNNg0o+1VzSBfore1jOrMseC8Nsk0luPZ0OmHMXxF8a32QImm8MSFxNn6L+COaE1OafR77
/h6TL7M7CvtU7BxSw3/qQmkjx7P3eho3beQw9Q2S/DH07UckbwI9GfgAJ61ZePBFYjats+g+4QBI
Jl0q6r9Ycpvapvc9LuR5DKYnYwl/9aO2OVf3iNaGuZ96uLEGzhkCWUe63WgSLa1d4KtoY8X8aS5/
zUIGqahpCgE9l8FGmfO+D6ll5BT30GQGBJmKgJOTMfSXSHLRbaLD6pmLNI050VrmIzw1PEHuFNUn
VEEUOxjsG+pON71Rffrm4IH+nIAYtSfPCX0uD02xk2MKmXvur6b2PhhqPRLwztY0fiZku/hM7OIz
C+ru2BKASfP4V0+En9kwd4XF0lUmwVFPebHOFDbtGsTeOsrOKp7/5RXqrIfyv5LGkRk+s8wq+jYl
sKg+A+Fi+o8OTQfrRutLEuEjTmA37lK2c4HHtVY297XSx6uSY8qSz1HL1Uw0CfuAyUjD96ACZM9L
qRgT15sFsBljac0ImLAXs5DsVg0CtjNdnyCBIq5ljG46z4o4t2XfOETjM96kRAKmL5TPQI64PsSl
fZ+lBMX9T4tA77ZxaddCsj5w1AxXym8r6FzGaxxP5mpkantEA900S6rcxGawGgRIaHP4AxqabAO8
LkPqXEc/vTgUMQ4AR1cuVxOOpVlApMEO8Yk62yb2uPWOWbhuvelSKhDDrJS/8NRf6UEO4O+S8bPa
+Vw1QJITz8VpINx3A8vIViT5v0BgEQLuRr+jPKEOKKikFkwIJ6YMrmmZ2/EAOciUsY+w6jaoZuZE
m1Z07yzdYjn5bgb+1F145bn2PMDPgXMKcyCD5jK30DQ2sPyKDC2ctUIVuvnqCndjEm8iIb5t8vIp
tsmXFAP2X5H+2Z2iOhDeaRqeVJXh3Ggp9qCK9KN0GUB0zpVVcthiJ36eu+HHTq2dH2Bjdh1gBbMX
XZtaOwdV8twkQffemuDTGmoxFiJBzmKNUUZCAgkIKDNYJHvYeAZMMhwb1H+vJ5/M9TiA+bXQGYJW
Ab7sb5ZGDm0riH3UQH87tEMPbvPUkf9YzaWFvZhrHFAGTFPGfYgDd922MJGzojq5QCpKVnSO7DU2
ZfZbJ/7Heo/bve2re4Cnm94pnwnPrEvbGE9C10un04Kvyq0VGGxCc/xKWoIg1UGHRJKAUww9CL5k
NasYB3mTiccmIPpQ9Q/ugKQR5kgp1kAHXpHnXLYzZkAWdD7NELY1DmVgvTVYwftcQjEkhweOKkx4
Ocq2ZOZHkjOc/GtR4huQPvjbW+8TVA+LLHpDpAKrCr5vglJRYObKNbEUHGyrrEWRQDZ4cSkDcWIN
hrcnhGp4UDxRwq2whQ/CP+TDmtxKw/jBj3v1kvlnkFxC8azamxxXMPXwlBI6zV0Vin94s9iO3Krf
Bu6rIviySSrvu84jrNOeuYtawiaKhczW5qWksjgf5bcnGqJqasUA8aX1riCS8Y03vD6Ep2/UM2JE
tNJw1zcntyaPykBqnUzwJNJSXsWEe8LU0U1XBp6aIruzMvB+RXCfzg2ulyB5yPiPRQed9tVihuKe
CZXSSdmEHH8xdBxkEmQbXcfP8VRPWETfkNDraDj19VJHHLA91s68ThvCepAEXspp6PZDSFNAq1HH
6CxONl6Uf47kgtZuhm6lCTsKsSBTk5SsM4iItYtn4up2hH3o9/SYU9/IKOUIaRwOSI/2lfwdO3qx
tWK04V/Gmv14iNLPju7GnpI/g6tmr9yPQP/rUA0Z/oXllsVapBMFokvUK3Fg/+jGuuWW8Q2Xe5WE
xPzAu38OJCfnBXrRzRC3Pe8Q98MdG5qrB7lR9gT3MGlIXk64CLua9hEufVgq0/lu5nrZzWotUI9G
Q59sp/0jV/Ds4V3op/ynEfbyD7M6JUFEM3kTXvLenhCEnbWW0SdN6cRcu/5fH1MXZATOvfTIadQW
piOhFkaKhKragIWYyydBjfLRgzG2it8jjz8RhBXu7KB+jlIieGVb7Bhu3jymCg7YDL+BiCPs7BV8
BHfBmwLjtnEjd5Pg00AHhPXi1BCB4oPg/1kRlPMwAKAu9O4f0qBm6kJg43fK5X3PwZpRhXUr84Yg
15CfCqCTJdV7g0miVrUSM5G8ViUHPTBIu0Z3QP3x3cg0NBFHprOqk28Dba0kIosT+C63nxu3BFCH
0Ug3BB+YTFKvF32UU2SvsHOf44YWQX7RCEOH0Y6YvSmvydj/E2KlG3yUa3ow9KaklwQndfbgLwQI
D3NsDuSlcFlU+iJnkR6tG7yGN1DnDJri7rtiF+jmhjZT86KG9m/mAp/5A+lZS4Z8Kf5fOGW/YUYi
irg8/KQQGdmLvmtHXafQ3GG9PGmwrmGp3+dsTKEQs89ZO9un1tLtCCp3k3BWjppwOFYthJTxvjWb
S91UfPRti95bPuINAA4jOaom0T7nOdyO2XBPnOdeJqyQbWsZFDB4JOjpTSBCKkzMzOhZTHN4LhG8
vb0XdSybncsFgBGgvzfcJYSm03dOQ7eqQLVkW3uO+uAla0Zz25hTtCVPQVlTcNKpeXTnV2vqj0UY
JFxUOJOYFN6zsU8WukpCcevKx6EIYv+eI8yDl44ouoJLyTQcFYC9UdLB6os727JvKQGAdFrQ+077
XE7dpTGqb9TjB+pYy7B4iWR7ioqQOTxSDyQ3vMRvQ0/EwHAOnRx3nWR00dm7uaX5gV8Dg+alLf1/
vuBYzQx+m6bD19zoS9hjd+ncbeHMzxX8C3fCPGZaEB48b1vZOTpQ8hMa41sEZN60DH6Yx0UNz7dd
PY6sbVP+QPDjiHo5lPWmqZcZjQ6eVZJejL7jihHhimGqZUw0nM6nvvBe+MRfMjTf0WgW7GgFT7nM
Xn1MHVBaWD9E8zEaLlGTqIRWNbvwcrvxrUP1gBDK/TWbMVWSh5SBGjcGkcUhPPpKbXDubsoY/FvF
a2qOuLdnYioe0FVG7MsvZ7aEVvvwIiOxjmckfzdG4gzIvGVB8O6P4jMKY06t6fBXFdW31QfjJovT
myk/RtgHlIesSxUcclVSv2xjidbeu9A+AVMoci4tOVbl3oF+oYK6eQs1heZ2yuDjMPjzboqGl6is
79NsPGiCNn7n1fi/mndSjrhfnXfwUnTNxz8kOJd119szhuREy3QAW1K7YRDq1ONnM/M+mupiMvnh
OeNPDAkzFRF/LdcpRnbUb6IIYYFcgS9bCcv4DCUQ2MGG8tDXNXk52bK3+du0aLcmbirWxKMKwFxg
AEoS47HMYLvjKz9l5cwBJbfeDGP4+P8D1wyq8WNhcc2hb7gZcwJ7WS5aHDw2MhRZQYb6Ly1FWhWB
OGEe0v7fDI0lzuonVxYw91bZQGpzTGDtugLZbWAJ6MlQsxJvjGE+t0mHNkOW2EmyY6aZ+i3f9FCm
n/mYvGguWKuGruygvybdjw01ifjNsOmy+tVy9cEMyCC4WERMhqSbfrABmMnmZJfVY19nWzBYh1gP
a2d02Lvlk8s1nht5YO9K0/yOMFXhwnX8XTt2O48p5kU64xnHEh5h6Q0I0OVDXcPiJk2KicE1tkBI
GKWT4WlwaUk53Ud9Sdy1iC9JN+ymEAhMExovRsbAVLguoyp8rtlDrqfpOLfNzQU8ySmu3/kuzon/
FY6hKz9MioiTxLl6S20zut6FWc93H/ICDPW7YtpU9r2AAhTSdW1awA2K6ZmRVhao19jToPRF/Bos
g6DWgYNJ8R6GwXuR+nsCieNKO9M2iXqyBv/T5Wh39cejjP2HLJlySgDXjhf+xYoXppZtug4C98do
YRygEbzkXF3WillrDqzR6S+JHVCp0eL+dpzsSvdq25KVGUX01ICTQUPmApVEv1SrYQK/41ZMz4q9
buV4YPx0kSWUuzR5GIq22BjV+FY9K98/Ligo1UO0aJR5x5INU7kuYf9RJsFYJv8yiuqh8n15ENmj
qKuHwaRYgW70zL24Y/A9BODsRpeAv/tpUj63pRqAh9PBL8gDW43Vc2GN/cZqgbXkVAKYidw0nfUi
aeo9RQ3kCbpyTp7B5DOpwPjiG8a/Yz030hrufJ+hPiTFaeOUHNp4vTEm1KlzckqnR2XVH7pvjgFO
X4iw1Msw6QmPNnyC2Z5Bm4BFXlmag1Vpuv/sjo8HYqd1xhC6qsLprp1wx0BJ8leZ5xzgFZ1tZ/jC
fsV5M2n/muk5HDPUfMQszBXdPz+PwWTXmhH0U4eqs07MRN1hEzGl/esZ4xGPNjNBGu+xsDV/EoPk
4oa9DgSlcLpCr+f3wCBvMSgpl34/NPngf6k5uWDPl4d0tp5tNcY7TSrTbm8syzjrE06L7XfCNH2j
2M62Her3mmTep5qJXJHmDN04POiAwykZ1kiPel300dl3YCT0AcsF93LoEcm+KGAvU3SVsRziyyqi
f4nLI4HlcDWNaJrxwHwsypGo/faUt60HhAl4zGQbT1PXXrUnjT2b+UM2pdtEeDdDtnprGcbnrIs7
aL7vHgdt0pVScF0XFziyS+kWFL1m7wbDZXA80kiluouG/hwGOCZVq8hAECVdFYzT58Hc0VXAmaKw
v6ckZuPA+IR1o1ilnCzWVdWPR1E5l1rS98Nk9cA3kJtcFV0rO3WM1XHN4LmzwC8GXWpv5vQgfL1n
xSxWUrQEGYEzpWb0TzRlt7IZpu0tg7tTO1kHzxSAW5RBYNtFwnKl8K/mfBf2WN6TKd04DsQInip+
Bp4mTkgmUU58Y5x/P6rM+mscu7grnYGemSRbO6j5q9ones2s7DSZxrzn1Ef5itkQucbW44oW83Pm
ov6BRMKWzcDBms8jewaFSz2J23VrpOUFGySGIiZewBCQNNhnKGxZq6DzLxzTTzKgRSH0O55wb/hK
TPu568hFOW2xmOIXNuXNIYt+EjYHftMbGMkEw0xmr7s3h3FElqH0GgL+PzWNuzrmbujU7pFB100L
+4kH3wImbJGQLssnuCDftWXuIUMgLJVi3PZspCuVBemBaCjzge4KjYfDqAnjjhTXLTBuphnBB52s
cz/H344qrqoZMmxjFHUy2F5POaMN0KU/Lo4J1zj0ioIjMi5Iy9l91/N4zW2i1qkX3qUml/5mWOq8
fPefY44vfsp8nusJlun2aBDQXflFbe6bILnTU3EkFrFWtqGuY6R3LSowB9FSIVLhQSsw61ScTmsl
UWuryEUVIJjsjvUblFG9V1ROMc9itBgbGAzaJtg4VXsjLfCsAoMzycA4NXMTta2Te+KUzAZMfP6G
Q++93wDt5ZHGD7aiwwsHkuu996Z3FfNNk7Cjx0Nmmz55tMUCjkL95uyity4DQjppLLgF8K29Xt6i
opzZ0MYjYZEap6BhrOe73EAqiPJhnXXAD7rCm5jxGj+Yyimu8z8TEDZbd7EI+i4O9ZKxQep1xTGA
+kf7BCPRCRbk2iiaxx6yFxwQmtgyVfHn2cOJmHHQ0b54yxywH9Wo3J2OkhvayZMnhbOe9qYMXlJM
cmsNppLyUYmtmdgCZwMcPoMUGzMs4N8AvI+kg8UBD0QbKvDlBBKacSDO5RfJDgggLRoLpNUwWBqB
FYellW1NiwxwUV8LNeC+FeITRd0mC5pz7nG7CvGZEZFXB2CJIOoM3tlRfXLI8K2tEmy0CUXRuCXL
nKi6fPRtAHX0W1oZQaumEuemsUjvhGgGIZOMIS8f7IBUW+3prxrX7JJFupuG+SXo7Id+ljAyol2n
ArWnM/DfpOPbMGkW7P6dMfqDNXSg27xuHU1OtQ9sCn2hG0PA590N4+yk8T8NhGmjpH2sh/ANJy1M
Rp2462bNzE4gDEOlgV2BKafWv2QJEMaY3vshHXmYpFyeA2PNoS7nXxeGO+a0dIERN558uJ1kFtwA
rqdgqB8+uhJLfsJKi1HcY8g6G//sQH45ggN1GrWYL52DZasXzR610W5300mEiIb4P6iBQG9rkUyL
/0iM4zRKvzoHXgt7I7yfuHvmmP/LRGvvyew0quFe0tYFpSz/YULHp+H+iaK8lZ2QTILmL7yF8c7g
lg7YLEvTTQhR9MGLmNy18aEIxl/Pioe9ayZvVsqnmxivZiPhc3vhetbwx1qIZytHGnrnhxUXRRK/
q8XBKb30R5ndQ2U4lDETfe98pB4cVwKvqCBYUofE4X37UxvRXat4umJmnljwnPeeqF5cwNd0clwz
krnhKkUuwlk7PuELgqi7D7lpM/5TM18NG55izN5MIbsOxnzmLad/3PlejSVCLY2POR8fWXKoRIsY
1UwOec0RDcfmhxfYYvw44mQSyD/fN77YOiGb2j/t7A27znJ5K+xkj930vUJAKC0sWZXRw8pgjZMe
fFKvf3G7GX4IY84o/rAi9axdrmyClYFgNNbutPhTsgBZzwfV5oDBuPG/tJBgoiD9fKmhm69CgdMO
a8JHm/o9fIZ025WL6DMCgYr98ti497Lh5WrHYF8BSkUg6tBGM5YDMoGMY57NVN55YSc2fcixQZbx
znfKeC2C6MtteGTojPrnM7jnaylPnIudEG6rPXCjI/DCdYa9nUfiHnJCi1bv4p8FM9VX3CSMfFyX
znyMAxysuhzCXQHqa1puQRIdTnjNpy8GKu9ExAoRRXs9EzvG8MiZl80F+jO6xjxjsU+Sa5WJcoPG
AlvRosVwdPN3Cpn4ZibGwU0/3jqTObwXsD9Smf1iRYybJvaRFfnXf5ZLtYuXEhInH7BO9q2Ynvx4
3Cc95oJpDphMPSRcQnf0vGGgcLMv22RgNDfpx7ww9VD+eEhhEJRpfvZEj7LOq1LhZCwDfWRQ9dQO
FOm5ur7PhMT9WV9DBxMtwy8S0+ZvxBo2WKBuZj/HvBtQ1kUT8TlXDc9teuiB9pzKHyIkH05PDDYT
y4iAmSAIxjnasQT66ZVykGNrI+IixiOm1vp94boz6F+xJDwLcNQcHhDoYo4QecSYQzf+4poId/jq
blz89rL074sCoEHEUzbMEah0l7Cextv3/4U3oMacYS+Sk4FKaPff5ZgcZdNB6WzCQ+sP4xZ+4gJS
RMhhgsJXras1VVk/fWFDzUIhAB1mf+TacXF8fKa5Ne8CRYpKdh912v6Eyw6UOLMDOHa+k8VnwYyK
ji72RoEyvMUJdSNoOzr9BucukA9Ju4zt/saOhTcjKK5RfEflDCVV88xE3lb7DHa+xb+FsYh3tFA5
dwDV/5z02Bb4M+wcKdy0Pbgk3XCyuseJhxPNjV82Wwneaa7rokRpmrmZJOoeu/qdP8Pg7m2LxANn
y5QIBQq3/V1z8eKl6Tv0mzI+q4qy5EJ5JDzKEliegX1YlOND48AWKVwXgEvHcSsm+Ss5FMH+Bdq6
DGSxTyasJWuALRkhMb40/LdOxndniAGbV3oew8TfDeOP6RB4N7JF/nQ4GIa+wVzdYy2a3OKlcYaP
dh5xSAfTOkgGbFQjNewFXhM8gBwdCQbCvktpyRg9LEuqO1d5Gm8nu3ojMr7xsdas+zc8728VBBD4
f2Oy6eP2bvIZ1kD+An8oe3DcDJ151pm1S0FWAFomKZkC8wJoj/0s4Nro5ebEtdCMIGEHIZp7n0H/
zYV7qNtpi3+1WE+jXW5YrfjRLcbcmhhR5zaHFtGGoykPFcyyoU235dA8elBwrDy+T5L6K5M557a2
+YGQNbuht/XM7JUI9XwmbLYpbG4gVCjDUaGuYcqwtPRe56xNA7Xdran4bOL3lr7N24i/3PaNR9Xq
X3Li845ZX7fp3Ctl3eVmmOIvNJFXL/ydNazVIcIcF5uupvKE7MEYGffCZDhncZBynO7FNNvHwUu4
7y1ZMjvSH8ui4ZZQAqdEPBVZdvPj8sdIzN8Z8OLKyRloMU7qBDP1qLd7tLg3SyOUFWCCo3R4sQni
b0Y5HWQhfwtQZtvKqR9FW3z2QeohmuYwC+na2uRe9a5GxwdYpr49RF0cdDH7IyctD/UgqN4skahN
4JNh0li9p+mFArGRI1R+TMYvi3U4rfQDub93rIGnaNHkW7v+ikpeidb1X7U3sj0ZAQWZ3EgyT5xi
9WYvjvCpHgU4SnSmZczG6LNbAyfJzjmWbnOu3qoQeiNHku/SlqesYqhrRwytAr4j0wzsNa8i3bM8
pjT1lmZ2zWltQflEbNHklrwalD237GFOK6ziIF1cJ310QmQ4ZRVfYzJdR1VmKzrnuLvOYglu5duo
I6Xq5NiYpM+aWMdq52b+L0VF1T4hEjeV3WEKoLxOiqQIOj/Zj+fUgb6o6x+3hAtWWyQyJD4w0Zsb
KiAgXVT6yYM1whwyeIyG7l2h3IPBERgD116TCi4dPIkY/tO17Mxyi009GrtwhWT6r6HEM690Qx0J
bzYH626lmWjDKXf4tNKfilMhVvmaf3vbHpQAnsow0cyqL1u1D76m3yM1flUBVQeFZGv5jOLqRhMh
rKEICeKWahh+PCh6///FkHj4RFugcGPloZvSCxC7zb2LewUYMz7QtDnXDlf+fGI3i2b9Rhnj1tcW
GVcpcfnyq+WA1vecxxnWF/umwttvOME3lq5NppCYHMF1BMFphBdARIlJIdcOZlDO/E1n5RqfFlSO
sH1twSTbSv3NHdP95Rd1G5Jocd58ehwRNrPLOmtU0TasnUurmN7j0jcCE0mbFLMl4DzmaHsFvn0I
cbjTl1/YdINDDY6f+IPFP5039zkj+sI+JVH3Oi0/+T/Gzmw3ciy7or9SyGezzeFyMlz9EBxijpBC
U0ovhIZMzvPMr/eiqm2jbcBwo1DIaimliCB577nn7L12qNS5p+qS6ZqDC4VgM6jLQ4mlB3odc1Fu
ikMOWmvGIu7VsXKLOENgSN7rGnwzHLM2/h9tq+mk+ITVL4OT48YYeQ2JiQNLr47ZjLfQHF1lYlem
CkdVYmeOXInnEXk8LcLxajXMTZpLN4VveDwhxAntcyAfZSnANwW5jqpl6l8AwXgwxdhwaeJJQatt
VSIlg2alKjKalkPOlVJdoR0V2FcDNTjS2cKZOoKJLKSQcQbDY/aukZYuctfWkVeLQ2AVVwJo6PWS
55ClpEsOa/BOjBPUR9q/MReOttRFEpuPfqo1R5VFxQAfJXcQlgwqE7q0DBI1XwrV37Y27+g3QRDo
I+Ezs8SXDT/HZpCoA72lnaBA8sWP0Ir4mb5QfKqH7Vgoj4s2oG/qpge9NNw+yLSt3dg5uy/ctgmw
XljgFDUqyCl6epCLKXN0ClrBiu7GNDO39nI1JJ3ccI7sIMkBjWIf2Ewk+oBI4SrbMcWwEMUL3Yj5
Aipo2jTLW1OOlY91sqFnu3aQ1yuVZy/2iLg/6NYJJV4dvHaTcDBJ/Ya9y8k40bxmYrZTlq+aVe4D
mRBh9hM37Hh1IYET9MzQDYSQVeCu0o4HbYQSktMnUs6trRxIuIPHQQARbPhEcxa5cWWIdpsuxuGq
sgxApXnVRDA4A31nveezV8zupbQyGYg3pUuj0ghQl49Kz69zstSu3GsQohl3SvXMIj39Rqv0ERU1
be8pIg6CBlVX80ptwscIOiIKyREY5aYp3Ne1uKUJ+bT0MgnjwsmFSkPH9R2RXdUUyzs4Gt1XRsJR
xPirksdqF6IiKuUF7oyo9zSZCu51TKIFoiI0Rc1Hyxxroyx24bOmDxK6Oi3szmiGIBIxaWPmHM/k
j2Zjd+QPZ7pUqNAgX7P3XKrKa1Lc/5HoBTALNm1ApMh88pCC7VhbNMREicMgqHOJ8doqNsoUrjbd
+xjB7sZeBxLEEz1qxe+uL3Sm1aQTRUT5oQWEDD552CwX32xspq7gqaAkGU4/LXgqeJIcYq5GL9Y4
qtjsYuxQ5rYOnkY6o1oPIiR+0nqrZRArHlTEXtoQeX2BoIeu7EtWFw+cS1DD8imQLTXN5sq68L99
awlRJ3MF4wBbAzrZXjnFEfpofWItr3TqYYOuO7WWPy0hd6Zt3uWK4pHKS7sN270jqbRwZeVpyWU/
MfJql2saNKtB33QVmevMaedN2B2J2kXrF7/0MSeLJfhVqC31Q+do+P1ONF9ejBXlr+DL2Sxd+UmH
9KMcVgWpCu6aiMAcL4CPgLvP0IDHq99tmBjYcxzH4dRu5owJF/MJa+T5DDkOILUnhRtMAb4f5oPK
arVaUolWVRJfswSmsopD2TE5PXBcGwsY7K1yq0f1Kxc8gVY+k4GzxPWdZmTmTl4whBkVDnKl1buj
ZWv1HRa5m5TgnDVK5lVFEjChJcChryGe5zOLzsyKY8wMlbF2P9FKH90hHaxtH9qA6YL4nfir52aw
+sdwYVzRWepVDcrhsevTlMcLBS8Kxj0nweGFyd6x76SOTpcRPyRIdNVsHvgsR7hvi8UkoQEYWavq
Fnfy9EaEbeVlLS0SQnhfgzU6bTR7sdeBBnDTQoPF5nhMjaS96nNLs3FYDRYLIIWDbCRvytInX00i
X2yyo16KefmyJyZKnq5zGjPRNzyFxrA2vbqbbU3gErMYJmo1VI2nSZ3uFgEgV2K7tAO2hOq2ME4w
TSa9ihV9BOlAsQW24cYbe18zbG1VDvbMpRhJJYTYMjpNTiXq31M0z6/lsJB8UHfWfi4S2zhI2tFa
wxK//6WI8Gf7HcqGHRepq9GF51iFVjbOFOTREjIzsYUOpM6U6GTK/cKY7acyWi1OGKAHQU5bB0U6
DRuFXM6gYraZxKUX6Xm+tYbx10A3YSctWnhWJLAijcBGnNXgiNf/K1UlaQvi8qEmjPjYTHl6LHQa
1EhEM57E+8BqdoGy4OPoxVYoxEbpZXkIaiKqZgPuliRgNaoyEYZmLYl7FkD9XjVV2wnjWPWJYU0B
xOeNJ4x5uGSFPVwS4JuA3AJq+3ENEoy0teL4vjRUGNWWW8n0e9T7e6EQeVu3RqjRe4QNHGRlcKzg
tmDC46z/HaFchBDwCv6eT1pjdQlmUM4LfhMnNbv1WzKU2QZzdKyhsUs+UvxRGIzKBZzUvz70RRXz
8Vsjo5lmerEJAtHnaN5VnbT7TgJtClK3U3XAZ20mHDPt6DzqBuj39U9CLMDT0q7AVTeDn1agIpGj
8ZxGUefWmhweldFYN6QM8K6pEgdgxviqSUbdKdmKWFgDi7U1x5NLo50iLsBWh8lDz1432aHTn2xM
yX4ypOVehgu5i4WEUojmZqhYHFAbBLkzNETmO0nxOOt2+Jjf6nVDa1XisrBK9S+LjmnNJJbe6F+U
cKo1zpC+QnA5AhDWwu+4tFCN0mPbIo5cAzZDeGZu3iRiLwNShaOBULyj8DpoXY5QRWrD+k6k83Mn
iuDQ/XXv5qs3Zb2pUxx9u8oWD6GRTmcRk0BnrHcuspXkNOuJdMmm5hlp9HyX5G18Nq2U6YQ2xx8j
E5ZNXKHbQQRY7oa4bY4FFDucBvzceQAZm2MrGSlTAUVrYDVo/VF4JJH/17MPHQWkvYIOic5wwrIm
MzYNh/NfLxGqU+B9x0YqalhtEsQCflgiBALp/5Vn6vwyw46Qqwn/rY0epsUvcv6+ERu9QRwklHzH
0zyg8pySPXMomknGAtZF9Fgjy+JLSjpWeTkSj//9pyJMEa2snxoPBEll4Qo+UctuN7b1lxlphpcT
z+QovEsbC8GJvbYgjbSpnQUD5C5qQuugK58MMabzrFX5MQePpZV6e41U9eH7GgG5WV3XdB5IrShP
iyzrj6mBgC2qlNfBLDs3kzlGxkgARXfkjigxZ5rBPnlKhkZ4JEhwvURC4Dkiwo0qF/rj1BHzJyDN
IloPaEV14KaiXHUMXNFXwhZoikBetbT60EA7veY91Ydl1/eYVG4U6sZdaZjdU80RNMord1Ea5s06
Ezo4qs1Jt+TsRDgU+KLZR5oM+HOa6weDNNNaqj5i255/1rIhM2oZSbswey9uQxr92ZQeda2mASPa
5N6064s62LanyEF5T/8TbwCxtG7Yrp+GveCLlENw3px2HcRR4xkfqYTngZxiPMrRrRmt+2Ygq6tq
xxtkQGPPkR1xVjpWL/n0O4gWT8AqmfBePISBrT8YwuLAoidvwK9kJ5E4AoddfbEU7PdCwHwS3QnS
q3QtWDPX0Clm+okK9EYoxSmoAgS1EDUusELluxDjNIX/om3AZg2BT/TQhXYHJxKlNisA7Z9joUX7
qcGsVBl4FYeQ7CYDPzfnUTh4shnObzhKKG2jZltasOCGxvTUuck/xwyqLcgr5awpBYkyU/2C1Q8A
ZAJjMNSR5ye0ZB9AfBABIOXJF7OD7TxFh6arjKcada3TQdu6G9P+flWneukwVlCesOubZUmiZg6/
5vuxGNU0PgXzIp9GSZ4Y1xATCKyfm2YQ9i12JbxHINmt9EKvinjJRo9PepSR22hBHGxmEgkzTXD6
GM1jKaih8d/nh45my0GbEdNEjzJtMpDIRuMs9VjvTd1stkUF8VYvRMlCiboMpPSWWaG+W1LL8vSQ
YCYMZOde4XCTRArLPObBxEogRQ8QFXN1IgiWhsAI6C8qhuuEshGEKlKZOClozgubXFYWdcSL0kXD
2KNrqQM3+5wSyL3LiAFBWFQC0ZBPA+vFtutGGZ7nctXkcuQxRLcZMyz10DDzMI2QAMZpAaFim07d
EMTbkkjsTSr+LQO3WSI1d2YKUt5CgguCGFJD1+8idO1gFW8NeAl4K6M7AtE4oeGydyn7KBlzhJag
Vde3hHioDjtqDE10PFlQSgGGZ6mbM8ISWUMYjprTE4G4SgsnIsm2MncqCaTl1FDU5hZHoSF46q3c
s4Jg3Z2CD6nJlxWlRbOsb72l1m+NZodb1bD1jV2pW7NozV2Xya+FKp6pI3JK18pyFguBoK1C6tV4
NHCmAJAd0l3OzVgkoXKOJxJdZtT6DNMsBJ3ykbWt5FyGvKiQ4vecHUpv0UVZCmX90OZbg5vSS/pO
2ZZZiT4mfmUOFm9Y1PEoYbiEPP3Q59JbvK5/c6vdDSziNFbr65wa52hmoC9H8uJqg/ys0a1yUKev
2i8zhbR4Qnk8PfNymAqi1ilJvphhd5KuJO7MYoa2YBw41TCBEfzQCeLHao6hU4RgEFeP8PEcuGEk
0n3GklvgvDFz6XcpwS1U9BoIyJh1XgkGYOpQgmpxRm7JEB6mIX6tKNQRR0M0wMzwNFUl3PmFwMB0
+T0puUlcJb+W3cmHZxG4iHbPsoqVbEV8EB8W7WN5xFO4+KU5cmxn7OTIYmKEV5trR8YRQdIcbXKf
JxVjoyXXt1rTzhS8JU9N89XQrjczna4aSqTKkLBS8226HlkkW+fmflEs5K31T1EG104Zv4IRE2nb
Gm82B7fU0o9c0W4biHSnTBryb3N+BoRFZGg6XqViqPdxR3jlsE4ru1yhX4siuKER3OmkbSQD7gOw
5RGn/fZJ6UrLg9tcEv9K2WUo1cmyrGg76DJxqoxH4MaghdUYULRaSpezyl0O9ERLrD+0q6fnSZM4
JGeK4CNoSmLnCCEnc7MR2m4pKhwzZbLVsu6rA5HlhOEtN6buNMWichnjnERZkAAxMjCSjOOQQuse
lmueI/FvlPlQMXbd2mn7PKvq4fuFpAucGeIZNvcULvI5KJTcFTohj6SBskxs4gxzPy1ZcsDb4d5M
+ZQlq4FEiSYgr4d7zPiZiz37QEzRswIMYqMN4M5xkRKiOMsPiTa/ttzEbrf6VswEIaNFQwyJYfpa
99RGa4yKngrU/tH9XMrjq5EgeCk+E50u4JBC3DIXjMqGvE+l4ZkEsWdjZr+MzxYAbEDgFVyumZw2
VuJ19/3JJIC+8KrZXmJA33Jx7OrkszWhjM2KL0bsGkKyn3syynYVixrieUYhNYKNqI/uk6X/EA1N
LdL8MheX8Guhm5jEcuXOmOUnQ0KGykGKjk+ZvSF2NDziAfWm3xdUB5u6pCFUqvSuAhBulq4jgLZo
qsNzBNqW0LxN1unwTgqazxYnSTjr7yTOQ0xpvz8/S1dQZse1b2s4z1rea1rVNKRM8F/MXb4fsrKp
75mhwPFYcpIleD12JO+LAl2zns8HerHBLaR31Bnxr0pwhrCH8LGClUN0OWcQUcqI/Qh6/fHHv/79
3//1c/q38Fd5V+KNKYv27//Of3+W1dwA2Ov+x3/+/bHM+ef77/zX9/zz3/j7Of5sSH/63f2f37X9
VV7e81/t//ym9dX810/mt//j1bnv3fs//YdXdMQq3fe/mvn2q+2z7vtV8D7W7/z/fvGPX98/BenB
rz9/fJZ90a0/LYzL4sc/vrT/+vOHIrTvD+qvz2n9+f/44voG/vzxwDT0HZ/m//orv97b7s8fqvo3
HUenbRmqBk1OVc0ff4y/1q8oxt8sYZpCVkxN02xLiB9/FJDOoz9/CPtvhqwpAl6KkA1V//FHW/bf
XzD/ZhKyIZtCVzVb1U3rx3++8X+6gP99Qf8o+vyujIuu/fOHJhR+e/XXlV7fmomZ0dBkQ+EgrluW
oqoqX/98v0Gx5PuVf6mW0MSAjHFXTSushfgL92QrbackMS6VIj+SQWpv+1QdD3XVsFdk6iU3Rjdk
whSlnX3RlFHyM2uInQV10c7IxCPNSlIZ+uFnM9exV3LUcOJpsXZ4DJdNHaLuamnnRNNMW0piB5YL
JHaZZZRXlZ+PdECxvSXX5YO1aFu56+JH4B9wZmpb9TJBiEM1xdaeFCvc3hW5DL5ZL9a+nsZTlvEK
mnk86tIAlaszRgdr88LYGSEKh3b+vtFjEVJneUeMwYMpX5a8hvIjgsatBpR52qpRDg54Zn51GGDA
ooBE6ZQbQiJjMzUzlF9QM/NS7TI5fGapvxdZ8kztzg/JROAg30EmGzIHRhi4TIpFS1aZcZPI4eot
C5xO6G7ZYV5rrCA7x1V9CkMdcF/IUCifwRrSWnjQTcYhafcKmYiJ3fw71MrPXsPFk1bnAIp/USY+
sv2zmtGTymE5RdORgvzJHHKa/Oh5EG4/Va25t83+U+swac3gI7Ks0725mUKnSv1Bnu8ItUIRiXFy
k0w/gzi+4T3suEJUoGH9OXXWDWpLJZRLU6/SyQmquIxMHjISIcWKOtDJ9I2IUqxIb2harnQknvoC
iFP13EkLctEMrxWmnIYj9hSar8lspI5eI7AoA8yJ+lB4fcYoFSj8Wxosxm7Iq4cqjkkVMVeddFQ4
SyV+6aVinGtJOigDySqEoPmIDOONPdHHhx+ASTYHl0VSGby+vtvmcIVc1AurlAuYdl4YW1qo9KK4
rmNtyDs4ORWnWiHh/7ERKPVB7puAYWupf8RvBaC56V4XjuCm3tzHoYIVG7jdIrFZc5w2ByaCHLph
6q0c4aCFQMZxZTFhahFFA0MjJO+0GybA5mJieqPQWI1tPXY5sT3RC7adRO9ifwjHzyCGUICxl5Tv
iBiw0K5dqa9+lin8IrJaVIaaYgQ2ECqcRvGhUXujZcJ5i0CZWXegx8d5namUAR68HL67U1OwSlgN
lDQjIG3KTyJj2MRgToOVgxpGK603KzEtN5Bw9PSy5tPdtX2jxOsZq8YtaBRPaQIL8XFHBz1N8bBB
hIhzAm0nK4TV2/P6Q53BM5lfvp5XkpOTbb+MwaEIsl+RiR5diyVUqtGXBYZiN0JoLQCrMydDh7Aw
HUwarYLeJn62FccUCe3EUDMJtzcNN0QkMuLzqslPRK84Bt/iyYzV9NgeNroR2rh7JaZlXfVaJ2ri
ZHO9y2JIQFrY+5y2bRSJMolucYU+f3oal/RrsHEU6zbQCd1iBMBVu+MbuSZpAMaOiRbSUYSpqvFr
bvtuM6rvRWTVLo8CdeaUQepFXKVJWuSX+BAyuP9blnLUqflLU3bMIlDNQOacJrx2fc8go8lQ3aMX
3SnpPO1Ckz650X70pty7aEbHg62a7wpzJuy5hE7HcIcWXJNuh0ONoVl0mzMj8gj0xHrZ1tNWqTQi
WqEGk0MOeMPCf0Y6ushGsrPSk6YWd8oCJWCQhqu2cMybtc6ic5XBxccIb9mdcYT/tENqmZ5NE3qs
VoPhb861gQRlZhEV83xQSaQhvbNAhuJ1ZtKzCtD0M+ISAUDPLVsrTb2lw4vQj1spFrTtWzzwbhDT
py9JuGwKu+NMW1/oBuH1YMQVK0kL34t6urZb4rdZQvA1g3lUWPbH+RQFxSUd3+SxJS6e43TVQTeW
zfQ+V2J1nwdcoiCiZqw060bgdHStWyulnLOHw6xJPZiHvmb0IR8IC60OA78MenTsjArKoyxwhRy/
JjXhh6Z9vywlU5CM3lVq7yo9/dQWccqx5buxGtGGTdvHiLRzno717JUXw11wb4c3NUmC3cL4dHW1
uLU5HCiLX9qmQbGrnCaU89hyULyGaYm5O0ZAnM0XnVqPnB/yH/uEmIalSjcFnlZf23EegHiA65j9
NeRSuZqljA7rZ6ZDsGqa9JIEo7YqiK5zm5zUKThNxL16jQAEaJRLwwyM9h+7KsEMCqIcqT7U/O80
MmxEr1fTcSBtWiYlQIxfjBzzJM6Q4YP7RR+IsqHikBeF0ZWUlv2y9AwNCOHdmiTG6HJhbvVJ+Vq5
bp48aphb15ZBgaQMv33Ewh/V5Aj3ybaW4yvR03hnLGwZ1pCyCwuNManMeT1MCctMUzy01vQR8f7x
8CLwCkeNRYODYV7IHjr8zy5jANQ2hD/TuoL6hplBlTlywqAoeoZKBSfTnajixxahvGIz3yjiCNQF
QXIIUrCfRbH4VUTU+UkH3pqnzqnM5h053+JLIl5BDu9hpxgYJTjmQ9ZhLi2RToe7HZIsCRiZDBLK
KEqX5pEzlOBJdNK0OBUGLCVziCXGqo/N+IIMTNyTxsRSS0er5ndlg73y6HlWhaGTsyPj5VyMonEV
bl8jZTVu4zHdRgXLgbAtnFVB7kUVUO84X0VOAcQFwI8oqSjNMEUj5KNr+Vuds7PUoiOABG1BV9zo
HYsQHRLYsdhNoEsbHoQZ8OUNWQJVRcQOtll8YUBoaDgKR4dVSzdmBpReRhloOutgcf6GQ6A8Nkn7
FavoIMN1mh2QBDtkQXMxh+kxQB204b1rTmmRz2ygfEITvBqje8iYbpEPAXdP/EHj5I3wivVMXLUY
pmt0EhpYIYafclt99rGuO3AZTDR640cxSkxY6O/7EU9+I09fcq3bKBGV+ZrrOrduB8lNhOhtFyCt
QVbJW5HlJNVOKQ/QcgkbRIwSkXN0xyCPCqu03L6vxjOSvNjR0ZS1RXiRgLFqFfzhzm3KpjhGoX6t
kNfgGQDLgPn6XCXmS2bPpIHJkH6y2iYZp9UfUVpDRuzvCNR5T5kKuM94pBM+2tldVtVZrCa7Sune
TLv5GgagkAHoLZKnWCLiuHT1pYWyGicfaqwCbrC7yFcLqXOZN03uYsuEA46YyzoVgp+kYe+s6Zui
IsKiEo2fJJ8lNJzM4xToBLAlRLJJl8UQT2DMCFzPQzQWLaajum7Z0oCH22m9TWP2KM1+V0uzcCFD
kBtg3gPl5WjLfkOHi8iL1GtDY9NoMTmNtnkvDCo9q/3ABjS+sQINPMPPgU37CQKV9jZZL5mxfrSE
hNGbWh3obzAXOkEH6rPKz7p+LbO7j0R8JNm7Ff0cmztmzI7GshEn205xCnakDk2onqxI/neyejZr
gHWiflbhc2VGDmbFMfuCujQqV5m5jI1f1FcI7BiYQISWO3HELlaryniUM26cJOcH4IEKDWdqzLsl
sraSVuMmqVFc35oAXR/RTWWlnbMVJWXNO3MkuD5FJ2L/lHBdNsolMbzVNJLSj5OxJA5Qkto65crj
jYRfFB5bemXDrHryYPm6ShYdFiAzee9mrFYQ4gYVu6EB4jkESam8gfGagq0ZfiQ9C5fyJkEottt7
W19Tmqm7yg9LPtf2sEPkX99GraK2n+76DhxffZXn2GmMEg377He0MMz8qVj9/TlGBY4ndu4v8suA
rrjJiS6SohtXCkNDwlgwPfdwO9O0c0C57hr1MjZEQq/hOuzM6/YAgCp/MnuauoogUexnQfMHRynP
q19Xv2WykuIJOo1N1ryxBrFGO5ONnvKGRCGXH3bMpWFX6skha9U9Ip19vFBUUORF6FVWDkVBenaC
YMGQsL5S/8wP9Q0ZandHEACnuMFFD5R8VqtYD6rjuAVwHfanoXeyyAsQVYdugcBmdlXTr0yvQ4Oq
u8zTK/zNw8jKRCaapzBPpeWvnGTDbWyM+C5b1wmETvAGKiu+ZUi5ayxo25agQRDSSCfwyZAwnpys
++KnOsPMxxtBjM2VRq2R7mYYTHOxLRcvBeYrvSuNG8kXmQGfekiEU7d+sh8N2O+4a0DGs2a3npVb
mMX2Ax2p8nnIKCLPA9Un1UqHt6gijoP6TZ5uZYRt46zRYY9NUGSHfDzVfE6iOAzQJhU3LPjwHV06
UxCgWu+mY0xzbnrJ37lZGt8anvTqkaUVNkGU+UG+rdOd1uxw8A/sDK5xH6wsATiN7UfYcZL1NVR9
6alvOem5BVLn5Spn5EGgiHFDdduwTbd+XX+hFDTFL1pbcFbJueWSVSqARogBnCVgde5ROkLYw9hF
ijGxzUBAI68xbstKRoE4QXx2empO9bt6sKBrPmR3wxUIYvPKwhrrGyB5RHca8ItXyRzdLHRhRyN0
YEPUjYNLUeJAAsJHdoAcpKXHymvT4gVOYHjBNmGoYLriHrrviFyxh3oxeZN9NmsiRxzT3BrJziiO
JK2RPJfq/kw4yezN6UEPDsmA6ydzyaAIlIOM1kxwfqnJIqw/x/Irea2AmewKJE4I8+5mZppPOlQb
ElupQaRmRyaQLrwiOGczi87JHDHgP8hAJ/lloRzCtDtwW9XtR6psR+RhJJexY7N2WPdx9qDBFEiL
3ySHNfP6qpb2J/TgTa4euOvS7kRwhhOA78oeVGVLo50bsbszBI/Xpn/DaJvWnI2A+bg8olH3k/sM
6nnOQNxHSkqAm8iPQXGXr9JXgk95NcVxXPYm8hRiUiCIoNybHvILzi8ol3P6sPTEk921IxGOR4BR
obJNkT/zTwEL07Wv+meM2pK050NIU5wCh/mPv4adSEQUbgog9gpafLfRbtb6bxb41zDAyEcDE0mm
g0g3POt49HKvlPdWd5M+U3rW+SuYH4o/TP/werW7bLqEz8gvEdvbWAYdgHwh6kgEkeRYIB8NvLAA
O+1k1m6SDqSJoWc0+neec43MP6bI7UErrkqIGW9nIgCI90ZFaBuCZIYIZ0RQpgXExY9B5BBr9dnl
N0tnUuup0bVRTkyw6wIZvVvZiEVBJzgVRlE3/s3aUT7nVPiNT2Q1LFM+mBDAIeGHPY8FjGfimNye
5YWrH+/D9mTQQI/dGVvNFilt1uLJx3jP4j619zphPp2fhj7EDvA/PkWGrWN9csoLb41ri11aos2r
uvUqpacuORn9aSy3ZXUkrcapuO2BRttbmmoUrkNz6GJPtj1YhrEJh9avM6L57nLedkhg0QH31CT7
+TsXLq2I5duYPoQBL72Fk8tzBIChICG+3QWUR4tvEG+lbkPpoeIVz8FlBVKTfUGSB7OHVQjf7iIW
iwISzyHVDou9nZtn29rzuBvdSVXO1rAD0J6ilXUjFAqgnqWbwlodxTfunzrB6ivdZcTnTdODrT2r
6iM5MYTwIAGw9u1zx2epulp6EuoWuFAXbVvieWM3zTdBf2KH4CGlD5ECMYUfbB8ErthX2bikb7Xm
Z/MzUumS+g/D3hYCKAB5YJeS/JDXflBukZ8Gs4e8h/PDvsanD/vlpSydZmFJZS1DzYe8ydXJ4D7y
X9mDiaUwcVBY01mj4U1l4gJNY8yJPxAsT0pxBWqEaR2yH/Y+gTuXkz6yGResMGtGbzgdq7vYjG/q
b4PiidFnB1LrnHfX6GorTkNTi5IXtZXDI0UlUeF84gnmZGv6uf0F0yBLHpgw2KU3kF1EBJLEZGLT
vaQmFS6wSSR6mOYWZiOb+Qwv3UxP8uLFzC8A70vXqfOoilqC0XJ/bn3F+ALgkWAcbX0+3nxyFWvj
s+sytojuAILK5RZhyohei0EyCy/+1O4O/reFFgNZx2XWycrBNuzBw+FNwwmkTJFeYD9XwVWVd+Z0
XOD9M94Vv4d232sgwXYkk9iK2yr3pGKWyj0VOsUumJvPWGx5zCSoulJx5UIHBLAED+w9Lfty59EI
5gxO7waoReSa3UGWdzLZKvJOYvszj3ZwHof3GlEriUIR05FT+5Kkp3Lh6/7Q7G3rmr4E8r2LBQ9h
ZA9/Yk8Gb4limmOlsZx1Y8fQjjpgmPBEbyXpLCsAjg7NzPK51ZKnmcUbBTqnpE8exYqpW2k7BJEZ
yUUidq/yphfDOoraUR75LKZmjzPFTJ7IvSxbX5XWN6R0Xjh8MEvSeLqwm0HKSXes1phOQ+2xTFHH
7o0G3dKWtB52bHbvcXhSiKMPzyKn3PQHyect9Y2PDY6ChuBjcsgbwRPgRYmvByykQHscGihIzpZt
p++xj3XADsxzD6abRo54UloHAoKnLZz7neyTPVe20TNQ1zssPRmrE/2v3JlO2SNdGFYnnhs2Wp4Q
KgRF+cSdDRPzEs7nSr1RxW5y40EKTzp/ohfRZ3gFd0rir2rxcP/RWBw2neEaYZCpaf1BNKCdT2DB
ftCvhnWqcI2+yeEDUswWhWX9JIjDah8ifnl6XbQnVb+EtBtYvOicerN2sIwj7RjKtU+lPk8mUUwX
yitqkzXOhVJ63PHgxMO1Yh+AC+Via1RZUZV9f6588UZ5godXwejSn7i8waEJj41+Spaj1u1C7Vxw
eFT3QrrknMppalboLg6REB6nSnSDUwhXf6PwKZMIojxIlUtjs15TIbb6/AIjVusOs+Tlhk+DHaEF
VOoR2SGWn9wx7R0ibkbzy3cJ1WDXZMHDIbFRXEEHbocIL8rfos4r+Db2E7BnEzyDTfwO10LCDI2k
eZ0XnwHhDprDfTz4yGixsETg4fGjpDsBLuNZyGcKEupYNUfV95PKlu/ixeQ3dugGti7RKxqaNYYa
yL9pZq3Xmxm2yt/ADXBRnwU92NPgpqPL7dZ8UnROyvy7jnvGwrn4IBp3MyoHSkebtllGT3xp5aus
IWLKiUIWV1m4pMxEo6+DdPmuSNBixu8EVGkd1+4W7PubKFx4u+Nz9JMfBjyu87g9jHezcqkEyX8A
ajk/yc80ng8WcirOfDHnhCt0tU+gfjnh3A7YCFV3594lvfAJNx8iw/lCycgho9xWVbJuIFO1M8qj
RDALDiJOgjeFNWRRakpeG3MhkcE4jJi0IgipwcOV+5RKgeDv/Son7QgOj6m1GnU/SUSaM1bWnba3
75EruIWCWGJus3ORVSz3d2rS7sM1RIIDYg99dsNgdV/phidJ4on6KyRue4/1NkFMDlZpU/3UcFQt
+xQLW7G1hXcDb6B8ZT9BaxIBrZ5JEImfZ+WwpD7FU2FtV5YbZDViTfkOyaPA5xiugkb8mcS35DWw
XA6CWLR4cWRqcmdKOYca0pscaHCGIDU922s9EFueReympbrXcFmlrmaz1jiF5ra1PzXXoT7bpI2u
L8kKiEZ05+qOIHYnUUlFAmebDA/m8EL2OVke6s5Uf/epvVVFfJz0iYSoJ2VI/GdN+7SnjnuNRe8S
F8tuJIZ+boxNpBznyhvF1ZpvSwwCOrhf2teG8YR8xjbN8j4FV4lGCq40CwNO8dtCzFjRvao76VBa
pJ1xZkvMFJscs4wwy/cwIPtNT4pUKw3/wd55LNeuZEn2iyINMgKYHq14qOUERl5eQmsE1NfXAjOr
MmvS1j3vwaM9iqtIHGCHb/fll9prrkHEa5aoc6iouivXtbfV43tibBjmsKFMJqyc6zCop3ruz6xD
V4HBGHnbZBcAD53c4puBkW7eG310b0Pyhh+zeYyvAdC0zktPup6fsB5uFNl/F+BGDFew7I/09lAL
kdyaDZ0irr64Y/MAMq3WBHW4WY/ESPogJ0C/zpEuOfjv8JFSh8TPZ3wwKNw8jv7Gp/fg2E1HioDh
4hcUVdZMlG6BrNOkabW1RwrBDEv/BGYLDWx86Hyj22V18BDT2TJZKGGuK9786J36vYIhxxcXI2TY
ZuxuJPsFth3AcwOYlQnee3AMvXsaO3kkvCevIREprF3ppYYTvR0sQ6xlYkHcjpMfq7LVzq/Ep/z2
uddWidWt6Bfl2AR0WMXjd+Xl577RdzDSDxRFPXcT7P7JTBqM0B+hw0M9LYxzYivOhbDAdcgdp/6g
rojD0OQzxVrVsUa/ROZfxh+Zn8txZQr7OYkriw7ImXJDv593rJ22CHzueZZIlTadbOtyqtjxxH97
ajthaScUaWbu1sb2arYQthwrf5RWeBeKnyapnxXNHZF9Lip90+k3187vNAbTqZxJFqFMGn1NbTr5
BwxA5tWxjD1zIgDAiD4HjbkCuiKovyhk29pRQlPlEnExMFkvS0gKTsDxM8Z7i3+DISolaej2cGrr
6C7oKQRQfYx3OWiTNdx9NHme1t5YHKz0z4BBGEQu5ARZ6p+o/I6a2L1vIxOUSyFZ6HrII236nNlM
TF2MmWcBxptuephr9TeNKmAXQEk7khPsS4d1NhBi6SETr9OOqG6ZAQSfs4VNh4KKyxdoFSOSo5hg
oWo6e8ON9yE81cZ/UADTWCJMnK3zY+8oydQVvfoR/pCR5RHnxAm+EU3cTOP9SVsJgU1S/JMgsJPk
1bDxJWsDK7cTNjjGk9tiXrK1C7/Zbq6z/17ZMMI7Y1w5GScy4jbJhaC5D3SQadmvkECLJS4T2B9U
Y/7NCsw+DbI7S5vqY45BR9Q+6ZAyKHl5WfpQV/297UQR1GIHMZelq4DmFC3zmm19uSF8q4R0pp6Y
71JT4it0FZAN9OwiwiBZ6CQ49WjVXpvvsih9Me3yOSaiP3iOBdVSERMZCSOHEQ75KUBgLanOa8v2
hZbWBgQ+TwzEUlKT0amWNDGagst58F4GSl9YgPEywxb7PnjRMbCNLyNmmiCIR7GXOKYge7WgEwlI
WLErMvplIX8CvZHmc3hHdwXcJ7JGiQm1OLBQbKOE5JWRGGfPBS8MwKKiC3R8orAVbTifviFlwbDr
UtC+ytqlppo2ocq/4bGRDh3x/1i0cff9VO2akphHrtEICk/AY86652BoPObFgJOM+Qa129sYLGB2
FMnSanzBxGxt2i4rdsMw0pDLv12NzccMv0U1Cc9iokKdx2Mu7fMXpd3HMbd3oc/DvpRgeIckhmFf
b6xIWVcQpj+65vTuQ2weFVtlOQBr9NXIWoFv1lIxKNg/4FG8k1FHv9ecf7TimcKTAze5H7zQBOVx
PRklDLUafj9zKyewMLPZNiT7dgqfxoYxuUlu4dRgLg/l0WR1vqWRh2uMKJGBKg3Kob/zsul27BGZ
UoXQy4M7zpR3sO/NOHsRhbzFLgxzdUKiCSb+Sn0zbik8O8qwzM+dOX1NSbwflv4xCw3Q7UOklCm9
KoK0juLJ0TnhttVkUWbiI4o4/WRiyipE/iZjhAJW+sEkX7Cf4dKkCWBk1K9S7iQRC/1VinvV5lW4
kn1G1sVCLVbK29n6Lsgc0jfRogOp+ExUb2lfnF4DR9yJOn8LEtovmxm0klEyWfs3FBUGzGPUvZCx
B+bXWDGqeXwpvBR9B5Nql9YaByjMorxisIhop9rU6Y6d547EIrOPG725tFysLBNcmFE1z3SXw3D2
VsaYPgp7wqMXI+zaOuXV7nrcVQnaJTXPQEsOt3MgkWOH4mXu3OoEI+GF4kxkQWQafGS7JOLh5tB5
QrKi59FqXD3JQsM2cZE6AMwGF9hODRIIdkS3iSPrUfjio2N4tTh1B4wEMGNOKcjHxQD4gvvpdrDN
96jTn67KT4nRHtyReSh3tr0NA9FzkktlsKm1X3FdP9AnYW9FjZ/fG71knxfvtmp4Co3Fh04RJbFs
nIYEtkKBQkUXzSapqucodb8/PaP4wKrNlsp8JxwdcjT3ecxW6euYcuQvqnRT9ABVHQa1LESeMlIO
27IEskt47jDeg+PxN4BQyXEbT7FRZJch7t54hMxbivi+8t6njLYWJ90ADSTSYcCDwW0CHVIabJvx
V+IO9KOj6VGB6+dEcPy+IDBNWNifPrRF9Nm1EXHphzzoIe82rpffauC7dmmmBGf8rwIo04HlbRmP
JZCi5g8syo47N4G0NHlkD3kPXOCPSpfwR4a+V1sIu0stAm0HclXY85+c2MCy1N7kUaaPBLZeGjOF
St4HqEFOQfdOOl6rBNxF3t+C4002JHDZEs48AybPvfhu9WccgmNTYnyyanSsPOyvsNH0vuDl4zhR
c1TEC5q4qe/Morub6XG1LP5Q17bEPiw57WgNtZNtX9hO3VqV5iHmnJQ3Hm7wGbOvVnA1g8iFzIKT
l3gtyylc0YBlrMDgJC8/gkLc91hau6Z6DcP5L5YKiwULCwt8VcDZyRGBPanthmJF1jzSxPmTdWw9
6uwR9wwSSYqhqffVZz46DrmaAVlv2jVuCdiv47jB0v1CBP97cMF3VfxL6nWvWAcalBNvpOku/QAE
q7vITg65S6xEeuMTeEncB5X1NUSgWZUuPjH64xQtEarbadh6c8uRqUXLbfOAFTp3tzGI5bYq8MHX
ffGSKcM+WG7z5NR9uBtFeZ3JjK9F/ccg97flMT+s8Qy+Oo1zjhLJqgT+FFa0Tp/z3L/UPNIO+KLF
ahiKAdcD5uXl7Ar23KffD7R9QM9DLRaT/LkMvZ8gzB7meryoxsN0oiJrDUV6I+AOmgrCVzrrZdEL
97mP1N5Bac5YvFAo/pEV30BI8mzMj2H9HMEvplCrHskdVjgDxYtK0SyNJcJCvSMtgi4sK9w03j7N
eX4lYFRonMRPdCj9rFgPUQyyZADL1RUs5ybwfPvsi2gfqIyYGGgci7VhthvLsD89zr2WMKkxnHnt
2unikwq9gRUKXXdDUUEMefPNWqzKMfyubJieRO7oywgdDTjBOQjBoYbYjhnSo8u0ZHf+XeDpO7AW
JruQN2fKzC2LUU6WTgA+RF5hLqBXJHAH/WevQG5tuu7Lvfc1VGkdty9z5BKUox9ZTWikVrmdR8JF
0kh2yXywXZcrcuzeU4doDeTmg52w/mtrsz8olza5Cr3Jbp77sb00ZfGexup2kNEFa9J3LbrtECD2
Y2UuUGNrB6UEKOhLp8n+4j4gbVK/2R7TJPSHjpqGt8rt8fOwNAURWOA/q5DhArV1ex7dIgl3U0wS
OXQU1P2oBvzEt6vlpZc0tPKRi7opC0pabQOpwO0TXu/CApz5PsxvZgJjog0we1XpS1ScSyu/p9GA
BZ9y2f93sN86zz7W7vKIL42MCtKUwlFQcl1M+qlnck3JOTC1g+0W8/w0NyOoTL/bmBWH5yR2PkYp
t24MrMSIYMFTogvdFBJAmcKF06Qjpn5PmRowgBytn8zy4zS2z1WuTpHFka1zWBblAOkX/jHpDa8o
ja0jqldvzNcW1iouCLIgNMrfB6EhaULUG9dgudLU3rmus4BFy0TyDTGoAiGwHgYOE34MeWuE12AW
mz5Jkmvf+jyrogaXPWsY155OPU0qFyLOJpsrMDCzIw+0A6TkQeOltn3809Uq2GMDBrFC8gq+UtWe
XVBJi7dJbcm7/5V5W5wC5R5N0IUH0WSfc1/5G5vIbiqCoyHJ9hkmVvcgB5BcFHyv6yYQeydyweeM
ot3NTXABP1HfStpp1p2tI2SISJ9XAUZDzmdjcjbG+pgaSp3Jdz44Jd1ygt4Sh24uQxC1BvG9nMNv
WpOOU/56nxgPqzUe1vEQ6YpJYRDdupVlteNYSw4qBUEO21jgMLhzoDrcDKh0np9fU1CKJ7+IMWTJ
AU2ldPcdLlxRR+GJ9jb63eQfDNjhKRua4ZBM3tk0OYVErp8c3An2jzvPj/6C7hpDBm4AS2xPbGJc
+dgeehsIeTg63QmiD3Oqk2YPkc9ZK4li+oL9tc6ewwp+pzOSrIjdOTtIr9+SnIgOUKp4YFbOg3Sm
4YDtOF3lvb0pqHujdnYCgucjS1B2xF8BAsvOM9yDYePrLC1sU8mcZtiJrW3pq1s4ZAggwbRX6TDd
Vsv1XXNbasoYlA31Ltu2Z1QETslhy7L3v39EMfp0v8WsIzk82rs8vQjbmZFfE5IklNjt2rYY91lr
fgyVlV6rtv7pgvEBgybBzoHHUuLm/c6sUsXMC/VimtljmXUW86rkZmVJeuQcfiUbHdxkRrPtjXY6
Tvl4SifDPxaqobhhrs9ygaToyQVLgPewUhWjTqbSg+y9T9DXvxl+qhEqvIBDuLQxxS5ZbNXxZB76
i7L6A2hQziciRxEc6huc2QSNjK6kMDv99HLkW8DC4Rasy2BAjYAUOh2pGL6STWAVmTbJzqKFAbMR
VqiIu57Ko+OQDNmxXM5j/WLBnTobI2v9IUaMD9OQgJSyJ+YRixAphUabko7ubdoaFCC2/rhzq6LY
isnDwJsFIFBH1mgydtQT4XoKg/2Tq5zuk8z0vh6CvdRCfkqyqjaZr08bO0Le4BlrZQxahZJ1QtlN
x7eo2Pdm6pz7hc7R2Jr9NfISDRlskX2GUoXE2/M7HChPKTfD7PGx2H6aRqN/jIvxgE+fqTXD8sLr
+EdNbM9b9WPhSD843YGOHTiuSfclhf/q/7PPjdZd2DBPfW3/GbDRgsffV46hzu4YnrhHOtiq4xPf
RPwFNX2vtTc8NYXs9hiwbjUmASNM8JN0w1sD625rqZh6E0fBkCQISBB0jdeILpYmvfRBOlHDxTrP
secf6RX+NurGFL2RwYnClp8o4Ig4cdPbhe3RicUriVAA1DgJ6cPztnOHrlkrh2YWC/9/7+tD1wzh
Ma5ONrP/mtb4ky+ZiZsUQSweURoKh2wqy7xsoJgqZnSPpALAzl84mOfhNnHwJylFOCbic71vo3Mk
xHO8qIjWaaKXgwxJmrZwdgqwWWoggYStdfIFSnMICXMvAnXmgAypwj4rJ552PnjSQ+ezIUlGk/OR
GbHbaWtnrWa2vFbcsULHKtyl2DfYWkuiq7deOLJCYbHaOEu3ZoC2UQRcji6FeUF20AWeKA3zLB/K
TbZgXvw+u5uXZue4cV8lWgWjljx4cCrMiCc3PU2PQQc0Ppaf7gILrMtKA40KaBzVf2VsZMd2O9Q0
UYpg4rBC+hiYzHSb7fOcrlcj3zu0Y7DOi8VWIh5iXLGgjjCnIfZ7mF+CVF+oLN/V2n6gbo5JcQjq
JXgMAZFYvSMUVx/Ws5TWiaKV0bFD2lOsB2dP1we3NlBqjWzeytyzVnPggUPleEJEed65YYMHZXBQ
MIai3nb1XLM2XPKo43wqwr+6DfMXHmZ7sx69lSrk4j00ioPLOdXKSveQRewjVcGpNAEqtVLDfW+O
9BLM4b3v9ff81riECa+zwGtfee6HT0SzKAzgkKE3hR8Ge/ICxdrIWFZmI7tRgLkzuwyCXXB/IUe1
3CQ6A/AeiK7HsdwRQyjuaGrnasfgKZR+8xvIm1EaRtveYYtXB4L6Oad9HSL08hSTI8e4ytnMSddA
1UcvCBoHh3+FBY7gALOhhclH0HbvhMjpWEhIir/HSuLoasRnpLlMjYUKQvD3mdvBVM3UPJvGgv1g
mPRKuitxgrh5K7GL8JQIYgYHt+HCiGPISWp4SKIQsqEyHqqag3oXj2dRtXts45hbs7GlToOGGeJC
hzYA3lJOMzfP/KFR9JTICfOqO42vKjenPasD41n0hrxxIr5hcdzA+bTz6TKzBaDtmriHwAwM9Lc9
Zh5bhcgn9IL/O9j9/0DY/1UgzJX/p0DYzWf2OcT/Kw62/IK/n0voy3b/4ZvSswyXx7TFeP0/cTDb
+geoDN81TN+1TYvM17/CYML/hy2Va/uO4Xrkx/i//8mDgUH7x/K1/y8hMH71f0TAPNO2pWlLzzQt
3zOlIT0+/x8RsHBSWlFbVtCdmfMI88vySXgkJ+1iRLsevOIJnbS/BZN8/v1kjCnIJgu1yXle3Pz7
TRG04iaG6r1NXcEj/H8+S/JT3EReBofDxMClWuM6JZTrJZKi5Tksr6xu9mDXhzejYaZuKRDZ/r6b
cSxaFalZX826lU+SbbqmMfktwut8VItY0lAO/h8/q39l5P4zE2d5yw/nf39DmPek4ZqcwB2Twujl
G/Yf35BSWCSPxbyUYotnmBnxOenRqGnlDTZZS+tNsrzJ2sjeQZK9r53GWDGSY6y0y+E0dMntnLL1
T/qYaYeVnM3q0VPJ31oUmxAY99Z3EMstZNKGPsxjOmQfTiqeE8k9VxYGjPz2UmIBh/72U7chkypB
E3Ry/x4CTp8BsbYqYrvdPB/9hE3iGDIQTqZL8sZ+E12NVAUerEmpxIAqRfMYi0VcVDHSMpiMmSyy
ufcNFk5jT15JVz6uQWQjHbIpl9IOEJ31eRRM1K6L+dmvclra2BRtYirBRrjD8+wZdElgZZuwDDch
lnaAKL7VbCmCpECHU9ml0odmiIi6Ol22RVfegHHYe5Fz7AP+4R1VGWYpvhSnSdSTc2Na5QXFd8mJ
cNFFHg1wGq5ubPbsLkq1zyoAp6CNiGgj8rPEY45hR2qK8Fs3wCHp90MOry6W4bw5nJ+qhltjk2iU
OEFpgktOWAbiD1QXzIzAP9NbI0F/TNjK2C67XoI+Jb4T7U6kMKZTQbqaxerd1BXA7RmrNyV1sVAl
izR7sVkA0JUJMbykmKLANiwT7vQ0AZ9Cl2033XL4+rQ+wnt5ZC6kvErTtq09rD99uqpYAa7jCncR
uUaYzxLGQ+/h5UjUH5OTvpglxQp9nXGxePO6Md3noaLyu25w3kIxDoBAFCkkUXE2rCAkDLIeMp4Z
leubW8+CMslRZh9XwU3YzsU2EaSiKp+iu5r+msaLKFUwUVUpyz4CMmbwcVIc7p31oCZxC3yETUmc
aQrMqonu7+jKo2Ub44IjT/lg1rj6AI++MMovNL5LMuBTtbgSRg2igQraDbvCBx7p9tFnD4dg494A
QTK21JoT9ueojzjkokmjDnADOVeaHbfK2PbrHv9HUzfvcaSOKTxix8Y37dq3kBzTe8X5oy1TWMrC
n7aBX1IMOSTbQjr9OwgoKK2A8icvR9LUN8kARk6nibsJ2SOZGItdEy9XMXeXeL4NZletvYo9mtna
t85sjpwas+/MbonFL+untgzuAJYdhxAkOhLYKibiMQGUIoCF9k8Bm8rRVuohno+wZJ56uEs8X89+
4V9MTnPovrjKjY7LaOaFbltsuSAV04Dl39RE4Ic0RbBx4+dsVMDMuJj61CYF5JO1Kat7CXqwxUCL
3Az9YG1G2XkyTEzxiy7NnZjFYfoc5stizSJo6vIbu25I0rZzWC/WBKKYv7cOKYW1tXfCkXprIa7a
Tr+EKvGxRVCq6Uq7OE3bslwhmSs0mEymz5m/1A29Vo+afsxQeTDyJafiEZ9ZoMQpdKYn0MLNRjjY
fIcKdy541GrFopWoJA3cFE2mnACot/uT6+qMgvtDBRB8DG3cNLF+HDDd83shCIyuczBiXu7DWK5j
M4jIqIUYRW3/1FjDn77K/X1su/cFTSKw3Au8Qh7LTAT8JQabh0C83So404YZnA3fKQ5mX9xkie2z
ncbxwjfkvz8rC5sCDyEoqF2+2C8K1M4xRs7K53LYALhiqAPQuVGEBC45q+aLu/yfdBJnGy6AAsNu
30t3Ko7NkBIhiBMk40rplXK+mnqcd37sYwF7qhaqjhlWze1kzw0uV/4vTIDAc59bOaZFsHL50L/f
qGUq7gR9j+j4zJzhlXLw7mbGoxNKfJdGy+1e5/V4+n3Xmha9kX5ztkB8tm7C5zKzCbF6LGursrae
yjZvbnRcff2+1yRKPDgWqxnLN586yqBX3RgYG4tBFMS+8SX72aMQ1y+2U9kXJ1Lqxen3//79rmli
UKX6hxWxwOzO/LC2hWzOVWZl+1LUjw2AQL5B9GjNZbEOy9b960XhB/tn5wVqeIJjP+9ubOXJjUzp
B8WA3QCjqcdFBuSBGc3XicaOMqE9k0V79RrQ/uLJtPxp0eyy+0nH+bfFIZtGi957HA233FlxLc9T
IYuLUbqChbKJl5RXygYEUUvIIfW/XX0dOzP/gXHDObMcXvKSSmLcFnSrjsExazNMZrxM9jqY0oci
8jdOZf+Z20ZdPDSjVerhZHRym+pa7iuDCqsHMw7/wvYQF7cbV1jFCcb21lMUsCAKkqp8pGvJ3jod
uloIU3WXsk2l5icCgyliUH61Zu1jqcfOb+kDIOH4EfGnjtZEfeX4vGwQP8Yvf1mA27n+nlTyWpTz
wxhW6dHIKJmOEvFn6Ns/zehn90U8KZIiSlCWMzknS4VyTxsG1kOT0spRYZYlTsV3KsDuX8QStK0G
SJeUn/2ksagFs7mjpwc7Gf0aJwQSaytG5b6JWu9VHLZ/+GEChzKt9r6K2XmqRgu6ND0OKSisYxcC
t3auJcDevV0cEzVM/PiXWJHoQhB5rjg5tBmcsnkQXJnY2zQptBvWATBV89C7G7SHNzvgMNyJtNnI
KgW6lFnzA90d3ib88GQxkzaaIiI6kXWdl1mFDfBPlAKPNvyKhg5qDJESLVQjQmMAB9nU5+ZJcLTW
meLQm0icrUHsnDIQ3+TCh9e8Fe+tneRQbXqHvmc3BgqdJvsqM2mcd+UDK5G6tuVNmZbPLFWqp7Aa
j9jYjEIs0cvuiqCDIXP8cb3sGY4xerWmSoUMOftLbmWKfeo5+gPgQNyyWo/29lCxSOAAh+JWQQSL
uwtAWW4i4Uk0TsNqKEjpgcrGdZTHDAlxNZ9HH70WyhF7vpNlWMleNqm3MksMvEPt0K6AhDIYmdgv
dsGgn2/mOI6vUKUeSeClB519e7MHuNMhsCBDj6GigxA9QC42vWbfj1CutJsZO4KV+jrlUNP7ut1I
t74t6qUEFMMR1zsVSpON88r77CrZHMoUyC+g122Gg4SUCav2Ioypq2Z1u63vR4vLw4TJ/BQOE+dX
n25sHqF+kFd3WZ5xb8jDRxMEwm0++tOutblSJ1l7V+BmWuXnOQseQ0EDOiCN5ZY43KFY5ZjKnDcK
ufpT4EXxfVcEr5bra8iiPFNDuzFuf9/0mXPjN1V4zJyvypzJsDiT9cT+G/RKgnnFAAt64gf3WuV4
fOMAHq2JGY0eISs76gHGeMfPi2hsT1hxEVEkS/UWlvPZnq3+sXcznNGD9x5OdQmOINCPv29i5aw8
Lz4PuIduhJ0712ywHu1eviaWsO9Cl35OAAXd3pljjANjd5crp37MIldtjZG2m8bJh4d5OuM56e4j
7GM50vUlzCcGMm7WV5lUX04kiFDwawPDcHGhouemycDYStnUKrdrdV8ub+yafBB8zhChgCcJx7Dk
wAU93CCCEGhaOEkkd+ttmPVnoC9XIDHds2czbSVx9BbyHTq7sjRQ243wLaIMeYNG5x5/Pyv0fIip
/3z0xmy8M5vx7ferZJU7LP+YuUMDRCxkGXfXA+O4BiItrxgpUtBI/Pm84wTGVhVczlTgZjdGPBB0
zfPsJt/qMkpurOUDvx9tghI0zu9X1Y5JCJUNHEP1f3+9NIlL//P9f35NOUH1HUyyfMvX/PPTv7/z
v39NDK7ZjGB2/X6Ilkrr7HlcPQmDV9NR2lktb37fdeyMLXVakO722hm07fKZ36/BjEQnx7++KPH+
+eWN5mUr6m6EpMA/Egwspphwojsgi6BCLB/LZ9DfXoHKtXyie3TNILyr7Z58eJ8G58gqLomVFne/
bwRRytVos1wdimmfoOk954WbPJI3JTrNe31q2U/etK9lx4oER7k9xz2BslI/KzhSkR8zKSr1EGOR
egyNcD25nnP/+x4YtWkt+mA4/L7rcP8+ysLB3758bY/t6JF0REo/8GXkj2ISzbobXikxFqTA+7LC
k4cl80EB7cOeeAxNHN0jCR2cPG9lJZxV6rOQB1z3AdJ4ocU9ltq5hySKmzFcPGYWps/K1Kx5jC+8
6YAd4de6xlWZ7YfhLv1sOUE4620kBks2OLomA0kMmHPA9DoPMIMDiyyiv4B4S8EdN4DeaTlYvLBk
ubRCHT2aNFeOQbhQOlxCDA0nHbEHhKmwIAWC/QxAuy+puysJVrKgr4mXIAJqMcktiIJjN1o23S/s
wQot1G406SGLimtgCzaSRnRbxE99GdJFGLS49CoDnNtsvPlJ+wPBhDsmbBGl6wvJwm5plhlXqqVm
iZmB4kz/MfPATBQ5twT2XEf4vN6Be/QArXurOpytTWjeuTHMZijsj11xMrr2gafOUbsDkp/xjSLx
5cQ1ULnY5/hkCia58DhCIau03k22gcpMqkh0S/RV0kdBI+QpssF8xV18mTgB7igTOtcu64tGEYaf
2awAeaThyGb/kRLNoqzw83f0MWc3AuXePqdZ9uHVlEP0SPdxDvI5laLfAsDAykIrhFm5rzB/yGkz
1QK+wFaPQWobpPNVjd/ZKN6A+97UExJRMH8ENO+Swd4OdpitffPdLiiw6PHF300m0JnEq05+1Hxg
jGv3TQ7ZMJ3/Wkn5V8T9t8TUZLbsCOLy1jX1X0sJsqrM7R3MG4TWdxqSz3Npj7vJ0sQk6nzTS/3A
ajM7gJUGUNDYVxkB6qP9Z9w4U3rMPSxKVEiAlxjr5a66HVquamzYH9SpfIcsGrhs1YFg9D7V5sms
eYV00ZTs+qb+y8S/wnBx4b+HOURZcV3/qA39NpMTTLFSQwCCQhFN5y4lKT0tkLrQjMl9MNEbA3eB
wrnzRcxCx8DkZOGYAFdaEBgpbuek3PiFQQi0/JhlbO6xV/HIwqa1nWX4mvhUSbkKYn6s+13+1Dsc
NStRe7T77rl2e3KE5XDWqA07nIEe8jC1OGYJ+of2jp9c+BAVCxwgmpdhpb2Fs/kXtYulY1IymVL+
tSU1T2QrBjWEOtA6pPTNCQCzneqdrx8UUv1rXmO0t+M9MIJvuI1v8aTvGmglG+7sxyxnFeaGTxGq
VTUNhODHJuOfWuN0a/C8atGe08mTRE6iW0vj51cGXUqexysJQN2XRSvirhrXVTudRFfKO2OaD7Vj
8XMycAlEqXXDVfpj1s1J0KhBQqJstpmLHz1uUeHoxGQvbv01hu2gRbMgEvbA0f5UhqgRrHayV8A5
i83MMLLNwKT1s3GbpXcGtQe7KH9nzv2pfZKFbuk/ZMEh8iznvtIZKWbwbkHEaDw1kEvrIHuOaPCk
5tHbgilEcqtHcgChtZ4Ebmgv1c1eT80TQOLsLOzuFrafhQIgqKIgGiMCq35VfL/tOXm2yymghnla
JvdIXp2DZ1JwNWTye+LlJ7kLrmukNNgD0QIwCs/ZvFSh2wedF0seXG8mVbFgKeXFLcU5rtmLGA0o
5RgfMwqbcWfiQdgXY/XjhbrlecG8Rfibwb3m86H9MvDvolhs3ML4WmywIPD9wb/lHj0gLeGuooRm
TSme3FdKvaRlEz0OzrID//BdyzwNhRfdp7Fzq6i6W+UxwTffokrCccp72o4wOYv2IQXswZCyYH+I
wBJBMhpCK1VX0IU+nKoA2Xi0sgsHNWvnFM2yUGqi3Ti8Uz/wgFe2pJ65veiRx4Y3yBcjcx97H/VR
597W78g4Rsi167EYmn00Rj3zfEppiW0dS+xaO8u/cxGyexWpjWkXC6Q+I0XYVD91MiOdzOzqgXw+
pl2IjcR9cisWQkNSPkwDdvVMI2TmQ/Ha4Zax65SXKb1N62nWJyWt6oVGGp6hXsACd2vL+U0k4lzQ
sEjEFreUD+aADtP4ivTw0fIRGjn6YsOJn8SxaB3sbXprDwVwrjbj4alQ1kiGzf1Aq3zXY4UZeEbO
8GsoOeFb23IbzXOCbzLKtqN4SQjMnAZTkq4Rw63h1k9pRJQtDVOJ9Da/DO1jOoKqVYr2BRPHVmN4
2E1BTEw14cPQc28cyZlhSmkuCEt2wsZkbruU8UMy4c9gckQFl0djjEuG2tqYPc8rw0TaYvJHohYt
JbxwKIPKeGAL+AwZZJNzKe9Gmm9W+BJ2wHXJxTgVNSbsrkZXRVejap9wjr+i4Kp9oznTNC0miZBu
nhUqIU933dmAGTqOxvXt7LfPmMiI7Xs45YyAhAi+FA/wLA3ymFcKD+1VGUfAIxQipc2HSOcve86H
tRe5xAbtfD/5XrkzwQTQwDYBofAgWqTRYqJbdYOZ3bVyeuwsIEiptO6Tik7dMTGNMy0tUrdkypLC
4fiQ+wew5085kc2k6++70jqP2ng0wH0fsuSoEnbqNDSlu9Jsd5Hkp6TxSq78JrridkENojrQsCtg
ud5YXro5xBcgXjpsLiVOPzadbPpUizFprl8L4X8gsol1mcZPY9YWu1jLBXD+6gis1UVMA1NKxQLs
2C8U15UAC3QG+rfB5p+egn54UONQHyL8SAdXNw2dmPzGqIcr9A/MkSZTjaBKXZkugcluKTDlRSM5
Cf0Xe+exJLeyZdkv8mdwOOAApqFl6kg1gaUgobXG19cCu2tQgzbrnvfg0ezex5tkZgDuR+y9NlQu
Y88SvCDY1L3JeAhoc60PIKfjAy+eX9koDYGnQSgx8br0h7g0HlO/U9tMORO73fK7M21mibByUhDR
VlLze1GuaVKOESY0q8Boj0ZmhXu9dPlFFV67unmqegNnKd/xMJ77PPAuIbBnBCbptqzl44Lo9Eys
B6IAkdFzJq9tH/K+FINc1ZrtgXaPtTfqx9HttlOwTFUCbBbeaxbR6Duc8UU3PUTep0i51Hw1bobe
6lZ+H6Vr1DlcQfOuciCecoc/9AUDB4OZSR6htCPjEEQCj86BBOBbG+J1JsyXeCnqsfbXc8HJ+h5B
skE4fiCBM67IDr/YiP+oycficIaF+EluzCOZJsgGo/jN6WkqyxlScBfeGzPVf0TIGPY1mGmtwoka
6h86g2itz0VoRVvE1dOmQg7gjOq3FILMt6JBqe8Dr+DpXzSyULMs46NBVAXG9rPuBZypAlpBjZMp
ro3uZHXsx/0BJFjex1c1OcbOx+jKSJs5NEd9GppbAMs/OO6+erd+VCygPMddJyU4zig7WKlIDm5J
aZBWt3ykqhIz07sYJfumGb2/zI4z8oBNip81V6042fCvTlb+WXu1ROqjoWYRYno/sfYve+4Kgw51
Y5HgxXeFGWaAzg9UJCH1d4MHA49kbtxPGUOfBZlVjeqNFSPbJAi6/RBw3cM6W2U7syEfJ9Xi7xxg
2GkYEYKhVJsZNPQCl0Jzkii1DZqePtW3udY6SiP4KCYXWFP3Ow6wlteU/ApLxFcpx/xc9tEBFiBq
PtPp8JPCjPvVup6uVR/+AbrVPpKTUA6Wu20aSF4gBfmEwOjSF2LVgoVdkTyzsb5H77WOltGR2dQc
HNuxrilyEzmuarP7Dgsj22C9idYWrUC79FPhsiAocvPOwTaDiw2HH7lnRlIN6zGJtsqHJtX1JUYl
Zofw+74YV9gre4EIWsZTE8PjytNBHSMmkVgx6m1CP8DuDI4QeqEVjMP5jF7iGvc1GOIKeVwSoSME
rX4psACsdQnaTWFHJ5ecrZ9ZwHRMAFR6tQ0Fk/kNFXxjrvFMsdhAJEhXeJn8OMSbGFcM26JPYoSP
GWL3E/4mxHpkDfottu2SuADlZhngaA4Pp4R0IToe/oLNWdH3mzB3yIxD3Iec4y51++u/59cxifJi
IUxVEkJ2SLlgSvnXKD/Ir7tNBRUgijBkYcqo9qnd3lpGPgQABEdSer5h5b6UDl5DJFO3YuZddfOs
2fij9RQFg7zKLAO2geeyCPptPbOIKYGDsYI0nmY7eUyt2T/UFhFiWe58ox28pTHwOdvO2QTtrQgu
dJ6IC/JYkgiTTWQlL1PiSEZ7jbPx5/g9Htjh8TOK1pkL4iEq0WrJDDBGGNlf+FL/ZJENyar9buxC
PZiFVvTVlbEZkadiJrZPfQ+5YtQb34teIhIltuyUNWAh7zDYr4r4RkKrGIiq6i+mFTY7CNTDPtsH
BkJrzAcrMwqg1g8QhQ1U4+kMQq+KdrYxv1RVy9uAl5xc919h6+ouRIc6euBB6rZZ08mVR/lNLswX
MZ3fc69RQc3k69R9/EFTaZEaVoH5192uT9HRZUoU3KZUWAiHKffaN3rsb1VJFHrptNGmjZ3PM9S+
BqiLWICBJg4aqyJ+lLH1yrYMdTQlvrrW4vPzbfSqqLvQStHRrEeFozeafeAmimWjARP/3y89d5iv
3QD23ESqUnUCtNvu5hi4ty02YqAdjDP5PIBqhyE3ovzt9B6NZcdjGtyXofGOzphlfJ3sHWv+7jAI
6vg6BQbIobT9dFVwrgbXAPeztxjV7Zoy+IhhlDii9Ami5Btg7fqTT801ziZxrGfEoZD5d6JrHgPI
drvQhppecG7iu3UR3hNZG7G+my0Ws6N/KOS46eqJ18LnEYkD+HGxF7xPIVJkwGri4AQH3CMY3sIw
2psdvwx9AZnD2bm+TPada/wyJjhYjHxWBCPeAjlyGwO4cUmEXBvt8jFBgeHYvXfp7rjZGR/Ycoak
QJiXEPriNvh/U2vvaEnz6LoHDz8WlWh1RC78lrCO8pDRrobM+lQSp4sb57eE/Q7JB8E+bDPr6Nf6
QxVNfRp68pZVE23dchl9W+F7Pd4EYx3gEfAroiVkykuR19H+0SFCkRzU8NRbbGfH3J/XxjHT/RMy
wb85S7eOnnw7BMMvos27KIqTbbBki3u0J3nB+jxxrGFf1PR9WVSQD2nqh1xTazicFEOm8eToGJ4v
HUZD/77rwgJkDHyICJ85mSrFOeixCzg217iAIO+aPrNdCcsDwf4oCQa1Z+OQ9F64nhXI41DQGZh/
aq+CFUsaDc2ajQDckKRT1EAwmuqzWyyp9ojq0OV7nmV6X3mp2A4LWQ4FOMVavWOwaK66ihyTEZLp
0OE5TzyOlMS9C5t43IQjHvzak9c5zhb73Jxsc8kMVaOXmzm/CQWd86/FQRHdD0NRv6tFh8Jlqhko
UMgigjZEdyiLONioGeBiWg3PkllpmhwrDM1nkrMc5MTOivaGn2YPR8BnULZhI88kK0+xv8Dl6PFr
wkIcOnNrg8mLEi6VZxk0rxGd6ZE9KWFgBsOEgI3kJZd/e+6KLREq73h2NlPY38KeSndBQdZ6fKoC
bueKFN4oQGNXdtx/9vyOOMDCVyPjU8tyQY/IJlzbPBuy+9GDDT8Ce40VDAeQhKBqIivYE5vLzTg0
QEWqCD2uPHOYfNq+fZtLIC+oRM5LhAPANwKrOTe42TJada7Em4sR2mk/hwVBGww0GTrD5TthgkLg
sK5sl7R3y78kIfG0YggrCBpMDz0a9TKEa+aNjgszlDX8iCjJSEpgz16/LxwjJXxFUub38A76VO9K
AwUwLtk7z8T/NdvVOkyLJzMP0ktTtB/eGAK0y4jTMgLKWMJeiNXAupVmCdCzsuhWbOR72YBHSMj5
YsaFzbAMADLgcSYh2nJLRANpuHds8pOqvjzw2QQnYhCB+QvYNBGrzoZ6A/drd6KzxVeNigvQTl4u
Q96HtB6iS0y9TmtBKp0xdAeVUPPHk3LWptW/NHjKNnMqakBIghGlS0+NqflqBgKVfhw/Tw3QFKKG
tpp9GviA6DVpYoIvyvQ7ymASYtdaj9PEdr2LrvTCj0E0g9/A/7OTinWB0VVs2HaFwAvf27B15jK5
Jp5zsVBm9HbzVtGKYHXRC+0QIiM+IahdmPNuytsWGQA9XO96jZuRkjXL1CkuxpvhjnzzPcUfTOSJ
okLsVO+CAReUqhNe0VrEf2PhPQmRTM8KBnYWtt6CdiSmmjV+lkIr9wVQlaZsi20D8yYb1aJ3oiZl
4rfus64iF6hvr0GZf2Z0YSvDoz+eNVkFqQXaz/AWuy8BdYE/HYLeuGJkeevy6tGvPH8vsHxum/ZP
OkjSw3tAUiPLT088aeIpbjOLyZEmDuYZov7EzM/2ICFlm4lFMaG3HixEWIuElhOs0qxS4i6w1333
KalkXHEuWZoOcSx5Yz6m9I3sK4Jma7nibKpZHMgCPaf4j1ID0w4avRc1ptbOHRMWA5BjAixCm8Gr
BYUNaHFNEziTVh1LGAlzuacVYNgKi7QdOpYBM8WBYOGD5T/8bsD+TTgLGnrjO5Q159AT4hDE6PFH
pDhTQkVUjBYaERb1G3PQLN2T+GzFzpPSatgaRvwclxyJhHN1awI6dyQuWfe8aZ9OBDWRSB8+7iAH
VzMz5TMQ1pUWi+dXonfJphwwc5Z0q2f+5XxGwuyYnXtIMPuYJeN+2wE72QPn33u55axU8VEW9rGJ
c7ZwqfmX/B801uW8YXySkCFmg0/XlrdLXCu7MmJRhwR4JYzWdDclikFyB8kht+LFMNnckT35O85O
vyPCB5AG8VvVWIDCEsEbAT6fCY3GNqZc3URk8JHGAVWmSTZOxAhCtNbffMqH3Yz4GCYpbi9DTmfi
2rJtv+RWamWT7ZXuxogpEgtFw5wjmPWPtduoC0JIgun8dq8ycjjYVi1pdF5yx1v226n5hIOFZfwI
1DUvbcrQBJBCDRdj73OEsOulDNPJ2Q+S+yFmJjpm9i5XNkDGQTCXE/KPYiLKBDHecOjVWzmSGB+w
ldVwaDpCyt0ogfto2UiDMs5CQuwX/QR+n7ktz53xhPwJ3Z+VIRxoTiUIeDgBrLTRXD2MusDaAqaB
V63EpIGMXgc0IVHNTYDaC0AxM1D0OmKJomexXml9sgVIMrWbOoxvYWKs2snXD7210KxA0nQVc02w
4HBRFxPcMI1rVSdvRbWprJ7pkcEfrWzEhMwfGhjQ9ePQr5uoRt+Z0zsgY0BZyDmOI5Fx8OLi6OPX
YjCuubuVYu63UQp2hQ8qerRFeZCC+K/Gx5hO3l757IuFp9PuZ59l1OTj7jR6850E3KcR7ZDykwpW
i/PSzQD1fO+zmQNMR5HHBKWbT0yQ8BAd26THD2TlvNvasfD9BV/xCJUsMm+J7ohUMbTPvKM5ijHa
wZdNTnMPKjmxfFoik+rf6sQ11l6PVYjgwmJeHHAyXRVNMu/aziAhzcVmaXvv83gk8ORvVRGx4uXD
vkVJUGZE80UBnZHOYaj5CR6RKMbkU8TPoQ9GKe9GccxEe24yhK5NLwmpIZ6UTQ5RdaAh8s5v9oow
Eohy1kegXIpP08T39K0SyGcUhg9KURd3TmpxDXm0u/BZpWEDAKpeBoADm7z5sifzw+redRHzcLdL
wDg7a/p3RUZPRjjgZBCFY7InEDF1o7/gcObPhvJqk/WGt5eo5iSzr4M/Or+lOZJaAx1VR92uUOlz
r0qw7liUqvLI8UPiuSGrXe2A3aklqP92Sh660GH7iDgCGkjO+MNrdjV1X9Kn4yZuHTSGfTEcTZXv
lAMeKkjlqxIXp4ygn2oGJK7d/pWUnl5lxkfi4fY1opCp9UGNlEweavnjz0Z/iOgJliW024Rbnr/4
4NDErWVv4E9On/PBA6UwMqw2mMVlQ4oHp2R8w7qWANHNUEn8ISEPcG2Qh5bB5KoEShCg7jSofOSB
WRBfYXQH6sCKS/DkMkfn+ehZoqAh6SK3Z6H50KQZsgZ/YZDDMBFMHg23/60tpCz8YFBw30PxiCCp
jvukALXTLhSH5C4z53JjckYXxfw5OtxPtfXccnOlyCk2uU2Z4SAiJ/QKtoOX4TkRlm1s9DZ0mjeU
LNRSdh6BDOQqczFsdCyFCe1AzBBUmHvn+bMbmIYQjI22B70qnMd5PXc5eQRZjrm2ah7rHpNaitw4
Hc1Ll9TbWhESN8VoBQCS27zB0gbqt+JPvCVDz1Yy6Z+knd9MXYEicoeT017wrwkgm0l6clX7XjdR
elc5+jk2610oKeiCwSt2VsjC4qeZh2bn0MSvChKWDrSlF5kCi5JXYZMFOrMZx+TM2W446uDr7MmA
lOoYwR4rEfRHD92w75ifVV7tSLSfdvaII64Mw+s0Y8s3t2ZFaVNy/ayaE3wUXvaQhIHJK4+TB9TE
G+2MVCzuRya4l0YY4uSVsmZoSLRY622mXP4B6euOFDGu0+1LkT9ihmz2opzto4leKvMRuIZp+RRG
Fd0MAy7Vo17UYX7E04hEvQXcNXtdiVJ2OhVFtAgM7QP06jXyv+fYpeZD7HBCR/FXxS4o+KYArI5M
h/Q96s0Z99qTzgWuVAbs0gU2SCztKmTPvx47epCIgASRDO2WPduaLcq8bVKkZLoEWQOCP2mgabZo
5FnA8D8P8ZJf+6eq5fIkae3oCQqwvC4QO5ufU4IMfLKAxSUj4rLBG55DeORirp5NCahfKuunYddg
ZiS7e+V0lsX4lNklapmI3b7bcRV43WcH5Gr2IQ1GGeKw1v7Bj/XiKAsOOFkGLOa2tgmMLqPloodH
CkgYJK03JSAIXcmqQRjVsQCFDkEATpluHwEhXWAPFUjSACNmBr4F1ijHVLnfZGqs9dIlTmROsQfv
iI6PrtbIjReSj7COXGcVB6GDDY+M4sl7SSQpHInAhKWS45S6DrFVZGFit/MZqlh5xb2HbEqU0jgM
oUXCW0142OiBOJoJDdro3FxK8/KoS1RQZOri7updj3EpOV+BIjMZrAWBN93wEnfvqjCDdSLtllCC
4s+o3GYrOiipbgV8HfS0RYhhDcqQtTL0R7Ib04lREh9VRubLRt2sDj8krq1DbMGxqWP62S54YJkB
cFxS4DvtjKzWBjkdp7/Cc8lRDJbeUoagiViPBWBbURV/N/0xWFxnmGm5kCGsjHsSeDZTVX9P5vCG
gLM7L/Ne2AV/fdyrp7ZvfyakcIQMdO3WijXHRRsNq2oy35XuwfIGYFQLehzdMsQwpATNxVkz/tsK
iqSBH6CALhsmNkmHjh0HqpmpEthnPlMvsgow63EvQvu3tr1HZqKPKRnJq8aW+yqPd64JgyfC+4E+
Wfz/rK0//zfWqsVrQybZ/yFqax9+5f8jZ2v57f/LVyX/YxquZXueoxRppVrL/47ZEuo/pm1b0vNI
erRd9lgYnP63tUrK/yBrNvmvXM8y+f/4r/47aes/joVDy/NcT5uWYSrr/8VkZbr6f7qKbEcrw8S/
ZWM1MC0Uz8b/dBU1LncoTPJ8rOoXQ+KQ9z330rtBvg8rsGlk5FzjzuXF0924D4n0EtOREp5CySTF
vFLlJsW9uukSBm7SxGqQuuWe0Evqdzsed07KuKVUBnhVF8hO4xZ3XgOZn1Ees5qHSJKjgI6yufSh
uXM8w2R06F11OWF4MTEJOQQmMi9V5apuWpdgbgO/J2z9sgPcTqEMNYM1S+JWly4+pOgPqYMpsEIU
oKklm5PJZCpqfv79zczACh4Ha8kfMEO2zCxSzoDwSNZ04dBDQMImn5/oUs1dX2XNOqt7Ji2jrzd1
iF5oilL2UgF07jyH+Cj0d6HBcIkaL4JfuM1vMaL1iSXRMpLADMAiwOtnMwGhWGFCdZZvBzVEj4GD
YJaAVf4+MUmZ6Qi8waQDYFo3H81cEFQTOOhddcOqnsGw4LdN+6YGow44y34cZhBhEhrxHBv9c1tA
EQV11+KsKkAL+2TicoiOcf1M9SJQzYnhTk0qwTBkzvIUDFl6HnsvOcdt+oHDj+vK9u+0b9tICMOn
xKNYXxmT5mjlR3Vh0bTk/5R3jLiS9zwAnlZxFxZhdi98ye7VcWm70ZXtu3iwSIDeOpJ1Utw3jw21
/0oJGlemK9SJUf0qyowroSLn2qrBGPAT+wADddcmrsm+U80HIpdXZq68O+0xG2Qf6ACP6roVP/jo
vhEyvE8VZikrsdH1L66xgT3QdTDdc2Yz5FISBv3yoJTQQl7rhuFXeoSd1xw9OHdeMF+oRph8Tf/8
KsP8Igky1TMWEVnkRC/m4XgtSwgWU2MwM3YixNtEGghF3Jzwaka206Av/35JIQBUbJeIgmYi5acg
b/28fzZaWZ5Es/gWC3FvSLDGhpPa9/zh5yHLq2MwcMNQPL7wd8BKTbrppa28uznpGQqzcN3i0AQL
XrM8RiSF9lO6b0Y6uJvBEs1vzDDFBOkXzuajPTsE9EAfTgwCsaRq3jU4lYA5bW6O3ZUqvTyOSbjI
LYb+quhQw2n8sqqyu+olPKchyPrgoX4ufkUOx+rfq59jxNi0fZdBh+iWWIlp7cjKfkgaQJP+gKS9
1FF+NQA+TG28s2JYc/9+HoqVy6WjGnB6CyDt2XDM5uyotjkvEW2bOUIHQ1w0iOQS3kLojrt//zQk
AvuYstyN1NmhC8vyCMGnvgTWXF8Kto7E8MB3yJCVrrNgZNCucBztQC/cLBWUIByMU6/yYatdGtvC
b7GBCNQdfJCpwBuKk2trydR/tLP61U1ZRNfRVL3UVEoskjJ876wWxkLmGJm8CX27V61kSxJLMPfs
e6AtIEWsR/O+S4d33OLNhjlkckY8Gm+8qYtRDdc/DntIUkGGhEhXP3j1+xgof0qB1dPEnuGG1Bt7
gneqHRLkYiswb2fEge92VaRXz0rIabXIUcgjG7OIEe9zv0zO1qTL5yxXRyTej77TT9vC9v7UzI6R
6c7gcIPfGL6GIxwSRwjR8oTr4VrPWIk0aAYLJyMEpmnJvYjQX1aNtJb1APDtpK32jYQL3RjNK9PF
F3S/P9ASkh3wpmk9LVrX/kXNfG0k3NtmtPgJ5ozEBzhM25ZIBMts9SPW1+ksCnjvbmOMJ6Z3FXx/
uBsw3HKmelC9iSf8w4D6OsVZ/g09mE+6IrfroZuck5+RsD5qVZwYOdRMCIg3mVBi2FjD0B8RwYvI
849RgQmZpyX5ry63XYeljtmPj7OdVGSvT77LCKlnL9KvUODfjMMu29u5PjWVY8Gy747EMZ4FKwY3
PldGRZcwoAwoJ/wCdmKIrV2RnxSM2T5MMonmap6B+zDVgOPTrUIsXKh2tzYrpdWg22TfsO6vMk69
iYUGlE5SgQ2Y2NKBlx7d+mVPULEXITM1D/86mLg2Qcx7NWuNGbErdjyeq3FA+VYVwWNsH1yHcXKj
WMIXMb+4uSZlBc1j7T+Hec0i3UEBxKNP8C0LWH8sbmbkvdGaTlszUACSkcQgZ0N+1xGzw1RrZlh4
aFTwgFRcOpTUTBq3yPQWSjfRFtHYnet6ehElvOgsAzZu1ckTYIr3tp+HTZlA9DY95rEEgcjiPQe/
3rXdk0DFzaj7Ge8+1i395I3j3ihSFsF+dqt0tR8qejzZulebWbs79f4BRrRrXKYo985T2JjQpfNN
5XPhG+WnMMvFhPNupUHHnn+hqIaKxraqLP6aM3GBJsxB9MqfXar/iHFCH5OIA6X7Phucgg1XpVZo
mNbogtoNCrNDLpl6txooe4fYenJC1AQqnpEbeMa+ZnlJ3N+nhb8K42f+pVTtgTcWEdAqhWE5JEWn
0SgYcqeJifojYWyJX5nT8J4P4DuuJ8Bfw/jUtAnZZ1EL6oEHQ2IC2kdmyWMDRWYrLJ5Sx9tZhRjh
aHGHQjk7ZTk0p6Its40pAQf1sQXCmSmNgCm55UP1dl1dtUdZQUyvbZQF4AB3RRLap1qULNmteNtJ
vBedO9onN63wK+sUEqqD43NMGvMwlPMXCJaC3N/hrzsapFfXHgbUAkqoYwDm86vmkhFqunFxo2xL
NGPufO369EelseZUrhV/qzVwGwIM8LpuF3F75xSXpgQg7QQGfQyPDkur5KkKeWqiqPwKYvOVU2SR
BATnICwehUOu38Bw+w+qJNY5AXTcyE8+SULin3r3FIEk0i03b615xYCQlQy4sdoQQcXq1/0Zy+Gm
OpLo+STdOxt9ALv38NQPrKA7TCMbvyEtOrMlYz0YeiMTfoN1VTAF20B7HuB2SK3tND9U5bRXPsEu
VccqMHCi3ZSZ+hRPJVg9J7f3oDnK09Rnp9QfedgxtvMXICZIt2zsG/9qOfgtjHz+mmT7MhFY6rjk
42VT4m6cho+9oVagiuEaYm8VAyFaiXQ8p1GfbF0FxppgO/jT/UsgqfFglK1tVX1rs7C3iUPACng+
RIHdKh9wU7MFEIdOdGwc+duZvnnth/qrAoRLFKGEvDYhRWXDzBg9EShcpHuXNJ53neqHdslp5WTY
VEPjrMxpDADbIchAU4TSFtl/0TzZXmUxDihus+5/K4lFAMUIOzxNTBhiWT5dMu24jWHizH/tnCEg
gXsLV1c9dDpnt7hInhLkJGNoPmKIWLeif0PFuhJ6eBmK9G0gX309lJa/T2JKDR8Ktd/ECXM2iA29
eDRUcCzagK+EeB9rGg15PJ7RX1MN16SyQ2EDqjJGZ9yH1qbOM94qKCUb5nqk5xhsWWpGcroGMRXy
SjvP/RJf0SU2Sz0OxShKq+NkWY9dtnxmZNz2A4+qMVvEJLTzw6DrEx6nd1ewNh34DJj38ypX1cTK
2o5elAyPpu2/hmJcj2V/hhJgXRpVvjPJQbnBwnxbWXjsG+aAC5bXC0uCj/qrHmKq3Sl+xdmwypyg
RQDnkmEoeIdm6R+DUoCRyoEV9hODBM/p7qMg/po4mmwBgLod+k1qWT0hBU11atLirkmqdOs9KZed
fxDOz9GA7qqrRsqk8sPxvUf/vmFwRkuvkEJBAdLJKwZGTA6DvsflAVIo+fUK9oZOGn6NJWihtp0I
rulQBiKGG2AoRp8D7QofF+rAdpavriXqS42RcyqcjznLvloukXXND2TriPYQF0VL81Ob7HEzSFW5
eUxSb0bm566J/QO4XHkGdFC8JElW4c8q3hnffPctCmCGa93ZL5Dekk/pGfemv1yADvvBueYDjAr1
EsT+NssWvWSwiUN2fVNBLVcNziWlnTJmlqZyGYjkjfwWBjVs55PdAidn2SWc9eRiVHikEOQBnZzX
SiVvEU/+xIXKSTt0fFlK/SErz7we8zZW7oVN1FH7DdPjfnrC9KbJtcmfndHa0hjLPXvA7TyFxJPU
IUioDEyr+SzN5Lk72TK6BXSgs5e+UsrC80zjXbIIlctu5cm6R4MzX5ech7m5JLqBmTip33QIT3B8
PjpvCh5EXn+FPmPPGjDdKh24t4qOb0+QDYakWq9mKYictD1/jX9srwrCvuo5+kLsOl84FwCszfuY
iyLiekwl6xP1aowajzAy84HhPyTryLqjhESxbr+ip6i2IJHPOt10VvQc6yZbQlX6HP2LX2G7l1a3
j4KemJRkrP/lcTSWsasIP4QIEXIxCN1sdcBE1oPSt0r7UzXyZhfV3QT2aJW06UMedsNzlxpfdl2u
xpDUFU9O6WGcOBx9B37+XP4tFBsXh+EapiOQn1qx/yNLosY6vXYMGxFrPV/afrgvHZv6E9+rH5aK
CRvPdFzJ5RJ5L8FOJYQL4yUuLzCfp3WLOA1JdcNGgjnbVDq/iZtFq1agcDB1cjO09d538plR6DU3
a37LRIRVjVtrkf9k8TlQgoCxwhwJnbovkqbc6CMsVNodl8HZAtdSsX/RBDV3NpzqRttv1pLoWzeg
pQMooJz2TNe4N538YISUlENLze33BnUPi/117uuDUUqfMJf2hKsdtlXankLkPlmVYboqUrLXZu8W
yeHF7JYIBzY1iYPSJfCX26Eu4ltODeJoavepHn77FpFZ5rnkR3QPXaG+Y8kc326KQ9UYz6FrP/Nz
PbXQyLZJV8GQrmZjp3k5a9P58TL1bhuagSV8d97Qh5H1z2Is4EsCmSOTlohDxr3joJ+x9PCERfGD
YttFNIF1m/pb3BsnZdK6NzLDidRjj1MPZcBgeBDdZ0j45GjKB8Ov7QPCZ9VRCpCU+xj6Psa60V6l
nhdtLIigDBbah6AO3ujBDoYR3HqDaDjbbRmhhyeT3WPq+sa+HaxbnbMOnZvwIUvSnazQAxbNQPfp
J5tg9OvtkBnfXuo5V0tcAvK3tz0Tqo20K9Z3ULmF9xP144OMuMNC9N55VP0E7I7RY/m3os0/7EwB
xPkANPHOhPwfZ+ZP3EL55TDCr3vvFFzBZYh/xsqMTyv6LX1Fgtz0HHZQUcs2hE1BRBfVltwG00sg
cFNVuTooWTFU7+f32AzfMKyWG98NTropqiPhJ0CVp19Z6oe4NZ8tK3gRxrgb+uw49TOBgwO6JIll
0qUmC414i7KNV8a7KQnsJphcwqdCnmGheNtqz76T+SMYgIeC+ITDUMz5sSuDSx4E8cUYvkdFrRWy
ok2Q1E3x/F3VS6mE88wPGSy44Apjjd2mykmoiaCe+wtNHMmF1hAJSot4YKMir86m+NAS0Hs+cp5Y
PuAIiNJbedByBBQQFYdEJ2+dNp4l4EMMFRLwpTYRcyKEqaaFhV99m8I6T8n0lBIFZRX1Pg/zp4G2
f2fC5NxCIwu5ouuTZTS/ommKXTA7O0MVChFMxHhxCv4Zc1nfaRMm9D165lU4zw7aaNVv8wdzKvWx
EN1byquFWcldLMDRRSxzGDni4oqLYd1p/EiavoWZAmEnyMpJvmIRx7qKuYpIcrllLuSkk3kKWA8h
NsofS6acoRrRxnnRT1BFHG1Y2+Da3lBXrnSx2A8a8ykdBKmRRQ7ColMHokV2/oKxs2jCqbHv1UBF
YyjVrLuEzCV8nZtIxfZKPeZvccgDzIRm3fHj6kYCLtFeMf14xIPwsLwaFkEXREIRCCnadyrIg5cI
dHn23gSJurKG8mDJ6dOYy0M919UKLSggGy98c8MKRU4231s8ZCvMNOxy4vniOOFbq/rsQsjnRtad
WsW9dcmdCXlgChx0QNYJXyCvEL6otjrwtTtGGyykJrgcxq2rHZrWUP2KTHyJlogjfBu8q4L9BxIv
0ezTXt6XIHrsuN4XIaofS7Iam+L0Pvfdj2wgckG6z3NcfRdwfQ5Ssq0iOx2n90vZyXDjDuCWyzz7
qUvjUJjWu1EMjGiz/Gjk9rZQ19hk+S1D7xXFzPs82OCKanbC0B6JmuwS4JtsflfJ1TKBXfU2lvWi
uWGCMnbjeOnwaHGycF7PbOc36YQdERICWlB/qXji6immWMJytpr6kZncjL0uNJGAqIJqdzmV84Dv
wPMQm9Sx2GfhCHXYf4k8ePtBRiVX8BX7WHUsi8dvIyUIIo/NP2LiLJlF/k6YhIMGEixekepjjl70
iA4FpI491+uqLW7LNsqyiRson3udyH8bVS8fn43OpgEpQlZE9mDyyUcjNyQGCcUiicf89F+Undlu
3FiarV+l0ffsw3mTQFdfxDyHFBqtG0KyZW7O4+b09P1RWV0n04VT7gMkAnZ6CoUiyP2vf61vZYPx
2vjm06gzbMIIekU5fsn14bMQvJuB969siWINR2MTDxlN8E9TE5hLLw1N8BO8jBlIEQIs1iZxq6vk
Ph/QIqtkdRO5ll9K7zscjm3eBUdgUeU650i8ZM+6GJHziFOSNiCLm268MiHml2gJt2SGLM83sUXh
5J8ERAWcom5x1/o+LnHCfAX2EsCnpy7vxh2nnaXX1zapAB5qSnAMwWY1LKrZ/sqV3NC7VaGPeBvd
nLBS4FEF6kWHlnMRUuWwblUvNk6nbcVYjKt+yGLkFflMvLM/gHEkDMGF1RYkFgCt3iK6eng2FmVH
KZ6BpPlJvyxUsPheZIRrjKE8jiG6lK+5r5HlDQvLrn9EJb1+sZMdjLp58ICU4FWdAe/KJvClG4jd
Y0zONHo08kRuLcY/YnmULE2wTwPWwyu/ypjfxhsavkT/xffsQjZb9LJl/SgJ9pbDcexhJ4L8oSy4
KLx3tPIHnVqA0mF8qpsfTgv2Rgv5Eh2DAT6UNRZjulWEb+xIcGA+IO0M/oXDsQXBZm6qEz3usNp6
tbx6DkiG4LrX4wykGkja2Gm/z7PyyfZ4szXOnS9cAKFU3IXZe1NMMPMN1tTMyRgnbA6PBJSB4jLt
zVmjsDCeZa2+4RuH+o1LwJfBiVj8xWhScaoamZxbFq6hKr3liFS3NpRxn/BCdWnjreNq3DDo9muz
eHVZ0y9CmilDY0P0LtzI2VMTdfK7qKBJkhQtSPcwszbDuKaLjwIWZLrJxrrjwPlkYsCaA7CVmdL5
pipsoXpJtDBa1YVPBqA03gzJxQPH/E4kw12btoTCTLpm3TrfVnWFVKYKB5W2eJMFHX4UNDxX4qed
pnLFBqXAG44k7JCwOmrKo46r+m6pMTuaDIwLcq7BEpjMFpflRWkeiSSy07q3LtLyoA+Q7AhtHG2P
SzEkh70ykLdjIENDU8wlR+0+MjF3FhINzULDRbplhlubqn5LUu+xSkyaA0auO83wZub9Xte5JKeQ
4r9i1dbdZM1MW7O7ehWX4vLF9en7a4kMsn/HcDdgEwB9S1GIxAhQhs1mSGGF0jmtiMxT45UfYjAa
h9Tc2WQu2Ak5LwD06GBtrK0hXXubK+qdbYWZpx6SfGup8jA18cFM+hsHM/Og69Y96dtPDlr5ggv6
5AU+tEXfgN+Fe9210utQu1gDBuu7ERMLsEy6yZO56i92jaVDWJboV7nqCqSctAcMEnl0EjHNhTsD
I7/vwBDqJlKtAjdfk38qGgaomuEuHgjKJKamH/d5zeELFPRPdn20/+liXzKBENBxonUqaFgPHRLx
2l6zaR0FZ72OBGelLA+eSjtvNyQr1YG0lTpQ2lPCEot/+jxn4tk1VKds3DoNCnYqOaBRZo+DOKKo
z9XWURd+mnpfr/IElDHEkeqkuU7H5Sh/a+BcbsdEwf1lq7f0DBVwiRHfm75z1n5IqWUlnBeDN90q
KZxzbZcVp8WxOhSiuebj+DyG47uBeVBvCe9bVMnKWH00BUDEKsVWkXX5Y9M2P0aT8KTVFPqW37Ma
4PbiGqPZrR6d9i627TvbCMUCIGSySclECT77e/w3LxnvkkXlUETfgTquwrI91MDkljJAAipHxmJV
8zc7WvZKzDPcxCqtDp4DGSEKWXXqjuGttDrpDwQDqabojnkw0uojudKxvLDbqTnEfu4dTGxYB6vq
T60b3itJIkum7hnTW38AbdyRPs0UNRhmcQhPX/93KK1LZ40w19sqPrX5nQP/fmGkPjUWjb41KQVZ
hz4oC+W/dEEBSiqo3zsoYhF7W7pg08dIDpyKASjVs+m2A7t1sPvgzoZhhQmb/hwumDUdVuxgsf2s
PR21sbKx4dVsYVeG0IP1IMWzKqtvSce2gPU1ifL5wUm3jQjATtTZYxEVR8C+Ly1L9k1I2t1pmwu5
knYrgxIZw9WHdYyDvJdYSkCUPUHrmN2DoSe3lVPfhUFmbZmfrgUdX22RbpChqVmaqECQeVLv/KjZ
sOVlT+4hE/Ya36XJrl4iGVvbMo8kXXjHcVJc/rONJav3rKKsNBzlJxG+UxPoL/SujAvZxg/KaYLV
OFgu4GmU/iaXT12W5ivicd+yOvtm2wzQOGBA83XmOmLx61ONs7KMpN5iU1kxBDyyPkTqNeKbj5w5
IiEsp9CKV1ASgJi47OgK7o+FSQ6lnwb8nnG0iftbqpJ2XdRoR4rVzFYVNcuL2PxpxGpjDVZ5FbVT
rvUsPUBfzfa+kbzbtN9Yam5INMBTRLp2YgQh5c6wPYQDoKBZyJLe9yIj4V5k6TfwiixmwvLVS2yd
Ex3Gau5E614fzpGI5X0xYMUh5UO9wS71kucphN2BFdhZ4q/WAbS9fhkNywQ6TyUbSRqwJCduMqCF
wSPrk+ZAJSFpX/NbpurZ40YX+eBS6TCy9GVFUzarFCOaT9N51Ps/c460Gxl0qMdzEZBGgH4ZaxPL
ea27G+JCw/5EPbTsdSJiVvnRjnq0hcX7yJBdrnwzO1G79CPIfGcH9I/M+RwYHpkH0xbsqq3tA9c4
B675YbojBSewSWWAUm4l1BR1wAdk/BLZo7xAsyM93CXjIc0fAqU95F27c7xR33Qh97bS3U1BS5jA
s7xdmpXGmpf4M1QRxw/Vz8ROOn/dXIDBl1yXseZLr6LEczg3ukWtpifZjgjv1vGumjTnR5Ub55Hy
edelhBIPOIcQV+zDYvC3cTluNE8l29qotlnTQ7IGw98X7hlfKkn3oT+2VHI1PTKWE9RUuMdaQimn
dixYbmJwwHltpJwFMb1hDe0i46kAMuQkzypx0z0Ld4bIqXYukYcHKg9u7qSX57ALOvZN07nlTGtH
vBiG212ka33AIHl2vOId56G5Vrp8EeOhnHp/R3GRt5Ec/AYHu1eLLJPOEkGtPhLHbpYgOiAj1mW2
izok4N4iJ+ZI3ly3VNfHS1fSMlwExwQmITjcaJN71DJQiIpIDXpgEVv0PWdG9NhXnMgDgVfGFbyD
CnM6ztH0Osx3aV11R/w6O4L+zhIG4o9KJ2hkEqtd9J18EgjNd7RHEOIju87Sv+Kk2DYvQUCcoWxY
hQM+Evu2RikCFOPilCv9ITl6HfYYLQjpKxEcTyKPMde2MFBbSfRh2M0PgJgDRYAMFdNgHz03CvZT
251LqPJCtdWy6DGnTwo0rcQtRH3XpybIUjrac00L0b3OdZKI0nSMexwGcdVuRQWYuezSJW9Vm/1O
wRfhsfbInH4bfAfXSwV7jbzYcsO1+chBbMcRW0UVl21hPBl+t4ljpGavo5W4ZA+1Uo3tLVnCU2+s
vdKZgrTc7JM8qpd1ypqaHB3STLnxuYoviUATXDYxKaTPleazu4j1ftVUxrDtOrLNU0dzNlP6svbZ
o+CA5HNtqUtGRdrBrphzaghMUqIIjuWw4wIanz08zWz2TLb9mUHbHdyAu1k1N8aaLnQGJlQV/r6+
QQGJ0CZaHAWuDrnal9oPQB4g9cFIkV6zWACgtAbAGxBtbzYUACzNGges2SOedvKQdiVTLZcL4VdL
1MUfuuu1RJwEJgTmZUBf3LAqhRVWw5djbJxKfxukPHAM/daZ9vd4lkmq2CbUZCceFS7NaxyHQFI1
MKiueBOACoCQBeSSFdKGRVUgKHmoKNB/91oRWIchJr6DHMtNbcbjmcHOmZK7KBP6EjDzjeCvP3Pi
n3RORMss7z0GWD1bFNo5EH3G/an81OqayzL4Os9LUIVhUIz6Q2/xiXdRkHH3F9/psqu3AEC/d0Ct
2gG/bYXIZBMcXmmjYBJvjLzc9Dkfnjw9RtTAYvPPiGp7+ha4p+S5ZuuRypDN6CL2WB32qdauQ/qW
EINoNDp/PeRlI85FI59zBtqQk01aa8c4yjNk4M5b4cTe6ZVoz/V0AEvDnk33Rgxl+biq1bCnfcQ5
D8MUbtq+MBZg5pbanPptBUEFuqewoobdqUk1tVFhvLJcyJBVMB1gay+jWPcP3L/F0tFY21Brde/q
CTyp2LtB3SmO0aTuNB97ets0x8BBTeI2BT07B7WvRqw6JCFrkAUQbq7Fia6IdIlAR7Dfaa92SR+g
RVm7y4trkJqFGLSccO4tS+AwB4iU3/UY5NLofbp23y5MNbqrOP6BCB8vOpf1RN7m9M6I4i4x7K1J
vhMbMEphgkDcVFc60CKYK+AdVIkwl7zhr34yqYxlFccqD6LMJ57z+A5qNYVTJY7yydRW08+xoaYw
aaj/7vMjkDA+ufM+ONLltHMARN3GWWJuiO+zCQyqY6T0flerbj2mprs2a/2NDU6+pGyCeYTyrdyl
criPQp3BbGJO1cnMeg6h9tQvTkVDHV3OBxueSbAwLS/YdfhSKJYqP8keUvvABdwP2AiIaDowlpe4
rdi6Z/aJzwae34KzedjKK/Bzgn+ziTHijQeZ9MVvEue+UjUstZJWFCzXZEVJcgTUM5oYH9HiBBbA
nkpBRZHwjKdBUfA763FIAlKMVbsTtgO1ItWOTdFpx68fOXbHck63sw9P2HQ/YUNUnNPM8SGxU38r
6p8dXouDqbEvGETLclax/tdn4IipJ94emsCr0xB4qfEnb8Msrk6T4ZRzpVW5i/vpoisa04aWOYWs
xLqXfEvYFF0Kt4e3kwi1D+mNoYpr+BwCM3nXgMGlvmXcUAYgFffEnyLAdw9Eeu64xEQ0Sw/tgbPe
Op540WRSsVXnQD7MZXW62QxX34Xy0xIZagX7hFYexhZHlRWU6sXp6APSCiPEaJnInZ57GewGpJri
Z6DT0Q1pl+yddYdhQx5HjQZQp4ysVw6d45rbk9qBdzRfpRi3oGk6CkwbB4eY+J5Klq9lRnNMU5T7
YGQdAmLDHosHqlj0h2TejsH3WWl3Uicti+n8WRtQECq72A2NeBZFyE1wMk6mhUSlbXzXtSCrkRc3
U/pcQPvaCLcCG/kgwAmJttI2tj6aXOCyaRngU6sS+aGZxR0BEUjg7r3P1mgdeib/cOxdGaXDo6Kn
9BhnnblIMODSoZdVW6+GAV9GQXbFKZ9do3bKribkzgNmJ/Lc/OzrfxlTHmDBcZksBxuIDuVjmoP1
vSmtQ84E2HROsR675AfraNS2cTZn6XC0pmp0D5L2owVAWFrIajtfMtQd8BPhEDGB0PeWC7TCx9lE
CxHarklto6Ge4pnv0vWwo4MohQ1kJO5zX4TXtIRXynhAxaLEekr8fTq7rJFJgigaqkW3HDD0Mphh
SXKKyDiHQdLuKOFmn9I0jABcXOiRpkHQbvVlP7qbxlEjIClRbCkvvAiulqM90DvD3f8ce+07dYPF
IzzVt6gtBVb8Kj/I5ickrIriwXNfID3iuybUYxbD0UwaTECRRNcd0JH1uD5kjn7TTJ5O4VnPFgEs
xXUUXBsgI7qLaw+xtjBHalfYoRPQNcI9JKD0TGtBem5AQjVYurn6TatBo2VFiL7bYON9IKnutCi6
luTSZBUsMeLGWgoudZ0fd2s3sb6lTrjTTLnHU00lK/aHhHXQIS/PTem9GH70EseMsAXvpyEvQEPH
tr4KgJWDKU+GA3mPiMak0tqUHY3APeGUaPiGFrwsK5svcORzKrkVoMV4q4LA7cpINI4ufQXRpMJ2
5JXASLT3hIzKwDiiAehf1zrdZaM/vOe9+sDxWDIeyFNthq+6X+V7bOr9QUvn2dxR51B06qwNXr3h
YJguuSMBqME0CD8Ib5YQIbE8m8Zs1O4cOqYlk601Rj7wXe9njcFlxAdLcCvGkdNblxxKlWiw8AZd
cjYRbZh1dUyib1rQuOuqAhwvSK334F9ZVoEVcAXDMRgsviXTfsCZg9kHZi1v9jF68nUQiKw9j1Am
VvqQc7JXfL8UWefCsSGz1c06ajNsy2LlwhZd2Yl1dAHzL/vBvIMolPC9sutFF/UPVDTvEOldLIeL
MWrAmwZnLSpgp47mXaEl15AyANdi8qY3A6cabRGqE8+tSvd112prUl5h2LCWpvFG3ftl8uLh11zV
vLn8W+SgL+gayRGp6mNYd0SBzdPXXIlz7mFg5Wfp8kZRwdnOleQQinxmYVhxc+qb8jP2SigG/Xgi
eEWENatZa8LNqzIYZ0VhLo1K3qqCxTJFXimi5yoqvHNheu8jityMVcX4oZ6HMH51hmsjnvzMrZch
bu5D46YfFIuDP8FsUHFYU2kLuiJGuYLrw8GUz5LO1oKPBwJ0+dn6AWIVyoDrDMnSStNnlhLhtsI5
EatOQ+SaTr4PRDhm1lNBexRVAB6IalkutdqmM3HqOvNivHgpQrbpcQstXdWatU4wfqxZ7cPdQ+/n
gOKSoNTKBLxBvJvC/rWrOoKSDupQTsejGdvq6Pdaw3EQw/TUbgGD94njX3GqclGqDO7hsZxQvxwP
E21/imli2yTZ0F6+HoQTyH1hWc8ON9Q//lemYo1m2snD5VmIc+yPw9EPzdXXzxp/FOevH8mIRfPX
j2wfjx1mZDSdEcHeKYt260CdEauMvgpleuKUCCgLqR3iJO94f7rmdMmkCwbUkqzC55/+34eoai82
1VMHP6kogA3VuJGjBE/sNewKyzJf98qxzl8PHe53kSJpty7Sl1M74j4wpvjO4ZruRtNN46J4z93N
3E1moC1b6A/cergkxRaWXgS3LHZou6Ts7RxTxSH6+AXGfw33K2TUl5S3e3p18CWBUJnfYRteR2D3
HNgY58kfym9SJY8VlKZL+ZUR0Vxr34n8Epl9c3VNe/eVofk/f4Ro/l5503yFar4XJTSGULa//PS/
Hgvks+w/5z/zj9/z1z/xX+foe100xc/2X/6u7Wdxec8+m19/01/+Zv71vz+71Xv7/pefMKVFLSCx
z3q8fTZ8IP4cBvrf/uK/ff5vskbm3KP0/w4bPb7jPcyjv+SNvv7IH4EjW/8P29Ypb7ZQkz0CRv8o
cjLpazKF4fq2gRGRQw+hov+pctL/wyefbeu6jj/QcE3ftf+RONJII3E8xUXpERPSySX9f0WODItA
UZGC2s73P/727x4TsZjDTXQ7YTkxoPjz63+qMfJ16dldT8hSx51g+KJ66oAloJkXF7rjoJM1Ld4Z
l8mgzfT3tvAHYvAmq46A9O/4+afX7u/vsX/LVUYuKW+bv/278df40x/PhvIZCylFwBKwf4k/VQW+
cbuY0zZlFK4Sh0xz6HfOrdRi50Zyn86pyDlh8lhwZF1GYY01qMuz29CB3Rz5V5lp7JINH7mDwON4
9K+fn2X++mr5pq37uu7N31DH9udf/9OrhYEsIUsjWf15uJR1Q1LwMdrmgrXGa2UWbCRIKceCFtEe
CyKo8nrBN5KLJlp/bVMk444QmgcJXUEk6Xj2Ev+1C1lughwxZs2vA2dCv0TXsIgPXXWtRnipFvjZ
uAs+i7bzt10jmdKU3i2hH4tlbYVL1xDZb75Sk7fRL28MvlS2OB5fLRdR055//U9fak97pE0jeAp1
2SieW3PgqpPZRGi44PvpCJMkbMChOsjKeoUmYgDb2XkhlOihmZ7HqDevnWt85Gbzrtjs33090IBA
FwB5Aog2Yk9BBX7tQPeqS1jjn0qiCKTv5AD1NU2xisKcWX9oSpgnSpR3UcNq22rac9aUjsktMjAu
YWzZS7t5bAOdjUEEj3VS+Df6qrwvqDDgVGQPd2bjfsKNGpRSF5ub3mlyWAg2BQ5dlVkWiJveO5JW
OxZWI/94kPVXUSSeOLsOqF4o3fWopmI90AK5NeUI9CjU9VMgOeaJadiNKUosm/TNKIPiBzmTj4g/
82o0/TEQmCWm3CUsXUOz7AhTWY57J9ISlJMVnEBbEGuKPvMeW7gUqQdxxe7vitqQYPl7gJADe2FF
GvraqGTaCoSRtQNZVhUMfdTE0cJdt/bKqcLgACSgEqa3mm9pW60XwCXScZmpbrxvgkhestGFNDCz
r5W9daJs1YIb3lcQKFMMCYdABXeu6QgMvUZ74si/CZWA8jG6L87ggAyDUrxnSK4orfSN+1HvgaK7
lBS6zMqha7FCaXP7Yu6MfgiYG4hJlDojeRPY8ZWrTHwt5ylfL+3oEOX2Cwn76FS6YFKwc3mHlr6a
Bc2X8SawIzIPPLVxzM1tktjmqjWMiKaRZxeWtlHG7SOWf4uSWNQCDVvZA9AdGrts6wCOkImZsrqd
5cmzZTs0SsIxTCHpwM1pNkwRHcdr5S6f446lAL1czbGVQkcXjQCXmduK9/zObtoO5AQL/aq2vAt9
9u6yDeiuMtz6NcHsdGmhnK8rv6ID2Q2yjcuRuXdzSnHxF/Nxbzl7FSd4Odm9J7GSzqZqtC08pkDL
0Onwy6+7uvK3pBLXpbANAIHRHrxA/OgnxO0tAxwAjStnaJvDo4yj6gJUxgacR6C+VW1zkIQ8lsrI
CTZHfXhKTd4KunpyW+OpYZp4Ivu10ktYX3TMt1uCR4+yGbNNVTODo49Ot9YleW6IcwOK5qhPEF59
qaI1uS+LrykHRRfi17VUxQJBn+R9berXf31JNebiwD/fgEzudLbr+QZihudbHvfBv1xn8H/3KaBX
LpRptKToZDrUId4EgEahNG6D1U9bK+QJV3IQO81D2gXiU75FjVinm1Tmy8GyefJh5Bzdtp3V7R6G
52+e5a83JpMLpMu5mNWJzlXR+eU2yRgAIKQAH8EnLbwG3NNZylHzOuoklL4kxH58ywwMAS4U92pg
UZAEu2DEg8O+xdh3kfktGprgNA3x0++e2/wS/eUlNC2D0JNrQ+MTgizyX19CKKd+hg4GJhGn/JU8
D9Q3mtReC3BEoBDH9tmAcbjUuaI8mnqxhnWINoYddcm2DgiACZqPP0vzHOLwTuunWyZt4+JJr34a
ky2NCdkJZMzrANj4QKx03Hvi7yUbqF3DMeZD0VS+i6pSzCYGK3oSfvQaBOCr8mTMDl5tUOAHYXid
pE2818Nuw0e9ucqupHWOhvBdnGM6ylujPw0zVbjPlLHNS896EFr1osgcvuuTgIGkGmwfNUiBuJjq
W2/KdB+32mwp0OpbRPPklZKH1VfH19eDmuu8WOlS3ztAeQ/dsLl3nYfSzco7GntWOuv2+7EEkEQh
kPcsyT3DSCixXtG8Njluf559rGc0STJDnIC6BYHwN2cydqSzvPM4Ovk5HqHhFeZPerMEZUxJvCr1
kcFBh0Q0Vq6zHvMquox59AGsyHyY1h3etSNMquqPBzVzlrEQJfto/qLMZprWnjSiNfU0LGriUnuc
vKJCv4uzK3DeZWWogYK6hjykD9/fTvyJexi1Vjjd9F1A1iJwkgFUd68v8iqHsdtFLmGWknks2cL3
hYyXuUeV6WZIcuuDcVF8unn/nqUtdRgJc1/vD/bFGOaNott1e5nwkjNvsmPOfPjF2ImcyXOe3cZg
C+OM9w5twis80N9qFNINH9zsnt/9CAV5UUPBAtTdgKmSIRTTdsBeiA15JUqUenSbHdbl8nky0naf
s0UGaFLdNQke7fYNVXbcTAB61nXvZ/R3s75NJ20kTwb01MrqdgdtuTv/5hP166HYNNGqTAdDCnYA
0/g1hZ/HDg5DrO8LsIfsGd3Gf/TaEsVMUtXF3YPuZCPfOylrEoACeLdroz63lowfk/5OTP7rb56P
yZjwyyfcNeZBgufzdSWaL6J/OozFbQXDyB3YxtliG2RDvbNGH2VfYQAvDWPV1vrRrPPyHYVjFeu0
IAP63RCGAYmY1QY18oRsdct+sBCS1j4W+HWaVvJx8nsie7VJkZ+ir7hO6gss+Kdwxs8A1W+fhgT+
fqF8gIUUNZ9oMs1YA6fTI/BGyXchY59bVkcylaesRhhoMtN84r71FtjaNhIothBrv2WDWLQODj+Z
V4/h/OCQG5iGxL//+lkQ0Jac5P2r8PuC8gTcidjkyg/KAm32ftF4HpRG1aYhj18P6fwjsrXu0lNQ
bIcMPYsmN51eFqN79NNu1SYDxxPL8hDrbT4d2YS+y8IR+TJ6ioDn7K20Ldd17phLp8UYZ2TecG+m
qPtRkRzLSt9YnBWuldNykOSIgUoWoD2+iAYeQcyh55qTyV15I+QiU9bxNbO7GwcTOWH7sGqCqYrE
zqDx7igw5x1Cg1zBzFYFNZZTqJBV8U2mI3vdAsxkkDpy53BpvdaZjvs8h2yVKz58sSePdde7GxCg
+c0wMP20w0M8P5QEpnGV4uVLHEJb2YdB2vmSQEdDzQpvYchlcSKbfA77JHqqsk3wKkYzf8AWQCDf
0PTNb96llA//05vUs3zbtgFoWMav90g12srCRUk8hT3VYMUfDpS2BaaR6OSWRb0QkXtP2uddOOoz
YZ90rCxC+6YY3iIn8I6mpX+vk8VvntQ/3Rsty/WFzt3r6+b96xhTibiunVnTEi6nVgp8yk1puOWe
FRl1ZFXmfKODwLwOOhmqzLSAEkYpUEIPRek3z+SfjhCW5eue5QjyS/w3z/R//gyjo5ZhbwliVS5T
QNPv7YnVQcKW5Ezp7rCBXQM2yO/1CxK5u+xI5SwKVqf3mM5KcNHX0G5QtDv/AW7c6jdPbj4i/OUI
YZHv8T3UBBsjsj2rEX9+chzaA92XuA97Ojko1GgeeVnW3kiLau+XH7qqti5W9JciDsJtOb92nkmB
7mwSc7PQ2FWOKCnwslHXyTGfPGaTJ5PCZmhf9W9eSNTuX2dTi2crHAceHEO4a4lfxvCmrgqnILG1
wGO0p8BvuOqlf19TvFNzjLtEhrcpKWI+BXgZKDihUchx9xW0gHU2wkCDmGg3Rrip9OYyKYPoZWtd
jQLTTNmWiKzGmdQH5Dzi+8wRAQgsr47WWZNFBy648D+Ns+eXL5oCQTT2ZNYHNWFaAyNWmr39vbUy
WPzlpNZFnsdbB5e581LWOycAQRaG2bJme49M0F2xv32YQ+8w80QXRzW3SsNswdXMWumh/UwLFS2S
ttynDCXlnHWdsBSS3XU8deBdHOymppr7Vx7xF4Z06gLGc3VM6pzmQICFSCF7hZtg0Kh+EOnsVQrm
mh+bXgzREBekI0/nnwdKR3I4DzXn4Nes4wwG7baaTuhVYCL9/olgZEMKb2KOhX8f9QOVrkLHbiNf
RkJ5nCp81heNVq189a0TWwlEABGcv6ZqfwKHwnGz4iAPzny8a/l+g0NIuEI2HhSD1hxXQhXxXVbH
DfxkeJJJl7Pw6smg5AWTlKoscUj0ML30qOx0QuP8HxZBDJskJptWIL9ElFN6bqeOZDMWPj6bYDiN
oUWBSZ8W1zSdzEPgahfR6ouIbBiobYcamghKOV1YPoiQuB1hEXJh7mwtYAqJQH4m+jtYyAShg+4A
o3f7Z7oZy6TuXzy3JDPqCtZVWI/6GJIcoTRasvuK8qDwm1LtuGB1B3nbjwC9dDgJy+bJDNpHf3DX
qdcH26HtF7Zbhktpx+nNUqxY5l1S3tUfukZHr2X0DVwvVkj1iR82p4HTzoOXAtbBW6MgoVL2GI0m
kVu6fXXZL7vQC/cmWszKNF1WUyQtVhXm95LmGOJlBJVGL3xt+zBaNbNCHqRkxhtBPm6y7FvmD9EZ
6fwB+27DMvr7WKU/kX6+U0jyGacFZul0hO0eCmehTHouejau1iP/8KE3dOwQgf2NuDS3mPsB0gxu
05z00jYPmx2MyEfbwyrTjeJqE4qGuydPtkq5J3v1TvStWhaDlgFvBaHDQuSY1PIORCR45TQkjDpF
V8sI81PFnIIeb4K3GK4ZCWLfsfvHXAbL17LzzV03yQczFOYmaQdcqxGy0M++dMF25e3zUMc3qIXV
DfkF/i6mjMopj7qLo2aU7XBg8NipnCoSMHcUDLJCdMJp2Mjc/lmbXbWp4oTsAHYqzgOHTGC1tzsz
3LdmeDZdnMiEs/oVbuYfgwZhQbNARAIeKJeQKubWPcDTYZhkJ9W/WfoAXWNKi23WwU1nItQcVT6V
BWDVxEg4K4fRRRczpSSMl2SVSIbBxtfrelpJVb75BQ4TwIHfem7vGzG5jyRU1ZKY/HPPuhueQrFm
Tv5o3TxfAKiHc6hPeDlSYkQJAkpMDtehExzZpyfrhQvMB9ZRdTgtaoUz3+MFVSzUG0miBRFY0naB
zW+gziuP36C31DMGutmW4wsJphln0uIp0issHSRAcmDyqZO0r1OndqrEjiBU+KAnaXmkDDuGrpBu
8XPGlMmYBb5E9WOqNTwBmDVXtR0NZ68hKoGxlc1KUi5jyxgf2MkWq8axXsiNoZW43bNh9NOOqmjU
HvvFsaIXXd1EQoMtDaTQywns+vR2HlqdTVVQTi3TECnFqiBEyvYS2u4wsrfPYN0aUOH9gpm5xgiQ
Vxm+Ure/cLOOdo1ensKisPedsSoIL+04g6tFnbc2ZlD3nGHPxPeIcViqLLyMnr6pNRFep+g5YCt9
FH5I9F2tTcd4VWHvrnMIctDH+z3eqG5BtpIQRRfgFpmWRQRuhlJUXq3Uv5hD63B5xldNYBotqZ/k
kSZtEuaOKt5whYP4FeVOkrDeDWAUrHZ87TuRQsCkhCKf51Svbihd9otiU3NfJ5IuCAlocu0bstj4
dgtflVLyqRIfvK4UfoeYiRyLSENOt/epbaKn0st/DoM93elEOBGaP73ih9V28gKoGpiNTO1dQlXK
0iL4toom59UoQt4z7CBLmWK6bT1/7WREgonM29shmG4IM8SVYpRJnJYwPor/Juo8diNXgiz6RQTI
pN+W906mJG0ItaN3mfRfP4d6g5kNUWoI3dVVZGZkxL3nrrICwIVQD9AS2pkzMC70sH8jm5HW8mgb
e7cIEIhOdIZiXZoLty9daOZhsEnG/D2yA9IQHKg9dG1eE4KniGeviZ51zI3O9BmO0HiAJ35Tuodh
Lk9tiL6sRyN+XvR9D3MgwyuadERpZbmkTlzA4PGWgV5wg/NhcjuxLRV427y/meZqK5dwB2p6LOlV
XRcvdUXyXYIPwxR+8UkitNvS52BKOq06CWmoToZ7MCbwS8wSL0dLFJYN8VoGoXWP9Go9ebUAepp9
Ahs0tmLiCzNSAaHEqbxDlSvwJar9y3rzqnS5oZhegTSsf9f59GwIA/kuvCGC/Y8mkfPIQ9aYlq10
fFctSOkGjDHL/DCsob1t+ZBmNzXhCBA/Hr1LN7zgNrBDRahttnFDeFNANfAn2hxTMgRiZkd+RZNJ
f+32pCxN/fCX4Mgtw5sYJwg7JuEkbYIBLlOOsyljXDXGcMxN2Eo15eGeQmwpokJDhqZV26TGB9ON
pCk7RoI4Swl762swm+K2c4CgzFxXTk1br+UOGXMxfCiEI3gzyPBx+NoSsplf1bRBS4NLZwXwdfhO
AgcIwNQ8IAn9DrNcbPUBvSHuu1btYoUiANDLN7YJbW8g4aItp4fDsm3I46o11L4Bi2MgiVjIIvMo
YVZCBxb5G/mrwbrkuS3rlkOiJo4TRtzdiH7yXDa4J0VgGltFAkWeQXzniDZFpG+Hv8NgNrn2zgeC
bvLx5mQWrwtf4UI4BxM0hv5WAWwIzaa8ViBljlkZoK/p9hg461tT1/G9my+Tax+awfRPuhZE99Gt
afhyQuqb/mz704HscAyGNJA+SmBWG80m11wVPujrCPlgpF58euVYGaG9BinFUwcj267Q9vgmCs04
c90j/prPiUf0MDWWuQGYgMFU2JgoB0sgUCn5mvvSds9UOhWUKRTWIEsbXLyVuib+pK52O965RfMb
CSjmHdCPJD0EwDHS4/JYxABMx4luupwstTU5SV0tOZTbmNUKmJyM7rHHJKXU0xsyFWcTm3m9ae3R
XMthKpZVF4ozWZwMgRrto698gqtzPTjIhilIpJnFOaCbfY0ZTVHT0oISPHj8miQ6Hcj1YKTBWu8y
c5+XHZHGQWYe3BGVtU9WCRySFJ0DGeeLkEAkm06UgA101yo/eLidbmyA92B7+flR19DQlYTZoqlf
g6HBZqSeOCe0ezM3OXoD0YVtBfc0sNCKSaanpvVnFhW863BEXapyJwSuzqNmlra6prNjsHHfnbTy
aL0lapeN6oc1nL2WwmmphLPmveJpzrTIP1i5g2DCSYbTz6v/v/z8GbS7T2Bf9Vboxe8JdNYJ57Nx
jcEeyiRhReVO3lRmMh6FqHciZ0tRhfHh5+iDJ82N3hLbBzBQ2cYB5mP8prcdOrssIXFWE/iduFSt
tiXKLPyKpT17CdhuXTnms5pcLIxgwlGZmJCaohgmmJbrZ3AK6SojLW8He1zbIoXzXyLsWEtG+RRG
oPmqMRSsG/i56yjRcZUO+S1q3PC1N1x7SXxMvtMUP04H9d7qrf1wq8Ja9ZGn7k1NmAShHfGNGjIl
hcTCvymsqt3k5osZCLkiLLM80yTDt5VnmOHdrD1PHvJhKurXLLfGwzRvRVM7nrUIEtLCIbqYtGWL
ZCDX/WwQuw2j2fwpe3qWKSN5VOLBtHdEXl6IZrUWohI1ctuXWrzoVR5y5OQSyNlVWJM+gMC+uQ3Y
yPb08TD2YZi45VEenvC9MavrUBmR7wC5pG1RhlXFK8Gp1oa+iM9ko5GnpKUX3oNuXk/D1G+UMN5k
L7JHlJviopkQWHQ77T71ujNg7jFrLZsO7YeqiGIwZ14u4sZrNrQ8S7W/CzGDEeFgxN+zWrgqTecP
sCuEVZL0XaKbzSXZyNZVjYl9VV+ayjk1Iy+5pj8Xqx4ONjCufWz4TFs2iE7Nu5mm9aNIK3Nf2N+Q
6aYg1k7SreodrVnIIzaIDlNpp775jknOXSAn5pQyQ7p+Lu6UP0kwrwlyDy9GCtspU5P/SPSu2vc+
jWqJNUCRIfFpTpyFPLsJrwRVMFaUenhQCI2XcVtbWw4yyT0ug/jeBB7QckSF68b569k9JKis6Vd2
r9fZksr7H1J/jPYl5/I0xwkz1c1rLJLiNX8YMOajvKdMyvxXWUbGGyElz6YJ/N/0Fl5oFcl3qrxu
k/c1SeqGxRjXDg5d2+OXBfZ56Uph7KcJyjLdexRIwMgPMqZMmSoHz+k8ZsCuXu0mm5RJt1PVzcNX
dTPTFqgS/9VZZZmeHZMcEqMl3J4FfyYj1Buf8PejnRZvhtPqd0976Xz+YXZa96RIauZgSXaGZx6N
5j4Kcv7CkpxaS/jGK5Nxd2fRsV52nvjuKQRfujF5IC+IvyMdAYfl2395+MaDien00vgOpAVrfO0S
6lYfwNAp0+xulbfo8CxVqXua3lVlqGNCxvsLOtpgR/k4JIlFNDmxLmpk/FzOmllRdux11ZzhO4df
zWCmprHKk+635aliV9jUIExouwzwt+A6PPxgoq4ok43mw/iRpu7cmvliJYRduaVGj4yUxK4YI+rs
0rk03uhc5HzhuNDhxvULKFlmf4zN4A1quLf3C8bgg00MAj1F8dYJpoi9H95nza1hDtpSixMfPZyO
Z8mxEtz8dY4bmjkvGWKOdwLUSt+0MC5EmnjXGDfGf5cIStkSgscykHF/KLoiu/r4z2d3OqQdkDil
UuKPB0CU07v9RTXYPDTHjQAo5OVVRPa6DenE21GZvY81vVkqbOsY+6dGpO0h9g3vLUF6x7RB3jkI
Xh1rSC7ZUCSXJIbb0Sf96ecnWamJKNcQCFve3mBjG681ZJ6+Y4fBuuU+EBrl4MCD8erh8d7Wzq0i
Chdd7FgfkW/WxzCn2aUGfWcXiBfmHcmeL2po1ZX6ax11xnTQpUB8QpT8yS5QzkdDt7M8BsJN7U5f
TkXcNVDI3zlqc5xH4wzSmJwjQVyRp91reH8dPNcTkySxnVzov50SJv5Kl5ZXJhhXj4qYjmy2r6rQ
OLKo6MdGIg52qcOLFv9uoo2YJy37ZsuGC0dStCZfrhbJQ2d28iMCcIfq53PE+LzHSVuxOg1Ik7C3
7lJEbUeV0j5tQvsr9boSMxazsBhqy9kvSPqyo9H6UpH4NxYOB85I1mho6vLSEanwU5LZAy6SsS3K
XdDF6aPAnnFENcGemZXdNYLnzDlH/8BVdkxjTb2E0mxeKrkfvZEDB4GRml45159Xjd98aJn9RuBF
ThbzEL8FQxfhYhMaomsF6kxrSNNxw2wlYjc7SoHAL0xShmd9EO5kaclNr2fWXojB2JIQXmwt+gKr
qiA8eHQAAMROwyHG929GGB3t2DiT42HtEKyvIMJa526s06MrnYboDrJrzHpm3RMtdi/U2cK9ZA5X
h5352lajvzLmhOwB2MZVMITYtEbiLzCXYz2ZmjRFCVYvmgIkZ2IU3VkAxVmOQxKBpZD9KZ4vGqiC
xhf6yWCmyykr7be9o31pfRVses0bDkXf9yuj4+mVKFIwAHpL4aNlt7XvUqOdFznZeLOhV5wiYalV
nwNZtmsR7QL/vcNN50G7W/deFO4qMsWZQSUs7cV+oqrbaM4YfDlEt7R295WbiK7aBhQLRei0r9uB
Y+Mo5R7a7j+SbrrvIKHHafdhdos9D2mvL1Dcu4w/sb+ekqGcXiLLxLMS1/veIfAmR9fyXZffjTRa
NicSdcqMdxdRW35WFKUGADlj7Ny3oLGOblwiVu+diVvLJ4+ND2fteKRySReQAxBO04+dr8Fz6X1l
1XQ1Nd26RAJsi+NN8gyqeFjqo/oDykFjmFxx0LJqpnUByDKrWxN5Gf2KUmjFIRzsZvD3Vlc6b5Wl
9oOlzC+iht0Vq8O441NdCfob7z7ALqswh0+v0Tc0//6MHfM0vxhPo1kZd9826MsV19iaqt+VVt0b
asp35LoIhok0WtbmqBEGwmqmtc63O9QHAxzahREhxMcyuJtB/c2hKj3b7ZCSHjjnAjdx+SuIaONN
tniPVeou/ch6z6Zc7I1M+MuoVi8O5MuVnhOIMA8po6bRH4HbkXUXGsbVSyAC6BXcmwp43a+svZhM
Br+tOJPrhiVok0TZLxX8C6v0lV4TgICUxm/iifx70FwSDjhM3zT+Z858D8SBkWFH74p1KDgO7KF7
tV+1Uc+ltpOTd8RtE4Aa1erXNjXiWxQp8TKvDmGVtfefn9oKY3YmdJpedmKeOoTc9FdxZOgx/pJ+
1zK3AcunnXzdny2BZfiqMqigliueuH5x2dUpJEajf4kycMGEV75YTVhffe2UxhWUvADrVtGvpnpG
BPr1X8hAirbqIsFYT4NEfo0TITsIwIKdCTzTHc2/gBXe5CAIwjF/k4sYnplseHTDm9o5pEUDvJWx
q5V6TP09YGE6gZFGhqw4RN+eaMXeSL4zz/iVJZWNYxU8U1M4eAXNPiY4F+VSSJup8SeCW4GZ3aYG
IARO678RUsCAEmvlmOGEw29TtV54bmzZn2vPCI8Du23ur0OU46ewiNd1IXDpaMUvADJAENOs1c9G
oiqaYMb15ycgV8ZhaKKn1RYdrPDhY7Td/LXzwv8WCOJfcbYExi1kUrt/uMHoHFPOHj6AMJqXg/jE
Nk3vwsnlFaySdium+m9uauIzaGehOxTCQIVImKTzHrk5zD1qStRt6g+d9Ogy5cmA3TFv1hmxWLlT
2I9OmfFDjfa5TyrzaYSas+jyWK07L8ErMDuz/PGj87h5RJ/8M3tOCxGs22edA0JOB9JYYMtEz6GK
b20l4jtDwWzVt44iLA9lPVF5k5tWN9uoLp6CrZfzNnBOPnyrbZ+tEbLsW0TP6076BcrKuE7WnM4Z
SLULitrbohWAEReHr9L3ZsXausVRfyaqenhiULKoYeiN8VXmfn9NWHfCyGl2DTsfNkn7zY+afFdU
Tr1q4Cp0BCA+jRRFqq9Uduwcq3gqqzuNmgjuQsEC0HGbh+wknLK935jvxLs/BsMBqk27/Pmx7gZI
gUnXMf+KUB7kTf+ZNvWLglC7d3z6LH7KwTPN9FsgIDh3aEvG5KIQn2JFiqYVMpry5o4ZGIF8WE0N
q3Uamj2hR0wVbTPIP5pxHvOMhrEH9Y0LLxzewyjY4CiT+16U9KyA897xM35U4k2NQfVKcAGZN/TN
vB63biH88dHaZERrGeJHmMxAnrz6vSh5Y/UwNcfCAOMEyYAe+5h0u8aznhO2RB7Aut67etfv3flL
nKYpefoAINfsIP42rvPkmTv4XbyIpzxOgf2RH+xdMJl9T+EnChsf303dHDWG8jf+ye80Y45aO76D
PoI+/s+PYY64yZHuM578aJcEtXlhfvjGzGM9hHb8dCKrOpPN2Px3m5WFtJemKr7QsZgbRwIStYte
HR5+17NqsYwipazCZ6z1jyqFw5sTD37UCIdfds6h03j3We/USByGW+lAdTNicZ/0EetY7FqcfPjG
4RFWO3f+EQ0gN06l0M2ipgXM1mpnE0O+gG44hihyyG0bFgkO6ntkuidsM/ETucJ0xGHAhC3N3GNs
EXzY2kGH85kQImWkj0bBo8hH/a5NzB0AsS5oNAwXt/1rVsSmWUoLD4TkcRAs+msahq9eaWnn0kcY
xGkG4jRKebZeDRjtQKDiiE2aN9Rshjxr3wlHgN40OleTqnQfIz17Vqnx4hW6e6vpNB7ykN/P2PbY
Mw6pKetzjEJX9oZ5ElDAEWR47bNzMmNTGphAyo7qmhZVyH3pvBEBY7mBfiAs8KSFNJqRZ+lb71bl
tnqOdWheWlJt0cNK9Zxq3FRBZFOXWMUGLfvLTJM8M2leFj7hq9LiDdisi1Uf3KtqOGUAL44eGIvS
0K03DHTRtYLAwNPDbaMqqJkuY0ZwHQDtLO5xWsqI3jIds7tfGAcWCjxGfKR1VtRviVPZl6igbaNz
K/TtiPjYXXv9GBOMnNUrEk3q1x62H/+Lfilk5B7aLC+fjcPCVKQTxYCYXlUsloJjyN7Oe5uxAdu4
O7vUheQ3tal5ek1pLCsY8wcP0x5notg4tqwhonWSh1fK4aXkYf1Z3Cpcr0fyJ+nHq6h9huEYbghE
KLZlqX6Xk9nd5u9auV1wNaG8uYp3mYyEyVdg1lo3+rDjljORNWmYWiccv5kkTVOmu6AKne2YWHSz
k8b76Ar92VXmQ3ZkdWq5e+a/s9MHiFxF90YN7eP0HFeABawtwWZYBmZUJIXnoK1A7XyNrtQAGqwb
3FEL0P8MyxzxO49R27ez93EYp+KQTnM0UTI8LC0f9g4aqwOfYH1oYMTs/DJYZZ3OFACDPfj1hFwO
fXBXHfFoeLkirPaEzq5kMoIf8GrzO8wgnbeTe0vaBOSJ41OXGc6parxm31mkHaR6sLGbtzApx/2k
tXMSmACoLcevzhLWltbAN7xy2lwD9somyrEYBHcrJbIP+DCZa9NdT3nWrT8GtItDYOTFQSshTfnz
5edVZGPvyAxy5RtRISzu5YF5pNKXHWScw6jBXAkdRdNEN9UqNkxF95DLRHDvf69+fky6SdszeChk
0zAbTv/3IpBsrivb/1OEhtiFk8CXH/aHGunIQndhC/QpPf5grOGb2Ehz+DtVCP7o5xWAT8QbevSP
tvx4EH00HkoyRBe964KuIoy8J56cDgpwn1E16CzmS/9/r8jTcLdeEm8rejx7BSI9vDaV2R24RboD
UbzdAU0Gs0uW91Ul7Sv5OUSXFFmKC720Oewa+SGiSXDw5o/t58eQk+Fqsu+yiP1FEIvvgGJ2AIYD
mKdHdzuTzv67J2aG1IhZmezE+R75uYw0k02rrTYTkxwk5SZRB2rUpmU9F3JWQVIWgfE27SI/DvOV
pvPNOkAB6ALee9Wnq9wPdRyJAUVfCKXJKIqK0FUkJtMlyCuFf7v/1Wdgl03bAKIx3jnCMxj3YuYH
8c+VmfAjapnjaB46tEjUgFKroiFeh3tYzm/6553mTKhWtQuYElJhdASHxOdR4+3LldMcfi7FDOr6
eWVaFQhGZfEPmcVBdiEhOPMrSyn4g8wWyC0cS7gEvNumrVakaP4tQt9a0y5ZurVP45sw4VrJcqsZ
w14aJgaUoSJsmT87+PMlFXQM/v/y82c1WwKwLAO0EFvGz62NA3sXpv24k/mkHzXsGkfTgtVY697e
kuLphfZWeSBA1dTEa0Ey2IJu6IwfqZzDzyUgQ+VQ1QHMh6afk2rOMDimZY8giRz68beMgOQiHHnl
xaqA4gJBqH/Vc2aXyhI3LEv1BnMv+mp7giuSVod1UHl7dD64ePKBIEwNyDZ8hG4ZJsgbg2lY1aQ8
o6O6ODPblCxy0F3C/7KZbTJyas4ICLgtQ/8zHaov0h3KXZaS/dIr3DmIaNGeMPpxT2h26msnjPVg
mONl6P7C6uNQhGyYO4Zun8bRdTkQz7gw1lMlgZsn1rGohY5bAOP62F3GbHoYTvlaeFgizDHbO63c
UY3RSAgYzA+yLLi5qfRDv/gYqgLtcXQtdT/bliwbNKjvtJjcTZfGL4PJHWsAI6RLoxZSK/5Gfb60
WPzWunsYUSqjMSjoBJXFhKBMPnNLpRt98o805nesP6zSMoYtyPNT6O2zGBExRW11ZDTNGMnp9oEJ
uISzZrftvQyAl/fZ5PZD2b2DMNYFHFi6n4UnLkWpt9z7/SFO4JfEplRoeFW8Q5qCk9ZBWAWEjoc0
qCC0x5faQSkUtjl+p14MuzS1nyCfm2MWsep3gU1qd0HvbAp3pWmzCgE+QNZernXfxpw+A0UVi9XJ
NFy+RdVMO8Kzcrj80iJKyOdcaLm7Cv3mESMVOS0BklgnNOvzoLvDjQPNny5/l61DlasVj9Ybb0WY
gz9q9qIPvPXQ89dG3fQiSokBZaS1Go2/bS2wzn7Y35VG7RKW6UukW8dSzFmIeY14uVe00T3cqB00
w34k7RDVRi+cYE3wJn4PZL0rRUYUGAdYU1W5lTWrvGn/ZuT6S3XBuvXm9kutMSMMDqkvFrDnjMVF
1xH2ZzPrNjHJXB3fSJsRsPGglFfffdSdfC0nvhl512KqEd1q5IlxYpvZRc82RfmGlS/VzX2fqbNZ
oUtPfVJ7ZnrZVGpsz2PzpaXvYQIFIUtdAQgyzg85/otlLNNha3lNvZkE+sMuVi0MEdBzEwln8kkf
FehvttZLj2fYT5Zp6pQEW3G2joPumes0pUtMO0yUrkFiL0dRGXtatS1MTec54CHHn2Mf8zhmmgi6
30nwXqOidNc9+yTMMA233h8Nsdcqrdt2OTT+luiELYzet1jC+qQj94Fq7wZGGWyEH6+xUkNeysut
4dUhZTyZk2MbQh4IweYoO3vPgUBGzll2TAwDm+l7Ps+eSVBZ+M0nvokXHS4SWR08hyhH6MntUGV8
CZm/VRxEc0JdXjTPZDyhIx1Us7TaTj9af1h3pUkYCjxCe6j/Vb4XrYKc1mcRfHPmypBBKcQD1oeX
z9J3oYl1lZj/ZPd3rPMXt+PmNd1GgeCFBBFYxrHO5AFS/N/BRUTUqXS4JqbP7gqniUYua3tEZm6U
f9kDBJ85SkwKM1y51UhLHYZyoTHdyUOOMmkmNmat5QenCKKlnwzplmEC9pGCNbC7EGzuEbD7wdPH
ZD6FhBLExUnSXKItKF5im1lg7syIGafxyNrNngi82ccK+qVl7m4G37XvMyZcOl56K7GTI2kqhNfv
yyAYNsCCCFKwNWOnB35LBoGJvwyMbis9VI/OWK/KIPnq5ZUJOyyIrgUXhlCfjIRVoDsFxZHOCYDq
s0LLYk3iGCduvxssMBD6jNaNIZxnBznAERsHvC3coUumBm8hEryJY21osz/ahMwbbchv2K++DTBU
IjrsFKy2wCWBhL8j1iGiYpaCbpT4VxJ0H3rjbWGlESRiI8tv5jqvpD/FA01DLgBX+M+n2tw5EEe1
HFpNZnndytOGr6Qj4wrNl54DYDBYYpejGfyrAxf5Hvty7GM0qKv32B8+kvyAJPg7ALqK6zS6Nnjn
l07eapdiCuHOMgcSbDpjWNAsNe7C/OojVCm5rcmFYWtP1hHG9ikm+8E99JBq4UKQglP2i0QhF6Ii
/xeqat3w1e00Wb7mZsIYEXgO89h2MnWggeVSHM2Gx89snYuC0bSN8xnuan2DPfnsdaPZyMS796VJ
nvlkeFt5sgfMWU0l65eoJW856zY+FtxXU5RXuddcDz2/j9rM0/ZiLD4iaUVnp3DWU1/BoKAKwFdQ
ffZeGT0Q1U8Qt2x7WUn2J7LpHKDn2F+kujHPODVW+pUH2dMvUBvYSfnXkxnNu3BLR+3GOyJZLHzS
v1vlMKeWtlP123o0L2mRHsAHF1eiHdcxCd265f0DltJCOAzPJnbFlm76DmsoZiIck8T8dquA8Hcd
mjKny4POyIn+e0FsS7u2rAmVQQUWfTTYY8uUZ76EBrGsqexlEJNwGhVvNZF/a6slxtkxNAxRiKzp
m9rOshqIawj6Ym1mfKWOA8Eu9sdbBzmvd84uSsQ3gD5HSHBk4cIbsRy/3fg88wqtJt7nj0QwnXUN
zjWtxNFjoorrL5h0gxdXyCPNXNyEM8E7QleV2PLaO2JrZjw6DBHIc5telDTjNWa0d/iX4NBsJFXJ
v1iTaPUUKbj+uE9KZ5XRKwLLpOGWbdo30zikg/4JtvhIAyreIunc+l0nrjKeUDqTIQwNhxOd+g0r
7e62+ZdsZ/5aBAmZdAV+QeAlSp8Jh9SN6YIkRezmwCon2KRCFRCghetM78lQSK5Hmm/LCtAmNLOU
5BIDnWRGrH3hQMyl49mwVfXtgikqc1apvooc5l/qIUhRMRj1mgq2y7J/cc4d7fndQ1PTOWcz/oPL
Gvy6pS7e5PzumbnQKZ7wtYTJ3VPeOQOeiRHcRmixYjjaEYY7NltQ1reBf04E4S8v74tdIk1mbPRv
YN4XK2H17wGs8eWY/PZQRoMVQo7s+GfTzfCFOJ+h518sxT4WukG57yqaAoiNGyZD0hvGzegnR0uF
L11igMlw41vSpxuCoUH6J48aN9QmM7oPDImHcGKEHpAERj3Koy1wMGB/Dxc6mQUATXs6e9Fn7uVv
gEE5WPvo3oO22HLjsS5chZBvVeAtPAvnUBpGCSwajDzSa7Ykgt9TS55M5MXADLJL1FfqINvsK53C
YhUg4VjkPUAzBaeQgIULDYNvwrjerITQl2AitGNXT/5B74O/RNWX6G0WULO3ut1+6FnK5p6gTAe7
uiYY7dYF1h9Xq15JhNhCg1xWDoISfG/TMgsdWO5I/KDR7BlnD+us7S+kM1Sk8qwixR80AMVShl37
EEV3WEIwhLd6iPUWAlau7QBygdksKJqzQcKJ8d0NHlxjkQsrWhkDIMeODLeM9JICS9rWYKrc/jFs
mSwrt4+Iz+sp65PQ3ED7O7LxvbkytNZ9BQ4rdz41TVXb2rX++XihbYLk0G0MOa0Fg5YNc45HzkEN
sxxfyVA8ErMGrOlZ15T54sZMyeo0XZLhJw/JVajpT1zXS51ggaiG0K7g5+klpmbLEYjIJOu2jvDc
qGk+u/DJVoa0Vhz4+CyGeIGmYKfb+rvT1H+aIsCGGxPFl/Y7xGr6MvXrY6sbL6T73QmeOdrVxFwN
wbRWDDfCcnzKRuKpMzPZYql6bSU5Neb4PiU5R1Gj2Qq7J9/MbbON3rPdZPjgkYVsKrvloUuao2+G
Futju/VKo1xZm6nK0qOeUCsM4XjV+/61iycE6clAnjYJOWSlWWqDEOaohawDYkwEinsY2nV7LdH1
LrKGRFVPvKOuHheAWral3iHPZNjEba6ZiymvtipP7yiN86Ug07qFQ5S72a+MtARKpPAclP0KpOkv
5c5lTBZik8ABId38NLhQvciOtZG/rsgbeMzx3BKMwBtRkw85rcXk+buuSl40K/woUAVvM1ndE5KH
lJP7fJXhr6n5RlsCW8odnrIzy0VdOe942mLydScwloAXl7mmccKG0uDUJbc+2dTk5bDetFQvK1ju
PFp+PBx+XrlRCBKbzWo5hKXE50LvhxDtFIGLQapaXeNbCKIiOTbcg8cienZGPJ4RRdLCD8kJSHNQ
SJFwuTWnHvar67+kaaRtB+74pUHB+uLGWXSYXJ/QmGliv2y7XQ8J6pCFnNAqNwMzNVnDIRD204Q3
ubGaoDrVjgd4nbyGtcjt8NBCBiIAq7iM9higGWr64iK4E10PfQmIYbwCjmOiK+z4PYuUmxQG2xrr
OVlsU2feGBKUOwlFc4EH2lvjof2IEboyAVDpre7rW1Lm/alyST4S0jI56+M4aQSC+Swef6M6g+bo
KMmSaYcAB7BuSZLoRpBqHHlo6bbETyr6J+c4Mi6DIgcNr6R1JPTgGRqJPA3MEQ+hhq2HTylcM8B9
7x0dr4Zv9Hd6XMPdyvRX2ehqFXSzfy8AzkVcG4GREzIEnRwOS0/Ok/2iT0PB00lqBr0rXW8YY7lm
dMmIh9nBAfubIGm+MgQQmGuIM6f/dQU6PBF1747Hn1dxAMF2GLOPHr39SptIn3LNsDjCwpMc8Omk
DcZUngzl8GhEIRmnhsbkZIS9PmbeRcyXZhgR/fipg0pPpzpyjHH1w4arQiTeizzvfbZBvW0preI/
uYjxj/P3byA0ffT0Ok4eYEDQVh5BYq5pHgfB/Iq2OpqpIN4jlIruetzOmI9kXTZxuuO49VpY8S+n
JBdJpBmZOJUoX4zGIltZA5rEDlxecz4bPylmVCxnyMmPt35IXAxwtXtfp9uUU+574Vtg+2uprzF+
iK9+YvI4WR2zL2xDdKucBW2sakfAgceMWy6mCtVAacDOd/XB3gldfNkhCZdx0v3FPHfJXRfubsVf
arOToY8wjHsWEEgyjYncD24ND8Wq6dKXijxIP/5E7c20L/2tSjJWmHULWlMabLFucInscKyVkvIq
Gbj/nnx8kcr1/jVJrx36rNAO0WCQtViVxrcDG5ib/qM1DW0/RtxVnp4yYuzFP0fL7qbF1EQS9LKk
I35vgH3+m/0oVaViTtPBbdJypKdEPTHSIQgkFZQVDpsjRQQKN/iq3TIqza2HeJxFX1ccjVxCijOE
PHq3hYcYPClXkslDJpfSkYD+Y7wr1WqbALYFKmrr2wemT3VGcogqve7EhwBmm67ye2tZ/k6gH1mZ
jfJuSC+OBLSX1yQOGYfkFp6DclyjH9gz7zPvOK/FFtgrjtrJM+9ddhlrE1YBz/NCCxLj2ARGsA3o
/q2QvbgrTSBDlQldFBIVAYGPhzZN2l0ZavKVjxogRpeS41gUO9El9tv/kHcmy40jWZd+l9qjDPOw
6A0ncCZFzdq4SSEF5nly4On7AyN/y6xqs7be9yKZpEhJIRJwXL/3nO9gjhq2Xk7g0v0hto5y2yXp
lwL0kNwx75HgFI3eCzoMc4KQdItIHrzZdps9xvgp6Ka42tpEKnOA6h0QmFh5D6rJd/TCPdmF7j1E
gfQunklC7vzc/UZREHBhtK6WjMU/8iYtH5qJUgXXwhk0POFK6vSMprXt6vRzyO0HiJyXkPzDZanY
8VYx8MfbWKXXYcnCkcc1PokQmX4CGFQjTPk8aCREBtqAEnE8qaj390WbmWvkQBbzlGE865XzhmH7
FSCYIC7o3U3S8LFskKqlLnIzx4AaYNsAuBGfbTTVjW/3G6Jzxzz79EgOewhyw/YRxnBjucULMYun
IarrL3DHqBrL0FuXU8F+nMzwtHJZCxgt+pOtugdCGrCdM66Ovbq7spn3CEQ+BGxfr4ajcaUoRsjh
oAWqDkxskBEUnGYd2/6gw69DvspCIYHsl4pGQuYVucVuwcS9mTAziEUwGXJepLEwkltcihGSS5g8
Oi5CEAx1md/pGrvu0NBWmDzsQ0R1qgAtX2eMUQkpGI+iG4sHPCG0AolVclB+lQTdtxGazhwZNRut
fU7vYpUmAFJkap/RTaGvi0l9s0l+5ozbqI2Ofi0DXdtBKcYo43keaqaof+mJGKyaPFubWdTiLi1v
EuIoCHV2QCwdTFCXQUezfqa2FgVHFEBrgm1AYikJYbvIAFA3E+yqWhsVMwruvJujTJcpNQ9GXG6T
mDM2QDTHBg2iDcxUJHDwG9SMPJnmZXJSBtqJNxdwzdIcYm/ZFXq+TvsnWZHZEqXaoxgIMdHZFC9g
N/bbzEm2eJ8CqNrIuHi1zYrVVL7ZAzuv9B/RxOqZUBNmhfWnp8Ij4dLK5nkyr2U8zRz89CGumm8b
oj3pyUq6zMaegTq91ThNkb8Qa71pho0Ot+1hxnEjxCN2cfplOSNkI5WmJPMpcipI66MGALTag6Mf
tNsUw080LYbQw1jU/uwravl5ox7gKbAKDtgSZXpUs82jd75uKDbWOowEeoUOGZvUfCD9kSCTmJqu
OPWuOa040oMJCQFPQYJxglKpleG26c1zg8MhwJZr6McxLM8sJAvSNdZI28ZVSRhuD25xYwYCrDdj
zUVW92A60DixS1HU9ZS0yoL2BeAldXysudiQOvXJ/qxetirFjcKFejmYU4g6jp5/iXCQv7XyVmmY
1ZgxymLXoVK/RXp1zbJsJpPas756ru9LMOjI8htK19O8Y6sbtnIYrBZB5EyMRtFTcz56QjZLIP9c
Q3Dkd/pamLssrxm/67a7ERWz91EehRZfrNR6oplHoFFK0eYZeARL95NxgbsTrXHWXanvzMK7KFjL
ytQNt3ST4Jdl6tdk1O+8v+CT6y7yTdI2iqCdjqF5NXQXvd68JHRG/0qliGIEE3XpjVsdXa5PILRc
KYP81Rtxs2vUcASlxviJiTJnuHf02Jrjjc7XwtM0BtaU/0SgI0N3lH2lx8aim0pvpTjGA0GkxGJ7
SbHtwSeGfQGpx7PMNbFrYdxX7AQhtrAriyGtTSSL+YXMt51Y4Z4Qdd89TMX46fVQPxUn4w9ex+Uz
hqUZLKoB+Ky6Ck1M4W7HMPztAqwKbNO+9LlMdwHTYuK6gR9PWoFZsdGfIOY4AHSWWeBQ8CuVT0Cv
XIWjTdO+/JC5ykRNL7/VhvatykVqY8KIoD+qVmfUi5bqXA1m+8sGTctS9h47m7bUVo2jIxopp4Pe
DXLnuvGOPv032Cp21Dba9TYct7b5KSMl33ddf5zMbpHms3tj7sKP8d6eBSGWmqCkYne9ygXbz26a
Y2ts86oic4qCMd4i8Wd4QEoz8Kat3gHEDxR5U+qq3pgZ5Juarjjp3HTpvgaVJmRXuOR9DBWtRm98
Ys/2hv5gM7VFdnALKl8cwS86Mzc/FXSPcg2sFuHXryXX+HWSGAxhE9xwiHY+kGt8kfm8gil2oRJG
WaVb1NhqdHPpAHFymFeq6KtJS05RI2tH6oO7aJI5/SMYD2XAtCcONQTFzVurdm+hZXk7JmRrVXVu
/Hd0GdwS+P3ThJADWEPbRdxhiFFNH/zcVlFQI3pJ9K138qNvCKibi1DJuejl9DFTmvec4tlOz5jb
WXPqKFOnczixlzODnmhJu7uZkNboafRzPp3cmE50ELJ9lyl9D8wgdE5CP+3kjz3iqVKZy47tM92U
b40+opZMP1UGCMAZG8p0xh/MPnGKtIvohoJzoefqd5h8DFyvlxOEA0/OKtEJLlZ4jqn5Eqm82fIb
kti5LDF9tB2Foijry1gk9F1LC9UGobsBZ35MTBxKSboaXTzQ+U14I9L0Q1ObZ4k1eOnYWKzIv/xU
Ypd8KIOgqJhmhDcNpBQFNAv1kA2E1x1kTNJi2EbHwKAIC8aE/JhpXDusAkx9MNgYqjgWXbcZCgiv
0F8rHdd81LH9R23LAa9/sXx8d+n0qhoB/rTmBoN30vTHlK4A5mv9aqiTvQ46d1onKu650d2aDmEA
Zu0SsoQxMxq8R1ujgLSb4GDH6JViq283dlcd+07s27QgAS9uflN3vY05HeNekxaXPi4VWfTExOTS
BTnhZpLKyQQD1SnOJiSxeinBVq6lQ6ZnZtm0bC2BorLZDS2q+Ik21TIfkx2qPuFzXi4JJSMkuWNG
ZZmMQ0FosaOhMWYSbLHLi5jFSDfByQlm7DlT1AqZC9S/lPw8+4flZ/U7GtCF1BgBkNibqyLU30qR
UcUFJ1trPui0ED6+xIjfroZA/UKltEGqw/lUO5SPfAZU4uZDWRuP1VgsVS/7iD2SpWDHmYuhlm8D
/0hF5aCO8p3Nn83wfepvZIhkrnC/QoE5KiGG7zQEbMDjaCyPdDu7vh8fldB2H63c9HDTIVQMIx4K
2M5bNMJ0juaHAH9NdF2Ya+dHJPI6twCrJIyjZWkV3bPOsfbkZqeS0QTJw6PfJbrxFPGrnkmvXaa5
FT/eH2EB8QejCLnglGxq9CS/3m8CPUe/mYgD8o38auLZvDaPsg7gM+e0dierOHtKUpznYlZjM8sT
0+QSnszXRNUyZ+9S6qhIOgfDiN3D/V4QT+x8q9Z2DsV84zQTPZu8ZntipNRR9xfdn7m/5v7Qwehk
A6g+TNGQntSwVA+hwFOSZenp/qX7PUK5GIrfH7uDxliNVGnYzNZfr/nz9N/fo7qA5kpTszb311Rw
RP/6bm3+LW0BcT0lgvR/fsf9VXbO5toQrOXzHxkHWABC7ETzg26mudLWsciapJ/QKpHDTpUZpTIg
ClY5GhyZymuIRvIRxsi2iqPwzaCw3AVaX3M55lWmXahLZXIjXM0860AqTUyHzysIzxwRNdcT29iH
pYSE39VyIaOcy5Bm+CbKFplSSjXA+ZaVd1DRO+QEFyw1HTq5TEzq/DZyfwjGtNdZWQ27DiSIGPt8
AdMh3oRBWa96L3ORGITKvo9NwRod9nuUJpgJ8Z97DiNSbC8ry6Mzp4txrYSmPJJ6j5ev4UFGLjlk
/DXDZjoyQH+Iee+tfa1AISO9FdwDHYEdyprCneMl1Xqvc/nC9/kepHSCdRerJwO+/f3GkEMBmYdp
0DayBmimPGG1ZNmwxfMlaBAG7NFHr1RoEnCB+GYqdllLJgda3BTCBwvtWxu/uEy5QMykW8RDSABq
4HiGcL7MCZwX7Nr0XNAD9it7eie7Lp5nTiHbh2PaKzgODDgL+IogViamAJvRUdfzprUOSPg6msV0
w2/LG76ShL5YTdaDR7I9EWxDzLqcopJg2XMOBI8QWl1xlKPReyqTYC+NFqN5X+37wfotJ3CV0sZi
mYmVM0M/G8x8wYDwkBCJr2TKnkhnypZd4u3Titos6058mEc9678VxVoJSdwX0ITJtfekk8MNKtXf
QFkwOIT6w9j9nghMXOgIH9ZSDb76CqKZasib3jwqtUYARzSh7TWbtRg/LXwDK0U6D53t/GbCuDDh
MzCc5f3EwApp3RjXQwwLXE/0y0BjYdUQT7dMsXosp2J4zhCvROExqI9ogp+1QszB9BwxXR/sqNVs
rINpjpL61He8L84Y7Wx5qSrzq+ujFWvPsNNCGsuZ5QGdYCtF6/xFM4uLwbu2iCcDcLoUb4xeQXIV
YjcqKjmIidrugeteKwoJKZT2UDDtaqrI2keiQQPvrA3mjXy8gORzELgwujK3QwM4h9JLNnh5RaO4
m5LHwOOazfgbKlmpY7zPEOEZDenOdSYJVQmTfkP/+MpH024Hm6IzSfKVhiRyHcWtoALX94hVFPrc
0ny1HVq9SmsQZReZW4PfWiXKBuT0Ku8H1D6eVnCeXtMCuVALFQEbicbaKbl8GBX4WDkffU1Fgo5K
djvqtCXmmWYhiYdZiU4eoIu/1QOJQQnh3sueIBxVU3eKR8Or4EJQ8LYFDF6CVuK/UmVx4QJuNUVB
d91N8U5qO/wwPnxFBH3txfVm+YxDVPZYL2yZclbl1rSRbvM7YrBLDEOI8jcInz16fl6brzzWoBWj
Mvp6XxWbfvoUiEW7Qftdw9A9pLD7WblgFViLmJ0dIMx5pwZKoEUl4pQwE9MatNWkWTurF0/j1HuH
wLyUHPZaAf/FGOGiDjM2fiQ2M/FSZ2nkIyh8e6fQndp6Q4oFzHemcIsi/6hOTD855zE3TsUqxnay
knW6wrQHHYX0swAH1IRDZgAuQDwiwX13tNdfaPTrH4jXf5Ha/+vh/5fgdu//ym33u8/2J/tMP//1
FwZ+pqHP3/KH26647r91zYSx7jAO82x1RpANP037v/5F7NO/4Sch33Qs1wGPbUMf+4vcrjn/djUb
YDuQcAdw9syOb4quDUGdG/92jPn1FrWPptqm9a//gdb/x2cY/BR/Pf4nKF131P9kVFoaVDubfweB
psDtyKKZaXz/QEImQ5b0Bjp336S3s85LDdOs2jJtG26K9ztD2LNQXc3cZoRx0YMpqCzTnRLnz0NZ
sJ+tLGqE7oI/7Rx95IoX7bD6oCM/S+FsizE7Kkn2Zabuo6vkDJe66L2/iMB9zTWaX+zFFlnSkved
n+OEDkOBg3OtIDpedWSjEu4zn7qI1NDS7Aubbao5uKtJ4op5Qa36k2aEEuoCfqW5zkL8RoVk8wG0
gcEjidB1AfI7zLmWSfM5CBA5BvxARlXARE0EQkZv+WlePNmjdZ20x7hDypJ0zbCwwN0v4Z9+56TD
KcGzaee/isH+SCKiR1S/1cGzKPSd9Fbc3PkCUpDDsBiy9JVS/lDZc2YjAo1Sn7i86sXXGCFQazD/
SjKNXXO8UTUh6FLnLV7FXNSp2D8boN8Co1hrwdhsXEM5VLL7YfO3E2VrgCoBjuea30reOMvUpv6o
Y+s2gqJ2tOo9KvpXQdLaoprtKaO66xrjTA/aupjgzfdahGozoncf9upv1bJYbT1v2Q7qk3lW2nZa
oK8ETda5352x0R0GFAgqhh1y/FOOvs3FEHTo6hdtcLeZmmigxnkDKqbeK0G41iro8RiXk1FdK0p9
XGLbsDGd3xpFV+q0axtDn4+OsNgyXkkYipN93lVquHDV94Kaki2Wqaw6vWDvw254FZNguqExwZTb
G9qdgsIIJlU/LcqjPYIYYvh6UAaKhwj1+CCXdoKOUsk975nN0oDIiuQ9bJ8nmeoQyprqrcUCBtCl
0by31MQmFNr9q+yDA+IJHGoZ/cWs4cK1pngKVgOSVibBO7sOdV9UkoC6jB69Wp7JstRBtgz5N0GF
9LwXklmyEqLro6A8qrpHOYPZNo64tlebZlIn3Fkz54pAMbsfjp4T7ggObVa1Zx0Tk8uQJ43Hbk4T
NDM2WiQ1n2XuXoyQacpKQ+ZXjs2lHox9Qy4PLoVlxcbOMiYuKlReUC/Cc6C21mraVC+WUBHsKCZx
UYEOWlBiqmKsDimKo1OlYgZq/A35zWeseBNdvGsroVHnl35oIueptPhdFbG7qERyqguGmHZ0frTs
6NhRPkIJp0uMT2/RmxJPgIbQrFTYVaiPbr1UdNzNdfseZNGpN4kFVONB3VfZlmgqvlVT4IkAZbNQ
nMaoIGwEPZuEsTXlZ0LWWxCmWMVvURvTI4ONTKR4FG3LuH4X4RSu0NMC2pi5RiNGZ5DdrxlC95CD
FxsyeDS9ndVN/bJQy1umNenSrql90OTGD0B3GVelBC8NQL3rOEQYKyy28zpp9oMyT2+bINtEA0ER
YOMGDjrOK1fvYroijtxOCDNN+BULx5XieEra/pNJ5mOTSoxc+UY42S+st75t9eVWd6I9aIbvnlKU
Q52pRhJ2AJsYhHoR6K7O+yRjhX11YjKQ7JmOmXMTRK9l7yMoISJexMuwHauLa6g+nZByQd0rGN45
3TbOepBG4wUQzIuwgWbpnGwr+GtihZ1x2ABIQOs+gHYKbxYqRhJ2IScJwyTzuWeSXznFcgQhUnhG
z/S9APRFKzGKqYzSlDZf7iU/o3R/sQ5FCzcIwlXestK7idat6jE0OEO7W4wihOFE6NJ5vEvF8nnA
scArwCI3lDmgWXUf/WncAYs1wlPbqNh5Q60/hxFudVIK4e4X8Anzqt91XI/w2iMUGIVAdZQwoWA5
79B3vfd1hg+IRvcV6j8gpzLKN5obPHZgg074ioxFAKhKoQJ+iRJ6PHhEf9pBQkhEhOJ5TNeHrvpd
WwKCm4cwqHe2WDXjN1F446FItqZHs0uRenNSAqQdwOwE7E7bOAwQFZ8qduqah6RUmcyf3GEAj6bv
oiaY14NwRMFipfkr10kI3zCxtlRh6Wqk42trBvV/R6SEKhktuex4oHjUR97nLWcnYW+dnhztbAwR
uWbRLTCYfBY5aj60bNterceNTpILIwELHofWeq+NTDFNSe8HkfbK04uPcXDLW4IqFSNqYh6VBrwS
xTeLgaLDisN7m+mkZE1Juoe69hSRVYnwmHUB8Y6EXwKetl2psX4A1sFhGmILLL31mDebLhofph56
nW6ztEZpshf54NvIZmSW0PpIEWQoJK2pp9wml0+0+VLHQMFFryKkCoFux1FTsPuk8VGVi0qzLlHm
PQaIIqxaz2i1GS/diFUbcTSRb2QZKGN/a3rdRNFY1YvQCJiNuyAeElHuy8R61By9OcjJgsEaZ+jq
c90gQxDjvuGE8lixC7GEwIFsJ+5Lwrq5Bqv+WtmMATQnGD88kOStVnwUAkFBozKsEKML0cgLjGed
KK6trEgJKzv9w2TbdSNA/bHV2uk8pcOn4TbgnTwRQbpgojAGKRg5IvcWGTNneojBi5Zn157z/GRV
dLPTJECxSyM28Gq/mVU4yqSIvVSGiNTMgCyl4FiOfUtAU30aHZrhHuLQRZkXKaw+j5mBwCkZK05N
P8Blr4O5gDRt1MSh8PsiNHZVkb1II67W9KGAQtryHZoz5Vo3sS6W+HphyejeAK/Iaj7DxKFHHlkT
jZNI3RRowMIqSJ4MujiLoCElI8WXtajrut+1AX0VBGPUEYUyHZTO+KVEpbxSiPFHMPGwHZwfU/Qb
TcarU0/djnDhjdK7/ckgZbYeR6xoqh691TpIxJ4MiQVgYGJ6RRg/MBwjS0sCWctHRoBoTocHUSXB
UeOqwjpv3cDbtSeVnNxrF720zThs7EFDVF3WyTHEXcseKkAmlERPnDvgRJHKbIO4+qBqJOEz8Iyt
O2nfXhrvwDW6+xbBhIM8r4oPVs8FlvcaORY6M7CAwneIzc5N9TMqw3PdsUFLJLb/mtBCLU1gHJK5
pRFIoInwxB46WuMO3DtkQS/GjPaL1S/byD54ieazh+M4caHMSh8R2LOKFrU09D0uI1LSE2edexZy
pjdqkmZZ5tRUkn/3IIngqBSkRdVXUZlrxxbLMrXDRZeU9OUSMbNxPUoj9yJtHTKZy6TA/GLTTCyq
XhprdSJatofJrpcWIYEVRpZWz4CK1Y+daJ6QJ21xrxDxo22zcWrhP5zZXKzskvm2dOBrMlZGTklY
21QU72kOvozmBX2HVn2KuuJnsHJ26kZV+13fPiTV2B31wep8rxUvU20D0RGIztocxUP45GKKOtxv
PAJAQY8ToMcphk/jH1+83w0L+MSM2nn9P+7++a564t+oM1j+P57579dDauK3QNPo9pP7fX/2z5fK
rP2PH/yPr95fVY+xs9NYdIsRC0o13+B5bfb3h/d7Uz7982v/9ZIozEiUv7/w7++7v+b+E+iEUpX9
1/f8/WP/n54etKLagJNzlhTn2b5votkUWrDe4nzO/zz++5n715AG0RgXONtcwnlAJuf7v19xv3f/
GpEXHmNZtF9c8xbgJYFKWPGv+2+43xTgSFGhzL8GqQGvYUkGkZrKYYGpNZ43f/p3VZdEbsz+u3Z2
4rlWF6TUah/BEJS7fraw3n/A3dF6vyc8+7WvyFhVxpkwMLsevUxmfwyPJPByTwT4NQqiiDUFBfb9
xsyhHA99/Xr/VVktcDzDgl/c7X93Y+n9CSUNmlWvQAVTZV0SH4p2AiJeScaU5ZFnGtBc2t/v3Z/X
J5Pn71+8P3Y6C84GE9C/X/LnR9wf/+Pn/P18gX1618SpWFd2z9WpM8t9F4VE5dbDXkdI7I84RlCo
zR9D6wLvX6al4yzHSrUWw/yR1ncdWz6/zffH93u1EvQrbyKx6v61+41ZtSRds8qv/ojezAIijtF7
bJRHvd/W9ur+HtxvovkT+fvh/W0qgamnrWQemaSr+6d1v7k/9/fD+zeZUVn8+UDLab4y3B/fn7m/
MNbG2UuCa8ZYiVnUA0XcXmYGkv0a1jN99ACg8iIejEevbY52kp2GSlyIWAFHtc2nHtElH1GOcslx
/aAZt+wlscawlaFN6OCbyLm+konJBRxZds8SoN00mJt1XlyZqqOPeHGIFk9UYpOVYl+GsBbM4jN+
UIFp1tG4BZPvY9dZhzVUCqvewArzHc1G0TtsYENVSBdQgiQluBtVvdRmtXL030H+u5miTWYGgJ+w
8Fj8dcNwLgM8MEE6f5D+GHa0MjWUw6B2u3idehf6wig/FrFJuDg5WCPYcCKKpU93VgRrmtLXMVfe
2rp6h4720Ms3gao4YsubpPnR6JwNkbA+DQZao9XSNrND4ZWHrY3iWMbNte0oBMGWwnbcOVnMH8EO
Jn8dApNw6uYwGNZ2Es2eFtK2MN0jhknMOPoWrdovmY1PnQCZTVd6qj+NToIWCI/Q1M9c0C7gl9kR
yEPfmJzfzi7GkWDkwzp3zGM3tltt1GFESQpVuenaZD+AskzTc99zKQFRC19BHRR8ngV1gHMTk/vc
Z8WDm6WweZH0sn9k5tI/Ugefkmya4ZQ7U760CX7KdDup3rGTzg4t7E+CDsg2jOfaUy9Q0a+60EE6
sAObh8Rhe+ty0BmG8S2DYKcyckVbz/9zsLLdqYy6pd0OS+Fo1468e+Z4kuBaNPnrNLL4mNYtzZhi
bWTuNtanjXvCtsMsJYVE1+5Ar/qlU2EWCraA91bCaAGFlS8BLeZiitf2HM6m4ftgzjRKJFoxxit9
CylzCWOejgrwXb08I6Dbay6wUyU/eZLfbk4Hl9l34hdUAbntYKN/DfMRTSp2ApfM2czatCqDwcZ4
TOxmV6CdTgR7XDQF7HhOo/Gs9Mk2cvVDG6jXKpkuHcoAySCcD3fdRlBEP0NwqDHmqFrFINX5AvKr
jVtWqlAMRkJjlO3EGKuD6meBoAKJdcSgisk2OiWudSicJ8h8l5nBZAdwmxPaDU301qUgZZBhAv7B
6pXuOlOnla3vgUgeK9fYuNhcFRQDFgDY3JznT/aMwaMXQPyocA691WwdM7gVurNLuhdTfukjjMem
nRPL/FDqG1SEq7bpGN0vA/Ksq6q5qjmy6yj6VUTGuSeQLHHtXSuekzrbqYPLaUCpKccD9tCD6LH6
G3QoiOManFuM7DfBnjvFwYfU+7PFT6B9QGi5eLdkemNHjVF4QGU36xGJwginB6Vx94mJnSNzV20c
gMRVN2iLtiWaa7NZEBu0trTq7Nbti1qiH6ycG4qgfYwnoCzMfevUD4obPnZBt52GnFprC35nbZes
VnmAob9gU9ph3EpwYA2fTvh7arVDXBUPWtEgD8X8UCD8oIs0BQ9h179XSXPQ8b9rlbIqMRjVufoS
mQCHEK2pkXoaMF7VLk09rbilqniuwvGhiK1XL8vf47Rlwy+2bTG+qj2pzL217CXukrbYoes9JHmw
TVU6dJKWY7AWbnvBAYckAw2G+AV778XNGLACS9BKgWjZ3efaEbvfLnSLYzuMp94JbqK1dg29ELwy
YAq3uE43OfDbxJr2XsnqHptPidJe9YyaFDyB4C1W8+eSzUFCB8azpqvCW1zoHEmKdnViQD7EwkMH
ghnQ7lMj3KaZd4qU9qGL8nXCsISBOfqn5NyQgWP3zo3y9Uog2ksvxJPp5gsHn2MxtdsAQ6VQxAmR
LQnx2Caq7FQJzzd1sAkdTQ8o0QmgqNJQN0KATDTy5DSKpX1z1BC6abhHLXStwp7GKCOhPLgxUj7b
OXm6aURgduNngoaktQ0p+dU4gJwgzzHHGfEfZ0JnZg3cNnUtpEQozK3oRNj6YUSlpSj5M1lNdMVT
c+Poh8LCvq+Xq/BmVC/RbNlCWesZFjohgkL0YCtEulWnYptDZU7lu1LjXMgeKjHtS931BbhvR1cx
7nGIG8nLGIXkswOXZzjVBWsOyZ1edKwyzdruoWBiVwS1c9I4CkQ/7tR4WlnNu3DDp4jQ8dGSOxrp
aBjyWxH1OwOyzGDZK0vBoPUYpxZRaXh0JtbNgqn3rITD3dQehuYx64YDNJhbFZon2x586IfbBElG
KZj5W82eeK6D7LNjmoNcSaK9ieOP6eAbOazfZpC82dBfRJPvVMlwzCHqDsggvbLbFBXPMR3FxDU3
ZHWe8tT3dGQAT6rlR5PAHf/gfuERHJJLJTausmQqbpVHgARrrf2oINoPPu003TmbaJxsRM25d7NI
tG4gvRWdfUu84qFq0qdIBrtigNffkqodnw2yEWAQBSZ5q/Hcce3D59IlthqijsZwX4T60UIWbLnK
QR/jk8t6Mo4dBPasOZkztSN31o6a+YNCOD2eQG1iRSAxIbQKjmRoTZGO7X7jmOWHO+UXkAsbLY1w
19FCVDa6LXeCakL4VlscI8tak0/m2OsqOKVEz5jIuzQHC69BiWn2e9uILpZ5q/VhObnNqkT6h3nP
N6W+HvQUuFxOlClKpdre2sjaoP1XJp3LkFWfgHRVXNPE8lFMRRKbHepyAw98kKVX0330avcHy6/Z
Aphs1L2pJhsXvVNVLvVSrkX6NkrESCFe2QyEejismAzj06F1OLIAz8SKvRREkAh9l4M/LmtzXw3l
ewO5j11zau6lRtkV4Uz0KwIRumpew8f1yBVNeGin+mAf5vkBshGGCeWT3eQ6ch6I8ttUbrPrSMU2
GUWncptqqS8ik3467UqkFFD5/Cr1fMuMUfdSfgW7LmSx64qVppdbb2qWef6FBXYVE3eX0T2HlYHa
Jjmpovb1bFh5rtgU6XTFH+4wh7ce7EY9MKT1C0vs8px/qGDjHJBTCsfPaa5WmBxkwfBhlL+6eLrZ
SrGbtJc4AV8TajCux6fIno62S2OWPqYdIz6M0ewoCcQTj0aAtUsDlBggkRjxrumA0WY+i8k8mu1r
TjoQFhnWI8y73bBOM2OJ4GE/0uUWitwVXBprhzWlfnDyOXqPLnYtlkEERpNJjoRHMGkbZAMbBWkm
U4y1UIUficTX7QySMct38igzzQ8UQUhifsJ8ss3DGuhn8dyZNdDg3McPeEFsWRThM6L6izTLN6mG
j65w6HeGG6Z7K9dxFmX30eg9nqgBjGu1r7gu1sMGPuzeCkkghOKvgDt3WDk0oGquBW06HpdqQIjB
VPKLxbZ40/RuZwIj1Qmds43fdPNWhpodxzhEYT7eQrJTp0ASmDQxSgn2asCpAgUhxx87QaXPGAnW
fpAwaeibTVjgNnKK1eANqxbdTWdbmzDUl7RwEPO2kHRKemq4AmMm/W65qbprSi8/AzWb28rKMuRB
ZXyfuMOmSwjHQEedZojUcNaSRUYpn617M2IKVz0XXIzkhHGk95UAiSzsVJkTYxrLFdYujiQbzGd0
0FvGVbnf48pL2mbTq6j1J4fqNXyUctjUA9eoBrPqEPtRUS5Mzb4qz2nMHsXV9m6m0rbu/M5iAgUD
SW12LN80e8UKGTlSlX2LAqLt8chAKszhDA/kp3T84fk0bgYcznrxnujl2gA34LgHC49pikA8ycu1
sDyfWVgPPZj1eE+nErkDM5SknHmWu3DOWhiKHXK5/YReyRMbA9hHY2hHIJ6b+c9OpcngodilKFCy
n2gg/K25CDh4TML8BuksGmTTqbeh0j+GWvgGfGspSvVSuZQNFLcF0AmLXSNx1yAHjDW42DXAto2E
wp5ayGZkutFmca+zqfBsRE0Nq4A5GsyiDuKAqPkjehw4DBk7xPZECfmmdxrrdmdSL2qsz8KcLo4a
+31SYwV3jgKVK3pz5N+k/k0vSYd3t65fy4zgaLZHqvGYUsB3LX1tr9sLdbwQUUk4JUm/0rwUxAsH
kX21Q2WVV2g0Yk6gOD4VWBMsWaK2wLvC5c80jA+ibHY2dklvXSNPE9ZE5Rv7ikc0ieQkxWONxXuT
h7afDPMyZhO8M26BZJ8U26OnAfhSoUpqWdtZAfMYKyXmdYzORAUFx9o8aHWBCyA6WeX/pu28muNW
1iz7X/odPUiYRCJi+qW8YRW90wuCoih47/Hre4H33rgipRBnemLiROhIJCVUoRJpvm/vten4EiMN
tZC2gFznZbet3XrLESgIDWy/1bawGsBm8YEw3u3gGitMhMReAw9IfKI2Bg4u8obKzc7KxAygXCII
2pvBeGeV1kYIfdMSZdZiAMEjih36G6iIbWygppRINbFuSPPcM/1m2qmdrFWUfFO4hHsWrKm1NgRv
LcMM/bakKmOYOytBCoDjIiqooFbDev7wUrCTudsv7a7fFAW4U/5lZy7vdMCrO2q02pVf4AJAzx+3
zbpo9Y2tZVvBTt/rPW/7XvxJKsKDipoWYt6YFKBoSOWkPwNEWL//9v2XYP5iRuTwSlUmeIY8hn00
QbxGCTB/CynC3H7woEPJdNbYhXq5bDE50przcUqMvbN9L398qob8+2t/qqKQYPZSt7wQrL7svGnW
o1qrdZpy8bfKMOK93c82/n8V0OCbhktSNUZuCKUkMRbA/pNhWwO86rQWxNh7he0fsKv30o3bBics
iYpj079qPu9fJx1h2EgnI4E2J6jELgbaSva5GVOe66omoLFJ+yff0TE8QV069V0kieUcUSeW3VOQ
u2rf5+RckrmZXpt285DmnkZhhy0ReNj6Eccq2zbihntHLVotLI+5F+jLVHbVU5iSsIvRwoF1yh8D
mkdxIMVD2Q4pSdA1QuvO5euRq1Z2mWBrnn8Mre9WDmjJihz3dICIu9IvOVgDJ+2bZ+jjagVyKN7X
niJLhj3UZqAL9eRMUPkqtQ84DV46Xh/ea+8MGJs4idrI14konX3dTXu34GxRmZp5E9cJ+xWJ7g68
2b7DzohymBDJIur2I5WAWz3LkqvEL76HWU//ZnJ5KFK88mZqQXPxzradk4yC43orqFIkIT6Aknd4
LcDYxL2NKYgSgSHFJobccAda6M3ox/qEwM9A4ZduK+F5zwk+sVVURQ99ovRdnojpOKSdQ8c9Xvke
x9VGFKvG8C4QG7JP9TD/8L6Z+GwKnIGgNBq/EsbTVQOMLHpVF2KWpBywoZQ+Qd/YtLdduO+yLZWC
jPNODoJv2ZF+KmieXpKigSC0EfjXtQ15TODYKV0R2Bxmq57iR4GqINdYeiwmDNfY+kUGkIlwYQmJ
HLwC0Gf6l7zvzt7r+XQVFxmlsnE/ViewBnRnouNUeotsluVEE1QQKJlpvmlQH2Q2XT/HwtLVbYuy
PCQRPtZ8bVlQLxPEuTMIuWMsuAASu3opk3YvNIsG3bRUdbDWq11dGOuJsEVI6ttM7AiWW7UZ1jL6
//4ENdwxQfOhjqNyEzpqPQFp7eipUKylFDjuyAvekkfMaZzeyjmHZcHzbTf1lbJgI8P8ctIKQGey
yknLkiEOocon9DYlHSbcD3GwhFW6yv1vVjOgbkQhatUVHDF3WWd0gtMNeHz+7ewbpv2mQrDwzTRB
ax3s59R7JpZQCmAZ4WFkVdX3koi8djz6gipgmK56oyQd5l4YCM9PHrk3vnvQxvVAPzZkdgpwxFBk
2+QKP8ldNKLMvKvkFa+F21DH94P7ZFR3LIglG5aeIpo2o59um4yZXTxF4axgsdcK8xnhghtoPgRD
/qDDusTajCH3hd8JCBebpOIr5966N+yDg9Cr8h9tnqtDmAe7YqqPo64uMvTABCWiDoKMbkBVbpaT
67BTtxbj0OyHwvo+qPFA3fonBypsaEpcGKZ7T8qiqS5sS9vGxWU/ROtaNE/skaivUGIsa0TAGbE6
9424LFhjGoKVnOpqRBbUYE+0yCOOh0Wys/scJewTCVyLeZsfxCE3FU+fRhykbgEUiIkgqcQOS/Nu
onuF0qxyuEpOqVZLrJXCahWLiQ6reZLpE4J/nmztynK+6exV8u4YY7rPUYOOuJNaTqFmGCyy0LlT
RCIClTqqaTgoWV6Tu72dAmfXRUjMgpFQTqqyytrndN8h3rKBg1cG6c7KTQ7cydrWSzJG9GvfwNFQ
H3PL3RKwg8MkosMX793UfYwqQdF1OIZDcwpyCINLAwO79N2NSxiB0+PS5GRcrJhmYmsXseUjMCLY
hWhk6KGnE6drgsOm2679XpCUgKm5euiYTP3r+dEWxjYx0b4rDKToAPQ71B4+mZnF2dHOHoaWKT0n
8AzwQ7zKeNnfFjgZ+jVedfLSGvOIcz33V21yH6pnFT138VvE81Hr2A6ydGva9iXMt9XMhA05cYwJ
pZnejfcd++9RdHcje/SoSfAj35sdqLyaBxfwKEKuTdcYdElAXfuXRDWdWkNdQHAr2GF0mrepQ/Ca
lBpAtzzNcL+YAIgslueuaNf2s10uBBlJXoQwSSMyTp58ozl5RHfo8GvdsHw59BbKbKf6hhqT/mh9
LpzpbMY6MDf9SLUmY7Xo2uq2glRm9tqW48dpMLNVObC3AyRaxTajOTpDx0U4ki7p+6+KUOycsNi0
6iaJTm3KRF53Vxad+M65x3K/ik33rpUNuQr++MMbK/dGmX19cBzyfyfD1l8cSrC1SneW1o4c8ox+
lVSpfYEJuTgThWSxE3CSV9e5SFUYfncL1bNo8AO9YPc05NZRS2WwYhqm2JoAxoMiS/RyuexdsN4E
UftHL48kogXQtgoh/ftPyBI5TuVaxW0+8KyoAn9Ob8FRTlvEWI7hF4ekcxxQ+GikPNeDTl57zl2p
DB1Q/ghbPzwnhilv3KrOt6WJsVP2RfmcAz8dsVrfUSxPTr6OBTbrzPIZCnuxTLNcXEzQvO6dSd8S
s1Q8B0C8lZTt1knUaxYm/o3f2BpgnhCnRrbPx0BnRGvJbRVlyW1YH/UhKG/ev2LrZgNAQhGCOX8v
6QhZKRL/SmdF8QSA0dHp3FNmJBwL5t9xUHOhm2jdctTsFzpQ31u25c0mmaJinvXnX3UkS8caINE2
UuGd0hCBkeAW9wc1//L+O1+Lz6ZdurtWy/qB1bz7WY0+3cnZnSIF/E+rgPSUm/lbkVGEG0FqVLlp
XBCRZMDG45cx9wBD+QnxeHP2jDeB8aybiuyoqkIbEronxgWVBaLpibCCa1lOTZcuFfZnZAHpQGeA
ZkE9YMdu8UfFNP6XXdpXd5nndyw02patXXX3/iU2gPsuGqrLKDoWUVHfDSCaKBgE4/79j4Ym3E0K
v475m++C1Ln7/6IO377l55f0rf7fs+z8NUfBj7yveRcw//tPp/C1yuv8Z/P5pz78JbTp/9Sur16a
lw9/WGPsbsbr9q0ab97qNvnHBVBEzz/5f/rNf+q578bi7b/+4zWn/zT/a36YZ79KvQ303P/rXwLs
+Z//51+b3+V//cfiLQmnt88//y9puPOflqubCkK78S7/Rnn9T2m4cpGG2450dctwpXL4zr+U4Yq/
xF9zyYixXFc3kHP/Sxlu/ycy81lsLnSIBbqQ/zfK8Fn2/e8gbxs5gIsNhMgSE2OEqzvqoyy8hcQm
pElORaPhmusJHylaOuvTF2HvH/PC/3kZwUyMmh1Fu5jV6b+ozwmjcF1j4szeatqxRYWjrGCTUQsr
yaAClQbjekyt/S8fwp9U73+8qq1zRVsRNO9+umrMWxOeMbE9xOkF8p/Mjrp9cuvhCEEdDk14AMfB
aknBq0XlQ0CSq+yz3wVXs9AfFRjnpwj7YaddGqnxEnKWF274rW1Bf476TVe8ChE/uo1/l5slZXhY
L059aGrt4e9v5GN++T/u3qzb16VjSceQ8/v85e7pLXwX5HJUPMhazKS3V4H2/PdLmH+6hlKWErbJ
YBDO/P1frgGC2jMGd6i3vYreDKfFHMc9awz22MG2Sxt2TMjfFhAxEdyNuLVa81rEBbBGNySbmSDG
mkZFK++IfrgpR2LvSKtzNuzPjlNO3VNjexIeSQ9aV4N9bUQ3Jumz3GmjopLVEO1ZyRwUA9vyxrVX
X7y5T+aH91HuCpdYQF3qUtnOxzcXWHY+xbKstzJxzk3eX3qgY9pqY8roriCrTuXRj1g5Z5OPMU8S
ior9qWucbScbpNDFPlUSw5S7DjUUwEm7URCMGL0XVkZoYEEgnTrg8zgTAMCe10anP9fT4uHYj/Y5
HPrLwEV2DXvq72+LJ/33h9fFrsg8oUNflOLj29JsAi8oetZbIwPlGHk+QVlZNbdxkYeL9qzZxdqw
MV+Y4E+cxDwZqXnVmIfIC86mpYtlY8bsCI1u/fcXNk8av04qto5Dy5ifOmmihrU+j1f2DDlEmXpL
CzDV1bEd651R3NUzzigZNzFVir9f0Pw8jb1f0TQsU+dJV3hwPt4J2Yh0jDJ6fDZNqtS4g2X77Njx
bZVGN1AgKT7qz764bhsYw7JaTtG1mbhHczL3Wp7cyzC8RdnOZm/kIJjeqA4WVphc2YlYOjkuNS+6
cVN77+YX8Wht7bI99MrfuL57FNr4EDcYLhGQrzq7ffLC8vWLN6f/4XbaLtEceAtM3TI/jd5eKLfC
NYRcTzV3lUL/X+lyCRg8NleOa1ccWCH980F2Ophu7O9Lx92TVLNNysxfpVVG4W2KDpmVnIas2XVm
eklh7skD0kncYbwSmSqWk59oS717atG3rutYQi5T8UGPSFFOavo9f39P4k8fmDRMix2dMnE6ze/5
l+lGN3PahRBXiTHmwIMPepejk1+2fVxxuEu2GlXvBoiYxwinpJVnS+gT3zT3qUSIs2zZMo1Bd/nF
i1KfH6h5GCGkw2TJXGvx38dXZaeZA1mGLkSnAOjUqSLe2pi+jab1mInR2fetdxF6HI9S1STrHs1d
onqiTaTSQIfnF316q6E2CXXzKrDwICHEXBtzIHowlftRx+bQxdY3wlDDC1w1QEAjrH0jjAlgO4Ra
6ZnJwb71qDMUDqiL6kfjQyQTzEoZhM+FzNobNahnScAmzn0MU1WVAXITFwFo5chz7wLXJjbNpFbQ
BP55cPCQSs4/Uc6hVqhv3UgytUdc3UCDv2KjGpjqvrDdpduFN/DUiTrKCg+S2QseVRvJDF5KANaL
USewUFfywQZ3VVDRsmR60csNG7SfbcVhlV1o62Gg7VLcU9pcIc5qbaWPwxbYzkucBs0SCk3vEDKd
cFZa0KNAojxolKKr9JtO8YBEsEyi08prFOvtcKUo+RAM57zanVqRrArrPff6haY4WE9rwSO6EP6w
KiO+E9Q1mGkn/EEUxhM4CX32XSQhOfQu9d5SPACa+JZH84GBorFrEUEzz+zJUNwjgkcJ/2MYIKN4
t7IyN3VCGIqZ3AOas9eRk17GtAnyYh2CIVxETlUDNyFRS49tMOO41KN0K7RbC+f1ytIHBkPcn8oB
15uYwxaNsJ1PYfbC6uZyQoQntg6uvSR7kJpaeXmqlnKAwNBcGj1ZRhaOu+XQo/id9GYbUZYlY5Sc
VyenAlOWy3g+m3XFfaY9uhHQS4MBJiuSBowsW0YuxGg6WQvMW999f6iJgNIYaNjx7B0C7k2a5y/w
YF6RUZwwC+1dr6V8QPC5IS4DJCxLhcU4fDTlcDPlMOwEBSK8TeJirHDXU8y6EZo4/f2hmyevT2uF
ZehYH5XFUvHbRABSEQGXjj9pypwruy3JSk+sW58dqQUIitiYH3+/njsvip8uKGwMl7blCCHZGnx8
xvO0VRTB64rZ0QvWeZ+9xTS8zZAWW44CJ08sehQ3xaDTvLbn5LTwJkuQFCgvitnfFesSb0KeGXS1
YpBzI31PR7OWUzBxjHMXWZSdUookS2yQ5pDRuFT67TS0V56GgbC11DPVfwoWbXThs/Fe5HAPpEmm
e9Ru7BR+M4jcHKsd40APvWPWGPd9a7qL2gpeSIGhnlazmOsdirwhiRbQLqhYRAi5aLxr5SsnwJBJ
vT85fvwGngW2dwG+n2yzquczJKfhVoSQCOLwpzvZl2NPUAEWAeumlZKoRBKpvMv3ynO4g0FzRo91
qnr0VymeSVpWsnUgflaYe4oKmbabJK9TGN3EIQ96SKfbxq2PYup+hv/BabASY9uzOZrqSWEI5Ham
VXv/9w9U/GEECdux0fdbzN+G+WkpIVR8sKc6qbalVTym/XgTR9qyVEdR4zSNYk1f2IRRa6061Nxr
wz31oOUpv5CM1KMui0I8jsregfh4++KV/WHhloZu2o4w8M7irvg41ASxByk2WZraev6aW9BjatOh
9atdt4ZELBXfe4U4WTFRYma2/fvF/3BXuLYDl0hQxmHj8PHaWo6OeQAKw4lr3DWyu9dYY10ZXViE
4RCFPWT/gyUdhzEruqPbwmDb9/GKdo+Ds4xxFRhOASOJAOo6uKoiYOJTI5GjtwQDOmfWMWrDw2zA
2dYmQSem/UZr5A047hf7pj/eAdOaz9GO4Rift02yVJ1TuWwxOtrt2VkDAcf6TlKYe8YiuPn77Ra4
uD9PK9KwLKVzyLfY2Hx6926bSPA8GT1aW3+OMepFfX5hMuAmpf2Y7PTGEclj36ePpCV8b8DrFQSP
LP/+Isz5Q/00t0nDIR1QSszm0v484ERZTUM1A8MqWHL+YMArarsfcbCz8kKQWdK0c3jCvpTWbeTA
nKqjByfKXjIUqisF2nHRIftDb89JFndxIYCjlZ24jVXyaOEFNmw3OljQDnFZ64tqPMmp6kjLaK7M
cHS2g59sqNrzPKEhB7/E7EOH84s3+aetI5Z5Aye9bTi/n+plq+F58wOeqsK6dQLmO4KYb6laruru
ogfBiREBlpxVBK+W3l6xZOH8Zsgj4G6C6ZyLMvviJc1Lxm+33ZWmRSVPOGp2+P+6mXU8E2cfBDJO
H9ENaJet7dZXJfKpKM6f+6akKceLJD73i+v+dgBkvnO5nFImA86ktPLxwgQXh0EM5G9rhun3NiSa
zoq6RVndsz7EK2ob56EMz7o1fitUrPMS5E0BUiuo2PGZZ6OS47JOU+2Ll/U+4368HxALOIQpV0q4
A/qnc2mSDLZB3Ea+jVKHrFA86u1AkoVX6ldjzTj0hfW97P1sKew0WJB2cJv1ebdUTONrSJw/p9g8
2Slk0J597ngX8OPTUN9GlthIhfSJ2AAsNLHaGnX/jL0+OXRd8ywkFt7hATsTUJUEDf7fH64/jDtI
pdxpyQMG1MT6tM5Q3/CJtbIyHq5mm9qIpMM8r5bp5CzjKowIl4weZQJiGTHHWSQY3oMODQQH8ccm
MZEBE77Spt4XN1v8vsgIYSlqeNxtahz65/1MS/XfVSTitbW7TAwPNQUxUayYQMXESov0vZ9zfMDT
aYPo++Ke/DbrmbqudMdi/2a5BiPx4wCklAYlrwvzrTrQE2B9G8e10A8QoKAGwqNu5L4uaX/YJsnW
6DNV/8WZ7bdSw6cX8Ondz6DHINUTcofmfHShYbBGKEpbrSDRRAb2HuDRF296fqg+jO6Pl/y831Cd
kQRA73IEs90JQPw2zoajkddfrSi/zSrzdYTFfD5/svjfP95bX09la0bc28YjicnqlmIgs07o7cHW
hnVqyZXyhkfV23eEij2kYfTSdNbOUjhMy61Liw/I4r2d0LPRbjorff7io//jnTeULqg/GYYyPp2V
Yc63UkEe3OqJdlAaWFFg/xxctzVRgolHWhdm8I68cbz2oYjAwdqrikblmPhHwn02Vn2RYkh26+9f
vLA/fj6mMg3HEeRwvNeKfiktFEnXcAbzaWQVGnAx87ponM0UylUwlHuL1LMCcWdmL0Ud3pVNuXfr
6DmvrwcZ31dt+cU2TMyf0m+j5ZdX8+k2RZoWBgHL5dYP2eC7CWKS4dR0I+gQrIkS7oF5L9Psiqrx
gT4KuRn5rgyxth7/flv+OJos4VCRY2dAKenTaAJ0MPWxi34RXN9IQGtt7hqxzv1zApZAaRSNOJb8
/Zrze/vtvf9yTfPjNeFHpE7fOdm2pIfWKQMucLvqMc7XMNT+3y716WFBGFu6pq+yba3jg+/TpY8o
XnQ3xpf7j7n18od3ZYMWl1JYUn6a8+YUxhJkZL6dIHMsBlr5UTUcqobuQvlihuLSyqeTxxoERz8K
LohSeg3LEb8EDmBPbtIkfQZ482Nw7I05PROstHQi/07rxmPdlNMX98X4bRc8zyKUYnWmEcN11Ke1
OK2c2KaBkG057u0Go9gOSEIhQm8KlNHzJNIDu+7krGneOp2zB1CxHhOgHamB8yR7f2xJsLuKsu7R
x67GMzXa1JcmnnoCdqKFrUVILby12Za3Rdt+ser+cZb55eV/GrZOH3etkTKEpM3WjWMnCqJYHLsu
w2ZIlHoz/U+eE2ZcC2UD89fnU0w0uoZIIoTT+agd5nZQoaxzhSuvMM0Luid06SnAwtz9+/gVv5Ul
5s+JXbvgo+IY8XlU1VRwqPTwRsMR45KU6RqCjfDbiwmNBP3nVYLFu7CfBiwvYRvs/375Pzyp8xCB
RiVsRTVmHkW/zJngF0jkyZiltGxcJ4239vhE/Spb5qr9YsX+46WEoO8gTKEs/dOeFU6SkFMUMD3D
accmusT6C0goXseac/H3d/X7lo1+gG3Z8r2oa+ifD8FWpWs6XCl8u224DMhYZuuWoCZBYqOKPWIv
xLXpuiVGNcvGhWalF2VAkKafjLSXHVQI1Rctmz+sTR9e0KdpqrUKqyfDjBkxhIObSJZrYmVUf/PF
G58fi08zLw+NYdEM4UBCAeDj55lQjZTQSpntsZuDwiLQObejVajH59Cx92iGwb606TMy1if0QUaZ
revaW3/xKv4wpue2t0mL2WEOsj7NPdTFZEosFmtf511UxEWC5UU49lzh0h/K5hDTkRvpUflWvyPd
+qvL2+8Hr0+3AR+u4jDC+UgIex6LvwzrruAWaJGXb4caEJcyKIVn+eVAisKisYEM11QyKPOLWQoK
wY9fOsfY1SzLRWnjJCrvNBNYLXGi/dg9ihnHUNUyXBTCPNJXtuaeMdAGIaFqlQTaGUSoqEtMfCt9
xjzwIz1nYUr7WFlWjPN95wT3KE1XHYwIyy3xDaPGzmd8xFzAasbbDKqE/o6XmDkT8CYoH90HOE91
OBTEHZ2L1tg6jXUMTe86T+/0FoenXYhDPZMs/DY5KS+G9BPDBJppFzHYi7QK76yUmjXZCucUMEZq
GA9DkAdbmHawlXwTeqX+vYiOwwzVgIlPnapFaVXU57wFODPSJwPqcjtSLF4XenbR9yMprI5pbv3h
lEQoY+I6OCHsLY6BD9Ib5+mBO/6j6iO6ZMFtapIdq41muEtaqZ+SCYb1Fm7YN1OzA0yb1+QkwZEv
3xzZuBumNzhGYbUNtORV2eF8mkGVadFyqSBHzs7emVC1zrz0xYkxrGi0TJwhjzZVZV4VgaVWZlJ9
LwdhQFYx0X2X6mBjJrBrIFUA7h5DuFnLDMGZqoW/kgMZCkBjh9yzN2P8WPbWd9rxt6bwk11pRs/Y
O/CkUKarOWct3LH+CfW8qbOlJnAigRACPjUsPb65pPkBoBWJdkQ87NC6b01r/yxbohbUuo2DcoFp
ABJaO+Tw7SwSNgGWlTnursYb4DsOu86S3xvx4JW87ibGHzVwagNjcA492HPhhIq+QLFWJ1QTGQPf
s36JX/wnfqLhVJv6dzeV9xE78Wy0Dq2GbAlNbNNFL4lXftfwgXdXFSL9MJffSOF8Dvq7wCTty864
HLQ46t0OKQCxc3A8sW+dmLHCZa2aX6KhvoukfRfm/IEIDVhszW0466fD1FoVRfcsCgv1eFiNcJKo
gI8o7JiAaTtEUHdh52sFnxHEmBFTaMUMa8XblicDhpber9KJnN7OYnc49YS7YuO7GUvrFoRsI3Va
E4SSrBqXjJkeAlqaNxaGDxICdbmw8+YqruJXzkrRhqxy2EQpNRi9E0yx4bNniwu9hh9PFOoKIhS1
cuijAOv8NiDROKBKrKvgtZh7TF1iL7XSupQpHTkfv0MPz7gkdcF2549tNlZ7xGJ11RrIDg6cykVi
q2WPWDwIzoj7hyZrr0YxrvUxvsP/LtfOlBGQwPDv3bpZkBfc78sQqnmjbnFW3GSmuMVk+uye2w5P
fsWAst1gGeX08XvHvgS49Zo51BI0x/uOShvVbPyaZfmBpCmSlzlor6asvs+luW3s1zZJ18DDmYyg
3Q1tf3ovAZqeRuhdRlWgrecOX/waVCTClDatVdH0SPWxBbUlLC5ZXXf+U0FTBJDGsLN9ddAdeR/W
N1YDqAeN+xLrO527hCEAMOpWc7utbCgzcvTGRCvxFBKUiOOfdGeh0EUSWdzp2ckMs6NgP7EyRgJJ
Mq+9aqtzJVN/WRhZtGwdfcUsvivSkWE5UotMMTGBaOJWQ7DiXY6nUqO84+rwBKhqL3VFLp4gxamv
rozIapbdnbmTWBGXKSQFX9VrJ8ZblLxAOPFBM0MjJgNuqnydHl6Kky1JrwnZGGiuryivCGjM+KTj
i7znIRZudwU9C7xYjmzaZgiVb0NHWvhEC2UAmUcGTQkSbZ48DD9+yZlAPX9c6VPxyP8fNaZPuCmU
Rv3B/K4LcycgbS1IuejQ9orvFouEHLW1RFy4NzzxYDYDGTju2in1u1zVyabgqArK87VyieSjxMG+
F/K5N/LBIKAgy7hexdLlIDfjhdpuZaA5XRVUZmkPdVdFSOZiPIa7ATQljmJYYyEgL8SBizaIn2OH
gLDCrlDoQkbER8GWXrkXwCHnjOP5kx0sMOU5lCDGore2FVWVcNs46r4mUHalhMHahl+raWzCiQBI
lVGwhBcOVrDIj5PTjruiHzBWE3VnjvDszfjVJ9ME5GO1Vohvt30qcv5xq11pUAnoYqXV2sjBCLY1
JyeAXoLjuUvsYwgOH0EQzv+U7Vs9Nni+U1xmceK4zBu+umxdjAn9xAOOEcyEohwYs0aq3MgR9HES
hXMEAdnSjROh3wyrgyKiJCrHn5OoZtdhD7V/xF4CD9CAiuT8qOB9gZfiyaLqSuhW9xB51rdcSx5z
+GMLqG1AWvoV1bB63TD8/Dkbxc9eU7+9LyQ/kTAXYUaFjVe8Oe5KDXOLXB8uQYtCSx5ORSYIj/fn
MEsI1A5C2ZUaQ3dTW/PjhllOnmJoIbUY8QJFFwahOLrIrl2bwE6P4NhFZTjs58aTIyRx8SQQKQRY
2LccfGPDjq5WSBABiMS2fsldK1hnGqmMVXyjxdYDBPBoF5nBOu6KN91lReoEE7Jo14VoW3wuxj5h
ceo84zpsGeQ+ayVb5/AnYUE2+LaCGQaMGQF+QMya+IVmKmbgycSoakYn2YHScMHo79CfLPpCi3a9
K74N5qDIS6oZ06+0ywK60a7GjhMkTuvW4zbojO+dM3TLPqnmXDUP21k4HemUjrBAQTt4OnVecNZI
12hpVNU1LJENrj2MDSkvRsXORc9fip34fhwbajtYoPH5700Tm3PQL9CGzSvs2idnOrMfcqVdSaLN
lSpH0BhcODYg7kiK55WpP6cZcTwWPYyVI+NLWfJItCRt6TXUq5FEieXU148VKvzGSnehn110Xvqg
hcwiNakloq/vfEwjRjyU+Pw8AOr2Lk1DnqapCzeVp4VL14nunDb/2fOwLHWbkLxOi9ptqhc5azzA
t4mJNY+AXWjJhWOn+mFqjyILxkOFFyEL8PLbmfsG5H2p+CBoPhMu3Sho7mN3F/gpHuoOQzTIeMwT
coPpbCHYCgNuH62lBe6WZ1IjSiHIfwJsuk3IKeYpwDE4sJ5bBcERng5dl6PaMm4HIKeF2IaIxdaV
g1NfzMuIHGFQTNVbyll12ZsNgRo/naJpYHHUhEl7MfzFkOfOKZMD/fUpeA+4wGnNIkb2r1xqNbiX
KXmuitekhkLjhQAfDWM4gulGg0JZPe9mPzvSTObcJ6NPGnYZsGQmvz7aqqzXbsDWOjAINNTktSQs
dxVPyQ+3JEKJZfqnbWNCaPVjw9o2C/av7IhozcQBDR8jQzXAni4tOWAPtaOfQ21BntF/2oUkFjFL
TzBd8L9BV0MMiAEyBHZIJydKCqy5DcQjCjcrtNjbZs7bqOExmRQe2Xa1Z7CNrQSQO8FYX0xZQhSR
e+/wzNF17g55NBTnEHD7YqorLpkUV23uNTvFhreZYuyXMjuGNTYdNwZDEng0SJyfpuvdFh0gRxn9
0Ptagn+lzAqYbiRT+EDg36FPu4Nh9+4cHHUfWacImUDG6+xa1M5X1U4nVqv7qTnXXnTEmT2BkfAR
oyyMFvfkVVmgN38cmVPNHyaPJRbrhZk/jO5l2t/68vsU1wsHHlJUvBpDtQArguAnXhWDDzeexDgw
hyaG0vACtY00B1zLqCvhUwg/Pak2248ZjjHAuL50tom+j+r6hHhoZQaI9Ws1cyrPQ48Cg5NM7jrH
2jAuNOKuB+M+njCwG81Beto+CIk2BZWMhBQmPFNdQ4SxkS6H6yGeCSHBJrIiyuPGSZjBSSS4qKL8
QhPa1mSwxQiU9NjAfnYFGwK7WYhRocKwHXMwdg6JMe7xzU6RfiiEe6zz8ZBbRFjGP1lOObYSMVrN
KYHTWjU9u8JhbYXxBq/9SrOx/oNxxPx+TM1ox4ZukVvyNsSZlmQYO9jnZGGzg3HA4cXazHFobr0x
hA0ZNbjw/PquIfAUlqnWeSjwzEufvNCmm04idzn5eUvT6XAoJQerDG5jB96Nns7HnvXo9WAbgGmm
9skdxxsK0ReYDDlspXAlNOPeNDuQzsYPt2meM7e7ZWtzQkVWdPXJDAiaCJJtCKzZDdsbS5YEtRab
wDLOoZ0DZgXrUK/tGKwOJCCFD8qX6iY2y1Nk2E9Zk+4dBYbN8p5JfnhKeFhF6t9rynzUkcQZ99i2
Y5PiPxKAfCSpNdB2CWsmGaUPiCEOut7ftQ6Ws5RdjBvtk8n56Xr6vrLNLZSkay/XdsCFmDVtIiZz
ZiO1jGfmLxVyLH6vhY7tNTLX+IrOI8CkMfRPYxtgZA2uqWCylBH67lwOuJu6Xl9K7I8mwXpkT27j
wAQ5V6w7ABic4Bclc+EgIXzgmSlT2hbEJkFF2OpmtqyQtBhOt9Zd0nht5swyWerWGxEJuU0EqpT7
LiTGeop2yaRt/5u6M1uOG8m27BehDHDML/0QczA4UyJFvsBESsQMOCbH8PW9wCy7EoNshlXdpzYr
y0oNSQ8gAB/O2Xtto+Zvsfu0WmvjW9p3vVtanlxnk7+NOcV0sH8Io1yT6gIVvTqkkrWX8Ma7yLOu
lXQvp3xdTdZFF2n7vpdrmIabLMNkr1urYcTI7dO6GOBDyXXe6QsBSXQWBwUEdnvOc1gVW2gsiOrd
LY6jdaOlkKg7iKlikZZklMcoQV0s7xSGaHKubI0P2YdLSzlMo7OVExQAZIYan34AqqNlQagpSVsR
gQgRHGbwvLV7SajpmYPiW5gF+akw2tI96tQzPwIqoNU7ej+wNYpb03S/TZysa2K0+kbbeSBEbXZj
bRiy2knc2Mm6R05nEmpSxFCPJVtJFtvV5NuLzCDCXAAAZhYLWCOJK6YkAGgp7XbOHHZtFDu7IeUa
2Z0cqXwQitqpsw4nT0deIrqLgEagp/3Up99dTgmAQ4WidFr39ibAek64wsLH9eUPM2O3WvWUpLxa
QPggVCQl8+vci+ZjrLYye2tFP2mb+3K7hF1xVtccbLBz0x5AGKetUDqRXPgSsTlIGZcbvY6RsOuW
tmk1zrWQU3rgqV64nqDeQ6BZ06K55qdshNlth0BAeE5WWp+fJ9Zjw8se8KXH8NiFCneuay49ChVk
lK9LPhEICy26iADVcmJfiPBxhBuYu5ij4eFJXPdsnwNoi14L7ceA+iNuM1z/7Ku1vUeOzyjye9KX
th34c9XSV8eVlGfjAmAwXwjzRgQLO7VxKGpLzcOZmaBzY4M6VeYmrSCVAnmB1EGtIF6hjo2Sb3YZ
biaoKNOZQrynObjhu3WQ/gzbYpsQGGlM3PkYZJLERucCEM0F6H8qR6P46RCNVZDwWecV98zd1qp8
zPP6Wt8kI8V9HT4TTDRm0DqfViZ6zK4Q5KZzluzSFeoqtjv4EkrAirTdO1iZLDdbmexnc6eGIbII
AO/qxKXgze58sopVtvYZS7LoaZWDs5U8R6JGWzA2SWnsICUCJIKRwEMxEexakbM9iSUpe2a+6oIX
GFfz88ByR10PTWAw3hrFT28w8JCsVIgSG1e9kRwUAS9d4a/0N0X6LQrAjKMqJN9V+ivvok082uAP
2RCVVF3MdKXH+SaCO5FCiNFJuwQftsw4ZxfQb/zWWlWIYjNwHjwFWx0EN4qbtatwwlpYpM14Iyp9
6Q3WmWy0dYl9PRjq26whFkYpgpSAK0awQYmiO6QVXKZwuokrsYWOvuosBYMl/mbk084krrZ1ODXI
4ZEMnqteo1AMOk6CleMxIAwqQIXI1jbGTKpvK3gSui7paaIQx4tPNsI6aONtbbiLfvTojhMpM7JH
4vqccjrPpmznmID2EDK75MpP+dLIs1UGyn5mYRp+sJwnUHaZ54bSAOUwW/opgmBwy1a0yjzF2e58
qsJ1MY6bwTUxpmzU2J/pwe/B6255OtlZeJsRypc1yDVbxVXe82p28Uq5UP+Z19dyBtko58bWHs0G
fk+eAHwDKFBP500aH3K6evACl2KOPmSy7EiXKLR4VWwIIcUqXW0E0W6JSM9UXd71A6eulDhEyZIw
jd5r5lIwToZLisiHqtQxC3FS1HCVW/FqrJ5k5F2mXb+KqLSHQbBP9GKXFYRoxvZe9CAnxQ1EUY8K
NHYVMhazC9ITDnISB84410kDdwdnqWpfc0QoUhE4n9o3bHT3MeVoRaYpMT4rvyt2QUOgqdwE7DFS
t4KxOGIP1C+dl6TqL8n+3hApvuklCoGhBm8fXXHI1v2BzdK4ia5wRiyIw0lIjvOd56bqv03tQIpE
ty4acNVWtjabCvThtK0zCwSzWgasVEYSkmZxq43doudE33XwCuCciBZKAOCfBL2WWfaXyci5Pem7
26YmRKHpAbv++Ued6pKUoPROGYByixnhG88IXzn/259fRm+k3j+/Pvrjtz84+r23H0Owz79/4Chm
mO+fX7/98Z//7sQfv/1FFyFsaY3OngKZOvgz9fjt3/784+j35BvY+O2P65aig5HU0+rP37Gmnird
n1//P3/O0V+xxLT3BPuzo9//a7ijH/XPSG+/+fbfxFml78fRY+Z5dyX//D3q4C1prIgpMlY74NCV
Zd8bPbhoG+rmuejqm2ZGSVezj18G7e9RU99ET4X+62bSZ52z2ZbhCgorrAvzn//VyrH0qMLlg9wE
ut3eIwgiTPFeERv29TCf9JtphJLfYwlDN81j6VqUxHrRlEwDqunO0PizCeEdwjvP2W8cmo1tnPIu
fd6kxNaDlIaoH8edlRt/X1lJLnjrMmQfwtwdelCzRBl0wOVDyD8NVKXJ2SiRX3uszb3qb+PSO3fT
YV0rknPHU12zT1uHfz7OsTOnhMfMWYUbPWaEolbmTlbybkiLyzaQRO251HcUoh8KVYp2gSe3cCN3
/82X8D935Fiz0GiDVgNo4Y701ZUZXEXJozexuDNbVSK5FEN79vWAH9W7JtI++y2eCS0dXdP334GO
rl3IrC23QQ2sjug8R1dY+rKHxO43bjHdx4QmcqBHzxe50lw0HlM7PJ4TD/nc/n3Xr9R1x6Rfi4sN
TxSir/cfY3S0UEcgMBMlfDIFy4d5dv36Uj884PMQSNERRTtIGY69pKGTdMS+9oBtU+3SA+m+slpV
kHTukjXnEFdKjAWkNPOEwOBNHfnh0v6M6x51pEOfgCacaBVoR/aGlsPWHjajpwKIW9N5q9ifNzpU
kNiBc5B0L7VjXyLusxcuEOrWFISilSxBfRRfKZZu5l6FDqPKasrT6SaXZjuHr94Amm8WSQCUM89Y
uy0yrPLwqXGTF3reiIKtlpCe4Kqz83vRUieVc0kMcohHH2doLqoZ+RCQIg9E8vHrG/9hAuPGW0ge
mLsMypTHD/XYGAVQjA5ttoboOhsuerO6tJPo5uth5tni+D7/Pcz8ev81m6RdF0FgILAaI+xtXlC6
LOO7YboH8LWOAc84I+2LvhOnpKCfPVd/j3v06Ja0wmJsLmigFdQCbL5DsObAtXHZjgfFAASvPnFD
P06c8x2dvUMuSczkdx89Ur2riwimWkV8Jcx7iKVAYL/1IzVBb2scirCjh1dcNbW6CJ3yBylO2zSV
O+XRR3Lt8Pbr+y4+iB34NI5n4YlDcWLyv/c3vh/iuNfZdmxzl7OtgoaG6NzV+osaVzUdXFJr8wDa
ilwSgl1VC4qDDY1HXDSjOQzLWarepmwo26n4TSrSJhU50FQCC5vm+9cf9bNZ5u9PeiRCKdt4EFEI
t2b0KHmEBuTO7ITyRnz2GHpoL9DEe75tHKuSKTyKYZKu3NLRBQ+sFk1Lj9dIq8usLW4czblt62Dn
JsHB7M3fkY2daaSt16RIvLyLKgnZVA/EGDsgO2bh8GCtTKu6s+vpbmx4kevIupwq6yGnRYH14GV+
kSryJWvr+uubZXzQK/G9YmkxkPYjDOL9ff+9JgiuBjHkfK/SeGLCebA1uaFrSdCscZ5P0NG16KVg
S29PMKnt8Wn0a7hRJhqTytXPTYcudSNO3N9//PhH77mrO8jUECHianeOHv4y5lGE0iUBrHGz+ty5
ikIABENPbpzWuFd1Pp57LoSy0IfZbLKET81AUAwmNM/rX5M6BrUy+RtQfbiBagkrUKlVFJnTMofa
rXSkAFBiFpGF7dAo8eUPLjB1WMfkflXwhmq1tIPySeuauyKhYd/X/G5o6ftY6Ctd4c8c2oF+MBCq
NrV+ujL+idr5JRHF2hTBrieZBmJ0VRtPtk2+fFHyl6WbK4rWM4DfhkqUrTOglG5KLZyC0aIaQYjV
lORLvV9Gob13FEfSPJGXToK1Nq3RVpIbRWFhk2vegbiTNQFMVAA0+G52kK9coyBtIBeEv/klB2u1
0dBAUQ7ayq74FiUUGlObrXnrcCcr2i+7HMvCNMgL3cEFrLL9wKFbKISOls/rTRRBPB9NhzbHtbix
bcLWA4h6mretXW4pCGs8gaYgJaJ5DW1Y5KSWRnX1q6GgQ1S36NLLpHCeUd1sSCjmu+p2oLtuiz7C
EsYkvYi7H/nkKFQKXGCMTnjRjUQhTwqSlXS7PfPQMuy54Iz4WgoMdBXA5SeLiVDpuvL34M5A4XYK
XMFtn5WvdEivWBRWVS2eXVsLOZaqDS0I+7vXUS5p7o3JF4vcrR7DuODrdHI43emlBt++7RuJRhh0
Yz+g0TBdiPehtaCXfZnDcmgC7TlUzvPQEzMcWIg6Qh4K5IOPKRef1sVr2JBdlNvQP2HukBeFh5qj
9I+M1DIckJa+JqHysbIVfFCHaBII3270y7CSaulFyaWhUQA48Wp/MhF6usnrA2bFB6BwtFYOfgC/
uDIlJXBa3KWg3Krh38kJ7JtujSa51nPij7p7jP53np1c/2zTHC4Gr9CJDzIPdPQygw8m1dvl1MH2
72hGJirL9HN9lNvSiInccN0D++tDWd/I2j4EXXRmqMeZuTp25GMMCGmGHyc+wTxdHH8CDJQ4DTAx
zV7c97Oc67mDlkSV3Irevom85Kn0wkvZWt8MVa2jItjAk781Y/mrb4vN12NbHyTKKF8xEJimjVwf
tebR2FYdUevCmr0tp0pQW0JohbmUyrbSr9G3PdJHhzlHPowgwzcGAUwhK3MwvzY/Rz3NF2O1tB5F
06ZbR6U+0Vk24aBWT3+a8IJROa+JnqWrwa5vS5tKOOwB8LbG90xU5+Ri+CvY4q+eJu+gpJsHYlBu
A13VZ1bjEOUGrlU4YFqrlhM7BTEeJAr5AcX7YN0qOVL/sC5Mbcw3doKcbHZff313PrO34mVg8WER
BSLydnT5a0M3enk6+n6Ir0LCUpbJL0StS2WS+pU05ZNT1T9yu7qjmfmNnJYfU+icaSFSn4jOmAQ5
Z8Z0NaJnuJn+iZPEZ1+brbOVdTF8wk040gxbfWW6LQ2cbU4HjkDQaiG7y6RHEq9f9aE5nrgRn+yf
PTI6WIB97gYsofdPqNlI2fXlgEQ59GB0owWsnA32jxMK3TcU0fGbwJKKmXM+jVNseD9OG/lVl1CI
pvlDg7WLD6WRfqd1eJem2lnehN+nSV10pk3pj0ZNXu/dWhys9OQK/9kb6cz7JyTMtO0+7KDSJPPN
QS+3EiEnrRtvUw/1dWyd2U1+PUbF9ViOa0UpCcu5OmHK/8RUNovRIeU4eCwdMl/e34QUXjwAAgMH
XwODPwoxODnlZQXqU80QfqtZmH72Wmj5nRX0Jwb/ZOtI7xx0jTUjsz7gTroRQsXg0W3JbOcaVUSK
QpwOp+kcpFsekLLcESt+l0T604k37bM77lPkwstkuOzij54wu4fzoFmG3LohxQaL5A6SoJKOYkBs
bkEHI5qqjLWNrAgxTfrw9ejuJ4sR5S2cB8i1wRMc6+JTtiqNTf916/f2vUXI9CKW4xXHn2uFJgUJ
pv1s6s13p7nzQ/iWHdhUtZljCkYb+eugKZS83c2I5Bmp00vjgMGtskZQf8/u+6DK1kM1XftOby8p
6US+2DQmsZ4JseWVFGLjqebRtdiQWbNI1XafI8GopsPWxk6C5eSgu5PGQz4QMtb/gid7PwT+Trbh
xkzJS8XDidHk2U/bR6nbybL1xtc74WpMTldm2tmLuAcULPOkXNHfYydRjkzgQhVyqRHop7rvMGT3
s8XhTVHBZk/BDZ7l/VBE+EDF4NMA6h5UG/yydXMdj85AW6m6+/pbmBO3j9fB2b6NFYLqi3Cto7ff
zixH+gOK8dwNDbzS7X1T0ciLGoQKtPAWlswkpsp8A2t2W/ZIPWRmE7eUY8/TmscWB/YCRfpBl21N
Q1Hb2y01I0O3n+uJBGGNqGUBMSZEOkfPreNs0PtXMbmgjptecV76Och5KytFSzW93MXWczgSyK2p
ZEGbn5IcGQEFj4TRuqgmscF+ff0fLn+ug3msw55l+tTDji6/oP1aFGBCtkQ9+uhcEJpUlf9Tr7Pz
pCvuOtIdTW/6kelReWJ6/3h+ZmgWOJxpgq2QPoer/124GGWj4qHGkpEN2bqz263QSDEMIyNdeo4R
0qdYpSWnEpNMkyadJwSSHY3UQ7o9C3PUKO+mqaWZi4oot5LrDiS+zApuep4mZIREJ4xCH97Xd5/X
0I9mC6kV7OVcbpXbePt5hgo8a/v1tzFvfN4tRfMQTIAekD7IAsdVyXByqgy8Rrm1R1KzHCQYlybo
ZBux79cDzdP5h4HmU6TBw2+5b3PTX3uM3PHrCNY2Nt60Rv4L2ii1bkok6xURXbSW9//FcMAAHczr
gF+OS2ETjeU6tTDtAtdaDtnFWBYrf/xO8z7ETvv1WJ/cQx8OsYAyZVnM7fO24q9Lq+NsGkVELbmc
6BhOAdIS8gNhStrWicrbJw+EL7DrYoiFs8/M9H6kISsmXfJibIcYMEKO4li03revr+bUGEdb5VAM
gKJ8fFoJB6kMISonkvXXQ3zYZ7HVELB4sL/x/5Y4mgI4H/SyV1D5W1+/98r4l5LWLtJH/cQL/+kX
Q4Vo3tQCrfCPbpdCkz3oDuMU7nSv8uSZtsblDN8DJPJfXdKfoY7uGhlmqrIlriuiwTQSWNWq97xv
VR7+51MCt+zPOPNr9tezpvVU8tyKS9It+0Z3zRstj055aj99AmzQZCa4JN8WR7etG53a8YPZqecG
6y4QO47y/803wyHQZ6FymXyOKpnSGz3cQVxG1U+coUYSSuyNMb4gJth9/ax9stxADWB7CXXS5pKO
5lCdvMuMCQKz5ZS9RqNaTdT7rOgApTN3nbuqyc8n/9Qa/+mDR6ajZWKPMz746o06yByehwLGnLyr
JnwG817ezNaJOrWP/mwodvAmvBLupztTZP9+IMZMAOFJHR68yb/0NUQqoYHFFnpfAir463v5oQDP
ezv3EIEuuoB/3OP3tm8z2y91uP7Zfd4ZBwLeb90pvCaG+euBPpsgLOoPrmXPpZMPDULySpzQJomg
HPPzYtBeSnQZIMpPbMc/G4bNMPBbiiJ8V0fPBjLd3AvRBG9NF7piOSyrOlw6Zn1ix2N89gwyBxkc
YkHKUIN5/x1VxcBkVzBO08w7NqRtjOUEd8DiL0GTQJLKDqEeb0j6XDpNReXO+Y1kRFnmVnT5zquo
bxruobfVirbZiVfxDaBxtDKz9rs0pPEjA/09mlKmpp28IONhJYf2ZprzHeVag6zpSnujIRvDMgx5
0Mba5qC1hbbVPKbUTzVyAXiBTBRgaetRpMsXk/C3aSlXNHjPusRaDGZ4VqAz0dx0V5tAM1DbeZbc
fP2wfDxJ8lj+fQHzY/vXnDjng3jNjLcKFawUOquI5sXWEr8GE1KNKebi89oi2+brcef78uG+2ZQL
dJOSDGfZ98NqIu+csuLNM4nX9ibkXnRjNI42Q/nqggf4erTPnlX/r9GOFpicMPJMJoxmdYJXm+pL
5y64/1+P8vk1megK2SRTLzt6UosobRsPhP12sMfFTI8iyGsbWue0AZal45549D6bu+jf/M9oR/OJ
wo6WQDkvtrb9OuIzcM1xa2v3kThxVZ/fOxAyYq400JV8/02R+1RluUTR5JGMoRU3ul9Syq/+q6v5
M8rRe5SpSW9cRxRbYTxyYF5Yo4L/aK8N6395OUfPu6Q6rEaTgRSefS9/yQRZBuLE8/bpkwBhyUTZ
o1MKODorsWh7ijl+3tA0W61/NR2aoBridINsh8o/MeF/+iT8Ge24dQ+9JO6antFCqyG31sdxCBLU
Ezzl3omv6fMLYz8AVoZq+PHD4FS6NHVnZLozH7uIlsxDdD+/S7l36qT76WM37zz+PdLRAwFE0dMV
FoPt6IpVTCZA2a3wCp+4nk9vHZxJ9tMsyvTr3j/cTWHGQdHxNLTlzby+0Dpbm9V91OT/1UCW7bFW
wlg/BjiE1uiSTczqn4U9YZIeSjKcARG7qfzEEeTjVwTb2aBGMHPHKCsfzawNMU8ezYCCdAt3MwOz
G8DfLayuYFW7xX+8QWQwxCo0CMw3APL7+6eEjIxOMLHOg2HWuleZ3JJAd6kRFZmb56I5FHB0v55n
Pz4aDIrWzNF1qp/Qct4Pmk5+RqeNck2ZTmvdfQAie5k3/Yl3+BPNEcPYrE6Ozh6Yo9b7YXwD+7Gb
85W5i8Fu13mJuw8Adfykn2M2Cvz9wBYjReDsZs0JvdOnV0iZgL6CrvNsivdDV0hQ7LDiNWu1Gf9M
qRVcVN4P6//iRhLQOtPBPFAqR3Nhb5VaGOL+2YYB1j401xMyZA3o79fDfHonbTpXvknhCEL20Z1M
U0GoicpY7EWLjQyduUZFdLot64vC3OqKAGGKcO6r/lBW//klGojlmKoQDVI7Oxo6EWWWRgm5QOUI
WrzUzvmm4e0WJ6ZgMe923+9nwFfgybAAgdMlOz726ZOlNXHq5dsqzHVcetYyUxLXwFBeaTomGOg7
F9Y0yR3KOUUXm4qYFTcRhirIBCIRd71J2bGNp5fYpKSbelem3z5kDfelIeH86y/k46zHh2Xn6ePv
htJ4LKIMC5XFLRFv2y4Rt9aNRVQQilGy4OMTZ5757h7fFdgetA4p7gDNOZpesRZkhEGaOaRk+BGe
zQXHmn1iRf94QDBsA3cT6kwq82wn378srZfAEWmnfCv8kbf0YSSNS+VPOan3aqzWAh9RYRXPX9/C
+YceXdm7QY+ujHILflZcXpzBAeZTKjftHosyriGOIX4Vr+qyefx6yE8mdqBWvKs8z/D7jxtsmEp1
oRzFkKRRExfyT9Zlgbo/xvdBKNfXw31CPDIg1LCOOLTzqJocbWdHv4n6Ws/JW55ysp3dDQYnMntC
9IDVGmra0iU8YRx33eiShHfq3PfZ1f49+tEU2Dkynag7Au8mN1rGgCCIcIrxDIXwPNLc+Wee+Hc0
zfU/Xx1ZNX/n3Rz98v/871Jx/v7J/+cbaJcy//8gOIedz1+PxYfknPPfDaK88u/onLf/4p/sHOH/
y3KY9XyBzYk9DcvYP8k5wv0XSydTPeUbBBOUiP4nOYcUwH/Z7OuI2mH2oYDl8er8OzpHM/V/odGj
rMURimabZf4n0Tl0uN/Pyt6bXpuuPLVeduE+y+n7qSGu2zG0JzcgDZuzeZhL5AsTXBDOOdrC0+N6
traoVR4wAzrtcB3ayWPShs5e2uSRuysRYaKZKvfnBCBiQf6ltsmi6E5UiKMyq3Q3KazxOu7SfdXo
l5TCkPoTa1YEAeS+CqHK0OOP01rrvKH/t1dOctWUvrMxZUzIBQkfC9XssUsYa6X3DxBTPRwH0YAr
3bkQZNYskZt4m5h925zFYq1GHV2RjiY4VF1zPYoEDYUvBronhOdGHtHfIlV7l9qPqKGVeI+9TqYH
CO0UF59/pouG2cLIzGVs+rc+VN4WB9YuLpQD1IfsjbT6bkRIbWVm0Hps+2Ct40ZnQQs4X2zgJw0Q
7Xf92N5WUUxwnLc3CThetmWrLVJhNitdxikEEwj+QaySzZijbMr1p1G2znXs1WhE0lwuXFMTG02g
0fO0/Cz3UnUOJ5eQAzc8S7X2eYKOvR2Nm6zx1LrDtwf8/tYpynyfJFsLhPBNLbTHviY3OtC9a0+K
73bb5eR9aTcC5l9MyK9Wo1cTU3TpV8aDy/eWSxx1hdfMcRndbgQFguuPgC9jXfEp0QL2wyJM6e+S
MVrm7drW+3xf6xXwHV8xclx/17owW/YRoXEaImxEeeXObOEoZDmYmUx1+UbIF/pkwdqx8mJFhqB3
5yWzREXpwarU0l1fOt2y6YW3hnNp6IlOeiV+MV85a7YKzqrCNLwCp7MSMokWgR30W7cw60Nu28ug
jLWzXmWXgGPShY6Glb9bR2R2joH1U4RCQ5sTB8tKJc9+pq+pQqT3WHONMroA/appFuwC+IDfQJVg
oXbrXUKufDJ652E+9dcysc9tvczOFaEsiPtIS52C9qJ3kXw6HfL+1JXWdeQDyqTZiSQio42XgY0X
7cExu7XeEJ1tkWiyMEaDSHKn+R21Y7MC6k6io+3syoGk0ihuHszpEtFju/Ez3102Axq1VCMWGyFQ
mvmEJyHv1hv9FSfSStVBSp4D4ZNFBqtHzDl6BsrNjEBlq/eKlW2EL5oJh8Z2K0KLC81fJQ7JOvrY
bR1t5C1XVN3K/Joj8pk5ZlgA0YVurVFfEqvSLg0jTtbhrEmGW33WgfhDjkjly22hgMnUfnQhKuVd
v0m6PMLhSlhPKNGXakO7lONIti6H7IvGl7yW9rRJMV0HZJIDIHxs3qiSebybtb4rEuOvykbtTbxY
Q93/YumFbzHJ7xTHErIJ6ft3FqYnKks4PL3hsebnYCQcaVymE+SWPHoq+ul2skzezOk+yejNdZ6K
lprAXZwjX8eJ7e2TwXoqyDQhxxQQbXdWhQ+IccI1BORwIcze2aLluyvN8Vsom0Nd+ogz0WP17jBu
PPtHHlsGGsd0gbQXgO1os9WwrO9tlanDpFpqqa56ESHq0briAJRzDa4ttzUwHhWZsGCijFT2adBW
vAHDurHkAySZyGzdXV37Z7Xl7Sb+CzTB5WPrWP22rsSdo19EaX4/2ndiopXBi2u2OFCHHAW22RJs
4EXOyk7lQhUEfYRQMsErxOcElK5EzS7ZI05hwMXt06hf1F6fbckhOA9rVZHz7VLBDKN9LUiSraPk
h9FD6wAt8QQGVBIvpH5RG9iQQkrdtj20ofbiyvTcUeWBTf0BR8SZq+kpwVr+7wRunNr5tXUpwXRU
6aADc9YwJk/IIAKJzIrt0VMnrXY7NkCXpOue6zxHwxALPKxmSO77cMNR9aFvrQLXZb4rhQF3v0rT
PUxuIFreM650mvilMZyTbXajxzbMHKsQs5QERUU7raIZ76IFOCmF+csyzXjl21mKB8O/bjOrvw5q
MiurMFg1UWURP06gaUhbzUO0Pq81112T4k6OVLhO5g1rZYmNYcctc5q7dQcYEsyl92nhyE2DyiEj
BrQpifwtyvG36LybsWmvgsK7MVWS/7AqQG3N4Ee7ELsiPLJwEYed3Lt8a0MTX0JZAAhaliG2fE1b
5xd6b/6q/T5ZGVrUbDg53Gpe3qBsdUoYfulFPbXdtm7dHKP7PuxG3sG6etTHbKVAG63Jh1Zmoa5a
O30OeChSt8ifh2Y5efBP6uKZFl+wTOjAsli3/VmYvsgIlFkzEt/KF/SYSd9cgeLDj9D4PzUfxEYR
DfmyDQ6yLPxdDbmnaFHFkFUekQjq8g7ZbLctTytWcbItVWmuKqcxNn5OCvt3EzAKTmX8dSTAhZex
A3iul0Aa4uzFrlE1GrlzRrXmCstUtfZiu19MuDB2JfI/TzP56iesBrkx3LVJQNyQ6DeTJqeljUo8
akEvNsOdRYQJzJZ6RS5JcMebuLTS0ll3XffDNPo7KNf5zo+/UZmzyBourr0MnbTZQI3rS1J8WuOs
BeluJQ+GM8LWCFM285zBe9PqN9lzQDr2wg5w/Oq92CLd0wZPnNt2t0brDVCIRLZlPur3kZ7dRhP0
oDzFkt8MfMmtZ/8um7Rcp0kOjmJiAbVIVQbFEZqsjnt3cPHSm0m96mW257wZIvhAOly4bBLCNtwa
oUNeSlIeygbfYtPtvH7g6oIuwI5f/raYlBY21raNAOdFSPm4VHF7gDzgeOMcXJ+hTijvi847kGBK
K9ROu1VVJU9tO36bXyWS5H6zDftV+uBPaO/taV0varo1S5efv7DcDhk5ECaZVjOmwv0Z6Y/SL/d+
BL3QHJNHoIXT1sJbbnv13gycVeyKdQ8xjmiXXxoIz21ZJNayd6ZNFcKnSGAFt4SmS/z/8CgsDPV9
fegRQ5qNuW7YhhA0aawL3Xj1yKZnVkQ4Vhu/CEbOuwm0nctmzvFqf2MW7bkFIHxJdOe0qgNmE4tQ
0ti6sgWppyo21bKdsp84vHcksIuFC/ih9trboAUoWidtA2iturMb/9FOqpsmMrOdIGsVeB9rle0F
RELXKT6rFzGbqME0Mku7+bmPVZvlp8YDDldKy/pq6eT+U0h8MfHLfLf6rZm77UKXEvJOcRnVWrwb
2/GVDnG1sBWZs3FvfA+g5W1qxGSplFfQc6yD2yHVMtpllZs7+L3MO6AN617tnCL5mSh7XCN2ZIb3
mm4lEdUB6Lj1s/7CtLICChBsCqe27kMgpRGQApVYe39bVbEPegBDe1a/moOCkRz4yzRWl1kFaCqR
/aLXQFnDWfSWQU7a4SZyPSg2TXyTSGtpuC0vgy4dcC/pXq9r7Mz1HCiOeBe0xN6PzW+yCs5DoI1L
f9n6CSyY9pscAb61jjxTjdwITdo7ndtSKBuzg7zJuuhH7J3xLRqEFVUXJMxes9r9CHBjL9yYHUwZ
gSzogRFZk/hZjemLVbUXbd0ZCzkmqyHSmzXVd30FPfACU+eupbvZwVromwuExtZmHMRvkQ1Ls2P7
xWJAym8Am8I6CG9sF8KoHrSivJFmjnMjEFst9/z1KOvrbj491+WrMzzUQTCg80vbTVUOBCagjW7q
ep2mXbPsdX6FFQMgHuQGHPKmliwJsjCWmOHv9XR4ocvdnBlB+qpac9HminleN4AF6QbPTlX/8sPc
O/S+c8i9AZtJgr0o3PRe9jNqHX8pbPkC1uJXVj5XPXLxkaCdSyfUt7FX6ovODfRdp9on1y2K1aS8
g6msalmyam1pk/6G9NxBewla9xlT4lncD09jAwDWTJtHIGYBKTptbv8UjY13Kp7xMx06ScdJLnUD
QVpuxWS151hyRv821Kx4Xaqgxshkr6mx3pTNCGSyHH8lmAiaxFxBlwlWcZF7fLXaY41L35XXnk7y
KIeqVRpF1jbyKmNZ0DwAbZ4sA5F4m/lIs6L1zjLTkcJkSfZNpfkY6hU3HKACO1d3YZMWvPb07kLo
03VdmezOy6YicEre2W3ugrjzv6nKB1QuwJJZ7Xithsxel6I4uLAwHHz3kPq0qeFIkwCjdizCPkM2
xmMS0ZGZ7sxGvwu7XKMPRA6Gb8KRDxI2GNmFMAxjrYvwKhj6b7EIHnvbPwNPJhZm4D2gx4KW5bFv
a3P9GYYYC1uC1SfAeiTQNFkjPhfVMjWaLD7L7N4rwpeg7NgIeazVKvP3pZs8uTbIWVO96nq6BapW
rx8bn+V0SKDsdfoFr3NJeJ39PYTEOyp8drmvFMHk4rLzJUtF2b74efyUGBTdsyv8avS/2bYsa62/
7EuJshnPUeIePP2WKLcf+ViGe7vrko0gggRbAUw48uj04jlJyAzTgIljiQ/QmP1f7s5kt3Us27a/
cpF9HrAuGtkRSdWyLNc+HcLV2SQ365r8+jfkiJcZAbxIIF92ErdDyMcOhQpyc+255hrT4euSJjtt
wUQ8LstVpnhfRcwtBqNAEZrxq1YvZQgV6lzmdDsjj5x0s9RP6GwLxWeYmIlYxZJhJnfKx9BNwWzo
PdoyKzz9qgmmTsLQDEnheRCP3AuYjAI32i9HB7DnQSj1MW/r9zlyypNJMuZD2YH0dSwjVFPad05J
Pn0+FLcJg+XV2B7skctoNIZ543aoEoSfPBWxco2D/KquPP0BfAelSndMimnazSZx00MUV0E6x5Xf
ciNj37nN8Q+GTRsl58qv1X64tZqIwDp0ic1wspTsDIHtoJDft7O7pMa4ENurtEnDSU+d08wS0uXd
25jRGUPV8bt0elQw3DPhn+6TYTXPJLPWxUM7wWdWxLuSytovGm8nqE6KFCAdrPQ7gxzX0VvmDVln
N3YM3QWPL1wjM9tIXn/A2OeEIUIer02RVca9clVTna/s2HnxvnQnvS0MG1bHYG3yuglTw3kWmauu
gtg7Uu+9JYb4jCeKFEslKs4ozE1U2ZcadlJoX2FyPdgDg9yxcIjt56wYDb9Cu1oPWpacJpOQe9Ev
hMAJbkRzkjXoIHHCyaqRIr+lQf2p1mxLRrVz1wQN3nRy2EbCPnSxSthbDgYSuOU+i+v7Xu2k30aU
dHrPbGmSfUkimsIZuNOhGaGGHWAFXAThjoU+3PRpbR5yMayA01YrOVsfnWYSg+EpHzXzOCsly9mj
xi4xLXhF4oTO09KdNVNjGx45MIpNvo7qYbRLOH+6unfGwvPjpFkXUdtzIZveIa2a6J6auegDkbfp
MVUWPcjK+XkS4icV1kfnDvaeHWswtzBv2hLCZMHpMWqQt2CE3De2iMMI0kzeTNNm0kdmZ9UZquNc
ljsD4YkIXn3Ntv6jITH0mM4jaC3oLssMudxTouCkChZMQ1h3TWP36AtAjg0IOPUEmEOvCBspvT2y
1qYq7N3SVUYwGYBaWm2DOkO5mHJBZ2Cs1rMK+Mro2Sk07YbhVGi6YrYCpYfz1s7NjqjCCDAE+4R0
CiDOMrUXVfi4vfytApw4XpHazJR96tgLmWKw2LdqZlAawvxNQP+3JOX/tw78J6n4L2PW//RXf6VN
X1/NPyLb/1uy2JFh/zqM/VG8FZ9vf1SUGafgx7e2+/vfDOuHapCkjckdzxeSCer075Ky94NYJ9q+
ZCBgumbO6B+SsvmDpjqFMwh7g7wP2lr/VJS1H4wJXcXf66gQsVDWv6Mo6yCV/tT3IdL9+kT0RMiR
I9aXvuKfFWVn4SVQvt6hiHXMBgzNblk0hMf8SynVGL0jgeuTyTTIe+/DMYg1sPXqWXcH68leqGW6
6l5Jqy0tlFddWAf2MWdIE++LamynXnAuK2iqTE0hsFG45p7zYAz7BJmopurEUZy/IR1sZ70KMiW/
6HX2kHUqBbLTm6HQ6Us37ltsE2NTNIDSVP2XXPTB95r+gGTjEECZ5clTVZjcmLTB9q1OO40zCGeb
K2IYdplbvxtZ/u56er1yUkLBr83x1eKMHwWVvu+VOkHtnXo3NvHFVnHPNsqyyhYXZmha3uk5w6Ha
1IM1A509mRgQCBLqu3fSDmUg9OzktYxyIpde0rw2XwyWXBh2bq5a6J8Guhob1rKnVogTpUZJg7c0
TYi31uPYNC+124FKVb5q/luwVxr2AsarcjdLb2g9x4GxqPtMHSD2MRAXpma1sRpRrNqkZcwDrJUs
XfJyFQ+qscjaAG7zT71fPrjb344DgDkGzRmgAb4ajd2ll10TxCxWRFJS7w9d+6mbabGKa5hpEyus
LYcHJX03J25uQhUtTDQ17CdgbrFb3Dpmdo4r6I2O+gW9/SUzYc+RMxlmUXbPVokwYRRg2dywzvpK
YdzPyTkrwHN6ULNiqEseu6xx+Bo1Y77pdQ3+GrCVwjli+2J2F/m4pP6YOrPyNa8tt1BLf9bCeyWI
Wt+483BiK65vUt37SX8HQUGQm1HMNxgsdQDBFlG2uWA3lIxU9TSjm0xHR3LBIDJ+ujsNc1ftE+4S
ASdlGKVEEbuGeetqYCttbX5w3JSPG/yXsqgPw9TG+67XPkr6RKuopE50nP5UO914zHqBqDfbe/Mf
Bze6orfM1Ibd1iWhClDbV2t7YzT6c956O1oE0N6Iw+RqcdVD6RnzNjLlNiqHYp9c0XG1pZ+qWIUj
WLfkKtMG+cPh+9+i6y+SqVLRHwh/cOSyq9qGIYOE3XeZR3tGiPxceGa4FPkXYy1BshTVXpvLtWPP
clsuHsV7O4iS5Nmq3H8/0mdrTTdZ2WSt3e0J9Or334++DwXz6EDGJst35ik+zPNMq4Xc5cBqkRBr
s+LAznWvlODyhF5rq8idYcguYGKXZbyL3WQhCPr7WDmLvrZN9cLJrgVDthxNY37X67k9TGdniUry
Mnm1kqyWPURSQHijVFFUCH52lguRYnwLqgdJOxF5MFk9OkR5SqohAZEmTk07E6gCheZKIR1IR6oY
b5+09vn7lX4foO8Tcfz9or9/ZiQlQWofjdU4Eers5cuRJfltIKh4VWR3plPEgUijHJcW35Gn5QW5
rfwomYrz6wJ1Ms1xlXol3APFBMTaxRalwRUIWbG+tddDJM7onZmrReDe0k3uIkdObVeyy+bw/ej7
IDR1CssKMWlZ7I8Bzhcb6lj44MnnvSOWed938hddzTakedPtG1F1++9Hi03CWTTXQArmh1ZWQ1DV
VP/wLkfUcn29MG+1hbf5FWU9NMem6/bfhzQGb6sx0zYsIG41o91/H+brs//zR6nS/yrLkRgCFRza
gr4JQjVqadTUVoMUT7GtSXo9aToHqWsU+/h6+H70fWpPhpfsjc9FIjGqDHkPOmT9nEgUW0aXaEHs
wiuPos0Xi8D1lsrI3Myu+jOy9GQ9w3mAxl6i8NmPbuxEa7oJL6QYdLuldY91lOph0qca+BLnViia
iyBrvNXp3NA2yAslYLIDbdJC+YjUyQEMkNJXAqbtE0gtD1apBK2XtNvvc/j7nDCUfNq1Zn5fxZOx
N9m97L8fCTcrws5iJpbxOdvX9cb1C/VoLyDJGhs3LFiCHFHhepwLOe6LLOKhBoOmUbR2yxfHBgrs
hbsXusfJlnAX4nOE4EweXbOHFu4aAlCEVRUHSb7hXrIZ7pUrMZbT0MmOsZeykZ2SAUaLqu+UtD4N
qKxqFWdBpwrLn4WWncbrwSn6PlRiwSgjO5KuG7KVTvt0VTACF1S3VleYN9hSN5YgHGa+csA5y9Sd
MasHs6tuM7JcdlWnpoxFsn4C56ArdIVTFGURamx1g7zsnSDJ+PJcGmHrhI4k17yVQn7Ql3Nu2Yzw
KMpvP0lse1t67Se7HNLLohm/RJGl+6W7z1LuGIqLg0/FiOs40bxpVODqpQOSzKo0M2QUYKsblfc2
0GDy5/KQkHZCOvV0iJdlN8Rsr+tYKUKl5IuhK0NmgpGTWFOYyw4B1XeVFuIRty5nBL+xVEFbudqN
QnBDOXFnhMo0xUMaajN0W7wgT8Yi4wB1n5R228oQf6mEpJhuNVrBhzmj65JqyqVkBfdLT/kpmpxe
mw5EyrLPS5JMu8yWn0x6PBoTO9qm7jHBa81VHVdbbkZOw816TkhZd87ChG0tFVTpbqDOr5M9uStB
qXV44h0Q7ozPL+siFjrKEsJ3FOiTFp7qrnbX5FvDJyY6/DwWznZc6KjbpfWpKhkNciOcO4ifmPzI
XYEJ8nxtamXlaljq+aFHUllNkegPNA4mm5EXbkGrSOOuaOiMQ9Hqakk2WEmvTOjN340x99VajBX6
+BYky7QtDRYgs16gaEKlyPRmpebttE1T5+y0DErr3gupJxMivYcIhbyfqgNlH6EzyTVh3BGMMvQT
OzI30hTul6QwDVCe3fjUWBDSF0v70EmVOXUxp2tPmYNeo3aEokxigJp6RcoXkWMcnBxxoUdhXU3N
CUxe/sDgJgkD3Q6Job5h6Z0Cy2zdrZr1nxW0mTkxSLPvrI3KcMxZBzS/roaOhd5y0sAePcNX4PIq
KudI0cGOZRZ/R6+CdlW0d/vaeVTHBN7IRGO359xcmUL/lZDbGhqiTA4KkNrBpRfZAqdeDcAzfDWa
155R9kezGWcQ0tBX6tqOofPmKb4FQn/s3jtHtW2sbD2FmysI1cEwwV1uFh5x57a2m5E7/WYx2fjG
d17rfmmRIf0K1ASY3OZDRuWXHS+fTmEZ6ylSuoPiaaQqyFZsDDc19wmMXlZAeqs4Zpe6s7dW/dp4
XGMFAB+0vKt1rZ3PaguMjeay4nNSmguBBHS3TqliPEI5lrivHfU1m9xHmRFSr49QHzGeFFUvkOMz
D1bFYh4TG1lmWsxqO0X5L1PBqeG0tHXVKDuZzXyekuKpRBsn6886ShmR6BFNSAlchqa+S5QGL0FR
HGUMsXwwnhgZjxkEJ1+ncQ6V4zL7TFm/asfBhe5k1rddT/IBiKQk5JmxvAy0RIWav1pddlS8+Mtp
E4QyMQ0hhOCj1QErVeImdEzN9AtXo2+VB5HSJ/fSk3Bkqn2vGzUhRNZnr8YPdfLCR2Cdp648Nr07
PjVgSSjoSKRuk5LGk2kGIzIHSTFZe/o+4CD4/dH3j1HqDbvRMY7//HfDKSgKdeJ2MvDkpOAAr7Ec
tI68/QUNq79DzRr3i0WrEP6AnrUXSrdkxw3jJR2ah8Sb5lNUV7TeUie0tfZ2muz3MY2jbW1Zd7q8
nv0ZIqS8HvSqnNa9l/dAOVrX2eckjtLDFvBxRZbVm2Z05hC1kJERXflw3QWYtwXjWnYfvT0az2S4
fQ0EJ58b3Xhp3fIBjdw4ZfDgV5ZdnLEtfmRT0WyN9CpcN4QoK6V5Q6cdNjJtXosLcJS64jMH6XBh
CVJupA7U2s4P1LGhlsc7WeI/KlikV63tvFdG+q4Bf9Cy7E6doucJX5G0ffrZ3sWpQMeVUCC5rvWf
tcMuY+ZWeNsLT970yshuS6b6zyjv8SymyfVkpp9Eq3vafx8UZ5j2ler94v5MOoO0x6OVPmSlXa+t
qyDuFQVB3q3+MJkSbawePsfaJbOgU/c8D2f7o1Db4uDZ3cWtnXMsZxK2G+ji+kJ4R9XYYd6aPaaF
fCOr607MXaiB0mg3KeKpJHRvxliyON5t7MjolIqKdZaECbasp5j8j1Oe0hnTuJJNboJM8YZzvrwt
WdPeSCdrdzh07khuT3DbQC7sc/XFWwiiXrh/MywNNb9cIu4TKtT+8TJItkBD/Oi1llzPtKWDosi+
RkN7xcVGTsFAJz6fsSOUkoiYRWdr14R52p6dFPaMp+GbIFMKqYnoEzqueC5gw6/G2pj2ZWt8pGkc
0qqNwsnLIn5n8j1Ta/m61po3aaqklLby3hHNctaxRDRJ6XF64NwZW8T9hOAQH2gfVMs4uZFFElKs
mYyTVgdO3Q+9nJwNOArKrIxAORotj9qoJaCsyoAPbPCxIBl7V/SQrt1orYGiD1optrayvJvMeoY1
n2NN48gbWWD1ayFhA2rs1K48NLViELhUuIGFvD0mJAvUvL1DrWobmVn1Tqvd5pgYbpAk2bgpvCZQ
r7nu45Idl0rYlCrtvFUmTzvUJmnChAPIODnQbAh1N1b8qVWjnUSh9qk++2Ix/LGVji88Am5mxT3B
zHVBT9lMSRBBmZR7PsVs1dVgc6wIc46F10Wdux7CAnj+xOqVG0SV2wYjwWRtKytNTnar7nbNqE5c
euauEh7ZNr1VgouVnBvQ5lckrQifZndICxVenU3GFqkuu9oRX6OqbEVjXnrDWTeE7Eld3I/VNR5R
LeiPUx+WhUFlS15eazQ3umAFF5F5KBU6XQAanDX1kICzo1/Qt38uVuxuTDNRyYailx3zJikA58qZ
2Ko4N0LOd1gTd4Jp2JXLyu5LQtd2ykAerGthBQO6S8NzPmWNwprdqds5uy1MHWPFRHepLHVCXEjE
8Ud+JVpaSFHMFIaRda8Rm1vev4GdzImPXrJd+tLYDwVRCYVMYXeq4sMz6Uuqy7xWzLkK3QgjMe5j
C3E9yK64cqe2Dt5slL5iYZqCZr7TluTFQQF+4z+gbCvupj7vn/qY3IU6+SpUzyGmk32QukQ3mfNR
7WRt0xqdCBq3GMZddYOkTnMIMVGcpy7Cg2GmqLeWDjEXxP9SLQQlNSqxHc5PLSE+pSZaZC41SnjW
iwgflju5Meesuaqb3FtjvX9kUh3Hpf0rKZDGhwFcoS1Y4WSNESWRhrEfY+VJG+Sn0o/2E/axR8wW
COmUWqvIAKbPiGX+qFcTBfh4dBWPpBRuBkEz4vgCwubXej0edKmVAco6SXnV/ItkoYtV6vJNHdVh
hTQ5PtrzmtaU4iNsWheXR+HUtd4ps9thW1j2tF8ItCIA5Zm9JoEIWaWCglP9sUnIhY/khTQ6KywE
FWFuTChPfX/jQuMOLA90oOPNCAlju5NwrA6DS5FpNF5/mLuXZZbutlBgannD5IJkmUkrtOef+JzI
7ii7rUaAwpZ6r1llQmhB31J3sYDnfkEL1x50WOvkD214S+pRMPbil6PhrvR5emP+dqHjNRKFMB6J
9rEO3wdRa78/smoLAv6gEgqxlCMJDq7mW3N1LLL8V7HEfUDTpVQR64es++jGNjkkIuykWuxLJwvd
cdEO3wesPHlYxSwfHgkPTNUUJv1BefJspzq4aRHUONaC2lDJdAK5klt99kgezz5OEUeKxGO1cEfl
PLPKHXNvMQITy9I78Y1zE68VFMHDlZwem+M9TYmtHZXpwamc9lJL68mqF+slSpR2TQ9k3NQ0Wl9s
r8cLSd1MEpe2aRvylNySiCVlEOm51wJvMKZzXZGMUV4PVhG9uFoShbRIdzShgl4dXk0jsvDjJh35
M3zhpOxcw6Con8lMfpucaNlHfYlRjOUv1Lpq2CULPPaRoDVJLleIHSkOoqaL/UFy8xllBgzU0YfD
oHfDobXN68ky/fKcbNjfdnaC0ktHMoAemyEuVm5glEV7v9DrKUB2PlZFotxkvSVXDVfrizaYhNsi
pWyqGispewMy9sz+zVHm4rbBq3Qv9GIXxUP2AoCZsnhkDqD20sBUcT3PVBYEXtHMji0GVmT94bTX
2r7uiPDrPp3Grk5N/pHEtnJMuFlRcxoX2xntFSnLR92+w355HAf9plKZA1qodjZLnb11OP9p5ohf
eRnd6DqZbm4f0K4t/AhTjFT3epEc3AZQIzIe2znoK43tXKzJ8CfJ+HIhROR3c4PXLbt0eV6t+zSS
4Rz3u9El0cSLkteqJ2w+Ye/ay0bxR694Y6Nf4a19xuEMRhoXVhQpW8L9Woxcn66SYMuo1AijrUpI
HV3RU90mn9MUgTrP2eq2eR1ojvuAocIIC4CYzwOmG8IZ1JdR2kc4Mcd6HIO+glEVD0V2NuvyNqEm
LhLHeptL8+IK2puuRy7SNhfKU66QB+hCeFwabwmXsborcGsqo41aJxh/UO6nMjkRcMjFm54VrfjA
G7ayLIJtKmhTvafMx6Gk2dlcp5ES63b2hu5WYhwmYCYw50geNOvFJGEzGGwWZ+96azQnGQAVUQOs
PwyxeM0uxQZW5rjwXOND88SjVaqEicgIppVbXph3RqhiZN2GFhYwCfc6y/QhKZxho3lUEQ0KW4nj
i/t9uutGL9548XjdMpOsUcRFvTdpvvpX69YjXYWe5u0TJkhjXUsVy9jisAFcuuclToi9S73SzxqL
e5JALrBd1NuxHLa6mWM3NZ1mZ82t9awoCnKN614SXbHu1Nbcg6m8r6B0nLAdkJAF3DC0BsJhqqsg
+/3o++C5+l00N1uzlci+OVFgSjSd24z76DQqhF/m1q5E2botR2AUJU9V6lYWxLSrNgsxEWm9PDU1
HUpaFORG4I5ZiiDFiG0O9rPqsDUrch8CYrbvBm3LFV9HSfRIFJWlYwLNMdGv5ty+kbIFupM6T0kO
pqvJtt6wiL0VdxdwbEsIX+001xo+Xm9i3MnK+boVnUSxxQsmIlKyWhkChiLebVTqENnynJrY45FV
4B2zR6StilP3FCX5eIfCdZ8beBnmvNvktM6CLsVG61VX6ledHsYxde9Gg5MJA3kStuxzXI8as3K3
kxTtrq1VTos+vstTrQzNcbxvmU/0iOj1y5gm+hQlu8lox1C18MtZbkX0pzv3x7RV3Aecr4wPEcMk
i1wJ5qXl7ZvRdD8I61NoNyZvmyHZwaH/DIMZdgWamSOJndGcFvU1d/ALzPRTlNlfhFS2XOHkSS32
VhDqYteEnjVTIFn46f1i7hWG4kBALGZMecw0SJwHIRhBFRGFv7QS52DiO/C8vDmRgTGfK+maIXFn
mq+aMZe33T1q+aRAEmTt4hXpU6bsiuy2E5p2Yk19wjFbry4qBjHfjTAmTN1r1sWfBsEjGMQFewVW
w/XUBwPDfEduWgAwBSVPEg9PalS9KlqjXdjdtKidOFVnj2vbLNaNsPVjPlnPdk4TQymbKKyudXiS
vWmddP1lEpwBPeICG/abknKX7cGDZeT1Tec5IczlNsAThvVXm/fFoG2m2eB2VsvxrBgy5Drg82nr
Sw53V/UkbFrsHGue2QF1zaGZKWIWlfrEttWgm4gInugWHmwF3d/YO6n2UrXc8rPEQDmcOc+6EfZb
k5rZwWxTMkq6a4Kkqd9ri17dxq1Y6zMBUlNFcyRiDmNlZ30PUGzbDeY+zbufirMz0vaN17lPF/2r
V63bvIXI0proarp59qphUzRtdmxM76e7RIRMa3F+LCk1/TFtYU0bQjl6CyT6jkzAIC70h0LToGt4
Ovcn4sVGZ/BoeVpst+foobKTi1pZ+1qrt149Tj7ujU01j8aeQEh6R3GHmiw3bdc/RJaiAYgzmTRQ
TfpH3mEiFeKQyuI1TvQHTXIeKHYzhlypOTvUkXyWrL5tBwSKFo9tNFtinYsAxByTHRNs+wFoJEoX
tWmT31Ru025t2iIYW4a1MTSnUuKYLsxu3CB1BlafyL3GqTp7N4Utd2OtvHkRG6bUXraxll8YM92W
StPua5uOMWqUn9nXCnnCKajYfbSfU5ETzJZvu4Yp90hfyMJTPD9rBfN7nUxfHETYCLTmz54wyPVg
VP22UprqJhs0xkR8MizHPQkf5D4qzN/1VdqfUzw5TEKZ80vRZ3rIbGyxTQyzu7HklINQT9+ZA/e8
OQ6IMh3WUNo0ct/qxC+ZfsZEE4tbXaGwkrOdgRMaFl8okfrUdihSNGcuNfiX51dHyapPuyKRyFGn
/rZRDGvX9WD/RNxbDy6ZsOSwNp9aPOzagkaY1boXaeDyUrHHjASlm1ZCcjv2x1pNjE/Ba05UWqBD
wwDMAFIZ0TDmezXMIwtVdyR7E2deIsg/aKv7rq2jz5oIH2xf04ldB/lNg/7WuLTNUztVDlhqdQyJ
zCVa4GWVgXR0A6vJ5+JXCS+8coDPxUjltwyEOLvEtbz1FFfdA1l55nWBk+nQP+DU9VB+7eaYqQDw
+1zDTeAxSJNnefGsNdZlcc35s8mmW/VqNe4aQztaMRMuDP3g7m/bZDcbIt1YCbw7qSruOXG90dda
azr3TKStZnwCY546X/gDX6PMjZ4STMO+aan7/lg32BZH23ysWB19oS1nLAlot5qSb7V5Ugg9sZ+B
b7Z+R9QXBFsuW49WLImpxDk0Oa5ghtxA8TJc7bpbWfJlzRVhQz3e3aBOcK0jknLnamvSIWEf9O4v
VESSQ9FtbRsDmKEjBtTRjOW7jF9ML6a2JuE4NmudEk7hrjPsRBa3O5plEx2DzxGZGWUwgQTOxNVg
TUWQdcMXC0Rn44fjG2zGck3FLTkHqo7dZr+urk8pq7oKTGXEGOi9lWZ+U2iM6tHFZWREv3VsE7//
oiPO0TbXSEVmPPtjyIFxo1t8IVvf4XPdah7vhqm1Moyb+QnSb2uD8lUcimuF9hPtEXbgBZT0bj4K
o18Pb2ac4IUa+cDicfliV76d8/HJdvOLzQZFc6hHnYR96Ux55PIlRO0g15gcyRhNdgqpw9COMYnW
lfGJT/G45NkdMdxfJG2dDGv4yY0pnEo3ukiPljJQWgyYDCJZtIOmsr03B0KhlZjbez1qke9caALe
dy5xvbqcw8LA/61Xy6+BosFIXxrFfe2FRRYCFtMMfaVwspc2IRcQO1rtXdS+O4xWuy5tbW203ISE
/In+RrFBL0nt95XNRFXtuGKfzSaqWVe/LLakMZmx+CefXVTMXH2oVI3ePolCv80IyinU9INmzH6G
vOAn6tQS2EldKvCvmUC6GIrXSN5uPqNUlLdiMPzFYcbQSr13VuNjozHEofbLuurL9jy1y8rps0PT
WoB5GQdI9TwgXpL7VmTcK82i7YcKR+CM7U566msnvO+0ylM/yOUORPsLtmb3a2CvD2Q0PvPNINw1
JEDlE+mgi2jusOWZ28aozE2qeeeqhioILQ2jYCce1aTeuHal3nDuHKPa7UkjFPONI6n5p1bIkCn/
xne00iKqJv3ZQB7xcNcPFTN0NeE+56UynkY7iQ869x+8phElo8YKgyv6wxSi9a1C4gmtowhl+pzE
uvCbnvzUJC6yTW6xgXfnZgVeogyq0TTx7IzcWjSVzLSYESMSF9mvqoH0xm1adZiRq0PcuM99k9B+
61uDPuo1RB1fYny7RLxlXUFwiubhfQR3xWhRK9caAzmmTGW4ePObwDgTLFmYF5y+DA72WxnZ9x7a
AJ08uo/AH62VblVEbMQEa0UWAj+dm/TGTMffD25FL9+dMHf+9os2E/QiSYPyLYLzOF/+719//3oq
xBzq+ch7nuQ1Vbt6nO0K8k1lMh82aY1NMYWEytzer4Ve4Vjm6bomZmXlknrHZCnD7Ay4w/TPX5Xq
mgRXOPQO9XiX9vNG0dWN4xGJ4KKDdRg/qAVA4uuRgTI4lqFHzoIrgkWn005CeH7UC41lP27vdYST
IJfkL3qqVyN07BAkpJ+ZVE/xEhZeH2ql3JsxQp0AFCVN7YPpfRE4LCB4xUkhcL2dhRyzEqTvMNtb
v7uMPhiLd6lUydxiy0ABe8wA93wMh78LCj1mPt4sPqurMQqczbqQJKO2i3MpE1MgtLfNatZcFzQ7
GzACFeztZFwTNcE5knpjhJ3XqT4t92Y9qv2tm/QHc1aCPlaJ/+2YMpncYl8w3za2zZ2VFPcj5o0N
PpKtTp91H2fEwVV4TP1SGN4uV0g4SEYW2Sl1PfqfY3ZMrMndTfUQCBW3jiVJbjSAya5zHK6s8XzR
TOK+TETF91J79bTic5m8U57gR2B0hSktflxJhx6YhYMsbJMYF1RT30TZuYj1Jy1NPgwmBE8z9PhV
kST3QI0ZpQEVDmW5uBu7KmUZaE9ESZOWHTF10BomSRpUkhaN2Dh/M9z5VFXVgzXQqsWJr21x+awW
O32jkfJLXWhq0czQz7GS3eme+CxMvjMj4lzLVZItcL4tNQ0zSTwyAqyXHXon+1VNRbGuYrxIceQF
pkW6uVCX9bB08pB5An0xLt4WD20eAYtcnFLHYWt7cl93wJg7L1QHRuGanGUoosbWWiPybWu6E053
l+rJo2PMLxp7TN/LMxnaBbiQKDWyG6ZYTBB543JKR/1LLZY1CeB4UEiDpd+DQhTr+WNaqoyE66+D
2/F99cldQ0LLqmUCKlw6ujLYNPeTmrwuZh+MTR+FxvKgkj12Jx0StjQluS3gtRBtHBijiBmIQHDt
HE7Zb3vo/xof7e9v5MpOCMnE7uYLdNr57qvts+43xIT4Kq+/vS2Tontg/P//54++0RV/+UT/8/X9
pA9z9fX3v32UPVUNr0AkZfFHo612ZUH+yZn7/ZK+X++/egZUt6TrP3lqRf0BEckizwkHqG2ZZGKA
b8jKQvz+B8Bif+C1hAdFeagDhOB/94cP6K8+gn/97n77LP/13/yr1//bh7P7/PvfdOO3l4Rr+o+f
5b/xCRjuD947KE+HFDgN4g9oiz+8fwzMjNxeMcOewwifZYOc+C/7CK6U0//oJNCNHxhoHeisyEIq
AzJ/+gQs84dhQAVlG4Mj27CugUz/ZZ/Af/j+NeeHCr/1iiM1rihX1fjTB6DY2g/neo58Xx1Xp/p/
3Tnwn14EpvrD4Mw3PU3X/g9357fcxpWc8VdB+Sq5GCwwA2CAqrWrSIqmZYmKLFJOJXdDYkyOCWK4
A4y0VCpVeY1c5yoXucsb+E3yJPn1mRl5zgEsyuiT1Ym3trwrkT4Y9PTpv19/LVeB83p3YJIOZ1iI
kRAHx7C0LRqFC8kMAOtXXYEpRDVwmQkbE3yHQHFR8r4EoLGhloEJwAYkkFMFdweEgFAlgckQXstx
zB2XJSCjOOEl9yQAY9RwxkhGKixZtIsnzeeFpAMYbpUEFmg5xIDQFcUL8YMT+xbEmMEpgllwFya0
eyEzCswOtnbpcF8YxdNhGjMUk2AIZxT35MS+EiSiJazNxRewSYDfDE0EcfNSDheB+ELWEMk8Iou5
0rkjgcVoGM/pZ6IhGEMKiMGZwqRxTodLIBqPhuk0Jt5DEOyzi8f2PYimyXA0HxN7TvGZ2MRZcMZw
qg6Lx2MsPsNpCSzlqXDl2RdhkuAvkQ6jbfBDEjCEdxGEGFxlDjH4CSEfCrDA6xMY8B17tiDi55N0
lLIrDTGYuxKaMdihwvvd2RHRP9tFZuLxYcN1wqIoHTOoSIK0YK8zjjG0ry/M+yoNiOJ4yBeTpGg6
kllN2U3SUwFs5Rz2wHFKWkRD3fyYDwwoJhAXrhJBMhsS+SYpe3rkC+L5LAngKbGVSYKhYIAEPWiM
b0ASwILrRcBm+Bi3N0IVxOfZIoAbEhvAxl7yR/Ad4XlEPJlSBCSA5D4j2I7JkOS62/dgsRiyliMd
jRmbA3ZG0GA+LyAtmDcu+vCgYJwM4fsdj/n6VACwh7YSRGPKJNwPoQSeJmlCmSA0EUy01nA6lPWI
JEgAP9lwxQZV5x4MGaAgNmQhDOGRWUcVljGUdWYqYxgR9RD1EvyTI0syJDLt+4PFkCrJaCrLpUim
8QqhKQGz/koZxCQAM6plZD8jyJslCexJQGLnhCx5PmNP+MTk0aGJYKr1B4vhIpU6yZioB87xkV0t
hE+GkGlKuWBMRan1mGHdg1YtDzeGMe5ghC3ELRL7JOx/spUgpaSMLxgRF/O/I/glQlOCNlg9XAST
xTBlyV8y558jSKFT2yPiDhKcxIg0GlsYYKmkLWEeLoDpGJ9P2DNiNwD7xvh/lg6IHYBSRPacxxSL
AvQGY3WCOJvQOUmoicbpGFKWnfRoDDE4EGfprcxwCaSRoV0DitlKdxAlMb0BFsBAjj5OJShwsuTp
bIifoHsiFCXoQ3hCmGmjY4n9KIQtZnMkkZItO+aQ6DlhJ8V0wmaXFEFI7BiWR2grWIdbgwhaIr7e
hFQjpovILm8nPsYlUFFtvr25KIEJoMlYDheAqHnCytzFmCYxbE+OOVwME4IlOiwTrokpFYSmAkQz
SlOAtaNWRArEPii40ViVbXmEaD6ibDrngsRtkth8YEBZItmdUgZTCkZIgGIZhFq7zfQxesBqZRYU
pgkMX4bzK6yLMNVmiVQMMfSi52SBuzXDJBnGMeEATaYFe6hYIBraRUi1OiCxH989pUM2Hps2knUP
wFtQTGLBKF00PEZwoXHc1vAOt4WiAlTLWDZGl0hKw3ZoiACooEBUQ0mpixzDugSxsODxSIeLQPAE
5AW85l/VvJ8mJ1RVGQbjClBZpYkSXrlo1ijm4SIg+pVQJ6VR2LQI7AwpSke0UqkTpayzEVhRcBdB
slqVEsTUzikGMYIHxAyFlyZZTwlYNoSRoH+QjJtfCM4Sajto0/lwBlSEMhD3oK0L9wUwpXCegisb
s0nPlJVDk4Bp/ap0QEJ/0DSA3QHVTOgS2Dog/ROplqIftJAoKTbuN6CYKNXeArJk4kLUoIUT2FEh
d4TNwiSHbVjc9uwCEoAaYjobsqURFlVesZSCTAbcuwWUy4cEy/IbDfosuOxwrlUBAdmiAROaREhg
MU7NAuG+DAAYArCVv8dYUj9vUvKAtGAcayslCc1ydrxi7PF3I1Jl2x/SaE2JmUCXddii0IyhAKNV
tjAdsjIVew+IlpdNcdSOC6khUDtYSA1hksZEzm3zOiAtUPeS6RUDrqJONGPRuQFaWiEB6CoqSQQF
o0lqaqpNLhKQBMYL7T0Yx0OAxCPgdbRJpgRHTqUIWA0VZTwinTZoqYkNQrsIlLeUN2ECrAYkJZ5v
b+V4PKOZPAe5sIC8GEm0ZYmA1EBtDSO+I9+dkjDgES49RSHrJkSEDbMp0DoSZSxGU1fG+gQkg7aM
e3iGNJmBKGbsgm46XO6CNrVEEA8Jmqc00/EKTcEotIsgW1BVHiFh3yqggQQCesD3xAW2EgC/AmkK
VRy5dIAJ4kSbH2EKUxZXUyZiwwgBwdyOjfEC9FGhcKFSgL8MsG+grpciAdMpB0VLL5nQ0AkJBHhE
i23GSl66yU0KHZYViLVREWhiNABQDd8SDN1Ixot6oTHbhdn2QJEgZjKntZNhSYC2n9IMMH9EhYBa
EB1zM3tih8YYidFIjABAZFNIaMxOQK5g3MQoCleQYumAkoAXmFI6Nh6/pwTERMQLuEG0xIggvLhQ
0NEqX0CSSJ+YOwBlCu1DGTrkavWFgBQopEi5SGBmZkAnrJtAfqcUQkr7iEUsNBEpFmEKbFsQMYs6
BlQE5hyXSfgcHuxerwYGck5BhC5hQrfQzZOjmcTOM8BHtBkxC2ZAJTA1EEiY6i5gEKmWoOOYg2bw
2LoJ0YzAge4JQ7nERSY6Nh8YkkUcae3BBFwJU6lMHWL6JTp0QgPKZgvQ2CMGdoEehAi+Z0RIqQeM
2dA/oHTeRIcGUNq3iERPM8wloRHlMzqqwWmBuoeSgDQEQMZNxyvI3KUTIuMTcJrM5JEpzmR2NzgR
tOPih8cGIKyYsKJRaJCEjF/ablHG08EZSpJM2AAusynQhGQL5g3S43ARkCYwV5FQGKYyxD40RwTR
XLasCeoWQDICCrCrPp5qZcAQOqEBrWn66t2QRc8WkCdI7Aguma66IWoI7yZo3WLCYCZJEKUxUAUC
O7bzBIZzKZ7zH1mMZ0ZxQhOBmqxjguOnizQzY6mCObWdIuPLEIJQRP81mw4rNGK+3ryTw00BrSTh
oyRNICkGfUzPxIqNEqaxKC+DLGJ0k6QpPL6ScaKtG01AW1IUIg1om8Z2CT2l4yoRESFBqNAKbWBE
0YRRPCbywJLxrs0Ids8YRnNyBGwBMQGJBNFBOxYfklMUlhl1kjBjBJvaEQ4xBU5lXQSGlRhiB5EK
3FRYLbgzoZlDaptKGbBDdQ5tkyCpmEAQaVgyoHYmpTPyBLopwmwTnARGWlvAoAXl4TQFTEhHbYe0
QwayyI8Y2RMGpzEcR8GJQD2WB9KMCumEMQNGEEwnxVICM6Ms4JpY0MdMZIWXI7RUKod7xcmcNIjC
EM0ChjGkLGKLgBIqW5lkSLcBpwdXP0y0cQElEeg4gNtSGIO7g7qAJYFoARiPHKq9IyFSuZG/KK0h
ZXShYmBOnSIpYPaJHRrRUEYGYiwN2M7gcsMKD+O22X/4RYiA2BMR0DYFZcK0OiGgpQcGdMmipbbP
0Eg8oLBgob0HoM8xAVTOpizWhKvAyRAiICbMpSKgptESnADGakvAiEH71SW86EWFVJbZKkFyDKig
m9kMS/+luqWKCTFyUglk/gBIOVmQCLMnAYa3YSigjwqjD0MYzPEHFw2ouSqIBogF4TCb7x1AidJ4
KH6AlCHU+WwwVvrKsYxoc8ultSwjGM5VYIIbug5SgjmlgoRxrfAi47SpYx7uCpjFEqYCIKW87kSG
kay7gJ0EekAtDcAdHFYd1DsgX0AKqzQHwA1haBB8NeG/KYlZIuCq0GajjgC7rUHZBBcWxmo2N4aN
UHBh6WL6kuq4kB/0LCLZESGjNF2pJs1DTBGJZ5VaINw1mAAyI+rHctu57D0R0FcYwvRHzGhYzsiY
Q3MKNIC0IsAW4PeJeQAVmsjIEgHQY2Bo2F0hfkRAAVYNW1d9uDkcE/vD7Um7mF4EzBVTJ0UkNMAl
SpWEcoLM7YWmBWrqGjgNCYgpBOxPDaitT1OoziB/Fddp/EVY4SGcKsp7ILQl7IsDYcI8TipUxtY9
YIgdzZCqMWgjmUYJziFIy0cVIWMMYfLDElAzFS4rB24XzRlbpLEkpeOPM2thaYEgpVUiIPijeA64
GoQJPFZUjSwlkEoJBYJ5ApcDs9oBMr6jnUoRQNcwl/wIMgL83U7tPJYZBAJkxlCkjBKgO2jHZQ93
BxMghbO5TKe2BUOnVpTKOBIjOkAO50EmCEQySiWAyQxbJ/UwBm74h2HD6QVGwPPFEJJBjcw1CY/n
l/ERpQxQA2v40CkXUTAgFpDxXZnXb2iuArOG0v9VmUMqZmbBB0N5QvQ6c6gdwV0wrwYODz5sA8IP
LjzWdxKBz8g9Z6Mv1SFsgl0zjeC55XKAwIunc/Gc4cWGpDdaLWAQG053hpSxB2TEO/NIZIogLoUD
NVD0MUUOpQwokAIi4/ulFA0oGTg3AawdXTZEvUBDiB7S4G4CzlwpgggcFa6AoIh+aTd+2PMJIGzA
5yNqZDA2dFbmAwOqGpHiK2XAXBrkRVDbTwybmQuzknF1MGgoQNtgCS5JMDAAnU8ARCTDCJTJZWKf
0pAVIkP3C0KbVuqU4aSW+S8st8gslVILmFfnmwmAiCBIbIHjFCBuMOLBXiANEoXgcKfae0AjSRi9
obEFRoM1cCTAMMYIb0GMKNP8QRLge3CK4E2FpkoM4u4KhCn4G24IdQlB4DQ7cwK7B+qRHOkoUyIn
USAhwjGagfSeR5ApXnSk6zEESG4Y68tGdJOA19NTa7EDNvB2Bi+28NkhJsh+yKWCCwxgWFKaQ8bT
yBKB2BD98l8ayM5KlJStMFI5Q0kYVw1xLmksS710bhGENfEFJaG2SGqXD6M5pSMhx6aETM2kEXlA
oRFFT6UAgI+g6UzmTWXpxQ5rgeSKsiGCRJEWLpYiuNCIOSmlCIDeyiYYumbgTttlgD1zGFFFp2AC
0BunKfvk2g5eQGrAokOlDCKqyDNAZiDqmtkzwRT2hUDlkFwJv9CNpDSfGJAQKP6phcBECjB0YiQa
q7tgE7JJQ3LIwAIDSkEaRHVfkQsPyg48TbP6xaUAl/AIWLLMLNFvk1TByDwkNRCkqMonkDDTWBYy
n5TmEV1WOzaYi7kQGpcmPgwwPEJ5lSJgdzrtZSpDmETZheS21UgWpyn+YMokgmRK4e0F6YbpD+8n
gC0lIoLcjs6prMd0RvS4CQZoJHV2Q3PRuKGAbgLzMko1wClQFAJmTXWEKqLpGvWdAmQm1M6Ik5ut
gqa8Fli2pF6lDKQITl8QuLAWAUF04TZRSt2E4hmWkDEo4YduhB6SHoy1dQMgR+L5SZXoo9Jpd7jg
I8EhMMKIZwBvYIDaoXkF9YRaxC5ZEgWqyYBJzMiu3WPG5sJkAYEFjTVTaA7OMTJjqzQHNJFhjcQv
ACQwLA3oVc8c0HmjgAgLIPNprAuCBzo0LWBkSikCxlLIh8HdkQyCszNQgp4IZmIMxGPETPcLm0lw
TsEwsOjCI4l/qJ0wsbt3KwK+ApboXjYVXNaMPVeqQcRgCpAazD6Qim4yu6cH9B3BZPP6sRkyuROg
HuhJ8SkT0kogUEblsQpCndYXAXPLMsbKnBrldLQlQIPoo9EuZWRUQaaUIG6xRQAuiTr6r8j84Awi
eY72JggnPBBUvD7LkGRToO0UaLpMZJhzTJENVArBYmhOAaeulAGkj7A3xaks1t1DeEdPQYggqSQ3
3Kdt0TKgCBEiGqUIIoh9oEEGmI9NbCie7KsgyxEoLpEstsXU0NSguZuHp4sRlC6sBwR/x9AySDuM
giMBqaQKowl5Ywo9ehOKhKQFemZ86Js+bol0BnSIn2HySRJWDtNzAYAVXiVZjUMFeMUmXai9GGCn
YG6MXd8ljlgxyF1ju3bDgRZgZKR1iZHB4oKm6bM39WQQQZGAtaT7THEtzH1J6vEUTCHsVvCBw2rE
mgCwhpYliKSxJhBUSumyPyPA7iJzM0qHAC6fqpHworftMw7sqQFhgXB8sCmGNGkkO1VC8wcwSyhF
ICu0ZQAJsCWVEegvHSgqqRj7cgjBaDOLvwgvX25jdoVThOaM0JD9ifB/xqDzne3KgsOkZkClHXYf
YYtt4pCAnKKBjqry5QjSb7i9AGYzvJ9OuQ9O5YimE1kidTUDOgpxOkFdQEQElE6Bo8JoQh7gdpVS
mtBSV+qAV+G1E7pw5fCrMJUFyqSCAjkxezJsg8hNgOoPyaQCTg8Sa6BmcmB2l6/HBApFVFk17yyM
wQKyah1XwE0JUQBaf0BfUa44Y2rNhI4zuMsUP1x/Ul+XDClI8tOFtlogaBPpl4E2oYTseoMZk2oY
SUIiKLDQBsGohtVOUpePaauyMYl3LJtCpEJsRUVU0Okf0XJkDMZwXoYXFbXbrg+3g8LoSOQLug4T
QJTs1IvYwk6RSBatp4bzMzzMFXMjysCQehHLxbnrdEv27E+LFhI7AzGhkgC9GQz64dUNtSKAD5wV
emAsgKJjEUFjWxdBhlaZRWDzOB14qI/YpxOaKQD9oFQDumnQ2gjHFxafuoiMg/dSpIiIgeXbJJB0
7hpyo9BkAExIKQN4CmRnLLvTwBJN6Z/asTH+grEUprTEKY6FCjc4EejZsKmfC7cpwELaJMgAo99T
AzZrsUIQhugAOaDVUCuqQUwkkAGDQjdNIjdFBl1BN51lQSTJBpsZ2vtHKbVXgNCfMsEc7gK2au5Z
HMZeAJrqvP6WBjDAZqJ6Sk1gh5IayYg6gGyX+pWJBRnWEMITIQQNsJ+qRiGn4EtQAsYQqRYBMJBs
q2cG5swtQ3bTZQ7hhUX0Pchr1X0k/L7Q+0JlQCYo67Fsp0g1DfZX5jWBqBJGGyRSWCkCgFGlQZB1
8hQNwV0yr7i7P4ssmcoqBSX47gSiGuDKnIkaX4HjB15MXZTBA2aUDZqzdxsEogu5D1ETesBgYzsy
H1LdUM32RllQOonC+k1QAKGZZQ/YHACZCQO9SAeYatKCu0KSgJoJmtBH0HZ8xYbb0ZlZFU4TPCbg
Ayb94YBsA/KARADBgtIWsDeV78Ydn/K2CQFkQWXvHoBKxEICUOa3IMMmqwwvVVTvlo1YnEoTYcaX
p5HQ8l33hECeJNOKMOLJ/FKQ9D7CP6FqIsgEOzh84iIgNpg+F2k0oqXIkB6ttI/byMNyi+qVigDq
uOJkQSRDxMoy7NPTAUoq/FjG+5ndaVfShyWAtph5eOEMNjfZJgmhm9mg7ILxZbMWTSTCAjptZl7T
qFxI1rAt4hwugkgIjOD1BGJLdYjhFMcjMInAwAJVs5GYyyDHUtREX+yUB0pGIw2KH8w+cHv7ItBp
o5HETWhml8JbnqUGnuL3Z9AXAbcThaeQakdGEdhbgBcjtgxDfmRQ2KHdBIinlP5A5jXlHZMNkyyS
K8h2wp49hCcXLgt+QOQI8103JBuQNVAjTEBXsByBLgpYmsTkCJYEmNvBSczh2w2UyqKFexxuDaVi
INSXFAUgNCEntguHkUyrUlKRFIpVvEIUG9w9UJP+ybIYiK5x+bRV57TNHKgVE2o03PiZGdkJsYYK
IkJpCyT2QQvE7wvChs6ZdRGYVaB4DDadDEF6SvTVgtODVNtYljVyveAQuLUlA+qH9BAIGz7WlYIT
gdocjIW9B1soUKKGsMMSgbRSWKQDBgcsWpBMuBR4tTeBLEjQhIhAwPgGWNlzioTIdBTFGOIayaTC
i420dTP26LFuREY1G4pTUaqeAJjqFoZccRpQWTDbHdwtUO9KIUUgSZagqFm27FL+yUpNYkYqi4wm
Sb2k0bmAAqOxFmTCRA7Br4SGgrqUSUxLCaYsnBQQ1q9Nt9C0wMxYq8olEh6zUBUdYEZREPluliQr
hsmm4bCQVSEBIo14eKUxnDCQLOhjQuCFIUanBtWzBWNSBChTMJQt5C64i0CZQyuCGRQOdFSBkYA4
3IGdQv8p0TOtZQBnMpMTXGBkqNlUNwGTD6KYPgJykDTQ8QjQhtNgAYnD4tkxyNQQZ9O09pAiOWg6
VqQJ2x1ZEvQ91k2IWC8LAxgIHLymYb9sOngB+QS2ZCuvAtsECQmE0Y5FAMJjYSeLBI8wARIZkC5D
D2mGeT+3fvoZctp88+cmzz25LVbL0/W22Bb55oc6rx7f5Jt6tX3yF377gEEuxz0+X379FZUvMgnr
Vy8fH/Lm8ObX5M/fXJf8K2v+4s/y7L0fyFP2/lhe59n6id+5Luv1Vr7GTVGuNzu/3ArHfO/2Wfp/
ddoXhfXg3U+6v/yuyKusur59ND94bL/1q+w+//qro5+q4jr7qicJuiTdH+VTv/7q41fu6dEnj1xv
+bStc2wDS8iNwA88d1NYD4qRJ0bVnHhaV+VD3p0haiBsPdwXzaGvymp7Ozi6z13BypoZ5dkXZb3/
7ITYnWupeW6EkTkSZiEEOAnmThg/oIECtpyw3/6MuqfBRj/2qeg3Rrdv8vK37nCnqb//5+3jyLtr
5Gsd1V4b+2pa127n1n3id7/QFT3J1tnS0nxJdX7zNXzmLT2r8ny9ytbL7igRoaR12oPP878W12V3
jrlUQoesPfYiK9bbwWtMWZUPeOzBefGXOicq7Y42KiBBiPaT3q6Lbb4cXGyzbb7pjjOnC3xbe/oJ
B1TZaq+BoCi/Y3tr94KhoNykTxngk6wqrq7wP93TmpcgRKRs8+r+rrPBO+d/wQssBv2Pd3+Pfrq5
zdbFZmu/EA9X7ehDXl1lxc/2waQiWiU9qu7zte1tCaW1px5n65tVtsw3t91Z5lZ5EMT5Y7a+zyrr
WB8PfFu7L82DBTiu6nVe9J9VuKW0wj3J7q/Kpf3OpGOsPfeiKgYvs/Wd5YB2Q8T6VzP1mQ4IX7+2
D/WguN+V65vBC/nHxdGb7ss35s/Dm3u+Xpbr3AmSGMjqPmiPTf1MYXCy/eqgytOf+n32YJsGYOD6
U188VjePH1xzBoWh/ugmdn5RVrmlGaaipVZkEzvvOduDYrzIPmR3t7si8XCvX2alFYQw+KOX83l2
nZU7V0TYK7RSPufulStHlwXDpj44Wy2Ld3ZAZpjsPRycPbp3WnZAaw9+lT9kq+4YY4Nk6EV76uus
yq7z1eD5RoJ3WzUE06Q//24nVGGCysPB1G+KhweKJ9ZDk2Lqz74o1jfZA2ajO8oEFtLR14rj8jYr
3CwJ8LSHg7Ofi11JmxEA9TNnxXvb7lOi9vDEdXUnYaFr5gw5ifaZ3364yveIQ6iutEf/WOTbdXbf
HWRUw4epe76tq/qhvYj90xlHG3l47hf1OtvcFtW+T6Ar4yE+uHiosu3qcZ8tgabTR1xzXiyXq3xw
mm22fQnRV/nk6ViIj62LT2W6F7fFXUmIvkdETEGB6PVQKDnPVtljNnhRV8Xqf/7t3zd38qc3xfLG
Mjak7ixK81B9uCzuyyp6mW+29vndjJT2NlzkxPJ3dffO//SsyMpH0pxi8EO9XmZW4QbQC3wCHhTt
WXm3LAd/Glxmd2R/xb0V3TGmwXZhD2/qRVYXVXHXVzTYgwT37CH+eJ1FqyK6vi2yaLOp93yGh3d/
QYK852QPtuRl9rC9daKRRjRPhgxfsB5k6mHaglD/+dt6cP+vTr20UY7zVfHBurDCHq+9qyclvhZb
YzdofETTp6vBRbZ6ly1Lq2gixJPahz6rqZveYzS7o8Thykiq9mBy+6X0KLqTTEjto+D7CgFX2U1t
PTF9/e6DDk/rX1O6t40dtBVPHbtPO/82HRRp/WmvW3j9k6PVDb046+V6uJtHkudah3pQ8eNyuyF0
t44V2IX26hwTtlvdAJk0Vh9K+EvZqjtIrqOP2sTJbbbsn7nbj61/d63xTf5QX62K60H502B7mw9O
pEphfYiHIMccOvi7Z29O/t462oOyUdzNq9LudckyR+0rPCkJNu360tRDqv+xx2XABetBJ/7ugUVV
hI9F/fjZQz74Ma+WlucVIhjtyc9+Lq6oF1rKLSQ72nNPbx4ftt0xIgYfhabTv+ByS0zcanBWU1+x
zIcwQKmfuiq2TklWUJHqY7e3RflgW2Yf2cYlN/yMdoh98txDgH6WXdmXcO5B187oDlqvbO7hle0q
ApS6+ld28st/b/PBkjz4+buysOtt4CX1H/AiXz9awtgD8ql/t/1/WVy5IYAZsNdqMGl6ub21PAkb
gvVS4HkdKQjLmfZpz4GR3GQbgt3uLBNC+3Ak59ljubUrFvAOdB9zeAAtxZf3lhU2CG+9JFbOoR7u
8Tmu9NpBvvgoa5xnlJ4octnmjDU6HsRbfhA7CZCmO8tohEzIa0X8qiDq7o4xp/ow7eZURxCyLUD7
tI25jI6LzSaru+PMU+/C6urfbX7eENPbCC5Df6d96BYNuIPgZKqz+wqH3zzqhPmNXTFim7WHcwXB
lQ1e5nTSu9NE0MxcdH9UPHRJ4cFWD6Y3PZxbL52Gig9fd1naSQgDxx4e9Zf/KAeX5f0v/2lQcq+r
X/5rfV3YKNf4kzjOz6y9X9a0ghxZJx5yncts/cE1dsyh6CXz9mbnFvoAyBzTFgPJMvg221iBAPNT
+mcGpF04cayhldeajlPKDODYLSdoNjppD/7nnbjbMBaojy3ur7Kr97bFmHnQtsaGXuzcb+Hg0j70
Mb27S8IXCwQwlX0Vnz75yxUAG/j7H7EEeOWalCffwtM42yPgYPiy7nWKF/MQOB3Vm61TrpTNZ59W
macflg7FTVHbXXAPOfxxuSEwNa7mu7z6kN+U7xxYnxA1eHj4rKqtyv/u7Ef9u+Oy43p1A1baeoOJ
h8d9lgsa1WpECs2gVgrPq9yFoviI1E8329JJLoRUQfu0Jx9y6ZZ2B8nt8BGpf1vsTC3IVhTt036b
VWXeNcW748yN9vDivq2y9bXlu+YebvRZccUgAbNW/cf1gdQ6Y7huvckfrXM9hKZneXWfre1jfciB
SRZbukJ1qFWIk6okQrLUF7og/bnf1UDVKksIsE3oz30OKJD4tjtIVJdB/e6Ph6dUz7fZyn7asQcp
fJ9XjoJBRKp/2O+BAlGKyq1eF4Ps+pNfZtt3jjb4SB5eFtvb2g1NzMYgrf5erMp32Z37yB5k/LLA
rm/zNQAlu6doltVpH/tl/decQYa6uunemdFkHzjA83K1RCbWuUIAp31kIM+ZW/bzcEUofW7th/UB
+XuV0/+sdqHDPvId0PvvM9tW+HDNr+mzO4ZNqFe0r+01c7q1U+EyjFrag99QhHLiKZgi9A8sN9qd
yjJEF9oHBnaG1ayKtV2/8JF1XDwwttl9dbnJsVDKqB/4Xba6yirL2cHG4eHg9/nSdh6GPkH9vO+L
LaN6rhrHPlze27sKEVvBJQxGelG8baZgX4CsX5Z22uhj+utHgqtr9O4E/oXuYY1+eOkaQdIg5evK
VmgfWc0FE5e2U4U5sPsCiihrA0oacMq5XWaGnlCoGbX614xVMfSTM79mP/0YAnwPzupFuSnfWdJe
sIqPjRtPPfyXq3U1lAl/wFpXdSP6YkMKPom2/8yC/zFzXU4M7EM5j6vsg10i9dEGOWHayDKKPtry
J+WqdGElPiZJTq9rF4nrgzLh2ypfX98KJsgBmPgI9r7NVnfi0PbVTNInr/3T9cqzmpluO/71MilG
Lx1MrqUaZh+b1sbKXB4QYsuZmQ1P6oPzqu6sqMmFfGCO3la1+7CsBug+5nA/9iNu9wO0HNaLi59G
mHw5N2B4if6AXmAvCRMMp0+94y/3JvaxDWlfTP/biFbD59X/q1Mvwx9neVnd2GGVj0ncN/XG7a/L
kiytPbmkX23XdiFOeurYfUL7hCgbZjbr5Vmifurn7ZcUc9eMClpHtS/yE5MGO6xO/ef/P9OD4+xW
crFOlsZYe8h2Tx4fnN6XD1TZGZQFcBxVxYP1vCMPBbHntDusQ31AcJ5vqiy3OumGnVZ7G3jWv1jP
KnSJ2kO/LysHL+QljXtRv8+Kbfd4Rr2eBhM8HWm9zGmO27Bm2OS6jzk8FvgHymDdKeZhfeA1fsic
htdY+Nq1L+wiq5fF4KjK3NxeeF3Vhz86LWb2y+hPbesz8syD0/uCQe58050q0mbVU/fHw1/hPzKG
PDiG/ac7ypzsY3Tjn3KoBKxTfXTIz6RUPPguL25ut5Y02G/gw2iCebval/AwZIw18lGVPrqqB+f1
xoqf29M9KM2/vDm9OH3z4+mzfx3Iq6XNO7hwtZM9aOyUZj1KSv8wmbBm/ckL1veup21I9beJDhhq
aFjt/l8ECEdVfWW/2e4GHH5Fj5A3qZxB4Bxn1RVItu5Qc1m7P2g+4aYuVnZK54NaRZ6Wsod1T33U
ImX8h1CMwVvraB9G91X2LgMh3pqATrQiZ+Fc1zqKk+wRl7nPvvhof544ujd9MhV8OnR4Vt4DIrXH
0310Kbtz948OyjYirayhP3VZVX2Y76bkFp1Rz4ObtLZh1z5GCb4jAiy6ry+Kh43u/nj4Ff+ey+K8
RvY/6M9txUFzUcDG7piJj1FTmu/bjUwU2HGxjxDlNTCobSn0C1ZjI/aRIl1sBy+K7XZjzPar/F1h
myof9EENYe7L+tquTEDor3+vlxRRi2W2NI9/WV5lziCDD8SN1Cka+Zygm+Vmn12MfaBAeRc/FuDz
oBeWerbMhzfWYYeqzMcQ3jGzXMXmlo+kZrTX2EO4rX9Dby8++QkeYsljYC/OBGjsgz/kBI4P2Ak7
EZggxsfo2EVmx15x6sHANZfsFMg2/WwHoOwD7dqcT6SEVq7ye6u7wEbjTkiHW36Y87Z0nfkAOx1j
6ZuP0XTuVmP8uydtYiVWKHV/8VuPfmBOse9fs5dFyG9cr/Ks+uZ/AQAA//8=</cx:binary>
              </cx:geoCache>
            </cx:geography>
          </cx:layoutPr>
          <cx:valueColors>
            <cx:minColor>
              <a:srgbClr val="FCD5B4"/>
            </cx:minColor>
            <cx:maxColor>
              <a:srgbClr val="E06C25"/>
            </cx:maxColor>
          </cx:valueColors>
          <cx:valueColorPositions>
            <cx:minPosition>
              <cx:number val="0"/>
            </cx:minPosition>
            <cx:maxPosition>
              <cx:number val="6"/>
            </cx:maxPosition>
          </cx:valueColorPositions>
        </cx:series>
      </cx:plotAreaRegion>
    </cx:plotArea>
    <cx:legend pos="l" align="ctr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rial" panose="020B0604020202020204" pitchFamily="34" charset="0"/>
            <a:cs typeface="Arial" panose="020B0604020202020204" pitchFamily="34" charset="0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13" Type="http://schemas.openxmlformats.org/officeDocument/2006/relationships/chart" Target="../charts/chart10.xml"/><Relationship Id="rId18" Type="http://schemas.openxmlformats.org/officeDocument/2006/relationships/chart" Target="../charts/chart15.xml"/><Relationship Id="rId3" Type="http://schemas.openxmlformats.org/officeDocument/2006/relationships/chart" Target="../charts/chart2.xml"/><Relationship Id="rId21" Type="http://schemas.openxmlformats.org/officeDocument/2006/relationships/chart" Target="../charts/chart18.xml"/><Relationship Id="rId7" Type="http://schemas.openxmlformats.org/officeDocument/2006/relationships/chart" Target="../charts/chart5.xml"/><Relationship Id="rId12" Type="http://schemas.openxmlformats.org/officeDocument/2006/relationships/chart" Target="../charts/chart9.xml"/><Relationship Id="rId17" Type="http://schemas.openxmlformats.org/officeDocument/2006/relationships/chart" Target="../charts/chart14.xml"/><Relationship Id="rId2" Type="http://schemas.openxmlformats.org/officeDocument/2006/relationships/chart" Target="../charts/chart1.xml"/><Relationship Id="rId16" Type="http://schemas.openxmlformats.org/officeDocument/2006/relationships/chart" Target="../charts/chart13.xml"/><Relationship Id="rId20" Type="http://schemas.openxmlformats.org/officeDocument/2006/relationships/chart" Target="../charts/chart17.xml"/><Relationship Id="rId1" Type="http://schemas.microsoft.com/office/2014/relationships/chartEx" Target="../charts/chartEx1.xml"/><Relationship Id="rId6" Type="http://schemas.microsoft.com/office/2014/relationships/chartEx" Target="../charts/chartEx2.xml"/><Relationship Id="rId11" Type="http://schemas.microsoft.com/office/2014/relationships/chartEx" Target="../charts/chartEx3.xml"/><Relationship Id="rId5" Type="http://schemas.openxmlformats.org/officeDocument/2006/relationships/chart" Target="../charts/chart4.xml"/><Relationship Id="rId15" Type="http://schemas.openxmlformats.org/officeDocument/2006/relationships/chart" Target="../charts/chart12.xml"/><Relationship Id="rId10" Type="http://schemas.openxmlformats.org/officeDocument/2006/relationships/chart" Target="../charts/chart8.xml"/><Relationship Id="rId19" Type="http://schemas.openxmlformats.org/officeDocument/2006/relationships/chart" Target="../charts/chart16.xml"/><Relationship Id="rId4" Type="http://schemas.openxmlformats.org/officeDocument/2006/relationships/chart" Target="../charts/chart3.xml"/><Relationship Id="rId9" Type="http://schemas.openxmlformats.org/officeDocument/2006/relationships/chart" Target="../charts/chart7.xml"/><Relationship Id="rId14" Type="http://schemas.openxmlformats.org/officeDocument/2006/relationships/chart" Target="../charts/chart11.xml"/><Relationship Id="rId22" Type="http://schemas.openxmlformats.org/officeDocument/2006/relationships/chart" Target="../charts/chart1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41</xdr:row>
      <xdr:rowOff>88901</xdr:rowOff>
    </xdr:from>
    <xdr:to>
      <xdr:col>10</xdr:col>
      <xdr:colOff>774700</xdr:colOff>
      <xdr:row>65</xdr:row>
      <xdr:rowOff>88900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379B7B-2F9F-5749-9D30-2809F50941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" y="8470901"/>
              <a:ext cx="7594600" cy="4876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107935</xdr:colOff>
      <xdr:row>53</xdr:row>
      <xdr:rowOff>90067</xdr:rowOff>
    </xdr:from>
    <xdr:to>
      <xdr:col>14</xdr:col>
      <xdr:colOff>260335</xdr:colOff>
      <xdr:row>65</xdr:row>
      <xdr:rowOff>93115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FAF8D33-7324-7D49-8585-3CBD341AA6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258472</xdr:colOff>
      <xdr:row>41</xdr:row>
      <xdr:rowOff>104007</xdr:rowOff>
    </xdr:from>
    <xdr:to>
      <xdr:col>18</xdr:col>
      <xdr:colOff>187441</xdr:colOff>
      <xdr:row>53</xdr:row>
      <xdr:rowOff>107055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46A003B-F992-8A4B-A8A7-F4FAB7051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107935</xdr:colOff>
      <xdr:row>41</xdr:row>
      <xdr:rowOff>103406</xdr:rowOff>
    </xdr:from>
    <xdr:to>
      <xdr:col>14</xdr:col>
      <xdr:colOff>260335</xdr:colOff>
      <xdr:row>53</xdr:row>
      <xdr:rowOff>106454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FB026FE-E380-A742-8A34-A7BEFD813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262446</xdr:colOff>
      <xdr:row>53</xdr:row>
      <xdr:rowOff>106387</xdr:rowOff>
    </xdr:from>
    <xdr:to>
      <xdr:col>18</xdr:col>
      <xdr:colOff>187442</xdr:colOff>
      <xdr:row>65</xdr:row>
      <xdr:rowOff>92701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8B46332-5FE8-E348-BEF4-C54AAB747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40</xdr:row>
      <xdr:rowOff>165100</xdr:rowOff>
    </xdr:from>
    <xdr:to>
      <xdr:col>18</xdr:col>
      <xdr:colOff>190500</xdr:colOff>
      <xdr:row>40</xdr:row>
      <xdr:rowOff>165100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A322C9DA-B400-E24C-A093-B687CA9E7239}"/>
            </a:ext>
          </a:extLst>
        </xdr:cNvPr>
        <xdr:cNvCxnSpPr/>
      </xdr:nvCxnSpPr>
      <xdr:spPr>
        <a:xfrm>
          <a:off x="2400300" y="1384300"/>
          <a:ext cx="12141200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</xdr:colOff>
      <xdr:row>268</xdr:row>
      <xdr:rowOff>88901</xdr:rowOff>
    </xdr:from>
    <xdr:to>
      <xdr:col>10</xdr:col>
      <xdr:colOff>774700</xdr:colOff>
      <xdr:row>292</xdr:row>
      <xdr:rowOff>88900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3" name="Chart 22">
              <a:extLst>
                <a:ext uri="{FF2B5EF4-FFF2-40B4-BE49-F238E27FC236}">
                  <a16:creationId xmlns:a16="http://schemas.microsoft.com/office/drawing/2014/main" id="{DFE8BAE7-FA37-BA43-8CD0-2E598038FA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" y="21602701"/>
              <a:ext cx="7594600" cy="4876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107935</xdr:colOff>
      <xdr:row>280</xdr:row>
      <xdr:rowOff>90067</xdr:rowOff>
    </xdr:from>
    <xdr:to>
      <xdr:col>14</xdr:col>
      <xdr:colOff>260335</xdr:colOff>
      <xdr:row>292</xdr:row>
      <xdr:rowOff>93115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51A6154-215E-FB4D-A9FD-2A23801689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258472</xdr:colOff>
      <xdr:row>268</xdr:row>
      <xdr:rowOff>104007</xdr:rowOff>
    </xdr:from>
    <xdr:to>
      <xdr:col>18</xdr:col>
      <xdr:colOff>187441</xdr:colOff>
      <xdr:row>280</xdr:row>
      <xdr:rowOff>107055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F5A8F2E1-463F-6D49-AFAC-F68A6900A0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107935</xdr:colOff>
      <xdr:row>268</xdr:row>
      <xdr:rowOff>103406</xdr:rowOff>
    </xdr:from>
    <xdr:to>
      <xdr:col>14</xdr:col>
      <xdr:colOff>260335</xdr:colOff>
      <xdr:row>280</xdr:row>
      <xdr:rowOff>106454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97161D88-716F-924C-95F9-ADEADBEF8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262446</xdr:colOff>
      <xdr:row>280</xdr:row>
      <xdr:rowOff>106387</xdr:rowOff>
    </xdr:from>
    <xdr:to>
      <xdr:col>18</xdr:col>
      <xdr:colOff>187442</xdr:colOff>
      <xdr:row>292</xdr:row>
      <xdr:rowOff>92701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32643A0E-F8A7-754E-912E-EF46C64559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611038</xdr:colOff>
      <xdr:row>267</xdr:row>
      <xdr:rowOff>165100</xdr:rowOff>
    </xdr:from>
    <xdr:to>
      <xdr:col>18</xdr:col>
      <xdr:colOff>190500</xdr:colOff>
      <xdr:row>267</xdr:row>
      <xdr:rowOff>165100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D74CE4F6-F587-884D-BAED-41827A2D0087}"/>
            </a:ext>
          </a:extLst>
        </xdr:cNvPr>
        <xdr:cNvCxnSpPr/>
      </xdr:nvCxnSpPr>
      <xdr:spPr>
        <a:xfrm>
          <a:off x="3786038" y="12098308"/>
          <a:ext cx="9967104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</xdr:colOff>
      <xdr:row>495</xdr:row>
      <xdr:rowOff>88901</xdr:rowOff>
    </xdr:from>
    <xdr:to>
      <xdr:col>10</xdr:col>
      <xdr:colOff>774700</xdr:colOff>
      <xdr:row>519</xdr:row>
      <xdr:rowOff>88900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6" name="Chart 35">
              <a:extLst>
                <a:ext uri="{FF2B5EF4-FFF2-40B4-BE49-F238E27FC236}">
                  <a16:creationId xmlns:a16="http://schemas.microsoft.com/office/drawing/2014/main" id="{B09BAF08-6841-7842-8BD6-3B4432CD77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" y="34658301"/>
              <a:ext cx="7594600" cy="4876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107935</xdr:colOff>
      <xdr:row>507</xdr:row>
      <xdr:rowOff>90067</xdr:rowOff>
    </xdr:from>
    <xdr:to>
      <xdr:col>14</xdr:col>
      <xdr:colOff>260335</xdr:colOff>
      <xdr:row>519</xdr:row>
      <xdr:rowOff>93115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5B9BFCE-89E6-5F40-9202-B592B2882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258472</xdr:colOff>
      <xdr:row>495</xdr:row>
      <xdr:rowOff>104007</xdr:rowOff>
    </xdr:from>
    <xdr:to>
      <xdr:col>18</xdr:col>
      <xdr:colOff>187441</xdr:colOff>
      <xdr:row>507</xdr:row>
      <xdr:rowOff>107055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F4377DE-EA40-1A4F-99CC-214AE1B50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107935</xdr:colOff>
      <xdr:row>495</xdr:row>
      <xdr:rowOff>103406</xdr:rowOff>
    </xdr:from>
    <xdr:to>
      <xdr:col>14</xdr:col>
      <xdr:colOff>260335</xdr:colOff>
      <xdr:row>507</xdr:row>
      <xdr:rowOff>106454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C7C4F18-4F0A-AB44-A016-3C7DD288F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262446</xdr:colOff>
      <xdr:row>507</xdr:row>
      <xdr:rowOff>106387</xdr:rowOff>
    </xdr:from>
    <xdr:to>
      <xdr:col>18</xdr:col>
      <xdr:colOff>187442</xdr:colOff>
      <xdr:row>519</xdr:row>
      <xdr:rowOff>92701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1D5F5DF8-24B0-0341-B1F4-07F676D07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389467</xdr:colOff>
      <xdr:row>494</xdr:row>
      <xdr:rowOff>165100</xdr:rowOff>
    </xdr:from>
    <xdr:to>
      <xdr:col>18</xdr:col>
      <xdr:colOff>190500</xdr:colOff>
      <xdr:row>494</xdr:row>
      <xdr:rowOff>165100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ED5FB9BE-B4C3-1142-9522-8FA5630A0BF7}"/>
            </a:ext>
          </a:extLst>
        </xdr:cNvPr>
        <xdr:cNvCxnSpPr/>
      </xdr:nvCxnSpPr>
      <xdr:spPr>
        <a:xfrm>
          <a:off x="2794000" y="22703367"/>
          <a:ext cx="10977033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31403</xdr:colOff>
      <xdr:row>7</xdr:row>
      <xdr:rowOff>37060</xdr:rowOff>
    </xdr:from>
    <xdr:to>
      <xdr:col>12</xdr:col>
      <xdr:colOff>88900</xdr:colOff>
      <xdr:row>21</xdr:row>
      <xdr:rowOff>26900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74D042E3-4475-4846-AF95-7E0C66A74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7</xdr:row>
      <xdr:rowOff>18469</xdr:rowOff>
    </xdr:from>
    <xdr:to>
      <xdr:col>7</xdr:col>
      <xdr:colOff>419099</xdr:colOff>
      <xdr:row>35</xdr:row>
      <xdr:rowOff>154328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87309561-2F35-BC48-881F-0337539A1E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31403</xdr:colOff>
      <xdr:row>21</xdr:row>
      <xdr:rowOff>165100</xdr:rowOff>
    </xdr:from>
    <xdr:to>
      <xdr:col>12</xdr:col>
      <xdr:colOff>88900</xdr:colOff>
      <xdr:row>35</xdr:row>
      <xdr:rowOff>154940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8853F35A-963F-1745-9887-A682A36326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260003</xdr:colOff>
      <xdr:row>7</xdr:row>
      <xdr:rowOff>37060</xdr:rowOff>
    </xdr:from>
    <xdr:to>
      <xdr:col>16</xdr:col>
      <xdr:colOff>76200</xdr:colOff>
      <xdr:row>21</xdr:row>
      <xdr:rowOff>26900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D74DF092-721E-2D43-B953-10B3635EC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260003</xdr:colOff>
      <xdr:row>21</xdr:row>
      <xdr:rowOff>165100</xdr:rowOff>
    </xdr:from>
    <xdr:to>
      <xdr:col>16</xdr:col>
      <xdr:colOff>76200</xdr:colOff>
      <xdr:row>35</xdr:row>
      <xdr:rowOff>154940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25FF70BD-51BE-C944-8A89-799EBA7BC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241300</xdr:colOff>
      <xdr:row>7</xdr:row>
      <xdr:rowOff>37060</xdr:rowOff>
    </xdr:from>
    <xdr:to>
      <xdr:col>19</xdr:col>
      <xdr:colOff>349597</xdr:colOff>
      <xdr:row>21</xdr:row>
      <xdr:rowOff>26900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75F7BEF3-CA66-5A48-B3CE-947811162B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241300</xdr:colOff>
      <xdr:row>21</xdr:row>
      <xdr:rowOff>165100</xdr:rowOff>
    </xdr:from>
    <xdr:to>
      <xdr:col>19</xdr:col>
      <xdr:colOff>349597</xdr:colOff>
      <xdr:row>35</xdr:row>
      <xdr:rowOff>154940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057DAFC8-FFD3-D54B-A738-9BE7D52DA5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546099</xdr:colOff>
      <xdr:row>5</xdr:row>
      <xdr:rowOff>0</xdr:rowOff>
    </xdr:from>
    <xdr:to>
      <xdr:col>7</xdr:col>
      <xdr:colOff>889000</xdr:colOff>
      <xdr:row>6</xdr:row>
      <xdr:rowOff>16912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9FD13257-40B5-D744-8EEF-24F0C8C89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46099" y="2311400"/>
          <a:ext cx="7886701" cy="52112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12700</xdr:rowOff>
    </xdr:from>
    <xdr:to>
      <xdr:col>6</xdr:col>
      <xdr:colOff>0</xdr:colOff>
      <xdr:row>29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1F74A4B-C266-8B4D-A01C-39338272A748}"/>
            </a:ext>
          </a:extLst>
        </xdr:cNvPr>
        <xdr:cNvSpPr txBox="1"/>
      </xdr:nvSpPr>
      <xdr:spPr>
        <a:xfrm>
          <a:off x="952500" y="825500"/>
          <a:ext cx="4762500" cy="514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Compound</a:t>
          </a:r>
          <a:r>
            <a:rPr lang="en-US" sz="2400" b="1" baseline="0">
              <a:latin typeface="Arial" panose="020B0604020202020204" pitchFamily="34" charset="0"/>
              <a:cs typeface="Arial" panose="020B0604020202020204" pitchFamily="34" charset="0"/>
            </a:rPr>
            <a:t> Risk Monitor</a:t>
          </a:r>
        </a:p>
        <a:p>
          <a:endParaRPr lang="en-US" sz="1600" b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400" b="0" u="none" baseline="0">
              <a:latin typeface="Arial" panose="020B0604020202020204" pitchFamily="34" charset="0"/>
              <a:cs typeface="Arial" panose="020B0604020202020204" pitchFamily="34" charset="0"/>
            </a:rPr>
            <a:t>TK This document is an interactive version of the Compound Risk Monitor. The file was last updated on DD/MM/YYYY. The most recent version of the monitor can be found at </a:t>
          </a:r>
          <a:r>
            <a:rPr lang="en-US" sz="1400" b="0" i="0" u="sng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  <a:hlinkClick xmlns:r="http://schemas.openxmlformats.org/officeDocument/2006/relationships" r:id=""/>
            </a:rPr>
            <a:t>https://compound-risk-monitor.netlify.app</a:t>
          </a:r>
          <a:endParaRPr lang="en-US" sz="1400" b="0" u="sng" baseline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400" b="0" u="none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400" b="0" u="none" baseline="0">
              <a:latin typeface="Arial" panose="020B0604020202020204" pitchFamily="34" charset="0"/>
              <a:cs typeface="Arial" panose="020B0604020202020204" pitchFamily="34" charset="0"/>
            </a:rPr>
            <a:t>The workbook contains sheets </a:t>
          </a:r>
        </a:p>
        <a:p>
          <a:endParaRPr lang="en-US" sz="1800" b="0" u="sng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u="sng">
              <a:latin typeface="Arial" panose="020B0604020202020204" pitchFamily="34" charset="0"/>
              <a:cs typeface="Arial" panose="020B0604020202020204" pitchFamily="34" charset="0"/>
            </a:rPr>
            <a:t>Contents</a:t>
          </a:r>
          <a:endParaRPr lang="en-US" sz="1800" b="0" u="sng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Dashboard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Dimension Sheets</a:t>
          </a:r>
          <a:endParaRPr kumimoji="0" lang="en-US" sz="1800" b="0" i="0" u="sng" strike="noStrike" kern="0" cap="none" spc="0" normalizeH="0" baseline="0" noProof="0">
            <a:ln>
              <a:noFill/>
            </a:ln>
            <a:solidFill>
              <a:schemeClr val="dk1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Health</a:t>
          </a: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Food Security</a:t>
          </a: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Conflic and Fragility</a:t>
          </a: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Macro Fiscal</a:t>
          </a: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Natural Hazard</a:t>
          </a: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Socio-economic vulnerability</a:t>
          </a:r>
          <a:endParaRPr kumimoji="0" lang="en-US" sz="16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0</xdr:colOff>
      <xdr:row>4</xdr:row>
      <xdr:rowOff>12700</xdr:rowOff>
    </xdr:from>
    <xdr:to>
      <xdr:col>12</xdr:col>
      <xdr:colOff>0</xdr:colOff>
      <xdr:row>29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8D37197-9211-8645-A090-1928B360D8CC}"/>
            </a:ext>
          </a:extLst>
        </xdr:cNvPr>
        <xdr:cNvSpPr txBox="1"/>
      </xdr:nvSpPr>
      <xdr:spPr>
        <a:xfrm>
          <a:off x="6667500" y="825500"/>
          <a:ext cx="4762500" cy="514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400" b="1" baseline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600" b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u="sng">
              <a:latin typeface="Arial" panose="020B0604020202020204" pitchFamily="34" charset="0"/>
              <a:cs typeface="Arial" panose="020B0604020202020204" pitchFamily="34" charset="0"/>
            </a:rPr>
            <a:t>About the Monitor</a:t>
          </a:r>
        </a:p>
        <a:p>
          <a:r>
            <a:rPr lang="en-US" sz="1800" b="0" u="sng" baseline="0">
              <a:latin typeface="Arial" panose="020B0604020202020204" pitchFamily="34" charset="0"/>
              <a:cs typeface="Arial" panose="020B0604020202020204" pitchFamily="34" charset="0"/>
            </a:rPr>
            <a:t>                              </a:t>
          </a:r>
          <a:endParaRPr lang="en-US" sz="1800" b="0" u="sng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alth" connectionId="4" xr16:uid="{31AC9B2E-0CDA-2948-9F37-04F0E52FBB33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ood Security" connectionId="2" xr16:uid="{C1DB5AEE-D64D-B545-8963-9108BB759818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flict and Fragility" connectionId="1" xr16:uid="{9FC9F3EE-BC56-4C41-A3FD-F3DD03F6DD48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cro Fiscal" connectionId="5" xr16:uid="{C4E87F13-0771-A845-B0A0-D2522E63E322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atural Hazard" connectionId="6" xr16:uid="{707FA958-C752-AD4C-A70A-688740232B89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cioeconomic Vulnerability" connectionId="8" xr16:uid="{43FD248E-14C7-EB47-8B9A-040419043D79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ood Security" connectionId="3" xr16:uid="{D176093C-7585-6142-AE64-978EAD59B7FE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liabilitysheet" connectionId="7" xr16:uid="{D9839023-6F81-B646-983E-CDFAEBBF4866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89C0B92-7D5C-AD46-8D2B-9A3F2C6D14F9}" name="Table13" displayName="Table13" ref="B299:R489" totalsRowShown="0" headerRowDxfId="313" tableBorderDxfId="312">
  <autoFilter ref="B299:R489" xr:uid="{AF9F9920-083E-4346-A8DE-71577C15336F}">
    <filterColumn colId="6">
      <customFilters>
        <customFilter operator="greaterThanOrEqual" val="5"/>
      </customFilters>
    </filterColumn>
  </autoFilter>
  <sortState xmlns:xlrd2="http://schemas.microsoft.com/office/spreadsheetml/2017/richdata2" ref="B300:R324">
    <sortCondition descending="1" ref="H299:H489"/>
  </sortState>
  <tableColumns count="17">
    <tableColumn id="1" xr3:uid="{15C748A3-4D6D-0C4A-97CB-C900FC091C61}" name="Country_x000a_Name" dataDxfId="311">
      <calculatedColumnFormula>'Compound Alert'!B6</calculatedColumnFormula>
    </tableColumn>
    <tableColumn id="2" xr3:uid="{0E0E2050-71C9-BB4D-A410-694424BDAC07}" name="Country Code" dataDxfId="310">
      <calculatedColumnFormula>'Compound Alert'!C6</calculatedColumnFormula>
    </tableColumn>
    <tableColumn id="3" xr3:uid="{A201F05C-6025-AA44-9E1F-EFE0C63D32B7}" name="Blank2" dataDxfId="309">
      <calculatedColumnFormula>'Compound Alert'!F6</calculatedColumnFormula>
    </tableColumn>
    <tableColumn id="4" xr3:uid="{6A87F9AD-7F36-9C44-B91C-EE2A1CF44CC6}" name="Underlying Vulnerability" dataDxfId="308">
      <calculatedColumnFormula>'Compound Alert'!J6</calculatedColumnFormula>
    </tableColumn>
    <tableColumn id="5" xr3:uid="{3BD50F5F-B1F3-FF4D-BB11-135CE3AD8798}" name="Column1" dataDxfId="307"/>
    <tableColumn id="6" xr3:uid="{AD438898-0350-274E-B9EF-294CD3F84924}" name="Blank3" dataDxfId="306">
      <calculatedColumnFormula>'Compound Alert'!Q6</calculatedColumnFormula>
    </tableColumn>
    <tableColumn id="7" xr3:uid="{6270D74A-9136-6940-83FB-BE2AFC343D8E}" name="Health2" dataDxfId="0">
      <calculatedColumnFormula>'Compound Alert'!Y6</calculatedColumnFormula>
    </tableColumn>
    <tableColumn id="8" xr3:uid="{968C9EAF-7961-7745-8A83-00F55323C7FF}" name="Food Security3" dataDxfId="305">
      <calculatedColumnFormula>'Compound Alert'!Z6</calculatedColumnFormula>
    </tableColumn>
    <tableColumn id="9" xr3:uid="{7FCF98DB-6FB5-9941-B027-C4FFBFD30DED}" name="Macro Fiscal4" dataDxfId="304">
      <calculatedColumnFormula>'Compound Alert'!Y6</calculatedColumnFormula>
    </tableColumn>
    <tableColumn id="10" xr3:uid="{1B0260AF-3258-D346-B932-9AF8C00F7556}" name="Socio-Econ Vulnerability5" dataDxfId="303">
      <calculatedColumnFormula>'Compound Alert'!Z6</calculatedColumnFormula>
    </tableColumn>
    <tableColumn id="11" xr3:uid="{57CFCA9A-8B90-604B-950B-57C96827F467}" name="Natural Hazards6" dataDxfId="302">
      <calculatedColumnFormula>'Compound Alert'!AA6</calculatedColumnFormula>
    </tableColumn>
    <tableColumn id="12" xr3:uid="{A802981F-2DBF-BF4D-9727-CF24B7B4644F}" name="Conflict and Fragility" dataDxfId="301">
      <calculatedColumnFormula>'Compound Alert'!AB6</calculatedColumnFormula>
    </tableColumn>
    <tableColumn id="13" xr3:uid="{4F9204A1-B19E-8C42-BCDC-38014D0577DB}" name="Blank7" dataDxfId="300">
      <calculatedColumnFormula>'Compound Alert'!AC6</calculatedColumnFormula>
    </tableColumn>
    <tableColumn id="14" xr3:uid="{155D1916-253D-B047-BC69-2CB58CB7613C}" name="Underlying Vulnerability12" dataDxfId="299">
      <calculatedColumnFormula>'Compound Alert'!AD6</calculatedColumnFormula>
    </tableColumn>
    <tableColumn id="15" xr3:uid="{021CA6FF-08D0-2A4C-AF40-80BCB9191EDA}" name="Column2" dataDxfId="298"/>
    <tableColumn id="16" xr3:uid="{04D17CB2-5942-5448-B000-D0517EF953DB}" name="Column3" dataDxfId="297">
      <calculatedColumnFormula>'Compound Alert'!#REF!</calculatedColumnFormula>
    </tableColumn>
    <tableColumn id="17" xr3:uid="{8D6524E2-D287-EE49-8B00-ABEBABBD49EB}" name="Column4" dataDxfId="296">
      <calculatedColumnFormula>'Compound Alert'!#REF!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92B26A5-F49F-C449-89D5-DBBF82DC851E}" name="Table14" displayName="Table14" ref="B527:R718" totalsRowShown="0" headerRowDxfId="295" tableBorderDxfId="294">
  <autoFilter ref="B527:R718" xr:uid="{ED2AC098-075D-C74A-A7C6-1DD3F2DD3FD6}">
    <filterColumn colId="6">
      <customFilters>
        <customFilter operator="greaterThanOrEqual" val="5"/>
      </customFilters>
    </filterColumn>
  </autoFilter>
  <sortState xmlns:xlrd2="http://schemas.microsoft.com/office/spreadsheetml/2017/richdata2" ref="B528:R718">
    <sortCondition descending="1" ref="H527:H718"/>
  </sortState>
  <tableColumns count="17">
    <tableColumn id="1" xr3:uid="{8E7D959B-4ACB-AC4B-8AA6-4618A76D2683}" name="Country_x000a_Name" dataDxfId="293">
      <calculatedColumnFormula>'Compound Alert'!B6</calculatedColumnFormula>
    </tableColumn>
    <tableColumn id="2" xr3:uid="{E2AC52D0-7C3D-C142-8BF3-90BD1BDB60BF}" name="Country Code" dataDxfId="292">
      <calculatedColumnFormula>'Compound Alert'!C6</calculatedColumnFormula>
    </tableColumn>
    <tableColumn id="3" xr3:uid="{359FA8BA-410D-DB43-9D9B-94D4CBC2F71C}" name="Blank2" dataDxfId="291">
      <calculatedColumnFormula>'Compound Alert'!F6</calculatedColumnFormula>
    </tableColumn>
    <tableColumn id="4" xr3:uid="{0910E68E-F757-6141-BFD2-3DE04695A107}" name="Upcoming Threats" dataDxfId="290">
      <calculatedColumnFormula>'Compound Alert'!M6</calculatedColumnFormula>
    </tableColumn>
    <tableColumn id="5" xr3:uid="{B4A9544A-42E6-BA49-B6EC-288C39886CDF}" name="Column1" dataDxfId="289"/>
    <tableColumn id="6" xr3:uid="{E6E80466-EAEC-1642-8EF3-0B286113CC22}" name="Blank3" dataDxfId="288">
      <calculatedColumnFormula>'Compound Alert'!Q6</calculatedColumnFormula>
    </tableColumn>
    <tableColumn id="7" xr3:uid="{996367AD-1AE4-724E-87D5-5B5EA24D9D85}" name="Health7" dataDxfId="287">
      <calculatedColumnFormula>'Compound Alert'!AF6</calculatedColumnFormula>
    </tableColumn>
    <tableColumn id="8" xr3:uid="{FAF6B431-1854-B842-A987-D787E7FB8294}" name="Food Security8" dataDxfId="286">
      <calculatedColumnFormula>'Compound Alert'!AG6</calculatedColumnFormula>
    </tableColumn>
    <tableColumn id="9" xr3:uid="{6898BE5F-4A9D-074B-A45C-D802A33647C5}" name="Socio-Econ Vulnerability9" dataDxfId="285">
      <calculatedColumnFormula>'Compound Alert'!AF6</calculatedColumnFormula>
    </tableColumn>
    <tableColumn id="10" xr3:uid="{625C576E-35C9-2140-BF64-83E8CF0B9ABE}" name="Macro Fiscal10" dataDxfId="284">
      <calculatedColumnFormula>'Compound Alert'!AG6</calculatedColumnFormula>
    </tableColumn>
    <tableColumn id="11" xr3:uid="{0FC0FF3D-0362-A645-8ED4-FDE1F80C802B}" name="Natural Hazards11" dataDxfId="283">
      <calculatedColumnFormula>'Compound Alert'!AH6</calculatedColumnFormula>
    </tableColumn>
    <tableColumn id="12" xr3:uid="{B66D8E14-96EF-4D48-99DB-317AFB4A521C}" name="Institutional Fragility" dataDxfId="282">
      <calculatedColumnFormula>'Compound Alert'!AI6</calculatedColumnFormula>
    </tableColumn>
    <tableColumn id="13" xr3:uid="{F06339DC-6A87-9944-B25B-A2261A4CF1FE}" name="Blank7" dataDxfId="281">
      <calculatedColumnFormula>'Compound Alert'!AJ6</calculatedColumnFormula>
    </tableColumn>
    <tableColumn id="14" xr3:uid="{B4502214-0D9A-744F-A2BC-3CB2D6626257}" name="Underlying Vulnerability12" dataDxfId="280">
      <calculatedColumnFormula>'Compound Alert'!AK6</calculatedColumnFormula>
    </tableColumn>
    <tableColumn id="15" xr3:uid="{6B37EEE5-9986-7346-AC07-210866DD2F09}" name="Column2" dataDxfId="279"/>
    <tableColumn id="16" xr3:uid="{88F5A493-C202-F044-9768-8FD239F3BFA7}" name="Column3" dataDxfId="278">
      <calculatedColumnFormula>'Compound Alert'!#REF!</calculatedColumnFormula>
    </tableColumn>
    <tableColumn id="17" xr3:uid="{57C03270-4C46-1346-92FF-60D56D634820}" name="Column4" dataDxfId="277">
      <calculatedColumnFormula>'Compound Alert'!AN202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queryTable" Target="../queryTables/query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F0B32-D227-3F45-BEBF-0E7FF02F6742}">
  <sheetPr filterMode="1"/>
  <dimension ref="A2:HI719"/>
  <sheetViews>
    <sheetView topLeftCell="A15" zoomScaleNormal="100" workbookViewId="0">
      <selection activeCell="O4" sqref="O4"/>
    </sheetView>
  </sheetViews>
  <sheetFormatPr baseColWidth="10" defaultColWidth="8.7109375" defaultRowHeight="16" x14ac:dyDescent="0.2"/>
  <cols>
    <col min="1" max="1" width="4.42578125" style="64" customWidth="1"/>
    <col min="2" max="2" width="22.5703125" style="29" customWidth="1"/>
    <col min="3" max="3" width="8.7109375" style="29" customWidth="1"/>
    <col min="4" max="4" width="8.28515625" style="52" customWidth="1"/>
    <col min="5" max="5" width="8.7109375" style="30" customWidth="1"/>
    <col min="6" max="6" width="2.7109375" style="31" customWidth="1"/>
    <col min="7" max="7" width="8.7109375" style="30" customWidth="1"/>
    <col min="8" max="8" width="4.85546875" style="30" customWidth="1"/>
    <col min="9" max="9" width="2.7109375" style="28" customWidth="1"/>
    <col min="10" max="10" width="9.7109375" style="28" customWidth="1"/>
    <col min="11" max="11" width="9.7109375" style="52" customWidth="1"/>
    <col min="12" max="15" width="9.7109375" style="31" customWidth="1"/>
    <col min="16" max="16" width="2.7109375" style="31" customWidth="1"/>
    <col min="17" max="17" width="9.7109375" style="31" customWidth="1"/>
    <col min="18" max="18" width="9.7109375" style="56" customWidth="1"/>
    <col min="19" max="19" width="9.140625" style="31" customWidth="1"/>
    <col min="20" max="20" width="15.28515625" style="31" customWidth="1"/>
    <col min="21" max="21" width="14.42578125" style="31" customWidth="1"/>
    <col min="22" max="22" width="24.140625" style="31" customWidth="1"/>
    <col min="23" max="23" width="17.140625" style="31" customWidth="1"/>
    <col min="24" max="24" width="20.140625" style="31" customWidth="1"/>
    <col min="25" max="25" width="8.5703125" style="56" customWidth="1"/>
    <col min="26" max="26" width="27.85546875" style="30" bestFit="1" customWidth="1"/>
    <col min="27" max="27" width="12.42578125" style="30" bestFit="1" customWidth="1"/>
    <col min="28" max="28" width="18.7109375" style="30" bestFit="1" customWidth="1"/>
    <col min="29" max="29" width="17.85546875" style="30" bestFit="1" customWidth="1"/>
    <col min="30" max="30" width="27.85546875" style="30" bestFit="1" customWidth="1"/>
    <col min="31" max="31" width="20.5703125" style="30" bestFit="1" customWidth="1"/>
    <col min="32" max="32" width="20.7109375" style="52" bestFit="1" customWidth="1"/>
    <col min="33" max="33" width="12.140625" style="28" bestFit="1" customWidth="1"/>
    <col min="34" max="34" width="11.140625" style="28" bestFit="1" customWidth="1"/>
    <col min="35" max="46" width="12.140625" style="28" bestFit="1" customWidth="1"/>
    <col min="47" max="47" width="21.140625" style="28" bestFit="1" customWidth="1"/>
    <col min="48" max="49" width="12.140625" style="28" bestFit="1" customWidth="1"/>
    <col min="50" max="50" width="17" style="28" bestFit="1" customWidth="1"/>
    <col min="51" max="51" width="12.140625" style="28" bestFit="1" customWidth="1"/>
    <col min="52" max="52" width="12" style="28" bestFit="1" customWidth="1"/>
    <col min="53" max="53" width="7.42578125" style="28" bestFit="1" customWidth="1"/>
    <col min="54" max="57" width="12.140625" style="28" bestFit="1" customWidth="1"/>
    <col min="58" max="58" width="21.28515625" style="28" bestFit="1" customWidth="1"/>
    <col min="59" max="60" width="5.28515625" style="28" bestFit="1" customWidth="1"/>
    <col min="61" max="64" width="12.140625" style="28" bestFit="1" customWidth="1"/>
    <col min="65" max="65" width="9.28515625" style="28" bestFit="1" customWidth="1"/>
    <col min="66" max="70" width="12.140625" style="28" bestFit="1" customWidth="1"/>
    <col min="71" max="71" width="13.7109375" style="28" bestFit="1" customWidth="1"/>
    <col min="72" max="72" width="11.140625" style="28" bestFit="1" customWidth="1"/>
    <col min="73" max="74" width="12.140625" style="28" bestFit="1" customWidth="1"/>
    <col min="75" max="75" width="17.5703125" style="28" bestFit="1" customWidth="1"/>
    <col min="76" max="78" width="12.140625" style="28" bestFit="1" customWidth="1"/>
    <col min="79" max="79" width="15.7109375" style="28" bestFit="1" customWidth="1"/>
    <col min="80" max="85" width="12.140625" style="28" bestFit="1" customWidth="1"/>
    <col min="86" max="86" width="6.85546875" style="28" bestFit="1" customWidth="1"/>
    <col min="87" max="87" width="6.42578125" style="28" bestFit="1" customWidth="1"/>
    <col min="88" max="90" width="12.140625" style="28" bestFit="1" customWidth="1"/>
    <col min="91" max="91" width="11.140625" style="28" bestFit="1" customWidth="1"/>
    <col min="92" max="93" width="12.140625" style="28" bestFit="1" customWidth="1"/>
    <col min="94" max="94" width="11.140625" style="28" bestFit="1" customWidth="1"/>
    <col min="95" max="95" width="7" style="28" bestFit="1" customWidth="1"/>
    <col min="96" max="96" width="13.140625" style="28" bestFit="1" customWidth="1"/>
    <col min="97" max="97" width="12.140625" style="28" bestFit="1" customWidth="1"/>
    <col min="98" max="98" width="11.140625" style="28" bestFit="1" customWidth="1"/>
    <col min="99" max="105" width="12.140625" style="28" bestFit="1" customWidth="1"/>
    <col min="106" max="106" width="6.85546875" style="28" bestFit="1" customWidth="1"/>
    <col min="107" max="114" width="12.140625" style="28" bestFit="1" customWidth="1"/>
    <col min="115" max="115" width="10.140625" style="28" bestFit="1" customWidth="1"/>
    <col min="116" max="116" width="15.5703125" style="28" bestFit="1" customWidth="1"/>
    <col min="117" max="122" width="12.140625" style="28" bestFit="1" customWidth="1"/>
    <col min="123" max="123" width="11.140625" style="28" bestFit="1" customWidth="1"/>
    <col min="124" max="133" width="12.140625" style="28" bestFit="1" customWidth="1"/>
    <col min="134" max="134" width="14.5703125" style="28" bestFit="1" customWidth="1"/>
    <col min="135" max="137" width="12.140625" style="28" bestFit="1" customWidth="1"/>
    <col min="138" max="138" width="10.140625" style="28" bestFit="1" customWidth="1"/>
    <col min="139" max="139" width="17.7109375" style="28" bestFit="1" customWidth="1"/>
    <col min="140" max="145" width="12.140625" style="28" bestFit="1" customWidth="1"/>
    <col min="146" max="146" width="6" style="28" bestFit="1" customWidth="1"/>
    <col min="147" max="152" width="12.140625" style="28" bestFit="1" customWidth="1"/>
    <col min="153" max="153" width="14.85546875" style="28" bestFit="1" customWidth="1"/>
    <col min="154" max="156" width="12.140625" style="28" bestFit="1" customWidth="1"/>
    <col min="157" max="157" width="5.85546875" style="28" bestFit="1" customWidth="1"/>
    <col min="158" max="158" width="12.140625" style="28" bestFit="1" customWidth="1"/>
    <col min="159" max="159" width="16.7109375" style="28" bestFit="1" customWidth="1"/>
    <col min="160" max="166" width="12.140625" style="28" bestFit="1" customWidth="1"/>
    <col min="167" max="167" width="17.140625" style="28" bestFit="1" customWidth="1"/>
    <col min="168" max="168" width="12.140625" style="28" bestFit="1" customWidth="1"/>
    <col min="169" max="169" width="18.28515625" style="28" bestFit="1" customWidth="1"/>
    <col min="170" max="170" width="11.140625" style="28" bestFit="1" customWidth="1"/>
    <col min="171" max="171" width="28.85546875" style="28" bestFit="1" customWidth="1"/>
    <col min="172" max="172" width="12.140625" style="28" bestFit="1" customWidth="1"/>
    <col min="173" max="173" width="20.28515625" style="28" bestFit="1" customWidth="1"/>
    <col min="174" max="177" width="12.140625" style="28" bestFit="1" customWidth="1"/>
    <col min="178" max="178" width="11.5703125" style="28" bestFit="1" customWidth="1"/>
    <col min="179" max="181" width="12.140625" style="28" bestFit="1" customWidth="1"/>
    <col min="182" max="182" width="14.7109375" style="28" bestFit="1" customWidth="1"/>
    <col min="183" max="183" width="7.7109375" style="28" bestFit="1" customWidth="1"/>
    <col min="184" max="184" width="12.140625" style="28" bestFit="1" customWidth="1"/>
    <col min="185" max="185" width="11.42578125" style="28" bestFit="1" customWidth="1"/>
    <col min="186" max="190" width="12.140625" style="28" bestFit="1" customWidth="1"/>
    <col min="191" max="191" width="10.5703125" style="28" bestFit="1" customWidth="1"/>
    <col min="192" max="197" width="12.140625" style="28" bestFit="1" customWidth="1"/>
    <col min="198" max="198" width="11.140625" style="28" bestFit="1" customWidth="1"/>
    <col min="199" max="199" width="17.85546875" style="28" bestFit="1" customWidth="1"/>
    <col min="200" max="201" width="12.140625" style="28" bestFit="1" customWidth="1"/>
    <col min="202" max="202" width="12.28515625" style="28" bestFit="1" customWidth="1"/>
    <col min="203" max="203" width="6.5703125" style="28" bestFit="1" customWidth="1"/>
    <col min="204" max="204" width="7.28515625" style="28" bestFit="1" customWidth="1"/>
    <col min="205" max="205" width="12.140625" style="28" bestFit="1" customWidth="1"/>
    <col min="206" max="206" width="18.7109375" style="28" bestFit="1" customWidth="1"/>
    <col min="207" max="207" width="14" style="28" bestFit="1" customWidth="1"/>
    <col min="208" max="208" width="21.7109375" style="28" bestFit="1" customWidth="1"/>
    <col min="209" max="217" width="12.140625" style="28" bestFit="1" customWidth="1"/>
    <col min="218" max="16384" width="8.7109375" style="28"/>
  </cols>
  <sheetData>
    <row r="2" spans="2:2" x14ac:dyDescent="0.2">
      <c r="B2" s="181" t="s">
        <v>532</v>
      </c>
    </row>
    <row r="3" spans="2:2" x14ac:dyDescent="0.2">
      <c r="B3" s="221" t="s">
        <v>566</v>
      </c>
    </row>
    <row r="4" spans="2:2" x14ac:dyDescent="0.2">
      <c r="B4" s="221" t="s">
        <v>565</v>
      </c>
    </row>
    <row r="5" spans="2:2" x14ac:dyDescent="0.2">
      <c r="B5" s="221" t="s">
        <v>564</v>
      </c>
    </row>
    <row r="6" spans="2:2" x14ac:dyDescent="0.2">
      <c r="B6" s="221" t="s">
        <v>586</v>
      </c>
    </row>
    <row r="7" spans="2:2" x14ac:dyDescent="0.2">
      <c r="B7" s="182"/>
    </row>
    <row r="8" spans="2:2" x14ac:dyDescent="0.2">
      <c r="B8" s="182"/>
    </row>
    <row r="9" spans="2:2" x14ac:dyDescent="0.2">
      <c r="B9" s="182"/>
    </row>
    <row r="10" spans="2:2" x14ac:dyDescent="0.2">
      <c r="B10" s="182"/>
    </row>
    <row r="11" spans="2:2" x14ac:dyDescent="0.2">
      <c r="B11" s="182"/>
    </row>
    <row r="12" spans="2:2" x14ac:dyDescent="0.2">
      <c r="B12" s="182"/>
    </row>
    <row r="13" spans="2:2" x14ac:dyDescent="0.2">
      <c r="B13" s="182"/>
    </row>
    <row r="14" spans="2:2" x14ac:dyDescent="0.2">
      <c r="B14" s="182"/>
    </row>
    <row r="15" spans="2:2" x14ac:dyDescent="0.2">
      <c r="B15" s="182"/>
    </row>
    <row r="16" spans="2:2" x14ac:dyDescent="0.2">
      <c r="B16" s="182"/>
    </row>
    <row r="17" spans="2:2" x14ac:dyDescent="0.2">
      <c r="B17" s="182"/>
    </row>
    <row r="18" spans="2:2" x14ac:dyDescent="0.2">
      <c r="B18" s="182"/>
    </row>
    <row r="19" spans="2:2" x14ac:dyDescent="0.2">
      <c r="B19" s="182"/>
    </row>
    <row r="20" spans="2:2" x14ac:dyDescent="0.2">
      <c r="B20" s="182"/>
    </row>
    <row r="21" spans="2:2" x14ac:dyDescent="0.2">
      <c r="B21" s="182"/>
    </row>
    <row r="22" spans="2:2" x14ac:dyDescent="0.2">
      <c r="B22" s="182"/>
    </row>
    <row r="23" spans="2:2" x14ac:dyDescent="0.2">
      <c r="B23" s="182"/>
    </row>
    <row r="24" spans="2:2" x14ac:dyDescent="0.2">
      <c r="B24" s="182"/>
    </row>
    <row r="25" spans="2:2" x14ac:dyDescent="0.2">
      <c r="B25" s="182"/>
    </row>
    <row r="26" spans="2:2" x14ac:dyDescent="0.2">
      <c r="B26" s="182"/>
    </row>
    <row r="27" spans="2:2" x14ac:dyDescent="0.2">
      <c r="B27" s="182"/>
    </row>
    <row r="28" spans="2:2" x14ac:dyDescent="0.2">
      <c r="B28" s="182"/>
    </row>
    <row r="29" spans="2:2" x14ac:dyDescent="0.2">
      <c r="B29" s="182"/>
    </row>
    <row r="30" spans="2:2" x14ac:dyDescent="0.2">
      <c r="B30" s="182"/>
    </row>
    <row r="31" spans="2:2" x14ac:dyDescent="0.2">
      <c r="B31" s="182"/>
    </row>
    <row r="32" spans="2:2" x14ac:dyDescent="0.2">
      <c r="B32" s="182"/>
    </row>
    <row r="33" spans="2:2" x14ac:dyDescent="0.2">
      <c r="B33" s="182"/>
    </row>
    <row r="34" spans="2:2" x14ac:dyDescent="0.2">
      <c r="B34" s="182"/>
    </row>
    <row r="35" spans="2:2" x14ac:dyDescent="0.2">
      <c r="B35" s="182"/>
    </row>
    <row r="36" spans="2:2" x14ac:dyDescent="0.2">
      <c r="B36" s="182"/>
    </row>
    <row r="37" spans="2:2" x14ac:dyDescent="0.2">
      <c r="B37" s="182"/>
    </row>
    <row r="38" spans="2:2" x14ac:dyDescent="0.2">
      <c r="B38" s="182"/>
    </row>
    <row r="39" spans="2:2" x14ac:dyDescent="0.2">
      <c r="B39" s="182"/>
    </row>
    <row r="40" spans="2:2" x14ac:dyDescent="0.2">
      <c r="B40" s="182"/>
    </row>
    <row r="41" spans="2:2" ht="20" x14ac:dyDescent="0.2">
      <c r="B41" s="84" t="s">
        <v>543</v>
      </c>
    </row>
    <row r="67" spans="1:217" x14ac:dyDescent="0.2">
      <c r="R67" s="211" t="s">
        <v>544</v>
      </c>
    </row>
    <row r="68" spans="1:217" s="64" customFormat="1" x14ac:dyDescent="0.2"/>
    <row r="69" spans="1:217" s="64" customFormat="1" ht="20" x14ac:dyDescent="0.2">
      <c r="B69" s="84" t="s">
        <v>580</v>
      </c>
    </row>
    <row r="70" spans="1:217" s="64" customFormat="1" x14ac:dyDescent="0.2"/>
    <row r="71" spans="1:217" s="1" customFormat="1" ht="50" customHeight="1" x14ac:dyDescent="0.2">
      <c r="A71" s="45" t="s">
        <v>449</v>
      </c>
      <c r="B71" s="11" t="s">
        <v>394</v>
      </c>
      <c r="C71" s="12" t="s">
        <v>395</v>
      </c>
      <c r="D71" s="12" t="s">
        <v>545</v>
      </c>
      <c r="E71" s="12" t="s">
        <v>550</v>
      </c>
      <c r="F71" s="61" t="s">
        <v>450</v>
      </c>
      <c r="G71" s="243" t="s">
        <v>4</v>
      </c>
      <c r="H71" s="244"/>
      <c r="I71" s="48" t="s">
        <v>451</v>
      </c>
      <c r="J71" s="216" t="s">
        <v>397</v>
      </c>
      <c r="K71" s="216" t="s">
        <v>398</v>
      </c>
      <c r="L71" s="216" t="s">
        <v>399</v>
      </c>
      <c r="M71" s="216" t="s">
        <v>518</v>
      </c>
      <c r="N71" s="216" t="s">
        <v>401</v>
      </c>
      <c r="O71" s="217" t="s">
        <v>402</v>
      </c>
      <c r="P71" s="217"/>
      <c r="Q71" s="219"/>
      <c r="R71" s="219"/>
      <c r="S71" s="13"/>
      <c r="T71" s="13"/>
      <c r="U71" s="13"/>
      <c r="V71" s="13"/>
      <c r="W71" s="13"/>
      <c r="X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</row>
    <row r="72" spans="1:217" s="19" customFormat="1" x14ac:dyDescent="0.2">
      <c r="A72" s="45" t="s">
        <v>449</v>
      </c>
      <c r="B72" s="65" t="s">
        <v>394</v>
      </c>
      <c r="C72" s="66" t="s">
        <v>395</v>
      </c>
      <c r="F72" s="62" t="s">
        <v>450</v>
      </c>
      <c r="G72" s="67" t="s">
        <v>4</v>
      </c>
      <c r="H72" s="67" t="s">
        <v>456</v>
      </c>
      <c r="I72" s="49" t="s">
        <v>451</v>
      </c>
      <c r="J72" s="69" t="s">
        <v>397</v>
      </c>
      <c r="K72" s="69" t="s">
        <v>398</v>
      </c>
      <c r="L72" s="69" t="s">
        <v>399</v>
      </c>
      <c r="M72" s="69" t="s">
        <v>533</v>
      </c>
      <c r="N72" s="69" t="s">
        <v>401</v>
      </c>
      <c r="O72" s="69" t="s">
        <v>402</v>
      </c>
      <c r="P72" s="69" t="s">
        <v>452</v>
      </c>
      <c r="Q72" s="49"/>
      <c r="R72" s="49"/>
      <c r="S72" s="18"/>
      <c r="T72" s="18"/>
      <c r="U72" s="18"/>
      <c r="V72" s="18"/>
      <c r="W72" s="18"/>
      <c r="X72" s="1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</row>
    <row r="73" spans="1:217" x14ac:dyDescent="0.2">
      <c r="A73" s="64">
        <v>1</v>
      </c>
      <c r="B73" s="20" t="str">
        <f>'Compound Alert'!B192</f>
        <v>Yemen</v>
      </c>
      <c r="C73" s="20" t="str">
        <f>'Compound Alert'!C192</f>
        <v>YEM</v>
      </c>
      <c r="D73" s="20" t="str">
        <f>'Compound Alert'!D192</f>
        <v>MEA           Middle East &amp; North Africa</v>
      </c>
      <c r="E73" s="20" t="str">
        <f>'Compound Alert'!E192</f>
        <v>IDA</v>
      </c>
      <c r="F73" s="50">
        <f>'Compound Alert'!F192</f>
        <v>0</v>
      </c>
      <c r="G73" s="22">
        <f>'Compound Alert'!G192</f>
        <v>6</v>
      </c>
      <c r="H73" s="23">
        <f>'Compound Alert'!H192</f>
        <v>6</v>
      </c>
      <c r="I73" s="50">
        <f>'Compound Alert'!Q192</f>
        <v>0</v>
      </c>
      <c r="J73" s="25">
        <f>'Compound Alert'!R192</f>
        <v>10</v>
      </c>
      <c r="K73" s="25">
        <f>'Compound Alert'!S192</f>
        <v>10</v>
      </c>
      <c r="L73" s="25">
        <f>'Compound Alert'!T192</f>
        <v>8.3937205966451671</v>
      </c>
      <c r="M73" s="25">
        <f>'Compound Alert'!U192</f>
        <v>8.7633939202202544</v>
      </c>
      <c r="N73" s="25">
        <f>'Compound Alert'!V192</f>
        <v>7.416198487095663</v>
      </c>
      <c r="O73" s="25">
        <f>'Compound Alert'!W192</f>
        <v>10</v>
      </c>
      <c r="P73" s="25"/>
      <c r="Q73" s="27"/>
      <c r="R73" s="27"/>
      <c r="S73" s="21"/>
      <c r="T73" s="21"/>
      <c r="U73" s="21"/>
      <c r="V73" s="21"/>
      <c r="W73" s="21"/>
      <c r="X73" s="21"/>
      <c r="Y73" s="28"/>
      <c r="Z73" s="28"/>
      <c r="AA73" s="28"/>
      <c r="AB73" s="28"/>
      <c r="AC73" s="28"/>
      <c r="AD73" s="28"/>
      <c r="AE73" s="28"/>
      <c r="AF73" s="2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</row>
    <row r="74" spans="1:217" x14ac:dyDescent="0.2">
      <c r="A74" s="64">
        <v>2</v>
      </c>
      <c r="B74" s="20" t="str">
        <f>'Compound Alert'!B60</f>
        <v>Ethiopia</v>
      </c>
      <c r="C74" s="20" t="str">
        <f>'Compound Alert'!C60</f>
        <v>ETH</v>
      </c>
      <c r="D74" s="20" t="str">
        <f>'Compound Alert'!D60</f>
        <v>SSF           Sub-Saharan Africa</v>
      </c>
      <c r="E74" s="20" t="str">
        <f>'Compound Alert'!E60</f>
        <v>IDA</v>
      </c>
      <c r="F74" s="50">
        <f>'Compound Alert'!F60</f>
        <v>0</v>
      </c>
      <c r="G74" s="22">
        <f>'Compound Alert'!G60</f>
        <v>6</v>
      </c>
      <c r="H74" s="23">
        <f>'Compound Alert'!H60</f>
        <v>6</v>
      </c>
      <c r="I74" s="50">
        <f>'Compound Alert'!Q60</f>
        <v>0</v>
      </c>
      <c r="J74" s="25">
        <f>'Compound Alert'!R60</f>
        <v>9.8742088290657488</v>
      </c>
      <c r="K74" s="25">
        <f>'Compound Alert'!S60</f>
        <v>10</v>
      </c>
      <c r="L74" s="25">
        <f>'Compound Alert'!T60</f>
        <v>8.1742389136959925</v>
      </c>
      <c r="M74" s="25">
        <f>'Compound Alert'!U60</f>
        <v>9.4868329805051381</v>
      </c>
      <c r="N74" s="25">
        <f>'Compound Alert'!V60</f>
        <v>7.5277265270908122</v>
      </c>
      <c r="O74" s="25">
        <f>'Compound Alert'!W60</f>
        <v>10</v>
      </c>
      <c r="P74" s="25"/>
      <c r="Q74" s="27"/>
      <c r="R74" s="27"/>
      <c r="S74" s="21"/>
      <c r="T74" s="21"/>
      <c r="U74" s="21"/>
      <c r="V74" s="21"/>
      <c r="W74" s="21"/>
      <c r="X74" s="21"/>
      <c r="Y74" s="28"/>
      <c r="Z74" s="28"/>
      <c r="AA74" s="28"/>
      <c r="AB74" s="28"/>
      <c r="AC74" s="28"/>
      <c r="AD74" s="28"/>
      <c r="AE74" s="28"/>
      <c r="AF74" s="2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</row>
    <row r="75" spans="1:217" x14ac:dyDescent="0.2">
      <c r="A75" s="64">
        <v>3</v>
      </c>
      <c r="B75" s="20" t="str">
        <f>'Compound Alert'!B143</f>
        <v>Papua New Guinea</v>
      </c>
      <c r="C75" s="20" t="str">
        <f>'Compound Alert'!C143</f>
        <v>PNG</v>
      </c>
      <c r="D75" s="20" t="str">
        <f>'Compound Alert'!D143</f>
        <v>EAS           East Asia &amp; Pacific</v>
      </c>
      <c r="E75" s="20" t="str">
        <f>'Compound Alert'!E143</f>
        <v>Blend</v>
      </c>
      <c r="F75" s="50">
        <f>'Compound Alert'!F143</f>
        <v>0</v>
      </c>
      <c r="G75" s="22">
        <f>'Compound Alert'!G143</f>
        <v>6</v>
      </c>
      <c r="H75" s="23">
        <f>'Compound Alert'!H143</f>
        <v>6</v>
      </c>
      <c r="I75" s="50">
        <f>'Compound Alert'!Q143</f>
        <v>0</v>
      </c>
      <c r="J75" s="25">
        <f>'Compound Alert'!R143</f>
        <v>9.6176920308356717</v>
      </c>
      <c r="K75" s="25">
        <f>'Compound Alert'!S143</f>
        <v>10</v>
      </c>
      <c r="L75" s="25">
        <f>'Compound Alert'!T143</f>
        <v>7.4603887600304617</v>
      </c>
      <c r="M75" s="25">
        <f>'Compound Alert'!U143</f>
        <v>7.9372539331937713</v>
      </c>
      <c r="N75" s="25">
        <f>'Compound Alert'!V143</f>
        <v>9.5</v>
      </c>
      <c r="O75" s="25">
        <f>'Compound Alert'!W143</f>
        <v>10</v>
      </c>
      <c r="P75" s="25"/>
      <c r="Q75" s="27"/>
      <c r="R75" s="27"/>
      <c r="S75" s="21"/>
      <c r="T75" s="21"/>
      <c r="U75" s="21"/>
      <c r="V75" s="21"/>
      <c r="W75" s="21"/>
      <c r="X75" s="21"/>
      <c r="Y75" s="28"/>
      <c r="Z75" s="28"/>
      <c r="AA75" s="28"/>
      <c r="AB75" s="28"/>
      <c r="AC75" s="28"/>
      <c r="AD75" s="28"/>
      <c r="AE75" s="28"/>
      <c r="AF75" s="28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</row>
    <row r="76" spans="1:217" x14ac:dyDescent="0.2">
      <c r="A76" s="64">
        <v>4</v>
      </c>
      <c r="B76" s="20" t="str">
        <f>'Compound Alert'!B159</f>
        <v>Somalia</v>
      </c>
      <c r="C76" s="20" t="str">
        <f>'Compound Alert'!C159</f>
        <v>SOM</v>
      </c>
      <c r="D76" s="20" t="str">
        <f>'Compound Alert'!D159</f>
        <v>SSF           Sub-Saharan Africa</v>
      </c>
      <c r="E76" s="20" t="str">
        <f>'Compound Alert'!E159</f>
        <v>IDA</v>
      </c>
      <c r="F76" s="50">
        <f>'Compound Alert'!F159</f>
        <v>0</v>
      </c>
      <c r="G76" s="22">
        <f>'Compound Alert'!G159</f>
        <v>6</v>
      </c>
      <c r="H76" s="23">
        <f>'Compound Alert'!H159</f>
        <v>6</v>
      </c>
      <c r="I76" s="50">
        <f>'Compound Alert'!Q159</f>
        <v>0</v>
      </c>
      <c r="J76" s="25">
        <f>'Compound Alert'!R159</f>
        <v>9.7590007294853081</v>
      </c>
      <c r="K76" s="25">
        <f>'Compound Alert'!S159</f>
        <v>10</v>
      </c>
      <c r="L76" s="25">
        <f>'Compound Alert'!T159</f>
        <v>8.3937205966451671</v>
      </c>
      <c r="M76" s="25">
        <f>'Compound Alert'!U159</f>
        <v>8.3666002653407556</v>
      </c>
      <c r="N76" s="25">
        <f>'Compound Alert'!V159</f>
        <v>9.9163165204290102</v>
      </c>
      <c r="O76" s="25">
        <f>'Compound Alert'!W159</f>
        <v>10</v>
      </c>
      <c r="P76" s="25"/>
      <c r="Q76" s="27"/>
      <c r="R76" s="27"/>
      <c r="S76" s="21"/>
      <c r="T76" s="21"/>
      <c r="U76" s="21"/>
      <c r="V76" s="21"/>
      <c r="W76" s="21"/>
      <c r="X76" s="21"/>
      <c r="Y76" s="28"/>
      <c r="Z76" s="28"/>
      <c r="AA76" s="28"/>
      <c r="AB76" s="28"/>
      <c r="AC76" s="28"/>
      <c r="AD76" s="28"/>
      <c r="AE76" s="28"/>
      <c r="AF76" s="28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</row>
    <row r="77" spans="1:217" x14ac:dyDescent="0.2">
      <c r="A77" s="64">
        <v>5</v>
      </c>
      <c r="B77" s="20" t="str">
        <f>'Compound Alert'!B120</f>
        <v>Myanmar</v>
      </c>
      <c r="C77" s="20" t="str">
        <f>'Compound Alert'!C120</f>
        <v>MMR</v>
      </c>
      <c r="D77" s="20" t="str">
        <f>'Compound Alert'!D120</f>
        <v>EAS           East Asia &amp; Pacific</v>
      </c>
      <c r="E77" s="20" t="str">
        <f>'Compound Alert'!E120</f>
        <v>IDA</v>
      </c>
      <c r="F77" s="50">
        <f>'Compound Alert'!F120</f>
        <v>0</v>
      </c>
      <c r="G77" s="22">
        <f>'Compound Alert'!G120</f>
        <v>6</v>
      </c>
      <c r="H77" s="23">
        <f>'Compound Alert'!H120</f>
        <v>6</v>
      </c>
      <c r="I77" s="50">
        <f>'Compound Alert'!Q120</f>
        <v>0</v>
      </c>
      <c r="J77" s="25">
        <f>'Compound Alert'!R120</f>
        <v>8.3666002653407556</v>
      </c>
      <c r="K77" s="25">
        <f>'Compound Alert'!S120</f>
        <v>7.0813397129186599</v>
      </c>
      <c r="L77" s="25">
        <f>'Compound Alert'!T120</f>
        <v>7.2286889822916587</v>
      </c>
      <c r="M77" s="25">
        <f>'Compound Alert'!U120</f>
        <v>8.4024263844897789</v>
      </c>
      <c r="N77" s="25">
        <f>'Compound Alert'!V120</f>
        <v>8.3666002653407556</v>
      </c>
      <c r="O77" s="25">
        <f>'Compound Alert'!W120</f>
        <v>10</v>
      </c>
      <c r="P77" s="25"/>
      <c r="Q77" s="27"/>
      <c r="R77" s="27"/>
      <c r="S77" s="21"/>
      <c r="T77" s="21"/>
      <c r="U77" s="21"/>
      <c r="V77" s="21"/>
      <c r="W77" s="21"/>
      <c r="X77" s="21"/>
      <c r="Y77" s="28"/>
      <c r="Z77" s="28"/>
      <c r="AA77" s="28"/>
      <c r="AB77" s="28"/>
      <c r="AC77" s="28"/>
      <c r="AD77" s="28"/>
      <c r="AE77" s="28"/>
      <c r="AF77" s="28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</row>
    <row r="78" spans="1:217" x14ac:dyDescent="0.2">
      <c r="A78" s="64">
        <v>6</v>
      </c>
      <c r="B78" s="20" t="str">
        <f>'Compound Alert'!B40</f>
        <v>Congo DR</v>
      </c>
      <c r="C78" s="20" t="str">
        <f>'Compound Alert'!C40</f>
        <v>COD</v>
      </c>
      <c r="D78" s="20" t="str">
        <f>'Compound Alert'!D40</f>
        <v>SSF           Sub-Saharan Africa</v>
      </c>
      <c r="E78" s="20" t="str">
        <f>'Compound Alert'!E40</f>
        <v>IDA</v>
      </c>
      <c r="F78" s="50">
        <f>'Compound Alert'!F40</f>
        <v>0</v>
      </c>
      <c r="G78" s="22">
        <f>'Compound Alert'!G40</f>
        <v>5.5</v>
      </c>
      <c r="H78" s="23">
        <f>'Compound Alert'!H40</f>
        <v>5.5</v>
      </c>
      <c r="I78" s="50">
        <f>'Compound Alert'!Q40</f>
        <v>0</v>
      </c>
      <c r="J78" s="25">
        <f>'Compound Alert'!R40</f>
        <v>10</v>
      </c>
      <c r="K78" s="25">
        <f>'Compound Alert'!S40</f>
        <v>10</v>
      </c>
      <c r="L78" s="25">
        <f>'Compound Alert'!T40</f>
        <v>7.6870611478580688</v>
      </c>
      <c r="M78" s="25">
        <f>'Compound Alert'!U40</f>
        <v>8.1853527718724486</v>
      </c>
      <c r="N78" s="25">
        <f>'Compound Alert'!V40</f>
        <v>5.8333333333333304</v>
      </c>
      <c r="O78" s="25">
        <f>'Compound Alert'!W40</f>
        <v>10</v>
      </c>
      <c r="P78" s="25"/>
      <c r="Q78" s="27"/>
      <c r="R78" s="27"/>
      <c r="S78" s="21"/>
      <c r="T78" s="21"/>
      <c r="U78" s="21"/>
      <c r="V78" s="21"/>
      <c r="W78" s="21"/>
      <c r="X78" s="21"/>
      <c r="Y78" s="28"/>
      <c r="Z78" s="28"/>
      <c r="AA78" s="28"/>
      <c r="AB78" s="28"/>
      <c r="AC78" s="28"/>
      <c r="AD78" s="28"/>
      <c r="AE78" s="28"/>
      <c r="AF78" s="28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</row>
    <row r="79" spans="1:217" x14ac:dyDescent="0.2">
      <c r="A79" s="64">
        <v>7</v>
      </c>
      <c r="B79" s="20" t="str">
        <f>'Compound Alert'!B6</f>
        <v>Afghanistan</v>
      </c>
      <c r="C79" s="20" t="str">
        <f>'Compound Alert'!C6</f>
        <v>AFG</v>
      </c>
      <c r="D79" s="20" t="str">
        <f>'Compound Alert'!D6</f>
        <v>SAS           South Asia</v>
      </c>
      <c r="E79" s="20" t="str">
        <f>'Compound Alert'!E6</f>
        <v>IDA</v>
      </c>
      <c r="F79" s="50">
        <f>'Compound Alert'!F6</f>
        <v>0</v>
      </c>
      <c r="G79" s="22">
        <f>'Compound Alert'!G6</f>
        <v>5.5</v>
      </c>
      <c r="H79" s="23">
        <f>'Compound Alert'!H6</f>
        <v>5.5</v>
      </c>
      <c r="I79" s="50">
        <f>'Compound Alert'!Q6</f>
        <v>0</v>
      </c>
      <c r="J79" s="25">
        <f>'Compound Alert'!R6</f>
        <v>9.7893191403063984</v>
      </c>
      <c r="K79" s="25">
        <f>'Compound Alert'!S6</f>
        <v>10</v>
      </c>
      <c r="L79" s="25">
        <f>'Compound Alert'!T6</f>
        <v>5.819408445077431</v>
      </c>
      <c r="M79" s="25">
        <f>'Compound Alert'!U6</f>
        <v>8.3666002653407556</v>
      </c>
      <c r="N79" s="25">
        <f>'Compound Alert'!V6</f>
        <v>8.1547532151500448</v>
      </c>
      <c r="O79" s="25">
        <f>'Compound Alert'!W6</f>
        <v>10</v>
      </c>
      <c r="P79" s="25"/>
      <c r="Q79" s="27"/>
      <c r="R79" s="27"/>
      <c r="S79" s="21"/>
      <c r="T79" s="21"/>
      <c r="U79" s="21"/>
      <c r="V79" s="21"/>
      <c r="W79" s="21"/>
      <c r="X79" s="21"/>
      <c r="Y79" s="28"/>
      <c r="Z79" s="28"/>
      <c r="AA79" s="28"/>
      <c r="AB79" s="28"/>
      <c r="AC79" s="28"/>
      <c r="AD79" s="28"/>
      <c r="AE79" s="28"/>
      <c r="AF79" s="28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</row>
    <row r="80" spans="1:217" x14ac:dyDescent="0.2">
      <c r="A80" s="64">
        <v>8</v>
      </c>
      <c r="B80" s="20" t="str">
        <f>'Compound Alert'!B123</f>
        <v>Mozambique</v>
      </c>
      <c r="C80" s="20" t="str">
        <f>'Compound Alert'!C123</f>
        <v>MOZ</v>
      </c>
      <c r="D80" s="20" t="str">
        <f>'Compound Alert'!D123</f>
        <v>SSF           Sub-Saharan Africa</v>
      </c>
      <c r="E80" s="20" t="str">
        <f>'Compound Alert'!E123</f>
        <v>IDA</v>
      </c>
      <c r="F80" s="50">
        <f>'Compound Alert'!F123</f>
        <v>0</v>
      </c>
      <c r="G80" s="22">
        <f>'Compound Alert'!G123</f>
        <v>5.5</v>
      </c>
      <c r="H80" s="23">
        <f>'Compound Alert'!H123</f>
        <v>5.5</v>
      </c>
      <c r="I80" s="50">
        <f>'Compound Alert'!Q123</f>
        <v>0</v>
      </c>
      <c r="J80" s="25">
        <f>'Compound Alert'!R123</f>
        <v>7.0142711667000732</v>
      </c>
      <c r="K80" s="25">
        <f>'Compound Alert'!S123</f>
        <v>10</v>
      </c>
      <c r="L80" s="25">
        <f>'Compound Alert'!T123</f>
        <v>6.3960214906683124</v>
      </c>
      <c r="M80" s="25">
        <f>'Compound Alert'!U123</f>
        <v>9.2495972534637154</v>
      </c>
      <c r="N80" s="25">
        <f>'Compound Alert'!V123</f>
        <v>8</v>
      </c>
      <c r="O80" s="25">
        <f>'Compound Alert'!W123</f>
        <v>10</v>
      </c>
      <c r="P80" s="25"/>
      <c r="Q80" s="27"/>
      <c r="R80" s="27"/>
      <c r="S80" s="21"/>
      <c r="T80" s="21"/>
      <c r="U80" s="21"/>
      <c r="V80" s="21"/>
      <c r="W80" s="21"/>
      <c r="X80" s="21"/>
      <c r="Y80" s="28"/>
      <c r="Z80" s="28"/>
      <c r="AA80" s="28"/>
      <c r="AB80" s="28"/>
      <c r="AC80" s="28"/>
      <c r="AD80" s="28"/>
      <c r="AE80" s="28"/>
      <c r="AF80" s="28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</row>
    <row r="81" spans="1:50" x14ac:dyDescent="0.2">
      <c r="A81" s="64">
        <v>9</v>
      </c>
      <c r="B81" s="20" t="str">
        <f>'Compound Alert'!B129</f>
        <v>Niger</v>
      </c>
      <c r="C81" s="20" t="str">
        <f>'Compound Alert'!C129</f>
        <v>NER</v>
      </c>
      <c r="D81" s="20" t="str">
        <f>'Compound Alert'!D129</f>
        <v>SSF           Sub-Saharan Africa</v>
      </c>
      <c r="E81" s="20" t="str">
        <f>'Compound Alert'!E129</f>
        <v>IDA</v>
      </c>
      <c r="F81" s="50">
        <f>'Compound Alert'!F129</f>
        <v>0</v>
      </c>
      <c r="G81" s="22">
        <f>'Compound Alert'!G129</f>
        <v>5.5</v>
      </c>
      <c r="H81" s="23">
        <f>'Compound Alert'!H129</f>
        <v>5.5</v>
      </c>
      <c r="I81" s="50">
        <f>'Compound Alert'!Q129</f>
        <v>0</v>
      </c>
      <c r="J81" s="25">
        <f>'Compound Alert'!R129</f>
        <v>9.7590007294853081</v>
      </c>
      <c r="K81" s="25">
        <f>'Compound Alert'!S129</f>
        <v>10</v>
      </c>
      <c r="L81" s="25">
        <f>'Compound Alert'!T129</f>
        <v>9.0909090909090899</v>
      </c>
      <c r="M81" s="25">
        <f>'Compound Alert'!U129</f>
        <v>8.3666002653407556</v>
      </c>
      <c r="N81" s="25">
        <f>'Compound Alert'!V129</f>
        <v>5.8333333333333304</v>
      </c>
      <c r="O81" s="25">
        <f>'Compound Alert'!W129</f>
        <v>10</v>
      </c>
      <c r="P81" s="25"/>
      <c r="Q81" s="27"/>
      <c r="R81" s="27"/>
      <c r="S81" s="21"/>
      <c r="T81" s="21"/>
      <c r="U81" s="21"/>
      <c r="V81" s="21"/>
      <c r="W81" s="21"/>
      <c r="X81" s="21"/>
      <c r="Y81" s="28"/>
      <c r="Z81" s="28"/>
      <c r="AA81" s="28"/>
      <c r="AB81" s="28"/>
      <c r="AC81" s="28"/>
      <c r="AD81" s="28"/>
      <c r="AE81" s="28"/>
      <c r="AF81" s="28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</row>
    <row r="82" spans="1:50" x14ac:dyDescent="0.2">
      <c r="A82" s="64">
        <v>10</v>
      </c>
      <c r="B82" s="20" t="str">
        <f>'Compound Alert'!B153</f>
        <v>Sudan</v>
      </c>
      <c r="C82" s="20" t="str">
        <f>'Compound Alert'!C153</f>
        <v>SDN</v>
      </c>
      <c r="D82" s="20" t="str">
        <f>'Compound Alert'!D153</f>
        <v>SSF           Sub-Saharan Africa</v>
      </c>
      <c r="E82" s="20" t="str">
        <f>'Compound Alert'!E153</f>
        <v>IDA</v>
      </c>
      <c r="F82" s="50">
        <f>'Compound Alert'!F153</f>
        <v>0</v>
      </c>
      <c r="G82" s="22">
        <f>'Compound Alert'!G153</f>
        <v>5.5</v>
      </c>
      <c r="H82" s="23">
        <f>'Compound Alert'!H153</f>
        <v>5.5</v>
      </c>
      <c r="I82" s="50">
        <f>'Compound Alert'!Q153</f>
        <v>0</v>
      </c>
      <c r="J82" s="25">
        <f>'Compound Alert'!R153</f>
        <v>9.7467943448089631</v>
      </c>
      <c r="K82" s="25">
        <f>'Compound Alert'!S153</f>
        <v>10</v>
      </c>
      <c r="L82" s="25">
        <f>'Compound Alert'!T153</f>
        <v>8.6602540378443873</v>
      </c>
      <c r="M82" s="25">
        <f>'Compound Alert'!U153</f>
        <v>9.1807251503197893</v>
      </c>
      <c r="N82" s="25">
        <f>'Compound Alert'!V153</f>
        <v>5.3333333333333304</v>
      </c>
      <c r="O82" s="25">
        <f>'Compound Alert'!W153</f>
        <v>10</v>
      </c>
      <c r="P82" s="25"/>
      <c r="Q82" s="27"/>
      <c r="R82" s="27"/>
      <c r="S82" s="21"/>
      <c r="T82" s="21"/>
      <c r="U82" s="21"/>
      <c r="V82" s="21"/>
      <c r="W82" s="21"/>
      <c r="X82" s="21"/>
      <c r="Y82" s="28"/>
      <c r="Z82" s="28"/>
      <c r="AA82" s="28"/>
      <c r="AB82" s="28"/>
      <c r="AC82" s="28"/>
      <c r="AD82" s="28"/>
      <c r="AE82" s="28"/>
      <c r="AF82" s="28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</row>
    <row r="83" spans="1:50" x14ac:dyDescent="0.2">
      <c r="A83" s="64">
        <v>11</v>
      </c>
      <c r="B83" s="20" t="str">
        <f>'Compound Alert'!B100</f>
        <v>Lao PDR</v>
      </c>
      <c r="C83" s="20" t="str">
        <f>'Compound Alert'!C100</f>
        <v>LAO</v>
      </c>
      <c r="D83" s="20" t="str">
        <f>'Compound Alert'!D100</f>
        <v>EAS           East Asia &amp; Pacific</v>
      </c>
      <c r="E83" s="20" t="str">
        <f>'Compound Alert'!E100</f>
        <v>IDA</v>
      </c>
      <c r="F83" s="50">
        <f>'Compound Alert'!F100</f>
        <v>0</v>
      </c>
      <c r="G83" s="22">
        <f>'Compound Alert'!G100</f>
        <v>5.5</v>
      </c>
      <c r="H83" s="23">
        <f>'Compound Alert'!H100</f>
        <v>5.5</v>
      </c>
      <c r="I83" s="50">
        <f>'Compound Alert'!Q100</f>
        <v>0</v>
      </c>
      <c r="J83" s="25">
        <f>'Compound Alert'!R100</f>
        <v>8.0622577482985491</v>
      </c>
      <c r="K83" s="25">
        <f>'Compound Alert'!S100</f>
        <v>8.6602870813397104</v>
      </c>
      <c r="L83" s="25">
        <f>'Compound Alert'!T100</f>
        <v>7.6574384513598055</v>
      </c>
      <c r="M83" s="25">
        <f>'Compound Alert'!U100</f>
        <v>7.1576933051666893</v>
      </c>
      <c r="N83" s="25">
        <f>'Compound Alert'!V100</f>
        <v>6.7453687816160208</v>
      </c>
      <c r="O83" s="25">
        <f>'Compound Alert'!W100</f>
        <v>10</v>
      </c>
      <c r="P83" s="25"/>
      <c r="Q83" s="27"/>
      <c r="R83" s="27"/>
      <c r="S83" s="21"/>
      <c r="T83" s="21"/>
      <c r="U83" s="21"/>
      <c r="V83" s="21"/>
      <c r="W83" s="21"/>
      <c r="X83" s="21"/>
      <c r="Y83" s="28"/>
      <c r="Z83" s="28"/>
      <c r="AA83" s="28"/>
      <c r="AB83" s="28"/>
      <c r="AC83" s="28"/>
      <c r="AD83" s="28"/>
      <c r="AE83" s="28"/>
      <c r="AF83" s="28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</row>
    <row r="84" spans="1:50" x14ac:dyDescent="0.2">
      <c r="A84" s="64">
        <v>12</v>
      </c>
      <c r="B84" s="20" t="str">
        <f>'Compound Alert'!B102</f>
        <v>Liberia</v>
      </c>
      <c r="C84" s="20" t="str">
        <f>'Compound Alert'!C102</f>
        <v>LBR</v>
      </c>
      <c r="D84" s="20" t="str">
        <f>'Compound Alert'!D102</f>
        <v>SSF           Sub-Saharan Africa</v>
      </c>
      <c r="E84" s="20" t="str">
        <f>'Compound Alert'!E102</f>
        <v>IDA</v>
      </c>
      <c r="F84" s="50">
        <f>'Compound Alert'!F102</f>
        <v>0</v>
      </c>
      <c r="G84" s="22">
        <f>'Compound Alert'!G102</f>
        <v>5.5</v>
      </c>
      <c r="H84" s="23">
        <f>'Compound Alert'!H102</f>
        <v>5.5</v>
      </c>
      <c r="I84" s="50">
        <f>'Compound Alert'!Q102</f>
        <v>0</v>
      </c>
      <c r="J84" s="25">
        <f>'Compound Alert'!R102</f>
        <v>7.6791425803425994</v>
      </c>
      <c r="K84" s="25">
        <f>'Compound Alert'!S102</f>
        <v>9.7368421052631593</v>
      </c>
      <c r="L84" s="25">
        <f>'Compound Alert'!T102</f>
        <v>7.5095731540262909</v>
      </c>
      <c r="M84" s="25">
        <f>'Compound Alert'!U102</f>
        <v>9.6135354591901727</v>
      </c>
      <c r="N84" s="25">
        <f>'Compound Alert'!V102</f>
        <v>5</v>
      </c>
      <c r="O84" s="25">
        <f>'Compound Alert'!W102</f>
        <v>10</v>
      </c>
      <c r="P84" s="25"/>
      <c r="Q84" s="27"/>
      <c r="R84" s="27"/>
      <c r="S84" s="21"/>
      <c r="T84" s="21"/>
      <c r="U84" s="21"/>
      <c r="V84" s="21"/>
      <c r="W84" s="21"/>
      <c r="X84" s="21"/>
      <c r="Y84" s="28"/>
      <c r="Z84" s="28"/>
      <c r="AA84" s="28"/>
      <c r="AB84" s="28"/>
      <c r="AC84" s="28"/>
      <c r="AD84" s="28"/>
      <c r="AE84" s="28"/>
      <c r="AF84" s="28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</row>
    <row r="85" spans="1:50" x14ac:dyDescent="0.2">
      <c r="A85" s="64">
        <v>13</v>
      </c>
      <c r="B85" s="20" t="str">
        <f>'Compound Alert'!B169</f>
        <v>Syria</v>
      </c>
      <c r="C85" s="20" t="str">
        <f>'Compound Alert'!C169</f>
        <v>SYR</v>
      </c>
      <c r="D85" s="20" t="str">
        <f>'Compound Alert'!D169</f>
        <v>MEA           Middle East &amp; North Africa</v>
      </c>
      <c r="E85" s="20" t="str">
        <f>'Compound Alert'!E169</f>
        <v>IDA</v>
      </c>
      <c r="F85" s="50">
        <f>'Compound Alert'!F169</f>
        <v>0</v>
      </c>
      <c r="G85" s="22">
        <f>'Compound Alert'!G169</f>
        <v>5.5</v>
      </c>
      <c r="H85" s="23">
        <f>'Compound Alert'!H169</f>
        <v>5.5</v>
      </c>
      <c r="I85" s="50">
        <f>'Compound Alert'!Q169</f>
        <v>0</v>
      </c>
      <c r="J85" s="25">
        <f>'Compound Alert'!R169</f>
        <v>9.2667056527998071</v>
      </c>
      <c r="K85" s="25">
        <f>'Compound Alert'!S169</f>
        <v>7.8563660835196254</v>
      </c>
      <c r="L85" s="25">
        <f>'Compound Alert'!T169</f>
        <v>6.7419986246324095</v>
      </c>
      <c r="M85" s="25">
        <f>'Compound Alert'!U169</f>
        <v>8.3666002653407556</v>
      </c>
      <c r="N85" s="25">
        <f>'Compound Alert'!V169</f>
        <v>7.8333333333333304</v>
      </c>
      <c r="O85" s="25">
        <f>'Compound Alert'!W169</f>
        <v>10</v>
      </c>
      <c r="P85" s="25"/>
      <c r="Q85" s="27"/>
      <c r="R85" s="27"/>
      <c r="S85" s="21"/>
      <c r="T85" s="21"/>
      <c r="U85" s="21"/>
      <c r="V85" s="21"/>
      <c r="W85" s="21"/>
      <c r="X85" s="21"/>
      <c r="Y85" s="28"/>
      <c r="Z85" s="28"/>
      <c r="AA85" s="28"/>
      <c r="AB85" s="28"/>
      <c r="AC85" s="28"/>
      <c r="AD85" s="28"/>
      <c r="AE85" s="28"/>
      <c r="AF85" s="28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</row>
    <row r="86" spans="1:50" x14ac:dyDescent="0.2">
      <c r="A86" s="64">
        <v>14</v>
      </c>
      <c r="B86" s="20" t="str">
        <f>'Compound Alert'!B130</f>
        <v>Nigeria</v>
      </c>
      <c r="C86" s="20" t="str">
        <f>'Compound Alert'!C130</f>
        <v>NGA</v>
      </c>
      <c r="D86" s="20" t="str">
        <f>'Compound Alert'!D130</f>
        <v>SSF           Sub-Saharan Africa</v>
      </c>
      <c r="E86" s="20" t="str">
        <f>'Compound Alert'!E130</f>
        <v>Blend</v>
      </c>
      <c r="F86" s="50">
        <f>'Compound Alert'!F130</f>
        <v>0</v>
      </c>
      <c r="G86" s="22">
        <f>'Compound Alert'!G130</f>
        <v>5.5</v>
      </c>
      <c r="H86" s="23">
        <f>'Compound Alert'!H130</f>
        <v>5.5</v>
      </c>
      <c r="I86" s="50">
        <f>'Compound Alert'!Q130</f>
        <v>0</v>
      </c>
      <c r="J86" s="25">
        <f>'Compound Alert'!R130</f>
        <v>9.8742088290657488</v>
      </c>
      <c r="K86" s="25">
        <f>'Compound Alert'!S130</f>
        <v>9.2156513424213156</v>
      </c>
      <c r="L86" s="25">
        <f>'Compound Alert'!T130</f>
        <v>7.2375180772733252</v>
      </c>
      <c r="M86" s="25">
        <f>'Compound Alert'!U130</f>
        <v>8.8640526042791841</v>
      </c>
      <c r="N86" s="25">
        <f>'Compound Alert'!V130</f>
        <v>5</v>
      </c>
      <c r="O86" s="25">
        <f>'Compound Alert'!W130</f>
        <v>7.8099114642860643</v>
      </c>
      <c r="P86" s="25"/>
      <c r="Q86" s="27"/>
      <c r="R86" s="27"/>
      <c r="S86" s="21"/>
      <c r="T86" s="21"/>
      <c r="U86" s="21"/>
      <c r="V86" s="21"/>
      <c r="W86" s="21"/>
      <c r="X86" s="21"/>
      <c r="Y86" s="28"/>
      <c r="Z86" s="28"/>
      <c r="AA86" s="28"/>
      <c r="AB86" s="28"/>
      <c r="AC86" s="28"/>
      <c r="AD86" s="28"/>
      <c r="AE86" s="28"/>
      <c r="AF86" s="28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</row>
    <row r="87" spans="1:50" x14ac:dyDescent="0.2">
      <c r="A87" s="64">
        <v>15</v>
      </c>
      <c r="B87" s="20" t="str">
        <f>'Compound Alert'!B33</f>
        <v>Central African Republic</v>
      </c>
      <c r="C87" s="20" t="str">
        <f>'Compound Alert'!C33</f>
        <v>CAF</v>
      </c>
      <c r="D87" s="20" t="str">
        <f>'Compound Alert'!D33</f>
        <v>SSF           Sub-Saharan Africa</v>
      </c>
      <c r="E87" s="20" t="str">
        <f>'Compound Alert'!E33</f>
        <v>IDA</v>
      </c>
      <c r="F87" s="50">
        <f>'Compound Alert'!F33</f>
        <v>0</v>
      </c>
      <c r="G87" s="22">
        <f>'Compound Alert'!G33</f>
        <v>5</v>
      </c>
      <c r="H87" s="23">
        <f>'Compound Alert'!H33</f>
        <v>5</v>
      </c>
      <c r="I87" s="50">
        <f>'Compound Alert'!Q33</f>
        <v>0</v>
      </c>
      <c r="J87" s="25">
        <f>'Compound Alert'!R33</f>
        <v>10</v>
      </c>
      <c r="K87" s="25">
        <f>'Compound Alert'!S33</f>
        <v>10</v>
      </c>
      <c r="L87" s="25">
        <f>'Compound Alert'!T33</f>
        <v>7.6870611478580688</v>
      </c>
      <c r="M87" s="25">
        <f>'Compound Alert'!U33</f>
        <v>10</v>
      </c>
      <c r="N87" s="25">
        <f>'Compound Alert'!V33</f>
        <v>3.5</v>
      </c>
      <c r="O87" s="25">
        <f>'Compound Alert'!W33</f>
        <v>9.2068226752663165</v>
      </c>
      <c r="P87" s="25"/>
      <c r="Q87" s="27"/>
      <c r="R87" s="27"/>
      <c r="S87" s="21"/>
      <c r="T87" s="21"/>
      <c r="U87" s="21"/>
      <c r="V87" s="21"/>
      <c r="W87" s="21"/>
      <c r="X87" s="21"/>
      <c r="Y87" s="28"/>
      <c r="Z87" s="28"/>
      <c r="AA87" s="28"/>
      <c r="AB87" s="28"/>
      <c r="AC87" s="28"/>
      <c r="AD87" s="28"/>
      <c r="AE87" s="28"/>
      <c r="AF87" s="28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</row>
    <row r="88" spans="1:50" x14ac:dyDescent="0.2">
      <c r="A88" s="64">
        <v>16</v>
      </c>
      <c r="B88" s="20" t="str">
        <f>'Compound Alert'!B41</f>
        <v>Congo</v>
      </c>
      <c r="C88" s="20" t="str">
        <f>'Compound Alert'!C41</f>
        <v>COG</v>
      </c>
      <c r="D88" s="20" t="str">
        <f>'Compound Alert'!D41</f>
        <v>SSF           Sub-Saharan Africa</v>
      </c>
      <c r="E88" s="20" t="str">
        <f>'Compound Alert'!E41</f>
        <v>Blend</v>
      </c>
      <c r="F88" s="50">
        <f>'Compound Alert'!F41</f>
        <v>0</v>
      </c>
      <c r="G88" s="22">
        <f>'Compound Alert'!G41</f>
        <v>5</v>
      </c>
      <c r="H88" s="23">
        <f>'Compound Alert'!H41</f>
        <v>5</v>
      </c>
      <c r="I88" s="50">
        <f>'Compound Alert'!Q41</f>
        <v>0</v>
      </c>
      <c r="J88" s="25">
        <f>'Compound Alert'!R41</f>
        <v>7.9778771033980647</v>
      </c>
      <c r="K88" s="25">
        <f>'Compound Alert'!S41</f>
        <v>10</v>
      </c>
      <c r="L88" s="25">
        <f>'Compound Alert'!T41</f>
        <v>7.6404947503452041</v>
      </c>
      <c r="M88" s="25">
        <f>'Compound Alert'!U41</f>
        <v>8.6292005286275746</v>
      </c>
      <c r="N88" s="25">
        <f>'Compound Alert'!V41</f>
        <v>4.8333333333333304</v>
      </c>
      <c r="O88" s="25">
        <f>'Compound Alert'!W41</f>
        <v>10</v>
      </c>
      <c r="P88" s="25"/>
      <c r="Q88" s="27"/>
      <c r="R88" s="27"/>
      <c r="S88" s="21"/>
      <c r="T88" s="21"/>
      <c r="U88" s="21"/>
      <c r="V88" s="21"/>
      <c r="W88" s="21"/>
      <c r="X88" s="21"/>
      <c r="Y88" s="28"/>
      <c r="Z88" s="28"/>
      <c r="AA88" s="28"/>
      <c r="AB88" s="28"/>
      <c r="AC88" s="28"/>
      <c r="AD88" s="28"/>
      <c r="AE88" s="28"/>
      <c r="AF88" s="28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</row>
    <row r="89" spans="1:50" x14ac:dyDescent="0.2">
      <c r="A89" s="64">
        <v>17</v>
      </c>
      <c r="B89" s="20" t="str">
        <f>'Compound Alert'!B156</f>
        <v>Solomon Islands</v>
      </c>
      <c r="C89" s="20" t="str">
        <f>'Compound Alert'!C156</f>
        <v>SLB</v>
      </c>
      <c r="D89" s="20" t="str">
        <f>'Compound Alert'!D156</f>
        <v>EAS           East Asia &amp; Pacific</v>
      </c>
      <c r="E89" s="20" t="str">
        <f>'Compound Alert'!E156</f>
        <v>IDA</v>
      </c>
      <c r="F89" s="50">
        <f>'Compound Alert'!F156</f>
        <v>0</v>
      </c>
      <c r="G89" s="22">
        <f>'Compound Alert'!G156</f>
        <v>5</v>
      </c>
      <c r="H89" s="23">
        <f>'Compound Alert'!H156</f>
        <v>5</v>
      </c>
      <c r="I89" s="50">
        <f>'Compound Alert'!Q156</f>
        <v>0</v>
      </c>
      <c r="J89" s="25">
        <f>'Compound Alert'!R156</f>
        <v>8.9596634552180134</v>
      </c>
      <c r="K89" s="25">
        <f>'Compound Alert'!S156</f>
        <v>9.1387559808612497</v>
      </c>
      <c r="L89" s="25">
        <f>'Compound Alert'!T156</f>
        <v>0</v>
      </c>
      <c r="M89" s="25">
        <f>'Compound Alert'!U156</f>
        <v>7.8113729265468628</v>
      </c>
      <c r="N89" s="25">
        <f>'Compound Alert'!V156</f>
        <v>8.9442719099991592</v>
      </c>
      <c r="O89" s="25">
        <f>'Compound Alert'!W156</f>
        <v>10</v>
      </c>
      <c r="P89" s="25"/>
      <c r="Q89" s="27"/>
      <c r="R89" s="27"/>
      <c r="S89" s="21"/>
      <c r="T89" s="21"/>
      <c r="U89" s="21"/>
      <c r="V89" s="21"/>
      <c r="W89" s="21"/>
      <c r="X89" s="21"/>
      <c r="Y89" s="28"/>
      <c r="Z89" s="28"/>
      <c r="AA89" s="28"/>
      <c r="AB89" s="28"/>
      <c r="AC89" s="28"/>
      <c r="AD89" s="28"/>
      <c r="AE89" s="28"/>
      <c r="AF89" s="28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</row>
    <row r="90" spans="1:50" x14ac:dyDescent="0.2">
      <c r="A90" s="64">
        <v>18</v>
      </c>
      <c r="B90" s="20" t="str">
        <f>'Compound Alert'!B170</f>
        <v>Chad</v>
      </c>
      <c r="C90" s="20" t="str">
        <f>'Compound Alert'!C170</f>
        <v>TCD</v>
      </c>
      <c r="D90" s="20" t="str">
        <f>'Compound Alert'!D170</f>
        <v>SSF           Sub-Saharan Africa</v>
      </c>
      <c r="E90" s="20" t="str">
        <f>'Compound Alert'!E170</f>
        <v>IDA</v>
      </c>
      <c r="F90" s="50">
        <f>'Compound Alert'!F170</f>
        <v>0</v>
      </c>
      <c r="G90" s="22">
        <f>'Compound Alert'!G170</f>
        <v>5</v>
      </c>
      <c r="H90" s="23">
        <f>'Compound Alert'!H170</f>
        <v>5</v>
      </c>
      <c r="I90" s="50">
        <f>'Compound Alert'!Q170</f>
        <v>0</v>
      </c>
      <c r="J90" s="25">
        <f>'Compound Alert'!R170</f>
        <v>10</v>
      </c>
      <c r="K90" s="25">
        <f>'Compound Alert'!S170</f>
        <v>8.3666002653407556</v>
      </c>
      <c r="L90" s="25">
        <f>'Compound Alert'!T170</f>
        <v>6.527696296024585</v>
      </c>
      <c r="M90" s="25">
        <f>'Compound Alert'!U170</f>
        <v>10</v>
      </c>
      <c r="N90" s="25">
        <f>'Compound Alert'!V170</f>
        <v>5.3333333333333304</v>
      </c>
      <c r="O90" s="25">
        <f>'Compound Alert'!W170</f>
        <v>10</v>
      </c>
      <c r="P90" s="25"/>
      <c r="Q90" s="27"/>
      <c r="R90" s="27"/>
      <c r="S90" s="21"/>
      <c r="T90" s="21"/>
      <c r="U90" s="21"/>
      <c r="V90" s="21"/>
      <c r="W90" s="21"/>
      <c r="X90" s="21"/>
      <c r="Y90" s="28"/>
      <c r="Z90" s="28"/>
      <c r="AA90" s="28"/>
      <c r="AB90" s="28"/>
      <c r="AC90" s="28"/>
      <c r="AD90" s="28"/>
      <c r="AE90" s="28"/>
      <c r="AF90" s="28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</row>
    <row r="91" spans="1:50" x14ac:dyDescent="0.2">
      <c r="A91" s="64">
        <v>19</v>
      </c>
      <c r="B91" s="20" t="str">
        <f>'Compound Alert'!B57</f>
        <v>Eritrea</v>
      </c>
      <c r="C91" s="20" t="str">
        <f>'Compound Alert'!C57</f>
        <v>ERI</v>
      </c>
      <c r="D91" s="20" t="str">
        <f>'Compound Alert'!D57</f>
        <v>SSF           Sub-Saharan Africa</v>
      </c>
      <c r="E91" s="20" t="str">
        <f>'Compound Alert'!E57</f>
        <v>IDA</v>
      </c>
      <c r="F91" s="50">
        <f>'Compound Alert'!F57</f>
        <v>0</v>
      </c>
      <c r="G91" s="22">
        <f>'Compound Alert'!G57</f>
        <v>5</v>
      </c>
      <c r="H91" s="23">
        <f>'Compound Alert'!H57</f>
        <v>5</v>
      </c>
      <c r="I91" s="50">
        <f>'Compound Alert'!Q57</f>
        <v>0</v>
      </c>
      <c r="J91" s="25">
        <f>'Compound Alert'!R57</f>
        <v>9.6362411165942934</v>
      </c>
      <c r="K91" s="25">
        <f>'Compound Alert'!S57</f>
        <v>10</v>
      </c>
      <c r="L91" s="25">
        <f>'Compound Alert'!T57</f>
        <v>6.0302268915552677</v>
      </c>
      <c r="M91" s="25">
        <f>'Compound Alert'!U57</f>
        <v>7.9372539331937713</v>
      </c>
      <c r="N91" s="25">
        <f>'Compound Alert'!V57</f>
        <v>6.7082039324993685</v>
      </c>
      <c r="O91" s="25">
        <f>'Compound Alert'!W57</f>
        <v>10</v>
      </c>
      <c r="P91" s="25"/>
      <c r="Q91" s="27"/>
      <c r="R91" s="27"/>
      <c r="S91" s="21"/>
      <c r="T91" s="21"/>
      <c r="U91" s="21"/>
      <c r="V91" s="21"/>
      <c r="W91" s="21"/>
      <c r="X91" s="21"/>
      <c r="Y91" s="28"/>
      <c r="Z91" s="28"/>
      <c r="AA91" s="28"/>
      <c r="AB91" s="28"/>
      <c r="AC91" s="28"/>
      <c r="AD91" s="28"/>
      <c r="AE91" s="28"/>
      <c r="AF91" s="28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</row>
    <row r="92" spans="1:50" x14ac:dyDescent="0.2">
      <c r="A92" s="64">
        <v>20</v>
      </c>
      <c r="B92" s="20" t="str">
        <f>'Compound Alert'!B195</f>
        <v>Zimbabwe</v>
      </c>
      <c r="C92" s="20" t="str">
        <f>'Compound Alert'!C195</f>
        <v>ZWE</v>
      </c>
      <c r="D92" s="20" t="str">
        <f>'Compound Alert'!D195</f>
        <v>SSF           Sub-Saharan Africa</v>
      </c>
      <c r="E92" s="20" t="str">
        <f>'Compound Alert'!E195</f>
        <v>Blend</v>
      </c>
      <c r="F92" s="50">
        <f>'Compound Alert'!F195</f>
        <v>0</v>
      </c>
      <c r="G92" s="22">
        <f>'Compound Alert'!G195</f>
        <v>5</v>
      </c>
      <c r="H92" s="23">
        <f>'Compound Alert'!H195</f>
        <v>5</v>
      </c>
      <c r="I92" s="50">
        <f>'Compound Alert'!Q195</f>
        <v>0</v>
      </c>
      <c r="J92" s="25">
        <f>'Compound Alert'!R195</f>
        <v>6.6745786383860972</v>
      </c>
      <c r="K92" s="25">
        <f>'Compound Alert'!S195</f>
        <v>10</v>
      </c>
      <c r="L92" s="25">
        <f>'Compound Alert'!T195</f>
        <v>7.0710678118654755</v>
      </c>
      <c r="M92" s="25">
        <f>'Compound Alert'!U195</f>
        <v>8.9442719099991592</v>
      </c>
      <c r="N92" s="25">
        <f>'Compound Alert'!V195</f>
        <v>6.1666666666666696</v>
      </c>
      <c r="O92" s="25">
        <f>'Compound Alert'!W195</f>
        <v>10</v>
      </c>
      <c r="P92" s="25"/>
      <c r="Q92" s="27"/>
      <c r="R92" s="27"/>
      <c r="S92" s="21"/>
      <c r="T92" s="21"/>
      <c r="U92" s="21"/>
      <c r="V92" s="21"/>
      <c r="W92" s="21"/>
      <c r="X92" s="21"/>
      <c r="Y92" s="28"/>
      <c r="Z92" s="28"/>
      <c r="AA92" s="28"/>
      <c r="AB92" s="28"/>
      <c r="AC92" s="28"/>
      <c r="AD92" s="28"/>
      <c r="AE92" s="28"/>
      <c r="AF92" s="28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</row>
    <row r="93" spans="1:50" x14ac:dyDescent="0.2">
      <c r="A93" s="64">
        <v>21</v>
      </c>
      <c r="B93" s="20" t="str">
        <f>'Compound Alert'!B118</f>
        <v>Mali</v>
      </c>
      <c r="C93" s="20" t="str">
        <f>'Compound Alert'!C118</f>
        <v>MLI</v>
      </c>
      <c r="D93" s="20" t="str">
        <f>'Compound Alert'!D118</f>
        <v>SSF           Sub-Saharan Africa</v>
      </c>
      <c r="E93" s="20" t="str">
        <f>'Compound Alert'!E118</f>
        <v>IDA</v>
      </c>
      <c r="F93" s="50">
        <f>'Compound Alert'!F118</f>
        <v>0</v>
      </c>
      <c r="G93" s="22">
        <f>'Compound Alert'!G118</f>
        <v>5</v>
      </c>
      <c r="H93" s="23">
        <f>'Compound Alert'!H118</f>
        <v>5</v>
      </c>
      <c r="I93" s="50">
        <f>'Compound Alert'!Q118</f>
        <v>0</v>
      </c>
      <c r="J93" s="25">
        <f>'Compound Alert'!R118</f>
        <v>9.6176920308356717</v>
      </c>
      <c r="K93" s="25">
        <f>'Compound Alert'!S118</f>
        <v>9.0717501463446073</v>
      </c>
      <c r="L93" s="25">
        <f>'Compound Alert'!T118</f>
        <v>6.9478036787121695</v>
      </c>
      <c r="M93" s="25">
        <f>'Compound Alert'!U118</f>
        <v>9.9667763067904804</v>
      </c>
      <c r="N93" s="25">
        <f>'Compound Alert'!V118</f>
        <v>5.6666666666666696</v>
      </c>
      <c r="O93" s="25">
        <f>'Compound Alert'!W118</f>
        <v>10</v>
      </c>
      <c r="P93" s="25"/>
      <c r="Q93" s="27"/>
      <c r="R93" s="27"/>
      <c r="S93" s="21"/>
      <c r="T93" s="21"/>
      <c r="U93" s="21"/>
      <c r="V93" s="21"/>
      <c r="W93" s="21"/>
      <c r="X93" s="21"/>
      <c r="Y93" s="28"/>
      <c r="Z93" s="28"/>
      <c r="AA93" s="28"/>
      <c r="AB93" s="28"/>
      <c r="AC93" s="28"/>
      <c r="AD93" s="28"/>
      <c r="AE93" s="28"/>
      <c r="AF93" s="28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</row>
    <row r="94" spans="1:50" x14ac:dyDescent="0.2">
      <c r="A94" s="64">
        <v>22</v>
      </c>
      <c r="B94" s="20" t="str">
        <f>'Compound Alert'!B145</f>
        <v>Korea DPR</v>
      </c>
      <c r="C94" s="20" t="str">
        <f>'Compound Alert'!C145</f>
        <v>PRK</v>
      </c>
      <c r="D94" s="20" t="str">
        <f>'Compound Alert'!D145</f>
        <v>EAS           East Asia &amp; Pacific</v>
      </c>
      <c r="E94" s="20" t="str">
        <f>'Compound Alert'!E145</f>
        <v>East Asia &amp; Pacific</v>
      </c>
      <c r="F94" s="50">
        <f>'Compound Alert'!F145</f>
        <v>0</v>
      </c>
      <c r="G94" s="22">
        <f>'Compound Alert'!G145</f>
        <v>5</v>
      </c>
      <c r="H94" s="23">
        <f>'Compound Alert'!H145</f>
        <v>5</v>
      </c>
      <c r="I94" s="50">
        <f>'Compound Alert'!Q145</f>
        <v>0</v>
      </c>
      <c r="J94" s="25">
        <f>'Compound Alert'!R145</f>
        <v>6.75</v>
      </c>
      <c r="K94" s="25">
        <f>'Compound Alert'!S145</f>
        <v>8.6363636363636402</v>
      </c>
      <c r="L94" s="25">
        <f>'Compound Alert'!T145</f>
        <v>6.7419986246324095</v>
      </c>
      <c r="M94" s="25">
        <f>'Compound Alert'!U145</f>
        <v>9</v>
      </c>
      <c r="N94" s="25">
        <f>'Compound Alert'!V145</f>
        <v>7</v>
      </c>
      <c r="O94" s="25">
        <f>'Compound Alert'!W145</f>
        <v>10</v>
      </c>
      <c r="P94" s="25"/>
      <c r="Q94" s="27"/>
      <c r="R94" s="27"/>
      <c r="S94" s="21"/>
      <c r="T94" s="21"/>
      <c r="U94" s="21"/>
      <c r="V94" s="21"/>
      <c r="W94" s="21"/>
      <c r="X94" s="21"/>
      <c r="Y94" s="28"/>
      <c r="Z94" s="28"/>
      <c r="AA94" s="28"/>
      <c r="AB94" s="28"/>
      <c r="AC94" s="28"/>
      <c r="AD94" s="28"/>
      <c r="AE94" s="28"/>
      <c r="AF94" s="28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</row>
    <row r="95" spans="1:50" x14ac:dyDescent="0.2">
      <c r="A95" s="64">
        <v>23</v>
      </c>
      <c r="B95" s="20" t="str">
        <f>'Compound Alert'!B182</f>
        <v>Uganda</v>
      </c>
      <c r="C95" s="20" t="str">
        <f>'Compound Alert'!C182</f>
        <v>UGA</v>
      </c>
      <c r="D95" s="20" t="str">
        <f>'Compound Alert'!D182</f>
        <v>SSF           Sub-Saharan Africa</v>
      </c>
      <c r="E95" s="20" t="str">
        <f>'Compound Alert'!E182</f>
        <v>IDA</v>
      </c>
      <c r="F95" s="50">
        <f>'Compound Alert'!F182</f>
        <v>0</v>
      </c>
      <c r="G95" s="22">
        <f>'Compound Alert'!G182</f>
        <v>5</v>
      </c>
      <c r="H95" s="23">
        <f>'Compound Alert'!H182</f>
        <v>5</v>
      </c>
      <c r="I95" s="50">
        <f>'Compound Alert'!Q182</f>
        <v>0</v>
      </c>
      <c r="J95" s="25">
        <f>'Compound Alert'!R182</f>
        <v>10</v>
      </c>
      <c r="K95" s="25">
        <f>'Compound Alert'!S182</f>
        <v>8.3666002653407556</v>
      </c>
      <c r="L95" s="25">
        <f>'Compound Alert'!T182</f>
        <v>7.4374425857534332</v>
      </c>
      <c r="M95" s="25">
        <f>'Compound Alert'!U182</f>
        <v>9.4868329805051381</v>
      </c>
      <c r="N95" s="25">
        <f>'Compound Alert'!V182</f>
        <v>6.2981478758970626</v>
      </c>
      <c r="O95" s="25">
        <f>'Compound Alert'!W182</f>
        <v>5.4844401626640202</v>
      </c>
      <c r="P95" s="25"/>
      <c r="Q95" s="27"/>
      <c r="R95" s="27"/>
      <c r="S95" s="21"/>
      <c r="T95" s="21"/>
      <c r="U95" s="21"/>
      <c r="V95" s="21"/>
      <c r="W95" s="21"/>
      <c r="X95" s="21"/>
      <c r="Y95" s="28"/>
      <c r="Z95" s="28"/>
      <c r="AA95" s="28"/>
      <c r="AB95" s="28"/>
      <c r="AC95" s="28"/>
      <c r="AD95" s="28"/>
      <c r="AE95" s="28"/>
      <c r="AF95" s="28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</row>
    <row r="96" spans="1:50" x14ac:dyDescent="0.2">
      <c r="A96" s="64">
        <v>24</v>
      </c>
      <c r="B96" s="20" t="str">
        <f>'Compound Alert'!B188</f>
        <v>Venezuela</v>
      </c>
      <c r="C96" s="20" t="str">
        <f>'Compound Alert'!C188</f>
        <v>VEN</v>
      </c>
      <c r="D96" s="20" t="str">
        <f>'Compound Alert'!D188</f>
        <v>LCN           Latin America &amp; Caribbean</v>
      </c>
      <c r="E96" s="20" t="str">
        <f>'Compound Alert'!E188</f>
        <v>IBRD</v>
      </c>
      <c r="F96" s="50">
        <f>'Compound Alert'!F188</f>
        <v>0</v>
      </c>
      <c r="G96" s="22">
        <f>'Compound Alert'!G188</f>
        <v>5</v>
      </c>
      <c r="H96" s="23">
        <f>'Compound Alert'!H188</f>
        <v>5</v>
      </c>
      <c r="I96" s="50">
        <f>'Compound Alert'!Q188</f>
        <v>0</v>
      </c>
      <c r="J96" s="25">
        <f>'Compound Alert'!R188</f>
        <v>6.6904338246413104</v>
      </c>
      <c r="K96" s="25">
        <f>'Compound Alert'!S188</f>
        <v>7.1216362831362217</v>
      </c>
      <c r="L96" s="25">
        <f>'Compound Alert'!T188</f>
        <v>7.0710678118654755</v>
      </c>
      <c r="M96" s="25">
        <f>'Compound Alert'!U188</f>
        <v>5.744562646538026</v>
      </c>
      <c r="N96" s="25">
        <f>'Compound Alert'!V188</f>
        <v>7.713624310270756</v>
      </c>
      <c r="O96" s="25">
        <f>'Compound Alert'!W188</f>
        <v>10</v>
      </c>
      <c r="P96" s="25"/>
      <c r="Q96" s="27"/>
      <c r="R96" s="27"/>
      <c r="S96" s="21"/>
      <c r="T96" s="21"/>
      <c r="U96" s="21"/>
      <c r="V96" s="21"/>
      <c r="W96" s="21"/>
      <c r="X96" s="21"/>
      <c r="Y96" s="28"/>
      <c r="Z96" s="28"/>
      <c r="AA96" s="28"/>
      <c r="AB96" s="28"/>
      <c r="AC96" s="28"/>
      <c r="AD96" s="28"/>
      <c r="AE96" s="28"/>
      <c r="AF96" s="28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</row>
    <row r="97" spans="1:50" x14ac:dyDescent="0.2">
      <c r="A97" s="64">
        <v>25</v>
      </c>
      <c r="B97" s="20" t="str">
        <f>'Compound Alert'!B101</f>
        <v>Lebanon</v>
      </c>
      <c r="C97" s="20" t="str">
        <f>'Compound Alert'!C101</f>
        <v>LBN</v>
      </c>
      <c r="D97" s="20" t="str">
        <f>'Compound Alert'!D101</f>
        <v>MEA           Middle East &amp; North Africa</v>
      </c>
      <c r="E97" s="20" t="str">
        <f>'Compound Alert'!E101</f>
        <v>IBRD</v>
      </c>
      <c r="F97" s="50">
        <f>'Compound Alert'!F101</f>
        <v>0</v>
      </c>
      <c r="G97" s="22">
        <f>'Compound Alert'!G101</f>
        <v>5</v>
      </c>
      <c r="H97" s="23">
        <f>'Compound Alert'!H101</f>
        <v>5</v>
      </c>
      <c r="I97" s="50">
        <f>'Compound Alert'!Q101</f>
        <v>0</v>
      </c>
      <c r="J97" s="25">
        <f>'Compound Alert'!R101</f>
        <v>8.6602540378443873</v>
      </c>
      <c r="K97" s="25">
        <f>'Compound Alert'!S101</f>
        <v>5.8079305622801565</v>
      </c>
      <c r="L97" s="25">
        <f>'Compound Alert'!T101</f>
        <v>9.663768920667863</v>
      </c>
      <c r="M97" s="25">
        <f>'Compound Alert'!U101</f>
        <v>6.2449979983983974</v>
      </c>
      <c r="N97" s="25">
        <f>'Compound Alert'!V101</f>
        <v>7</v>
      </c>
      <c r="O97" s="25">
        <f>'Compound Alert'!W101</f>
        <v>8.6580578448470593</v>
      </c>
      <c r="P97" s="25"/>
      <c r="Q97" s="27"/>
      <c r="R97" s="27"/>
      <c r="S97" s="21"/>
      <c r="T97" s="21"/>
      <c r="U97" s="21"/>
      <c r="V97" s="21"/>
      <c r="W97" s="21"/>
      <c r="X97" s="21"/>
      <c r="Y97" s="28"/>
      <c r="Z97" s="28"/>
      <c r="AA97" s="28"/>
      <c r="AB97" s="28"/>
      <c r="AC97" s="28"/>
      <c r="AD97" s="28"/>
      <c r="AE97" s="28"/>
      <c r="AF97" s="28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</row>
    <row r="98" spans="1:50" hidden="1" x14ac:dyDescent="0.2">
      <c r="A98" s="64">
        <v>26</v>
      </c>
      <c r="B98" s="20" t="str">
        <f>'Compound Alert'!B161</f>
        <v>South Sudan</v>
      </c>
      <c r="C98" s="20" t="str">
        <f>'Compound Alert'!C161</f>
        <v>SSD</v>
      </c>
      <c r="D98" s="20" t="str">
        <f>'Compound Alert'!D161</f>
        <v>SSF           Sub-Saharan Africa</v>
      </c>
      <c r="E98" s="20" t="str">
        <f>'Compound Alert'!E161</f>
        <v>IDA</v>
      </c>
      <c r="F98" s="50">
        <f>'Compound Alert'!F161</f>
        <v>0</v>
      </c>
      <c r="G98" s="22">
        <f>'Compound Alert'!G161</f>
        <v>4.5</v>
      </c>
      <c r="H98" s="23">
        <f>'Compound Alert'!H161</f>
        <v>4.5</v>
      </c>
      <c r="I98" s="50">
        <f>'Compound Alert'!Q161</f>
        <v>0</v>
      </c>
      <c r="J98" s="25">
        <f>'Compound Alert'!R161</f>
        <v>10</v>
      </c>
      <c r="K98" s="25">
        <f>'Compound Alert'!S161</f>
        <v>10</v>
      </c>
      <c r="L98" s="25">
        <f>'Compound Alert'!T161</f>
        <v>0</v>
      </c>
      <c r="M98" s="25">
        <f>'Compound Alert'!U161</f>
        <v>10</v>
      </c>
      <c r="N98" s="25">
        <f>'Compound Alert'!V161</f>
        <v>5.9160797830996161</v>
      </c>
      <c r="O98" s="25">
        <f>'Compound Alert'!W161</f>
        <v>10</v>
      </c>
      <c r="P98" s="25"/>
      <c r="Q98" s="27" t="e">
        <f>'Compound Alert'!#REF!</f>
        <v>#REF!</v>
      </c>
      <c r="R98" s="27" t="e">
        <f>'Compound Alert'!#REF!</f>
        <v>#REF!</v>
      </c>
      <c r="S98" s="21"/>
      <c r="T98" s="21"/>
      <c r="U98" s="21"/>
      <c r="V98" s="21"/>
      <c r="W98" s="21"/>
      <c r="X98" s="21"/>
      <c r="Y98" s="28"/>
      <c r="Z98" s="28"/>
      <c r="AA98" s="28"/>
      <c r="AB98" s="28"/>
      <c r="AC98" s="28"/>
      <c r="AD98" s="28"/>
      <c r="AE98" s="28"/>
      <c r="AF98" s="28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</row>
    <row r="99" spans="1:50" hidden="1" x14ac:dyDescent="0.2">
      <c r="A99" s="64">
        <v>27</v>
      </c>
      <c r="B99" s="20" t="str">
        <f>'Compound Alert'!B79</f>
        <v>Haiti</v>
      </c>
      <c r="C99" s="20" t="str">
        <f>'Compound Alert'!C79</f>
        <v>HTI</v>
      </c>
      <c r="D99" s="20" t="str">
        <f>'Compound Alert'!D79</f>
        <v>LCN           Latin America &amp; Caribbean</v>
      </c>
      <c r="E99" s="20" t="str">
        <f>'Compound Alert'!E79</f>
        <v>IDA</v>
      </c>
      <c r="F99" s="50">
        <f>'Compound Alert'!F79</f>
        <v>0</v>
      </c>
      <c r="G99" s="22">
        <f>'Compound Alert'!G79</f>
        <v>4.5</v>
      </c>
      <c r="H99" s="23">
        <f>'Compound Alert'!H79</f>
        <v>4.5</v>
      </c>
      <c r="I99" s="50">
        <f>'Compound Alert'!Q79</f>
        <v>0</v>
      </c>
      <c r="J99" s="25">
        <f>'Compound Alert'!R79</f>
        <v>7.6791425803425994</v>
      </c>
      <c r="K99" s="25">
        <f>'Compound Alert'!S79</f>
        <v>10</v>
      </c>
      <c r="L99" s="25">
        <f>'Compound Alert'!T79</f>
        <v>5.834236630001052</v>
      </c>
      <c r="M99" s="25">
        <f>'Compound Alert'!U79</f>
        <v>10</v>
      </c>
      <c r="N99" s="25">
        <f>'Compound Alert'!V79</f>
        <v>10</v>
      </c>
      <c r="O99" s="25">
        <f>'Compound Alert'!W79</f>
        <v>3.8170657101108829</v>
      </c>
      <c r="P99" s="25"/>
      <c r="Q99" s="27" t="e">
        <f>'Compound Alert'!#REF!</f>
        <v>#REF!</v>
      </c>
      <c r="R99" s="27" t="e">
        <f>'Compound Alert'!#REF!</f>
        <v>#REF!</v>
      </c>
      <c r="S99" s="21"/>
      <c r="T99" s="21"/>
      <c r="U99" s="21"/>
      <c r="V99" s="21"/>
      <c r="W99" s="21"/>
      <c r="X99" s="21"/>
      <c r="Y99" s="28"/>
      <c r="Z99" s="28"/>
      <c r="AA99" s="28"/>
      <c r="AB99" s="28"/>
      <c r="AC99" s="28"/>
      <c r="AD99" s="28"/>
      <c r="AE99" s="28"/>
      <c r="AF99" s="28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</row>
    <row r="100" spans="1:50" hidden="1" x14ac:dyDescent="0.2">
      <c r="A100" s="64">
        <v>28</v>
      </c>
      <c r="B100" s="20" t="str">
        <f>'Compound Alert'!B20</f>
        <v>Bangladesh</v>
      </c>
      <c r="C100" s="20" t="str">
        <f>'Compound Alert'!C20</f>
        <v>BGD</v>
      </c>
      <c r="D100" s="20" t="str">
        <f>'Compound Alert'!D20</f>
        <v>SAS           South Asia</v>
      </c>
      <c r="E100" s="20" t="str">
        <f>'Compound Alert'!E20</f>
        <v>IDA</v>
      </c>
      <c r="F100" s="50">
        <f>'Compound Alert'!F20</f>
        <v>0</v>
      </c>
      <c r="G100" s="22">
        <f>'Compound Alert'!G20</f>
        <v>4.5</v>
      </c>
      <c r="H100" s="23">
        <f>'Compound Alert'!H20</f>
        <v>4.5</v>
      </c>
      <c r="I100" s="50">
        <f>'Compound Alert'!Q20</f>
        <v>0</v>
      </c>
      <c r="J100" s="25">
        <f>'Compound Alert'!R20</f>
        <v>8.9442719099991592</v>
      </c>
      <c r="K100" s="25">
        <f>'Compound Alert'!S20</f>
        <v>8.03827751196172</v>
      </c>
      <c r="L100" s="25">
        <f>'Compound Alert'!T20</f>
        <v>6.5098318983560093</v>
      </c>
      <c r="M100" s="25">
        <f>'Compound Alert'!U20</f>
        <v>8.2807867121082523</v>
      </c>
      <c r="N100" s="25">
        <f>'Compound Alert'!V20</f>
        <v>10</v>
      </c>
      <c r="O100" s="25">
        <f>'Compound Alert'!W20</f>
        <v>0</v>
      </c>
      <c r="P100" s="25"/>
      <c r="Q100" s="27" t="e">
        <f>'Compound Alert'!#REF!</f>
        <v>#REF!</v>
      </c>
      <c r="R100" s="27" t="e">
        <f>'Compound Alert'!#REF!</f>
        <v>#REF!</v>
      </c>
      <c r="S100" s="21"/>
      <c r="T100" s="21"/>
      <c r="U100" s="21"/>
      <c r="V100" s="21"/>
      <c r="W100" s="21"/>
      <c r="X100" s="21"/>
      <c r="Y100" s="28"/>
      <c r="Z100" s="28"/>
      <c r="AA100" s="28"/>
      <c r="AB100" s="28"/>
      <c r="AC100" s="28"/>
      <c r="AD100" s="28"/>
      <c r="AE100" s="28"/>
      <c r="AF100" s="28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</row>
    <row r="101" spans="1:50" hidden="1" x14ac:dyDescent="0.2">
      <c r="A101" s="64">
        <v>29</v>
      </c>
      <c r="B101" s="20" t="str">
        <f>'Compound Alert'!B39</f>
        <v>Cameroon</v>
      </c>
      <c r="C101" s="20" t="str">
        <f>'Compound Alert'!C39</f>
        <v>CMR</v>
      </c>
      <c r="D101" s="20" t="str">
        <f>'Compound Alert'!D39</f>
        <v>SSF           Sub-Saharan Africa</v>
      </c>
      <c r="E101" s="20" t="str">
        <f>'Compound Alert'!E39</f>
        <v>Blend</v>
      </c>
      <c r="F101" s="50">
        <f>'Compound Alert'!F39</f>
        <v>0</v>
      </c>
      <c r="G101" s="22">
        <f>'Compound Alert'!G39</f>
        <v>4.5</v>
      </c>
      <c r="H101" s="23">
        <f>'Compound Alert'!H39</f>
        <v>4.5</v>
      </c>
      <c r="I101" s="50">
        <f>'Compound Alert'!Q39</f>
        <v>0</v>
      </c>
      <c r="J101" s="25">
        <f>'Compound Alert'!R39</f>
        <v>9.6176920308356717</v>
      </c>
      <c r="K101" s="25">
        <f>'Compound Alert'!S39</f>
        <v>9.0188531930983498</v>
      </c>
      <c r="L101" s="25">
        <f>'Compound Alert'!T39</f>
        <v>6.310284022750773</v>
      </c>
      <c r="M101" s="25">
        <f>'Compound Alert'!U39</f>
        <v>7.6811457478686096</v>
      </c>
      <c r="N101" s="25">
        <f>'Compound Alert'!V39</f>
        <v>4.3333333333333304</v>
      </c>
      <c r="O101" s="25">
        <f>'Compound Alert'!W39</f>
        <v>10</v>
      </c>
      <c r="P101" s="25"/>
      <c r="Q101" s="27" t="e">
        <f>'Compound Alert'!#REF!</f>
        <v>#REF!</v>
      </c>
      <c r="R101" s="27" t="e">
        <f>'Compound Alert'!#REF!</f>
        <v>#REF!</v>
      </c>
      <c r="S101" s="21"/>
      <c r="T101" s="21"/>
      <c r="U101" s="21"/>
      <c r="V101" s="21"/>
      <c r="W101" s="21"/>
      <c r="X101" s="21"/>
      <c r="Y101" s="28"/>
      <c r="Z101" s="28"/>
      <c r="AA101" s="28"/>
      <c r="AB101" s="28"/>
      <c r="AC101" s="28"/>
      <c r="AD101" s="28"/>
      <c r="AE101" s="28"/>
      <c r="AF101" s="28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</row>
    <row r="102" spans="1:50" hidden="1" x14ac:dyDescent="0.2">
      <c r="A102" s="64">
        <v>30</v>
      </c>
      <c r="B102" s="20" t="str">
        <f>'Compound Alert'!B70</f>
        <v>Gambia</v>
      </c>
      <c r="C102" s="20" t="str">
        <f>'Compound Alert'!C70</f>
        <v>GMB</v>
      </c>
      <c r="D102" s="20" t="str">
        <f>'Compound Alert'!D70</f>
        <v>SSF           Sub-Saharan Africa</v>
      </c>
      <c r="E102" s="20" t="str">
        <f>'Compound Alert'!E70</f>
        <v>IDA</v>
      </c>
      <c r="F102" s="50">
        <f>'Compound Alert'!F70</f>
        <v>0</v>
      </c>
      <c r="G102" s="22">
        <f>'Compound Alert'!G70</f>
        <v>4.5</v>
      </c>
      <c r="H102" s="23">
        <f>'Compound Alert'!H70</f>
        <v>4.5</v>
      </c>
      <c r="I102" s="50">
        <f>'Compound Alert'!Q70</f>
        <v>0</v>
      </c>
      <c r="J102" s="25">
        <f>'Compound Alert'!R70</f>
        <v>9.6176920308356717</v>
      </c>
      <c r="K102" s="25">
        <f>'Compound Alert'!S70</f>
        <v>7.5119617224880404</v>
      </c>
      <c r="L102" s="25">
        <f>'Compound Alert'!T70</f>
        <v>6.44283654532786</v>
      </c>
      <c r="M102" s="25">
        <f>'Compound Alert'!U70</f>
        <v>8.3666002653407556</v>
      </c>
      <c r="N102" s="25">
        <f>'Compound Alert'!V70</f>
        <v>3.5</v>
      </c>
      <c r="O102" s="25">
        <f>'Compound Alert'!W70</f>
        <v>10</v>
      </c>
      <c r="P102" s="25"/>
      <c r="Q102" s="27" t="e">
        <f>'Compound Alert'!#REF!</f>
        <v>#REF!</v>
      </c>
      <c r="R102" s="27" t="e">
        <f>'Compound Alert'!#REF!</f>
        <v>#REF!</v>
      </c>
      <c r="S102" s="21"/>
      <c r="T102" s="21"/>
      <c r="U102" s="21"/>
      <c r="V102" s="21"/>
      <c r="W102" s="21"/>
      <c r="X102" s="21"/>
      <c r="Y102" s="28"/>
      <c r="Z102" s="28"/>
      <c r="AA102" s="28"/>
      <c r="AB102" s="28"/>
      <c r="AC102" s="28"/>
      <c r="AD102" s="28"/>
      <c r="AE102" s="28"/>
      <c r="AF102" s="28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</row>
    <row r="103" spans="1:50" hidden="1" x14ac:dyDescent="0.2">
      <c r="A103" s="64">
        <v>31</v>
      </c>
      <c r="B103" s="20" t="str">
        <f>'Compound Alert'!B82</f>
        <v>India</v>
      </c>
      <c r="C103" s="20" t="str">
        <f>'Compound Alert'!C82</f>
        <v>IND</v>
      </c>
      <c r="D103" s="20" t="str">
        <f>'Compound Alert'!D82</f>
        <v>SAS           South Asia</v>
      </c>
      <c r="E103" s="20" t="str">
        <f>'Compound Alert'!E82</f>
        <v>IBRD</v>
      </c>
      <c r="F103" s="50">
        <f>'Compound Alert'!F82</f>
        <v>0</v>
      </c>
      <c r="G103" s="22">
        <f>'Compound Alert'!G82</f>
        <v>4.5</v>
      </c>
      <c r="H103" s="23">
        <f>'Compound Alert'!H82</f>
        <v>4.5</v>
      </c>
      <c r="I103" s="50">
        <f>'Compound Alert'!Q82</f>
        <v>0</v>
      </c>
      <c r="J103" s="25">
        <f>'Compound Alert'!R82</f>
        <v>7.7255608840240866</v>
      </c>
      <c r="K103" s="25">
        <f>'Compound Alert'!S82</f>
        <v>7.1770334928229698</v>
      </c>
      <c r="L103" s="25">
        <f>'Compound Alert'!T82</f>
        <v>6.0991735537190097</v>
      </c>
      <c r="M103" s="25">
        <f>'Compound Alert'!U82</f>
        <v>7.8594801718325193</v>
      </c>
      <c r="N103" s="25">
        <f>'Compound Alert'!V82</f>
        <v>10</v>
      </c>
      <c r="O103" s="25">
        <f>'Compound Alert'!W82</f>
        <v>0</v>
      </c>
      <c r="P103" s="25"/>
      <c r="Q103" s="27" t="e">
        <f>'Compound Alert'!#REF!</f>
        <v>#REF!</v>
      </c>
      <c r="R103" s="27" t="e">
        <f>'Compound Alert'!#REF!</f>
        <v>#REF!</v>
      </c>
      <c r="S103" s="21"/>
      <c r="T103" s="21"/>
      <c r="U103" s="21"/>
      <c r="V103" s="21"/>
      <c r="W103" s="21"/>
      <c r="X103" s="21"/>
      <c r="Y103" s="28"/>
      <c r="Z103" s="28"/>
      <c r="AA103" s="28"/>
      <c r="AB103" s="28"/>
      <c r="AC103" s="28"/>
      <c r="AD103" s="28"/>
      <c r="AE103" s="28"/>
      <c r="AF103" s="28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</row>
    <row r="104" spans="1:50" hidden="1" x14ac:dyDescent="0.2">
      <c r="A104" s="64">
        <v>32</v>
      </c>
      <c r="B104" s="20" t="str">
        <f>'Compound Alert'!B175</f>
        <v>Timor-Leste</v>
      </c>
      <c r="C104" s="20" t="str">
        <f>'Compound Alert'!C175</f>
        <v>TLS</v>
      </c>
      <c r="D104" s="20" t="str">
        <f>'Compound Alert'!D175</f>
        <v>EAS           East Asia &amp; Pacific</v>
      </c>
      <c r="E104" s="20" t="str">
        <f>'Compound Alert'!E175</f>
        <v>Blend</v>
      </c>
      <c r="F104" s="50">
        <f>'Compound Alert'!F175</f>
        <v>0</v>
      </c>
      <c r="G104" s="22">
        <f>'Compound Alert'!G175</f>
        <v>4.5</v>
      </c>
      <c r="H104" s="23">
        <f>'Compound Alert'!H175</f>
        <v>4.5</v>
      </c>
      <c r="I104" s="50">
        <f>'Compound Alert'!Q175</f>
        <v>0</v>
      </c>
      <c r="J104" s="25">
        <f>'Compound Alert'!R175</f>
        <v>9.1547541643412487</v>
      </c>
      <c r="K104" s="25">
        <f>'Compound Alert'!S175</f>
        <v>9.3062200956937797</v>
      </c>
      <c r="L104" s="25">
        <f>'Compound Alert'!T175</f>
        <v>3.6682486399026004</v>
      </c>
      <c r="M104" s="25">
        <f>'Compound Alert'!U175</f>
        <v>7.0710678118654737</v>
      </c>
      <c r="N104" s="25">
        <f>'Compound Alert'!V175</f>
        <v>6</v>
      </c>
      <c r="O104" s="25">
        <f>'Compound Alert'!W175</f>
        <v>10</v>
      </c>
      <c r="P104" s="25"/>
      <c r="Q104" s="27" t="e">
        <f>'Compound Alert'!#REF!</f>
        <v>#REF!</v>
      </c>
      <c r="R104" s="27" t="e">
        <f>'Compound Alert'!#REF!</f>
        <v>#REF!</v>
      </c>
      <c r="S104" s="21"/>
      <c r="T104" s="21"/>
      <c r="U104" s="21"/>
      <c r="V104" s="21"/>
      <c r="W104" s="21"/>
      <c r="X104" s="21"/>
      <c r="Y104" s="28"/>
      <c r="Z104" s="28"/>
      <c r="AA104" s="28"/>
      <c r="AB104" s="28"/>
      <c r="AC104" s="28"/>
      <c r="AD104" s="28"/>
      <c r="AE104" s="28"/>
      <c r="AF104" s="28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</row>
    <row r="105" spans="1:50" hidden="1" x14ac:dyDescent="0.2">
      <c r="A105" s="64">
        <v>33</v>
      </c>
      <c r="B105" s="20" t="str">
        <f>'Compound Alert'!B50</f>
        <v>Djibouti</v>
      </c>
      <c r="C105" s="20" t="str">
        <f>'Compound Alert'!C50</f>
        <v>DJI</v>
      </c>
      <c r="D105" s="20" t="str">
        <f>'Compound Alert'!D50</f>
        <v>MEA           Middle East &amp; North Africa</v>
      </c>
      <c r="E105" s="20" t="str">
        <f>'Compound Alert'!E50</f>
        <v>IDA</v>
      </c>
      <c r="F105" s="50">
        <f>'Compound Alert'!F50</f>
        <v>0</v>
      </c>
      <c r="G105" s="22">
        <f>'Compound Alert'!G50</f>
        <v>4.5</v>
      </c>
      <c r="H105" s="23">
        <f>'Compound Alert'!H50</f>
        <v>4.5</v>
      </c>
      <c r="I105" s="50">
        <f>'Compound Alert'!Q50</f>
        <v>0</v>
      </c>
      <c r="J105" s="25">
        <f>'Compound Alert'!R50</f>
        <v>7.9281775963962886</v>
      </c>
      <c r="K105" s="25">
        <f>'Compound Alert'!S50</f>
        <v>8.2535885167464098</v>
      </c>
      <c r="L105" s="25">
        <f>'Compound Alert'!T50</f>
        <v>5.0482272182006112</v>
      </c>
      <c r="M105" s="25">
        <f>'Compound Alert'!U50</f>
        <v>8.5799861524246204</v>
      </c>
      <c r="N105" s="25">
        <f>'Compound Alert'!V50</f>
        <v>7.1647284200682249</v>
      </c>
      <c r="O105" s="25">
        <f>'Compound Alert'!W50</f>
        <v>0</v>
      </c>
      <c r="P105" s="25"/>
      <c r="Q105" s="27" t="e">
        <f>'Compound Alert'!#REF!</f>
        <v>#REF!</v>
      </c>
      <c r="R105" s="27" t="e">
        <f>'Compound Alert'!#REF!</f>
        <v>#REF!</v>
      </c>
      <c r="S105" s="21"/>
      <c r="T105" s="21"/>
      <c r="U105" s="21"/>
      <c r="V105" s="21"/>
      <c r="W105" s="21"/>
      <c r="X105" s="21"/>
      <c r="Y105" s="28"/>
      <c r="Z105" s="28"/>
      <c r="AA105" s="28"/>
      <c r="AB105" s="28"/>
      <c r="AC105" s="28"/>
      <c r="AD105" s="28"/>
      <c r="AE105" s="28"/>
      <c r="AF105" s="28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</row>
    <row r="106" spans="1:50" hidden="1" x14ac:dyDescent="0.2">
      <c r="A106" s="64">
        <v>34</v>
      </c>
      <c r="B106" s="20" t="str">
        <f>'Compound Alert'!B93</f>
        <v>Kenya</v>
      </c>
      <c r="C106" s="20" t="str">
        <f>'Compound Alert'!C93</f>
        <v>KEN</v>
      </c>
      <c r="D106" s="20" t="str">
        <f>'Compound Alert'!D93</f>
        <v>SSF           Sub-Saharan Africa</v>
      </c>
      <c r="E106" s="20" t="str">
        <f>'Compound Alert'!E93</f>
        <v>Blend</v>
      </c>
      <c r="F106" s="50">
        <f>'Compound Alert'!F93</f>
        <v>0</v>
      </c>
      <c r="G106" s="22">
        <f>'Compound Alert'!G93</f>
        <v>4.5</v>
      </c>
      <c r="H106" s="23">
        <f>'Compound Alert'!H93</f>
        <v>4.5</v>
      </c>
      <c r="I106" s="50">
        <f>'Compound Alert'!Q93</f>
        <v>0</v>
      </c>
      <c r="J106" s="25">
        <f>'Compound Alert'!R93</f>
        <v>9.4868329805051381</v>
      </c>
      <c r="K106" s="25">
        <f>'Compound Alert'!S93</f>
        <v>7.0710678118654755</v>
      </c>
      <c r="L106" s="25">
        <f>'Compound Alert'!T93</f>
        <v>6.0274229317010617</v>
      </c>
      <c r="M106" s="25">
        <f>'Compound Alert'!U93</f>
        <v>8.8640526042791841</v>
      </c>
      <c r="N106" s="25">
        <f>'Compound Alert'!V93</f>
        <v>8.266397845091495</v>
      </c>
      <c r="O106" s="25">
        <f>'Compound Alert'!W93</f>
        <v>0</v>
      </c>
      <c r="P106" s="25"/>
      <c r="Q106" s="27" t="e">
        <f>'Compound Alert'!#REF!</f>
        <v>#REF!</v>
      </c>
      <c r="R106" s="27" t="e">
        <f>'Compound Alert'!#REF!</f>
        <v>#REF!</v>
      </c>
      <c r="S106" s="21"/>
      <c r="T106" s="21"/>
      <c r="U106" s="21"/>
      <c r="V106" s="21"/>
      <c r="W106" s="21"/>
      <c r="X106" s="21"/>
      <c r="Y106" s="28"/>
      <c r="Z106" s="28"/>
      <c r="AA106" s="28"/>
      <c r="AB106" s="28"/>
      <c r="AC106" s="28"/>
      <c r="AD106" s="28"/>
      <c r="AE106" s="28"/>
      <c r="AF106" s="28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</row>
    <row r="107" spans="1:50" hidden="1" x14ac:dyDescent="0.2">
      <c r="A107" s="64">
        <v>35</v>
      </c>
      <c r="B107" s="20" t="str">
        <f>'Compound Alert'!B95</f>
        <v>Cambodia</v>
      </c>
      <c r="C107" s="20" t="str">
        <f>'Compound Alert'!C95</f>
        <v>KHM</v>
      </c>
      <c r="D107" s="20" t="str">
        <f>'Compound Alert'!D95</f>
        <v>EAS           East Asia &amp; Pacific</v>
      </c>
      <c r="E107" s="20" t="str">
        <f>'Compound Alert'!E95</f>
        <v>IDA</v>
      </c>
      <c r="F107" s="50">
        <f>'Compound Alert'!F95</f>
        <v>0</v>
      </c>
      <c r="G107" s="22">
        <f>'Compound Alert'!G95</f>
        <v>4.5</v>
      </c>
      <c r="H107" s="23">
        <f>'Compound Alert'!H95</f>
        <v>4.5</v>
      </c>
      <c r="I107" s="50">
        <f>'Compound Alert'!Q95</f>
        <v>0</v>
      </c>
      <c r="J107" s="25">
        <f>'Compound Alert'!R95</f>
        <v>8.5146931829632013</v>
      </c>
      <c r="K107" s="25">
        <f>'Compound Alert'!S95</f>
        <v>9.3301435406698605</v>
      </c>
      <c r="L107" s="25">
        <f>'Compound Alert'!T95</f>
        <v>5.2409988667201244</v>
      </c>
      <c r="M107" s="25">
        <f>'Compound Alert'!U95</f>
        <v>8.2857142857142794</v>
      </c>
      <c r="N107" s="25">
        <f>'Compound Alert'!V95</f>
        <v>8.9442719099991592</v>
      </c>
      <c r="O107" s="25">
        <f>'Compound Alert'!W95</f>
        <v>0</v>
      </c>
      <c r="P107" s="25"/>
      <c r="Q107" s="27" t="e">
        <f>'Compound Alert'!#REF!</f>
        <v>#REF!</v>
      </c>
      <c r="R107" s="27" t="e">
        <f>'Compound Alert'!#REF!</f>
        <v>#REF!</v>
      </c>
      <c r="S107" s="21"/>
      <c r="T107" s="21"/>
      <c r="U107" s="21"/>
      <c r="V107" s="21"/>
      <c r="W107" s="21"/>
      <c r="X107" s="21"/>
      <c r="Y107" s="28"/>
      <c r="Z107" s="28"/>
      <c r="AA107" s="28"/>
      <c r="AB107" s="28"/>
      <c r="AC107" s="28"/>
      <c r="AD107" s="28"/>
      <c r="AE107" s="28"/>
      <c r="AF107" s="28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</row>
    <row r="108" spans="1:50" hidden="1" x14ac:dyDescent="0.2">
      <c r="A108" s="64">
        <v>36</v>
      </c>
      <c r="B108" s="20" t="str">
        <f>'Compound Alert'!B134</f>
        <v>Nepal</v>
      </c>
      <c r="C108" s="20" t="str">
        <f>'Compound Alert'!C134</f>
        <v>NPL</v>
      </c>
      <c r="D108" s="20" t="str">
        <f>'Compound Alert'!D134</f>
        <v>SAS           South Asia</v>
      </c>
      <c r="E108" s="20" t="str">
        <f>'Compound Alert'!E134</f>
        <v>IDA</v>
      </c>
      <c r="F108" s="50">
        <f>'Compound Alert'!F134</f>
        <v>0</v>
      </c>
      <c r="G108" s="22">
        <f>'Compound Alert'!G134</f>
        <v>4.5</v>
      </c>
      <c r="H108" s="23">
        <f>'Compound Alert'!H134</f>
        <v>4.5</v>
      </c>
      <c r="I108" s="50">
        <f>'Compound Alert'!Q134</f>
        <v>0</v>
      </c>
      <c r="J108" s="25">
        <f>'Compound Alert'!R134</f>
        <v>7.4595576276344966</v>
      </c>
      <c r="K108" s="25">
        <f>'Compound Alert'!S134</f>
        <v>9.0430622009569408</v>
      </c>
      <c r="L108" s="25">
        <f>'Compound Alert'!T134</f>
        <v>6.0810948438891907</v>
      </c>
      <c r="M108" s="25">
        <f>'Compound Alert'!U134</f>
        <v>8.2857142857142794</v>
      </c>
      <c r="N108" s="25">
        <f>'Compound Alert'!V134</f>
        <v>8</v>
      </c>
      <c r="O108" s="25">
        <f>'Compound Alert'!W134</f>
        <v>0</v>
      </c>
      <c r="P108" s="25"/>
      <c r="Q108" s="27" t="e">
        <f>'Compound Alert'!#REF!</f>
        <v>#REF!</v>
      </c>
      <c r="R108" s="27" t="e">
        <f>'Compound Alert'!#REF!</f>
        <v>#REF!</v>
      </c>
      <c r="S108" s="21"/>
      <c r="T108" s="21"/>
      <c r="U108" s="21"/>
      <c r="V108" s="21"/>
      <c r="W108" s="21"/>
      <c r="X108" s="21"/>
      <c r="Y108" s="28"/>
      <c r="Z108" s="28"/>
      <c r="AA108" s="28"/>
      <c r="AB108" s="28"/>
      <c r="AC108" s="28"/>
      <c r="AD108" s="28"/>
      <c r="AE108" s="28"/>
      <c r="AF108" s="28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</row>
    <row r="109" spans="1:50" hidden="1" x14ac:dyDescent="0.2">
      <c r="A109" s="64">
        <v>37</v>
      </c>
      <c r="B109" s="20" t="str">
        <f>'Compound Alert'!B77</f>
        <v>Honduras</v>
      </c>
      <c r="C109" s="20" t="str">
        <f>'Compound Alert'!C77</f>
        <v>HND</v>
      </c>
      <c r="D109" s="20" t="str">
        <f>'Compound Alert'!D77</f>
        <v>LCN           Latin America &amp; Caribbean</v>
      </c>
      <c r="E109" s="20" t="str">
        <f>'Compound Alert'!E77</f>
        <v>IDA</v>
      </c>
      <c r="F109" s="50">
        <f>'Compound Alert'!F77</f>
        <v>0</v>
      </c>
      <c r="G109" s="22">
        <f>'Compound Alert'!G77</f>
        <v>4.5</v>
      </c>
      <c r="H109" s="23">
        <f>'Compound Alert'!H77</f>
        <v>4.5</v>
      </c>
      <c r="I109" s="50">
        <f>'Compound Alert'!Q77</f>
        <v>0</v>
      </c>
      <c r="J109" s="25">
        <f>'Compound Alert'!R77</f>
        <v>7.7827648410721171</v>
      </c>
      <c r="K109" s="25">
        <f>'Compound Alert'!S77</f>
        <v>6.14832535885167</v>
      </c>
      <c r="L109" s="25">
        <f>'Compound Alert'!T77</f>
        <v>6.6882944945389502</v>
      </c>
      <c r="M109" s="25">
        <f>'Compound Alert'!U77</f>
        <v>6.5982681710538928</v>
      </c>
      <c r="N109" s="25">
        <f>'Compound Alert'!V77</f>
        <v>9.1666666666666696</v>
      </c>
      <c r="O109" s="25">
        <f>'Compound Alert'!W77</f>
        <v>10</v>
      </c>
      <c r="P109" s="25"/>
      <c r="Q109" s="27" t="e">
        <f>'Compound Alert'!#REF!</f>
        <v>#REF!</v>
      </c>
      <c r="R109" s="27" t="e">
        <f>'Compound Alert'!#REF!</f>
        <v>#REF!</v>
      </c>
      <c r="S109" s="21"/>
      <c r="T109" s="21"/>
      <c r="U109" s="21"/>
      <c r="V109" s="21"/>
      <c r="W109" s="21"/>
      <c r="X109" s="21"/>
      <c r="Y109" s="28"/>
      <c r="Z109" s="28"/>
      <c r="AA109" s="28"/>
      <c r="AB109" s="28"/>
      <c r="AC109" s="28"/>
      <c r="AD109" s="28"/>
      <c r="AE109" s="28"/>
      <c r="AF109" s="28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</row>
    <row r="110" spans="1:50" hidden="1" x14ac:dyDescent="0.2">
      <c r="A110" s="64">
        <v>38</v>
      </c>
      <c r="B110" s="20" t="str">
        <f>'Compound Alert'!B126</f>
        <v>Malawi</v>
      </c>
      <c r="C110" s="20" t="str">
        <f>'Compound Alert'!C126</f>
        <v>MWI</v>
      </c>
      <c r="D110" s="20" t="str">
        <f>'Compound Alert'!D126</f>
        <v>SSF           Sub-Saharan Africa</v>
      </c>
      <c r="E110" s="20" t="str">
        <f>'Compound Alert'!E126</f>
        <v>IDA</v>
      </c>
      <c r="F110" s="50">
        <f>'Compound Alert'!F126</f>
        <v>0</v>
      </c>
      <c r="G110" s="22">
        <f>'Compound Alert'!G126</f>
        <v>4.5</v>
      </c>
      <c r="H110" s="23">
        <f>'Compound Alert'!H126</f>
        <v>4.5</v>
      </c>
      <c r="I110" s="50">
        <f>'Compound Alert'!Q126</f>
        <v>0</v>
      </c>
      <c r="J110" s="25">
        <f>'Compound Alert'!R126</f>
        <v>6.6368380308411057</v>
      </c>
      <c r="K110" s="25">
        <f>'Compound Alert'!S126</f>
        <v>8.3666002653407556</v>
      </c>
      <c r="L110" s="25">
        <f>'Compound Alert'!T126</f>
        <v>6.0426731935308835</v>
      </c>
      <c r="M110" s="25">
        <f>'Compound Alert'!U126</f>
        <v>10</v>
      </c>
      <c r="N110" s="25">
        <f>'Compound Alert'!V126</f>
        <v>5.8333333333333304</v>
      </c>
      <c r="O110" s="25">
        <f>'Compound Alert'!W126</f>
        <v>7.26645425456989</v>
      </c>
      <c r="P110" s="25"/>
      <c r="Q110" s="27" t="e">
        <f>'Compound Alert'!#REF!</f>
        <v>#REF!</v>
      </c>
      <c r="R110" s="27" t="e">
        <f>'Compound Alert'!#REF!</f>
        <v>#REF!</v>
      </c>
      <c r="S110" s="21"/>
      <c r="T110" s="21"/>
      <c r="U110" s="21"/>
      <c r="V110" s="21"/>
      <c r="W110" s="21"/>
      <c r="X110" s="21"/>
      <c r="Y110" s="28"/>
      <c r="Z110" s="28"/>
      <c r="AA110" s="28"/>
      <c r="AB110" s="28"/>
      <c r="AC110" s="28"/>
      <c r="AD110" s="28"/>
      <c r="AE110" s="28"/>
      <c r="AF110" s="28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</row>
    <row r="111" spans="1:50" hidden="1" x14ac:dyDescent="0.2">
      <c r="A111" s="64">
        <v>39</v>
      </c>
      <c r="B111" s="20" t="str">
        <f>'Compound Alert'!B16</f>
        <v>Burundi</v>
      </c>
      <c r="C111" s="20" t="str">
        <f>'Compound Alert'!C16</f>
        <v>BDI</v>
      </c>
      <c r="D111" s="20" t="str">
        <f>'Compound Alert'!D16</f>
        <v>SSF           Sub-Saharan Africa</v>
      </c>
      <c r="E111" s="20" t="str">
        <f>'Compound Alert'!E16</f>
        <v>IDA</v>
      </c>
      <c r="F111" s="50">
        <f>'Compound Alert'!F16</f>
        <v>0</v>
      </c>
      <c r="G111" s="22">
        <f>'Compound Alert'!G16</f>
        <v>4</v>
      </c>
      <c r="H111" s="23">
        <f>'Compound Alert'!H16</f>
        <v>4</v>
      </c>
      <c r="I111" s="50">
        <f>'Compound Alert'!Q16</f>
        <v>0</v>
      </c>
      <c r="J111" s="25">
        <f>'Compound Alert'!R16</f>
        <v>10</v>
      </c>
      <c r="K111" s="25">
        <f>'Compound Alert'!S16</f>
        <v>9.9282296650717701</v>
      </c>
      <c r="L111" s="25">
        <f>'Compound Alert'!T16</f>
        <v>3.3709993123162008</v>
      </c>
      <c r="M111" s="25">
        <f>'Compound Alert'!U16</f>
        <v>7.6694329684931857</v>
      </c>
      <c r="N111" s="25">
        <f>'Compound Alert'!V16</f>
        <v>4.3333333333333304</v>
      </c>
      <c r="O111" s="25">
        <f>'Compound Alert'!W16</f>
        <v>10</v>
      </c>
      <c r="P111" s="25"/>
      <c r="Q111" s="27" t="e">
        <f>'Compound Alert'!#REF!</f>
        <v>#REF!</v>
      </c>
      <c r="R111" s="27" t="e">
        <f>'Compound Alert'!#REF!</f>
        <v>#REF!</v>
      </c>
      <c r="S111" s="21"/>
      <c r="T111" s="21"/>
      <c r="U111" s="21"/>
      <c r="V111" s="21"/>
      <c r="W111" s="21"/>
      <c r="X111" s="21"/>
      <c r="Y111" s="28"/>
      <c r="Z111" s="28"/>
      <c r="AA111" s="28"/>
      <c r="AB111" s="28"/>
      <c r="AC111" s="28"/>
      <c r="AD111" s="28"/>
      <c r="AE111" s="28"/>
      <c r="AF111" s="28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</row>
    <row r="112" spans="1:50" hidden="1" x14ac:dyDescent="0.2">
      <c r="A112" s="64">
        <v>40</v>
      </c>
      <c r="B112" s="20" t="str">
        <f>'Compound Alert'!B19</f>
        <v>Burkina Faso</v>
      </c>
      <c r="C112" s="20" t="str">
        <f>'Compound Alert'!C19</f>
        <v>BFA</v>
      </c>
      <c r="D112" s="20" t="str">
        <f>'Compound Alert'!D19</f>
        <v>SSF           Sub-Saharan Africa</v>
      </c>
      <c r="E112" s="20" t="str">
        <f>'Compound Alert'!E19</f>
        <v>IDA</v>
      </c>
      <c r="F112" s="50">
        <f>'Compound Alert'!F19</f>
        <v>0</v>
      </c>
      <c r="G112" s="22">
        <f>'Compound Alert'!G19</f>
        <v>4</v>
      </c>
      <c r="H112" s="23">
        <f>'Compound Alert'!H19</f>
        <v>4</v>
      </c>
      <c r="I112" s="50">
        <f>'Compound Alert'!Q19</f>
        <v>0</v>
      </c>
      <c r="J112" s="25">
        <f>'Compound Alert'!R19</f>
        <v>10</v>
      </c>
      <c r="K112" s="25">
        <f>'Compound Alert'!S19</f>
        <v>9.3573398256363536</v>
      </c>
      <c r="L112" s="25">
        <f>'Compound Alert'!T19</f>
        <v>1.8811413323422554</v>
      </c>
      <c r="M112" s="25">
        <f>'Compound Alert'!U19</f>
        <v>8.9238295251926818</v>
      </c>
      <c r="N112" s="25">
        <f>'Compound Alert'!V19</f>
        <v>4.5</v>
      </c>
      <c r="O112" s="25">
        <f>'Compound Alert'!W19</f>
        <v>10</v>
      </c>
      <c r="P112" s="25"/>
      <c r="Q112" s="27" t="e">
        <f>'Compound Alert'!#REF!</f>
        <v>#REF!</v>
      </c>
      <c r="R112" s="27" t="e">
        <f>'Compound Alert'!#REF!</f>
        <v>#REF!</v>
      </c>
      <c r="S112" s="21"/>
      <c r="T112" s="21"/>
      <c r="U112" s="21"/>
      <c r="V112" s="21"/>
      <c r="W112" s="21"/>
      <c r="X112" s="21"/>
      <c r="Y112" s="28"/>
      <c r="Z112" s="28"/>
      <c r="AA112" s="28"/>
      <c r="AB112" s="28"/>
      <c r="AC112" s="28"/>
      <c r="AD112" s="28"/>
      <c r="AE112" s="28"/>
      <c r="AF112" s="28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</row>
    <row r="113" spans="1:50" hidden="1" x14ac:dyDescent="0.2">
      <c r="A113" s="64">
        <v>41</v>
      </c>
      <c r="B113" s="20" t="str">
        <f>'Compound Alert'!B64</f>
        <v>Micronesia</v>
      </c>
      <c r="C113" s="20" t="str">
        <f>'Compound Alert'!C64</f>
        <v>FSM</v>
      </c>
      <c r="D113" s="20" t="str">
        <f>'Compound Alert'!D64</f>
        <v>EAS           East Asia &amp; Pacific</v>
      </c>
      <c r="E113" s="20" t="str">
        <f>'Compound Alert'!E64</f>
        <v>IDA</v>
      </c>
      <c r="F113" s="50">
        <f>'Compound Alert'!F64</f>
        <v>0</v>
      </c>
      <c r="G113" s="22">
        <f>'Compound Alert'!G64</f>
        <v>4</v>
      </c>
      <c r="H113" s="23">
        <f>'Compound Alert'!H64</f>
        <v>4</v>
      </c>
      <c r="I113" s="50">
        <f>'Compound Alert'!Q64</f>
        <v>0</v>
      </c>
      <c r="J113" s="25">
        <f>'Compound Alert'!R64</f>
        <v>7.44</v>
      </c>
      <c r="K113" s="25">
        <f>'Compound Alert'!S64</f>
        <v>0</v>
      </c>
      <c r="L113" s="25">
        <f>'Compound Alert'!T64</f>
        <v>0</v>
      </c>
      <c r="M113" s="25">
        <f>'Compound Alert'!U64</f>
        <v>8</v>
      </c>
      <c r="N113" s="25">
        <f>'Compound Alert'!V64</f>
        <v>7.3029674334022125</v>
      </c>
      <c r="O113" s="25">
        <f>'Compound Alert'!W64</f>
        <v>10</v>
      </c>
      <c r="P113" s="25"/>
      <c r="Q113" s="27" t="e">
        <f>'Compound Alert'!#REF!</f>
        <v>#REF!</v>
      </c>
      <c r="R113" s="27" t="e">
        <f>'Compound Alert'!#REF!</f>
        <v>#REF!</v>
      </c>
      <c r="S113" s="21"/>
      <c r="T113" s="21"/>
      <c r="U113" s="21"/>
      <c r="V113" s="21"/>
      <c r="W113" s="21"/>
      <c r="X113" s="21"/>
      <c r="Y113" s="28"/>
      <c r="Z113" s="28"/>
      <c r="AA113" s="28"/>
      <c r="AB113" s="28"/>
      <c r="AC113" s="28"/>
      <c r="AD113" s="28"/>
      <c r="AE113" s="28"/>
      <c r="AF113" s="28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</row>
    <row r="114" spans="1:50" hidden="1" x14ac:dyDescent="0.2">
      <c r="A114" s="64">
        <v>42</v>
      </c>
      <c r="B114" s="20" t="str">
        <f>'Compound Alert'!B113</f>
        <v>Madagascar</v>
      </c>
      <c r="C114" s="20" t="str">
        <f>'Compound Alert'!C113</f>
        <v>MDG</v>
      </c>
      <c r="D114" s="20" t="str">
        <f>'Compound Alert'!D113</f>
        <v>SSF           Sub-Saharan Africa</v>
      </c>
      <c r="E114" s="20" t="str">
        <f>'Compound Alert'!E113</f>
        <v>IDA</v>
      </c>
      <c r="F114" s="50">
        <f>'Compound Alert'!F113</f>
        <v>0</v>
      </c>
      <c r="G114" s="22">
        <f>'Compound Alert'!G113</f>
        <v>4</v>
      </c>
      <c r="H114" s="23">
        <f>'Compound Alert'!H113</f>
        <v>4</v>
      </c>
      <c r="I114" s="50">
        <f>'Compound Alert'!Q113</f>
        <v>0</v>
      </c>
      <c r="J114" s="25">
        <f>'Compound Alert'!R113</f>
        <v>8.8881944173155887</v>
      </c>
      <c r="K114" s="25">
        <f>'Compound Alert'!S113</f>
        <v>10</v>
      </c>
      <c r="L114" s="25">
        <f>'Compound Alert'!T113</f>
        <v>4.6661657632501363</v>
      </c>
      <c r="M114" s="25">
        <f>'Compound Alert'!U113</f>
        <v>8.8908482587130084</v>
      </c>
      <c r="N114" s="25">
        <f>'Compound Alert'!V113</f>
        <v>9.2195444572928871</v>
      </c>
      <c r="O114" s="25">
        <f>'Compound Alert'!W113</f>
        <v>0</v>
      </c>
      <c r="P114" s="25"/>
      <c r="Q114" s="27" t="e">
        <f>'Compound Alert'!#REF!</f>
        <v>#REF!</v>
      </c>
      <c r="R114" s="27" t="e">
        <f>'Compound Alert'!#REF!</f>
        <v>#REF!</v>
      </c>
      <c r="S114" s="21"/>
      <c r="T114" s="21"/>
      <c r="U114" s="21"/>
      <c r="V114" s="21"/>
      <c r="W114" s="21"/>
      <c r="X114" s="21"/>
      <c r="Y114" s="28"/>
      <c r="Z114" s="28"/>
      <c r="AA114" s="28"/>
      <c r="AB114" s="28"/>
      <c r="AC114" s="28"/>
      <c r="AD114" s="28"/>
      <c r="AE114" s="28"/>
      <c r="AF114" s="28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</row>
    <row r="115" spans="1:50" hidden="1" x14ac:dyDescent="0.2">
      <c r="A115" s="64">
        <v>43</v>
      </c>
      <c r="B115" s="20" t="str">
        <f>'Compound Alert'!B141</f>
        <v>Philippines</v>
      </c>
      <c r="C115" s="20" t="str">
        <f>'Compound Alert'!C141</f>
        <v>PHL</v>
      </c>
      <c r="D115" s="20" t="str">
        <f>'Compound Alert'!D141</f>
        <v>EAS           East Asia &amp; Pacific</v>
      </c>
      <c r="E115" s="20" t="str">
        <f>'Compound Alert'!E141</f>
        <v>IBRD</v>
      </c>
      <c r="F115" s="50">
        <f>'Compound Alert'!F141</f>
        <v>0</v>
      </c>
      <c r="G115" s="22">
        <f>'Compound Alert'!G141</f>
        <v>4</v>
      </c>
      <c r="H115" s="23">
        <f>'Compound Alert'!H141</f>
        <v>4</v>
      </c>
      <c r="I115" s="50">
        <f>'Compound Alert'!Q141</f>
        <v>0</v>
      </c>
      <c r="J115" s="25">
        <f>'Compound Alert'!R141</f>
        <v>7.064009749313521</v>
      </c>
      <c r="K115" s="25">
        <f>'Compound Alert'!S141</f>
        <v>7.2009569377990399</v>
      </c>
      <c r="L115" s="25">
        <f>'Compound Alert'!T141</f>
        <v>4.3864760401818437</v>
      </c>
      <c r="M115" s="25">
        <f>'Compound Alert'!U141</f>
        <v>7.4642002729217882</v>
      </c>
      <c r="N115" s="25">
        <f>'Compound Alert'!V141</f>
        <v>10</v>
      </c>
      <c r="O115" s="25">
        <f>'Compound Alert'!W141</f>
        <v>3.7831541634821599</v>
      </c>
      <c r="P115" s="25"/>
      <c r="Q115" s="27" t="e">
        <f>'Compound Alert'!#REF!</f>
        <v>#REF!</v>
      </c>
      <c r="R115" s="27" t="e">
        <f>'Compound Alert'!#REF!</f>
        <v>#REF!</v>
      </c>
      <c r="S115" s="21"/>
      <c r="T115" s="21"/>
      <c r="U115" s="21"/>
      <c r="V115" s="21"/>
      <c r="W115" s="21"/>
      <c r="X115" s="21"/>
      <c r="Y115" s="28"/>
      <c r="Z115" s="28"/>
      <c r="AA115" s="28"/>
      <c r="AB115" s="28"/>
      <c r="AC115" s="28"/>
      <c r="AD115" s="28"/>
      <c r="AE115" s="28"/>
      <c r="AF115" s="28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</row>
    <row r="116" spans="1:50" hidden="1" x14ac:dyDescent="0.2">
      <c r="A116" s="64">
        <v>44</v>
      </c>
      <c r="B116" s="20" t="str">
        <f>'Compound Alert'!B71</f>
        <v>Guinea-Bissau</v>
      </c>
      <c r="C116" s="20" t="str">
        <f>'Compound Alert'!C71</f>
        <v>GNB</v>
      </c>
      <c r="D116" s="20" t="str">
        <f>'Compound Alert'!D71</f>
        <v>SSF           Sub-Saharan Africa</v>
      </c>
      <c r="E116" s="20" t="str">
        <f>'Compound Alert'!E71</f>
        <v>IDA</v>
      </c>
      <c r="F116" s="50">
        <f>'Compound Alert'!F71</f>
        <v>0</v>
      </c>
      <c r="G116" s="22">
        <f>'Compound Alert'!G71</f>
        <v>4</v>
      </c>
      <c r="H116" s="23">
        <f>'Compound Alert'!H71</f>
        <v>4</v>
      </c>
      <c r="I116" s="50">
        <f>'Compound Alert'!Q71</f>
        <v>0</v>
      </c>
      <c r="J116" s="25">
        <f>'Compound Alert'!R71</f>
        <v>9.742028895139919</v>
      </c>
      <c r="K116" s="25">
        <f>'Compound Alert'!S71</f>
        <v>8.6602870813397104</v>
      </c>
      <c r="L116" s="25">
        <f>'Compound Alert'!T71</f>
        <v>0</v>
      </c>
      <c r="M116" s="25">
        <f>'Compound Alert'!U71</f>
        <v>9.397436444764784</v>
      </c>
      <c r="N116" s="25">
        <f>'Compound Alert'!V71</f>
        <v>2.8333333333333299</v>
      </c>
      <c r="O116" s="25">
        <f>'Compound Alert'!W71</f>
        <v>7.0710678118654755</v>
      </c>
      <c r="P116" s="25"/>
      <c r="Q116" s="27" t="e">
        <f>'Compound Alert'!#REF!</f>
        <v>#REF!</v>
      </c>
      <c r="R116" s="27" t="e">
        <f>'Compound Alert'!#REF!</f>
        <v>#REF!</v>
      </c>
      <c r="S116" s="21"/>
      <c r="T116" s="21"/>
      <c r="U116" s="21"/>
      <c r="V116" s="21"/>
      <c r="W116" s="21"/>
      <c r="X116" s="21"/>
      <c r="Y116" s="28"/>
      <c r="Z116" s="28"/>
      <c r="AA116" s="28"/>
      <c r="AB116" s="28"/>
      <c r="AC116" s="28"/>
      <c r="AD116" s="28"/>
      <c r="AE116" s="28"/>
      <c r="AF116" s="28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</row>
    <row r="117" spans="1:50" hidden="1" x14ac:dyDescent="0.2">
      <c r="A117" s="64">
        <v>45</v>
      </c>
      <c r="B117" s="20" t="str">
        <f>'Compound Alert'!B124</f>
        <v>Mauritania</v>
      </c>
      <c r="C117" s="20" t="str">
        <f>'Compound Alert'!C124</f>
        <v>MRT</v>
      </c>
      <c r="D117" s="20" t="str">
        <f>'Compound Alert'!D124</f>
        <v>SSF           Sub-Saharan Africa</v>
      </c>
      <c r="E117" s="20" t="str">
        <f>'Compound Alert'!E124</f>
        <v>IDA</v>
      </c>
      <c r="F117" s="50">
        <f>'Compound Alert'!F124</f>
        <v>0</v>
      </c>
      <c r="G117" s="22">
        <f>'Compound Alert'!G124</f>
        <v>4</v>
      </c>
      <c r="H117" s="23">
        <f>'Compound Alert'!H124</f>
        <v>4</v>
      </c>
      <c r="I117" s="50">
        <f>'Compound Alert'!Q124</f>
        <v>0</v>
      </c>
      <c r="J117" s="25">
        <f>'Compound Alert'!R124</f>
        <v>9.7467943448089631</v>
      </c>
      <c r="K117" s="25">
        <f>'Compound Alert'!S124</f>
        <v>8.1339712918660307</v>
      </c>
      <c r="L117" s="25">
        <f>'Compound Alert'!T124</f>
        <v>1.9459256400345599</v>
      </c>
      <c r="M117" s="25">
        <f>'Compound Alert'!U124</f>
        <v>7.8102496759066522</v>
      </c>
      <c r="N117" s="25">
        <f>'Compound Alert'!V124</f>
        <v>7.6666666666666696</v>
      </c>
      <c r="O117" s="25">
        <f>'Compound Alert'!W124</f>
        <v>0</v>
      </c>
      <c r="P117" s="25"/>
      <c r="Q117" s="27" t="e">
        <f>'Compound Alert'!#REF!</f>
        <v>#REF!</v>
      </c>
      <c r="R117" s="27" t="e">
        <f>'Compound Alert'!#REF!</f>
        <v>#REF!</v>
      </c>
      <c r="S117" s="21"/>
      <c r="T117" s="21"/>
      <c r="U117" s="21"/>
      <c r="V117" s="21"/>
      <c r="W117" s="21"/>
      <c r="X117" s="21"/>
      <c r="Y117" s="28"/>
      <c r="Z117" s="28"/>
      <c r="AA117" s="28"/>
      <c r="AB117" s="28"/>
      <c r="AC117" s="28"/>
      <c r="AD117" s="28"/>
      <c r="AE117" s="28"/>
      <c r="AF117" s="28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</row>
    <row r="118" spans="1:50" hidden="1" x14ac:dyDescent="0.2">
      <c r="A118" s="64">
        <v>46</v>
      </c>
      <c r="B118" s="20" t="str">
        <f>'Compound Alert'!B151</f>
        <v>Rwanda</v>
      </c>
      <c r="C118" s="20" t="str">
        <f>'Compound Alert'!C151</f>
        <v>RWA</v>
      </c>
      <c r="D118" s="20" t="str">
        <f>'Compound Alert'!D151</f>
        <v>SSF           Sub-Saharan Africa</v>
      </c>
      <c r="E118" s="20" t="str">
        <f>'Compound Alert'!E151</f>
        <v>IDA</v>
      </c>
      <c r="F118" s="50">
        <f>'Compound Alert'!F151</f>
        <v>0</v>
      </c>
      <c r="G118" s="22">
        <f>'Compound Alert'!G151</f>
        <v>4</v>
      </c>
      <c r="H118" s="23">
        <f>'Compound Alert'!H151</f>
        <v>4</v>
      </c>
      <c r="I118" s="50">
        <f>'Compound Alert'!Q151</f>
        <v>0</v>
      </c>
      <c r="J118" s="25">
        <f>'Compound Alert'!R151</f>
        <v>8.4515425472851451</v>
      </c>
      <c r="K118" s="25">
        <f>'Compound Alert'!S151</f>
        <v>9.0669856459330198</v>
      </c>
      <c r="L118" s="25">
        <f>'Compound Alert'!T151</f>
        <v>7.4842685000751557</v>
      </c>
      <c r="M118" s="25">
        <f>'Compound Alert'!U151</f>
        <v>9</v>
      </c>
      <c r="N118" s="25">
        <f>'Compound Alert'!V151</f>
        <v>4.1666666666666696</v>
      </c>
      <c r="O118" s="25">
        <f>'Compound Alert'!W151</f>
        <v>0</v>
      </c>
      <c r="P118" s="25"/>
      <c r="Q118" s="27" t="e">
        <f>'Compound Alert'!#REF!</f>
        <v>#REF!</v>
      </c>
      <c r="R118" s="27" t="e">
        <f>'Compound Alert'!#REF!</f>
        <v>#REF!</v>
      </c>
      <c r="S118" s="21"/>
      <c r="T118" s="21"/>
      <c r="U118" s="21"/>
      <c r="V118" s="21"/>
      <c r="W118" s="21"/>
      <c r="X118" s="21"/>
      <c r="Y118" s="28"/>
      <c r="Z118" s="28"/>
      <c r="AA118" s="28"/>
      <c r="AB118" s="28"/>
      <c r="AC118" s="28"/>
      <c r="AD118" s="28"/>
      <c r="AE118" s="28"/>
      <c r="AF118" s="28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</row>
    <row r="119" spans="1:50" hidden="1" x14ac:dyDescent="0.2">
      <c r="A119" s="64">
        <v>47</v>
      </c>
      <c r="B119" s="20" t="str">
        <f>'Compound Alert'!B190</f>
        <v>Vanuatu</v>
      </c>
      <c r="C119" s="20" t="str">
        <f>'Compound Alert'!C190</f>
        <v>VUT</v>
      </c>
      <c r="D119" s="20" t="str">
        <f>'Compound Alert'!D190</f>
        <v>EAS           East Asia &amp; Pacific</v>
      </c>
      <c r="E119" s="20" t="str">
        <f>'Compound Alert'!E190</f>
        <v>IDA</v>
      </c>
      <c r="F119" s="50">
        <f>'Compound Alert'!F190</f>
        <v>0</v>
      </c>
      <c r="G119" s="22">
        <f>'Compound Alert'!G190</f>
        <v>4</v>
      </c>
      <c r="H119" s="23">
        <f>'Compound Alert'!H190</f>
        <v>4</v>
      </c>
      <c r="I119" s="50">
        <f>'Compound Alert'!Q190</f>
        <v>0</v>
      </c>
      <c r="J119" s="25">
        <f>'Compound Alert'!R190</f>
        <v>9.1443451170134225</v>
      </c>
      <c r="K119" s="25">
        <f>'Compound Alert'!S190</f>
        <v>8.2296650717703397</v>
      </c>
      <c r="L119" s="25">
        <f>'Compound Alert'!T190</f>
        <v>0</v>
      </c>
      <c r="M119" s="25">
        <f>'Compound Alert'!U190</f>
        <v>7.4161984870956639</v>
      </c>
      <c r="N119" s="25">
        <f>'Compound Alert'!V190</f>
        <v>8.7559503577091338</v>
      </c>
      <c r="O119" s="25">
        <f>'Compound Alert'!W190</f>
        <v>0</v>
      </c>
      <c r="P119" s="25"/>
      <c r="Q119" s="27" t="e">
        <f>'Compound Alert'!#REF!</f>
        <v>#REF!</v>
      </c>
      <c r="R119" s="27" t="e">
        <f>'Compound Alert'!#REF!</f>
        <v>#REF!</v>
      </c>
      <c r="S119" s="21"/>
      <c r="T119" s="21"/>
      <c r="U119" s="21"/>
      <c r="V119" s="21"/>
      <c r="W119" s="21"/>
      <c r="X119" s="21"/>
      <c r="Y119" s="28"/>
      <c r="Z119" s="28"/>
      <c r="AA119" s="28"/>
      <c r="AB119" s="28"/>
      <c r="AC119" s="28"/>
      <c r="AD119" s="28"/>
      <c r="AE119" s="28"/>
      <c r="AF119" s="28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</row>
    <row r="120" spans="1:50" hidden="1" x14ac:dyDescent="0.2">
      <c r="A120" s="64">
        <v>48</v>
      </c>
      <c r="B120" s="20" t="str">
        <f>'Compound Alert'!B194</f>
        <v>Zambia</v>
      </c>
      <c r="C120" s="20" t="str">
        <f>'Compound Alert'!C194</f>
        <v>ZMB</v>
      </c>
      <c r="D120" s="20" t="str">
        <f>'Compound Alert'!D194</f>
        <v>SSF           Sub-Saharan Africa</v>
      </c>
      <c r="E120" s="20" t="str">
        <f>'Compound Alert'!E194</f>
        <v>IDA</v>
      </c>
      <c r="F120" s="50">
        <f>'Compound Alert'!F194</f>
        <v>0</v>
      </c>
      <c r="G120" s="22">
        <f>'Compound Alert'!G194</f>
        <v>4</v>
      </c>
      <c r="H120" s="23">
        <f>'Compound Alert'!H194</f>
        <v>4</v>
      </c>
      <c r="I120" s="50">
        <f>'Compound Alert'!Q194</f>
        <v>0</v>
      </c>
      <c r="J120" s="25">
        <f>'Compound Alert'!R194</f>
        <v>8.2237928737760164</v>
      </c>
      <c r="K120" s="25">
        <f>'Compound Alert'!S194</f>
        <v>8.7081339712918702</v>
      </c>
      <c r="L120" s="25">
        <f>'Compound Alert'!T194</f>
        <v>8.4641374539860799</v>
      </c>
      <c r="M120" s="25">
        <f>'Compound Alert'!U194</f>
        <v>9.3350338586883073</v>
      </c>
      <c r="N120" s="25">
        <f>'Compound Alert'!V194</f>
        <v>4.1666666666666696</v>
      </c>
      <c r="O120" s="25">
        <f>'Compound Alert'!W194</f>
        <v>0</v>
      </c>
      <c r="P120" s="25"/>
      <c r="Q120" s="27" t="e">
        <f>'Compound Alert'!#REF!</f>
        <v>#REF!</v>
      </c>
      <c r="R120" s="27" t="e">
        <f>'Compound Alert'!#REF!</f>
        <v>#REF!</v>
      </c>
      <c r="S120" s="21"/>
      <c r="T120" s="21"/>
      <c r="U120" s="21"/>
      <c r="V120" s="21"/>
      <c r="W120" s="21"/>
      <c r="X120" s="21"/>
      <c r="Y120" s="28"/>
      <c r="Z120" s="28"/>
      <c r="AA120" s="28"/>
      <c r="AB120" s="28"/>
      <c r="AC120" s="28"/>
      <c r="AD120" s="28"/>
      <c r="AE120" s="28"/>
      <c r="AF120" s="28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</row>
    <row r="121" spans="1:50" hidden="1" x14ac:dyDescent="0.2">
      <c r="A121" s="64">
        <v>49</v>
      </c>
      <c r="B121" s="20" t="str">
        <f>'Compound Alert'!B96</f>
        <v>Kiribati</v>
      </c>
      <c r="C121" s="20" t="str">
        <f>'Compound Alert'!C96</f>
        <v>KIR</v>
      </c>
      <c r="D121" s="20" t="str">
        <f>'Compound Alert'!D96</f>
        <v>EAS           East Asia &amp; Pacific</v>
      </c>
      <c r="E121" s="20" t="str">
        <f>'Compound Alert'!E96</f>
        <v>IDA</v>
      </c>
      <c r="F121" s="50">
        <f>'Compound Alert'!F96</f>
        <v>0</v>
      </c>
      <c r="G121" s="22">
        <f>'Compound Alert'!G96</f>
        <v>4</v>
      </c>
      <c r="H121" s="23">
        <f>'Compound Alert'!H96</f>
        <v>4</v>
      </c>
      <c r="I121" s="50">
        <f>'Compound Alert'!Q96</f>
        <v>0</v>
      </c>
      <c r="J121" s="25">
        <f>'Compound Alert'!R96</f>
        <v>10</v>
      </c>
      <c r="K121" s="25">
        <f>'Compound Alert'!S96</f>
        <v>5.7655502392344502</v>
      </c>
      <c r="L121" s="25">
        <f>'Compound Alert'!T96</f>
        <v>0</v>
      </c>
      <c r="M121" s="25">
        <f>'Compound Alert'!U96</f>
        <v>8.4285714285714306</v>
      </c>
      <c r="N121" s="25">
        <f>'Compound Alert'!V96</f>
        <v>6.8313005106397346</v>
      </c>
      <c r="O121" s="25">
        <f>'Compound Alert'!W96</f>
        <v>10</v>
      </c>
      <c r="P121" s="25"/>
      <c r="Q121" s="27" t="e">
        <f>'Compound Alert'!#REF!</f>
        <v>#REF!</v>
      </c>
      <c r="R121" s="27" t="e">
        <f>'Compound Alert'!#REF!</f>
        <v>#REF!</v>
      </c>
      <c r="S121" s="21"/>
      <c r="T121" s="21"/>
      <c r="U121" s="21"/>
      <c r="V121" s="21"/>
      <c r="W121" s="21"/>
      <c r="X121" s="21"/>
      <c r="Y121" s="28"/>
      <c r="Z121" s="28"/>
      <c r="AA121" s="28"/>
      <c r="AB121" s="28"/>
      <c r="AC121" s="28"/>
      <c r="AD121" s="28"/>
      <c r="AE121" s="28"/>
      <c r="AF121" s="28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</row>
    <row r="122" spans="1:50" hidden="1" x14ac:dyDescent="0.2">
      <c r="A122" s="64">
        <v>50</v>
      </c>
      <c r="B122" s="20" t="str">
        <f>'Compound Alert'!B18</f>
        <v>Benin</v>
      </c>
      <c r="C122" s="20" t="str">
        <f>'Compound Alert'!C18</f>
        <v>BEN</v>
      </c>
      <c r="D122" s="20" t="str">
        <f>'Compound Alert'!D18</f>
        <v>SSF           Sub-Saharan Africa</v>
      </c>
      <c r="E122" s="20" t="str">
        <f>'Compound Alert'!E18</f>
        <v>IDA</v>
      </c>
      <c r="F122" s="50">
        <f>'Compound Alert'!F18</f>
        <v>0</v>
      </c>
      <c r="G122" s="22">
        <f>'Compound Alert'!G18</f>
        <v>4</v>
      </c>
      <c r="H122" s="23">
        <f>'Compound Alert'!H18</f>
        <v>4</v>
      </c>
      <c r="I122" s="50">
        <f>'Compound Alert'!Q18</f>
        <v>0</v>
      </c>
      <c r="J122" s="25">
        <f>'Compound Alert'!R18</f>
        <v>8.3048178787978237</v>
      </c>
      <c r="K122" s="25">
        <f>'Compound Alert'!S18</f>
        <v>8.6124401913875595</v>
      </c>
      <c r="L122" s="25">
        <f>'Compound Alert'!T18</f>
        <v>8.2148760330578501</v>
      </c>
      <c r="M122" s="25">
        <f>'Compound Alert'!U18</f>
        <v>5.2779866291174766</v>
      </c>
      <c r="N122" s="25">
        <f>'Compound Alert'!V18</f>
        <v>3.1666666666666701</v>
      </c>
      <c r="O122" s="25">
        <f>'Compound Alert'!W18</f>
        <v>5.3451474175301401</v>
      </c>
      <c r="P122" s="25"/>
      <c r="Q122" s="27" t="e">
        <f>'Compound Alert'!#REF!</f>
        <v>#REF!</v>
      </c>
      <c r="R122" s="27" t="e">
        <f>'Compound Alert'!#REF!</f>
        <v>#REF!</v>
      </c>
      <c r="S122" s="21"/>
      <c r="T122" s="21"/>
      <c r="U122" s="21"/>
      <c r="V122" s="21"/>
      <c r="W122" s="21"/>
      <c r="X122" s="21"/>
      <c r="Y122" s="28"/>
      <c r="Z122" s="28"/>
      <c r="AA122" s="28"/>
      <c r="AB122" s="28"/>
      <c r="AC122" s="28"/>
      <c r="AD122" s="28"/>
      <c r="AE122" s="28"/>
      <c r="AF122" s="28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</row>
    <row r="123" spans="1:50" hidden="1" x14ac:dyDescent="0.2">
      <c r="A123" s="64">
        <v>51</v>
      </c>
      <c r="B123" s="20" t="str">
        <f>'Compound Alert'!B38</f>
        <v>Côte d'Ivoire</v>
      </c>
      <c r="C123" s="20" t="str">
        <f>'Compound Alert'!C38</f>
        <v>CIV</v>
      </c>
      <c r="D123" s="20" t="str">
        <f>'Compound Alert'!D38</f>
        <v>SSF           Sub-Saharan Africa</v>
      </c>
      <c r="E123" s="20" t="str">
        <f>'Compound Alert'!E38</f>
        <v>IDA</v>
      </c>
      <c r="F123" s="50">
        <f>'Compound Alert'!F38</f>
        <v>0</v>
      </c>
      <c r="G123" s="22">
        <f>'Compound Alert'!G38</f>
        <v>4</v>
      </c>
      <c r="H123" s="23">
        <f>'Compound Alert'!H38</f>
        <v>4</v>
      </c>
      <c r="I123" s="50">
        <f>'Compound Alert'!Q38</f>
        <v>0</v>
      </c>
      <c r="J123" s="25">
        <f>'Compound Alert'!R38</f>
        <v>7.5574721048366866</v>
      </c>
      <c r="K123" s="25">
        <f>'Compound Alert'!S38</f>
        <v>7.2966507177033497</v>
      </c>
      <c r="L123" s="25">
        <f>'Compound Alert'!T38</f>
        <v>5.8775381364525865</v>
      </c>
      <c r="M123" s="25">
        <f>'Compound Alert'!U38</f>
        <v>7.7459666924148332</v>
      </c>
      <c r="N123" s="25">
        <f>'Compound Alert'!V38</f>
        <v>4.6666666666666696</v>
      </c>
      <c r="O123" s="25">
        <f>'Compound Alert'!W38</f>
        <v>5.62148318798417</v>
      </c>
      <c r="P123" s="25"/>
      <c r="Q123" s="27" t="e">
        <f>'Compound Alert'!#REF!</f>
        <v>#REF!</v>
      </c>
      <c r="R123" s="27" t="e">
        <f>'Compound Alert'!#REF!</f>
        <v>#REF!</v>
      </c>
      <c r="S123" s="21"/>
      <c r="T123" s="21"/>
      <c r="U123" s="21"/>
      <c r="V123" s="21"/>
      <c r="W123" s="21"/>
      <c r="X123" s="21"/>
      <c r="Y123" s="28"/>
      <c r="Z123" s="28"/>
      <c r="AA123" s="28"/>
      <c r="AB123" s="28"/>
      <c r="AC123" s="28"/>
      <c r="AD123" s="28"/>
      <c r="AE123" s="28"/>
      <c r="AF123" s="28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</row>
    <row r="124" spans="1:50" hidden="1" x14ac:dyDescent="0.2">
      <c r="A124" s="64">
        <v>52</v>
      </c>
      <c r="B124" s="20" t="str">
        <f>'Compound Alert'!B42</f>
        <v>Colombia</v>
      </c>
      <c r="C124" s="20" t="str">
        <f>'Compound Alert'!C42</f>
        <v>COL</v>
      </c>
      <c r="D124" s="20" t="str">
        <f>'Compound Alert'!D42</f>
        <v>LCN           Latin America &amp; Caribbean</v>
      </c>
      <c r="E124" s="20" t="str">
        <f>'Compound Alert'!E42</f>
        <v>IBRD</v>
      </c>
      <c r="F124" s="50">
        <f>'Compound Alert'!F42</f>
        <v>0</v>
      </c>
      <c r="G124" s="22">
        <f>'Compound Alert'!G42</f>
        <v>4</v>
      </c>
      <c r="H124" s="23">
        <f>'Compound Alert'!H42</f>
        <v>4</v>
      </c>
      <c r="I124" s="50">
        <f>'Compound Alert'!Q42</f>
        <v>0</v>
      </c>
      <c r="J124" s="25">
        <f>'Compound Alert'!R42</f>
        <v>6.4086994446165431</v>
      </c>
      <c r="K124" s="25">
        <f>'Compound Alert'!S42</f>
        <v>5.0717703349282299</v>
      </c>
      <c r="L124" s="25">
        <f>'Compound Alert'!T42</f>
        <v>2.1756110051385513</v>
      </c>
      <c r="M124" s="25">
        <f>'Compound Alert'!U42</f>
        <v>7.2702917999997023</v>
      </c>
      <c r="N124" s="25">
        <f>'Compound Alert'!V42</f>
        <v>8.1547532151500448</v>
      </c>
      <c r="O124" s="25">
        <f>'Compound Alert'!W42</f>
        <v>9.2561716553139295</v>
      </c>
      <c r="P124" s="25"/>
      <c r="Q124" s="27" t="e">
        <f>'Compound Alert'!#REF!</f>
        <v>#REF!</v>
      </c>
      <c r="R124" s="27" t="e">
        <f>'Compound Alert'!#REF!</f>
        <v>#REF!</v>
      </c>
      <c r="S124" s="21"/>
      <c r="T124" s="21"/>
      <c r="U124" s="21"/>
      <c r="V124" s="21"/>
      <c r="W124" s="21"/>
      <c r="X124" s="21"/>
      <c r="Y124" s="28"/>
      <c r="Z124" s="28"/>
      <c r="AA124" s="28"/>
      <c r="AB124" s="28"/>
      <c r="AC124" s="28"/>
      <c r="AD124" s="28"/>
      <c r="AE124" s="28"/>
      <c r="AF124" s="28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</row>
    <row r="125" spans="1:50" hidden="1" x14ac:dyDescent="0.2">
      <c r="A125" s="64">
        <v>53</v>
      </c>
      <c r="B125" s="20" t="str">
        <f>'Compound Alert'!B131</f>
        <v>Nicaragua</v>
      </c>
      <c r="C125" s="20" t="str">
        <f>'Compound Alert'!C131</f>
        <v>NIC</v>
      </c>
      <c r="D125" s="20" t="str">
        <f>'Compound Alert'!D131</f>
        <v>LCN           Latin America &amp; Caribbean</v>
      </c>
      <c r="E125" s="20" t="str">
        <f>'Compound Alert'!E131</f>
        <v>IDA</v>
      </c>
      <c r="F125" s="50">
        <f>'Compound Alert'!F131</f>
        <v>0</v>
      </c>
      <c r="G125" s="22">
        <f>'Compound Alert'!G131</f>
        <v>4</v>
      </c>
      <c r="H125" s="23">
        <f>'Compound Alert'!H131</f>
        <v>4</v>
      </c>
      <c r="I125" s="50">
        <f>'Compound Alert'!Q131</f>
        <v>0</v>
      </c>
      <c r="J125" s="25">
        <f>'Compound Alert'!R131</f>
        <v>8.0622577482985491</v>
      </c>
      <c r="K125" s="25">
        <f>'Compound Alert'!S131</f>
        <v>6.7942583732057402</v>
      </c>
      <c r="L125" s="25">
        <f>'Compound Alert'!T131</f>
        <v>6.8872534405901709</v>
      </c>
      <c r="M125" s="25">
        <f>'Compound Alert'!U131</f>
        <v>8.4515425472851646</v>
      </c>
      <c r="N125" s="25">
        <f>'Compound Alert'!V131</f>
        <v>9.3333333333333304</v>
      </c>
      <c r="O125" s="25">
        <f>'Compound Alert'!W131</f>
        <v>0</v>
      </c>
      <c r="P125" s="25"/>
      <c r="Q125" s="27" t="e">
        <f>'Compound Alert'!#REF!</f>
        <v>#REF!</v>
      </c>
      <c r="R125" s="27" t="e">
        <f>'Compound Alert'!#REF!</f>
        <v>#REF!</v>
      </c>
      <c r="S125" s="21"/>
      <c r="T125" s="21"/>
      <c r="U125" s="21"/>
      <c r="V125" s="21"/>
      <c r="W125" s="21"/>
      <c r="X125" s="21"/>
      <c r="Y125" s="28"/>
      <c r="Z125" s="28"/>
      <c r="AA125" s="28"/>
      <c r="AB125" s="28"/>
      <c r="AC125" s="28"/>
      <c r="AD125" s="28"/>
      <c r="AE125" s="28"/>
      <c r="AF125" s="28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</row>
    <row r="126" spans="1:50" hidden="1" x14ac:dyDescent="0.2">
      <c r="A126" s="64">
        <v>54</v>
      </c>
      <c r="B126" s="20" t="str">
        <f>'Compound Alert'!B181</f>
        <v>Tanzania</v>
      </c>
      <c r="C126" s="20" t="str">
        <f>'Compound Alert'!C181</f>
        <v>TZA</v>
      </c>
      <c r="D126" s="20" t="str">
        <f>'Compound Alert'!D181</f>
        <v>SSF           Sub-Saharan Africa</v>
      </c>
      <c r="E126" s="20" t="str">
        <f>'Compound Alert'!E181</f>
        <v>IDA</v>
      </c>
      <c r="F126" s="50">
        <f>'Compound Alert'!F181</f>
        <v>0</v>
      </c>
      <c r="G126" s="22">
        <f>'Compound Alert'!G181</f>
        <v>4</v>
      </c>
      <c r="H126" s="23">
        <f>'Compound Alert'!H181</f>
        <v>4</v>
      </c>
      <c r="I126" s="50">
        <f>'Compound Alert'!Q181</f>
        <v>0</v>
      </c>
      <c r="J126" s="25">
        <f>'Compound Alert'!R181</f>
        <v>9.4868329805051381</v>
      </c>
      <c r="K126" s="25">
        <f>'Compound Alert'!S181</f>
        <v>9.7129186602870803</v>
      </c>
      <c r="L126" s="25">
        <f>'Compound Alert'!T181</f>
        <v>6.0426731935308835</v>
      </c>
      <c r="M126" s="25">
        <f>'Compound Alert'!U181</f>
        <v>7.6811457478686096</v>
      </c>
      <c r="N126" s="25">
        <f>'Compound Alert'!V181</f>
        <v>6.9161646404154746</v>
      </c>
      <c r="O126" s="25">
        <f>'Compound Alert'!W181</f>
        <v>0</v>
      </c>
      <c r="P126" s="25"/>
      <c r="Q126" s="27" t="e">
        <f>'Compound Alert'!#REF!</f>
        <v>#REF!</v>
      </c>
      <c r="R126" s="27" t="e">
        <f>'Compound Alert'!#REF!</f>
        <v>#REF!</v>
      </c>
      <c r="S126" s="21"/>
      <c r="T126" s="21"/>
      <c r="U126" s="21"/>
      <c r="V126" s="21"/>
      <c r="W126" s="21"/>
      <c r="X126" s="21"/>
      <c r="Y126" s="28"/>
      <c r="Z126" s="28"/>
      <c r="AA126" s="28"/>
      <c r="AB126" s="28"/>
      <c r="AC126" s="28"/>
      <c r="AD126" s="28"/>
      <c r="AE126" s="28"/>
      <c r="AF126" s="28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</row>
    <row r="127" spans="1:50" hidden="1" x14ac:dyDescent="0.2">
      <c r="A127" s="64">
        <v>55</v>
      </c>
      <c r="B127" s="20" t="str">
        <f>'Compound Alert'!B85</f>
        <v>Iraq</v>
      </c>
      <c r="C127" s="20" t="str">
        <f>'Compound Alert'!C85</f>
        <v>IRQ</v>
      </c>
      <c r="D127" s="20" t="str">
        <f>'Compound Alert'!D85</f>
        <v>MEA           Middle East &amp; North Africa</v>
      </c>
      <c r="E127" s="20" t="str">
        <f>'Compound Alert'!E85</f>
        <v>IBRD</v>
      </c>
      <c r="F127" s="50">
        <f>'Compound Alert'!F85</f>
        <v>0</v>
      </c>
      <c r="G127" s="22">
        <f>'Compound Alert'!G85</f>
        <v>4</v>
      </c>
      <c r="H127" s="23">
        <f>'Compound Alert'!H85</f>
        <v>4</v>
      </c>
      <c r="I127" s="50">
        <f>'Compound Alert'!Q85</f>
        <v>0</v>
      </c>
      <c r="J127" s="25">
        <f>'Compound Alert'!R85</f>
        <v>6.9567356712757169</v>
      </c>
      <c r="K127" s="25">
        <f>'Compound Alert'!S85</f>
        <v>5.9090909090909101</v>
      </c>
      <c r="L127" s="25">
        <f>'Compound Alert'!T85</f>
        <v>6.215815605080615</v>
      </c>
      <c r="M127" s="25">
        <f>'Compound Alert'!U85</f>
        <v>5.5714285714285703</v>
      </c>
      <c r="N127" s="25">
        <f>'Compound Alert'!V85</f>
        <v>7.6666666666666696</v>
      </c>
      <c r="O127" s="25">
        <f>'Compound Alert'!W85</f>
        <v>10</v>
      </c>
      <c r="P127" s="25"/>
      <c r="Q127" s="27" t="e">
        <f>'Compound Alert'!#REF!</f>
        <v>#REF!</v>
      </c>
      <c r="R127" s="27" t="e">
        <f>'Compound Alert'!#REF!</f>
        <v>#REF!</v>
      </c>
      <c r="S127" s="21"/>
      <c r="T127" s="21"/>
      <c r="U127" s="21"/>
      <c r="V127" s="21"/>
      <c r="W127" s="21"/>
      <c r="X127" s="21"/>
      <c r="Y127" s="28"/>
      <c r="Z127" s="28"/>
      <c r="AA127" s="28"/>
      <c r="AB127" s="28"/>
      <c r="AC127" s="28"/>
      <c r="AD127" s="28"/>
      <c r="AE127" s="28"/>
      <c r="AF127" s="28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</row>
    <row r="128" spans="1:50" hidden="1" x14ac:dyDescent="0.2">
      <c r="A128" s="64">
        <v>56</v>
      </c>
      <c r="B128" s="20" t="str">
        <f>'Compound Alert'!B180</f>
        <v>Tuvalu</v>
      </c>
      <c r="C128" s="20" t="str">
        <f>'Compound Alert'!C180</f>
        <v>TUV</v>
      </c>
      <c r="D128" s="20" t="str">
        <f>'Compound Alert'!D180</f>
        <v>EAS           East Asia &amp; Pacific</v>
      </c>
      <c r="E128" s="20" t="str">
        <f>'Compound Alert'!E180</f>
        <v>IDA</v>
      </c>
      <c r="F128" s="50">
        <f>'Compound Alert'!F180</f>
        <v>0</v>
      </c>
      <c r="G128" s="22">
        <f>'Compound Alert'!G180</f>
        <v>3.5</v>
      </c>
      <c r="H128" s="23">
        <f>'Compound Alert'!H180</f>
        <v>3.5</v>
      </c>
      <c r="I128" s="50">
        <f>'Compound Alert'!Q180</f>
        <v>0</v>
      </c>
      <c r="J128" s="25">
        <f>'Compound Alert'!R180</f>
        <v>9.68</v>
      </c>
      <c r="K128" s="25">
        <f>'Compound Alert'!S180</f>
        <v>0</v>
      </c>
      <c r="L128" s="25">
        <f>'Compound Alert'!T180</f>
        <v>0</v>
      </c>
      <c r="M128" s="25">
        <f>'Compound Alert'!U180</f>
        <v>7.1428571428571397</v>
      </c>
      <c r="N128" s="25">
        <f>'Compound Alert'!V180</f>
        <v>5.7735026918962546</v>
      </c>
      <c r="O128" s="25">
        <f>'Compound Alert'!W180</f>
        <v>10</v>
      </c>
      <c r="P128" s="25"/>
      <c r="Q128" s="27" t="e">
        <f>'Compound Alert'!#REF!</f>
        <v>#REF!</v>
      </c>
      <c r="R128" s="27" t="e">
        <f>'Compound Alert'!#REF!</f>
        <v>#REF!</v>
      </c>
      <c r="S128" s="21"/>
      <c r="T128" s="21"/>
      <c r="U128" s="21"/>
      <c r="V128" s="21"/>
      <c r="W128" s="21"/>
      <c r="X128" s="21"/>
      <c r="Y128" s="28"/>
      <c r="Z128" s="28"/>
      <c r="AA128" s="28"/>
      <c r="AB128" s="28"/>
      <c r="AC128" s="28"/>
      <c r="AD128" s="28"/>
      <c r="AE128" s="28"/>
      <c r="AF128" s="28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</row>
    <row r="129" spans="1:50" hidden="1" x14ac:dyDescent="0.2">
      <c r="A129" s="64">
        <v>57</v>
      </c>
      <c r="B129" s="20" t="str">
        <f>'Compound Alert'!B154</f>
        <v>Senegal</v>
      </c>
      <c r="C129" s="20" t="str">
        <f>'Compound Alert'!C154</f>
        <v>SEN</v>
      </c>
      <c r="D129" s="20" t="str">
        <f>'Compound Alert'!D154</f>
        <v>SSF           Sub-Saharan Africa</v>
      </c>
      <c r="E129" s="20" t="str">
        <f>'Compound Alert'!E154</f>
        <v>IDA</v>
      </c>
      <c r="F129" s="50">
        <f>'Compound Alert'!F154</f>
        <v>0</v>
      </c>
      <c r="G129" s="22">
        <f>'Compound Alert'!G154</f>
        <v>3.5</v>
      </c>
      <c r="H129" s="23">
        <f>'Compound Alert'!H154</f>
        <v>3.5</v>
      </c>
      <c r="I129" s="50">
        <f>'Compound Alert'!Q154</f>
        <v>0</v>
      </c>
      <c r="J129" s="25">
        <f>'Compound Alert'!R154</f>
        <v>8.8034084308295046</v>
      </c>
      <c r="K129" s="25">
        <f>'Compound Alert'!S154</f>
        <v>7.3923444976076604</v>
      </c>
      <c r="L129" s="25">
        <f>'Compound Alert'!T154</f>
        <v>4.6334458490158958</v>
      </c>
      <c r="M129" s="25">
        <f>'Compound Alert'!U154</f>
        <v>9.4868329805051381</v>
      </c>
      <c r="N129" s="25">
        <f>'Compound Alert'!V154</f>
        <v>5.8333333333333304</v>
      </c>
      <c r="O129" s="25">
        <f>'Compound Alert'!W154</f>
        <v>0</v>
      </c>
      <c r="P129" s="25"/>
      <c r="Q129" s="27" t="e">
        <f>'Compound Alert'!#REF!</f>
        <v>#REF!</v>
      </c>
      <c r="R129" s="27" t="e">
        <f>'Compound Alert'!#REF!</f>
        <v>#REF!</v>
      </c>
      <c r="S129" s="21"/>
      <c r="T129" s="21"/>
      <c r="U129" s="21"/>
      <c r="V129" s="21"/>
      <c r="W129" s="21"/>
      <c r="X129" s="21"/>
      <c r="Y129" s="28"/>
      <c r="Z129" s="28"/>
      <c r="AA129" s="28"/>
      <c r="AB129" s="28"/>
      <c r="AC129" s="28"/>
      <c r="AD129" s="28"/>
      <c r="AE129" s="28"/>
      <c r="AF129" s="28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</row>
    <row r="130" spans="1:50" hidden="1" x14ac:dyDescent="0.2">
      <c r="A130" s="64">
        <v>58</v>
      </c>
      <c r="B130" s="20" t="str">
        <f>'Compound Alert'!B158</f>
        <v>El Salvador</v>
      </c>
      <c r="C130" s="20" t="str">
        <f>'Compound Alert'!C158</f>
        <v>SLV</v>
      </c>
      <c r="D130" s="20" t="str">
        <f>'Compound Alert'!D158</f>
        <v>LCN           Latin America &amp; Caribbean</v>
      </c>
      <c r="E130" s="20" t="str">
        <f>'Compound Alert'!E158</f>
        <v>IBRD</v>
      </c>
      <c r="F130" s="50">
        <f>'Compound Alert'!F158</f>
        <v>0</v>
      </c>
      <c r="G130" s="22">
        <f>'Compound Alert'!G158</f>
        <v>3.5</v>
      </c>
      <c r="H130" s="23">
        <f>'Compound Alert'!H158</f>
        <v>3.5</v>
      </c>
      <c r="I130" s="50">
        <f>'Compound Alert'!Q158</f>
        <v>0</v>
      </c>
      <c r="J130" s="25">
        <f>'Compound Alert'!R158</f>
        <v>6.2678317052800727</v>
      </c>
      <c r="K130" s="25">
        <f>'Compound Alert'!S158</f>
        <v>4.9760765550239201</v>
      </c>
      <c r="L130" s="25">
        <f>'Compound Alert'!T158</f>
        <v>1.9196872397404336</v>
      </c>
      <c r="M130" s="25">
        <f>'Compound Alert'!U158</f>
        <v>7.4612650529569207</v>
      </c>
      <c r="N130" s="25">
        <f>'Compound Alert'!V158</f>
        <v>9.1666666666666696</v>
      </c>
      <c r="O130" s="25">
        <f>'Compound Alert'!W158</f>
        <v>9.1286241755822193</v>
      </c>
      <c r="P130" s="25"/>
      <c r="Q130" s="27" t="e">
        <f>'Compound Alert'!#REF!</f>
        <v>#REF!</v>
      </c>
      <c r="R130" s="27" t="e">
        <f>'Compound Alert'!#REF!</f>
        <v>#REF!</v>
      </c>
      <c r="S130" s="21"/>
      <c r="T130" s="21"/>
      <c r="U130" s="21"/>
      <c r="V130" s="21"/>
      <c r="W130" s="21"/>
      <c r="X130" s="21"/>
      <c r="Y130" s="28"/>
      <c r="Z130" s="28"/>
      <c r="AA130" s="28"/>
      <c r="AB130" s="28"/>
      <c r="AC130" s="28"/>
      <c r="AD130" s="28"/>
      <c r="AE130" s="28"/>
      <c r="AF130" s="28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</row>
    <row r="131" spans="1:50" hidden="1" x14ac:dyDescent="0.2">
      <c r="A131" s="64">
        <v>59</v>
      </c>
      <c r="B131" s="20" t="str">
        <f>'Compound Alert'!B173</f>
        <v>Tajikistan</v>
      </c>
      <c r="C131" s="20" t="str">
        <f>'Compound Alert'!C173</f>
        <v>TJK</v>
      </c>
      <c r="D131" s="20" t="str">
        <f>'Compound Alert'!D173</f>
        <v>ECS           Europe &amp; Central Asia</v>
      </c>
      <c r="E131" s="20" t="str">
        <f>'Compound Alert'!E173</f>
        <v>IDA</v>
      </c>
      <c r="F131" s="50">
        <f>'Compound Alert'!F173</f>
        <v>0</v>
      </c>
      <c r="G131" s="22">
        <f>'Compound Alert'!G173</f>
        <v>3.5</v>
      </c>
      <c r="H131" s="23">
        <f>'Compound Alert'!H173</f>
        <v>3.5</v>
      </c>
      <c r="I131" s="50">
        <f>'Compound Alert'!Q173</f>
        <v>0</v>
      </c>
      <c r="J131" s="25">
        <f>'Compound Alert'!R173</f>
        <v>7.3577985838156783</v>
      </c>
      <c r="K131" s="25">
        <f>'Compound Alert'!S173</f>
        <v>5.9090909090909101</v>
      </c>
      <c r="L131" s="25">
        <f>'Compound Alert'!T173</f>
        <v>4.7673129462279586</v>
      </c>
      <c r="M131" s="25">
        <f>'Compound Alert'!U173</f>
        <v>7.0449012765586305</v>
      </c>
      <c r="N131" s="25">
        <f>'Compound Alert'!V173</f>
        <v>7.4833147735478827</v>
      </c>
      <c r="O131" s="25">
        <f>'Compound Alert'!W173</f>
        <v>0</v>
      </c>
      <c r="P131" s="25"/>
      <c r="Q131" s="27" t="e">
        <f>'Compound Alert'!#REF!</f>
        <v>#REF!</v>
      </c>
      <c r="R131" s="27" t="e">
        <f>'Compound Alert'!#REF!</f>
        <v>#REF!</v>
      </c>
      <c r="S131" s="21"/>
      <c r="T131" s="21"/>
      <c r="U131" s="21"/>
      <c r="V131" s="21"/>
      <c r="W131" s="21"/>
      <c r="X131" s="21"/>
      <c r="Y131" s="28"/>
      <c r="Z131" s="28"/>
      <c r="AA131" s="28"/>
      <c r="AB131" s="28"/>
      <c r="AC131" s="28"/>
      <c r="AD131" s="28"/>
      <c r="AE131" s="28"/>
      <c r="AF131" s="28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</row>
    <row r="132" spans="1:50" hidden="1" x14ac:dyDescent="0.2">
      <c r="A132" s="64">
        <v>60</v>
      </c>
      <c r="B132" s="20" t="str">
        <f>'Compound Alert'!B55</f>
        <v>Ecuador</v>
      </c>
      <c r="C132" s="20" t="str">
        <f>'Compound Alert'!C55</f>
        <v>ECU</v>
      </c>
      <c r="D132" s="20" t="str">
        <f>'Compound Alert'!D55</f>
        <v>LCN           Latin America &amp; Caribbean</v>
      </c>
      <c r="E132" s="20" t="str">
        <f>'Compound Alert'!E55</f>
        <v>IBRD</v>
      </c>
      <c r="F132" s="50">
        <f>'Compound Alert'!F55</f>
        <v>0</v>
      </c>
      <c r="G132" s="22">
        <f>'Compound Alert'!G55</f>
        <v>3.5</v>
      </c>
      <c r="H132" s="23">
        <f>'Compound Alert'!H55</f>
        <v>3.5</v>
      </c>
      <c r="I132" s="50">
        <f>'Compound Alert'!Q55</f>
        <v>0</v>
      </c>
      <c r="J132" s="25">
        <f>'Compound Alert'!R55</f>
        <v>4.7559486560566979</v>
      </c>
      <c r="K132" s="25">
        <f>'Compound Alert'!S55</f>
        <v>5.1435406698564599</v>
      </c>
      <c r="L132" s="25">
        <f>'Compound Alert'!T55</f>
        <v>5.1132919994241339</v>
      </c>
      <c r="M132" s="25">
        <f>'Compound Alert'!U55</f>
        <v>6.9693205243716987</v>
      </c>
      <c r="N132" s="25">
        <f>'Compound Alert'!V55</f>
        <v>9.8333333333333304</v>
      </c>
      <c r="O132" s="25">
        <f>'Compound Alert'!W55</f>
        <v>10</v>
      </c>
      <c r="P132" s="25"/>
      <c r="Q132" s="27" t="e">
        <f>'Compound Alert'!#REF!</f>
        <v>#REF!</v>
      </c>
      <c r="R132" s="27" t="e">
        <f>'Compound Alert'!#REF!</f>
        <v>#REF!</v>
      </c>
      <c r="S132" s="21"/>
      <c r="T132" s="21"/>
      <c r="U132" s="21"/>
      <c r="V132" s="21"/>
      <c r="W132" s="21"/>
      <c r="X132" s="21"/>
      <c r="Y132" s="28"/>
      <c r="Z132" s="28"/>
      <c r="AA132" s="28"/>
      <c r="AB132" s="28"/>
      <c r="AC132" s="28"/>
      <c r="AD132" s="28"/>
      <c r="AE132" s="28"/>
      <c r="AF132" s="28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</row>
    <row r="133" spans="1:50" hidden="1" x14ac:dyDescent="0.2">
      <c r="A133" s="64">
        <v>61</v>
      </c>
      <c r="B133" s="20" t="str">
        <f>'Compound Alert'!B140</f>
        <v>Peru</v>
      </c>
      <c r="C133" s="20" t="str">
        <f>'Compound Alert'!C140</f>
        <v>PER</v>
      </c>
      <c r="D133" s="20" t="str">
        <f>'Compound Alert'!D140</f>
        <v>LCN           Latin America &amp; Caribbean</v>
      </c>
      <c r="E133" s="20" t="str">
        <f>'Compound Alert'!E140</f>
        <v>IBRD</v>
      </c>
      <c r="F133" s="50">
        <f>'Compound Alert'!F140</f>
        <v>0</v>
      </c>
      <c r="G133" s="22">
        <f>'Compound Alert'!G140</f>
        <v>3.5</v>
      </c>
      <c r="H133" s="23">
        <f>'Compound Alert'!H140</f>
        <v>3.5</v>
      </c>
      <c r="I133" s="50">
        <f>'Compound Alert'!Q140</f>
        <v>0</v>
      </c>
      <c r="J133" s="25">
        <f>'Compound Alert'!R140</f>
        <v>7.5828754440515498</v>
      </c>
      <c r="K133" s="25">
        <f>'Compound Alert'!S140</f>
        <v>6.6507177033492804</v>
      </c>
      <c r="L133" s="25">
        <f>'Compound Alert'!T140</f>
        <v>1.9765720236531312</v>
      </c>
      <c r="M133" s="25">
        <f>'Compound Alert'!U140</f>
        <v>6.9693205243716987</v>
      </c>
      <c r="N133" s="25">
        <f>'Compound Alert'!V140</f>
        <v>10</v>
      </c>
      <c r="O133" s="25">
        <f>'Compound Alert'!W140</f>
        <v>6.0614240207599899</v>
      </c>
      <c r="P133" s="25"/>
      <c r="Q133" s="27" t="e">
        <f>'Compound Alert'!#REF!</f>
        <v>#REF!</v>
      </c>
      <c r="R133" s="27" t="e">
        <f>'Compound Alert'!#REF!</f>
        <v>#REF!</v>
      </c>
      <c r="S133" s="21"/>
      <c r="T133" s="21"/>
      <c r="U133" s="21"/>
      <c r="V133" s="21"/>
      <c r="W133" s="21"/>
      <c r="X133" s="21"/>
      <c r="Y133" s="28"/>
      <c r="Z133" s="28"/>
      <c r="AA133" s="28"/>
      <c r="AB133" s="28"/>
      <c r="AC133" s="28"/>
      <c r="AD133" s="28"/>
      <c r="AE133" s="28"/>
      <c r="AF133" s="28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</row>
    <row r="134" spans="1:50" hidden="1" x14ac:dyDescent="0.2">
      <c r="A134" s="64">
        <v>62</v>
      </c>
      <c r="B134" s="20" t="str">
        <f>'Compound Alert'!B7</f>
        <v>Angola</v>
      </c>
      <c r="C134" s="20" t="str">
        <f>'Compound Alert'!C7</f>
        <v>AGO</v>
      </c>
      <c r="D134" s="20" t="str">
        <f>'Compound Alert'!D7</f>
        <v>SSF           Sub-Saharan Africa</v>
      </c>
      <c r="E134" s="20" t="str">
        <f>'Compound Alert'!E7</f>
        <v>IBRD</v>
      </c>
      <c r="F134" s="50">
        <f>'Compound Alert'!F7</f>
        <v>0</v>
      </c>
      <c r="G134" s="22">
        <f>'Compound Alert'!G7</f>
        <v>3.5</v>
      </c>
      <c r="H134" s="23">
        <f>'Compound Alert'!H7</f>
        <v>3.5</v>
      </c>
      <c r="I134" s="50">
        <f>'Compound Alert'!Q7</f>
        <v>0</v>
      </c>
      <c r="J134" s="25">
        <f>'Compound Alert'!R7</f>
        <v>6.6000000000000005</v>
      </c>
      <c r="K134" s="25">
        <f>'Compound Alert'!S7</f>
        <v>9.8325358851674594</v>
      </c>
      <c r="L134" s="25">
        <f>'Compound Alert'!T7</f>
        <v>6.6057825907581647</v>
      </c>
      <c r="M134" s="25">
        <f>'Compound Alert'!U7</f>
        <v>8.9338567876230801</v>
      </c>
      <c r="N134" s="25">
        <f>'Compound Alert'!V7</f>
        <v>3.5</v>
      </c>
      <c r="O134" s="25">
        <f>'Compound Alert'!W7</f>
        <v>6.4782358105029596</v>
      </c>
      <c r="P134" s="25"/>
      <c r="Q134" s="27" t="e">
        <f>'Compound Alert'!#REF!</f>
        <v>#REF!</v>
      </c>
      <c r="R134" s="27" t="e">
        <f>'Compound Alert'!#REF!</f>
        <v>#REF!</v>
      </c>
      <c r="S134" s="21"/>
      <c r="T134" s="21"/>
      <c r="U134" s="21"/>
      <c r="V134" s="21"/>
      <c r="W134" s="21"/>
      <c r="X134" s="21"/>
      <c r="Y134" s="28"/>
      <c r="Z134" s="28"/>
      <c r="AA134" s="28"/>
      <c r="AB134" s="28"/>
      <c r="AC134" s="28"/>
      <c r="AD134" s="28"/>
      <c r="AE134" s="28"/>
      <c r="AF134" s="28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</row>
    <row r="135" spans="1:50" hidden="1" x14ac:dyDescent="0.2">
      <c r="A135" s="64">
        <v>63</v>
      </c>
      <c r="B135" s="20" t="str">
        <f>'Compound Alert'!B27</f>
        <v>Bolivia</v>
      </c>
      <c r="C135" s="20" t="str">
        <f>'Compound Alert'!C27</f>
        <v>BOL</v>
      </c>
      <c r="D135" s="20" t="str">
        <f>'Compound Alert'!D27</f>
        <v>LCN           Latin America &amp; Caribbean</v>
      </c>
      <c r="E135" s="20" t="str">
        <f>'Compound Alert'!E27</f>
        <v>IBRD</v>
      </c>
      <c r="F135" s="50">
        <f>'Compound Alert'!F27</f>
        <v>0</v>
      </c>
      <c r="G135" s="22">
        <f>'Compound Alert'!G27</f>
        <v>3.5</v>
      </c>
      <c r="H135" s="23">
        <f>'Compound Alert'!H27</f>
        <v>3.5</v>
      </c>
      <c r="I135" s="50">
        <f>'Compound Alert'!Q27</f>
        <v>0</v>
      </c>
      <c r="J135" s="25">
        <f>'Compound Alert'!R27</f>
        <v>6.8931404029937315</v>
      </c>
      <c r="K135" s="25">
        <f>'Compound Alert'!S27</f>
        <v>8.0861244019138798</v>
      </c>
      <c r="L135" s="25">
        <f>'Compound Alert'!T27</f>
        <v>5.4338450176124917</v>
      </c>
      <c r="M135" s="25">
        <f>'Compound Alert'!U27</f>
        <v>8.0178372573727312</v>
      </c>
      <c r="N135" s="25">
        <f>'Compound Alert'!V27</f>
        <v>6.1666666666666696</v>
      </c>
      <c r="O135" s="25">
        <f>'Compound Alert'!W27</f>
        <v>0</v>
      </c>
      <c r="P135" s="25"/>
      <c r="Q135" s="27" t="e">
        <f>'Compound Alert'!#REF!</f>
        <v>#REF!</v>
      </c>
      <c r="R135" s="27" t="e">
        <f>'Compound Alert'!#REF!</f>
        <v>#REF!</v>
      </c>
      <c r="S135" s="21"/>
      <c r="T135" s="21"/>
      <c r="U135" s="21"/>
      <c r="V135" s="21"/>
      <c r="W135" s="21"/>
      <c r="X135" s="21"/>
      <c r="Y135" s="28"/>
      <c r="Z135" s="28"/>
      <c r="AA135" s="28"/>
      <c r="AB135" s="28"/>
      <c r="AC135" s="28"/>
      <c r="AD135" s="28"/>
      <c r="AE135" s="28"/>
      <c r="AF135" s="28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</row>
    <row r="136" spans="1:50" hidden="1" x14ac:dyDescent="0.2">
      <c r="A136" s="64">
        <v>64</v>
      </c>
      <c r="B136" s="20" t="str">
        <f>'Compound Alert'!B106</f>
        <v>Sri Lanka</v>
      </c>
      <c r="C136" s="20" t="str">
        <f>'Compound Alert'!C106</f>
        <v>LKA</v>
      </c>
      <c r="D136" s="20" t="str">
        <f>'Compound Alert'!D106</f>
        <v>SAS           South Asia</v>
      </c>
      <c r="E136" s="20" t="str">
        <f>'Compound Alert'!E106</f>
        <v>IBRD</v>
      </c>
      <c r="F136" s="50">
        <f>'Compound Alert'!F106</f>
        <v>0</v>
      </c>
      <c r="G136" s="22">
        <f>'Compound Alert'!G106</f>
        <v>3.5</v>
      </c>
      <c r="H136" s="23">
        <f>'Compound Alert'!H106</f>
        <v>3.5</v>
      </c>
      <c r="I136" s="50">
        <f>'Compound Alert'!Q106</f>
        <v>0</v>
      </c>
      <c r="J136" s="25">
        <f>'Compound Alert'!R106</f>
        <v>8.4970583144992009</v>
      </c>
      <c r="K136" s="25">
        <f>'Compound Alert'!S106</f>
        <v>5.6698564593301404</v>
      </c>
      <c r="L136" s="25">
        <f>'Compound Alert'!T106</f>
        <v>5.8677685950413201</v>
      </c>
      <c r="M136" s="25">
        <f>'Compound Alert'!U106</f>
        <v>6.5465367070797749</v>
      </c>
      <c r="N136" s="25">
        <f>'Compound Alert'!V106</f>
        <v>8.3666002653407556</v>
      </c>
      <c r="O136" s="25">
        <f>'Compound Alert'!W106</f>
        <v>0</v>
      </c>
      <c r="P136" s="25"/>
      <c r="Q136" s="27" t="e">
        <f>'Compound Alert'!#REF!</f>
        <v>#REF!</v>
      </c>
      <c r="R136" s="27" t="e">
        <f>'Compound Alert'!#REF!</f>
        <v>#REF!</v>
      </c>
      <c r="S136" s="21"/>
      <c r="T136" s="21"/>
      <c r="U136" s="21"/>
      <c r="V136" s="21"/>
      <c r="W136" s="21"/>
      <c r="X136" s="21"/>
      <c r="Y136" s="28"/>
      <c r="Z136" s="28"/>
      <c r="AA136" s="28"/>
      <c r="AB136" s="28"/>
      <c r="AC136" s="28"/>
      <c r="AD136" s="28"/>
      <c r="AE136" s="28"/>
      <c r="AF136" s="28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</row>
    <row r="137" spans="1:50" hidden="1" x14ac:dyDescent="0.2">
      <c r="A137" s="64">
        <v>65</v>
      </c>
      <c r="B137" s="20" t="str">
        <f>'Compound Alert'!B116</f>
        <v>Marshall Islands</v>
      </c>
      <c r="C137" s="20" t="str">
        <f>'Compound Alert'!C116</f>
        <v>MHL</v>
      </c>
      <c r="D137" s="20" t="str">
        <f>'Compound Alert'!D116</f>
        <v>EAS           East Asia &amp; Pacific</v>
      </c>
      <c r="E137" s="20" t="str">
        <f>'Compound Alert'!E116</f>
        <v>IDA</v>
      </c>
      <c r="F137" s="50">
        <f>'Compound Alert'!F116</f>
        <v>0</v>
      </c>
      <c r="G137" s="22">
        <f>'Compound Alert'!G116</f>
        <v>3</v>
      </c>
      <c r="H137" s="23">
        <f>'Compound Alert'!H116</f>
        <v>3</v>
      </c>
      <c r="I137" s="50">
        <f>'Compound Alert'!Q116</f>
        <v>0</v>
      </c>
      <c r="J137" s="25">
        <f>'Compound Alert'!R116</f>
        <v>10</v>
      </c>
      <c r="K137" s="25">
        <f>'Compound Alert'!S116</f>
        <v>0</v>
      </c>
      <c r="L137" s="25">
        <f>'Compound Alert'!T116</f>
        <v>0</v>
      </c>
      <c r="M137" s="25">
        <f>'Compound Alert'!U116</f>
        <v>7.7142857142857197</v>
      </c>
      <c r="N137" s="25">
        <f>'Compound Alert'!V116</f>
        <v>4.3333333333333304</v>
      </c>
      <c r="O137" s="25">
        <f>'Compound Alert'!W116</f>
        <v>10</v>
      </c>
      <c r="P137" s="25"/>
      <c r="Q137" s="27" t="e">
        <f>'Compound Alert'!#REF!</f>
        <v>#REF!</v>
      </c>
      <c r="R137" s="27" t="e">
        <f>'Compound Alert'!#REF!</f>
        <v>#REF!</v>
      </c>
      <c r="S137" s="21"/>
      <c r="T137" s="21"/>
      <c r="U137" s="21"/>
      <c r="V137" s="21"/>
      <c r="W137" s="21"/>
      <c r="X137" s="21"/>
      <c r="Y137" s="28"/>
      <c r="Z137" s="28"/>
      <c r="AA137" s="28"/>
      <c r="AB137" s="28"/>
      <c r="AC137" s="28"/>
      <c r="AD137" s="28"/>
      <c r="AE137" s="28"/>
      <c r="AF137" s="28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</row>
    <row r="138" spans="1:50" hidden="1" x14ac:dyDescent="0.2">
      <c r="A138" s="64">
        <v>66</v>
      </c>
      <c r="B138" s="20" t="str">
        <f>'Compound Alert'!B69</f>
        <v>Guinea</v>
      </c>
      <c r="C138" s="20" t="str">
        <f>'Compound Alert'!C69</f>
        <v>GIN</v>
      </c>
      <c r="D138" s="20" t="str">
        <f>'Compound Alert'!D69</f>
        <v>SSF           Sub-Saharan Africa</v>
      </c>
      <c r="E138" s="20" t="str">
        <f>'Compound Alert'!E69</f>
        <v>IDA</v>
      </c>
      <c r="F138" s="50">
        <f>'Compound Alert'!F69</f>
        <v>0</v>
      </c>
      <c r="G138" s="22">
        <f>'Compound Alert'!G69</f>
        <v>3</v>
      </c>
      <c r="H138" s="23">
        <f>'Compound Alert'!H69</f>
        <v>3</v>
      </c>
      <c r="I138" s="50">
        <f>'Compound Alert'!Q69</f>
        <v>0</v>
      </c>
      <c r="J138" s="25">
        <f>'Compound Alert'!R69</f>
        <v>10</v>
      </c>
      <c r="K138" s="25">
        <f>'Compound Alert'!S69</f>
        <v>8.8277511961722492</v>
      </c>
      <c r="L138" s="25">
        <f>'Compound Alert'!T69</f>
        <v>3.9886201760873394</v>
      </c>
      <c r="M138" s="25">
        <f>'Compound Alert'!U69</f>
        <v>7.4161984870956639</v>
      </c>
      <c r="N138" s="25">
        <f>'Compound Alert'!V69</f>
        <v>4.8333333333333304</v>
      </c>
      <c r="O138" s="25">
        <f>'Compound Alert'!W69</f>
        <v>0</v>
      </c>
      <c r="P138" s="25"/>
      <c r="Q138" s="27" t="e">
        <f>'Compound Alert'!#REF!</f>
        <v>#REF!</v>
      </c>
      <c r="R138" s="27" t="e">
        <f>'Compound Alert'!#REF!</f>
        <v>#REF!</v>
      </c>
      <c r="S138" s="21"/>
      <c r="T138" s="21"/>
      <c r="U138" s="21"/>
      <c r="V138" s="21"/>
      <c r="W138" s="21"/>
      <c r="X138" s="21"/>
      <c r="Y138" s="28"/>
      <c r="Z138" s="28"/>
      <c r="AA138" s="28"/>
      <c r="AB138" s="28"/>
      <c r="AC138" s="28"/>
      <c r="AD138" s="28"/>
      <c r="AE138" s="28"/>
      <c r="AF138" s="28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</row>
    <row r="139" spans="1:50" hidden="1" x14ac:dyDescent="0.2">
      <c r="A139" s="64">
        <v>67</v>
      </c>
      <c r="B139" s="20" t="str">
        <f>'Compound Alert'!B107</f>
        <v>Lesotho</v>
      </c>
      <c r="C139" s="20" t="str">
        <f>'Compound Alert'!C107</f>
        <v>LSO</v>
      </c>
      <c r="D139" s="20" t="str">
        <f>'Compound Alert'!D107</f>
        <v>SSF           Sub-Saharan Africa</v>
      </c>
      <c r="E139" s="20" t="str">
        <f>'Compound Alert'!E107</f>
        <v>IDA</v>
      </c>
      <c r="F139" s="50">
        <f>'Compound Alert'!F107</f>
        <v>0</v>
      </c>
      <c r="G139" s="22">
        <f>'Compound Alert'!G107</f>
        <v>3</v>
      </c>
      <c r="H139" s="23">
        <f>'Compound Alert'!H107</f>
        <v>3</v>
      </c>
      <c r="I139" s="50">
        <f>'Compound Alert'!Q107</f>
        <v>0</v>
      </c>
      <c r="J139" s="25">
        <f>'Compound Alert'!R107</f>
        <v>10</v>
      </c>
      <c r="K139" s="25">
        <f>'Compound Alert'!S107</f>
        <v>8.7559808612440193</v>
      </c>
      <c r="L139" s="25">
        <f>'Compound Alert'!T107</f>
        <v>4.2780870199146772</v>
      </c>
      <c r="M139" s="25">
        <f>'Compound Alert'!U107</f>
        <v>9.2352476300467963</v>
      </c>
      <c r="N139" s="25">
        <f>'Compound Alert'!V107</f>
        <v>2.5</v>
      </c>
      <c r="O139" s="25">
        <f>'Compound Alert'!W107</f>
        <v>0</v>
      </c>
      <c r="P139" s="25"/>
      <c r="Q139" s="27" t="e">
        <f>'Compound Alert'!#REF!</f>
        <v>#REF!</v>
      </c>
      <c r="R139" s="27" t="e">
        <f>'Compound Alert'!#REF!</f>
        <v>#REF!</v>
      </c>
      <c r="S139" s="21"/>
      <c r="T139" s="21"/>
      <c r="U139" s="21"/>
      <c r="V139" s="21"/>
      <c r="W139" s="21"/>
      <c r="X139" s="21"/>
      <c r="Y139" s="28"/>
      <c r="Z139" s="28"/>
      <c r="AA139" s="28"/>
      <c r="AB139" s="28"/>
      <c r="AC139" s="28"/>
      <c r="AD139" s="28"/>
      <c r="AE139" s="28"/>
      <c r="AF139" s="28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</row>
    <row r="140" spans="1:50" hidden="1" x14ac:dyDescent="0.2">
      <c r="A140" s="64">
        <v>68</v>
      </c>
      <c r="B140" s="20" t="str">
        <f>'Compound Alert'!B157</f>
        <v>Sierra Leone</v>
      </c>
      <c r="C140" s="20" t="str">
        <f>'Compound Alert'!C157</f>
        <v>SLE</v>
      </c>
      <c r="D140" s="20" t="str">
        <f>'Compound Alert'!D157</f>
        <v>SSF           Sub-Saharan Africa</v>
      </c>
      <c r="E140" s="20" t="str">
        <f>'Compound Alert'!E157</f>
        <v>IDA</v>
      </c>
      <c r="F140" s="50">
        <f>'Compound Alert'!F157</f>
        <v>0</v>
      </c>
      <c r="G140" s="22">
        <f>'Compound Alert'!G157</f>
        <v>3</v>
      </c>
      <c r="H140" s="23">
        <f>'Compound Alert'!H157</f>
        <v>3</v>
      </c>
      <c r="I140" s="50">
        <f>'Compound Alert'!Q157</f>
        <v>0</v>
      </c>
      <c r="J140" s="25">
        <f>'Compound Alert'!R157</f>
        <v>10</v>
      </c>
      <c r="K140" s="25">
        <f>'Compound Alert'!S157</f>
        <v>9.8189349347874035</v>
      </c>
      <c r="L140" s="25">
        <f>'Compound Alert'!T157</f>
        <v>3.6223905087312112</v>
      </c>
      <c r="M140" s="25">
        <f>'Compound Alert'!U157</f>
        <v>9.9283144879394616</v>
      </c>
      <c r="N140" s="25">
        <f>'Compound Alert'!V157</f>
        <v>4.8333333333333304</v>
      </c>
      <c r="O140" s="25">
        <f>'Compound Alert'!W157</f>
        <v>0</v>
      </c>
      <c r="P140" s="25"/>
      <c r="Q140" s="27" t="e">
        <f>'Compound Alert'!#REF!</f>
        <v>#REF!</v>
      </c>
      <c r="R140" s="27" t="e">
        <f>'Compound Alert'!#REF!</f>
        <v>#REF!</v>
      </c>
      <c r="S140" s="21"/>
      <c r="T140" s="21"/>
      <c r="U140" s="21"/>
      <c r="V140" s="21"/>
      <c r="W140" s="21"/>
      <c r="X140" s="21"/>
      <c r="Y140" s="28"/>
      <c r="Z140" s="28"/>
      <c r="AA140" s="28"/>
      <c r="AB140" s="28"/>
      <c r="AC140" s="28"/>
      <c r="AD140" s="28"/>
      <c r="AE140" s="28"/>
      <c r="AF140" s="28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</row>
    <row r="141" spans="1:50" hidden="1" x14ac:dyDescent="0.2">
      <c r="A141" s="64">
        <v>69</v>
      </c>
      <c r="B141" s="20" t="str">
        <f>'Compound Alert'!B26</f>
        <v>Belize</v>
      </c>
      <c r="C141" s="20" t="str">
        <f>'Compound Alert'!C26</f>
        <v>BLZ</v>
      </c>
      <c r="D141" s="20" t="str">
        <f>'Compound Alert'!D26</f>
        <v>LCN           Latin America &amp; Caribbean</v>
      </c>
      <c r="E141" s="20" t="str">
        <f>'Compound Alert'!E26</f>
        <v>IBRD</v>
      </c>
      <c r="F141" s="50">
        <f>'Compound Alert'!F26</f>
        <v>0</v>
      </c>
      <c r="G141" s="22">
        <f>'Compound Alert'!G26</f>
        <v>3</v>
      </c>
      <c r="H141" s="23">
        <f>'Compound Alert'!H26</f>
        <v>3</v>
      </c>
      <c r="I141" s="50">
        <f>'Compound Alert'!Q26</f>
        <v>0</v>
      </c>
      <c r="J141" s="25">
        <f>'Compound Alert'!R26</f>
        <v>8.7407093533648617</v>
      </c>
      <c r="K141" s="25">
        <f>'Compound Alert'!S26</f>
        <v>4.6650717703349303</v>
      </c>
      <c r="L141" s="25">
        <f>'Compound Alert'!T26</f>
        <v>3.8172962373237596</v>
      </c>
      <c r="M141" s="25">
        <f>'Compound Alert'!U26</f>
        <v>7.2702917999997023</v>
      </c>
      <c r="N141" s="25">
        <f>'Compound Alert'!V26</f>
        <v>7.5</v>
      </c>
      <c r="O141" s="25">
        <f>'Compound Alert'!W26</f>
        <v>0</v>
      </c>
      <c r="P141" s="25"/>
      <c r="Q141" s="27" t="e">
        <f>'Compound Alert'!#REF!</f>
        <v>#REF!</v>
      </c>
      <c r="R141" s="27" t="e">
        <f>'Compound Alert'!#REF!</f>
        <v>#REF!</v>
      </c>
      <c r="S141" s="21"/>
      <c r="T141" s="21"/>
      <c r="U141" s="21"/>
      <c r="V141" s="21"/>
      <c r="W141" s="21"/>
      <c r="X141" s="21"/>
      <c r="Y141" s="28"/>
      <c r="Z141" s="28"/>
      <c r="AA141" s="28"/>
      <c r="AB141" s="28"/>
      <c r="AC141" s="28"/>
      <c r="AD141" s="28"/>
      <c r="AE141" s="28"/>
      <c r="AF141" s="28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</row>
    <row r="142" spans="1:50" hidden="1" x14ac:dyDescent="0.2">
      <c r="A142" s="64">
        <v>70</v>
      </c>
      <c r="B142" s="20" t="str">
        <f>'Compound Alert'!B176</f>
        <v>Tonga</v>
      </c>
      <c r="C142" s="20" t="str">
        <f>'Compound Alert'!C176</f>
        <v>TON</v>
      </c>
      <c r="D142" s="20" t="str">
        <f>'Compound Alert'!D176</f>
        <v>EAS           East Asia &amp; Pacific</v>
      </c>
      <c r="E142" s="20" t="str">
        <f>'Compound Alert'!E176</f>
        <v>IDA</v>
      </c>
      <c r="F142" s="50">
        <f>'Compound Alert'!F176</f>
        <v>0</v>
      </c>
      <c r="G142" s="22">
        <f>'Compound Alert'!G176</f>
        <v>3</v>
      </c>
      <c r="H142" s="23">
        <f>'Compound Alert'!H176</f>
        <v>3</v>
      </c>
      <c r="I142" s="50">
        <f>'Compound Alert'!Q176</f>
        <v>0</v>
      </c>
      <c r="J142" s="25">
        <f>'Compound Alert'!R176</f>
        <v>8.1628181408138705</v>
      </c>
      <c r="K142" s="25">
        <f>'Compound Alert'!S176</f>
        <v>4.5215311004784704</v>
      </c>
      <c r="L142" s="25">
        <f>'Compound Alert'!T176</f>
        <v>0</v>
      </c>
      <c r="M142" s="25">
        <f>'Compound Alert'!U176</f>
        <v>7.4161984870956639</v>
      </c>
      <c r="N142" s="25">
        <f>'Compound Alert'!V176</f>
        <v>8.3666002653407556</v>
      </c>
      <c r="O142" s="25">
        <f>'Compound Alert'!W176</f>
        <v>0</v>
      </c>
      <c r="P142" s="25"/>
      <c r="Q142" s="27" t="e">
        <f>'Compound Alert'!#REF!</f>
        <v>#REF!</v>
      </c>
      <c r="R142" s="27" t="e">
        <f>'Compound Alert'!#REF!</f>
        <v>#REF!</v>
      </c>
      <c r="S142" s="21"/>
      <c r="T142" s="21"/>
      <c r="U142" s="21"/>
      <c r="V142" s="21"/>
      <c r="W142" s="21"/>
      <c r="X142" s="21"/>
      <c r="Y142" s="28"/>
      <c r="Z142" s="28"/>
      <c r="AA142" s="28"/>
      <c r="AB142" s="28"/>
      <c r="AC142" s="28"/>
      <c r="AD142" s="28"/>
      <c r="AE142" s="28"/>
      <c r="AF142" s="28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</row>
    <row r="143" spans="1:50" hidden="1" x14ac:dyDescent="0.2">
      <c r="A143" s="64">
        <v>71</v>
      </c>
      <c r="B143" s="20" t="str">
        <f>'Compound Alert'!B15</f>
        <v>Azerbaijan</v>
      </c>
      <c r="C143" s="20" t="str">
        <f>'Compound Alert'!C15</f>
        <v>AZE</v>
      </c>
      <c r="D143" s="20" t="str">
        <f>'Compound Alert'!D15</f>
        <v>ECS           Europe &amp; Central Asia</v>
      </c>
      <c r="E143" s="20" t="str">
        <f>'Compound Alert'!E15</f>
        <v>IBRD</v>
      </c>
      <c r="F143" s="50">
        <f>'Compound Alert'!F15</f>
        <v>0</v>
      </c>
      <c r="G143" s="22">
        <f>'Compound Alert'!G15</f>
        <v>3</v>
      </c>
      <c r="H143" s="23">
        <f>'Compound Alert'!H15</f>
        <v>3</v>
      </c>
      <c r="I143" s="50">
        <f>'Compound Alert'!Q15</f>
        <v>0</v>
      </c>
      <c r="J143" s="25">
        <f>'Compound Alert'!R15</f>
        <v>8.4616783205224717</v>
      </c>
      <c r="K143" s="25">
        <f>'Compound Alert'!S15</f>
        <v>4.2344497607655498</v>
      </c>
      <c r="L143" s="25">
        <f>'Compound Alert'!T15</f>
        <v>6.9774779898199801</v>
      </c>
      <c r="M143" s="25">
        <f>'Compound Alert'!U15</f>
        <v>4.5783132681100343</v>
      </c>
      <c r="N143" s="25">
        <f>'Compound Alert'!V15</f>
        <v>6.7453687816160208</v>
      </c>
      <c r="O143" s="25">
        <f>'Compound Alert'!W15</f>
        <v>10</v>
      </c>
      <c r="P143" s="25"/>
      <c r="Q143" s="27" t="e">
        <f>'Compound Alert'!#REF!</f>
        <v>#REF!</v>
      </c>
      <c r="R143" s="27" t="e">
        <f>'Compound Alert'!#REF!</f>
        <v>#REF!</v>
      </c>
      <c r="S143" s="21"/>
      <c r="T143" s="21"/>
      <c r="U143" s="21"/>
      <c r="V143" s="21"/>
      <c r="W143" s="21"/>
      <c r="X143" s="21"/>
      <c r="Y143" s="28"/>
      <c r="Z143" s="28"/>
      <c r="AA143" s="28"/>
      <c r="AB143" s="28"/>
      <c r="AC143" s="28"/>
      <c r="AD143" s="28"/>
      <c r="AE143" s="28"/>
      <c r="AF143" s="28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</row>
    <row r="144" spans="1:50" hidden="1" x14ac:dyDescent="0.2">
      <c r="A144" s="64">
        <v>72</v>
      </c>
      <c r="B144" s="20" t="str">
        <f>'Compound Alert'!B31</f>
        <v>Bhutan</v>
      </c>
      <c r="C144" s="20" t="str">
        <f>'Compound Alert'!C31</f>
        <v>BTN</v>
      </c>
      <c r="D144" s="20" t="str">
        <f>'Compound Alert'!D31</f>
        <v>SAS           South Asia</v>
      </c>
      <c r="E144" s="20" t="str">
        <f>'Compound Alert'!E31</f>
        <v>IDA</v>
      </c>
      <c r="F144" s="50">
        <f>'Compound Alert'!F31</f>
        <v>0</v>
      </c>
      <c r="G144" s="22">
        <f>'Compound Alert'!G31</f>
        <v>3</v>
      </c>
      <c r="H144" s="23">
        <f>'Compound Alert'!H31</f>
        <v>3</v>
      </c>
      <c r="I144" s="50">
        <f>'Compound Alert'!Q31</f>
        <v>0</v>
      </c>
      <c r="J144" s="25">
        <f>'Compound Alert'!R31</f>
        <v>7.7071395471990778</v>
      </c>
      <c r="K144" s="25">
        <f>'Compound Alert'!S31</f>
        <v>6.9856459330143599</v>
      </c>
      <c r="L144" s="25">
        <f>'Compound Alert'!T31</f>
        <v>5.254599788103083</v>
      </c>
      <c r="M144" s="25">
        <f>'Compound Alert'!U31</f>
        <v>7.4285714285714297</v>
      </c>
      <c r="N144" s="25">
        <f>'Compound Alert'!V31</f>
        <v>4.1666666666666696</v>
      </c>
      <c r="O144" s="25">
        <f>'Compound Alert'!W31</f>
        <v>0</v>
      </c>
      <c r="P144" s="25"/>
      <c r="Q144" s="27" t="e">
        <f>'Compound Alert'!#REF!</f>
        <v>#REF!</v>
      </c>
      <c r="R144" s="27" t="e">
        <f>'Compound Alert'!#REF!</f>
        <v>#REF!</v>
      </c>
      <c r="S144" s="21"/>
      <c r="T144" s="21"/>
      <c r="U144" s="21"/>
      <c r="V144" s="21"/>
      <c r="W144" s="21"/>
      <c r="X144" s="21"/>
      <c r="Y144" s="28"/>
      <c r="Z144" s="28"/>
      <c r="AA144" s="28"/>
      <c r="AB144" s="28"/>
      <c r="AC144" s="28"/>
      <c r="AD144" s="28"/>
      <c r="AE144" s="28"/>
      <c r="AF144" s="28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</row>
    <row r="145" spans="1:50" hidden="1" x14ac:dyDescent="0.2">
      <c r="A145" s="64">
        <v>73</v>
      </c>
      <c r="B145" s="20" t="str">
        <f>'Compound Alert'!B68</f>
        <v>Ghana</v>
      </c>
      <c r="C145" s="20" t="str">
        <f>'Compound Alert'!C68</f>
        <v>GHA</v>
      </c>
      <c r="D145" s="20" t="str">
        <f>'Compound Alert'!D68</f>
        <v>SSF           Sub-Saharan Africa</v>
      </c>
      <c r="E145" s="20" t="str">
        <f>'Compound Alert'!E68</f>
        <v>IDA</v>
      </c>
      <c r="F145" s="50">
        <f>'Compound Alert'!F68</f>
        <v>0</v>
      </c>
      <c r="G145" s="22">
        <f>'Compound Alert'!G68</f>
        <v>3</v>
      </c>
      <c r="H145" s="23">
        <f>'Compound Alert'!H68</f>
        <v>3</v>
      </c>
      <c r="I145" s="50">
        <f>'Compound Alert'!Q68</f>
        <v>0</v>
      </c>
      <c r="J145" s="25">
        <f>'Compound Alert'!R68</f>
        <v>6.1223298732527525</v>
      </c>
      <c r="K145" s="25">
        <f>'Compound Alert'!S68</f>
        <v>7.1770334928229698</v>
      </c>
      <c r="L145" s="25">
        <f>'Compound Alert'!T68</f>
        <v>6.799699467438475</v>
      </c>
      <c r="M145" s="25">
        <f>'Compound Alert'!U68</f>
        <v>8.7013956187663197</v>
      </c>
      <c r="N145" s="25">
        <f>'Compound Alert'!V68</f>
        <v>4.5</v>
      </c>
      <c r="O145" s="25">
        <f>'Compound Alert'!W68</f>
        <v>0</v>
      </c>
      <c r="P145" s="25"/>
      <c r="Q145" s="27" t="e">
        <f>'Compound Alert'!#REF!</f>
        <v>#REF!</v>
      </c>
      <c r="R145" s="27" t="e">
        <f>'Compound Alert'!#REF!</f>
        <v>#REF!</v>
      </c>
      <c r="S145" s="21"/>
      <c r="T145" s="21"/>
      <c r="U145" s="21"/>
      <c r="V145" s="21"/>
      <c r="W145" s="21"/>
      <c r="X145" s="21"/>
      <c r="Y145" s="28"/>
      <c r="Z145" s="28"/>
      <c r="AA145" s="28"/>
      <c r="AB145" s="28"/>
      <c r="AC145" s="28"/>
      <c r="AD145" s="28"/>
      <c r="AE145" s="28"/>
      <c r="AF145" s="28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</row>
    <row r="146" spans="1:50" hidden="1" x14ac:dyDescent="0.2">
      <c r="A146" s="64">
        <v>74</v>
      </c>
      <c r="B146" s="20" t="str">
        <f>'Compound Alert'!B89</f>
        <v>Jamaica</v>
      </c>
      <c r="C146" s="20" t="str">
        <f>'Compound Alert'!C89</f>
        <v>JAM</v>
      </c>
      <c r="D146" s="20" t="str">
        <f>'Compound Alert'!D89</f>
        <v>LCN           Latin America &amp; Caribbean</v>
      </c>
      <c r="E146" s="20" t="str">
        <f>'Compound Alert'!E89</f>
        <v>IBRD</v>
      </c>
      <c r="F146" s="50">
        <f>'Compound Alert'!F89</f>
        <v>0</v>
      </c>
      <c r="G146" s="22">
        <f>'Compound Alert'!G89</f>
        <v>3</v>
      </c>
      <c r="H146" s="23">
        <f>'Compound Alert'!H89</f>
        <v>3</v>
      </c>
      <c r="I146" s="50">
        <f>'Compound Alert'!Q89</f>
        <v>0</v>
      </c>
      <c r="J146" s="25">
        <f>'Compound Alert'!R89</f>
        <v>7.6531972777021959</v>
      </c>
      <c r="K146" s="25">
        <f>'Compound Alert'!S89</f>
        <v>4.2105263157894699</v>
      </c>
      <c r="L146" s="25">
        <f>'Compound Alert'!T89</f>
        <v>5.1239669421487601</v>
      </c>
      <c r="M146" s="25">
        <f>'Compound Alert'!U89</f>
        <v>5.5714285714285703</v>
      </c>
      <c r="N146" s="25">
        <f>'Compound Alert'!V89</f>
        <v>7.3333333333333304</v>
      </c>
      <c r="O146" s="25">
        <f>'Compound Alert'!W89</f>
        <v>0</v>
      </c>
      <c r="P146" s="25"/>
      <c r="Q146" s="27" t="e">
        <f>'Compound Alert'!#REF!</f>
        <v>#REF!</v>
      </c>
      <c r="R146" s="27" t="e">
        <f>'Compound Alert'!#REF!</f>
        <v>#REF!</v>
      </c>
      <c r="S146" s="21"/>
      <c r="T146" s="21"/>
      <c r="U146" s="21"/>
      <c r="V146" s="21"/>
      <c r="W146" s="21"/>
      <c r="X146" s="21"/>
      <c r="Y146" s="28"/>
      <c r="Z146" s="28"/>
      <c r="AA146" s="28"/>
      <c r="AB146" s="28"/>
      <c r="AC146" s="28"/>
      <c r="AD146" s="28"/>
      <c r="AE146" s="28"/>
      <c r="AF146" s="28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</row>
    <row r="147" spans="1:50" hidden="1" x14ac:dyDescent="0.2">
      <c r="A147" s="64">
        <v>75</v>
      </c>
      <c r="B147" s="20" t="str">
        <f>'Compound Alert'!B90</f>
        <v>Jordan</v>
      </c>
      <c r="C147" s="20" t="str">
        <f>'Compound Alert'!C90</f>
        <v>JOR</v>
      </c>
      <c r="D147" s="20" t="str">
        <f>'Compound Alert'!D90</f>
        <v>MEA           Middle East &amp; North Africa</v>
      </c>
      <c r="E147" s="20" t="str">
        <f>'Compound Alert'!E90</f>
        <v>IBRD</v>
      </c>
      <c r="F147" s="50">
        <f>'Compound Alert'!F90</f>
        <v>0</v>
      </c>
      <c r="G147" s="22">
        <f>'Compound Alert'!G90</f>
        <v>3</v>
      </c>
      <c r="H147" s="23">
        <f>'Compound Alert'!H90</f>
        <v>3</v>
      </c>
      <c r="I147" s="50">
        <f>'Compound Alert'!Q90</f>
        <v>0</v>
      </c>
      <c r="J147" s="25">
        <f>'Compound Alert'!R90</f>
        <v>7.5828754440515498</v>
      </c>
      <c r="K147" s="25">
        <f>'Compound Alert'!S90</f>
        <v>2.5358851674641101</v>
      </c>
      <c r="L147" s="25">
        <f>'Compound Alert'!T90</f>
        <v>5.830049879099434</v>
      </c>
      <c r="M147" s="25">
        <f>'Compound Alert'!U90</f>
        <v>7.1713716560063601</v>
      </c>
      <c r="N147" s="25">
        <f>'Compound Alert'!V90</f>
        <v>5.3333333333333304</v>
      </c>
      <c r="O147" s="25">
        <f>'Compound Alert'!W90</f>
        <v>0</v>
      </c>
      <c r="P147" s="25"/>
      <c r="Q147" s="27" t="e">
        <f>'Compound Alert'!#REF!</f>
        <v>#REF!</v>
      </c>
      <c r="R147" s="27" t="e">
        <f>'Compound Alert'!#REF!</f>
        <v>#REF!</v>
      </c>
      <c r="S147" s="21"/>
      <c r="T147" s="21"/>
      <c r="U147" s="21"/>
      <c r="V147" s="21"/>
      <c r="W147" s="21"/>
      <c r="X147" s="21"/>
      <c r="Y147" s="28"/>
      <c r="Z147" s="28"/>
      <c r="AA147" s="28"/>
      <c r="AB147" s="28"/>
      <c r="AC147" s="28"/>
      <c r="AD147" s="28"/>
      <c r="AE147" s="28"/>
      <c r="AF147" s="28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</row>
    <row r="148" spans="1:50" hidden="1" x14ac:dyDescent="0.2">
      <c r="A148" s="64">
        <v>76</v>
      </c>
      <c r="B148" s="20" t="str">
        <f>'Compound Alert'!B128</f>
        <v>Namibia</v>
      </c>
      <c r="C148" s="20" t="str">
        <f>'Compound Alert'!C128</f>
        <v>NAM</v>
      </c>
      <c r="D148" s="20" t="str">
        <f>'Compound Alert'!D128</f>
        <v>SSF           Sub-Saharan Africa</v>
      </c>
      <c r="E148" s="20" t="str">
        <f>'Compound Alert'!E128</f>
        <v>IBRD</v>
      </c>
      <c r="F148" s="50">
        <f>'Compound Alert'!F128</f>
        <v>0</v>
      </c>
      <c r="G148" s="22">
        <f>'Compound Alert'!G128</f>
        <v>3</v>
      </c>
      <c r="H148" s="23">
        <f>'Compound Alert'!H128</f>
        <v>3</v>
      </c>
      <c r="I148" s="50">
        <f>'Compound Alert'!Q128</f>
        <v>0</v>
      </c>
      <c r="J148" s="25">
        <f>'Compound Alert'!R128</f>
        <v>6.3529217990319538</v>
      </c>
      <c r="K148" s="25">
        <f>'Compound Alert'!S128</f>
        <v>9.2822966507177096</v>
      </c>
      <c r="L148" s="25">
        <f>'Compound Alert'!T128</f>
        <v>4.7396532095668356</v>
      </c>
      <c r="M148" s="25">
        <f>'Compound Alert'!U128</f>
        <v>8.9442719099991592</v>
      </c>
      <c r="N148" s="25">
        <f>'Compound Alert'!V128</f>
        <v>5.5</v>
      </c>
      <c r="O148" s="25">
        <f>'Compound Alert'!W128</f>
        <v>0</v>
      </c>
      <c r="P148" s="25"/>
      <c r="Q148" s="27" t="e">
        <f>'Compound Alert'!#REF!</f>
        <v>#REF!</v>
      </c>
      <c r="R148" s="27" t="e">
        <f>'Compound Alert'!#REF!</f>
        <v>#REF!</v>
      </c>
      <c r="S148" s="21"/>
      <c r="T148" s="21"/>
      <c r="U148" s="21"/>
      <c r="V148" s="21"/>
      <c r="W148" s="21"/>
      <c r="X148" s="21"/>
      <c r="Y148" s="28"/>
      <c r="Z148" s="28"/>
      <c r="AA148" s="28"/>
      <c r="AB148" s="28"/>
      <c r="AC148" s="28"/>
      <c r="AD148" s="28"/>
      <c r="AE148" s="28"/>
      <c r="AF148" s="28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</row>
    <row r="149" spans="1:50" hidden="1" x14ac:dyDescent="0.2">
      <c r="A149" s="64">
        <v>77</v>
      </c>
      <c r="B149" s="20" t="str">
        <f>'Compound Alert'!B171</f>
        <v>Togo</v>
      </c>
      <c r="C149" s="20" t="str">
        <f>'Compound Alert'!C171</f>
        <v>TGO</v>
      </c>
      <c r="D149" s="20" t="str">
        <f>'Compound Alert'!D171</f>
        <v>SSF           Sub-Saharan Africa</v>
      </c>
      <c r="E149" s="20" t="str">
        <f>'Compound Alert'!E171</f>
        <v>IDA</v>
      </c>
      <c r="F149" s="50">
        <f>'Compound Alert'!F171</f>
        <v>0</v>
      </c>
      <c r="G149" s="22">
        <f>'Compound Alert'!G171</f>
        <v>3</v>
      </c>
      <c r="H149" s="23">
        <f>'Compound Alert'!H171</f>
        <v>3</v>
      </c>
      <c r="I149" s="50">
        <f>'Compound Alert'!Q171</f>
        <v>0</v>
      </c>
      <c r="J149" s="25">
        <f>'Compound Alert'!R171</f>
        <v>9.8742088290657488</v>
      </c>
      <c r="K149" s="25">
        <f>'Compound Alert'!S171</f>
        <v>8.6842105263157894</v>
      </c>
      <c r="L149" s="25">
        <f>'Compound Alert'!T171</f>
        <v>6.3860290786166676</v>
      </c>
      <c r="M149" s="25">
        <f>'Compound Alert'!U171</f>
        <v>5.2284558817689639</v>
      </c>
      <c r="N149" s="25">
        <f>'Compound Alert'!V171</f>
        <v>3.3333333333333299</v>
      </c>
      <c r="O149" s="25">
        <f>'Compound Alert'!W171</f>
        <v>0</v>
      </c>
      <c r="P149" s="25"/>
      <c r="Q149" s="27" t="e">
        <f>'Compound Alert'!#REF!</f>
        <v>#REF!</v>
      </c>
      <c r="R149" s="27" t="e">
        <f>'Compound Alert'!#REF!</f>
        <v>#REF!</v>
      </c>
      <c r="S149" s="21"/>
      <c r="T149" s="21"/>
      <c r="U149" s="21"/>
      <c r="V149" s="21"/>
      <c r="W149" s="21"/>
      <c r="X149" s="21"/>
      <c r="Y149" s="28"/>
      <c r="Z149" s="28"/>
      <c r="AA149" s="28"/>
      <c r="AB149" s="28"/>
      <c r="AC149" s="28"/>
      <c r="AD149" s="28"/>
      <c r="AE149" s="28"/>
      <c r="AF149" s="28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</row>
    <row r="150" spans="1:50" hidden="1" x14ac:dyDescent="0.2">
      <c r="A150" s="64">
        <v>78</v>
      </c>
      <c r="B150" s="20" t="str">
        <f>'Compound Alert'!B139</f>
        <v>Panama</v>
      </c>
      <c r="C150" s="20" t="str">
        <f>'Compound Alert'!C139</f>
        <v>PAN</v>
      </c>
      <c r="D150" s="20" t="str">
        <f>'Compound Alert'!D139</f>
        <v>LCN           Latin America &amp; Caribbean</v>
      </c>
      <c r="E150" s="20" t="str">
        <f>'Compound Alert'!E139</f>
        <v>IBRD</v>
      </c>
      <c r="F150" s="50">
        <f>'Compound Alert'!F139</f>
        <v>0</v>
      </c>
      <c r="G150" s="22">
        <f>'Compound Alert'!G139</f>
        <v>3</v>
      </c>
      <c r="H150" s="23">
        <f>'Compound Alert'!H139</f>
        <v>3</v>
      </c>
      <c r="I150" s="50">
        <f>'Compound Alert'!Q139</f>
        <v>0</v>
      </c>
      <c r="J150" s="25">
        <f>'Compound Alert'!R139</f>
        <v>6.1295537008356815</v>
      </c>
      <c r="K150" s="25">
        <f>'Compound Alert'!S139</f>
        <v>5.0956937799043098</v>
      </c>
      <c r="L150" s="25">
        <f>'Compound Alert'!T139</f>
        <v>4.1652892561983501</v>
      </c>
      <c r="M150" s="25">
        <f>'Compound Alert'!U139</f>
        <v>6.0944940022004364</v>
      </c>
      <c r="N150" s="25">
        <f>'Compound Alert'!V139</f>
        <v>9.3094933625126295</v>
      </c>
      <c r="O150" s="25">
        <f>'Compound Alert'!W139</f>
        <v>5</v>
      </c>
      <c r="P150" s="25"/>
      <c r="Q150" s="27" t="e">
        <f>'Compound Alert'!#REF!</f>
        <v>#REF!</v>
      </c>
      <c r="R150" s="27" t="e">
        <f>'Compound Alert'!#REF!</f>
        <v>#REF!</v>
      </c>
      <c r="S150" s="21"/>
      <c r="T150" s="21"/>
      <c r="U150" s="21"/>
      <c r="V150" s="21"/>
      <c r="W150" s="21"/>
      <c r="X150" s="21"/>
      <c r="Y150" s="28"/>
      <c r="Z150" s="28"/>
      <c r="AA150" s="28"/>
      <c r="AB150" s="28"/>
      <c r="AC150" s="28"/>
      <c r="AD150" s="28"/>
      <c r="AE150" s="28"/>
      <c r="AF150" s="28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</row>
    <row r="151" spans="1:50" hidden="1" x14ac:dyDescent="0.2">
      <c r="A151" s="64">
        <v>79</v>
      </c>
      <c r="B151" s="20" t="str">
        <f>'Compound Alert'!B193</f>
        <v>South Africa</v>
      </c>
      <c r="C151" s="20" t="str">
        <f>'Compound Alert'!C193</f>
        <v>ZAF</v>
      </c>
      <c r="D151" s="20" t="str">
        <f>'Compound Alert'!D193</f>
        <v>SSF           Sub-Saharan Africa</v>
      </c>
      <c r="E151" s="20" t="str">
        <f>'Compound Alert'!E193</f>
        <v>IBRD</v>
      </c>
      <c r="F151" s="50">
        <f>'Compound Alert'!F193</f>
        <v>0</v>
      </c>
      <c r="G151" s="22">
        <f>'Compound Alert'!G193</f>
        <v>3</v>
      </c>
      <c r="H151" s="23">
        <f>'Compound Alert'!H193</f>
        <v>3</v>
      </c>
      <c r="I151" s="50">
        <f>'Compound Alert'!Q193</f>
        <v>0</v>
      </c>
      <c r="J151" s="25">
        <f>'Compound Alert'!R193</f>
        <v>6.9436507482941208</v>
      </c>
      <c r="K151" s="25">
        <f>'Compound Alert'!S193</f>
        <v>5.4306220095693796</v>
      </c>
      <c r="L151" s="25">
        <f>'Compound Alert'!T193</f>
        <v>5.1502591241441671</v>
      </c>
      <c r="M151" s="25">
        <f>'Compound Alert'!U193</f>
        <v>7.8376381281972565</v>
      </c>
      <c r="N151" s="25">
        <f>'Compound Alert'!V193</f>
        <v>6.5</v>
      </c>
      <c r="O151" s="25">
        <f>'Compound Alert'!W193</f>
        <v>3.2269234971540799</v>
      </c>
      <c r="P151" s="25"/>
      <c r="Q151" s="27" t="e">
        <f>'Compound Alert'!#REF!</f>
        <v>#REF!</v>
      </c>
      <c r="R151" s="27" t="e">
        <f>'Compound Alert'!#REF!</f>
        <v>#REF!</v>
      </c>
      <c r="S151" s="21"/>
      <c r="T151" s="21"/>
      <c r="U151" s="21"/>
      <c r="V151" s="21"/>
      <c r="W151" s="21"/>
      <c r="X151" s="21"/>
      <c r="Y151" s="28"/>
      <c r="Z151" s="28"/>
      <c r="AA151" s="28"/>
      <c r="AB151" s="28"/>
      <c r="AC151" s="28"/>
      <c r="AD151" s="28"/>
      <c r="AE151" s="28"/>
      <c r="AF151" s="28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</row>
    <row r="152" spans="1:50" hidden="1" x14ac:dyDescent="0.2">
      <c r="A152" s="64">
        <v>80</v>
      </c>
      <c r="B152" s="20" t="str">
        <f>'Compound Alert'!B43</f>
        <v>Comoros</v>
      </c>
      <c r="C152" s="20" t="str">
        <f>'Compound Alert'!C43</f>
        <v>COM</v>
      </c>
      <c r="D152" s="20" t="str">
        <f>'Compound Alert'!D43</f>
        <v>SSF           Sub-Saharan Africa</v>
      </c>
      <c r="E152" s="20" t="str">
        <f>'Compound Alert'!E43</f>
        <v>IDA</v>
      </c>
      <c r="F152" s="50">
        <f>'Compound Alert'!F43</f>
        <v>0</v>
      </c>
      <c r="G152" s="22">
        <f>'Compound Alert'!G43</f>
        <v>2.5</v>
      </c>
      <c r="H152" s="23">
        <f>'Compound Alert'!H43</f>
        <v>2.5</v>
      </c>
      <c r="I152" s="50">
        <f>'Compound Alert'!Q43</f>
        <v>0</v>
      </c>
      <c r="J152" s="25">
        <f>'Compound Alert'!R43</f>
        <v>1.2558662349151641</v>
      </c>
      <c r="K152" s="25">
        <f>'Compound Alert'!S43</f>
        <v>8.2296650717703397</v>
      </c>
      <c r="L152" s="25">
        <f>'Compound Alert'!T43</f>
        <v>0</v>
      </c>
      <c r="M152" s="25">
        <f>'Compound Alert'!U43</f>
        <v>5.5947066458255961</v>
      </c>
      <c r="N152" s="25">
        <f>'Compound Alert'!V43</f>
        <v>2.8333333333333299</v>
      </c>
      <c r="O152" s="25">
        <f>'Compound Alert'!W43</f>
        <v>10</v>
      </c>
      <c r="P152" s="25"/>
      <c r="Q152" s="27" t="e">
        <f>'Compound Alert'!#REF!</f>
        <v>#REF!</v>
      </c>
      <c r="R152" s="27" t="e">
        <f>'Compound Alert'!#REF!</f>
        <v>#REF!</v>
      </c>
      <c r="S152" s="21"/>
      <c r="T152" s="21"/>
      <c r="U152" s="21"/>
      <c r="V152" s="21"/>
      <c r="W152" s="21"/>
      <c r="X152" s="21"/>
      <c r="Y152" s="28"/>
      <c r="Z152" s="28"/>
      <c r="AA152" s="28"/>
      <c r="AB152" s="28"/>
      <c r="AC152" s="28"/>
      <c r="AD152" s="28"/>
      <c r="AE152" s="28"/>
      <c r="AF152" s="28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</row>
    <row r="153" spans="1:50" hidden="1" x14ac:dyDescent="0.2">
      <c r="A153" s="64">
        <v>81</v>
      </c>
      <c r="B153" s="20" t="str">
        <f>'Compound Alert'!B65</f>
        <v>Gabon</v>
      </c>
      <c r="C153" s="20" t="str">
        <f>'Compound Alert'!C65</f>
        <v>GAB</v>
      </c>
      <c r="D153" s="20" t="str">
        <f>'Compound Alert'!D65</f>
        <v>SSF           Sub-Saharan Africa</v>
      </c>
      <c r="E153" s="20" t="str">
        <f>'Compound Alert'!E65</f>
        <v>IBRD</v>
      </c>
      <c r="F153" s="50">
        <f>'Compound Alert'!F65</f>
        <v>0</v>
      </c>
      <c r="G153" s="22">
        <f>'Compound Alert'!G65</f>
        <v>2.5</v>
      </c>
      <c r="H153" s="23">
        <f>'Compound Alert'!H65</f>
        <v>2.5</v>
      </c>
      <c r="I153" s="50">
        <f>'Compound Alert'!Q65</f>
        <v>0</v>
      </c>
      <c r="J153" s="25">
        <f>'Compound Alert'!R65</f>
        <v>10</v>
      </c>
      <c r="K153" s="25">
        <f>'Compound Alert'!S65</f>
        <v>6.6028708133971303</v>
      </c>
      <c r="L153" s="25">
        <f>'Compound Alert'!T65</f>
        <v>4.2197346813949528</v>
      </c>
      <c r="M153" s="25">
        <f>'Compound Alert'!U65</f>
        <v>7.8376381281972565</v>
      </c>
      <c r="N153" s="25">
        <f>'Compound Alert'!V65</f>
        <v>2.5</v>
      </c>
      <c r="O153" s="25">
        <f>'Compound Alert'!W65</f>
        <v>0</v>
      </c>
      <c r="P153" s="25"/>
      <c r="Q153" s="27" t="e">
        <f>'Compound Alert'!#REF!</f>
        <v>#REF!</v>
      </c>
      <c r="R153" s="27" t="e">
        <f>'Compound Alert'!#REF!</f>
        <v>#REF!</v>
      </c>
      <c r="S153" s="21"/>
      <c r="T153" s="21"/>
      <c r="U153" s="21"/>
      <c r="V153" s="21"/>
      <c r="W153" s="21"/>
      <c r="X153" s="21"/>
      <c r="Y153" s="28"/>
      <c r="Z153" s="28"/>
      <c r="AA153" s="28"/>
      <c r="AB153" s="28"/>
      <c r="AC153" s="28"/>
      <c r="AD153" s="28"/>
      <c r="AE153" s="28"/>
      <c r="AF153" s="28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</row>
    <row r="154" spans="1:50" hidden="1" x14ac:dyDescent="0.2">
      <c r="A154" s="64">
        <v>82</v>
      </c>
      <c r="B154" s="20" t="str">
        <f>'Compound Alert'!B138</f>
        <v>Pakistan</v>
      </c>
      <c r="C154" s="20" t="str">
        <f>'Compound Alert'!C138</f>
        <v>PAK</v>
      </c>
      <c r="D154" s="20" t="str">
        <f>'Compound Alert'!D138</f>
        <v>SAS           South Asia</v>
      </c>
      <c r="E154" s="20" t="str">
        <f>'Compound Alert'!E138</f>
        <v>Blend</v>
      </c>
      <c r="F154" s="50">
        <f>'Compound Alert'!F138</f>
        <v>0</v>
      </c>
      <c r="G154" s="22">
        <f>'Compound Alert'!G138</f>
        <v>2.5</v>
      </c>
      <c r="H154" s="23">
        <f>'Compound Alert'!H138</f>
        <v>2.5</v>
      </c>
      <c r="I154" s="50">
        <f>'Compound Alert'!Q138</f>
        <v>0</v>
      </c>
      <c r="J154" s="25">
        <f>'Compound Alert'!R138</f>
        <v>7.1493517830547706</v>
      </c>
      <c r="K154" s="25">
        <f>'Compound Alert'!S138</f>
        <v>6.6267942583732102</v>
      </c>
      <c r="L154" s="25">
        <f>'Compound Alert'!T138</f>
        <v>2.0290897242213708</v>
      </c>
      <c r="M154" s="25">
        <f>'Compound Alert'!U138</f>
        <v>3.2863353450309978</v>
      </c>
      <c r="N154" s="25">
        <f>'Compound Alert'!V138</f>
        <v>10</v>
      </c>
      <c r="O154" s="25">
        <f>'Compound Alert'!W138</f>
        <v>0</v>
      </c>
      <c r="P154" s="25"/>
      <c r="Q154" s="27" t="e">
        <f>'Compound Alert'!#REF!</f>
        <v>#REF!</v>
      </c>
      <c r="R154" s="27" t="e">
        <f>'Compound Alert'!#REF!</f>
        <v>#REF!</v>
      </c>
      <c r="S154" s="21"/>
      <c r="T154" s="21"/>
      <c r="U154" s="21"/>
      <c r="V154" s="21"/>
      <c r="W154" s="21"/>
      <c r="X154" s="21"/>
      <c r="Y154" s="28"/>
      <c r="Z154" s="28"/>
      <c r="AA154" s="28"/>
      <c r="AB154" s="28"/>
      <c r="AC154" s="28"/>
      <c r="AD154" s="28"/>
      <c r="AE154" s="28"/>
      <c r="AF154" s="28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</row>
    <row r="155" spans="1:50" hidden="1" x14ac:dyDescent="0.2">
      <c r="A155" s="64">
        <v>83</v>
      </c>
      <c r="B155" s="20" t="str">
        <f>'Compound Alert'!B32</f>
        <v>Botswana</v>
      </c>
      <c r="C155" s="20" t="str">
        <f>'Compound Alert'!C32</f>
        <v>BWA</v>
      </c>
      <c r="D155" s="20" t="str">
        <f>'Compound Alert'!D32</f>
        <v>SSF           Sub-Saharan Africa</v>
      </c>
      <c r="E155" s="20" t="str">
        <f>'Compound Alert'!E32</f>
        <v>IBRD</v>
      </c>
      <c r="F155" s="50">
        <f>'Compound Alert'!F32</f>
        <v>0</v>
      </c>
      <c r="G155" s="22">
        <f>'Compound Alert'!G32</f>
        <v>2.5</v>
      </c>
      <c r="H155" s="23">
        <f>'Compound Alert'!H32</f>
        <v>2.5</v>
      </c>
      <c r="I155" s="50">
        <f>'Compound Alert'!Q32</f>
        <v>0</v>
      </c>
      <c r="J155" s="25">
        <f>'Compound Alert'!R32</f>
        <v>8.6078590889510824</v>
      </c>
      <c r="K155" s="25">
        <f>'Compound Alert'!S32</f>
        <v>6.9377990430622001</v>
      </c>
      <c r="L155" s="25">
        <f>'Compound Alert'!T32</f>
        <v>3.5016364104106743</v>
      </c>
      <c r="M155" s="25">
        <f>'Compound Alert'!U32</f>
        <v>8.0178372573727312</v>
      </c>
      <c r="N155" s="25">
        <f>'Compound Alert'!V32</f>
        <v>2.8333333333333299</v>
      </c>
      <c r="O155" s="25">
        <f>'Compound Alert'!W32</f>
        <v>0</v>
      </c>
      <c r="P155" s="25"/>
      <c r="Q155" s="27" t="e">
        <f>'Compound Alert'!#REF!</f>
        <v>#REF!</v>
      </c>
      <c r="R155" s="27" t="e">
        <f>'Compound Alert'!#REF!</f>
        <v>#REF!</v>
      </c>
      <c r="S155" s="21"/>
      <c r="T155" s="21"/>
      <c r="U155" s="21"/>
      <c r="V155" s="21"/>
      <c r="W155" s="21"/>
      <c r="X155" s="21"/>
      <c r="Y155" s="28"/>
      <c r="Z155" s="28"/>
      <c r="AA155" s="28"/>
      <c r="AB155" s="28"/>
      <c r="AC155" s="28"/>
      <c r="AD155" s="28"/>
      <c r="AE155" s="28"/>
      <c r="AF155" s="28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</row>
    <row r="156" spans="1:50" hidden="1" x14ac:dyDescent="0.2">
      <c r="A156" s="64">
        <v>84</v>
      </c>
      <c r="B156" s="20" t="str">
        <f>'Compound Alert'!B53</f>
        <v>Dominican Republic</v>
      </c>
      <c r="C156" s="20" t="str">
        <f>'Compound Alert'!C53</f>
        <v>DOM</v>
      </c>
      <c r="D156" s="20" t="str">
        <f>'Compound Alert'!D53</f>
        <v>LCN           Latin America &amp; Caribbean</v>
      </c>
      <c r="E156" s="20" t="str">
        <f>'Compound Alert'!E53</f>
        <v>IBRD</v>
      </c>
      <c r="F156" s="50">
        <f>'Compound Alert'!F53</f>
        <v>0</v>
      </c>
      <c r="G156" s="22">
        <f>'Compound Alert'!G53</f>
        <v>2.5</v>
      </c>
      <c r="H156" s="23">
        <f>'Compound Alert'!H53</f>
        <v>2.5</v>
      </c>
      <c r="I156" s="50">
        <f>'Compound Alert'!Q53</f>
        <v>0</v>
      </c>
      <c r="J156" s="25">
        <f>'Compound Alert'!R53</f>
        <v>4.3117085672886981</v>
      </c>
      <c r="K156" s="25">
        <f>'Compound Alert'!S53</f>
        <v>4.5933014354067003</v>
      </c>
      <c r="L156" s="25">
        <f>'Compound Alert'!T53</f>
        <v>6.0327182062211779</v>
      </c>
      <c r="M156" s="25">
        <f>'Compound Alert'!U53</f>
        <v>7.0710678118654755</v>
      </c>
      <c r="N156" s="25">
        <f>'Compound Alert'!V53</f>
        <v>9.5</v>
      </c>
      <c r="O156" s="25">
        <f>'Compound Alert'!W53</f>
        <v>0</v>
      </c>
      <c r="P156" s="25"/>
      <c r="Q156" s="27" t="e">
        <f>'Compound Alert'!#REF!</f>
        <v>#REF!</v>
      </c>
      <c r="R156" s="27" t="e">
        <f>'Compound Alert'!#REF!</f>
        <v>#REF!</v>
      </c>
      <c r="S156" s="21"/>
      <c r="T156" s="21"/>
      <c r="U156" s="21"/>
      <c r="V156" s="21"/>
      <c r="W156" s="21"/>
      <c r="X156" s="21"/>
      <c r="Y156" s="28"/>
      <c r="Z156" s="28"/>
      <c r="AA156" s="28"/>
      <c r="AB156" s="28"/>
      <c r="AC156" s="28"/>
      <c r="AD156" s="28"/>
      <c r="AE156" s="28"/>
      <c r="AF156" s="28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</row>
    <row r="157" spans="1:50" hidden="1" x14ac:dyDescent="0.2">
      <c r="A157" s="64">
        <v>85</v>
      </c>
      <c r="B157" s="20" t="str">
        <f>'Compound Alert'!B103</f>
        <v>Libya</v>
      </c>
      <c r="C157" s="20" t="str">
        <f>'Compound Alert'!C103</f>
        <v>LBY</v>
      </c>
      <c r="D157" s="20" t="str">
        <f>'Compound Alert'!D103</f>
        <v>MEA           Middle East &amp; North Africa</v>
      </c>
      <c r="E157" s="20" t="str">
        <f>'Compound Alert'!E103</f>
        <v>IBRD</v>
      </c>
      <c r="F157" s="50">
        <f>'Compound Alert'!F103</f>
        <v>0</v>
      </c>
      <c r="G157" s="22">
        <f>'Compound Alert'!G103</f>
        <v>2.5</v>
      </c>
      <c r="H157" s="23">
        <f>'Compound Alert'!H103</f>
        <v>2.5</v>
      </c>
      <c r="I157" s="50">
        <f>'Compound Alert'!Q103</f>
        <v>0</v>
      </c>
      <c r="J157" s="25">
        <f>'Compound Alert'!R103</f>
        <v>7.2770556175927696</v>
      </c>
      <c r="K157" s="25">
        <f>'Compound Alert'!S103</f>
        <v>3.42105263157895</v>
      </c>
      <c r="L157" s="25">
        <f>'Compound Alert'!T103</f>
        <v>4.7673129462279586</v>
      </c>
      <c r="M157" s="25">
        <f>'Compound Alert'!U103</f>
        <v>5.1961524227066338</v>
      </c>
      <c r="N157" s="25">
        <f>'Compound Alert'!V103</f>
        <v>4.5</v>
      </c>
      <c r="O157" s="25">
        <f>'Compound Alert'!W103</f>
        <v>8.0142206048408919</v>
      </c>
      <c r="P157" s="25"/>
      <c r="Q157" s="27" t="e">
        <f>'Compound Alert'!#REF!</f>
        <v>#REF!</v>
      </c>
      <c r="R157" s="27" t="e">
        <f>'Compound Alert'!#REF!</f>
        <v>#REF!</v>
      </c>
      <c r="S157" s="21"/>
      <c r="T157" s="21"/>
      <c r="U157" s="21"/>
      <c r="V157" s="21"/>
      <c r="W157" s="21"/>
      <c r="X157" s="21"/>
      <c r="Y157" s="28"/>
      <c r="Z157" s="28"/>
      <c r="AA157" s="28"/>
      <c r="AB157" s="28"/>
      <c r="AC157" s="28"/>
      <c r="AD157" s="28"/>
      <c r="AE157" s="28"/>
      <c r="AF157" s="28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</row>
    <row r="158" spans="1:50" hidden="1" x14ac:dyDescent="0.2">
      <c r="A158" s="64">
        <v>86</v>
      </c>
      <c r="B158" s="20" t="str">
        <f>'Compound Alert'!B54</f>
        <v>Algeria</v>
      </c>
      <c r="C158" s="20" t="str">
        <f>'Compound Alert'!C54</f>
        <v>DZA</v>
      </c>
      <c r="D158" s="20" t="str">
        <f>'Compound Alert'!D54</f>
        <v>MEA           Middle East &amp; North Africa</v>
      </c>
      <c r="E158" s="20" t="str">
        <f>'Compound Alert'!E54</f>
        <v>IBRD</v>
      </c>
      <c r="F158" s="50">
        <f>'Compound Alert'!F54</f>
        <v>0</v>
      </c>
      <c r="G158" s="22">
        <f>'Compound Alert'!G54</f>
        <v>2.5</v>
      </c>
      <c r="H158" s="23">
        <f>'Compound Alert'!H54</f>
        <v>2.5</v>
      </c>
      <c r="I158" s="50">
        <f>'Compound Alert'!Q54</f>
        <v>0</v>
      </c>
      <c r="J158" s="25">
        <f>'Compound Alert'!R54</f>
        <v>4.7005572111440141</v>
      </c>
      <c r="K158" s="25">
        <f>'Compound Alert'!S54</f>
        <v>2.9665071770334901</v>
      </c>
      <c r="L158" s="25">
        <f>'Compound Alert'!T54</f>
        <v>6.8872534405901709</v>
      </c>
      <c r="M158" s="25">
        <f>'Compound Alert'!U54</f>
        <v>5.5754564194973586</v>
      </c>
      <c r="N158" s="25">
        <f>'Compound Alert'!V54</f>
        <v>6.1666666666666696</v>
      </c>
      <c r="O158" s="25">
        <f>'Compound Alert'!W54</f>
        <v>10</v>
      </c>
      <c r="P158" s="25"/>
      <c r="Q158" s="27" t="e">
        <f>'Compound Alert'!#REF!</f>
        <v>#REF!</v>
      </c>
      <c r="R158" s="27" t="e">
        <f>'Compound Alert'!#REF!</f>
        <v>#REF!</v>
      </c>
      <c r="S158" s="21"/>
      <c r="T158" s="21"/>
      <c r="U158" s="21"/>
      <c r="V158" s="21"/>
      <c r="W158" s="21"/>
      <c r="X158" s="21"/>
      <c r="Y158" s="28"/>
      <c r="Z158" s="28"/>
      <c r="AA158" s="28"/>
      <c r="AB158" s="28"/>
      <c r="AC158" s="28"/>
      <c r="AD158" s="28"/>
      <c r="AE158" s="28"/>
      <c r="AF158" s="28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</row>
    <row r="159" spans="1:50" hidden="1" x14ac:dyDescent="0.2">
      <c r="A159" s="64">
        <v>87</v>
      </c>
      <c r="B159" s="20" t="str">
        <f>'Compound Alert'!B67</f>
        <v>Georgia</v>
      </c>
      <c r="C159" s="20" t="str">
        <f>'Compound Alert'!C67</f>
        <v>GEO</v>
      </c>
      <c r="D159" s="20" t="str">
        <f>'Compound Alert'!D67</f>
        <v>ECS           Europe &amp; Central Asia</v>
      </c>
      <c r="E159" s="20" t="str">
        <f>'Compound Alert'!E67</f>
        <v>IBRD</v>
      </c>
      <c r="F159" s="50">
        <f>'Compound Alert'!F67</f>
        <v>0</v>
      </c>
      <c r="G159" s="22">
        <f>'Compound Alert'!G67</f>
        <v>2.5</v>
      </c>
      <c r="H159" s="23">
        <f>'Compound Alert'!H67</f>
        <v>2.5</v>
      </c>
      <c r="I159" s="50">
        <f>'Compound Alert'!Q67</f>
        <v>0</v>
      </c>
      <c r="J159" s="25">
        <f>'Compound Alert'!R67</f>
        <v>6.9006555934235259</v>
      </c>
      <c r="K159" s="25">
        <f>'Compound Alert'!S67</f>
        <v>4.9282296650717701</v>
      </c>
      <c r="L159" s="25">
        <f>'Compound Alert'!T67</f>
        <v>1.9343080696956956</v>
      </c>
      <c r="M159" s="25">
        <f>'Compound Alert'!U67</f>
        <v>5.8554004376912001</v>
      </c>
      <c r="N159" s="25">
        <f>'Compound Alert'!V67</f>
        <v>5.8333333333333304</v>
      </c>
      <c r="O159" s="25">
        <f>'Compound Alert'!W67</f>
        <v>10</v>
      </c>
      <c r="P159" s="25"/>
      <c r="Q159" s="27" t="e">
        <f>'Compound Alert'!#REF!</f>
        <v>#REF!</v>
      </c>
      <c r="R159" s="27" t="e">
        <f>'Compound Alert'!#REF!</f>
        <v>#REF!</v>
      </c>
      <c r="S159" s="21"/>
      <c r="T159" s="21"/>
      <c r="U159" s="21"/>
      <c r="V159" s="21"/>
      <c r="W159" s="21"/>
      <c r="X159" s="21"/>
      <c r="Y159" s="28"/>
      <c r="Z159" s="28"/>
      <c r="AA159" s="28"/>
      <c r="AB159" s="28"/>
      <c r="AC159" s="28"/>
      <c r="AD159" s="28"/>
      <c r="AE159" s="28"/>
      <c r="AF159" s="28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</row>
    <row r="160" spans="1:50" hidden="1" x14ac:dyDescent="0.2">
      <c r="A160" s="64">
        <v>88</v>
      </c>
      <c r="B160" s="20" t="str">
        <f>'Compound Alert'!B81</f>
        <v>Indonesia</v>
      </c>
      <c r="C160" s="20" t="str">
        <f>'Compound Alert'!C81</f>
        <v>IDN</v>
      </c>
      <c r="D160" s="20" t="str">
        <f>'Compound Alert'!D81</f>
        <v>EAS           East Asia &amp; Pacific</v>
      </c>
      <c r="E160" s="20" t="str">
        <f>'Compound Alert'!E81</f>
        <v>IBRD</v>
      </c>
      <c r="F160" s="50">
        <f>'Compound Alert'!F81</f>
        <v>0</v>
      </c>
      <c r="G160" s="22">
        <f>'Compound Alert'!G81</f>
        <v>2.5</v>
      </c>
      <c r="H160" s="23">
        <f>'Compound Alert'!H81</f>
        <v>2.5</v>
      </c>
      <c r="I160" s="50">
        <f>'Compound Alert'!Q81</f>
        <v>0</v>
      </c>
      <c r="J160" s="25">
        <f>'Compound Alert'!R81</f>
        <v>5.3452248382484751</v>
      </c>
      <c r="K160" s="25">
        <f>'Compound Alert'!S81</f>
        <v>5.2392344497607697</v>
      </c>
      <c r="L160" s="25">
        <f>'Compound Alert'!T81</f>
        <v>2.6326562704456915</v>
      </c>
      <c r="M160" s="25">
        <f>'Compound Alert'!U81</f>
        <v>6.5378021645547761</v>
      </c>
      <c r="N160" s="25">
        <f>'Compound Alert'!V81</f>
        <v>10</v>
      </c>
      <c r="O160" s="25">
        <f>'Compound Alert'!W81</f>
        <v>4.1482658430484003</v>
      </c>
      <c r="P160" s="25"/>
      <c r="Q160" s="27" t="e">
        <f>'Compound Alert'!#REF!</f>
        <v>#REF!</v>
      </c>
      <c r="R160" s="27" t="e">
        <f>'Compound Alert'!#REF!</f>
        <v>#REF!</v>
      </c>
      <c r="S160" s="21"/>
      <c r="T160" s="21"/>
      <c r="U160" s="21"/>
      <c r="V160" s="21"/>
      <c r="W160" s="21"/>
      <c r="X160" s="21"/>
      <c r="Y160" s="28"/>
      <c r="Z160" s="28"/>
      <c r="AA160" s="28"/>
      <c r="AB160" s="28"/>
      <c r="AC160" s="28"/>
      <c r="AD160" s="28"/>
      <c r="AE160" s="28"/>
      <c r="AF160" s="28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</row>
    <row r="161" spans="1:50" hidden="1" x14ac:dyDescent="0.2">
      <c r="A161" s="64">
        <v>89</v>
      </c>
      <c r="B161" s="20" t="str">
        <f>'Compound Alert'!B24</f>
        <v>Bosnia and Herzegovina</v>
      </c>
      <c r="C161" s="20" t="str">
        <f>'Compound Alert'!C24</f>
        <v>BIH</v>
      </c>
      <c r="D161" s="20" t="str">
        <f>'Compound Alert'!D24</f>
        <v>ECS           Europe &amp; Central Asia</v>
      </c>
      <c r="E161" s="20" t="str">
        <f>'Compound Alert'!E24</f>
        <v>IBRD</v>
      </c>
      <c r="F161" s="50">
        <f>'Compound Alert'!F24</f>
        <v>0</v>
      </c>
      <c r="G161" s="22">
        <f>'Compound Alert'!G24</f>
        <v>2.5</v>
      </c>
      <c r="H161" s="23">
        <f>'Compound Alert'!H24</f>
        <v>2.5</v>
      </c>
      <c r="I161" s="50">
        <f>'Compound Alert'!Q24</f>
        <v>0</v>
      </c>
      <c r="J161" s="25">
        <f>'Compound Alert'!R24</f>
        <v>7.3756355658343109</v>
      </c>
      <c r="K161" s="25">
        <f>'Compound Alert'!S24</f>
        <v>3.2296650717703299</v>
      </c>
      <c r="L161" s="25">
        <f>'Compound Alert'!T24</f>
        <v>6.9014202743461128</v>
      </c>
      <c r="M161" s="25">
        <f>'Compound Alert'!U24</f>
        <v>6.2105900340811901</v>
      </c>
      <c r="N161" s="25">
        <f>'Compound Alert'!V24</f>
        <v>5.1666666666666696</v>
      </c>
      <c r="O161" s="25">
        <f>'Compound Alert'!W24</f>
        <v>1.6952912574300001</v>
      </c>
      <c r="P161" s="25"/>
      <c r="Q161" s="27" t="e">
        <f>'Compound Alert'!#REF!</f>
        <v>#REF!</v>
      </c>
      <c r="R161" s="27" t="e">
        <f>'Compound Alert'!#REF!</f>
        <v>#REF!</v>
      </c>
      <c r="S161" s="21"/>
      <c r="T161" s="21"/>
      <c r="U161" s="21"/>
      <c r="V161" s="21"/>
      <c r="W161" s="21"/>
      <c r="X161" s="21"/>
      <c r="Y161" s="28"/>
      <c r="Z161" s="28"/>
      <c r="AA161" s="28"/>
      <c r="AB161" s="28"/>
      <c r="AC161" s="28"/>
      <c r="AD161" s="28"/>
      <c r="AE161" s="28"/>
      <c r="AF161" s="28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</row>
    <row r="162" spans="1:50" hidden="1" x14ac:dyDescent="0.2">
      <c r="A162" s="64">
        <v>90</v>
      </c>
      <c r="B162" s="20" t="str">
        <f>'Compound Alert'!B75</f>
        <v>Guatemala</v>
      </c>
      <c r="C162" s="20" t="str">
        <f>'Compound Alert'!C75</f>
        <v>GTM</v>
      </c>
      <c r="D162" s="20" t="str">
        <f>'Compound Alert'!D75</f>
        <v>LCN           Latin America &amp; Caribbean</v>
      </c>
      <c r="E162" s="20" t="str">
        <f>'Compound Alert'!E75</f>
        <v>IBRD</v>
      </c>
      <c r="F162" s="50">
        <f>'Compound Alert'!F75</f>
        <v>0</v>
      </c>
      <c r="G162" s="22">
        <f>'Compound Alert'!G75</f>
        <v>2.5</v>
      </c>
      <c r="H162" s="23">
        <f>'Compound Alert'!H75</f>
        <v>2.5</v>
      </c>
      <c r="I162" s="50">
        <f>'Compound Alert'!Q75</f>
        <v>0</v>
      </c>
      <c r="J162" s="25">
        <f>'Compound Alert'!R75</f>
        <v>5.9601853598532788</v>
      </c>
      <c r="K162" s="25">
        <f>'Compound Alert'!S75</f>
        <v>6.7490917340372345</v>
      </c>
      <c r="L162" s="25">
        <f>'Compound Alert'!T75</f>
        <v>5.4109830706752735</v>
      </c>
      <c r="M162" s="25">
        <f>'Compound Alert'!U75</f>
        <v>4.9789029323189018</v>
      </c>
      <c r="N162" s="25">
        <f>'Compound Alert'!V75</f>
        <v>9.5</v>
      </c>
      <c r="O162" s="25">
        <f>'Compound Alert'!W75</f>
        <v>0</v>
      </c>
      <c r="P162" s="25"/>
      <c r="Q162" s="27" t="e">
        <f>'Compound Alert'!#REF!</f>
        <v>#REF!</v>
      </c>
      <c r="R162" s="27" t="e">
        <f>'Compound Alert'!#REF!</f>
        <v>#REF!</v>
      </c>
      <c r="S162" s="21"/>
      <c r="T162" s="21"/>
      <c r="U162" s="21"/>
      <c r="V162" s="21"/>
      <c r="W162" s="21"/>
      <c r="X162" s="21"/>
      <c r="Y162" s="28"/>
      <c r="Z162" s="28"/>
      <c r="AA162" s="28"/>
      <c r="AB162" s="28"/>
      <c r="AC162" s="28"/>
      <c r="AD162" s="28"/>
      <c r="AE162" s="28"/>
      <c r="AF162" s="28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</row>
    <row r="163" spans="1:50" hidden="1" x14ac:dyDescent="0.2">
      <c r="A163" s="64">
        <v>91</v>
      </c>
      <c r="B163" s="20" t="str">
        <f>'Compound Alert'!B111</f>
        <v>Morocco</v>
      </c>
      <c r="C163" s="20" t="str">
        <f>'Compound Alert'!C111</f>
        <v>MAR</v>
      </c>
      <c r="D163" s="20" t="str">
        <f>'Compound Alert'!D111</f>
        <v>MEA           Middle East &amp; North Africa</v>
      </c>
      <c r="E163" s="20" t="str">
        <f>'Compound Alert'!E111</f>
        <v>IBRD</v>
      </c>
      <c r="F163" s="50">
        <f>'Compound Alert'!F111</f>
        <v>0</v>
      </c>
      <c r="G163" s="22">
        <f>'Compound Alert'!G111</f>
        <v>2.5</v>
      </c>
      <c r="H163" s="23">
        <f>'Compound Alert'!H111</f>
        <v>2.5</v>
      </c>
      <c r="I163" s="50">
        <f>'Compound Alert'!Q111</f>
        <v>0</v>
      </c>
      <c r="J163" s="25">
        <f>'Compound Alert'!R111</f>
        <v>6.4086994446165431</v>
      </c>
      <c r="K163" s="25">
        <f>'Compound Alert'!S111</f>
        <v>3.4928229665071799</v>
      </c>
      <c r="L163" s="25">
        <f>'Compound Alert'!T111</f>
        <v>2.4269956817160643</v>
      </c>
      <c r="M163" s="25">
        <f>'Compound Alert'!U111</f>
        <v>8.0178372573727312</v>
      </c>
      <c r="N163" s="25">
        <f>'Compound Alert'!V111</f>
        <v>6.1666666666666696</v>
      </c>
      <c r="O163" s="25">
        <f>'Compound Alert'!W111</f>
        <v>5</v>
      </c>
      <c r="P163" s="25"/>
      <c r="Q163" s="27" t="e">
        <f>'Compound Alert'!#REF!</f>
        <v>#REF!</v>
      </c>
      <c r="R163" s="27" t="e">
        <f>'Compound Alert'!#REF!</f>
        <v>#REF!</v>
      </c>
      <c r="S163" s="21"/>
      <c r="T163" s="21"/>
      <c r="U163" s="21"/>
      <c r="V163" s="21"/>
      <c r="W163" s="21"/>
      <c r="X163" s="21"/>
      <c r="Y163" s="28"/>
      <c r="Z163" s="28"/>
      <c r="AA163" s="28"/>
      <c r="AB163" s="28"/>
      <c r="AC163" s="28"/>
      <c r="AD163" s="28"/>
      <c r="AE163" s="28"/>
      <c r="AF163" s="28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</row>
    <row r="164" spans="1:50" hidden="1" x14ac:dyDescent="0.2">
      <c r="A164" s="64">
        <v>92</v>
      </c>
      <c r="B164" s="20" t="str">
        <f>'Compound Alert'!B112</f>
        <v>Moldova Republic of</v>
      </c>
      <c r="C164" s="20" t="str">
        <f>'Compound Alert'!C112</f>
        <v>MDA</v>
      </c>
      <c r="D164" s="20" t="str">
        <f>'Compound Alert'!D112</f>
        <v>ECS           Europe &amp; Central Asia</v>
      </c>
      <c r="E164" s="20" t="str">
        <f>'Compound Alert'!E112</f>
        <v>IBRD</v>
      </c>
      <c r="F164" s="50">
        <f>'Compound Alert'!F112</f>
        <v>0</v>
      </c>
      <c r="G164" s="22">
        <f>'Compound Alert'!G112</f>
        <v>2.5</v>
      </c>
      <c r="H164" s="23">
        <f>'Compound Alert'!H112</f>
        <v>2.5</v>
      </c>
      <c r="I164" s="50">
        <f>'Compound Alert'!Q112</f>
        <v>0</v>
      </c>
      <c r="J164" s="25">
        <f>'Compound Alert'!R112</f>
        <v>7.745966692414834</v>
      </c>
      <c r="K164" s="25">
        <f>'Compound Alert'!S112</f>
        <v>4.5933014354067003</v>
      </c>
      <c r="L164" s="25">
        <f>'Compound Alert'!T112</f>
        <v>5.080124349951415</v>
      </c>
      <c r="M164" s="25">
        <f>'Compound Alert'!U112</f>
        <v>5.8554004376911974</v>
      </c>
      <c r="N164" s="25">
        <f>'Compound Alert'!V112</f>
        <v>5.1666666666666696</v>
      </c>
      <c r="O164" s="25">
        <f>'Compound Alert'!W112</f>
        <v>0</v>
      </c>
      <c r="P164" s="25"/>
      <c r="Q164" s="27" t="e">
        <f>'Compound Alert'!#REF!</f>
        <v>#REF!</v>
      </c>
      <c r="R164" s="27" t="e">
        <f>'Compound Alert'!#REF!</f>
        <v>#REF!</v>
      </c>
      <c r="S164" s="21"/>
      <c r="T164" s="21"/>
      <c r="U164" s="21"/>
      <c r="V164" s="21"/>
      <c r="W164" s="21"/>
      <c r="X164" s="21"/>
      <c r="Y164" s="28"/>
      <c r="Z164" s="28"/>
      <c r="AA164" s="28"/>
      <c r="AB164" s="28"/>
      <c r="AC164" s="28"/>
      <c r="AD164" s="28"/>
      <c r="AE164" s="28"/>
      <c r="AF164" s="28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</row>
    <row r="165" spans="1:50" hidden="1" x14ac:dyDescent="0.2">
      <c r="A165" s="64">
        <v>93</v>
      </c>
      <c r="B165" s="20" t="str">
        <f>'Compound Alert'!B115</f>
        <v>Mexico</v>
      </c>
      <c r="C165" s="20" t="str">
        <f>'Compound Alert'!C115</f>
        <v>MEX</v>
      </c>
      <c r="D165" s="20" t="str">
        <f>'Compound Alert'!D115</f>
        <v>LCN           Latin America &amp; Caribbean</v>
      </c>
      <c r="E165" s="20" t="str">
        <f>'Compound Alert'!E115</f>
        <v>IBRD</v>
      </c>
      <c r="F165" s="50">
        <f>'Compound Alert'!F115</f>
        <v>0</v>
      </c>
      <c r="G165" s="22">
        <f>'Compound Alert'!G115</f>
        <v>2.5</v>
      </c>
      <c r="H165" s="23">
        <f>'Compound Alert'!H115</f>
        <v>2.5</v>
      </c>
      <c r="I165" s="50">
        <f>'Compound Alert'!Q115</f>
        <v>0</v>
      </c>
      <c r="J165" s="25">
        <f>'Compound Alert'!R115</f>
        <v>6.5192024052026483</v>
      </c>
      <c r="K165" s="25">
        <f>'Compound Alert'!S115</f>
        <v>3.2296650717703299</v>
      </c>
      <c r="L165" s="25">
        <f>'Compound Alert'!T115</f>
        <v>5.2417155845172223</v>
      </c>
      <c r="M165" s="25">
        <f>'Compound Alert'!U115</f>
        <v>5.8309518948453025</v>
      </c>
      <c r="N165" s="25">
        <f>'Compound Alert'!V115</f>
        <v>9.7467943448089631</v>
      </c>
      <c r="O165" s="25">
        <f>'Compound Alert'!W115</f>
        <v>0</v>
      </c>
      <c r="P165" s="25"/>
      <c r="Q165" s="27" t="e">
        <f>'Compound Alert'!#REF!</f>
        <v>#REF!</v>
      </c>
      <c r="R165" s="27" t="e">
        <f>'Compound Alert'!#REF!</f>
        <v>#REF!</v>
      </c>
      <c r="S165" s="21"/>
      <c r="T165" s="21"/>
      <c r="U165" s="21"/>
      <c r="V165" s="21"/>
      <c r="W165" s="21"/>
      <c r="X165" s="21"/>
      <c r="Y165" s="28"/>
      <c r="Z165" s="28"/>
      <c r="AA165" s="28"/>
      <c r="AB165" s="28"/>
      <c r="AC165" s="28"/>
      <c r="AD165" s="28"/>
      <c r="AE165" s="28"/>
      <c r="AF165" s="28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</row>
    <row r="166" spans="1:50" hidden="1" x14ac:dyDescent="0.2">
      <c r="A166" s="64">
        <v>94</v>
      </c>
      <c r="B166" s="20" t="str">
        <f>'Compound Alert'!B178</f>
        <v>Tunisia</v>
      </c>
      <c r="C166" s="20" t="str">
        <f>'Compound Alert'!C178</f>
        <v>TUN</v>
      </c>
      <c r="D166" s="20" t="str">
        <f>'Compound Alert'!D178</f>
        <v>MEA           Middle East &amp; North Africa</v>
      </c>
      <c r="E166" s="20" t="str">
        <f>'Compound Alert'!E178</f>
        <v>IBRD</v>
      </c>
      <c r="F166" s="50">
        <f>'Compound Alert'!F178</f>
        <v>0</v>
      </c>
      <c r="G166" s="22">
        <f>'Compound Alert'!G178</f>
        <v>2.5</v>
      </c>
      <c r="H166" s="23">
        <f>'Compound Alert'!H178</f>
        <v>2.5</v>
      </c>
      <c r="I166" s="50">
        <f>'Compound Alert'!Q178</f>
        <v>0</v>
      </c>
      <c r="J166" s="25">
        <f>'Compound Alert'!R178</f>
        <v>8.3152184062029786</v>
      </c>
      <c r="K166" s="25">
        <f>'Compound Alert'!S178</f>
        <v>2.05741626794258</v>
      </c>
      <c r="L166" s="25">
        <f>'Compound Alert'!T178</f>
        <v>5.6732993989938132</v>
      </c>
      <c r="M166" s="25">
        <f>'Compound Alert'!U178</f>
        <v>5.8554004376912001</v>
      </c>
      <c r="N166" s="25">
        <f>'Compound Alert'!V178</f>
        <v>5.6666666666666696</v>
      </c>
      <c r="O166" s="25">
        <f>'Compound Alert'!W178</f>
        <v>0</v>
      </c>
      <c r="P166" s="25"/>
      <c r="Q166" s="27" t="e">
        <f>'Compound Alert'!#REF!</f>
        <v>#REF!</v>
      </c>
      <c r="R166" s="27" t="e">
        <f>'Compound Alert'!#REF!</f>
        <v>#REF!</v>
      </c>
      <c r="S166" s="21"/>
      <c r="T166" s="21"/>
      <c r="U166" s="21"/>
      <c r="V166" s="21"/>
      <c r="W166" s="21"/>
      <c r="X166" s="21"/>
      <c r="Y166" s="28"/>
      <c r="Z166" s="28"/>
      <c r="AA166" s="28"/>
      <c r="AB166" s="28"/>
      <c r="AC166" s="28"/>
      <c r="AD166" s="28"/>
      <c r="AE166" s="28"/>
      <c r="AF166" s="28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</row>
    <row r="167" spans="1:50" hidden="1" x14ac:dyDescent="0.2">
      <c r="A167" s="64">
        <v>95</v>
      </c>
      <c r="B167" s="20" t="str">
        <f>'Compound Alert'!B186</f>
        <v>Uzbekistan</v>
      </c>
      <c r="C167" s="20" t="str">
        <f>'Compound Alert'!C186</f>
        <v>UZB</v>
      </c>
      <c r="D167" s="20" t="str">
        <f>'Compound Alert'!D186</f>
        <v>ECS           Europe &amp; Central Asia</v>
      </c>
      <c r="E167" s="20" t="str">
        <f>'Compound Alert'!E186</f>
        <v>Blend</v>
      </c>
      <c r="F167" s="50">
        <f>'Compound Alert'!F186</f>
        <v>0</v>
      </c>
      <c r="G167" s="22">
        <f>'Compound Alert'!G186</f>
        <v>2.5</v>
      </c>
      <c r="H167" s="23">
        <f>'Compound Alert'!H186</f>
        <v>2.5</v>
      </c>
      <c r="I167" s="50">
        <f>'Compound Alert'!Q186</f>
        <v>0</v>
      </c>
      <c r="J167" s="25">
        <f>'Compound Alert'!R186</f>
        <v>6.4445970214770441</v>
      </c>
      <c r="K167" s="25">
        <f>'Compound Alert'!S186</f>
        <v>3.2535885167464098</v>
      </c>
      <c r="L167" s="25">
        <f>'Compound Alert'!T186</f>
        <v>6.3001556275722637</v>
      </c>
      <c r="M167" s="25">
        <f>'Compound Alert'!U186</f>
        <v>6.9693205243716987</v>
      </c>
      <c r="N167" s="25">
        <f>'Compound Alert'!V186</f>
        <v>7</v>
      </c>
      <c r="O167" s="25">
        <f>'Compound Alert'!W186</f>
        <v>0</v>
      </c>
      <c r="P167" s="25"/>
      <c r="Q167" s="27" t="e">
        <f>'Compound Alert'!#REF!</f>
        <v>#REF!</v>
      </c>
      <c r="R167" s="27" t="e">
        <f>'Compound Alert'!#REF!</f>
        <v>#REF!</v>
      </c>
      <c r="S167" s="21"/>
      <c r="T167" s="21"/>
      <c r="U167" s="21"/>
      <c r="V167" s="21"/>
      <c r="W167" s="21"/>
      <c r="X167" s="21"/>
      <c r="Y167" s="28"/>
      <c r="Z167" s="28"/>
      <c r="AA167" s="28"/>
      <c r="AB167" s="28"/>
      <c r="AC167" s="28"/>
      <c r="AD167" s="28"/>
      <c r="AE167" s="28"/>
      <c r="AF167" s="28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</row>
    <row r="168" spans="1:50" hidden="1" x14ac:dyDescent="0.2">
      <c r="A168" s="64">
        <v>96</v>
      </c>
      <c r="B168" s="20" t="str">
        <f>'Compound Alert'!B189</f>
        <v>Viet Nam</v>
      </c>
      <c r="C168" s="20" t="str">
        <f>'Compound Alert'!C189</f>
        <v>VNM</v>
      </c>
      <c r="D168" s="20" t="str">
        <f>'Compound Alert'!D189</f>
        <v>EAS           East Asia &amp; Pacific</v>
      </c>
      <c r="E168" s="20" t="str">
        <f>'Compound Alert'!E189</f>
        <v>IBRD</v>
      </c>
      <c r="F168" s="50">
        <f>'Compound Alert'!F189</f>
        <v>0</v>
      </c>
      <c r="G168" s="22">
        <f>'Compound Alert'!G189</f>
        <v>2.5</v>
      </c>
      <c r="H168" s="23">
        <f>'Compound Alert'!H189</f>
        <v>2.5</v>
      </c>
      <c r="I168" s="50">
        <f>'Compound Alert'!Q189</f>
        <v>0</v>
      </c>
      <c r="J168" s="25">
        <f>'Compound Alert'!R189</f>
        <v>3.687400585361329</v>
      </c>
      <c r="K168" s="25">
        <f>'Compound Alert'!S189</f>
        <v>5.5263157894736796</v>
      </c>
      <c r="L168" s="25">
        <f>'Compound Alert'!T189</f>
        <v>5.5926054001272671</v>
      </c>
      <c r="M168" s="25">
        <f>'Compound Alert'!U189</f>
        <v>5.5832122747392665</v>
      </c>
      <c r="N168" s="25">
        <f>'Compound Alert'!V189</f>
        <v>8.3666002653407556</v>
      </c>
      <c r="O168" s="25">
        <f>'Compound Alert'!W189</f>
        <v>0</v>
      </c>
      <c r="P168" s="25"/>
      <c r="Q168" s="27" t="e">
        <f>'Compound Alert'!#REF!</f>
        <v>#REF!</v>
      </c>
      <c r="R168" s="27" t="e">
        <f>'Compound Alert'!#REF!</f>
        <v>#REF!</v>
      </c>
      <c r="S168" s="21"/>
      <c r="T168" s="21"/>
      <c r="U168" s="21"/>
      <c r="V168" s="21"/>
      <c r="W168" s="21"/>
      <c r="X168" s="21"/>
      <c r="Y168" s="28"/>
      <c r="Z168" s="28"/>
      <c r="AA168" s="28"/>
      <c r="AB168" s="28"/>
      <c r="AC168" s="28"/>
      <c r="AD168" s="28"/>
      <c r="AE168" s="28"/>
      <c r="AF168" s="28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</row>
    <row r="169" spans="1:50" hidden="1" x14ac:dyDescent="0.2">
      <c r="A169" s="64">
        <v>97</v>
      </c>
      <c r="B169" s="20" t="str">
        <f>'Compound Alert'!B84</f>
        <v>Iran</v>
      </c>
      <c r="C169" s="20" t="str">
        <f>'Compound Alert'!C84</f>
        <v>IRN</v>
      </c>
      <c r="D169" s="20" t="str">
        <f>'Compound Alert'!D84</f>
        <v>MEA           Middle East &amp; North Africa</v>
      </c>
      <c r="E169" s="20" t="str">
        <f>'Compound Alert'!E84</f>
        <v>IBRD</v>
      </c>
      <c r="F169" s="50">
        <f>'Compound Alert'!F84</f>
        <v>0</v>
      </c>
      <c r="G169" s="22">
        <f>'Compound Alert'!G84</f>
        <v>2</v>
      </c>
      <c r="H169" s="23">
        <f>'Compound Alert'!H84</f>
        <v>2</v>
      </c>
      <c r="I169" s="50">
        <f>'Compound Alert'!Q84</f>
        <v>0</v>
      </c>
      <c r="J169" s="25">
        <f>'Compound Alert'!R84</f>
        <v>4.8989990814451065</v>
      </c>
      <c r="K169" s="25">
        <f>'Compound Alert'!S84</f>
        <v>2.9665071770334901</v>
      </c>
      <c r="L169" s="25">
        <f>'Compound Alert'!T84</f>
        <v>10</v>
      </c>
      <c r="M169" s="25">
        <f>'Compound Alert'!U84</f>
        <v>4.1761226035642185</v>
      </c>
      <c r="N169" s="25">
        <f>'Compound Alert'!V84</f>
        <v>9.6666666666666696</v>
      </c>
      <c r="O169" s="25">
        <f>'Compound Alert'!W84</f>
        <v>0</v>
      </c>
      <c r="P169" s="25"/>
      <c r="Q169" s="27" t="e">
        <f>'Compound Alert'!#REF!</f>
        <v>#REF!</v>
      </c>
      <c r="R169" s="27" t="e">
        <f>'Compound Alert'!#REF!</f>
        <v>#REF!</v>
      </c>
      <c r="S169" s="21"/>
      <c r="T169" s="21"/>
      <c r="U169" s="21"/>
      <c r="V169" s="21"/>
      <c r="W169" s="21"/>
      <c r="X169" s="21"/>
      <c r="Y169" s="28"/>
      <c r="Z169" s="28"/>
      <c r="AA169" s="28"/>
      <c r="AB169" s="28"/>
      <c r="AC169" s="28"/>
      <c r="AD169" s="28"/>
      <c r="AE169" s="28"/>
      <c r="AF169" s="28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</row>
    <row r="170" spans="1:50" hidden="1" x14ac:dyDescent="0.2">
      <c r="A170" s="64">
        <v>98</v>
      </c>
      <c r="B170" s="20" t="str">
        <f>'Compound Alert'!B25</f>
        <v>Belarus</v>
      </c>
      <c r="C170" s="20" t="str">
        <f>'Compound Alert'!C25</f>
        <v>BLR</v>
      </c>
      <c r="D170" s="20" t="str">
        <f>'Compound Alert'!D25</f>
        <v>ECS           Europe &amp; Central Asia</v>
      </c>
      <c r="E170" s="20" t="str">
        <f>'Compound Alert'!E25</f>
        <v>IBRD</v>
      </c>
      <c r="F170" s="50">
        <f>'Compound Alert'!F25</f>
        <v>0</v>
      </c>
      <c r="G170" s="22">
        <f>'Compound Alert'!G25</f>
        <v>2</v>
      </c>
      <c r="H170" s="23">
        <f>'Compound Alert'!H25</f>
        <v>2</v>
      </c>
      <c r="I170" s="50">
        <f>'Compound Alert'!Q25</f>
        <v>0</v>
      </c>
      <c r="J170" s="25">
        <f>'Compound Alert'!R25</f>
        <v>7.062760410447507</v>
      </c>
      <c r="K170" s="25">
        <f>'Compound Alert'!S25</f>
        <v>1.02870813397129</v>
      </c>
      <c r="L170" s="25">
        <f>'Compound Alert'!T25</f>
        <v>9.3684894749005458</v>
      </c>
      <c r="M170" s="25">
        <f>'Compound Alert'!U25</f>
        <v>3.4641016151377602</v>
      </c>
      <c r="N170" s="25">
        <f>'Compound Alert'!V25</f>
        <v>2</v>
      </c>
      <c r="O170" s="25">
        <f>'Compound Alert'!W25</f>
        <v>0</v>
      </c>
      <c r="P170" s="25"/>
      <c r="Q170" s="27" t="e">
        <f>'Compound Alert'!#REF!</f>
        <v>#REF!</v>
      </c>
      <c r="R170" s="27" t="e">
        <f>'Compound Alert'!#REF!</f>
        <v>#REF!</v>
      </c>
      <c r="S170" s="21"/>
      <c r="T170" s="21"/>
      <c r="U170" s="21"/>
      <c r="V170" s="21"/>
      <c r="W170" s="21"/>
      <c r="X170" s="21"/>
      <c r="Y170" s="28"/>
      <c r="Z170" s="28"/>
      <c r="AA170" s="28"/>
      <c r="AB170" s="28"/>
      <c r="AC170" s="28"/>
      <c r="AD170" s="28"/>
      <c r="AE170" s="28"/>
      <c r="AF170" s="28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</row>
    <row r="171" spans="1:50" hidden="1" x14ac:dyDescent="0.2">
      <c r="A171" s="64">
        <v>99</v>
      </c>
      <c r="B171" s="20" t="str">
        <f>'Compound Alert'!B162</f>
        <v>Sao Tome and Principe</v>
      </c>
      <c r="C171" s="20" t="str">
        <f>'Compound Alert'!C162</f>
        <v>STP</v>
      </c>
      <c r="D171" s="20" t="str">
        <f>'Compound Alert'!D162</f>
        <v>SSF           Sub-Saharan Africa</v>
      </c>
      <c r="E171" s="20" t="str">
        <f>'Compound Alert'!E162</f>
        <v>IDA</v>
      </c>
      <c r="F171" s="50">
        <f>'Compound Alert'!F162</f>
        <v>0</v>
      </c>
      <c r="G171" s="22">
        <f>'Compound Alert'!G162</f>
        <v>2</v>
      </c>
      <c r="H171" s="23">
        <f>'Compound Alert'!H162</f>
        <v>2</v>
      </c>
      <c r="I171" s="50">
        <f>'Compound Alert'!Q162</f>
        <v>0</v>
      </c>
      <c r="J171" s="25">
        <f>'Compound Alert'!R162</f>
        <v>4.1796172073528455</v>
      </c>
      <c r="K171" s="25">
        <f>'Compound Alert'!S162</f>
        <v>8.2057416267942607</v>
      </c>
      <c r="L171" s="25">
        <f>'Compound Alert'!T162</f>
        <v>3.4590010413929537</v>
      </c>
      <c r="M171" s="25">
        <f>'Compound Alert'!U162</f>
        <v>9.3350338586883073</v>
      </c>
      <c r="N171" s="25">
        <f>'Compound Alert'!V162</f>
        <v>0.5</v>
      </c>
      <c r="O171" s="25">
        <f>'Compound Alert'!W162</f>
        <v>0</v>
      </c>
      <c r="P171" s="25"/>
      <c r="Q171" s="27" t="e">
        <f>'Compound Alert'!#REF!</f>
        <v>#REF!</v>
      </c>
      <c r="R171" s="27" t="e">
        <f>'Compound Alert'!#REF!</f>
        <v>#REF!</v>
      </c>
      <c r="S171" s="21"/>
      <c r="T171" s="21"/>
      <c r="U171" s="21"/>
      <c r="V171" s="21"/>
      <c r="W171" s="21"/>
      <c r="X171" s="21"/>
      <c r="Y171" s="28"/>
      <c r="Z171" s="28"/>
      <c r="AA171" s="28"/>
      <c r="AB171" s="28"/>
      <c r="AC171" s="28"/>
      <c r="AD171" s="28"/>
      <c r="AE171" s="28"/>
      <c r="AF171" s="28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</row>
    <row r="172" spans="1:50" hidden="1" x14ac:dyDescent="0.2">
      <c r="A172" s="64">
        <v>100</v>
      </c>
      <c r="B172" s="20" t="str">
        <f>'Compound Alert'!B191</f>
        <v>Samoa</v>
      </c>
      <c r="C172" s="20" t="str">
        <f>'Compound Alert'!C191</f>
        <v>WSM</v>
      </c>
      <c r="D172" s="20" t="str">
        <f>'Compound Alert'!D191</f>
        <v>EAS           East Asia &amp; Pacific</v>
      </c>
      <c r="E172" s="20" t="str">
        <f>'Compound Alert'!E191</f>
        <v>IDA</v>
      </c>
      <c r="F172" s="50">
        <f>'Compound Alert'!F191</f>
        <v>0</v>
      </c>
      <c r="G172" s="22">
        <f>'Compound Alert'!G191</f>
        <v>2</v>
      </c>
      <c r="H172" s="23">
        <f>'Compound Alert'!H191</f>
        <v>2</v>
      </c>
      <c r="I172" s="50">
        <f>'Compound Alert'!Q191</f>
        <v>0</v>
      </c>
      <c r="J172" s="25">
        <f>'Compound Alert'!R191</f>
        <v>8.7200000000000006</v>
      </c>
      <c r="K172" s="25">
        <f>'Compound Alert'!S191</f>
        <v>3.2057416267942598</v>
      </c>
      <c r="L172" s="25">
        <f>'Compound Alert'!T191</f>
        <v>0</v>
      </c>
      <c r="M172" s="25">
        <f>'Compound Alert'!U191</f>
        <v>7.28571428571429</v>
      </c>
      <c r="N172" s="25">
        <f>'Compound Alert'!V191</f>
        <v>4.1666666666666696</v>
      </c>
      <c r="O172" s="25">
        <f>'Compound Alert'!W191</f>
        <v>0</v>
      </c>
      <c r="P172" s="25"/>
      <c r="Q172" s="27" t="e">
        <f>'Compound Alert'!#REF!</f>
        <v>#REF!</v>
      </c>
      <c r="R172" s="27" t="e">
        <f>'Compound Alert'!#REF!</f>
        <v>#REF!</v>
      </c>
      <c r="S172" s="21"/>
      <c r="T172" s="21"/>
      <c r="U172" s="21"/>
      <c r="V172" s="21"/>
      <c r="W172" s="21"/>
      <c r="X172" s="21"/>
      <c r="Y172" s="28"/>
      <c r="Z172" s="28"/>
      <c r="AA172" s="28"/>
      <c r="AB172" s="28"/>
      <c r="AC172" s="28"/>
      <c r="AD172" s="28"/>
      <c r="AE172" s="28"/>
      <c r="AF172" s="28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</row>
    <row r="173" spans="1:50" hidden="1" x14ac:dyDescent="0.2">
      <c r="A173" s="64">
        <v>101</v>
      </c>
      <c r="B173" s="20" t="str">
        <f>'Compound Alert'!B37</f>
        <v>China</v>
      </c>
      <c r="C173" s="20" t="str">
        <f>'Compound Alert'!C37</f>
        <v>CHN</v>
      </c>
      <c r="D173" s="20" t="str">
        <f>'Compound Alert'!D37</f>
        <v>EAS           East Asia &amp; Pacific</v>
      </c>
      <c r="E173" s="20" t="str">
        <f>'Compound Alert'!E37</f>
        <v>IBRD</v>
      </c>
      <c r="F173" s="50">
        <f>'Compound Alert'!F37</f>
        <v>0</v>
      </c>
      <c r="G173" s="22">
        <f>'Compound Alert'!G37</f>
        <v>2</v>
      </c>
      <c r="H173" s="23">
        <f>'Compound Alert'!H37</f>
        <v>2</v>
      </c>
      <c r="I173" s="50">
        <f>'Compound Alert'!Q37</f>
        <v>0</v>
      </c>
      <c r="J173" s="25">
        <f>'Compound Alert'!R37</f>
        <v>6.6030296076876711</v>
      </c>
      <c r="K173" s="25">
        <f>'Compound Alert'!S37</f>
        <v>2.9186602870813401</v>
      </c>
      <c r="L173" s="25">
        <f>'Compound Alert'!T37</f>
        <v>5.4214876033057902</v>
      </c>
      <c r="M173" s="25">
        <f>'Compound Alert'!U37</f>
        <v>1.492840054584357</v>
      </c>
      <c r="N173" s="25">
        <f>'Compound Alert'!V37</f>
        <v>10</v>
      </c>
      <c r="O173" s="25">
        <f>'Compound Alert'!W37</f>
        <v>0</v>
      </c>
      <c r="P173" s="25"/>
      <c r="Q173" s="27" t="e">
        <f>'Compound Alert'!#REF!</f>
        <v>#REF!</v>
      </c>
      <c r="R173" s="27" t="e">
        <f>'Compound Alert'!#REF!</f>
        <v>#REF!</v>
      </c>
      <c r="S173" s="21"/>
      <c r="T173" s="21"/>
      <c r="U173" s="21"/>
      <c r="V173" s="21"/>
      <c r="W173" s="21"/>
      <c r="X173" s="21"/>
      <c r="Y173" s="28"/>
      <c r="Z173" s="28"/>
      <c r="AA173" s="28"/>
      <c r="AB173" s="28"/>
      <c r="AC173" s="28"/>
      <c r="AD173" s="28"/>
      <c r="AE173" s="28"/>
      <c r="AF173" s="28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</row>
    <row r="174" spans="1:50" hidden="1" x14ac:dyDescent="0.2">
      <c r="A174" s="64">
        <v>102</v>
      </c>
      <c r="B174" s="20" t="str">
        <f>'Compound Alert'!B174</f>
        <v>Turkmenistan</v>
      </c>
      <c r="C174" s="20" t="str">
        <f>'Compound Alert'!C174</f>
        <v>TKM</v>
      </c>
      <c r="D174" s="20" t="str">
        <f>'Compound Alert'!D174</f>
        <v>ECS           Europe &amp; Central Asia</v>
      </c>
      <c r="E174" s="20" t="str">
        <f>'Compound Alert'!E174</f>
        <v>IBRD</v>
      </c>
      <c r="F174" s="50">
        <f>'Compound Alert'!F174</f>
        <v>0</v>
      </c>
      <c r="G174" s="22">
        <f>'Compound Alert'!G174</f>
        <v>2</v>
      </c>
      <c r="H174" s="23">
        <f>'Compound Alert'!H174</f>
        <v>2</v>
      </c>
      <c r="I174" s="50">
        <f>'Compound Alert'!Q174</f>
        <v>0</v>
      </c>
      <c r="J174" s="25">
        <f>'Compound Alert'!R174</f>
        <v>6.8482002127454011</v>
      </c>
      <c r="K174" s="25">
        <f>'Compound Alert'!S174</f>
        <v>3.2775119617224902</v>
      </c>
      <c r="L174" s="25">
        <f>'Compound Alert'!T174</f>
        <v>10</v>
      </c>
      <c r="M174" s="25">
        <f>'Compound Alert'!U174</f>
        <v>3.8729833462074144</v>
      </c>
      <c r="N174" s="25">
        <f>'Compound Alert'!V174</f>
        <v>5.6124860801609122</v>
      </c>
      <c r="O174" s="25">
        <f>'Compound Alert'!W174</f>
        <v>0</v>
      </c>
      <c r="P174" s="25"/>
      <c r="Q174" s="27" t="e">
        <f>'Compound Alert'!#REF!</f>
        <v>#REF!</v>
      </c>
      <c r="R174" s="27" t="e">
        <f>'Compound Alert'!#REF!</f>
        <v>#REF!</v>
      </c>
      <c r="S174" s="21"/>
      <c r="T174" s="21"/>
      <c r="U174" s="21"/>
      <c r="V174" s="21"/>
      <c r="W174" s="21"/>
      <c r="X174" s="21"/>
      <c r="Y174" s="28"/>
      <c r="Z174" s="28"/>
      <c r="AA174" s="28"/>
      <c r="AB174" s="28"/>
      <c r="AC174" s="28"/>
      <c r="AD174" s="28"/>
      <c r="AE174" s="28"/>
      <c r="AF174" s="28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</row>
    <row r="175" spans="1:50" hidden="1" x14ac:dyDescent="0.2">
      <c r="A175" s="64">
        <v>103</v>
      </c>
      <c r="B175" s="20" t="str">
        <f>'Compound Alert'!B46</f>
        <v>Cuba</v>
      </c>
      <c r="C175" s="20" t="str">
        <f>'Compound Alert'!C46</f>
        <v>CUB</v>
      </c>
      <c r="D175" s="20" t="str">
        <f>'Compound Alert'!D46</f>
        <v>LCN           Latin America &amp; Caribbean</v>
      </c>
      <c r="E175" s="20" t="str">
        <f>'Compound Alert'!E46</f>
        <v xml:space="preserve"> </v>
      </c>
      <c r="F175" s="50">
        <f>'Compound Alert'!F46</f>
        <v>0</v>
      </c>
      <c r="G175" s="22">
        <f>'Compound Alert'!G46</f>
        <v>2</v>
      </c>
      <c r="H175" s="23">
        <f>'Compound Alert'!H46</f>
        <v>2</v>
      </c>
      <c r="I175" s="50">
        <f>'Compound Alert'!Q46</f>
        <v>0</v>
      </c>
      <c r="J175" s="25">
        <f>'Compound Alert'!R46</f>
        <v>5.7569833370313823</v>
      </c>
      <c r="K175" s="25">
        <f>'Compound Alert'!S46</f>
        <v>4.3301435406698596</v>
      </c>
      <c r="L175" s="25">
        <f>'Compound Alert'!T46</f>
        <v>5.7443664625089177</v>
      </c>
      <c r="M175" s="25">
        <f>'Compound Alert'!U46</f>
        <v>4.690415759823428</v>
      </c>
      <c r="N175" s="25">
        <f>'Compound Alert'!V46</f>
        <v>8.7559503577091338</v>
      </c>
      <c r="O175" s="25">
        <f>'Compound Alert'!W46</f>
        <v>0</v>
      </c>
      <c r="P175" s="25"/>
      <c r="Q175" s="27" t="e">
        <f>'Compound Alert'!#REF!</f>
        <v>#REF!</v>
      </c>
      <c r="R175" s="27" t="e">
        <f>'Compound Alert'!#REF!</f>
        <v>#REF!</v>
      </c>
      <c r="S175" s="21"/>
      <c r="T175" s="21"/>
      <c r="U175" s="21"/>
      <c r="V175" s="21"/>
      <c r="W175" s="21"/>
      <c r="X175" s="21"/>
      <c r="Y175" s="28"/>
      <c r="Z175" s="28"/>
      <c r="AA175" s="28"/>
      <c r="AB175" s="28"/>
      <c r="AC175" s="28"/>
      <c r="AD175" s="28"/>
      <c r="AE175" s="28"/>
      <c r="AF175" s="28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</row>
    <row r="176" spans="1:50" hidden="1" x14ac:dyDescent="0.2">
      <c r="A176" s="64">
        <v>104</v>
      </c>
      <c r="B176" s="20" t="str">
        <f>'Compound Alert'!B51</f>
        <v>Dominica</v>
      </c>
      <c r="C176" s="20" t="str">
        <f>'Compound Alert'!C51</f>
        <v>DMA</v>
      </c>
      <c r="D176" s="20" t="str">
        <f>'Compound Alert'!D51</f>
        <v>LCN           Latin America &amp; Caribbean</v>
      </c>
      <c r="E176" s="20" t="str">
        <f>'Compound Alert'!E51</f>
        <v>Blend</v>
      </c>
      <c r="F176" s="50">
        <f>'Compound Alert'!F51</f>
        <v>0</v>
      </c>
      <c r="G176" s="22">
        <f>'Compound Alert'!G51</f>
        <v>2</v>
      </c>
      <c r="H176" s="23">
        <f>'Compound Alert'!H51</f>
        <v>2</v>
      </c>
      <c r="I176" s="50">
        <f>'Compound Alert'!Q51</f>
        <v>0</v>
      </c>
      <c r="J176" s="25">
        <f>'Compound Alert'!R51</f>
        <v>9.3605046668994945</v>
      </c>
      <c r="K176" s="25">
        <f>'Compound Alert'!S51</f>
        <v>5.5023923444976104</v>
      </c>
      <c r="L176" s="25">
        <f>'Compound Alert'!T51</f>
        <v>0</v>
      </c>
      <c r="M176" s="25">
        <f>'Compound Alert'!U51</f>
        <v>4.71428571428571</v>
      </c>
      <c r="N176" s="25">
        <f>'Compound Alert'!V51</f>
        <v>6.5</v>
      </c>
      <c r="O176" s="25">
        <f>'Compound Alert'!W51</f>
        <v>0</v>
      </c>
      <c r="P176" s="25"/>
      <c r="Q176" s="27" t="e">
        <f>'Compound Alert'!#REF!</f>
        <v>#REF!</v>
      </c>
      <c r="R176" s="27" t="e">
        <f>'Compound Alert'!#REF!</f>
        <v>#REF!</v>
      </c>
      <c r="S176" s="21"/>
      <c r="T176" s="21"/>
      <c r="U176" s="21"/>
      <c r="V176" s="21"/>
      <c r="W176" s="21"/>
      <c r="X176" s="21"/>
      <c r="Y176" s="28"/>
      <c r="Z176" s="28"/>
      <c r="AA176" s="28"/>
      <c r="AB176" s="28"/>
      <c r="AC176" s="28"/>
      <c r="AD176" s="28"/>
      <c r="AE176" s="28"/>
      <c r="AF176" s="28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</row>
    <row r="177" spans="1:50" hidden="1" x14ac:dyDescent="0.2">
      <c r="A177" s="64">
        <v>105</v>
      </c>
      <c r="B177" s="20" t="str">
        <f>'Compound Alert'!B62</f>
        <v>Fiji</v>
      </c>
      <c r="C177" s="20" t="str">
        <f>'Compound Alert'!C62</f>
        <v>FJI</v>
      </c>
      <c r="D177" s="20" t="str">
        <f>'Compound Alert'!D62</f>
        <v>EAS           East Asia &amp; Pacific</v>
      </c>
      <c r="E177" s="20" t="str">
        <f>'Compound Alert'!E62</f>
        <v>Blend</v>
      </c>
      <c r="F177" s="50">
        <f>'Compound Alert'!F62</f>
        <v>0</v>
      </c>
      <c r="G177" s="22">
        <f>'Compound Alert'!G62</f>
        <v>2</v>
      </c>
      <c r="H177" s="23">
        <f>'Compound Alert'!H62</f>
        <v>2</v>
      </c>
      <c r="I177" s="50">
        <f>'Compound Alert'!Q62</f>
        <v>0</v>
      </c>
      <c r="J177" s="25">
        <f>'Compound Alert'!R62</f>
        <v>9.4127573006000738</v>
      </c>
      <c r="K177" s="25">
        <f>'Compound Alert'!S62</f>
        <v>4.9043062200956902</v>
      </c>
      <c r="L177" s="25">
        <f>'Compound Alert'!T62</f>
        <v>0</v>
      </c>
      <c r="M177" s="25">
        <f>'Compound Alert'!U62</f>
        <v>6.9693205243716987</v>
      </c>
      <c r="N177" s="25">
        <f>'Compound Alert'!V62</f>
        <v>6.9522178715380676</v>
      </c>
      <c r="O177" s="25">
        <f>'Compound Alert'!W62</f>
        <v>0</v>
      </c>
      <c r="P177" s="25"/>
      <c r="Q177" s="27" t="e">
        <f>'Compound Alert'!#REF!</f>
        <v>#REF!</v>
      </c>
      <c r="R177" s="27" t="e">
        <f>'Compound Alert'!#REF!</f>
        <v>#REF!</v>
      </c>
      <c r="S177" s="21"/>
      <c r="T177" s="21"/>
      <c r="U177" s="21"/>
      <c r="V177" s="21"/>
      <c r="W177" s="21"/>
      <c r="X177" s="21"/>
      <c r="Y177" s="28"/>
      <c r="Z177" s="28"/>
      <c r="AA177" s="28"/>
      <c r="AB177" s="28"/>
      <c r="AC177" s="28"/>
      <c r="AD177" s="28"/>
      <c r="AE177" s="28"/>
      <c r="AF177" s="28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</row>
    <row r="178" spans="1:50" hidden="1" x14ac:dyDescent="0.2">
      <c r="A178" s="64">
        <v>106</v>
      </c>
      <c r="B178" s="20" t="str">
        <f>'Compound Alert'!B72</f>
        <v>Equatorial Guinea</v>
      </c>
      <c r="C178" s="20" t="str">
        <f>'Compound Alert'!C72</f>
        <v>GNQ</v>
      </c>
      <c r="D178" s="20" t="str">
        <f>'Compound Alert'!D72</f>
        <v>SSF           Sub-Saharan Africa</v>
      </c>
      <c r="E178" s="20" t="str">
        <f>'Compound Alert'!E72</f>
        <v>IBRD</v>
      </c>
      <c r="F178" s="50">
        <f>'Compound Alert'!F72</f>
        <v>0</v>
      </c>
      <c r="G178" s="22">
        <f>'Compound Alert'!G72</f>
        <v>2</v>
      </c>
      <c r="H178" s="23">
        <f>'Compound Alert'!H72</f>
        <v>2</v>
      </c>
      <c r="I178" s="50">
        <f>'Compound Alert'!Q72</f>
        <v>0</v>
      </c>
      <c r="J178" s="25">
        <f>'Compound Alert'!R72</f>
        <v>2.6002307589904419</v>
      </c>
      <c r="K178" s="25">
        <f>'Compound Alert'!S72</f>
        <v>5.4066985645932997</v>
      </c>
      <c r="L178" s="25">
        <f>'Compound Alert'!T72</f>
        <v>8.0176364575315358</v>
      </c>
      <c r="M178" s="25">
        <f>'Compound Alert'!U72</f>
        <v>6</v>
      </c>
      <c r="N178" s="25">
        <f>'Compound Alert'!V72</f>
        <v>3.1666666666666701</v>
      </c>
      <c r="O178" s="25">
        <f>'Compound Alert'!W72</f>
        <v>0</v>
      </c>
      <c r="P178" s="25"/>
      <c r="Q178" s="27" t="e">
        <f>'Compound Alert'!#REF!</f>
        <v>#REF!</v>
      </c>
      <c r="R178" s="27" t="e">
        <f>'Compound Alert'!#REF!</f>
        <v>#REF!</v>
      </c>
      <c r="S178" s="21"/>
      <c r="T178" s="21"/>
      <c r="U178" s="21"/>
      <c r="V178" s="21"/>
      <c r="W178" s="21"/>
      <c r="X178" s="21"/>
      <c r="Y178" s="28"/>
      <c r="Z178" s="28"/>
      <c r="AA178" s="28"/>
      <c r="AB178" s="28"/>
      <c r="AC178" s="28"/>
      <c r="AD178" s="28"/>
      <c r="AE178" s="28"/>
      <c r="AF178" s="28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</row>
    <row r="179" spans="1:50" hidden="1" x14ac:dyDescent="0.2">
      <c r="A179" s="64">
        <v>107</v>
      </c>
      <c r="B179" s="20" t="str">
        <f>'Compound Alert'!B76</f>
        <v>Guyana</v>
      </c>
      <c r="C179" s="20" t="str">
        <f>'Compound Alert'!C76</f>
        <v>GUY</v>
      </c>
      <c r="D179" s="20" t="str">
        <f>'Compound Alert'!D76</f>
        <v>LCN           Latin America &amp; Caribbean</v>
      </c>
      <c r="E179" s="20" t="str">
        <f>'Compound Alert'!E76</f>
        <v>IDA</v>
      </c>
      <c r="F179" s="50">
        <f>'Compound Alert'!F76</f>
        <v>0</v>
      </c>
      <c r="G179" s="22">
        <f>'Compound Alert'!G76</f>
        <v>2</v>
      </c>
      <c r="H179" s="23">
        <f>'Compound Alert'!H76</f>
        <v>2</v>
      </c>
      <c r="I179" s="50">
        <f>'Compound Alert'!Q76</f>
        <v>0</v>
      </c>
      <c r="J179" s="25">
        <f>'Compound Alert'!R76</f>
        <v>8.7521425948164264</v>
      </c>
      <c r="K179" s="25">
        <f>'Compound Alert'!S76</f>
        <v>4.6650717703349303</v>
      </c>
      <c r="L179" s="25">
        <f>'Compound Alert'!T76</f>
        <v>4.6334458490158958</v>
      </c>
      <c r="M179" s="25">
        <f>'Compound Alert'!U76</f>
        <v>6.28571428571429</v>
      </c>
      <c r="N179" s="25">
        <f>'Compound Alert'!V76</f>
        <v>6.8313005106397346</v>
      </c>
      <c r="O179" s="25">
        <f>'Compound Alert'!W76</f>
        <v>0</v>
      </c>
      <c r="P179" s="25"/>
      <c r="Q179" s="27" t="e">
        <f>'Compound Alert'!#REF!</f>
        <v>#REF!</v>
      </c>
      <c r="R179" s="27" t="e">
        <f>'Compound Alert'!#REF!</f>
        <v>#REF!</v>
      </c>
      <c r="S179" s="21"/>
      <c r="T179" s="21"/>
      <c r="U179" s="21"/>
      <c r="V179" s="21"/>
      <c r="W179" s="21"/>
      <c r="X179" s="21"/>
      <c r="Y179" s="28"/>
      <c r="Z179" s="28"/>
      <c r="AA179" s="28"/>
      <c r="AB179" s="28"/>
      <c r="AC179" s="28"/>
      <c r="AD179" s="28"/>
      <c r="AE179" s="28"/>
      <c r="AF179" s="28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</row>
    <row r="180" spans="1:50" hidden="1" x14ac:dyDescent="0.2">
      <c r="A180" s="64">
        <v>108</v>
      </c>
      <c r="B180" s="20" t="str">
        <f>'Compound Alert'!B121</f>
        <v>Montenegro</v>
      </c>
      <c r="C180" s="20" t="str">
        <f>'Compound Alert'!C121</f>
        <v>MNE</v>
      </c>
      <c r="D180" s="20" t="str">
        <f>'Compound Alert'!D121</f>
        <v>ECS           Europe &amp; Central Asia</v>
      </c>
      <c r="E180" s="20" t="str">
        <f>'Compound Alert'!E121</f>
        <v>IBRD</v>
      </c>
      <c r="F180" s="50">
        <f>'Compound Alert'!F121</f>
        <v>0</v>
      </c>
      <c r="G180" s="22">
        <f>'Compound Alert'!G121</f>
        <v>2</v>
      </c>
      <c r="H180" s="23">
        <f>'Compound Alert'!H121</f>
        <v>2</v>
      </c>
      <c r="I180" s="50">
        <f>'Compound Alert'!Q121</f>
        <v>0</v>
      </c>
      <c r="J180" s="25">
        <f>'Compound Alert'!R121</f>
        <v>7.2525857457874974</v>
      </c>
      <c r="K180" s="25">
        <f>'Compound Alert'!S121</f>
        <v>1.1722488038277501</v>
      </c>
      <c r="L180" s="25">
        <f>'Compound Alert'!T121</f>
        <v>6.6171464088792815</v>
      </c>
      <c r="M180" s="25">
        <f>'Compound Alert'!U121</f>
        <v>3.1428571428571401</v>
      </c>
      <c r="N180" s="25">
        <f>'Compound Alert'!V121</f>
        <v>5.5</v>
      </c>
      <c r="O180" s="25">
        <f>'Compound Alert'!W121</f>
        <v>0</v>
      </c>
      <c r="P180" s="25"/>
      <c r="Q180" s="27" t="e">
        <f>'Compound Alert'!#REF!</f>
        <v>#REF!</v>
      </c>
      <c r="R180" s="27" t="e">
        <f>'Compound Alert'!#REF!</f>
        <v>#REF!</v>
      </c>
      <c r="S180" s="21"/>
      <c r="T180" s="21"/>
      <c r="U180" s="21"/>
      <c r="V180" s="21"/>
      <c r="W180" s="21"/>
      <c r="X180" s="21"/>
      <c r="Y180" s="28"/>
      <c r="Z180" s="28"/>
      <c r="AA180" s="28"/>
      <c r="AB180" s="28"/>
      <c r="AC180" s="28"/>
      <c r="AD180" s="28"/>
      <c r="AE180" s="28"/>
      <c r="AF180" s="28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</row>
    <row r="181" spans="1:50" hidden="1" x14ac:dyDescent="0.2">
      <c r="A181" s="64">
        <v>109</v>
      </c>
      <c r="B181" s="20" t="str">
        <f>'Compound Alert'!B122</f>
        <v>Mongolia</v>
      </c>
      <c r="C181" s="20" t="str">
        <f>'Compound Alert'!C122</f>
        <v>MNG</v>
      </c>
      <c r="D181" s="20" t="str">
        <f>'Compound Alert'!D122</f>
        <v>EAS           East Asia &amp; Pacific</v>
      </c>
      <c r="E181" s="20" t="str">
        <f>'Compound Alert'!E122</f>
        <v>IBRD</v>
      </c>
      <c r="F181" s="50">
        <f>'Compound Alert'!F122</f>
        <v>0</v>
      </c>
      <c r="G181" s="22">
        <f>'Compound Alert'!G122</f>
        <v>2</v>
      </c>
      <c r="H181" s="23">
        <f>'Compound Alert'!H122</f>
        <v>2</v>
      </c>
      <c r="I181" s="50">
        <f>'Compound Alert'!Q122</f>
        <v>0</v>
      </c>
      <c r="J181" s="25">
        <f>'Compound Alert'!R122</f>
        <v>6.5192024052026483</v>
      </c>
      <c r="K181" s="25">
        <f>'Compound Alert'!S122</f>
        <v>7.2009569377990399</v>
      </c>
      <c r="L181" s="25">
        <f>'Compound Alert'!T122</f>
        <v>2.5931192545020152</v>
      </c>
      <c r="M181" s="25">
        <f>'Compound Alert'!U122</f>
        <v>5.9361683970466403</v>
      </c>
      <c r="N181" s="25">
        <f>'Compound Alert'!V122</f>
        <v>3.1666666666666701</v>
      </c>
      <c r="O181" s="25">
        <f>'Compound Alert'!W122</f>
        <v>0</v>
      </c>
      <c r="P181" s="25"/>
      <c r="Q181" s="27" t="e">
        <f>'Compound Alert'!#REF!</f>
        <v>#REF!</v>
      </c>
      <c r="R181" s="27" t="e">
        <f>'Compound Alert'!#REF!</f>
        <v>#REF!</v>
      </c>
      <c r="S181" s="21"/>
      <c r="T181" s="21"/>
      <c r="U181" s="21"/>
      <c r="V181" s="21"/>
      <c r="W181" s="21"/>
      <c r="X181" s="21"/>
      <c r="Y181" s="28"/>
      <c r="Z181" s="28"/>
      <c r="AA181" s="28"/>
      <c r="AB181" s="28"/>
      <c r="AC181" s="28"/>
      <c r="AD181" s="28"/>
      <c r="AE181" s="28"/>
      <c r="AF181" s="28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</row>
    <row r="182" spans="1:50" hidden="1" x14ac:dyDescent="0.2">
      <c r="A182" s="64">
        <v>110</v>
      </c>
      <c r="B182" s="20" t="str">
        <f>'Compound Alert'!B125</f>
        <v>Mauritius</v>
      </c>
      <c r="C182" s="20" t="str">
        <f>'Compound Alert'!C125</f>
        <v>MUS</v>
      </c>
      <c r="D182" s="20" t="str">
        <f>'Compound Alert'!D125</f>
        <v>SSF           Sub-Saharan Africa</v>
      </c>
      <c r="E182" s="20" t="str">
        <f>'Compound Alert'!E125</f>
        <v>IBRD</v>
      </c>
      <c r="F182" s="50">
        <f>'Compound Alert'!F125</f>
        <v>0</v>
      </c>
      <c r="G182" s="22">
        <f>'Compound Alert'!G125</f>
        <v>2</v>
      </c>
      <c r="H182" s="23">
        <f>'Compound Alert'!H125</f>
        <v>2</v>
      </c>
      <c r="I182" s="50">
        <f>'Compound Alert'!Q125</f>
        <v>0</v>
      </c>
      <c r="J182" s="25">
        <f>'Compound Alert'!R125</f>
        <v>8.3785440262613644</v>
      </c>
      <c r="K182" s="25">
        <f>'Compound Alert'!S125</f>
        <v>1.79425837320574</v>
      </c>
      <c r="L182" s="25">
        <f>'Compound Alert'!T125</f>
        <v>3.9607389516130649</v>
      </c>
      <c r="M182" s="25">
        <f>'Compound Alert'!U125</f>
        <v>5.6061191058138782</v>
      </c>
      <c r="N182" s="25">
        <f>'Compound Alert'!V125</f>
        <v>5.6124860801609122</v>
      </c>
      <c r="O182" s="25">
        <f>'Compound Alert'!W125</f>
        <v>0</v>
      </c>
      <c r="P182" s="25"/>
      <c r="Q182" s="27" t="e">
        <f>'Compound Alert'!#REF!</f>
        <v>#REF!</v>
      </c>
      <c r="R182" s="27" t="e">
        <f>'Compound Alert'!#REF!</f>
        <v>#REF!</v>
      </c>
      <c r="S182" s="21"/>
      <c r="T182" s="21"/>
      <c r="U182" s="21"/>
      <c r="V182" s="21"/>
      <c r="W182" s="21"/>
      <c r="X182" s="21"/>
      <c r="Y182" s="28"/>
      <c r="Z182" s="28"/>
      <c r="AA182" s="28"/>
      <c r="AB182" s="28"/>
      <c r="AC182" s="28"/>
      <c r="AD182" s="28"/>
      <c r="AE182" s="28"/>
      <c r="AF182" s="28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</row>
    <row r="183" spans="1:50" hidden="1" x14ac:dyDescent="0.2">
      <c r="A183" s="64">
        <v>111</v>
      </c>
      <c r="B183" s="20" t="str">
        <f>'Compound Alert'!B135</f>
        <v>Nauru</v>
      </c>
      <c r="C183" s="20" t="str">
        <f>'Compound Alert'!C135</f>
        <v>NRU</v>
      </c>
      <c r="D183" s="20" t="str">
        <f>'Compound Alert'!D135</f>
        <v>EAS           East Asia &amp; Pacific</v>
      </c>
      <c r="E183" s="20" t="str">
        <f>'Compound Alert'!E135</f>
        <v>IBRD</v>
      </c>
      <c r="F183" s="50">
        <f>'Compound Alert'!F135</f>
        <v>0</v>
      </c>
      <c r="G183" s="22">
        <f>'Compound Alert'!G135</f>
        <v>2</v>
      </c>
      <c r="H183" s="23">
        <f>'Compound Alert'!H135</f>
        <v>2</v>
      </c>
      <c r="I183" s="50">
        <f>'Compound Alert'!Q135</f>
        <v>0</v>
      </c>
      <c r="J183" s="25">
        <f>'Compound Alert'!R135</f>
        <v>9.84</v>
      </c>
      <c r="K183" s="25">
        <f>'Compound Alert'!S135</f>
        <v>0</v>
      </c>
      <c r="L183" s="25">
        <f>'Compound Alert'!T135</f>
        <v>0</v>
      </c>
      <c r="M183" s="25">
        <f>'Compound Alert'!U135</f>
        <v>6</v>
      </c>
      <c r="N183" s="25">
        <f>'Compound Alert'!V135</f>
        <v>5.4772255750516612</v>
      </c>
      <c r="O183" s="25">
        <f>'Compound Alert'!W135</f>
        <v>0</v>
      </c>
      <c r="P183" s="25"/>
      <c r="Q183" s="27" t="e">
        <f>'Compound Alert'!#REF!</f>
        <v>#REF!</v>
      </c>
      <c r="R183" s="27" t="e">
        <f>'Compound Alert'!#REF!</f>
        <v>#REF!</v>
      </c>
      <c r="S183" s="21"/>
      <c r="T183" s="21"/>
      <c r="U183" s="21"/>
      <c r="V183" s="21"/>
      <c r="W183" s="21"/>
      <c r="X183" s="21"/>
      <c r="Y183" s="28"/>
      <c r="Z183" s="28"/>
      <c r="AA183" s="28"/>
      <c r="AB183" s="28"/>
      <c r="AC183" s="28"/>
      <c r="AD183" s="28"/>
      <c r="AE183" s="28"/>
      <c r="AF183" s="28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</row>
    <row r="184" spans="1:50" hidden="1" x14ac:dyDescent="0.2">
      <c r="A184" s="64">
        <v>112</v>
      </c>
      <c r="B184" s="20" t="str">
        <f>'Compound Alert'!B147</f>
        <v>Paraguay</v>
      </c>
      <c r="C184" s="20" t="str">
        <f>'Compound Alert'!C147</f>
        <v>PRY</v>
      </c>
      <c r="D184" s="20" t="str">
        <f>'Compound Alert'!D147</f>
        <v>LCN           Latin America &amp; Caribbean</v>
      </c>
      <c r="E184" s="20" t="str">
        <f>'Compound Alert'!E147</f>
        <v>IBRD</v>
      </c>
      <c r="F184" s="50">
        <f>'Compound Alert'!F147</f>
        <v>0</v>
      </c>
      <c r="G184" s="22">
        <f>'Compound Alert'!G147</f>
        <v>2</v>
      </c>
      <c r="H184" s="23">
        <f>'Compound Alert'!H147</f>
        <v>2</v>
      </c>
      <c r="I184" s="50">
        <f>'Compound Alert'!Q147</f>
        <v>0</v>
      </c>
      <c r="J184" s="25">
        <f>'Compound Alert'!R147</f>
        <v>8.2825116963394638</v>
      </c>
      <c r="K184" s="25">
        <f>'Compound Alert'!S147</f>
        <v>5.2870813397129197</v>
      </c>
      <c r="L184" s="25">
        <f>'Compound Alert'!T147</f>
        <v>6.1306217396852496</v>
      </c>
      <c r="M184" s="25">
        <f>'Compound Alert'!U147</f>
        <v>3.9104256253544247</v>
      </c>
      <c r="N184" s="25">
        <f>'Compound Alert'!V147</f>
        <v>2.6666666666666701</v>
      </c>
      <c r="O184" s="25">
        <f>'Compound Alert'!W147</f>
        <v>0</v>
      </c>
      <c r="P184" s="25"/>
      <c r="Q184" s="27" t="e">
        <f>'Compound Alert'!#REF!</f>
        <v>#REF!</v>
      </c>
      <c r="R184" s="27" t="e">
        <f>'Compound Alert'!#REF!</f>
        <v>#REF!</v>
      </c>
      <c r="S184" s="21"/>
      <c r="T184" s="21"/>
      <c r="U184" s="21"/>
      <c r="V184" s="21"/>
      <c r="W184" s="21"/>
      <c r="X184" s="21"/>
      <c r="Y184" s="28"/>
      <c r="Z184" s="28"/>
      <c r="AA184" s="28"/>
      <c r="AB184" s="28"/>
      <c r="AC184" s="28"/>
      <c r="AD184" s="28"/>
      <c r="AE184" s="28"/>
      <c r="AF184" s="28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</row>
    <row r="185" spans="1:50" hidden="1" x14ac:dyDescent="0.2">
      <c r="A185" s="64">
        <v>113</v>
      </c>
      <c r="B185" s="20" t="str">
        <f>'Compound Alert'!B167</f>
        <v>Eswatini</v>
      </c>
      <c r="C185" s="20" t="str">
        <f>'Compound Alert'!C167</f>
        <v>SWZ</v>
      </c>
      <c r="D185" s="20" t="str">
        <f>'Compound Alert'!D167</f>
        <v>SSF           Sub-Saharan Africa</v>
      </c>
      <c r="E185" s="20" t="str">
        <f>'Compound Alert'!E167</f>
        <v>IBRD</v>
      </c>
      <c r="F185" s="50">
        <f>'Compound Alert'!F167</f>
        <v>0</v>
      </c>
      <c r="G185" s="22">
        <f>'Compound Alert'!G167</f>
        <v>2</v>
      </c>
      <c r="H185" s="23">
        <f>'Compound Alert'!H167</f>
        <v>2</v>
      </c>
      <c r="I185" s="50">
        <f>'Compound Alert'!Q167</f>
        <v>0</v>
      </c>
      <c r="J185" s="25">
        <f>'Compound Alert'!R167</f>
        <v>6.2678317052800718</v>
      </c>
      <c r="K185" s="25">
        <f>'Compound Alert'!S167</f>
        <v>7.9186602870813401</v>
      </c>
      <c r="L185" s="25">
        <f>'Compound Alert'!T167</f>
        <v>1.8140448803568439</v>
      </c>
      <c r="M185" s="25">
        <f>'Compound Alert'!U167</f>
        <v>6.2329203854862962</v>
      </c>
      <c r="N185" s="25">
        <f>'Compound Alert'!V167</f>
        <v>2.5</v>
      </c>
      <c r="O185" s="25">
        <f>'Compound Alert'!W167</f>
        <v>0</v>
      </c>
      <c r="P185" s="25"/>
      <c r="Q185" s="27" t="e">
        <f>'Compound Alert'!#REF!</f>
        <v>#REF!</v>
      </c>
      <c r="R185" s="27" t="e">
        <f>'Compound Alert'!#REF!</f>
        <v>#REF!</v>
      </c>
      <c r="S185" s="21"/>
      <c r="T185" s="21"/>
      <c r="U185" s="21"/>
      <c r="V185" s="21"/>
      <c r="W185" s="21"/>
      <c r="X185" s="21"/>
      <c r="Y185" s="28"/>
      <c r="Z185" s="28"/>
      <c r="AA185" s="28"/>
      <c r="AB185" s="28"/>
      <c r="AC185" s="28"/>
      <c r="AD185" s="28"/>
      <c r="AE185" s="28"/>
      <c r="AF185" s="28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</row>
    <row r="186" spans="1:50" hidden="1" x14ac:dyDescent="0.2">
      <c r="A186" s="64">
        <v>114</v>
      </c>
      <c r="B186" s="20" t="str">
        <f>'Compound Alert'!B179</f>
        <v>Turkey</v>
      </c>
      <c r="C186" s="20" t="str">
        <f>'Compound Alert'!C179</f>
        <v>TUR</v>
      </c>
      <c r="D186" s="20" t="str">
        <f>'Compound Alert'!D179</f>
        <v>ECS           Europe &amp; Central Asia</v>
      </c>
      <c r="E186" s="20" t="str">
        <f>'Compound Alert'!E179</f>
        <v>IBRD</v>
      </c>
      <c r="F186" s="50">
        <f>'Compound Alert'!F179</f>
        <v>0</v>
      </c>
      <c r="G186" s="22">
        <f>'Compound Alert'!G179</f>
        <v>2</v>
      </c>
      <c r="H186" s="23">
        <f>'Compound Alert'!H179</f>
        <v>2</v>
      </c>
      <c r="I186" s="50">
        <f>'Compound Alert'!Q179</f>
        <v>0</v>
      </c>
      <c r="J186" s="25">
        <f>'Compound Alert'!R179</f>
        <v>6.8920243760451108</v>
      </c>
      <c r="K186" s="25">
        <f>'Compound Alert'!S179</f>
        <v>0.45454545454545298</v>
      </c>
      <c r="L186" s="25">
        <f>'Compound Alert'!T179</f>
        <v>6.7564700327004994</v>
      </c>
      <c r="M186" s="25">
        <f>'Compound Alert'!U179</f>
        <v>4.5825756949558398</v>
      </c>
      <c r="N186" s="25">
        <f>'Compound Alert'!V179</f>
        <v>8.6666666666666696</v>
      </c>
      <c r="O186" s="25">
        <f>'Compound Alert'!W179</f>
        <v>0</v>
      </c>
      <c r="P186" s="25"/>
      <c r="Q186" s="27" t="e">
        <f>'Compound Alert'!#REF!</f>
        <v>#REF!</v>
      </c>
      <c r="R186" s="27" t="e">
        <f>'Compound Alert'!#REF!</f>
        <v>#REF!</v>
      </c>
      <c r="S186" s="21"/>
      <c r="T186" s="21"/>
      <c r="U186" s="21"/>
      <c r="V186" s="21"/>
      <c r="W186" s="21"/>
      <c r="X186" s="21"/>
      <c r="Y186" s="28"/>
      <c r="Z186" s="28"/>
      <c r="AA186" s="28"/>
      <c r="AB186" s="28"/>
      <c r="AC186" s="28"/>
      <c r="AD186" s="28"/>
      <c r="AE186" s="28"/>
      <c r="AF186" s="28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</row>
    <row r="187" spans="1:50" hidden="1" x14ac:dyDescent="0.2">
      <c r="A187" s="64">
        <v>115</v>
      </c>
      <c r="B187" s="20" t="str">
        <f>'Compound Alert'!B28</f>
        <v>Brazil</v>
      </c>
      <c r="C187" s="20" t="str">
        <f>'Compound Alert'!C28</f>
        <v>BRA</v>
      </c>
      <c r="D187" s="20" t="str">
        <f>'Compound Alert'!D28</f>
        <v>LCN           Latin America &amp; Caribbean</v>
      </c>
      <c r="E187" s="20" t="str">
        <f>'Compound Alert'!E28</f>
        <v>IBRD</v>
      </c>
      <c r="F187" s="50">
        <f>'Compound Alert'!F28</f>
        <v>0</v>
      </c>
      <c r="G187" s="22">
        <f>'Compound Alert'!G28</f>
        <v>2</v>
      </c>
      <c r="H187" s="23">
        <f>'Compound Alert'!H28</f>
        <v>2</v>
      </c>
      <c r="I187" s="50">
        <f>'Compound Alert'!Q28</f>
        <v>0</v>
      </c>
      <c r="J187" s="25">
        <f>'Compound Alert'!R28</f>
        <v>6.1237243569579451</v>
      </c>
      <c r="K187" s="25">
        <f>'Compound Alert'!S28</f>
        <v>3.7320574162679399</v>
      </c>
      <c r="L187" s="25">
        <f>'Compound Alert'!T28</f>
        <v>6.4462809917355397</v>
      </c>
      <c r="M187" s="25">
        <f>'Compound Alert'!U28</f>
        <v>6.9693205243716987</v>
      </c>
      <c r="N187" s="25">
        <f>'Compound Alert'!V28</f>
        <v>5.9160797830996161</v>
      </c>
      <c r="O187" s="25">
        <f>'Compound Alert'!W28</f>
        <v>0</v>
      </c>
      <c r="P187" s="25"/>
      <c r="Q187" s="27" t="e">
        <f>'Compound Alert'!#REF!</f>
        <v>#REF!</v>
      </c>
      <c r="R187" s="27" t="e">
        <f>'Compound Alert'!#REF!</f>
        <v>#REF!</v>
      </c>
      <c r="S187" s="21"/>
      <c r="T187" s="21"/>
      <c r="U187" s="21"/>
      <c r="V187" s="21"/>
      <c r="W187" s="21"/>
      <c r="X187" s="21"/>
      <c r="Y187" s="28"/>
      <c r="Z187" s="28"/>
      <c r="AA187" s="28"/>
      <c r="AB187" s="28"/>
      <c r="AC187" s="28"/>
      <c r="AD187" s="28"/>
      <c r="AE187" s="28"/>
      <c r="AF187" s="28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</row>
    <row r="188" spans="1:50" hidden="1" x14ac:dyDescent="0.2">
      <c r="A188" s="64">
        <v>116</v>
      </c>
      <c r="B188" s="20" t="str">
        <f>'Compound Alert'!B56</f>
        <v>Egypt</v>
      </c>
      <c r="C188" s="20" t="str">
        <f>'Compound Alert'!C56</f>
        <v>EGY</v>
      </c>
      <c r="D188" s="20" t="str">
        <f>'Compound Alert'!D56</f>
        <v>MEA           Middle East &amp; North Africa</v>
      </c>
      <c r="E188" s="20" t="str">
        <f>'Compound Alert'!E56</f>
        <v>IBRD</v>
      </c>
      <c r="F188" s="50">
        <f>'Compound Alert'!F56</f>
        <v>0</v>
      </c>
      <c r="G188" s="22">
        <f>'Compound Alert'!G56</f>
        <v>2</v>
      </c>
      <c r="H188" s="23">
        <f>'Compound Alert'!H56</f>
        <v>2</v>
      </c>
      <c r="I188" s="50">
        <f>'Compound Alert'!Q56</f>
        <v>0</v>
      </c>
      <c r="J188" s="25">
        <f>'Compound Alert'!R56</f>
        <v>5.0750702912904044</v>
      </c>
      <c r="K188" s="25">
        <f>'Compound Alert'!S56</f>
        <v>1.79425837320574</v>
      </c>
      <c r="L188" s="25">
        <f>'Compound Alert'!T56</f>
        <v>5.0604905877523692</v>
      </c>
      <c r="M188" s="25">
        <f>'Compound Alert'!U56</f>
        <v>6.7470972995184004</v>
      </c>
      <c r="N188" s="25">
        <f>'Compound Alert'!V56</f>
        <v>6.5</v>
      </c>
      <c r="O188" s="25">
        <f>'Compound Alert'!W56</f>
        <v>0</v>
      </c>
      <c r="P188" s="25"/>
      <c r="Q188" s="27" t="e">
        <f>'Compound Alert'!#REF!</f>
        <v>#REF!</v>
      </c>
      <c r="R188" s="27" t="e">
        <f>'Compound Alert'!#REF!</f>
        <v>#REF!</v>
      </c>
      <c r="S188" s="21"/>
      <c r="T188" s="21"/>
      <c r="U188" s="21"/>
      <c r="V188" s="21"/>
      <c r="W188" s="21"/>
      <c r="X188" s="21"/>
      <c r="Y188" s="28"/>
      <c r="Z188" s="28"/>
      <c r="AA188" s="28"/>
      <c r="AB188" s="28"/>
      <c r="AC188" s="28"/>
      <c r="AD188" s="28"/>
      <c r="AE188" s="28"/>
      <c r="AF188" s="28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</row>
    <row r="189" spans="1:50" hidden="1" x14ac:dyDescent="0.2">
      <c r="A189" s="64">
        <v>117</v>
      </c>
      <c r="B189" s="20" t="str">
        <f>'Compound Alert'!B8</f>
        <v>Albania</v>
      </c>
      <c r="C189" s="20" t="str">
        <f>'Compound Alert'!C8</f>
        <v>ALB</v>
      </c>
      <c r="D189" s="20" t="str">
        <f>'Compound Alert'!D8</f>
        <v>ECS           Europe &amp; Central Asia</v>
      </c>
      <c r="E189" s="20" t="str">
        <f>'Compound Alert'!E8</f>
        <v>IBRD</v>
      </c>
      <c r="F189" s="50">
        <f>'Compound Alert'!F8</f>
        <v>0</v>
      </c>
      <c r="G189" s="22">
        <f>'Compound Alert'!G8</f>
        <v>1.5</v>
      </c>
      <c r="H189" s="23">
        <f>'Compound Alert'!H8</f>
        <v>1.5</v>
      </c>
      <c r="I189" s="50">
        <f>'Compound Alert'!Q8</f>
        <v>0</v>
      </c>
      <c r="J189" s="25">
        <f>'Compound Alert'!R8</f>
        <v>6.3137944217403854</v>
      </c>
      <c r="K189" s="25">
        <f>'Compound Alert'!S8</f>
        <v>3.3971291866028701</v>
      </c>
      <c r="L189" s="25">
        <f>'Compound Alert'!T8</f>
        <v>3.988620176087327</v>
      </c>
      <c r="M189" s="25">
        <f>'Compound Alert'!U8</f>
        <v>1.772810520855836</v>
      </c>
      <c r="N189" s="25">
        <f>'Compound Alert'!V8</f>
        <v>9</v>
      </c>
      <c r="O189" s="25">
        <f>'Compound Alert'!W8</f>
        <v>0</v>
      </c>
      <c r="P189" s="25"/>
      <c r="Q189" s="27" t="e">
        <f>'Compound Alert'!#REF!</f>
        <v>#REF!</v>
      </c>
      <c r="R189" s="27" t="e">
        <f>'Compound Alert'!#REF!</f>
        <v>#REF!</v>
      </c>
      <c r="S189" s="21"/>
      <c r="T189" s="21"/>
      <c r="U189" s="21"/>
      <c r="V189" s="21"/>
      <c r="W189" s="21"/>
      <c r="X189" s="21"/>
      <c r="Y189" s="28"/>
      <c r="Z189" s="28"/>
      <c r="AA189" s="28"/>
      <c r="AB189" s="28"/>
      <c r="AC189" s="28"/>
      <c r="AD189" s="28"/>
      <c r="AE189" s="28"/>
      <c r="AF189" s="28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</row>
    <row r="190" spans="1:50" hidden="1" x14ac:dyDescent="0.2">
      <c r="A190" s="64">
        <v>118</v>
      </c>
      <c r="B190" s="20" t="str">
        <f>'Compound Alert'!B22</f>
        <v>Bahrain</v>
      </c>
      <c r="C190" s="20" t="str">
        <f>'Compound Alert'!C22</f>
        <v>BHR</v>
      </c>
      <c r="D190" s="20" t="str">
        <f>'Compound Alert'!D22</f>
        <v>MEA           Middle East &amp; North Africa</v>
      </c>
      <c r="E190" s="20" t="str">
        <f>'Compound Alert'!E22</f>
        <v xml:space="preserve"> </v>
      </c>
      <c r="F190" s="50">
        <f>'Compound Alert'!F22</f>
        <v>0</v>
      </c>
      <c r="G190" s="22">
        <f>'Compound Alert'!G22</f>
        <v>1.5</v>
      </c>
      <c r="H190" s="23">
        <f>'Compound Alert'!H22</f>
        <v>1.5</v>
      </c>
      <c r="I190" s="50">
        <f>'Compound Alert'!Q22</f>
        <v>0</v>
      </c>
      <c r="J190" s="25">
        <f>'Compound Alert'!R22</f>
        <v>7.8230428862431785</v>
      </c>
      <c r="K190" s="25">
        <f>'Compound Alert'!S22</f>
        <v>0.52631578947368296</v>
      </c>
      <c r="L190" s="25">
        <f>'Compound Alert'!T22</f>
        <v>6.7609165419232893</v>
      </c>
      <c r="M190" s="25">
        <f>'Compound Alert'!U22</f>
        <v>2.360387377408331</v>
      </c>
      <c r="N190" s="25">
        <f>'Compound Alert'!V22</f>
        <v>0</v>
      </c>
      <c r="O190" s="25">
        <f>'Compound Alert'!W22</f>
        <v>0</v>
      </c>
      <c r="P190" s="25"/>
      <c r="Q190" s="27" t="e">
        <f>'Compound Alert'!#REF!</f>
        <v>#REF!</v>
      </c>
      <c r="R190" s="27" t="e">
        <f>'Compound Alert'!#REF!</f>
        <v>#REF!</v>
      </c>
      <c r="S190" s="21"/>
      <c r="T190" s="21"/>
      <c r="U190" s="21"/>
      <c r="V190" s="21"/>
      <c r="W190" s="21"/>
      <c r="X190" s="21"/>
      <c r="Y190" s="28"/>
      <c r="Z190" s="28"/>
      <c r="AA190" s="28"/>
      <c r="AB190" s="28"/>
      <c r="AC190" s="28"/>
      <c r="AD190" s="28"/>
      <c r="AE190" s="28"/>
      <c r="AF190" s="28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</row>
    <row r="191" spans="1:50" hidden="1" x14ac:dyDescent="0.2">
      <c r="A191" s="64">
        <v>119</v>
      </c>
      <c r="B191" s="20" t="str">
        <f>'Compound Alert'!B29</f>
        <v>Barbados</v>
      </c>
      <c r="C191" s="20" t="str">
        <f>'Compound Alert'!C29</f>
        <v>BRB</v>
      </c>
      <c r="D191" s="20" t="str">
        <f>'Compound Alert'!D29</f>
        <v>LCN           Latin America &amp; Caribbean</v>
      </c>
      <c r="E191" s="20" t="str">
        <f>'Compound Alert'!E29</f>
        <v xml:space="preserve"> </v>
      </c>
      <c r="F191" s="50">
        <f>'Compound Alert'!F29</f>
        <v>0</v>
      </c>
      <c r="G191" s="22">
        <f>'Compound Alert'!G29</f>
        <v>1.5</v>
      </c>
      <c r="H191" s="23">
        <f>'Compound Alert'!H29</f>
        <v>1.5</v>
      </c>
      <c r="I191" s="50">
        <f>'Compound Alert'!Q29</f>
        <v>0</v>
      </c>
      <c r="J191" s="25">
        <f>'Compound Alert'!R29</f>
        <v>8.5188865805003076</v>
      </c>
      <c r="K191" s="25">
        <f>'Compound Alert'!S29</f>
        <v>1.8181818181818199</v>
      </c>
      <c r="L191" s="25">
        <f>'Compound Alert'!T29</f>
        <v>4.543801352257308</v>
      </c>
      <c r="M191" s="25">
        <f>'Compound Alert'!U29</f>
        <v>5.7321150422111034</v>
      </c>
      <c r="N191" s="25">
        <f>'Compound Alert'!V29</f>
        <v>4.6666666666666696</v>
      </c>
      <c r="O191" s="25">
        <f>'Compound Alert'!W29</f>
        <v>0</v>
      </c>
      <c r="P191" s="25"/>
      <c r="Q191" s="27" t="e">
        <f>'Compound Alert'!#REF!</f>
        <v>#REF!</v>
      </c>
      <c r="R191" s="27" t="e">
        <f>'Compound Alert'!#REF!</f>
        <v>#REF!</v>
      </c>
      <c r="S191" s="21"/>
      <c r="T191" s="21"/>
      <c r="U191" s="21"/>
      <c r="V191" s="21"/>
      <c r="W191" s="21"/>
      <c r="X191" s="21"/>
      <c r="Y191" s="28"/>
      <c r="Z191" s="28"/>
      <c r="AA191" s="28"/>
      <c r="AB191" s="28"/>
      <c r="AC191" s="28"/>
      <c r="AD191" s="28"/>
      <c r="AE191" s="28"/>
      <c r="AF191" s="28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</row>
    <row r="192" spans="1:50" hidden="1" x14ac:dyDescent="0.2">
      <c r="A192" s="64">
        <v>120</v>
      </c>
      <c r="B192" s="20" t="str">
        <f>'Compound Alert'!B36</f>
        <v>Chile</v>
      </c>
      <c r="C192" s="20" t="str">
        <f>'Compound Alert'!C36</f>
        <v>CHL</v>
      </c>
      <c r="D192" s="20" t="str">
        <f>'Compound Alert'!D36</f>
        <v>LCN           Latin America &amp; Caribbean</v>
      </c>
      <c r="E192" s="20" t="str">
        <f>'Compound Alert'!E36</f>
        <v>IBRD</v>
      </c>
      <c r="F192" s="50">
        <f>'Compound Alert'!F36</f>
        <v>0</v>
      </c>
      <c r="G192" s="22">
        <f>'Compound Alert'!G36</f>
        <v>1.5</v>
      </c>
      <c r="H192" s="23">
        <f>'Compound Alert'!H36</f>
        <v>1.5</v>
      </c>
      <c r="I192" s="50">
        <f>'Compound Alert'!Q36</f>
        <v>0</v>
      </c>
      <c r="J192" s="25">
        <f>'Compound Alert'!R36</f>
        <v>5</v>
      </c>
      <c r="K192" s="25">
        <f>'Compound Alert'!S36</f>
        <v>3.42105263157895</v>
      </c>
      <c r="L192" s="25">
        <f>'Compound Alert'!T36</f>
        <v>3.0151134457776374</v>
      </c>
      <c r="M192" s="25">
        <f>'Compound Alert'!U36</f>
        <v>4.9280538030458132</v>
      </c>
      <c r="N192" s="25">
        <f>'Compound Alert'!V36</f>
        <v>8.6666666666666696</v>
      </c>
      <c r="O192" s="25">
        <f>'Compound Alert'!W36</f>
        <v>0</v>
      </c>
      <c r="P192" s="25"/>
      <c r="Q192" s="27" t="e">
        <f>'Compound Alert'!#REF!</f>
        <v>#REF!</v>
      </c>
      <c r="R192" s="27" t="e">
        <f>'Compound Alert'!#REF!</f>
        <v>#REF!</v>
      </c>
      <c r="S192" s="21"/>
      <c r="T192" s="21"/>
      <c r="U192" s="21"/>
      <c r="V192" s="21"/>
      <c r="W192" s="21"/>
      <c r="X192" s="21"/>
      <c r="Y192" s="28"/>
      <c r="Z192" s="28"/>
      <c r="AA192" s="28"/>
      <c r="AB192" s="28"/>
      <c r="AC192" s="28"/>
      <c r="AD192" s="28"/>
      <c r="AE192" s="28"/>
      <c r="AF192" s="28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</row>
    <row r="193" spans="1:50" hidden="1" x14ac:dyDescent="0.2">
      <c r="A193" s="64">
        <v>121</v>
      </c>
      <c r="B193" s="20" t="str">
        <f>'Compound Alert'!B44</f>
        <v>Cabo Verde</v>
      </c>
      <c r="C193" s="20" t="str">
        <f>'Compound Alert'!C44</f>
        <v>CPV</v>
      </c>
      <c r="D193" s="20" t="str">
        <f>'Compound Alert'!D44</f>
        <v>SSF           Sub-Saharan Africa</v>
      </c>
      <c r="E193" s="20" t="str">
        <f>'Compound Alert'!E44</f>
        <v>Blend</v>
      </c>
      <c r="F193" s="50">
        <f>'Compound Alert'!F44</f>
        <v>0</v>
      </c>
      <c r="G193" s="22">
        <f>'Compound Alert'!G44</f>
        <v>1.5</v>
      </c>
      <c r="H193" s="23">
        <f>'Compound Alert'!H44</f>
        <v>1.5</v>
      </c>
      <c r="I193" s="50">
        <f>'Compound Alert'!Q44</f>
        <v>0</v>
      </c>
      <c r="J193" s="25">
        <f>'Compound Alert'!R44</f>
        <v>7.2829177669392919</v>
      </c>
      <c r="K193" s="25">
        <f>'Compound Alert'!S44</f>
        <v>6.3636363636363598</v>
      </c>
      <c r="L193" s="25">
        <f>'Compound Alert'!T44</f>
        <v>4.0284487956872486</v>
      </c>
      <c r="M193" s="25">
        <f>'Compound Alert'!U44</f>
        <v>3.9746407988790304</v>
      </c>
      <c r="N193" s="25">
        <f>'Compound Alert'!V44</f>
        <v>0.83333333333333404</v>
      </c>
      <c r="O193" s="25">
        <f>'Compound Alert'!W44</f>
        <v>0</v>
      </c>
      <c r="P193" s="25"/>
      <c r="Q193" s="27" t="e">
        <f>'Compound Alert'!#REF!</f>
        <v>#REF!</v>
      </c>
      <c r="R193" s="27" t="e">
        <f>'Compound Alert'!#REF!</f>
        <v>#REF!</v>
      </c>
      <c r="S193" s="21"/>
      <c r="T193" s="21"/>
      <c r="U193" s="21"/>
      <c r="V193" s="21"/>
      <c r="W193" s="21"/>
      <c r="X193" s="21"/>
      <c r="Y193" s="28"/>
      <c r="Z193" s="28"/>
      <c r="AA193" s="28"/>
      <c r="AB193" s="28"/>
      <c r="AC193" s="28"/>
      <c r="AD193" s="28"/>
      <c r="AE193" s="28"/>
      <c r="AF193" s="28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</row>
    <row r="194" spans="1:50" hidden="1" x14ac:dyDescent="0.2">
      <c r="A194" s="64">
        <v>122</v>
      </c>
      <c r="B194" s="20" t="str">
        <f>'Compound Alert'!B45</f>
        <v>Costa Rica</v>
      </c>
      <c r="C194" s="20" t="str">
        <f>'Compound Alert'!C45</f>
        <v>CRI</v>
      </c>
      <c r="D194" s="20" t="str">
        <f>'Compound Alert'!D45</f>
        <v>LCN           Latin America &amp; Caribbean</v>
      </c>
      <c r="E194" s="20" t="str">
        <f>'Compound Alert'!E45</f>
        <v>IBRD</v>
      </c>
      <c r="F194" s="50">
        <f>'Compound Alert'!F45</f>
        <v>0</v>
      </c>
      <c r="G194" s="22">
        <f>'Compound Alert'!G45</f>
        <v>1.5</v>
      </c>
      <c r="H194" s="23">
        <f>'Compound Alert'!H45</f>
        <v>1.5</v>
      </c>
      <c r="I194" s="50">
        <f>'Compound Alert'!Q45</f>
        <v>0</v>
      </c>
      <c r="J194" s="25">
        <f>'Compound Alert'!R45</f>
        <v>4.8697315854455061</v>
      </c>
      <c r="K194" s="25">
        <f>'Compound Alert'!S45</f>
        <v>3.3971291866028701</v>
      </c>
      <c r="L194" s="25">
        <f>'Compound Alert'!T45</f>
        <v>4.3529483432195475</v>
      </c>
      <c r="M194" s="25">
        <f>'Compound Alert'!U45</f>
        <v>5.7321150422111034</v>
      </c>
      <c r="N194" s="25">
        <f>'Compound Alert'!V45</f>
        <v>8.3333333333333304</v>
      </c>
      <c r="O194" s="25">
        <f>'Compound Alert'!W45</f>
        <v>0</v>
      </c>
      <c r="P194" s="25"/>
      <c r="Q194" s="27" t="e">
        <f>'Compound Alert'!#REF!</f>
        <v>#REF!</v>
      </c>
      <c r="R194" s="27" t="e">
        <f>'Compound Alert'!#REF!</f>
        <v>#REF!</v>
      </c>
      <c r="S194" s="21"/>
      <c r="T194" s="21"/>
      <c r="U194" s="21"/>
      <c r="V194" s="21"/>
      <c r="W194" s="21"/>
      <c r="X194" s="21"/>
      <c r="Y194" s="28"/>
      <c r="Z194" s="28"/>
      <c r="AA194" s="28"/>
      <c r="AB194" s="28"/>
      <c r="AC194" s="28"/>
      <c r="AD194" s="28"/>
      <c r="AE194" s="28"/>
      <c r="AF194" s="28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</row>
    <row r="195" spans="1:50" hidden="1" x14ac:dyDescent="0.2">
      <c r="A195" s="64">
        <v>123</v>
      </c>
      <c r="B195" s="20" t="str">
        <f>'Compound Alert'!B47</f>
        <v>Cyprus</v>
      </c>
      <c r="C195" s="20" t="str">
        <f>'Compound Alert'!C47</f>
        <v>CYP</v>
      </c>
      <c r="D195" s="20" t="str">
        <f>'Compound Alert'!D47</f>
        <v>ECS           Europe &amp; Central Asia</v>
      </c>
      <c r="E195" s="20" t="str">
        <f>'Compound Alert'!E47</f>
        <v xml:space="preserve"> </v>
      </c>
      <c r="F195" s="50">
        <f>'Compound Alert'!F47</f>
        <v>0</v>
      </c>
      <c r="G195" s="22">
        <f>'Compound Alert'!G47</f>
        <v>1.5</v>
      </c>
      <c r="H195" s="23">
        <f>'Compound Alert'!H47</f>
        <v>1.5</v>
      </c>
      <c r="I195" s="50">
        <f>'Compound Alert'!Q47</f>
        <v>0</v>
      </c>
      <c r="J195" s="25">
        <f>'Compound Alert'!R47</f>
        <v>7.3484692283495345</v>
      </c>
      <c r="K195" s="25">
        <f>'Compound Alert'!S47</f>
        <v>2.12918660287081</v>
      </c>
      <c r="L195" s="25">
        <f>'Compound Alert'!T47</f>
        <v>4.6208621102152447</v>
      </c>
      <c r="M195" s="25">
        <f>'Compound Alert'!U47</f>
        <v>1.7587874611030549</v>
      </c>
      <c r="N195" s="25">
        <f>'Compound Alert'!V47</f>
        <v>5.5</v>
      </c>
      <c r="O195" s="25">
        <f>'Compound Alert'!W47</f>
        <v>0</v>
      </c>
      <c r="P195" s="25"/>
      <c r="Q195" s="27" t="e">
        <f>'Compound Alert'!#REF!</f>
        <v>#REF!</v>
      </c>
      <c r="R195" s="27" t="e">
        <f>'Compound Alert'!#REF!</f>
        <v>#REF!</v>
      </c>
      <c r="S195" s="21"/>
      <c r="T195" s="21"/>
      <c r="U195" s="21"/>
      <c r="V195" s="21"/>
      <c r="W195" s="21"/>
      <c r="X195" s="21"/>
      <c r="Y195" s="28"/>
      <c r="Z195" s="28"/>
      <c r="AA195" s="28"/>
      <c r="AB195" s="28"/>
      <c r="AC195" s="28"/>
      <c r="AD195" s="28"/>
      <c r="AE195" s="28"/>
      <c r="AF195" s="28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</row>
    <row r="196" spans="1:50" hidden="1" x14ac:dyDescent="0.2">
      <c r="A196" s="64">
        <v>124</v>
      </c>
      <c r="B196" s="20" t="str">
        <f>'Compound Alert'!B73</f>
        <v>Greece</v>
      </c>
      <c r="C196" s="20" t="str">
        <f>'Compound Alert'!C73</f>
        <v>GRC</v>
      </c>
      <c r="D196" s="20" t="str">
        <f>'Compound Alert'!D73</f>
        <v>ECS           Europe &amp; Central Asia</v>
      </c>
      <c r="E196" s="20" t="str">
        <f>'Compound Alert'!E73</f>
        <v xml:space="preserve"> </v>
      </c>
      <c r="F196" s="50">
        <f>'Compound Alert'!F73</f>
        <v>0</v>
      </c>
      <c r="G196" s="22">
        <f>'Compound Alert'!G73</f>
        <v>1.5</v>
      </c>
      <c r="H196" s="23">
        <f>'Compound Alert'!H73</f>
        <v>1.5</v>
      </c>
      <c r="I196" s="50">
        <f>'Compound Alert'!Q73</f>
        <v>0</v>
      </c>
      <c r="J196" s="25">
        <f>'Compound Alert'!R73</f>
        <v>5.7008771254956896</v>
      </c>
      <c r="K196" s="25">
        <f>'Compound Alert'!S73</f>
        <v>0.119617224880383</v>
      </c>
      <c r="L196" s="25">
        <f>'Compound Alert'!T73</f>
        <v>2.8133790053062651</v>
      </c>
      <c r="M196" s="25">
        <f>'Compound Alert'!U73</f>
        <v>3.3064871303026702</v>
      </c>
      <c r="N196" s="25">
        <f>'Compound Alert'!V73</f>
        <v>8.1666666666666696</v>
      </c>
      <c r="O196" s="25">
        <f>'Compound Alert'!W73</f>
        <v>0</v>
      </c>
      <c r="P196" s="25"/>
      <c r="Q196" s="27" t="e">
        <f>'Compound Alert'!#REF!</f>
        <v>#REF!</v>
      </c>
      <c r="R196" s="27" t="e">
        <f>'Compound Alert'!#REF!</f>
        <v>#REF!</v>
      </c>
      <c r="S196" s="21"/>
      <c r="T196" s="21"/>
      <c r="U196" s="21"/>
      <c r="V196" s="21"/>
      <c r="W196" s="21"/>
      <c r="X196" s="21"/>
      <c r="Y196" s="28"/>
      <c r="Z196" s="28"/>
      <c r="AA196" s="28"/>
      <c r="AB196" s="28"/>
      <c r="AC196" s="28"/>
      <c r="AD196" s="28"/>
      <c r="AE196" s="28"/>
      <c r="AF196" s="28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</row>
    <row r="197" spans="1:50" hidden="1" x14ac:dyDescent="0.2">
      <c r="A197" s="64">
        <v>125</v>
      </c>
      <c r="B197" s="20" t="str">
        <f>'Compound Alert'!B114</f>
        <v>Maldives</v>
      </c>
      <c r="C197" s="20" t="str">
        <f>'Compound Alert'!C114</f>
        <v>MDV</v>
      </c>
      <c r="D197" s="20" t="str">
        <f>'Compound Alert'!D114</f>
        <v>SAS           South Asia</v>
      </c>
      <c r="E197" s="20" t="str">
        <f>'Compound Alert'!E114</f>
        <v>IDA</v>
      </c>
      <c r="F197" s="50">
        <f>'Compound Alert'!F114</f>
        <v>0</v>
      </c>
      <c r="G197" s="22">
        <f>'Compound Alert'!G114</f>
        <v>1.5</v>
      </c>
      <c r="H197" s="23">
        <f>'Compound Alert'!H114</f>
        <v>1.5</v>
      </c>
      <c r="I197" s="50">
        <f>'Compound Alert'!Q114</f>
        <v>0</v>
      </c>
      <c r="J197" s="25">
        <f>'Compound Alert'!R114</f>
        <v>8.5088189544730586</v>
      </c>
      <c r="K197" s="25">
        <f>'Compound Alert'!S114</f>
        <v>2.9186602870813401</v>
      </c>
      <c r="L197" s="25">
        <f>'Compound Alert'!T114</f>
        <v>0</v>
      </c>
      <c r="M197" s="25">
        <f>'Compound Alert'!U114</f>
        <v>3.4285714285714302</v>
      </c>
      <c r="N197" s="25">
        <f>'Compound Alert'!V114</f>
        <v>5.0662280511902233</v>
      </c>
      <c r="O197" s="25">
        <f>'Compound Alert'!W114</f>
        <v>0</v>
      </c>
      <c r="P197" s="25"/>
      <c r="Q197" s="27" t="e">
        <f>'Compound Alert'!#REF!</f>
        <v>#REF!</v>
      </c>
      <c r="R197" s="27" t="e">
        <f>'Compound Alert'!#REF!</f>
        <v>#REF!</v>
      </c>
      <c r="S197" s="21"/>
      <c r="T197" s="21"/>
      <c r="U197" s="21"/>
      <c r="V197" s="21"/>
      <c r="W197" s="21"/>
      <c r="X197" s="21"/>
      <c r="Y197" s="28"/>
      <c r="Z197" s="28"/>
      <c r="AA197" s="28"/>
      <c r="AB197" s="28"/>
      <c r="AC197" s="28"/>
      <c r="AD197" s="28"/>
      <c r="AE197" s="28"/>
      <c r="AF197" s="28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</row>
    <row r="198" spans="1:50" hidden="1" x14ac:dyDescent="0.2">
      <c r="A198" s="64">
        <v>126</v>
      </c>
      <c r="B198" s="20" t="str">
        <f>'Compound Alert'!B117</f>
        <v>North Macedonia</v>
      </c>
      <c r="C198" s="20" t="str">
        <f>'Compound Alert'!C117</f>
        <v>MKD</v>
      </c>
      <c r="D198" s="20" t="str">
        <f>'Compound Alert'!D117</f>
        <v>ECS           Europe &amp; Central Asia</v>
      </c>
      <c r="E198" s="20" t="str">
        <f>'Compound Alert'!E117</f>
        <v>IBRD</v>
      </c>
      <c r="F198" s="50">
        <f>'Compound Alert'!F117</f>
        <v>0</v>
      </c>
      <c r="G198" s="22">
        <f>'Compound Alert'!G117</f>
        <v>1.5</v>
      </c>
      <c r="H198" s="23">
        <f>'Compound Alert'!H117</f>
        <v>1.5</v>
      </c>
      <c r="I198" s="50">
        <f>'Compound Alert'!Q117</f>
        <v>0</v>
      </c>
      <c r="J198" s="25">
        <f>'Compound Alert'!R117</f>
        <v>7.8612976028134183</v>
      </c>
      <c r="K198" s="25">
        <f>'Compound Alert'!S117</f>
        <v>3.6124401913875599</v>
      </c>
      <c r="L198" s="25">
        <f>'Compound Alert'!T117</f>
        <v>4.9372470786108833</v>
      </c>
      <c r="M198" s="25">
        <f>'Compound Alert'!U117</f>
        <v>5.8534483121368019</v>
      </c>
      <c r="N198" s="25">
        <f>'Compound Alert'!V117</f>
        <v>4.6666666666666696</v>
      </c>
      <c r="O198" s="25">
        <f>'Compound Alert'!W117</f>
        <v>0</v>
      </c>
      <c r="P198" s="25"/>
      <c r="Q198" s="27" t="e">
        <f>'Compound Alert'!#REF!</f>
        <v>#REF!</v>
      </c>
      <c r="R198" s="27" t="e">
        <f>'Compound Alert'!#REF!</f>
        <v>#REF!</v>
      </c>
      <c r="S198" s="21"/>
      <c r="T198" s="21"/>
      <c r="U198" s="21"/>
      <c r="V198" s="21"/>
      <c r="W198" s="21"/>
      <c r="X198" s="21"/>
      <c r="Y198" s="28"/>
      <c r="Z198" s="28"/>
      <c r="AA198" s="28"/>
      <c r="AB198" s="28"/>
      <c r="AC198" s="28"/>
      <c r="AD198" s="28"/>
      <c r="AE198" s="28"/>
      <c r="AF198" s="28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</row>
    <row r="199" spans="1:50" hidden="1" x14ac:dyDescent="0.2">
      <c r="A199" s="64">
        <v>127</v>
      </c>
      <c r="B199" s="20" t="str">
        <f>'Compound Alert'!B127</f>
        <v>Malaysia</v>
      </c>
      <c r="C199" s="20" t="str">
        <f>'Compound Alert'!C127</f>
        <v>MYS</v>
      </c>
      <c r="D199" s="20" t="str">
        <f>'Compound Alert'!D127</f>
        <v>EAS           East Asia &amp; Pacific</v>
      </c>
      <c r="E199" s="20" t="str">
        <f>'Compound Alert'!E127</f>
        <v>IBRD</v>
      </c>
      <c r="F199" s="50">
        <f>'Compound Alert'!F127</f>
        <v>0</v>
      </c>
      <c r="G199" s="22">
        <f>'Compound Alert'!G127</f>
        <v>1.5</v>
      </c>
      <c r="H199" s="23">
        <f>'Compound Alert'!H127</f>
        <v>1.5</v>
      </c>
      <c r="I199" s="50">
        <f>'Compound Alert'!Q127</f>
        <v>0</v>
      </c>
      <c r="J199" s="25">
        <f>'Compound Alert'!R127</f>
        <v>5.3452248382484751</v>
      </c>
      <c r="K199" s="25">
        <f>'Compound Alert'!S127</f>
        <v>2.3444976076555002</v>
      </c>
      <c r="L199" s="25">
        <f>'Compound Alert'!T127</f>
        <v>2.1080861100374522</v>
      </c>
      <c r="M199" s="25">
        <f>'Compound Alert'!U127</f>
        <v>3.9339789623472186</v>
      </c>
      <c r="N199" s="25">
        <f>'Compound Alert'!V127</f>
        <v>8.0622577482985491</v>
      </c>
      <c r="O199" s="25">
        <f>'Compound Alert'!W127</f>
        <v>0</v>
      </c>
      <c r="P199" s="25"/>
      <c r="Q199" s="27" t="e">
        <f>'Compound Alert'!#REF!</f>
        <v>#REF!</v>
      </c>
      <c r="R199" s="27" t="e">
        <f>'Compound Alert'!#REF!</f>
        <v>#REF!</v>
      </c>
      <c r="S199" s="21"/>
      <c r="T199" s="21"/>
      <c r="U199" s="21"/>
      <c r="V199" s="21"/>
      <c r="W199" s="21"/>
      <c r="X199" s="21"/>
      <c r="Y199" s="28"/>
      <c r="Z199" s="28"/>
      <c r="AA199" s="28"/>
      <c r="AB199" s="28"/>
      <c r="AC199" s="28"/>
      <c r="AD199" s="28"/>
      <c r="AE199" s="28"/>
      <c r="AF199" s="28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</row>
    <row r="200" spans="1:50" hidden="1" x14ac:dyDescent="0.2">
      <c r="A200" s="64">
        <v>128</v>
      </c>
      <c r="B200" s="20" t="str">
        <f>'Compound Alert'!B142</f>
        <v>Palau</v>
      </c>
      <c r="C200" s="20" t="str">
        <f>'Compound Alert'!C142</f>
        <v>PLW</v>
      </c>
      <c r="D200" s="20" t="str">
        <f>'Compound Alert'!D142</f>
        <v>EAS           East Asia &amp; Pacific</v>
      </c>
      <c r="E200" s="20" t="str">
        <f>'Compound Alert'!E142</f>
        <v>IBRD</v>
      </c>
      <c r="F200" s="50">
        <f>'Compound Alert'!F142</f>
        <v>0</v>
      </c>
      <c r="G200" s="22">
        <f>'Compound Alert'!G142</f>
        <v>1.5</v>
      </c>
      <c r="H200" s="23">
        <f>'Compound Alert'!H142</f>
        <v>1.5</v>
      </c>
      <c r="I200" s="50">
        <f>'Compound Alert'!Q142</f>
        <v>0</v>
      </c>
      <c r="J200" s="25">
        <f>'Compound Alert'!R142</f>
        <v>9.6199999999999992</v>
      </c>
      <c r="K200" s="25">
        <f>'Compound Alert'!S142</f>
        <v>0</v>
      </c>
      <c r="L200" s="25">
        <f>'Compound Alert'!T142</f>
        <v>0</v>
      </c>
      <c r="M200" s="25">
        <f>'Compound Alert'!U142</f>
        <v>4.8571428571428603</v>
      </c>
      <c r="N200" s="25">
        <f>'Compound Alert'!V142</f>
        <v>6.0553007081949861</v>
      </c>
      <c r="O200" s="25">
        <f>'Compound Alert'!W142</f>
        <v>0</v>
      </c>
      <c r="P200" s="25"/>
      <c r="Q200" s="27" t="e">
        <f>'Compound Alert'!#REF!</f>
        <v>#REF!</v>
      </c>
      <c r="R200" s="27" t="e">
        <f>'Compound Alert'!#REF!</f>
        <v>#REF!</v>
      </c>
      <c r="S200" s="21"/>
      <c r="T200" s="21"/>
      <c r="U200" s="21"/>
      <c r="V200" s="21"/>
      <c r="W200" s="21"/>
      <c r="X200" s="21"/>
      <c r="Y200" s="28"/>
      <c r="Z200" s="28"/>
      <c r="AA200" s="28"/>
      <c r="AB200" s="28"/>
      <c r="AC200" s="28"/>
      <c r="AD200" s="28"/>
      <c r="AE200" s="28"/>
      <c r="AF200" s="28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</row>
    <row r="201" spans="1:50" hidden="1" x14ac:dyDescent="0.2">
      <c r="A201" s="64">
        <v>129</v>
      </c>
      <c r="B201" s="20" t="str">
        <f>'Compound Alert'!B150</f>
        <v>Russian Federation</v>
      </c>
      <c r="C201" s="20" t="str">
        <f>'Compound Alert'!C150</f>
        <v>RUS</v>
      </c>
      <c r="D201" s="20" t="str">
        <f>'Compound Alert'!D150</f>
        <v>ECS           Europe &amp; Central Asia</v>
      </c>
      <c r="E201" s="20" t="str">
        <f>'Compound Alert'!E150</f>
        <v>IBRD</v>
      </c>
      <c r="F201" s="50">
        <f>'Compound Alert'!F150</f>
        <v>0</v>
      </c>
      <c r="G201" s="22">
        <f>'Compound Alert'!G150</f>
        <v>1.5</v>
      </c>
      <c r="H201" s="23">
        <f>'Compound Alert'!H150</f>
        <v>1.5</v>
      </c>
      <c r="I201" s="50">
        <f>'Compound Alert'!Q150</f>
        <v>0</v>
      </c>
      <c r="J201" s="25">
        <f>'Compound Alert'!R150</f>
        <v>5.5909845011686166</v>
      </c>
      <c r="K201" s="25">
        <f>'Compound Alert'!S150</f>
        <v>2.5837320574162699</v>
      </c>
      <c r="L201" s="25">
        <f>'Compound Alert'!T150</f>
        <v>3.8172962373237596</v>
      </c>
      <c r="M201" s="25">
        <f>'Compound Alert'!U150</f>
        <v>2.7602622373694183</v>
      </c>
      <c r="N201" s="25">
        <f>'Compound Alert'!V150</f>
        <v>7.8333333333333304</v>
      </c>
      <c r="O201" s="25">
        <f>'Compound Alert'!W150</f>
        <v>0</v>
      </c>
      <c r="P201" s="25"/>
      <c r="Q201" s="27" t="e">
        <f>'Compound Alert'!#REF!</f>
        <v>#REF!</v>
      </c>
      <c r="R201" s="27" t="e">
        <f>'Compound Alert'!#REF!</f>
        <v>#REF!</v>
      </c>
      <c r="S201" s="21"/>
      <c r="T201" s="21"/>
      <c r="U201" s="21"/>
      <c r="V201" s="21"/>
      <c r="W201" s="21"/>
      <c r="X201" s="21"/>
      <c r="Y201" s="28"/>
      <c r="Z201" s="28"/>
      <c r="AA201" s="28"/>
      <c r="AB201" s="28"/>
      <c r="AC201" s="28"/>
      <c r="AD201" s="28"/>
      <c r="AE201" s="28"/>
      <c r="AF201" s="28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</row>
    <row r="202" spans="1:50" hidden="1" x14ac:dyDescent="0.2">
      <c r="A202" s="64">
        <v>130</v>
      </c>
      <c r="B202" s="20" t="str">
        <f>'Compound Alert'!B172</f>
        <v>Thailand</v>
      </c>
      <c r="C202" s="20" t="str">
        <f>'Compound Alert'!C172</f>
        <v>THA</v>
      </c>
      <c r="D202" s="20" t="str">
        <f>'Compound Alert'!D172</f>
        <v>EAS           East Asia &amp; Pacific</v>
      </c>
      <c r="E202" s="20" t="str">
        <f>'Compound Alert'!E172</f>
        <v>IBRD</v>
      </c>
      <c r="F202" s="50">
        <f>'Compound Alert'!F172</f>
        <v>0</v>
      </c>
      <c r="G202" s="22">
        <f>'Compound Alert'!G172</f>
        <v>1.5</v>
      </c>
      <c r="H202" s="23">
        <f>'Compound Alert'!H172</f>
        <v>1.5</v>
      </c>
      <c r="I202" s="50">
        <f>'Compound Alert'!Q172</f>
        <v>0</v>
      </c>
      <c r="J202" s="25">
        <f>'Compound Alert'!R172</f>
        <v>6.7082039324993685</v>
      </c>
      <c r="K202" s="25">
        <f>'Compound Alert'!S172</f>
        <v>3.5645933014354099</v>
      </c>
      <c r="L202" s="25">
        <f>'Compound Alert'!T172</f>
        <v>3.6528551660327326</v>
      </c>
      <c r="M202" s="25">
        <f>'Compound Alert'!U172</f>
        <v>3.1428571428571401</v>
      </c>
      <c r="N202" s="25">
        <f>'Compound Alert'!V172</f>
        <v>9.3094933625126295</v>
      </c>
      <c r="O202" s="25">
        <f>'Compound Alert'!W172</f>
        <v>0</v>
      </c>
      <c r="P202" s="25"/>
      <c r="Q202" s="27" t="e">
        <f>'Compound Alert'!#REF!</f>
        <v>#REF!</v>
      </c>
      <c r="R202" s="27" t="e">
        <f>'Compound Alert'!#REF!</f>
        <v>#REF!</v>
      </c>
      <c r="S202" s="21"/>
      <c r="T202" s="21"/>
      <c r="U202" s="21"/>
      <c r="V202" s="21"/>
      <c r="W202" s="21"/>
      <c r="X202" s="21"/>
      <c r="Y202" s="28"/>
      <c r="Z202" s="28"/>
      <c r="AA202" s="28"/>
      <c r="AB202" s="28"/>
      <c r="AC202" s="28"/>
      <c r="AD202" s="28"/>
      <c r="AE202" s="28"/>
      <c r="AF202" s="28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</row>
    <row r="203" spans="1:50" hidden="1" x14ac:dyDescent="0.2">
      <c r="A203" s="64">
        <v>131</v>
      </c>
      <c r="B203" s="20" t="str">
        <f>'Compound Alert'!B177</f>
        <v>Trinidad and Tobago</v>
      </c>
      <c r="C203" s="20" t="str">
        <f>'Compound Alert'!C177</f>
        <v>TTO</v>
      </c>
      <c r="D203" s="20" t="str">
        <f>'Compound Alert'!D177</f>
        <v>LCN           Latin America &amp; Caribbean</v>
      </c>
      <c r="E203" s="20" t="str">
        <f>'Compound Alert'!E177</f>
        <v>IBRD</v>
      </c>
      <c r="F203" s="50">
        <f>'Compound Alert'!F177</f>
        <v>0</v>
      </c>
      <c r="G203" s="22">
        <f>'Compound Alert'!G177</f>
        <v>1.5</v>
      </c>
      <c r="H203" s="23">
        <f>'Compound Alert'!H177</f>
        <v>1.5</v>
      </c>
      <c r="I203" s="50">
        <f>'Compound Alert'!Q177</f>
        <v>0</v>
      </c>
      <c r="J203" s="25">
        <f>'Compound Alert'!R177</f>
        <v>8.1731266966810203</v>
      </c>
      <c r="K203" s="25">
        <f>'Compound Alert'!S177</f>
        <v>2.8947368421052602</v>
      </c>
      <c r="L203" s="25">
        <f>'Compound Alert'!T177</f>
        <v>2.702365605310165</v>
      </c>
      <c r="M203" s="25">
        <f>'Compound Alert'!U177</f>
        <v>2.8571428571428599</v>
      </c>
      <c r="N203" s="25">
        <f>'Compound Alert'!V177</f>
        <v>6.0553007081949861</v>
      </c>
      <c r="O203" s="25">
        <f>'Compound Alert'!W177</f>
        <v>0</v>
      </c>
      <c r="P203" s="25"/>
      <c r="Q203" s="27" t="e">
        <f>'Compound Alert'!#REF!</f>
        <v>#REF!</v>
      </c>
      <c r="R203" s="27" t="e">
        <f>'Compound Alert'!#REF!</f>
        <v>#REF!</v>
      </c>
      <c r="S203" s="21"/>
      <c r="T203" s="21"/>
      <c r="U203" s="21"/>
      <c r="V203" s="21"/>
      <c r="W203" s="21"/>
      <c r="X203" s="21"/>
      <c r="Y203" s="28"/>
      <c r="Z203" s="28"/>
      <c r="AA203" s="28"/>
      <c r="AB203" s="28"/>
      <c r="AC203" s="28"/>
      <c r="AD203" s="28"/>
      <c r="AE203" s="28"/>
      <c r="AF203" s="28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</row>
    <row r="204" spans="1:50" hidden="1" x14ac:dyDescent="0.2">
      <c r="A204" s="64">
        <v>132</v>
      </c>
      <c r="B204" s="20" t="str">
        <f>'Compound Alert'!B183</f>
        <v>Ukraine</v>
      </c>
      <c r="C204" s="20" t="str">
        <f>'Compound Alert'!C183</f>
        <v>UKR</v>
      </c>
      <c r="D204" s="20" t="str">
        <f>'Compound Alert'!D183</f>
        <v>ECS           Europe &amp; Central Asia</v>
      </c>
      <c r="E204" s="20" t="str">
        <f>'Compound Alert'!E183</f>
        <v>IBRD</v>
      </c>
      <c r="F204" s="50">
        <f>'Compound Alert'!F183</f>
        <v>0</v>
      </c>
      <c r="G204" s="22">
        <f>'Compound Alert'!G183</f>
        <v>1.5</v>
      </c>
      <c r="H204" s="23">
        <f>'Compound Alert'!H183</f>
        <v>1.5</v>
      </c>
      <c r="I204" s="50">
        <f>'Compound Alert'!Q183</f>
        <v>0</v>
      </c>
      <c r="J204" s="25">
        <f>'Compound Alert'!R183</f>
        <v>8</v>
      </c>
      <c r="K204" s="25">
        <f>'Compound Alert'!S183</f>
        <v>2.2966507177033502</v>
      </c>
      <c r="L204" s="25">
        <f>'Compound Alert'!T183</f>
        <v>5.8724227846249555</v>
      </c>
      <c r="M204" s="25">
        <f>'Compound Alert'!U183</f>
        <v>4.6632300271072067</v>
      </c>
      <c r="N204" s="25">
        <f>'Compound Alert'!V183</f>
        <v>3.6666666666666701</v>
      </c>
      <c r="O204" s="25">
        <f>'Compound Alert'!W183</f>
        <v>0</v>
      </c>
      <c r="P204" s="25"/>
      <c r="Q204" s="27" t="e">
        <f>'Compound Alert'!#REF!</f>
        <v>#REF!</v>
      </c>
      <c r="R204" s="27" t="e">
        <f>'Compound Alert'!#REF!</f>
        <v>#REF!</v>
      </c>
      <c r="S204" s="21"/>
      <c r="T204" s="21"/>
      <c r="U204" s="21"/>
      <c r="V204" s="21"/>
      <c r="W204" s="21"/>
      <c r="X204" s="21"/>
      <c r="Y204" s="28"/>
      <c r="Z204" s="28"/>
      <c r="AA204" s="28"/>
      <c r="AB204" s="28"/>
      <c r="AC204" s="28"/>
      <c r="AD204" s="28"/>
      <c r="AE204" s="28"/>
      <c r="AF204" s="28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</row>
    <row r="205" spans="1:50" hidden="1" x14ac:dyDescent="0.2">
      <c r="A205" s="64">
        <v>133</v>
      </c>
      <c r="B205" s="20" t="str">
        <f>'Compound Alert'!B10</f>
        <v>Argentina</v>
      </c>
      <c r="C205" s="20" t="str">
        <f>'Compound Alert'!C10</f>
        <v>ARG</v>
      </c>
      <c r="D205" s="20" t="str">
        <f>'Compound Alert'!D10</f>
        <v>LCN           Latin America &amp; Caribbean</v>
      </c>
      <c r="E205" s="20" t="str">
        <f>'Compound Alert'!E10</f>
        <v>IBRD</v>
      </c>
      <c r="F205" s="50">
        <f>'Compound Alert'!F10</f>
        <v>0</v>
      </c>
      <c r="G205" s="22">
        <f>'Compound Alert'!G10</f>
        <v>1.5</v>
      </c>
      <c r="H205" s="23">
        <f>'Compound Alert'!H10</f>
        <v>1.5</v>
      </c>
      <c r="I205" s="50">
        <f>'Compound Alert'!Q10</f>
        <v>0</v>
      </c>
      <c r="J205" s="25">
        <f>'Compound Alert'!R10</f>
        <v>5.2727374294573028</v>
      </c>
      <c r="K205" s="25">
        <f>'Compound Alert'!S10</f>
        <v>2.2727272727272698</v>
      </c>
      <c r="L205" s="25">
        <f>'Compound Alert'!T10</f>
        <v>3.7821995993292119</v>
      </c>
      <c r="M205" s="25">
        <f>'Compound Alert'!U10</f>
        <v>5.0709255283710979</v>
      </c>
      <c r="N205" s="25">
        <f>'Compound Alert'!V10</f>
        <v>5</v>
      </c>
      <c r="O205" s="25">
        <f>'Compound Alert'!W10</f>
        <v>0</v>
      </c>
      <c r="P205" s="25"/>
      <c r="Q205" s="27" t="e">
        <f>'Compound Alert'!#REF!</f>
        <v>#REF!</v>
      </c>
      <c r="R205" s="27" t="e">
        <f>'Compound Alert'!#REF!</f>
        <v>#REF!</v>
      </c>
      <c r="S205" s="21"/>
      <c r="T205" s="21"/>
      <c r="U205" s="21"/>
      <c r="V205" s="21"/>
      <c r="W205" s="21"/>
      <c r="X205" s="21"/>
      <c r="Y205" s="28"/>
      <c r="Z205" s="28"/>
      <c r="AA205" s="28"/>
      <c r="AB205" s="28"/>
      <c r="AC205" s="28"/>
      <c r="AD205" s="28"/>
      <c r="AE205" s="28"/>
      <c r="AF205" s="28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</row>
    <row r="206" spans="1:50" hidden="1" x14ac:dyDescent="0.2">
      <c r="A206" s="64">
        <v>134</v>
      </c>
      <c r="B206" s="20" t="str">
        <f>'Compound Alert'!B11</f>
        <v>Armenia</v>
      </c>
      <c r="C206" s="20" t="str">
        <f>'Compound Alert'!C11</f>
        <v>ARM</v>
      </c>
      <c r="D206" s="20" t="str">
        <f>'Compound Alert'!D11</f>
        <v>ECS           Europe &amp; Central Asia</v>
      </c>
      <c r="E206" s="20" t="str">
        <f>'Compound Alert'!E11</f>
        <v>IBRD</v>
      </c>
      <c r="F206" s="50">
        <f>'Compound Alert'!F11</f>
        <v>0</v>
      </c>
      <c r="G206" s="22">
        <f>'Compound Alert'!G11</f>
        <v>1.5</v>
      </c>
      <c r="H206" s="23">
        <f>'Compound Alert'!H11</f>
        <v>1.5</v>
      </c>
      <c r="I206" s="50">
        <f>'Compound Alert'!Q11</f>
        <v>0</v>
      </c>
      <c r="J206" s="25">
        <f>'Compound Alert'!R11</f>
        <v>6.324555320336759</v>
      </c>
      <c r="K206" s="25">
        <f>'Compound Alert'!S11</f>
        <v>2.7033492822966498</v>
      </c>
      <c r="L206" s="25">
        <f>'Compound Alert'!T11</f>
        <v>4.2622519735229307</v>
      </c>
      <c r="M206" s="25">
        <f>'Compound Alert'!U11</f>
        <v>5.3452248382484902</v>
      </c>
      <c r="N206" s="25">
        <f>'Compound Alert'!V11</f>
        <v>5.8333333333333304</v>
      </c>
      <c r="O206" s="25">
        <f>'Compound Alert'!W11</f>
        <v>0</v>
      </c>
      <c r="P206" s="25"/>
      <c r="Q206" s="27" t="e">
        <f>'Compound Alert'!#REF!</f>
        <v>#REF!</v>
      </c>
      <c r="R206" s="27" t="e">
        <f>'Compound Alert'!#REF!</f>
        <v>#REF!</v>
      </c>
      <c r="S206" s="21"/>
      <c r="T206" s="21"/>
      <c r="U206" s="21"/>
      <c r="V206" s="21"/>
      <c r="W206" s="21"/>
      <c r="X206" s="21"/>
      <c r="Y206" s="28"/>
      <c r="Z206" s="28"/>
      <c r="AA206" s="28"/>
      <c r="AB206" s="28"/>
      <c r="AC206" s="28"/>
      <c r="AD206" s="28"/>
      <c r="AE206" s="28"/>
      <c r="AF206" s="28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</row>
    <row r="207" spans="1:50" hidden="1" x14ac:dyDescent="0.2">
      <c r="A207" s="64">
        <v>135</v>
      </c>
      <c r="B207" s="20" t="str">
        <f>'Compound Alert'!B23</f>
        <v>Bahamas</v>
      </c>
      <c r="C207" s="20" t="str">
        <f>'Compound Alert'!C23</f>
        <v>BHS</v>
      </c>
      <c r="D207" s="20" t="str">
        <f>'Compound Alert'!D23</f>
        <v>LCN           Latin America &amp; Caribbean</v>
      </c>
      <c r="E207" s="20" t="str">
        <f>'Compound Alert'!E23</f>
        <v xml:space="preserve"> </v>
      </c>
      <c r="F207" s="50">
        <f>'Compound Alert'!F23</f>
        <v>0</v>
      </c>
      <c r="G207" s="22">
        <f>'Compound Alert'!G23</f>
        <v>1.5</v>
      </c>
      <c r="H207" s="23">
        <f>'Compound Alert'!H23</f>
        <v>1.5</v>
      </c>
      <c r="I207" s="50">
        <f>'Compound Alert'!Q23</f>
        <v>0</v>
      </c>
      <c r="J207" s="25">
        <f>'Compound Alert'!R23</f>
        <v>5.0815503388389125</v>
      </c>
      <c r="K207" s="25">
        <f>'Compound Alert'!S23</f>
        <v>3.58851674641148</v>
      </c>
      <c r="L207" s="25">
        <f>'Compound Alert'!T23</f>
        <v>2.0982623127920124</v>
      </c>
      <c r="M207" s="25">
        <f>'Compound Alert'!U23</f>
        <v>6.0944940022004364</v>
      </c>
      <c r="N207" s="25">
        <f>'Compound Alert'!V23</f>
        <v>6.324555320336759</v>
      </c>
      <c r="O207" s="25">
        <f>'Compound Alert'!W23</f>
        <v>0</v>
      </c>
      <c r="P207" s="25"/>
      <c r="Q207" s="27" t="e">
        <f>'Compound Alert'!#REF!</f>
        <v>#REF!</v>
      </c>
      <c r="R207" s="27" t="e">
        <f>'Compound Alert'!#REF!</f>
        <v>#REF!</v>
      </c>
      <c r="S207" s="21"/>
      <c r="T207" s="21"/>
      <c r="U207" s="21"/>
      <c r="V207" s="21"/>
      <c r="W207" s="21"/>
      <c r="X207" s="21"/>
      <c r="Y207" s="28"/>
      <c r="Z207" s="28"/>
      <c r="AA207" s="28"/>
      <c r="AB207" s="28"/>
      <c r="AC207" s="28"/>
      <c r="AD207" s="28"/>
      <c r="AE207" s="28"/>
      <c r="AF207" s="28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</row>
    <row r="208" spans="1:50" hidden="1" x14ac:dyDescent="0.2">
      <c r="A208" s="64">
        <v>136</v>
      </c>
      <c r="B208" s="20" t="str">
        <f>'Compound Alert'!B78</f>
        <v>Croatia</v>
      </c>
      <c r="C208" s="20" t="str">
        <f>'Compound Alert'!C78</f>
        <v>HRV</v>
      </c>
      <c r="D208" s="20" t="str">
        <f>'Compound Alert'!D78</f>
        <v>ECS           Europe &amp; Central Asia</v>
      </c>
      <c r="E208" s="20" t="str">
        <f>'Compound Alert'!E78</f>
        <v>IBRD</v>
      </c>
      <c r="F208" s="50">
        <f>'Compound Alert'!F78</f>
        <v>0</v>
      </c>
      <c r="G208" s="22">
        <f>'Compound Alert'!G78</f>
        <v>1.5</v>
      </c>
      <c r="H208" s="23">
        <f>'Compound Alert'!H78</f>
        <v>1.5</v>
      </c>
      <c r="I208" s="50">
        <f>'Compound Alert'!Q78</f>
        <v>0</v>
      </c>
      <c r="J208" s="25">
        <f>'Compound Alert'!R78</f>
        <v>6.1237243569579451</v>
      </c>
      <c r="K208" s="25">
        <f>'Compound Alert'!S78</f>
        <v>1.2200956937798999</v>
      </c>
      <c r="L208" s="25">
        <f>'Compound Alert'!T78</f>
        <v>5.6170690812791157</v>
      </c>
      <c r="M208" s="25">
        <f>'Compound Alert'!U78</f>
        <v>4.3094580368566771</v>
      </c>
      <c r="N208" s="25">
        <f>'Compound Alert'!V78</f>
        <v>6.3333333333333304</v>
      </c>
      <c r="O208" s="25">
        <f>'Compound Alert'!W78</f>
        <v>0</v>
      </c>
      <c r="P208" s="25"/>
      <c r="Q208" s="27" t="e">
        <f>'Compound Alert'!#REF!</f>
        <v>#REF!</v>
      </c>
      <c r="R208" s="27" t="e">
        <f>'Compound Alert'!#REF!</f>
        <v>#REF!</v>
      </c>
      <c r="S208" s="21"/>
      <c r="T208" s="21"/>
      <c r="U208" s="21"/>
      <c r="V208" s="21"/>
      <c r="W208" s="21"/>
      <c r="X208" s="21"/>
      <c r="Y208" s="28"/>
      <c r="Z208" s="28"/>
      <c r="AA208" s="28"/>
      <c r="AB208" s="28"/>
      <c r="AC208" s="28"/>
      <c r="AD208" s="28"/>
      <c r="AE208" s="28"/>
      <c r="AF208" s="28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</row>
    <row r="209" spans="1:50" hidden="1" x14ac:dyDescent="0.2">
      <c r="A209" s="64">
        <v>137</v>
      </c>
      <c r="B209" s="20" t="str">
        <f>'Compound Alert'!B92</f>
        <v>Kazakhstan</v>
      </c>
      <c r="C209" s="20" t="str">
        <f>'Compound Alert'!C92</f>
        <v>KAZ</v>
      </c>
      <c r="D209" s="20" t="str">
        <f>'Compound Alert'!D92</f>
        <v>ECS           Europe &amp; Central Asia</v>
      </c>
      <c r="E209" s="20" t="str">
        <f>'Compound Alert'!E92</f>
        <v>IBRD</v>
      </c>
      <c r="F209" s="50">
        <f>'Compound Alert'!F92</f>
        <v>0</v>
      </c>
      <c r="G209" s="22">
        <f>'Compound Alert'!G92</f>
        <v>1.5</v>
      </c>
      <c r="H209" s="23">
        <f>'Compound Alert'!H92</f>
        <v>1.5</v>
      </c>
      <c r="I209" s="50">
        <f>'Compound Alert'!Q92</f>
        <v>0</v>
      </c>
      <c r="J209" s="25">
        <f>'Compound Alert'!R92</f>
        <v>6.4697096424138438</v>
      </c>
      <c r="K209" s="25">
        <f>'Compound Alert'!S92</f>
        <v>1.2679425837320599</v>
      </c>
      <c r="L209" s="25">
        <f>'Compound Alert'!T92</f>
        <v>6.159658874120356</v>
      </c>
      <c r="M209" s="25">
        <f>'Compound Alert'!U92</f>
        <v>3.9641248358604577</v>
      </c>
      <c r="N209" s="25">
        <f>'Compound Alert'!V92</f>
        <v>5</v>
      </c>
      <c r="O209" s="25">
        <f>'Compound Alert'!W92</f>
        <v>0</v>
      </c>
      <c r="P209" s="25"/>
      <c r="Q209" s="27" t="e">
        <f>'Compound Alert'!#REF!</f>
        <v>#REF!</v>
      </c>
      <c r="R209" s="27" t="e">
        <f>'Compound Alert'!#REF!</f>
        <v>#REF!</v>
      </c>
      <c r="S209" s="21"/>
      <c r="T209" s="21"/>
      <c r="U209" s="21"/>
      <c r="V209" s="21"/>
      <c r="W209" s="21"/>
      <c r="X209" s="21"/>
      <c r="Y209" s="28"/>
      <c r="Z209" s="28"/>
      <c r="AA209" s="28"/>
      <c r="AB209" s="28"/>
      <c r="AC209" s="28"/>
      <c r="AD209" s="28"/>
      <c r="AE209" s="28"/>
      <c r="AF209" s="28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</row>
    <row r="210" spans="1:50" hidden="1" x14ac:dyDescent="0.2">
      <c r="A210" s="64">
        <v>138</v>
      </c>
      <c r="B210" s="20" t="str">
        <f>'Compound Alert'!B94</f>
        <v>Kyrgyzstan</v>
      </c>
      <c r="C210" s="20" t="str">
        <f>'Compound Alert'!C94</f>
        <v>KGZ</v>
      </c>
      <c r="D210" s="20" t="str">
        <f>'Compound Alert'!D94</f>
        <v>ECS           Europe &amp; Central Asia</v>
      </c>
      <c r="E210" s="20" t="str">
        <f>'Compound Alert'!E94</f>
        <v>IDA</v>
      </c>
      <c r="F210" s="50">
        <f>'Compound Alert'!F94</f>
        <v>0</v>
      </c>
      <c r="G210" s="22">
        <f>'Compound Alert'!G94</f>
        <v>1.5</v>
      </c>
      <c r="H210" s="23">
        <f>'Compound Alert'!H94</f>
        <v>1.5</v>
      </c>
      <c r="I210" s="50">
        <f>'Compound Alert'!Q94</f>
        <v>0</v>
      </c>
      <c r="J210" s="25">
        <f>'Compound Alert'!R94</f>
        <v>5.6863121026238064</v>
      </c>
      <c r="K210" s="25">
        <f>'Compound Alert'!S94</f>
        <v>3.7320574162679399</v>
      </c>
      <c r="L210" s="25">
        <f>'Compound Alert'!T94</f>
        <v>5.4610842350020734</v>
      </c>
      <c r="M210" s="25">
        <f>'Compound Alert'!U94</f>
        <v>3.7322781624632948</v>
      </c>
      <c r="N210" s="25">
        <f>'Compound Alert'!V94</f>
        <v>6.9161646404154746</v>
      </c>
      <c r="O210" s="25">
        <f>'Compound Alert'!W94</f>
        <v>0</v>
      </c>
      <c r="P210" s="25"/>
      <c r="Q210" s="27" t="e">
        <f>'Compound Alert'!#REF!</f>
        <v>#REF!</v>
      </c>
      <c r="R210" s="27" t="e">
        <f>'Compound Alert'!#REF!</f>
        <v>#REF!</v>
      </c>
      <c r="S210" s="21"/>
      <c r="T210" s="21"/>
      <c r="U210" s="21"/>
      <c r="V210" s="21"/>
      <c r="W210" s="21"/>
      <c r="X210" s="21"/>
      <c r="Y210" s="28"/>
      <c r="Z210" s="28"/>
      <c r="AA210" s="28"/>
      <c r="AB210" s="28"/>
      <c r="AC210" s="28"/>
      <c r="AD210" s="28"/>
      <c r="AE210" s="28"/>
      <c r="AF210" s="28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</row>
    <row r="211" spans="1:50" hidden="1" x14ac:dyDescent="0.2">
      <c r="A211" s="64">
        <v>139</v>
      </c>
      <c r="B211" s="20" t="str">
        <f>'Compound Alert'!B137</f>
        <v>Oman</v>
      </c>
      <c r="C211" s="20" t="str">
        <f>'Compound Alert'!C137</f>
        <v>OMN</v>
      </c>
      <c r="D211" s="20" t="str">
        <f>'Compound Alert'!D137</f>
        <v>MEA           Middle East &amp; North Africa</v>
      </c>
      <c r="E211" s="20" t="str">
        <f>'Compound Alert'!E137</f>
        <v>Middle East &amp; North Africa</v>
      </c>
      <c r="F211" s="50">
        <f>'Compound Alert'!F137</f>
        <v>0</v>
      </c>
      <c r="G211" s="22">
        <f>'Compound Alert'!G137</f>
        <v>1.5</v>
      </c>
      <c r="H211" s="23">
        <f>'Compound Alert'!H137</f>
        <v>1.5</v>
      </c>
      <c r="I211" s="50">
        <f>'Compound Alert'!Q137</f>
        <v>0</v>
      </c>
      <c r="J211" s="25">
        <f>'Compound Alert'!R137</f>
        <v>5.6416952771308022</v>
      </c>
      <c r="K211" s="25">
        <f>'Compound Alert'!S137</f>
        <v>3.2296650717703299</v>
      </c>
      <c r="L211" s="25">
        <f>'Compound Alert'!T137</f>
        <v>6.0804770661821106</v>
      </c>
      <c r="M211" s="25">
        <f>'Compound Alert'!U137</f>
        <v>4.1231056256176615</v>
      </c>
      <c r="N211" s="25">
        <f>'Compound Alert'!V137</f>
        <v>6.6666666666666696</v>
      </c>
      <c r="O211" s="25">
        <f>'Compound Alert'!W137</f>
        <v>0</v>
      </c>
      <c r="P211" s="25"/>
      <c r="Q211" s="27" t="e">
        <f>'Compound Alert'!#REF!</f>
        <v>#REF!</v>
      </c>
      <c r="R211" s="27" t="e">
        <f>'Compound Alert'!#REF!</f>
        <v>#REF!</v>
      </c>
      <c r="S211" s="21"/>
      <c r="T211" s="21"/>
      <c r="U211" s="21"/>
      <c r="V211" s="21"/>
      <c r="W211" s="21"/>
      <c r="X211" s="21"/>
      <c r="Y211" s="28"/>
      <c r="Z211" s="28"/>
      <c r="AA211" s="28"/>
      <c r="AB211" s="28"/>
      <c r="AC211" s="28"/>
      <c r="AD211" s="28"/>
      <c r="AE211" s="28"/>
      <c r="AF211" s="28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</row>
    <row r="212" spans="1:50" hidden="1" x14ac:dyDescent="0.2">
      <c r="A212" s="64">
        <v>140</v>
      </c>
      <c r="B212" s="20" t="str">
        <f>'Compound Alert'!B149</f>
        <v>Romania</v>
      </c>
      <c r="C212" s="20" t="str">
        <f>'Compound Alert'!C149</f>
        <v>ROU</v>
      </c>
      <c r="D212" s="20" t="str">
        <f>'Compound Alert'!D149</f>
        <v>ECS           Europe &amp; Central Asia</v>
      </c>
      <c r="E212" s="20" t="str">
        <f>'Compound Alert'!E149</f>
        <v>IBRD</v>
      </c>
      <c r="F212" s="50">
        <f>'Compound Alert'!F149</f>
        <v>0</v>
      </c>
      <c r="G212" s="22">
        <f>'Compound Alert'!G149</f>
        <v>1.5</v>
      </c>
      <c r="H212" s="23">
        <f>'Compound Alert'!H149</f>
        <v>1.5</v>
      </c>
      <c r="I212" s="50">
        <f>'Compound Alert'!Q149</f>
        <v>0</v>
      </c>
      <c r="J212" s="25">
        <f>'Compound Alert'!R149</f>
        <v>6.957010852370435</v>
      </c>
      <c r="K212" s="25">
        <f>'Compound Alert'!S149</f>
        <v>2.4641148325358899</v>
      </c>
      <c r="L212" s="25">
        <f>'Compound Alert'!T149</f>
        <v>3.7241470465924289</v>
      </c>
      <c r="M212" s="25">
        <f>'Compound Alert'!U149</f>
        <v>5.2098807225172727</v>
      </c>
      <c r="N212" s="25">
        <f>'Compound Alert'!V149</f>
        <v>5.1666666666666696</v>
      </c>
      <c r="O212" s="25">
        <f>'Compound Alert'!W149</f>
        <v>0</v>
      </c>
      <c r="P212" s="25"/>
      <c r="Q212" s="27" t="e">
        <f>'Compound Alert'!#REF!</f>
        <v>#REF!</v>
      </c>
      <c r="R212" s="27" t="e">
        <f>'Compound Alert'!#REF!</f>
        <v>#REF!</v>
      </c>
      <c r="S212" s="21"/>
      <c r="T212" s="21"/>
      <c r="U212" s="21"/>
      <c r="V212" s="21"/>
      <c r="W212" s="21"/>
      <c r="X212" s="21"/>
      <c r="Y212" s="28"/>
      <c r="Z212" s="28"/>
      <c r="AA212" s="28"/>
      <c r="AB212" s="28"/>
      <c r="AC212" s="28"/>
      <c r="AD212" s="28"/>
      <c r="AE212" s="28"/>
      <c r="AF212" s="28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</row>
    <row r="213" spans="1:50" hidden="1" x14ac:dyDescent="0.2">
      <c r="A213" s="64">
        <v>141</v>
      </c>
      <c r="B213" s="20" t="str">
        <f>'Compound Alert'!B163</f>
        <v>Suriname</v>
      </c>
      <c r="C213" s="20" t="str">
        <f>'Compound Alert'!C163</f>
        <v>SUR</v>
      </c>
      <c r="D213" s="20" t="str">
        <f>'Compound Alert'!D163</f>
        <v>LCN           Latin America &amp; Caribbean</v>
      </c>
      <c r="E213" s="20" t="str">
        <f>'Compound Alert'!E163</f>
        <v>IBRD</v>
      </c>
      <c r="F213" s="50">
        <f>'Compound Alert'!F163</f>
        <v>0</v>
      </c>
      <c r="G213" s="22">
        <f>'Compound Alert'!G163</f>
        <v>1.5</v>
      </c>
      <c r="H213" s="23">
        <f>'Compound Alert'!H163</f>
        <v>1.5</v>
      </c>
      <c r="I213" s="50">
        <f>'Compound Alert'!Q163</f>
        <v>0</v>
      </c>
      <c r="J213" s="25">
        <f>'Compound Alert'!R163</f>
        <v>4.1712569586857917</v>
      </c>
      <c r="K213" s="25">
        <f>'Compound Alert'!S163</f>
        <v>5.5263157894736796</v>
      </c>
      <c r="L213" s="25">
        <f>'Compound Alert'!T163</f>
        <v>3.7682687984059542</v>
      </c>
      <c r="M213" s="25">
        <f>'Compound Alert'!U163</f>
        <v>6.1535897382476392</v>
      </c>
      <c r="N213" s="25">
        <f>'Compound Alert'!V163</f>
        <v>6.9522178715380676</v>
      </c>
      <c r="O213" s="25">
        <f>'Compound Alert'!W163</f>
        <v>0</v>
      </c>
      <c r="P213" s="25"/>
      <c r="Q213" s="27" t="e">
        <f>'Compound Alert'!#REF!</f>
        <v>#REF!</v>
      </c>
      <c r="R213" s="27" t="e">
        <f>'Compound Alert'!#REF!</f>
        <v>#REF!</v>
      </c>
      <c r="S213" s="21"/>
      <c r="T213" s="21"/>
      <c r="U213" s="21"/>
      <c r="V213" s="21"/>
      <c r="W213" s="21"/>
      <c r="X213" s="21"/>
      <c r="Y213" s="28"/>
      <c r="Z213" s="28"/>
      <c r="AA213" s="28"/>
      <c r="AB213" s="28"/>
      <c r="AC213" s="28"/>
      <c r="AD213" s="28"/>
      <c r="AE213" s="28"/>
      <c r="AF213" s="28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</row>
    <row r="214" spans="1:50" hidden="1" x14ac:dyDescent="0.2">
      <c r="A214" s="64">
        <v>142</v>
      </c>
      <c r="B214" s="20" t="str">
        <f>'Compound Alert'!B91</f>
        <v>Japan</v>
      </c>
      <c r="C214" s="20" t="str">
        <f>'Compound Alert'!C91</f>
        <v>JPN</v>
      </c>
      <c r="D214" s="20" t="str">
        <f>'Compound Alert'!D91</f>
        <v>EAS           East Asia &amp; Pacific</v>
      </c>
      <c r="E214" s="20" t="str">
        <f>'Compound Alert'!E91</f>
        <v xml:space="preserve"> </v>
      </c>
      <c r="F214" s="50">
        <f>'Compound Alert'!F91</f>
        <v>0</v>
      </c>
      <c r="G214" s="22">
        <f>'Compound Alert'!G91</f>
        <v>1</v>
      </c>
      <c r="H214" s="23">
        <f>'Compound Alert'!H91</f>
        <v>1</v>
      </c>
      <c r="I214" s="50">
        <f>'Compound Alert'!Q91</f>
        <v>0</v>
      </c>
      <c r="J214" s="25">
        <f>'Compound Alert'!R91</f>
        <v>2.9212115505517424</v>
      </c>
      <c r="K214" s="25">
        <f>'Compound Alert'!S91</f>
        <v>2.1770334928229702</v>
      </c>
      <c r="L214" s="25">
        <f>'Compound Alert'!T91</f>
        <v>1.27272727272727</v>
      </c>
      <c r="M214" s="25">
        <f>'Compound Alert'!U91</f>
        <v>1.3430597618161018</v>
      </c>
      <c r="N214" s="25">
        <f>'Compound Alert'!V91</f>
        <v>8.3666002653407556</v>
      </c>
      <c r="O214" s="25">
        <f>'Compound Alert'!W91</f>
        <v>0</v>
      </c>
      <c r="P214" s="25"/>
      <c r="Q214" s="27" t="e">
        <f>'Compound Alert'!#REF!</f>
        <v>#REF!</v>
      </c>
      <c r="R214" s="27" t="e">
        <f>'Compound Alert'!#REF!</f>
        <v>#REF!</v>
      </c>
      <c r="S214" s="21"/>
      <c r="T214" s="21"/>
      <c r="U214" s="21"/>
      <c r="V214" s="21"/>
      <c r="W214" s="21"/>
      <c r="X214" s="21"/>
      <c r="Y214" s="28"/>
      <c r="Z214" s="28"/>
      <c r="AA214" s="28"/>
      <c r="AB214" s="28"/>
      <c r="AC214" s="28"/>
      <c r="AD214" s="28"/>
      <c r="AE214" s="28"/>
      <c r="AF214" s="28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</row>
    <row r="215" spans="1:50" hidden="1" x14ac:dyDescent="0.2">
      <c r="A215" s="64">
        <v>143</v>
      </c>
      <c r="B215" s="20" t="str">
        <f>'Compound Alert'!B97</f>
        <v>Saint Kitts and Nevis</v>
      </c>
      <c r="C215" s="20" t="str">
        <f>'Compound Alert'!C97</f>
        <v>KNA</v>
      </c>
      <c r="D215" s="20" t="str">
        <f>'Compound Alert'!D97</f>
        <v>LCN           Latin America &amp; Caribbean</v>
      </c>
      <c r="E215" s="20" t="str">
        <f>'Compound Alert'!E97</f>
        <v>IBRD</v>
      </c>
      <c r="F215" s="50">
        <f>'Compound Alert'!F97</f>
        <v>0</v>
      </c>
      <c r="G215" s="22">
        <f>'Compound Alert'!G97</f>
        <v>1</v>
      </c>
      <c r="H215" s="23">
        <f>'Compound Alert'!H97</f>
        <v>1</v>
      </c>
      <c r="I215" s="50">
        <f>'Compound Alert'!Q97</f>
        <v>0</v>
      </c>
      <c r="J215" s="25">
        <f>'Compound Alert'!R97</f>
        <v>8.76</v>
      </c>
      <c r="K215" s="25">
        <f>'Compound Alert'!S97</f>
        <v>4.01913875598086</v>
      </c>
      <c r="L215" s="25">
        <f>'Compound Alert'!T97</f>
        <v>0</v>
      </c>
      <c r="M215" s="25">
        <f>'Compound Alert'!U97</f>
        <v>2.5714285714285698</v>
      </c>
      <c r="N215" s="25">
        <f>'Compound Alert'!V97</f>
        <v>3</v>
      </c>
      <c r="O215" s="25">
        <f>'Compound Alert'!W97</f>
        <v>0</v>
      </c>
      <c r="P215" s="25"/>
      <c r="Q215" s="27" t="e">
        <f>'Compound Alert'!#REF!</f>
        <v>#REF!</v>
      </c>
      <c r="R215" s="27" t="e">
        <f>'Compound Alert'!#REF!</f>
        <v>#REF!</v>
      </c>
      <c r="S215" s="21"/>
      <c r="T215" s="21"/>
      <c r="U215" s="21"/>
      <c r="V215" s="21"/>
      <c r="W215" s="21"/>
      <c r="X215" s="21"/>
      <c r="Y215" s="28"/>
      <c r="Z215" s="28"/>
      <c r="AA215" s="28"/>
      <c r="AB215" s="28"/>
      <c r="AC215" s="28"/>
      <c r="AD215" s="28"/>
      <c r="AE215" s="28"/>
      <c r="AF215" s="28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</row>
    <row r="216" spans="1:50" hidden="1" x14ac:dyDescent="0.2">
      <c r="A216" s="64">
        <v>144</v>
      </c>
      <c r="B216" s="20" t="str">
        <f>'Compound Alert'!B98</f>
        <v>Korea Republic of</v>
      </c>
      <c r="C216" s="20" t="str">
        <f>'Compound Alert'!C98</f>
        <v>KOR</v>
      </c>
      <c r="D216" s="20" t="str">
        <f>'Compound Alert'!D98</f>
        <v>EAS           East Asia &amp; Pacific</v>
      </c>
      <c r="E216" s="20" t="str">
        <f>'Compound Alert'!E98</f>
        <v xml:space="preserve"> </v>
      </c>
      <c r="F216" s="50">
        <f>'Compound Alert'!F98</f>
        <v>0</v>
      </c>
      <c r="G216" s="22">
        <f>'Compound Alert'!G98</f>
        <v>1</v>
      </c>
      <c r="H216" s="23">
        <f>'Compound Alert'!H98</f>
        <v>1</v>
      </c>
      <c r="I216" s="50">
        <f>'Compound Alert'!Q98</f>
        <v>0</v>
      </c>
      <c r="J216" s="25">
        <f>'Compound Alert'!R98</f>
        <v>4.9349616162485201</v>
      </c>
      <c r="K216" s="25">
        <f>'Compound Alert'!S98</f>
        <v>0.47846889952152999</v>
      </c>
      <c r="L216" s="25">
        <f>'Compound Alert'!T98</f>
        <v>2.9256198347107398</v>
      </c>
      <c r="M216" s="25">
        <f>'Compound Alert'!U98</f>
        <v>0.74578178858864341</v>
      </c>
      <c r="N216" s="25">
        <f>'Compound Alert'!V98</f>
        <v>8.1666666666666696</v>
      </c>
      <c r="O216" s="25">
        <f>'Compound Alert'!W98</f>
        <v>0</v>
      </c>
      <c r="P216" s="25"/>
      <c r="Q216" s="27" t="e">
        <f>'Compound Alert'!#REF!</f>
        <v>#REF!</v>
      </c>
      <c r="R216" s="27" t="e">
        <f>'Compound Alert'!#REF!</f>
        <v>#REF!</v>
      </c>
      <c r="S216" s="21"/>
      <c r="T216" s="21"/>
      <c r="U216" s="21"/>
      <c r="V216" s="21"/>
      <c r="W216" s="21"/>
      <c r="X216" s="21"/>
      <c r="Y216" s="28"/>
      <c r="Z216" s="28"/>
      <c r="AA216" s="28"/>
      <c r="AB216" s="28"/>
      <c r="AC216" s="28"/>
      <c r="AD216" s="28"/>
      <c r="AE216" s="28"/>
      <c r="AF216" s="28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</row>
    <row r="217" spans="1:50" hidden="1" x14ac:dyDescent="0.2">
      <c r="A217" s="64">
        <v>145</v>
      </c>
      <c r="B217" s="20" t="str">
        <f>'Compound Alert'!B109</f>
        <v>Luxembourg</v>
      </c>
      <c r="C217" s="20" t="str">
        <f>'Compound Alert'!C109</f>
        <v>LUX</v>
      </c>
      <c r="D217" s="20" t="str">
        <f>'Compound Alert'!D109</f>
        <v>ECS           Europe &amp; Central Asia</v>
      </c>
      <c r="E217" s="20" t="str">
        <f>'Compound Alert'!E109</f>
        <v xml:space="preserve"> </v>
      </c>
      <c r="F217" s="50">
        <f>'Compound Alert'!F109</f>
        <v>0</v>
      </c>
      <c r="G217" s="22">
        <f>'Compound Alert'!G109</f>
        <v>1</v>
      </c>
      <c r="H217" s="23">
        <f>'Compound Alert'!H109</f>
        <v>1</v>
      </c>
      <c r="I217" s="50">
        <f>'Compound Alert'!Q109</f>
        <v>0</v>
      </c>
      <c r="J217" s="25">
        <f>'Compound Alert'!R109</f>
        <v>7.2387844283415435</v>
      </c>
      <c r="K217" s="25">
        <f>'Compound Alert'!S109</f>
        <v>0</v>
      </c>
      <c r="L217" s="25">
        <f>'Compound Alert'!T109</f>
        <v>1.2304061621337417</v>
      </c>
      <c r="M217" s="25">
        <f>'Compound Alert'!U109</f>
        <v>1.7476514853613425</v>
      </c>
      <c r="N217" s="25">
        <f>'Compound Alert'!V109</f>
        <v>0</v>
      </c>
      <c r="O217" s="25">
        <f>'Compound Alert'!W109</f>
        <v>0</v>
      </c>
      <c r="P217" s="25"/>
      <c r="Q217" s="27" t="e">
        <f>'Compound Alert'!#REF!</f>
        <v>#REF!</v>
      </c>
      <c r="R217" s="27" t="e">
        <f>'Compound Alert'!#REF!</f>
        <v>#REF!</v>
      </c>
      <c r="S217" s="21"/>
      <c r="T217" s="21"/>
      <c r="U217" s="21"/>
      <c r="V217" s="21"/>
      <c r="W217" s="21"/>
      <c r="X217" s="21"/>
      <c r="Y217" s="28"/>
      <c r="Z217" s="28"/>
      <c r="AA217" s="28"/>
      <c r="AB217" s="28"/>
      <c r="AC217" s="28"/>
      <c r="AD217" s="28"/>
      <c r="AE217" s="28"/>
      <c r="AF217" s="28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</row>
    <row r="218" spans="1:50" hidden="1" x14ac:dyDescent="0.2">
      <c r="A218" s="64">
        <v>146</v>
      </c>
      <c r="B218" s="20" t="str">
        <f>'Compound Alert'!B119</f>
        <v>Malta</v>
      </c>
      <c r="C218" s="20" t="str">
        <f>'Compound Alert'!C119</f>
        <v>MLT</v>
      </c>
      <c r="D218" s="20" t="str">
        <f>'Compound Alert'!D119</f>
        <v>MEA           Middle East &amp; North Africa</v>
      </c>
      <c r="E218" s="20" t="str">
        <f>'Compound Alert'!E119</f>
        <v xml:space="preserve"> </v>
      </c>
      <c r="F218" s="50">
        <f>'Compound Alert'!F119</f>
        <v>0</v>
      </c>
      <c r="G218" s="22">
        <f>'Compound Alert'!G119</f>
        <v>1</v>
      </c>
      <c r="H218" s="23">
        <f>'Compound Alert'!H119</f>
        <v>1</v>
      </c>
      <c r="I218" s="50">
        <f>'Compound Alert'!Q119</f>
        <v>0</v>
      </c>
      <c r="J218" s="25">
        <f>'Compound Alert'!R119</f>
        <v>7.9672605078533731</v>
      </c>
      <c r="K218" s="25">
        <f>'Compound Alert'!S119</f>
        <v>0</v>
      </c>
      <c r="L218" s="25">
        <f>'Compound Alert'!T119</f>
        <v>3.5685831747742309</v>
      </c>
      <c r="M218" s="25">
        <f>'Compound Alert'!U119</f>
        <v>1.7320508075688774</v>
      </c>
      <c r="N218" s="25">
        <f>'Compound Alert'!V119</f>
        <v>2.5</v>
      </c>
      <c r="O218" s="25">
        <f>'Compound Alert'!W119</f>
        <v>0</v>
      </c>
      <c r="P218" s="25"/>
      <c r="Q218" s="27" t="e">
        <f>'Compound Alert'!#REF!</f>
        <v>#REF!</v>
      </c>
      <c r="R218" s="27" t="e">
        <f>'Compound Alert'!#REF!</f>
        <v>#REF!</v>
      </c>
      <c r="S218" s="21"/>
      <c r="T218" s="21"/>
      <c r="U218" s="21"/>
      <c r="V218" s="21"/>
      <c r="W218" s="21"/>
      <c r="X218" s="21"/>
      <c r="Y218" s="28"/>
      <c r="Z218" s="28"/>
      <c r="AA218" s="28"/>
      <c r="AB218" s="28"/>
      <c r="AC218" s="28"/>
      <c r="AD218" s="28"/>
      <c r="AE218" s="28"/>
      <c r="AF218" s="28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</row>
    <row r="219" spans="1:50" hidden="1" x14ac:dyDescent="0.2">
      <c r="A219" s="64">
        <v>147</v>
      </c>
      <c r="B219" s="20" t="str">
        <f>'Compound Alert'!B148</f>
        <v>Qatar</v>
      </c>
      <c r="C219" s="20" t="str">
        <f>'Compound Alert'!C148</f>
        <v>QAT</v>
      </c>
      <c r="D219" s="20" t="str">
        <f>'Compound Alert'!D148</f>
        <v>MEA           Middle East &amp; North Africa</v>
      </c>
      <c r="E219" s="20" t="str">
        <f>'Compound Alert'!E148</f>
        <v>Middle East &amp; North Africa</v>
      </c>
      <c r="F219" s="50">
        <f>'Compound Alert'!F148</f>
        <v>0</v>
      </c>
      <c r="G219" s="22">
        <f>'Compound Alert'!G148</f>
        <v>1</v>
      </c>
      <c r="H219" s="23">
        <f>'Compound Alert'!H148</f>
        <v>1</v>
      </c>
      <c r="I219" s="50">
        <f>'Compound Alert'!Q148</f>
        <v>0</v>
      </c>
      <c r="J219" s="25">
        <f>'Compound Alert'!R148</f>
        <v>7.5894663844041101</v>
      </c>
      <c r="K219" s="25">
        <f>'Compound Alert'!S148</f>
        <v>0</v>
      </c>
      <c r="L219" s="25">
        <f>'Compound Alert'!T148</f>
        <v>3.5041322314049599</v>
      </c>
      <c r="M219" s="25">
        <f>'Compound Alert'!U148</f>
        <v>4.1403933560541324</v>
      </c>
      <c r="N219" s="25">
        <f>'Compound Alert'!V148</f>
        <v>0.83333333333333404</v>
      </c>
      <c r="O219" s="25">
        <f>'Compound Alert'!W148</f>
        <v>0</v>
      </c>
      <c r="P219" s="25"/>
      <c r="Q219" s="27" t="e">
        <f>'Compound Alert'!#REF!</f>
        <v>#REF!</v>
      </c>
      <c r="R219" s="27" t="e">
        <f>'Compound Alert'!#REF!</f>
        <v>#REF!</v>
      </c>
      <c r="S219" s="21"/>
      <c r="T219" s="21"/>
      <c r="U219" s="21"/>
      <c r="V219" s="21"/>
      <c r="W219" s="21"/>
      <c r="X219" s="21"/>
      <c r="Y219" s="28"/>
      <c r="Z219" s="28"/>
      <c r="AA219" s="28"/>
      <c r="AB219" s="28"/>
      <c r="AC219" s="28"/>
      <c r="AD219" s="28"/>
      <c r="AE219" s="28"/>
      <c r="AF219" s="28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</row>
    <row r="220" spans="1:50" hidden="1" x14ac:dyDescent="0.2">
      <c r="A220" s="64">
        <v>148</v>
      </c>
      <c r="B220" s="20" t="str">
        <f>'Compound Alert'!B168</f>
        <v>Seychelles</v>
      </c>
      <c r="C220" s="20" t="str">
        <f>'Compound Alert'!C168</f>
        <v>SYC</v>
      </c>
      <c r="D220" s="20" t="str">
        <f>'Compound Alert'!D168</f>
        <v>SSF           Sub-Saharan Africa</v>
      </c>
      <c r="E220" s="20" t="str">
        <f>'Compound Alert'!E168</f>
        <v>IBRD</v>
      </c>
      <c r="F220" s="50">
        <f>'Compound Alert'!F168</f>
        <v>0</v>
      </c>
      <c r="G220" s="22">
        <f>'Compound Alert'!G168</f>
        <v>1</v>
      </c>
      <c r="H220" s="23">
        <f>'Compound Alert'!H168</f>
        <v>1</v>
      </c>
      <c r="I220" s="50">
        <f>'Compound Alert'!Q168</f>
        <v>0</v>
      </c>
      <c r="J220" s="25">
        <f>'Compound Alert'!R168</f>
        <v>8.7292611371180779</v>
      </c>
      <c r="K220" s="25">
        <f>'Compound Alert'!S168</f>
        <v>2.2009569377990399</v>
      </c>
      <c r="L220" s="25">
        <f>'Compound Alert'!T168</f>
        <v>2.5433875905497656</v>
      </c>
      <c r="M220" s="25">
        <f>'Compound Alert'!U168</f>
        <v>3.3380918415851188</v>
      </c>
      <c r="N220" s="25">
        <f>'Compound Alert'!V168</f>
        <v>4.5825756949558398</v>
      </c>
      <c r="O220" s="25">
        <f>'Compound Alert'!W168</f>
        <v>0</v>
      </c>
      <c r="P220" s="25"/>
      <c r="Q220" s="27" t="e">
        <f>'Compound Alert'!#REF!</f>
        <v>#REF!</v>
      </c>
      <c r="R220" s="27" t="e">
        <f>'Compound Alert'!#REF!</f>
        <v>#REF!</v>
      </c>
      <c r="S220" s="21"/>
      <c r="T220" s="21"/>
      <c r="U220" s="21"/>
      <c r="V220" s="21"/>
      <c r="W220" s="21"/>
      <c r="X220" s="21"/>
      <c r="Y220" s="28"/>
      <c r="Z220" s="28"/>
      <c r="AA220" s="28"/>
      <c r="AB220" s="28"/>
      <c r="AC220" s="28"/>
      <c r="AD220" s="28"/>
      <c r="AE220" s="28"/>
      <c r="AF220" s="28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</row>
    <row r="221" spans="1:50" hidden="1" x14ac:dyDescent="0.2">
      <c r="A221" s="64">
        <v>149</v>
      </c>
      <c r="B221" s="20" t="str">
        <f>'Compound Alert'!B184</f>
        <v>Uruguay</v>
      </c>
      <c r="C221" s="20" t="str">
        <f>'Compound Alert'!C184</f>
        <v>URY</v>
      </c>
      <c r="D221" s="20" t="str">
        <f>'Compound Alert'!D184</f>
        <v>LCN           Latin America &amp; Caribbean</v>
      </c>
      <c r="E221" s="20" t="str">
        <f>'Compound Alert'!E184</f>
        <v>IBRD</v>
      </c>
      <c r="F221" s="50">
        <f>'Compound Alert'!F184</f>
        <v>0</v>
      </c>
      <c r="G221" s="22">
        <f>'Compound Alert'!G184</f>
        <v>1</v>
      </c>
      <c r="H221" s="23">
        <f>'Compound Alert'!H184</f>
        <v>1</v>
      </c>
      <c r="I221" s="50">
        <f>'Compound Alert'!Q184</f>
        <v>0</v>
      </c>
      <c r="J221" s="25">
        <f>'Compound Alert'!R184</f>
        <v>7.5762787699503242</v>
      </c>
      <c r="K221" s="25">
        <f>'Compound Alert'!S184</f>
        <v>3.1339712918660299</v>
      </c>
      <c r="L221" s="25">
        <f>'Compound Alert'!T184</f>
        <v>2.7086138578254126</v>
      </c>
      <c r="M221" s="25">
        <f>'Compound Alert'!U184</f>
        <v>2.8535691936340233</v>
      </c>
      <c r="N221" s="25">
        <f>'Compound Alert'!V184</f>
        <v>1.1666666666666701</v>
      </c>
      <c r="O221" s="25">
        <f>'Compound Alert'!W184</f>
        <v>0</v>
      </c>
      <c r="P221" s="25"/>
      <c r="Q221" s="27" t="e">
        <f>'Compound Alert'!#REF!</f>
        <v>#REF!</v>
      </c>
      <c r="R221" s="27" t="e">
        <f>'Compound Alert'!#REF!</f>
        <v>#REF!</v>
      </c>
      <c r="S221" s="21"/>
      <c r="T221" s="21"/>
      <c r="U221" s="21"/>
      <c r="V221" s="21"/>
      <c r="W221" s="21"/>
      <c r="X221" s="21"/>
      <c r="Y221" s="28"/>
      <c r="Z221" s="28"/>
      <c r="AA221" s="28"/>
      <c r="AB221" s="28"/>
      <c r="AC221" s="28"/>
      <c r="AD221" s="28"/>
      <c r="AE221" s="28"/>
      <c r="AF221" s="28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</row>
    <row r="222" spans="1:50" hidden="1" x14ac:dyDescent="0.2">
      <c r="A222" s="64">
        <v>150</v>
      </c>
      <c r="B222" s="20" t="str">
        <f>'Compound Alert'!B185</f>
        <v>United States of America</v>
      </c>
      <c r="C222" s="20" t="str">
        <f>'Compound Alert'!C185</f>
        <v>USA</v>
      </c>
      <c r="D222" s="20" t="str">
        <f>'Compound Alert'!D185</f>
        <v>NAC           North America</v>
      </c>
      <c r="E222" s="20" t="str">
        <f>'Compound Alert'!E185</f>
        <v>North America</v>
      </c>
      <c r="F222" s="50">
        <f>'Compound Alert'!F185</f>
        <v>0</v>
      </c>
      <c r="G222" s="22">
        <f>'Compound Alert'!G185</f>
        <v>1</v>
      </c>
      <c r="H222" s="23">
        <f>'Compound Alert'!H185</f>
        <v>1</v>
      </c>
      <c r="I222" s="50">
        <f>'Compound Alert'!Q185</f>
        <v>0</v>
      </c>
      <c r="J222" s="25">
        <f>'Compound Alert'!R185</f>
        <v>3.0907442469411799</v>
      </c>
      <c r="K222" s="25">
        <f>'Compound Alert'!S185</f>
        <v>0.19138755980861299</v>
      </c>
      <c r="L222" s="25">
        <f>'Compound Alert'!T185</f>
        <v>1.8130091709487857</v>
      </c>
      <c r="M222" s="25">
        <f>'Compound Alert'!U185</f>
        <v>3.3806170189140619</v>
      </c>
      <c r="N222" s="25">
        <f>'Compound Alert'!V185</f>
        <v>8.0829037686547593</v>
      </c>
      <c r="O222" s="25">
        <f>'Compound Alert'!W185</f>
        <v>0.82501563010134904</v>
      </c>
      <c r="P222" s="25"/>
      <c r="Q222" s="27" t="e">
        <f>'Compound Alert'!#REF!</f>
        <v>#REF!</v>
      </c>
      <c r="R222" s="27" t="e">
        <f>'Compound Alert'!#REF!</f>
        <v>#REF!</v>
      </c>
      <c r="S222" s="21"/>
      <c r="T222" s="21"/>
      <c r="U222" s="21"/>
      <c r="V222" s="21"/>
      <c r="W222" s="21"/>
      <c r="X222" s="21"/>
      <c r="Y222" s="28"/>
      <c r="Z222" s="28"/>
      <c r="AA222" s="28"/>
      <c r="AB222" s="28"/>
      <c r="AC222" s="28"/>
      <c r="AD222" s="28"/>
      <c r="AE222" s="28"/>
      <c r="AF222" s="28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</row>
    <row r="223" spans="1:50" hidden="1" x14ac:dyDescent="0.2">
      <c r="A223" s="64">
        <v>151</v>
      </c>
      <c r="B223" s="20" t="str">
        <f>'Compound Alert'!B9</f>
        <v>United Arab Emirates</v>
      </c>
      <c r="C223" s="20" t="str">
        <f>'Compound Alert'!C9</f>
        <v>ARE</v>
      </c>
      <c r="D223" s="20" t="str">
        <f>'Compound Alert'!D9</f>
        <v>MEA           Middle East &amp; North Africa</v>
      </c>
      <c r="E223" s="20" t="str">
        <f>'Compound Alert'!E9</f>
        <v xml:space="preserve"> </v>
      </c>
      <c r="F223" s="50">
        <f>'Compound Alert'!F9</f>
        <v>0</v>
      </c>
      <c r="G223" s="22">
        <f>'Compound Alert'!G9</f>
        <v>1</v>
      </c>
      <c r="H223" s="23">
        <f>'Compound Alert'!H9</f>
        <v>1</v>
      </c>
      <c r="I223" s="50">
        <f>'Compound Alert'!Q9</f>
        <v>0</v>
      </c>
      <c r="J223" s="25">
        <f>'Compound Alert'!R9</f>
        <v>6.8264192663504053</v>
      </c>
      <c r="K223" s="25">
        <f>'Compound Alert'!S9</f>
        <v>1.07655502392344</v>
      </c>
      <c r="L223" s="25">
        <f>'Compound Alert'!T9</f>
        <v>4.0451991747794507</v>
      </c>
      <c r="M223" s="25">
        <f>'Compound Alert'!U9</f>
        <v>2.8284271247461863</v>
      </c>
      <c r="N223" s="25">
        <f>'Compound Alert'!V9</f>
        <v>5.3333333333333304</v>
      </c>
      <c r="O223" s="25">
        <f>'Compound Alert'!W9</f>
        <v>0</v>
      </c>
      <c r="P223" s="25"/>
      <c r="Q223" s="27" t="e">
        <f>'Compound Alert'!#REF!</f>
        <v>#REF!</v>
      </c>
      <c r="R223" s="27" t="e">
        <f>'Compound Alert'!#REF!</f>
        <v>#REF!</v>
      </c>
      <c r="S223" s="21"/>
      <c r="T223" s="21"/>
      <c r="U223" s="21"/>
      <c r="V223" s="21"/>
      <c r="W223" s="21"/>
      <c r="X223" s="21"/>
      <c r="Y223" s="28"/>
      <c r="Z223" s="28"/>
      <c r="AA223" s="28"/>
      <c r="AB223" s="28"/>
      <c r="AC223" s="28"/>
      <c r="AD223" s="28"/>
      <c r="AE223" s="28"/>
      <c r="AF223" s="28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</row>
    <row r="224" spans="1:50" hidden="1" x14ac:dyDescent="0.2">
      <c r="A224" s="64">
        <v>152</v>
      </c>
      <c r="B224" s="20" t="str">
        <f>'Compound Alert'!B21</f>
        <v>Bulgaria</v>
      </c>
      <c r="C224" s="20" t="str">
        <f>'Compound Alert'!C21</f>
        <v>BGR</v>
      </c>
      <c r="D224" s="20" t="str">
        <f>'Compound Alert'!D21</f>
        <v>ECS           Europe &amp; Central Asia</v>
      </c>
      <c r="E224" s="20" t="str">
        <f>'Compound Alert'!E21</f>
        <v>IBRD</v>
      </c>
      <c r="F224" s="50">
        <f>'Compound Alert'!F21</f>
        <v>0</v>
      </c>
      <c r="G224" s="22">
        <f>'Compound Alert'!G21</f>
        <v>1</v>
      </c>
      <c r="H224" s="23">
        <f>'Compound Alert'!H21</f>
        <v>1</v>
      </c>
      <c r="I224" s="50">
        <f>'Compound Alert'!Q21</f>
        <v>0</v>
      </c>
      <c r="J224" s="25">
        <f>'Compound Alert'!R21</f>
        <v>6.9856996786291923</v>
      </c>
      <c r="K224" s="25">
        <f>'Compound Alert'!S21</f>
        <v>2.4162679425837301</v>
      </c>
      <c r="L224" s="25">
        <f>'Compound Alert'!T21</f>
        <v>3.6620990150586046</v>
      </c>
      <c r="M224" s="25">
        <f>'Compound Alert'!U21</f>
        <v>5.2098807225172727</v>
      </c>
      <c r="N224" s="25">
        <f>'Compound Alert'!V21</f>
        <v>4.3333333333333304</v>
      </c>
      <c r="O224" s="25">
        <f>'Compound Alert'!W21</f>
        <v>0</v>
      </c>
      <c r="P224" s="25"/>
      <c r="Q224" s="27" t="e">
        <f>'Compound Alert'!#REF!</f>
        <v>#REF!</v>
      </c>
      <c r="R224" s="27" t="e">
        <f>'Compound Alert'!#REF!</f>
        <v>#REF!</v>
      </c>
      <c r="S224" s="21"/>
      <c r="T224" s="21"/>
      <c r="U224" s="21"/>
      <c r="V224" s="21"/>
      <c r="W224" s="21"/>
      <c r="X224" s="21"/>
      <c r="Y224" s="28"/>
      <c r="Z224" s="28"/>
      <c r="AA224" s="28"/>
      <c r="AB224" s="28"/>
      <c r="AC224" s="28"/>
      <c r="AD224" s="28"/>
      <c r="AE224" s="28"/>
      <c r="AF224" s="28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</row>
    <row r="225" spans="1:50" hidden="1" x14ac:dyDescent="0.2">
      <c r="A225" s="64">
        <v>153</v>
      </c>
      <c r="B225" s="20" t="str">
        <f>'Compound Alert'!B30</f>
        <v>Brunei Darussalam</v>
      </c>
      <c r="C225" s="20" t="str">
        <f>'Compound Alert'!C30</f>
        <v>BRN</v>
      </c>
      <c r="D225" s="20" t="str">
        <f>'Compound Alert'!D30</f>
        <v>EAS           East Asia &amp; Pacific</v>
      </c>
      <c r="E225" s="20" t="str">
        <f>'Compound Alert'!E30</f>
        <v xml:space="preserve"> </v>
      </c>
      <c r="F225" s="50">
        <f>'Compound Alert'!F30</f>
        <v>0</v>
      </c>
      <c r="G225" s="22">
        <f>'Compound Alert'!G30</f>
        <v>1</v>
      </c>
      <c r="H225" s="23">
        <f>'Compound Alert'!H30</f>
        <v>1</v>
      </c>
      <c r="I225" s="50">
        <f>'Compound Alert'!Q30</f>
        <v>0</v>
      </c>
      <c r="J225" s="25">
        <f>'Compound Alert'!R30</f>
        <v>6.1745432718043718</v>
      </c>
      <c r="K225" s="25">
        <f>'Compound Alert'!S30</f>
        <v>1.8181818181818199</v>
      </c>
      <c r="L225" s="25">
        <f>'Compound Alert'!T30</f>
        <v>2.4297520661157002</v>
      </c>
      <c r="M225" s="25">
        <f>'Compound Alert'!U30</f>
        <v>3.6055512754639922</v>
      </c>
      <c r="N225" s="25">
        <f>'Compound Alert'!V30</f>
        <v>5.4772255750516612</v>
      </c>
      <c r="O225" s="25">
        <f>'Compound Alert'!W30</f>
        <v>0</v>
      </c>
      <c r="P225" s="25"/>
      <c r="Q225" s="27" t="e">
        <f>'Compound Alert'!#REF!</f>
        <v>#REF!</v>
      </c>
      <c r="R225" s="27" t="e">
        <f>'Compound Alert'!#REF!</f>
        <v>#REF!</v>
      </c>
      <c r="S225" s="21"/>
      <c r="T225" s="21"/>
      <c r="U225" s="21"/>
      <c r="V225" s="21"/>
      <c r="W225" s="21"/>
      <c r="X225" s="21"/>
      <c r="Y225" s="28"/>
      <c r="Z225" s="28"/>
      <c r="AA225" s="28"/>
      <c r="AB225" s="28"/>
      <c r="AC225" s="28"/>
      <c r="AD225" s="28"/>
      <c r="AE225" s="28"/>
      <c r="AF225" s="28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</row>
    <row r="226" spans="1:50" hidden="1" x14ac:dyDescent="0.2">
      <c r="A226" s="64">
        <v>154</v>
      </c>
      <c r="B226" s="20" t="str">
        <f>'Compound Alert'!B58</f>
        <v>Spain</v>
      </c>
      <c r="C226" s="20" t="str">
        <f>'Compound Alert'!C58</f>
        <v>ESP</v>
      </c>
      <c r="D226" s="20" t="str">
        <f>'Compound Alert'!D58</f>
        <v>ECS           Europe &amp; Central Asia</v>
      </c>
      <c r="E226" s="20" t="str">
        <f>'Compound Alert'!E58</f>
        <v xml:space="preserve"> </v>
      </c>
      <c r="F226" s="50">
        <f>'Compound Alert'!F58</f>
        <v>0</v>
      </c>
      <c r="G226" s="22">
        <f>'Compound Alert'!G58</f>
        <v>1</v>
      </c>
      <c r="H226" s="23">
        <f>'Compound Alert'!H58</f>
        <v>1</v>
      </c>
      <c r="I226" s="50">
        <f>'Compound Alert'!Q58</f>
        <v>0</v>
      </c>
      <c r="J226" s="25">
        <f>'Compound Alert'!R58</f>
        <v>4.4721359549995796</v>
      </c>
      <c r="K226" s="25">
        <f>'Compound Alert'!S58</f>
        <v>0</v>
      </c>
      <c r="L226" s="25">
        <f>'Compound Alert'!T58</f>
        <v>5.2223296786709374</v>
      </c>
      <c r="M226" s="25">
        <f>'Compound Alert'!U58</f>
        <v>2.5354627641855489</v>
      </c>
      <c r="N226" s="25">
        <f>'Compound Alert'!V58</f>
        <v>5.1666666666666696</v>
      </c>
      <c r="O226" s="25">
        <f>'Compound Alert'!W58</f>
        <v>0</v>
      </c>
      <c r="P226" s="25"/>
      <c r="Q226" s="27" t="e">
        <f>'Compound Alert'!#REF!</f>
        <v>#REF!</v>
      </c>
      <c r="R226" s="27" t="e">
        <f>'Compound Alert'!#REF!</f>
        <v>#REF!</v>
      </c>
      <c r="S226" s="21"/>
      <c r="T226" s="21"/>
      <c r="U226" s="21"/>
      <c r="V226" s="21"/>
      <c r="W226" s="21"/>
      <c r="X226" s="21"/>
      <c r="Y226" s="28"/>
      <c r="Z226" s="28"/>
      <c r="AA226" s="28"/>
      <c r="AB226" s="28"/>
      <c r="AC226" s="28"/>
      <c r="AD226" s="28"/>
      <c r="AE226" s="28"/>
      <c r="AF226" s="28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</row>
    <row r="227" spans="1:50" hidden="1" x14ac:dyDescent="0.2">
      <c r="A227" s="64">
        <v>155</v>
      </c>
      <c r="B227" s="20" t="str">
        <f>'Compound Alert'!B88</f>
        <v>Italy</v>
      </c>
      <c r="C227" s="20" t="str">
        <f>'Compound Alert'!C88</f>
        <v>ITA</v>
      </c>
      <c r="D227" s="20" t="str">
        <f>'Compound Alert'!D88</f>
        <v>ECS           Europe &amp; Central Asia</v>
      </c>
      <c r="E227" s="20" t="str">
        <f>'Compound Alert'!E88</f>
        <v xml:space="preserve"> </v>
      </c>
      <c r="F227" s="50">
        <f>'Compound Alert'!F88</f>
        <v>0</v>
      </c>
      <c r="G227" s="22">
        <f>'Compound Alert'!G88</f>
        <v>1</v>
      </c>
      <c r="H227" s="23">
        <f>'Compound Alert'!H88</f>
        <v>1</v>
      </c>
      <c r="I227" s="50">
        <f>'Compound Alert'!Q88</f>
        <v>0</v>
      </c>
      <c r="J227" s="25">
        <f>'Compound Alert'!R88</f>
        <v>5.4772255750516612</v>
      </c>
      <c r="K227" s="25">
        <f>'Compound Alert'!S88</f>
        <v>0</v>
      </c>
      <c r="L227" s="25">
        <f>'Compound Alert'!T88</f>
        <v>3.5764695560495694</v>
      </c>
      <c r="M227" s="25">
        <f>'Compound Alert'!U88</f>
        <v>1.7728105208558362</v>
      </c>
      <c r="N227" s="25">
        <f>'Compound Alert'!V88</f>
        <v>6.8333333333333304</v>
      </c>
      <c r="O227" s="25">
        <f>'Compound Alert'!W88</f>
        <v>0</v>
      </c>
      <c r="P227" s="25"/>
      <c r="Q227" s="27" t="e">
        <f>'Compound Alert'!#REF!</f>
        <v>#REF!</v>
      </c>
      <c r="R227" s="27" t="e">
        <f>'Compound Alert'!#REF!</f>
        <v>#REF!</v>
      </c>
      <c r="S227" s="21"/>
      <c r="T227" s="21"/>
      <c r="U227" s="21"/>
      <c r="V227" s="21"/>
      <c r="W227" s="21"/>
      <c r="X227" s="21"/>
      <c r="Y227" s="28"/>
      <c r="Z227" s="28"/>
      <c r="AA227" s="28"/>
      <c r="AB227" s="28"/>
      <c r="AC227" s="28"/>
      <c r="AD227" s="28"/>
      <c r="AE227" s="28"/>
      <c r="AF227" s="28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</row>
    <row r="228" spans="1:50" hidden="1" x14ac:dyDescent="0.2">
      <c r="A228" s="64">
        <v>156</v>
      </c>
      <c r="B228" s="20" t="str">
        <f>'Compound Alert'!B104</f>
        <v>Saint Lucia</v>
      </c>
      <c r="C228" s="20" t="str">
        <f>'Compound Alert'!C104</f>
        <v>LCA</v>
      </c>
      <c r="D228" s="20" t="str">
        <f>'Compound Alert'!D104</f>
        <v>LCN           Latin America &amp; Caribbean</v>
      </c>
      <c r="E228" s="20" t="str">
        <f>'Compound Alert'!E104</f>
        <v>Blend</v>
      </c>
      <c r="F228" s="50">
        <f>'Compound Alert'!F104</f>
        <v>0</v>
      </c>
      <c r="G228" s="22">
        <f>'Compound Alert'!G104</f>
        <v>1</v>
      </c>
      <c r="H228" s="23">
        <f>'Compound Alert'!H104</f>
        <v>1</v>
      </c>
      <c r="I228" s="50">
        <f>'Compound Alert'!Q104</f>
        <v>0</v>
      </c>
      <c r="J228" s="25">
        <f>'Compound Alert'!R104</f>
        <v>5.6917413855515262</v>
      </c>
      <c r="K228" s="25">
        <f>'Compound Alert'!S104</f>
        <v>0</v>
      </c>
      <c r="L228" s="25">
        <f>'Compound Alert'!T104</f>
        <v>0</v>
      </c>
      <c r="M228" s="25">
        <f>'Compound Alert'!U104</f>
        <v>6.1927217997240653</v>
      </c>
      <c r="N228" s="25">
        <f>'Compound Alert'!V104</f>
        <v>2.6666666666666701</v>
      </c>
      <c r="O228" s="25">
        <f>'Compound Alert'!W104</f>
        <v>0</v>
      </c>
      <c r="P228" s="25"/>
      <c r="Q228" s="27" t="e">
        <f>'Compound Alert'!#REF!</f>
        <v>#REF!</v>
      </c>
      <c r="R228" s="27" t="e">
        <f>'Compound Alert'!#REF!</f>
        <v>#REF!</v>
      </c>
      <c r="S228" s="21"/>
      <c r="T228" s="21"/>
      <c r="U228" s="21"/>
      <c r="V228" s="21"/>
      <c r="W228" s="21"/>
      <c r="X228" s="21"/>
      <c r="Y228" s="28"/>
      <c r="Z228" s="28"/>
      <c r="AA228" s="28"/>
      <c r="AB228" s="28"/>
      <c r="AC228" s="28"/>
      <c r="AD228" s="28"/>
      <c r="AE228" s="28"/>
      <c r="AF228" s="28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</row>
    <row r="229" spans="1:50" hidden="1" x14ac:dyDescent="0.2">
      <c r="A229" s="64">
        <v>157</v>
      </c>
      <c r="B229" s="20" t="str">
        <f>'Compound Alert'!B136</f>
        <v>New Zealand</v>
      </c>
      <c r="C229" s="20" t="str">
        <f>'Compound Alert'!C136</f>
        <v>NZL</v>
      </c>
      <c r="D229" s="20" t="str">
        <f>'Compound Alert'!D136</f>
        <v>EAS           East Asia &amp; Pacific</v>
      </c>
      <c r="E229" s="20" t="str">
        <f>'Compound Alert'!E136</f>
        <v>East Asia &amp; Pacific</v>
      </c>
      <c r="F229" s="50">
        <f>'Compound Alert'!F136</f>
        <v>0</v>
      </c>
      <c r="G229" s="22">
        <f>'Compound Alert'!G136</f>
        <v>1</v>
      </c>
      <c r="H229" s="23">
        <f>'Compound Alert'!H136</f>
        <v>1</v>
      </c>
      <c r="I229" s="50">
        <f>'Compound Alert'!Q136</f>
        <v>0</v>
      </c>
      <c r="J229" s="25">
        <f>'Compound Alert'!R136</f>
        <v>5.6568542494923797</v>
      </c>
      <c r="K229" s="25">
        <f>'Compound Alert'!S136</f>
        <v>1.84210526315789</v>
      </c>
      <c r="L229" s="25">
        <f>'Compound Alert'!T136</f>
        <v>0.36363636363636298</v>
      </c>
      <c r="M229" s="25">
        <f>'Compound Alert'!U136</f>
        <v>2.1558337244831867</v>
      </c>
      <c r="N229" s="25">
        <f>'Compound Alert'!V136</f>
        <v>5.8333333333333304</v>
      </c>
      <c r="O229" s="25">
        <f>'Compound Alert'!W136</f>
        <v>0</v>
      </c>
      <c r="P229" s="25"/>
      <c r="Q229" s="27">
        <f>'Compound Alert'!AM196</f>
        <v>0</v>
      </c>
      <c r="R229" s="27">
        <f>'Compound Alert'!AN196</f>
        <v>0</v>
      </c>
      <c r="S229" s="21"/>
      <c r="T229" s="21"/>
      <c r="U229" s="21"/>
      <c r="V229" s="21"/>
      <c r="W229" s="21"/>
      <c r="X229" s="21"/>
      <c r="Y229" s="28"/>
      <c r="Z229" s="28"/>
      <c r="AA229" s="28"/>
      <c r="AB229" s="28"/>
      <c r="AC229" s="28"/>
      <c r="AD229" s="28"/>
      <c r="AE229" s="28"/>
      <c r="AF229" s="28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</row>
    <row r="230" spans="1:50" hidden="1" x14ac:dyDescent="0.2">
      <c r="A230" s="64">
        <v>158</v>
      </c>
      <c r="B230" s="20" t="str">
        <f>'Compound Alert'!B152</f>
        <v>Saudi Arabia</v>
      </c>
      <c r="C230" s="20" t="str">
        <f>'Compound Alert'!C152</f>
        <v>SAU</v>
      </c>
      <c r="D230" s="20" t="str">
        <f>'Compound Alert'!D152</f>
        <v>MEA           Middle East &amp; North Africa</v>
      </c>
      <c r="E230" s="20" t="str">
        <f>'Compound Alert'!E152</f>
        <v>Middle East &amp; North Africa</v>
      </c>
      <c r="F230" s="50">
        <f>'Compound Alert'!F152</f>
        <v>0</v>
      </c>
      <c r="G230" s="22">
        <f>'Compound Alert'!G152</f>
        <v>1</v>
      </c>
      <c r="H230" s="23">
        <f>'Compound Alert'!H152</f>
        <v>1</v>
      </c>
      <c r="I230" s="50">
        <f>'Compound Alert'!Q152</f>
        <v>0</v>
      </c>
      <c r="J230" s="25">
        <f>'Compound Alert'!R152</f>
        <v>6.4342831768581652</v>
      </c>
      <c r="K230" s="25">
        <f>'Compound Alert'!S152</f>
        <v>2.39234449760766</v>
      </c>
      <c r="L230" s="25">
        <f>'Compound Alert'!T152</f>
        <v>4.3916114285241044</v>
      </c>
      <c r="M230" s="25">
        <f>'Compound Alert'!U152</f>
        <v>3.4641016151377602</v>
      </c>
      <c r="N230" s="25">
        <f>'Compound Alert'!V152</f>
        <v>5.9160797830996161</v>
      </c>
      <c r="O230" s="25">
        <f>'Compound Alert'!W152</f>
        <v>0</v>
      </c>
      <c r="P230" s="25"/>
      <c r="Q230" s="27">
        <f>'Compound Alert'!AM197</f>
        <v>0</v>
      </c>
      <c r="R230" s="27">
        <f>'Compound Alert'!AN197</f>
        <v>0</v>
      </c>
      <c r="S230" s="21"/>
      <c r="T230" s="21"/>
      <c r="U230" s="21"/>
      <c r="V230" s="21"/>
      <c r="W230" s="21"/>
      <c r="X230" s="21"/>
      <c r="Y230" s="28"/>
      <c r="Z230" s="28"/>
      <c r="AA230" s="28"/>
      <c r="AB230" s="28"/>
      <c r="AC230" s="28"/>
      <c r="AD230" s="28"/>
      <c r="AE230" s="28"/>
      <c r="AF230" s="28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</row>
    <row r="231" spans="1:50" hidden="1" x14ac:dyDescent="0.2">
      <c r="A231" s="64">
        <v>159</v>
      </c>
      <c r="B231" s="20" t="str">
        <f>'Compound Alert'!B160</f>
        <v>Serbia</v>
      </c>
      <c r="C231" s="20" t="str">
        <f>'Compound Alert'!C160</f>
        <v>SRB</v>
      </c>
      <c r="D231" s="20" t="str">
        <f>'Compound Alert'!D160</f>
        <v>ECS           Europe &amp; Central Asia</v>
      </c>
      <c r="E231" s="20" t="str">
        <f>'Compound Alert'!E160</f>
        <v>IBRD</v>
      </c>
      <c r="F231" s="50">
        <f>'Compound Alert'!F160</f>
        <v>0</v>
      </c>
      <c r="G231" s="22">
        <f>'Compound Alert'!G160</f>
        <v>1</v>
      </c>
      <c r="H231" s="23">
        <f>'Compound Alert'!H160</f>
        <v>1</v>
      </c>
      <c r="I231" s="50">
        <f>'Compound Alert'!Q160</f>
        <v>0</v>
      </c>
      <c r="J231" s="25">
        <f>'Compound Alert'!R160</f>
        <v>6.5192024052026483</v>
      </c>
      <c r="K231" s="25">
        <f>'Compound Alert'!S160</f>
        <v>3.8995215311004801</v>
      </c>
      <c r="L231" s="25">
        <f>'Compound Alert'!T160</f>
        <v>3.6415252622922751</v>
      </c>
      <c r="M231" s="25">
        <f>'Compound Alert'!U160</f>
        <v>4.9280538030458132</v>
      </c>
      <c r="N231" s="25">
        <f>'Compound Alert'!V160</f>
        <v>5.8333333333333304</v>
      </c>
      <c r="O231" s="25">
        <f>'Compound Alert'!W160</f>
        <v>0</v>
      </c>
      <c r="P231" s="25"/>
      <c r="Q231" s="27">
        <f>'Compound Alert'!AM198</f>
        <v>0</v>
      </c>
      <c r="R231" s="27">
        <f>'Compound Alert'!AN198</f>
        <v>0</v>
      </c>
      <c r="S231" s="21"/>
      <c r="T231" s="21"/>
      <c r="U231" s="21"/>
      <c r="V231" s="21"/>
      <c r="W231" s="21"/>
      <c r="X231" s="21"/>
      <c r="Y231" s="28"/>
      <c r="Z231" s="28"/>
      <c r="AA231" s="28"/>
      <c r="AB231" s="28"/>
      <c r="AC231" s="28"/>
      <c r="AD231" s="28"/>
      <c r="AE231" s="28"/>
      <c r="AF231" s="28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</row>
    <row r="232" spans="1:50" hidden="1" x14ac:dyDescent="0.2">
      <c r="A232" s="64">
        <v>160</v>
      </c>
      <c r="B232" s="20" t="str">
        <f>'Compound Alert'!B12</f>
        <v>Antigua and Barbuda</v>
      </c>
      <c r="C232" s="20" t="str">
        <f>'Compound Alert'!C12</f>
        <v>ATG</v>
      </c>
      <c r="D232" s="20" t="str">
        <f>'Compound Alert'!D12</f>
        <v>LCN           Latin America &amp; Caribbean</v>
      </c>
      <c r="E232" s="20" t="str">
        <f>'Compound Alert'!E12</f>
        <v>IBRD</v>
      </c>
      <c r="F232" s="50">
        <f>'Compound Alert'!F12</f>
        <v>0</v>
      </c>
      <c r="G232" s="22">
        <f>'Compound Alert'!G12</f>
        <v>0.5</v>
      </c>
      <c r="H232" s="23">
        <f>'Compound Alert'!H12</f>
        <v>0.5</v>
      </c>
      <c r="I232" s="50">
        <f>'Compound Alert'!Q12</f>
        <v>0</v>
      </c>
      <c r="J232" s="25">
        <f>'Compound Alert'!R12</f>
        <v>6.7421219211758547</v>
      </c>
      <c r="K232" s="25">
        <f>'Compound Alert'!S12</f>
        <v>0</v>
      </c>
      <c r="L232" s="25">
        <f>'Compound Alert'!T12</f>
        <v>0</v>
      </c>
      <c r="M232" s="25">
        <f>'Compound Alert'!U12</f>
        <v>2.8571428571428599</v>
      </c>
      <c r="N232" s="25">
        <f>'Compound Alert'!V12</f>
        <v>4.5</v>
      </c>
      <c r="O232" s="25">
        <f>'Compound Alert'!W12</f>
        <v>0</v>
      </c>
      <c r="P232" s="25"/>
      <c r="Q232" s="27">
        <f>'Compound Alert'!AM199</f>
        <v>0</v>
      </c>
      <c r="R232" s="27">
        <f>'Compound Alert'!AN199</f>
        <v>0</v>
      </c>
      <c r="S232" s="21"/>
      <c r="T232" s="21"/>
      <c r="U232" s="21"/>
      <c r="V232" s="21"/>
      <c r="W232" s="21"/>
      <c r="X232" s="21"/>
      <c r="Y232" s="28"/>
      <c r="Z232" s="28"/>
      <c r="AA232" s="28"/>
      <c r="AB232" s="28"/>
      <c r="AC232" s="28"/>
      <c r="AD232" s="28"/>
      <c r="AE232" s="28"/>
      <c r="AF232" s="28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</row>
    <row r="233" spans="1:50" hidden="1" x14ac:dyDescent="0.2">
      <c r="A233" s="64">
        <v>161</v>
      </c>
      <c r="B233" s="20" t="str">
        <f>'Compound Alert'!B13</f>
        <v>Australia</v>
      </c>
      <c r="C233" s="20" t="str">
        <f>'Compound Alert'!C13</f>
        <v>AUS</v>
      </c>
      <c r="D233" s="20" t="str">
        <f>'Compound Alert'!D13</f>
        <v>EAS           East Asia &amp; Pacific</v>
      </c>
      <c r="E233" s="20" t="str">
        <f>'Compound Alert'!E13</f>
        <v xml:space="preserve"> </v>
      </c>
      <c r="F233" s="50">
        <f>'Compound Alert'!F13</f>
        <v>0</v>
      </c>
      <c r="G233" s="22">
        <f>'Compound Alert'!G13</f>
        <v>0.5</v>
      </c>
      <c r="H233" s="23">
        <f>'Compound Alert'!H13</f>
        <v>0.5</v>
      </c>
      <c r="I233" s="50">
        <f>'Compound Alert'!Q13</f>
        <v>0</v>
      </c>
      <c r="J233" s="25">
        <f>'Compound Alert'!R13</f>
        <v>1.336306209562119</v>
      </c>
      <c r="K233" s="25">
        <f>'Compound Alert'!S13</f>
        <v>0.88516746411483305</v>
      </c>
      <c r="L233" s="25">
        <f>'Compound Alert'!T13</f>
        <v>1.6377404676012104</v>
      </c>
      <c r="M233" s="25">
        <f>'Compound Alert'!U13</f>
        <v>2.0412414523193139</v>
      </c>
      <c r="N233" s="25">
        <f>'Compound Alert'!V13</f>
        <v>6.3333333333333304</v>
      </c>
      <c r="O233" s="25">
        <f>'Compound Alert'!W13</f>
        <v>0</v>
      </c>
      <c r="P233" s="25"/>
      <c r="Q233" s="27">
        <f>'Compound Alert'!AM200</f>
        <v>0</v>
      </c>
      <c r="R233" s="27">
        <f>'Compound Alert'!AN200</f>
        <v>0</v>
      </c>
      <c r="S233" s="21"/>
      <c r="T233" s="21"/>
      <c r="U233" s="21"/>
      <c r="V233" s="21"/>
      <c r="W233" s="21"/>
      <c r="X233" s="21"/>
      <c r="Y233" s="28"/>
      <c r="Z233" s="28"/>
      <c r="AA233" s="28"/>
      <c r="AB233" s="28"/>
      <c r="AC233" s="28"/>
      <c r="AD233" s="28"/>
      <c r="AE233" s="28"/>
      <c r="AF233" s="28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</row>
    <row r="234" spans="1:50" hidden="1" x14ac:dyDescent="0.2">
      <c r="A234" s="64">
        <v>162</v>
      </c>
      <c r="B234" s="20" t="str">
        <f>'Compound Alert'!B14</f>
        <v>Austria</v>
      </c>
      <c r="C234" s="20" t="str">
        <f>'Compound Alert'!C14</f>
        <v>AUT</v>
      </c>
      <c r="D234" s="20" t="str">
        <f>'Compound Alert'!D14</f>
        <v>ECS           Europe &amp; Central Asia</v>
      </c>
      <c r="E234" s="20" t="str">
        <f>'Compound Alert'!E14</f>
        <v xml:space="preserve"> </v>
      </c>
      <c r="F234" s="50">
        <f>'Compound Alert'!F14</f>
        <v>0</v>
      </c>
      <c r="G234" s="22">
        <f>'Compound Alert'!G14</f>
        <v>0.5</v>
      </c>
      <c r="H234" s="23">
        <f>'Compound Alert'!H14</f>
        <v>0.5</v>
      </c>
      <c r="I234" s="50">
        <f>'Compound Alert'!Q14</f>
        <v>0</v>
      </c>
      <c r="J234" s="25">
        <f>'Compound Alert'!R14</f>
        <v>5</v>
      </c>
      <c r="K234" s="25">
        <f>'Compound Alert'!S14</f>
        <v>0</v>
      </c>
      <c r="L234" s="25">
        <f>'Compound Alert'!T14</f>
        <v>2.4873836425900415</v>
      </c>
      <c r="M234" s="25">
        <f>'Compound Alert'!U14</f>
        <v>1.362770287738494</v>
      </c>
      <c r="N234" s="25">
        <f>'Compound Alert'!V14</f>
        <v>2.5</v>
      </c>
      <c r="O234" s="25">
        <f>'Compound Alert'!W14</f>
        <v>0</v>
      </c>
      <c r="P234" s="25"/>
      <c r="Q234" s="27">
        <f>'Compound Alert'!AM201</f>
        <v>0</v>
      </c>
      <c r="R234" s="27">
        <f>'Compound Alert'!AN201</f>
        <v>0</v>
      </c>
      <c r="S234" s="21"/>
      <c r="T234" s="21"/>
      <c r="U234" s="21"/>
      <c r="V234" s="21"/>
      <c r="W234" s="21"/>
      <c r="X234" s="21"/>
      <c r="Y234" s="28"/>
      <c r="Z234" s="28"/>
      <c r="AA234" s="28"/>
      <c r="AB234" s="28"/>
      <c r="AC234" s="28"/>
      <c r="AD234" s="28"/>
      <c r="AE234" s="28"/>
      <c r="AF234" s="28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</row>
    <row r="235" spans="1:50" hidden="1" x14ac:dyDescent="0.2">
      <c r="A235" s="64">
        <v>163</v>
      </c>
      <c r="B235" s="20" t="str">
        <f>'Compound Alert'!B34</f>
        <v>Canada</v>
      </c>
      <c r="C235" s="20" t="str">
        <f>'Compound Alert'!C34</f>
        <v>CAN</v>
      </c>
      <c r="D235" s="20" t="str">
        <f>'Compound Alert'!D34</f>
        <v>NAC           North America</v>
      </c>
      <c r="E235" s="20" t="str">
        <f>'Compound Alert'!E34</f>
        <v xml:space="preserve"> </v>
      </c>
      <c r="F235" s="50">
        <f>'Compound Alert'!F34</f>
        <v>0</v>
      </c>
      <c r="G235" s="22">
        <f>'Compound Alert'!G34</f>
        <v>0.5</v>
      </c>
      <c r="H235" s="23">
        <f>'Compound Alert'!H34</f>
        <v>0.5</v>
      </c>
      <c r="I235" s="50">
        <f>'Compound Alert'!Q34</f>
        <v>0</v>
      </c>
      <c r="J235" s="25">
        <f>'Compound Alert'!R34</f>
        <v>4.7619047619047397</v>
      </c>
      <c r="K235" s="25">
        <f>'Compound Alert'!S34</f>
        <v>0.83732057416267802</v>
      </c>
      <c r="L235" s="25">
        <f>'Compound Alert'!T34</f>
        <v>1.34700602974794</v>
      </c>
      <c r="M235" s="25">
        <f>'Compound Alert'!U34</f>
        <v>2.3904572186687862</v>
      </c>
      <c r="N235" s="25">
        <f>'Compound Alert'!V34</f>
        <v>5.6666666666666696</v>
      </c>
      <c r="O235" s="25">
        <f>'Compound Alert'!W34</f>
        <v>0</v>
      </c>
      <c r="P235" s="25"/>
      <c r="Q235" s="27">
        <f>'Compound Alert'!AM202</f>
        <v>0</v>
      </c>
      <c r="R235" s="27">
        <f>'Compound Alert'!AN202</f>
        <v>0</v>
      </c>
      <c r="S235" s="21"/>
      <c r="T235" s="21"/>
      <c r="U235" s="21"/>
      <c r="V235" s="21"/>
      <c r="W235" s="21"/>
      <c r="X235" s="21"/>
      <c r="Y235" s="28"/>
      <c r="Z235" s="28"/>
      <c r="AA235" s="28"/>
      <c r="AB235" s="28"/>
      <c r="AC235" s="28"/>
      <c r="AD235" s="28"/>
      <c r="AE235" s="28"/>
      <c r="AF235" s="28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</row>
    <row r="236" spans="1:50" hidden="1" x14ac:dyDescent="0.2">
      <c r="A236" s="64">
        <v>164</v>
      </c>
      <c r="B236" s="20" t="str">
        <f>'Compound Alert'!B48</f>
        <v>Czech Republic</v>
      </c>
      <c r="C236" s="20" t="str">
        <f>'Compound Alert'!C48</f>
        <v>CZE</v>
      </c>
      <c r="D236" s="20" t="str">
        <f>'Compound Alert'!D48</f>
        <v>ECS           Europe &amp; Central Asia</v>
      </c>
      <c r="E236" s="20" t="str">
        <f>'Compound Alert'!E48</f>
        <v xml:space="preserve"> </v>
      </c>
      <c r="F236" s="50">
        <f>'Compound Alert'!F48</f>
        <v>0</v>
      </c>
      <c r="G236" s="22">
        <f>'Compound Alert'!G48</f>
        <v>0.5</v>
      </c>
      <c r="H236" s="23">
        <f>'Compound Alert'!H48</f>
        <v>0.5</v>
      </c>
      <c r="I236" s="50">
        <f>'Compound Alert'!Q48</f>
        <v>0</v>
      </c>
      <c r="J236" s="25">
        <f>'Compound Alert'!R48</f>
        <v>6</v>
      </c>
      <c r="K236" s="25">
        <f>'Compound Alert'!S48</f>
        <v>0</v>
      </c>
      <c r="L236" s="25">
        <f>'Compound Alert'!T48</f>
        <v>3.0578512396694202</v>
      </c>
      <c r="M236" s="25">
        <f>'Compound Alert'!U48</f>
        <v>1.4468356276140457</v>
      </c>
      <c r="N236" s="25">
        <f>'Compound Alert'!V48</f>
        <v>1.1666666666666701</v>
      </c>
      <c r="O236" s="25">
        <f>'Compound Alert'!W48</f>
        <v>0</v>
      </c>
      <c r="P236" s="25"/>
      <c r="Q236" s="27">
        <f>'Compound Alert'!AM203</f>
        <v>0</v>
      </c>
      <c r="R236" s="27">
        <f>'Compound Alert'!AN203</f>
        <v>0</v>
      </c>
      <c r="S236" s="21"/>
      <c r="T236" s="21"/>
      <c r="U236" s="21"/>
      <c r="V236" s="21"/>
      <c r="W236" s="21"/>
      <c r="X236" s="21"/>
      <c r="Y236" s="28"/>
      <c r="Z236" s="28"/>
      <c r="AA236" s="28"/>
      <c r="AB236" s="28"/>
      <c r="AC236" s="28"/>
      <c r="AD236" s="28"/>
      <c r="AE236" s="28"/>
      <c r="AF236" s="28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</row>
    <row r="237" spans="1:50" hidden="1" x14ac:dyDescent="0.2">
      <c r="A237" s="64">
        <v>165</v>
      </c>
      <c r="B237" s="20" t="str">
        <f>'Compound Alert'!B59</f>
        <v>Estonia</v>
      </c>
      <c r="C237" s="20" t="str">
        <f>'Compound Alert'!C59</f>
        <v>EST</v>
      </c>
      <c r="D237" s="20" t="str">
        <f>'Compound Alert'!D59</f>
        <v>ECS           Europe &amp; Central Asia</v>
      </c>
      <c r="E237" s="20" t="str">
        <f>'Compound Alert'!E59</f>
        <v xml:space="preserve"> </v>
      </c>
      <c r="F237" s="50">
        <f>'Compound Alert'!F59</f>
        <v>0</v>
      </c>
      <c r="G237" s="22">
        <f>'Compound Alert'!G59</f>
        <v>0.5</v>
      </c>
      <c r="H237" s="23">
        <f>'Compound Alert'!H59</f>
        <v>0.5</v>
      </c>
      <c r="I237" s="50">
        <f>'Compound Alert'!Q59</f>
        <v>0</v>
      </c>
      <c r="J237" s="25">
        <f>'Compound Alert'!R59</f>
        <v>5.0990195135927845</v>
      </c>
      <c r="K237" s="25">
        <f>'Compound Alert'!S59</f>
        <v>2.2488038277512001</v>
      </c>
      <c r="L237" s="25">
        <f>'Compound Alert'!T59</f>
        <v>1.7314000276069359</v>
      </c>
      <c r="M237" s="25">
        <f>'Compound Alert'!U59</f>
        <v>2.9277002188455978</v>
      </c>
      <c r="N237" s="25">
        <f>'Compound Alert'!V59</f>
        <v>0</v>
      </c>
      <c r="O237" s="25">
        <f>'Compound Alert'!W59</f>
        <v>0</v>
      </c>
      <c r="P237" s="25"/>
      <c r="Q237" s="27">
        <f>'Compound Alert'!AM204</f>
        <v>0</v>
      </c>
      <c r="R237" s="27">
        <f>'Compound Alert'!AN204</f>
        <v>0</v>
      </c>
      <c r="S237" s="21"/>
      <c r="T237" s="21"/>
      <c r="U237" s="21"/>
      <c r="V237" s="21"/>
      <c r="W237" s="21"/>
      <c r="X237" s="21"/>
      <c r="Y237" s="28"/>
      <c r="Z237" s="28"/>
      <c r="AA237" s="28"/>
      <c r="AB237" s="28"/>
      <c r="AC237" s="28"/>
      <c r="AD237" s="28"/>
      <c r="AE237" s="28"/>
      <c r="AF237" s="28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</row>
    <row r="238" spans="1:50" hidden="1" x14ac:dyDescent="0.2">
      <c r="A238" s="64">
        <v>166</v>
      </c>
      <c r="B238" s="20" t="str">
        <f>'Compound Alert'!B63</f>
        <v>France</v>
      </c>
      <c r="C238" s="20" t="str">
        <f>'Compound Alert'!C63</f>
        <v>FRA</v>
      </c>
      <c r="D238" s="20" t="str">
        <f>'Compound Alert'!D63</f>
        <v>ECS           Europe &amp; Central Asia</v>
      </c>
      <c r="E238" s="20" t="str">
        <f>'Compound Alert'!E63</f>
        <v xml:space="preserve"> </v>
      </c>
      <c r="F238" s="50">
        <f>'Compound Alert'!F63</f>
        <v>0</v>
      </c>
      <c r="G238" s="22">
        <f>'Compound Alert'!G63</f>
        <v>0.5</v>
      </c>
      <c r="H238" s="23">
        <f>'Compound Alert'!H63</f>
        <v>0.5</v>
      </c>
      <c r="I238" s="50">
        <f>'Compound Alert'!Q63</f>
        <v>0</v>
      </c>
      <c r="J238" s="25">
        <f>'Compound Alert'!R63</f>
        <v>5</v>
      </c>
      <c r="K238" s="25">
        <f>'Compound Alert'!S63</f>
        <v>0</v>
      </c>
      <c r="L238" s="25">
        <f>'Compound Alert'!T63</f>
        <v>1.7314000276069359</v>
      </c>
      <c r="M238" s="25">
        <f>'Compound Alert'!U63</f>
        <v>1.4638501094227994</v>
      </c>
      <c r="N238" s="25">
        <f>'Compound Alert'!V63</f>
        <v>4</v>
      </c>
      <c r="O238" s="25">
        <f>'Compound Alert'!W63</f>
        <v>0</v>
      </c>
      <c r="P238" s="25"/>
      <c r="Q238" s="27">
        <f>'Compound Alert'!AM205</f>
        <v>0</v>
      </c>
      <c r="R238" s="27">
        <f>'Compound Alert'!AN205</f>
        <v>0</v>
      </c>
      <c r="S238" s="21"/>
      <c r="T238" s="21"/>
      <c r="U238" s="21"/>
      <c r="V238" s="21"/>
      <c r="W238" s="21"/>
      <c r="X238" s="21"/>
      <c r="Y238" s="28"/>
      <c r="Z238" s="28"/>
      <c r="AA238" s="28"/>
      <c r="AB238" s="28"/>
      <c r="AC238" s="28"/>
      <c r="AD238" s="28"/>
      <c r="AE238" s="28"/>
      <c r="AF238" s="28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</row>
    <row r="239" spans="1:50" hidden="1" x14ac:dyDescent="0.2">
      <c r="A239" s="64">
        <v>167</v>
      </c>
      <c r="B239" s="20" t="str">
        <f>'Compound Alert'!B80</f>
        <v>Hungary</v>
      </c>
      <c r="C239" s="20" t="str">
        <f>'Compound Alert'!C80</f>
        <v>HUN</v>
      </c>
      <c r="D239" s="20" t="str">
        <f>'Compound Alert'!D80</f>
        <v>ECS           Europe &amp; Central Asia</v>
      </c>
      <c r="E239" s="20" t="str">
        <f>'Compound Alert'!E80</f>
        <v xml:space="preserve"> </v>
      </c>
      <c r="F239" s="50">
        <f>'Compound Alert'!F80</f>
        <v>0</v>
      </c>
      <c r="G239" s="22">
        <f>'Compound Alert'!G80</f>
        <v>0.5</v>
      </c>
      <c r="H239" s="23">
        <f>'Compound Alert'!H80</f>
        <v>0.5</v>
      </c>
      <c r="I239" s="50">
        <f>'Compound Alert'!Q80</f>
        <v>0</v>
      </c>
      <c r="J239" s="25">
        <f>'Compound Alert'!R80</f>
        <v>5.9160797830996161</v>
      </c>
      <c r="K239" s="25">
        <f>'Compound Alert'!S80</f>
        <v>0.93301435406698596</v>
      </c>
      <c r="L239" s="25">
        <f>'Compound Alert'!T80</f>
        <v>2.6709050965095127</v>
      </c>
      <c r="M239" s="25">
        <f>'Compound Alert'!U80</f>
        <v>4.0746603714735743</v>
      </c>
      <c r="N239" s="25">
        <f>'Compound Alert'!V80</f>
        <v>4.3333333333333304</v>
      </c>
      <c r="O239" s="25">
        <f>'Compound Alert'!W80</f>
        <v>0</v>
      </c>
      <c r="P239" s="25"/>
      <c r="Q239" s="27">
        <f>'Compound Alert'!AM206</f>
        <v>0</v>
      </c>
      <c r="R239" s="27">
        <f>'Compound Alert'!AN206</f>
        <v>0</v>
      </c>
      <c r="S239" s="21"/>
      <c r="T239" s="21"/>
      <c r="U239" s="21"/>
      <c r="V239" s="21"/>
      <c r="W239" s="21"/>
      <c r="X239" s="21"/>
      <c r="Y239" s="28"/>
      <c r="Z239" s="28"/>
      <c r="AA239" s="28"/>
      <c r="AB239" s="28"/>
      <c r="AC239" s="28"/>
      <c r="AD239" s="28"/>
      <c r="AE239" s="28"/>
      <c r="AF239" s="28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</row>
    <row r="240" spans="1:50" hidden="1" x14ac:dyDescent="0.2">
      <c r="A240" s="64">
        <v>168</v>
      </c>
      <c r="B240" s="20" t="str">
        <f>'Compound Alert'!B86</f>
        <v>Iceland</v>
      </c>
      <c r="C240" s="20" t="str">
        <f>'Compound Alert'!C86</f>
        <v>ISL</v>
      </c>
      <c r="D240" s="20" t="str">
        <f>'Compound Alert'!D86</f>
        <v>ECS           Europe &amp; Central Asia</v>
      </c>
      <c r="E240" s="20" t="str">
        <f>'Compound Alert'!E86</f>
        <v xml:space="preserve"> </v>
      </c>
      <c r="F240" s="50">
        <f>'Compound Alert'!F86</f>
        <v>0</v>
      </c>
      <c r="G240" s="22">
        <f>'Compound Alert'!G86</f>
        <v>0.5</v>
      </c>
      <c r="H240" s="23">
        <f>'Compound Alert'!H86</f>
        <v>0.5</v>
      </c>
      <c r="I240" s="50">
        <f>'Compound Alert'!Q86</f>
        <v>0</v>
      </c>
      <c r="J240" s="25">
        <f>'Compound Alert'!R86</f>
        <v>5.8186891012617874</v>
      </c>
      <c r="K240" s="25">
        <f>'Compound Alert'!S86</f>
        <v>0.55023923444975997</v>
      </c>
      <c r="L240" s="25">
        <f>'Compound Alert'!T86</f>
        <v>2.0420081158026191</v>
      </c>
      <c r="M240" s="25">
        <f>'Compound Alert'!U86</f>
        <v>1.690308509457034</v>
      </c>
      <c r="N240" s="25">
        <f>'Compound Alert'!V86</f>
        <v>2</v>
      </c>
      <c r="O240" s="25">
        <f>'Compound Alert'!W86</f>
        <v>0</v>
      </c>
      <c r="P240" s="25"/>
      <c r="Q240" s="27">
        <f>'Compound Alert'!AM207</f>
        <v>0</v>
      </c>
      <c r="R240" s="27">
        <f>'Compound Alert'!AN207</f>
        <v>0</v>
      </c>
      <c r="S240" s="21"/>
      <c r="T240" s="21"/>
      <c r="U240" s="21"/>
      <c r="V240" s="21"/>
      <c r="W240" s="21"/>
      <c r="X240" s="21"/>
      <c r="Y240" s="28"/>
      <c r="Z240" s="28"/>
      <c r="AA240" s="28"/>
      <c r="AB240" s="28"/>
      <c r="AC240" s="28"/>
      <c r="AD240" s="28"/>
      <c r="AE240" s="28"/>
      <c r="AF240" s="28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</row>
    <row r="241" spans="1:50" hidden="1" x14ac:dyDescent="0.2">
      <c r="A241" s="64">
        <v>169</v>
      </c>
      <c r="B241" s="20" t="str">
        <f>'Compound Alert'!B87</f>
        <v>Israel</v>
      </c>
      <c r="C241" s="20" t="str">
        <f>'Compound Alert'!C87</f>
        <v>ISR</v>
      </c>
      <c r="D241" s="20" t="str">
        <f>'Compound Alert'!D87</f>
        <v>MEA           Middle East &amp; North Africa</v>
      </c>
      <c r="E241" s="20" t="str">
        <f>'Compound Alert'!E87</f>
        <v xml:space="preserve"> </v>
      </c>
      <c r="F241" s="50">
        <f>'Compound Alert'!F87</f>
        <v>0</v>
      </c>
      <c r="G241" s="22">
        <f>'Compound Alert'!G87</f>
        <v>0.5</v>
      </c>
      <c r="H241" s="23">
        <f>'Compound Alert'!H87</f>
        <v>0.5</v>
      </c>
      <c r="I241" s="50">
        <f>'Compound Alert'!Q87</f>
        <v>0</v>
      </c>
      <c r="J241" s="25">
        <f>'Compound Alert'!R87</f>
        <v>4.6496287614225205</v>
      </c>
      <c r="K241" s="25">
        <f>'Compound Alert'!S87</f>
        <v>0</v>
      </c>
      <c r="L241" s="25">
        <f>'Compound Alert'!T87</f>
        <v>2.657509948894798</v>
      </c>
      <c r="M241" s="25">
        <f>'Compound Alert'!U87</f>
        <v>2.5008569959687237</v>
      </c>
      <c r="N241" s="25">
        <f>'Compound Alert'!V87</f>
        <v>6</v>
      </c>
      <c r="O241" s="25">
        <f>'Compound Alert'!W87</f>
        <v>0</v>
      </c>
      <c r="P241" s="25"/>
      <c r="Q241" s="27">
        <f>'Compound Alert'!AM208</f>
        <v>0</v>
      </c>
      <c r="R241" s="27">
        <f>'Compound Alert'!AN208</f>
        <v>0</v>
      </c>
      <c r="S241" s="21"/>
      <c r="T241" s="21"/>
      <c r="U241" s="21"/>
      <c r="V241" s="21"/>
      <c r="W241" s="21"/>
      <c r="X241" s="21"/>
      <c r="Y241" s="28"/>
      <c r="Z241" s="28"/>
      <c r="AA241" s="28"/>
      <c r="AB241" s="28"/>
      <c r="AC241" s="28"/>
      <c r="AD241" s="28"/>
      <c r="AE241" s="28"/>
      <c r="AF241" s="28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</row>
    <row r="242" spans="1:50" hidden="1" x14ac:dyDescent="0.2">
      <c r="A242" s="64">
        <v>170</v>
      </c>
      <c r="B242" s="20" t="str">
        <f>'Compound Alert'!B99</f>
        <v>Kuwait</v>
      </c>
      <c r="C242" s="20" t="str">
        <f>'Compound Alert'!C99</f>
        <v>KWT</v>
      </c>
      <c r="D242" s="20" t="str">
        <f>'Compound Alert'!D99</f>
        <v>MEA           Middle East &amp; North Africa</v>
      </c>
      <c r="E242" s="20" t="str">
        <f>'Compound Alert'!E99</f>
        <v xml:space="preserve"> </v>
      </c>
      <c r="F242" s="50">
        <f>'Compound Alert'!F99</f>
        <v>0</v>
      </c>
      <c r="G242" s="22">
        <f>'Compound Alert'!G99</f>
        <v>0.5</v>
      </c>
      <c r="H242" s="23">
        <f>'Compound Alert'!H99</f>
        <v>0.5</v>
      </c>
      <c r="I242" s="50">
        <f>'Compound Alert'!Q99</f>
        <v>0</v>
      </c>
      <c r="J242" s="25">
        <f>'Compound Alert'!R99</f>
        <v>6.9137544069774419</v>
      </c>
      <c r="K242" s="25">
        <f>'Compound Alert'!S99</f>
        <v>0.64593301435406603</v>
      </c>
      <c r="L242" s="25">
        <f>'Compound Alert'!T99</f>
        <v>2.4114677188339564</v>
      </c>
      <c r="M242" s="25">
        <f>'Compound Alert'!U99</f>
        <v>2.4285714285714302</v>
      </c>
      <c r="N242" s="25">
        <f>'Compound Alert'!V99</f>
        <v>1</v>
      </c>
      <c r="O242" s="25">
        <f>'Compound Alert'!W99</f>
        <v>0</v>
      </c>
      <c r="P242" s="25"/>
      <c r="Q242" s="27">
        <f>'Compound Alert'!AM209</f>
        <v>0</v>
      </c>
      <c r="R242" s="27">
        <f>'Compound Alert'!AN209</f>
        <v>0</v>
      </c>
      <c r="S242" s="21"/>
      <c r="T242" s="21"/>
      <c r="U242" s="21"/>
      <c r="V242" s="21"/>
      <c r="W242" s="21"/>
      <c r="X242" s="21"/>
      <c r="Y242" s="28"/>
      <c r="Z242" s="28"/>
      <c r="AA242" s="28"/>
      <c r="AB242" s="28"/>
      <c r="AC242" s="28"/>
      <c r="AD242" s="28"/>
      <c r="AE242" s="28"/>
      <c r="AF242" s="28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</row>
    <row r="243" spans="1:50" hidden="1" x14ac:dyDescent="0.2">
      <c r="A243" s="64">
        <v>171</v>
      </c>
      <c r="B243" s="20" t="str">
        <f>'Compound Alert'!B105</f>
        <v>Liechtenstein</v>
      </c>
      <c r="C243" s="20" t="str">
        <f>'Compound Alert'!C105</f>
        <v>LIE</v>
      </c>
      <c r="D243" s="20" t="str">
        <f>'Compound Alert'!D105</f>
        <v>ECS           Europe &amp; Central Asia</v>
      </c>
      <c r="E243" s="20" t="str">
        <f>'Compound Alert'!E105</f>
        <v xml:space="preserve"> </v>
      </c>
      <c r="F243" s="50">
        <f>'Compound Alert'!F105</f>
        <v>0</v>
      </c>
      <c r="G243" s="22">
        <f>'Compound Alert'!G105</f>
        <v>0.5</v>
      </c>
      <c r="H243" s="23">
        <f>'Compound Alert'!H105</f>
        <v>0.5</v>
      </c>
      <c r="I243" s="50">
        <f>'Compound Alert'!Q105</f>
        <v>0</v>
      </c>
      <c r="J243" s="25">
        <f>'Compound Alert'!R105</f>
        <v>4.8809757221276975</v>
      </c>
      <c r="K243" s="25">
        <f>'Compound Alert'!S105</f>
        <v>0</v>
      </c>
      <c r="L243" s="25">
        <f>'Compound Alert'!T105</f>
        <v>5.2272727272727302</v>
      </c>
      <c r="M243" s="25">
        <f>'Compound Alert'!U105</f>
        <v>0</v>
      </c>
      <c r="N243" s="25">
        <f>'Compound Alert'!V105</f>
        <v>0.5</v>
      </c>
      <c r="O243" s="25">
        <f>'Compound Alert'!W105</f>
        <v>0</v>
      </c>
      <c r="P243" s="25"/>
      <c r="Q243" s="27">
        <f>'Compound Alert'!AM210</f>
        <v>0</v>
      </c>
      <c r="R243" s="27">
        <f>'Compound Alert'!AN210</f>
        <v>0</v>
      </c>
      <c r="S243" s="21"/>
      <c r="T243" s="21"/>
      <c r="U243" s="21"/>
      <c r="V243" s="21"/>
      <c r="W243" s="21"/>
      <c r="X243" s="21"/>
      <c r="Y243" s="28"/>
      <c r="Z243" s="28"/>
      <c r="AA243" s="28"/>
      <c r="AB243" s="28"/>
      <c r="AC243" s="28"/>
      <c r="AD243" s="28"/>
      <c r="AE243" s="28"/>
      <c r="AF243" s="28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</row>
    <row r="244" spans="1:50" hidden="1" x14ac:dyDescent="0.2">
      <c r="A244" s="64">
        <v>172</v>
      </c>
      <c r="B244" s="20" t="str">
        <f>'Compound Alert'!B108</f>
        <v>Lithuania</v>
      </c>
      <c r="C244" s="20" t="str">
        <f>'Compound Alert'!C108</f>
        <v>LTU</v>
      </c>
      <c r="D244" s="20" t="str">
        <f>'Compound Alert'!D108</f>
        <v>ECS           Europe &amp; Central Asia</v>
      </c>
      <c r="E244" s="20" t="str">
        <f>'Compound Alert'!E108</f>
        <v xml:space="preserve"> </v>
      </c>
      <c r="F244" s="50">
        <f>'Compound Alert'!F108</f>
        <v>0</v>
      </c>
      <c r="G244" s="22">
        <f>'Compound Alert'!G108</f>
        <v>0.5</v>
      </c>
      <c r="H244" s="23">
        <f>'Compound Alert'!H108</f>
        <v>0.5</v>
      </c>
      <c r="I244" s="50">
        <f>'Compound Alert'!Q108</f>
        <v>0</v>
      </c>
      <c r="J244" s="25">
        <f>'Compound Alert'!R108</f>
        <v>5.4772255750516612</v>
      </c>
      <c r="K244" s="25">
        <f>'Compound Alert'!S108</f>
        <v>2.2727272727272698</v>
      </c>
      <c r="L244" s="25">
        <f>'Compound Alert'!T108</f>
        <v>2.5454545454545401</v>
      </c>
      <c r="M244" s="25">
        <f>'Compound Alert'!U108</f>
        <v>3.0441200151549017</v>
      </c>
      <c r="N244" s="25">
        <f>'Compound Alert'!V108</f>
        <v>1.1666666666666701</v>
      </c>
      <c r="O244" s="25">
        <f>'Compound Alert'!W108</f>
        <v>0</v>
      </c>
      <c r="P244" s="25"/>
      <c r="Q244" s="27">
        <f>'Compound Alert'!AM211</f>
        <v>0</v>
      </c>
      <c r="R244" s="27">
        <f>'Compound Alert'!AN211</f>
        <v>0</v>
      </c>
      <c r="S244" s="21"/>
      <c r="T244" s="21"/>
      <c r="U244" s="21"/>
      <c r="V244" s="21"/>
      <c r="W244" s="21"/>
      <c r="X244" s="21"/>
      <c r="Y244" s="28"/>
      <c r="Z244" s="28"/>
      <c r="AA244" s="28"/>
      <c r="AB244" s="28"/>
      <c r="AC244" s="28"/>
      <c r="AD244" s="28"/>
      <c r="AE244" s="28"/>
      <c r="AF244" s="28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</row>
    <row r="245" spans="1:50" hidden="1" x14ac:dyDescent="0.2">
      <c r="A245" s="64">
        <v>173</v>
      </c>
      <c r="B245" s="20" t="str">
        <f>'Compound Alert'!B110</f>
        <v>Latvia</v>
      </c>
      <c r="C245" s="20" t="str">
        <f>'Compound Alert'!C110</f>
        <v>LVA</v>
      </c>
      <c r="D245" s="20" t="str">
        <f>'Compound Alert'!D110</f>
        <v>ECS           Europe &amp; Central Asia</v>
      </c>
      <c r="E245" s="20" t="str">
        <f>'Compound Alert'!E110</f>
        <v xml:space="preserve"> </v>
      </c>
      <c r="F245" s="50">
        <f>'Compound Alert'!F110</f>
        <v>0</v>
      </c>
      <c r="G245" s="22">
        <f>'Compound Alert'!G110</f>
        <v>0.5</v>
      </c>
      <c r="H245" s="23">
        <f>'Compound Alert'!H110</f>
        <v>0.5</v>
      </c>
      <c r="I245" s="50">
        <f>'Compound Alert'!Q110</f>
        <v>0</v>
      </c>
      <c r="J245" s="25">
        <f>'Compound Alert'!R110</f>
        <v>5.9160797830996161</v>
      </c>
      <c r="K245" s="25">
        <f>'Compound Alert'!S110</f>
        <v>0.93301435406698596</v>
      </c>
      <c r="L245" s="25">
        <f>'Compound Alert'!T110</f>
        <v>4.4939227683878151</v>
      </c>
      <c r="M245" s="25">
        <f>'Compound Alert'!U110</f>
        <v>3.9199125354673829</v>
      </c>
      <c r="N245" s="25">
        <f>'Compound Alert'!V110</f>
        <v>1.8333333333333299</v>
      </c>
      <c r="O245" s="25">
        <f>'Compound Alert'!W110</f>
        <v>0</v>
      </c>
      <c r="P245" s="25"/>
      <c r="Q245" s="27">
        <f>'Compound Alert'!AM212</f>
        <v>0</v>
      </c>
      <c r="R245" s="27">
        <f>'Compound Alert'!AN212</f>
        <v>0</v>
      </c>
      <c r="S245" s="21"/>
      <c r="T245" s="21"/>
      <c r="U245" s="21"/>
      <c r="V245" s="21"/>
      <c r="W245" s="21"/>
      <c r="X245" s="21"/>
      <c r="Y245" s="28"/>
      <c r="Z245" s="28"/>
      <c r="AA245" s="28"/>
      <c r="AB245" s="28"/>
      <c r="AC245" s="28"/>
      <c r="AD245" s="28"/>
      <c r="AE245" s="28"/>
      <c r="AF245" s="28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</row>
    <row r="246" spans="1:50" hidden="1" x14ac:dyDescent="0.2">
      <c r="A246" s="64">
        <v>174</v>
      </c>
      <c r="B246" s="20" t="str">
        <f>'Compound Alert'!B144</f>
        <v>Poland</v>
      </c>
      <c r="C246" s="20" t="str">
        <f>'Compound Alert'!C144</f>
        <v>POL</v>
      </c>
      <c r="D246" s="20" t="str">
        <f>'Compound Alert'!D144</f>
        <v>ECS           Europe &amp; Central Asia</v>
      </c>
      <c r="E246" s="20" t="str">
        <f>'Compound Alert'!E144</f>
        <v>IBRD</v>
      </c>
      <c r="F246" s="50">
        <f>'Compound Alert'!F144</f>
        <v>0</v>
      </c>
      <c r="G246" s="22">
        <f>'Compound Alert'!G144</f>
        <v>0.5</v>
      </c>
      <c r="H246" s="23">
        <f>'Compound Alert'!H144</f>
        <v>0.5</v>
      </c>
      <c r="I246" s="50">
        <f>'Compound Alert'!Q144</f>
        <v>0</v>
      </c>
      <c r="J246" s="25">
        <f>'Compound Alert'!R144</f>
        <v>5.4037024344425184</v>
      </c>
      <c r="K246" s="25">
        <f>'Compound Alert'!S144</f>
        <v>0.78947368421052599</v>
      </c>
      <c r="L246" s="25">
        <f>'Compound Alert'!T144</f>
        <v>3.30578512396694</v>
      </c>
      <c r="M246" s="25">
        <f>'Compound Alert'!U144</f>
        <v>3.1255030490521443</v>
      </c>
      <c r="N246" s="25">
        <f>'Compound Alert'!V144</f>
        <v>2.1666666666666701</v>
      </c>
      <c r="O246" s="25">
        <f>'Compound Alert'!W144</f>
        <v>0</v>
      </c>
      <c r="P246" s="25"/>
      <c r="Q246" s="27">
        <f>'Compound Alert'!AM213</f>
        <v>0</v>
      </c>
      <c r="R246" s="27">
        <f>'Compound Alert'!AN213</f>
        <v>0</v>
      </c>
      <c r="S246" s="21"/>
      <c r="T246" s="21"/>
      <c r="U246" s="21"/>
      <c r="V246" s="21"/>
      <c r="W246" s="21"/>
      <c r="X246" s="21"/>
      <c r="Y246" s="28"/>
      <c r="Z246" s="28"/>
      <c r="AA246" s="28"/>
      <c r="AB246" s="28"/>
      <c r="AC246" s="28"/>
      <c r="AD246" s="28"/>
      <c r="AE246" s="28"/>
      <c r="AF246" s="28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</row>
    <row r="247" spans="1:50" hidden="1" x14ac:dyDescent="0.2">
      <c r="A247" s="64">
        <v>175</v>
      </c>
      <c r="B247" s="20" t="str">
        <f>'Compound Alert'!B164</f>
        <v>Slovakia</v>
      </c>
      <c r="C247" s="20" t="str">
        <f>'Compound Alert'!C164</f>
        <v>SVK</v>
      </c>
      <c r="D247" s="20" t="str">
        <f>'Compound Alert'!D164</f>
        <v>ECS           Europe &amp; Central Asia</v>
      </c>
      <c r="E247" s="20" t="str">
        <f>'Compound Alert'!E164</f>
        <v>Europe &amp; Central Asia</v>
      </c>
      <c r="F247" s="50">
        <f>'Compound Alert'!F164</f>
        <v>0</v>
      </c>
      <c r="G247" s="22">
        <f>'Compound Alert'!G164</f>
        <v>0.5</v>
      </c>
      <c r="H247" s="23">
        <f>'Compound Alert'!H164</f>
        <v>0.5</v>
      </c>
      <c r="I247" s="50">
        <f>'Compound Alert'!Q164</f>
        <v>0</v>
      </c>
      <c r="J247" s="25">
        <f>'Compound Alert'!R164</f>
        <v>6.6483080554378651</v>
      </c>
      <c r="K247" s="25">
        <f>'Compound Alert'!S164</f>
        <v>0.86124401913875603</v>
      </c>
      <c r="L247" s="25">
        <f>'Compound Alert'!T164</f>
        <v>4.8740716043681482</v>
      </c>
      <c r="M247" s="25">
        <f>'Compound Alert'!U164</f>
        <v>2.9459415181859021</v>
      </c>
      <c r="N247" s="25">
        <f>'Compound Alert'!V164</f>
        <v>3</v>
      </c>
      <c r="O247" s="25">
        <f>'Compound Alert'!W164</f>
        <v>0</v>
      </c>
      <c r="P247" s="25"/>
      <c r="Q247" s="27">
        <f>'Compound Alert'!AM214</f>
        <v>0</v>
      </c>
      <c r="R247" s="27">
        <f>'Compound Alert'!AN214</f>
        <v>0</v>
      </c>
      <c r="S247" s="21"/>
      <c r="T247" s="21"/>
      <c r="U247" s="21"/>
      <c r="V247" s="21"/>
      <c r="W247" s="21"/>
      <c r="X247" s="21"/>
      <c r="Y247" s="28"/>
      <c r="Z247" s="28"/>
      <c r="AA247" s="28"/>
      <c r="AB247" s="28"/>
      <c r="AC247" s="28"/>
      <c r="AD247" s="28"/>
      <c r="AE247" s="28"/>
      <c r="AF247" s="28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</row>
    <row r="248" spans="1:50" hidden="1" x14ac:dyDescent="0.2">
      <c r="A248" s="64">
        <v>176</v>
      </c>
      <c r="B248" s="20" t="str">
        <f>'Compound Alert'!B187</f>
        <v>Saint Vincent and the Grenadines</v>
      </c>
      <c r="C248" s="20" t="str">
        <f>'Compound Alert'!C187</f>
        <v>VCT</v>
      </c>
      <c r="D248" s="20" t="str">
        <f>'Compound Alert'!D187</f>
        <v>LCN           Latin America &amp; Caribbean</v>
      </c>
      <c r="E248" s="20" t="str">
        <f>'Compound Alert'!E187</f>
        <v>Blend</v>
      </c>
      <c r="F248" s="50">
        <f>'Compound Alert'!F187</f>
        <v>0</v>
      </c>
      <c r="G248" s="22">
        <f>'Compound Alert'!G187</f>
        <v>0.5</v>
      </c>
      <c r="H248" s="23">
        <f>'Compound Alert'!H187</f>
        <v>0.5</v>
      </c>
      <c r="I248" s="50">
        <f>'Compound Alert'!Q187</f>
        <v>0</v>
      </c>
      <c r="J248" s="25">
        <f>'Compound Alert'!R187</f>
        <v>4.3660508471615396</v>
      </c>
      <c r="K248" s="25">
        <f>'Compound Alert'!S187</f>
        <v>4.4736842105263204</v>
      </c>
      <c r="L248" s="25">
        <f>'Compound Alert'!T187</f>
        <v>0</v>
      </c>
      <c r="M248" s="25">
        <f>'Compound Alert'!U187</f>
        <v>3.8571428571428599</v>
      </c>
      <c r="N248" s="25">
        <f>'Compound Alert'!V187</f>
        <v>5.163977794943226</v>
      </c>
      <c r="O248" s="25">
        <f>'Compound Alert'!W187</f>
        <v>0</v>
      </c>
      <c r="P248" s="25"/>
      <c r="Q248" s="27">
        <f>'Compound Alert'!AM215</f>
        <v>0</v>
      </c>
      <c r="R248" s="27">
        <f>'Compound Alert'!AN215</f>
        <v>0</v>
      </c>
      <c r="S248" s="21"/>
      <c r="T248" s="21"/>
      <c r="U248" s="21"/>
      <c r="V248" s="21"/>
      <c r="W248" s="21"/>
      <c r="X248" s="21"/>
      <c r="Y248" s="28"/>
      <c r="Z248" s="28"/>
      <c r="AA248" s="28"/>
      <c r="AB248" s="28"/>
      <c r="AC248" s="28"/>
      <c r="AD248" s="28"/>
      <c r="AE248" s="28"/>
      <c r="AF248" s="28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</row>
    <row r="249" spans="1:50" hidden="1" x14ac:dyDescent="0.2">
      <c r="A249" s="64">
        <v>177</v>
      </c>
      <c r="B249" s="20" t="str">
        <f>'Compound Alert'!B17</f>
        <v>Belgium</v>
      </c>
      <c r="C249" s="20" t="str">
        <f>'Compound Alert'!C17</f>
        <v>BEL</v>
      </c>
      <c r="D249" s="20" t="str">
        <f>'Compound Alert'!D17</f>
        <v>ECS           Europe &amp; Central Asia</v>
      </c>
      <c r="E249" s="20" t="str">
        <f>'Compound Alert'!E17</f>
        <v xml:space="preserve"> </v>
      </c>
      <c r="F249" s="50">
        <f>'Compound Alert'!F17</f>
        <v>0</v>
      </c>
      <c r="G249" s="22">
        <f>'Compound Alert'!G17</f>
        <v>0</v>
      </c>
      <c r="H249" s="23">
        <f>'Compound Alert'!H17</f>
        <v>0</v>
      </c>
      <c r="I249" s="50">
        <f>'Compound Alert'!Q17</f>
        <v>0</v>
      </c>
      <c r="J249" s="25">
        <f>'Compound Alert'!R17</f>
        <v>4.4721359549995796</v>
      </c>
      <c r="K249" s="25">
        <f>'Compound Alert'!S17</f>
        <v>0</v>
      </c>
      <c r="L249" s="25">
        <f>'Compound Alert'!T17</f>
        <v>3.4235231697864426</v>
      </c>
      <c r="M249" s="25">
        <f>'Compound Alert'!U17</f>
        <v>1.1338934190276821</v>
      </c>
      <c r="N249" s="25">
        <f>'Compound Alert'!V17</f>
        <v>1.3333333333333299</v>
      </c>
      <c r="O249" s="25">
        <f>'Compound Alert'!W17</f>
        <v>0</v>
      </c>
      <c r="P249" s="25"/>
      <c r="Q249" s="27">
        <f>'Compound Alert'!AM216</f>
        <v>0</v>
      </c>
      <c r="R249" s="27">
        <f>'Compound Alert'!AN216</f>
        <v>0</v>
      </c>
      <c r="S249" s="21"/>
      <c r="T249" s="21"/>
      <c r="U249" s="21"/>
      <c r="V249" s="21"/>
      <c r="W249" s="21"/>
      <c r="X249" s="21"/>
      <c r="Y249" s="28"/>
      <c r="Z249" s="28"/>
      <c r="AA249" s="28"/>
      <c r="AB249" s="28"/>
      <c r="AC249" s="28"/>
      <c r="AD249" s="28"/>
      <c r="AE249" s="28"/>
      <c r="AF249" s="28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</row>
    <row r="250" spans="1:50" hidden="1" x14ac:dyDescent="0.2">
      <c r="A250" s="64">
        <v>178</v>
      </c>
      <c r="B250" s="20" t="str">
        <f>'Compound Alert'!B35</f>
        <v>Switzerland</v>
      </c>
      <c r="C250" s="20" t="str">
        <f>'Compound Alert'!C35</f>
        <v>CHE</v>
      </c>
      <c r="D250" s="20" t="str">
        <f>'Compound Alert'!D35</f>
        <v>ECS           Europe &amp; Central Asia</v>
      </c>
      <c r="E250" s="20" t="str">
        <f>'Compound Alert'!E35</f>
        <v xml:space="preserve"> </v>
      </c>
      <c r="F250" s="50">
        <f>'Compound Alert'!F35</f>
        <v>0</v>
      </c>
      <c r="G250" s="22">
        <f>'Compound Alert'!G35</f>
        <v>0</v>
      </c>
      <c r="H250" s="23">
        <f>'Compound Alert'!H35</f>
        <v>0</v>
      </c>
      <c r="I250" s="50">
        <f>'Compound Alert'!Q35</f>
        <v>0</v>
      </c>
      <c r="J250" s="25">
        <f>'Compound Alert'!R35</f>
        <v>2.1444271962461228</v>
      </c>
      <c r="K250" s="25">
        <f>'Compound Alert'!S35</f>
        <v>0</v>
      </c>
      <c r="L250" s="25">
        <f>'Compound Alert'!T35</f>
        <v>0</v>
      </c>
      <c r="M250" s="25">
        <f>'Compound Alert'!U35</f>
        <v>1.1370387604902243</v>
      </c>
      <c r="N250" s="25">
        <f>'Compound Alert'!V35</f>
        <v>2.1666666666666701</v>
      </c>
      <c r="O250" s="25">
        <f>'Compound Alert'!W35</f>
        <v>0</v>
      </c>
      <c r="P250" s="25"/>
      <c r="Q250" s="27">
        <f>'Compound Alert'!AM217</f>
        <v>0</v>
      </c>
      <c r="R250" s="27">
        <f>'Compound Alert'!AN217</f>
        <v>0</v>
      </c>
      <c r="S250" s="21"/>
      <c r="T250" s="21"/>
      <c r="U250" s="21"/>
      <c r="V250" s="21"/>
      <c r="W250" s="21"/>
      <c r="X250" s="21"/>
      <c r="Y250" s="28"/>
      <c r="Z250" s="28"/>
      <c r="AA250" s="28"/>
      <c r="AB250" s="28"/>
      <c r="AC250" s="28"/>
      <c r="AD250" s="28"/>
      <c r="AE250" s="28"/>
      <c r="AF250" s="28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</row>
    <row r="251" spans="1:50" hidden="1" x14ac:dyDescent="0.2">
      <c r="A251" s="64">
        <v>179</v>
      </c>
      <c r="B251" s="20" t="str">
        <f>'Compound Alert'!B49</f>
        <v>Germany</v>
      </c>
      <c r="C251" s="20" t="str">
        <f>'Compound Alert'!C49</f>
        <v>DEU</v>
      </c>
      <c r="D251" s="20" t="str">
        <f>'Compound Alert'!D49</f>
        <v>ECS           Europe &amp; Central Asia</v>
      </c>
      <c r="E251" s="20" t="str">
        <f>'Compound Alert'!E49</f>
        <v xml:space="preserve"> </v>
      </c>
      <c r="F251" s="50">
        <f>'Compound Alert'!F49</f>
        <v>0</v>
      </c>
      <c r="G251" s="22">
        <f>'Compound Alert'!G49</f>
        <v>0</v>
      </c>
      <c r="H251" s="23">
        <f>'Compound Alert'!H49</f>
        <v>0</v>
      </c>
      <c r="I251" s="50">
        <f>'Compound Alert'!Q49</f>
        <v>0</v>
      </c>
      <c r="J251" s="25">
        <f>'Compound Alert'!R49</f>
        <v>2.5011229477976471</v>
      </c>
      <c r="K251" s="25">
        <f>'Compound Alert'!S49</f>
        <v>0</v>
      </c>
      <c r="L251" s="25">
        <f>'Compound Alert'!T49</f>
        <v>1.2066115702479301</v>
      </c>
      <c r="M251" s="25">
        <f>'Compound Alert'!U49</f>
        <v>1.469693845669906</v>
      </c>
      <c r="N251" s="25">
        <f>'Compound Alert'!V49</f>
        <v>2.5</v>
      </c>
      <c r="O251" s="25">
        <f>'Compound Alert'!W49</f>
        <v>0</v>
      </c>
      <c r="P251" s="25"/>
      <c r="Q251" s="27">
        <f>'Compound Alert'!AM218</f>
        <v>0</v>
      </c>
      <c r="R251" s="27">
        <f>'Compound Alert'!AN218</f>
        <v>0</v>
      </c>
      <c r="S251" s="21"/>
      <c r="T251" s="21"/>
      <c r="U251" s="21"/>
      <c r="V251" s="21"/>
      <c r="W251" s="21"/>
      <c r="X251" s="21"/>
      <c r="Y251" s="28"/>
      <c r="Z251" s="28"/>
      <c r="AA251" s="28"/>
      <c r="AB251" s="28"/>
      <c r="AC251" s="28"/>
      <c r="AD251" s="28"/>
      <c r="AE251" s="28"/>
      <c r="AF251" s="28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</row>
    <row r="252" spans="1:50" hidden="1" x14ac:dyDescent="0.2">
      <c r="A252" s="64">
        <v>180</v>
      </c>
      <c r="B252" s="20" t="str">
        <f>'Compound Alert'!B52</f>
        <v>Denmark</v>
      </c>
      <c r="C252" s="20" t="str">
        <f>'Compound Alert'!C52</f>
        <v>DNK</v>
      </c>
      <c r="D252" s="20" t="str">
        <f>'Compound Alert'!D52</f>
        <v>ECS           Europe &amp; Central Asia</v>
      </c>
      <c r="E252" s="20" t="str">
        <f>'Compound Alert'!E52</f>
        <v xml:space="preserve"> </v>
      </c>
      <c r="F252" s="50">
        <f>'Compound Alert'!F52</f>
        <v>0</v>
      </c>
      <c r="G252" s="22">
        <f>'Compound Alert'!G52</f>
        <v>0</v>
      </c>
      <c r="H252" s="23">
        <f>'Compound Alert'!H52</f>
        <v>0</v>
      </c>
      <c r="I252" s="50">
        <f>'Compound Alert'!Q52</f>
        <v>0</v>
      </c>
      <c r="J252" s="25">
        <f>'Compound Alert'!R52</f>
        <v>1.5811388300841898</v>
      </c>
      <c r="K252" s="25">
        <f>'Compound Alert'!S52</f>
        <v>0</v>
      </c>
      <c r="L252" s="25">
        <f>'Compound Alert'!T52</f>
        <v>0.72520366837951067</v>
      </c>
      <c r="M252" s="25">
        <f>'Compound Alert'!U52</f>
        <v>1.0501700542565209</v>
      </c>
      <c r="N252" s="25">
        <f>'Compound Alert'!V52</f>
        <v>0.66666666666666796</v>
      </c>
      <c r="O252" s="25">
        <f>'Compound Alert'!W52</f>
        <v>0</v>
      </c>
      <c r="P252" s="25"/>
      <c r="Q252" s="27">
        <f>'Compound Alert'!AM219</f>
        <v>0</v>
      </c>
      <c r="R252" s="27">
        <f>'Compound Alert'!AN219</f>
        <v>0</v>
      </c>
      <c r="S252" s="21"/>
      <c r="T252" s="21"/>
      <c r="U252" s="21"/>
      <c r="V252" s="21"/>
      <c r="W252" s="21"/>
      <c r="X252" s="21"/>
      <c r="Y252" s="28"/>
      <c r="Z252" s="28"/>
      <c r="AA252" s="28"/>
      <c r="AB252" s="28"/>
      <c r="AC252" s="28"/>
      <c r="AD252" s="28"/>
      <c r="AE252" s="28"/>
      <c r="AF252" s="28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</row>
    <row r="253" spans="1:50" hidden="1" x14ac:dyDescent="0.2">
      <c r="A253" s="64">
        <v>181</v>
      </c>
      <c r="B253" s="20" t="str">
        <f>'Compound Alert'!B61</f>
        <v>Finland</v>
      </c>
      <c r="C253" s="20" t="str">
        <f>'Compound Alert'!C61</f>
        <v>FIN</v>
      </c>
      <c r="D253" s="20" t="str">
        <f>'Compound Alert'!D61</f>
        <v>ECS           Europe &amp; Central Asia</v>
      </c>
      <c r="E253" s="20" t="str">
        <f>'Compound Alert'!E61</f>
        <v xml:space="preserve"> </v>
      </c>
      <c r="F253" s="50">
        <f>'Compound Alert'!F61</f>
        <v>0</v>
      </c>
      <c r="G253" s="22">
        <f>'Compound Alert'!G61</f>
        <v>0</v>
      </c>
      <c r="H253" s="23">
        <f>'Compound Alert'!H61</f>
        <v>0</v>
      </c>
      <c r="I253" s="50">
        <f>'Compound Alert'!Q61</f>
        <v>0</v>
      </c>
      <c r="J253" s="25">
        <f>'Compound Alert'!R61</f>
        <v>1.5735915849388826</v>
      </c>
      <c r="K253" s="25">
        <f>'Compound Alert'!S61</f>
        <v>0.88516746411483305</v>
      </c>
      <c r="L253" s="25">
        <f>'Compound Alert'!T61</f>
        <v>1.6377404676012104</v>
      </c>
      <c r="M253" s="25">
        <f>'Compound Alert'!U61</f>
        <v>1.2286267983093198</v>
      </c>
      <c r="N253" s="25">
        <f>'Compound Alert'!V61</f>
        <v>0</v>
      </c>
      <c r="O253" s="25">
        <f>'Compound Alert'!W61</f>
        <v>0</v>
      </c>
      <c r="P253" s="25"/>
      <c r="Q253" s="27">
        <f>'Compound Alert'!AM220</f>
        <v>0</v>
      </c>
      <c r="R253" s="27">
        <f>'Compound Alert'!AN220</f>
        <v>0</v>
      </c>
      <c r="S253" s="21"/>
      <c r="T253" s="21"/>
      <c r="U253" s="21"/>
      <c r="V253" s="21"/>
      <c r="W253" s="21"/>
      <c r="X253" s="21"/>
      <c r="Y253" s="28"/>
      <c r="Z253" s="28"/>
      <c r="AA253" s="28"/>
      <c r="AB253" s="28"/>
      <c r="AC253" s="28"/>
      <c r="AD253" s="28"/>
      <c r="AE253" s="28"/>
      <c r="AF253" s="28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</row>
    <row r="254" spans="1:50" hidden="1" x14ac:dyDescent="0.2">
      <c r="A254" s="64">
        <v>182</v>
      </c>
      <c r="B254" s="20" t="str">
        <f>'Compound Alert'!B66</f>
        <v>United Kingdom</v>
      </c>
      <c r="C254" s="20" t="str">
        <f>'Compound Alert'!C66</f>
        <v>GBR</v>
      </c>
      <c r="D254" s="20" t="str">
        <f>'Compound Alert'!D66</f>
        <v>ECS           Europe &amp; Central Asia</v>
      </c>
      <c r="E254" s="20" t="str">
        <f>'Compound Alert'!E66</f>
        <v xml:space="preserve"> </v>
      </c>
      <c r="F254" s="50">
        <f>'Compound Alert'!F66</f>
        <v>0</v>
      </c>
      <c r="G254" s="22">
        <f>'Compound Alert'!G66</f>
        <v>0</v>
      </c>
      <c r="H254" s="23">
        <f>'Compound Alert'!H66</f>
        <v>0</v>
      </c>
      <c r="I254" s="50">
        <f>'Compound Alert'!Q66</f>
        <v>0</v>
      </c>
      <c r="J254" s="25">
        <f>'Compound Alert'!R66</f>
        <v>3.872983346207417</v>
      </c>
      <c r="K254" s="25">
        <f>'Compound Alert'!S66</f>
        <v>0</v>
      </c>
      <c r="L254" s="25">
        <f>'Compound Alert'!T66</f>
        <v>3.2024126892557976</v>
      </c>
      <c r="M254" s="25">
        <f>'Compound Alert'!U66</f>
        <v>1.921061214661363</v>
      </c>
      <c r="N254" s="25">
        <f>'Compound Alert'!V66</f>
        <v>2.3333333333333299</v>
      </c>
      <c r="O254" s="25">
        <f>'Compound Alert'!W66</f>
        <v>0</v>
      </c>
      <c r="P254" s="25"/>
      <c r="Q254" s="27">
        <f>'Compound Alert'!AM221</f>
        <v>0</v>
      </c>
      <c r="R254" s="27">
        <f>'Compound Alert'!AN221</f>
        <v>0</v>
      </c>
      <c r="S254" s="21"/>
      <c r="T254" s="21"/>
      <c r="U254" s="21"/>
      <c r="V254" s="21"/>
      <c r="W254" s="21"/>
      <c r="X254" s="21"/>
      <c r="Y254" s="28"/>
      <c r="Z254" s="28"/>
      <c r="AA254" s="28"/>
      <c r="AB254" s="28"/>
      <c r="AC254" s="28"/>
      <c r="AD254" s="28"/>
      <c r="AE254" s="28"/>
      <c r="AF254" s="28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</row>
    <row r="255" spans="1:50" hidden="1" x14ac:dyDescent="0.2">
      <c r="A255" s="64">
        <v>183</v>
      </c>
      <c r="B255" s="20" t="str">
        <f>'Compound Alert'!B74</f>
        <v>Grenada</v>
      </c>
      <c r="C255" s="20" t="str">
        <f>'Compound Alert'!C74</f>
        <v>GRD</v>
      </c>
      <c r="D255" s="20" t="str">
        <f>'Compound Alert'!D74</f>
        <v>LCN           Latin America &amp; Caribbean</v>
      </c>
      <c r="E255" s="20" t="str">
        <f>'Compound Alert'!E74</f>
        <v>Blend</v>
      </c>
      <c r="F255" s="50">
        <f>'Compound Alert'!F74</f>
        <v>0</v>
      </c>
      <c r="G255" s="22">
        <f>'Compound Alert'!G74</f>
        <v>0</v>
      </c>
      <c r="H255" s="23">
        <f>'Compound Alert'!H74</f>
        <v>0</v>
      </c>
      <c r="I255" s="50">
        <f>'Compound Alert'!Q74</f>
        <v>0</v>
      </c>
      <c r="J255" s="25">
        <f>'Compound Alert'!R74</f>
        <v>0.65711490623787028</v>
      </c>
      <c r="K255" s="25">
        <f>'Compound Alert'!S74</f>
        <v>0</v>
      </c>
      <c r="L255" s="25">
        <f>'Compound Alert'!T74</f>
        <v>0</v>
      </c>
      <c r="M255" s="25">
        <f>'Compound Alert'!U74</f>
        <v>3.1428571428571401</v>
      </c>
      <c r="N255" s="25">
        <f>'Compound Alert'!V74</f>
        <v>3.4156502553198709</v>
      </c>
      <c r="O255" s="25">
        <f>'Compound Alert'!W74</f>
        <v>0</v>
      </c>
      <c r="P255" s="25"/>
      <c r="Q255" s="27">
        <f>'Compound Alert'!AM222</f>
        <v>0</v>
      </c>
      <c r="R255" s="27">
        <f>'Compound Alert'!AN222</f>
        <v>0</v>
      </c>
      <c r="S255" s="21"/>
      <c r="T255" s="21"/>
      <c r="U255" s="21"/>
      <c r="V255" s="21"/>
      <c r="W255" s="21"/>
      <c r="X255" s="21"/>
      <c r="Y255" s="28"/>
      <c r="Z255" s="28"/>
      <c r="AA255" s="28"/>
      <c r="AB255" s="28"/>
      <c r="AC255" s="28"/>
      <c r="AD255" s="28"/>
      <c r="AE255" s="28"/>
      <c r="AF255" s="28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</row>
    <row r="256" spans="1:50" hidden="1" x14ac:dyDescent="0.2">
      <c r="A256" s="64">
        <v>184</v>
      </c>
      <c r="B256" s="20" t="str">
        <f>'Compound Alert'!B83</f>
        <v>Ireland</v>
      </c>
      <c r="C256" s="20" t="str">
        <f>'Compound Alert'!C83</f>
        <v>IRL</v>
      </c>
      <c r="D256" s="20" t="str">
        <f>'Compound Alert'!D83</f>
        <v>ECS           Europe &amp; Central Asia</v>
      </c>
      <c r="E256" s="20" t="str">
        <f>'Compound Alert'!E83</f>
        <v xml:space="preserve"> </v>
      </c>
      <c r="F256" s="50">
        <f>'Compound Alert'!F83</f>
        <v>0</v>
      </c>
      <c r="G256" s="22">
        <f>'Compound Alert'!G83</f>
        <v>0</v>
      </c>
      <c r="H256" s="23">
        <f>'Compound Alert'!H83</f>
        <v>0</v>
      </c>
      <c r="I256" s="50">
        <f>'Compound Alert'!Q83</f>
        <v>0</v>
      </c>
      <c r="J256" s="25">
        <f>'Compound Alert'!R83</f>
        <v>3.4503277967117629</v>
      </c>
      <c r="K256" s="25">
        <f>'Compound Alert'!S83</f>
        <v>0</v>
      </c>
      <c r="L256" s="25">
        <f>'Compound Alert'!T83</f>
        <v>2.1764741716097773</v>
      </c>
      <c r="M256" s="25">
        <f>'Compound Alert'!U83</f>
        <v>1.3093073414159537</v>
      </c>
      <c r="N256" s="25">
        <f>'Compound Alert'!V83</f>
        <v>2</v>
      </c>
      <c r="O256" s="25">
        <f>'Compound Alert'!W83</f>
        <v>0</v>
      </c>
      <c r="P256" s="25"/>
      <c r="Q256" s="27">
        <f>'Compound Alert'!AM223</f>
        <v>0</v>
      </c>
      <c r="R256" s="27">
        <f>'Compound Alert'!AN223</f>
        <v>0</v>
      </c>
      <c r="S256" s="21"/>
      <c r="T256" s="21"/>
      <c r="U256" s="21"/>
      <c r="V256" s="21"/>
      <c r="W256" s="21"/>
      <c r="X256" s="21"/>
      <c r="Y256" s="28"/>
      <c r="Z256" s="28"/>
      <c r="AA256" s="28"/>
      <c r="AB256" s="28"/>
      <c r="AC256" s="28"/>
      <c r="AD256" s="28"/>
      <c r="AE256" s="28"/>
      <c r="AF256" s="28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</row>
    <row r="257" spans="1:50" hidden="1" x14ac:dyDescent="0.2">
      <c r="A257" s="64">
        <v>185</v>
      </c>
      <c r="B257" s="20" t="str">
        <f>'Compound Alert'!B132</f>
        <v>Netherlands</v>
      </c>
      <c r="C257" s="20" t="str">
        <f>'Compound Alert'!C132</f>
        <v>NLD</v>
      </c>
      <c r="D257" s="20" t="str">
        <f>'Compound Alert'!D132</f>
        <v>ECS           Europe &amp; Central Asia</v>
      </c>
      <c r="E257" s="20" t="str">
        <f>'Compound Alert'!E132</f>
        <v>Europe &amp; Central Asia</v>
      </c>
      <c r="F257" s="50">
        <f>'Compound Alert'!F132</f>
        <v>0</v>
      </c>
      <c r="G257" s="22">
        <f>'Compound Alert'!G132</f>
        <v>0</v>
      </c>
      <c r="H257" s="23">
        <f>'Compound Alert'!H132</f>
        <v>0</v>
      </c>
      <c r="I257" s="50">
        <f>'Compound Alert'!Q132</f>
        <v>0</v>
      </c>
      <c r="J257" s="25">
        <f>'Compound Alert'!R132</f>
        <v>3.5355339059327378</v>
      </c>
      <c r="K257" s="25">
        <f>'Compound Alert'!S132</f>
        <v>0</v>
      </c>
      <c r="L257" s="25">
        <f>'Compound Alert'!T132</f>
        <v>2.1859465075188895</v>
      </c>
      <c r="M257" s="25">
        <f>'Compound Alert'!U132</f>
        <v>1.4175767384955957</v>
      </c>
      <c r="N257" s="25">
        <f>'Compound Alert'!V132</f>
        <v>1.6666666666666701</v>
      </c>
      <c r="O257" s="25">
        <f>'Compound Alert'!W132</f>
        <v>0</v>
      </c>
      <c r="P257" s="25"/>
      <c r="Q257" s="27">
        <f>'Compound Alert'!AM224</f>
        <v>0</v>
      </c>
      <c r="R257" s="27">
        <f>'Compound Alert'!AN224</f>
        <v>0</v>
      </c>
      <c r="S257" s="21"/>
      <c r="T257" s="21"/>
      <c r="U257" s="21"/>
      <c r="V257" s="21"/>
      <c r="W257" s="21"/>
      <c r="X257" s="21"/>
      <c r="Y257" s="28"/>
      <c r="Z257" s="28"/>
      <c r="AA257" s="28"/>
      <c r="AB257" s="28"/>
      <c r="AC257" s="28"/>
      <c r="AD257" s="28"/>
      <c r="AE257" s="28"/>
      <c r="AF257" s="28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</row>
    <row r="258" spans="1:50" hidden="1" x14ac:dyDescent="0.2">
      <c r="A258" s="64">
        <v>186</v>
      </c>
      <c r="B258" s="20" t="str">
        <f>'Compound Alert'!B133</f>
        <v>Norway</v>
      </c>
      <c r="C258" s="20" t="str">
        <f>'Compound Alert'!C133</f>
        <v>NOR</v>
      </c>
      <c r="D258" s="20" t="str">
        <f>'Compound Alert'!D133</f>
        <v>ECS           Europe &amp; Central Asia</v>
      </c>
      <c r="E258" s="20" t="str">
        <f>'Compound Alert'!E133</f>
        <v>Europe &amp; Central Asia</v>
      </c>
      <c r="F258" s="50">
        <f>'Compound Alert'!F133</f>
        <v>0</v>
      </c>
      <c r="G258" s="22">
        <f>'Compound Alert'!G133</f>
        <v>0</v>
      </c>
      <c r="H258" s="23">
        <f>'Compound Alert'!H133</f>
        <v>0</v>
      </c>
      <c r="I258" s="50">
        <f>'Compound Alert'!Q133</f>
        <v>0</v>
      </c>
      <c r="J258" s="25">
        <f>'Compound Alert'!R133</f>
        <v>3.2071349029490852</v>
      </c>
      <c r="K258" s="25">
        <f>'Compound Alert'!S133</f>
        <v>0</v>
      </c>
      <c r="L258" s="25">
        <f>'Compound Alert'!T133</f>
        <v>1.2972837600230442</v>
      </c>
      <c r="M258" s="25">
        <f>'Compound Alert'!U133</f>
        <v>0.92582009977255186</v>
      </c>
      <c r="N258" s="25">
        <f>'Compound Alert'!V133</f>
        <v>0</v>
      </c>
      <c r="O258" s="25">
        <f>'Compound Alert'!W133</f>
        <v>0</v>
      </c>
      <c r="P258" s="25"/>
      <c r="Q258" s="27">
        <f>'Compound Alert'!AM225</f>
        <v>0</v>
      </c>
      <c r="R258" s="27">
        <f>'Compound Alert'!AN225</f>
        <v>0</v>
      </c>
      <c r="S258" s="21"/>
      <c r="T258" s="21"/>
      <c r="U258" s="21"/>
      <c r="V258" s="21"/>
      <c r="W258" s="21"/>
      <c r="X258" s="21"/>
      <c r="Y258" s="28"/>
      <c r="Z258" s="28"/>
      <c r="AA258" s="28"/>
      <c r="AB258" s="28"/>
      <c r="AC258" s="28"/>
      <c r="AD258" s="28"/>
      <c r="AE258" s="28"/>
      <c r="AF258" s="28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</row>
    <row r="259" spans="1:50" hidden="1" x14ac:dyDescent="0.2">
      <c r="A259" s="64">
        <v>187</v>
      </c>
      <c r="B259" s="20" t="str">
        <f>'Compound Alert'!B146</f>
        <v>Portugal</v>
      </c>
      <c r="C259" s="20" t="str">
        <f>'Compound Alert'!C146</f>
        <v>PRT</v>
      </c>
      <c r="D259" s="20" t="str">
        <f>'Compound Alert'!D146</f>
        <v>ECS           Europe &amp; Central Asia</v>
      </c>
      <c r="E259" s="20" t="str">
        <f>'Compound Alert'!E146</f>
        <v>Europe &amp; Central Asia</v>
      </c>
      <c r="F259" s="50">
        <f>'Compound Alert'!F146</f>
        <v>0</v>
      </c>
      <c r="G259" s="22">
        <f>'Compound Alert'!G146</f>
        <v>0</v>
      </c>
      <c r="H259" s="23">
        <f>'Compound Alert'!H146</f>
        <v>0</v>
      </c>
      <c r="I259" s="50">
        <f>'Compound Alert'!Q146</f>
        <v>0</v>
      </c>
      <c r="J259" s="25">
        <f>'Compound Alert'!R146</f>
        <v>3.0860669992418308</v>
      </c>
      <c r="K259" s="25">
        <f>'Compound Alert'!S146</f>
        <v>0</v>
      </c>
      <c r="L259" s="25">
        <f>'Compound Alert'!T146</f>
        <v>4.4205992774113794</v>
      </c>
      <c r="M259" s="25">
        <f>'Compound Alert'!U146</f>
        <v>2.8132340311971418</v>
      </c>
      <c r="N259" s="25">
        <f>'Compound Alert'!V146</f>
        <v>4</v>
      </c>
      <c r="O259" s="25">
        <f>'Compound Alert'!W146</f>
        <v>0</v>
      </c>
      <c r="P259" s="25"/>
      <c r="Q259" s="27">
        <f>'Compound Alert'!AM226</f>
        <v>0</v>
      </c>
      <c r="R259" s="27">
        <f>'Compound Alert'!AN226</f>
        <v>0</v>
      </c>
      <c r="S259" s="21"/>
      <c r="T259" s="21"/>
      <c r="U259" s="21"/>
      <c r="V259" s="21"/>
      <c r="W259" s="21"/>
      <c r="X259" s="21"/>
      <c r="Y259" s="28"/>
      <c r="Z259" s="28"/>
      <c r="AA259" s="28"/>
      <c r="AB259" s="28"/>
      <c r="AC259" s="28"/>
      <c r="AD259" s="28"/>
      <c r="AE259" s="28"/>
      <c r="AF259" s="28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</row>
    <row r="260" spans="1:50" hidden="1" x14ac:dyDescent="0.2">
      <c r="A260" s="64">
        <v>188</v>
      </c>
      <c r="B260" s="20" t="str">
        <f>'Compound Alert'!B155</f>
        <v>Singapore</v>
      </c>
      <c r="C260" s="20" t="str">
        <f>'Compound Alert'!C155</f>
        <v>SGP</v>
      </c>
      <c r="D260" s="20" t="str">
        <f>'Compound Alert'!D155</f>
        <v>EAS           East Asia &amp; Pacific</v>
      </c>
      <c r="E260" s="20" t="str">
        <f>'Compound Alert'!E155</f>
        <v>East Asia &amp; Pacific</v>
      </c>
      <c r="F260" s="50">
        <f>'Compound Alert'!F155</f>
        <v>0</v>
      </c>
      <c r="G260" s="22">
        <f>'Compound Alert'!G155</f>
        <v>0</v>
      </c>
      <c r="H260" s="23">
        <f>'Compound Alert'!H155</f>
        <v>0</v>
      </c>
      <c r="I260" s="50">
        <f>'Compound Alert'!Q155</f>
        <v>0</v>
      </c>
      <c r="J260" s="25">
        <f>'Compound Alert'!R155</f>
        <v>2.3196879921559184</v>
      </c>
      <c r="K260" s="25">
        <f>'Compound Alert'!S155</f>
        <v>0</v>
      </c>
      <c r="L260" s="25">
        <f>'Compound Alert'!T155</f>
        <v>1.36363636363636</v>
      </c>
      <c r="M260" s="25">
        <f>'Compound Alert'!U155</f>
        <v>0.92582009977255186</v>
      </c>
      <c r="N260" s="25">
        <f>'Compound Alert'!V155</f>
        <v>0</v>
      </c>
      <c r="O260" s="25">
        <f>'Compound Alert'!W155</f>
        <v>0</v>
      </c>
      <c r="P260" s="25"/>
      <c r="Q260" s="27">
        <f>'Compound Alert'!AM227</f>
        <v>0</v>
      </c>
      <c r="R260" s="27">
        <f>'Compound Alert'!AN227</f>
        <v>0</v>
      </c>
      <c r="S260" s="21"/>
      <c r="T260" s="21"/>
      <c r="U260" s="21"/>
      <c r="V260" s="21"/>
      <c r="W260" s="21"/>
      <c r="X260" s="21"/>
      <c r="Y260" s="28"/>
      <c r="Z260" s="28"/>
      <c r="AA260" s="28"/>
      <c r="AB260" s="28"/>
      <c r="AC260" s="28"/>
      <c r="AD260" s="28"/>
      <c r="AE260" s="28"/>
      <c r="AF260" s="28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</row>
    <row r="261" spans="1:50" hidden="1" x14ac:dyDescent="0.2">
      <c r="A261" s="64">
        <v>189</v>
      </c>
      <c r="B261" s="20" t="str">
        <f>'Compound Alert'!B165</f>
        <v>Slovenia</v>
      </c>
      <c r="C261" s="20" t="str">
        <f>'Compound Alert'!C165</f>
        <v>SVN</v>
      </c>
      <c r="D261" s="20" t="str">
        <f>'Compound Alert'!D165</f>
        <v>ECS           Europe &amp; Central Asia</v>
      </c>
      <c r="E261" s="20" t="str">
        <f>'Compound Alert'!E165</f>
        <v>Europe &amp; Central Asia</v>
      </c>
      <c r="F261" s="50">
        <f>'Compound Alert'!F165</f>
        <v>0</v>
      </c>
      <c r="G261" s="22">
        <f>'Compound Alert'!G165</f>
        <v>0</v>
      </c>
      <c r="H261" s="23">
        <f>'Compound Alert'!H165</f>
        <v>0</v>
      </c>
      <c r="I261" s="50">
        <f>'Compound Alert'!Q165</f>
        <v>0</v>
      </c>
      <c r="J261" s="25">
        <f>'Compound Alert'!R165</f>
        <v>4.1833001326703778</v>
      </c>
      <c r="K261" s="25">
        <f>'Compound Alert'!S165</f>
        <v>0.21531100478469001</v>
      </c>
      <c r="L261" s="25">
        <f>'Compound Alert'!T165</f>
        <v>2.2314049586776901</v>
      </c>
      <c r="M261" s="25">
        <f>'Compound Alert'!U165</f>
        <v>1.690308509457034</v>
      </c>
      <c r="N261" s="25">
        <f>'Compound Alert'!V165</f>
        <v>4</v>
      </c>
      <c r="O261" s="25">
        <f>'Compound Alert'!W165</f>
        <v>0</v>
      </c>
      <c r="P261" s="25"/>
      <c r="Q261" s="27">
        <f>'Compound Alert'!AM228</f>
        <v>0</v>
      </c>
      <c r="R261" s="27">
        <f>'Compound Alert'!AN228</f>
        <v>0</v>
      </c>
      <c r="S261" s="21"/>
      <c r="T261" s="21"/>
      <c r="U261" s="21"/>
      <c r="V261" s="21"/>
      <c r="W261" s="21"/>
      <c r="X261" s="21"/>
      <c r="Y261" s="28"/>
      <c r="Z261" s="28"/>
      <c r="AA261" s="28"/>
      <c r="AB261" s="28"/>
      <c r="AC261" s="28"/>
      <c r="AD261" s="28"/>
      <c r="AE261" s="28"/>
      <c r="AF261" s="28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</row>
    <row r="262" spans="1:50" hidden="1" x14ac:dyDescent="0.2">
      <c r="A262" s="64">
        <v>190</v>
      </c>
      <c r="B262" s="20" t="str">
        <f>'Compound Alert'!B166</f>
        <v>Sweden</v>
      </c>
      <c r="C262" s="20" t="str">
        <f>'Compound Alert'!C166</f>
        <v>SWE</v>
      </c>
      <c r="D262" s="20" t="str">
        <f>'Compound Alert'!D166</f>
        <v>ECS           Europe &amp; Central Asia</v>
      </c>
      <c r="E262" s="20" t="str">
        <f>'Compound Alert'!E166</f>
        <v>Europe &amp; Central Asia</v>
      </c>
      <c r="F262" s="50">
        <f>'Compound Alert'!F166</f>
        <v>0</v>
      </c>
      <c r="G262" s="22">
        <f>'Compound Alert'!G166</f>
        <v>0</v>
      </c>
      <c r="H262" s="23">
        <f>'Compound Alert'!H166</f>
        <v>0</v>
      </c>
      <c r="I262" s="50">
        <f>'Compound Alert'!Q166</f>
        <v>0</v>
      </c>
      <c r="J262" s="25">
        <f>'Compound Alert'!R166</f>
        <v>2.2360679774997898</v>
      </c>
      <c r="K262" s="25">
        <f>'Compound Alert'!S166</f>
        <v>1.5550239234449701</v>
      </c>
      <c r="L262" s="25">
        <f>'Compound Alert'!T166</f>
        <v>0.8667841720414482</v>
      </c>
      <c r="M262" s="25">
        <f>'Compound Alert'!U166</f>
        <v>1.3458932243787294</v>
      </c>
      <c r="N262" s="25">
        <f>'Compound Alert'!V166</f>
        <v>0.16666666666666599</v>
      </c>
      <c r="O262" s="25">
        <f>'Compound Alert'!W166</f>
        <v>0</v>
      </c>
      <c r="P262" s="25"/>
      <c r="Q262" s="27">
        <f>'Compound Alert'!AM229</f>
        <v>0</v>
      </c>
      <c r="R262" s="27">
        <f>'Compound Alert'!AN229</f>
        <v>0</v>
      </c>
      <c r="S262" s="21"/>
      <c r="T262" s="21"/>
      <c r="U262" s="21"/>
      <c r="V262" s="21"/>
      <c r="W262" s="21"/>
      <c r="X262" s="21"/>
      <c r="Y262" s="28"/>
      <c r="Z262" s="28"/>
      <c r="AA262" s="28"/>
      <c r="AB262" s="28"/>
      <c r="AC262" s="28"/>
      <c r="AD262" s="28"/>
      <c r="AE262" s="28"/>
      <c r="AF262" s="28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</row>
    <row r="263" spans="1:50" x14ac:dyDescent="0.2">
      <c r="Y263" s="28"/>
      <c r="Z263" s="28"/>
      <c r="AA263" s="28"/>
      <c r="AB263" s="28"/>
      <c r="AC263" s="28"/>
      <c r="AD263" s="28"/>
      <c r="AE263" s="28"/>
      <c r="AF263" s="28"/>
    </row>
    <row r="264" spans="1:50" x14ac:dyDescent="0.2">
      <c r="Y264" s="28"/>
      <c r="Z264" s="28"/>
      <c r="AA264" s="28"/>
      <c r="AB264" s="28"/>
      <c r="AC264" s="28"/>
      <c r="AD264" s="28"/>
      <c r="AE264" s="28"/>
      <c r="AF264" s="28"/>
    </row>
    <row r="265" spans="1:50" x14ac:dyDescent="0.2">
      <c r="Y265" s="28"/>
      <c r="Z265" s="28"/>
      <c r="AA265" s="28"/>
      <c r="AB265" s="28"/>
      <c r="AC265" s="28"/>
      <c r="AD265" s="28"/>
      <c r="AE265" s="28"/>
      <c r="AF265" s="28"/>
    </row>
    <row r="266" spans="1:50" x14ac:dyDescent="0.2">
      <c r="Y266" s="28"/>
      <c r="Z266" s="28"/>
      <c r="AA266" s="28"/>
      <c r="AB266" s="28"/>
      <c r="AC266" s="28"/>
      <c r="AD266" s="28"/>
      <c r="AE266" s="28"/>
      <c r="AF266" s="28"/>
    </row>
    <row r="267" spans="1:50" x14ac:dyDescent="0.2">
      <c r="B267" s="182"/>
    </row>
    <row r="268" spans="1:50" ht="20" x14ac:dyDescent="0.2">
      <c r="B268" s="84" t="s">
        <v>563</v>
      </c>
    </row>
    <row r="294" spans="1:32" x14ac:dyDescent="0.2">
      <c r="R294" s="211" t="s">
        <v>544</v>
      </c>
    </row>
    <row r="295" spans="1:32" x14ac:dyDescent="0.2">
      <c r="Y295" s="28"/>
      <c r="Z295" s="28"/>
      <c r="AA295" s="28"/>
      <c r="AB295" s="28"/>
      <c r="AC295" s="28"/>
      <c r="AD295" s="28"/>
      <c r="AE295" s="28"/>
      <c r="AF295" s="28"/>
    </row>
    <row r="296" spans="1:32" x14ac:dyDescent="0.2">
      <c r="Y296" s="28"/>
      <c r="Z296" s="28"/>
      <c r="AA296" s="28"/>
      <c r="AB296" s="28"/>
      <c r="AC296" s="28"/>
      <c r="AD296" s="28"/>
      <c r="AE296" s="28"/>
      <c r="AF296" s="28"/>
    </row>
    <row r="297" spans="1:32" ht="20" x14ac:dyDescent="0.2">
      <c r="B297" s="84" t="s">
        <v>581</v>
      </c>
      <c r="P297" s="214"/>
    </row>
    <row r="298" spans="1:32" ht="44" customHeight="1" x14ac:dyDescent="0.2">
      <c r="B298" s="11" t="s">
        <v>394</v>
      </c>
      <c r="C298" s="12" t="s">
        <v>395</v>
      </c>
      <c r="D298" s="12" t="s">
        <v>545</v>
      </c>
      <c r="E298" s="12" t="s">
        <v>550</v>
      </c>
      <c r="F298" s="61"/>
      <c r="G298" s="243" t="s">
        <v>584</v>
      </c>
      <c r="H298" s="244"/>
      <c r="I298" s="48" t="s">
        <v>451</v>
      </c>
      <c r="J298" s="216" t="s">
        <v>397</v>
      </c>
      <c r="K298" s="216" t="s">
        <v>398</v>
      </c>
      <c r="L298" s="216" t="s">
        <v>399</v>
      </c>
      <c r="M298" s="216" t="s">
        <v>518</v>
      </c>
      <c r="N298" s="216" t="s">
        <v>401</v>
      </c>
      <c r="O298" s="217" t="s">
        <v>402</v>
      </c>
      <c r="P298" s="218"/>
      <c r="Q298" s="219"/>
      <c r="R298" s="219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</row>
    <row r="299" spans="1:32" x14ac:dyDescent="0.2">
      <c r="A299" s="45" t="s">
        <v>449</v>
      </c>
      <c r="B299" s="82" t="s">
        <v>394</v>
      </c>
      <c r="C299" s="72" t="s">
        <v>395</v>
      </c>
      <c r="D299" s="73" t="s">
        <v>450</v>
      </c>
      <c r="E299" s="74" t="s">
        <v>5</v>
      </c>
      <c r="F299" s="74" t="s">
        <v>561</v>
      </c>
      <c r="G299" s="75" t="s">
        <v>451</v>
      </c>
      <c r="H299" s="76" t="s">
        <v>462</v>
      </c>
      <c r="I299" s="76" t="s">
        <v>463</v>
      </c>
      <c r="J299" s="76" t="s">
        <v>464</v>
      </c>
      <c r="K299" s="76" t="s">
        <v>465</v>
      </c>
      <c r="L299" s="76" t="s">
        <v>466</v>
      </c>
      <c r="M299" s="76" t="s">
        <v>405</v>
      </c>
      <c r="N299" s="75" t="s">
        <v>454</v>
      </c>
      <c r="O299" s="75" t="s">
        <v>472</v>
      </c>
      <c r="P299" s="215" t="s">
        <v>562</v>
      </c>
      <c r="Q299" s="212" t="s">
        <v>607</v>
      </c>
      <c r="R299" s="213" t="s">
        <v>608</v>
      </c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</row>
    <row r="300" spans="1:32" x14ac:dyDescent="0.2">
      <c r="A300" s="64">
        <v>1</v>
      </c>
      <c r="B300" s="83" t="str">
        <f>'Compound Alert'!B120</f>
        <v>Myanmar</v>
      </c>
      <c r="C300" s="83" t="str">
        <f>'Compound Alert'!C120</f>
        <v>MMR</v>
      </c>
      <c r="D300" s="83" t="str">
        <f>'Compound Alert'!D120</f>
        <v>EAS           East Asia &amp; Pacific</v>
      </c>
      <c r="E300" s="83" t="str">
        <f>'Compound Alert'!E120</f>
        <v>IDA</v>
      </c>
      <c r="F300" s="83"/>
      <c r="G300" s="81">
        <f>'Compound Alert'!G120</f>
        <v>6</v>
      </c>
      <c r="H300" s="274">
        <f>'Compound Alert'!H120</f>
        <v>6</v>
      </c>
      <c r="I300" s="78">
        <f>'Compound Alert'!J120</f>
        <v>4</v>
      </c>
      <c r="J300" s="70">
        <f>'Compound Alert'!Y120</f>
        <v>7</v>
      </c>
      <c r="K300" s="70">
        <f>'Compound Alert'!Z120</f>
        <v>7.0813397129186599</v>
      </c>
      <c r="L300" s="70">
        <f>'Compound Alert'!AA120</f>
        <v>8.8429752066115697</v>
      </c>
      <c r="M300" s="70">
        <f>'Compound Alert'!AB120</f>
        <v>7.1428571428571397</v>
      </c>
      <c r="N300" s="70">
        <f>'Compound Alert'!AC120</f>
        <v>10</v>
      </c>
      <c r="O300" s="70">
        <f>'Compound Alert'!AD120</f>
        <v>10</v>
      </c>
      <c r="P300" s="77"/>
      <c r="Q300" s="27"/>
      <c r="R300" s="27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</row>
    <row r="301" spans="1:32" x14ac:dyDescent="0.2">
      <c r="A301" s="64">
        <v>2</v>
      </c>
      <c r="B301" s="83" t="str">
        <f>'Compound Alert'!B159</f>
        <v>Somalia</v>
      </c>
      <c r="C301" s="83" t="str">
        <f>'Compound Alert'!C159</f>
        <v>SOM</v>
      </c>
      <c r="D301" s="83" t="str">
        <f>'Compound Alert'!D159</f>
        <v>SSF           Sub-Saharan Africa</v>
      </c>
      <c r="E301" s="83" t="str">
        <f>'Compound Alert'!E159</f>
        <v>IDA</v>
      </c>
      <c r="F301" s="83"/>
      <c r="G301" s="81">
        <f>'Compound Alert'!G159</f>
        <v>6</v>
      </c>
      <c r="H301" s="274">
        <f>'Compound Alert'!H159</f>
        <v>6</v>
      </c>
      <c r="I301" s="78">
        <f>'Compound Alert'!J159</f>
        <v>5.5</v>
      </c>
      <c r="J301" s="70">
        <f>'Compound Alert'!Y159</f>
        <v>10</v>
      </c>
      <c r="K301" s="70">
        <f>'Compound Alert'!Z159</f>
        <v>10</v>
      </c>
      <c r="L301" s="70">
        <f>'Compound Alert'!AA159</f>
        <v>10</v>
      </c>
      <c r="M301" s="70">
        <f>'Compound Alert'!AB159</f>
        <v>10</v>
      </c>
      <c r="N301" s="70">
        <f>'Compound Alert'!AC159</f>
        <v>9.8333333333333304</v>
      </c>
      <c r="O301" s="70">
        <f>'Compound Alert'!AD159</f>
        <v>10</v>
      </c>
      <c r="P301" s="83"/>
      <c r="Q301" s="27"/>
      <c r="R301" s="27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</row>
    <row r="302" spans="1:32" x14ac:dyDescent="0.2">
      <c r="A302" s="64">
        <v>3</v>
      </c>
      <c r="B302" s="83" t="str">
        <f>'Compound Alert'!B192</f>
        <v>Yemen</v>
      </c>
      <c r="C302" s="83" t="str">
        <f>'Compound Alert'!C192</f>
        <v>YEM</v>
      </c>
      <c r="D302" s="83" t="str">
        <f>'Compound Alert'!D192</f>
        <v>MEA           Middle East &amp; North Africa</v>
      </c>
      <c r="E302" s="83" t="str">
        <f>'Compound Alert'!E192</f>
        <v>IDA</v>
      </c>
      <c r="F302" s="83"/>
      <c r="G302" s="81">
        <f>'Compound Alert'!G192</f>
        <v>6</v>
      </c>
      <c r="H302" s="274">
        <f>'Compound Alert'!H192</f>
        <v>6</v>
      </c>
      <c r="I302" s="78">
        <f>'Compound Alert'!J192</f>
        <v>5</v>
      </c>
      <c r="J302" s="70">
        <f>'Compound Alert'!Y192</f>
        <v>10</v>
      </c>
      <c r="K302" s="70">
        <f>'Compound Alert'!Z192</f>
        <v>10</v>
      </c>
      <c r="L302" s="70">
        <f>'Compound Alert'!AA192</f>
        <v>10</v>
      </c>
      <c r="M302" s="70">
        <f>'Compound Alert'!AB192</f>
        <v>10</v>
      </c>
      <c r="N302" s="70">
        <f>'Compound Alert'!AC192</f>
        <v>5.5</v>
      </c>
      <c r="O302" s="70">
        <f>'Compound Alert'!AD192</f>
        <v>10</v>
      </c>
      <c r="P302" s="83"/>
      <c r="Q302" s="27"/>
      <c r="R302" s="27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</row>
    <row r="303" spans="1:32" x14ac:dyDescent="0.2">
      <c r="A303" s="64">
        <v>4</v>
      </c>
      <c r="B303" s="83" t="str">
        <f>'Compound Alert'!B60</f>
        <v>Ethiopia</v>
      </c>
      <c r="C303" s="83" t="str">
        <f>'Compound Alert'!C60</f>
        <v>ETH</v>
      </c>
      <c r="D303" s="83" t="str">
        <f>'Compound Alert'!D60</f>
        <v>SSF           Sub-Saharan Africa</v>
      </c>
      <c r="E303" s="83" t="str">
        <f>'Compound Alert'!E60</f>
        <v>IDA</v>
      </c>
      <c r="F303" s="83"/>
      <c r="G303" s="81">
        <f>'Compound Alert'!G60</f>
        <v>6</v>
      </c>
      <c r="H303" s="274">
        <f>'Compound Alert'!H60</f>
        <v>6</v>
      </c>
      <c r="I303" s="78">
        <f>'Compound Alert'!J60</f>
        <v>2.5</v>
      </c>
      <c r="J303" s="70">
        <f>'Compound Alert'!Y60</f>
        <v>9.75</v>
      </c>
      <c r="K303" s="70">
        <f>'Compound Alert'!Z60</f>
        <v>10</v>
      </c>
      <c r="L303" s="70">
        <f>'Compound Alert'!AA60</f>
        <v>8.9090909090909101</v>
      </c>
      <c r="M303" s="70">
        <f>'Compound Alert'!AB60</f>
        <v>9</v>
      </c>
      <c r="N303" s="70">
        <f>'Compound Alert'!AC60</f>
        <v>5.6666666666666696</v>
      </c>
      <c r="O303" s="70">
        <f>'Compound Alert'!AD60</f>
        <v>0</v>
      </c>
      <c r="P303" s="83"/>
      <c r="Q303" s="27"/>
      <c r="R303" s="27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</row>
    <row r="304" spans="1:32" x14ac:dyDescent="0.2">
      <c r="A304" s="64">
        <v>5</v>
      </c>
      <c r="B304" s="83" t="str">
        <f>'Compound Alert'!B143</f>
        <v>Papua New Guinea</v>
      </c>
      <c r="C304" s="83" t="str">
        <f>'Compound Alert'!C143</f>
        <v>PNG</v>
      </c>
      <c r="D304" s="83" t="str">
        <f>'Compound Alert'!D143</f>
        <v>EAS           East Asia &amp; Pacific</v>
      </c>
      <c r="E304" s="83" t="str">
        <f>'Compound Alert'!E143</f>
        <v>Blend</v>
      </c>
      <c r="F304" s="83"/>
      <c r="G304" s="81">
        <f>'Compound Alert'!G143</f>
        <v>6</v>
      </c>
      <c r="H304" s="274">
        <f>'Compound Alert'!H143</f>
        <v>6</v>
      </c>
      <c r="I304" s="78">
        <f>'Compound Alert'!J143</f>
        <v>4</v>
      </c>
      <c r="J304" s="70">
        <f>'Compound Alert'!Y143</f>
        <v>9.25</v>
      </c>
      <c r="K304" s="70">
        <f>'Compound Alert'!Z143</f>
        <v>10</v>
      </c>
      <c r="L304" s="70">
        <f>'Compound Alert'!AA143</f>
        <v>7.65289256198347</v>
      </c>
      <c r="M304" s="70">
        <f>'Compound Alert'!AB143</f>
        <v>9</v>
      </c>
      <c r="N304" s="70">
        <f>'Compound Alert'!AC143</f>
        <v>9.5</v>
      </c>
      <c r="O304" s="70">
        <f>'Compound Alert'!AD143</f>
        <v>10</v>
      </c>
      <c r="P304" s="83"/>
      <c r="Q304" s="27"/>
      <c r="R304" s="27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</row>
    <row r="305" spans="1:32" x14ac:dyDescent="0.2">
      <c r="A305" s="64">
        <v>6</v>
      </c>
      <c r="B305" s="83" t="str">
        <f>'Compound Alert'!B40</f>
        <v>Congo DR</v>
      </c>
      <c r="C305" s="83" t="str">
        <f>'Compound Alert'!C40</f>
        <v>COD</v>
      </c>
      <c r="D305" s="83" t="str">
        <f>'Compound Alert'!D40</f>
        <v>SSF           Sub-Saharan Africa</v>
      </c>
      <c r="E305" s="83" t="str">
        <f>'Compound Alert'!E40</f>
        <v>IDA</v>
      </c>
      <c r="F305" s="83"/>
      <c r="G305" s="81">
        <f>'Compound Alert'!G40</f>
        <v>5.5</v>
      </c>
      <c r="H305" s="274">
        <f>'Compound Alert'!H40</f>
        <v>5.5</v>
      </c>
      <c r="I305" s="78">
        <f>'Compound Alert'!J40</f>
        <v>4.5</v>
      </c>
      <c r="J305" s="70">
        <f>'Compound Alert'!Y40</f>
        <v>10</v>
      </c>
      <c r="K305" s="70">
        <f>'Compound Alert'!Z40</f>
        <v>10</v>
      </c>
      <c r="L305" s="70">
        <f>'Compound Alert'!AA40</f>
        <v>10</v>
      </c>
      <c r="M305" s="70">
        <f>'Compound Alert'!AB40</f>
        <v>9.5714285714285694</v>
      </c>
      <c r="N305" s="70">
        <f>'Compound Alert'!AC40</f>
        <v>5.8333333333333304</v>
      </c>
      <c r="O305" s="70">
        <f>'Compound Alert'!AD40</f>
        <v>10</v>
      </c>
      <c r="P305" s="83"/>
      <c r="Q305" s="27"/>
      <c r="R305" s="27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</row>
    <row r="306" spans="1:32" x14ac:dyDescent="0.2">
      <c r="A306" s="64">
        <v>7</v>
      </c>
      <c r="B306" s="83" t="str">
        <f>'Compound Alert'!B129</f>
        <v>Niger</v>
      </c>
      <c r="C306" s="83" t="str">
        <f>'Compound Alert'!C129</f>
        <v>NER</v>
      </c>
      <c r="D306" s="83" t="str">
        <f>'Compound Alert'!D129</f>
        <v>SSF           Sub-Saharan Africa</v>
      </c>
      <c r="E306" s="83" t="str">
        <f>'Compound Alert'!E129</f>
        <v>IDA</v>
      </c>
      <c r="F306" s="83"/>
      <c r="G306" s="81">
        <f>'Compound Alert'!G129</f>
        <v>5.5</v>
      </c>
      <c r="H306" s="274">
        <f>'Compound Alert'!H129</f>
        <v>5.5</v>
      </c>
      <c r="I306" s="78">
        <f>'Compound Alert'!J129</f>
        <v>4.5</v>
      </c>
      <c r="J306" s="70">
        <f>'Compound Alert'!Y129</f>
        <v>10</v>
      </c>
      <c r="K306" s="70">
        <f>'Compound Alert'!Z129</f>
        <v>10</v>
      </c>
      <c r="L306" s="70">
        <f>'Compound Alert'!AA129</f>
        <v>9.0909090909090899</v>
      </c>
      <c r="M306" s="70">
        <f>'Compound Alert'!AB129</f>
        <v>10</v>
      </c>
      <c r="N306" s="70">
        <f>'Compound Alert'!AC129</f>
        <v>5.8333333333333304</v>
      </c>
      <c r="O306" s="70">
        <f>'Compound Alert'!AD129</f>
        <v>10</v>
      </c>
      <c r="P306" s="83"/>
      <c r="Q306" s="27"/>
      <c r="R306" s="27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</row>
    <row r="307" spans="1:32" x14ac:dyDescent="0.2">
      <c r="A307" s="64">
        <v>8</v>
      </c>
      <c r="B307" s="83" t="str">
        <f>'Compound Alert'!B130</f>
        <v>Nigeria</v>
      </c>
      <c r="C307" s="83" t="str">
        <f>'Compound Alert'!C130</f>
        <v>NGA</v>
      </c>
      <c r="D307" s="83" t="str">
        <f>'Compound Alert'!D130</f>
        <v>SSF           Sub-Saharan Africa</v>
      </c>
      <c r="E307" s="83" t="str">
        <f>'Compound Alert'!E130</f>
        <v>Blend</v>
      </c>
      <c r="F307" s="83"/>
      <c r="G307" s="81">
        <f>'Compound Alert'!G130</f>
        <v>5.5</v>
      </c>
      <c r="H307" s="274">
        <f>'Compound Alert'!H130</f>
        <v>5.5</v>
      </c>
      <c r="I307" s="78">
        <f>'Compound Alert'!J130</f>
        <v>3</v>
      </c>
      <c r="J307" s="70">
        <f>'Compound Alert'!Y130</f>
        <v>9.75</v>
      </c>
      <c r="K307" s="70">
        <f>'Compound Alert'!Z130</f>
        <v>8.4928229665071804</v>
      </c>
      <c r="L307" s="70">
        <f>'Compound Alert'!AA130</f>
        <v>9.60330578512397</v>
      </c>
      <c r="M307" s="70">
        <f>'Compound Alert'!AB130</f>
        <v>7.8571428571428603</v>
      </c>
      <c r="N307" s="70">
        <f>'Compound Alert'!AC130</f>
        <v>5</v>
      </c>
      <c r="O307" s="70">
        <f>'Compound Alert'!AD130</f>
        <v>10</v>
      </c>
      <c r="P307" s="83"/>
      <c r="Q307" s="27"/>
      <c r="R307" s="27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</row>
    <row r="308" spans="1:32" x14ac:dyDescent="0.2">
      <c r="A308" s="64">
        <v>9</v>
      </c>
      <c r="B308" s="83" t="str">
        <f>'Compound Alert'!B6</f>
        <v>Afghanistan</v>
      </c>
      <c r="C308" s="83" t="str">
        <f>'Compound Alert'!C6</f>
        <v>AFG</v>
      </c>
      <c r="D308" s="83" t="str">
        <f>'Compound Alert'!D6</f>
        <v>SAS           South Asia</v>
      </c>
      <c r="E308" s="83" t="str">
        <f>'Compound Alert'!E6</f>
        <v>IDA</v>
      </c>
      <c r="F308" s="83"/>
      <c r="G308" s="81">
        <f>'Compound Alert'!G6</f>
        <v>5.5</v>
      </c>
      <c r="H308" s="274">
        <f>'Compound Alert'!H6</f>
        <v>5.5</v>
      </c>
      <c r="I308" s="78">
        <f>'Compound Alert'!J6</f>
        <v>5</v>
      </c>
      <c r="J308" s="70">
        <f>'Compound Alert'!Y6</f>
        <v>10</v>
      </c>
      <c r="K308" s="70">
        <f>'Compound Alert'!Z6</f>
        <v>10</v>
      </c>
      <c r="L308" s="70">
        <f>'Compound Alert'!AA6</f>
        <v>9.9338842975206596</v>
      </c>
      <c r="M308" s="70">
        <f>'Compound Alert'!AB6</f>
        <v>10</v>
      </c>
      <c r="N308" s="70">
        <f>'Compound Alert'!AC6</f>
        <v>9.5</v>
      </c>
      <c r="O308" s="70">
        <f>'Compound Alert'!AD6</f>
        <v>10</v>
      </c>
      <c r="P308" s="220"/>
      <c r="Q308" s="27"/>
      <c r="R308" s="27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</row>
    <row r="309" spans="1:32" x14ac:dyDescent="0.2">
      <c r="A309" s="64">
        <v>10</v>
      </c>
      <c r="B309" s="83" t="str">
        <f>'Compound Alert'!B153</f>
        <v>Sudan</v>
      </c>
      <c r="C309" s="83" t="str">
        <f>'Compound Alert'!C153</f>
        <v>SDN</v>
      </c>
      <c r="D309" s="83" t="str">
        <f>'Compound Alert'!D153</f>
        <v>SSF           Sub-Saharan Africa</v>
      </c>
      <c r="E309" s="83" t="str">
        <f>'Compound Alert'!E153</f>
        <v>IDA</v>
      </c>
      <c r="F309" s="83"/>
      <c r="G309" s="81">
        <f>'Compound Alert'!G153</f>
        <v>5.5</v>
      </c>
      <c r="H309" s="274">
        <f>'Compound Alert'!H153</f>
        <v>5.5</v>
      </c>
      <c r="I309" s="78">
        <f>'Compound Alert'!J153</f>
        <v>4</v>
      </c>
      <c r="J309" s="70">
        <f>'Compound Alert'!Y153</f>
        <v>9.5</v>
      </c>
      <c r="K309" s="70">
        <f>'Compound Alert'!Z153</f>
        <v>10</v>
      </c>
      <c r="L309" s="70">
        <f>'Compound Alert'!AA153</f>
        <v>10</v>
      </c>
      <c r="M309" s="70">
        <f>'Compound Alert'!AB153</f>
        <v>8.4285714285714306</v>
      </c>
      <c r="N309" s="70">
        <f>'Compound Alert'!AC153</f>
        <v>5.3333333333333304</v>
      </c>
      <c r="O309" s="70">
        <f>'Compound Alert'!AD153</f>
        <v>10</v>
      </c>
      <c r="P309" s="83"/>
      <c r="Q309" s="27"/>
      <c r="R309" s="27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</row>
    <row r="310" spans="1:32" x14ac:dyDescent="0.2">
      <c r="A310" s="64">
        <v>11</v>
      </c>
      <c r="B310" s="83" t="str">
        <f>'Compound Alert'!B169</f>
        <v>Syria</v>
      </c>
      <c r="C310" s="83" t="str">
        <f>'Compound Alert'!C169</f>
        <v>SYR</v>
      </c>
      <c r="D310" s="83" t="str">
        <f>'Compound Alert'!D169</f>
        <v>MEA           Middle East &amp; North Africa</v>
      </c>
      <c r="E310" s="83" t="str">
        <f>'Compound Alert'!E169</f>
        <v>IDA</v>
      </c>
      <c r="F310" s="83"/>
      <c r="G310" s="81">
        <f>'Compound Alert'!G169</f>
        <v>5.5</v>
      </c>
      <c r="H310" s="274">
        <f>'Compound Alert'!H169</f>
        <v>5.5</v>
      </c>
      <c r="I310" s="78">
        <f>'Compound Alert'!J169</f>
        <v>4.5</v>
      </c>
      <c r="J310" s="70">
        <f>'Compound Alert'!Y169</f>
        <v>10</v>
      </c>
      <c r="K310" s="70">
        <f>'Compound Alert'!Z169</f>
        <v>6.1722488038277499</v>
      </c>
      <c r="L310" s="70">
        <f>'Compound Alert'!AA169</f>
        <v>10</v>
      </c>
      <c r="M310" s="70">
        <f>'Compound Alert'!AB169</f>
        <v>10</v>
      </c>
      <c r="N310" s="70">
        <f>'Compound Alert'!AC169</f>
        <v>7.8333333333333304</v>
      </c>
      <c r="O310" s="70">
        <f>'Compound Alert'!AD169</f>
        <v>10</v>
      </c>
      <c r="P310" s="83"/>
      <c r="Q310" s="27"/>
      <c r="R310" s="27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</row>
    <row r="311" spans="1:32" x14ac:dyDescent="0.2">
      <c r="A311" s="64">
        <v>12</v>
      </c>
      <c r="B311" s="83" t="str">
        <f>'Compound Alert'!B100</f>
        <v>Lao PDR</v>
      </c>
      <c r="C311" s="83" t="str">
        <f>'Compound Alert'!C100</f>
        <v>LAO</v>
      </c>
      <c r="D311" s="83" t="str">
        <f>'Compound Alert'!D100</f>
        <v>EAS           East Asia &amp; Pacific</v>
      </c>
      <c r="E311" s="83" t="str">
        <f>'Compound Alert'!E100</f>
        <v>IDA</v>
      </c>
      <c r="F311" s="83"/>
      <c r="G311" s="81">
        <f>'Compound Alert'!G100</f>
        <v>5.5</v>
      </c>
      <c r="H311" s="274">
        <f>'Compound Alert'!H100</f>
        <v>5.5</v>
      </c>
      <c r="I311" s="78">
        <f>'Compound Alert'!J100</f>
        <v>2.5</v>
      </c>
      <c r="J311" s="70">
        <f>'Compound Alert'!Y100</f>
        <v>6.5</v>
      </c>
      <c r="K311" s="70">
        <f>'Compound Alert'!Z100</f>
        <v>8.6602870813397104</v>
      </c>
      <c r="L311" s="70">
        <f>'Compound Alert'!AA100</f>
        <v>7.8181818181818201</v>
      </c>
      <c r="M311" s="70">
        <f>'Compound Alert'!AB100</f>
        <v>7.1428571428571397</v>
      </c>
      <c r="N311" s="70">
        <f>'Compound Alert'!AC100</f>
        <v>6.5</v>
      </c>
      <c r="O311" s="70">
        <f>'Compound Alert'!AD100</f>
        <v>10</v>
      </c>
      <c r="P311" s="83"/>
      <c r="Q311" s="27"/>
      <c r="R311" s="27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</row>
    <row r="312" spans="1:32" x14ac:dyDescent="0.2">
      <c r="A312" s="64">
        <v>13</v>
      </c>
      <c r="B312" s="83" t="str">
        <f>'Compound Alert'!B102</f>
        <v>Liberia</v>
      </c>
      <c r="C312" s="83" t="str">
        <f>'Compound Alert'!C102</f>
        <v>LBR</v>
      </c>
      <c r="D312" s="83" t="str">
        <f>'Compound Alert'!D102</f>
        <v>SSF           Sub-Saharan Africa</v>
      </c>
      <c r="E312" s="83" t="str">
        <f>'Compound Alert'!E102</f>
        <v>IDA</v>
      </c>
      <c r="F312" s="83"/>
      <c r="G312" s="81">
        <f>'Compound Alert'!G102</f>
        <v>5.5</v>
      </c>
      <c r="H312" s="274">
        <f>'Compound Alert'!H102</f>
        <v>5.5</v>
      </c>
      <c r="I312" s="78">
        <f>'Compound Alert'!J102</f>
        <v>4</v>
      </c>
      <c r="J312" s="70">
        <f>'Compound Alert'!Y102</f>
        <v>10</v>
      </c>
      <c r="K312" s="70">
        <f>'Compound Alert'!Z102</f>
        <v>9.7368421052631593</v>
      </c>
      <c r="L312" s="70">
        <f>'Compound Alert'!AA102</f>
        <v>9.1900826446281005</v>
      </c>
      <c r="M312" s="70">
        <f>'Compound Alert'!AB102</f>
        <v>10</v>
      </c>
      <c r="N312" s="70">
        <f>'Compound Alert'!AC102</f>
        <v>5</v>
      </c>
      <c r="O312" s="70">
        <f>'Compound Alert'!AD102</f>
        <v>10</v>
      </c>
      <c r="P312" s="83"/>
      <c r="Q312" s="27"/>
      <c r="R312" s="27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</row>
    <row r="313" spans="1:32" x14ac:dyDescent="0.2">
      <c r="A313" s="64">
        <v>14</v>
      </c>
      <c r="B313" s="83" t="str">
        <f>'Compound Alert'!B123</f>
        <v>Mozambique</v>
      </c>
      <c r="C313" s="83" t="str">
        <f>'Compound Alert'!C123</f>
        <v>MOZ</v>
      </c>
      <c r="D313" s="83" t="str">
        <f>'Compound Alert'!D123</f>
        <v>SSF           Sub-Saharan Africa</v>
      </c>
      <c r="E313" s="83" t="str">
        <f>'Compound Alert'!E123</f>
        <v>IDA</v>
      </c>
      <c r="F313" s="83"/>
      <c r="G313" s="81">
        <f>'Compound Alert'!G123</f>
        <v>5.5</v>
      </c>
      <c r="H313" s="274">
        <f>'Compound Alert'!H123</f>
        <v>5.5</v>
      </c>
      <c r="I313" s="78">
        <f>'Compound Alert'!J123</f>
        <v>5</v>
      </c>
      <c r="J313" s="70">
        <f>'Compound Alert'!Y123</f>
        <v>10</v>
      </c>
      <c r="K313" s="70">
        <f>'Compound Alert'!Z123</f>
        <v>10</v>
      </c>
      <c r="L313" s="70">
        <f>'Compound Alert'!AA123</f>
        <v>8.1818181818181799</v>
      </c>
      <c r="M313" s="70">
        <f>'Compound Alert'!AB123</f>
        <v>10</v>
      </c>
      <c r="N313" s="70">
        <f>'Compound Alert'!AC123</f>
        <v>8</v>
      </c>
      <c r="O313" s="70">
        <f>'Compound Alert'!AD123</f>
        <v>10</v>
      </c>
      <c r="P313" s="83"/>
      <c r="Q313" s="27"/>
      <c r="R313" s="27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</row>
    <row r="314" spans="1:32" x14ac:dyDescent="0.2">
      <c r="A314" s="64">
        <v>15</v>
      </c>
      <c r="B314" s="83" t="str">
        <f>'Compound Alert'!B33</f>
        <v>Central African Republic</v>
      </c>
      <c r="C314" s="83" t="str">
        <f>'Compound Alert'!C33</f>
        <v>CAF</v>
      </c>
      <c r="D314" s="83" t="str">
        <f>'Compound Alert'!D33</f>
        <v>SSF           Sub-Saharan Africa</v>
      </c>
      <c r="E314" s="83" t="str">
        <f>'Compound Alert'!E33</f>
        <v>IDA</v>
      </c>
      <c r="F314" s="83"/>
      <c r="G314" s="81">
        <f>'Compound Alert'!G33</f>
        <v>5</v>
      </c>
      <c r="H314" s="274">
        <f>'Compound Alert'!H33</f>
        <v>5</v>
      </c>
      <c r="I314" s="78">
        <f>'Compound Alert'!J33</f>
        <v>5</v>
      </c>
      <c r="J314" s="70">
        <f>'Compound Alert'!Y33</f>
        <v>10</v>
      </c>
      <c r="K314" s="70">
        <f>'Compound Alert'!Z33</f>
        <v>10</v>
      </c>
      <c r="L314" s="70">
        <f>'Compound Alert'!AA33</f>
        <v>10</v>
      </c>
      <c r="M314" s="70">
        <f>'Compound Alert'!AB33</f>
        <v>10</v>
      </c>
      <c r="N314" s="70">
        <f>'Compound Alert'!AC33</f>
        <v>3.5</v>
      </c>
      <c r="O314" s="70">
        <f>'Compound Alert'!AD33</f>
        <v>10</v>
      </c>
      <c r="P314" s="83"/>
      <c r="Q314" s="27"/>
      <c r="R314" s="27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</row>
    <row r="315" spans="1:32" x14ac:dyDescent="0.2">
      <c r="A315" s="64">
        <v>16</v>
      </c>
      <c r="B315" s="83" t="str">
        <f>'Compound Alert'!B182</f>
        <v>Uganda</v>
      </c>
      <c r="C315" s="83" t="str">
        <f>'Compound Alert'!C182</f>
        <v>UGA</v>
      </c>
      <c r="D315" s="83" t="str">
        <f>'Compound Alert'!D182</f>
        <v>SSF           Sub-Saharan Africa</v>
      </c>
      <c r="E315" s="83" t="str">
        <f>'Compound Alert'!E182</f>
        <v>IDA</v>
      </c>
      <c r="F315" s="83"/>
      <c r="G315" s="81">
        <f>'Compound Alert'!G182</f>
        <v>5</v>
      </c>
      <c r="H315" s="274">
        <f>'Compound Alert'!H182</f>
        <v>5</v>
      </c>
      <c r="I315" s="78">
        <f>'Compound Alert'!J182</f>
        <v>3</v>
      </c>
      <c r="J315" s="70">
        <f>'Compound Alert'!Y182</f>
        <v>10</v>
      </c>
      <c r="K315" s="70">
        <f>'Compound Alert'!Z182</f>
        <v>10</v>
      </c>
      <c r="L315" s="70">
        <f>'Compound Alert'!AA182</f>
        <v>7.8512396694214903</v>
      </c>
      <c r="M315" s="70">
        <f>'Compound Alert'!AB182</f>
        <v>9</v>
      </c>
      <c r="N315" s="70">
        <f>'Compound Alert'!AC182</f>
        <v>5.6666666666666696</v>
      </c>
      <c r="O315" s="70">
        <f>'Compound Alert'!AD182</f>
        <v>0</v>
      </c>
      <c r="P315" s="83"/>
      <c r="Q315" s="27"/>
      <c r="R315" s="27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</row>
    <row r="316" spans="1:32" x14ac:dyDescent="0.2">
      <c r="A316" s="64">
        <v>17</v>
      </c>
      <c r="B316" s="83" t="str">
        <f>'Compound Alert'!B41</f>
        <v>Congo</v>
      </c>
      <c r="C316" s="83" t="str">
        <f>'Compound Alert'!C41</f>
        <v>COG</v>
      </c>
      <c r="D316" s="83" t="str">
        <f>'Compound Alert'!D41</f>
        <v>SSF           Sub-Saharan Africa</v>
      </c>
      <c r="E316" s="83" t="str">
        <f>'Compound Alert'!E41</f>
        <v>Blend</v>
      </c>
      <c r="F316" s="83"/>
      <c r="G316" s="81">
        <f>'Compound Alert'!G41</f>
        <v>5</v>
      </c>
      <c r="H316" s="274">
        <f>'Compound Alert'!H41</f>
        <v>5</v>
      </c>
      <c r="I316" s="78">
        <f>'Compound Alert'!J41</f>
        <v>3.5</v>
      </c>
      <c r="J316" s="70">
        <f>'Compound Alert'!Y41</f>
        <v>9.2799999999999994</v>
      </c>
      <c r="K316" s="70">
        <f>'Compound Alert'!Z41</f>
        <v>10</v>
      </c>
      <c r="L316" s="70">
        <f>'Compound Alert'!AA41</f>
        <v>9.1735537190082592</v>
      </c>
      <c r="M316" s="70">
        <f>'Compound Alert'!AB41</f>
        <v>7.5714285714285703</v>
      </c>
      <c r="N316" s="70">
        <f>'Compound Alert'!AC41</f>
        <v>4.8333333333333304</v>
      </c>
      <c r="O316" s="70">
        <f>'Compound Alert'!AD41</f>
        <v>10</v>
      </c>
      <c r="P316" s="83"/>
      <c r="Q316" s="27"/>
      <c r="R316" s="27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</row>
    <row r="317" spans="1:32" x14ac:dyDescent="0.2">
      <c r="A317" s="64">
        <v>18</v>
      </c>
      <c r="B317" s="83" t="str">
        <f>'Compound Alert'!B170</f>
        <v>Chad</v>
      </c>
      <c r="C317" s="83" t="str">
        <f>'Compound Alert'!C170</f>
        <v>TCD</v>
      </c>
      <c r="D317" s="83" t="str">
        <f>'Compound Alert'!D170</f>
        <v>SSF           Sub-Saharan Africa</v>
      </c>
      <c r="E317" s="83" t="str">
        <f>'Compound Alert'!E170</f>
        <v>IDA</v>
      </c>
      <c r="F317" s="83"/>
      <c r="G317" s="81">
        <f>'Compound Alert'!G170</f>
        <v>5</v>
      </c>
      <c r="H317" s="274">
        <f>'Compound Alert'!H170</f>
        <v>5</v>
      </c>
      <c r="I317" s="78">
        <f>'Compound Alert'!J170</f>
        <v>4.5</v>
      </c>
      <c r="J317" s="70">
        <f>'Compound Alert'!Y170</f>
        <v>10</v>
      </c>
      <c r="K317" s="70">
        <f>'Compound Alert'!Z170</f>
        <v>10</v>
      </c>
      <c r="L317" s="70">
        <f>'Compound Alert'!AA170</f>
        <v>9.8677685950413192</v>
      </c>
      <c r="M317" s="70">
        <f>'Compound Alert'!AB170</f>
        <v>10</v>
      </c>
      <c r="N317" s="70">
        <f>'Compound Alert'!AC170</f>
        <v>5.3333333333333304</v>
      </c>
      <c r="O317" s="70">
        <f>'Compound Alert'!AD170</f>
        <v>10</v>
      </c>
      <c r="P317" s="83"/>
      <c r="Q317" s="27"/>
      <c r="R317" s="27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</row>
    <row r="318" spans="1:32" x14ac:dyDescent="0.2">
      <c r="A318" s="64">
        <v>19</v>
      </c>
      <c r="B318" s="83" t="str">
        <f>'Compound Alert'!B57</f>
        <v>Eritrea</v>
      </c>
      <c r="C318" s="83" t="str">
        <f>'Compound Alert'!C57</f>
        <v>ERI</v>
      </c>
      <c r="D318" s="83" t="str">
        <f>'Compound Alert'!D57</f>
        <v>SSF           Sub-Saharan Africa</v>
      </c>
      <c r="E318" s="83" t="str">
        <f>'Compound Alert'!E57</f>
        <v>IDA</v>
      </c>
      <c r="F318" s="83"/>
      <c r="G318" s="81">
        <f>'Compound Alert'!G57</f>
        <v>5</v>
      </c>
      <c r="H318" s="274">
        <f>'Compound Alert'!H57</f>
        <v>5</v>
      </c>
      <c r="I318" s="78">
        <f>'Compound Alert'!J57</f>
        <v>4</v>
      </c>
      <c r="J318" s="70">
        <f>'Compound Alert'!Y57</f>
        <v>9.75</v>
      </c>
      <c r="K318" s="70">
        <f>'Compound Alert'!Z57</f>
        <v>10</v>
      </c>
      <c r="L318" s="70">
        <f>'Compound Alert'!AA57</f>
        <v>10</v>
      </c>
      <c r="M318" s="70">
        <f>'Compound Alert'!AB57</f>
        <v>9</v>
      </c>
      <c r="N318" s="70">
        <f>'Compound Alert'!AC57</f>
        <v>4.5</v>
      </c>
      <c r="O318" s="70">
        <f>'Compound Alert'!AD57</f>
        <v>10</v>
      </c>
      <c r="P318" s="83"/>
      <c r="Q318" s="27"/>
      <c r="R318" s="27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</row>
    <row r="319" spans="1:32" x14ac:dyDescent="0.2">
      <c r="A319" s="64">
        <v>20</v>
      </c>
      <c r="B319" s="83" t="str">
        <f>'Compound Alert'!B195</f>
        <v>Zimbabwe</v>
      </c>
      <c r="C319" s="83" t="str">
        <f>'Compound Alert'!C195</f>
        <v>ZWE</v>
      </c>
      <c r="D319" s="83" t="str">
        <f>'Compound Alert'!D195</f>
        <v>SSF           Sub-Saharan Africa</v>
      </c>
      <c r="E319" s="83" t="str">
        <f>'Compound Alert'!E195</f>
        <v>Blend</v>
      </c>
      <c r="F319" s="83"/>
      <c r="G319" s="81">
        <f>'Compound Alert'!G195</f>
        <v>5</v>
      </c>
      <c r="H319" s="274">
        <f>'Compound Alert'!H195</f>
        <v>5</v>
      </c>
      <c r="I319" s="78">
        <f>'Compound Alert'!J195</f>
        <v>4</v>
      </c>
      <c r="J319" s="70">
        <f>'Compound Alert'!Y195</f>
        <v>8.25</v>
      </c>
      <c r="K319" s="70">
        <f>'Compound Alert'!Z195</f>
        <v>10</v>
      </c>
      <c r="L319" s="70">
        <f>'Compound Alert'!AA195</f>
        <v>10</v>
      </c>
      <c r="M319" s="70">
        <f>'Compound Alert'!AB195</f>
        <v>8</v>
      </c>
      <c r="N319" s="70">
        <f>'Compound Alert'!AC195</f>
        <v>6.1666666666666696</v>
      </c>
      <c r="O319" s="70">
        <f>'Compound Alert'!AD195</f>
        <v>10</v>
      </c>
      <c r="P319" s="83"/>
      <c r="Q319" s="27"/>
      <c r="R319" s="27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</row>
    <row r="320" spans="1:32" x14ac:dyDescent="0.2">
      <c r="A320" s="64">
        <v>21</v>
      </c>
      <c r="B320" s="83" t="str">
        <f>'Compound Alert'!B101</f>
        <v>Lebanon</v>
      </c>
      <c r="C320" s="83" t="str">
        <f>'Compound Alert'!C101</f>
        <v>LBN</v>
      </c>
      <c r="D320" s="83" t="str">
        <f>'Compound Alert'!D101</f>
        <v>MEA           Middle East &amp; North Africa</v>
      </c>
      <c r="E320" s="83" t="str">
        <f>'Compound Alert'!E101</f>
        <v>IBRD</v>
      </c>
      <c r="F320" s="83"/>
      <c r="G320" s="81">
        <f>'Compound Alert'!G101</f>
        <v>5</v>
      </c>
      <c r="H320" s="274">
        <f>'Compound Alert'!H101</f>
        <v>5</v>
      </c>
      <c r="I320" s="78">
        <f>'Compound Alert'!J101</f>
        <v>2.5</v>
      </c>
      <c r="J320" s="70">
        <f>'Compound Alert'!Y101</f>
        <v>7.5</v>
      </c>
      <c r="K320" s="70">
        <f>'Compound Alert'!Z101</f>
        <v>3.3732057416267902</v>
      </c>
      <c r="L320" s="70">
        <f>'Compound Alert'!AA101</f>
        <v>9.3388429752066102</v>
      </c>
      <c r="M320" s="70">
        <f>'Compound Alert'!AB101</f>
        <v>5.5714285714285703</v>
      </c>
      <c r="N320" s="70">
        <f>'Compound Alert'!AC101</f>
        <v>7</v>
      </c>
      <c r="O320" s="70">
        <f>'Compound Alert'!AD101</f>
        <v>10</v>
      </c>
      <c r="P320" s="83"/>
      <c r="Q320" s="27"/>
      <c r="R320" s="27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</row>
    <row r="321" spans="1:32" x14ac:dyDescent="0.2">
      <c r="A321" s="64">
        <v>22</v>
      </c>
      <c r="B321" s="83" t="str">
        <f>'Compound Alert'!B118</f>
        <v>Mali</v>
      </c>
      <c r="C321" s="83" t="str">
        <f>'Compound Alert'!C118</f>
        <v>MLI</v>
      </c>
      <c r="D321" s="83" t="str">
        <f>'Compound Alert'!D118</f>
        <v>SSF           Sub-Saharan Africa</v>
      </c>
      <c r="E321" s="83" t="str">
        <f>'Compound Alert'!E118</f>
        <v>IDA</v>
      </c>
      <c r="F321" s="83"/>
      <c r="G321" s="81">
        <f>'Compound Alert'!G118</f>
        <v>5</v>
      </c>
      <c r="H321" s="274">
        <f>'Compound Alert'!H118</f>
        <v>5</v>
      </c>
      <c r="I321" s="78">
        <f>'Compound Alert'!J118</f>
        <v>3.5</v>
      </c>
      <c r="J321" s="70">
        <f>'Compound Alert'!Y118</f>
        <v>9.25</v>
      </c>
      <c r="K321" s="70">
        <f>'Compound Alert'!Z118</f>
        <v>8.2296650717703397</v>
      </c>
      <c r="L321" s="70">
        <f>'Compound Alert'!AA118</f>
        <v>8.4958677685950406</v>
      </c>
      <c r="M321" s="70">
        <f>'Compound Alert'!AB118</f>
        <v>10</v>
      </c>
      <c r="N321" s="70">
        <f>'Compound Alert'!AC118</f>
        <v>5.6666666666666696</v>
      </c>
      <c r="O321" s="70">
        <f>'Compound Alert'!AD118</f>
        <v>10</v>
      </c>
      <c r="P321" s="83"/>
      <c r="Q321" s="27"/>
      <c r="R321" s="27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</row>
    <row r="322" spans="1:32" x14ac:dyDescent="0.2">
      <c r="A322" s="64">
        <v>23</v>
      </c>
      <c r="B322" s="83" t="str">
        <f>'Compound Alert'!B156</f>
        <v>Solomon Islands</v>
      </c>
      <c r="C322" s="83" t="str">
        <f>'Compound Alert'!C156</f>
        <v>SLB</v>
      </c>
      <c r="D322" s="83" t="str">
        <f>'Compound Alert'!D156</f>
        <v>EAS           East Asia &amp; Pacific</v>
      </c>
      <c r="E322" s="83" t="str">
        <f>'Compound Alert'!E156</f>
        <v>IDA</v>
      </c>
      <c r="F322" s="83"/>
      <c r="G322" s="81">
        <f>'Compound Alert'!G156</f>
        <v>5</v>
      </c>
      <c r="H322" s="274">
        <f>'Compound Alert'!H156</f>
        <v>5</v>
      </c>
      <c r="I322" s="78">
        <f>'Compound Alert'!J156</f>
        <v>3</v>
      </c>
      <c r="J322" s="70">
        <f>'Compound Alert'!Y156</f>
        <v>9.86</v>
      </c>
      <c r="K322" s="70">
        <f>'Compound Alert'!Z156</f>
        <v>9.1387559808612497</v>
      </c>
      <c r="L322" s="70">
        <f>'Compound Alert'!AA156</f>
        <v>0</v>
      </c>
      <c r="M322" s="70">
        <f>'Compound Alert'!AB156</f>
        <v>8.4285714285714306</v>
      </c>
      <c r="N322" s="70">
        <f>'Compound Alert'!AC156</f>
        <v>8</v>
      </c>
      <c r="O322" s="70">
        <f>'Compound Alert'!AD156</f>
        <v>10</v>
      </c>
      <c r="P322" s="83"/>
      <c r="Q322" s="27"/>
      <c r="R322" s="27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</row>
    <row r="323" spans="1:32" x14ac:dyDescent="0.2">
      <c r="A323" s="64">
        <v>24</v>
      </c>
      <c r="B323" s="83" t="str">
        <f>'Compound Alert'!B188</f>
        <v>Venezuela</v>
      </c>
      <c r="C323" s="83" t="str">
        <f>'Compound Alert'!C188</f>
        <v>VEN</v>
      </c>
      <c r="D323" s="83" t="str">
        <f>'Compound Alert'!D188</f>
        <v>LCN           Latin America &amp; Caribbean</v>
      </c>
      <c r="E323" s="83" t="str">
        <f>'Compound Alert'!E188</f>
        <v>IBRD</v>
      </c>
      <c r="F323" s="83"/>
      <c r="G323" s="81">
        <f>'Compound Alert'!G188</f>
        <v>5</v>
      </c>
      <c r="H323" s="274">
        <f>'Compound Alert'!H188</f>
        <v>5</v>
      </c>
      <c r="I323" s="78">
        <f>'Compound Alert'!J188</f>
        <v>3</v>
      </c>
      <c r="J323" s="70">
        <f>'Compound Alert'!Y188</f>
        <v>9.4</v>
      </c>
      <c r="K323" s="70">
        <f>'Compound Alert'!Z188</f>
        <v>5.0717703349282299</v>
      </c>
      <c r="L323" s="70">
        <f>'Compound Alert'!AA188</f>
        <v>10</v>
      </c>
      <c r="M323" s="70">
        <f>'Compound Alert'!AB188</f>
        <v>4.71428571428571</v>
      </c>
      <c r="N323" s="70">
        <f>'Compound Alert'!AC188</f>
        <v>8.5</v>
      </c>
      <c r="O323" s="70">
        <f>'Compound Alert'!AD188</f>
        <v>10</v>
      </c>
      <c r="P323" s="83"/>
      <c r="Q323" s="27"/>
      <c r="R323" s="27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</row>
    <row r="324" spans="1:32" x14ac:dyDescent="0.2">
      <c r="A324" s="64">
        <v>25</v>
      </c>
      <c r="B324" s="83" t="str">
        <f>'Compound Alert'!B145</f>
        <v>Korea DPR</v>
      </c>
      <c r="C324" s="83" t="str">
        <f>'Compound Alert'!C145</f>
        <v>PRK</v>
      </c>
      <c r="D324" s="83" t="str">
        <f>'Compound Alert'!D145</f>
        <v>EAS           East Asia &amp; Pacific</v>
      </c>
      <c r="E324" s="83" t="str">
        <f>'Compound Alert'!E145</f>
        <v>East Asia &amp; Pacific</v>
      </c>
      <c r="F324" s="83"/>
      <c r="G324" s="81">
        <f>'Compound Alert'!G145</f>
        <v>5</v>
      </c>
      <c r="H324" s="274">
        <f>'Compound Alert'!H145</f>
        <v>5</v>
      </c>
      <c r="I324" s="78">
        <f>'Compound Alert'!J145</f>
        <v>2.5</v>
      </c>
      <c r="J324" s="70">
        <f>'Compound Alert'!Y145</f>
        <v>6.75</v>
      </c>
      <c r="K324" s="70">
        <f>'Compound Alert'!Z145</f>
        <v>8.6363636363636402</v>
      </c>
      <c r="L324" s="70">
        <f>'Compound Alert'!AA145</f>
        <v>10</v>
      </c>
      <c r="M324" s="70">
        <f>'Compound Alert'!AB145</f>
        <v>9</v>
      </c>
      <c r="N324" s="70">
        <f>'Compound Alert'!AC145</f>
        <v>7</v>
      </c>
      <c r="O324" s="70">
        <f>'Compound Alert'!AD145</f>
        <v>0</v>
      </c>
      <c r="P324" s="83"/>
      <c r="Q324" s="27"/>
      <c r="R324" s="27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</row>
    <row r="325" spans="1:32" hidden="1" x14ac:dyDescent="0.2">
      <c r="A325" s="64">
        <v>26</v>
      </c>
      <c r="B325" s="83" t="str">
        <f>'Compound Alert'!B39</f>
        <v>Cameroon</v>
      </c>
      <c r="C325" s="83" t="str">
        <f>'Compound Alert'!C39</f>
        <v>CMR</v>
      </c>
      <c r="D325" s="83" t="str">
        <f>'Compound Alert'!D39</f>
        <v>SSF           Sub-Saharan Africa</v>
      </c>
      <c r="E325" s="83" t="str">
        <f>'Compound Alert'!E39</f>
        <v>Blend</v>
      </c>
      <c r="F325" s="83"/>
      <c r="G325" s="81">
        <f>'Compound Alert'!G39</f>
        <v>4.5</v>
      </c>
      <c r="H325" s="274">
        <f>'Compound Alert'!H39</f>
        <v>4.5</v>
      </c>
      <c r="I325" s="78">
        <f>'Compound Alert'!J39</f>
        <v>3</v>
      </c>
      <c r="J325" s="70">
        <f>'Compound Alert'!Y39</f>
        <v>9.25</v>
      </c>
      <c r="K325" s="70">
        <f>'Compound Alert'!Z39</f>
        <v>8.1339712918660307</v>
      </c>
      <c r="L325" s="70">
        <f>'Compound Alert'!AA39</f>
        <v>8.7603305785124004</v>
      </c>
      <c r="M325" s="70">
        <f>'Compound Alert'!AB39</f>
        <v>8.4285714285714306</v>
      </c>
      <c r="N325" s="70">
        <f>'Compound Alert'!AC39</f>
        <v>4.3333333333333304</v>
      </c>
      <c r="O325" s="70">
        <f>'Compound Alert'!AD39</f>
        <v>10</v>
      </c>
      <c r="P325" s="83"/>
      <c r="Q325" s="27" t="e">
        <f>'Compound Alert'!#REF!</f>
        <v>#REF!</v>
      </c>
      <c r="R325" s="27" t="e">
        <f>'Compound Alert'!#REF!</f>
        <v>#REF!</v>
      </c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</row>
    <row r="326" spans="1:32" hidden="1" x14ac:dyDescent="0.2">
      <c r="A326" s="64">
        <v>27</v>
      </c>
      <c r="B326" s="83" t="str">
        <f>'Compound Alert'!B70</f>
        <v>Gambia</v>
      </c>
      <c r="C326" s="83" t="str">
        <f>'Compound Alert'!C70</f>
        <v>GMB</v>
      </c>
      <c r="D326" s="83" t="str">
        <f>'Compound Alert'!D70</f>
        <v>SSF           Sub-Saharan Africa</v>
      </c>
      <c r="E326" s="83" t="str">
        <f>'Compound Alert'!E70</f>
        <v>IDA</v>
      </c>
      <c r="F326" s="83"/>
      <c r="G326" s="81">
        <f>'Compound Alert'!G70</f>
        <v>4.5</v>
      </c>
      <c r="H326" s="274">
        <f>'Compound Alert'!H70</f>
        <v>4.5</v>
      </c>
      <c r="I326" s="78">
        <f>'Compound Alert'!J70</f>
        <v>3.5</v>
      </c>
      <c r="J326" s="70">
        <f>'Compound Alert'!Y70</f>
        <v>9.25</v>
      </c>
      <c r="K326" s="70">
        <f>'Compound Alert'!Z70</f>
        <v>7.5119617224880404</v>
      </c>
      <c r="L326" s="70">
        <f>'Compound Alert'!AA70</f>
        <v>7.0247933884297504</v>
      </c>
      <c r="M326" s="70">
        <f>'Compound Alert'!AB70</f>
        <v>10</v>
      </c>
      <c r="N326" s="70">
        <f>'Compound Alert'!AC70</f>
        <v>3.5</v>
      </c>
      <c r="O326" s="70">
        <f>'Compound Alert'!AD70</f>
        <v>10</v>
      </c>
      <c r="P326" s="83"/>
      <c r="Q326" s="27" t="e">
        <f>'Compound Alert'!#REF!</f>
        <v>#REF!</v>
      </c>
      <c r="R326" s="27" t="e">
        <f>'Compound Alert'!#REF!</f>
        <v>#REF!</v>
      </c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</row>
    <row r="327" spans="1:32" hidden="1" x14ac:dyDescent="0.2">
      <c r="A327" s="64">
        <v>28</v>
      </c>
      <c r="B327" s="83" t="str">
        <f>'Compound Alert'!B79</f>
        <v>Haiti</v>
      </c>
      <c r="C327" s="83" t="str">
        <f>'Compound Alert'!C79</f>
        <v>HTI</v>
      </c>
      <c r="D327" s="83" t="str">
        <f>'Compound Alert'!D79</f>
        <v>LCN           Latin America &amp; Caribbean</v>
      </c>
      <c r="E327" s="83" t="str">
        <f>'Compound Alert'!E79</f>
        <v>IDA</v>
      </c>
      <c r="F327" s="83"/>
      <c r="G327" s="81">
        <f>'Compound Alert'!G79</f>
        <v>4.5</v>
      </c>
      <c r="H327" s="274">
        <f>'Compound Alert'!H79</f>
        <v>4.5</v>
      </c>
      <c r="I327" s="78">
        <f>'Compound Alert'!J79</f>
        <v>5.5</v>
      </c>
      <c r="J327" s="70">
        <f>'Compound Alert'!Y79</f>
        <v>10</v>
      </c>
      <c r="K327" s="70">
        <f>'Compound Alert'!Z79</f>
        <v>10</v>
      </c>
      <c r="L327" s="70">
        <f>'Compound Alert'!AA79</f>
        <v>8.8099173553718995</v>
      </c>
      <c r="M327" s="70">
        <f>'Compound Alert'!AB79</f>
        <v>10</v>
      </c>
      <c r="N327" s="70">
        <f>'Compound Alert'!AC79</f>
        <v>10</v>
      </c>
      <c r="O327" s="70">
        <f>'Compound Alert'!AD79</f>
        <v>10</v>
      </c>
      <c r="P327" s="83"/>
      <c r="Q327" s="27" t="e">
        <f>'Compound Alert'!#REF!</f>
        <v>#REF!</v>
      </c>
      <c r="R327" s="27" t="e">
        <f>'Compound Alert'!#REF!</f>
        <v>#REF!</v>
      </c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</row>
    <row r="328" spans="1:32" hidden="1" x14ac:dyDescent="0.2">
      <c r="A328" s="64">
        <v>29</v>
      </c>
      <c r="B328" s="83" t="str">
        <f>'Compound Alert'!B161</f>
        <v>South Sudan</v>
      </c>
      <c r="C328" s="83" t="str">
        <f>'Compound Alert'!C161</f>
        <v>SSD</v>
      </c>
      <c r="D328" s="83" t="str">
        <f>'Compound Alert'!D161</f>
        <v>SSF           Sub-Saharan Africa</v>
      </c>
      <c r="E328" s="83" t="str">
        <f>'Compound Alert'!E161</f>
        <v>IDA</v>
      </c>
      <c r="F328" s="83"/>
      <c r="G328" s="81">
        <f>'Compound Alert'!G161</f>
        <v>4.5</v>
      </c>
      <c r="H328" s="274">
        <f>'Compound Alert'!H161</f>
        <v>4.5</v>
      </c>
      <c r="I328" s="78">
        <f>'Compound Alert'!J161</f>
        <v>4</v>
      </c>
      <c r="J328" s="70">
        <f>'Compound Alert'!Y161</f>
        <v>10</v>
      </c>
      <c r="K328" s="70">
        <f>'Compound Alert'!Z161</f>
        <v>10</v>
      </c>
      <c r="L328" s="70">
        <f>'Compound Alert'!AA161</f>
        <v>0</v>
      </c>
      <c r="M328" s="70">
        <f>'Compound Alert'!AB161</f>
        <v>10</v>
      </c>
      <c r="N328" s="70">
        <f>'Compound Alert'!AC161</f>
        <v>5</v>
      </c>
      <c r="O328" s="70">
        <f>'Compound Alert'!AD161</f>
        <v>10</v>
      </c>
      <c r="P328" s="83"/>
      <c r="Q328" s="27" t="e">
        <f>'Compound Alert'!#REF!</f>
        <v>#REF!</v>
      </c>
      <c r="R328" s="27" t="e">
        <f>'Compound Alert'!#REF!</f>
        <v>#REF!</v>
      </c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</row>
    <row r="329" spans="1:32" hidden="1" x14ac:dyDescent="0.2">
      <c r="A329" s="64">
        <v>30</v>
      </c>
      <c r="B329" s="83" t="str">
        <f>'Compound Alert'!B77</f>
        <v>Honduras</v>
      </c>
      <c r="C329" s="83" t="str">
        <f>'Compound Alert'!C77</f>
        <v>HND</v>
      </c>
      <c r="D329" s="83" t="str">
        <f>'Compound Alert'!D77</f>
        <v>LCN           Latin America &amp; Caribbean</v>
      </c>
      <c r="E329" s="83" t="str">
        <f>'Compound Alert'!E77</f>
        <v>IDA</v>
      </c>
      <c r="F329" s="83"/>
      <c r="G329" s="81">
        <f>'Compound Alert'!G77</f>
        <v>4.5</v>
      </c>
      <c r="H329" s="274">
        <f>'Compound Alert'!H77</f>
        <v>4.5</v>
      </c>
      <c r="I329" s="78">
        <f>'Compound Alert'!J77</f>
        <v>2</v>
      </c>
      <c r="J329" s="70">
        <f>'Compound Alert'!Y77</f>
        <v>8.48</v>
      </c>
      <c r="K329" s="70">
        <f>'Compound Alert'!Z77</f>
        <v>6.14832535885167</v>
      </c>
      <c r="L329" s="70">
        <f>'Compound Alert'!AA77</f>
        <v>7.5702479338842998</v>
      </c>
      <c r="M329" s="70">
        <f>'Compound Alert'!AB77</f>
        <v>8.1428571428571406</v>
      </c>
      <c r="N329" s="70">
        <f>'Compound Alert'!AC77</f>
        <v>9.1666666666666696</v>
      </c>
      <c r="O329" s="70">
        <f>'Compound Alert'!AD77</f>
        <v>0</v>
      </c>
      <c r="P329" s="83"/>
      <c r="Q329" s="27" t="e">
        <f>'Compound Alert'!#REF!</f>
        <v>#REF!</v>
      </c>
      <c r="R329" s="27" t="e">
        <f>'Compound Alert'!#REF!</f>
        <v>#REF!</v>
      </c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</row>
    <row r="330" spans="1:32" hidden="1" x14ac:dyDescent="0.2">
      <c r="A330" s="64">
        <v>31</v>
      </c>
      <c r="B330" s="83" t="str">
        <f>'Compound Alert'!B175</f>
        <v>Timor-Leste</v>
      </c>
      <c r="C330" s="83" t="str">
        <f>'Compound Alert'!C175</f>
        <v>TLS</v>
      </c>
      <c r="D330" s="83" t="str">
        <f>'Compound Alert'!D175</f>
        <v>EAS           East Asia &amp; Pacific</v>
      </c>
      <c r="E330" s="83" t="str">
        <f>'Compound Alert'!E175</f>
        <v>Blend</v>
      </c>
      <c r="F330" s="83"/>
      <c r="G330" s="81">
        <f>'Compound Alert'!G175</f>
        <v>4.5</v>
      </c>
      <c r="H330" s="274">
        <f>'Compound Alert'!H175</f>
        <v>4.5</v>
      </c>
      <c r="I330" s="78">
        <f>'Compound Alert'!J175</f>
        <v>2.5</v>
      </c>
      <c r="J330" s="70">
        <f>'Compound Alert'!Y175</f>
        <v>8.8000000000000007</v>
      </c>
      <c r="K330" s="70">
        <f>'Compound Alert'!Z175</f>
        <v>9.3062200956937797</v>
      </c>
      <c r="L330" s="70">
        <f>'Compound Alert'!AA175</f>
        <v>6.5785123966942098</v>
      </c>
      <c r="M330" s="70">
        <f>'Compound Alert'!AB175</f>
        <v>7.1428571428571397</v>
      </c>
      <c r="N330" s="70">
        <f>'Compound Alert'!AC175</f>
        <v>6</v>
      </c>
      <c r="O330" s="70">
        <f>'Compound Alert'!AD175</f>
        <v>10</v>
      </c>
      <c r="P330" s="83"/>
      <c r="Q330" s="27" t="e">
        <f>'Compound Alert'!#REF!</f>
        <v>#REF!</v>
      </c>
      <c r="R330" s="27" t="e">
        <f>'Compound Alert'!#REF!</f>
        <v>#REF!</v>
      </c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</row>
    <row r="331" spans="1:32" hidden="1" x14ac:dyDescent="0.2">
      <c r="A331" s="64">
        <v>32</v>
      </c>
      <c r="B331" s="83" t="str">
        <f>'Compound Alert'!B50</f>
        <v>Djibouti</v>
      </c>
      <c r="C331" s="83" t="str">
        <f>'Compound Alert'!C50</f>
        <v>DJI</v>
      </c>
      <c r="D331" s="83" t="str">
        <f>'Compound Alert'!D50</f>
        <v>MEA           Middle East &amp; North Africa</v>
      </c>
      <c r="E331" s="83" t="str">
        <f>'Compound Alert'!E50</f>
        <v>IDA</v>
      </c>
      <c r="F331" s="83"/>
      <c r="G331" s="81">
        <f>'Compound Alert'!G50</f>
        <v>4.5</v>
      </c>
      <c r="H331" s="274">
        <f>'Compound Alert'!H50</f>
        <v>4.5</v>
      </c>
      <c r="I331" s="78">
        <f>'Compound Alert'!J50</f>
        <v>2.5</v>
      </c>
      <c r="J331" s="70">
        <f>'Compound Alert'!Y50</f>
        <v>9.36</v>
      </c>
      <c r="K331" s="70">
        <f>'Compound Alert'!Z50</f>
        <v>8.2535885167464098</v>
      </c>
      <c r="L331" s="70">
        <f>'Compound Alert'!AA50</f>
        <v>7.0082644628099198</v>
      </c>
      <c r="M331" s="70">
        <f>'Compound Alert'!AB50</f>
        <v>8.2857142857142794</v>
      </c>
      <c r="N331" s="70">
        <f>'Compound Alert'!AC50</f>
        <v>7.3333333333333304</v>
      </c>
      <c r="O331" s="70">
        <f>'Compound Alert'!AD50</f>
        <v>0</v>
      </c>
      <c r="P331" s="83"/>
      <c r="Q331" s="27" t="e">
        <f>'Compound Alert'!#REF!</f>
        <v>#REF!</v>
      </c>
      <c r="R331" s="27" t="e">
        <f>'Compound Alert'!#REF!</f>
        <v>#REF!</v>
      </c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</row>
    <row r="332" spans="1:32" hidden="1" x14ac:dyDescent="0.2">
      <c r="A332" s="64">
        <v>33</v>
      </c>
      <c r="B332" s="83" t="str">
        <f>'Compound Alert'!B82</f>
        <v>India</v>
      </c>
      <c r="C332" s="83" t="str">
        <f>'Compound Alert'!C82</f>
        <v>IND</v>
      </c>
      <c r="D332" s="83" t="str">
        <f>'Compound Alert'!D82</f>
        <v>SAS           South Asia</v>
      </c>
      <c r="E332" s="83" t="str">
        <f>'Compound Alert'!E82</f>
        <v>IBRD</v>
      </c>
      <c r="F332" s="83"/>
      <c r="G332" s="81">
        <f>'Compound Alert'!G82</f>
        <v>4.5</v>
      </c>
      <c r="H332" s="274">
        <f>'Compound Alert'!H82</f>
        <v>4.5</v>
      </c>
      <c r="I332" s="78">
        <f>'Compound Alert'!J82</f>
        <v>1.5</v>
      </c>
      <c r="J332" s="70">
        <f>'Compound Alert'!Y82</f>
        <v>6.5</v>
      </c>
      <c r="K332" s="70">
        <f>'Compound Alert'!Z82</f>
        <v>7.1770334928229698</v>
      </c>
      <c r="L332" s="70">
        <f>'Compound Alert'!AA82</f>
        <v>6.0991735537190097</v>
      </c>
      <c r="M332" s="70">
        <f>'Compound Alert'!AB82</f>
        <v>6.71428571428571</v>
      </c>
      <c r="N332" s="70">
        <f>'Compound Alert'!AC82</f>
        <v>10</v>
      </c>
      <c r="O332" s="70">
        <f>'Compound Alert'!AD82</f>
        <v>0</v>
      </c>
      <c r="P332" s="83"/>
      <c r="Q332" s="27" t="e">
        <f>'Compound Alert'!#REF!</f>
        <v>#REF!</v>
      </c>
      <c r="R332" s="27" t="e">
        <f>'Compound Alert'!#REF!</f>
        <v>#REF!</v>
      </c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</row>
    <row r="333" spans="1:32" hidden="1" x14ac:dyDescent="0.2">
      <c r="A333" s="64">
        <v>34</v>
      </c>
      <c r="B333" s="83" t="str">
        <f>'Compound Alert'!B93</f>
        <v>Kenya</v>
      </c>
      <c r="C333" s="83" t="str">
        <f>'Compound Alert'!C93</f>
        <v>KEN</v>
      </c>
      <c r="D333" s="83" t="str">
        <f>'Compound Alert'!D93</f>
        <v>SSF           Sub-Saharan Africa</v>
      </c>
      <c r="E333" s="83" t="str">
        <f>'Compound Alert'!E93</f>
        <v>Blend</v>
      </c>
      <c r="F333" s="83"/>
      <c r="G333" s="81">
        <f>'Compound Alert'!G93</f>
        <v>4.5</v>
      </c>
      <c r="H333" s="274">
        <f>'Compound Alert'!H93</f>
        <v>4.5</v>
      </c>
      <c r="I333" s="78">
        <f>'Compound Alert'!J93</f>
        <v>2.5</v>
      </c>
      <c r="J333" s="70">
        <f>'Compound Alert'!Y93</f>
        <v>9</v>
      </c>
      <c r="K333" s="70">
        <f>'Compound Alert'!Z93</f>
        <v>10</v>
      </c>
      <c r="L333" s="70">
        <f>'Compound Alert'!AA93</f>
        <v>8.4132231404958695</v>
      </c>
      <c r="M333" s="70">
        <f>'Compound Alert'!AB93</f>
        <v>7.8571428571428603</v>
      </c>
      <c r="N333" s="70">
        <f>'Compound Alert'!AC93</f>
        <v>6.8333333333333304</v>
      </c>
      <c r="O333" s="70">
        <f>'Compound Alert'!AD93</f>
        <v>0</v>
      </c>
      <c r="P333" s="83"/>
      <c r="Q333" s="27" t="e">
        <f>'Compound Alert'!#REF!</f>
        <v>#REF!</v>
      </c>
      <c r="R333" s="27" t="e">
        <f>'Compound Alert'!#REF!</f>
        <v>#REF!</v>
      </c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</row>
    <row r="334" spans="1:32" hidden="1" x14ac:dyDescent="0.2">
      <c r="A334" s="64">
        <v>35</v>
      </c>
      <c r="B334" s="83" t="str">
        <f>'Compound Alert'!B95</f>
        <v>Cambodia</v>
      </c>
      <c r="C334" s="83" t="str">
        <f>'Compound Alert'!C95</f>
        <v>KHM</v>
      </c>
      <c r="D334" s="83" t="str">
        <f>'Compound Alert'!D95</f>
        <v>EAS           East Asia &amp; Pacific</v>
      </c>
      <c r="E334" s="83" t="str">
        <f>'Compound Alert'!E95</f>
        <v>IDA</v>
      </c>
      <c r="F334" s="83"/>
      <c r="G334" s="81">
        <f>'Compound Alert'!G95</f>
        <v>4.5</v>
      </c>
      <c r="H334" s="274">
        <f>'Compound Alert'!H95</f>
        <v>4.5</v>
      </c>
      <c r="I334" s="78">
        <f>'Compound Alert'!J95</f>
        <v>2.5</v>
      </c>
      <c r="J334" s="70">
        <f>'Compound Alert'!Y95</f>
        <v>7.25</v>
      </c>
      <c r="K334" s="70">
        <f>'Compound Alert'!Z95</f>
        <v>9.3301435406698605</v>
      </c>
      <c r="L334" s="70">
        <f>'Compound Alert'!AA95</f>
        <v>7.5537190082644603</v>
      </c>
      <c r="M334" s="70">
        <f>'Compound Alert'!AB95</f>
        <v>8.2857142857142794</v>
      </c>
      <c r="N334" s="70">
        <f>'Compound Alert'!AC95</f>
        <v>8</v>
      </c>
      <c r="O334" s="70">
        <f>'Compound Alert'!AD95</f>
        <v>0</v>
      </c>
      <c r="P334" s="83"/>
      <c r="Q334" s="27" t="e">
        <f>'Compound Alert'!#REF!</f>
        <v>#REF!</v>
      </c>
      <c r="R334" s="27" t="e">
        <f>'Compound Alert'!#REF!</f>
        <v>#REF!</v>
      </c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</row>
    <row r="335" spans="1:32" hidden="1" x14ac:dyDescent="0.2">
      <c r="A335" s="64">
        <v>36</v>
      </c>
      <c r="B335" s="83" t="str">
        <f>'Compound Alert'!B126</f>
        <v>Malawi</v>
      </c>
      <c r="C335" s="83" t="str">
        <f>'Compound Alert'!C126</f>
        <v>MWI</v>
      </c>
      <c r="D335" s="83" t="str">
        <f>'Compound Alert'!D126</f>
        <v>SSF           Sub-Saharan Africa</v>
      </c>
      <c r="E335" s="83" t="str">
        <f>'Compound Alert'!E126</f>
        <v>IDA</v>
      </c>
      <c r="F335" s="83"/>
      <c r="G335" s="81">
        <f>'Compound Alert'!G126</f>
        <v>4.5</v>
      </c>
      <c r="H335" s="274">
        <f>'Compound Alert'!H126</f>
        <v>4.5</v>
      </c>
      <c r="I335" s="78">
        <f>'Compound Alert'!J126</f>
        <v>3</v>
      </c>
      <c r="J335" s="70">
        <f>'Compound Alert'!Y126</f>
        <v>9.25</v>
      </c>
      <c r="K335" s="70">
        <f>'Compound Alert'!Z126</f>
        <v>10</v>
      </c>
      <c r="L335" s="70">
        <f>'Compound Alert'!AA126</f>
        <v>8.0330578512396702</v>
      </c>
      <c r="M335" s="70">
        <f>'Compound Alert'!AB126</f>
        <v>10</v>
      </c>
      <c r="N335" s="70">
        <f>'Compound Alert'!AC126</f>
        <v>5.8333333333333304</v>
      </c>
      <c r="O335" s="70">
        <f>'Compound Alert'!AD126</f>
        <v>0</v>
      </c>
      <c r="P335" s="83"/>
      <c r="Q335" s="27" t="e">
        <f>'Compound Alert'!#REF!</f>
        <v>#REF!</v>
      </c>
      <c r="R335" s="27" t="e">
        <f>'Compound Alert'!#REF!</f>
        <v>#REF!</v>
      </c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</row>
    <row r="336" spans="1:32" hidden="1" x14ac:dyDescent="0.2">
      <c r="A336" s="64">
        <v>37</v>
      </c>
      <c r="B336" s="83" t="str">
        <f>'Compound Alert'!B134</f>
        <v>Nepal</v>
      </c>
      <c r="C336" s="83" t="str">
        <f>'Compound Alert'!C134</f>
        <v>NPL</v>
      </c>
      <c r="D336" s="83" t="str">
        <f>'Compound Alert'!D134</f>
        <v>SAS           South Asia</v>
      </c>
      <c r="E336" s="83" t="str">
        <f>'Compound Alert'!E134</f>
        <v>IDA</v>
      </c>
      <c r="F336" s="83"/>
      <c r="G336" s="81">
        <f>'Compound Alert'!G134</f>
        <v>4.5</v>
      </c>
      <c r="H336" s="274">
        <f>'Compound Alert'!H134</f>
        <v>4.5</v>
      </c>
      <c r="I336" s="78">
        <f>'Compound Alert'!J134</f>
        <v>2.5</v>
      </c>
      <c r="J336" s="70">
        <f>'Compound Alert'!Y134</f>
        <v>7.75</v>
      </c>
      <c r="K336" s="70">
        <f>'Compound Alert'!Z134</f>
        <v>9.0430622009569408</v>
      </c>
      <c r="L336" s="70">
        <f>'Compound Alert'!AA134</f>
        <v>7.0743801652892602</v>
      </c>
      <c r="M336" s="70">
        <f>'Compound Alert'!AB134</f>
        <v>8.2857142857142794</v>
      </c>
      <c r="N336" s="70">
        <f>'Compound Alert'!AC134</f>
        <v>8</v>
      </c>
      <c r="O336" s="70">
        <f>'Compound Alert'!AD134</f>
        <v>0</v>
      </c>
      <c r="P336" s="83"/>
      <c r="Q336" s="27" t="e">
        <f>'Compound Alert'!#REF!</f>
        <v>#REF!</v>
      </c>
      <c r="R336" s="27" t="e">
        <f>'Compound Alert'!#REF!</f>
        <v>#REF!</v>
      </c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</row>
    <row r="337" spans="1:32" hidden="1" x14ac:dyDescent="0.2">
      <c r="A337" s="64">
        <v>38</v>
      </c>
      <c r="B337" s="83" t="str">
        <f>'Compound Alert'!B20</f>
        <v>Bangladesh</v>
      </c>
      <c r="C337" s="83" t="str">
        <f>'Compound Alert'!C20</f>
        <v>BGD</v>
      </c>
      <c r="D337" s="83" t="str">
        <f>'Compound Alert'!D20</f>
        <v>SAS           South Asia</v>
      </c>
      <c r="E337" s="83" t="str">
        <f>'Compound Alert'!E20</f>
        <v>IDA</v>
      </c>
      <c r="F337" s="83"/>
      <c r="G337" s="81">
        <f>'Compound Alert'!G20</f>
        <v>4.5</v>
      </c>
      <c r="H337" s="274">
        <f>'Compound Alert'!H20</f>
        <v>4.5</v>
      </c>
      <c r="I337" s="78">
        <f>'Compound Alert'!J20</f>
        <v>2</v>
      </c>
      <c r="J337" s="70">
        <f>'Compound Alert'!Y20</f>
        <v>8</v>
      </c>
      <c r="K337" s="70">
        <f>'Compound Alert'!Z20</f>
        <v>8.03827751196172</v>
      </c>
      <c r="L337" s="70">
        <f>'Compound Alert'!AA20</f>
        <v>6.4297520661157002</v>
      </c>
      <c r="M337" s="70">
        <f>'Compound Alert'!AB20</f>
        <v>6.8571428571428603</v>
      </c>
      <c r="N337" s="70">
        <f>'Compound Alert'!AC20</f>
        <v>10</v>
      </c>
      <c r="O337" s="70">
        <f>'Compound Alert'!AD20</f>
        <v>0</v>
      </c>
      <c r="P337" s="83"/>
      <c r="Q337" s="27" t="e">
        <f>'Compound Alert'!#REF!</f>
        <v>#REF!</v>
      </c>
      <c r="R337" s="27" t="e">
        <f>'Compound Alert'!#REF!</f>
        <v>#REF!</v>
      </c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</row>
    <row r="338" spans="1:32" hidden="1" x14ac:dyDescent="0.2">
      <c r="A338" s="64">
        <v>39</v>
      </c>
      <c r="B338" s="83" t="str">
        <f>'Compound Alert'!B38</f>
        <v>Côte d'Ivoire</v>
      </c>
      <c r="C338" s="83" t="str">
        <f>'Compound Alert'!C38</f>
        <v>CIV</v>
      </c>
      <c r="D338" s="83" t="str">
        <f>'Compound Alert'!D38</f>
        <v>SSF           Sub-Saharan Africa</v>
      </c>
      <c r="E338" s="83" t="str">
        <f>'Compound Alert'!E38</f>
        <v>IDA</v>
      </c>
      <c r="F338" s="83"/>
      <c r="G338" s="81">
        <f>'Compound Alert'!G38</f>
        <v>4</v>
      </c>
      <c r="H338" s="274">
        <f>'Compound Alert'!H38</f>
        <v>4</v>
      </c>
      <c r="I338" s="78">
        <f>'Compound Alert'!J38</f>
        <v>1.5</v>
      </c>
      <c r="J338" s="70">
        <f>'Compound Alert'!Y38</f>
        <v>9</v>
      </c>
      <c r="K338" s="70">
        <f>'Compound Alert'!Z38</f>
        <v>7.2966507177033497</v>
      </c>
      <c r="L338" s="70">
        <f>'Compound Alert'!AA38</f>
        <v>6.9090909090909101</v>
      </c>
      <c r="M338" s="70">
        <f>'Compound Alert'!AB38</f>
        <v>8.5714285714285694</v>
      </c>
      <c r="N338" s="70">
        <f>'Compound Alert'!AC38</f>
        <v>4.6666666666666696</v>
      </c>
      <c r="O338" s="70">
        <f>'Compound Alert'!AD38</f>
        <v>0</v>
      </c>
      <c r="P338" s="83"/>
      <c r="Q338" s="27" t="e">
        <f>'Compound Alert'!#REF!</f>
        <v>#REF!</v>
      </c>
      <c r="R338" s="27" t="e">
        <f>'Compound Alert'!#REF!</f>
        <v>#REF!</v>
      </c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</row>
    <row r="339" spans="1:32" hidden="1" x14ac:dyDescent="0.2">
      <c r="A339" s="64">
        <v>40</v>
      </c>
      <c r="B339" s="83" t="str">
        <f>'Compound Alert'!B85</f>
        <v>Iraq</v>
      </c>
      <c r="C339" s="83" t="str">
        <f>'Compound Alert'!C85</f>
        <v>IRQ</v>
      </c>
      <c r="D339" s="83" t="str">
        <f>'Compound Alert'!D85</f>
        <v>MEA           Middle East &amp; North Africa</v>
      </c>
      <c r="E339" s="83" t="str">
        <f>'Compound Alert'!E85</f>
        <v>IBRD</v>
      </c>
      <c r="F339" s="83"/>
      <c r="G339" s="81">
        <f>'Compound Alert'!G85</f>
        <v>4</v>
      </c>
      <c r="H339" s="274">
        <f>'Compound Alert'!H85</f>
        <v>4</v>
      </c>
      <c r="I339" s="78">
        <f>'Compound Alert'!J85</f>
        <v>3</v>
      </c>
      <c r="J339" s="70">
        <f>'Compound Alert'!Y85</f>
        <v>8.84</v>
      </c>
      <c r="K339" s="70">
        <f>'Compound Alert'!Z85</f>
        <v>5.9090909090909101</v>
      </c>
      <c r="L339" s="70">
        <f>'Compound Alert'!AA85</f>
        <v>10</v>
      </c>
      <c r="M339" s="70">
        <f>'Compound Alert'!AB85</f>
        <v>5.5714285714285703</v>
      </c>
      <c r="N339" s="70">
        <f>'Compound Alert'!AC85</f>
        <v>7.6666666666666696</v>
      </c>
      <c r="O339" s="70">
        <f>'Compound Alert'!AD85</f>
        <v>10</v>
      </c>
      <c r="P339" s="83"/>
      <c r="Q339" s="27" t="e">
        <f>'Compound Alert'!#REF!</f>
        <v>#REF!</v>
      </c>
      <c r="R339" s="27" t="e">
        <f>'Compound Alert'!#REF!</f>
        <v>#REF!</v>
      </c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</row>
    <row r="340" spans="1:32" hidden="1" x14ac:dyDescent="0.2">
      <c r="A340" s="64">
        <v>41</v>
      </c>
      <c r="B340" s="83" t="str">
        <f>'Compound Alert'!B16</f>
        <v>Burundi</v>
      </c>
      <c r="C340" s="83" t="str">
        <f>'Compound Alert'!C16</f>
        <v>BDI</v>
      </c>
      <c r="D340" s="83" t="str">
        <f>'Compound Alert'!D16</f>
        <v>SSF           Sub-Saharan Africa</v>
      </c>
      <c r="E340" s="83" t="str">
        <f>'Compound Alert'!E16</f>
        <v>IDA</v>
      </c>
      <c r="F340" s="83"/>
      <c r="G340" s="81">
        <f>'Compound Alert'!G16</f>
        <v>4</v>
      </c>
      <c r="H340" s="274">
        <f>'Compound Alert'!H16</f>
        <v>4</v>
      </c>
      <c r="I340" s="78">
        <f>'Compound Alert'!J16</f>
        <v>4.5</v>
      </c>
      <c r="J340" s="70">
        <f>'Compound Alert'!Y16</f>
        <v>10</v>
      </c>
      <c r="K340" s="70">
        <f>'Compound Alert'!Z16</f>
        <v>9.9282296650717701</v>
      </c>
      <c r="L340" s="70">
        <f>'Compound Alert'!AA16</f>
        <v>10</v>
      </c>
      <c r="M340" s="70">
        <f>'Compound Alert'!AB16</f>
        <v>10</v>
      </c>
      <c r="N340" s="70">
        <f>'Compound Alert'!AC16</f>
        <v>4.3333333333333304</v>
      </c>
      <c r="O340" s="70">
        <f>'Compound Alert'!AD16</f>
        <v>10</v>
      </c>
      <c r="P340" s="83"/>
      <c r="Q340" s="27" t="e">
        <f>'Compound Alert'!#REF!</f>
        <v>#REF!</v>
      </c>
      <c r="R340" s="27" t="e">
        <f>'Compound Alert'!#REF!</f>
        <v>#REF!</v>
      </c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</row>
    <row r="341" spans="1:32" hidden="1" x14ac:dyDescent="0.2">
      <c r="A341" s="64">
        <v>42</v>
      </c>
      <c r="B341" s="83" t="str">
        <f>'Compound Alert'!B18</f>
        <v>Benin</v>
      </c>
      <c r="C341" s="83" t="str">
        <f>'Compound Alert'!C18</f>
        <v>BEN</v>
      </c>
      <c r="D341" s="83" t="str">
        <f>'Compound Alert'!D18</f>
        <v>SSF           Sub-Saharan Africa</v>
      </c>
      <c r="E341" s="83" t="str">
        <f>'Compound Alert'!E18</f>
        <v>IDA</v>
      </c>
      <c r="F341" s="83"/>
      <c r="G341" s="81">
        <f>'Compound Alert'!G18</f>
        <v>4</v>
      </c>
      <c r="H341" s="274">
        <f>'Compound Alert'!H18</f>
        <v>4</v>
      </c>
      <c r="I341" s="78">
        <f>'Compound Alert'!J18</f>
        <v>2</v>
      </c>
      <c r="J341" s="70">
        <f>'Compound Alert'!Y18</f>
        <v>9.5</v>
      </c>
      <c r="K341" s="70">
        <f>'Compound Alert'!Z18</f>
        <v>8.6124401913875595</v>
      </c>
      <c r="L341" s="70">
        <f>'Compound Alert'!AA18</f>
        <v>8.2148760330578501</v>
      </c>
      <c r="M341" s="70">
        <f>'Compound Alert'!AB18</f>
        <v>9.28571428571429</v>
      </c>
      <c r="N341" s="70">
        <f>'Compound Alert'!AC18</f>
        <v>3.1666666666666701</v>
      </c>
      <c r="O341" s="70">
        <f>'Compound Alert'!AD18</f>
        <v>0</v>
      </c>
      <c r="P341" s="83"/>
      <c r="Q341" s="27" t="e">
        <f>'Compound Alert'!#REF!</f>
        <v>#REF!</v>
      </c>
      <c r="R341" s="27" t="e">
        <f>'Compound Alert'!#REF!</f>
        <v>#REF!</v>
      </c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</row>
    <row r="342" spans="1:32" hidden="1" x14ac:dyDescent="0.2">
      <c r="A342" s="64">
        <v>43</v>
      </c>
      <c r="B342" s="83" t="str">
        <f>'Compound Alert'!B19</f>
        <v>Burkina Faso</v>
      </c>
      <c r="C342" s="83" t="str">
        <f>'Compound Alert'!C19</f>
        <v>BFA</v>
      </c>
      <c r="D342" s="83" t="str">
        <f>'Compound Alert'!D19</f>
        <v>SSF           Sub-Saharan Africa</v>
      </c>
      <c r="E342" s="83" t="str">
        <f>'Compound Alert'!E19</f>
        <v>IDA</v>
      </c>
      <c r="F342" s="83"/>
      <c r="G342" s="81">
        <f>'Compound Alert'!G19</f>
        <v>4</v>
      </c>
      <c r="H342" s="274">
        <f>'Compound Alert'!H19</f>
        <v>4</v>
      </c>
      <c r="I342" s="78">
        <f>'Compound Alert'!J19</f>
        <v>3.5</v>
      </c>
      <c r="J342" s="70">
        <f>'Compound Alert'!Y19</f>
        <v>10</v>
      </c>
      <c r="K342" s="70">
        <f>'Compound Alert'!Z19</f>
        <v>8.7559808612440193</v>
      </c>
      <c r="L342" s="70">
        <f>'Compound Alert'!AA19</f>
        <v>7.7851239669421499</v>
      </c>
      <c r="M342" s="70">
        <f>'Compound Alert'!AB19</f>
        <v>9.71428571428571</v>
      </c>
      <c r="N342" s="70">
        <f>'Compound Alert'!AC19</f>
        <v>4.5</v>
      </c>
      <c r="O342" s="70">
        <f>'Compound Alert'!AD19</f>
        <v>10</v>
      </c>
      <c r="P342" s="83"/>
      <c r="Q342" s="27" t="e">
        <f>'Compound Alert'!#REF!</f>
        <v>#REF!</v>
      </c>
      <c r="R342" s="27" t="e">
        <f>'Compound Alert'!#REF!</f>
        <v>#REF!</v>
      </c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</row>
    <row r="343" spans="1:32" hidden="1" x14ac:dyDescent="0.2">
      <c r="A343" s="64">
        <v>44</v>
      </c>
      <c r="B343" s="83" t="str">
        <f>'Compound Alert'!B151</f>
        <v>Rwanda</v>
      </c>
      <c r="C343" s="83" t="str">
        <f>'Compound Alert'!C151</f>
        <v>RWA</v>
      </c>
      <c r="D343" s="83" t="str">
        <f>'Compound Alert'!D151</f>
        <v>SSF           Sub-Saharan Africa</v>
      </c>
      <c r="E343" s="83" t="str">
        <f>'Compound Alert'!E151</f>
        <v>IDA</v>
      </c>
      <c r="F343" s="83"/>
      <c r="G343" s="81">
        <f>'Compound Alert'!G151</f>
        <v>4</v>
      </c>
      <c r="H343" s="274">
        <f>'Compound Alert'!H151</f>
        <v>4</v>
      </c>
      <c r="I343" s="78">
        <f>'Compound Alert'!J151</f>
        <v>1.5</v>
      </c>
      <c r="J343" s="70">
        <f>'Compound Alert'!Y151</f>
        <v>7.5</v>
      </c>
      <c r="K343" s="70">
        <f>'Compound Alert'!Z151</f>
        <v>9.0669856459330198</v>
      </c>
      <c r="L343" s="70">
        <f>'Compound Alert'!AA151</f>
        <v>6.6611570247933898</v>
      </c>
      <c r="M343" s="70">
        <f>'Compound Alert'!AB151</f>
        <v>9</v>
      </c>
      <c r="N343" s="70">
        <f>'Compound Alert'!AC151</f>
        <v>4.1666666666666696</v>
      </c>
      <c r="O343" s="70">
        <f>'Compound Alert'!AD151</f>
        <v>0</v>
      </c>
      <c r="P343" s="83"/>
      <c r="Q343" s="27" t="e">
        <f>'Compound Alert'!#REF!</f>
        <v>#REF!</v>
      </c>
      <c r="R343" s="27" t="e">
        <f>'Compound Alert'!#REF!</f>
        <v>#REF!</v>
      </c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</row>
    <row r="344" spans="1:32" hidden="1" x14ac:dyDescent="0.2">
      <c r="A344" s="64">
        <v>45</v>
      </c>
      <c r="B344" s="83" t="str">
        <f>'Compound Alert'!B194</f>
        <v>Zambia</v>
      </c>
      <c r="C344" s="83" t="str">
        <f>'Compound Alert'!C194</f>
        <v>ZMB</v>
      </c>
      <c r="D344" s="83" t="str">
        <f>'Compound Alert'!D194</f>
        <v>SSF           Sub-Saharan Africa</v>
      </c>
      <c r="E344" s="83" t="str">
        <f>'Compound Alert'!E194</f>
        <v>IDA</v>
      </c>
      <c r="F344" s="83"/>
      <c r="G344" s="81">
        <f>'Compound Alert'!G194</f>
        <v>4</v>
      </c>
      <c r="H344" s="274">
        <f>'Compound Alert'!H194</f>
        <v>4</v>
      </c>
      <c r="I344" s="78">
        <f>'Compound Alert'!J194</f>
        <v>2.5</v>
      </c>
      <c r="J344" s="70">
        <f>'Compound Alert'!Y194</f>
        <v>10</v>
      </c>
      <c r="K344" s="70">
        <f>'Compound Alert'!Z194</f>
        <v>8.7081339712918702</v>
      </c>
      <c r="L344" s="70">
        <f>'Compound Alert'!AA194</f>
        <v>8.0826446280991693</v>
      </c>
      <c r="M344" s="70">
        <f>'Compound Alert'!AB194</f>
        <v>8.71428571428571</v>
      </c>
      <c r="N344" s="70">
        <f>'Compound Alert'!AC194</f>
        <v>4.1666666666666696</v>
      </c>
      <c r="O344" s="70">
        <f>'Compound Alert'!AD194</f>
        <v>0</v>
      </c>
      <c r="P344" s="83"/>
      <c r="Q344" s="27" t="e">
        <f>'Compound Alert'!#REF!</f>
        <v>#REF!</v>
      </c>
      <c r="R344" s="27" t="e">
        <f>'Compound Alert'!#REF!</f>
        <v>#REF!</v>
      </c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</row>
    <row r="345" spans="1:32" hidden="1" x14ac:dyDescent="0.2">
      <c r="A345" s="64">
        <v>46</v>
      </c>
      <c r="B345" s="83" t="str">
        <f>'Compound Alert'!B42</f>
        <v>Colombia</v>
      </c>
      <c r="C345" s="83" t="str">
        <f>'Compound Alert'!C42</f>
        <v>COL</v>
      </c>
      <c r="D345" s="83" t="str">
        <f>'Compound Alert'!D42</f>
        <v>LCN           Latin America &amp; Caribbean</v>
      </c>
      <c r="E345" s="83" t="str">
        <f>'Compound Alert'!E42</f>
        <v>IBRD</v>
      </c>
      <c r="F345" s="83"/>
      <c r="G345" s="81">
        <f>'Compound Alert'!G42</f>
        <v>4</v>
      </c>
      <c r="H345" s="274">
        <f>'Compound Alert'!H42</f>
        <v>4</v>
      </c>
      <c r="I345" s="78">
        <f>'Compound Alert'!J42</f>
        <v>0.5</v>
      </c>
      <c r="J345" s="70">
        <f>'Compound Alert'!Y42</f>
        <v>5.75</v>
      </c>
      <c r="K345" s="70">
        <f>'Compound Alert'!Z42</f>
        <v>5.0717703349282299</v>
      </c>
      <c r="L345" s="70">
        <f>'Compound Alert'!AA42</f>
        <v>5.2066115702479303</v>
      </c>
      <c r="M345" s="70">
        <f>'Compound Alert'!AB42</f>
        <v>5.28571428571429</v>
      </c>
      <c r="N345" s="70">
        <f>'Compound Alert'!AC42</f>
        <v>9.5</v>
      </c>
      <c r="O345" s="70">
        <f>'Compound Alert'!AD42</f>
        <v>0</v>
      </c>
      <c r="P345" s="83"/>
      <c r="Q345" s="27" t="e">
        <f>'Compound Alert'!#REF!</f>
        <v>#REF!</v>
      </c>
      <c r="R345" s="27" t="e">
        <f>'Compound Alert'!#REF!</f>
        <v>#REF!</v>
      </c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</row>
    <row r="346" spans="1:32" hidden="1" x14ac:dyDescent="0.2">
      <c r="A346" s="64">
        <v>47</v>
      </c>
      <c r="B346" s="83" t="str">
        <f>'Compound Alert'!B96</f>
        <v>Kiribati</v>
      </c>
      <c r="C346" s="83" t="str">
        <f>'Compound Alert'!C96</f>
        <v>KIR</v>
      </c>
      <c r="D346" s="83" t="str">
        <f>'Compound Alert'!D96</f>
        <v>EAS           East Asia &amp; Pacific</v>
      </c>
      <c r="E346" s="83" t="str">
        <f>'Compound Alert'!E96</f>
        <v>IDA</v>
      </c>
      <c r="F346" s="83"/>
      <c r="G346" s="81">
        <f>'Compound Alert'!G96</f>
        <v>4</v>
      </c>
      <c r="H346" s="274">
        <f>'Compound Alert'!H96</f>
        <v>4</v>
      </c>
      <c r="I346" s="78">
        <f>'Compound Alert'!J96</f>
        <v>2.5</v>
      </c>
      <c r="J346" s="70">
        <f>'Compound Alert'!Y96</f>
        <v>10</v>
      </c>
      <c r="K346" s="70">
        <f>'Compound Alert'!Z96</f>
        <v>5.7655502392344502</v>
      </c>
      <c r="L346" s="70">
        <f>'Compound Alert'!AA96</f>
        <v>0</v>
      </c>
      <c r="M346" s="70">
        <f>'Compound Alert'!AB96</f>
        <v>8.4285714285714306</v>
      </c>
      <c r="N346" s="70">
        <f>'Compound Alert'!AC96</f>
        <v>4.6666666666666696</v>
      </c>
      <c r="O346" s="70">
        <f>'Compound Alert'!AD96</f>
        <v>10</v>
      </c>
      <c r="P346" s="83"/>
      <c r="Q346" s="27" t="e">
        <f>'Compound Alert'!#REF!</f>
        <v>#REF!</v>
      </c>
      <c r="R346" s="27" t="e">
        <f>'Compound Alert'!#REF!</f>
        <v>#REF!</v>
      </c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</row>
    <row r="347" spans="1:32" hidden="1" x14ac:dyDescent="0.2">
      <c r="A347" s="64">
        <v>48</v>
      </c>
      <c r="B347" s="83" t="str">
        <f>'Compound Alert'!B131</f>
        <v>Nicaragua</v>
      </c>
      <c r="C347" s="83" t="str">
        <f>'Compound Alert'!C131</f>
        <v>NIC</v>
      </c>
      <c r="D347" s="83" t="str">
        <f>'Compound Alert'!D131</f>
        <v>LCN           Latin America &amp; Caribbean</v>
      </c>
      <c r="E347" s="83" t="str">
        <f>'Compound Alert'!E131</f>
        <v>IDA</v>
      </c>
      <c r="F347" s="83"/>
      <c r="G347" s="81">
        <f>'Compound Alert'!G131</f>
        <v>4</v>
      </c>
      <c r="H347" s="274">
        <f>'Compound Alert'!H131</f>
        <v>4</v>
      </c>
      <c r="I347" s="78">
        <f>'Compound Alert'!J131</f>
        <v>1.5</v>
      </c>
      <c r="J347" s="70">
        <f>'Compound Alert'!Y131</f>
        <v>6.5</v>
      </c>
      <c r="K347" s="70">
        <f>'Compound Alert'!Z131</f>
        <v>6.7942583732057402</v>
      </c>
      <c r="L347" s="70">
        <f>'Compound Alert'!AA131</f>
        <v>9.0743801652892593</v>
      </c>
      <c r="M347" s="70">
        <f>'Compound Alert'!AB131</f>
        <v>7.1428571428571397</v>
      </c>
      <c r="N347" s="70">
        <f>'Compound Alert'!AC131</f>
        <v>9.3333333333333304</v>
      </c>
      <c r="O347" s="70">
        <f>'Compound Alert'!AD131</f>
        <v>0</v>
      </c>
      <c r="P347" s="83"/>
      <c r="Q347" s="27" t="e">
        <f>'Compound Alert'!#REF!</f>
        <v>#REF!</v>
      </c>
      <c r="R347" s="27" t="e">
        <f>'Compound Alert'!#REF!</f>
        <v>#REF!</v>
      </c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</row>
    <row r="348" spans="1:32" hidden="1" x14ac:dyDescent="0.2">
      <c r="A348" s="64">
        <v>49</v>
      </c>
      <c r="B348" s="83" t="str">
        <f>'Compound Alert'!B181</f>
        <v>Tanzania</v>
      </c>
      <c r="C348" s="83" t="str">
        <f>'Compound Alert'!C181</f>
        <v>TZA</v>
      </c>
      <c r="D348" s="83" t="str">
        <f>'Compound Alert'!D181</f>
        <v>SSF           Sub-Saharan Africa</v>
      </c>
      <c r="E348" s="83" t="str">
        <f>'Compound Alert'!E181</f>
        <v>IDA</v>
      </c>
      <c r="F348" s="83"/>
      <c r="G348" s="81">
        <f>'Compound Alert'!G181</f>
        <v>4</v>
      </c>
      <c r="H348" s="274">
        <f>'Compound Alert'!H181</f>
        <v>4</v>
      </c>
      <c r="I348" s="78">
        <f>'Compound Alert'!J181</f>
        <v>2</v>
      </c>
      <c r="J348" s="70">
        <f>'Compound Alert'!Y181</f>
        <v>9</v>
      </c>
      <c r="K348" s="70">
        <f>'Compound Alert'!Z181</f>
        <v>9.7129186602870803</v>
      </c>
      <c r="L348" s="70">
        <f>'Compound Alert'!AA181</f>
        <v>8.0330578512396702</v>
      </c>
      <c r="M348" s="70">
        <f>'Compound Alert'!AB181</f>
        <v>8.4285714285714306</v>
      </c>
      <c r="N348" s="70">
        <f>'Compound Alert'!AC181</f>
        <v>6.8333333333333304</v>
      </c>
      <c r="O348" s="70">
        <f>'Compound Alert'!AD181</f>
        <v>0</v>
      </c>
      <c r="P348" s="83"/>
      <c r="Q348" s="27" t="e">
        <f>'Compound Alert'!#REF!</f>
        <v>#REF!</v>
      </c>
      <c r="R348" s="27" t="e">
        <f>'Compound Alert'!#REF!</f>
        <v>#REF!</v>
      </c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</row>
    <row r="349" spans="1:32" hidden="1" x14ac:dyDescent="0.2">
      <c r="A349" s="64">
        <v>50</v>
      </c>
      <c r="B349" s="83" t="str">
        <f>'Compound Alert'!B64</f>
        <v>Micronesia</v>
      </c>
      <c r="C349" s="83" t="str">
        <f>'Compound Alert'!C64</f>
        <v>FSM</v>
      </c>
      <c r="D349" s="83" t="str">
        <f>'Compound Alert'!D64</f>
        <v>EAS           East Asia &amp; Pacific</v>
      </c>
      <c r="E349" s="83" t="str">
        <f>'Compound Alert'!E64</f>
        <v>IDA</v>
      </c>
      <c r="F349" s="83"/>
      <c r="G349" s="81">
        <f>'Compound Alert'!G64</f>
        <v>4</v>
      </c>
      <c r="H349" s="274">
        <f>'Compound Alert'!H64</f>
        <v>4</v>
      </c>
      <c r="I349" s="78">
        <f>'Compound Alert'!J64</f>
        <v>2</v>
      </c>
      <c r="J349" s="70">
        <f>'Compound Alert'!Y64</f>
        <v>7.44</v>
      </c>
      <c r="K349" s="70">
        <f>'Compound Alert'!Z64</f>
        <v>0</v>
      </c>
      <c r="L349" s="70">
        <f>'Compound Alert'!AA64</f>
        <v>0</v>
      </c>
      <c r="M349" s="70">
        <f>'Compound Alert'!AB64</f>
        <v>8</v>
      </c>
      <c r="N349" s="70">
        <f>'Compound Alert'!AC64</f>
        <v>5.3333333333333304</v>
      </c>
      <c r="O349" s="70">
        <f>'Compound Alert'!AD64</f>
        <v>10</v>
      </c>
      <c r="P349" s="83"/>
      <c r="Q349" s="27" t="e">
        <f>'Compound Alert'!#REF!</f>
        <v>#REF!</v>
      </c>
      <c r="R349" s="27" t="e">
        <f>'Compound Alert'!#REF!</f>
        <v>#REF!</v>
      </c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</row>
    <row r="350" spans="1:32" hidden="1" x14ac:dyDescent="0.2">
      <c r="A350" s="64">
        <v>51</v>
      </c>
      <c r="B350" s="83" t="str">
        <f>'Compound Alert'!B71</f>
        <v>Guinea-Bissau</v>
      </c>
      <c r="C350" s="83" t="str">
        <f>'Compound Alert'!C71</f>
        <v>GNB</v>
      </c>
      <c r="D350" s="83" t="str">
        <f>'Compound Alert'!D71</f>
        <v>SSF           Sub-Saharan Africa</v>
      </c>
      <c r="E350" s="83" t="str">
        <f>'Compound Alert'!E71</f>
        <v>IDA</v>
      </c>
      <c r="F350" s="83"/>
      <c r="G350" s="81">
        <f>'Compound Alert'!G71</f>
        <v>4</v>
      </c>
      <c r="H350" s="274">
        <f>'Compound Alert'!H71</f>
        <v>4</v>
      </c>
      <c r="I350" s="78">
        <f>'Compound Alert'!J71</f>
        <v>3.5</v>
      </c>
      <c r="J350" s="70">
        <f>'Compound Alert'!Y71</f>
        <v>10</v>
      </c>
      <c r="K350" s="70">
        <f>'Compound Alert'!Z71</f>
        <v>8.6602870813397104</v>
      </c>
      <c r="L350" s="70">
        <f>'Compound Alert'!AA71</f>
        <v>0</v>
      </c>
      <c r="M350" s="70">
        <f>'Compound Alert'!AB71</f>
        <v>10</v>
      </c>
      <c r="N350" s="70">
        <f>'Compound Alert'!AC71</f>
        <v>2.8333333333333299</v>
      </c>
      <c r="O350" s="70">
        <f>'Compound Alert'!AD71</f>
        <v>10</v>
      </c>
      <c r="P350" s="83"/>
      <c r="Q350" s="27" t="e">
        <f>'Compound Alert'!#REF!</f>
        <v>#REF!</v>
      </c>
      <c r="R350" s="27" t="e">
        <f>'Compound Alert'!#REF!</f>
        <v>#REF!</v>
      </c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</row>
    <row r="351" spans="1:32" hidden="1" x14ac:dyDescent="0.2">
      <c r="A351" s="64">
        <v>52</v>
      </c>
      <c r="B351" s="83" t="str">
        <f>'Compound Alert'!B113</f>
        <v>Madagascar</v>
      </c>
      <c r="C351" s="83" t="str">
        <f>'Compound Alert'!C113</f>
        <v>MDG</v>
      </c>
      <c r="D351" s="83" t="str">
        <f>'Compound Alert'!D113</f>
        <v>SSF           Sub-Saharan Africa</v>
      </c>
      <c r="E351" s="83" t="str">
        <f>'Compound Alert'!E113</f>
        <v>IDA</v>
      </c>
      <c r="F351" s="83"/>
      <c r="G351" s="81">
        <f>'Compound Alert'!G113</f>
        <v>4</v>
      </c>
      <c r="H351" s="274">
        <f>'Compound Alert'!H113</f>
        <v>4</v>
      </c>
      <c r="I351" s="78">
        <f>'Compound Alert'!J113</f>
        <v>3.5</v>
      </c>
      <c r="J351" s="70">
        <f>'Compound Alert'!Y113</f>
        <v>10</v>
      </c>
      <c r="K351" s="70">
        <f>'Compound Alert'!Z113</f>
        <v>10</v>
      </c>
      <c r="L351" s="70">
        <f>'Compound Alert'!AA113</f>
        <v>7.9834710743801596</v>
      </c>
      <c r="M351" s="70">
        <f>'Compound Alert'!AB113</f>
        <v>8.4285714285714306</v>
      </c>
      <c r="N351" s="70">
        <f>'Compound Alert'!AC113</f>
        <v>8.5</v>
      </c>
      <c r="O351" s="70">
        <f>'Compound Alert'!AD113</f>
        <v>0</v>
      </c>
      <c r="P351" s="83"/>
      <c r="Q351" s="27" t="e">
        <f>'Compound Alert'!#REF!</f>
        <v>#REF!</v>
      </c>
      <c r="R351" s="27" t="e">
        <f>'Compound Alert'!#REF!</f>
        <v>#REF!</v>
      </c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</row>
    <row r="352" spans="1:32" hidden="1" x14ac:dyDescent="0.2">
      <c r="A352" s="64">
        <v>53</v>
      </c>
      <c r="B352" s="83" t="str">
        <f>'Compound Alert'!B124</f>
        <v>Mauritania</v>
      </c>
      <c r="C352" s="83" t="str">
        <f>'Compound Alert'!C124</f>
        <v>MRT</v>
      </c>
      <c r="D352" s="83" t="str">
        <f>'Compound Alert'!D124</f>
        <v>SSF           Sub-Saharan Africa</v>
      </c>
      <c r="E352" s="83" t="str">
        <f>'Compound Alert'!E124</f>
        <v>IDA</v>
      </c>
      <c r="F352" s="83"/>
      <c r="G352" s="81">
        <f>'Compound Alert'!G124</f>
        <v>4</v>
      </c>
      <c r="H352" s="274">
        <f>'Compound Alert'!H124</f>
        <v>4</v>
      </c>
      <c r="I352" s="78">
        <f>'Compound Alert'!J124</f>
        <v>2.5</v>
      </c>
      <c r="J352" s="70">
        <f>'Compound Alert'!Y124</f>
        <v>9.5</v>
      </c>
      <c r="K352" s="70">
        <f>'Compound Alert'!Z124</f>
        <v>8.1339712918660307</v>
      </c>
      <c r="L352" s="70">
        <f>'Compound Alert'!AA124</f>
        <v>8.3305785123966896</v>
      </c>
      <c r="M352" s="70">
        <f>'Compound Alert'!AB124</f>
        <v>8.71428571428571</v>
      </c>
      <c r="N352" s="70">
        <f>'Compound Alert'!AC124</f>
        <v>7.6666666666666696</v>
      </c>
      <c r="O352" s="70">
        <f>'Compound Alert'!AD124</f>
        <v>0</v>
      </c>
      <c r="P352" s="83"/>
      <c r="Q352" s="27" t="e">
        <f>'Compound Alert'!#REF!</f>
        <v>#REF!</v>
      </c>
      <c r="R352" s="27" t="e">
        <f>'Compound Alert'!#REF!</f>
        <v>#REF!</v>
      </c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</row>
    <row r="353" spans="1:32" hidden="1" x14ac:dyDescent="0.2">
      <c r="A353" s="64">
        <v>54</v>
      </c>
      <c r="B353" s="83" t="str">
        <f>'Compound Alert'!B141</f>
        <v>Philippines</v>
      </c>
      <c r="C353" s="83" t="str">
        <f>'Compound Alert'!C141</f>
        <v>PHL</v>
      </c>
      <c r="D353" s="83" t="str">
        <f>'Compound Alert'!D141</f>
        <v>EAS           East Asia &amp; Pacific</v>
      </c>
      <c r="E353" s="83" t="str">
        <f>'Compound Alert'!E141</f>
        <v>IBRD</v>
      </c>
      <c r="F353" s="83"/>
      <c r="G353" s="81">
        <f>'Compound Alert'!G141</f>
        <v>4</v>
      </c>
      <c r="H353" s="274">
        <f>'Compound Alert'!H141</f>
        <v>4</v>
      </c>
      <c r="I353" s="78">
        <f>'Compound Alert'!J141</f>
        <v>1.5</v>
      </c>
      <c r="J353" s="70">
        <f>'Compound Alert'!Y141</f>
        <v>6.75</v>
      </c>
      <c r="K353" s="70">
        <f>'Compound Alert'!Z141</f>
        <v>7.2009569377990399</v>
      </c>
      <c r="L353" s="70">
        <f>'Compound Alert'!AA141</f>
        <v>6.5123966942148801</v>
      </c>
      <c r="M353" s="70">
        <f>'Compound Alert'!AB141</f>
        <v>5.5714285714285703</v>
      </c>
      <c r="N353" s="70">
        <f>'Compound Alert'!AC141</f>
        <v>10</v>
      </c>
      <c r="O353" s="70">
        <f>'Compound Alert'!AD141</f>
        <v>0</v>
      </c>
      <c r="P353" s="83"/>
      <c r="Q353" s="27" t="e">
        <f>'Compound Alert'!#REF!</f>
        <v>#REF!</v>
      </c>
      <c r="R353" s="27" t="e">
        <f>'Compound Alert'!#REF!</f>
        <v>#REF!</v>
      </c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</row>
    <row r="354" spans="1:32" hidden="1" x14ac:dyDescent="0.2">
      <c r="A354" s="64">
        <v>55</v>
      </c>
      <c r="B354" s="83" t="str">
        <f>'Compound Alert'!B190</f>
        <v>Vanuatu</v>
      </c>
      <c r="C354" s="83" t="str">
        <f>'Compound Alert'!C190</f>
        <v>VUT</v>
      </c>
      <c r="D354" s="83" t="str">
        <f>'Compound Alert'!D190</f>
        <v>EAS           East Asia &amp; Pacific</v>
      </c>
      <c r="E354" s="83" t="str">
        <f>'Compound Alert'!E190</f>
        <v>IDA</v>
      </c>
      <c r="F354" s="83"/>
      <c r="G354" s="81">
        <f>'Compound Alert'!G190</f>
        <v>4</v>
      </c>
      <c r="H354" s="274">
        <f>'Compound Alert'!H190</f>
        <v>4</v>
      </c>
      <c r="I354" s="78">
        <f>'Compound Alert'!J190</f>
        <v>2</v>
      </c>
      <c r="J354" s="70">
        <f>'Compound Alert'!Y190</f>
        <v>8.7799999999999994</v>
      </c>
      <c r="K354" s="70">
        <f>'Compound Alert'!Z190</f>
        <v>8.2296650717703397</v>
      </c>
      <c r="L354" s="70">
        <f>'Compound Alert'!AA190</f>
        <v>0</v>
      </c>
      <c r="M354" s="70">
        <f>'Compound Alert'!AB190</f>
        <v>7.8571428571428603</v>
      </c>
      <c r="N354" s="70">
        <f>'Compound Alert'!AC190</f>
        <v>7.6666666666666696</v>
      </c>
      <c r="O354" s="70">
        <f>'Compound Alert'!AD190</f>
        <v>0</v>
      </c>
      <c r="P354" s="83"/>
      <c r="Q354" s="27" t="e">
        <f>'Compound Alert'!#REF!</f>
        <v>#REF!</v>
      </c>
      <c r="R354" s="27" t="e">
        <f>'Compound Alert'!#REF!</f>
        <v>#REF!</v>
      </c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</row>
    <row r="355" spans="1:32" hidden="1" x14ac:dyDescent="0.2">
      <c r="A355" s="64">
        <v>56</v>
      </c>
      <c r="B355" s="83" t="str">
        <f>'Compound Alert'!B106</f>
        <v>Sri Lanka</v>
      </c>
      <c r="C355" s="83" t="str">
        <f>'Compound Alert'!C106</f>
        <v>LKA</v>
      </c>
      <c r="D355" s="83" t="str">
        <f>'Compound Alert'!D106</f>
        <v>SAS           South Asia</v>
      </c>
      <c r="E355" s="83" t="str">
        <f>'Compound Alert'!E106</f>
        <v>IBRD</v>
      </c>
      <c r="F355" s="83"/>
      <c r="G355" s="81">
        <f>'Compound Alert'!G106</f>
        <v>3.5</v>
      </c>
      <c r="H355" s="274">
        <f>'Compound Alert'!H106</f>
        <v>3.5</v>
      </c>
      <c r="I355" s="78">
        <f>'Compound Alert'!J106</f>
        <v>1</v>
      </c>
      <c r="J355" s="70">
        <f>'Compound Alert'!Y106</f>
        <v>7.22</v>
      </c>
      <c r="K355" s="70">
        <f>'Compound Alert'!Z106</f>
        <v>5.6698564593301404</v>
      </c>
      <c r="L355" s="70">
        <f>'Compound Alert'!AA106</f>
        <v>5.8677685950413201</v>
      </c>
      <c r="M355" s="70">
        <f>'Compound Alert'!AB106</f>
        <v>4.28571428571429</v>
      </c>
      <c r="N355" s="70">
        <f>'Compound Alert'!AC106</f>
        <v>7</v>
      </c>
      <c r="O355" s="70">
        <f>'Compound Alert'!AD106</f>
        <v>0</v>
      </c>
      <c r="P355" s="83"/>
      <c r="Q355" s="27" t="e">
        <f>'Compound Alert'!#REF!</f>
        <v>#REF!</v>
      </c>
      <c r="R355" s="27" t="e">
        <f>'Compound Alert'!#REF!</f>
        <v>#REF!</v>
      </c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</row>
    <row r="356" spans="1:32" hidden="1" x14ac:dyDescent="0.2">
      <c r="A356" s="64">
        <v>57</v>
      </c>
      <c r="B356" s="83" t="str">
        <f>'Compound Alert'!B7</f>
        <v>Angola</v>
      </c>
      <c r="C356" s="83" t="str">
        <f>'Compound Alert'!C7</f>
        <v>AGO</v>
      </c>
      <c r="D356" s="83" t="str">
        <f>'Compound Alert'!D7</f>
        <v>SSF           Sub-Saharan Africa</v>
      </c>
      <c r="E356" s="83" t="str">
        <f>'Compound Alert'!E7</f>
        <v>IBRD</v>
      </c>
      <c r="F356" s="83"/>
      <c r="G356" s="81">
        <f>'Compound Alert'!G7</f>
        <v>3.5</v>
      </c>
      <c r="H356" s="274">
        <f>'Compound Alert'!H7</f>
        <v>3.5</v>
      </c>
      <c r="I356" s="78">
        <f>'Compound Alert'!J7</f>
        <v>2</v>
      </c>
      <c r="J356" s="70">
        <f>'Compound Alert'!Y7</f>
        <v>9</v>
      </c>
      <c r="K356" s="70">
        <f>'Compound Alert'!Z7</f>
        <v>9.8325358851674594</v>
      </c>
      <c r="L356" s="70">
        <f>'Compound Alert'!AA7</f>
        <v>8.7272727272727302</v>
      </c>
      <c r="M356" s="70">
        <f>'Compound Alert'!AB7</f>
        <v>8.4285714285714306</v>
      </c>
      <c r="N356" s="70">
        <f>'Compound Alert'!AC7</f>
        <v>3.5</v>
      </c>
      <c r="O356" s="70">
        <f>'Compound Alert'!AD7</f>
        <v>0</v>
      </c>
      <c r="P356" s="83"/>
      <c r="Q356" s="27" t="e">
        <f>'Compound Alert'!#REF!</f>
        <v>#REF!</v>
      </c>
      <c r="R356" s="27" t="e">
        <f>'Compound Alert'!#REF!</f>
        <v>#REF!</v>
      </c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</row>
    <row r="357" spans="1:32" hidden="1" x14ac:dyDescent="0.2">
      <c r="A357" s="64">
        <v>58</v>
      </c>
      <c r="B357" s="83" t="str">
        <f>'Compound Alert'!B27</f>
        <v>Bolivia</v>
      </c>
      <c r="C357" s="83" t="str">
        <f>'Compound Alert'!C27</f>
        <v>BOL</v>
      </c>
      <c r="D357" s="83" t="str">
        <f>'Compound Alert'!D27</f>
        <v>LCN           Latin America &amp; Caribbean</v>
      </c>
      <c r="E357" s="83" t="str">
        <f>'Compound Alert'!E27</f>
        <v>IBRD</v>
      </c>
      <c r="F357" s="83"/>
      <c r="G357" s="81">
        <f>'Compound Alert'!G27</f>
        <v>3.5</v>
      </c>
      <c r="H357" s="274">
        <f>'Compound Alert'!H27</f>
        <v>3.5</v>
      </c>
      <c r="I357" s="78">
        <f>'Compound Alert'!J27</f>
        <v>1.5</v>
      </c>
      <c r="J357" s="70">
        <f>'Compound Alert'!Y27</f>
        <v>7.25</v>
      </c>
      <c r="K357" s="70">
        <f>'Compound Alert'!Z27</f>
        <v>8.0861244019138798</v>
      </c>
      <c r="L357" s="70">
        <f>'Compound Alert'!AA27</f>
        <v>8.6611570247933898</v>
      </c>
      <c r="M357" s="70">
        <f>'Compound Alert'!AB27</f>
        <v>6.4285714285714297</v>
      </c>
      <c r="N357" s="70">
        <f>'Compound Alert'!AC27</f>
        <v>6.1666666666666696</v>
      </c>
      <c r="O357" s="70">
        <f>'Compound Alert'!AD27</f>
        <v>0</v>
      </c>
      <c r="P357" s="83"/>
      <c r="Q357" s="27" t="e">
        <f>'Compound Alert'!#REF!</f>
        <v>#REF!</v>
      </c>
      <c r="R357" s="27" t="e">
        <f>'Compound Alert'!#REF!</f>
        <v>#REF!</v>
      </c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</row>
    <row r="358" spans="1:32" hidden="1" x14ac:dyDescent="0.2">
      <c r="A358" s="64">
        <v>59</v>
      </c>
      <c r="B358" s="83" t="str">
        <f>'Compound Alert'!B140</f>
        <v>Peru</v>
      </c>
      <c r="C358" s="83" t="str">
        <f>'Compound Alert'!C140</f>
        <v>PER</v>
      </c>
      <c r="D358" s="83" t="str">
        <f>'Compound Alert'!D140</f>
        <v>LCN           Latin America &amp; Caribbean</v>
      </c>
      <c r="E358" s="83" t="str">
        <f>'Compound Alert'!E140</f>
        <v>IBRD</v>
      </c>
      <c r="F358" s="83"/>
      <c r="G358" s="81">
        <f>'Compound Alert'!G140</f>
        <v>3.5</v>
      </c>
      <c r="H358" s="274">
        <f>'Compound Alert'!H140</f>
        <v>3.5</v>
      </c>
      <c r="I358" s="78">
        <f>'Compound Alert'!J140</f>
        <v>1</v>
      </c>
      <c r="J358" s="70">
        <f>'Compound Alert'!Y140</f>
        <v>5.75</v>
      </c>
      <c r="K358" s="70">
        <f>'Compound Alert'!Z140</f>
        <v>6.6507177033492804</v>
      </c>
      <c r="L358" s="70">
        <f>'Compound Alert'!AA140</f>
        <v>4.2975206611570202</v>
      </c>
      <c r="M358" s="70">
        <f>'Compound Alert'!AB140</f>
        <v>4.8571428571428603</v>
      </c>
      <c r="N358" s="70">
        <f>'Compound Alert'!AC140</f>
        <v>10</v>
      </c>
      <c r="O358" s="70">
        <f>'Compound Alert'!AD140</f>
        <v>0</v>
      </c>
      <c r="P358" s="83"/>
      <c r="Q358" s="27" t="e">
        <f>'Compound Alert'!#REF!</f>
        <v>#REF!</v>
      </c>
      <c r="R358" s="27" t="e">
        <f>'Compound Alert'!#REF!</f>
        <v>#REF!</v>
      </c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</row>
    <row r="359" spans="1:32" hidden="1" x14ac:dyDescent="0.2">
      <c r="A359" s="64">
        <v>60</v>
      </c>
      <c r="B359" s="83" t="str">
        <f>'Compound Alert'!B154</f>
        <v>Senegal</v>
      </c>
      <c r="C359" s="83" t="str">
        <f>'Compound Alert'!C154</f>
        <v>SEN</v>
      </c>
      <c r="D359" s="83" t="str">
        <f>'Compound Alert'!D154</f>
        <v>SSF           Sub-Saharan Africa</v>
      </c>
      <c r="E359" s="83" t="str">
        <f>'Compound Alert'!E154</f>
        <v>IDA</v>
      </c>
      <c r="F359" s="83"/>
      <c r="G359" s="81">
        <f>'Compound Alert'!G154</f>
        <v>3.5</v>
      </c>
      <c r="H359" s="274">
        <f>'Compound Alert'!H154</f>
        <v>3.5</v>
      </c>
      <c r="I359" s="78">
        <f>'Compound Alert'!J154</f>
        <v>1.5</v>
      </c>
      <c r="J359" s="70">
        <f>'Compound Alert'!Y154</f>
        <v>7.75</v>
      </c>
      <c r="K359" s="70">
        <f>'Compound Alert'!Z154</f>
        <v>7.3923444976076604</v>
      </c>
      <c r="L359" s="70">
        <f>'Compound Alert'!AA154</f>
        <v>6.2975206611570202</v>
      </c>
      <c r="M359" s="70">
        <f>'Compound Alert'!AB154</f>
        <v>9</v>
      </c>
      <c r="N359" s="70">
        <f>'Compound Alert'!AC154</f>
        <v>5.8333333333333304</v>
      </c>
      <c r="O359" s="70">
        <f>'Compound Alert'!AD154</f>
        <v>0</v>
      </c>
      <c r="P359" s="83"/>
      <c r="Q359" s="27" t="e">
        <f>'Compound Alert'!#REF!</f>
        <v>#REF!</v>
      </c>
      <c r="R359" s="27" t="e">
        <f>'Compound Alert'!#REF!</f>
        <v>#REF!</v>
      </c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</row>
    <row r="360" spans="1:32" hidden="1" x14ac:dyDescent="0.2">
      <c r="A360" s="64">
        <v>61</v>
      </c>
      <c r="B360" s="83" t="str">
        <f>'Compound Alert'!B173</f>
        <v>Tajikistan</v>
      </c>
      <c r="C360" s="83" t="str">
        <f>'Compound Alert'!C173</f>
        <v>TJK</v>
      </c>
      <c r="D360" s="83" t="str">
        <f>'Compound Alert'!D173</f>
        <v>ECS           Europe &amp; Central Asia</v>
      </c>
      <c r="E360" s="83" t="str">
        <f>'Compound Alert'!E173</f>
        <v>IDA</v>
      </c>
      <c r="F360" s="83"/>
      <c r="G360" s="81">
        <f>'Compound Alert'!G173</f>
        <v>3.5</v>
      </c>
      <c r="H360" s="274">
        <f>'Compound Alert'!H173</f>
        <v>3.5</v>
      </c>
      <c r="I360" s="78">
        <f>'Compound Alert'!J173</f>
        <v>2</v>
      </c>
      <c r="J360" s="70">
        <f>'Compound Alert'!Y173</f>
        <v>7.54</v>
      </c>
      <c r="K360" s="70">
        <f>'Compound Alert'!Z173</f>
        <v>5.9090909090909101</v>
      </c>
      <c r="L360" s="70">
        <f>'Compound Alert'!AA173</f>
        <v>10</v>
      </c>
      <c r="M360" s="70">
        <f>'Compound Alert'!AB173</f>
        <v>6.5714285714285703</v>
      </c>
      <c r="N360" s="70">
        <f>'Compound Alert'!AC173</f>
        <v>8</v>
      </c>
      <c r="O360" s="70">
        <f>'Compound Alert'!AD173</f>
        <v>0</v>
      </c>
      <c r="P360" s="83"/>
      <c r="Q360" s="27" t="e">
        <f>'Compound Alert'!#REF!</f>
        <v>#REF!</v>
      </c>
      <c r="R360" s="27" t="e">
        <f>'Compound Alert'!#REF!</f>
        <v>#REF!</v>
      </c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</row>
    <row r="361" spans="1:32" hidden="1" x14ac:dyDescent="0.2">
      <c r="A361" s="64">
        <v>62</v>
      </c>
      <c r="B361" s="83" t="str">
        <f>'Compound Alert'!B180</f>
        <v>Tuvalu</v>
      </c>
      <c r="C361" s="83" t="str">
        <f>'Compound Alert'!C180</f>
        <v>TUV</v>
      </c>
      <c r="D361" s="83" t="str">
        <f>'Compound Alert'!D180</f>
        <v>EAS           East Asia &amp; Pacific</v>
      </c>
      <c r="E361" s="83" t="str">
        <f>'Compound Alert'!E180</f>
        <v>IDA</v>
      </c>
      <c r="F361" s="83"/>
      <c r="G361" s="81">
        <f>'Compound Alert'!G180</f>
        <v>3.5</v>
      </c>
      <c r="H361" s="274">
        <f>'Compound Alert'!H180</f>
        <v>3.5</v>
      </c>
      <c r="I361" s="78">
        <f>'Compound Alert'!J180</f>
        <v>2</v>
      </c>
      <c r="J361" s="70">
        <f>'Compound Alert'!Y180</f>
        <v>9.68</v>
      </c>
      <c r="K361" s="70">
        <f>'Compound Alert'!Z180</f>
        <v>0</v>
      </c>
      <c r="L361" s="70">
        <f>'Compound Alert'!AA180</f>
        <v>0</v>
      </c>
      <c r="M361" s="70">
        <f>'Compound Alert'!AB180</f>
        <v>7.1428571428571397</v>
      </c>
      <c r="N361" s="70">
        <f>'Compound Alert'!AC180</f>
        <v>3.3333333333333299</v>
      </c>
      <c r="O361" s="70">
        <f>'Compound Alert'!AD180</f>
        <v>10</v>
      </c>
      <c r="P361" s="83"/>
      <c r="Q361" s="27" t="e">
        <f>'Compound Alert'!#REF!</f>
        <v>#REF!</v>
      </c>
      <c r="R361" s="27" t="e">
        <f>'Compound Alert'!#REF!</f>
        <v>#REF!</v>
      </c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</row>
    <row r="362" spans="1:32" hidden="1" x14ac:dyDescent="0.2">
      <c r="A362" s="64">
        <v>63</v>
      </c>
      <c r="B362" s="83" t="str">
        <f>'Compound Alert'!B158</f>
        <v>El Salvador</v>
      </c>
      <c r="C362" s="83" t="str">
        <f>'Compound Alert'!C158</f>
        <v>SLV</v>
      </c>
      <c r="D362" s="83" t="str">
        <f>'Compound Alert'!D158</f>
        <v>LCN           Latin America &amp; Caribbean</v>
      </c>
      <c r="E362" s="83" t="str">
        <f>'Compound Alert'!E158</f>
        <v>IBRD</v>
      </c>
      <c r="F362" s="83"/>
      <c r="G362" s="81">
        <f>'Compound Alert'!G158</f>
        <v>3.5</v>
      </c>
      <c r="H362" s="274">
        <f>'Compound Alert'!H158</f>
        <v>3.5</v>
      </c>
      <c r="I362" s="78">
        <f>'Compound Alert'!J158</f>
        <v>0.5</v>
      </c>
      <c r="J362" s="70">
        <f>'Compound Alert'!Y158</f>
        <v>5.5</v>
      </c>
      <c r="K362" s="70">
        <f>'Compound Alert'!Z158</f>
        <v>4.9760765550239201</v>
      </c>
      <c r="L362" s="70">
        <f>'Compound Alert'!AA158</f>
        <v>5.4049586776859497</v>
      </c>
      <c r="M362" s="70">
        <f>'Compound Alert'!AB158</f>
        <v>6.28571428571429</v>
      </c>
      <c r="N362" s="70">
        <f>'Compound Alert'!AC158</f>
        <v>9.1666666666666696</v>
      </c>
      <c r="O362" s="70">
        <f>'Compound Alert'!AD158</f>
        <v>0</v>
      </c>
      <c r="P362" s="83"/>
      <c r="Q362" s="27" t="e">
        <f>'Compound Alert'!#REF!</f>
        <v>#REF!</v>
      </c>
      <c r="R362" s="27" t="e">
        <f>'Compound Alert'!#REF!</f>
        <v>#REF!</v>
      </c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</row>
    <row r="363" spans="1:32" hidden="1" x14ac:dyDescent="0.2">
      <c r="A363" s="64">
        <v>64</v>
      </c>
      <c r="B363" s="83" t="str">
        <f>'Compound Alert'!B55</f>
        <v>Ecuador</v>
      </c>
      <c r="C363" s="83" t="str">
        <f>'Compound Alert'!C55</f>
        <v>ECU</v>
      </c>
      <c r="D363" s="83" t="str">
        <f>'Compound Alert'!D55</f>
        <v>LCN           Latin America &amp; Caribbean</v>
      </c>
      <c r="E363" s="83" t="str">
        <f>'Compound Alert'!E55</f>
        <v>IBRD</v>
      </c>
      <c r="F363" s="83"/>
      <c r="G363" s="81">
        <f>'Compound Alert'!G55</f>
        <v>3.5</v>
      </c>
      <c r="H363" s="274">
        <f>'Compound Alert'!H55</f>
        <v>3.5</v>
      </c>
      <c r="I363" s="78">
        <f>'Compound Alert'!J55</f>
        <v>1</v>
      </c>
      <c r="J363" s="70">
        <f>'Compound Alert'!Y55</f>
        <v>4.75</v>
      </c>
      <c r="K363" s="70">
        <f>'Compound Alert'!Z55</f>
        <v>5.1435406698564599</v>
      </c>
      <c r="L363" s="70">
        <f>'Compound Alert'!AA55</f>
        <v>7.1900826446280997</v>
      </c>
      <c r="M363" s="70">
        <f>'Compound Alert'!AB55</f>
        <v>4.8571428571428603</v>
      </c>
      <c r="N363" s="70">
        <f>'Compound Alert'!AC55</f>
        <v>9.8333333333333304</v>
      </c>
      <c r="O363" s="70">
        <f>'Compound Alert'!AD55</f>
        <v>0</v>
      </c>
      <c r="P363" s="83"/>
      <c r="Q363" s="27" t="e">
        <f>'Compound Alert'!#REF!</f>
        <v>#REF!</v>
      </c>
      <c r="R363" s="27" t="e">
        <f>'Compound Alert'!#REF!</f>
        <v>#REF!</v>
      </c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</row>
    <row r="364" spans="1:32" hidden="1" x14ac:dyDescent="0.2">
      <c r="A364" s="64">
        <v>65</v>
      </c>
      <c r="B364" s="83" t="str">
        <f>'Compound Alert'!B171</f>
        <v>Togo</v>
      </c>
      <c r="C364" s="83" t="str">
        <f>'Compound Alert'!C171</f>
        <v>TGO</v>
      </c>
      <c r="D364" s="83" t="str">
        <f>'Compound Alert'!D171</f>
        <v>SSF           Sub-Saharan Africa</v>
      </c>
      <c r="E364" s="83" t="str">
        <f>'Compound Alert'!E171</f>
        <v>IDA</v>
      </c>
      <c r="F364" s="83"/>
      <c r="G364" s="81">
        <f>'Compound Alert'!G171</f>
        <v>3</v>
      </c>
      <c r="H364" s="274">
        <f>'Compound Alert'!H171</f>
        <v>3</v>
      </c>
      <c r="I364" s="78">
        <f>'Compound Alert'!J171</f>
        <v>2</v>
      </c>
      <c r="J364" s="70">
        <f>'Compound Alert'!Y171</f>
        <v>9.75</v>
      </c>
      <c r="K364" s="70">
        <f>'Compound Alert'!Z171</f>
        <v>8.6842105263157894</v>
      </c>
      <c r="L364" s="70">
        <f>'Compound Alert'!AA171</f>
        <v>7.8016528925619797</v>
      </c>
      <c r="M364" s="70">
        <f>'Compound Alert'!AB171</f>
        <v>8.71428571428571</v>
      </c>
      <c r="N364" s="70">
        <f>'Compound Alert'!AC171</f>
        <v>3.3333333333333299</v>
      </c>
      <c r="O364" s="70">
        <f>'Compound Alert'!AD171</f>
        <v>0</v>
      </c>
      <c r="P364" s="83"/>
      <c r="Q364" s="27" t="e">
        <f>'Compound Alert'!#REF!</f>
        <v>#REF!</v>
      </c>
      <c r="R364" s="27" t="e">
        <f>'Compound Alert'!#REF!</f>
        <v>#REF!</v>
      </c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</row>
    <row r="365" spans="1:32" hidden="1" x14ac:dyDescent="0.2">
      <c r="A365" s="64">
        <v>66</v>
      </c>
      <c r="B365" s="83" t="str">
        <f>'Compound Alert'!B193</f>
        <v>South Africa</v>
      </c>
      <c r="C365" s="83" t="str">
        <f>'Compound Alert'!C193</f>
        <v>ZAF</v>
      </c>
      <c r="D365" s="83" t="str">
        <f>'Compound Alert'!D193</f>
        <v>SSF           Sub-Saharan Africa</v>
      </c>
      <c r="E365" s="83" t="str">
        <f>'Compound Alert'!E193</f>
        <v>IBRD</v>
      </c>
      <c r="F365" s="83"/>
      <c r="G365" s="81">
        <f>'Compound Alert'!G193</f>
        <v>3</v>
      </c>
      <c r="H365" s="274">
        <f>'Compound Alert'!H193</f>
        <v>3</v>
      </c>
      <c r="I365" s="78">
        <f>'Compound Alert'!J193</f>
        <v>0</v>
      </c>
      <c r="J365" s="70">
        <f>'Compound Alert'!Y193</f>
        <v>6.75</v>
      </c>
      <c r="K365" s="70">
        <f>'Compound Alert'!Z193</f>
        <v>5.4306220095693796</v>
      </c>
      <c r="L365" s="70">
        <f>'Compound Alert'!AA193</f>
        <v>5.0743801652892602</v>
      </c>
      <c r="M365" s="70">
        <f>'Compound Alert'!AB193</f>
        <v>6.1428571428571397</v>
      </c>
      <c r="N365" s="70">
        <f>'Compound Alert'!AC193</f>
        <v>6.5</v>
      </c>
      <c r="O365" s="70">
        <f>'Compound Alert'!AD193</f>
        <v>0</v>
      </c>
      <c r="P365" s="83"/>
      <c r="Q365" s="27" t="e">
        <f>'Compound Alert'!#REF!</f>
        <v>#REF!</v>
      </c>
      <c r="R365" s="27" t="e">
        <f>'Compound Alert'!#REF!</f>
        <v>#REF!</v>
      </c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</row>
    <row r="366" spans="1:32" hidden="1" x14ac:dyDescent="0.2">
      <c r="A366" s="64">
        <v>67</v>
      </c>
      <c r="B366" s="83" t="str">
        <f>'Compound Alert'!B15</f>
        <v>Azerbaijan</v>
      </c>
      <c r="C366" s="83" t="str">
        <f>'Compound Alert'!C15</f>
        <v>AZE</v>
      </c>
      <c r="D366" s="83" t="str">
        <f>'Compound Alert'!D15</f>
        <v>ECS           Europe &amp; Central Asia</v>
      </c>
      <c r="E366" s="83" t="str">
        <f>'Compound Alert'!E15</f>
        <v>IBRD</v>
      </c>
      <c r="F366" s="83"/>
      <c r="G366" s="81">
        <f>'Compound Alert'!G15</f>
        <v>3</v>
      </c>
      <c r="H366" s="274">
        <f>'Compound Alert'!H15</f>
        <v>3</v>
      </c>
      <c r="I366" s="78">
        <f>'Compound Alert'!J15</f>
        <v>1</v>
      </c>
      <c r="J366" s="70">
        <f>'Compound Alert'!Y15</f>
        <v>7.16</v>
      </c>
      <c r="K366" s="70">
        <f>'Compound Alert'!Z15</f>
        <v>4.2344497607655498</v>
      </c>
      <c r="L366" s="70">
        <f>'Compound Alert'!AA15</f>
        <v>7.1404958677685997</v>
      </c>
      <c r="M366" s="70">
        <f>'Compound Alert'!AB15</f>
        <v>3.71428571428571</v>
      </c>
      <c r="N366" s="70">
        <f>'Compound Alert'!AC15</f>
        <v>6.5</v>
      </c>
      <c r="O366" s="70">
        <f>'Compound Alert'!AD15</f>
        <v>0</v>
      </c>
      <c r="P366" s="83"/>
      <c r="Q366" s="27" t="e">
        <f>'Compound Alert'!#REF!</f>
        <v>#REF!</v>
      </c>
      <c r="R366" s="27" t="e">
        <f>'Compound Alert'!#REF!</f>
        <v>#REF!</v>
      </c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</row>
    <row r="367" spans="1:32" hidden="1" x14ac:dyDescent="0.2">
      <c r="A367" s="64">
        <v>68</v>
      </c>
      <c r="B367" s="83" t="str">
        <f>'Compound Alert'!B31</f>
        <v>Bhutan</v>
      </c>
      <c r="C367" s="83" t="str">
        <f>'Compound Alert'!C31</f>
        <v>BTN</v>
      </c>
      <c r="D367" s="83" t="str">
        <f>'Compound Alert'!D31</f>
        <v>SAS           South Asia</v>
      </c>
      <c r="E367" s="83" t="str">
        <f>'Compound Alert'!E31</f>
        <v>IDA</v>
      </c>
      <c r="F367" s="83"/>
      <c r="G367" s="81">
        <f>'Compound Alert'!G31</f>
        <v>3</v>
      </c>
      <c r="H367" s="274">
        <f>'Compound Alert'!H31</f>
        <v>3</v>
      </c>
      <c r="I367" s="78">
        <f>'Compound Alert'!J31</f>
        <v>0.5</v>
      </c>
      <c r="J367" s="70">
        <f>'Compound Alert'!Y31</f>
        <v>5.94</v>
      </c>
      <c r="K367" s="70">
        <f>'Compound Alert'!Z31</f>
        <v>6.9856459330143599</v>
      </c>
      <c r="L367" s="70">
        <f>'Compound Alert'!AA31</f>
        <v>4.0495867768595</v>
      </c>
      <c r="M367" s="70">
        <f>'Compound Alert'!AB31</f>
        <v>7.4285714285714297</v>
      </c>
      <c r="N367" s="70">
        <f>'Compound Alert'!AC31</f>
        <v>4.1666666666666696</v>
      </c>
      <c r="O367" s="70">
        <f>'Compound Alert'!AD31</f>
        <v>0</v>
      </c>
      <c r="P367" s="83"/>
      <c r="Q367" s="27" t="e">
        <f>'Compound Alert'!#REF!</f>
        <v>#REF!</v>
      </c>
      <c r="R367" s="27" t="e">
        <f>'Compound Alert'!#REF!</f>
        <v>#REF!</v>
      </c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</row>
    <row r="368" spans="1:32" hidden="1" x14ac:dyDescent="0.2">
      <c r="A368" s="64">
        <v>69</v>
      </c>
      <c r="B368" s="83" t="str">
        <f>'Compound Alert'!B68</f>
        <v>Ghana</v>
      </c>
      <c r="C368" s="83" t="str">
        <f>'Compound Alert'!C68</f>
        <v>GHA</v>
      </c>
      <c r="D368" s="83" t="str">
        <f>'Compound Alert'!D68</f>
        <v>SSF           Sub-Saharan Africa</v>
      </c>
      <c r="E368" s="83" t="str">
        <f>'Compound Alert'!E68</f>
        <v>IDA</v>
      </c>
      <c r="F368" s="83"/>
      <c r="G368" s="81">
        <f>'Compound Alert'!G68</f>
        <v>3</v>
      </c>
      <c r="H368" s="274">
        <f>'Compound Alert'!H68</f>
        <v>3</v>
      </c>
      <c r="I368" s="78">
        <f>'Compound Alert'!J68</f>
        <v>1</v>
      </c>
      <c r="J368" s="70">
        <f>'Compound Alert'!Y68</f>
        <v>6.9</v>
      </c>
      <c r="K368" s="70">
        <f>'Compound Alert'!Z68</f>
        <v>7.1770334928229698</v>
      </c>
      <c r="L368" s="70">
        <f>'Compound Alert'!AA68</f>
        <v>5.9834710743801596</v>
      </c>
      <c r="M368" s="70">
        <f>'Compound Alert'!AB68</f>
        <v>7.5714285714285703</v>
      </c>
      <c r="N368" s="70">
        <f>'Compound Alert'!AC68</f>
        <v>4.5</v>
      </c>
      <c r="O368" s="70">
        <f>'Compound Alert'!AD68</f>
        <v>0</v>
      </c>
      <c r="P368" s="83"/>
      <c r="Q368" s="27" t="e">
        <f>'Compound Alert'!#REF!</f>
        <v>#REF!</v>
      </c>
      <c r="R368" s="27" t="e">
        <f>'Compound Alert'!#REF!</f>
        <v>#REF!</v>
      </c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</row>
    <row r="369" spans="1:32" hidden="1" x14ac:dyDescent="0.2">
      <c r="A369" s="64">
        <v>70</v>
      </c>
      <c r="B369" s="83" t="str">
        <f>'Compound Alert'!B69</f>
        <v>Guinea</v>
      </c>
      <c r="C369" s="83" t="str">
        <f>'Compound Alert'!C69</f>
        <v>GIN</v>
      </c>
      <c r="D369" s="83" t="str">
        <f>'Compound Alert'!D69</f>
        <v>SSF           Sub-Saharan Africa</v>
      </c>
      <c r="E369" s="83" t="str">
        <f>'Compound Alert'!E69</f>
        <v>IDA</v>
      </c>
      <c r="F369" s="83"/>
      <c r="G369" s="81">
        <f>'Compound Alert'!G69</f>
        <v>3</v>
      </c>
      <c r="H369" s="274">
        <f>'Compound Alert'!H69</f>
        <v>3</v>
      </c>
      <c r="I369" s="78">
        <f>'Compound Alert'!J69</f>
        <v>3</v>
      </c>
      <c r="J369" s="70">
        <f>'Compound Alert'!Y69</f>
        <v>10</v>
      </c>
      <c r="K369" s="70">
        <f>'Compound Alert'!Z69</f>
        <v>8.8277511961722492</v>
      </c>
      <c r="L369" s="70">
        <f>'Compound Alert'!AA69</f>
        <v>10</v>
      </c>
      <c r="M369" s="70">
        <f>'Compound Alert'!AB69</f>
        <v>7.8571428571428603</v>
      </c>
      <c r="N369" s="70">
        <f>'Compound Alert'!AC69</f>
        <v>4.8333333333333304</v>
      </c>
      <c r="O369" s="70">
        <f>'Compound Alert'!AD69</f>
        <v>0</v>
      </c>
      <c r="P369" s="83"/>
      <c r="Q369" s="27" t="e">
        <f>'Compound Alert'!#REF!</f>
        <v>#REF!</v>
      </c>
      <c r="R369" s="27" t="e">
        <f>'Compound Alert'!#REF!</f>
        <v>#REF!</v>
      </c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</row>
    <row r="370" spans="1:32" hidden="1" x14ac:dyDescent="0.2">
      <c r="A370" s="64">
        <v>71</v>
      </c>
      <c r="B370" s="83" t="str">
        <f>'Compound Alert'!B107</f>
        <v>Lesotho</v>
      </c>
      <c r="C370" s="83" t="str">
        <f>'Compound Alert'!C107</f>
        <v>LSO</v>
      </c>
      <c r="D370" s="83" t="str">
        <f>'Compound Alert'!D107</f>
        <v>SSF           Sub-Saharan Africa</v>
      </c>
      <c r="E370" s="83" t="str">
        <f>'Compound Alert'!E107</f>
        <v>IDA</v>
      </c>
      <c r="F370" s="83"/>
      <c r="G370" s="81">
        <f>'Compound Alert'!G107</f>
        <v>3</v>
      </c>
      <c r="H370" s="274">
        <f>'Compound Alert'!H107</f>
        <v>3</v>
      </c>
      <c r="I370" s="78">
        <f>'Compound Alert'!J107</f>
        <v>2</v>
      </c>
      <c r="J370" s="70">
        <f>'Compound Alert'!Y107</f>
        <v>10</v>
      </c>
      <c r="K370" s="70">
        <f>'Compound Alert'!Z107</f>
        <v>8.7559808612440193</v>
      </c>
      <c r="L370" s="70">
        <f>'Compound Alert'!AA107</f>
        <v>6.7107438016528898</v>
      </c>
      <c r="M370" s="70">
        <f>'Compound Alert'!AB107</f>
        <v>9.1428571428571406</v>
      </c>
      <c r="N370" s="70">
        <f>'Compound Alert'!AC107</f>
        <v>2.5</v>
      </c>
      <c r="O370" s="70">
        <f>'Compound Alert'!AD107</f>
        <v>0</v>
      </c>
      <c r="P370" s="83"/>
      <c r="Q370" s="27" t="e">
        <f>'Compound Alert'!#REF!</f>
        <v>#REF!</v>
      </c>
      <c r="R370" s="27" t="e">
        <f>'Compound Alert'!#REF!</f>
        <v>#REF!</v>
      </c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</row>
    <row r="371" spans="1:32" hidden="1" x14ac:dyDescent="0.2">
      <c r="A371" s="64">
        <v>72</v>
      </c>
      <c r="B371" s="83" t="str">
        <f>'Compound Alert'!B116</f>
        <v>Marshall Islands</v>
      </c>
      <c r="C371" s="83" t="str">
        <f>'Compound Alert'!C116</f>
        <v>MHL</v>
      </c>
      <c r="D371" s="83" t="str">
        <f>'Compound Alert'!D116</f>
        <v>EAS           East Asia &amp; Pacific</v>
      </c>
      <c r="E371" s="83" t="str">
        <f>'Compound Alert'!E116</f>
        <v>IDA</v>
      </c>
      <c r="F371" s="83"/>
      <c r="G371" s="81">
        <f>'Compound Alert'!G116</f>
        <v>3</v>
      </c>
      <c r="H371" s="274">
        <f>'Compound Alert'!H116</f>
        <v>3</v>
      </c>
      <c r="I371" s="78">
        <f>'Compound Alert'!J116</f>
        <v>2.5</v>
      </c>
      <c r="J371" s="70">
        <f>'Compound Alert'!Y116</f>
        <v>10</v>
      </c>
      <c r="K371" s="70">
        <f>'Compound Alert'!Z116</f>
        <v>0</v>
      </c>
      <c r="L371" s="70">
        <f>'Compound Alert'!AA116</f>
        <v>0</v>
      </c>
      <c r="M371" s="70">
        <f>'Compound Alert'!AB116</f>
        <v>7.7142857142857197</v>
      </c>
      <c r="N371" s="70">
        <f>'Compound Alert'!AC116</f>
        <v>4.3333333333333304</v>
      </c>
      <c r="O371" s="70">
        <f>'Compound Alert'!AD116</f>
        <v>10</v>
      </c>
      <c r="P371" s="83"/>
      <c r="Q371" s="27" t="e">
        <f>'Compound Alert'!#REF!</f>
        <v>#REF!</v>
      </c>
      <c r="R371" s="27" t="e">
        <f>'Compound Alert'!#REF!</f>
        <v>#REF!</v>
      </c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</row>
    <row r="372" spans="1:32" hidden="1" x14ac:dyDescent="0.2">
      <c r="A372" s="64">
        <v>73</v>
      </c>
      <c r="B372" s="83" t="str">
        <f>'Compound Alert'!B157</f>
        <v>Sierra Leone</v>
      </c>
      <c r="C372" s="83" t="str">
        <f>'Compound Alert'!C157</f>
        <v>SLE</v>
      </c>
      <c r="D372" s="83" t="str">
        <f>'Compound Alert'!D157</f>
        <v>SSF           Sub-Saharan Africa</v>
      </c>
      <c r="E372" s="83" t="str">
        <f>'Compound Alert'!E157</f>
        <v>IDA</v>
      </c>
      <c r="F372" s="83"/>
      <c r="G372" s="81">
        <f>'Compound Alert'!G157</f>
        <v>3</v>
      </c>
      <c r="H372" s="274">
        <f>'Compound Alert'!H157</f>
        <v>3</v>
      </c>
      <c r="I372" s="78">
        <f>'Compound Alert'!J157</f>
        <v>2.5</v>
      </c>
      <c r="J372" s="70">
        <f>'Compound Alert'!Y157</f>
        <v>10</v>
      </c>
      <c r="K372" s="70">
        <f>'Compound Alert'!Z157</f>
        <v>9.6411483253588504</v>
      </c>
      <c r="L372" s="70">
        <f>'Compound Alert'!AA157</f>
        <v>8.2479338842975203</v>
      </c>
      <c r="M372" s="70">
        <f>'Compound Alert'!AB157</f>
        <v>9.8571428571428594</v>
      </c>
      <c r="N372" s="70">
        <f>'Compound Alert'!AC157</f>
        <v>4.8333333333333304</v>
      </c>
      <c r="O372" s="70">
        <f>'Compound Alert'!AD157</f>
        <v>0</v>
      </c>
      <c r="P372" s="83"/>
      <c r="Q372" s="27" t="e">
        <f>'Compound Alert'!#REF!</f>
        <v>#REF!</v>
      </c>
      <c r="R372" s="27" t="e">
        <f>'Compound Alert'!#REF!</f>
        <v>#REF!</v>
      </c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</row>
    <row r="373" spans="1:32" hidden="1" x14ac:dyDescent="0.2">
      <c r="A373" s="64">
        <v>74</v>
      </c>
      <c r="B373" s="83" t="str">
        <f>'Compound Alert'!B128</f>
        <v>Namibia</v>
      </c>
      <c r="C373" s="83" t="str">
        <f>'Compound Alert'!C128</f>
        <v>NAM</v>
      </c>
      <c r="D373" s="83" t="str">
        <f>'Compound Alert'!D128</f>
        <v>SSF           Sub-Saharan Africa</v>
      </c>
      <c r="E373" s="83" t="str">
        <f>'Compound Alert'!E128</f>
        <v>IBRD</v>
      </c>
      <c r="F373" s="83"/>
      <c r="G373" s="81">
        <f>'Compound Alert'!G128</f>
        <v>3</v>
      </c>
      <c r="H373" s="274">
        <f>'Compound Alert'!H128</f>
        <v>3</v>
      </c>
      <c r="I373" s="78">
        <f>'Compound Alert'!J128</f>
        <v>1.5</v>
      </c>
      <c r="J373" s="70">
        <f>'Compound Alert'!Y128</f>
        <v>7.75</v>
      </c>
      <c r="K373" s="70">
        <f>'Compound Alert'!Z128</f>
        <v>9.2822966507177096</v>
      </c>
      <c r="L373" s="70">
        <f>'Compound Alert'!AA128</f>
        <v>4.9421487603305803</v>
      </c>
      <c r="M373" s="70">
        <f>'Compound Alert'!AB128</f>
        <v>8</v>
      </c>
      <c r="N373" s="70">
        <f>'Compound Alert'!AC128</f>
        <v>5.5</v>
      </c>
      <c r="O373" s="70">
        <f>'Compound Alert'!AD128</f>
        <v>0</v>
      </c>
      <c r="P373" s="83"/>
      <c r="Q373" s="27" t="e">
        <f>'Compound Alert'!#REF!</f>
        <v>#REF!</v>
      </c>
      <c r="R373" s="27" t="e">
        <f>'Compound Alert'!#REF!</f>
        <v>#REF!</v>
      </c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</row>
    <row r="374" spans="1:32" hidden="1" x14ac:dyDescent="0.2">
      <c r="A374" s="64">
        <v>75</v>
      </c>
      <c r="B374" s="83" t="str">
        <f>'Compound Alert'!B26</f>
        <v>Belize</v>
      </c>
      <c r="C374" s="83" t="str">
        <f>'Compound Alert'!C26</f>
        <v>BLZ</v>
      </c>
      <c r="D374" s="83" t="str">
        <f>'Compound Alert'!D26</f>
        <v>LCN           Latin America &amp; Caribbean</v>
      </c>
      <c r="E374" s="83" t="str">
        <f>'Compound Alert'!E26</f>
        <v>IBRD</v>
      </c>
      <c r="F374" s="83"/>
      <c r="G374" s="81">
        <f>'Compound Alert'!G26</f>
        <v>3</v>
      </c>
      <c r="H374" s="274">
        <f>'Compound Alert'!H26</f>
        <v>3</v>
      </c>
      <c r="I374" s="78">
        <f>'Compound Alert'!J26</f>
        <v>1.5</v>
      </c>
      <c r="J374" s="70">
        <f>'Compound Alert'!Y26</f>
        <v>7.64</v>
      </c>
      <c r="K374" s="70">
        <f>'Compound Alert'!Z26</f>
        <v>4.6650717703349303</v>
      </c>
      <c r="L374" s="70">
        <f>'Compound Alert'!AA26</f>
        <v>7.1239669421487601</v>
      </c>
      <c r="M374" s="70">
        <f>'Compound Alert'!AB26</f>
        <v>5.28571428571429</v>
      </c>
      <c r="N374" s="70">
        <f>'Compound Alert'!AC26</f>
        <v>7.5</v>
      </c>
      <c r="O374" s="70">
        <f>'Compound Alert'!AD26</f>
        <v>0</v>
      </c>
      <c r="P374" s="83"/>
      <c r="Q374" s="27" t="e">
        <f>'Compound Alert'!#REF!</f>
        <v>#REF!</v>
      </c>
      <c r="R374" s="27" t="e">
        <f>'Compound Alert'!#REF!</f>
        <v>#REF!</v>
      </c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</row>
    <row r="375" spans="1:32" hidden="1" x14ac:dyDescent="0.2">
      <c r="A375" s="64">
        <v>76</v>
      </c>
      <c r="B375" s="83" t="str">
        <f>'Compound Alert'!B89</f>
        <v>Jamaica</v>
      </c>
      <c r="C375" s="83" t="str">
        <f>'Compound Alert'!C89</f>
        <v>JAM</v>
      </c>
      <c r="D375" s="83" t="str">
        <f>'Compound Alert'!D89</f>
        <v>LCN           Latin America &amp; Caribbean</v>
      </c>
      <c r="E375" s="83" t="str">
        <f>'Compound Alert'!E89</f>
        <v>IBRD</v>
      </c>
      <c r="F375" s="83"/>
      <c r="G375" s="81">
        <f>'Compound Alert'!G89</f>
        <v>3</v>
      </c>
      <c r="H375" s="274">
        <f>'Compound Alert'!H89</f>
        <v>3</v>
      </c>
      <c r="I375" s="78">
        <f>'Compound Alert'!J89</f>
        <v>1</v>
      </c>
      <c r="J375" s="70">
        <f>'Compound Alert'!Y89</f>
        <v>8.1999999999999993</v>
      </c>
      <c r="K375" s="70">
        <f>'Compound Alert'!Z89</f>
        <v>4.2105263157894699</v>
      </c>
      <c r="L375" s="70">
        <f>'Compound Alert'!AA89</f>
        <v>5.1239669421487601</v>
      </c>
      <c r="M375" s="70">
        <f>'Compound Alert'!AB89</f>
        <v>5.5714285714285703</v>
      </c>
      <c r="N375" s="70">
        <f>'Compound Alert'!AC89</f>
        <v>7.3333333333333304</v>
      </c>
      <c r="O375" s="70">
        <f>'Compound Alert'!AD89</f>
        <v>0</v>
      </c>
      <c r="P375" s="83"/>
      <c r="Q375" s="27" t="e">
        <f>'Compound Alert'!#REF!</f>
        <v>#REF!</v>
      </c>
      <c r="R375" s="27" t="e">
        <f>'Compound Alert'!#REF!</f>
        <v>#REF!</v>
      </c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</row>
    <row r="376" spans="1:32" hidden="1" x14ac:dyDescent="0.2">
      <c r="A376" s="64">
        <v>77</v>
      </c>
      <c r="B376" s="83" t="str">
        <f>'Compound Alert'!B90</f>
        <v>Jordan</v>
      </c>
      <c r="C376" s="83" t="str">
        <f>'Compound Alert'!C90</f>
        <v>JOR</v>
      </c>
      <c r="D376" s="83" t="str">
        <f>'Compound Alert'!D90</f>
        <v>MEA           Middle East &amp; North Africa</v>
      </c>
      <c r="E376" s="83" t="str">
        <f>'Compound Alert'!E90</f>
        <v>IBRD</v>
      </c>
      <c r="F376" s="83"/>
      <c r="G376" s="81">
        <f>'Compound Alert'!G90</f>
        <v>3</v>
      </c>
      <c r="H376" s="274">
        <f>'Compound Alert'!H90</f>
        <v>3</v>
      </c>
      <c r="I376" s="78">
        <f>'Compound Alert'!J90</f>
        <v>0</v>
      </c>
      <c r="J376" s="70">
        <f>'Compound Alert'!Y90</f>
        <v>5.75</v>
      </c>
      <c r="K376" s="70">
        <f>'Compound Alert'!Z90</f>
        <v>2.5358851674641101</v>
      </c>
      <c r="L376" s="70">
        <f>'Compound Alert'!AA90</f>
        <v>5.1570247933884303</v>
      </c>
      <c r="M376" s="70">
        <f>'Compound Alert'!AB90</f>
        <v>5.1428571428571397</v>
      </c>
      <c r="N376" s="70">
        <f>'Compound Alert'!AC90</f>
        <v>5.3333333333333304</v>
      </c>
      <c r="O376" s="70">
        <f>'Compound Alert'!AD90</f>
        <v>0</v>
      </c>
      <c r="P376" s="83"/>
      <c r="Q376" s="27" t="e">
        <f>'Compound Alert'!#REF!</f>
        <v>#REF!</v>
      </c>
      <c r="R376" s="27" t="e">
        <f>'Compound Alert'!#REF!</f>
        <v>#REF!</v>
      </c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</row>
    <row r="377" spans="1:32" hidden="1" x14ac:dyDescent="0.2">
      <c r="A377" s="64">
        <v>78</v>
      </c>
      <c r="B377" s="83" t="str">
        <f>'Compound Alert'!B176</f>
        <v>Tonga</v>
      </c>
      <c r="C377" s="83" t="str">
        <f>'Compound Alert'!C176</f>
        <v>TON</v>
      </c>
      <c r="D377" s="83" t="str">
        <f>'Compound Alert'!D176</f>
        <v>EAS           East Asia &amp; Pacific</v>
      </c>
      <c r="E377" s="83" t="str">
        <f>'Compound Alert'!E176</f>
        <v>IDA</v>
      </c>
      <c r="F377" s="83"/>
      <c r="G377" s="81">
        <f>'Compound Alert'!G176</f>
        <v>3</v>
      </c>
      <c r="H377" s="274">
        <f>'Compound Alert'!H176</f>
        <v>3</v>
      </c>
      <c r="I377" s="78">
        <f>'Compound Alert'!J176</f>
        <v>1.5</v>
      </c>
      <c r="J377" s="70">
        <f>'Compound Alert'!Y176</f>
        <v>8.98</v>
      </c>
      <c r="K377" s="70">
        <f>'Compound Alert'!Z176</f>
        <v>4.5215311004784704</v>
      </c>
      <c r="L377" s="70">
        <f>'Compound Alert'!AA176</f>
        <v>0</v>
      </c>
      <c r="M377" s="70">
        <f>'Compound Alert'!AB176</f>
        <v>7.8571428571428603</v>
      </c>
      <c r="N377" s="70">
        <f>'Compound Alert'!AC176</f>
        <v>7</v>
      </c>
      <c r="O377" s="70">
        <f>'Compound Alert'!AD176</f>
        <v>0</v>
      </c>
      <c r="P377" s="83"/>
      <c r="Q377" s="27" t="e">
        <f>'Compound Alert'!#REF!</f>
        <v>#REF!</v>
      </c>
      <c r="R377" s="27" t="e">
        <f>'Compound Alert'!#REF!</f>
        <v>#REF!</v>
      </c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</row>
    <row r="378" spans="1:32" hidden="1" x14ac:dyDescent="0.2">
      <c r="A378" s="64">
        <v>79</v>
      </c>
      <c r="B378" s="83" t="str">
        <f>'Compound Alert'!B139</f>
        <v>Panama</v>
      </c>
      <c r="C378" s="83" t="str">
        <f>'Compound Alert'!C139</f>
        <v>PAN</v>
      </c>
      <c r="D378" s="83" t="str">
        <f>'Compound Alert'!D139</f>
        <v>LCN           Latin America &amp; Caribbean</v>
      </c>
      <c r="E378" s="83" t="str">
        <f>'Compound Alert'!E139</f>
        <v>IBRD</v>
      </c>
      <c r="F378" s="83"/>
      <c r="G378" s="81">
        <f>'Compound Alert'!G139</f>
        <v>3</v>
      </c>
      <c r="H378" s="274">
        <f>'Compound Alert'!H139</f>
        <v>3</v>
      </c>
      <c r="I378" s="78">
        <f>'Compound Alert'!J139</f>
        <v>0.5</v>
      </c>
      <c r="J378" s="70">
        <f>'Compound Alert'!Y139</f>
        <v>5.26</v>
      </c>
      <c r="K378" s="70">
        <f>'Compound Alert'!Z139</f>
        <v>5.0956937799043098</v>
      </c>
      <c r="L378" s="70">
        <f>'Compound Alert'!AA139</f>
        <v>4.1652892561983501</v>
      </c>
      <c r="M378" s="70">
        <f>'Compound Alert'!AB139</f>
        <v>3.71428571428571</v>
      </c>
      <c r="N378" s="70">
        <f>'Compound Alert'!AC139</f>
        <v>8.6666666666666696</v>
      </c>
      <c r="O378" s="70">
        <f>'Compound Alert'!AD139</f>
        <v>0</v>
      </c>
      <c r="P378" s="83"/>
      <c r="Q378" s="27" t="e">
        <f>'Compound Alert'!#REF!</f>
        <v>#REF!</v>
      </c>
      <c r="R378" s="27" t="e">
        <f>'Compound Alert'!#REF!</f>
        <v>#REF!</v>
      </c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</row>
    <row r="379" spans="1:32" hidden="1" x14ac:dyDescent="0.2">
      <c r="A379" s="64">
        <v>80</v>
      </c>
      <c r="B379" s="83" t="str">
        <f>'Compound Alert'!B43</f>
        <v>Comoros</v>
      </c>
      <c r="C379" s="83" t="str">
        <f>'Compound Alert'!C43</f>
        <v>COM</v>
      </c>
      <c r="D379" s="83" t="str">
        <f>'Compound Alert'!D43</f>
        <v>SSF           Sub-Saharan Africa</v>
      </c>
      <c r="E379" s="83" t="str">
        <f>'Compound Alert'!E43</f>
        <v>IDA</v>
      </c>
      <c r="F379" s="83"/>
      <c r="G379" s="81">
        <f>'Compound Alert'!G43</f>
        <v>2.5</v>
      </c>
      <c r="H379" s="274">
        <f>'Compound Alert'!H43</f>
        <v>2.5</v>
      </c>
      <c r="I379" s="78">
        <f>'Compound Alert'!J43</f>
        <v>3</v>
      </c>
      <c r="J379" s="70">
        <f>'Compound Alert'!Y43</f>
        <v>10</v>
      </c>
      <c r="K379" s="70">
        <f>'Compound Alert'!Z43</f>
        <v>8.2296650717703397</v>
      </c>
      <c r="L379" s="70">
        <f>'Compound Alert'!AA43</f>
        <v>0</v>
      </c>
      <c r="M379" s="70">
        <f>'Compound Alert'!AB43</f>
        <v>8.71428571428571</v>
      </c>
      <c r="N379" s="70">
        <f>'Compound Alert'!AC43</f>
        <v>2.8333333333333299</v>
      </c>
      <c r="O379" s="70">
        <f>'Compound Alert'!AD43</f>
        <v>10</v>
      </c>
      <c r="P379" s="83"/>
      <c r="Q379" s="27" t="e">
        <f>'Compound Alert'!#REF!</f>
        <v>#REF!</v>
      </c>
      <c r="R379" s="27" t="e">
        <f>'Compound Alert'!#REF!</f>
        <v>#REF!</v>
      </c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</row>
    <row r="380" spans="1:32" hidden="1" x14ac:dyDescent="0.2">
      <c r="A380" s="64">
        <v>81</v>
      </c>
      <c r="B380" s="83" t="str">
        <f>'Compound Alert'!B138</f>
        <v>Pakistan</v>
      </c>
      <c r="C380" s="83" t="str">
        <f>'Compound Alert'!C138</f>
        <v>PAK</v>
      </c>
      <c r="D380" s="83" t="str">
        <f>'Compound Alert'!D138</f>
        <v>SAS           South Asia</v>
      </c>
      <c r="E380" s="83" t="str">
        <f>'Compound Alert'!E138</f>
        <v>Blend</v>
      </c>
      <c r="F380" s="83"/>
      <c r="G380" s="81">
        <f>'Compound Alert'!G138</f>
        <v>2.5</v>
      </c>
      <c r="H380" s="274">
        <f>'Compound Alert'!H138</f>
        <v>2.5</v>
      </c>
      <c r="I380" s="78">
        <f>'Compound Alert'!J138</f>
        <v>2.5</v>
      </c>
      <c r="J380" s="70">
        <f>'Compound Alert'!Y138</f>
        <v>8.25</v>
      </c>
      <c r="K380" s="70">
        <f>'Compound Alert'!Z138</f>
        <v>6.6267942583732102</v>
      </c>
      <c r="L380" s="70">
        <f>'Compound Alert'!AA138</f>
        <v>9.0578512396694197</v>
      </c>
      <c r="M380" s="70">
        <f>'Compound Alert'!AB138</f>
        <v>7.7142857142857197</v>
      </c>
      <c r="N380" s="70">
        <f>'Compound Alert'!AC138</f>
        <v>10</v>
      </c>
      <c r="O380" s="70">
        <f>'Compound Alert'!AD138</f>
        <v>0</v>
      </c>
      <c r="P380" s="83"/>
      <c r="Q380" s="27" t="e">
        <f>'Compound Alert'!#REF!</f>
        <v>#REF!</v>
      </c>
      <c r="R380" s="27" t="e">
        <f>'Compound Alert'!#REF!</f>
        <v>#REF!</v>
      </c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</row>
    <row r="381" spans="1:32" hidden="1" x14ac:dyDescent="0.2">
      <c r="A381" s="64">
        <v>82</v>
      </c>
      <c r="B381" s="83" t="str">
        <f>'Compound Alert'!B65</f>
        <v>Gabon</v>
      </c>
      <c r="C381" s="83" t="str">
        <f>'Compound Alert'!C65</f>
        <v>GAB</v>
      </c>
      <c r="D381" s="83" t="str">
        <f>'Compound Alert'!D65</f>
        <v>SSF           Sub-Saharan Africa</v>
      </c>
      <c r="E381" s="83" t="str">
        <f>'Compound Alert'!E65</f>
        <v>IBRD</v>
      </c>
      <c r="F381" s="83"/>
      <c r="G381" s="81">
        <f>'Compound Alert'!G65</f>
        <v>2.5</v>
      </c>
      <c r="H381" s="274">
        <f>'Compound Alert'!H65</f>
        <v>2.5</v>
      </c>
      <c r="I381" s="78">
        <f>'Compound Alert'!J65</f>
        <v>1.5</v>
      </c>
      <c r="J381" s="70">
        <f>'Compound Alert'!Y65</f>
        <v>10</v>
      </c>
      <c r="K381" s="70">
        <f>'Compound Alert'!Z65</f>
        <v>6.6028708133971303</v>
      </c>
      <c r="L381" s="70">
        <f>'Compound Alert'!AA65</f>
        <v>7.8347107438016499</v>
      </c>
      <c r="M381" s="70">
        <f>'Compound Alert'!AB65</f>
        <v>6.1428571428571397</v>
      </c>
      <c r="N381" s="70">
        <f>'Compound Alert'!AC65</f>
        <v>2.5</v>
      </c>
      <c r="O381" s="70">
        <f>'Compound Alert'!AD65</f>
        <v>0</v>
      </c>
      <c r="P381" s="83"/>
      <c r="Q381" s="27" t="e">
        <f>'Compound Alert'!#REF!</f>
        <v>#REF!</v>
      </c>
      <c r="R381" s="27" t="e">
        <f>'Compound Alert'!#REF!</f>
        <v>#REF!</v>
      </c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</row>
    <row r="382" spans="1:32" hidden="1" x14ac:dyDescent="0.2">
      <c r="A382" s="64">
        <v>83</v>
      </c>
      <c r="B382" s="83" t="str">
        <f>'Compound Alert'!B81</f>
        <v>Indonesia</v>
      </c>
      <c r="C382" s="83" t="str">
        <f>'Compound Alert'!C81</f>
        <v>IDN</v>
      </c>
      <c r="D382" s="83" t="str">
        <f>'Compound Alert'!D81</f>
        <v>EAS           East Asia &amp; Pacific</v>
      </c>
      <c r="E382" s="83" t="str">
        <f>'Compound Alert'!E81</f>
        <v>IBRD</v>
      </c>
      <c r="F382" s="83"/>
      <c r="G382" s="81">
        <f>'Compound Alert'!G81</f>
        <v>2.5</v>
      </c>
      <c r="H382" s="274">
        <f>'Compound Alert'!H81</f>
        <v>2.5</v>
      </c>
      <c r="I382" s="78">
        <f>'Compound Alert'!J81</f>
        <v>1</v>
      </c>
      <c r="J382" s="70">
        <f>'Compound Alert'!Y81</f>
        <v>6</v>
      </c>
      <c r="K382" s="70">
        <f>'Compound Alert'!Z81</f>
        <v>5.2392344497607697</v>
      </c>
      <c r="L382" s="70">
        <f>'Compound Alert'!AA81</f>
        <v>6.0991735537190097</v>
      </c>
      <c r="M382" s="70">
        <f>'Compound Alert'!AB81</f>
        <v>4.71428571428571</v>
      </c>
      <c r="N382" s="70">
        <f>'Compound Alert'!AC81</f>
        <v>10</v>
      </c>
      <c r="O382" s="70">
        <f>'Compound Alert'!AD81</f>
        <v>0</v>
      </c>
      <c r="P382" s="83"/>
      <c r="Q382" s="27" t="e">
        <f>'Compound Alert'!#REF!</f>
        <v>#REF!</v>
      </c>
      <c r="R382" s="27" t="e">
        <f>'Compound Alert'!#REF!</f>
        <v>#REF!</v>
      </c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</row>
    <row r="383" spans="1:32" hidden="1" x14ac:dyDescent="0.2">
      <c r="A383" s="64">
        <v>84</v>
      </c>
      <c r="B383" s="83" t="str">
        <f>'Compound Alert'!B103</f>
        <v>Libya</v>
      </c>
      <c r="C383" s="83" t="str">
        <f>'Compound Alert'!C103</f>
        <v>LBY</v>
      </c>
      <c r="D383" s="83" t="str">
        <f>'Compound Alert'!D103</f>
        <v>MEA           Middle East &amp; North Africa</v>
      </c>
      <c r="E383" s="83" t="str">
        <f>'Compound Alert'!E103</f>
        <v>IBRD</v>
      </c>
      <c r="F383" s="83"/>
      <c r="G383" s="81">
        <f>'Compound Alert'!G103</f>
        <v>2.5</v>
      </c>
      <c r="H383" s="274">
        <f>'Compound Alert'!H103</f>
        <v>2.5</v>
      </c>
      <c r="I383" s="78">
        <f>'Compound Alert'!J103</f>
        <v>2.5</v>
      </c>
      <c r="J383" s="70">
        <f>'Compound Alert'!Y103</f>
        <v>8.86</v>
      </c>
      <c r="K383" s="70">
        <f>'Compound Alert'!Z103</f>
        <v>3.42105263157895</v>
      </c>
      <c r="L383" s="70">
        <f>'Compound Alert'!AA103</f>
        <v>10</v>
      </c>
      <c r="M383" s="70">
        <f>'Compound Alert'!AB103</f>
        <v>3.8571428571428599</v>
      </c>
      <c r="N383" s="70">
        <f>'Compound Alert'!AC103</f>
        <v>4.5</v>
      </c>
      <c r="O383" s="70">
        <f>'Compound Alert'!AD103</f>
        <v>10</v>
      </c>
      <c r="P383" s="83"/>
      <c r="Q383" s="27" t="e">
        <f>'Compound Alert'!#REF!</f>
        <v>#REF!</v>
      </c>
      <c r="R383" s="27" t="e">
        <f>'Compound Alert'!#REF!</f>
        <v>#REF!</v>
      </c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</row>
    <row r="384" spans="1:32" hidden="1" x14ac:dyDescent="0.2">
      <c r="A384" s="64">
        <v>85</v>
      </c>
      <c r="B384" s="83" t="str">
        <f>'Compound Alert'!B115</f>
        <v>Mexico</v>
      </c>
      <c r="C384" s="83" t="str">
        <f>'Compound Alert'!C115</f>
        <v>MEX</v>
      </c>
      <c r="D384" s="83" t="str">
        <f>'Compound Alert'!D115</f>
        <v>LCN           Latin America &amp; Caribbean</v>
      </c>
      <c r="E384" s="83" t="str">
        <f>'Compound Alert'!E115</f>
        <v>IBRD</v>
      </c>
      <c r="F384" s="83"/>
      <c r="G384" s="81">
        <f>'Compound Alert'!G115</f>
        <v>2.5</v>
      </c>
      <c r="H384" s="274">
        <f>'Compound Alert'!H115</f>
        <v>2.5</v>
      </c>
      <c r="I384" s="78">
        <f>'Compound Alert'!J115</f>
        <v>0.5</v>
      </c>
      <c r="J384" s="70">
        <f>'Compound Alert'!Y115</f>
        <v>4.25</v>
      </c>
      <c r="K384" s="70">
        <f>'Compound Alert'!Z115</f>
        <v>3.2296650717703299</v>
      </c>
      <c r="L384" s="70">
        <f>'Compound Alert'!AA115</f>
        <v>5.25619834710744</v>
      </c>
      <c r="M384" s="70">
        <f>'Compound Alert'!AB115</f>
        <v>4.8571428571428603</v>
      </c>
      <c r="N384" s="70">
        <f>'Compound Alert'!AC115</f>
        <v>9.5</v>
      </c>
      <c r="O384" s="70">
        <f>'Compound Alert'!AD115</f>
        <v>0</v>
      </c>
      <c r="P384" s="83"/>
      <c r="Q384" s="27" t="e">
        <f>'Compound Alert'!#REF!</f>
        <v>#REF!</v>
      </c>
      <c r="R384" s="27" t="e">
        <f>'Compound Alert'!#REF!</f>
        <v>#REF!</v>
      </c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</row>
    <row r="385" spans="1:32" hidden="1" x14ac:dyDescent="0.2">
      <c r="A385" s="64">
        <v>86</v>
      </c>
      <c r="B385" s="83" t="str">
        <f>'Compound Alert'!B32</f>
        <v>Botswana</v>
      </c>
      <c r="C385" s="83" t="str">
        <f>'Compound Alert'!C32</f>
        <v>BWA</v>
      </c>
      <c r="D385" s="83" t="str">
        <f>'Compound Alert'!D32</f>
        <v>SSF           Sub-Saharan Africa</v>
      </c>
      <c r="E385" s="83" t="str">
        <f>'Compound Alert'!E32</f>
        <v>IBRD</v>
      </c>
      <c r="F385" s="83"/>
      <c r="G385" s="81">
        <f>'Compound Alert'!G32</f>
        <v>2.5</v>
      </c>
      <c r="H385" s="274">
        <f>'Compound Alert'!H32</f>
        <v>2.5</v>
      </c>
      <c r="I385" s="78">
        <f>'Compound Alert'!J32</f>
        <v>0.5</v>
      </c>
      <c r="J385" s="70">
        <f>'Compound Alert'!Y32</f>
        <v>7.78</v>
      </c>
      <c r="K385" s="70">
        <f>'Compound Alert'!Z32</f>
        <v>6.9377990430622001</v>
      </c>
      <c r="L385" s="70">
        <f>'Compound Alert'!AA32</f>
        <v>3.1735537190082601</v>
      </c>
      <c r="M385" s="70">
        <f>'Compound Alert'!AB32</f>
        <v>6.4285714285714297</v>
      </c>
      <c r="N385" s="70">
        <f>'Compound Alert'!AC32</f>
        <v>2.8333333333333299</v>
      </c>
      <c r="O385" s="70">
        <f>'Compound Alert'!AD32</f>
        <v>0</v>
      </c>
      <c r="P385" s="83"/>
      <c r="Q385" s="27" t="e">
        <f>'Compound Alert'!#REF!</f>
        <v>#REF!</v>
      </c>
      <c r="R385" s="27" t="e">
        <f>'Compound Alert'!#REF!</f>
        <v>#REF!</v>
      </c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</row>
    <row r="386" spans="1:32" hidden="1" x14ac:dyDescent="0.2">
      <c r="A386" s="64">
        <v>87</v>
      </c>
      <c r="B386" s="83" t="str">
        <f>'Compound Alert'!B75</f>
        <v>Guatemala</v>
      </c>
      <c r="C386" s="83" t="str">
        <f>'Compound Alert'!C75</f>
        <v>GTM</v>
      </c>
      <c r="D386" s="83" t="str">
        <f>'Compound Alert'!D75</f>
        <v>LCN           Latin America &amp; Caribbean</v>
      </c>
      <c r="E386" s="83" t="str">
        <f>'Compound Alert'!E75</f>
        <v>IBRD</v>
      </c>
      <c r="F386" s="83"/>
      <c r="G386" s="81">
        <f>'Compound Alert'!G75</f>
        <v>2.5</v>
      </c>
      <c r="H386" s="274">
        <f>'Compound Alert'!H75</f>
        <v>2.5</v>
      </c>
      <c r="I386" s="78">
        <f>'Compound Alert'!J75</f>
        <v>2</v>
      </c>
      <c r="J386" s="70">
        <f>'Compound Alert'!Y75</f>
        <v>7.46</v>
      </c>
      <c r="K386" s="70">
        <f>'Compound Alert'!Z75</f>
        <v>6.5071770334928196</v>
      </c>
      <c r="L386" s="70">
        <f>'Compound Alert'!AA75</f>
        <v>7.1570247933884303</v>
      </c>
      <c r="M386" s="70">
        <f>'Compound Alert'!AB75</f>
        <v>7.7142857142857197</v>
      </c>
      <c r="N386" s="70">
        <f>'Compound Alert'!AC75</f>
        <v>9.5</v>
      </c>
      <c r="O386" s="70">
        <f>'Compound Alert'!AD75</f>
        <v>0</v>
      </c>
      <c r="P386" s="83"/>
      <c r="Q386" s="27" t="e">
        <f>'Compound Alert'!#REF!</f>
        <v>#REF!</v>
      </c>
      <c r="R386" s="27" t="e">
        <f>'Compound Alert'!#REF!</f>
        <v>#REF!</v>
      </c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</row>
    <row r="387" spans="1:32" hidden="1" x14ac:dyDescent="0.2">
      <c r="A387" s="64">
        <v>88</v>
      </c>
      <c r="B387" s="83" t="str">
        <f>'Compound Alert'!B112</f>
        <v>Moldova Republic of</v>
      </c>
      <c r="C387" s="83" t="str">
        <f>'Compound Alert'!C112</f>
        <v>MDA</v>
      </c>
      <c r="D387" s="83" t="str">
        <f>'Compound Alert'!D112</f>
        <v>ECS           Europe &amp; Central Asia</v>
      </c>
      <c r="E387" s="83" t="str">
        <f>'Compound Alert'!E112</f>
        <v>IBRD</v>
      </c>
      <c r="F387" s="83"/>
      <c r="G387" s="81">
        <f>'Compound Alert'!G112</f>
        <v>2.5</v>
      </c>
      <c r="H387" s="274">
        <f>'Compound Alert'!H112</f>
        <v>2.5</v>
      </c>
      <c r="I387" s="78">
        <f>'Compound Alert'!J112</f>
        <v>0.5</v>
      </c>
      <c r="J387" s="70">
        <f>'Compound Alert'!Y112</f>
        <v>6</v>
      </c>
      <c r="K387" s="70">
        <f>'Compound Alert'!Z112</f>
        <v>4.5933014354067003</v>
      </c>
      <c r="L387" s="70">
        <f>'Compound Alert'!AA112</f>
        <v>7.5702479338842998</v>
      </c>
      <c r="M387" s="70">
        <f>'Compound Alert'!AB112</f>
        <v>3.5714285714285698</v>
      </c>
      <c r="N387" s="70">
        <f>'Compound Alert'!AC112</f>
        <v>5.1666666666666696</v>
      </c>
      <c r="O387" s="70">
        <f>'Compound Alert'!AD112</f>
        <v>0</v>
      </c>
      <c r="P387" s="83"/>
      <c r="Q387" s="27" t="e">
        <f>'Compound Alert'!#REF!</f>
        <v>#REF!</v>
      </c>
      <c r="R387" s="27" t="e">
        <f>'Compound Alert'!#REF!</f>
        <v>#REF!</v>
      </c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</row>
    <row r="388" spans="1:32" hidden="1" x14ac:dyDescent="0.2">
      <c r="A388" s="64">
        <v>89</v>
      </c>
      <c r="B388" s="83" t="str">
        <f>'Compound Alert'!B186</f>
        <v>Uzbekistan</v>
      </c>
      <c r="C388" s="83" t="str">
        <f>'Compound Alert'!C186</f>
        <v>UZB</v>
      </c>
      <c r="D388" s="83" t="str">
        <f>'Compound Alert'!D186</f>
        <v>ECS           Europe &amp; Central Asia</v>
      </c>
      <c r="E388" s="83" t="str">
        <f>'Compound Alert'!E186</f>
        <v>Blend</v>
      </c>
      <c r="F388" s="83"/>
      <c r="G388" s="81">
        <f>'Compound Alert'!G186</f>
        <v>2.5</v>
      </c>
      <c r="H388" s="274">
        <f>'Compound Alert'!H186</f>
        <v>2.5</v>
      </c>
      <c r="I388" s="78">
        <f>'Compound Alert'!J186</f>
        <v>1.5</v>
      </c>
      <c r="J388" s="70">
        <f>'Compound Alert'!Y186</f>
        <v>7.14</v>
      </c>
      <c r="K388" s="70">
        <f>'Compound Alert'!Z186</f>
        <v>3.2535885167464098</v>
      </c>
      <c r="L388" s="70">
        <f>'Compound Alert'!AA186</f>
        <v>9.7024793388429806</v>
      </c>
      <c r="M388" s="70">
        <f>'Compound Alert'!AB186</f>
        <v>4.8571428571428603</v>
      </c>
      <c r="N388" s="70">
        <f>'Compound Alert'!AC186</f>
        <v>7</v>
      </c>
      <c r="O388" s="70">
        <f>'Compound Alert'!AD186</f>
        <v>0</v>
      </c>
      <c r="P388" s="83"/>
      <c r="Q388" s="27" t="e">
        <f>'Compound Alert'!#REF!</f>
        <v>#REF!</v>
      </c>
      <c r="R388" s="27" t="e">
        <f>'Compound Alert'!#REF!</f>
        <v>#REF!</v>
      </c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</row>
    <row r="389" spans="1:32" hidden="1" x14ac:dyDescent="0.2">
      <c r="A389" s="64">
        <v>90</v>
      </c>
      <c r="B389" s="83" t="str">
        <f>'Compound Alert'!B189</f>
        <v>Viet Nam</v>
      </c>
      <c r="C389" s="83" t="str">
        <f>'Compound Alert'!C189</f>
        <v>VNM</v>
      </c>
      <c r="D389" s="83" t="str">
        <f>'Compound Alert'!D189</f>
        <v>EAS           East Asia &amp; Pacific</v>
      </c>
      <c r="E389" s="83" t="str">
        <f>'Compound Alert'!E189</f>
        <v>IBRD</v>
      </c>
      <c r="F389" s="83"/>
      <c r="G389" s="81">
        <f>'Compound Alert'!G189</f>
        <v>2.5</v>
      </c>
      <c r="H389" s="274">
        <f>'Compound Alert'!H189</f>
        <v>2.5</v>
      </c>
      <c r="I389" s="78">
        <f>'Compound Alert'!J189</f>
        <v>1</v>
      </c>
      <c r="J389" s="70">
        <f>'Compound Alert'!Y189</f>
        <v>4.5</v>
      </c>
      <c r="K389" s="70">
        <f>'Compound Alert'!Z189</f>
        <v>5.5263157894736796</v>
      </c>
      <c r="L389" s="70">
        <f>'Compound Alert'!AA189</f>
        <v>5.9834710743801596</v>
      </c>
      <c r="M389" s="70">
        <f>'Compound Alert'!AB189</f>
        <v>4.8571428571428603</v>
      </c>
      <c r="N389" s="70">
        <f>'Compound Alert'!AC189</f>
        <v>10</v>
      </c>
      <c r="O389" s="70">
        <f>'Compound Alert'!AD189</f>
        <v>0</v>
      </c>
      <c r="P389" s="83"/>
      <c r="Q389" s="27" t="e">
        <f>'Compound Alert'!#REF!</f>
        <v>#REF!</v>
      </c>
      <c r="R389" s="27" t="e">
        <f>'Compound Alert'!#REF!</f>
        <v>#REF!</v>
      </c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</row>
    <row r="390" spans="1:32" hidden="1" x14ac:dyDescent="0.2">
      <c r="A390" s="64">
        <v>91</v>
      </c>
      <c r="B390" s="83" t="str">
        <f>'Compound Alert'!B24</f>
        <v>Bosnia and Herzegovina</v>
      </c>
      <c r="C390" s="83" t="str">
        <f>'Compound Alert'!C24</f>
        <v>BIH</v>
      </c>
      <c r="D390" s="83" t="str">
        <f>'Compound Alert'!D24</f>
        <v>ECS           Europe &amp; Central Asia</v>
      </c>
      <c r="E390" s="83" t="str">
        <f>'Compound Alert'!E24</f>
        <v>IBRD</v>
      </c>
      <c r="F390" s="83"/>
      <c r="G390" s="81">
        <f>'Compound Alert'!G24</f>
        <v>2.5</v>
      </c>
      <c r="H390" s="274">
        <f>'Compound Alert'!H24</f>
        <v>2.5</v>
      </c>
      <c r="I390" s="78">
        <f>'Compound Alert'!J24</f>
        <v>0</v>
      </c>
      <c r="J390" s="70">
        <f>'Compound Alert'!Y24</f>
        <v>5.44</v>
      </c>
      <c r="K390" s="70">
        <f>'Compound Alert'!Z24</f>
        <v>3.2296650717703299</v>
      </c>
      <c r="L390" s="70">
        <f>'Compound Alert'!AA24</f>
        <v>6.7603305785124004</v>
      </c>
      <c r="M390" s="70">
        <f>'Compound Alert'!AB24</f>
        <v>3.8571428571428599</v>
      </c>
      <c r="N390" s="70">
        <f>'Compound Alert'!AC24</f>
        <v>5.1666666666666696</v>
      </c>
      <c r="O390" s="70">
        <f>'Compound Alert'!AD24</f>
        <v>0</v>
      </c>
      <c r="P390" s="83"/>
      <c r="Q390" s="27" t="e">
        <f>'Compound Alert'!#REF!</f>
        <v>#REF!</v>
      </c>
      <c r="R390" s="27" t="e">
        <f>'Compound Alert'!#REF!</f>
        <v>#REF!</v>
      </c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</row>
    <row r="391" spans="1:32" hidden="1" x14ac:dyDescent="0.2">
      <c r="A391" s="64">
        <v>92</v>
      </c>
      <c r="B391" s="83" t="str">
        <f>'Compound Alert'!B67</f>
        <v>Georgia</v>
      </c>
      <c r="C391" s="83" t="str">
        <f>'Compound Alert'!C67</f>
        <v>GEO</v>
      </c>
      <c r="D391" s="83" t="str">
        <f>'Compound Alert'!D67</f>
        <v>ECS           Europe &amp; Central Asia</v>
      </c>
      <c r="E391" s="83" t="str">
        <f>'Compound Alert'!E67</f>
        <v>IBRD</v>
      </c>
      <c r="F391" s="83"/>
      <c r="G391" s="81">
        <f>'Compound Alert'!G67</f>
        <v>2.5</v>
      </c>
      <c r="H391" s="274">
        <f>'Compound Alert'!H67</f>
        <v>2.5</v>
      </c>
      <c r="I391" s="78">
        <f>'Compound Alert'!J67</f>
        <v>0</v>
      </c>
      <c r="J391" s="70">
        <f>'Compound Alert'!Y67</f>
        <v>5</v>
      </c>
      <c r="K391" s="70">
        <f>'Compound Alert'!Z67</f>
        <v>4.9282296650717701</v>
      </c>
      <c r="L391" s="70">
        <f>'Compound Alert'!AA67</f>
        <v>4.1157024793388404</v>
      </c>
      <c r="M391" s="70">
        <f>'Compound Alert'!AB67</f>
        <v>3.4285714285714302</v>
      </c>
      <c r="N391" s="70">
        <f>'Compound Alert'!AC67</f>
        <v>5.8333333333333304</v>
      </c>
      <c r="O391" s="70">
        <f>'Compound Alert'!AD67</f>
        <v>0</v>
      </c>
      <c r="P391" s="83"/>
      <c r="Q391" s="27" t="e">
        <f>'Compound Alert'!#REF!</f>
        <v>#REF!</v>
      </c>
      <c r="R391" s="27" t="e">
        <f>'Compound Alert'!#REF!</f>
        <v>#REF!</v>
      </c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</row>
    <row r="392" spans="1:32" hidden="1" x14ac:dyDescent="0.2">
      <c r="A392" s="64">
        <v>93</v>
      </c>
      <c r="B392" s="83" t="str">
        <f>'Compound Alert'!B178</f>
        <v>Tunisia</v>
      </c>
      <c r="C392" s="83" t="str">
        <f>'Compound Alert'!C178</f>
        <v>TUN</v>
      </c>
      <c r="D392" s="83" t="str">
        <f>'Compound Alert'!D178</f>
        <v>MEA           Middle East &amp; North Africa</v>
      </c>
      <c r="E392" s="83" t="str">
        <f>'Compound Alert'!E178</f>
        <v>IBRD</v>
      </c>
      <c r="F392" s="83"/>
      <c r="G392" s="81">
        <f>'Compound Alert'!G178</f>
        <v>2.5</v>
      </c>
      <c r="H392" s="274">
        <f>'Compound Alert'!H178</f>
        <v>2.5</v>
      </c>
      <c r="I392" s="78">
        <f>'Compound Alert'!J178</f>
        <v>0.5</v>
      </c>
      <c r="J392" s="70">
        <f>'Compound Alert'!Y178</f>
        <v>7.26</v>
      </c>
      <c r="K392" s="70">
        <f>'Compound Alert'!Z178</f>
        <v>2.05741626794258</v>
      </c>
      <c r="L392" s="70">
        <f>'Compound Alert'!AA178</f>
        <v>6.74380165289256</v>
      </c>
      <c r="M392" s="70">
        <f>'Compound Alert'!AB178</f>
        <v>3.4285714285714302</v>
      </c>
      <c r="N392" s="70">
        <f>'Compound Alert'!AC178</f>
        <v>5.6666666666666696</v>
      </c>
      <c r="O392" s="70">
        <f>'Compound Alert'!AD178</f>
        <v>0</v>
      </c>
      <c r="P392" s="83"/>
      <c r="Q392" s="27" t="e">
        <f>'Compound Alert'!#REF!</f>
        <v>#REF!</v>
      </c>
      <c r="R392" s="27" t="e">
        <f>'Compound Alert'!#REF!</f>
        <v>#REF!</v>
      </c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</row>
    <row r="393" spans="1:32" hidden="1" x14ac:dyDescent="0.2">
      <c r="A393" s="64">
        <v>94</v>
      </c>
      <c r="B393" s="83" t="str">
        <f>'Compound Alert'!B53</f>
        <v>Dominican Republic</v>
      </c>
      <c r="C393" s="83" t="str">
        <f>'Compound Alert'!C53</f>
        <v>DOM</v>
      </c>
      <c r="D393" s="83" t="str">
        <f>'Compound Alert'!D53</f>
        <v>LCN           Latin America &amp; Caribbean</v>
      </c>
      <c r="E393" s="83" t="str">
        <f>'Compound Alert'!E53</f>
        <v>IBRD</v>
      </c>
      <c r="F393" s="83"/>
      <c r="G393" s="81">
        <f>'Compound Alert'!G53</f>
        <v>2.5</v>
      </c>
      <c r="H393" s="274">
        <f>'Compound Alert'!H53</f>
        <v>2.5</v>
      </c>
      <c r="I393" s="78">
        <f>'Compound Alert'!J53</f>
        <v>0.5</v>
      </c>
      <c r="J393" s="70">
        <f>'Compound Alert'!Y53</f>
        <v>6.34</v>
      </c>
      <c r="K393" s="70">
        <f>'Compound Alert'!Z53</f>
        <v>4.5933014354067003</v>
      </c>
      <c r="L393" s="70">
        <f>'Compound Alert'!AA53</f>
        <v>5.7190082644628104</v>
      </c>
      <c r="M393" s="70">
        <f>'Compound Alert'!AB53</f>
        <v>5</v>
      </c>
      <c r="N393" s="70">
        <f>'Compound Alert'!AC53</f>
        <v>9.5</v>
      </c>
      <c r="O393" s="70">
        <f>'Compound Alert'!AD53</f>
        <v>0</v>
      </c>
      <c r="P393" s="83"/>
      <c r="Q393" s="27" t="e">
        <f>'Compound Alert'!#REF!</f>
        <v>#REF!</v>
      </c>
      <c r="R393" s="27" t="e">
        <f>'Compound Alert'!#REF!</f>
        <v>#REF!</v>
      </c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</row>
    <row r="394" spans="1:32" hidden="1" x14ac:dyDescent="0.2">
      <c r="A394" s="64">
        <v>95</v>
      </c>
      <c r="B394" s="83" t="str">
        <f>'Compound Alert'!B54</f>
        <v>Algeria</v>
      </c>
      <c r="C394" s="83" t="str">
        <f>'Compound Alert'!C54</f>
        <v>DZA</v>
      </c>
      <c r="D394" s="83" t="str">
        <f>'Compound Alert'!D54</f>
        <v>MEA           Middle East &amp; North Africa</v>
      </c>
      <c r="E394" s="83" t="str">
        <f>'Compound Alert'!E54</f>
        <v>IBRD</v>
      </c>
      <c r="F394" s="83"/>
      <c r="G394" s="81">
        <f>'Compound Alert'!G54</f>
        <v>2.5</v>
      </c>
      <c r="H394" s="274">
        <f>'Compound Alert'!H54</f>
        <v>2.5</v>
      </c>
      <c r="I394" s="78">
        <f>'Compound Alert'!J54</f>
        <v>1</v>
      </c>
      <c r="J394" s="70">
        <f>'Compound Alert'!Y54</f>
        <v>9.2799999999999994</v>
      </c>
      <c r="K394" s="70">
        <f>'Compound Alert'!Z54</f>
        <v>2.9665071770334901</v>
      </c>
      <c r="L394" s="70">
        <f>'Compound Alert'!AA54</f>
        <v>9.0743801652892593</v>
      </c>
      <c r="M394" s="70">
        <f>'Compound Alert'!AB54</f>
        <v>3.4285714285714302</v>
      </c>
      <c r="N394" s="70">
        <f>'Compound Alert'!AC54</f>
        <v>6.1666666666666696</v>
      </c>
      <c r="O394" s="70">
        <f>'Compound Alert'!AD54</f>
        <v>0</v>
      </c>
      <c r="P394" s="83"/>
      <c r="Q394" s="27" t="e">
        <f>'Compound Alert'!#REF!</f>
        <v>#REF!</v>
      </c>
      <c r="R394" s="27" t="e">
        <f>'Compound Alert'!#REF!</f>
        <v>#REF!</v>
      </c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</row>
    <row r="395" spans="1:32" hidden="1" x14ac:dyDescent="0.2">
      <c r="A395" s="64">
        <v>96</v>
      </c>
      <c r="B395" s="83" t="str">
        <f>'Compound Alert'!B111</f>
        <v>Morocco</v>
      </c>
      <c r="C395" s="83" t="str">
        <f>'Compound Alert'!C111</f>
        <v>MAR</v>
      </c>
      <c r="D395" s="83" t="str">
        <f>'Compound Alert'!D111</f>
        <v>MEA           Middle East &amp; North Africa</v>
      </c>
      <c r="E395" s="83" t="str">
        <f>'Compound Alert'!E111</f>
        <v>IBRD</v>
      </c>
      <c r="F395" s="83"/>
      <c r="G395" s="81">
        <f>'Compound Alert'!G111</f>
        <v>2.5</v>
      </c>
      <c r="H395" s="274">
        <f>'Compound Alert'!H111</f>
        <v>2.5</v>
      </c>
      <c r="I395" s="78">
        <f>'Compound Alert'!J111</f>
        <v>0</v>
      </c>
      <c r="J395" s="70">
        <f>'Compound Alert'!Y111</f>
        <v>5.75</v>
      </c>
      <c r="K395" s="70">
        <f>'Compound Alert'!Z111</f>
        <v>3.4928229665071799</v>
      </c>
      <c r="L395" s="70">
        <f>'Compound Alert'!AA111</f>
        <v>6.4793388429752099</v>
      </c>
      <c r="M395" s="70">
        <f>'Compound Alert'!AB111</f>
        <v>6.4285714285714297</v>
      </c>
      <c r="N395" s="70">
        <f>'Compound Alert'!AC111</f>
        <v>6.1666666666666696</v>
      </c>
      <c r="O395" s="70">
        <f>'Compound Alert'!AD111</f>
        <v>0</v>
      </c>
      <c r="P395" s="83"/>
      <c r="Q395" s="27" t="e">
        <f>'Compound Alert'!#REF!</f>
        <v>#REF!</v>
      </c>
      <c r="R395" s="27" t="e">
        <f>'Compound Alert'!#REF!</f>
        <v>#REF!</v>
      </c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</row>
    <row r="396" spans="1:32" hidden="1" x14ac:dyDescent="0.2">
      <c r="A396" s="64">
        <v>97</v>
      </c>
      <c r="B396" s="83" t="str">
        <f>'Compound Alert'!B162</f>
        <v>Sao Tome and Principe</v>
      </c>
      <c r="C396" s="83" t="str">
        <f>'Compound Alert'!C162</f>
        <v>STP</v>
      </c>
      <c r="D396" s="83" t="str">
        <f>'Compound Alert'!D162</f>
        <v>SSF           Sub-Saharan Africa</v>
      </c>
      <c r="E396" s="83" t="str">
        <f>'Compound Alert'!E162</f>
        <v>IDA</v>
      </c>
      <c r="F396" s="83"/>
      <c r="G396" s="81">
        <f>'Compound Alert'!G162</f>
        <v>2</v>
      </c>
      <c r="H396" s="274">
        <f>'Compound Alert'!H162</f>
        <v>2</v>
      </c>
      <c r="I396" s="78">
        <f>'Compound Alert'!J162</f>
        <v>2.5</v>
      </c>
      <c r="J396" s="70">
        <f>'Compound Alert'!Y162</f>
        <v>10</v>
      </c>
      <c r="K396" s="70">
        <f>'Compound Alert'!Z162</f>
        <v>8.2057416267942607</v>
      </c>
      <c r="L396" s="70">
        <f>'Compound Alert'!AA162</f>
        <v>7.5206611570247901</v>
      </c>
      <c r="M396" s="70">
        <f>'Compound Alert'!AB162</f>
        <v>8.71428571428571</v>
      </c>
      <c r="N396" s="70">
        <f>'Compound Alert'!AC162</f>
        <v>0.5</v>
      </c>
      <c r="O396" s="70">
        <f>'Compound Alert'!AD162</f>
        <v>0</v>
      </c>
      <c r="P396" s="83"/>
      <c r="Q396" s="27" t="e">
        <f>'Compound Alert'!#REF!</f>
        <v>#REF!</v>
      </c>
      <c r="R396" s="27" t="e">
        <f>'Compound Alert'!#REF!</f>
        <v>#REF!</v>
      </c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</row>
    <row r="397" spans="1:32" hidden="1" x14ac:dyDescent="0.2">
      <c r="A397" s="64">
        <v>98</v>
      </c>
      <c r="B397" s="83" t="str">
        <f>'Compound Alert'!B28</f>
        <v>Brazil</v>
      </c>
      <c r="C397" s="83" t="str">
        <f>'Compound Alert'!C28</f>
        <v>BRA</v>
      </c>
      <c r="D397" s="83" t="str">
        <f>'Compound Alert'!D28</f>
        <v>LCN           Latin America &amp; Caribbean</v>
      </c>
      <c r="E397" s="83" t="str">
        <f>'Compound Alert'!E28</f>
        <v>IBRD</v>
      </c>
      <c r="F397" s="83"/>
      <c r="G397" s="81">
        <f>'Compound Alert'!G28</f>
        <v>2</v>
      </c>
      <c r="H397" s="274">
        <f>'Compound Alert'!H28</f>
        <v>2</v>
      </c>
      <c r="I397" s="78">
        <f>'Compound Alert'!J28</f>
        <v>0</v>
      </c>
      <c r="J397" s="70">
        <f>'Compound Alert'!Y28</f>
        <v>3.75</v>
      </c>
      <c r="K397" s="70">
        <f>'Compound Alert'!Z28</f>
        <v>3.7320574162679399</v>
      </c>
      <c r="L397" s="70">
        <f>'Compound Alert'!AA28</f>
        <v>6.4462809917355397</v>
      </c>
      <c r="M397" s="70">
        <f>'Compound Alert'!AB28</f>
        <v>4.8571428571428603</v>
      </c>
      <c r="N397" s="70">
        <f>'Compound Alert'!AC28</f>
        <v>5</v>
      </c>
      <c r="O397" s="70">
        <f>'Compound Alert'!AD28</f>
        <v>0</v>
      </c>
      <c r="P397" s="83"/>
      <c r="Q397" s="27" t="e">
        <f>'Compound Alert'!#REF!</f>
        <v>#REF!</v>
      </c>
      <c r="R397" s="27" t="e">
        <f>'Compound Alert'!#REF!</f>
        <v>#REF!</v>
      </c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</row>
    <row r="398" spans="1:32" hidden="1" x14ac:dyDescent="0.2">
      <c r="A398" s="64">
        <v>99</v>
      </c>
      <c r="B398" s="83" t="str">
        <f>'Compound Alert'!B167</f>
        <v>Eswatini</v>
      </c>
      <c r="C398" s="83" t="str">
        <f>'Compound Alert'!C167</f>
        <v>SWZ</v>
      </c>
      <c r="D398" s="83" t="str">
        <f>'Compound Alert'!D167</f>
        <v>SSF           Sub-Saharan Africa</v>
      </c>
      <c r="E398" s="83" t="str">
        <f>'Compound Alert'!E167</f>
        <v>IBRD</v>
      </c>
      <c r="F398" s="83"/>
      <c r="G398" s="81">
        <f>'Compound Alert'!G167</f>
        <v>2</v>
      </c>
      <c r="H398" s="274">
        <f>'Compound Alert'!H167</f>
        <v>2</v>
      </c>
      <c r="I398" s="78">
        <f>'Compound Alert'!J167</f>
        <v>2</v>
      </c>
      <c r="J398" s="70">
        <f>'Compound Alert'!Y167</f>
        <v>8.25</v>
      </c>
      <c r="K398" s="70">
        <f>'Compound Alert'!Z167</f>
        <v>7.9186602870813401</v>
      </c>
      <c r="L398" s="70">
        <f>'Compound Alert'!AA167</f>
        <v>7.2396694214875996</v>
      </c>
      <c r="M398" s="70">
        <f>'Compound Alert'!AB167</f>
        <v>8</v>
      </c>
      <c r="N398" s="70">
        <f>'Compound Alert'!AC167</f>
        <v>2.5</v>
      </c>
      <c r="O398" s="70">
        <f>'Compound Alert'!AD167</f>
        <v>0</v>
      </c>
      <c r="P398" s="83"/>
      <c r="Q398" s="27" t="e">
        <f>'Compound Alert'!#REF!</f>
        <v>#REF!</v>
      </c>
      <c r="R398" s="27" t="e">
        <f>'Compound Alert'!#REF!</f>
        <v>#REF!</v>
      </c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</row>
    <row r="399" spans="1:32" hidden="1" x14ac:dyDescent="0.2">
      <c r="A399" s="64">
        <v>100</v>
      </c>
      <c r="B399" s="83" t="str">
        <f>'Compound Alert'!B25</f>
        <v>Belarus</v>
      </c>
      <c r="C399" s="83" t="str">
        <f>'Compound Alert'!C25</f>
        <v>BLR</v>
      </c>
      <c r="D399" s="83" t="str">
        <f>'Compound Alert'!D25</f>
        <v>ECS           Europe &amp; Central Asia</v>
      </c>
      <c r="E399" s="83" t="str">
        <f>'Compound Alert'!E25</f>
        <v>IBRD</v>
      </c>
      <c r="F399" s="83"/>
      <c r="G399" s="81">
        <f>'Compound Alert'!G25</f>
        <v>2</v>
      </c>
      <c r="H399" s="274">
        <f>'Compound Alert'!H25</f>
        <v>2</v>
      </c>
      <c r="I399" s="78">
        <f>'Compound Alert'!J25</f>
        <v>0.5</v>
      </c>
      <c r="J399" s="70">
        <f>'Compound Alert'!Y25</f>
        <v>6.94</v>
      </c>
      <c r="K399" s="70">
        <f>'Compound Alert'!Z25</f>
        <v>1.02870813397129</v>
      </c>
      <c r="L399" s="70">
        <f>'Compound Alert'!AA25</f>
        <v>8.7768595041322293</v>
      </c>
      <c r="M399" s="70">
        <f>'Compound Alert'!AB25</f>
        <v>1.71428571428572</v>
      </c>
      <c r="N399" s="70">
        <f>'Compound Alert'!AC25</f>
        <v>2</v>
      </c>
      <c r="O399" s="70">
        <f>'Compound Alert'!AD25</f>
        <v>0</v>
      </c>
      <c r="P399" s="83"/>
      <c r="Q399" s="27" t="e">
        <f>'Compound Alert'!#REF!</f>
        <v>#REF!</v>
      </c>
      <c r="R399" s="27" t="e">
        <f>'Compound Alert'!#REF!</f>
        <v>#REF!</v>
      </c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</row>
    <row r="400" spans="1:32" hidden="1" x14ac:dyDescent="0.2">
      <c r="A400" s="64">
        <v>101</v>
      </c>
      <c r="B400" s="83" t="str">
        <f>'Compound Alert'!B37</f>
        <v>China</v>
      </c>
      <c r="C400" s="83" t="str">
        <f>'Compound Alert'!C37</f>
        <v>CHN</v>
      </c>
      <c r="D400" s="83" t="str">
        <f>'Compound Alert'!D37</f>
        <v>EAS           East Asia &amp; Pacific</v>
      </c>
      <c r="E400" s="83" t="str">
        <f>'Compound Alert'!E37</f>
        <v>IBRD</v>
      </c>
      <c r="F400" s="83"/>
      <c r="G400" s="81">
        <f>'Compound Alert'!G37</f>
        <v>2</v>
      </c>
      <c r="H400" s="274">
        <f>'Compound Alert'!H37</f>
        <v>2</v>
      </c>
      <c r="I400" s="78">
        <f>'Compound Alert'!J37</f>
        <v>1</v>
      </c>
      <c r="J400" s="70">
        <f>'Compound Alert'!Y37</f>
        <v>4.3600000000000003</v>
      </c>
      <c r="K400" s="70">
        <f>'Compound Alert'!Z37</f>
        <v>2.9186602870813401</v>
      </c>
      <c r="L400" s="70">
        <f>'Compound Alert'!AA37</f>
        <v>5.4214876033057902</v>
      </c>
      <c r="M400" s="70">
        <f>'Compound Alert'!AB37</f>
        <v>3.71428571428571</v>
      </c>
      <c r="N400" s="70">
        <f>'Compound Alert'!AC37</f>
        <v>10</v>
      </c>
      <c r="O400" s="70">
        <f>'Compound Alert'!AD37</f>
        <v>0</v>
      </c>
      <c r="P400" s="83"/>
      <c r="Q400" s="27" t="e">
        <f>'Compound Alert'!#REF!</f>
        <v>#REF!</v>
      </c>
      <c r="R400" s="27" t="e">
        <f>'Compound Alert'!#REF!</f>
        <v>#REF!</v>
      </c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</row>
    <row r="401" spans="1:32" hidden="1" x14ac:dyDescent="0.2">
      <c r="A401" s="64">
        <v>102</v>
      </c>
      <c r="B401" s="83" t="str">
        <f>'Compound Alert'!B56</f>
        <v>Egypt</v>
      </c>
      <c r="C401" s="83" t="str">
        <f>'Compound Alert'!C56</f>
        <v>EGY</v>
      </c>
      <c r="D401" s="83" t="str">
        <f>'Compound Alert'!D56</f>
        <v>MEA           Middle East &amp; North Africa</v>
      </c>
      <c r="E401" s="83" t="str">
        <f>'Compound Alert'!E56</f>
        <v>IBRD</v>
      </c>
      <c r="F401" s="83"/>
      <c r="G401" s="81">
        <f>'Compound Alert'!G56</f>
        <v>2</v>
      </c>
      <c r="H401" s="274">
        <f>'Compound Alert'!H56</f>
        <v>2</v>
      </c>
      <c r="I401" s="78">
        <f>'Compound Alert'!J56</f>
        <v>0</v>
      </c>
      <c r="J401" s="70">
        <f>'Compound Alert'!Y56</f>
        <v>6.02</v>
      </c>
      <c r="K401" s="70">
        <f>'Compound Alert'!Z56</f>
        <v>1.79425837320574</v>
      </c>
      <c r="L401" s="70">
        <f>'Compound Alert'!AA56</f>
        <v>6.6280991735537196</v>
      </c>
      <c r="M401" s="70">
        <f>'Compound Alert'!AB56</f>
        <v>5</v>
      </c>
      <c r="N401" s="70">
        <f>'Compound Alert'!AC56</f>
        <v>6.5</v>
      </c>
      <c r="O401" s="70">
        <f>'Compound Alert'!AD56</f>
        <v>0</v>
      </c>
      <c r="P401" s="83"/>
      <c r="Q401" s="27" t="e">
        <f>'Compound Alert'!#REF!</f>
        <v>#REF!</v>
      </c>
      <c r="R401" s="27" t="e">
        <f>'Compound Alert'!#REF!</f>
        <v>#REF!</v>
      </c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</row>
    <row r="402" spans="1:32" hidden="1" x14ac:dyDescent="0.2">
      <c r="A402" s="64">
        <v>103</v>
      </c>
      <c r="B402" s="83" t="str">
        <f>'Compound Alert'!B72</f>
        <v>Equatorial Guinea</v>
      </c>
      <c r="C402" s="83" t="str">
        <f>'Compound Alert'!C72</f>
        <v>GNQ</v>
      </c>
      <c r="D402" s="83" t="str">
        <f>'Compound Alert'!D72</f>
        <v>SSF           Sub-Saharan Africa</v>
      </c>
      <c r="E402" s="83" t="str">
        <f>'Compound Alert'!E72</f>
        <v>IBRD</v>
      </c>
      <c r="F402" s="83"/>
      <c r="G402" s="81">
        <f>'Compound Alert'!G72</f>
        <v>2</v>
      </c>
      <c r="H402" s="274">
        <f>'Compound Alert'!H72</f>
        <v>2</v>
      </c>
      <c r="I402" s="78">
        <f>'Compound Alert'!J72</f>
        <v>1.5</v>
      </c>
      <c r="J402" s="70">
        <f>'Compound Alert'!Y72</f>
        <v>10</v>
      </c>
      <c r="K402" s="70">
        <f>'Compound Alert'!Z72</f>
        <v>5.4066985645932997</v>
      </c>
      <c r="L402" s="70">
        <f>'Compound Alert'!AA72</f>
        <v>9.1239669421487601</v>
      </c>
      <c r="M402" s="70">
        <f>'Compound Alert'!AB72</f>
        <v>6</v>
      </c>
      <c r="N402" s="70">
        <f>'Compound Alert'!AC72</f>
        <v>3.1666666666666701</v>
      </c>
      <c r="O402" s="70">
        <f>'Compound Alert'!AD72</f>
        <v>0</v>
      </c>
      <c r="P402" s="83"/>
      <c r="Q402" s="27" t="e">
        <f>'Compound Alert'!#REF!</f>
        <v>#REF!</v>
      </c>
      <c r="R402" s="27" t="e">
        <f>'Compound Alert'!#REF!</f>
        <v>#REF!</v>
      </c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</row>
    <row r="403" spans="1:32" hidden="1" x14ac:dyDescent="0.2">
      <c r="A403" s="64">
        <v>104</v>
      </c>
      <c r="B403" s="83" t="str">
        <f>'Compound Alert'!B122</f>
        <v>Mongolia</v>
      </c>
      <c r="C403" s="83" t="str">
        <f>'Compound Alert'!C122</f>
        <v>MNG</v>
      </c>
      <c r="D403" s="83" t="str">
        <f>'Compound Alert'!D122</f>
        <v>EAS           East Asia &amp; Pacific</v>
      </c>
      <c r="E403" s="83" t="str">
        <f>'Compound Alert'!E122</f>
        <v>IBRD</v>
      </c>
      <c r="F403" s="83"/>
      <c r="G403" s="81">
        <f>'Compound Alert'!G122</f>
        <v>2</v>
      </c>
      <c r="H403" s="274">
        <f>'Compound Alert'!H122</f>
        <v>2</v>
      </c>
      <c r="I403" s="78">
        <f>'Compound Alert'!J122</f>
        <v>0.5</v>
      </c>
      <c r="J403" s="70">
        <f>'Compound Alert'!Y122</f>
        <v>4.25</v>
      </c>
      <c r="K403" s="70">
        <f>'Compound Alert'!Z122</f>
        <v>7.2009569377990399</v>
      </c>
      <c r="L403" s="70">
        <f>'Compound Alert'!AA122</f>
        <v>5.9173553719008298</v>
      </c>
      <c r="M403" s="70">
        <f>'Compound Alert'!AB122</f>
        <v>5.28571428571429</v>
      </c>
      <c r="N403" s="70">
        <f>'Compound Alert'!AC122</f>
        <v>3.1666666666666701</v>
      </c>
      <c r="O403" s="70">
        <f>'Compound Alert'!AD122</f>
        <v>0</v>
      </c>
      <c r="P403" s="83"/>
      <c r="Q403" s="27" t="e">
        <f>'Compound Alert'!#REF!</f>
        <v>#REF!</v>
      </c>
      <c r="R403" s="27" t="e">
        <f>'Compound Alert'!#REF!</f>
        <v>#REF!</v>
      </c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</row>
    <row r="404" spans="1:32" hidden="1" x14ac:dyDescent="0.2">
      <c r="A404" s="64">
        <v>105</v>
      </c>
      <c r="B404" s="83" t="str">
        <f>'Compound Alert'!B147</f>
        <v>Paraguay</v>
      </c>
      <c r="C404" s="83" t="str">
        <f>'Compound Alert'!C147</f>
        <v>PRY</v>
      </c>
      <c r="D404" s="83" t="str">
        <f>'Compound Alert'!D147</f>
        <v>LCN           Latin America &amp; Caribbean</v>
      </c>
      <c r="E404" s="83" t="str">
        <f>'Compound Alert'!E147</f>
        <v>IBRD</v>
      </c>
      <c r="F404" s="83"/>
      <c r="G404" s="81">
        <f>'Compound Alert'!G147</f>
        <v>2</v>
      </c>
      <c r="H404" s="274">
        <f>'Compound Alert'!H147</f>
        <v>2</v>
      </c>
      <c r="I404" s="78">
        <f>'Compound Alert'!J147</f>
        <v>0</v>
      </c>
      <c r="J404" s="70">
        <f>'Compound Alert'!Y147</f>
        <v>6.86</v>
      </c>
      <c r="K404" s="70">
        <f>'Compound Alert'!Z147</f>
        <v>5.2870813397129197</v>
      </c>
      <c r="L404" s="70">
        <f>'Compound Alert'!AA147</f>
        <v>5.7024793388429798</v>
      </c>
      <c r="M404" s="70">
        <f>'Compound Alert'!AB147</f>
        <v>5.1428571428571397</v>
      </c>
      <c r="N404" s="70">
        <f>'Compound Alert'!AC147</f>
        <v>2.6666666666666701</v>
      </c>
      <c r="O404" s="70">
        <f>'Compound Alert'!AD147</f>
        <v>0</v>
      </c>
      <c r="P404" s="83"/>
      <c r="Q404" s="27" t="e">
        <f>'Compound Alert'!#REF!</f>
        <v>#REF!</v>
      </c>
      <c r="R404" s="27" t="e">
        <f>'Compound Alert'!#REF!</f>
        <v>#REF!</v>
      </c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</row>
    <row r="405" spans="1:32" hidden="1" x14ac:dyDescent="0.2">
      <c r="A405" s="64">
        <v>106</v>
      </c>
      <c r="B405" s="83" t="str">
        <f>'Compound Alert'!B51</f>
        <v>Dominica</v>
      </c>
      <c r="C405" s="83" t="str">
        <f>'Compound Alert'!C51</f>
        <v>DMA</v>
      </c>
      <c r="D405" s="83" t="str">
        <f>'Compound Alert'!D51</f>
        <v>LCN           Latin America &amp; Caribbean</v>
      </c>
      <c r="E405" s="83" t="str">
        <f>'Compound Alert'!E51</f>
        <v>Blend</v>
      </c>
      <c r="F405" s="83"/>
      <c r="G405" s="81">
        <f>'Compound Alert'!G51</f>
        <v>2</v>
      </c>
      <c r="H405" s="274">
        <f>'Compound Alert'!H51</f>
        <v>2</v>
      </c>
      <c r="I405" s="78">
        <f>'Compound Alert'!J51</f>
        <v>0.5</v>
      </c>
      <c r="J405" s="70">
        <f>'Compound Alert'!Y51</f>
        <v>9.1999999999999993</v>
      </c>
      <c r="K405" s="70">
        <f>'Compound Alert'!Z51</f>
        <v>5.5023923444976104</v>
      </c>
      <c r="L405" s="70">
        <f>'Compound Alert'!AA51</f>
        <v>0</v>
      </c>
      <c r="M405" s="70">
        <f>'Compound Alert'!AB51</f>
        <v>4.71428571428571</v>
      </c>
      <c r="N405" s="70">
        <f>'Compound Alert'!AC51</f>
        <v>6.5</v>
      </c>
      <c r="O405" s="70">
        <f>'Compound Alert'!AD51</f>
        <v>0</v>
      </c>
      <c r="P405" s="83"/>
      <c r="Q405" s="27" t="e">
        <f>'Compound Alert'!#REF!</f>
        <v>#REF!</v>
      </c>
      <c r="R405" s="27" t="e">
        <f>'Compound Alert'!#REF!</f>
        <v>#REF!</v>
      </c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</row>
    <row r="406" spans="1:32" hidden="1" x14ac:dyDescent="0.2">
      <c r="A406" s="64">
        <v>107</v>
      </c>
      <c r="B406" s="83" t="str">
        <f>'Compound Alert'!B62</f>
        <v>Fiji</v>
      </c>
      <c r="C406" s="83" t="str">
        <f>'Compound Alert'!C62</f>
        <v>FJI</v>
      </c>
      <c r="D406" s="83" t="str">
        <f>'Compound Alert'!D62</f>
        <v>EAS           East Asia &amp; Pacific</v>
      </c>
      <c r="E406" s="83" t="str">
        <f>'Compound Alert'!E62</f>
        <v>Blend</v>
      </c>
      <c r="F406" s="83"/>
      <c r="G406" s="81">
        <f>'Compound Alert'!G62</f>
        <v>2</v>
      </c>
      <c r="H406" s="274">
        <f>'Compound Alert'!H62</f>
        <v>2</v>
      </c>
      <c r="I406" s="78">
        <f>'Compound Alert'!J62</f>
        <v>0.5</v>
      </c>
      <c r="J406" s="70">
        <f>'Compound Alert'!Y62</f>
        <v>8.86</v>
      </c>
      <c r="K406" s="70">
        <f>'Compound Alert'!Z62</f>
        <v>4.9043062200956902</v>
      </c>
      <c r="L406" s="70">
        <f>'Compound Alert'!AA62</f>
        <v>0</v>
      </c>
      <c r="M406" s="70">
        <f>'Compound Alert'!AB62</f>
        <v>4.8571428571428603</v>
      </c>
      <c r="N406" s="70">
        <f>'Compound Alert'!AC62</f>
        <v>4.8333333333333304</v>
      </c>
      <c r="O406" s="70">
        <f>'Compound Alert'!AD62</f>
        <v>0</v>
      </c>
      <c r="P406" s="83"/>
      <c r="Q406" s="27" t="e">
        <f>'Compound Alert'!#REF!</f>
        <v>#REF!</v>
      </c>
      <c r="R406" s="27" t="e">
        <f>'Compound Alert'!#REF!</f>
        <v>#REF!</v>
      </c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</row>
    <row r="407" spans="1:32" hidden="1" x14ac:dyDescent="0.2">
      <c r="A407" s="64">
        <v>108</v>
      </c>
      <c r="B407" s="83" t="str">
        <f>'Compound Alert'!B76</f>
        <v>Guyana</v>
      </c>
      <c r="C407" s="83" t="str">
        <f>'Compound Alert'!C76</f>
        <v>GUY</v>
      </c>
      <c r="D407" s="83" t="str">
        <f>'Compound Alert'!D76</f>
        <v>LCN           Latin America &amp; Caribbean</v>
      </c>
      <c r="E407" s="83" t="str">
        <f>'Compound Alert'!E76</f>
        <v>IDA</v>
      </c>
      <c r="F407" s="83"/>
      <c r="G407" s="81">
        <f>'Compound Alert'!G76</f>
        <v>2</v>
      </c>
      <c r="H407" s="274">
        <f>'Compound Alert'!H76</f>
        <v>2</v>
      </c>
      <c r="I407" s="78">
        <f>'Compound Alert'!J76</f>
        <v>0.5</v>
      </c>
      <c r="J407" s="70">
        <f>'Compound Alert'!Y76</f>
        <v>7.66</v>
      </c>
      <c r="K407" s="70">
        <f>'Compound Alert'!Z76</f>
        <v>4.6650717703349303</v>
      </c>
      <c r="L407" s="70">
        <f>'Compound Alert'!AA76</f>
        <v>6.2975206611570202</v>
      </c>
      <c r="M407" s="70">
        <f>'Compound Alert'!AB76</f>
        <v>6.28571428571429</v>
      </c>
      <c r="N407" s="70">
        <f>'Compound Alert'!AC76</f>
        <v>4.6666666666666696</v>
      </c>
      <c r="O407" s="70">
        <f>'Compound Alert'!AD76</f>
        <v>0</v>
      </c>
      <c r="P407" s="83"/>
      <c r="Q407" s="27" t="e">
        <f>'Compound Alert'!#REF!</f>
        <v>#REF!</v>
      </c>
      <c r="R407" s="27" t="e">
        <f>'Compound Alert'!#REF!</f>
        <v>#REF!</v>
      </c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</row>
    <row r="408" spans="1:32" hidden="1" x14ac:dyDescent="0.2">
      <c r="A408" s="64">
        <v>109</v>
      </c>
      <c r="B408" s="83" t="str">
        <f>'Compound Alert'!B84</f>
        <v>Iran</v>
      </c>
      <c r="C408" s="83" t="str">
        <f>'Compound Alert'!C84</f>
        <v>IRN</v>
      </c>
      <c r="D408" s="83" t="str">
        <f>'Compound Alert'!D84</f>
        <v>MEA           Middle East &amp; North Africa</v>
      </c>
      <c r="E408" s="83" t="str">
        <f>'Compound Alert'!E84</f>
        <v>IBRD</v>
      </c>
      <c r="F408" s="83"/>
      <c r="G408" s="81">
        <f>'Compound Alert'!G84</f>
        <v>2</v>
      </c>
      <c r="H408" s="274">
        <f>'Compound Alert'!H84</f>
        <v>2</v>
      </c>
      <c r="I408" s="78">
        <f>'Compound Alert'!J84</f>
        <v>1.5</v>
      </c>
      <c r="J408" s="70">
        <f>'Compound Alert'!Y84</f>
        <v>6.46</v>
      </c>
      <c r="K408" s="70">
        <f>'Compound Alert'!Z84</f>
        <v>2.9665071770334901</v>
      </c>
      <c r="L408" s="70">
        <f>'Compound Alert'!AA84</f>
        <v>10</v>
      </c>
      <c r="M408" s="70">
        <f>'Compound Alert'!AB84</f>
        <v>3.4285714285714302</v>
      </c>
      <c r="N408" s="70">
        <f>'Compound Alert'!AC84</f>
        <v>9.6666666666666696</v>
      </c>
      <c r="O408" s="70">
        <f>'Compound Alert'!AD84</f>
        <v>0</v>
      </c>
      <c r="P408" s="83"/>
      <c r="Q408" s="27" t="e">
        <f>'Compound Alert'!#REF!</f>
        <v>#REF!</v>
      </c>
      <c r="R408" s="27" t="e">
        <f>'Compound Alert'!#REF!</f>
        <v>#REF!</v>
      </c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</row>
    <row r="409" spans="1:32" hidden="1" x14ac:dyDescent="0.2">
      <c r="A409" s="64">
        <v>110</v>
      </c>
      <c r="B409" s="83" t="str">
        <f>'Compound Alert'!B121</f>
        <v>Montenegro</v>
      </c>
      <c r="C409" s="83" t="str">
        <f>'Compound Alert'!C121</f>
        <v>MNE</v>
      </c>
      <c r="D409" s="83" t="str">
        <f>'Compound Alert'!D121</f>
        <v>ECS           Europe &amp; Central Asia</v>
      </c>
      <c r="E409" s="83" t="str">
        <f>'Compound Alert'!E121</f>
        <v>IBRD</v>
      </c>
      <c r="F409" s="83"/>
      <c r="G409" s="81">
        <f>'Compound Alert'!G121</f>
        <v>2</v>
      </c>
      <c r="H409" s="274">
        <f>'Compound Alert'!H121</f>
        <v>2</v>
      </c>
      <c r="I409" s="78">
        <f>'Compound Alert'!J121</f>
        <v>0</v>
      </c>
      <c r="J409" s="70">
        <f>'Compound Alert'!Y121</f>
        <v>5.26</v>
      </c>
      <c r="K409" s="70">
        <f>'Compound Alert'!Z121</f>
        <v>1.1722488038277501</v>
      </c>
      <c r="L409" s="70">
        <f>'Compound Alert'!AA121</f>
        <v>6.2148760330578501</v>
      </c>
      <c r="M409" s="70">
        <f>'Compound Alert'!AB121</f>
        <v>3.1428571428571401</v>
      </c>
      <c r="N409" s="70">
        <f>'Compound Alert'!AC121</f>
        <v>5.5</v>
      </c>
      <c r="O409" s="70">
        <f>'Compound Alert'!AD121</f>
        <v>0</v>
      </c>
      <c r="P409" s="83"/>
      <c r="Q409" s="27" t="e">
        <f>'Compound Alert'!#REF!</f>
        <v>#REF!</v>
      </c>
      <c r="R409" s="27" t="e">
        <f>'Compound Alert'!#REF!</f>
        <v>#REF!</v>
      </c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</row>
    <row r="410" spans="1:32" hidden="1" x14ac:dyDescent="0.2">
      <c r="A410" s="64">
        <v>111</v>
      </c>
      <c r="B410" s="83" t="str">
        <f>'Compound Alert'!B125</f>
        <v>Mauritius</v>
      </c>
      <c r="C410" s="83" t="str">
        <f>'Compound Alert'!C125</f>
        <v>MUS</v>
      </c>
      <c r="D410" s="83" t="str">
        <f>'Compound Alert'!D125</f>
        <v>SSF           Sub-Saharan Africa</v>
      </c>
      <c r="E410" s="83" t="str">
        <f>'Compound Alert'!E125</f>
        <v>IBRD</v>
      </c>
      <c r="F410" s="83"/>
      <c r="G410" s="81">
        <f>'Compound Alert'!G125</f>
        <v>2</v>
      </c>
      <c r="H410" s="274">
        <f>'Compound Alert'!H125</f>
        <v>2</v>
      </c>
      <c r="I410" s="78">
        <f>'Compound Alert'!J125</f>
        <v>0.5</v>
      </c>
      <c r="J410" s="70">
        <f>'Compound Alert'!Y125</f>
        <v>7.02</v>
      </c>
      <c r="K410" s="70">
        <f>'Compound Alert'!Z125</f>
        <v>1.79425837320574</v>
      </c>
      <c r="L410" s="70">
        <f>'Compound Alert'!AA125</f>
        <v>2.8760330578512399</v>
      </c>
      <c r="M410" s="70">
        <f>'Compound Alert'!AB125</f>
        <v>3.1428571428571401</v>
      </c>
      <c r="N410" s="70">
        <f>'Compound Alert'!AC125</f>
        <v>4.5</v>
      </c>
      <c r="O410" s="70">
        <f>'Compound Alert'!AD125</f>
        <v>0</v>
      </c>
      <c r="P410" s="83"/>
      <c r="Q410" s="27" t="e">
        <f>'Compound Alert'!#REF!</f>
        <v>#REF!</v>
      </c>
      <c r="R410" s="27" t="e">
        <f>'Compound Alert'!#REF!</f>
        <v>#REF!</v>
      </c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</row>
    <row r="411" spans="1:32" hidden="1" x14ac:dyDescent="0.2">
      <c r="A411" s="64">
        <v>112</v>
      </c>
      <c r="B411" s="83" t="str">
        <f>'Compound Alert'!B135</f>
        <v>Nauru</v>
      </c>
      <c r="C411" s="83" t="str">
        <f>'Compound Alert'!C135</f>
        <v>NRU</v>
      </c>
      <c r="D411" s="83" t="str">
        <f>'Compound Alert'!D135</f>
        <v>EAS           East Asia &amp; Pacific</v>
      </c>
      <c r="E411" s="83" t="str">
        <f>'Compound Alert'!E135</f>
        <v>IBRD</v>
      </c>
      <c r="F411" s="83"/>
      <c r="G411" s="81">
        <f>'Compound Alert'!G135</f>
        <v>2</v>
      </c>
      <c r="H411" s="274">
        <f>'Compound Alert'!H135</f>
        <v>2</v>
      </c>
      <c r="I411" s="78">
        <f>'Compound Alert'!J135</f>
        <v>0.5</v>
      </c>
      <c r="J411" s="70">
        <f>'Compound Alert'!Y135</f>
        <v>9.84</v>
      </c>
      <c r="K411" s="70">
        <f>'Compound Alert'!Z135</f>
        <v>0</v>
      </c>
      <c r="L411" s="70">
        <f>'Compound Alert'!AA135</f>
        <v>0</v>
      </c>
      <c r="M411" s="70">
        <f>'Compound Alert'!AB135</f>
        <v>6</v>
      </c>
      <c r="N411" s="70">
        <f>'Compound Alert'!AC135</f>
        <v>3</v>
      </c>
      <c r="O411" s="70">
        <f>'Compound Alert'!AD135</f>
        <v>0</v>
      </c>
      <c r="P411" s="83"/>
      <c r="Q411" s="27" t="e">
        <f>'Compound Alert'!#REF!</f>
        <v>#REF!</v>
      </c>
      <c r="R411" s="27" t="e">
        <f>'Compound Alert'!#REF!</f>
        <v>#REF!</v>
      </c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</row>
    <row r="412" spans="1:32" hidden="1" x14ac:dyDescent="0.2">
      <c r="A412" s="64">
        <v>113</v>
      </c>
      <c r="B412" s="83" t="str">
        <f>'Compound Alert'!B174</f>
        <v>Turkmenistan</v>
      </c>
      <c r="C412" s="83" t="str">
        <f>'Compound Alert'!C174</f>
        <v>TKM</v>
      </c>
      <c r="D412" s="83" t="str">
        <f>'Compound Alert'!D174</f>
        <v>ECS           Europe &amp; Central Asia</v>
      </c>
      <c r="E412" s="83" t="str">
        <f>'Compound Alert'!E174</f>
        <v>IBRD</v>
      </c>
      <c r="F412" s="83"/>
      <c r="G412" s="81">
        <f>'Compound Alert'!G174</f>
        <v>2</v>
      </c>
      <c r="H412" s="274">
        <f>'Compound Alert'!H174</f>
        <v>2</v>
      </c>
      <c r="I412" s="78">
        <f>'Compound Alert'!J174</f>
        <v>1.5</v>
      </c>
      <c r="J412" s="70">
        <f>'Compound Alert'!Y174</f>
        <v>7.64</v>
      </c>
      <c r="K412" s="70">
        <f>'Compound Alert'!Z174</f>
        <v>3.2775119617224902</v>
      </c>
      <c r="L412" s="70">
        <f>'Compound Alert'!AA174</f>
        <v>10</v>
      </c>
      <c r="M412" s="70">
        <f>'Compound Alert'!AB174</f>
        <v>2.1428571428571401</v>
      </c>
      <c r="N412" s="70">
        <f>'Compound Alert'!AC174</f>
        <v>4.5</v>
      </c>
      <c r="O412" s="70">
        <f>'Compound Alert'!AD174</f>
        <v>0</v>
      </c>
      <c r="P412" s="83"/>
      <c r="Q412" s="27" t="e">
        <f>'Compound Alert'!#REF!</f>
        <v>#REF!</v>
      </c>
      <c r="R412" s="27" t="e">
        <f>'Compound Alert'!#REF!</f>
        <v>#REF!</v>
      </c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</row>
    <row r="413" spans="1:32" hidden="1" x14ac:dyDescent="0.2">
      <c r="A413" s="64">
        <v>114</v>
      </c>
      <c r="B413" s="83" t="str">
        <f>'Compound Alert'!B179</f>
        <v>Turkey</v>
      </c>
      <c r="C413" s="83" t="str">
        <f>'Compound Alert'!C179</f>
        <v>TUR</v>
      </c>
      <c r="D413" s="83" t="str">
        <f>'Compound Alert'!D179</f>
        <v>ECS           Europe &amp; Central Asia</v>
      </c>
      <c r="E413" s="83" t="str">
        <f>'Compound Alert'!E179</f>
        <v>IBRD</v>
      </c>
      <c r="F413" s="83"/>
      <c r="G413" s="81">
        <f>'Compound Alert'!G179</f>
        <v>2</v>
      </c>
      <c r="H413" s="274">
        <f>'Compound Alert'!H179</f>
        <v>2</v>
      </c>
      <c r="I413" s="78">
        <f>'Compound Alert'!J179</f>
        <v>1</v>
      </c>
      <c r="J413" s="70">
        <f>'Compound Alert'!Y179</f>
        <v>4.75</v>
      </c>
      <c r="K413" s="70">
        <f>'Compound Alert'!Z179</f>
        <v>0.45454545454545298</v>
      </c>
      <c r="L413" s="70">
        <f>'Compound Alert'!AA179</f>
        <v>7.1735537190082601</v>
      </c>
      <c r="M413" s="70">
        <f>'Compound Alert'!AB179</f>
        <v>3</v>
      </c>
      <c r="N413" s="70">
        <f>'Compound Alert'!AC179</f>
        <v>8.6666666666666696</v>
      </c>
      <c r="O413" s="70">
        <f>'Compound Alert'!AD179</f>
        <v>0</v>
      </c>
      <c r="P413" s="83"/>
      <c r="Q413" s="27" t="e">
        <f>'Compound Alert'!#REF!</f>
        <v>#REF!</v>
      </c>
      <c r="R413" s="27" t="e">
        <f>'Compound Alert'!#REF!</f>
        <v>#REF!</v>
      </c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</row>
    <row r="414" spans="1:32" hidden="1" x14ac:dyDescent="0.2">
      <c r="A414" s="64">
        <v>115</v>
      </c>
      <c r="B414" s="83" t="str">
        <f>'Compound Alert'!B46</f>
        <v>Cuba</v>
      </c>
      <c r="C414" s="83" t="str">
        <f>'Compound Alert'!C46</f>
        <v>CUB</v>
      </c>
      <c r="D414" s="83" t="str">
        <f>'Compound Alert'!D46</f>
        <v>LCN           Latin America &amp; Caribbean</v>
      </c>
      <c r="E414" s="83" t="str">
        <f>'Compound Alert'!E46</f>
        <v xml:space="preserve"> </v>
      </c>
      <c r="F414" s="83"/>
      <c r="G414" s="81">
        <f>'Compound Alert'!G46</f>
        <v>2</v>
      </c>
      <c r="H414" s="274">
        <f>'Compound Alert'!H46</f>
        <v>2</v>
      </c>
      <c r="I414" s="78">
        <f>'Compound Alert'!J46</f>
        <v>1</v>
      </c>
      <c r="J414" s="70">
        <f>'Compound Alert'!Y46</f>
        <v>6.96</v>
      </c>
      <c r="K414" s="70">
        <f>'Compound Alert'!Z46</f>
        <v>4.3301435406698596</v>
      </c>
      <c r="L414" s="70">
        <f>'Compound Alert'!AA46</f>
        <v>8.0661157024793404</v>
      </c>
      <c r="M414" s="70">
        <f>'Compound Alert'!AB46</f>
        <v>3.1428571428571401</v>
      </c>
      <c r="N414" s="70">
        <f>'Compound Alert'!AC46</f>
        <v>7.6666666666666696</v>
      </c>
      <c r="O414" s="70">
        <f>'Compound Alert'!AD46</f>
        <v>0</v>
      </c>
      <c r="P414" s="83"/>
      <c r="Q414" s="27" t="e">
        <f>'Compound Alert'!#REF!</f>
        <v>#REF!</v>
      </c>
      <c r="R414" s="27" t="e">
        <f>'Compound Alert'!#REF!</f>
        <v>#REF!</v>
      </c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</row>
    <row r="415" spans="1:32" hidden="1" x14ac:dyDescent="0.2">
      <c r="A415" s="64">
        <v>116</v>
      </c>
      <c r="B415" s="83" t="str">
        <f>'Compound Alert'!B191</f>
        <v>Samoa</v>
      </c>
      <c r="C415" s="83" t="str">
        <f>'Compound Alert'!C191</f>
        <v>WSM</v>
      </c>
      <c r="D415" s="83" t="str">
        <f>'Compound Alert'!D191</f>
        <v>EAS           East Asia &amp; Pacific</v>
      </c>
      <c r="E415" s="83" t="str">
        <f>'Compound Alert'!E191</f>
        <v>IDA</v>
      </c>
      <c r="F415" s="83"/>
      <c r="G415" s="81">
        <f>'Compound Alert'!G191</f>
        <v>2</v>
      </c>
      <c r="H415" s="274">
        <f>'Compound Alert'!H191</f>
        <v>2</v>
      </c>
      <c r="I415" s="78">
        <f>'Compound Alert'!J191</f>
        <v>1</v>
      </c>
      <c r="J415" s="70">
        <f>'Compound Alert'!Y191</f>
        <v>8.7200000000000006</v>
      </c>
      <c r="K415" s="70">
        <f>'Compound Alert'!Z191</f>
        <v>3.2057416267942598</v>
      </c>
      <c r="L415" s="70">
        <f>'Compound Alert'!AA191</f>
        <v>0</v>
      </c>
      <c r="M415" s="70">
        <f>'Compound Alert'!AB191</f>
        <v>7.28571428571429</v>
      </c>
      <c r="N415" s="70">
        <f>'Compound Alert'!AC191</f>
        <v>4.1666666666666696</v>
      </c>
      <c r="O415" s="70">
        <f>'Compound Alert'!AD191</f>
        <v>0</v>
      </c>
      <c r="P415" s="83"/>
      <c r="Q415" s="27" t="e">
        <f>'Compound Alert'!#REF!</f>
        <v>#REF!</v>
      </c>
      <c r="R415" s="27" t="e">
        <f>'Compound Alert'!#REF!</f>
        <v>#REF!</v>
      </c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</row>
    <row r="416" spans="1:32" hidden="1" x14ac:dyDescent="0.2">
      <c r="A416" s="64">
        <v>117</v>
      </c>
      <c r="B416" s="83" t="str">
        <f>'Compound Alert'!B22</f>
        <v>Bahrain</v>
      </c>
      <c r="C416" s="83" t="str">
        <f>'Compound Alert'!C22</f>
        <v>BHR</v>
      </c>
      <c r="D416" s="83" t="str">
        <f>'Compound Alert'!D22</f>
        <v>MEA           Middle East &amp; North Africa</v>
      </c>
      <c r="E416" s="83" t="str">
        <f>'Compound Alert'!E22</f>
        <v xml:space="preserve"> </v>
      </c>
      <c r="F416" s="83"/>
      <c r="G416" s="81">
        <f>'Compound Alert'!G22</f>
        <v>1.5</v>
      </c>
      <c r="H416" s="274">
        <f>'Compound Alert'!H22</f>
        <v>1.5</v>
      </c>
      <c r="I416" s="78">
        <f>'Compound Alert'!J22</f>
        <v>0</v>
      </c>
      <c r="J416" s="70">
        <f>'Compound Alert'!Y22</f>
        <v>6.12</v>
      </c>
      <c r="K416" s="70">
        <f>'Compound Alert'!Z22</f>
        <v>0.52631578947368296</v>
      </c>
      <c r="L416" s="70">
        <f>'Compound Alert'!AA22</f>
        <v>5.5867768595041296</v>
      </c>
      <c r="M416" s="70">
        <f>'Compound Alert'!AB22</f>
        <v>1.8571428571428601</v>
      </c>
      <c r="N416" s="70">
        <f>'Compound Alert'!AC22</f>
        <v>0</v>
      </c>
      <c r="O416" s="70">
        <f>'Compound Alert'!AD22</f>
        <v>0</v>
      </c>
      <c r="P416" s="83"/>
      <c r="Q416" s="27" t="e">
        <f>'Compound Alert'!#REF!</f>
        <v>#REF!</v>
      </c>
      <c r="R416" s="27" t="e">
        <f>'Compound Alert'!#REF!</f>
        <v>#REF!</v>
      </c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</row>
    <row r="417" spans="1:32" hidden="1" x14ac:dyDescent="0.2">
      <c r="A417" s="64">
        <v>118</v>
      </c>
      <c r="B417" s="83" t="str">
        <f>'Compound Alert'!B23</f>
        <v>Bahamas</v>
      </c>
      <c r="C417" s="83" t="str">
        <f>'Compound Alert'!C23</f>
        <v>BHS</v>
      </c>
      <c r="D417" s="83" t="str">
        <f>'Compound Alert'!D23</f>
        <v>LCN           Latin America &amp; Caribbean</v>
      </c>
      <c r="E417" s="83" t="str">
        <f>'Compound Alert'!E23</f>
        <v xml:space="preserve"> </v>
      </c>
      <c r="F417" s="83"/>
      <c r="G417" s="81">
        <f>'Compound Alert'!G23</f>
        <v>1.5</v>
      </c>
      <c r="H417" s="274">
        <f>'Compound Alert'!H23</f>
        <v>1.5</v>
      </c>
      <c r="I417" s="78">
        <f>'Compound Alert'!J23</f>
        <v>0.5</v>
      </c>
      <c r="J417" s="70">
        <f>'Compound Alert'!Y23</f>
        <v>7.88</v>
      </c>
      <c r="K417" s="70">
        <f>'Compound Alert'!Z23</f>
        <v>3.58851674641148</v>
      </c>
      <c r="L417" s="70">
        <f>'Compound Alert'!AA23</f>
        <v>4.8429752066115697</v>
      </c>
      <c r="M417" s="70">
        <f>'Compound Alert'!AB23</f>
        <v>3.71428571428571</v>
      </c>
      <c r="N417" s="70">
        <f>'Compound Alert'!AC23</f>
        <v>4</v>
      </c>
      <c r="O417" s="70">
        <f>'Compound Alert'!AD23</f>
        <v>0</v>
      </c>
      <c r="P417" s="83"/>
      <c r="Q417" s="27" t="e">
        <f>'Compound Alert'!#REF!</f>
        <v>#REF!</v>
      </c>
      <c r="R417" s="27" t="e">
        <f>'Compound Alert'!#REF!</f>
        <v>#REF!</v>
      </c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</row>
    <row r="418" spans="1:32" hidden="1" x14ac:dyDescent="0.2">
      <c r="A418" s="64">
        <v>119</v>
      </c>
      <c r="B418" s="83" t="str">
        <f>'Compound Alert'!B94</f>
        <v>Kyrgyzstan</v>
      </c>
      <c r="C418" s="83" t="str">
        <f>'Compound Alert'!C94</f>
        <v>KGZ</v>
      </c>
      <c r="D418" s="83" t="str">
        <f>'Compound Alert'!D94</f>
        <v>ECS           Europe &amp; Central Asia</v>
      </c>
      <c r="E418" s="83" t="str">
        <f>'Compound Alert'!E94</f>
        <v>IDA</v>
      </c>
      <c r="F418" s="83"/>
      <c r="G418" s="81">
        <f>'Compound Alert'!G94</f>
        <v>1.5</v>
      </c>
      <c r="H418" s="274">
        <f>'Compound Alert'!H94</f>
        <v>1.5</v>
      </c>
      <c r="I418" s="78">
        <f>'Compound Alert'!J94</f>
        <v>0.5</v>
      </c>
      <c r="J418" s="70">
        <f>'Compound Alert'!Y94</f>
        <v>4.5</v>
      </c>
      <c r="K418" s="70">
        <f>'Compound Alert'!Z94</f>
        <v>3.7320574162679399</v>
      </c>
      <c r="L418" s="70">
        <f>'Compound Alert'!AA94</f>
        <v>7.7190082644628104</v>
      </c>
      <c r="M418" s="70">
        <f>'Compound Alert'!AB94</f>
        <v>4.71428571428571</v>
      </c>
      <c r="N418" s="70">
        <f>'Compound Alert'!AC94</f>
        <v>6.8333333333333304</v>
      </c>
      <c r="O418" s="70">
        <f>'Compound Alert'!AD94</f>
        <v>0</v>
      </c>
      <c r="P418" s="83"/>
      <c r="Q418" s="27" t="e">
        <f>'Compound Alert'!#REF!</f>
        <v>#REF!</v>
      </c>
      <c r="R418" s="27" t="e">
        <f>'Compound Alert'!#REF!</f>
        <v>#REF!</v>
      </c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</row>
    <row r="419" spans="1:32" hidden="1" x14ac:dyDescent="0.2">
      <c r="A419" s="64">
        <v>120</v>
      </c>
      <c r="B419" s="83" t="str">
        <f>'Compound Alert'!B183</f>
        <v>Ukraine</v>
      </c>
      <c r="C419" s="83" t="str">
        <f>'Compound Alert'!C183</f>
        <v>UKR</v>
      </c>
      <c r="D419" s="83" t="str">
        <f>'Compound Alert'!D183</f>
        <v>ECS           Europe &amp; Central Asia</v>
      </c>
      <c r="E419" s="83" t="str">
        <f>'Compound Alert'!E183</f>
        <v>IBRD</v>
      </c>
      <c r="F419" s="83"/>
      <c r="G419" s="81">
        <f>'Compound Alert'!G183</f>
        <v>1.5</v>
      </c>
      <c r="H419" s="274">
        <f>'Compound Alert'!H183</f>
        <v>1.5</v>
      </c>
      <c r="I419" s="78">
        <f>'Compound Alert'!J183</f>
        <v>0.5</v>
      </c>
      <c r="J419" s="70">
        <f>'Compound Alert'!Y183</f>
        <v>6.4</v>
      </c>
      <c r="K419" s="70">
        <f>'Compound Alert'!Z183</f>
        <v>2.2966507177033502</v>
      </c>
      <c r="L419" s="70">
        <f>'Compound Alert'!AA183</f>
        <v>8.4297520661157002</v>
      </c>
      <c r="M419" s="70">
        <f>'Compound Alert'!AB183</f>
        <v>2.5714285714285698</v>
      </c>
      <c r="N419" s="70">
        <f>'Compound Alert'!AC183</f>
        <v>3.6666666666666701</v>
      </c>
      <c r="O419" s="70">
        <f>'Compound Alert'!AD183</f>
        <v>0</v>
      </c>
      <c r="P419" s="83"/>
      <c r="Q419" s="27" t="e">
        <f>'Compound Alert'!#REF!</f>
        <v>#REF!</v>
      </c>
      <c r="R419" s="27" t="e">
        <f>'Compound Alert'!#REF!</f>
        <v>#REF!</v>
      </c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</row>
    <row r="420" spans="1:32" hidden="1" x14ac:dyDescent="0.2">
      <c r="A420" s="64">
        <v>121</v>
      </c>
      <c r="B420" s="83" t="str">
        <f>'Compound Alert'!B8</f>
        <v>Albania</v>
      </c>
      <c r="C420" s="83" t="str">
        <f>'Compound Alert'!C8</f>
        <v>ALB</v>
      </c>
      <c r="D420" s="83" t="str">
        <f>'Compound Alert'!D8</f>
        <v>ECS           Europe &amp; Central Asia</v>
      </c>
      <c r="E420" s="83" t="str">
        <f>'Compound Alert'!E8</f>
        <v>IBRD</v>
      </c>
      <c r="F420" s="83"/>
      <c r="G420" s="81">
        <f>'Compound Alert'!G8</f>
        <v>1.5</v>
      </c>
      <c r="H420" s="274">
        <f>'Compound Alert'!H8</f>
        <v>1.5</v>
      </c>
      <c r="I420" s="78">
        <f>'Compound Alert'!J8</f>
        <v>0.5</v>
      </c>
      <c r="J420" s="70">
        <f>'Compound Alert'!Y8</f>
        <v>5.5</v>
      </c>
      <c r="K420" s="70">
        <f>'Compound Alert'!Z8</f>
        <v>3.3971291866028701</v>
      </c>
      <c r="L420" s="70">
        <f>'Compound Alert'!AA8</f>
        <v>6.3636363636363598</v>
      </c>
      <c r="M420" s="70">
        <f>'Compound Alert'!AB8</f>
        <v>3.1428571428571401</v>
      </c>
      <c r="N420" s="70">
        <f>'Compound Alert'!AC8</f>
        <v>9</v>
      </c>
      <c r="O420" s="70">
        <f>'Compound Alert'!AD8</f>
        <v>0</v>
      </c>
      <c r="P420" s="83"/>
      <c r="Q420" s="27" t="e">
        <f>'Compound Alert'!#REF!</f>
        <v>#REF!</v>
      </c>
      <c r="R420" s="27" t="e">
        <f>'Compound Alert'!#REF!</f>
        <v>#REF!</v>
      </c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</row>
    <row r="421" spans="1:32" hidden="1" x14ac:dyDescent="0.2">
      <c r="A421" s="64">
        <v>122</v>
      </c>
      <c r="B421" s="83" t="str">
        <f>'Compound Alert'!B29</f>
        <v>Barbados</v>
      </c>
      <c r="C421" s="83" t="str">
        <f>'Compound Alert'!C29</f>
        <v>BRB</v>
      </c>
      <c r="D421" s="83" t="str">
        <f>'Compound Alert'!D29</f>
        <v>LCN           Latin America &amp; Caribbean</v>
      </c>
      <c r="E421" s="83" t="str">
        <f>'Compound Alert'!E29</f>
        <v xml:space="preserve"> </v>
      </c>
      <c r="F421" s="83"/>
      <c r="G421" s="81">
        <f>'Compound Alert'!G29</f>
        <v>1.5</v>
      </c>
      <c r="H421" s="274">
        <f>'Compound Alert'!H29</f>
        <v>1.5</v>
      </c>
      <c r="I421" s="78">
        <f>'Compound Alert'!J29</f>
        <v>0.5</v>
      </c>
      <c r="J421" s="70">
        <f>'Compound Alert'!Y29</f>
        <v>7.62</v>
      </c>
      <c r="K421" s="70">
        <f>'Compound Alert'!Z29</f>
        <v>1.8181818181818199</v>
      </c>
      <c r="L421" s="70">
        <f>'Compound Alert'!AA29</f>
        <v>3.7851239669421499</v>
      </c>
      <c r="M421" s="70">
        <f>'Compound Alert'!AB29</f>
        <v>3.2857142857142798</v>
      </c>
      <c r="N421" s="70">
        <f>'Compound Alert'!AC29</f>
        <v>4.6666666666666696</v>
      </c>
      <c r="O421" s="70">
        <f>'Compound Alert'!AD29</f>
        <v>0</v>
      </c>
      <c r="P421" s="83"/>
      <c r="Q421" s="27" t="e">
        <f>'Compound Alert'!#REF!</f>
        <v>#REF!</v>
      </c>
      <c r="R421" s="27" t="e">
        <f>'Compound Alert'!#REF!</f>
        <v>#REF!</v>
      </c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</row>
    <row r="422" spans="1:32" hidden="1" x14ac:dyDescent="0.2">
      <c r="A422" s="64">
        <v>123</v>
      </c>
      <c r="B422" s="83" t="str">
        <f>'Compound Alert'!B44</f>
        <v>Cabo Verde</v>
      </c>
      <c r="C422" s="83" t="str">
        <f>'Compound Alert'!C44</f>
        <v>CPV</v>
      </c>
      <c r="D422" s="83" t="str">
        <f>'Compound Alert'!D44</f>
        <v>SSF           Sub-Saharan Africa</v>
      </c>
      <c r="E422" s="83" t="str">
        <f>'Compound Alert'!E44</f>
        <v>Blend</v>
      </c>
      <c r="F422" s="83"/>
      <c r="G422" s="81">
        <f>'Compound Alert'!G44</f>
        <v>1.5</v>
      </c>
      <c r="H422" s="274">
        <f>'Compound Alert'!H44</f>
        <v>1.5</v>
      </c>
      <c r="I422" s="78">
        <f>'Compound Alert'!J44</f>
        <v>0.5</v>
      </c>
      <c r="J422" s="70">
        <f>'Compound Alert'!Y44</f>
        <v>8.14</v>
      </c>
      <c r="K422" s="70">
        <f>'Compound Alert'!Z44</f>
        <v>6.3636363636363598</v>
      </c>
      <c r="L422" s="70">
        <f>'Compound Alert'!AA44</f>
        <v>4.4628099173553704</v>
      </c>
      <c r="M422" s="70">
        <f>'Compound Alert'!AB44</f>
        <v>6.71428571428571</v>
      </c>
      <c r="N422" s="70">
        <f>'Compound Alert'!AC44</f>
        <v>0.83333333333333404</v>
      </c>
      <c r="O422" s="70">
        <f>'Compound Alert'!AD44</f>
        <v>0</v>
      </c>
      <c r="P422" s="83"/>
      <c r="Q422" s="27" t="e">
        <f>'Compound Alert'!#REF!</f>
        <v>#REF!</v>
      </c>
      <c r="R422" s="27" t="e">
        <f>'Compound Alert'!#REF!</f>
        <v>#REF!</v>
      </c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</row>
    <row r="423" spans="1:32" hidden="1" x14ac:dyDescent="0.2">
      <c r="A423" s="64">
        <v>124</v>
      </c>
      <c r="B423" s="83" t="str">
        <f>'Compound Alert'!B47</f>
        <v>Cyprus</v>
      </c>
      <c r="C423" s="83" t="str">
        <f>'Compound Alert'!C47</f>
        <v>CYP</v>
      </c>
      <c r="D423" s="83" t="str">
        <f>'Compound Alert'!D47</f>
        <v>ECS           Europe &amp; Central Asia</v>
      </c>
      <c r="E423" s="83" t="str">
        <f>'Compound Alert'!E47</f>
        <v xml:space="preserve"> </v>
      </c>
      <c r="F423" s="83"/>
      <c r="G423" s="81">
        <f>'Compound Alert'!G47</f>
        <v>1.5</v>
      </c>
      <c r="H423" s="274">
        <f>'Compound Alert'!H47</f>
        <v>1.5</v>
      </c>
      <c r="I423" s="78">
        <f>'Compound Alert'!J47</f>
        <v>0</v>
      </c>
      <c r="J423" s="70">
        <f>'Compound Alert'!Y47</f>
        <v>5.4</v>
      </c>
      <c r="K423" s="70">
        <f>'Compound Alert'!Z47</f>
        <v>2.12918660287081</v>
      </c>
      <c r="L423" s="70">
        <f>'Compound Alert'!AA47</f>
        <v>3.3553719008264502</v>
      </c>
      <c r="M423" s="70">
        <f>'Compound Alert'!AB47</f>
        <v>1</v>
      </c>
      <c r="N423" s="70">
        <f>'Compound Alert'!AC47</f>
        <v>5.5</v>
      </c>
      <c r="O423" s="70">
        <f>'Compound Alert'!AD47</f>
        <v>0</v>
      </c>
      <c r="P423" s="83"/>
      <c r="Q423" s="27" t="e">
        <f>'Compound Alert'!#REF!</f>
        <v>#REF!</v>
      </c>
      <c r="R423" s="27" t="e">
        <f>'Compound Alert'!#REF!</f>
        <v>#REF!</v>
      </c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</row>
    <row r="424" spans="1:32" hidden="1" x14ac:dyDescent="0.2">
      <c r="A424" s="64">
        <v>125</v>
      </c>
      <c r="B424" s="83" t="str">
        <f>'Compound Alert'!B78</f>
        <v>Croatia</v>
      </c>
      <c r="C424" s="83" t="str">
        <f>'Compound Alert'!C78</f>
        <v>HRV</v>
      </c>
      <c r="D424" s="83" t="str">
        <f>'Compound Alert'!D78</f>
        <v>ECS           Europe &amp; Central Asia</v>
      </c>
      <c r="E424" s="83" t="str">
        <f>'Compound Alert'!E78</f>
        <v>IBRD</v>
      </c>
      <c r="F424" s="83"/>
      <c r="G424" s="81">
        <f>'Compound Alert'!G78</f>
        <v>1.5</v>
      </c>
      <c r="H424" s="274">
        <f>'Compound Alert'!H78</f>
        <v>1.5</v>
      </c>
      <c r="I424" s="78">
        <f>'Compound Alert'!J78</f>
        <v>0</v>
      </c>
      <c r="J424" s="70">
        <f>'Compound Alert'!Y78</f>
        <v>3.75</v>
      </c>
      <c r="K424" s="70">
        <f>'Compound Alert'!Z78</f>
        <v>1.2200956937798999</v>
      </c>
      <c r="L424" s="70">
        <f>'Compound Alert'!AA78</f>
        <v>3.7520661157024802</v>
      </c>
      <c r="M424" s="70">
        <f>'Compound Alert'!AB78</f>
        <v>1.8571428571428601</v>
      </c>
      <c r="N424" s="70">
        <f>'Compound Alert'!AC78</f>
        <v>6.3333333333333304</v>
      </c>
      <c r="O424" s="70">
        <f>'Compound Alert'!AD78</f>
        <v>0</v>
      </c>
      <c r="P424" s="83"/>
      <c r="Q424" s="27" t="e">
        <f>'Compound Alert'!#REF!</f>
        <v>#REF!</v>
      </c>
      <c r="R424" s="27" t="e">
        <f>'Compound Alert'!#REF!</f>
        <v>#REF!</v>
      </c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</row>
    <row r="425" spans="1:32" hidden="1" x14ac:dyDescent="0.2">
      <c r="A425" s="64">
        <v>126</v>
      </c>
      <c r="B425" s="83" t="str">
        <f>'Compound Alert'!B92</f>
        <v>Kazakhstan</v>
      </c>
      <c r="C425" s="83" t="str">
        <f>'Compound Alert'!C92</f>
        <v>KAZ</v>
      </c>
      <c r="D425" s="83" t="str">
        <f>'Compound Alert'!D92</f>
        <v>ECS           Europe &amp; Central Asia</v>
      </c>
      <c r="E425" s="83" t="str">
        <f>'Compound Alert'!E92</f>
        <v>IBRD</v>
      </c>
      <c r="F425" s="83"/>
      <c r="G425" s="81">
        <f>'Compound Alert'!G92</f>
        <v>1.5</v>
      </c>
      <c r="H425" s="274">
        <f>'Compound Alert'!H92</f>
        <v>1.5</v>
      </c>
      <c r="I425" s="78">
        <f>'Compound Alert'!J92</f>
        <v>0</v>
      </c>
      <c r="J425" s="70">
        <f>'Compound Alert'!Y92</f>
        <v>5.86</v>
      </c>
      <c r="K425" s="70">
        <f>'Compound Alert'!Z92</f>
        <v>1.2679425837320599</v>
      </c>
      <c r="L425" s="70">
        <f>'Compound Alert'!AA92</f>
        <v>6.6776859504132204</v>
      </c>
      <c r="M425" s="70">
        <f>'Compound Alert'!AB92</f>
        <v>1.5714285714285701</v>
      </c>
      <c r="N425" s="70">
        <f>'Compound Alert'!AC92</f>
        <v>5</v>
      </c>
      <c r="O425" s="70">
        <f>'Compound Alert'!AD92</f>
        <v>0</v>
      </c>
      <c r="P425" s="83"/>
      <c r="Q425" s="27" t="e">
        <f>'Compound Alert'!#REF!</f>
        <v>#REF!</v>
      </c>
      <c r="R425" s="27" t="e">
        <f>'Compound Alert'!#REF!</f>
        <v>#REF!</v>
      </c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</row>
    <row r="426" spans="1:32" hidden="1" x14ac:dyDescent="0.2">
      <c r="A426" s="64">
        <v>127</v>
      </c>
      <c r="B426" s="83" t="str">
        <f>'Compound Alert'!B114</f>
        <v>Maldives</v>
      </c>
      <c r="C426" s="83" t="str">
        <f>'Compound Alert'!C114</f>
        <v>MDV</v>
      </c>
      <c r="D426" s="83" t="str">
        <f>'Compound Alert'!D114</f>
        <v>SAS           South Asia</v>
      </c>
      <c r="E426" s="83" t="str">
        <f>'Compound Alert'!E114</f>
        <v>IDA</v>
      </c>
      <c r="F426" s="83"/>
      <c r="G426" s="81">
        <f>'Compound Alert'!G114</f>
        <v>1.5</v>
      </c>
      <c r="H426" s="274">
        <f>'Compound Alert'!H114</f>
        <v>1.5</v>
      </c>
      <c r="I426" s="78">
        <f>'Compound Alert'!J114</f>
        <v>0.5</v>
      </c>
      <c r="J426" s="70">
        <f>'Compound Alert'!Y114</f>
        <v>7.24</v>
      </c>
      <c r="K426" s="70">
        <f>'Compound Alert'!Z114</f>
        <v>2.9186602870813401</v>
      </c>
      <c r="L426" s="70">
        <f>'Compound Alert'!AA114</f>
        <v>0</v>
      </c>
      <c r="M426" s="70">
        <f>'Compound Alert'!AB114</f>
        <v>3.4285714285714302</v>
      </c>
      <c r="N426" s="70">
        <f>'Compound Alert'!AC114</f>
        <v>3.6666666666666701</v>
      </c>
      <c r="O426" s="70">
        <f>'Compound Alert'!AD114</f>
        <v>0</v>
      </c>
      <c r="P426" s="83"/>
      <c r="Q426" s="27" t="e">
        <f>'Compound Alert'!#REF!</f>
        <v>#REF!</v>
      </c>
      <c r="R426" s="27" t="e">
        <f>'Compound Alert'!#REF!</f>
        <v>#REF!</v>
      </c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</row>
    <row r="427" spans="1:32" hidden="1" x14ac:dyDescent="0.2">
      <c r="A427" s="64">
        <v>128</v>
      </c>
      <c r="B427" s="83" t="str">
        <f>'Compound Alert'!B117</f>
        <v>North Macedonia</v>
      </c>
      <c r="C427" s="83" t="str">
        <f>'Compound Alert'!C117</f>
        <v>MKD</v>
      </c>
      <c r="D427" s="83" t="str">
        <f>'Compound Alert'!D117</f>
        <v>ECS           Europe &amp; Central Asia</v>
      </c>
      <c r="E427" s="83" t="str">
        <f>'Compound Alert'!E117</f>
        <v>IBRD</v>
      </c>
      <c r="F427" s="83"/>
      <c r="G427" s="81">
        <f>'Compound Alert'!G117</f>
        <v>1.5</v>
      </c>
      <c r="H427" s="274">
        <f>'Compound Alert'!H117</f>
        <v>1.5</v>
      </c>
      <c r="I427" s="78">
        <f>'Compound Alert'!J117</f>
        <v>0</v>
      </c>
      <c r="J427" s="70">
        <f>'Compound Alert'!Y117</f>
        <v>6.18</v>
      </c>
      <c r="K427" s="70">
        <f>'Compound Alert'!Z117</f>
        <v>3.6124401913875599</v>
      </c>
      <c r="L427" s="70">
        <f>'Compound Alert'!AA117</f>
        <v>5.1074380165289304</v>
      </c>
      <c r="M427" s="70">
        <f>'Compound Alert'!AB117</f>
        <v>3.4285714285714302</v>
      </c>
      <c r="N427" s="70">
        <f>'Compound Alert'!AC117</f>
        <v>4.6666666666666696</v>
      </c>
      <c r="O427" s="70">
        <f>'Compound Alert'!AD117</f>
        <v>0</v>
      </c>
      <c r="P427" s="83"/>
      <c r="Q427" s="27" t="e">
        <f>'Compound Alert'!#REF!</f>
        <v>#REF!</v>
      </c>
      <c r="R427" s="27" t="e">
        <f>'Compound Alert'!#REF!</f>
        <v>#REF!</v>
      </c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</row>
    <row r="428" spans="1:32" hidden="1" x14ac:dyDescent="0.2">
      <c r="A428" s="64">
        <v>129</v>
      </c>
      <c r="B428" s="83" t="str">
        <f>'Compound Alert'!B137</f>
        <v>Oman</v>
      </c>
      <c r="C428" s="83" t="str">
        <f>'Compound Alert'!C137</f>
        <v>OMN</v>
      </c>
      <c r="D428" s="83" t="str">
        <f>'Compound Alert'!D137</f>
        <v>MEA           Middle East &amp; North Africa</v>
      </c>
      <c r="E428" s="83" t="str">
        <f>'Compound Alert'!E137</f>
        <v>Middle East &amp; North Africa</v>
      </c>
      <c r="F428" s="83"/>
      <c r="G428" s="81">
        <f>'Compound Alert'!G137</f>
        <v>1.5</v>
      </c>
      <c r="H428" s="274">
        <f>'Compound Alert'!H137</f>
        <v>1.5</v>
      </c>
      <c r="I428" s="78">
        <f>'Compound Alert'!J137</f>
        <v>0</v>
      </c>
      <c r="J428" s="70">
        <f>'Compound Alert'!Y137</f>
        <v>5.38</v>
      </c>
      <c r="K428" s="70">
        <f>'Compound Alert'!Z137</f>
        <v>3.2296650717703299</v>
      </c>
      <c r="L428" s="70">
        <f>'Compound Alert'!AA137</f>
        <v>4.2809917355371896</v>
      </c>
      <c r="M428" s="70">
        <f>'Compound Alert'!AB137</f>
        <v>2.4285714285714302</v>
      </c>
      <c r="N428" s="70">
        <f>'Compound Alert'!AC137</f>
        <v>6.6666666666666696</v>
      </c>
      <c r="O428" s="70">
        <f>'Compound Alert'!AD137</f>
        <v>0</v>
      </c>
      <c r="P428" s="83"/>
      <c r="Q428" s="27" t="e">
        <f>'Compound Alert'!#REF!</f>
        <v>#REF!</v>
      </c>
      <c r="R428" s="27" t="e">
        <f>'Compound Alert'!#REF!</f>
        <v>#REF!</v>
      </c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</row>
    <row r="429" spans="1:32" hidden="1" x14ac:dyDescent="0.2">
      <c r="A429" s="64">
        <v>130</v>
      </c>
      <c r="B429" s="83" t="str">
        <f>'Compound Alert'!B142</f>
        <v>Palau</v>
      </c>
      <c r="C429" s="83" t="str">
        <f>'Compound Alert'!C142</f>
        <v>PLW</v>
      </c>
      <c r="D429" s="83" t="str">
        <f>'Compound Alert'!D142</f>
        <v>EAS           East Asia &amp; Pacific</v>
      </c>
      <c r="E429" s="83" t="str">
        <f>'Compound Alert'!E142</f>
        <v>IBRD</v>
      </c>
      <c r="F429" s="83"/>
      <c r="G429" s="81">
        <f>'Compound Alert'!G142</f>
        <v>1.5</v>
      </c>
      <c r="H429" s="274">
        <f>'Compound Alert'!H142</f>
        <v>1.5</v>
      </c>
      <c r="I429" s="78">
        <f>'Compound Alert'!J142</f>
        <v>0.5</v>
      </c>
      <c r="J429" s="70">
        <f>'Compound Alert'!Y142</f>
        <v>9.6199999999999992</v>
      </c>
      <c r="K429" s="70">
        <f>'Compound Alert'!Z142</f>
        <v>0</v>
      </c>
      <c r="L429" s="70">
        <f>'Compound Alert'!AA142</f>
        <v>0</v>
      </c>
      <c r="M429" s="70">
        <f>'Compound Alert'!AB142</f>
        <v>4.8571428571428603</v>
      </c>
      <c r="N429" s="70">
        <f>'Compound Alert'!AC142</f>
        <v>3.6666666666666701</v>
      </c>
      <c r="O429" s="70">
        <f>'Compound Alert'!AD142</f>
        <v>0</v>
      </c>
      <c r="P429" s="83"/>
      <c r="Q429" s="27" t="e">
        <f>'Compound Alert'!#REF!</f>
        <v>#REF!</v>
      </c>
      <c r="R429" s="27" t="e">
        <f>'Compound Alert'!#REF!</f>
        <v>#REF!</v>
      </c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</row>
    <row r="430" spans="1:32" hidden="1" x14ac:dyDescent="0.2">
      <c r="A430" s="64">
        <v>131</v>
      </c>
      <c r="B430" s="83" t="str">
        <f>'Compound Alert'!B150</f>
        <v>Russian Federation</v>
      </c>
      <c r="C430" s="83" t="str">
        <f>'Compound Alert'!C150</f>
        <v>RUS</v>
      </c>
      <c r="D430" s="83" t="str">
        <f>'Compound Alert'!D150</f>
        <v>ECS           Europe &amp; Central Asia</v>
      </c>
      <c r="E430" s="83" t="str">
        <f>'Compound Alert'!E150</f>
        <v>IBRD</v>
      </c>
      <c r="F430" s="83"/>
      <c r="G430" s="81">
        <f>'Compound Alert'!G150</f>
        <v>1.5</v>
      </c>
      <c r="H430" s="274">
        <f>'Compound Alert'!H150</f>
        <v>1.5</v>
      </c>
      <c r="I430" s="78">
        <f>'Compound Alert'!J150</f>
        <v>1</v>
      </c>
      <c r="J430" s="70">
        <f>'Compound Alert'!Y150</f>
        <v>5.14</v>
      </c>
      <c r="K430" s="70">
        <f>'Compound Alert'!Z150</f>
        <v>2.5837320574162699</v>
      </c>
      <c r="L430" s="70">
        <f>'Compound Alert'!AA150</f>
        <v>7.1239669421487601</v>
      </c>
      <c r="M430" s="70">
        <f>'Compound Alert'!AB150</f>
        <v>2.28571428571429</v>
      </c>
      <c r="N430" s="70">
        <f>'Compound Alert'!AC150</f>
        <v>7.8333333333333304</v>
      </c>
      <c r="O430" s="70">
        <f>'Compound Alert'!AD150</f>
        <v>0</v>
      </c>
      <c r="P430" s="83"/>
      <c r="Q430" s="27" t="e">
        <f>'Compound Alert'!#REF!</f>
        <v>#REF!</v>
      </c>
      <c r="R430" s="27" t="e">
        <f>'Compound Alert'!#REF!</f>
        <v>#REF!</v>
      </c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</row>
    <row r="431" spans="1:32" hidden="1" x14ac:dyDescent="0.2">
      <c r="A431" s="64">
        <v>132</v>
      </c>
      <c r="B431" s="83" t="str">
        <f>'Compound Alert'!B163</f>
        <v>Suriname</v>
      </c>
      <c r="C431" s="83" t="str">
        <f>'Compound Alert'!C163</f>
        <v>SUR</v>
      </c>
      <c r="D431" s="83" t="str">
        <f>'Compound Alert'!D163</f>
        <v>LCN           Latin America &amp; Caribbean</v>
      </c>
      <c r="E431" s="83" t="str">
        <f>'Compound Alert'!E163</f>
        <v>IBRD</v>
      </c>
      <c r="F431" s="83"/>
      <c r="G431" s="81">
        <f>'Compound Alert'!G163</f>
        <v>1.5</v>
      </c>
      <c r="H431" s="274">
        <f>'Compound Alert'!H163</f>
        <v>1.5</v>
      </c>
      <c r="I431" s="78">
        <f>'Compound Alert'!J163</f>
        <v>0</v>
      </c>
      <c r="J431" s="70">
        <f>'Compound Alert'!Y163</f>
        <v>6.7</v>
      </c>
      <c r="K431" s="70">
        <f>'Compound Alert'!Z163</f>
        <v>5.5263157894736796</v>
      </c>
      <c r="L431" s="70">
        <f>'Compound Alert'!AA163</f>
        <v>6.9421487603305803</v>
      </c>
      <c r="M431" s="70">
        <f>'Compound Alert'!AB163</f>
        <v>5</v>
      </c>
      <c r="N431" s="70">
        <f>'Compound Alert'!AC163</f>
        <v>4.8333333333333304</v>
      </c>
      <c r="O431" s="70">
        <f>'Compound Alert'!AD163</f>
        <v>0</v>
      </c>
      <c r="P431" s="83"/>
      <c r="Q431" s="27" t="e">
        <f>'Compound Alert'!#REF!</f>
        <v>#REF!</v>
      </c>
      <c r="R431" s="27" t="e">
        <f>'Compound Alert'!#REF!</f>
        <v>#REF!</v>
      </c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</row>
    <row r="432" spans="1:32" hidden="1" x14ac:dyDescent="0.2">
      <c r="A432" s="64">
        <v>133</v>
      </c>
      <c r="B432" s="83" t="str">
        <f>'Compound Alert'!B172</f>
        <v>Thailand</v>
      </c>
      <c r="C432" s="83" t="str">
        <f>'Compound Alert'!C172</f>
        <v>THA</v>
      </c>
      <c r="D432" s="83" t="str">
        <f>'Compound Alert'!D172</f>
        <v>EAS           East Asia &amp; Pacific</v>
      </c>
      <c r="E432" s="83" t="str">
        <f>'Compound Alert'!E172</f>
        <v>IBRD</v>
      </c>
      <c r="F432" s="83"/>
      <c r="G432" s="81">
        <f>'Compound Alert'!G172</f>
        <v>1.5</v>
      </c>
      <c r="H432" s="274">
        <f>'Compound Alert'!H172</f>
        <v>1.5</v>
      </c>
      <c r="I432" s="78">
        <f>'Compound Alert'!J172</f>
        <v>0.5</v>
      </c>
      <c r="J432" s="70">
        <f>'Compound Alert'!Y172</f>
        <v>4.5</v>
      </c>
      <c r="K432" s="70">
        <f>'Compound Alert'!Z172</f>
        <v>3.5645933014354099</v>
      </c>
      <c r="L432" s="70">
        <f>'Compound Alert'!AA172</f>
        <v>4.8925619834710696</v>
      </c>
      <c r="M432" s="70">
        <f>'Compound Alert'!AB172</f>
        <v>3.1428571428571401</v>
      </c>
      <c r="N432" s="70">
        <f>'Compound Alert'!AC172</f>
        <v>8.6666666666666696</v>
      </c>
      <c r="O432" s="70">
        <f>'Compound Alert'!AD172</f>
        <v>0</v>
      </c>
      <c r="P432" s="83"/>
      <c r="Q432" s="27" t="e">
        <f>'Compound Alert'!#REF!</f>
        <v>#REF!</v>
      </c>
      <c r="R432" s="27" t="e">
        <f>'Compound Alert'!#REF!</f>
        <v>#REF!</v>
      </c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</row>
    <row r="433" spans="1:32" hidden="1" x14ac:dyDescent="0.2">
      <c r="A433" s="64">
        <v>134</v>
      </c>
      <c r="B433" s="83" t="str">
        <f>'Compound Alert'!B177</f>
        <v>Trinidad and Tobago</v>
      </c>
      <c r="C433" s="83" t="str">
        <f>'Compound Alert'!C177</f>
        <v>TTO</v>
      </c>
      <c r="D433" s="83" t="str">
        <f>'Compound Alert'!D177</f>
        <v>LCN           Latin America &amp; Caribbean</v>
      </c>
      <c r="E433" s="83" t="str">
        <f>'Compound Alert'!E177</f>
        <v>IBRD</v>
      </c>
      <c r="F433" s="83"/>
      <c r="G433" s="81">
        <f>'Compound Alert'!G177</f>
        <v>1.5</v>
      </c>
      <c r="H433" s="274">
        <f>'Compound Alert'!H177</f>
        <v>1.5</v>
      </c>
      <c r="I433" s="78">
        <f>'Compound Alert'!J177</f>
        <v>0</v>
      </c>
      <c r="J433" s="70">
        <f>'Compound Alert'!Y177</f>
        <v>6.68</v>
      </c>
      <c r="K433" s="70">
        <f>'Compound Alert'!Z177</f>
        <v>2.8947368421052602</v>
      </c>
      <c r="L433" s="70">
        <f>'Compound Alert'!AA177</f>
        <v>5.3553719008264498</v>
      </c>
      <c r="M433" s="70">
        <f>'Compound Alert'!AB177</f>
        <v>2.8571428571428599</v>
      </c>
      <c r="N433" s="70">
        <f>'Compound Alert'!AC177</f>
        <v>3.6666666666666701</v>
      </c>
      <c r="O433" s="70">
        <f>'Compound Alert'!AD177</f>
        <v>0</v>
      </c>
      <c r="P433" s="83"/>
      <c r="Q433" s="27" t="e">
        <f>'Compound Alert'!#REF!</f>
        <v>#REF!</v>
      </c>
      <c r="R433" s="27" t="e">
        <f>'Compound Alert'!#REF!</f>
        <v>#REF!</v>
      </c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</row>
    <row r="434" spans="1:32" hidden="1" x14ac:dyDescent="0.2">
      <c r="A434" s="64">
        <v>135</v>
      </c>
      <c r="B434" s="83" t="str">
        <f>'Compound Alert'!B11</f>
        <v>Armenia</v>
      </c>
      <c r="C434" s="83" t="str">
        <f>'Compound Alert'!C11</f>
        <v>ARM</v>
      </c>
      <c r="D434" s="83" t="str">
        <f>'Compound Alert'!D11</f>
        <v>ECS           Europe &amp; Central Asia</v>
      </c>
      <c r="E434" s="83" t="str">
        <f>'Compound Alert'!E11</f>
        <v>IBRD</v>
      </c>
      <c r="F434" s="83"/>
      <c r="G434" s="81">
        <f>'Compound Alert'!G11</f>
        <v>1.5</v>
      </c>
      <c r="H434" s="274">
        <f>'Compound Alert'!H11</f>
        <v>1.5</v>
      </c>
      <c r="I434" s="78">
        <f>'Compound Alert'!J11</f>
        <v>0</v>
      </c>
      <c r="J434" s="70">
        <f>'Compound Alert'!Y11</f>
        <v>4</v>
      </c>
      <c r="K434" s="70">
        <f>'Compound Alert'!Z11</f>
        <v>2.7033492822966498</v>
      </c>
      <c r="L434" s="70">
        <f>'Compound Alert'!AA11</f>
        <v>6.1487603305785097</v>
      </c>
      <c r="M434" s="70">
        <f>'Compound Alert'!AB11</f>
        <v>2.8571428571428599</v>
      </c>
      <c r="N434" s="70">
        <f>'Compound Alert'!AC11</f>
        <v>5.8333333333333304</v>
      </c>
      <c r="O434" s="70">
        <f>'Compound Alert'!AD11</f>
        <v>0</v>
      </c>
      <c r="P434" s="83"/>
      <c r="Q434" s="27" t="e">
        <f>'Compound Alert'!#REF!</f>
        <v>#REF!</v>
      </c>
      <c r="R434" s="27" t="e">
        <f>'Compound Alert'!#REF!</f>
        <v>#REF!</v>
      </c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</row>
    <row r="435" spans="1:32" hidden="1" x14ac:dyDescent="0.2">
      <c r="A435" s="64">
        <v>136</v>
      </c>
      <c r="B435" s="83" t="str">
        <f>'Compound Alert'!B36</f>
        <v>Chile</v>
      </c>
      <c r="C435" s="83" t="str">
        <f>'Compound Alert'!C36</f>
        <v>CHL</v>
      </c>
      <c r="D435" s="83" t="str">
        <f>'Compound Alert'!D36</f>
        <v>LCN           Latin America &amp; Caribbean</v>
      </c>
      <c r="E435" s="83" t="str">
        <f>'Compound Alert'!E36</f>
        <v>IBRD</v>
      </c>
      <c r="F435" s="83"/>
      <c r="G435" s="81">
        <f>'Compound Alert'!G36</f>
        <v>1.5</v>
      </c>
      <c r="H435" s="274">
        <f>'Compound Alert'!H36</f>
        <v>1.5</v>
      </c>
      <c r="I435" s="78">
        <f>'Compound Alert'!J36</f>
        <v>0.5</v>
      </c>
      <c r="J435" s="70">
        <f>'Compound Alert'!Y36</f>
        <v>2.5</v>
      </c>
      <c r="K435" s="70">
        <f>'Compound Alert'!Z36</f>
        <v>3.42105263157895</v>
      </c>
      <c r="L435" s="70">
        <f>'Compound Alert'!AA36</f>
        <v>1.8181818181818199</v>
      </c>
      <c r="M435" s="70">
        <f>'Compound Alert'!AB36</f>
        <v>2.4285714285714302</v>
      </c>
      <c r="N435" s="70">
        <f>'Compound Alert'!AC36</f>
        <v>8.6666666666666696</v>
      </c>
      <c r="O435" s="70">
        <f>'Compound Alert'!AD36</f>
        <v>0</v>
      </c>
      <c r="P435" s="83"/>
      <c r="Q435" s="27" t="e">
        <f>'Compound Alert'!#REF!</f>
        <v>#REF!</v>
      </c>
      <c r="R435" s="27" t="e">
        <f>'Compound Alert'!#REF!</f>
        <v>#REF!</v>
      </c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</row>
    <row r="436" spans="1:32" hidden="1" x14ac:dyDescent="0.2">
      <c r="A436" s="64">
        <v>137</v>
      </c>
      <c r="B436" s="83" t="str">
        <f>'Compound Alert'!B45</f>
        <v>Costa Rica</v>
      </c>
      <c r="C436" s="83" t="str">
        <f>'Compound Alert'!C45</f>
        <v>CRI</v>
      </c>
      <c r="D436" s="83" t="str">
        <f>'Compound Alert'!D45</f>
        <v>LCN           Latin America &amp; Caribbean</v>
      </c>
      <c r="E436" s="83" t="str">
        <f>'Compound Alert'!E45</f>
        <v>IBRD</v>
      </c>
      <c r="F436" s="83"/>
      <c r="G436" s="81">
        <f>'Compound Alert'!G45</f>
        <v>1.5</v>
      </c>
      <c r="H436" s="274">
        <f>'Compound Alert'!H45</f>
        <v>1.5</v>
      </c>
      <c r="I436" s="78">
        <f>'Compound Alert'!J45</f>
        <v>0.5</v>
      </c>
      <c r="J436" s="70">
        <f>'Compound Alert'!Y45</f>
        <v>4.9800000000000004</v>
      </c>
      <c r="K436" s="70">
        <f>'Compound Alert'!Z45</f>
        <v>3.3971291866028701</v>
      </c>
      <c r="L436" s="70">
        <f>'Compound Alert'!AA45</f>
        <v>3.2066115702479299</v>
      </c>
      <c r="M436" s="70">
        <f>'Compound Alert'!AB45</f>
        <v>3.2857142857142798</v>
      </c>
      <c r="N436" s="70">
        <f>'Compound Alert'!AC45</f>
        <v>8.3333333333333304</v>
      </c>
      <c r="O436" s="70">
        <f>'Compound Alert'!AD45</f>
        <v>0</v>
      </c>
      <c r="P436" s="83"/>
      <c r="Q436" s="27" t="e">
        <f>'Compound Alert'!#REF!</f>
        <v>#REF!</v>
      </c>
      <c r="R436" s="27" t="e">
        <f>'Compound Alert'!#REF!</f>
        <v>#REF!</v>
      </c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</row>
    <row r="437" spans="1:32" hidden="1" x14ac:dyDescent="0.2">
      <c r="A437" s="64">
        <v>138</v>
      </c>
      <c r="B437" s="83" t="str">
        <f>'Compound Alert'!B127</f>
        <v>Malaysia</v>
      </c>
      <c r="C437" s="83" t="str">
        <f>'Compound Alert'!C127</f>
        <v>MYS</v>
      </c>
      <c r="D437" s="83" t="str">
        <f>'Compound Alert'!D127</f>
        <v>EAS           East Asia &amp; Pacific</v>
      </c>
      <c r="E437" s="83" t="str">
        <f>'Compound Alert'!E127</f>
        <v>IBRD</v>
      </c>
      <c r="F437" s="83"/>
      <c r="G437" s="81">
        <f>'Compound Alert'!G127</f>
        <v>1.5</v>
      </c>
      <c r="H437" s="274">
        <f>'Compound Alert'!H127</f>
        <v>1.5</v>
      </c>
      <c r="I437" s="78">
        <f>'Compound Alert'!J127</f>
        <v>0</v>
      </c>
      <c r="J437" s="70">
        <f>'Compound Alert'!Y127</f>
        <v>3</v>
      </c>
      <c r="K437" s="70">
        <f>'Compound Alert'!Z127</f>
        <v>2.3444976076555002</v>
      </c>
      <c r="L437" s="70">
        <f>'Compound Alert'!AA127</f>
        <v>2.7933884297520701</v>
      </c>
      <c r="M437" s="70">
        <f>'Compound Alert'!AB127</f>
        <v>2.8571428571428599</v>
      </c>
      <c r="N437" s="70">
        <f>'Compound Alert'!AC127</f>
        <v>6.5</v>
      </c>
      <c r="O437" s="70">
        <f>'Compound Alert'!AD127</f>
        <v>0</v>
      </c>
      <c r="P437" s="83"/>
      <c r="Q437" s="27" t="e">
        <f>'Compound Alert'!#REF!</f>
        <v>#REF!</v>
      </c>
      <c r="R437" s="27" t="e">
        <f>'Compound Alert'!#REF!</f>
        <v>#REF!</v>
      </c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</row>
    <row r="438" spans="1:32" hidden="1" x14ac:dyDescent="0.2">
      <c r="A438" s="64">
        <v>139</v>
      </c>
      <c r="B438" s="83" t="str">
        <f>'Compound Alert'!B149</f>
        <v>Romania</v>
      </c>
      <c r="C438" s="83" t="str">
        <f>'Compound Alert'!C149</f>
        <v>ROU</v>
      </c>
      <c r="D438" s="83" t="str">
        <f>'Compound Alert'!D149</f>
        <v>ECS           Europe &amp; Central Asia</v>
      </c>
      <c r="E438" s="83" t="str">
        <f>'Compound Alert'!E149</f>
        <v>IBRD</v>
      </c>
      <c r="F438" s="83"/>
      <c r="G438" s="81">
        <f>'Compound Alert'!G149</f>
        <v>1.5</v>
      </c>
      <c r="H438" s="274">
        <f>'Compound Alert'!H149</f>
        <v>1.5</v>
      </c>
      <c r="I438" s="78">
        <f>'Compound Alert'!J149</f>
        <v>0</v>
      </c>
      <c r="J438" s="70">
        <f>'Compound Alert'!Y149</f>
        <v>4.84</v>
      </c>
      <c r="K438" s="70">
        <f>'Compound Alert'!Z149</f>
        <v>2.4641148325358899</v>
      </c>
      <c r="L438" s="70">
        <f>'Compound Alert'!AA149</f>
        <v>4.69421487603306</v>
      </c>
      <c r="M438" s="70">
        <f>'Compound Alert'!AB149</f>
        <v>2.71428571428571</v>
      </c>
      <c r="N438" s="70">
        <f>'Compound Alert'!AC149</f>
        <v>5.1666666666666696</v>
      </c>
      <c r="O438" s="70">
        <f>'Compound Alert'!AD149</f>
        <v>0</v>
      </c>
      <c r="P438" s="83"/>
      <c r="Q438" s="27" t="e">
        <f>'Compound Alert'!#REF!</f>
        <v>#REF!</v>
      </c>
      <c r="R438" s="27" t="e">
        <f>'Compound Alert'!#REF!</f>
        <v>#REF!</v>
      </c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</row>
    <row r="439" spans="1:32" hidden="1" x14ac:dyDescent="0.2">
      <c r="A439" s="64">
        <v>140</v>
      </c>
      <c r="B439" s="83" t="str">
        <f>'Compound Alert'!B10</f>
        <v>Argentina</v>
      </c>
      <c r="C439" s="83" t="str">
        <f>'Compound Alert'!C10</f>
        <v>ARG</v>
      </c>
      <c r="D439" s="83" t="str">
        <f>'Compound Alert'!D10</f>
        <v>LCN           Latin America &amp; Caribbean</v>
      </c>
      <c r="E439" s="83" t="str">
        <f>'Compound Alert'!E10</f>
        <v>IBRD</v>
      </c>
      <c r="F439" s="83"/>
      <c r="G439" s="81">
        <f>'Compound Alert'!G10</f>
        <v>1.5</v>
      </c>
      <c r="H439" s="274">
        <f>'Compound Alert'!H10</f>
        <v>1.5</v>
      </c>
      <c r="I439" s="78">
        <f>'Compound Alert'!J10</f>
        <v>0.5</v>
      </c>
      <c r="J439" s="70">
        <f>'Compound Alert'!Y10</f>
        <v>3.5</v>
      </c>
      <c r="K439" s="70">
        <f>'Compound Alert'!Z10</f>
        <v>2.2727272727272698</v>
      </c>
      <c r="L439" s="70">
        <f>'Compound Alert'!AA10</f>
        <v>7.8677685950413201</v>
      </c>
      <c r="M439" s="70">
        <f>'Compound Alert'!AB10</f>
        <v>2.5714285714285698</v>
      </c>
      <c r="N439" s="70">
        <f>'Compound Alert'!AC10</f>
        <v>5</v>
      </c>
      <c r="O439" s="70">
        <f>'Compound Alert'!AD10</f>
        <v>0</v>
      </c>
      <c r="P439" s="83"/>
      <c r="Q439" s="27" t="e">
        <f>'Compound Alert'!#REF!</f>
        <v>#REF!</v>
      </c>
      <c r="R439" s="27" t="e">
        <f>'Compound Alert'!#REF!</f>
        <v>#REF!</v>
      </c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</row>
    <row r="440" spans="1:32" hidden="1" x14ac:dyDescent="0.2">
      <c r="A440" s="64">
        <v>141</v>
      </c>
      <c r="B440" s="83" t="str">
        <f>'Compound Alert'!B73</f>
        <v>Greece</v>
      </c>
      <c r="C440" s="83" t="str">
        <f>'Compound Alert'!C73</f>
        <v>GRC</v>
      </c>
      <c r="D440" s="83" t="str">
        <f>'Compound Alert'!D73</f>
        <v>ECS           Europe &amp; Central Asia</v>
      </c>
      <c r="E440" s="83" t="str">
        <f>'Compound Alert'!E73</f>
        <v xml:space="preserve"> </v>
      </c>
      <c r="F440" s="83"/>
      <c r="G440" s="81">
        <f>'Compound Alert'!G73</f>
        <v>1.5</v>
      </c>
      <c r="H440" s="274">
        <f>'Compound Alert'!H73</f>
        <v>1.5</v>
      </c>
      <c r="I440" s="78">
        <f>'Compound Alert'!J73</f>
        <v>0.5</v>
      </c>
      <c r="J440" s="70">
        <f>'Compound Alert'!Y73</f>
        <v>3.25</v>
      </c>
      <c r="K440" s="70">
        <f>'Compound Alert'!Z73</f>
        <v>0.119617224880383</v>
      </c>
      <c r="L440" s="70">
        <f>'Compound Alert'!AA73</f>
        <v>4.9752066115702496</v>
      </c>
      <c r="M440" s="70">
        <f>'Compound Alert'!AB73</f>
        <v>1.28571428571429</v>
      </c>
      <c r="N440" s="70">
        <f>'Compound Alert'!AC73</f>
        <v>8.1666666666666696</v>
      </c>
      <c r="O440" s="70">
        <f>'Compound Alert'!AD73</f>
        <v>0</v>
      </c>
      <c r="P440" s="83"/>
      <c r="Q440" s="27" t="e">
        <f>'Compound Alert'!#REF!</f>
        <v>#REF!</v>
      </c>
      <c r="R440" s="27" t="e">
        <f>'Compound Alert'!#REF!</f>
        <v>#REF!</v>
      </c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</row>
    <row r="441" spans="1:32" hidden="1" x14ac:dyDescent="0.2">
      <c r="A441" s="64">
        <v>142</v>
      </c>
      <c r="B441" s="83" t="str">
        <f>'Compound Alert'!B21</f>
        <v>Bulgaria</v>
      </c>
      <c r="C441" s="83" t="str">
        <f>'Compound Alert'!C21</f>
        <v>BGR</v>
      </c>
      <c r="D441" s="83" t="str">
        <f>'Compound Alert'!D21</f>
        <v>ECS           Europe &amp; Central Asia</v>
      </c>
      <c r="E441" s="83" t="str">
        <f>'Compound Alert'!E21</f>
        <v>IBRD</v>
      </c>
      <c r="F441" s="83"/>
      <c r="G441" s="81">
        <f>'Compound Alert'!G21</f>
        <v>1</v>
      </c>
      <c r="H441" s="274">
        <f>'Compound Alert'!H21</f>
        <v>1</v>
      </c>
      <c r="I441" s="78">
        <f>'Compound Alert'!J21</f>
        <v>0</v>
      </c>
      <c r="J441" s="70">
        <f>'Compound Alert'!Y21</f>
        <v>4.88</v>
      </c>
      <c r="K441" s="70">
        <f>'Compound Alert'!Z21</f>
        <v>2.4162679425837301</v>
      </c>
      <c r="L441" s="70">
        <f>'Compound Alert'!AA21</f>
        <v>3.93388429752066</v>
      </c>
      <c r="M441" s="70">
        <f>'Compound Alert'!AB21</f>
        <v>2.71428571428571</v>
      </c>
      <c r="N441" s="70">
        <f>'Compound Alert'!AC21</f>
        <v>4.3333333333333304</v>
      </c>
      <c r="O441" s="70">
        <f>'Compound Alert'!AD21</f>
        <v>0</v>
      </c>
      <c r="P441" s="83"/>
      <c r="Q441" s="27" t="e">
        <f>'Compound Alert'!#REF!</f>
        <v>#REF!</v>
      </c>
      <c r="R441" s="27" t="e">
        <f>'Compound Alert'!#REF!</f>
        <v>#REF!</v>
      </c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</row>
    <row r="442" spans="1:32" hidden="1" x14ac:dyDescent="0.2">
      <c r="A442" s="64">
        <v>143</v>
      </c>
      <c r="B442" s="83" t="str">
        <f>'Compound Alert'!B109</f>
        <v>Luxembourg</v>
      </c>
      <c r="C442" s="83" t="str">
        <f>'Compound Alert'!C109</f>
        <v>LUX</v>
      </c>
      <c r="D442" s="83" t="str">
        <f>'Compound Alert'!D109</f>
        <v>ECS           Europe &amp; Central Asia</v>
      </c>
      <c r="E442" s="83" t="str">
        <f>'Compound Alert'!E109</f>
        <v xml:space="preserve"> </v>
      </c>
      <c r="F442" s="83"/>
      <c r="G442" s="81">
        <f>'Compound Alert'!G109</f>
        <v>1</v>
      </c>
      <c r="H442" s="274">
        <f>'Compound Alert'!H109</f>
        <v>1</v>
      </c>
      <c r="I442" s="78">
        <f>'Compound Alert'!J109</f>
        <v>0</v>
      </c>
      <c r="J442" s="70">
        <f>'Compound Alert'!Y109</f>
        <v>5.24</v>
      </c>
      <c r="K442" s="70">
        <f>'Compound Alert'!Z109</f>
        <v>0</v>
      </c>
      <c r="L442" s="70">
        <f>'Compound Alert'!AA109</f>
        <v>0.214876033057852</v>
      </c>
      <c r="M442" s="70">
        <f>'Compound Alert'!AB109</f>
        <v>0.85714285714285599</v>
      </c>
      <c r="N442" s="70">
        <f>'Compound Alert'!AC109</f>
        <v>0</v>
      </c>
      <c r="O442" s="70">
        <f>'Compound Alert'!AD109</f>
        <v>0</v>
      </c>
      <c r="P442" s="83"/>
      <c r="Q442" s="27" t="e">
        <f>'Compound Alert'!#REF!</f>
        <v>#REF!</v>
      </c>
      <c r="R442" s="27" t="e">
        <f>'Compound Alert'!#REF!</f>
        <v>#REF!</v>
      </c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</row>
    <row r="443" spans="1:32" hidden="1" x14ac:dyDescent="0.2">
      <c r="A443" s="64">
        <v>144</v>
      </c>
      <c r="B443" s="83" t="str">
        <f>'Compound Alert'!B119</f>
        <v>Malta</v>
      </c>
      <c r="C443" s="83" t="str">
        <f>'Compound Alert'!C119</f>
        <v>MLT</v>
      </c>
      <c r="D443" s="83" t="str">
        <f>'Compound Alert'!D119</f>
        <v>MEA           Middle East &amp; North Africa</v>
      </c>
      <c r="E443" s="83" t="str">
        <f>'Compound Alert'!E119</f>
        <v xml:space="preserve"> </v>
      </c>
      <c r="F443" s="83"/>
      <c r="G443" s="81">
        <f>'Compound Alert'!G119</f>
        <v>1</v>
      </c>
      <c r="H443" s="274">
        <f>'Compound Alert'!H119</f>
        <v>1</v>
      </c>
      <c r="I443" s="78">
        <f>'Compound Alert'!J119</f>
        <v>0</v>
      </c>
      <c r="J443" s="70">
        <f>'Compound Alert'!Y119</f>
        <v>6.54</v>
      </c>
      <c r="K443" s="70">
        <f>'Compound Alert'!Z119</f>
        <v>0</v>
      </c>
      <c r="L443" s="70">
        <f>'Compound Alert'!AA119</f>
        <v>1.8677685950413201</v>
      </c>
      <c r="M443" s="70">
        <f>'Compound Alert'!AB119</f>
        <v>1</v>
      </c>
      <c r="N443" s="70">
        <f>'Compound Alert'!AC119</f>
        <v>2.5</v>
      </c>
      <c r="O443" s="70">
        <f>'Compound Alert'!AD119</f>
        <v>0</v>
      </c>
      <c r="P443" s="83"/>
      <c r="Q443" s="27" t="e">
        <f>'Compound Alert'!#REF!</f>
        <v>#REF!</v>
      </c>
      <c r="R443" s="27" t="e">
        <f>'Compound Alert'!#REF!</f>
        <v>#REF!</v>
      </c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</row>
    <row r="444" spans="1:32" hidden="1" x14ac:dyDescent="0.2">
      <c r="A444" s="64">
        <v>145</v>
      </c>
      <c r="B444" s="83" t="str">
        <f>'Compound Alert'!B148</f>
        <v>Qatar</v>
      </c>
      <c r="C444" s="83" t="str">
        <f>'Compound Alert'!C148</f>
        <v>QAT</v>
      </c>
      <c r="D444" s="83" t="str">
        <f>'Compound Alert'!D148</f>
        <v>MEA           Middle East &amp; North Africa</v>
      </c>
      <c r="E444" s="83" t="str">
        <f>'Compound Alert'!E148</f>
        <v>Middle East &amp; North Africa</v>
      </c>
      <c r="F444" s="83"/>
      <c r="G444" s="81">
        <f>'Compound Alert'!G148</f>
        <v>1</v>
      </c>
      <c r="H444" s="274">
        <f>'Compound Alert'!H148</f>
        <v>1</v>
      </c>
      <c r="I444" s="78">
        <f>'Compound Alert'!J148</f>
        <v>0</v>
      </c>
      <c r="J444" s="70">
        <f>'Compound Alert'!Y148</f>
        <v>5.76</v>
      </c>
      <c r="K444" s="70">
        <f>'Compound Alert'!Z148</f>
        <v>0</v>
      </c>
      <c r="L444" s="70">
        <f>'Compound Alert'!AA148</f>
        <v>3.5041322314049599</v>
      </c>
      <c r="M444" s="70">
        <f>'Compound Alert'!AB148</f>
        <v>1.71428571428572</v>
      </c>
      <c r="N444" s="70">
        <f>'Compound Alert'!AC148</f>
        <v>0.83333333333333404</v>
      </c>
      <c r="O444" s="70">
        <f>'Compound Alert'!AD148</f>
        <v>0</v>
      </c>
      <c r="P444" s="83"/>
      <c r="Q444" s="27" t="e">
        <f>'Compound Alert'!#REF!</f>
        <v>#REF!</v>
      </c>
      <c r="R444" s="27" t="e">
        <f>'Compound Alert'!#REF!</f>
        <v>#REF!</v>
      </c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</row>
    <row r="445" spans="1:32" hidden="1" x14ac:dyDescent="0.2">
      <c r="A445" s="64">
        <v>146</v>
      </c>
      <c r="B445" s="83" t="str">
        <f>'Compound Alert'!B168</f>
        <v>Seychelles</v>
      </c>
      <c r="C445" s="83" t="str">
        <f>'Compound Alert'!C168</f>
        <v>SYC</v>
      </c>
      <c r="D445" s="83" t="str">
        <f>'Compound Alert'!D168</f>
        <v>SSF           Sub-Saharan Africa</v>
      </c>
      <c r="E445" s="83" t="str">
        <f>'Compound Alert'!E168</f>
        <v>IBRD</v>
      </c>
      <c r="F445" s="83"/>
      <c r="G445" s="81">
        <f>'Compound Alert'!G168</f>
        <v>1</v>
      </c>
      <c r="H445" s="274">
        <f>'Compound Alert'!H168</f>
        <v>1</v>
      </c>
      <c r="I445" s="78">
        <f>'Compound Alert'!J168</f>
        <v>0.5</v>
      </c>
      <c r="J445" s="70">
        <f>'Compound Alert'!Y168</f>
        <v>7.62</v>
      </c>
      <c r="K445" s="70">
        <f>'Compound Alert'!Z168</f>
        <v>2.2009569377990399</v>
      </c>
      <c r="L445" s="70">
        <f>'Compound Alert'!AA168</f>
        <v>4.0661157024793404</v>
      </c>
      <c r="M445" s="70">
        <f>'Compound Alert'!AB168</f>
        <v>3.71428571428571</v>
      </c>
      <c r="N445" s="70">
        <f>'Compound Alert'!AC168</f>
        <v>3</v>
      </c>
      <c r="O445" s="70">
        <f>'Compound Alert'!AD168</f>
        <v>0</v>
      </c>
      <c r="P445" s="83"/>
      <c r="Q445" s="27" t="e">
        <f>'Compound Alert'!#REF!</f>
        <v>#REF!</v>
      </c>
      <c r="R445" s="27" t="e">
        <f>'Compound Alert'!#REF!</f>
        <v>#REF!</v>
      </c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</row>
    <row r="446" spans="1:32" hidden="1" x14ac:dyDescent="0.2">
      <c r="A446" s="64">
        <v>147</v>
      </c>
      <c r="B446" s="83" t="str">
        <f>'Compound Alert'!B9</f>
        <v>United Arab Emirates</v>
      </c>
      <c r="C446" s="83" t="str">
        <f>'Compound Alert'!C9</f>
        <v>ARE</v>
      </c>
      <c r="D446" s="83" t="str">
        <f>'Compound Alert'!D9</f>
        <v>MEA           Middle East &amp; North Africa</v>
      </c>
      <c r="E446" s="83" t="str">
        <f>'Compound Alert'!E9</f>
        <v xml:space="preserve"> </v>
      </c>
      <c r="F446" s="83"/>
      <c r="G446" s="81">
        <f>'Compound Alert'!G9</f>
        <v>1</v>
      </c>
      <c r="H446" s="274">
        <f>'Compound Alert'!H9</f>
        <v>1</v>
      </c>
      <c r="I446" s="78">
        <f>'Compound Alert'!J9</f>
        <v>0</v>
      </c>
      <c r="J446" s="70">
        <f>'Compound Alert'!Y9</f>
        <v>4.66</v>
      </c>
      <c r="K446" s="70">
        <f>'Compound Alert'!Z9</f>
        <v>1.07655502392344</v>
      </c>
      <c r="L446" s="70">
        <f>'Compound Alert'!AA9</f>
        <v>3.2727272727272698</v>
      </c>
      <c r="M446" s="70">
        <f>'Compound Alert'!AB9</f>
        <v>1.1428571428571399</v>
      </c>
      <c r="N446" s="70">
        <f>'Compound Alert'!AC9</f>
        <v>5.3333333333333304</v>
      </c>
      <c r="O446" s="70">
        <f>'Compound Alert'!AD9</f>
        <v>0</v>
      </c>
      <c r="P446" s="83"/>
      <c r="Q446" s="27" t="e">
        <f>'Compound Alert'!#REF!</f>
        <v>#REF!</v>
      </c>
      <c r="R446" s="27" t="e">
        <f>'Compound Alert'!#REF!</f>
        <v>#REF!</v>
      </c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</row>
    <row r="447" spans="1:32" hidden="1" x14ac:dyDescent="0.2">
      <c r="A447" s="64">
        <v>148</v>
      </c>
      <c r="B447" s="83" t="str">
        <f>'Compound Alert'!B30</f>
        <v>Brunei Darussalam</v>
      </c>
      <c r="C447" s="83" t="str">
        <f>'Compound Alert'!C30</f>
        <v>BRN</v>
      </c>
      <c r="D447" s="83" t="str">
        <f>'Compound Alert'!D30</f>
        <v>EAS           East Asia &amp; Pacific</v>
      </c>
      <c r="E447" s="83" t="str">
        <f>'Compound Alert'!E30</f>
        <v xml:space="preserve"> </v>
      </c>
      <c r="F447" s="83"/>
      <c r="G447" s="81">
        <f>'Compound Alert'!G30</f>
        <v>1</v>
      </c>
      <c r="H447" s="274">
        <f>'Compound Alert'!H30</f>
        <v>1</v>
      </c>
      <c r="I447" s="78">
        <f>'Compound Alert'!J30</f>
        <v>0.5</v>
      </c>
      <c r="J447" s="70">
        <f>'Compound Alert'!Y30</f>
        <v>7.48</v>
      </c>
      <c r="K447" s="70">
        <f>'Compound Alert'!Z30</f>
        <v>1.8181818181818199</v>
      </c>
      <c r="L447" s="70">
        <f>'Compound Alert'!AA30</f>
        <v>2.4297520661157002</v>
      </c>
      <c r="M447" s="70">
        <f>'Compound Alert'!AB30</f>
        <v>1.8571428571428601</v>
      </c>
      <c r="N447" s="70">
        <f>'Compound Alert'!AC30</f>
        <v>3</v>
      </c>
      <c r="O447" s="70">
        <f>'Compound Alert'!AD30</f>
        <v>0</v>
      </c>
      <c r="P447" s="83"/>
      <c r="Q447" s="27" t="e">
        <f>'Compound Alert'!#REF!</f>
        <v>#REF!</v>
      </c>
      <c r="R447" s="27" t="e">
        <f>'Compound Alert'!#REF!</f>
        <v>#REF!</v>
      </c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</row>
    <row r="448" spans="1:32" hidden="1" x14ac:dyDescent="0.2">
      <c r="A448" s="64">
        <v>149</v>
      </c>
      <c r="B448" s="83" t="str">
        <f>'Compound Alert'!B58</f>
        <v>Spain</v>
      </c>
      <c r="C448" s="83" t="str">
        <f>'Compound Alert'!C58</f>
        <v>ESP</v>
      </c>
      <c r="D448" s="83" t="str">
        <f>'Compound Alert'!D58</f>
        <v>ECS           Europe &amp; Central Asia</v>
      </c>
      <c r="E448" s="83" t="str">
        <f>'Compound Alert'!E58</f>
        <v xml:space="preserve"> </v>
      </c>
      <c r="F448" s="83"/>
      <c r="G448" s="81">
        <f>'Compound Alert'!G58</f>
        <v>1</v>
      </c>
      <c r="H448" s="274">
        <f>'Compound Alert'!H58</f>
        <v>1</v>
      </c>
      <c r="I448" s="78">
        <f>'Compound Alert'!J58</f>
        <v>0</v>
      </c>
      <c r="J448" s="70">
        <f>'Compound Alert'!Y58</f>
        <v>2</v>
      </c>
      <c r="K448" s="70">
        <f>'Compound Alert'!Z58</f>
        <v>0</v>
      </c>
      <c r="L448" s="70">
        <f>'Compound Alert'!AA58</f>
        <v>2.7272727272727302</v>
      </c>
      <c r="M448" s="70">
        <f>'Compound Alert'!AB58</f>
        <v>0.71428571428571397</v>
      </c>
      <c r="N448" s="70">
        <f>'Compound Alert'!AC58</f>
        <v>5.1666666666666696</v>
      </c>
      <c r="O448" s="70">
        <f>'Compound Alert'!AD58</f>
        <v>0</v>
      </c>
      <c r="P448" s="83"/>
      <c r="Q448" s="27" t="e">
        <f>'Compound Alert'!#REF!</f>
        <v>#REF!</v>
      </c>
      <c r="R448" s="27" t="e">
        <f>'Compound Alert'!#REF!</f>
        <v>#REF!</v>
      </c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</row>
    <row r="449" spans="1:32" hidden="1" x14ac:dyDescent="0.2">
      <c r="A449" s="64">
        <v>150</v>
      </c>
      <c r="B449" s="83" t="str">
        <f>'Compound Alert'!B88</f>
        <v>Italy</v>
      </c>
      <c r="C449" s="83" t="str">
        <f>'Compound Alert'!C88</f>
        <v>ITA</v>
      </c>
      <c r="D449" s="83" t="str">
        <f>'Compound Alert'!D88</f>
        <v>ECS           Europe &amp; Central Asia</v>
      </c>
      <c r="E449" s="83" t="str">
        <f>'Compound Alert'!E88</f>
        <v xml:space="preserve"> </v>
      </c>
      <c r="F449" s="83"/>
      <c r="G449" s="81">
        <f>'Compound Alert'!G88</f>
        <v>1</v>
      </c>
      <c r="H449" s="274">
        <f>'Compound Alert'!H88</f>
        <v>1</v>
      </c>
      <c r="I449" s="78">
        <f>'Compound Alert'!J88</f>
        <v>0</v>
      </c>
      <c r="J449" s="70">
        <f>'Compound Alert'!Y88</f>
        <v>3</v>
      </c>
      <c r="K449" s="70">
        <f>'Compound Alert'!Z88</f>
        <v>0</v>
      </c>
      <c r="L449" s="70">
        <f>'Compound Alert'!AA88</f>
        <v>3.7520661157024802</v>
      </c>
      <c r="M449" s="70">
        <f>'Compound Alert'!AB88</f>
        <v>0.85714285714285599</v>
      </c>
      <c r="N449" s="70">
        <f>'Compound Alert'!AC88</f>
        <v>6.8333333333333304</v>
      </c>
      <c r="O449" s="70">
        <f>'Compound Alert'!AD88</f>
        <v>0</v>
      </c>
      <c r="P449" s="83"/>
      <c r="Q449" s="27" t="e">
        <f>'Compound Alert'!#REF!</f>
        <v>#REF!</v>
      </c>
      <c r="R449" s="27" t="e">
        <f>'Compound Alert'!#REF!</f>
        <v>#REF!</v>
      </c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</row>
    <row r="450" spans="1:32" hidden="1" x14ac:dyDescent="0.2">
      <c r="A450" s="64">
        <v>151</v>
      </c>
      <c r="B450" s="83" t="str">
        <f>'Compound Alert'!B91</f>
        <v>Japan</v>
      </c>
      <c r="C450" s="83" t="str">
        <f>'Compound Alert'!C91</f>
        <v>JPN</v>
      </c>
      <c r="D450" s="83" t="str">
        <f>'Compound Alert'!D91</f>
        <v>EAS           East Asia &amp; Pacific</v>
      </c>
      <c r="E450" s="83" t="str">
        <f>'Compound Alert'!E91</f>
        <v xml:space="preserve"> </v>
      </c>
      <c r="F450" s="83"/>
      <c r="G450" s="81">
        <f>'Compound Alert'!G91</f>
        <v>1</v>
      </c>
      <c r="H450" s="274">
        <f>'Compound Alert'!H91</f>
        <v>1</v>
      </c>
      <c r="I450" s="78">
        <f>'Compound Alert'!J91</f>
        <v>1</v>
      </c>
      <c r="J450" s="70">
        <f>'Compound Alert'!Y91</f>
        <v>2.04</v>
      </c>
      <c r="K450" s="70">
        <f>'Compound Alert'!Z91</f>
        <v>2.1770334928229702</v>
      </c>
      <c r="L450" s="70">
        <f>'Compound Alert'!AA91</f>
        <v>1.27272727272727</v>
      </c>
      <c r="M450" s="70">
        <f>'Compound Alert'!AB91</f>
        <v>0.57142857142857095</v>
      </c>
      <c r="N450" s="70">
        <f>'Compound Alert'!AC91</f>
        <v>10</v>
      </c>
      <c r="O450" s="70">
        <f>'Compound Alert'!AD91</f>
        <v>0</v>
      </c>
      <c r="P450" s="83"/>
      <c r="Q450" s="27" t="e">
        <f>'Compound Alert'!#REF!</f>
        <v>#REF!</v>
      </c>
      <c r="R450" s="27" t="e">
        <f>'Compound Alert'!#REF!</f>
        <v>#REF!</v>
      </c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</row>
    <row r="451" spans="1:32" hidden="1" x14ac:dyDescent="0.2">
      <c r="A451" s="64">
        <v>152</v>
      </c>
      <c r="B451" s="83" t="str">
        <f>'Compound Alert'!B98</f>
        <v>Korea Republic of</v>
      </c>
      <c r="C451" s="83" t="str">
        <f>'Compound Alert'!C98</f>
        <v>KOR</v>
      </c>
      <c r="D451" s="83" t="str">
        <f>'Compound Alert'!D98</f>
        <v>EAS           East Asia &amp; Pacific</v>
      </c>
      <c r="E451" s="83" t="str">
        <f>'Compound Alert'!E98</f>
        <v xml:space="preserve"> </v>
      </c>
      <c r="F451" s="83"/>
      <c r="G451" s="81">
        <f>'Compound Alert'!G98</f>
        <v>1</v>
      </c>
      <c r="H451" s="274">
        <f>'Compound Alert'!H98</f>
        <v>1</v>
      </c>
      <c r="I451" s="78">
        <f>'Compound Alert'!J98</f>
        <v>1.5</v>
      </c>
      <c r="J451" s="70">
        <f>'Compound Alert'!Y98</f>
        <v>10</v>
      </c>
      <c r="K451" s="70">
        <f>'Compound Alert'!Z98</f>
        <v>0.47846889952152999</v>
      </c>
      <c r="L451" s="70">
        <f>'Compound Alert'!AA98</f>
        <v>2.9256198347107398</v>
      </c>
      <c r="M451" s="70">
        <f>'Compound Alert'!AB98</f>
        <v>0.57142857142857095</v>
      </c>
      <c r="N451" s="70">
        <f>'Compound Alert'!AC98</f>
        <v>8.1666666666666696</v>
      </c>
      <c r="O451" s="70">
        <f>'Compound Alert'!AD98</f>
        <v>0</v>
      </c>
      <c r="P451" s="83"/>
      <c r="Q451" s="27" t="e">
        <f>'Compound Alert'!#REF!</f>
        <v>#REF!</v>
      </c>
      <c r="R451" s="27" t="e">
        <f>'Compound Alert'!#REF!</f>
        <v>#REF!</v>
      </c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</row>
    <row r="452" spans="1:32" hidden="1" x14ac:dyDescent="0.2">
      <c r="A452" s="64">
        <v>153</v>
      </c>
      <c r="B452" s="83" t="str">
        <f>'Compound Alert'!B104</f>
        <v>Saint Lucia</v>
      </c>
      <c r="C452" s="83" t="str">
        <f>'Compound Alert'!C104</f>
        <v>LCA</v>
      </c>
      <c r="D452" s="83" t="str">
        <f>'Compound Alert'!D104</f>
        <v>LCN           Latin America &amp; Caribbean</v>
      </c>
      <c r="E452" s="83" t="str">
        <f>'Compound Alert'!E104</f>
        <v>Blend</v>
      </c>
      <c r="F452" s="83"/>
      <c r="G452" s="81">
        <f>'Compound Alert'!G104</f>
        <v>1</v>
      </c>
      <c r="H452" s="274">
        <f>'Compound Alert'!H104</f>
        <v>1</v>
      </c>
      <c r="I452" s="78">
        <f>'Compound Alert'!J104</f>
        <v>0</v>
      </c>
      <c r="J452" s="70">
        <f>'Compound Alert'!Y104</f>
        <v>6.94</v>
      </c>
      <c r="K452" s="70">
        <f>'Compound Alert'!Z104</f>
        <v>0</v>
      </c>
      <c r="L452" s="70">
        <f>'Compound Alert'!AA104</f>
        <v>0</v>
      </c>
      <c r="M452" s="70">
        <f>'Compound Alert'!AB104</f>
        <v>4.4285714285714297</v>
      </c>
      <c r="N452" s="70">
        <f>'Compound Alert'!AC104</f>
        <v>2.6666666666666701</v>
      </c>
      <c r="O452" s="70">
        <f>'Compound Alert'!AD104</f>
        <v>0</v>
      </c>
      <c r="P452" s="83"/>
      <c r="Q452" s="27" t="e">
        <f>'Compound Alert'!#REF!</f>
        <v>#REF!</v>
      </c>
      <c r="R452" s="27" t="e">
        <f>'Compound Alert'!#REF!</f>
        <v>#REF!</v>
      </c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</row>
    <row r="453" spans="1:32" hidden="1" x14ac:dyDescent="0.2">
      <c r="A453" s="64">
        <v>154</v>
      </c>
      <c r="B453" s="83" t="str">
        <f>'Compound Alert'!B136</f>
        <v>New Zealand</v>
      </c>
      <c r="C453" s="83" t="str">
        <f>'Compound Alert'!C136</f>
        <v>NZL</v>
      </c>
      <c r="D453" s="83" t="str">
        <f>'Compound Alert'!D136</f>
        <v>EAS           East Asia &amp; Pacific</v>
      </c>
      <c r="E453" s="83" t="str">
        <f>'Compound Alert'!E136</f>
        <v>East Asia &amp; Pacific</v>
      </c>
      <c r="F453" s="83"/>
      <c r="G453" s="81">
        <f>'Compound Alert'!G136</f>
        <v>1</v>
      </c>
      <c r="H453" s="274">
        <f>'Compound Alert'!H136</f>
        <v>1</v>
      </c>
      <c r="I453" s="78">
        <f>'Compound Alert'!J136</f>
        <v>0</v>
      </c>
      <c r="J453" s="70">
        <f>'Compound Alert'!Y136</f>
        <v>3.2</v>
      </c>
      <c r="K453" s="70">
        <f>'Compound Alert'!Z136</f>
        <v>1.84210526315789</v>
      </c>
      <c r="L453" s="70">
        <f>'Compound Alert'!AA136</f>
        <v>0.36363636363636298</v>
      </c>
      <c r="M453" s="70">
        <f>'Compound Alert'!AB136</f>
        <v>0.71428571428571397</v>
      </c>
      <c r="N453" s="70">
        <f>'Compound Alert'!AC136</f>
        <v>5.8333333333333304</v>
      </c>
      <c r="O453" s="70">
        <f>'Compound Alert'!AD136</f>
        <v>0</v>
      </c>
      <c r="P453" s="83"/>
      <c r="Q453" s="27" t="e">
        <f>'Compound Alert'!#REF!</f>
        <v>#REF!</v>
      </c>
      <c r="R453" s="27" t="e">
        <f>'Compound Alert'!#REF!</f>
        <v>#REF!</v>
      </c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</row>
    <row r="454" spans="1:32" hidden="1" x14ac:dyDescent="0.2">
      <c r="A454" s="64">
        <v>155</v>
      </c>
      <c r="B454" s="83" t="str">
        <f>'Compound Alert'!B152</f>
        <v>Saudi Arabia</v>
      </c>
      <c r="C454" s="83" t="str">
        <f>'Compound Alert'!C152</f>
        <v>SAU</v>
      </c>
      <c r="D454" s="83" t="str">
        <f>'Compound Alert'!D152</f>
        <v>MEA           Middle East &amp; North Africa</v>
      </c>
      <c r="E454" s="83" t="str">
        <f>'Compound Alert'!E152</f>
        <v>Middle East &amp; North Africa</v>
      </c>
      <c r="F454" s="83"/>
      <c r="G454" s="81">
        <f>'Compound Alert'!G152</f>
        <v>1</v>
      </c>
      <c r="H454" s="274">
        <f>'Compound Alert'!H152</f>
        <v>1</v>
      </c>
      <c r="I454" s="78">
        <f>'Compound Alert'!J152</f>
        <v>0</v>
      </c>
      <c r="J454" s="70">
        <f>'Compound Alert'!Y152</f>
        <v>4.1399999999999997</v>
      </c>
      <c r="K454" s="70">
        <f>'Compound Alert'!Z152</f>
        <v>2.39234449760766</v>
      </c>
      <c r="L454" s="70">
        <f>'Compound Alert'!AA152</f>
        <v>4.9917355371900802</v>
      </c>
      <c r="M454" s="70">
        <f>'Compound Alert'!AB152</f>
        <v>1.71428571428572</v>
      </c>
      <c r="N454" s="70">
        <f>'Compound Alert'!AC152</f>
        <v>3.5</v>
      </c>
      <c r="O454" s="70">
        <f>'Compound Alert'!AD152</f>
        <v>0</v>
      </c>
      <c r="P454" s="83"/>
      <c r="Q454" s="27" t="e">
        <f>'Compound Alert'!#REF!</f>
        <v>#REF!</v>
      </c>
      <c r="R454" s="27" t="e">
        <f>'Compound Alert'!#REF!</f>
        <v>#REF!</v>
      </c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</row>
    <row r="455" spans="1:32" hidden="1" x14ac:dyDescent="0.2">
      <c r="A455" s="64">
        <v>156</v>
      </c>
      <c r="B455" s="83" t="str">
        <f>'Compound Alert'!B160</f>
        <v>Serbia</v>
      </c>
      <c r="C455" s="83" t="str">
        <f>'Compound Alert'!C160</f>
        <v>SRB</v>
      </c>
      <c r="D455" s="83" t="str">
        <f>'Compound Alert'!D160</f>
        <v>ECS           Europe &amp; Central Asia</v>
      </c>
      <c r="E455" s="83" t="str">
        <f>'Compound Alert'!E160</f>
        <v>IBRD</v>
      </c>
      <c r="F455" s="83"/>
      <c r="G455" s="81">
        <f>'Compound Alert'!G160</f>
        <v>1</v>
      </c>
      <c r="H455" s="274">
        <f>'Compound Alert'!H160</f>
        <v>1</v>
      </c>
      <c r="I455" s="78">
        <f>'Compound Alert'!J160</f>
        <v>0</v>
      </c>
      <c r="J455" s="70">
        <f>'Compound Alert'!Y160</f>
        <v>4.25</v>
      </c>
      <c r="K455" s="70">
        <f>'Compound Alert'!Z160</f>
        <v>3.8995215311004801</v>
      </c>
      <c r="L455" s="70">
        <f>'Compound Alert'!AA160</f>
        <v>5.8347107438016499</v>
      </c>
      <c r="M455" s="70">
        <f>'Compound Alert'!AB160</f>
        <v>2.4285714285714302</v>
      </c>
      <c r="N455" s="70">
        <f>'Compound Alert'!AC160</f>
        <v>5.8333333333333304</v>
      </c>
      <c r="O455" s="70">
        <f>'Compound Alert'!AD160</f>
        <v>0</v>
      </c>
      <c r="P455" s="83"/>
      <c r="Q455" s="27" t="e">
        <f>'Compound Alert'!#REF!</f>
        <v>#REF!</v>
      </c>
      <c r="R455" s="27" t="e">
        <f>'Compound Alert'!#REF!</f>
        <v>#REF!</v>
      </c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</row>
    <row r="456" spans="1:32" hidden="1" x14ac:dyDescent="0.2">
      <c r="A456" s="64">
        <v>157</v>
      </c>
      <c r="B456" s="83" t="str">
        <f>'Compound Alert'!B184</f>
        <v>Uruguay</v>
      </c>
      <c r="C456" s="83" t="str">
        <f>'Compound Alert'!C184</f>
        <v>URY</v>
      </c>
      <c r="D456" s="83" t="str">
        <f>'Compound Alert'!D184</f>
        <v>LCN           Latin America &amp; Caribbean</v>
      </c>
      <c r="E456" s="83" t="str">
        <f>'Compound Alert'!E184</f>
        <v>IBRD</v>
      </c>
      <c r="F456" s="83"/>
      <c r="G456" s="81">
        <f>'Compound Alert'!G184</f>
        <v>1</v>
      </c>
      <c r="H456" s="274">
        <f>'Compound Alert'!H184</f>
        <v>1</v>
      </c>
      <c r="I456" s="78">
        <f>'Compound Alert'!J184</f>
        <v>0</v>
      </c>
      <c r="J456" s="70">
        <f>'Compound Alert'!Y184</f>
        <v>5.74</v>
      </c>
      <c r="K456" s="70">
        <f>'Compound Alert'!Z184</f>
        <v>3.1339712918660299</v>
      </c>
      <c r="L456" s="70">
        <f>'Compound Alert'!AA184</f>
        <v>4.6115702479338898</v>
      </c>
      <c r="M456" s="70">
        <f>'Compound Alert'!AB184</f>
        <v>2.71428571428571</v>
      </c>
      <c r="N456" s="70">
        <f>'Compound Alert'!AC184</f>
        <v>1.1666666666666701</v>
      </c>
      <c r="O456" s="70">
        <f>'Compound Alert'!AD184</f>
        <v>0</v>
      </c>
      <c r="P456" s="83"/>
      <c r="Q456" s="27" t="e">
        <f>'Compound Alert'!#REF!</f>
        <v>#REF!</v>
      </c>
      <c r="R456" s="27" t="e">
        <f>'Compound Alert'!#REF!</f>
        <v>#REF!</v>
      </c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</row>
    <row r="457" spans="1:32" hidden="1" x14ac:dyDescent="0.2">
      <c r="A457" s="64">
        <v>158</v>
      </c>
      <c r="B457" s="83" t="str">
        <f>'Compound Alert'!B185</f>
        <v>United States of America</v>
      </c>
      <c r="C457" s="83" t="str">
        <f>'Compound Alert'!C185</f>
        <v>USA</v>
      </c>
      <c r="D457" s="83" t="str">
        <f>'Compound Alert'!D185</f>
        <v>NAC           North America</v>
      </c>
      <c r="E457" s="83" t="str">
        <f>'Compound Alert'!E185</f>
        <v>North America</v>
      </c>
      <c r="F457" s="83"/>
      <c r="G457" s="81">
        <f>'Compound Alert'!G185</f>
        <v>1</v>
      </c>
      <c r="H457" s="274">
        <f>'Compound Alert'!H185</f>
        <v>1</v>
      </c>
      <c r="I457" s="78">
        <f>'Compound Alert'!J185</f>
        <v>0.5</v>
      </c>
      <c r="J457" s="70">
        <f>'Compound Alert'!Y185</f>
        <v>1.25</v>
      </c>
      <c r="K457" s="70">
        <f>'Compound Alert'!Z185</f>
        <v>0.19138755980861299</v>
      </c>
      <c r="L457" s="70">
        <f>'Compound Alert'!AA185</f>
        <v>2.06611570247934</v>
      </c>
      <c r="M457" s="70">
        <f>'Compound Alert'!AB185</f>
        <v>1.1428571428571399</v>
      </c>
      <c r="N457" s="70">
        <f>'Compound Alert'!AC185</f>
        <v>9.3333333333333304</v>
      </c>
      <c r="O457" s="70">
        <f>'Compound Alert'!AD185</f>
        <v>0</v>
      </c>
      <c r="P457" s="83"/>
      <c r="Q457" s="27" t="e">
        <f>'Compound Alert'!#REF!</f>
        <v>#REF!</v>
      </c>
      <c r="R457" s="27" t="e">
        <f>'Compound Alert'!#REF!</f>
        <v>#REF!</v>
      </c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</row>
    <row r="458" spans="1:32" hidden="1" x14ac:dyDescent="0.2">
      <c r="A458" s="64">
        <v>159</v>
      </c>
      <c r="B458" s="83" t="str">
        <f>'Compound Alert'!B97</f>
        <v>Saint Kitts and Nevis</v>
      </c>
      <c r="C458" s="83" t="str">
        <f>'Compound Alert'!C97</f>
        <v>KNA</v>
      </c>
      <c r="D458" s="83" t="str">
        <f>'Compound Alert'!D97</f>
        <v>LCN           Latin America &amp; Caribbean</v>
      </c>
      <c r="E458" s="83" t="str">
        <f>'Compound Alert'!E97</f>
        <v>IBRD</v>
      </c>
      <c r="F458" s="83"/>
      <c r="G458" s="81">
        <f>'Compound Alert'!G97</f>
        <v>1</v>
      </c>
      <c r="H458" s="274">
        <f>'Compound Alert'!H97</f>
        <v>1</v>
      </c>
      <c r="I458" s="78">
        <f>'Compound Alert'!J97</f>
        <v>0.5</v>
      </c>
      <c r="J458" s="70">
        <f>'Compound Alert'!Y97</f>
        <v>8.76</v>
      </c>
      <c r="K458" s="70">
        <f>'Compound Alert'!Z97</f>
        <v>4.01913875598086</v>
      </c>
      <c r="L458" s="70">
        <f>'Compound Alert'!AA97</f>
        <v>0</v>
      </c>
      <c r="M458" s="70">
        <f>'Compound Alert'!AB97</f>
        <v>2.5714285714285698</v>
      </c>
      <c r="N458" s="70">
        <f>'Compound Alert'!AC97</f>
        <v>3</v>
      </c>
      <c r="O458" s="70">
        <f>'Compound Alert'!AD97</f>
        <v>0</v>
      </c>
      <c r="P458" s="83"/>
      <c r="Q458" s="27" t="e">
        <f>'Compound Alert'!#REF!</f>
        <v>#REF!</v>
      </c>
      <c r="R458" s="27" t="e">
        <f>'Compound Alert'!#REF!</f>
        <v>#REF!</v>
      </c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</row>
    <row r="459" spans="1:32" hidden="1" x14ac:dyDescent="0.2">
      <c r="A459" s="64">
        <v>160</v>
      </c>
      <c r="B459" s="83" t="str">
        <f>'Compound Alert'!B105</f>
        <v>Liechtenstein</v>
      </c>
      <c r="C459" s="83" t="str">
        <f>'Compound Alert'!C105</f>
        <v>LIE</v>
      </c>
      <c r="D459" s="83" t="str">
        <f>'Compound Alert'!D105</f>
        <v>ECS           Europe &amp; Central Asia</v>
      </c>
      <c r="E459" s="83" t="str">
        <f>'Compound Alert'!E105</f>
        <v xml:space="preserve"> </v>
      </c>
      <c r="F459" s="83"/>
      <c r="G459" s="81">
        <f>'Compound Alert'!G105</f>
        <v>0.5</v>
      </c>
      <c r="H459" s="274">
        <f>'Compound Alert'!H105</f>
        <v>0.5</v>
      </c>
      <c r="I459" s="78">
        <f>'Compound Alert'!J105</f>
        <v>0</v>
      </c>
      <c r="J459" s="70">
        <f>'Compound Alert'!Y105</f>
        <v>5.3</v>
      </c>
      <c r="K459" s="70">
        <f>'Compound Alert'!Z105</f>
        <v>0</v>
      </c>
      <c r="L459" s="70">
        <f>'Compound Alert'!AA105</f>
        <v>0</v>
      </c>
      <c r="M459" s="70">
        <f>'Compound Alert'!AB105</f>
        <v>0</v>
      </c>
      <c r="N459" s="70">
        <f>'Compound Alert'!AC105</f>
        <v>0.5</v>
      </c>
      <c r="O459" s="70">
        <f>'Compound Alert'!AD105</f>
        <v>0</v>
      </c>
      <c r="P459" s="83"/>
      <c r="Q459" s="27" t="e">
        <f>'Compound Alert'!#REF!</f>
        <v>#REF!</v>
      </c>
      <c r="R459" s="27" t="e">
        <f>'Compound Alert'!#REF!</f>
        <v>#REF!</v>
      </c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</row>
    <row r="460" spans="1:32" hidden="1" x14ac:dyDescent="0.2">
      <c r="A460" s="64">
        <v>161</v>
      </c>
      <c r="B460" s="83" t="str">
        <f>'Compound Alert'!B12</f>
        <v>Antigua and Barbuda</v>
      </c>
      <c r="C460" s="83" t="str">
        <f>'Compound Alert'!C12</f>
        <v>ATG</v>
      </c>
      <c r="D460" s="83" t="str">
        <f>'Compound Alert'!D12</f>
        <v>LCN           Latin America &amp; Caribbean</v>
      </c>
      <c r="E460" s="83" t="str">
        <f>'Compound Alert'!E12</f>
        <v>IBRD</v>
      </c>
      <c r="F460" s="83"/>
      <c r="G460" s="81">
        <f>'Compound Alert'!G12</f>
        <v>0.5</v>
      </c>
      <c r="H460" s="274">
        <f>'Compound Alert'!H12</f>
        <v>0.5</v>
      </c>
      <c r="I460" s="78">
        <f>'Compound Alert'!J12</f>
        <v>0.5</v>
      </c>
      <c r="J460" s="70">
        <f>'Compound Alert'!Y12</f>
        <v>8.1999999999999993</v>
      </c>
      <c r="K460" s="70">
        <f>'Compound Alert'!Z12</f>
        <v>0</v>
      </c>
      <c r="L460" s="70">
        <f>'Compound Alert'!AA12</f>
        <v>0</v>
      </c>
      <c r="M460" s="70">
        <f>'Compound Alert'!AB12</f>
        <v>2.8571428571428599</v>
      </c>
      <c r="N460" s="70">
        <f>'Compound Alert'!AC12</f>
        <v>4.5</v>
      </c>
      <c r="O460" s="70">
        <f>'Compound Alert'!AD12</f>
        <v>0</v>
      </c>
      <c r="P460" s="83"/>
      <c r="Q460" s="27" t="e">
        <f>'Compound Alert'!#REF!</f>
        <v>#REF!</v>
      </c>
      <c r="R460" s="27" t="e">
        <f>'Compound Alert'!#REF!</f>
        <v>#REF!</v>
      </c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</row>
    <row r="461" spans="1:32" hidden="1" x14ac:dyDescent="0.2">
      <c r="A461" s="64">
        <v>162</v>
      </c>
      <c r="B461" s="83" t="str">
        <f>'Compound Alert'!B87</f>
        <v>Israel</v>
      </c>
      <c r="C461" s="83" t="str">
        <f>'Compound Alert'!C87</f>
        <v>ISR</v>
      </c>
      <c r="D461" s="83" t="str">
        <f>'Compound Alert'!D87</f>
        <v>MEA           Middle East &amp; North Africa</v>
      </c>
      <c r="E461" s="83" t="str">
        <f>'Compound Alert'!E87</f>
        <v xml:space="preserve"> </v>
      </c>
      <c r="F461" s="83"/>
      <c r="G461" s="81">
        <f>'Compound Alert'!G87</f>
        <v>0.5</v>
      </c>
      <c r="H461" s="274">
        <f>'Compound Alert'!H87</f>
        <v>0.5</v>
      </c>
      <c r="I461" s="78">
        <f>'Compound Alert'!J87</f>
        <v>0</v>
      </c>
      <c r="J461" s="70">
        <f>'Compound Alert'!Y87</f>
        <v>4.54</v>
      </c>
      <c r="K461" s="70">
        <f>'Compound Alert'!Z87</f>
        <v>0</v>
      </c>
      <c r="L461" s="70">
        <f>'Compound Alert'!AA87</f>
        <v>3.1074380165289299</v>
      </c>
      <c r="M461" s="70">
        <f>'Compound Alert'!AB87</f>
        <v>0.85714285714285599</v>
      </c>
      <c r="N461" s="70">
        <f>'Compound Alert'!AC87</f>
        <v>6</v>
      </c>
      <c r="O461" s="70">
        <f>'Compound Alert'!AD87</f>
        <v>0</v>
      </c>
      <c r="P461" s="83"/>
      <c r="Q461" s="27" t="e">
        <f>'Compound Alert'!#REF!</f>
        <v>#REF!</v>
      </c>
      <c r="R461" s="27" t="e">
        <f>'Compound Alert'!#REF!</f>
        <v>#REF!</v>
      </c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</row>
    <row r="462" spans="1:32" hidden="1" x14ac:dyDescent="0.2">
      <c r="A462" s="64">
        <v>163</v>
      </c>
      <c r="B462" s="83" t="str">
        <f>'Compound Alert'!B187</f>
        <v>Saint Vincent and the Grenadines</v>
      </c>
      <c r="C462" s="83" t="str">
        <f>'Compound Alert'!C187</f>
        <v>VCT</v>
      </c>
      <c r="D462" s="83" t="str">
        <f>'Compound Alert'!D187</f>
        <v>LCN           Latin America &amp; Caribbean</v>
      </c>
      <c r="E462" s="83" t="str">
        <f>'Compound Alert'!E187</f>
        <v>Blend</v>
      </c>
      <c r="F462" s="83"/>
      <c r="G462" s="81">
        <f>'Compound Alert'!G187</f>
        <v>0.5</v>
      </c>
      <c r="H462" s="274">
        <f>'Compound Alert'!H187</f>
        <v>0.5</v>
      </c>
      <c r="I462" s="78">
        <f>'Compound Alert'!J187</f>
        <v>0.5</v>
      </c>
      <c r="J462" s="70">
        <f>'Compound Alert'!Y187</f>
        <v>7.4</v>
      </c>
      <c r="K462" s="70">
        <f>'Compound Alert'!Z187</f>
        <v>4.4736842105263204</v>
      </c>
      <c r="L462" s="70">
        <f>'Compound Alert'!AA187</f>
        <v>0</v>
      </c>
      <c r="M462" s="70">
        <f>'Compound Alert'!AB187</f>
        <v>3.8571428571428599</v>
      </c>
      <c r="N462" s="70">
        <f>'Compound Alert'!AC187</f>
        <v>2.6666666666666701</v>
      </c>
      <c r="O462" s="70">
        <f>'Compound Alert'!AD187</f>
        <v>0</v>
      </c>
      <c r="P462" s="83"/>
      <c r="Q462" s="27" t="e">
        <f>'Compound Alert'!#REF!</f>
        <v>#REF!</v>
      </c>
      <c r="R462" s="27" t="e">
        <f>'Compound Alert'!#REF!</f>
        <v>#REF!</v>
      </c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</row>
    <row r="463" spans="1:32" hidden="1" x14ac:dyDescent="0.2">
      <c r="A463" s="64">
        <v>164</v>
      </c>
      <c r="B463" s="83" t="str">
        <f>'Compound Alert'!B14</f>
        <v>Austria</v>
      </c>
      <c r="C463" s="83" t="str">
        <f>'Compound Alert'!C14</f>
        <v>AUT</v>
      </c>
      <c r="D463" s="83" t="str">
        <f>'Compound Alert'!D14</f>
        <v>ECS           Europe &amp; Central Asia</v>
      </c>
      <c r="E463" s="83" t="str">
        <f>'Compound Alert'!E14</f>
        <v xml:space="preserve"> </v>
      </c>
      <c r="F463" s="83"/>
      <c r="G463" s="81">
        <f>'Compound Alert'!G14</f>
        <v>0.5</v>
      </c>
      <c r="H463" s="274">
        <f>'Compound Alert'!H14</f>
        <v>0.5</v>
      </c>
      <c r="I463" s="78">
        <f>'Compound Alert'!J14</f>
        <v>0</v>
      </c>
      <c r="J463" s="70">
        <f>'Compound Alert'!Y14</f>
        <v>2.5</v>
      </c>
      <c r="K463" s="70">
        <f>'Compound Alert'!Z14</f>
        <v>0</v>
      </c>
      <c r="L463" s="70">
        <f>'Compound Alert'!AA14</f>
        <v>1.00826446280992</v>
      </c>
      <c r="M463" s="70">
        <f>'Compound Alert'!AB14</f>
        <v>0.42857142857142899</v>
      </c>
      <c r="N463" s="70">
        <f>'Compound Alert'!AC14</f>
        <v>2.5</v>
      </c>
      <c r="O463" s="70">
        <f>'Compound Alert'!AD14</f>
        <v>0</v>
      </c>
      <c r="P463" s="83"/>
      <c r="Q463" s="27" t="e">
        <f>'Compound Alert'!#REF!</f>
        <v>#REF!</v>
      </c>
      <c r="R463" s="27" t="e">
        <f>'Compound Alert'!#REF!</f>
        <v>#REF!</v>
      </c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</row>
    <row r="464" spans="1:32" hidden="1" x14ac:dyDescent="0.2">
      <c r="A464" s="64">
        <v>165</v>
      </c>
      <c r="B464" s="83" t="str">
        <f>'Compound Alert'!B48</f>
        <v>Czech Republic</v>
      </c>
      <c r="C464" s="83" t="str">
        <f>'Compound Alert'!C48</f>
        <v>CZE</v>
      </c>
      <c r="D464" s="83" t="str">
        <f>'Compound Alert'!D48</f>
        <v>ECS           Europe &amp; Central Asia</v>
      </c>
      <c r="E464" s="83" t="str">
        <f>'Compound Alert'!E48</f>
        <v xml:space="preserve"> </v>
      </c>
      <c r="F464" s="83"/>
      <c r="G464" s="81">
        <f>'Compound Alert'!G48</f>
        <v>0.5</v>
      </c>
      <c r="H464" s="274">
        <f>'Compound Alert'!H48</f>
        <v>0.5</v>
      </c>
      <c r="I464" s="78">
        <f>'Compound Alert'!J48</f>
        <v>0</v>
      </c>
      <c r="J464" s="70">
        <f>'Compound Alert'!Y48</f>
        <v>3.6</v>
      </c>
      <c r="K464" s="70">
        <f>'Compound Alert'!Z48</f>
        <v>0</v>
      </c>
      <c r="L464" s="70">
        <f>'Compound Alert'!AA48</f>
        <v>3.0578512396694202</v>
      </c>
      <c r="M464" s="70">
        <f>'Compound Alert'!AB48</f>
        <v>0.57142857142857095</v>
      </c>
      <c r="N464" s="70">
        <f>'Compound Alert'!AC48</f>
        <v>1.1666666666666701</v>
      </c>
      <c r="O464" s="70">
        <f>'Compound Alert'!AD48</f>
        <v>0</v>
      </c>
      <c r="P464" s="83"/>
      <c r="Q464" s="27" t="e">
        <f>'Compound Alert'!#REF!</f>
        <v>#REF!</v>
      </c>
      <c r="R464" s="27" t="e">
        <f>'Compound Alert'!#REF!</f>
        <v>#REF!</v>
      </c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</row>
    <row r="465" spans="1:32" hidden="1" x14ac:dyDescent="0.2">
      <c r="A465" s="64">
        <v>166</v>
      </c>
      <c r="B465" s="83" t="str">
        <f>'Compound Alert'!B59</f>
        <v>Estonia</v>
      </c>
      <c r="C465" s="83" t="str">
        <f>'Compound Alert'!C59</f>
        <v>EST</v>
      </c>
      <c r="D465" s="83" t="str">
        <f>'Compound Alert'!D59</f>
        <v>ECS           Europe &amp; Central Asia</v>
      </c>
      <c r="E465" s="83" t="str">
        <f>'Compound Alert'!E59</f>
        <v xml:space="preserve"> </v>
      </c>
      <c r="F465" s="83"/>
      <c r="G465" s="81">
        <f>'Compound Alert'!G59</f>
        <v>0.5</v>
      </c>
      <c r="H465" s="274">
        <f>'Compound Alert'!H59</f>
        <v>0.5</v>
      </c>
      <c r="I465" s="78">
        <f>'Compound Alert'!J59</f>
        <v>0</v>
      </c>
      <c r="J465" s="70">
        <f>'Compound Alert'!Y59</f>
        <v>2.6</v>
      </c>
      <c r="K465" s="70">
        <f>'Compound Alert'!Z59</f>
        <v>2.2488038277512001</v>
      </c>
      <c r="L465" s="70">
        <f>'Compound Alert'!AA59</f>
        <v>1.8842975206611601</v>
      </c>
      <c r="M465" s="70">
        <f>'Compound Alert'!AB59</f>
        <v>0.85714285714285599</v>
      </c>
      <c r="N465" s="70">
        <f>'Compound Alert'!AC59</f>
        <v>0</v>
      </c>
      <c r="O465" s="70">
        <f>'Compound Alert'!AD59</f>
        <v>0</v>
      </c>
      <c r="P465" s="83"/>
      <c r="Q465" s="27" t="e">
        <f>'Compound Alert'!#REF!</f>
        <v>#REF!</v>
      </c>
      <c r="R465" s="27" t="e">
        <f>'Compound Alert'!#REF!</f>
        <v>#REF!</v>
      </c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</row>
    <row r="466" spans="1:32" hidden="1" x14ac:dyDescent="0.2">
      <c r="A466" s="64">
        <v>167</v>
      </c>
      <c r="B466" s="83" t="str">
        <f>'Compound Alert'!B63</f>
        <v>France</v>
      </c>
      <c r="C466" s="83" t="str">
        <f>'Compound Alert'!C63</f>
        <v>FRA</v>
      </c>
      <c r="D466" s="83" t="str">
        <f>'Compound Alert'!D63</f>
        <v>ECS           Europe &amp; Central Asia</v>
      </c>
      <c r="E466" s="83" t="str">
        <f>'Compound Alert'!E63</f>
        <v xml:space="preserve"> </v>
      </c>
      <c r="F466" s="83"/>
      <c r="G466" s="81">
        <f>'Compound Alert'!G63</f>
        <v>0.5</v>
      </c>
      <c r="H466" s="274">
        <f>'Compound Alert'!H63</f>
        <v>0.5</v>
      </c>
      <c r="I466" s="78">
        <f>'Compound Alert'!J63</f>
        <v>0</v>
      </c>
      <c r="J466" s="70">
        <f>'Compound Alert'!Y63</f>
        <v>2.5</v>
      </c>
      <c r="K466" s="70">
        <f>'Compound Alert'!Z63</f>
        <v>0</v>
      </c>
      <c r="L466" s="70">
        <f>'Compound Alert'!AA63</f>
        <v>1.8842975206611601</v>
      </c>
      <c r="M466" s="70">
        <f>'Compound Alert'!AB63</f>
        <v>0.71428571428571397</v>
      </c>
      <c r="N466" s="70">
        <f>'Compound Alert'!AC63</f>
        <v>4</v>
      </c>
      <c r="O466" s="70">
        <f>'Compound Alert'!AD63</f>
        <v>0</v>
      </c>
      <c r="P466" s="83"/>
      <c r="Q466" s="27" t="e">
        <f>'Compound Alert'!#REF!</f>
        <v>#REF!</v>
      </c>
      <c r="R466" s="27" t="e">
        <f>'Compound Alert'!#REF!</f>
        <v>#REF!</v>
      </c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</row>
    <row r="467" spans="1:32" hidden="1" x14ac:dyDescent="0.2">
      <c r="A467" s="64">
        <v>168</v>
      </c>
      <c r="B467" s="83" t="str">
        <f>'Compound Alert'!B80</f>
        <v>Hungary</v>
      </c>
      <c r="C467" s="83" t="str">
        <f>'Compound Alert'!C80</f>
        <v>HUN</v>
      </c>
      <c r="D467" s="83" t="str">
        <f>'Compound Alert'!D80</f>
        <v>ECS           Europe &amp; Central Asia</v>
      </c>
      <c r="E467" s="83" t="str">
        <f>'Compound Alert'!E80</f>
        <v xml:space="preserve"> </v>
      </c>
      <c r="F467" s="83"/>
      <c r="G467" s="81">
        <f>'Compound Alert'!G80</f>
        <v>0.5</v>
      </c>
      <c r="H467" s="274">
        <f>'Compound Alert'!H80</f>
        <v>0.5</v>
      </c>
      <c r="I467" s="78">
        <f>'Compound Alert'!J80</f>
        <v>0</v>
      </c>
      <c r="J467" s="70">
        <f>'Compound Alert'!Y80</f>
        <v>3.5</v>
      </c>
      <c r="K467" s="70">
        <f>'Compound Alert'!Z80</f>
        <v>0.93301435406698596</v>
      </c>
      <c r="L467" s="70">
        <f>'Compound Alert'!AA80</f>
        <v>3.4876033057851199</v>
      </c>
      <c r="M467" s="70">
        <f>'Compound Alert'!AB80</f>
        <v>1.8571428571428601</v>
      </c>
      <c r="N467" s="70">
        <f>'Compound Alert'!AC80</f>
        <v>4.3333333333333304</v>
      </c>
      <c r="O467" s="70">
        <f>'Compound Alert'!AD80</f>
        <v>0</v>
      </c>
      <c r="P467" s="83"/>
      <c r="Q467" s="27" t="e">
        <f>'Compound Alert'!#REF!</f>
        <v>#REF!</v>
      </c>
      <c r="R467" s="27" t="e">
        <f>'Compound Alert'!#REF!</f>
        <v>#REF!</v>
      </c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</row>
    <row r="468" spans="1:32" hidden="1" x14ac:dyDescent="0.2">
      <c r="A468" s="64">
        <v>169</v>
      </c>
      <c r="B468" s="83" t="str">
        <f>'Compound Alert'!B86</f>
        <v>Iceland</v>
      </c>
      <c r="C468" s="83" t="str">
        <f>'Compound Alert'!C86</f>
        <v>ISL</v>
      </c>
      <c r="D468" s="83" t="str">
        <f>'Compound Alert'!D86</f>
        <v>ECS           Europe &amp; Central Asia</v>
      </c>
      <c r="E468" s="83" t="str">
        <f>'Compound Alert'!E86</f>
        <v xml:space="preserve"> </v>
      </c>
      <c r="F468" s="83"/>
      <c r="G468" s="81">
        <f>'Compound Alert'!G86</f>
        <v>0.5</v>
      </c>
      <c r="H468" s="274">
        <f>'Compound Alert'!H86</f>
        <v>0.5</v>
      </c>
      <c r="I468" s="78">
        <f>'Compound Alert'!J86</f>
        <v>0</v>
      </c>
      <c r="J468" s="70">
        <f>'Compound Alert'!Y86</f>
        <v>4.74</v>
      </c>
      <c r="K468" s="70">
        <f>'Compound Alert'!Z86</f>
        <v>0.55023923444975997</v>
      </c>
      <c r="L468" s="70">
        <f>'Compound Alert'!AA86</f>
        <v>1.8347107438016499</v>
      </c>
      <c r="M468" s="70">
        <f>'Compound Alert'!AB86</f>
        <v>0.28571428571428598</v>
      </c>
      <c r="N468" s="70">
        <f>'Compound Alert'!AC86</f>
        <v>2</v>
      </c>
      <c r="O468" s="70">
        <f>'Compound Alert'!AD86</f>
        <v>0</v>
      </c>
      <c r="P468" s="83"/>
      <c r="Q468" s="27" t="e">
        <f>'Compound Alert'!#REF!</f>
        <v>#REF!</v>
      </c>
      <c r="R468" s="27" t="e">
        <f>'Compound Alert'!#REF!</f>
        <v>#REF!</v>
      </c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</row>
    <row r="469" spans="1:32" hidden="1" x14ac:dyDescent="0.2">
      <c r="A469" s="64">
        <v>170</v>
      </c>
      <c r="B469" s="83" t="str">
        <f>'Compound Alert'!B99</f>
        <v>Kuwait</v>
      </c>
      <c r="C469" s="83" t="str">
        <f>'Compound Alert'!C99</f>
        <v>KWT</v>
      </c>
      <c r="D469" s="83" t="str">
        <f>'Compound Alert'!D99</f>
        <v>MEA           Middle East &amp; North Africa</v>
      </c>
      <c r="E469" s="83" t="str">
        <f>'Compound Alert'!E99</f>
        <v xml:space="preserve"> </v>
      </c>
      <c r="F469" s="83"/>
      <c r="G469" s="81">
        <f>'Compound Alert'!G99</f>
        <v>0.5</v>
      </c>
      <c r="H469" s="274">
        <f>'Compound Alert'!H99</f>
        <v>0.5</v>
      </c>
      <c r="I469" s="78">
        <f>'Compound Alert'!J99</f>
        <v>0</v>
      </c>
      <c r="J469" s="70">
        <f>'Compound Alert'!Y99</f>
        <v>4.78</v>
      </c>
      <c r="K469" s="70">
        <f>'Compound Alert'!Z99</f>
        <v>0.64593301435406603</v>
      </c>
      <c r="L469" s="70">
        <f>'Compound Alert'!AA99</f>
        <v>4.2644628099173598</v>
      </c>
      <c r="M469" s="70">
        <f>'Compound Alert'!AB99</f>
        <v>2.4285714285714302</v>
      </c>
      <c r="N469" s="70">
        <f>'Compound Alert'!AC99</f>
        <v>1</v>
      </c>
      <c r="O469" s="70">
        <f>'Compound Alert'!AD99</f>
        <v>0</v>
      </c>
      <c r="P469" s="83"/>
      <c r="Q469" s="27" t="e">
        <f>'Compound Alert'!#REF!</f>
        <v>#REF!</v>
      </c>
      <c r="R469" s="27" t="e">
        <f>'Compound Alert'!#REF!</f>
        <v>#REF!</v>
      </c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</row>
    <row r="470" spans="1:32" hidden="1" x14ac:dyDescent="0.2">
      <c r="A470" s="64">
        <v>171</v>
      </c>
      <c r="B470" s="83" t="str">
        <f>'Compound Alert'!B108</f>
        <v>Lithuania</v>
      </c>
      <c r="C470" s="83" t="str">
        <f>'Compound Alert'!C108</f>
        <v>LTU</v>
      </c>
      <c r="D470" s="83" t="str">
        <f>'Compound Alert'!D108</f>
        <v>ECS           Europe &amp; Central Asia</v>
      </c>
      <c r="E470" s="83" t="str">
        <f>'Compound Alert'!E108</f>
        <v xml:space="preserve"> </v>
      </c>
      <c r="F470" s="83"/>
      <c r="G470" s="81">
        <f>'Compound Alert'!G108</f>
        <v>0.5</v>
      </c>
      <c r="H470" s="274">
        <f>'Compound Alert'!H108</f>
        <v>0.5</v>
      </c>
      <c r="I470" s="78">
        <f>'Compound Alert'!J108</f>
        <v>0</v>
      </c>
      <c r="J470" s="70">
        <f>'Compound Alert'!Y108</f>
        <v>3</v>
      </c>
      <c r="K470" s="70">
        <f>'Compound Alert'!Z108</f>
        <v>2.2727272727272698</v>
      </c>
      <c r="L470" s="70">
        <f>'Compound Alert'!AA108</f>
        <v>2.5454545454545401</v>
      </c>
      <c r="M470" s="70">
        <f>'Compound Alert'!AB108</f>
        <v>1.4285714285714299</v>
      </c>
      <c r="N470" s="70">
        <f>'Compound Alert'!AC108</f>
        <v>1.1666666666666701</v>
      </c>
      <c r="O470" s="70">
        <f>'Compound Alert'!AD108</f>
        <v>0</v>
      </c>
      <c r="P470" s="83"/>
      <c r="Q470" s="27" t="e">
        <f>'Compound Alert'!#REF!</f>
        <v>#REF!</v>
      </c>
      <c r="R470" s="27" t="e">
        <f>'Compound Alert'!#REF!</f>
        <v>#REF!</v>
      </c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</row>
    <row r="471" spans="1:32" hidden="1" x14ac:dyDescent="0.2">
      <c r="A471" s="64">
        <v>172</v>
      </c>
      <c r="B471" s="83" t="str">
        <f>'Compound Alert'!B110</f>
        <v>Latvia</v>
      </c>
      <c r="C471" s="83" t="str">
        <f>'Compound Alert'!C110</f>
        <v>LVA</v>
      </c>
      <c r="D471" s="83" t="str">
        <f>'Compound Alert'!D110</f>
        <v>ECS           Europe &amp; Central Asia</v>
      </c>
      <c r="E471" s="83" t="str">
        <f>'Compound Alert'!E110</f>
        <v xml:space="preserve"> </v>
      </c>
      <c r="F471" s="83"/>
      <c r="G471" s="81">
        <f>'Compound Alert'!G110</f>
        <v>0.5</v>
      </c>
      <c r="H471" s="274">
        <f>'Compound Alert'!H110</f>
        <v>0.5</v>
      </c>
      <c r="I471" s="78">
        <f>'Compound Alert'!J110</f>
        <v>0</v>
      </c>
      <c r="J471" s="70">
        <f>'Compound Alert'!Y110</f>
        <v>3.5</v>
      </c>
      <c r="K471" s="70">
        <f>'Compound Alert'!Z110</f>
        <v>0.93301435406698596</v>
      </c>
      <c r="L471" s="70">
        <f>'Compound Alert'!AA110</f>
        <v>3.1735537190082601</v>
      </c>
      <c r="M471" s="70">
        <f>'Compound Alert'!AB110</f>
        <v>1.71428571428572</v>
      </c>
      <c r="N471" s="70">
        <f>'Compound Alert'!AC110</f>
        <v>1.8333333333333299</v>
      </c>
      <c r="O471" s="70">
        <f>'Compound Alert'!AD110</f>
        <v>0</v>
      </c>
      <c r="P471" s="83"/>
      <c r="Q471" s="27" t="e">
        <f>'Compound Alert'!#REF!</f>
        <v>#REF!</v>
      </c>
      <c r="R471" s="27" t="e">
        <f>'Compound Alert'!#REF!</f>
        <v>#REF!</v>
      </c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</row>
    <row r="472" spans="1:32" hidden="1" x14ac:dyDescent="0.2">
      <c r="A472" s="64">
        <v>173</v>
      </c>
      <c r="B472" s="83" t="str">
        <f>'Compound Alert'!B144</f>
        <v>Poland</v>
      </c>
      <c r="C472" s="83" t="str">
        <f>'Compound Alert'!C144</f>
        <v>POL</v>
      </c>
      <c r="D472" s="83" t="str">
        <f>'Compound Alert'!D144</f>
        <v>ECS           Europe &amp; Central Asia</v>
      </c>
      <c r="E472" s="83" t="str">
        <f>'Compound Alert'!E144</f>
        <v>IBRD</v>
      </c>
      <c r="F472" s="83"/>
      <c r="G472" s="81">
        <f>'Compound Alert'!G144</f>
        <v>0.5</v>
      </c>
      <c r="H472" s="274">
        <f>'Compound Alert'!H144</f>
        <v>0.5</v>
      </c>
      <c r="I472" s="78">
        <f>'Compound Alert'!J144</f>
        <v>0</v>
      </c>
      <c r="J472" s="70">
        <f>'Compound Alert'!Y144</f>
        <v>2.92</v>
      </c>
      <c r="K472" s="70">
        <f>'Compound Alert'!Z144</f>
        <v>0.78947368421052599</v>
      </c>
      <c r="L472" s="70">
        <f>'Compound Alert'!AA144</f>
        <v>3.30578512396694</v>
      </c>
      <c r="M472" s="70">
        <f>'Compound Alert'!AB144</f>
        <v>1</v>
      </c>
      <c r="N472" s="70">
        <f>'Compound Alert'!AC144</f>
        <v>2.1666666666666701</v>
      </c>
      <c r="O472" s="70">
        <f>'Compound Alert'!AD144</f>
        <v>0</v>
      </c>
      <c r="P472" s="83"/>
      <c r="Q472" s="27" t="e">
        <f>'Compound Alert'!#REF!</f>
        <v>#REF!</v>
      </c>
      <c r="R472" s="27" t="e">
        <f>'Compound Alert'!#REF!</f>
        <v>#REF!</v>
      </c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</row>
    <row r="473" spans="1:32" hidden="1" x14ac:dyDescent="0.2">
      <c r="A473" s="64">
        <v>174</v>
      </c>
      <c r="B473" s="83" t="str">
        <f>'Compound Alert'!B164</f>
        <v>Slovakia</v>
      </c>
      <c r="C473" s="83" t="str">
        <f>'Compound Alert'!C164</f>
        <v>SVK</v>
      </c>
      <c r="D473" s="83" t="str">
        <f>'Compound Alert'!D164</f>
        <v>ECS           Europe &amp; Central Asia</v>
      </c>
      <c r="E473" s="83" t="str">
        <f>'Compound Alert'!E164</f>
        <v>Europe &amp; Central Asia</v>
      </c>
      <c r="F473" s="83"/>
      <c r="G473" s="81">
        <f>'Compound Alert'!G164</f>
        <v>0.5</v>
      </c>
      <c r="H473" s="274">
        <f>'Compound Alert'!H164</f>
        <v>0.5</v>
      </c>
      <c r="I473" s="78">
        <f>'Compound Alert'!J164</f>
        <v>0</v>
      </c>
      <c r="J473" s="70">
        <f>'Compound Alert'!Y164</f>
        <v>4.42</v>
      </c>
      <c r="K473" s="70">
        <f>'Compound Alert'!Z164</f>
        <v>0.86124401913875603</v>
      </c>
      <c r="L473" s="70">
        <f>'Compound Alert'!AA164</f>
        <v>3.0743801652892602</v>
      </c>
      <c r="M473" s="70">
        <f>'Compound Alert'!AB164</f>
        <v>1.28571428571429</v>
      </c>
      <c r="N473" s="70">
        <f>'Compound Alert'!AC164</f>
        <v>3</v>
      </c>
      <c r="O473" s="70">
        <f>'Compound Alert'!AD164</f>
        <v>0</v>
      </c>
      <c r="P473" s="83"/>
      <c r="Q473" s="27" t="e">
        <f>'Compound Alert'!#REF!</f>
        <v>#REF!</v>
      </c>
      <c r="R473" s="27" t="e">
        <f>'Compound Alert'!#REF!</f>
        <v>#REF!</v>
      </c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</row>
    <row r="474" spans="1:32" hidden="1" x14ac:dyDescent="0.2">
      <c r="A474" s="64">
        <v>175</v>
      </c>
      <c r="B474" s="83" t="str">
        <f>'Compound Alert'!B13</f>
        <v>Australia</v>
      </c>
      <c r="C474" s="83" t="str">
        <f>'Compound Alert'!C13</f>
        <v>AUS</v>
      </c>
      <c r="D474" s="83" t="str">
        <f>'Compound Alert'!D13</f>
        <v>EAS           East Asia &amp; Pacific</v>
      </c>
      <c r="E474" s="83" t="str">
        <f>'Compound Alert'!E13</f>
        <v xml:space="preserve"> </v>
      </c>
      <c r="F474" s="83"/>
      <c r="G474" s="81">
        <f>'Compound Alert'!G13</f>
        <v>0.5</v>
      </c>
      <c r="H474" s="274">
        <f>'Compound Alert'!H13</f>
        <v>0.5</v>
      </c>
      <c r="I474" s="78">
        <f>'Compound Alert'!J13</f>
        <v>0</v>
      </c>
      <c r="J474" s="70">
        <f>'Compound Alert'!Y13</f>
        <v>0.25</v>
      </c>
      <c r="K474" s="70">
        <f>'Compound Alert'!Z13</f>
        <v>0.88516746411483305</v>
      </c>
      <c r="L474" s="70">
        <f>'Compound Alert'!AA13</f>
        <v>0.34710743801652899</v>
      </c>
      <c r="M474" s="70">
        <f>'Compound Alert'!AB13</f>
        <v>0.71428571428571397</v>
      </c>
      <c r="N474" s="70">
        <f>'Compound Alert'!AC13</f>
        <v>6.3333333333333304</v>
      </c>
      <c r="O474" s="70">
        <f>'Compound Alert'!AD13</f>
        <v>0</v>
      </c>
      <c r="P474" s="83"/>
      <c r="Q474" s="27" t="e">
        <f>'Compound Alert'!#REF!</f>
        <v>#REF!</v>
      </c>
      <c r="R474" s="27" t="e">
        <f>'Compound Alert'!#REF!</f>
        <v>#REF!</v>
      </c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</row>
    <row r="475" spans="1:32" hidden="1" x14ac:dyDescent="0.2">
      <c r="A475" s="64">
        <v>176</v>
      </c>
      <c r="B475" s="83" t="str">
        <f>'Compound Alert'!B34</f>
        <v>Canada</v>
      </c>
      <c r="C475" s="83" t="str">
        <f>'Compound Alert'!C34</f>
        <v>CAN</v>
      </c>
      <c r="D475" s="83" t="str">
        <f>'Compound Alert'!D34</f>
        <v>NAC           North America</v>
      </c>
      <c r="E475" s="83" t="str">
        <f>'Compound Alert'!E34</f>
        <v xml:space="preserve"> </v>
      </c>
      <c r="F475" s="83"/>
      <c r="G475" s="81">
        <f>'Compound Alert'!G34</f>
        <v>0.5</v>
      </c>
      <c r="H475" s="274">
        <f>'Compound Alert'!H34</f>
        <v>0.5</v>
      </c>
      <c r="I475" s="78">
        <f>'Compound Alert'!J34</f>
        <v>0</v>
      </c>
      <c r="J475" s="70">
        <f>'Compound Alert'!Y34</f>
        <v>0</v>
      </c>
      <c r="K475" s="70">
        <f>'Compound Alert'!Z34</f>
        <v>0.83732057416267802</v>
      </c>
      <c r="L475" s="70">
        <f>'Compound Alert'!AA34</f>
        <v>0.34710743801652899</v>
      </c>
      <c r="M475" s="70">
        <f>'Compound Alert'!AB34</f>
        <v>0.57142857142857095</v>
      </c>
      <c r="N475" s="70">
        <f>'Compound Alert'!AC34</f>
        <v>5.6666666666666696</v>
      </c>
      <c r="O475" s="70">
        <f>'Compound Alert'!AD34</f>
        <v>0</v>
      </c>
      <c r="P475" s="83"/>
      <c r="Q475" s="27" t="e">
        <f>'Compound Alert'!#REF!</f>
        <v>#REF!</v>
      </c>
      <c r="R475" s="27" t="e">
        <f>'Compound Alert'!#REF!</f>
        <v>#REF!</v>
      </c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</row>
    <row r="476" spans="1:32" hidden="1" x14ac:dyDescent="0.2">
      <c r="A476" s="64">
        <v>177</v>
      </c>
      <c r="B476" s="83" t="str">
        <f>'Compound Alert'!B61</f>
        <v>Finland</v>
      </c>
      <c r="C476" s="83" t="str">
        <f>'Compound Alert'!C61</f>
        <v>FIN</v>
      </c>
      <c r="D476" s="83" t="str">
        <f>'Compound Alert'!D61</f>
        <v>ECS           Europe &amp; Central Asia</v>
      </c>
      <c r="E476" s="83" t="str">
        <f>'Compound Alert'!E61</f>
        <v xml:space="preserve"> </v>
      </c>
      <c r="F476" s="83"/>
      <c r="G476" s="81">
        <f>'Compound Alert'!G61</f>
        <v>0</v>
      </c>
      <c r="H476" s="274">
        <f>'Compound Alert'!H61</f>
        <v>0</v>
      </c>
      <c r="I476" s="78">
        <f>'Compound Alert'!J61</f>
        <v>0</v>
      </c>
      <c r="J476" s="70">
        <f>'Compound Alert'!Y61</f>
        <v>0.26</v>
      </c>
      <c r="K476" s="70">
        <f>'Compound Alert'!Z61</f>
        <v>0.88516746411483305</v>
      </c>
      <c r="L476" s="70">
        <f>'Compound Alert'!AA61</f>
        <v>0.34710743801652899</v>
      </c>
      <c r="M476" s="70">
        <f>'Compound Alert'!AB61</f>
        <v>0.28571428571428598</v>
      </c>
      <c r="N476" s="70">
        <f>'Compound Alert'!AC61</f>
        <v>0</v>
      </c>
      <c r="O476" s="70">
        <f>'Compound Alert'!AD61</f>
        <v>0</v>
      </c>
      <c r="P476" s="83"/>
      <c r="Q476" s="27" t="e">
        <f>'Compound Alert'!#REF!</f>
        <v>#REF!</v>
      </c>
      <c r="R476" s="27" t="e">
        <f>'Compound Alert'!#REF!</f>
        <v>#REF!</v>
      </c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</row>
    <row r="477" spans="1:32" hidden="1" x14ac:dyDescent="0.2">
      <c r="A477" s="64">
        <v>178</v>
      </c>
      <c r="B477" s="83" t="str">
        <f>'Compound Alert'!B83</f>
        <v>Ireland</v>
      </c>
      <c r="C477" s="83" t="str">
        <f>'Compound Alert'!C83</f>
        <v>IRL</v>
      </c>
      <c r="D477" s="83" t="str">
        <f>'Compound Alert'!D83</f>
        <v>ECS           Europe &amp; Central Asia</v>
      </c>
      <c r="E477" s="83" t="str">
        <f>'Compound Alert'!E83</f>
        <v xml:space="preserve"> </v>
      </c>
      <c r="F477" s="83"/>
      <c r="G477" s="81">
        <f>'Compound Alert'!G83</f>
        <v>0</v>
      </c>
      <c r="H477" s="274">
        <f>'Compound Alert'!H83</f>
        <v>0</v>
      </c>
      <c r="I477" s="78">
        <f>'Compound Alert'!J83</f>
        <v>0</v>
      </c>
      <c r="J477" s="70">
        <f>'Compound Alert'!Y83</f>
        <v>2.5</v>
      </c>
      <c r="K477" s="70">
        <f>'Compound Alert'!Z83</f>
        <v>0</v>
      </c>
      <c r="L477" s="70">
        <f>'Compound Alert'!AA83</f>
        <v>1.60330578512397</v>
      </c>
      <c r="M477" s="70">
        <f>'Compound Alert'!AB83</f>
        <v>0.57142857142857095</v>
      </c>
      <c r="N477" s="70">
        <f>'Compound Alert'!AC83</f>
        <v>2</v>
      </c>
      <c r="O477" s="70">
        <f>'Compound Alert'!AD83</f>
        <v>0</v>
      </c>
      <c r="P477" s="83"/>
      <c r="Q477" s="27" t="e">
        <f>'Compound Alert'!#REF!</f>
        <v>#REF!</v>
      </c>
      <c r="R477" s="27" t="e">
        <f>'Compound Alert'!#REF!</f>
        <v>#REF!</v>
      </c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</row>
    <row r="478" spans="1:32" hidden="1" x14ac:dyDescent="0.2">
      <c r="A478" s="64">
        <v>179</v>
      </c>
      <c r="B478" s="83" t="str">
        <f>'Compound Alert'!B17</f>
        <v>Belgium</v>
      </c>
      <c r="C478" s="83" t="str">
        <f>'Compound Alert'!C17</f>
        <v>BEL</v>
      </c>
      <c r="D478" s="83" t="str">
        <f>'Compound Alert'!D17</f>
        <v>ECS           Europe &amp; Central Asia</v>
      </c>
      <c r="E478" s="83" t="str">
        <f>'Compound Alert'!E17</f>
        <v xml:space="preserve"> </v>
      </c>
      <c r="F478" s="83"/>
      <c r="G478" s="81">
        <f>'Compound Alert'!G17</f>
        <v>0</v>
      </c>
      <c r="H478" s="274">
        <f>'Compound Alert'!H17</f>
        <v>0</v>
      </c>
      <c r="I478" s="78">
        <f>'Compound Alert'!J17</f>
        <v>0</v>
      </c>
      <c r="J478" s="70">
        <f>'Compound Alert'!Y17</f>
        <v>2</v>
      </c>
      <c r="K478" s="70">
        <f>'Compound Alert'!Z17</f>
        <v>0</v>
      </c>
      <c r="L478" s="70">
        <f>'Compound Alert'!AA17</f>
        <v>2.1487603305785101</v>
      </c>
      <c r="M478" s="70">
        <f>'Compound Alert'!AB17</f>
        <v>0.42857142857142899</v>
      </c>
      <c r="N478" s="70">
        <f>'Compound Alert'!AC17</f>
        <v>1.3333333333333299</v>
      </c>
      <c r="O478" s="70">
        <f>'Compound Alert'!AD17</f>
        <v>0</v>
      </c>
      <c r="P478" s="83"/>
      <c r="Q478" s="27" t="e">
        <f>'Compound Alert'!#REF!</f>
        <v>#REF!</v>
      </c>
      <c r="R478" s="27" t="e">
        <f>'Compound Alert'!#REF!</f>
        <v>#REF!</v>
      </c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</row>
    <row r="479" spans="1:32" hidden="1" x14ac:dyDescent="0.2">
      <c r="A479" s="64">
        <v>180</v>
      </c>
      <c r="B479" s="83" t="str">
        <f>'Compound Alert'!B35</f>
        <v>Switzerland</v>
      </c>
      <c r="C479" s="83" t="str">
        <f>'Compound Alert'!C35</f>
        <v>CHE</v>
      </c>
      <c r="D479" s="83" t="str">
        <f>'Compound Alert'!D35</f>
        <v>ECS           Europe &amp; Central Asia</v>
      </c>
      <c r="E479" s="83" t="str">
        <f>'Compound Alert'!E35</f>
        <v xml:space="preserve"> </v>
      </c>
      <c r="F479" s="83"/>
      <c r="G479" s="81">
        <f>'Compound Alert'!G35</f>
        <v>0</v>
      </c>
      <c r="H479" s="274">
        <f>'Compound Alert'!H35</f>
        <v>0</v>
      </c>
      <c r="I479" s="78">
        <f>'Compound Alert'!J35</f>
        <v>0</v>
      </c>
      <c r="J479" s="70">
        <f>'Compound Alert'!Y35</f>
        <v>0.60000000000000098</v>
      </c>
      <c r="K479" s="70">
        <f>'Compound Alert'!Z35</f>
        <v>0</v>
      </c>
      <c r="L479" s="70">
        <f>'Compound Alert'!AA35</f>
        <v>0</v>
      </c>
      <c r="M479" s="70">
        <f>'Compound Alert'!AB35</f>
        <v>0.42857142857142899</v>
      </c>
      <c r="N479" s="70">
        <f>'Compound Alert'!AC35</f>
        <v>2.1666666666666701</v>
      </c>
      <c r="O479" s="70">
        <f>'Compound Alert'!AD35</f>
        <v>0</v>
      </c>
      <c r="P479" s="83"/>
      <c r="Q479" s="27" t="e">
        <f>'Compound Alert'!#REF!</f>
        <v>#REF!</v>
      </c>
      <c r="R479" s="27" t="e">
        <f>'Compound Alert'!#REF!</f>
        <v>#REF!</v>
      </c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</row>
    <row r="480" spans="1:32" hidden="1" x14ac:dyDescent="0.2">
      <c r="A480" s="64">
        <v>181</v>
      </c>
      <c r="B480" s="83" t="str">
        <f>'Compound Alert'!B49</f>
        <v>Germany</v>
      </c>
      <c r="C480" s="83" t="str">
        <f>'Compound Alert'!C49</f>
        <v>DEU</v>
      </c>
      <c r="D480" s="83" t="str">
        <f>'Compound Alert'!D49</f>
        <v>ECS           Europe &amp; Central Asia</v>
      </c>
      <c r="E480" s="83" t="str">
        <f>'Compound Alert'!E49</f>
        <v xml:space="preserve"> </v>
      </c>
      <c r="F480" s="83"/>
      <c r="G480" s="81">
        <f>'Compound Alert'!G49</f>
        <v>0</v>
      </c>
      <c r="H480" s="274">
        <f>'Compound Alert'!H49</f>
        <v>0</v>
      </c>
      <c r="I480" s="78">
        <f>'Compound Alert'!J49</f>
        <v>0</v>
      </c>
      <c r="J480" s="70">
        <f>'Compound Alert'!Y49</f>
        <v>0.79999999999999905</v>
      </c>
      <c r="K480" s="70">
        <f>'Compound Alert'!Z49</f>
        <v>0</v>
      </c>
      <c r="L480" s="70">
        <f>'Compound Alert'!AA49</f>
        <v>1.2066115702479301</v>
      </c>
      <c r="M480" s="70">
        <f>'Compound Alert'!AB49</f>
        <v>0.57142857142857095</v>
      </c>
      <c r="N480" s="70">
        <f>'Compound Alert'!AC49</f>
        <v>2.5</v>
      </c>
      <c r="O480" s="70">
        <f>'Compound Alert'!AD49</f>
        <v>0</v>
      </c>
      <c r="P480" s="83"/>
      <c r="Q480" s="27" t="e">
        <f>'Compound Alert'!#REF!</f>
        <v>#REF!</v>
      </c>
      <c r="R480" s="27" t="e">
        <f>'Compound Alert'!#REF!</f>
        <v>#REF!</v>
      </c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</row>
    <row r="481" spans="1:32" hidden="1" x14ac:dyDescent="0.2">
      <c r="A481" s="64">
        <v>182</v>
      </c>
      <c r="B481" s="83" t="str">
        <f>'Compound Alert'!B52</f>
        <v>Denmark</v>
      </c>
      <c r="C481" s="83" t="str">
        <f>'Compound Alert'!C52</f>
        <v>DNK</v>
      </c>
      <c r="D481" s="83" t="str">
        <f>'Compound Alert'!D52</f>
        <v>ECS           Europe &amp; Central Asia</v>
      </c>
      <c r="E481" s="83" t="str">
        <f>'Compound Alert'!E52</f>
        <v xml:space="preserve"> </v>
      </c>
      <c r="F481" s="83"/>
      <c r="G481" s="81">
        <f>'Compound Alert'!G52</f>
        <v>0</v>
      </c>
      <c r="H481" s="274">
        <f>'Compound Alert'!H52</f>
        <v>0</v>
      </c>
      <c r="I481" s="78">
        <f>'Compound Alert'!J52</f>
        <v>0</v>
      </c>
      <c r="J481" s="70">
        <f>'Compound Alert'!Y52</f>
        <v>0.25</v>
      </c>
      <c r="K481" s="70">
        <f>'Compound Alert'!Z52</f>
        <v>0</v>
      </c>
      <c r="L481" s="70">
        <f>'Compound Alert'!AA52</f>
        <v>8.2644628099172807E-2</v>
      </c>
      <c r="M481" s="70">
        <f>'Compound Alert'!AB52</f>
        <v>0.28571428571428598</v>
      </c>
      <c r="N481" s="70">
        <f>'Compound Alert'!AC52</f>
        <v>0.66666666666666796</v>
      </c>
      <c r="O481" s="70">
        <f>'Compound Alert'!AD52</f>
        <v>0</v>
      </c>
      <c r="P481" s="83"/>
      <c r="Q481" s="27" t="e">
        <f>'Compound Alert'!#REF!</f>
        <v>#REF!</v>
      </c>
      <c r="R481" s="27" t="e">
        <f>'Compound Alert'!#REF!</f>
        <v>#REF!</v>
      </c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</row>
    <row r="482" spans="1:32" hidden="1" x14ac:dyDescent="0.2">
      <c r="A482" s="64">
        <v>183</v>
      </c>
      <c r="B482" s="83" t="str">
        <f>'Compound Alert'!B66</f>
        <v>United Kingdom</v>
      </c>
      <c r="C482" s="83" t="str">
        <f>'Compound Alert'!C66</f>
        <v>GBR</v>
      </c>
      <c r="D482" s="83" t="str">
        <f>'Compound Alert'!D66</f>
        <v>ECS           Europe &amp; Central Asia</v>
      </c>
      <c r="E482" s="83" t="str">
        <f>'Compound Alert'!E66</f>
        <v xml:space="preserve"> </v>
      </c>
      <c r="F482" s="83"/>
      <c r="G482" s="81">
        <f>'Compound Alert'!G66</f>
        <v>0</v>
      </c>
      <c r="H482" s="274">
        <f>'Compound Alert'!H66</f>
        <v>0</v>
      </c>
      <c r="I482" s="78">
        <f>'Compound Alert'!J66</f>
        <v>0</v>
      </c>
      <c r="J482" s="70">
        <f>'Compound Alert'!Y66</f>
        <v>1.5</v>
      </c>
      <c r="K482" s="70">
        <f>'Compound Alert'!Z66</f>
        <v>0</v>
      </c>
      <c r="L482" s="70">
        <f>'Compound Alert'!AA66</f>
        <v>1.5041322314049601</v>
      </c>
      <c r="M482" s="70">
        <f>'Compound Alert'!AB66</f>
        <v>0.71428571428571397</v>
      </c>
      <c r="N482" s="70">
        <f>'Compound Alert'!AC66</f>
        <v>2.3333333333333299</v>
      </c>
      <c r="O482" s="70">
        <f>'Compound Alert'!AD66</f>
        <v>0</v>
      </c>
      <c r="P482" s="83"/>
      <c r="Q482" s="27" t="e">
        <f>'Compound Alert'!#REF!</f>
        <v>#REF!</v>
      </c>
      <c r="R482" s="27" t="e">
        <f>'Compound Alert'!#REF!</f>
        <v>#REF!</v>
      </c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</row>
    <row r="483" spans="1:32" hidden="1" x14ac:dyDescent="0.2">
      <c r="A483" s="64">
        <v>184</v>
      </c>
      <c r="B483" s="83" t="str">
        <f>'Compound Alert'!B74</f>
        <v>Grenada</v>
      </c>
      <c r="C483" s="83" t="str">
        <f>'Compound Alert'!C74</f>
        <v>GRD</v>
      </c>
      <c r="D483" s="83" t="str">
        <f>'Compound Alert'!D74</f>
        <v>LCN           Latin America &amp; Caribbean</v>
      </c>
      <c r="E483" s="83" t="str">
        <f>'Compound Alert'!E74</f>
        <v>Blend</v>
      </c>
      <c r="F483" s="83"/>
      <c r="G483" s="81">
        <f>'Compound Alert'!G74</f>
        <v>0</v>
      </c>
      <c r="H483" s="274">
        <f>'Compound Alert'!H74</f>
        <v>0</v>
      </c>
      <c r="I483" s="78">
        <f>'Compound Alert'!J74</f>
        <v>0.5</v>
      </c>
      <c r="J483" s="70">
        <f>'Compound Alert'!Y74</f>
        <v>8.5</v>
      </c>
      <c r="K483" s="70">
        <f>'Compound Alert'!Z74</f>
        <v>0</v>
      </c>
      <c r="L483" s="70">
        <f>'Compound Alert'!AA74</f>
        <v>0</v>
      </c>
      <c r="M483" s="70">
        <f>'Compound Alert'!AB74</f>
        <v>3.1428571428571401</v>
      </c>
      <c r="N483" s="70">
        <f>'Compound Alert'!AC74</f>
        <v>1.1666666666666701</v>
      </c>
      <c r="O483" s="70">
        <f>'Compound Alert'!AD74</f>
        <v>0</v>
      </c>
      <c r="P483" s="83"/>
      <c r="Q483" s="27" t="e">
        <f>'Compound Alert'!#REF!</f>
        <v>#REF!</v>
      </c>
      <c r="R483" s="27" t="e">
        <f>'Compound Alert'!#REF!</f>
        <v>#REF!</v>
      </c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</row>
    <row r="484" spans="1:32" hidden="1" x14ac:dyDescent="0.2">
      <c r="A484" s="64">
        <v>185</v>
      </c>
      <c r="B484" s="83" t="str">
        <f>'Compound Alert'!B132</f>
        <v>Netherlands</v>
      </c>
      <c r="C484" s="83" t="str">
        <f>'Compound Alert'!C132</f>
        <v>NLD</v>
      </c>
      <c r="D484" s="83" t="str">
        <f>'Compound Alert'!D132</f>
        <v>ECS           Europe &amp; Central Asia</v>
      </c>
      <c r="E484" s="83" t="str">
        <f>'Compound Alert'!E132</f>
        <v>Europe &amp; Central Asia</v>
      </c>
      <c r="F484" s="83"/>
      <c r="G484" s="81">
        <f>'Compound Alert'!G132</f>
        <v>0</v>
      </c>
      <c r="H484" s="274">
        <f>'Compound Alert'!H132</f>
        <v>0</v>
      </c>
      <c r="I484" s="78">
        <f>'Compound Alert'!J132</f>
        <v>0</v>
      </c>
      <c r="J484" s="70">
        <f>'Compound Alert'!Y132</f>
        <v>1.25</v>
      </c>
      <c r="K484" s="70">
        <f>'Compound Alert'!Z132</f>
        <v>0</v>
      </c>
      <c r="L484" s="70">
        <f>'Compound Alert'!AA132</f>
        <v>0.87603305785123797</v>
      </c>
      <c r="M484" s="70">
        <f>'Compound Alert'!AB132</f>
        <v>0.28571428571428598</v>
      </c>
      <c r="N484" s="70">
        <f>'Compound Alert'!AC132</f>
        <v>1.6666666666666701</v>
      </c>
      <c r="O484" s="70">
        <f>'Compound Alert'!AD132</f>
        <v>0</v>
      </c>
      <c r="P484" s="83"/>
      <c r="Q484" s="27" t="e">
        <f>'Compound Alert'!#REF!</f>
        <v>#REF!</v>
      </c>
      <c r="R484" s="27" t="e">
        <f>'Compound Alert'!#REF!</f>
        <v>#REF!</v>
      </c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</row>
    <row r="485" spans="1:32" hidden="1" x14ac:dyDescent="0.2">
      <c r="A485" s="64">
        <v>186</v>
      </c>
      <c r="B485" s="83" t="str">
        <f>'Compound Alert'!B133</f>
        <v>Norway</v>
      </c>
      <c r="C485" s="83" t="str">
        <f>'Compound Alert'!C133</f>
        <v>NOR</v>
      </c>
      <c r="D485" s="83" t="str">
        <f>'Compound Alert'!D133</f>
        <v>ECS           Europe &amp; Central Asia</v>
      </c>
      <c r="E485" s="83" t="str">
        <f>'Compound Alert'!E133</f>
        <v>Europe &amp; Central Asia</v>
      </c>
      <c r="F485" s="83"/>
      <c r="G485" s="81">
        <f>'Compound Alert'!G133</f>
        <v>0</v>
      </c>
      <c r="H485" s="274">
        <f>'Compound Alert'!H133</f>
        <v>0</v>
      </c>
      <c r="I485" s="78">
        <f>'Compound Alert'!J133</f>
        <v>0</v>
      </c>
      <c r="J485" s="70">
        <f>'Compound Alert'!Y133</f>
        <v>1.08</v>
      </c>
      <c r="K485" s="70">
        <f>'Compound Alert'!Z133</f>
        <v>0</v>
      </c>
      <c r="L485" s="70">
        <f>'Compound Alert'!AA133</f>
        <v>0.26446280991735399</v>
      </c>
      <c r="M485" s="70">
        <f>'Compound Alert'!AB133</f>
        <v>0.28571428571428598</v>
      </c>
      <c r="N485" s="70">
        <f>'Compound Alert'!AC133</f>
        <v>0</v>
      </c>
      <c r="O485" s="70">
        <f>'Compound Alert'!AD133</f>
        <v>0</v>
      </c>
      <c r="P485" s="83"/>
      <c r="Q485" s="27" t="e">
        <f>'Compound Alert'!#REF!</f>
        <v>#REF!</v>
      </c>
      <c r="R485" s="27" t="e">
        <f>'Compound Alert'!#REF!</f>
        <v>#REF!</v>
      </c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</row>
    <row r="486" spans="1:32" hidden="1" x14ac:dyDescent="0.2">
      <c r="A486" s="64">
        <v>187</v>
      </c>
      <c r="B486" s="83" t="str">
        <f>'Compound Alert'!B146</f>
        <v>Portugal</v>
      </c>
      <c r="C486" s="83" t="str">
        <f>'Compound Alert'!C146</f>
        <v>PRT</v>
      </c>
      <c r="D486" s="83" t="str">
        <f>'Compound Alert'!D146</f>
        <v>ECS           Europe &amp; Central Asia</v>
      </c>
      <c r="E486" s="83" t="str">
        <f>'Compound Alert'!E146</f>
        <v>Europe &amp; Central Asia</v>
      </c>
      <c r="F486" s="83"/>
      <c r="G486" s="81">
        <f>'Compound Alert'!G146</f>
        <v>0</v>
      </c>
      <c r="H486" s="274">
        <f>'Compound Alert'!H146</f>
        <v>0</v>
      </c>
      <c r="I486" s="78">
        <f>'Compound Alert'!J146</f>
        <v>0</v>
      </c>
      <c r="J486" s="70">
        <f>'Compound Alert'!Y146</f>
        <v>2</v>
      </c>
      <c r="K486" s="70">
        <f>'Compound Alert'!Z146</f>
        <v>0</v>
      </c>
      <c r="L486" s="70">
        <f>'Compound Alert'!AA146</f>
        <v>2.5289256198347099</v>
      </c>
      <c r="M486" s="70">
        <f>'Compound Alert'!AB146</f>
        <v>1.4285714285714299</v>
      </c>
      <c r="N486" s="70">
        <f>'Compound Alert'!AC146</f>
        <v>4</v>
      </c>
      <c r="O486" s="70">
        <f>'Compound Alert'!AD146</f>
        <v>0</v>
      </c>
      <c r="P486" s="83"/>
      <c r="Q486" s="27" t="e">
        <f>'Compound Alert'!#REF!</f>
        <v>#REF!</v>
      </c>
      <c r="R486" s="27" t="e">
        <f>'Compound Alert'!#REF!</f>
        <v>#REF!</v>
      </c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</row>
    <row r="487" spans="1:32" hidden="1" x14ac:dyDescent="0.2">
      <c r="A487" s="64">
        <v>188</v>
      </c>
      <c r="B487" s="83" t="str">
        <f>'Compound Alert'!B155</f>
        <v>Singapore</v>
      </c>
      <c r="C487" s="83" t="str">
        <f>'Compound Alert'!C155</f>
        <v>SGP</v>
      </c>
      <c r="D487" s="83" t="str">
        <f>'Compound Alert'!D155</f>
        <v>EAS           East Asia &amp; Pacific</v>
      </c>
      <c r="E487" s="83" t="str">
        <f>'Compound Alert'!E155</f>
        <v>East Asia &amp; Pacific</v>
      </c>
      <c r="F487" s="83"/>
      <c r="G487" s="81">
        <f>'Compound Alert'!G155</f>
        <v>0</v>
      </c>
      <c r="H487" s="274">
        <f>'Compound Alert'!H155</f>
        <v>0</v>
      </c>
      <c r="I487" s="78">
        <f>'Compound Alert'!J155</f>
        <v>0</v>
      </c>
      <c r="J487" s="70">
        <f>'Compound Alert'!Y155</f>
        <v>2.2599999999999998</v>
      </c>
      <c r="K487" s="70">
        <f>'Compound Alert'!Z155</f>
        <v>0</v>
      </c>
      <c r="L487" s="70">
        <f>'Compound Alert'!AA155</f>
        <v>0</v>
      </c>
      <c r="M487" s="70">
        <f>'Compound Alert'!AB155</f>
        <v>0.28571428571428598</v>
      </c>
      <c r="N487" s="70">
        <f>'Compound Alert'!AC155</f>
        <v>0</v>
      </c>
      <c r="O487" s="70">
        <f>'Compound Alert'!AD155</f>
        <v>0</v>
      </c>
      <c r="P487" s="83"/>
      <c r="Q487" s="27" t="e">
        <f>'Compound Alert'!#REF!</f>
        <v>#REF!</v>
      </c>
      <c r="R487" s="27" t="e">
        <f>'Compound Alert'!#REF!</f>
        <v>#REF!</v>
      </c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</row>
    <row r="488" spans="1:32" hidden="1" x14ac:dyDescent="0.2">
      <c r="A488" s="64">
        <v>189</v>
      </c>
      <c r="B488" s="83" t="str">
        <f>'Compound Alert'!B165</f>
        <v>Slovenia</v>
      </c>
      <c r="C488" s="83" t="str">
        <f>'Compound Alert'!C165</f>
        <v>SVN</v>
      </c>
      <c r="D488" s="83" t="str">
        <f>'Compound Alert'!D165</f>
        <v>ECS           Europe &amp; Central Asia</v>
      </c>
      <c r="E488" s="83" t="str">
        <f>'Compound Alert'!E165</f>
        <v>Europe &amp; Central Asia</v>
      </c>
      <c r="F488" s="83"/>
      <c r="G488" s="81">
        <f>'Compound Alert'!G165</f>
        <v>0</v>
      </c>
      <c r="H488" s="274">
        <f>'Compound Alert'!H165</f>
        <v>0</v>
      </c>
      <c r="I488" s="78">
        <f>'Compound Alert'!J165</f>
        <v>0</v>
      </c>
      <c r="J488" s="70">
        <f>'Compound Alert'!Y165</f>
        <v>1.75</v>
      </c>
      <c r="K488" s="70">
        <f>'Compound Alert'!Z165</f>
        <v>0.21531100478469001</v>
      </c>
      <c r="L488" s="70">
        <f>'Compound Alert'!AA165</f>
        <v>2.2314049586776901</v>
      </c>
      <c r="M488" s="70">
        <f>'Compound Alert'!AB165</f>
        <v>0.28571428571428598</v>
      </c>
      <c r="N488" s="70">
        <f>'Compound Alert'!AC165</f>
        <v>4</v>
      </c>
      <c r="O488" s="70">
        <f>'Compound Alert'!AD165</f>
        <v>0</v>
      </c>
      <c r="P488" s="83"/>
      <c r="Q488" s="27" t="e">
        <f>'Compound Alert'!#REF!</f>
        <v>#REF!</v>
      </c>
      <c r="R488" s="27" t="e">
        <f>'Compound Alert'!#REF!</f>
        <v>#REF!</v>
      </c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</row>
    <row r="489" spans="1:32" hidden="1" x14ac:dyDescent="0.2">
      <c r="A489" s="64">
        <v>190</v>
      </c>
      <c r="B489" s="83" t="str">
        <f>'Compound Alert'!B166</f>
        <v>Sweden</v>
      </c>
      <c r="C489" s="83" t="str">
        <f>'Compound Alert'!C166</f>
        <v>SWE</v>
      </c>
      <c r="D489" s="83" t="str">
        <f>'Compound Alert'!D166</f>
        <v>ECS           Europe &amp; Central Asia</v>
      </c>
      <c r="E489" s="83" t="str">
        <f>'Compound Alert'!E166</f>
        <v>Europe &amp; Central Asia</v>
      </c>
      <c r="F489" s="83"/>
      <c r="G489" s="81">
        <f>'Compound Alert'!G166</f>
        <v>0</v>
      </c>
      <c r="H489" s="274">
        <f>'Compound Alert'!H166</f>
        <v>0</v>
      </c>
      <c r="I489" s="78">
        <f>'Compound Alert'!J166</f>
        <v>0</v>
      </c>
      <c r="J489" s="70">
        <f>'Compound Alert'!Y166</f>
        <v>0.5</v>
      </c>
      <c r="K489" s="70">
        <f>'Compound Alert'!Z166</f>
        <v>1.5550239234449701</v>
      </c>
      <c r="L489" s="70">
        <f>'Compound Alert'!AA166</f>
        <v>0.413223140495868</v>
      </c>
      <c r="M489" s="70">
        <f>'Compound Alert'!AB166</f>
        <v>0.28571428571428598</v>
      </c>
      <c r="N489" s="70">
        <f>'Compound Alert'!AC166</f>
        <v>0.16666666666666599</v>
      </c>
      <c r="O489" s="70">
        <f>'Compound Alert'!AD166</f>
        <v>0</v>
      </c>
      <c r="P489" s="83"/>
      <c r="Q489" s="27" t="e">
        <f>'Compound Alert'!#REF!</f>
        <v>#REF!</v>
      </c>
      <c r="R489" s="27" t="e">
        <f>'Compound Alert'!#REF!</f>
        <v>#REF!</v>
      </c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</row>
    <row r="490" spans="1:32" x14ac:dyDescent="0.2">
      <c r="G490" s="28"/>
      <c r="H490" s="31"/>
      <c r="I490" s="52"/>
      <c r="J490" s="31"/>
      <c r="K490" s="31"/>
      <c r="P490" s="56"/>
      <c r="R490" s="31"/>
      <c r="W490" s="56"/>
      <c r="X490" s="30"/>
      <c r="Y490" s="30"/>
      <c r="AD490" s="52"/>
      <c r="AE490" s="28"/>
      <c r="AF490" s="28"/>
    </row>
    <row r="491" spans="1:32" x14ac:dyDescent="0.2">
      <c r="Y491" s="28"/>
      <c r="Z491" s="28"/>
      <c r="AA491" s="28"/>
      <c r="AB491" s="28"/>
      <c r="AC491" s="28"/>
      <c r="AD491" s="28"/>
      <c r="AE491" s="28"/>
      <c r="AF491" s="28"/>
    </row>
    <row r="492" spans="1:32" x14ac:dyDescent="0.2">
      <c r="Y492" s="28"/>
      <c r="Z492" s="28"/>
      <c r="AA492" s="28"/>
      <c r="AB492" s="28"/>
      <c r="AC492" s="28"/>
      <c r="AD492" s="28"/>
      <c r="AE492" s="28"/>
      <c r="AF492" s="28"/>
    </row>
    <row r="493" spans="1:32" x14ac:dyDescent="0.2">
      <c r="Y493" s="28"/>
      <c r="Z493" s="28"/>
      <c r="AA493" s="28"/>
      <c r="AB493" s="28"/>
      <c r="AC493" s="28"/>
      <c r="AD493" s="28"/>
      <c r="AE493" s="28"/>
      <c r="AF493" s="28"/>
    </row>
    <row r="494" spans="1:32" x14ac:dyDescent="0.2">
      <c r="B494" s="182"/>
    </row>
    <row r="495" spans="1:32" ht="20" x14ac:dyDescent="0.2">
      <c r="B495" s="84" t="s">
        <v>585</v>
      </c>
    </row>
    <row r="521" spans="1:32" x14ac:dyDescent="0.2">
      <c r="R521" s="211" t="s">
        <v>544</v>
      </c>
    </row>
    <row r="522" spans="1:32" x14ac:dyDescent="0.2">
      <c r="G522" s="28"/>
      <c r="H522" s="28"/>
      <c r="I522" s="52"/>
      <c r="J522" s="31"/>
      <c r="K522" s="31"/>
      <c r="P522" s="56"/>
      <c r="R522" s="31"/>
      <c r="W522" s="56"/>
      <c r="X522" s="30"/>
      <c r="Y522" s="30"/>
      <c r="AD522" s="52"/>
      <c r="AE522" s="28"/>
      <c r="AF522" s="28"/>
    </row>
    <row r="524" spans="1:32" ht="20" x14ac:dyDescent="0.2">
      <c r="B524" s="84" t="s">
        <v>582</v>
      </c>
    </row>
    <row r="526" spans="1:32" ht="32" customHeight="1" x14ac:dyDescent="0.2">
      <c r="B526" s="11" t="s">
        <v>394</v>
      </c>
      <c r="C526" s="12" t="s">
        <v>395</v>
      </c>
      <c r="D526" s="12" t="s">
        <v>545</v>
      </c>
      <c r="E526" s="12" t="s">
        <v>550</v>
      </c>
      <c r="F526" s="61"/>
      <c r="G526" s="243" t="s">
        <v>583</v>
      </c>
      <c r="H526" s="244"/>
      <c r="I526" s="48" t="s">
        <v>451</v>
      </c>
      <c r="J526" s="216" t="s">
        <v>397</v>
      </c>
      <c r="K526" s="216" t="s">
        <v>398</v>
      </c>
      <c r="L526" s="216" t="s">
        <v>399</v>
      </c>
      <c r="M526" s="216" t="s">
        <v>518</v>
      </c>
      <c r="N526" s="216" t="s">
        <v>401</v>
      </c>
      <c r="O526" s="217" t="s">
        <v>402</v>
      </c>
      <c r="P526" s="218"/>
      <c r="Q526" s="219"/>
      <c r="R526" s="219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</row>
    <row r="527" spans="1:32" x14ac:dyDescent="0.2">
      <c r="B527" s="82" t="s">
        <v>394</v>
      </c>
      <c r="C527" s="72" t="s">
        <v>395</v>
      </c>
      <c r="D527" s="73" t="s">
        <v>450</v>
      </c>
      <c r="E527" s="74" t="s">
        <v>396</v>
      </c>
      <c r="F527" s="74" t="s">
        <v>561</v>
      </c>
      <c r="G527" s="75" t="s">
        <v>451</v>
      </c>
      <c r="H527" s="76" t="s">
        <v>467</v>
      </c>
      <c r="I527" s="75" t="s">
        <v>468</v>
      </c>
      <c r="J527" s="75" t="s">
        <v>469</v>
      </c>
      <c r="K527" s="75" t="s">
        <v>470</v>
      </c>
      <c r="L527" s="75" t="s">
        <v>471</v>
      </c>
      <c r="M527" s="75" t="s">
        <v>403</v>
      </c>
      <c r="N527" s="75" t="s">
        <v>454</v>
      </c>
      <c r="O527" s="75" t="s">
        <v>472</v>
      </c>
      <c r="P527" s="75" t="s">
        <v>562</v>
      </c>
      <c r="Q527" s="212" t="s">
        <v>607</v>
      </c>
      <c r="R527" s="213" t="s">
        <v>608</v>
      </c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</row>
    <row r="528" spans="1:32" x14ac:dyDescent="0.2">
      <c r="A528" s="64">
        <v>1</v>
      </c>
      <c r="B528" s="83" t="str">
        <f>'Compound Alert'!B120</f>
        <v>Myanmar</v>
      </c>
      <c r="C528" s="83" t="str">
        <f>'Compound Alert'!C120</f>
        <v>MMR</v>
      </c>
      <c r="D528" s="83" t="str">
        <f>'Compound Alert'!D120</f>
        <v>EAS           East Asia &amp; Pacific</v>
      </c>
      <c r="E528" s="83" t="str">
        <f>'Compound Alert'!E120</f>
        <v>IDA</v>
      </c>
      <c r="F528" s="83"/>
      <c r="G528" s="79">
        <f>'Compound Alert'!G120</f>
        <v>6</v>
      </c>
      <c r="H528" s="274">
        <f>'Compound Alert'!H120</f>
        <v>6</v>
      </c>
      <c r="I528" s="78">
        <f>'Compound Alert'!J120</f>
        <v>4</v>
      </c>
      <c r="J528" s="70">
        <f>'Compound Alert'!AF120</f>
        <v>10</v>
      </c>
      <c r="K528" s="70">
        <f>'Compound Alert'!AG120</f>
        <v>0</v>
      </c>
      <c r="L528" s="70">
        <f>'Compound Alert'!AH120</f>
        <v>5.9090909090909198</v>
      </c>
      <c r="M528" s="70">
        <f>'Compound Alert'!AI120</f>
        <v>9.8841076805477996</v>
      </c>
      <c r="N528" s="70">
        <f>'Compound Alert'!AJ120</f>
        <v>7</v>
      </c>
      <c r="O528" s="70">
        <f>'Compound Alert'!AK120</f>
        <v>0</v>
      </c>
      <c r="P528" s="78"/>
      <c r="Q528" s="27"/>
      <c r="R528" s="27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</row>
    <row r="529" spans="1:32" x14ac:dyDescent="0.2">
      <c r="A529" s="64">
        <v>2</v>
      </c>
      <c r="B529" s="83" t="str">
        <f>'Compound Alert'!B159</f>
        <v>Somalia</v>
      </c>
      <c r="C529" s="83" t="str">
        <f>'Compound Alert'!C159</f>
        <v>SOM</v>
      </c>
      <c r="D529" s="83" t="str">
        <f>'Compound Alert'!D159</f>
        <v>SSF           Sub-Saharan Africa</v>
      </c>
      <c r="E529" s="83" t="str">
        <f>'Compound Alert'!E159</f>
        <v>IDA</v>
      </c>
      <c r="F529" s="83"/>
      <c r="G529" s="79">
        <f>'Compound Alert'!G159</f>
        <v>6</v>
      </c>
      <c r="H529" s="274">
        <f>'Compound Alert'!H159</f>
        <v>6</v>
      </c>
      <c r="I529" s="78">
        <f>'Compound Alert'!J159</f>
        <v>5.5</v>
      </c>
      <c r="J529" s="70">
        <f>'Compound Alert'!AF159</f>
        <v>9.5238095238094793</v>
      </c>
      <c r="K529" s="70">
        <f>'Compound Alert'!AG159</f>
        <v>10</v>
      </c>
      <c r="L529" s="70">
        <f>'Compound Alert'!AH159</f>
        <v>7.0454545454545299</v>
      </c>
      <c r="M529" s="70">
        <f>'Compound Alert'!AI159</f>
        <v>7</v>
      </c>
      <c r="N529" s="70">
        <f>'Compound Alert'!AJ159</f>
        <v>10</v>
      </c>
      <c r="O529" s="70">
        <f>'Compound Alert'!AK159</f>
        <v>10</v>
      </c>
      <c r="P529" s="78"/>
      <c r="Q529" s="27"/>
      <c r="R529" s="27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</row>
    <row r="530" spans="1:32" x14ac:dyDescent="0.2">
      <c r="A530" s="64">
        <v>3</v>
      </c>
      <c r="B530" s="83" t="str">
        <f>'Compound Alert'!B192</f>
        <v>Yemen</v>
      </c>
      <c r="C530" s="83" t="str">
        <f>'Compound Alert'!C192</f>
        <v>YEM</v>
      </c>
      <c r="D530" s="83" t="str">
        <f>'Compound Alert'!D192</f>
        <v>MEA           Middle East &amp; North Africa</v>
      </c>
      <c r="E530" s="83" t="str">
        <f>'Compound Alert'!E192</f>
        <v>IDA</v>
      </c>
      <c r="F530" s="83"/>
      <c r="G530" s="79">
        <f>'Compound Alert'!G192</f>
        <v>6</v>
      </c>
      <c r="H530" s="274">
        <f>'Compound Alert'!H192</f>
        <v>6</v>
      </c>
      <c r="I530" s="78">
        <f>'Compound Alert'!J192</f>
        <v>5</v>
      </c>
      <c r="J530" s="70">
        <f>'Compound Alert'!AF192</f>
        <v>10</v>
      </c>
      <c r="K530" s="70">
        <f>'Compound Alert'!AG192</f>
        <v>10</v>
      </c>
      <c r="L530" s="70">
        <f>'Compound Alert'!AH192</f>
        <v>7.0454545454545299</v>
      </c>
      <c r="M530" s="70">
        <f>'Compound Alert'!AI192</f>
        <v>7.6797073000953304</v>
      </c>
      <c r="N530" s="70">
        <f>'Compound Alert'!AJ192</f>
        <v>10</v>
      </c>
      <c r="O530" s="70">
        <f>'Compound Alert'!AK192</f>
        <v>10</v>
      </c>
      <c r="P530" s="78"/>
      <c r="Q530" s="27"/>
      <c r="R530" s="27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</row>
    <row r="531" spans="1:32" x14ac:dyDescent="0.2">
      <c r="A531" s="64">
        <v>4</v>
      </c>
      <c r="B531" s="83" t="str">
        <f>'Compound Alert'!B60</f>
        <v>Ethiopia</v>
      </c>
      <c r="C531" s="83" t="str">
        <f>'Compound Alert'!C60</f>
        <v>ETH</v>
      </c>
      <c r="D531" s="83" t="str">
        <f>'Compound Alert'!D60</f>
        <v>SSF           Sub-Saharan Africa</v>
      </c>
      <c r="E531" s="83" t="str">
        <f>'Compound Alert'!E60</f>
        <v>IDA</v>
      </c>
      <c r="F531" s="83"/>
      <c r="G531" s="79">
        <f>'Compound Alert'!G60</f>
        <v>6</v>
      </c>
      <c r="H531" s="274">
        <f>'Compound Alert'!H60</f>
        <v>6</v>
      </c>
      <c r="I531" s="78">
        <f>'Compound Alert'!J60</f>
        <v>2.5</v>
      </c>
      <c r="J531" s="70">
        <f>'Compound Alert'!AF60</f>
        <v>10</v>
      </c>
      <c r="K531" s="70">
        <f>'Compound Alert'!AG60</f>
        <v>10</v>
      </c>
      <c r="L531" s="70">
        <f>'Compound Alert'!AH60</f>
        <v>7.5</v>
      </c>
      <c r="M531" s="70">
        <f>'Compound Alert'!AI60</f>
        <v>10</v>
      </c>
      <c r="N531" s="70">
        <f>'Compound Alert'!AJ60</f>
        <v>10</v>
      </c>
      <c r="O531" s="70">
        <f>'Compound Alert'!AK60</f>
        <v>10</v>
      </c>
      <c r="P531" s="78"/>
      <c r="Q531" s="27"/>
      <c r="R531" s="27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</row>
    <row r="532" spans="1:32" x14ac:dyDescent="0.2">
      <c r="A532" s="64">
        <v>5</v>
      </c>
      <c r="B532" s="83" t="str">
        <f>'Compound Alert'!B143</f>
        <v>Papua New Guinea</v>
      </c>
      <c r="C532" s="83" t="str">
        <f>'Compound Alert'!C143</f>
        <v>PNG</v>
      </c>
      <c r="D532" s="83" t="str">
        <f>'Compound Alert'!D143</f>
        <v>EAS           East Asia &amp; Pacific</v>
      </c>
      <c r="E532" s="83" t="str">
        <f>'Compound Alert'!E143</f>
        <v>Blend</v>
      </c>
      <c r="F532" s="83"/>
      <c r="G532" s="79">
        <f>'Compound Alert'!G143</f>
        <v>6</v>
      </c>
      <c r="H532" s="274">
        <f>'Compound Alert'!H143</f>
        <v>6</v>
      </c>
      <c r="I532" s="78">
        <f>'Compound Alert'!J143</f>
        <v>4</v>
      </c>
      <c r="J532" s="70">
        <f>'Compound Alert'!AF143</f>
        <v>10</v>
      </c>
      <c r="K532" s="70">
        <f>'Compound Alert'!AG143</f>
        <v>0</v>
      </c>
      <c r="L532" s="70">
        <f>'Compound Alert'!AH143</f>
        <v>7.2727272727272698</v>
      </c>
      <c r="M532" s="70">
        <f>'Compound Alert'!AI143</f>
        <v>7</v>
      </c>
      <c r="N532" s="70">
        <f>'Compound Alert'!AJ143</f>
        <v>0</v>
      </c>
      <c r="O532" s="70">
        <f>'Compound Alert'!AK143</f>
        <v>0</v>
      </c>
      <c r="P532" s="78"/>
      <c r="Q532" s="27"/>
      <c r="R532" s="27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</row>
    <row r="533" spans="1:32" x14ac:dyDescent="0.2">
      <c r="A533" s="64">
        <v>6</v>
      </c>
      <c r="B533" s="83" t="str">
        <f>'Compound Alert'!B40</f>
        <v>Congo DR</v>
      </c>
      <c r="C533" s="83" t="str">
        <f>'Compound Alert'!C40</f>
        <v>COD</v>
      </c>
      <c r="D533" s="83" t="str">
        <f>'Compound Alert'!D40</f>
        <v>SSF           Sub-Saharan Africa</v>
      </c>
      <c r="E533" s="83" t="str">
        <f>'Compound Alert'!E40</f>
        <v>IDA</v>
      </c>
      <c r="F533" s="83"/>
      <c r="G533" s="79">
        <f>'Compound Alert'!G40</f>
        <v>5.5</v>
      </c>
      <c r="H533" s="274">
        <f>'Compound Alert'!H40</f>
        <v>5.5</v>
      </c>
      <c r="I533" s="78">
        <f>'Compound Alert'!J40</f>
        <v>4.5</v>
      </c>
      <c r="J533" s="70">
        <f>'Compound Alert'!AF40</f>
        <v>10</v>
      </c>
      <c r="K533" s="70">
        <f>'Compound Alert'!AG40</f>
        <v>10</v>
      </c>
      <c r="L533" s="70">
        <f>'Compound Alert'!AH40</f>
        <v>5.9090909090909003</v>
      </c>
      <c r="M533" s="70">
        <f>'Compound Alert'!AI40</f>
        <v>7</v>
      </c>
      <c r="N533" s="70">
        <f>'Compound Alert'!AJ40</f>
        <v>0</v>
      </c>
      <c r="O533" s="70">
        <f>'Compound Alert'!AK40</f>
        <v>10</v>
      </c>
      <c r="P533" s="78"/>
      <c r="Q533" s="27"/>
      <c r="R533" s="27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</row>
    <row r="534" spans="1:32" x14ac:dyDescent="0.2">
      <c r="A534" s="64">
        <v>7</v>
      </c>
      <c r="B534" s="83" t="str">
        <f>'Compound Alert'!B129</f>
        <v>Niger</v>
      </c>
      <c r="C534" s="83" t="str">
        <f>'Compound Alert'!C129</f>
        <v>NER</v>
      </c>
      <c r="D534" s="83" t="str">
        <f>'Compound Alert'!D129</f>
        <v>SSF           Sub-Saharan Africa</v>
      </c>
      <c r="E534" s="83" t="str">
        <f>'Compound Alert'!E129</f>
        <v>IDA</v>
      </c>
      <c r="F534" s="83"/>
      <c r="G534" s="79">
        <f>'Compound Alert'!G129</f>
        <v>5.5</v>
      </c>
      <c r="H534" s="274">
        <f>'Compound Alert'!H129</f>
        <v>5.5</v>
      </c>
      <c r="I534" s="78">
        <f>'Compound Alert'!J129</f>
        <v>4.5</v>
      </c>
      <c r="J534" s="70">
        <f>'Compound Alert'!AF129</f>
        <v>9.5238095238094793</v>
      </c>
      <c r="K534" s="70">
        <f>'Compound Alert'!AG129</f>
        <v>10</v>
      </c>
      <c r="L534" s="70">
        <f>'Compound Alert'!AH129</f>
        <v>0</v>
      </c>
      <c r="M534" s="70">
        <f>'Compound Alert'!AI129</f>
        <v>7</v>
      </c>
      <c r="N534" s="70">
        <f>'Compound Alert'!AJ129</f>
        <v>0</v>
      </c>
      <c r="O534" s="70">
        <f>'Compound Alert'!AK129</f>
        <v>10</v>
      </c>
      <c r="P534" s="78"/>
      <c r="Q534" s="27"/>
      <c r="R534" s="27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</row>
    <row r="535" spans="1:32" x14ac:dyDescent="0.2">
      <c r="A535" s="64">
        <v>8</v>
      </c>
      <c r="B535" s="83" t="str">
        <f>'Compound Alert'!B130</f>
        <v>Nigeria</v>
      </c>
      <c r="C535" s="83" t="str">
        <f>'Compound Alert'!C130</f>
        <v>NGA</v>
      </c>
      <c r="D535" s="83" t="str">
        <f>'Compound Alert'!D130</f>
        <v>SSF           Sub-Saharan Africa</v>
      </c>
      <c r="E535" s="83" t="str">
        <f>'Compound Alert'!E130</f>
        <v>Blend</v>
      </c>
      <c r="F535" s="83"/>
      <c r="G535" s="79">
        <f>'Compound Alert'!G130</f>
        <v>5.5</v>
      </c>
      <c r="H535" s="274">
        <f>'Compound Alert'!H130</f>
        <v>5.5</v>
      </c>
      <c r="I535" s="78">
        <f>'Compound Alert'!J130</f>
        <v>3</v>
      </c>
      <c r="J535" s="70">
        <f>'Compound Alert'!AF130</f>
        <v>10</v>
      </c>
      <c r="K535" s="70">
        <f>'Compound Alert'!AG130</f>
        <v>10</v>
      </c>
      <c r="L535" s="70">
        <f>'Compound Alert'!AH130</f>
        <v>5.4545454545454701</v>
      </c>
      <c r="M535" s="70">
        <f>'Compound Alert'!AI130</f>
        <v>10</v>
      </c>
      <c r="N535" s="70">
        <f>'Compound Alert'!AJ130</f>
        <v>0</v>
      </c>
      <c r="O535" s="70">
        <f>'Compound Alert'!AK130</f>
        <v>6.0994717079986902</v>
      </c>
      <c r="P535" s="78"/>
      <c r="Q535" s="27"/>
      <c r="R535" s="27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</row>
    <row r="536" spans="1:32" x14ac:dyDescent="0.2">
      <c r="A536" s="64">
        <v>9</v>
      </c>
      <c r="B536" s="83" t="str">
        <f>'Compound Alert'!B6</f>
        <v>Afghanistan</v>
      </c>
      <c r="C536" s="83" t="str">
        <f>'Compound Alert'!C6</f>
        <v>AFG</v>
      </c>
      <c r="D536" s="83" t="str">
        <f>'Compound Alert'!D6</f>
        <v>SAS           South Asia</v>
      </c>
      <c r="E536" s="83" t="str">
        <f>'Compound Alert'!E6</f>
        <v>IDA</v>
      </c>
      <c r="F536" s="83"/>
      <c r="G536" s="79">
        <f>'Compound Alert'!G6</f>
        <v>5.5</v>
      </c>
      <c r="H536" s="274">
        <f>'Compound Alert'!H6</f>
        <v>5.5</v>
      </c>
      <c r="I536" s="78">
        <f>'Compound Alert'!J6</f>
        <v>5</v>
      </c>
      <c r="J536" s="70">
        <f>'Compound Alert'!AF6</f>
        <v>9.5830769230769199</v>
      </c>
      <c r="K536" s="70">
        <f>'Compound Alert'!AG6</f>
        <v>10</v>
      </c>
      <c r="L536" s="70">
        <f>'Compound Alert'!AH6</f>
        <v>3.4090909090908998</v>
      </c>
      <c r="M536" s="70">
        <f>'Compound Alert'!AI6</f>
        <v>7</v>
      </c>
      <c r="N536" s="70">
        <f>'Compound Alert'!AJ6</f>
        <v>7</v>
      </c>
      <c r="O536" s="70">
        <f>'Compound Alert'!AK6</f>
        <v>10</v>
      </c>
      <c r="P536" s="70"/>
      <c r="Q536" s="27"/>
      <c r="R536" s="27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</row>
    <row r="537" spans="1:32" x14ac:dyDescent="0.2">
      <c r="A537" s="64">
        <v>10</v>
      </c>
      <c r="B537" s="83" t="str">
        <f>'Compound Alert'!B153</f>
        <v>Sudan</v>
      </c>
      <c r="C537" s="83" t="str">
        <f>'Compound Alert'!C153</f>
        <v>SDN</v>
      </c>
      <c r="D537" s="83" t="str">
        <f>'Compound Alert'!D153</f>
        <v>SSF           Sub-Saharan Africa</v>
      </c>
      <c r="E537" s="83" t="str">
        <f>'Compound Alert'!E153</f>
        <v>IDA</v>
      </c>
      <c r="F537" s="83"/>
      <c r="G537" s="79">
        <f>'Compound Alert'!G153</f>
        <v>5.5</v>
      </c>
      <c r="H537" s="274">
        <f>'Compound Alert'!H153</f>
        <v>5.5</v>
      </c>
      <c r="I537" s="78">
        <f>'Compound Alert'!J153</f>
        <v>4</v>
      </c>
      <c r="J537" s="70">
        <f>'Compound Alert'!AF153</f>
        <v>10</v>
      </c>
      <c r="K537" s="70">
        <f>'Compound Alert'!AG153</f>
        <v>10</v>
      </c>
      <c r="L537" s="70">
        <f>'Compound Alert'!AH153</f>
        <v>7.5</v>
      </c>
      <c r="M537" s="70">
        <f>'Compound Alert'!AI153</f>
        <v>10</v>
      </c>
      <c r="N537" s="70">
        <f>'Compound Alert'!AJ153</f>
        <v>0</v>
      </c>
      <c r="O537" s="70">
        <f>'Compound Alert'!AK153</f>
        <v>10</v>
      </c>
      <c r="P537" s="78"/>
      <c r="Q537" s="27"/>
      <c r="R537" s="27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</row>
    <row r="538" spans="1:32" x14ac:dyDescent="0.2">
      <c r="A538" s="64">
        <v>11</v>
      </c>
      <c r="B538" s="83" t="str">
        <f>'Compound Alert'!B169</f>
        <v>Syria</v>
      </c>
      <c r="C538" s="83" t="str">
        <f>'Compound Alert'!C169</f>
        <v>SYR</v>
      </c>
      <c r="D538" s="83" t="str">
        <f>'Compound Alert'!D169</f>
        <v>MEA           Middle East &amp; North Africa</v>
      </c>
      <c r="E538" s="83" t="str">
        <f>'Compound Alert'!E169</f>
        <v>IDA</v>
      </c>
      <c r="F538" s="83"/>
      <c r="G538" s="79">
        <f>'Compound Alert'!G169</f>
        <v>5.5</v>
      </c>
      <c r="H538" s="274">
        <f>'Compound Alert'!H169</f>
        <v>5.5</v>
      </c>
      <c r="I538" s="78">
        <f>'Compound Alert'!J169</f>
        <v>4.5</v>
      </c>
      <c r="J538" s="70">
        <f>'Compound Alert'!AF169</f>
        <v>8.58718336556319</v>
      </c>
      <c r="K538" s="70">
        <f>'Compound Alert'!AG169</f>
        <v>10</v>
      </c>
      <c r="L538" s="70">
        <f>'Compound Alert'!AH169</f>
        <v>4.5454545454545299</v>
      </c>
      <c r="M538" s="70">
        <f>'Compound Alert'!AI169</f>
        <v>7</v>
      </c>
      <c r="N538" s="70">
        <f>'Compound Alert'!AJ169</f>
        <v>0</v>
      </c>
      <c r="O538" s="70">
        <f>'Compound Alert'!AK169</f>
        <v>10</v>
      </c>
      <c r="P538" s="78"/>
      <c r="Q538" s="27"/>
      <c r="R538" s="27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</row>
    <row r="539" spans="1:32" x14ac:dyDescent="0.2">
      <c r="A539" s="64">
        <v>12</v>
      </c>
      <c r="B539" s="83" t="str">
        <f>'Compound Alert'!B100</f>
        <v>Lao PDR</v>
      </c>
      <c r="C539" s="83" t="str">
        <f>'Compound Alert'!C100</f>
        <v>LAO</v>
      </c>
      <c r="D539" s="83" t="str">
        <f>'Compound Alert'!D100</f>
        <v>EAS           East Asia &amp; Pacific</v>
      </c>
      <c r="E539" s="83" t="str">
        <f>'Compound Alert'!E100</f>
        <v>IDA</v>
      </c>
      <c r="F539" s="83"/>
      <c r="G539" s="79">
        <f>'Compound Alert'!G100</f>
        <v>5.5</v>
      </c>
      <c r="H539" s="274">
        <f>'Compound Alert'!H100</f>
        <v>5.5</v>
      </c>
      <c r="I539" s="78">
        <f>'Compound Alert'!J100</f>
        <v>2.5</v>
      </c>
      <c r="J539" s="70">
        <f>'Compound Alert'!AF100</f>
        <v>10</v>
      </c>
      <c r="K539" s="70">
        <f>'Compound Alert'!AG100</f>
        <v>0</v>
      </c>
      <c r="L539" s="70">
        <f>'Compound Alert'!AH100</f>
        <v>7.5</v>
      </c>
      <c r="M539" s="70">
        <f>'Compound Alert'!AI100</f>
        <v>7.1725602831159296</v>
      </c>
      <c r="N539" s="70">
        <f>'Compound Alert'!AJ100</f>
        <v>7</v>
      </c>
      <c r="O539" s="70">
        <f>'Compound Alert'!AK100</f>
        <v>0</v>
      </c>
      <c r="P539" s="78"/>
      <c r="Q539" s="27"/>
      <c r="R539" s="27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</row>
    <row r="540" spans="1:32" x14ac:dyDescent="0.2">
      <c r="A540" s="64">
        <v>13</v>
      </c>
      <c r="B540" s="83" t="str">
        <f>'Compound Alert'!B102</f>
        <v>Liberia</v>
      </c>
      <c r="C540" s="83" t="str">
        <f>'Compound Alert'!C102</f>
        <v>LBR</v>
      </c>
      <c r="D540" s="83" t="str">
        <f>'Compound Alert'!D102</f>
        <v>SSF           Sub-Saharan Africa</v>
      </c>
      <c r="E540" s="83" t="str">
        <f>'Compound Alert'!E102</f>
        <v>IDA</v>
      </c>
      <c r="F540" s="83"/>
      <c r="G540" s="79">
        <f>'Compound Alert'!G102</f>
        <v>5.5</v>
      </c>
      <c r="H540" s="274">
        <f>'Compound Alert'!H102</f>
        <v>5.5</v>
      </c>
      <c r="I540" s="78">
        <f>'Compound Alert'!J102</f>
        <v>4</v>
      </c>
      <c r="J540" s="70">
        <f>'Compound Alert'!AF102</f>
        <v>5.8969230769230796</v>
      </c>
      <c r="K540" s="70">
        <f>'Compound Alert'!AG102</f>
        <v>0</v>
      </c>
      <c r="L540" s="70">
        <f>'Compound Alert'!AH102</f>
        <v>6.1363636363636296</v>
      </c>
      <c r="M540" s="70">
        <f>'Compound Alert'!AI102</f>
        <v>9.2420064025106807</v>
      </c>
      <c r="N540" s="70">
        <f>'Compound Alert'!AJ102</f>
        <v>0</v>
      </c>
      <c r="O540" s="70">
        <f>'Compound Alert'!AK102</f>
        <v>0</v>
      </c>
      <c r="P540" s="78"/>
      <c r="Q540" s="27"/>
      <c r="R540" s="27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</row>
    <row r="541" spans="1:32" x14ac:dyDescent="0.2">
      <c r="A541" s="64">
        <v>14</v>
      </c>
      <c r="B541" s="83" t="str">
        <f>'Compound Alert'!B123</f>
        <v>Mozambique</v>
      </c>
      <c r="C541" s="83" t="str">
        <f>'Compound Alert'!C123</f>
        <v>MOZ</v>
      </c>
      <c r="D541" s="83" t="str">
        <f>'Compound Alert'!D123</f>
        <v>SSF           Sub-Saharan Africa</v>
      </c>
      <c r="E541" s="83" t="str">
        <f>'Compound Alert'!E123</f>
        <v>IDA</v>
      </c>
      <c r="F541" s="83"/>
      <c r="G541" s="79">
        <f>'Compound Alert'!G123</f>
        <v>5.5</v>
      </c>
      <c r="H541" s="274">
        <f>'Compound Alert'!H123</f>
        <v>5.5</v>
      </c>
      <c r="I541" s="78">
        <f>'Compound Alert'!J123</f>
        <v>5</v>
      </c>
      <c r="J541" s="70">
        <f>'Compound Alert'!AF123</f>
        <v>4.92</v>
      </c>
      <c r="K541" s="70">
        <f>'Compound Alert'!AG123</f>
        <v>10</v>
      </c>
      <c r="L541" s="70">
        <f>'Compound Alert'!AH123</f>
        <v>5</v>
      </c>
      <c r="M541" s="70">
        <f>'Compound Alert'!AI123</f>
        <v>8.5555049351283508</v>
      </c>
      <c r="N541" s="70">
        <f>'Compound Alert'!AJ123</f>
        <v>0</v>
      </c>
      <c r="O541" s="70">
        <f>'Compound Alert'!AK123</f>
        <v>10</v>
      </c>
      <c r="P541" s="78"/>
      <c r="Q541" s="27"/>
      <c r="R541" s="27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</row>
    <row r="542" spans="1:32" x14ac:dyDescent="0.2">
      <c r="A542" s="64">
        <v>15</v>
      </c>
      <c r="B542" s="83" t="str">
        <f>'Compound Alert'!B33</f>
        <v>Central African Republic</v>
      </c>
      <c r="C542" s="83" t="str">
        <f>'Compound Alert'!C33</f>
        <v>CAF</v>
      </c>
      <c r="D542" s="83" t="str">
        <f>'Compound Alert'!D33</f>
        <v>SSF           Sub-Saharan Africa</v>
      </c>
      <c r="E542" s="83" t="str">
        <f>'Compound Alert'!E33</f>
        <v>IDA</v>
      </c>
      <c r="F542" s="83"/>
      <c r="G542" s="79">
        <f>'Compound Alert'!G33</f>
        <v>5</v>
      </c>
      <c r="H542" s="274">
        <f>'Compound Alert'!H33</f>
        <v>5</v>
      </c>
      <c r="I542" s="78">
        <f>'Compound Alert'!J33</f>
        <v>5</v>
      </c>
      <c r="J542" s="70">
        <f>'Compound Alert'!AF33</f>
        <v>10</v>
      </c>
      <c r="K542" s="70">
        <f>'Compound Alert'!AG33</f>
        <v>10</v>
      </c>
      <c r="L542" s="70">
        <f>'Compound Alert'!AH33</f>
        <v>5.9090909090909003</v>
      </c>
      <c r="M542" s="70">
        <f>'Compound Alert'!AI33</f>
        <v>10</v>
      </c>
      <c r="N542" s="70">
        <f>'Compound Alert'!AJ33</f>
        <v>0</v>
      </c>
      <c r="O542" s="70">
        <f>'Compound Alert'!AK33</f>
        <v>8.4765583773797992</v>
      </c>
      <c r="P542" s="78"/>
      <c r="Q542" s="27"/>
      <c r="R542" s="27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</row>
    <row r="543" spans="1:32" x14ac:dyDescent="0.2">
      <c r="A543" s="64">
        <v>16</v>
      </c>
      <c r="B543" s="83" t="str">
        <f>'Compound Alert'!B182</f>
        <v>Uganda</v>
      </c>
      <c r="C543" s="83" t="str">
        <f>'Compound Alert'!C182</f>
        <v>UGA</v>
      </c>
      <c r="D543" s="83" t="str">
        <f>'Compound Alert'!D182</f>
        <v>SSF           Sub-Saharan Africa</v>
      </c>
      <c r="E543" s="83" t="str">
        <f>'Compound Alert'!E182</f>
        <v>IDA</v>
      </c>
      <c r="F543" s="83"/>
      <c r="G543" s="79">
        <f>'Compound Alert'!G182</f>
        <v>5</v>
      </c>
      <c r="H543" s="274">
        <f>'Compound Alert'!H182</f>
        <v>5</v>
      </c>
      <c r="I543" s="78">
        <f>'Compound Alert'!J182</f>
        <v>3</v>
      </c>
      <c r="J543" s="70">
        <f>'Compound Alert'!AF182</f>
        <v>10</v>
      </c>
      <c r="K543" s="70">
        <f>'Compound Alert'!AG182</f>
        <v>7</v>
      </c>
      <c r="L543" s="70">
        <f>'Compound Alert'!AH182</f>
        <v>7.0454545454545503</v>
      </c>
      <c r="M543" s="70">
        <f>'Compound Alert'!AI182</f>
        <v>10</v>
      </c>
      <c r="N543" s="70">
        <f>'Compound Alert'!AJ182</f>
        <v>7</v>
      </c>
      <c r="O543" s="70">
        <f>'Compound Alert'!AK182</f>
        <v>5.4844401626640202</v>
      </c>
      <c r="P543" s="78"/>
      <c r="Q543" s="27"/>
      <c r="R543" s="27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</row>
    <row r="544" spans="1:32" x14ac:dyDescent="0.2">
      <c r="A544" s="64">
        <v>17</v>
      </c>
      <c r="B544" s="83" t="str">
        <f>'Compound Alert'!B41</f>
        <v>Congo</v>
      </c>
      <c r="C544" s="83" t="str">
        <f>'Compound Alert'!C41</f>
        <v>COG</v>
      </c>
      <c r="D544" s="83" t="str">
        <f>'Compound Alert'!D41</f>
        <v>SSF           Sub-Saharan Africa</v>
      </c>
      <c r="E544" s="83" t="str">
        <f>'Compound Alert'!E41</f>
        <v>Blend</v>
      </c>
      <c r="F544" s="83"/>
      <c r="G544" s="79">
        <f>'Compound Alert'!G41</f>
        <v>5</v>
      </c>
      <c r="H544" s="274">
        <f>'Compound Alert'!H41</f>
        <v>5</v>
      </c>
      <c r="I544" s="78">
        <f>'Compound Alert'!J41</f>
        <v>3.5</v>
      </c>
      <c r="J544" s="70">
        <f>'Compound Alert'!AF41</f>
        <v>6.8584615384615404</v>
      </c>
      <c r="K544" s="70">
        <f>'Compound Alert'!AG41</f>
        <v>0</v>
      </c>
      <c r="L544" s="70">
        <f>'Compound Alert'!AH41</f>
        <v>6.3636363636363704</v>
      </c>
      <c r="M544" s="70">
        <f>'Compound Alert'!AI41</f>
        <v>9.8347492894880197</v>
      </c>
      <c r="N544" s="70">
        <f>'Compound Alert'!AJ41</f>
        <v>0</v>
      </c>
      <c r="O544" s="70">
        <f>'Compound Alert'!AK41</f>
        <v>10</v>
      </c>
      <c r="P544" s="78"/>
      <c r="Q544" s="27"/>
      <c r="R544" s="27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</row>
    <row r="545" spans="1:32" x14ac:dyDescent="0.2">
      <c r="A545" s="64">
        <v>18</v>
      </c>
      <c r="B545" s="83" t="str">
        <f>'Compound Alert'!B170</f>
        <v>Chad</v>
      </c>
      <c r="C545" s="83" t="str">
        <f>'Compound Alert'!C170</f>
        <v>TCD</v>
      </c>
      <c r="D545" s="83" t="str">
        <f>'Compound Alert'!D170</f>
        <v>SSF           Sub-Saharan Africa</v>
      </c>
      <c r="E545" s="83" t="str">
        <f>'Compound Alert'!E170</f>
        <v>IDA</v>
      </c>
      <c r="F545" s="83"/>
      <c r="G545" s="79">
        <f>'Compound Alert'!G170</f>
        <v>5</v>
      </c>
      <c r="H545" s="274">
        <f>'Compound Alert'!H170</f>
        <v>5</v>
      </c>
      <c r="I545" s="78">
        <f>'Compound Alert'!J170</f>
        <v>4.5</v>
      </c>
      <c r="J545" s="70">
        <f>'Compound Alert'!AF170</f>
        <v>10</v>
      </c>
      <c r="K545" s="70">
        <f>'Compound Alert'!AG170</f>
        <v>7</v>
      </c>
      <c r="L545" s="70">
        <f>'Compound Alert'!AH170</f>
        <v>4.3181818181818299</v>
      </c>
      <c r="M545" s="70">
        <f>'Compound Alert'!AI170</f>
        <v>10</v>
      </c>
      <c r="N545" s="70">
        <f>'Compound Alert'!AJ170</f>
        <v>0</v>
      </c>
      <c r="O545" s="70">
        <f>'Compound Alert'!AK170</f>
        <v>10</v>
      </c>
      <c r="P545" s="78"/>
      <c r="Q545" s="27"/>
      <c r="R545" s="27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</row>
    <row r="546" spans="1:32" x14ac:dyDescent="0.2">
      <c r="A546" s="64">
        <v>19</v>
      </c>
      <c r="B546" s="83" t="str">
        <f>'Compound Alert'!B57</f>
        <v>Eritrea</v>
      </c>
      <c r="C546" s="83" t="str">
        <f>'Compound Alert'!C57</f>
        <v>ERI</v>
      </c>
      <c r="D546" s="83" t="str">
        <f>'Compound Alert'!D57</f>
        <v>SSF           Sub-Saharan Africa</v>
      </c>
      <c r="E546" s="83" t="str">
        <f>'Compound Alert'!E57</f>
        <v>IDA</v>
      </c>
      <c r="F546" s="83"/>
      <c r="G546" s="79">
        <f>'Compound Alert'!G57</f>
        <v>5</v>
      </c>
      <c r="H546" s="274">
        <f>'Compound Alert'!H57</f>
        <v>5</v>
      </c>
      <c r="I546" s="78">
        <f>'Compound Alert'!J57</f>
        <v>4</v>
      </c>
      <c r="J546" s="70">
        <f>'Compound Alert'!AF57</f>
        <v>9.5238095238094793</v>
      </c>
      <c r="K546" s="70">
        <f>'Compound Alert'!AG57</f>
        <v>0</v>
      </c>
      <c r="L546" s="70">
        <f>'Compound Alert'!AH57</f>
        <v>3.63636363636363</v>
      </c>
      <c r="M546" s="70">
        <f>'Compound Alert'!AI57</f>
        <v>7</v>
      </c>
      <c r="N546" s="70">
        <f>'Compound Alert'!AJ57</f>
        <v>10</v>
      </c>
      <c r="O546" s="70">
        <f>'Compound Alert'!AK57</f>
        <v>0</v>
      </c>
      <c r="P546" s="78"/>
      <c r="Q546" s="27"/>
      <c r="R546" s="27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</row>
    <row r="547" spans="1:32" x14ac:dyDescent="0.2">
      <c r="A547" s="64">
        <v>20</v>
      </c>
      <c r="B547" s="83" t="str">
        <f>'Compound Alert'!B195</f>
        <v>Zimbabwe</v>
      </c>
      <c r="C547" s="83" t="str">
        <f>'Compound Alert'!C195</f>
        <v>ZWE</v>
      </c>
      <c r="D547" s="83" t="str">
        <f>'Compound Alert'!D195</f>
        <v>SSF           Sub-Saharan Africa</v>
      </c>
      <c r="E547" s="83" t="str">
        <f>'Compound Alert'!E195</f>
        <v>Blend</v>
      </c>
      <c r="F547" s="83"/>
      <c r="G547" s="79">
        <f>'Compound Alert'!G195</f>
        <v>5</v>
      </c>
      <c r="H547" s="274">
        <f>'Compound Alert'!H195</f>
        <v>5</v>
      </c>
      <c r="I547" s="78">
        <f>'Compound Alert'!J195</f>
        <v>4</v>
      </c>
      <c r="J547" s="70">
        <f>'Compound Alert'!AF195</f>
        <v>5.4</v>
      </c>
      <c r="K547" s="70">
        <f>'Compound Alert'!AG195</f>
        <v>10</v>
      </c>
      <c r="L547" s="70">
        <f>'Compound Alert'!AH195</f>
        <v>5</v>
      </c>
      <c r="M547" s="70">
        <f>'Compound Alert'!AI195</f>
        <v>10</v>
      </c>
      <c r="N547" s="70">
        <f>'Compound Alert'!AJ195</f>
        <v>0</v>
      </c>
      <c r="O547" s="70">
        <f>'Compound Alert'!AK195</f>
        <v>10</v>
      </c>
      <c r="P547" s="78"/>
      <c r="Q547" s="27"/>
      <c r="R547" s="27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</row>
    <row r="548" spans="1:32" x14ac:dyDescent="0.2">
      <c r="A548" s="64">
        <v>21</v>
      </c>
      <c r="B548" s="83" t="str">
        <f>'Compound Alert'!B101</f>
        <v>Lebanon</v>
      </c>
      <c r="C548" s="83" t="str">
        <f>'Compound Alert'!C101</f>
        <v>LBN</v>
      </c>
      <c r="D548" s="83" t="str">
        <f>'Compound Alert'!D101</f>
        <v>MEA           Middle East &amp; North Africa</v>
      </c>
      <c r="E548" s="83" t="str">
        <f>'Compound Alert'!E101</f>
        <v>IBRD</v>
      </c>
      <c r="F548" s="83"/>
      <c r="G548" s="79">
        <f>'Compound Alert'!G101</f>
        <v>5</v>
      </c>
      <c r="H548" s="274">
        <f>'Compound Alert'!H101</f>
        <v>5</v>
      </c>
      <c r="I548" s="78">
        <f>'Compound Alert'!J101</f>
        <v>2.5</v>
      </c>
      <c r="J548" s="70">
        <f>'Compound Alert'!AF101</f>
        <v>10</v>
      </c>
      <c r="K548" s="70">
        <f>'Compound Alert'!AG101</f>
        <v>10</v>
      </c>
      <c r="L548" s="70">
        <f>'Compound Alert'!AH101</f>
        <v>10</v>
      </c>
      <c r="M548" s="70">
        <f>'Compound Alert'!AI101</f>
        <v>7</v>
      </c>
      <c r="N548" s="70">
        <f>'Compound Alert'!AJ101</f>
        <v>0</v>
      </c>
      <c r="O548" s="70">
        <f>'Compound Alert'!AK101</f>
        <v>7.4961965644717701</v>
      </c>
      <c r="P548" s="78"/>
      <c r="Q548" s="27"/>
      <c r="R548" s="27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</row>
    <row r="549" spans="1:32" x14ac:dyDescent="0.2">
      <c r="A549" s="64">
        <v>22</v>
      </c>
      <c r="B549" s="83" t="str">
        <f>'Compound Alert'!B118</f>
        <v>Mali</v>
      </c>
      <c r="C549" s="83" t="str">
        <f>'Compound Alert'!C118</f>
        <v>MLI</v>
      </c>
      <c r="D549" s="83" t="str">
        <f>'Compound Alert'!D118</f>
        <v>SSF           Sub-Saharan Africa</v>
      </c>
      <c r="E549" s="83" t="str">
        <f>'Compound Alert'!E118</f>
        <v>IDA</v>
      </c>
      <c r="F549" s="83"/>
      <c r="G549" s="79">
        <f>'Compound Alert'!G118</f>
        <v>5</v>
      </c>
      <c r="H549" s="274">
        <f>'Compound Alert'!H118</f>
        <v>5</v>
      </c>
      <c r="I549" s="78">
        <f>'Compound Alert'!J118</f>
        <v>3.5</v>
      </c>
      <c r="J549" s="70">
        <f>'Compound Alert'!AF118</f>
        <v>10</v>
      </c>
      <c r="K549" s="70">
        <f>'Compound Alert'!AG118</f>
        <v>10</v>
      </c>
      <c r="L549" s="70">
        <f>'Compound Alert'!AH118</f>
        <v>5.6818181818181799</v>
      </c>
      <c r="M549" s="70">
        <f>'Compound Alert'!AI118</f>
        <v>9.9336629949600095</v>
      </c>
      <c r="N549" s="70">
        <f>'Compound Alert'!AJ118</f>
        <v>0</v>
      </c>
      <c r="O549" s="70">
        <f>'Compound Alert'!AK118</f>
        <v>10</v>
      </c>
      <c r="P549" s="78"/>
      <c r="Q549" s="27"/>
      <c r="R549" s="27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</row>
    <row r="550" spans="1:32" x14ac:dyDescent="0.2">
      <c r="A550" s="64">
        <v>23</v>
      </c>
      <c r="B550" s="83" t="str">
        <f>'Compound Alert'!B156</f>
        <v>Solomon Islands</v>
      </c>
      <c r="C550" s="83" t="str">
        <f>'Compound Alert'!C156</f>
        <v>SLB</v>
      </c>
      <c r="D550" s="83" t="str">
        <f>'Compound Alert'!D156</f>
        <v>EAS           East Asia &amp; Pacific</v>
      </c>
      <c r="E550" s="83" t="str">
        <f>'Compound Alert'!E156</f>
        <v>IDA</v>
      </c>
      <c r="F550" s="83"/>
      <c r="G550" s="79">
        <f>'Compound Alert'!G156</f>
        <v>5</v>
      </c>
      <c r="H550" s="274">
        <f>'Compound Alert'!H156</f>
        <v>5</v>
      </c>
      <c r="I550" s="78">
        <f>'Compound Alert'!J156</f>
        <v>3</v>
      </c>
      <c r="J550" s="70">
        <f>'Compound Alert'!AF156</f>
        <v>8.1415384615384596</v>
      </c>
      <c r="K550" s="70">
        <f>'Compound Alert'!AG156</f>
        <v>0</v>
      </c>
      <c r="L550" s="70">
        <f>'Compound Alert'!AH156</f>
        <v>0</v>
      </c>
      <c r="M550" s="70">
        <f>'Compound Alert'!AI156</f>
        <v>7.2393699827648303</v>
      </c>
      <c r="N550" s="70">
        <f>'Compound Alert'!AJ156</f>
        <v>10</v>
      </c>
      <c r="O550" s="70">
        <f>'Compound Alert'!AK156</f>
        <v>0</v>
      </c>
      <c r="P550" s="78"/>
      <c r="Q550" s="27"/>
      <c r="R550" s="27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</row>
    <row r="551" spans="1:32" x14ac:dyDescent="0.2">
      <c r="A551" s="64">
        <v>24</v>
      </c>
      <c r="B551" s="83" t="str">
        <f>'Compound Alert'!B188</f>
        <v>Venezuela</v>
      </c>
      <c r="C551" s="83" t="str">
        <f>'Compound Alert'!C188</f>
        <v>VEN</v>
      </c>
      <c r="D551" s="83" t="str">
        <f>'Compound Alert'!D188</f>
        <v>LCN           Latin America &amp; Caribbean</v>
      </c>
      <c r="E551" s="83" t="str">
        <f>'Compound Alert'!E188</f>
        <v>IBRD</v>
      </c>
      <c r="F551" s="83"/>
      <c r="G551" s="79">
        <f>'Compound Alert'!G188</f>
        <v>5</v>
      </c>
      <c r="H551" s="274">
        <f>'Compound Alert'!H188</f>
        <v>5</v>
      </c>
      <c r="I551" s="78">
        <f>'Compound Alert'!J188</f>
        <v>3</v>
      </c>
      <c r="J551" s="70">
        <f>'Compound Alert'!AF188</f>
        <v>4.7619047619047397</v>
      </c>
      <c r="K551" s="70">
        <f>'Compound Alert'!AG188</f>
        <v>10</v>
      </c>
      <c r="L551" s="70">
        <f>'Compound Alert'!AH188</f>
        <v>5</v>
      </c>
      <c r="M551" s="70">
        <f>'Compound Alert'!AI188</f>
        <v>7</v>
      </c>
      <c r="N551" s="70">
        <f>'Compound Alert'!AJ188</f>
        <v>7</v>
      </c>
      <c r="O551" s="70">
        <f>'Compound Alert'!AK188</f>
        <v>0</v>
      </c>
      <c r="P551" s="78"/>
      <c r="Q551" s="27"/>
      <c r="R551" s="27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</row>
    <row r="552" spans="1:32" x14ac:dyDescent="0.2">
      <c r="A552" s="64">
        <v>25</v>
      </c>
      <c r="B552" s="83" t="str">
        <f>'Compound Alert'!B145</f>
        <v>Korea DPR</v>
      </c>
      <c r="C552" s="83" t="str">
        <f>'Compound Alert'!C145</f>
        <v>PRK</v>
      </c>
      <c r="D552" s="83" t="str">
        <f>'Compound Alert'!D145</f>
        <v>EAS           East Asia &amp; Pacific</v>
      </c>
      <c r="E552" s="83" t="str">
        <f>'Compound Alert'!E145</f>
        <v>East Asia &amp; Pacific</v>
      </c>
      <c r="F552" s="83"/>
      <c r="G552" s="79">
        <f>'Compound Alert'!G145</f>
        <v>5</v>
      </c>
      <c r="H552" s="274">
        <f>'Compound Alert'!H145</f>
        <v>5</v>
      </c>
      <c r="I552" s="78">
        <f>'Compound Alert'!J145</f>
        <v>2.5</v>
      </c>
      <c r="J552" s="70">
        <f>'Compound Alert'!AF145</f>
        <v>0</v>
      </c>
      <c r="K552" s="70">
        <f>'Compound Alert'!AG145</f>
        <v>0</v>
      </c>
      <c r="L552" s="70">
        <f>'Compound Alert'!AH145</f>
        <v>4.5454545454545299</v>
      </c>
      <c r="M552" s="70">
        <f>'Compound Alert'!AI145</f>
        <v>0</v>
      </c>
      <c r="N552" s="70">
        <f>'Compound Alert'!AJ145</f>
        <v>0</v>
      </c>
      <c r="O552" s="70">
        <f>'Compound Alert'!AK145</f>
        <v>10</v>
      </c>
      <c r="P552" s="78"/>
      <c r="Q552" s="27"/>
      <c r="R552" s="27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</row>
    <row r="553" spans="1:32" hidden="1" x14ac:dyDescent="0.2">
      <c r="A553" s="64">
        <v>26</v>
      </c>
      <c r="B553" s="83" t="str">
        <f>'Compound Alert'!B39</f>
        <v>Cameroon</v>
      </c>
      <c r="C553" s="83" t="str">
        <f>'Compound Alert'!C39</f>
        <v>CMR</v>
      </c>
      <c r="D553" s="83" t="str">
        <f>'Compound Alert'!D39</f>
        <v>SSF           Sub-Saharan Africa</v>
      </c>
      <c r="E553" s="83" t="str">
        <f>'Compound Alert'!E39</f>
        <v>Blend</v>
      </c>
      <c r="F553" s="83"/>
      <c r="G553" s="79">
        <f>'Compound Alert'!G39</f>
        <v>4.5</v>
      </c>
      <c r="H553" s="80">
        <f>'Compound Alert'!H39</f>
        <v>4.5</v>
      </c>
      <c r="I553" s="78">
        <f>'Compound Alert'!J39</f>
        <v>3</v>
      </c>
      <c r="J553" s="70">
        <f>'Compound Alert'!AF39</f>
        <v>10</v>
      </c>
      <c r="K553" s="70">
        <f>'Compound Alert'!AG39</f>
        <v>10</v>
      </c>
      <c r="L553" s="70">
        <f>'Compound Alert'!AH39</f>
        <v>4.5454545454545503</v>
      </c>
      <c r="M553" s="70">
        <f>'Compound Alert'!AI39</f>
        <v>7</v>
      </c>
      <c r="N553" s="70">
        <f>'Compound Alert'!AJ39</f>
        <v>0</v>
      </c>
      <c r="O553" s="70">
        <f>'Compound Alert'!AK39</f>
        <v>10</v>
      </c>
      <c r="P553" s="78"/>
      <c r="Q553" s="27" t="e">
        <f>'Compound Alert'!#REF!</f>
        <v>#REF!</v>
      </c>
      <c r="R553" s="27">
        <f>'Compound Alert'!AN235</f>
        <v>0</v>
      </c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</row>
    <row r="554" spans="1:32" hidden="1" x14ac:dyDescent="0.2">
      <c r="A554" s="64">
        <v>27</v>
      </c>
      <c r="B554" s="83" t="str">
        <f>'Compound Alert'!B70</f>
        <v>Gambia</v>
      </c>
      <c r="C554" s="83" t="str">
        <f>'Compound Alert'!C70</f>
        <v>GMB</v>
      </c>
      <c r="D554" s="83" t="str">
        <f>'Compound Alert'!D70</f>
        <v>SSF           Sub-Saharan Africa</v>
      </c>
      <c r="E554" s="83" t="str">
        <f>'Compound Alert'!E70</f>
        <v>IDA</v>
      </c>
      <c r="F554" s="83"/>
      <c r="G554" s="79">
        <f>'Compound Alert'!G70</f>
        <v>4.5</v>
      </c>
      <c r="H554" s="80">
        <f>'Compound Alert'!H70</f>
        <v>4.5</v>
      </c>
      <c r="I554" s="78">
        <f>'Compound Alert'!J70</f>
        <v>3.5</v>
      </c>
      <c r="J554" s="70">
        <f>'Compound Alert'!AF70</f>
        <v>10</v>
      </c>
      <c r="K554" s="70">
        <f>'Compound Alert'!AG70</f>
        <v>0</v>
      </c>
      <c r="L554" s="70">
        <f>'Compound Alert'!AH70</f>
        <v>5.9090909090909198</v>
      </c>
      <c r="M554" s="70">
        <f>'Compound Alert'!AI70</f>
        <v>7</v>
      </c>
      <c r="N554" s="70">
        <f>'Compound Alert'!AJ70</f>
        <v>0</v>
      </c>
      <c r="O554" s="70">
        <f>'Compound Alert'!AK70</f>
        <v>10</v>
      </c>
      <c r="P554" s="78"/>
      <c r="Q554" s="27" t="e">
        <f>'Compound Alert'!#REF!</f>
        <v>#REF!</v>
      </c>
      <c r="R554" s="27">
        <f>'Compound Alert'!AN266</f>
        <v>0</v>
      </c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</row>
    <row r="555" spans="1:32" hidden="1" x14ac:dyDescent="0.2">
      <c r="A555" s="64">
        <v>28</v>
      </c>
      <c r="B555" s="83" t="str">
        <f>'Compound Alert'!B79</f>
        <v>Haiti</v>
      </c>
      <c r="C555" s="83" t="str">
        <f>'Compound Alert'!C79</f>
        <v>HTI</v>
      </c>
      <c r="D555" s="83" t="str">
        <f>'Compound Alert'!D79</f>
        <v>LCN           Latin America &amp; Caribbean</v>
      </c>
      <c r="E555" s="83" t="str">
        <f>'Compound Alert'!E79</f>
        <v>IDA</v>
      </c>
      <c r="F555" s="83"/>
      <c r="G555" s="79">
        <f>'Compound Alert'!G79</f>
        <v>4.5</v>
      </c>
      <c r="H555" s="80">
        <f>'Compound Alert'!H79</f>
        <v>4.5</v>
      </c>
      <c r="I555" s="78">
        <f>'Compound Alert'!J79</f>
        <v>5.5</v>
      </c>
      <c r="J555" s="70">
        <f>'Compound Alert'!AF79</f>
        <v>5.8969230769230796</v>
      </c>
      <c r="K555" s="70">
        <f>'Compound Alert'!AG79</f>
        <v>10</v>
      </c>
      <c r="L555" s="70">
        <f>'Compound Alert'!AH79</f>
        <v>3.86363636363637</v>
      </c>
      <c r="M555" s="70">
        <f>'Compound Alert'!AI79</f>
        <v>10</v>
      </c>
      <c r="N555" s="70">
        <f>'Compound Alert'!AJ79</f>
        <v>0</v>
      </c>
      <c r="O555" s="70">
        <f>'Compound Alert'!AK79</f>
        <v>1.45699906353043</v>
      </c>
      <c r="P555" s="78"/>
      <c r="Q555" s="27" t="e">
        <f>'Compound Alert'!#REF!</f>
        <v>#REF!</v>
      </c>
      <c r="R555" s="27">
        <f>'Compound Alert'!AN275</f>
        <v>0</v>
      </c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</row>
    <row r="556" spans="1:32" hidden="1" x14ac:dyDescent="0.2">
      <c r="A556" s="64">
        <v>29</v>
      </c>
      <c r="B556" s="83" t="str">
        <f>'Compound Alert'!B161</f>
        <v>South Sudan</v>
      </c>
      <c r="C556" s="83" t="str">
        <f>'Compound Alert'!C161</f>
        <v>SSD</v>
      </c>
      <c r="D556" s="83" t="str">
        <f>'Compound Alert'!D161</f>
        <v>SSF           Sub-Saharan Africa</v>
      </c>
      <c r="E556" s="83" t="str">
        <f>'Compound Alert'!E161</f>
        <v>IDA</v>
      </c>
      <c r="F556" s="83"/>
      <c r="G556" s="79">
        <f>'Compound Alert'!G161</f>
        <v>4.5</v>
      </c>
      <c r="H556" s="80">
        <f>'Compound Alert'!H161</f>
        <v>4.5</v>
      </c>
      <c r="I556" s="78">
        <f>'Compound Alert'!J161</f>
        <v>4</v>
      </c>
      <c r="J556" s="70">
        <f>'Compound Alert'!AF161</f>
        <v>10</v>
      </c>
      <c r="K556" s="70">
        <f>'Compound Alert'!AG161</f>
        <v>10</v>
      </c>
      <c r="L556" s="70">
        <f>'Compound Alert'!AH161</f>
        <v>0</v>
      </c>
      <c r="M556" s="70">
        <f>'Compound Alert'!AI161</f>
        <v>10</v>
      </c>
      <c r="N556" s="70">
        <f>'Compound Alert'!AJ161</f>
        <v>7</v>
      </c>
      <c r="O556" s="70">
        <f>'Compound Alert'!AK161</f>
        <v>10</v>
      </c>
      <c r="P556" s="78"/>
      <c r="Q556" s="27" t="e">
        <f>'Compound Alert'!#REF!</f>
        <v>#REF!</v>
      </c>
      <c r="R556" s="27">
        <f>'Compound Alert'!AN357</f>
        <v>0</v>
      </c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</row>
    <row r="557" spans="1:32" hidden="1" x14ac:dyDescent="0.2">
      <c r="A557" s="64">
        <v>30</v>
      </c>
      <c r="B557" s="83" t="str">
        <f>'Compound Alert'!B77</f>
        <v>Honduras</v>
      </c>
      <c r="C557" s="83" t="str">
        <f>'Compound Alert'!C77</f>
        <v>HND</v>
      </c>
      <c r="D557" s="83" t="str">
        <f>'Compound Alert'!D77</f>
        <v>LCN           Latin America &amp; Caribbean</v>
      </c>
      <c r="E557" s="83" t="str">
        <f>'Compound Alert'!E77</f>
        <v>IDA</v>
      </c>
      <c r="F557" s="83"/>
      <c r="G557" s="79">
        <f>'Compound Alert'!G77</f>
        <v>4.5</v>
      </c>
      <c r="H557" s="80">
        <f>'Compound Alert'!H77</f>
        <v>4.5</v>
      </c>
      <c r="I557" s="78">
        <f>'Compound Alert'!J77</f>
        <v>2</v>
      </c>
      <c r="J557" s="70">
        <f>'Compound Alert'!AF77</f>
        <v>7.1428571428571104</v>
      </c>
      <c r="K557" s="70">
        <f>'Compound Alert'!AG77</f>
        <v>0</v>
      </c>
      <c r="L557" s="70">
        <f>'Compound Alert'!AH77</f>
        <v>5.9090909090909198</v>
      </c>
      <c r="M557" s="70">
        <f>'Compound Alert'!AI77</f>
        <v>5.3466666666666702</v>
      </c>
      <c r="N557" s="70">
        <f>'Compound Alert'!AJ77</f>
        <v>0</v>
      </c>
      <c r="O557" s="70">
        <f>'Compound Alert'!AK77</f>
        <v>10</v>
      </c>
      <c r="P557" s="78"/>
      <c r="Q557" s="27" t="e">
        <f>'Compound Alert'!#REF!</f>
        <v>#REF!</v>
      </c>
      <c r="R557" s="27">
        <f>'Compound Alert'!AN273</f>
        <v>0</v>
      </c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</row>
    <row r="558" spans="1:32" hidden="1" x14ac:dyDescent="0.2">
      <c r="A558" s="64">
        <v>31</v>
      </c>
      <c r="B558" s="83" t="str">
        <f>'Compound Alert'!B175</f>
        <v>Timor-Leste</v>
      </c>
      <c r="C558" s="83" t="str">
        <f>'Compound Alert'!C175</f>
        <v>TLS</v>
      </c>
      <c r="D558" s="83" t="str">
        <f>'Compound Alert'!D175</f>
        <v>EAS           East Asia &amp; Pacific</v>
      </c>
      <c r="E558" s="83" t="str">
        <f>'Compound Alert'!E175</f>
        <v>Blend</v>
      </c>
      <c r="F558" s="83"/>
      <c r="G558" s="79">
        <f>'Compound Alert'!G175</f>
        <v>4.5</v>
      </c>
      <c r="H558" s="80">
        <f>'Compound Alert'!H175</f>
        <v>4.5</v>
      </c>
      <c r="I558" s="78">
        <f>'Compound Alert'!J175</f>
        <v>2.5</v>
      </c>
      <c r="J558" s="70">
        <f>'Compound Alert'!AF175</f>
        <v>9.5238095238094793</v>
      </c>
      <c r="K558" s="70">
        <f>'Compound Alert'!AG175</f>
        <v>0</v>
      </c>
      <c r="L558" s="70">
        <f>'Compound Alert'!AH175</f>
        <v>2.0454545454545499</v>
      </c>
      <c r="M558" s="70">
        <f>'Compound Alert'!AI175</f>
        <v>7</v>
      </c>
      <c r="N558" s="70">
        <f>'Compound Alert'!AJ175</f>
        <v>0</v>
      </c>
      <c r="O558" s="70">
        <f>'Compound Alert'!AK175</f>
        <v>0</v>
      </c>
      <c r="P558" s="78"/>
      <c r="Q558" s="27" t="e">
        <f>'Compound Alert'!#REF!</f>
        <v>#REF!</v>
      </c>
      <c r="R558" s="27">
        <f>'Compound Alert'!AN371</f>
        <v>0</v>
      </c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</row>
    <row r="559" spans="1:32" hidden="1" x14ac:dyDescent="0.2">
      <c r="A559" s="64">
        <v>32</v>
      </c>
      <c r="B559" s="83" t="str">
        <f>'Compound Alert'!B50</f>
        <v>Djibouti</v>
      </c>
      <c r="C559" s="83" t="str">
        <f>'Compound Alert'!C50</f>
        <v>DJI</v>
      </c>
      <c r="D559" s="83" t="str">
        <f>'Compound Alert'!D50</f>
        <v>MEA           Middle East &amp; North Africa</v>
      </c>
      <c r="E559" s="83" t="str">
        <f>'Compound Alert'!E50</f>
        <v>IDA</v>
      </c>
      <c r="F559" s="83"/>
      <c r="G559" s="79">
        <f>'Compound Alert'!G50</f>
        <v>4.5</v>
      </c>
      <c r="H559" s="80">
        <f>'Compound Alert'!H50</f>
        <v>4.5</v>
      </c>
      <c r="I559" s="78">
        <f>'Compound Alert'!J50</f>
        <v>2.5</v>
      </c>
      <c r="J559" s="70">
        <f>'Compound Alert'!AF50</f>
        <v>6.7153846153846199</v>
      </c>
      <c r="K559" s="70">
        <f>'Compound Alert'!AG50</f>
        <v>0</v>
      </c>
      <c r="L559" s="70">
        <f>'Compound Alert'!AH50</f>
        <v>3.63636363636363</v>
      </c>
      <c r="M559" s="70">
        <f>'Compound Alert'!AI50</f>
        <v>8.8847092522515201</v>
      </c>
      <c r="N559" s="70">
        <f>'Compound Alert'!AJ50</f>
        <v>7</v>
      </c>
      <c r="O559" s="70">
        <f>'Compound Alert'!AK50</f>
        <v>0</v>
      </c>
      <c r="P559" s="78"/>
      <c r="Q559" s="27" t="e">
        <f>'Compound Alert'!#REF!</f>
        <v>#REF!</v>
      </c>
      <c r="R559" s="27">
        <f>'Compound Alert'!AN246</f>
        <v>0</v>
      </c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</row>
    <row r="560" spans="1:32" hidden="1" x14ac:dyDescent="0.2">
      <c r="A560" s="64">
        <v>33</v>
      </c>
      <c r="B560" s="83" t="str">
        <f>'Compound Alert'!B82</f>
        <v>India</v>
      </c>
      <c r="C560" s="83" t="str">
        <f>'Compound Alert'!C82</f>
        <v>IND</v>
      </c>
      <c r="D560" s="83" t="str">
        <f>'Compound Alert'!D82</f>
        <v>SAS           South Asia</v>
      </c>
      <c r="E560" s="83" t="str">
        <f>'Compound Alert'!E82</f>
        <v>IBRD</v>
      </c>
      <c r="F560" s="83"/>
      <c r="G560" s="79">
        <f>'Compound Alert'!G82</f>
        <v>4.5</v>
      </c>
      <c r="H560" s="80">
        <f>'Compound Alert'!H82</f>
        <v>4.5</v>
      </c>
      <c r="I560" s="78">
        <f>'Compound Alert'!J82</f>
        <v>1.5</v>
      </c>
      <c r="J560" s="70">
        <f>'Compound Alert'!AF82</f>
        <v>9.1821986111943108</v>
      </c>
      <c r="K560" s="70">
        <f>'Compound Alert'!AG82</f>
        <v>0</v>
      </c>
      <c r="L560" s="70">
        <f>'Compound Alert'!AH82</f>
        <v>0</v>
      </c>
      <c r="M560" s="70">
        <f>'Compound Alert'!AI82</f>
        <v>9.1999999999999993</v>
      </c>
      <c r="N560" s="70">
        <f>'Compound Alert'!AJ82</f>
        <v>0</v>
      </c>
      <c r="O560" s="70">
        <f>'Compound Alert'!AK82</f>
        <v>0</v>
      </c>
      <c r="P560" s="78"/>
      <c r="Q560" s="27" t="e">
        <f>'Compound Alert'!#REF!</f>
        <v>#REF!</v>
      </c>
      <c r="R560" s="27">
        <f>'Compound Alert'!AN278</f>
        <v>0</v>
      </c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</row>
    <row r="561" spans="1:32" hidden="1" x14ac:dyDescent="0.2">
      <c r="A561" s="64">
        <v>34</v>
      </c>
      <c r="B561" s="83" t="str">
        <f>'Compound Alert'!B93</f>
        <v>Kenya</v>
      </c>
      <c r="C561" s="83" t="str">
        <f>'Compound Alert'!C93</f>
        <v>KEN</v>
      </c>
      <c r="D561" s="83" t="str">
        <f>'Compound Alert'!D93</f>
        <v>SSF           Sub-Saharan Africa</v>
      </c>
      <c r="E561" s="83" t="str">
        <f>'Compound Alert'!E93</f>
        <v>Blend</v>
      </c>
      <c r="F561" s="83"/>
      <c r="G561" s="79">
        <f>'Compound Alert'!G93</f>
        <v>4.5</v>
      </c>
      <c r="H561" s="80">
        <f>'Compound Alert'!H93</f>
        <v>4.5</v>
      </c>
      <c r="I561" s="78">
        <f>'Compound Alert'!J93</f>
        <v>2.5</v>
      </c>
      <c r="J561" s="70">
        <f>'Compound Alert'!AF93</f>
        <v>10</v>
      </c>
      <c r="K561" s="70">
        <f>'Compound Alert'!AG93</f>
        <v>5</v>
      </c>
      <c r="L561" s="70">
        <f>'Compound Alert'!AH93</f>
        <v>4.3181818181818201</v>
      </c>
      <c r="M561" s="70">
        <f>'Compound Alert'!AI93</f>
        <v>10</v>
      </c>
      <c r="N561" s="70">
        <f>'Compound Alert'!AJ93</f>
        <v>10</v>
      </c>
      <c r="O561" s="70">
        <f>'Compound Alert'!AK93</f>
        <v>0</v>
      </c>
      <c r="P561" s="78"/>
      <c r="Q561" s="27" t="e">
        <f>'Compound Alert'!#REF!</f>
        <v>#REF!</v>
      </c>
      <c r="R561" s="27">
        <f>'Compound Alert'!AN289</f>
        <v>0</v>
      </c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</row>
    <row r="562" spans="1:32" hidden="1" x14ac:dyDescent="0.2">
      <c r="A562" s="64">
        <v>35</v>
      </c>
      <c r="B562" s="83" t="str">
        <f>'Compound Alert'!B95</f>
        <v>Cambodia</v>
      </c>
      <c r="C562" s="83" t="str">
        <f>'Compound Alert'!C95</f>
        <v>KHM</v>
      </c>
      <c r="D562" s="83" t="str">
        <f>'Compound Alert'!D95</f>
        <v>EAS           East Asia &amp; Pacific</v>
      </c>
      <c r="E562" s="83" t="str">
        <f>'Compound Alert'!E95</f>
        <v>IDA</v>
      </c>
      <c r="F562" s="83"/>
      <c r="G562" s="79">
        <f>'Compound Alert'!G95</f>
        <v>4.5</v>
      </c>
      <c r="H562" s="80">
        <f>'Compound Alert'!H95</f>
        <v>4.5</v>
      </c>
      <c r="I562" s="78">
        <f>'Compound Alert'!J95</f>
        <v>2.5</v>
      </c>
      <c r="J562" s="70">
        <f>'Compound Alert'!AF95</f>
        <v>10</v>
      </c>
      <c r="K562" s="70">
        <f>'Compound Alert'!AG95</f>
        <v>0</v>
      </c>
      <c r="L562" s="70">
        <f>'Compound Alert'!AH95</f>
        <v>3.63636363636363</v>
      </c>
      <c r="M562" s="70">
        <f>'Compound Alert'!AI95</f>
        <v>0</v>
      </c>
      <c r="N562" s="70">
        <f>'Compound Alert'!AJ95</f>
        <v>10</v>
      </c>
      <c r="O562" s="70">
        <f>'Compound Alert'!AK95</f>
        <v>0</v>
      </c>
      <c r="P562" s="78"/>
      <c r="Q562" s="27" t="e">
        <f>'Compound Alert'!#REF!</f>
        <v>#REF!</v>
      </c>
      <c r="R562" s="27">
        <f>'Compound Alert'!AN291</f>
        <v>0</v>
      </c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</row>
    <row r="563" spans="1:32" hidden="1" x14ac:dyDescent="0.2">
      <c r="A563" s="64">
        <v>36</v>
      </c>
      <c r="B563" s="83" t="str">
        <f>'Compound Alert'!B126</f>
        <v>Malawi</v>
      </c>
      <c r="C563" s="83" t="str">
        <f>'Compound Alert'!C126</f>
        <v>MWI</v>
      </c>
      <c r="D563" s="83" t="str">
        <f>'Compound Alert'!D126</f>
        <v>SSF           Sub-Saharan Africa</v>
      </c>
      <c r="E563" s="83" t="str">
        <f>'Compound Alert'!E126</f>
        <v>IDA</v>
      </c>
      <c r="F563" s="83"/>
      <c r="G563" s="79">
        <f>'Compound Alert'!G126</f>
        <v>4.5</v>
      </c>
      <c r="H563" s="80">
        <f>'Compound Alert'!H126</f>
        <v>4.5</v>
      </c>
      <c r="I563" s="78">
        <f>'Compound Alert'!J126</f>
        <v>3</v>
      </c>
      <c r="J563" s="70">
        <f>'Compound Alert'!AF126</f>
        <v>4.7619047619047397</v>
      </c>
      <c r="K563" s="70">
        <f>'Compound Alert'!AG126</f>
        <v>7</v>
      </c>
      <c r="L563" s="70">
        <f>'Compound Alert'!AH126</f>
        <v>4.5454545454545503</v>
      </c>
      <c r="M563" s="70">
        <f>'Compound Alert'!AI126</f>
        <v>10</v>
      </c>
      <c r="N563" s="70">
        <f>'Compound Alert'!AJ126</f>
        <v>0</v>
      </c>
      <c r="O563" s="70">
        <f>'Compound Alert'!AK126</f>
        <v>7.26645425456989</v>
      </c>
      <c r="P563" s="78"/>
      <c r="Q563" s="27" t="e">
        <f>'Compound Alert'!#REF!</f>
        <v>#REF!</v>
      </c>
      <c r="R563" s="27">
        <f>'Compound Alert'!AN322</f>
        <v>0</v>
      </c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</row>
    <row r="564" spans="1:32" hidden="1" x14ac:dyDescent="0.2">
      <c r="A564" s="64">
        <v>37</v>
      </c>
      <c r="B564" s="83" t="str">
        <f>'Compound Alert'!B134</f>
        <v>Nepal</v>
      </c>
      <c r="C564" s="83" t="str">
        <f>'Compound Alert'!C134</f>
        <v>NPL</v>
      </c>
      <c r="D564" s="83" t="str">
        <f>'Compound Alert'!D134</f>
        <v>SAS           South Asia</v>
      </c>
      <c r="E564" s="83" t="str">
        <f>'Compound Alert'!E134</f>
        <v>IDA</v>
      </c>
      <c r="F564" s="83"/>
      <c r="G564" s="79">
        <f>'Compound Alert'!G134</f>
        <v>4.5</v>
      </c>
      <c r="H564" s="80">
        <f>'Compound Alert'!H134</f>
        <v>4.5</v>
      </c>
      <c r="I564" s="78">
        <f>'Compound Alert'!J134</f>
        <v>2.5</v>
      </c>
      <c r="J564" s="70">
        <f>'Compound Alert'!AF134</f>
        <v>7.18</v>
      </c>
      <c r="K564" s="70">
        <f>'Compound Alert'!AG134</f>
        <v>0</v>
      </c>
      <c r="L564" s="70">
        <f>'Compound Alert'!AH134</f>
        <v>5.2272727272727302</v>
      </c>
      <c r="M564" s="70">
        <f>'Compound Alert'!AI134</f>
        <v>0</v>
      </c>
      <c r="N564" s="70">
        <f>'Compound Alert'!AJ134</f>
        <v>0</v>
      </c>
      <c r="O564" s="70">
        <f>'Compound Alert'!AK134</f>
        <v>0</v>
      </c>
      <c r="P564" s="78"/>
      <c r="Q564" s="27" t="e">
        <f>'Compound Alert'!#REF!</f>
        <v>#REF!</v>
      </c>
      <c r="R564" s="27">
        <f>'Compound Alert'!AN330</f>
        <v>0</v>
      </c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</row>
    <row r="565" spans="1:32" hidden="1" x14ac:dyDescent="0.2">
      <c r="A565" s="64">
        <v>38</v>
      </c>
      <c r="B565" s="83" t="str">
        <f>'Compound Alert'!B20</f>
        <v>Bangladesh</v>
      </c>
      <c r="C565" s="83" t="str">
        <f>'Compound Alert'!C20</f>
        <v>BGD</v>
      </c>
      <c r="D565" s="83" t="str">
        <f>'Compound Alert'!D20</f>
        <v>SAS           South Asia</v>
      </c>
      <c r="E565" s="83" t="str">
        <f>'Compound Alert'!E20</f>
        <v>IDA</v>
      </c>
      <c r="F565" s="83"/>
      <c r="G565" s="79">
        <f>'Compound Alert'!G20</f>
        <v>4.5</v>
      </c>
      <c r="H565" s="80">
        <f>'Compound Alert'!H20</f>
        <v>4.5</v>
      </c>
      <c r="I565" s="78">
        <f>'Compound Alert'!J20</f>
        <v>2</v>
      </c>
      <c r="J565" s="70">
        <f>'Compound Alert'!AF20</f>
        <v>10</v>
      </c>
      <c r="K565" s="70">
        <f>'Compound Alert'!AG20</f>
        <v>0</v>
      </c>
      <c r="L565" s="70">
        <f>'Compound Alert'!AH20</f>
        <v>6.5909090909090802</v>
      </c>
      <c r="M565" s="70">
        <f>'Compound Alert'!AI20</f>
        <v>10</v>
      </c>
      <c r="N565" s="70">
        <f>'Compound Alert'!AJ20</f>
        <v>0</v>
      </c>
      <c r="O565" s="70">
        <f>'Compound Alert'!AK20</f>
        <v>0</v>
      </c>
      <c r="P565" s="78"/>
      <c r="Q565" s="27" t="e">
        <f>'Compound Alert'!#REF!</f>
        <v>#REF!</v>
      </c>
      <c r="R565" s="27">
        <f>'Compound Alert'!AN216</f>
        <v>0</v>
      </c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</row>
    <row r="566" spans="1:32" hidden="1" x14ac:dyDescent="0.2">
      <c r="A566" s="64">
        <v>39</v>
      </c>
      <c r="B566" s="83" t="str">
        <f>'Compound Alert'!B38</f>
        <v>Côte d'Ivoire</v>
      </c>
      <c r="C566" s="83" t="str">
        <f>'Compound Alert'!C38</f>
        <v>CIV</v>
      </c>
      <c r="D566" s="83" t="str">
        <f>'Compound Alert'!D38</f>
        <v>SSF           Sub-Saharan Africa</v>
      </c>
      <c r="E566" s="83" t="str">
        <f>'Compound Alert'!E38</f>
        <v>IDA</v>
      </c>
      <c r="F566" s="83"/>
      <c r="G566" s="79">
        <f>'Compound Alert'!G38</f>
        <v>4</v>
      </c>
      <c r="H566" s="80">
        <f>'Compound Alert'!H38</f>
        <v>4</v>
      </c>
      <c r="I566" s="78">
        <f>'Compound Alert'!J38</f>
        <v>1.5</v>
      </c>
      <c r="J566" s="70">
        <f>'Compound Alert'!AF38</f>
        <v>6.3461538461538503</v>
      </c>
      <c r="K566" s="70">
        <f>'Compound Alert'!AG38</f>
        <v>0</v>
      </c>
      <c r="L566" s="70">
        <f>'Compound Alert'!AH38</f>
        <v>5</v>
      </c>
      <c r="M566" s="70">
        <f>'Compound Alert'!AI38</f>
        <v>7</v>
      </c>
      <c r="N566" s="70">
        <f>'Compound Alert'!AJ38</f>
        <v>0</v>
      </c>
      <c r="O566" s="70">
        <f>'Compound Alert'!AK38</f>
        <v>5.62148318798417</v>
      </c>
      <c r="P566" s="78"/>
      <c r="Q566" s="27" t="e">
        <f>'Compound Alert'!#REF!</f>
        <v>#REF!</v>
      </c>
      <c r="R566" s="27">
        <f>'Compound Alert'!AN234</f>
        <v>0</v>
      </c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</row>
    <row r="567" spans="1:32" hidden="1" x14ac:dyDescent="0.2">
      <c r="A567" s="64">
        <v>40</v>
      </c>
      <c r="B567" s="83" t="str">
        <f>'Compound Alert'!B85</f>
        <v>Iraq</v>
      </c>
      <c r="C567" s="83" t="str">
        <f>'Compound Alert'!C85</f>
        <v>IRQ</v>
      </c>
      <c r="D567" s="83" t="str">
        <f>'Compound Alert'!D85</f>
        <v>MEA           Middle East &amp; North Africa</v>
      </c>
      <c r="E567" s="83" t="str">
        <f>'Compound Alert'!E85</f>
        <v>IBRD</v>
      </c>
      <c r="F567" s="83"/>
      <c r="G567" s="79">
        <f>'Compound Alert'!G85</f>
        <v>4</v>
      </c>
      <c r="H567" s="80">
        <f>'Compound Alert'!H85</f>
        <v>4</v>
      </c>
      <c r="I567" s="78">
        <f>'Compound Alert'!J85</f>
        <v>3</v>
      </c>
      <c r="J567" s="70">
        <f>'Compound Alert'!AF85</f>
        <v>5.4746800000000002</v>
      </c>
      <c r="K567" s="70">
        <f>'Compound Alert'!AG85</f>
        <v>0</v>
      </c>
      <c r="L567" s="70">
        <f>'Compound Alert'!AH85</f>
        <v>3.86363636363637</v>
      </c>
      <c r="M567" s="70">
        <f>'Compound Alert'!AI85</f>
        <v>0</v>
      </c>
      <c r="N567" s="70">
        <f>'Compound Alert'!AJ85</f>
        <v>0</v>
      </c>
      <c r="O567" s="70">
        <f>'Compound Alert'!AK85</f>
        <v>10</v>
      </c>
      <c r="P567" s="78"/>
      <c r="Q567" s="27" t="e">
        <f>'Compound Alert'!#REF!</f>
        <v>#REF!</v>
      </c>
      <c r="R567" s="27">
        <f>'Compound Alert'!AN281</f>
        <v>0</v>
      </c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</row>
    <row r="568" spans="1:32" hidden="1" x14ac:dyDescent="0.2">
      <c r="A568" s="64">
        <v>41</v>
      </c>
      <c r="B568" s="83" t="str">
        <f>'Compound Alert'!B16</f>
        <v>Burundi</v>
      </c>
      <c r="C568" s="83" t="str">
        <f>'Compound Alert'!C16</f>
        <v>BDI</v>
      </c>
      <c r="D568" s="83" t="str">
        <f>'Compound Alert'!D16</f>
        <v>SSF           Sub-Saharan Africa</v>
      </c>
      <c r="E568" s="83" t="str">
        <f>'Compound Alert'!E16</f>
        <v>IDA</v>
      </c>
      <c r="F568" s="83"/>
      <c r="G568" s="79">
        <f>'Compound Alert'!G16</f>
        <v>4</v>
      </c>
      <c r="H568" s="80">
        <f>'Compound Alert'!H16</f>
        <v>4</v>
      </c>
      <c r="I568" s="78">
        <f>'Compound Alert'!J16</f>
        <v>4.5</v>
      </c>
      <c r="J568" s="70">
        <f>'Compound Alert'!AF16</f>
        <v>10</v>
      </c>
      <c r="K568" s="70">
        <f>'Compound Alert'!AG16</f>
        <v>0</v>
      </c>
      <c r="L568" s="70">
        <f>'Compound Alert'!AH16</f>
        <v>1.13636363636363</v>
      </c>
      <c r="M568" s="70">
        <f>'Compound Alert'!AI16</f>
        <v>5.8820202058210196</v>
      </c>
      <c r="N568" s="70">
        <f>'Compound Alert'!AJ16</f>
        <v>0</v>
      </c>
      <c r="O568" s="70">
        <f>'Compound Alert'!AK16</f>
        <v>0</v>
      </c>
      <c r="P568" s="78"/>
      <c r="Q568" s="27" t="e">
        <f>'Compound Alert'!#REF!</f>
        <v>#REF!</v>
      </c>
      <c r="R568" s="27">
        <f>'Compound Alert'!AN212</f>
        <v>0</v>
      </c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</row>
    <row r="569" spans="1:32" hidden="1" x14ac:dyDescent="0.2">
      <c r="A569" s="64">
        <v>42</v>
      </c>
      <c r="B569" s="83" t="str">
        <f>'Compound Alert'!B18</f>
        <v>Benin</v>
      </c>
      <c r="C569" s="83" t="str">
        <f>'Compound Alert'!C18</f>
        <v>BEN</v>
      </c>
      <c r="D569" s="83" t="str">
        <f>'Compound Alert'!D18</f>
        <v>SSF           Sub-Saharan Africa</v>
      </c>
      <c r="E569" s="83" t="str">
        <f>'Compound Alert'!E18</f>
        <v>IDA</v>
      </c>
      <c r="F569" s="83"/>
      <c r="G569" s="79">
        <f>'Compound Alert'!G18</f>
        <v>4</v>
      </c>
      <c r="H569" s="80">
        <f>'Compound Alert'!H18</f>
        <v>4</v>
      </c>
      <c r="I569" s="78">
        <f>'Compound Alert'!J18</f>
        <v>2</v>
      </c>
      <c r="J569" s="70">
        <f>'Compound Alert'!AF18</f>
        <v>7.26</v>
      </c>
      <c r="K569" s="70">
        <f>'Compound Alert'!AG18</f>
        <v>0</v>
      </c>
      <c r="L569" s="70">
        <f>'Compound Alert'!AH18</f>
        <v>0</v>
      </c>
      <c r="M569" s="70">
        <f>'Compound Alert'!AI18</f>
        <v>3</v>
      </c>
      <c r="N569" s="70">
        <f>'Compound Alert'!AJ18</f>
        <v>0</v>
      </c>
      <c r="O569" s="70">
        <f>'Compound Alert'!AK18</f>
        <v>5.3451474175301401</v>
      </c>
      <c r="P569" s="78"/>
      <c r="Q569" s="27" t="e">
        <f>'Compound Alert'!#REF!</f>
        <v>#REF!</v>
      </c>
      <c r="R569" s="27">
        <f>'Compound Alert'!AN214</f>
        <v>0</v>
      </c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</row>
    <row r="570" spans="1:32" hidden="1" x14ac:dyDescent="0.2">
      <c r="A570" s="64">
        <v>43</v>
      </c>
      <c r="B570" s="83" t="str">
        <f>'Compound Alert'!B19</f>
        <v>Burkina Faso</v>
      </c>
      <c r="C570" s="83" t="str">
        <f>'Compound Alert'!C19</f>
        <v>BFA</v>
      </c>
      <c r="D570" s="83" t="str">
        <f>'Compound Alert'!D19</f>
        <v>SSF           Sub-Saharan Africa</v>
      </c>
      <c r="E570" s="83" t="str">
        <f>'Compound Alert'!E19</f>
        <v>IDA</v>
      </c>
      <c r="F570" s="83"/>
      <c r="G570" s="79">
        <f>'Compound Alert'!G19</f>
        <v>4</v>
      </c>
      <c r="H570" s="80">
        <f>'Compound Alert'!H19</f>
        <v>4</v>
      </c>
      <c r="I570" s="78">
        <f>'Compound Alert'!J19</f>
        <v>3.5</v>
      </c>
      <c r="J570" s="70">
        <f>'Compound Alert'!AF19</f>
        <v>10</v>
      </c>
      <c r="K570" s="70">
        <f>'Compound Alert'!AG19</f>
        <v>10</v>
      </c>
      <c r="L570" s="70">
        <f>'Compound Alert'!AH19</f>
        <v>0.45454545454544998</v>
      </c>
      <c r="M570" s="70">
        <f>'Compound Alert'!AI19</f>
        <v>8.1976931435721294</v>
      </c>
      <c r="N570" s="70">
        <f>'Compound Alert'!AJ19</f>
        <v>0</v>
      </c>
      <c r="O570" s="70">
        <f>'Compound Alert'!AK19</f>
        <v>10</v>
      </c>
      <c r="P570" s="78"/>
      <c r="Q570" s="27" t="e">
        <f>'Compound Alert'!#REF!</f>
        <v>#REF!</v>
      </c>
      <c r="R570" s="27">
        <f>'Compound Alert'!AN215</f>
        <v>0</v>
      </c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</row>
    <row r="571" spans="1:32" hidden="1" x14ac:dyDescent="0.2">
      <c r="A571" s="64">
        <v>44</v>
      </c>
      <c r="B571" s="83" t="str">
        <f>'Compound Alert'!B151</f>
        <v>Rwanda</v>
      </c>
      <c r="C571" s="83" t="str">
        <f>'Compound Alert'!C151</f>
        <v>RWA</v>
      </c>
      <c r="D571" s="83" t="str">
        <f>'Compound Alert'!D151</f>
        <v>SSF           Sub-Saharan Africa</v>
      </c>
      <c r="E571" s="83" t="str">
        <f>'Compound Alert'!E151</f>
        <v>IDA</v>
      </c>
      <c r="F571" s="83"/>
      <c r="G571" s="79">
        <f>'Compound Alert'!G151</f>
        <v>4</v>
      </c>
      <c r="H571" s="80">
        <f>'Compound Alert'!H151</f>
        <v>4</v>
      </c>
      <c r="I571" s="78">
        <f>'Compound Alert'!J151</f>
        <v>1.5</v>
      </c>
      <c r="J571" s="70">
        <f>'Compound Alert'!AF151</f>
        <v>9.5238095238094793</v>
      </c>
      <c r="K571" s="70">
        <f>'Compound Alert'!AG151</f>
        <v>0</v>
      </c>
      <c r="L571" s="70">
        <f>'Compound Alert'!AH151</f>
        <v>8.4090909090909207</v>
      </c>
      <c r="M571" s="70">
        <f>'Compound Alert'!AI151</f>
        <v>0</v>
      </c>
      <c r="N571" s="70">
        <f>'Compound Alert'!AJ151</f>
        <v>0</v>
      </c>
      <c r="O571" s="70">
        <f>'Compound Alert'!AK151</f>
        <v>0</v>
      </c>
      <c r="P571" s="78"/>
      <c r="Q571" s="27" t="e">
        <f>'Compound Alert'!#REF!</f>
        <v>#REF!</v>
      </c>
      <c r="R571" s="27">
        <f>'Compound Alert'!AN347</f>
        <v>0</v>
      </c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</row>
    <row r="572" spans="1:32" hidden="1" x14ac:dyDescent="0.2">
      <c r="A572" s="64">
        <v>45</v>
      </c>
      <c r="B572" s="83" t="str">
        <f>'Compound Alert'!B194</f>
        <v>Zambia</v>
      </c>
      <c r="C572" s="83" t="str">
        <f>'Compound Alert'!C194</f>
        <v>ZMB</v>
      </c>
      <c r="D572" s="83" t="str">
        <f>'Compound Alert'!D194</f>
        <v>SSF           Sub-Saharan Africa</v>
      </c>
      <c r="E572" s="83" t="str">
        <f>'Compound Alert'!E194</f>
        <v>IDA</v>
      </c>
      <c r="F572" s="83"/>
      <c r="G572" s="79">
        <f>'Compound Alert'!G194</f>
        <v>4</v>
      </c>
      <c r="H572" s="80">
        <f>'Compound Alert'!H194</f>
        <v>4</v>
      </c>
      <c r="I572" s="78">
        <f>'Compound Alert'!J194</f>
        <v>2.5</v>
      </c>
      <c r="J572" s="70">
        <f>'Compound Alert'!AF194</f>
        <v>6.7630769230769197</v>
      </c>
      <c r="K572" s="70">
        <f>'Compound Alert'!AG194</f>
        <v>0</v>
      </c>
      <c r="L572" s="70">
        <f>'Compound Alert'!AH194</f>
        <v>8.8636363636363704</v>
      </c>
      <c r="M572" s="70">
        <f>'Compound Alert'!AI194</f>
        <v>10</v>
      </c>
      <c r="N572" s="70">
        <f>'Compound Alert'!AJ194</f>
        <v>0</v>
      </c>
      <c r="O572" s="70">
        <f>'Compound Alert'!AK194</f>
        <v>0</v>
      </c>
      <c r="P572" s="78"/>
      <c r="Q572" s="27" t="e">
        <f>'Compound Alert'!#REF!</f>
        <v>#REF!</v>
      </c>
      <c r="R572" s="27">
        <f>'Compound Alert'!AN390</f>
        <v>0</v>
      </c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</row>
    <row r="573" spans="1:32" hidden="1" x14ac:dyDescent="0.2">
      <c r="A573" s="64">
        <v>46</v>
      </c>
      <c r="B573" s="83" t="str">
        <f>'Compound Alert'!B42</f>
        <v>Colombia</v>
      </c>
      <c r="C573" s="83" t="str">
        <f>'Compound Alert'!C42</f>
        <v>COL</v>
      </c>
      <c r="D573" s="83" t="str">
        <f>'Compound Alert'!D42</f>
        <v>LCN           Latin America &amp; Caribbean</v>
      </c>
      <c r="E573" s="83" t="str">
        <f>'Compound Alert'!E42</f>
        <v>IBRD</v>
      </c>
      <c r="F573" s="83"/>
      <c r="G573" s="79">
        <f>'Compound Alert'!G42</f>
        <v>4</v>
      </c>
      <c r="H573" s="80">
        <f>'Compound Alert'!H42</f>
        <v>4</v>
      </c>
      <c r="I573" s="78">
        <f>'Compound Alert'!J42</f>
        <v>0.5</v>
      </c>
      <c r="J573" s="70">
        <f>'Compound Alert'!AF42</f>
        <v>7.1428571428571104</v>
      </c>
      <c r="K573" s="70">
        <f>'Compound Alert'!AG42</f>
        <v>0</v>
      </c>
      <c r="L573" s="70">
        <f>'Compound Alert'!AH42</f>
        <v>0.90909090909091705</v>
      </c>
      <c r="M573" s="70">
        <f>'Compound Alert'!AI42</f>
        <v>10</v>
      </c>
      <c r="N573" s="70">
        <f>'Compound Alert'!AJ42</f>
        <v>7</v>
      </c>
      <c r="O573" s="70">
        <f>'Compound Alert'!AK42</f>
        <v>9.2561716553139295</v>
      </c>
      <c r="P573" s="78"/>
      <c r="Q573" s="27" t="e">
        <f>'Compound Alert'!#REF!</f>
        <v>#REF!</v>
      </c>
      <c r="R573" s="27">
        <f>'Compound Alert'!AN238</f>
        <v>0</v>
      </c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</row>
    <row r="574" spans="1:32" hidden="1" x14ac:dyDescent="0.2">
      <c r="A574" s="64">
        <v>47</v>
      </c>
      <c r="B574" s="83" t="str">
        <f>'Compound Alert'!B96</f>
        <v>Kiribati</v>
      </c>
      <c r="C574" s="83" t="str">
        <f>'Compound Alert'!C96</f>
        <v>KIR</v>
      </c>
      <c r="D574" s="83" t="str">
        <f>'Compound Alert'!D96</f>
        <v>EAS           East Asia &amp; Pacific</v>
      </c>
      <c r="E574" s="83" t="str">
        <f>'Compound Alert'!E96</f>
        <v>IDA</v>
      </c>
      <c r="F574" s="83"/>
      <c r="G574" s="79">
        <f>'Compound Alert'!G96</f>
        <v>4</v>
      </c>
      <c r="H574" s="80">
        <f>'Compound Alert'!H96</f>
        <v>4</v>
      </c>
      <c r="I574" s="78">
        <f>'Compound Alert'!J96</f>
        <v>2.5</v>
      </c>
      <c r="J574" s="70">
        <f>'Compound Alert'!AF96</f>
        <v>10</v>
      </c>
      <c r="K574" s="70">
        <f>'Compound Alert'!AG96</f>
        <v>0</v>
      </c>
      <c r="L574" s="70">
        <f>'Compound Alert'!AH96</f>
        <v>0</v>
      </c>
      <c r="M574" s="70">
        <f>'Compound Alert'!AI96</f>
        <v>0</v>
      </c>
      <c r="N574" s="70">
        <f>'Compound Alert'!AJ96</f>
        <v>10</v>
      </c>
      <c r="O574" s="70">
        <f>'Compound Alert'!AK96</f>
        <v>0</v>
      </c>
      <c r="P574" s="78"/>
      <c r="Q574" s="27" t="e">
        <f>'Compound Alert'!#REF!</f>
        <v>#REF!</v>
      </c>
      <c r="R574" s="27">
        <f>'Compound Alert'!AN292</f>
        <v>0</v>
      </c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</row>
    <row r="575" spans="1:32" hidden="1" x14ac:dyDescent="0.2">
      <c r="A575" s="64">
        <v>48</v>
      </c>
      <c r="B575" s="83" t="str">
        <f>'Compound Alert'!B131</f>
        <v>Nicaragua</v>
      </c>
      <c r="C575" s="83" t="str">
        <f>'Compound Alert'!C131</f>
        <v>NIC</v>
      </c>
      <c r="D575" s="83" t="str">
        <f>'Compound Alert'!D131</f>
        <v>LCN           Latin America &amp; Caribbean</v>
      </c>
      <c r="E575" s="83" t="str">
        <f>'Compound Alert'!E131</f>
        <v>IDA</v>
      </c>
      <c r="F575" s="83"/>
      <c r="G575" s="79">
        <f>'Compound Alert'!G131</f>
        <v>4</v>
      </c>
      <c r="H575" s="80">
        <f>'Compound Alert'!H131</f>
        <v>4</v>
      </c>
      <c r="I575" s="78">
        <f>'Compound Alert'!J131</f>
        <v>1.5</v>
      </c>
      <c r="J575" s="70">
        <f>'Compound Alert'!AF131</f>
        <v>10</v>
      </c>
      <c r="K575" s="70">
        <f>'Compound Alert'!AG131</f>
        <v>0</v>
      </c>
      <c r="L575" s="70">
        <f>'Compound Alert'!AH131</f>
        <v>5.2272727272727302</v>
      </c>
      <c r="M575" s="70">
        <f>'Compound Alert'!AI131</f>
        <v>10</v>
      </c>
      <c r="N575" s="70">
        <f>'Compound Alert'!AJ131</f>
        <v>0</v>
      </c>
      <c r="O575" s="70">
        <f>'Compound Alert'!AK131</f>
        <v>0</v>
      </c>
      <c r="P575" s="78"/>
      <c r="Q575" s="27" t="e">
        <f>'Compound Alert'!#REF!</f>
        <v>#REF!</v>
      </c>
      <c r="R575" s="27">
        <f>'Compound Alert'!AN327</f>
        <v>0</v>
      </c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</row>
    <row r="576" spans="1:32" hidden="1" x14ac:dyDescent="0.2">
      <c r="A576" s="64">
        <v>49</v>
      </c>
      <c r="B576" s="83" t="str">
        <f>'Compound Alert'!B181</f>
        <v>Tanzania</v>
      </c>
      <c r="C576" s="83" t="str">
        <f>'Compound Alert'!C181</f>
        <v>TZA</v>
      </c>
      <c r="D576" s="83" t="str">
        <f>'Compound Alert'!D181</f>
        <v>SSF           Sub-Saharan Africa</v>
      </c>
      <c r="E576" s="83" t="str">
        <f>'Compound Alert'!E181</f>
        <v>IDA</v>
      </c>
      <c r="F576" s="83"/>
      <c r="G576" s="79">
        <f>'Compound Alert'!G181</f>
        <v>4</v>
      </c>
      <c r="H576" s="80">
        <f>'Compound Alert'!H181</f>
        <v>4</v>
      </c>
      <c r="I576" s="78">
        <f>'Compound Alert'!J181</f>
        <v>2</v>
      </c>
      <c r="J576" s="70">
        <f>'Compound Alert'!AF181</f>
        <v>10</v>
      </c>
      <c r="K576" s="70">
        <f>'Compound Alert'!AG181</f>
        <v>0</v>
      </c>
      <c r="L576" s="70">
        <f>'Compound Alert'!AH181</f>
        <v>4.5454545454545503</v>
      </c>
      <c r="M576" s="70">
        <f>'Compound Alert'!AI181</f>
        <v>7</v>
      </c>
      <c r="N576" s="70">
        <f>'Compound Alert'!AJ181</f>
        <v>7</v>
      </c>
      <c r="O576" s="70">
        <f>'Compound Alert'!AK181</f>
        <v>0</v>
      </c>
      <c r="P576" s="78"/>
      <c r="Q576" s="27" t="e">
        <f>'Compound Alert'!#REF!</f>
        <v>#REF!</v>
      </c>
      <c r="R576" s="27">
        <f>'Compound Alert'!AN377</f>
        <v>0</v>
      </c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</row>
    <row r="577" spans="1:32" hidden="1" x14ac:dyDescent="0.2">
      <c r="A577" s="64">
        <v>50</v>
      </c>
      <c r="B577" s="83" t="str">
        <f>'Compound Alert'!B64</f>
        <v>Micronesia</v>
      </c>
      <c r="C577" s="83" t="str">
        <f>'Compound Alert'!C64</f>
        <v>FSM</v>
      </c>
      <c r="D577" s="83" t="str">
        <f>'Compound Alert'!D64</f>
        <v>EAS           East Asia &amp; Pacific</v>
      </c>
      <c r="E577" s="83" t="str">
        <f>'Compound Alert'!E64</f>
        <v>IDA</v>
      </c>
      <c r="F577" s="83"/>
      <c r="G577" s="79">
        <f>'Compound Alert'!G64</f>
        <v>4</v>
      </c>
      <c r="H577" s="80">
        <f>'Compound Alert'!H64</f>
        <v>4</v>
      </c>
      <c r="I577" s="78">
        <f>'Compound Alert'!J64</f>
        <v>2</v>
      </c>
      <c r="J577" s="70">
        <f>'Compound Alert'!AF64</f>
        <v>0</v>
      </c>
      <c r="K577" s="70">
        <f>'Compound Alert'!AG64</f>
        <v>0</v>
      </c>
      <c r="L577" s="70">
        <f>'Compound Alert'!AH64</f>
        <v>0</v>
      </c>
      <c r="M577" s="70">
        <f>'Compound Alert'!AI64</f>
        <v>0</v>
      </c>
      <c r="N577" s="70">
        <f>'Compound Alert'!AJ64</f>
        <v>10</v>
      </c>
      <c r="O577" s="70">
        <f>'Compound Alert'!AK64</f>
        <v>0</v>
      </c>
      <c r="P577" s="78"/>
      <c r="Q577" s="27" t="e">
        <f>'Compound Alert'!#REF!</f>
        <v>#REF!</v>
      </c>
      <c r="R577" s="27">
        <f>'Compound Alert'!AN260</f>
        <v>0</v>
      </c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</row>
    <row r="578" spans="1:32" hidden="1" x14ac:dyDescent="0.2">
      <c r="A578" s="64">
        <v>51</v>
      </c>
      <c r="B578" s="83" t="str">
        <f>'Compound Alert'!B71</f>
        <v>Guinea-Bissau</v>
      </c>
      <c r="C578" s="83" t="str">
        <f>'Compound Alert'!C71</f>
        <v>GNB</v>
      </c>
      <c r="D578" s="83" t="str">
        <f>'Compound Alert'!D71</f>
        <v>SSF           Sub-Saharan Africa</v>
      </c>
      <c r="E578" s="83" t="str">
        <f>'Compound Alert'!E71</f>
        <v>IDA</v>
      </c>
      <c r="F578" s="83"/>
      <c r="G578" s="79">
        <f>'Compound Alert'!G71</f>
        <v>4</v>
      </c>
      <c r="H578" s="80">
        <f>'Compound Alert'!H71</f>
        <v>4</v>
      </c>
      <c r="I578" s="78">
        <f>'Compound Alert'!J71</f>
        <v>3.5</v>
      </c>
      <c r="J578" s="70">
        <f>'Compound Alert'!AF71</f>
        <v>9.4907126993741109</v>
      </c>
      <c r="K578" s="70">
        <f>'Compound Alert'!AG71</f>
        <v>0</v>
      </c>
      <c r="L578" s="70">
        <f>'Compound Alert'!AH71</f>
        <v>0</v>
      </c>
      <c r="M578" s="70">
        <f>'Compound Alert'!AI71</f>
        <v>8.8311811733393402</v>
      </c>
      <c r="N578" s="70">
        <f>'Compound Alert'!AJ71</f>
        <v>0</v>
      </c>
      <c r="O578" s="70">
        <f>'Compound Alert'!AK71</f>
        <v>5</v>
      </c>
      <c r="P578" s="78"/>
      <c r="Q578" s="27" t="e">
        <f>'Compound Alert'!#REF!</f>
        <v>#REF!</v>
      </c>
      <c r="R578" s="27">
        <f>'Compound Alert'!AN267</f>
        <v>0</v>
      </c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</row>
    <row r="579" spans="1:32" hidden="1" x14ac:dyDescent="0.2">
      <c r="A579" s="64">
        <v>52</v>
      </c>
      <c r="B579" s="83" t="str">
        <f>'Compound Alert'!B113</f>
        <v>Madagascar</v>
      </c>
      <c r="C579" s="83" t="str">
        <f>'Compound Alert'!C113</f>
        <v>MDG</v>
      </c>
      <c r="D579" s="83" t="str">
        <f>'Compound Alert'!D113</f>
        <v>SSF           Sub-Saharan Africa</v>
      </c>
      <c r="E579" s="83" t="str">
        <f>'Compound Alert'!E113</f>
        <v>IDA</v>
      </c>
      <c r="F579" s="83"/>
      <c r="G579" s="79">
        <f>'Compound Alert'!G113</f>
        <v>4</v>
      </c>
      <c r="H579" s="80">
        <f>'Compound Alert'!H113</f>
        <v>4</v>
      </c>
      <c r="I579" s="78">
        <f>'Compound Alert'!J113</f>
        <v>3.5</v>
      </c>
      <c r="J579" s="70">
        <f>'Compound Alert'!AF113</f>
        <v>7.9</v>
      </c>
      <c r="K579" s="70">
        <f>'Compound Alert'!AG113</f>
        <v>0</v>
      </c>
      <c r="L579" s="70">
        <f>'Compound Alert'!AH113</f>
        <v>2.7272727272727302</v>
      </c>
      <c r="M579" s="70">
        <f>'Compound Alert'!AI113</f>
        <v>9.3784793104444208</v>
      </c>
      <c r="N579" s="70">
        <f>'Compound Alert'!AJ113</f>
        <v>10</v>
      </c>
      <c r="O579" s="70">
        <f>'Compound Alert'!AK113</f>
        <v>0</v>
      </c>
      <c r="P579" s="78"/>
      <c r="Q579" s="27" t="e">
        <f>'Compound Alert'!#REF!</f>
        <v>#REF!</v>
      </c>
      <c r="R579" s="27">
        <f>'Compound Alert'!AN309</f>
        <v>0</v>
      </c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</row>
    <row r="580" spans="1:32" hidden="1" x14ac:dyDescent="0.2">
      <c r="A580" s="64">
        <v>53</v>
      </c>
      <c r="B580" s="83" t="str">
        <f>'Compound Alert'!B124</f>
        <v>Mauritania</v>
      </c>
      <c r="C580" s="83" t="str">
        <f>'Compound Alert'!C124</f>
        <v>MRT</v>
      </c>
      <c r="D580" s="83" t="str">
        <f>'Compound Alert'!D124</f>
        <v>SSF           Sub-Saharan Africa</v>
      </c>
      <c r="E580" s="83" t="str">
        <f>'Compound Alert'!E124</f>
        <v>IDA</v>
      </c>
      <c r="F580" s="83"/>
      <c r="G580" s="79">
        <f>'Compound Alert'!G124</f>
        <v>4</v>
      </c>
      <c r="H580" s="80">
        <f>'Compound Alert'!H124</f>
        <v>4</v>
      </c>
      <c r="I580" s="78">
        <f>'Compound Alert'!J124</f>
        <v>2.5</v>
      </c>
      <c r="J580" s="70">
        <f>'Compound Alert'!AF124</f>
        <v>10</v>
      </c>
      <c r="K580" s="70">
        <f>'Compound Alert'!AG124</f>
        <v>0</v>
      </c>
      <c r="L580" s="70">
        <f>'Compound Alert'!AH124</f>
        <v>0.45454545454544998</v>
      </c>
      <c r="M580" s="70">
        <f>'Compound Alert'!AI124</f>
        <v>7</v>
      </c>
      <c r="N580" s="70">
        <f>'Compound Alert'!AJ124</f>
        <v>0</v>
      </c>
      <c r="O580" s="70">
        <f>'Compound Alert'!AK124</f>
        <v>0</v>
      </c>
      <c r="P580" s="78"/>
      <c r="Q580" s="27" t="e">
        <f>'Compound Alert'!#REF!</f>
        <v>#REF!</v>
      </c>
      <c r="R580" s="27">
        <f>'Compound Alert'!AN320</f>
        <v>0</v>
      </c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</row>
    <row r="581" spans="1:32" hidden="1" x14ac:dyDescent="0.2">
      <c r="A581" s="64">
        <v>54</v>
      </c>
      <c r="B581" s="83" t="str">
        <f>'Compound Alert'!B141</f>
        <v>Philippines</v>
      </c>
      <c r="C581" s="83" t="str">
        <f>'Compound Alert'!C141</f>
        <v>PHL</v>
      </c>
      <c r="D581" s="83" t="str">
        <f>'Compound Alert'!D141</f>
        <v>EAS           East Asia &amp; Pacific</v>
      </c>
      <c r="E581" s="83" t="str">
        <f>'Compound Alert'!E141</f>
        <v>IBRD</v>
      </c>
      <c r="F581" s="83"/>
      <c r="G581" s="79">
        <f>'Compound Alert'!G141</f>
        <v>4</v>
      </c>
      <c r="H581" s="80">
        <f>'Compound Alert'!H141</f>
        <v>4</v>
      </c>
      <c r="I581" s="78">
        <f>'Compound Alert'!J141</f>
        <v>1.5</v>
      </c>
      <c r="J581" s="70">
        <f>'Compound Alert'!AF141</f>
        <v>7.3926272205031802</v>
      </c>
      <c r="K581" s="70">
        <f>'Compound Alert'!AG141</f>
        <v>0</v>
      </c>
      <c r="L581" s="70">
        <f>'Compound Alert'!AH141</f>
        <v>2.9545454545454501</v>
      </c>
      <c r="M581" s="70">
        <f>'Compound Alert'!AI141</f>
        <v>10</v>
      </c>
      <c r="N581" s="70">
        <f>'Compound Alert'!AJ141</f>
        <v>10</v>
      </c>
      <c r="O581" s="70">
        <f>'Compound Alert'!AK141</f>
        <v>3.7831541634821599</v>
      </c>
      <c r="P581" s="78"/>
      <c r="Q581" s="27" t="e">
        <f>'Compound Alert'!#REF!</f>
        <v>#REF!</v>
      </c>
      <c r="R581" s="27">
        <f>'Compound Alert'!AN337</f>
        <v>0</v>
      </c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</row>
    <row r="582" spans="1:32" hidden="1" x14ac:dyDescent="0.2">
      <c r="A582" s="64">
        <v>55</v>
      </c>
      <c r="B582" s="83" t="str">
        <f>'Compound Alert'!B190</f>
        <v>Vanuatu</v>
      </c>
      <c r="C582" s="83" t="str">
        <f>'Compound Alert'!C190</f>
        <v>VUT</v>
      </c>
      <c r="D582" s="83" t="str">
        <f>'Compound Alert'!D190</f>
        <v>EAS           East Asia &amp; Pacific</v>
      </c>
      <c r="E582" s="83" t="str">
        <f>'Compound Alert'!E190</f>
        <v>IDA</v>
      </c>
      <c r="F582" s="83"/>
      <c r="G582" s="79">
        <f>'Compound Alert'!G190</f>
        <v>4</v>
      </c>
      <c r="H582" s="80">
        <f>'Compound Alert'!H190</f>
        <v>4</v>
      </c>
      <c r="I582" s="78">
        <f>'Compound Alert'!J190</f>
        <v>2</v>
      </c>
      <c r="J582" s="70">
        <f>'Compound Alert'!AF190</f>
        <v>9.5238095238094793</v>
      </c>
      <c r="K582" s="70">
        <f>'Compound Alert'!AG190</f>
        <v>0</v>
      </c>
      <c r="L582" s="70">
        <f>'Compound Alert'!AH190</f>
        <v>0</v>
      </c>
      <c r="M582" s="70">
        <f>'Compound Alert'!AI190</f>
        <v>7</v>
      </c>
      <c r="N582" s="70">
        <f>'Compound Alert'!AJ190</f>
        <v>10</v>
      </c>
      <c r="O582" s="70">
        <f>'Compound Alert'!AK190</f>
        <v>0</v>
      </c>
      <c r="P582" s="78"/>
      <c r="Q582" s="27" t="e">
        <f>'Compound Alert'!#REF!</f>
        <v>#REF!</v>
      </c>
      <c r="R582" s="27">
        <f>'Compound Alert'!AN386</f>
        <v>0</v>
      </c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</row>
    <row r="583" spans="1:32" hidden="1" x14ac:dyDescent="0.2">
      <c r="A583" s="64">
        <v>56</v>
      </c>
      <c r="B583" s="83" t="str">
        <f>'Compound Alert'!B106</f>
        <v>Sri Lanka</v>
      </c>
      <c r="C583" s="83" t="str">
        <f>'Compound Alert'!C106</f>
        <v>LKA</v>
      </c>
      <c r="D583" s="83" t="str">
        <f>'Compound Alert'!D106</f>
        <v>SAS           South Asia</v>
      </c>
      <c r="E583" s="83" t="str">
        <f>'Compound Alert'!E106</f>
        <v>IBRD</v>
      </c>
      <c r="F583" s="83"/>
      <c r="G583" s="79">
        <f>'Compound Alert'!G106</f>
        <v>3.5</v>
      </c>
      <c r="H583" s="80">
        <f>'Compound Alert'!H106</f>
        <v>3.5</v>
      </c>
      <c r="I583" s="78">
        <f>'Compound Alert'!J106</f>
        <v>1</v>
      </c>
      <c r="J583" s="70">
        <f>'Compound Alert'!AF106</f>
        <v>10</v>
      </c>
      <c r="K583" s="70">
        <f>'Compound Alert'!AG106</f>
        <v>0</v>
      </c>
      <c r="L583" s="70">
        <f>'Compound Alert'!AH106</f>
        <v>0</v>
      </c>
      <c r="M583" s="70">
        <f>'Compound Alert'!AI106</f>
        <v>10</v>
      </c>
      <c r="N583" s="70">
        <f>'Compound Alert'!AJ106</f>
        <v>10</v>
      </c>
      <c r="O583" s="70">
        <f>'Compound Alert'!AK106</f>
        <v>0</v>
      </c>
      <c r="P583" s="78"/>
      <c r="Q583" s="27" t="e">
        <f>'Compound Alert'!#REF!</f>
        <v>#REF!</v>
      </c>
      <c r="R583" s="27">
        <f>'Compound Alert'!AN302</f>
        <v>0</v>
      </c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</row>
    <row r="584" spans="1:32" hidden="1" x14ac:dyDescent="0.2">
      <c r="A584" s="64">
        <v>57</v>
      </c>
      <c r="B584" s="83" t="str">
        <f>'Compound Alert'!B7</f>
        <v>Angola</v>
      </c>
      <c r="C584" s="83" t="str">
        <f>'Compound Alert'!C7</f>
        <v>AGO</v>
      </c>
      <c r="D584" s="83" t="str">
        <f>'Compound Alert'!D7</f>
        <v>SSF           Sub-Saharan Africa</v>
      </c>
      <c r="E584" s="83" t="str">
        <f>'Compound Alert'!E7</f>
        <v>IBRD</v>
      </c>
      <c r="F584" s="83"/>
      <c r="G584" s="79">
        <f>'Compound Alert'!G7</f>
        <v>3.5</v>
      </c>
      <c r="H584" s="80">
        <f>'Compound Alert'!H7</f>
        <v>3.5</v>
      </c>
      <c r="I584" s="78">
        <f>'Compound Alert'!J7</f>
        <v>2</v>
      </c>
      <c r="J584" s="70">
        <f>'Compound Alert'!AF7</f>
        <v>4.84</v>
      </c>
      <c r="K584" s="70">
        <f>'Compound Alert'!AG7</f>
        <v>0</v>
      </c>
      <c r="L584" s="70">
        <f>'Compound Alert'!AH7</f>
        <v>5</v>
      </c>
      <c r="M584" s="70">
        <f>'Compound Alert'!AI7</f>
        <v>9.4694335544459793</v>
      </c>
      <c r="N584" s="70">
        <f>'Compound Alert'!AJ7</f>
        <v>0</v>
      </c>
      <c r="O584" s="70">
        <f>'Compound Alert'!AK7</f>
        <v>6.4782358105029596</v>
      </c>
      <c r="P584" s="78"/>
      <c r="Q584" s="27" t="e">
        <f>'Compound Alert'!#REF!</f>
        <v>#REF!</v>
      </c>
      <c r="R584" s="27">
        <f>'Compound Alert'!AN203</f>
        <v>0</v>
      </c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</row>
    <row r="585" spans="1:32" hidden="1" x14ac:dyDescent="0.2">
      <c r="A585" s="64">
        <v>58</v>
      </c>
      <c r="B585" s="83" t="str">
        <f>'Compound Alert'!B27</f>
        <v>Bolivia</v>
      </c>
      <c r="C585" s="83" t="str">
        <f>'Compound Alert'!C27</f>
        <v>BOL</v>
      </c>
      <c r="D585" s="83" t="str">
        <f>'Compound Alert'!D27</f>
        <v>LCN           Latin America &amp; Caribbean</v>
      </c>
      <c r="E585" s="83" t="str">
        <f>'Compound Alert'!E27</f>
        <v>IBRD</v>
      </c>
      <c r="F585" s="83"/>
      <c r="G585" s="79">
        <f>'Compound Alert'!G27</f>
        <v>3.5</v>
      </c>
      <c r="H585" s="80">
        <f>'Compound Alert'!H27</f>
        <v>3.5</v>
      </c>
      <c r="I585" s="78">
        <f>'Compound Alert'!J27</f>
        <v>1.5</v>
      </c>
      <c r="J585" s="70">
        <f>'Compound Alert'!AF27</f>
        <v>6.5538461538461501</v>
      </c>
      <c r="K585" s="70">
        <f>'Compound Alert'!AG27</f>
        <v>0</v>
      </c>
      <c r="L585" s="70">
        <f>'Compound Alert'!AH27</f>
        <v>3.4090909090909198</v>
      </c>
      <c r="M585" s="70">
        <f>'Compound Alert'!AI27</f>
        <v>10</v>
      </c>
      <c r="N585" s="70">
        <f>'Compound Alert'!AJ27</f>
        <v>0</v>
      </c>
      <c r="O585" s="70">
        <f>'Compound Alert'!AK27</f>
        <v>0</v>
      </c>
      <c r="P585" s="78"/>
      <c r="Q585" s="27" t="e">
        <f>'Compound Alert'!#REF!</f>
        <v>#REF!</v>
      </c>
      <c r="R585" s="27">
        <f>'Compound Alert'!AN223</f>
        <v>0</v>
      </c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</row>
    <row r="586" spans="1:32" hidden="1" x14ac:dyDescent="0.2">
      <c r="A586" s="64">
        <v>59</v>
      </c>
      <c r="B586" s="83" t="str">
        <f>'Compound Alert'!B140</f>
        <v>Peru</v>
      </c>
      <c r="C586" s="83" t="str">
        <f>'Compound Alert'!C140</f>
        <v>PER</v>
      </c>
      <c r="D586" s="83" t="str">
        <f>'Compound Alert'!D140</f>
        <v>LCN           Latin America &amp; Caribbean</v>
      </c>
      <c r="E586" s="83" t="str">
        <f>'Compound Alert'!E140</f>
        <v>IBRD</v>
      </c>
      <c r="F586" s="83"/>
      <c r="G586" s="79">
        <f>'Compound Alert'!G140</f>
        <v>3.5</v>
      </c>
      <c r="H586" s="80">
        <f>'Compound Alert'!H140</f>
        <v>3.5</v>
      </c>
      <c r="I586" s="78">
        <f>'Compound Alert'!J140</f>
        <v>1</v>
      </c>
      <c r="J586" s="70">
        <f>'Compound Alert'!AF140</f>
        <v>10</v>
      </c>
      <c r="K586" s="70">
        <f>'Compound Alert'!AG140</f>
        <v>0</v>
      </c>
      <c r="L586" s="70">
        <f>'Compound Alert'!AH140</f>
        <v>0.90909090909091705</v>
      </c>
      <c r="M586" s="70">
        <f>'Compound Alert'!AI140</f>
        <v>10</v>
      </c>
      <c r="N586" s="70">
        <f>'Compound Alert'!AJ140</f>
        <v>0</v>
      </c>
      <c r="O586" s="70">
        <f>'Compound Alert'!AK140</f>
        <v>6.0614240207599899</v>
      </c>
      <c r="P586" s="78"/>
      <c r="Q586" s="27" t="e">
        <f>'Compound Alert'!#REF!</f>
        <v>#REF!</v>
      </c>
      <c r="R586" s="27">
        <f>'Compound Alert'!AN336</f>
        <v>0</v>
      </c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</row>
    <row r="587" spans="1:32" hidden="1" x14ac:dyDescent="0.2">
      <c r="A587" s="64">
        <v>60</v>
      </c>
      <c r="B587" s="83" t="str">
        <f>'Compound Alert'!B154</f>
        <v>Senegal</v>
      </c>
      <c r="C587" s="83" t="str">
        <f>'Compound Alert'!C154</f>
        <v>SEN</v>
      </c>
      <c r="D587" s="83" t="str">
        <f>'Compound Alert'!D154</f>
        <v>SSF           Sub-Saharan Africa</v>
      </c>
      <c r="E587" s="83" t="str">
        <f>'Compound Alert'!E154</f>
        <v>IDA</v>
      </c>
      <c r="F587" s="83"/>
      <c r="G587" s="79">
        <f>'Compound Alert'!G154</f>
        <v>3.5</v>
      </c>
      <c r="H587" s="80">
        <f>'Compound Alert'!H154</f>
        <v>3.5</v>
      </c>
      <c r="I587" s="78">
        <f>'Compound Alert'!J154</f>
        <v>1.5</v>
      </c>
      <c r="J587" s="70">
        <f>'Compound Alert'!AF154</f>
        <v>10</v>
      </c>
      <c r="K587" s="70">
        <f>'Compound Alert'!AG154</f>
        <v>0</v>
      </c>
      <c r="L587" s="70">
        <f>'Compound Alert'!AH154</f>
        <v>3.4090909090909198</v>
      </c>
      <c r="M587" s="70">
        <f>'Compound Alert'!AI154</f>
        <v>10</v>
      </c>
      <c r="N587" s="70">
        <f>'Compound Alert'!AJ154</f>
        <v>0</v>
      </c>
      <c r="O587" s="70">
        <f>'Compound Alert'!AK154</f>
        <v>0</v>
      </c>
      <c r="P587" s="78"/>
      <c r="Q587" s="27" t="e">
        <f>'Compound Alert'!#REF!</f>
        <v>#REF!</v>
      </c>
      <c r="R587" s="27">
        <f>'Compound Alert'!AN350</f>
        <v>0</v>
      </c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</row>
    <row r="588" spans="1:32" hidden="1" x14ac:dyDescent="0.2">
      <c r="A588" s="64">
        <v>61</v>
      </c>
      <c r="B588" s="83" t="str">
        <f>'Compound Alert'!B173</f>
        <v>Tajikistan</v>
      </c>
      <c r="C588" s="83" t="str">
        <f>'Compound Alert'!C173</f>
        <v>TJK</v>
      </c>
      <c r="D588" s="83" t="str">
        <f>'Compound Alert'!D173</f>
        <v>ECS           Europe &amp; Central Asia</v>
      </c>
      <c r="E588" s="83" t="str">
        <f>'Compound Alert'!E173</f>
        <v>IDA</v>
      </c>
      <c r="F588" s="83"/>
      <c r="G588" s="79">
        <f>'Compound Alert'!G173</f>
        <v>3.5</v>
      </c>
      <c r="H588" s="80">
        <f>'Compound Alert'!H173</f>
        <v>3.5</v>
      </c>
      <c r="I588" s="78">
        <f>'Compound Alert'!J173</f>
        <v>2</v>
      </c>
      <c r="J588" s="70">
        <f>'Compound Alert'!AF173</f>
        <v>7.18</v>
      </c>
      <c r="K588" s="70">
        <f>'Compound Alert'!AG173</f>
        <v>0</v>
      </c>
      <c r="L588" s="70">
        <f>'Compound Alert'!AH173</f>
        <v>2.2727272727272698</v>
      </c>
      <c r="M588" s="70">
        <f>'Compound Alert'!AI173</f>
        <v>7.5524877820696101</v>
      </c>
      <c r="N588" s="70">
        <f>'Compound Alert'!AJ173</f>
        <v>7</v>
      </c>
      <c r="O588" s="70">
        <f>'Compound Alert'!AK173</f>
        <v>0</v>
      </c>
      <c r="P588" s="78"/>
      <c r="Q588" s="27" t="e">
        <f>'Compound Alert'!#REF!</f>
        <v>#REF!</v>
      </c>
      <c r="R588" s="27">
        <f>'Compound Alert'!AN369</f>
        <v>0</v>
      </c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</row>
    <row r="589" spans="1:32" hidden="1" x14ac:dyDescent="0.2">
      <c r="A589" s="64">
        <v>62</v>
      </c>
      <c r="B589" s="83" t="str">
        <f>'Compound Alert'!B180</f>
        <v>Tuvalu</v>
      </c>
      <c r="C589" s="83" t="str">
        <f>'Compound Alert'!C180</f>
        <v>TUV</v>
      </c>
      <c r="D589" s="83" t="str">
        <f>'Compound Alert'!D180</f>
        <v>EAS           East Asia &amp; Pacific</v>
      </c>
      <c r="E589" s="83" t="str">
        <f>'Compound Alert'!E180</f>
        <v>IDA</v>
      </c>
      <c r="F589" s="83"/>
      <c r="G589" s="79">
        <f>'Compound Alert'!G180</f>
        <v>3.5</v>
      </c>
      <c r="H589" s="80">
        <f>'Compound Alert'!H180</f>
        <v>3.5</v>
      </c>
      <c r="I589" s="78">
        <f>'Compound Alert'!J180</f>
        <v>2</v>
      </c>
      <c r="J589" s="70">
        <f>'Compound Alert'!AF180</f>
        <v>0</v>
      </c>
      <c r="K589" s="70">
        <f>'Compound Alert'!AG180</f>
        <v>0</v>
      </c>
      <c r="L589" s="70">
        <f>'Compound Alert'!AH180</f>
        <v>0</v>
      </c>
      <c r="M589" s="70">
        <f>'Compound Alert'!AI180</f>
        <v>0</v>
      </c>
      <c r="N589" s="70">
        <f>'Compound Alert'!AJ180</f>
        <v>10</v>
      </c>
      <c r="O589" s="70">
        <f>'Compound Alert'!AK180</f>
        <v>0</v>
      </c>
      <c r="P589" s="78"/>
      <c r="Q589" s="27" t="e">
        <f>'Compound Alert'!#REF!</f>
        <v>#REF!</v>
      </c>
      <c r="R589" s="27">
        <f>'Compound Alert'!AN376</f>
        <v>0</v>
      </c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</row>
    <row r="590" spans="1:32" hidden="1" x14ac:dyDescent="0.2">
      <c r="A590" s="64">
        <v>63</v>
      </c>
      <c r="B590" s="83" t="str">
        <f>'Compound Alert'!B158</f>
        <v>El Salvador</v>
      </c>
      <c r="C590" s="83" t="str">
        <f>'Compound Alert'!C158</f>
        <v>SLV</v>
      </c>
      <c r="D590" s="83" t="str">
        <f>'Compound Alert'!D158</f>
        <v>LCN           Latin America &amp; Caribbean</v>
      </c>
      <c r="E590" s="83" t="str">
        <f>'Compound Alert'!E158</f>
        <v>IBRD</v>
      </c>
      <c r="F590" s="83"/>
      <c r="G590" s="79">
        <f>'Compound Alert'!G158</f>
        <v>3.5</v>
      </c>
      <c r="H590" s="80">
        <f>'Compound Alert'!H158</f>
        <v>3.5</v>
      </c>
      <c r="I590" s="78">
        <f>'Compound Alert'!J158</f>
        <v>0.5</v>
      </c>
      <c r="J590" s="70">
        <f>'Compound Alert'!AF158</f>
        <v>7.1428571428571104</v>
      </c>
      <c r="K590" s="70">
        <f>'Compound Alert'!AG158</f>
        <v>0</v>
      </c>
      <c r="L590" s="70">
        <f>'Compound Alert'!AH158</f>
        <v>0.68181818181818299</v>
      </c>
      <c r="M590" s="70">
        <f>'Compound Alert'!AI158</f>
        <v>8.8566666666666691</v>
      </c>
      <c r="N590" s="70">
        <f>'Compound Alert'!AJ158</f>
        <v>0</v>
      </c>
      <c r="O590" s="70">
        <f>'Compound Alert'!AK158</f>
        <v>9.1286241755822193</v>
      </c>
      <c r="P590" s="78"/>
      <c r="Q590" s="27" t="e">
        <f>'Compound Alert'!#REF!</f>
        <v>#REF!</v>
      </c>
      <c r="R590" s="27">
        <f>'Compound Alert'!AN354</f>
        <v>0</v>
      </c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</row>
    <row r="591" spans="1:32" hidden="1" x14ac:dyDescent="0.2">
      <c r="A591" s="64">
        <v>64</v>
      </c>
      <c r="B591" s="83" t="str">
        <f>'Compound Alert'!B55</f>
        <v>Ecuador</v>
      </c>
      <c r="C591" s="83" t="str">
        <f>'Compound Alert'!C55</f>
        <v>ECU</v>
      </c>
      <c r="D591" s="83" t="str">
        <f>'Compound Alert'!D55</f>
        <v>LCN           Latin America &amp; Caribbean</v>
      </c>
      <c r="E591" s="83" t="str">
        <f>'Compound Alert'!E55</f>
        <v>IBRD</v>
      </c>
      <c r="F591" s="83"/>
      <c r="G591" s="79">
        <f>'Compound Alert'!G55</f>
        <v>3.5</v>
      </c>
      <c r="H591" s="80">
        <f>'Compound Alert'!H55</f>
        <v>3.5</v>
      </c>
      <c r="I591" s="78">
        <f>'Compound Alert'!J55</f>
        <v>1</v>
      </c>
      <c r="J591" s="70">
        <f>'Compound Alert'!AF55</f>
        <v>4.7619047619047397</v>
      </c>
      <c r="K591" s="70">
        <f>'Compound Alert'!AG55</f>
        <v>0</v>
      </c>
      <c r="L591" s="70">
        <f>'Compound Alert'!AH55</f>
        <v>3.63636363636363</v>
      </c>
      <c r="M591" s="70">
        <f>'Compound Alert'!AI55</f>
        <v>10</v>
      </c>
      <c r="N591" s="70">
        <f>'Compound Alert'!AJ55</f>
        <v>0</v>
      </c>
      <c r="O591" s="70">
        <f>'Compound Alert'!AK55</f>
        <v>10</v>
      </c>
      <c r="P591" s="78"/>
      <c r="Q591" s="27" t="e">
        <f>'Compound Alert'!#REF!</f>
        <v>#REF!</v>
      </c>
      <c r="R591" s="27">
        <f>'Compound Alert'!AN251</f>
        <v>0</v>
      </c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</row>
    <row r="592" spans="1:32" hidden="1" x14ac:dyDescent="0.2">
      <c r="A592" s="64">
        <v>65</v>
      </c>
      <c r="B592" s="83" t="str">
        <f>'Compound Alert'!B171</f>
        <v>Togo</v>
      </c>
      <c r="C592" s="83" t="str">
        <f>'Compound Alert'!C171</f>
        <v>TGO</v>
      </c>
      <c r="D592" s="83" t="str">
        <f>'Compound Alert'!D171</f>
        <v>SSF           Sub-Saharan Africa</v>
      </c>
      <c r="E592" s="83" t="str">
        <f>'Compound Alert'!E171</f>
        <v>IDA</v>
      </c>
      <c r="F592" s="83"/>
      <c r="G592" s="79">
        <f>'Compound Alert'!G171</f>
        <v>3</v>
      </c>
      <c r="H592" s="80">
        <f>'Compound Alert'!H171</f>
        <v>3</v>
      </c>
      <c r="I592" s="78">
        <f>'Compound Alert'!J171</f>
        <v>2</v>
      </c>
      <c r="J592" s="70">
        <f>'Compound Alert'!AF171</f>
        <v>10</v>
      </c>
      <c r="K592" s="70">
        <f>'Compound Alert'!AG171</f>
        <v>0</v>
      </c>
      <c r="L592" s="70">
        <f>'Compound Alert'!AH171</f>
        <v>5.2272727272727302</v>
      </c>
      <c r="M592" s="70">
        <f>'Compound Alert'!AI171</f>
        <v>3.13700420251199</v>
      </c>
      <c r="N592" s="70">
        <f>'Compound Alert'!AJ171</f>
        <v>0</v>
      </c>
      <c r="O592" s="70">
        <f>'Compound Alert'!AK171</f>
        <v>0</v>
      </c>
      <c r="P592" s="78"/>
      <c r="Q592" s="27" t="e">
        <f>'Compound Alert'!#REF!</f>
        <v>#REF!</v>
      </c>
      <c r="R592" s="27">
        <f>'Compound Alert'!AN367</f>
        <v>0</v>
      </c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</row>
    <row r="593" spans="1:32" hidden="1" x14ac:dyDescent="0.2">
      <c r="A593" s="64">
        <v>66</v>
      </c>
      <c r="B593" s="83" t="str">
        <f>'Compound Alert'!B193</f>
        <v>South Africa</v>
      </c>
      <c r="C593" s="83" t="str">
        <f>'Compound Alert'!C193</f>
        <v>ZAF</v>
      </c>
      <c r="D593" s="83" t="str">
        <f>'Compound Alert'!D193</f>
        <v>SSF           Sub-Saharan Africa</v>
      </c>
      <c r="E593" s="83" t="str">
        <f>'Compound Alert'!E193</f>
        <v>IBRD</v>
      </c>
      <c r="F593" s="83"/>
      <c r="G593" s="79">
        <f>'Compound Alert'!G193</f>
        <v>3</v>
      </c>
      <c r="H593" s="80">
        <f>'Compound Alert'!H193</f>
        <v>3</v>
      </c>
      <c r="I593" s="78">
        <f>'Compound Alert'!J193</f>
        <v>0</v>
      </c>
      <c r="J593" s="70">
        <f>'Compound Alert'!AF193</f>
        <v>7.1428571428571104</v>
      </c>
      <c r="K593" s="70">
        <f>'Compound Alert'!AG193</f>
        <v>0</v>
      </c>
      <c r="L593" s="70">
        <f>'Compound Alert'!AH193</f>
        <v>5.2272727272727302</v>
      </c>
      <c r="M593" s="70">
        <f>'Compound Alert'!AI193</f>
        <v>10</v>
      </c>
      <c r="N593" s="70">
        <f>'Compound Alert'!AJ193</f>
        <v>0</v>
      </c>
      <c r="O593" s="70">
        <f>'Compound Alert'!AK193</f>
        <v>3.2269234971540799</v>
      </c>
      <c r="P593" s="78"/>
      <c r="Q593" s="27" t="e">
        <f>'Compound Alert'!#REF!</f>
        <v>#REF!</v>
      </c>
      <c r="R593" s="27">
        <f>'Compound Alert'!AN389</f>
        <v>0</v>
      </c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</row>
    <row r="594" spans="1:32" hidden="1" x14ac:dyDescent="0.2">
      <c r="A594" s="64">
        <v>67</v>
      </c>
      <c r="B594" s="83" t="str">
        <f>'Compound Alert'!B15</f>
        <v>Azerbaijan</v>
      </c>
      <c r="C594" s="83" t="str">
        <f>'Compound Alert'!C15</f>
        <v>AZE</v>
      </c>
      <c r="D594" s="83" t="str">
        <f>'Compound Alert'!D15</f>
        <v>ECS           Europe &amp; Central Asia</v>
      </c>
      <c r="E594" s="83" t="str">
        <f>'Compound Alert'!E15</f>
        <v>IBRD</v>
      </c>
      <c r="F594" s="83"/>
      <c r="G594" s="79">
        <f>'Compound Alert'!G15</f>
        <v>3</v>
      </c>
      <c r="H594" s="80">
        <f>'Compound Alert'!H15</f>
        <v>3</v>
      </c>
      <c r="I594" s="78">
        <f>'Compound Alert'!J15</f>
        <v>1</v>
      </c>
      <c r="J594" s="70">
        <f>'Compound Alert'!AF15</f>
        <v>10</v>
      </c>
      <c r="K594" s="70">
        <f>'Compound Alert'!AG15</f>
        <v>0</v>
      </c>
      <c r="L594" s="70">
        <f>'Compound Alert'!AH15</f>
        <v>6.8181818181818201</v>
      </c>
      <c r="M594" s="70">
        <f>'Compound Alert'!AI15</f>
        <v>5.6433333333333398</v>
      </c>
      <c r="N594" s="70">
        <f>'Compound Alert'!AJ15</f>
        <v>7</v>
      </c>
      <c r="O594" s="70">
        <f>'Compound Alert'!AK15</f>
        <v>10</v>
      </c>
      <c r="P594" s="78"/>
      <c r="Q594" s="27" t="e">
        <f>'Compound Alert'!#REF!</f>
        <v>#REF!</v>
      </c>
      <c r="R594" s="27">
        <f>'Compound Alert'!AN211</f>
        <v>0</v>
      </c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</row>
    <row r="595" spans="1:32" hidden="1" x14ac:dyDescent="0.2">
      <c r="A595" s="64">
        <v>68</v>
      </c>
      <c r="B595" s="83" t="str">
        <f>'Compound Alert'!B31</f>
        <v>Bhutan</v>
      </c>
      <c r="C595" s="83" t="str">
        <f>'Compound Alert'!C31</f>
        <v>BTN</v>
      </c>
      <c r="D595" s="83" t="str">
        <f>'Compound Alert'!D31</f>
        <v>SAS           South Asia</v>
      </c>
      <c r="E595" s="83" t="str">
        <f>'Compound Alert'!E31</f>
        <v>IDA</v>
      </c>
      <c r="F595" s="83"/>
      <c r="G595" s="79">
        <f>'Compound Alert'!G31</f>
        <v>3</v>
      </c>
      <c r="H595" s="80">
        <f>'Compound Alert'!H31</f>
        <v>3</v>
      </c>
      <c r="I595" s="78">
        <f>'Compound Alert'!J31</f>
        <v>0.5</v>
      </c>
      <c r="J595" s="70">
        <f>'Compound Alert'!AF31</f>
        <v>10</v>
      </c>
      <c r="K595" s="70">
        <f>'Compound Alert'!AG31</f>
        <v>0</v>
      </c>
      <c r="L595" s="70">
        <f>'Compound Alert'!AH31</f>
        <v>6.8181818181818201</v>
      </c>
      <c r="M595" s="70">
        <f>'Compound Alert'!AI31</f>
        <v>0</v>
      </c>
      <c r="N595" s="70">
        <f>'Compound Alert'!AJ31</f>
        <v>0</v>
      </c>
      <c r="O595" s="70">
        <f>'Compound Alert'!AK31</f>
        <v>0</v>
      </c>
      <c r="P595" s="78"/>
      <c r="Q595" s="27" t="e">
        <f>'Compound Alert'!#REF!</f>
        <v>#REF!</v>
      </c>
      <c r="R595" s="27">
        <f>'Compound Alert'!AN227</f>
        <v>0</v>
      </c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</row>
    <row r="596" spans="1:32" hidden="1" x14ac:dyDescent="0.2">
      <c r="A596" s="64">
        <v>69</v>
      </c>
      <c r="B596" s="83" t="str">
        <f>'Compound Alert'!B68</f>
        <v>Ghana</v>
      </c>
      <c r="C596" s="83" t="str">
        <f>'Compound Alert'!C68</f>
        <v>GHA</v>
      </c>
      <c r="D596" s="83" t="str">
        <f>'Compound Alert'!D68</f>
        <v>SSF           Sub-Saharan Africa</v>
      </c>
      <c r="E596" s="83" t="str">
        <f>'Compound Alert'!E68</f>
        <v>IDA</v>
      </c>
      <c r="F596" s="83"/>
      <c r="G596" s="79">
        <f>'Compound Alert'!G68</f>
        <v>3</v>
      </c>
      <c r="H596" s="80">
        <f>'Compound Alert'!H68</f>
        <v>3</v>
      </c>
      <c r="I596" s="78">
        <f>'Compound Alert'!J68</f>
        <v>1</v>
      </c>
      <c r="J596" s="70">
        <f>'Compound Alert'!AF68</f>
        <v>5.4323076923076901</v>
      </c>
      <c r="K596" s="70">
        <f>'Compound Alert'!AG68</f>
        <v>0</v>
      </c>
      <c r="L596" s="70">
        <f>'Compound Alert'!AH68</f>
        <v>7.7272727272727302</v>
      </c>
      <c r="M596" s="70">
        <f>'Compound Alert'!AI68</f>
        <v>10</v>
      </c>
      <c r="N596" s="70">
        <f>'Compound Alert'!AJ68</f>
        <v>0</v>
      </c>
      <c r="O596" s="70">
        <f>'Compound Alert'!AK68</f>
        <v>0</v>
      </c>
      <c r="P596" s="78"/>
      <c r="Q596" s="27" t="e">
        <f>'Compound Alert'!#REF!</f>
        <v>#REF!</v>
      </c>
      <c r="R596" s="27">
        <f>'Compound Alert'!AN264</f>
        <v>0</v>
      </c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</row>
    <row r="597" spans="1:32" hidden="1" x14ac:dyDescent="0.2">
      <c r="A597" s="64">
        <v>70</v>
      </c>
      <c r="B597" s="83" t="str">
        <f>'Compound Alert'!B69</f>
        <v>Guinea</v>
      </c>
      <c r="C597" s="83" t="str">
        <f>'Compound Alert'!C69</f>
        <v>GIN</v>
      </c>
      <c r="D597" s="83" t="str">
        <f>'Compound Alert'!D69</f>
        <v>SSF           Sub-Saharan Africa</v>
      </c>
      <c r="E597" s="83" t="str">
        <f>'Compound Alert'!E69</f>
        <v>IDA</v>
      </c>
      <c r="F597" s="83"/>
      <c r="G597" s="79">
        <f>'Compound Alert'!G69</f>
        <v>3</v>
      </c>
      <c r="H597" s="80">
        <f>'Compound Alert'!H69</f>
        <v>3</v>
      </c>
      <c r="I597" s="78">
        <f>'Compound Alert'!J69</f>
        <v>3</v>
      </c>
      <c r="J597" s="70">
        <f>'Compound Alert'!AF69</f>
        <v>10</v>
      </c>
      <c r="K597" s="70">
        <f>'Compound Alert'!AG69</f>
        <v>0</v>
      </c>
      <c r="L597" s="70">
        <f>'Compound Alert'!AH69</f>
        <v>1.5909090909090999</v>
      </c>
      <c r="M597" s="70">
        <f>'Compound Alert'!AI69</f>
        <v>7</v>
      </c>
      <c r="N597" s="70">
        <f>'Compound Alert'!AJ69</f>
        <v>0</v>
      </c>
      <c r="O597" s="70">
        <f>'Compound Alert'!AK69</f>
        <v>0</v>
      </c>
      <c r="P597" s="78"/>
      <c r="Q597" s="27" t="e">
        <f>'Compound Alert'!#REF!</f>
        <v>#REF!</v>
      </c>
      <c r="R597" s="27">
        <f>'Compound Alert'!AN265</f>
        <v>0</v>
      </c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</row>
    <row r="598" spans="1:32" hidden="1" x14ac:dyDescent="0.2">
      <c r="A598" s="64">
        <v>71</v>
      </c>
      <c r="B598" s="83" t="str">
        <f>'Compound Alert'!B107</f>
        <v>Lesotho</v>
      </c>
      <c r="C598" s="83" t="str">
        <f>'Compound Alert'!C107</f>
        <v>LSO</v>
      </c>
      <c r="D598" s="83" t="str">
        <f>'Compound Alert'!D107</f>
        <v>SSF           Sub-Saharan Africa</v>
      </c>
      <c r="E598" s="83" t="str">
        <f>'Compound Alert'!E107</f>
        <v>IDA</v>
      </c>
      <c r="F598" s="83"/>
      <c r="G598" s="79">
        <f>'Compound Alert'!G107</f>
        <v>3</v>
      </c>
      <c r="H598" s="80">
        <f>'Compound Alert'!H107</f>
        <v>3</v>
      </c>
      <c r="I598" s="78">
        <f>'Compound Alert'!J107</f>
        <v>2</v>
      </c>
      <c r="J598" s="70">
        <f>'Compound Alert'!AF107</f>
        <v>10</v>
      </c>
      <c r="K598" s="70">
        <f>'Compound Alert'!AG107</f>
        <v>0</v>
      </c>
      <c r="L598" s="70">
        <f>'Compound Alert'!AH107</f>
        <v>2.7272727272727302</v>
      </c>
      <c r="M598" s="70">
        <f>'Compound Alert'!AI107</f>
        <v>9.3285717424686698</v>
      </c>
      <c r="N598" s="70">
        <f>'Compound Alert'!AJ107</f>
        <v>0</v>
      </c>
      <c r="O598" s="70">
        <f>'Compound Alert'!AK107</f>
        <v>0</v>
      </c>
      <c r="P598" s="78"/>
      <c r="Q598" s="27" t="e">
        <f>'Compound Alert'!#REF!</f>
        <v>#REF!</v>
      </c>
      <c r="R598" s="27">
        <f>'Compound Alert'!AN303</f>
        <v>0</v>
      </c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</row>
    <row r="599" spans="1:32" hidden="1" x14ac:dyDescent="0.2">
      <c r="A599" s="64">
        <v>72</v>
      </c>
      <c r="B599" s="83" t="str">
        <f>'Compound Alert'!B116</f>
        <v>Marshall Islands</v>
      </c>
      <c r="C599" s="83" t="str">
        <f>'Compound Alert'!C116</f>
        <v>MHL</v>
      </c>
      <c r="D599" s="83" t="str">
        <f>'Compound Alert'!D116</f>
        <v>EAS           East Asia &amp; Pacific</v>
      </c>
      <c r="E599" s="83" t="str">
        <f>'Compound Alert'!E116</f>
        <v>IDA</v>
      </c>
      <c r="F599" s="83"/>
      <c r="G599" s="79">
        <f>'Compound Alert'!G116</f>
        <v>3</v>
      </c>
      <c r="H599" s="80">
        <f>'Compound Alert'!H116</f>
        <v>3</v>
      </c>
      <c r="I599" s="78">
        <f>'Compound Alert'!J116</f>
        <v>2.5</v>
      </c>
      <c r="J599" s="70">
        <f>'Compound Alert'!AF116</f>
        <v>0</v>
      </c>
      <c r="K599" s="70">
        <f>'Compound Alert'!AG116</f>
        <v>0</v>
      </c>
      <c r="L599" s="70">
        <f>'Compound Alert'!AH116</f>
        <v>0</v>
      </c>
      <c r="M599" s="70">
        <f>'Compound Alert'!AI116</f>
        <v>0</v>
      </c>
      <c r="N599" s="70">
        <f>'Compound Alert'!AJ116</f>
        <v>0</v>
      </c>
      <c r="O599" s="70">
        <f>'Compound Alert'!AK116</f>
        <v>0</v>
      </c>
      <c r="P599" s="78"/>
      <c r="Q599" s="27" t="e">
        <f>'Compound Alert'!#REF!</f>
        <v>#REF!</v>
      </c>
      <c r="R599" s="27">
        <f>'Compound Alert'!AN312</f>
        <v>0</v>
      </c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</row>
    <row r="600" spans="1:32" hidden="1" x14ac:dyDescent="0.2">
      <c r="A600" s="64">
        <v>73</v>
      </c>
      <c r="B600" s="83" t="str">
        <f>'Compound Alert'!B157</f>
        <v>Sierra Leone</v>
      </c>
      <c r="C600" s="83" t="str">
        <f>'Compound Alert'!C157</f>
        <v>SLE</v>
      </c>
      <c r="D600" s="83" t="str">
        <f>'Compound Alert'!D157</f>
        <v>SSF           Sub-Saharan Africa</v>
      </c>
      <c r="E600" s="83" t="str">
        <f>'Compound Alert'!E157</f>
        <v>IDA</v>
      </c>
      <c r="F600" s="83"/>
      <c r="G600" s="79">
        <f>'Compound Alert'!G157</f>
        <v>3</v>
      </c>
      <c r="H600" s="80">
        <f>'Compound Alert'!H157</f>
        <v>3</v>
      </c>
      <c r="I600" s="78">
        <f>'Compound Alert'!J157</f>
        <v>2.5</v>
      </c>
      <c r="J600" s="70">
        <f>'Compound Alert'!AF157</f>
        <v>10</v>
      </c>
      <c r="K600" s="70">
        <f>'Compound Alert'!AG157</f>
        <v>10</v>
      </c>
      <c r="L600" s="70">
        <f>'Compound Alert'!AH157</f>
        <v>1.5909090909090799</v>
      </c>
      <c r="M600" s="70">
        <f>'Compound Alert'!AI157</f>
        <v>10</v>
      </c>
      <c r="N600" s="70">
        <f>'Compound Alert'!AJ157</f>
        <v>0</v>
      </c>
      <c r="O600" s="70">
        <f>'Compound Alert'!AK157</f>
        <v>0</v>
      </c>
      <c r="P600" s="78"/>
      <c r="Q600" s="27" t="e">
        <f>'Compound Alert'!#REF!</f>
        <v>#REF!</v>
      </c>
      <c r="R600" s="27">
        <f>'Compound Alert'!AN353</f>
        <v>0</v>
      </c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</row>
    <row r="601" spans="1:32" hidden="1" x14ac:dyDescent="0.2">
      <c r="A601" s="64">
        <v>74</v>
      </c>
      <c r="B601" s="83" t="str">
        <f>'Compound Alert'!B128</f>
        <v>Namibia</v>
      </c>
      <c r="C601" s="83" t="str">
        <f>'Compound Alert'!C128</f>
        <v>NAM</v>
      </c>
      <c r="D601" s="83" t="str">
        <f>'Compound Alert'!D128</f>
        <v>SSF           Sub-Saharan Africa</v>
      </c>
      <c r="E601" s="83" t="str">
        <f>'Compound Alert'!E128</f>
        <v>IBRD</v>
      </c>
      <c r="F601" s="83"/>
      <c r="G601" s="79">
        <f>'Compound Alert'!G128</f>
        <v>3</v>
      </c>
      <c r="H601" s="80">
        <f>'Compound Alert'!H128</f>
        <v>3</v>
      </c>
      <c r="I601" s="78">
        <f>'Compound Alert'!J128</f>
        <v>1.5</v>
      </c>
      <c r="J601" s="70">
        <f>'Compound Alert'!AF128</f>
        <v>5.2076923076923096</v>
      </c>
      <c r="K601" s="70">
        <f>'Compound Alert'!AG128</f>
        <v>0</v>
      </c>
      <c r="L601" s="70">
        <f>'Compound Alert'!AH128</f>
        <v>4.5454545454545503</v>
      </c>
      <c r="M601" s="70">
        <f>'Compound Alert'!AI128</f>
        <v>10</v>
      </c>
      <c r="N601" s="70">
        <f>'Compound Alert'!AJ128</f>
        <v>0</v>
      </c>
      <c r="O601" s="70">
        <f>'Compound Alert'!AK128</f>
        <v>0</v>
      </c>
      <c r="P601" s="78"/>
      <c r="Q601" s="27" t="e">
        <f>'Compound Alert'!#REF!</f>
        <v>#REF!</v>
      </c>
      <c r="R601" s="27">
        <f>'Compound Alert'!AN324</f>
        <v>0</v>
      </c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</row>
    <row r="602" spans="1:32" hidden="1" x14ac:dyDescent="0.2">
      <c r="A602" s="64">
        <v>75</v>
      </c>
      <c r="B602" s="83" t="str">
        <f>'Compound Alert'!B26</f>
        <v>Belize</v>
      </c>
      <c r="C602" s="83" t="str">
        <f>'Compound Alert'!C26</f>
        <v>BLZ</v>
      </c>
      <c r="D602" s="83" t="str">
        <f>'Compound Alert'!D26</f>
        <v>LCN           Latin America &amp; Caribbean</v>
      </c>
      <c r="E602" s="83" t="str">
        <f>'Compound Alert'!E26</f>
        <v>IBRD</v>
      </c>
      <c r="F602" s="83"/>
      <c r="G602" s="79">
        <f>'Compound Alert'!G26</f>
        <v>3</v>
      </c>
      <c r="H602" s="80">
        <f>'Compound Alert'!H26</f>
        <v>3</v>
      </c>
      <c r="I602" s="78">
        <f>'Compound Alert'!J26</f>
        <v>1.5</v>
      </c>
      <c r="J602" s="70">
        <f>'Compound Alert'!AF26</f>
        <v>10</v>
      </c>
      <c r="K602" s="70">
        <f>'Compound Alert'!AG26</f>
        <v>0</v>
      </c>
      <c r="L602" s="70">
        <f>'Compound Alert'!AH26</f>
        <v>2.0454545454545499</v>
      </c>
      <c r="M602" s="70">
        <f>'Compound Alert'!AI26</f>
        <v>10</v>
      </c>
      <c r="N602" s="70">
        <f>'Compound Alert'!AJ26</f>
        <v>0</v>
      </c>
      <c r="O602" s="70">
        <f>'Compound Alert'!AK26</f>
        <v>0</v>
      </c>
      <c r="P602" s="78"/>
      <c r="Q602" s="27" t="e">
        <f>'Compound Alert'!#REF!</f>
        <v>#REF!</v>
      </c>
      <c r="R602" s="27">
        <f>'Compound Alert'!AN222</f>
        <v>0</v>
      </c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</row>
    <row r="603" spans="1:32" hidden="1" x14ac:dyDescent="0.2">
      <c r="A603" s="64">
        <v>76</v>
      </c>
      <c r="B603" s="83" t="str">
        <f>'Compound Alert'!B89</f>
        <v>Jamaica</v>
      </c>
      <c r="C603" s="83" t="str">
        <f>'Compound Alert'!C89</f>
        <v>JAM</v>
      </c>
      <c r="D603" s="83" t="str">
        <f>'Compound Alert'!D89</f>
        <v>LCN           Latin America &amp; Caribbean</v>
      </c>
      <c r="E603" s="83" t="str">
        <f>'Compound Alert'!E89</f>
        <v>IBRD</v>
      </c>
      <c r="F603" s="83"/>
      <c r="G603" s="79">
        <f>'Compound Alert'!G89</f>
        <v>3</v>
      </c>
      <c r="H603" s="80">
        <f>'Compound Alert'!H89</f>
        <v>3</v>
      </c>
      <c r="I603" s="78">
        <f>'Compound Alert'!J89</f>
        <v>1</v>
      </c>
      <c r="J603" s="70">
        <f>'Compound Alert'!AF89</f>
        <v>7.1428571428571104</v>
      </c>
      <c r="K603" s="70">
        <f>'Compound Alert'!AG89</f>
        <v>0</v>
      </c>
      <c r="L603" s="70">
        <f>'Compound Alert'!AH89</f>
        <v>0</v>
      </c>
      <c r="M603" s="70">
        <f>'Compound Alert'!AI89</f>
        <v>0</v>
      </c>
      <c r="N603" s="70">
        <f>'Compound Alert'!AJ89</f>
        <v>0</v>
      </c>
      <c r="O603" s="70">
        <f>'Compound Alert'!AK89</f>
        <v>0</v>
      </c>
      <c r="P603" s="78"/>
      <c r="Q603" s="27" t="e">
        <f>'Compound Alert'!#REF!</f>
        <v>#REF!</v>
      </c>
      <c r="R603" s="27">
        <f>'Compound Alert'!AN285</f>
        <v>0</v>
      </c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</row>
    <row r="604" spans="1:32" hidden="1" x14ac:dyDescent="0.2">
      <c r="A604" s="64">
        <v>77</v>
      </c>
      <c r="B604" s="83" t="str">
        <f>'Compound Alert'!B90</f>
        <v>Jordan</v>
      </c>
      <c r="C604" s="83" t="str">
        <f>'Compound Alert'!C90</f>
        <v>JOR</v>
      </c>
      <c r="D604" s="83" t="str">
        <f>'Compound Alert'!D90</f>
        <v>MEA           Middle East &amp; North Africa</v>
      </c>
      <c r="E604" s="83" t="str">
        <f>'Compound Alert'!E90</f>
        <v>IBRD</v>
      </c>
      <c r="F604" s="83"/>
      <c r="G604" s="79">
        <f>'Compound Alert'!G90</f>
        <v>3</v>
      </c>
      <c r="H604" s="80">
        <f>'Compound Alert'!H90</f>
        <v>3</v>
      </c>
      <c r="I604" s="78">
        <f>'Compound Alert'!J90</f>
        <v>0</v>
      </c>
      <c r="J604" s="70">
        <f>'Compound Alert'!AF90</f>
        <v>10</v>
      </c>
      <c r="K604" s="70">
        <f>'Compound Alert'!AG90</f>
        <v>0</v>
      </c>
      <c r="L604" s="70">
        <f>'Compound Alert'!AH90</f>
        <v>6.5909090909090802</v>
      </c>
      <c r="M604" s="70">
        <f>'Compound Alert'!AI90</f>
        <v>10</v>
      </c>
      <c r="N604" s="70">
        <f>'Compound Alert'!AJ90</f>
        <v>0</v>
      </c>
      <c r="O604" s="70">
        <f>'Compound Alert'!AK90</f>
        <v>0</v>
      </c>
      <c r="P604" s="78"/>
      <c r="Q604" s="27" t="e">
        <f>'Compound Alert'!#REF!</f>
        <v>#REF!</v>
      </c>
      <c r="R604" s="27">
        <f>'Compound Alert'!AN286</f>
        <v>0</v>
      </c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</row>
    <row r="605" spans="1:32" hidden="1" x14ac:dyDescent="0.2">
      <c r="A605" s="64">
        <v>78</v>
      </c>
      <c r="B605" s="83" t="str">
        <f>'Compound Alert'!B176</f>
        <v>Tonga</v>
      </c>
      <c r="C605" s="83" t="str">
        <f>'Compound Alert'!C176</f>
        <v>TON</v>
      </c>
      <c r="D605" s="83" t="str">
        <f>'Compound Alert'!D176</f>
        <v>EAS           East Asia &amp; Pacific</v>
      </c>
      <c r="E605" s="83" t="str">
        <f>'Compound Alert'!E176</f>
        <v>IDA</v>
      </c>
      <c r="F605" s="83"/>
      <c r="G605" s="79">
        <f>'Compound Alert'!G176</f>
        <v>3</v>
      </c>
      <c r="H605" s="80">
        <f>'Compound Alert'!H176</f>
        <v>3</v>
      </c>
      <c r="I605" s="78">
        <f>'Compound Alert'!J176</f>
        <v>1.5</v>
      </c>
      <c r="J605" s="70">
        <f>'Compound Alert'!AF176</f>
        <v>7.42</v>
      </c>
      <c r="K605" s="70">
        <f>'Compound Alert'!AG176</f>
        <v>0</v>
      </c>
      <c r="L605" s="70">
        <f>'Compound Alert'!AH176</f>
        <v>0</v>
      </c>
      <c r="M605" s="70">
        <f>'Compound Alert'!AI176</f>
        <v>7</v>
      </c>
      <c r="N605" s="70">
        <f>'Compound Alert'!AJ176</f>
        <v>10</v>
      </c>
      <c r="O605" s="70">
        <f>'Compound Alert'!AK176</f>
        <v>0</v>
      </c>
      <c r="P605" s="78"/>
      <c r="Q605" s="27" t="e">
        <f>'Compound Alert'!#REF!</f>
        <v>#REF!</v>
      </c>
      <c r="R605" s="27">
        <f>'Compound Alert'!AN372</f>
        <v>0</v>
      </c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</row>
    <row r="606" spans="1:32" hidden="1" x14ac:dyDescent="0.2">
      <c r="A606" s="64">
        <v>79</v>
      </c>
      <c r="B606" s="83" t="str">
        <f>'Compound Alert'!B139</f>
        <v>Panama</v>
      </c>
      <c r="C606" s="83" t="str">
        <f>'Compound Alert'!C139</f>
        <v>PAN</v>
      </c>
      <c r="D606" s="83" t="str">
        <f>'Compound Alert'!D139</f>
        <v>LCN           Latin America &amp; Caribbean</v>
      </c>
      <c r="E606" s="83" t="str">
        <f>'Compound Alert'!E139</f>
        <v>IBRD</v>
      </c>
      <c r="F606" s="83"/>
      <c r="G606" s="79">
        <f>'Compound Alert'!G139</f>
        <v>3</v>
      </c>
      <c r="H606" s="80">
        <f>'Compound Alert'!H139</f>
        <v>3</v>
      </c>
      <c r="I606" s="78">
        <f>'Compound Alert'!J139</f>
        <v>0.5</v>
      </c>
      <c r="J606" s="70">
        <f>'Compound Alert'!AF139</f>
        <v>7.1428571428571104</v>
      </c>
      <c r="K606" s="70">
        <f>'Compound Alert'!AG139</f>
        <v>0</v>
      </c>
      <c r="L606" s="70">
        <f>'Compound Alert'!AH139</f>
        <v>0</v>
      </c>
      <c r="M606" s="70">
        <f>'Compound Alert'!AI139</f>
        <v>10</v>
      </c>
      <c r="N606" s="70">
        <f>'Compound Alert'!AJ139</f>
        <v>10</v>
      </c>
      <c r="O606" s="70">
        <f>'Compound Alert'!AK139</f>
        <v>5</v>
      </c>
      <c r="P606" s="78"/>
      <c r="Q606" s="27" t="e">
        <f>'Compound Alert'!#REF!</f>
        <v>#REF!</v>
      </c>
      <c r="R606" s="27">
        <f>'Compound Alert'!AN335</f>
        <v>0</v>
      </c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</row>
    <row r="607" spans="1:32" hidden="1" x14ac:dyDescent="0.2">
      <c r="A607" s="64">
        <v>80</v>
      </c>
      <c r="B607" s="83" t="str">
        <f>'Compound Alert'!B43</f>
        <v>Comoros</v>
      </c>
      <c r="C607" s="83" t="str">
        <f>'Compound Alert'!C43</f>
        <v>COM</v>
      </c>
      <c r="D607" s="83" t="str">
        <f>'Compound Alert'!D43</f>
        <v>SSF           Sub-Saharan Africa</v>
      </c>
      <c r="E607" s="83" t="str">
        <f>'Compound Alert'!E43</f>
        <v>IDA</v>
      </c>
      <c r="F607" s="83"/>
      <c r="G607" s="79">
        <f>'Compound Alert'!G43</f>
        <v>2.5</v>
      </c>
      <c r="H607" s="80">
        <f>'Compound Alert'!H43</f>
        <v>2.5</v>
      </c>
      <c r="I607" s="78">
        <f>'Compound Alert'!J43</f>
        <v>3</v>
      </c>
      <c r="J607" s="70">
        <f>'Compound Alert'!AF43</f>
        <v>0.157719999999999</v>
      </c>
      <c r="K607" s="70">
        <f>'Compound Alert'!AG43</f>
        <v>0</v>
      </c>
      <c r="L607" s="70">
        <f>'Compound Alert'!AH43</f>
        <v>0</v>
      </c>
      <c r="M607" s="70">
        <f>'Compound Alert'!AI43</f>
        <v>3.5918884781953402</v>
      </c>
      <c r="N607" s="70">
        <f>'Compound Alert'!AJ43</f>
        <v>0</v>
      </c>
      <c r="O607" s="70">
        <f>'Compound Alert'!AK43</f>
        <v>0</v>
      </c>
      <c r="P607" s="78"/>
      <c r="Q607" s="27" t="e">
        <f>'Compound Alert'!#REF!</f>
        <v>#REF!</v>
      </c>
      <c r="R607" s="27">
        <f>'Compound Alert'!AN239</f>
        <v>0</v>
      </c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</row>
    <row r="608" spans="1:32" hidden="1" x14ac:dyDescent="0.2">
      <c r="A608" s="64">
        <v>81</v>
      </c>
      <c r="B608" s="83" t="str">
        <f>'Compound Alert'!B138</f>
        <v>Pakistan</v>
      </c>
      <c r="C608" s="83" t="str">
        <f>'Compound Alert'!C138</f>
        <v>PAK</v>
      </c>
      <c r="D608" s="83" t="str">
        <f>'Compound Alert'!D138</f>
        <v>SAS           South Asia</v>
      </c>
      <c r="E608" s="83" t="str">
        <f>'Compound Alert'!E138</f>
        <v>Blend</v>
      </c>
      <c r="F608" s="83"/>
      <c r="G608" s="79">
        <f>'Compound Alert'!G138</f>
        <v>2.5</v>
      </c>
      <c r="H608" s="80">
        <f>'Compound Alert'!H138</f>
        <v>2.5</v>
      </c>
      <c r="I608" s="78">
        <f>'Compound Alert'!J138</f>
        <v>2.5</v>
      </c>
      <c r="J608" s="70">
        <f>'Compound Alert'!AF138</f>
        <v>6.1955431415598099</v>
      </c>
      <c r="K608" s="70">
        <f>'Compound Alert'!AG138</f>
        <v>0</v>
      </c>
      <c r="L608" s="70">
        <f>'Compound Alert'!AH138</f>
        <v>0.45454545454546702</v>
      </c>
      <c r="M608" s="70">
        <f>'Compound Alert'!AI138</f>
        <v>1.4</v>
      </c>
      <c r="N608" s="70">
        <f>'Compound Alert'!AJ138</f>
        <v>0</v>
      </c>
      <c r="O608" s="70">
        <f>'Compound Alert'!AK138</f>
        <v>0</v>
      </c>
      <c r="P608" s="78"/>
      <c r="Q608" s="27" t="e">
        <f>'Compound Alert'!#REF!</f>
        <v>#REF!</v>
      </c>
      <c r="R608" s="27">
        <f>'Compound Alert'!AN334</f>
        <v>0</v>
      </c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</row>
    <row r="609" spans="1:32" hidden="1" x14ac:dyDescent="0.2">
      <c r="A609" s="64">
        <v>82</v>
      </c>
      <c r="B609" s="83" t="str">
        <f>'Compound Alert'!B65</f>
        <v>Gabon</v>
      </c>
      <c r="C609" s="83" t="str">
        <f>'Compound Alert'!C65</f>
        <v>GAB</v>
      </c>
      <c r="D609" s="83" t="str">
        <f>'Compound Alert'!D65</f>
        <v>SSF           Sub-Saharan Africa</v>
      </c>
      <c r="E609" s="83" t="str">
        <f>'Compound Alert'!E65</f>
        <v>IBRD</v>
      </c>
      <c r="F609" s="83"/>
      <c r="G609" s="79">
        <f>'Compound Alert'!G65</f>
        <v>2.5</v>
      </c>
      <c r="H609" s="80">
        <f>'Compound Alert'!H65</f>
        <v>2.5</v>
      </c>
      <c r="I609" s="78">
        <f>'Compound Alert'!J65</f>
        <v>1.5</v>
      </c>
      <c r="J609" s="70">
        <f>'Compound Alert'!AF65</f>
        <v>10</v>
      </c>
      <c r="K609" s="70">
        <f>'Compound Alert'!AG65</f>
        <v>0</v>
      </c>
      <c r="L609" s="70">
        <f>'Compound Alert'!AH65</f>
        <v>2.2727272727272698</v>
      </c>
      <c r="M609" s="70">
        <f>'Compound Alert'!AI65</f>
        <v>10</v>
      </c>
      <c r="N609" s="70">
        <f>'Compound Alert'!AJ65</f>
        <v>0</v>
      </c>
      <c r="O609" s="70">
        <f>'Compound Alert'!AK65</f>
        <v>0</v>
      </c>
      <c r="P609" s="78"/>
      <c r="Q609" s="27" t="e">
        <f>'Compound Alert'!#REF!</f>
        <v>#REF!</v>
      </c>
      <c r="R609" s="27">
        <f>'Compound Alert'!AN261</f>
        <v>0</v>
      </c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</row>
    <row r="610" spans="1:32" hidden="1" x14ac:dyDescent="0.2">
      <c r="A610" s="64">
        <v>83</v>
      </c>
      <c r="B610" s="83" t="str">
        <f>'Compound Alert'!B81</f>
        <v>Indonesia</v>
      </c>
      <c r="C610" s="83" t="str">
        <f>'Compound Alert'!C81</f>
        <v>IDN</v>
      </c>
      <c r="D610" s="83" t="str">
        <f>'Compound Alert'!D81</f>
        <v>EAS           East Asia &amp; Pacific</v>
      </c>
      <c r="E610" s="83" t="str">
        <f>'Compound Alert'!E81</f>
        <v>IBRD</v>
      </c>
      <c r="F610" s="83"/>
      <c r="G610" s="79">
        <f>'Compound Alert'!G81</f>
        <v>2.5</v>
      </c>
      <c r="H610" s="80">
        <f>'Compound Alert'!H81</f>
        <v>2.5</v>
      </c>
      <c r="I610" s="78">
        <f>'Compound Alert'!J81</f>
        <v>1</v>
      </c>
      <c r="J610" s="70">
        <f>'Compound Alert'!AF81</f>
        <v>4.7619047619047397</v>
      </c>
      <c r="K610" s="70">
        <f>'Compound Alert'!AG81</f>
        <v>0</v>
      </c>
      <c r="L610" s="70">
        <f>'Compound Alert'!AH81</f>
        <v>1.13636363636363</v>
      </c>
      <c r="M610" s="70">
        <f>'Compound Alert'!AI81</f>
        <v>9.06666666666667</v>
      </c>
      <c r="N610" s="70">
        <f>'Compound Alert'!AJ81</f>
        <v>0</v>
      </c>
      <c r="O610" s="70">
        <f>'Compound Alert'!AK81</f>
        <v>4.1482658430484003</v>
      </c>
      <c r="P610" s="78"/>
      <c r="Q610" s="27" t="e">
        <f>'Compound Alert'!#REF!</f>
        <v>#REF!</v>
      </c>
      <c r="R610" s="27">
        <f>'Compound Alert'!AN277</f>
        <v>0</v>
      </c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</row>
    <row r="611" spans="1:32" hidden="1" x14ac:dyDescent="0.2">
      <c r="A611" s="64">
        <v>84</v>
      </c>
      <c r="B611" s="83" t="str">
        <f>'Compound Alert'!B103</f>
        <v>Libya</v>
      </c>
      <c r="C611" s="83" t="str">
        <f>'Compound Alert'!C103</f>
        <v>LBY</v>
      </c>
      <c r="D611" s="83" t="str">
        <f>'Compound Alert'!D103</f>
        <v>MEA           Middle East &amp; North Africa</v>
      </c>
      <c r="E611" s="83" t="str">
        <f>'Compound Alert'!E103</f>
        <v>IBRD</v>
      </c>
      <c r="F611" s="83"/>
      <c r="G611" s="79">
        <f>'Compound Alert'!G103</f>
        <v>2.5</v>
      </c>
      <c r="H611" s="80">
        <f>'Compound Alert'!H103</f>
        <v>2.5</v>
      </c>
      <c r="I611" s="78">
        <f>'Compound Alert'!J103</f>
        <v>2.5</v>
      </c>
      <c r="J611" s="70">
        <f>'Compound Alert'!AF103</f>
        <v>5.9769230769230797</v>
      </c>
      <c r="K611" s="70">
        <f>'Compound Alert'!AG103</f>
        <v>0</v>
      </c>
      <c r="L611" s="70">
        <f>'Compound Alert'!AH103</f>
        <v>2.2727272727272698</v>
      </c>
      <c r="M611" s="70">
        <f>'Compound Alert'!AI103</f>
        <v>7</v>
      </c>
      <c r="N611" s="70">
        <f>'Compound Alert'!AJ103</f>
        <v>0</v>
      </c>
      <c r="O611" s="70">
        <f>'Compound Alert'!AK103</f>
        <v>6.4227731903056302</v>
      </c>
      <c r="P611" s="78"/>
      <c r="Q611" s="27" t="e">
        <f>'Compound Alert'!#REF!</f>
        <v>#REF!</v>
      </c>
      <c r="R611" s="27">
        <f>'Compound Alert'!AN299</f>
        <v>0</v>
      </c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</row>
    <row r="612" spans="1:32" hidden="1" x14ac:dyDescent="0.2">
      <c r="A612" s="64">
        <v>85</v>
      </c>
      <c r="B612" s="83" t="str">
        <f>'Compound Alert'!B115</f>
        <v>Mexico</v>
      </c>
      <c r="C612" s="83" t="str">
        <f>'Compound Alert'!C115</f>
        <v>MEX</v>
      </c>
      <c r="D612" s="83" t="str">
        <f>'Compound Alert'!D115</f>
        <v>LCN           Latin America &amp; Caribbean</v>
      </c>
      <c r="E612" s="83" t="str">
        <f>'Compound Alert'!E115</f>
        <v>IBRD</v>
      </c>
      <c r="F612" s="83"/>
      <c r="G612" s="79">
        <f>'Compound Alert'!G115</f>
        <v>2.5</v>
      </c>
      <c r="H612" s="80">
        <f>'Compound Alert'!H115</f>
        <v>2.5</v>
      </c>
      <c r="I612" s="78">
        <f>'Compound Alert'!J115</f>
        <v>0.5</v>
      </c>
      <c r="J612" s="70">
        <f>'Compound Alert'!AF115</f>
        <v>10</v>
      </c>
      <c r="K612" s="70">
        <f>'Compound Alert'!AG115</f>
        <v>0</v>
      </c>
      <c r="L612" s="70">
        <f>'Compound Alert'!AH115</f>
        <v>5.2272727272727302</v>
      </c>
      <c r="M612" s="70">
        <f>'Compound Alert'!AI115</f>
        <v>7</v>
      </c>
      <c r="N612" s="70">
        <f>'Compound Alert'!AJ115</f>
        <v>10</v>
      </c>
      <c r="O612" s="70">
        <f>'Compound Alert'!AK115</f>
        <v>0</v>
      </c>
      <c r="P612" s="78"/>
      <c r="Q612" s="27" t="e">
        <f>'Compound Alert'!#REF!</f>
        <v>#REF!</v>
      </c>
      <c r="R612" s="27">
        <f>'Compound Alert'!AN311</f>
        <v>0</v>
      </c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</row>
    <row r="613" spans="1:32" hidden="1" x14ac:dyDescent="0.2">
      <c r="A613" s="64">
        <v>86</v>
      </c>
      <c r="B613" s="83" t="str">
        <f>'Compound Alert'!B32</f>
        <v>Botswana</v>
      </c>
      <c r="C613" s="83" t="str">
        <f>'Compound Alert'!C32</f>
        <v>BWA</v>
      </c>
      <c r="D613" s="83" t="str">
        <f>'Compound Alert'!D32</f>
        <v>SSF           Sub-Saharan Africa</v>
      </c>
      <c r="E613" s="83" t="str">
        <f>'Compound Alert'!E32</f>
        <v>IBRD</v>
      </c>
      <c r="F613" s="83"/>
      <c r="G613" s="79">
        <f>'Compound Alert'!G32</f>
        <v>2.5</v>
      </c>
      <c r="H613" s="80">
        <f>'Compound Alert'!H32</f>
        <v>2.5</v>
      </c>
      <c r="I613" s="78">
        <f>'Compound Alert'!J32</f>
        <v>0.5</v>
      </c>
      <c r="J613" s="70">
        <f>'Compound Alert'!AF32</f>
        <v>9.5238095238094793</v>
      </c>
      <c r="K613" s="70">
        <f>'Compound Alert'!AG32</f>
        <v>0</v>
      </c>
      <c r="L613" s="70">
        <f>'Compound Alert'!AH32</f>
        <v>3.86363636363637</v>
      </c>
      <c r="M613" s="70">
        <f>'Compound Alert'!AI32</f>
        <v>10</v>
      </c>
      <c r="N613" s="70">
        <f>'Compound Alert'!AJ32</f>
        <v>0</v>
      </c>
      <c r="O613" s="70">
        <f>'Compound Alert'!AK32</f>
        <v>0</v>
      </c>
      <c r="P613" s="78"/>
      <c r="Q613" s="27" t="e">
        <f>'Compound Alert'!#REF!</f>
        <v>#REF!</v>
      </c>
      <c r="R613" s="27">
        <f>'Compound Alert'!AN228</f>
        <v>0</v>
      </c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</row>
    <row r="614" spans="1:32" hidden="1" x14ac:dyDescent="0.2">
      <c r="A614" s="64">
        <v>87</v>
      </c>
      <c r="B614" s="83" t="str">
        <f>'Compound Alert'!B75</f>
        <v>Guatemala</v>
      </c>
      <c r="C614" s="83" t="str">
        <f>'Compound Alert'!C75</f>
        <v>GTM</v>
      </c>
      <c r="D614" s="83" t="str">
        <f>'Compound Alert'!D75</f>
        <v>LCN           Latin America &amp; Caribbean</v>
      </c>
      <c r="E614" s="83" t="str">
        <f>'Compound Alert'!E75</f>
        <v>IBRD</v>
      </c>
      <c r="F614" s="83"/>
      <c r="G614" s="79">
        <f>'Compound Alert'!G75</f>
        <v>2.5</v>
      </c>
      <c r="H614" s="80">
        <f>'Compound Alert'!H75</f>
        <v>2.5</v>
      </c>
      <c r="I614" s="78">
        <f>'Compound Alert'!J75</f>
        <v>2</v>
      </c>
      <c r="J614" s="70">
        <f>'Compound Alert'!AF75</f>
        <v>4.7619047619047397</v>
      </c>
      <c r="K614" s="70">
        <f>'Compound Alert'!AG75</f>
        <v>7</v>
      </c>
      <c r="L614" s="70">
        <f>'Compound Alert'!AH75</f>
        <v>4.0909090909090802</v>
      </c>
      <c r="M614" s="70">
        <f>'Compound Alert'!AI75</f>
        <v>3.21345038641067</v>
      </c>
      <c r="N614" s="70">
        <f>'Compound Alert'!AJ75</f>
        <v>0</v>
      </c>
      <c r="O614" s="70">
        <f>'Compound Alert'!AK75</f>
        <v>0</v>
      </c>
      <c r="P614" s="78"/>
      <c r="Q614" s="27" t="e">
        <f>'Compound Alert'!#REF!</f>
        <v>#REF!</v>
      </c>
      <c r="R614" s="27">
        <f>'Compound Alert'!AN271</f>
        <v>0</v>
      </c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</row>
    <row r="615" spans="1:32" hidden="1" x14ac:dyDescent="0.2">
      <c r="A615" s="64">
        <v>88</v>
      </c>
      <c r="B615" s="83" t="str">
        <f>'Compound Alert'!B112</f>
        <v>Moldova Republic of</v>
      </c>
      <c r="C615" s="83" t="str">
        <f>'Compound Alert'!C112</f>
        <v>MDA</v>
      </c>
      <c r="D615" s="83" t="str">
        <f>'Compound Alert'!D112</f>
        <v>ECS           Europe &amp; Central Asia</v>
      </c>
      <c r="E615" s="83" t="str">
        <f>'Compound Alert'!E112</f>
        <v>IBRD</v>
      </c>
      <c r="F615" s="83"/>
      <c r="G615" s="79">
        <f>'Compound Alert'!G112</f>
        <v>2.5</v>
      </c>
      <c r="H615" s="80">
        <f>'Compound Alert'!H112</f>
        <v>2.5</v>
      </c>
      <c r="I615" s="78">
        <f>'Compound Alert'!J112</f>
        <v>0.5</v>
      </c>
      <c r="J615" s="70">
        <f>'Compound Alert'!AF112</f>
        <v>10</v>
      </c>
      <c r="K615" s="70">
        <f>'Compound Alert'!AG112</f>
        <v>0</v>
      </c>
      <c r="L615" s="70">
        <f>'Compound Alert'!AH112</f>
        <v>3.4090909090909198</v>
      </c>
      <c r="M615" s="70">
        <f>'Compound Alert'!AI112</f>
        <v>9.6</v>
      </c>
      <c r="N615" s="70">
        <f>'Compound Alert'!AJ112</f>
        <v>0</v>
      </c>
      <c r="O615" s="70">
        <f>'Compound Alert'!AK112</f>
        <v>0</v>
      </c>
      <c r="P615" s="78"/>
      <c r="Q615" s="27" t="e">
        <f>'Compound Alert'!#REF!</f>
        <v>#REF!</v>
      </c>
      <c r="R615" s="27">
        <f>'Compound Alert'!AN308</f>
        <v>0</v>
      </c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</row>
    <row r="616" spans="1:32" hidden="1" x14ac:dyDescent="0.2">
      <c r="A616" s="64">
        <v>89</v>
      </c>
      <c r="B616" s="83" t="str">
        <f>'Compound Alert'!B186</f>
        <v>Uzbekistan</v>
      </c>
      <c r="C616" s="83" t="str">
        <f>'Compound Alert'!C186</f>
        <v>UZB</v>
      </c>
      <c r="D616" s="83" t="str">
        <f>'Compound Alert'!D186</f>
        <v>ECS           Europe &amp; Central Asia</v>
      </c>
      <c r="E616" s="83" t="str">
        <f>'Compound Alert'!E186</f>
        <v>Blend</v>
      </c>
      <c r="F616" s="83"/>
      <c r="G616" s="79">
        <f>'Compound Alert'!G186</f>
        <v>2.5</v>
      </c>
      <c r="H616" s="80">
        <f>'Compound Alert'!H186</f>
        <v>2.5</v>
      </c>
      <c r="I616" s="78">
        <f>'Compound Alert'!J186</f>
        <v>1.5</v>
      </c>
      <c r="J616" s="70">
        <f>'Compound Alert'!AF186</f>
        <v>5.8169230769230804</v>
      </c>
      <c r="K616" s="70">
        <f>'Compound Alert'!AG186</f>
        <v>0</v>
      </c>
      <c r="L616" s="70">
        <f>'Compound Alert'!AH186</f>
        <v>4.0909090909090997</v>
      </c>
      <c r="M616" s="70">
        <f>'Compound Alert'!AI186</f>
        <v>10</v>
      </c>
      <c r="N616" s="70">
        <f>'Compound Alert'!AJ186</f>
        <v>7</v>
      </c>
      <c r="O616" s="70">
        <f>'Compound Alert'!AK186</f>
        <v>0</v>
      </c>
      <c r="P616" s="78"/>
      <c r="Q616" s="27" t="e">
        <f>'Compound Alert'!#REF!</f>
        <v>#REF!</v>
      </c>
      <c r="R616" s="27">
        <f>'Compound Alert'!AN382</f>
        <v>0</v>
      </c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</row>
    <row r="617" spans="1:32" hidden="1" x14ac:dyDescent="0.2">
      <c r="A617" s="64">
        <v>90</v>
      </c>
      <c r="B617" s="83" t="str">
        <f>'Compound Alert'!B189</f>
        <v>Viet Nam</v>
      </c>
      <c r="C617" s="83" t="str">
        <f>'Compound Alert'!C189</f>
        <v>VNM</v>
      </c>
      <c r="D617" s="83" t="str">
        <f>'Compound Alert'!D189</f>
        <v>EAS           East Asia &amp; Pacific</v>
      </c>
      <c r="E617" s="83" t="str">
        <f>'Compound Alert'!E189</f>
        <v>IBRD</v>
      </c>
      <c r="F617" s="83"/>
      <c r="G617" s="79">
        <f>'Compound Alert'!G189</f>
        <v>2.5</v>
      </c>
      <c r="H617" s="80">
        <f>'Compound Alert'!H189</f>
        <v>2.5</v>
      </c>
      <c r="I617" s="78">
        <f>'Compound Alert'!J189</f>
        <v>1</v>
      </c>
      <c r="J617" s="70">
        <f>'Compound Alert'!AF189</f>
        <v>3.02153846153846</v>
      </c>
      <c r="K617" s="70">
        <f>'Compound Alert'!AG189</f>
        <v>0</v>
      </c>
      <c r="L617" s="70">
        <f>'Compound Alert'!AH189</f>
        <v>5.2272727272727302</v>
      </c>
      <c r="M617" s="70">
        <f>'Compound Alert'!AI189</f>
        <v>6.4178180921645396</v>
      </c>
      <c r="N617" s="70">
        <f>'Compound Alert'!AJ189</f>
        <v>7</v>
      </c>
      <c r="O617" s="70">
        <f>'Compound Alert'!AK189</f>
        <v>0</v>
      </c>
      <c r="P617" s="78"/>
      <c r="Q617" s="27" t="e">
        <f>'Compound Alert'!#REF!</f>
        <v>#REF!</v>
      </c>
      <c r="R617" s="27">
        <f>'Compound Alert'!AN385</f>
        <v>0</v>
      </c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</row>
    <row r="618" spans="1:32" hidden="1" x14ac:dyDescent="0.2">
      <c r="A618" s="64">
        <v>91</v>
      </c>
      <c r="B618" s="83" t="str">
        <f>'Compound Alert'!B24</f>
        <v>Bosnia and Herzegovina</v>
      </c>
      <c r="C618" s="83" t="str">
        <f>'Compound Alert'!C24</f>
        <v>BIH</v>
      </c>
      <c r="D618" s="83" t="str">
        <f>'Compound Alert'!D24</f>
        <v>ECS           Europe &amp; Central Asia</v>
      </c>
      <c r="E618" s="83" t="str">
        <f>'Compound Alert'!E24</f>
        <v>IBRD</v>
      </c>
      <c r="F618" s="83"/>
      <c r="G618" s="79">
        <f>'Compound Alert'!G24</f>
        <v>2.5</v>
      </c>
      <c r="H618" s="80">
        <f>'Compound Alert'!H24</f>
        <v>2.5</v>
      </c>
      <c r="I618" s="78">
        <f>'Compound Alert'!J24</f>
        <v>0</v>
      </c>
      <c r="J618" s="70">
        <f>'Compound Alert'!AF24</f>
        <v>10</v>
      </c>
      <c r="K618" s="70">
        <f>'Compound Alert'!AG24</f>
        <v>0</v>
      </c>
      <c r="L618" s="70">
        <f>'Compound Alert'!AH24</f>
        <v>7.0454545454545503</v>
      </c>
      <c r="M618" s="70">
        <f>'Compound Alert'!AI24</f>
        <v>10</v>
      </c>
      <c r="N618" s="70">
        <f>'Compound Alert'!AJ24</f>
        <v>0</v>
      </c>
      <c r="O618" s="70">
        <f>'Compound Alert'!AK24</f>
        <v>1.6952912574300001</v>
      </c>
      <c r="P618" s="78"/>
      <c r="Q618" s="27" t="e">
        <f>'Compound Alert'!#REF!</f>
        <v>#REF!</v>
      </c>
      <c r="R618" s="27">
        <f>'Compound Alert'!AN220</f>
        <v>0</v>
      </c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</row>
    <row r="619" spans="1:32" hidden="1" x14ac:dyDescent="0.2">
      <c r="A619" s="64">
        <v>92</v>
      </c>
      <c r="B619" s="83" t="str">
        <f>'Compound Alert'!B67</f>
        <v>Georgia</v>
      </c>
      <c r="C619" s="83" t="str">
        <f>'Compound Alert'!C67</f>
        <v>GEO</v>
      </c>
      <c r="D619" s="83" t="str">
        <f>'Compound Alert'!D67</f>
        <v>ECS           Europe &amp; Central Asia</v>
      </c>
      <c r="E619" s="83" t="str">
        <f>'Compound Alert'!E67</f>
        <v>IBRD</v>
      </c>
      <c r="F619" s="83"/>
      <c r="G619" s="79">
        <f>'Compound Alert'!G67</f>
        <v>2.5</v>
      </c>
      <c r="H619" s="80">
        <f>'Compound Alert'!H67</f>
        <v>2.5</v>
      </c>
      <c r="I619" s="78">
        <f>'Compound Alert'!J67</f>
        <v>0</v>
      </c>
      <c r="J619" s="70">
        <f>'Compound Alert'!AF67</f>
        <v>9.5238095238094793</v>
      </c>
      <c r="K619" s="70">
        <f>'Compound Alert'!AG67</f>
        <v>0</v>
      </c>
      <c r="L619" s="70">
        <f>'Compound Alert'!AH67</f>
        <v>0.90909090909091705</v>
      </c>
      <c r="M619" s="70">
        <f>'Compound Alert'!AI67</f>
        <v>10</v>
      </c>
      <c r="N619" s="70">
        <f>'Compound Alert'!AJ67</f>
        <v>0</v>
      </c>
      <c r="O619" s="70">
        <f>'Compound Alert'!AK67</f>
        <v>10</v>
      </c>
      <c r="P619" s="78"/>
      <c r="Q619" s="27" t="e">
        <f>'Compound Alert'!#REF!</f>
        <v>#REF!</v>
      </c>
      <c r="R619" s="27">
        <f>'Compound Alert'!AN263</f>
        <v>0</v>
      </c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</row>
    <row r="620" spans="1:32" hidden="1" x14ac:dyDescent="0.2">
      <c r="A620" s="64">
        <v>93</v>
      </c>
      <c r="B620" s="83" t="str">
        <f>'Compound Alert'!B178</f>
        <v>Tunisia</v>
      </c>
      <c r="C620" s="83" t="str">
        <f>'Compound Alert'!C178</f>
        <v>TUN</v>
      </c>
      <c r="D620" s="83" t="str">
        <f>'Compound Alert'!D178</f>
        <v>MEA           Middle East &amp; North Africa</v>
      </c>
      <c r="E620" s="83" t="str">
        <f>'Compound Alert'!E178</f>
        <v>IBRD</v>
      </c>
      <c r="F620" s="83"/>
      <c r="G620" s="79">
        <f>'Compound Alert'!G178</f>
        <v>2.5</v>
      </c>
      <c r="H620" s="80">
        <f>'Compound Alert'!H178</f>
        <v>2.5</v>
      </c>
      <c r="I620" s="78">
        <f>'Compound Alert'!J178</f>
        <v>0.5</v>
      </c>
      <c r="J620" s="70">
        <f>'Compound Alert'!AF178</f>
        <v>9.5238095238094793</v>
      </c>
      <c r="K620" s="70">
        <f>'Compound Alert'!AG178</f>
        <v>0</v>
      </c>
      <c r="L620" s="70">
        <f>'Compound Alert'!AH178</f>
        <v>4.7727272727272698</v>
      </c>
      <c r="M620" s="70">
        <f>'Compound Alert'!AI178</f>
        <v>10</v>
      </c>
      <c r="N620" s="70">
        <f>'Compound Alert'!AJ178</f>
        <v>0</v>
      </c>
      <c r="O620" s="70">
        <f>'Compound Alert'!AK178</f>
        <v>0</v>
      </c>
      <c r="P620" s="78"/>
      <c r="Q620" s="27" t="e">
        <f>'Compound Alert'!#REF!</f>
        <v>#REF!</v>
      </c>
      <c r="R620" s="27">
        <f>'Compound Alert'!AN374</f>
        <v>0</v>
      </c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</row>
    <row r="621" spans="1:32" hidden="1" x14ac:dyDescent="0.2">
      <c r="A621" s="64">
        <v>94</v>
      </c>
      <c r="B621" s="83" t="str">
        <f>'Compound Alert'!B53</f>
        <v>Dominican Republic</v>
      </c>
      <c r="C621" s="83" t="str">
        <f>'Compound Alert'!C53</f>
        <v>DOM</v>
      </c>
      <c r="D621" s="83" t="str">
        <f>'Compound Alert'!D53</f>
        <v>LCN           Latin America &amp; Caribbean</v>
      </c>
      <c r="E621" s="83" t="str">
        <f>'Compound Alert'!E53</f>
        <v>IBRD</v>
      </c>
      <c r="F621" s="83"/>
      <c r="G621" s="79">
        <f>'Compound Alert'!G53</f>
        <v>2.5</v>
      </c>
      <c r="H621" s="80">
        <f>'Compound Alert'!H53</f>
        <v>2.5</v>
      </c>
      <c r="I621" s="78">
        <f>'Compound Alert'!J53</f>
        <v>0.5</v>
      </c>
      <c r="J621" s="70">
        <f>'Compound Alert'!AF53</f>
        <v>2.9323076923076901</v>
      </c>
      <c r="K621" s="70">
        <f>'Compound Alert'!AG53</f>
        <v>0</v>
      </c>
      <c r="L621" s="70">
        <f>'Compound Alert'!AH53</f>
        <v>6.3636363636363704</v>
      </c>
      <c r="M621" s="70">
        <f>'Compound Alert'!AI53</f>
        <v>10</v>
      </c>
      <c r="N621" s="70">
        <f>'Compound Alert'!AJ53</f>
        <v>0</v>
      </c>
      <c r="O621" s="70">
        <f>'Compound Alert'!AK53</f>
        <v>0</v>
      </c>
      <c r="P621" s="78"/>
      <c r="Q621" s="27" t="e">
        <f>'Compound Alert'!#REF!</f>
        <v>#REF!</v>
      </c>
      <c r="R621" s="27">
        <f>'Compound Alert'!AN249</f>
        <v>0</v>
      </c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</row>
    <row r="622" spans="1:32" hidden="1" x14ac:dyDescent="0.2">
      <c r="A622" s="64">
        <v>95</v>
      </c>
      <c r="B622" s="83" t="str">
        <f>'Compound Alert'!B54</f>
        <v>Algeria</v>
      </c>
      <c r="C622" s="83" t="str">
        <f>'Compound Alert'!C54</f>
        <v>DZA</v>
      </c>
      <c r="D622" s="83" t="str">
        <f>'Compound Alert'!D54</f>
        <v>MEA           Middle East &amp; North Africa</v>
      </c>
      <c r="E622" s="83" t="str">
        <f>'Compound Alert'!E54</f>
        <v>IBRD</v>
      </c>
      <c r="F622" s="83"/>
      <c r="G622" s="79">
        <f>'Compound Alert'!G54</f>
        <v>2.5</v>
      </c>
      <c r="H622" s="80">
        <f>'Compound Alert'!H54</f>
        <v>2.5</v>
      </c>
      <c r="I622" s="78">
        <f>'Compound Alert'!J54</f>
        <v>1</v>
      </c>
      <c r="J622" s="70">
        <f>'Compound Alert'!AF54</f>
        <v>2.3809523809523698</v>
      </c>
      <c r="K622" s="70">
        <f>'Compound Alert'!AG54</f>
        <v>0</v>
      </c>
      <c r="L622" s="70">
        <f>'Compound Alert'!AH54</f>
        <v>5.2272727272727302</v>
      </c>
      <c r="M622" s="70">
        <f>'Compound Alert'!AI54</f>
        <v>9.06666666666667</v>
      </c>
      <c r="N622" s="70">
        <f>'Compound Alert'!AJ54</f>
        <v>0</v>
      </c>
      <c r="O622" s="70">
        <f>'Compound Alert'!AK54</f>
        <v>10</v>
      </c>
      <c r="P622" s="78"/>
      <c r="Q622" s="27" t="e">
        <f>'Compound Alert'!#REF!</f>
        <v>#REF!</v>
      </c>
      <c r="R622" s="27">
        <f>'Compound Alert'!AN250</f>
        <v>0</v>
      </c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</row>
    <row r="623" spans="1:32" hidden="1" x14ac:dyDescent="0.2">
      <c r="A623" s="64">
        <v>96</v>
      </c>
      <c r="B623" s="83" t="str">
        <f>'Compound Alert'!B111</f>
        <v>Morocco</v>
      </c>
      <c r="C623" s="83" t="str">
        <f>'Compound Alert'!C111</f>
        <v>MAR</v>
      </c>
      <c r="D623" s="83" t="str">
        <f>'Compound Alert'!D111</f>
        <v>MEA           Middle East &amp; North Africa</v>
      </c>
      <c r="E623" s="83" t="str">
        <f>'Compound Alert'!E111</f>
        <v>IBRD</v>
      </c>
      <c r="F623" s="83"/>
      <c r="G623" s="79">
        <f>'Compound Alert'!G111</f>
        <v>2.5</v>
      </c>
      <c r="H623" s="80">
        <f>'Compound Alert'!H111</f>
        <v>2.5</v>
      </c>
      <c r="I623" s="78">
        <f>'Compound Alert'!J111</f>
        <v>0</v>
      </c>
      <c r="J623" s="70">
        <f>'Compound Alert'!AF111</f>
        <v>7.1428571428571104</v>
      </c>
      <c r="K623" s="70">
        <f>'Compound Alert'!AG111</f>
        <v>0</v>
      </c>
      <c r="L623" s="70">
        <f>'Compound Alert'!AH111</f>
        <v>0.90909090909091705</v>
      </c>
      <c r="M623" s="70">
        <f>'Compound Alert'!AI111</f>
        <v>10</v>
      </c>
      <c r="N623" s="70">
        <f>'Compound Alert'!AJ111</f>
        <v>0</v>
      </c>
      <c r="O623" s="70">
        <f>'Compound Alert'!AK111</f>
        <v>5</v>
      </c>
      <c r="P623" s="78"/>
      <c r="Q623" s="27" t="e">
        <f>'Compound Alert'!#REF!</f>
        <v>#REF!</v>
      </c>
      <c r="R623" s="27">
        <f>'Compound Alert'!AN307</f>
        <v>0</v>
      </c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</row>
    <row r="624" spans="1:32" hidden="1" x14ac:dyDescent="0.2">
      <c r="A624" s="64">
        <v>97</v>
      </c>
      <c r="B624" s="83" t="str">
        <f>'Compound Alert'!B162</f>
        <v>Sao Tome and Principe</v>
      </c>
      <c r="C624" s="83" t="str">
        <f>'Compound Alert'!C162</f>
        <v>STP</v>
      </c>
      <c r="D624" s="83" t="str">
        <f>'Compound Alert'!D162</f>
        <v>SSF           Sub-Saharan Africa</v>
      </c>
      <c r="E624" s="83" t="str">
        <f>'Compound Alert'!E162</f>
        <v>IDA</v>
      </c>
      <c r="F624" s="83"/>
      <c r="G624" s="79">
        <f>'Compound Alert'!G162</f>
        <v>2</v>
      </c>
      <c r="H624" s="80">
        <f>'Compound Alert'!H162</f>
        <v>2</v>
      </c>
      <c r="I624" s="78">
        <f>'Compound Alert'!J162</f>
        <v>2.5</v>
      </c>
      <c r="J624" s="70">
        <f>'Compound Alert'!AF162</f>
        <v>1.74692</v>
      </c>
      <c r="K624" s="70">
        <f>'Compound Alert'!AG162</f>
        <v>0</v>
      </c>
      <c r="L624" s="70">
        <f>'Compound Alert'!AH162</f>
        <v>1.5909090909090799</v>
      </c>
      <c r="M624" s="70">
        <f>'Compound Alert'!AI162</f>
        <v>10</v>
      </c>
      <c r="N624" s="70">
        <f>'Compound Alert'!AJ162</f>
        <v>0</v>
      </c>
      <c r="O624" s="70">
        <f>'Compound Alert'!AK162</f>
        <v>0</v>
      </c>
      <c r="P624" s="78"/>
      <c r="Q624" s="27" t="e">
        <f>'Compound Alert'!#REF!</f>
        <v>#REF!</v>
      </c>
      <c r="R624" s="27">
        <f>'Compound Alert'!AN358</f>
        <v>0</v>
      </c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</row>
    <row r="625" spans="1:32" hidden="1" x14ac:dyDescent="0.2">
      <c r="A625" s="64">
        <v>98</v>
      </c>
      <c r="B625" s="83" t="str">
        <f>'Compound Alert'!B28</f>
        <v>Brazil</v>
      </c>
      <c r="C625" s="83" t="str">
        <f>'Compound Alert'!C28</f>
        <v>BRA</v>
      </c>
      <c r="D625" s="83" t="str">
        <f>'Compound Alert'!D28</f>
        <v>LCN           Latin America &amp; Caribbean</v>
      </c>
      <c r="E625" s="83" t="str">
        <f>'Compound Alert'!E28</f>
        <v>IBRD</v>
      </c>
      <c r="F625" s="83"/>
      <c r="G625" s="79">
        <f>'Compound Alert'!G28</f>
        <v>2</v>
      </c>
      <c r="H625" s="80">
        <f>'Compound Alert'!H28</f>
        <v>2</v>
      </c>
      <c r="I625" s="78">
        <f>'Compound Alert'!J28</f>
        <v>0</v>
      </c>
      <c r="J625" s="70">
        <f>'Compound Alert'!AF28</f>
        <v>10</v>
      </c>
      <c r="K625" s="70">
        <f>'Compound Alert'!AG28</f>
        <v>0</v>
      </c>
      <c r="L625" s="70">
        <f>'Compound Alert'!AH28</f>
        <v>0</v>
      </c>
      <c r="M625" s="70">
        <f>'Compound Alert'!AI28</f>
        <v>10</v>
      </c>
      <c r="N625" s="70">
        <f>'Compound Alert'!AJ28</f>
        <v>7</v>
      </c>
      <c r="O625" s="70">
        <f>'Compound Alert'!AK28</f>
        <v>0</v>
      </c>
      <c r="P625" s="78"/>
      <c r="Q625" s="27" t="e">
        <f>'Compound Alert'!#REF!</f>
        <v>#REF!</v>
      </c>
      <c r="R625" s="27">
        <f>'Compound Alert'!AN224</f>
        <v>0</v>
      </c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</row>
    <row r="626" spans="1:32" hidden="1" x14ac:dyDescent="0.2">
      <c r="A626" s="64">
        <v>99</v>
      </c>
      <c r="B626" s="83" t="str">
        <f>'Compound Alert'!B167</f>
        <v>Eswatini</v>
      </c>
      <c r="C626" s="83" t="str">
        <f>'Compound Alert'!C167</f>
        <v>SWZ</v>
      </c>
      <c r="D626" s="83" t="str">
        <f>'Compound Alert'!D167</f>
        <v>SSF           Sub-Saharan Africa</v>
      </c>
      <c r="E626" s="83" t="str">
        <f>'Compound Alert'!E167</f>
        <v>IBRD</v>
      </c>
      <c r="F626" s="83"/>
      <c r="G626" s="79">
        <f>'Compound Alert'!G167</f>
        <v>2</v>
      </c>
      <c r="H626" s="80">
        <f>'Compound Alert'!H167</f>
        <v>2</v>
      </c>
      <c r="I626" s="78">
        <f>'Compound Alert'!J167</f>
        <v>2</v>
      </c>
      <c r="J626" s="70">
        <f>'Compound Alert'!AF167</f>
        <v>4.7619047619047397</v>
      </c>
      <c r="K626" s="70">
        <f>'Compound Alert'!AG167</f>
        <v>0</v>
      </c>
      <c r="L626" s="70">
        <f>'Compound Alert'!AH167</f>
        <v>0.45454545454544998</v>
      </c>
      <c r="M626" s="70">
        <f>'Compound Alert'!AI167</f>
        <v>4.8561620664763296</v>
      </c>
      <c r="N626" s="70">
        <f>'Compound Alert'!AJ167</f>
        <v>0</v>
      </c>
      <c r="O626" s="70">
        <f>'Compound Alert'!AK167</f>
        <v>0</v>
      </c>
      <c r="P626" s="78"/>
      <c r="Q626" s="27" t="e">
        <f>'Compound Alert'!#REF!</f>
        <v>#REF!</v>
      </c>
      <c r="R626" s="27">
        <f>'Compound Alert'!AN363</f>
        <v>0</v>
      </c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</row>
    <row r="627" spans="1:32" hidden="1" x14ac:dyDescent="0.2">
      <c r="A627" s="64">
        <v>100</v>
      </c>
      <c r="B627" s="83" t="str">
        <f>'Compound Alert'!B25</f>
        <v>Belarus</v>
      </c>
      <c r="C627" s="83" t="str">
        <f>'Compound Alert'!C25</f>
        <v>BLR</v>
      </c>
      <c r="D627" s="83" t="str">
        <f>'Compound Alert'!D25</f>
        <v>ECS           Europe &amp; Central Asia</v>
      </c>
      <c r="E627" s="83" t="str">
        <f>'Compound Alert'!E25</f>
        <v>IBRD</v>
      </c>
      <c r="F627" s="83"/>
      <c r="G627" s="79">
        <f>'Compound Alert'!G25</f>
        <v>2</v>
      </c>
      <c r="H627" s="80">
        <f>'Compound Alert'!H25</f>
        <v>2</v>
      </c>
      <c r="I627" s="78">
        <f>'Compound Alert'!J25</f>
        <v>0.5</v>
      </c>
      <c r="J627" s="70">
        <f>'Compound Alert'!AF25</f>
        <v>7.18769230769231</v>
      </c>
      <c r="K627" s="70">
        <f>'Compound Alert'!AG25</f>
        <v>0</v>
      </c>
      <c r="L627" s="70">
        <f>'Compound Alert'!AH25</f>
        <v>10</v>
      </c>
      <c r="M627" s="70">
        <f>'Compound Alert'!AI25</f>
        <v>7</v>
      </c>
      <c r="N627" s="70">
        <f>'Compound Alert'!AJ25</f>
        <v>0</v>
      </c>
      <c r="O627" s="70">
        <f>'Compound Alert'!AK25</f>
        <v>0</v>
      </c>
      <c r="P627" s="78"/>
      <c r="Q627" s="27" t="e">
        <f>'Compound Alert'!#REF!</f>
        <v>#REF!</v>
      </c>
      <c r="R627" s="27">
        <f>'Compound Alert'!AN221</f>
        <v>0</v>
      </c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</row>
    <row r="628" spans="1:32" hidden="1" x14ac:dyDescent="0.2">
      <c r="A628" s="64">
        <v>101</v>
      </c>
      <c r="B628" s="83" t="str">
        <f>'Compound Alert'!B37</f>
        <v>China</v>
      </c>
      <c r="C628" s="83" t="str">
        <f>'Compound Alert'!C37</f>
        <v>CHN</v>
      </c>
      <c r="D628" s="83" t="str">
        <f>'Compound Alert'!D37</f>
        <v>EAS           East Asia &amp; Pacific</v>
      </c>
      <c r="E628" s="83" t="str">
        <f>'Compound Alert'!E37</f>
        <v>IBRD</v>
      </c>
      <c r="F628" s="83"/>
      <c r="G628" s="79">
        <f>'Compound Alert'!G37</f>
        <v>2</v>
      </c>
      <c r="H628" s="80">
        <f>'Compound Alert'!H37</f>
        <v>2</v>
      </c>
      <c r="I628" s="78">
        <f>'Compound Alert'!J37</f>
        <v>1</v>
      </c>
      <c r="J628" s="70">
        <f>'Compound Alert'!AF37</f>
        <v>10</v>
      </c>
      <c r="K628" s="70">
        <f>'Compound Alert'!AG37</f>
        <v>0</v>
      </c>
      <c r="L628" s="70">
        <f>'Compound Alert'!AH37</f>
        <v>0</v>
      </c>
      <c r="M628" s="70">
        <f>'Compound Alert'!AI37</f>
        <v>0.6</v>
      </c>
      <c r="N628" s="70">
        <f>'Compound Alert'!AJ37</f>
        <v>0</v>
      </c>
      <c r="O628" s="70">
        <f>'Compound Alert'!AK37</f>
        <v>0</v>
      </c>
      <c r="P628" s="78"/>
      <c r="Q628" s="27" t="e">
        <f>'Compound Alert'!#REF!</f>
        <v>#REF!</v>
      </c>
      <c r="R628" s="27">
        <f>'Compound Alert'!AN233</f>
        <v>0</v>
      </c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</row>
    <row r="629" spans="1:32" hidden="1" x14ac:dyDescent="0.2">
      <c r="A629" s="64">
        <v>102</v>
      </c>
      <c r="B629" s="83" t="str">
        <f>'Compound Alert'!B56</f>
        <v>Egypt</v>
      </c>
      <c r="C629" s="83" t="str">
        <f>'Compound Alert'!C56</f>
        <v>EGY</v>
      </c>
      <c r="D629" s="83" t="str">
        <f>'Compound Alert'!D56</f>
        <v>MEA           Middle East &amp; North Africa</v>
      </c>
      <c r="E629" s="83" t="str">
        <f>'Compound Alert'!E56</f>
        <v>IBRD</v>
      </c>
      <c r="F629" s="83"/>
      <c r="G629" s="79">
        <f>'Compound Alert'!G56</f>
        <v>2</v>
      </c>
      <c r="H629" s="80">
        <f>'Compound Alert'!H56</f>
        <v>2</v>
      </c>
      <c r="I629" s="78">
        <f>'Compound Alert'!J56</f>
        <v>0</v>
      </c>
      <c r="J629" s="70">
        <f>'Compound Alert'!AF56</f>
        <v>4.2784615384615403</v>
      </c>
      <c r="K629" s="70">
        <f>'Compound Alert'!AG56</f>
        <v>0</v>
      </c>
      <c r="L629" s="70">
        <f>'Compound Alert'!AH56</f>
        <v>3.86363636363637</v>
      </c>
      <c r="M629" s="70">
        <f>'Compound Alert'!AI56</f>
        <v>9.1046643938336995</v>
      </c>
      <c r="N629" s="70">
        <f>'Compound Alert'!AJ56</f>
        <v>0</v>
      </c>
      <c r="O629" s="70">
        <f>'Compound Alert'!AK56</f>
        <v>0</v>
      </c>
      <c r="P629" s="78"/>
      <c r="Q629" s="27" t="e">
        <f>'Compound Alert'!#REF!</f>
        <v>#REF!</v>
      </c>
      <c r="R629" s="27">
        <f>'Compound Alert'!AN252</f>
        <v>0</v>
      </c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</row>
    <row r="630" spans="1:32" hidden="1" x14ac:dyDescent="0.2">
      <c r="A630" s="64">
        <v>103</v>
      </c>
      <c r="B630" s="83" t="str">
        <f>'Compound Alert'!B72</f>
        <v>Equatorial Guinea</v>
      </c>
      <c r="C630" s="83" t="str">
        <f>'Compound Alert'!C72</f>
        <v>GNQ</v>
      </c>
      <c r="D630" s="83" t="str">
        <f>'Compound Alert'!D72</f>
        <v>SSF           Sub-Saharan Africa</v>
      </c>
      <c r="E630" s="83" t="str">
        <f>'Compound Alert'!E72</f>
        <v>IBRD</v>
      </c>
      <c r="F630" s="83"/>
      <c r="G630" s="79">
        <f>'Compound Alert'!G72</f>
        <v>2</v>
      </c>
      <c r="H630" s="80">
        <f>'Compound Alert'!H72</f>
        <v>2</v>
      </c>
      <c r="I630" s="78">
        <f>'Compound Alert'!J72</f>
        <v>1.5</v>
      </c>
      <c r="J630" s="70">
        <f>'Compound Alert'!AF72</f>
        <v>0.67612000000000105</v>
      </c>
      <c r="K630" s="70">
        <f>'Compound Alert'!AG72</f>
        <v>0</v>
      </c>
      <c r="L630" s="70">
        <f>'Compound Alert'!AH72</f>
        <v>7.0454545454545299</v>
      </c>
      <c r="M630" s="70">
        <f>'Compound Alert'!AI72</f>
        <v>0</v>
      </c>
      <c r="N630" s="70">
        <f>'Compound Alert'!AJ72</f>
        <v>0</v>
      </c>
      <c r="O630" s="70">
        <f>'Compound Alert'!AK72</f>
        <v>0</v>
      </c>
      <c r="P630" s="78"/>
      <c r="Q630" s="27" t="e">
        <f>'Compound Alert'!#REF!</f>
        <v>#REF!</v>
      </c>
      <c r="R630" s="27">
        <f>'Compound Alert'!AN268</f>
        <v>0</v>
      </c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</row>
    <row r="631" spans="1:32" hidden="1" x14ac:dyDescent="0.2">
      <c r="A631" s="64">
        <v>104</v>
      </c>
      <c r="B631" s="83" t="str">
        <f>'Compound Alert'!B122</f>
        <v>Mongolia</v>
      </c>
      <c r="C631" s="83" t="str">
        <f>'Compound Alert'!C122</f>
        <v>MNG</v>
      </c>
      <c r="D631" s="83" t="str">
        <f>'Compound Alert'!D122</f>
        <v>EAS           East Asia &amp; Pacific</v>
      </c>
      <c r="E631" s="83" t="str">
        <f>'Compound Alert'!E122</f>
        <v>IBRD</v>
      </c>
      <c r="F631" s="83"/>
      <c r="G631" s="79">
        <f>'Compound Alert'!G122</f>
        <v>2</v>
      </c>
      <c r="H631" s="80">
        <f>'Compound Alert'!H122</f>
        <v>2</v>
      </c>
      <c r="I631" s="78">
        <f>'Compound Alert'!J122</f>
        <v>0.5</v>
      </c>
      <c r="J631" s="70">
        <f>'Compound Alert'!AF122</f>
        <v>10</v>
      </c>
      <c r="K631" s="70">
        <f>'Compound Alert'!AG122</f>
        <v>0</v>
      </c>
      <c r="L631" s="70">
        <f>'Compound Alert'!AH122</f>
        <v>1.13636363636363</v>
      </c>
      <c r="M631" s="70">
        <f>'Compound Alert'!AI122</f>
        <v>6.6666666666666696</v>
      </c>
      <c r="N631" s="70">
        <f>'Compound Alert'!AJ122</f>
        <v>0</v>
      </c>
      <c r="O631" s="70">
        <f>'Compound Alert'!AK122</f>
        <v>0</v>
      </c>
      <c r="P631" s="78"/>
      <c r="Q631" s="27" t="e">
        <f>'Compound Alert'!#REF!</f>
        <v>#REF!</v>
      </c>
      <c r="R631" s="27">
        <f>'Compound Alert'!AN318</f>
        <v>0</v>
      </c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</row>
    <row r="632" spans="1:32" hidden="1" x14ac:dyDescent="0.2">
      <c r="A632" s="64">
        <v>105</v>
      </c>
      <c r="B632" s="83" t="str">
        <f>'Compound Alert'!B147</f>
        <v>Paraguay</v>
      </c>
      <c r="C632" s="83" t="str">
        <f>'Compound Alert'!C147</f>
        <v>PRY</v>
      </c>
      <c r="D632" s="83" t="str">
        <f>'Compound Alert'!D147</f>
        <v>LCN           Latin America &amp; Caribbean</v>
      </c>
      <c r="E632" s="83" t="str">
        <f>'Compound Alert'!E147</f>
        <v>IBRD</v>
      </c>
      <c r="F632" s="83"/>
      <c r="G632" s="79">
        <f>'Compound Alert'!G147</f>
        <v>2</v>
      </c>
      <c r="H632" s="80">
        <f>'Compound Alert'!H147</f>
        <v>2</v>
      </c>
      <c r="I632" s="78">
        <f>'Compound Alert'!J147</f>
        <v>0</v>
      </c>
      <c r="J632" s="70">
        <f>'Compound Alert'!AF147</f>
        <v>10</v>
      </c>
      <c r="K632" s="70">
        <f>'Compound Alert'!AG147</f>
        <v>0</v>
      </c>
      <c r="L632" s="70">
        <f>'Compound Alert'!AH147</f>
        <v>6.5909090909090802</v>
      </c>
      <c r="M632" s="70">
        <f>'Compound Alert'!AI147</f>
        <v>2.9733333333333301</v>
      </c>
      <c r="N632" s="70">
        <f>'Compound Alert'!AJ147</f>
        <v>0</v>
      </c>
      <c r="O632" s="70">
        <f>'Compound Alert'!AK147</f>
        <v>0</v>
      </c>
      <c r="P632" s="78"/>
      <c r="Q632" s="27" t="e">
        <f>'Compound Alert'!#REF!</f>
        <v>#REF!</v>
      </c>
      <c r="R632" s="27">
        <f>'Compound Alert'!AN343</f>
        <v>0</v>
      </c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</row>
    <row r="633" spans="1:32" hidden="1" x14ac:dyDescent="0.2">
      <c r="A633" s="64">
        <v>106</v>
      </c>
      <c r="B633" s="83" t="str">
        <f>'Compound Alert'!B51</f>
        <v>Dominica</v>
      </c>
      <c r="C633" s="83" t="str">
        <f>'Compound Alert'!C51</f>
        <v>DMA</v>
      </c>
      <c r="D633" s="83" t="str">
        <f>'Compound Alert'!D51</f>
        <v>LCN           Latin America &amp; Caribbean</v>
      </c>
      <c r="E633" s="83" t="str">
        <f>'Compound Alert'!E51</f>
        <v>Blend</v>
      </c>
      <c r="F633" s="83"/>
      <c r="G633" s="79">
        <f>'Compound Alert'!G51</f>
        <v>2</v>
      </c>
      <c r="H633" s="80">
        <f>'Compound Alert'!H51</f>
        <v>2</v>
      </c>
      <c r="I633" s="78">
        <f>'Compound Alert'!J51</f>
        <v>0.5</v>
      </c>
      <c r="J633" s="70">
        <f>'Compound Alert'!AF51</f>
        <v>9.5238095238094793</v>
      </c>
      <c r="K633" s="70">
        <f>'Compound Alert'!AG51</f>
        <v>0</v>
      </c>
      <c r="L633" s="70">
        <f>'Compound Alert'!AH51</f>
        <v>0</v>
      </c>
      <c r="M633" s="70">
        <f>'Compound Alert'!AI51</f>
        <v>0</v>
      </c>
      <c r="N633" s="70">
        <f>'Compound Alert'!AJ51</f>
        <v>0</v>
      </c>
      <c r="O633" s="70">
        <f>'Compound Alert'!AK51</f>
        <v>0</v>
      </c>
      <c r="P633" s="78"/>
      <c r="Q633" s="27" t="e">
        <f>'Compound Alert'!#REF!</f>
        <v>#REF!</v>
      </c>
      <c r="R633" s="27">
        <f>'Compound Alert'!AN247</f>
        <v>0</v>
      </c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</row>
    <row r="634" spans="1:32" hidden="1" x14ac:dyDescent="0.2">
      <c r="A634" s="64">
        <v>107</v>
      </c>
      <c r="B634" s="83" t="str">
        <f>'Compound Alert'!B62</f>
        <v>Fiji</v>
      </c>
      <c r="C634" s="83" t="str">
        <f>'Compound Alert'!C62</f>
        <v>FJI</v>
      </c>
      <c r="D634" s="83" t="str">
        <f>'Compound Alert'!D62</f>
        <v>EAS           East Asia &amp; Pacific</v>
      </c>
      <c r="E634" s="83" t="str">
        <f>'Compound Alert'!E62</f>
        <v>Blend</v>
      </c>
      <c r="F634" s="83"/>
      <c r="G634" s="79">
        <f>'Compound Alert'!G62</f>
        <v>2</v>
      </c>
      <c r="H634" s="80">
        <f>'Compound Alert'!H62</f>
        <v>2</v>
      </c>
      <c r="I634" s="78">
        <f>'Compound Alert'!J62</f>
        <v>0.5</v>
      </c>
      <c r="J634" s="70">
        <f>'Compound Alert'!AF62</f>
        <v>10</v>
      </c>
      <c r="K634" s="70">
        <f>'Compound Alert'!AG62</f>
        <v>0</v>
      </c>
      <c r="L634" s="70">
        <f>'Compound Alert'!AH62</f>
        <v>0</v>
      </c>
      <c r="M634" s="70">
        <f>'Compound Alert'!AI62</f>
        <v>10</v>
      </c>
      <c r="N634" s="70">
        <f>'Compound Alert'!AJ62</f>
        <v>10</v>
      </c>
      <c r="O634" s="70">
        <f>'Compound Alert'!AK62</f>
        <v>0</v>
      </c>
      <c r="P634" s="78"/>
      <c r="Q634" s="27" t="e">
        <f>'Compound Alert'!#REF!</f>
        <v>#REF!</v>
      </c>
      <c r="R634" s="27">
        <f>'Compound Alert'!AN258</f>
        <v>0</v>
      </c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</row>
    <row r="635" spans="1:32" hidden="1" x14ac:dyDescent="0.2">
      <c r="A635" s="64">
        <v>108</v>
      </c>
      <c r="B635" s="83" t="str">
        <f>'Compound Alert'!B76</f>
        <v>Guyana</v>
      </c>
      <c r="C635" s="83" t="str">
        <f>'Compound Alert'!C76</f>
        <v>GUY</v>
      </c>
      <c r="D635" s="83" t="str">
        <f>'Compound Alert'!D76</f>
        <v>LCN           Latin America &amp; Caribbean</v>
      </c>
      <c r="E635" s="83" t="str">
        <f>'Compound Alert'!E76</f>
        <v>IDA</v>
      </c>
      <c r="F635" s="83"/>
      <c r="G635" s="79">
        <f>'Compound Alert'!G76</f>
        <v>2</v>
      </c>
      <c r="H635" s="80">
        <f>'Compound Alert'!H76</f>
        <v>2</v>
      </c>
      <c r="I635" s="78">
        <f>'Compound Alert'!J76</f>
        <v>0.5</v>
      </c>
      <c r="J635" s="70">
        <f>'Compound Alert'!AF76</f>
        <v>10</v>
      </c>
      <c r="K635" s="70">
        <f>'Compound Alert'!AG76</f>
        <v>0</v>
      </c>
      <c r="L635" s="70">
        <f>'Compound Alert'!AH76</f>
        <v>3.4090909090909198</v>
      </c>
      <c r="M635" s="70">
        <f>'Compound Alert'!AI76</f>
        <v>0</v>
      </c>
      <c r="N635" s="70">
        <f>'Compound Alert'!AJ76</f>
        <v>10</v>
      </c>
      <c r="O635" s="70">
        <f>'Compound Alert'!AK76</f>
        <v>0</v>
      </c>
      <c r="P635" s="78"/>
      <c r="Q635" s="27" t="e">
        <f>'Compound Alert'!#REF!</f>
        <v>#REF!</v>
      </c>
      <c r="R635" s="27">
        <f>'Compound Alert'!AN272</f>
        <v>0</v>
      </c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</row>
    <row r="636" spans="1:32" hidden="1" x14ac:dyDescent="0.2">
      <c r="A636" s="64">
        <v>109</v>
      </c>
      <c r="B636" s="83" t="str">
        <f>'Compound Alert'!B84</f>
        <v>Iran</v>
      </c>
      <c r="C636" s="83" t="str">
        <f>'Compound Alert'!C84</f>
        <v>IRN</v>
      </c>
      <c r="D636" s="83" t="str">
        <f>'Compound Alert'!D84</f>
        <v>MEA           Middle East &amp; North Africa</v>
      </c>
      <c r="E636" s="83" t="str">
        <f>'Compound Alert'!E84</f>
        <v>IBRD</v>
      </c>
      <c r="F636" s="83"/>
      <c r="G636" s="79">
        <f>'Compound Alert'!G84</f>
        <v>2</v>
      </c>
      <c r="H636" s="80">
        <f>'Compound Alert'!H84</f>
        <v>2</v>
      </c>
      <c r="I636" s="78">
        <f>'Compound Alert'!J84</f>
        <v>1.5</v>
      </c>
      <c r="J636" s="70">
        <f>'Compound Alert'!AF84</f>
        <v>3.7151999999999998</v>
      </c>
      <c r="K636" s="70">
        <f>'Compound Alert'!AG84</f>
        <v>0</v>
      </c>
      <c r="L636" s="70">
        <f>'Compound Alert'!AH84</f>
        <v>10</v>
      </c>
      <c r="M636" s="70">
        <f>'Compound Alert'!AI84</f>
        <v>5.0866666666666598</v>
      </c>
      <c r="N636" s="70">
        <f>'Compound Alert'!AJ84</f>
        <v>0</v>
      </c>
      <c r="O636" s="70">
        <f>'Compound Alert'!AK84</f>
        <v>0</v>
      </c>
      <c r="P636" s="78"/>
      <c r="Q636" s="27" t="e">
        <f>'Compound Alert'!#REF!</f>
        <v>#REF!</v>
      </c>
      <c r="R636" s="27">
        <f>'Compound Alert'!AN280</f>
        <v>0</v>
      </c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</row>
    <row r="637" spans="1:32" hidden="1" x14ac:dyDescent="0.2">
      <c r="A637" s="64">
        <v>110</v>
      </c>
      <c r="B637" s="83" t="str">
        <f>'Compound Alert'!B121</f>
        <v>Montenegro</v>
      </c>
      <c r="C637" s="83" t="str">
        <f>'Compound Alert'!C121</f>
        <v>MNE</v>
      </c>
      <c r="D637" s="83" t="str">
        <f>'Compound Alert'!D121</f>
        <v>ECS           Europe &amp; Central Asia</v>
      </c>
      <c r="E637" s="83" t="str">
        <f>'Compound Alert'!E121</f>
        <v>IBRD</v>
      </c>
      <c r="F637" s="83"/>
      <c r="G637" s="79">
        <f>'Compound Alert'!G121</f>
        <v>2</v>
      </c>
      <c r="H637" s="80">
        <f>'Compound Alert'!H121</f>
        <v>2</v>
      </c>
      <c r="I637" s="78">
        <f>'Compound Alert'!J121</f>
        <v>0</v>
      </c>
      <c r="J637" s="70">
        <f>'Compound Alert'!AF121</f>
        <v>10</v>
      </c>
      <c r="K637" s="70">
        <f>'Compound Alert'!AG121</f>
        <v>0</v>
      </c>
      <c r="L637" s="70">
        <f>'Compound Alert'!AH121</f>
        <v>7.0454545454545503</v>
      </c>
      <c r="M637" s="70">
        <f>'Compound Alert'!AI121</f>
        <v>0</v>
      </c>
      <c r="N637" s="70">
        <f>'Compound Alert'!AJ121</f>
        <v>0</v>
      </c>
      <c r="O637" s="70">
        <f>'Compound Alert'!AK121</f>
        <v>0</v>
      </c>
      <c r="P637" s="78"/>
      <c r="Q637" s="27" t="e">
        <f>'Compound Alert'!#REF!</f>
        <v>#REF!</v>
      </c>
      <c r="R637" s="27">
        <f>'Compound Alert'!AN317</f>
        <v>0</v>
      </c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</row>
    <row r="638" spans="1:32" hidden="1" x14ac:dyDescent="0.2">
      <c r="A638" s="64">
        <v>111</v>
      </c>
      <c r="B638" s="83" t="str">
        <f>'Compound Alert'!B125</f>
        <v>Mauritius</v>
      </c>
      <c r="C638" s="83" t="str">
        <f>'Compound Alert'!C125</f>
        <v>MUS</v>
      </c>
      <c r="D638" s="83" t="str">
        <f>'Compound Alert'!D125</f>
        <v>SSF           Sub-Saharan Africa</v>
      </c>
      <c r="E638" s="83" t="str">
        <f>'Compound Alert'!E125</f>
        <v>IBRD</v>
      </c>
      <c r="F638" s="83"/>
      <c r="G638" s="79">
        <f>'Compound Alert'!G125</f>
        <v>2</v>
      </c>
      <c r="H638" s="80">
        <f>'Compound Alert'!H125</f>
        <v>2</v>
      </c>
      <c r="I638" s="78">
        <f>'Compound Alert'!J125</f>
        <v>0.5</v>
      </c>
      <c r="J638" s="70">
        <f>'Compound Alert'!AF125</f>
        <v>10</v>
      </c>
      <c r="K638" s="70">
        <f>'Compound Alert'!AG125</f>
        <v>0</v>
      </c>
      <c r="L638" s="70">
        <f>'Compound Alert'!AH125</f>
        <v>5.4545454545454604</v>
      </c>
      <c r="M638" s="70">
        <f>'Compound Alert'!AI125</f>
        <v>10</v>
      </c>
      <c r="N638" s="70">
        <f>'Compound Alert'!AJ125</f>
        <v>7</v>
      </c>
      <c r="O638" s="70">
        <f>'Compound Alert'!AK125</f>
        <v>0</v>
      </c>
      <c r="P638" s="78"/>
      <c r="Q638" s="27" t="e">
        <f>'Compound Alert'!#REF!</f>
        <v>#REF!</v>
      </c>
      <c r="R638" s="27">
        <f>'Compound Alert'!AN321</f>
        <v>0</v>
      </c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</row>
    <row r="639" spans="1:32" hidden="1" x14ac:dyDescent="0.2">
      <c r="A639" s="64">
        <v>112</v>
      </c>
      <c r="B639" s="83" t="str">
        <f>'Compound Alert'!B135</f>
        <v>Nauru</v>
      </c>
      <c r="C639" s="83" t="str">
        <f>'Compound Alert'!C135</f>
        <v>NRU</v>
      </c>
      <c r="D639" s="83" t="str">
        <f>'Compound Alert'!D135</f>
        <v>EAS           East Asia &amp; Pacific</v>
      </c>
      <c r="E639" s="83" t="str">
        <f>'Compound Alert'!E135</f>
        <v>IBRD</v>
      </c>
      <c r="F639" s="83"/>
      <c r="G639" s="79">
        <f>'Compound Alert'!G135</f>
        <v>2</v>
      </c>
      <c r="H639" s="80">
        <f>'Compound Alert'!H135</f>
        <v>2</v>
      </c>
      <c r="I639" s="78">
        <f>'Compound Alert'!J135</f>
        <v>0.5</v>
      </c>
      <c r="J639" s="70">
        <f>'Compound Alert'!AF135</f>
        <v>0</v>
      </c>
      <c r="K639" s="70">
        <f>'Compound Alert'!AG135</f>
        <v>0</v>
      </c>
      <c r="L639" s="70">
        <f>'Compound Alert'!AH135</f>
        <v>0</v>
      </c>
      <c r="M639" s="70">
        <f>'Compound Alert'!AI135</f>
        <v>0</v>
      </c>
      <c r="N639" s="70">
        <f>'Compound Alert'!AJ135</f>
        <v>10</v>
      </c>
      <c r="O639" s="70">
        <f>'Compound Alert'!AK135</f>
        <v>0</v>
      </c>
      <c r="P639" s="78"/>
      <c r="Q639" s="27" t="e">
        <f>'Compound Alert'!#REF!</f>
        <v>#REF!</v>
      </c>
      <c r="R639" s="27">
        <f>'Compound Alert'!AN331</f>
        <v>0</v>
      </c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</row>
    <row r="640" spans="1:32" hidden="1" x14ac:dyDescent="0.2">
      <c r="A640" s="64">
        <v>113</v>
      </c>
      <c r="B640" s="83" t="str">
        <f>'Compound Alert'!B174</f>
        <v>Turkmenistan</v>
      </c>
      <c r="C640" s="83" t="str">
        <f>'Compound Alert'!C174</f>
        <v>TKM</v>
      </c>
      <c r="D640" s="83" t="str">
        <f>'Compound Alert'!D174</f>
        <v>ECS           Europe &amp; Central Asia</v>
      </c>
      <c r="E640" s="83" t="str">
        <f>'Compound Alert'!E174</f>
        <v>IBRD</v>
      </c>
      <c r="F640" s="83"/>
      <c r="G640" s="79">
        <f>'Compound Alert'!G174</f>
        <v>2</v>
      </c>
      <c r="H640" s="80">
        <f>'Compound Alert'!H174</f>
        <v>2</v>
      </c>
      <c r="I640" s="78">
        <f>'Compound Alert'!J174</f>
        <v>1.5</v>
      </c>
      <c r="J640" s="70">
        <f>'Compound Alert'!AF174</f>
        <v>6.1384615384615397</v>
      </c>
      <c r="K640" s="70">
        <f>'Compound Alert'!AG174</f>
        <v>0</v>
      </c>
      <c r="L640" s="70">
        <f>'Compound Alert'!AH174</f>
        <v>0</v>
      </c>
      <c r="M640" s="70">
        <f>'Compound Alert'!AI174</f>
        <v>7</v>
      </c>
      <c r="N640" s="70">
        <f>'Compound Alert'!AJ174</f>
        <v>7</v>
      </c>
      <c r="O640" s="70">
        <f>'Compound Alert'!AK174</f>
        <v>0</v>
      </c>
      <c r="P640" s="78"/>
      <c r="Q640" s="27" t="e">
        <f>'Compound Alert'!#REF!</f>
        <v>#REF!</v>
      </c>
      <c r="R640" s="27">
        <f>'Compound Alert'!AN370</f>
        <v>0</v>
      </c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</row>
    <row r="641" spans="1:32" hidden="1" x14ac:dyDescent="0.2">
      <c r="A641" s="64">
        <v>114</v>
      </c>
      <c r="B641" s="83" t="str">
        <f>'Compound Alert'!B179</f>
        <v>Turkey</v>
      </c>
      <c r="C641" s="83" t="str">
        <f>'Compound Alert'!C179</f>
        <v>TUR</v>
      </c>
      <c r="D641" s="83" t="str">
        <f>'Compound Alert'!D179</f>
        <v>ECS           Europe &amp; Central Asia</v>
      </c>
      <c r="E641" s="83" t="str">
        <f>'Compound Alert'!E179</f>
        <v>IBRD</v>
      </c>
      <c r="F641" s="83"/>
      <c r="G641" s="79">
        <f>'Compound Alert'!G179</f>
        <v>2</v>
      </c>
      <c r="H641" s="80">
        <f>'Compound Alert'!H179</f>
        <v>2</v>
      </c>
      <c r="I641" s="78">
        <f>'Compound Alert'!J179</f>
        <v>1</v>
      </c>
      <c r="J641" s="70">
        <f>'Compound Alert'!AF179</f>
        <v>10</v>
      </c>
      <c r="K641" s="70">
        <f>'Compound Alert'!AG179</f>
        <v>0</v>
      </c>
      <c r="L641" s="70">
        <f>'Compound Alert'!AH179</f>
        <v>6.3636363636363704</v>
      </c>
      <c r="M641" s="70">
        <f>'Compound Alert'!AI179</f>
        <v>7</v>
      </c>
      <c r="N641" s="70">
        <f>'Compound Alert'!AJ179</f>
        <v>0</v>
      </c>
      <c r="O641" s="70">
        <f>'Compound Alert'!AK179</f>
        <v>0</v>
      </c>
      <c r="P641" s="78"/>
      <c r="Q641" s="27" t="e">
        <f>'Compound Alert'!#REF!</f>
        <v>#REF!</v>
      </c>
      <c r="R641" s="27">
        <f>'Compound Alert'!AN375</f>
        <v>0</v>
      </c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</row>
    <row r="642" spans="1:32" hidden="1" x14ac:dyDescent="0.2">
      <c r="A642" s="64">
        <v>115</v>
      </c>
      <c r="B642" s="83" t="str">
        <f>'Compound Alert'!B46</f>
        <v>Cuba</v>
      </c>
      <c r="C642" s="83" t="str">
        <f>'Compound Alert'!C46</f>
        <v>CUB</v>
      </c>
      <c r="D642" s="83" t="str">
        <f>'Compound Alert'!D46</f>
        <v>LCN           Latin America &amp; Caribbean</v>
      </c>
      <c r="E642" s="83" t="str">
        <f>'Compound Alert'!E46</f>
        <v xml:space="preserve"> </v>
      </c>
      <c r="F642" s="83"/>
      <c r="G642" s="79">
        <f>'Compound Alert'!G46</f>
        <v>2</v>
      </c>
      <c r="H642" s="80">
        <f>'Compound Alert'!H46</f>
        <v>2</v>
      </c>
      <c r="I642" s="78">
        <f>'Compound Alert'!J46</f>
        <v>1</v>
      </c>
      <c r="J642" s="70">
        <f>'Compound Alert'!AF46</f>
        <v>4.7619047619047397</v>
      </c>
      <c r="K642" s="70">
        <f>'Compound Alert'!AG46</f>
        <v>0</v>
      </c>
      <c r="L642" s="70">
        <f>'Compound Alert'!AH46</f>
        <v>4.0909090909090802</v>
      </c>
      <c r="M642" s="70">
        <f>'Compound Alert'!AI46</f>
        <v>7</v>
      </c>
      <c r="N642" s="70">
        <f>'Compound Alert'!AJ46</f>
        <v>10</v>
      </c>
      <c r="O642" s="70">
        <f>'Compound Alert'!AK46</f>
        <v>0</v>
      </c>
      <c r="P642" s="78"/>
      <c r="Q642" s="27" t="e">
        <f>'Compound Alert'!#REF!</f>
        <v>#REF!</v>
      </c>
      <c r="R642" s="27">
        <f>'Compound Alert'!AN242</f>
        <v>0</v>
      </c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</row>
    <row r="643" spans="1:32" hidden="1" x14ac:dyDescent="0.2">
      <c r="A643" s="64">
        <v>116</v>
      </c>
      <c r="B643" s="83" t="str">
        <f>'Compound Alert'!B191</f>
        <v>Samoa</v>
      </c>
      <c r="C643" s="83" t="str">
        <f>'Compound Alert'!C191</f>
        <v>WSM</v>
      </c>
      <c r="D643" s="83" t="str">
        <f>'Compound Alert'!D191</f>
        <v>EAS           East Asia &amp; Pacific</v>
      </c>
      <c r="E643" s="83" t="str">
        <f>'Compound Alert'!E191</f>
        <v>IDA</v>
      </c>
      <c r="F643" s="83"/>
      <c r="G643" s="79">
        <f>'Compound Alert'!G191</f>
        <v>2</v>
      </c>
      <c r="H643" s="80">
        <f>'Compound Alert'!H191</f>
        <v>2</v>
      </c>
      <c r="I643" s="78">
        <f>'Compound Alert'!J191</f>
        <v>1</v>
      </c>
      <c r="J643" s="70">
        <f>'Compound Alert'!AF191</f>
        <v>0</v>
      </c>
      <c r="K643" s="70">
        <f>'Compound Alert'!AG191</f>
        <v>0</v>
      </c>
      <c r="L643" s="70">
        <f>'Compound Alert'!AH191</f>
        <v>0</v>
      </c>
      <c r="M643" s="70">
        <f>'Compound Alert'!AI191</f>
        <v>0</v>
      </c>
      <c r="N643" s="70">
        <f>'Compound Alert'!AJ191</f>
        <v>0</v>
      </c>
      <c r="O643" s="70">
        <f>'Compound Alert'!AK191</f>
        <v>0</v>
      </c>
      <c r="P643" s="78"/>
      <c r="Q643" s="27" t="e">
        <f>'Compound Alert'!#REF!</f>
        <v>#REF!</v>
      </c>
      <c r="R643" s="27">
        <f>'Compound Alert'!AN387</f>
        <v>0</v>
      </c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</row>
    <row r="644" spans="1:32" hidden="1" x14ac:dyDescent="0.2">
      <c r="A644" s="64">
        <v>117</v>
      </c>
      <c r="B644" s="83" t="str">
        <f>'Compound Alert'!B22</f>
        <v>Bahrain</v>
      </c>
      <c r="C644" s="83" t="str">
        <f>'Compound Alert'!C22</f>
        <v>BHR</v>
      </c>
      <c r="D644" s="83" t="str">
        <f>'Compound Alert'!D22</f>
        <v>MEA           Middle East &amp; North Africa</v>
      </c>
      <c r="E644" s="83" t="str">
        <f>'Compound Alert'!E22</f>
        <v xml:space="preserve"> </v>
      </c>
      <c r="F644" s="83"/>
      <c r="G644" s="79">
        <f>'Compound Alert'!G22</f>
        <v>1.5</v>
      </c>
      <c r="H644" s="80">
        <f>'Compound Alert'!H22</f>
        <v>1.5</v>
      </c>
      <c r="I644" s="78">
        <f>'Compound Alert'!J22</f>
        <v>0</v>
      </c>
      <c r="J644" s="70">
        <f>'Compound Alert'!AF22</f>
        <v>10</v>
      </c>
      <c r="K644" s="70">
        <f>'Compound Alert'!AG22</f>
        <v>0</v>
      </c>
      <c r="L644" s="70">
        <f>'Compound Alert'!AH22</f>
        <v>8.1818181818181799</v>
      </c>
      <c r="M644" s="70">
        <f>'Compound Alert'!AI22</f>
        <v>3</v>
      </c>
      <c r="N644" s="70">
        <f>'Compound Alert'!AJ22</f>
        <v>0</v>
      </c>
      <c r="O644" s="70">
        <f>'Compound Alert'!AK22</f>
        <v>0</v>
      </c>
      <c r="P644" s="78"/>
      <c r="Q644" s="27" t="e">
        <f>'Compound Alert'!#REF!</f>
        <v>#REF!</v>
      </c>
      <c r="R644" s="27">
        <f>'Compound Alert'!AN218</f>
        <v>0</v>
      </c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</row>
    <row r="645" spans="1:32" hidden="1" x14ac:dyDescent="0.2">
      <c r="A645" s="64">
        <v>118</v>
      </c>
      <c r="B645" s="83" t="str">
        <f>'Compound Alert'!B23</f>
        <v>Bahamas</v>
      </c>
      <c r="C645" s="83" t="str">
        <f>'Compound Alert'!C23</f>
        <v>BHS</v>
      </c>
      <c r="D645" s="83" t="str">
        <f>'Compound Alert'!D23</f>
        <v>LCN           Latin America &amp; Caribbean</v>
      </c>
      <c r="E645" s="83" t="str">
        <f>'Compound Alert'!E23</f>
        <v xml:space="preserve"> </v>
      </c>
      <c r="F645" s="83"/>
      <c r="G645" s="79">
        <f>'Compound Alert'!G23</f>
        <v>1.5</v>
      </c>
      <c r="H645" s="80">
        <f>'Compound Alert'!H23</f>
        <v>1.5</v>
      </c>
      <c r="I645" s="78">
        <f>'Compound Alert'!J23</f>
        <v>0.5</v>
      </c>
      <c r="J645" s="70">
        <f>'Compound Alert'!AF23</f>
        <v>3.2769230769230799</v>
      </c>
      <c r="K645" s="70">
        <f>'Compound Alert'!AG23</f>
        <v>0</v>
      </c>
      <c r="L645" s="70">
        <f>'Compound Alert'!AH23</f>
        <v>0.90909090909091705</v>
      </c>
      <c r="M645" s="70">
        <f>'Compound Alert'!AI23</f>
        <v>10</v>
      </c>
      <c r="N645" s="70">
        <f>'Compound Alert'!AJ23</f>
        <v>10</v>
      </c>
      <c r="O645" s="70">
        <f>'Compound Alert'!AK23</f>
        <v>0</v>
      </c>
      <c r="P645" s="78"/>
      <c r="Q645" s="27" t="e">
        <f>'Compound Alert'!#REF!</f>
        <v>#REF!</v>
      </c>
      <c r="R645" s="27">
        <f>'Compound Alert'!AN219</f>
        <v>0</v>
      </c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</row>
    <row r="646" spans="1:32" hidden="1" x14ac:dyDescent="0.2">
      <c r="A646" s="64">
        <v>119</v>
      </c>
      <c r="B646" s="83" t="str">
        <f>'Compound Alert'!B94</f>
        <v>Kyrgyzstan</v>
      </c>
      <c r="C646" s="83" t="str">
        <f>'Compound Alert'!C94</f>
        <v>KGZ</v>
      </c>
      <c r="D646" s="83" t="str">
        <f>'Compound Alert'!D94</f>
        <v>ECS           Europe &amp; Central Asia</v>
      </c>
      <c r="E646" s="83" t="str">
        <f>'Compound Alert'!E94</f>
        <v>IDA</v>
      </c>
      <c r="F646" s="83"/>
      <c r="G646" s="79">
        <f>'Compound Alert'!G94</f>
        <v>1.5</v>
      </c>
      <c r="H646" s="80">
        <f>'Compound Alert'!H94</f>
        <v>1.5</v>
      </c>
      <c r="I646" s="78">
        <f>'Compound Alert'!J94</f>
        <v>0.5</v>
      </c>
      <c r="J646" s="70">
        <f>'Compound Alert'!AF94</f>
        <v>7.1853656285435497</v>
      </c>
      <c r="K646" s="70">
        <f>'Compound Alert'!AG94</f>
        <v>0</v>
      </c>
      <c r="L646" s="70">
        <f>'Compound Alert'!AH94</f>
        <v>3.86363636363637</v>
      </c>
      <c r="M646" s="70">
        <f>'Compound Alert'!AI94</f>
        <v>2.9548273325455399</v>
      </c>
      <c r="N646" s="70">
        <f>'Compound Alert'!AJ94</f>
        <v>7</v>
      </c>
      <c r="O646" s="70">
        <f>'Compound Alert'!AK94</f>
        <v>0</v>
      </c>
      <c r="P646" s="78"/>
      <c r="Q646" s="27" t="e">
        <f>'Compound Alert'!#REF!</f>
        <v>#REF!</v>
      </c>
      <c r="R646" s="27">
        <f>'Compound Alert'!AN290</f>
        <v>0</v>
      </c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</row>
    <row r="647" spans="1:32" hidden="1" x14ac:dyDescent="0.2">
      <c r="A647" s="64">
        <v>120</v>
      </c>
      <c r="B647" s="83" t="str">
        <f>'Compound Alert'!B183</f>
        <v>Ukraine</v>
      </c>
      <c r="C647" s="83" t="str">
        <f>'Compound Alert'!C183</f>
        <v>UKR</v>
      </c>
      <c r="D647" s="83" t="str">
        <f>'Compound Alert'!D183</f>
        <v>ECS           Europe &amp; Central Asia</v>
      </c>
      <c r="E647" s="83" t="str">
        <f>'Compound Alert'!E183</f>
        <v>IBRD</v>
      </c>
      <c r="F647" s="83"/>
      <c r="G647" s="79">
        <f>'Compound Alert'!G183</f>
        <v>1.5</v>
      </c>
      <c r="H647" s="80">
        <f>'Compound Alert'!H183</f>
        <v>1.5</v>
      </c>
      <c r="I647" s="78">
        <f>'Compound Alert'!J183</f>
        <v>0.5</v>
      </c>
      <c r="J647" s="70">
        <f>'Compound Alert'!AF183</f>
        <v>10</v>
      </c>
      <c r="K647" s="70">
        <f>'Compound Alert'!AG183</f>
        <v>0</v>
      </c>
      <c r="L647" s="70">
        <f>'Compound Alert'!AH183</f>
        <v>4.0909090909090802</v>
      </c>
      <c r="M647" s="70">
        <f>'Compound Alert'!AI183</f>
        <v>8.4566666666666706</v>
      </c>
      <c r="N647" s="70">
        <f>'Compound Alert'!AJ183</f>
        <v>0</v>
      </c>
      <c r="O647" s="70">
        <f>'Compound Alert'!AK183</f>
        <v>0</v>
      </c>
      <c r="P647" s="78"/>
      <c r="Q647" s="27" t="e">
        <f>'Compound Alert'!#REF!</f>
        <v>#REF!</v>
      </c>
      <c r="R647" s="27">
        <f>'Compound Alert'!AN379</f>
        <v>0</v>
      </c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</row>
    <row r="648" spans="1:32" hidden="1" x14ac:dyDescent="0.2">
      <c r="A648" s="64">
        <v>121</v>
      </c>
      <c r="B648" s="83" t="str">
        <f>'Compound Alert'!B8</f>
        <v>Albania</v>
      </c>
      <c r="C648" s="83" t="str">
        <f>'Compound Alert'!C8</f>
        <v>ALB</v>
      </c>
      <c r="D648" s="83" t="str">
        <f>'Compound Alert'!D8</f>
        <v>ECS           Europe &amp; Central Asia</v>
      </c>
      <c r="E648" s="83" t="str">
        <f>'Compound Alert'!E8</f>
        <v>IBRD</v>
      </c>
      <c r="F648" s="83"/>
      <c r="G648" s="79">
        <f>'Compound Alert'!G8</f>
        <v>1.5</v>
      </c>
      <c r="H648" s="80">
        <f>'Compound Alert'!H8</f>
        <v>1.5</v>
      </c>
      <c r="I648" s="78">
        <f>'Compound Alert'!J8</f>
        <v>0.5</v>
      </c>
      <c r="J648" s="70">
        <f>'Compound Alert'!AF8</f>
        <v>7.2480000000000002</v>
      </c>
      <c r="K648" s="70">
        <f>'Compound Alert'!AG8</f>
        <v>0</v>
      </c>
      <c r="L648" s="70">
        <f>'Compound Alert'!AH8</f>
        <v>2.5</v>
      </c>
      <c r="M648" s="70">
        <f>'Compound Alert'!AI8</f>
        <v>1</v>
      </c>
      <c r="N648" s="70">
        <f>'Compound Alert'!AJ8</f>
        <v>0</v>
      </c>
      <c r="O648" s="70">
        <f>'Compound Alert'!AK8</f>
        <v>0</v>
      </c>
      <c r="P648" s="78"/>
      <c r="Q648" s="27" t="e">
        <f>'Compound Alert'!#REF!</f>
        <v>#REF!</v>
      </c>
      <c r="R648" s="27">
        <f>'Compound Alert'!AN204</f>
        <v>0</v>
      </c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</row>
    <row r="649" spans="1:32" hidden="1" x14ac:dyDescent="0.2">
      <c r="A649" s="64">
        <v>122</v>
      </c>
      <c r="B649" s="83" t="str">
        <f>'Compound Alert'!B29</f>
        <v>Barbados</v>
      </c>
      <c r="C649" s="83" t="str">
        <f>'Compound Alert'!C29</f>
        <v>BRB</v>
      </c>
      <c r="D649" s="83" t="str">
        <f>'Compound Alert'!D29</f>
        <v>LCN           Latin America &amp; Caribbean</v>
      </c>
      <c r="E649" s="83" t="str">
        <f>'Compound Alert'!E29</f>
        <v xml:space="preserve"> </v>
      </c>
      <c r="F649" s="83"/>
      <c r="G649" s="79">
        <f>'Compound Alert'!G29</f>
        <v>1.5</v>
      </c>
      <c r="H649" s="80">
        <f>'Compound Alert'!H29</f>
        <v>1.5</v>
      </c>
      <c r="I649" s="78">
        <f>'Compound Alert'!J29</f>
        <v>0.5</v>
      </c>
      <c r="J649" s="70">
        <f>'Compound Alert'!AF29</f>
        <v>9.5238095238094793</v>
      </c>
      <c r="K649" s="70">
        <f>'Compound Alert'!AG29</f>
        <v>0</v>
      </c>
      <c r="L649" s="70">
        <f>'Compound Alert'!AH29</f>
        <v>5.4545454545454497</v>
      </c>
      <c r="M649" s="70">
        <f>'Compound Alert'!AI29</f>
        <v>10</v>
      </c>
      <c r="N649" s="70">
        <f>'Compound Alert'!AJ29</f>
        <v>0</v>
      </c>
      <c r="O649" s="70">
        <f>'Compound Alert'!AK29</f>
        <v>0</v>
      </c>
      <c r="P649" s="78"/>
      <c r="Q649" s="27" t="e">
        <f>'Compound Alert'!#REF!</f>
        <v>#REF!</v>
      </c>
      <c r="R649" s="27">
        <f>'Compound Alert'!AN225</f>
        <v>0</v>
      </c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</row>
    <row r="650" spans="1:32" hidden="1" x14ac:dyDescent="0.2">
      <c r="A650" s="64">
        <v>123</v>
      </c>
      <c r="B650" s="83" t="str">
        <f>'Compound Alert'!B44</f>
        <v>Cabo Verde</v>
      </c>
      <c r="C650" s="83" t="str">
        <f>'Compound Alert'!C44</f>
        <v>CPV</v>
      </c>
      <c r="D650" s="83" t="str">
        <f>'Compound Alert'!D44</f>
        <v>SSF           Sub-Saharan Africa</v>
      </c>
      <c r="E650" s="83" t="str">
        <f>'Compound Alert'!E44</f>
        <v>Blend</v>
      </c>
      <c r="F650" s="83"/>
      <c r="G650" s="79">
        <f>'Compound Alert'!G44</f>
        <v>1.5</v>
      </c>
      <c r="H650" s="80">
        <f>'Compound Alert'!H44</f>
        <v>1.5</v>
      </c>
      <c r="I650" s="78">
        <f>'Compound Alert'!J44</f>
        <v>0.5</v>
      </c>
      <c r="J650" s="70">
        <f>'Compound Alert'!AF44</f>
        <v>6.5160799999999997</v>
      </c>
      <c r="K650" s="70">
        <f>'Compound Alert'!AG44</f>
        <v>0</v>
      </c>
      <c r="L650" s="70">
        <f>'Compound Alert'!AH44</f>
        <v>3.63636363636363</v>
      </c>
      <c r="M650" s="70">
        <f>'Compound Alert'!AI44</f>
        <v>2.35285928427226</v>
      </c>
      <c r="N650" s="70">
        <f>'Compound Alert'!AJ44</f>
        <v>0</v>
      </c>
      <c r="O650" s="70">
        <f>'Compound Alert'!AK44</f>
        <v>0</v>
      </c>
      <c r="P650" s="78"/>
      <c r="Q650" s="27" t="e">
        <f>'Compound Alert'!#REF!</f>
        <v>#REF!</v>
      </c>
      <c r="R650" s="27">
        <f>'Compound Alert'!AN240</f>
        <v>0</v>
      </c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</row>
    <row r="651" spans="1:32" hidden="1" x14ac:dyDescent="0.2">
      <c r="A651" s="64">
        <v>124</v>
      </c>
      <c r="B651" s="83" t="str">
        <f>'Compound Alert'!B47</f>
        <v>Cyprus</v>
      </c>
      <c r="C651" s="83" t="str">
        <f>'Compound Alert'!C47</f>
        <v>CYP</v>
      </c>
      <c r="D651" s="83" t="str">
        <f>'Compound Alert'!D47</f>
        <v>ECS           Europe &amp; Central Asia</v>
      </c>
      <c r="E651" s="83" t="str">
        <f>'Compound Alert'!E47</f>
        <v xml:space="preserve"> </v>
      </c>
      <c r="F651" s="83"/>
      <c r="G651" s="79">
        <f>'Compound Alert'!G47</f>
        <v>1.5</v>
      </c>
      <c r="H651" s="80">
        <f>'Compound Alert'!H47</f>
        <v>1.5</v>
      </c>
      <c r="I651" s="78">
        <f>'Compound Alert'!J47</f>
        <v>0</v>
      </c>
      <c r="J651" s="70">
        <f>'Compound Alert'!AF47</f>
        <v>10</v>
      </c>
      <c r="K651" s="70">
        <f>'Compound Alert'!AG47</f>
        <v>0</v>
      </c>
      <c r="L651" s="70">
        <f>'Compound Alert'!AH47</f>
        <v>6.3636363636363704</v>
      </c>
      <c r="M651" s="70">
        <f>'Compound Alert'!AI47</f>
        <v>3.0933333333333302</v>
      </c>
      <c r="N651" s="70">
        <f>'Compound Alert'!AJ47</f>
        <v>0</v>
      </c>
      <c r="O651" s="70">
        <f>'Compound Alert'!AK47</f>
        <v>0</v>
      </c>
      <c r="P651" s="78"/>
      <c r="Q651" s="27" t="e">
        <f>'Compound Alert'!#REF!</f>
        <v>#REF!</v>
      </c>
      <c r="R651" s="27">
        <f>'Compound Alert'!AN243</f>
        <v>0</v>
      </c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</row>
    <row r="652" spans="1:32" hidden="1" x14ac:dyDescent="0.2">
      <c r="A652" s="64">
        <v>125</v>
      </c>
      <c r="B652" s="83" t="str">
        <f>'Compound Alert'!B78</f>
        <v>Croatia</v>
      </c>
      <c r="C652" s="83" t="str">
        <f>'Compound Alert'!C78</f>
        <v>HRV</v>
      </c>
      <c r="D652" s="83" t="str">
        <f>'Compound Alert'!D78</f>
        <v>ECS           Europe &amp; Central Asia</v>
      </c>
      <c r="E652" s="83" t="str">
        <f>'Compound Alert'!E78</f>
        <v>IBRD</v>
      </c>
      <c r="F652" s="83"/>
      <c r="G652" s="79">
        <f>'Compound Alert'!G78</f>
        <v>1.5</v>
      </c>
      <c r="H652" s="80">
        <f>'Compound Alert'!H78</f>
        <v>1.5</v>
      </c>
      <c r="I652" s="78">
        <f>'Compound Alert'!J78</f>
        <v>0</v>
      </c>
      <c r="J652" s="70">
        <f>'Compound Alert'!AF78</f>
        <v>10</v>
      </c>
      <c r="K652" s="70">
        <f>'Compound Alert'!AG78</f>
        <v>0</v>
      </c>
      <c r="L652" s="70">
        <f>'Compound Alert'!AH78</f>
        <v>8.4090909090909207</v>
      </c>
      <c r="M652" s="70">
        <f>'Compound Alert'!AI78</f>
        <v>10</v>
      </c>
      <c r="N652" s="70">
        <f>'Compound Alert'!AJ78</f>
        <v>0</v>
      </c>
      <c r="O652" s="70">
        <f>'Compound Alert'!AK78</f>
        <v>0</v>
      </c>
      <c r="P652" s="78"/>
      <c r="Q652" s="27" t="e">
        <f>'Compound Alert'!#REF!</f>
        <v>#REF!</v>
      </c>
      <c r="R652" s="27">
        <f>'Compound Alert'!AN274</f>
        <v>0</v>
      </c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</row>
    <row r="653" spans="1:32" hidden="1" x14ac:dyDescent="0.2">
      <c r="A653" s="64">
        <v>126</v>
      </c>
      <c r="B653" s="83" t="str">
        <f>'Compound Alert'!B92</f>
        <v>Kazakhstan</v>
      </c>
      <c r="C653" s="83" t="str">
        <f>'Compound Alert'!C92</f>
        <v>KAZ</v>
      </c>
      <c r="D653" s="83" t="str">
        <f>'Compound Alert'!D92</f>
        <v>ECS           Europe &amp; Central Asia</v>
      </c>
      <c r="E653" s="83" t="str">
        <f>'Compound Alert'!E92</f>
        <v>IBRD</v>
      </c>
      <c r="F653" s="83"/>
      <c r="G653" s="79">
        <f>'Compound Alert'!G92</f>
        <v>1.5</v>
      </c>
      <c r="H653" s="80">
        <f>'Compound Alert'!H92</f>
        <v>1.5</v>
      </c>
      <c r="I653" s="78">
        <f>'Compound Alert'!J92</f>
        <v>0</v>
      </c>
      <c r="J653" s="70">
        <f>'Compound Alert'!AF92</f>
        <v>7.1428571428571104</v>
      </c>
      <c r="K653" s="70">
        <f>'Compound Alert'!AG92</f>
        <v>0</v>
      </c>
      <c r="L653" s="70">
        <f>'Compound Alert'!AH92</f>
        <v>5.6818181818181799</v>
      </c>
      <c r="M653" s="70">
        <f>'Compound Alert'!AI92</f>
        <v>10</v>
      </c>
      <c r="N653" s="70">
        <f>'Compound Alert'!AJ92</f>
        <v>0</v>
      </c>
      <c r="O653" s="70">
        <f>'Compound Alert'!AK92</f>
        <v>0</v>
      </c>
      <c r="P653" s="78"/>
      <c r="Q653" s="27" t="e">
        <f>'Compound Alert'!#REF!</f>
        <v>#REF!</v>
      </c>
      <c r="R653" s="27">
        <f>'Compound Alert'!AN288</f>
        <v>0</v>
      </c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</row>
    <row r="654" spans="1:32" hidden="1" x14ac:dyDescent="0.2">
      <c r="A654" s="64">
        <v>127</v>
      </c>
      <c r="B654" s="83" t="str">
        <f>'Compound Alert'!B114</f>
        <v>Maldives</v>
      </c>
      <c r="C654" s="83" t="str">
        <f>'Compound Alert'!C114</f>
        <v>MDV</v>
      </c>
      <c r="D654" s="83" t="str">
        <f>'Compound Alert'!D114</f>
        <v>SAS           South Asia</v>
      </c>
      <c r="E654" s="83" t="str">
        <f>'Compound Alert'!E114</f>
        <v>IDA</v>
      </c>
      <c r="F654" s="83"/>
      <c r="G654" s="79">
        <f>'Compound Alert'!G114</f>
        <v>1.5</v>
      </c>
      <c r="H654" s="80">
        <f>'Compound Alert'!H114</f>
        <v>1.5</v>
      </c>
      <c r="I654" s="78">
        <f>'Compound Alert'!J114</f>
        <v>0.5</v>
      </c>
      <c r="J654" s="70">
        <f>'Compound Alert'!AF114</f>
        <v>10</v>
      </c>
      <c r="K654" s="70">
        <f>'Compound Alert'!AG114</f>
        <v>0</v>
      </c>
      <c r="L654" s="70">
        <f>'Compound Alert'!AH114</f>
        <v>0</v>
      </c>
      <c r="M654" s="70">
        <f>'Compound Alert'!AI114</f>
        <v>0</v>
      </c>
      <c r="N654" s="70">
        <f>'Compound Alert'!AJ114</f>
        <v>7</v>
      </c>
      <c r="O654" s="70">
        <f>'Compound Alert'!AK114</f>
        <v>0</v>
      </c>
      <c r="P654" s="78"/>
      <c r="Q654" s="27" t="e">
        <f>'Compound Alert'!#REF!</f>
        <v>#REF!</v>
      </c>
      <c r="R654" s="27">
        <f>'Compound Alert'!AN310</f>
        <v>0</v>
      </c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</row>
    <row r="655" spans="1:32" hidden="1" x14ac:dyDescent="0.2">
      <c r="A655" s="64">
        <v>128</v>
      </c>
      <c r="B655" s="83" t="str">
        <f>'Compound Alert'!B117</f>
        <v>North Macedonia</v>
      </c>
      <c r="C655" s="83" t="str">
        <f>'Compound Alert'!C117</f>
        <v>MKD</v>
      </c>
      <c r="D655" s="83" t="str">
        <f>'Compound Alert'!D117</f>
        <v>ECS           Europe &amp; Central Asia</v>
      </c>
      <c r="E655" s="83" t="str">
        <f>'Compound Alert'!E117</f>
        <v>IBRD</v>
      </c>
      <c r="F655" s="83"/>
      <c r="G655" s="79">
        <f>'Compound Alert'!G117</f>
        <v>1.5</v>
      </c>
      <c r="H655" s="80">
        <f>'Compound Alert'!H117</f>
        <v>1.5</v>
      </c>
      <c r="I655" s="78">
        <f>'Compound Alert'!J117</f>
        <v>0</v>
      </c>
      <c r="J655" s="70">
        <f>'Compound Alert'!AF117</f>
        <v>10</v>
      </c>
      <c r="K655" s="70">
        <f>'Compound Alert'!AG117</f>
        <v>0</v>
      </c>
      <c r="L655" s="70">
        <f>'Compound Alert'!AH117</f>
        <v>4.7727272727272698</v>
      </c>
      <c r="M655" s="70">
        <f>'Compound Alert'!AI117</f>
        <v>9.9933333333333394</v>
      </c>
      <c r="N655" s="70">
        <f>'Compound Alert'!AJ117</f>
        <v>0</v>
      </c>
      <c r="O655" s="70">
        <f>'Compound Alert'!AK117</f>
        <v>0</v>
      </c>
      <c r="P655" s="78"/>
      <c r="Q655" s="27" t="e">
        <f>'Compound Alert'!#REF!</f>
        <v>#REF!</v>
      </c>
      <c r="R655" s="27">
        <f>'Compound Alert'!AN313</f>
        <v>0</v>
      </c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</row>
    <row r="656" spans="1:32" hidden="1" x14ac:dyDescent="0.2">
      <c r="A656" s="64">
        <v>129</v>
      </c>
      <c r="B656" s="83" t="str">
        <f>'Compound Alert'!B137</f>
        <v>Oman</v>
      </c>
      <c r="C656" s="83" t="str">
        <f>'Compound Alert'!C137</f>
        <v>OMN</v>
      </c>
      <c r="D656" s="83" t="str">
        <f>'Compound Alert'!D137</f>
        <v>MEA           Middle East &amp; North Africa</v>
      </c>
      <c r="E656" s="83" t="str">
        <f>'Compound Alert'!E137</f>
        <v>Middle East &amp; North Africa</v>
      </c>
      <c r="F656" s="83"/>
      <c r="G656" s="79">
        <f>'Compound Alert'!G137</f>
        <v>1.5</v>
      </c>
      <c r="H656" s="80">
        <f>'Compound Alert'!H137</f>
        <v>1.5</v>
      </c>
      <c r="I656" s="78">
        <f>'Compound Alert'!J137</f>
        <v>0</v>
      </c>
      <c r="J656" s="70">
        <f>'Compound Alert'!AF137</f>
        <v>5.9161200000000003</v>
      </c>
      <c r="K656" s="70">
        <f>'Compound Alert'!AG137</f>
        <v>0</v>
      </c>
      <c r="L656" s="70">
        <f>'Compound Alert'!AH137</f>
        <v>8.6363636363636296</v>
      </c>
      <c r="M656" s="70">
        <f>'Compound Alert'!AI137</f>
        <v>7</v>
      </c>
      <c r="N656" s="70">
        <f>'Compound Alert'!AJ137</f>
        <v>0</v>
      </c>
      <c r="O656" s="70">
        <f>'Compound Alert'!AK137</f>
        <v>0</v>
      </c>
      <c r="P656" s="78"/>
      <c r="Q656" s="27" t="e">
        <f>'Compound Alert'!#REF!</f>
        <v>#REF!</v>
      </c>
      <c r="R656" s="27">
        <f>'Compound Alert'!AN333</f>
        <v>0</v>
      </c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</row>
    <row r="657" spans="1:32" hidden="1" x14ac:dyDescent="0.2">
      <c r="A657" s="64">
        <v>130</v>
      </c>
      <c r="B657" s="83" t="str">
        <f>'Compound Alert'!B142</f>
        <v>Palau</v>
      </c>
      <c r="C657" s="83" t="str">
        <f>'Compound Alert'!C142</f>
        <v>PLW</v>
      </c>
      <c r="D657" s="83" t="str">
        <f>'Compound Alert'!D142</f>
        <v>EAS           East Asia &amp; Pacific</v>
      </c>
      <c r="E657" s="83" t="str">
        <f>'Compound Alert'!E142</f>
        <v>IBRD</v>
      </c>
      <c r="F657" s="83"/>
      <c r="G657" s="79">
        <f>'Compound Alert'!G142</f>
        <v>1.5</v>
      </c>
      <c r="H657" s="80">
        <f>'Compound Alert'!H142</f>
        <v>1.5</v>
      </c>
      <c r="I657" s="78">
        <f>'Compound Alert'!J142</f>
        <v>0.5</v>
      </c>
      <c r="J657" s="70">
        <f>'Compound Alert'!AF142</f>
        <v>0</v>
      </c>
      <c r="K657" s="70">
        <f>'Compound Alert'!AG142</f>
        <v>0</v>
      </c>
      <c r="L657" s="70">
        <f>'Compound Alert'!AH142</f>
        <v>0</v>
      </c>
      <c r="M657" s="70">
        <f>'Compound Alert'!AI142</f>
        <v>0</v>
      </c>
      <c r="N657" s="70">
        <f>'Compound Alert'!AJ142</f>
        <v>10</v>
      </c>
      <c r="O657" s="70">
        <f>'Compound Alert'!AK142</f>
        <v>0</v>
      </c>
      <c r="P657" s="78"/>
      <c r="Q657" s="27" t="e">
        <f>'Compound Alert'!#REF!</f>
        <v>#REF!</v>
      </c>
      <c r="R657" s="27">
        <f>'Compound Alert'!AN338</f>
        <v>0</v>
      </c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</row>
    <row r="658" spans="1:32" hidden="1" x14ac:dyDescent="0.2">
      <c r="A658" s="64">
        <v>131</v>
      </c>
      <c r="B658" s="83" t="str">
        <f>'Compound Alert'!B150</f>
        <v>Russian Federation</v>
      </c>
      <c r="C658" s="83" t="str">
        <f>'Compound Alert'!C150</f>
        <v>RUS</v>
      </c>
      <c r="D658" s="83" t="str">
        <f>'Compound Alert'!D150</f>
        <v>ECS           Europe &amp; Central Asia</v>
      </c>
      <c r="E658" s="83" t="str">
        <f>'Compound Alert'!E150</f>
        <v>IBRD</v>
      </c>
      <c r="F658" s="83"/>
      <c r="G658" s="79">
        <f>'Compound Alert'!G150</f>
        <v>1.5</v>
      </c>
      <c r="H658" s="80">
        <f>'Compound Alert'!H150</f>
        <v>1.5</v>
      </c>
      <c r="I658" s="78">
        <f>'Compound Alert'!J150</f>
        <v>1</v>
      </c>
      <c r="J658" s="70">
        <f>'Compound Alert'!AF150</f>
        <v>6.08153846153846</v>
      </c>
      <c r="K658" s="70">
        <f>'Compound Alert'!AG150</f>
        <v>0</v>
      </c>
      <c r="L658" s="70">
        <f>'Compound Alert'!AH150</f>
        <v>2.0454545454545499</v>
      </c>
      <c r="M658" s="70">
        <f>'Compound Alert'!AI150</f>
        <v>3.3333333333333299</v>
      </c>
      <c r="N658" s="70">
        <f>'Compound Alert'!AJ150</f>
        <v>0</v>
      </c>
      <c r="O658" s="70">
        <f>'Compound Alert'!AK150</f>
        <v>0</v>
      </c>
      <c r="P658" s="78"/>
      <c r="Q658" s="27" t="e">
        <f>'Compound Alert'!#REF!</f>
        <v>#REF!</v>
      </c>
      <c r="R658" s="27">
        <f>'Compound Alert'!AN346</f>
        <v>0</v>
      </c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</row>
    <row r="659" spans="1:32" hidden="1" x14ac:dyDescent="0.2">
      <c r="A659" s="64">
        <v>132</v>
      </c>
      <c r="B659" s="83" t="str">
        <f>'Compound Alert'!B163</f>
        <v>Suriname</v>
      </c>
      <c r="C659" s="83" t="str">
        <f>'Compound Alert'!C163</f>
        <v>SUR</v>
      </c>
      <c r="D659" s="83" t="str">
        <f>'Compound Alert'!D163</f>
        <v>LCN           Latin America &amp; Caribbean</v>
      </c>
      <c r="E659" s="83" t="str">
        <f>'Compound Alert'!E163</f>
        <v>IBRD</v>
      </c>
      <c r="F659" s="83"/>
      <c r="G659" s="79">
        <f>'Compound Alert'!G163</f>
        <v>1.5</v>
      </c>
      <c r="H659" s="80">
        <f>'Compound Alert'!H163</f>
        <v>1.5</v>
      </c>
      <c r="I659" s="78">
        <f>'Compound Alert'!J163</f>
        <v>0</v>
      </c>
      <c r="J659" s="70">
        <f>'Compound Alert'!AF163</f>
        <v>2.5969230769230802</v>
      </c>
      <c r="K659" s="70">
        <f>'Compound Alert'!AG163</f>
        <v>0</v>
      </c>
      <c r="L659" s="70">
        <f>'Compound Alert'!AH163</f>
        <v>2.0454545454545499</v>
      </c>
      <c r="M659" s="70">
        <f>'Compound Alert'!AI163</f>
        <v>7.5733333333333297</v>
      </c>
      <c r="N659" s="70">
        <f>'Compound Alert'!AJ163</f>
        <v>10</v>
      </c>
      <c r="O659" s="70">
        <f>'Compound Alert'!AK163</f>
        <v>0</v>
      </c>
      <c r="P659" s="78"/>
      <c r="Q659" s="27" t="e">
        <f>'Compound Alert'!#REF!</f>
        <v>#REF!</v>
      </c>
      <c r="R659" s="27">
        <f>'Compound Alert'!AN359</f>
        <v>0</v>
      </c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</row>
    <row r="660" spans="1:32" hidden="1" x14ac:dyDescent="0.2">
      <c r="A660" s="64">
        <v>133</v>
      </c>
      <c r="B660" s="83" t="str">
        <f>'Compound Alert'!B172</f>
        <v>Thailand</v>
      </c>
      <c r="C660" s="83" t="str">
        <f>'Compound Alert'!C172</f>
        <v>THA</v>
      </c>
      <c r="D660" s="83" t="str">
        <f>'Compound Alert'!D172</f>
        <v>EAS           East Asia &amp; Pacific</v>
      </c>
      <c r="E660" s="83" t="str">
        <f>'Compound Alert'!E172</f>
        <v>IBRD</v>
      </c>
      <c r="F660" s="83"/>
      <c r="G660" s="79">
        <f>'Compound Alert'!G172</f>
        <v>1.5</v>
      </c>
      <c r="H660" s="80">
        <f>'Compound Alert'!H172</f>
        <v>1.5</v>
      </c>
      <c r="I660" s="78">
        <f>'Compound Alert'!J172</f>
        <v>0.5</v>
      </c>
      <c r="J660" s="70">
        <f>'Compound Alert'!AF172</f>
        <v>10</v>
      </c>
      <c r="K660" s="70">
        <f>'Compound Alert'!AG172</f>
        <v>0</v>
      </c>
      <c r="L660" s="70">
        <f>'Compound Alert'!AH172</f>
        <v>2.7272727272727302</v>
      </c>
      <c r="M660" s="70">
        <f>'Compound Alert'!AI172</f>
        <v>0</v>
      </c>
      <c r="N660" s="70">
        <f>'Compound Alert'!AJ172</f>
        <v>10</v>
      </c>
      <c r="O660" s="70">
        <f>'Compound Alert'!AK172</f>
        <v>0</v>
      </c>
      <c r="P660" s="78"/>
      <c r="Q660" s="27" t="e">
        <f>'Compound Alert'!#REF!</f>
        <v>#REF!</v>
      </c>
      <c r="R660" s="27">
        <f>'Compound Alert'!AN368</f>
        <v>0</v>
      </c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</row>
    <row r="661" spans="1:32" hidden="1" x14ac:dyDescent="0.2">
      <c r="A661" s="64">
        <v>134</v>
      </c>
      <c r="B661" s="83" t="str">
        <f>'Compound Alert'!B177</f>
        <v>Trinidad and Tobago</v>
      </c>
      <c r="C661" s="83" t="str">
        <f>'Compound Alert'!C177</f>
        <v>TTO</v>
      </c>
      <c r="D661" s="83" t="str">
        <f>'Compound Alert'!D177</f>
        <v>LCN           Latin America &amp; Caribbean</v>
      </c>
      <c r="E661" s="83" t="str">
        <f>'Compound Alert'!E177</f>
        <v>IBRD</v>
      </c>
      <c r="F661" s="83"/>
      <c r="G661" s="79">
        <f>'Compound Alert'!G177</f>
        <v>1.5</v>
      </c>
      <c r="H661" s="80">
        <f>'Compound Alert'!H177</f>
        <v>1.5</v>
      </c>
      <c r="I661" s="78">
        <f>'Compound Alert'!J177</f>
        <v>0</v>
      </c>
      <c r="J661" s="70">
        <f>'Compound Alert'!AF177</f>
        <v>10</v>
      </c>
      <c r="K661" s="70">
        <f>'Compound Alert'!AG177</f>
        <v>0</v>
      </c>
      <c r="L661" s="70">
        <f>'Compound Alert'!AH177</f>
        <v>1.36363636363637</v>
      </c>
      <c r="M661" s="70">
        <f>'Compound Alert'!AI177</f>
        <v>0</v>
      </c>
      <c r="N661" s="70">
        <f>'Compound Alert'!AJ177</f>
        <v>10</v>
      </c>
      <c r="O661" s="70">
        <f>'Compound Alert'!AK177</f>
        <v>0</v>
      </c>
      <c r="P661" s="78"/>
      <c r="Q661" s="27" t="e">
        <f>'Compound Alert'!#REF!</f>
        <v>#REF!</v>
      </c>
      <c r="R661" s="27">
        <f>'Compound Alert'!AN373</f>
        <v>0</v>
      </c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</row>
    <row r="662" spans="1:32" hidden="1" x14ac:dyDescent="0.2">
      <c r="A662" s="64">
        <v>135</v>
      </c>
      <c r="B662" s="83" t="str">
        <f>'Compound Alert'!B11</f>
        <v>Armenia</v>
      </c>
      <c r="C662" s="83" t="str">
        <f>'Compound Alert'!C11</f>
        <v>ARM</v>
      </c>
      <c r="D662" s="83" t="str">
        <f>'Compound Alert'!D11</f>
        <v>ECS           Europe &amp; Central Asia</v>
      </c>
      <c r="E662" s="83" t="str">
        <f>'Compound Alert'!E11</f>
        <v>IBRD</v>
      </c>
      <c r="F662" s="83"/>
      <c r="G662" s="79">
        <f>'Compound Alert'!G11</f>
        <v>1.5</v>
      </c>
      <c r="H662" s="80">
        <f>'Compound Alert'!H11</f>
        <v>1.5</v>
      </c>
      <c r="I662" s="78">
        <f>'Compound Alert'!J11</f>
        <v>0</v>
      </c>
      <c r="J662" s="70">
        <f>'Compound Alert'!AF11</f>
        <v>10</v>
      </c>
      <c r="K662" s="70">
        <f>'Compound Alert'!AG11</f>
        <v>0</v>
      </c>
      <c r="L662" s="70">
        <f>'Compound Alert'!AH11</f>
        <v>2.9545454545454501</v>
      </c>
      <c r="M662" s="70">
        <f>'Compound Alert'!AI11</f>
        <v>10</v>
      </c>
      <c r="N662" s="70">
        <f>'Compound Alert'!AJ11</f>
        <v>0</v>
      </c>
      <c r="O662" s="70">
        <f>'Compound Alert'!AK11</f>
        <v>0</v>
      </c>
      <c r="P662" s="78"/>
      <c r="Q662" s="27" t="e">
        <f>'Compound Alert'!#REF!</f>
        <v>#REF!</v>
      </c>
      <c r="R662" s="27">
        <f>'Compound Alert'!AN207</f>
        <v>0</v>
      </c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</row>
    <row r="663" spans="1:32" hidden="1" x14ac:dyDescent="0.2">
      <c r="A663" s="64">
        <v>136</v>
      </c>
      <c r="B663" s="83" t="str">
        <f>'Compound Alert'!B36</f>
        <v>Chile</v>
      </c>
      <c r="C663" s="83" t="str">
        <f>'Compound Alert'!C36</f>
        <v>CHL</v>
      </c>
      <c r="D663" s="83" t="str">
        <f>'Compound Alert'!D36</f>
        <v>LCN           Latin America &amp; Caribbean</v>
      </c>
      <c r="E663" s="83" t="str">
        <f>'Compound Alert'!E36</f>
        <v>IBRD</v>
      </c>
      <c r="F663" s="83"/>
      <c r="G663" s="79">
        <f>'Compound Alert'!G36</f>
        <v>1.5</v>
      </c>
      <c r="H663" s="80">
        <f>'Compound Alert'!H36</f>
        <v>1.5</v>
      </c>
      <c r="I663" s="78">
        <f>'Compound Alert'!J36</f>
        <v>0.5</v>
      </c>
      <c r="J663" s="70">
        <f>'Compound Alert'!AF36</f>
        <v>10</v>
      </c>
      <c r="K663" s="70">
        <f>'Compound Alert'!AG36</f>
        <v>0</v>
      </c>
      <c r="L663" s="70">
        <f>'Compound Alert'!AH36</f>
        <v>5</v>
      </c>
      <c r="M663" s="70">
        <f>'Compound Alert'!AI36</f>
        <v>10</v>
      </c>
      <c r="N663" s="70">
        <f>'Compound Alert'!AJ36</f>
        <v>0</v>
      </c>
      <c r="O663" s="70">
        <f>'Compound Alert'!AK36</f>
        <v>0</v>
      </c>
      <c r="P663" s="78"/>
      <c r="Q663" s="27" t="e">
        <f>'Compound Alert'!#REF!</f>
        <v>#REF!</v>
      </c>
      <c r="R663" s="27">
        <f>'Compound Alert'!AN232</f>
        <v>0</v>
      </c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</row>
    <row r="664" spans="1:32" hidden="1" x14ac:dyDescent="0.2">
      <c r="A664" s="64">
        <v>137</v>
      </c>
      <c r="B664" s="83" t="str">
        <f>'Compound Alert'!B45</f>
        <v>Costa Rica</v>
      </c>
      <c r="C664" s="83" t="str">
        <f>'Compound Alert'!C45</f>
        <v>CRI</v>
      </c>
      <c r="D664" s="83" t="str">
        <f>'Compound Alert'!D45</f>
        <v>LCN           Latin America &amp; Caribbean</v>
      </c>
      <c r="E664" s="83" t="str">
        <f>'Compound Alert'!E45</f>
        <v>IBRD</v>
      </c>
      <c r="F664" s="83"/>
      <c r="G664" s="79">
        <f>'Compound Alert'!G45</f>
        <v>1.5</v>
      </c>
      <c r="H664" s="80">
        <f>'Compound Alert'!H45</f>
        <v>1.5</v>
      </c>
      <c r="I664" s="78">
        <f>'Compound Alert'!J45</f>
        <v>0.5</v>
      </c>
      <c r="J664" s="70">
        <f>'Compound Alert'!AF45</f>
        <v>4.7619047619047397</v>
      </c>
      <c r="K664" s="70">
        <f>'Compound Alert'!AG45</f>
        <v>0</v>
      </c>
      <c r="L664" s="70">
        <f>'Compound Alert'!AH45</f>
        <v>5.9090909090909198</v>
      </c>
      <c r="M664" s="70">
        <f>'Compound Alert'!AI45</f>
        <v>10</v>
      </c>
      <c r="N664" s="70">
        <f>'Compound Alert'!AJ45</f>
        <v>0</v>
      </c>
      <c r="O664" s="70">
        <f>'Compound Alert'!AK45</f>
        <v>0</v>
      </c>
      <c r="P664" s="78"/>
      <c r="Q664" s="27" t="e">
        <f>'Compound Alert'!#REF!</f>
        <v>#REF!</v>
      </c>
      <c r="R664" s="27">
        <f>'Compound Alert'!AN241</f>
        <v>0</v>
      </c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</row>
    <row r="665" spans="1:32" hidden="1" x14ac:dyDescent="0.2">
      <c r="A665" s="64">
        <v>138</v>
      </c>
      <c r="B665" s="83" t="str">
        <f>'Compound Alert'!B127</f>
        <v>Malaysia</v>
      </c>
      <c r="C665" s="83" t="str">
        <f>'Compound Alert'!C127</f>
        <v>MYS</v>
      </c>
      <c r="D665" s="83" t="str">
        <f>'Compound Alert'!D127</f>
        <v>EAS           East Asia &amp; Pacific</v>
      </c>
      <c r="E665" s="83" t="str">
        <f>'Compound Alert'!E127</f>
        <v>IBRD</v>
      </c>
      <c r="F665" s="83"/>
      <c r="G665" s="79">
        <f>'Compound Alert'!G127</f>
        <v>1.5</v>
      </c>
      <c r="H665" s="80">
        <f>'Compound Alert'!H127</f>
        <v>1.5</v>
      </c>
      <c r="I665" s="78">
        <f>'Compound Alert'!J127</f>
        <v>0</v>
      </c>
      <c r="J665" s="70">
        <f>'Compound Alert'!AF127</f>
        <v>9.5238095238094793</v>
      </c>
      <c r="K665" s="70">
        <f>'Compound Alert'!AG127</f>
        <v>0</v>
      </c>
      <c r="L665" s="70">
        <f>'Compound Alert'!AH127</f>
        <v>1.5909090909090899</v>
      </c>
      <c r="M665" s="70">
        <f>'Compound Alert'!AI127</f>
        <v>5.4166666666666696</v>
      </c>
      <c r="N665" s="70">
        <f>'Compound Alert'!AJ127</f>
        <v>10</v>
      </c>
      <c r="O665" s="70">
        <f>'Compound Alert'!AK127</f>
        <v>0</v>
      </c>
      <c r="P665" s="78"/>
      <c r="Q665" s="27" t="e">
        <f>'Compound Alert'!#REF!</f>
        <v>#REF!</v>
      </c>
      <c r="R665" s="27">
        <f>'Compound Alert'!AN323</f>
        <v>0</v>
      </c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</row>
    <row r="666" spans="1:32" hidden="1" x14ac:dyDescent="0.2">
      <c r="A666" s="64">
        <v>139</v>
      </c>
      <c r="B666" s="83" t="str">
        <f>'Compound Alert'!B149</f>
        <v>Romania</v>
      </c>
      <c r="C666" s="83" t="str">
        <f>'Compound Alert'!C149</f>
        <v>ROU</v>
      </c>
      <c r="D666" s="83" t="str">
        <f>'Compound Alert'!D149</f>
        <v>ECS           Europe &amp; Central Asia</v>
      </c>
      <c r="E666" s="83" t="str">
        <f>'Compound Alert'!E149</f>
        <v>IBRD</v>
      </c>
      <c r="F666" s="83"/>
      <c r="G666" s="79">
        <f>'Compound Alert'!G149</f>
        <v>1.5</v>
      </c>
      <c r="H666" s="80">
        <f>'Compound Alert'!H149</f>
        <v>1.5</v>
      </c>
      <c r="I666" s="78">
        <f>'Compound Alert'!J149</f>
        <v>0</v>
      </c>
      <c r="J666" s="70">
        <f>'Compound Alert'!AF149</f>
        <v>10</v>
      </c>
      <c r="K666" s="70">
        <f>'Compound Alert'!AG149</f>
        <v>0</v>
      </c>
      <c r="L666" s="70">
        <f>'Compound Alert'!AH149</f>
        <v>2.9545454545454501</v>
      </c>
      <c r="M666" s="70">
        <f>'Compound Alert'!AI149</f>
        <v>10</v>
      </c>
      <c r="N666" s="70">
        <f>'Compound Alert'!AJ149</f>
        <v>0</v>
      </c>
      <c r="O666" s="70">
        <f>'Compound Alert'!AK149</f>
        <v>0</v>
      </c>
      <c r="P666" s="78"/>
      <c r="Q666" s="27" t="e">
        <f>'Compound Alert'!#REF!</f>
        <v>#REF!</v>
      </c>
      <c r="R666" s="27">
        <f>'Compound Alert'!AN345</f>
        <v>0</v>
      </c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</row>
    <row r="667" spans="1:32" hidden="1" x14ac:dyDescent="0.2">
      <c r="A667" s="64">
        <v>140</v>
      </c>
      <c r="B667" s="83" t="str">
        <f>'Compound Alert'!B10</f>
        <v>Argentina</v>
      </c>
      <c r="C667" s="83" t="str">
        <f>'Compound Alert'!C10</f>
        <v>ARG</v>
      </c>
      <c r="D667" s="83" t="str">
        <f>'Compound Alert'!D10</f>
        <v>LCN           Latin America &amp; Caribbean</v>
      </c>
      <c r="E667" s="83" t="str">
        <f>'Compound Alert'!E10</f>
        <v>IBRD</v>
      </c>
      <c r="F667" s="83"/>
      <c r="G667" s="79">
        <f>'Compound Alert'!G10</f>
        <v>1.5</v>
      </c>
      <c r="H667" s="80">
        <f>'Compound Alert'!H10</f>
        <v>1.5</v>
      </c>
      <c r="I667" s="78">
        <f>'Compound Alert'!J10</f>
        <v>0.5</v>
      </c>
      <c r="J667" s="70">
        <f>'Compound Alert'!AF10</f>
        <v>7.9433600000000002</v>
      </c>
      <c r="K667" s="70">
        <f>'Compound Alert'!AG10</f>
        <v>0</v>
      </c>
      <c r="L667" s="70">
        <f>'Compound Alert'!AH10</f>
        <v>1.8181818181818199</v>
      </c>
      <c r="M667" s="70">
        <f>'Compound Alert'!AI10</f>
        <v>10</v>
      </c>
      <c r="N667" s="70">
        <f>'Compound Alert'!AJ10</f>
        <v>0</v>
      </c>
      <c r="O667" s="70">
        <f>'Compound Alert'!AK10</f>
        <v>0</v>
      </c>
      <c r="P667" s="78"/>
      <c r="Q667" s="27" t="e">
        <f>'Compound Alert'!#REF!</f>
        <v>#REF!</v>
      </c>
      <c r="R667" s="27">
        <f>'Compound Alert'!AN206</f>
        <v>0</v>
      </c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</row>
    <row r="668" spans="1:32" hidden="1" x14ac:dyDescent="0.2">
      <c r="A668" s="64">
        <v>141</v>
      </c>
      <c r="B668" s="83" t="str">
        <f>'Compound Alert'!B73</f>
        <v>Greece</v>
      </c>
      <c r="C668" s="83" t="str">
        <f>'Compound Alert'!C73</f>
        <v>GRC</v>
      </c>
      <c r="D668" s="83" t="str">
        <f>'Compound Alert'!D73</f>
        <v>ECS           Europe &amp; Central Asia</v>
      </c>
      <c r="E668" s="83" t="str">
        <f>'Compound Alert'!E73</f>
        <v xml:space="preserve"> </v>
      </c>
      <c r="F668" s="83"/>
      <c r="G668" s="79">
        <f>'Compound Alert'!G73</f>
        <v>1.5</v>
      </c>
      <c r="H668" s="80">
        <f>'Compound Alert'!H73</f>
        <v>1.5</v>
      </c>
      <c r="I668" s="78">
        <f>'Compound Alert'!J73</f>
        <v>0.5</v>
      </c>
      <c r="J668" s="70">
        <f>'Compound Alert'!AF73</f>
        <v>10</v>
      </c>
      <c r="K668" s="70">
        <f>'Compound Alert'!AG73</f>
        <v>0</v>
      </c>
      <c r="L668" s="70">
        <f>'Compound Alert'!AH73</f>
        <v>1.5909090909090799</v>
      </c>
      <c r="M668" s="70">
        <f>'Compound Alert'!AI73</f>
        <v>8.5033333333333392</v>
      </c>
      <c r="N668" s="70">
        <f>'Compound Alert'!AJ73</f>
        <v>0</v>
      </c>
      <c r="O668" s="70">
        <f>'Compound Alert'!AK73</f>
        <v>0</v>
      </c>
      <c r="P668" s="78"/>
      <c r="Q668" s="27" t="e">
        <f>'Compound Alert'!#REF!</f>
        <v>#REF!</v>
      </c>
      <c r="R668" s="27">
        <f>'Compound Alert'!AN269</f>
        <v>0</v>
      </c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</row>
    <row r="669" spans="1:32" hidden="1" x14ac:dyDescent="0.2">
      <c r="A669" s="64">
        <v>142</v>
      </c>
      <c r="B669" s="83" t="str">
        <f>'Compound Alert'!B21</f>
        <v>Bulgaria</v>
      </c>
      <c r="C669" s="83" t="str">
        <f>'Compound Alert'!C21</f>
        <v>BGR</v>
      </c>
      <c r="D669" s="83" t="str">
        <f>'Compound Alert'!D21</f>
        <v>ECS           Europe &amp; Central Asia</v>
      </c>
      <c r="E669" s="83" t="str">
        <f>'Compound Alert'!E21</f>
        <v>IBRD</v>
      </c>
      <c r="F669" s="83"/>
      <c r="G669" s="79">
        <f>'Compound Alert'!G21</f>
        <v>1</v>
      </c>
      <c r="H669" s="80">
        <f>'Compound Alert'!H21</f>
        <v>1</v>
      </c>
      <c r="I669" s="78">
        <f>'Compound Alert'!J21</f>
        <v>0</v>
      </c>
      <c r="J669" s="70">
        <f>'Compound Alert'!AF21</f>
        <v>10</v>
      </c>
      <c r="K669" s="70">
        <f>'Compound Alert'!AG21</f>
        <v>0</v>
      </c>
      <c r="L669" s="70">
        <f>'Compound Alert'!AH21</f>
        <v>3.4090909090909198</v>
      </c>
      <c r="M669" s="70">
        <f>'Compound Alert'!AI21</f>
        <v>10</v>
      </c>
      <c r="N669" s="70">
        <f>'Compound Alert'!AJ21</f>
        <v>0</v>
      </c>
      <c r="O669" s="70">
        <f>'Compound Alert'!AK21</f>
        <v>0</v>
      </c>
      <c r="P669" s="78"/>
      <c r="Q669" s="27" t="e">
        <f>'Compound Alert'!#REF!</f>
        <v>#REF!</v>
      </c>
      <c r="R669" s="27">
        <f>'Compound Alert'!AN217</f>
        <v>0</v>
      </c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</row>
    <row r="670" spans="1:32" hidden="1" x14ac:dyDescent="0.2">
      <c r="A670" s="64">
        <v>143</v>
      </c>
      <c r="B670" s="83" t="str">
        <f>'Compound Alert'!B109</f>
        <v>Luxembourg</v>
      </c>
      <c r="C670" s="83" t="str">
        <f>'Compound Alert'!C109</f>
        <v>LUX</v>
      </c>
      <c r="D670" s="83" t="str">
        <f>'Compound Alert'!D109</f>
        <v>ECS           Europe &amp; Central Asia</v>
      </c>
      <c r="E670" s="83" t="str">
        <f>'Compound Alert'!E109</f>
        <v xml:space="preserve"> </v>
      </c>
      <c r="F670" s="83"/>
      <c r="G670" s="79">
        <f>'Compound Alert'!G109</f>
        <v>1</v>
      </c>
      <c r="H670" s="80">
        <f>'Compound Alert'!H109</f>
        <v>1</v>
      </c>
      <c r="I670" s="78">
        <f>'Compound Alert'!J109</f>
        <v>0</v>
      </c>
      <c r="J670" s="70">
        <f>'Compound Alert'!AF109</f>
        <v>10</v>
      </c>
      <c r="K670" s="70">
        <f>'Compound Alert'!AG109</f>
        <v>0</v>
      </c>
      <c r="L670" s="70">
        <f>'Compound Alert'!AH109</f>
        <v>7.0454545454545396</v>
      </c>
      <c r="M670" s="70">
        <f>'Compound Alert'!AI109</f>
        <v>3.5633333333333299</v>
      </c>
      <c r="N670" s="70">
        <f>'Compound Alert'!AJ109</f>
        <v>0</v>
      </c>
      <c r="O670" s="70">
        <f>'Compound Alert'!AK109</f>
        <v>0</v>
      </c>
      <c r="P670" s="78"/>
      <c r="Q670" s="27" t="e">
        <f>'Compound Alert'!#REF!</f>
        <v>#REF!</v>
      </c>
      <c r="R670" s="27">
        <f>'Compound Alert'!AN305</f>
        <v>0</v>
      </c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</row>
    <row r="671" spans="1:32" hidden="1" x14ac:dyDescent="0.2">
      <c r="A671" s="64">
        <v>144</v>
      </c>
      <c r="B671" s="83" t="str">
        <f>'Compound Alert'!B119</f>
        <v>Malta</v>
      </c>
      <c r="C671" s="83" t="str">
        <f>'Compound Alert'!C119</f>
        <v>MLT</v>
      </c>
      <c r="D671" s="83" t="str">
        <f>'Compound Alert'!D119</f>
        <v>MEA           Middle East &amp; North Africa</v>
      </c>
      <c r="E671" s="83" t="str">
        <f>'Compound Alert'!E119</f>
        <v xml:space="preserve"> </v>
      </c>
      <c r="F671" s="83"/>
      <c r="G671" s="79">
        <f>'Compound Alert'!G119</f>
        <v>1</v>
      </c>
      <c r="H671" s="80">
        <f>'Compound Alert'!H119</f>
        <v>1</v>
      </c>
      <c r="I671" s="78">
        <f>'Compound Alert'!J119</f>
        <v>0</v>
      </c>
      <c r="J671" s="70">
        <f>'Compound Alert'!AF119</f>
        <v>9.7059999999999995</v>
      </c>
      <c r="K671" s="70">
        <f>'Compound Alert'!AG119</f>
        <v>0</v>
      </c>
      <c r="L671" s="70">
        <f>'Compound Alert'!AH119</f>
        <v>6.8181818181818201</v>
      </c>
      <c r="M671" s="70">
        <f>'Compound Alert'!AI119</f>
        <v>3</v>
      </c>
      <c r="N671" s="70">
        <f>'Compound Alert'!AJ119</f>
        <v>0</v>
      </c>
      <c r="O671" s="70">
        <f>'Compound Alert'!AK119</f>
        <v>0</v>
      </c>
      <c r="P671" s="78"/>
      <c r="Q671" s="27" t="e">
        <f>'Compound Alert'!#REF!</f>
        <v>#REF!</v>
      </c>
      <c r="R671" s="27">
        <f>'Compound Alert'!AN315</f>
        <v>0</v>
      </c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</row>
    <row r="672" spans="1:32" hidden="1" x14ac:dyDescent="0.2">
      <c r="A672" s="64">
        <v>145</v>
      </c>
      <c r="B672" s="83" t="str">
        <f>'Compound Alert'!B148</f>
        <v>Qatar</v>
      </c>
      <c r="C672" s="83" t="str">
        <f>'Compound Alert'!C148</f>
        <v>QAT</v>
      </c>
      <c r="D672" s="83" t="str">
        <f>'Compound Alert'!D148</f>
        <v>MEA           Middle East &amp; North Africa</v>
      </c>
      <c r="E672" s="83" t="str">
        <f>'Compound Alert'!E148</f>
        <v>Middle East &amp; North Africa</v>
      </c>
      <c r="F672" s="83"/>
      <c r="G672" s="79">
        <f>'Compound Alert'!G148</f>
        <v>1</v>
      </c>
      <c r="H672" s="80">
        <f>'Compound Alert'!H148</f>
        <v>1</v>
      </c>
      <c r="I672" s="78">
        <f>'Compound Alert'!J148</f>
        <v>0</v>
      </c>
      <c r="J672" s="70">
        <f>'Compound Alert'!AF148</f>
        <v>10</v>
      </c>
      <c r="K672" s="70">
        <f>'Compound Alert'!AG148</f>
        <v>0</v>
      </c>
      <c r="L672" s="70">
        <f>'Compound Alert'!AH148</f>
        <v>0</v>
      </c>
      <c r="M672" s="70">
        <f>'Compound Alert'!AI148</f>
        <v>10</v>
      </c>
      <c r="N672" s="70">
        <f>'Compound Alert'!AJ148</f>
        <v>0</v>
      </c>
      <c r="O672" s="70">
        <f>'Compound Alert'!AK148</f>
        <v>0</v>
      </c>
      <c r="P672" s="78"/>
      <c r="Q672" s="27" t="e">
        <f>'Compound Alert'!#REF!</f>
        <v>#REF!</v>
      </c>
      <c r="R672" s="27">
        <f>'Compound Alert'!AN344</f>
        <v>0</v>
      </c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</row>
    <row r="673" spans="1:32" hidden="1" x14ac:dyDescent="0.2">
      <c r="A673" s="64">
        <v>146</v>
      </c>
      <c r="B673" s="83" t="str">
        <f>'Compound Alert'!B168</f>
        <v>Seychelles</v>
      </c>
      <c r="C673" s="83" t="str">
        <f>'Compound Alert'!C168</f>
        <v>SYC</v>
      </c>
      <c r="D673" s="83" t="str">
        <f>'Compound Alert'!D168</f>
        <v>SSF           Sub-Saharan Africa</v>
      </c>
      <c r="E673" s="83" t="str">
        <f>'Compound Alert'!E168</f>
        <v>IBRD</v>
      </c>
      <c r="F673" s="83"/>
      <c r="G673" s="79">
        <f>'Compound Alert'!G168</f>
        <v>1</v>
      </c>
      <c r="H673" s="80">
        <f>'Compound Alert'!H168</f>
        <v>1</v>
      </c>
      <c r="I673" s="78">
        <f>'Compound Alert'!J168</f>
        <v>0.5</v>
      </c>
      <c r="J673" s="70">
        <f>'Compound Alert'!AF168</f>
        <v>10</v>
      </c>
      <c r="K673" s="70">
        <f>'Compound Alert'!AG168</f>
        <v>0</v>
      </c>
      <c r="L673" s="70">
        <f>'Compound Alert'!AH168</f>
        <v>1.5909090909090799</v>
      </c>
      <c r="M673" s="70">
        <f>'Compound Alert'!AI168</f>
        <v>3</v>
      </c>
      <c r="N673" s="70">
        <f>'Compound Alert'!AJ168</f>
        <v>7</v>
      </c>
      <c r="O673" s="70">
        <f>'Compound Alert'!AK168</f>
        <v>0</v>
      </c>
      <c r="P673" s="78"/>
      <c r="Q673" s="27" t="e">
        <f>'Compound Alert'!#REF!</f>
        <v>#REF!</v>
      </c>
      <c r="R673" s="27">
        <f>'Compound Alert'!AN364</f>
        <v>0</v>
      </c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</row>
    <row r="674" spans="1:32" hidden="1" x14ac:dyDescent="0.2">
      <c r="A674" s="64">
        <v>147</v>
      </c>
      <c r="B674" s="83" t="str">
        <f>'Compound Alert'!B9</f>
        <v>United Arab Emirates</v>
      </c>
      <c r="C674" s="83" t="str">
        <f>'Compound Alert'!C9</f>
        <v>ARE</v>
      </c>
      <c r="D674" s="83" t="str">
        <f>'Compound Alert'!D9</f>
        <v>MEA           Middle East &amp; North Africa</v>
      </c>
      <c r="E674" s="83" t="str">
        <f>'Compound Alert'!E9</f>
        <v xml:space="preserve"> </v>
      </c>
      <c r="F674" s="83"/>
      <c r="G674" s="79">
        <f>'Compound Alert'!G9</f>
        <v>1</v>
      </c>
      <c r="H674" s="80">
        <f>'Compound Alert'!H9</f>
        <v>1</v>
      </c>
      <c r="I674" s="78">
        <f>'Compound Alert'!J9</f>
        <v>0</v>
      </c>
      <c r="J674" s="70">
        <f>'Compound Alert'!AF9</f>
        <v>10</v>
      </c>
      <c r="K674" s="70">
        <f>'Compound Alert'!AG9</f>
        <v>0</v>
      </c>
      <c r="L674" s="70">
        <f>'Compound Alert'!AH9</f>
        <v>5</v>
      </c>
      <c r="M674" s="70">
        <f>'Compound Alert'!AI9</f>
        <v>7</v>
      </c>
      <c r="N674" s="70">
        <f>'Compound Alert'!AJ9</f>
        <v>0</v>
      </c>
      <c r="O674" s="70">
        <f>'Compound Alert'!AK9</f>
        <v>0</v>
      </c>
      <c r="P674" s="78"/>
      <c r="Q674" s="27" t="e">
        <f>'Compound Alert'!#REF!</f>
        <v>#REF!</v>
      </c>
      <c r="R674" s="27">
        <f>'Compound Alert'!AN205</f>
        <v>0</v>
      </c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</row>
    <row r="675" spans="1:32" hidden="1" x14ac:dyDescent="0.2">
      <c r="A675" s="64">
        <v>148</v>
      </c>
      <c r="B675" s="83" t="str">
        <f>'Compound Alert'!B30</f>
        <v>Brunei Darussalam</v>
      </c>
      <c r="C675" s="83" t="str">
        <f>'Compound Alert'!C30</f>
        <v>BRN</v>
      </c>
      <c r="D675" s="83" t="str">
        <f>'Compound Alert'!D30</f>
        <v>EAS           East Asia &amp; Pacific</v>
      </c>
      <c r="E675" s="83" t="str">
        <f>'Compound Alert'!E30</f>
        <v xml:space="preserve"> </v>
      </c>
      <c r="F675" s="83"/>
      <c r="G675" s="79">
        <f>'Compound Alert'!G30</f>
        <v>1</v>
      </c>
      <c r="H675" s="80">
        <f>'Compound Alert'!H30</f>
        <v>1</v>
      </c>
      <c r="I675" s="78">
        <f>'Compound Alert'!J30</f>
        <v>0.5</v>
      </c>
      <c r="J675" s="70">
        <f>'Compound Alert'!AF30</f>
        <v>5.0969230769230798</v>
      </c>
      <c r="K675" s="70">
        <f>'Compound Alert'!AG30</f>
        <v>0</v>
      </c>
      <c r="L675" s="70">
        <f>'Compound Alert'!AH30</f>
        <v>0</v>
      </c>
      <c r="M675" s="70">
        <f>'Compound Alert'!AI30</f>
        <v>7</v>
      </c>
      <c r="N675" s="70">
        <f>'Compound Alert'!AJ30</f>
        <v>10</v>
      </c>
      <c r="O675" s="70">
        <f>'Compound Alert'!AK30</f>
        <v>0</v>
      </c>
      <c r="P675" s="78"/>
      <c r="Q675" s="27" t="e">
        <f>'Compound Alert'!#REF!</f>
        <v>#REF!</v>
      </c>
      <c r="R675" s="27">
        <f>'Compound Alert'!AN226</f>
        <v>0</v>
      </c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</row>
    <row r="676" spans="1:32" hidden="1" x14ac:dyDescent="0.2">
      <c r="A676" s="64">
        <v>149</v>
      </c>
      <c r="B676" s="83" t="str">
        <f>'Compound Alert'!B58</f>
        <v>Spain</v>
      </c>
      <c r="C676" s="83" t="str">
        <f>'Compound Alert'!C58</f>
        <v>ESP</v>
      </c>
      <c r="D676" s="83" t="str">
        <f>'Compound Alert'!D58</f>
        <v>ECS           Europe &amp; Central Asia</v>
      </c>
      <c r="E676" s="83" t="str">
        <f>'Compound Alert'!E58</f>
        <v xml:space="preserve"> </v>
      </c>
      <c r="F676" s="83"/>
      <c r="G676" s="79">
        <f>'Compound Alert'!G58</f>
        <v>1</v>
      </c>
      <c r="H676" s="80">
        <f>'Compound Alert'!H58</f>
        <v>1</v>
      </c>
      <c r="I676" s="78">
        <f>'Compound Alert'!J58</f>
        <v>0</v>
      </c>
      <c r="J676" s="70">
        <f>'Compound Alert'!AF58</f>
        <v>10</v>
      </c>
      <c r="K676" s="70">
        <f>'Compound Alert'!AG58</f>
        <v>0</v>
      </c>
      <c r="L676" s="70">
        <f>'Compound Alert'!AH58</f>
        <v>10</v>
      </c>
      <c r="M676" s="70">
        <f>'Compound Alert'!AI58</f>
        <v>9</v>
      </c>
      <c r="N676" s="70">
        <f>'Compound Alert'!AJ58</f>
        <v>0</v>
      </c>
      <c r="O676" s="70">
        <f>'Compound Alert'!AK58</f>
        <v>0</v>
      </c>
      <c r="P676" s="78"/>
      <c r="Q676" s="27" t="e">
        <f>'Compound Alert'!#REF!</f>
        <v>#REF!</v>
      </c>
      <c r="R676" s="27">
        <f>'Compound Alert'!AN254</f>
        <v>0</v>
      </c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</row>
    <row r="677" spans="1:32" hidden="1" x14ac:dyDescent="0.2">
      <c r="A677" s="64">
        <v>150</v>
      </c>
      <c r="B677" s="83" t="str">
        <f>'Compound Alert'!B88</f>
        <v>Italy</v>
      </c>
      <c r="C677" s="83" t="str">
        <f>'Compound Alert'!C88</f>
        <v>ITA</v>
      </c>
      <c r="D677" s="83" t="str">
        <f>'Compound Alert'!D88</f>
        <v>ECS           Europe &amp; Central Asia</v>
      </c>
      <c r="E677" s="83" t="str">
        <f>'Compound Alert'!E88</f>
        <v xml:space="preserve"> </v>
      </c>
      <c r="F677" s="83"/>
      <c r="G677" s="79">
        <f>'Compound Alert'!G88</f>
        <v>1</v>
      </c>
      <c r="H677" s="80">
        <f>'Compound Alert'!H88</f>
        <v>1</v>
      </c>
      <c r="I677" s="78">
        <f>'Compound Alert'!J88</f>
        <v>0</v>
      </c>
      <c r="J677" s="70">
        <f>'Compound Alert'!AF88</f>
        <v>10</v>
      </c>
      <c r="K677" s="70">
        <f>'Compound Alert'!AG88</f>
        <v>0</v>
      </c>
      <c r="L677" s="70">
        <f>'Compound Alert'!AH88</f>
        <v>3.4090909090909198</v>
      </c>
      <c r="M677" s="70">
        <f>'Compound Alert'!AI88</f>
        <v>3.6666666666666701</v>
      </c>
      <c r="N677" s="70">
        <f>'Compound Alert'!AJ88</f>
        <v>0</v>
      </c>
      <c r="O677" s="70">
        <f>'Compound Alert'!AK88</f>
        <v>0</v>
      </c>
      <c r="P677" s="78"/>
      <c r="Q677" s="27" t="e">
        <f>'Compound Alert'!#REF!</f>
        <v>#REF!</v>
      </c>
      <c r="R677" s="27">
        <f>'Compound Alert'!AN284</f>
        <v>0</v>
      </c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</row>
    <row r="678" spans="1:32" hidden="1" x14ac:dyDescent="0.2">
      <c r="A678" s="64">
        <v>151</v>
      </c>
      <c r="B678" s="83" t="str">
        <f>'Compound Alert'!B91</f>
        <v>Japan</v>
      </c>
      <c r="C678" s="83" t="str">
        <f>'Compound Alert'!C91</f>
        <v>JPN</v>
      </c>
      <c r="D678" s="83" t="str">
        <f>'Compound Alert'!D91</f>
        <v>EAS           East Asia &amp; Pacific</v>
      </c>
      <c r="E678" s="83" t="str">
        <f>'Compound Alert'!E91</f>
        <v xml:space="preserve"> </v>
      </c>
      <c r="F678" s="83"/>
      <c r="G678" s="79">
        <f>'Compound Alert'!G91</f>
        <v>1</v>
      </c>
      <c r="H678" s="80">
        <f>'Compound Alert'!H91</f>
        <v>1</v>
      </c>
      <c r="I678" s="78">
        <f>'Compound Alert'!J91</f>
        <v>1</v>
      </c>
      <c r="J678" s="70">
        <f>'Compound Alert'!AF91</f>
        <v>4.1830769230769196</v>
      </c>
      <c r="K678" s="70">
        <f>'Compound Alert'!AG91</f>
        <v>0</v>
      </c>
      <c r="L678" s="70">
        <f>'Compound Alert'!AH91</f>
        <v>0</v>
      </c>
      <c r="M678" s="70">
        <f>'Compound Alert'!AI91</f>
        <v>3.1566666666666698</v>
      </c>
      <c r="N678" s="70">
        <f>'Compound Alert'!AJ91</f>
        <v>7</v>
      </c>
      <c r="O678" s="70">
        <f>'Compound Alert'!AK91</f>
        <v>0</v>
      </c>
      <c r="P678" s="78"/>
      <c r="Q678" s="27" t="e">
        <f>'Compound Alert'!#REF!</f>
        <v>#REF!</v>
      </c>
      <c r="R678" s="27">
        <f>'Compound Alert'!AN287</f>
        <v>0</v>
      </c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</row>
    <row r="679" spans="1:32" hidden="1" x14ac:dyDescent="0.2">
      <c r="A679" s="64">
        <v>152</v>
      </c>
      <c r="B679" s="83" t="str">
        <f>'Compound Alert'!B98</f>
        <v>Korea Republic of</v>
      </c>
      <c r="C679" s="83" t="str">
        <f>'Compound Alert'!C98</f>
        <v>KOR</v>
      </c>
      <c r="D679" s="83" t="str">
        <f>'Compound Alert'!D98</f>
        <v>EAS           East Asia &amp; Pacific</v>
      </c>
      <c r="E679" s="83" t="str">
        <f>'Compound Alert'!E98</f>
        <v xml:space="preserve"> </v>
      </c>
      <c r="F679" s="83"/>
      <c r="G679" s="79">
        <f>'Compound Alert'!G98</f>
        <v>1</v>
      </c>
      <c r="H679" s="80">
        <f>'Compound Alert'!H98</f>
        <v>1</v>
      </c>
      <c r="I679" s="78">
        <f>'Compound Alert'!J98</f>
        <v>1.5</v>
      </c>
      <c r="J679" s="70">
        <f>'Compound Alert'!AF98</f>
        <v>2.4353846153846201</v>
      </c>
      <c r="K679" s="70">
        <f>'Compound Alert'!AG98</f>
        <v>0</v>
      </c>
      <c r="L679" s="70">
        <f>'Compound Alert'!AH98</f>
        <v>0</v>
      </c>
      <c r="M679" s="70">
        <f>'Compound Alert'!AI98</f>
        <v>0.97333333333333405</v>
      </c>
      <c r="N679" s="70">
        <f>'Compound Alert'!AJ98</f>
        <v>0</v>
      </c>
      <c r="O679" s="70">
        <f>'Compound Alert'!AK98</f>
        <v>0</v>
      </c>
      <c r="P679" s="78"/>
      <c r="Q679" s="27" t="e">
        <f>'Compound Alert'!#REF!</f>
        <v>#REF!</v>
      </c>
      <c r="R679" s="27">
        <f>'Compound Alert'!AN294</f>
        <v>0</v>
      </c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</row>
    <row r="680" spans="1:32" hidden="1" x14ac:dyDescent="0.2">
      <c r="A680" s="64">
        <v>153</v>
      </c>
      <c r="B680" s="83" t="str">
        <f>'Compound Alert'!B104</f>
        <v>Saint Lucia</v>
      </c>
      <c r="C680" s="83" t="str">
        <f>'Compound Alert'!C104</f>
        <v>LCA</v>
      </c>
      <c r="D680" s="83" t="str">
        <f>'Compound Alert'!D104</f>
        <v>LCN           Latin America &amp; Caribbean</v>
      </c>
      <c r="E680" s="83" t="str">
        <f>'Compound Alert'!E104</f>
        <v>Blend</v>
      </c>
      <c r="F680" s="83"/>
      <c r="G680" s="79">
        <f>'Compound Alert'!G104</f>
        <v>1</v>
      </c>
      <c r="H680" s="80">
        <f>'Compound Alert'!H104</f>
        <v>1</v>
      </c>
      <c r="I680" s="78">
        <f>'Compound Alert'!J104</f>
        <v>0</v>
      </c>
      <c r="J680" s="70">
        <f>'Compound Alert'!AF104</f>
        <v>4.6680000000000001</v>
      </c>
      <c r="K680" s="70">
        <f>'Compound Alert'!AG104</f>
        <v>0</v>
      </c>
      <c r="L680" s="70">
        <f>'Compound Alert'!AH104</f>
        <v>0</v>
      </c>
      <c r="M680" s="70">
        <f>'Compound Alert'!AI104</f>
        <v>8.6596330006917306</v>
      </c>
      <c r="N680" s="70">
        <f>'Compound Alert'!AJ104</f>
        <v>0</v>
      </c>
      <c r="O680" s="70">
        <f>'Compound Alert'!AK104</f>
        <v>0</v>
      </c>
      <c r="P680" s="78"/>
      <c r="Q680" s="27" t="e">
        <f>'Compound Alert'!#REF!</f>
        <v>#REF!</v>
      </c>
      <c r="R680" s="27">
        <f>'Compound Alert'!AN300</f>
        <v>0</v>
      </c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</row>
    <row r="681" spans="1:32" hidden="1" x14ac:dyDescent="0.2">
      <c r="A681" s="64">
        <v>154</v>
      </c>
      <c r="B681" s="83" t="str">
        <f>'Compound Alert'!B136</f>
        <v>New Zealand</v>
      </c>
      <c r="C681" s="83" t="str">
        <f>'Compound Alert'!C136</f>
        <v>NZL</v>
      </c>
      <c r="D681" s="83" t="str">
        <f>'Compound Alert'!D136</f>
        <v>EAS           East Asia &amp; Pacific</v>
      </c>
      <c r="E681" s="83" t="str">
        <f>'Compound Alert'!E136</f>
        <v>East Asia &amp; Pacific</v>
      </c>
      <c r="F681" s="83"/>
      <c r="G681" s="79">
        <f>'Compound Alert'!G136</f>
        <v>1</v>
      </c>
      <c r="H681" s="80">
        <f>'Compound Alert'!H136</f>
        <v>1</v>
      </c>
      <c r="I681" s="78">
        <f>'Compound Alert'!J136</f>
        <v>0</v>
      </c>
      <c r="J681" s="70">
        <f>'Compound Alert'!AF136</f>
        <v>10</v>
      </c>
      <c r="K681" s="70">
        <f>'Compound Alert'!AG136</f>
        <v>0</v>
      </c>
      <c r="L681" s="70">
        <f>'Compound Alert'!AH136</f>
        <v>0</v>
      </c>
      <c r="M681" s="70">
        <f>'Compound Alert'!AI136</f>
        <v>6.5066666666666704</v>
      </c>
      <c r="N681" s="70">
        <f>'Compound Alert'!AJ136</f>
        <v>0</v>
      </c>
      <c r="O681" s="70">
        <f>'Compound Alert'!AK136</f>
        <v>0</v>
      </c>
      <c r="P681" s="78"/>
      <c r="Q681" s="27" t="e">
        <f>'Compound Alert'!#REF!</f>
        <v>#REF!</v>
      </c>
      <c r="R681" s="27">
        <f>'Compound Alert'!AN332</f>
        <v>0</v>
      </c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</row>
    <row r="682" spans="1:32" hidden="1" x14ac:dyDescent="0.2">
      <c r="A682" s="64">
        <v>155</v>
      </c>
      <c r="B682" s="83" t="str">
        <f>'Compound Alert'!B152</f>
        <v>Saudi Arabia</v>
      </c>
      <c r="C682" s="83" t="str">
        <f>'Compound Alert'!C152</f>
        <v>SAU</v>
      </c>
      <c r="D682" s="83" t="str">
        <f>'Compound Alert'!D152</f>
        <v>MEA           Middle East &amp; North Africa</v>
      </c>
      <c r="E682" s="83" t="str">
        <f>'Compound Alert'!E152</f>
        <v>Middle East &amp; North Africa</v>
      </c>
      <c r="F682" s="83"/>
      <c r="G682" s="79">
        <f>'Compound Alert'!G152</f>
        <v>1</v>
      </c>
      <c r="H682" s="80">
        <f>'Compound Alert'!H152</f>
        <v>1</v>
      </c>
      <c r="I682" s="78">
        <f>'Compound Alert'!J152</f>
        <v>0</v>
      </c>
      <c r="J682" s="70">
        <f>'Compound Alert'!AF152</f>
        <v>10</v>
      </c>
      <c r="K682" s="70">
        <f>'Compound Alert'!AG152</f>
        <v>0</v>
      </c>
      <c r="L682" s="70">
        <f>'Compound Alert'!AH152</f>
        <v>3.86363636363637</v>
      </c>
      <c r="M682" s="70">
        <f>'Compound Alert'!AI152</f>
        <v>7</v>
      </c>
      <c r="N682" s="70">
        <f>'Compound Alert'!AJ152</f>
        <v>10</v>
      </c>
      <c r="O682" s="70">
        <f>'Compound Alert'!AK152</f>
        <v>0</v>
      </c>
      <c r="P682" s="78"/>
      <c r="Q682" s="27" t="e">
        <f>'Compound Alert'!#REF!</f>
        <v>#REF!</v>
      </c>
      <c r="R682" s="27">
        <f>'Compound Alert'!AN348</f>
        <v>0</v>
      </c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</row>
    <row r="683" spans="1:32" hidden="1" x14ac:dyDescent="0.2">
      <c r="A683" s="64">
        <v>156</v>
      </c>
      <c r="B683" s="83" t="str">
        <f>'Compound Alert'!B160</f>
        <v>Serbia</v>
      </c>
      <c r="C683" s="83" t="str">
        <f>'Compound Alert'!C160</f>
        <v>SRB</v>
      </c>
      <c r="D683" s="83" t="str">
        <f>'Compound Alert'!D160</f>
        <v>ECS           Europe &amp; Central Asia</v>
      </c>
      <c r="E683" s="83" t="str">
        <f>'Compound Alert'!E160</f>
        <v>IBRD</v>
      </c>
      <c r="F683" s="83"/>
      <c r="G683" s="79">
        <f>'Compound Alert'!G160</f>
        <v>1</v>
      </c>
      <c r="H683" s="80">
        <f>'Compound Alert'!H160</f>
        <v>1</v>
      </c>
      <c r="I683" s="78">
        <f>'Compound Alert'!J160</f>
        <v>0</v>
      </c>
      <c r="J683" s="70">
        <f>'Compound Alert'!AF160</f>
        <v>10</v>
      </c>
      <c r="K683" s="70">
        <f>'Compound Alert'!AG160</f>
        <v>0</v>
      </c>
      <c r="L683" s="70">
        <f>'Compound Alert'!AH160</f>
        <v>2.2727272727272698</v>
      </c>
      <c r="M683" s="70">
        <f>'Compound Alert'!AI160</f>
        <v>10</v>
      </c>
      <c r="N683" s="70">
        <f>'Compound Alert'!AJ160</f>
        <v>0</v>
      </c>
      <c r="O683" s="70">
        <f>'Compound Alert'!AK160</f>
        <v>0</v>
      </c>
      <c r="P683" s="78"/>
      <c r="Q683" s="27" t="e">
        <f>'Compound Alert'!#REF!</f>
        <v>#REF!</v>
      </c>
      <c r="R683" s="27">
        <f>'Compound Alert'!AN356</f>
        <v>0</v>
      </c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</row>
    <row r="684" spans="1:32" hidden="1" x14ac:dyDescent="0.2">
      <c r="A684" s="64">
        <v>157</v>
      </c>
      <c r="B684" s="83" t="str">
        <f>'Compound Alert'!B184</f>
        <v>Uruguay</v>
      </c>
      <c r="C684" s="83" t="str">
        <f>'Compound Alert'!C184</f>
        <v>URY</v>
      </c>
      <c r="D684" s="83" t="str">
        <f>'Compound Alert'!D184</f>
        <v>LCN           Latin America &amp; Caribbean</v>
      </c>
      <c r="E684" s="83" t="str">
        <f>'Compound Alert'!E184</f>
        <v>IBRD</v>
      </c>
      <c r="F684" s="83"/>
      <c r="G684" s="79">
        <f>'Compound Alert'!G184</f>
        <v>1</v>
      </c>
      <c r="H684" s="80">
        <f>'Compound Alert'!H184</f>
        <v>1</v>
      </c>
      <c r="I684" s="78">
        <f>'Compound Alert'!J184</f>
        <v>0</v>
      </c>
      <c r="J684" s="70">
        <f>'Compound Alert'!AF184</f>
        <v>10</v>
      </c>
      <c r="K684" s="70">
        <f>'Compound Alert'!AG184</f>
        <v>0</v>
      </c>
      <c r="L684" s="70">
        <f>'Compound Alert'!AH184</f>
        <v>1.5909090909090799</v>
      </c>
      <c r="M684" s="70">
        <f>'Compound Alert'!AI184</f>
        <v>3</v>
      </c>
      <c r="N684" s="70">
        <f>'Compound Alert'!AJ184</f>
        <v>0</v>
      </c>
      <c r="O684" s="70">
        <f>'Compound Alert'!AK184</f>
        <v>0</v>
      </c>
      <c r="P684" s="78"/>
      <c r="Q684" s="27" t="e">
        <f>'Compound Alert'!#REF!</f>
        <v>#REF!</v>
      </c>
      <c r="R684" s="27">
        <f>'Compound Alert'!AN380</f>
        <v>0</v>
      </c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</row>
    <row r="685" spans="1:32" hidden="1" x14ac:dyDescent="0.2">
      <c r="A685" s="64">
        <v>158</v>
      </c>
      <c r="B685" s="83" t="str">
        <f>'Compound Alert'!B185</f>
        <v>United States of America</v>
      </c>
      <c r="C685" s="83" t="str">
        <f>'Compound Alert'!C185</f>
        <v>USA</v>
      </c>
      <c r="D685" s="83" t="str">
        <f>'Compound Alert'!D185</f>
        <v>NAC           North America</v>
      </c>
      <c r="E685" s="83" t="str">
        <f>'Compound Alert'!E185</f>
        <v>North America</v>
      </c>
      <c r="F685" s="83"/>
      <c r="G685" s="79">
        <f>'Compound Alert'!G185</f>
        <v>1</v>
      </c>
      <c r="H685" s="80">
        <f>'Compound Alert'!H185</f>
        <v>1</v>
      </c>
      <c r="I685" s="78">
        <f>'Compound Alert'!J185</f>
        <v>0.5</v>
      </c>
      <c r="J685" s="70">
        <f>'Compound Alert'!AF185</f>
        <v>7.6421599999999996</v>
      </c>
      <c r="K685" s="70">
        <f>'Compound Alert'!AG185</f>
        <v>0</v>
      </c>
      <c r="L685" s="70">
        <f>'Compound Alert'!AH185</f>
        <v>1.5909090909090899</v>
      </c>
      <c r="M685" s="70">
        <f>'Compound Alert'!AI185</f>
        <v>10</v>
      </c>
      <c r="N685" s="70">
        <f>'Compound Alert'!AJ185</f>
        <v>7</v>
      </c>
      <c r="O685" s="70">
        <f>'Compound Alert'!AK185</f>
        <v>0.82501563010134904</v>
      </c>
      <c r="P685" s="78"/>
      <c r="Q685" s="27" t="e">
        <f>'Compound Alert'!#REF!</f>
        <v>#REF!</v>
      </c>
      <c r="R685" s="27">
        <f>'Compound Alert'!AN381</f>
        <v>0</v>
      </c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</row>
    <row r="686" spans="1:32" hidden="1" x14ac:dyDescent="0.2">
      <c r="A686" s="64">
        <v>159</v>
      </c>
      <c r="B686" s="83" t="str">
        <f>'Compound Alert'!B97</f>
        <v>Saint Kitts and Nevis</v>
      </c>
      <c r="C686" s="83" t="str">
        <f>'Compound Alert'!C97</f>
        <v>KNA</v>
      </c>
      <c r="D686" s="83" t="str">
        <f>'Compound Alert'!D97</f>
        <v>LCN           Latin America &amp; Caribbean</v>
      </c>
      <c r="E686" s="83" t="str">
        <f>'Compound Alert'!E97</f>
        <v>IBRD</v>
      </c>
      <c r="F686" s="83"/>
      <c r="G686" s="79">
        <f>'Compound Alert'!G97</f>
        <v>1</v>
      </c>
      <c r="H686" s="80">
        <f>'Compound Alert'!H97</f>
        <v>1</v>
      </c>
      <c r="I686" s="78">
        <f>'Compound Alert'!J97</f>
        <v>0.5</v>
      </c>
      <c r="J686" s="70">
        <f>'Compound Alert'!AF97</f>
        <v>0</v>
      </c>
      <c r="K686" s="70">
        <f>'Compound Alert'!AG97</f>
        <v>0</v>
      </c>
      <c r="L686" s="70">
        <f>'Compound Alert'!AH97</f>
        <v>0</v>
      </c>
      <c r="M686" s="70">
        <f>'Compound Alert'!AI97</f>
        <v>0</v>
      </c>
      <c r="N686" s="70">
        <f>'Compound Alert'!AJ97</f>
        <v>0</v>
      </c>
      <c r="O686" s="70">
        <f>'Compound Alert'!AK97</f>
        <v>0</v>
      </c>
      <c r="P686" s="78"/>
      <c r="Q686" s="27" t="e">
        <f>'Compound Alert'!#REF!</f>
        <v>#REF!</v>
      </c>
      <c r="R686" s="27">
        <f>'Compound Alert'!AN293</f>
        <v>0</v>
      </c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</row>
    <row r="687" spans="1:32" hidden="1" x14ac:dyDescent="0.2">
      <c r="A687" s="64">
        <v>160</v>
      </c>
      <c r="B687" s="83" t="str">
        <f>'Compound Alert'!B105</f>
        <v>Liechtenstein</v>
      </c>
      <c r="C687" s="83" t="str">
        <f>'Compound Alert'!C105</f>
        <v>LIE</v>
      </c>
      <c r="D687" s="83" t="str">
        <f>'Compound Alert'!D105</f>
        <v>ECS           Europe &amp; Central Asia</v>
      </c>
      <c r="E687" s="83" t="str">
        <f>'Compound Alert'!E105</f>
        <v xml:space="preserve"> </v>
      </c>
      <c r="F687" s="83"/>
      <c r="G687" s="79">
        <f>'Compound Alert'!G105</f>
        <v>0.5</v>
      </c>
      <c r="H687" s="80">
        <f>'Compound Alert'!H105</f>
        <v>0.5</v>
      </c>
      <c r="I687" s="78">
        <f>'Compound Alert'!J105</f>
        <v>0</v>
      </c>
      <c r="J687" s="70">
        <f>'Compound Alert'!AF105</f>
        <v>4.4950799999999997</v>
      </c>
      <c r="K687" s="70">
        <f>'Compound Alert'!AG105</f>
        <v>0</v>
      </c>
      <c r="L687" s="70">
        <f>'Compound Alert'!AH105</f>
        <v>5.2272727272727302</v>
      </c>
      <c r="M687" s="70">
        <f>'Compound Alert'!AI105</f>
        <v>0</v>
      </c>
      <c r="N687" s="70">
        <f>'Compound Alert'!AJ105</f>
        <v>0</v>
      </c>
      <c r="O687" s="70">
        <f>'Compound Alert'!AK105</f>
        <v>0</v>
      </c>
      <c r="P687" s="78"/>
      <c r="Q687" s="27" t="e">
        <f>'Compound Alert'!#REF!</f>
        <v>#REF!</v>
      </c>
      <c r="R687" s="27">
        <f>'Compound Alert'!AN301</f>
        <v>0</v>
      </c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</row>
    <row r="688" spans="1:32" hidden="1" x14ac:dyDescent="0.2">
      <c r="A688" s="64">
        <v>161</v>
      </c>
      <c r="B688" s="83" t="str">
        <f>'Compound Alert'!B12</f>
        <v>Antigua and Barbuda</v>
      </c>
      <c r="C688" s="83" t="str">
        <f>'Compound Alert'!C12</f>
        <v>ATG</v>
      </c>
      <c r="D688" s="83" t="str">
        <f>'Compound Alert'!D12</f>
        <v>LCN           Latin America &amp; Caribbean</v>
      </c>
      <c r="E688" s="83" t="str">
        <f>'Compound Alert'!E12</f>
        <v>IBRD</v>
      </c>
      <c r="F688" s="83"/>
      <c r="G688" s="79">
        <f>'Compound Alert'!G12</f>
        <v>0.5</v>
      </c>
      <c r="H688" s="80">
        <f>'Compound Alert'!H12</f>
        <v>0.5</v>
      </c>
      <c r="I688" s="78">
        <f>'Compound Alert'!J12</f>
        <v>0.5</v>
      </c>
      <c r="J688" s="70">
        <f>'Compound Alert'!AF12</f>
        <v>5.5434400000000004</v>
      </c>
      <c r="K688" s="70">
        <f>'Compound Alert'!AG12</f>
        <v>0</v>
      </c>
      <c r="L688" s="70">
        <f>'Compound Alert'!AH12</f>
        <v>0</v>
      </c>
      <c r="M688" s="70">
        <f>'Compound Alert'!AI12</f>
        <v>0</v>
      </c>
      <c r="N688" s="70">
        <f>'Compound Alert'!AJ12</f>
        <v>0</v>
      </c>
      <c r="O688" s="70">
        <f>'Compound Alert'!AK12</f>
        <v>0</v>
      </c>
      <c r="P688" s="78"/>
      <c r="Q688" s="27" t="e">
        <f>'Compound Alert'!#REF!</f>
        <v>#REF!</v>
      </c>
      <c r="R688" s="27">
        <f>'Compound Alert'!AN208</f>
        <v>0</v>
      </c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</row>
    <row r="689" spans="1:32" hidden="1" x14ac:dyDescent="0.2">
      <c r="A689" s="64">
        <v>162</v>
      </c>
      <c r="B689" s="83" t="str">
        <f>'Compound Alert'!B87</f>
        <v>Israel</v>
      </c>
      <c r="C689" s="83" t="str">
        <f>'Compound Alert'!C87</f>
        <v>ISR</v>
      </c>
      <c r="D689" s="83" t="str">
        <f>'Compound Alert'!D87</f>
        <v>MEA           Middle East &amp; North Africa</v>
      </c>
      <c r="E689" s="83" t="str">
        <f>'Compound Alert'!E87</f>
        <v xml:space="preserve"> </v>
      </c>
      <c r="F689" s="83"/>
      <c r="G689" s="79">
        <f>'Compound Alert'!G87</f>
        <v>0.5</v>
      </c>
      <c r="H689" s="80">
        <f>'Compound Alert'!H87</f>
        <v>0.5</v>
      </c>
      <c r="I689" s="78">
        <f>'Compound Alert'!J87</f>
        <v>0</v>
      </c>
      <c r="J689" s="70">
        <f>'Compound Alert'!AF87</f>
        <v>4.7619047619047397</v>
      </c>
      <c r="K689" s="70">
        <f>'Compound Alert'!AG87</f>
        <v>0</v>
      </c>
      <c r="L689" s="70">
        <f>'Compound Alert'!AH87</f>
        <v>2.2727272727272698</v>
      </c>
      <c r="M689" s="70">
        <f>'Compound Alert'!AI87</f>
        <v>7.2966666666666704</v>
      </c>
      <c r="N689" s="70">
        <f>'Compound Alert'!AJ87</f>
        <v>0</v>
      </c>
      <c r="O689" s="70">
        <f>'Compound Alert'!AK87</f>
        <v>0</v>
      </c>
      <c r="P689" s="78"/>
      <c r="Q689" s="27" t="e">
        <f>'Compound Alert'!#REF!</f>
        <v>#REF!</v>
      </c>
      <c r="R689" s="27">
        <f>'Compound Alert'!AN283</f>
        <v>0</v>
      </c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</row>
    <row r="690" spans="1:32" hidden="1" x14ac:dyDescent="0.2">
      <c r="A690" s="64">
        <v>163</v>
      </c>
      <c r="B690" s="83" t="str">
        <f>'Compound Alert'!B187</f>
        <v>Saint Vincent and the Grenadines</v>
      </c>
      <c r="C690" s="83" t="str">
        <f>'Compound Alert'!C187</f>
        <v>VCT</v>
      </c>
      <c r="D690" s="83" t="str">
        <f>'Compound Alert'!D187</f>
        <v>LCN           Latin America &amp; Caribbean</v>
      </c>
      <c r="E690" s="83" t="str">
        <f>'Compound Alert'!E187</f>
        <v>Blend</v>
      </c>
      <c r="F690" s="83"/>
      <c r="G690" s="79">
        <f>'Compound Alert'!G187</f>
        <v>0.5</v>
      </c>
      <c r="H690" s="80">
        <f>'Compound Alert'!H187</f>
        <v>0.5</v>
      </c>
      <c r="I690" s="78">
        <f>'Compound Alert'!J187</f>
        <v>0.5</v>
      </c>
      <c r="J690" s="70">
        <f>'Compound Alert'!AF187</f>
        <v>2.5760000000000001</v>
      </c>
      <c r="K690" s="70">
        <f>'Compound Alert'!AG187</f>
        <v>0</v>
      </c>
      <c r="L690" s="70">
        <f>'Compound Alert'!AH187</f>
        <v>0</v>
      </c>
      <c r="M690" s="70">
        <f>'Compound Alert'!AI187</f>
        <v>0</v>
      </c>
      <c r="N690" s="70">
        <f>'Compound Alert'!AJ187</f>
        <v>10</v>
      </c>
      <c r="O690" s="70">
        <f>'Compound Alert'!AK187</f>
        <v>0</v>
      </c>
      <c r="P690" s="78"/>
      <c r="Q690" s="27" t="e">
        <f>'Compound Alert'!#REF!</f>
        <v>#REF!</v>
      </c>
      <c r="R690" s="27">
        <f>'Compound Alert'!AN383</f>
        <v>0</v>
      </c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</row>
    <row r="691" spans="1:32" hidden="1" x14ac:dyDescent="0.2">
      <c r="A691" s="64">
        <v>164</v>
      </c>
      <c r="B691" s="83" t="str">
        <f>'Compound Alert'!B14</f>
        <v>Austria</v>
      </c>
      <c r="C691" s="83" t="str">
        <f>'Compound Alert'!C14</f>
        <v>AUT</v>
      </c>
      <c r="D691" s="83" t="str">
        <f>'Compound Alert'!D14</f>
        <v>ECS           Europe &amp; Central Asia</v>
      </c>
      <c r="E691" s="83" t="str">
        <f>'Compound Alert'!E14</f>
        <v xml:space="preserve"> </v>
      </c>
      <c r="F691" s="83"/>
      <c r="G691" s="79">
        <f>'Compound Alert'!G14</f>
        <v>0.5</v>
      </c>
      <c r="H691" s="80">
        <f>'Compound Alert'!H14</f>
        <v>0.5</v>
      </c>
      <c r="I691" s="78">
        <f>'Compound Alert'!J14</f>
        <v>0</v>
      </c>
      <c r="J691" s="70">
        <f>'Compound Alert'!AF14</f>
        <v>10</v>
      </c>
      <c r="K691" s="70">
        <f>'Compound Alert'!AG14</f>
        <v>0</v>
      </c>
      <c r="L691" s="70">
        <f>'Compound Alert'!AH14</f>
        <v>6.1363636363636296</v>
      </c>
      <c r="M691" s="70">
        <f>'Compound Alert'!AI14</f>
        <v>4.3333333333333304</v>
      </c>
      <c r="N691" s="70">
        <f>'Compound Alert'!AJ14</f>
        <v>0</v>
      </c>
      <c r="O691" s="70">
        <f>'Compound Alert'!AK14</f>
        <v>0</v>
      </c>
      <c r="P691" s="78"/>
      <c r="Q691" s="27" t="e">
        <f>'Compound Alert'!#REF!</f>
        <v>#REF!</v>
      </c>
      <c r="R691" s="27">
        <f>'Compound Alert'!AN210</f>
        <v>0</v>
      </c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</row>
    <row r="692" spans="1:32" hidden="1" x14ac:dyDescent="0.2">
      <c r="A692" s="64">
        <v>165</v>
      </c>
      <c r="B692" s="83" t="str">
        <f>'Compound Alert'!B48</f>
        <v>Czech Republic</v>
      </c>
      <c r="C692" s="83" t="str">
        <f>'Compound Alert'!C48</f>
        <v>CZE</v>
      </c>
      <c r="D692" s="83" t="str">
        <f>'Compound Alert'!D48</f>
        <v>ECS           Europe &amp; Central Asia</v>
      </c>
      <c r="E692" s="83" t="str">
        <f>'Compound Alert'!E48</f>
        <v xml:space="preserve"> </v>
      </c>
      <c r="F692" s="83"/>
      <c r="G692" s="79">
        <f>'Compound Alert'!G48</f>
        <v>0.5</v>
      </c>
      <c r="H692" s="80">
        <f>'Compound Alert'!H48</f>
        <v>0.5</v>
      </c>
      <c r="I692" s="78">
        <f>'Compound Alert'!J48</f>
        <v>0</v>
      </c>
      <c r="J692" s="70">
        <f>'Compound Alert'!AF48</f>
        <v>10</v>
      </c>
      <c r="K692" s="70">
        <f>'Compound Alert'!AG48</f>
        <v>0</v>
      </c>
      <c r="L692" s="70">
        <f>'Compound Alert'!AH48</f>
        <v>0</v>
      </c>
      <c r="M692" s="70">
        <f>'Compound Alert'!AI48</f>
        <v>3.66333333333333</v>
      </c>
      <c r="N692" s="70">
        <f>'Compound Alert'!AJ48</f>
        <v>0</v>
      </c>
      <c r="O692" s="70">
        <f>'Compound Alert'!AK48</f>
        <v>0</v>
      </c>
      <c r="P692" s="78"/>
      <c r="Q692" s="27" t="e">
        <f>'Compound Alert'!#REF!</f>
        <v>#REF!</v>
      </c>
      <c r="R692" s="27">
        <f>'Compound Alert'!AN244</f>
        <v>0</v>
      </c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</row>
    <row r="693" spans="1:32" hidden="1" x14ac:dyDescent="0.2">
      <c r="A693" s="64">
        <v>166</v>
      </c>
      <c r="B693" s="83" t="str">
        <f>'Compound Alert'!B59</f>
        <v>Estonia</v>
      </c>
      <c r="C693" s="83" t="str">
        <f>'Compound Alert'!C59</f>
        <v>EST</v>
      </c>
      <c r="D693" s="83" t="str">
        <f>'Compound Alert'!D59</f>
        <v>ECS           Europe &amp; Central Asia</v>
      </c>
      <c r="E693" s="83" t="str">
        <f>'Compound Alert'!E59</f>
        <v xml:space="preserve"> </v>
      </c>
      <c r="F693" s="83"/>
      <c r="G693" s="79">
        <f>'Compound Alert'!G59</f>
        <v>0.5</v>
      </c>
      <c r="H693" s="80">
        <f>'Compound Alert'!H59</f>
        <v>0.5</v>
      </c>
      <c r="I693" s="78">
        <f>'Compound Alert'!J59</f>
        <v>0</v>
      </c>
      <c r="J693" s="70">
        <f>'Compound Alert'!AF59</f>
        <v>10</v>
      </c>
      <c r="K693" s="70">
        <f>'Compound Alert'!AG59</f>
        <v>0</v>
      </c>
      <c r="L693" s="70">
        <f>'Compound Alert'!AH59</f>
        <v>1.5909090909090899</v>
      </c>
      <c r="M693" s="70">
        <f>'Compound Alert'!AI59</f>
        <v>10</v>
      </c>
      <c r="N693" s="70">
        <f>'Compound Alert'!AJ59</f>
        <v>0</v>
      </c>
      <c r="O693" s="70">
        <f>'Compound Alert'!AK59</f>
        <v>0</v>
      </c>
      <c r="P693" s="78"/>
      <c r="Q693" s="27" t="e">
        <f>'Compound Alert'!#REF!</f>
        <v>#REF!</v>
      </c>
      <c r="R693" s="27">
        <f>'Compound Alert'!AN255</f>
        <v>0</v>
      </c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</row>
    <row r="694" spans="1:32" hidden="1" x14ac:dyDescent="0.2">
      <c r="A694" s="64">
        <v>167</v>
      </c>
      <c r="B694" s="83" t="str">
        <f>'Compound Alert'!B63</f>
        <v>France</v>
      </c>
      <c r="C694" s="83" t="str">
        <f>'Compound Alert'!C63</f>
        <v>FRA</v>
      </c>
      <c r="D694" s="83" t="str">
        <f>'Compound Alert'!D63</f>
        <v>ECS           Europe &amp; Central Asia</v>
      </c>
      <c r="E694" s="83" t="str">
        <f>'Compound Alert'!E63</f>
        <v xml:space="preserve"> </v>
      </c>
      <c r="F694" s="83"/>
      <c r="G694" s="79">
        <f>'Compound Alert'!G63</f>
        <v>0.5</v>
      </c>
      <c r="H694" s="80">
        <f>'Compound Alert'!H63</f>
        <v>0.5</v>
      </c>
      <c r="I694" s="78">
        <f>'Compound Alert'!J63</f>
        <v>0</v>
      </c>
      <c r="J694" s="70">
        <f>'Compound Alert'!AF63</f>
        <v>10</v>
      </c>
      <c r="K694" s="70">
        <f>'Compound Alert'!AG63</f>
        <v>0</v>
      </c>
      <c r="L694" s="70">
        <f>'Compound Alert'!AH63</f>
        <v>1.5909090909090899</v>
      </c>
      <c r="M694" s="70">
        <f>'Compound Alert'!AI63</f>
        <v>3</v>
      </c>
      <c r="N694" s="70">
        <f>'Compound Alert'!AJ63</f>
        <v>0</v>
      </c>
      <c r="O694" s="70">
        <f>'Compound Alert'!AK63</f>
        <v>0</v>
      </c>
      <c r="P694" s="78"/>
      <c r="Q694" s="27" t="e">
        <f>'Compound Alert'!#REF!</f>
        <v>#REF!</v>
      </c>
      <c r="R694" s="27">
        <f>'Compound Alert'!AN259</f>
        <v>0</v>
      </c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</row>
    <row r="695" spans="1:32" hidden="1" x14ac:dyDescent="0.2">
      <c r="A695" s="64">
        <v>168</v>
      </c>
      <c r="B695" s="83" t="str">
        <f>'Compound Alert'!B80</f>
        <v>Hungary</v>
      </c>
      <c r="C695" s="83" t="str">
        <f>'Compound Alert'!C80</f>
        <v>HUN</v>
      </c>
      <c r="D695" s="83" t="str">
        <f>'Compound Alert'!D80</f>
        <v>ECS           Europe &amp; Central Asia</v>
      </c>
      <c r="E695" s="83" t="str">
        <f>'Compound Alert'!E80</f>
        <v xml:space="preserve"> </v>
      </c>
      <c r="F695" s="83"/>
      <c r="G695" s="79">
        <f>'Compound Alert'!G80</f>
        <v>0.5</v>
      </c>
      <c r="H695" s="80">
        <f>'Compound Alert'!H80</f>
        <v>0.5</v>
      </c>
      <c r="I695" s="78">
        <f>'Compound Alert'!J80</f>
        <v>0</v>
      </c>
      <c r="J695" s="70">
        <f>'Compound Alert'!AF80</f>
        <v>10</v>
      </c>
      <c r="K695" s="70">
        <f>'Compound Alert'!AG80</f>
        <v>0</v>
      </c>
      <c r="L695" s="70">
        <f>'Compound Alert'!AH80</f>
        <v>2.0454545454545499</v>
      </c>
      <c r="M695" s="70">
        <f>'Compound Alert'!AI80</f>
        <v>8.94</v>
      </c>
      <c r="N695" s="70">
        <f>'Compound Alert'!AJ80</f>
        <v>0</v>
      </c>
      <c r="O695" s="70">
        <f>'Compound Alert'!AK80</f>
        <v>0</v>
      </c>
      <c r="P695" s="78"/>
      <c r="Q695" s="27" t="e">
        <f>'Compound Alert'!#REF!</f>
        <v>#REF!</v>
      </c>
      <c r="R695" s="27">
        <f>'Compound Alert'!AN276</f>
        <v>0</v>
      </c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</row>
    <row r="696" spans="1:32" hidden="1" x14ac:dyDescent="0.2">
      <c r="A696" s="64">
        <v>169</v>
      </c>
      <c r="B696" s="83" t="str">
        <f>'Compound Alert'!B86</f>
        <v>Iceland</v>
      </c>
      <c r="C696" s="83" t="str">
        <f>'Compound Alert'!C86</f>
        <v>ISL</v>
      </c>
      <c r="D696" s="83" t="str">
        <f>'Compound Alert'!D86</f>
        <v>ECS           Europe &amp; Central Asia</v>
      </c>
      <c r="E696" s="83" t="str">
        <f>'Compound Alert'!E86</f>
        <v xml:space="preserve"> </v>
      </c>
      <c r="F696" s="83"/>
      <c r="G696" s="79">
        <f>'Compound Alert'!G86</f>
        <v>0.5</v>
      </c>
      <c r="H696" s="80">
        <f>'Compound Alert'!H86</f>
        <v>0.5</v>
      </c>
      <c r="I696" s="78">
        <f>'Compound Alert'!J86</f>
        <v>0</v>
      </c>
      <c r="J696" s="70">
        <f>'Compound Alert'!AF86</f>
        <v>7.1428571428571104</v>
      </c>
      <c r="K696" s="70">
        <f>'Compound Alert'!AG86</f>
        <v>0</v>
      </c>
      <c r="L696" s="70">
        <f>'Compound Alert'!AH86</f>
        <v>2.27272727272728</v>
      </c>
      <c r="M696" s="70">
        <f>'Compound Alert'!AI86</f>
        <v>10</v>
      </c>
      <c r="N696" s="70">
        <f>'Compound Alert'!AJ86</f>
        <v>0</v>
      </c>
      <c r="O696" s="70">
        <f>'Compound Alert'!AK86</f>
        <v>0</v>
      </c>
      <c r="P696" s="78"/>
      <c r="Q696" s="27" t="e">
        <f>'Compound Alert'!#REF!</f>
        <v>#REF!</v>
      </c>
      <c r="R696" s="27">
        <f>'Compound Alert'!AN282</f>
        <v>0</v>
      </c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</row>
    <row r="697" spans="1:32" hidden="1" x14ac:dyDescent="0.2">
      <c r="A697" s="64">
        <v>170</v>
      </c>
      <c r="B697" s="83" t="str">
        <f>'Compound Alert'!B99</f>
        <v>Kuwait</v>
      </c>
      <c r="C697" s="83" t="str">
        <f>'Compound Alert'!C99</f>
        <v>KWT</v>
      </c>
      <c r="D697" s="83" t="str">
        <f>'Compound Alert'!D99</f>
        <v>MEA           Middle East &amp; North Africa</v>
      </c>
      <c r="E697" s="83" t="str">
        <f>'Compound Alert'!E99</f>
        <v xml:space="preserve"> </v>
      </c>
      <c r="F697" s="83"/>
      <c r="G697" s="79">
        <f>'Compound Alert'!G99</f>
        <v>0.5</v>
      </c>
      <c r="H697" s="80">
        <f>'Compound Alert'!H99</f>
        <v>0.5</v>
      </c>
      <c r="I697" s="78">
        <f>'Compound Alert'!J99</f>
        <v>0</v>
      </c>
      <c r="J697" s="70">
        <f>'Compound Alert'!AF99</f>
        <v>10</v>
      </c>
      <c r="K697" s="70">
        <f>'Compound Alert'!AG99</f>
        <v>0</v>
      </c>
      <c r="L697" s="70">
        <f>'Compound Alert'!AH99</f>
        <v>1.36363636363637</v>
      </c>
      <c r="M697" s="70">
        <f>'Compound Alert'!AI99</f>
        <v>0</v>
      </c>
      <c r="N697" s="70">
        <f>'Compound Alert'!AJ99</f>
        <v>0</v>
      </c>
      <c r="O697" s="70">
        <f>'Compound Alert'!AK99</f>
        <v>0</v>
      </c>
      <c r="P697" s="78"/>
      <c r="Q697" s="27" t="e">
        <f>'Compound Alert'!#REF!</f>
        <v>#REF!</v>
      </c>
      <c r="R697" s="27">
        <f>'Compound Alert'!AN295</f>
        <v>0</v>
      </c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</row>
    <row r="698" spans="1:32" hidden="1" x14ac:dyDescent="0.2">
      <c r="A698" s="64">
        <v>171</v>
      </c>
      <c r="B698" s="83" t="str">
        <f>'Compound Alert'!B108</f>
        <v>Lithuania</v>
      </c>
      <c r="C698" s="83" t="str">
        <f>'Compound Alert'!C108</f>
        <v>LTU</v>
      </c>
      <c r="D698" s="83" t="str">
        <f>'Compound Alert'!D108</f>
        <v>ECS           Europe &amp; Central Asia</v>
      </c>
      <c r="E698" s="83" t="str">
        <f>'Compound Alert'!E108</f>
        <v xml:space="preserve"> </v>
      </c>
      <c r="F698" s="83"/>
      <c r="G698" s="79">
        <f>'Compound Alert'!G108</f>
        <v>0.5</v>
      </c>
      <c r="H698" s="80">
        <f>'Compound Alert'!H108</f>
        <v>0.5</v>
      </c>
      <c r="I698" s="78">
        <f>'Compound Alert'!J108</f>
        <v>0</v>
      </c>
      <c r="J698" s="70">
        <f>'Compound Alert'!AF108</f>
        <v>10</v>
      </c>
      <c r="K698" s="70">
        <f>'Compound Alert'!AG108</f>
        <v>0</v>
      </c>
      <c r="L698" s="70">
        <f>'Compound Alert'!AH108</f>
        <v>0</v>
      </c>
      <c r="M698" s="70">
        <f>'Compound Alert'!AI108</f>
        <v>6.4866666666666699</v>
      </c>
      <c r="N698" s="70">
        <f>'Compound Alert'!AJ108</f>
        <v>0</v>
      </c>
      <c r="O698" s="70">
        <f>'Compound Alert'!AK108</f>
        <v>0</v>
      </c>
      <c r="P698" s="78"/>
      <c r="Q698" s="27" t="e">
        <f>'Compound Alert'!#REF!</f>
        <v>#REF!</v>
      </c>
      <c r="R698" s="27">
        <f>'Compound Alert'!AN304</f>
        <v>0</v>
      </c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</row>
    <row r="699" spans="1:32" hidden="1" x14ac:dyDescent="0.2">
      <c r="A699" s="64">
        <v>172</v>
      </c>
      <c r="B699" s="83" t="str">
        <f>'Compound Alert'!B110</f>
        <v>Latvia</v>
      </c>
      <c r="C699" s="83" t="str">
        <f>'Compound Alert'!C110</f>
        <v>LVA</v>
      </c>
      <c r="D699" s="83" t="str">
        <f>'Compound Alert'!D110</f>
        <v>ECS           Europe &amp; Central Asia</v>
      </c>
      <c r="E699" s="83" t="str">
        <f>'Compound Alert'!E110</f>
        <v xml:space="preserve"> </v>
      </c>
      <c r="F699" s="83"/>
      <c r="G699" s="79">
        <f>'Compound Alert'!G110</f>
        <v>0.5</v>
      </c>
      <c r="H699" s="80">
        <f>'Compound Alert'!H110</f>
        <v>0.5</v>
      </c>
      <c r="I699" s="78">
        <f>'Compound Alert'!J110</f>
        <v>0</v>
      </c>
      <c r="J699" s="70">
        <f>'Compound Alert'!AF110</f>
        <v>10</v>
      </c>
      <c r="K699" s="70">
        <f>'Compound Alert'!AG110</f>
        <v>0</v>
      </c>
      <c r="L699" s="70">
        <f>'Compound Alert'!AH110</f>
        <v>6.3636363636363704</v>
      </c>
      <c r="M699" s="70">
        <f>'Compound Alert'!AI110</f>
        <v>8.9633333333333294</v>
      </c>
      <c r="N699" s="70">
        <f>'Compound Alert'!AJ110</f>
        <v>0</v>
      </c>
      <c r="O699" s="70">
        <f>'Compound Alert'!AK110</f>
        <v>0</v>
      </c>
      <c r="P699" s="78"/>
      <c r="Q699" s="27" t="e">
        <f>'Compound Alert'!#REF!</f>
        <v>#REF!</v>
      </c>
      <c r="R699" s="27">
        <f>'Compound Alert'!AN306</f>
        <v>0</v>
      </c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</row>
    <row r="700" spans="1:32" hidden="1" x14ac:dyDescent="0.2">
      <c r="A700" s="64">
        <v>173</v>
      </c>
      <c r="B700" s="83" t="str">
        <f>'Compound Alert'!B144</f>
        <v>Poland</v>
      </c>
      <c r="C700" s="83" t="str">
        <f>'Compound Alert'!C144</f>
        <v>POL</v>
      </c>
      <c r="D700" s="83" t="str">
        <f>'Compound Alert'!D144</f>
        <v>ECS           Europe &amp; Central Asia</v>
      </c>
      <c r="E700" s="83" t="str">
        <f>'Compound Alert'!E144</f>
        <v>IBRD</v>
      </c>
      <c r="F700" s="83"/>
      <c r="G700" s="79">
        <f>'Compound Alert'!G144</f>
        <v>0.5</v>
      </c>
      <c r="H700" s="80">
        <f>'Compound Alert'!H144</f>
        <v>0.5</v>
      </c>
      <c r="I700" s="78">
        <f>'Compound Alert'!J144</f>
        <v>0</v>
      </c>
      <c r="J700" s="70">
        <f>'Compound Alert'!AF144</f>
        <v>10</v>
      </c>
      <c r="K700" s="70">
        <f>'Compound Alert'!AG144</f>
        <v>0</v>
      </c>
      <c r="L700" s="70">
        <f>'Compound Alert'!AH144</f>
        <v>0</v>
      </c>
      <c r="M700" s="70">
        <f>'Compound Alert'!AI144</f>
        <v>9.7687693096342496</v>
      </c>
      <c r="N700" s="70">
        <f>'Compound Alert'!AJ144</f>
        <v>0</v>
      </c>
      <c r="O700" s="70">
        <f>'Compound Alert'!AK144</f>
        <v>0</v>
      </c>
      <c r="P700" s="78"/>
      <c r="Q700" s="27" t="e">
        <f>'Compound Alert'!#REF!</f>
        <v>#REF!</v>
      </c>
      <c r="R700" s="27">
        <f>'Compound Alert'!AN340</f>
        <v>0</v>
      </c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</row>
    <row r="701" spans="1:32" hidden="1" x14ac:dyDescent="0.2">
      <c r="A701" s="64">
        <v>174</v>
      </c>
      <c r="B701" s="83" t="str">
        <f>'Compound Alert'!B164</f>
        <v>Slovakia</v>
      </c>
      <c r="C701" s="83" t="str">
        <f>'Compound Alert'!C164</f>
        <v>SVK</v>
      </c>
      <c r="D701" s="83" t="str">
        <f>'Compound Alert'!D164</f>
        <v>ECS           Europe &amp; Central Asia</v>
      </c>
      <c r="E701" s="83" t="str">
        <f>'Compound Alert'!E164</f>
        <v>Europe &amp; Central Asia</v>
      </c>
      <c r="F701" s="83"/>
      <c r="G701" s="79">
        <f>'Compound Alert'!G164</f>
        <v>0.5</v>
      </c>
      <c r="H701" s="80">
        <f>'Compound Alert'!H164</f>
        <v>0.5</v>
      </c>
      <c r="I701" s="78">
        <f>'Compound Alert'!J164</f>
        <v>0</v>
      </c>
      <c r="J701" s="70">
        <f>'Compound Alert'!AF164</f>
        <v>10</v>
      </c>
      <c r="K701" s="70">
        <f>'Compound Alert'!AG164</f>
        <v>0</v>
      </c>
      <c r="L701" s="70">
        <f>'Compound Alert'!AH164</f>
        <v>7.7272727272727204</v>
      </c>
      <c r="M701" s="70">
        <f>'Compound Alert'!AI164</f>
        <v>6.75</v>
      </c>
      <c r="N701" s="70">
        <f>'Compound Alert'!AJ164</f>
        <v>0</v>
      </c>
      <c r="O701" s="70">
        <f>'Compound Alert'!AK164</f>
        <v>0</v>
      </c>
      <c r="P701" s="78"/>
      <c r="Q701" s="27" t="e">
        <f>'Compound Alert'!#REF!</f>
        <v>#REF!</v>
      </c>
      <c r="R701" s="27">
        <f>'Compound Alert'!AN360</f>
        <v>0</v>
      </c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</row>
    <row r="702" spans="1:32" hidden="1" x14ac:dyDescent="0.2">
      <c r="A702" s="64">
        <v>175</v>
      </c>
      <c r="B702" s="83" t="str">
        <f>'Compound Alert'!B13</f>
        <v>Australia</v>
      </c>
      <c r="C702" s="83" t="str">
        <f>'Compound Alert'!C13</f>
        <v>AUS</v>
      </c>
      <c r="D702" s="83" t="str">
        <f>'Compound Alert'!D13</f>
        <v>EAS           East Asia &amp; Pacific</v>
      </c>
      <c r="E702" s="83" t="str">
        <f>'Compound Alert'!E13</f>
        <v xml:space="preserve"> </v>
      </c>
      <c r="F702" s="83"/>
      <c r="G702" s="79">
        <f>'Compound Alert'!G13</f>
        <v>0.5</v>
      </c>
      <c r="H702" s="80">
        <f>'Compound Alert'!H13</f>
        <v>0.5</v>
      </c>
      <c r="I702" s="78">
        <f>'Compound Alert'!J13</f>
        <v>0</v>
      </c>
      <c r="J702" s="70">
        <f>'Compound Alert'!AF13</f>
        <v>7.1428571428571104</v>
      </c>
      <c r="K702" s="70">
        <f>'Compound Alert'!AG13</f>
        <v>0</v>
      </c>
      <c r="L702" s="70">
        <f>'Compound Alert'!AH13</f>
        <v>7.7272727272727204</v>
      </c>
      <c r="M702" s="70">
        <f>'Compound Alert'!AI13</f>
        <v>5.8333333333333304</v>
      </c>
      <c r="N702" s="70">
        <f>'Compound Alert'!AJ13</f>
        <v>0</v>
      </c>
      <c r="O702" s="70">
        <f>'Compound Alert'!AK13</f>
        <v>0</v>
      </c>
      <c r="P702" s="78"/>
      <c r="Q702" s="27" t="e">
        <f>'Compound Alert'!#REF!</f>
        <v>#REF!</v>
      </c>
      <c r="R702" s="27">
        <f>'Compound Alert'!AN209</f>
        <v>0</v>
      </c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</row>
    <row r="703" spans="1:32" hidden="1" x14ac:dyDescent="0.2">
      <c r="A703" s="64">
        <v>176</v>
      </c>
      <c r="B703" s="83" t="str">
        <f>'Compound Alert'!B34</f>
        <v>Canada</v>
      </c>
      <c r="C703" s="83" t="str">
        <f>'Compound Alert'!C34</f>
        <v>CAN</v>
      </c>
      <c r="D703" s="83" t="str">
        <f>'Compound Alert'!D34</f>
        <v>NAC           North America</v>
      </c>
      <c r="E703" s="83" t="str">
        <f>'Compound Alert'!E34</f>
        <v xml:space="preserve"> </v>
      </c>
      <c r="F703" s="83"/>
      <c r="G703" s="79">
        <f>'Compound Alert'!G34</f>
        <v>0.5</v>
      </c>
      <c r="H703" s="80">
        <f>'Compound Alert'!H34</f>
        <v>0.5</v>
      </c>
      <c r="I703" s="78">
        <f>'Compound Alert'!J34</f>
        <v>0</v>
      </c>
      <c r="J703" s="70">
        <f>'Compound Alert'!AF34</f>
        <v>4.7619047619047397</v>
      </c>
      <c r="K703" s="70">
        <f>'Compound Alert'!AG34</f>
        <v>0</v>
      </c>
      <c r="L703" s="70">
        <f>'Compound Alert'!AH34</f>
        <v>5.2272727272727204</v>
      </c>
      <c r="M703" s="70">
        <f>'Compound Alert'!AI34</f>
        <v>10</v>
      </c>
      <c r="N703" s="70">
        <f>'Compound Alert'!AJ34</f>
        <v>0</v>
      </c>
      <c r="O703" s="70">
        <f>'Compound Alert'!AK34</f>
        <v>0</v>
      </c>
      <c r="P703" s="78"/>
      <c r="Q703" s="27" t="e">
        <f>'Compound Alert'!#REF!</f>
        <v>#REF!</v>
      </c>
      <c r="R703" s="27">
        <f>'Compound Alert'!AN230</f>
        <v>0</v>
      </c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</row>
    <row r="704" spans="1:32" hidden="1" x14ac:dyDescent="0.2">
      <c r="A704" s="64">
        <v>177</v>
      </c>
      <c r="B704" s="83" t="str">
        <f>'Compound Alert'!B61</f>
        <v>Finland</v>
      </c>
      <c r="C704" s="83" t="str">
        <f>'Compound Alert'!C61</f>
        <v>FIN</v>
      </c>
      <c r="D704" s="83" t="str">
        <f>'Compound Alert'!D61</f>
        <v>ECS           Europe &amp; Central Asia</v>
      </c>
      <c r="E704" s="83" t="str">
        <f>'Compound Alert'!E61</f>
        <v xml:space="preserve"> </v>
      </c>
      <c r="F704" s="83"/>
      <c r="G704" s="79">
        <f>'Compound Alert'!G61</f>
        <v>0</v>
      </c>
      <c r="H704" s="80">
        <f>'Compound Alert'!H61</f>
        <v>0</v>
      </c>
      <c r="I704" s="78">
        <f>'Compound Alert'!J61</f>
        <v>0</v>
      </c>
      <c r="J704" s="70">
        <f>'Compound Alert'!AF61</f>
        <v>9.5238095238094793</v>
      </c>
      <c r="K704" s="70">
        <f>'Compound Alert'!AG61</f>
        <v>0</v>
      </c>
      <c r="L704" s="70">
        <f>'Compound Alert'!AH61</f>
        <v>7.7272727272727204</v>
      </c>
      <c r="M704" s="70">
        <f>'Compound Alert'!AI61</f>
        <v>5.2833333333333297</v>
      </c>
      <c r="N704" s="70">
        <f>'Compound Alert'!AJ61</f>
        <v>0</v>
      </c>
      <c r="O704" s="70">
        <f>'Compound Alert'!AK61</f>
        <v>0</v>
      </c>
      <c r="P704" s="78"/>
      <c r="Q704" s="27" t="e">
        <f>'Compound Alert'!#REF!</f>
        <v>#REF!</v>
      </c>
      <c r="R704" s="27">
        <f>'Compound Alert'!AN257</f>
        <v>0</v>
      </c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</row>
    <row r="705" spans="1:32" hidden="1" x14ac:dyDescent="0.2">
      <c r="A705" s="64">
        <v>178</v>
      </c>
      <c r="B705" s="83" t="str">
        <f>'Compound Alert'!B83</f>
        <v>Ireland</v>
      </c>
      <c r="C705" s="83" t="str">
        <f>'Compound Alert'!C83</f>
        <v>IRL</v>
      </c>
      <c r="D705" s="83" t="str">
        <f>'Compound Alert'!D83</f>
        <v>ECS           Europe &amp; Central Asia</v>
      </c>
      <c r="E705" s="83" t="str">
        <f>'Compound Alert'!E83</f>
        <v xml:space="preserve"> </v>
      </c>
      <c r="F705" s="83"/>
      <c r="G705" s="79">
        <f>'Compound Alert'!G83</f>
        <v>0</v>
      </c>
      <c r="H705" s="80">
        <f>'Compound Alert'!H83</f>
        <v>0</v>
      </c>
      <c r="I705" s="78">
        <f>'Compound Alert'!J83</f>
        <v>0</v>
      </c>
      <c r="J705" s="70">
        <f>'Compound Alert'!AF83</f>
        <v>4.7619047619047397</v>
      </c>
      <c r="K705" s="70">
        <f>'Compound Alert'!AG83</f>
        <v>0</v>
      </c>
      <c r="L705" s="70">
        <f>'Compound Alert'!AH83</f>
        <v>2.9545454545454599</v>
      </c>
      <c r="M705" s="70">
        <f>'Compound Alert'!AI83</f>
        <v>3</v>
      </c>
      <c r="N705" s="70">
        <f>'Compound Alert'!AJ83</f>
        <v>0</v>
      </c>
      <c r="O705" s="70">
        <f>'Compound Alert'!AK83</f>
        <v>0</v>
      </c>
      <c r="P705" s="78"/>
      <c r="Q705" s="27" t="e">
        <f>'Compound Alert'!#REF!</f>
        <v>#REF!</v>
      </c>
      <c r="R705" s="27">
        <f>'Compound Alert'!AN279</f>
        <v>0</v>
      </c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</row>
    <row r="706" spans="1:32" hidden="1" x14ac:dyDescent="0.2">
      <c r="A706" s="64">
        <v>179</v>
      </c>
      <c r="B706" s="83" t="str">
        <f>'Compound Alert'!B17</f>
        <v>Belgium</v>
      </c>
      <c r="C706" s="83" t="str">
        <f>'Compound Alert'!C17</f>
        <v>BEL</v>
      </c>
      <c r="D706" s="83" t="str">
        <f>'Compound Alert'!D17</f>
        <v>ECS           Europe &amp; Central Asia</v>
      </c>
      <c r="E706" s="83" t="str">
        <f>'Compound Alert'!E17</f>
        <v xml:space="preserve"> </v>
      </c>
      <c r="F706" s="83"/>
      <c r="G706" s="79">
        <f>'Compound Alert'!G17</f>
        <v>0</v>
      </c>
      <c r="H706" s="80">
        <f>'Compound Alert'!H17</f>
        <v>0</v>
      </c>
      <c r="I706" s="78">
        <f>'Compound Alert'!J17</f>
        <v>0</v>
      </c>
      <c r="J706" s="70">
        <f>'Compound Alert'!AF17</f>
        <v>10</v>
      </c>
      <c r="K706" s="70">
        <f>'Compound Alert'!AG17</f>
        <v>0</v>
      </c>
      <c r="L706" s="70">
        <f>'Compound Alert'!AH17</f>
        <v>5.4545454545454604</v>
      </c>
      <c r="M706" s="70">
        <f>'Compound Alert'!AI17</f>
        <v>3</v>
      </c>
      <c r="N706" s="70">
        <f>'Compound Alert'!AJ17</f>
        <v>0</v>
      </c>
      <c r="O706" s="70">
        <f>'Compound Alert'!AK17</f>
        <v>0</v>
      </c>
      <c r="P706" s="78"/>
      <c r="Q706" s="27" t="e">
        <f>'Compound Alert'!#REF!</f>
        <v>#REF!</v>
      </c>
      <c r="R706" s="27">
        <f>'Compound Alert'!AN213</f>
        <v>0</v>
      </c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</row>
    <row r="707" spans="1:32" hidden="1" x14ac:dyDescent="0.2">
      <c r="A707" s="64">
        <v>180</v>
      </c>
      <c r="B707" s="83" t="str">
        <f>'Compound Alert'!B35</f>
        <v>Switzerland</v>
      </c>
      <c r="C707" s="83" t="str">
        <f>'Compound Alert'!C35</f>
        <v>CHE</v>
      </c>
      <c r="D707" s="83" t="str">
        <f>'Compound Alert'!D35</f>
        <v>ECS           Europe &amp; Central Asia</v>
      </c>
      <c r="E707" s="83" t="str">
        <f>'Compound Alert'!E35</f>
        <v xml:space="preserve"> </v>
      </c>
      <c r="F707" s="83"/>
      <c r="G707" s="79">
        <f>'Compound Alert'!G35</f>
        <v>0</v>
      </c>
      <c r="H707" s="80">
        <f>'Compound Alert'!H35</f>
        <v>0</v>
      </c>
      <c r="I707" s="78">
        <f>'Compound Alert'!J35</f>
        <v>0</v>
      </c>
      <c r="J707" s="70">
        <f>'Compound Alert'!AF35</f>
        <v>7.6642799999999998</v>
      </c>
      <c r="K707" s="70">
        <f>'Compound Alert'!AG35</f>
        <v>0</v>
      </c>
      <c r="L707" s="70">
        <f>'Compound Alert'!AH35</f>
        <v>0</v>
      </c>
      <c r="M707" s="70">
        <f>'Compound Alert'!AI35</f>
        <v>3.0166666666666702</v>
      </c>
      <c r="N707" s="70">
        <f>'Compound Alert'!AJ35</f>
        <v>0</v>
      </c>
      <c r="O707" s="70">
        <f>'Compound Alert'!AK35</f>
        <v>0</v>
      </c>
      <c r="P707" s="78"/>
      <c r="Q707" s="27" t="e">
        <f>'Compound Alert'!#REF!</f>
        <v>#REF!</v>
      </c>
      <c r="R707" s="27">
        <f>'Compound Alert'!AN231</f>
        <v>0</v>
      </c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</row>
    <row r="708" spans="1:32" hidden="1" x14ac:dyDescent="0.2">
      <c r="A708" s="64">
        <v>181</v>
      </c>
      <c r="B708" s="83" t="str">
        <f>'Compound Alert'!B49</f>
        <v>Germany</v>
      </c>
      <c r="C708" s="83" t="str">
        <f>'Compound Alert'!C49</f>
        <v>DEU</v>
      </c>
      <c r="D708" s="83" t="str">
        <f>'Compound Alert'!D49</f>
        <v>ECS           Europe &amp; Central Asia</v>
      </c>
      <c r="E708" s="83" t="str">
        <f>'Compound Alert'!E49</f>
        <v xml:space="preserve"> </v>
      </c>
      <c r="F708" s="83"/>
      <c r="G708" s="79">
        <f>'Compound Alert'!G49</f>
        <v>0</v>
      </c>
      <c r="H708" s="80">
        <f>'Compound Alert'!H49</f>
        <v>0</v>
      </c>
      <c r="I708" s="78">
        <f>'Compound Alert'!J49</f>
        <v>0</v>
      </c>
      <c r="J708" s="70">
        <f>'Compound Alert'!AF49</f>
        <v>7.8195199999999998</v>
      </c>
      <c r="K708" s="70">
        <f>'Compound Alert'!AG49</f>
        <v>0</v>
      </c>
      <c r="L708" s="70">
        <f>'Compound Alert'!AH49</f>
        <v>0</v>
      </c>
      <c r="M708" s="70">
        <f>'Compound Alert'!AI49</f>
        <v>3.78</v>
      </c>
      <c r="N708" s="70">
        <f>'Compound Alert'!AJ49</f>
        <v>0</v>
      </c>
      <c r="O708" s="70">
        <f>'Compound Alert'!AK49</f>
        <v>0</v>
      </c>
      <c r="P708" s="78"/>
      <c r="Q708" s="27" t="e">
        <f>'Compound Alert'!#REF!</f>
        <v>#REF!</v>
      </c>
      <c r="R708" s="27">
        <f>'Compound Alert'!AN245</f>
        <v>0</v>
      </c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</row>
    <row r="709" spans="1:32" hidden="1" x14ac:dyDescent="0.2">
      <c r="A709" s="64">
        <v>182</v>
      </c>
      <c r="B709" s="83" t="str">
        <f>'Compound Alert'!B52</f>
        <v>Denmark</v>
      </c>
      <c r="C709" s="83" t="str">
        <f>'Compound Alert'!C52</f>
        <v>DNK</v>
      </c>
      <c r="D709" s="83" t="str">
        <f>'Compound Alert'!D52</f>
        <v>ECS           Europe &amp; Central Asia</v>
      </c>
      <c r="E709" s="83" t="str">
        <f>'Compound Alert'!E52</f>
        <v xml:space="preserve"> </v>
      </c>
      <c r="F709" s="83"/>
      <c r="G709" s="79">
        <f>'Compound Alert'!G52</f>
        <v>0</v>
      </c>
      <c r="H709" s="80">
        <f>'Compound Alert'!H52</f>
        <v>0</v>
      </c>
      <c r="I709" s="78">
        <f>'Compound Alert'!J52</f>
        <v>0</v>
      </c>
      <c r="J709" s="70">
        <f>'Compound Alert'!AF52</f>
        <v>10</v>
      </c>
      <c r="K709" s="70">
        <f>'Compound Alert'!AG52</f>
        <v>0</v>
      </c>
      <c r="L709" s="70">
        <f>'Compound Alert'!AH52</f>
        <v>6.3636363636363598</v>
      </c>
      <c r="M709" s="70">
        <f>'Compound Alert'!AI52</f>
        <v>3.86</v>
      </c>
      <c r="N709" s="70">
        <f>'Compound Alert'!AJ52</f>
        <v>0</v>
      </c>
      <c r="O709" s="70">
        <f>'Compound Alert'!AK52</f>
        <v>0</v>
      </c>
      <c r="P709" s="78"/>
      <c r="Q709" s="27" t="e">
        <f>'Compound Alert'!#REF!</f>
        <v>#REF!</v>
      </c>
      <c r="R709" s="27">
        <f>'Compound Alert'!AN248</f>
        <v>0</v>
      </c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</row>
    <row r="710" spans="1:32" hidden="1" x14ac:dyDescent="0.2">
      <c r="A710" s="64">
        <v>183</v>
      </c>
      <c r="B710" s="83" t="str">
        <f>'Compound Alert'!B66</f>
        <v>United Kingdom</v>
      </c>
      <c r="C710" s="83" t="str">
        <f>'Compound Alert'!C66</f>
        <v>GBR</v>
      </c>
      <c r="D710" s="83" t="str">
        <f>'Compound Alert'!D66</f>
        <v>ECS           Europe &amp; Central Asia</v>
      </c>
      <c r="E710" s="83" t="str">
        <f>'Compound Alert'!E66</f>
        <v xml:space="preserve"> </v>
      </c>
      <c r="F710" s="83"/>
      <c r="G710" s="79">
        <f>'Compound Alert'!G66</f>
        <v>0</v>
      </c>
      <c r="H710" s="80">
        <f>'Compound Alert'!H66</f>
        <v>0</v>
      </c>
      <c r="I710" s="78">
        <f>'Compound Alert'!J66</f>
        <v>0</v>
      </c>
      <c r="J710" s="70">
        <f>'Compound Alert'!AF66</f>
        <v>10</v>
      </c>
      <c r="K710" s="70">
        <f>'Compound Alert'!AG66</f>
        <v>0</v>
      </c>
      <c r="L710" s="70">
        <f>'Compound Alert'!AH66</f>
        <v>6.8181818181818201</v>
      </c>
      <c r="M710" s="70">
        <f>'Compound Alert'!AI66</f>
        <v>5.1666666666666696</v>
      </c>
      <c r="N710" s="70">
        <f>'Compound Alert'!AJ66</f>
        <v>0</v>
      </c>
      <c r="O710" s="70">
        <f>'Compound Alert'!AK66</f>
        <v>0</v>
      </c>
      <c r="P710" s="78"/>
      <c r="Q710" s="27" t="e">
        <f>'Compound Alert'!#REF!</f>
        <v>#REF!</v>
      </c>
      <c r="R710" s="27">
        <f>'Compound Alert'!AN262</f>
        <v>0</v>
      </c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</row>
    <row r="711" spans="1:32" hidden="1" x14ac:dyDescent="0.2">
      <c r="A711" s="64">
        <v>184</v>
      </c>
      <c r="B711" s="83" t="str">
        <f>'Compound Alert'!B74</f>
        <v>Grenada</v>
      </c>
      <c r="C711" s="83" t="str">
        <f>'Compound Alert'!C74</f>
        <v>GRD</v>
      </c>
      <c r="D711" s="83" t="str">
        <f>'Compound Alert'!D74</f>
        <v>LCN           Latin America &amp; Caribbean</v>
      </c>
      <c r="E711" s="83" t="str">
        <f>'Compound Alert'!E74</f>
        <v>Blend</v>
      </c>
      <c r="F711" s="83"/>
      <c r="G711" s="79">
        <f>'Compound Alert'!G74</f>
        <v>0</v>
      </c>
      <c r="H711" s="80">
        <f>'Compound Alert'!H74</f>
        <v>0</v>
      </c>
      <c r="I711" s="78">
        <f>'Compound Alert'!J74</f>
        <v>0.5</v>
      </c>
      <c r="J711" s="70">
        <f>'Compound Alert'!AF74</f>
        <v>5.0800000000000602E-2</v>
      </c>
      <c r="K711" s="70">
        <f>'Compound Alert'!AG74</f>
        <v>0</v>
      </c>
      <c r="L711" s="70">
        <f>'Compound Alert'!AH74</f>
        <v>0</v>
      </c>
      <c r="M711" s="70">
        <f>'Compound Alert'!AI74</f>
        <v>0</v>
      </c>
      <c r="N711" s="70">
        <f>'Compound Alert'!AJ74</f>
        <v>10</v>
      </c>
      <c r="O711" s="70">
        <f>'Compound Alert'!AK74</f>
        <v>0</v>
      </c>
      <c r="P711" s="78"/>
      <c r="Q711" s="27" t="e">
        <f>'Compound Alert'!#REF!</f>
        <v>#REF!</v>
      </c>
      <c r="R711" s="27">
        <f>'Compound Alert'!AN270</f>
        <v>0</v>
      </c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</row>
    <row r="712" spans="1:32" hidden="1" x14ac:dyDescent="0.2">
      <c r="A712" s="64">
        <v>185</v>
      </c>
      <c r="B712" s="83" t="str">
        <f>'Compound Alert'!B132</f>
        <v>Netherlands</v>
      </c>
      <c r="C712" s="83" t="str">
        <f>'Compound Alert'!C132</f>
        <v>NLD</v>
      </c>
      <c r="D712" s="83" t="str">
        <f>'Compound Alert'!D132</f>
        <v>ECS           Europe &amp; Central Asia</v>
      </c>
      <c r="E712" s="83" t="str">
        <f>'Compound Alert'!E132</f>
        <v>Europe &amp; Central Asia</v>
      </c>
      <c r="F712" s="83"/>
      <c r="G712" s="79">
        <f>'Compound Alert'!G132</f>
        <v>0</v>
      </c>
      <c r="H712" s="80">
        <f>'Compound Alert'!H132</f>
        <v>0</v>
      </c>
      <c r="I712" s="78">
        <f>'Compound Alert'!J132</f>
        <v>0</v>
      </c>
      <c r="J712" s="70">
        <f>'Compound Alert'!AF132</f>
        <v>10</v>
      </c>
      <c r="K712" s="70">
        <f>'Compound Alert'!AG132</f>
        <v>0</v>
      </c>
      <c r="L712" s="70">
        <f>'Compound Alert'!AH132</f>
        <v>5.4545454545454604</v>
      </c>
      <c r="M712" s="70">
        <f>'Compound Alert'!AI132</f>
        <v>7.0333333333333297</v>
      </c>
      <c r="N712" s="70">
        <f>'Compound Alert'!AJ132</f>
        <v>0</v>
      </c>
      <c r="O712" s="70">
        <f>'Compound Alert'!AK132</f>
        <v>0</v>
      </c>
      <c r="P712" s="78"/>
      <c r="Q712" s="27" t="e">
        <f>'Compound Alert'!#REF!</f>
        <v>#REF!</v>
      </c>
      <c r="R712" s="27">
        <f>'Compound Alert'!AN328</f>
        <v>0</v>
      </c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</row>
    <row r="713" spans="1:32" hidden="1" x14ac:dyDescent="0.2">
      <c r="A713" s="64">
        <v>186</v>
      </c>
      <c r="B713" s="83" t="str">
        <f>'Compound Alert'!B133</f>
        <v>Norway</v>
      </c>
      <c r="C713" s="83" t="str">
        <f>'Compound Alert'!C133</f>
        <v>NOR</v>
      </c>
      <c r="D713" s="83" t="str">
        <f>'Compound Alert'!D133</f>
        <v>ECS           Europe &amp; Central Asia</v>
      </c>
      <c r="E713" s="83" t="str">
        <f>'Compound Alert'!E133</f>
        <v>Europe &amp; Central Asia</v>
      </c>
      <c r="F713" s="83"/>
      <c r="G713" s="79">
        <f>'Compound Alert'!G133</f>
        <v>0</v>
      </c>
      <c r="H713" s="80">
        <f>'Compound Alert'!H133</f>
        <v>0</v>
      </c>
      <c r="I713" s="78">
        <f>'Compound Alert'!J133</f>
        <v>0</v>
      </c>
      <c r="J713" s="70">
        <f>'Compound Alert'!AF133</f>
        <v>9.5238095238094793</v>
      </c>
      <c r="K713" s="70">
        <f>'Compound Alert'!AG133</f>
        <v>0</v>
      </c>
      <c r="L713" s="70">
        <f>'Compound Alert'!AH133</f>
        <v>6.3636363636363704</v>
      </c>
      <c r="M713" s="70">
        <f>'Compound Alert'!AI133</f>
        <v>3</v>
      </c>
      <c r="N713" s="70">
        <f>'Compound Alert'!AJ133</f>
        <v>0</v>
      </c>
      <c r="O713" s="70">
        <f>'Compound Alert'!AK133</f>
        <v>0</v>
      </c>
      <c r="P713" s="78"/>
      <c r="Q713" s="27" t="e">
        <f>'Compound Alert'!#REF!</f>
        <v>#REF!</v>
      </c>
      <c r="R713" s="27">
        <f>'Compound Alert'!AN329</f>
        <v>0</v>
      </c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</row>
    <row r="714" spans="1:32" hidden="1" x14ac:dyDescent="0.2">
      <c r="A714" s="64">
        <v>187</v>
      </c>
      <c r="B714" s="83" t="str">
        <f>'Compound Alert'!B146</f>
        <v>Portugal</v>
      </c>
      <c r="C714" s="83" t="str">
        <f>'Compound Alert'!C146</f>
        <v>PRT</v>
      </c>
      <c r="D714" s="83" t="str">
        <f>'Compound Alert'!D146</f>
        <v>ECS           Europe &amp; Central Asia</v>
      </c>
      <c r="E714" s="83" t="str">
        <f>'Compound Alert'!E146</f>
        <v>Europe &amp; Central Asia</v>
      </c>
      <c r="F714" s="83"/>
      <c r="G714" s="79">
        <f>'Compound Alert'!G146</f>
        <v>0</v>
      </c>
      <c r="H714" s="80">
        <f>'Compound Alert'!H146</f>
        <v>0</v>
      </c>
      <c r="I714" s="78">
        <f>'Compound Alert'!J146</f>
        <v>0</v>
      </c>
      <c r="J714" s="70">
        <f>'Compound Alert'!AF146</f>
        <v>4.7619047619047397</v>
      </c>
      <c r="K714" s="70">
        <f>'Compound Alert'!AG146</f>
        <v>0</v>
      </c>
      <c r="L714" s="70">
        <f>'Compound Alert'!AH146</f>
        <v>7.7272727272727204</v>
      </c>
      <c r="M714" s="70">
        <f>'Compound Alert'!AI146</f>
        <v>5.54</v>
      </c>
      <c r="N714" s="70">
        <f>'Compound Alert'!AJ146</f>
        <v>0</v>
      </c>
      <c r="O714" s="70">
        <f>'Compound Alert'!AK146</f>
        <v>0</v>
      </c>
      <c r="P714" s="78"/>
      <c r="Q714" s="27" t="e">
        <f>'Compound Alert'!#REF!</f>
        <v>#REF!</v>
      </c>
      <c r="R714" s="27">
        <f>'Compound Alert'!AN342</f>
        <v>0</v>
      </c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</row>
    <row r="715" spans="1:32" hidden="1" x14ac:dyDescent="0.2">
      <c r="A715" s="64">
        <v>188</v>
      </c>
      <c r="B715" s="83" t="str">
        <f>'Compound Alert'!B155</f>
        <v>Singapore</v>
      </c>
      <c r="C715" s="83" t="str">
        <f>'Compound Alert'!C155</f>
        <v>SGP</v>
      </c>
      <c r="D715" s="83" t="str">
        <f>'Compound Alert'!D155</f>
        <v>EAS           East Asia &amp; Pacific</v>
      </c>
      <c r="E715" s="83" t="str">
        <f>'Compound Alert'!E155</f>
        <v>East Asia &amp; Pacific</v>
      </c>
      <c r="F715" s="83"/>
      <c r="G715" s="79">
        <f>'Compound Alert'!G155</f>
        <v>0</v>
      </c>
      <c r="H715" s="80">
        <f>'Compound Alert'!H155</f>
        <v>0</v>
      </c>
      <c r="I715" s="78">
        <f>'Compound Alert'!J155</f>
        <v>0</v>
      </c>
      <c r="J715" s="70">
        <f>'Compound Alert'!AF155</f>
        <v>2.3809523809523698</v>
      </c>
      <c r="K715" s="70">
        <f>'Compound Alert'!AG155</f>
        <v>0</v>
      </c>
      <c r="L715" s="70">
        <f>'Compound Alert'!AH155</f>
        <v>1.36363636363636</v>
      </c>
      <c r="M715" s="70">
        <f>'Compound Alert'!AI155</f>
        <v>3</v>
      </c>
      <c r="N715" s="70">
        <f>'Compound Alert'!AJ155</f>
        <v>0</v>
      </c>
      <c r="O715" s="70">
        <f>'Compound Alert'!AK155</f>
        <v>0</v>
      </c>
      <c r="P715" s="78"/>
      <c r="Q715" s="27" t="e">
        <f>'Compound Alert'!#REF!</f>
        <v>#REF!</v>
      </c>
      <c r="R715" s="27">
        <f>'Compound Alert'!AN351</f>
        <v>0</v>
      </c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</row>
    <row r="716" spans="1:32" hidden="1" x14ac:dyDescent="0.2">
      <c r="A716" s="64">
        <v>189</v>
      </c>
      <c r="B716" s="83" t="str">
        <f>'Compound Alert'!B165</f>
        <v>Slovenia</v>
      </c>
      <c r="C716" s="83" t="str">
        <f>'Compound Alert'!C165</f>
        <v>SVN</v>
      </c>
      <c r="D716" s="83" t="str">
        <f>'Compound Alert'!D165</f>
        <v>ECS           Europe &amp; Central Asia</v>
      </c>
      <c r="E716" s="83" t="str">
        <f>'Compound Alert'!E165</f>
        <v>Europe &amp; Central Asia</v>
      </c>
      <c r="F716" s="83"/>
      <c r="G716" s="79">
        <f>'Compound Alert'!G165</f>
        <v>0</v>
      </c>
      <c r="H716" s="80">
        <f>'Compound Alert'!H165</f>
        <v>0</v>
      </c>
      <c r="I716" s="78">
        <f>'Compound Alert'!J165</f>
        <v>0</v>
      </c>
      <c r="J716" s="70">
        <f>'Compound Alert'!AF165</f>
        <v>10</v>
      </c>
      <c r="K716" s="70">
        <f>'Compound Alert'!AG165</f>
        <v>0</v>
      </c>
      <c r="L716" s="70">
        <f>'Compound Alert'!AH165</f>
        <v>0</v>
      </c>
      <c r="M716" s="70">
        <f>'Compound Alert'!AI165</f>
        <v>10</v>
      </c>
      <c r="N716" s="70">
        <f>'Compound Alert'!AJ165</f>
        <v>0</v>
      </c>
      <c r="O716" s="70">
        <f>'Compound Alert'!AK165</f>
        <v>0</v>
      </c>
      <c r="P716" s="78"/>
      <c r="Q716" s="27" t="e">
        <f>'Compound Alert'!#REF!</f>
        <v>#REF!</v>
      </c>
      <c r="R716" s="27">
        <f>'Compound Alert'!AN361</f>
        <v>0</v>
      </c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</row>
    <row r="717" spans="1:32" hidden="1" x14ac:dyDescent="0.2">
      <c r="A717" s="64">
        <v>190</v>
      </c>
      <c r="B717" s="83" t="str">
        <f>'Compound Alert'!B166</f>
        <v>Sweden</v>
      </c>
      <c r="C717" s="83" t="str">
        <f>'Compound Alert'!C166</f>
        <v>SWE</v>
      </c>
      <c r="D717" s="83" t="str">
        <f>'Compound Alert'!D166</f>
        <v>ECS           Europe &amp; Central Asia</v>
      </c>
      <c r="E717" s="83" t="str">
        <f>'Compound Alert'!E166</f>
        <v>Europe &amp; Central Asia</v>
      </c>
      <c r="F717" s="83"/>
      <c r="G717" s="79">
        <f>'Compound Alert'!G166</f>
        <v>0</v>
      </c>
      <c r="H717" s="80">
        <f>'Compound Alert'!H166</f>
        <v>0</v>
      </c>
      <c r="I717" s="78">
        <f>'Compound Alert'!J166</f>
        <v>0</v>
      </c>
      <c r="J717" s="70">
        <f>'Compound Alert'!AF166</f>
        <v>10</v>
      </c>
      <c r="K717" s="70">
        <f>'Compound Alert'!AG166</f>
        <v>0</v>
      </c>
      <c r="L717" s="70">
        <f>'Compound Alert'!AH166</f>
        <v>1.8181818181818199</v>
      </c>
      <c r="M717" s="70">
        <f>'Compound Alert'!AI166</f>
        <v>6.34</v>
      </c>
      <c r="N717" s="70">
        <f>'Compound Alert'!AJ166</f>
        <v>0</v>
      </c>
      <c r="O717" s="70">
        <f>'Compound Alert'!AK166</f>
        <v>0</v>
      </c>
      <c r="P717" s="78"/>
      <c r="Q717" s="27" t="e">
        <f>'Compound Alert'!#REF!</f>
        <v>#REF!</v>
      </c>
      <c r="R717" s="27">
        <f>'Compound Alert'!AN362</f>
        <v>0</v>
      </c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</row>
    <row r="718" spans="1:32" hidden="1" x14ac:dyDescent="0.2">
      <c r="A718" s="71"/>
      <c r="B718" s="83">
        <f>'Compound Alert'!B196</f>
        <v>0</v>
      </c>
      <c r="C718" s="83">
        <f>'Compound Alert'!C196</f>
        <v>0</v>
      </c>
      <c r="D718" s="83">
        <f>'Compound Alert'!D196</f>
        <v>0</v>
      </c>
      <c r="E718" s="83">
        <f>'Compound Alert'!E196</f>
        <v>0</v>
      </c>
      <c r="F718" s="83"/>
      <c r="G718" s="79">
        <f>'Compound Alert'!G196</f>
        <v>0</v>
      </c>
      <c r="H718" s="80">
        <f>'Compound Alert'!H196</f>
        <v>0</v>
      </c>
      <c r="I718" s="78">
        <f>'Compound Alert'!J196</f>
        <v>0</v>
      </c>
      <c r="J718" s="70">
        <f>'Compound Alert'!AF196</f>
        <v>0</v>
      </c>
      <c r="K718" s="70">
        <f>'Compound Alert'!AG196</f>
        <v>0</v>
      </c>
      <c r="L718" s="70">
        <f>'Compound Alert'!AH196</f>
        <v>0</v>
      </c>
      <c r="M718" s="70">
        <f>'Compound Alert'!AI196</f>
        <v>0</v>
      </c>
      <c r="N718" s="70">
        <f>'Compound Alert'!AJ196</f>
        <v>0</v>
      </c>
      <c r="O718" s="70">
        <f>'Compound Alert'!AK196</f>
        <v>0</v>
      </c>
      <c r="P718" s="78"/>
      <c r="Q718" s="27">
        <f>'Compound Alert'!AM196</f>
        <v>0</v>
      </c>
      <c r="R718" s="27">
        <f>'Compound Alert'!AN392</f>
        <v>0</v>
      </c>
    </row>
    <row r="719" spans="1:32" x14ac:dyDescent="0.2">
      <c r="H719" s="31"/>
    </row>
  </sheetData>
  <autoFilter ref="B72:P262" xr:uid="{4BA7E1D8-A8E6-1E46-8CAB-77C1C63B44C9}">
    <filterColumn colId="6">
      <customFilters>
        <customFilter operator="greaterThanOrEqual" val="5"/>
      </customFilters>
    </filterColumn>
    <sortState xmlns:xlrd2="http://schemas.microsoft.com/office/spreadsheetml/2017/richdata2" ref="B73:P262">
      <sortCondition descending="1" ref="H72:H262"/>
    </sortState>
  </autoFilter>
  <mergeCells count="3">
    <mergeCell ref="G526:H526"/>
    <mergeCell ref="G71:H71"/>
    <mergeCell ref="G298:H298"/>
  </mergeCells>
  <phoneticPr fontId="28" type="noConversion"/>
  <conditionalFormatting sqref="Q72:R262">
    <cfRule type="expression" dxfId="276" priority="114">
      <formula>Q72=""</formula>
    </cfRule>
    <cfRule type="cellIs" dxfId="275" priority="115" operator="between">
      <formula>0</formula>
      <formula>0.332</formula>
    </cfRule>
    <cfRule type="cellIs" dxfId="274" priority="116" operator="between">
      <formula>0.333333333333333</formula>
      <formula>0.665</formula>
    </cfRule>
    <cfRule type="cellIs" dxfId="273" priority="117" operator="between">
      <formula>0.666666666666667</formula>
      <formula>1</formula>
    </cfRule>
  </conditionalFormatting>
  <conditionalFormatting sqref="G263:G266 G295">
    <cfRule type="dataBar" priority="113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{C4B0549E-2ED1-DD44-AC29-731F43D1961A}</x14:id>
        </ext>
      </extLst>
    </cfRule>
  </conditionalFormatting>
  <conditionalFormatting sqref="G73:G262">
    <cfRule type="dataBar" priority="104">
      <dataBar showValue="0">
        <cfvo type="num" val="0"/>
        <cfvo type="num" val="6"/>
        <color rgb="FFDD2C03"/>
      </dataBar>
      <extLst>
        <ext xmlns:x14="http://schemas.microsoft.com/office/spreadsheetml/2009/9/main" uri="{B025F937-C7B1-47D3-B67F-A62EFF666E3E}">
          <x14:id>{D404C03A-60D8-734E-892F-8FFF16A68072}</x14:id>
        </ext>
      </extLst>
    </cfRule>
  </conditionalFormatting>
  <conditionalFormatting sqref="J72:P262">
    <cfRule type="expression" dxfId="272" priority="100">
      <formula>J72=""</formula>
    </cfRule>
    <cfRule type="cellIs" dxfId="271" priority="101" operator="between">
      <formula>0</formula>
      <formula>6.999</formula>
    </cfRule>
    <cfRule type="cellIs" dxfId="270" priority="102" operator="between">
      <formula>7</formula>
      <formula>9.99</formula>
    </cfRule>
    <cfRule type="expression" dxfId="269" priority="103">
      <formula>J72=10</formula>
    </cfRule>
  </conditionalFormatting>
  <conditionalFormatting sqref="O299:P299">
    <cfRule type="expression" dxfId="268" priority="68">
      <formula>O299=""</formula>
    </cfRule>
    <cfRule type="cellIs" dxfId="267" priority="69" operator="between">
      <formula>0</formula>
      <formula>0.332</formula>
    </cfRule>
    <cfRule type="cellIs" dxfId="266" priority="70" operator="between">
      <formula>0.333333333333333</formula>
      <formula>0.665</formula>
    </cfRule>
    <cfRule type="cellIs" dxfId="265" priority="71" operator="between">
      <formula>0.666666666666667</formula>
      <formula>1</formula>
    </cfRule>
  </conditionalFormatting>
  <conditionalFormatting sqref="H299:M299">
    <cfRule type="expression" dxfId="264" priority="72">
      <formula>H299=""</formula>
    </cfRule>
    <cfRule type="cellIs" dxfId="263" priority="73" operator="between">
      <formula>0</formula>
      <formula>6.999</formula>
    </cfRule>
    <cfRule type="cellIs" dxfId="262" priority="74" operator="between">
      <formula>7</formula>
      <formula>9.99</formula>
    </cfRule>
    <cfRule type="expression" dxfId="261" priority="75">
      <formula>H299=10</formula>
    </cfRule>
  </conditionalFormatting>
  <conditionalFormatting sqref="O527:P527">
    <cfRule type="expression" dxfId="260" priority="45">
      <formula>O527=""</formula>
    </cfRule>
    <cfRule type="cellIs" dxfId="259" priority="46" operator="between">
      <formula>0</formula>
      <formula>0.332</formula>
    </cfRule>
    <cfRule type="cellIs" dxfId="258" priority="47" operator="between">
      <formula>0.333333333333333</formula>
      <formula>0.665</formula>
    </cfRule>
    <cfRule type="cellIs" dxfId="257" priority="48" operator="between">
      <formula>0.666666666666667</formula>
      <formula>1</formula>
    </cfRule>
  </conditionalFormatting>
  <conditionalFormatting sqref="G491:G493">
    <cfRule type="dataBar" priority="1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{569F8819-4068-1742-BCE0-A9569DC4B272}</x14:id>
        </ext>
      </extLst>
    </cfRule>
  </conditionalFormatting>
  <conditionalFormatting sqref="G300:G489">
    <cfRule type="dataBar" priority="25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{911EA3BB-2901-8544-A7B3-87F9F1984C7B}</x14:id>
        </ext>
      </extLst>
    </cfRule>
  </conditionalFormatting>
  <conditionalFormatting sqref="J300:P300 J301:O489">
    <cfRule type="expression" dxfId="256" priority="26">
      <formula>J300=""</formula>
    </cfRule>
    <cfRule type="cellIs" dxfId="255" priority="27" operator="between">
      <formula>0</formula>
      <formula>6.999</formula>
    </cfRule>
    <cfRule type="cellIs" dxfId="254" priority="28" operator="between">
      <formula>7</formula>
      <formula>9.99</formula>
    </cfRule>
    <cfRule type="expression" dxfId="253" priority="29">
      <formula>J300=10</formula>
    </cfRule>
  </conditionalFormatting>
  <conditionalFormatting sqref="Q300:R489">
    <cfRule type="expression" dxfId="252" priority="21">
      <formula>Q300=""</formula>
    </cfRule>
    <cfRule type="cellIs" dxfId="251" priority="22" operator="between">
      <formula>0</formula>
      <formula>0.332</formula>
    </cfRule>
    <cfRule type="cellIs" dxfId="250" priority="23" operator="between">
      <formula>0.333333333333333</formula>
      <formula>0.665</formula>
    </cfRule>
    <cfRule type="cellIs" dxfId="249" priority="24" operator="between">
      <formula>0.666666666666667</formula>
      <formula>1</formula>
    </cfRule>
  </conditionalFormatting>
  <conditionalFormatting sqref="Q529:Q718">
    <cfRule type="expression" dxfId="248" priority="17">
      <formula>Q529=""</formula>
    </cfRule>
    <cfRule type="cellIs" dxfId="247" priority="18" operator="between">
      <formula>0</formula>
      <formula>0.332</formula>
    </cfRule>
    <cfRule type="cellIs" dxfId="246" priority="19" operator="between">
      <formula>0.333333333333333</formula>
      <formula>0.665</formula>
    </cfRule>
    <cfRule type="cellIs" dxfId="245" priority="20" operator="between">
      <formula>0.666666666666667</formula>
      <formula>1</formula>
    </cfRule>
  </conditionalFormatting>
  <conditionalFormatting sqref="J528:P528 J529:O718">
    <cfRule type="expression" dxfId="244" priority="13">
      <formula>J528=""</formula>
    </cfRule>
    <cfRule type="cellIs" dxfId="243" priority="14" operator="between">
      <formula>0</formula>
      <formula>6.999</formula>
    </cfRule>
    <cfRule type="cellIs" dxfId="242" priority="15" operator="between">
      <formula>7</formula>
      <formula>9.99</formula>
    </cfRule>
    <cfRule type="expression" dxfId="241" priority="16">
      <formula>J528=10</formula>
    </cfRule>
  </conditionalFormatting>
  <conditionalFormatting sqref="P529:P718">
    <cfRule type="colorScale" priority="11">
      <colorScale>
        <cfvo type="min"/>
        <cfvo type="max"/>
        <color theme="9" tint="-0.249977111117893"/>
        <color theme="0"/>
      </colorScale>
    </cfRule>
    <cfRule type="colorScale" priority="12">
      <colorScale>
        <cfvo type="min"/>
        <cfvo type="max"/>
        <color rgb="FFF8696B"/>
        <color rgb="FFFCFCFF"/>
      </colorScale>
    </cfRule>
  </conditionalFormatting>
  <conditionalFormatting sqref="G528:G718">
    <cfRule type="dataBar" priority="10">
      <dataBar showValue="0">
        <cfvo type="num" val="0"/>
        <cfvo type="num" val="6"/>
        <color theme="9" tint="-0.249977111117893"/>
      </dataBar>
      <extLst>
        <ext xmlns:x14="http://schemas.microsoft.com/office/spreadsheetml/2009/9/main" uri="{B025F937-C7B1-47D3-B67F-A62EFF666E3E}">
          <x14:id>{560E6BF0-3DEA-4A44-8F1E-2636D4369D44}</x14:id>
        </ext>
      </extLst>
    </cfRule>
  </conditionalFormatting>
  <conditionalFormatting sqref="Q528:R528 R529:R718">
    <cfRule type="expression" dxfId="240" priority="2">
      <formula>Q528=""</formula>
    </cfRule>
    <cfRule type="cellIs" dxfId="239" priority="3" operator="between">
      <formula>0</formula>
      <formula>0.332</formula>
    </cfRule>
    <cfRule type="cellIs" dxfId="238" priority="4" operator="between">
      <formula>0.333333333333333</formula>
      <formula>0.665</formula>
    </cfRule>
    <cfRule type="cellIs" dxfId="237" priority="5" operator="between">
      <formula>0.666666666666667</formula>
      <formula>1</formula>
    </cfRule>
  </conditionalFormatting>
  <hyperlinks>
    <hyperlink ref="B3" location="Summary!C9" display="1. HEATMAPS" xr:uid="{94C7AA81-E89E-734E-93F4-6E835677D4B6}"/>
    <hyperlink ref="B4" location="Summary!B69" display="2. OVERALL ALERT" xr:uid="{6BAF70F0-6BB3-3542-97A3-A993D7AA410F}"/>
    <hyperlink ref="B5" location="Summary!B297" display="3. UNDERLYING VULNERABILITY" xr:uid="{65506E27-5D1F-0B45-ADBE-A8A113AF66CB}"/>
    <hyperlink ref="B6" location="Summary!B524" display="4. UPCOMING THREATS" xr:uid="{EFBDE158-D4C1-8C44-A87D-64F6B45F6756}"/>
  </hyperlinks>
  <pageMargins left="0.7" right="0.7" top="0.75" bottom="0.75" header="0.3" footer="0.3"/>
  <pageSetup paperSize="9" orientation="portrait" horizontalDpi="300" verticalDpi="300"/>
  <drawing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4B0549E-2ED1-DD44-AC29-731F43D1961A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G263:G266 G295</xm:sqref>
        </x14:conditionalFormatting>
        <x14:conditionalFormatting xmlns:xm="http://schemas.microsoft.com/office/excel/2006/main">
          <x14:cfRule type="dataBar" id="{D404C03A-60D8-734E-892F-8FFF16A68072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G73:G262</xm:sqref>
        </x14:conditionalFormatting>
        <x14:conditionalFormatting xmlns:xm="http://schemas.microsoft.com/office/excel/2006/main">
          <x14:cfRule type="dataBar" id="{569F8819-4068-1742-BCE0-A9569DC4B272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G491:G493</xm:sqref>
        </x14:conditionalFormatting>
        <x14:conditionalFormatting xmlns:xm="http://schemas.microsoft.com/office/excel/2006/main">
          <x14:cfRule type="dataBar" id="{911EA3BB-2901-8544-A7B3-87F9F1984C7B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G300:G489</xm:sqref>
        </x14:conditionalFormatting>
        <x14:conditionalFormatting xmlns:xm="http://schemas.microsoft.com/office/excel/2006/main">
          <x14:cfRule type="dataBar" id="{560E6BF0-3DEA-4A44-8F1E-2636D4369D44}">
            <x14:dataBar minLength="0" maxLength="100" gradient="0" direction="rightToLeft" negativeBarColorSameAsPositive="1">
              <x14:cfvo type="num">
                <xm:f>0</xm:f>
              </x14:cfvo>
              <x14:cfvo type="num">
                <xm:f>6</xm:f>
              </x14:cfvo>
              <x14:axisColor rgb="FF000000"/>
            </x14:dataBar>
          </x14:cfRule>
          <xm:sqref>G528:G718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CD4A7-D26B-FC4B-A1B6-27861AFC1984}">
  <dimension ref="A1:H68"/>
  <sheetViews>
    <sheetView tabSelected="1" topLeftCell="A6" zoomScaleNormal="100" workbookViewId="0">
      <selection activeCell="J6" sqref="J6"/>
    </sheetView>
  </sheetViews>
  <sheetFormatPr baseColWidth="10" defaultRowHeight="16" x14ac:dyDescent="0.2"/>
  <cols>
    <col min="1" max="1" width="6.140625" style="35" customWidth="1"/>
    <col min="2" max="2" width="36.140625" style="35" customWidth="1"/>
    <col min="3" max="3" width="2.140625" style="36" customWidth="1"/>
    <col min="4" max="4" width="8.28515625" style="36" customWidth="1"/>
    <col min="5" max="16384" width="10.7109375" style="35"/>
  </cols>
  <sheetData>
    <row r="1" spans="1:6" x14ac:dyDescent="0.2">
      <c r="A1" s="32"/>
      <c r="B1" s="33"/>
      <c r="C1" s="34"/>
      <c r="D1" s="32"/>
      <c r="E1" s="32"/>
      <c r="F1" s="32"/>
    </row>
    <row r="2" spans="1:6" x14ac:dyDescent="0.2">
      <c r="A2" s="32"/>
      <c r="B2" s="245" t="s">
        <v>404</v>
      </c>
      <c r="C2" s="245"/>
      <c r="D2" s="245"/>
      <c r="E2" s="32"/>
      <c r="F2" s="32"/>
    </row>
    <row r="3" spans="1:6" x14ac:dyDescent="0.2">
      <c r="A3" s="32"/>
      <c r="B3" s="37"/>
      <c r="C3" s="37"/>
      <c r="D3" s="37"/>
      <c r="E3" s="32"/>
      <c r="F3" s="32"/>
    </row>
    <row r="4" spans="1:6" ht="118" customHeight="1" x14ac:dyDescent="0.2">
      <c r="A4" s="32"/>
      <c r="B4" s="247" t="s">
        <v>610</v>
      </c>
      <c r="C4" s="247"/>
      <c r="D4" s="247"/>
      <c r="E4" s="32"/>
      <c r="F4" s="32"/>
    </row>
    <row r="5" spans="1:6" x14ac:dyDescent="0.2">
      <c r="A5" s="32"/>
      <c r="B5" s="37"/>
      <c r="C5" s="37"/>
      <c r="D5" s="37"/>
      <c r="E5" s="32"/>
      <c r="F5" s="32"/>
    </row>
    <row r="6" spans="1:6" ht="409" customHeight="1" x14ac:dyDescent="0.2">
      <c r="A6" s="32"/>
      <c r="B6" s="37"/>
      <c r="C6" s="38"/>
      <c r="D6" s="38"/>
      <c r="E6" s="32"/>
      <c r="F6" s="32"/>
    </row>
    <row r="7" spans="1:6" x14ac:dyDescent="0.2">
      <c r="A7" s="32"/>
      <c r="B7" s="37"/>
      <c r="C7" s="38"/>
      <c r="D7" s="38"/>
      <c r="E7" s="32"/>
      <c r="F7" s="32"/>
    </row>
    <row r="8" spans="1:6" x14ac:dyDescent="0.2">
      <c r="A8" s="32"/>
      <c r="B8" s="37"/>
      <c r="C8" s="38"/>
      <c r="D8" s="38"/>
      <c r="E8" s="32"/>
      <c r="F8" s="32"/>
    </row>
    <row r="9" spans="1:6" ht="17" customHeight="1" x14ac:dyDescent="0.2">
      <c r="A9" s="32"/>
      <c r="B9" s="246" t="s">
        <v>406</v>
      </c>
      <c r="C9" s="246"/>
      <c r="D9" s="246"/>
      <c r="E9" s="32"/>
      <c r="F9" s="32"/>
    </row>
    <row r="10" spans="1:6" x14ac:dyDescent="0.2">
      <c r="A10" s="32"/>
      <c r="B10" s="37"/>
      <c r="C10" s="38"/>
      <c r="D10" s="38"/>
      <c r="E10" s="32"/>
      <c r="F10" s="32"/>
    </row>
    <row r="11" spans="1:6" ht="17" x14ac:dyDescent="0.2">
      <c r="A11" s="32"/>
      <c r="B11" s="37" t="s">
        <v>609</v>
      </c>
      <c r="C11" s="38"/>
      <c r="D11" s="38"/>
      <c r="E11" s="32"/>
      <c r="F11" s="32"/>
    </row>
    <row r="12" spans="1:6" ht="34" customHeight="1" x14ac:dyDescent="0.2">
      <c r="A12" s="32"/>
      <c r="B12" s="248" t="s">
        <v>611</v>
      </c>
      <c r="C12" s="248"/>
      <c r="D12" s="248"/>
      <c r="E12" s="32"/>
      <c r="F12" s="32"/>
    </row>
    <row r="13" spans="1:6" x14ac:dyDescent="0.2">
      <c r="A13" s="32"/>
      <c r="B13" s="39"/>
      <c r="C13" s="38"/>
      <c r="D13" s="38"/>
      <c r="E13" s="32"/>
      <c r="F13" s="32"/>
    </row>
    <row r="14" spans="1:6" x14ac:dyDescent="0.2">
      <c r="A14" s="32"/>
      <c r="B14" s="246" t="s">
        <v>444</v>
      </c>
      <c r="C14" s="246"/>
      <c r="D14" s="246"/>
      <c r="E14" s="32"/>
      <c r="F14" s="32"/>
    </row>
    <row r="15" spans="1:6" x14ac:dyDescent="0.2">
      <c r="A15" s="32"/>
      <c r="B15" s="38"/>
      <c r="C15" s="38"/>
      <c r="D15" s="38"/>
      <c r="E15" s="32"/>
      <c r="F15" s="32"/>
    </row>
    <row r="16" spans="1:6" ht="17" x14ac:dyDescent="0.2">
      <c r="A16" s="32"/>
      <c r="B16" s="37" t="s">
        <v>612</v>
      </c>
      <c r="C16" s="38"/>
      <c r="D16" s="38"/>
      <c r="E16" s="32"/>
      <c r="F16" s="32"/>
    </row>
    <row r="17" spans="1:8" ht="17" x14ac:dyDescent="0.2">
      <c r="A17" s="32"/>
      <c r="B17" s="38" t="s">
        <v>445</v>
      </c>
      <c r="C17" s="38"/>
      <c r="D17" s="38"/>
      <c r="E17" s="32"/>
      <c r="F17" s="32"/>
    </row>
    <row r="18" spans="1:8" ht="51" x14ac:dyDescent="0.2">
      <c r="A18" s="32"/>
      <c r="B18" s="40" t="s">
        <v>614</v>
      </c>
      <c r="C18" s="38"/>
      <c r="D18" s="145">
        <v>1</v>
      </c>
      <c r="E18" s="32"/>
      <c r="F18" s="32"/>
    </row>
    <row r="19" spans="1:8" ht="17" x14ac:dyDescent="0.2">
      <c r="A19" s="32"/>
      <c r="B19" s="40" t="s">
        <v>411</v>
      </c>
      <c r="C19" s="38"/>
      <c r="D19" s="145">
        <v>0</v>
      </c>
      <c r="E19" s="32"/>
      <c r="F19" s="32"/>
    </row>
    <row r="20" spans="1:8" ht="17" x14ac:dyDescent="0.2">
      <c r="A20" s="32"/>
      <c r="B20" s="40" t="s">
        <v>410</v>
      </c>
      <c r="C20" s="38"/>
      <c r="D20" s="145">
        <v>0</v>
      </c>
      <c r="E20" s="32"/>
      <c r="F20" s="32"/>
    </row>
    <row r="21" spans="1:8" x14ac:dyDescent="0.2">
      <c r="A21" s="32"/>
      <c r="B21" s="38"/>
      <c r="C21" s="38"/>
      <c r="D21" s="43"/>
      <c r="E21" s="32"/>
      <c r="F21" s="32"/>
      <c r="H21" s="36"/>
    </row>
    <row r="22" spans="1:8" ht="17" x14ac:dyDescent="0.2">
      <c r="A22" s="32"/>
      <c r="B22" s="37" t="s">
        <v>613</v>
      </c>
      <c r="C22" s="38"/>
      <c r="D22" s="43"/>
      <c r="E22" s="32"/>
      <c r="F22" s="32"/>
      <c r="H22" s="36"/>
    </row>
    <row r="23" spans="1:8" ht="17" x14ac:dyDescent="0.2">
      <c r="A23" s="32"/>
      <c r="B23" s="38" t="s">
        <v>445</v>
      </c>
      <c r="C23" s="38"/>
      <c r="D23" s="43"/>
      <c r="E23" s="32"/>
      <c r="F23" s="32"/>
    </row>
    <row r="24" spans="1:8" ht="17" x14ac:dyDescent="0.2">
      <c r="A24" s="32"/>
      <c r="B24" s="40" t="s">
        <v>446</v>
      </c>
      <c r="C24" s="38"/>
      <c r="D24" s="145">
        <v>0</v>
      </c>
      <c r="E24" s="32"/>
      <c r="F24" s="32"/>
    </row>
    <row r="25" spans="1:8" ht="17" x14ac:dyDescent="0.2">
      <c r="A25" s="32"/>
      <c r="B25" s="40" t="s">
        <v>411</v>
      </c>
      <c r="C25" s="38"/>
      <c r="D25" s="145">
        <v>0</v>
      </c>
      <c r="E25" s="32"/>
      <c r="F25" s="32"/>
    </row>
    <row r="26" spans="1:8" ht="17" x14ac:dyDescent="0.2">
      <c r="A26" s="32"/>
      <c r="B26" s="40" t="s">
        <v>447</v>
      </c>
      <c r="C26" s="38"/>
      <c r="D26" s="145">
        <v>1</v>
      </c>
      <c r="E26" s="32"/>
      <c r="F26" s="32"/>
    </row>
    <row r="27" spans="1:8" x14ac:dyDescent="0.2">
      <c r="A27" s="32"/>
      <c r="B27" s="37"/>
      <c r="C27" s="38"/>
      <c r="D27" s="43"/>
      <c r="E27" s="32"/>
      <c r="F27" s="32"/>
    </row>
    <row r="28" spans="1:8" ht="21" customHeight="1" x14ac:dyDescent="0.2">
      <c r="A28" s="32"/>
      <c r="B28" s="37" t="s">
        <v>617</v>
      </c>
      <c r="C28" s="38"/>
      <c r="D28" s="43"/>
      <c r="E28" s="32"/>
      <c r="F28" s="32"/>
    </row>
    <row r="29" spans="1:8" ht="17" x14ac:dyDescent="0.2">
      <c r="A29" s="32"/>
      <c r="B29" s="38" t="s">
        <v>445</v>
      </c>
      <c r="C29" s="38"/>
      <c r="D29" s="43"/>
      <c r="E29" s="32"/>
      <c r="F29" s="32"/>
    </row>
    <row r="30" spans="1:8" ht="85" x14ac:dyDescent="0.2">
      <c r="A30" s="32"/>
      <c r="B30" s="40" t="s">
        <v>615</v>
      </c>
      <c r="C30" s="38"/>
      <c r="D30" s="145">
        <v>1</v>
      </c>
      <c r="E30" s="32"/>
      <c r="F30" s="32"/>
    </row>
    <row r="31" spans="1:8" ht="17" x14ac:dyDescent="0.2">
      <c r="A31" s="32"/>
      <c r="B31" s="40" t="s">
        <v>448</v>
      </c>
      <c r="C31" s="38"/>
      <c r="D31" s="145">
        <v>0</v>
      </c>
      <c r="E31" s="32"/>
      <c r="F31" s="32"/>
    </row>
    <row r="32" spans="1:8" ht="17" x14ac:dyDescent="0.2">
      <c r="A32" s="32"/>
      <c r="B32" s="40" t="s">
        <v>411</v>
      </c>
      <c r="C32" s="38"/>
      <c r="D32" s="145">
        <v>0</v>
      </c>
      <c r="E32" s="32"/>
      <c r="F32" s="32"/>
    </row>
    <row r="33" spans="1:6" ht="17" x14ac:dyDescent="0.2">
      <c r="A33" s="32"/>
      <c r="B33" s="40" t="s">
        <v>410</v>
      </c>
      <c r="C33" s="38"/>
      <c r="D33" s="145">
        <v>0</v>
      </c>
      <c r="E33" s="32"/>
      <c r="F33" s="32"/>
    </row>
    <row r="34" spans="1:6" x14ac:dyDescent="0.2">
      <c r="A34" s="32"/>
      <c r="B34" s="39"/>
      <c r="C34" s="38"/>
      <c r="D34" s="41"/>
      <c r="E34" s="32"/>
      <c r="F34" s="32"/>
    </row>
    <row r="35" spans="1:6" x14ac:dyDescent="0.2">
      <c r="A35" s="32"/>
      <c r="B35" s="36" t="s">
        <v>616</v>
      </c>
      <c r="C35" s="35"/>
      <c r="D35" s="42"/>
      <c r="E35" s="32"/>
      <c r="F35" s="32"/>
    </row>
    <row r="36" spans="1:6" ht="17" x14ac:dyDescent="0.2">
      <c r="A36" s="32"/>
      <c r="B36" s="40" t="s">
        <v>407</v>
      </c>
      <c r="C36" s="38" t="s">
        <v>409</v>
      </c>
      <c r="D36" s="146">
        <v>7</v>
      </c>
      <c r="E36" s="32"/>
      <c r="F36" s="32"/>
    </row>
    <row r="37" spans="1:6" ht="17" x14ac:dyDescent="0.2">
      <c r="A37" s="32"/>
      <c r="B37" s="40" t="s">
        <v>408</v>
      </c>
      <c r="C37" s="38" t="s">
        <v>409</v>
      </c>
      <c r="D37" s="146">
        <v>5</v>
      </c>
      <c r="E37" s="32"/>
      <c r="F37" s="32"/>
    </row>
    <row r="38" spans="1:6" x14ac:dyDescent="0.2">
      <c r="A38" s="32"/>
      <c r="B38" s="37"/>
      <c r="C38" s="38"/>
      <c r="D38" s="38"/>
      <c r="E38" s="32"/>
      <c r="F38" s="32"/>
    </row>
    <row r="39" spans="1:6" x14ac:dyDescent="0.2">
      <c r="A39" s="32"/>
      <c r="B39" s="36" t="s">
        <v>618</v>
      </c>
      <c r="C39" s="35"/>
      <c r="D39" s="35"/>
      <c r="E39" s="32"/>
      <c r="F39" s="32"/>
    </row>
    <row r="40" spans="1:6" ht="17" x14ac:dyDescent="0.2">
      <c r="A40" s="32"/>
      <c r="B40" s="40" t="s">
        <v>407</v>
      </c>
      <c r="C40" s="38" t="s">
        <v>409</v>
      </c>
      <c r="D40" s="146">
        <v>10</v>
      </c>
      <c r="E40" s="32"/>
      <c r="F40" s="32"/>
    </row>
    <row r="41" spans="1:6" ht="17" x14ac:dyDescent="0.2">
      <c r="A41" s="32"/>
      <c r="B41" s="40" t="s">
        <v>408</v>
      </c>
      <c r="C41" s="38" t="s">
        <v>409</v>
      </c>
      <c r="D41" s="146">
        <v>7</v>
      </c>
      <c r="E41" s="32"/>
      <c r="F41" s="32"/>
    </row>
    <row r="42" spans="1:6" x14ac:dyDescent="0.2">
      <c r="A42" s="32"/>
      <c r="B42" s="38"/>
      <c r="C42" s="38"/>
      <c r="D42" s="38"/>
      <c r="E42" s="32"/>
      <c r="F42" s="32"/>
    </row>
    <row r="43" spans="1:6" x14ac:dyDescent="0.2">
      <c r="A43" s="32"/>
      <c r="B43" s="37"/>
      <c r="C43" s="38"/>
      <c r="D43" s="38"/>
      <c r="E43" s="32"/>
      <c r="F43" s="32"/>
    </row>
    <row r="44" spans="1:6" x14ac:dyDescent="0.2">
      <c r="A44" s="32"/>
      <c r="B44" s="37"/>
      <c r="C44" s="38"/>
      <c r="D44" s="38"/>
      <c r="E44" s="32"/>
      <c r="F44" s="32"/>
    </row>
    <row r="45" spans="1:6" x14ac:dyDescent="0.2">
      <c r="A45" s="32"/>
      <c r="C45" s="35"/>
      <c r="D45" s="35"/>
    </row>
    <row r="46" spans="1:6" x14ac:dyDescent="0.2">
      <c r="A46" s="32"/>
      <c r="C46" s="35"/>
      <c r="D46" s="35"/>
    </row>
    <row r="47" spans="1:6" x14ac:dyDescent="0.2">
      <c r="C47" s="35"/>
      <c r="D47" s="35"/>
    </row>
    <row r="48" spans="1:6" x14ac:dyDescent="0.2">
      <c r="C48" s="35"/>
    </row>
    <row r="49" spans="3:4" x14ac:dyDescent="0.2">
      <c r="C49" s="35"/>
      <c r="D49" s="35"/>
    </row>
    <row r="50" spans="3:4" x14ac:dyDescent="0.2">
      <c r="C50" s="35"/>
      <c r="D50" s="35"/>
    </row>
    <row r="51" spans="3:4" x14ac:dyDescent="0.2">
      <c r="C51" s="35"/>
      <c r="D51" s="35"/>
    </row>
    <row r="52" spans="3:4" x14ac:dyDescent="0.2">
      <c r="C52" s="35"/>
      <c r="D52" s="35"/>
    </row>
    <row r="53" spans="3:4" x14ac:dyDescent="0.2">
      <c r="C53" s="35"/>
      <c r="D53" s="35"/>
    </row>
    <row r="54" spans="3:4" x14ac:dyDescent="0.2">
      <c r="C54" s="35"/>
      <c r="D54" s="35"/>
    </row>
    <row r="55" spans="3:4" x14ac:dyDescent="0.2">
      <c r="C55" s="35"/>
      <c r="D55" s="35"/>
    </row>
    <row r="56" spans="3:4" x14ac:dyDescent="0.2">
      <c r="C56" s="35"/>
      <c r="D56" s="35"/>
    </row>
    <row r="57" spans="3:4" x14ac:dyDescent="0.2">
      <c r="C57" s="35"/>
      <c r="D57" s="35"/>
    </row>
    <row r="58" spans="3:4" x14ac:dyDescent="0.2">
      <c r="C58" s="35"/>
      <c r="D58" s="35"/>
    </row>
    <row r="59" spans="3:4" x14ac:dyDescent="0.2">
      <c r="C59" s="35"/>
      <c r="D59" s="35"/>
    </row>
    <row r="60" spans="3:4" x14ac:dyDescent="0.2">
      <c r="C60" s="35"/>
      <c r="D60" s="35"/>
    </row>
    <row r="61" spans="3:4" x14ac:dyDescent="0.2">
      <c r="C61" s="35"/>
      <c r="D61" s="35"/>
    </row>
    <row r="62" spans="3:4" x14ac:dyDescent="0.2">
      <c r="C62" s="35"/>
      <c r="D62" s="35"/>
    </row>
    <row r="63" spans="3:4" x14ac:dyDescent="0.2">
      <c r="C63" s="35"/>
      <c r="D63" s="35"/>
    </row>
    <row r="64" spans="3:4" x14ac:dyDescent="0.2">
      <c r="C64" s="35"/>
      <c r="D64" s="35"/>
    </row>
    <row r="65" spans="3:4" x14ac:dyDescent="0.2">
      <c r="C65" s="35"/>
      <c r="D65" s="35"/>
    </row>
    <row r="66" spans="3:4" x14ac:dyDescent="0.2">
      <c r="C66" s="35"/>
      <c r="D66" s="35"/>
    </row>
    <row r="67" spans="3:4" x14ac:dyDescent="0.2">
      <c r="C67" s="35"/>
      <c r="D67" s="35"/>
    </row>
    <row r="68" spans="3:4" x14ac:dyDescent="0.2">
      <c r="C68" s="35"/>
      <c r="D68" s="35"/>
    </row>
  </sheetData>
  <mergeCells count="5">
    <mergeCell ref="B2:D2"/>
    <mergeCell ref="B14:D14"/>
    <mergeCell ref="B4:D4"/>
    <mergeCell ref="B9:D9"/>
    <mergeCell ref="B12:D12"/>
  </mergeCells>
  <hyperlinks>
    <hyperlink ref="B12" location="'Data Dictionary'!A1" display="To select indicators, use the Data Dictionary sheet." xr:uid="{90C6A5D3-6796-4149-B380-6A440F056775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F86A-B339-3D45-85AF-0370AAB40DA6}">
  <dimension ref="A2:K45"/>
  <sheetViews>
    <sheetView zoomScale="92" workbookViewId="0"/>
  </sheetViews>
  <sheetFormatPr baseColWidth="10" defaultRowHeight="16" x14ac:dyDescent="0.2"/>
  <cols>
    <col min="1" max="1" width="3" style="107" customWidth="1"/>
    <col min="2" max="2" width="10.85546875" style="107" customWidth="1"/>
    <col min="3" max="3" width="20" style="107" customWidth="1"/>
    <col min="4" max="4" width="33.28515625" style="107" customWidth="1"/>
    <col min="5" max="5" width="29.140625" style="125" customWidth="1"/>
    <col min="6" max="6" width="23.42578125" style="125" customWidth="1"/>
    <col min="7" max="7" width="13.7109375" style="125" customWidth="1"/>
    <col min="8" max="8" width="9.5703125" style="125" customWidth="1"/>
    <col min="9" max="9" width="9.140625" style="138" customWidth="1"/>
    <col min="10" max="10" width="40.42578125" style="127" customWidth="1"/>
    <col min="11" max="16384" width="10.7109375" style="107"/>
  </cols>
  <sheetData>
    <row r="2" spans="1:11" x14ac:dyDescent="0.2">
      <c r="B2" s="179" t="s">
        <v>526</v>
      </c>
      <c r="H2" s="251" t="s">
        <v>528</v>
      </c>
      <c r="I2" s="250" t="s">
        <v>537</v>
      </c>
      <c r="J2" s="250"/>
    </row>
    <row r="3" spans="1:11" ht="16" customHeight="1" x14ac:dyDescent="0.2">
      <c r="B3" s="180" t="s">
        <v>527</v>
      </c>
      <c r="H3" s="251"/>
      <c r="I3" s="250"/>
      <c r="J3" s="250"/>
    </row>
    <row r="4" spans="1:11" x14ac:dyDescent="0.2">
      <c r="B4" s="32"/>
      <c r="H4" s="251"/>
      <c r="I4" s="250"/>
      <c r="J4" s="250"/>
    </row>
    <row r="6" spans="1:11" ht="18" customHeight="1" thickBot="1" x14ac:dyDescent="0.25">
      <c r="H6" s="249" t="s">
        <v>519</v>
      </c>
      <c r="I6" s="249"/>
    </row>
    <row r="7" spans="1:11" ht="18" thickBot="1" x14ac:dyDescent="0.25">
      <c r="A7" s="105"/>
      <c r="B7" s="106" t="s">
        <v>460</v>
      </c>
      <c r="C7" s="106" t="s">
        <v>459</v>
      </c>
      <c r="D7" s="106" t="s">
        <v>458</v>
      </c>
      <c r="E7" s="106" t="s">
        <v>461</v>
      </c>
      <c r="F7" s="106" t="s">
        <v>489</v>
      </c>
      <c r="G7" s="106" t="s">
        <v>485</v>
      </c>
      <c r="H7" s="106" t="s">
        <v>484</v>
      </c>
      <c r="I7" s="106" t="s">
        <v>483</v>
      </c>
      <c r="J7" s="130" t="s">
        <v>474</v>
      </c>
    </row>
    <row r="8" spans="1:11" ht="17" x14ac:dyDescent="0.2">
      <c r="A8" s="105"/>
      <c r="B8" s="108" t="s">
        <v>484</v>
      </c>
      <c r="C8" s="109" t="s">
        <v>405</v>
      </c>
      <c r="D8" s="109" t="s">
        <v>481</v>
      </c>
      <c r="E8" s="110"/>
      <c r="F8" s="110" t="s">
        <v>490</v>
      </c>
      <c r="G8" s="110" t="s">
        <v>487</v>
      </c>
      <c r="H8" s="167">
        <v>1</v>
      </c>
      <c r="I8" s="167"/>
      <c r="J8" s="131" t="s">
        <v>475</v>
      </c>
    </row>
    <row r="9" spans="1:11" ht="17" x14ac:dyDescent="0.2">
      <c r="A9" s="105"/>
      <c r="B9" s="111" t="s">
        <v>484</v>
      </c>
      <c r="C9" s="109" t="s">
        <v>398</v>
      </c>
      <c r="D9" s="109" t="s">
        <v>488</v>
      </c>
      <c r="E9" s="110"/>
      <c r="F9" s="110" t="s">
        <v>491</v>
      </c>
      <c r="G9" s="110" t="s">
        <v>486</v>
      </c>
      <c r="H9" s="167">
        <v>1</v>
      </c>
      <c r="I9" s="167"/>
      <c r="J9" s="131" t="s">
        <v>412</v>
      </c>
      <c r="K9" s="32"/>
    </row>
    <row r="10" spans="1:11" ht="17" x14ac:dyDescent="0.2">
      <c r="A10" s="105"/>
      <c r="B10" s="111" t="s">
        <v>484</v>
      </c>
      <c r="C10" s="112" t="s">
        <v>397</v>
      </c>
      <c r="D10" s="113" t="s">
        <v>414</v>
      </c>
      <c r="E10" s="114"/>
      <c r="F10" s="114" t="s">
        <v>568</v>
      </c>
      <c r="G10" s="114" t="s">
        <v>487</v>
      </c>
      <c r="H10" s="168">
        <v>1</v>
      </c>
      <c r="I10" s="168"/>
      <c r="J10" s="132" t="s">
        <v>413</v>
      </c>
    </row>
    <row r="11" spans="1:11" ht="17" x14ac:dyDescent="0.2">
      <c r="A11" s="105"/>
      <c r="B11" s="111" t="s">
        <v>484</v>
      </c>
      <c r="C11" s="115" t="s">
        <v>397</v>
      </c>
      <c r="D11" s="109" t="s">
        <v>416</v>
      </c>
      <c r="E11" s="110"/>
      <c r="F11" s="110" t="s">
        <v>492</v>
      </c>
      <c r="G11" s="110" t="s">
        <v>487</v>
      </c>
      <c r="H11" s="167">
        <v>1</v>
      </c>
      <c r="I11" s="167"/>
      <c r="J11" s="131" t="s">
        <v>415</v>
      </c>
    </row>
    <row r="12" spans="1:11" ht="17" x14ac:dyDescent="0.2">
      <c r="A12" s="105"/>
      <c r="B12" s="111" t="s">
        <v>484</v>
      </c>
      <c r="C12" s="109" t="s">
        <v>399</v>
      </c>
      <c r="D12" s="112" t="s">
        <v>510</v>
      </c>
      <c r="E12" s="123" t="s">
        <v>513</v>
      </c>
      <c r="F12" s="123" t="s">
        <v>511</v>
      </c>
      <c r="G12" s="123" t="s">
        <v>504</v>
      </c>
      <c r="H12" s="167">
        <v>1</v>
      </c>
      <c r="I12" s="167"/>
      <c r="J12" s="131" t="s">
        <v>417</v>
      </c>
    </row>
    <row r="13" spans="1:11" ht="17" x14ac:dyDescent="0.2">
      <c r="A13" s="105"/>
      <c r="B13" s="111" t="s">
        <v>484</v>
      </c>
      <c r="C13" s="112" t="s">
        <v>418</v>
      </c>
      <c r="D13" s="113" t="s">
        <v>478</v>
      </c>
      <c r="E13" s="114"/>
      <c r="F13" s="114" t="s">
        <v>492</v>
      </c>
      <c r="G13" s="114" t="s">
        <v>487</v>
      </c>
      <c r="H13" s="168">
        <v>1</v>
      </c>
      <c r="I13" s="168"/>
      <c r="J13" s="132" t="s">
        <v>419</v>
      </c>
    </row>
    <row r="14" spans="1:11" ht="17" x14ac:dyDescent="0.2">
      <c r="A14" s="105"/>
      <c r="B14" s="111" t="s">
        <v>484</v>
      </c>
      <c r="C14" s="112" t="s">
        <v>420</v>
      </c>
      <c r="D14" s="113" t="s">
        <v>514</v>
      </c>
      <c r="E14" s="114"/>
      <c r="F14" s="114" t="s">
        <v>492</v>
      </c>
      <c r="G14" s="114" t="s">
        <v>487</v>
      </c>
      <c r="H14" s="168">
        <v>1</v>
      </c>
      <c r="I14" s="168"/>
      <c r="J14" s="132" t="s">
        <v>421</v>
      </c>
    </row>
    <row r="15" spans="1:11" ht="17" thickBot="1" x14ac:dyDescent="0.25">
      <c r="A15" s="105"/>
      <c r="B15" s="116"/>
      <c r="C15" s="117"/>
      <c r="D15" s="117"/>
      <c r="E15" s="118"/>
      <c r="F15" s="118"/>
      <c r="G15" s="118"/>
      <c r="H15" s="169"/>
      <c r="I15" s="169"/>
      <c r="J15" s="133"/>
    </row>
    <row r="16" spans="1:11" ht="17" x14ac:dyDescent="0.2">
      <c r="A16" s="105"/>
      <c r="B16" s="108" t="s">
        <v>569</v>
      </c>
      <c r="C16" s="108" t="s">
        <v>405</v>
      </c>
      <c r="D16" s="128" t="s">
        <v>506</v>
      </c>
      <c r="E16" s="129"/>
      <c r="F16" s="129" t="s">
        <v>507</v>
      </c>
      <c r="G16" s="129" t="s">
        <v>504</v>
      </c>
      <c r="H16" s="170"/>
      <c r="I16" s="171">
        <v>1</v>
      </c>
      <c r="J16" s="134" t="s">
        <v>525</v>
      </c>
      <c r="K16" s="32" t="s">
        <v>524</v>
      </c>
    </row>
    <row r="17" spans="1:10" ht="17" x14ac:dyDescent="0.2">
      <c r="A17" s="105"/>
      <c r="B17" s="111" t="s">
        <v>569</v>
      </c>
      <c r="C17" s="111" t="s">
        <v>405</v>
      </c>
      <c r="D17" s="119" t="s">
        <v>508</v>
      </c>
      <c r="E17" s="120"/>
      <c r="F17" s="120" t="s">
        <v>509</v>
      </c>
      <c r="G17" s="120" t="s">
        <v>487</v>
      </c>
      <c r="H17" s="172"/>
      <c r="I17" s="173">
        <v>1</v>
      </c>
      <c r="J17" s="135" t="s">
        <v>425</v>
      </c>
    </row>
    <row r="18" spans="1:10" ht="17" x14ac:dyDescent="0.2">
      <c r="A18" s="105"/>
      <c r="B18" s="111" t="s">
        <v>569</v>
      </c>
      <c r="C18" s="111" t="s">
        <v>405</v>
      </c>
      <c r="D18" s="121" t="s">
        <v>505</v>
      </c>
      <c r="E18" s="122"/>
      <c r="F18" s="122" t="s">
        <v>482</v>
      </c>
      <c r="G18" s="122" t="s">
        <v>504</v>
      </c>
      <c r="H18" s="174"/>
      <c r="I18" s="175">
        <v>1</v>
      </c>
      <c r="J18" s="136" t="s">
        <v>424</v>
      </c>
    </row>
    <row r="19" spans="1:10" ht="17" x14ac:dyDescent="0.2">
      <c r="A19" s="105"/>
      <c r="B19" s="111" t="s">
        <v>569</v>
      </c>
      <c r="C19" s="112" t="s">
        <v>398</v>
      </c>
      <c r="D19" s="113" t="s">
        <v>480</v>
      </c>
      <c r="E19" s="114"/>
      <c r="F19" s="114" t="s">
        <v>500</v>
      </c>
      <c r="G19" s="114" t="s">
        <v>486</v>
      </c>
      <c r="H19" s="176"/>
      <c r="I19" s="168">
        <v>1</v>
      </c>
      <c r="J19" s="132" t="s">
        <v>422</v>
      </c>
    </row>
    <row r="20" spans="1:10" ht="17" x14ac:dyDescent="0.2">
      <c r="A20" s="105"/>
      <c r="B20" s="111" t="s">
        <v>569</v>
      </c>
      <c r="C20" s="111" t="s">
        <v>398</v>
      </c>
      <c r="D20" s="119" t="s">
        <v>479</v>
      </c>
      <c r="E20" s="120"/>
      <c r="F20" s="120" t="s">
        <v>503</v>
      </c>
      <c r="G20" s="120" t="s">
        <v>502</v>
      </c>
      <c r="H20" s="172"/>
      <c r="I20" s="173">
        <v>1</v>
      </c>
      <c r="J20" s="135" t="s">
        <v>570</v>
      </c>
    </row>
    <row r="21" spans="1:10" ht="17" x14ac:dyDescent="0.2">
      <c r="A21" s="105"/>
      <c r="B21" s="111" t="s">
        <v>569</v>
      </c>
      <c r="C21" s="111" t="s">
        <v>398</v>
      </c>
      <c r="D21" s="121" t="s">
        <v>571</v>
      </c>
      <c r="E21" s="122"/>
      <c r="F21" s="122" t="s">
        <v>490</v>
      </c>
      <c r="G21" s="122" t="s">
        <v>504</v>
      </c>
      <c r="H21" s="174"/>
      <c r="I21" s="175">
        <v>2</v>
      </c>
      <c r="J21" s="136" t="s">
        <v>423</v>
      </c>
    </row>
    <row r="22" spans="1:10" ht="17" x14ac:dyDescent="0.2">
      <c r="A22" s="105"/>
      <c r="B22" s="111" t="s">
        <v>569</v>
      </c>
      <c r="C22" s="112" t="s">
        <v>397</v>
      </c>
      <c r="D22" s="113" t="s">
        <v>429</v>
      </c>
      <c r="E22" s="114"/>
      <c r="F22" s="114" t="s">
        <v>567</v>
      </c>
      <c r="G22" s="114" t="s">
        <v>496</v>
      </c>
      <c r="H22" s="176"/>
      <c r="I22" s="176">
        <v>1</v>
      </c>
      <c r="J22" s="132" t="s">
        <v>428</v>
      </c>
    </row>
    <row r="23" spans="1:10" ht="17" x14ac:dyDescent="0.2">
      <c r="A23" s="105"/>
      <c r="B23" s="111" t="s">
        <v>569</v>
      </c>
      <c r="C23" s="111" t="s">
        <v>397</v>
      </c>
      <c r="D23" s="119" t="s">
        <v>431</v>
      </c>
      <c r="E23" s="120"/>
      <c r="F23" s="120" t="s">
        <v>567</v>
      </c>
      <c r="G23" s="120" t="s">
        <v>496</v>
      </c>
      <c r="H23" s="172"/>
      <c r="I23" s="172">
        <v>1</v>
      </c>
      <c r="J23" s="135" t="s">
        <v>430</v>
      </c>
    </row>
    <row r="24" spans="1:10" ht="17" x14ac:dyDescent="0.2">
      <c r="A24" s="105"/>
      <c r="B24" s="111" t="s">
        <v>569</v>
      </c>
      <c r="C24" s="111" t="s">
        <v>397</v>
      </c>
      <c r="D24" s="119" t="s">
        <v>435</v>
      </c>
      <c r="E24" s="120"/>
      <c r="F24" s="120" t="s">
        <v>531</v>
      </c>
      <c r="G24" s="120" t="s">
        <v>496</v>
      </c>
      <c r="H24" s="172"/>
      <c r="I24" s="172">
        <v>1</v>
      </c>
      <c r="J24" s="135" t="s">
        <v>434</v>
      </c>
    </row>
    <row r="25" spans="1:10" ht="17" x14ac:dyDescent="0.2">
      <c r="A25" s="105"/>
      <c r="B25" s="111" t="s">
        <v>569</v>
      </c>
      <c r="C25" s="111" t="s">
        <v>397</v>
      </c>
      <c r="D25" s="119" t="s">
        <v>530</v>
      </c>
      <c r="E25" s="120"/>
      <c r="F25" s="120" t="s">
        <v>437</v>
      </c>
      <c r="G25" s="120"/>
      <c r="H25" s="172"/>
      <c r="I25" s="172">
        <v>1</v>
      </c>
      <c r="J25" s="135" t="s">
        <v>436</v>
      </c>
    </row>
    <row r="26" spans="1:10" ht="17" x14ac:dyDescent="0.2">
      <c r="A26" s="105"/>
      <c r="B26" s="111" t="s">
        <v>569</v>
      </c>
      <c r="C26" s="111" t="s">
        <v>397</v>
      </c>
      <c r="D26" s="119" t="s">
        <v>476</v>
      </c>
      <c r="E26" s="120"/>
      <c r="F26" s="120" t="s">
        <v>567</v>
      </c>
      <c r="G26" s="120" t="s">
        <v>496</v>
      </c>
      <c r="H26" s="172"/>
      <c r="I26" s="172">
        <v>1</v>
      </c>
      <c r="J26" s="135" t="s">
        <v>432</v>
      </c>
    </row>
    <row r="27" spans="1:10" ht="17" x14ac:dyDescent="0.2">
      <c r="A27" s="105"/>
      <c r="B27" s="111" t="s">
        <v>569</v>
      </c>
      <c r="C27" s="111" t="s">
        <v>397</v>
      </c>
      <c r="D27" s="119" t="s">
        <v>477</v>
      </c>
      <c r="E27" s="120"/>
      <c r="F27" s="120" t="s">
        <v>567</v>
      </c>
      <c r="G27" s="120" t="s">
        <v>496</v>
      </c>
      <c r="H27" s="172"/>
      <c r="I27" s="172">
        <v>1</v>
      </c>
      <c r="J27" s="135" t="s">
        <v>433</v>
      </c>
    </row>
    <row r="28" spans="1:10" ht="17" x14ac:dyDescent="0.2">
      <c r="A28" s="105"/>
      <c r="B28" s="111" t="s">
        <v>569</v>
      </c>
      <c r="C28" s="111" t="s">
        <v>397</v>
      </c>
      <c r="D28" s="119" t="s">
        <v>427</v>
      </c>
      <c r="E28" s="120"/>
      <c r="F28" s="120" t="s">
        <v>531</v>
      </c>
      <c r="G28" s="120" t="s">
        <v>496</v>
      </c>
      <c r="H28" s="172"/>
      <c r="I28" s="172">
        <v>1</v>
      </c>
      <c r="J28" s="135" t="s">
        <v>426</v>
      </c>
    </row>
    <row r="29" spans="1:10" ht="34" x14ac:dyDescent="0.2">
      <c r="A29" s="105"/>
      <c r="B29" s="111" t="s">
        <v>569</v>
      </c>
      <c r="C29" s="111" t="s">
        <v>397</v>
      </c>
      <c r="D29" s="121" t="s">
        <v>522</v>
      </c>
      <c r="E29" s="122"/>
      <c r="F29" s="122" t="s">
        <v>529</v>
      </c>
      <c r="G29" s="122"/>
      <c r="H29" s="174"/>
      <c r="I29" s="174">
        <v>1</v>
      </c>
      <c r="J29" s="136" t="s">
        <v>438</v>
      </c>
    </row>
    <row r="30" spans="1:10" ht="34" x14ac:dyDescent="0.2">
      <c r="A30" s="105"/>
      <c r="B30" s="111" t="s">
        <v>569</v>
      </c>
      <c r="C30" s="112" t="s">
        <v>399</v>
      </c>
      <c r="D30" s="112" t="s">
        <v>510</v>
      </c>
      <c r="E30" s="123" t="s">
        <v>512</v>
      </c>
      <c r="F30" s="123" t="s">
        <v>511</v>
      </c>
      <c r="G30" s="123" t="s">
        <v>504</v>
      </c>
      <c r="H30" s="177"/>
      <c r="I30" s="178">
        <v>1</v>
      </c>
      <c r="J30" s="137" t="s">
        <v>439</v>
      </c>
    </row>
    <row r="31" spans="1:10" ht="34" x14ac:dyDescent="0.2">
      <c r="A31" s="105"/>
      <c r="B31" s="111" t="s">
        <v>569</v>
      </c>
      <c r="C31" s="112" t="s">
        <v>418</v>
      </c>
      <c r="D31" s="113" t="s">
        <v>497</v>
      </c>
      <c r="E31" s="114"/>
      <c r="F31" s="114" t="s">
        <v>498</v>
      </c>
      <c r="G31" s="114" t="s">
        <v>496</v>
      </c>
      <c r="H31" s="176"/>
      <c r="I31" s="168">
        <v>1</v>
      </c>
      <c r="J31" s="132" t="s">
        <v>441</v>
      </c>
    </row>
    <row r="32" spans="1:10" ht="17" x14ac:dyDescent="0.2">
      <c r="A32" s="105"/>
      <c r="B32" s="111" t="s">
        <v>569</v>
      </c>
      <c r="C32" s="111" t="s">
        <v>418</v>
      </c>
      <c r="D32" s="119" t="s">
        <v>499</v>
      </c>
      <c r="E32" s="120"/>
      <c r="F32" s="120" t="s">
        <v>500</v>
      </c>
      <c r="G32" s="120" t="s">
        <v>501</v>
      </c>
      <c r="H32" s="172"/>
      <c r="I32" s="173">
        <v>1</v>
      </c>
      <c r="J32" s="135" t="s">
        <v>442</v>
      </c>
    </row>
    <row r="33" spans="1:10" ht="17" x14ac:dyDescent="0.2">
      <c r="A33" s="105"/>
      <c r="B33" s="111" t="s">
        <v>569</v>
      </c>
      <c r="C33" s="111" t="s">
        <v>418</v>
      </c>
      <c r="D33" s="119" t="s">
        <v>495</v>
      </c>
      <c r="E33" s="120"/>
      <c r="F33" s="120" t="s">
        <v>492</v>
      </c>
      <c r="G33" s="120" t="s">
        <v>496</v>
      </c>
      <c r="H33" s="172"/>
      <c r="I33" s="173">
        <v>1</v>
      </c>
      <c r="J33" s="135" t="s">
        <v>572</v>
      </c>
    </row>
    <row r="34" spans="1:10" ht="17" x14ac:dyDescent="0.2">
      <c r="A34" s="105"/>
      <c r="B34" s="111" t="s">
        <v>569</v>
      </c>
      <c r="C34" s="111" t="s">
        <v>418</v>
      </c>
      <c r="D34" s="121" t="s">
        <v>493</v>
      </c>
      <c r="E34" s="122"/>
      <c r="F34" s="122" t="s">
        <v>494</v>
      </c>
      <c r="G34" s="122"/>
      <c r="H34" s="174"/>
      <c r="I34" s="175">
        <v>1</v>
      </c>
      <c r="J34" s="136" t="s">
        <v>440</v>
      </c>
    </row>
    <row r="35" spans="1:10" ht="17" x14ac:dyDescent="0.2">
      <c r="A35" s="105"/>
      <c r="B35" s="111" t="s">
        <v>569</v>
      </c>
      <c r="C35" s="112" t="s">
        <v>420</v>
      </c>
      <c r="D35" s="113" t="s">
        <v>516</v>
      </c>
      <c r="E35" s="114"/>
      <c r="F35" s="114" t="s">
        <v>573</v>
      </c>
      <c r="G35" s="114" t="s">
        <v>502</v>
      </c>
      <c r="H35" s="176"/>
      <c r="I35" s="168">
        <v>1</v>
      </c>
      <c r="J35" s="132" t="s">
        <v>574</v>
      </c>
    </row>
    <row r="36" spans="1:10" ht="17" x14ac:dyDescent="0.2">
      <c r="A36" s="105"/>
      <c r="B36" s="111" t="s">
        <v>569</v>
      </c>
      <c r="C36" s="111" t="s">
        <v>420</v>
      </c>
      <c r="D36" s="119" t="s">
        <v>575</v>
      </c>
      <c r="E36" s="120"/>
      <c r="F36" s="120" t="s">
        <v>490</v>
      </c>
      <c r="G36" s="120" t="s">
        <v>502</v>
      </c>
      <c r="H36" s="172"/>
      <c r="I36" s="173">
        <v>1</v>
      </c>
      <c r="J36" s="135" t="s">
        <v>576</v>
      </c>
    </row>
    <row r="37" spans="1:10" ht="17" x14ac:dyDescent="0.2">
      <c r="A37" s="105"/>
      <c r="B37" s="111" t="s">
        <v>569</v>
      </c>
      <c r="C37" s="111" t="s">
        <v>420</v>
      </c>
      <c r="D37" s="119" t="s">
        <v>577</v>
      </c>
      <c r="E37" s="120"/>
      <c r="F37" s="120" t="s">
        <v>492</v>
      </c>
      <c r="G37" s="120"/>
      <c r="H37" s="172"/>
      <c r="I37" s="173">
        <v>1</v>
      </c>
      <c r="J37" s="135" t="s">
        <v>578</v>
      </c>
    </row>
    <row r="38" spans="1:10" ht="17" x14ac:dyDescent="0.2">
      <c r="A38" s="105"/>
      <c r="B38" s="111" t="s">
        <v>569</v>
      </c>
      <c r="C38" s="111" t="s">
        <v>420</v>
      </c>
      <c r="D38" s="121" t="s">
        <v>517</v>
      </c>
      <c r="E38" s="122"/>
      <c r="F38" s="122" t="s">
        <v>490</v>
      </c>
      <c r="G38" s="122" t="s">
        <v>504</v>
      </c>
      <c r="H38" s="174"/>
      <c r="I38" s="175">
        <v>1</v>
      </c>
      <c r="J38" s="136" t="s">
        <v>443</v>
      </c>
    </row>
    <row r="39" spans="1:10" ht="17" x14ac:dyDescent="0.2">
      <c r="A39" s="105"/>
      <c r="B39" s="111" t="s">
        <v>569</v>
      </c>
      <c r="C39" s="111" t="s">
        <v>420</v>
      </c>
      <c r="D39" s="119" t="s">
        <v>515</v>
      </c>
      <c r="E39" s="120"/>
      <c r="F39" s="120" t="s">
        <v>490</v>
      </c>
      <c r="G39" s="120" t="s">
        <v>502</v>
      </c>
      <c r="H39" s="172"/>
      <c r="I39" s="173">
        <v>1</v>
      </c>
      <c r="J39" s="135" t="s">
        <v>579</v>
      </c>
    </row>
    <row r="40" spans="1:10" x14ac:dyDescent="0.2">
      <c r="A40" s="105"/>
      <c r="B40" s="105"/>
      <c r="C40" s="105"/>
      <c r="D40" s="105"/>
      <c r="E40" s="124"/>
      <c r="F40" s="124"/>
      <c r="G40" s="124"/>
      <c r="H40" s="124"/>
      <c r="I40" s="139"/>
      <c r="J40" s="126"/>
    </row>
    <row r="41" spans="1:10" x14ac:dyDescent="0.2">
      <c r="A41" s="105"/>
      <c r="B41" s="105"/>
      <c r="C41" s="105"/>
      <c r="D41" s="105"/>
      <c r="E41" s="124"/>
      <c r="F41" s="124"/>
      <c r="G41" s="124"/>
      <c r="H41" s="124"/>
      <c r="I41" s="139"/>
      <c r="J41" s="126"/>
    </row>
    <row r="42" spans="1:10" x14ac:dyDescent="0.2">
      <c r="A42" s="105"/>
      <c r="B42" s="105"/>
      <c r="C42" s="105"/>
      <c r="D42" s="105"/>
      <c r="E42" s="124"/>
      <c r="F42" s="124"/>
      <c r="G42" s="124"/>
      <c r="H42" s="124"/>
      <c r="I42" s="139"/>
      <c r="J42" s="126"/>
    </row>
    <row r="43" spans="1:10" x14ac:dyDescent="0.2">
      <c r="A43" s="105"/>
      <c r="B43" s="105"/>
      <c r="C43" s="105"/>
      <c r="D43" s="105"/>
      <c r="E43" s="124"/>
      <c r="F43" s="124"/>
      <c r="G43" s="124"/>
      <c r="H43" s="124"/>
      <c r="I43" s="139"/>
      <c r="J43" s="126"/>
    </row>
    <row r="44" spans="1:10" x14ac:dyDescent="0.2">
      <c r="A44" s="105"/>
      <c r="B44" s="105"/>
      <c r="C44" s="105"/>
      <c r="D44" s="105"/>
      <c r="E44" s="124"/>
      <c r="F44" s="124"/>
      <c r="G44" s="124"/>
      <c r="H44" s="124"/>
      <c r="I44" s="139"/>
      <c r="J44" s="126"/>
    </row>
    <row r="45" spans="1:10" x14ac:dyDescent="0.2">
      <c r="A45" s="105"/>
      <c r="B45" s="105"/>
      <c r="C45" s="105"/>
      <c r="D45" s="105"/>
      <c r="E45" s="124"/>
      <c r="F45" s="124"/>
      <c r="G45" s="124"/>
      <c r="H45" s="124"/>
      <c r="I45" s="139"/>
      <c r="J45" s="126"/>
    </row>
  </sheetData>
  <mergeCells count="3">
    <mergeCell ref="H6:I6"/>
    <mergeCell ref="I2:J4"/>
    <mergeCell ref="H2:H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95"/>
  <sheetViews>
    <sheetView topLeftCell="A64" zoomScale="87" zoomScaleNormal="100" workbookViewId="0">
      <selection activeCell="I14" sqref="I14"/>
    </sheetView>
  </sheetViews>
  <sheetFormatPr baseColWidth="10" defaultColWidth="8.7109375" defaultRowHeight="16" x14ac:dyDescent="0.2"/>
  <cols>
    <col min="1" max="1" width="4.42578125" style="63" customWidth="1"/>
    <col min="2" max="2" width="19" style="29" customWidth="1"/>
    <col min="3" max="3" width="8.85546875" style="29" customWidth="1"/>
    <col min="4" max="4" width="6.5703125" style="29" customWidth="1"/>
    <col min="5" max="5" width="8.7109375" style="29" customWidth="1"/>
    <col min="6" max="6" width="2.5703125" style="52" customWidth="1"/>
    <col min="7" max="7" width="6.85546875" style="30" customWidth="1"/>
    <col min="8" max="8" width="3.7109375" style="31" customWidth="1"/>
    <col min="9" max="9" width="2.28515625" style="31" customWidth="1"/>
    <col min="10" max="10" width="6.85546875" style="30" customWidth="1"/>
    <col min="11" max="11" width="3.7109375" style="30" customWidth="1"/>
    <col min="12" max="12" width="2.28515625" style="30" customWidth="1"/>
    <col min="13" max="13" width="6.85546875" style="28" customWidth="1"/>
    <col min="14" max="14" width="3.7109375" style="28" customWidth="1"/>
    <col min="15" max="15" width="2.28515625" style="28" customWidth="1"/>
    <col min="16" max="16" width="3.28515625" style="28" customWidth="1"/>
    <col min="17" max="17" width="2.140625" style="52" customWidth="1"/>
    <col min="18" max="23" width="9.7109375" style="31" customWidth="1"/>
    <col min="24" max="24" width="4.140625" style="56" customWidth="1"/>
    <col min="25" max="25" width="8.85546875" style="31" customWidth="1"/>
    <col min="26" max="26" width="10.7109375" style="31" bestFit="1" customWidth="1"/>
    <col min="27" max="27" width="9" style="31" bestFit="1" customWidth="1"/>
    <col min="28" max="28" width="9.85546875" style="31" customWidth="1"/>
    <col min="29" max="29" width="8.7109375" style="31"/>
    <col min="30" max="30" width="9.28515625" style="31" customWidth="1"/>
    <col min="31" max="31" width="4.140625" style="56" customWidth="1"/>
    <col min="32" max="33" width="8.7109375" style="30"/>
    <col min="34" max="34" width="9.5703125" style="30" customWidth="1"/>
    <col min="35" max="36" width="8.7109375" style="30"/>
    <col min="37" max="37" width="9.28515625" style="30" customWidth="1"/>
    <col min="38" max="38" width="3.5703125" style="52" customWidth="1"/>
    <col min="39" max="39" width="9.7109375" style="28" customWidth="1"/>
    <col min="40" max="16384" width="8.7109375" style="28"/>
  </cols>
  <sheetData>
    <row r="1" spans="1:53" s="1" customFormat="1" x14ac:dyDescent="0.2">
      <c r="A1" s="45"/>
      <c r="B1" s="44"/>
      <c r="C1" s="2"/>
      <c r="D1" s="2" cm="1">
        <f t="array" ref="D1">IF(Options!$D$30=1, IFERROR(MAX(IF($Y$7:$AD$7=1,(I6:R6),"")),
     MAX(IF($I$200:$R$200=2,(I6:R6),""))),
IF(Options!$D$32=1, IFERROR(AVERAGE(IF($I$200:$R$200=1,(I6:R6),"")),
     AVERAGE(IF($I$200:$R$200=2,(I6:R6),""))),
IF(Options!$D$33=1, IFERROR(IF(OR(IF(ISNUMBER(I6:R6),IF(I$200:R$200 = 1,I6:R6, ""), "")=0), 0, GEOMEAN(IF(ISNUMBER(I6:R6),IF(I$200:R$200 = 1,I6:R6, ""), ""))),
   IF(OR(IF(ISNUMBER(I6:R6),IF(I$200:R$200 = 2,I6:R6, ""), "")=0), 0, GEOMEAN(IF(ISNUMBER(I6:R6),IF(I$200:R$200 = 2,I6:R6, ""), "")))))))</f>
        <v>0</v>
      </c>
      <c r="F1" s="45"/>
      <c r="G1" s="4"/>
      <c r="H1" s="3"/>
      <c r="I1" s="3"/>
      <c r="J1" s="4"/>
      <c r="K1" s="4"/>
      <c r="L1" s="4"/>
      <c r="Q1" s="45"/>
      <c r="R1" s="3" cm="1">
        <f t="array" ref="R1:W1">IF(ISNUMBER($AF7:$AK7),$AF7:$AK7,"")</f>
        <v>4.84</v>
      </c>
      <c r="S1" s="3">
        <v>0</v>
      </c>
      <c r="T1" s="3">
        <v>5</v>
      </c>
      <c r="U1" s="3">
        <v>9.4694335544459793</v>
      </c>
      <c r="V1" s="3">
        <v>0</v>
      </c>
      <c r="W1" s="3">
        <v>6.4782358105029596</v>
      </c>
      <c r="X1" s="53"/>
      <c r="Y1" s="3" cm="1">
        <f t="array" ref="Y1">AVERAGE(IF(ISNUMBER($AF7:$AK7),$AF7:$AK7,""))</f>
        <v>4.2979448941581566</v>
      </c>
      <c r="Z1" s="3" t="b">
        <f>IF(AA1&gt;=10,1)</f>
        <v>0</v>
      </c>
      <c r="AA1" s="3"/>
      <c r="AB1" s="3"/>
      <c r="AC1" s="3"/>
      <c r="AD1" s="3"/>
      <c r="AE1" s="53"/>
      <c r="AF1" s="2" cm="1">
        <f t="array" ref="AF1:AK1">(IF(ISNUMBER(R7:W7),R7:W7,""))</f>
        <v>6.6000000000000005</v>
      </c>
      <c r="AG1" s="4">
        <v>9.8325358851674594</v>
      </c>
      <c r="AH1" s="4">
        <v>6.6057825907581647</v>
      </c>
      <c r="AI1" s="4">
        <v>8.9338567876230801</v>
      </c>
      <c r="AJ1" s="4">
        <v>3.5</v>
      </c>
      <c r="AK1" s="4">
        <v>6.4782358105029596</v>
      </c>
      <c r="AL1" s="45"/>
      <c r="AM1" s="1" cm="1">
        <f t="array" ref="AM1">SUM(IF(ISNUMBER(R7:W7),(IF(R7:W7&gt;=Options!$D$40,1,"")),""))</f>
        <v>0</v>
      </c>
    </row>
    <row r="2" spans="1:53" s="5" customFormat="1" ht="16" customHeight="1" x14ac:dyDescent="0.2">
      <c r="A2" s="59"/>
      <c r="B2" s="179" t="s">
        <v>534</v>
      </c>
      <c r="C2" s="6"/>
      <c r="D2" s="6"/>
      <c r="E2" s="6"/>
      <c r="F2" s="59"/>
      <c r="G2" s="252" t="s">
        <v>536</v>
      </c>
      <c r="H2" s="252"/>
      <c r="I2" s="252"/>
      <c r="J2" s="252"/>
      <c r="K2" s="252"/>
      <c r="L2" s="252"/>
      <c r="M2" s="252"/>
      <c r="N2" s="252"/>
      <c r="O2" s="253"/>
      <c r="P2" s="239"/>
      <c r="Q2" s="57"/>
      <c r="R2" s="254" t="s">
        <v>387</v>
      </c>
      <c r="S2" s="255"/>
      <c r="T2" s="255"/>
      <c r="U2" s="255"/>
      <c r="V2" s="255"/>
      <c r="W2" s="256"/>
      <c r="X2" s="54"/>
      <c r="Y2" s="254" t="s">
        <v>388</v>
      </c>
      <c r="Z2" s="255"/>
      <c r="AA2" s="255"/>
      <c r="AB2" s="255"/>
      <c r="AC2" s="255"/>
      <c r="AD2" s="256"/>
      <c r="AE2" s="54"/>
      <c r="AF2" s="257" t="s">
        <v>389</v>
      </c>
      <c r="AG2" s="252"/>
      <c r="AH2" s="252"/>
      <c r="AI2" s="252"/>
      <c r="AJ2" s="252"/>
      <c r="AK2" s="253"/>
      <c r="AL2" s="46"/>
      <c r="AM2" s="253" t="s">
        <v>390</v>
      </c>
      <c r="AN2" s="258"/>
    </row>
    <row r="3" spans="1:53" s="7" customFormat="1" ht="58" customHeight="1" x14ac:dyDescent="0.2">
      <c r="A3" s="60"/>
      <c r="B3" s="8" t="s">
        <v>391</v>
      </c>
      <c r="C3" s="9"/>
      <c r="D3" s="9"/>
      <c r="E3" s="9"/>
      <c r="F3" s="60"/>
      <c r="G3" s="269" t="s">
        <v>606</v>
      </c>
      <c r="H3" s="269"/>
      <c r="I3" s="269"/>
      <c r="J3" s="269"/>
      <c r="K3" s="269"/>
      <c r="L3" s="269"/>
      <c r="M3" s="269"/>
      <c r="N3" s="269"/>
      <c r="O3" s="269"/>
      <c r="Q3" s="58"/>
      <c r="R3" s="259" t="s">
        <v>392</v>
      </c>
      <c r="S3" s="260"/>
      <c r="T3" s="260"/>
      <c r="U3" s="260"/>
      <c r="V3" s="260"/>
      <c r="W3" s="261"/>
      <c r="X3" s="55"/>
      <c r="Y3" s="259" t="s">
        <v>393</v>
      </c>
      <c r="Z3" s="260"/>
      <c r="AA3" s="260"/>
      <c r="AB3" s="260"/>
      <c r="AC3" s="260"/>
      <c r="AD3" s="261"/>
      <c r="AE3" s="55"/>
      <c r="AF3" s="259" t="s">
        <v>393</v>
      </c>
      <c r="AG3" s="260"/>
      <c r="AH3" s="260"/>
      <c r="AI3" s="260"/>
      <c r="AJ3" s="260"/>
      <c r="AK3" s="261"/>
      <c r="AL3" s="47"/>
      <c r="AM3" s="10"/>
      <c r="AN3" s="10"/>
    </row>
    <row r="4" spans="1:53" s="1" customFormat="1" ht="28" customHeight="1" x14ac:dyDescent="0.2">
      <c r="A4" s="45" t="s">
        <v>449</v>
      </c>
      <c r="B4" s="11" t="s">
        <v>394</v>
      </c>
      <c r="C4" s="12" t="s">
        <v>395</v>
      </c>
      <c r="D4" s="12" t="s">
        <v>545</v>
      </c>
      <c r="E4" s="12" t="s">
        <v>550</v>
      </c>
      <c r="F4" s="61" t="s">
        <v>450</v>
      </c>
      <c r="G4" s="263" t="s">
        <v>4</v>
      </c>
      <c r="H4" s="264"/>
      <c r="I4" s="265"/>
      <c r="J4" s="266" t="s">
        <v>5</v>
      </c>
      <c r="K4" s="267"/>
      <c r="L4" s="268"/>
      <c r="M4" s="262" t="s">
        <v>396</v>
      </c>
      <c r="N4" s="262"/>
      <c r="O4" s="262"/>
      <c r="P4" s="240"/>
      <c r="Q4" s="48" t="s">
        <v>451</v>
      </c>
      <c r="R4" s="14" t="s">
        <v>397</v>
      </c>
      <c r="S4" s="14" t="s">
        <v>398</v>
      </c>
      <c r="T4" s="14" t="s">
        <v>399</v>
      </c>
      <c r="U4" s="14" t="s">
        <v>518</v>
      </c>
      <c r="V4" s="14" t="s">
        <v>401</v>
      </c>
      <c r="W4" s="15" t="s">
        <v>402</v>
      </c>
      <c r="X4" s="48" t="s">
        <v>452</v>
      </c>
      <c r="Y4" s="14" t="s">
        <v>397</v>
      </c>
      <c r="Z4" s="14" t="s">
        <v>398</v>
      </c>
      <c r="AA4" s="14" t="s">
        <v>399</v>
      </c>
      <c r="AB4" s="14" t="s">
        <v>400</v>
      </c>
      <c r="AC4" s="14" t="s">
        <v>401</v>
      </c>
      <c r="AD4" s="15" t="s">
        <v>405</v>
      </c>
      <c r="AE4" s="48" t="s">
        <v>453</v>
      </c>
      <c r="AF4" s="16" t="s">
        <v>397</v>
      </c>
      <c r="AG4" s="16" t="s">
        <v>398</v>
      </c>
      <c r="AH4" s="16" t="s">
        <v>400</v>
      </c>
      <c r="AI4" s="16" t="s">
        <v>399</v>
      </c>
      <c r="AJ4" s="16" t="s">
        <v>401</v>
      </c>
      <c r="AK4" s="17" t="s">
        <v>403</v>
      </c>
      <c r="AL4" s="48" t="s">
        <v>454</v>
      </c>
      <c r="AM4" s="16" t="s">
        <v>5</v>
      </c>
      <c r="AN4" s="16" t="s">
        <v>396</v>
      </c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</row>
    <row r="5" spans="1:53" s="19" customFormat="1" x14ac:dyDescent="0.2">
      <c r="A5" s="45" t="s">
        <v>449</v>
      </c>
      <c r="B5" s="65" t="s">
        <v>394</v>
      </c>
      <c r="C5" s="66" t="s">
        <v>395</v>
      </c>
      <c r="D5" s="66"/>
      <c r="E5" s="66"/>
      <c r="F5" s="62" t="s">
        <v>450</v>
      </c>
      <c r="G5" s="67" t="s">
        <v>4</v>
      </c>
      <c r="H5" s="67" t="s">
        <v>456</v>
      </c>
      <c r="I5" s="67"/>
      <c r="J5" s="67" t="s">
        <v>5</v>
      </c>
      <c r="K5" s="68" t="s">
        <v>455</v>
      </c>
      <c r="L5" s="238"/>
      <c r="M5" s="67" t="s">
        <v>396</v>
      </c>
      <c r="N5" s="67"/>
      <c r="O5" s="67" t="s">
        <v>457</v>
      </c>
      <c r="P5" s="67"/>
      <c r="Q5" s="49" t="s">
        <v>451</v>
      </c>
      <c r="R5" s="69" t="s">
        <v>397</v>
      </c>
      <c r="S5" s="69" t="s">
        <v>398</v>
      </c>
      <c r="T5" s="69" t="s">
        <v>399</v>
      </c>
      <c r="U5" s="69" t="s">
        <v>400</v>
      </c>
      <c r="V5" s="69" t="s">
        <v>401</v>
      </c>
      <c r="W5" s="69" t="s">
        <v>402</v>
      </c>
      <c r="X5" s="49" t="s">
        <v>452</v>
      </c>
      <c r="Y5" s="69" t="s">
        <v>397</v>
      </c>
      <c r="Z5" s="69" t="s">
        <v>398</v>
      </c>
      <c r="AA5" s="69" t="s">
        <v>399</v>
      </c>
      <c r="AB5" s="69" t="s">
        <v>400</v>
      </c>
      <c r="AC5" s="69" t="s">
        <v>401</v>
      </c>
      <c r="AD5" s="69" t="s">
        <v>405</v>
      </c>
      <c r="AE5" s="49" t="s">
        <v>453</v>
      </c>
      <c r="AF5" s="49" t="s">
        <v>397</v>
      </c>
      <c r="AG5" s="49" t="s">
        <v>398</v>
      </c>
      <c r="AH5" s="49" t="s">
        <v>400</v>
      </c>
      <c r="AI5" s="49" t="s">
        <v>399</v>
      </c>
      <c r="AJ5" s="49" t="s">
        <v>401</v>
      </c>
      <c r="AK5" s="49" t="s">
        <v>403</v>
      </c>
      <c r="AL5" s="49" t="s">
        <v>454</v>
      </c>
      <c r="AM5" s="49" t="s">
        <v>5</v>
      </c>
      <c r="AN5" s="49" t="s">
        <v>396</v>
      </c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</row>
    <row r="6" spans="1:53" x14ac:dyDescent="0.2">
      <c r="A6" s="63">
        <v>1</v>
      </c>
      <c r="B6" s="20" t="s">
        <v>7</v>
      </c>
      <c r="C6" s="20" t="s">
        <v>8</v>
      </c>
      <c r="D6" s="20" t="s">
        <v>553</v>
      </c>
      <c r="E6" s="20" t="s">
        <v>551</v>
      </c>
      <c r="F6" s="50"/>
      <c r="G6" s="22" cm="1">
        <f t="array" ref="G6">IF(Options!$D$30, SUM(IF(ISNUMBER(R6:W6),(IF(R6:W6&gt;=Options!$D$36,1,"")),""))+0.5*(SUM(IF(ISNUMBER(R6:W6),(IF(R6:W6&gt;=Options!$D$37,1,"")),""))-SUM(IF(ISNUMBER(R6:W6),(IF(R6:W6&gt;=Options!$D$36,1,"")),""))),0) +
   IF(Options!$D$31,SUM(IF(ISNUMBER(R6:W6),(IF(R6:W6&gt;=Options!$D$40,1,"")),"")),0) +
   IF(Options!$D$32,AVERAGE(IF(ISNUMBER(R6:W6),R6:W6)),0) +
   IF(Options!$D$33,IF(OR(IF(ISNUMBER(R6:W6),R6:W6)=0),0,GEOMEAN(IF(ISNUMBER(R6:W6),R6:W6))),0)</f>
        <v>5.5</v>
      </c>
      <c r="H6" s="23">
        <f t="shared" ref="H6:H37" si="0">G6</f>
        <v>5.5</v>
      </c>
      <c r="I6" s="241" t="str" cm="1">
        <f t="array" ref="I6">_xlfn.IFS('Data Reliability'!D6 &gt;= 0.666, "!!", AND('Data Reliability'!D6 &lt; 0.666,  'Data Reliability'!D6  &gt;= 0.333), "!", 'Data Reliability'!D6 &lt; 0.333, "")</f>
        <v/>
      </c>
      <c r="J6" s="22" cm="1">
        <f t="array" ref="J6">IF(Options!$D$30, SUM(IF(ISNUMBER(Y6:AD6),(IF(Y6:AD6&gt;=Options!$D$40,1,"")),""))+0.5*(SUM(IF(ISNUMBER(Y6:AD6),(IF(Y6:AD6&gt;=Options!$D$41,1,"")),""))-SUM(IF(ISNUMBER(Y6:AD6),(IF(Y6:AD6&gt;=Options!$D$40,1,"")),""))),0) +
   IF(Options!$D$31,SUM(IF(ISNUMBER(Y6:AD6),(IF(Y6:AD6&gt;=Options!$D$40,1,"")),"")),0) +
   IF(Options!$D$32,AVERAGE(IF(ISNUMBER(Y6:AD6),Y6:AD6)),0) +
   IF(Options!$D$33,IF(OR(IF(ISNUMBER(Y6:AD6),Y6:AD6)=0),0,GEOMEAN(IF(ISNUMBER(Y6:AD6),Y6:AD6))),0)</f>
        <v>5</v>
      </c>
      <c r="K6" s="23">
        <f t="shared" ref="K6:K69" si="1">J6</f>
        <v>5</v>
      </c>
      <c r="L6" s="241" t="str" cm="1">
        <f t="array" ref="L6">_xlfn.IFS('Data Reliability'!E6 &gt;= 0.666, "!!", AND('Data Reliability'!E6 &lt; 0.666,  'Data Reliability'!E6  &gt;= 0.333), "!", 'Data Reliability'!E6 &lt; 0.333, "")</f>
        <v/>
      </c>
      <c r="M6" s="21" cm="1">
        <f t="array" ref="M6">IF(Options!$D$30, SUM(IF(ISNUMBER(AF6:AK6),(IF(AF6:AK6&gt;=Options!$D$40,1,"")),""))+0.5*(SUM(IF(ISNUMBER(AF6:AK6),(IF(AF6:AK6&gt;=Options!$D$41,1,"")),""))-SUM(IF(ISNUMBER(AF6:AK6),(IF(AF6:AK6&gt;=Options!$D$40,1,"")),""))),0) +
   IF(Options!$D$31,SUM(IF(ISNUMBER(AF6:AK6),(IF(AF6:AK6&gt;=Options!$D$40,1,"")),"")),0) +
   IF(Options!$D$32,AVERAGE(IF(ISNUMBER(AF6:AK6),AF6:AK6)),0) +
   IF(Options!$D$33,IF(OR(IF(ISNUMBER(AF6:AK6),AF6:AK6)=0),0,GEOMEAN(IF(ISNUMBER(AF6:AK6),AF6:AK6))),0)</f>
        <v>3.5</v>
      </c>
      <c r="N6" s="23">
        <f>M6</f>
        <v>3.5</v>
      </c>
      <c r="O6" s="241" t="str" cm="1">
        <f t="array" ref="O6">_xlfn.IFS('Data Reliability'!F6 &gt;= 0.666, "!!", AND('Data Reliability'!F6 &lt; 0.666,  'Data Reliability'!F6  &gt;= 0.333), "!", 'Data Reliability'!F6 &lt; 0.333, "")</f>
        <v/>
      </c>
      <c r="P6" s="24"/>
      <c r="Q6" s="50"/>
      <c r="R6" s="25">
        <f t="shared" ref="R6:R37" si="2">IFERROR(GEOMEAN(Y6,AF6), MAX(Y6,AF6))</f>
        <v>9.7893191403063984</v>
      </c>
      <c r="S6" s="25">
        <f t="shared" ref="S6:S37" si="3">IFERROR(GEOMEAN(Z6,AG6), MAX(Z6,AG6))</f>
        <v>10</v>
      </c>
      <c r="T6" s="25">
        <f t="shared" ref="T6:T37" si="4">IFERROR(GEOMEAN(AA6,AH6), MAX(AA6,AH6))</f>
        <v>5.819408445077431</v>
      </c>
      <c r="U6" s="25">
        <f t="shared" ref="U6:U37" si="5">IFERROR(GEOMEAN(AB6,AI6), MAX(AB6,AI6))</f>
        <v>8.3666002653407556</v>
      </c>
      <c r="V6" s="25">
        <f t="shared" ref="V6:V37" si="6">IFERROR(GEOMEAN(AC6,AJ6), MAX(AC6,AJ6))</f>
        <v>8.1547532151500448</v>
      </c>
      <c r="W6" s="25">
        <f t="shared" ref="W6:W37" si="7">IFERROR(GEOMEAN(AD6,AK6), MAX(AD6,AK6))</f>
        <v>10</v>
      </c>
      <c r="X6" s="51"/>
      <c r="Y6" s="25">
        <f>IFERROR(Health!F6,"")</f>
        <v>10</v>
      </c>
      <c r="Z6" s="25">
        <f>IFERROR(Food!F6,"")</f>
        <v>10</v>
      </c>
      <c r="AA6" s="26">
        <f>IFERROR(Macro!F6,"")</f>
        <v>9.9338842975206596</v>
      </c>
      <c r="AB6" s="25">
        <f>IFERROR(Socioeconomic!F6,"")</f>
        <v>10</v>
      </c>
      <c r="AC6" s="25">
        <f>IFERROR('Natural Hazard'!F6,"")</f>
        <v>9.5</v>
      </c>
      <c r="AD6" s="25">
        <f>IFERROR(Conflict!F6,"")</f>
        <v>10</v>
      </c>
      <c r="AE6" s="51"/>
      <c r="AF6" s="25">
        <f>IFERROR(Health!G6,"")</f>
        <v>9.5830769230769199</v>
      </c>
      <c r="AG6" s="25">
        <f>IFERROR(Food!G6,"")</f>
        <v>10</v>
      </c>
      <c r="AH6" s="25">
        <f>IFERROR(Macro!G6,"")</f>
        <v>3.4090909090908998</v>
      </c>
      <c r="AI6" s="25">
        <f>IFERROR(Socioeconomic!G6,"")</f>
        <v>7</v>
      </c>
      <c r="AJ6" s="25">
        <f>IFERROR('Natural Hazard'!G6,"")</f>
        <v>7</v>
      </c>
      <c r="AK6" s="25">
        <f>IFERROR(Conflict!G6,"")</f>
        <v>10</v>
      </c>
      <c r="AL6" s="51"/>
      <c r="AM6" s="27">
        <f>'Data Reliability'!E6</f>
        <v>0</v>
      </c>
      <c r="AN6" s="27">
        <f>'Data Reliability'!F6</f>
        <v>0.1</v>
      </c>
      <c r="AO6" s="21"/>
      <c r="AP6" s="21" cm="1">
        <f t="array" ref="AP6">IF(Options!$D$30, SUM(IF(ISNUMBER(Y6:AD6),(IF(Y6:AD6&gt;=Options!$D$40,1,"")),""))+0.5*(SUM(IF(ISNUMBER(Y6:AD6),(IF(Y6:AD6&gt;=Options!$D$41,1,"")),""))-SUM(IF(ISNUMBER(Y6:AD6),(IF(Y6:AD6&gt;=Options!$D$40,1,"")),""))),0) +
   IF(Options!$D$31,SUM(IF(ISNUMBER(Y6:AD6),(IF(Y6:AD6&gt;=Options!$D$40,1,"")),"")),0) +
   IF(Options!$D$32,AVERAGE(IF(ISNUMBER(Y6:AD6),Y6:AD6)),0) +
   IF(Options!$D$33,IF(OR(IF(ISNUMBER(Y6:AD6),Y6:AD6)=0),0,GEOMEAN(IF(ISNUMBER(Y6:AD6),Y6:AD6))),0)</f>
        <v>5</v>
      </c>
      <c r="AQ6" s="21" cm="1">
        <f t="array" ref="AQ6">IF(Options!$D$31,SUM(IF(ISNUMBER(Y6:AD6),(IF(Y6:AD6&gt;=Options!$D$40,1,"")),"")),0)</f>
        <v>0</v>
      </c>
      <c r="AR6" s="21" cm="1">
        <f t="array" ref="AR6">IF(Options!$D$32,AVERAGE(IF(ISNUMBER(Y6:AD6),Y6:AD6)),0)</f>
        <v>0</v>
      </c>
      <c r="AS6" s="21" cm="1">
        <f t="array" ref="AS6">IF(Options!$D$33,IF(OR(IF(ISNUMBER(Y6:AD6),Y6:AD6)=0),0,GEOMEAN(IF(ISNUMBER(Y6:AD6),Y6:AD6))),0)</f>
        <v>0</v>
      </c>
      <c r="AT6" s="21"/>
      <c r="AU6" s="21"/>
      <c r="AV6" s="21"/>
      <c r="AW6" s="21"/>
    </row>
    <row r="7" spans="1:53" x14ac:dyDescent="0.2">
      <c r="A7" s="63">
        <v>2</v>
      </c>
      <c r="B7" s="20" t="s">
        <v>9</v>
      </c>
      <c r="C7" s="20" t="s">
        <v>10</v>
      </c>
      <c r="D7" s="20" t="s">
        <v>554</v>
      </c>
      <c r="E7" s="20" t="s">
        <v>552</v>
      </c>
      <c r="F7" s="50"/>
      <c r="G7" s="22" cm="1">
        <f t="array" ref="G7">IF(Options!$D$30, SUM(IF(ISNUMBER(R7:W7),(IF(R7:W7&gt;=Options!$D$36,1,"")),""))+0.5*(SUM(IF(ISNUMBER(R7:W7),(IF(R7:W7&gt;=Options!$D$37,1,"")),""))-SUM(IF(ISNUMBER(R7:W7),(IF(R7:W7&gt;=Options!$D$36,1,"")),""))),0) +
   IF(Options!$D$31,SUM(IF(ISNUMBER(R7:W7),(IF(R7:W7&gt;=Options!$D$40,1,"")),"")),0) +
   IF(Options!$D$32,AVERAGE(IF(ISNUMBER(R7:W7),R7:W7)),0) +
   IF(Options!$D$33,IF(OR(IF(ISNUMBER(R7:W7),R7:W7)=0),0,GEOMEAN(IF(ISNUMBER(R7:W7),R7:W7))),0)</f>
        <v>3.5</v>
      </c>
      <c r="H7" s="23">
        <f t="shared" si="0"/>
        <v>3.5</v>
      </c>
      <c r="I7" s="241" t="str" cm="1">
        <f t="array" ref="I7">_xlfn.IFS('Data Reliability'!D7 &gt;= 0.666, "!!", AND('Data Reliability'!D7 &lt; 0.666,  'Data Reliability'!D7  &gt;= 0.333), "!", 'Data Reliability'!D7 &lt; 0.333, "")</f>
        <v/>
      </c>
      <c r="J7" s="22" cm="1">
        <f t="array" ref="J7">IF(Options!$D$30, SUM(IF(ISNUMBER(Y7:AD7),(IF(Y7:AD7&gt;=Options!$D$40,1,"")),""))+0.5*(SUM(IF(ISNUMBER(Y7:AD7),(IF(Y7:AD7&gt;=Options!$D$41,1,"")),""))-SUM(IF(ISNUMBER(Y7:AD7),(IF(Y7:AD7&gt;=Options!$D$40,1,"")),""))),0) +
   IF(Options!$D$31,SUM(IF(ISNUMBER(Y7:AD7),(IF(Y7:AD7&gt;=Options!$D$40,1,"")),"")),0) +
   IF(Options!$D$32,AVERAGE(IF(ISNUMBER(Y7:AD7),Y7:AD7)),0) +
   IF(Options!$D$33,IF(OR(IF(ISNUMBER(Y7:AD7),Y7:AD7)=0),0,GEOMEAN(IF(ISNUMBER(Y7:AD7),Y7:AD7))),0)</f>
        <v>2</v>
      </c>
      <c r="K7" s="23">
        <f t="shared" si="1"/>
        <v>2</v>
      </c>
      <c r="L7" s="241" t="str" cm="1">
        <f t="array" ref="L7">_xlfn.IFS('Data Reliability'!E7 &gt;= 0.666, "!!", AND('Data Reliability'!E7 &lt; 0.666,  'Data Reliability'!E7  &gt;= 0.333), "!", 'Data Reliability'!E7 &lt; 0.333, "")</f>
        <v/>
      </c>
      <c r="M7" s="21" cm="1">
        <f t="array" ref="M7">IF(Options!$D$30, SUM(IF(ISNUMBER(AF7:AK7),(IF(AF7:AK7&gt;=Options!$D$40,1,"")),""))+0.5*(SUM(IF(ISNUMBER(AF7:AK7),(IF(AF7:AK7&gt;=Options!$D$41,1,"")),""))-SUM(IF(ISNUMBER(AF7:AK7),(IF(AF7:AK7&gt;=Options!$D$40,1,"")),""))),0) +
   IF(Options!$D$31,SUM(IF(ISNUMBER(AF7:AK7),(IF(AF7:AK7&gt;=Options!$D$40,1,"")),"")),0) +
   IF(Options!$D$32,AVERAGE(IF(ISNUMBER(AF7:AK7),AF7:AK7)),0) +
   IF(Options!$D$33,IF(OR(IF(ISNUMBER(AF7:AK7),AF7:AK7)=0),0,GEOMEAN(IF(ISNUMBER(AF7:AK7),AF7:AK7))),0)</f>
        <v>0.5</v>
      </c>
      <c r="N7" s="23">
        <f t="shared" ref="N7:N70" si="8">M7</f>
        <v>0.5</v>
      </c>
      <c r="O7" s="241" t="str" cm="1">
        <f t="array" ref="O7">_xlfn.IFS('Data Reliability'!F7 &gt;= 0.666, "!!", AND('Data Reliability'!F7 &lt; 0.666,  'Data Reliability'!F7  &gt;= 0.333), "!", 'Data Reliability'!F7 &lt; 0.333, "")</f>
        <v/>
      </c>
      <c r="P7" s="24"/>
      <c r="Q7" s="50"/>
      <c r="R7" s="25">
        <f t="shared" si="2"/>
        <v>6.6000000000000005</v>
      </c>
      <c r="S7" s="25">
        <f t="shared" si="3"/>
        <v>9.8325358851674594</v>
      </c>
      <c r="T7" s="25">
        <f t="shared" si="4"/>
        <v>6.6057825907581647</v>
      </c>
      <c r="U7" s="25">
        <f t="shared" si="5"/>
        <v>8.9338567876230801</v>
      </c>
      <c r="V7" s="25">
        <f t="shared" si="6"/>
        <v>3.5</v>
      </c>
      <c r="W7" s="25">
        <f t="shared" si="7"/>
        <v>6.4782358105029596</v>
      </c>
      <c r="X7" s="51"/>
      <c r="Y7" s="25">
        <f>IFERROR(Health!F7,"")</f>
        <v>9</v>
      </c>
      <c r="Z7" s="25">
        <f>IFERROR(Food!F7,"")</f>
        <v>9.8325358851674594</v>
      </c>
      <c r="AA7" s="26">
        <f>IFERROR(Macro!F7,"")</f>
        <v>8.7272727272727302</v>
      </c>
      <c r="AB7" s="25">
        <f>IFERROR(Socioeconomic!F7,"")</f>
        <v>8.4285714285714306</v>
      </c>
      <c r="AC7" s="25">
        <f>IFERROR('Natural Hazard'!F7,"")</f>
        <v>3.5</v>
      </c>
      <c r="AD7" s="25">
        <f>IFERROR(Conflict!F7,"")</f>
        <v>0</v>
      </c>
      <c r="AE7" s="51"/>
      <c r="AF7" s="25">
        <f>IFERROR(Health!G7,"")</f>
        <v>4.84</v>
      </c>
      <c r="AG7" s="25">
        <f>IFERROR(Food!G7,"")</f>
        <v>0</v>
      </c>
      <c r="AH7" s="25">
        <f>IFERROR(Macro!G7,"")</f>
        <v>5</v>
      </c>
      <c r="AI7" s="25">
        <f>IFERROR(Socioeconomic!G7,"")</f>
        <v>9.4694335544459793</v>
      </c>
      <c r="AJ7" s="25">
        <f>IFERROR('Natural Hazard'!G7,"")</f>
        <v>0</v>
      </c>
      <c r="AK7" s="25">
        <f>IFERROR(Conflict!G7,"")</f>
        <v>6.4782358105029596</v>
      </c>
      <c r="AL7" s="51"/>
      <c r="AM7" s="27">
        <f>'Data Reliability'!E7</f>
        <v>0</v>
      </c>
      <c r="AN7" s="27">
        <f>'Data Reliability'!F7</f>
        <v>0.3</v>
      </c>
      <c r="AO7" s="21"/>
      <c r="AP7" s="21" cm="1">
        <f t="array" ref="AP7">IF(Options!$D$30, SUM(IF(ISNUMBER(Y7:AD7),(IF(Y7:AD7&gt;=Options!$D$40,1,"")),""))+0.5*(SUM(IF(ISNUMBER(Y7:AD7),(IF(Y7:AD7&gt;=Options!$D$41,1,"")),""))-SUM(IF(ISNUMBER(Y7:AD7),(IF(Y7:AD7&gt;=Options!$D$40,1,"")),""))),0)</f>
        <v>2</v>
      </c>
      <c r="AQ7" s="21" cm="1">
        <f t="array" ref="AQ7">IF(Options!$D$31,SUM(IF(ISNUMBER(Y7:AD7),(IF(Y7:AD7&gt;=Options!$D$40,1,"")),"")),0)</f>
        <v>0</v>
      </c>
      <c r="AR7" s="21" cm="1">
        <f t="array" ref="AR7">IF(Options!$D$32,AVERAGE(IF(ISNUMBER(Y7:AD7),Y7:AD7)),0)</f>
        <v>0</v>
      </c>
      <c r="AS7" s="21" cm="1">
        <f t="array" ref="AS7">IF(Options!$D$33,IF(OR(IF(ISNUMBER(Y7:AD7),Y7:AD7)=0),0,GEOMEAN(IF(ISNUMBER(Y7:AD7),Y7:AD7))),0)</f>
        <v>0</v>
      </c>
      <c r="AT7" s="21"/>
      <c r="AU7" s="21"/>
      <c r="AV7" s="21"/>
      <c r="AW7" s="21"/>
    </row>
    <row r="8" spans="1:53" x14ac:dyDescent="0.2">
      <c r="A8" s="63">
        <v>3</v>
      </c>
      <c r="B8" s="20" t="s">
        <v>11</v>
      </c>
      <c r="C8" s="20" t="s">
        <v>12</v>
      </c>
      <c r="D8" s="20" t="s">
        <v>555</v>
      </c>
      <c r="E8" s="20" t="s">
        <v>552</v>
      </c>
      <c r="F8" s="50"/>
      <c r="G8" s="22" cm="1">
        <f t="array" ref="G8">IF(Options!$D$30, SUM(IF(ISNUMBER(R8:W8),(IF(R8:W8&gt;=Options!$D$36,1,"")),""))+0.5*(SUM(IF(ISNUMBER(R8:W8),(IF(R8:W8&gt;=Options!$D$37,1,"")),""))-SUM(IF(ISNUMBER(R8:W8),(IF(R8:W8&gt;=Options!$D$36,1,"")),""))),0) +
   IF(Options!$D$31,SUM(IF(ISNUMBER(R8:W8),(IF(R8:W8&gt;=Options!$D$40,1,"")),"")),0) +
   IF(Options!$D$32,AVERAGE(IF(ISNUMBER(R8:W8),R8:W8)),0) +
   IF(Options!$D$33,IF(OR(IF(ISNUMBER(R8:W8),R8:W8)=0),0,GEOMEAN(IF(ISNUMBER(R8:W8),R8:W8))),0)</f>
        <v>1.5</v>
      </c>
      <c r="H8" s="23">
        <f t="shared" si="0"/>
        <v>1.5</v>
      </c>
      <c r="I8" s="241" t="str" cm="1">
        <f t="array" ref="I8">_xlfn.IFS('Data Reliability'!D8 &gt;= 0.666, "!!", AND('Data Reliability'!D8 &lt; 0.666,  'Data Reliability'!D8  &gt;= 0.333), "!", 'Data Reliability'!D8 &lt; 0.333, "")</f>
        <v/>
      </c>
      <c r="J8" s="22" cm="1">
        <f t="array" ref="J8">IF(Options!$D$30, SUM(IF(ISNUMBER(Y8:AD8),(IF(Y8:AD8&gt;=Options!$D$40,1,"")),""))+0.5*(SUM(IF(ISNUMBER(Y8:AD8),(IF(Y8:AD8&gt;=Options!$D$41,1,"")),""))-SUM(IF(ISNUMBER(Y8:AD8),(IF(Y8:AD8&gt;=Options!$D$40,1,"")),""))),0) +
   IF(Options!$D$31,SUM(IF(ISNUMBER(Y8:AD8),(IF(Y8:AD8&gt;=Options!$D$40,1,"")),"")),0) +
   IF(Options!$D$32,AVERAGE(IF(ISNUMBER(Y8:AD8),Y8:AD8)),0) +
   IF(Options!$D$33,IF(OR(IF(ISNUMBER(Y8:AD8),Y8:AD8)=0),0,GEOMEAN(IF(ISNUMBER(Y8:AD8),Y8:AD8))),0)</f>
        <v>0.5</v>
      </c>
      <c r="K8" s="23">
        <f t="shared" si="1"/>
        <v>0.5</v>
      </c>
      <c r="L8" s="241" t="str" cm="1">
        <f t="array" ref="L8">_xlfn.IFS('Data Reliability'!E8 &gt;= 0.666, "!!", AND('Data Reliability'!E8 &lt; 0.666,  'Data Reliability'!E8  &gt;= 0.333), "!", 'Data Reliability'!E8 &lt; 0.333, "")</f>
        <v/>
      </c>
      <c r="M8" s="21" cm="1">
        <f t="array" ref="M8">IF(Options!$D$30, SUM(IF(ISNUMBER(AF8:AK8),(IF(AF8:AK8&gt;=Options!$D$40,1,"")),""))+0.5*(SUM(IF(ISNUMBER(AF8:AK8),(IF(AF8:AK8&gt;=Options!$D$41,1,"")),""))-SUM(IF(ISNUMBER(AF8:AK8),(IF(AF8:AK8&gt;=Options!$D$40,1,"")),""))),0) +
   IF(Options!$D$31,SUM(IF(ISNUMBER(AF8:AK8),(IF(AF8:AK8&gt;=Options!$D$40,1,"")),"")),0) +
   IF(Options!$D$32,AVERAGE(IF(ISNUMBER(AF8:AK8),AF8:AK8)),0) +
   IF(Options!$D$33,IF(OR(IF(ISNUMBER(AF8:AK8),AF8:AK8)=0),0,GEOMEAN(IF(ISNUMBER(AF8:AK8),AF8:AK8))),0)</f>
        <v>0.5</v>
      </c>
      <c r="N8" s="23">
        <f t="shared" si="8"/>
        <v>0.5</v>
      </c>
      <c r="O8" s="241" t="str" cm="1">
        <f t="array" ref="O8">_xlfn.IFS('Data Reliability'!F8 &gt;= 0.666, "!!", AND('Data Reliability'!F8 &lt; 0.666,  'Data Reliability'!F8  &gt;= 0.333), "!", 'Data Reliability'!F8 &lt; 0.333, "")</f>
        <v/>
      </c>
      <c r="P8" s="24"/>
      <c r="Q8" s="50"/>
      <c r="R8" s="25">
        <f t="shared" si="2"/>
        <v>6.3137944217403854</v>
      </c>
      <c r="S8" s="25">
        <f t="shared" si="3"/>
        <v>3.3971291866028701</v>
      </c>
      <c r="T8" s="25">
        <f t="shared" si="4"/>
        <v>3.988620176087327</v>
      </c>
      <c r="U8" s="25">
        <f t="shared" si="5"/>
        <v>1.772810520855836</v>
      </c>
      <c r="V8" s="25">
        <f t="shared" si="6"/>
        <v>9</v>
      </c>
      <c r="W8" s="25">
        <f t="shared" si="7"/>
        <v>0</v>
      </c>
      <c r="X8" s="51"/>
      <c r="Y8" s="25">
        <f>IFERROR(Health!F8,"")</f>
        <v>5.5</v>
      </c>
      <c r="Z8" s="25">
        <f>IFERROR(Food!F8,"")</f>
        <v>3.3971291866028701</v>
      </c>
      <c r="AA8" s="26">
        <f>IFERROR(Macro!F8,"")</f>
        <v>6.3636363636363598</v>
      </c>
      <c r="AB8" s="25">
        <f>IFERROR(Socioeconomic!F8,"")</f>
        <v>3.1428571428571401</v>
      </c>
      <c r="AC8" s="25">
        <f>IFERROR('Natural Hazard'!F8,"")</f>
        <v>9</v>
      </c>
      <c r="AD8" s="25">
        <f>IFERROR(Conflict!F8,"")</f>
        <v>0</v>
      </c>
      <c r="AE8" s="51"/>
      <c r="AF8" s="25">
        <f>IFERROR(Health!G8,"")</f>
        <v>7.2480000000000002</v>
      </c>
      <c r="AG8" s="25">
        <f>IFERROR(Food!G8,"")</f>
        <v>0</v>
      </c>
      <c r="AH8" s="25">
        <f>IFERROR(Macro!G8,"")</f>
        <v>2.5</v>
      </c>
      <c r="AI8" s="25">
        <f>IFERROR(Socioeconomic!G8,"")</f>
        <v>1</v>
      </c>
      <c r="AJ8" s="25">
        <f>IFERROR('Natural Hazard'!G8,"")</f>
        <v>0</v>
      </c>
      <c r="AK8" s="25">
        <f>IFERROR(Conflict!G8,"")</f>
        <v>0</v>
      </c>
      <c r="AL8" s="51"/>
      <c r="AM8" s="27">
        <f>'Data Reliability'!E8</f>
        <v>0</v>
      </c>
      <c r="AN8" s="27">
        <f>'Data Reliability'!F8</f>
        <v>0.3</v>
      </c>
      <c r="AO8" s="21"/>
      <c r="AP8" s="21" cm="1">
        <f t="array" ref="AP8">IF(Options!$D$30, SUM(IF(ISNUMBER(Y8:AD8),(IF(Y8:AD8&gt;=Options!$D$40,1,"")),""))+0.5*(SUM(IF(ISNUMBER(Y8:AD8),(IF(Y8:AD8&gt;=Options!$D$41,1,"")),""))-SUM(IF(ISNUMBER(Y8:AD8),(IF(Y8:AD8&gt;=Options!$D$40,1,"")),""))),0)</f>
        <v>0.5</v>
      </c>
      <c r="AQ8" s="21" cm="1">
        <f t="array" ref="AQ8">IF(Options!$D$31,SUM(IF(ISNUMBER(Y8:AD8),(IF(Y8:AD8&gt;=Options!$D$40,1,"")),"")),0)</f>
        <v>0</v>
      </c>
      <c r="AR8" s="21" cm="1">
        <f t="array" ref="AR8">IF(Options!$D$32,AVERAGE(IF(ISNUMBER(Y8:AD8),Y8:AD8)),0)</f>
        <v>0</v>
      </c>
      <c r="AS8" s="21" cm="1">
        <f t="array" ref="AS8">IF(Options!$D$33,IF(OR(IF(ISNUMBER(Y8:AD8),Y8:AD8)=0),0,GEOMEAN(IF(ISNUMBER(Y8:AD8),Y8:AD8))),0)</f>
        <v>0</v>
      </c>
      <c r="AT8" s="21"/>
      <c r="AU8" s="21"/>
      <c r="AV8" s="21"/>
      <c r="AW8" s="21"/>
    </row>
    <row r="9" spans="1:53" x14ac:dyDescent="0.2">
      <c r="A9" s="63">
        <v>4</v>
      </c>
      <c r="B9" s="20" t="s">
        <v>13</v>
      </c>
      <c r="C9" s="20" t="s">
        <v>14</v>
      </c>
      <c r="D9" s="20" t="s">
        <v>556</v>
      </c>
      <c r="E9" s="20" t="s">
        <v>3</v>
      </c>
      <c r="F9" s="50"/>
      <c r="G9" s="22" cm="1">
        <f t="array" ref="G9">IF(Options!$D$30, SUM(IF(ISNUMBER(R9:W9),(IF(R9:W9&gt;=Options!$D$36,1,"")),""))+0.5*(SUM(IF(ISNUMBER(R9:W9),(IF(R9:W9&gt;=Options!$D$37,1,"")),""))-SUM(IF(ISNUMBER(R9:W9),(IF(R9:W9&gt;=Options!$D$36,1,"")),""))),0) +
   IF(Options!$D$31,SUM(IF(ISNUMBER(R9:W9),(IF(R9:W9&gt;=Options!$D$40,1,"")),"")),0) +
   IF(Options!$D$32,AVERAGE(IF(ISNUMBER(R9:W9),R9:W9)),0) +
   IF(Options!$D$33,IF(OR(IF(ISNUMBER(R9:W9),R9:W9)=0),0,GEOMEAN(IF(ISNUMBER(R9:W9),R9:W9))),0)</f>
        <v>1</v>
      </c>
      <c r="H9" s="23">
        <f t="shared" si="0"/>
        <v>1</v>
      </c>
      <c r="I9" s="241" t="str" cm="1">
        <f t="array" ref="I9">_xlfn.IFS('Data Reliability'!D9 &gt;= 0.666, "!!", AND('Data Reliability'!D9 &lt; 0.666,  'Data Reliability'!D9  &gt;= 0.333), "!", 'Data Reliability'!D9 &lt; 0.333, "")</f>
        <v/>
      </c>
      <c r="J9" s="22" cm="1">
        <f t="array" ref="J9">IF(Options!$D$30, SUM(IF(ISNUMBER(Y9:AD9),(IF(Y9:AD9&gt;=Options!$D$40,1,"")),""))+0.5*(SUM(IF(ISNUMBER(Y9:AD9),(IF(Y9:AD9&gt;=Options!$D$41,1,"")),""))-SUM(IF(ISNUMBER(Y9:AD9),(IF(Y9:AD9&gt;=Options!$D$40,1,"")),""))),0) +
   IF(Options!$D$31,SUM(IF(ISNUMBER(Y9:AD9),(IF(Y9:AD9&gt;=Options!$D$40,1,"")),"")),0) +
   IF(Options!$D$32,AVERAGE(IF(ISNUMBER(Y9:AD9),Y9:AD9)),0) +
   IF(Options!$D$33,IF(OR(IF(ISNUMBER(Y9:AD9),Y9:AD9)=0),0,GEOMEAN(IF(ISNUMBER(Y9:AD9),Y9:AD9))),0)</f>
        <v>0</v>
      </c>
      <c r="K9" s="23">
        <f t="shared" si="1"/>
        <v>0</v>
      </c>
      <c r="L9" s="241" t="str" cm="1">
        <f t="array" ref="L9">_xlfn.IFS('Data Reliability'!E9 &gt;= 0.666, "!!", AND('Data Reliability'!E9 &lt; 0.666,  'Data Reliability'!E9  &gt;= 0.333), "!", 'Data Reliability'!E9 &lt; 0.333, "")</f>
        <v/>
      </c>
      <c r="M9" s="21" cm="1">
        <f t="array" ref="M9">IF(Options!$D$30, SUM(IF(ISNUMBER(AF9:AK9),(IF(AF9:AK9&gt;=Options!$D$40,1,"")),""))+0.5*(SUM(IF(ISNUMBER(AF9:AK9),(IF(AF9:AK9&gt;=Options!$D$41,1,"")),""))-SUM(IF(ISNUMBER(AF9:AK9),(IF(AF9:AK9&gt;=Options!$D$40,1,"")),""))),0) +
   IF(Options!$D$31,SUM(IF(ISNUMBER(AF9:AK9),(IF(AF9:AK9&gt;=Options!$D$40,1,"")),"")),0) +
   IF(Options!$D$32,AVERAGE(IF(ISNUMBER(AF9:AK9),AF9:AK9)),0) +
   IF(Options!$D$33,IF(OR(IF(ISNUMBER(AF9:AK9),AF9:AK9)=0),0,GEOMEAN(IF(ISNUMBER(AF9:AK9),AF9:AK9))),0)</f>
        <v>1.5</v>
      </c>
      <c r="N9" s="23">
        <f t="shared" si="8"/>
        <v>1.5</v>
      </c>
      <c r="O9" s="241" t="str" cm="1">
        <f t="array" ref="O9">_xlfn.IFS('Data Reliability'!F9 &gt;= 0.666, "!!", AND('Data Reliability'!F9 &lt; 0.666,  'Data Reliability'!F9  &gt;= 0.333), "!", 'Data Reliability'!F9 &lt; 0.333, "")</f>
        <v/>
      </c>
      <c r="P9" s="24"/>
      <c r="Q9" s="50"/>
      <c r="R9" s="25">
        <f t="shared" si="2"/>
        <v>6.8264192663504053</v>
      </c>
      <c r="S9" s="25">
        <f t="shared" si="3"/>
        <v>1.07655502392344</v>
      </c>
      <c r="T9" s="25">
        <f t="shared" si="4"/>
        <v>4.0451991747794507</v>
      </c>
      <c r="U9" s="25">
        <f t="shared" si="5"/>
        <v>2.8284271247461863</v>
      </c>
      <c r="V9" s="25">
        <f t="shared" si="6"/>
        <v>5.3333333333333304</v>
      </c>
      <c r="W9" s="25">
        <f t="shared" si="7"/>
        <v>0</v>
      </c>
      <c r="X9" s="51"/>
      <c r="Y9" s="25">
        <f>IFERROR(Health!F9,"")</f>
        <v>4.66</v>
      </c>
      <c r="Z9" s="25">
        <f>IFERROR(Food!F9,"")</f>
        <v>1.07655502392344</v>
      </c>
      <c r="AA9" s="26">
        <f>IFERROR(Macro!F9,"")</f>
        <v>3.2727272727272698</v>
      </c>
      <c r="AB9" s="25">
        <f>IFERROR(Socioeconomic!F9,"")</f>
        <v>1.1428571428571399</v>
      </c>
      <c r="AC9" s="25">
        <f>IFERROR('Natural Hazard'!F9,"")</f>
        <v>5.3333333333333304</v>
      </c>
      <c r="AD9" s="25">
        <f>IFERROR(Conflict!F9,"")</f>
        <v>0</v>
      </c>
      <c r="AE9" s="51"/>
      <c r="AF9" s="25">
        <f>IFERROR(Health!G9,"")</f>
        <v>10</v>
      </c>
      <c r="AG9" s="25">
        <f>IFERROR(Food!G9,"")</f>
        <v>0</v>
      </c>
      <c r="AH9" s="25">
        <f>IFERROR(Macro!G9,"")</f>
        <v>5</v>
      </c>
      <c r="AI9" s="25">
        <f>IFERROR(Socioeconomic!G9,"")</f>
        <v>7</v>
      </c>
      <c r="AJ9" s="25">
        <f>IFERROR('Natural Hazard'!G9,"")</f>
        <v>0</v>
      </c>
      <c r="AK9" s="25">
        <f>IFERROR(Conflict!G9,"")</f>
        <v>0</v>
      </c>
      <c r="AL9" s="51"/>
      <c r="AM9" s="27">
        <f>'Data Reliability'!E9</f>
        <v>0</v>
      </c>
      <c r="AN9" s="27">
        <f>'Data Reliability'!F9</f>
        <v>0.3</v>
      </c>
      <c r="AO9" s="21"/>
      <c r="AP9" s="21" cm="1">
        <f t="array" ref="AP9">IF(Options!$D$30, SUM(IF(ISNUMBER(Y9:AD9),(IF(Y9:AD9&gt;=Options!$D$40,1,"")),""))+0.5*(SUM(IF(ISNUMBER(Y9:AD9),(IF(Y9:AD9&gt;=Options!$D$41,1,"")),""))-SUM(IF(ISNUMBER(Y9:AD9),(IF(Y9:AD9&gt;=Options!$D$40,1,"")),""))),0)</f>
        <v>0</v>
      </c>
      <c r="AQ9" s="21" cm="1">
        <f t="array" ref="AQ9">IF(Options!$D$31,SUM(IF(ISNUMBER(Y9:AD9),(IF(Y9:AD9&gt;=Options!$D$40,1,"")),"")),0)</f>
        <v>0</v>
      </c>
      <c r="AR9" s="21" cm="1">
        <f t="array" ref="AR9">IF(Options!$D$32,AVERAGE(IF(ISNUMBER(Y9:AD9),Y9:AD9)),0)</f>
        <v>0</v>
      </c>
      <c r="AS9" s="21" cm="1">
        <f t="array" ref="AS9">IF(Options!$D$33,IF(OR(IF(ISNUMBER(Y9:AD9),Y9:AD9)=0),0,GEOMEAN(IF(ISNUMBER(Y9:AD9),Y9:AD9))),0)</f>
        <v>0</v>
      </c>
      <c r="AT9" s="21"/>
      <c r="AU9" s="21"/>
      <c r="AV9" s="21"/>
      <c r="AW9" s="21"/>
    </row>
    <row r="10" spans="1:53" x14ac:dyDescent="0.2">
      <c r="A10" s="63">
        <v>5</v>
      </c>
      <c r="B10" s="20" t="s">
        <v>15</v>
      </c>
      <c r="C10" s="20" t="s">
        <v>16</v>
      </c>
      <c r="D10" s="20" t="s">
        <v>557</v>
      </c>
      <c r="E10" s="20" t="s">
        <v>552</v>
      </c>
      <c r="F10" s="50"/>
      <c r="G10" s="22" cm="1">
        <f t="array" ref="G10">IF(Options!$D$30, SUM(IF(ISNUMBER(R10:W10),(IF(R10:W10&gt;=Options!$D$36,1,"")),""))+0.5*(SUM(IF(ISNUMBER(R10:W10),(IF(R10:W10&gt;=Options!$D$37,1,"")),""))-SUM(IF(ISNUMBER(R10:W10),(IF(R10:W10&gt;=Options!$D$36,1,"")),""))),0) +
   IF(Options!$D$31,SUM(IF(ISNUMBER(R10:W10),(IF(R10:W10&gt;=Options!$D$40,1,"")),"")),0) +
   IF(Options!$D$32,AVERAGE(IF(ISNUMBER(R10:W10),R10:W10)),0) +
   IF(Options!$D$33,IF(OR(IF(ISNUMBER(R10:W10),R10:W10)=0),0,GEOMEAN(IF(ISNUMBER(R10:W10),R10:W10))),0)</f>
        <v>1.5</v>
      </c>
      <c r="H10" s="23">
        <f t="shared" si="0"/>
        <v>1.5</v>
      </c>
      <c r="I10" s="241" t="str" cm="1">
        <f t="array" ref="I10">_xlfn.IFS('Data Reliability'!D10 &gt;= 0.666, "!!", AND('Data Reliability'!D10 &lt; 0.666,  'Data Reliability'!D10  &gt;= 0.333), "!", 'Data Reliability'!D10 &lt; 0.333, "")</f>
        <v/>
      </c>
      <c r="J10" s="22" cm="1">
        <f t="array" ref="J10">IF(Options!$D$30, SUM(IF(ISNUMBER(Y10:AD10),(IF(Y10:AD10&gt;=Options!$D$40,1,"")),""))+0.5*(SUM(IF(ISNUMBER(Y10:AD10),(IF(Y10:AD10&gt;=Options!$D$41,1,"")),""))-SUM(IF(ISNUMBER(Y10:AD10),(IF(Y10:AD10&gt;=Options!$D$40,1,"")),""))),0) +
   IF(Options!$D$31,SUM(IF(ISNUMBER(Y10:AD10),(IF(Y10:AD10&gt;=Options!$D$40,1,"")),"")),0) +
   IF(Options!$D$32,AVERAGE(IF(ISNUMBER(Y10:AD10),Y10:AD10)),0) +
   IF(Options!$D$33,IF(OR(IF(ISNUMBER(Y10:AD10),Y10:AD10)=0),0,GEOMEAN(IF(ISNUMBER(Y10:AD10),Y10:AD10))),0)</f>
        <v>0.5</v>
      </c>
      <c r="K10" s="23">
        <f t="shared" si="1"/>
        <v>0.5</v>
      </c>
      <c r="L10" s="241" t="str" cm="1">
        <f t="array" ref="L10">_xlfn.IFS('Data Reliability'!E10 &gt;= 0.666, "!!", AND('Data Reliability'!E10 &lt; 0.666,  'Data Reliability'!E10  &gt;= 0.333), "!", 'Data Reliability'!E10 &lt; 0.333, "")</f>
        <v/>
      </c>
      <c r="M10" s="21" cm="1">
        <f t="array" ref="M10">IF(Options!$D$30, SUM(IF(ISNUMBER(AF10:AK10),(IF(AF10:AK10&gt;=Options!$D$40,1,"")),""))+0.5*(SUM(IF(ISNUMBER(AF10:AK10),(IF(AF10:AK10&gt;=Options!$D$41,1,"")),""))-SUM(IF(ISNUMBER(AF10:AK10),(IF(AF10:AK10&gt;=Options!$D$40,1,"")),""))),0) +
   IF(Options!$D$31,SUM(IF(ISNUMBER(AF10:AK10),(IF(AF10:AK10&gt;=Options!$D$40,1,"")),"")),0) +
   IF(Options!$D$32,AVERAGE(IF(ISNUMBER(AF10:AK10),AF10:AK10)),0) +
   IF(Options!$D$33,IF(OR(IF(ISNUMBER(AF10:AK10),AF10:AK10)=0),0,GEOMEAN(IF(ISNUMBER(AF10:AK10),AF10:AK10))),0)</f>
        <v>1.5</v>
      </c>
      <c r="N10" s="23">
        <f t="shared" si="8"/>
        <v>1.5</v>
      </c>
      <c r="O10" s="241" t="str" cm="1">
        <f t="array" ref="O10">_xlfn.IFS('Data Reliability'!F10 &gt;= 0.666, "!!", AND('Data Reliability'!F10 &lt; 0.666,  'Data Reliability'!F10  &gt;= 0.333), "!", 'Data Reliability'!F10 &lt; 0.333, "")</f>
        <v/>
      </c>
      <c r="P10" s="24"/>
      <c r="Q10" s="50"/>
      <c r="R10" s="25">
        <f t="shared" si="2"/>
        <v>5.2727374294573028</v>
      </c>
      <c r="S10" s="25">
        <f t="shared" si="3"/>
        <v>2.2727272727272698</v>
      </c>
      <c r="T10" s="25">
        <f t="shared" si="4"/>
        <v>3.7821995993292119</v>
      </c>
      <c r="U10" s="25">
        <f t="shared" si="5"/>
        <v>5.0709255283710979</v>
      </c>
      <c r="V10" s="25">
        <f t="shared" si="6"/>
        <v>5</v>
      </c>
      <c r="W10" s="25">
        <f t="shared" si="7"/>
        <v>0</v>
      </c>
      <c r="X10" s="51"/>
      <c r="Y10" s="25">
        <f>IFERROR(Health!F10,"")</f>
        <v>3.5</v>
      </c>
      <c r="Z10" s="25">
        <f>IFERROR(Food!F10,"")</f>
        <v>2.2727272727272698</v>
      </c>
      <c r="AA10" s="26">
        <f>IFERROR(Macro!F10,"")</f>
        <v>7.8677685950413201</v>
      </c>
      <c r="AB10" s="25">
        <f>IFERROR(Socioeconomic!F10,"")</f>
        <v>2.5714285714285698</v>
      </c>
      <c r="AC10" s="25">
        <f>IFERROR('Natural Hazard'!F10,"")</f>
        <v>5</v>
      </c>
      <c r="AD10" s="25">
        <f>IFERROR(Conflict!F10,"")</f>
        <v>0</v>
      </c>
      <c r="AE10" s="51"/>
      <c r="AF10" s="25">
        <f>IFERROR(Health!G10,"")</f>
        <v>7.9433600000000002</v>
      </c>
      <c r="AG10" s="25">
        <f>IFERROR(Food!G10,"")</f>
        <v>0</v>
      </c>
      <c r="AH10" s="25">
        <f>IFERROR(Macro!G10,"")</f>
        <v>1.8181818181818199</v>
      </c>
      <c r="AI10" s="25">
        <f>IFERROR(Socioeconomic!G10,"")</f>
        <v>10</v>
      </c>
      <c r="AJ10" s="25">
        <f>IFERROR('Natural Hazard'!G10,"")</f>
        <v>0</v>
      </c>
      <c r="AK10" s="25">
        <f>IFERROR(Conflict!G10,"")</f>
        <v>0</v>
      </c>
      <c r="AL10" s="51"/>
      <c r="AM10" s="27">
        <f>'Data Reliability'!E10</f>
        <v>0</v>
      </c>
      <c r="AN10" s="27">
        <f>'Data Reliability'!F10</f>
        <v>0.3</v>
      </c>
      <c r="AO10" s="21"/>
      <c r="AP10" s="21" cm="1">
        <f t="array" ref="AP10">IF(Options!$D$30, SUM(IF(ISNUMBER(Y10:AD10),(IF(Y10:AD10&gt;=Options!$D$40,1,"")),""))+0.5*(SUM(IF(ISNUMBER(Y10:AD10),(IF(Y10:AD10&gt;=Options!$D$41,1,"")),""))-SUM(IF(ISNUMBER(Y10:AD10),(IF(Y10:AD10&gt;=Options!$D$40,1,"")),""))),0)</f>
        <v>0.5</v>
      </c>
      <c r="AQ10" s="21" cm="1">
        <f t="array" ref="AQ10">IF(Options!$D$31,SUM(IF(ISNUMBER(Y10:AD10),(IF(Y10:AD10&gt;=Options!$D$40,1,"")),"")),0)</f>
        <v>0</v>
      </c>
      <c r="AR10" s="21" cm="1">
        <f t="array" ref="AR10">IF(Options!$D$32,AVERAGE(IF(ISNUMBER(Y10:AD10),Y10:AD10)),0)</f>
        <v>0</v>
      </c>
      <c r="AS10" s="21" cm="1">
        <f t="array" ref="AS10">IF(Options!$D$33,IF(OR(IF(ISNUMBER(Y10:AD10),Y10:AD10)=0),0,GEOMEAN(IF(ISNUMBER(Y10:AD10),Y10:AD10))),0)</f>
        <v>0</v>
      </c>
      <c r="AT10" s="21"/>
      <c r="AU10" s="21"/>
      <c r="AV10" s="21"/>
      <c r="AW10" s="21"/>
    </row>
    <row r="11" spans="1:53" x14ac:dyDescent="0.2">
      <c r="A11" s="63">
        <v>6</v>
      </c>
      <c r="B11" s="20" t="s">
        <v>17</v>
      </c>
      <c r="C11" s="20" t="s">
        <v>18</v>
      </c>
      <c r="D11" s="20" t="s">
        <v>555</v>
      </c>
      <c r="E11" s="20" t="s">
        <v>552</v>
      </c>
      <c r="F11" s="50"/>
      <c r="G11" s="22" cm="1">
        <f t="array" ref="G11">IF(Options!$D$30, SUM(IF(ISNUMBER(R11:W11),(IF(R11:W11&gt;=Options!$D$36,1,"")),""))+0.5*(SUM(IF(ISNUMBER(R11:W11),(IF(R11:W11&gt;=Options!$D$37,1,"")),""))-SUM(IF(ISNUMBER(R11:W11),(IF(R11:W11&gt;=Options!$D$36,1,"")),""))),0) +
   IF(Options!$D$31,SUM(IF(ISNUMBER(R11:W11),(IF(R11:W11&gt;=Options!$D$40,1,"")),"")),0) +
   IF(Options!$D$32,AVERAGE(IF(ISNUMBER(R11:W11),R11:W11)),0) +
   IF(Options!$D$33,IF(OR(IF(ISNUMBER(R11:W11),R11:W11)=0),0,GEOMEAN(IF(ISNUMBER(R11:W11),R11:W11))),0)</f>
        <v>1.5</v>
      </c>
      <c r="H11" s="23">
        <f t="shared" si="0"/>
        <v>1.5</v>
      </c>
      <c r="I11" s="241" t="str" cm="1">
        <f t="array" ref="I11">_xlfn.IFS('Data Reliability'!D11 &gt;= 0.666, "!!", AND('Data Reliability'!D11 &lt; 0.666,  'Data Reliability'!D11  &gt;= 0.333), "!", 'Data Reliability'!D11 &lt; 0.333, "")</f>
        <v/>
      </c>
      <c r="J11" s="22" cm="1">
        <f t="array" ref="J11">IF(Options!$D$30, SUM(IF(ISNUMBER(Y11:AD11),(IF(Y11:AD11&gt;=Options!$D$40,1,"")),""))+0.5*(SUM(IF(ISNUMBER(Y11:AD11),(IF(Y11:AD11&gt;=Options!$D$41,1,"")),""))-SUM(IF(ISNUMBER(Y11:AD11),(IF(Y11:AD11&gt;=Options!$D$40,1,"")),""))),0) +
   IF(Options!$D$31,SUM(IF(ISNUMBER(Y11:AD11),(IF(Y11:AD11&gt;=Options!$D$40,1,"")),"")),0) +
   IF(Options!$D$32,AVERAGE(IF(ISNUMBER(Y11:AD11),Y11:AD11)),0) +
   IF(Options!$D$33,IF(OR(IF(ISNUMBER(Y11:AD11),Y11:AD11)=0),0,GEOMEAN(IF(ISNUMBER(Y11:AD11),Y11:AD11))),0)</f>
        <v>0</v>
      </c>
      <c r="K11" s="23">
        <f t="shared" si="1"/>
        <v>0</v>
      </c>
      <c r="L11" s="241" t="str" cm="1">
        <f t="array" ref="L11">_xlfn.IFS('Data Reliability'!E11 &gt;= 0.666, "!!", AND('Data Reliability'!E11 &lt; 0.666,  'Data Reliability'!E11  &gt;= 0.333), "!", 'Data Reliability'!E11 &lt; 0.333, "")</f>
        <v/>
      </c>
      <c r="M11" s="21" cm="1">
        <f t="array" ref="M11">IF(Options!$D$30, SUM(IF(ISNUMBER(AF11:AK11),(IF(AF11:AK11&gt;=Options!$D$40,1,"")),""))+0.5*(SUM(IF(ISNUMBER(AF11:AK11),(IF(AF11:AK11&gt;=Options!$D$41,1,"")),""))-SUM(IF(ISNUMBER(AF11:AK11),(IF(AF11:AK11&gt;=Options!$D$40,1,"")),""))),0) +
   IF(Options!$D$31,SUM(IF(ISNUMBER(AF11:AK11),(IF(AF11:AK11&gt;=Options!$D$40,1,"")),"")),0) +
   IF(Options!$D$32,AVERAGE(IF(ISNUMBER(AF11:AK11),AF11:AK11)),0) +
   IF(Options!$D$33,IF(OR(IF(ISNUMBER(AF11:AK11),AF11:AK11)=0),0,GEOMEAN(IF(ISNUMBER(AF11:AK11),AF11:AK11))),0)</f>
        <v>2</v>
      </c>
      <c r="N11" s="23">
        <f t="shared" si="8"/>
        <v>2</v>
      </c>
      <c r="O11" s="241" t="str" cm="1">
        <f t="array" ref="O11">_xlfn.IFS('Data Reliability'!F11 &gt;= 0.666, "!!", AND('Data Reliability'!F11 &lt; 0.666,  'Data Reliability'!F11  &gt;= 0.333), "!", 'Data Reliability'!F11 &lt; 0.333, "")</f>
        <v>!</v>
      </c>
      <c r="P11" s="24"/>
      <c r="Q11" s="50"/>
      <c r="R11" s="25">
        <f t="shared" si="2"/>
        <v>6.324555320336759</v>
      </c>
      <c r="S11" s="25">
        <f t="shared" si="3"/>
        <v>2.7033492822966498</v>
      </c>
      <c r="T11" s="25">
        <f t="shared" si="4"/>
        <v>4.2622519735229307</v>
      </c>
      <c r="U11" s="25">
        <f t="shared" si="5"/>
        <v>5.3452248382484902</v>
      </c>
      <c r="V11" s="25">
        <f t="shared" si="6"/>
        <v>5.8333333333333304</v>
      </c>
      <c r="W11" s="25">
        <f t="shared" si="7"/>
        <v>0</v>
      </c>
      <c r="X11" s="51"/>
      <c r="Y11" s="25">
        <f>IFERROR(Health!F11,"")</f>
        <v>4</v>
      </c>
      <c r="Z11" s="25">
        <f>IFERROR(Food!F11,"")</f>
        <v>2.7033492822966498</v>
      </c>
      <c r="AA11" s="26">
        <f>IFERROR(Macro!F11,"")</f>
        <v>6.1487603305785097</v>
      </c>
      <c r="AB11" s="25">
        <f>IFERROR(Socioeconomic!F11,"")</f>
        <v>2.8571428571428599</v>
      </c>
      <c r="AC11" s="25">
        <f>IFERROR('Natural Hazard'!F11,"")</f>
        <v>5.8333333333333304</v>
      </c>
      <c r="AD11" s="25">
        <f>IFERROR(Conflict!F11,"")</f>
        <v>0</v>
      </c>
      <c r="AE11" s="51"/>
      <c r="AF11" s="25">
        <f>IFERROR(Health!G11,"")</f>
        <v>10</v>
      </c>
      <c r="AG11" s="25">
        <f>IFERROR(Food!G11,"")</f>
        <v>0</v>
      </c>
      <c r="AH11" s="25">
        <f>IFERROR(Macro!G11,"")</f>
        <v>2.9545454545454501</v>
      </c>
      <c r="AI11" s="25">
        <f>IFERROR(Socioeconomic!G11,"")</f>
        <v>10</v>
      </c>
      <c r="AJ11" s="25">
        <f>IFERROR('Natural Hazard'!G11,"")</f>
        <v>0</v>
      </c>
      <c r="AK11" s="25">
        <f>IFERROR(Conflict!G11,"")</f>
        <v>0</v>
      </c>
      <c r="AL11" s="51"/>
      <c r="AM11" s="27">
        <f>'Data Reliability'!E11</f>
        <v>0</v>
      </c>
      <c r="AN11" s="27">
        <f>'Data Reliability'!F11</f>
        <v>0.4</v>
      </c>
      <c r="AO11" s="21"/>
      <c r="AP11" s="21" cm="1">
        <f t="array" ref="AP11">IF(Options!$D$30, SUM(IF(ISNUMBER(Y11:AD11),(IF(Y11:AD11&gt;=Options!$D$40,1,"")),""))+0.5*(SUM(IF(ISNUMBER(Y11:AD11),(IF(Y11:AD11&gt;=Options!$D$41,1,"")),""))-SUM(IF(ISNUMBER(Y11:AD11),(IF(Y11:AD11&gt;=Options!$D$40,1,"")),""))),0)</f>
        <v>0</v>
      </c>
      <c r="AQ11" s="21" cm="1">
        <f t="array" ref="AQ11">IF(Options!$D$31,SUM(IF(ISNUMBER(Y11:AD11),(IF(Y11:AD11&gt;=Options!$D$40,1,"")),"")),0)</f>
        <v>0</v>
      </c>
      <c r="AR11" s="21" cm="1">
        <f t="array" ref="AR11">IF(Options!$D$32,AVERAGE(IF(ISNUMBER(Y11:AD11),Y11:AD11)),0)</f>
        <v>0</v>
      </c>
      <c r="AS11" s="21" cm="1">
        <f t="array" ref="AS11">IF(Options!$D$33,IF(OR(IF(ISNUMBER(Y11:AD11),Y11:AD11)=0),0,GEOMEAN(IF(ISNUMBER(Y11:AD11),Y11:AD11))),0)</f>
        <v>0</v>
      </c>
      <c r="AT11" s="21"/>
      <c r="AU11" s="21"/>
      <c r="AV11" s="21"/>
      <c r="AW11" s="21"/>
    </row>
    <row r="12" spans="1:53" x14ac:dyDescent="0.2">
      <c r="A12" s="63">
        <v>7</v>
      </c>
      <c r="B12" s="20" t="s">
        <v>19</v>
      </c>
      <c r="C12" s="20" t="s">
        <v>20</v>
      </c>
      <c r="D12" s="20" t="s">
        <v>557</v>
      </c>
      <c r="E12" s="20" t="s">
        <v>552</v>
      </c>
      <c r="F12" s="50"/>
      <c r="G12" s="22" cm="1">
        <f t="array" ref="G12">IF(Options!$D$30, SUM(IF(ISNUMBER(R12:W12),(IF(R12:W12&gt;=Options!$D$36,1,"")),""))+0.5*(SUM(IF(ISNUMBER(R12:W12),(IF(R12:W12&gt;=Options!$D$37,1,"")),""))-SUM(IF(ISNUMBER(R12:W12),(IF(R12:W12&gt;=Options!$D$36,1,"")),""))),0) +
   IF(Options!$D$31,SUM(IF(ISNUMBER(R12:W12),(IF(R12:W12&gt;=Options!$D$40,1,"")),"")),0) +
   IF(Options!$D$32,AVERAGE(IF(ISNUMBER(R12:W12),R12:W12)),0) +
   IF(Options!$D$33,IF(OR(IF(ISNUMBER(R12:W12),R12:W12)=0),0,GEOMEAN(IF(ISNUMBER(R12:W12),R12:W12))),0)</f>
        <v>0.5</v>
      </c>
      <c r="H12" s="23">
        <f t="shared" si="0"/>
        <v>0.5</v>
      </c>
      <c r="I12" s="241" t="str" cm="1">
        <f t="array" ref="I12">_xlfn.IFS('Data Reliability'!D12 &gt;= 0.666, "!!", AND('Data Reliability'!D12 &lt; 0.666,  'Data Reliability'!D12  &gt;= 0.333), "!", 'Data Reliability'!D12 &lt; 0.333, "")</f>
        <v>!</v>
      </c>
      <c r="J12" s="22" cm="1">
        <f t="array" ref="J12">IF(Options!$D$30, SUM(IF(ISNUMBER(Y12:AD12),(IF(Y12:AD12&gt;=Options!$D$40,1,"")),""))+0.5*(SUM(IF(ISNUMBER(Y12:AD12),(IF(Y12:AD12&gt;=Options!$D$41,1,"")),""))-SUM(IF(ISNUMBER(Y12:AD12),(IF(Y12:AD12&gt;=Options!$D$40,1,"")),""))),0) +
   IF(Options!$D$31,SUM(IF(ISNUMBER(Y12:AD12),(IF(Y12:AD12&gt;=Options!$D$40,1,"")),"")),0) +
   IF(Options!$D$32,AVERAGE(IF(ISNUMBER(Y12:AD12),Y12:AD12)),0) +
   IF(Options!$D$33,IF(OR(IF(ISNUMBER(Y12:AD12),Y12:AD12)=0),0,GEOMEAN(IF(ISNUMBER(Y12:AD12),Y12:AD12))),0)</f>
        <v>0.5</v>
      </c>
      <c r="K12" s="23">
        <f t="shared" si="1"/>
        <v>0.5</v>
      </c>
      <c r="L12" s="241" t="str" cm="1">
        <f t="array" ref="L12">_xlfn.IFS('Data Reliability'!E12 &gt;= 0.666, "!!", AND('Data Reliability'!E12 &lt; 0.666,  'Data Reliability'!E12  &gt;= 0.333), "!", 'Data Reliability'!E12 &lt; 0.333, "")</f>
        <v/>
      </c>
      <c r="M12" s="21" cm="1">
        <f t="array" ref="M12">IF(Options!$D$30, SUM(IF(ISNUMBER(AF12:AK12),(IF(AF12:AK12&gt;=Options!$D$40,1,"")),""))+0.5*(SUM(IF(ISNUMBER(AF12:AK12),(IF(AF12:AK12&gt;=Options!$D$41,1,"")),""))-SUM(IF(ISNUMBER(AF12:AK12),(IF(AF12:AK12&gt;=Options!$D$40,1,"")),""))),0) +
   IF(Options!$D$31,SUM(IF(ISNUMBER(AF12:AK12),(IF(AF12:AK12&gt;=Options!$D$40,1,"")),"")),0) +
   IF(Options!$D$32,AVERAGE(IF(ISNUMBER(AF12:AK12),AF12:AK12)),0) +
   IF(Options!$D$33,IF(OR(IF(ISNUMBER(AF12:AK12),AF12:AK12)=0),0,GEOMEAN(IF(ISNUMBER(AF12:AK12),AF12:AK12))),0)</f>
        <v>0</v>
      </c>
      <c r="N12" s="23">
        <f t="shared" si="8"/>
        <v>0</v>
      </c>
      <c r="O12" s="241" t="str" cm="1">
        <f t="array" ref="O12">_xlfn.IFS('Data Reliability'!F12 &gt;= 0.666, "!!", AND('Data Reliability'!F12 &lt; 0.666,  'Data Reliability'!F12  &gt;= 0.333), "!", 'Data Reliability'!F12 &lt; 0.333, "")</f>
        <v>!</v>
      </c>
      <c r="P12" s="24"/>
      <c r="Q12" s="50"/>
      <c r="R12" s="25">
        <f t="shared" si="2"/>
        <v>6.7421219211758547</v>
      </c>
      <c r="S12" s="25">
        <f t="shared" si="3"/>
        <v>0</v>
      </c>
      <c r="T12" s="25">
        <f t="shared" si="4"/>
        <v>0</v>
      </c>
      <c r="U12" s="25">
        <f t="shared" si="5"/>
        <v>2.8571428571428599</v>
      </c>
      <c r="V12" s="25">
        <f t="shared" si="6"/>
        <v>4.5</v>
      </c>
      <c r="W12" s="25">
        <f t="shared" si="7"/>
        <v>0</v>
      </c>
      <c r="X12" s="51"/>
      <c r="Y12" s="25">
        <f>IFERROR(Health!F12,"")</f>
        <v>8.1999999999999993</v>
      </c>
      <c r="Z12" s="25">
        <f>IFERROR(Food!F12,"")</f>
        <v>0</v>
      </c>
      <c r="AA12" s="26">
        <f>IFERROR(Macro!F12,"")</f>
        <v>0</v>
      </c>
      <c r="AB12" s="25">
        <f>IFERROR(Socioeconomic!F12,"")</f>
        <v>2.8571428571428599</v>
      </c>
      <c r="AC12" s="25">
        <f>IFERROR('Natural Hazard'!F12,"")</f>
        <v>4.5</v>
      </c>
      <c r="AD12" s="25">
        <f>IFERROR(Conflict!F12,"")</f>
        <v>0</v>
      </c>
      <c r="AE12" s="51"/>
      <c r="AF12" s="25">
        <f>IFERROR(Health!G12,"")</f>
        <v>5.5434400000000004</v>
      </c>
      <c r="AG12" s="25">
        <f>IFERROR(Food!G12,"")</f>
        <v>0</v>
      </c>
      <c r="AH12" s="25">
        <f>IFERROR(Macro!G12,"")</f>
        <v>0</v>
      </c>
      <c r="AI12" s="25">
        <f>IFERROR(Socioeconomic!G12,"")</f>
        <v>0</v>
      </c>
      <c r="AJ12" s="25">
        <f>IFERROR('Natural Hazard'!G12,"")</f>
        <v>0</v>
      </c>
      <c r="AK12" s="25">
        <f>IFERROR(Conflict!G12,"")</f>
        <v>0</v>
      </c>
      <c r="AL12" s="51"/>
      <c r="AM12" s="27">
        <f>'Data Reliability'!E12</f>
        <v>0.2</v>
      </c>
      <c r="AN12" s="27">
        <f>'Data Reliability'!F12</f>
        <v>0.6</v>
      </c>
      <c r="AO12" s="21"/>
      <c r="AP12" s="21" cm="1">
        <f t="array" ref="AP12">IF(Options!$D$30, SUM(IF(ISNUMBER(Y12:AD12),(IF(Y12:AD12&gt;=Options!$D$40,1,"")),""))+0.5*(SUM(IF(ISNUMBER(Y12:AD12),(IF(Y12:AD12&gt;=Options!$D$41,1,"")),""))-SUM(IF(ISNUMBER(Y12:AD12),(IF(Y12:AD12&gt;=Options!$D$40,1,"")),""))),0)</f>
        <v>0.5</v>
      </c>
      <c r="AQ12" s="21" cm="1">
        <f t="array" ref="AQ12">IF(Options!$D$31,SUM(IF(ISNUMBER(Y12:AD12),(IF(Y12:AD12&gt;=Options!$D$40,1,"")),"")),0)</f>
        <v>0</v>
      </c>
      <c r="AR12" s="21" cm="1">
        <f t="array" ref="AR12">IF(Options!$D$32,AVERAGE(IF(ISNUMBER(Y12:AD12),Y12:AD12)),0)</f>
        <v>0</v>
      </c>
      <c r="AS12" s="21" cm="1">
        <f t="array" ref="AS12">IF(Options!$D$33,IF(OR(IF(ISNUMBER(Y12:AD12),Y12:AD12)=0),0,GEOMEAN(IF(ISNUMBER(Y12:AD12),Y12:AD12))),0)</f>
        <v>0</v>
      </c>
      <c r="AT12" s="21"/>
      <c r="AU12" s="21"/>
      <c r="AV12" s="21"/>
      <c r="AW12" s="21"/>
    </row>
    <row r="13" spans="1:53" x14ac:dyDescent="0.2">
      <c r="A13" s="63">
        <v>8</v>
      </c>
      <c r="B13" s="20" t="s">
        <v>21</v>
      </c>
      <c r="C13" s="20" t="s">
        <v>22</v>
      </c>
      <c r="D13" s="20" t="s">
        <v>558</v>
      </c>
      <c r="E13" s="20" t="s">
        <v>3</v>
      </c>
      <c r="F13" s="50"/>
      <c r="G13" s="22" cm="1">
        <f t="array" ref="G13">IF(Options!$D$30, SUM(IF(ISNUMBER(R13:W13),(IF(R13:W13&gt;=Options!$D$36,1,"")),""))+0.5*(SUM(IF(ISNUMBER(R13:W13),(IF(R13:W13&gt;=Options!$D$37,1,"")),""))-SUM(IF(ISNUMBER(R13:W13),(IF(R13:W13&gt;=Options!$D$36,1,"")),""))),0) +
   IF(Options!$D$31,SUM(IF(ISNUMBER(R13:W13),(IF(R13:W13&gt;=Options!$D$40,1,"")),"")),0) +
   IF(Options!$D$32,AVERAGE(IF(ISNUMBER(R13:W13),R13:W13)),0) +
   IF(Options!$D$33,IF(OR(IF(ISNUMBER(R13:W13),R13:W13)=0),0,GEOMEAN(IF(ISNUMBER(R13:W13),R13:W13))),0)</f>
        <v>0.5</v>
      </c>
      <c r="H13" s="23">
        <f t="shared" si="0"/>
        <v>0.5</v>
      </c>
      <c r="I13" s="241" t="str" cm="1">
        <f t="array" ref="I13">_xlfn.IFS('Data Reliability'!D13 &gt;= 0.666, "!!", AND('Data Reliability'!D13 &lt; 0.666,  'Data Reliability'!D13  &gt;= 0.333), "!", 'Data Reliability'!D13 &lt; 0.333, "")</f>
        <v/>
      </c>
      <c r="J13" s="22" cm="1">
        <f t="array" ref="J13">IF(Options!$D$30, SUM(IF(ISNUMBER(Y13:AD13),(IF(Y13:AD13&gt;=Options!$D$40,1,"")),""))+0.5*(SUM(IF(ISNUMBER(Y13:AD13),(IF(Y13:AD13&gt;=Options!$D$41,1,"")),""))-SUM(IF(ISNUMBER(Y13:AD13),(IF(Y13:AD13&gt;=Options!$D$40,1,"")),""))),0) +
   IF(Options!$D$31,SUM(IF(ISNUMBER(Y13:AD13),(IF(Y13:AD13&gt;=Options!$D$40,1,"")),"")),0) +
   IF(Options!$D$32,AVERAGE(IF(ISNUMBER(Y13:AD13),Y13:AD13)),0) +
   IF(Options!$D$33,IF(OR(IF(ISNUMBER(Y13:AD13),Y13:AD13)=0),0,GEOMEAN(IF(ISNUMBER(Y13:AD13),Y13:AD13))),0)</f>
        <v>0</v>
      </c>
      <c r="K13" s="23">
        <f t="shared" si="1"/>
        <v>0</v>
      </c>
      <c r="L13" s="241" t="str" cm="1">
        <f t="array" ref="L13">_xlfn.IFS('Data Reliability'!E13 &gt;= 0.666, "!!", AND('Data Reliability'!E13 &lt; 0.666,  'Data Reliability'!E13  &gt;= 0.333), "!", 'Data Reliability'!E13 &lt; 0.333, "")</f>
        <v/>
      </c>
      <c r="M13" s="21" cm="1">
        <f t="array" ref="M13">IF(Options!$D$30, SUM(IF(ISNUMBER(AF13:AK13),(IF(AF13:AK13&gt;=Options!$D$40,1,"")),""))+0.5*(SUM(IF(ISNUMBER(AF13:AK13),(IF(AF13:AK13&gt;=Options!$D$41,1,"")),""))-SUM(IF(ISNUMBER(AF13:AK13),(IF(AF13:AK13&gt;=Options!$D$40,1,"")),""))),0) +
   IF(Options!$D$31,SUM(IF(ISNUMBER(AF13:AK13),(IF(AF13:AK13&gt;=Options!$D$40,1,"")),"")),0) +
   IF(Options!$D$32,AVERAGE(IF(ISNUMBER(AF13:AK13),AF13:AK13)),0) +
   IF(Options!$D$33,IF(OR(IF(ISNUMBER(AF13:AK13),AF13:AK13)=0),0,GEOMEAN(IF(ISNUMBER(AF13:AK13),AF13:AK13))),0)</f>
        <v>1</v>
      </c>
      <c r="N13" s="23">
        <f t="shared" si="8"/>
        <v>1</v>
      </c>
      <c r="O13" s="241" t="str" cm="1">
        <f t="array" ref="O13">_xlfn.IFS('Data Reliability'!F13 &gt;= 0.666, "!!", AND('Data Reliability'!F13 &lt; 0.666,  'Data Reliability'!F13  &gt;= 0.333), "!", 'Data Reliability'!F13 &lt; 0.333, "")</f>
        <v>!</v>
      </c>
      <c r="P13" s="24"/>
      <c r="Q13" s="50"/>
      <c r="R13" s="25">
        <f t="shared" si="2"/>
        <v>1.336306209562119</v>
      </c>
      <c r="S13" s="25">
        <f t="shared" si="3"/>
        <v>0.88516746411483305</v>
      </c>
      <c r="T13" s="25">
        <f t="shared" si="4"/>
        <v>1.6377404676012104</v>
      </c>
      <c r="U13" s="25">
        <f t="shared" si="5"/>
        <v>2.0412414523193139</v>
      </c>
      <c r="V13" s="25">
        <f t="shared" si="6"/>
        <v>6.3333333333333304</v>
      </c>
      <c r="W13" s="25">
        <f t="shared" si="7"/>
        <v>0</v>
      </c>
      <c r="X13" s="51"/>
      <c r="Y13" s="25">
        <f>IFERROR(Health!F13,"")</f>
        <v>0.25</v>
      </c>
      <c r="Z13" s="25">
        <f>IFERROR(Food!F13,"")</f>
        <v>0.88516746411483305</v>
      </c>
      <c r="AA13" s="26">
        <f>IFERROR(Macro!F13,"")</f>
        <v>0.34710743801652899</v>
      </c>
      <c r="AB13" s="25">
        <f>IFERROR(Socioeconomic!F13,"")</f>
        <v>0.71428571428571397</v>
      </c>
      <c r="AC13" s="25">
        <f>IFERROR('Natural Hazard'!F13,"")</f>
        <v>6.3333333333333304</v>
      </c>
      <c r="AD13" s="25">
        <f>IFERROR(Conflict!F13,"")</f>
        <v>0</v>
      </c>
      <c r="AE13" s="51"/>
      <c r="AF13" s="25">
        <f>IFERROR(Health!G13,"")</f>
        <v>7.1428571428571104</v>
      </c>
      <c r="AG13" s="25">
        <f>IFERROR(Food!G13,"")</f>
        <v>0</v>
      </c>
      <c r="AH13" s="25">
        <f>IFERROR(Macro!G13,"")</f>
        <v>7.7272727272727204</v>
      </c>
      <c r="AI13" s="25">
        <f>IFERROR(Socioeconomic!G13,"")</f>
        <v>5.8333333333333304</v>
      </c>
      <c r="AJ13" s="25">
        <f>IFERROR('Natural Hazard'!G13,"")</f>
        <v>0</v>
      </c>
      <c r="AK13" s="25">
        <f>IFERROR(Conflict!G13,"")</f>
        <v>0</v>
      </c>
      <c r="AL13" s="51"/>
      <c r="AM13" s="27">
        <f>'Data Reliability'!E13</f>
        <v>0</v>
      </c>
      <c r="AN13" s="27">
        <f>'Data Reliability'!F13</f>
        <v>0.4</v>
      </c>
      <c r="AO13" s="21"/>
      <c r="AP13" s="21" cm="1">
        <f t="array" ref="AP13">IF(Options!$D$30, SUM(IF(ISNUMBER(Y13:AD13),(IF(Y13:AD13&gt;=Options!$D$40,1,"")),""))+0.5*(SUM(IF(ISNUMBER(Y13:AD13),(IF(Y13:AD13&gt;=Options!$D$41,1,"")),""))-SUM(IF(ISNUMBER(Y13:AD13),(IF(Y13:AD13&gt;=Options!$D$40,1,"")),""))),0)</f>
        <v>0</v>
      </c>
      <c r="AQ13" s="21" cm="1">
        <f t="array" ref="AQ13">IF(Options!$D$31,SUM(IF(ISNUMBER(Y13:AD13),(IF(Y13:AD13&gt;=Options!$D$40,1,"")),"")),0)</f>
        <v>0</v>
      </c>
      <c r="AR13" s="21" cm="1">
        <f t="array" ref="AR13">IF(Options!$D$32,AVERAGE(IF(ISNUMBER(Y13:AD13),Y13:AD13)),0)</f>
        <v>0</v>
      </c>
      <c r="AS13" s="21" cm="1">
        <f t="array" ref="AS13">IF(Options!$D$33,IF(OR(IF(ISNUMBER(Y13:AD13),Y13:AD13)=0),0,GEOMEAN(IF(ISNUMBER(Y13:AD13),Y13:AD13))),0)</f>
        <v>0</v>
      </c>
      <c r="AT13" s="21"/>
      <c r="AU13" s="21"/>
      <c r="AV13" s="21"/>
      <c r="AW13" s="21"/>
      <c r="AX13" s="21"/>
    </row>
    <row r="14" spans="1:53" x14ac:dyDescent="0.2">
      <c r="A14" s="63">
        <v>9</v>
      </c>
      <c r="B14" s="20" t="s">
        <v>23</v>
      </c>
      <c r="C14" s="20" t="s">
        <v>24</v>
      </c>
      <c r="D14" s="20" t="s">
        <v>555</v>
      </c>
      <c r="E14" s="20" t="s">
        <v>3</v>
      </c>
      <c r="F14" s="50"/>
      <c r="G14" s="22" cm="1">
        <f t="array" ref="G14">IF(Options!$D$30, SUM(IF(ISNUMBER(R14:W14),(IF(R14:W14&gt;=Options!$D$36,1,"")),""))+0.5*(SUM(IF(ISNUMBER(R14:W14),(IF(R14:W14&gt;=Options!$D$37,1,"")),""))-SUM(IF(ISNUMBER(R14:W14),(IF(R14:W14&gt;=Options!$D$36,1,"")),""))),0) +
   IF(Options!$D$31,SUM(IF(ISNUMBER(R14:W14),(IF(R14:W14&gt;=Options!$D$40,1,"")),"")),0) +
   IF(Options!$D$32,AVERAGE(IF(ISNUMBER(R14:W14),R14:W14)),0) +
   IF(Options!$D$33,IF(OR(IF(ISNUMBER(R14:W14),R14:W14)=0),0,GEOMEAN(IF(ISNUMBER(R14:W14),R14:W14))),0)</f>
        <v>0.5</v>
      </c>
      <c r="H14" s="23">
        <f t="shared" si="0"/>
        <v>0.5</v>
      </c>
      <c r="I14" s="241" t="str" cm="1">
        <f t="array" ref="I14">_xlfn.IFS('Data Reliability'!D14 &gt;= 0.666, "!!", AND('Data Reliability'!D14 &lt; 0.666,  'Data Reliability'!D14  &gt;= 0.333), "!", 'Data Reliability'!D14 &lt; 0.333, "")</f>
        <v/>
      </c>
      <c r="J14" s="22" cm="1">
        <f t="array" ref="J14">IF(Options!$D$30, SUM(IF(ISNUMBER(Y14:AD14),(IF(Y14:AD14&gt;=Options!$D$40,1,"")),""))+0.5*(SUM(IF(ISNUMBER(Y14:AD14),(IF(Y14:AD14&gt;=Options!$D$41,1,"")),""))-SUM(IF(ISNUMBER(Y14:AD14),(IF(Y14:AD14&gt;=Options!$D$40,1,"")),""))),0) +
   IF(Options!$D$31,SUM(IF(ISNUMBER(Y14:AD14),(IF(Y14:AD14&gt;=Options!$D$40,1,"")),"")),0) +
   IF(Options!$D$32,AVERAGE(IF(ISNUMBER(Y14:AD14),Y14:AD14)),0) +
   IF(Options!$D$33,IF(OR(IF(ISNUMBER(Y14:AD14),Y14:AD14)=0),0,GEOMEAN(IF(ISNUMBER(Y14:AD14),Y14:AD14))),0)</f>
        <v>0</v>
      </c>
      <c r="K14" s="23">
        <f t="shared" si="1"/>
        <v>0</v>
      </c>
      <c r="L14" s="241" t="str" cm="1">
        <f t="array" ref="L14">_xlfn.IFS('Data Reliability'!E14 &gt;= 0.666, "!!", AND('Data Reliability'!E14 &lt; 0.666,  'Data Reliability'!E14  &gt;= 0.333), "!", 'Data Reliability'!E14 &lt; 0.333, "")</f>
        <v/>
      </c>
      <c r="M14" s="21" cm="1">
        <f t="array" ref="M14">IF(Options!$D$30, SUM(IF(ISNUMBER(AF14:AK14),(IF(AF14:AK14&gt;=Options!$D$40,1,"")),""))+0.5*(SUM(IF(ISNUMBER(AF14:AK14),(IF(AF14:AK14&gt;=Options!$D$41,1,"")),""))-SUM(IF(ISNUMBER(AF14:AK14),(IF(AF14:AK14&gt;=Options!$D$40,1,"")),""))),0) +
   IF(Options!$D$31,SUM(IF(ISNUMBER(AF14:AK14),(IF(AF14:AK14&gt;=Options!$D$40,1,"")),"")),0) +
   IF(Options!$D$32,AVERAGE(IF(ISNUMBER(AF14:AK14),AF14:AK14)),0) +
   IF(Options!$D$33,IF(OR(IF(ISNUMBER(AF14:AK14),AF14:AK14)=0),0,GEOMEAN(IF(ISNUMBER(AF14:AK14),AF14:AK14))),0)</f>
        <v>1</v>
      </c>
      <c r="N14" s="23">
        <f t="shared" si="8"/>
        <v>1</v>
      </c>
      <c r="O14" s="241" t="str" cm="1">
        <f t="array" ref="O14">_xlfn.IFS('Data Reliability'!F14 &gt;= 0.666, "!!", AND('Data Reliability'!F14 &lt; 0.666,  'Data Reliability'!F14  &gt;= 0.333), "!", 'Data Reliability'!F14 &lt; 0.333, "")</f>
        <v/>
      </c>
      <c r="P14" s="24"/>
      <c r="Q14" s="50"/>
      <c r="R14" s="25">
        <f t="shared" si="2"/>
        <v>5</v>
      </c>
      <c r="S14" s="25">
        <f t="shared" si="3"/>
        <v>0</v>
      </c>
      <c r="T14" s="25">
        <f t="shared" si="4"/>
        <v>2.4873836425900415</v>
      </c>
      <c r="U14" s="25">
        <f t="shared" si="5"/>
        <v>1.362770287738494</v>
      </c>
      <c r="V14" s="25">
        <f t="shared" si="6"/>
        <v>2.5</v>
      </c>
      <c r="W14" s="25">
        <f t="shared" si="7"/>
        <v>0</v>
      </c>
      <c r="X14" s="51"/>
      <c r="Y14" s="25">
        <f>IFERROR(Health!F14,"")</f>
        <v>2.5</v>
      </c>
      <c r="Z14" s="25">
        <f>IFERROR(Food!F14,"")</f>
        <v>0</v>
      </c>
      <c r="AA14" s="26">
        <f>IFERROR(Macro!F14,"")</f>
        <v>1.00826446280992</v>
      </c>
      <c r="AB14" s="25">
        <f>IFERROR(Socioeconomic!F14,"")</f>
        <v>0.42857142857142899</v>
      </c>
      <c r="AC14" s="25">
        <f>IFERROR('Natural Hazard'!F14,"")</f>
        <v>2.5</v>
      </c>
      <c r="AD14" s="25">
        <f>IFERROR(Conflict!F14,"")</f>
        <v>0</v>
      </c>
      <c r="AE14" s="51"/>
      <c r="AF14" s="25">
        <f>IFERROR(Health!G14,"")</f>
        <v>10</v>
      </c>
      <c r="AG14" s="25">
        <f>IFERROR(Food!G14,"")</f>
        <v>0</v>
      </c>
      <c r="AH14" s="25">
        <f>IFERROR(Macro!G14,"")</f>
        <v>6.1363636363636296</v>
      </c>
      <c r="AI14" s="25">
        <f>IFERROR(Socioeconomic!G14,"")</f>
        <v>4.3333333333333304</v>
      </c>
      <c r="AJ14" s="25">
        <f>IFERROR('Natural Hazard'!G14,"")</f>
        <v>0</v>
      </c>
      <c r="AK14" s="25">
        <f>IFERROR(Conflict!G14,"")</f>
        <v>0</v>
      </c>
      <c r="AL14" s="51"/>
      <c r="AM14" s="27">
        <f>'Data Reliability'!E14</f>
        <v>0</v>
      </c>
      <c r="AN14" s="27">
        <f>'Data Reliability'!F14</f>
        <v>0.3</v>
      </c>
      <c r="AO14" s="21"/>
      <c r="AP14" s="21" cm="1">
        <f t="array" ref="AP14">IF(Options!$D$30, SUM(IF(ISNUMBER(Y14:AD14),(IF(Y14:AD14&gt;=Options!$D$40,1,"")),""))+0.5*(SUM(IF(ISNUMBER(Y14:AD14),(IF(Y14:AD14&gt;=Options!$D$41,1,"")),""))-SUM(IF(ISNUMBER(Y14:AD14),(IF(Y14:AD14&gt;=Options!$D$40,1,"")),""))),0)</f>
        <v>0</v>
      </c>
      <c r="AQ14" s="21" cm="1">
        <f t="array" ref="AQ14">IF(Options!$D$31,SUM(IF(ISNUMBER(Y14:AD14),(IF(Y14:AD14&gt;=Options!$D$40,1,"")),"")),0)</f>
        <v>0</v>
      </c>
      <c r="AR14" s="21" cm="1">
        <f t="array" ref="AR14">IF(Options!$D$32,AVERAGE(IF(ISNUMBER(Y14:AD14),Y14:AD14)),0)</f>
        <v>0</v>
      </c>
      <c r="AS14" s="21" cm="1">
        <f t="array" ref="AS14">IF(Options!$D$33,IF(OR(IF(ISNUMBER(Y14:AD14),Y14:AD14)=0),0,GEOMEAN(IF(ISNUMBER(Y14:AD14),Y14:AD14))),0)</f>
        <v>0</v>
      </c>
      <c r="AT14" s="21"/>
      <c r="AU14" s="21"/>
      <c r="AV14" s="21"/>
      <c r="AW14" s="21"/>
      <c r="AX14" s="21"/>
      <c r="AY14" s="21"/>
      <c r="AZ14" s="21"/>
      <c r="BA14" s="21"/>
    </row>
    <row r="15" spans="1:53" x14ac:dyDescent="0.2">
      <c r="A15" s="63">
        <v>10</v>
      </c>
      <c r="B15" s="20" t="s">
        <v>25</v>
      </c>
      <c r="C15" s="20" t="s">
        <v>26</v>
      </c>
      <c r="D15" s="20" t="s">
        <v>555</v>
      </c>
      <c r="E15" s="20" t="s">
        <v>552</v>
      </c>
      <c r="F15" s="50"/>
      <c r="G15" s="22" cm="1">
        <f t="array" ref="G15">IF(Options!$D$30, SUM(IF(ISNUMBER(R15:W15),(IF(R15:W15&gt;=Options!$D$36,1,"")),""))+0.5*(SUM(IF(ISNUMBER(R15:W15),(IF(R15:W15&gt;=Options!$D$37,1,"")),""))-SUM(IF(ISNUMBER(R15:W15),(IF(R15:W15&gt;=Options!$D$36,1,"")),""))),0) +
   IF(Options!$D$31,SUM(IF(ISNUMBER(R15:W15),(IF(R15:W15&gt;=Options!$D$40,1,"")),"")),0) +
   IF(Options!$D$32,AVERAGE(IF(ISNUMBER(R15:W15),R15:W15)),0) +
   IF(Options!$D$33,IF(OR(IF(ISNUMBER(R15:W15),R15:W15)=0),0,GEOMEAN(IF(ISNUMBER(R15:W15),R15:W15))),0)</f>
        <v>3</v>
      </c>
      <c r="H15" s="23">
        <f t="shared" si="0"/>
        <v>3</v>
      </c>
      <c r="I15" s="241" t="str" cm="1">
        <f t="array" ref="I15">_xlfn.IFS('Data Reliability'!D15 &gt;= 0.666, "!!", AND('Data Reliability'!D15 &lt; 0.666,  'Data Reliability'!D15  &gt;= 0.333), "!", 'Data Reliability'!D15 &lt; 0.333, "")</f>
        <v/>
      </c>
      <c r="J15" s="22" cm="1">
        <f t="array" ref="J15">IF(Options!$D$30, SUM(IF(ISNUMBER(Y15:AD15),(IF(Y15:AD15&gt;=Options!$D$40,1,"")),""))+0.5*(SUM(IF(ISNUMBER(Y15:AD15),(IF(Y15:AD15&gt;=Options!$D$41,1,"")),""))-SUM(IF(ISNUMBER(Y15:AD15),(IF(Y15:AD15&gt;=Options!$D$40,1,"")),""))),0) +
   IF(Options!$D$31,SUM(IF(ISNUMBER(Y15:AD15),(IF(Y15:AD15&gt;=Options!$D$40,1,"")),"")),0) +
   IF(Options!$D$32,AVERAGE(IF(ISNUMBER(Y15:AD15),Y15:AD15)),0) +
   IF(Options!$D$33,IF(OR(IF(ISNUMBER(Y15:AD15),Y15:AD15)=0),0,GEOMEAN(IF(ISNUMBER(Y15:AD15),Y15:AD15))),0)</f>
        <v>1</v>
      </c>
      <c r="K15" s="23">
        <f t="shared" si="1"/>
        <v>1</v>
      </c>
      <c r="L15" s="241" t="str" cm="1">
        <f t="array" ref="L15">_xlfn.IFS('Data Reliability'!E15 &gt;= 0.666, "!!", AND('Data Reliability'!E15 &lt; 0.666,  'Data Reliability'!E15  &gt;= 0.333), "!", 'Data Reliability'!E15 &lt; 0.333, "")</f>
        <v/>
      </c>
      <c r="M15" s="21" cm="1">
        <f t="array" ref="M15">IF(Options!$D$30, SUM(IF(ISNUMBER(AF15:AK15),(IF(AF15:AK15&gt;=Options!$D$40,1,"")),""))+0.5*(SUM(IF(ISNUMBER(AF15:AK15),(IF(AF15:AK15&gt;=Options!$D$41,1,"")),""))-SUM(IF(ISNUMBER(AF15:AK15),(IF(AF15:AK15&gt;=Options!$D$40,1,"")),""))),0) +
   IF(Options!$D$31,SUM(IF(ISNUMBER(AF15:AK15),(IF(AF15:AK15&gt;=Options!$D$40,1,"")),"")),0) +
   IF(Options!$D$32,AVERAGE(IF(ISNUMBER(AF15:AK15),AF15:AK15)),0) +
   IF(Options!$D$33,IF(OR(IF(ISNUMBER(AF15:AK15),AF15:AK15)=0),0,GEOMEAN(IF(ISNUMBER(AF15:AK15),AF15:AK15))),0)</f>
        <v>2.5</v>
      </c>
      <c r="N15" s="23">
        <f t="shared" si="8"/>
        <v>2.5</v>
      </c>
      <c r="O15" s="241" t="str" cm="1">
        <f t="array" ref="O15">_xlfn.IFS('Data Reliability'!F15 &gt;= 0.666, "!!", AND('Data Reliability'!F15 &lt; 0.666,  'Data Reliability'!F15  &gt;= 0.333), "!", 'Data Reliability'!F15 &lt; 0.333, "")</f>
        <v/>
      </c>
      <c r="P15" s="24"/>
      <c r="Q15" s="50"/>
      <c r="R15" s="25">
        <f t="shared" si="2"/>
        <v>8.4616783205224717</v>
      </c>
      <c r="S15" s="25">
        <f t="shared" si="3"/>
        <v>4.2344497607655498</v>
      </c>
      <c r="T15" s="25">
        <f t="shared" si="4"/>
        <v>6.9774779898199801</v>
      </c>
      <c r="U15" s="25">
        <f t="shared" si="5"/>
        <v>4.5783132681100343</v>
      </c>
      <c r="V15" s="25">
        <f t="shared" si="6"/>
        <v>6.7453687816160208</v>
      </c>
      <c r="W15" s="25">
        <f t="shared" si="7"/>
        <v>10</v>
      </c>
      <c r="X15" s="51"/>
      <c r="Y15" s="25">
        <f>IFERROR(Health!F15,"")</f>
        <v>7.16</v>
      </c>
      <c r="Z15" s="25">
        <f>IFERROR(Food!F15,"")</f>
        <v>4.2344497607655498</v>
      </c>
      <c r="AA15" s="26">
        <f>IFERROR(Macro!F15,"")</f>
        <v>7.1404958677685997</v>
      </c>
      <c r="AB15" s="25">
        <f>IFERROR(Socioeconomic!F15,"")</f>
        <v>3.71428571428571</v>
      </c>
      <c r="AC15" s="25">
        <f>IFERROR('Natural Hazard'!F15,"")</f>
        <v>6.5</v>
      </c>
      <c r="AD15" s="25">
        <f>IFERROR(Conflict!F15,"")</f>
        <v>0</v>
      </c>
      <c r="AE15" s="51"/>
      <c r="AF15" s="25">
        <f>IFERROR(Health!G15,"")</f>
        <v>10</v>
      </c>
      <c r="AG15" s="25">
        <f>IFERROR(Food!G15,"")</f>
        <v>0</v>
      </c>
      <c r="AH15" s="25">
        <f>IFERROR(Macro!G15,"")</f>
        <v>6.8181818181818201</v>
      </c>
      <c r="AI15" s="25">
        <f>IFERROR(Socioeconomic!G15,"")</f>
        <v>5.6433333333333398</v>
      </c>
      <c r="AJ15" s="25">
        <f>IFERROR('Natural Hazard'!G15,"")</f>
        <v>7</v>
      </c>
      <c r="AK15" s="25">
        <f>IFERROR(Conflict!G15,"")</f>
        <v>10</v>
      </c>
      <c r="AL15" s="51"/>
      <c r="AM15" s="27">
        <f>'Data Reliability'!E15</f>
        <v>0</v>
      </c>
      <c r="AN15" s="27">
        <f>'Data Reliability'!F15</f>
        <v>0.3</v>
      </c>
      <c r="AO15" s="21"/>
      <c r="AP15" s="21" cm="1">
        <f t="array" ref="AP15">IF(Options!$D$30, SUM(IF(ISNUMBER(Y15:AD15),(IF(Y15:AD15&gt;=Options!$D$40,1,"")),""))+0.5*(SUM(IF(ISNUMBER(Y15:AD15),(IF(Y15:AD15&gt;=Options!$D$41,1,"")),""))-SUM(IF(ISNUMBER(Y15:AD15),(IF(Y15:AD15&gt;=Options!$D$40,1,"")),""))),0)</f>
        <v>1</v>
      </c>
      <c r="AQ15" s="21" cm="1">
        <f t="array" ref="AQ15">IF(Options!$D$31,SUM(IF(ISNUMBER(Y15:AD15),(IF(Y15:AD15&gt;=Options!$D$40,1,"")),"")),0)</f>
        <v>0</v>
      </c>
      <c r="AR15" s="21" cm="1">
        <f t="array" ref="AR15">IF(Options!$D$32,AVERAGE(IF(ISNUMBER(Y15:AD15),Y15:AD15)),0)</f>
        <v>0</v>
      </c>
      <c r="AS15" s="21" cm="1">
        <f t="array" ref="AS15">IF(Options!$D$33,IF(OR(IF(ISNUMBER(Y15:AD15),Y15:AD15)=0),0,GEOMEAN(IF(ISNUMBER(Y15:AD15),Y15:AD15))),0)</f>
        <v>0</v>
      </c>
      <c r="AT15" s="21"/>
      <c r="AU15" s="21"/>
      <c r="AV15" s="21"/>
      <c r="AW15" s="21"/>
      <c r="AX15" s="21"/>
      <c r="AY15" s="21"/>
      <c r="AZ15" s="21"/>
      <c r="BA15" s="21"/>
    </row>
    <row r="16" spans="1:53" x14ac:dyDescent="0.2">
      <c r="A16" s="63">
        <v>11</v>
      </c>
      <c r="B16" s="20" t="s">
        <v>27</v>
      </c>
      <c r="C16" s="20" t="s">
        <v>28</v>
      </c>
      <c r="D16" s="20" t="s">
        <v>554</v>
      </c>
      <c r="E16" s="20" t="s">
        <v>551</v>
      </c>
      <c r="F16" s="50"/>
      <c r="G16" s="22" cm="1">
        <f t="array" ref="G16">IF(Options!$D$30, SUM(IF(ISNUMBER(R16:W16),(IF(R16:W16&gt;=Options!$D$36,1,"")),""))+0.5*(SUM(IF(ISNUMBER(R16:W16),(IF(R16:W16&gt;=Options!$D$37,1,"")),""))-SUM(IF(ISNUMBER(R16:W16),(IF(R16:W16&gt;=Options!$D$36,1,"")),""))),0) +
   IF(Options!$D$31,SUM(IF(ISNUMBER(R16:W16),(IF(R16:W16&gt;=Options!$D$40,1,"")),"")),0) +
   IF(Options!$D$32,AVERAGE(IF(ISNUMBER(R16:W16),R16:W16)),0) +
   IF(Options!$D$33,IF(OR(IF(ISNUMBER(R16:W16),R16:W16)=0),0,GEOMEAN(IF(ISNUMBER(R16:W16),R16:W16))),0)</f>
        <v>4</v>
      </c>
      <c r="H16" s="23">
        <f t="shared" si="0"/>
        <v>4</v>
      </c>
      <c r="I16" s="241" t="str" cm="1">
        <f t="array" ref="I16">_xlfn.IFS('Data Reliability'!D16 &gt;= 0.666, "!!", AND('Data Reliability'!D16 &lt; 0.666,  'Data Reliability'!D16  &gt;= 0.333), "!", 'Data Reliability'!D16 &lt; 0.333, "")</f>
        <v/>
      </c>
      <c r="J16" s="22" cm="1">
        <f t="array" ref="J16">IF(Options!$D$30, SUM(IF(ISNUMBER(Y16:AD16),(IF(Y16:AD16&gt;=Options!$D$40,1,"")),""))+0.5*(SUM(IF(ISNUMBER(Y16:AD16),(IF(Y16:AD16&gt;=Options!$D$41,1,"")),""))-SUM(IF(ISNUMBER(Y16:AD16),(IF(Y16:AD16&gt;=Options!$D$40,1,"")),""))),0) +
   IF(Options!$D$31,SUM(IF(ISNUMBER(Y16:AD16),(IF(Y16:AD16&gt;=Options!$D$40,1,"")),"")),0) +
   IF(Options!$D$32,AVERAGE(IF(ISNUMBER(Y16:AD16),Y16:AD16)),0) +
   IF(Options!$D$33,IF(OR(IF(ISNUMBER(Y16:AD16),Y16:AD16)=0),0,GEOMEAN(IF(ISNUMBER(Y16:AD16),Y16:AD16))),0)</f>
        <v>4.5</v>
      </c>
      <c r="K16" s="23">
        <f t="shared" si="1"/>
        <v>4.5</v>
      </c>
      <c r="L16" s="241" t="str" cm="1">
        <f t="array" ref="L16">_xlfn.IFS('Data Reliability'!E16 &gt;= 0.666, "!!", AND('Data Reliability'!E16 &lt; 0.666,  'Data Reliability'!E16  &gt;= 0.333), "!", 'Data Reliability'!E16 &lt; 0.333, "")</f>
        <v/>
      </c>
      <c r="M16" s="21" cm="1">
        <f t="array" ref="M16">IF(Options!$D$30, SUM(IF(ISNUMBER(AF16:AK16),(IF(AF16:AK16&gt;=Options!$D$40,1,"")),""))+0.5*(SUM(IF(ISNUMBER(AF16:AK16),(IF(AF16:AK16&gt;=Options!$D$41,1,"")),""))-SUM(IF(ISNUMBER(AF16:AK16),(IF(AF16:AK16&gt;=Options!$D$40,1,"")),""))),0) +
   IF(Options!$D$31,SUM(IF(ISNUMBER(AF16:AK16),(IF(AF16:AK16&gt;=Options!$D$40,1,"")),"")),0) +
   IF(Options!$D$32,AVERAGE(IF(ISNUMBER(AF16:AK16),AF16:AK16)),0) +
   IF(Options!$D$33,IF(OR(IF(ISNUMBER(AF16:AK16),AF16:AK16)=0),0,GEOMEAN(IF(ISNUMBER(AF16:AK16),AF16:AK16))),0)</f>
        <v>1</v>
      </c>
      <c r="N16" s="23">
        <f t="shared" si="8"/>
        <v>1</v>
      </c>
      <c r="O16" s="241" t="str" cm="1">
        <f t="array" ref="O16">_xlfn.IFS('Data Reliability'!F16 &gt;= 0.666, "!!", AND('Data Reliability'!F16 &lt; 0.666,  'Data Reliability'!F16  &gt;= 0.333), "!", 'Data Reliability'!F16 &lt; 0.333, "")</f>
        <v/>
      </c>
      <c r="P16" s="24"/>
      <c r="Q16" s="50"/>
      <c r="R16" s="25">
        <f t="shared" si="2"/>
        <v>10</v>
      </c>
      <c r="S16" s="25">
        <f t="shared" si="3"/>
        <v>9.9282296650717701</v>
      </c>
      <c r="T16" s="25">
        <f t="shared" si="4"/>
        <v>3.3709993123162008</v>
      </c>
      <c r="U16" s="25">
        <f t="shared" si="5"/>
        <v>7.6694329684931857</v>
      </c>
      <c r="V16" s="25">
        <f t="shared" si="6"/>
        <v>4.3333333333333304</v>
      </c>
      <c r="W16" s="25">
        <f t="shared" si="7"/>
        <v>10</v>
      </c>
      <c r="X16" s="51"/>
      <c r="Y16" s="25">
        <f>IFERROR(Health!F16,"")</f>
        <v>10</v>
      </c>
      <c r="Z16" s="25">
        <f>IFERROR(Food!F16,"")</f>
        <v>9.9282296650717701</v>
      </c>
      <c r="AA16" s="26">
        <f>IFERROR(Macro!F16,"")</f>
        <v>10</v>
      </c>
      <c r="AB16" s="25">
        <f>IFERROR(Socioeconomic!F16,"")</f>
        <v>10</v>
      </c>
      <c r="AC16" s="25">
        <f>IFERROR('Natural Hazard'!F16,"")</f>
        <v>4.3333333333333304</v>
      </c>
      <c r="AD16" s="25">
        <f>IFERROR(Conflict!F16,"")</f>
        <v>10</v>
      </c>
      <c r="AE16" s="51"/>
      <c r="AF16" s="25">
        <f>IFERROR(Health!G16,"")</f>
        <v>10</v>
      </c>
      <c r="AG16" s="25">
        <f>IFERROR(Food!G16,"")</f>
        <v>0</v>
      </c>
      <c r="AH16" s="25">
        <f>IFERROR(Macro!G16,"")</f>
        <v>1.13636363636363</v>
      </c>
      <c r="AI16" s="25">
        <f>IFERROR(Socioeconomic!G16,"")</f>
        <v>5.8820202058210196</v>
      </c>
      <c r="AJ16" s="25">
        <f>IFERROR('Natural Hazard'!G16,"")</f>
        <v>0</v>
      </c>
      <c r="AK16" s="25">
        <f>IFERROR(Conflict!G16,"")</f>
        <v>0</v>
      </c>
      <c r="AL16" s="50"/>
      <c r="AM16" s="27">
        <f>'Data Reliability'!E16</f>
        <v>0</v>
      </c>
      <c r="AN16" s="27">
        <f>'Data Reliability'!F16</f>
        <v>0.3</v>
      </c>
      <c r="AO16" s="21"/>
      <c r="AP16" s="21" cm="1">
        <f t="array" ref="AP16">IF(Options!$D$30, SUM(IF(ISNUMBER(Y16:AD16),(IF(Y16:AD16&gt;=Options!$D$40,1,"")),""))+0.5*(SUM(IF(ISNUMBER(Y16:AD16),(IF(Y16:AD16&gt;=Options!$D$41,1,"")),""))-SUM(IF(ISNUMBER(Y16:AD16),(IF(Y16:AD16&gt;=Options!$D$40,1,"")),""))),0)</f>
        <v>4.5</v>
      </c>
      <c r="AQ16" s="21" cm="1">
        <f t="array" ref="AQ16">IF(Options!$D$31,SUM(IF(ISNUMBER(Y16:AD16),(IF(Y16:AD16&gt;=Options!$D$40,1,"")),"")),0)</f>
        <v>0</v>
      </c>
      <c r="AR16" s="21" cm="1">
        <f t="array" ref="AR16">IF(Options!$D$32,AVERAGE(IF(ISNUMBER(Y16:AD16),Y16:AD16)),0)</f>
        <v>0</v>
      </c>
      <c r="AS16" s="21" cm="1">
        <f t="array" ref="AS16">IF(Options!$D$33,IF(OR(IF(ISNUMBER(Y16:AD16),Y16:AD16)=0),0,GEOMEAN(IF(ISNUMBER(Y16:AD16),Y16:AD16))),0)</f>
        <v>0</v>
      </c>
      <c r="AT16" s="21"/>
      <c r="AU16" s="21"/>
      <c r="AV16" s="21"/>
      <c r="AW16" s="21"/>
      <c r="AX16" s="21"/>
      <c r="AY16" s="21"/>
      <c r="AZ16" s="21"/>
      <c r="BA16" s="21"/>
    </row>
    <row r="17" spans="1:53" x14ac:dyDescent="0.2">
      <c r="A17" s="63">
        <v>12</v>
      </c>
      <c r="B17" s="20" t="s">
        <v>29</v>
      </c>
      <c r="C17" s="20" t="s">
        <v>30</v>
      </c>
      <c r="D17" s="20" t="s">
        <v>555</v>
      </c>
      <c r="E17" s="20" t="s">
        <v>3</v>
      </c>
      <c r="F17" s="50"/>
      <c r="G17" s="22" cm="1">
        <f t="array" ref="G17">IF(Options!$D$30, SUM(IF(ISNUMBER(R17:W17),(IF(R17:W17&gt;=Options!$D$36,1,"")),""))+0.5*(SUM(IF(ISNUMBER(R17:W17),(IF(R17:W17&gt;=Options!$D$37,1,"")),""))-SUM(IF(ISNUMBER(R17:W17),(IF(R17:W17&gt;=Options!$D$36,1,"")),""))),0) +
   IF(Options!$D$31,SUM(IF(ISNUMBER(R17:W17),(IF(R17:W17&gt;=Options!$D$40,1,"")),"")),0) +
   IF(Options!$D$32,AVERAGE(IF(ISNUMBER(R17:W17),R17:W17)),0) +
   IF(Options!$D$33,IF(OR(IF(ISNUMBER(R17:W17),R17:W17)=0),0,GEOMEAN(IF(ISNUMBER(R17:W17),R17:W17))),0)</f>
        <v>0</v>
      </c>
      <c r="H17" s="23">
        <f t="shared" si="0"/>
        <v>0</v>
      </c>
      <c r="I17" s="241" t="str" cm="1">
        <f t="array" ref="I17">_xlfn.IFS('Data Reliability'!D17 &gt;= 0.666, "!!", AND('Data Reliability'!D17 &lt; 0.666,  'Data Reliability'!D17  &gt;= 0.333), "!", 'Data Reliability'!D17 &lt; 0.333, "")</f>
        <v/>
      </c>
      <c r="J17" s="22" cm="1">
        <f t="array" ref="J17">IF(Options!$D$30, SUM(IF(ISNUMBER(Y17:AD17),(IF(Y17:AD17&gt;=Options!$D$40,1,"")),""))+0.5*(SUM(IF(ISNUMBER(Y17:AD17),(IF(Y17:AD17&gt;=Options!$D$41,1,"")),""))-SUM(IF(ISNUMBER(Y17:AD17),(IF(Y17:AD17&gt;=Options!$D$40,1,"")),""))),0) +
   IF(Options!$D$31,SUM(IF(ISNUMBER(Y17:AD17),(IF(Y17:AD17&gt;=Options!$D$40,1,"")),"")),0) +
   IF(Options!$D$32,AVERAGE(IF(ISNUMBER(Y17:AD17),Y17:AD17)),0) +
   IF(Options!$D$33,IF(OR(IF(ISNUMBER(Y17:AD17),Y17:AD17)=0),0,GEOMEAN(IF(ISNUMBER(Y17:AD17),Y17:AD17))),0)</f>
        <v>0</v>
      </c>
      <c r="K17" s="23">
        <f t="shared" si="1"/>
        <v>0</v>
      </c>
      <c r="L17" s="241" t="str" cm="1">
        <f t="array" ref="L17">_xlfn.IFS('Data Reliability'!E17 &gt;= 0.666, "!!", AND('Data Reliability'!E17 &lt; 0.666,  'Data Reliability'!E17  &gt;= 0.333), "!", 'Data Reliability'!E17 &lt; 0.333, "")</f>
        <v/>
      </c>
      <c r="M17" s="21" cm="1">
        <f t="array" ref="M17">IF(Options!$D$30, SUM(IF(ISNUMBER(AF17:AK17),(IF(AF17:AK17&gt;=Options!$D$40,1,"")),""))+0.5*(SUM(IF(ISNUMBER(AF17:AK17),(IF(AF17:AK17&gt;=Options!$D$41,1,"")),""))-SUM(IF(ISNUMBER(AF17:AK17),(IF(AF17:AK17&gt;=Options!$D$40,1,"")),""))),0) +
   IF(Options!$D$31,SUM(IF(ISNUMBER(AF17:AK17),(IF(AF17:AK17&gt;=Options!$D$40,1,"")),"")),0) +
   IF(Options!$D$32,AVERAGE(IF(ISNUMBER(AF17:AK17),AF17:AK17)),0) +
   IF(Options!$D$33,IF(OR(IF(ISNUMBER(AF17:AK17),AF17:AK17)=0),0,GEOMEAN(IF(ISNUMBER(AF17:AK17),AF17:AK17))),0)</f>
        <v>1</v>
      </c>
      <c r="N17" s="23">
        <f t="shared" si="8"/>
        <v>1</v>
      </c>
      <c r="O17" s="241" t="str" cm="1">
        <f t="array" ref="O17">_xlfn.IFS('Data Reliability'!F17 &gt;= 0.666, "!!", AND('Data Reliability'!F17 &lt; 0.666,  'Data Reliability'!F17  &gt;= 0.333), "!", 'Data Reliability'!F17 &lt; 0.333, "")</f>
        <v/>
      </c>
      <c r="P17" s="24"/>
      <c r="Q17" s="50"/>
      <c r="R17" s="25">
        <f t="shared" si="2"/>
        <v>4.4721359549995796</v>
      </c>
      <c r="S17" s="25">
        <f t="shared" si="3"/>
        <v>0</v>
      </c>
      <c r="T17" s="25">
        <f t="shared" si="4"/>
        <v>3.4235231697864426</v>
      </c>
      <c r="U17" s="25">
        <f t="shared" si="5"/>
        <v>1.1338934190276821</v>
      </c>
      <c r="V17" s="25">
        <f t="shared" si="6"/>
        <v>1.3333333333333299</v>
      </c>
      <c r="W17" s="25">
        <f t="shared" si="7"/>
        <v>0</v>
      </c>
      <c r="X17" s="51"/>
      <c r="Y17" s="25">
        <f>IFERROR(Health!F17,"")</f>
        <v>2</v>
      </c>
      <c r="Z17" s="25">
        <f>IFERROR(Food!F17,"")</f>
        <v>0</v>
      </c>
      <c r="AA17" s="26">
        <f>IFERROR(Macro!F17,"")</f>
        <v>2.1487603305785101</v>
      </c>
      <c r="AB17" s="25">
        <f>IFERROR(Socioeconomic!F17,"")</f>
        <v>0.42857142857142899</v>
      </c>
      <c r="AC17" s="25">
        <f>IFERROR('Natural Hazard'!F17,"")</f>
        <v>1.3333333333333299</v>
      </c>
      <c r="AD17" s="25">
        <f>IFERROR(Conflict!F17,"")</f>
        <v>0</v>
      </c>
      <c r="AE17" s="51"/>
      <c r="AF17" s="25">
        <f>IFERROR(Health!G17,"")</f>
        <v>10</v>
      </c>
      <c r="AG17" s="25">
        <f>IFERROR(Food!G17,"")</f>
        <v>0</v>
      </c>
      <c r="AH17" s="25">
        <f>IFERROR(Macro!G17,"")</f>
        <v>5.4545454545454604</v>
      </c>
      <c r="AI17" s="25">
        <f>IFERROR(Socioeconomic!G17,"")</f>
        <v>3</v>
      </c>
      <c r="AJ17" s="25">
        <f>IFERROR('Natural Hazard'!G17,"")</f>
        <v>0</v>
      </c>
      <c r="AK17" s="25">
        <f>IFERROR(Conflict!G17,"")</f>
        <v>0</v>
      </c>
      <c r="AL17" s="50"/>
      <c r="AM17" s="27">
        <f>'Data Reliability'!E17</f>
        <v>0</v>
      </c>
      <c r="AN17" s="27">
        <f>'Data Reliability'!F17</f>
        <v>0.3</v>
      </c>
      <c r="AO17" s="21"/>
      <c r="AP17" s="21" cm="1">
        <f t="array" ref="AP17">IF(Options!$D$30, SUM(IF(ISNUMBER(Y17:AD17),(IF(Y17:AD17&gt;=Options!$D$40,1,"")),""))+0.5*(SUM(IF(ISNUMBER(Y17:AD17),(IF(Y17:AD17&gt;=Options!$D$41,1,"")),""))-SUM(IF(ISNUMBER(Y17:AD17),(IF(Y17:AD17&gt;=Options!$D$40,1,"")),""))),0)</f>
        <v>0</v>
      </c>
      <c r="AQ17" s="21" cm="1">
        <f t="array" ref="AQ17">IF(Options!$D$31,SUM(IF(ISNUMBER(Y17:AD17),(IF(Y17:AD17&gt;=Options!$D$40,1,"")),"")),0)</f>
        <v>0</v>
      </c>
      <c r="AR17" s="21" cm="1">
        <f t="array" ref="AR17">IF(Options!$D$32,AVERAGE(IF(ISNUMBER(Y17:AD17),Y17:AD17)),0)</f>
        <v>0</v>
      </c>
      <c r="AS17" s="21" cm="1">
        <f t="array" ref="AS17">IF(Options!$D$33,IF(OR(IF(ISNUMBER(Y17:AD17),Y17:AD17)=0),0,GEOMEAN(IF(ISNUMBER(Y17:AD17),Y17:AD17))),0)</f>
        <v>0</v>
      </c>
      <c r="AT17" s="21"/>
      <c r="AU17" s="21"/>
      <c r="AV17" s="21"/>
      <c r="AW17" s="21"/>
      <c r="AX17" s="21"/>
      <c r="AY17" s="21"/>
      <c r="AZ17" s="21"/>
      <c r="BA17" s="21"/>
    </row>
    <row r="18" spans="1:53" x14ac:dyDescent="0.2">
      <c r="A18" s="63">
        <v>13</v>
      </c>
      <c r="B18" s="20" t="s">
        <v>31</v>
      </c>
      <c r="C18" s="20" t="s">
        <v>32</v>
      </c>
      <c r="D18" s="20" t="s">
        <v>554</v>
      </c>
      <c r="E18" s="20" t="s">
        <v>551</v>
      </c>
      <c r="F18" s="50"/>
      <c r="G18" s="22" cm="1">
        <f t="array" ref="G18">IF(Options!$D$30, SUM(IF(ISNUMBER(R18:W18),(IF(R18:W18&gt;=Options!$D$36,1,"")),""))+0.5*(SUM(IF(ISNUMBER(R18:W18),(IF(R18:W18&gt;=Options!$D$37,1,"")),""))-SUM(IF(ISNUMBER(R18:W18),(IF(R18:W18&gt;=Options!$D$36,1,"")),""))),0) +
   IF(Options!$D$31,SUM(IF(ISNUMBER(R18:W18),(IF(R18:W18&gt;=Options!$D$40,1,"")),"")),0) +
   IF(Options!$D$32,AVERAGE(IF(ISNUMBER(R18:W18),R18:W18)),0) +
   IF(Options!$D$33,IF(OR(IF(ISNUMBER(R18:W18),R18:W18)=0),0,GEOMEAN(IF(ISNUMBER(R18:W18),R18:W18))),0)</f>
        <v>4</v>
      </c>
      <c r="H18" s="23">
        <f t="shared" si="0"/>
        <v>4</v>
      </c>
      <c r="I18" s="241" t="str" cm="1">
        <f t="array" ref="I18">_xlfn.IFS('Data Reliability'!D18 &gt;= 0.666, "!!", AND('Data Reliability'!D18 &lt; 0.666,  'Data Reliability'!D18  &gt;= 0.333), "!", 'Data Reliability'!D18 &lt; 0.333, "")</f>
        <v/>
      </c>
      <c r="J18" s="22" cm="1">
        <f t="array" ref="J18">IF(Options!$D$30, SUM(IF(ISNUMBER(Y18:AD18),(IF(Y18:AD18&gt;=Options!$D$40,1,"")),""))+0.5*(SUM(IF(ISNUMBER(Y18:AD18),(IF(Y18:AD18&gt;=Options!$D$41,1,"")),""))-SUM(IF(ISNUMBER(Y18:AD18),(IF(Y18:AD18&gt;=Options!$D$40,1,"")),""))),0) +
   IF(Options!$D$31,SUM(IF(ISNUMBER(Y18:AD18),(IF(Y18:AD18&gt;=Options!$D$40,1,"")),"")),0) +
   IF(Options!$D$32,AVERAGE(IF(ISNUMBER(Y18:AD18),Y18:AD18)),0) +
   IF(Options!$D$33,IF(OR(IF(ISNUMBER(Y18:AD18),Y18:AD18)=0),0,GEOMEAN(IF(ISNUMBER(Y18:AD18),Y18:AD18))),0)</f>
        <v>2</v>
      </c>
      <c r="K18" s="23">
        <f t="shared" si="1"/>
        <v>2</v>
      </c>
      <c r="L18" s="241" t="str" cm="1">
        <f t="array" ref="L18">_xlfn.IFS('Data Reliability'!E18 &gt;= 0.666, "!!", AND('Data Reliability'!E18 &lt; 0.666,  'Data Reliability'!E18  &gt;= 0.333), "!", 'Data Reliability'!E18 &lt; 0.333, "")</f>
        <v/>
      </c>
      <c r="M18" s="21" cm="1">
        <f t="array" ref="M18">IF(Options!$D$30, SUM(IF(ISNUMBER(AF18:AK18),(IF(AF18:AK18&gt;=Options!$D$40,1,"")),""))+0.5*(SUM(IF(ISNUMBER(AF18:AK18),(IF(AF18:AK18&gt;=Options!$D$41,1,"")),""))-SUM(IF(ISNUMBER(AF18:AK18),(IF(AF18:AK18&gt;=Options!$D$40,1,"")),""))),0) +
   IF(Options!$D$31,SUM(IF(ISNUMBER(AF18:AK18),(IF(AF18:AK18&gt;=Options!$D$40,1,"")),"")),0) +
   IF(Options!$D$32,AVERAGE(IF(ISNUMBER(AF18:AK18),AF18:AK18)),0) +
   IF(Options!$D$33,IF(OR(IF(ISNUMBER(AF18:AK18),AF18:AK18)=0),0,GEOMEAN(IF(ISNUMBER(AF18:AK18),AF18:AK18))),0)</f>
        <v>0.5</v>
      </c>
      <c r="N18" s="23">
        <f t="shared" si="8"/>
        <v>0.5</v>
      </c>
      <c r="O18" s="241" t="str" cm="1">
        <f t="array" ref="O18">_xlfn.IFS('Data Reliability'!F18 &gt;= 0.666, "!!", AND('Data Reliability'!F18 &lt; 0.666,  'Data Reliability'!F18  &gt;= 0.333), "!", 'Data Reliability'!F18 &lt; 0.333, "")</f>
        <v/>
      </c>
      <c r="P18" s="24"/>
      <c r="Q18" s="50"/>
      <c r="R18" s="25">
        <f t="shared" si="2"/>
        <v>8.3048178787978237</v>
      </c>
      <c r="S18" s="25">
        <f t="shared" si="3"/>
        <v>8.6124401913875595</v>
      </c>
      <c r="T18" s="25">
        <f t="shared" si="4"/>
        <v>8.2148760330578501</v>
      </c>
      <c r="U18" s="25">
        <f t="shared" si="5"/>
        <v>5.2779866291174766</v>
      </c>
      <c r="V18" s="25">
        <f t="shared" si="6"/>
        <v>3.1666666666666701</v>
      </c>
      <c r="W18" s="25">
        <f t="shared" si="7"/>
        <v>5.3451474175301401</v>
      </c>
      <c r="X18" s="51"/>
      <c r="Y18" s="25">
        <f>IFERROR(Health!F18,"")</f>
        <v>9.5</v>
      </c>
      <c r="Z18" s="25">
        <f>IFERROR(Food!F18,"")</f>
        <v>8.6124401913875595</v>
      </c>
      <c r="AA18" s="26">
        <f>IFERROR(Macro!F18,"")</f>
        <v>8.2148760330578501</v>
      </c>
      <c r="AB18" s="25">
        <f>IFERROR(Socioeconomic!F18,"")</f>
        <v>9.28571428571429</v>
      </c>
      <c r="AC18" s="25">
        <f>IFERROR('Natural Hazard'!F18,"")</f>
        <v>3.1666666666666701</v>
      </c>
      <c r="AD18" s="25">
        <f>IFERROR(Conflict!F18,"")</f>
        <v>0</v>
      </c>
      <c r="AE18" s="51"/>
      <c r="AF18" s="25">
        <f>IFERROR(Health!G18,"")</f>
        <v>7.26</v>
      </c>
      <c r="AG18" s="25">
        <f>IFERROR(Food!G18,"")</f>
        <v>0</v>
      </c>
      <c r="AH18" s="25">
        <f>IFERROR(Macro!G18,"")</f>
        <v>0</v>
      </c>
      <c r="AI18" s="25">
        <f>IFERROR(Socioeconomic!G18,"")</f>
        <v>3</v>
      </c>
      <c r="AJ18" s="25">
        <f>IFERROR('Natural Hazard'!G18,"")</f>
        <v>0</v>
      </c>
      <c r="AK18" s="25">
        <f>IFERROR(Conflict!G18,"")</f>
        <v>5.3451474175301401</v>
      </c>
      <c r="AL18" s="50"/>
      <c r="AM18" s="27">
        <f>'Data Reliability'!E18</f>
        <v>0</v>
      </c>
      <c r="AN18" s="27">
        <f>'Data Reliability'!F18</f>
        <v>0.3</v>
      </c>
      <c r="AO18" s="21"/>
      <c r="AP18" s="21" cm="1">
        <f t="array" ref="AP18">IF(Options!$D$30, SUM(IF(ISNUMBER(Y18:AD18),(IF(Y18:AD18&gt;=Options!$D$40,1,"")),""))+0.5*(SUM(IF(ISNUMBER(Y18:AD18),(IF(Y18:AD18&gt;=Options!$D$41,1,"")),""))-SUM(IF(ISNUMBER(Y18:AD18),(IF(Y18:AD18&gt;=Options!$D$40,1,"")),""))),0)</f>
        <v>2</v>
      </c>
      <c r="AQ18" s="21" cm="1">
        <f t="array" ref="AQ18">IF(Options!$D$31,SUM(IF(ISNUMBER(Y18:AD18),(IF(Y18:AD18&gt;=Options!$D$40,1,"")),"")),0)</f>
        <v>0</v>
      </c>
      <c r="AR18" s="21" cm="1">
        <f t="array" ref="AR18">IF(Options!$D$32,AVERAGE(IF(ISNUMBER(Y18:AD18),Y18:AD18)),0)</f>
        <v>0</v>
      </c>
      <c r="AS18" s="21" cm="1">
        <f t="array" ref="AS18">IF(Options!$D$33,IF(OR(IF(ISNUMBER(Y18:AD18),Y18:AD18)=0),0,GEOMEAN(IF(ISNUMBER(Y18:AD18),Y18:AD18))),0)</f>
        <v>0</v>
      </c>
      <c r="AT18" s="21"/>
      <c r="AU18" s="21"/>
      <c r="AV18" s="21"/>
      <c r="AW18" s="21"/>
      <c r="AX18" s="21"/>
      <c r="AY18" s="21"/>
      <c r="AZ18" s="21"/>
      <c r="BA18" s="21"/>
    </row>
    <row r="19" spans="1:53" x14ac:dyDescent="0.2">
      <c r="A19" s="63">
        <v>14</v>
      </c>
      <c r="B19" s="20" t="s">
        <v>33</v>
      </c>
      <c r="C19" s="20" t="s">
        <v>34</v>
      </c>
      <c r="D19" s="20" t="s">
        <v>554</v>
      </c>
      <c r="E19" s="20" t="s">
        <v>551</v>
      </c>
      <c r="F19" s="50"/>
      <c r="G19" s="22" cm="1">
        <f t="array" ref="G19">IF(Options!$D$30, SUM(IF(ISNUMBER(R19:W19),(IF(R19:W19&gt;=Options!$D$36,1,"")),""))+0.5*(SUM(IF(ISNUMBER(R19:W19),(IF(R19:W19&gt;=Options!$D$37,1,"")),""))-SUM(IF(ISNUMBER(R19:W19),(IF(R19:W19&gt;=Options!$D$36,1,"")),""))),0) +
   IF(Options!$D$31,SUM(IF(ISNUMBER(R19:W19),(IF(R19:W19&gt;=Options!$D$40,1,"")),"")),0) +
   IF(Options!$D$32,AVERAGE(IF(ISNUMBER(R19:W19),R19:W19)),0) +
   IF(Options!$D$33,IF(OR(IF(ISNUMBER(R19:W19),R19:W19)=0),0,GEOMEAN(IF(ISNUMBER(R19:W19),R19:W19))),0)</f>
        <v>4</v>
      </c>
      <c r="H19" s="23">
        <f t="shared" si="0"/>
        <v>4</v>
      </c>
      <c r="I19" s="241" t="str" cm="1">
        <f t="array" ref="I19">_xlfn.IFS('Data Reliability'!D19 &gt;= 0.666, "!!", AND('Data Reliability'!D19 &lt; 0.666,  'Data Reliability'!D19  &gt;= 0.333), "!", 'Data Reliability'!D19 &lt; 0.333, "")</f>
        <v/>
      </c>
      <c r="J19" s="22" cm="1">
        <f t="array" ref="J19">IF(Options!$D$30, SUM(IF(ISNUMBER(Y19:AD19),(IF(Y19:AD19&gt;=Options!$D$40,1,"")),""))+0.5*(SUM(IF(ISNUMBER(Y19:AD19),(IF(Y19:AD19&gt;=Options!$D$41,1,"")),""))-SUM(IF(ISNUMBER(Y19:AD19),(IF(Y19:AD19&gt;=Options!$D$40,1,"")),""))),0) +
   IF(Options!$D$31,SUM(IF(ISNUMBER(Y19:AD19),(IF(Y19:AD19&gt;=Options!$D$40,1,"")),"")),0) +
   IF(Options!$D$32,AVERAGE(IF(ISNUMBER(Y19:AD19),Y19:AD19)),0) +
   IF(Options!$D$33,IF(OR(IF(ISNUMBER(Y19:AD19),Y19:AD19)=0),0,GEOMEAN(IF(ISNUMBER(Y19:AD19),Y19:AD19))),0)</f>
        <v>3.5</v>
      </c>
      <c r="K19" s="23">
        <f t="shared" si="1"/>
        <v>3.5</v>
      </c>
      <c r="L19" s="241" t="str" cm="1">
        <f t="array" ref="L19">_xlfn.IFS('Data Reliability'!E19 &gt;= 0.666, "!!", AND('Data Reliability'!E19 &lt; 0.666,  'Data Reliability'!E19  &gt;= 0.333), "!", 'Data Reliability'!E19 &lt; 0.333, "")</f>
        <v/>
      </c>
      <c r="M19" s="21" cm="1">
        <f t="array" ref="M19">IF(Options!$D$30, SUM(IF(ISNUMBER(AF19:AK19),(IF(AF19:AK19&gt;=Options!$D$40,1,"")),""))+0.5*(SUM(IF(ISNUMBER(AF19:AK19),(IF(AF19:AK19&gt;=Options!$D$41,1,"")),""))-SUM(IF(ISNUMBER(AF19:AK19),(IF(AF19:AK19&gt;=Options!$D$40,1,"")),""))),0) +
   IF(Options!$D$31,SUM(IF(ISNUMBER(AF19:AK19),(IF(AF19:AK19&gt;=Options!$D$40,1,"")),"")),0) +
   IF(Options!$D$32,AVERAGE(IF(ISNUMBER(AF19:AK19),AF19:AK19)),0) +
   IF(Options!$D$33,IF(OR(IF(ISNUMBER(AF19:AK19),AF19:AK19)=0),0,GEOMEAN(IF(ISNUMBER(AF19:AK19),AF19:AK19))),0)</f>
        <v>3.5</v>
      </c>
      <c r="N19" s="23">
        <f t="shared" si="8"/>
        <v>3.5</v>
      </c>
      <c r="O19" s="241" t="str" cm="1">
        <f t="array" ref="O19">_xlfn.IFS('Data Reliability'!F19 &gt;= 0.666, "!!", AND('Data Reliability'!F19 &lt; 0.666,  'Data Reliability'!F19  &gt;= 0.333), "!", 'Data Reliability'!F19 &lt; 0.333, "")</f>
        <v/>
      </c>
      <c r="P19" s="24"/>
      <c r="Q19" s="50"/>
      <c r="R19" s="25">
        <f t="shared" si="2"/>
        <v>10</v>
      </c>
      <c r="S19" s="25">
        <f t="shared" si="3"/>
        <v>9.3573398256363536</v>
      </c>
      <c r="T19" s="25">
        <f t="shared" si="4"/>
        <v>1.8811413323422554</v>
      </c>
      <c r="U19" s="25">
        <f t="shared" si="5"/>
        <v>8.9238295251926818</v>
      </c>
      <c r="V19" s="25">
        <f t="shared" si="6"/>
        <v>4.5</v>
      </c>
      <c r="W19" s="25">
        <f t="shared" si="7"/>
        <v>10</v>
      </c>
      <c r="X19" s="51"/>
      <c r="Y19" s="25">
        <f>IFERROR(Health!F19,"")</f>
        <v>10</v>
      </c>
      <c r="Z19" s="25">
        <f>IFERROR(Food!F19,"")</f>
        <v>8.7559808612440193</v>
      </c>
      <c r="AA19" s="26">
        <f>IFERROR(Macro!F19,"")</f>
        <v>7.7851239669421499</v>
      </c>
      <c r="AB19" s="25">
        <f>IFERROR(Socioeconomic!F19,"")</f>
        <v>9.71428571428571</v>
      </c>
      <c r="AC19" s="25">
        <f>IFERROR('Natural Hazard'!F19,"")</f>
        <v>4.5</v>
      </c>
      <c r="AD19" s="25">
        <f>IFERROR(Conflict!F19,"")</f>
        <v>10</v>
      </c>
      <c r="AE19" s="51"/>
      <c r="AF19" s="25">
        <f>IFERROR(Health!G19,"")</f>
        <v>10</v>
      </c>
      <c r="AG19" s="25">
        <f>IFERROR(Food!G19,"")</f>
        <v>10</v>
      </c>
      <c r="AH19" s="25">
        <f>IFERROR(Macro!G19,"")</f>
        <v>0.45454545454544998</v>
      </c>
      <c r="AI19" s="25">
        <f>IFERROR(Socioeconomic!G19,"")</f>
        <v>8.1976931435721294</v>
      </c>
      <c r="AJ19" s="25">
        <f>IFERROR('Natural Hazard'!G19,"")</f>
        <v>0</v>
      </c>
      <c r="AK19" s="25">
        <f>IFERROR(Conflict!G19,"")</f>
        <v>10</v>
      </c>
      <c r="AL19" s="50"/>
      <c r="AM19" s="27">
        <f>'Data Reliability'!E19</f>
        <v>0</v>
      </c>
      <c r="AN19" s="27">
        <f>'Data Reliability'!F19</f>
        <v>0.2</v>
      </c>
      <c r="AO19" s="21"/>
      <c r="AP19" s="21" cm="1">
        <f t="array" ref="AP19">IF(Options!$D$30, SUM(IF(ISNUMBER(Y19:AD19),(IF(Y19:AD19&gt;=Options!$D$40,1,"")),""))+0.5*(SUM(IF(ISNUMBER(Y19:AD19),(IF(Y19:AD19&gt;=Options!$D$41,1,"")),""))-SUM(IF(ISNUMBER(Y19:AD19),(IF(Y19:AD19&gt;=Options!$D$40,1,"")),""))),0)</f>
        <v>3.5</v>
      </c>
      <c r="AQ19" s="21" cm="1">
        <f t="array" ref="AQ19">IF(Options!$D$31,SUM(IF(ISNUMBER(Y19:AD19),(IF(Y19:AD19&gt;=Options!$D$40,1,"")),"")),0)</f>
        <v>0</v>
      </c>
      <c r="AR19" s="21" cm="1">
        <f t="array" ref="AR19">IF(Options!$D$32,AVERAGE(IF(ISNUMBER(Y19:AD19),Y19:AD19)),0)</f>
        <v>0</v>
      </c>
      <c r="AS19" s="21" cm="1">
        <f t="array" ref="AS19">IF(Options!$D$33,IF(OR(IF(ISNUMBER(Y19:AD19),Y19:AD19)=0),0,GEOMEAN(IF(ISNUMBER(Y19:AD19),Y19:AD19))),0)</f>
        <v>0</v>
      </c>
      <c r="AT19" s="21"/>
      <c r="AU19" s="21"/>
      <c r="AV19" s="21"/>
      <c r="AW19" s="21"/>
      <c r="AX19" s="21"/>
      <c r="AY19" s="21"/>
      <c r="AZ19" s="21"/>
      <c r="BA19" s="21"/>
    </row>
    <row r="20" spans="1:53" x14ac:dyDescent="0.2">
      <c r="A20" s="63">
        <v>15</v>
      </c>
      <c r="B20" s="20" t="s">
        <v>35</v>
      </c>
      <c r="C20" s="20" t="s">
        <v>36</v>
      </c>
      <c r="D20" s="20" t="s">
        <v>553</v>
      </c>
      <c r="E20" s="20" t="s">
        <v>551</v>
      </c>
      <c r="F20" s="50"/>
      <c r="G20" s="22" cm="1">
        <f t="array" ref="G20">IF(Options!$D$30, SUM(IF(ISNUMBER(R20:W20),(IF(R20:W20&gt;=Options!$D$36,1,"")),""))+0.5*(SUM(IF(ISNUMBER(R20:W20),(IF(R20:W20&gt;=Options!$D$37,1,"")),""))-SUM(IF(ISNUMBER(R20:W20),(IF(R20:W20&gt;=Options!$D$36,1,"")),""))),0) +
   IF(Options!$D$31,SUM(IF(ISNUMBER(R20:W20),(IF(R20:W20&gt;=Options!$D$40,1,"")),"")),0) +
   IF(Options!$D$32,AVERAGE(IF(ISNUMBER(R20:W20),R20:W20)),0) +
   IF(Options!$D$33,IF(OR(IF(ISNUMBER(R20:W20),R20:W20)=0),0,GEOMEAN(IF(ISNUMBER(R20:W20),R20:W20))),0)</f>
        <v>4.5</v>
      </c>
      <c r="H20" s="23">
        <f t="shared" si="0"/>
        <v>4.5</v>
      </c>
      <c r="I20" s="241" t="str" cm="1">
        <f t="array" ref="I20">_xlfn.IFS('Data Reliability'!D20 &gt;= 0.666, "!!", AND('Data Reliability'!D20 &lt; 0.666,  'Data Reliability'!D20  &gt;= 0.333), "!", 'Data Reliability'!D20 &lt; 0.333, "")</f>
        <v/>
      </c>
      <c r="J20" s="22" cm="1">
        <f t="array" ref="J20">IF(Options!$D$30, SUM(IF(ISNUMBER(Y20:AD20),(IF(Y20:AD20&gt;=Options!$D$40,1,"")),""))+0.5*(SUM(IF(ISNUMBER(Y20:AD20),(IF(Y20:AD20&gt;=Options!$D$41,1,"")),""))-SUM(IF(ISNUMBER(Y20:AD20),(IF(Y20:AD20&gt;=Options!$D$40,1,"")),""))),0) +
   IF(Options!$D$31,SUM(IF(ISNUMBER(Y20:AD20),(IF(Y20:AD20&gt;=Options!$D$40,1,"")),"")),0) +
   IF(Options!$D$32,AVERAGE(IF(ISNUMBER(Y20:AD20),Y20:AD20)),0) +
   IF(Options!$D$33,IF(OR(IF(ISNUMBER(Y20:AD20),Y20:AD20)=0),0,GEOMEAN(IF(ISNUMBER(Y20:AD20),Y20:AD20))),0)</f>
        <v>2</v>
      </c>
      <c r="K20" s="23">
        <f t="shared" si="1"/>
        <v>2</v>
      </c>
      <c r="L20" s="241" t="str" cm="1">
        <f t="array" ref="L20">_xlfn.IFS('Data Reliability'!E20 &gt;= 0.666, "!!", AND('Data Reliability'!E20 &lt; 0.666,  'Data Reliability'!E20  &gt;= 0.333), "!", 'Data Reliability'!E20 &lt; 0.333, "")</f>
        <v/>
      </c>
      <c r="M20" s="21" cm="1">
        <f t="array" ref="M20">IF(Options!$D$30, SUM(IF(ISNUMBER(AF20:AK20),(IF(AF20:AK20&gt;=Options!$D$40,1,"")),""))+0.5*(SUM(IF(ISNUMBER(AF20:AK20),(IF(AF20:AK20&gt;=Options!$D$41,1,"")),""))-SUM(IF(ISNUMBER(AF20:AK20),(IF(AF20:AK20&gt;=Options!$D$40,1,"")),""))),0) +
   IF(Options!$D$31,SUM(IF(ISNUMBER(AF20:AK20),(IF(AF20:AK20&gt;=Options!$D$40,1,"")),"")),0) +
   IF(Options!$D$32,AVERAGE(IF(ISNUMBER(AF20:AK20),AF20:AK20)),0) +
   IF(Options!$D$33,IF(OR(IF(ISNUMBER(AF20:AK20),AF20:AK20)=0),0,GEOMEAN(IF(ISNUMBER(AF20:AK20),AF20:AK20))),0)</f>
        <v>2</v>
      </c>
      <c r="N20" s="23">
        <f t="shared" si="8"/>
        <v>2</v>
      </c>
      <c r="O20" s="241" t="str" cm="1">
        <f t="array" ref="O20">_xlfn.IFS('Data Reliability'!F20 &gt;= 0.666, "!!", AND('Data Reliability'!F20 &lt; 0.666,  'Data Reliability'!F20  &gt;= 0.333), "!", 'Data Reliability'!F20 &lt; 0.333, "")</f>
        <v/>
      </c>
      <c r="P20" s="24"/>
      <c r="Q20" s="50"/>
      <c r="R20" s="25">
        <f t="shared" si="2"/>
        <v>8.9442719099991592</v>
      </c>
      <c r="S20" s="25">
        <f t="shared" si="3"/>
        <v>8.03827751196172</v>
      </c>
      <c r="T20" s="25">
        <f t="shared" si="4"/>
        <v>6.5098318983560093</v>
      </c>
      <c r="U20" s="25">
        <f t="shared" si="5"/>
        <v>8.2807867121082523</v>
      </c>
      <c r="V20" s="25">
        <f t="shared" si="6"/>
        <v>10</v>
      </c>
      <c r="W20" s="25">
        <f t="shared" si="7"/>
        <v>0</v>
      </c>
      <c r="X20" s="51"/>
      <c r="Y20" s="25">
        <f>IFERROR(Health!F20,"")</f>
        <v>8</v>
      </c>
      <c r="Z20" s="25">
        <f>IFERROR(Food!F20,"")</f>
        <v>8.03827751196172</v>
      </c>
      <c r="AA20" s="26">
        <f>IFERROR(Macro!F20,"")</f>
        <v>6.4297520661157002</v>
      </c>
      <c r="AB20" s="25">
        <f>IFERROR(Socioeconomic!F20,"")</f>
        <v>6.8571428571428603</v>
      </c>
      <c r="AC20" s="25">
        <f>IFERROR('Natural Hazard'!F20,"")</f>
        <v>10</v>
      </c>
      <c r="AD20" s="25">
        <f>IFERROR(Conflict!F20,"")</f>
        <v>0</v>
      </c>
      <c r="AE20" s="51"/>
      <c r="AF20" s="25">
        <f>IFERROR(Health!G20,"")</f>
        <v>10</v>
      </c>
      <c r="AG20" s="25">
        <f>IFERROR(Food!G20,"")</f>
        <v>0</v>
      </c>
      <c r="AH20" s="25">
        <f>IFERROR(Macro!G20,"")</f>
        <v>6.5909090909090802</v>
      </c>
      <c r="AI20" s="25">
        <f>IFERROR(Socioeconomic!G20,"")</f>
        <v>10</v>
      </c>
      <c r="AJ20" s="25">
        <f>IFERROR('Natural Hazard'!G20,"")</f>
        <v>0</v>
      </c>
      <c r="AK20" s="25">
        <f>IFERROR(Conflict!G20,"")</f>
        <v>0</v>
      </c>
      <c r="AL20" s="50"/>
      <c r="AM20" s="27">
        <f>'Data Reliability'!E20</f>
        <v>0</v>
      </c>
      <c r="AN20" s="27">
        <f>'Data Reliability'!F20</f>
        <v>0.3</v>
      </c>
      <c r="AO20" s="21"/>
      <c r="AP20" s="21" cm="1">
        <f t="array" ref="AP20">IF(Options!$D$30, SUM(IF(ISNUMBER(Y20:AD20),(IF(Y20:AD20&gt;=Options!$D$40,1,"")),""))+0.5*(SUM(IF(ISNUMBER(Y20:AD20),(IF(Y20:AD20&gt;=Options!$D$41,1,"")),""))-SUM(IF(ISNUMBER(Y20:AD20),(IF(Y20:AD20&gt;=Options!$D$40,1,"")),""))),0)</f>
        <v>2</v>
      </c>
      <c r="AQ20" s="21" cm="1">
        <f t="array" ref="AQ20">IF(Options!$D$31,SUM(IF(ISNUMBER(Y20:AD20),(IF(Y20:AD20&gt;=Options!$D$40,1,"")),"")),0)</f>
        <v>0</v>
      </c>
      <c r="AR20" s="21" cm="1">
        <f t="array" ref="AR20">IF(Options!$D$32,AVERAGE(IF(ISNUMBER(Y20:AD20),Y20:AD20)),0)</f>
        <v>0</v>
      </c>
      <c r="AS20" s="21" cm="1">
        <f t="array" ref="AS20">IF(Options!$D$33,IF(OR(IF(ISNUMBER(Y20:AD20),Y20:AD20)=0),0,GEOMEAN(IF(ISNUMBER(Y20:AD20),Y20:AD20))),0)</f>
        <v>0</v>
      </c>
      <c r="AT20" s="21"/>
      <c r="AU20" s="21"/>
      <c r="AV20" s="21"/>
      <c r="AW20" s="21"/>
      <c r="AX20" s="21"/>
      <c r="AY20" s="21"/>
      <c r="AZ20" s="21"/>
      <c r="BA20" s="21"/>
    </row>
    <row r="21" spans="1:53" x14ac:dyDescent="0.2">
      <c r="A21" s="63">
        <v>16</v>
      </c>
      <c r="B21" s="20" t="s">
        <v>37</v>
      </c>
      <c r="C21" s="20" t="s">
        <v>38</v>
      </c>
      <c r="D21" s="20" t="s">
        <v>555</v>
      </c>
      <c r="E21" s="20" t="s">
        <v>552</v>
      </c>
      <c r="F21" s="50"/>
      <c r="G21" s="22" cm="1">
        <f t="array" ref="G21">IF(Options!$D$30, SUM(IF(ISNUMBER(R21:W21),(IF(R21:W21&gt;=Options!$D$36,1,"")),""))+0.5*(SUM(IF(ISNUMBER(R21:W21),(IF(R21:W21&gt;=Options!$D$37,1,"")),""))-SUM(IF(ISNUMBER(R21:W21),(IF(R21:W21&gt;=Options!$D$36,1,"")),""))),0) +
   IF(Options!$D$31,SUM(IF(ISNUMBER(R21:W21),(IF(R21:W21&gt;=Options!$D$40,1,"")),"")),0) +
   IF(Options!$D$32,AVERAGE(IF(ISNUMBER(R21:W21),R21:W21)),0) +
   IF(Options!$D$33,IF(OR(IF(ISNUMBER(R21:W21),R21:W21)=0),0,GEOMEAN(IF(ISNUMBER(R21:W21),R21:W21))),0)</f>
        <v>1</v>
      </c>
      <c r="H21" s="23">
        <f t="shared" si="0"/>
        <v>1</v>
      </c>
      <c r="I21" s="241" t="str" cm="1">
        <f t="array" ref="I21">_xlfn.IFS('Data Reliability'!D21 &gt;= 0.666, "!!", AND('Data Reliability'!D21 &lt; 0.666,  'Data Reliability'!D21  &gt;= 0.333), "!", 'Data Reliability'!D21 &lt; 0.333, "")</f>
        <v/>
      </c>
      <c r="J21" s="22" cm="1">
        <f t="array" ref="J21">IF(Options!$D$30, SUM(IF(ISNUMBER(Y21:AD21),(IF(Y21:AD21&gt;=Options!$D$40,1,"")),""))+0.5*(SUM(IF(ISNUMBER(Y21:AD21),(IF(Y21:AD21&gt;=Options!$D$41,1,"")),""))-SUM(IF(ISNUMBER(Y21:AD21),(IF(Y21:AD21&gt;=Options!$D$40,1,"")),""))),0) +
   IF(Options!$D$31,SUM(IF(ISNUMBER(Y21:AD21),(IF(Y21:AD21&gt;=Options!$D$40,1,"")),"")),0) +
   IF(Options!$D$32,AVERAGE(IF(ISNUMBER(Y21:AD21),Y21:AD21)),0) +
   IF(Options!$D$33,IF(OR(IF(ISNUMBER(Y21:AD21),Y21:AD21)=0),0,GEOMEAN(IF(ISNUMBER(Y21:AD21),Y21:AD21))),0)</f>
        <v>0</v>
      </c>
      <c r="K21" s="23">
        <f t="shared" si="1"/>
        <v>0</v>
      </c>
      <c r="L21" s="241" t="str" cm="1">
        <f t="array" ref="L21">_xlfn.IFS('Data Reliability'!E21 &gt;= 0.666, "!!", AND('Data Reliability'!E21 &lt; 0.666,  'Data Reliability'!E21  &gt;= 0.333), "!", 'Data Reliability'!E21 &lt; 0.333, "")</f>
        <v/>
      </c>
      <c r="M21" s="21" cm="1">
        <f t="array" ref="M21">IF(Options!$D$30, SUM(IF(ISNUMBER(AF21:AK21),(IF(AF21:AK21&gt;=Options!$D$40,1,"")),""))+0.5*(SUM(IF(ISNUMBER(AF21:AK21),(IF(AF21:AK21&gt;=Options!$D$41,1,"")),""))-SUM(IF(ISNUMBER(AF21:AK21),(IF(AF21:AK21&gt;=Options!$D$40,1,"")),""))),0) +
   IF(Options!$D$31,SUM(IF(ISNUMBER(AF21:AK21),(IF(AF21:AK21&gt;=Options!$D$40,1,"")),"")),0) +
   IF(Options!$D$32,AVERAGE(IF(ISNUMBER(AF21:AK21),AF21:AK21)),0) +
   IF(Options!$D$33,IF(OR(IF(ISNUMBER(AF21:AK21),AF21:AK21)=0),0,GEOMEAN(IF(ISNUMBER(AF21:AK21),AF21:AK21))),0)</f>
        <v>2</v>
      </c>
      <c r="N21" s="23">
        <f t="shared" si="8"/>
        <v>2</v>
      </c>
      <c r="O21" s="241" t="str" cm="1">
        <f t="array" ref="O21">_xlfn.IFS('Data Reliability'!F21 &gt;= 0.666, "!!", AND('Data Reliability'!F21 &lt; 0.666,  'Data Reliability'!F21  &gt;= 0.333), "!", 'Data Reliability'!F21 &lt; 0.333, "")</f>
        <v/>
      </c>
      <c r="P21" s="24"/>
      <c r="Q21" s="50"/>
      <c r="R21" s="25">
        <f t="shared" si="2"/>
        <v>6.9856996786291923</v>
      </c>
      <c r="S21" s="25">
        <f t="shared" si="3"/>
        <v>2.4162679425837301</v>
      </c>
      <c r="T21" s="25">
        <f t="shared" si="4"/>
        <v>3.6620990150586046</v>
      </c>
      <c r="U21" s="25">
        <f t="shared" si="5"/>
        <v>5.2098807225172727</v>
      </c>
      <c r="V21" s="25">
        <f t="shared" si="6"/>
        <v>4.3333333333333304</v>
      </c>
      <c r="W21" s="25">
        <f t="shared" si="7"/>
        <v>0</v>
      </c>
      <c r="X21" s="51"/>
      <c r="Y21" s="25">
        <f>IFERROR(Health!F21,"")</f>
        <v>4.88</v>
      </c>
      <c r="Z21" s="25">
        <f>IFERROR(Food!F21,"")</f>
        <v>2.4162679425837301</v>
      </c>
      <c r="AA21" s="26">
        <f>IFERROR(Macro!F21,"")</f>
        <v>3.93388429752066</v>
      </c>
      <c r="AB21" s="25">
        <f>IFERROR(Socioeconomic!F21,"")</f>
        <v>2.71428571428571</v>
      </c>
      <c r="AC21" s="25">
        <f>IFERROR('Natural Hazard'!F21,"")</f>
        <v>4.3333333333333304</v>
      </c>
      <c r="AD21" s="25">
        <f>IFERROR(Conflict!F21,"")</f>
        <v>0</v>
      </c>
      <c r="AE21" s="51"/>
      <c r="AF21" s="25">
        <f>IFERROR(Health!G21,"")</f>
        <v>10</v>
      </c>
      <c r="AG21" s="25">
        <f>IFERROR(Food!G21,"")</f>
        <v>0</v>
      </c>
      <c r="AH21" s="25">
        <f>IFERROR(Macro!G21,"")</f>
        <v>3.4090909090909198</v>
      </c>
      <c r="AI21" s="25">
        <f>IFERROR(Socioeconomic!G21,"")</f>
        <v>10</v>
      </c>
      <c r="AJ21" s="25">
        <f>IFERROR('Natural Hazard'!G21,"")</f>
        <v>0</v>
      </c>
      <c r="AK21" s="25">
        <f>IFERROR(Conflict!G21,"")</f>
        <v>0</v>
      </c>
      <c r="AL21" s="50"/>
      <c r="AM21" s="27">
        <f>'Data Reliability'!E21</f>
        <v>0</v>
      </c>
      <c r="AN21" s="27">
        <f>'Data Reliability'!F21</f>
        <v>0.3</v>
      </c>
      <c r="AO21" s="21"/>
      <c r="AP21" s="21" cm="1">
        <f t="array" ref="AP21">IF(Options!$D$30, SUM(IF(ISNUMBER(Y21:AD21),(IF(Y21:AD21&gt;=Options!$D$40,1,"")),""))+0.5*(SUM(IF(ISNUMBER(Y21:AD21),(IF(Y21:AD21&gt;=Options!$D$41,1,"")),""))-SUM(IF(ISNUMBER(Y21:AD21),(IF(Y21:AD21&gt;=Options!$D$40,1,"")),""))),0)</f>
        <v>0</v>
      </c>
      <c r="AQ21" s="21" cm="1">
        <f t="array" ref="AQ21">IF(Options!$D$31,SUM(IF(ISNUMBER(Y21:AD21),(IF(Y21:AD21&gt;=Options!$D$40,1,"")),"")),0)</f>
        <v>0</v>
      </c>
      <c r="AR21" s="21" cm="1">
        <f t="array" ref="AR21">IF(Options!$D$32,AVERAGE(IF(ISNUMBER(Y21:AD21),Y21:AD21)),0)</f>
        <v>0</v>
      </c>
      <c r="AS21" s="21" cm="1">
        <f t="array" ref="AS21">IF(Options!$D$33,IF(OR(IF(ISNUMBER(Y21:AD21),Y21:AD21)=0),0,GEOMEAN(IF(ISNUMBER(Y21:AD21),Y21:AD21))),0)</f>
        <v>0</v>
      </c>
      <c r="AT21" s="21"/>
      <c r="AU21" s="21"/>
      <c r="AV21" s="21"/>
      <c r="AW21" s="21"/>
      <c r="AX21" s="21"/>
      <c r="AY21" s="21"/>
      <c r="AZ21" s="21"/>
      <c r="BA21" s="21"/>
    </row>
    <row r="22" spans="1:53" x14ac:dyDescent="0.2">
      <c r="A22" s="63">
        <v>17</v>
      </c>
      <c r="B22" s="20" t="s">
        <v>39</v>
      </c>
      <c r="C22" s="20" t="s">
        <v>40</v>
      </c>
      <c r="D22" s="20" t="s">
        <v>556</v>
      </c>
      <c r="E22" s="20" t="s">
        <v>3</v>
      </c>
      <c r="F22" s="50"/>
      <c r="G22" s="22" cm="1">
        <f t="array" ref="G22">IF(Options!$D$30, SUM(IF(ISNUMBER(R22:W22),(IF(R22:W22&gt;=Options!$D$36,1,"")),""))+0.5*(SUM(IF(ISNUMBER(R22:W22),(IF(R22:W22&gt;=Options!$D$37,1,"")),""))-SUM(IF(ISNUMBER(R22:W22),(IF(R22:W22&gt;=Options!$D$36,1,"")),""))),0) +
   IF(Options!$D$31,SUM(IF(ISNUMBER(R22:W22),(IF(R22:W22&gt;=Options!$D$40,1,"")),"")),0) +
   IF(Options!$D$32,AVERAGE(IF(ISNUMBER(R22:W22),R22:W22)),0) +
   IF(Options!$D$33,IF(OR(IF(ISNUMBER(R22:W22),R22:W22)=0),0,GEOMEAN(IF(ISNUMBER(R22:W22),R22:W22))),0)</f>
        <v>1.5</v>
      </c>
      <c r="H22" s="23">
        <f t="shared" si="0"/>
        <v>1.5</v>
      </c>
      <c r="I22" s="241" t="str" cm="1">
        <f t="array" ref="I22">_xlfn.IFS('Data Reliability'!D22 &gt;= 0.666, "!!", AND('Data Reliability'!D22 &lt; 0.666,  'Data Reliability'!D22  &gt;= 0.333), "!", 'Data Reliability'!D22 &lt; 0.333, "")</f>
        <v/>
      </c>
      <c r="J22" s="22" cm="1">
        <f t="array" ref="J22">IF(Options!$D$30, SUM(IF(ISNUMBER(Y22:AD22),(IF(Y22:AD22&gt;=Options!$D$40,1,"")),""))+0.5*(SUM(IF(ISNUMBER(Y22:AD22),(IF(Y22:AD22&gt;=Options!$D$41,1,"")),""))-SUM(IF(ISNUMBER(Y22:AD22),(IF(Y22:AD22&gt;=Options!$D$40,1,"")),""))),0) +
   IF(Options!$D$31,SUM(IF(ISNUMBER(Y22:AD22),(IF(Y22:AD22&gt;=Options!$D$40,1,"")),"")),0) +
   IF(Options!$D$32,AVERAGE(IF(ISNUMBER(Y22:AD22),Y22:AD22)),0) +
   IF(Options!$D$33,IF(OR(IF(ISNUMBER(Y22:AD22),Y22:AD22)=0),0,GEOMEAN(IF(ISNUMBER(Y22:AD22),Y22:AD22))),0)</f>
        <v>0</v>
      </c>
      <c r="K22" s="23">
        <f t="shared" si="1"/>
        <v>0</v>
      </c>
      <c r="L22" s="241" t="str" cm="1">
        <f t="array" ref="L22">_xlfn.IFS('Data Reliability'!E22 &gt;= 0.666, "!!", AND('Data Reliability'!E22 &lt; 0.666,  'Data Reliability'!E22  &gt;= 0.333), "!", 'Data Reliability'!E22 &lt; 0.333, "")</f>
        <v/>
      </c>
      <c r="M22" s="21" cm="1">
        <f t="array" ref="M22">IF(Options!$D$30, SUM(IF(ISNUMBER(AF22:AK22),(IF(AF22:AK22&gt;=Options!$D$40,1,"")),""))+0.5*(SUM(IF(ISNUMBER(AF22:AK22),(IF(AF22:AK22&gt;=Options!$D$41,1,"")),""))-SUM(IF(ISNUMBER(AF22:AK22),(IF(AF22:AK22&gt;=Options!$D$40,1,"")),""))),0) +
   IF(Options!$D$31,SUM(IF(ISNUMBER(AF22:AK22),(IF(AF22:AK22&gt;=Options!$D$40,1,"")),"")),0) +
   IF(Options!$D$32,AVERAGE(IF(ISNUMBER(AF22:AK22),AF22:AK22)),0) +
   IF(Options!$D$33,IF(OR(IF(ISNUMBER(AF22:AK22),AF22:AK22)=0),0,GEOMEAN(IF(ISNUMBER(AF22:AK22),AF22:AK22))),0)</f>
        <v>1.5</v>
      </c>
      <c r="N22" s="23">
        <f t="shared" si="8"/>
        <v>1.5</v>
      </c>
      <c r="O22" s="241" t="str" cm="1">
        <f t="array" ref="O22">_xlfn.IFS('Data Reliability'!F22 &gt;= 0.666, "!!", AND('Data Reliability'!F22 &lt; 0.666,  'Data Reliability'!F22  &gt;= 0.333), "!", 'Data Reliability'!F22 &lt; 0.333, "")</f>
        <v/>
      </c>
      <c r="P22" s="24"/>
      <c r="Q22" s="50"/>
      <c r="R22" s="25">
        <f t="shared" si="2"/>
        <v>7.8230428862431785</v>
      </c>
      <c r="S22" s="25">
        <f t="shared" si="3"/>
        <v>0.52631578947368296</v>
      </c>
      <c r="T22" s="25">
        <f t="shared" si="4"/>
        <v>6.7609165419232893</v>
      </c>
      <c r="U22" s="25">
        <f t="shared" si="5"/>
        <v>2.360387377408331</v>
      </c>
      <c r="V22" s="25">
        <f t="shared" si="6"/>
        <v>0</v>
      </c>
      <c r="W22" s="25">
        <f t="shared" si="7"/>
        <v>0</v>
      </c>
      <c r="X22" s="51"/>
      <c r="Y22" s="25">
        <f>IFERROR(Health!F22,"")</f>
        <v>6.12</v>
      </c>
      <c r="Z22" s="25">
        <f>IFERROR(Food!F22,"")</f>
        <v>0.52631578947368296</v>
      </c>
      <c r="AA22" s="26">
        <f>IFERROR(Macro!F22,"")</f>
        <v>5.5867768595041296</v>
      </c>
      <c r="AB22" s="25">
        <f>IFERROR(Socioeconomic!F22,"")</f>
        <v>1.8571428571428601</v>
      </c>
      <c r="AC22" s="25">
        <f>IFERROR('Natural Hazard'!F22,"")</f>
        <v>0</v>
      </c>
      <c r="AD22" s="25">
        <f>IFERROR(Conflict!F22,"")</f>
        <v>0</v>
      </c>
      <c r="AE22" s="51"/>
      <c r="AF22" s="25">
        <f>IFERROR(Health!G22,"")</f>
        <v>10</v>
      </c>
      <c r="AG22" s="25">
        <f>IFERROR(Food!G22,"")</f>
        <v>0</v>
      </c>
      <c r="AH22" s="25">
        <f>IFERROR(Macro!G22,"")</f>
        <v>8.1818181818181799</v>
      </c>
      <c r="AI22" s="25">
        <f>IFERROR(Socioeconomic!G22,"")</f>
        <v>3</v>
      </c>
      <c r="AJ22" s="25">
        <f>IFERROR('Natural Hazard'!G22,"")</f>
        <v>0</v>
      </c>
      <c r="AK22" s="25">
        <f>IFERROR(Conflict!G22,"")</f>
        <v>0</v>
      </c>
      <c r="AL22" s="50"/>
      <c r="AM22" s="27">
        <f>'Data Reliability'!E22</f>
        <v>0</v>
      </c>
      <c r="AN22" s="27">
        <f>'Data Reliability'!F22</f>
        <v>0.3</v>
      </c>
      <c r="AO22" s="21"/>
      <c r="AP22" s="21" cm="1">
        <f t="array" ref="AP22">IF(Options!$D$30, SUM(IF(ISNUMBER(Y22:AD22),(IF(Y22:AD22&gt;=Options!$D$40,1,"")),""))+0.5*(SUM(IF(ISNUMBER(Y22:AD22),(IF(Y22:AD22&gt;=Options!$D$41,1,"")),""))-SUM(IF(ISNUMBER(Y22:AD22),(IF(Y22:AD22&gt;=Options!$D$40,1,"")),""))),0)</f>
        <v>0</v>
      </c>
      <c r="AQ22" s="21" cm="1">
        <f t="array" ref="AQ22">IF(Options!$D$31,SUM(IF(ISNUMBER(Y22:AD22),(IF(Y22:AD22&gt;=Options!$D$40,1,"")),"")),0)</f>
        <v>0</v>
      </c>
      <c r="AR22" s="21" cm="1">
        <f t="array" ref="AR22">IF(Options!$D$32,AVERAGE(IF(ISNUMBER(Y22:AD22),Y22:AD22)),0)</f>
        <v>0</v>
      </c>
      <c r="AS22" s="21" cm="1">
        <f t="array" ref="AS22">IF(Options!$D$33,IF(OR(IF(ISNUMBER(Y22:AD22),Y22:AD22)=0),0,GEOMEAN(IF(ISNUMBER(Y22:AD22),Y22:AD22))),0)</f>
        <v>0</v>
      </c>
      <c r="AT22" s="21"/>
      <c r="AU22" s="21"/>
      <c r="AV22" s="21"/>
      <c r="AW22" s="21"/>
      <c r="AX22" s="21"/>
      <c r="AY22" s="21"/>
      <c r="AZ22" s="21"/>
      <c r="BA22" s="21"/>
    </row>
    <row r="23" spans="1:53" x14ac:dyDescent="0.2">
      <c r="A23" s="63">
        <v>18</v>
      </c>
      <c r="B23" s="20" t="s">
        <v>41</v>
      </c>
      <c r="C23" s="20" t="s">
        <v>42</v>
      </c>
      <c r="D23" s="20" t="s">
        <v>557</v>
      </c>
      <c r="E23" s="20" t="s">
        <v>3</v>
      </c>
      <c r="F23" s="50"/>
      <c r="G23" s="22" cm="1">
        <f t="array" ref="G23">IF(Options!$D$30, SUM(IF(ISNUMBER(R23:W23),(IF(R23:W23&gt;=Options!$D$36,1,"")),""))+0.5*(SUM(IF(ISNUMBER(R23:W23),(IF(R23:W23&gt;=Options!$D$37,1,"")),""))-SUM(IF(ISNUMBER(R23:W23),(IF(R23:W23&gt;=Options!$D$36,1,"")),""))),0) +
   IF(Options!$D$31,SUM(IF(ISNUMBER(R23:W23),(IF(R23:W23&gt;=Options!$D$40,1,"")),"")),0) +
   IF(Options!$D$32,AVERAGE(IF(ISNUMBER(R23:W23),R23:W23)),0) +
   IF(Options!$D$33,IF(OR(IF(ISNUMBER(R23:W23),R23:W23)=0),0,GEOMEAN(IF(ISNUMBER(R23:W23),R23:W23))),0)</f>
        <v>1.5</v>
      </c>
      <c r="H23" s="23">
        <f t="shared" si="0"/>
        <v>1.5</v>
      </c>
      <c r="I23" s="241" t="str" cm="1">
        <f t="array" ref="I23">_xlfn.IFS('Data Reliability'!D23 &gt;= 0.666, "!!", AND('Data Reliability'!D23 &lt; 0.666,  'Data Reliability'!D23  &gt;= 0.333), "!", 'Data Reliability'!D23 &lt; 0.333, "")</f>
        <v/>
      </c>
      <c r="J23" s="22" cm="1">
        <f t="array" ref="J23">IF(Options!$D$30, SUM(IF(ISNUMBER(Y23:AD23),(IF(Y23:AD23&gt;=Options!$D$40,1,"")),""))+0.5*(SUM(IF(ISNUMBER(Y23:AD23),(IF(Y23:AD23&gt;=Options!$D$41,1,"")),""))-SUM(IF(ISNUMBER(Y23:AD23),(IF(Y23:AD23&gt;=Options!$D$40,1,"")),""))),0) +
   IF(Options!$D$31,SUM(IF(ISNUMBER(Y23:AD23),(IF(Y23:AD23&gt;=Options!$D$40,1,"")),"")),0) +
   IF(Options!$D$32,AVERAGE(IF(ISNUMBER(Y23:AD23),Y23:AD23)),0) +
   IF(Options!$D$33,IF(OR(IF(ISNUMBER(Y23:AD23),Y23:AD23)=0),0,GEOMEAN(IF(ISNUMBER(Y23:AD23),Y23:AD23))),0)</f>
        <v>0.5</v>
      </c>
      <c r="K23" s="23">
        <f t="shared" si="1"/>
        <v>0.5</v>
      </c>
      <c r="L23" s="241" t="str" cm="1">
        <f t="array" ref="L23">_xlfn.IFS('Data Reliability'!E23 &gt;= 0.666, "!!", AND('Data Reliability'!E23 &lt; 0.666,  'Data Reliability'!E23  &gt;= 0.333), "!", 'Data Reliability'!E23 &lt; 0.333, "")</f>
        <v/>
      </c>
      <c r="M23" s="21" cm="1">
        <f t="array" ref="M23">IF(Options!$D$30, SUM(IF(ISNUMBER(AF23:AK23),(IF(AF23:AK23&gt;=Options!$D$40,1,"")),""))+0.5*(SUM(IF(ISNUMBER(AF23:AK23),(IF(AF23:AK23&gt;=Options!$D$41,1,"")),""))-SUM(IF(ISNUMBER(AF23:AK23),(IF(AF23:AK23&gt;=Options!$D$40,1,"")),""))),0) +
   IF(Options!$D$31,SUM(IF(ISNUMBER(AF23:AK23),(IF(AF23:AK23&gt;=Options!$D$40,1,"")),"")),0) +
   IF(Options!$D$32,AVERAGE(IF(ISNUMBER(AF23:AK23),AF23:AK23)),0) +
   IF(Options!$D$33,IF(OR(IF(ISNUMBER(AF23:AK23),AF23:AK23)=0),0,GEOMEAN(IF(ISNUMBER(AF23:AK23),AF23:AK23))),0)</f>
        <v>2</v>
      </c>
      <c r="N23" s="23">
        <f t="shared" si="8"/>
        <v>2</v>
      </c>
      <c r="O23" s="241" t="str" cm="1">
        <f t="array" ref="O23">_xlfn.IFS('Data Reliability'!F23 &gt;= 0.666, "!!", AND('Data Reliability'!F23 &lt; 0.666,  'Data Reliability'!F23  &gt;= 0.333), "!", 'Data Reliability'!F23 &lt; 0.333, "")</f>
        <v>!</v>
      </c>
      <c r="P23" s="24"/>
      <c r="Q23" s="50"/>
      <c r="R23" s="25">
        <f t="shared" si="2"/>
        <v>5.0815503388389125</v>
      </c>
      <c r="S23" s="25">
        <f t="shared" si="3"/>
        <v>3.58851674641148</v>
      </c>
      <c r="T23" s="25">
        <f t="shared" si="4"/>
        <v>2.0982623127920124</v>
      </c>
      <c r="U23" s="25">
        <f t="shared" si="5"/>
        <v>6.0944940022004364</v>
      </c>
      <c r="V23" s="25">
        <f t="shared" si="6"/>
        <v>6.324555320336759</v>
      </c>
      <c r="W23" s="25">
        <f t="shared" si="7"/>
        <v>0</v>
      </c>
      <c r="X23" s="51"/>
      <c r="Y23" s="25">
        <f>IFERROR(Health!F23,"")</f>
        <v>7.88</v>
      </c>
      <c r="Z23" s="25">
        <f>IFERROR(Food!F23,"")</f>
        <v>3.58851674641148</v>
      </c>
      <c r="AA23" s="26">
        <f>IFERROR(Macro!F23,"")</f>
        <v>4.8429752066115697</v>
      </c>
      <c r="AB23" s="25">
        <f>IFERROR(Socioeconomic!F23,"")</f>
        <v>3.71428571428571</v>
      </c>
      <c r="AC23" s="25">
        <f>IFERROR('Natural Hazard'!F23,"")</f>
        <v>4</v>
      </c>
      <c r="AD23" s="25">
        <f>IFERROR(Conflict!F23,"")</f>
        <v>0</v>
      </c>
      <c r="AE23" s="51"/>
      <c r="AF23" s="25">
        <f>IFERROR(Health!G23,"")</f>
        <v>3.2769230769230799</v>
      </c>
      <c r="AG23" s="25">
        <f>IFERROR(Food!G23,"")</f>
        <v>0</v>
      </c>
      <c r="AH23" s="25">
        <f>IFERROR(Macro!G23,"")</f>
        <v>0.90909090909091705</v>
      </c>
      <c r="AI23" s="25">
        <f>IFERROR(Socioeconomic!G23,"")</f>
        <v>10</v>
      </c>
      <c r="AJ23" s="25">
        <f>IFERROR('Natural Hazard'!G23,"")</f>
        <v>10</v>
      </c>
      <c r="AK23" s="25">
        <f>IFERROR(Conflict!G23,"")</f>
        <v>0</v>
      </c>
      <c r="AL23" s="50"/>
      <c r="AM23" s="27">
        <f>'Data Reliability'!E23</f>
        <v>0</v>
      </c>
      <c r="AN23" s="27">
        <f>'Data Reliability'!F23</f>
        <v>0.4</v>
      </c>
      <c r="AO23" s="21"/>
      <c r="AP23" s="21" cm="1">
        <f t="array" ref="AP23">IF(Options!$D$30, SUM(IF(ISNUMBER(Y23:AD23),(IF(Y23:AD23&gt;=Options!$D$40,1,"")),""))+0.5*(SUM(IF(ISNUMBER(Y23:AD23),(IF(Y23:AD23&gt;=Options!$D$41,1,"")),""))-SUM(IF(ISNUMBER(Y23:AD23),(IF(Y23:AD23&gt;=Options!$D$40,1,"")),""))),0)</f>
        <v>0.5</v>
      </c>
      <c r="AQ23" s="21" cm="1">
        <f t="array" ref="AQ23">IF(Options!$D$31,SUM(IF(ISNUMBER(Y23:AD23),(IF(Y23:AD23&gt;=Options!$D$40,1,"")),"")),0)</f>
        <v>0</v>
      </c>
      <c r="AR23" s="21" cm="1">
        <f t="array" ref="AR23">IF(Options!$D$32,AVERAGE(IF(ISNUMBER(Y23:AD23),Y23:AD23)),0)</f>
        <v>0</v>
      </c>
      <c r="AS23" s="21" cm="1">
        <f t="array" ref="AS23">IF(Options!$D$33,IF(OR(IF(ISNUMBER(Y23:AD23),Y23:AD23)=0),0,GEOMEAN(IF(ISNUMBER(Y23:AD23),Y23:AD23))),0)</f>
        <v>0</v>
      </c>
      <c r="AT23" s="21"/>
      <c r="AU23" s="21"/>
      <c r="AV23" s="21"/>
      <c r="AW23" s="21"/>
      <c r="AX23" s="21"/>
      <c r="AY23" s="21"/>
      <c r="AZ23" s="21"/>
      <c r="BA23" s="21"/>
    </row>
    <row r="24" spans="1:53" x14ac:dyDescent="0.2">
      <c r="A24" s="63">
        <v>19</v>
      </c>
      <c r="B24" s="20" t="s">
        <v>43</v>
      </c>
      <c r="C24" s="20" t="s">
        <v>44</v>
      </c>
      <c r="D24" s="20" t="s">
        <v>555</v>
      </c>
      <c r="E24" s="20" t="s">
        <v>552</v>
      </c>
      <c r="F24" s="50"/>
      <c r="G24" s="22" cm="1">
        <f t="array" ref="G24">IF(Options!$D$30, SUM(IF(ISNUMBER(R24:W24),(IF(R24:W24&gt;=Options!$D$36,1,"")),""))+0.5*(SUM(IF(ISNUMBER(R24:W24),(IF(R24:W24&gt;=Options!$D$37,1,"")),""))-SUM(IF(ISNUMBER(R24:W24),(IF(R24:W24&gt;=Options!$D$36,1,"")),""))),0) +
   IF(Options!$D$31,SUM(IF(ISNUMBER(R24:W24),(IF(R24:W24&gt;=Options!$D$40,1,"")),"")),0) +
   IF(Options!$D$32,AVERAGE(IF(ISNUMBER(R24:W24),R24:W24)),0) +
   IF(Options!$D$33,IF(OR(IF(ISNUMBER(R24:W24),R24:W24)=0),0,GEOMEAN(IF(ISNUMBER(R24:W24),R24:W24))),0)</f>
        <v>2.5</v>
      </c>
      <c r="H24" s="23">
        <f t="shared" si="0"/>
        <v>2.5</v>
      </c>
      <c r="I24" s="241" t="str" cm="1">
        <f t="array" ref="I24">_xlfn.IFS('Data Reliability'!D24 &gt;= 0.666, "!!", AND('Data Reliability'!D24 &lt; 0.666,  'Data Reliability'!D24  &gt;= 0.333), "!", 'Data Reliability'!D24 &lt; 0.333, "")</f>
        <v/>
      </c>
      <c r="J24" s="22" cm="1">
        <f t="array" ref="J24">IF(Options!$D$30, SUM(IF(ISNUMBER(Y24:AD24),(IF(Y24:AD24&gt;=Options!$D$40,1,"")),""))+0.5*(SUM(IF(ISNUMBER(Y24:AD24),(IF(Y24:AD24&gt;=Options!$D$41,1,"")),""))-SUM(IF(ISNUMBER(Y24:AD24),(IF(Y24:AD24&gt;=Options!$D$40,1,"")),""))),0) +
   IF(Options!$D$31,SUM(IF(ISNUMBER(Y24:AD24),(IF(Y24:AD24&gt;=Options!$D$40,1,"")),"")),0) +
   IF(Options!$D$32,AVERAGE(IF(ISNUMBER(Y24:AD24),Y24:AD24)),0) +
   IF(Options!$D$33,IF(OR(IF(ISNUMBER(Y24:AD24),Y24:AD24)=0),0,GEOMEAN(IF(ISNUMBER(Y24:AD24),Y24:AD24))),0)</f>
        <v>0</v>
      </c>
      <c r="K24" s="23">
        <f t="shared" si="1"/>
        <v>0</v>
      </c>
      <c r="L24" s="241" t="str" cm="1">
        <f t="array" ref="L24">_xlfn.IFS('Data Reliability'!E24 &gt;= 0.666, "!!", AND('Data Reliability'!E24 &lt; 0.666,  'Data Reliability'!E24  &gt;= 0.333), "!", 'Data Reliability'!E24 &lt; 0.333, "")</f>
        <v/>
      </c>
      <c r="M24" s="21" cm="1">
        <f t="array" ref="M24">IF(Options!$D$30, SUM(IF(ISNUMBER(AF24:AK24),(IF(AF24:AK24&gt;=Options!$D$40,1,"")),""))+0.5*(SUM(IF(ISNUMBER(AF24:AK24),(IF(AF24:AK24&gt;=Options!$D$41,1,"")),""))-SUM(IF(ISNUMBER(AF24:AK24),(IF(AF24:AK24&gt;=Options!$D$40,1,"")),""))),0) +
   IF(Options!$D$31,SUM(IF(ISNUMBER(AF24:AK24),(IF(AF24:AK24&gt;=Options!$D$40,1,"")),"")),0) +
   IF(Options!$D$32,AVERAGE(IF(ISNUMBER(AF24:AK24),AF24:AK24)),0) +
   IF(Options!$D$33,IF(OR(IF(ISNUMBER(AF24:AK24),AF24:AK24)=0),0,GEOMEAN(IF(ISNUMBER(AF24:AK24),AF24:AK24))),0)</f>
        <v>2.5</v>
      </c>
      <c r="N24" s="23">
        <f t="shared" si="8"/>
        <v>2.5</v>
      </c>
      <c r="O24" s="241" t="str" cm="1">
        <f t="array" ref="O24">_xlfn.IFS('Data Reliability'!F24 &gt;= 0.666, "!!", AND('Data Reliability'!F24 &lt; 0.666,  'Data Reliability'!F24  &gt;= 0.333), "!", 'Data Reliability'!F24 &lt; 0.333, "")</f>
        <v/>
      </c>
      <c r="P24" s="24"/>
      <c r="Q24" s="50"/>
      <c r="R24" s="25">
        <f t="shared" si="2"/>
        <v>7.3756355658343109</v>
      </c>
      <c r="S24" s="25">
        <f t="shared" si="3"/>
        <v>3.2296650717703299</v>
      </c>
      <c r="T24" s="25">
        <f t="shared" si="4"/>
        <v>6.9014202743461128</v>
      </c>
      <c r="U24" s="25">
        <f t="shared" si="5"/>
        <v>6.2105900340811901</v>
      </c>
      <c r="V24" s="25">
        <f t="shared" si="6"/>
        <v>5.1666666666666696</v>
      </c>
      <c r="W24" s="25">
        <f t="shared" si="7"/>
        <v>1.6952912574300001</v>
      </c>
      <c r="X24" s="51"/>
      <c r="Y24" s="25">
        <f>IFERROR(Health!F24,"")</f>
        <v>5.44</v>
      </c>
      <c r="Z24" s="25">
        <f>IFERROR(Food!F24,"")</f>
        <v>3.2296650717703299</v>
      </c>
      <c r="AA24" s="26">
        <f>IFERROR(Macro!F24,"")</f>
        <v>6.7603305785124004</v>
      </c>
      <c r="AB24" s="25">
        <f>IFERROR(Socioeconomic!F24,"")</f>
        <v>3.8571428571428599</v>
      </c>
      <c r="AC24" s="25">
        <f>IFERROR('Natural Hazard'!F24,"")</f>
        <v>5.1666666666666696</v>
      </c>
      <c r="AD24" s="25">
        <f>IFERROR(Conflict!F24,"")</f>
        <v>0</v>
      </c>
      <c r="AE24" s="51"/>
      <c r="AF24" s="25">
        <f>IFERROR(Health!G24,"")</f>
        <v>10</v>
      </c>
      <c r="AG24" s="25">
        <f>IFERROR(Food!G24,"")</f>
        <v>0</v>
      </c>
      <c r="AH24" s="25">
        <f>IFERROR(Macro!G24,"")</f>
        <v>7.0454545454545503</v>
      </c>
      <c r="AI24" s="25">
        <f>IFERROR(Socioeconomic!G24,"")</f>
        <v>10</v>
      </c>
      <c r="AJ24" s="25">
        <f>IFERROR('Natural Hazard'!G24,"")</f>
        <v>0</v>
      </c>
      <c r="AK24" s="25">
        <f>IFERROR(Conflict!G24,"")</f>
        <v>1.6952912574300001</v>
      </c>
      <c r="AL24" s="50"/>
      <c r="AM24" s="27">
        <f>'Data Reliability'!E24</f>
        <v>0</v>
      </c>
      <c r="AN24" s="27">
        <f>'Data Reliability'!F24</f>
        <v>0.3</v>
      </c>
      <c r="AO24" s="21"/>
      <c r="AP24" s="21" cm="1">
        <f t="array" ref="AP24">IF(Options!$D$30, SUM(IF(ISNUMBER(Y24:AD24),(IF(Y24:AD24&gt;=Options!$D$40,1,"")),""))+0.5*(SUM(IF(ISNUMBER(Y24:AD24),(IF(Y24:AD24&gt;=Options!$D$41,1,"")),""))-SUM(IF(ISNUMBER(Y24:AD24),(IF(Y24:AD24&gt;=Options!$D$40,1,"")),""))),0)</f>
        <v>0</v>
      </c>
      <c r="AQ24" s="21" cm="1">
        <f t="array" ref="AQ24">IF(Options!$D$31,SUM(IF(ISNUMBER(Y24:AD24),(IF(Y24:AD24&gt;=Options!$D$40,1,"")),"")),0)</f>
        <v>0</v>
      </c>
      <c r="AR24" s="21" cm="1">
        <f t="array" ref="AR24">IF(Options!$D$32,AVERAGE(IF(ISNUMBER(Y24:AD24),Y24:AD24)),0)</f>
        <v>0</v>
      </c>
      <c r="AS24" s="21" cm="1">
        <f t="array" ref="AS24">IF(Options!$D$33,IF(OR(IF(ISNUMBER(Y24:AD24),Y24:AD24)=0),0,GEOMEAN(IF(ISNUMBER(Y24:AD24),Y24:AD24))),0)</f>
        <v>0</v>
      </c>
      <c r="AT24" s="21"/>
      <c r="AU24" s="21"/>
      <c r="AV24" s="21"/>
      <c r="AW24" s="21"/>
      <c r="AX24" s="21"/>
      <c r="AY24" s="21"/>
      <c r="AZ24" s="21"/>
      <c r="BA24" s="21"/>
    </row>
    <row r="25" spans="1:53" x14ac:dyDescent="0.2">
      <c r="A25" s="63">
        <v>20</v>
      </c>
      <c r="B25" s="20" t="s">
        <v>45</v>
      </c>
      <c r="C25" s="20" t="s">
        <v>46</v>
      </c>
      <c r="D25" s="20" t="s">
        <v>555</v>
      </c>
      <c r="E25" s="20" t="s">
        <v>552</v>
      </c>
      <c r="F25" s="50"/>
      <c r="G25" s="22" cm="1">
        <f t="array" ref="G25">IF(Options!$D$30, SUM(IF(ISNUMBER(R25:W25),(IF(R25:W25&gt;=Options!$D$36,1,"")),""))+0.5*(SUM(IF(ISNUMBER(R25:W25),(IF(R25:W25&gt;=Options!$D$37,1,"")),""))-SUM(IF(ISNUMBER(R25:W25),(IF(R25:W25&gt;=Options!$D$36,1,"")),""))),0) +
   IF(Options!$D$31,SUM(IF(ISNUMBER(R25:W25),(IF(R25:W25&gt;=Options!$D$40,1,"")),"")),0) +
   IF(Options!$D$32,AVERAGE(IF(ISNUMBER(R25:W25),R25:W25)),0) +
   IF(Options!$D$33,IF(OR(IF(ISNUMBER(R25:W25),R25:W25)=0),0,GEOMEAN(IF(ISNUMBER(R25:W25),R25:W25))),0)</f>
        <v>2</v>
      </c>
      <c r="H25" s="23">
        <f t="shared" si="0"/>
        <v>2</v>
      </c>
      <c r="I25" s="241" t="str" cm="1">
        <f t="array" ref="I25">_xlfn.IFS('Data Reliability'!D25 &gt;= 0.666, "!!", AND('Data Reliability'!D25 &lt; 0.666,  'Data Reliability'!D25  &gt;= 0.333), "!", 'Data Reliability'!D25 &lt; 0.333, "")</f>
        <v/>
      </c>
      <c r="J25" s="22" cm="1">
        <f t="array" ref="J25">IF(Options!$D$30, SUM(IF(ISNUMBER(Y25:AD25),(IF(Y25:AD25&gt;=Options!$D$40,1,"")),""))+0.5*(SUM(IF(ISNUMBER(Y25:AD25),(IF(Y25:AD25&gt;=Options!$D$41,1,"")),""))-SUM(IF(ISNUMBER(Y25:AD25),(IF(Y25:AD25&gt;=Options!$D$40,1,"")),""))),0) +
   IF(Options!$D$31,SUM(IF(ISNUMBER(Y25:AD25),(IF(Y25:AD25&gt;=Options!$D$40,1,"")),"")),0) +
   IF(Options!$D$32,AVERAGE(IF(ISNUMBER(Y25:AD25),Y25:AD25)),0) +
   IF(Options!$D$33,IF(OR(IF(ISNUMBER(Y25:AD25),Y25:AD25)=0),0,GEOMEAN(IF(ISNUMBER(Y25:AD25),Y25:AD25))),0)</f>
        <v>0.5</v>
      </c>
      <c r="K25" s="23">
        <f t="shared" si="1"/>
        <v>0.5</v>
      </c>
      <c r="L25" s="241" t="str" cm="1">
        <f t="array" ref="L25">_xlfn.IFS('Data Reliability'!E25 &gt;= 0.666, "!!", AND('Data Reliability'!E25 &lt; 0.666,  'Data Reliability'!E25  &gt;= 0.333), "!", 'Data Reliability'!E25 &lt; 0.333, "")</f>
        <v/>
      </c>
      <c r="M25" s="21" cm="1">
        <f t="array" ref="M25">IF(Options!$D$30, SUM(IF(ISNUMBER(AF25:AK25),(IF(AF25:AK25&gt;=Options!$D$40,1,"")),""))+0.5*(SUM(IF(ISNUMBER(AF25:AK25),(IF(AF25:AK25&gt;=Options!$D$41,1,"")),""))-SUM(IF(ISNUMBER(AF25:AK25),(IF(AF25:AK25&gt;=Options!$D$40,1,"")),""))),0) +
   IF(Options!$D$31,SUM(IF(ISNUMBER(AF25:AK25),(IF(AF25:AK25&gt;=Options!$D$40,1,"")),"")),0) +
   IF(Options!$D$32,AVERAGE(IF(ISNUMBER(AF25:AK25),AF25:AK25)),0) +
   IF(Options!$D$33,IF(OR(IF(ISNUMBER(AF25:AK25),AF25:AK25)=0),0,GEOMEAN(IF(ISNUMBER(AF25:AK25),AF25:AK25))),0)</f>
        <v>2</v>
      </c>
      <c r="N25" s="23">
        <f t="shared" si="8"/>
        <v>2</v>
      </c>
      <c r="O25" s="241" t="str" cm="1">
        <f t="array" ref="O25">_xlfn.IFS('Data Reliability'!F25 &gt;= 0.666, "!!", AND('Data Reliability'!F25 &lt; 0.666,  'Data Reliability'!F25  &gt;= 0.333), "!", 'Data Reliability'!F25 &lt; 0.333, "")</f>
        <v/>
      </c>
      <c r="P25" s="24"/>
      <c r="Q25" s="50"/>
      <c r="R25" s="25">
        <f t="shared" si="2"/>
        <v>7.062760410447507</v>
      </c>
      <c r="S25" s="25">
        <f t="shared" si="3"/>
        <v>1.02870813397129</v>
      </c>
      <c r="T25" s="25">
        <f t="shared" si="4"/>
        <v>9.3684894749005458</v>
      </c>
      <c r="U25" s="25">
        <f t="shared" si="5"/>
        <v>3.4641016151377602</v>
      </c>
      <c r="V25" s="25">
        <f t="shared" si="6"/>
        <v>2</v>
      </c>
      <c r="W25" s="25">
        <f t="shared" si="7"/>
        <v>0</v>
      </c>
      <c r="X25" s="51"/>
      <c r="Y25" s="25">
        <f>IFERROR(Health!F25,"")</f>
        <v>6.94</v>
      </c>
      <c r="Z25" s="25">
        <f>IFERROR(Food!F25,"")</f>
        <v>1.02870813397129</v>
      </c>
      <c r="AA25" s="26">
        <f>IFERROR(Macro!F25,"")</f>
        <v>8.7768595041322293</v>
      </c>
      <c r="AB25" s="25">
        <f>IFERROR(Socioeconomic!F25,"")</f>
        <v>1.71428571428572</v>
      </c>
      <c r="AC25" s="25">
        <f>IFERROR('Natural Hazard'!F25,"")</f>
        <v>2</v>
      </c>
      <c r="AD25" s="25">
        <f>IFERROR(Conflict!F25,"")</f>
        <v>0</v>
      </c>
      <c r="AE25" s="51"/>
      <c r="AF25" s="25">
        <f>IFERROR(Health!G25,"")</f>
        <v>7.18769230769231</v>
      </c>
      <c r="AG25" s="25">
        <f>IFERROR(Food!G25,"")</f>
        <v>0</v>
      </c>
      <c r="AH25" s="25">
        <f>IFERROR(Macro!G25,"")</f>
        <v>10</v>
      </c>
      <c r="AI25" s="25">
        <f>IFERROR(Socioeconomic!G25,"")</f>
        <v>7</v>
      </c>
      <c r="AJ25" s="25">
        <f>IFERROR('Natural Hazard'!G25,"")</f>
        <v>0</v>
      </c>
      <c r="AK25" s="25">
        <f>IFERROR(Conflict!G25,"")</f>
        <v>0</v>
      </c>
      <c r="AL25" s="50"/>
      <c r="AM25" s="27">
        <f>'Data Reliability'!E25</f>
        <v>0</v>
      </c>
      <c r="AN25" s="27">
        <f>'Data Reliability'!F25</f>
        <v>0.3</v>
      </c>
      <c r="AO25" s="21"/>
      <c r="AP25" s="21" cm="1">
        <f t="array" ref="AP25">IF(Options!$D$30, SUM(IF(ISNUMBER(Y25:AD25),(IF(Y25:AD25&gt;=Options!$D$40,1,"")),""))+0.5*(SUM(IF(ISNUMBER(Y25:AD25),(IF(Y25:AD25&gt;=Options!$D$41,1,"")),""))-SUM(IF(ISNUMBER(Y25:AD25),(IF(Y25:AD25&gt;=Options!$D$40,1,"")),""))))</f>
        <v>0.5</v>
      </c>
      <c r="AQ25" s="21" cm="1">
        <f t="array" ref="AQ25">SUM(IF(ISNUMBER(Y25:AD25),(IF(Y25:AD25&gt;=Options!$D$40,1,"")),""))</f>
        <v>0</v>
      </c>
      <c r="AR25" s="21" cm="1">
        <f t="array" ref="AR25">AVERAGE(IF(ISNUMBER(Y25:AD25),Y25:AD25))</f>
        <v>3.4099755587315399</v>
      </c>
      <c r="AS25" s="21" cm="1">
        <f t="array" ref="AS25">IF(OR(IF(ISNUMBER(Y25:AD25),Y25:AD25)=0),0,GEOMEAN(IF(ISNUMBER(Y25:AD25),Y25:AD25)))</f>
        <v>0</v>
      </c>
      <c r="AT25" s="21"/>
      <c r="AU25" s="21"/>
      <c r="AV25" s="21"/>
      <c r="AW25" s="21"/>
      <c r="AX25" s="21"/>
      <c r="AY25" s="21"/>
      <c r="AZ25" s="21"/>
      <c r="BA25" s="21"/>
    </row>
    <row r="26" spans="1:53" x14ac:dyDescent="0.2">
      <c r="A26" s="63">
        <v>21</v>
      </c>
      <c r="B26" s="20" t="s">
        <v>47</v>
      </c>
      <c r="C26" s="20" t="s">
        <v>48</v>
      </c>
      <c r="D26" s="20" t="s">
        <v>557</v>
      </c>
      <c r="E26" s="20" t="s">
        <v>552</v>
      </c>
      <c r="F26" s="50"/>
      <c r="G26" s="22" cm="1">
        <f t="array" ref="G26">IF(Options!$D$30, SUM(IF(ISNUMBER(R26:W26),(IF(R26:W26&gt;=Options!$D$36,1,"")),""))+0.5*(SUM(IF(ISNUMBER(R26:W26),(IF(R26:W26&gt;=Options!$D$37,1,"")),""))-SUM(IF(ISNUMBER(R26:W26),(IF(R26:W26&gt;=Options!$D$36,1,"")),""))),0) +
   IF(Options!$D$31,SUM(IF(ISNUMBER(R26:W26),(IF(R26:W26&gt;=Options!$D$40,1,"")),"")),0) +
   IF(Options!$D$32,AVERAGE(IF(ISNUMBER(R26:W26),R26:W26)),0) +
   IF(Options!$D$33,IF(OR(IF(ISNUMBER(R26:W26),R26:W26)=0),0,GEOMEAN(IF(ISNUMBER(R26:W26),R26:W26))),0)</f>
        <v>3</v>
      </c>
      <c r="H26" s="23">
        <f t="shared" si="0"/>
        <v>3</v>
      </c>
      <c r="I26" s="241" t="str" cm="1">
        <f t="array" ref="I26">_xlfn.IFS('Data Reliability'!D26 &gt;= 0.666, "!!", AND('Data Reliability'!D26 &lt; 0.666,  'Data Reliability'!D26  &gt;= 0.333), "!", 'Data Reliability'!D26 &lt; 0.333, "")</f>
        <v/>
      </c>
      <c r="J26" s="22" cm="1">
        <f t="array" ref="J26">IF(Options!$D$30, SUM(IF(ISNUMBER(Y26:AD26),(IF(Y26:AD26&gt;=Options!$D$40,1,"")),""))+0.5*(SUM(IF(ISNUMBER(Y26:AD26),(IF(Y26:AD26&gt;=Options!$D$41,1,"")),""))-SUM(IF(ISNUMBER(Y26:AD26),(IF(Y26:AD26&gt;=Options!$D$40,1,"")),""))),0) +
   IF(Options!$D$31,SUM(IF(ISNUMBER(Y26:AD26),(IF(Y26:AD26&gt;=Options!$D$40,1,"")),"")),0) +
   IF(Options!$D$32,AVERAGE(IF(ISNUMBER(Y26:AD26),Y26:AD26)),0) +
   IF(Options!$D$33,IF(OR(IF(ISNUMBER(Y26:AD26),Y26:AD26)=0),0,GEOMEAN(IF(ISNUMBER(Y26:AD26),Y26:AD26))),0)</f>
        <v>1.5</v>
      </c>
      <c r="K26" s="23">
        <f t="shared" si="1"/>
        <v>1.5</v>
      </c>
      <c r="L26" s="241" t="str" cm="1">
        <f t="array" ref="L26">_xlfn.IFS('Data Reliability'!E26 &gt;= 0.666, "!!", AND('Data Reliability'!E26 &lt; 0.666,  'Data Reliability'!E26  &gt;= 0.333), "!", 'Data Reliability'!E26 &lt; 0.333, "")</f>
        <v/>
      </c>
      <c r="M26" s="21" cm="1">
        <f t="array" ref="M26">IF(Options!$D$30, SUM(IF(ISNUMBER(AF26:AK26),(IF(AF26:AK26&gt;=Options!$D$40,1,"")),""))+0.5*(SUM(IF(ISNUMBER(AF26:AK26),(IF(AF26:AK26&gt;=Options!$D$41,1,"")),""))-SUM(IF(ISNUMBER(AF26:AK26),(IF(AF26:AK26&gt;=Options!$D$40,1,"")),""))),0) +
   IF(Options!$D$31,SUM(IF(ISNUMBER(AF26:AK26),(IF(AF26:AK26&gt;=Options!$D$40,1,"")),"")),0) +
   IF(Options!$D$32,AVERAGE(IF(ISNUMBER(AF26:AK26),AF26:AK26)),0) +
   IF(Options!$D$33,IF(OR(IF(ISNUMBER(AF26:AK26),AF26:AK26)=0),0,GEOMEAN(IF(ISNUMBER(AF26:AK26),AF26:AK26))),0)</f>
        <v>2</v>
      </c>
      <c r="N26" s="23">
        <f t="shared" si="8"/>
        <v>2</v>
      </c>
      <c r="O26" s="241" t="str" cm="1">
        <f t="array" ref="O26">_xlfn.IFS('Data Reliability'!F26 &gt;= 0.666, "!!", AND('Data Reliability'!F26 &lt; 0.666,  'Data Reliability'!F26  &gt;= 0.333), "!", 'Data Reliability'!F26 &lt; 0.333, "")</f>
        <v/>
      </c>
      <c r="P26" s="24"/>
      <c r="Q26" s="50"/>
      <c r="R26" s="25">
        <f t="shared" si="2"/>
        <v>8.7407093533648617</v>
      </c>
      <c r="S26" s="25">
        <f t="shared" si="3"/>
        <v>4.6650717703349303</v>
      </c>
      <c r="T26" s="25">
        <f t="shared" si="4"/>
        <v>3.8172962373237596</v>
      </c>
      <c r="U26" s="25">
        <f t="shared" si="5"/>
        <v>7.2702917999997023</v>
      </c>
      <c r="V26" s="25">
        <f t="shared" si="6"/>
        <v>7.5</v>
      </c>
      <c r="W26" s="25">
        <f t="shared" si="7"/>
        <v>0</v>
      </c>
      <c r="X26" s="51"/>
      <c r="Y26" s="25">
        <f>IFERROR(Health!F26,"")</f>
        <v>7.64</v>
      </c>
      <c r="Z26" s="25">
        <f>IFERROR(Food!F26,"")</f>
        <v>4.6650717703349303</v>
      </c>
      <c r="AA26" s="26">
        <f>IFERROR(Macro!F26,"")</f>
        <v>7.1239669421487601</v>
      </c>
      <c r="AB26" s="25">
        <f>IFERROR(Socioeconomic!F26,"")</f>
        <v>5.28571428571429</v>
      </c>
      <c r="AC26" s="25">
        <f>IFERROR('Natural Hazard'!F26,"")</f>
        <v>7.5</v>
      </c>
      <c r="AD26" s="25">
        <f>IFERROR(Conflict!F26,"")</f>
        <v>0</v>
      </c>
      <c r="AE26" s="51"/>
      <c r="AF26" s="25">
        <f>IFERROR(Health!G26,"")</f>
        <v>10</v>
      </c>
      <c r="AG26" s="25">
        <f>IFERROR(Food!G26,"")</f>
        <v>0</v>
      </c>
      <c r="AH26" s="25">
        <f>IFERROR(Macro!G26,"")</f>
        <v>2.0454545454545499</v>
      </c>
      <c r="AI26" s="25">
        <f>IFERROR(Socioeconomic!G26,"")</f>
        <v>10</v>
      </c>
      <c r="AJ26" s="25">
        <f>IFERROR('Natural Hazard'!G26,"")</f>
        <v>0</v>
      </c>
      <c r="AK26" s="25">
        <f>IFERROR(Conflict!G26,"")</f>
        <v>0</v>
      </c>
      <c r="AL26" s="50"/>
      <c r="AM26" s="27">
        <f>'Data Reliability'!E26</f>
        <v>0</v>
      </c>
      <c r="AN26" s="27">
        <f>'Data Reliability'!F26</f>
        <v>0.3</v>
      </c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</row>
    <row r="27" spans="1:53" x14ac:dyDescent="0.2">
      <c r="A27" s="63">
        <v>22</v>
      </c>
      <c r="B27" s="20" t="s">
        <v>49</v>
      </c>
      <c r="C27" s="20" t="s">
        <v>50</v>
      </c>
      <c r="D27" s="20" t="s">
        <v>557</v>
      </c>
      <c r="E27" s="20" t="s">
        <v>552</v>
      </c>
      <c r="F27" s="50"/>
      <c r="G27" s="22" cm="1">
        <f t="array" ref="G27">IF(Options!$D$30, SUM(IF(ISNUMBER(R27:W27),(IF(R27:W27&gt;=Options!$D$36,1,"")),""))+0.5*(SUM(IF(ISNUMBER(R27:W27),(IF(R27:W27&gt;=Options!$D$37,1,"")),""))-SUM(IF(ISNUMBER(R27:W27),(IF(R27:W27&gt;=Options!$D$36,1,"")),""))),0) +
   IF(Options!$D$31,SUM(IF(ISNUMBER(R27:W27),(IF(R27:W27&gt;=Options!$D$40,1,"")),"")),0) +
   IF(Options!$D$32,AVERAGE(IF(ISNUMBER(R27:W27),R27:W27)),0) +
   IF(Options!$D$33,IF(OR(IF(ISNUMBER(R27:W27),R27:W27)=0),0,GEOMEAN(IF(ISNUMBER(R27:W27),R27:W27))),0)</f>
        <v>3.5</v>
      </c>
      <c r="H27" s="23">
        <f t="shared" si="0"/>
        <v>3.5</v>
      </c>
      <c r="I27" s="241" t="str" cm="1">
        <f t="array" ref="I27">_xlfn.IFS('Data Reliability'!D27 &gt;= 0.666, "!!", AND('Data Reliability'!D27 &lt; 0.666,  'Data Reliability'!D27  &gt;= 0.333), "!", 'Data Reliability'!D27 &lt; 0.333, "")</f>
        <v/>
      </c>
      <c r="J27" s="22" cm="1">
        <f t="array" ref="J27">IF(Options!$D$30, SUM(IF(ISNUMBER(Y27:AD27),(IF(Y27:AD27&gt;=Options!$D$40,1,"")),""))+0.5*(SUM(IF(ISNUMBER(Y27:AD27),(IF(Y27:AD27&gt;=Options!$D$41,1,"")),""))-SUM(IF(ISNUMBER(Y27:AD27),(IF(Y27:AD27&gt;=Options!$D$40,1,"")),""))),0) +
   IF(Options!$D$31,SUM(IF(ISNUMBER(Y27:AD27),(IF(Y27:AD27&gt;=Options!$D$40,1,"")),"")),0) +
   IF(Options!$D$32,AVERAGE(IF(ISNUMBER(Y27:AD27),Y27:AD27)),0) +
   IF(Options!$D$33,IF(OR(IF(ISNUMBER(Y27:AD27),Y27:AD27)=0),0,GEOMEAN(IF(ISNUMBER(Y27:AD27),Y27:AD27))),0)</f>
        <v>1.5</v>
      </c>
      <c r="K27" s="23">
        <f t="shared" si="1"/>
        <v>1.5</v>
      </c>
      <c r="L27" s="241" t="str" cm="1">
        <f t="array" ref="L27">_xlfn.IFS('Data Reliability'!E27 &gt;= 0.666, "!!", AND('Data Reliability'!E27 &lt; 0.666,  'Data Reliability'!E27  &gt;= 0.333), "!", 'Data Reliability'!E27 &lt; 0.333, "")</f>
        <v/>
      </c>
      <c r="M27" s="21" cm="1">
        <f t="array" ref="M27">IF(Options!$D$30, SUM(IF(ISNUMBER(AF27:AK27),(IF(AF27:AK27&gt;=Options!$D$40,1,"")),""))+0.5*(SUM(IF(ISNUMBER(AF27:AK27),(IF(AF27:AK27&gt;=Options!$D$41,1,"")),""))-SUM(IF(ISNUMBER(AF27:AK27),(IF(AF27:AK27&gt;=Options!$D$40,1,"")),""))),0) +
   IF(Options!$D$31,SUM(IF(ISNUMBER(AF27:AK27),(IF(AF27:AK27&gt;=Options!$D$40,1,"")),"")),0) +
   IF(Options!$D$32,AVERAGE(IF(ISNUMBER(AF27:AK27),AF27:AK27)),0) +
   IF(Options!$D$33,IF(OR(IF(ISNUMBER(AF27:AK27),AF27:AK27)=0),0,GEOMEAN(IF(ISNUMBER(AF27:AK27),AF27:AK27))),0)</f>
        <v>1</v>
      </c>
      <c r="N27" s="23">
        <f t="shared" si="8"/>
        <v>1</v>
      </c>
      <c r="O27" s="241" t="str" cm="1">
        <f t="array" ref="O27">_xlfn.IFS('Data Reliability'!F27 &gt;= 0.666, "!!", AND('Data Reliability'!F27 &lt; 0.666,  'Data Reliability'!F27  &gt;= 0.333), "!", 'Data Reliability'!F27 &lt; 0.333, "")</f>
        <v/>
      </c>
      <c r="P27" s="24"/>
      <c r="Q27" s="50"/>
      <c r="R27" s="25">
        <f t="shared" si="2"/>
        <v>6.8931404029937315</v>
      </c>
      <c r="S27" s="25">
        <f t="shared" si="3"/>
        <v>8.0861244019138798</v>
      </c>
      <c r="T27" s="25">
        <f t="shared" si="4"/>
        <v>5.4338450176124917</v>
      </c>
      <c r="U27" s="25">
        <f t="shared" si="5"/>
        <v>8.0178372573727312</v>
      </c>
      <c r="V27" s="25">
        <f t="shared" si="6"/>
        <v>6.1666666666666696</v>
      </c>
      <c r="W27" s="25">
        <f t="shared" si="7"/>
        <v>0</v>
      </c>
      <c r="X27" s="51"/>
      <c r="Y27" s="25">
        <f>IFERROR(Health!F27,"")</f>
        <v>7.25</v>
      </c>
      <c r="Z27" s="25">
        <f>IFERROR(Food!F27,"")</f>
        <v>8.0861244019138798</v>
      </c>
      <c r="AA27" s="26">
        <f>IFERROR(Macro!F27,"")</f>
        <v>8.6611570247933898</v>
      </c>
      <c r="AB27" s="25">
        <f>IFERROR(Socioeconomic!F27,"")</f>
        <v>6.4285714285714297</v>
      </c>
      <c r="AC27" s="25">
        <f>IFERROR('Natural Hazard'!F27,"")</f>
        <v>6.1666666666666696</v>
      </c>
      <c r="AD27" s="25">
        <f>IFERROR(Conflict!F27,"")</f>
        <v>0</v>
      </c>
      <c r="AE27" s="51"/>
      <c r="AF27" s="25">
        <f>IFERROR(Health!G27,"")</f>
        <v>6.5538461538461501</v>
      </c>
      <c r="AG27" s="25">
        <f>IFERROR(Food!G27,"")</f>
        <v>0</v>
      </c>
      <c r="AH27" s="25">
        <f>IFERROR(Macro!G27,"")</f>
        <v>3.4090909090909198</v>
      </c>
      <c r="AI27" s="25">
        <f>IFERROR(Socioeconomic!G27,"")</f>
        <v>10</v>
      </c>
      <c r="AJ27" s="25">
        <f>IFERROR('Natural Hazard'!G27,"")</f>
        <v>0</v>
      </c>
      <c r="AK27" s="25">
        <f>IFERROR(Conflict!G27,"")</f>
        <v>0</v>
      </c>
      <c r="AL27" s="50"/>
      <c r="AM27" s="27">
        <f>'Data Reliability'!E27</f>
        <v>0</v>
      </c>
      <c r="AN27" s="27">
        <f>'Data Reliability'!F27</f>
        <v>0.2</v>
      </c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</row>
    <row r="28" spans="1:53" x14ac:dyDescent="0.2">
      <c r="A28" s="63">
        <v>23</v>
      </c>
      <c r="B28" s="20" t="s">
        <v>51</v>
      </c>
      <c r="C28" s="20" t="s">
        <v>52</v>
      </c>
      <c r="D28" s="20" t="s">
        <v>557</v>
      </c>
      <c r="E28" s="20" t="s">
        <v>552</v>
      </c>
      <c r="F28" s="50"/>
      <c r="G28" s="22" cm="1">
        <f t="array" ref="G28">IF(Options!$D$30, SUM(IF(ISNUMBER(R28:W28),(IF(R28:W28&gt;=Options!$D$36,1,"")),""))+0.5*(SUM(IF(ISNUMBER(R28:W28),(IF(R28:W28&gt;=Options!$D$37,1,"")),""))-SUM(IF(ISNUMBER(R28:W28),(IF(R28:W28&gt;=Options!$D$36,1,"")),""))),0) +
   IF(Options!$D$31,SUM(IF(ISNUMBER(R28:W28),(IF(R28:W28&gt;=Options!$D$40,1,"")),"")),0) +
   IF(Options!$D$32,AVERAGE(IF(ISNUMBER(R28:W28),R28:W28)),0) +
   IF(Options!$D$33,IF(OR(IF(ISNUMBER(R28:W28),R28:W28)=0),0,GEOMEAN(IF(ISNUMBER(R28:W28),R28:W28))),0)</f>
        <v>2</v>
      </c>
      <c r="H28" s="23">
        <f t="shared" si="0"/>
        <v>2</v>
      </c>
      <c r="I28" s="241" t="str" cm="1">
        <f t="array" ref="I28">_xlfn.IFS('Data Reliability'!D28 &gt;= 0.666, "!!", AND('Data Reliability'!D28 &lt; 0.666,  'Data Reliability'!D28  &gt;= 0.333), "!", 'Data Reliability'!D28 &lt; 0.333, "")</f>
        <v/>
      </c>
      <c r="J28" s="22" cm="1">
        <f t="array" ref="J28">IF(Options!$D$30, SUM(IF(ISNUMBER(Y28:AD28),(IF(Y28:AD28&gt;=Options!$D$40,1,"")),""))+0.5*(SUM(IF(ISNUMBER(Y28:AD28),(IF(Y28:AD28&gt;=Options!$D$41,1,"")),""))-SUM(IF(ISNUMBER(Y28:AD28),(IF(Y28:AD28&gt;=Options!$D$40,1,"")),""))),0) +
   IF(Options!$D$31,SUM(IF(ISNUMBER(Y28:AD28),(IF(Y28:AD28&gt;=Options!$D$40,1,"")),"")),0) +
   IF(Options!$D$32,AVERAGE(IF(ISNUMBER(Y28:AD28),Y28:AD28)),0) +
   IF(Options!$D$33,IF(OR(IF(ISNUMBER(Y28:AD28),Y28:AD28)=0),0,GEOMEAN(IF(ISNUMBER(Y28:AD28),Y28:AD28))),0)</f>
        <v>0</v>
      </c>
      <c r="K28" s="23">
        <f t="shared" si="1"/>
        <v>0</v>
      </c>
      <c r="L28" s="241" t="str" cm="1">
        <f t="array" ref="L28">_xlfn.IFS('Data Reliability'!E28 &gt;= 0.666, "!!", AND('Data Reliability'!E28 &lt; 0.666,  'Data Reliability'!E28  &gt;= 0.333), "!", 'Data Reliability'!E28 &lt; 0.333, "")</f>
        <v/>
      </c>
      <c r="M28" s="21" cm="1">
        <f t="array" ref="M28">IF(Options!$D$30, SUM(IF(ISNUMBER(AF28:AK28),(IF(AF28:AK28&gt;=Options!$D$40,1,"")),""))+0.5*(SUM(IF(ISNUMBER(AF28:AK28),(IF(AF28:AK28&gt;=Options!$D$41,1,"")),""))-SUM(IF(ISNUMBER(AF28:AK28),(IF(AF28:AK28&gt;=Options!$D$40,1,"")),""))),0) +
   IF(Options!$D$31,SUM(IF(ISNUMBER(AF28:AK28),(IF(AF28:AK28&gt;=Options!$D$40,1,"")),"")),0) +
   IF(Options!$D$32,AVERAGE(IF(ISNUMBER(AF28:AK28),AF28:AK28)),0) +
   IF(Options!$D$33,IF(OR(IF(ISNUMBER(AF28:AK28),AF28:AK28)=0),0,GEOMEAN(IF(ISNUMBER(AF28:AK28),AF28:AK28))),0)</f>
        <v>2.5</v>
      </c>
      <c r="N28" s="23">
        <f t="shared" si="8"/>
        <v>2.5</v>
      </c>
      <c r="O28" s="241" t="str" cm="1">
        <f t="array" ref="O28">_xlfn.IFS('Data Reliability'!F28 &gt;= 0.666, "!!", AND('Data Reliability'!F28 &lt; 0.666,  'Data Reliability'!F28  &gt;= 0.333), "!", 'Data Reliability'!F28 &lt; 0.333, "")</f>
        <v/>
      </c>
      <c r="P28" s="24"/>
      <c r="Q28" s="50"/>
      <c r="R28" s="25">
        <f t="shared" si="2"/>
        <v>6.1237243569579451</v>
      </c>
      <c r="S28" s="25">
        <f t="shared" si="3"/>
        <v>3.7320574162679399</v>
      </c>
      <c r="T28" s="25">
        <f t="shared" si="4"/>
        <v>6.4462809917355397</v>
      </c>
      <c r="U28" s="25">
        <f t="shared" si="5"/>
        <v>6.9693205243716987</v>
      </c>
      <c r="V28" s="25">
        <f t="shared" si="6"/>
        <v>5.9160797830996161</v>
      </c>
      <c r="W28" s="25">
        <f t="shared" si="7"/>
        <v>0</v>
      </c>
      <c r="X28" s="51"/>
      <c r="Y28" s="25">
        <f>IFERROR(Health!F28,"")</f>
        <v>3.75</v>
      </c>
      <c r="Z28" s="25">
        <f>IFERROR(Food!F28,"")</f>
        <v>3.7320574162679399</v>
      </c>
      <c r="AA28" s="26">
        <f>IFERROR(Macro!F28,"")</f>
        <v>6.4462809917355397</v>
      </c>
      <c r="AB28" s="25">
        <f>IFERROR(Socioeconomic!F28,"")</f>
        <v>4.8571428571428603</v>
      </c>
      <c r="AC28" s="25">
        <f>IFERROR('Natural Hazard'!F28,"")</f>
        <v>5</v>
      </c>
      <c r="AD28" s="25">
        <f>IFERROR(Conflict!F28,"")</f>
        <v>0</v>
      </c>
      <c r="AE28" s="51"/>
      <c r="AF28" s="25">
        <f>IFERROR(Health!G28,"")</f>
        <v>10</v>
      </c>
      <c r="AG28" s="25">
        <f>IFERROR(Food!G28,"")</f>
        <v>0</v>
      </c>
      <c r="AH28" s="25">
        <f>IFERROR(Macro!G28,"")</f>
        <v>0</v>
      </c>
      <c r="AI28" s="25">
        <f>IFERROR(Socioeconomic!G28,"")</f>
        <v>10</v>
      </c>
      <c r="AJ28" s="25">
        <f>IFERROR('Natural Hazard'!G28,"")</f>
        <v>7</v>
      </c>
      <c r="AK28" s="25">
        <f>IFERROR(Conflict!G28,"")</f>
        <v>0</v>
      </c>
      <c r="AL28" s="50"/>
      <c r="AM28" s="27">
        <f>'Data Reliability'!E28</f>
        <v>0</v>
      </c>
      <c r="AN28" s="27">
        <f>'Data Reliability'!F28</f>
        <v>0.2</v>
      </c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</row>
    <row r="29" spans="1:53" x14ac:dyDescent="0.2">
      <c r="A29" s="63">
        <v>24</v>
      </c>
      <c r="B29" s="20" t="s">
        <v>53</v>
      </c>
      <c r="C29" s="20" t="s">
        <v>54</v>
      </c>
      <c r="D29" s="20" t="s">
        <v>557</v>
      </c>
      <c r="E29" s="20" t="s">
        <v>3</v>
      </c>
      <c r="F29" s="50"/>
      <c r="G29" s="22" cm="1">
        <f t="array" ref="G29">IF(Options!$D$30, SUM(IF(ISNUMBER(R29:W29),(IF(R29:W29&gt;=Options!$D$36,1,"")),""))+0.5*(SUM(IF(ISNUMBER(R29:W29),(IF(R29:W29&gt;=Options!$D$37,1,"")),""))-SUM(IF(ISNUMBER(R29:W29),(IF(R29:W29&gt;=Options!$D$36,1,"")),""))),0) +
   IF(Options!$D$31,SUM(IF(ISNUMBER(R29:W29),(IF(R29:W29&gt;=Options!$D$40,1,"")),"")),0) +
   IF(Options!$D$32,AVERAGE(IF(ISNUMBER(R29:W29),R29:W29)),0) +
   IF(Options!$D$33,IF(OR(IF(ISNUMBER(R29:W29),R29:W29)=0),0,GEOMEAN(IF(ISNUMBER(R29:W29),R29:W29))),0)</f>
        <v>1.5</v>
      </c>
      <c r="H29" s="23">
        <f t="shared" si="0"/>
        <v>1.5</v>
      </c>
      <c r="I29" s="241" t="str" cm="1">
        <f t="array" ref="I29">_xlfn.IFS('Data Reliability'!D29 &gt;= 0.666, "!!", AND('Data Reliability'!D29 &lt; 0.666,  'Data Reliability'!D29  &gt;= 0.333), "!", 'Data Reliability'!D29 &lt; 0.333, "")</f>
        <v/>
      </c>
      <c r="J29" s="22" cm="1">
        <f t="array" ref="J29">IF(Options!$D$30, SUM(IF(ISNUMBER(Y29:AD29),(IF(Y29:AD29&gt;=Options!$D$40,1,"")),""))+0.5*(SUM(IF(ISNUMBER(Y29:AD29),(IF(Y29:AD29&gt;=Options!$D$41,1,"")),""))-SUM(IF(ISNUMBER(Y29:AD29),(IF(Y29:AD29&gt;=Options!$D$40,1,"")),""))),0) +
   IF(Options!$D$31,SUM(IF(ISNUMBER(Y29:AD29),(IF(Y29:AD29&gt;=Options!$D$40,1,"")),"")),0) +
   IF(Options!$D$32,AVERAGE(IF(ISNUMBER(Y29:AD29),Y29:AD29)),0) +
   IF(Options!$D$33,IF(OR(IF(ISNUMBER(Y29:AD29),Y29:AD29)=0),0,GEOMEAN(IF(ISNUMBER(Y29:AD29),Y29:AD29))),0)</f>
        <v>0.5</v>
      </c>
      <c r="K29" s="23">
        <f t="shared" si="1"/>
        <v>0.5</v>
      </c>
      <c r="L29" s="241" t="str" cm="1">
        <f t="array" ref="L29">_xlfn.IFS('Data Reliability'!E29 &gt;= 0.666, "!!", AND('Data Reliability'!E29 &lt; 0.666,  'Data Reliability'!E29  &gt;= 0.333), "!", 'Data Reliability'!E29 &lt; 0.333, "")</f>
        <v/>
      </c>
      <c r="M29" s="21" cm="1">
        <f t="array" ref="M29">IF(Options!$D$30, SUM(IF(ISNUMBER(AF29:AK29),(IF(AF29:AK29&gt;=Options!$D$40,1,"")),""))+0.5*(SUM(IF(ISNUMBER(AF29:AK29),(IF(AF29:AK29&gt;=Options!$D$41,1,"")),""))-SUM(IF(ISNUMBER(AF29:AK29),(IF(AF29:AK29&gt;=Options!$D$40,1,"")),""))),0) +
   IF(Options!$D$31,SUM(IF(ISNUMBER(AF29:AK29),(IF(AF29:AK29&gt;=Options!$D$40,1,"")),"")),0) +
   IF(Options!$D$32,AVERAGE(IF(ISNUMBER(AF29:AK29),AF29:AK29)),0) +
   IF(Options!$D$33,IF(OR(IF(ISNUMBER(AF29:AK29),AF29:AK29)=0),0,GEOMEAN(IF(ISNUMBER(AF29:AK29),AF29:AK29))),0)</f>
        <v>1.5</v>
      </c>
      <c r="N29" s="23">
        <f t="shared" si="8"/>
        <v>1.5</v>
      </c>
      <c r="O29" s="241" t="str" cm="1">
        <f t="array" ref="O29">_xlfn.IFS('Data Reliability'!F29 &gt;= 0.666, "!!", AND('Data Reliability'!F29 &lt; 0.666,  'Data Reliability'!F29  &gt;= 0.333), "!", 'Data Reliability'!F29 &lt; 0.333, "")</f>
        <v>!</v>
      </c>
      <c r="P29" s="24"/>
      <c r="Q29" s="50"/>
      <c r="R29" s="25">
        <f t="shared" si="2"/>
        <v>8.5188865805003076</v>
      </c>
      <c r="S29" s="25">
        <f t="shared" si="3"/>
        <v>1.8181818181818199</v>
      </c>
      <c r="T29" s="25">
        <f t="shared" si="4"/>
        <v>4.543801352257308</v>
      </c>
      <c r="U29" s="25">
        <f t="shared" si="5"/>
        <v>5.7321150422111034</v>
      </c>
      <c r="V29" s="25">
        <f t="shared" si="6"/>
        <v>4.6666666666666696</v>
      </c>
      <c r="W29" s="25">
        <f t="shared" si="7"/>
        <v>0</v>
      </c>
      <c r="X29" s="51"/>
      <c r="Y29" s="25">
        <f>IFERROR(Health!F29,"")</f>
        <v>7.62</v>
      </c>
      <c r="Z29" s="25">
        <f>IFERROR(Food!F29,"")</f>
        <v>1.8181818181818199</v>
      </c>
      <c r="AA29" s="26">
        <f>IFERROR(Macro!F29,"")</f>
        <v>3.7851239669421499</v>
      </c>
      <c r="AB29" s="25">
        <f>IFERROR(Socioeconomic!F29,"")</f>
        <v>3.2857142857142798</v>
      </c>
      <c r="AC29" s="25">
        <f>IFERROR('Natural Hazard'!F29,"")</f>
        <v>4.6666666666666696</v>
      </c>
      <c r="AD29" s="25">
        <f>IFERROR(Conflict!F29,"")</f>
        <v>0</v>
      </c>
      <c r="AE29" s="51"/>
      <c r="AF29" s="25">
        <f>IFERROR(Health!G29,"")</f>
        <v>9.5238095238094793</v>
      </c>
      <c r="AG29" s="25">
        <f>IFERROR(Food!G29,"")</f>
        <v>0</v>
      </c>
      <c r="AH29" s="25">
        <f>IFERROR(Macro!G29,"")</f>
        <v>5.4545454545454497</v>
      </c>
      <c r="AI29" s="25">
        <f>IFERROR(Socioeconomic!G29,"")</f>
        <v>10</v>
      </c>
      <c r="AJ29" s="25">
        <f>IFERROR('Natural Hazard'!G29,"")</f>
        <v>0</v>
      </c>
      <c r="AK29" s="25">
        <f>IFERROR(Conflict!G29,"")</f>
        <v>0</v>
      </c>
      <c r="AL29" s="50"/>
      <c r="AM29" s="27">
        <f>'Data Reliability'!E29</f>
        <v>0</v>
      </c>
      <c r="AN29" s="27">
        <f>'Data Reliability'!F29</f>
        <v>0.4</v>
      </c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</row>
    <row r="30" spans="1:53" x14ac:dyDescent="0.2">
      <c r="A30" s="63">
        <v>25</v>
      </c>
      <c r="B30" s="20" t="s">
        <v>55</v>
      </c>
      <c r="C30" s="20" t="s">
        <v>56</v>
      </c>
      <c r="D30" s="20" t="s">
        <v>558</v>
      </c>
      <c r="E30" s="20" t="s">
        <v>3</v>
      </c>
      <c r="F30" s="50"/>
      <c r="G30" s="22" cm="1">
        <f t="array" ref="G30">IF(Options!$D$30, SUM(IF(ISNUMBER(R30:W30),(IF(R30:W30&gt;=Options!$D$36,1,"")),""))+0.5*(SUM(IF(ISNUMBER(R30:W30),(IF(R30:W30&gt;=Options!$D$37,1,"")),""))-SUM(IF(ISNUMBER(R30:W30),(IF(R30:W30&gt;=Options!$D$36,1,"")),""))),0) +
   IF(Options!$D$31,SUM(IF(ISNUMBER(R30:W30),(IF(R30:W30&gt;=Options!$D$40,1,"")),"")),0) +
   IF(Options!$D$32,AVERAGE(IF(ISNUMBER(R30:W30),R30:W30)),0) +
   IF(Options!$D$33,IF(OR(IF(ISNUMBER(R30:W30),R30:W30)=0),0,GEOMEAN(IF(ISNUMBER(R30:W30),R30:W30))),0)</f>
        <v>1</v>
      </c>
      <c r="H30" s="23">
        <f t="shared" si="0"/>
        <v>1</v>
      </c>
      <c r="I30" s="241" t="str" cm="1">
        <f t="array" ref="I30">_xlfn.IFS('Data Reliability'!D30 &gt;= 0.666, "!!", AND('Data Reliability'!D30 &lt; 0.666,  'Data Reliability'!D30  &gt;= 0.333), "!", 'Data Reliability'!D30 &lt; 0.333, "")</f>
        <v/>
      </c>
      <c r="J30" s="22" cm="1">
        <f t="array" ref="J30">IF(Options!$D$30, SUM(IF(ISNUMBER(Y30:AD30),(IF(Y30:AD30&gt;=Options!$D$40,1,"")),""))+0.5*(SUM(IF(ISNUMBER(Y30:AD30),(IF(Y30:AD30&gt;=Options!$D$41,1,"")),""))-SUM(IF(ISNUMBER(Y30:AD30),(IF(Y30:AD30&gt;=Options!$D$40,1,"")),""))),0) +
   IF(Options!$D$31,SUM(IF(ISNUMBER(Y30:AD30),(IF(Y30:AD30&gt;=Options!$D$40,1,"")),"")),0) +
   IF(Options!$D$32,AVERAGE(IF(ISNUMBER(Y30:AD30),Y30:AD30)),0) +
   IF(Options!$D$33,IF(OR(IF(ISNUMBER(Y30:AD30),Y30:AD30)=0),0,GEOMEAN(IF(ISNUMBER(Y30:AD30),Y30:AD30))),0)</f>
        <v>0.5</v>
      </c>
      <c r="K30" s="23">
        <f t="shared" si="1"/>
        <v>0.5</v>
      </c>
      <c r="L30" s="241" t="str" cm="1">
        <f t="array" ref="L30">_xlfn.IFS('Data Reliability'!E30 &gt;= 0.666, "!!", AND('Data Reliability'!E30 &lt; 0.666,  'Data Reliability'!E30  &gt;= 0.333), "!", 'Data Reliability'!E30 &lt; 0.333, "")</f>
        <v/>
      </c>
      <c r="M30" s="21" cm="1">
        <f t="array" ref="M30">IF(Options!$D$30, SUM(IF(ISNUMBER(AF30:AK30),(IF(AF30:AK30&gt;=Options!$D$40,1,"")),""))+0.5*(SUM(IF(ISNUMBER(AF30:AK30),(IF(AF30:AK30&gt;=Options!$D$41,1,"")),""))-SUM(IF(ISNUMBER(AF30:AK30),(IF(AF30:AK30&gt;=Options!$D$40,1,"")),""))),0) +
   IF(Options!$D$31,SUM(IF(ISNUMBER(AF30:AK30),(IF(AF30:AK30&gt;=Options!$D$40,1,"")),"")),0) +
   IF(Options!$D$32,AVERAGE(IF(ISNUMBER(AF30:AK30),AF30:AK30)),0) +
   IF(Options!$D$33,IF(OR(IF(ISNUMBER(AF30:AK30),AF30:AK30)=0),0,GEOMEAN(IF(ISNUMBER(AF30:AK30),AF30:AK30))),0)</f>
        <v>1.5</v>
      </c>
      <c r="N30" s="23">
        <f t="shared" si="8"/>
        <v>1.5</v>
      </c>
      <c r="O30" s="241" t="str" cm="1">
        <f t="array" ref="O30">_xlfn.IFS('Data Reliability'!F30 &gt;= 0.666, "!!", AND('Data Reliability'!F30 &lt; 0.666,  'Data Reliability'!F30  &gt;= 0.333), "!", 'Data Reliability'!F30 &lt; 0.333, "")</f>
        <v>!</v>
      </c>
      <c r="P30" s="24"/>
      <c r="Q30" s="50"/>
      <c r="R30" s="25">
        <f t="shared" si="2"/>
        <v>6.1745432718043718</v>
      </c>
      <c r="S30" s="25">
        <f t="shared" si="3"/>
        <v>1.8181818181818199</v>
      </c>
      <c r="T30" s="25">
        <f t="shared" si="4"/>
        <v>2.4297520661157002</v>
      </c>
      <c r="U30" s="25">
        <f t="shared" si="5"/>
        <v>3.6055512754639922</v>
      </c>
      <c r="V30" s="25">
        <f t="shared" si="6"/>
        <v>5.4772255750516612</v>
      </c>
      <c r="W30" s="25">
        <f t="shared" si="7"/>
        <v>0</v>
      </c>
      <c r="X30" s="51"/>
      <c r="Y30" s="25">
        <f>IFERROR(Health!F30,"")</f>
        <v>7.48</v>
      </c>
      <c r="Z30" s="25">
        <f>IFERROR(Food!F30,"")</f>
        <v>1.8181818181818199</v>
      </c>
      <c r="AA30" s="26">
        <f>IFERROR(Macro!F30,"")</f>
        <v>2.4297520661157002</v>
      </c>
      <c r="AB30" s="25">
        <f>IFERROR(Socioeconomic!F30,"")</f>
        <v>1.8571428571428601</v>
      </c>
      <c r="AC30" s="25">
        <f>IFERROR('Natural Hazard'!F30,"")</f>
        <v>3</v>
      </c>
      <c r="AD30" s="25">
        <f>IFERROR(Conflict!F30,"")</f>
        <v>0</v>
      </c>
      <c r="AE30" s="51"/>
      <c r="AF30" s="25">
        <f>IFERROR(Health!G30,"")</f>
        <v>5.0969230769230798</v>
      </c>
      <c r="AG30" s="25">
        <f>IFERROR(Food!G30,"")</f>
        <v>0</v>
      </c>
      <c r="AH30" s="25">
        <f>IFERROR(Macro!G30,"")</f>
        <v>0</v>
      </c>
      <c r="AI30" s="25">
        <f>IFERROR(Socioeconomic!G30,"")</f>
        <v>7</v>
      </c>
      <c r="AJ30" s="25">
        <f>IFERROR('Natural Hazard'!G30,"")</f>
        <v>10</v>
      </c>
      <c r="AK30" s="25">
        <f>IFERROR(Conflict!G30,"")</f>
        <v>0</v>
      </c>
      <c r="AL30" s="50"/>
      <c r="AM30" s="27">
        <f>'Data Reliability'!E30</f>
        <v>0</v>
      </c>
      <c r="AN30" s="27">
        <f>'Data Reliability'!F30</f>
        <v>0.4</v>
      </c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</row>
    <row r="31" spans="1:53" x14ac:dyDescent="0.2">
      <c r="A31" s="63">
        <v>26</v>
      </c>
      <c r="B31" s="20" t="s">
        <v>57</v>
      </c>
      <c r="C31" s="20" t="s">
        <v>58</v>
      </c>
      <c r="D31" s="20" t="s">
        <v>553</v>
      </c>
      <c r="E31" s="20" t="s">
        <v>551</v>
      </c>
      <c r="F31" s="50"/>
      <c r="G31" s="22" cm="1">
        <f t="array" ref="G31">IF(Options!$D$30, SUM(IF(ISNUMBER(R31:W31),(IF(R31:W31&gt;=Options!$D$36,1,"")),""))+0.5*(SUM(IF(ISNUMBER(R31:W31),(IF(R31:W31&gt;=Options!$D$37,1,"")),""))-SUM(IF(ISNUMBER(R31:W31),(IF(R31:W31&gt;=Options!$D$36,1,"")),""))),0) +
   IF(Options!$D$31,SUM(IF(ISNUMBER(R31:W31),(IF(R31:W31&gt;=Options!$D$40,1,"")),"")),0) +
   IF(Options!$D$32,AVERAGE(IF(ISNUMBER(R31:W31),R31:W31)),0) +
   IF(Options!$D$33,IF(OR(IF(ISNUMBER(R31:W31),R31:W31)=0),0,GEOMEAN(IF(ISNUMBER(R31:W31),R31:W31))),0)</f>
        <v>3</v>
      </c>
      <c r="H31" s="23">
        <f t="shared" si="0"/>
        <v>3</v>
      </c>
      <c r="I31" s="241" t="str" cm="1">
        <f t="array" ref="I31">_xlfn.IFS('Data Reliability'!D31 &gt;= 0.666, "!!", AND('Data Reliability'!D31 &lt; 0.666,  'Data Reliability'!D31  &gt;= 0.333), "!", 'Data Reliability'!D31 &lt; 0.333, "")</f>
        <v/>
      </c>
      <c r="J31" s="22" cm="1">
        <f t="array" ref="J31">IF(Options!$D$30, SUM(IF(ISNUMBER(Y31:AD31),(IF(Y31:AD31&gt;=Options!$D$40,1,"")),""))+0.5*(SUM(IF(ISNUMBER(Y31:AD31),(IF(Y31:AD31&gt;=Options!$D$41,1,"")),""))-SUM(IF(ISNUMBER(Y31:AD31),(IF(Y31:AD31&gt;=Options!$D$40,1,"")),""))),0) +
   IF(Options!$D$31,SUM(IF(ISNUMBER(Y31:AD31),(IF(Y31:AD31&gt;=Options!$D$40,1,"")),"")),0) +
   IF(Options!$D$32,AVERAGE(IF(ISNUMBER(Y31:AD31),Y31:AD31)),0) +
   IF(Options!$D$33,IF(OR(IF(ISNUMBER(Y31:AD31),Y31:AD31)=0),0,GEOMEAN(IF(ISNUMBER(Y31:AD31),Y31:AD31))),0)</f>
        <v>0.5</v>
      </c>
      <c r="K31" s="23">
        <f t="shared" si="1"/>
        <v>0.5</v>
      </c>
      <c r="L31" s="241" t="str" cm="1">
        <f t="array" ref="L31">_xlfn.IFS('Data Reliability'!E31 &gt;= 0.666, "!!", AND('Data Reliability'!E31 &lt; 0.666,  'Data Reliability'!E31  &gt;= 0.333), "!", 'Data Reliability'!E31 &lt; 0.333, "")</f>
        <v/>
      </c>
      <c r="M31" s="21" cm="1">
        <f t="array" ref="M31">IF(Options!$D$30, SUM(IF(ISNUMBER(AF31:AK31),(IF(AF31:AK31&gt;=Options!$D$40,1,"")),""))+0.5*(SUM(IF(ISNUMBER(AF31:AK31),(IF(AF31:AK31&gt;=Options!$D$41,1,"")),""))-SUM(IF(ISNUMBER(AF31:AK31),(IF(AF31:AK31&gt;=Options!$D$40,1,"")),""))),0) +
   IF(Options!$D$31,SUM(IF(ISNUMBER(AF31:AK31),(IF(AF31:AK31&gt;=Options!$D$40,1,"")),"")),0) +
   IF(Options!$D$32,AVERAGE(IF(ISNUMBER(AF31:AK31),AF31:AK31)),0) +
   IF(Options!$D$33,IF(OR(IF(ISNUMBER(AF31:AK31),AF31:AK31)=0),0,GEOMEAN(IF(ISNUMBER(AF31:AK31),AF31:AK31))),0)</f>
        <v>1</v>
      </c>
      <c r="N31" s="23">
        <f t="shared" si="8"/>
        <v>1</v>
      </c>
      <c r="O31" s="241" t="str" cm="1">
        <f t="array" ref="O31">_xlfn.IFS('Data Reliability'!F31 &gt;= 0.666, "!!", AND('Data Reliability'!F31 &lt; 0.666,  'Data Reliability'!F31  &gt;= 0.333), "!", 'Data Reliability'!F31 &lt; 0.333, "")</f>
        <v/>
      </c>
      <c r="P31" s="24"/>
      <c r="Q31" s="50"/>
      <c r="R31" s="25">
        <f t="shared" si="2"/>
        <v>7.7071395471990778</v>
      </c>
      <c r="S31" s="25">
        <f t="shared" si="3"/>
        <v>6.9856459330143599</v>
      </c>
      <c r="T31" s="25">
        <f t="shared" si="4"/>
        <v>5.254599788103083</v>
      </c>
      <c r="U31" s="25">
        <f t="shared" si="5"/>
        <v>7.4285714285714297</v>
      </c>
      <c r="V31" s="25">
        <f t="shared" si="6"/>
        <v>4.1666666666666696</v>
      </c>
      <c r="W31" s="25">
        <f t="shared" si="7"/>
        <v>0</v>
      </c>
      <c r="X31" s="51"/>
      <c r="Y31" s="25">
        <f>IFERROR(Health!F31,"")</f>
        <v>5.94</v>
      </c>
      <c r="Z31" s="25">
        <f>IFERROR(Food!F31,"")</f>
        <v>6.9856459330143599</v>
      </c>
      <c r="AA31" s="26">
        <f>IFERROR(Macro!F31,"")</f>
        <v>4.0495867768595</v>
      </c>
      <c r="AB31" s="25">
        <f>IFERROR(Socioeconomic!F31,"")</f>
        <v>7.4285714285714297</v>
      </c>
      <c r="AC31" s="25">
        <f>IFERROR('Natural Hazard'!F31,"")</f>
        <v>4.1666666666666696</v>
      </c>
      <c r="AD31" s="25">
        <f>IFERROR(Conflict!F31,"")</f>
        <v>0</v>
      </c>
      <c r="AE31" s="51"/>
      <c r="AF31" s="25">
        <f>IFERROR(Health!G31,"")</f>
        <v>10</v>
      </c>
      <c r="AG31" s="25">
        <f>IFERROR(Food!G31,"")</f>
        <v>0</v>
      </c>
      <c r="AH31" s="25">
        <f>IFERROR(Macro!G31,"")</f>
        <v>6.8181818181818201</v>
      </c>
      <c r="AI31" s="25">
        <f>IFERROR(Socioeconomic!G31,"")</f>
        <v>0</v>
      </c>
      <c r="AJ31" s="25">
        <f>IFERROR('Natural Hazard'!G31,"")</f>
        <v>0</v>
      </c>
      <c r="AK31" s="25">
        <f>IFERROR(Conflict!G31,"")</f>
        <v>0</v>
      </c>
      <c r="AL31" s="50"/>
      <c r="AM31" s="27">
        <f>'Data Reliability'!E31</f>
        <v>0</v>
      </c>
      <c r="AN31" s="27">
        <f>'Data Reliability'!F31</f>
        <v>0.3</v>
      </c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</row>
    <row r="32" spans="1:53" x14ac:dyDescent="0.2">
      <c r="A32" s="63">
        <v>27</v>
      </c>
      <c r="B32" s="20" t="s">
        <v>59</v>
      </c>
      <c r="C32" s="20" t="s">
        <v>60</v>
      </c>
      <c r="D32" s="20" t="s">
        <v>554</v>
      </c>
      <c r="E32" s="20" t="s">
        <v>552</v>
      </c>
      <c r="F32" s="50"/>
      <c r="G32" s="22" cm="1">
        <f t="array" ref="G32">IF(Options!$D$30, SUM(IF(ISNUMBER(R32:W32),(IF(R32:W32&gt;=Options!$D$36,1,"")),""))+0.5*(SUM(IF(ISNUMBER(R32:W32),(IF(R32:W32&gt;=Options!$D$37,1,"")),""))-SUM(IF(ISNUMBER(R32:W32),(IF(R32:W32&gt;=Options!$D$36,1,"")),""))),0) +
   IF(Options!$D$31,SUM(IF(ISNUMBER(R32:W32),(IF(R32:W32&gt;=Options!$D$40,1,"")),"")),0) +
   IF(Options!$D$32,AVERAGE(IF(ISNUMBER(R32:W32),R32:W32)),0) +
   IF(Options!$D$33,IF(OR(IF(ISNUMBER(R32:W32),R32:W32)=0),0,GEOMEAN(IF(ISNUMBER(R32:W32),R32:W32))),0)</f>
        <v>2.5</v>
      </c>
      <c r="H32" s="23">
        <f t="shared" si="0"/>
        <v>2.5</v>
      </c>
      <c r="I32" s="241" t="str" cm="1">
        <f t="array" ref="I32">_xlfn.IFS('Data Reliability'!D32 &gt;= 0.666, "!!", AND('Data Reliability'!D32 &lt; 0.666,  'Data Reliability'!D32  &gt;= 0.333), "!", 'Data Reliability'!D32 &lt; 0.333, "")</f>
        <v/>
      </c>
      <c r="J32" s="22" cm="1">
        <f t="array" ref="J32">IF(Options!$D$30, SUM(IF(ISNUMBER(Y32:AD32),(IF(Y32:AD32&gt;=Options!$D$40,1,"")),""))+0.5*(SUM(IF(ISNUMBER(Y32:AD32),(IF(Y32:AD32&gt;=Options!$D$41,1,"")),""))-SUM(IF(ISNUMBER(Y32:AD32),(IF(Y32:AD32&gt;=Options!$D$40,1,"")),""))),0) +
   IF(Options!$D$31,SUM(IF(ISNUMBER(Y32:AD32),(IF(Y32:AD32&gt;=Options!$D$40,1,"")),"")),0) +
   IF(Options!$D$32,AVERAGE(IF(ISNUMBER(Y32:AD32),Y32:AD32)),0) +
   IF(Options!$D$33,IF(OR(IF(ISNUMBER(Y32:AD32),Y32:AD32)=0),0,GEOMEAN(IF(ISNUMBER(Y32:AD32),Y32:AD32))),0)</f>
        <v>0.5</v>
      </c>
      <c r="K32" s="23">
        <f t="shared" si="1"/>
        <v>0.5</v>
      </c>
      <c r="L32" s="241" t="str" cm="1">
        <f t="array" ref="L32">_xlfn.IFS('Data Reliability'!E32 &gt;= 0.666, "!!", AND('Data Reliability'!E32 &lt; 0.666,  'Data Reliability'!E32  &gt;= 0.333), "!", 'Data Reliability'!E32 &lt; 0.333, "")</f>
        <v/>
      </c>
      <c r="M32" s="21" cm="1">
        <f t="array" ref="M32">IF(Options!$D$30, SUM(IF(ISNUMBER(AF32:AK32),(IF(AF32:AK32&gt;=Options!$D$40,1,"")),""))+0.5*(SUM(IF(ISNUMBER(AF32:AK32),(IF(AF32:AK32&gt;=Options!$D$41,1,"")),""))-SUM(IF(ISNUMBER(AF32:AK32),(IF(AF32:AK32&gt;=Options!$D$40,1,"")),""))),0) +
   IF(Options!$D$31,SUM(IF(ISNUMBER(AF32:AK32),(IF(AF32:AK32&gt;=Options!$D$40,1,"")),"")),0) +
   IF(Options!$D$32,AVERAGE(IF(ISNUMBER(AF32:AK32),AF32:AK32)),0) +
   IF(Options!$D$33,IF(OR(IF(ISNUMBER(AF32:AK32),AF32:AK32)=0),0,GEOMEAN(IF(ISNUMBER(AF32:AK32),AF32:AK32))),0)</f>
        <v>1.5</v>
      </c>
      <c r="N32" s="23">
        <f t="shared" si="8"/>
        <v>1.5</v>
      </c>
      <c r="O32" s="241" t="str" cm="1">
        <f t="array" ref="O32">_xlfn.IFS('Data Reliability'!F32 &gt;= 0.666, "!!", AND('Data Reliability'!F32 &lt; 0.666,  'Data Reliability'!F32  &gt;= 0.333), "!", 'Data Reliability'!F32 &lt; 0.333, "")</f>
        <v/>
      </c>
      <c r="P32" s="24"/>
      <c r="Q32" s="50"/>
      <c r="R32" s="25">
        <f t="shared" si="2"/>
        <v>8.6078590889510824</v>
      </c>
      <c r="S32" s="25">
        <f t="shared" si="3"/>
        <v>6.9377990430622001</v>
      </c>
      <c r="T32" s="25">
        <f t="shared" si="4"/>
        <v>3.5016364104106743</v>
      </c>
      <c r="U32" s="25">
        <f t="shared" si="5"/>
        <v>8.0178372573727312</v>
      </c>
      <c r="V32" s="25">
        <f t="shared" si="6"/>
        <v>2.8333333333333299</v>
      </c>
      <c r="W32" s="25">
        <f t="shared" si="7"/>
        <v>0</v>
      </c>
      <c r="X32" s="51"/>
      <c r="Y32" s="25">
        <f>IFERROR(Health!F32,"")</f>
        <v>7.78</v>
      </c>
      <c r="Z32" s="25">
        <f>IFERROR(Food!F32,"")</f>
        <v>6.9377990430622001</v>
      </c>
      <c r="AA32" s="26">
        <f>IFERROR(Macro!F32,"")</f>
        <v>3.1735537190082601</v>
      </c>
      <c r="AB32" s="25">
        <f>IFERROR(Socioeconomic!F32,"")</f>
        <v>6.4285714285714297</v>
      </c>
      <c r="AC32" s="25">
        <f>IFERROR('Natural Hazard'!F32,"")</f>
        <v>2.8333333333333299</v>
      </c>
      <c r="AD32" s="25">
        <f>IFERROR(Conflict!F32,"")</f>
        <v>0</v>
      </c>
      <c r="AE32" s="51"/>
      <c r="AF32" s="25">
        <f>IFERROR(Health!G32,"")</f>
        <v>9.5238095238094793</v>
      </c>
      <c r="AG32" s="25">
        <f>IFERROR(Food!G32,"")</f>
        <v>0</v>
      </c>
      <c r="AH32" s="25">
        <f>IFERROR(Macro!G32,"")</f>
        <v>3.86363636363637</v>
      </c>
      <c r="AI32" s="25">
        <f>IFERROR(Socioeconomic!G32,"")</f>
        <v>10</v>
      </c>
      <c r="AJ32" s="25">
        <f>IFERROR('Natural Hazard'!G32,"")</f>
        <v>0</v>
      </c>
      <c r="AK32" s="25">
        <f>IFERROR(Conflict!G32,"")</f>
        <v>0</v>
      </c>
      <c r="AL32" s="50"/>
      <c r="AM32" s="27">
        <f>'Data Reliability'!E32</f>
        <v>0</v>
      </c>
      <c r="AN32" s="27">
        <f>'Data Reliability'!F32</f>
        <v>0.3</v>
      </c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</row>
    <row r="33" spans="1:53" x14ac:dyDescent="0.2">
      <c r="A33" s="63">
        <v>28</v>
      </c>
      <c r="B33" s="20" t="s">
        <v>61</v>
      </c>
      <c r="C33" s="20" t="s">
        <v>62</v>
      </c>
      <c r="D33" s="20" t="s">
        <v>554</v>
      </c>
      <c r="E33" s="20" t="s">
        <v>551</v>
      </c>
      <c r="F33" s="50"/>
      <c r="G33" s="22" cm="1">
        <f t="array" ref="G33">IF(Options!$D$30, SUM(IF(ISNUMBER(R33:W33),(IF(R33:W33&gt;=Options!$D$36,1,"")),""))+0.5*(SUM(IF(ISNUMBER(R33:W33),(IF(R33:W33&gt;=Options!$D$37,1,"")),""))-SUM(IF(ISNUMBER(R33:W33),(IF(R33:W33&gt;=Options!$D$36,1,"")),""))),0) +
   IF(Options!$D$31,SUM(IF(ISNUMBER(R33:W33),(IF(R33:W33&gt;=Options!$D$40,1,"")),"")),0) +
   IF(Options!$D$32,AVERAGE(IF(ISNUMBER(R33:W33),R33:W33)),0) +
   IF(Options!$D$33,IF(OR(IF(ISNUMBER(R33:W33),R33:W33)=0),0,GEOMEAN(IF(ISNUMBER(R33:W33),R33:W33))),0)</f>
        <v>5</v>
      </c>
      <c r="H33" s="23">
        <f t="shared" si="0"/>
        <v>5</v>
      </c>
      <c r="I33" s="241" t="str" cm="1">
        <f t="array" ref="I33">_xlfn.IFS('Data Reliability'!D33 &gt;= 0.666, "!!", AND('Data Reliability'!D33 &lt; 0.666,  'Data Reliability'!D33  &gt;= 0.333), "!", 'Data Reliability'!D33 &lt; 0.333, "")</f>
        <v/>
      </c>
      <c r="J33" s="22" cm="1">
        <f t="array" ref="J33">IF(Options!$D$30, SUM(IF(ISNUMBER(Y33:AD33),(IF(Y33:AD33&gt;=Options!$D$40,1,"")),""))+0.5*(SUM(IF(ISNUMBER(Y33:AD33),(IF(Y33:AD33&gt;=Options!$D$41,1,"")),""))-SUM(IF(ISNUMBER(Y33:AD33),(IF(Y33:AD33&gt;=Options!$D$40,1,"")),""))),0) +
   IF(Options!$D$31,SUM(IF(ISNUMBER(Y33:AD33),(IF(Y33:AD33&gt;=Options!$D$40,1,"")),"")),0) +
   IF(Options!$D$32,AVERAGE(IF(ISNUMBER(Y33:AD33),Y33:AD33)),0) +
   IF(Options!$D$33,IF(OR(IF(ISNUMBER(Y33:AD33),Y33:AD33)=0),0,GEOMEAN(IF(ISNUMBER(Y33:AD33),Y33:AD33))),0)</f>
        <v>5</v>
      </c>
      <c r="K33" s="23">
        <f t="shared" si="1"/>
        <v>5</v>
      </c>
      <c r="L33" s="241" t="str" cm="1">
        <f t="array" ref="L33">_xlfn.IFS('Data Reliability'!E33 &gt;= 0.666, "!!", AND('Data Reliability'!E33 &lt; 0.666,  'Data Reliability'!E33  &gt;= 0.333), "!", 'Data Reliability'!E33 &lt; 0.333, "")</f>
        <v/>
      </c>
      <c r="M33" s="21" cm="1">
        <f t="array" ref="M33">IF(Options!$D$30, SUM(IF(ISNUMBER(AF33:AK33),(IF(AF33:AK33&gt;=Options!$D$40,1,"")),""))+0.5*(SUM(IF(ISNUMBER(AF33:AK33),(IF(AF33:AK33&gt;=Options!$D$41,1,"")),""))-SUM(IF(ISNUMBER(AF33:AK33),(IF(AF33:AK33&gt;=Options!$D$40,1,"")),""))),0) +
   IF(Options!$D$31,SUM(IF(ISNUMBER(AF33:AK33),(IF(AF33:AK33&gt;=Options!$D$40,1,"")),"")),0) +
   IF(Options!$D$32,AVERAGE(IF(ISNUMBER(AF33:AK33),AF33:AK33)),0) +
   IF(Options!$D$33,IF(OR(IF(ISNUMBER(AF33:AK33),AF33:AK33)=0),0,GEOMEAN(IF(ISNUMBER(AF33:AK33),AF33:AK33))),0)</f>
        <v>3.5</v>
      </c>
      <c r="N33" s="23">
        <f t="shared" si="8"/>
        <v>3.5</v>
      </c>
      <c r="O33" s="241" t="str" cm="1">
        <f t="array" ref="O33">_xlfn.IFS('Data Reliability'!F33 &gt;= 0.666, "!!", AND('Data Reliability'!F33 &lt; 0.666,  'Data Reliability'!F33  &gt;= 0.333), "!", 'Data Reliability'!F33 &lt; 0.333, "")</f>
        <v/>
      </c>
      <c r="P33" s="24"/>
      <c r="Q33" s="50"/>
      <c r="R33" s="25">
        <f t="shared" si="2"/>
        <v>10</v>
      </c>
      <c r="S33" s="25">
        <f t="shared" si="3"/>
        <v>10</v>
      </c>
      <c r="T33" s="25">
        <f t="shared" si="4"/>
        <v>7.6870611478580688</v>
      </c>
      <c r="U33" s="25">
        <f t="shared" si="5"/>
        <v>10</v>
      </c>
      <c r="V33" s="25">
        <f t="shared" si="6"/>
        <v>3.5</v>
      </c>
      <c r="W33" s="25">
        <f t="shared" si="7"/>
        <v>9.2068226752663165</v>
      </c>
      <c r="X33" s="51"/>
      <c r="Y33" s="25">
        <f>IFERROR(Health!F33,"")</f>
        <v>10</v>
      </c>
      <c r="Z33" s="25">
        <f>IFERROR(Food!F33,"")</f>
        <v>10</v>
      </c>
      <c r="AA33" s="26">
        <f>IFERROR(Macro!F33,"")</f>
        <v>10</v>
      </c>
      <c r="AB33" s="25">
        <f>IFERROR(Socioeconomic!F33,"")</f>
        <v>10</v>
      </c>
      <c r="AC33" s="25">
        <f>IFERROR('Natural Hazard'!F33,"")</f>
        <v>3.5</v>
      </c>
      <c r="AD33" s="25">
        <f>IFERROR(Conflict!F33,"")</f>
        <v>10</v>
      </c>
      <c r="AE33" s="51"/>
      <c r="AF33" s="25">
        <f>IFERROR(Health!G33,"")</f>
        <v>10</v>
      </c>
      <c r="AG33" s="25">
        <f>IFERROR(Food!G33,"")</f>
        <v>10</v>
      </c>
      <c r="AH33" s="25">
        <f>IFERROR(Macro!G33,"")</f>
        <v>5.9090909090909003</v>
      </c>
      <c r="AI33" s="25">
        <f>IFERROR(Socioeconomic!G33,"")</f>
        <v>10</v>
      </c>
      <c r="AJ33" s="25">
        <f>IFERROR('Natural Hazard'!G33,"")</f>
        <v>0</v>
      </c>
      <c r="AK33" s="25">
        <f>IFERROR(Conflict!G33,"")</f>
        <v>8.4765583773797992</v>
      </c>
      <c r="AL33" s="50"/>
      <c r="AM33" s="27">
        <f>'Data Reliability'!E33</f>
        <v>0</v>
      </c>
      <c r="AN33" s="27">
        <f>'Data Reliability'!F33</f>
        <v>0.3</v>
      </c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</row>
    <row r="34" spans="1:53" x14ac:dyDescent="0.2">
      <c r="A34" s="63">
        <v>29</v>
      </c>
      <c r="B34" s="20" t="s">
        <v>63</v>
      </c>
      <c r="C34" s="20" t="s">
        <v>64</v>
      </c>
      <c r="D34" s="20" t="s">
        <v>559</v>
      </c>
      <c r="E34" s="20" t="s">
        <v>3</v>
      </c>
      <c r="F34" s="50"/>
      <c r="G34" s="22" cm="1">
        <f t="array" ref="G34">IF(Options!$D$30, SUM(IF(ISNUMBER(R34:W34),(IF(R34:W34&gt;=Options!$D$36,1,"")),""))+0.5*(SUM(IF(ISNUMBER(R34:W34),(IF(R34:W34&gt;=Options!$D$37,1,"")),""))-SUM(IF(ISNUMBER(R34:W34),(IF(R34:W34&gt;=Options!$D$36,1,"")),""))),0) +
   IF(Options!$D$31,SUM(IF(ISNUMBER(R34:W34),(IF(R34:W34&gt;=Options!$D$40,1,"")),"")),0) +
   IF(Options!$D$32,AVERAGE(IF(ISNUMBER(R34:W34),R34:W34)),0) +
   IF(Options!$D$33,IF(OR(IF(ISNUMBER(R34:W34),R34:W34)=0),0,GEOMEAN(IF(ISNUMBER(R34:W34),R34:W34))),0)</f>
        <v>0.5</v>
      </c>
      <c r="H34" s="23">
        <f t="shared" si="0"/>
        <v>0.5</v>
      </c>
      <c r="I34" s="241" t="str" cm="1">
        <f t="array" ref="I34">_xlfn.IFS('Data Reliability'!D34 &gt;= 0.666, "!!", AND('Data Reliability'!D34 &lt; 0.666,  'Data Reliability'!D34  &gt;= 0.333), "!", 'Data Reliability'!D34 &lt; 0.333, "")</f>
        <v/>
      </c>
      <c r="J34" s="22" cm="1">
        <f t="array" ref="J34">IF(Options!$D$30, SUM(IF(ISNUMBER(Y34:AD34),(IF(Y34:AD34&gt;=Options!$D$40,1,"")),""))+0.5*(SUM(IF(ISNUMBER(Y34:AD34),(IF(Y34:AD34&gt;=Options!$D$41,1,"")),""))-SUM(IF(ISNUMBER(Y34:AD34),(IF(Y34:AD34&gt;=Options!$D$40,1,"")),""))),0) +
   IF(Options!$D$31,SUM(IF(ISNUMBER(Y34:AD34),(IF(Y34:AD34&gt;=Options!$D$40,1,"")),"")),0) +
   IF(Options!$D$32,AVERAGE(IF(ISNUMBER(Y34:AD34),Y34:AD34)),0) +
   IF(Options!$D$33,IF(OR(IF(ISNUMBER(Y34:AD34),Y34:AD34)=0),0,GEOMEAN(IF(ISNUMBER(Y34:AD34),Y34:AD34))),0)</f>
        <v>0</v>
      </c>
      <c r="K34" s="23">
        <f t="shared" si="1"/>
        <v>0</v>
      </c>
      <c r="L34" s="241" t="str" cm="1">
        <f t="array" ref="L34">_xlfn.IFS('Data Reliability'!E34 &gt;= 0.666, "!!", AND('Data Reliability'!E34 &lt; 0.666,  'Data Reliability'!E34  &gt;= 0.333), "!", 'Data Reliability'!E34 &lt; 0.333, "")</f>
        <v/>
      </c>
      <c r="M34" s="21" cm="1">
        <f t="array" ref="M34">IF(Options!$D$30, SUM(IF(ISNUMBER(AF34:AK34),(IF(AF34:AK34&gt;=Options!$D$40,1,"")),""))+0.5*(SUM(IF(ISNUMBER(AF34:AK34),(IF(AF34:AK34&gt;=Options!$D$41,1,"")),""))-SUM(IF(ISNUMBER(AF34:AK34),(IF(AF34:AK34&gt;=Options!$D$40,1,"")),""))),0) +
   IF(Options!$D$31,SUM(IF(ISNUMBER(AF34:AK34),(IF(AF34:AK34&gt;=Options!$D$40,1,"")),"")),0) +
   IF(Options!$D$32,AVERAGE(IF(ISNUMBER(AF34:AK34),AF34:AK34)),0) +
   IF(Options!$D$33,IF(OR(IF(ISNUMBER(AF34:AK34),AF34:AK34)=0),0,GEOMEAN(IF(ISNUMBER(AF34:AK34),AF34:AK34))),0)</f>
        <v>1</v>
      </c>
      <c r="N34" s="23">
        <f t="shared" si="8"/>
        <v>1</v>
      </c>
      <c r="O34" s="241" t="str" cm="1">
        <f t="array" ref="O34">_xlfn.IFS('Data Reliability'!F34 &gt;= 0.666, "!!", AND('Data Reliability'!F34 &lt; 0.666,  'Data Reliability'!F34  &gt;= 0.333), "!", 'Data Reliability'!F34 &lt; 0.333, "")</f>
        <v/>
      </c>
      <c r="P34" s="24"/>
      <c r="Q34" s="50"/>
      <c r="R34" s="25">
        <f t="shared" si="2"/>
        <v>4.7619047619047397</v>
      </c>
      <c r="S34" s="25">
        <f t="shared" si="3"/>
        <v>0.83732057416267802</v>
      </c>
      <c r="T34" s="25">
        <f t="shared" si="4"/>
        <v>1.34700602974794</v>
      </c>
      <c r="U34" s="25">
        <f t="shared" si="5"/>
        <v>2.3904572186687862</v>
      </c>
      <c r="V34" s="25">
        <f t="shared" si="6"/>
        <v>5.6666666666666696</v>
      </c>
      <c r="W34" s="25">
        <f t="shared" si="7"/>
        <v>0</v>
      </c>
      <c r="X34" s="51"/>
      <c r="Y34" s="25">
        <f>IFERROR(Health!F34,"")</f>
        <v>0</v>
      </c>
      <c r="Z34" s="25">
        <f>IFERROR(Food!F34,"")</f>
        <v>0.83732057416267802</v>
      </c>
      <c r="AA34" s="26">
        <f>IFERROR(Macro!F34,"")</f>
        <v>0.34710743801652899</v>
      </c>
      <c r="AB34" s="25">
        <f>IFERROR(Socioeconomic!F34,"")</f>
        <v>0.57142857142857095</v>
      </c>
      <c r="AC34" s="25">
        <f>IFERROR('Natural Hazard'!F34,"")</f>
        <v>5.6666666666666696</v>
      </c>
      <c r="AD34" s="25">
        <f>IFERROR(Conflict!F34,"")</f>
        <v>0</v>
      </c>
      <c r="AE34" s="51"/>
      <c r="AF34" s="25">
        <f>IFERROR(Health!G34,"")</f>
        <v>4.7619047619047397</v>
      </c>
      <c r="AG34" s="25">
        <f>IFERROR(Food!G34,"")</f>
        <v>0</v>
      </c>
      <c r="AH34" s="25">
        <f>IFERROR(Macro!G34,"")</f>
        <v>5.2272727272727204</v>
      </c>
      <c r="AI34" s="25">
        <f>IFERROR(Socioeconomic!G34,"")</f>
        <v>10</v>
      </c>
      <c r="AJ34" s="25">
        <f>IFERROR('Natural Hazard'!G34,"")</f>
        <v>0</v>
      </c>
      <c r="AK34" s="25">
        <f>IFERROR(Conflict!G34,"")</f>
        <v>0</v>
      </c>
      <c r="AL34" s="50"/>
      <c r="AM34" s="27">
        <f>'Data Reliability'!E34</f>
        <v>0</v>
      </c>
      <c r="AN34" s="27">
        <f>'Data Reliability'!F34</f>
        <v>0.3</v>
      </c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</row>
    <row r="35" spans="1:53" x14ac:dyDescent="0.2">
      <c r="A35" s="63">
        <v>30</v>
      </c>
      <c r="B35" s="20" t="s">
        <v>65</v>
      </c>
      <c r="C35" s="20" t="s">
        <v>66</v>
      </c>
      <c r="D35" s="20" t="s">
        <v>555</v>
      </c>
      <c r="E35" s="20" t="s">
        <v>3</v>
      </c>
      <c r="F35" s="50"/>
      <c r="G35" s="22" cm="1">
        <f t="array" ref="G35">IF(Options!$D$30, SUM(IF(ISNUMBER(R35:W35),(IF(R35:W35&gt;=Options!$D$36,1,"")),""))+0.5*(SUM(IF(ISNUMBER(R35:W35),(IF(R35:W35&gt;=Options!$D$37,1,"")),""))-SUM(IF(ISNUMBER(R35:W35),(IF(R35:W35&gt;=Options!$D$36,1,"")),""))),0) +
   IF(Options!$D$31,SUM(IF(ISNUMBER(R35:W35),(IF(R35:W35&gt;=Options!$D$40,1,"")),"")),0) +
   IF(Options!$D$32,AVERAGE(IF(ISNUMBER(R35:W35),R35:W35)),0) +
   IF(Options!$D$33,IF(OR(IF(ISNUMBER(R35:W35),R35:W35)=0),0,GEOMEAN(IF(ISNUMBER(R35:W35),R35:W35))),0)</f>
        <v>0</v>
      </c>
      <c r="H35" s="23">
        <f t="shared" si="0"/>
        <v>0</v>
      </c>
      <c r="I35" s="241" t="str" cm="1">
        <f t="array" ref="I35">_xlfn.IFS('Data Reliability'!D35 &gt;= 0.666, "!!", AND('Data Reliability'!D35 &lt; 0.666,  'Data Reliability'!D35  &gt;= 0.333), "!", 'Data Reliability'!D35 &lt; 0.333, "")</f>
        <v/>
      </c>
      <c r="J35" s="22" cm="1">
        <f t="array" ref="J35">IF(Options!$D$30, SUM(IF(ISNUMBER(Y35:AD35),(IF(Y35:AD35&gt;=Options!$D$40,1,"")),""))+0.5*(SUM(IF(ISNUMBER(Y35:AD35),(IF(Y35:AD35&gt;=Options!$D$41,1,"")),""))-SUM(IF(ISNUMBER(Y35:AD35),(IF(Y35:AD35&gt;=Options!$D$40,1,"")),""))),0) +
   IF(Options!$D$31,SUM(IF(ISNUMBER(Y35:AD35),(IF(Y35:AD35&gt;=Options!$D$40,1,"")),"")),0) +
   IF(Options!$D$32,AVERAGE(IF(ISNUMBER(Y35:AD35),Y35:AD35)),0) +
   IF(Options!$D$33,IF(OR(IF(ISNUMBER(Y35:AD35),Y35:AD35)=0),0,GEOMEAN(IF(ISNUMBER(Y35:AD35),Y35:AD35))),0)</f>
        <v>0</v>
      </c>
      <c r="K35" s="23">
        <f t="shared" si="1"/>
        <v>0</v>
      </c>
      <c r="L35" s="241" t="str" cm="1">
        <f t="array" ref="L35">_xlfn.IFS('Data Reliability'!E35 &gt;= 0.666, "!!", AND('Data Reliability'!E35 &lt; 0.666,  'Data Reliability'!E35  &gt;= 0.333), "!", 'Data Reliability'!E35 &lt; 0.333, "")</f>
        <v/>
      </c>
      <c r="M35" s="21" cm="1">
        <f t="array" ref="M35">IF(Options!$D$30, SUM(IF(ISNUMBER(AF35:AK35),(IF(AF35:AK35&gt;=Options!$D$40,1,"")),""))+0.5*(SUM(IF(ISNUMBER(AF35:AK35),(IF(AF35:AK35&gt;=Options!$D$41,1,"")),""))-SUM(IF(ISNUMBER(AF35:AK35),(IF(AF35:AK35&gt;=Options!$D$40,1,"")),""))),0) +
   IF(Options!$D$31,SUM(IF(ISNUMBER(AF35:AK35),(IF(AF35:AK35&gt;=Options!$D$40,1,"")),"")),0) +
   IF(Options!$D$32,AVERAGE(IF(ISNUMBER(AF35:AK35),AF35:AK35)),0) +
   IF(Options!$D$33,IF(OR(IF(ISNUMBER(AF35:AK35),AF35:AK35)=0),0,GEOMEAN(IF(ISNUMBER(AF35:AK35),AF35:AK35))),0)</f>
        <v>0.5</v>
      </c>
      <c r="N35" s="23">
        <f t="shared" si="8"/>
        <v>0.5</v>
      </c>
      <c r="O35" s="241" t="str" cm="1">
        <f t="array" ref="O35">_xlfn.IFS('Data Reliability'!F35 &gt;= 0.666, "!!", AND('Data Reliability'!F35 &lt; 0.666,  'Data Reliability'!F35  &gt;= 0.333), "!", 'Data Reliability'!F35 &lt; 0.333, "")</f>
        <v/>
      </c>
      <c r="P35" s="24"/>
      <c r="Q35" s="50"/>
      <c r="R35" s="25">
        <f t="shared" si="2"/>
        <v>2.1444271962461228</v>
      </c>
      <c r="S35" s="25">
        <f t="shared" si="3"/>
        <v>0</v>
      </c>
      <c r="T35" s="25">
        <f t="shared" si="4"/>
        <v>0</v>
      </c>
      <c r="U35" s="25">
        <f t="shared" si="5"/>
        <v>1.1370387604902243</v>
      </c>
      <c r="V35" s="25">
        <f t="shared" si="6"/>
        <v>2.1666666666666701</v>
      </c>
      <c r="W35" s="25">
        <f t="shared" si="7"/>
        <v>0</v>
      </c>
      <c r="X35" s="51"/>
      <c r="Y35" s="25">
        <f>IFERROR(Health!F35,"")</f>
        <v>0.60000000000000098</v>
      </c>
      <c r="Z35" s="25">
        <f>IFERROR(Food!F35,"")</f>
        <v>0</v>
      </c>
      <c r="AA35" s="26">
        <f>IFERROR(Macro!F35,"")</f>
        <v>0</v>
      </c>
      <c r="AB35" s="25">
        <f>IFERROR(Socioeconomic!F35,"")</f>
        <v>0.42857142857142899</v>
      </c>
      <c r="AC35" s="25">
        <f>IFERROR('Natural Hazard'!F35,"")</f>
        <v>2.1666666666666701</v>
      </c>
      <c r="AD35" s="25">
        <f>IFERROR(Conflict!F35,"")</f>
        <v>0</v>
      </c>
      <c r="AE35" s="51"/>
      <c r="AF35" s="25">
        <f>IFERROR(Health!G35,"")</f>
        <v>7.6642799999999998</v>
      </c>
      <c r="AG35" s="25">
        <f>IFERROR(Food!G35,"")</f>
        <v>0</v>
      </c>
      <c r="AH35" s="25">
        <f>IFERROR(Macro!G35,"")</f>
        <v>0</v>
      </c>
      <c r="AI35" s="25">
        <f>IFERROR(Socioeconomic!G35,"")</f>
        <v>3.0166666666666702</v>
      </c>
      <c r="AJ35" s="25">
        <f>IFERROR('Natural Hazard'!G35,"")</f>
        <v>0</v>
      </c>
      <c r="AK35" s="25">
        <f>IFERROR(Conflict!G35,"")</f>
        <v>0</v>
      </c>
      <c r="AL35" s="50"/>
      <c r="AM35" s="27">
        <f>'Data Reliability'!E35</f>
        <v>0</v>
      </c>
      <c r="AN35" s="27">
        <f>'Data Reliability'!F35</f>
        <v>0.3</v>
      </c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</row>
    <row r="36" spans="1:53" x14ac:dyDescent="0.2">
      <c r="A36" s="63">
        <v>31</v>
      </c>
      <c r="B36" s="20" t="s">
        <v>67</v>
      </c>
      <c r="C36" s="20" t="s">
        <v>68</v>
      </c>
      <c r="D36" s="20" t="s">
        <v>557</v>
      </c>
      <c r="E36" s="20" t="s">
        <v>552</v>
      </c>
      <c r="F36" s="50"/>
      <c r="G36" s="22" cm="1">
        <f t="array" ref="G36">IF(Options!$D$30, SUM(IF(ISNUMBER(R36:W36),(IF(R36:W36&gt;=Options!$D$36,1,"")),""))+0.5*(SUM(IF(ISNUMBER(R36:W36),(IF(R36:W36&gt;=Options!$D$37,1,"")),""))-SUM(IF(ISNUMBER(R36:W36),(IF(R36:W36&gt;=Options!$D$36,1,"")),""))),0) +
   IF(Options!$D$31,SUM(IF(ISNUMBER(R36:W36),(IF(R36:W36&gt;=Options!$D$40,1,"")),"")),0) +
   IF(Options!$D$32,AVERAGE(IF(ISNUMBER(R36:W36),R36:W36)),0) +
   IF(Options!$D$33,IF(OR(IF(ISNUMBER(R36:W36),R36:W36)=0),0,GEOMEAN(IF(ISNUMBER(R36:W36),R36:W36))),0)</f>
        <v>1.5</v>
      </c>
      <c r="H36" s="23">
        <f t="shared" si="0"/>
        <v>1.5</v>
      </c>
      <c r="I36" s="241" t="str" cm="1">
        <f t="array" ref="I36">_xlfn.IFS('Data Reliability'!D36 &gt;= 0.666, "!!", AND('Data Reliability'!D36 &lt; 0.666,  'Data Reliability'!D36  &gt;= 0.333), "!", 'Data Reliability'!D36 &lt; 0.333, "")</f>
        <v/>
      </c>
      <c r="J36" s="22" cm="1">
        <f t="array" ref="J36">IF(Options!$D$30, SUM(IF(ISNUMBER(Y36:AD36),(IF(Y36:AD36&gt;=Options!$D$40,1,"")),""))+0.5*(SUM(IF(ISNUMBER(Y36:AD36),(IF(Y36:AD36&gt;=Options!$D$41,1,"")),""))-SUM(IF(ISNUMBER(Y36:AD36),(IF(Y36:AD36&gt;=Options!$D$40,1,"")),""))),0) +
   IF(Options!$D$31,SUM(IF(ISNUMBER(Y36:AD36),(IF(Y36:AD36&gt;=Options!$D$40,1,"")),"")),0) +
   IF(Options!$D$32,AVERAGE(IF(ISNUMBER(Y36:AD36),Y36:AD36)),0) +
   IF(Options!$D$33,IF(OR(IF(ISNUMBER(Y36:AD36),Y36:AD36)=0),0,GEOMEAN(IF(ISNUMBER(Y36:AD36),Y36:AD36))),0)</f>
        <v>0.5</v>
      </c>
      <c r="K36" s="23">
        <f t="shared" si="1"/>
        <v>0.5</v>
      </c>
      <c r="L36" s="241" t="str" cm="1">
        <f t="array" ref="L36">_xlfn.IFS('Data Reliability'!E36 &gt;= 0.666, "!!", AND('Data Reliability'!E36 &lt; 0.666,  'Data Reliability'!E36  &gt;= 0.333), "!", 'Data Reliability'!E36 &lt; 0.333, "")</f>
        <v/>
      </c>
      <c r="M36" s="21" cm="1">
        <f t="array" ref="M36">IF(Options!$D$30, SUM(IF(ISNUMBER(AF36:AK36),(IF(AF36:AK36&gt;=Options!$D$40,1,"")),""))+0.5*(SUM(IF(ISNUMBER(AF36:AK36),(IF(AF36:AK36&gt;=Options!$D$41,1,"")),""))-SUM(IF(ISNUMBER(AF36:AK36),(IF(AF36:AK36&gt;=Options!$D$40,1,"")),""))),0) +
   IF(Options!$D$31,SUM(IF(ISNUMBER(AF36:AK36),(IF(AF36:AK36&gt;=Options!$D$40,1,"")),"")),0) +
   IF(Options!$D$32,AVERAGE(IF(ISNUMBER(AF36:AK36),AF36:AK36)),0) +
   IF(Options!$D$33,IF(OR(IF(ISNUMBER(AF36:AK36),AF36:AK36)=0),0,GEOMEAN(IF(ISNUMBER(AF36:AK36),AF36:AK36))),0)</f>
        <v>2</v>
      </c>
      <c r="N36" s="23">
        <f t="shared" si="8"/>
        <v>2</v>
      </c>
      <c r="O36" s="241" t="str" cm="1">
        <f t="array" ref="O36">_xlfn.IFS('Data Reliability'!F36 &gt;= 0.666, "!!", AND('Data Reliability'!F36 &lt; 0.666,  'Data Reliability'!F36  &gt;= 0.333), "!", 'Data Reliability'!F36 &lt; 0.333, "")</f>
        <v/>
      </c>
      <c r="P36" s="24"/>
      <c r="Q36" s="50"/>
      <c r="R36" s="25">
        <f t="shared" si="2"/>
        <v>5</v>
      </c>
      <c r="S36" s="25">
        <f t="shared" si="3"/>
        <v>3.42105263157895</v>
      </c>
      <c r="T36" s="25">
        <f t="shared" si="4"/>
        <v>3.0151134457776374</v>
      </c>
      <c r="U36" s="25">
        <f t="shared" si="5"/>
        <v>4.9280538030458132</v>
      </c>
      <c r="V36" s="25">
        <f t="shared" si="6"/>
        <v>8.6666666666666696</v>
      </c>
      <c r="W36" s="25">
        <f t="shared" si="7"/>
        <v>0</v>
      </c>
      <c r="X36" s="51"/>
      <c r="Y36" s="25">
        <f>IFERROR(Health!F36,"")</f>
        <v>2.5</v>
      </c>
      <c r="Z36" s="25">
        <f>IFERROR(Food!F36,"")</f>
        <v>3.42105263157895</v>
      </c>
      <c r="AA36" s="26">
        <f>IFERROR(Macro!F36,"")</f>
        <v>1.8181818181818199</v>
      </c>
      <c r="AB36" s="25">
        <f>IFERROR(Socioeconomic!F36,"")</f>
        <v>2.4285714285714302</v>
      </c>
      <c r="AC36" s="25">
        <f>IFERROR('Natural Hazard'!F36,"")</f>
        <v>8.6666666666666696</v>
      </c>
      <c r="AD36" s="25">
        <f>IFERROR(Conflict!F36,"")</f>
        <v>0</v>
      </c>
      <c r="AE36" s="51"/>
      <c r="AF36" s="25">
        <f>IFERROR(Health!G36,"")</f>
        <v>10</v>
      </c>
      <c r="AG36" s="25">
        <f>IFERROR(Food!G36,"")</f>
        <v>0</v>
      </c>
      <c r="AH36" s="25">
        <f>IFERROR(Macro!G36,"")</f>
        <v>5</v>
      </c>
      <c r="AI36" s="25">
        <f>IFERROR(Socioeconomic!G36,"")</f>
        <v>10</v>
      </c>
      <c r="AJ36" s="25">
        <f>IFERROR('Natural Hazard'!G36,"")</f>
        <v>0</v>
      </c>
      <c r="AK36" s="25">
        <f>IFERROR(Conflict!G36,"")</f>
        <v>0</v>
      </c>
      <c r="AL36" s="50"/>
      <c r="AM36" s="27">
        <f>'Data Reliability'!E36</f>
        <v>0</v>
      </c>
      <c r="AN36" s="27">
        <f>'Data Reliability'!F36</f>
        <v>0.3</v>
      </c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</row>
    <row r="37" spans="1:53" x14ac:dyDescent="0.2">
      <c r="A37" s="63">
        <v>32</v>
      </c>
      <c r="B37" s="20" t="s">
        <v>69</v>
      </c>
      <c r="C37" s="20" t="s">
        <v>70</v>
      </c>
      <c r="D37" s="20" t="s">
        <v>558</v>
      </c>
      <c r="E37" s="20" t="s">
        <v>552</v>
      </c>
      <c r="F37" s="50"/>
      <c r="G37" s="22" cm="1">
        <f t="array" ref="G37">IF(Options!$D$30, SUM(IF(ISNUMBER(R37:W37),(IF(R37:W37&gt;=Options!$D$36,1,"")),""))+0.5*(SUM(IF(ISNUMBER(R37:W37),(IF(R37:W37&gt;=Options!$D$37,1,"")),""))-SUM(IF(ISNUMBER(R37:W37),(IF(R37:W37&gt;=Options!$D$36,1,"")),""))),0) +
   IF(Options!$D$31,SUM(IF(ISNUMBER(R37:W37),(IF(R37:W37&gt;=Options!$D$40,1,"")),"")),0) +
   IF(Options!$D$32,AVERAGE(IF(ISNUMBER(R37:W37),R37:W37)),0) +
   IF(Options!$D$33,IF(OR(IF(ISNUMBER(R37:W37),R37:W37)=0),0,GEOMEAN(IF(ISNUMBER(R37:W37),R37:W37))),0)</f>
        <v>2</v>
      </c>
      <c r="H37" s="23">
        <f t="shared" si="0"/>
        <v>2</v>
      </c>
      <c r="I37" s="241" t="str" cm="1">
        <f t="array" ref="I37">_xlfn.IFS('Data Reliability'!D37 &gt;= 0.666, "!!", AND('Data Reliability'!D37 &lt; 0.666,  'Data Reliability'!D37  &gt;= 0.333), "!", 'Data Reliability'!D37 &lt; 0.333, "")</f>
        <v/>
      </c>
      <c r="J37" s="22" cm="1">
        <f t="array" ref="J37">IF(Options!$D$30, SUM(IF(ISNUMBER(Y37:AD37),(IF(Y37:AD37&gt;=Options!$D$40,1,"")),""))+0.5*(SUM(IF(ISNUMBER(Y37:AD37),(IF(Y37:AD37&gt;=Options!$D$41,1,"")),""))-SUM(IF(ISNUMBER(Y37:AD37),(IF(Y37:AD37&gt;=Options!$D$40,1,"")),""))),0) +
   IF(Options!$D$31,SUM(IF(ISNUMBER(Y37:AD37),(IF(Y37:AD37&gt;=Options!$D$40,1,"")),"")),0) +
   IF(Options!$D$32,AVERAGE(IF(ISNUMBER(Y37:AD37),Y37:AD37)),0) +
   IF(Options!$D$33,IF(OR(IF(ISNUMBER(Y37:AD37),Y37:AD37)=0),0,GEOMEAN(IF(ISNUMBER(Y37:AD37),Y37:AD37))),0)</f>
        <v>1</v>
      </c>
      <c r="K37" s="23">
        <f t="shared" si="1"/>
        <v>1</v>
      </c>
      <c r="L37" s="241" t="str" cm="1">
        <f t="array" ref="L37">_xlfn.IFS('Data Reliability'!E37 &gt;= 0.666, "!!", AND('Data Reliability'!E37 &lt; 0.666,  'Data Reliability'!E37  &gt;= 0.333), "!", 'Data Reliability'!E37 &lt; 0.333, "")</f>
        <v/>
      </c>
      <c r="M37" s="21" cm="1">
        <f t="array" ref="M37">IF(Options!$D$30, SUM(IF(ISNUMBER(AF37:AK37),(IF(AF37:AK37&gt;=Options!$D$40,1,"")),""))+0.5*(SUM(IF(ISNUMBER(AF37:AK37),(IF(AF37:AK37&gt;=Options!$D$41,1,"")),""))-SUM(IF(ISNUMBER(AF37:AK37),(IF(AF37:AK37&gt;=Options!$D$40,1,"")),""))),0) +
   IF(Options!$D$31,SUM(IF(ISNUMBER(AF37:AK37),(IF(AF37:AK37&gt;=Options!$D$40,1,"")),"")),0) +
   IF(Options!$D$32,AVERAGE(IF(ISNUMBER(AF37:AK37),AF37:AK37)),0) +
   IF(Options!$D$33,IF(OR(IF(ISNUMBER(AF37:AK37),AF37:AK37)=0),0,GEOMEAN(IF(ISNUMBER(AF37:AK37),AF37:AK37))),0)</f>
        <v>1</v>
      </c>
      <c r="N37" s="23">
        <f t="shared" si="8"/>
        <v>1</v>
      </c>
      <c r="O37" s="241" t="str" cm="1">
        <f t="array" ref="O37">_xlfn.IFS('Data Reliability'!F37 &gt;= 0.666, "!!", AND('Data Reliability'!F37 &lt; 0.666,  'Data Reliability'!F37  &gt;= 0.333), "!", 'Data Reliability'!F37 &lt; 0.333, "")</f>
        <v/>
      </c>
      <c r="P37" s="24"/>
      <c r="Q37" s="50"/>
      <c r="R37" s="25">
        <f t="shared" si="2"/>
        <v>6.6030296076876711</v>
      </c>
      <c r="S37" s="25">
        <f t="shared" si="3"/>
        <v>2.9186602870813401</v>
      </c>
      <c r="T37" s="25">
        <f t="shared" si="4"/>
        <v>5.4214876033057902</v>
      </c>
      <c r="U37" s="25">
        <f t="shared" si="5"/>
        <v>1.492840054584357</v>
      </c>
      <c r="V37" s="25">
        <f t="shared" si="6"/>
        <v>10</v>
      </c>
      <c r="W37" s="25">
        <f t="shared" si="7"/>
        <v>0</v>
      </c>
      <c r="X37" s="51"/>
      <c r="Y37" s="25">
        <f>IFERROR(Health!F37,"")</f>
        <v>4.3600000000000003</v>
      </c>
      <c r="Z37" s="25">
        <f>IFERROR(Food!F37,"")</f>
        <v>2.9186602870813401</v>
      </c>
      <c r="AA37" s="26">
        <f>IFERROR(Macro!F37,"")</f>
        <v>5.4214876033057902</v>
      </c>
      <c r="AB37" s="25">
        <f>IFERROR(Socioeconomic!F37,"")</f>
        <v>3.71428571428571</v>
      </c>
      <c r="AC37" s="25">
        <f>IFERROR('Natural Hazard'!F37,"")</f>
        <v>10</v>
      </c>
      <c r="AD37" s="25">
        <f>IFERROR(Conflict!F37,"")</f>
        <v>0</v>
      </c>
      <c r="AE37" s="51"/>
      <c r="AF37" s="25">
        <f>IFERROR(Health!G37,"")</f>
        <v>10</v>
      </c>
      <c r="AG37" s="25">
        <f>IFERROR(Food!G37,"")</f>
        <v>0</v>
      </c>
      <c r="AH37" s="25">
        <f>IFERROR(Macro!G37,"")</f>
        <v>0</v>
      </c>
      <c r="AI37" s="25">
        <f>IFERROR(Socioeconomic!G37,"")</f>
        <v>0.6</v>
      </c>
      <c r="AJ37" s="25">
        <f>IFERROR('Natural Hazard'!G37,"")</f>
        <v>0</v>
      </c>
      <c r="AK37" s="25">
        <f>IFERROR(Conflict!G37,"")</f>
        <v>0</v>
      </c>
      <c r="AL37" s="50"/>
      <c r="AM37" s="27">
        <f>'Data Reliability'!E37</f>
        <v>0</v>
      </c>
      <c r="AN37" s="27">
        <f>'Data Reliability'!F37</f>
        <v>0.2</v>
      </c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</row>
    <row r="38" spans="1:53" x14ac:dyDescent="0.2">
      <c r="A38" s="63">
        <v>33</v>
      </c>
      <c r="B38" s="20" t="s">
        <v>71</v>
      </c>
      <c r="C38" s="20" t="s">
        <v>72</v>
      </c>
      <c r="D38" s="20" t="s">
        <v>554</v>
      </c>
      <c r="E38" s="20" t="s">
        <v>551</v>
      </c>
      <c r="F38" s="50"/>
      <c r="G38" s="22" cm="1">
        <f t="array" ref="G38">IF(Options!$D$30, SUM(IF(ISNUMBER(R38:W38),(IF(R38:W38&gt;=Options!$D$36,1,"")),""))+0.5*(SUM(IF(ISNUMBER(R38:W38),(IF(R38:W38&gt;=Options!$D$37,1,"")),""))-SUM(IF(ISNUMBER(R38:W38),(IF(R38:W38&gt;=Options!$D$36,1,"")),""))),0) +
   IF(Options!$D$31,SUM(IF(ISNUMBER(R38:W38),(IF(R38:W38&gt;=Options!$D$40,1,"")),"")),0) +
   IF(Options!$D$32,AVERAGE(IF(ISNUMBER(R38:W38),R38:W38)),0) +
   IF(Options!$D$33,IF(OR(IF(ISNUMBER(R38:W38),R38:W38)=0),0,GEOMEAN(IF(ISNUMBER(R38:W38),R38:W38))),0)</f>
        <v>4</v>
      </c>
      <c r="H38" s="23">
        <f t="shared" ref="H38:H69" si="9">G38</f>
        <v>4</v>
      </c>
      <c r="I38" s="241" t="str" cm="1">
        <f t="array" ref="I38">_xlfn.IFS('Data Reliability'!D38 &gt;= 0.666, "!!", AND('Data Reliability'!D38 &lt; 0.666,  'Data Reliability'!D38  &gt;= 0.333), "!", 'Data Reliability'!D38 &lt; 0.333, "")</f>
        <v/>
      </c>
      <c r="J38" s="22" cm="1">
        <f t="array" ref="J38">IF(Options!$D$30, SUM(IF(ISNUMBER(Y38:AD38),(IF(Y38:AD38&gt;=Options!$D$40,1,"")),""))+0.5*(SUM(IF(ISNUMBER(Y38:AD38),(IF(Y38:AD38&gt;=Options!$D$41,1,"")),""))-SUM(IF(ISNUMBER(Y38:AD38),(IF(Y38:AD38&gt;=Options!$D$40,1,"")),""))),0) +
   IF(Options!$D$31,SUM(IF(ISNUMBER(Y38:AD38),(IF(Y38:AD38&gt;=Options!$D$40,1,"")),"")),0) +
   IF(Options!$D$32,AVERAGE(IF(ISNUMBER(Y38:AD38),Y38:AD38)),0) +
   IF(Options!$D$33,IF(OR(IF(ISNUMBER(Y38:AD38),Y38:AD38)=0),0,GEOMEAN(IF(ISNUMBER(Y38:AD38),Y38:AD38))),0)</f>
        <v>1.5</v>
      </c>
      <c r="K38" s="23">
        <f t="shared" si="1"/>
        <v>1.5</v>
      </c>
      <c r="L38" s="241" t="str" cm="1">
        <f t="array" ref="L38">_xlfn.IFS('Data Reliability'!E38 &gt;= 0.666, "!!", AND('Data Reliability'!E38 &lt; 0.666,  'Data Reliability'!E38  &gt;= 0.333), "!", 'Data Reliability'!E38 &lt; 0.333, "")</f>
        <v/>
      </c>
      <c r="M38" s="21" cm="1">
        <f t="array" ref="M38">IF(Options!$D$30, SUM(IF(ISNUMBER(AF38:AK38),(IF(AF38:AK38&gt;=Options!$D$40,1,"")),""))+0.5*(SUM(IF(ISNUMBER(AF38:AK38),(IF(AF38:AK38&gt;=Options!$D$41,1,"")),""))-SUM(IF(ISNUMBER(AF38:AK38),(IF(AF38:AK38&gt;=Options!$D$40,1,"")),""))),0) +
   IF(Options!$D$31,SUM(IF(ISNUMBER(AF38:AK38),(IF(AF38:AK38&gt;=Options!$D$40,1,"")),"")),0) +
   IF(Options!$D$32,AVERAGE(IF(ISNUMBER(AF38:AK38),AF38:AK38)),0) +
   IF(Options!$D$33,IF(OR(IF(ISNUMBER(AF38:AK38),AF38:AK38)=0),0,GEOMEAN(IF(ISNUMBER(AF38:AK38),AF38:AK38))),0)</f>
        <v>0.5</v>
      </c>
      <c r="N38" s="23">
        <f t="shared" si="8"/>
        <v>0.5</v>
      </c>
      <c r="O38" s="241" t="str" cm="1">
        <f t="array" ref="O38">_xlfn.IFS('Data Reliability'!F38 &gt;= 0.666, "!!", AND('Data Reliability'!F38 &lt; 0.666,  'Data Reliability'!F38  &gt;= 0.333), "!", 'Data Reliability'!F38 &lt; 0.333, "")</f>
        <v/>
      </c>
      <c r="P38" s="24"/>
      <c r="Q38" s="50"/>
      <c r="R38" s="25">
        <f t="shared" ref="R38:R69" si="10">IFERROR(GEOMEAN(Y38,AF38), MAX(Y38,AF38))</f>
        <v>7.5574721048366866</v>
      </c>
      <c r="S38" s="25">
        <f t="shared" ref="S38:S69" si="11">IFERROR(GEOMEAN(Z38,AG38), MAX(Z38,AG38))</f>
        <v>7.2966507177033497</v>
      </c>
      <c r="T38" s="25">
        <f t="shared" ref="T38:T69" si="12">IFERROR(GEOMEAN(AA38,AH38), MAX(AA38,AH38))</f>
        <v>5.8775381364525865</v>
      </c>
      <c r="U38" s="25">
        <f t="shared" ref="U38:U69" si="13">IFERROR(GEOMEAN(AB38,AI38), MAX(AB38,AI38))</f>
        <v>7.7459666924148332</v>
      </c>
      <c r="V38" s="25">
        <f t="shared" ref="V38:V69" si="14">IFERROR(GEOMEAN(AC38,AJ38), MAX(AC38,AJ38))</f>
        <v>4.6666666666666696</v>
      </c>
      <c r="W38" s="25">
        <f t="shared" ref="W38:W69" si="15">IFERROR(GEOMEAN(AD38,AK38), MAX(AD38,AK38))</f>
        <v>5.62148318798417</v>
      </c>
      <c r="X38" s="51"/>
      <c r="Y38" s="25">
        <f>IFERROR(Health!F38,"")</f>
        <v>9</v>
      </c>
      <c r="Z38" s="25">
        <f>IFERROR(Food!F38,"")</f>
        <v>7.2966507177033497</v>
      </c>
      <c r="AA38" s="26">
        <f>IFERROR(Macro!F38,"")</f>
        <v>6.9090909090909101</v>
      </c>
      <c r="AB38" s="25">
        <f>IFERROR(Socioeconomic!F38,"")</f>
        <v>8.5714285714285694</v>
      </c>
      <c r="AC38" s="25">
        <f>IFERROR('Natural Hazard'!F38,"")</f>
        <v>4.6666666666666696</v>
      </c>
      <c r="AD38" s="25">
        <f>IFERROR(Conflict!F38,"")</f>
        <v>0</v>
      </c>
      <c r="AE38" s="51"/>
      <c r="AF38" s="25">
        <f>IFERROR(Health!G38,"")</f>
        <v>6.3461538461538503</v>
      </c>
      <c r="AG38" s="25">
        <f>IFERROR(Food!G38,"")</f>
        <v>0</v>
      </c>
      <c r="AH38" s="25">
        <f>IFERROR(Macro!G38,"")</f>
        <v>5</v>
      </c>
      <c r="AI38" s="25">
        <f>IFERROR(Socioeconomic!G38,"")</f>
        <v>7</v>
      </c>
      <c r="AJ38" s="25">
        <f>IFERROR('Natural Hazard'!G38,"")</f>
        <v>0</v>
      </c>
      <c r="AK38" s="25">
        <f>IFERROR(Conflict!G38,"")</f>
        <v>5.62148318798417</v>
      </c>
      <c r="AL38" s="50"/>
      <c r="AM38" s="27">
        <f>'Data Reliability'!E38</f>
        <v>0</v>
      </c>
      <c r="AN38" s="27">
        <f>'Data Reliability'!F38</f>
        <v>0.3</v>
      </c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</row>
    <row r="39" spans="1:53" x14ac:dyDescent="0.2">
      <c r="A39" s="63">
        <v>34</v>
      </c>
      <c r="B39" s="20" t="s">
        <v>73</v>
      </c>
      <c r="C39" s="20" t="s">
        <v>74</v>
      </c>
      <c r="D39" s="20" t="s">
        <v>554</v>
      </c>
      <c r="E39" s="20" t="s">
        <v>560</v>
      </c>
      <c r="F39" s="50"/>
      <c r="G39" s="22" cm="1">
        <f t="array" ref="G39">IF(Options!$D$30, SUM(IF(ISNUMBER(R39:W39),(IF(R39:W39&gt;=Options!$D$36,1,"")),""))+0.5*(SUM(IF(ISNUMBER(R39:W39),(IF(R39:W39&gt;=Options!$D$37,1,"")),""))-SUM(IF(ISNUMBER(R39:W39),(IF(R39:W39&gt;=Options!$D$36,1,"")),""))),0) +
   IF(Options!$D$31,SUM(IF(ISNUMBER(R39:W39),(IF(R39:W39&gt;=Options!$D$40,1,"")),"")),0) +
   IF(Options!$D$32,AVERAGE(IF(ISNUMBER(R39:W39),R39:W39)),0) +
   IF(Options!$D$33,IF(OR(IF(ISNUMBER(R39:W39),R39:W39)=0),0,GEOMEAN(IF(ISNUMBER(R39:W39),R39:W39))),0)</f>
        <v>4.5</v>
      </c>
      <c r="H39" s="23">
        <f t="shared" si="9"/>
        <v>4.5</v>
      </c>
      <c r="I39" s="241" t="str" cm="1">
        <f t="array" ref="I39">_xlfn.IFS('Data Reliability'!D39 &gt;= 0.666, "!!", AND('Data Reliability'!D39 &lt; 0.666,  'Data Reliability'!D39  &gt;= 0.333), "!", 'Data Reliability'!D39 &lt; 0.333, "")</f>
        <v/>
      </c>
      <c r="J39" s="22" cm="1">
        <f t="array" ref="J39">IF(Options!$D$30, SUM(IF(ISNUMBER(Y39:AD39),(IF(Y39:AD39&gt;=Options!$D$40,1,"")),""))+0.5*(SUM(IF(ISNUMBER(Y39:AD39),(IF(Y39:AD39&gt;=Options!$D$41,1,"")),""))-SUM(IF(ISNUMBER(Y39:AD39),(IF(Y39:AD39&gt;=Options!$D$40,1,"")),""))),0) +
   IF(Options!$D$31,SUM(IF(ISNUMBER(Y39:AD39),(IF(Y39:AD39&gt;=Options!$D$40,1,"")),"")),0) +
   IF(Options!$D$32,AVERAGE(IF(ISNUMBER(Y39:AD39),Y39:AD39)),0) +
   IF(Options!$D$33,IF(OR(IF(ISNUMBER(Y39:AD39),Y39:AD39)=0),0,GEOMEAN(IF(ISNUMBER(Y39:AD39),Y39:AD39))),0)</f>
        <v>3</v>
      </c>
      <c r="K39" s="23">
        <f t="shared" si="1"/>
        <v>3</v>
      </c>
      <c r="L39" s="241" t="str" cm="1">
        <f t="array" ref="L39">_xlfn.IFS('Data Reliability'!E39 &gt;= 0.666, "!!", AND('Data Reliability'!E39 &lt; 0.666,  'Data Reliability'!E39  &gt;= 0.333), "!", 'Data Reliability'!E39 &lt; 0.333, "")</f>
        <v/>
      </c>
      <c r="M39" s="21" cm="1">
        <f t="array" ref="M39">IF(Options!$D$30, SUM(IF(ISNUMBER(AF39:AK39),(IF(AF39:AK39&gt;=Options!$D$40,1,"")),""))+0.5*(SUM(IF(ISNUMBER(AF39:AK39),(IF(AF39:AK39&gt;=Options!$D$41,1,"")),""))-SUM(IF(ISNUMBER(AF39:AK39),(IF(AF39:AK39&gt;=Options!$D$40,1,"")),""))),0) +
   IF(Options!$D$31,SUM(IF(ISNUMBER(AF39:AK39),(IF(AF39:AK39&gt;=Options!$D$40,1,"")),"")),0) +
   IF(Options!$D$32,AVERAGE(IF(ISNUMBER(AF39:AK39),AF39:AK39)),0) +
   IF(Options!$D$33,IF(OR(IF(ISNUMBER(AF39:AK39),AF39:AK39)=0),0,GEOMEAN(IF(ISNUMBER(AF39:AK39),AF39:AK39))),0)</f>
        <v>3.5</v>
      </c>
      <c r="N39" s="23">
        <f t="shared" si="8"/>
        <v>3.5</v>
      </c>
      <c r="O39" s="241" t="str" cm="1">
        <f t="array" ref="O39">_xlfn.IFS('Data Reliability'!F39 &gt;= 0.666, "!!", AND('Data Reliability'!F39 &lt; 0.666,  'Data Reliability'!F39  &gt;= 0.333), "!", 'Data Reliability'!F39 &lt; 0.333, "")</f>
        <v/>
      </c>
      <c r="P39" s="24"/>
      <c r="Q39" s="50"/>
      <c r="R39" s="25">
        <f t="shared" si="10"/>
        <v>9.6176920308356717</v>
      </c>
      <c r="S39" s="25">
        <f t="shared" si="11"/>
        <v>9.0188531930983498</v>
      </c>
      <c r="T39" s="25">
        <f t="shared" si="12"/>
        <v>6.310284022750773</v>
      </c>
      <c r="U39" s="25">
        <f t="shared" si="13"/>
        <v>7.6811457478686096</v>
      </c>
      <c r="V39" s="25">
        <f t="shared" si="14"/>
        <v>4.3333333333333304</v>
      </c>
      <c r="W39" s="25">
        <f t="shared" si="15"/>
        <v>10</v>
      </c>
      <c r="X39" s="51"/>
      <c r="Y39" s="25">
        <f>IFERROR(Health!F39,"")</f>
        <v>9.25</v>
      </c>
      <c r="Z39" s="25">
        <f>IFERROR(Food!F39,"")</f>
        <v>8.1339712918660307</v>
      </c>
      <c r="AA39" s="26">
        <f>IFERROR(Macro!F39,"")</f>
        <v>8.7603305785124004</v>
      </c>
      <c r="AB39" s="25">
        <f>IFERROR(Socioeconomic!F39,"")</f>
        <v>8.4285714285714306</v>
      </c>
      <c r="AC39" s="25">
        <f>IFERROR('Natural Hazard'!F39,"")</f>
        <v>4.3333333333333304</v>
      </c>
      <c r="AD39" s="25">
        <f>IFERROR(Conflict!F39,"")</f>
        <v>10</v>
      </c>
      <c r="AE39" s="51"/>
      <c r="AF39" s="25">
        <f>IFERROR(Health!G39,"")</f>
        <v>10</v>
      </c>
      <c r="AG39" s="25">
        <f>IFERROR(Food!G39,"")</f>
        <v>10</v>
      </c>
      <c r="AH39" s="25">
        <f>IFERROR(Macro!G39,"")</f>
        <v>4.5454545454545503</v>
      </c>
      <c r="AI39" s="25">
        <f>IFERROR(Socioeconomic!G39,"")</f>
        <v>7</v>
      </c>
      <c r="AJ39" s="25">
        <f>IFERROR('Natural Hazard'!G39,"")</f>
        <v>0</v>
      </c>
      <c r="AK39" s="25">
        <f>IFERROR(Conflict!G39,"")</f>
        <v>10</v>
      </c>
      <c r="AL39" s="50"/>
      <c r="AM39" s="27">
        <f>'Data Reliability'!E39</f>
        <v>0</v>
      </c>
      <c r="AN39" s="27">
        <f>'Data Reliability'!F39</f>
        <v>0.3</v>
      </c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</row>
    <row r="40" spans="1:53" x14ac:dyDescent="0.2">
      <c r="A40" s="63">
        <v>35</v>
      </c>
      <c r="B40" s="20" t="s">
        <v>75</v>
      </c>
      <c r="C40" s="20" t="s">
        <v>76</v>
      </c>
      <c r="D40" s="20" t="s">
        <v>554</v>
      </c>
      <c r="E40" s="20" t="s">
        <v>551</v>
      </c>
      <c r="F40" s="50"/>
      <c r="G40" s="22" cm="1">
        <f t="array" ref="G40">IF(Options!$D$30, SUM(IF(ISNUMBER(R40:W40),(IF(R40:W40&gt;=Options!$D$36,1,"")),""))+0.5*(SUM(IF(ISNUMBER(R40:W40),(IF(R40:W40&gt;=Options!$D$37,1,"")),""))-SUM(IF(ISNUMBER(R40:W40),(IF(R40:W40&gt;=Options!$D$36,1,"")),""))),0) +
   IF(Options!$D$31,SUM(IF(ISNUMBER(R40:W40),(IF(R40:W40&gt;=Options!$D$40,1,"")),"")),0) +
   IF(Options!$D$32,AVERAGE(IF(ISNUMBER(R40:W40),R40:W40)),0) +
   IF(Options!$D$33,IF(OR(IF(ISNUMBER(R40:W40),R40:W40)=0),0,GEOMEAN(IF(ISNUMBER(R40:W40),R40:W40))),0)</f>
        <v>5.5</v>
      </c>
      <c r="H40" s="23">
        <f t="shared" si="9"/>
        <v>5.5</v>
      </c>
      <c r="I40" s="241" t="str" cm="1">
        <f t="array" ref="I40">_xlfn.IFS('Data Reliability'!D40 &gt;= 0.666, "!!", AND('Data Reliability'!D40 &lt; 0.666,  'Data Reliability'!D40  &gt;= 0.333), "!", 'Data Reliability'!D40 &lt; 0.333, "")</f>
        <v/>
      </c>
      <c r="J40" s="22" cm="1">
        <f t="array" ref="J40">IF(Options!$D$30, SUM(IF(ISNUMBER(Y40:AD40),(IF(Y40:AD40&gt;=Options!$D$40,1,"")),""))+0.5*(SUM(IF(ISNUMBER(Y40:AD40),(IF(Y40:AD40&gt;=Options!$D$41,1,"")),""))-SUM(IF(ISNUMBER(Y40:AD40),(IF(Y40:AD40&gt;=Options!$D$40,1,"")),""))),0) +
   IF(Options!$D$31,SUM(IF(ISNUMBER(Y40:AD40),(IF(Y40:AD40&gt;=Options!$D$40,1,"")),"")),0) +
   IF(Options!$D$32,AVERAGE(IF(ISNUMBER(Y40:AD40),Y40:AD40)),0) +
   IF(Options!$D$33,IF(OR(IF(ISNUMBER(Y40:AD40),Y40:AD40)=0),0,GEOMEAN(IF(ISNUMBER(Y40:AD40),Y40:AD40))),0)</f>
        <v>4.5</v>
      </c>
      <c r="K40" s="23">
        <f t="shared" si="1"/>
        <v>4.5</v>
      </c>
      <c r="L40" s="241" t="str" cm="1">
        <f t="array" ref="L40">_xlfn.IFS('Data Reliability'!E40 &gt;= 0.666, "!!", AND('Data Reliability'!E40 &lt; 0.666,  'Data Reliability'!E40  &gt;= 0.333), "!", 'Data Reliability'!E40 &lt; 0.333, "")</f>
        <v/>
      </c>
      <c r="M40" s="21" cm="1">
        <f t="array" ref="M40">IF(Options!$D$30, SUM(IF(ISNUMBER(AF40:AK40),(IF(AF40:AK40&gt;=Options!$D$40,1,"")),""))+0.5*(SUM(IF(ISNUMBER(AF40:AK40),(IF(AF40:AK40&gt;=Options!$D$41,1,"")),""))-SUM(IF(ISNUMBER(AF40:AK40),(IF(AF40:AK40&gt;=Options!$D$40,1,"")),""))),0) +
   IF(Options!$D$31,SUM(IF(ISNUMBER(AF40:AK40),(IF(AF40:AK40&gt;=Options!$D$40,1,"")),"")),0) +
   IF(Options!$D$32,AVERAGE(IF(ISNUMBER(AF40:AK40),AF40:AK40)),0) +
   IF(Options!$D$33,IF(OR(IF(ISNUMBER(AF40:AK40),AF40:AK40)=0),0,GEOMEAN(IF(ISNUMBER(AF40:AK40),AF40:AK40))),0)</f>
        <v>3.5</v>
      </c>
      <c r="N40" s="23">
        <f t="shared" si="8"/>
        <v>3.5</v>
      </c>
      <c r="O40" s="241" t="str" cm="1">
        <f t="array" ref="O40">_xlfn.IFS('Data Reliability'!F40 &gt;= 0.666, "!!", AND('Data Reliability'!F40 &lt; 0.666,  'Data Reliability'!F40  &gt;= 0.333), "!", 'Data Reliability'!F40 &lt; 0.333, "")</f>
        <v/>
      </c>
      <c r="P40" s="24"/>
      <c r="Q40" s="50"/>
      <c r="R40" s="25">
        <f t="shared" si="10"/>
        <v>10</v>
      </c>
      <c r="S40" s="25">
        <f t="shared" si="11"/>
        <v>10</v>
      </c>
      <c r="T40" s="25">
        <f t="shared" si="12"/>
        <v>7.6870611478580688</v>
      </c>
      <c r="U40" s="25">
        <f t="shared" si="13"/>
        <v>8.1853527718724486</v>
      </c>
      <c r="V40" s="25">
        <f t="shared" si="14"/>
        <v>5.8333333333333304</v>
      </c>
      <c r="W40" s="25">
        <f t="shared" si="15"/>
        <v>10</v>
      </c>
      <c r="X40" s="51"/>
      <c r="Y40" s="25">
        <f>IFERROR(Health!F40,"")</f>
        <v>10</v>
      </c>
      <c r="Z40" s="25">
        <f>IFERROR(Food!F40,"")</f>
        <v>10</v>
      </c>
      <c r="AA40" s="26">
        <f>IFERROR(Macro!F40,"")</f>
        <v>10</v>
      </c>
      <c r="AB40" s="25">
        <f>IFERROR(Socioeconomic!F40,"")</f>
        <v>9.5714285714285694</v>
      </c>
      <c r="AC40" s="25">
        <f>IFERROR('Natural Hazard'!F40,"")</f>
        <v>5.8333333333333304</v>
      </c>
      <c r="AD40" s="25">
        <f>IFERROR(Conflict!F40,"")</f>
        <v>10</v>
      </c>
      <c r="AE40" s="51"/>
      <c r="AF40" s="25">
        <f>IFERROR(Health!G40,"")</f>
        <v>10</v>
      </c>
      <c r="AG40" s="25">
        <f>IFERROR(Food!G40,"")</f>
        <v>10</v>
      </c>
      <c r="AH40" s="25">
        <f>IFERROR(Macro!G40,"")</f>
        <v>5.9090909090909003</v>
      </c>
      <c r="AI40" s="25">
        <f>IFERROR(Socioeconomic!G40,"")</f>
        <v>7</v>
      </c>
      <c r="AJ40" s="25">
        <f>IFERROR('Natural Hazard'!G40,"")</f>
        <v>0</v>
      </c>
      <c r="AK40" s="25">
        <f>IFERROR(Conflict!G40,"")</f>
        <v>10</v>
      </c>
      <c r="AL40" s="50"/>
      <c r="AM40" s="27">
        <f>'Data Reliability'!E40</f>
        <v>0</v>
      </c>
      <c r="AN40" s="27">
        <f>'Data Reliability'!F40</f>
        <v>0.1</v>
      </c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</row>
    <row r="41" spans="1:53" x14ac:dyDescent="0.2">
      <c r="A41" s="63">
        <v>36</v>
      </c>
      <c r="B41" s="20" t="s">
        <v>77</v>
      </c>
      <c r="C41" s="20" t="s">
        <v>78</v>
      </c>
      <c r="D41" s="20" t="s">
        <v>554</v>
      </c>
      <c r="E41" s="20" t="s">
        <v>560</v>
      </c>
      <c r="F41" s="50"/>
      <c r="G41" s="22" cm="1">
        <f t="array" ref="G41">IF(Options!$D$30, SUM(IF(ISNUMBER(R41:W41),(IF(R41:W41&gt;=Options!$D$36,1,"")),""))+0.5*(SUM(IF(ISNUMBER(R41:W41),(IF(R41:W41&gt;=Options!$D$37,1,"")),""))-SUM(IF(ISNUMBER(R41:W41),(IF(R41:W41&gt;=Options!$D$36,1,"")),""))),0) +
   IF(Options!$D$31,SUM(IF(ISNUMBER(R41:W41),(IF(R41:W41&gt;=Options!$D$40,1,"")),"")),0) +
   IF(Options!$D$32,AVERAGE(IF(ISNUMBER(R41:W41),R41:W41)),0) +
   IF(Options!$D$33,IF(OR(IF(ISNUMBER(R41:W41),R41:W41)=0),0,GEOMEAN(IF(ISNUMBER(R41:W41),R41:W41))),0)</f>
        <v>5</v>
      </c>
      <c r="H41" s="23">
        <f t="shared" si="9"/>
        <v>5</v>
      </c>
      <c r="I41" s="241" t="str" cm="1">
        <f t="array" ref="I41">_xlfn.IFS('Data Reliability'!D41 &gt;= 0.666, "!!", AND('Data Reliability'!D41 &lt; 0.666,  'Data Reliability'!D41  &gt;= 0.333), "!", 'Data Reliability'!D41 &lt; 0.333, "")</f>
        <v/>
      </c>
      <c r="J41" s="22" cm="1">
        <f t="array" ref="J41">IF(Options!$D$30, SUM(IF(ISNUMBER(Y41:AD41),(IF(Y41:AD41&gt;=Options!$D$40,1,"")),""))+0.5*(SUM(IF(ISNUMBER(Y41:AD41),(IF(Y41:AD41&gt;=Options!$D$41,1,"")),""))-SUM(IF(ISNUMBER(Y41:AD41),(IF(Y41:AD41&gt;=Options!$D$40,1,"")),""))),0) +
   IF(Options!$D$31,SUM(IF(ISNUMBER(Y41:AD41),(IF(Y41:AD41&gt;=Options!$D$40,1,"")),"")),0) +
   IF(Options!$D$32,AVERAGE(IF(ISNUMBER(Y41:AD41),Y41:AD41)),0) +
   IF(Options!$D$33,IF(OR(IF(ISNUMBER(Y41:AD41),Y41:AD41)=0),0,GEOMEAN(IF(ISNUMBER(Y41:AD41),Y41:AD41))),0)</f>
        <v>3.5</v>
      </c>
      <c r="K41" s="23">
        <f t="shared" si="1"/>
        <v>3.5</v>
      </c>
      <c r="L41" s="241" t="str" cm="1">
        <f t="array" ref="L41">_xlfn.IFS('Data Reliability'!E41 &gt;= 0.666, "!!", AND('Data Reliability'!E41 &lt; 0.666,  'Data Reliability'!E41  &gt;= 0.333), "!", 'Data Reliability'!E41 &lt; 0.333, "")</f>
        <v/>
      </c>
      <c r="M41" s="21" cm="1">
        <f t="array" ref="M41">IF(Options!$D$30, SUM(IF(ISNUMBER(AF41:AK41),(IF(AF41:AK41&gt;=Options!$D$40,1,"")),""))+0.5*(SUM(IF(ISNUMBER(AF41:AK41),(IF(AF41:AK41&gt;=Options!$D$41,1,"")),""))-SUM(IF(ISNUMBER(AF41:AK41),(IF(AF41:AK41&gt;=Options!$D$40,1,"")),""))),0) +
   IF(Options!$D$31,SUM(IF(ISNUMBER(AF41:AK41),(IF(AF41:AK41&gt;=Options!$D$40,1,"")),"")),0) +
   IF(Options!$D$32,AVERAGE(IF(ISNUMBER(AF41:AK41),AF41:AK41)),0) +
   IF(Options!$D$33,IF(OR(IF(ISNUMBER(AF41:AK41),AF41:AK41)=0),0,GEOMEAN(IF(ISNUMBER(AF41:AK41),AF41:AK41))),0)</f>
        <v>1.5</v>
      </c>
      <c r="N41" s="23">
        <f t="shared" si="8"/>
        <v>1.5</v>
      </c>
      <c r="O41" s="241" t="str" cm="1">
        <f t="array" ref="O41">_xlfn.IFS('Data Reliability'!F41 &gt;= 0.666, "!!", AND('Data Reliability'!F41 &lt; 0.666,  'Data Reliability'!F41  &gt;= 0.333), "!", 'Data Reliability'!F41 &lt; 0.333, "")</f>
        <v>!</v>
      </c>
      <c r="P41" s="24"/>
      <c r="Q41" s="50"/>
      <c r="R41" s="25">
        <f t="shared" si="10"/>
        <v>7.9778771033980647</v>
      </c>
      <c r="S41" s="25">
        <f t="shared" si="11"/>
        <v>10</v>
      </c>
      <c r="T41" s="25">
        <f t="shared" si="12"/>
        <v>7.6404947503452041</v>
      </c>
      <c r="U41" s="25">
        <f t="shared" si="13"/>
        <v>8.6292005286275746</v>
      </c>
      <c r="V41" s="25">
        <f t="shared" si="14"/>
        <v>4.8333333333333304</v>
      </c>
      <c r="W41" s="25">
        <f t="shared" si="15"/>
        <v>10</v>
      </c>
      <c r="X41" s="51"/>
      <c r="Y41" s="25">
        <f>IFERROR(Health!F41,"")</f>
        <v>9.2799999999999994</v>
      </c>
      <c r="Z41" s="25">
        <f>IFERROR(Food!F41,"")</f>
        <v>10</v>
      </c>
      <c r="AA41" s="26">
        <f>IFERROR(Macro!F41,"")</f>
        <v>9.1735537190082592</v>
      </c>
      <c r="AB41" s="25">
        <f>IFERROR(Socioeconomic!F41,"")</f>
        <v>7.5714285714285703</v>
      </c>
      <c r="AC41" s="25">
        <f>IFERROR('Natural Hazard'!F41,"")</f>
        <v>4.8333333333333304</v>
      </c>
      <c r="AD41" s="25">
        <f>IFERROR(Conflict!F41,"")</f>
        <v>10</v>
      </c>
      <c r="AE41" s="51"/>
      <c r="AF41" s="25">
        <f>IFERROR(Health!G41,"")</f>
        <v>6.8584615384615404</v>
      </c>
      <c r="AG41" s="25">
        <f>IFERROR(Food!G41,"")</f>
        <v>0</v>
      </c>
      <c r="AH41" s="25">
        <f>IFERROR(Macro!G41,"")</f>
        <v>6.3636363636363704</v>
      </c>
      <c r="AI41" s="25">
        <f>IFERROR(Socioeconomic!G41,"")</f>
        <v>9.8347492894880197</v>
      </c>
      <c r="AJ41" s="25">
        <f>IFERROR('Natural Hazard'!G41,"")</f>
        <v>0</v>
      </c>
      <c r="AK41" s="25">
        <f>IFERROR(Conflict!G41,"")</f>
        <v>10</v>
      </c>
      <c r="AL41" s="50"/>
      <c r="AM41" s="27">
        <f>'Data Reliability'!E41</f>
        <v>0</v>
      </c>
      <c r="AN41" s="27">
        <f>'Data Reliability'!F41</f>
        <v>0.4</v>
      </c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</row>
    <row r="42" spans="1:53" x14ac:dyDescent="0.2">
      <c r="A42" s="63">
        <v>37</v>
      </c>
      <c r="B42" s="20" t="s">
        <v>79</v>
      </c>
      <c r="C42" s="20" t="s">
        <v>80</v>
      </c>
      <c r="D42" s="20" t="s">
        <v>557</v>
      </c>
      <c r="E42" s="20" t="s">
        <v>552</v>
      </c>
      <c r="F42" s="50"/>
      <c r="G42" s="22" cm="1">
        <f t="array" ref="G42">IF(Options!$D$30, SUM(IF(ISNUMBER(R42:W42),(IF(R42:W42&gt;=Options!$D$36,1,"")),""))+0.5*(SUM(IF(ISNUMBER(R42:W42),(IF(R42:W42&gt;=Options!$D$37,1,"")),""))-SUM(IF(ISNUMBER(R42:W42),(IF(R42:W42&gt;=Options!$D$36,1,"")),""))),0) +
   IF(Options!$D$31,SUM(IF(ISNUMBER(R42:W42),(IF(R42:W42&gt;=Options!$D$40,1,"")),"")),0) +
   IF(Options!$D$32,AVERAGE(IF(ISNUMBER(R42:W42),R42:W42)),0) +
   IF(Options!$D$33,IF(OR(IF(ISNUMBER(R42:W42),R42:W42)=0),0,GEOMEAN(IF(ISNUMBER(R42:W42),R42:W42))),0)</f>
        <v>4</v>
      </c>
      <c r="H42" s="23">
        <f t="shared" si="9"/>
        <v>4</v>
      </c>
      <c r="I42" s="241" t="str" cm="1">
        <f t="array" ref="I42">_xlfn.IFS('Data Reliability'!D42 &gt;= 0.666, "!!", AND('Data Reliability'!D42 &lt; 0.666,  'Data Reliability'!D42  &gt;= 0.333), "!", 'Data Reliability'!D42 &lt; 0.333, "")</f>
        <v/>
      </c>
      <c r="J42" s="22" cm="1">
        <f t="array" ref="J42">IF(Options!$D$30, SUM(IF(ISNUMBER(Y42:AD42),(IF(Y42:AD42&gt;=Options!$D$40,1,"")),""))+0.5*(SUM(IF(ISNUMBER(Y42:AD42),(IF(Y42:AD42&gt;=Options!$D$41,1,"")),""))-SUM(IF(ISNUMBER(Y42:AD42),(IF(Y42:AD42&gt;=Options!$D$40,1,"")),""))),0) +
   IF(Options!$D$31,SUM(IF(ISNUMBER(Y42:AD42),(IF(Y42:AD42&gt;=Options!$D$40,1,"")),"")),0) +
   IF(Options!$D$32,AVERAGE(IF(ISNUMBER(Y42:AD42),Y42:AD42)),0) +
   IF(Options!$D$33,IF(OR(IF(ISNUMBER(Y42:AD42),Y42:AD42)=0),0,GEOMEAN(IF(ISNUMBER(Y42:AD42),Y42:AD42))),0)</f>
        <v>0.5</v>
      </c>
      <c r="K42" s="23">
        <f t="shared" si="1"/>
        <v>0.5</v>
      </c>
      <c r="L42" s="241" t="str" cm="1">
        <f t="array" ref="L42">_xlfn.IFS('Data Reliability'!E42 &gt;= 0.666, "!!", AND('Data Reliability'!E42 &lt; 0.666,  'Data Reliability'!E42  &gt;= 0.333), "!", 'Data Reliability'!E42 &lt; 0.333, "")</f>
        <v/>
      </c>
      <c r="M42" s="21" cm="1">
        <f t="array" ref="M42">IF(Options!$D$30, SUM(IF(ISNUMBER(AF42:AK42),(IF(AF42:AK42&gt;=Options!$D$40,1,"")),""))+0.5*(SUM(IF(ISNUMBER(AF42:AK42),(IF(AF42:AK42&gt;=Options!$D$41,1,"")),""))-SUM(IF(ISNUMBER(AF42:AK42),(IF(AF42:AK42&gt;=Options!$D$40,1,"")),""))),0) +
   IF(Options!$D$31,SUM(IF(ISNUMBER(AF42:AK42),(IF(AF42:AK42&gt;=Options!$D$40,1,"")),"")),0) +
   IF(Options!$D$32,AVERAGE(IF(ISNUMBER(AF42:AK42),AF42:AK42)),0) +
   IF(Options!$D$33,IF(OR(IF(ISNUMBER(AF42:AK42),AF42:AK42)=0),0,GEOMEAN(IF(ISNUMBER(AF42:AK42),AF42:AK42))),0)</f>
        <v>2.5</v>
      </c>
      <c r="N42" s="23">
        <f t="shared" si="8"/>
        <v>2.5</v>
      </c>
      <c r="O42" s="241" t="str" cm="1">
        <f t="array" ref="O42">_xlfn.IFS('Data Reliability'!F42 &gt;= 0.666, "!!", AND('Data Reliability'!F42 &lt; 0.666,  'Data Reliability'!F42  &gt;= 0.333), "!", 'Data Reliability'!F42 &lt; 0.333, "")</f>
        <v/>
      </c>
      <c r="P42" s="24"/>
      <c r="Q42" s="50"/>
      <c r="R42" s="25">
        <f t="shared" si="10"/>
        <v>6.4086994446165431</v>
      </c>
      <c r="S42" s="25">
        <f t="shared" si="11"/>
        <v>5.0717703349282299</v>
      </c>
      <c r="T42" s="25">
        <f t="shared" si="12"/>
        <v>2.1756110051385513</v>
      </c>
      <c r="U42" s="25">
        <f t="shared" si="13"/>
        <v>7.2702917999997023</v>
      </c>
      <c r="V42" s="25">
        <f t="shared" si="14"/>
        <v>8.1547532151500448</v>
      </c>
      <c r="W42" s="25">
        <f t="shared" si="15"/>
        <v>9.2561716553139295</v>
      </c>
      <c r="X42" s="51"/>
      <c r="Y42" s="25">
        <f>IFERROR(Health!F42,"")</f>
        <v>5.75</v>
      </c>
      <c r="Z42" s="25">
        <f>IFERROR(Food!F42,"")</f>
        <v>5.0717703349282299</v>
      </c>
      <c r="AA42" s="26">
        <f>IFERROR(Macro!F42,"")</f>
        <v>5.2066115702479303</v>
      </c>
      <c r="AB42" s="25">
        <f>IFERROR(Socioeconomic!F42,"")</f>
        <v>5.28571428571429</v>
      </c>
      <c r="AC42" s="25">
        <f>IFERROR('Natural Hazard'!F42,"")</f>
        <v>9.5</v>
      </c>
      <c r="AD42" s="25">
        <f>IFERROR(Conflict!F42,"")</f>
        <v>0</v>
      </c>
      <c r="AE42" s="51"/>
      <c r="AF42" s="25">
        <f>IFERROR(Health!G42,"")</f>
        <v>7.1428571428571104</v>
      </c>
      <c r="AG42" s="25">
        <f>IFERROR(Food!G42,"")</f>
        <v>0</v>
      </c>
      <c r="AH42" s="25">
        <f>IFERROR(Macro!G42,"")</f>
        <v>0.90909090909091705</v>
      </c>
      <c r="AI42" s="25">
        <f>IFERROR(Socioeconomic!G42,"")</f>
        <v>10</v>
      </c>
      <c r="AJ42" s="25">
        <f>IFERROR('Natural Hazard'!G42,"")</f>
        <v>7</v>
      </c>
      <c r="AK42" s="25">
        <f>IFERROR(Conflict!G42,"")</f>
        <v>9.2561716553139295</v>
      </c>
      <c r="AL42" s="50"/>
      <c r="AM42" s="27">
        <f>'Data Reliability'!E42</f>
        <v>0</v>
      </c>
      <c r="AN42" s="27">
        <f>'Data Reliability'!F42</f>
        <v>0.2</v>
      </c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</row>
    <row r="43" spans="1:53" x14ac:dyDescent="0.2">
      <c r="A43" s="63">
        <v>38</v>
      </c>
      <c r="B43" s="20" t="s">
        <v>81</v>
      </c>
      <c r="C43" s="20" t="s">
        <v>82</v>
      </c>
      <c r="D43" s="20" t="s">
        <v>554</v>
      </c>
      <c r="E43" s="20" t="s">
        <v>551</v>
      </c>
      <c r="F43" s="50"/>
      <c r="G43" s="22" cm="1">
        <f t="array" ref="G43">IF(Options!$D$30, SUM(IF(ISNUMBER(R43:W43),(IF(R43:W43&gt;=Options!$D$36,1,"")),""))+0.5*(SUM(IF(ISNUMBER(R43:W43),(IF(R43:W43&gt;=Options!$D$37,1,"")),""))-SUM(IF(ISNUMBER(R43:W43),(IF(R43:W43&gt;=Options!$D$36,1,"")),""))),0) +
   IF(Options!$D$31,SUM(IF(ISNUMBER(R43:W43),(IF(R43:W43&gt;=Options!$D$40,1,"")),"")),0) +
   IF(Options!$D$32,AVERAGE(IF(ISNUMBER(R43:W43),R43:W43)),0) +
   IF(Options!$D$33,IF(OR(IF(ISNUMBER(R43:W43),R43:W43)=0),0,GEOMEAN(IF(ISNUMBER(R43:W43),R43:W43))),0)</f>
        <v>2.5</v>
      </c>
      <c r="H43" s="23">
        <f t="shared" si="9"/>
        <v>2.5</v>
      </c>
      <c r="I43" s="241" t="str" cm="1">
        <f t="array" ref="I43">_xlfn.IFS('Data Reliability'!D43 &gt;= 0.666, "!!", AND('Data Reliability'!D43 &lt; 0.666,  'Data Reliability'!D43  &gt;= 0.333), "!", 'Data Reliability'!D43 &lt; 0.333, "")</f>
        <v/>
      </c>
      <c r="J43" s="22" cm="1">
        <f t="array" ref="J43">IF(Options!$D$30, SUM(IF(ISNUMBER(Y43:AD43),(IF(Y43:AD43&gt;=Options!$D$40,1,"")),""))+0.5*(SUM(IF(ISNUMBER(Y43:AD43),(IF(Y43:AD43&gt;=Options!$D$41,1,"")),""))-SUM(IF(ISNUMBER(Y43:AD43),(IF(Y43:AD43&gt;=Options!$D$40,1,"")),""))),0) +
   IF(Options!$D$31,SUM(IF(ISNUMBER(Y43:AD43),(IF(Y43:AD43&gt;=Options!$D$40,1,"")),"")),0) +
   IF(Options!$D$32,AVERAGE(IF(ISNUMBER(Y43:AD43),Y43:AD43)),0) +
   IF(Options!$D$33,IF(OR(IF(ISNUMBER(Y43:AD43),Y43:AD43)=0),0,GEOMEAN(IF(ISNUMBER(Y43:AD43),Y43:AD43))),0)</f>
        <v>3</v>
      </c>
      <c r="K43" s="23">
        <f t="shared" si="1"/>
        <v>3</v>
      </c>
      <c r="L43" s="241" t="str" cm="1">
        <f t="array" ref="L43">_xlfn.IFS('Data Reliability'!E43 &gt;= 0.666, "!!", AND('Data Reliability'!E43 &lt; 0.666,  'Data Reliability'!E43  &gt;= 0.333), "!", 'Data Reliability'!E43 &lt; 0.333, "")</f>
        <v/>
      </c>
      <c r="M43" s="21" cm="1">
        <f t="array" ref="M43">IF(Options!$D$30, SUM(IF(ISNUMBER(AF43:AK43),(IF(AF43:AK43&gt;=Options!$D$40,1,"")),""))+0.5*(SUM(IF(ISNUMBER(AF43:AK43),(IF(AF43:AK43&gt;=Options!$D$41,1,"")),""))-SUM(IF(ISNUMBER(AF43:AK43),(IF(AF43:AK43&gt;=Options!$D$40,1,"")),""))),0) +
   IF(Options!$D$31,SUM(IF(ISNUMBER(AF43:AK43),(IF(AF43:AK43&gt;=Options!$D$40,1,"")),"")),0) +
   IF(Options!$D$32,AVERAGE(IF(ISNUMBER(AF43:AK43),AF43:AK43)),0) +
   IF(Options!$D$33,IF(OR(IF(ISNUMBER(AF43:AK43),AF43:AK43)=0),0,GEOMEAN(IF(ISNUMBER(AF43:AK43),AF43:AK43))),0)</f>
        <v>0</v>
      </c>
      <c r="N43" s="23">
        <f t="shared" si="8"/>
        <v>0</v>
      </c>
      <c r="O43" s="241" t="str" cm="1">
        <f t="array" ref="O43">_xlfn.IFS('Data Reliability'!F43 &gt;= 0.666, "!!", AND('Data Reliability'!F43 &lt; 0.666,  'Data Reliability'!F43  &gt;= 0.333), "!", 'Data Reliability'!F43 &lt; 0.333, "")</f>
        <v>!</v>
      </c>
      <c r="P43" s="24"/>
      <c r="Q43" s="50"/>
      <c r="R43" s="25">
        <f t="shared" si="10"/>
        <v>1.2558662349151641</v>
      </c>
      <c r="S43" s="25">
        <f t="shared" si="11"/>
        <v>8.2296650717703397</v>
      </c>
      <c r="T43" s="25">
        <f t="shared" si="12"/>
        <v>0</v>
      </c>
      <c r="U43" s="25">
        <f t="shared" si="13"/>
        <v>5.5947066458255961</v>
      </c>
      <c r="V43" s="25">
        <f t="shared" si="14"/>
        <v>2.8333333333333299</v>
      </c>
      <c r="W43" s="25">
        <f t="shared" si="15"/>
        <v>10</v>
      </c>
      <c r="X43" s="51"/>
      <c r="Y43" s="25">
        <f>IFERROR(Health!F43,"")</f>
        <v>10</v>
      </c>
      <c r="Z43" s="25">
        <f>IFERROR(Food!F43,"")</f>
        <v>8.2296650717703397</v>
      </c>
      <c r="AA43" s="26">
        <f>IFERROR(Macro!F43,"")</f>
        <v>0</v>
      </c>
      <c r="AB43" s="25">
        <f>IFERROR(Socioeconomic!F43,"")</f>
        <v>8.71428571428571</v>
      </c>
      <c r="AC43" s="25">
        <f>IFERROR('Natural Hazard'!F43,"")</f>
        <v>2.8333333333333299</v>
      </c>
      <c r="AD43" s="25">
        <f>IFERROR(Conflict!F43,"")</f>
        <v>10</v>
      </c>
      <c r="AE43" s="51"/>
      <c r="AF43" s="25">
        <f>IFERROR(Health!G43,"")</f>
        <v>0.157719999999999</v>
      </c>
      <c r="AG43" s="25">
        <f>IFERROR(Food!G43,"")</f>
        <v>0</v>
      </c>
      <c r="AH43" s="25">
        <f>IFERROR(Macro!G43,"")</f>
        <v>0</v>
      </c>
      <c r="AI43" s="25">
        <f>IFERROR(Socioeconomic!G43,"")</f>
        <v>3.5918884781953402</v>
      </c>
      <c r="AJ43" s="25">
        <f>IFERROR('Natural Hazard'!G43,"")</f>
        <v>0</v>
      </c>
      <c r="AK43" s="25">
        <f>IFERROR(Conflict!G43,"")</f>
        <v>0</v>
      </c>
      <c r="AL43" s="50"/>
      <c r="AM43" s="27">
        <f>'Data Reliability'!E43</f>
        <v>0</v>
      </c>
      <c r="AN43" s="27">
        <f>'Data Reliability'!F43</f>
        <v>0.6</v>
      </c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</row>
    <row r="44" spans="1:53" x14ac:dyDescent="0.2">
      <c r="A44" s="63">
        <v>39</v>
      </c>
      <c r="B44" s="20" t="s">
        <v>83</v>
      </c>
      <c r="C44" s="20" t="s">
        <v>84</v>
      </c>
      <c r="D44" s="20" t="s">
        <v>554</v>
      </c>
      <c r="E44" s="20" t="s">
        <v>560</v>
      </c>
      <c r="F44" s="50"/>
      <c r="G44" s="22" cm="1">
        <f t="array" ref="G44">IF(Options!$D$30, SUM(IF(ISNUMBER(R44:W44),(IF(R44:W44&gt;=Options!$D$36,1,"")),""))+0.5*(SUM(IF(ISNUMBER(R44:W44),(IF(R44:W44&gt;=Options!$D$37,1,"")),""))-SUM(IF(ISNUMBER(R44:W44),(IF(R44:W44&gt;=Options!$D$36,1,"")),""))),0) +
   IF(Options!$D$31,SUM(IF(ISNUMBER(R44:W44),(IF(R44:W44&gt;=Options!$D$40,1,"")),"")),0) +
   IF(Options!$D$32,AVERAGE(IF(ISNUMBER(R44:W44),R44:W44)),0) +
   IF(Options!$D$33,IF(OR(IF(ISNUMBER(R44:W44),R44:W44)=0),0,GEOMEAN(IF(ISNUMBER(R44:W44),R44:W44))),0)</f>
        <v>1.5</v>
      </c>
      <c r="H44" s="23">
        <f t="shared" si="9"/>
        <v>1.5</v>
      </c>
      <c r="I44" s="241" t="str" cm="1">
        <f t="array" ref="I44">_xlfn.IFS('Data Reliability'!D44 &gt;= 0.666, "!!", AND('Data Reliability'!D44 &lt; 0.666,  'Data Reliability'!D44  &gt;= 0.333), "!", 'Data Reliability'!D44 &lt; 0.333, "")</f>
        <v/>
      </c>
      <c r="J44" s="22" cm="1">
        <f t="array" ref="J44">IF(Options!$D$30, SUM(IF(ISNUMBER(Y44:AD44),(IF(Y44:AD44&gt;=Options!$D$40,1,"")),""))+0.5*(SUM(IF(ISNUMBER(Y44:AD44),(IF(Y44:AD44&gt;=Options!$D$41,1,"")),""))-SUM(IF(ISNUMBER(Y44:AD44),(IF(Y44:AD44&gt;=Options!$D$40,1,"")),""))),0) +
   IF(Options!$D$31,SUM(IF(ISNUMBER(Y44:AD44),(IF(Y44:AD44&gt;=Options!$D$40,1,"")),"")),0) +
   IF(Options!$D$32,AVERAGE(IF(ISNUMBER(Y44:AD44),Y44:AD44)),0) +
   IF(Options!$D$33,IF(OR(IF(ISNUMBER(Y44:AD44),Y44:AD44)=0),0,GEOMEAN(IF(ISNUMBER(Y44:AD44),Y44:AD44))),0)</f>
        <v>0.5</v>
      </c>
      <c r="K44" s="23">
        <f t="shared" si="1"/>
        <v>0.5</v>
      </c>
      <c r="L44" s="241" t="str" cm="1">
        <f t="array" ref="L44">_xlfn.IFS('Data Reliability'!E44 &gt;= 0.666, "!!", AND('Data Reliability'!E44 &lt; 0.666,  'Data Reliability'!E44  &gt;= 0.333), "!", 'Data Reliability'!E44 &lt; 0.333, "")</f>
        <v/>
      </c>
      <c r="M44" s="21" cm="1">
        <f t="array" ref="M44">IF(Options!$D$30, SUM(IF(ISNUMBER(AF44:AK44),(IF(AF44:AK44&gt;=Options!$D$40,1,"")),""))+0.5*(SUM(IF(ISNUMBER(AF44:AK44),(IF(AF44:AK44&gt;=Options!$D$41,1,"")),""))-SUM(IF(ISNUMBER(AF44:AK44),(IF(AF44:AK44&gt;=Options!$D$40,1,"")),""))),0) +
   IF(Options!$D$31,SUM(IF(ISNUMBER(AF44:AK44),(IF(AF44:AK44&gt;=Options!$D$40,1,"")),"")),0) +
   IF(Options!$D$32,AVERAGE(IF(ISNUMBER(AF44:AK44),AF44:AK44)),0) +
   IF(Options!$D$33,IF(OR(IF(ISNUMBER(AF44:AK44),AF44:AK44)=0),0,GEOMEAN(IF(ISNUMBER(AF44:AK44),AF44:AK44))),0)</f>
        <v>0</v>
      </c>
      <c r="N44" s="23">
        <f t="shared" si="8"/>
        <v>0</v>
      </c>
      <c r="O44" s="241" t="str" cm="1">
        <f t="array" ref="O44">_xlfn.IFS('Data Reliability'!F44 &gt;= 0.666, "!!", AND('Data Reliability'!F44 &lt; 0.666,  'Data Reliability'!F44  &gt;= 0.333), "!", 'Data Reliability'!F44 &lt; 0.333, "")</f>
        <v>!</v>
      </c>
      <c r="P44" s="24"/>
      <c r="Q44" s="50"/>
      <c r="R44" s="25">
        <f t="shared" si="10"/>
        <v>7.2829177669392919</v>
      </c>
      <c r="S44" s="25">
        <f t="shared" si="11"/>
        <v>6.3636363636363598</v>
      </c>
      <c r="T44" s="25">
        <f t="shared" si="12"/>
        <v>4.0284487956872486</v>
      </c>
      <c r="U44" s="25">
        <f t="shared" si="13"/>
        <v>3.9746407988790304</v>
      </c>
      <c r="V44" s="25">
        <f t="shared" si="14"/>
        <v>0.83333333333333404</v>
      </c>
      <c r="W44" s="25">
        <f t="shared" si="15"/>
        <v>0</v>
      </c>
      <c r="X44" s="51"/>
      <c r="Y44" s="25">
        <f>IFERROR(Health!F44,"")</f>
        <v>8.14</v>
      </c>
      <c r="Z44" s="25">
        <f>IFERROR(Food!F44,"")</f>
        <v>6.3636363636363598</v>
      </c>
      <c r="AA44" s="26">
        <f>IFERROR(Macro!F44,"")</f>
        <v>4.4628099173553704</v>
      </c>
      <c r="AB44" s="25">
        <f>IFERROR(Socioeconomic!F44,"")</f>
        <v>6.71428571428571</v>
      </c>
      <c r="AC44" s="25">
        <f>IFERROR('Natural Hazard'!F44,"")</f>
        <v>0.83333333333333404</v>
      </c>
      <c r="AD44" s="25">
        <f>IFERROR(Conflict!F44,"")</f>
        <v>0</v>
      </c>
      <c r="AE44" s="51"/>
      <c r="AF44" s="25">
        <f>IFERROR(Health!G44,"")</f>
        <v>6.5160799999999997</v>
      </c>
      <c r="AG44" s="25">
        <f>IFERROR(Food!G44,"")</f>
        <v>0</v>
      </c>
      <c r="AH44" s="25">
        <f>IFERROR(Macro!G44,"")</f>
        <v>3.63636363636363</v>
      </c>
      <c r="AI44" s="25">
        <f>IFERROR(Socioeconomic!G44,"")</f>
        <v>2.35285928427226</v>
      </c>
      <c r="AJ44" s="25">
        <f>IFERROR('Natural Hazard'!G44,"")</f>
        <v>0</v>
      </c>
      <c r="AK44" s="25">
        <f>IFERROR(Conflict!G44,"")</f>
        <v>0</v>
      </c>
      <c r="AL44" s="50"/>
      <c r="AM44" s="27">
        <f>'Data Reliability'!E44</f>
        <v>0</v>
      </c>
      <c r="AN44" s="27">
        <f>'Data Reliability'!F44</f>
        <v>0.4</v>
      </c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</row>
    <row r="45" spans="1:53" x14ac:dyDescent="0.2">
      <c r="A45" s="63">
        <v>40</v>
      </c>
      <c r="B45" s="20" t="s">
        <v>85</v>
      </c>
      <c r="C45" s="20" t="s">
        <v>86</v>
      </c>
      <c r="D45" s="20" t="s">
        <v>557</v>
      </c>
      <c r="E45" s="20" t="s">
        <v>552</v>
      </c>
      <c r="F45" s="50"/>
      <c r="G45" s="22" cm="1">
        <f t="array" ref="G45">IF(Options!$D$30, SUM(IF(ISNUMBER(R45:W45),(IF(R45:W45&gt;=Options!$D$36,1,"")),""))+0.5*(SUM(IF(ISNUMBER(R45:W45),(IF(R45:W45&gt;=Options!$D$37,1,"")),""))-SUM(IF(ISNUMBER(R45:W45),(IF(R45:W45&gt;=Options!$D$36,1,"")),""))),0) +
   IF(Options!$D$31,SUM(IF(ISNUMBER(R45:W45),(IF(R45:W45&gt;=Options!$D$40,1,"")),"")),0) +
   IF(Options!$D$32,AVERAGE(IF(ISNUMBER(R45:W45),R45:W45)),0) +
   IF(Options!$D$33,IF(OR(IF(ISNUMBER(R45:W45),R45:W45)=0),0,GEOMEAN(IF(ISNUMBER(R45:W45),R45:W45))),0)</f>
        <v>1.5</v>
      </c>
      <c r="H45" s="23">
        <f t="shared" si="9"/>
        <v>1.5</v>
      </c>
      <c r="I45" s="241" t="str" cm="1">
        <f t="array" ref="I45">_xlfn.IFS('Data Reliability'!D45 &gt;= 0.666, "!!", AND('Data Reliability'!D45 &lt; 0.666,  'Data Reliability'!D45  &gt;= 0.333), "!", 'Data Reliability'!D45 &lt; 0.333, "")</f>
        <v/>
      </c>
      <c r="J45" s="22" cm="1">
        <f t="array" ref="J45">IF(Options!$D$30, SUM(IF(ISNUMBER(Y45:AD45),(IF(Y45:AD45&gt;=Options!$D$40,1,"")),""))+0.5*(SUM(IF(ISNUMBER(Y45:AD45),(IF(Y45:AD45&gt;=Options!$D$41,1,"")),""))-SUM(IF(ISNUMBER(Y45:AD45),(IF(Y45:AD45&gt;=Options!$D$40,1,"")),""))),0) +
   IF(Options!$D$31,SUM(IF(ISNUMBER(Y45:AD45),(IF(Y45:AD45&gt;=Options!$D$40,1,"")),"")),0) +
   IF(Options!$D$32,AVERAGE(IF(ISNUMBER(Y45:AD45),Y45:AD45)),0) +
   IF(Options!$D$33,IF(OR(IF(ISNUMBER(Y45:AD45),Y45:AD45)=0),0,GEOMEAN(IF(ISNUMBER(Y45:AD45),Y45:AD45))),0)</f>
        <v>0.5</v>
      </c>
      <c r="K45" s="23">
        <f t="shared" si="1"/>
        <v>0.5</v>
      </c>
      <c r="L45" s="241" t="str" cm="1">
        <f t="array" ref="L45">_xlfn.IFS('Data Reliability'!E45 &gt;= 0.666, "!!", AND('Data Reliability'!E45 &lt; 0.666,  'Data Reliability'!E45  &gt;= 0.333), "!", 'Data Reliability'!E45 &lt; 0.333, "")</f>
        <v/>
      </c>
      <c r="M45" s="21" cm="1">
        <f t="array" ref="M45">IF(Options!$D$30, SUM(IF(ISNUMBER(AF45:AK45),(IF(AF45:AK45&gt;=Options!$D$40,1,"")),""))+0.5*(SUM(IF(ISNUMBER(AF45:AK45),(IF(AF45:AK45&gt;=Options!$D$41,1,"")),""))-SUM(IF(ISNUMBER(AF45:AK45),(IF(AF45:AK45&gt;=Options!$D$40,1,"")),""))),0) +
   IF(Options!$D$31,SUM(IF(ISNUMBER(AF45:AK45),(IF(AF45:AK45&gt;=Options!$D$40,1,"")),"")),0) +
   IF(Options!$D$32,AVERAGE(IF(ISNUMBER(AF45:AK45),AF45:AK45)),0) +
   IF(Options!$D$33,IF(OR(IF(ISNUMBER(AF45:AK45),AF45:AK45)=0),0,GEOMEAN(IF(ISNUMBER(AF45:AK45),AF45:AK45))),0)</f>
        <v>1</v>
      </c>
      <c r="N45" s="23">
        <f t="shared" si="8"/>
        <v>1</v>
      </c>
      <c r="O45" s="241" t="str" cm="1">
        <f t="array" ref="O45">_xlfn.IFS('Data Reliability'!F45 &gt;= 0.666, "!!", AND('Data Reliability'!F45 &lt; 0.666,  'Data Reliability'!F45  &gt;= 0.333), "!", 'Data Reliability'!F45 &lt; 0.333, "")</f>
        <v/>
      </c>
      <c r="P45" s="24"/>
      <c r="Q45" s="50"/>
      <c r="R45" s="25">
        <f t="shared" si="10"/>
        <v>4.8697315854455061</v>
      </c>
      <c r="S45" s="25">
        <f t="shared" si="11"/>
        <v>3.3971291866028701</v>
      </c>
      <c r="T45" s="25">
        <f t="shared" si="12"/>
        <v>4.3529483432195475</v>
      </c>
      <c r="U45" s="25">
        <f t="shared" si="13"/>
        <v>5.7321150422111034</v>
      </c>
      <c r="V45" s="25">
        <f t="shared" si="14"/>
        <v>8.3333333333333304</v>
      </c>
      <c r="W45" s="25">
        <f t="shared" si="15"/>
        <v>0</v>
      </c>
      <c r="X45" s="51"/>
      <c r="Y45" s="25">
        <f>IFERROR(Health!F45,"")</f>
        <v>4.9800000000000004</v>
      </c>
      <c r="Z45" s="25">
        <f>IFERROR(Food!F45,"")</f>
        <v>3.3971291866028701</v>
      </c>
      <c r="AA45" s="26">
        <f>IFERROR(Macro!F45,"")</f>
        <v>3.2066115702479299</v>
      </c>
      <c r="AB45" s="25">
        <f>IFERROR(Socioeconomic!F45,"")</f>
        <v>3.2857142857142798</v>
      </c>
      <c r="AC45" s="25">
        <f>IFERROR('Natural Hazard'!F45,"")</f>
        <v>8.3333333333333304</v>
      </c>
      <c r="AD45" s="25">
        <f>IFERROR(Conflict!F45,"")</f>
        <v>0</v>
      </c>
      <c r="AE45" s="51"/>
      <c r="AF45" s="25">
        <f>IFERROR(Health!G45,"")</f>
        <v>4.7619047619047397</v>
      </c>
      <c r="AG45" s="25">
        <f>IFERROR(Food!G45,"")</f>
        <v>0</v>
      </c>
      <c r="AH45" s="25">
        <f>IFERROR(Macro!G45,"")</f>
        <v>5.9090909090909198</v>
      </c>
      <c r="AI45" s="25">
        <f>IFERROR(Socioeconomic!G45,"")</f>
        <v>10</v>
      </c>
      <c r="AJ45" s="25">
        <f>IFERROR('Natural Hazard'!G45,"")</f>
        <v>0</v>
      </c>
      <c r="AK45" s="25">
        <f>IFERROR(Conflict!G45,"")</f>
        <v>0</v>
      </c>
      <c r="AL45" s="50"/>
      <c r="AM45" s="27">
        <f>'Data Reliability'!E45</f>
        <v>0</v>
      </c>
      <c r="AN45" s="27">
        <f>'Data Reliability'!F45</f>
        <v>0.3</v>
      </c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</row>
    <row r="46" spans="1:53" x14ac:dyDescent="0.2">
      <c r="A46" s="63">
        <v>41</v>
      </c>
      <c r="B46" s="20" t="s">
        <v>87</v>
      </c>
      <c r="C46" s="20" t="s">
        <v>88</v>
      </c>
      <c r="D46" s="20" t="s">
        <v>557</v>
      </c>
      <c r="E46" s="20" t="s">
        <v>3</v>
      </c>
      <c r="F46" s="50"/>
      <c r="G46" s="22" cm="1">
        <f t="array" ref="G46">IF(Options!$D$30, SUM(IF(ISNUMBER(R46:W46),(IF(R46:W46&gt;=Options!$D$36,1,"")),""))+0.5*(SUM(IF(ISNUMBER(R46:W46),(IF(R46:W46&gt;=Options!$D$37,1,"")),""))-SUM(IF(ISNUMBER(R46:W46),(IF(R46:W46&gt;=Options!$D$36,1,"")),""))),0) +
   IF(Options!$D$31,SUM(IF(ISNUMBER(R46:W46),(IF(R46:W46&gt;=Options!$D$40,1,"")),"")),0) +
   IF(Options!$D$32,AVERAGE(IF(ISNUMBER(R46:W46),R46:W46)),0) +
   IF(Options!$D$33,IF(OR(IF(ISNUMBER(R46:W46),R46:W46)=0),0,GEOMEAN(IF(ISNUMBER(R46:W46),R46:W46))),0)</f>
        <v>2</v>
      </c>
      <c r="H46" s="23">
        <f t="shared" si="9"/>
        <v>2</v>
      </c>
      <c r="I46" s="241" t="str" cm="1">
        <f t="array" ref="I46">_xlfn.IFS('Data Reliability'!D46 &gt;= 0.666, "!!", AND('Data Reliability'!D46 &lt; 0.666,  'Data Reliability'!D46  &gt;= 0.333), "!", 'Data Reliability'!D46 &lt; 0.333, "")</f>
        <v/>
      </c>
      <c r="J46" s="22" cm="1">
        <f t="array" ref="J46">IF(Options!$D$30, SUM(IF(ISNUMBER(Y46:AD46),(IF(Y46:AD46&gt;=Options!$D$40,1,"")),""))+0.5*(SUM(IF(ISNUMBER(Y46:AD46),(IF(Y46:AD46&gt;=Options!$D$41,1,"")),""))-SUM(IF(ISNUMBER(Y46:AD46),(IF(Y46:AD46&gt;=Options!$D$40,1,"")),""))),0) +
   IF(Options!$D$31,SUM(IF(ISNUMBER(Y46:AD46),(IF(Y46:AD46&gt;=Options!$D$40,1,"")),"")),0) +
   IF(Options!$D$32,AVERAGE(IF(ISNUMBER(Y46:AD46),Y46:AD46)),0) +
   IF(Options!$D$33,IF(OR(IF(ISNUMBER(Y46:AD46),Y46:AD46)=0),0,GEOMEAN(IF(ISNUMBER(Y46:AD46),Y46:AD46))),0)</f>
        <v>1</v>
      </c>
      <c r="K46" s="23">
        <f t="shared" si="1"/>
        <v>1</v>
      </c>
      <c r="L46" s="241" t="str" cm="1">
        <f t="array" ref="L46">_xlfn.IFS('Data Reliability'!E46 &gt;= 0.666, "!!", AND('Data Reliability'!E46 &lt; 0.666,  'Data Reliability'!E46  &gt;= 0.333), "!", 'Data Reliability'!E46 &lt; 0.333, "")</f>
        <v/>
      </c>
      <c r="M46" s="21" cm="1">
        <f t="array" ref="M46">IF(Options!$D$30, SUM(IF(ISNUMBER(AF46:AK46),(IF(AF46:AK46&gt;=Options!$D$40,1,"")),""))+0.5*(SUM(IF(ISNUMBER(AF46:AK46),(IF(AF46:AK46&gt;=Options!$D$41,1,"")),""))-SUM(IF(ISNUMBER(AF46:AK46),(IF(AF46:AK46&gt;=Options!$D$40,1,"")),""))),0) +
   IF(Options!$D$31,SUM(IF(ISNUMBER(AF46:AK46),(IF(AF46:AK46&gt;=Options!$D$40,1,"")),"")),0) +
   IF(Options!$D$32,AVERAGE(IF(ISNUMBER(AF46:AK46),AF46:AK46)),0) +
   IF(Options!$D$33,IF(OR(IF(ISNUMBER(AF46:AK46),AF46:AK46)=0),0,GEOMEAN(IF(ISNUMBER(AF46:AK46),AF46:AK46))),0)</f>
        <v>1.5</v>
      </c>
      <c r="N46" s="23">
        <f t="shared" si="8"/>
        <v>1.5</v>
      </c>
      <c r="O46" s="241" t="str" cm="1">
        <f t="array" ref="O46">_xlfn.IFS('Data Reliability'!F46 &gt;= 0.666, "!!", AND('Data Reliability'!F46 &lt; 0.666,  'Data Reliability'!F46  &gt;= 0.333), "!", 'Data Reliability'!F46 &lt; 0.333, "")</f>
        <v>!</v>
      </c>
      <c r="P46" s="24"/>
      <c r="Q46" s="50"/>
      <c r="R46" s="25">
        <f t="shared" si="10"/>
        <v>5.7569833370313823</v>
      </c>
      <c r="S46" s="25">
        <f t="shared" si="11"/>
        <v>4.3301435406698596</v>
      </c>
      <c r="T46" s="25">
        <f t="shared" si="12"/>
        <v>5.7443664625089177</v>
      </c>
      <c r="U46" s="25">
        <f t="shared" si="13"/>
        <v>4.690415759823428</v>
      </c>
      <c r="V46" s="25">
        <f t="shared" si="14"/>
        <v>8.7559503577091338</v>
      </c>
      <c r="W46" s="25">
        <f t="shared" si="15"/>
        <v>0</v>
      </c>
      <c r="X46" s="51"/>
      <c r="Y46" s="25">
        <f>IFERROR(Health!F46,"")</f>
        <v>6.96</v>
      </c>
      <c r="Z46" s="25">
        <f>IFERROR(Food!F46,"")</f>
        <v>4.3301435406698596</v>
      </c>
      <c r="AA46" s="26">
        <f>IFERROR(Macro!F46,"")</f>
        <v>8.0661157024793404</v>
      </c>
      <c r="AB46" s="25">
        <f>IFERROR(Socioeconomic!F46,"")</f>
        <v>3.1428571428571401</v>
      </c>
      <c r="AC46" s="25">
        <f>IFERROR('Natural Hazard'!F46,"")</f>
        <v>7.6666666666666696</v>
      </c>
      <c r="AD46" s="25">
        <f>IFERROR(Conflict!F46,"")</f>
        <v>0</v>
      </c>
      <c r="AE46" s="51"/>
      <c r="AF46" s="25">
        <f>IFERROR(Health!G46,"")</f>
        <v>4.7619047619047397</v>
      </c>
      <c r="AG46" s="25">
        <f>IFERROR(Food!G46,"")</f>
        <v>0</v>
      </c>
      <c r="AH46" s="25">
        <f>IFERROR(Macro!G46,"")</f>
        <v>4.0909090909090802</v>
      </c>
      <c r="AI46" s="25">
        <f>IFERROR(Socioeconomic!G46,"")</f>
        <v>7</v>
      </c>
      <c r="AJ46" s="25">
        <f>IFERROR('Natural Hazard'!G46,"")</f>
        <v>10</v>
      </c>
      <c r="AK46" s="25">
        <f>IFERROR(Conflict!G46,"")</f>
        <v>0</v>
      </c>
      <c r="AL46" s="50"/>
      <c r="AM46" s="27">
        <f>'Data Reliability'!E46</f>
        <v>0</v>
      </c>
      <c r="AN46" s="27">
        <f>'Data Reliability'!F46</f>
        <v>0.4</v>
      </c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</row>
    <row r="47" spans="1:53" x14ac:dyDescent="0.2">
      <c r="A47" s="63">
        <v>42</v>
      </c>
      <c r="B47" s="20" t="s">
        <v>89</v>
      </c>
      <c r="C47" s="20" t="s">
        <v>90</v>
      </c>
      <c r="D47" s="20" t="s">
        <v>555</v>
      </c>
      <c r="E47" s="20" t="s">
        <v>3</v>
      </c>
      <c r="F47" s="50"/>
      <c r="G47" s="22" cm="1">
        <f t="array" ref="G47">IF(Options!$D$30, SUM(IF(ISNUMBER(R47:W47),(IF(R47:W47&gt;=Options!$D$36,1,"")),""))+0.5*(SUM(IF(ISNUMBER(R47:W47),(IF(R47:W47&gt;=Options!$D$37,1,"")),""))-SUM(IF(ISNUMBER(R47:W47),(IF(R47:W47&gt;=Options!$D$36,1,"")),""))),0) +
   IF(Options!$D$31,SUM(IF(ISNUMBER(R47:W47),(IF(R47:W47&gt;=Options!$D$40,1,"")),"")),0) +
   IF(Options!$D$32,AVERAGE(IF(ISNUMBER(R47:W47),R47:W47)),0) +
   IF(Options!$D$33,IF(OR(IF(ISNUMBER(R47:W47),R47:W47)=0),0,GEOMEAN(IF(ISNUMBER(R47:W47),R47:W47))),0)</f>
        <v>1.5</v>
      </c>
      <c r="H47" s="23">
        <f t="shared" si="9"/>
        <v>1.5</v>
      </c>
      <c r="I47" s="241" t="str" cm="1">
        <f t="array" ref="I47">_xlfn.IFS('Data Reliability'!D47 &gt;= 0.666, "!!", AND('Data Reliability'!D47 &lt; 0.666,  'Data Reliability'!D47  &gt;= 0.333), "!", 'Data Reliability'!D47 &lt; 0.333, "")</f>
        <v/>
      </c>
      <c r="J47" s="22" cm="1">
        <f t="array" ref="J47">IF(Options!$D$30, SUM(IF(ISNUMBER(Y47:AD47),(IF(Y47:AD47&gt;=Options!$D$40,1,"")),""))+0.5*(SUM(IF(ISNUMBER(Y47:AD47),(IF(Y47:AD47&gt;=Options!$D$41,1,"")),""))-SUM(IF(ISNUMBER(Y47:AD47),(IF(Y47:AD47&gt;=Options!$D$40,1,"")),""))),0) +
   IF(Options!$D$31,SUM(IF(ISNUMBER(Y47:AD47),(IF(Y47:AD47&gt;=Options!$D$40,1,"")),"")),0) +
   IF(Options!$D$32,AVERAGE(IF(ISNUMBER(Y47:AD47),Y47:AD47)),0) +
   IF(Options!$D$33,IF(OR(IF(ISNUMBER(Y47:AD47),Y47:AD47)=0),0,GEOMEAN(IF(ISNUMBER(Y47:AD47),Y47:AD47))),0)</f>
        <v>0</v>
      </c>
      <c r="K47" s="23">
        <f t="shared" si="1"/>
        <v>0</v>
      </c>
      <c r="L47" s="241" t="str" cm="1">
        <f t="array" ref="L47">_xlfn.IFS('Data Reliability'!E47 &gt;= 0.666, "!!", AND('Data Reliability'!E47 &lt; 0.666,  'Data Reliability'!E47  &gt;= 0.333), "!", 'Data Reliability'!E47 &lt; 0.333, "")</f>
        <v/>
      </c>
      <c r="M47" s="21" cm="1">
        <f t="array" ref="M47">IF(Options!$D$30, SUM(IF(ISNUMBER(AF47:AK47),(IF(AF47:AK47&gt;=Options!$D$40,1,"")),""))+0.5*(SUM(IF(ISNUMBER(AF47:AK47),(IF(AF47:AK47&gt;=Options!$D$41,1,"")),""))-SUM(IF(ISNUMBER(AF47:AK47),(IF(AF47:AK47&gt;=Options!$D$40,1,"")),""))),0) +
   IF(Options!$D$31,SUM(IF(ISNUMBER(AF47:AK47),(IF(AF47:AK47&gt;=Options!$D$40,1,"")),"")),0) +
   IF(Options!$D$32,AVERAGE(IF(ISNUMBER(AF47:AK47),AF47:AK47)),0) +
   IF(Options!$D$33,IF(OR(IF(ISNUMBER(AF47:AK47),AF47:AK47)=0),0,GEOMEAN(IF(ISNUMBER(AF47:AK47),AF47:AK47))),0)</f>
        <v>1</v>
      </c>
      <c r="N47" s="23">
        <f t="shared" si="8"/>
        <v>1</v>
      </c>
      <c r="O47" s="241" t="str" cm="1">
        <f t="array" ref="O47">_xlfn.IFS('Data Reliability'!F47 &gt;= 0.666, "!!", AND('Data Reliability'!F47 &lt; 0.666,  'Data Reliability'!F47  &gt;= 0.333), "!", 'Data Reliability'!F47 &lt; 0.333, "")</f>
        <v/>
      </c>
      <c r="P47" s="24"/>
      <c r="Q47" s="50"/>
      <c r="R47" s="25">
        <f t="shared" si="10"/>
        <v>7.3484692283495345</v>
      </c>
      <c r="S47" s="25">
        <f t="shared" si="11"/>
        <v>2.12918660287081</v>
      </c>
      <c r="T47" s="25">
        <f t="shared" si="12"/>
        <v>4.6208621102152447</v>
      </c>
      <c r="U47" s="25">
        <f t="shared" si="13"/>
        <v>1.7587874611030549</v>
      </c>
      <c r="V47" s="25">
        <f t="shared" si="14"/>
        <v>5.5</v>
      </c>
      <c r="W47" s="25">
        <f t="shared" si="15"/>
        <v>0</v>
      </c>
      <c r="X47" s="51"/>
      <c r="Y47" s="25">
        <f>IFERROR(Health!F47,"")</f>
        <v>5.4</v>
      </c>
      <c r="Z47" s="25">
        <f>IFERROR(Food!F47,"")</f>
        <v>2.12918660287081</v>
      </c>
      <c r="AA47" s="26">
        <f>IFERROR(Macro!F47,"")</f>
        <v>3.3553719008264502</v>
      </c>
      <c r="AB47" s="25">
        <f>IFERROR(Socioeconomic!F47,"")</f>
        <v>1</v>
      </c>
      <c r="AC47" s="25">
        <f>IFERROR('Natural Hazard'!F47,"")</f>
        <v>5.5</v>
      </c>
      <c r="AD47" s="25">
        <f>IFERROR(Conflict!F47,"")</f>
        <v>0</v>
      </c>
      <c r="AE47" s="51"/>
      <c r="AF47" s="25">
        <f>IFERROR(Health!G47,"")</f>
        <v>10</v>
      </c>
      <c r="AG47" s="25">
        <f>IFERROR(Food!G47,"")</f>
        <v>0</v>
      </c>
      <c r="AH47" s="25">
        <f>IFERROR(Macro!G47,"")</f>
        <v>6.3636363636363704</v>
      </c>
      <c r="AI47" s="25">
        <f>IFERROR(Socioeconomic!G47,"")</f>
        <v>3.0933333333333302</v>
      </c>
      <c r="AJ47" s="25">
        <f>IFERROR('Natural Hazard'!G47,"")</f>
        <v>0</v>
      </c>
      <c r="AK47" s="25">
        <f>IFERROR(Conflict!G47,"")</f>
        <v>0</v>
      </c>
      <c r="AL47" s="50"/>
      <c r="AM47" s="27">
        <f>'Data Reliability'!E47</f>
        <v>0</v>
      </c>
      <c r="AN47" s="27">
        <f>'Data Reliability'!F47</f>
        <v>0.3</v>
      </c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</row>
    <row r="48" spans="1:53" x14ac:dyDescent="0.2">
      <c r="A48" s="63">
        <v>43</v>
      </c>
      <c r="B48" s="20" t="s">
        <v>91</v>
      </c>
      <c r="C48" s="20" t="s">
        <v>92</v>
      </c>
      <c r="D48" s="20" t="s">
        <v>555</v>
      </c>
      <c r="E48" s="20" t="s">
        <v>3</v>
      </c>
      <c r="F48" s="50"/>
      <c r="G48" s="22" cm="1">
        <f t="array" ref="G48">IF(Options!$D$30, SUM(IF(ISNUMBER(R48:W48),(IF(R48:W48&gt;=Options!$D$36,1,"")),""))+0.5*(SUM(IF(ISNUMBER(R48:W48),(IF(R48:W48&gt;=Options!$D$37,1,"")),""))-SUM(IF(ISNUMBER(R48:W48),(IF(R48:W48&gt;=Options!$D$36,1,"")),""))),0) +
   IF(Options!$D$31,SUM(IF(ISNUMBER(R48:W48),(IF(R48:W48&gt;=Options!$D$40,1,"")),"")),0) +
   IF(Options!$D$32,AVERAGE(IF(ISNUMBER(R48:W48),R48:W48)),0) +
   IF(Options!$D$33,IF(OR(IF(ISNUMBER(R48:W48),R48:W48)=0),0,GEOMEAN(IF(ISNUMBER(R48:W48),R48:W48))),0)</f>
        <v>0.5</v>
      </c>
      <c r="H48" s="23">
        <f t="shared" si="9"/>
        <v>0.5</v>
      </c>
      <c r="I48" s="241" t="str" cm="1">
        <f t="array" ref="I48">_xlfn.IFS('Data Reliability'!D48 &gt;= 0.666, "!!", AND('Data Reliability'!D48 &lt; 0.666,  'Data Reliability'!D48  &gt;= 0.333), "!", 'Data Reliability'!D48 &lt; 0.333, "")</f>
        <v/>
      </c>
      <c r="J48" s="22" cm="1">
        <f t="array" ref="J48">IF(Options!$D$30, SUM(IF(ISNUMBER(Y48:AD48),(IF(Y48:AD48&gt;=Options!$D$40,1,"")),""))+0.5*(SUM(IF(ISNUMBER(Y48:AD48),(IF(Y48:AD48&gt;=Options!$D$41,1,"")),""))-SUM(IF(ISNUMBER(Y48:AD48),(IF(Y48:AD48&gt;=Options!$D$40,1,"")),""))),0) +
   IF(Options!$D$31,SUM(IF(ISNUMBER(Y48:AD48),(IF(Y48:AD48&gt;=Options!$D$40,1,"")),"")),0) +
   IF(Options!$D$32,AVERAGE(IF(ISNUMBER(Y48:AD48),Y48:AD48)),0) +
   IF(Options!$D$33,IF(OR(IF(ISNUMBER(Y48:AD48),Y48:AD48)=0),0,GEOMEAN(IF(ISNUMBER(Y48:AD48),Y48:AD48))),0)</f>
        <v>0</v>
      </c>
      <c r="K48" s="23">
        <f t="shared" si="1"/>
        <v>0</v>
      </c>
      <c r="L48" s="241" t="str" cm="1">
        <f t="array" ref="L48">_xlfn.IFS('Data Reliability'!E48 &gt;= 0.666, "!!", AND('Data Reliability'!E48 &lt; 0.666,  'Data Reliability'!E48  &gt;= 0.333), "!", 'Data Reliability'!E48 &lt; 0.333, "")</f>
        <v/>
      </c>
      <c r="M48" s="21" cm="1">
        <f t="array" ref="M48">IF(Options!$D$30, SUM(IF(ISNUMBER(AF48:AK48),(IF(AF48:AK48&gt;=Options!$D$40,1,"")),""))+0.5*(SUM(IF(ISNUMBER(AF48:AK48),(IF(AF48:AK48&gt;=Options!$D$41,1,"")),""))-SUM(IF(ISNUMBER(AF48:AK48),(IF(AF48:AK48&gt;=Options!$D$40,1,"")),""))),0) +
   IF(Options!$D$31,SUM(IF(ISNUMBER(AF48:AK48),(IF(AF48:AK48&gt;=Options!$D$40,1,"")),"")),0) +
   IF(Options!$D$32,AVERAGE(IF(ISNUMBER(AF48:AK48),AF48:AK48)),0) +
   IF(Options!$D$33,IF(OR(IF(ISNUMBER(AF48:AK48),AF48:AK48)=0),0,GEOMEAN(IF(ISNUMBER(AF48:AK48),AF48:AK48))),0)</f>
        <v>1</v>
      </c>
      <c r="N48" s="23">
        <f t="shared" si="8"/>
        <v>1</v>
      </c>
      <c r="O48" s="241" t="str" cm="1">
        <f t="array" ref="O48">_xlfn.IFS('Data Reliability'!F48 &gt;= 0.666, "!!", AND('Data Reliability'!F48 &lt; 0.666,  'Data Reliability'!F48  &gt;= 0.333), "!", 'Data Reliability'!F48 &lt; 0.333, "")</f>
        <v/>
      </c>
      <c r="P48" s="24"/>
      <c r="Q48" s="50"/>
      <c r="R48" s="25">
        <f t="shared" si="10"/>
        <v>6</v>
      </c>
      <c r="S48" s="25">
        <f t="shared" si="11"/>
        <v>0</v>
      </c>
      <c r="T48" s="25">
        <f t="shared" si="12"/>
        <v>3.0578512396694202</v>
      </c>
      <c r="U48" s="25">
        <f t="shared" si="13"/>
        <v>1.4468356276140457</v>
      </c>
      <c r="V48" s="25">
        <f t="shared" si="14"/>
        <v>1.1666666666666701</v>
      </c>
      <c r="W48" s="25">
        <f t="shared" si="15"/>
        <v>0</v>
      </c>
      <c r="X48" s="51"/>
      <c r="Y48" s="25">
        <f>IFERROR(Health!F48,"")</f>
        <v>3.6</v>
      </c>
      <c r="Z48" s="25">
        <f>IFERROR(Food!F48,"")</f>
        <v>0</v>
      </c>
      <c r="AA48" s="26">
        <f>IFERROR(Macro!F48,"")</f>
        <v>3.0578512396694202</v>
      </c>
      <c r="AB48" s="25">
        <f>IFERROR(Socioeconomic!F48,"")</f>
        <v>0.57142857142857095</v>
      </c>
      <c r="AC48" s="25">
        <f>IFERROR('Natural Hazard'!F48,"")</f>
        <v>1.1666666666666701</v>
      </c>
      <c r="AD48" s="25">
        <f>IFERROR(Conflict!F48,"")</f>
        <v>0</v>
      </c>
      <c r="AE48" s="51"/>
      <c r="AF48" s="25">
        <f>IFERROR(Health!G48,"")</f>
        <v>10</v>
      </c>
      <c r="AG48" s="25">
        <f>IFERROR(Food!G48,"")</f>
        <v>0</v>
      </c>
      <c r="AH48" s="25">
        <f>IFERROR(Macro!G48,"")</f>
        <v>0</v>
      </c>
      <c r="AI48" s="25">
        <f>IFERROR(Socioeconomic!G48,"")</f>
        <v>3.66333333333333</v>
      </c>
      <c r="AJ48" s="25">
        <f>IFERROR('Natural Hazard'!G48,"")</f>
        <v>0</v>
      </c>
      <c r="AK48" s="25">
        <f>IFERROR(Conflict!G48,"")</f>
        <v>0</v>
      </c>
      <c r="AL48" s="50"/>
      <c r="AM48" s="27">
        <f>'Data Reliability'!E48</f>
        <v>0</v>
      </c>
      <c r="AN48" s="27">
        <f>'Data Reliability'!F48</f>
        <v>0.3</v>
      </c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</row>
    <row r="49" spans="1:53" x14ac:dyDescent="0.2">
      <c r="A49" s="63">
        <v>44</v>
      </c>
      <c r="B49" s="20" t="s">
        <v>93</v>
      </c>
      <c r="C49" s="20" t="s">
        <v>94</v>
      </c>
      <c r="D49" s="20" t="s">
        <v>555</v>
      </c>
      <c r="E49" s="20" t="s">
        <v>3</v>
      </c>
      <c r="F49" s="50"/>
      <c r="G49" s="22" cm="1">
        <f t="array" ref="G49">IF(Options!$D$30, SUM(IF(ISNUMBER(R49:W49),(IF(R49:W49&gt;=Options!$D$36,1,"")),""))+0.5*(SUM(IF(ISNUMBER(R49:W49),(IF(R49:W49&gt;=Options!$D$37,1,"")),""))-SUM(IF(ISNUMBER(R49:W49),(IF(R49:W49&gt;=Options!$D$36,1,"")),""))),0) +
   IF(Options!$D$31,SUM(IF(ISNUMBER(R49:W49),(IF(R49:W49&gt;=Options!$D$40,1,"")),"")),0) +
   IF(Options!$D$32,AVERAGE(IF(ISNUMBER(R49:W49),R49:W49)),0) +
   IF(Options!$D$33,IF(OR(IF(ISNUMBER(R49:W49),R49:W49)=0),0,GEOMEAN(IF(ISNUMBER(R49:W49),R49:W49))),0)</f>
        <v>0</v>
      </c>
      <c r="H49" s="23">
        <f t="shared" si="9"/>
        <v>0</v>
      </c>
      <c r="I49" s="241" t="str" cm="1">
        <f t="array" ref="I49">_xlfn.IFS('Data Reliability'!D49 &gt;= 0.666, "!!", AND('Data Reliability'!D49 &lt; 0.666,  'Data Reliability'!D49  &gt;= 0.333), "!", 'Data Reliability'!D49 &lt; 0.333, "")</f>
        <v/>
      </c>
      <c r="J49" s="22" cm="1">
        <f t="array" ref="J49">IF(Options!$D$30, SUM(IF(ISNUMBER(Y49:AD49),(IF(Y49:AD49&gt;=Options!$D$40,1,"")),""))+0.5*(SUM(IF(ISNUMBER(Y49:AD49),(IF(Y49:AD49&gt;=Options!$D$41,1,"")),""))-SUM(IF(ISNUMBER(Y49:AD49),(IF(Y49:AD49&gt;=Options!$D$40,1,"")),""))),0) +
   IF(Options!$D$31,SUM(IF(ISNUMBER(Y49:AD49),(IF(Y49:AD49&gt;=Options!$D$40,1,"")),"")),0) +
   IF(Options!$D$32,AVERAGE(IF(ISNUMBER(Y49:AD49),Y49:AD49)),0) +
   IF(Options!$D$33,IF(OR(IF(ISNUMBER(Y49:AD49),Y49:AD49)=0),0,GEOMEAN(IF(ISNUMBER(Y49:AD49),Y49:AD49))),0)</f>
        <v>0</v>
      </c>
      <c r="K49" s="23">
        <f t="shared" si="1"/>
        <v>0</v>
      </c>
      <c r="L49" s="241" t="str" cm="1">
        <f t="array" ref="L49">_xlfn.IFS('Data Reliability'!E49 &gt;= 0.666, "!!", AND('Data Reliability'!E49 &lt; 0.666,  'Data Reliability'!E49  &gt;= 0.333), "!", 'Data Reliability'!E49 &lt; 0.333, "")</f>
        <v/>
      </c>
      <c r="M49" s="21" cm="1">
        <f t="array" ref="M49">IF(Options!$D$30, SUM(IF(ISNUMBER(AF49:AK49),(IF(AF49:AK49&gt;=Options!$D$40,1,"")),""))+0.5*(SUM(IF(ISNUMBER(AF49:AK49),(IF(AF49:AK49&gt;=Options!$D$41,1,"")),""))-SUM(IF(ISNUMBER(AF49:AK49),(IF(AF49:AK49&gt;=Options!$D$40,1,"")),""))),0) +
   IF(Options!$D$31,SUM(IF(ISNUMBER(AF49:AK49),(IF(AF49:AK49&gt;=Options!$D$40,1,"")),"")),0) +
   IF(Options!$D$32,AVERAGE(IF(ISNUMBER(AF49:AK49),AF49:AK49)),0) +
   IF(Options!$D$33,IF(OR(IF(ISNUMBER(AF49:AK49),AF49:AK49)=0),0,GEOMEAN(IF(ISNUMBER(AF49:AK49),AF49:AK49))),0)</f>
        <v>0.5</v>
      </c>
      <c r="N49" s="23">
        <f t="shared" si="8"/>
        <v>0.5</v>
      </c>
      <c r="O49" s="241" t="str" cm="1">
        <f t="array" ref="O49">_xlfn.IFS('Data Reliability'!F49 &gt;= 0.666, "!!", AND('Data Reliability'!F49 &lt; 0.666,  'Data Reliability'!F49  &gt;= 0.333), "!", 'Data Reliability'!F49 &lt; 0.333, "")</f>
        <v/>
      </c>
      <c r="P49" s="24"/>
      <c r="Q49" s="50"/>
      <c r="R49" s="25">
        <f t="shared" si="10"/>
        <v>2.5011229477976471</v>
      </c>
      <c r="S49" s="25">
        <f t="shared" si="11"/>
        <v>0</v>
      </c>
      <c r="T49" s="25">
        <f t="shared" si="12"/>
        <v>1.2066115702479301</v>
      </c>
      <c r="U49" s="25">
        <f t="shared" si="13"/>
        <v>1.469693845669906</v>
      </c>
      <c r="V49" s="25">
        <f t="shared" si="14"/>
        <v>2.5</v>
      </c>
      <c r="W49" s="25">
        <f t="shared" si="15"/>
        <v>0</v>
      </c>
      <c r="X49" s="51"/>
      <c r="Y49" s="25">
        <f>IFERROR(Health!F49,"")</f>
        <v>0.79999999999999905</v>
      </c>
      <c r="Z49" s="25">
        <f>IFERROR(Food!F49,"")</f>
        <v>0</v>
      </c>
      <c r="AA49" s="26">
        <f>IFERROR(Macro!F49,"")</f>
        <v>1.2066115702479301</v>
      </c>
      <c r="AB49" s="25">
        <f>IFERROR(Socioeconomic!F49,"")</f>
        <v>0.57142857142857095</v>
      </c>
      <c r="AC49" s="25">
        <f>IFERROR('Natural Hazard'!F49,"")</f>
        <v>2.5</v>
      </c>
      <c r="AD49" s="25">
        <f>IFERROR(Conflict!F49,"")</f>
        <v>0</v>
      </c>
      <c r="AE49" s="51"/>
      <c r="AF49" s="25">
        <f>IFERROR(Health!G49,"")</f>
        <v>7.8195199999999998</v>
      </c>
      <c r="AG49" s="25">
        <f>IFERROR(Food!G49,"")</f>
        <v>0</v>
      </c>
      <c r="AH49" s="25">
        <f>IFERROR(Macro!G49,"")</f>
        <v>0</v>
      </c>
      <c r="AI49" s="25">
        <f>IFERROR(Socioeconomic!G49,"")</f>
        <v>3.78</v>
      </c>
      <c r="AJ49" s="25">
        <f>IFERROR('Natural Hazard'!G49,"")</f>
        <v>0</v>
      </c>
      <c r="AK49" s="25">
        <f>IFERROR(Conflict!G49,"")</f>
        <v>0</v>
      </c>
      <c r="AL49" s="50"/>
      <c r="AM49" s="27">
        <f>'Data Reliability'!E49</f>
        <v>0</v>
      </c>
      <c r="AN49" s="27">
        <f>'Data Reliability'!F49</f>
        <v>0.3</v>
      </c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</row>
    <row r="50" spans="1:53" x14ac:dyDescent="0.2">
      <c r="A50" s="63">
        <v>45</v>
      </c>
      <c r="B50" s="20" t="s">
        <v>95</v>
      </c>
      <c r="C50" s="20" t="s">
        <v>96</v>
      </c>
      <c r="D50" s="20" t="s">
        <v>556</v>
      </c>
      <c r="E50" s="20" t="s">
        <v>551</v>
      </c>
      <c r="F50" s="50"/>
      <c r="G50" s="22" cm="1">
        <f t="array" ref="G50">IF(Options!$D$30, SUM(IF(ISNUMBER(R50:W50),(IF(R50:W50&gt;=Options!$D$36,1,"")),""))+0.5*(SUM(IF(ISNUMBER(R50:W50),(IF(R50:W50&gt;=Options!$D$37,1,"")),""))-SUM(IF(ISNUMBER(R50:W50),(IF(R50:W50&gt;=Options!$D$36,1,"")),""))),0) +
   IF(Options!$D$31,SUM(IF(ISNUMBER(R50:W50),(IF(R50:W50&gt;=Options!$D$40,1,"")),"")),0) +
   IF(Options!$D$32,AVERAGE(IF(ISNUMBER(R50:W50),R50:W50)),0) +
   IF(Options!$D$33,IF(OR(IF(ISNUMBER(R50:W50),R50:W50)=0),0,GEOMEAN(IF(ISNUMBER(R50:W50),R50:W50))),0)</f>
        <v>4.5</v>
      </c>
      <c r="H50" s="23">
        <f t="shared" si="9"/>
        <v>4.5</v>
      </c>
      <c r="I50" s="241" t="str" cm="1">
        <f t="array" ref="I50">_xlfn.IFS('Data Reliability'!D50 &gt;= 0.666, "!!", AND('Data Reliability'!D50 &lt; 0.666,  'Data Reliability'!D50  &gt;= 0.333), "!", 'Data Reliability'!D50 &lt; 0.333, "")</f>
        <v/>
      </c>
      <c r="J50" s="22" cm="1">
        <f t="array" ref="J50">IF(Options!$D$30, SUM(IF(ISNUMBER(Y50:AD50),(IF(Y50:AD50&gt;=Options!$D$40,1,"")),""))+0.5*(SUM(IF(ISNUMBER(Y50:AD50),(IF(Y50:AD50&gt;=Options!$D$41,1,"")),""))-SUM(IF(ISNUMBER(Y50:AD50),(IF(Y50:AD50&gt;=Options!$D$40,1,"")),""))),0) +
   IF(Options!$D$31,SUM(IF(ISNUMBER(Y50:AD50),(IF(Y50:AD50&gt;=Options!$D$40,1,"")),"")),0) +
   IF(Options!$D$32,AVERAGE(IF(ISNUMBER(Y50:AD50),Y50:AD50)),0) +
   IF(Options!$D$33,IF(OR(IF(ISNUMBER(Y50:AD50),Y50:AD50)=0),0,GEOMEAN(IF(ISNUMBER(Y50:AD50),Y50:AD50))),0)</f>
        <v>2.5</v>
      </c>
      <c r="K50" s="23">
        <f t="shared" si="1"/>
        <v>2.5</v>
      </c>
      <c r="L50" s="241" t="str" cm="1">
        <f t="array" ref="L50">_xlfn.IFS('Data Reliability'!E50 &gt;= 0.666, "!!", AND('Data Reliability'!E50 &lt; 0.666,  'Data Reliability'!E50  &gt;= 0.333), "!", 'Data Reliability'!E50 &lt; 0.333, "")</f>
        <v/>
      </c>
      <c r="M50" s="21" cm="1">
        <f t="array" ref="M50">IF(Options!$D$30, SUM(IF(ISNUMBER(AF50:AK50),(IF(AF50:AK50&gt;=Options!$D$40,1,"")),""))+0.5*(SUM(IF(ISNUMBER(AF50:AK50),(IF(AF50:AK50&gt;=Options!$D$41,1,"")),""))-SUM(IF(ISNUMBER(AF50:AK50),(IF(AF50:AK50&gt;=Options!$D$40,1,"")),""))),0) +
   IF(Options!$D$31,SUM(IF(ISNUMBER(AF50:AK50),(IF(AF50:AK50&gt;=Options!$D$40,1,"")),"")),0) +
   IF(Options!$D$32,AVERAGE(IF(ISNUMBER(AF50:AK50),AF50:AK50)),0) +
   IF(Options!$D$33,IF(OR(IF(ISNUMBER(AF50:AK50),AF50:AK50)=0),0,GEOMEAN(IF(ISNUMBER(AF50:AK50),AF50:AK50))),0)</f>
        <v>1</v>
      </c>
      <c r="N50" s="23">
        <f t="shared" si="8"/>
        <v>1</v>
      </c>
      <c r="O50" s="241" t="str" cm="1">
        <f t="array" ref="O50">_xlfn.IFS('Data Reliability'!F50 &gt;= 0.666, "!!", AND('Data Reliability'!F50 &lt; 0.666,  'Data Reliability'!F50  &gt;= 0.333), "!", 'Data Reliability'!F50 &lt; 0.333, "")</f>
        <v/>
      </c>
      <c r="P50" s="24"/>
      <c r="Q50" s="50"/>
      <c r="R50" s="25">
        <f t="shared" si="10"/>
        <v>7.9281775963962886</v>
      </c>
      <c r="S50" s="25">
        <f t="shared" si="11"/>
        <v>8.2535885167464098</v>
      </c>
      <c r="T50" s="25">
        <f t="shared" si="12"/>
        <v>5.0482272182006112</v>
      </c>
      <c r="U50" s="25">
        <f t="shared" si="13"/>
        <v>8.5799861524246204</v>
      </c>
      <c r="V50" s="25">
        <f t="shared" si="14"/>
        <v>7.1647284200682249</v>
      </c>
      <c r="W50" s="25">
        <f t="shared" si="15"/>
        <v>0</v>
      </c>
      <c r="X50" s="51"/>
      <c r="Y50" s="25">
        <f>IFERROR(Health!F50,"")</f>
        <v>9.36</v>
      </c>
      <c r="Z50" s="25">
        <f>IFERROR(Food!F50,"")</f>
        <v>8.2535885167464098</v>
      </c>
      <c r="AA50" s="26">
        <f>IFERROR(Macro!F50,"")</f>
        <v>7.0082644628099198</v>
      </c>
      <c r="AB50" s="25">
        <f>IFERROR(Socioeconomic!F50,"")</f>
        <v>8.2857142857142794</v>
      </c>
      <c r="AC50" s="25">
        <f>IFERROR('Natural Hazard'!F50,"")</f>
        <v>7.3333333333333304</v>
      </c>
      <c r="AD50" s="25">
        <f>IFERROR(Conflict!F50,"")</f>
        <v>0</v>
      </c>
      <c r="AE50" s="51"/>
      <c r="AF50" s="25">
        <f>IFERROR(Health!G50,"")</f>
        <v>6.7153846153846199</v>
      </c>
      <c r="AG50" s="25">
        <f>IFERROR(Food!G50,"")</f>
        <v>0</v>
      </c>
      <c r="AH50" s="25">
        <f>IFERROR(Macro!G50,"")</f>
        <v>3.63636363636363</v>
      </c>
      <c r="AI50" s="25">
        <f>IFERROR(Socioeconomic!G50,"")</f>
        <v>8.8847092522515201</v>
      </c>
      <c r="AJ50" s="25">
        <f>IFERROR('Natural Hazard'!G50,"")</f>
        <v>7</v>
      </c>
      <c r="AK50" s="25">
        <f>IFERROR(Conflict!G50,"")</f>
        <v>0</v>
      </c>
      <c r="AL50" s="50"/>
      <c r="AM50" s="27">
        <f>'Data Reliability'!E50</f>
        <v>0</v>
      </c>
      <c r="AN50" s="27">
        <f>'Data Reliability'!F50</f>
        <v>0.3</v>
      </c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</row>
    <row r="51" spans="1:53" x14ac:dyDescent="0.2">
      <c r="A51" s="63">
        <v>46</v>
      </c>
      <c r="B51" s="20" t="s">
        <v>97</v>
      </c>
      <c r="C51" s="20" t="s">
        <v>98</v>
      </c>
      <c r="D51" s="20" t="s">
        <v>557</v>
      </c>
      <c r="E51" s="20" t="s">
        <v>560</v>
      </c>
      <c r="F51" s="50"/>
      <c r="G51" s="22" cm="1">
        <f t="array" ref="G51">IF(Options!$D$30, SUM(IF(ISNUMBER(R51:W51),(IF(R51:W51&gt;=Options!$D$36,1,"")),""))+0.5*(SUM(IF(ISNUMBER(R51:W51),(IF(R51:W51&gt;=Options!$D$37,1,"")),""))-SUM(IF(ISNUMBER(R51:W51),(IF(R51:W51&gt;=Options!$D$36,1,"")),""))),0) +
   IF(Options!$D$31,SUM(IF(ISNUMBER(R51:W51),(IF(R51:W51&gt;=Options!$D$40,1,"")),"")),0) +
   IF(Options!$D$32,AVERAGE(IF(ISNUMBER(R51:W51),R51:W51)),0) +
   IF(Options!$D$33,IF(OR(IF(ISNUMBER(R51:W51),R51:W51)=0),0,GEOMEAN(IF(ISNUMBER(R51:W51),R51:W51))),0)</f>
        <v>2</v>
      </c>
      <c r="H51" s="23">
        <f t="shared" si="9"/>
        <v>2</v>
      </c>
      <c r="I51" s="241" t="str" cm="1">
        <f t="array" ref="I51">_xlfn.IFS('Data Reliability'!D51 &gt;= 0.666, "!!", AND('Data Reliability'!D51 &lt; 0.666,  'Data Reliability'!D51  &gt;= 0.333), "!", 'Data Reliability'!D51 &lt; 0.333, "")</f>
        <v/>
      </c>
      <c r="J51" s="22" cm="1">
        <f t="array" ref="J51">IF(Options!$D$30, SUM(IF(ISNUMBER(Y51:AD51),(IF(Y51:AD51&gt;=Options!$D$40,1,"")),""))+0.5*(SUM(IF(ISNUMBER(Y51:AD51),(IF(Y51:AD51&gt;=Options!$D$41,1,"")),""))-SUM(IF(ISNUMBER(Y51:AD51),(IF(Y51:AD51&gt;=Options!$D$40,1,"")),""))),0) +
   IF(Options!$D$31,SUM(IF(ISNUMBER(Y51:AD51),(IF(Y51:AD51&gt;=Options!$D$40,1,"")),"")),0) +
   IF(Options!$D$32,AVERAGE(IF(ISNUMBER(Y51:AD51),Y51:AD51)),0) +
   IF(Options!$D$33,IF(OR(IF(ISNUMBER(Y51:AD51),Y51:AD51)=0),0,GEOMEAN(IF(ISNUMBER(Y51:AD51),Y51:AD51))),0)</f>
        <v>0.5</v>
      </c>
      <c r="K51" s="23">
        <f t="shared" si="1"/>
        <v>0.5</v>
      </c>
      <c r="L51" s="241" t="str" cm="1">
        <f t="array" ref="L51">_xlfn.IFS('Data Reliability'!E51 &gt;= 0.666, "!!", AND('Data Reliability'!E51 &lt; 0.666,  'Data Reliability'!E51  &gt;= 0.333), "!", 'Data Reliability'!E51 &lt; 0.333, "")</f>
        <v/>
      </c>
      <c r="M51" s="21" cm="1">
        <f t="array" ref="M51">IF(Options!$D$30, SUM(IF(ISNUMBER(AF51:AK51),(IF(AF51:AK51&gt;=Options!$D$40,1,"")),""))+0.5*(SUM(IF(ISNUMBER(AF51:AK51),(IF(AF51:AK51&gt;=Options!$D$41,1,"")),""))-SUM(IF(ISNUMBER(AF51:AK51),(IF(AF51:AK51&gt;=Options!$D$40,1,"")),""))),0) +
   IF(Options!$D$31,SUM(IF(ISNUMBER(AF51:AK51),(IF(AF51:AK51&gt;=Options!$D$40,1,"")),"")),0) +
   IF(Options!$D$32,AVERAGE(IF(ISNUMBER(AF51:AK51),AF51:AK51)),0) +
   IF(Options!$D$33,IF(OR(IF(ISNUMBER(AF51:AK51),AF51:AK51)=0),0,GEOMEAN(IF(ISNUMBER(AF51:AK51),AF51:AK51))),0)</f>
        <v>0.5</v>
      </c>
      <c r="N51" s="23">
        <f t="shared" si="8"/>
        <v>0.5</v>
      </c>
      <c r="O51" s="241" t="str" cm="1">
        <f t="array" ref="O51">_xlfn.IFS('Data Reliability'!F51 &gt;= 0.666, "!!", AND('Data Reliability'!F51 &lt; 0.666,  'Data Reliability'!F51  &gt;= 0.333), "!", 'Data Reliability'!F51 &lt; 0.333, "")</f>
        <v>!</v>
      </c>
      <c r="P51" s="24"/>
      <c r="Q51" s="50"/>
      <c r="R51" s="25">
        <f t="shared" si="10"/>
        <v>9.3605046668994945</v>
      </c>
      <c r="S51" s="25">
        <f t="shared" si="11"/>
        <v>5.5023923444976104</v>
      </c>
      <c r="T51" s="25">
        <f t="shared" si="12"/>
        <v>0</v>
      </c>
      <c r="U51" s="25">
        <f t="shared" si="13"/>
        <v>4.71428571428571</v>
      </c>
      <c r="V51" s="25">
        <f t="shared" si="14"/>
        <v>6.5</v>
      </c>
      <c r="W51" s="25">
        <f t="shared" si="15"/>
        <v>0</v>
      </c>
      <c r="X51" s="51"/>
      <c r="Y51" s="25">
        <f>IFERROR(Health!F51,"")</f>
        <v>9.1999999999999993</v>
      </c>
      <c r="Z51" s="25">
        <f>IFERROR(Food!F51,"")</f>
        <v>5.5023923444976104</v>
      </c>
      <c r="AA51" s="26">
        <f>IFERROR(Macro!F51,"")</f>
        <v>0</v>
      </c>
      <c r="AB51" s="25">
        <f>IFERROR(Socioeconomic!F51,"")</f>
        <v>4.71428571428571</v>
      </c>
      <c r="AC51" s="25">
        <f>IFERROR('Natural Hazard'!F51,"")</f>
        <v>6.5</v>
      </c>
      <c r="AD51" s="25">
        <f>IFERROR(Conflict!F51,"")</f>
        <v>0</v>
      </c>
      <c r="AE51" s="51"/>
      <c r="AF51" s="25">
        <f>IFERROR(Health!G51,"")</f>
        <v>9.5238095238094793</v>
      </c>
      <c r="AG51" s="25">
        <f>IFERROR(Food!G51,"")</f>
        <v>0</v>
      </c>
      <c r="AH51" s="25">
        <f>IFERROR(Macro!G51,"")</f>
        <v>0</v>
      </c>
      <c r="AI51" s="25">
        <f>IFERROR(Socioeconomic!G51,"")</f>
        <v>0</v>
      </c>
      <c r="AJ51" s="25">
        <f>IFERROR('Natural Hazard'!G51,"")</f>
        <v>0</v>
      </c>
      <c r="AK51" s="25">
        <f>IFERROR(Conflict!G51,"")</f>
        <v>0</v>
      </c>
      <c r="AL51" s="50"/>
      <c r="AM51" s="27">
        <f>'Data Reliability'!E51</f>
        <v>0</v>
      </c>
      <c r="AN51" s="27">
        <f>'Data Reliability'!F51</f>
        <v>0.6</v>
      </c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</row>
    <row r="52" spans="1:53" x14ac:dyDescent="0.2">
      <c r="A52" s="63">
        <v>47</v>
      </c>
      <c r="B52" s="20" t="s">
        <v>99</v>
      </c>
      <c r="C52" s="20" t="s">
        <v>100</v>
      </c>
      <c r="D52" s="20" t="s">
        <v>555</v>
      </c>
      <c r="E52" s="20" t="s">
        <v>3</v>
      </c>
      <c r="F52" s="50"/>
      <c r="G52" s="22" cm="1">
        <f t="array" ref="G52">IF(Options!$D$30, SUM(IF(ISNUMBER(R52:W52),(IF(R52:W52&gt;=Options!$D$36,1,"")),""))+0.5*(SUM(IF(ISNUMBER(R52:W52),(IF(R52:W52&gt;=Options!$D$37,1,"")),""))-SUM(IF(ISNUMBER(R52:W52),(IF(R52:W52&gt;=Options!$D$36,1,"")),""))),0) +
   IF(Options!$D$31,SUM(IF(ISNUMBER(R52:W52),(IF(R52:W52&gt;=Options!$D$40,1,"")),"")),0) +
   IF(Options!$D$32,AVERAGE(IF(ISNUMBER(R52:W52),R52:W52)),0) +
   IF(Options!$D$33,IF(OR(IF(ISNUMBER(R52:W52),R52:W52)=0),0,GEOMEAN(IF(ISNUMBER(R52:W52),R52:W52))),0)</f>
        <v>0</v>
      </c>
      <c r="H52" s="23">
        <f t="shared" si="9"/>
        <v>0</v>
      </c>
      <c r="I52" s="241" t="str" cm="1">
        <f t="array" ref="I52">_xlfn.IFS('Data Reliability'!D52 &gt;= 0.666, "!!", AND('Data Reliability'!D52 &lt; 0.666,  'Data Reliability'!D52  &gt;= 0.333), "!", 'Data Reliability'!D52 &lt; 0.333, "")</f>
        <v/>
      </c>
      <c r="J52" s="22" cm="1">
        <f t="array" ref="J52">IF(Options!$D$30, SUM(IF(ISNUMBER(Y52:AD52),(IF(Y52:AD52&gt;=Options!$D$40,1,"")),""))+0.5*(SUM(IF(ISNUMBER(Y52:AD52),(IF(Y52:AD52&gt;=Options!$D$41,1,"")),""))-SUM(IF(ISNUMBER(Y52:AD52),(IF(Y52:AD52&gt;=Options!$D$40,1,"")),""))),0) +
   IF(Options!$D$31,SUM(IF(ISNUMBER(Y52:AD52),(IF(Y52:AD52&gt;=Options!$D$40,1,"")),"")),0) +
   IF(Options!$D$32,AVERAGE(IF(ISNUMBER(Y52:AD52),Y52:AD52)),0) +
   IF(Options!$D$33,IF(OR(IF(ISNUMBER(Y52:AD52),Y52:AD52)=0),0,GEOMEAN(IF(ISNUMBER(Y52:AD52),Y52:AD52))),0)</f>
        <v>0</v>
      </c>
      <c r="K52" s="23">
        <f t="shared" si="1"/>
        <v>0</v>
      </c>
      <c r="L52" s="241" t="str" cm="1">
        <f t="array" ref="L52">_xlfn.IFS('Data Reliability'!E52 &gt;= 0.666, "!!", AND('Data Reliability'!E52 &lt; 0.666,  'Data Reliability'!E52  &gt;= 0.333), "!", 'Data Reliability'!E52 &lt; 0.333, "")</f>
        <v/>
      </c>
      <c r="M52" s="21" cm="1">
        <f t="array" ref="M52">IF(Options!$D$30, SUM(IF(ISNUMBER(AF52:AK52),(IF(AF52:AK52&gt;=Options!$D$40,1,"")),""))+0.5*(SUM(IF(ISNUMBER(AF52:AK52),(IF(AF52:AK52&gt;=Options!$D$41,1,"")),""))-SUM(IF(ISNUMBER(AF52:AK52),(IF(AF52:AK52&gt;=Options!$D$40,1,"")),""))),0) +
   IF(Options!$D$31,SUM(IF(ISNUMBER(AF52:AK52),(IF(AF52:AK52&gt;=Options!$D$40,1,"")),"")),0) +
   IF(Options!$D$32,AVERAGE(IF(ISNUMBER(AF52:AK52),AF52:AK52)),0) +
   IF(Options!$D$33,IF(OR(IF(ISNUMBER(AF52:AK52),AF52:AK52)=0),0,GEOMEAN(IF(ISNUMBER(AF52:AK52),AF52:AK52))),0)</f>
        <v>1</v>
      </c>
      <c r="N52" s="23">
        <f t="shared" si="8"/>
        <v>1</v>
      </c>
      <c r="O52" s="241" t="str" cm="1">
        <f t="array" ref="O52">_xlfn.IFS('Data Reliability'!F52 &gt;= 0.666, "!!", AND('Data Reliability'!F52 &lt; 0.666,  'Data Reliability'!F52  &gt;= 0.333), "!", 'Data Reliability'!F52 &lt; 0.333, "")</f>
        <v/>
      </c>
      <c r="P52" s="24"/>
      <c r="Q52" s="50"/>
      <c r="R52" s="25">
        <f t="shared" si="10"/>
        <v>1.5811388300841898</v>
      </c>
      <c r="S52" s="25">
        <f t="shared" si="11"/>
        <v>0</v>
      </c>
      <c r="T52" s="25">
        <f t="shared" si="12"/>
        <v>0.72520366837951067</v>
      </c>
      <c r="U52" s="25">
        <f t="shared" si="13"/>
        <v>1.0501700542565209</v>
      </c>
      <c r="V52" s="25">
        <f t="shared" si="14"/>
        <v>0.66666666666666796</v>
      </c>
      <c r="W52" s="25">
        <f t="shared" si="15"/>
        <v>0</v>
      </c>
      <c r="X52" s="51"/>
      <c r="Y52" s="25">
        <f>IFERROR(Health!F52,"")</f>
        <v>0.25</v>
      </c>
      <c r="Z52" s="25">
        <f>IFERROR(Food!F52,"")</f>
        <v>0</v>
      </c>
      <c r="AA52" s="26">
        <f>IFERROR(Macro!F52,"")</f>
        <v>8.2644628099172807E-2</v>
      </c>
      <c r="AB52" s="25">
        <f>IFERROR(Socioeconomic!F52,"")</f>
        <v>0.28571428571428598</v>
      </c>
      <c r="AC52" s="25">
        <f>IFERROR('Natural Hazard'!F52,"")</f>
        <v>0.66666666666666796</v>
      </c>
      <c r="AD52" s="25">
        <f>IFERROR(Conflict!F52,"")</f>
        <v>0</v>
      </c>
      <c r="AE52" s="51"/>
      <c r="AF52" s="25">
        <f>IFERROR(Health!G52,"")</f>
        <v>10</v>
      </c>
      <c r="AG52" s="25">
        <f>IFERROR(Food!G52,"")</f>
        <v>0</v>
      </c>
      <c r="AH52" s="25">
        <f>IFERROR(Macro!G52,"")</f>
        <v>6.3636363636363598</v>
      </c>
      <c r="AI52" s="25">
        <f>IFERROR(Socioeconomic!G52,"")</f>
        <v>3.86</v>
      </c>
      <c r="AJ52" s="25">
        <f>IFERROR('Natural Hazard'!G52,"")</f>
        <v>0</v>
      </c>
      <c r="AK52" s="25">
        <f>IFERROR(Conflict!G52,"")</f>
        <v>0</v>
      </c>
      <c r="AL52" s="50"/>
      <c r="AM52" s="27">
        <f>'Data Reliability'!E52</f>
        <v>0</v>
      </c>
      <c r="AN52" s="27">
        <f>'Data Reliability'!F52</f>
        <v>0.3</v>
      </c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</row>
    <row r="53" spans="1:53" x14ac:dyDescent="0.2">
      <c r="A53" s="63">
        <v>48</v>
      </c>
      <c r="B53" s="20" t="s">
        <v>101</v>
      </c>
      <c r="C53" s="20" t="s">
        <v>102</v>
      </c>
      <c r="D53" s="20" t="s">
        <v>557</v>
      </c>
      <c r="E53" s="20" t="s">
        <v>552</v>
      </c>
      <c r="F53" s="50"/>
      <c r="G53" s="22" cm="1">
        <f t="array" ref="G53">IF(Options!$D$30, SUM(IF(ISNUMBER(R53:W53),(IF(R53:W53&gt;=Options!$D$36,1,"")),""))+0.5*(SUM(IF(ISNUMBER(R53:W53),(IF(R53:W53&gt;=Options!$D$37,1,"")),""))-SUM(IF(ISNUMBER(R53:W53),(IF(R53:W53&gt;=Options!$D$36,1,"")),""))),0) +
   IF(Options!$D$31,SUM(IF(ISNUMBER(R53:W53),(IF(R53:W53&gt;=Options!$D$40,1,"")),"")),0) +
   IF(Options!$D$32,AVERAGE(IF(ISNUMBER(R53:W53),R53:W53)),0) +
   IF(Options!$D$33,IF(OR(IF(ISNUMBER(R53:W53),R53:W53)=0),0,GEOMEAN(IF(ISNUMBER(R53:W53),R53:W53))),0)</f>
        <v>2.5</v>
      </c>
      <c r="H53" s="23">
        <f t="shared" si="9"/>
        <v>2.5</v>
      </c>
      <c r="I53" s="241" t="str" cm="1">
        <f t="array" ref="I53">_xlfn.IFS('Data Reliability'!D53 &gt;= 0.666, "!!", AND('Data Reliability'!D53 &lt; 0.666,  'Data Reliability'!D53  &gt;= 0.333), "!", 'Data Reliability'!D53 &lt; 0.333, "")</f>
        <v/>
      </c>
      <c r="J53" s="22" cm="1">
        <f t="array" ref="J53">IF(Options!$D$30, SUM(IF(ISNUMBER(Y53:AD53),(IF(Y53:AD53&gt;=Options!$D$40,1,"")),""))+0.5*(SUM(IF(ISNUMBER(Y53:AD53),(IF(Y53:AD53&gt;=Options!$D$41,1,"")),""))-SUM(IF(ISNUMBER(Y53:AD53),(IF(Y53:AD53&gt;=Options!$D$40,1,"")),""))),0) +
   IF(Options!$D$31,SUM(IF(ISNUMBER(Y53:AD53),(IF(Y53:AD53&gt;=Options!$D$40,1,"")),"")),0) +
   IF(Options!$D$32,AVERAGE(IF(ISNUMBER(Y53:AD53),Y53:AD53)),0) +
   IF(Options!$D$33,IF(OR(IF(ISNUMBER(Y53:AD53),Y53:AD53)=0),0,GEOMEAN(IF(ISNUMBER(Y53:AD53),Y53:AD53))),0)</f>
        <v>0.5</v>
      </c>
      <c r="K53" s="23">
        <f t="shared" si="1"/>
        <v>0.5</v>
      </c>
      <c r="L53" s="241" t="str" cm="1">
        <f t="array" ref="L53">_xlfn.IFS('Data Reliability'!E53 &gt;= 0.666, "!!", AND('Data Reliability'!E53 &lt; 0.666,  'Data Reliability'!E53  &gt;= 0.333), "!", 'Data Reliability'!E53 &lt; 0.333, "")</f>
        <v/>
      </c>
      <c r="M53" s="21" cm="1">
        <f t="array" ref="M53">IF(Options!$D$30, SUM(IF(ISNUMBER(AF53:AK53),(IF(AF53:AK53&gt;=Options!$D$40,1,"")),""))+0.5*(SUM(IF(ISNUMBER(AF53:AK53),(IF(AF53:AK53&gt;=Options!$D$41,1,"")),""))-SUM(IF(ISNUMBER(AF53:AK53),(IF(AF53:AK53&gt;=Options!$D$40,1,"")),""))),0) +
   IF(Options!$D$31,SUM(IF(ISNUMBER(AF53:AK53),(IF(AF53:AK53&gt;=Options!$D$40,1,"")),"")),0) +
   IF(Options!$D$32,AVERAGE(IF(ISNUMBER(AF53:AK53),AF53:AK53)),0) +
   IF(Options!$D$33,IF(OR(IF(ISNUMBER(AF53:AK53),AF53:AK53)=0),0,GEOMEAN(IF(ISNUMBER(AF53:AK53),AF53:AK53))),0)</f>
        <v>1</v>
      </c>
      <c r="N53" s="23">
        <f t="shared" si="8"/>
        <v>1</v>
      </c>
      <c r="O53" s="241" t="str" cm="1">
        <f t="array" ref="O53">_xlfn.IFS('Data Reliability'!F53 &gt;= 0.666, "!!", AND('Data Reliability'!F53 &lt; 0.666,  'Data Reliability'!F53  &gt;= 0.333), "!", 'Data Reliability'!F53 &lt; 0.333, "")</f>
        <v/>
      </c>
      <c r="P53" s="24"/>
      <c r="Q53" s="50"/>
      <c r="R53" s="25">
        <f t="shared" si="10"/>
        <v>4.3117085672886981</v>
      </c>
      <c r="S53" s="25">
        <f t="shared" si="11"/>
        <v>4.5933014354067003</v>
      </c>
      <c r="T53" s="25">
        <f t="shared" si="12"/>
        <v>6.0327182062211779</v>
      </c>
      <c r="U53" s="25">
        <f t="shared" si="13"/>
        <v>7.0710678118654755</v>
      </c>
      <c r="V53" s="25">
        <f t="shared" si="14"/>
        <v>9.5</v>
      </c>
      <c r="W53" s="25">
        <f t="shared" si="15"/>
        <v>0</v>
      </c>
      <c r="X53" s="51"/>
      <c r="Y53" s="25">
        <f>IFERROR(Health!F53,"")</f>
        <v>6.34</v>
      </c>
      <c r="Z53" s="25">
        <f>IFERROR(Food!F53,"")</f>
        <v>4.5933014354067003</v>
      </c>
      <c r="AA53" s="26">
        <f>IFERROR(Macro!F53,"")</f>
        <v>5.7190082644628104</v>
      </c>
      <c r="AB53" s="25">
        <f>IFERROR(Socioeconomic!F53,"")</f>
        <v>5</v>
      </c>
      <c r="AC53" s="25">
        <f>IFERROR('Natural Hazard'!F53,"")</f>
        <v>9.5</v>
      </c>
      <c r="AD53" s="25">
        <f>IFERROR(Conflict!F53,"")</f>
        <v>0</v>
      </c>
      <c r="AE53" s="51"/>
      <c r="AF53" s="25">
        <f>IFERROR(Health!G53,"")</f>
        <v>2.9323076923076901</v>
      </c>
      <c r="AG53" s="25">
        <f>IFERROR(Food!G53,"")</f>
        <v>0</v>
      </c>
      <c r="AH53" s="25">
        <f>IFERROR(Macro!G53,"")</f>
        <v>6.3636363636363704</v>
      </c>
      <c r="AI53" s="25">
        <f>IFERROR(Socioeconomic!G53,"")</f>
        <v>10</v>
      </c>
      <c r="AJ53" s="25">
        <f>IFERROR('Natural Hazard'!G53,"")</f>
        <v>0</v>
      </c>
      <c r="AK53" s="25">
        <f>IFERROR(Conflict!G53,"")</f>
        <v>0</v>
      </c>
      <c r="AL53" s="50"/>
      <c r="AM53" s="27">
        <f>'Data Reliability'!E53</f>
        <v>0</v>
      </c>
      <c r="AN53" s="27">
        <f>'Data Reliability'!F53</f>
        <v>0.3</v>
      </c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1:53" x14ac:dyDescent="0.2">
      <c r="A54" s="63">
        <v>49</v>
      </c>
      <c r="B54" s="20" t="s">
        <v>103</v>
      </c>
      <c r="C54" s="20" t="s">
        <v>104</v>
      </c>
      <c r="D54" s="20" t="s">
        <v>556</v>
      </c>
      <c r="E54" s="20" t="s">
        <v>552</v>
      </c>
      <c r="F54" s="50"/>
      <c r="G54" s="22" cm="1">
        <f t="array" ref="G54">IF(Options!$D$30, SUM(IF(ISNUMBER(R54:W54),(IF(R54:W54&gt;=Options!$D$36,1,"")),""))+0.5*(SUM(IF(ISNUMBER(R54:W54),(IF(R54:W54&gt;=Options!$D$37,1,"")),""))-SUM(IF(ISNUMBER(R54:W54),(IF(R54:W54&gt;=Options!$D$36,1,"")),""))),0) +
   IF(Options!$D$31,SUM(IF(ISNUMBER(R54:W54),(IF(R54:W54&gt;=Options!$D$40,1,"")),"")),0) +
   IF(Options!$D$32,AVERAGE(IF(ISNUMBER(R54:W54),R54:W54)),0) +
   IF(Options!$D$33,IF(OR(IF(ISNUMBER(R54:W54),R54:W54)=0),0,GEOMEAN(IF(ISNUMBER(R54:W54),R54:W54))),0)</f>
        <v>2.5</v>
      </c>
      <c r="H54" s="23">
        <f t="shared" si="9"/>
        <v>2.5</v>
      </c>
      <c r="I54" s="241" t="str" cm="1">
        <f t="array" ref="I54">_xlfn.IFS('Data Reliability'!D54 &gt;= 0.666, "!!", AND('Data Reliability'!D54 &lt; 0.666,  'Data Reliability'!D54  &gt;= 0.333), "!", 'Data Reliability'!D54 &lt; 0.333, "")</f>
        <v/>
      </c>
      <c r="J54" s="22" cm="1">
        <f t="array" ref="J54">IF(Options!$D$30, SUM(IF(ISNUMBER(Y54:AD54),(IF(Y54:AD54&gt;=Options!$D$40,1,"")),""))+0.5*(SUM(IF(ISNUMBER(Y54:AD54),(IF(Y54:AD54&gt;=Options!$D$41,1,"")),""))-SUM(IF(ISNUMBER(Y54:AD54),(IF(Y54:AD54&gt;=Options!$D$40,1,"")),""))),0) +
   IF(Options!$D$31,SUM(IF(ISNUMBER(Y54:AD54),(IF(Y54:AD54&gt;=Options!$D$40,1,"")),"")),0) +
   IF(Options!$D$32,AVERAGE(IF(ISNUMBER(Y54:AD54),Y54:AD54)),0) +
   IF(Options!$D$33,IF(OR(IF(ISNUMBER(Y54:AD54),Y54:AD54)=0),0,GEOMEAN(IF(ISNUMBER(Y54:AD54),Y54:AD54))),0)</f>
        <v>1</v>
      </c>
      <c r="K54" s="23">
        <f t="shared" si="1"/>
        <v>1</v>
      </c>
      <c r="L54" s="241" t="str" cm="1">
        <f t="array" ref="L54">_xlfn.IFS('Data Reliability'!E54 &gt;= 0.666, "!!", AND('Data Reliability'!E54 &lt; 0.666,  'Data Reliability'!E54  &gt;= 0.333), "!", 'Data Reliability'!E54 &lt; 0.333, "")</f>
        <v/>
      </c>
      <c r="M54" s="21" cm="1">
        <f t="array" ref="M54">IF(Options!$D$30, SUM(IF(ISNUMBER(AF54:AK54),(IF(AF54:AK54&gt;=Options!$D$40,1,"")),""))+0.5*(SUM(IF(ISNUMBER(AF54:AK54),(IF(AF54:AK54&gt;=Options!$D$41,1,"")),""))-SUM(IF(ISNUMBER(AF54:AK54),(IF(AF54:AK54&gt;=Options!$D$40,1,"")),""))),0) +
   IF(Options!$D$31,SUM(IF(ISNUMBER(AF54:AK54),(IF(AF54:AK54&gt;=Options!$D$40,1,"")),"")),0) +
   IF(Options!$D$32,AVERAGE(IF(ISNUMBER(AF54:AK54),AF54:AK54)),0) +
   IF(Options!$D$33,IF(OR(IF(ISNUMBER(AF54:AK54),AF54:AK54)=0),0,GEOMEAN(IF(ISNUMBER(AF54:AK54),AF54:AK54))),0)</f>
        <v>1.5</v>
      </c>
      <c r="N54" s="23">
        <f t="shared" si="8"/>
        <v>1.5</v>
      </c>
      <c r="O54" s="241" t="str" cm="1">
        <f t="array" ref="O54">_xlfn.IFS('Data Reliability'!F54 &gt;= 0.666, "!!", AND('Data Reliability'!F54 &lt; 0.666,  'Data Reliability'!F54  &gt;= 0.333), "!", 'Data Reliability'!F54 &lt; 0.333, "")</f>
        <v/>
      </c>
      <c r="P54" s="24"/>
      <c r="Q54" s="50"/>
      <c r="R54" s="25">
        <f t="shared" si="10"/>
        <v>4.7005572111440141</v>
      </c>
      <c r="S54" s="25">
        <f t="shared" si="11"/>
        <v>2.9665071770334901</v>
      </c>
      <c r="T54" s="25">
        <f t="shared" si="12"/>
        <v>6.8872534405901709</v>
      </c>
      <c r="U54" s="25">
        <f t="shared" si="13"/>
        <v>5.5754564194973586</v>
      </c>
      <c r="V54" s="25">
        <f t="shared" si="14"/>
        <v>6.1666666666666696</v>
      </c>
      <c r="W54" s="25">
        <f t="shared" si="15"/>
        <v>10</v>
      </c>
      <c r="X54" s="51"/>
      <c r="Y54" s="25">
        <f>IFERROR(Health!F54,"")</f>
        <v>9.2799999999999994</v>
      </c>
      <c r="Z54" s="25">
        <f>IFERROR(Food!F54,"")</f>
        <v>2.9665071770334901</v>
      </c>
      <c r="AA54" s="26">
        <f>IFERROR(Macro!F54,"")</f>
        <v>9.0743801652892593</v>
      </c>
      <c r="AB54" s="25">
        <f>IFERROR(Socioeconomic!F54,"")</f>
        <v>3.4285714285714302</v>
      </c>
      <c r="AC54" s="25">
        <f>IFERROR('Natural Hazard'!F54,"")</f>
        <v>6.1666666666666696</v>
      </c>
      <c r="AD54" s="25">
        <f>IFERROR(Conflict!F54,"")</f>
        <v>0</v>
      </c>
      <c r="AE54" s="51"/>
      <c r="AF54" s="25">
        <f>IFERROR(Health!G54,"")</f>
        <v>2.3809523809523698</v>
      </c>
      <c r="AG54" s="25">
        <f>IFERROR(Food!G54,"")</f>
        <v>0</v>
      </c>
      <c r="AH54" s="25">
        <f>IFERROR(Macro!G54,"")</f>
        <v>5.2272727272727302</v>
      </c>
      <c r="AI54" s="25">
        <f>IFERROR(Socioeconomic!G54,"")</f>
        <v>9.06666666666667</v>
      </c>
      <c r="AJ54" s="25">
        <f>IFERROR('Natural Hazard'!G54,"")</f>
        <v>0</v>
      </c>
      <c r="AK54" s="25">
        <f>IFERROR(Conflict!G54,"")</f>
        <v>10</v>
      </c>
      <c r="AL54" s="50"/>
      <c r="AM54" s="27">
        <f>'Data Reliability'!E54</f>
        <v>0</v>
      </c>
      <c r="AN54" s="27">
        <f>'Data Reliability'!F54</f>
        <v>0.3</v>
      </c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1:53" x14ac:dyDescent="0.2">
      <c r="A55" s="63">
        <v>50</v>
      </c>
      <c r="B55" s="20" t="s">
        <v>105</v>
      </c>
      <c r="C55" s="20" t="s">
        <v>106</v>
      </c>
      <c r="D55" s="20" t="s">
        <v>557</v>
      </c>
      <c r="E55" s="20" t="s">
        <v>552</v>
      </c>
      <c r="F55" s="50"/>
      <c r="G55" s="22" cm="1">
        <f t="array" ref="G55">IF(Options!$D$30, SUM(IF(ISNUMBER(R55:W55),(IF(R55:W55&gt;=Options!$D$36,1,"")),""))+0.5*(SUM(IF(ISNUMBER(R55:W55),(IF(R55:W55&gt;=Options!$D$37,1,"")),""))-SUM(IF(ISNUMBER(R55:W55),(IF(R55:W55&gt;=Options!$D$36,1,"")),""))),0) +
   IF(Options!$D$31,SUM(IF(ISNUMBER(R55:W55),(IF(R55:W55&gt;=Options!$D$40,1,"")),"")),0) +
   IF(Options!$D$32,AVERAGE(IF(ISNUMBER(R55:W55),R55:W55)),0) +
   IF(Options!$D$33,IF(OR(IF(ISNUMBER(R55:W55),R55:W55)=0),0,GEOMEAN(IF(ISNUMBER(R55:W55),R55:W55))),0)</f>
        <v>3.5</v>
      </c>
      <c r="H55" s="23">
        <f t="shared" si="9"/>
        <v>3.5</v>
      </c>
      <c r="I55" s="241" t="str" cm="1">
        <f t="array" ref="I55">_xlfn.IFS('Data Reliability'!D55 &gt;= 0.666, "!!", AND('Data Reliability'!D55 &lt; 0.666,  'Data Reliability'!D55  &gt;= 0.333), "!", 'Data Reliability'!D55 &lt; 0.333, "")</f>
        <v/>
      </c>
      <c r="J55" s="22" cm="1">
        <f t="array" ref="J55">IF(Options!$D$30, SUM(IF(ISNUMBER(Y55:AD55),(IF(Y55:AD55&gt;=Options!$D$40,1,"")),""))+0.5*(SUM(IF(ISNUMBER(Y55:AD55),(IF(Y55:AD55&gt;=Options!$D$41,1,"")),""))-SUM(IF(ISNUMBER(Y55:AD55),(IF(Y55:AD55&gt;=Options!$D$40,1,"")),""))),0) +
   IF(Options!$D$31,SUM(IF(ISNUMBER(Y55:AD55),(IF(Y55:AD55&gt;=Options!$D$40,1,"")),"")),0) +
   IF(Options!$D$32,AVERAGE(IF(ISNUMBER(Y55:AD55),Y55:AD55)),0) +
   IF(Options!$D$33,IF(OR(IF(ISNUMBER(Y55:AD55),Y55:AD55)=0),0,GEOMEAN(IF(ISNUMBER(Y55:AD55),Y55:AD55))),0)</f>
        <v>1</v>
      </c>
      <c r="K55" s="23">
        <f t="shared" si="1"/>
        <v>1</v>
      </c>
      <c r="L55" s="241" t="str" cm="1">
        <f t="array" ref="L55">_xlfn.IFS('Data Reliability'!E55 &gt;= 0.666, "!!", AND('Data Reliability'!E55 &lt; 0.666,  'Data Reliability'!E55  &gt;= 0.333), "!", 'Data Reliability'!E55 &lt; 0.333, "")</f>
        <v/>
      </c>
      <c r="M55" s="21" cm="1">
        <f t="array" ref="M55">IF(Options!$D$30, SUM(IF(ISNUMBER(AF55:AK55),(IF(AF55:AK55&gt;=Options!$D$40,1,"")),""))+0.5*(SUM(IF(ISNUMBER(AF55:AK55),(IF(AF55:AK55&gt;=Options!$D$41,1,"")),""))-SUM(IF(ISNUMBER(AF55:AK55),(IF(AF55:AK55&gt;=Options!$D$40,1,"")),""))),0) +
   IF(Options!$D$31,SUM(IF(ISNUMBER(AF55:AK55),(IF(AF55:AK55&gt;=Options!$D$40,1,"")),"")),0) +
   IF(Options!$D$32,AVERAGE(IF(ISNUMBER(AF55:AK55),AF55:AK55)),0) +
   IF(Options!$D$33,IF(OR(IF(ISNUMBER(AF55:AK55),AF55:AK55)=0),0,GEOMEAN(IF(ISNUMBER(AF55:AK55),AF55:AK55))),0)</f>
        <v>2</v>
      </c>
      <c r="N55" s="23">
        <f t="shared" si="8"/>
        <v>2</v>
      </c>
      <c r="O55" s="241" t="str" cm="1">
        <f t="array" ref="O55">_xlfn.IFS('Data Reliability'!F55 &gt;= 0.666, "!!", AND('Data Reliability'!F55 &lt; 0.666,  'Data Reliability'!F55  &gt;= 0.333), "!", 'Data Reliability'!F55 &lt; 0.333, "")</f>
        <v/>
      </c>
      <c r="P55" s="24"/>
      <c r="Q55" s="50"/>
      <c r="R55" s="25">
        <f t="shared" si="10"/>
        <v>4.7559486560566979</v>
      </c>
      <c r="S55" s="25">
        <f t="shared" si="11"/>
        <v>5.1435406698564599</v>
      </c>
      <c r="T55" s="25">
        <f t="shared" si="12"/>
        <v>5.1132919994241339</v>
      </c>
      <c r="U55" s="25">
        <f t="shared" si="13"/>
        <v>6.9693205243716987</v>
      </c>
      <c r="V55" s="25">
        <f t="shared" si="14"/>
        <v>9.8333333333333304</v>
      </c>
      <c r="W55" s="25">
        <f t="shared" si="15"/>
        <v>10</v>
      </c>
      <c r="X55" s="51"/>
      <c r="Y55" s="25">
        <f>IFERROR(Health!F55,"")</f>
        <v>4.75</v>
      </c>
      <c r="Z55" s="25">
        <f>IFERROR(Food!F55,"")</f>
        <v>5.1435406698564599</v>
      </c>
      <c r="AA55" s="26">
        <f>IFERROR(Macro!F55,"")</f>
        <v>7.1900826446280997</v>
      </c>
      <c r="AB55" s="25">
        <f>IFERROR(Socioeconomic!F55,"")</f>
        <v>4.8571428571428603</v>
      </c>
      <c r="AC55" s="25">
        <f>IFERROR('Natural Hazard'!F55,"")</f>
        <v>9.8333333333333304</v>
      </c>
      <c r="AD55" s="25">
        <f>IFERROR(Conflict!F55,"")</f>
        <v>0</v>
      </c>
      <c r="AE55" s="51"/>
      <c r="AF55" s="25">
        <f>IFERROR(Health!G55,"")</f>
        <v>4.7619047619047397</v>
      </c>
      <c r="AG55" s="25">
        <f>IFERROR(Food!G55,"")</f>
        <v>0</v>
      </c>
      <c r="AH55" s="25">
        <f>IFERROR(Macro!G55,"")</f>
        <v>3.63636363636363</v>
      </c>
      <c r="AI55" s="25">
        <f>IFERROR(Socioeconomic!G55,"")</f>
        <v>10</v>
      </c>
      <c r="AJ55" s="25">
        <f>IFERROR('Natural Hazard'!G55,"")</f>
        <v>0</v>
      </c>
      <c r="AK55" s="25">
        <f>IFERROR(Conflict!G55,"")</f>
        <v>10</v>
      </c>
      <c r="AL55" s="50"/>
      <c r="AM55" s="27">
        <f>'Data Reliability'!E55</f>
        <v>0</v>
      </c>
      <c r="AN55" s="27">
        <f>'Data Reliability'!F55</f>
        <v>0.2</v>
      </c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1:53" x14ac:dyDescent="0.2">
      <c r="A56" s="63">
        <v>51</v>
      </c>
      <c r="B56" s="20" t="s">
        <v>107</v>
      </c>
      <c r="C56" s="20" t="s">
        <v>108</v>
      </c>
      <c r="D56" s="20" t="s">
        <v>556</v>
      </c>
      <c r="E56" s="20" t="s">
        <v>552</v>
      </c>
      <c r="F56" s="50"/>
      <c r="G56" s="22" cm="1">
        <f t="array" ref="G56">IF(Options!$D$30, SUM(IF(ISNUMBER(R56:W56),(IF(R56:W56&gt;=Options!$D$36,1,"")),""))+0.5*(SUM(IF(ISNUMBER(R56:W56),(IF(R56:W56&gt;=Options!$D$37,1,"")),""))-SUM(IF(ISNUMBER(R56:W56),(IF(R56:W56&gt;=Options!$D$36,1,"")),""))),0) +
   IF(Options!$D$31,SUM(IF(ISNUMBER(R56:W56),(IF(R56:W56&gt;=Options!$D$40,1,"")),"")),0) +
   IF(Options!$D$32,AVERAGE(IF(ISNUMBER(R56:W56),R56:W56)),0) +
   IF(Options!$D$33,IF(OR(IF(ISNUMBER(R56:W56),R56:W56)=0),0,GEOMEAN(IF(ISNUMBER(R56:W56),R56:W56))),0)</f>
        <v>2</v>
      </c>
      <c r="H56" s="23">
        <f t="shared" si="9"/>
        <v>2</v>
      </c>
      <c r="I56" s="241" t="str" cm="1">
        <f t="array" ref="I56">_xlfn.IFS('Data Reliability'!D56 &gt;= 0.666, "!!", AND('Data Reliability'!D56 &lt; 0.666,  'Data Reliability'!D56  &gt;= 0.333), "!", 'Data Reliability'!D56 &lt; 0.333, "")</f>
        <v/>
      </c>
      <c r="J56" s="22" cm="1">
        <f t="array" ref="J56">IF(Options!$D$30, SUM(IF(ISNUMBER(Y56:AD56),(IF(Y56:AD56&gt;=Options!$D$40,1,"")),""))+0.5*(SUM(IF(ISNUMBER(Y56:AD56),(IF(Y56:AD56&gt;=Options!$D$41,1,"")),""))-SUM(IF(ISNUMBER(Y56:AD56),(IF(Y56:AD56&gt;=Options!$D$40,1,"")),""))),0) +
   IF(Options!$D$31,SUM(IF(ISNUMBER(Y56:AD56),(IF(Y56:AD56&gt;=Options!$D$40,1,"")),"")),0) +
   IF(Options!$D$32,AVERAGE(IF(ISNUMBER(Y56:AD56),Y56:AD56)),0) +
   IF(Options!$D$33,IF(OR(IF(ISNUMBER(Y56:AD56),Y56:AD56)=0),0,GEOMEAN(IF(ISNUMBER(Y56:AD56),Y56:AD56))),0)</f>
        <v>0</v>
      </c>
      <c r="K56" s="23">
        <f t="shared" si="1"/>
        <v>0</v>
      </c>
      <c r="L56" s="241" t="str" cm="1">
        <f t="array" ref="L56">_xlfn.IFS('Data Reliability'!E56 &gt;= 0.666, "!!", AND('Data Reliability'!E56 &lt; 0.666,  'Data Reliability'!E56  &gt;= 0.333), "!", 'Data Reliability'!E56 &lt; 0.333, "")</f>
        <v/>
      </c>
      <c r="M56" s="21" cm="1">
        <f t="array" ref="M56">IF(Options!$D$30, SUM(IF(ISNUMBER(AF56:AK56),(IF(AF56:AK56&gt;=Options!$D$40,1,"")),""))+0.5*(SUM(IF(ISNUMBER(AF56:AK56),(IF(AF56:AK56&gt;=Options!$D$41,1,"")),""))-SUM(IF(ISNUMBER(AF56:AK56),(IF(AF56:AK56&gt;=Options!$D$40,1,"")),""))),0) +
   IF(Options!$D$31,SUM(IF(ISNUMBER(AF56:AK56),(IF(AF56:AK56&gt;=Options!$D$40,1,"")),"")),0) +
   IF(Options!$D$32,AVERAGE(IF(ISNUMBER(AF56:AK56),AF56:AK56)),0) +
   IF(Options!$D$33,IF(OR(IF(ISNUMBER(AF56:AK56),AF56:AK56)=0),0,GEOMEAN(IF(ISNUMBER(AF56:AK56),AF56:AK56))),0)</f>
        <v>0.5</v>
      </c>
      <c r="N56" s="23">
        <f t="shared" si="8"/>
        <v>0.5</v>
      </c>
      <c r="O56" s="241" t="str" cm="1">
        <f t="array" ref="O56">_xlfn.IFS('Data Reliability'!F56 &gt;= 0.666, "!!", AND('Data Reliability'!F56 &lt; 0.666,  'Data Reliability'!F56  &gt;= 0.333), "!", 'Data Reliability'!F56 &lt; 0.333, "")</f>
        <v/>
      </c>
      <c r="P56" s="24"/>
      <c r="Q56" s="50"/>
      <c r="R56" s="25">
        <f t="shared" si="10"/>
        <v>5.0750702912904044</v>
      </c>
      <c r="S56" s="25">
        <f t="shared" si="11"/>
        <v>1.79425837320574</v>
      </c>
      <c r="T56" s="25">
        <f t="shared" si="12"/>
        <v>5.0604905877523692</v>
      </c>
      <c r="U56" s="25">
        <f t="shared" si="13"/>
        <v>6.7470972995184004</v>
      </c>
      <c r="V56" s="25">
        <f t="shared" si="14"/>
        <v>6.5</v>
      </c>
      <c r="W56" s="25">
        <f t="shared" si="15"/>
        <v>0</v>
      </c>
      <c r="X56" s="51"/>
      <c r="Y56" s="25">
        <f>IFERROR(Health!F56,"")</f>
        <v>6.02</v>
      </c>
      <c r="Z56" s="25">
        <f>IFERROR(Food!F56,"")</f>
        <v>1.79425837320574</v>
      </c>
      <c r="AA56" s="26">
        <f>IFERROR(Macro!F56,"")</f>
        <v>6.6280991735537196</v>
      </c>
      <c r="AB56" s="25">
        <f>IFERROR(Socioeconomic!F56,"")</f>
        <v>5</v>
      </c>
      <c r="AC56" s="25">
        <f>IFERROR('Natural Hazard'!F56,"")</f>
        <v>6.5</v>
      </c>
      <c r="AD56" s="25">
        <f>IFERROR(Conflict!F56,"")</f>
        <v>0</v>
      </c>
      <c r="AE56" s="51"/>
      <c r="AF56" s="25">
        <f>IFERROR(Health!G56,"")</f>
        <v>4.2784615384615403</v>
      </c>
      <c r="AG56" s="25">
        <f>IFERROR(Food!G56,"")</f>
        <v>0</v>
      </c>
      <c r="AH56" s="25">
        <f>IFERROR(Macro!G56,"")</f>
        <v>3.86363636363637</v>
      </c>
      <c r="AI56" s="25">
        <f>IFERROR(Socioeconomic!G56,"")</f>
        <v>9.1046643938336995</v>
      </c>
      <c r="AJ56" s="25">
        <f>IFERROR('Natural Hazard'!G56,"")</f>
        <v>0</v>
      </c>
      <c r="AK56" s="25">
        <f>IFERROR(Conflict!G56,"")</f>
        <v>0</v>
      </c>
      <c r="AL56" s="50"/>
      <c r="AM56" s="27">
        <f>'Data Reliability'!E56</f>
        <v>0</v>
      </c>
      <c r="AN56" s="27">
        <f>'Data Reliability'!F56</f>
        <v>0.3</v>
      </c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1:53" x14ac:dyDescent="0.2">
      <c r="A57" s="63">
        <v>52</v>
      </c>
      <c r="B57" s="20" t="s">
        <v>109</v>
      </c>
      <c r="C57" s="20" t="s">
        <v>110</v>
      </c>
      <c r="D57" s="20" t="s">
        <v>554</v>
      </c>
      <c r="E57" s="20" t="s">
        <v>551</v>
      </c>
      <c r="F57" s="50"/>
      <c r="G57" s="22" cm="1">
        <f t="array" ref="G57">IF(Options!$D$30, SUM(IF(ISNUMBER(R57:W57),(IF(R57:W57&gt;=Options!$D$36,1,"")),""))+0.5*(SUM(IF(ISNUMBER(R57:W57),(IF(R57:W57&gt;=Options!$D$37,1,"")),""))-SUM(IF(ISNUMBER(R57:W57),(IF(R57:W57&gt;=Options!$D$36,1,"")),""))),0) +
   IF(Options!$D$31,SUM(IF(ISNUMBER(R57:W57),(IF(R57:W57&gt;=Options!$D$40,1,"")),"")),0) +
   IF(Options!$D$32,AVERAGE(IF(ISNUMBER(R57:W57),R57:W57)),0) +
   IF(Options!$D$33,IF(OR(IF(ISNUMBER(R57:W57),R57:W57)=0),0,GEOMEAN(IF(ISNUMBER(R57:W57),R57:W57))),0)</f>
        <v>5</v>
      </c>
      <c r="H57" s="23">
        <f t="shared" si="9"/>
        <v>5</v>
      </c>
      <c r="I57" s="241" t="str" cm="1">
        <f t="array" ref="I57">_xlfn.IFS('Data Reliability'!D57 &gt;= 0.666, "!!", AND('Data Reliability'!D57 &lt; 0.666,  'Data Reliability'!D57  &gt;= 0.333), "!", 'Data Reliability'!D57 &lt; 0.333, "")</f>
        <v/>
      </c>
      <c r="J57" s="22" cm="1">
        <f t="array" ref="J57">IF(Options!$D$30, SUM(IF(ISNUMBER(Y57:AD57),(IF(Y57:AD57&gt;=Options!$D$40,1,"")),""))+0.5*(SUM(IF(ISNUMBER(Y57:AD57),(IF(Y57:AD57&gt;=Options!$D$41,1,"")),""))-SUM(IF(ISNUMBER(Y57:AD57),(IF(Y57:AD57&gt;=Options!$D$40,1,"")),""))),0) +
   IF(Options!$D$31,SUM(IF(ISNUMBER(Y57:AD57),(IF(Y57:AD57&gt;=Options!$D$40,1,"")),"")),0) +
   IF(Options!$D$32,AVERAGE(IF(ISNUMBER(Y57:AD57),Y57:AD57)),0) +
   IF(Options!$D$33,IF(OR(IF(ISNUMBER(Y57:AD57),Y57:AD57)=0),0,GEOMEAN(IF(ISNUMBER(Y57:AD57),Y57:AD57))),0)</f>
        <v>4</v>
      </c>
      <c r="K57" s="23">
        <f t="shared" si="1"/>
        <v>4</v>
      </c>
      <c r="L57" s="241" t="str" cm="1">
        <f t="array" ref="L57">_xlfn.IFS('Data Reliability'!E57 &gt;= 0.666, "!!", AND('Data Reliability'!E57 &lt; 0.666,  'Data Reliability'!E57  &gt;= 0.333), "!", 'Data Reliability'!E57 &lt; 0.333, "")</f>
        <v/>
      </c>
      <c r="M57" s="21" cm="1">
        <f t="array" ref="M57">IF(Options!$D$30, SUM(IF(ISNUMBER(AF57:AK57),(IF(AF57:AK57&gt;=Options!$D$40,1,"")),""))+0.5*(SUM(IF(ISNUMBER(AF57:AK57),(IF(AF57:AK57&gt;=Options!$D$41,1,"")),""))-SUM(IF(ISNUMBER(AF57:AK57),(IF(AF57:AK57&gt;=Options!$D$40,1,"")),""))),0) +
   IF(Options!$D$31,SUM(IF(ISNUMBER(AF57:AK57),(IF(AF57:AK57&gt;=Options!$D$40,1,"")),"")),0) +
   IF(Options!$D$32,AVERAGE(IF(ISNUMBER(AF57:AK57),AF57:AK57)),0) +
   IF(Options!$D$33,IF(OR(IF(ISNUMBER(AF57:AK57),AF57:AK57)=0),0,GEOMEAN(IF(ISNUMBER(AF57:AK57),AF57:AK57))),0)</f>
        <v>2</v>
      </c>
      <c r="N57" s="23">
        <f t="shared" si="8"/>
        <v>2</v>
      </c>
      <c r="O57" s="241" t="str" cm="1">
        <f t="array" ref="O57">_xlfn.IFS('Data Reliability'!F57 &gt;= 0.666, "!!", AND('Data Reliability'!F57 &lt; 0.666,  'Data Reliability'!F57  &gt;= 0.333), "!", 'Data Reliability'!F57 &lt; 0.333, "")</f>
        <v>!</v>
      </c>
      <c r="P57" s="24"/>
      <c r="Q57" s="50"/>
      <c r="R57" s="25">
        <f t="shared" si="10"/>
        <v>9.6362411165942934</v>
      </c>
      <c r="S57" s="25">
        <f t="shared" si="11"/>
        <v>10</v>
      </c>
      <c r="T57" s="25">
        <f t="shared" si="12"/>
        <v>6.0302268915552677</v>
      </c>
      <c r="U57" s="25">
        <f t="shared" si="13"/>
        <v>7.9372539331937713</v>
      </c>
      <c r="V57" s="25">
        <f t="shared" si="14"/>
        <v>6.7082039324993685</v>
      </c>
      <c r="W57" s="25">
        <f t="shared" si="15"/>
        <v>10</v>
      </c>
      <c r="X57" s="51"/>
      <c r="Y57" s="25">
        <f>IFERROR(Health!F57,"")</f>
        <v>9.75</v>
      </c>
      <c r="Z57" s="25">
        <f>IFERROR(Food!F57,"")</f>
        <v>10</v>
      </c>
      <c r="AA57" s="26">
        <f>IFERROR(Macro!F57,"")</f>
        <v>10</v>
      </c>
      <c r="AB57" s="25">
        <f>IFERROR(Socioeconomic!F57,"")</f>
        <v>9</v>
      </c>
      <c r="AC57" s="25">
        <f>IFERROR('Natural Hazard'!F57,"")</f>
        <v>4.5</v>
      </c>
      <c r="AD57" s="25">
        <f>IFERROR(Conflict!F57,"")</f>
        <v>10</v>
      </c>
      <c r="AE57" s="51"/>
      <c r="AF57" s="25">
        <f>IFERROR(Health!G57,"")</f>
        <v>9.5238095238094793</v>
      </c>
      <c r="AG57" s="25">
        <f>IFERROR(Food!G57,"")</f>
        <v>0</v>
      </c>
      <c r="AH57" s="25">
        <f>IFERROR(Macro!G57,"")</f>
        <v>3.63636363636363</v>
      </c>
      <c r="AI57" s="25">
        <f>IFERROR(Socioeconomic!G57,"")</f>
        <v>7</v>
      </c>
      <c r="AJ57" s="25">
        <f>IFERROR('Natural Hazard'!G57,"")</f>
        <v>10</v>
      </c>
      <c r="AK57" s="25">
        <f>IFERROR(Conflict!G57,"")</f>
        <v>0</v>
      </c>
      <c r="AL57" s="50"/>
      <c r="AM57" s="27">
        <f>'Data Reliability'!E57</f>
        <v>0</v>
      </c>
      <c r="AN57" s="27">
        <f>'Data Reliability'!F57</f>
        <v>0.4</v>
      </c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1:53" x14ac:dyDescent="0.2">
      <c r="A58" s="63">
        <v>53</v>
      </c>
      <c r="B58" s="20" t="s">
        <v>111</v>
      </c>
      <c r="C58" s="20" t="s">
        <v>112</v>
      </c>
      <c r="D58" s="20" t="s">
        <v>555</v>
      </c>
      <c r="E58" s="20" t="s">
        <v>3</v>
      </c>
      <c r="F58" s="50"/>
      <c r="G58" s="22" cm="1">
        <f t="array" ref="G58">IF(Options!$D$30, SUM(IF(ISNUMBER(R58:W58),(IF(R58:W58&gt;=Options!$D$36,1,"")),""))+0.5*(SUM(IF(ISNUMBER(R58:W58),(IF(R58:W58&gt;=Options!$D$37,1,"")),""))-SUM(IF(ISNUMBER(R58:W58),(IF(R58:W58&gt;=Options!$D$36,1,"")),""))),0) +
   IF(Options!$D$31,SUM(IF(ISNUMBER(R58:W58),(IF(R58:W58&gt;=Options!$D$40,1,"")),"")),0) +
   IF(Options!$D$32,AVERAGE(IF(ISNUMBER(R58:W58),R58:W58)),0) +
   IF(Options!$D$33,IF(OR(IF(ISNUMBER(R58:W58),R58:W58)=0),0,GEOMEAN(IF(ISNUMBER(R58:W58),R58:W58))),0)</f>
        <v>1</v>
      </c>
      <c r="H58" s="23">
        <f t="shared" si="9"/>
        <v>1</v>
      </c>
      <c r="I58" s="241" t="str" cm="1">
        <f t="array" ref="I58">_xlfn.IFS('Data Reliability'!D58 &gt;= 0.666, "!!", AND('Data Reliability'!D58 &lt; 0.666,  'Data Reliability'!D58  &gt;= 0.333), "!", 'Data Reliability'!D58 &lt; 0.333, "")</f>
        <v/>
      </c>
      <c r="J58" s="22" cm="1">
        <f t="array" ref="J58">IF(Options!$D$30, SUM(IF(ISNUMBER(Y58:AD58),(IF(Y58:AD58&gt;=Options!$D$40,1,"")),""))+0.5*(SUM(IF(ISNUMBER(Y58:AD58),(IF(Y58:AD58&gt;=Options!$D$41,1,"")),""))-SUM(IF(ISNUMBER(Y58:AD58),(IF(Y58:AD58&gt;=Options!$D$40,1,"")),""))),0) +
   IF(Options!$D$31,SUM(IF(ISNUMBER(Y58:AD58),(IF(Y58:AD58&gt;=Options!$D$40,1,"")),"")),0) +
   IF(Options!$D$32,AVERAGE(IF(ISNUMBER(Y58:AD58),Y58:AD58)),0) +
   IF(Options!$D$33,IF(OR(IF(ISNUMBER(Y58:AD58),Y58:AD58)=0),0,GEOMEAN(IF(ISNUMBER(Y58:AD58),Y58:AD58))),0)</f>
        <v>0</v>
      </c>
      <c r="K58" s="23">
        <f t="shared" si="1"/>
        <v>0</v>
      </c>
      <c r="L58" s="241" t="str" cm="1">
        <f t="array" ref="L58">_xlfn.IFS('Data Reliability'!E58 &gt;= 0.666, "!!", AND('Data Reliability'!E58 &lt; 0.666,  'Data Reliability'!E58  &gt;= 0.333), "!", 'Data Reliability'!E58 &lt; 0.333, "")</f>
        <v/>
      </c>
      <c r="M58" s="21" cm="1">
        <f t="array" ref="M58">IF(Options!$D$30, SUM(IF(ISNUMBER(AF58:AK58),(IF(AF58:AK58&gt;=Options!$D$40,1,"")),""))+0.5*(SUM(IF(ISNUMBER(AF58:AK58),(IF(AF58:AK58&gt;=Options!$D$41,1,"")),""))-SUM(IF(ISNUMBER(AF58:AK58),(IF(AF58:AK58&gt;=Options!$D$40,1,"")),""))),0) +
   IF(Options!$D$31,SUM(IF(ISNUMBER(AF58:AK58),(IF(AF58:AK58&gt;=Options!$D$40,1,"")),"")),0) +
   IF(Options!$D$32,AVERAGE(IF(ISNUMBER(AF58:AK58),AF58:AK58)),0) +
   IF(Options!$D$33,IF(OR(IF(ISNUMBER(AF58:AK58),AF58:AK58)=0),0,GEOMEAN(IF(ISNUMBER(AF58:AK58),AF58:AK58))),0)</f>
        <v>2.5</v>
      </c>
      <c r="N58" s="23">
        <f t="shared" si="8"/>
        <v>2.5</v>
      </c>
      <c r="O58" s="241" t="str" cm="1">
        <f t="array" ref="O58">_xlfn.IFS('Data Reliability'!F58 &gt;= 0.666, "!!", AND('Data Reliability'!F58 &lt; 0.666,  'Data Reliability'!F58  &gt;= 0.333), "!", 'Data Reliability'!F58 &lt; 0.333, "")</f>
        <v/>
      </c>
      <c r="P58" s="24"/>
      <c r="Q58" s="50"/>
      <c r="R58" s="25">
        <f t="shared" si="10"/>
        <v>4.4721359549995796</v>
      </c>
      <c r="S58" s="25">
        <f t="shared" si="11"/>
        <v>0</v>
      </c>
      <c r="T58" s="25">
        <f t="shared" si="12"/>
        <v>5.2223296786709374</v>
      </c>
      <c r="U58" s="25">
        <f t="shared" si="13"/>
        <v>2.5354627641855489</v>
      </c>
      <c r="V58" s="25">
        <f t="shared" si="14"/>
        <v>5.1666666666666696</v>
      </c>
      <c r="W58" s="25">
        <f t="shared" si="15"/>
        <v>0</v>
      </c>
      <c r="X58" s="51"/>
      <c r="Y58" s="25">
        <f>IFERROR(Health!F58,"")</f>
        <v>2</v>
      </c>
      <c r="Z58" s="25">
        <f>IFERROR(Food!F58,"")</f>
        <v>0</v>
      </c>
      <c r="AA58" s="26">
        <f>IFERROR(Macro!F58,"")</f>
        <v>2.7272727272727302</v>
      </c>
      <c r="AB58" s="25">
        <f>IFERROR(Socioeconomic!F58,"")</f>
        <v>0.71428571428571397</v>
      </c>
      <c r="AC58" s="25">
        <f>IFERROR('Natural Hazard'!F58,"")</f>
        <v>5.1666666666666696</v>
      </c>
      <c r="AD58" s="25">
        <f>IFERROR(Conflict!F58,"")</f>
        <v>0</v>
      </c>
      <c r="AE58" s="51"/>
      <c r="AF58" s="25">
        <f>IFERROR(Health!G58,"")</f>
        <v>10</v>
      </c>
      <c r="AG58" s="25">
        <f>IFERROR(Food!G58,"")</f>
        <v>0</v>
      </c>
      <c r="AH58" s="25">
        <f>IFERROR(Macro!G58,"")</f>
        <v>10</v>
      </c>
      <c r="AI58" s="25">
        <f>IFERROR(Socioeconomic!G58,"")</f>
        <v>9</v>
      </c>
      <c r="AJ58" s="25">
        <f>IFERROR('Natural Hazard'!G58,"")</f>
        <v>0</v>
      </c>
      <c r="AK58" s="25">
        <f>IFERROR(Conflict!G58,"")</f>
        <v>0</v>
      </c>
      <c r="AL58" s="50"/>
      <c r="AM58" s="27">
        <f>'Data Reliability'!E58</f>
        <v>0</v>
      </c>
      <c r="AN58" s="27">
        <f>'Data Reliability'!F58</f>
        <v>0.3</v>
      </c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1:53" x14ac:dyDescent="0.2">
      <c r="A59" s="63">
        <v>54</v>
      </c>
      <c r="B59" s="20" t="s">
        <v>113</v>
      </c>
      <c r="C59" s="20" t="s">
        <v>114</v>
      </c>
      <c r="D59" s="20" t="s">
        <v>555</v>
      </c>
      <c r="E59" s="20" t="s">
        <v>3</v>
      </c>
      <c r="F59" s="50"/>
      <c r="G59" s="22" cm="1">
        <f t="array" ref="G59">IF(Options!$D$30, SUM(IF(ISNUMBER(R59:W59),(IF(R59:W59&gt;=Options!$D$36,1,"")),""))+0.5*(SUM(IF(ISNUMBER(R59:W59),(IF(R59:W59&gt;=Options!$D$37,1,"")),""))-SUM(IF(ISNUMBER(R59:W59),(IF(R59:W59&gt;=Options!$D$36,1,"")),""))),0) +
   IF(Options!$D$31,SUM(IF(ISNUMBER(R59:W59),(IF(R59:W59&gt;=Options!$D$40,1,"")),"")),0) +
   IF(Options!$D$32,AVERAGE(IF(ISNUMBER(R59:W59),R59:W59)),0) +
   IF(Options!$D$33,IF(OR(IF(ISNUMBER(R59:W59),R59:W59)=0),0,GEOMEAN(IF(ISNUMBER(R59:W59),R59:W59))),0)</f>
        <v>0.5</v>
      </c>
      <c r="H59" s="23">
        <f t="shared" si="9"/>
        <v>0.5</v>
      </c>
      <c r="I59" s="241" t="str" cm="1">
        <f t="array" ref="I59">_xlfn.IFS('Data Reliability'!D59 &gt;= 0.666, "!!", AND('Data Reliability'!D59 &lt; 0.666,  'Data Reliability'!D59  &gt;= 0.333), "!", 'Data Reliability'!D59 &lt; 0.333, "")</f>
        <v/>
      </c>
      <c r="J59" s="22" cm="1">
        <f t="array" ref="J59">IF(Options!$D$30, SUM(IF(ISNUMBER(Y59:AD59),(IF(Y59:AD59&gt;=Options!$D$40,1,"")),""))+0.5*(SUM(IF(ISNUMBER(Y59:AD59),(IF(Y59:AD59&gt;=Options!$D$41,1,"")),""))-SUM(IF(ISNUMBER(Y59:AD59),(IF(Y59:AD59&gt;=Options!$D$40,1,"")),""))),0) +
   IF(Options!$D$31,SUM(IF(ISNUMBER(Y59:AD59),(IF(Y59:AD59&gt;=Options!$D$40,1,"")),"")),0) +
   IF(Options!$D$32,AVERAGE(IF(ISNUMBER(Y59:AD59),Y59:AD59)),0) +
   IF(Options!$D$33,IF(OR(IF(ISNUMBER(Y59:AD59),Y59:AD59)=0),0,GEOMEAN(IF(ISNUMBER(Y59:AD59),Y59:AD59))),0)</f>
        <v>0</v>
      </c>
      <c r="K59" s="23">
        <f t="shared" si="1"/>
        <v>0</v>
      </c>
      <c r="L59" s="241" t="str" cm="1">
        <f t="array" ref="L59">_xlfn.IFS('Data Reliability'!E59 &gt;= 0.666, "!!", AND('Data Reliability'!E59 &lt; 0.666,  'Data Reliability'!E59  &gt;= 0.333), "!", 'Data Reliability'!E59 &lt; 0.333, "")</f>
        <v/>
      </c>
      <c r="M59" s="21" cm="1">
        <f t="array" ref="M59">IF(Options!$D$30, SUM(IF(ISNUMBER(AF59:AK59),(IF(AF59:AK59&gt;=Options!$D$40,1,"")),""))+0.5*(SUM(IF(ISNUMBER(AF59:AK59),(IF(AF59:AK59&gt;=Options!$D$41,1,"")),""))-SUM(IF(ISNUMBER(AF59:AK59),(IF(AF59:AK59&gt;=Options!$D$40,1,"")),""))),0) +
   IF(Options!$D$31,SUM(IF(ISNUMBER(AF59:AK59),(IF(AF59:AK59&gt;=Options!$D$40,1,"")),"")),0) +
   IF(Options!$D$32,AVERAGE(IF(ISNUMBER(AF59:AK59),AF59:AK59)),0) +
   IF(Options!$D$33,IF(OR(IF(ISNUMBER(AF59:AK59),AF59:AK59)=0),0,GEOMEAN(IF(ISNUMBER(AF59:AK59),AF59:AK59))),0)</f>
        <v>2</v>
      </c>
      <c r="N59" s="23">
        <f t="shared" si="8"/>
        <v>2</v>
      </c>
      <c r="O59" s="241" t="str" cm="1">
        <f t="array" ref="O59">_xlfn.IFS('Data Reliability'!F59 &gt;= 0.666, "!!", AND('Data Reliability'!F59 &lt; 0.666,  'Data Reliability'!F59  &gt;= 0.333), "!", 'Data Reliability'!F59 &lt; 0.333, "")</f>
        <v/>
      </c>
      <c r="P59" s="24"/>
      <c r="Q59" s="50"/>
      <c r="R59" s="25">
        <f t="shared" si="10"/>
        <v>5.0990195135927845</v>
      </c>
      <c r="S59" s="25">
        <f t="shared" si="11"/>
        <v>2.2488038277512001</v>
      </c>
      <c r="T59" s="25">
        <f t="shared" si="12"/>
        <v>1.7314000276069359</v>
      </c>
      <c r="U59" s="25">
        <f t="shared" si="13"/>
        <v>2.9277002188455978</v>
      </c>
      <c r="V59" s="25">
        <f t="shared" si="14"/>
        <v>0</v>
      </c>
      <c r="W59" s="25">
        <f t="shared" si="15"/>
        <v>0</v>
      </c>
      <c r="X59" s="51"/>
      <c r="Y59" s="25">
        <f>IFERROR(Health!F59,"")</f>
        <v>2.6</v>
      </c>
      <c r="Z59" s="25">
        <f>IFERROR(Food!F59,"")</f>
        <v>2.2488038277512001</v>
      </c>
      <c r="AA59" s="26">
        <f>IFERROR(Macro!F59,"")</f>
        <v>1.8842975206611601</v>
      </c>
      <c r="AB59" s="25">
        <f>IFERROR(Socioeconomic!F59,"")</f>
        <v>0.85714285714285599</v>
      </c>
      <c r="AC59" s="25">
        <f>IFERROR('Natural Hazard'!F59,"")</f>
        <v>0</v>
      </c>
      <c r="AD59" s="25">
        <f>IFERROR(Conflict!F59,"")</f>
        <v>0</v>
      </c>
      <c r="AE59" s="51"/>
      <c r="AF59" s="25">
        <f>IFERROR(Health!G59,"")</f>
        <v>10</v>
      </c>
      <c r="AG59" s="25">
        <f>IFERROR(Food!G59,"")</f>
        <v>0</v>
      </c>
      <c r="AH59" s="25">
        <f>IFERROR(Macro!G59,"")</f>
        <v>1.5909090909090899</v>
      </c>
      <c r="AI59" s="25">
        <f>IFERROR(Socioeconomic!G59,"")</f>
        <v>10</v>
      </c>
      <c r="AJ59" s="25">
        <f>IFERROR('Natural Hazard'!G59,"")</f>
        <v>0</v>
      </c>
      <c r="AK59" s="25">
        <f>IFERROR(Conflict!G59,"")</f>
        <v>0</v>
      </c>
      <c r="AL59" s="50"/>
      <c r="AM59" s="27">
        <f>'Data Reliability'!E59</f>
        <v>0</v>
      </c>
      <c r="AN59" s="27">
        <f>'Data Reliability'!F59</f>
        <v>0.3</v>
      </c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1:53" x14ac:dyDescent="0.2">
      <c r="A60" s="63">
        <v>55</v>
      </c>
      <c r="B60" s="20" t="s">
        <v>115</v>
      </c>
      <c r="C60" s="20" t="s">
        <v>116</v>
      </c>
      <c r="D60" s="20" t="s">
        <v>554</v>
      </c>
      <c r="E60" s="20" t="s">
        <v>551</v>
      </c>
      <c r="F60" s="50"/>
      <c r="G60" s="22" cm="1">
        <f t="array" ref="G60">IF(Options!$D$30, SUM(IF(ISNUMBER(R60:W60),(IF(R60:W60&gt;=Options!$D$36,1,"")),""))+0.5*(SUM(IF(ISNUMBER(R60:W60),(IF(R60:W60&gt;=Options!$D$37,1,"")),""))-SUM(IF(ISNUMBER(R60:W60),(IF(R60:W60&gt;=Options!$D$36,1,"")),""))),0) +
   IF(Options!$D$31,SUM(IF(ISNUMBER(R60:W60),(IF(R60:W60&gt;=Options!$D$40,1,"")),"")),0) +
   IF(Options!$D$32,AVERAGE(IF(ISNUMBER(R60:W60),R60:W60)),0) +
   IF(Options!$D$33,IF(OR(IF(ISNUMBER(R60:W60),R60:W60)=0),0,GEOMEAN(IF(ISNUMBER(R60:W60),R60:W60))),0)</f>
        <v>6</v>
      </c>
      <c r="H60" s="23">
        <f t="shared" si="9"/>
        <v>6</v>
      </c>
      <c r="I60" s="241" t="str" cm="1">
        <f t="array" ref="I60">_xlfn.IFS('Data Reliability'!D60 &gt;= 0.666, "!!", AND('Data Reliability'!D60 &lt; 0.666,  'Data Reliability'!D60  &gt;= 0.333), "!", 'Data Reliability'!D60 &lt; 0.333, "")</f>
        <v/>
      </c>
      <c r="J60" s="22" cm="1">
        <f t="array" ref="J60">IF(Options!$D$30, SUM(IF(ISNUMBER(Y60:AD60),(IF(Y60:AD60&gt;=Options!$D$40,1,"")),""))+0.5*(SUM(IF(ISNUMBER(Y60:AD60),(IF(Y60:AD60&gt;=Options!$D$41,1,"")),""))-SUM(IF(ISNUMBER(Y60:AD60),(IF(Y60:AD60&gt;=Options!$D$40,1,"")),""))),0) +
   IF(Options!$D$31,SUM(IF(ISNUMBER(Y60:AD60),(IF(Y60:AD60&gt;=Options!$D$40,1,"")),"")),0) +
   IF(Options!$D$32,AVERAGE(IF(ISNUMBER(Y60:AD60),Y60:AD60)),0) +
   IF(Options!$D$33,IF(OR(IF(ISNUMBER(Y60:AD60),Y60:AD60)=0),0,GEOMEAN(IF(ISNUMBER(Y60:AD60),Y60:AD60))),0)</f>
        <v>2.5</v>
      </c>
      <c r="K60" s="23">
        <f t="shared" si="1"/>
        <v>2.5</v>
      </c>
      <c r="L60" s="241" t="str" cm="1">
        <f t="array" ref="L60">_xlfn.IFS('Data Reliability'!E60 &gt;= 0.666, "!!", AND('Data Reliability'!E60 &lt; 0.666,  'Data Reliability'!E60  &gt;= 0.333), "!", 'Data Reliability'!E60 &lt; 0.333, "")</f>
        <v/>
      </c>
      <c r="M60" s="21" cm="1">
        <f t="array" ref="M60">IF(Options!$D$30, SUM(IF(ISNUMBER(AF60:AK60),(IF(AF60:AK60&gt;=Options!$D$40,1,"")),""))+0.5*(SUM(IF(ISNUMBER(AF60:AK60),(IF(AF60:AK60&gt;=Options!$D$41,1,"")),""))-SUM(IF(ISNUMBER(AF60:AK60),(IF(AF60:AK60&gt;=Options!$D$40,1,"")),""))),0) +
   IF(Options!$D$31,SUM(IF(ISNUMBER(AF60:AK60),(IF(AF60:AK60&gt;=Options!$D$40,1,"")),"")),0) +
   IF(Options!$D$32,AVERAGE(IF(ISNUMBER(AF60:AK60),AF60:AK60)),0) +
   IF(Options!$D$33,IF(OR(IF(ISNUMBER(AF60:AK60),AF60:AK60)=0),0,GEOMEAN(IF(ISNUMBER(AF60:AK60),AF60:AK60))),0)</f>
        <v>5.5</v>
      </c>
      <c r="N60" s="23">
        <f t="shared" si="8"/>
        <v>5.5</v>
      </c>
      <c r="O60" s="241" t="str" cm="1">
        <f t="array" ref="O60">_xlfn.IFS('Data Reliability'!F60 &gt;= 0.666, "!!", AND('Data Reliability'!F60 &lt; 0.666,  'Data Reliability'!F60  &gt;= 0.333), "!", 'Data Reliability'!F60 &lt; 0.333, "")</f>
        <v/>
      </c>
      <c r="P60" s="24"/>
      <c r="Q60" s="50"/>
      <c r="R60" s="25">
        <f t="shared" si="10"/>
        <v>9.8742088290657488</v>
      </c>
      <c r="S60" s="25">
        <f t="shared" si="11"/>
        <v>10</v>
      </c>
      <c r="T60" s="25">
        <f t="shared" si="12"/>
        <v>8.1742389136959925</v>
      </c>
      <c r="U60" s="25">
        <f t="shared" si="13"/>
        <v>9.4868329805051381</v>
      </c>
      <c r="V60" s="25">
        <f t="shared" si="14"/>
        <v>7.5277265270908122</v>
      </c>
      <c r="W60" s="25">
        <f t="shared" si="15"/>
        <v>10</v>
      </c>
      <c r="X60" s="51"/>
      <c r="Y60" s="25">
        <f>IFERROR(Health!F60,"")</f>
        <v>9.75</v>
      </c>
      <c r="Z60" s="25">
        <f>IFERROR(Food!F60,"")</f>
        <v>10</v>
      </c>
      <c r="AA60" s="26">
        <f>IFERROR(Macro!F60,"")</f>
        <v>8.9090909090909101</v>
      </c>
      <c r="AB60" s="25">
        <f>IFERROR(Socioeconomic!F60,"")</f>
        <v>9</v>
      </c>
      <c r="AC60" s="25">
        <f>IFERROR('Natural Hazard'!F60,"")</f>
        <v>5.6666666666666696</v>
      </c>
      <c r="AD60" s="25">
        <f>IFERROR(Conflict!F60,"")</f>
        <v>0</v>
      </c>
      <c r="AE60" s="51"/>
      <c r="AF60" s="25">
        <f>IFERROR(Health!G60,"")</f>
        <v>10</v>
      </c>
      <c r="AG60" s="25">
        <f>IFERROR(Food!G60,"")</f>
        <v>10</v>
      </c>
      <c r="AH60" s="25">
        <f>IFERROR(Macro!G60,"")</f>
        <v>7.5</v>
      </c>
      <c r="AI60" s="25">
        <f>IFERROR(Socioeconomic!G60,"")</f>
        <v>10</v>
      </c>
      <c r="AJ60" s="25">
        <f>IFERROR('Natural Hazard'!G60,"")</f>
        <v>10</v>
      </c>
      <c r="AK60" s="25">
        <f>IFERROR(Conflict!G60,"")</f>
        <v>10</v>
      </c>
      <c r="AL60" s="50"/>
      <c r="AM60" s="27">
        <f>'Data Reliability'!E60</f>
        <v>0</v>
      </c>
      <c r="AN60" s="27">
        <f>'Data Reliability'!F60</f>
        <v>0.1</v>
      </c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1:53" x14ac:dyDescent="0.2">
      <c r="A61" s="63">
        <v>56</v>
      </c>
      <c r="B61" s="20" t="s">
        <v>117</v>
      </c>
      <c r="C61" s="20" t="s">
        <v>118</v>
      </c>
      <c r="D61" s="20" t="s">
        <v>555</v>
      </c>
      <c r="E61" s="20" t="s">
        <v>3</v>
      </c>
      <c r="F61" s="50"/>
      <c r="G61" s="22" cm="1">
        <f t="array" ref="G61">IF(Options!$D$30, SUM(IF(ISNUMBER(R61:W61),(IF(R61:W61&gt;=Options!$D$36,1,"")),""))+0.5*(SUM(IF(ISNUMBER(R61:W61),(IF(R61:W61&gt;=Options!$D$37,1,"")),""))-SUM(IF(ISNUMBER(R61:W61),(IF(R61:W61&gt;=Options!$D$36,1,"")),""))),0) +
   IF(Options!$D$31,SUM(IF(ISNUMBER(R61:W61),(IF(R61:W61&gt;=Options!$D$40,1,"")),"")),0) +
   IF(Options!$D$32,AVERAGE(IF(ISNUMBER(R61:W61),R61:W61)),0) +
   IF(Options!$D$33,IF(OR(IF(ISNUMBER(R61:W61),R61:W61)=0),0,GEOMEAN(IF(ISNUMBER(R61:W61),R61:W61))),0)</f>
        <v>0</v>
      </c>
      <c r="H61" s="23">
        <f t="shared" si="9"/>
        <v>0</v>
      </c>
      <c r="I61" s="241" t="str" cm="1">
        <f t="array" ref="I61">_xlfn.IFS('Data Reliability'!D61 &gt;= 0.666, "!!", AND('Data Reliability'!D61 &lt; 0.666,  'Data Reliability'!D61  &gt;= 0.333), "!", 'Data Reliability'!D61 &lt; 0.333, "")</f>
        <v/>
      </c>
      <c r="J61" s="22" cm="1">
        <f t="array" ref="J61">IF(Options!$D$30, SUM(IF(ISNUMBER(Y61:AD61),(IF(Y61:AD61&gt;=Options!$D$40,1,"")),""))+0.5*(SUM(IF(ISNUMBER(Y61:AD61),(IF(Y61:AD61&gt;=Options!$D$41,1,"")),""))-SUM(IF(ISNUMBER(Y61:AD61),(IF(Y61:AD61&gt;=Options!$D$40,1,"")),""))),0) +
   IF(Options!$D$31,SUM(IF(ISNUMBER(Y61:AD61),(IF(Y61:AD61&gt;=Options!$D$40,1,"")),"")),0) +
   IF(Options!$D$32,AVERAGE(IF(ISNUMBER(Y61:AD61),Y61:AD61)),0) +
   IF(Options!$D$33,IF(OR(IF(ISNUMBER(Y61:AD61),Y61:AD61)=0),0,GEOMEAN(IF(ISNUMBER(Y61:AD61),Y61:AD61))),0)</f>
        <v>0</v>
      </c>
      <c r="K61" s="23">
        <f t="shared" si="1"/>
        <v>0</v>
      </c>
      <c r="L61" s="241" t="str" cm="1">
        <f t="array" ref="L61">_xlfn.IFS('Data Reliability'!E61 &gt;= 0.666, "!!", AND('Data Reliability'!E61 &lt; 0.666,  'Data Reliability'!E61  &gt;= 0.333), "!", 'Data Reliability'!E61 &lt; 0.333, "")</f>
        <v/>
      </c>
      <c r="M61" s="21" cm="1">
        <f t="array" ref="M61">IF(Options!$D$30, SUM(IF(ISNUMBER(AF61:AK61),(IF(AF61:AK61&gt;=Options!$D$40,1,"")),""))+0.5*(SUM(IF(ISNUMBER(AF61:AK61),(IF(AF61:AK61&gt;=Options!$D$41,1,"")),""))-SUM(IF(ISNUMBER(AF61:AK61),(IF(AF61:AK61&gt;=Options!$D$40,1,"")),""))),0) +
   IF(Options!$D$31,SUM(IF(ISNUMBER(AF61:AK61),(IF(AF61:AK61&gt;=Options!$D$40,1,"")),"")),0) +
   IF(Options!$D$32,AVERAGE(IF(ISNUMBER(AF61:AK61),AF61:AK61)),0) +
   IF(Options!$D$33,IF(OR(IF(ISNUMBER(AF61:AK61),AF61:AK61)=0),0,GEOMEAN(IF(ISNUMBER(AF61:AK61),AF61:AK61))),0)</f>
        <v>1</v>
      </c>
      <c r="N61" s="23">
        <f t="shared" si="8"/>
        <v>1</v>
      </c>
      <c r="O61" s="241" t="str" cm="1">
        <f t="array" ref="O61">_xlfn.IFS('Data Reliability'!F61 &gt;= 0.666, "!!", AND('Data Reliability'!F61 &lt; 0.666,  'Data Reliability'!F61  &gt;= 0.333), "!", 'Data Reliability'!F61 &lt; 0.333, "")</f>
        <v>!</v>
      </c>
      <c r="P61" s="24"/>
      <c r="Q61" s="50"/>
      <c r="R61" s="25">
        <f t="shared" si="10"/>
        <v>1.5735915849388826</v>
      </c>
      <c r="S61" s="25">
        <f t="shared" si="11"/>
        <v>0.88516746411483305</v>
      </c>
      <c r="T61" s="25">
        <f t="shared" si="12"/>
        <v>1.6377404676012104</v>
      </c>
      <c r="U61" s="25">
        <f t="shared" si="13"/>
        <v>1.2286267983093198</v>
      </c>
      <c r="V61" s="25">
        <f t="shared" si="14"/>
        <v>0</v>
      </c>
      <c r="W61" s="25">
        <f t="shared" si="15"/>
        <v>0</v>
      </c>
      <c r="X61" s="51"/>
      <c r="Y61" s="25">
        <f>IFERROR(Health!F61,"")</f>
        <v>0.26</v>
      </c>
      <c r="Z61" s="25">
        <f>IFERROR(Food!F61,"")</f>
        <v>0.88516746411483305</v>
      </c>
      <c r="AA61" s="26">
        <f>IFERROR(Macro!F61,"")</f>
        <v>0.34710743801652899</v>
      </c>
      <c r="AB61" s="25">
        <f>IFERROR(Socioeconomic!F61,"")</f>
        <v>0.28571428571428598</v>
      </c>
      <c r="AC61" s="25">
        <f>IFERROR('Natural Hazard'!F61,"")</f>
        <v>0</v>
      </c>
      <c r="AD61" s="25">
        <f>IFERROR(Conflict!F61,"")</f>
        <v>0</v>
      </c>
      <c r="AE61" s="51"/>
      <c r="AF61" s="25">
        <f>IFERROR(Health!G61,"")</f>
        <v>9.5238095238094793</v>
      </c>
      <c r="AG61" s="25">
        <f>IFERROR(Food!G61,"")</f>
        <v>0</v>
      </c>
      <c r="AH61" s="25">
        <f>IFERROR(Macro!G61,"")</f>
        <v>7.7272727272727204</v>
      </c>
      <c r="AI61" s="25">
        <f>IFERROR(Socioeconomic!G61,"")</f>
        <v>5.2833333333333297</v>
      </c>
      <c r="AJ61" s="25">
        <f>IFERROR('Natural Hazard'!G61,"")</f>
        <v>0</v>
      </c>
      <c r="AK61" s="25">
        <f>IFERROR(Conflict!G61,"")</f>
        <v>0</v>
      </c>
      <c r="AL61" s="50"/>
      <c r="AM61" s="27">
        <f>'Data Reliability'!E61</f>
        <v>0</v>
      </c>
      <c r="AN61" s="27">
        <f>'Data Reliability'!F61</f>
        <v>0.4</v>
      </c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1:53" x14ac:dyDescent="0.2">
      <c r="A62" s="63">
        <v>57</v>
      </c>
      <c r="B62" s="20" t="s">
        <v>119</v>
      </c>
      <c r="C62" s="20" t="s">
        <v>120</v>
      </c>
      <c r="D62" s="20" t="s">
        <v>558</v>
      </c>
      <c r="E62" s="20" t="s">
        <v>560</v>
      </c>
      <c r="F62" s="50"/>
      <c r="G62" s="22" cm="1">
        <f t="array" ref="G62">IF(Options!$D$30, SUM(IF(ISNUMBER(R62:W62),(IF(R62:W62&gt;=Options!$D$36,1,"")),""))+0.5*(SUM(IF(ISNUMBER(R62:W62),(IF(R62:W62&gt;=Options!$D$37,1,"")),""))-SUM(IF(ISNUMBER(R62:W62),(IF(R62:W62&gt;=Options!$D$36,1,"")),""))),0) +
   IF(Options!$D$31,SUM(IF(ISNUMBER(R62:W62),(IF(R62:W62&gt;=Options!$D$40,1,"")),"")),0) +
   IF(Options!$D$32,AVERAGE(IF(ISNUMBER(R62:W62),R62:W62)),0) +
   IF(Options!$D$33,IF(OR(IF(ISNUMBER(R62:W62),R62:W62)=0),0,GEOMEAN(IF(ISNUMBER(R62:W62),R62:W62))),0)</f>
        <v>2</v>
      </c>
      <c r="H62" s="23">
        <f t="shared" si="9"/>
        <v>2</v>
      </c>
      <c r="I62" s="241" t="str" cm="1">
        <f t="array" ref="I62">_xlfn.IFS('Data Reliability'!D62 &gt;= 0.666, "!!", AND('Data Reliability'!D62 &lt; 0.666,  'Data Reliability'!D62  &gt;= 0.333), "!", 'Data Reliability'!D62 &lt; 0.333, "")</f>
        <v/>
      </c>
      <c r="J62" s="22" cm="1">
        <f t="array" ref="J62">IF(Options!$D$30, SUM(IF(ISNUMBER(Y62:AD62),(IF(Y62:AD62&gt;=Options!$D$40,1,"")),""))+0.5*(SUM(IF(ISNUMBER(Y62:AD62),(IF(Y62:AD62&gt;=Options!$D$41,1,"")),""))-SUM(IF(ISNUMBER(Y62:AD62),(IF(Y62:AD62&gt;=Options!$D$40,1,"")),""))),0) +
   IF(Options!$D$31,SUM(IF(ISNUMBER(Y62:AD62),(IF(Y62:AD62&gt;=Options!$D$40,1,"")),"")),0) +
   IF(Options!$D$32,AVERAGE(IF(ISNUMBER(Y62:AD62),Y62:AD62)),0) +
   IF(Options!$D$33,IF(OR(IF(ISNUMBER(Y62:AD62),Y62:AD62)=0),0,GEOMEAN(IF(ISNUMBER(Y62:AD62),Y62:AD62))),0)</f>
        <v>0.5</v>
      </c>
      <c r="K62" s="23">
        <f t="shared" si="1"/>
        <v>0.5</v>
      </c>
      <c r="L62" s="241" t="str" cm="1">
        <f t="array" ref="L62">_xlfn.IFS('Data Reliability'!E62 &gt;= 0.666, "!!", AND('Data Reliability'!E62 &lt; 0.666,  'Data Reliability'!E62  &gt;= 0.333), "!", 'Data Reliability'!E62 &lt; 0.333, "")</f>
        <v/>
      </c>
      <c r="M62" s="21" cm="1">
        <f t="array" ref="M62">IF(Options!$D$30, SUM(IF(ISNUMBER(AF62:AK62),(IF(AF62:AK62&gt;=Options!$D$40,1,"")),""))+0.5*(SUM(IF(ISNUMBER(AF62:AK62),(IF(AF62:AK62&gt;=Options!$D$41,1,"")),""))-SUM(IF(ISNUMBER(AF62:AK62),(IF(AF62:AK62&gt;=Options!$D$40,1,"")),""))),0) +
   IF(Options!$D$31,SUM(IF(ISNUMBER(AF62:AK62),(IF(AF62:AK62&gt;=Options!$D$40,1,"")),"")),0) +
   IF(Options!$D$32,AVERAGE(IF(ISNUMBER(AF62:AK62),AF62:AK62)),0) +
   IF(Options!$D$33,IF(OR(IF(ISNUMBER(AF62:AK62),AF62:AK62)=0),0,GEOMEAN(IF(ISNUMBER(AF62:AK62),AF62:AK62))),0)</f>
        <v>3</v>
      </c>
      <c r="N62" s="23">
        <f t="shared" si="8"/>
        <v>3</v>
      </c>
      <c r="O62" s="241" t="str" cm="1">
        <f t="array" ref="O62">_xlfn.IFS('Data Reliability'!F62 &gt;= 0.666, "!!", AND('Data Reliability'!F62 &lt; 0.666,  'Data Reliability'!F62  &gt;= 0.333), "!", 'Data Reliability'!F62 &lt; 0.333, "")</f>
        <v>!</v>
      </c>
      <c r="P62" s="24"/>
      <c r="Q62" s="50"/>
      <c r="R62" s="25">
        <f t="shared" si="10"/>
        <v>9.4127573006000738</v>
      </c>
      <c r="S62" s="25">
        <f t="shared" si="11"/>
        <v>4.9043062200956902</v>
      </c>
      <c r="T62" s="25">
        <f t="shared" si="12"/>
        <v>0</v>
      </c>
      <c r="U62" s="25">
        <f t="shared" si="13"/>
        <v>6.9693205243716987</v>
      </c>
      <c r="V62" s="25">
        <f t="shared" si="14"/>
        <v>6.9522178715380676</v>
      </c>
      <c r="W62" s="25">
        <f t="shared" si="15"/>
        <v>0</v>
      </c>
      <c r="X62" s="51"/>
      <c r="Y62" s="25">
        <f>IFERROR(Health!F62,"")</f>
        <v>8.86</v>
      </c>
      <c r="Z62" s="25">
        <f>IFERROR(Food!F62,"")</f>
        <v>4.9043062200956902</v>
      </c>
      <c r="AA62" s="26">
        <f>IFERROR(Macro!F62,"")</f>
        <v>0</v>
      </c>
      <c r="AB62" s="25">
        <f>IFERROR(Socioeconomic!F62,"")</f>
        <v>4.8571428571428603</v>
      </c>
      <c r="AC62" s="25">
        <f>IFERROR('Natural Hazard'!F62,"")</f>
        <v>4.8333333333333304</v>
      </c>
      <c r="AD62" s="25">
        <f>IFERROR(Conflict!F62,"")</f>
        <v>0</v>
      </c>
      <c r="AE62" s="51"/>
      <c r="AF62" s="25">
        <f>IFERROR(Health!G62,"")</f>
        <v>10</v>
      </c>
      <c r="AG62" s="25">
        <f>IFERROR(Food!G62,"")</f>
        <v>0</v>
      </c>
      <c r="AH62" s="25">
        <f>IFERROR(Macro!G62,"")</f>
        <v>0</v>
      </c>
      <c r="AI62" s="25">
        <f>IFERROR(Socioeconomic!G62,"")</f>
        <v>10</v>
      </c>
      <c r="AJ62" s="25">
        <f>IFERROR('Natural Hazard'!G62,"")</f>
        <v>10</v>
      </c>
      <c r="AK62" s="25">
        <f>IFERROR(Conflict!G62,"")</f>
        <v>0</v>
      </c>
      <c r="AL62" s="50"/>
      <c r="AM62" s="27">
        <f>'Data Reliability'!E62</f>
        <v>0</v>
      </c>
      <c r="AN62" s="27">
        <f>'Data Reliability'!F62</f>
        <v>0.4</v>
      </c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1:53" x14ac:dyDescent="0.2">
      <c r="A63" s="63">
        <v>58</v>
      </c>
      <c r="B63" s="20" t="s">
        <v>121</v>
      </c>
      <c r="C63" s="20" t="s">
        <v>122</v>
      </c>
      <c r="D63" s="20" t="s">
        <v>555</v>
      </c>
      <c r="E63" s="20" t="s">
        <v>3</v>
      </c>
      <c r="F63" s="50"/>
      <c r="G63" s="22" cm="1">
        <f t="array" ref="G63">IF(Options!$D$30, SUM(IF(ISNUMBER(R63:W63),(IF(R63:W63&gt;=Options!$D$36,1,"")),""))+0.5*(SUM(IF(ISNUMBER(R63:W63),(IF(R63:W63&gt;=Options!$D$37,1,"")),""))-SUM(IF(ISNUMBER(R63:W63),(IF(R63:W63&gt;=Options!$D$36,1,"")),""))),0) +
   IF(Options!$D$31,SUM(IF(ISNUMBER(R63:W63),(IF(R63:W63&gt;=Options!$D$40,1,"")),"")),0) +
   IF(Options!$D$32,AVERAGE(IF(ISNUMBER(R63:W63),R63:W63)),0) +
   IF(Options!$D$33,IF(OR(IF(ISNUMBER(R63:W63),R63:W63)=0),0,GEOMEAN(IF(ISNUMBER(R63:W63),R63:W63))),0)</f>
        <v>0.5</v>
      </c>
      <c r="H63" s="23">
        <f t="shared" si="9"/>
        <v>0.5</v>
      </c>
      <c r="I63" s="241" t="str" cm="1">
        <f t="array" ref="I63">_xlfn.IFS('Data Reliability'!D63 &gt;= 0.666, "!!", AND('Data Reliability'!D63 &lt; 0.666,  'Data Reliability'!D63  &gt;= 0.333), "!", 'Data Reliability'!D63 &lt; 0.333, "")</f>
        <v/>
      </c>
      <c r="J63" s="22" cm="1">
        <f t="array" ref="J63">IF(Options!$D$30, SUM(IF(ISNUMBER(Y63:AD63),(IF(Y63:AD63&gt;=Options!$D$40,1,"")),""))+0.5*(SUM(IF(ISNUMBER(Y63:AD63),(IF(Y63:AD63&gt;=Options!$D$41,1,"")),""))-SUM(IF(ISNUMBER(Y63:AD63),(IF(Y63:AD63&gt;=Options!$D$40,1,"")),""))),0) +
   IF(Options!$D$31,SUM(IF(ISNUMBER(Y63:AD63),(IF(Y63:AD63&gt;=Options!$D$40,1,"")),"")),0) +
   IF(Options!$D$32,AVERAGE(IF(ISNUMBER(Y63:AD63),Y63:AD63)),0) +
   IF(Options!$D$33,IF(OR(IF(ISNUMBER(Y63:AD63),Y63:AD63)=0),0,GEOMEAN(IF(ISNUMBER(Y63:AD63),Y63:AD63))),0)</f>
        <v>0</v>
      </c>
      <c r="K63" s="23">
        <f t="shared" si="1"/>
        <v>0</v>
      </c>
      <c r="L63" s="241" t="str" cm="1">
        <f t="array" ref="L63">_xlfn.IFS('Data Reliability'!E63 &gt;= 0.666, "!!", AND('Data Reliability'!E63 &lt; 0.666,  'Data Reliability'!E63  &gt;= 0.333), "!", 'Data Reliability'!E63 &lt; 0.333, "")</f>
        <v/>
      </c>
      <c r="M63" s="21" cm="1">
        <f t="array" ref="M63">IF(Options!$D$30, SUM(IF(ISNUMBER(AF63:AK63),(IF(AF63:AK63&gt;=Options!$D$40,1,"")),""))+0.5*(SUM(IF(ISNUMBER(AF63:AK63),(IF(AF63:AK63&gt;=Options!$D$41,1,"")),""))-SUM(IF(ISNUMBER(AF63:AK63),(IF(AF63:AK63&gt;=Options!$D$40,1,"")),""))),0) +
   IF(Options!$D$31,SUM(IF(ISNUMBER(AF63:AK63),(IF(AF63:AK63&gt;=Options!$D$40,1,"")),"")),0) +
   IF(Options!$D$32,AVERAGE(IF(ISNUMBER(AF63:AK63),AF63:AK63)),0) +
   IF(Options!$D$33,IF(OR(IF(ISNUMBER(AF63:AK63),AF63:AK63)=0),0,GEOMEAN(IF(ISNUMBER(AF63:AK63),AF63:AK63))),0)</f>
        <v>1</v>
      </c>
      <c r="N63" s="23">
        <f t="shared" si="8"/>
        <v>1</v>
      </c>
      <c r="O63" s="241" t="str" cm="1">
        <f t="array" ref="O63">_xlfn.IFS('Data Reliability'!F63 &gt;= 0.666, "!!", AND('Data Reliability'!F63 &lt; 0.666,  'Data Reliability'!F63  &gt;= 0.333), "!", 'Data Reliability'!F63 &lt; 0.333, "")</f>
        <v/>
      </c>
      <c r="P63" s="24"/>
      <c r="Q63" s="50"/>
      <c r="R63" s="25">
        <f t="shared" si="10"/>
        <v>5</v>
      </c>
      <c r="S63" s="25">
        <f t="shared" si="11"/>
        <v>0</v>
      </c>
      <c r="T63" s="25">
        <f t="shared" si="12"/>
        <v>1.7314000276069359</v>
      </c>
      <c r="U63" s="25">
        <f t="shared" si="13"/>
        <v>1.4638501094227994</v>
      </c>
      <c r="V63" s="25">
        <f t="shared" si="14"/>
        <v>4</v>
      </c>
      <c r="W63" s="25">
        <f t="shared" si="15"/>
        <v>0</v>
      </c>
      <c r="X63" s="51"/>
      <c r="Y63" s="25">
        <f>IFERROR(Health!F63,"")</f>
        <v>2.5</v>
      </c>
      <c r="Z63" s="25">
        <f>IFERROR(Food!F63,"")</f>
        <v>0</v>
      </c>
      <c r="AA63" s="26">
        <f>IFERROR(Macro!F63,"")</f>
        <v>1.8842975206611601</v>
      </c>
      <c r="AB63" s="25">
        <f>IFERROR(Socioeconomic!F63,"")</f>
        <v>0.71428571428571397</v>
      </c>
      <c r="AC63" s="25">
        <f>IFERROR('Natural Hazard'!F63,"")</f>
        <v>4</v>
      </c>
      <c r="AD63" s="25">
        <f>IFERROR(Conflict!F63,"")</f>
        <v>0</v>
      </c>
      <c r="AE63" s="51"/>
      <c r="AF63" s="25">
        <f>IFERROR(Health!G63,"")</f>
        <v>10</v>
      </c>
      <c r="AG63" s="25">
        <f>IFERROR(Food!G63,"")</f>
        <v>0</v>
      </c>
      <c r="AH63" s="25">
        <f>IFERROR(Macro!G63,"")</f>
        <v>1.5909090909090899</v>
      </c>
      <c r="AI63" s="25">
        <f>IFERROR(Socioeconomic!G63,"")</f>
        <v>3</v>
      </c>
      <c r="AJ63" s="25">
        <f>IFERROR('Natural Hazard'!G63,"")</f>
        <v>0</v>
      </c>
      <c r="AK63" s="25">
        <f>IFERROR(Conflict!G63,"")</f>
        <v>0</v>
      </c>
      <c r="AL63" s="50"/>
      <c r="AM63" s="27">
        <f>'Data Reliability'!E63</f>
        <v>0</v>
      </c>
      <c r="AN63" s="27">
        <f>'Data Reliability'!F63</f>
        <v>0.3</v>
      </c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1:53" x14ac:dyDescent="0.2">
      <c r="A64" s="63">
        <v>59</v>
      </c>
      <c r="B64" s="20" t="s">
        <v>123</v>
      </c>
      <c r="C64" s="20" t="s">
        <v>124</v>
      </c>
      <c r="D64" s="20" t="s">
        <v>558</v>
      </c>
      <c r="E64" s="20" t="s">
        <v>551</v>
      </c>
      <c r="F64" s="50"/>
      <c r="G64" s="22" cm="1">
        <f t="array" ref="G64">IF(Options!$D$30, SUM(IF(ISNUMBER(R64:W64),(IF(R64:W64&gt;=Options!$D$36,1,"")),""))+0.5*(SUM(IF(ISNUMBER(R64:W64),(IF(R64:W64&gt;=Options!$D$37,1,"")),""))-SUM(IF(ISNUMBER(R64:W64),(IF(R64:W64&gt;=Options!$D$36,1,"")),""))),0) +
   IF(Options!$D$31,SUM(IF(ISNUMBER(R64:W64),(IF(R64:W64&gt;=Options!$D$40,1,"")),"")),0) +
   IF(Options!$D$32,AVERAGE(IF(ISNUMBER(R64:W64),R64:W64)),0) +
   IF(Options!$D$33,IF(OR(IF(ISNUMBER(R64:W64),R64:W64)=0),0,GEOMEAN(IF(ISNUMBER(R64:W64),R64:W64))),0)</f>
        <v>4</v>
      </c>
      <c r="H64" s="23">
        <f t="shared" si="9"/>
        <v>4</v>
      </c>
      <c r="I64" s="241" t="str" cm="1">
        <f t="array" ref="I64">_xlfn.IFS('Data Reliability'!D64 &gt;= 0.666, "!!", AND('Data Reliability'!D64 &lt; 0.666,  'Data Reliability'!D64  &gt;= 0.333), "!", 'Data Reliability'!D64 &lt; 0.333, "")</f>
        <v>!</v>
      </c>
      <c r="J64" s="22" cm="1">
        <f t="array" ref="J64">IF(Options!$D$30, SUM(IF(ISNUMBER(Y64:AD64),(IF(Y64:AD64&gt;=Options!$D$40,1,"")),""))+0.5*(SUM(IF(ISNUMBER(Y64:AD64),(IF(Y64:AD64&gt;=Options!$D$41,1,"")),""))-SUM(IF(ISNUMBER(Y64:AD64),(IF(Y64:AD64&gt;=Options!$D$40,1,"")),""))),0) +
   IF(Options!$D$31,SUM(IF(ISNUMBER(Y64:AD64),(IF(Y64:AD64&gt;=Options!$D$40,1,"")),"")),0) +
   IF(Options!$D$32,AVERAGE(IF(ISNUMBER(Y64:AD64),Y64:AD64)),0) +
   IF(Options!$D$33,IF(OR(IF(ISNUMBER(Y64:AD64),Y64:AD64)=0),0,GEOMEAN(IF(ISNUMBER(Y64:AD64),Y64:AD64))),0)</f>
        <v>2</v>
      </c>
      <c r="K64" s="23">
        <f t="shared" si="1"/>
        <v>2</v>
      </c>
      <c r="L64" s="241" t="str" cm="1">
        <f t="array" ref="L64">_xlfn.IFS('Data Reliability'!E64 &gt;= 0.666, "!!", AND('Data Reliability'!E64 &lt; 0.666,  'Data Reliability'!E64  &gt;= 0.333), "!", 'Data Reliability'!E64 &lt; 0.333, "")</f>
        <v/>
      </c>
      <c r="M64" s="21" cm="1">
        <f t="array" ref="M64">IF(Options!$D$30, SUM(IF(ISNUMBER(AF64:AK64),(IF(AF64:AK64&gt;=Options!$D$40,1,"")),""))+0.5*(SUM(IF(ISNUMBER(AF64:AK64),(IF(AF64:AK64&gt;=Options!$D$41,1,"")),""))-SUM(IF(ISNUMBER(AF64:AK64),(IF(AF64:AK64&gt;=Options!$D$40,1,"")),""))),0) +
   IF(Options!$D$31,SUM(IF(ISNUMBER(AF64:AK64),(IF(AF64:AK64&gt;=Options!$D$40,1,"")),"")),0) +
   IF(Options!$D$32,AVERAGE(IF(ISNUMBER(AF64:AK64),AF64:AK64)),0) +
   IF(Options!$D$33,IF(OR(IF(ISNUMBER(AF64:AK64),AF64:AK64)=0),0,GEOMEAN(IF(ISNUMBER(AF64:AK64),AF64:AK64))),0)</f>
        <v>1</v>
      </c>
      <c r="N64" s="23">
        <f t="shared" si="8"/>
        <v>1</v>
      </c>
      <c r="O64" s="241" t="str" cm="1">
        <f t="array" ref="O64">_xlfn.IFS('Data Reliability'!F64 &gt;= 0.666, "!!", AND('Data Reliability'!F64 &lt; 0.666,  'Data Reliability'!F64  &gt;= 0.333), "!", 'Data Reliability'!F64 &lt; 0.333, "")</f>
        <v>!!</v>
      </c>
      <c r="P64" s="24"/>
      <c r="Q64" s="50"/>
      <c r="R64" s="25">
        <f t="shared" si="10"/>
        <v>7.44</v>
      </c>
      <c r="S64" s="25">
        <f t="shared" si="11"/>
        <v>0</v>
      </c>
      <c r="T64" s="25">
        <f t="shared" si="12"/>
        <v>0</v>
      </c>
      <c r="U64" s="25">
        <f t="shared" si="13"/>
        <v>8</v>
      </c>
      <c r="V64" s="25">
        <f t="shared" si="14"/>
        <v>7.3029674334022125</v>
      </c>
      <c r="W64" s="25">
        <f t="shared" si="15"/>
        <v>10</v>
      </c>
      <c r="X64" s="51"/>
      <c r="Y64" s="25">
        <f>IFERROR(Health!F64,"")</f>
        <v>7.44</v>
      </c>
      <c r="Z64" s="25">
        <f>IFERROR(Food!F64,"")</f>
        <v>0</v>
      </c>
      <c r="AA64" s="26">
        <f>IFERROR(Macro!F64,"")</f>
        <v>0</v>
      </c>
      <c r="AB64" s="25">
        <f>IFERROR(Socioeconomic!F64,"")</f>
        <v>8</v>
      </c>
      <c r="AC64" s="25">
        <f>IFERROR('Natural Hazard'!F64,"")</f>
        <v>5.3333333333333304</v>
      </c>
      <c r="AD64" s="25">
        <f>IFERROR(Conflict!F64,"")</f>
        <v>10</v>
      </c>
      <c r="AE64" s="51"/>
      <c r="AF64" s="25">
        <f>IFERROR(Health!G64,"")</f>
        <v>0</v>
      </c>
      <c r="AG64" s="25">
        <f>IFERROR(Food!G64,"")</f>
        <v>0</v>
      </c>
      <c r="AH64" s="25">
        <f>IFERROR(Macro!G64,"")</f>
        <v>0</v>
      </c>
      <c r="AI64" s="25">
        <f>IFERROR(Socioeconomic!G64,"")</f>
        <v>0</v>
      </c>
      <c r="AJ64" s="25">
        <f>IFERROR('Natural Hazard'!G64,"")</f>
        <v>10</v>
      </c>
      <c r="AK64" s="25">
        <f>IFERROR(Conflict!G64,"")</f>
        <v>0</v>
      </c>
      <c r="AL64" s="50"/>
      <c r="AM64" s="27">
        <f>'Data Reliability'!E64</f>
        <v>0.3</v>
      </c>
      <c r="AN64" s="27">
        <f>'Data Reliability'!F64</f>
        <v>0.8</v>
      </c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1:53" x14ac:dyDescent="0.2">
      <c r="A65" s="63">
        <v>60</v>
      </c>
      <c r="B65" s="20" t="s">
        <v>125</v>
      </c>
      <c r="C65" s="20" t="s">
        <v>126</v>
      </c>
      <c r="D65" s="20" t="s">
        <v>554</v>
      </c>
      <c r="E65" s="20" t="s">
        <v>552</v>
      </c>
      <c r="F65" s="50"/>
      <c r="G65" s="22" cm="1">
        <f t="array" ref="G65">IF(Options!$D$30, SUM(IF(ISNUMBER(R65:W65),(IF(R65:W65&gt;=Options!$D$36,1,"")),""))+0.5*(SUM(IF(ISNUMBER(R65:W65),(IF(R65:W65&gt;=Options!$D$37,1,"")),""))-SUM(IF(ISNUMBER(R65:W65),(IF(R65:W65&gt;=Options!$D$36,1,"")),""))),0) +
   IF(Options!$D$31,SUM(IF(ISNUMBER(R65:W65),(IF(R65:W65&gt;=Options!$D$40,1,"")),"")),0) +
   IF(Options!$D$32,AVERAGE(IF(ISNUMBER(R65:W65),R65:W65)),0) +
   IF(Options!$D$33,IF(OR(IF(ISNUMBER(R65:W65),R65:W65)=0),0,GEOMEAN(IF(ISNUMBER(R65:W65),R65:W65))),0)</f>
        <v>2.5</v>
      </c>
      <c r="H65" s="23">
        <f t="shared" si="9"/>
        <v>2.5</v>
      </c>
      <c r="I65" s="241" t="str" cm="1">
        <f t="array" ref="I65">_xlfn.IFS('Data Reliability'!D65 &gt;= 0.666, "!!", AND('Data Reliability'!D65 &lt; 0.666,  'Data Reliability'!D65  &gt;= 0.333), "!", 'Data Reliability'!D65 &lt; 0.333, "")</f>
        <v/>
      </c>
      <c r="J65" s="22" cm="1">
        <f t="array" ref="J65">IF(Options!$D$30, SUM(IF(ISNUMBER(Y65:AD65),(IF(Y65:AD65&gt;=Options!$D$40,1,"")),""))+0.5*(SUM(IF(ISNUMBER(Y65:AD65),(IF(Y65:AD65&gt;=Options!$D$41,1,"")),""))-SUM(IF(ISNUMBER(Y65:AD65),(IF(Y65:AD65&gt;=Options!$D$40,1,"")),""))),0) +
   IF(Options!$D$31,SUM(IF(ISNUMBER(Y65:AD65),(IF(Y65:AD65&gt;=Options!$D$40,1,"")),"")),0) +
   IF(Options!$D$32,AVERAGE(IF(ISNUMBER(Y65:AD65),Y65:AD65)),0) +
   IF(Options!$D$33,IF(OR(IF(ISNUMBER(Y65:AD65),Y65:AD65)=0),0,GEOMEAN(IF(ISNUMBER(Y65:AD65),Y65:AD65))),0)</f>
        <v>1.5</v>
      </c>
      <c r="K65" s="23">
        <f t="shared" si="1"/>
        <v>1.5</v>
      </c>
      <c r="L65" s="241" t="str" cm="1">
        <f t="array" ref="L65">_xlfn.IFS('Data Reliability'!E65 &gt;= 0.666, "!!", AND('Data Reliability'!E65 &lt; 0.666,  'Data Reliability'!E65  &gt;= 0.333), "!", 'Data Reliability'!E65 &lt; 0.333, "")</f>
        <v/>
      </c>
      <c r="M65" s="21" cm="1">
        <f t="array" ref="M65">IF(Options!$D$30, SUM(IF(ISNUMBER(AF65:AK65),(IF(AF65:AK65&gt;=Options!$D$40,1,"")),""))+0.5*(SUM(IF(ISNUMBER(AF65:AK65),(IF(AF65:AK65&gt;=Options!$D$41,1,"")),""))-SUM(IF(ISNUMBER(AF65:AK65),(IF(AF65:AK65&gt;=Options!$D$40,1,"")),""))),0) +
   IF(Options!$D$31,SUM(IF(ISNUMBER(AF65:AK65),(IF(AF65:AK65&gt;=Options!$D$40,1,"")),"")),0) +
   IF(Options!$D$32,AVERAGE(IF(ISNUMBER(AF65:AK65),AF65:AK65)),0) +
   IF(Options!$D$33,IF(OR(IF(ISNUMBER(AF65:AK65),AF65:AK65)=0),0,GEOMEAN(IF(ISNUMBER(AF65:AK65),AF65:AK65))),0)</f>
        <v>2</v>
      </c>
      <c r="N65" s="23">
        <f t="shared" si="8"/>
        <v>2</v>
      </c>
      <c r="O65" s="241" t="str" cm="1">
        <f t="array" ref="O65">_xlfn.IFS('Data Reliability'!F65 &gt;= 0.666, "!!", AND('Data Reliability'!F65 &lt; 0.666,  'Data Reliability'!F65  &gt;= 0.333), "!", 'Data Reliability'!F65 &lt; 0.333, "")</f>
        <v>!</v>
      </c>
      <c r="P65" s="24"/>
      <c r="Q65" s="50"/>
      <c r="R65" s="25">
        <f t="shared" si="10"/>
        <v>10</v>
      </c>
      <c r="S65" s="25">
        <f t="shared" si="11"/>
        <v>6.6028708133971303</v>
      </c>
      <c r="T65" s="25">
        <f t="shared" si="12"/>
        <v>4.2197346813949528</v>
      </c>
      <c r="U65" s="25">
        <f t="shared" si="13"/>
        <v>7.8376381281972565</v>
      </c>
      <c r="V65" s="25">
        <f t="shared" si="14"/>
        <v>2.5</v>
      </c>
      <c r="W65" s="25">
        <f t="shared" si="15"/>
        <v>0</v>
      </c>
      <c r="X65" s="51"/>
      <c r="Y65" s="25">
        <f>IFERROR(Health!F65,"")</f>
        <v>10</v>
      </c>
      <c r="Z65" s="25">
        <f>IFERROR(Food!F65,"")</f>
        <v>6.6028708133971303</v>
      </c>
      <c r="AA65" s="26">
        <f>IFERROR(Macro!F65,"")</f>
        <v>7.8347107438016499</v>
      </c>
      <c r="AB65" s="25">
        <f>IFERROR(Socioeconomic!F65,"")</f>
        <v>6.1428571428571397</v>
      </c>
      <c r="AC65" s="25">
        <f>IFERROR('Natural Hazard'!F65,"")</f>
        <v>2.5</v>
      </c>
      <c r="AD65" s="25">
        <f>IFERROR(Conflict!F65,"")</f>
        <v>0</v>
      </c>
      <c r="AE65" s="51"/>
      <c r="AF65" s="25">
        <f>IFERROR(Health!G65,"")</f>
        <v>10</v>
      </c>
      <c r="AG65" s="25">
        <f>IFERROR(Food!G65,"")</f>
        <v>0</v>
      </c>
      <c r="AH65" s="25">
        <f>IFERROR(Macro!G65,"")</f>
        <v>2.2727272727272698</v>
      </c>
      <c r="AI65" s="25">
        <f>IFERROR(Socioeconomic!G65,"")</f>
        <v>10</v>
      </c>
      <c r="AJ65" s="25">
        <f>IFERROR('Natural Hazard'!G65,"")</f>
        <v>0</v>
      </c>
      <c r="AK65" s="25">
        <f>IFERROR(Conflict!G65,"")</f>
        <v>0</v>
      </c>
      <c r="AL65" s="50"/>
      <c r="AM65" s="27">
        <f>'Data Reliability'!E65</f>
        <v>0</v>
      </c>
      <c r="AN65" s="27">
        <f>'Data Reliability'!F65</f>
        <v>0.4</v>
      </c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1:53" x14ac:dyDescent="0.2">
      <c r="A66" s="63">
        <v>61</v>
      </c>
      <c r="B66" s="20" t="s">
        <v>127</v>
      </c>
      <c r="C66" s="20" t="s">
        <v>128</v>
      </c>
      <c r="D66" s="20" t="s">
        <v>555</v>
      </c>
      <c r="E66" s="20" t="s">
        <v>3</v>
      </c>
      <c r="F66" s="50"/>
      <c r="G66" s="22" cm="1">
        <f t="array" ref="G66">IF(Options!$D$30, SUM(IF(ISNUMBER(R66:W66),(IF(R66:W66&gt;=Options!$D$36,1,"")),""))+0.5*(SUM(IF(ISNUMBER(R66:W66),(IF(R66:W66&gt;=Options!$D$37,1,"")),""))-SUM(IF(ISNUMBER(R66:W66),(IF(R66:W66&gt;=Options!$D$36,1,"")),""))),0) +
   IF(Options!$D$31,SUM(IF(ISNUMBER(R66:W66),(IF(R66:W66&gt;=Options!$D$40,1,"")),"")),0) +
   IF(Options!$D$32,AVERAGE(IF(ISNUMBER(R66:W66),R66:W66)),0) +
   IF(Options!$D$33,IF(OR(IF(ISNUMBER(R66:W66),R66:W66)=0),0,GEOMEAN(IF(ISNUMBER(R66:W66),R66:W66))),0)</f>
        <v>0</v>
      </c>
      <c r="H66" s="23">
        <f t="shared" si="9"/>
        <v>0</v>
      </c>
      <c r="I66" s="241" t="str" cm="1">
        <f t="array" ref="I66">_xlfn.IFS('Data Reliability'!D66 &gt;= 0.666, "!!", AND('Data Reliability'!D66 &lt; 0.666,  'Data Reliability'!D66  &gt;= 0.333), "!", 'Data Reliability'!D66 &lt; 0.333, "")</f>
        <v/>
      </c>
      <c r="J66" s="22" cm="1">
        <f t="array" ref="J66">IF(Options!$D$30, SUM(IF(ISNUMBER(Y66:AD66),(IF(Y66:AD66&gt;=Options!$D$40,1,"")),""))+0.5*(SUM(IF(ISNUMBER(Y66:AD66),(IF(Y66:AD66&gt;=Options!$D$41,1,"")),""))-SUM(IF(ISNUMBER(Y66:AD66),(IF(Y66:AD66&gt;=Options!$D$40,1,"")),""))),0) +
   IF(Options!$D$31,SUM(IF(ISNUMBER(Y66:AD66),(IF(Y66:AD66&gt;=Options!$D$40,1,"")),"")),0) +
   IF(Options!$D$32,AVERAGE(IF(ISNUMBER(Y66:AD66),Y66:AD66)),0) +
   IF(Options!$D$33,IF(OR(IF(ISNUMBER(Y66:AD66),Y66:AD66)=0),0,GEOMEAN(IF(ISNUMBER(Y66:AD66),Y66:AD66))),0)</f>
        <v>0</v>
      </c>
      <c r="K66" s="23">
        <f t="shared" si="1"/>
        <v>0</v>
      </c>
      <c r="L66" s="241" t="str" cm="1">
        <f t="array" ref="L66">_xlfn.IFS('Data Reliability'!E66 &gt;= 0.666, "!!", AND('Data Reliability'!E66 &lt; 0.666,  'Data Reliability'!E66  &gt;= 0.333), "!", 'Data Reliability'!E66 &lt; 0.333, "")</f>
        <v/>
      </c>
      <c r="M66" s="21" cm="1">
        <f t="array" ref="M66">IF(Options!$D$30, SUM(IF(ISNUMBER(AF66:AK66),(IF(AF66:AK66&gt;=Options!$D$40,1,"")),""))+0.5*(SUM(IF(ISNUMBER(AF66:AK66),(IF(AF66:AK66&gt;=Options!$D$41,1,"")),""))-SUM(IF(ISNUMBER(AF66:AK66),(IF(AF66:AK66&gt;=Options!$D$40,1,"")),""))),0) +
   IF(Options!$D$31,SUM(IF(ISNUMBER(AF66:AK66),(IF(AF66:AK66&gt;=Options!$D$40,1,"")),"")),0) +
   IF(Options!$D$32,AVERAGE(IF(ISNUMBER(AF66:AK66),AF66:AK66)),0) +
   IF(Options!$D$33,IF(OR(IF(ISNUMBER(AF66:AK66),AF66:AK66)=0),0,GEOMEAN(IF(ISNUMBER(AF66:AK66),AF66:AK66))),0)</f>
        <v>1</v>
      </c>
      <c r="N66" s="23">
        <f t="shared" si="8"/>
        <v>1</v>
      </c>
      <c r="O66" s="241" t="str" cm="1">
        <f t="array" ref="O66">_xlfn.IFS('Data Reliability'!F66 &gt;= 0.666, "!!", AND('Data Reliability'!F66 &lt; 0.666,  'Data Reliability'!F66  &gt;= 0.333), "!", 'Data Reliability'!F66 &lt; 0.333, "")</f>
        <v/>
      </c>
      <c r="P66" s="24"/>
      <c r="Q66" s="50"/>
      <c r="R66" s="25">
        <f t="shared" si="10"/>
        <v>3.872983346207417</v>
      </c>
      <c r="S66" s="25">
        <f t="shared" si="11"/>
        <v>0</v>
      </c>
      <c r="T66" s="25">
        <f t="shared" si="12"/>
        <v>3.2024126892557976</v>
      </c>
      <c r="U66" s="25">
        <f t="shared" si="13"/>
        <v>1.921061214661363</v>
      </c>
      <c r="V66" s="25">
        <f t="shared" si="14"/>
        <v>2.3333333333333299</v>
      </c>
      <c r="W66" s="25">
        <f t="shared" si="15"/>
        <v>0</v>
      </c>
      <c r="X66" s="51"/>
      <c r="Y66" s="25">
        <f>IFERROR(Health!F66,"")</f>
        <v>1.5</v>
      </c>
      <c r="Z66" s="25">
        <f>IFERROR(Food!F66,"")</f>
        <v>0</v>
      </c>
      <c r="AA66" s="26">
        <f>IFERROR(Macro!F66,"")</f>
        <v>1.5041322314049601</v>
      </c>
      <c r="AB66" s="25">
        <f>IFERROR(Socioeconomic!F66,"")</f>
        <v>0.71428571428571397</v>
      </c>
      <c r="AC66" s="25">
        <f>IFERROR('Natural Hazard'!F66,"")</f>
        <v>2.3333333333333299</v>
      </c>
      <c r="AD66" s="25">
        <f>IFERROR(Conflict!F66,"")</f>
        <v>0</v>
      </c>
      <c r="AE66" s="51"/>
      <c r="AF66" s="25">
        <f>IFERROR(Health!G66,"")</f>
        <v>10</v>
      </c>
      <c r="AG66" s="25">
        <f>IFERROR(Food!G66,"")</f>
        <v>0</v>
      </c>
      <c r="AH66" s="25">
        <f>IFERROR(Macro!G66,"")</f>
        <v>6.8181818181818201</v>
      </c>
      <c r="AI66" s="25">
        <f>IFERROR(Socioeconomic!G66,"")</f>
        <v>5.1666666666666696</v>
      </c>
      <c r="AJ66" s="25">
        <f>IFERROR('Natural Hazard'!G66,"")</f>
        <v>0</v>
      </c>
      <c r="AK66" s="25">
        <f>IFERROR(Conflict!G66,"")</f>
        <v>0</v>
      </c>
      <c r="AL66" s="50"/>
      <c r="AM66" s="27">
        <f>'Data Reliability'!E66</f>
        <v>0</v>
      </c>
      <c r="AN66" s="27">
        <f>'Data Reliability'!F66</f>
        <v>0.3</v>
      </c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1:53" x14ac:dyDescent="0.2">
      <c r="A67" s="63">
        <v>62</v>
      </c>
      <c r="B67" s="20" t="s">
        <v>129</v>
      </c>
      <c r="C67" s="20" t="s">
        <v>130</v>
      </c>
      <c r="D67" s="20" t="s">
        <v>555</v>
      </c>
      <c r="E67" s="20" t="s">
        <v>552</v>
      </c>
      <c r="F67" s="50"/>
      <c r="G67" s="22" cm="1">
        <f t="array" ref="G67">IF(Options!$D$30, SUM(IF(ISNUMBER(R67:W67),(IF(R67:W67&gt;=Options!$D$36,1,"")),""))+0.5*(SUM(IF(ISNUMBER(R67:W67),(IF(R67:W67&gt;=Options!$D$37,1,"")),""))-SUM(IF(ISNUMBER(R67:W67),(IF(R67:W67&gt;=Options!$D$36,1,"")),""))),0) +
   IF(Options!$D$31,SUM(IF(ISNUMBER(R67:W67),(IF(R67:W67&gt;=Options!$D$40,1,"")),"")),0) +
   IF(Options!$D$32,AVERAGE(IF(ISNUMBER(R67:W67),R67:W67)),0) +
   IF(Options!$D$33,IF(OR(IF(ISNUMBER(R67:W67),R67:W67)=0),0,GEOMEAN(IF(ISNUMBER(R67:W67),R67:W67))),0)</f>
        <v>2.5</v>
      </c>
      <c r="H67" s="23">
        <f t="shared" si="9"/>
        <v>2.5</v>
      </c>
      <c r="I67" s="241" t="str" cm="1">
        <f t="array" ref="I67">_xlfn.IFS('Data Reliability'!D67 &gt;= 0.666, "!!", AND('Data Reliability'!D67 &lt; 0.666,  'Data Reliability'!D67  &gt;= 0.333), "!", 'Data Reliability'!D67 &lt; 0.333, "")</f>
        <v/>
      </c>
      <c r="J67" s="22" cm="1">
        <f t="array" ref="J67">IF(Options!$D$30, SUM(IF(ISNUMBER(Y67:AD67),(IF(Y67:AD67&gt;=Options!$D$40,1,"")),""))+0.5*(SUM(IF(ISNUMBER(Y67:AD67),(IF(Y67:AD67&gt;=Options!$D$41,1,"")),""))-SUM(IF(ISNUMBER(Y67:AD67),(IF(Y67:AD67&gt;=Options!$D$40,1,"")),""))),0) +
   IF(Options!$D$31,SUM(IF(ISNUMBER(Y67:AD67),(IF(Y67:AD67&gt;=Options!$D$40,1,"")),"")),0) +
   IF(Options!$D$32,AVERAGE(IF(ISNUMBER(Y67:AD67),Y67:AD67)),0) +
   IF(Options!$D$33,IF(OR(IF(ISNUMBER(Y67:AD67),Y67:AD67)=0),0,GEOMEAN(IF(ISNUMBER(Y67:AD67),Y67:AD67))),0)</f>
        <v>0</v>
      </c>
      <c r="K67" s="23">
        <f t="shared" si="1"/>
        <v>0</v>
      </c>
      <c r="L67" s="241" t="str" cm="1">
        <f t="array" ref="L67">_xlfn.IFS('Data Reliability'!E67 &gt;= 0.666, "!!", AND('Data Reliability'!E67 &lt; 0.666,  'Data Reliability'!E67  &gt;= 0.333), "!", 'Data Reliability'!E67 &lt; 0.333, "")</f>
        <v/>
      </c>
      <c r="M67" s="21" cm="1">
        <f t="array" ref="M67">IF(Options!$D$30, SUM(IF(ISNUMBER(AF67:AK67),(IF(AF67:AK67&gt;=Options!$D$40,1,"")),""))+0.5*(SUM(IF(ISNUMBER(AF67:AK67),(IF(AF67:AK67&gt;=Options!$D$41,1,"")),""))-SUM(IF(ISNUMBER(AF67:AK67),(IF(AF67:AK67&gt;=Options!$D$40,1,"")),""))),0) +
   IF(Options!$D$31,SUM(IF(ISNUMBER(AF67:AK67),(IF(AF67:AK67&gt;=Options!$D$40,1,"")),"")),0) +
   IF(Options!$D$32,AVERAGE(IF(ISNUMBER(AF67:AK67),AF67:AK67)),0) +
   IF(Options!$D$33,IF(OR(IF(ISNUMBER(AF67:AK67),AF67:AK67)=0),0,GEOMEAN(IF(ISNUMBER(AF67:AK67),AF67:AK67))),0)</f>
        <v>2.5</v>
      </c>
      <c r="N67" s="23">
        <f t="shared" si="8"/>
        <v>2.5</v>
      </c>
      <c r="O67" s="241" t="str" cm="1">
        <f t="array" ref="O67">_xlfn.IFS('Data Reliability'!F67 &gt;= 0.666, "!!", AND('Data Reliability'!F67 &lt; 0.666,  'Data Reliability'!F67  &gt;= 0.333), "!", 'Data Reliability'!F67 &lt; 0.333, "")</f>
        <v/>
      </c>
      <c r="P67" s="24"/>
      <c r="Q67" s="50"/>
      <c r="R67" s="25">
        <f t="shared" si="10"/>
        <v>6.9006555934235259</v>
      </c>
      <c r="S67" s="25">
        <f t="shared" si="11"/>
        <v>4.9282296650717701</v>
      </c>
      <c r="T67" s="25">
        <f t="shared" si="12"/>
        <v>1.9343080696956956</v>
      </c>
      <c r="U67" s="25">
        <f t="shared" si="13"/>
        <v>5.8554004376912001</v>
      </c>
      <c r="V67" s="25">
        <f t="shared" si="14"/>
        <v>5.8333333333333304</v>
      </c>
      <c r="W67" s="25">
        <f t="shared" si="15"/>
        <v>10</v>
      </c>
      <c r="X67" s="51"/>
      <c r="Y67" s="25">
        <f>IFERROR(Health!F67,"")</f>
        <v>5</v>
      </c>
      <c r="Z67" s="25">
        <f>IFERROR(Food!F67,"")</f>
        <v>4.9282296650717701</v>
      </c>
      <c r="AA67" s="26">
        <f>IFERROR(Macro!F67,"")</f>
        <v>4.1157024793388404</v>
      </c>
      <c r="AB67" s="25">
        <f>IFERROR(Socioeconomic!F67,"")</f>
        <v>3.4285714285714302</v>
      </c>
      <c r="AC67" s="25">
        <f>IFERROR('Natural Hazard'!F67,"")</f>
        <v>5.8333333333333304</v>
      </c>
      <c r="AD67" s="25">
        <f>IFERROR(Conflict!F67,"")</f>
        <v>0</v>
      </c>
      <c r="AE67" s="51"/>
      <c r="AF67" s="25">
        <f>IFERROR(Health!G67,"")</f>
        <v>9.5238095238094793</v>
      </c>
      <c r="AG67" s="25">
        <f>IFERROR(Food!G67,"")</f>
        <v>0</v>
      </c>
      <c r="AH67" s="25">
        <f>IFERROR(Macro!G67,"")</f>
        <v>0.90909090909091705</v>
      </c>
      <c r="AI67" s="25">
        <f>IFERROR(Socioeconomic!G67,"")</f>
        <v>10</v>
      </c>
      <c r="AJ67" s="25">
        <f>IFERROR('Natural Hazard'!G67,"")</f>
        <v>0</v>
      </c>
      <c r="AK67" s="25">
        <f>IFERROR(Conflict!G67,"")</f>
        <v>10</v>
      </c>
      <c r="AL67" s="50"/>
      <c r="AM67" s="27">
        <f>'Data Reliability'!E67</f>
        <v>0</v>
      </c>
      <c r="AN67" s="27">
        <f>'Data Reliability'!F67</f>
        <v>0.3</v>
      </c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1:53" x14ac:dyDescent="0.2">
      <c r="A68" s="63">
        <v>63</v>
      </c>
      <c r="B68" s="20" t="s">
        <v>131</v>
      </c>
      <c r="C68" s="20" t="s">
        <v>132</v>
      </c>
      <c r="D68" s="20" t="s">
        <v>554</v>
      </c>
      <c r="E68" s="20" t="s">
        <v>551</v>
      </c>
      <c r="F68" s="50"/>
      <c r="G68" s="22" cm="1">
        <f t="array" ref="G68">IF(Options!$D$30, SUM(IF(ISNUMBER(R68:W68),(IF(R68:W68&gt;=Options!$D$36,1,"")),""))+0.5*(SUM(IF(ISNUMBER(R68:W68),(IF(R68:W68&gt;=Options!$D$37,1,"")),""))-SUM(IF(ISNUMBER(R68:W68),(IF(R68:W68&gt;=Options!$D$36,1,"")),""))),0) +
   IF(Options!$D$31,SUM(IF(ISNUMBER(R68:W68),(IF(R68:W68&gt;=Options!$D$40,1,"")),"")),0) +
   IF(Options!$D$32,AVERAGE(IF(ISNUMBER(R68:W68),R68:W68)),0) +
   IF(Options!$D$33,IF(OR(IF(ISNUMBER(R68:W68),R68:W68)=0),0,GEOMEAN(IF(ISNUMBER(R68:W68),R68:W68))),0)</f>
        <v>3</v>
      </c>
      <c r="H68" s="23">
        <f t="shared" si="9"/>
        <v>3</v>
      </c>
      <c r="I68" s="241" t="str" cm="1">
        <f t="array" ref="I68">_xlfn.IFS('Data Reliability'!D68 &gt;= 0.666, "!!", AND('Data Reliability'!D68 &lt; 0.666,  'Data Reliability'!D68  &gt;= 0.333), "!", 'Data Reliability'!D68 &lt; 0.333, "")</f>
        <v/>
      </c>
      <c r="J68" s="22" cm="1">
        <f t="array" ref="J68">IF(Options!$D$30, SUM(IF(ISNUMBER(Y68:AD68),(IF(Y68:AD68&gt;=Options!$D$40,1,"")),""))+0.5*(SUM(IF(ISNUMBER(Y68:AD68),(IF(Y68:AD68&gt;=Options!$D$41,1,"")),""))-SUM(IF(ISNUMBER(Y68:AD68),(IF(Y68:AD68&gt;=Options!$D$40,1,"")),""))),0) +
   IF(Options!$D$31,SUM(IF(ISNUMBER(Y68:AD68),(IF(Y68:AD68&gt;=Options!$D$40,1,"")),"")),0) +
   IF(Options!$D$32,AVERAGE(IF(ISNUMBER(Y68:AD68),Y68:AD68)),0) +
   IF(Options!$D$33,IF(OR(IF(ISNUMBER(Y68:AD68),Y68:AD68)=0),0,GEOMEAN(IF(ISNUMBER(Y68:AD68),Y68:AD68))),0)</f>
        <v>1</v>
      </c>
      <c r="K68" s="23">
        <f t="shared" si="1"/>
        <v>1</v>
      </c>
      <c r="L68" s="241" t="str" cm="1">
        <f t="array" ref="L68">_xlfn.IFS('Data Reliability'!E68 &gt;= 0.666, "!!", AND('Data Reliability'!E68 &lt; 0.666,  'Data Reliability'!E68  &gt;= 0.333), "!", 'Data Reliability'!E68 &lt; 0.333, "")</f>
        <v/>
      </c>
      <c r="M68" s="21" cm="1">
        <f t="array" ref="M68">IF(Options!$D$30, SUM(IF(ISNUMBER(AF68:AK68),(IF(AF68:AK68&gt;=Options!$D$40,1,"")),""))+0.5*(SUM(IF(ISNUMBER(AF68:AK68),(IF(AF68:AK68&gt;=Options!$D$41,1,"")),""))-SUM(IF(ISNUMBER(AF68:AK68),(IF(AF68:AK68&gt;=Options!$D$40,1,"")),""))),0) +
   IF(Options!$D$31,SUM(IF(ISNUMBER(AF68:AK68),(IF(AF68:AK68&gt;=Options!$D$40,1,"")),"")),0) +
   IF(Options!$D$32,AVERAGE(IF(ISNUMBER(AF68:AK68),AF68:AK68)),0) +
   IF(Options!$D$33,IF(OR(IF(ISNUMBER(AF68:AK68),AF68:AK68)=0),0,GEOMEAN(IF(ISNUMBER(AF68:AK68),AF68:AK68))),0)</f>
        <v>1.5</v>
      </c>
      <c r="N68" s="23">
        <f t="shared" si="8"/>
        <v>1.5</v>
      </c>
      <c r="O68" s="241" t="str" cm="1">
        <f t="array" ref="O68">_xlfn.IFS('Data Reliability'!F68 &gt;= 0.666, "!!", AND('Data Reliability'!F68 &lt; 0.666,  'Data Reliability'!F68  &gt;= 0.333), "!", 'Data Reliability'!F68 &lt; 0.333, "")</f>
        <v/>
      </c>
      <c r="P68" s="24"/>
      <c r="Q68" s="50"/>
      <c r="R68" s="25">
        <f t="shared" si="10"/>
        <v>6.1223298732527525</v>
      </c>
      <c r="S68" s="25">
        <f t="shared" si="11"/>
        <v>7.1770334928229698</v>
      </c>
      <c r="T68" s="25">
        <f t="shared" si="12"/>
        <v>6.799699467438475</v>
      </c>
      <c r="U68" s="25">
        <f t="shared" si="13"/>
        <v>8.7013956187663197</v>
      </c>
      <c r="V68" s="25">
        <f t="shared" si="14"/>
        <v>4.5</v>
      </c>
      <c r="W68" s="25">
        <f t="shared" si="15"/>
        <v>0</v>
      </c>
      <c r="X68" s="51"/>
      <c r="Y68" s="25">
        <f>IFERROR(Health!F68,"")</f>
        <v>6.9</v>
      </c>
      <c r="Z68" s="25">
        <f>IFERROR(Food!F68,"")</f>
        <v>7.1770334928229698</v>
      </c>
      <c r="AA68" s="26">
        <f>IFERROR(Macro!F68,"")</f>
        <v>5.9834710743801596</v>
      </c>
      <c r="AB68" s="25">
        <f>IFERROR(Socioeconomic!F68,"")</f>
        <v>7.5714285714285703</v>
      </c>
      <c r="AC68" s="25">
        <f>IFERROR('Natural Hazard'!F68,"")</f>
        <v>4.5</v>
      </c>
      <c r="AD68" s="25">
        <f>IFERROR(Conflict!F68,"")</f>
        <v>0</v>
      </c>
      <c r="AE68" s="51"/>
      <c r="AF68" s="25">
        <f>IFERROR(Health!G68,"")</f>
        <v>5.4323076923076901</v>
      </c>
      <c r="AG68" s="25">
        <f>IFERROR(Food!G68,"")</f>
        <v>0</v>
      </c>
      <c r="AH68" s="25">
        <f>IFERROR(Macro!G68,"")</f>
        <v>7.7272727272727302</v>
      </c>
      <c r="AI68" s="25">
        <f>IFERROR(Socioeconomic!G68,"")</f>
        <v>10</v>
      </c>
      <c r="AJ68" s="25">
        <f>IFERROR('Natural Hazard'!G68,"")</f>
        <v>0</v>
      </c>
      <c r="AK68" s="25">
        <f>IFERROR(Conflict!G68,"")</f>
        <v>0</v>
      </c>
      <c r="AL68" s="50"/>
      <c r="AM68" s="27">
        <f>'Data Reliability'!E68</f>
        <v>0</v>
      </c>
      <c r="AN68" s="27">
        <f>'Data Reliability'!F68</f>
        <v>0.3</v>
      </c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1:53" x14ac:dyDescent="0.2">
      <c r="A69" s="63">
        <v>64</v>
      </c>
      <c r="B69" s="20" t="s">
        <v>133</v>
      </c>
      <c r="C69" s="20" t="s">
        <v>134</v>
      </c>
      <c r="D69" s="20" t="s">
        <v>554</v>
      </c>
      <c r="E69" s="20" t="s">
        <v>551</v>
      </c>
      <c r="F69" s="50"/>
      <c r="G69" s="22" cm="1">
        <f t="array" ref="G69">IF(Options!$D$30, SUM(IF(ISNUMBER(R69:W69),(IF(R69:W69&gt;=Options!$D$36,1,"")),""))+0.5*(SUM(IF(ISNUMBER(R69:W69),(IF(R69:W69&gt;=Options!$D$37,1,"")),""))-SUM(IF(ISNUMBER(R69:W69),(IF(R69:W69&gt;=Options!$D$36,1,"")),""))),0) +
   IF(Options!$D$31,SUM(IF(ISNUMBER(R69:W69),(IF(R69:W69&gt;=Options!$D$40,1,"")),"")),0) +
   IF(Options!$D$32,AVERAGE(IF(ISNUMBER(R69:W69),R69:W69)),0) +
   IF(Options!$D$33,IF(OR(IF(ISNUMBER(R69:W69),R69:W69)=0),0,GEOMEAN(IF(ISNUMBER(R69:W69),R69:W69))),0)</f>
        <v>3</v>
      </c>
      <c r="H69" s="23">
        <f t="shared" si="9"/>
        <v>3</v>
      </c>
      <c r="I69" s="241" t="str" cm="1">
        <f t="array" ref="I69">_xlfn.IFS('Data Reliability'!D69 &gt;= 0.666, "!!", AND('Data Reliability'!D69 &lt; 0.666,  'Data Reliability'!D69  &gt;= 0.333), "!", 'Data Reliability'!D69 &lt; 0.333, "")</f>
        <v/>
      </c>
      <c r="J69" s="22" cm="1">
        <f t="array" ref="J69">IF(Options!$D$30, SUM(IF(ISNUMBER(Y69:AD69),(IF(Y69:AD69&gt;=Options!$D$40,1,"")),""))+0.5*(SUM(IF(ISNUMBER(Y69:AD69),(IF(Y69:AD69&gt;=Options!$D$41,1,"")),""))-SUM(IF(ISNUMBER(Y69:AD69),(IF(Y69:AD69&gt;=Options!$D$40,1,"")),""))),0) +
   IF(Options!$D$31,SUM(IF(ISNUMBER(Y69:AD69),(IF(Y69:AD69&gt;=Options!$D$40,1,"")),"")),0) +
   IF(Options!$D$32,AVERAGE(IF(ISNUMBER(Y69:AD69),Y69:AD69)),0) +
   IF(Options!$D$33,IF(OR(IF(ISNUMBER(Y69:AD69),Y69:AD69)=0),0,GEOMEAN(IF(ISNUMBER(Y69:AD69),Y69:AD69))),0)</f>
        <v>3</v>
      </c>
      <c r="K69" s="23">
        <f t="shared" si="1"/>
        <v>3</v>
      </c>
      <c r="L69" s="241" t="str" cm="1">
        <f t="array" ref="L69">_xlfn.IFS('Data Reliability'!E69 &gt;= 0.666, "!!", AND('Data Reliability'!E69 &lt; 0.666,  'Data Reliability'!E69  &gt;= 0.333), "!", 'Data Reliability'!E69 &lt; 0.333, "")</f>
        <v/>
      </c>
      <c r="M69" s="21" cm="1">
        <f t="array" ref="M69">IF(Options!$D$30, SUM(IF(ISNUMBER(AF69:AK69),(IF(AF69:AK69&gt;=Options!$D$40,1,"")),""))+0.5*(SUM(IF(ISNUMBER(AF69:AK69),(IF(AF69:AK69&gt;=Options!$D$41,1,"")),""))-SUM(IF(ISNUMBER(AF69:AK69),(IF(AF69:AK69&gt;=Options!$D$40,1,"")),""))),0) +
   IF(Options!$D$31,SUM(IF(ISNUMBER(AF69:AK69),(IF(AF69:AK69&gt;=Options!$D$40,1,"")),"")),0) +
   IF(Options!$D$32,AVERAGE(IF(ISNUMBER(AF69:AK69),AF69:AK69)),0) +
   IF(Options!$D$33,IF(OR(IF(ISNUMBER(AF69:AK69),AF69:AK69)=0),0,GEOMEAN(IF(ISNUMBER(AF69:AK69),AF69:AK69))),0)</f>
        <v>1.5</v>
      </c>
      <c r="N69" s="23">
        <f t="shared" si="8"/>
        <v>1.5</v>
      </c>
      <c r="O69" s="241" t="str" cm="1">
        <f t="array" ref="O69">_xlfn.IFS('Data Reliability'!F69 &gt;= 0.666, "!!", AND('Data Reliability'!F69 &lt; 0.666,  'Data Reliability'!F69  &gt;= 0.333), "!", 'Data Reliability'!F69 &lt; 0.333, "")</f>
        <v/>
      </c>
      <c r="P69" s="24"/>
      <c r="Q69" s="50"/>
      <c r="R69" s="25">
        <f t="shared" si="10"/>
        <v>10</v>
      </c>
      <c r="S69" s="25">
        <f t="shared" si="11"/>
        <v>8.8277511961722492</v>
      </c>
      <c r="T69" s="25">
        <f t="shared" si="12"/>
        <v>3.9886201760873394</v>
      </c>
      <c r="U69" s="25">
        <f t="shared" si="13"/>
        <v>7.4161984870956639</v>
      </c>
      <c r="V69" s="25">
        <f t="shared" si="14"/>
        <v>4.8333333333333304</v>
      </c>
      <c r="W69" s="25">
        <f t="shared" si="15"/>
        <v>0</v>
      </c>
      <c r="X69" s="51"/>
      <c r="Y69" s="25">
        <f>IFERROR(Health!F69,"")</f>
        <v>10</v>
      </c>
      <c r="Z69" s="25">
        <f>IFERROR(Food!F69,"")</f>
        <v>8.8277511961722492</v>
      </c>
      <c r="AA69" s="26">
        <f>IFERROR(Macro!F69,"")</f>
        <v>10</v>
      </c>
      <c r="AB69" s="25">
        <f>IFERROR(Socioeconomic!F69,"")</f>
        <v>7.8571428571428603</v>
      </c>
      <c r="AC69" s="25">
        <f>IFERROR('Natural Hazard'!F69,"")</f>
        <v>4.8333333333333304</v>
      </c>
      <c r="AD69" s="25">
        <f>IFERROR(Conflict!F69,"")</f>
        <v>0</v>
      </c>
      <c r="AE69" s="51"/>
      <c r="AF69" s="25">
        <f>IFERROR(Health!G69,"")</f>
        <v>10</v>
      </c>
      <c r="AG69" s="25">
        <f>IFERROR(Food!G69,"")</f>
        <v>0</v>
      </c>
      <c r="AH69" s="25">
        <f>IFERROR(Macro!G69,"")</f>
        <v>1.5909090909090999</v>
      </c>
      <c r="AI69" s="25">
        <f>IFERROR(Socioeconomic!G69,"")</f>
        <v>7</v>
      </c>
      <c r="AJ69" s="25">
        <f>IFERROR('Natural Hazard'!G69,"")</f>
        <v>0</v>
      </c>
      <c r="AK69" s="25">
        <f>IFERROR(Conflict!G69,"")</f>
        <v>0</v>
      </c>
      <c r="AL69" s="50"/>
      <c r="AM69" s="27">
        <f>'Data Reliability'!E69</f>
        <v>0</v>
      </c>
      <c r="AN69" s="27">
        <f>'Data Reliability'!F69</f>
        <v>0.3</v>
      </c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1:53" x14ac:dyDescent="0.2">
      <c r="A70" s="63">
        <v>65</v>
      </c>
      <c r="B70" s="20" t="s">
        <v>135</v>
      </c>
      <c r="C70" s="20" t="s">
        <v>136</v>
      </c>
      <c r="D70" s="20" t="s">
        <v>554</v>
      </c>
      <c r="E70" s="20" t="s">
        <v>551</v>
      </c>
      <c r="F70" s="50"/>
      <c r="G70" s="22" cm="1">
        <f t="array" ref="G70">IF(Options!$D$30, SUM(IF(ISNUMBER(R70:W70),(IF(R70:W70&gt;=Options!$D$36,1,"")),""))+0.5*(SUM(IF(ISNUMBER(R70:W70),(IF(R70:W70&gt;=Options!$D$37,1,"")),""))-SUM(IF(ISNUMBER(R70:W70),(IF(R70:W70&gt;=Options!$D$36,1,"")),""))),0) +
   IF(Options!$D$31,SUM(IF(ISNUMBER(R70:W70),(IF(R70:W70&gt;=Options!$D$40,1,"")),"")),0) +
   IF(Options!$D$32,AVERAGE(IF(ISNUMBER(R70:W70),R70:W70)),0) +
   IF(Options!$D$33,IF(OR(IF(ISNUMBER(R70:W70),R70:W70)=0),0,GEOMEAN(IF(ISNUMBER(R70:W70),R70:W70))),0)</f>
        <v>4.5</v>
      </c>
      <c r="H70" s="23">
        <f t="shared" ref="H70:H101" si="16">G70</f>
        <v>4.5</v>
      </c>
      <c r="I70" s="241" t="str" cm="1">
        <f t="array" ref="I70">_xlfn.IFS('Data Reliability'!D70 &gt;= 0.666, "!!", AND('Data Reliability'!D70 &lt; 0.666,  'Data Reliability'!D70  &gt;= 0.333), "!", 'Data Reliability'!D70 &lt; 0.333, "")</f>
        <v/>
      </c>
      <c r="J70" s="22" cm="1">
        <f t="array" ref="J70">IF(Options!$D$30, SUM(IF(ISNUMBER(Y70:AD70),(IF(Y70:AD70&gt;=Options!$D$40,1,"")),""))+0.5*(SUM(IF(ISNUMBER(Y70:AD70),(IF(Y70:AD70&gt;=Options!$D$41,1,"")),""))-SUM(IF(ISNUMBER(Y70:AD70),(IF(Y70:AD70&gt;=Options!$D$40,1,"")),""))),0) +
   IF(Options!$D$31,SUM(IF(ISNUMBER(Y70:AD70),(IF(Y70:AD70&gt;=Options!$D$40,1,"")),"")),0) +
   IF(Options!$D$32,AVERAGE(IF(ISNUMBER(Y70:AD70),Y70:AD70)),0) +
   IF(Options!$D$33,IF(OR(IF(ISNUMBER(Y70:AD70),Y70:AD70)=0),0,GEOMEAN(IF(ISNUMBER(Y70:AD70),Y70:AD70))),0)</f>
        <v>3.5</v>
      </c>
      <c r="K70" s="23">
        <f t="shared" ref="K70:K133" si="17">J70</f>
        <v>3.5</v>
      </c>
      <c r="L70" s="241" t="str" cm="1">
        <f t="array" ref="L70">_xlfn.IFS('Data Reliability'!E70 &gt;= 0.666, "!!", AND('Data Reliability'!E70 &lt; 0.666,  'Data Reliability'!E70  &gt;= 0.333), "!", 'Data Reliability'!E70 &lt; 0.333, "")</f>
        <v/>
      </c>
      <c r="M70" s="21" cm="1">
        <f t="array" ref="M70">IF(Options!$D$30, SUM(IF(ISNUMBER(AF70:AK70),(IF(AF70:AK70&gt;=Options!$D$40,1,"")),""))+0.5*(SUM(IF(ISNUMBER(AF70:AK70),(IF(AF70:AK70&gt;=Options!$D$41,1,"")),""))-SUM(IF(ISNUMBER(AF70:AK70),(IF(AF70:AK70&gt;=Options!$D$40,1,"")),""))),0) +
   IF(Options!$D$31,SUM(IF(ISNUMBER(AF70:AK70),(IF(AF70:AK70&gt;=Options!$D$40,1,"")),"")),0) +
   IF(Options!$D$32,AVERAGE(IF(ISNUMBER(AF70:AK70),AF70:AK70)),0) +
   IF(Options!$D$33,IF(OR(IF(ISNUMBER(AF70:AK70),AF70:AK70)=0),0,GEOMEAN(IF(ISNUMBER(AF70:AK70),AF70:AK70))),0)</f>
        <v>2.5</v>
      </c>
      <c r="N70" s="23">
        <f t="shared" si="8"/>
        <v>2.5</v>
      </c>
      <c r="O70" s="241" t="str" cm="1">
        <f t="array" ref="O70">_xlfn.IFS('Data Reliability'!F70 &gt;= 0.666, "!!", AND('Data Reliability'!F70 &lt; 0.666,  'Data Reliability'!F70  &gt;= 0.333), "!", 'Data Reliability'!F70 &lt; 0.333, "")</f>
        <v/>
      </c>
      <c r="P70" s="24"/>
      <c r="Q70" s="50"/>
      <c r="R70" s="25">
        <f t="shared" ref="R70:R101" si="18">IFERROR(GEOMEAN(Y70,AF70), MAX(Y70,AF70))</f>
        <v>9.6176920308356717</v>
      </c>
      <c r="S70" s="25">
        <f t="shared" ref="S70:S101" si="19">IFERROR(GEOMEAN(Z70,AG70), MAX(Z70,AG70))</f>
        <v>7.5119617224880404</v>
      </c>
      <c r="T70" s="25">
        <f t="shared" ref="T70:T101" si="20">IFERROR(GEOMEAN(AA70,AH70), MAX(AA70,AH70))</f>
        <v>6.44283654532786</v>
      </c>
      <c r="U70" s="25">
        <f t="shared" ref="U70:U101" si="21">IFERROR(GEOMEAN(AB70,AI70), MAX(AB70,AI70))</f>
        <v>8.3666002653407556</v>
      </c>
      <c r="V70" s="25">
        <f t="shared" ref="V70:V101" si="22">IFERROR(GEOMEAN(AC70,AJ70), MAX(AC70,AJ70))</f>
        <v>3.5</v>
      </c>
      <c r="W70" s="25">
        <f t="shared" ref="W70:W101" si="23">IFERROR(GEOMEAN(AD70,AK70), MAX(AD70,AK70))</f>
        <v>10</v>
      </c>
      <c r="X70" s="51"/>
      <c r="Y70" s="25">
        <f>IFERROR(Health!F70,"")</f>
        <v>9.25</v>
      </c>
      <c r="Z70" s="25">
        <f>IFERROR(Food!F70,"")</f>
        <v>7.5119617224880404</v>
      </c>
      <c r="AA70" s="26">
        <f>IFERROR(Macro!F70,"")</f>
        <v>7.0247933884297504</v>
      </c>
      <c r="AB70" s="25">
        <f>IFERROR(Socioeconomic!F70,"")</f>
        <v>10</v>
      </c>
      <c r="AC70" s="25">
        <f>IFERROR('Natural Hazard'!F70,"")</f>
        <v>3.5</v>
      </c>
      <c r="AD70" s="25">
        <f>IFERROR(Conflict!F70,"")</f>
        <v>10</v>
      </c>
      <c r="AE70" s="51"/>
      <c r="AF70" s="25">
        <f>IFERROR(Health!G70,"")</f>
        <v>10</v>
      </c>
      <c r="AG70" s="25">
        <f>IFERROR(Food!G70,"")</f>
        <v>0</v>
      </c>
      <c r="AH70" s="25">
        <f>IFERROR(Macro!G70,"")</f>
        <v>5.9090909090909198</v>
      </c>
      <c r="AI70" s="25">
        <f>IFERROR(Socioeconomic!G70,"")</f>
        <v>7</v>
      </c>
      <c r="AJ70" s="25">
        <f>IFERROR('Natural Hazard'!G70,"")</f>
        <v>0</v>
      </c>
      <c r="AK70" s="25">
        <f>IFERROR(Conflict!G70,"")</f>
        <v>10</v>
      </c>
      <c r="AL70" s="50"/>
      <c r="AM70" s="27">
        <f>'Data Reliability'!E70</f>
        <v>0</v>
      </c>
      <c r="AN70" s="27">
        <f>'Data Reliability'!F70</f>
        <v>0.3</v>
      </c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1:53" x14ac:dyDescent="0.2">
      <c r="A71" s="63">
        <v>66</v>
      </c>
      <c r="B71" s="20" t="s">
        <v>137</v>
      </c>
      <c r="C71" s="20" t="s">
        <v>138</v>
      </c>
      <c r="D71" s="20" t="s">
        <v>554</v>
      </c>
      <c r="E71" s="20" t="s">
        <v>551</v>
      </c>
      <c r="F71" s="50"/>
      <c r="G71" s="22" cm="1">
        <f t="array" ref="G71">IF(Options!$D$30, SUM(IF(ISNUMBER(R71:W71),(IF(R71:W71&gt;=Options!$D$36,1,"")),""))+0.5*(SUM(IF(ISNUMBER(R71:W71),(IF(R71:W71&gt;=Options!$D$37,1,"")),""))-SUM(IF(ISNUMBER(R71:W71),(IF(R71:W71&gt;=Options!$D$36,1,"")),""))),0) +
   IF(Options!$D$31,SUM(IF(ISNUMBER(R71:W71),(IF(R71:W71&gt;=Options!$D$40,1,"")),"")),0) +
   IF(Options!$D$32,AVERAGE(IF(ISNUMBER(R71:W71),R71:W71)),0) +
   IF(Options!$D$33,IF(OR(IF(ISNUMBER(R71:W71),R71:W71)=0),0,GEOMEAN(IF(ISNUMBER(R71:W71),R71:W71))),0)</f>
        <v>4</v>
      </c>
      <c r="H71" s="23">
        <f t="shared" si="16"/>
        <v>4</v>
      </c>
      <c r="I71" s="241" t="str" cm="1">
        <f t="array" ref="I71">_xlfn.IFS('Data Reliability'!D71 &gt;= 0.666, "!!", AND('Data Reliability'!D71 &lt; 0.666,  'Data Reliability'!D71  &gt;= 0.333), "!", 'Data Reliability'!D71 &lt; 0.333, "")</f>
        <v/>
      </c>
      <c r="J71" s="22" cm="1">
        <f t="array" ref="J71">IF(Options!$D$30, SUM(IF(ISNUMBER(Y71:AD71),(IF(Y71:AD71&gt;=Options!$D$40,1,"")),""))+0.5*(SUM(IF(ISNUMBER(Y71:AD71),(IF(Y71:AD71&gt;=Options!$D$41,1,"")),""))-SUM(IF(ISNUMBER(Y71:AD71),(IF(Y71:AD71&gt;=Options!$D$40,1,"")),""))),0) +
   IF(Options!$D$31,SUM(IF(ISNUMBER(Y71:AD71),(IF(Y71:AD71&gt;=Options!$D$40,1,"")),"")),0) +
   IF(Options!$D$32,AVERAGE(IF(ISNUMBER(Y71:AD71),Y71:AD71)),0) +
   IF(Options!$D$33,IF(OR(IF(ISNUMBER(Y71:AD71),Y71:AD71)=0),0,GEOMEAN(IF(ISNUMBER(Y71:AD71),Y71:AD71))),0)</f>
        <v>3.5</v>
      </c>
      <c r="K71" s="23">
        <f t="shared" si="17"/>
        <v>3.5</v>
      </c>
      <c r="L71" s="241" t="str" cm="1">
        <f t="array" ref="L71">_xlfn.IFS('Data Reliability'!E71 &gt;= 0.666, "!!", AND('Data Reliability'!E71 &lt; 0.666,  'Data Reliability'!E71  &gt;= 0.333), "!", 'Data Reliability'!E71 &lt; 0.333, "")</f>
        <v/>
      </c>
      <c r="M71" s="21" cm="1">
        <f t="array" ref="M71">IF(Options!$D$30, SUM(IF(ISNUMBER(AF71:AK71),(IF(AF71:AK71&gt;=Options!$D$40,1,"")),""))+0.5*(SUM(IF(ISNUMBER(AF71:AK71),(IF(AF71:AK71&gt;=Options!$D$41,1,"")),""))-SUM(IF(ISNUMBER(AF71:AK71),(IF(AF71:AK71&gt;=Options!$D$40,1,"")),""))),0) +
   IF(Options!$D$31,SUM(IF(ISNUMBER(AF71:AK71),(IF(AF71:AK71&gt;=Options!$D$40,1,"")),"")),0) +
   IF(Options!$D$32,AVERAGE(IF(ISNUMBER(AF71:AK71),AF71:AK71)),0) +
   IF(Options!$D$33,IF(OR(IF(ISNUMBER(AF71:AK71),AF71:AK71)=0),0,GEOMEAN(IF(ISNUMBER(AF71:AK71),AF71:AK71))),0)</f>
        <v>1</v>
      </c>
      <c r="N71" s="23">
        <f t="shared" ref="N71:N134" si="24">M71</f>
        <v>1</v>
      </c>
      <c r="O71" s="241" t="str" cm="1">
        <f t="array" ref="O71">_xlfn.IFS('Data Reliability'!F71 &gt;= 0.666, "!!", AND('Data Reliability'!F71 &lt; 0.666,  'Data Reliability'!F71  &gt;= 0.333), "!", 'Data Reliability'!F71 &lt; 0.333, "")</f>
        <v>!</v>
      </c>
      <c r="P71" s="24"/>
      <c r="Q71" s="50"/>
      <c r="R71" s="25">
        <f t="shared" si="18"/>
        <v>9.742028895139919</v>
      </c>
      <c r="S71" s="25">
        <f t="shared" si="19"/>
        <v>8.6602870813397104</v>
      </c>
      <c r="T71" s="25">
        <f t="shared" si="20"/>
        <v>0</v>
      </c>
      <c r="U71" s="25">
        <f t="shared" si="21"/>
        <v>9.397436444764784</v>
      </c>
      <c r="V71" s="25">
        <f t="shared" si="22"/>
        <v>2.8333333333333299</v>
      </c>
      <c r="W71" s="25">
        <f t="shared" si="23"/>
        <v>7.0710678118654755</v>
      </c>
      <c r="X71" s="51"/>
      <c r="Y71" s="25">
        <f>IFERROR(Health!F71,"")</f>
        <v>10</v>
      </c>
      <c r="Z71" s="25">
        <f>IFERROR(Food!F71,"")</f>
        <v>8.6602870813397104</v>
      </c>
      <c r="AA71" s="26">
        <f>IFERROR(Macro!F71,"")</f>
        <v>0</v>
      </c>
      <c r="AB71" s="25">
        <f>IFERROR(Socioeconomic!F71,"")</f>
        <v>10</v>
      </c>
      <c r="AC71" s="25">
        <f>IFERROR('Natural Hazard'!F71,"")</f>
        <v>2.8333333333333299</v>
      </c>
      <c r="AD71" s="25">
        <f>IFERROR(Conflict!F71,"")</f>
        <v>10</v>
      </c>
      <c r="AE71" s="51"/>
      <c r="AF71" s="25">
        <f>IFERROR(Health!G71,"")</f>
        <v>9.4907126993741109</v>
      </c>
      <c r="AG71" s="25">
        <f>IFERROR(Food!G71,"")</f>
        <v>0</v>
      </c>
      <c r="AH71" s="25">
        <f>IFERROR(Macro!G71,"")</f>
        <v>0</v>
      </c>
      <c r="AI71" s="25">
        <f>IFERROR(Socioeconomic!G71,"")</f>
        <v>8.8311811733393402</v>
      </c>
      <c r="AJ71" s="25">
        <f>IFERROR('Natural Hazard'!G71,"")</f>
        <v>0</v>
      </c>
      <c r="AK71" s="25">
        <f>IFERROR(Conflict!G71,"")</f>
        <v>5</v>
      </c>
      <c r="AL71" s="50"/>
      <c r="AM71" s="27">
        <f>'Data Reliability'!E71</f>
        <v>0</v>
      </c>
      <c r="AN71" s="27">
        <f>'Data Reliability'!F71</f>
        <v>0.5</v>
      </c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1:53" x14ac:dyDescent="0.2">
      <c r="A72" s="63">
        <v>67</v>
      </c>
      <c r="B72" s="20" t="s">
        <v>139</v>
      </c>
      <c r="C72" s="20" t="s">
        <v>140</v>
      </c>
      <c r="D72" s="20" t="s">
        <v>554</v>
      </c>
      <c r="E72" s="20" t="s">
        <v>552</v>
      </c>
      <c r="F72" s="50"/>
      <c r="G72" s="22" cm="1">
        <f t="array" ref="G72">IF(Options!$D$30, SUM(IF(ISNUMBER(R72:W72),(IF(R72:W72&gt;=Options!$D$36,1,"")),""))+0.5*(SUM(IF(ISNUMBER(R72:W72),(IF(R72:W72&gt;=Options!$D$37,1,"")),""))-SUM(IF(ISNUMBER(R72:W72),(IF(R72:W72&gt;=Options!$D$36,1,"")),""))),0) +
   IF(Options!$D$31,SUM(IF(ISNUMBER(R72:W72),(IF(R72:W72&gt;=Options!$D$40,1,"")),"")),0) +
   IF(Options!$D$32,AVERAGE(IF(ISNUMBER(R72:W72),R72:W72)),0) +
   IF(Options!$D$33,IF(OR(IF(ISNUMBER(R72:W72),R72:W72)=0),0,GEOMEAN(IF(ISNUMBER(R72:W72),R72:W72))),0)</f>
        <v>2</v>
      </c>
      <c r="H72" s="23">
        <f t="shared" si="16"/>
        <v>2</v>
      </c>
      <c r="I72" s="241" t="str" cm="1">
        <f t="array" ref="I72">_xlfn.IFS('Data Reliability'!D72 &gt;= 0.666, "!!", AND('Data Reliability'!D72 &lt; 0.666,  'Data Reliability'!D72  &gt;= 0.333), "!", 'Data Reliability'!D72 &lt; 0.333, "")</f>
        <v/>
      </c>
      <c r="J72" s="22" cm="1">
        <f t="array" ref="J72">IF(Options!$D$30, SUM(IF(ISNUMBER(Y72:AD72),(IF(Y72:AD72&gt;=Options!$D$40,1,"")),""))+0.5*(SUM(IF(ISNUMBER(Y72:AD72),(IF(Y72:AD72&gt;=Options!$D$41,1,"")),""))-SUM(IF(ISNUMBER(Y72:AD72),(IF(Y72:AD72&gt;=Options!$D$40,1,"")),""))),0) +
   IF(Options!$D$31,SUM(IF(ISNUMBER(Y72:AD72),(IF(Y72:AD72&gt;=Options!$D$40,1,"")),"")),0) +
   IF(Options!$D$32,AVERAGE(IF(ISNUMBER(Y72:AD72),Y72:AD72)),0) +
   IF(Options!$D$33,IF(OR(IF(ISNUMBER(Y72:AD72),Y72:AD72)=0),0,GEOMEAN(IF(ISNUMBER(Y72:AD72),Y72:AD72))),0)</f>
        <v>1.5</v>
      </c>
      <c r="K72" s="23">
        <f t="shared" si="17"/>
        <v>1.5</v>
      </c>
      <c r="L72" s="241" t="str" cm="1">
        <f t="array" ref="L72">_xlfn.IFS('Data Reliability'!E72 &gt;= 0.666, "!!", AND('Data Reliability'!E72 &lt; 0.666,  'Data Reliability'!E72  &gt;= 0.333), "!", 'Data Reliability'!E72 &lt; 0.333, "")</f>
        <v/>
      </c>
      <c r="M72" s="21" cm="1">
        <f t="array" ref="M72">IF(Options!$D$30, SUM(IF(ISNUMBER(AF72:AK72),(IF(AF72:AK72&gt;=Options!$D$40,1,"")),""))+0.5*(SUM(IF(ISNUMBER(AF72:AK72),(IF(AF72:AK72&gt;=Options!$D$41,1,"")),""))-SUM(IF(ISNUMBER(AF72:AK72),(IF(AF72:AK72&gt;=Options!$D$40,1,"")),""))),0) +
   IF(Options!$D$31,SUM(IF(ISNUMBER(AF72:AK72),(IF(AF72:AK72&gt;=Options!$D$40,1,"")),"")),0) +
   IF(Options!$D$32,AVERAGE(IF(ISNUMBER(AF72:AK72),AF72:AK72)),0) +
   IF(Options!$D$33,IF(OR(IF(ISNUMBER(AF72:AK72),AF72:AK72)=0),0,GEOMEAN(IF(ISNUMBER(AF72:AK72),AF72:AK72))),0)</f>
        <v>0.5</v>
      </c>
      <c r="N72" s="23">
        <f t="shared" si="24"/>
        <v>0.5</v>
      </c>
      <c r="O72" s="241" t="str" cm="1">
        <f t="array" ref="O72">_xlfn.IFS('Data Reliability'!F72 &gt;= 0.666, "!!", AND('Data Reliability'!F72 &lt; 0.666,  'Data Reliability'!F72  &gt;= 0.333), "!", 'Data Reliability'!F72 &lt; 0.333, "")</f>
        <v>!</v>
      </c>
      <c r="P72" s="24"/>
      <c r="Q72" s="50"/>
      <c r="R72" s="25">
        <f t="shared" si="18"/>
        <v>2.6002307589904419</v>
      </c>
      <c r="S72" s="25">
        <f t="shared" si="19"/>
        <v>5.4066985645932997</v>
      </c>
      <c r="T72" s="25">
        <f t="shared" si="20"/>
        <v>8.0176364575315358</v>
      </c>
      <c r="U72" s="25">
        <f t="shared" si="21"/>
        <v>6</v>
      </c>
      <c r="V72" s="25">
        <f t="shared" si="22"/>
        <v>3.1666666666666701</v>
      </c>
      <c r="W72" s="25">
        <f t="shared" si="23"/>
        <v>0</v>
      </c>
      <c r="X72" s="51"/>
      <c r="Y72" s="25">
        <f>IFERROR(Health!F72,"")</f>
        <v>10</v>
      </c>
      <c r="Z72" s="25">
        <f>IFERROR(Food!F72,"")</f>
        <v>5.4066985645932997</v>
      </c>
      <c r="AA72" s="26">
        <f>IFERROR(Macro!F72,"")</f>
        <v>9.1239669421487601</v>
      </c>
      <c r="AB72" s="25">
        <f>IFERROR(Socioeconomic!F72,"")</f>
        <v>6</v>
      </c>
      <c r="AC72" s="25">
        <f>IFERROR('Natural Hazard'!F72,"")</f>
        <v>3.1666666666666701</v>
      </c>
      <c r="AD72" s="25">
        <f>IFERROR(Conflict!F72,"")</f>
        <v>0</v>
      </c>
      <c r="AE72" s="51"/>
      <c r="AF72" s="25">
        <f>IFERROR(Health!G72,"")</f>
        <v>0.67612000000000105</v>
      </c>
      <c r="AG72" s="25">
        <f>IFERROR(Food!G72,"")</f>
        <v>0</v>
      </c>
      <c r="AH72" s="25">
        <f>IFERROR(Macro!G72,"")</f>
        <v>7.0454545454545299</v>
      </c>
      <c r="AI72" s="25">
        <f>IFERROR(Socioeconomic!G72,"")</f>
        <v>0</v>
      </c>
      <c r="AJ72" s="25">
        <f>IFERROR('Natural Hazard'!G72,"")</f>
        <v>0</v>
      </c>
      <c r="AK72" s="25">
        <f>IFERROR(Conflict!G72,"")</f>
        <v>0</v>
      </c>
      <c r="AL72" s="50"/>
      <c r="AM72" s="27">
        <f>'Data Reliability'!E72</f>
        <v>0</v>
      </c>
      <c r="AN72" s="27">
        <f>'Data Reliability'!F72</f>
        <v>0.5</v>
      </c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1:53" x14ac:dyDescent="0.2">
      <c r="A73" s="63">
        <v>68</v>
      </c>
      <c r="B73" s="20" t="s">
        <v>141</v>
      </c>
      <c r="C73" s="20" t="s">
        <v>142</v>
      </c>
      <c r="D73" s="20" t="s">
        <v>555</v>
      </c>
      <c r="E73" s="20" t="s">
        <v>3</v>
      </c>
      <c r="F73" s="50"/>
      <c r="G73" s="22" cm="1">
        <f t="array" ref="G73">IF(Options!$D$30, SUM(IF(ISNUMBER(R73:W73),(IF(R73:W73&gt;=Options!$D$36,1,"")),""))+0.5*(SUM(IF(ISNUMBER(R73:W73),(IF(R73:W73&gt;=Options!$D$37,1,"")),""))-SUM(IF(ISNUMBER(R73:W73),(IF(R73:W73&gt;=Options!$D$36,1,"")),""))),0) +
   IF(Options!$D$31,SUM(IF(ISNUMBER(R73:W73),(IF(R73:W73&gt;=Options!$D$40,1,"")),"")),0) +
   IF(Options!$D$32,AVERAGE(IF(ISNUMBER(R73:W73),R73:W73)),0) +
   IF(Options!$D$33,IF(OR(IF(ISNUMBER(R73:W73),R73:W73)=0),0,GEOMEAN(IF(ISNUMBER(R73:W73),R73:W73))),0)</f>
        <v>1.5</v>
      </c>
      <c r="H73" s="23">
        <f t="shared" si="16"/>
        <v>1.5</v>
      </c>
      <c r="I73" s="241" t="str" cm="1">
        <f t="array" ref="I73">_xlfn.IFS('Data Reliability'!D73 &gt;= 0.666, "!!", AND('Data Reliability'!D73 &lt; 0.666,  'Data Reliability'!D73  &gt;= 0.333), "!", 'Data Reliability'!D73 &lt; 0.333, "")</f>
        <v/>
      </c>
      <c r="J73" s="22" cm="1">
        <f t="array" ref="J73">IF(Options!$D$30, SUM(IF(ISNUMBER(Y73:AD73),(IF(Y73:AD73&gt;=Options!$D$40,1,"")),""))+0.5*(SUM(IF(ISNUMBER(Y73:AD73),(IF(Y73:AD73&gt;=Options!$D$41,1,"")),""))-SUM(IF(ISNUMBER(Y73:AD73),(IF(Y73:AD73&gt;=Options!$D$40,1,"")),""))),0) +
   IF(Options!$D$31,SUM(IF(ISNUMBER(Y73:AD73),(IF(Y73:AD73&gt;=Options!$D$40,1,"")),"")),0) +
   IF(Options!$D$32,AVERAGE(IF(ISNUMBER(Y73:AD73),Y73:AD73)),0) +
   IF(Options!$D$33,IF(OR(IF(ISNUMBER(Y73:AD73),Y73:AD73)=0),0,GEOMEAN(IF(ISNUMBER(Y73:AD73),Y73:AD73))),0)</f>
        <v>0.5</v>
      </c>
      <c r="K73" s="23">
        <f t="shared" si="17"/>
        <v>0.5</v>
      </c>
      <c r="L73" s="241" t="str" cm="1">
        <f t="array" ref="L73">_xlfn.IFS('Data Reliability'!E73 &gt;= 0.666, "!!", AND('Data Reliability'!E73 &lt; 0.666,  'Data Reliability'!E73  &gt;= 0.333), "!", 'Data Reliability'!E73 &lt; 0.333, "")</f>
        <v/>
      </c>
      <c r="M73" s="21" cm="1">
        <f t="array" ref="M73">IF(Options!$D$30, SUM(IF(ISNUMBER(AF73:AK73),(IF(AF73:AK73&gt;=Options!$D$40,1,"")),""))+0.5*(SUM(IF(ISNUMBER(AF73:AK73),(IF(AF73:AK73&gt;=Options!$D$41,1,"")),""))-SUM(IF(ISNUMBER(AF73:AK73),(IF(AF73:AK73&gt;=Options!$D$40,1,"")),""))),0) +
   IF(Options!$D$31,SUM(IF(ISNUMBER(AF73:AK73),(IF(AF73:AK73&gt;=Options!$D$40,1,"")),"")),0) +
   IF(Options!$D$32,AVERAGE(IF(ISNUMBER(AF73:AK73),AF73:AK73)),0) +
   IF(Options!$D$33,IF(OR(IF(ISNUMBER(AF73:AK73),AF73:AK73)=0),0,GEOMEAN(IF(ISNUMBER(AF73:AK73),AF73:AK73))),0)</f>
        <v>1.5</v>
      </c>
      <c r="N73" s="23">
        <f t="shared" si="24"/>
        <v>1.5</v>
      </c>
      <c r="O73" s="241" t="str" cm="1">
        <f t="array" ref="O73">_xlfn.IFS('Data Reliability'!F73 &gt;= 0.666, "!!", AND('Data Reliability'!F73 &lt; 0.666,  'Data Reliability'!F73  &gt;= 0.333), "!", 'Data Reliability'!F73 &lt; 0.333, "")</f>
        <v/>
      </c>
      <c r="P73" s="24"/>
      <c r="Q73" s="50"/>
      <c r="R73" s="25">
        <f t="shared" si="18"/>
        <v>5.7008771254956896</v>
      </c>
      <c r="S73" s="25">
        <f t="shared" si="19"/>
        <v>0.119617224880383</v>
      </c>
      <c r="T73" s="25">
        <f t="shared" si="20"/>
        <v>2.8133790053062651</v>
      </c>
      <c r="U73" s="25">
        <f t="shared" si="21"/>
        <v>3.3064871303026702</v>
      </c>
      <c r="V73" s="25">
        <f t="shared" si="22"/>
        <v>8.1666666666666696</v>
      </c>
      <c r="W73" s="25">
        <f t="shared" si="23"/>
        <v>0</v>
      </c>
      <c r="X73" s="51"/>
      <c r="Y73" s="25">
        <f>IFERROR(Health!F73,"")</f>
        <v>3.25</v>
      </c>
      <c r="Z73" s="25">
        <f>IFERROR(Food!F73,"")</f>
        <v>0.119617224880383</v>
      </c>
      <c r="AA73" s="26">
        <f>IFERROR(Macro!F73,"")</f>
        <v>4.9752066115702496</v>
      </c>
      <c r="AB73" s="25">
        <f>IFERROR(Socioeconomic!F73,"")</f>
        <v>1.28571428571429</v>
      </c>
      <c r="AC73" s="25">
        <f>IFERROR('Natural Hazard'!F73,"")</f>
        <v>8.1666666666666696</v>
      </c>
      <c r="AD73" s="25">
        <f>IFERROR(Conflict!F73,"")</f>
        <v>0</v>
      </c>
      <c r="AE73" s="51"/>
      <c r="AF73" s="25">
        <f>IFERROR(Health!G73,"")</f>
        <v>10</v>
      </c>
      <c r="AG73" s="25">
        <f>IFERROR(Food!G73,"")</f>
        <v>0</v>
      </c>
      <c r="AH73" s="25">
        <f>IFERROR(Macro!G73,"")</f>
        <v>1.5909090909090799</v>
      </c>
      <c r="AI73" s="25">
        <f>IFERROR(Socioeconomic!G73,"")</f>
        <v>8.5033333333333392</v>
      </c>
      <c r="AJ73" s="25">
        <f>IFERROR('Natural Hazard'!G73,"")</f>
        <v>0</v>
      </c>
      <c r="AK73" s="25">
        <f>IFERROR(Conflict!G73,"")</f>
        <v>0</v>
      </c>
      <c r="AL73" s="50"/>
      <c r="AM73" s="27">
        <f>'Data Reliability'!E73</f>
        <v>0</v>
      </c>
      <c r="AN73" s="27">
        <f>'Data Reliability'!F73</f>
        <v>0.3</v>
      </c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1:53" x14ac:dyDescent="0.2">
      <c r="A74" s="63">
        <v>69</v>
      </c>
      <c r="B74" s="20" t="s">
        <v>143</v>
      </c>
      <c r="C74" s="20" t="s">
        <v>144</v>
      </c>
      <c r="D74" s="20" t="s">
        <v>557</v>
      </c>
      <c r="E74" s="20" t="s">
        <v>560</v>
      </c>
      <c r="F74" s="50"/>
      <c r="G74" s="22" cm="1">
        <f t="array" ref="G74">IF(Options!$D$30, SUM(IF(ISNUMBER(R74:W74),(IF(R74:W74&gt;=Options!$D$36,1,"")),""))+0.5*(SUM(IF(ISNUMBER(R74:W74),(IF(R74:W74&gt;=Options!$D$37,1,"")),""))-SUM(IF(ISNUMBER(R74:W74),(IF(R74:W74&gt;=Options!$D$36,1,"")),""))),0) +
   IF(Options!$D$31,SUM(IF(ISNUMBER(R74:W74),(IF(R74:W74&gt;=Options!$D$40,1,"")),"")),0) +
   IF(Options!$D$32,AVERAGE(IF(ISNUMBER(R74:W74),R74:W74)),0) +
   IF(Options!$D$33,IF(OR(IF(ISNUMBER(R74:W74),R74:W74)=0),0,GEOMEAN(IF(ISNUMBER(R74:W74),R74:W74))),0)</f>
        <v>0</v>
      </c>
      <c r="H74" s="23">
        <f t="shared" si="16"/>
        <v>0</v>
      </c>
      <c r="I74" s="241" t="str" cm="1">
        <f t="array" ref="I74">_xlfn.IFS('Data Reliability'!D74 &gt;= 0.666, "!!", AND('Data Reliability'!D74 &lt; 0.666,  'Data Reliability'!D74  &gt;= 0.333), "!", 'Data Reliability'!D74 &lt; 0.333, "")</f>
        <v>!</v>
      </c>
      <c r="J74" s="22" cm="1">
        <f t="array" ref="J74">IF(Options!$D$30, SUM(IF(ISNUMBER(Y74:AD74),(IF(Y74:AD74&gt;=Options!$D$40,1,"")),""))+0.5*(SUM(IF(ISNUMBER(Y74:AD74),(IF(Y74:AD74&gt;=Options!$D$41,1,"")),""))-SUM(IF(ISNUMBER(Y74:AD74),(IF(Y74:AD74&gt;=Options!$D$40,1,"")),""))),0) +
   IF(Options!$D$31,SUM(IF(ISNUMBER(Y74:AD74),(IF(Y74:AD74&gt;=Options!$D$40,1,"")),"")),0) +
   IF(Options!$D$32,AVERAGE(IF(ISNUMBER(Y74:AD74),Y74:AD74)),0) +
   IF(Options!$D$33,IF(OR(IF(ISNUMBER(Y74:AD74),Y74:AD74)=0),0,GEOMEAN(IF(ISNUMBER(Y74:AD74),Y74:AD74))),0)</f>
        <v>0.5</v>
      </c>
      <c r="K74" s="23">
        <f t="shared" si="17"/>
        <v>0.5</v>
      </c>
      <c r="L74" s="241" t="str" cm="1">
        <f t="array" ref="L74">_xlfn.IFS('Data Reliability'!E74 &gt;= 0.666, "!!", AND('Data Reliability'!E74 &lt; 0.666,  'Data Reliability'!E74  &gt;= 0.333), "!", 'Data Reliability'!E74 &lt; 0.333, "")</f>
        <v/>
      </c>
      <c r="M74" s="21" cm="1">
        <f t="array" ref="M74">IF(Options!$D$30, SUM(IF(ISNUMBER(AF74:AK74),(IF(AF74:AK74&gt;=Options!$D$40,1,"")),""))+0.5*(SUM(IF(ISNUMBER(AF74:AK74),(IF(AF74:AK74&gt;=Options!$D$41,1,"")),""))-SUM(IF(ISNUMBER(AF74:AK74),(IF(AF74:AK74&gt;=Options!$D$40,1,"")),""))),0) +
   IF(Options!$D$31,SUM(IF(ISNUMBER(AF74:AK74),(IF(AF74:AK74&gt;=Options!$D$40,1,"")),"")),0) +
   IF(Options!$D$32,AVERAGE(IF(ISNUMBER(AF74:AK74),AF74:AK74)),0) +
   IF(Options!$D$33,IF(OR(IF(ISNUMBER(AF74:AK74),AF74:AK74)=0),0,GEOMEAN(IF(ISNUMBER(AF74:AK74),AF74:AK74))),0)</f>
        <v>1</v>
      </c>
      <c r="N74" s="23">
        <f t="shared" si="24"/>
        <v>1</v>
      </c>
      <c r="O74" s="241" t="str" cm="1">
        <f t="array" ref="O74">_xlfn.IFS('Data Reliability'!F74 &gt;= 0.666, "!!", AND('Data Reliability'!F74 &lt; 0.666,  'Data Reliability'!F74  &gt;= 0.333), "!", 'Data Reliability'!F74 &lt; 0.333, "")</f>
        <v>!</v>
      </c>
      <c r="P74" s="24"/>
      <c r="Q74" s="50"/>
      <c r="R74" s="25">
        <f t="shared" si="18"/>
        <v>0.65711490623787028</v>
      </c>
      <c r="S74" s="25">
        <f t="shared" si="19"/>
        <v>0</v>
      </c>
      <c r="T74" s="25">
        <f t="shared" si="20"/>
        <v>0</v>
      </c>
      <c r="U74" s="25">
        <f t="shared" si="21"/>
        <v>3.1428571428571401</v>
      </c>
      <c r="V74" s="25">
        <f t="shared" si="22"/>
        <v>3.4156502553198709</v>
      </c>
      <c r="W74" s="25">
        <f t="shared" si="23"/>
        <v>0</v>
      </c>
      <c r="X74" s="51"/>
      <c r="Y74" s="25">
        <f>IFERROR(Health!F74,"")</f>
        <v>8.5</v>
      </c>
      <c r="Z74" s="25">
        <f>IFERROR(Food!F74,"")</f>
        <v>0</v>
      </c>
      <c r="AA74" s="26">
        <f>IFERROR(Macro!F74,"")</f>
        <v>0</v>
      </c>
      <c r="AB74" s="25">
        <f>IFERROR(Socioeconomic!F74,"")</f>
        <v>3.1428571428571401</v>
      </c>
      <c r="AC74" s="25">
        <f>IFERROR('Natural Hazard'!F74,"")</f>
        <v>1.1666666666666701</v>
      </c>
      <c r="AD74" s="25">
        <f>IFERROR(Conflict!F74,"")</f>
        <v>0</v>
      </c>
      <c r="AE74" s="51"/>
      <c r="AF74" s="25">
        <f>IFERROR(Health!G74,"")</f>
        <v>5.0800000000000602E-2</v>
      </c>
      <c r="AG74" s="25">
        <f>IFERROR(Food!G74,"")</f>
        <v>0</v>
      </c>
      <c r="AH74" s="25">
        <f>IFERROR(Macro!G74,"")</f>
        <v>0</v>
      </c>
      <c r="AI74" s="25">
        <f>IFERROR(Socioeconomic!G74,"")</f>
        <v>0</v>
      </c>
      <c r="AJ74" s="25">
        <f>IFERROR('Natural Hazard'!G74,"")</f>
        <v>10</v>
      </c>
      <c r="AK74" s="25">
        <f>IFERROR(Conflict!G74,"")</f>
        <v>0</v>
      </c>
      <c r="AL74" s="50"/>
      <c r="AM74" s="27">
        <f>'Data Reliability'!E74</f>
        <v>0.2</v>
      </c>
      <c r="AN74" s="27">
        <f>'Data Reliability'!F74</f>
        <v>0.6</v>
      </c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1:53" x14ac:dyDescent="0.2">
      <c r="A75" s="63">
        <v>70</v>
      </c>
      <c r="B75" s="20" t="s">
        <v>145</v>
      </c>
      <c r="C75" s="20" t="s">
        <v>146</v>
      </c>
      <c r="D75" s="20" t="s">
        <v>557</v>
      </c>
      <c r="E75" s="20" t="s">
        <v>552</v>
      </c>
      <c r="F75" s="50"/>
      <c r="G75" s="22" cm="1">
        <f t="array" ref="G75">IF(Options!$D$30, SUM(IF(ISNUMBER(R75:W75),(IF(R75:W75&gt;=Options!$D$36,1,"")),""))+0.5*(SUM(IF(ISNUMBER(R75:W75),(IF(R75:W75&gt;=Options!$D$37,1,"")),""))-SUM(IF(ISNUMBER(R75:W75),(IF(R75:W75&gt;=Options!$D$36,1,"")),""))),0) +
   IF(Options!$D$31,SUM(IF(ISNUMBER(R75:W75),(IF(R75:W75&gt;=Options!$D$40,1,"")),"")),0) +
   IF(Options!$D$32,AVERAGE(IF(ISNUMBER(R75:W75),R75:W75)),0) +
   IF(Options!$D$33,IF(OR(IF(ISNUMBER(R75:W75),R75:W75)=0),0,GEOMEAN(IF(ISNUMBER(R75:W75),R75:W75))),0)</f>
        <v>2.5</v>
      </c>
      <c r="H75" s="23">
        <f t="shared" si="16"/>
        <v>2.5</v>
      </c>
      <c r="I75" s="241" t="str" cm="1">
        <f t="array" ref="I75">_xlfn.IFS('Data Reliability'!D75 &gt;= 0.666, "!!", AND('Data Reliability'!D75 &lt; 0.666,  'Data Reliability'!D75  &gt;= 0.333), "!", 'Data Reliability'!D75 &lt; 0.333, "")</f>
        <v/>
      </c>
      <c r="J75" s="22" cm="1">
        <f t="array" ref="J75">IF(Options!$D$30, SUM(IF(ISNUMBER(Y75:AD75),(IF(Y75:AD75&gt;=Options!$D$40,1,"")),""))+0.5*(SUM(IF(ISNUMBER(Y75:AD75),(IF(Y75:AD75&gt;=Options!$D$41,1,"")),""))-SUM(IF(ISNUMBER(Y75:AD75),(IF(Y75:AD75&gt;=Options!$D$40,1,"")),""))),0) +
   IF(Options!$D$31,SUM(IF(ISNUMBER(Y75:AD75),(IF(Y75:AD75&gt;=Options!$D$40,1,"")),"")),0) +
   IF(Options!$D$32,AVERAGE(IF(ISNUMBER(Y75:AD75),Y75:AD75)),0) +
   IF(Options!$D$33,IF(OR(IF(ISNUMBER(Y75:AD75),Y75:AD75)=0),0,GEOMEAN(IF(ISNUMBER(Y75:AD75),Y75:AD75))),0)</f>
        <v>2</v>
      </c>
      <c r="K75" s="23">
        <f t="shared" si="17"/>
        <v>2</v>
      </c>
      <c r="L75" s="241" t="str" cm="1">
        <f t="array" ref="L75">_xlfn.IFS('Data Reliability'!E75 &gt;= 0.666, "!!", AND('Data Reliability'!E75 &lt; 0.666,  'Data Reliability'!E75  &gt;= 0.333), "!", 'Data Reliability'!E75 &lt; 0.333, "")</f>
        <v/>
      </c>
      <c r="M75" s="21" cm="1">
        <f t="array" ref="M75">IF(Options!$D$30, SUM(IF(ISNUMBER(AF75:AK75),(IF(AF75:AK75&gt;=Options!$D$40,1,"")),""))+0.5*(SUM(IF(ISNUMBER(AF75:AK75),(IF(AF75:AK75&gt;=Options!$D$41,1,"")),""))-SUM(IF(ISNUMBER(AF75:AK75),(IF(AF75:AK75&gt;=Options!$D$40,1,"")),""))),0) +
   IF(Options!$D$31,SUM(IF(ISNUMBER(AF75:AK75),(IF(AF75:AK75&gt;=Options!$D$40,1,"")),"")),0) +
   IF(Options!$D$32,AVERAGE(IF(ISNUMBER(AF75:AK75),AF75:AK75)),0) +
   IF(Options!$D$33,IF(OR(IF(ISNUMBER(AF75:AK75),AF75:AK75)=0),0,GEOMEAN(IF(ISNUMBER(AF75:AK75),AF75:AK75))),0)</f>
        <v>0.5</v>
      </c>
      <c r="N75" s="23">
        <f t="shared" si="24"/>
        <v>0.5</v>
      </c>
      <c r="O75" s="241" t="str" cm="1">
        <f t="array" ref="O75">_xlfn.IFS('Data Reliability'!F75 &gt;= 0.666, "!!", AND('Data Reliability'!F75 &lt; 0.666,  'Data Reliability'!F75  &gt;= 0.333), "!", 'Data Reliability'!F75 &lt; 0.333, "")</f>
        <v/>
      </c>
      <c r="P75" s="24"/>
      <c r="Q75" s="50"/>
      <c r="R75" s="25">
        <f t="shared" si="18"/>
        <v>5.9601853598532788</v>
      </c>
      <c r="S75" s="25">
        <f t="shared" si="19"/>
        <v>6.7490917340372345</v>
      </c>
      <c r="T75" s="25">
        <f t="shared" si="20"/>
        <v>5.4109830706752735</v>
      </c>
      <c r="U75" s="25">
        <f t="shared" si="21"/>
        <v>4.9789029323189018</v>
      </c>
      <c r="V75" s="25">
        <f t="shared" si="22"/>
        <v>9.5</v>
      </c>
      <c r="W75" s="25">
        <f t="shared" si="23"/>
        <v>0</v>
      </c>
      <c r="X75" s="51"/>
      <c r="Y75" s="25">
        <f>IFERROR(Health!F75,"")</f>
        <v>7.46</v>
      </c>
      <c r="Z75" s="25">
        <f>IFERROR(Food!F75,"")</f>
        <v>6.5071770334928196</v>
      </c>
      <c r="AA75" s="26">
        <f>IFERROR(Macro!F75,"")</f>
        <v>7.1570247933884303</v>
      </c>
      <c r="AB75" s="25">
        <f>IFERROR(Socioeconomic!F75,"")</f>
        <v>7.7142857142857197</v>
      </c>
      <c r="AC75" s="25">
        <f>IFERROR('Natural Hazard'!F75,"")</f>
        <v>9.5</v>
      </c>
      <c r="AD75" s="25">
        <f>IFERROR(Conflict!F75,"")</f>
        <v>0</v>
      </c>
      <c r="AE75" s="51"/>
      <c r="AF75" s="25">
        <f>IFERROR(Health!G75,"")</f>
        <v>4.7619047619047397</v>
      </c>
      <c r="AG75" s="25">
        <f>IFERROR(Food!G75,"")</f>
        <v>7</v>
      </c>
      <c r="AH75" s="25">
        <f>IFERROR(Macro!G75,"")</f>
        <v>4.0909090909090802</v>
      </c>
      <c r="AI75" s="25">
        <f>IFERROR(Socioeconomic!G75,"")</f>
        <v>3.21345038641067</v>
      </c>
      <c r="AJ75" s="25">
        <f>IFERROR('Natural Hazard'!G75,"")</f>
        <v>0</v>
      </c>
      <c r="AK75" s="25">
        <f>IFERROR(Conflict!G75,"")</f>
        <v>0</v>
      </c>
      <c r="AL75" s="50"/>
      <c r="AM75" s="27">
        <f>'Data Reliability'!E75</f>
        <v>0</v>
      </c>
      <c r="AN75" s="27">
        <f>'Data Reliability'!F75</f>
        <v>0.2</v>
      </c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1:53" x14ac:dyDescent="0.2">
      <c r="A76" s="63">
        <v>71</v>
      </c>
      <c r="B76" s="20" t="s">
        <v>147</v>
      </c>
      <c r="C76" s="20" t="s">
        <v>148</v>
      </c>
      <c r="D76" s="20" t="s">
        <v>557</v>
      </c>
      <c r="E76" s="20" t="s">
        <v>551</v>
      </c>
      <c r="F76" s="50"/>
      <c r="G76" s="22" cm="1">
        <f t="array" ref="G76">IF(Options!$D$30, SUM(IF(ISNUMBER(R76:W76),(IF(R76:W76&gt;=Options!$D$36,1,"")),""))+0.5*(SUM(IF(ISNUMBER(R76:W76),(IF(R76:W76&gt;=Options!$D$37,1,"")),""))-SUM(IF(ISNUMBER(R76:W76),(IF(R76:W76&gt;=Options!$D$36,1,"")),""))),0) +
   IF(Options!$D$31,SUM(IF(ISNUMBER(R76:W76),(IF(R76:W76&gt;=Options!$D$40,1,"")),"")),0) +
   IF(Options!$D$32,AVERAGE(IF(ISNUMBER(R76:W76),R76:W76)),0) +
   IF(Options!$D$33,IF(OR(IF(ISNUMBER(R76:W76),R76:W76)=0),0,GEOMEAN(IF(ISNUMBER(R76:W76),R76:W76))),0)</f>
        <v>2</v>
      </c>
      <c r="H76" s="23">
        <f t="shared" si="16"/>
        <v>2</v>
      </c>
      <c r="I76" s="241" t="str" cm="1">
        <f t="array" ref="I76">_xlfn.IFS('Data Reliability'!D76 &gt;= 0.666, "!!", AND('Data Reliability'!D76 &lt; 0.666,  'Data Reliability'!D76  &gt;= 0.333), "!", 'Data Reliability'!D76 &lt; 0.333, "")</f>
        <v/>
      </c>
      <c r="J76" s="22" cm="1">
        <f t="array" ref="J76">IF(Options!$D$30, SUM(IF(ISNUMBER(Y76:AD76),(IF(Y76:AD76&gt;=Options!$D$40,1,"")),""))+0.5*(SUM(IF(ISNUMBER(Y76:AD76),(IF(Y76:AD76&gt;=Options!$D$41,1,"")),""))-SUM(IF(ISNUMBER(Y76:AD76),(IF(Y76:AD76&gt;=Options!$D$40,1,"")),""))),0) +
   IF(Options!$D$31,SUM(IF(ISNUMBER(Y76:AD76),(IF(Y76:AD76&gt;=Options!$D$40,1,"")),"")),0) +
   IF(Options!$D$32,AVERAGE(IF(ISNUMBER(Y76:AD76),Y76:AD76)),0) +
   IF(Options!$D$33,IF(OR(IF(ISNUMBER(Y76:AD76),Y76:AD76)=0),0,GEOMEAN(IF(ISNUMBER(Y76:AD76),Y76:AD76))),0)</f>
        <v>0.5</v>
      </c>
      <c r="K76" s="23">
        <f t="shared" si="17"/>
        <v>0.5</v>
      </c>
      <c r="L76" s="241" t="str" cm="1">
        <f t="array" ref="L76">_xlfn.IFS('Data Reliability'!E76 &gt;= 0.666, "!!", AND('Data Reliability'!E76 &lt; 0.666,  'Data Reliability'!E76  &gt;= 0.333), "!", 'Data Reliability'!E76 &lt; 0.333, "")</f>
        <v/>
      </c>
      <c r="M76" s="21" cm="1">
        <f t="array" ref="M76">IF(Options!$D$30, SUM(IF(ISNUMBER(AF76:AK76),(IF(AF76:AK76&gt;=Options!$D$40,1,"")),""))+0.5*(SUM(IF(ISNUMBER(AF76:AK76),(IF(AF76:AK76&gt;=Options!$D$41,1,"")),""))-SUM(IF(ISNUMBER(AF76:AK76),(IF(AF76:AK76&gt;=Options!$D$40,1,"")),""))),0) +
   IF(Options!$D$31,SUM(IF(ISNUMBER(AF76:AK76),(IF(AF76:AK76&gt;=Options!$D$40,1,"")),"")),0) +
   IF(Options!$D$32,AVERAGE(IF(ISNUMBER(AF76:AK76),AF76:AK76)),0) +
   IF(Options!$D$33,IF(OR(IF(ISNUMBER(AF76:AK76),AF76:AK76)=0),0,GEOMEAN(IF(ISNUMBER(AF76:AK76),AF76:AK76))),0)</f>
        <v>2</v>
      </c>
      <c r="N76" s="23">
        <f t="shared" si="24"/>
        <v>2</v>
      </c>
      <c r="O76" s="241" t="str" cm="1">
        <f t="array" ref="O76">_xlfn.IFS('Data Reliability'!F76 &gt;= 0.666, "!!", AND('Data Reliability'!F76 &lt; 0.666,  'Data Reliability'!F76  &gt;= 0.333), "!", 'Data Reliability'!F76 &lt; 0.333, "")</f>
        <v>!</v>
      </c>
      <c r="P76" s="24"/>
      <c r="Q76" s="50"/>
      <c r="R76" s="25">
        <f t="shared" si="18"/>
        <v>8.7521425948164264</v>
      </c>
      <c r="S76" s="25">
        <f t="shared" si="19"/>
        <v>4.6650717703349303</v>
      </c>
      <c r="T76" s="25">
        <f t="shared" si="20"/>
        <v>4.6334458490158958</v>
      </c>
      <c r="U76" s="25">
        <f t="shared" si="21"/>
        <v>6.28571428571429</v>
      </c>
      <c r="V76" s="25">
        <f t="shared" si="22"/>
        <v>6.8313005106397346</v>
      </c>
      <c r="W76" s="25">
        <f t="shared" si="23"/>
        <v>0</v>
      </c>
      <c r="X76" s="51"/>
      <c r="Y76" s="25">
        <f>IFERROR(Health!F76,"")</f>
        <v>7.66</v>
      </c>
      <c r="Z76" s="25">
        <f>IFERROR(Food!F76,"")</f>
        <v>4.6650717703349303</v>
      </c>
      <c r="AA76" s="26">
        <f>IFERROR(Macro!F76,"")</f>
        <v>6.2975206611570202</v>
      </c>
      <c r="AB76" s="25">
        <f>IFERROR(Socioeconomic!F76,"")</f>
        <v>6.28571428571429</v>
      </c>
      <c r="AC76" s="25">
        <f>IFERROR('Natural Hazard'!F76,"")</f>
        <v>4.6666666666666696</v>
      </c>
      <c r="AD76" s="25">
        <f>IFERROR(Conflict!F76,"")</f>
        <v>0</v>
      </c>
      <c r="AE76" s="51"/>
      <c r="AF76" s="25">
        <f>IFERROR(Health!G76,"")</f>
        <v>10</v>
      </c>
      <c r="AG76" s="25">
        <f>IFERROR(Food!G76,"")</f>
        <v>0</v>
      </c>
      <c r="AH76" s="25">
        <f>IFERROR(Macro!G76,"")</f>
        <v>3.4090909090909198</v>
      </c>
      <c r="AI76" s="25">
        <f>IFERROR(Socioeconomic!G76,"")</f>
        <v>0</v>
      </c>
      <c r="AJ76" s="25">
        <f>IFERROR('Natural Hazard'!G76,"")</f>
        <v>10</v>
      </c>
      <c r="AK76" s="25">
        <f>IFERROR(Conflict!G76,"")</f>
        <v>0</v>
      </c>
      <c r="AL76" s="50"/>
      <c r="AM76" s="27">
        <f>'Data Reliability'!E76</f>
        <v>0</v>
      </c>
      <c r="AN76" s="27">
        <f>'Data Reliability'!F76</f>
        <v>0.4</v>
      </c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1:53" x14ac:dyDescent="0.2">
      <c r="A77" s="63">
        <v>72</v>
      </c>
      <c r="B77" s="20" t="s">
        <v>149</v>
      </c>
      <c r="C77" s="20" t="s">
        <v>150</v>
      </c>
      <c r="D77" s="20" t="s">
        <v>557</v>
      </c>
      <c r="E77" s="20" t="s">
        <v>551</v>
      </c>
      <c r="F77" s="50"/>
      <c r="G77" s="22" cm="1">
        <f t="array" ref="G77">IF(Options!$D$30, SUM(IF(ISNUMBER(R77:W77),(IF(R77:W77&gt;=Options!$D$36,1,"")),""))+0.5*(SUM(IF(ISNUMBER(R77:W77),(IF(R77:W77&gt;=Options!$D$37,1,"")),""))-SUM(IF(ISNUMBER(R77:W77),(IF(R77:W77&gt;=Options!$D$36,1,"")),""))),0) +
   IF(Options!$D$31,SUM(IF(ISNUMBER(R77:W77),(IF(R77:W77&gt;=Options!$D$40,1,"")),"")),0) +
   IF(Options!$D$32,AVERAGE(IF(ISNUMBER(R77:W77),R77:W77)),0) +
   IF(Options!$D$33,IF(OR(IF(ISNUMBER(R77:W77),R77:W77)=0),0,GEOMEAN(IF(ISNUMBER(R77:W77),R77:W77))),0)</f>
        <v>4.5</v>
      </c>
      <c r="H77" s="23">
        <f t="shared" si="16"/>
        <v>4.5</v>
      </c>
      <c r="I77" s="241" t="str" cm="1">
        <f t="array" ref="I77">_xlfn.IFS('Data Reliability'!D77 &gt;= 0.666, "!!", AND('Data Reliability'!D77 &lt; 0.666,  'Data Reliability'!D77  &gt;= 0.333), "!", 'Data Reliability'!D77 &lt; 0.333, "")</f>
        <v/>
      </c>
      <c r="J77" s="22" cm="1">
        <f t="array" ref="J77">IF(Options!$D$30, SUM(IF(ISNUMBER(Y77:AD77),(IF(Y77:AD77&gt;=Options!$D$40,1,"")),""))+0.5*(SUM(IF(ISNUMBER(Y77:AD77),(IF(Y77:AD77&gt;=Options!$D$41,1,"")),""))-SUM(IF(ISNUMBER(Y77:AD77),(IF(Y77:AD77&gt;=Options!$D$40,1,"")),""))),0) +
   IF(Options!$D$31,SUM(IF(ISNUMBER(Y77:AD77),(IF(Y77:AD77&gt;=Options!$D$40,1,"")),"")),0) +
   IF(Options!$D$32,AVERAGE(IF(ISNUMBER(Y77:AD77),Y77:AD77)),0) +
   IF(Options!$D$33,IF(OR(IF(ISNUMBER(Y77:AD77),Y77:AD77)=0),0,GEOMEAN(IF(ISNUMBER(Y77:AD77),Y77:AD77))),0)</f>
        <v>2</v>
      </c>
      <c r="K77" s="23">
        <f t="shared" si="17"/>
        <v>2</v>
      </c>
      <c r="L77" s="241" t="str" cm="1">
        <f t="array" ref="L77">_xlfn.IFS('Data Reliability'!E77 &gt;= 0.666, "!!", AND('Data Reliability'!E77 &lt; 0.666,  'Data Reliability'!E77  &gt;= 0.333), "!", 'Data Reliability'!E77 &lt; 0.333, "")</f>
        <v/>
      </c>
      <c r="M77" s="21" cm="1">
        <f t="array" ref="M77">IF(Options!$D$30, SUM(IF(ISNUMBER(AF77:AK77),(IF(AF77:AK77&gt;=Options!$D$40,1,"")),""))+0.5*(SUM(IF(ISNUMBER(AF77:AK77),(IF(AF77:AK77&gt;=Options!$D$41,1,"")),""))-SUM(IF(ISNUMBER(AF77:AK77),(IF(AF77:AK77&gt;=Options!$D$40,1,"")),""))),0) +
   IF(Options!$D$31,SUM(IF(ISNUMBER(AF77:AK77),(IF(AF77:AK77&gt;=Options!$D$40,1,"")),"")),0) +
   IF(Options!$D$32,AVERAGE(IF(ISNUMBER(AF77:AK77),AF77:AK77)),0) +
   IF(Options!$D$33,IF(OR(IF(ISNUMBER(AF77:AK77),AF77:AK77)=0),0,GEOMEAN(IF(ISNUMBER(AF77:AK77),AF77:AK77))),0)</f>
        <v>1.5</v>
      </c>
      <c r="N77" s="23">
        <f t="shared" si="24"/>
        <v>1.5</v>
      </c>
      <c r="O77" s="241" t="str" cm="1">
        <f t="array" ref="O77">_xlfn.IFS('Data Reliability'!F77 &gt;= 0.666, "!!", AND('Data Reliability'!F77 &lt; 0.666,  'Data Reliability'!F77  &gt;= 0.333), "!", 'Data Reliability'!F77 &lt; 0.333, "")</f>
        <v/>
      </c>
      <c r="P77" s="24"/>
      <c r="Q77" s="50"/>
      <c r="R77" s="25">
        <f t="shared" si="18"/>
        <v>7.7827648410721171</v>
      </c>
      <c r="S77" s="25">
        <f t="shared" si="19"/>
        <v>6.14832535885167</v>
      </c>
      <c r="T77" s="25">
        <f t="shared" si="20"/>
        <v>6.6882944945389502</v>
      </c>
      <c r="U77" s="25">
        <f t="shared" si="21"/>
        <v>6.5982681710538928</v>
      </c>
      <c r="V77" s="25">
        <f t="shared" si="22"/>
        <v>9.1666666666666696</v>
      </c>
      <c r="W77" s="25">
        <f t="shared" si="23"/>
        <v>10</v>
      </c>
      <c r="X77" s="51"/>
      <c r="Y77" s="25">
        <f>IFERROR(Health!F77,"")</f>
        <v>8.48</v>
      </c>
      <c r="Z77" s="25">
        <f>IFERROR(Food!F77,"")</f>
        <v>6.14832535885167</v>
      </c>
      <c r="AA77" s="26">
        <f>IFERROR(Macro!F77,"")</f>
        <v>7.5702479338842998</v>
      </c>
      <c r="AB77" s="25">
        <f>IFERROR(Socioeconomic!F77,"")</f>
        <v>8.1428571428571406</v>
      </c>
      <c r="AC77" s="25">
        <f>IFERROR('Natural Hazard'!F77,"")</f>
        <v>9.1666666666666696</v>
      </c>
      <c r="AD77" s="25">
        <f>IFERROR(Conflict!F77,"")</f>
        <v>0</v>
      </c>
      <c r="AE77" s="51"/>
      <c r="AF77" s="25">
        <f>IFERROR(Health!G77,"")</f>
        <v>7.1428571428571104</v>
      </c>
      <c r="AG77" s="25">
        <f>IFERROR(Food!G77,"")</f>
        <v>0</v>
      </c>
      <c r="AH77" s="25">
        <f>IFERROR(Macro!G77,"")</f>
        <v>5.9090909090909198</v>
      </c>
      <c r="AI77" s="25">
        <f>IFERROR(Socioeconomic!G77,"")</f>
        <v>5.3466666666666702</v>
      </c>
      <c r="AJ77" s="25">
        <f>IFERROR('Natural Hazard'!G77,"")</f>
        <v>0</v>
      </c>
      <c r="AK77" s="25">
        <f>IFERROR(Conflict!G77,"")</f>
        <v>10</v>
      </c>
      <c r="AL77" s="50"/>
      <c r="AM77" s="27">
        <f>'Data Reliability'!E77</f>
        <v>0</v>
      </c>
      <c r="AN77" s="27">
        <f>'Data Reliability'!F77</f>
        <v>0.3</v>
      </c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</row>
    <row r="78" spans="1:53" x14ac:dyDescent="0.2">
      <c r="A78" s="63">
        <v>73</v>
      </c>
      <c r="B78" s="20" t="s">
        <v>151</v>
      </c>
      <c r="C78" s="20" t="s">
        <v>152</v>
      </c>
      <c r="D78" s="20" t="s">
        <v>555</v>
      </c>
      <c r="E78" s="20" t="s">
        <v>552</v>
      </c>
      <c r="F78" s="50"/>
      <c r="G78" s="22" cm="1">
        <f t="array" ref="G78">IF(Options!$D$30, SUM(IF(ISNUMBER(R78:W78),(IF(R78:W78&gt;=Options!$D$36,1,"")),""))+0.5*(SUM(IF(ISNUMBER(R78:W78),(IF(R78:W78&gt;=Options!$D$37,1,"")),""))-SUM(IF(ISNUMBER(R78:W78),(IF(R78:W78&gt;=Options!$D$36,1,"")),""))),0) +
   IF(Options!$D$31,SUM(IF(ISNUMBER(R78:W78),(IF(R78:W78&gt;=Options!$D$40,1,"")),"")),0) +
   IF(Options!$D$32,AVERAGE(IF(ISNUMBER(R78:W78),R78:W78)),0) +
   IF(Options!$D$33,IF(OR(IF(ISNUMBER(R78:W78),R78:W78)=0),0,GEOMEAN(IF(ISNUMBER(R78:W78),R78:W78))),0)</f>
        <v>1.5</v>
      </c>
      <c r="H78" s="23">
        <f t="shared" si="16"/>
        <v>1.5</v>
      </c>
      <c r="I78" s="241" t="str" cm="1">
        <f t="array" ref="I78">_xlfn.IFS('Data Reliability'!D78 &gt;= 0.666, "!!", AND('Data Reliability'!D78 &lt; 0.666,  'Data Reliability'!D78  &gt;= 0.333), "!", 'Data Reliability'!D78 &lt; 0.333, "")</f>
        <v/>
      </c>
      <c r="J78" s="22" cm="1">
        <f t="array" ref="J78">IF(Options!$D$30, SUM(IF(ISNUMBER(Y78:AD78),(IF(Y78:AD78&gt;=Options!$D$40,1,"")),""))+0.5*(SUM(IF(ISNUMBER(Y78:AD78),(IF(Y78:AD78&gt;=Options!$D$41,1,"")),""))-SUM(IF(ISNUMBER(Y78:AD78),(IF(Y78:AD78&gt;=Options!$D$40,1,"")),""))),0) +
   IF(Options!$D$31,SUM(IF(ISNUMBER(Y78:AD78),(IF(Y78:AD78&gt;=Options!$D$40,1,"")),"")),0) +
   IF(Options!$D$32,AVERAGE(IF(ISNUMBER(Y78:AD78),Y78:AD78)),0) +
   IF(Options!$D$33,IF(OR(IF(ISNUMBER(Y78:AD78),Y78:AD78)=0),0,GEOMEAN(IF(ISNUMBER(Y78:AD78),Y78:AD78))),0)</f>
        <v>0</v>
      </c>
      <c r="K78" s="23">
        <f t="shared" si="17"/>
        <v>0</v>
      </c>
      <c r="L78" s="241" t="str" cm="1">
        <f t="array" ref="L78">_xlfn.IFS('Data Reliability'!E78 &gt;= 0.666, "!!", AND('Data Reliability'!E78 &lt; 0.666,  'Data Reliability'!E78  &gt;= 0.333), "!", 'Data Reliability'!E78 &lt; 0.333, "")</f>
        <v/>
      </c>
      <c r="M78" s="21" cm="1">
        <f t="array" ref="M78">IF(Options!$D$30, SUM(IF(ISNUMBER(AF78:AK78),(IF(AF78:AK78&gt;=Options!$D$40,1,"")),""))+0.5*(SUM(IF(ISNUMBER(AF78:AK78),(IF(AF78:AK78&gt;=Options!$D$41,1,"")),""))-SUM(IF(ISNUMBER(AF78:AK78),(IF(AF78:AK78&gt;=Options!$D$40,1,"")),""))),0) +
   IF(Options!$D$31,SUM(IF(ISNUMBER(AF78:AK78),(IF(AF78:AK78&gt;=Options!$D$40,1,"")),"")),0) +
   IF(Options!$D$32,AVERAGE(IF(ISNUMBER(AF78:AK78),AF78:AK78)),0) +
   IF(Options!$D$33,IF(OR(IF(ISNUMBER(AF78:AK78),AF78:AK78)=0),0,GEOMEAN(IF(ISNUMBER(AF78:AK78),AF78:AK78))),0)</f>
        <v>2.5</v>
      </c>
      <c r="N78" s="23">
        <f t="shared" si="24"/>
        <v>2.5</v>
      </c>
      <c r="O78" s="241" t="str" cm="1">
        <f t="array" ref="O78">_xlfn.IFS('Data Reliability'!F78 &gt;= 0.666, "!!", AND('Data Reliability'!F78 &lt; 0.666,  'Data Reliability'!F78  &gt;= 0.333), "!", 'Data Reliability'!F78 &lt; 0.333, "")</f>
        <v/>
      </c>
      <c r="P78" s="24"/>
      <c r="Q78" s="50"/>
      <c r="R78" s="25">
        <f t="shared" si="18"/>
        <v>6.1237243569579451</v>
      </c>
      <c r="S78" s="25">
        <f t="shared" si="19"/>
        <v>1.2200956937798999</v>
      </c>
      <c r="T78" s="25">
        <f t="shared" si="20"/>
        <v>5.6170690812791157</v>
      </c>
      <c r="U78" s="25">
        <f t="shared" si="21"/>
        <v>4.3094580368566771</v>
      </c>
      <c r="V78" s="25">
        <f t="shared" si="22"/>
        <v>6.3333333333333304</v>
      </c>
      <c r="W78" s="25">
        <f t="shared" si="23"/>
        <v>0</v>
      </c>
      <c r="X78" s="51"/>
      <c r="Y78" s="25">
        <f>IFERROR(Health!F78,"")</f>
        <v>3.75</v>
      </c>
      <c r="Z78" s="25">
        <f>IFERROR(Food!F78,"")</f>
        <v>1.2200956937798999</v>
      </c>
      <c r="AA78" s="26">
        <f>IFERROR(Macro!F78,"")</f>
        <v>3.7520661157024802</v>
      </c>
      <c r="AB78" s="25">
        <f>IFERROR(Socioeconomic!F78,"")</f>
        <v>1.8571428571428601</v>
      </c>
      <c r="AC78" s="25">
        <f>IFERROR('Natural Hazard'!F78,"")</f>
        <v>6.3333333333333304</v>
      </c>
      <c r="AD78" s="25">
        <f>IFERROR(Conflict!F78,"")</f>
        <v>0</v>
      </c>
      <c r="AE78" s="51"/>
      <c r="AF78" s="25">
        <f>IFERROR(Health!G78,"")</f>
        <v>10</v>
      </c>
      <c r="AG78" s="25">
        <f>IFERROR(Food!G78,"")</f>
        <v>0</v>
      </c>
      <c r="AH78" s="25">
        <f>IFERROR(Macro!G78,"")</f>
        <v>8.4090909090909207</v>
      </c>
      <c r="AI78" s="25">
        <f>IFERROR(Socioeconomic!G78,"")</f>
        <v>10</v>
      </c>
      <c r="AJ78" s="25">
        <f>IFERROR('Natural Hazard'!G78,"")</f>
        <v>0</v>
      </c>
      <c r="AK78" s="25">
        <f>IFERROR(Conflict!G78,"")</f>
        <v>0</v>
      </c>
      <c r="AL78" s="50"/>
      <c r="AM78" s="27">
        <f>'Data Reliability'!E78</f>
        <v>0</v>
      </c>
      <c r="AN78" s="27">
        <f>'Data Reliability'!F78</f>
        <v>0.2</v>
      </c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</row>
    <row r="79" spans="1:53" x14ac:dyDescent="0.2">
      <c r="A79" s="63">
        <v>74</v>
      </c>
      <c r="B79" s="20" t="s">
        <v>153</v>
      </c>
      <c r="C79" s="20" t="s">
        <v>154</v>
      </c>
      <c r="D79" s="20" t="s">
        <v>557</v>
      </c>
      <c r="E79" s="20" t="s">
        <v>551</v>
      </c>
      <c r="F79" s="50"/>
      <c r="G79" s="22" cm="1">
        <f t="array" ref="G79">IF(Options!$D$30, SUM(IF(ISNUMBER(R79:W79),(IF(R79:W79&gt;=Options!$D$36,1,"")),""))+0.5*(SUM(IF(ISNUMBER(R79:W79),(IF(R79:W79&gt;=Options!$D$37,1,"")),""))-SUM(IF(ISNUMBER(R79:W79),(IF(R79:W79&gt;=Options!$D$36,1,"")),""))),0) +
   IF(Options!$D$31,SUM(IF(ISNUMBER(R79:W79),(IF(R79:W79&gt;=Options!$D$40,1,"")),"")),0) +
   IF(Options!$D$32,AVERAGE(IF(ISNUMBER(R79:W79),R79:W79)),0) +
   IF(Options!$D$33,IF(OR(IF(ISNUMBER(R79:W79),R79:W79)=0),0,GEOMEAN(IF(ISNUMBER(R79:W79),R79:W79))),0)</f>
        <v>4.5</v>
      </c>
      <c r="H79" s="23">
        <f t="shared" si="16"/>
        <v>4.5</v>
      </c>
      <c r="I79" s="241" t="str" cm="1">
        <f t="array" ref="I79">_xlfn.IFS('Data Reliability'!D79 &gt;= 0.666, "!!", AND('Data Reliability'!D79 &lt; 0.666,  'Data Reliability'!D79  &gt;= 0.333), "!", 'Data Reliability'!D79 &lt; 0.333, "")</f>
        <v/>
      </c>
      <c r="J79" s="22" cm="1">
        <f t="array" ref="J79">IF(Options!$D$30, SUM(IF(ISNUMBER(Y79:AD79),(IF(Y79:AD79&gt;=Options!$D$40,1,"")),""))+0.5*(SUM(IF(ISNUMBER(Y79:AD79),(IF(Y79:AD79&gt;=Options!$D$41,1,"")),""))-SUM(IF(ISNUMBER(Y79:AD79),(IF(Y79:AD79&gt;=Options!$D$40,1,"")),""))),0) +
   IF(Options!$D$31,SUM(IF(ISNUMBER(Y79:AD79),(IF(Y79:AD79&gt;=Options!$D$40,1,"")),"")),0) +
   IF(Options!$D$32,AVERAGE(IF(ISNUMBER(Y79:AD79),Y79:AD79)),0) +
   IF(Options!$D$33,IF(OR(IF(ISNUMBER(Y79:AD79),Y79:AD79)=0),0,GEOMEAN(IF(ISNUMBER(Y79:AD79),Y79:AD79))),0)</f>
        <v>5.5</v>
      </c>
      <c r="K79" s="23">
        <f t="shared" si="17"/>
        <v>5.5</v>
      </c>
      <c r="L79" s="241" t="str" cm="1">
        <f t="array" ref="L79">_xlfn.IFS('Data Reliability'!E79 &gt;= 0.666, "!!", AND('Data Reliability'!E79 &lt; 0.666,  'Data Reliability'!E79  &gt;= 0.333), "!", 'Data Reliability'!E79 &lt; 0.333, "")</f>
        <v/>
      </c>
      <c r="M79" s="21" cm="1">
        <f t="array" ref="M79">IF(Options!$D$30, SUM(IF(ISNUMBER(AF79:AK79),(IF(AF79:AK79&gt;=Options!$D$40,1,"")),""))+0.5*(SUM(IF(ISNUMBER(AF79:AK79),(IF(AF79:AK79&gt;=Options!$D$41,1,"")),""))-SUM(IF(ISNUMBER(AF79:AK79),(IF(AF79:AK79&gt;=Options!$D$40,1,"")),""))),0) +
   IF(Options!$D$31,SUM(IF(ISNUMBER(AF79:AK79),(IF(AF79:AK79&gt;=Options!$D$40,1,"")),"")),0) +
   IF(Options!$D$32,AVERAGE(IF(ISNUMBER(AF79:AK79),AF79:AK79)),0) +
   IF(Options!$D$33,IF(OR(IF(ISNUMBER(AF79:AK79),AF79:AK79)=0),0,GEOMEAN(IF(ISNUMBER(AF79:AK79),AF79:AK79))),0)</f>
        <v>2</v>
      </c>
      <c r="N79" s="23">
        <f t="shared" si="24"/>
        <v>2</v>
      </c>
      <c r="O79" s="241" t="str" cm="1">
        <f t="array" ref="O79">_xlfn.IFS('Data Reliability'!F79 &gt;= 0.666, "!!", AND('Data Reliability'!F79 &lt; 0.666,  'Data Reliability'!F79  &gt;= 0.333), "!", 'Data Reliability'!F79 &lt; 0.333, "")</f>
        <v/>
      </c>
      <c r="P79" s="24"/>
      <c r="Q79" s="50"/>
      <c r="R79" s="25">
        <f t="shared" si="18"/>
        <v>7.6791425803425994</v>
      </c>
      <c r="S79" s="25">
        <f t="shared" si="19"/>
        <v>10</v>
      </c>
      <c r="T79" s="25">
        <f t="shared" si="20"/>
        <v>5.834236630001052</v>
      </c>
      <c r="U79" s="25">
        <f t="shared" si="21"/>
        <v>10</v>
      </c>
      <c r="V79" s="25">
        <f t="shared" si="22"/>
        <v>10</v>
      </c>
      <c r="W79" s="25">
        <f t="shared" si="23"/>
        <v>3.8170657101108829</v>
      </c>
      <c r="X79" s="51"/>
      <c r="Y79" s="25">
        <f>IFERROR(Health!F79,"")</f>
        <v>10</v>
      </c>
      <c r="Z79" s="25">
        <f>IFERROR(Food!F79,"")</f>
        <v>10</v>
      </c>
      <c r="AA79" s="26">
        <f>IFERROR(Macro!F79,"")</f>
        <v>8.8099173553718995</v>
      </c>
      <c r="AB79" s="25">
        <f>IFERROR(Socioeconomic!F79,"")</f>
        <v>10</v>
      </c>
      <c r="AC79" s="25">
        <f>IFERROR('Natural Hazard'!F79,"")</f>
        <v>10</v>
      </c>
      <c r="AD79" s="25">
        <f>IFERROR(Conflict!F79,"")</f>
        <v>10</v>
      </c>
      <c r="AE79" s="51"/>
      <c r="AF79" s="25">
        <f>IFERROR(Health!G79,"")</f>
        <v>5.8969230769230796</v>
      </c>
      <c r="AG79" s="25">
        <f>IFERROR(Food!G79,"")</f>
        <v>10</v>
      </c>
      <c r="AH79" s="25">
        <f>IFERROR(Macro!G79,"")</f>
        <v>3.86363636363637</v>
      </c>
      <c r="AI79" s="25">
        <f>IFERROR(Socioeconomic!G79,"")</f>
        <v>10</v>
      </c>
      <c r="AJ79" s="25">
        <f>IFERROR('Natural Hazard'!G79,"")</f>
        <v>0</v>
      </c>
      <c r="AK79" s="25">
        <f>IFERROR(Conflict!G79,"")</f>
        <v>1.45699906353043</v>
      </c>
      <c r="AL79" s="50"/>
      <c r="AM79" s="27">
        <f>'Data Reliability'!E79</f>
        <v>0</v>
      </c>
      <c r="AN79" s="27">
        <f>'Data Reliability'!F79</f>
        <v>0.2</v>
      </c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</row>
    <row r="80" spans="1:53" x14ac:dyDescent="0.2">
      <c r="A80" s="63">
        <v>75</v>
      </c>
      <c r="B80" s="20" t="s">
        <v>155</v>
      </c>
      <c r="C80" s="20" t="s">
        <v>156</v>
      </c>
      <c r="D80" s="20" t="s">
        <v>555</v>
      </c>
      <c r="E80" s="20" t="s">
        <v>3</v>
      </c>
      <c r="F80" s="50"/>
      <c r="G80" s="22" cm="1">
        <f t="array" ref="G80">IF(Options!$D$30, SUM(IF(ISNUMBER(R80:W80),(IF(R80:W80&gt;=Options!$D$36,1,"")),""))+0.5*(SUM(IF(ISNUMBER(R80:W80),(IF(R80:W80&gt;=Options!$D$37,1,"")),""))-SUM(IF(ISNUMBER(R80:W80),(IF(R80:W80&gt;=Options!$D$36,1,"")),""))),0) +
   IF(Options!$D$31,SUM(IF(ISNUMBER(R80:W80),(IF(R80:W80&gt;=Options!$D$40,1,"")),"")),0) +
   IF(Options!$D$32,AVERAGE(IF(ISNUMBER(R80:W80),R80:W80)),0) +
   IF(Options!$D$33,IF(OR(IF(ISNUMBER(R80:W80),R80:W80)=0),0,GEOMEAN(IF(ISNUMBER(R80:W80),R80:W80))),0)</f>
        <v>0.5</v>
      </c>
      <c r="H80" s="23">
        <f t="shared" si="16"/>
        <v>0.5</v>
      </c>
      <c r="I80" s="241" t="str" cm="1">
        <f t="array" ref="I80">_xlfn.IFS('Data Reliability'!D80 &gt;= 0.666, "!!", AND('Data Reliability'!D80 &lt; 0.666,  'Data Reliability'!D80  &gt;= 0.333), "!", 'Data Reliability'!D80 &lt; 0.333, "")</f>
        <v/>
      </c>
      <c r="J80" s="22" cm="1">
        <f t="array" ref="J80">IF(Options!$D$30, SUM(IF(ISNUMBER(Y80:AD80),(IF(Y80:AD80&gt;=Options!$D$40,1,"")),""))+0.5*(SUM(IF(ISNUMBER(Y80:AD80),(IF(Y80:AD80&gt;=Options!$D$41,1,"")),""))-SUM(IF(ISNUMBER(Y80:AD80),(IF(Y80:AD80&gt;=Options!$D$40,1,"")),""))),0) +
   IF(Options!$D$31,SUM(IF(ISNUMBER(Y80:AD80),(IF(Y80:AD80&gt;=Options!$D$40,1,"")),"")),0) +
   IF(Options!$D$32,AVERAGE(IF(ISNUMBER(Y80:AD80),Y80:AD80)),0) +
   IF(Options!$D$33,IF(OR(IF(ISNUMBER(Y80:AD80),Y80:AD80)=0),0,GEOMEAN(IF(ISNUMBER(Y80:AD80),Y80:AD80))),0)</f>
        <v>0</v>
      </c>
      <c r="K80" s="23">
        <f t="shared" si="17"/>
        <v>0</v>
      </c>
      <c r="L80" s="241" t="str" cm="1">
        <f t="array" ref="L80">_xlfn.IFS('Data Reliability'!E80 &gt;= 0.666, "!!", AND('Data Reliability'!E80 &lt; 0.666,  'Data Reliability'!E80  &gt;= 0.333), "!", 'Data Reliability'!E80 &lt; 0.333, "")</f>
        <v/>
      </c>
      <c r="M80" s="21" cm="1">
        <f t="array" ref="M80">IF(Options!$D$30, SUM(IF(ISNUMBER(AF80:AK80),(IF(AF80:AK80&gt;=Options!$D$40,1,"")),""))+0.5*(SUM(IF(ISNUMBER(AF80:AK80),(IF(AF80:AK80&gt;=Options!$D$41,1,"")),""))-SUM(IF(ISNUMBER(AF80:AK80),(IF(AF80:AK80&gt;=Options!$D$40,1,"")),""))),0) +
   IF(Options!$D$31,SUM(IF(ISNUMBER(AF80:AK80),(IF(AF80:AK80&gt;=Options!$D$40,1,"")),"")),0) +
   IF(Options!$D$32,AVERAGE(IF(ISNUMBER(AF80:AK80),AF80:AK80)),0) +
   IF(Options!$D$33,IF(OR(IF(ISNUMBER(AF80:AK80),AF80:AK80)=0),0,GEOMEAN(IF(ISNUMBER(AF80:AK80),AF80:AK80))),0)</f>
        <v>1.5</v>
      </c>
      <c r="N80" s="23">
        <f t="shared" si="24"/>
        <v>1.5</v>
      </c>
      <c r="O80" s="241" t="str" cm="1">
        <f t="array" ref="O80">_xlfn.IFS('Data Reliability'!F80 &gt;= 0.666, "!!", AND('Data Reliability'!F80 &lt; 0.666,  'Data Reliability'!F80  &gt;= 0.333), "!", 'Data Reliability'!F80 &lt; 0.333, "")</f>
        <v/>
      </c>
      <c r="P80" s="24"/>
      <c r="Q80" s="50"/>
      <c r="R80" s="25">
        <f t="shared" si="18"/>
        <v>5.9160797830996161</v>
      </c>
      <c r="S80" s="25">
        <f t="shared" si="19"/>
        <v>0.93301435406698596</v>
      </c>
      <c r="T80" s="25">
        <f t="shared" si="20"/>
        <v>2.6709050965095127</v>
      </c>
      <c r="U80" s="25">
        <f t="shared" si="21"/>
        <v>4.0746603714735743</v>
      </c>
      <c r="V80" s="25">
        <f t="shared" si="22"/>
        <v>4.3333333333333304</v>
      </c>
      <c r="W80" s="25">
        <f t="shared" si="23"/>
        <v>0</v>
      </c>
      <c r="X80" s="51"/>
      <c r="Y80" s="25">
        <f>IFERROR(Health!F80,"")</f>
        <v>3.5</v>
      </c>
      <c r="Z80" s="25">
        <f>IFERROR(Food!F80,"")</f>
        <v>0.93301435406698596</v>
      </c>
      <c r="AA80" s="26">
        <f>IFERROR(Macro!F80,"")</f>
        <v>3.4876033057851199</v>
      </c>
      <c r="AB80" s="25">
        <f>IFERROR(Socioeconomic!F80,"")</f>
        <v>1.8571428571428601</v>
      </c>
      <c r="AC80" s="25">
        <f>IFERROR('Natural Hazard'!F80,"")</f>
        <v>4.3333333333333304</v>
      </c>
      <c r="AD80" s="25">
        <f>IFERROR(Conflict!F80,"")</f>
        <v>0</v>
      </c>
      <c r="AE80" s="51"/>
      <c r="AF80" s="25">
        <f>IFERROR(Health!G80,"")</f>
        <v>10</v>
      </c>
      <c r="AG80" s="25">
        <f>IFERROR(Food!G80,"")</f>
        <v>0</v>
      </c>
      <c r="AH80" s="25">
        <f>IFERROR(Macro!G80,"")</f>
        <v>2.0454545454545499</v>
      </c>
      <c r="AI80" s="25">
        <f>IFERROR(Socioeconomic!G80,"")</f>
        <v>8.94</v>
      </c>
      <c r="AJ80" s="25">
        <f>IFERROR('Natural Hazard'!G80,"")</f>
        <v>0</v>
      </c>
      <c r="AK80" s="25">
        <f>IFERROR(Conflict!G80,"")</f>
        <v>0</v>
      </c>
      <c r="AL80" s="50"/>
      <c r="AM80" s="27">
        <f>'Data Reliability'!E80</f>
        <v>0</v>
      </c>
      <c r="AN80" s="27">
        <f>'Data Reliability'!F80</f>
        <v>0.3</v>
      </c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</row>
    <row r="81" spans="1:53" x14ac:dyDescent="0.2">
      <c r="A81" s="63">
        <v>76</v>
      </c>
      <c r="B81" s="20" t="s">
        <v>157</v>
      </c>
      <c r="C81" s="20" t="s">
        <v>158</v>
      </c>
      <c r="D81" s="20" t="s">
        <v>558</v>
      </c>
      <c r="E81" s="20" t="s">
        <v>552</v>
      </c>
      <c r="F81" s="50"/>
      <c r="G81" s="22" cm="1">
        <f t="array" ref="G81">IF(Options!$D$30, SUM(IF(ISNUMBER(R81:W81),(IF(R81:W81&gt;=Options!$D$36,1,"")),""))+0.5*(SUM(IF(ISNUMBER(R81:W81),(IF(R81:W81&gt;=Options!$D$37,1,"")),""))-SUM(IF(ISNUMBER(R81:W81),(IF(R81:W81&gt;=Options!$D$36,1,"")),""))),0) +
   IF(Options!$D$31,SUM(IF(ISNUMBER(R81:W81),(IF(R81:W81&gt;=Options!$D$40,1,"")),"")),0) +
   IF(Options!$D$32,AVERAGE(IF(ISNUMBER(R81:W81),R81:W81)),0) +
   IF(Options!$D$33,IF(OR(IF(ISNUMBER(R81:W81),R81:W81)=0),0,GEOMEAN(IF(ISNUMBER(R81:W81),R81:W81))),0)</f>
        <v>2.5</v>
      </c>
      <c r="H81" s="23">
        <f t="shared" si="16"/>
        <v>2.5</v>
      </c>
      <c r="I81" s="241" t="str" cm="1">
        <f t="array" ref="I81">_xlfn.IFS('Data Reliability'!D81 &gt;= 0.666, "!!", AND('Data Reliability'!D81 &lt; 0.666,  'Data Reliability'!D81  &gt;= 0.333), "!", 'Data Reliability'!D81 &lt; 0.333, "")</f>
        <v/>
      </c>
      <c r="J81" s="22" cm="1">
        <f t="array" ref="J81">IF(Options!$D$30, SUM(IF(ISNUMBER(Y81:AD81),(IF(Y81:AD81&gt;=Options!$D$40,1,"")),""))+0.5*(SUM(IF(ISNUMBER(Y81:AD81),(IF(Y81:AD81&gt;=Options!$D$41,1,"")),""))-SUM(IF(ISNUMBER(Y81:AD81),(IF(Y81:AD81&gt;=Options!$D$40,1,"")),""))),0) +
   IF(Options!$D$31,SUM(IF(ISNUMBER(Y81:AD81),(IF(Y81:AD81&gt;=Options!$D$40,1,"")),"")),0) +
   IF(Options!$D$32,AVERAGE(IF(ISNUMBER(Y81:AD81),Y81:AD81)),0) +
   IF(Options!$D$33,IF(OR(IF(ISNUMBER(Y81:AD81),Y81:AD81)=0),0,GEOMEAN(IF(ISNUMBER(Y81:AD81),Y81:AD81))),0)</f>
        <v>1</v>
      </c>
      <c r="K81" s="23">
        <f t="shared" si="17"/>
        <v>1</v>
      </c>
      <c r="L81" s="241" t="str" cm="1">
        <f t="array" ref="L81">_xlfn.IFS('Data Reliability'!E81 &gt;= 0.666, "!!", AND('Data Reliability'!E81 &lt; 0.666,  'Data Reliability'!E81  &gt;= 0.333), "!", 'Data Reliability'!E81 &lt; 0.333, "")</f>
        <v/>
      </c>
      <c r="M81" s="21" cm="1">
        <f t="array" ref="M81">IF(Options!$D$30, SUM(IF(ISNUMBER(AF81:AK81),(IF(AF81:AK81&gt;=Options!$D$40,1,"")),""))+0.5*(SUM(IF(ISNUMBER(AF81:AK81),(IF(AF81:AK81&gt;=Options!$D$41,1,"")),""))-SUM(IF(ISNUMBER(AF81:AK81),(IF(AF81:AK81&gt;=Options!$D$40,1,"")),""))),0) +
   IF(Options!$D$31,SUM(IF(ISNUMBER(AF81:AK81),(IF(AF81:AK81&gt;=Options!$D$40,1,"")),"")),0) +
   IF(Options!$D$32,AVERAGE(IF(ISNUMBER(AF81:AK81),AF81:AK81)),0) +
   IF(Options!$D$33,IF(OR(IF(ISNUMBER(AF81:AK81),AF81:AK81)=0),0,GEOMEAN(IF(ISNUMBER(AF81:AK81),AF81:AK81))),0)</f>
        <v>0.5</v>
      </c>
      <c r="N81" s="23">
        <f t="shared" si="24"/>
        <v>0.5</v>
      </c>
      <c r="O81" s="241" t="str" cm="1">
        <f t="array" ref="O81">_xlfn.IFS('Data Reliability'!F81 &gt;= 0.666, "!!", AND('Data Reliability'!F81 &lt; 0.666,  'Data Reliability'!F81  &gt;= 0.333), "!", 'Data Reliability'!F81 &lt; 0.333, "")</f>
        <v/>
      </c>
      <c r="P81" s="24"/>
      <c r="Q81" s="50"/>
      <c r="R81" s="25">
        <f t="shared" si="18"/>
        <v>5.3452248382484751</v>
      </c>
      <c r="S81" s="25">
        <f t="shared" si="19"/>
        <v>5.2392344497607697</v>
      </c>
      <c r="T81" s="25">
        <f t="shared" si="20"/>
        <v>2.6326562704456915</v>
      </c>
      <c r="U81" s="25">
        <f t="shared" si="21"/>
        <v>6.5378021645547761</v>
      </c>
      <c r="V81" s="25">
        <f t="shared" si="22"/>
        <v>10</v>
      </c>
      <c r="W81" s="25">
        <f t="shared" si="23"/>
        <v>4.1482658430484003</v>
      </c>
      <c r="X81" s="51"/>
      <c r="Y81" s="25">
        <f>IFERROR(Health!F81,"")</f>
        <v>6</v>
      </c>
      <c r="Z81" s="25">
        <f>IFERROR(Food!F81,"")</f>
        <v>5.2392344497607697</v>
      </c>
      <c r="AA81" s="26">
        <f>IFERROR(Macro!F81,"")</f>
        <v>6.0991735537190097</v>
      </c>
      <c r="AB81" s="25">
        <f>IFERROR(Socioeconomic!F81,"")</f>
        <v>4.71428571428571</v>
      </c>
      <c r="AC81" s="25">
        <f>IFERROR('Natural Hazard'!F81,"")</f>
        <v>10</v>
      </c>
      <c r="AD81" s="25">
        <f>IFERROR(Conflict!F81,"")</f>
        <v>0</v>
      </c>
      <c r="AE81" s="51"/>
      <c r="AF81" s="25">
        <f>IFERROR(Health!G81,"")</f>
        <v>4.7619047619047397</v>
      </c>
      <c r="AG81" s="25">
        <f>IFERROR(Food!G81,"")</f>
        <v>0</v>
      </c>
      <c r="AH81" s="25">
        <f>IFERROR(Macro!G81,"")</f>
        <v>1.13636363636363</v>
      </c>
      <c r="AI81" s="25">
        <f>IFERROR(Socioeconomic!G81,"")</f>
        <v>9.06666666666667</v>
      </c>
      <c r="AJ81" s="25">
        <f>IFERROR('Natural Hazard'!G81,"")</f>
        <v>0</v>
      </c>
      <c r="AK81" s="25">
        <f>IFERROR(Conflict!G81,"")</f>
        <v>4.1482658430484003</v>
      </c>
      <c r="AL81" s="50"/>
      <c r="AM81" s="27">
        <f>'Data Reliability'!E81</f>
        <v>0</v>
      </c>
      <c r="AN81" s="27">
        <f>'Data Reliability'!F81</f>
        <v>0.2</v>
      </c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</row>
    <row r="82" spans="1:53" x14ac:dyDescent="0.2">
      <c r="A82" s="63">
        <v>77</v>
      </c>
      <c r="B82" s="20" t="s">
        <v>159</v>
      </c>
      <c r="C82" s="20" t="s">
        <v>160</v>
      </c>
      <c r="D82" s="20" t="s">
        <v>553</v>
      </c>
      <c r="E82" s="20" t="s">
        <v>552</v>
      </c>
      <c r="F82" s="50"/>
      <c r="G82" s="22" cm="1">
        <f t="array" ref="G82">IF(Options!$D$30, SUM(IF(ISNUMBER(R82:W82),(IF(R82:W82&gt;=Options!$D$36,1,"")),""))+0.5*(SUM(IF(ISNUMBER(R82:W82),(IF(R82:W82&gt;=Options!$D$37,1,"")),""))-SUM(IF(ISNUMBER(R82:W82),(IF(R82:W82&gt;=Options!$D$36,1,"")),""))),0) +
   IF(Options!$D$31,SUM(IF(ISNUMBER(R82:W82),(IF(R82:W82&gt;=Options!$D$40,1,"")),"")),0) +
   IF(Options!$D$32,AVERAGE(IF(ISNUMBER(R82:W82),R82:W82)),0) +
   IF(Options!$D$33,IF(OR(IF(ISNUMBER(R82:W82),R82:W82)=0),0,GEOMEAN(IF(ISNUMBER(R82:W82),R82:W82))),0)</f>
        <v>4.5</v>
      </c>
      <c r="H82" s="23">
        <f t="shared" si="16"/>
        <v>4.5</v>
      </c>
      <c r="I82" s="241" t="str" cm="1">
        <f t="array" ref="I82">_xlfn.IFS('Data Reliability'!D82 &gt;= 0.666, "!!", AND('Data Reliability'!D82 &lt; 0.666,  'Data Reliability'!D82  &gt;= 0.333), "!", 'Data Reliability'!D82 &lt; 0.333, "")</f>
        <v/>
      </c>
      <c r="J82" s="22" cm="1">
        <f t="array" ref="J82">IF(Options!$D$30, SUM(IF(ISNUMBER(Y82:AD82),(IF(Y82:AD82&gt;=Options!$D$40,1,"")),""))+0.5*(SUM(IF(ISNUMBER(Y82:AD82),(IF(Y82:AD82&gt;=Options!$D$41,1,"")),""))-SUM(IF(ISNUMBER(Y82:AD82),(IF(Y82:AD82&gt;=Options!$D$40,1,"")),""))),0) +
   IF(Options!$D$31,SUM(IF(ISNUMBER(Y82:AD82),(IF(Y82:AD82&gt;=Options!$D$40,1,"")),"")),0) +
   IF(Options!$D$32,AVERAGE(IF(ISNUMBER(Y82:AD82),Y82:AD82)),0) +
   IF(Options!$D$33,IF(OR(IF(ISNUMBER(Y82:AD82),Y82:AD82)=0),0,GEOMEAN(IF(ISNUMBER(Y82:AD82),Y82:AD82))),0)</f>
        <v>1.5</v>
      </c>
      <c r="K82" s="23">
        <f t="shared" si="17"/>
        <v>1.5</v>
      </c>
      <c r="L82" s="241" t="str" cm="1">
        <f t="array" ref="L82">_xlfn.IFS('Data Reliability'!E82 &gt;= 0.666, "!!", AND('Data Reliability'!E82 &lt; 0.666,  'Data Reliability'!E82  &gt;= 0.333), "!", 'Data Reliability'!E82 &lt; 0.333, "")</f>
        <v/>
      </c>
      <c r="M82" s="21" cm="1">
        <f t="array" ref="M82">IF(Options!$D$30, SUM(IF(ISNUMBER(AF82:AK82),(IF(AF82:AK82&gt;=Options!$D$40,1,"")),""))+0.5*(SUM(IF(ISNUMBER(AF82:AK82),(IF(AF82:AK82&gt;=Options!$D$41,1,"")),""))-SUM(IF(ISNUMBER(AF82:AK82),(IF(AF82:AK82&gt;=Options!$D$40,1,"")),""))),0) +
   IF(Options!$D$31,SUM(IF(ISNUMBER(AF82:AK82),(IF(AF82:AK82&gt;=Options!$D$40,1,"")),"")),0) +
   IF(Options!$D$32,AVERAGE(IF(ISNUMBER(AF82:AK82),AF82:AK82)),0) +
   IF(Options!$D$33,IF(OR(IF(ISNUMBER(AF82:AK82),AF82:AK82)=0),0,GEOMEAN(IF(ISNUMBER(AF82:AK82),AF82:AK82))),0)</f>
        <v>1</v>
      </c>
      <c r="N82" s="23">
        <f t="shared" si="24"/>
        <v>1</v>
      </c>
      <c r="O82" s="241" t="str" cm="1">
        <f t="array" ref="O82">_xlfn.IFS('Data Reliability'!F82 &gt;= 0.666, "!!", AND('Data Reliability'!F82 &lt; 0.666,  'Data Reliability'!F82  &gt;= 0.333), "!", 'Data Reliability'!F82 &lt; 0.333, "")</f>
        <v/>
      </c>
      <c r="P82" s="24"/>
      <c r="Q82" s="50"/>
      <c r="R82" s="25">
        <f t="shared" si="18"/>
        <v>7.7255608840240866</v>
      </c>
      <c r="S82" s="25">
        <f t="shared" si="19"/>
        <v>7.1770334928229698</v>
      </c>
      <c r="T82" s="25">
        <f t="shared" si="20"/>
        <v>6.0991735537190097</v>
      </c>
      <c r="U82" s="25">
        <f t="shared" si="21"/>
        <v>7.8594801718325193</v>
      </c>
      <c r="V82" s="25">
        <f t="shared" si="22"/>
        <v>10</v>
      </c>
      <c r="W82" s="25">
        <f t="shared" si="23"/>
        <v>0</v>
      </c>
      <c r="X82" s="51"/>
      <c r="Y82" s="25">
        <f>IFERROR(Health!F82,"")</f>
        <v>6.5</v>
      </c>
      <c r="Z82" s="25">
        <f>IFERROR(Food!F82,"")</f>
        <v>7.1770334928229698</v>
      </c>
      <c r="AA82" s="26">
        <f>IFERROR(Macro!F82,"")</f>
        <v>6.0991735537190097</v>
      </c>
      <c r="AB82" s="25">
        <f>IFERROR(Socioeconomic!F82,"")</f>
        <v>6.71428571428571</v>
      </c>
      <c r="AC82" s="25">
        <f>IFERROR('Natural Hazard'!F82,"")</f>
        <v>10</v>
      </c>
      <c r="AD82" s="25">
        <f>IFERROR(Conflict!F82,"")</f>
        <v>0</v>
      </c>
      <c r="AE82" s="51"/>
      <c r="AF82" s="25">
        <f>IFERROR(Health!G82,"")</f>
        <v>9.1821986111943108</v>
      </c>
      <c r="AG82" s="25">
        <f>IFERROR(Food!G82,"")</f>
        <v>0</v>
      </c>
      <c r="AH82" s="25">
        <f>IFERROR(Macro!G82,"")</f>
        <v>0</v>
      </c>
      <c r="AI82" s="25">
        <f>IFERROR(Socioeconomic!G82,"")</f>
        <v>9.1999999999999993</v>
      </c>
      <c r="AJ82" s="25">
        <f>IFERROR('Natural Hazard'!G82,"")</f>
        <v>0</v>
      </c>
      <c r="AK82" s="25">
        <f>IFERROR(Conflict!G82,"")</f>
        <v>0</v>
      </c>
      <c r="AL82" s="50"/>
      <c r="AM82" s="27">
        <f>'Data Reliability'!E82</f>
        <v>0</v>
      </c>
      <c r="AN82" s="27">
        <f>'Data Reliability'!F82</f>
        <v>0.3</v>
      </c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</row>
    <row r="83" spans="1:53" x14ac:dyDescent="0.2">
      <c r="A83" s="63">
        <v>78</v>
      </c>
      <c r="B83" s="20" t="s">
        <v>161</v>
      </c>
      <c r="C83" s="20" t="s">
        <v>162</v>
      </c>
      <c r="D83" s="20" t="s">
        <v>555</v>
      </c>
      <c r="E83" s="20" t="s">
        <v>3</v>
      </c>
      <c r="F83" s="50"/>
      <c r="G83" s="22" cm="1">
        <f t="array" ref="G83">IF(Options!$D$30, SUM(IF(ISNUMBER(R83:W83),(IF(R83:W83&gt;=Options!$D$36,1,"")),""))+0.5*(SUM(IF(ISNUMBER(R83:W83),(IF(R83:W83&gt;=Options!$D$37,1,"")),""))-SUM(IF(ISNUMBER(R83:W83),(IF(R83:W83&gt;=Options!$D$36,1,"")),""))),0) +
   IF(Options!$D$31,SUM(IF(ISNUMBER(R83:W83),(IF(R83:W83&gt;=Options!$D$40,1,"")),"")),0) +
   IF(Options!$D$32,AVERAGE(IF(ISNUMBER(R83:W83),R83:W83)),0) +
   IF(Options!$D$33,IF(OR(IF(ISNUMBER(R83:W83),R83:W83)=0),0,GEOMEAN(IF(ISNUMBER(R83:W83),R83:W83))),0)</f>
        <v>0</v>
      </c>
      <c r="H83" s="23">
        <f t="shared" si="16"/>
        <v>0</v>
      </c>
      <c r="I83" s="241" t="str" cm="1">
        <f t="array" ref="I83">_xlfn.IFS('Data Reliability'!D83 &gt;= 0.666, "!!", AND('Data Reliability'!D83 &lt; 0.666,  'Data Reliability'!D83  &gt;= 0.333), "!", 'Data Reliability'!D83 &lt; 0.333, "")</f>
        <v/>
      </c>
      <c r="J83" s="22" cm="1">
        <f t="array" ref="J83">IF(Options!$D$30, SUM(IF(ISNUMBER(Y83:AD83),(IF(Y83:AD83&gt;=Options!$D$40,1,"")),""))+0.5*(SUM(IF(ISNUMBER(Y83:AD83),(IF(Y83:AD83&gt;=Options!$D$41,1,"")),""))-SUM(IF(ISNUMBER(Y83:AD83),(IF(Y83:AD83&gt;=Options!$D$40,1,"")),""))),0) +
   IF(Options!$D$31,SUM(IF(ISNUMBER(Y83:AD83),(IF(Y83:AD83&gt;=Options!$D$40,1,"")),"")),0) +
   IF(Options!$D$32,AVERAGE(IF(ISNUMBER(Y83:AD83),Y83:AD83)),0) +
   IF(Options!$D$33,IF(OR(IF(ISNUMBER(Y83:AD83),Y83:AD83)=0),0,GEOMEAN(IF(ISNUMBER(Y83:AD83),Y83:AD83))),0)</f>
        <v>0</v>
      </c>
      <c r="K83" s="23">
        <f t="shared" si="17"/>
        <v>0</v>
      </c>
      <c r="L83" s="241" t="str" cm="1">
        <f t="array" ref="L83">_xlfn.IFS('Data Reliability'!E83 &gt;= 0.666, "!!", AND('Data Reliability'!E83 &lt; 0.666,  'Data Reliability'!E83  &gt;= 0.333), "!", 'Data Reliability'!E83 &lt; 0.333, "")</f>
        <v/>
      </c>
      <c r="M83" s="21" cm="1">
        <f t="array" ref="M83">IF(Options!$D$30, SUM(IF(ISNUMBER(AF83:AK83),(IF(AF83:AK83&gt;=Options!$D$40,1,"")),""))+0.5*(SUM(IF(ISNUMBER(AF83:AK83),(IF(AF83:AK83&gt;=Options!$D$41,1,"")),""))-SUM(IF(ISNUMBER(AF83:AK83),(IF(AF83:AK83&gt;=Options!$D$40,1,"")),""))),0) +
   IF(Options!$D$31,SUM(IF(ISNUMBER(AF83:AK83),(IF(AF83:AK83&gt;=Options!$D$40,1,"")),"")),0) +
   IF(Options!$D$32,AVERAGE(IF(ISNUMBER(AF83:AK83),AF83:AK83)),0) +
   IF(Options!$D$33,IF(OR(IF(ISNUMBER(AF83:AK83),AF83:AK83)=0),0,GEOMEAN(IF(ISNUMBER(AF83:AK83),AF83:AK83))),0)</f>
        <v>0</v>
      </c>
      <c r="N83" s="23">
        <f t="shared" si="24"/>
        <v>0</v>
      </c>
      <c r="O83" s="241" t="str" cm="1">
        <f t="array" ref="O83">_xlfn.IFS('Data Reliability'!F83 &gt;= 0.666, "!!", AND('Data Reliability'!F83 &lt; 0.666,  'Data Reliability'!F83  &gt;= 0.333), "!", 'Data Reliability'!F83 &lt; 0.333, "")</f>
        <v>!</v>
      </c>
      <c r="P83" s="24"/>
      <c r="Q83" s="50"/>
      <c r="R83" s="25">
        <f t="shared" si="18"/>
        <v>3.4503277967117629</v>
      </c>
      <c r="S83" s="25">
        <f t="shared" si="19"/>
        <v>0</v>
      </c>
      <c r="T83" s="25">
        <f t="shared" si="20"/>
        <v>2.1764741716097773</v>
      </c>
      <c r="U83" s="25">
        <f t="shared" si="21"/>
        <v>1.3093073414159537</v>
      </c>
      <c r="V83" s="25">
        <f t="shared" si="22"/>
        <v>2</v>
      </c>
      <c r="W83" s="25">
        <f t="shared" si="23"/>
        <v>0</v>
      </c>
      <c r="X83" s="51"/>
      <c r="Y83" s="25">
        <f>IFERROR(Health!F83,"")</f>
        <v>2.5</v>
      </c>
      <c r="Z83" s="25">
        <f>IFERROR(Food!F83,"")</f>
        <v>0</v>
      </c>
      <c r="AA83" s="26">
        <f>IFERROR(Macro!F83,"")</f>
        <v>1.60330578512397</v>
      </c>
      <c r="AB83" s="25">
        <f>IFERROR(Socioeconomic!F83,"")</f>
        <v>0.57142857142857095</v>
      </c>
      <c r="AC83" s="25">
        <f>IFERROR('Natural Hazard'!F83,"")</f>
        <v>2</v>
      </c>
      <c r="AD83" s="25">
        <f>IFERROR(Conflict!F83,"")</f>
        <v>0</v>
      </c>
      <c r="AE83" s="51"/>
      <c r="AF83" s="25">
        <f>IFERROR(Health!G83,"")</f>
        <v>4.7619047619047397</v>
      </c>
      <c r="AG83" s="25">
        <f>IFERROR(Food!G83,"")</f>
        <v>0</v>
      </c>
      <c r="AH83" s="25">
        <f>IFERROR(Macro!G83,"")</f>
        <v>2.9545454545454599</v>
      </c>
      <c r="AI83" s="25">
        <f>IFERROR(Socioeconomic!G83,"")</f>
        <v>3</v>
      </c>
      <c r="AJ83" s="25">
        <f>IFERROR('Natural Hazard'!G83,"")</f>
        <v>0</v>
      </c>
      <c r="AK83" s="25">
        <f>IFERROR(Conflict!G83,"")</f>
        <v>0</v>
      </c>
      <c r="AL83" s="50"/>
      <c r="AM83" s="27">
        <f>'Data Reliability'!E83</f>
        <v>0</v>
      </c>
      <c r="AN83" s="27">
        <f>'Data Reliability'!F83</f>
        <v>0.4</v>
      </c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</row>
    <row r="84" spans="1:53" x14ac:dyDescent="0.2">
      <c r="A84" s="63">
        <v>79</v>
      </c>
      <c r="B84" s="20" t="s">
        <v>163</v>
      </c>
      <c r="C84" s="20" t="s">
        <v>164</v>
      </c>
      <c r="D84" s="20" t="s">
        <v>556</v>
      </c>
      <c r="E84" s="20" t="s">
        <v>552</v>
      </c>
      <c r="F84" s="50"/>
      <c r="G84" s="22" cm="1">
        <f t="array" ref="G84">IF(Options!$D$30, SUM(IF(ISNUMBER(R84:W84),(IF(R84:W84&gt;=Options!$D$36,1,"")),""))+0.5*(SUM(IF(ISNUMBER(R84:W84),(IF(R84:W84&gt;=Options!$D$37,1,"")),""))-SUM(IF(ISNUMBER(R84:W84),(IF(R84:W84&gt;=Options!$D$36,1,"")),""))),0) +
   IF(Options!$D$31,SUM(IF(ISNUMBER(R84:W84),(IF(R84:W84&gt;=Options!$D$40,1,"")),"")),0) +
   IF(Options!$D$32,AVERAGE(IF(ISNUMBER(R84:W84),R84:W84)),0) +
   IF(Options!$D$33,IF(OR(IF(ISNUMBER(R84:W84),R84:W84)=0),0,GEOMEAN(IF(ISNUMBER(R84:W84),R84:W84))),0)</f>
        <v>2</v>
      </c>
      <c r="H84" s="23">
        <f t="shared" si="16"/>
        <v>2</v>
      </c>
      <c r="I84" s="241" t="str" cm="1">
        <f t="array" ref="I84">_xlfn.IFS('Data Reliability'!D84 &gt;= 0.666, "!!", AND('Data Reliability'!D84 &lt; 0.666,  'Data Reliability'!D84  &gt;= 0.333), "!", 'Data Reliability'!D84 &lt; 0.333, "")</f>
        <v/>
      </c>
      <c r="J84" s="22" cm="1">
        <f t="array" ref="J84">IF(Options!$D$30, SUM(IF(ISNUMBER(Y84:AD84),(IF(Y84:AD84&gt;=Options!$D$40,1,"")),""))+0.5*(SUM(IF(ISNUMBER(Y84:AD84),(IF(Y84:AD84&gt;=Options!$D$41,1,"")),""))-SUM(IF(ISNUMBER(Y84:AD84),(IF(Y84:AD84&gt;=Options!$D$40,1,"")),""))),0) +
   IF(Options!$D$31,SUM(IF(ISNUMBER(Y84:AD84),(IF(Y84:AD84&gt;=Options!$D$40,1,"")),"")),0) +
   IF(Options!$D$32,AVERAGE(IF(ISNUMBER(Y84:AD84),Y84:AD84)),0) +
   IF(Options!$D$33,IF(OR(IF(ISNUMBER(Y84:AD84),Y84:AD84)=0),0,GEOMEAN(IF(ISNUMBER(Y84:AD84),Y84:AD84))),0)</f>
        <v>1.5</v>
      </c>
      <c r="K84" s="23">
        <f t="shared" si="17"/>
        <v>1.5</v>
      </c>
      <c r="L84" s="241" t="str" cm="1">
        <f t="array" ref="L84">_xlfn.IFS('Data Reliability'!E84 &gt;= 0.666, "!!", AND('Data Reliability'!E84 &lt; 0.666,  'Data Reliability'!E84  &gt;= 0.333), "!", 'Data Reliability'!E84 &lt; 0.333, "")</f>
        <v/>
      </c>
      <c r="M84" s="21" cm="1">
        <f t="array" ref="M84">IF(Options!$D$30, SUM(IF(ISNUMBER(AF84:AK84),(IF(AF84:AK84&gt;=Options!$D$40,1,"")),""))+0.5*(SUM(IF(ISNUMBER(AF84:AK84),(IF(AF84:AK84&gt;=Options!$D$41,1,"")),""))-SUM(IF(ISNUMBER(AF84:AK84),(IF(AF84:AK84&gt;=Options!$D$40,1,"")),""))),0) +
   IF(Options!$D$31,SUM(IF(ISNUMBER(AF84:AK84),(IF(AF84:AK84&gt;=Options!$D$40,1,"")),"")),0) +
   IF(Options!$D$32,AVERAGE(IF(ISNUMBER(AF84:AK84),AF84:AK84)),0) +
   IF(Options!$D$33,IF(OR(IF(ISNUMBER(AF84:AK84),AF84:AK84)=0),0,GEOMEAN(IF(ISNUMBER(AF84:AK84),AF84:AK84))),0)</f>
        <v>1</v>
      </c>
      <c r="N84" s="23">
        <f t="shared" si="24"/>
        <v>1</v>
      </c>
      <c r="O84" s="241" t="str" cm="1">
        <f t="array" ref="O84">_xlfn.IFS('Data Reliability'!F84 &gt;= 0.666, "!!", AND('Data Reliability'!F84 &lt; 0.666,  'Data Reliability'!F84  &gt;= 0.333), "!", 'Data Reliability'!F84 &lt; 0.333, "")</f>
        <v/>
      </c>
      <c r="P84" s="24"/>
      <c r="Q84" s="50"/>
      <c r="R84" s="25">
        <f t="shared" si="18"/>
        <v>4.8989990814451065</v>
      </c>
      <c r="S84" s="25">
        <f t="shared" si="19"/>
        <v>2.9665071770334901</v>
      </c>
      <c r="T84" s="25">
        <f t="shared" si="20"/>
        <v>10</v>
      </c>
      <c r="U84" s="25">
        <f t="shared" si="21"/>
        <v>4.1761226035642185</v>
      </c>
      <c r="V84" s="25">
        <f t="shared" si="22"/>
        <v>9.6666666666666696</v>
      </c>
      <c r="W84" s="25">
        <f t="shared" si="23"/>
        <v>0</v>
      </c>
      <c r="X84" s="51"/>
      <c r="Y84" s="25">
        <f>IFERROR(Health!F84,"")</f>
        <v>6.46</v>
      </c>
      <c r="Z84" s="25">
        <f>IFERROR(Food!F84,"")</f>
        <v>2.9665071770334901</v>
      </c>
      <c r="AA84" s="26">
        <f>IFERROR(Macro!F84,"")</f>
        <v>10</v>
      </c>
      <c r="AB84" s="25">
        <f>IFERROR(Socioeconomic!F84,"")</f>
        <v>3.4285714285714302</v>
      </c>
      <c r="AC84" s="25">
        <f>IFERROR('Natural Hazard'!F84,"")</f>
        <v>9.6666666666666696</v>
      </c>
      <c r="AD84" s="25">
        <f>IFERROR(Conflict!F84,"")</f>
        <v>0</v>
      </c>
      <c r="AE84" s="51"/>
      <c r="AF84" s="25">
        <f>IFERROR(Health!G84,"")</f>
        <v>3.7151999999999998</v>
      </c>
      <c r="AG84" s="25">
        <f>IFERROR(Food!G84,"")</f>
        <v>0</v>
      </c>
      <c r="AH84" s="25">
        <f>IFERROR(Macro!G84,"")</f>
        <v>10</v>
      </c>
      <c r="AI84" s="25">
        <f>IFERROR(Socioeconomic!G84,"")</f>
        <v>5.0866666666666598</v>
      </c>
      <c r="AJ84" s="25">
        <f>IFERROR('Natural Hazard'!G84,"")</f>
        <v>0</v>
      </c>
      <c r="AK84" s="25">
        <f>IFERROR(Conflict!G84,"")</f>
        <v>0</v>
      </c>
      <c r="AL84" s="50"/>
      <c r="AM84" s="27">
        <f>'Data Reliability'!E84</f>
        <v>0</v>
      </c>
      <c r="AN84" s="27">
        <f>'Data Reliability'!F84</f>
        <v>0.3</v>
      </c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</row>
    <row r="85" spans="1:53" x14ac:dyDescent="0.2">
      <c r="A85" s="63">
        <v>80</v>
      </c>
      <c r="B85" s="20" t="s">
        <v>165</v>
      </c>
      <c r="C85" s="20" t="s">
        <v>166</v>
      </c>
      <c r="D85" s="20" t="s">
        <v>556</v>
      </c>
      <c r="E85" s="20" t="s">
        <v>552</v>
      </c>
      <c r="F85" s="50"/>
      <c r="G85" s="22" cm="1">
        <f t="array" ref="G85">IF(Options!$D$30, SUM(IF(ISNUMBER(R85:W85),(IF(R85:W85&gt;=Options!$D$36,1,"")),""))+0.5*(SUM(IF(ISNUMBER(R85:W85),(IF(R85:W85&gt;=Options!$D$37,1,"")),""))-SUM(IF(ISNUMBER(R85:W85),(IF(R85:W85&gt;=Options!$D$36,1,"")),""))),0) +
   IF(Options!$D$31,SUM(IF(ISNUMBER(R85:W85),(IF(R85:W85&gt;=Options!$D$40,1,"")),"")),0) +
   IF(Options!$D$32,AVERAGE(IF(ISNUMBER(R85:W85),R85:W85)),0) +
   IF(Options!$D$33,IF(OR(IF(ISNUMBER(R85:W85),R85:W85)=0),0,GEOMEAN(IF(ISNUMBER(R85:W85),R85:W85))),0)</f>
        <v>4</v>
      </c>
      <c r="H85" s="23">
        <f t="shared" si="16"/>
        <v>4</v>
      </c>
      <c r="I85" s="241" t="str" cm="1">
        <f t="array" ref="I85">_xlfn.IFS('Data Reliability'!D85 &gt;= 0.666, "!!", AND('Data Reliability'!D85 &lt; 0.666,  'Data Reliability'!D85  &gt;= 0.333), "!", 'Data Reliability'!D85 &lt; 0.333, "")</f>
        <v/>
      </c>
      <c r="J85" s="22" cm="1">
        <f t="array" ref="J85">IF(Options!$D$30, SUM(IF(ISNUMBER(Y85:AD85),(IF(Y85:AD85&gt;=Options!$D$40,1,"")),""))+0.5*(SUM(IF(ISNUMBER(Y85:AD85),(IF(Y85:AD85&gt;=Options!$D$41,1,"")),""))-SUM(IF(ISNUMBER(Y85:AD85),(IF(Y85:AD85&gt;=Options!$D$40,1,"")),""))),0) +
   IF(Options!$D$31,SUM(IF(ISNUMBER(Y85:AD85),(IF(Y85:AD85&gt;=Options!$D$40,1,"")),"")),0) +
   IF(Options!$D$32,AVERAGE(IF(ISNUMBER(Y85:AD85),Y85:AD85)),0) +
   IF(Options!$D$33,IF(OR(IF(ISNUMBER(Y85:AD85),Y85:AD85)=0),0,GEOMEAN(IF(ISNUMBER(Y85:AD85),Y85:AD85))),0)</f>
        <v>3</v>
      </c>
      <c r="K85" s="23">
        <f t="shared" si="17"/>
        <v>3</v>
      </c>
      <c r="L85" s="241" t="str" cm="1">
        <f t="array" ref="L85">_xlfn.IFS('Data Reliability'!E85 &gt;= 0.666, "!!", AND('Data Reliability'!E85 &lt; 0.666,  'Data Reliability'!E85  &gt;= 0.333), "!", 'Data Reliability'!E85 &lt; 0.333, "")</f>
        <v/>
      </c>
      <c r="M85" s="21" cm="1">
        <f t="array" ref="M85">IF(Options!$D$30, SUM(IF(ISNUMBER(AF85:AK85),(IF(AF85:AK85&gt;=Options!$D$40,1,"")),""))+0.5*(SUM(IF(ISNUMBER(AF85:AK85),(IF(AF85:AK85&gt;=Options!$D$41,1,"")),""))-SUM(IF(ISNUMBER(AF85:AK85),(IF(AF85:AK85&gt;=Options!$D$40,1,"")),""))),0) +
   IF(Options!$D$31,SUM(IF(ISNUMBER(AF85:AK85),(IF(AF85:AK85&gt;=Options!$D$40,1,"")),"")),0) +
   IF(Options!$D$32,AVERAGE(IF(ISNUMBER(AF85:AK85),AF85:AK85)),0) +
   IF(Options!$D$33,IF(OR(IF(ISNUMBER(AF85:AK85),AF85:AK85)=0),0,GEOMEAN(IF(ISNUMBER(AF85:AK85),AF85:AK85))),0)</f>
        <v>1</v>
      </c>
      <c r="N85" s="23">
        <f t="shared" si="24"/>
        <v>1</v>
      </c>
      <c r="O85" s="241" t="str" cm="1">
        <f t="array" ref="O85">_xlfn.IFS('Data Reliability'!F85 &gt;= 0.666, "!!", AND('Data Reliability'!F85 &lt; 0.666,  'Data Reliability'!F85  &gt;= 0.333), "!", 'Data Reliability'!F85 &lt; 0.333, "")</f>
        <v>!</v>
      </c>
      <c r="P85" s="24"/>
      <c r="Q85" s="50"/>
      <c r="R85" s="25">
        <f t="shared" si="18"/>
        <v>6.9567356712757169</v>
      </c>
      <c r="S85" s="25">
        <f t="shared" si="19"/>
        <v>5.9090909090909101</v>
      </c>
      <c r="T85" s="25">
        <f t="shared" si="20"/>
        <v>6.215815605080615</v>
      </c>
      <c r="U85" s="25">
        <f t="shared" si="21"/>
        <v>5.5714285714285703</v>
      </c>
      <c r="V85" s="25">
        <f t="shared" si="22"/>
        <v>7.6666666666666696</v>
      </c>
      <c r="W85" s="25">
        <f t="shared" si="23"/>
        <v>10</v>
      </c>
      <c r="X85" s="51"/>
      <c r="Y85" s="25">
        <f>IFERROR(Health!F85,"")</f>
        <v>8.84</v>
      </c>
      <c r="Z85" s="25">
        <f>IFERROR(Food!F85,"")</f>
        <v>5.9090909090909101</v>
      </c>
      <c r="AA85" s="26">
        <f>IFERROR(Macro!F85,"")</f>
        <v>10</v>
      </c>
      <c r="AB85" s="25">
        <f>IFERROR(Socioeconomic!F85,"")</f>
        <v>5.5714285714285703</v>
      </c>
      <c r="AC85" s="25">
        <f>IFERROR('Natural Hazard'!F85,"")</f>
        <v>7.6666666666666696</v>
      </c>
      <c r="AD85" s="25">
        <f>IFERROR(Conflict!F85,"")</f>
        <v>10</v>
      </c>
      <c r="AE85" s="51"/>
      <c r="AF85" s="25">
        <f>IFERROR(Health!G85,"")</f>
        <v>5.4746800000000002</v>
      </c>
      <c r="AG85" s="25">
        <f>IFERROR(Food!G85,"")</f>
        <v>0</v>
      </c>
      <c r="AH85" s="25">
        <f>IFERROR(Macro!G85,"")</f>
        <v>3.86363636363637</v>
      </c>
      <c r="AI85" s="25">
        <f>IFERROR(Socioeconomic!G85,"")</f>
        <v>0</v>
      </c>
      <c r="AJ85" s="25">
        <f>IFERROR('Natural Hazard'!G85,"")</f>
        <v>0</v>
      </c>
      <c r="AK85" s="25">
        <f>IFERROR(Conflict!G85,"")</f>
        <v>10</v>
      </c>
      <c r="AL85" s="50"/>
      <c r="AM85" s="27">
        <f>'Data Reliability'!E85</f>
        <v>0</v>
      </c>
      <c r="AN85" s="27">
        <f>'Data Reliability'!F85</f>
        <v>0.4</v>
      </c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</row>
    <row r="86" spans="1:53" x14ac:dyDescent="0.2">
      <c r="A86" s="63">
        <v>81</v>
      </c>
      <c r="B86" s="20" t="s">
        <v>167</v>
      </c>
      <c r="C86" s="20" t="s">
        <v>168</v>
      </c>
      <c r="D86" s="20" t="s">
        <v>555</v>
      </c>
      <c r="E86" s="20" t="s">
        <v>3</v>
      </c>
      <c r="F86" s="50"/>
      <c r="G86" s="22" cm="1">
        <f t="array" ref="G86">IF(Options!$D$30, SUM(IF(ISNUMBER(R86:W86),(IF(R86:W86&gt;=Options!$D$36,1,"")),""))+0.5*(SUM(IF(ISNUMBER(R86:W86),(IF(R86:W86&gt;=Options!$D$37,1,"")),""))-SUM(IF(ISNUMBER(R86:W86),(IF(R86:W86&gt;=Options!$D$36,1,"")),""))),0) +
   IF(Options!$D$31,SUM(IF(ISNUMBER(R86:W86),(IF(R86:W86&gt;=Options!$D$40,1,"")),"")),0) +
   IF(Options!$D$32,AVERAGE(IF(ISNUMBER(R86:W86),R86:W86)),0) +
   IF(Options!$D$33,IF(OR(IF(ISNUMBER(R86:W86),R86:W86)=0),0,GEOMEAN(IF(ISNUMBER(R86:W86),R86:W86))),0)</f>
        <v>0.5</v>
      </c>
      <c r="H86" s="23">
        <f t="shared" si="16"/>
        <v>0.5</v>
      </c>
      <c r="I86" s="241" t="str" cm="1">
        <f t="array" ref="I86">_xlfn.IFS('Data Reliability'!D86 &gt;= 0.666, "!!", AND('Data Reliability'!D86 &lt; 0.666,  'Data Reliability'!D86  &gt;= 0.333), "!", 'Data Reliability'!D86 &lt; 0.333, "")</f>
        <v/>
      </c>
      <c r="J86" s="22" cm="1">
        <f t="array" ref="J86">IF(Options!$D$30, SUM(IF(ISNUMBER(Y86:AD86),(IF(Y86:AD86&gt;=Options!$D$40,1,"")),""))+0.5*(SUM(IF(ISNUMBER(Y86:AD86),(IF(Y86:AD86&gt;=Options!$D$41,1,"")),""))-SUM(IF(ISNUMBER(Y86:AD86),(IF(Y86:AD86&gt;=Options!$D$40,1,"")),""))),0) +
   IF(Options!$D$31,SUM(IF(ISNUMBER(Y86:AD86),(IF(Y86:AD86&gt;=Options!$D$40,1,"")),"")),0) +
   IF(Options!$D$32,AVERAGE(IF(ISNUMBER(Y86:AD86),Y86:AD86)),0) +
   IF(Options!$D$33,IF(OR(IF(ISNUMBER(Y86:AD86),Y86:AD86)=0),0,GEOMEAN(IF(ISNUMBER(Y86:AD86),Y86:AD86))),0)</f>
        <v>0</v>
      </c>
      <c r="K86" s="23">
        <f t="shared" si="17"/>
        <v>0</v>
      </c>
      <c r="L86" s="241" t="str" cm="1">
        <f t="array" ref="L86">_xlfn.IFS('Data Reliability'!E86 &gt;= 0.666, "!!", AND('Data Reliability'!E86 &lt; 0.666,  'Data Reliability'!E86  &gt;= 0.333), "!", 'Data Reliability'!E86 &lt; 0.333, "")</f>
        <v/>
      </c>
      <c r="M86" s="21" cm="1">
        <f t="array" ref="M86">IF(Options!$D$30, SUM(IF(ISNUMBER(AF86:AK86),(IF(AF86:AK86&gt;=Options!$D$40,1,"")),""))+0.5*(SUM(IF(ISNUMBER(AF86:AK86),(IF(AF86:AK86&gt;=Options!$D$41,1,"")),""))-SUM(IF(ISNUMBER(AF86:AK86),(IF(AF86:AK86&gt;=Options!$D$40,1,"")),""))),0) +
   IF(Options!$D$31,SUM(IF(ISNUMBER(AF86:AK86),(IF(AF86:AK86&gt;=Options!$D$40,1,"")),"")),0) +
   IF(Options!$D$32,AVERAGE(IF(ISNUMBER(AF86:AK86),AF86:AK86)),0) +
   IF(Options!$D$33,IF(OR(IF(ISNUMBER(AF86:AK86),AF86:AK86)=0),0,GEOMEAN(IF(ISNUMBER(AF86:AK86),AF86:AK86))),0)</f>
        <v>1.5</v>
      </c>
      <c r="N86" s="23">
        <f t="shared" si="24"/>
        <v>1.5</v>
      </c>
      <c r="O86" s="241" t="str" cm="1">
        <f t="array" ref="O86">_xlfn.IFS('Data Reliability'!F86 &gt;= 0.666, "!!", AND('Data Reliability'!F86 &lt; 0.666,  'Data Reliability'!F86  &gt;= 0.333), "!", 'Data Reliability'!F86 &lt; 0.333, "")</f>
        <v/>
      </c>
      <c r="P86" s="24"/>
      <c r="Q86" s="50"/>
      <c r="R86" s="25">
        <f t="shared" si="18"/>
        <v>5.8186891012617874</v>
      </c>
      <c r="S86" s="25">
        <f t="shared" si="19"/>
        <v>0.55023923444975997</v>
      </c>
      <c r="T86" s="25">
        <f t="shared" si="20"/>
        <v>2.0420081158026191</v>
      </c>
      <c r="U86" s="25">
        <f t="shared" si="21"/>
        <v>1.690308509457034</v>
      </c>
      <c r="V86" s="25">
        <f t="shared" si="22"/>
        <v>2</v>
      </c>
      <c r="W86" s="25">
        <f t="shared" si="23"/>
        <v>0</v>
      </c>
      <c r="X86" s="51"/>
      <c r="Y86" s="25">
        <f>IFERROR(Health!F86,"")</f>
        <v>4.74</v>
      </c>
      <c r="Z86" s="25">
        <f>IFERROR(Food!F86,"")</f>
        <v>0.55023923444975997</v>
      </c>
      <c r="AA86" s="26">
        <f>IFERROR(Macro!F86,"")</f>
        <v>1.8347107438016499</v>
      </c>
      <c r="AB86" s="25">
        <f>IFERROR(Socioeconomic!F86,"")</f>
        <v>0.28571428571428598</v>
      </c>
      <c r="AC86" s="25">
        <f>IFERROR('Natural Hazard'!F86,"")</f>
        <v>2</v>
      </c>
      <c r="AD86" s="25">
        <f>IFERROR(Conflict!F86,"")</f>
        <v>0</v>
      </c>
      <c r="AE86" s="51"/>
      <c r="AF86" s="25">
        <f>IFERROR(Health!G86,"")</f>
        <v>7.1428571428571104</v>
      </c>
      <c r="AG86" s="25">
        <f>IFERROR(Food!G86,"")</f>
        <v>0</v>
      </c>
      <c r="AH86" s="25">
        <f>IFERROR(Macro!G86,"")</f>
        <v>2.27272727272728</v>
      </c>
      <c r="AI86" s="25">
        <f>IFERROR(Socioeconomic!G86,"")</f>
        <v>10</v>
      </c>
      <c r="AJ86" s="25">
        <f>IFERROR('Natural Hazard'!G86,"")</f>
        <v>0</v>
      </c>
      <c r="AK86" s="25">
        <f>IFERROR(Conflict!G86,"")</f>
        <v>0</v>
      </c>
      <c r="AL86" s="50"/>
      <c r="AM86" s="27">
        <f>'Data Reliability'!E86</f>
        <v>0</v>
      </c>
      <c r="AN86" s="27">
        <f>'Data Reliability'!F86</f>
        <v>0.3</v>
      </c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</row>
    <row r="87" spans="1:53" x14ac:dyDescent="0.2">
      <c r="A87" s="63">
        <v>82</v>
      </c>
      <c r="B87" s="20" t="s">
        <v>169</v>
      </c>
      <c r="C87" s="20" t="s">
        <v>170</v>
      </c>
      <c r="D87" s="20" t="s">
        <v>556</v>
      </c>
      <c r="E87" s="20" t="s">
        <v>3</v>
      </c>
      <c r="F87" s="50"/>
      <c r="G87" s="22" cm="1">
        <f t="array" ref="G87">IF(Options!$D$30, SUM(IF(ISNUMBER(R87:W87),(IF(R87:W87&gt;=Options!$D$36,1,"")),""))+0.5*(SUM(IF(ISNUMBER(R87:W87),(IF(R87:W87&gt;=Options!$D$37,1,"")),""))-SUM(IF(ISNUMBER(R87:W87),(IF(R87:W87&gt;=Options!$D$36,1,"")),""))),0) +
   IF(Options!$D$31,SUM(IF(ISNUMBER(R87:W87),(IF(R87:W87&gt;=Options!$D$40,1,"")),"")),0) +
   IF(Options!$D$32,AVERAGE(IF(ISNUMBER(R87:W87),R87:W87)),0) +
   IF(Options!$D$33,IF(OR(IF(ISNUMBER(R87:W87),R87:W87)=0),0,GEOMEAN(IF(ISNUMBER(R87:W87),R87:W87))),0)</f>
        <v>0.5</v>
      </c>
      <c r="H87" s="23">
        <f t="shared" si="16"/>
        <v>0.5</v>
      </c>
      <c r="I87" s="241" t="str" cm="1">
        <f t="array" ref="I87">_xlfn.IFS('Data Reliability'!D87 &gt;= 0.666, "!!", AND('Data Reliability'!D87 &lt; 0.666,  'Data Reliability'!D87  &gt;= 0.333), "!", 'Data Reliability'!D87 &lt; 0.333, "")</f>
        <v/>
      </c>
      <c r="J87" s="22" cm="1">
        <f t="array" ref="J87">IF(Options!$D$30, SUM(IF(ISNUMBER(Y87:AD87),(IF(Y87:AD87&gt;=Options!$D$40,1,"")),""))+0.5*(SUM(IF(ISNUMBER(Y87:AD87),(IF(Y87:AD87&gt;=Options!$D$41,1,"")),""))-SUM(IF(ISNUMBER(Y87:AD87),(IF(Y87:AD87&gt;=Options!$D$40,1,"")),""))),0) +
   IF(Options!$D$31,SUM(IF(ISNUMBER(Y87:AD87),(IF(Y87:AD87&gt;=Options!$D$40,1,"")),"")),0) +
   IF(Options!$D$32,AVERAGE(IF(ISNUMBER(Y87:AD87),Y87:AD87)),0) +
   IF(Options!$D$33,IF(OR(IF(ISNUMBER(Y87:AD87),Y87:AD87)=0),0,GEOMEAN(IF(ISNUMBER(Y87:AD87),Y87:AD87))),0)</f>
        <v>0</v>
      </c>
      <c r="K87" s="23">
        <f t="shared" si="17"/>
        <v>0</v>
      </c>
      <c r="L87" s="241" t="str" cm="1">
        <f t="array" ref="L87">_xlfn.IFS('Data Reliability'!E87 &gt;= 0.666, "!!", AND('Data Reliability'!E87 &lt; 0.666,  'Data Reliability'!E87  &gt;= 0.333), "!", 'Data Reliability'!E87 &lt; 0.333, "")</f>
        <v/>
      </c>
      <c r="M87" s="21" cm="1">
        <f t="array" ref="M87">IF(Options!$D$30, SUM(IF(ISNUMBER(AF87:AK87),(IF(AF87:AK87&gt;=Options!$D$40,1,"")),""))+0.5*(SUM(IF(ISNUMBER(AF87:AK87),(IF(AF87:AK87&gt;=Options!$D$41,1,"")),""))-SUM(IF(ISNUMBER(AF87:AK87),(IF(AF87:AK87&gt;=Options!$D$40,1,"")),""))),0) +
   IF(Options!$D$31,SUM(IF(ISNUMBER(AF87:AK87),(IF(AF87:AK87&gt;=Options!$D$40,1,"")),"")),0) +
   IF(Options!$D$32,AVERAGE(IF(ISNUMBER(AF87:AK87),AF87:AK87)),0) +
   IF(Options!$D$33,IF(OR(IF(ISNUMBER(AF87:AK87),AF87:AK87)=0),0,GEOMEAN(IF(ISNUMBER(AF87:AK87),AF87:AK87))),0)</f>
        <v>0.5</v>
      </c>
      <c r="N87" s="23">
        <f t="shared" si="24"/>
        <v>0.5</v>
      </c>
      <c r="O87" s="241" t="str" cm="1">
        <f t="array" ref="O87">_xlfn.IFS('Data Reliability'!F87 &gt;= 0.666, "!!", AND('Data Reliability'!F87 &lt; 0.666,  'Data Reliability'!F87  &gt;= 0.333), "!", 'Data Reliability'!F87 &lt; 0.333, "")</f>
        <v/>
      </c>
      <c r="P87" s="24"/>
      <c r="Q87" s="50"/>
      <c r="R87" s="25">
        <f t="shared" si="18"/>
        <v>4.6496287614225205</v>
      </c>
      <c r="S87" s="25">
        <f t="shared" si="19"/>
        <v>0</v>
      </c>
      <c r="T87" s="25">
        <f t="shared" si="20"/>
        <v>2.657509948894798</v>
      </c>
      <c r="U87" s="25">
        <f t="shared" si="21"/>
        <v>2.5008569959687237</v>
      </c>
      <c r="V87" s="25">
        <f t="shared" si="22"/>
        <v>6</v>
      </c>
      <c r="W87" s="25">
        <f t="shared" si="23"/>
        <v>0</v>
      </c>
      <c r="X87" s="51"/>
      <c r="Y87" s="25">
        <f>IFERROR(Health!F87,"")</f>
        <v>4.54</v>
      </c>
      <c r="Z87" s="25">
        <f>IFERROR(Food!F87,"")</f>
        <v>0</v>
      </c>
      <c r="AA87" s="26">
        <f>IFERROR(Macro!F87,"")</f>
        <v>3.1074380165289299</v>
      </c>
      <c r="AB87" s="25">
        <f>IFERROR(Socioeconomic!F87,"")</f>
        <v>0.85714285714285599</v>
      </c>
      <c r="AC87" s="25">
        <f>IFERROR('Natural Hazard'!F87,"")</f>
        <v>6</v>
      </c>
      <c r="AD87" s="25">
        <f>IFERROR(Conflict!F87,"")</f>
        <v>0</v>
      </c>
      <c r="AE87" s="51"/>
      <c r="AF87" s="25">
        <f>IFERROR(Health!G87,"")</f>
        <v>4.7619047619047397</v>
      </c>
      <c r="AG87" s="25">
        <f>IFERROR(Food!G87,"")</f>
        <v>0</v>
      </c>
      <c r="AH87" s="25">
        <f>IFERROR(Macro!G87,"")</f>
        <v>2.2727272727272698</v>
      </c>
      <c r="AI87" s="25">
        <f>IFERROR(Socioeconomic!G87,"")</f>
        <v>7.2966666666666704</v>
      </c>
      <c r="AJ87" s="25">
        <f>IFERROR('Natural Hazard'!G87,"")</f>
        <v>0</v>
      </c>
      <c r="AK87" s="25">
        <f>IFERROR(Conflict!G87,"")</f>
        <v>0</v>
      </c>
      <c r="AL87" s="50"/>
      <c r="AM87" s="27">
        <f>'Data Reliability'!E87</f>
        <v>0</v>
      </c>
      <c r="AN87" s="27">
        <f>'Data Reliability'!F87</f>
        <v>0.3</v>
      </c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</row>
    <row r="88" spans="1:53" x14ac:dyDescent="0.2">
      <c r="A88" s="63">
        <v>83</v>
      </c>
      <c r="B88" s="20" t="s">
        <v>171</v>
      </c>
      <c r="C88" s="20" t="s">
        <v>172</v>
      </c>
      <c r="D88" s="20" t="s">
        <v>555</v>
      </c>
      <c r="E88" s="20" t="s">
        <v>3</v>
      </c>
      <c r="F88" s="50"/>
      <c r="G88" s="22" cm="1">
        <f t="array" ref="G88">IF(Options!$D$30, SUM(IF(ISNUMBER(R88:W88),(IF(R88:W88&gt;=Options!$D$36,1,"")),""))+0.5*(SUM(IF(ISNUMBER(R88:W88),(IF(R88:W88&gt;=Options!$D$37,1,"")),""))-SUM(IF(ISNUMBER(R88:W88),(IF(R88:W88&gt;=Options!$D$36,1,"")),""))),0) +
   IF(Options!$D$31,SUM(IF(ISNUMBER(R88:W88),(IF(R88:W88&gt;=Options!$D$40,1,"")),"")),0) +
   IF(Options!$D$32,AVERAGE(IF(ISNUMBER(R88:W88),R88:W88)),0) +
   IF(Options!$D$33,IF(OR(IF(ISNUMBER(R88:W88),R88:W88)=0),0,GEOMEAN(IF(ISNUMBER(R88:W88),R88:W88))),0)</f>
        <v>1</v>
      </c>
      <c r="H88" s="23">
        <f t="shared" si="16"/>
        <v>1</v>
      </c>
      <c r="I88" s="241" t="str" cm="1">
        <f t="array" ref="I88">_xlfn.IFS('Data Reliability'!D88 &gt;= 0.666, "!!", AND('Data Reliability'!D88 &lt; 0.666,  'Data Reliability'!D88  &gt;= 0.333), "!", 'Data Reliability'!D88 &lt; 0.333, "")</f>
        <v/>
      </c>
      <c r="J88" s="22" cm="1">
        <f t="array" ref="J88">IF(Options!$D$30, SUM(IF(ISNUMBER(Y88:AD88),(IF(Y88:AD88&gt;=Options!$D$40,1,"")),""))+0.5*(SUM(IF(ISNUMBER(Y88:AD88),(IF(Y88:AD88&gt;=Options!$D$41,1,"")),""))-SUM(IF(ISNUMBER(Y88:AD88),(IF(Y88:AD88&gt;=Options!$D$40,1,"")),""))),0) +
   IF(Options!$D$31,SUM(IF(ISNUMBER(Y88:AD88),(IF(Y88:AD88&gt;=Options!$D$40,1,"")),"")),0) +
   IF(Options!$D$32,AVERAGE(IF(ISNUMBER(Y88:AD88),Y88:AD88)),0) +
   IF(Options!$D$33,IF(OR(IF(ISNUMBER(Y88:AD88),Y88:AD88)=0),0,GEOMEAN(IF(ISNUMBER(Y88:AD88),Y88:AD88))),0)</f>
        <v>0</v>
      </c>
      <c r="K88" s="23">
        <f t="shared" si="17"/>
        <v>0</v>
      </c>
      <c r="L88" s="241" t="str" cm="1">
        <f t="array" ref="L88">_xlfn.IFS('Data Reliability'!E88 &gt;= 0.666, "!!", AND('Data Reliability'!E88 &lt; 0.666,  'Data Reliability'!E88  &gt;= 0.333), "!", 'Data Reliability'!E88 &lt; 0.333, "")</f>
        <v/>
      </c>
      <c r="M88" s="21" cm="1">
        <f t="array" ref="M88">IF(Options!$D$30, SUM(IF(ISNUMBER(AF88:AK88),(IF(AF88:AK88&gt;=Options!$D$40,1,"")),""))+0.5*(SUM(IF(ISNUMBER(AF88:AK88),(IF(AF88:AK88&gt;=Options!$D$41,1,"")),""))-SUM(IF(ISNUMBER(AF88:AK88),(IF(AF88:AK88&gt;=Options!$D$40,1,"")),""))),0) +
   IF(Options!$D$31,SUM(IF(ISNUMBER(AF88:AK88),(IF(AF88:AK88&gt;=Options!$D$40,1,"")),"")),0) +
   IF(Options!$D$32,AVERAGE(IF(ISNUMBER(AF88:AK88),AF88:AK88)),0) +
   IF(Options!$D$33,IF(OR(IF(ISNUMBER(AF88:AK88),AF88:AK88)=0),0,GEOMEAN(IF(ISNUMBER(AF88:AK88),AF88:AK88))),0)</f>
        <v>1</v>
      </c>
      <c r="N88" s="23">
        <f t="shared" si="24"/>
        <v>1</v>
      </c>
      <c r="O88" s="241" t="str" cm="1">
        <f t="array" ref="O88">_xlfn.IFS('Data Reliability'!F88 &gt;= 0.666, "!!", AND('Data Reliability'!F88 &lt; 0.666,  'Data Reliability'!F88  &gt;= 0.333), "!", 'Data Reliability'!F88 &lt; 0.333, "")</f>
        <v/>
      </c>
      <c r="P88" s="24"/>
      <c r="Q88" s="50"/>
      <c r="R88" s="25">
        <f t="shared" si="18"/>
        <v>5.4772255750516612</v>
      </c>
      <c r="S88" s="25">
        <f t="shared" si="19"/>
        <v>0</v>
      </c>
      <c r="T88" s="25">
        <f t="shared" si="20"/>
        <v>3.5764695560495694</v>
      </c>
      <c r="U88" s="25">
        <f t="shared" si="21"/>
        <v>1.7728105208558362</v>
      </c>
      <c r="V88" s="25">
        <f t="shared" si="22"/>
        <v>6.8333333333333304</v>
      </c>
      <c r="W88" s="25">
        <f t="shared" si="23"/>
        <v>0</v>
      </c>
      <c r="X88" s="51"/>
      <c r="Y88" s="25">
        <f>IFERROR(Health!F88,"")</f>
        <v>3</v>
      </c>
      <c r="Z88" s="25">
        <f>IFERROR(Food!F88,"")</f>
        <v>0</v>
      </c>
      <c r="AA88" s="26">
        <f>IFERROR(Macro!F88,"")</f>
        <v>3.7520661157024802</v>
      </c>
      <c r="AB88" s="25">
        <f>IFERROR(Socioeconomic!F88,"")</f>
        <v>0.85714285714285599</v>
      </c>
      <c r="AC88" s="25">
        <f>IFERROR('Natural Hazard'!F88,"")</f>
        <v>6.8333333333333304</v>
      </c>
      <c r="AD88" s="25">
        <f>IFERROR(Conflict!F88,"")</f>
        <v>0</v>
      </c>
      <c r="AE88" s="51"/>
      <c r="AF88" s="25">
        <f>IFERROR(Health!G88,"")</f>
        <v>10</v>
      </c>
      <c r="AG88" s="25">
        <f>IFERROR(Food!G88,"")</f>
        <v>0</v>
      </c>
      <c r="AH88" s="25">
        <f>IFERROR(Macro!G88,"")</f>
        <v>3.4090909090909198</v>
      </c>
      <c r="AI88" s="25">
        <f>IFERROR(Socioeconomic!G88,"")</f>
        <v>3.6666666666666701</v>
      </c>
      <c r="AJ88" s="25">
        <f>IFERROR('Natural Hazard'!G88,"")</f>
        <v>0</v>
      </c>
      <c r="AK88" s="25">
        <f>IFERROR(Conflict!G88,"")</f>
        <v>0</v>
      </c>
      <c r="AL88" s="50"/>
      <c r="AM88" s="27">
        <f>'Data Reliability'!E88</f>
        <v>0</v>
      </c>
      <c r="AN88" s="27">
        <f>'Data Reliability'!F88</f>
        <v>0.2</v>
      </c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</row>
    <row r="89" spans="1:53" x14ac:dyDescent="0.2">
      <c r="A89" s="63">
        <v>84</v>
      </c>
      <c r="B89" s="20" t="s">
        <v>173</v>
      </c>
      <c r="C89" s="20" t="s">
        <v>174</v>
      </c>
      <c r="D89" s="20" t="s">
        <v>557</v>
      </c>
      <c r="E89" s="20" t="s">
        <v>552</v>
      </c>
      <c r="F89" s="50"/>
      <c r="G89" s="22" cm="1">
        <f t="array" ref="G89">IF(Options!$D$30, SUM(IF(ISNUMBER(R89:W89),(IF(R89:W89&gt;=Options!$D$36,1,"")),""))+0.5*(SUM(IF(ISNUMBER(R89:W89),(IF(R89:W89&gt;=Options!$D$37,1,"")),""))-SUM(IF(ISNUMBER(R89:W89),(IF(R89:W89&gt;=Options!$D$36,1,"")),""))),0) +
   IF(Options!$D$31,SUM(IF(ISNUMBER(R89:W89),(IF(R89:W89&gt;=Options!$D$40,1,"")),"")),0) +
   IF(Options!$D$32,AVERAGE(IF(ISNUMBER(R89:W89),R89:W89)),0) +
   IF(Options!$D$33,IF(OR(IF(ISNUMBER(R89:W89),R89:W89)=0),0,GEOMEAN(IF(ISNUMBER(R89:W89),R89:W89))),0)</f>
        <v>3</v>
      </c>
      <c r="H89" s="23">
        <f t="shared" si="16"/>
        <v>3</v>
      </c>
      <c r="I89" s="241" t="str" cm="1">
        <f t="array" ref="I89">_xlfn.IFS('Data Reliability'!D89 &gt;= 0.666, "!!", AND('Data Reliability'!D89 &lt; 0.666,  'Data Reliability'!D89  &gt;= 0.333), "!", 'Data Reliability'!D89 &lt; 0.333, "")</f>
        <v/>
      </c>
      <c r="J89" s="22" cm="1">
        <f t="array" ref="J89">IF(Options!$D$30, SUM(IF(ISNUMBER(Y89:AD89),(IF(Y89:AD89&gt;=Options!$D$40,1,"")),""))+0.5*(SUM(IF(ISNUMBER(Y89:AD89),(IF(Y89:AD89&gt;=Options!$D$41,1,"")),""))-SUM(IF(ISNUMBER(Y89:AD89),(IF(Y89:AD89&gt;=Options!$D$40,1,"")),""))),0) +
   IF(Options!$D$31,SUM(IF(ISNUMBER(Y89:AD89),(IF(Y89:AD89&gt;=Options!$D$40,1,"")),"")),0) +
   IF(Options!$D$32,AVERAGE(IF(ISNUMBER(Y89:AD89),Y89:AD89)),0) +
   IF(Options!$D$33,IF(OR(IF(ISNUMBER(Y89:AD89),Y89:AD89)=0),0,GEOMEAN(IF(ISNUMBER(Y89:AD89),Y89:AD89))),0)</f>
        <v>1</v>
      </c>
      <c r="K89" s="23">
        <f t="shared" si="17"/>
        <v>1</v>
      </c>
      <c r="L89" s="241" t="str" cm="1">
        <f t="array" ref="L89">_xlfn.IFS('Data Reliability'!E89 &gt;= 0.666, "!!", AND('Data Reliability'!E89 &lt; 0.666,  'Data Reliability'!E89  &gt;= 0.333), "!", 'Data Reliability'!E89 &lt; 0.333, "")</f>
        <v/>
      </c>
      <c r="M89" s="21" cm="1">
        <f t="array" ref="M89">IF(Options!$D$30, SUM(IF(ISNUMBER(AF89:AK89),(IF(AF89:AK89&gt;=Options!$D$40,1,"")),""))+0.5*(SUM(IF(ISNUMBER(AF89:AK89),(IF(AF89:AK89&gt;=Options!$D$41,1,"")),""))-SUM(IF(ISNUMBER(AF89:AK89),(IF(AF89:AK89&gt;=Options!$D$40,1,"")),""))),0) +
   IF(Options!$D$31,SUM(IF(ISNUMBER(AF89:AK89),(IF(AF89:AK89&gt;=Options!$D$40,1,"")),"")),0) +
   IF(Options!$D$32,AVERAGE(IF(ISNUMBER(AF89:AK89),AF89:AK89)),0) +
   IF(Options!$D$33,IF(OR(IF(ISNUMBER(AF89:AK89),AF89:AK89)=0),0,GEOMEAN(IF(ISNUMBER(AF89:AK89),AF89:AK89))),0)</f>
        <v>0.5</v>
      </c>
      <c r="N89" s="23">
        <f t="shared" si="24"/>
        <v>0.5</v>
      </c>
      <c r="O89" s="241" t="str" cm="1">
        <f t="array" ref="O89">_xlfn.IFS('Data Reliability'!F89 &gt;= 0.666, "!!", AND('Data Reliability'!F89 &lt; 0.666,  'Data Reliability'!F89  &gt;= 0.333), "!", 'Data Reliability'!F89 &lt; 0.333, "")</f>
        <v>!</v>
      </c>
      <c r="P89" s="24"/>
      <c r="Q89" s="50"/>
      <c r="R89" s="25">
        <f t="shared" si="18"/>
        <v>7.6531972777021959</v>
      </c>
      <c r="S89" s="25">
        <f t="shared" si="19"/>
        <v>4.2105263157894699</v>
      </c>
      <c r="T89" s="25">
        <f t="shared" si="20"/>
        <v>5.1239669421487601</v>
      </c>
      <c r="U89" s="25">
        <f t="shared" si="21"/>
        <v>5.5714285714285703</v>
      </c>
      <c r="V89" s="25">
        <f t="shared" si="22"/>
        <v>7.3333333333333304</v>
      </c>
      <c r="W89" s="25">
        <f t="shared" si="23"/>
        <v>0</v>
      </c>
      <c r="X89" s="51"/>
      <c r="Y89" s="25">
        <f>IFERROR(Health!F89,"")</f>
        <v>8.1999999999999993</v>
      </c>
      <c r="Z89" s="25">
        <f>IFERROR(Food!F89,"")</f>
        <v>4.2105263157894699</v>
      </c>
      <c r="AA89" s="26">
        <f>IFERROR(Macro!F89,"")</f>
        <v>5.1239669421487601</v>
      </c>
      <c r="AB89" s="25">
        <f>IFERROR(Socioeconomic!F89,"")</f>
        <v>5.5714285714285703</v>
      </c>
      <c r="AC89" s="25">
        <f>IFERROR('Natural Hazard'!F89,"")</f>
        <v>7.3333333333333304</v>
      </c>
      <c r="AD89" s="25">
        <f>IFERROR(Conflict!F89,"")</f>
        <v>0</v>
      </c>
      <c r="AE89" s="51"/>
      <c r="AF89" s="25">
        <f>IFERROR(Health!G89,"")</f>
        <v>7.1428571428571104</v>
      </c>
      <c r="AG89" s="25">
        <f>IFERROR(Food!G89,"")</f>
        <v>0</v>
      </c>
      <c r="AH89" s="25">
        <f>IFERROR(Macro!G89,"")</f>
        <v>0</v>
      </c>
      <c r="AI89" s="25">
        <f>IFERROR(Socioeconomic!G89,"")</f>
        <v>0</v>
      </c>
      <c r="AJ89" s="25">
        <f>IFERROR('Natural Hazard'!G89,"")</f>
        <v>0</v>
      </c>
      <c r="AK89" s="25">
        <f>IFERROR(Conflict!G89,"")</f>
        <v>0</v>
      </c>
      <c r="AL89" s="50"/>
      <c r="AM89" s="27">
        <f>'Data Reliability'!E89</f>
        <v>0</v>
      </c>
      <c r="AN89" s="27">
        <f>'Data Reliability'!F89</f>
        <v>0.4</v>
      </c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</row>
    <row r="90" spans="1:53" x14ac:dyDescent="0.2">
      <c r="A90" s="63">
        <v>85</v>
      </c>
      <c r="B90" s="20" t="s">
        <v>175</v>
      </c>
      <c r="C90" s="20" t="s">
        <v>176</v>
      </c>
      <c r="D90" s="20" t="s">
        <v>556</v>
      </c>
      <c r="E90" s="20" t="s">
        <v>552</v>
      </c>
      <c r="F90" s="50"/>
      <c r="G90" s="22" cm="1">
        <f t="array" ref="G90">IF(Options!$D$30, SUM(IF(ISNUMBER(R90:W90),(IF(R90:W90&gt;=Options!$D$36,1,"")),""))+0.5*(SUM(IF(ISNUMBER(R90:W90),(IF(R90:W90&gt;=Options!$D$37,1,"")),""))-SUM(IF(ISNUMBER(R90:W90),(IF(R90:W90&gt;=Options!$D$36,1,"")),""))),0) +
   IF(Options!$D$31,SUM(IF(ISNUMBER(R90:W90),(IF(R90:W90&gt;=Options!$D$40,1,"")),"")),0) +
   IF(Options!$D$32,AVERAGE(IF(ISNUMBER(R90:W90),R90:W90)),0) +
   IF(Options!$D$33,IF(OR(IF(ISNUMBER(R90:W90),R90:W90)=0),0,GEOMEAN(IF(ISNUMBER(R90:W90),R90:W90))),0)</f>
        <v>3</v>
      </c>
      <c r="H90" s="23">
        <f t="shared" si="16"/>
        <v>3</v>
      </c>
      <c r="I90" s="241" t="str" cm="1">
        <f t="array" ref="I90">_xlfn.IFS('Data Reliability'!D90 &gt;= 0.666, "!!", AND('Data Reliability'!D90 &lt; 0.666,  'Data Reliability'!D90  &gt;= 0.333), "!", 'Data Reliability'!D90 &lt; 0.333, "")</f>
        <v/>
      </c>
      <c r="J90" s="22" cm="1">
        <f t="array" ref="J90">IF(Options!$D$30, SUM(IF(ISNUMBER(Y90:AD90),(IF(Y90:AD90&gt;=Options!$D$40,1,"")),""))+0.5*(SUM(IF(ISNUMBER(Y90:AD90),(IF(Y90:AD90&gt;=Options!$D$41,1,"")),""))-SUM(IF(ISNUMBER(Y90:AD90),(IF(Y90:AD90&gt;=Options!$D$40,1,"")),""))),0) +
   IF(Options!$D$31,SUM(IF(ISNUMBER(Y90:AD90),(IF(Y90:AD90&gt;=Options!$D$40,1,"")),"")),0) +
   IF(Options!$D$32,AVERAGE(IF(ISNUMBER(Y90:AD90),Y90:AD90)),0) +
   IF(Options!$D$33,IF(OR(IF(ISNUMBER(Y90:AD90),Y90:AD90)=0),0,GEOMEAN(IF(ISNUMBER(Y90:AD90),Y90:AD90))),0)</f>
        <v>0</v>
      </c>
      <c r="K90" s="23">
        <f t="shared" si="17"/>
        <v>0</v>
      </c>
      <c r="L90" s="241" t="str" cm="1">
        <f t="array" ref="L90">_xlfn.IFS('Data Reliability'!E90 &gt;= 0.666, "!!", AND('Data Reliability'!E90 &lt; 0.666,  'Data Reliability'!E90  &gt;= 0.333), "!", 'Data Reliability'!E90 &lt; 0.333, "")</f>
        <v/>
      </c>
      <c r="M90" s="21" cm="1">
        <f t="array" ref="M90">IF(Options!$D$30, SUM(IF(ISNUMBER(AF90:AK90),(IF(AF90:AK90&gt;=Options!$D$40,1,"")),""))+0.5*(SUM(IF(ISNUMBER(AF90:AK90),(IF(AF90:AK90&gt;=Options!$D$41,1,"")),""))-SUM(IF(ISNUMBER(AF90:AK90),(IF(AF90:AK90&gt;=Options!$D$40,1,"")),""))),0) +
   IF(Options!$D$31,SUM(IF(ISNUMBER(AF90:AK90),(IF(AF90:AK90&gt;=Options!$D$40,1,"")),"")),0) +
   IF(Options!$D$32,AVERAGE(IF(ISNUMBER(AF90:AK90),AF90:AK90)),0) +
   IF(Options!$D$33,IF(OR(IF(ISNUMBER(AF90:AK90),AF90:AK90)=0),0,GEOMEAN(IF(ISNUMBER(AF90:AK90),AF90:AK90))),0)</f>
        <v>2</v>
      </c>
      <c r="N90" s="23">
        <f t="shared" si="24"/>
        <v>2</v>
      </c>
      <c r="O90" s="241" t="str" cm="1">
        <f t="array" ref="O90">_xlfn.IFS('Data Reliability'!F90 &gt;= 0.666, "!!", AND('Data Reliability'!F90 &lt; 0.666,  'Data Reliability'!F90  &gt;= 0.333), "!", 'Data Reliability'!F90 &lt; 0.333, "")</f>
        <v/>
      </c>
      <c r="P90" s="24"/>
      <c r="Q90" s="50"/>
      <c r="R90" s="25">
        <f t="shared" si="18"/>
        <v>7.5828754440515498</v>
      </c>
      <c r="S90" s="25">
        <f t="shared" si="19"/>
        <v>2.5358851674641101</v>
      </c>
      <c r="T90" s="25">
        <f t="shared" si="20"/>
        <v>5.830049879099434</v>
      </c>
      <c r="U90" s="25">
        <f t="shared" si="21"/>
        <v>7.1713716560063601</v>
      </c>
      <c r="V90" s="25">
        <f t="shared" si="22"/>
        <v>5.3333333333333304</v>
      </c>
      <c r="W90" s="25">
        <f t="shared" si="23"/>
        <v>0</v>
      </c>
      <c r="X90" s="51"/>
      <c r="Y90" s="25">
        <f>IFERROR(Health!F90,"")</f>
        <v>5.75</v>
      </c>
      <c r="Z90" s="25">
        <f>IFERROR(Food!F90,"")</f>
        <v>2.5358851674641101</v>
      </c>
      <c r="AA90" s="26">
        <f>IFERROR(Macro!F90,"")</f>
        <v>5.1570247933884303</v>
      </c>
      <c r="AB90" s="25">
        <f>IFERROR(Socioeconomic!F90,"")</f>
        <v>5.1428571428571397</v>
      </c>
      <c r="AC90" s="25">
        <f>IFERROR('Natural Hazard'!F90,"")</f>
        <v>5.3333333333333304</v>
      </c>
      <c r="AD90" s="25">
        <f>IFERROR(Conflict!F90,"")</f>
        <v>0</v>
      </c>
      <c r="AE90" s="51"/>
      <c r="AF90" s="25">
        <f>IFERROR(Health!G90,"")</f>
        <v>10</v>
      </c>
      <c r="AG90" s="25">
        <f>IFERROR(Food!G90,"")</f>
        <v>0</v>
      </c>
      <c r="AH90" s="25">
        <f>IFERROR(Macro!G90,"")</f>
        <v>6.5909090909090802</v>
      </c>
      <c r="AI90" s="25">
        <f>IFERROR(Socioeconomic!G90,"")</f>
        <v>10</v>
      </c>
      <c r="AJ90" s="25">
        <f>IFERROR('Natural Hazard'!G90,"")</f>
        <v>0</v>
      </c>
      <c r="AK90" s="25">
        <f>IFERROR(Conflict!G90,"")</f>
        <v>0</v>
      </c>
      <c r="AL90" s="50"/>
      <c r="AM90" s="27">
        <f>'Data Reliability'!E90</f>
        <v>0</v>
      </c>
      <c r="AN90" s="27">
        <f>'Data Reliability'!F90</f>
        <v>0.3</v>
      </c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</row>
    <row r="91" spans="1:53" x14ac:dyDescent="0.2">
      <c r="A91" s="63">
        <v>86</v>
      </c>
      <c r="B91" s="20" t="s">
        <v>177</v>
      </c>
      <c r="C91" s="20" t="s">
        <v>178</v>
      </c>
      <c r="D91" s="20" t="s">
        <v>558</v>
      </c>
      <c r="E91" s="20" t="s">
        <v>3</v>
      </c>
      <c r="F91" s="50"/>
      <c r="G91" s="22" cm="1">
        <f t="array" ref="G91">IF(Options!$D$30, SUM(IF(ISNUMBER(R91:W91),(IF(R91:W91&gt;=Options!$D$36,1,"")),""))+0.5*(SUM(IF(ISNUMBER(R91:W91),(IF(R91:W91&gt;=Options!$D$37,1,"")),""))-SUM(IF(ISNUMBER(R91:W91),(IF(R91:W91&gt;=Options!$D$36,1,"")),""))),0) +
   IF(Options!$D$31,SUM(IF(ISNUMBER(R91:W91),(IF(R91:W91&gt;=Options!$D$40,1,"")),"")),0) +
   IF(Options!$D$32,AVERAGE(IF(ISNUMBER(R91:W91),R91:W91)),0) +
   IF(Options!$D$33,IF(OR(IF(ISNUMBER(R91:W91),R91:W91)=0),0,GEOMEAN(IF(ISNUMBER(R91:W91),R91:W91))),0)</f>
        <v>1</v>
      </c>
      <c r="H91" s="23">
        <f t="shared" si="16"/>
        <v>1</v>
      </c>
      <c r="I91" s="241" t="str" cm="1">
        <f t="array" ref="I91">_xlfn.IFS('Data Reliability'!D91 &gt;= 0.666, "!!", AND('Data Reliability'!D91 &lt; 0.666,  'Data Reliability'!D91  &gt;= 0.333), "!", 'Data Reliability'!D91 &lt; 0.333, "")</f>
        <v/>
      </c>
      <c r="J91" s="22" cm="1">
        <f t="array" ref="J91">IF(Options!$D$30, SUM(IF(ISNUMBER(Y91:AD91),(IF(Y91:AD91&gt;=Options!$D$40,1,"")),""))+0.5*(SUM(IF(ISNUMBER(Y91:AD91),(IF(Y91:AD91&gt;=Options!$D$41,1,"")),""))-SUM(IF(ISNUMBER(Y91:AD91),(IF(Y91:AD91&gt;=Options!$D$40,1,"")),""))),0) +
   IF(Options!$D$31,SUM(IF(ISNUMBER(Y91:AD91),(IF(Y91:AD91&gt;=Options!$D$40,1,"")),"")),0) +
   IF(Options!$D$32,AVERAGE(IF(ISNUMBER(Y91:AD91),Y91:AD91)),0) +
   IF(Options!$D$33,IF(OR(IF(ISNUMBER(Y91:AD91),Y91:AD91)=0),0,GEOMEAN(IF(ISNUMBER(Y91:AD91),Y91:AD91))),0)</f>
        <v>1</v>
      </c>
      <c r="K91" s="23">
        <f t="shared" si="17"/>
        <v>1</v>
      </c>
      <c r="L91" s="241" t="str" cm="1">
        <f t="array" ref="L91">_xlfn.IFS('Data Reliability'!E91 &gt;= 0.666, "!!", AND('Data Reliability'!E91 &lt; 0.666,  'Data Reliability'!E91  &gt;= 0.333), "!", 'Data Reliability'!E91 &lt; 0.333, "")</f>
        <v/>
      </c>
      <c r="M91" s="21" cm="1">
        <f t="array" ref="M91">IF(Options!$D$30, SUM(IF(ISNUMBER(AF91:AK91),(IF(AF91:AK91&gt;=Options!$D$40,1,"")),""))+0.5*(SUM(IF(ISNUMBER(AF91:AK91),(IF(AF91:AK91&gt;=Options!$D$41,1,"")),""))-SUM(IF(ISNUMBER(AF91:AK91),(IF(AF91:AK91&gt;=Options!$D$40,1,"")),""))),0) +
   IF(Options!$D$31,SUM(IF(ISNUMBER(AF91:AK91),(IF(AF91:AK91&gt;=Options!$D$40,1,"")),"")),0) +
   IF(Options!$D$32,AVERAGE(IF(ISNUMBER(AF91:AK91),AF91:AK91)),0) +
   IF(Options!$D$33,IF(OR(IF(ISNUMBER(AF91:AK91),AF91:AK91)=0),0,GEOMEAN(IF(ISNUMBER(AF91:AK91),AF91:AK91))),0)</f>
        <v>0.5</v>
      </c>
      <c r="N91" s="23">
        <f t="shared" si="24"/>
        <v>0.5</v>
      </c>
      <c r="O91" s="241" t="str" cm="1">
        <f t="array" ref="O91">_xlfn.IFS('Data Reliability'!F91 &gt;= 0.666, "!!", AND('Data Reliability'!F91 &lt; 0.666,  'Data Reliability'!F91  &gt;= 0.333), "!", 'Data Reliability'!F91 &lt; 0.333, "")</f>
        <v/>
      </c>
      <c r="P91" s="24"/>
      <c r="Q91" s="50"/>
      <c r="R91" s="25">
        <f t="shared" si="18"/>
        <v>2.9212115505517424</v>
      </c>
      <c r="S91" s="25">
        <f t="shared" si="19"/>
        <v>2.1770334928229702</v>
      </c>
      <c r="T91" s="25">
        <f t="shared" si="20"/>
        <v>1.27272727272727</v>
      </c>
      <c r="U91" s="25">
        <f t="shared" si="21"/>
        <v>1.3430597618161018</v>
      </c>
      <c r="V91" s="25">
        <f t="shared" si="22"/>
        <v>8.3666002653407556</v>
      </c>
      <c r="W91" s="25">
        <f t="shared" si="23"/>
        <v>0</v>
      </c>
      <c r="X91" s="51"/>
      <c r="Y91" s="25">
        <f>IFERROR(Health!F91,"")</f>
        <v>2.04</v>
      </c>
      <c r="Z91" s="25">
        <f>IFERROR(Food!F91,"")</f>
        <v>2.1770334928229702</v>
      </c>
      <c r="AA91" s="26">
        <f>IFERROR(Macro!F91,"")</f>
        <v>1.27272727272727</v>
      </c>
      <c r="AB91" s="25">
        <f>IFERROR(Socioeconomic!F91,"")</f>
        <v>0.57142857142857095</v>
      </c>
      <c r="AC91" s="25">
        <f>IFERROR('Natural Hazard'!F91,"")</f>
        <v>10</v>
      </c>
      <c r="AD91" s="25">
        <f>IFERROR(Conflict!F91,"")</f>
        <v>0</v>
      </c>
      <c r="AE91" s="51"/>
      <c r="AF91" s="25">
        <f>IFERROR(Health!G91,"")</f>
        <v>4.1830769230769196</v>
      </c>
      <c r="AG91" s="25">
        <f>IFERROR(Food!G91,"")</f>
        <v>0</v>
      </c>
      <c r="AH91" s="25">
        <f>IFERROR(Macro!G91,"")</f>
        <v>0</v>
      </c>
      <c r="AI91" s="25">
        <f>IFERROR(Socioeconomic!G91,"")</f>
        <v>3.1566666666666698</v>
      </c>
      <c r="AJ91" s="25">
        <f>IFERROR('Natural Hazard'!G91,"")</f>
        <v>7</v>
      </c>
      <c r="AK91" s="25">
        <f>IFERROR(Conflict!G91,"")</f>
        <v>0</v>
      </c>
      <c r="AL91" s="50"/>
      <c r="AM91" s="27">
        <f>'Data Reliability'!E91</f>
        <v>0</v>
      </c>
      <c r="AN91" s="27">
        <f>'Data Reliability'!F91</f>
        <v>0.2</v>
      </c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</row>
    <row r="92" spans="1:53" x14ac:dyDescent="0.2">
      <c r="A92" s="63">
        <v>87</v>
      </c>
      <c r="B92" s="20" t="s">
        <v>179</v>
      </c>
      <c r="C92" s="20" t="s">
        <v>180</v>
      </c>
      <c r="D92" s="20" t="s">
        <v>555</v>
      </c>
      <c r="E92" s="20" t="s">
        <v>552</v>
      </c>
      <c r="F92" s="50"/>
      <c r="G92" s="22" cm="1">
        <f t="array" ref="G92">IF(Options!$D$30, SUM(IF(ISNUMBER(R92:W92),(IF(R92:W92&gt;=Options!$D$36,1,"")),""))+0.5*(SUM(IF(ISNUMBER(R92:W92),(IF(R92:W92&gt;=Options!$D$37,1,"")),""))-SUM(IF(ISNUMBER(R92:W92),(IF(R92:W92&gt;=Options!$D$36,1,"")),""))),0) +
   IF(Options!$D$31,SUM(IF(ISNUMBER(R92:W92),(IF(R92:W92&gt;=Options!$D$40,1,"")),"")),0) +
   IF(Options!$D$32,AVERAGE(IF(ISNUMBER(R92:W92),R92:W92)),0) +
   IF(Options!$D$33,IF(OR(IF(ISNUMBER(R92:W92),R92:W92)=0),0,GEOMEAN(IF(ISNUMBER(R92:W92),R92:W92))),0)</f>
        <v>1.5</v>
      </c>
      <c r="H92" s="23">
        <f t="shared" si="16"/>
        <v>1.5</v>
      </c>
      <c r="I92" s="241" t="str" cm="1">
        <f t="array" ref="I92">_xlfn.IFS('Data Reliability'!D92 &gt;= 0.666, "!!", AND('Data Reliability'!D92 &lt; 0.666,  'Data Reliability'!D92  &gt;= 0.333), "!", 'Data Reliability'!D92 &lt; 0.333, "")</f>
        <v/>
      </c>
      <c r="J92" s="22" cm="1">
        <f t="array" ref="J92">IF(Options!$D$30, SUM(IF(ISNUMBER(Y92:AD92),(IF(Y92:AD92&gt;=Options!$D$40,1,"")),""))+0.5*(SUM(IF(ISNUMBER(Y92:AD92),(IF(Y92:AD92&gt;=Options!$D$41,1,"")),""))-SUM(IF(ISNUMBER(Y92:AD92),(IF(Y92:AD92&gt;=Options!$D$40,1,"")),""))),0) +
   IF(Options!$D$31,SUM(IF(ISNUMBER(Y92:AD92),(IF(Y92:AD92&gt;=Options!$D$40,1,"")),"")),0) +
   IF(Options!$D$32,AVERAGE(IF(ISNUMBER(Y92:AD92),Y92:AD92)),0) +
   IF(Options!$D$33,IF(OR(IF(ISNUMBER(Y92:AD92),Y92:AD92)=0),0,GEOMEAN(IF(ISNUMBER(Y92:AD92),Y92:AD92))),0)</f>
        <v>0</v>
      </c>
      <c r="K92" s="23">
        <f t="shared" si="17"/>
        <v>0</v>
      </c>
      <c r="L92" s="241" t="str" cm="1">
        <f t="array" ref="L92">_xlfn.IFS('Data Reliability'!E92 &gt;= 0.666, "!!", AND('Data Reliability'!E92 &lt; 0.666,  'Data Reliability'!E92  &gt;= 0.333), "!", 'Data Reliability'!E92 &lt; 0.333, "")</f>
        <v/>
      </c>
      <c r="M92" s="21" cm="1">
        <f t="array" ref="M92">IF(Options!$D$30, SUM(IF(ISNUMBER(AF92:AK92),(IF(AF92:AK92&gt;=Options!$D$40,1,"")),""))+0.5*(SUM(IF(ISNUMBER(AF92:AK92),(IF(AF92:AK92&gt;=Options!$D$41,1,"")),""))-SUM(IF(ISNUMBER(AF92:AK92),(IF(AF92:AK92&gt;=Options!$D$40,1,"")),""))),0) +
   IF(Options!$D$31,SUM(IF(ISNUMBER(AF92:AK92),(IF(AF92:AK92&gt;=Options!$D$40,1,"")),"")),0) +
   IF(Options!$D$32,AVERAGE(IF(ISNUMBER(AF92:AK92),AF92:AK92)),0) +
   IF(Options!$D$33,IF(OR(IF(ISNUMBER(AF92:AK92),AF92:AK92)=0),0,GEOMEAN(IF(ISNUMBER(AF92:AK92),AF92:AK92))),0)</f>
        <v>1.5</v>
      </c>
      <c r="N92" s="23">
        <f t="shared" si="24"/>
        <v>1.5</v>
      </c>
      <c r="O92" s="241" t="str" cm="1">
        <f t="array" ref="O92">_xlfn.IFS('Data Reliability'!F92 &gt;= 0.666, "!!", AND('Data Reliability'!F92 &lt; 0.666,  'Data Reliability'!F92  &gt;= 0.333), "!", 'Data Reliability'!F92 &lt; 0.333, "")</f>
        <v/>
      </c>
      <c r="P92" s="24"/>
      <c r="Q92" s="50"/>
      <c r="R92" s="25">
        <f t="shared" si="18"/>
        <v>6.4697096424138438</v>
      </c>
      <c r="S92" s="25">
        <f t="shared" si="19"/>
        <v>1.2679425837320599</v>
      </c>
      <c r="T92" s="25">
        <f t="shared" si="20"/>
        <v>6.159658874120356</v>
      </c>
      <c r="U92" s="25">
        <f t="shared" si="21"/>
        <v>3.9641248358604577</v>
      </c>
      <c r="V92" s="25">
        <f t="shared" si="22"/>
        <v>5</v>
      </c>
      <c r="W92" s="25">
        <f t="shared" si="23"/>
        <v>0</v>
      </c>
      <c r="X92" s="51"/>
      <c r="Y92" s="25">
        <f>IFERROR(Health!F92,"")</f>
        <v>5.86</v>
      </c>
      <c r="Z92" s="25">
        <f>IFERROR(Food!F92,"")</f>
        <v>1.2679425837320599</v>
      </c>
      <c r="AA92" s="26">
        <f>IFERROR(Macro!F92,"")</f>
        <v>6.6776859504132204</v>
      </c>
      <c r="AB92" s="25">
        <f>IFERROR(Socioeconomic!F92,"")</f>
        <v>1.5714285714285701</v>
      </c>
      <c r="AC92" s="25">
        <f>IFERROR('Natural Hazard'!F92,"")</f>
        <v>5</v>
      </c>
      <c r="AD92" s="25">
        <f>IFERROR(Conflict!F92,"")</f>
        <v>0</v>
      </c>
      <c r="AE92" s="51"/>
      <c r="AF92" s="25">
        <f>IFERROR(Health!G92,"")</f>
        <v>7.1428571428571104</v>
      </c>
      <c r="AG92" s="25">
        <f>IFERROR(Food!G92,"")</f>
        <v>0</v>
      </c>
      <c r="AH92" s="25">
        <f>IFERROR(Macro!G92,"")</f>
        <v>5.6818181818181799</v>
      </c>
      <c r="AI92" s="25">
        <f>IFERROR(Socioeconomic!G92,"")</f>
        <v>10</v>
      </c>
      <c r="AJ92" s="25">
        <f>IFERROR('Natural Hazard'!G92,"")</f>
        <v>0</v>
      </c>
      <c r="AK92" s="25">
        <f>IFERROR(Conflict!G92,"")</f>
        <v>0</v>
      </c>
      <c r="AL92" s="50"/>
      <c r="AM92" s="27">
        <f>'Data Reliability'!E92</f>
        <v>0</v>
      </c>
      <c r="AN92" s="27">
        <f>'Data Reliability'!F92</f>
        <v>0.3</v>
      </c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</row>
    <row r="93" spans="1:53" x14ac:dyDescent="0.2">
      <c r="A93" s="63">
        <v>88</v>
      </c>
      <c r="B93" s="20" t="s">
        <v>181</v>
      </c>
      <c r="C93" s="20" t="s">
        <v>182</v>
      </c>
      <c r="D93" s="20" t="s">
        <v>554</v>
      </c>
      <c r="E93" s="20" t="s">
        <v>560</v>
      </c>
      <c r="F93" s="50"/>
      <c r="G93" s="22" cm="1">
        <f t="array" ref="G93">IF(Options!$D$30, SUM(IF(ISNUMBER(R93:W93),(IF(R93:W93&gt;=Options!$D$36,1,"")),""))+0.5*(SUM(IF(ISNUMBER(R93:W93),(IF(R93:W93&gt;=Options!$D$37,1,"")),""))-SUM(IF(ISNUMBER(R93:W93),(IF(R93:W93&gt;=Options!$D$36,1,"")),""))),0) +
   IF(Options!$D$31,SUM(IF(ISNUMBER(R93:W93),(IF(R93:W93&gt;=Options!$D$40,1,"")),"")),0) +
   IF(Options!$D$32,AVERAGE(IF(ISNUMBER(R93:W93),R93:W93)),0) +
   IF(Options!$D$33,IF(OR(IF(ISNUMBER(R93:W93),R93:W93)=0),0,GEOMEAN(IF(ISNUMBER(R93:W93),R93:W93))),0)</f>
        <v>4.5</v>
      </c>
      <c r="H93" s="23">
        <f t="shared" si="16"/>
        <v>4.5</v>
      </c>
      <c r="I93" s="241" t="str" cm="1">
        <f t="array" ref="I93">_xlfn.IFS('Data Reliability'!D93 &gt;= 0.666, "!!", AND('Data Reliability'!D93 &lt; 0.666,  'Data Reliability'!D93  &gt;= 0.333), "!", 'Data Reliability'!D93 &lt; 0.333, "")</f>
        <v/>
      </c>
      <c r="J93" s="22" cm="1">
        <f t="array" ref="J93">IF(Options!$D$30, SUM(IF(ISNUMBER(Y93:AD93),(IF(Y93:AD93&gt;=Options!$D$40,1,"")),""))+0.5*(SUM(IF(ISNUMBER(Y93:AD93),(IF(Y93:AD93&gt;=Options!$D$41,1,"")),""))-SUM(IF(ISNUMBER(Y93:AD93),(IF(Y93:AD93&gt;=Options!$D$40,1,"")),""))),0) +
   IF(Options!$D$31,SUM(IF(ISNUMBER(Y93:AD93),(IF(Y93:AD93&gt;=Options!$D$40,1,"")),"")),0) +
   IF(Options!$D$32,AVERAGE(IF(ISNUMBER(Y93:AD93),Y93:AD93)),0) +
   IF(Options!$D$33,IF(OR(IF(ISNUMBER(Y93:AD93),Y93:AD93)=0),0,GEOMEAN(IF(ISNUMBER(Y93:AD93),Y93:AD93))),0)</f>
        <v>2.5</v>
      </c>
      <c r="K93" s="23">
        <f t="shared" si="17"/>
        <v>2.5</v>
      </c>
      <c r="L93" s="241" t="str" cm="1">
        <f t="array" ref="L93">_xlfn.IFS('Data Reliability'!E93 &gt;= 0.666, "!!", AND('Data Reliability'!E93 &lt; 0.666,  'Data Reliability'!E93  &gt;= 0.333), "!", 'Data Reliability'!E93 &lt; 0.333, "")</f>
        <v/>
      </c>
      <c r="M93" s="21" cm="1">
        <f t="array" ref="M93">IF(Options!$D$30, SUM(IF(ISNUMBER(AF93:AK93),(IF(AF93:AK93&gt;=Options!$D$40,1,"")),""))+0.5*(SUM(IF(ISNUMBER(AF93:AK93),(IF(AF93:AK93&gt;=Options!$D$41,1,"")),""))-SUM(IF(ISNUMBER(AF93:AK93),(IF(AF93:AK93&gt;=Options!$D$40,1,"")),""))),0) +
   IF(Options!$D$31,SUM(IF(ISNUMBER(AF93:AK93),(IF(AF93:AK93&gt;=Options!$D$40,1,"")),"")),0) +
   IF(Options!$D$32,AVERAGE(IF(ISNUMBER(AF93:AK93),AF93:AK93)),0) +
   IF(Options!$D$33,IF(OR(IF(ISNUMBER(AF93:AK93),AF93:AK93)=0),0,GEOMEAN(IF(ISNUMBER(AF93:AK93),AF93:AK93))),0)</f>
        <v>3</v>
      </c>
      <c r="N93" s="23">
        <f t="shared" si="24"/>
        <v>3</v>
      </c>
      <c r="O93" s="241" t="str" cm="1">
        <f t="array" ref="O93">_xlfn.IFS('Data Reliability'!F93 &gt;= 0.666, "!!", AND('Data Reliability'!F93 &lt; 0.666,  'Data Reliability'!F93  &gt;= 0.333), "!", 'Data Reliability'!F93 &lt; 0.333, "")</f>
        <v/>
      </c>
      <c r="P93" s="24"/>
      <c r="Q93" s="50"/>
      <c r="R93" s="25">
        <f t="shared" si="18"/>
        <v>9.4868329805051381</v>
      </c>
      <c r="S93" s="25">
        <f t="shared" si="19"/>
        <v>7.0710678118654755</v>
      </c>
      <c r="T93" s="25">
        <f t="shared" si="20"/>
        <v>6.0274229317010617</v>
      </c>
      <c r="U93" s="25">
        <f t="shared" si="21"/>
        <v>8.8640526042791841</v>
      </c>
      <c r="V93" s="25">
        <f t="shared" si="22"/>
        <v>8.266397845091495</v>
      </c>
      <c r="W93" s="25">
        <f t="shared" si="23"/>
        <v>0</v>
      </c>
      <c r="X93" s="51"/>
      <c r="Y93" s="25">
        <f>IFERROR(Health!F93,"")</f>
        <v>9</v>
      </c>
      <c r="Z93" s="25">
        <f>IFERROR(Food!F93,"")</f>
        <v>10</v>
      </c>
      <c r="AA93" s="26">
        <f>IFERROR(Macro!F93,"")</f>
        <v>8.4132231404958695</v>
      </c>
      <c r="AB93" s="25">
        <f>IFERROR(Socioeconomic!F93,"")</f>
        <v>7.8571428571428603</v>
      </c>
      <c r="AC93" s="25">
        <f>IFERROR('Natural Hazard'!F93,"")</f>
        <v>6.8333333333333304</v>
      </c>
      <c r="AD93" s="25">
        <f>IFERROR(Conflict!F93,"")</f>
        <v>0</v>
      </c>
      <c r="AE93" s="51"/>
      <c r="AF93" s="25">
        <f>IFERROR(Health!G93,"")</f>
        <v>10</v>
      </c>
      <c r="AG93" s="25">
        <f>IFERROR(Food!G93,"")</f>
        <v>5</v>
      </c>
      <c r="AH93" s="25">
        <f>IFERROR(Macro!G93,"")</f>
        <v>4.3181818181818201</v>
      </c>
      <c r="AI93" s="25">
        <f>IFERROR(Socioeconomic!G93,"")</f>
        <v>10</v>
      </c>
      <c r="AJ93" s="25">
        <f>IFERROR('Natural Hazard'!G93,"")</f>
        <v>10</v>
      </c>
      <c r="AK93" s="25">
        <f>IFERROR(Conflict!G93,"")</f>
        <v>0</v>
      </c>
      <c r="AL93" s="50"/>
      <c r="AM93" s="27">
        <f>'Data Reliability'!E93</f>
        <v>0</v>
      </c>
      <c r="AN93" s="27">
        <f>'Data Reliability'!F93</f>
        <v>0.2</v>
      </c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</row>
    <row r="94" spans="1:53" x14ac:dyDescent="0.2">
      <c r="A94" s="63">
        <v>89</v>
      </c>
      <c r="B94" s="20" t="s">
        <v>183</v>
      </c>
      <c r="C94" s="20" t="s">
        <v>184</v>
      </c>
      <c r="D94" s="20" t="s">
        <v>555</v>
      </c>
      <c r="E94" s="20" t="s">
        <v>551</v>
      </c>
      <c r="F94" s="50"/>
      <c r="G94" s="22" cm="1">
        <f t="array" ref="G94">IF(Options!$D$30, SUM(IF(ISNUMBER(R94:W94),(IF(R94:W94&gt;=Options!$D$36,1,"")),""))+0.5*(SUM(IF(ISNUMBER(R94:W94),(IF(R94:W94&gt;=Options!$D$37,1,"")),""))-SUM(IF(ISNUMBER(R94:W94),(IF(R94:W94&gt;=Options!$D$36,1,"")),""))),0) +
   IF(Options!$D$31,SUM(IF(ISNUMBER(R94:W94),(IF(R94:W94&gt;=Options!$D$40,1,"")),"")),0) +
   IF(Options!$D$32,AVERAGE(IF(ISNUMBER(R94:W94),R94:W94)),0) +
   IF(Options!$D$33,IF(OR(IF(ISNUMBER(R94:W94),R94:W94)=0),0,GEOMEAN(IF(ISNUMBER(R94:W94),R94:W94))),0)</f>
        <v>1.5</v>
      </c>
      <c r="H94" s="23">
        <f t="shared" si="16"/>
        <v>1.5</v>
      </c>
      <c r="I94" s="241" t="str" cm="1">
        <f t="array" ref="I94">_xlfn.IFS('Data Reliability'!D94 &gt;= 0.666, "!!", AND('Data Reliability'!D94 &lt; 0.666,  'Data Reliability'!D94  &gt;= 0.333), "!", 'Data Reliability'!D94 &lt; 0.333, "")</f>
        <v/>
      </c>
      <c r="J94" s="22" cm="1">
        <f t="array" ref="J94">IF(Options!$D$30, SUM(IF(ISNUMBER(Y94:AD94),(IF(Y94:AD94&gt;=Options!$D$40,1,"")),""))+0.5*(SUM(IF(ISNUMBER(Y94:AD94),(IF(Y94:AD94&gt;=Options!$D$41,1,"")),""))-SUM(IF(ISNUMBER(Y94:AD94),(IF(Y94:AD94&gt;=Options!$D$40,1,"")),""))),0) +
   IF(Options!$D$31,SUM(IF(ISNUMBER(Y94:AD94),(IF(Y94:AD94&gt;=Options!$D$40,1,"")),"")),0) +
   IF(Options!$D$32,AVERAGE(IF(ISNUMBER(Y94:AD94),Y94:AD94)),0) +
   IF(Options!$D$33,IF(OR(IF(ISNUMBER(Y94:AD94),Y94:AD94)=0),0,GEOMEAN(IF(ISNUMBER(Y94:AD94),Y94:AD94))),0)</f>
        <v>0.5</v>
      </c>
      <c r="K94" s="23">
        <f t="shared" si="17"/>
        <v>0.5</v>
      </c>
      <c r="L94" s="241" t="str" cm="1">
        <f t="array" ref="L94">_xlfn.IFS('Data Reliability'!E94 &gt;= 0.666, "!!", AND('Data Reliability'!E94 &lt; 0.666,  'Data Reliability'!E94  &gt;= 0.333), "!", 'Data Reliability'!E94 &lt; 0.333, "")</f>
        <v/>
      </c>
      <c r="M94" s="21" cm="1">
        <f t="array" ref="M94">IF(Options!$D$30, SUM(IF(ISNUMBER(AF94:AK94),(IF(AF94:AK94&gt;=Options!$D$40,1,"")),""))+0.5*(SUM(IF(ISNUMBER(AF94:AK94),(IF(AF94:AK94&gt;=Options!$D$41,1,"")),""))-SUM(IF(ISNUMBER(AF94:AK94),(IF(AF94:AK94&gt;=Options!$D$40,1,"")),""))),0) +
   IF(Options!$D$31,SUM(IF(ISNUMBER(AF94:AK94),(IF(AF94:AK94&gt;=Options!$D$40,1,"")),"")),0) +
   IF(Options!$D$32,AVERAGE(IF(ISNUMBER(AF94:AK94),AF94:AK94)),0) +
   IF(Options!$D$33,IF(OR(IF(ISNUMBER(AF94:AK94),AF94:AK94)=0),0,GEOMEAN(IF(ISNUMBER(AF94:AK94),AF94:AK94))),0)</f>
        <v>1</v>
      </c>
      <c r="N94" s="23">
        <f t="shared" si="24"/>
        <v>1</v>
      </c>
      <c r="O94" s="241" t="str" cm="1">
        <f t="array" ref="O94">_xlfn.IFS('Data Reliability'!F94 &gt;= 0.666, "!!", AND('Data Reliability'!F94 &lt; 0.666,  'Data Reliability'!F94  &gt;= 0.333), "!", 'Data Reliability'!F94 &lt; 0.333, "")</f>
        <v/>
      </c>
      <c r="P94" s="24"/>
      <c r="Q94" s="50"/>
      <c r="R94" s="25">
        <f t="shared" si="18"/>
        <v>5.6863121026238064</v>
      </c>
      <c r="S94" s="25">
        <f t="shared" si="19"/>
        <v>3.7320574162679399</v>
      </c>
      <c r="T94" s="25">
        <f t="shared" si="20"/>
        <v>5.4610842350020734</v>
      </c>
      <c r="U94" s="25">
        <f t="shared" si="21"/>
        <v>3.7322781624632948</v>
      </c>
      <c r="V94" s="25">
        <f t="shared" si="22"/>
        <v>6.9161646404154746</v>
      </c>
      <c r="W94" s="25">
        <f t="shared" si="23"/>
        <v>0</v>
      </c>
      <c r="X94" s="51"/>
      <c r="Y94" s="25">
        <f>IFERROR(Health!F94,"")</f>
        <v>4.5</v>
      </c>
      <c r="Z94" s="25">
        <f>IFERROR(Food!F94,"")</f>
        <v>3.7320574162679399</v>
      </c>
      <c r="AA94" s="26">
        <f>IFERROR(Macro!F94,"")</f>
        <v>7.7190082644628104</v>
      </c>
      <c r="AB94" s="25">
        <f>IFERROR(Socioeconomic!F94,"")</f>
        <v>4.71428571428571</v>
      </c>
      <c r="AC94" s="25">
        <f>IFERROR('Natural Hazard'!F94,"")</f>
        <v>6.8333333333333304</v>
      </c>
      <c r="AD94" s="25">
        <f>IFERROR(Conflict!F94,"")</f>
        <v>0</v>
      </c>
      <c r="AE94" s="51"/>
      <c r="AF94" s="25">
        <f>IFERROR(Health!G94,"")</f>
        <v>7.1853656285435497</v>
      </c>
      <c r="AG94" s="25">
        <f>IFERROR(Food!G94,"")</f>
        <v>0</v>
      </c>
      <c r="AH94" s="25">
        <f>IFERROR(Macro!G94,"")</f>
        <v>3.86363636363637</v>
      </c>
      <c r="AI94" s="25">
        <f>IFERROR(Socioeconomic!G94,"")</f>
        <v>2.9548273325455399</v>
      </c>
      <c r="AJ94" s="25">
        <f>IFERROR('Natural Hazard'!G94,"")</f>
        <v>7</v>
      </c>
      <c r="AK94" s="25">
        <f>IFERROR(Conflict!G94,"")</f>
        <v>0</v>
      </c>
      <c r="AL94" s="50"/>
      <c r="AM94" s="27">
        <f>'Data Reliability'!E94</f>
        <v>0</v>
      </c>
      <c r="AN94" s="27">
        <f>'Data Reliability'!F94</f>
        <v>0.3</v>
      </c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</row>
    <row r="95" spans="1:53" x14ac:dyDescent="0.2">
      <c r="A95" s="63">
        <v>90</v>
      </c>
      <c r="B95" s="20" t="s">
        <v>185</v>
      </c>
      <c r="C95" s="20" t="s">
        <v>186</v>
      </c>
      <c r="D95" s="20" t="s">
        <v>558</v>
      </c>
      <c r="E95" s="20" t="s">
        <v>551</v>
      </c>
      <c r="F95" s="50"/>
      <c r="G95" s="22" cm="1">
        <f t="array" ref="G95">IF(Options!$D$30, SUM(IF(ISNUMBER(R95:W95),(IF(R95:W95&gt;=Options!$D$36,1,"")),""))+0.5*(SUM(IF(ISNUMBER(R95:W95),(IF(R95:W95&gt;=Options!$D$37,1,"")),""))-SUM(IF(ISNUMBER(R95:W95),(IF(R95:W95&gt;=Options!$D$36,1,"")),""))),0) +
   IF(Options!$D$31,SUM(IF(ISNUMBER(R95:W95),(IF(R95:W95&gt;=Options!$D$40,1,"")),"")),0) +
   IF(Options!$D$32,AVERAGE(IF(ISNUMBER(R95:W95),R95:W95)),0) +
   IF(Options!$D$33,IF(OR(IF(ISNUMBER(R95:W95),R95:W95)=0),0,GEOMEAN(IF(ISNUMBER(R95:W95),R95:W95))),0)</f>
        <v>4.5</v>
      </c>
      <c r="H95" s="23">
        <f t="shared" si="16"/>
        <v>4.5</v>
      </c>
      <c r="I95" s="241" t="str" cm="1">
        <f t="array" ref="I95">_xlfn.IFS('Data Reliability'!D95 &gt;= 0.666, "!!", AND('Data Reliability'!D95 &lt; 0.666,  'Data Reliability'!D95  &gt;= 0.333), "!", 'Data Reliability'!D95 &lt; 0.333, "")</f>
        <v/>
      </c>
      <c r="J95" s="22" cm="1">
        <f t="array" ref="J95">IF(Options!$D$30, SUM(IF(ISNUMBER(Y95:AD95),(IF(Y95:AD95&gt;=Options!$D$40,1,"")),""))+0.5*(SUM(IF(ISNUMBER(Y95:AD95),(IF(Y95:AD95&gt;=Options!$D$41,1,"")),""))-SUM(IF(ISNUMBER(Y95:AD95),(IF(Y95:AD95&gt;=Options!$D$40,1,"")),""))),0) +
   IF(Options!$D$31,SUM(IF(ISNUMBER(Y95:AD95),(IF(Y95:AD95&gt;=Options!$D$40,1,"")),"")),0) +
   IF(Options!$D$32,AVERAGE(IF(ISNUMBER(Y95:AD95),Y95:AD95)),0) +
   IF(Options!$D$33,IF(OR(IF(ISNUMBER(Y95:AD95),Y95:AD95)=0),0,GEOMEAN(IF(ISNUMBER(Y95:AD95),Y95:AD95))),0)</f>
        <v>2.5</v>
      </c>
      <c r="K95" s="23">
        <f t="shared" si="17"/>
        <v>2.5</v>
      </c>
      <c r="L95" s="241" t="str" cm="1">
        <f t="array" ref="L95">_xlfn.IFS('Data Reliability'!E95 &gt;= 0.666, "!!", AND('Data Reliability'!E95 &lt; 0.666,  'Data Reliability'!E95  &gt;= 0.333), "!", 'Data Reliability'!E95 &lt; 0.333, "")</f>
        <v/>
      </c>
      <c r="M95" s="21" cm="1">
        <f t="array" ref="M95">IF(Options!$D$30, SUM(IF(ISNUMBER(AF95:AK95),(IF(AF95:AK95&gt;=Options!$D$40,1,"")),""))+0.5*(SUM(IF(ISNUMBER(AF95:AK95),(IF(AF95:AK95&gt;=Options!$D$41,1,"")),""))-SUM(IF(ISNUMBER(AF95:AK95),(IF(AF95:AK95&gt;=Options!$D$40,1,"")),""))),0) +
   IF(Options!$D$31,SUM(IF(ISNUMBER(AF95:AK95),(IF(AF95:AK95&gt;=Options!$D$40,1,"")),"")),0) +
   IF(Options!$D$32,AVERAGE(IF(ISNUMBER(AF95:AK95),AF95:AK95)),0) +
   IF(Options!$D$33,IF(OR(IF(ISNUMBER(AF95:AK95),AF95:AK95)=0),0,GEOMEAN(IF(ISNUMBER(AF95:AK95),AF95:AK95))),0)</f>
        <v>2</v>
      </c>
      <c r="N95" s="23">
        <f t="shared" si="24"/>
        <v>2</v>
      </c>
      <c r="O95" s="241" t="str" cm="1">
        <f t="array" ref="O95">_xlfn.IFS('Data Reliability'!F95 &gt;= 0.666, "!!", AND('Data Reliability'!F95 &lt; 0.666,  'Data Reliability'!F95  &gt;= 0.333), "!", 'Data Reliability'!F95 &lt; 0.333, "")</f>
        <v>!</v>
      </c>
      <c r="P95" s="24"/>
      <c r="Q95" s="50"/>
      <c r="R95" s="25">
        <f t="shared" si="18"/>
        <v>8.5146931829632013</v>
      </c>
      <c r="S95" s="25">
        <f t="shared" si="19"/>
        <v>9.3301435406698605</v>
      </c>
      <c r="T95" s="25">
        <f t="shared" si="20"/>
        <v>5.2409988667201244</v>
      </c>
      <c r="U95" s="25">
        <f t="shared" si="21"/>
        <v>8.2857142857142794</v>
      </c>
      <c r="V95" s="25">
        <f t="shared" si="22"/>
        <v>8.9442719099991592</v>
      </c>
      <c r="W95" s="25">
        <f t="shared" si="23"/>
        <v>0</v>
      </c>
      <c r="X95" s="51"/>
      <c r="Y95" s="25">
        <f>IFERROR(Health!F95,"")</f>
        <v>7.25</v>
      </c>
      <c r="Z95" s="25">
        <f>IFERROR(Food!F95,"")</f>
        <v>9.3301435406698605</v>
      </c>
      <c r="AA95" s="26">
        <f>IFERROR(Macro!F95,"")</f>
        <v>7.5537190082644603</v>
      </c>
      <c r="AB95" s="25">
        <f>IFERROR(Socioeconomic!F95,"")</f>
        <v>8.2857142857142794</v>
      </c>
      <c r="AC95" s="25">
        <f>IFERROR('Natural Hazard'!F95,"")</f>
        <v>8</v>
      </c>
      <c r="AD95" s="25">
        <f>IFERROR(Conflict!F95,"")</f>
        <v>0</v>
      </c>
      <c r="AE95" s="51"/>
      <c r="AF95" s="25">
        <f>IFERROR(Health!G95,"")</f>
        <v>10</v>
      </c>
      <c r="AG95" s="25">
        <f>IFERROR(Food!G95,"")</f>
        <v>0</v>
      </c>
      <c r="AH95" s="25">
        <f>IFERROR(Macro!G95,"")</f>
        <v>3.63636363636363</v>
      </c>
      <c r="AI95" s="25">
        <f>IFERROR(Socioeconomic!G95,"")</f>
        <v>0</v>
      </c>
      <c r="AJ95" s="25">
        <f>IFERROR('Natural Hazard'!G95,"")</f>
        <v>10</v>
      </c>
      <c r="AK95" s="25">
        <f>IFERROR(Conflict!G95,"")</f>
        <v>0</v>
      </c>
      <c r="AL95" s="50"/>
      <c r="AM95" s="27">
        <f>'Data Reliability'!E95</f>
        <v>0</v>
      </c>
      <c r="AN95" s="27">
        <f>'Data Reliability'!F95</f>
        <v>0.4</v>
      </c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</row>
    <row r="96" spans="1:53" x14ac:dyDescent="0.2">
      <c r="A96" s="63">
        <v>91</v>
      </c>
      <c r="B96" s="20" t="s">
        <v>187</v>
      </c>
      <c r="C96" s="20" t="s">
        <v>188</v>
      </c>
      <c r="D96" s="20" t="s">
        <v>558</v>
      </c>
      <c r="E96" s="20" t="s">
        <v>551</v>
      </c>
      <c r="F96" s="50"/>
      <c r="G96" s="22" cm="1">
        <f t="array" ref="G96">IF(Options!$D$30, SUM(IF(ISNUMBER(R96:W96),(IF(R96:W96&gt;=Options!$D$36,1,"")),""))+0.5*(SUM(IF(ISNUMBER(R96:W96),(IF(R96:W96&gt;=Options!$D$37,1,"")),""))-SUM(IF(ISNUMBER(R96:W96),(IF(R96:W96&gt;=Options!$D$36,1,"")),""))),0) +
   IF(Options!$D$31,SUM(IF(ISNUMBER(R96:W96),(IF(R96:W96&gt;=Options!$D$40,1,"")),"")),0) +
   IF(Options!$D$32,AVERAGE(IF(ISNUMBER(R96:W96),R96:W96)),0) +
   IF(Options!$D$33,IF(OR(IF(ISNUMBER(R96:W96),R96:W96)=0),0,GEOMEAN(IF(ISNUMBER(R96:W96),R96:W96))),0)</f>
        <v>4</v>
      </c>
      <c r="H96" s="23">
        <f t="shared" si="16"/>
        <v>4</v>
      </c>
      <c r="I96" s="241" t="str" cm="1">
        <f t="array" ref="I96">_xlfn.IFS('Data Reliability'!D96 &gt;= 0.666, "!!", AND('Data Reliability'!D96 &lt; 0.666,  'Data Reliability'!D96  &gt;= 0.333), "!", 'Data Reliability'!D96 &lt; 0.333, "")</f>
        <v>!</v>
      </c>
      <c r="J96" s="22" cm="1">
        <f t="array" ref="J96">IF(Options!$D$30, SUM(IF(ISNUMBER(Y96:AD96),(IF(Y96:AD96&gt;=Options!$D$40,1,"")),""))+0.5*(SUM(IF(ISNUMBER(Y96:AD96),(IF(Y96:AD96&gt;=Options!$D$41,1,"")),""))-SUM(IF(ISNUMBER(Y96:AD96),(IF(Y96:AD96&gt;=Options!$D$40,1,"")),""))),0) +
   IF(Options!$D$31,SUM(IF(ISNUMBER(Y96:AD96),(IF(Y96:AD96&gt;=Options!$D$40,1,"")),"")),0) +
   IF(Options!$D$32,AVERAGE(IF(ISNUMBER(Y96:AD96),Y96:AD96)),0) +
   IF(Options!$D$33,IF(OR(IF(ISNUMBER(Y96:AD96),Y96:AD96)=0),0,GEOMEAN(IF(ISNUMBER(Y96:AD96),Y96:AD96))),0)</f>
        <v>2.5</v>
      </c>
      <c r="K96" s="23">
        <f t="shared" si="17"/>
        <v>2.5</v>
      </c>
      <c r="L96" s="241" t="str" cm="1">
        <f t="array" ref="L96">_xlfn.IFS('Data Reliability'!E96 &gt;= 0.666, "!!", AND('Data Reliability'!E96 &lt; 0.666,  'Data Reliability'!E96  &gt;= 0.333), "!", 'Data Reliability'!E96 &lt; 0.333, "")</f>
        <v/>
      </c>
      <c r="M96" s="21" cm="1">
        <f t="array" ref="M96">IF(Options!$D$30, SUM(IF(ISNUMBER(AF96:AK96),(IF(AF96:AK96&gt;=Options!$D$40,1,"")),""))+0.5*(SUM(IF(ISNUMBER(AF96:AK96),(IF(AF96:AK96&gt;=Options!$D$41,1,"")),""))-SUM(IF(ISNUMBER(AF96:AK96),(IF(AF96:AK96&gt;=Options!$D$40,1,"")),""))),0) +
   IF(Options!$D$31,SUM(IF(ISNUMBER(AF96:AK96),(IF(AF96:AK96&gt;=Options!$D$40,1,"")),"")),0) +
   IF(Options!$D$32,AVERAGE(IF(ISNUMBER(AF96:AK96),AF96:AK96)),0) +
   IF(Options!$D$33,IF(OR(IF(ISNUMBER(AF96:AK96),AF96:AK96)=0),0,GEOMEAN(IF(ISNUMBER(AF96:AK96),AF96:AK96))),0)</f>
        <v>2</v>
      </c>
      <c r="N96" s="23">
        <f t="shared" si="24"/>
        <v>2</v>
      </c>
      <c r="O96" s="241" t="str" cm="1">
        <f t="array" ref="O96">_xlfn.IFS('Data Reliability'!F96 &gt;= 0.666, "!!", AND('Data Reliability'!F96 &lt; 0.666,  'Data Reliability'!F96  &gt;= 0.333), "!", 'Data Reliability'!F96 &lt; 0.333, "")</f>
        <v>!!</v>
      </c>
      <c r="P96" s="24"/>
      <c r="Q96" s="50"/>
      <c r="R96" s="25">
        <f t="shared" si="18"/>
        <v>10</v>
      </c>
      <c r="S96" s="25">
        <f t="shared" si="19"/>
        <v>5.7655502392344502</v>
      </c>
      <c r="T96" s="25">
        <f t="shared" si="20"/>
        <v>0</v>
      </c>
      <c r="U96" s="25">
        <f t="shared" si="21"/>
        <v>8.4285714285714306</v>
      </c>
      <c r="V96" s="25">
        <f t="shared" si="22"/>
        <v>6.8313005106397346</v>
      </c>
      <c r="W96" s="25">
        <f t="shared" si="23"/>
        <v>10</v>
      </c>
      <c r="X96" s="51"/>
      <c r="Y96" s="25">
        <f>IFERROR(Health!F96,"")</f>
        <v>10</v>
      </c>
      <c r="Z96" s="25">
        <f>IFERROR(Food!F96,"")</f>
        <v>5.7655502392344502</v>
      </c>
      <c r="AA96" s="26">
        <f>IFERROR(Macro!F96,"")</f>
        <v>0</v>
      </c>
      <c r="AB96" s="25">
        <f>IFERROR(Socioeconomic!F96,"")</f>
        <v>8.4285714285714306</v>
      </c>
      <c r="AC96" s="25">
        <f>IFERROR('Natural Hazard'!F96,"")</f>
        <v>4.6666666666666696</v>
      </c>
      <c r="AD96" s="25">
        <f>IFERROR(Conflict!F96,"")</f>
        <v>10</v>
      </c>
      <c r="AE96" s="51"/>
      <c r="AF96" s="25">
        <f>IFERROR(Health!G96,"")</f>
        <v>10</v>
      </c>
      <c r="AG96" s="25">
        <f>IFERROR(Food!G96,"")</f>
        <v>0</v>
      </c>
      <c r="AH96" s="25">
        <f>IFERROR(Macro!G96,"")</f>
        <v>0</v>
      </c>
      <c r="AI96" s="25">
        <f>IFERROR(Socioeconomic!G96,"")</f>
        <v>0</v>
      </c>
      <c r="AJ96" s="25">
        <f>IFERROR('Natural Hazard'!G96,"")</f>
        <v>10</v>
      </c>
      <c r="AK96" s="25">
        <f>IFERROR(Conflict!G96,"")</f>
        <v>0</v>
      </c>
      <c r="AL96" s="50"/>
      <c r="AM96" s="27">
        <f>'Data Reliability'!E96</f>
        <v>0</v>
      </c>
      <c r="AN96" s="27">
        <f>'Data Reliability'!F96</f>
        <v>0.7</v>
      </c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</row>
    <row r="97" spans="1:53" x14ac:dyDescent="0.2">
      <c r="A97" s="63">
        <v>92</v>
      </c>
      <c r="B97" s="20" t="s">
        <v>189</v>
      </c>
      <c r="C97" s="20" t="s">
        <v>190</v>
      </c>
      <c r="D97" s="20" t="s">
        <v>557</v>
      </c>
      <c r="E97" s="20" t="s">
        <v>552</v>
      </c>
      <c r="F97" s="50"/>
      <c r="G97" s="22" cm="1">
        <f t="array" ref="G97">IF(Options!$D$30, SUM(IF(ISNUMBER(R97:W97),(IF(R97:W97&gt;=Options!$D$36,1,"")),""))+0.5*(SUM(IF(ISNUMBER(R97:W97),(IF(R97:W97&gt;=Options!$D$37,1,"")),""))-SUM(IF(ISNUMBER(R97:W97),(IF(R97:W97&gt;=Options!$D$36,1,"")),""))),0) +
   IF(Options!$D$31,SUM(IF(ISNUMBER(R97:W97),(IF(R97:W97&gt;=Options!$D$40,1,"")),"")),0) +
   IF(Options!$D$32,AVERAGE(IF(ISNUMBER(R97:W97),R97:W97)),0) +
   IF(Options!$D$33,IF(OR(IF(ISNUMBER(R97:W97),R97:W97)=0),0,GEOMEAN(IF(ISNUMBER(R97:W97),R97:W97))),0)</f>
        <v>1</v>
      </c>
      <c r="H97" s="23">
        <f t="shared" si="16"/>
        <v>1</v>
      </c>
      <c r="I97" s="241" t="str" cm="1">
        <f t="array" ref="I97">_xlfn.IFS('Data Reliability'!D97 &gt;= 0.666, "!!", AND('Data Reliability'!D97 &lt; 0.666,  'Data Reliability'!D97  &gt;= 0.333), "!", 'Data Reliability'!D97 &lt; 0.333, "")</f>
        <v/>
      </c>
      <c r="J97" s="22" cm="1">
        <f t="array" ref="J97">IF(Options!$D$30, SUM(IF(ISNUMBER(Y97:AD97),(IF(Y97:AD97&gt;=Options!$D$40,1,"")),""))+0.5*(SUM(IF(ISNUMBER(Y97:AD97),(IF(Y97:AD97&gt;=Options!$D$41,1,"")),""))-SUM(IF(ISNUMBER(Y97:AD97),(IF(Y97:AD97&gt;=Options!$D$40,1,"")),""))),0) +
   IF(Options!$D$31,SUM(IF(ISNUMBER(Y97:AD97),(IF(Y97:AD97&gt;=Options!$D$40,1,"")),"")),0) +
   IF(Options!$D$32,AVERAGE(IF(ISNUMBER(Y97:AD97),Y97:AD97)),0) +
   IF(Options!$D$33,IF(OR(IF(ISNUMBER(Y97:AD97),Y97:AD97)=0),0,GEOMEAN(IF(ISNUMBER(Y97:AD97),Y97:AD97))),0)</f>
        <v>0.5</v>
      </c>
      <c r="K97" s="23">
        <f t="shared" si="17"/>
        <v>0.5</v>
      </c>
      <c r="L97" s="241" t="str" cm="1">
        <f t="array" ref="L97">_xlfn.IFS('Data Reliability'!E97 &gt;= 0.666, "!!", AND('Data Reliability'!E97 &lt; 0.666,  'Data Reliability'!E97  &gt;= 0.333), "!", 'Data Reliability'!E97 &lt; 0.333, "")</f>
        <v/>
      </c>
      <c r="M97" s="21" cm="1">
        <f t="array" ref="M97">IF(Options!$D$30, SUM(IF(ISNUMBER(AF97:AK97),(IF(AF97:AK97&gt;=Options!$D$40,1,"")),""))+0.5*(SUM(IF(ISNUMBER(AF97:AK97),(IF(AF97:AK97&gt;=Options!$D$41,1,"")),""))-SUM(IF(ISNUMBER(AF97:AK97),(IF(AF97:AK97&gt;=Options!$D$40,1,"")),""))),0) +
   IF(Options!$D$31,SUM(IF(ISNUMBER(AF97:AK97),(IF(AF97:AK97&gt;=Options!$D$40,1,"")),"")),0) +
   IF(Options!$D$32,AVERAGE(IF(ISNUMBER(AF97:AK97),AF97:AK97)),0) +
   IF(Options!$D$33,IF(OR(IF(ISNUMBER(AF97:AK97),AF97:AK97)=0),0,GEOMEAN(IF(ISNUMBER(AF97:AK97),AF97:AK97))),0)</f>
        <v>0</v>
      </c>
      <c r="N97" s="23">
        <f t="shared" si="24"/>
        <v>0</v>
      </c>
      <c r="O97" s="241" t="str" cm="1">
        <f t="array" ref="O97">_xlfn.IFS('Data Reliability'!F97 &gt;= 0.666, "!!", AND('Data Reliability'!F97 &lt; 0.666,  'Data Reliability'!F97  &gt;= 0.333), "!", 'Data Reliability'!F97 &lt; 0.333, "")</f>
        <v>!</v>
      </c>
      <c r="P97" s="24"/>
      <c r="Q97" s="50"/>
      <c r="R97" s="25">
        <f t="shared" si="18"/>
        <v>8.76</v>
      </c>
      <c r="S97" s="25">
        <f t="shared" si="19"/>
        <v>4.01913875598086</v>
      </c>
      <c r="T97" s="25">
        <f t="shared" si="20"/>
        <v>0</v>
      </c>
      <c r="U97" s="25">
        <f t="shared" si="21"/>
        <v>2.5714285714285698</v>
      </c>
      <c r="V97" s="25">
        <f t="shared" si="22"/>
        <v>3</v>
      </c>
      <c r="W97" s="25">
        <f t="shared" si="23"/>
        <v>0</v>
      </c>
      <c r="X97" s="51"/>
      <c r="Y97" s="25">
        <f>IFERROR(Health!F97,"")</f>
        <v>8.76</v>
      </c>
      <c r="Z97" s="25">
        <f>IFERROR(Food!F97,"")</f>
        <v>4.01913875598086</v>
      </c>
      <c r="AA97" s="26">
        <f>IFERROR(Macro!F97,"")</f>
        <v>0</v>
      </c>
      <c r="AB97" s="25">
        <f>IFERROR(Socioeconomic!F97,"")</f>
        <v>2.5714285714285698</v>
      </c>
      <c r="AC97" s="25">
        <f>IFERROR('Natural Hazard'!F97,"")</f>
        <v>3</v>
      </c>
      <c r="AD97" s="25">
        <f>IFERROR(Conflict!F97,"")</f>
        <v>0</v>
      </c>
      <c r="AE97" s="51"/>
      <c r="AF97" s="25">
        <f>IFERROR(Health!G97,"")</f>
        <v>0</v>
      </c>
      <c r="AG97" s="25">
        <f>IFERROR(Food!G97,"")</f>
        <v>0</v>
      </c>
      <c r="AH97" s="25">
        <f>IFERROR(Macro!G97,"")</f>
        <v>0</v>
      </c>
      <c r="AI97" s="25">
        <f>IFERROR(Socioeconomic!G97,"")</f>
        <v>0</v>
      </c>
      <c r="AJ97" s="25">
        <f>IFERROR('Natural Hazard'!G97,"")</f>
        <v>0</v>
      </c>
      <c r="AK97" s="25">
        <f>IFERROR(Conflict!G97,"")</f>
        <v>0</v>
      </c>
      <c r="AL97" s="50"/>
      <c r="AM97" s="27">
        <f>'Data Reliability'!E97</f>
        <v>0</v>
      </c>
      <c r="AN97" s="27">
        <f>'Data Reliability'!F97</f>
        <v>0.6</v>
      </c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</row>
    <row r="98" spans="1:53" x14ac:dyDescent="0.2">
      <c r="A98" s="63">
        <v>93</v>
      </c>
      <c r="B98" s="20" t="s">
        <v>191</v>
      </c>
      <c r="C98" s="20" t="s">
        <v>192</v>
      </c>
      <c r="D98" s="20" t="s">
        <v>558</v>
      </c>
      <c r="E98" s="20" t="s">
        <v>3</v>
      </c>
      <c r="F98" s="50"/>
      <c r="G98" s="22" cm="1">
        <f t="array" ref="G98">IF(Options!$D$30, SUM(IF(ISNUMBER(R98:W98),(IF(R98:W98&gt;=Options!$D$36,1,"")),""))+0.5*(SUM(IF(ISNUMBER(R98:W98),(IF(R98:W98&gt;=Options!$D$37,1,"")),""))-SUM(IF(ISNUMBER(R98:W98),(IF(R98:W98&gt;=Options!$D$36,1,"")),""))),0) +
   IF(Options!$D$31,SUM(IF(ISNUMBER(R98:W98),(IF(R98:W98&gt;=Options!$D$40,1,"")),"")),0) +
   IF(Options!$D$32,AVERAGE(IF(ISNUMBER(R98:W98),R98:W98)),0) +
   IF(Options!$D$33,IF(OR(IF(ISNUMBER(R98:W98),R98:W98)=0),0,GEOMEAN(IF(ISNUMBER(R98:W98),R98:W98))),0)</f>
        <v>1</v>
      </c>
      <c r="H98" s="23">
        <f t="shared" si="16"/>
        <v>1</v>
      </c>
      <c r="I98" s="241" t="str" cm="1">
        <f t="array" ref="I98">_xlfn.IFS('Data Reliability'!D98 &gt;= 0.666, "!!", AND('Data Reliability'!D98 &lt; 0.666,  'Data Reliability'!D98  &gt;= 0.333), "!", 'Data Reliability'!D98 &lt; 0.333, "")</f>
        <v/>
      </c>
      <c r="J98" s="22" cm="1">
        <f t="array" ref="J98">IF(Options!$D$30, SUM(IF(ISNUMBER(Y98:AD98),(IF(Y98:AD98&gt;=Options!$D$40,1,"")),""))+0.5*(SUM(IF(ISNUMBER(Y98:AD98),(IF(Y98:AD98&gt;=Options!$D$41,1,"")),""))-SUM(IF(ISNUMBER(Y98:AD98),(IF(Y98:AD98&gt;=Options!$D$40,1,"")),""))),0) +
   IF(Options!$D$31,SUM(IF(ISNUMBER(Y98:AD98),(IF(Y98:AD98&gt;=Options!$D$40,1,"")),"")),0) +
   IF(Options!$D$32,AVERAGE(IF(ISNUMBER(Y98:AD98),Y98:AD98)),0) +
   IF(Options!$D$33,IF(OR(IF(ISNUMBER(Y98:AD98),Y98:AD98)=0),0,GEOMEAN(IF(ISNUMBER(Y98:AD98),Y98:AD98))),0)</f>
        <v>1.5</v>
      </c>
      <c r="K98" s="23">
        <f t="shared" si="17"/>
        <v>1.5</v>
      </c>
      <c r="L98" s="241" t="str" cm="1">
        <f t="array" ref="L98">_xlfn.IFS('Data Reliability'!E98 &gt;= 0.666, "!!", AND('Data Reliability'!E98 &lt; 0.666,  'Data Reliability'!E98  &gt;= 0.333), "!", 'Data Reliability'!E98 &lt; 0.333, "")</f>
        <v/>
      </c>
      <c r="M98" s="21" cm="1">
        <f t="array" ref="M98">IF(Options!$D$30, SUM(IF(ISNUMBER(AF98:AK98),(IF(AF98:AK98&gt;=Options!$D$40,1,"")),""))+0.5*(SUM(IF(ISNUMBER(AF98:AK98),(IF(AF98:AK98&gt;=Options!$D$41,1,"")),""))-SUM(IF(ISNUMBER(AF98:AK98),(IF(AF98:AK98&gt;=Options!$D$40,1,"")),""))),0) +
   IF(Options!$D$31,SUM(IF(ISNUMBER(AF98:AK98),(IF(AF98:AK98&gt;=Options!$D$40,1,"")),"")),0) +
   IF(Options!$D$32,AVERAGE(IF(ISNUMBER(AF98:AK98),AF98:AK98)),0) +
   IF(Options!$D$33,IF(OR(IF(ISNUMBER(AF98:AK98),AF98:AK98)=0),0,GEOMEAN(IF(ISNUMBER(AF98:AK98),AF98:AK98))),0)</f>
        <v>0</v>
      </c>
      <c r="N98" s="23">
        <f t="shared" si="24"/>
        <v>0</v>
      </c>
      <c r="O98" s="241" t="str" cm="1">
        <f t="array" ref="O98">_xlfn.IFS('Data Reliability'!F98 &gt;= 0.666, "!!", AND('Data Reliability'!F98 &lt; 0.666,  'Data Reliability'!F98  &gt;= 0.333), "!", 'Data Reliability'!F98 &lt; 0.333, "")</f>
        <v/>
      </c>
      <c r="P98" s="24"/>
      <c r="Q98" s="50"/>
      <c r="R98" s="25">
        <f t="shared" si="18"/>
        <v>4.9349616162485201</v>
      </c>
      <c r="S98" s="25">
        <f t="shared" si="19"/>
        <v>0.47846889952152999</v>
      </c>
      <c r="T98" s="25">
        <f t="shared" si="20"/>
        <v>2.9256198347107398</v>
      </c>
      <c r="U98" s="25">
        <f t="shared" si="21"/>
        <v>0.74578178858864341</v>
      </c>
      <c r="V98" s="25">
        <f t="shared" si="22"/>
        <v>8.1666666666666696</v>
      </c>
      <c r="W98" s="25">
        <f t="shared" si="23"/>
        <v>0</v>
      </c>
      <c r="X98" s="51"/>
      <c r="Y98" s="25">
        <f>IFERROR(Health!F98,"")</f>
        <v>10</v>
      </c>
      <c r="Z98" s="25">
        <f>IFERROR(Food!F98,"")</f>
        <v>0.47846889952152999</v>
      </c>
      <c r="AA98" s="26">
        <f>IFERROR(Macro!F98,"")</f>
        <v>2.9256198347107398</v>
      </c>
      <c r="AB98" s="25">
        <f>IFERROR(Socioeconomic!F98,"")</f>
        <v>0.57142857142857095</v>
      </c>
      <c r="AC98" s="25">
        <f>IFERROR('Natural Hazard'!F98,"")</f>
        <v>8.1666666666666696</v>
      </c>
      <c r="AD98" s="25">
        <f>IFERROR(Conflict!F98,"")</f>
        <v>0</v>
      </c>
      <c r="AE98" s="51"/>
      <c r="AF98" s="25">
        <f>IFERROR(Health!G98,"")</f>
        <v>2.4353846153846201</v>
      </c>
      <c r="AG98" s="25">
        <f>IFERROR(Food!G98,"")</f>
        <v>0</v>
      </c>
      <c r="AH98" s="25">
        <f>IFERROR(Macro!G98,"")</f>
        <v>0</v>
      </c>
      <c r="AI98" s="25">
        <f>IFERROR(Socioeconomic!G98,"")</f>
        <v>0.97333333333333405</v>
      </c>
      <c r="AJ98" s="25">
        <f>IFERROR('Natural Hazard'!G98,"")</f>
        <v>0</v>
      </c>
      <c r="AK98" s="25">
        <f>IFERROR(Conflict!G98,"")</f>
        <v>0</v>
      </c>
      <c r="AL98" s="50"/>
      <c r="AM98" s="27">
        <f>'Data Reliability'!E98</f>
        <v>0</v>
      </c>
      <c r="AN98" s="27">
        <f>'Data Reliability'!F98</f>
        <v>0.3</v>
      </c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</row>
    <row r="99" spans="1:53" x14ac:dyDescent="0.2">
      <c r="A99" s="63">
        <v>94</v>
      </c>
      <c r="B99" s="20" t="s">
        <v>193</v>
      </c>
      <c r="C99" s="20" t="s">
        <v>194</v>
      </c>
      <c r="D99" s="20" t="s">
        <v>556</v>
      </c>
      <c r="E99" s="20" t="s">
        <v>3</v>
      </c>
      <c r="F99" s="50"/>
      <c r="G99" s="22" cm="1">
        <f t="array" ref="G99">IF(Options!$D$30, SUM(IF(ISNUMBER(R99:W99),(IF(R99:W99&gt;=Options!$D$36,1,"")),""))+0.5*(SUM(IF(ISNUMBER(R99:W99),(IF(R99:W99&gt;=Options!$D$37,1,"")),""))-SUM(IF(ISNUMBER(R99:W99),(IF(R99:W99&gt;=Options!$D$36,1,"")),""))),0) +
   IF(Options!$D$31,SUM(IF(ISNUMBER(R99:W99),(IF(R99:W99&gt;=Options!$D$40,1,"")),"")),0) +
   IF(Options!$D$32,AVERAGE(IF(ISNUMBER(R99:W99),R99:W99)),0) +
   IF(Options!$D$33,IF(OR(IF(ISNUMBER(R99:W99),R99:W99)=0),0,GEOMEAN(IF(ISNUMBER(R99:W99),R99:W99))),0)</f>
        <v>0.5</v>
      </c>
      <c r="H99" s="23">
        <f t="shared" si="16"/>
        <v>0.5</v>
      </c>
      <c r="I99" s="241" t="str" cm="1">
        <f t="array" ref="I99">_xlfn.IFS('Data Reliability'!D99 &gt;= 0.666, "!!", AND('Data Reliability'!D99 &lt; 0.666,  'Data Reliability'!D99  &gt;= 0.333), "!", 'Data Reliability'!D99 &lt; 0.333, "")</f>
        <v/>
      </c>
      <c r="J99" s="22" cm="1">
        <f t="array" ref="J99">IF(Options!$D$30, SUM(IF(ISNUMBER(Y99:AD99),(IF(Y99:AD99&gt;=Options!$D$40,1,"")),""))+0.5*(SUM(IF(ISNUMBER(Y99:AD99),(IF(Y99:AD99&gt;=Options!$D$41,1,"")),""))-SUM(IF(ISNUMBER(Y99:AD99),(IF(Y99:AD99&gt;=Options!$D$40,1,"")),""))),0) +
   IF(Options!$D$31,SUM(IF(ISNUMBER(Y99:AD99),(IF(Y99:AD99&gt;=Options!$D$40,1,"")),"")),0) +
   IF(Options!$D$32,AVERAGE(IF(ISNUMBER(Y99:AD99),Y99:AD99)),0) +
   IF(Options!$D$33,IF(OR(IF(ISNUMBER(Y99:AD99),Y99:AD99)=0),0,GEOMEAN(IF(ISNUMBER(Y99:AD99),Y99:AD99))),0)</f>
        <v>0</v>
      </c>
      <c r="K99" s="23">
        <f t="shared" si="17"/>
        <v>0</v>
      </c>
      <c r="L99" s="241" t="str" cm="1">
        <f t="array" ref="L99">_xlfn.IFS('Data Reliability'!E99 &gt;= 0.666, "!!", AND('Data Reliability'!E99 &lt; 0.666,  'Data Reliability'!E99  &gt;= 0.333), "!", 'Data Reliability'!E99 &lt; 0.333, "")</f>
        <v/>
      </c>
      <c r="M99" s="21" cm="1">
        <f t="array" ref="M99">IF(Options!$D$30, SUM(IF(ISNUMBER(AF99:AK99),(IF(AF99:AK99&gt;=Options!$D$40,1,"")),""))+0.5*(SUM(IF(ISNUMBER(AF99:AK99),(IF(AF99:AK99&gt;=Options!$D$41,1,"")),""))-SUM(IF(ISNUMBER(AF99:AK99),(IF(AF99:AK99&gt;=Options!$D$40,1,"")),""))),0) +
   IF(Options!$D$31,SUM(IF(ISNUMBER(AF99:AK99),(IF(AF99:AK99&gt;=Options!$D$40,1,"")),"")),0) +
   IF(Options!$D$32,AVERAGE(IF(ISNUMBER(AF99:AK99),AF99:AK99)),0) +
   IF(Options!$D$33,IF(OR(IF(ISNUMBER(AF99:AK99),AF99:AK99)=0),0,GEOMEAN(IF(ISNUMBER(AF99:AK99),AF99:AK99))),0)</f>
        <v>1</v>
      </c>
      <c r="N99" s="23">
        <f t="shared" si="24"/>
        <v>1</v>
      </c>
      <c r="O99" s="241" t="str" cm="1">
        <f t="array" ref="O99">_xlfn.IFS('Data Reliability'!F99 &gt;= 0.666, "!!", AND('Data Reliability'!F99 &lt; 0.666,  'Data Reliability'!F99  &gt;= 0.333), "!", 'Data Reliability'!F99 &lt; 0.333, "")</f>
        <v/>
      </c>
      <c r="P99" s="24"/>
      <c r="Q99" s="50"/>
      <c r="R99" s="25">
        <f t="shared" si="18"/>
        <v>6.9137544069774419</v>
      </c>
      <c r="S99" s="25">
        <f t="shared" si="19"/>
        <v>0.64593301435406603</v>
      </c>
      <c r="T99" s="25">
        <f t="shared" si="20"/>
        <v>2.4114677188339564</v>
      </c>
      <c r="U99" s="25">
        <f t="shared" si="21"/>
        <v>2.4285714285714302</v>
      </c>
      <c r="V99" s="25">
        <f t="shared" si="22"/>
        <v>1</v>
      </c>
      <c r="W99" s="25">
        <f t="shared" si="23"/>
        <v>0</v>
      </c>
      <c r="X99" s="51"/>
      <c r="Y99" s="25">
        <f>IFERROR(Health!F99,"")</f>
        <v>4.78</v>
      </c>
      <c r="Z99" s="25">
        <f>IFERROR(Food!F99,"")</f>
        <v>0.64593301435406603</v>
      </c>
      <c r="AA99" s="26">
        <f>IFERROR(Macro!F99,"")</f>
        <v>4.2644628099173598</v>
      </c>
      <c r="AB99" s="25">
        <f>IFERROR(Socioeconomic!F99,"")</f>
        <v>2.4285714285714302</v>
      </c>
      <c r="AC99" s="25">
        <f>IFERROR('Natural Hazard'!F99,"")</f>
        <v>1</v>
      </c>
      <c r="AD99" s="25">
        <f>IFERROR(Conflict!F99,"")</f>
        <v>0</v>
      </c>
      <c r="AE99" s="51"/>
      <c r="AF99" s="25">
        <f>IFERROR(Health!G99,"")</f>
        <v>10</v>
      </c>
      <c r="AG99" s="25">
        <f>IFERROR(Food!G99,"")</f>
        <v>0</v>
      </c>
      <c r="AH99" s="25">
        <f>IFERROR(Macro!G99,"")</f>
        <v>1.36363636363637</v>
      </c>
      <c r="AI99" s="25">
        <f>IFERROR(Socioeconomic!G99,"")</f>
        <v>0</v>
      </c>
      <c r="AJ99" s="25">
        <f>IFERROR('Natural Hazard'!G99,"")</f>
        <v>0</v>
      </c>
      <c r="AK99" s="25">
        <f>IFERROR(Conflict!G99,"")</f>
        <v>0</v>
      </c>
      <c r="AL99" s="50"/>
      <c r="AM99" s="27">
        <f>'Data Reliability'!E99</f>
        <v>0</v>
      </c>
      <c r="AN99" s="27">
        <f>'Data Reliability'!F99</f>
        <v>0.3</v>
      </c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</row>
    <row r="100" spans="1:53" x14ac:dyDescent="0.2">
      <c r="A100" s="63">
        <v>95</v>
      </c>
      <c r="B100" s="20" t="s">
        <v>195</v>
      </c>
      <c r="C100" s="20" t="s">
        <v>196</v>
      </c>
      <c r="D100" s="20" t="s">
        <v>558</v>
      </c>
      <c r="E100" s="20" t="s">
        <v>551</v>
      </c>
      <c r="F100" s="50"/>
      <c r="G100" s="22" cm="1">
        <f t="array" ref="G100">IF(Options!$D$30, SUM(IF(ISNUMBER(R100:W100),(IF(R100:W100&gt;=Options!$D$36,1,"")),""))+0.5*(SUM(IF(ISNUMBER(R100:W100),(IF(R100:W100&gt;=Options!$D$37,1,"")),""))-SUM(IF(ISNUMBER(R100:W100),(IF(R100:W100&gt;=Options!$D$36,1,"")),""))),0) +
   IF(Options!$D$31,SUM(IF(ISNUMBER(R100:W100),(IF(R100:W100&gt;=Options!$D$40,1,"")),"")),0) +
   IF(Options!$D$32,AVERAGE(IF(ISNUMBER(R100:W100),R100:W100)),0) +
   IF(Options!$D$33,IF(OR(IF(ISNUMBER(R100:W100),R100:W100)=0),0,GEOMEAN(IF(ISNUMBER(R100:W100),R100:W100))),0)</f>
        <v>5.5</v>
      </c>
      <c r="H100" s="23">
        <f t="shared" si="16"/>
        <v>5.5</v>
      </c>
      <c r="I100" s="241" t="str" cm="1">
        <f t="array" ref="I100">_xlfn.IFS('Data Reliability'!D100 &gt;= 0.666, "!!", AND('Data Reliability'!D100 &lt; 0.666,  'Data Reliability'!D100  &gt;= 0.333), "!", 'Data Reliability'!D100 &lt; 0.333, "")</f>
        <v/>
      </c>
      <c r="J100" s="22" cm="1">
        <f t="array" ref="J100">IF(Options!$D$30, SUM(IF(ISNUMBER(Y100:AD100),(IF(Y100:AD100&gt;=Options!$D$40,1,"")),""))+0.5*(SUM(IF(ISNUMBER(Y100:AD100),(IF(Y100:AD100&gt;=Options!$D$41,1,"")),""))-SUM(IF(ISNUMBER(Y100:AD100),(IF(Y100:AD100&gt;=Options!$D$40,1,"")),""))),0) +
   IF(Options!$D$31,SUM(IF(ISNUMBER(Y100:AD100),(IF(Y100:AD100&gt;=Options!$D$40,1,"")),"")),0) +
   IF(Options!$D$32,AVERAGE(IF(ISNUMBER(Y100:AD100),Y100:AD100)),0) +
   IF(Options!$D$33,IF(OR(IF(ISNUMBER(Y100:AD100),Y100:AD100)=0),0,GEOMEAN(IF(ISNUMBER(Y100:AD100),Y100:AD100))),0)</f>
        <v>2.5</v>
      </c>
      <c r="K100" s="23">
        <f t="shared" si="17"/>
        <v>2.5</v>
      </c>
      <c r="L100" s="241" t="str" cm="1">
        <f t="array" ref="L100">_xlfn.IFS('Data Reliability'!E100 &gt;= 0.666, "!!", AND('Data Reliability'!E100 &lt; 0.666,  'Data Reliability'!E100  &gt;= 0.333), "!", 'Data Reliability'!E100 &lt; 0.333, "")</f>
        <v/>
      </c>
      <c r="M100" s="21" cm="1">
        <f t="array" ref="M100">IF(Options!$D$30, SUM(IF(ISNUMBER(AF100:AK100),(IF(AF100:AK100&gt;=Options!$D$40,1,"")),""))+0.5*(SUM(IF(ISNUMBER(AF100:AK100),(IF(AF100:AK100&gt;=Options!$D$41,1,"")),""))-SUM(IF(ISNUMBER(AF100:AK100),(IF(AF100:AK100&gt;=Options!$D$40,1,"")),""))),0) +
   IF(Options!$D$31,SUM(IF(ISNUMBER(AF100:AK100),(IF(AF100:AK100&gt;=Options!$D$40,1,"")),"")),0) +
   IF(Options!$D$32,AVERAGE(IF(ISNUMBER(AF100:AK100),AF100:AK100)),0) +
   IF(Options!$D$33,IF(OR(IF(ISNUMBER(AF100:AK100),AF100:AK100)=0),0,GEOMEAN(IF(ISNUMBER(AF100:AK100),AF100:AK100))),0)</f>
        <v>2.5</v>
      </c>
      <c r="N100" s="23">
        <f t="shared" si="24"/>
        <v>2.5</v>
      </c>
      <c r="O100" s="241" t="str" cm="1">
        <f t="array" ref="O100">_xlfn.IFS('Data Reliability'!F100 &gt;= 0.666, "!!", AND('Data Reliability'!F100 &lt; 0.666,  'Data Reliability'!F100  &gt;= 0.333), "!", 'Data Reliability'!F100 &lt; 0.333, "")</f>
        <v>!</v>
      </c>
      <c r="P100" s="24"/>
      <c r="Q100" s="50"/>
      <c r="R100" s="25">
        <f t="shared" si="18"/>
        <v>8.0622577482985491</v>
      </c>
      <c r="S100" s="25">
        <f t="shared" si="19"/>
        <v>8.6602870813397104</v>
      </c>
      <c r="T100" s="25">
        <f t="shared" si="20"/>
        <v>7.6574384513598055</v>
      </c>
      <c r="U100" s="25">
        <f t="shared" si="21"/>
        <v>7.1576933051666893</v>
      </c>
      <c r="V100" s="25">
        <f t="shared" si="22"/>
        <v>6.7453687816160208</v>
      </c>
      <c r="W100" s="25">
        <f t="shared" si="23"/>
        <v>10</v>
      </c>
      <c r="X100" s="51"/>
      <c r="Y100" s="25">
        <f>IFERROR(Health!F100,"")</f>
        <v>6.5</v>
      </c>
      <c r="Z100" s="25">
        <f>IFERROR(Food!F100,"")</f>
        <v>8.6602870813397104</v>
      </c>
      <c r="AA100" s="26">
        <f>IFERROR(Macro!F100,"")</f>
        <v>7.8181818181818201</v>
      </c>
      <c r="AB100" s="25">
        <f>IFERROR(Socioeconomic!F100,"")</f>
        <v>7.1428571428571397</v>
      </c>
      <c r="AC100" s="25">
        <f>IFERROR('Natural Hazard'!F100,"")</f>
        <v>6.5</v>
      </c>
      <c r="AD100" s="25">
        <f>IFERROR(Conflict!F100,"")</f>
        <v>10</v>
      </c>
      <c r="AE100" s="51"/>
      <c r="AF100" s="25">
        <f>IFERROR(Health!G100,"")</f>
        <v>10</v>
      </c>
      <c r="AG100" s="25">
        <f>IFERROR(Food!G100,"")</f>
        <v>0</v>
      </c>
      <c r="AH100" s="25">
        <f>IFERROR(Macro!G100,"")</f>
        <v>7.5</v>
      </c>
      <c r="AI100" s="25">
        <f>IFERROR(Socioeconomic!G100,"")</f>
        <v>7.1725602831159296</v>
      </c>
      <c r="AJ100" s="25">
        <f>IFERROR('Natural Hazard'!G100,"")</f>
        <v>7</v>
      </c>
      <c r="AK100" s="25">
        <f>IFERROR(Conflict!G100,"")</f>
        <v>0</v>
      </c>
      <c r="AL100" s="50"/>
      <c r="AM100" s="27">
        <f>'Data Reliability'!E100</f>
        <v>0</v>
      </c>
      <c r="AN100" s="27">
        <f>'Data Reliability'!F100</f>
        <v>0.4</v>
      </c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</row>
    <row r="101" spans="1:53" x14ac:dyDescent="0.2">
      <c r="A101" s="63">
        <v>96</v>
      </c>
      <c r="B101" s="20" t="s">
        <v>197</v>
      </c>
      <c r="C101" s="20" t="s">
        <v>198</v>
      </c>
      <c r="D101" s="20" t="s">
        <v>556</v>
      </c>
      <c r="E101" s="20" t="s">
        <v>552</v>
      </c>
      <c r="F101" s="50"/>
      <c r="G101" s="22" cm="1">
        <f t="array" ref="G101">IF(Options!$D$30, SUM(IF(ISNUMBER(R101:W101),(IF(R101:W101&gt;=Options!$D$36,1,"")),""))+0.5*(SUM(IF(ISNUMBER(R101:W101),(IF(R101:W101&gt;=Options!$D$37,1,"")),""))-SUM(IF(ISNUMBER(R101:W101),(IF(R101:W101&gt;=Options!$D$36,1,"")),""))),0) +
   IF(Options!$D$31,SUM(IF(ISNUMBER(R101:W101),(IF(R101:W101&gt;=Options!$D$40,1,"")),"")),0) +
   IF(Options!$D$32,AVERAGE(IF(ISNUMBER(R101:W101),R101:W101)),0) +
   IF(Options!$D$33,IF(OR(IF(ISNUMBER(R101:W101),R101:W101)=0),0,GEOMEAN(IF(ISNUMBER(R101:W101),R101:W101))),0)</f>
        <v>5</v>
      </c>
      <c r="H101" s="23">
        <f t="shared" si="16"/>
        <v>5</v>
      </c>
      <c r="I101" s="241" t="str" cm="1">
        <f t="array" ref="I101">_xlfn.IFS('Data Reliability'!D101 &gt;= 0.666, "!!", AND('Data Reliability'!D101 &lt; 0.666,  'Data Reliability'!D101  &gt;= 0.333), "!", 'Data Reliability'!D101 &lt; 0.333, "")</f>
        <v/>
      </c>
      <c r="J101" s="22" cm="1">
        <f t="array" ref="J101">IF(Options!$D$30, SUM(IF(ISNUMBER(Y101:AD101),(IF(Y101:AD101&gt;=Options!$D$40,1,"")),""))+0.5*(SUM(IF(ISNUMBER(Y101:AD101),(IF(Y101:AD101&gt;=Options!$D$41,1,"")),""))-SUM(IF(ISNUMBER(Y101:AD101),(IF(Y101:AD101&gt;=Options!$D$40,1,"")),""))),0) +
   IF(Options!$D$31,SUM(IF(ISNUMBER(Y101:AD101),(IF(Y101:AD101&gt;=Options!$D$40,1,"")),"")),0) +
   IF(Options!$D$32,AVERAGE(IF(ISNUMBER(Y101:AD101),Y101:AD101)),0) +
   IF(Options!$D$33,IF(OR(IF(ISNUMBER(Y101:AD101),Y101:AD101)=0),0,GEOMEAN(IF(ISNUMBER(Y101:AD101),Y101:AD101))),0)</f>
        <v>2.5</v>
      </c>
      <c r="K101" s="23">
        <f t="shared" si="17"/>
        <v>2.5</v>
      </c>
      <c r="L101" s="241" t="str" cm="1">
        <f t="array" ref="L101">_xlfn.IFS('Data Reliability'!E101 &gt;= 0.666, "!!", AND('Data Reliability'!E101 &lt; 0.666,  'Data Reliability'!E101  &gt;= 0.333), "!", 'Data Reliability'!E101 &lt; 0.333, "")</f>
        <v/>
      </c>
      <c r="M101" s="21" cm="1">
        <f t="array" ref="M101">IF(Options!$D$30, SUM(IF(ISNUMBER(AF101:AK101),(IF(AF101:AK101&gt;=Options!$D$40,1,"")),""))+0.5*(SUM(IF(ISNUMBER(AF101:AK101),(IF(AF101:AK101&gt;=Options!$D$41,1,"")),""))-SUM(IF(ISNUMBER(AF101:AK101),(IF(AF101:AK101&gt;=Options!$D$40,1,"")),""))),0) +
   IF(Options!$D$31,SUM(IF(ISNUMBER(AF101:AK101),(IF(AF101:AK101&gt;=Options!$D$40,1,"")),"")),0) +
   IF(Options!$D$32,AVERAGE(IF(ISNUMBER(AF101:AK101),AF101:AK101)),0) +
   IF(Options!$D$33,IF(OR(IF(ISNUMBER(AF101:AK101),AF101:AK101)=0),0,GEOMEAN(IF(ISNUMBER(AF101:AK101),AF101:AK101))),0)</f>
        <v>4</v>
      </c>
      <c r="N101" s="23">
        <f t="shared" si="24"/>
        <v>4</v>
      </c>
      <c r="O101" s="241" t="str" cm="1">
        <f t="array" ref="O101">_xlfn.IFS('Data Reliability'!F101 &gt;= 0.666, "!!", AND('Data Reliability'!F101 &lt; 0.666,  'Data Reliability'!F101  &gt;= 0.333), "!", 'Data Reliability'!F101 &lt; 0.333, "")</f>
        <v/>
      </c>
      <c r="P101" s="24"/>
      <c r="Q101" s="50"/>
      <c r="R101" s="25">
        <f t="shared" si="18"/>
        <v>8.6602540378443873</v>
      </c>
      <c r="S101" s="25">
        <f t="shared" si="19"/>
        <v>5.8079305622801565</v>
      </c>
      <c r="T101" s="25">
        <f t="shared" si="20"/>
        <v>9.663768920667863</v>
      </c>
      <c r="U101" s="25">
        <f t="shared" si="21"/>
        <v>6.2449979983983974</v>
      </c>
      <c r="V101" s="25">
        <f t="shared" si="22"/>
        <v>7</v>
      </c>
      <c r="W101" s="25">
        <f t="shared" si="23"/>
        <v>8.6580578448470593</v>
      </c>
      <c r="X101" s="51"/>
      <c r="Y101" s="25">
        <f>IFERROR(Health!F101,"")</f>
        <v>7.5</v>
      </c>
      <c r="Z101" s="25">
        <f>IFERROR(Food!F101,"")</f>
        <v>3.3732057416267902</v>
      </c>
      <c r="AA101" s="26">
        <f>IFERROR(Macro!F101,"")</f>
        <v>9.3388429752066102</v>
      </c>
      <c r="AB101" s="25">
        <f>IFERROR(Socioeconomic!F101,"")</f>
        <v>5.5714285714285703</v>
      </c>
      <c r="AC101" s="25">
        <f>IFERROR('Natural Hazard'!F101,"")</f>
        <v>7</v>
      </c>
      <c r="AD101" s="25">
        <f>IFERROR(Conflict!F101,"")</f>
        <v>10</v>
      </c>
      <c r="AE101" s="51"/>
      <c r="AF101" s="25">
        <f>IFERROR(Health!G101,"")</f>
        <v>10</v>
      </c>
      <c r="AG101" s="25">
        <f>IFERROR(Food!G101,"")</f>
        <v>10</v>
      </c>
      <c r="AH101" s="25">
        <f>IFERROR(Macro!G101,"")</f>
        <v>10</v>
      </c>
      <c r="AI101" s="25">
        <f>IFERROR(Socioeconomic!G101,"")</f>
        <v>7</v>
      </c>
      <c r="AJ101" s="25">
        <f>IFERROR('Natural Hazard'!G101,"")</f>
        <v>0</v>
      </c>
      <c r="AK101" s="25">
        <f>IFERROR(Conflict!G101,"")</f>
        <v>7.4961965644717701</v>
      </c>
      <c r="AL101" s="50"/>
      <c r="AM101" s="27">
        <f>'Data Reliability'!E101</f>
        <v>0</v>
      </c>
      <c r="AN101" s="27">
        <f>'Data Reliability'!F101</f>
        <v>0.3</v>
      </c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</row>
    <row r="102" spans="1:53" x14ac:dyDescent="0.2">
      <c r="A102" s="63">
        <v>97</v>
      </c>
      <c r="B102" s="20" t="s">
        <v>199</v>
      </c>
      <c r="C102" s="20" t="s">
        <v>200</v>
      </c>
      <c r="D102" s="20" t="s">
        <v>554</v>
      </c>
      <c r="E102" s="20" t="s">
        <v>551</v>
      </c>
      <c r="F102" s="50"/>
      <c r="G102" s="22" cm="1">
        <f t="array" ref="G102">IF(Options!$D$30, SUM(IF(ISNUMBER(R102:W102),(IF(R102:W102&gt;=Options!$D$36,1,"")),""))+0.5*(SUM(IF(ISNUMBER(R102:W102),(IF(R102:W102&gt;=Options!$D$37,1,"")),""))-SUM(IF(ISNUMBER(R102:W102),(IF(R102:W102&gt;=Options!$D$36,1,"")),""))),0) +
   IF(Options!$D$31,SUM(IF(ISNUMBER(R102:W102),(IF(R102:W102&gt;=Options!$D$40,1,"")),"")),0) +
   IF(Options!$D$32,AVERAGE(IF(ISNUMBER(R102:W102),R102:W102)),0) +
   IF(Options!$D$33,IF(OR(IF(ISNUMBER(R102:W102),R102:W102)=0),0,GEOMEAN(IF(ISNUMBER(R102:W102),R102:W102))),0)</f>
        <v>5.5</v>
      </c>
      <c r="H102" s="23">
        <f t="shared" ref="H102:H133" si="25">G102</f>
        <v>5.5</v>
      </c>
      <c r="I102" s="241" t="str" cm="1">
        <f t="array" ref="I102">_xlfn.IFS('Data Reliability'!D102 &gt;= 0.666, "!!", AND('Data Reliability'!D102 &lt; 0.666,  'Data Reliability'!D102  &gt;= 0.333), "!", 'Data Reliability'!D102 &lt; 0.333, "")</f>
        <v/>
      </c>
      <c r="J102" s="22" cm="1">
        <f t="array" ref="J102">IF(Options!$D$30, SUM(IF(ISNUMBER(Y102:AD102),(IF(Y102:AD102&gt;=Options!$D$40,1,"")),""))+0.5*(SUM(IF(ISNUMBER(Y102:AD102),(IF(Y102:AD102&gt;=Options!$D$41,1,"")),""))-SUM(IF(ISNUMBER(Y102:AD102),(IF(Y102:AD102&gt;=Options!$D$40,1,"")),""))),0) +
   IF(Options!$D$31,SUM(IF(ISNUMBER(Y102:AD102),(IF(Y102:AD102&gt;=Options!$D$40,1,"")),"")),0) +
   IF(Options!$D$32,AVERAGE(IF(ISNUMBER(Y102:AD102),Y102:AD102)),0) +
   IF(Options!$D$33,IF(OR(IF(ISNUMBER(Y102:AD102),Y102:AD102)=0),0,GEOMEAN(IF(ISNUMBER(Y102:AD102),Y102:AD102))),0)</f>
        <v>4</v>
      </c>
      <c r="K102" s="23">
        <f t="shared" si="17"/>
        <v>4</v>
      </c>
      <c r="L102" s="241" t="str" cm="1">
        <f t="array" ref="L102">_xlfn.IFS('Data Reliability'!E102 &gt;= 0.666, "!!", AND('Data Reliability'!E102 &lt; 0.666,  'Data Reliability'!E102  &gt;= 0.333), "!", 'Data Reliability'!E102 &lt; 0.333, "")</f>
        <v/>
      </c>
      <c r="M102" s="21" cm="1">
        <f t="array" ref="M102">IF(Options!$D$30, SUM(IF(ISNUMBER(AF102:AK102),(IF(AF102:AK102&gt;=Options!$D$40,1,"")),""))+0.5*(SUM(IF(ISNUMBER(AF102:AK102),(IF(AF102:AK102&gt;=Options!$D$41,1,"")),""))-SUM(IF(ISNUMBER(AF102:AK102),(IF(AF102:AK102&gt;=Options!$D$40,1,"")),""))),0) +
   IF(Options!$D$31,SUM(IF(ISNUMBER(AF102:AK102),(IF(AF102:AK102&gt;=Options!$D$40,1,"")),"")),0) +
   IF(Options!$D$32,AVERAGE(IF(ISNUMBER(AF102:AK102),AF102:AK102)),0) +
   IF(Options!$D$33,IF(OR(IF(ISNUMBER(AF102:AK102),AF102:AK102)=0),0,GEOMEAN(IF(ISNUMBER(AF102:AK102),AF102:AK102))),0)</f>
        <v>0.5</v>
      </c>
      <c r="N102" s="23">
        <f t="shared" si="24"/>
        <v>0.5</v>
      </c>
      <c r="O102" s="241" t="str" cm="1">
        <f t="array" ref="O102">_xlfn.IFS('Data Reliability'!F102 &gt;= 0.666, "!!", AND('Data Reliability'!F102 &lt; 0.666,  'Data Reliability'!F102  &gt;= 0.333), "!", 'Data Reliability'!F102 &lt; 0.333, "")</f>
        <v/>
      </c>
      <c r="P102" s="24"/>
      <c r="Q102" s="50"/>
      <c r="R102" s="25">
        <f t="shared" ref="R102:R133" si="26">IFERROR(GEOMEAN(Y102,AF102), MAX(Y102,AF102))</f>
        <v>7.6791425803425994</v>
      </c>
      <c r="S102" s="25">
        <f t="shared" ref="S102:S133" si="27">IFERROR(GEOMEAN(Z102,AG102), MAX(Z102,AG102))</f>
        <v>9.7368421052631593</v>
      </c>
      <c r="T102" s="25">
        <f t="shared" ref="T102:T133" si="28">IFERROR(GEOMEAN(AA102,AH102), MAX(AA102,AH102))</f>
        <v>7.5095731540262909</v>
      </c>
      <c r="U102" s="25">
        <f t="shared" ref="U102:U133" si="29">IFERROR(GEOMEAN(AB102,AI102), MAX(AB102,AI102))</f>
        <v>9.6135354591901727</v>
      </c>
      <c r="V102" s="25">
        <f t="shared" ref="V102:V133" si="30">IFERROR(GEOMEAN(AC102,AJ102), MAX(AC102,AJ102))</f>
        <v>5</v>
      </c>
      <c r="W102" s="25">
        <f t="shared" ref="W102:W133" si="31">IFERROR(GEOMEAN(AD102,AK102), MAX(AD102,AK102))</f>
        <v>10</v>
      </c>
      <c r="X102" s="51"/>
      <c r="Y102" s="25">
        <f>IFERROR(Health!F102,"")</f>
        <v>10</v>
      </c>
      <c r="Z102" s="25">
        <f>IFERROR(Food!F102,"")</f>
        <v>9.7368421052631593</v>
      </c>
      <c r="AA102" s="26">
        <f>IFERROR(Macro!F102,"")</f>
        <v>9.1900826446281005</v>
      </c>
      <c r="AB102" s="25">
        <f>IFERROR(Socioeconomic!F102,"")</f>
        <v>10</v>
      </c>
      <c r="AC102" s="25">
        <f>IFERROR('Natural Hazard'!F102,"")</f>
        <v>5</v>
      </c>
      <c r="AD102" s="25">
        <f>IFERROR(Conflict!F102,"")</f>
        <v>10</v>
      </c>
      <c r="AE102" s="51"/>
      <c r="AF102" s="25">
        <f>IFERROR(Health!G102,"")</f>
        <v>5.8969230769230796</v>
      </c>
      <c r="AG102" s="25">
        <f>IFERROR(Food!G102,"")</f>
        <v>0</v>
      </c>
      <c r="AH102" s="25">
        <f>IFERROR(Macro!G102,"")</f>
        <v>6.1363636363636296</v>
      </c>
      <c r="AI102" s="25">
        <f>IFERROR(Socioeconomic!G102,"")</f>
        <v>9.2420064025106807</v>
      </c>
      <c r="AJ102" s="25">
        <f>IFERROR('Natural Hazard'!G102,"")</f>
        <v>0</v>
      </c>
      <c r="AK102" s="25">
        <f>IFERROR(Conflict!G102,"")</f>
        <v>0</v>
      </c>
      <c r="AL102" s="50"/>
      <c r="AM102" s="27">
        <f>'Data Reliability'!E102</f>
        <v>0</v>
      </c>
      <c r="AN102" s="27">
        <f>'Data Reliability'!F102</f>
        <v>0.3</v>
      </c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</row>
    <row r="103" spans="1:53" x14ac:dyDescent="0.2">
      <c r="A103" s="63">
        <v>98</v>
      </c>
      <c r="B103" s="20" t="s">
        <v>201</v>
      </c>
      <c r="C103" s="20" t="s">
        <v>202</v>
      </c>
      <c r="D103" s="20" t="s">
        <v>556</v>
      </c>
      <c r="E103" s="20" t="s">
        <v>552</v>
      </c>
      <c r="F103" s="50"/>
      <c r="G103" s="22" cm="1">
        <f t="array" ref="G103">IF(Options!$D$30, SUM(IF(ISNUMBER(R103:W103),(IF(R103:W103&gt;=Options!$D$36,1,"")),""))+0.5*(SUM(IF(ISNUMBER(R103:W103),(IF(R103:W103&gt;=Options!$D$37,1,"")),""))-SUM(IF(ISNUMBER(R103:W103),(IF(R103:W103&gt;=Options!$D$36,1,"")),""))),0) +
   IF(Options!$D$31,SUM(IF(ISNUMBER(R103:W103),(IF(R103:W103&gt;=Options!$D$40,1,"")),"")),0) +
   IF(Options!$D$32,AVERAGE(IF(ISNUMBER(R103:W103),R103:W103)),0) +
   IF(Options!$D$33,IF(OR(IF(ISNUMBER(R103:W103),R103:W103)=0),0,GEOMEAN(IF(ISNUMBER(R103:W103),R103:W103))),0)</f>
        <v>2.5</v>
      </c>
      <c r="H103" s="23">
        <f t="shared" si="25"/>
        <v>2.5</v>
      </c>
      <c r="I103" s="241" t="str" cm="1">
        <f t="array" ref="I103">_xlfn.IFS('Data Reliability'!D103 &gt;= 0.666, "!!", AND('Data Reliability'!D103 &lt; 0.666,  'Data Reliability'!D103  &gt;= 0.333), "!", 'Data Reliability'!D103 &lt; 0.333, "")</f>
        <v/>
      </c>
      <c r="J103" s="22" cm="1">
        <f t="array" ref="J103">IF(Options!$D$30, SUM(IF(ISNUMBER(Y103:AD103),(IF(Y103:AD103&gt;=Options!$D$40,1,"")),""))+0.5*(SUM(IF(ISNUMBER(Y103:AD103),(IF(Y103:AD103&gt;=Options!$D$41,1,"")),""))-SUM(IF(ISNUMBER(Y103:AD103),(IF(Y103:AD103&gt;=Options!$D$40,1,"")),""))),0) +
   IF(Options!$D$31,SUM(IF(ISNUMBER(Y103:AD103),(IF(Y103:AD103&gt;=Options!$D$40,1,"")),"")),0) +
   IF(Options!$D$32,AVERAGE(IF(ISNUMBER(Y103:AD103),Y103:AD103)),0) +
   IF(Options!$D$33,IF(OR(IF(ISNUMBER(Y103:AD103),Y103:AD103)=0),0,GEOMEAN(IF(ISNUMBER(Y103:AD103),Y103:AD103))),0)</f>
        <v>2.5</v>
      </c>
      <c r="K103" s="23">
        <f t="shared" si="17"/>
        <v>2.5</v>
      </c>
      <c r="L103" s="241" t="str" cm="1">
        <f t="array" ref="L103">_xlfn.IFS('Data Reliability'!E103 &gt;= 0.666, "!!", AND('Data Reliability'!E103 &lt; 0.666,  'Data Reliability'!E103  &gt;= 0.333), "!", 'Data Reliability'!E103 &lt; 0.333, "")</f>
        <v/>
      </c>
      <c r="M103" s="21" cm="1">
        <f t="array" ref="M103">IF(Options!$D$30, SUM(IF(ISNUMBER(AF103:AK103),(IF(AF103:AK103&gt;=Options!$D$40,1,"")),""))+0.5*(SUM(IF(ISNUMBER(AF103:AK103),(IF(AF103:AK103&gt;=Options!$D$41,1,"")),""))-SUM(IF(ISNUMBER(AF103:AK103),(IF(AF103:AK103&gt;=Options!$D$40,1,"")),""))),0) +
   IF(Options!$D$31,SUM(IF(ISNUMBER(AF103:AK103),(IF(AF103:AK103&gt;=Options!$D$40,1,"")),"")),0) +
   IF(Options!$D$32,AVERAGE(IF(ISNUMBER(AF103:AK103),AF103:AK103)),0) +
   IF(Options!$D$33,IF(OR(IF(ISNUMBER(AF103:AK103),AF103:AK103)=0),0,GEOMEAN(IF(ISNUMBER(AF103:AK103),AF103:AK103))),0)</f>
        <v>0.5</v>
      </c>
      <c r="N103" s="23">
        <f t="shared" si="24"/>
        <v>0.5</v>
      </c>
      <c r="O103" s="241" t="str" cm="1">
        <f t="array" ref="O103">_xlfn.IFS('Data Reliability'!F103 &gt;= 0.666, "!!", AND('Data Reliability'!F103 &lt; 0.666,  'Data Reliability'!F103  &gt;= 0.333), "!", 'Data Reliability'!F103 &lt; 0.333, "")</f>
        <v>!</v>
      </c>
      <c r="P103" s="24"/>
      <c r="Q103" s="50"/>
      <c r="R103" s="25">
        <f t="shared" si="26"/>
        <v>7.2770556175927696</v>
      </c>
      <c r="S103" s="25">
        <f t="shared" si="27"/>
        <v>3.42105263157895</v>
      </c>
      <c r="T103" s="25">
        <f t="shared" si="28"/>
        <v>4.7673129462279586</v>
      </c>
      <c r="U103" s="25">
        <f t="shared" si="29"/>
        <v>5.1961524227066338</v>
      </c>
      <c r="V103" s="25">
        <f t="shared" si="30"/>
        <v>4.5</v>
      </c>
      <c r="W103" s="25">
        <f t="shared" si="31"/>
        <v>8.0142206048408919</v>
      </c>
      <c r="X103" s="51"/>
      <c r="Y103" s="25">
        <f>IFERROR(Health!F103,"")</f>
        <v>8.86</v>
      </c>
      <c r="Z103" s="25">
        <f>IFERROR(Food!F103,"")</f>
        <v>3.42105263157895</v>
      </c>
      <c r="AA103" s="26">
        <f>IFERROR(Macro!F103,"")</f>
        <v>10</v>
      </c>
      <c r="AB103" s="25">
        <f>IFERROR(Socioeconomic!F103,"")</f>
        <v>3.8571428571428599</v>
      </c>
      <c r="AC103" s="25">
        <f>IFERROR('Natural Hazard'!F103,"")</f>
        <v>4.5</v>
      </c>
      <c r="AD103" s="25">
        <f>IFERROR(Conflict!F103,"")</f>
        <v>10</v>
      </c>
      <c r="AE103" s="51"/>
      <c r="AF103" s="25">
        <f>IFERROR(Health!G103,"")</f>
        <v>5.9769230769230797</v>
      </c>
      <c r="AG103" s="25">
        <f>IFERROR(Food!G103,"")</f>
        <v>0</v>
      </c>
      <c r="AH103" s="25">
        <f>IFERROR(Macro!G103,"")</f>
        <v>2.2727272727272698</v>
      </c>
      <c r="AI103" s="25">
        <f>IFERROR(Socioeconomic!G103,"")</f>
        <v>7</v>
      </c>
      <c r="AJ103" s="25">
        <f>IFERROR('Natural Hazard'!G103,"")</f>
        <v>0</v>
      </c>
      <c r="AK103" s="25">
        <f>IFERROR(Conflict!G103,"")</f>
        <v>6.4227731903056302</v>
      </c>
      <c r="AL103" s="50"/>
      <c r="AM103" s="27">
        <f>'Data Reliability'!E103</f>
        <v>0</v>
      </c>
      <c r="AN103" s="27">
        <f>'Data Reliability'!F103</f>
        <v>0.4</v>
      </c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</row>
    <row r="104" spans="1:53" x14ac:dyDescent="0.2">
      <c r="A104" s="63">
        <v>99</v>
      </c>
      <c r="B104" s="20" t="s">
        <v>203</v>
      </c>
      <c r="C104" s="20" t="s">
        <v>204</v>
      </c>
      <c r="D104" s="20" t="s">
        <v>557</v>
      </c>
      <c r="E104" s="20" t="s">
        <v>560</v>
      </c>
      <c r="F104" s="50"/>
      <c r="G104" s="22" cm="1">
        <f t="array" ref="G104">IF(Options!$D$30, SUM(IF(ISNUMBER(R104:W104),(IF(R104:W104&gt;=Options!$D$36,1,"")),""))+0.5*(SUM(IF(ISNUMBER(R104:W104),(IF(R104:W104&gt;=Options!$D$37,1,"")),""))-SUM(IF(ISNUMBER(R104:W104),(IF(R104:W104&gt;=Options!$D$36,1,"")),""))),0) +
   IF(Options!$D$31,SUM(IF(ISNUMBER(R104:W104),(IF(R104:W104&gt;=Options!$D$40,1,"")),"")),0) +
   IF(Options!$D$32,AVERAGE(IF(ISNUMBER(R104:W104),R104:W104)),0) +
   IF(Options!$D$33,IF(OR(IF(ISNUMBER(R104:W104),R104:W104)=0),0,GEOMEAN(IF(ISNUMBER(R104:W104),R104:W104))),0)</f>
        <v>1</v>
      </c>
      <c r="H104" s="23">
        <f t="shared" si="25"/>
        <v>1</v>
      </c>
      <c r="I104" s="241" t="str" cm="1">
        <f t="array" ref="I104">_xlfn.IFS('Data Reliability'!D104 &gt;= 0.666, "!!", AND('Data Reliability'!D104 &lt; 0.666,  'Data Reliability'!D104  &gt;= 0.333), "!", 'Data Reliability'!D104 &lt; 0.333, "")</f>
        <v>!</v>
      </c>
      <c r="J104" s="22" cm="1">
        <f t="array" ref="J104">IF(Options!$D$30, SUM(IF(ISNUMBER(Y104:AD104),(IF(Y104:AD104&gt;=Options!$D$40,1,"")),""))+0.5*(SUM(IF(ISNUMBER(Y104:AD104),(IF(Y104:AD104&gt;=Options!$D$41,1,"")),""))-SUM(IF(ISNUMBER(Y104:AD104),(IF(Y104:AD104&gt;=Options!$D$40,1,"")),""))),0) +
   IF(Options!$D$31,SUM(IF(ISNUMBER(Y104:AD104),(IF(Y104:AD104&gt;=Options!$D$40,1,"")),"")),0) +
   IF(Options!$D$32,AVERAGE(IF(ISNUMBER(Y104:AD104),Y104:AD104)),0) +
   IF(Options!$D$33,IF(OR(IF(ISNUMBER(Y104:AD104),Y104:AD104)=0),0,GEOMEAN(IF(ISNUMBER(Y104:AD104),Y104:AD104))),0)</f>
        <v>0</v>
      </c>
      <c r="K104" s="23">
        <f t="shared" si="17"/>
        <v>0</v>
      </c>
      <c r="L104" s="241" t="str" cm="1">
        <f t="array" ref="L104">_xlfn.IFS('Data Reliability'!E104 &gt;= 0.666, "!!", AND('Data Reliability'!E104 &lt; 0.666,  'Data Reliability'!E104  &gt;= 0.333), "!", 'Data Reliability'!E104 &lt; 0.333, "")</f>
        <v/>
      </c>
      <c r="M104" s="21" cm="1">
        <f t="array" ref="M104">IF(Options!$D$30, SUM(IF(ISNUMBER(AF104:AK104),(IF(AF104:AK104&gt;=Options!$D$40,1,"")),""))+0.5*(SUM(IF(ISNUMBER(AF104:AK104),(IF(AF104:AK104&gt;=Options!$D$41,1,"")),""))-SUM(IF(ISNUMBER(AF104:AK104),(IF(AF104:AK104&gt;=Options!$D$40,1,"")),""))),0) +
   IF(Options!$D$31,SUM(IF(ISNUMBER(AF104:AK104),(IF(AF104:AK104&gt;=Options!$D$40,1,"")),"")),0) +
   IF(Options!$D$32,AVERAGE(IF(ISNUMBER(AF104:AK104),AF104:AK104)),0) +
   IF(Options!$D$33,IF(OR(IF(ISNUMBER(AF104:AK104),AF104:AK104)=0),0,GEOMEAN(IF(ISNUMBER(AF104:AK104),AF104:AK104))),0)</f>
        <v>0.5</v>
      </c>
      <c r="N104" s="23">
        <f t="shared" si="24"/>
        <v>0.5</v>
      </c>
      <c r="O104" s="241" t="str" cm="1">
        <f t="array" ref="O104">_xlfn.IFS('Data Reliability'!F104 &gt;= 0.666, "!!", AND('Data Reliability'!F104 &lt; 0.666,  'Data Reliability'!F104  &gt;= 0.333), "!", 'Data Reliability'!F104 &lt; 0.333, "")</f>
        <v>!</v>
      </c>
      <c r="P104" s="24"/>
      <c r="Q104" s="50"/>
      <c r="R104" s="25">
        <f t="shared" si="26"/>
        <v>5.6917413855515262</v>
      </c>
      <c r="S104" s="25">
        <f t="shared" si="27"/>
        <v>0</v>
      </c>
      <c r="T104" s="25">
        <f t="shared" si="28"/>
        <v>0</v>
      </c>
      <c r="U104" s="25">
        <f t="shared" si="29"/>
        <v>6.1927217997240653</v>
      </c>
      <c r="V104" s="25">
        <f t="shared" si="30"/>
        <v>2.6666666666666701</v>
      </c>
      <c r="W104" s="25">
        <f t="shared" si="31"/>
        <v>0</v>
      </c>
      <c r="X104" s="51"/>
      <c r="Y104" s="25">
        <f>IFERROR(Health!F104,"")</f>
        <v>6.94</v>
      </c>
      <c r="Z104" s="25">
        <f>IFERROR(Food!F104,"")</f>
        <v>0</v>
      </c>
      <c r="AA104" s="26">
        <f>IFERROR(Macro!F104,"")</f>
        <v>0</v>
      </c>
      <c r="AB104" s="25">
        <f>IFERROR(Socioeconomic!F104,"")</f>
        <v>4.4285714285714297</v>
      </c>
      <c r="AC104" s="25">
        <f>IFERROR('Natural Hazard'!F104,"")</f>
        <v>2.6666666666666701</v>
      </c>
      <c r="AD104" s="25">
        <f>IFERROR(Conflict!F104,"")</f>
        <v>0</v>
      </c>
      <c r="AE104" s="51"/>
      <c r="AF104" s="25">
        <f>IFERROR(Health!G104,"")</f>
        <v>4.6680000000000001</v>
      </c>
      <c r="AG104" s="25">
        <f>IFERROR(Food!G104,"")</f>
        <v>0</v>
      </c>
      <c r="AH104" s="25">
        <f>IFERROR(Macro!G104,"")</f>
        <v>0</v>
      </c>
      <c r="AI104" s="25">
        <f>IFERROR(Socioeconomic!G104,"")</f>
        <v>8.6596330006917306</v>
      </c>
      <c r="AJ104" s="25">
        <f>IFERROR('Natural Hazard'!G104,"")</f>
        <v>0</v>
      </c>
      <c r="AK104" s="25">
        <f>IFERROR(Conflict!G104,"")</f>
        <v>0</v>
      </c>
      <c r="AL104" s="50"/>
      <c r="AM104" s="27">
        <f>'Data Reliability'!E104</f>
        <v>0.2</v>
      </c>
      <c r="AN104" s="27">
        <f>'Data Reliability'!F104</f>
        <v>0.6</v>
      </c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</row>
    <row r="105" spans="1:53" x14ac:dyDescent="0.2">
      <c r="A105" s="63">
        <v>100</v>
      </c>
      <c r="B105" s="20" t="s">
        <v>205</v>
      </c>
      <c r="C105" s="20" t="s">
        <v>206</v>
      </c>
      <c r="D105" s="20" t="s">
        <v>555</v>
      </c>
      <c r="E105" s="20" t="s">
        <v>3</v>
      </c>
      <c r="F105" s="50"/>
      <c r="G105" s="22" cm="1">
        <f t="array" ref="G105">IF(Options!$D$30, SUM(IF(ISNUMBER(R105:W105),(IF(R105:W105&gt;=Options!$D$36,1,"")),""))+0.5*(SUM(IF(ISNUMBER(R105:W105),(IF(R105:W105&gt;=Options!$D$37,1,"")),""))-SUM(IF(ISNUMBER(R105:W105),(IF(R105:W105&gt;=Options!$D$36,1,"")),""))),0) +
   IF(Options!$D$31,SUM(IF(ISNUMBER(R105:W105),(IF(R105:W105&gt;=Options!$D$40,1,"")),"")),0) +
   IF(Options!$D$32,AVERAGE(IF(ISNUMBER(R105:W105),R105:W105)),0) +
   IF(Options!$D$33,IF(OR(IF(ISNUMBER(R105:W105),R105:W105)=0),0,GEOMEAN(IF(ISNUMBER(R105:W105),R105:W105))),0)</f>
        <v>0.5</v>
      </c>
      <c r="H105" s="23">
        <f t="shared" si="25"/>
        <v>0.5</v>
      </c>
      <c r="I105" s="241" t="str" cm="1">
        <f t="array" ref="I105">_xlfn.IFS('Data Reliability'!D105 &gt;= 0.666, "!!", AND('Data Reliability'!D105 &lt; 0.666,  'Data Reliability'!D105  &gt;= 0.333), "!", 'Data Reliability'!D105 &lt; 0.333, "")</f>
        <v>!</v>
      </c>
      <c r="J105" s="22" cm="1">
        <f t="array" ref="J105">IF(Options!$D$30, SUM(IF(ISNUMBER(Y105:AD105),(IF(Y105:AD105&gt;=Options!$D$40,1,"")),""))+0.5*(SUM(IF(ISNUMBER(Y105:AD105),(IF(Y105:AD105&gt;=Options!$D$41,1,"")),""))-SUM(IF(ISNUMBER(Y105:AD105),(IF(Y105:AD105&gt;=Options!$D$40,1,"")),""))),0) +
   IF(Options!$D$31,SUM(IF(ISNUMBER(Y105:AD105),(IF(Y105:AD105&gt;=Options!$D$40,1,"")),"")),0) +
   IF(Options!$D$32,AVERAGE(IF(ISNUMBER(Y105:AD105),Y105:AD105)),0) +
   IF(Options!$D$33,IF(OR(IF(ISNUMBER(Y105:AD105),Y105:AD105)=0),0,GEOMEAN(IF(ISNUMBER(Y105:AD105),Y105:AD105))),0)</f>
        <v>0</v>
      </c>
      <c r="K105" s="23">
        <f t="shared" si="17"/>
        <v>0</v>
      </c>
      <c r="L105" s="241" t="str" cm="1">
        <f t="array" ref="L105">_xlfn.IFS('Data Reliability'!E105 &gt;= 0.666, "!!", AND('Data Reliability'!E105 &lt; 0.666,  'Data Reliability'!E105  &gt;= 0.333), "!", 'Data Reliability'!E105 &lt; 0.333, "")</f>
        <v/>
      </c>
      <c r="M105" s="21" cm="1">
        <f t="array" ref="M105">IF(Options!$D$30, SUM(IF(ISNUMBER(AF105:AK105),(IF(AF105:AK105&gt;=Options!$D$40,1,"")),""))+0.5*(SUM(IF(ISNUMBER(AF105:AK105),(IF(AF105:AK105&gt;=Options!$D$41,1,"")),""))-SUM(IF(ISNUMBER(AF105:AK105),(IF(AF105:AK105&gt;=Options!$D$40,1,"")),""))),0) +
   IF(Options!$D$31,SUM(IF(ISNUMBER(AF105:AK105),(IF(AF105:AK105&gt;=Options!$D$40,1,"")),"")),0) +
   IF(Options!$D$32,AVERAGE(IF(ISNUMBER(AF105:AK105),AF105:AK105)),0) +
   IF(Options!$D$33,IF(OR(IF(ISNUMBER(AF105:AK105),AF105:AK105)=0),0,GEOMEAN(IF(ISNUMBER(AF105:AK105),AF105:AK105))),0)</f>
        <v>0</v>
      </c>
      <c r="N105" s="23">
        <f t="shared" si="24"/>
        <v>0</v>
      </c>
      <c r="O105" s="241" t="str" cm="1">
        <f t="array" ref="O105">_xlfn.IFS('Data Reliability'!F105 &gt;= 0.666, "!!", AND('Data Reliability'!F105 &lt; 0.666,  'Data Reliability'!F105  &gt;= 0.333), "!", 'Data Reliability'!F105 &lt; 0.333, "")</f>
        <v>!</v>
      </c>
      <c r="P105" s="24"/>
      <c r="Q105" s="50"/>
      <c r="R105" s="25">
        <f t="shared" si="26"/>
        <v>4.8809757221276975</v>
      </c>
      <c r="S105" s="25">
        <f t="shared" si="27"/>
        <v>0</v>
      </c>
      <c r="T105" s="25">
        <f t="shared" si="28"/>
        <v>5.2272727272727302</v>
      </c>
      <c r="U105" s="25">
        <f t="shared" si="29"/>
        <v>0</v>
      </c>
      <c r="V105" s="25">
        <f t="shared" si="30"/>
        <v>0.5</v>
      </c>
      <c r="W105" s="25">
        <f t="shared" si="31"/>
        <v>0</v>
      </c>
      <c r="X105" s="51"/>
      <c r="Y105" s="25">
        <f>IFERROR(Health!F105,"")</f>
        <v>5.3</v>
      </c>
      <c r="Z105" s="25">
        <f>IFERROR(Food!F105,"")</f>
        <v>0</v>
      </c>
      <c r="AA105" s="26">
        <f>IFERROR(Macro!F105,"")</f>
        <v>0</v>
      </c>
      <c r="AB105" s="25">
        <f>IFERROR(Socioeconomic!F105,"")</f>
        <v>0</v>
      </c>
      <c r="AC105" s="25">
        <f>IFERROR('Natural Hazard'!F105,"")</f>
        <v>0.5</v>
      </c>
      <c r="AD105" s="25">
        <f>IFERROR(Conflict!F105,"")</f>
        <v>0</v>
      </c>
      <c r="AE105" s="51"/>
      <c r="AF105" s="25">
        <f>IFERROR(Health!G105,"")</f>
        <v>4.4950799999999997</v>
      </c>
      <c r="AG105" s="25">
        <f>IFERROR(Food!G105,"")</f>
        <v>0</v>
      </c>
      <c r="AH105" s="25">
        <f>IFERROR(Macro!G105,"")</f>
        <v>5.2272727272727302</v>
      </c>
      <c r="AI105" s="25">
        <f>IFERROR(Socioeconomic!G105,"")</f>
        <v>0</v>
      </c>
      <c r="AJ105" s="25">
        <f>IFERROR('Natural Hazard'!G105,"")</f>
        <v>0</v>
      </c>
      <c r="AK105" s="25">
        <f>IFERROR(Conflict!G105,"")</f>
        <v>0</v>
      </c>
      <c r="AL105" s="50"/>
      <c r="AM105" s="27">
        <f>'Data Reliability'!E105</f>
        <v>0.2</v>
      </c>
      <c r="AN105" s="27">
        <f>'Data Reliability'!F105</f>
        <v>0.6</v>
      </c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</row>
    <row r="106" spans="1:53" x14ac:dyDescent="0.2">
      <c r="A106" s="63">
        <v>101</v>
      </c>
      <c r="B106" s="20" t="s">
        <v>207</v>
      </c>
      <c r="C106" s="20" t="s">
        <v>208</v>
      </c>
      <c r="D106" s="20" t="s">
        <v>553</v>
      </c>
      <c r="E106" s="20" t="s">
        <v>552</v>
      </c>
      <c r="F106" s="50"/>
      <c r="G106" s="22" cm="1">
        <f t="array" ref="G106">IF(Options!$D$30, SUM(IF(ISNUMBER(R106:W106),(IF(R106:W106&gt;=Options!$D$36,1,"")),""))+0.5*(SUM(IF(ISNUMBER(R106:W106),(IF(R106:W106&gt;=Options!$D$37,1,"")),""))-SUM(IF(ISNUMBER(R106:W106),(IF(R106:W106&gt;=Options!$D$36,1,"")),""))),0) +
   IF(Options!$D$31,SUM(IF(ISNUMBER(R106:W106),(IF(R106:W106&gt;=Options!$D$40,1,"")),"")),0) +
   IF(Options!$D$32,AVERAGE(IF(ISNUMBER(R106:W106),R106:W106)),0) +
   IF(Options!$D$33,IF(OR(IF(ISNUMBER(R106:W106),R106:W106)=0),0,GEOMEAN(IF(ISNUMBER(R106:W106),R106:W106))),0)</f>
        <v>3.5</v>
      </c>
      <c r="H106" s="23">
        <f t="shared" si="25"/>
        <v>3.5</v>
      </c>
      <c r="I106" s="241" t="str" cm="1">
        <f t="array" ref="I106">_xlfn.IFS('Data Reliability'!D106 &gt;= 0.666, "!!", AND('Data Reliability'!D106 &lt; 0.666,  'Data Reliability'!D106  &gt;= 0.333), "!", 'Data Reliability'!D106 &lt; 0.333, "")</f>
        <v/>
      </c>
      <c r="J106" s="22" cm="1">
        <f t="array" ref="J106">IF(Options!$D$30, SUM(IF(ISNUMBER(Y106:AD106),(IF(Y106:AD106&gt;=Options!$D$40,1,"")),""))+0.5*(SUM(IF(ISNUMBER(Y106:AD106),(IF(Y106:AD106&gt;=Options!$D$41,1,"")),""))-SUM(IF(ISNUMBER(Y106:AD106),(IF(Y106:AD106&gt;=Options!$D$40,1,"")),""))),0) +
   IF(Options!$D$31,SUM(IF(ISNUMBER(Y106:AD106),(IF(Y106:AD106&gt;=Options!$D$40,1,"")),"")),0) +
   IF(Options!$D$32,AVERAGE(IF(ISNUMBER(Y106:AD106),Y106:AD106)),0) +
   IF(Options!$D$33,IF(OR(IF(ISNUMBER(Y106:AD106),Y106:AD106)=0),0,GEOMEAN(IF(ISNUMBER(Y106:AD106),Y106:AD106))),0)</f>
        <v>1</v>
      </c>
      <c r="K106" s="23">
        <f t="shared" si="17"/>
        <v>1</v>
      </c>
      <c r="L106" s="241" t="str" cm="1">
        <f t="array" ref="L106">_xlfn.IFS('Data Reliability'!E106 &gt;= 0.666, "!!", AND('Data Reliability'!E106 &lt; 0.666,  'Data Reliability'!E106  &gt;= 0.333), "!", 'Data Reliability'!E106 &lt; 0.333, "")</f>
        <v/>
      </c>
      <c r="M106" s="21" cm="1">
        <f t="array" ref="M106">IF(Options!$D$30, SUM(IF(ISNUMBER(AF106:AK106),(IF(AF106:AK106&gt;=Options!$D$40,1,"")),""))+0.5*(SUM(IF(ISNUMBER(AF106:AK106),(IF(AF106:AK106&gt;=Options!$D$41,1,"")),""))-SUM(IF(ISNUMBER(AF106:AK106),(IF(AF106:AK106&gt;=Options!$D$40,1,"")),""))),0) +
   IF(Options!$D$31,SUM(IF(ISNUMBER(AF106:AK106),(IF(AF106:AK106&gt;=Options!$D$40,1,"")),"")),0) +
   IF(Options!$D$32,AVERAGE(IF(ISNUMBER(AF106:AK106),AF106:AK106)),0) +
   IF(Options!$D$33,IF(OR(IF(ISNUMBER(AF106:AK106),AF106:AK106)=0),0,GEOMEAN(IF(ISNUMBER(AF106:AK106),AF106:AK106))),0)</f>
        <v>3</v>
      </c>
      <c r="N106" s="23">
        <f t="shared" si="24"/>
        <v>3</v>
      </c>
      <c r="O106" s="241" t="str" cm="1">
        <f t="array" ref="O106">_xlfn.IFS('Data Reliability'!F106 &gt;= 0.666, "!!", AND('Data Reliability'!F106 &lt; 0.666,  'Data Reliability'!F106  &gt;= 0.333), "!", 'Data Reliability'!F106 &lt; 0.333, "")</f>
        <v/>
      </c>
      <c r="P106" s="24"/>
      <c r="Q106" s="50"/>
      <c r="R106" s="25">
        <f t="shared" si="26"/>
        <v>8.4970583144992009</v>
      </c>
      <c r="S106" s="25">
        <f t="shared" si="27"/>
        <v>5.6698564593301404</v>
      </c>
      <c r="T106" s="25">
        <f t="shared" si="28"/>
        <v>5.8677685950413201</v>
      </c>
      <c r="U106" s="25">
        <f t="shared" si="29"/>
        <v>6.5465367070797749</v>
      </c>
      <c r="V106" s="25">
        <f t="shared" si="30"/>
        <v>8.3666002653407556</v>
      </c>
      <c r="W106" s="25">
        <f t="shared" si="31"/>
        <v>0</v>
      </c>
      <c r="X106" s="51"/>
      <c r="Y106" s="25">
        <f>IFERROR(Health!F106,"")</f>
        <v>7.22</v>
      </c>
      <c r="Z106" s="25">
        <f>IFERROR(Food!F106,"")</f>
        <v>5.6698564593301404</v>
      </c>
      <c r="AA106" s="26">
        <f>IFERROR(Macro!F106,"")</f>
        <v>5.8677685950413201</v>
      </c>
      <c r="AB106" s="25">
        <f>IFERROR(Socioeconomic!F106,"")</f>
        <v>4.28571428571429</v>
      </c>
      <c r="AC106" s="25">
        <f>IFERROR('Natural Hazard'!F106,"")</f>
        <v>7</v>
      </c>
      <c r="AD106" s="25">
        <f>IFERROR(Conflict!F106,"")</f>
        <v>0</v>
      </c>
      <c r="AE106" s="51"/>
      <c r="AF106" s="25">
        <f>IFERROR(Health!G106,"")</f>
        <v>10</v>
      </c>
      <c r="AG106" s="25">
        <f>IFERROR(Food!G106,"")</f>
        <v>0</v>
      </c>
      <c r="AH106" s="25">
        <f>IFERROR(Macro!G106,"")</f>
        <v>0</v>
      </c>
      <c r="AI106" s="25">
        <f>IFERROR(Socioeconomic!G106,"")</f>
        <v>10</v>
      </c>
      <c r="AJ106" s="25">
        <f>IFERROR('Natural Hazard'!G106,"")</f>
        <v>10</v>
      </c>
      <c r="AK106" s="25">
        <f>IFERROR(Conflict!G106,"")</f>
        <v>0</v>
      </c>
      <c r="AL106" s="50"/>
      <c r="AM106" s="27">
        <f>'Data Reliability'!E106</f>
        <v>0</v>
      </c>
      <c r="AN106" s="27">
        <f>'Data Reliability'!F106</f>
        <v>0.3</v>
      </c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</row>
    <row r="107" spans="1:53" x14ac:dyDescent="0.2">
      <c r="A107" s="63">
        <v>102</v>
      </c>
      <c r="B107" s="20" t="s">
        <v>209</v>
      </c>
      <c r="C107" s="20" t="s">
        <v>210</v>
      </c>
      <c r="D107" s="20" t="s">
        <v>554</v>
      </c>
      <c r="E107" s="20" t="s">
        <v>551</v>
      </c>
      <c r="F107" s="50"/>
      <c r="G107" s="22" cm="1">
        <f t="array" ref="G107">IF(Options!$D$30, SUM(IF(ISNUMBER(R107:W107),(IF(R107:W107&gt;=Options!$D$36,1,"")),""))+0.5*(SUM(IF(ISNUMBER(R107:W107),(IF(R107:W107&gt;=Options!$D$37,1,"")),""))-SUM(IF(ISNUMBER(R107:W107),(IF(R107:W107&gt;=Options!$D$36,1,"")),""))),0) +
   IF(Options!$D$31,SUM(IF(ISNUMBER(R107:W107),(IF(R107:W107&gt;=Options!$D$40,1,"")),"")),0) +
   IF(Options!$D$32,AVERAGE(IF(ISNUMBER(R107:W107),R107:W107)),0) +
   IF(Options!$D$33,IF(OR(IF(ISNUMBER(R107:W107),R107:W107)=0),0,GEOMEAN(IF(ISNUMBER(R107:W107),R107:W107))),0)</f>
        <v>3</v>
      </c>
      <c r="H107" s="23">
        <f t="shared" si="25"/>
        <v>3</v>
      </c>
      <c r="I107" s="241" t="str" cm="1">
        <f t="array" ref="I107">_xlfn.IFS('Data Reliability'!D107 &gt;= 0.666, "!!", AND('Data Reliability'!D107 &lt; 0.666,  'Data Reliability'!D107  &gt;= 0.333), "!", 'Data Reliability'!D107 &lt; 0.333, "")</f>
        <v/>
      </c>
      <c r="J107" s="22" cm="1">
        <f t="array" ref="J107">IF(Options!$D$30, SUM(IF(ISNUMBER(Y107:AD107),(IF(Y107:AD107&gt;=Options!$D$40,1,"")),""))+0.5*(SUM(IF(ISNUMBER(Y107:AD107),(IF(Y107:AD107&gt;=Options!$D$41,1,"")),""))-SUM(IF(ISNUMBER(Y107:AD107),(IF(Y107:AD107&gt;=Options!$D$40,1,"")),""))),0) +
   IF(Options!$D$31,SUM(IF(ISNUMBER(Y107:AD107),(IF(Y107:AD107&gt;=Options!$D$40,1,"")),"")),0) +
   IF(Options!$D$32,AVERAGE(IF(ISNUMBER(Y107:AD107),Y107:AD107)),0) +
   IF(Options!$D$33,IF(OR(IF(ISNUMBER(Y107:AD107),Y107:AD107)=0),0,GEOMEAN(IF(ISNUMBER(Y107:AD107),Y107:AD107))),0)</f>
        <v>2</v>
      </c>
      <c r="K107" s="23">
        <f t="shared" si="17"/>
        <v>2</v>
      </c>
      <c r="L107" s="241" t="str" cm="1">
        <f t="array" ref="L107">_xlfn.IFS('Data Reliability'!E107 &gt;= 0.666, "!!", AND('Data Reliability'!E107 &lt; 0.666,  'Data Reliability'!E107  &gt;= 0.333), "!", 'Data Reliability'!E107 &lt; 0.333, "")</f>
        <v/>
      </c>
      <c r="M107" s="21" cm="1">
        <f t="array" ref="M107">IF(Options!$D$30, SUM(IF(ISNUMBER(AF107:AK107),(IF(AF107:AK107&gt;=Options!$D$40,1,"")),""))+0.5*(SUM(IF(ISNUMBER(AF107:AK107),(IF(AF107:AK107&gt;=Options!$D$41,1,"")),""))-SUM(IF(ISNUMBER(AF107:AK107),(IF(AF107:AK107&gt;=Options!$D$40,1,"")),""))),0) +
   IF(Options!$D$31,SUM(IF(ISNUMBER(AF107:AK107),(IF(AF107:AK107&gt;=Options!$D$40,1,"")),"")),0) +
   IF(Options!$D$32,AVERAGE(IF(ISNUMBER(AF107:AK107),AF107:AK107)),0) +
   IF(Options!$D$33,IF(OR(IF(ISNUMBER(AF107:AK107),AF107:AK107)=0),0,GEOMEAN(IF(ISNUMBER(AF107:AK107),AF107:AK107))),0)</f>
        <v>1.5</v>
      </c>
      <c r="N107" s="23">
        <f t="shared" si="24"/>
        <v>1.5</v>
      </c>
      <c r="O107" s="241" t="str" cm="1">
        <f t="array" ref="O107">_xlfn.IFS('Data Reliability'!F107 &gt;= 0.666, "!!", AND('Data Reliability'!F107 &lt; 0.666,  'Data Reliability'!F107  &gt;= 0.333), "!", 'Data Reliability'!F107 &lt; 0.333, "")</f>
        <v/>
      </c>
      <c r="P107" s="24"/>
      <c r="Q107" s="50"/>
      <c r="R107" s="25">
        <f t="shared" si="26"/>
        <v>10</v>
      </c>
      <c r="S107" s="25">
        <f t="shared" si="27"/>
        <v>8.7559808612440193</v>
      </c>
      <c r="T107" s="25">
        <f t="shared" si="28"/>
        <v>4.2780870199146772</v>
      </c>
      <c r="U107" s="25">
        <f t="shared" si="29"/>
        <v>9.2352476300467963</v>
      </c>
      <c r="V107" s="25">
        <f t="shared" si="30"/>
        <v>2.5</v>
      </c>
      <c r="W107" s="25">
        <f t="shared" si="31"/>
        <v>0</v>
      </c>
      <c r="X107" s="51"/>
      <c r="Y107" s="25">
        <f>IFERROR(Health!F107,"")</f>
        <v>10</v>
      </c>
      <c r="Z107" s="25">
        <f>IFERROR(Food!F107,"")</f>
        <v>8.7559808612440193</v>
      </c>
      <c r="AA107" s="26">
        <f>IFERROR(Macro!F107,"")</f>
        <v>6.7107438016528898</v>
      </c>
      <c r="AB107" s="25">
        <f>IFERROR(Socioeconomic!F107,"")</f>
        <v>9.1428571428571406</v>
      </c>
      <c r="AC107" s="25">
        <f>IFERROR('Natural Hazard'!F107,"")</f>
        <v>2.5</v>
      </c>
      <c r="AD107" s="25">
        <f>IFERROR(Conflict!F107,"")</f>
        <v>0</v>
      </c>
      <c r="AE107" s="51"/>
      <c r="AF107" s="25">
        <f>IFERROR(Health!G107,"")</f>
        <v>10</v>
      </c>
      <c r="AG107" s="25">
        <f>IFERROR(Food!G107,"")</f>
        <v>0</v>
      </c>
      <c r="AH107" s="25">
        <f>IFERROR(Macro!G107,"")</f>
        <v>2.7272727272727302</v>
      </c>
      <c r="AI107" s="25">
        <f>IFERROR(Socioeconomic!G107,"")</f>
        <v>9.3285717424686698</v>
      </c>
      <c r="AJ107" s="25">
        <f>IFERROR('Natural Hazard'!G107,"")</f>
        <v>0</v>
      </c>
      <c r="AK107" s="25">
        <f>IFERROR(Conflict!G107,"")</f>
        <v>0</v>
      </c>
      <c r="AL107" s="50"/>
      <c r="AM107" s="27">
        <f>'Data Reliability'!E107</f>
        <v>0</v>
      </c>
      <c r="AN107" s="27">
        <f>'Data Reliability'!F107</f>
        <v>0.3</v>
      </c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</row>
    <row r="108" spans="1:53" x14ac:dyDescent="0.2">
      <c r="A108" s="63">
        <v>103</v>
      </c>
      <c r="B108" s="20" t="s">
        <v>211</v>
      </c>
      <c r="C108" s="20" t="s">
        <v>212</v>
      </c>
      <c r="D108" s="20" t="s">
        <v>555</v>
      </c>
      <c r="E108" s="20" t="s">
        <v>3</v>
      </c>
      <c r="F108" s="50"/>
      <c r="G108" s="22" cm="1">
        <f t="array" ref="G108">IF(Options!$D$30, SUM(IF(ISNUMBER(R108:W108),(IF(R108:W108&gt;=Options!$D$36,1,"")),""))+0.5*(SUM(IF(ISNUMBER(R108:W108),(IF(R108:W108&gt;=Options!$D$37,1,"")),""))-SUM(IF(ISNUMBER(R108:W108),(IF(R108:W108&gt;=Options!$D$36,1,"")),""))),0) +
   IF(Options!$D$31,SUM(IF(ISNUMBER(R108:W108),(IF(R108:W108&gt;=Options!$D$40,1,"")),"")),0) +
   IF(Options!$D$32,AVERAGE(IF(ISNUMBER(R108:W108),R108:W108)),0) +
   IF(Options!$D$33,IF(OR(IF(ISNUMBER(R108:W108),R108:W108)=0),0,GEOMEAN(IF(ISNUMBER(R108:W108),R108:W108))),0)</f>
        <v>0.5</v>
      </c>
      <c r="H108" s="23">
        <f t="shared" si="25"/>
        <v>0.5</v>
      </c>
      <c r="I108" s="241" t="str" cm="1">
        <f t="array" ref="I108">_xlfn.IFS('Data Reliability'!D108 &gt;= 0.666, "!!", AND('Data Reliability'!D108 &lt; 0.666,  'Data Reliability'!D108  &gt;= 0.333), "!", 'Data Reliability'!D108 &lt; 0.333, "")</f>
        <v/>
      </c>
      <c r="J108" s="22" cm="1">
        <f t="array" ref="J108">IF(Options!$D$30, SUM(IF(ISNUMBER(Y108:AD108),(IF(Y108:AD108&gt;=Options!$D$40,1,"")),""))+0.5*(SUM(IF(ISNUMBER(Y108:AD108),(IF(Y108:AD108&gt;=Options!$D$41,1,"")),""))-SUM(IF(ISNUMBER(Y108:AD108),(IF(Y108:AD108&gt;=Options!$D$40,1,"")),""))),0) +
   IF(Options!$D$31,SUM(IF(ISNUMBER(Y108:AD108),(IF(Y108:AD108&gt;=Options!$D$40,1,"")),"")),0) +
   IF(Options!$D$32,AVERAGE(IF(ISNUMBER(Y108:AD108),Y108:AD108)),0) +
   IF(Options!$D$33,IF(OR(IF(ISNUMBER(Y108:AD108),Y108:AD108)=0),0,GEOMEAN(IF(ISNUMBER(Y108:AD108),Y108:AD108))),0)</f>
        <v>0</v>
      </c>
      <c r="K108" s="23">
        <f t="shared" si="17"/>
        <v>0</v>
      </c>
      <c r="L108" s="241" t="str" cm="1">
        <f t="array" ref="L108">_xlfn.IFS('Data Reliability'!E108 &gt;= 0.666, "!!", AND('Data Reliability'!E108 &lt; 0.666,  'Data Reliability'!E108  &gt;= 0.333), "!", 'Data Reliability'!E108 &lt; 0.333, "")</f>
        <v/>
      </c>
      <c r="M108" s="21" cm="1">
        <f t="array" ref="M108">IF(Options!$D$30, SUM(IF(ISNUMBER(AF108:AK108),(IF(AF108:AK108&gt;=Options!$D$40,1,"")),""))+0.5*(SUM(IF(ISNUMBER(AF108:AK108),(IF(AF108:AK108&gt;=Options!$D$41,1,"")),""))-SUM(IF(ISNUMBER(AF108:AK108),(IF(AF108:AK108&gt;=Options!$D$40,1,"")),""))),0) +
   IF(Options!$D$31,SUM(IF(ISNUMBER(AF108:AK108),(IF(AF108:AK108&gt;=Options!$D$40,1,"")),"")),0) +
   IF(Options!$D$32,AVERAGE(IF(ISNUMBER(AF108:AK108),AF108:AK108)),0) +
   IF(Options!$D$33,IF(OR(IF(ISNUMBER(AF108:AK108),AF108:AK108)=0),0,GEOMEAN(IF(ISNUMBER(AF108:AK108),AF108:AK108))),0)</f>
        <v>1</v>
      </c>
      <c r="N108" s="23">
        <f t="shared" si="24"/>
        <v>1</v>
      </c>
      <c r="O108" s="241" t="str" cm="1">
        <f t="array" ref="O108">_xlfn.IFS('Data Reliability'!F108 &gt;= 0.666, "!!", AND('Data Reliability'!F108 &lt; 0.666,  'Data Reliability'!F108  &gt;= 0.333), "!", 'Data Reliability'!F108 &lt; 0.333, "")</f>
        <v/>
      </c>
      <c r="P108" s="24"/>
      <c r="Q108" s="50"/>
      <c r="R108" s="25">
        <f t="shared" si="26"/>
        <v>5.4772255750516612</v>
      </c>
      <c r="S108" s="25">
        <f t="shared" si="27"/>
        <v>2.2727272727272698</v>
      </c>
      <c r="T108" s="25">
        <f t="shared" si="28"/>
        <v>2.5454545454545401</v>
      </c>
      <c r="U108" s="25">
        <f t="shared" si="29"/>
        <v>3.0441200151549017</v>
      </c>
      <c r="V108" s="25">
        <f t="shared" si="30"/>
        <v>1.1666666666666701</v>
      </c>
      <c r="W108" s="25">
        <f t="shared" si="31"/>
        <v>0</v>
      </c>
      <c r="X108" s="51"/>
      <c r="Y108" s="25">
        <f>IFERROR(Health!F108,"")</f>
        <v>3</v>
      </c>
      <c r="Z108" s="25">
        <f>IFERROR(Food!F108,"")</f>
        <v>2.2727272727272698</v>
      </c>
      <c r="AA108" s="26">
        <f>IFERROR(Macro!F108,"")</f>
        <v>2.5454545454545401</v>
      </c>
      <c r="AB108" s="25">
        <f>IFERROR(Socioeconomic!F108,"")</f>
        <v>1.4285714285714299</v>
      </c>
      <c r="AC108" s="25">
        <f>IFERROR('Natural Hazard'!F108,"")</f>
        <v>1.1666666666666701</v>
      </c>
      <c r="AD108" s="25">
        <f>IFERROR(Conflict!F108,"")</f>
        <v>0</v>
      </c>
      <c r="AE108" s="51"/>
      <c r="AF108" s="25">
        <f>IFERROR(Health!G108,"")</f>
        <v>10</v>
      </c>
      <c r="AG108" s="25">
        <f>IFERROR(Food!G108,"")</f>
        <v>0</v>
      </c>
      <c r="AH108" s="25">
        <f>IFERROR(Macro!G108,"")</f>
        <v>0</v>
      </c>
      <c r="AI108" s="25">
        <f>IFERROR(Socioeconomic!G108,"")</f>
        <v>6.4866666666666699</v>
      </c>
      <c r="AJ108" s="25">
        <f>IFERROR('Natural Hazard'!G108,"")</f>
        <v>0</v>
      </c>
      <c r="AK108" s="25">
        <f>IFERROR(Conflict!G108,"")</f>
        <v>0</v>
      </c>
      <c r="AL108" s="50"/>
      <c r="AM108" s="27">
        <f>'Data Reliability'!E108</f>
        <v>0</v>
      </c>
      <c r="AN108" s="27">
        <f>'Data Reliability'!F108</f>
        <v>0.3</v>
      </c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</row>
    <row r="109" spans="1:53" x14ac:dyDescent="0.2">
      <c r="A109" s="63">
        <v>104</v>
      </c>
      <c r="B109" s="20" t="s">
        <v>213</v>
      </c>
      <c r="C109" s="20" t="s">
        <v>214</v>
      </c>
      <c r="D109" s="20" t="s">
        <v>555</v>
      </c>
      <c r="E109" s="20" t="s">
        <v>3</v>
      </c>
      <c r="F109" s="50"/>
      <c r="G109" s="22" cm="1">
        <f t="array" ref="G109">IF(Options!$D$30, SUM(IF(ISNUMBER(R109:W109),(IF(R109:W109&gt;=Options!$D$36,1,"")),""))+0.5*(SUM(IF(ISNUMBER(R109:W109),(IF(R109:W109&gt;=Options!$D$37,1,"")),""))-SUM(IF(ISNUMBER(R109:W109),(IF(R109:W109&gt;=Options!$D$36,1,"")),""))),0) +
   IF(Options!$D$31,SUM(IF(ISNUMBER(R109:W109),(IF(R109:W109&gt;=Options!$D$40,1,"")),"")),0) +
   IF(Options!$D$32,AVERAGE(IF(ISNUMBER(R109:W109),R109:W109)),0) +
   IF(Options!$D$33,IF(OR(IF(ISNUMBER(R109:W109),R109:W109)=0),0,GEOMEAN(IF(ISNUMBER(R109:W109),R109:W109))),0)</f>
        <v>1</v>
      </c>
      <c r="H109" s="23">
        <f t="shared" si="25"/>
        <v>1</v>
      </c>
      <c r="I109" s="241" t="str" cm="1">
        <f t="array" ref="I109">_xlfn.IFS('Data Reliability'!D109 &gt;= 0.666, "!!", AND('Data Reliability'!D109 &lt; 0.666,  'Data Reliability'!D109  &gt;= 0.333), "!", 'Data Reliability'!D109 &lt; 0.333, "")</f>
        <v/>
      </c>
      <c r="J109" s="22" cm="1">
        <f t="array" ref="J109">IF(Options!$D$30, SUM(IF(ISNUMBER(Y109:AD109),(IF(Y109:AD109&gt;=Options!$D$40,1,"")),""))+0.5*(SUM(IF(ISNUMBER(Y109:AD109),(IF(Y109:AD109&gt;=Options!$D$41,1,"")),""))-SUM(IF(ISNUMBER(Y109:AD109),(IF(Y109:AD109&gt;=Options!$D$40,1,"")),""))),0) +
   IF(Options!$D$31,SUM(IF(ISNUMBER(Y109:AD109),(IF(Y109:AD109&gt;=Options!$D$40,1,"")),"")),0) +
   IF(Options!$D$32,AVERAGE(IF(ISNUMBER(Y109:AD109),Y109:AD109)),0) +
   IF(Options!$D$33,IF(OR(IF(ISNUMBER(Y109:AD109),Y109:AD109)=0),0,GEOMEAN(IF(ISNUMBER(Y109:AD109),Y109:AD109))),0)</f>
        <v>0</v>
      </c>
      <c r="K109" s="23">
        <f t="shared" si="17"/>
        <v>0</v>
      </c>
      <c r="L109" s="241" t="str" cm="1">
        <f t="array" ref="L109">_xlfn.IFS('Data Reliability'!E109 &gt;= 0.666, "!!", AND('Data Reliability'!E109 &lt; 0.666,  'Data Reliability'!E109  &gt;= 0.333), "!", 'Data Reliability'!E109 &lt; 0.333, "")</f>
        <v/>
      </c>
      <c r="M109" s="21" cm="1">
        <f t="array" ref="M109">IF(Options!$D$30, SUM(IF(ISNUMBER(AF109:AK109),(IF(AF109:AK109&gt;=Options!$D$40,1,"")),""))+0.5*(SUM(IF(ISNUMBER(AF109:AK109),(IF(AF109:AK109&gt;=Options!$D$41,1,"")),""))-SUM(IF(ISNUMBER(AF109:AK109),(IF(AF109:AK109&gt;=Options!$D$40,1,"")),""))),0) +
   IF(Options!$D$31,SUM(IF(ISNUMBER(AF109:AK109),(IF(AF109:AK109&gt;=Options!$D$40,1,"")),"")),0) +
   IF(Options!$D$32,AVERAGE(IF(ISNUMBER(AF109:AK109),AF109:AK109)),0) +
   IF(Options!$D$33,IF(OR(IF(ISNUMBER(AF109:AK109),AF109:AK109)=0),0,GEOMEAN(IF(ISNUMBER(AF109:AK109),AF109:AK109))),0)</f>
        <v>1.5</v>
      </c>
      <c r="N109" s="23">
        <f t="shared" si="24"/>
        <v>1.5</v>
      </c>
      <c r="O109" s="241" t="str" cm="1">
        <f t="array" ref="O109">_xlfn.IFS('Data Reliability'!F109 &gt;= 0.666, "!!", AND('Data Reliability'!F109 &lt; 0.666,  'Data Reliability'!F109  &gt;= 0.333), "!", 'Data Reliability'!F109 &lt; 0.333, "")</f>
        <v>!</v>
      </c>
      <c r="P109" s="24"/>
      <c r="Q109" s="50"/>
      <c r="R109" s="25">
        <f t="shared" si="26"/>
        <v>7.2387844283415435</v>
      </c>
      <c r="S109" s="25">
        <f t="shared" si="27"/>
        <v>0</v>
      </c>
      <c r="T109" s="25">
        <f t="shared" si="28"/>
        <v>1.2304061621337417</v>
      </c>
      <c r="U109" s="25">
        <f t="shared" si="29"/>
        <v>1.7476514853613425</v>
      </c>
      <c r="V109" s="25">
        <f t="shared" si="30"/>
        <v>0</v>
      </c>
      <c r="W109" s="25">
        <f t="shared" si="31"/>
        <v>0</v>
      </c>
      <c r="X109" s="51"/>
      <c r="Y109" s="25">
        <f>IFERROR(Health!F109,"")</f>
        <v>5.24</v>
      </c>
      <c r="Z109" s="25">
        <f>IFERROR(Food!F109,"")</f>
        <v>0</v>
      </c>
      <c r="AA109" s="26">
        <f>IFERROR(Macro!F109,"")</f>
        <v>0.214876033057852</v>
      </c>
      <c r="AB109" s="25">
        <f>IFERROR(Socioeconomic!F109,"")</f>
        <v>0.85714285714285599</v>
      </c>
      <c r="AC109" s="25">
        <f>IFERROR('Natural Hazard'!F109,"")</f>
        <v>0</v>
      </c>
      <c r="AD109" s="25">
        <f>IFERROR(Conflict!F109,"")</f>
        <v>0</v>
      </c>
      <c r="AE109" s="51"/>
      <c r="AF109" s="25">
        <f>IFERROR(Health!G109,"")</f>
        <v>10</v>
      </c>
      <c r="AG109" s="25">
        <f>IFERROR(Food!G109,"")</f>
        <v>0</v>
      </c>
      <c r="AH109" s="25">
        <f>IFERROR(Macro!G109,"")</f>
        <v>7.0454545454545396</v>
      </c>
      <c r="AI109" s="25">
        <f>IFERROR(Socioeconomic!G109,"")</f>
        <v>3.5633333333333299</v>
      </c>
      <c r="AJ109" s="25">
        <f>IFERROR('Natural Hazard'!G109,"")</f>
        <v>0</v>
      </c>
      <c r="AK109" s="25">
        <f>IFERROR(Conflict!G109,"")</f>
        <v>0</v>
      </c>
      <c r="AL109" s="50"/>
      <c r="AM109" s="27">
        <f>'Data Reliability'!E109</f>
        <v>0</v>
      </c>
      <c r="AN109" s="27">
        <f>'Data Reliability'!F109</f>
        <v>0.4</v>
      </c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</row>
    <row r="110" spans="1:53" x14ac:dyDescent="0.2">
      <c r="A110" s="63">
        <v>105</v>
      </c>
      <c r="B110" s="20" t="s">
        <v>215</v>
      </c>
      <c r="C110" s="20" t="s">
        <v>216</v>
      </c>
      <c r="D110" s="20" t="s">
        <v>555</v>
      </c>
      <c r="E110" s="20" t="s">
        <v>3</v>
      </c>
      <c r="F110" s="50"/>
      <c r="G110" s="22" cm="1">
        <f t="array" ref="G110">IF(Options!$D$30, SUM(IF(ISNUMBER(R110:W110),(IF(R110:W110&gt;=Options!$D$36,1,"")),""))+0.5*(SUM(IF(ISNUMBER(R110:W110),(IF(R110:W110&gt;=Options!$D$37,1,"")),""))-SUM(IF(ISNUMBER(R110:W110),(IF(R110:W110&gt;=Options!$D$36,1,"")),""))),0) +
   IF(Options!$D$31,SUM(IF(ISNUMBER(R110:W110),(IF(R110:W110&gt;=Options!$D$40,1,"")),"")),0) +
   IF(Options!$D$32,AVERAGE(IF(ISNUMBER(R110:W110),R110:W110)),0) +
   IF(Options!$D$33,IF(OR(IF(ISNUMBER(R110:W110),R110:W110)=0),0,GEOMEAN(IF(ISNUMBER(R110:W110),R110:W110))),0)</f>
        <v>0.5</v>
      </c>
      <c r="H110" s="23">
        <f t="shared" si="25"/>
        <v>0.5</v>
      </c>
      <c r="I110" s="241" t="str" cm="1">
        <f t="array" ref="I110">_xlfn.IFS('Data Reliability'!D110 &gt;= 0.666, "!!", AND('Data Reliability'!D110 &lt; 0.666,  'Data Reliability'!D110  &gt;= 0.333), "!", 'Data Reliability'!D110 &lt; 0.333, "")</f>
        <v/>
      </c>
      <c r="J110" s="22" cm="1">
        <f t="array" ref="J110">IF(Options!$D$30, SUM(IF(ISNUMBER(Y110:AD110),(IF(Y110:AD110&gt;=Options!$D$40,1,"")),""))+0.5*(SUM(IF(ISNUMBER(Y110:AD110),(IF(Y110:AD110&gt;=Options!$D$41,1,"")),""))-SUM(IF(ISNUMBER(Y110:AD110),(IF(Y110:AD110&gt;=Options!$D$40,1,"")),""))),0) +
   IF(Options!$D$31,SUM(IF(ISNUMBER(Y110:AD110),(IF(Y110:AD110&gt;=Options!$D$40,1,"")),"")),0) +
   IF(Options!$D$32,AVERAGE(IF(ISNUMBER(Y110:AD110),Y110:AD110)),0) +
   IF(Options!$D$33,IF(OR(IF(ISNUMBER(Y110:AD110),Y110:AD110)=0),0,GEOMEAN(IF(ISNUMBER(Y110:AD110),Y110:AD110))),0)</f>
        <v>0</v>
      </c>
      <c r="K110" s="23">
        <f t="shared" si="17"/>
        <v>0</v>
      </c>
      <c r="L110" s="241" t="str" cm="1">
        <f t="array" ref="L110">_xlfn.IFS('Data Reliability'!E110 &gt;= 0.666, "!!", AND('Data Reliability'!E110 &lt; 0.666,  'Data Reliability'!E110  &gt;= 0.333), "!", 'Data Reliability'!E110 &lt; 0.333, "")</f>
        <v/>
      </c>
      <c r="M110" s="21" cm="1">
        <f t="array" ref="M110">IF(Options!$D$30, SUM(IF(ISNUMBER(AF110:AK110),(IF(AF110:AK110&gt;=Options!$D$40,1,"")),""))+0.5*(SUM(IF(ISNUMBER(AF110:AK110),(IF(AF110:AK110&gt;=Options!$D$41,1,"")),""))-SUM(IF(ISNUMBER(AF110:AK110),(IF(AF110:AK110&gt;=Options!$D$40,1,"")),""))),0) +
   IF(Options!$D$31,SUM(IF(ISNUMBER(AF110:AK110),(IF(AF110:AK110&gt;=Options!$D$40,1,"")),"")),0) +
   IF(Options!$D$32,AVERAGE(IF(ISNUMBER(AF110:AK110),AF110:AK110)),0) +
   IF(Options!$D$33,IF(OR(IF(ISNUMBER(AF110:AK110),AF110:AK110)=0),0,GEOMEAN(IF(ISNUMBER(AF110:AK110),AF110:AK110))),0)</f>
        <v>1.5</v>
      </c>
      <c r="N110" s="23">
        <f t="shared" si="24"/>
        <v>1.5</v>
      </c>
      <c r="O110" s="241" t="str" cm="1">
        <f t="array" ref="O110">_xlfn.IFS('Data Reliability'!F110 &gt;= 0.666, "!!", AND('Data Reliability'!F110 &lt; 0.666,  'Data Reliability'!F110  &gt;= 0.333), "!", 'Data Reliability'!F110 &lt; 0.333, "")</f>
        <v/>
      </c>
      <c r="P110" s="24"/>
      <c r="Q110" s="50"/>
      <c r="R110" s="25">
        <f t="shared" si="26"/>
        <v>5.9160797830996161</v>
      </c>
      <c r="S110" s="25">
        <f t="shared" si="27"/>
        <v>0.93301435406698596</v>
      </c>
      <c r="T110" s="25">
        <f t="shared" si="28"/>
        <v>4.4939227683878151</v>
      </c>
      <c r="U110" s="25">
        <f t="shared" si="29"/>
        <v>3.9199125354673829</v>
      </c>
      <c r="V110" s="25">
        <f t="shared" si="30"/>
        <v>1.8333333333333299</v>
      </c>
      <c r="W110" s="25">
        <f t="shared" si="31"/>
        <v>0</v>
      </c>
      <c r="X110" s="51"/>
      <c r="Y110" s="25">
        <f>IFERROR(Health!F110,"")</f>
        <v>3.5</v>
      </c>
      <c r="Z110" s="25">
        <f>IFERROR(Food!F110,"")</f>
        <v>0.93301435406698596</v>
      </c>
      <c r="AA110" s="26">
        <f>IFERROR(Macro!F110,"")</f>
        <v>3.1735537190082601</v>
      </c>
      <c r="AB110" s="25">
        <f>IFERROR(Socioeconomic!F110,"")</f>
        <v>1.71428571428572</v>
      </c>
      <c r="AC110" s="25">
        <f>IFERROR('Natural Hazard'!F110,"")</f>
        <v>1.8333333333333299</v>
      </c>
      <c r="AD110" s="25">
        <f>IFERROR(Conflict!F110,"")</f>
        <v>0</v>
      </c>
      <c r="AE110" s="51"/>
      <c r="AF110" s="25">
        <f>IFERROR(Health!G110,"")</f>
        <v>10</v>
      </c>
      <c r="AG110" s="25">
        <f>IFERROR(Food!G110,"")</f>
        <v>0</v>
      </c>
      <c r="AH110" s="25">
        <f>IFERROR(Macro!G110,"")</f>
        <v>6.3636363636363704</v>
      </c>
      <c r="AI110" s="25">
        <f>IFERROR(Socioeconomic!G110,"")</f>
        <v>8.9633333333333294</v>
      </c>
      <c r="AJ110" s="25">
        <f>IFERROR('Natural Hazard'!G110,"")</f>
        <v>0</v>
      </c>
      <c r="AK110" s="25">
        <f>IFERROR(Conflict!G110,"")</f>
        <v>0</v>
      </c>
      <c r="AL110" s="50"/>
      <c r="AM110" s="27">
        <f>'Data Reliability'!E110</f>
        <v>0</v>
      </c>
      <c r="AN110" s="27">
        <f>'Data Reliability'!F110</f>
        <v>0.3</v>
      </c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</row>
    <row r="111" spans="1:53" x14ac:dyDescent="0.2">
      <c r="A111" s="63">
        <v>106</v>
      </c>
      <c r="B111" s="20" t="s">
        <v>217</v>
      </c>
      <c r="C111" s="20" t="s">
        <v>218</v>
      </c>
      <c r="D111" s="20" t="s">
        <v>556</v>
      </c>
      <c r="E111" s="20" t="s">
        <v>552</v>
      </c>
      <c r="F111" s="50"/>
      <c r="G111" s="22" cm="1">
        <f t="array" ref="G111">IF(Options!$D$30, SUM(IF(ISNUMBER(R111:W111),(IF(R111:W111&gt;=Options!$D$36,1,"")),""))+0.5*(SUM(IF(ISNUMBER(R111:W111),(IF(R111:W111&gt;=Options!$D$37,1,"")),""))-SUM(IF(ISNUMBER(R111:W111),(IF(R111:W111&gt;=Options!$D$36,1,"")),""))),0) +
   IF(Options!$D$31,SUM(IF(ISNUMBER(R111:W111),(IF(R111:W111&gt;=Options!$D$40,1,"")),"")),0) +
   IF(Options!$D$32,AVERAGE(IF(ISNUMBER(R111:W111),R111:W111)),0) +
   IF(Options!$D$33,IF(OR(IF(ISNUMBER(R111:W111),R111:W111)=0),0,GEOMEAN(IF(ISNUMBER(R111:W111),R111:W111))),0)</f>
        <v>2.5</v>
      </c>
      <c r="H111" s="23">
        <f t="shared" si="25"/>
        <v>2.5</v>
      </c>
      <c r="I111" s="241" t="str" cm="1">
        <f t="array" ref="I111">_xlfn.IFS('Data Reliability'!D111 &gt;= 0.666, "!!", AND('Data Reliability'!D111 &lt; 0.666,  'Data Reliability'!D111  &gt;= 0.333), "!", 'Data Reliability'!D111 &lt; 0.333, "")</f>
        <v/>
      </c>
      <c r="J111" s="22" cm="1">
        <f t="array" ref="J111">IF(Options!$D$30, SUM(IF(ISNUMBER(Y111:AD111),(IF(Y111:AD111&gt;=Options!$D$40,1,"")),""))+0.5*(SUM(IF(ISNUMBER(Y111:AD111),(IF(Y111:AD111&gt;=Options!$D$41,1,"")),""))-SUM(IF(ISNUMBER(Y111:AD111),(IF(Y111:AD111&gt;=Options!$D$40,1,"")),""))),0) +
   IF(Options!$D$31,SUM(IF(ISNUMBER(Y111:AD111),(IF(Y111:AD111&gt;=Options!$D$40,1,"")),"")),0) +
   IF(Options!$D$32,AVERAGE(IF(ISNUMBER(Y111:AD111),Y111:AD111)),0) +
   IF(Options!$D$33,IF(OR(IF(ISNUMBER(Y111:AD111),Y111:AD111)=0),0,GEOMEAN(IF(ISNUMBER(Y111:AD111),Y111:AD111))),0)</f>
        <v>0</v>
      </c>
      <c r="K111" s="23">
        <f t="shared" si="17"/>
        <v>0</v>
      </c>
      <c r="L111" s="241" t="str" cm="1">
        <f t="array" ref="L111">_xlfn.IFS('Data Reliability'!E111 &gt;= 0.666, "!!", AND('Data Reliability'!E111 &lt; 0.666,  'Data Reliability'!E111  &gt;= 0.333), "!", 'Data Reliability'!E111 &lt; 0.333, "")</f>
        <v/>
      </c>
      <c r="M111" s="21" cm="1">
        <f t="array" ref="M111">IF(Options!$D$30, SUM(IF(ISNUMBER(AF111:AK111),(IF(AF111:AK111&gt;=Options!$D$40,1,"")),""))+0.5*(SUM(IF(ISNUMBER(AF111:AK111),(IF(AF111:AK111&gt;=Options!$D$41,1,"")),""))-SUM(IF(ISNUMBER(AF111:AK111),(IF(AF111:AK111&gt;=Options!$D$40,1,"")),""))),0) +
   IF(Options!$D$31,SUM(IF(ISNUMBER(AF111:AK111),(IF(AF111:AK111&gt;=Options!$D$40,1,"")),"")),0) +
   IF(Options!$D$32,AVERAGE(IF(ISNUMBER(AF111:AK111),AF111:AK111)),0) +
   IF(Options!$D$33,IF(OR(IF(ISNUMBER(AF111:AK111),AF111:AK111)=0),0,GEOMEAN(IF(ISNUMBER(AF111:AK111),AF111:AK111))),0)</f>
        <v>1.5</v>
      </c>
      <c r="N111" s="23">
        <f t="shared" si="24"/>
        <v>1.5</v>
      </c>
      <c r="O111" s="241" t="str" cm="1">
        <f t="array" ref="O111">_xlfn.IFS('Data Reliability'!F111 &gt;= 0.666, "!!", AND('Data Reliability'!F111 &lt; 0.666,  'Data Reliability'!F111  &gt;= 0.333), "!", 'Data Reliability'!F111 &lt; 0.333, "")</f>
        <v/>
      </c>
      <c r="P111" s="24"/>
      <c r="Q111" s="50"/>
      <c r="R111" s="25">
        <f t="shared" si="26"/>
        <v>6.4086994446165431</v>
      </c>
      <c r="S111" s="25">
        <f t="shared" si="27"/>
        <v>3.4928229665071799</v>
      </c>
      <c r="T111" s="25">
        <f t="shared" si="28"/>
        <v>2.4269956817160643</v>
      </c>
      <c r="U111" s="25">
        <f t="shared" si="29"/>
        <v>8.0178372573727312</v>
      </c>
      <c r="V111" s="25">
        <f t="shared" si="30"/>
        <v>6.1666666666666696</v>
      </c>
      <c r="W111" s="25">
        <f t="shared" si="31"/>
        <v>5</v>
      </c>
      <c r="X111" s="51"/>
      <c r="Y111" s="25">
        <f>IFERROR(Health!F111,"")</f>
        <v>5.75</v>
      </c>
      <c r="Z111" s="25">
        <f>IFERROR(Food!F111,"")</f>
        <v>3.4928229665071799</v>
      </c>
      <c r="AA111" s="26">
        <f>IFERROR(Macro!F111,"")</f>
        <v>6.4793388429752099</v>
      </c>
      <c r="AB111" s="25">
        <f>IFERROR(Socioeconomic!F111,"")</f>
        <v>6.4285714285714297</v>
      </c>
      <c r="AC111" s="25">
        <f>IFERROR('Natural Hazard'!F111,"")</f>
        <v>6.1666666666666696</v>
      </c>
      <c r="AD111" s="25">
        <f>IFERROR(Conflict!F111,"")</f>
        <v>0</v>
      </c>
      <c r="AE111" s="51"/>
      <c r="AF111" s="25">
        <f>IFERROR(Health!G111,"")</f>
        <v>7.1428571428571104</v>
      </c>
      <c r="AG111" s="25">
        <f>IFERROR(Food!G111,"")</f>
        <v>0</v>
      </c>
      <c r="AH111" s="25">
        <f>IFERROR(Macro!G111,"")</f>
        <v>0.90909090909091705</v>
      </c>
      <c r="AI111" s="25">
        <f>IFERROR(Socioeconomic!G111,"")</f>
        <v>10</v>
      </c>
      <c r="AJ111" s="25">
        <f>IFERROR('Natural Hazard'!G111,"")</f>
        <v>0</v>
      </c>
      <c r="AK111" s="25">
        <f>IFERROR(Conflict!G111,"")</f>
        <v>5</v>
      </c>
      <c r="AL111" s="50"/>
      <c r="AM111" s="27">
        <f>'Data Reliability'!E111</f>
        <v>0</v>
      </c>
      <c r="AN111" s="27">
        <f>'Data Reliability'!F111</f>
        <v>0.3</v>
      </c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</row>
    <row r="112" spans="1:53" x14ac:dyDescent="0.2">
      <c r="A112" s="63">
        <v>107</v>
      </c>
      <c r="B112" s="20" t="s">
        <v>219</v>
      </c>
      <c r="C112" s="20" t="s">
        <v>220</v>
      </c>
      <c r="D112" s="20" t="s">
        <v>555</v>
      </c>
      <c r="E112" s="20" t="s">
        <v>552</v>
      </c>
      <c r="F112" s="50"/>
      <c r="G112" s="22" cm="1">
        <f t="array" ref="G112">IF(Options!$D$30, SUM(IF(ISNUMBER(R112:W112),(IF(R112:W112&gt;=Options!$D$36,1,"")),""))+0.5*(SUM(IF(ISNUMBER(R112:W112),(IF(R112:W112&gt;=Options!$D$37,1,"")),""))-SUM(IF(ISNUMBER(R112:W112),(IF(R112:W112&gt;=Options!$D$36,1,"")),""))),0) +
   IF(Options!$D$31,SUM(IF(ISNUMBER(R112:W112),(IF(R112:W112&gt;=Options!$D$40,1,"")),"")),0) +
   IF(Options!$D$32,AVERAGE(IF(ISNUMBER(R112:W112),R112:W112)),0) +
   IF(Options!$D$33,IF(OR(IF(ISNUMBER(R112:W112),R112:W112)=0),0,GEOMEAN(IF(ISNUMBER(R112:W112),R112:W112))),0)</f>
        <v>2.5</v>
      </c>
      <c r="H112" s="23">
        <f t="shared" si="25"/>
        <v>2.5</v>
      </c>
      <c r="I112" s="241" t="str" cm="1">
        <f t="array" ref="I112">_xlfn.IFS('Data Reliability'!D112 &gt;= 0.666, "!!", AND('Data Reliability'!D112 &lt; 0.666,  'Data Reliability'!D112  &gt;= 0.333), "!", 'Data Reliability'!D112 &lt; 0.333, "")</f>
        <v/>
      </c>
      <c r="J112" s="22" cm="1">
        <f t="array" ref="J112">IF(Options!$D$30, SUM(IF(ISNUMBER(Y112:AD112),(IF(Y112:AD112&gt;=Options!$D$40,1,"")),""))+0.5*(SUM(IF(ISNUMBER(Y112:AD112),(IF(Y112:AD112&gt;=Options!$D$41,1,"")),""))-SUM(IF(ISNUMBER(Y112:AD112),(IF(Y112:AD112&gt;=Options!$D$40,1,"")),""))),0) +
   IF(Options!$D$31,SUM(IF(ISNUMBER(Y112:AD112),(IF(Y112:AD112&gt;=Options!$D$40,1,"")),"")),0) +
   IF(Options!$D$32,AVERAGE(IF(ISNUMBER(Y112:AD112),Y112:AD112)),0) +
   IF(Options!$D$33,IF(OR(IF(ISNUMBER(Y112:AD112),Y112:AD112)=0),0,GEOMEAN(IF(ISNUMBER(Y112:AD112),Y112:AD112))),0)</f>
        <v>0.5</v>
      </c>
      <c r="K112" s="23">
        <f t="shared" si="17"/>
        <v>0.5</v>
      </c>
      <c r="L112" s="241" t="str" cm="1">
        <f t="array" ref="L112">_xlfn.IFS('Data Reliability'!E112 &gt;= 0.666, "!!", AND('Data Reliability'!E112 &lt; 0.666,  'Data Reliability'!E112  &gt;= 0.333), "!", 'Data Reliability'!E112 &lt; 0.333, "")</f>
        <v/>
      </c>
      <c r="M112" s="21" cm="1">
        <f t="array" ref="M112">IF(Options!$D$30, SUM(IF(ISNUMBER(AF112:AK112),(IF(AF112:AK112&gt;=Options!$D$40,1,"")),""))+0.5*(SUM(IF(ISNUMBER(AF112:AK112),(IF(AF112:AK112&gt;=Options!$D$41,1,"")),""))-SUM(IF(ISNUMBER(AF112:AK112),(IF(AF112:AK112&gt;=Options!$D$40,1,"")),""))),0) +
   IF(Options!$D$31,SUM(IF(ISNUMBER(AF112:AK112),(IF(AF112:AK112&gt;=Options!$D$40,1,"")),"")),0) +
   IF(Options!$D$32,AVERAGE(IF(ISNUMBER(AF112:AK112),AF112:AK112)),0) +
   IF(Options!$D$33,IF(OR(IF(ISNUMBER(AF112:AK112),AF112:AK112)=0),0,GEOMEAN(IF(ISNUMBER(AF112:AK112),AF112:AK112))),0)</f>
        <v>1.5</v>
      </c>
      <c r="N112" s="23">
        <f t="shared" si="24"/>
        <v>1.5</v>
      </c>
      <c r="O112" s="241" t="str" cm="1">
        <f t="array" ref="O112">_xlfn.IFS('Data Reliability'!F112 &gt;= 0.666, "!!", AND('Data Reliability'!F112 &lt; 0.666,  'Data Reliability'!F112  &gt;= 0.333), "!", 'Data Reliability'!F112 &lt; 0.333, "")</f>
        <v/>
      </c>
      <c r="P112" s="24"/>
      <c r="Q112" s="50"/>
      <c r="R112" s="25">
        <f t="shared" si="26"/>
        <v>7.745966692414834</v>
      </c>
      <c r="S112" s="25">
        <f t="shared" si="27"/>
        <v>4.5933014354067003</v>
      </c>
      <c r="T112" s="25">
        <f t="shared" si="28"/>
        <v>5.080124349951415</v>
      </c>
      <c r="U112" s="25">
        <f t="shared" si="29"/>
        <v>5.8554004376911974</v>
      </c>
      <c r="V112" s="25">
        <f t="shared" si="30"/>
        <v>5.1666666666666696</v>
      </c>
      <c r="W112" s="25">
        <f t="shared" si="31"/>
        <v>0</v>
      </c>
      <c r="X112" s="51"/>
      <c r="Y112" s="25">
        <f>IFERROR(Health!F112,"")</f>
        <v>6</v>
      </c>
      <c r="Z112" s="25">
        <f>IFERROR(Food!F112,"")</f>
        <v>4.5933014354067003</v>
      </c>
      <c r="AA112" s="26">
        <f>IFERROR(Macro!F112,"")</f>
        <v>7.5702479338842998</v>
      </c>
      <c r="AB112" s="25">
        <f>IFERROR(Socioeconomic!F112,"")</f>
        <v>3.5714285714285698</v>
      </c>
      <c r="AC112" s="25">
        <f>IFERROR('Natural Hazard'!F112,"")</f>
        <v>5.1666666666666696</v>
      </c>
      <c r="AD112" s="25">
        <f>IFERROR(Conflict!F112,"")</f>
        <v>0</v>
      </c>
      <c r="AE112" s="51"/>
      <c r="AF112" s="25">
        <f>IFERROR(Health!G112,"")</f>
        <v>10</v>
      </c>
      <c r="AG112" s="25">
        <f>IFERROR(Food!G112,"")</f>
        <v>0</v>
      </c>
      <c r="AH112" s="25">
        <f>IFERROR(Macro!G112,"")</f>
        <v>3.4090909090909198</v>
      </c>
      <c r="AI112" s="25">
        <f>IFERROR(Socioeconomic!G112,"")</f>
        <v>9.6</v>
      </c>
      <c r="AJ112" s="25">
        <f>IFERROR('Natural Hazard'!G112,"")</f>
        <v>0</v>
      </c>
      <c r="AK112" s="25">
        <f>IFERROR(Conflict!G112,"")</f>
        <v>0</v>
      </c>
      <c r="AL112" s="50"/>
      <c r="AM112" s="27">
        <f>'Data Reliability'!E112</f>
        <v>0</v>
      </c>
      <c r="AN112" s="27">
        <f>'Data Reliability'!F112</f>
        <v>0.3</v>
      </c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</row>
    <row r="113" spans="1:53" x14ac:dyDescent="0.2">
      <c r="A113" s="63">
        <v>108</v>
      </c>
      <c r="B113" s="20" t="s">
        <v>221</v>
      </c>
      <c r="C113" s="20" t="s">
        <v>222</v>
      </c>
      <c r="D113" s="20" t="s">
        <v>554</v>
      </c>
      <c r="E113" s="20" t="s">
        <v>551</v>
      </c>
      <c r="F113" s="50"/>
      <c r="G113" s="22" cm="1">
        <f t="array" ref="G113">IF(Options!$D$30, SUM(IF(ISNUMBER(R113:W113),(IF(R113:W113&gt;=Options!$D$36,1,"")),""))+0.5*(SUM(IF(ISNUMBER(R113:W113),(IF(R113:W113&gt;=Options!$D$37,1,"")),""))-SUM(IF(ISNUMBER(R113:W113),(IF(R113:W113&gt;=Options!$D$36,1,"")),""))),0) +
   IF(Options!$D$31,SUM(IF(ISNUMBER(R113:W113),(IF(R113:W113&gt;=Options!$D$40,1,"")),"")),0) +
   IF(Options!$D$32,AVERAGE(IF(ISNUMBER(R113:W113),R113:W113)),0) +
   IF(Options!$D$33,IF(OR(IF(ISNUMBER(R113:W113),R113:W113)=0),0,GEOMEAN(IF(ISNUMBER(R113:W113),R113:W113))),0)</f>
        <v>4</v>
      </c>
      <c r="H113" s="23">
        <f t="shared" si="25"/>
        <v>4</v>
      </c>
      <c r="I113" s="241" t="str" cm="1">
        <f t="array" ref="I113">_xlfn.IFS('Data Reliability'!D113 &gt;= 0.666, "!!", AND('Data Reliability'!D113 &lt; 0.666,  'Data Reliability'!D113  &gt;= 0.333), "!", 'Data Reliability'!D113 &lt; 0.333, "")</f>
        <v/>
      </c>
      <c r="J113" s="22" cm="1">
        <f t="array" ref="J113">IF(Options!$D$30, SUM(IF(ISNUMBER(Y113:AD113),(IF(Y113:AD113&gt;=Options!$D$40,1,"")),""))+0.5*(SUM(IF(ISNUMBER(Y113:AD113),(IF(Y113:AD113&gt;=Options!$D$41,1,"")),""))-SUM(IF(ISNUMBER(Y113:AD113),(IF(Y113:AD113&gt;=Options!$D$40,1,"")),""))),0) +
   IF(Options!$D$31,SUM(IF(ISNUMBER(Y113:AD113),(IF(Y113:AD113&gt;=Options!$D$40,1,"")),"")),0) +
   IF(Options!$D$32,AVERAGE(IF(ISNUMBER(Y113:AD113),Y113:AD113)),0) +
   IF(Options!$D$33,IF(OR(IF(ISNUMBER(Y113:AD113),Y113:AD113)=0),0,GEOMEAN(IF(ISNUMBER(Y113:AD113),Y113:AD113))),0)</f>
        <v>3.5</v>
      </c>
      <c r="K113" s="23">
        <f t="shared" si="17"/>
        <v>3.5</v>
      </c>
      <c r="L113" s="241" t="str" cm="1">
        <f t="array" ref="L113">_xlfn.IFS('Data Reliability'!E113 &gt;= 0.666, "!!", AND('Data Reliability'!E113 &lt; 0.666,  'Data Reliability'!E113  &gt;= 0.333), "!", 'Data Reliability'!E113 &lt; 0.333, "")</f>
        <v/>
      </c>
      <c r="M113" s="21" cm="1">
        <f t="array" ref="M113">IF(Options!$D$30, SUM(IF(ISNUMBER(AF113:AK113),(IF(AF113:AK113&gt;=Options!$D$40,1,"")),""))+0.5*(SUM(IF(ISNUMBER(AF113:AK113),(IF(AF113:AK113&gt;=Options!$D$41,1,"")),""))-SUM(IF(ISNUMBER(AF113:AK113),(IF(AF113:AK113&gt;=Options!$D$40,1,"")),""))),0) +
   IF(Options!$D$31,SUM(IF(ISNUMBER(AF113:AK113),(IF(AF113:AK113&gt;=Options!$D$40,1,"")),"")),0) +
   IF(Options!$D$32,AVERAGE(IF(ISNUMBER(AF113:AK113),AF113:AK113)),0) +
   IF(Options!$D$33,IF(OR(IF(ISNUMBER(AF113:AK113),AF113:AK113)=0),0,GEOMEAN(IF(ISNUMBER(AF113:AK113),AF113:AK113))),0)</f>
        <v>2</v>
      </c>
      <c r="N113" s="23">
        <f t="shared" si="24"/>
        <v>2</v>
      </c>
      <c r="O113" s="241" t="str" cm="1">
        <f t="array" ref="O113">_xlfn.IFS('Data Reliability'!F113 &gt;= 0.666, "!!", AND('Data Reliability'!F113 &lt; 0.666,  'Data Reliability'!F113  &gt;= 0.333), "!", 'Data Reliability'!F113 &lt; 0.333, "")</f>
        <v/>
      </c>
      <c r="P113" s="24"/>
      <c r="Q113" s="50"/>
      <c r="R113" s="25">
        <f t="shared" si="26"/>
        <v>8.8881944173155887</v>
      </c>
      <c r="S113" s="25">
        <f t="shared" si="27"/>
        <v>10</v>
      </c>
      <c r="T113" s="25">
        <f t="shared" si="28"/>
        <v>4.6661657632501363</v>
      </c>
      <c r="U113" s="25">
        <f t="shared" si="29"/>
        <v>8.8908482587130084</v>
      </c>
      <c r="V113" s="25">
        <f t="shared" si="30"/>
        <v>9.2195444572928871</v>
      </c>
      <c r="W113" s="25">
        <f t="shared" si="31"/>
        <v>0</v>
      </c>
      <c r="X113" s="51"/>
      <c r="Y113" s="25">
        <f>IFERROR(Health!F113,"")</f>
        <v>10</v>
      </c>
      <c r="Z113" s="25">
        <f>IFERROR(Food!F113,"")</f>
        <v>10</v>
      </c>
      <c r="AA113" s="26">
        <f>IFERROR(Macro!F113,"")</f>
        <v>7.9834710743801596</v>
      </c>
      <c r="AB113" s="25">
        <f>IFERROR(Socioeconomic!F113,"")</f>
        <v>8.4285714285714306</v>
      </c>
      <c r="AC113" s="25">
        <f>IFERROR('Natural Hazard'!F113,"")</f>
        <v>8.5</v>
      </c>
      <c r="AD113" s="25">
        <f>IFERROR(Conflict!F113,"")</f>
        <v>0</v>
      </c>
      <c r="AE113" s="51"/>
      <c r="AF113" s="25">
        <f>IFERROR(Health!G113,"")</f>
        <v>7.9</v>
      </c>
      <c r="AG113" s="25">
        <f>IFERROR(Food!G113,"")</f>
        <v>0</v>
      </c>
      <c r="AH113" s="25">
        <f>IFERROR(Macro!G113,"")</f>
        <v>2.7272727272727302</v>
      </c>
      <c r="AI113" s="25">
        <f>IFERROR(Socioeconomic!G113,"")</f>
        <v>9.3784793104444208</v>
      </c>
      <c r="AJ113" s="25">
        <f>IFERROR('Natural Hazard'!G113,"")</f>
        <v>10</v>
      </c>
      <c r="AK113" s="25">
        <f>IFERROR(Conflict!G113,"")</f>
        <v>0</v>
      </c>
      <c r="AL113" s="50"/>
      <c r="AM113" s="27">
        <f>'Data Reliability'!E113</f>
        <v>0</v>
      </c>
      <c r="AN113" s="27">
        <f>'Data Reliability'!F113</f>
        <v>0.3</v>
      </c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</row>
    <row r="114" spans="1:53" x14ac:dyDescent="0.2">
      <c r="A114" s="63">
        <v>109</v>
      </c>
      <c r="B114" s="20" t="s">
        <v>223</v>
      </c>
      <c r="C114" s="20" t="s">
        <v>224</v>
      </c>
      <c r="D114" s="20" t="s">
        <v>553</v>
      </c>
      <c r="E114" s="20" t="s">
        <v>551</v>
      </c>
      <c r="F114" s="50"/>
      <c r="G114" s="22" cm="1">
        <f t="array" ref="G114">IF(Options!$D$30, SUM(IF(ISNUMBER(R114:W114),(IF(R114:W114&gt;=Options!$D$36,1,"")),""))+0.5*(SUM(IF(ISNUMBER(R114:W114),(IF(R114:W114&gt;=Options!$D$37,1,"")),""))-SUM(IF(ISNUMBER(R114:W114),(IF(R114:W114&gt;=Options!$D$36,1,"")),""))),0) +
   IF(Options!$D$31,SUM(IF(ISNUMBER(R114:W114),(IF(R114:W114&gt;=Options!$D$40,1,"")),"")),0) +
   IF(Options!$D$32,AVERAGE(IF(ISNUMBER(R114:W114),R114:W114)),0) +
   IF(Options!$D$33,IF(OR(IF(ISNUMBER(R114:W114),R114:W114)=0),0,GEOMEAN(IF(ISNUMBER(R114:W114),R114:W114))),0)</f>
        <v>1.5</v>
      </c>
      <c r="H114" s="23">
        <f t="shared" si="25"/>
        <v>1.5</v>
      </c>
      <c r="I114" s="241" t="str" cm="1">
        <f t="array" ref="I114">_xlfn.IFS('Data Reliability'!D114 &gt;= 0.666, "!!", AND('Data Reliability'!D114 &lt; 0.666,  'Data Reliability'!D114  &gt;= 0.333), "!", 'Data Reliability'!D114 &lt; 0.333, "")</f>
        <v/>
      </c>
      <c r="J114" s="22" cm="1">
        <f t="array" ref="J114">IF(Options!$D$30, SUM(IF(ISNUMBER(Y114:AD114),(IF(Y114:AD114&gt;=Options!$D$40,1,"")),""))+0.5*(SUM(IF(ISNUMBER(Y114:AD114),(IF(Y114:AD114&gt;=Options!$D$41,1,"")),""))-SUM(IF(ISNUMBER(Y114:AD114),(IF(Y114:AD114&gt;=Options!$D$40,1,"")),""))),0) +
   IF(Options!$D$31,SUM(IF(ISNUMBER(Y114:AD114),(IF(Y114:AD114&gt;=Options!$D$40,1,"")),"")),0) +
   IF(Options!$D$32,AVERAGE(IF(ISNUMBER(Y114:AD114),Y114:AD114)),0) +
   IF(Options!$D$33,IF(OR(IF(ISNUMBER(Y114:AD114),Y114:AD114)=0),0,GEOMEAN(IF(ISNUMBER(Y114:AD114),Y114:AD114))),0)</f>
        <v>0.5</v>
      </c>
      <c r="K114" s="23">
        <f t="shared" si="17"/>
        <v>0.5</v>
      </c>
      <c r="L114" s="241" t="str" cm="1">
        <f t="array" ref="L114">_xlfn.IFS('Data Reliability'!E114 &gt;= 0.666, "!!", AND('Data Reliability'!E114 &lt; 0.666,  'Data Reliability'!E114  &gt;= 0.333), "!", 'Data Reliability'!E114 &lt; 0.333, "")</f>
        <v/>
      </c>
      <c r="M114" s="21" cm="1">
        <f t="array" ref="M114">IF(Options!$D$30, SUM(IF(ISNUMBER(AF114:AK114),(IF(AF114:AK114&gt;=Options!$D$40,1,"")),""))+0.5*(SUM(IF(ISNUMBER(AF114:AK114),(IF(AF114:AK114&gt;=Options!$D$41,1,"")),""))-SUM(IF(ISNUMBER(AF114:AK114),(IF(AF114:AK114&gt;=Options!$D$40,1,"")),""))),0) +
   IF(Options!$D$31,SUM(IF(ISNUMBER(AF114:AK114),(IF(AF114:AK114&gt;=Options!$D$40,1,"")),"")),0) +
   IF(Options!$D$32,AVERAGE(IF(ISNUMBER(AF114:AK114),AF114:AK114)),0) +
   IF(Options!$D$33,IF(OR(IF(ISNUMBER(AF114:AK114),AF114:AK114)=0),0,GEOMEAN(IF(ISNUMBER(AF114:AK114),AF114:AK114))),0)</f>
        <v>1.5</v>
      </c>
      <c r="N114" s="23">
        <f t="shared" si="24"/>
        <v>1.5</v>
      </c>
      <c r="O114" s="241" t="str" cm="1">
        <f t="array" ref="O114">_xlfn.IFS('Data Reliability'!F114 &gt;= 0.666, "!!", AND('Data Reliability'!F114 &lt; 0.666,  'Data Reliability'!F114  &gt;= 0.333), "!", 'Data Reliability'!F114 &lt; 0.333, "")</f>
        <v>!</v>
      </c>
      <c r="P114" s="24"/>
      <c r="Q114" s="50"/>
      <c r="R114" s="25">
        <f t="shared" si="26"/>
        <v>8.5088189544730586</v>
      </c>
      <c r="S114" s="25">
        <f t="shared" si="27"/>
        <v>2.9186602870813401</v>
      </c>
      <c r="T114" s="25">
        <f t="shared" si="28"/>
        <v>0</v>
      </c>
      <c r="U114" s="25">
        <f t="shared" si="29"/>
        <v>3.4285714285714302</v>
      </c>
      <c r="V114" s="25">
        <f t="shared" si="30"/>
        <v>5.0662280511902233</v>
      </c>
      <c r="W114" s="25">
        <f t="shared" si="31"/>
        <v>0</v>
      </c>
      <c r="X114" s="51"/>
      <c r="Y114" s="25">
        <f>IFERROR(Health!F114,"")</f>
        <v>7.24</v>
      </c>
      <c r="Z114" s="25">
        <f>IFERROR(Food!F114,"")</f>
        <v>2.9186602870813401</v>
      </c>
      <c r="AA114" s="26">
        <f>IFERROR(Macro!F114,"")</f>
        <v>0</v>
      </c>
      <c r="AB114" s="25">
        <f>IFERROR(Socioeconomic!F114,"")</f>
        <v>3.4285714285714302</v>
      </c>
      <c r="AC114" s="25">
        <f>IFERROR('Natural Hazard'!F114,"")</f>
        <v>3.6666666666666701</v>
      </c>
      <c r="AD114" s="25">
        <f>IFERROR(Conflict!F114,"")</f>
        <v>0</v>
      </c>
      <c r="AE114" s="51"/>
      <c r="AF114" s="25">
        <f>IFERROR(Health!G114,"")</f>
        <v>10</v>
      </c>
      <c r="AG114" s="25">
        <f>IFERROR(Food!G114,"")</f>
        <v>0</v>
      </c>
      <c r="AH114" s="25">
        <f>IFERROR(Macro!G114,"")</f>
        <v>0</v>
      </c>
      <c r="AI114" s="25">
        <f>IFERROR(Socioeconomic!G114,"")</f>
        <v>0</v>
      </c>
      <c r="AJ114" s="25">
        <f>IFERROR('Natural Hazard'!G114,"")</f>
        <v>7</v>
      </c>
      <c r="AK114" s="25">
        <f>IFERROR(Conflict!G114,"")</f>
        <v>0</v>
      </c>
      <c r="AL114" s="50"/>
      <c r="AM114" s="27">
        <f>'Data Reliability'!E114</f>
        <v>0</v>
      </c>
      <c r="AN114" s="27">
        <f>'Data Reliability'!F114</f>
        <v>0.4</v>
      </c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</row>
    <row r="115" spans="1:53" x14ac:dyDescent="0.2">
      <c r="A115" s="63">
        <v>110</v>
      </c>
      <c r="B115" s="20" t="s">
        <v>225</v>
      </c>
      <c r="C115" s="20" t="s">
        <v>226</v>
      </c>
      <c r="D115" s="20" t="s">
        <v>557</v>
      </c>
      <c r="E115" s="20" t="s">
        <v>552</v>
      </c>
      <c r="F115" s="50"/>
      <c r="G115" s="22" cm="1">
        <f t="array" ref="G115">IF(Options!$D$30, SUM(IF(ISNUMBER(R115:W115),(IF(R115:W115&gt;=Options!$D$36,1,"")),""))+0.5*(SUM(IF(ISNUMBER(R115:W115),(IF(R115:W115&gt;=Options!$D$37,1,"")),""))-SUM(IF(ISNUMBER(R115:W115),(IF(R115:W115&gt;=Options!$D$36,1,"")),""))),0) +
   IF(Options!$D$31,SUM(IF(ISNUMBER(R115:W115),(IF(R115:W115&gt;=Options!$D$40,1,"")),"")),0) +
   IF(Options!$D$32,AVERAGE(IF(ISNUMBER(R115:W115),R115:W115)),0) +
   IF(Options!$D$33,IF(OR(IF(ISNUMBER(R115:W115),R115:W115)=0),0,GEOMEAN(IF(ISNUMBER(R115:W115),R115:W115))),0)</f>
        <v>2.5</v>
      </c>
      <c r="H115" s="23">
        <f t="shared" si="25"/>
        <v>2.5</v>
      </c>
      <c r="I115" s="241" t="str" cm="1">
        <f t="array" ref="I115">_xlfn.IFS('Data Reliability'!D115 &gt;= 0.666, "!!", AND('Data Reliability'!D115 &lt; 0.666,  'Data Reliability'!D115  &gt;= 0.333), "!", 'Data Reliability'!D115 &lt; 0.333, "")</f>
        <v/>
      </c>
      <c r="J115" s="22" cm="1">
        <f t="array" ref="J115">IF(Options!$D$30, SUM(IF(ISNUMBER(Y115:AD115),(IF(Y115:AD115&gt;=Options!$D$40,1,"")),""))+0.5*(SUM(IF(ISNUMBER(Y115:AD115),(IF(Y115:AD115&gt;=Options!$D$41,1,"")),""))-SUM(IF(ISNUMBER(Y115:AD115),(IF(Y115:AD115&gt;=Options!$D$40,1,"")),""))),0) +
   IF(Options!$D$31,SUM(IF(ISNUMBER(Y115:AD115),(IF(Y115:AD115&gt;=Options!$D$40,1,"")),"")),0) +
   IF(Options!$D$32,AVERAGE(IF(ISNUMBER(Y115:AD115),Y115:AD115)),0) +
   IF(Options!$D$33,IF(OR(IF(ISNUMBER(Y115:AD115),Y115:AD115)=0),0,GEOMEAN(IF(ISNUMBER(Y115:AD115),Y115:AD115))),0)</f>
        <v>0.5</v>
      </c>
      <c r="K115" s="23">
        <f t="shared" si="17"/>
        <v>0.5</v>
      </c>
      <c r="L115" s="241" t="str" cm="1">
        <f t="array" ref="L115">_xlfn.IFS('Data Reliability'!E115 &gt;= 0.666, "!!", AND('Data Reliability'!E115 &lt; 0.666,  'Data Reliability'!E115  &gt;= 0.333), "!", 'Data Reliability'!E115 &lt; 0.333, "")</f>
        <v/>
      </c>
      <c r="M115" s="21" cm="1">
        <f t="array" ref="M115">IF(Options!$D$30, SUM(IF(ISNUMBER(AF115:AK115),(IF(AF115:AK115&gt;=Options!$D$40,1,"")),""))+0.5*(SUM(IF(ISNUMBER(AF115:AK115),(IF(AF115:AK115&gt;=Options!$D$41,1,"")),""))-SUM(IF(ISNUMBER(AF115:AK115),(IF(AF115:AK115&gt;=Options!$D$40,1,"")),""))),0) +
   IF(Options!$D$31,SUM(IF(ISNUMBER(AF115:AK115),(IF(AF115:AK115&gt;=Options!$D$40,1,"")),"")),0) +
   IF(Options!$D$32,AVERAGE(IF(ISNUMBER(AF115:AK115),AF115:AK115)),0) +
   IF(Options!$D$33,IF(OR(IF(ISNUMBER(AF115:AK115),AF115:AK115)=0),0,GEOMEAN(IF(ISNUMBER(AF115:AK115),AF115:AK115))),0)</f>
        <v>2.5</v>
      </c>
      <c r="N115" s="23">
        <f t="shared" si="24"/>
        <v>2.5</v>
      </c>
      <c r="O115" s="241" t="str" cm="1">
        <f t="array" ref="O115">_xlfn.IFS('Data Reliability'!F115 &gt;= 0.666, "!!", AND('Data Reliability'!F115 &lt; 0.666,  'Data Reliability'!F115  &gt;= 0.333), "!", 'Data Reliability'!F115 &lt; 0.333, "")</f>
        <v/>
      </c>
      <c r="P115" s="24"/>
      <c r="Q115" s="50"/>
      <c r="R115" s="25">
        <f t="shared" si="26"/>
        <v>6.5192024052026483</v>
      </c>
      <c r="S115" s="25">
        <f t="shared" si="27"/>
        <v>3.2296650717703299</v>
      </c>
      <c r="T115" s="25">
        <f t="shared" si="28"/>
        <v>5.2417155845172223</v>
      </c>
      <c r="U115" s="25">
        <f t="shared" si="29"/>
        <v>5.8309518948453025</v>
      </c>
      <c r="V115" s="25">
        <f t="shared" si="30"/>
        <v>9.7467943448089631</v>
      </c>
      <c r="W115" s="25">
        <f t="shared" si="31"/>
        <v>0</v>
      </c>
      <c r="X115" s="51"/>
      <c r="Y115" s="25">
        <f>IFERROR(Health!F115,"")</f>
        <v>4.25</v>
      </c>
      <c r="Z115" s="25">
        <f>IFERROR(Food!F115,"")</f>
        <v>3.2296650717703299</v>
      </c>
      <c r="AA115" s="26">
        <f>IFERROR(Macro!F115,"")</f>
        <v>5.25619834710744</v>
      </c>
      <c r="AB115" s="25">
        <f>IFERROR(Socioeconomic!F115,"")</f>
        <v>4.8571428571428603</v>
      </c>
      <c r="AC115" s="25">
        <f>IFERROR('Natural Hazard'!F115,"")</f>
        <v>9.5</v>
      </c>
      <c r="AD115" s="25">
        <f>IFERROR(Conflict!F115,"")</f>
        <v>0</v>
      </c>
      <c r="AE115" s="51"/>
      <c r="AF115" s="25">
        <f>IFERROR(Health!G115,"")</f>
        <v>10</v>
      </c>
      <c r="AG115" s="25">
        <f>IFERROR(Food!G115,"")</f>
        <v>0</v>
      </c>
      <c r="AH115" s="25">
        <f>IFERROR(Macro!G115,"")</f>
        <v>5.2272727272727302</v>
      </c>
      <c r="AI115" s="25">
        <f>IFERROR(Socioeconomic!G115,"")</f>
        <v>7</v>
      </c>
      <c r="AJ115" s="25">
        <f>IFERROR('Natural Hazard'!G115,"")</f>
        <v>10</v>
      </c>
      <c r="AK115" s="25">
        <f>IFERROR(Conflict!G115,"")</f>
        <v>0</v>
      </c>
      <c r="AL115" s="50"/>
      <c r="AM115" s="27">
        <f>'Data Reliability'!E115</f>
        <v>0</v>
      </c>
      <c r="AN115" s="27">
        <f>'Data Reliability'!F115</f>
        <v>0.2</v>
      </c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</row>
    <row r="116" spans="1:53" x14ac:dyDescent="0.2">
      <c r="A116" s="63">
        <v>111</v>
      </c>
      <c r="B116" s="20" t="s">
        <v>227</v>
      </c>
      <c r="C116" s="20" t="s">
        <v>228</v>
      </c>
      <c r="D116" s="20" t="s">
        <v>558</v>
      </c>
      <c r="E116" s="20" t="s">
        <v>551</v>
      </c>
      <c r="F116" s="50"/>
      <c r="G116" s="22" cm="1">
        <f t="array" ref="G116">IF(Options!$D$30, SUM(IF(ISNUMBER(R116:W116),(IF(R116:W116&gt;=Options!$D$36,1,"")),""))+0.5*(SUM(IF(ISNUMBER(R116:W116),(IF(R116:W116&gt;=Options!$D$37,1,"")),""))-SUM(IF(ISNUMBER(R116:W116),(IF(R116:W116&gt;=Options!$D$36,1,"")),""))),0) +
   IF(Options!$D$31,SUM(IF(ISNUMBER(R116:W116),(IF(R116:W116&gt;=Options!$D$40,1,"")),"")),0) +
   IF(Options!$D$32,AVERAGE(IF(ISNUMBER(R116:W116),R116:W116)),0) +
   IF(Options!$D$33,IF(OR(IF(ISNUMBER(R116:W116),R116:W116)=0),0,GEOMEAN(IF(ISNUMBER(R116:W116),R116:W116))),0)</f>
        <v>3</v>
      </c>
      <c r="H116" s="23">
        <f t="shared" si="25"/>
        <v>3</v>
      </c>
      <c r="I116" s="241" t="str" cm="1">
        <f t="array" ref="I116">_xlfn.IFS('Data Reliability'!D116 &gt;= 0.666, "!!", AND('Data Reliability'!D116 &lt; 0.666,  'Data Reliability'!D116  &gt;= 0.333), "!", 'Data Reliability'!D116 &lt; 0.333, "")</f>
        <v>!</v>
      </c>
      <c r="J116" s="22" cm="1">
        <f t="array" ref="J116">IF(Options!$D$30, SUM(IF(ISNUMBER(Y116:AD116),(IF(Y116:AD116&gt;=Options!$D$40,1,"")),""))+0.5*(SUM(IF(ISNUMBER(Y116:AD116),(IF(Y116:AD116&gt;=Options!$D$41,1,"")),""))-SUM(IF(ISNUMBER(Y116:AD116),(IF(Y116:AD116&gt;=Options!$D$40,1,"")),""))),0) +
   IF(Options!$D$31,SUM(IF(ISNUMBER(Y116:AD116),(IF(Y116:AD116&gt;=Options!$D$40,1,"")),"")),0) +
   IF(Options!$D$32,AVERAGE(IF(ISNUMBER(Y116:AD116),Y116:AD116)),0) +
   IF(Options!$D$33,IF(OR(IF(ISNUMBER(Y116:AD116),Y116:AD116)=0),0,GEOMEAN(IF(ISNUMBER(Y116:AD116),Y116:AD116))),0)</f>
        <v>2.5</v>
      </c>
      <c r="K116" s="23">
        <f t="shared" si="17"/>
        <v>2.5</v>
      </c>
      <c r="L116" s="241" t="str" cm="1">
        <f t="array" ref="L116">_xlfn.IFS('Data Reliability'!E116 &gt;= 0.666, "!!", AND('Data Reliability'!E116 &lt; 0.666,  'Data Reliability'!E116  &gt;= 0.333), "!", 'Data Reliability'!E116 &lt; 0.333, "")</f>
        <v/>
      </c>
      <c r="M116" s="21" cm="1">
        <f t="array" ref="M116">IF(Options!$D$30, SUM(IF(ISNUMBER(AF116:AK116),(IF(AF116:AK116&gt;=Options!$D$40,1,"")),""))+0.5*(SUM(IF(ISNUMBER(AF116:AK116),(IF(AF116:AK116&gt;=Options!$D$41,1,"")),""))-SUM(IF(ISNUMBER(AF116:AK116),(IF(AF116:AK116&gt;=Options!$D$40,1,"")),""))),0) +
   IF(Options!$D$31,SUM(IF(ISNUMBER(AF116:AK116),(IF(AF116:AK116&gt;=Options!$D$40,1,"")),"")),0) +
   IF(Options!$D$32,AVERAGE(IF(ISNUMBER(AF116:AK116),AF116:AK116)),0) +
   IF(Options!$D$33,IF(OR(IF(ISNUMBER(AF116:AK116),AF116:AK116)=0),0,GEOMEAN(IF(ISNUMBER(AF116:AK116),AF116:AK116))),0)</f>
        <v>0</v>
      </c>
      <c r="N116" s="23">
        <f t="shared" si="24"/>
        <v>0</v>
      </c>
      <c r="O116" s="241" t="str" cm="1">
        <f t="array" ref="O116">_xlfn.IFS('Data Reliability'!F116 &gt;= 0.666, "!!", AND('Data Reliability'!F116 &lt; 0.666,  'Data Reliability'!F116  &gt;= 0.333), "!", 'Data Reliability'!F116 &lt; 0.333, "")</f>
        <v>!</v>
      </c>
      <c r="P116" s="24"/>
      <c r="Q116" s="50"/>
      <c r="R116" s="25">
        <f t="shared" si="26"/>
        <v>10</v>
      </c>
      <c r="S116" s="25">
        <f t="shared" si="27"/>
        <v>0</v>
      </c>
      <c r="T116" s="25">
        <f t="shared" si="28"/>
        <v>0</v>
      </c>
      <c r="U116" s="25">
        <f t="shared" si="29"/>
        <v>7.7142857142857197</v>
      </c>
      <c r="V116" s="25">
        <f t="shared" si="30"/>
        <v>4.3333333333333304</v>
      </c>
      <c r="W116" s="25">
        <f t="shared" si="31"/>
        <v>10</v>
      </c>
      <c r="X116" s="51"/>
      <c r="Y116" s="25">
        <f>IFERROR(Health!F116,"")</f>
        <v>10</v>
      </c>
      <c r="Z116" s="25">
        <f>IFERROR(Food!F116,"")</f>
        <v>0</v>
      </c>
      <c r="AA116" s="26">
        <f>IFERROR(Macro!F116,"")</f>
        <v>0</v>
      </c>
      <c r="AB116" s="25">
        <f>IFERROR(Socioeconomic!F116,"")</f>
        <v>7.7142857142857197</v>
      </c>
      <c r="AC116" s="25">
        <f>IFERROR('Natural Hazard'!F116,"")</f>
        <v>4.3333333333333304</v>
      </c>
      <c r="AD116" s="25">
        <f>IFERROR(Conflict!F116,"")</f>
        <v>10</v>
      </c>
      <c r="AE116" s="51"/>
      <c r="AF116" s="25">
        <f>IFERROR(Health!G116,"")</f>
        <v>0</v>
      </c>
      <c r="AG116" s="25">
        <f>IFERROR(Food!G116,"")</f>
        <v>0</v>
      </c>
      <c r="AH116" s="25">
        <f>IFERROR(Macro!G116,"")</f>
        <v>0</v>
      </c>
      <c r="AI116" s="25">
        <f>IFERROR(Socioeconomic!G116,"")</f>
        <v>0</v>
      </c>
      <c r="AJ116" s="25">
        <f>IFERROR('Natural Hazard'!G116,"")</f>
        <v>0</v>
      </c>
      <c r="AK116" s="25">
        <f>IFERROR(Conflict!G116,"")</f>
        <v>0</v>
      </c>
      <c r="AL116" s="50"/>
      <c r="AM116" s="27">
        <f>'Data Reliability'!E116</f>
        <v>0.2</v>
      </c>
      <c r="AN116" s="27">
        <f>'Data Reliability'!F116</f>
        <v>0.6</v>
      </c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</row>
    <row r="117" spans="1:53" x14ac:dyDescent="0.2">
      <c r="A117" s="63">
        <v>112</v>
      </c>
      <c r="B117" s="20" t="s">
        <v>229</v>
      </c>
      <c r="C117" s="20" t="s">
        <v>230</v>
      </c>
      <c r="D117" s="20" t="s">
        <v>555</v>
      </c>
      <c r="E117" s="20" t="s">
        <v>552</v>
      </c>
      <c r="F117" s="50"/>
      <c r="G117" s="22" cm="1">
        <f t="array" ref="G117">IF(Options!$D$30, SUM(IF(ISNUMBER(R117:W117),(IF(R117:W117&gt;=Options!$D$36,1,"")),""))+0.5*(SUM(IF(ISNUMBER(R117:W117),(IF(R117:W117&gt;=Options!$D$37,1,"")),""))-SUM(IF(ISNUMBER(R117:W117),(IF(R117:W117&gt;=Options!$D$36,1,"")),""))),0) +
   IF(Options!$D$31,SUM(IF(ISNUMBER(R117:W117),(IF(R117:W117&gt;=Options!$D$40,1,"")),"")),0) +
   IF(Options!$D$32,AVERAGE(IF(ISNUMBER(R117:W117),R117:W117)),0) +
   IF(Options!$D$33,IF(OR(IF(ISNUMBER(R117:W117),R117:W117)=0),0,GEOMEAN(IF(ISNUMBER(R117:W117),R117:W117))),0)</f>
        <v>1.5</v>
      </c>
      <c r="H117" s="23">
        <f t="shared" si="25"/>
        <v>1.5</v>
      </c>
      <c r="I117" s="241" t="str" cm="1">
        <f t="array" ref="I117">_xlfn.IFS('Data Reliability'!D117 &gt;= 0.666, "!!", AND('Data Reliability'!D117 &lt; 0.666,  'Data Reliability'!D117  &gt;= 0.333), "!", 'Data Reliability'!D117 &lt; 0.333, "")</f>
        <v/>
      </c>
      <c r="J117" s="22" cm="1">
        <f t="array" ref="J117">IF(Options!$D$30, SUM(IF(ISNUMBER(Y117:AD117),(IF(Y117:AD117&gt;=Options!$D$40,1,"")),""))+0.5*(SUM(IF(ISNUMBER(Y117:AD117),(IF(Y117:AD117&gt;=Options!$D$41,1,"")),""))-SUM(IF(ISNUMBER(Y117:AD117),(IF(Y117:AD117&gt;=Options!$D$40,1,"")),""))),0) +
   IF(Options!$D$31,SUM(IF(ISNUMBER(Y117:AD117),(IF(Y117:AD117&gt;=Options!$D$40,1,"")),"")),0) +
   IF(Options!$D$32,AVERAGE(IF(ISNUMBER(Y117:AD117),Y117:AD117)),0) +
   IF(Options!$D$33,IF(OR(IF(ISNUMBER(Y117:AD117),Y117:AD117)=0),0,GEOMEAN(IF(ISNUMBER(Y117:AD117),Y117:AD117))),0)</f>
        <v>0</v>
      </c>
      <c r="K117" s="23">
        <f t="shared" si="17"/>
        <v>0</v>
      </c>
      <c r="L117" s="241" t="str" cm="1">
        <f t="array" ref="L117">_xlfn.IFS('Data Reliability'!E117 &gt;= 0.666, "!!", AND('Data Reliability'!E117 &lt; 0.666,  'Data Reliability'!E117  &gt;= 0.333), "!", 'Data Reliability'!E117 &lt; 0.333, "")</f>
        <v/>
      </c>
      <c r="M117" s="21" cm="1">
        <f t="array" ref="M117">IF(Options!$D$30, SUM(IF(ISNUMBER(AF117:AK117),(IF(AF117:AK117&gt;=Options!$D$40,1,"")),""))+0.5*(SUM(IF(ISNUMBER(AF117:AK117),(IF(AF117:AK117&gt;=Options!$D$41,1,"")),""))-SUM(IF(ISNUMBER(AF117:AK117),(IF(AF117:AK117&gt;=Options!$D$40,1,"")),""))),0) +
   IF(Options!$D$31,SUM(IF(ISNUMBER(AF117:AK117),(IF(AF117:AK117&gt;=Options!$D$40,1,"")),"")),0) +
   IF(Options!$D$32,AVERAGE(IF(ISNUMBER(AF117:AK117),AF117:AK117)),0) +
   IF(Options!$D$33,IF(OR(IF(ISNUMBER(AF117:AK117),AF117:AK117)=0),0,GEOMEAN(IF(ISNUMBER(AF117:AK117),AF117:AK117))),0)</f>
        <v>1.5</v>
      </c>
      <c r="N117" s="23">
        <f t="shared" si="24"/>
        <v>1.5</v>
      </c>
      <c r="O117" s="241" t="str" cm="1">
        <f t="array" ref="O117">_xlfn.IFS('Data Reliability'!F117 &gt;= 0.666, "!!", AND('Data Reliability'!F117 &lt; 0.666,  'Data Reliability'!F117  &gt;= 0.333), "!", 'Data Reliability'!F117 &lt; 0.333, "")</f>
        <v>!</v>
      </c>
      <c r="P117" s="24"/>
      <c r="Q117" s="50"/>
      <c r="R117" s="25">
        <f t="shared" si="26"/>
        <v>7.8612976028134183</v>
      </c>
      <c r="S117" s="25">
        <f t="shared" si="27"/>
        <v>3.6124401913875599</v>
      </c>
      <c r="T117" s="25">
        <f t="shared" si="28"/>
        <v>4.9372470786108833</v>
      </c>
      <c r="U117" s="25">
        <f t="shared" si="29"/>
        <v>5.8534483121368019</v>
      </c>
      <c r="V117" s="25">
        <f t="shared" si="30"/>
        <v>4.6666666666666696</v>
      </c>
      <c r="W117" s="25">
        <f t="shared" si="31"/>
        <v>0</v>
      </c>
      <c r="X117" s="51"/>
      <c r="Y117" s="25">
        <f>IFERROR(Health!F117,"")</f>
        <v>6.18</v>
      </c>
      <c r="Z117" s="25">
        <f>IFERROR(Food!F117,"")</f>
        <v>3.6124401913875599</v>
      </c>
      <c r="AA117" s="26">
        <f>IFERROR(Macro!F117,"")</f>
        <v>5.1074380165289304</v>
      </c>
      <c r="AB117" s="25">
        <f>IFERROR(Socioeconomic!F117,"")</f>
        <v>3.4285714285714302</v>
      </c>
      <c r="AC117" s="25">
        <f>IFERROR('Natural Hazard'!F117,"")</f>
        <v>4.6666666666666696</v>
      </c>
      <c r="AD117" s="25">
        <f>IFERROR(Conflict!F117,"")</f>
        <v>0</v>
      </c>
      <c r="AE117" s="51"/>
      <c r="AF117" s="25">
        <f>IFERROR(Health!G117,"")</f>
        <v>10</v>
      </c>
      <c r="AG117" s="25">
        <f>IFERROR(Food!G117,"")</f>
        <v>0</v>
      </c>
      <c r="AH117" s="25">
        <f>IFERROR(Macro!G117,"")</f>
        <v>4.7727272727272698</v>
      </c>
      <c r="AI117" s="25">
        <f>IFERROR(Socioeconomic!G117,"")</f>
        <v>9.9933333333333394</v>
      </c>
      <c r="AJ117" s="25">
        <f>IFERROR('Natural Hazard'!G117,"")</f>
        <v>0</v>
      </c>
      <c r="AK117" s="25">
        <f>IFERROR(Conflict!G117,"")</f>
        <v>0</v>
      </c>
      <c r="AL117" s="50"/>
      <c r="AM117" s="27">
        <f>'Data Reliability'!E117</f>
        <v>0</v>
      </c>
      <c r="AN117" s="27">
        <f>'Data Reliability'!F117</f>
        <v>0.4</v>
      </c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</row>
    <row r="118" spans="1:53" x14ac:dyDescent="0.2">
      <c r="A118" s="63">
        <v>113</v>
      </c>
      <c r="B118" s="20" t="s">
        <v>231</v>
      </c>
      <c r="C118" s="20" t="s">
        <v>232</v>
      </c>
      <c r="D118" s="20" t="s">
        <v>554</v>
      </c>
      <c r="E118" s="20" t="s">
        <v>551</v>
      </c>
      <c r="F118" s="50"/>
      <c r="G118" s="22" cm="1">
        <f t="array" ref="G118">IF(Options!$D$30, SUM(IF(ISNUMBER(R118:W118),(IF(R118:W118&gt;=Options!$D$36,1,"")),""))+0.5*(SUM(IF(ISNUMBER(R118:W118),(IF(R118:W118&gt;=Options!$D$37,1,"")),""))-SUM(IF(ISNUMBER(R118:W118),(IF(R118:W118&gt;=Options!$D$36,1,"")),""))),0) +
   IF(Options!$D$31,SUM(IF(ISNUMBER(R118:W118),(IF(R118:W118&gt;=Options!$D$40,1,"")),"")),0) +
   IF(Options!$D$32,AVERAGE(IF(ISNUMBER(R118:W118),R118:W118)),0) +
   IF(Options!$D$33,IF(OR(IF(ISNUMBER(R118:W118),R118:W118)=0),0,GEOMEAN(IF(ISNUMBER(R118:W118),R118:W118))),0)</f>
        <v>5</v>
      </c>
      <c r="H118" s="23">
        <f t="shared" si="25"/>
        <v>5</v>
      </c>
      <c r="I118" s="241" t="str" cm="1">
        <f t="array" ref="I118">_xlfn.IFS('Data Reliability'!D118 &gt;= 0.666, "!!", AND('Data Reliability'!D118 &lt; 0.666,  'Data Reliability'!D118  &gt;= 0.333), "!", 'Data Reliability'!D118 &lt; 0.333, "")</f>
        <v/>
      </c>
      <c r="J118" s="22" cm="1">
        <f t="array" ref="J118">IF(Options!$D$30, SUM(IF(ISNUMBER(Y118:AD118),(IF(Y118:AD118&gt;=Options!$D$40,1,"")),""))+0.5*(SUM(IF(ISNUMBER(Y118:AD118),(IF(Y118:AD118&gt;=Options!$D$41,1,"")),""))-SUM(IF(ISNUMBER(Y118:AD118),(IF(Y118:AD118&gt;=Options!$D$40,1,"")),""))),0) +
   IF(Options!$D$31,SUM(IF(ISNUMBER(Y118:AD118),(IF(Y118:AD118&gt;=Options!$D$40,1,"")),"")),0) +
   IF(Options!$D$32,AVERAGE(IF(ISNUMBER(Y118:AD118),Y118:AD118)),0) +
   IF(Options!$D$33,IF(OR(IF(ISNUMBER(Y118:AD118),Y118:AD118)=0),0,GEOMEAN(IF(ISNUMBER(Y118:AD118),Y118:AD118))),0)</f>
        <v>3.5</v>
      </c>
      <c r="K118" s="23">
        <f t="shared" si="17"/>
        <v>3.5</v>
      </c>
      <c r="L118" s="241" t="str" cm="1">
        <f t="array" ref="L118">_xlfn.IFS('Data Reliability'!E118 &gt;= 0.666, "!!", AND('Data Reliability'!E118 &lt; 0.666,  'Data Reliability'!E118  &gt;= 0.333), "!", 'Data Reliability'!E118 &lt; 0.333, "")</f>
        <v/>
      </c>
      <c r="M118" s="21" cm="1">
        <f t="array" ref="M118">IF(Options!$D$30, SUM(IF(ISNUMBER(AF118:AK118),(IF(AF118:AK118&gt;=Options!$D$40,1,"")),""))+0.5*(SUM(IF(ISNUMBER(AF118:AK118),(IF(AF118:AK118&gt;=Options!$D$41,1,"")),""))-SUM(IF(ISNUMBER(AF118:AK118),(IF(AF118:AK118&gt;=Options!$D$40,1,"")),""))),0) +
   IF(Options!$D$31,SUM(IF(ISNUMBER(AF118:AK118),(IF(AF118:AK118&gt;=Options!$D$40,1,"")),"")),0) +
   IF(Options!$D$32,AVERAGE(IF(ISNUMBER(AF118:AK118),AF118:AK118)),0) +
   IF(Options!$D$33,IF(OR(IF(ISNUMBER(AF118:AK118),AF118:AK118)=0),0,GEOMEAN(IF(ISNUMBER(AF118:AK118),AF118:AK118))),0)</f>
        <v>3.5</v>
      </c>
      <c r="N118" s="23">
        <f t="shared" si="24"/>
        <v>3.5</v>
      </c>
      <c r="O118" s="241" t="str" cm="1">
        <f t="array" ref="O118">_xlfn.IFS('Data Reliability'!F118 &gt;= 0.666, "!!", AND('Data Reliability'!F118 &lt; 0.666,  'Data Reliability'!F118  &gt;= 0.333), "!", 'Data Reliability'!F118 &lt; 0.333, "")</f>
        <v/>
      </c>
      <c r="P118" s="24"/>
      <c r="Q118" s="50"/>
      <c r="R118" s="25">
        <f t="shared" si="26"/>
        <v>9.6176920308356717</v>
      </c>
      <c r="S118" s="25">
        <f t="shared" si="27"/>
        <v>9.0717501463446073</v>
      </c>
      <c r="T118" s="25">
        <f t="shared" si="28"/>
        <v>6.9478036787121695</v>
      </c>
      <c r="U118" s="25">
        <f t="shared" si="29"/>
        <v>9.9667763067904804</v>
      </c>
      <c r="V118" s="25">
        <f t="shared" si="30"/>
        <v>5.6666666666666696</v>
      </c>
      <c r="W118" s="25">
        <f t="shared" si="31"/>
        <v>10</v>
      </c>
      <c r="X118" s="51"/>
      <c r="Y118" s="25">
        <f>IFERROR(Health!F118,"")</f>
        <v>9.25</v>
      </c>
      <c r="Z118" s="25">
        <f>IFERROR(Food!F118,"")</f>
        <v>8.2296650717703397</v>
      </c>
      <c r="AA118" s="26">
        <f>IFERROR(Macro!F118,"")</f>
        <v>8.4958677685950406</v>
      </c>
      <c r="AB118" s="25">
        <f>IFERROR(Socioeconomic!F118,"")</f>
        <v>10</v>
      </c>
      <c r="AC118" s="25">
        <f>IFERROR('Natural Hazard'!F118,"")</f>
        <v>5.6666666666666696</v>
      </c>
      <c r="AD118" s="25">
        <f>IFERROR(Conflict!F118,"")</f>
        <v>10</v>
      </c>
      <c r="AE118" s="51"/>
      <c r="AF118" s="25">
        <f>IFERROR(Health!G118,"")</f>
        <v>10</v>
      </c>
      <c r="AG118" s="25">
        <f>IFERROR(Food!G118,"")</f>
        <v>10</v>
      </c>
      <c r="AH118" s="25">
        <f>IFERROR(Macro!G118,"")</f>
        <v>5.6818181818181799</v>
      </c>
      <c r="AI118" s="25">
        <f>IFERROR(Socioeconomic!G118,"")</f>
        <v>9.9336629949600095</v>
      </c>
      <c r="AJ118" s="25">
        <f>IFERROR('Natural Hazard'!G118,"")</f>
        <v>0</v>
      </c>
      <c r="AK118" s="25">
        <f>IFERROR(Conflict!G118,"")</f>
        <v>10</v>
      </c>
      <c r="AL118" s="50"/>
      <c r="AM118" s="27">
        <f>'Data Reliability'!E118</f>
        <v>0</v>
      </c>
      <c r="AN118" s="27">
        <f>'Data Reliability'!F118</f>
        <v>0.1</v>
      </c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</row>
    <row r="119" spans="1:53" x14ac:dyDescent="0.2">
      <c r="A119" s="63">
        <v>114</v>
      </c>
      <c r="B119" s="20" t="s">
        <v>233</v>
      </c>
      <c r="C119" s="20" t="s">
        <v>234</v>
      </c>
      <c r="D119" s="20" t="s">
        <v>556</v>
      </c>
      <c r="E119" s="20" t="s">
        <v>3</v>
      </c>
      <c r="F119" s="50"/>
      <c r="G119" s="22" cm="1">
        <f t="array" ref="G119">IF(Options!$D$30, SUM(IF(ISNUMBER(R119:W119),(IF(R119:W119&gt;=Options!$D$36,1,"")),""))+0.5*(SUM(IF(ISNUMBER(R119:W119),(IF(R119:W119&gt;=Options!$D$37,1,"")),""))-SUM(IF(ISNUMBER(R119:W119),(IF(R119:W119&gt;=Options!$D$36,1,"")),""))),0) +
   IF(Options!$D$31,SUM(IF(ISNUMBER(R119:W119),(IF(R119:W119&gt;=Options!$D$40,1,"")),"")),0) +
   IF(Options!$D$32,AVERAGE(IF(ISNUMBER(R119:W119),R119:W119)),0) +
   IF(Options!$D$33,IF(OR(IF(ISNUMBER(R119:W119),R119:W119)=0),0,GEOMEAN(IF(ISNUMBER(R119:W119),R119:W119))),0)</f>
        <v>1</v>
      </c>
      <c r="H119" s="23">
        <f t="shared" si="25"/>
        <v>1</v>
      </c>
      <c r="I119" s="241" t="str" cm="1">
        <f t="array" ref="I119">_xlfn.IFS('Data Reliability'!D119 &gt;= 0.666, "!!", AND('Data Reliability'!D119 &lt; 0.666,  'Data Reliability'!D119  &gt;= 0.333), "!", 'Data Reliability'!D119 &lt; 0.333, "")</f>
        <v/>
      </c>
      <c r="J119" s="22" cm="1">
        <f t="array" ref="J119">IF(Options!$D$30, SUM(IF(ISNUMBER(Y119:AD119),(IF(Y119:AD119&gt;=Options!$D$40,1,"")),""))+0.5*(SUM(IF(ISNUMBER(Y119:AD119),(IF(Y119:AD119&gt;=Options!$D$41,1,"")),""))-SUM(IF(ISNUMBER(Y119:AD119),(IF(Y119:AD119&gt;=Options!$D$40,1,"")),""))),0) +
   IF(Options!$D$31,SUM(IF(ISNUMBER(Y119:AD119),(IF(Y119:AD119&gt;=Options!$D$40,1,"")),"")),0) +
   IF(Options!$D$32,AVERAGE(IF(ISNUMBER(Y119:AD119),Y119:AD119)),0) +
   IF(Options!$D$33,IF(OR(IF(ISNUMBER(Y119:AD119),Y119:AD119)=0),0,GEOMEAN(IF(ISNUMBER(Y119:AD119),Y119:AD119))),0)</f>
        <v>0</v>
      </c>
      <c r="K119" s="23">
        <f t="shared" si="17"/>
        <v>0</v>
      </c>
      <c r="L119" s="241" t="str" cm="1">
        <f t="array" ref="L119">_xlfn.IFS('Data Reliability'!E119 &gt;= 0.666, "!!", AND('Data Reliability'!E119 &lt; 0.666,  'Data Reliability'!E119  &gt;= 0.333), "!", 'Data Reliability'!E119 &lt; 0.333, "")</f>
        <v/>
      </c>
      <c r="M119" s="21" cm="1">
        <f t="array" ref="M119">IF(Options!$D$30, SUM(IF(ISNUMBER(AF119:AK119),(IF(AF119:AK119&gt;=Options!$D$40,1,"")),""))+0.5*(SUM(IF(ISNUMBER(AF119:AK119),(IF(AF119:AK119&gt;=Options!$D$41,1,"")),""))-SUM(IF(ISNUMBER(AF119:AK119),(IF(AF119:AK119&gt;=Options!$D$40,1,"")),""))),0) +
   IF(Options!$D$31,SUM(IF(ISNUMBER(AF119:AK119),(IF(AF119:AK119&gt;=Options!$D$40,1,"")),"")),0) +
   IF(Options!$D$32,AVERAGE(IF(ISNUMBER(AF119:AK119),AF119:AK119)),0) +
   IF(Options!$D$33,IF(OR(IF(ISNUMBER(AF119:AK119),AF119:AK119)=0),0,GEOMEAN(IF(ISNUMBER(AF119:AK119),AF119:AK119))),0)</f>
        <v>0.5</v>
      </c>
      <c r="N119" s="23">
        <f t="shared" si="24"/>
        <v>0.5</v>
      </c>
      <c r="O119" s="241" t="str" cm="1">
        <f t="array" ref="O119">_xlfn.IFS('Data Reliability'!F119 &gt;= 0.666, "!!", AND('Data Reliability'!F119 &lt; 0.666,  'Data Reliability'!F119  &gt;= 0.333), "!", 'Data Reliability'!F119 &lt; 0.333, "")</f>
        <v>!</v>
      </c>
      <c r="P119" s="24"/>
      <c r="Q119" s="50"/>
      <c r="R119" s="25">
        <f t="shared" si="26"/>
        <v>7.9672605078533731</v>
      </c>
      <c r="S119" s="25">
        <f t="shared" si="27"/>
        <v>0</v>
      </c>
      <c r="T119" s="25">
        <f t="shared" si="28"/>
        <v>3.5685831747742309</v>
      </c>
      <c r="U119" s="25">
        <f t="shared" si="29"/>
        <v>1.7320508075688774</v>
      </c>
      <c r="V119" s="25">
        <f t="shared" si="30"/>
        <v>2.5</v>
      </c>
      <c r="W119" s="25">
        <f t="shared" si="31"/>
        <v>0</v>
      </c>
      <c r="X119" s="51"/>
      <c r="Y119" s="25">
        <f>IFERROR(Health!F119,"")</f>
        <v>6.54</v>
      </c>
      <c r="Z119" s="25">
        <f>IFERROR(Food!F119,"")</f>
        <v>0</v>
      </c>
      <c r="AA119" s="26">
        <f>IFERROR(Macro!F119,"")</f>
        <v>1.8677685950413201</v>
      </c>
      <c r="AB119" s="25">
        <f>IFERROR(Socioeconomic!F119,"")</f>
        <v>1</v>
      </c>
      <c r="AC119" s="25">
        <f>IFERROR('Natural Hazard'!F119,"")</f>
        <v>2.5</v>
      </c>
      <c r="AD119" s="25">
        <f>IFERROR(Conflict!F119,"")</f>
        <v>0</v>
      </c>
      <c r="AE119" s="51"/>
      <c r="AF119" s="25">
        <f>IFERROR(Health!G119,"")</f>
        <v>9.7059999999999995</v>
      </c>
      <c r="AG119" s="25">
        <f>IFERROR(Food!G119,"")</f>
        <v>0</v>
      </c>
      <c r="AH119" s="25">
        <f>IFERROR(Macro!G119,"")</f>
        <v>6.8181818181818201</v>
      </c>
      <c r="AI119" s="25">
        <f>IFERROR(Socioeconomic!G119,"")</f>
        <v>3</v>
      </c>
      <c r="AJ119" s="25">
        <f>IFERROR('Natural Hazard'!G119,"")</f>
        <v>0</v>
      </c>
      <c r="AK119" s="25">
        <f>IFERROR(Conflict!G119,"")</f>
        <v>0</v>
      </c>
      <c r="AL119" s="50"/>
      <c r="AM119" s="27">
        <f>'Data Reliability'!E119</f>
        <v>0</v>
      </c>
      <c r="AN119" s="27">
        <f>'Data Reliability'!F119</f>
        <v>0.4</v>
      </c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</row>
    <row r="120" spans="1:53" x14ac:dyDescent="0.2">
      <c r="A120" s="63">
        <v>115</v>
      </c>
      <c r="B120" s="20" t="s">
        <v>235</v>
      </c>
      <c r="C120" s="20" t="s">
        <v>236</v>
      </c>
      <c r="D120" s="20" t="s">
        <v>558</v>
      </c>
      <c r="E120" s="20" t="s">
        <v>551</v>
      </c>
      <c r="F120" s="50"/>
      <c r="G120" s="22" cm="1">
        <f t="array" ref="G120">IF(Options!$D$30, SUM(IF(ISNUMBER(R120:W120),(IF(R120:W120&gt;=Options!$D$36,1,"")),""))+0.5*(SUM(IF(ISNUMBER(R120:W120),(IF(R120:W120&gt;=Options!$D$37,1,"")),""))-SUM(IF(ISNUMBER(R120:W120),(IF(R120:W120&gt;=Options!$D$36,1,"")),""))),0) +
   IF(Options!$D$31,SUM(IF(ISNUMBER(R120:W120),(IF(R120:W120&gt;=Options!$D$40,1,"")),"")),0) +
   IF(Options!$D$32,AVERAGE(IF(ISNUMBER(R120:W120),R120:W120)),0) +
   IF(Options!$D$33,IF(OR(IF(ISNUMBER(R120:W120),R120:W120)=0),0,GEOMEAN(IF(ISNUMBER(R120:W120),R120:W120))),0)</f>
        <v>6</v>
      </c>
      <c r="H120" s="23">
        <f t="shared" si="25"/>
        <v>6</v>
      </c>
      <c r="I120" s="241" t="str" cm="1">
        <f t="array" ref="I120">_xlfn.IFS('Data Reliability'!D120 &gt;= 0.666, "!!", AND('Data Reliability'!D120 &lt; 0.666,  'Data Reliability'!D120  &gt;= 0.333), "!", 'Data Reliability'!D120 &lt; 0.333, "")</f>
        <v/>
      </c>
      <c r="J120" s="22" cm="1">
        <f t="array" ref="J120">IF(Options!$D$30, SUM(IF(ISNUMBER(Y120:AD120),(IF(Y120:AD120&gt;=Options!$D$40,1,"")),""))+0.5*(SUM(IF(ISNUMBER(Y120:AD120),(IF(Y120:AD120&gt;=Options!$D$41,1,"")),""))-SUM(IF(ISNUMBER(Y120:AD120),(IF(Y120:AD120&gt;=Options!$D$40,1,"")),""))),0) +
   IF(Options!$D$31,SUM(IF(ISNUMBER(Y120:AD120),(IF(Y120:AD120&gt;=Options!$D$40,1,"")),"")),0) +
   IF(Options!$D$32,AVERAGE(IF(ISNUMBER(Y120:AD120),Y120:AD120)),0) +
   IF(Options!$D$33,IF(OR(IF(ISNUMBER(Y120:AD120),Y120:AD120)=0),0,GEOMEAN(IF(ISNUMBER(Y120:AD120),Y120:AD120))),0)</f>
        <v>4</v>
      </c>
      <c r="K120" s="23">
        <f t="shared" si="17"/>
        <v>4</v>
      </c>
      <c r="L120" s="241" t="str" cm="1">
        <f t="array" ref="L120">_xlfn.IFS('Data Reliability'!E120 &gt;= 0.666, "!!", AND('Data Reliability'!E120 &lt; 0.666,  'Data Reliability'!E120  &gt;= 0.333), "!", 'Data Reliability'!E120 &lt; 0.333, "")</f>
        <v/>
      </c>
      <c r="M120" s="21" cm="1">
        <f t="array" ref="M120">IF(Options!$D$30, SUM(IF(ISNUMBER(AF120:AK120),(IF(AF120:AK120&gt;=Options!$D$40,1,"")),""))+0.5*(SUM(IF(ISNUMBER(AF120:AK120),(IF(AF120:AK120&gt;=Options!$D$41,1,"")),""))-SUM(IF(ISNUMBER(AF120:AK120),(IF(AF120:AK120&gt;=Options!$D$40,1,"")),""))),0) +
   IF(Options!$D$31,SUM(IF(ISNUMBER(AF120:AK120),(IF(AF120:AK120&gt;=Options!$D$40,1,"")),"")),0) +
   IF(Options!$D$32,AVERAGE(IF(ISNUMBER(AF120:AK120),AF120:AK120)),0) +
   IF(Options!$D$33,IF(OR(IF(ISNUMBER(AF120:AK120),AF120:AK120)=0),0,GEOMEAN(IF(ISNUMBER(AF120:AK120),AF120:AK120))),0)</f>
        <v>2</v>
      </c>
      <c r="N120" s="23">
        <f t="shared" si="24"/>
        <v>2</v>
      </c>
      <c r="O120" s="241" t="str" cm="1">
        <f t="array" ref="O120">_xlfn.IFS('Data Reliability'!F120 &gt;= 0.666, "!!", AND('Data Reliability'!F120 &lt; 0.666,  'Data Reliability'!F120  &gt;= 0.333), "!", 'Data Reliability'!F120 &lt; 0.333, "")</f>
        <v/>
      </c>
      <c r="P120" s="24"/>
      <c r="Q120" s="50"/>
      <c r="R120" s="25">
        <f t="shared" si="26"/>
        <v>8.3666002653407556</v>
      </c>
      <c r="S120" s="25">
        <f t="shared" si="27"/>
        <v>7.0813397129186599</v>
      </c>
      <c r="T120" s="25">
        <f t="shared" si="28"/>
        <v>7.2286889822916587</v>
      </c>
      <c r="U120" s="25">
        <f t="shared" si="29"/>
        <v>8.4024263844897789</v>
      </c>
      <c r="V120" s="25">
        <f t="shared" si="30"/>
        <v>8.3666002653407556</v>
      </c>
      <c r="W120" s="25">
        <f t="shared" si="31"/>
        <v>10</v>
      </c>
      <c r="X120" s="51"/>
      <c r="Y120" s="25">
        <f>IFERROR(Health!F120,"")</f>
        <v>7</v>
      </c>
      <c r="Z120" s="25">
        <f>IFERROR(Food!F120,"")</f>
        <v>7.0813397129186599</v>
      </c>
      <c r="AA120" s="26">
        <f>IFERROR(Macro!F120,"")</f>
        <v>8.8429752066115697</v>
      </c>
      <c r="AB120" s="25">
        <f>IFERROR(Socioeconomic!F120,"")</f>
        <v>7.1428571428571397</v>
      </c>
      <c r="AC120" s="25">
        <f>IFERROR('Natural Hazard'!F120,"")</f>
        <v>10</v>
      </c>
      <c r="AD120" s="25">
        <f>IFERROR(Conflict!F120,"")</f>
        <v>10</v>
      </c>
      <c r="AE120" s="51"/>
      <c r="AF120" s="25">
        <f>IFERROR(Health!G120,"")</f>
        <v>10</v>
      </c>
      <c r="AG120" s="25">
        <f>IFERROR(Food!G120,"")</f>
        <v>0</v>
      </c>
      <c r="AH120" s="25">
        <f>IFERROR(Macro!G120,"")</f>
        <v>5.9090909090909198</v>
      </c>
      <c r="AI120" s="25">
        <f>IFERROR(Socioeconomic!G120,"")</f>
        <v>9.8841076805477996</v>
      </c>
      <c r="AJ120" s="25">
        <f>IFERROR('Natural Hazard'!G120,"")</f>
        <v>7</v>
      </c>
      <c r="AK120" s="25">
        <f>IFERROR(Conflict!G120,"")</f>
        <v>0</v>
      </c>
      <c r="AL120" s="50"/>
      <c r="AM120" s="27">
        <f>'Data Reliability'!E120</f>
        <v>0</v>
      </c>
      <c r="AN120" s="27">
        <f>'Data Reliability'!F120</f>
        <v>0.3</v>
      </c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</row>
    <row r="121" spans="1:53" x14ac:dyDescent="0.2">
      <c r="A121" s="63">
        <v>116</v>
      </c>
      <c r="B121" s="20" t="s">
        <v>237</v>
      </c>
      <c r="C121" s="20" t="s">
        <v>238</v>
      </c>
      <c r="D121" s="20" t="s">
        <v>555</v>
      </c>
      <c r="E121" s="20" t="s">
        <v>552</v>
      </c>
      <c r="F121" s="50"/>
      <c r="G121" s="22" cm="1">
        <f t="array" ref="G121">IF(Options!$D$30, SUM(IF(ISNUMBER(R121:W121),(IF(R121:W121&gt;=Options!$D$36,1,"")),""))+0.5*(SUM(IF(ISNUMBER(R121:W121),(IF(R121:W121&gt;=Options!$D$37,1,"")),""))-SUM(IF(ISNUMBER(R121:W121),(IF(R121:W121&gt;=Options!$D$36,1,"")),""))),0) +
   IF(Options!$D$31,SUM(IF(ISNUMBER(R121:W121),(IF(R121:W121&gt;=Options!$D$40,1,"")),"")),0) +
   IF(Options!$D$32,AVERAGE(IF(ISNUMBER(R121:W121),R121:W121)),0) +
   IF(Options!$D$33,IF(OR(IF(ISNUMBER(R121:W121),R121:W121)=0),0,GEOMEAN(IF(ISNUMBER(R121:W121),R121:W121))),0)</f>
        <v>2</v>
      </c>
      <c r="H121" s="23">
        <f t="shared" si="25"/>
        <v>2</v>
      </c>
      <c r="I121" s="241" t="str" cm="1">
        <f t="array" ref="I121">_xlfn.IFS('Data Reliability'!D121 &gt;= 0.666, "!!", AND('Data Reliability'!D121 &lt; 0.666,  'Data Reliability'!D121  &gt;= 0.333), "!", 'Data Reliability'!D121 &lt; 0.333, "")</f>
        <v/>
      </c>
      <c r="J121" s="22" cm="1">
        <f t="array" ref="J121">IF(Options!$D$30, SUM(IF(ISNUMBER(Y121:AD121),(IF(Y121:AD121&gt;=Options!$D$40,1,"")),""))+0.5*(SUM(IF(ISNUMBER(Y121:AD121),(IF(Y121:AD121&gt;=Options!$D$41,1,"")),""))-SUM(IF(ISNUMBER(Y121:AD121),(IF(Y121:AD121&gt;=Options!$D$40,1,"")),""))),0) +
   IF(Options!$D$31,SUM(IF(ISNUMBER(Y121:AD121),(IF(Y121:AD121&gt;=Options!$D$40,1,"")),"")),0) +
   IF(Options!$D$32,AVERAGE(IF(ISNUMBER(Y121:AD121),Y121:AD121)),0) +
   IF(Options!$D$33,IF(OR(IF(ISNUMBER(Y121:AD121),Y121:AD121)=0),0,GEOMEAN(IF(ISNUMBER(Y121:AD121),Y121:AD121))),0)</f>
        <v>0</v>
      </c>
      <c r="K121" s="23">
        <f t="shared" si="17"/>
        <v>0</v>
      </c>
      <c r="L121" s="241" t="str" cm="1">
        <f t="array" ref="L121">_xlfn.IFS('Data Reliability'!E121 &gt;= 0.666, "!!", AND('Data Reliability'!E121 &lt; 0.666,  'Data Reliability'!E121  &gt;= 0.333), "!", 'Data Reliability'!E121 &lt; 0.333, "")</f>
        <v/>
      </c>
      <c r="M121" s="21" cm="1">
        <f t="array" ref="M121">IF(Options!$D$30, SUM(IF(ISNUMBER(AF121:AK121),(IF(AF121:AK121&gt;=Options!$D$40,1,"")),""))+0.5*(SUM(IF(ISNUMBER(AF121:AK121),(IF(AF121:AK121&gt;=Options!$D$41,1,"")),""))-SUM(IF(ISNUMBER(AF121:AK121),(IF(AF121:AK121&gt;=Options!$D$40,1,"")),""))),0) +
   IF(Options!$D$31,SUM(IF(ISNUMBER(AF121:AK121),(IF(AF121:AK121&gt;=Options!$D$40,1,"")),"")),0) +
   IF(Options!$D$32,AVERAGE(IF(ISNUMBER(AF121:AK121),AF121:AK121)),0) +
   IF(Options!$D$33,IF(OR(IF(ISNUMBER(AF121:AK121),AF121:AK121)=0),0,GEOMEAN(IF(ISNUMBER(AF121:AK121),AF121:AK121))),0)</f>
        <v>1.5</v>
      </c>
      <c r="N121" s="23">
        <f t="shared" si="24"/>
        <v>1.5</v>
      </c>
      <c r="O121" s="241" t="str" cm="1">
        <f t="array" ref="O121">_xlfn.IFS('Data Reliability'!F121 &gt;= 0.666, "!!", AND('Data Reliability'!F121 &lt; 0.666,  'Data Reliability'!F121  &gt;= 0.333), "!", 'Data Reliability'!F121 &lt; 0.333, "")</f>
        <v>!</v>
      </c>
      <c r="P121" s="24"/>
      <c r="Q121" s="50"/>
      <c r="R121" s="25">
        <f t="shared" si="26"/>
        <v>7.2525857457874974</v>
      </c>
      <c r="S121" s="25">
        <f t="shared" si="27"/>
        <v>1.1722488038277501</v>
      </c>
      <c r="T121" s="25">
        <f t="shared" si="28"/>
        <v>6.6171464088792815</v>
      </c>
      <c r="U121" s="25">
        <f t="shared" si="29"/>
        <v>3.1428571428571401</v>
      </c>
      <c r="V121" s="25">
        <f t="shared" si="30"/>
        <v>5.5</v>
      </c>
      <c r="W121" s="25">
        <f t="shared" si="31"/>
        <v>0</v>
      </c>
      <c r="X121" s="51"/>
      <c r="Y121" s="25">
        <f>IFERROR(Health!F121,"")</f>
        <v>5.26</v>
      </c>
      <c r="Z121" s="25">
        <f>IFERROR(Food!F121,"")</f>
        <v>1.1722488038277501</v>
      </c>
      <c r="AA121" s="26">
        <f>IFERROR(Macro!F121,"")</f>
        <v>6.2148760330578501</v>
      </c>
      <c r="AB121" s="25">
        <f>IFERROR(Socioeconomic!F121,"")</f>
        <v>3.1428571428571401</v>
      </c>
      <c r="AC121" s="25">
        <f>IFERROR('Natural Hazard'!F121,"")</f>
        <v>5.5</v>
      </c>
      <c r="AD121" s="25">
        <f>IFERROR(Conflict!F121,"")</f>
        <v>0</v>
      </c>
      <c r="AE121" s="51"/>
      <c r="AF121" s="25">
        <f>IFERROR(Health!G121,"")</f>
        <v>10</v>
      </c>
      <c r="AG121" s="25">
        <f>IFERROR(Food!G121,"")</f>
        <v>0</v>
      </c>
      <c r="AH121" s="25">
        <f>IFERROR(Macro!G121,"")</f>
        <v>7.0454545454545503</v>
      </c>
      <c r="AI121" s="25">
        <f>IFERROR(Socioeconomic!G121,"")</f>
        <v>0</v>
      </c>
      <c r="AJ121" s="25">
        <f>IFERROR('Natural Hazard'!G121,"")</f>
        <v>0</v>
      </c>
      <c r="AK121" s="25">
        <f>IFERROR(Conflict!G121,"")</f>
        <v>0</v>
      </c>
      <c r="AL121" s="50"/>
      <c r="AM121" s="27">
        <f>'Data Reliability'!E121</f>
        <v>0</v>
      </c>
      <c r="AN121" s="27">
        <f>'Data Reliability'!F121</f>
        <v>0.4</v>
      </c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</row>
    <row r="122" spans="1:53" x14ac:dyDescent="0.2">
      <c r="A122" s="63">
        <v>117</v>
      </c>
      <c r="B122" s="20" t="s">
        <v>239</v>
      </c>
      <c r="C122" s="20" t="s">
        <v>240</v>
      </c>
      <c r="D122" s="20" t="s">
        <v>558</v>
      </c>
      <c r="E122" s="20" t="s">
        <v>552</v>
      </c>
      <c r="F122" s="50"/>
      <c r="G122" s="22" cm="1">
        <f t="array" ref="G122">IF(Options!$D$30, SUM(IF(ISNUMBER(R122:W122),(IF(R122:W122&gt;=Options!$D$36,1,"")),""))+0.5*(SUM(IF(ISNUMBER(R122:W122),(IF(R122:W122&gt;=Options!$D$37,1,"")),""))-SUM(IF(ISNUMBER(R122:W122),(IF(R122:W122&gt;=Options!$D$36,1,"")),""))),0) +
   IF(Options!$D$31,SUM(IF(ISNUMBER(R122:W122),(IF(R122:W122&gt;=Options!$D$40,1,"")),"")),0) +
   IF(Options!$D$32,AVERAGE(IF(ISNUMBER(R122:W122),R122:W122)),0) +
   IF(Options!$D$33,IF(OR(IF(ISNUMBER(R122:W122),R122:W122)=0),0,GEOMEAN(IF(ISNUMBER(R122:W122),R122:W122))),0)</f>
        <v>2</v>
      </c>
      <c r="H122" s="23">
        <f t="shared" si="25"/>
        <v>2</v>
      </c>
      <c r="I122" s="241" t="str" cm="1">
        <f t="array" ref="I122">_xlfn.IFS('Data Reliability'!D122 &gt;= 0.666, "!!", AND('Data Reliability'!D122 &lt; 0.666,  'Data Reliability'!D122  &gt;= 0.333), "!", 'Data Reliability'!D122 &lt; 0.333, "")</f>
        <v/>
      </c>
      <c r="J122" s="22" cm="1">
        <f t="array" ref="J122">IF(Options!$D$30, SUM(IF(ISNUMBER(Y122:AD122),(IF(Y122:AD122&gt;=Options!$D$40,1,"")),""))+0.5*(SUM(IF(ISNUMBER(Y122:AD122),(IF(Y122:AD122&gt;=Options!$D$41,1,"")),""))-SUM(IF(ISNUMBER(Y122:AD122),(IF(Y122:AD122&gt;=Options!$D$40,1,"")),""))),0) +
   IF(Options!$D$31,SUM(IF(ISNUMBER(Y122:AD122),(IF(Y122:AD122&gt;=Options!$D$40,1,"")),"")),0) +
   IF(Options!$D$32,AVERAGE(IF(ISNUMBER(Y122:AD122),Y122:AD122)),0) +
   IF(Options!$D$33,IF(OR(IF(ISNUMBER(Y122:AD122),Y122:AD122)=0),0,GEOMEAN(IF(ISNUMBER(Y122:AD122),Y122:AD122))),0)</f>
        <v>0.5</v>
      </c>
      <c r="K122" s="23">
        <f t="shared" si="17"/>
        <v>0.5</v>
      </c>
      <c r="L122" s="241" t="str" cm="1">
        <f t="array" ref="L122">_xlfn.IFS('Data Reliability'!E122 &gt;= 0.666, "!!", AND('Data Reliability'!E122 &lt; 0.666,  'Data Reliability'!E122  &gt;= 0.333), "!", 'Data Reliability'!E122 &lt; 0.333, "")</f>
        <v/>
      </c>
      <c r="M122" s="21" cm="1">
        <f t="array" ref="M122">IF(Options!$D$30, SUM(IF(ISNUMBER(AF122:AK122),(IF(AF122:AK122&gt;=Options!$D$40,1,"")),""))+0.5*(SUM(IF(ISNUMBER(AF122:AK122),(IF(AF122:AK122&gt;=Options!$D$41,1,"")),""))-SUM(IF(ISNUMBER(AF122:AK122),(IF(AF122:AK122&gt;=Options!$D$40,1,"")),""))),0) +
   IF(Options!$D$31,SUM(IF(ISNUMBER(AF122:AK122),(IF(AF122:AK122&gt;=Options!$D$40,1,"")),"")),0) +
   IF(Options!$D$32,AVERAGE(IF(ISNUMBER(AF122:AK122),AF122:AK122)),0) +
   IF(Options!$D$33,IF(OR(IF(ISNUMBER(AF122:AK122),AF122:AK122)=0),0,GEOMEAN(IF(ISNUMBER(AF122:AK122),AF122:AK122))),0)</f>
        <v>1</v>
      </c>
      <c r="N122" s="23">
        <f t="shared" si="24"/>
        <v>1</v>
      </c>
      <c r="O122" s="241" t="str" cm="1">
        <f t="array" ref="O122">_xlfn.IFS('Data Reliability'!F122 &gt;= 0.666, "!!", AND('Data Reliability'!F122 &lt; 0.666,  'Data Reliability'!F122  &gt;= 0.333), "!", 'Data Reliability'!F122 &lt; 0.333, "")</f>
        <v/>
      </c>
      <c r="P122" s="24"/>
      <c r="Q122" s="50"/>
      <c r="R122" s="25">
        <f t="shared" si="26"/>
        <v>6.5192024052026483</v>
      </c>
      <c r="S122" s="25">
        <f t="shared" si="27"/>
        <v>7.2009569377990399</v>
      </c>
      <c r="T122" s="25">
        <f t="shared" si="28"/>
        <v>2.5931192545020152</v>
      </c>
      <c r="U122" s="25">
        <f t="shared" si="29"/>
        <v>5.9361683970466403</v>
      </c>
      <c r="V122" s="25">
        <f t="shared" si="30"/>
        <v>3.1666666666666701</v>
      </c>
      <c r="W122" s="25">
        <f t="shared" si="31"/>
        <v>0</v>
      </c>
      <c r="X122" s="51"/>
      <c r="Y122" s="25">
        <f>IFERROR(Health!F122,"")</f>
        <v>4.25</v>
      </c>
      <c r="Z122" s="25">
        <f>IFERROR(Food!F122,"")</f>
        <v>7.2009569377990399</v>
      </c>
      <c r="AA122" s="26">
        <f>IFERROR(Macro!F122,"")</f>
        <v>5.9173553719008298</v>
      </c>
      <c r="AB122" s="25">
        <f>IFERROR(Socioeconomic!F122,"")</f>
        <v>5.28571428571429</v>
      </c>
      <c r="AC122" s="25">
        <f>IFERROR('Natural Hazard'!F122,"")</f>
        <v>3.1666666666666701</v>
      </c>
      <c r="AD122" s="25">
        <f>IFERROR(Conflict!F122,"")</f>
        <v>0</v>
      </c>
      <c r="AE122" s="51"/>
      <c r="AF122" s="25">
        <f>IFERROR(Health!G122,"")</f>
        <v>10</v>
      </c>
      <c r="AG122" s="25">
        <f>IFERROR(Food!G122,"")</f>
        <v>0</v>
      </c>
      <c r="AH122" s="25">
        <f>IFERROR(Macro!G122,"")</f>
        <v>1.13636363636363</v>
      </c>
      <c r="AI122" s="25">
        <f>IFERROR(Socioeconomic!G122,"")</f>
        <v>6.6666666666666696</v>
      </c>
      <c r="AJ122" s="25">
        <f>IFERROR('Natural Hazard'!G122,"")</f>
        <v>0</v>
      </c>
      <c r="AK122" s="25">
        <f>IFERROR(Conflict!G122,"")</f>
        <v>0</v>
      </c>
      <c r="AL122" s="50"/>
      <c r="AM122" s="27">
        <f>'Data Reliability'!E122</f>
        <v>0</v>
      </c>
      <c r="AN122" s="27">
        <f>'Data Reliability'!F122</f>
        <v>0.3</v>
      </c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</row>
    <row r="123" spans="1:53" x14ac:dyDescent="0.2">
      <c r="A123" s="63">
        <v>118</v>
      </c>
      <c r="B123" s="20" t="s">
        <v>241</v>
      </c>
      <c r="C123" s="20" t="s">
        <v>242</v>
      </c>
      <c r="D123" s="20" t="s">
        <v>554</v>
      </c>
      <c r="E123" s="20" t="s">
        <v>551</v>
      </c>
      <c r="F123" s="50"/>
      <c r="G123" s="22" cm="1">
        <f t="array" ref="G123">IF(Options!$D$30, SUM(IF(ISNUMBER(R123:W123),(IF(R123:W123&gt;=Options!$D$36,1,"")),""))+0.5*(SUM(IF(ISNUMBER(R123:W123),(IF(R123:W123&gt;=Options!$D$37,1,"")),""))-SUM(IF(ISNUMBER(R123:W123),(IF(R123:W123&gt;=Options!$D$36,1,"")),""))),0) +
   IF(Options!$D$31,SUM(IF(ISNUMBER(R123:W123),(IF(R123:W123&gt;=Options!$D$40,1,"")),"")),0) +
   IF(Options!$D$32,AVERAGE(IF(ISNUMBER(R123:W123),R123:W123)),0) +
   IF(Options!$D$33,IF(OR(IF(ISNUMBER(R123:W123),R123:W123)=0),0,GEOMEAN(IF(ISNUMBER(R123:W123),R123:W123))),0)</f>
        <v>5.5</v>
      </c>
      <c r="H123" s="23">
        <f t="shared" si="25"/>
        <v>5.5</v>
      </c>
      <c r="I123" s="241" t="str" cm="1">
        <f t="array" ref="I123">_xlfn.IFS('Data Reliability'!D123 &gt;= 0.666, "!!", AND('Data Reliability'!D123 &lt; 0.666,  'Data Reliability'!D123  &gt;= 0.333), "!", 'Data Reliability'!D123 &lt; 0.333, "")</f>
        <v/>
      </c>
      <c r="J123" s="22" cm="1">
        <f t="array" ref="J123">IF(Options!$D$30, SUM(IF(ISNUMBER(Y123:AD123),(IF(Y123:AD123&gt;=Options!$D$40,1,"")),""))+0.5*(SUM(IF(ISNUMBER(Y123:AD123),(IF(Y123:AD123&gt;=Options!$D$41,1,"")),""))-SUM(IF(ISNUMBER(Y123:AD123),(IF(Y123:AD123&gt;=Options!$D$40,1,"")),""))),0) +
   IF(Options!$D$31,SUM(IF(ISNUMBER(Y123:AD123),(IF(Y123:AD123&gt;=Options!$D$40,1,"")),"")),0) +
   IF(Options!$D$32,AVERAGE(IF(ISNUMBER(Y123:AD123),Y123:AD123)),0) +
   IF(Options!$D$33,IF(OR(IF(ISNUMBER(Y123:AD123),Y123:AD123)=0),0,GEOMEAN(IF(ISNUMBER(Y123:AD123),Y123:AD123))),0)</f>
        <v>5</v>
      </c>
      <c r="K123" s="23">
        <f t="shared" si="17"/>
        <v>5</v>
      </c>
      <c r="L123" s="241" t="str" cm="1">
        <f t="array" ref="L123">_xlfn.IFS('Data Reliability'!E123 &gt;= 0.666, "!!", AND('Data Reliability'!E123 &lt; 0.666,  'Data Reliability'!E123  &gt;= 0.333), "!", 'Data Reliability'!E123 &lt; 0.333, "")</f>
        <v/>
      </c>
      <c r="M123" s="21" cm="1">
        <f t="array" ref="M123">IF(Options!$D$30, SUM(IF(ISNUMBER(AF123:AK123),(IF(AF123:AK123&gt;=Options!$D$40,1,"")),""))+0.5*(SUM(IF(ISNUMBER(AF123:AK123),(IF(AF123:AK123&gt;=Options!$D$41,1,"")),""))-SUM(IF(ISNUMBER(AF123:AK123),(IF(AF123:AK123&gt;=Options!$D$40,1,"")),""))),0) +
   IF(Options!$D$31,SUM(IF(ISNUMBER(AF123:AK123),(IF(AF123:AK123&gt;=Options!$D$40,1,"")),"")),0) +
   IF(Options!$D$32,AVERAGE(IF(ISNUMBER(AF123:AK123),AF123:AK123)),0) +
   IF(Options!$D$33,IF(OR(IF(ISNUMBER(AF123:AK123),AF123:AK123)=0),0,GEOMEAN(IF(ISNUMBER(AF123:AK123),AF123:AK123))),0)</f>
        <v>2.5</v>
      </c>
      <c r="N123" s="23">
        <f t="shared" si="24"/>
        <v>2.5</v>
      </c>
      <c r="O123" s="241" t="str" cm="1">
        <f t="array" ref="O123">_xlfn.IFS('Data Reliability'!F123 &gt;= 0.666, "!!", AND('Data Reliability'!F123 &lt; 0.666,  'Data Reliability'!F123  &gt;= 0.333), "!", 'Data Reliability'!F123 &lt; 0.333, "")</f>
        <v/>
      </c>
      <c r="P123" s="24"/>
      <c r="Q123" s="50"/>
      <c r="R123" s="25">
        <f t="shared" si="26"/>
        <v>7.0142711667000732</v>
      </c>
      <c r="S123" s="25">
        <f t="shared" si="27"/>
        <v>10</v>
      </c>
      <c r="T123" s="25">
        <f t="shared" si="28"/>
        <v>6.3960214906683124</v>
      </c>
      <c r="U123" s="25">
        <f t="shared" si="29"/>
        <v>9.2495972534637154</v>
      </c>
      <c r="V123" s="25">
        <f t="shared" si="30"/>
        <v>8</v>
      </c>
      <c r="W123" s="25">
        <f t="shared" si="31"/>
        <v>10</v>
      </c>
      <c r="X123" s="51"/>
      <c r="Y123" s="25">
        <f>IFERROR(Health!F123,"")</f>
        <v>10</v>
      </c>
      <c r="Z123" s="25">
        <f>IFERROR(Food!F123,"")</f>
        <v>10</v>
      </c>
      <c r="AA123" s="26">
        <f>IFERROR(Macro!F123,"")</f>
        <v>8.1818181818181799</v>
      </c>
      <c r="AB123" s="25">
        <f>IFERROR(Socioeconomic!F123,"")</f>
        <v>10</v>
      </c>
      <c r="AC123" s="25">
        <f>IFERROR('Natural Hazard'!F123,"")</f>
        <v>8</v>
      </c>
      <c r="AD123" s="25">
        <f>IFERROR(Conflict!F123,"")</f>
        <v>10</v>
      </c>
      <c r="AE123" s="51"/>
      <c r="AF123" s="25">
        <f>IFERROR(Health!G123,"")</f>
        <v>4.92</v>
      </c>
      <c r="AG123" s="25">
        <f>IFERROR(Food!G123,"")</f>
        <v>10</v>
      </c>
      <c r="AH123" s="25">
        <f>IFERROR(Macro!G123,"")</f>
        <v>5</v>
      </c>
      <c r="AI123" s="25">
        <f>IFERROR(Socioeconomic!G123,"")</f>
        <v>8.5555049351283508</v>
      </c>
      <c r="AJ123" s="25">
        <f>IFERROR('Natural Hazard'!G123,"")</f>
        <v>0</v>
      </c>
      <c r="AK123" s="25">
        <f>IFERROR(Conflict!G123,"")</f>
        <v>10</v>
      </c>
      <c r="AL123" s="50"/>
      <c r="AM123" s="27">
        <f>'Data Reliability'!E123</f>
        <v>0</v>
      </c>
      <c r="AN123" s="27">
        <f>'Data Reliability'!F123</f>
        <v>0</v>
      </c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</row>
    <row r="124" spans="1:53" x14ac:dyDescent="0.2">
      <c r="A124" s="63">
        <v>119</v>
      </c>
      <c r="B124" s="20" t="s">
        <v>243</v>
      </c>
      <c r="C124" s="20" t="s">
        <v>244</v>
      </c>
      <c r="D124" s="20" t="s">
        <v>554</v>
      </c>
      <c r="E124" s="20" t="s">
        <v>551</v>
      </c>
      <c r="F124" s="50"/>
      <c r="G124" s="22" cm="1">
        <f t="array" ref="G124">IF(Options!$D$30, SUM(IF(ISNUMBER(R124:W124),(IF(R124:W124&gt;=Options!$D$36,1,"")),""))+0.5*(SUM(IF(ISNUMBER(R124:W124),(IF(R124:W124&gt;=Options!$D$37,1,"")),""))-SUM(IF(ISNUMBER(R124:W124),(IF(R124:W124&gt;=Options!$D$36,1,"")),""))),0) +
   IF(Options!$D$31,SUM(IF(ISNUMBER(R124:W124),(IF(R124:W124&gt;=Options!$D$40,1,"")),"")),0) +
   IF(Options!$D$32,AVERAGE(IF(ISNUMBER(R124:W124),R124:W124)),0) +
   IF(Options!$D$33,IF(OR(IF(ISNUMBER(R124:W124),R124:W124)=0),0,GEOMEAN(IF(ISNUMBER(R124:W124),R124:W124))),0)</f>
        <v>4</v>
      </c>
      <c r="H124" s="23">
        <f t="shared" si="25"/>
        <v>4</v>
      </c>
      <c r="I124" s="241" t="str" cm="1">
        <f t="array" ref="I124">_xlfn.IFS('Data Reliability'!D124 &gt;= 0.666, "!!", AND('Data Reliability'!D124 &lt; 0.666,  'Data Reliability'!D124  &gt;= 0.333), "!", 'Data Reliability'!D124 &lt; 0.333, "")</f>
        <v/>
      </c>
      <c r="J124" s="22" cm="1">
        <f t="array" ref="J124">IF(Options!$D$30, SUM(IF(ISNUMBER(Y124:AD124),(IF(Y124:AD124&gt;=Options!$D$40,1,"")),""))+0.5*(SUM(IF(ISNUMBER(Y124:AD124),(IF(Y124:AD124&gt;=Options!$D$41,1,"")),""))-SUM(IF(ISNUMBER(Y124:AD124),(IF(Y124:AD124&gt;=Options!$D$40,1,"")),""))),0) +
   IF(Options!$D$31,SUM(IF(ISNUMBER(Y124:AD124),(IF(Y124:AD124&gt;=Options!$D$40,1,"")),"")),0) +
   IF(Options!$D$32,AVERAGE(IF(ISNUMBER(Y124:AD124),Y124:AD124)),0) +
   IF(Options!$D$33,IF(OR(IF(ISNUMBER(Y124:AD124),Y124:AD124)=0),0,GEOMEAN(IF(ISNUMBER(Y124:AD124),Y124:AD124))),0)</f>
        <v>2.5</v>
      </c>
      <c r="K124" s="23">
        <f t="shared" si="17"/>
        <v>2.5</v>
      </c>
      <c r="L124" s="241" t="str" cm="1">
        <f t="array" ref="L124">_xlfn.IFS('Data Reliability'!E124 &gt;= 0.666, "!!", AND('Data Reliability'!E124 &lt; 0.666,  'Data Reliability'!E124  &gt;= 0.333), "!", 'Data Reliability'!E124 &lt; 0.333, "")</f>
        <v/>
      </c>
      <c r="M124" s="21" cm="1">
        <f t="array" ref="M124">IF(Options!$D$30, SUM(IF(ISNUMBER(AF124:AK124),(IF(AF124:AK124&gt;=Options!$D$40,1,"")),""))+0.5*(SUM(IF(ISNUMBER(AF124:AK124),(IF(AF124:AK124&gt;=Options!$D$41,1,"")),""))-SUM(IF(ISNUMBER(AF124:AK124),(IF(AF124:AK124&gt;=Options!$D$40,1,"")),""))),0) +
   IF(Options!$D$31,SUM(IF(ISNUMBER(AF124:AK124),(IF(AF124:AK124&gt;=Options!$D$40,1,"")),"")),0) +
   IF(Options!$D$32,AVERAGE(IF(ISNUMBER(AF124:AK124),AF124:AK124)),0) +
   IF(Options!$D$33,IF(OR(IF(ISNUMBER(AF124:AK124),AF124:AK124)=0),0,GEOMEAN(IF(ISNUMBER(AF124:AK124),AF124:AK124))),0)</f>
        <v>1.5</v>
      </c>
      <c r="N124" s="23">
        <f t="shared" si="24"/>
        <v>1.5</v>
      </c>
      <c r="O124" s="241" t="str" cm="1">
        <f t="array" ref="O124">_xlfn.IFS('Data Reliability'!F124 &gt;= 0.666, "!!", AND('Data Reliability'!F124 &lt; 0.666,  'Data Reliability'!F124  &gt;= 0.333), "!", 'Data Reliability'!F124 &lt; 0.333, "")</f>
        <v/>
      </c>
      <c r="P124" s="24"/>
      <c r="Q124" s="50"/>
      <c r="R124" s="25">
        <f t="shared" si="26"/>
        <v>9.7467943448089631</v>
      </c>
      <c r="S124" s="25">
        <f t="shared" si="27"/>
        <v>8.1339712918660307</v>
      </c>
      <c r="T124" s="25">
        <f t="shared" si="28"/>
        <v>1.9459256400345599</v>
      </c>
      <c r="U124" s="25">
        <f t="shared" si="29"/>
        <v>7.8102496759066522</v>
      </c>
      <c r="V124" s="25">
        <f t="shared" si="30"/>
        <v>7.6666666666666696</v>
      </c>
      <c r="W124" s="25">
        <f t="shared" si="31"/>
        <v>0</v>
      </c>
      <c r="X124" s="51"/>
      <c r="Y124" s="25">
        <f>IFERROR(Health!F124,"")</f>
        <v>9.5</v>
      </c>
      <c r="Z124" s="25">
        <f>IFERROR(Food!F124,"")</f>
        <v>8.1339712918660307</v>
      </c>
      <c r="AA124" s="26">
        <f>IFERROR(Macro!F124,"")</f>
        <v>8.3305785123966896</v>
      </c>
      <c r="AB124" s="25">
        <f>IFERROR(Socioeconomic!F124,"")</f>
        <v>8.71428571428571</v>
      </c>
      <c r="AC124" s="25">
        <f>IFERROR('Natural Hazard'!F124,"")</f>
        <v>7.6666666666666696</v>
      </c>
      <c r="AD124" s="25">
        <f>IFERROR(Conflict!F124,"")</f>
        <v>0</v>
      </c>
      <c r="AE124" s="51"/>
      <c r="AF124" s="25">
        <f>IFERROR(Health!G124,"")</f>
        <v>10</v>
      </c>
      <c r="AG124" s="25">
        <f>IFERROR(Food!G124,"")</f>
        <v>0</v>
      </c>
      <c r="AH124" s="25">
        <f>IFERROR(Macro!G124,"")</f>
        <v>0.45454545454544998</v>
      </c>
      <c r="AI124" s="25">
        <f>IFERROR(Socioeconomic!G124,"")</f>
        <v>7</v>
      </c>
      <c r="AJ124" s="25">
        <f>IFERROR('Natural Hazard'!G124,"")</f>
        <v>0</v>
      </c>
      <c r="AK124" s="25">
        <f>IFERROR(Conflict!G124,"")</f>
        <v>0</v>
      </c>
      <c r="AL124" s="50"/>
      <c r="AM124" s="27">
        <f>'Data Reliability'!E124</f>
        <v>0</v>
      </c>
      <c r="AN124" s="27">
        <f>'Data Reliability'!F124</f>
        <v>0.3</v>
      </c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</row>
    <row r="125" spans="1:53" x14ac:dyDescent="0.2">
      <c r="A125" s="63">
        <v>120</v>
      </c>
      <c r="B125" s="20" t="s">
        <v>245</v>
      </c>
      <c r="C125" s="20" t="s">
        <v>246</v>
      </c>
      <c r="D125" s="20" t="s">
        <v>554</v>
      </c>
      <c r="E125" s="20" t="s">
        <v>552</v>
      </c>
      <c r="F125" s="50"/>
      <c r="G125" s="22" cm="1">
        <f t="array" ref="G125">IF(Options!$D$30, SUM(IF(ISNUMBER(R125:W125),(IF(R125:W125&gt;=Options!$D$36,1,"")),""))+0.5*(SUM(IF(ISNUMBER(R125:W125),(IF(R125:W125&gt;=Options!$D$37,1,"")),""))-SUM(IF(ISNUMBER(R125:W125),(IF(R125:W125&gt;=Options!$D$36,1,"")),""))),0) +
   IF(Options!$D$31,SUM(IF(ISNUMBER(R125:W125),(IF(R125:W125&gt;=Options!$D$40,1,"")),"")),0) +
   IF(Options!$D$32,AVERAGE(IF(ISNUMBER(R125:W125),R125:W125)),0) +
   IF(Options!$D$33,IF(OR(IF(ISNUMBER(R125:W125),R125:W125)=0),0,GEOMEAN(IF(ISNUMBER(R125:W125),R125:W125))),0)</f>
        <v>2</v>
      </c>
      <c r="H125" s="23">
        <f t="shared" si="25"/>
        <v>2</v>
      </c>
      <c r="I125" s="241" t="str" cm="1">
        <f t="array" ref="I125">_xlfn.IFS('Data Reliability'!D125 &gt;= 0.666, "!!", AND('Data Reliability'!D125 &lt; 0.666,  'Data Reliability'!D125  &gt;= 0.333), "!", 'Data Reliability'!D125 &lt; 0.333, "")</f>
        <v/>
      </c>
      <c r="J125" s="22" cm="1">
        <f t="array" ref="J125">IF(Options!$D$30, SUM(IF(ISNUMBER(Y125:AD125),(IF(Y125:AD125&gt;=Options!$D$40,1,"")),""))+0.5*(SUM(IF(ISNUMBER(Y125:AD125),(IF(Y125:AD125&gt;=Options!$D$41,1,"")),""))-SUM(IF(ISNUMBER(Y125:AD125),(IF(Y125:AD125&gt;=Options!$D$40,1,"")),""))),0) +
   IF(Options!$D$31,SUM(IF(ISNUMBER(Y125:AD125),(IF(Y125:AD125&gt;=Options!$D$40,1,"")),"")),0) +
   IF(Options!$D$32,AVERAGE(IF(ISNUMBER(Y125:AD125),Y125:AD125)),0) +
   IF(Options!$D$33,IF(OR(IF(ISNUMBER(Y125:AD125),Y125:AD125)=0),0,GEOMEAN(IF(ISNUMBER(Y125:AD125),Y125:AD125))),0)</f>
        <v>0.5</v>
      </c>
      <c r="K125" s="23">
        <f t="shared" si="17"/>
        <v>0.5</v>
      </c>
      <c r="L125" s="241" t="str" cm="1">
        <f t="array" ref="L125">_xlfn.IFS('Data Reliability'!E125 &gt;= 0.666, "!!", AND('Data Reliability'!E125 &lt; 0.666,  'Data Reliability'!E125  &gt;= 0.333), "!", 'Data Reliability'!E125 &lt; 0.333, "")</f>
        <v/>
      </c>
      <c r="M125" s="21" cm="1">
        <f t="array" ref="M125">IF(Options!$D$30, SUM(IF(ISNUMBER(AF125:AK125),(IF(AF125:AK125&gt;=Options!$D$40,1,"")),""))+0.5*(SUM(IF(ISNUMBER(AF125:AK125),(IF(AF125:AK125&gt;=Options!$D$41,1,"")),""))-SUM(IF(ISNUMBER(AF125:AK125),(IF(AF125:AK125&gt;=Options!$D$40,1,"")),""))),0) +
   IF(Options!$D$31,SUM(IF(ISNUMBER(AF125:AK125),(IF(AF125:AK125&gt;=Options!$D$40,1,"")),"")),0) +
   IF(Options!$D$32,AVERAGE(IF(ISNUMBER(AF125:AK125),AF125:AK125)),0) +
   IF(Options!$D$33,IF(OR(IF(ISNUMBER(AF125:AK125),AF125:AK125)=0),0,GEOMEAN(IF(ISNUMBER(AF125:AK125),AF125:AK125))),0)</f>
        <v>2.5</v>
      </c>
      <c r="N125" s="23">
        <f t="shared" si="24"/>
        <v>2.5</v>
      </c>
      <c r="O125" s="241" t="str" cm="1">
        <f t="array" ref="O125">_xlfn.IFS('Data Reliability'!F125 &gt;= 0.666, "!!", AND('Data Reliability'!F125 &lt; 0.666,  'Data Reliability'!F125  &gt;= 0.333), "!", 'Data Reliability'!F125 &lt; 0.333, "")</f>
        <v/>
      </c>
      <c r="P125" s="24"/>
      <c r="Q125" s="50"/>
      <c r="R125" s="25">
        <f t="shared" si="26"/>
        <v>8.3785440262613644</v>
      </c>
      <c r="S125" s="25">
        <f t="shared" si="27"/>
        <v>1.79425837320574</v>
      </c>
      <c r="T125" s="25">
        <f t="shared" si="28"/>
        <v>3.9607389516130649</v>
      </c>
      <c r="U125" s="25">
        <f t="shared" si="29"/>
        <v>5.6061191058138782</v>
      </c>
      <c r="V125" s="25">
        <f t="shared" si="30"/>
        <v>5.6124860801609122</v>
      </c>
      <c r="W125" s="25">
        <f t="shared" si="31"/>
        <v>0</v>
      </c>
      <c r="X125" s="51"/>
      <c r="Y125" s="25">
        <f>IFERROR(Health!F125,"")</f>
        <v>7.02</v>
      </c>
      <c r="Z125" s="25">
        <f>IFERROR(Food!F125,"")</f>
        <v>1.79425837320574</v>
      </c>
      <c r="AA125" s="26">
        <f>IFERROR(Macro!F125,"")</f>
        <v>2.8760330578512399</v>
      </c>
      <c r="AB125" s="25">
        <f>IFERROR(Socioeconomic!F125,"")</f>
        <v>3.1428571428571401</v>
      </c>
      <c r="AC125" s="25">
        <f>IFERROR('Natural Hazard'!F125,"")</f>
        <v>4.5</v>
      </c>
      <c r="AD125" s="25">
        <f>IFERROR(Conflict!F125,"")</f>
        <v>0</v>
      </c>
      <c r="AE125" s="51"/>
      <c r="AF125" s="25">
        <f>IFERROR(Health!G125,"")</f>
        <v>10</v>
      </c>
      <c r="AG125" s="25">
        <f>IFERROR(Food!G125,"")</f>
        <v>0</v>
      </c>
      <c r="AH125" s="25">
        <f>IFERROR(Macro!G125,"")</f>
        <v>5.4545454545454604</v>
      </c>
      <c r="AI125" s="25">
        <f>IFERROR(Socioeconomic!G125,"")</f>
        <v>10</v>
      </c>
      <c r="AJ125" s="25">
        <f>IFERROR('Natural Hazard'!G125,"")</f>
        <v>7</v>
      </c>
      <c r="AK125" s="25">
        <f>IFERROR(Conflict!G125,"")</f>
        <v>0</v>
      </c>
      <c r="AL125" s="50"/>
      <c r="AM125" s="27">
        <f>'Data Reliability'!E125</f>
        <v>0</v>
      </c>
      <c r="AN125" s="27">
        <f>'Data Reliability'!F125</f>
        <v>0.3</v>
      </c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</row>
    <row r="126" spans="1:53" x14ac:dyDescent="0.2">
      <c r="A126" s="63">
        <v>121</v>
      </c>
      <c r="B126" s="20" t="s">
        <v>247</v>
      </c>
      <c r="C126" s="20" t="s">
        <v>248</v>
      </c>
      <c r="D126" s="20" t="s">
        <v>554</v>
      </c>
      <c r="E126" s="20" t="s">
        <v>551</v>
      </c>
      <c r="F126" s="50"/>
      <c r="G126" s="22" cm="1">
        <f t="array" ref="G126">IF(Options!$D$30, SUM(IF(ISNUMBER(R126:W126),(IF(R126:W126&gt;=Options!$D$36,1,"")),""))+0.5*(SUM(IF(ISNUMBER(R126:W126),(IF(R126:W126&gt;=Options!$D$37,1,"")),""))-SUM(IF(ISNUMBER(R126:W126),(IF(R126:W126&gt;=Options!$D$36,1,"")),""))),0) +
   IF(Options!$D$31,SUM(IF(ISNUMBER(R126:W126),(IF(R126:W126&gt;=Options!$D$40,1,"")),"")),0) +
   IF(Options!$D$32,AVERAGE(IF(ISNUMBER(R126:W126),R126:W126)),0) +
   IF(Options!$D$33,IF(OR(IF(ISNUMBER(R126:W126),R126:W126)=0),0,GEOMEAN(IF(ISNUMBER(R126:W126),R126:W126))),0)</f>
        <v>4.5</v>
      </c>
      <c r="H126" s="23">
        <f t="shared" si="25"/>
        <v>4.5</v>
      </c>
      <c r="I126" s="241" t="str" cm="1">
        <f t="array" ref="I126">_xlfn.IFS('Data Reliability'!D126 &gt;= 0.666, "!!", AND('Data Reliability'!D126 &lt; 0.666,  'Data Reliability'!D126  &gt;= 0.333), "!", 'Data Reliability'!D126 &lt; 0.333, "")</f>
        <v/>
      </c>
      <c r="J126" s="22" cm="1">
        <f t="array" ref="J126">IF(Options!$D$30, SUM(IF(ISNUMBER(Y126:AD126),(IF(Y126:AD126&gt;=Options!$D$40,1,"")),""))+0.5*(SUM(IF(ISNUMBER(Y126:AD126),(IF(Y126:AD126&gt;=Options!$D$41,1,"")),""))-SUM(IF(ISNUMBER(Y126:AD126),(IF(Y126:AD126&gt;=Options!$D$40,1,"")),""))),0) +
   IF(Options!$D$31,SUM(IF(ISNUMBER(Y126:AD126),(IF(Y126:AD126&gt;=Options!$D$40,1,"")),"")),0) +
   IF(Options!$D$32,AVERAGE(IF(ISNUMBER(Y126:AD126),Y126:AD126)),0) +
   IF(Options!$D$33,IF(OR(IF(ISNUMBER(Y126:AD126),Y126:AD126)=0),0,GEOMEAN(IF(ISNUMBER(Y126:AD126),Y126:AD126))),0)</f>
        <v>3</v>
      </c>
      <c r="K126" s="23">
        <f t="shared" si="17"/>
        <v>3</v>
      </c>
      <c r="L126" s="241" t="str" cm="1">
        <f t="array" ref="L126">_xlfn.IFS('Data Reliability'!E126 &gt;= 0.666, "!!", AND('Data Reliability'!E126 &lt; 0.666,  'Data Reliability'!E126  &gt;= 0.333), "!", 'Data Reliability'!E126 &lt; 0.333, "")</f>
        <v/>
      </c>
      <c r="M126" s="21" cm="1">
        <f t="array" ref="M126">IF(Options!$D$30, SUM(IF(ISNUMBER(AF126:AK126),(IF(AF126:AK126&gt;=Options!$D$40,1,"")),""))+0.5*(SUM(IF(ISNUMBER(AF126:AK126),(IF(AF126:AK126&gt;=Options!$D$41,1,"")),""))-SUM(IF(ISNUMBER(AF126:AK126),(IF(AF126:AK126&gt;=Options!$D$40,1,"")),""))),0) +
   IF(Options!$D$31,SUM(IF(ISNUMBER(AF126:AK126),(IF(AF126:AK126&gt;=Options!$D$40,1,"")),"")),0) +
   IF(Options!$D$32,AVERAGE(IF(ISNUMBER(AF126:AK126),AF126:AK126)),0) +
   IF(Options!$D$33,IF(OR(IF(ISNUMBER(AF126:AK126),AF126:AK126)=0),0,GEOMEAN(IF(ISNUMBER(AF126:AK126),AF126:AK126))),0)</f>
        <v>2</v>
      </c>
      <c r="N126" s="23">
        <f t="shared" si="24"/>
        <v>2</v>
      </c>
      <c r="O126" s="241" t="str" cm="1">
        <f t="array" ref="O126">_xlfn.IFS('Data Reliability'!F126 &gt;= 0.666, "!!", AND('Data Reliability'!F126 &lt; 0.666,  'Data Reliability'!F126  &gt;= 0.333), "!", 'Data Reliability'!F126 &lt; 0.333, "")</f>
        <v/>
      </c>
      <c r="P126" s="24"/>
      <c r="Q126" s="50"/>
      <c r="R126" s="25">
        <f t="shared" si="26"/>
        <v>6.6368380308411057</v>
      </c>
      <c r="S126" s="25">
        <f t="shared" si="27"/>
        <v>8.3666002653407556</v>
      </c>
      <c r="T126" s="25">
        <f t="shared" si="28"/>
        <v>6.0426731935308835</v>
      </c>
      <c r="U126" s="25">
        <f t="shared" si="29"/>
        <v>10</v>
      </c>
      <c r="V126" s="25">
        <f t="shared" si="30"/>
        <v>5.8333333333333304</v>
      </c>
      <c r="W126" s="25">
        <f t="shared" si="31"/>
        <v>7.26645425456989</v>
      </c>
      <c r="X126" s="51"/>
      <c r="Y126" s="25">
        <f>IFERROR(Health!F126,"")</f>
        <v>9.25</v>
      </c>
      <c r="Z126" s="25">
        <f>IFERROR(Food!F126,"")</f>
        <v>10</v>
      </c>
      <c r="AA126" s="26">
        <f>IFERROR(Macro!F126,"")</f>
        <v>8.0330578512396702</v>
      </c>
      <c r="AB126" s="25">
        <f>IFERROR(Socioeconomic!F126,"")</f>
        <v>10</v>
      </c>
      <c r="AC126" s="25">
        <f>IFERROR('Natural Hazard'!F126,"")</f>
        <v>5.8333333333333304</v>
      </c>
      <c r="AD126" s="25">
        <f>IFERROR(Conflict!F126,"")</f>
        <v>0</v>
      </c>
      <c r="AE126" s="51"/>
      <c r="AF126" s="25">
        <f>IFERROR(Health!G126,"")</f>
        <v>4.7619047619047397</v>
      </c>
      <c r="AG126" s="25">
        <f>IFERROR(Food!G126,"")</f>
        <v>7</v>
      </c>
      <c r="AH126" s="25">
        <f>IFERROR(Macro!G126,"")</f>
        <v>4.5454545454545503</v>
      </c>
      <c r="AI126" s="25">
        <f>IFERROR(Socioeconomic!G126,"")</f>
        <v>10</v>
      </c>
      <c r="AJ126" s="25">
        <f>IFERROR('Natural Hazard'!G126,"")</f>
        <v>0</v>
      </c>
      <c r="AK126" s="25">
        <f>IFERROR(Conflict!G126,"")</f>
        <v>7.26645425456989</v>
      </c>
      <c r="AL126" s="50"/>
      <c r="AM126" s="27">
        <f>'Data Reliability'!E126</f>
        <v>0</v>
      </c>
      <c r="AN126" s="27">
        <f>'Data Reliability'!F126</f>
        <v>0.2</v>
      </c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</row>
    <row r="127" spans="1:53" x14ac:dyDescent="0.2">
      <c r="A127" s="63">
        <v>122</v>
      </c>
      <c r="B127" s="20" t="s">
        <v>249</v>
      </c>
      <c r="C127" s="20" t="s">
        <v>250</v>
      </c>
      <c r="D127" s="20" t="s">
        <v>558</v>
      </c>
      <c r="E127" s="20" t="s">
        <v>552</v>
      </c>
      <c r="F127" s="50"/>
      <c r="G127" s="22" cm="1">
        <f t="array" ref="G127">IF(Options!$D$30, SUM(IF(ISNUMBER(R127:W127),(IF(R127:W127&gt;=Options!$D$36,1,"")),""))+0.5*(SUM(IF(ISNUMBER(R127:W127),(IF(R127:W127&gt;=Options!$D$37,1,"")),""))-SUM(IF(ISNUMBER(R127:W127),(IF(R127:W127&gt;=Options!$D$36,1,"")),""))),0) +
   IF(Options!$D$31,SUM(IF(ISNUMBER(R127:W127),(IF(R127:W127&gt;=Options!$D$40,1,"")),"")),0) +
   IF(Options!$D$32,AVERAGE(IF(ISNUMBER(R127:W127),R127:W127)),0) +
   IF(Options!$D$33,IF(OR(IF(ISNUMBER(R127:W127),R127:W127)=0),0,GEOMEAN(IF(ISNUMBER(R127:W127),R127:W127))),0)</f>
        <v>1.5</v>
      </c>
      <c r="H127" s="23">
        <f t="shared" si="25"/>
        <v>1.5</v>
      </c>
      <c r="I127" s="241" t="str" cm="1">
        <f t="array" ref="I127">_xlfn.IFS('Data Reliability'!D127 &gt;= 0.666, "!!", AND('Data Reliability'!D127 &lt; 0.666,  'Data Reliability'!D127  &gt;= 0.333), "!", 'Data Reliability'!D127 &lt; 0.333, "")</f>
        <v/>
      </c>
      <c r="J127" s="22" cm="1">
        <f t="array" ref="J127">IF(Options!$D$30, SUM(IF(ISNUMBER(Y127:AD127),(IF(Y127:AD127&gt;=Options!$D$40,1,"")),""))+0.5*(SUM(IF(ISNUMBER(Y127:AD127),(IF(Y127:AD127&gt;=Options!$D$41,1,"")),""))-SUM(IF(ISNUMBER(Y127:AD127),(IF(Y127:AD127&gt;=Options!$D$40,1,"")),""))),0) +
   IF(Options!$D$31,SUM(IF(ISNUMBER(Y127:AD127),(IF(Y127:AD127&gt;=Options!$D$40,1,"")),"")),0) +
   IF(Options!$D$32,AVERAGE(IF(ISNUMBER(Y127:AD127),Y127:AD127)),0) +
   IF(Options!$D$33,IF(OR(IF(ISNUMBER(Y127:AD127),Y127:AD127)=0),0,GEOMEAN(IF(ISNUMBER(Y127:AD127),Y127:AD127))),0)</f>
        <v>0</v>
      </c>
      <c r="K127" s="23">
        <f t="shared" si="17"/>
        <v>0</v>
      </c>
      <c r="L127" s="241" t="str" cm="1">
        <f t="array" ref="L127">_xlfn.IFS('Data Reliability'!E127 &gt;= 0.666, "!!", AND('Data Reliability'!E127 &lt; 0.666,  'Data Reliability'!E127  &gt;= 0.333), "!", 'Data Reliability'!E127 &lt; 0.333, "")</f>
        <v/>
      </c>
      <c r="M127" s="21" cm="1">
        <f t="array" ref="M127">IF(Options!$D$30, SUM(IF(ISNUMBER(AF127:AK127),(IF(AF127:AK127&gt;=Options!$D$40,1,"")),""))+0.5*(SUM(IF(ISNUMBER(AF127:AK127),(IF(AF127:AK127&gt;=Options!$D$41,1,"")),""))-SUM(IF(ISNUMBER(AF127:AK127),(IF(AF127:AK127&gt;=Options!$D$40,1,"")),""))),0) +
   IF(Options!$D$31,SUM(IF(ISNUMBER(AF127:AK127),(IF(AF127:AK127&gt;=Options!$D$40,1,"")),"")),0) +
   IF(Options!$D$32,AVERAGE(IF(ISNUMBER(AF127:AK127),AF127:AK127)),0) +
   IF(Options!$D$33,IF(OR(IF(ISNUMBER(AF127:AK127),AF127:AK127)=0),0,GEOMEAN(IF(ISNUMBER(AF127:AK127),AF127:AK127))),0)</f>
        <v>1.5</v>
      </c>
      <c r="N127" s="23">
        <f t="shared" si="24"/>
        <v>1.5</v>
      </c>
      <c r="O127" s="241" t="str" cm="1">
        <f t="array" ref="O127">_xlfn.IFS('Data Reliability'!F127 &gt;= 0.666, "!!", AND('Data Reliability'!F127 &lt; 0.666,  'Data Reliability'!F127  &gt;= 0.333), "!", 'Data Reliability'!F127 &lt; 0.333, "")</f>
        <v/>
      </c>
      <c r="P127" s="24"/>
      <c r="Q127" s="50"/>
      <c r="R127" s="25">
        <f t="shared" si="26"/>
        <v>5.3452248382484751</v>
      </c>
      <c r="S127" s="25">
        <f t="shared" si="27"/>
        <v>2.3444976076555002</v>
      </c>
      <c r="T127" s="25">
        <f t="shared" si="28"/>
        <v>2.1080861100374522</v>
      </c>
      <c r="U127" s="25">
        <f t="shared" si="29"/>
        <v>3.9339789623472186</v>
      </c>
      <c r="V127" s="25">
        <f t="shared" si="30"/>
        <v>8.0622577482985491</v>
      </c>
      <c r="W127" s="25">
        <f t="shared" si="31"/>
        <v>0</v>
      </c>
      <c r="X127" s="51"/>
      <c r="Y127" s="25">
        <f>IFERROR(Health!F127,"")</f>
        <v>3</v>
      </c>
      <c r="Z127" s="25">
        <f>IFERROR(Food!F127,"")</f>
        <v>2.3444976076555002</v>
      </c>
      <c r="AA127" s="26">
        <f>IFERROR(Macro!F127,"")</f>
        <v>2.7933884297520701</v>
      </c>
      <c r="AB127" s="25">
        <f>IFERROR(Socioeconomic!F127,"")</f>
        <v>2.8571428571428599</v>
      </c>
      <c r="AC127" s="25">
        <f>IFERROR('Natural Hazard'!F127,"")</f>
        <v>6.5</v>
      </c>
      <c r="AD127" s="25">
        <f>IFERROR(Conflict!F127,"")</f>
        <v>0</v>
      </c>
      <c r="AE127" s="51"/>
      <c r="AF127" s="25">
        <f>IFERROR(Health!G127,"")</f>
        <v>9.5238095238094793</v>
      </c>
      <c r="AG127" s="25">
        <f>IFERROR(Food!G127,"")</f>
        <v>0</v>
      </c>
      <c r="AH127" s="25">
        <f>IFERROR(Macro!G127,"")</f>
        <v>1.5909090909090899</v>
      </c>
      <c r="AI127" s="25">
        <f>IFERROR(Socioeconomic!G127,"")</f>
        <v>5.4166666666666696</v>
      </c>
      <c r="AJ127" s="25">
        <f>IFERROR('Natural Hazard'!G127,"")</f>
        <v>10</v>
      </c>
      <c r="AK127" s="25">
        <f>IFERROR(Conflict!G127,"")</f>
        <v>0</v>
      </c>
      <c r="AL127" s="50"/>
      <c r="AM127" s="27">
        <f>'Data Reliability'!E127</f>
        <v>0</v>
      </c>
      <c r="AN127" s="27">
        <f>'Data Reliability'!F127</f>
        <v>0.3</v>
      </c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</row>
    <row r="128" spans="1:53" x14ac:dyDescent="0.2">
      <c r="A128" s="63">
        <v>123</v>
      </c>
      <c r="B128" s="20" t="s">
        <v>251</v>
      </c>
      <c r="C128" s="20" t="s">
        <v>252</v>
      </c>
      <c r="D128" s="20" t="s">
        <v>554</v>
      </c>
      <c r="E128" s="20" t="s">
        <v>552</v>
      </c>
      <c r="F128" s="50"/>
      <c r="G128" s="22" cm="1">
        <f t="array" ref="G128">IF(Options!$D$30, SUM(IF(ISNUMBER(R128:W128),(IF(R128:W128&gt;=Options!$D$36,1,"")),""))+0.5*(SUM(IF(ISNUMBER(R128:W128),(IF(R128:W128&gt;=Options!$D$37,1,"")),""))-SUM(IF(ISNUMBER(R128:W128),(IF(R128:W128&gt;=Options!$D$36,1,"")),""))),0) +
   IF(Options!$D$31,SUM(IF(ISNUMBER(R128:W128),(IF(R128:W128&gt;=Options!$D$40,1,"")),"")),0) +
   IF(Options!$D$32,AVERAGE(IF(ISNUMBER(R128:W128),R128:W128)),0) +
   IF(Options!$D$33,IF(OR(IF(ISNUMBER(R128:W128),R128:W128)=0),0,GEOMEAN(IF(ISNUMBER(R128:W128),R128:W128))),0)</f>
        <v>3</v>
      </c>
      <c r="H128" s="23">
        <f t="shared" si="25"/>
        <v>3</v>
      </c>
      <c r="I128" s="241" t="str" cm="1">
        <f t="array" ref="I128">_xlfn.IFS('Data Reliability'!D128 &gt;= 0.666, "!!", AND('Data Reliability'!D128 &lt; 0.666,  'Data Reliability'!D128  &gt;= 0.333), "!", 'Data Reliability'!D128 &lt; 0.333, "")</f>
        <v/>
      </c>
      <c r="J128" s="22" cm="1">
        <f t="array" ref="J128">IF(Options!$D$30, SUM(IF(ISNUMBER(Y128:AD128),(IF(Y128:AD128&gt;=Options!$D$40,1,"")),""))+0.5*(SUM(IF(ISNUMBER(Y128:AD128),(IF(Y128:AD128&gt;=Options!$D$41,1,"")),""))-SUM(IF(ISNUMBER(Y128:AD128),(IF(Y128:AD128&gt;=Options!$D$40,1,"")),""))),0) +
   IF(Options!$D$31,SUM(IF(ISNUMBER(Y128:AD128),(IF(Y128:AD128&gt;=Options!$D$40,1,"")),"")),0) +
   IF(Options!$D$32,AVERAGE(IF(ISNUMBER(Y128:AD128),Y128:AD128)),0) +
   IF(Options!$D$33,IF(OR(IF(ISNUMBER(Y128:AD128),Y128:AD128)=0),0,GEOMEAN(IF(ISNUMBER(Y128:AD128),Y128:AD128))),0)</f>
        <v>1.5</v>
      </c>
      <c r="K128" s="23">
        <f t="shared" si="17"/>
        <v>1.5</v>
      </c>
      <c r="L128" s="241" t="str" cm="1">
        <f t="array" ref="L128">_xlfn.IFS('Data Reliability'!E128 &gt;= 0.666, "!!", AND('Data Reliability'!E128 &lt; 0.666,  'Data Reliability'!E128  &gt;= 0.333), "!", 'Data Reliability'!E128 &lt; 0.333, "")</f>
        <v/>
      </c>
      <c r="M128" s="21" cm="1">
        <f t="array" ref="M128">IF(Options!$D$30, SUM(IF(ISNUMBER(AF128:AK128),(IF(AF128:AK128&gt;=Options!$D$40,1,"")),""))+0.5*(SUM(IF(ISNUMBER(AF128:AK128),(IF(AF128:AK128&gt;=Options!$D$41,1,"")),""))-SUM(IF(ISNUMBER(AF128:AK128),(IF(AF128:AK128&gt;=Options!$D$40,1,"")),""))),0) +
   IF(Options!$D$31,SUM(IF(ISNUMBER(AF128:AK128),(IF(AF128:AK128&gt;=Options!$D$40,1,"")),"")),0) +
   IF(Options!$D$32,AVERAGE(IF(ISNUMBER(AF128:AK128),AF128:AK128)),0) +
   IF(Options!$D$33,IF(OR(IF(ISNUMBER(AF128:AK128),AF128:AK128)=0),0,GEOMEAN(IF(ISNUMBER(AF128:AK128),AF128:AK128))),0)</f>
        <v>1</v>
      </c>
      <c r="N128" s="23">
        <f t="shared" si="24"/>
        <v>1</v>
      </c>
      <c r="O128" s="241" t="str" cm="1">
        <f t="array" ref="O128">_xlfn.IFS('Data Reliability'!F128 &gt;= 0.666, "!!", AND('Data Reliability'!F128 &lt; 0.666,  'Data Reliability'!F128  &gt;= 0.333), "!", 'Data Reliability'!F128 &lt; 0.333, "")</f>
        <v/>
      </c>
      <c r="P128" s="24"/>
      <c r="Q128" s="50"/>
      <c r="R128" s="25">
        <f t="shared" si="26"/>
        <v>6.3529217990319538</v>
      </c>
      <c r="S128" s="25">
        <f t="shared" si="27"/>
        <v>9.2822966507177096</v>
      </c>
      <c r="T128" s="25">
        <f t="shared" si="28"/>
        <v>4.7396532095668356</v>
      </c>
      <c r="U128" s="25">
        <f t="shared" si="29"/>
        <v>8.9442719099991592</v>
      </c>
      <c r="V128" s="25">
        <f t="shared" si="30"/>
        <v>5.5</v>
      </c>
      <c r="W128" s="25">
        <f t="shared" si="31"/>
        <v>0</v>
      </c>
      <c r="X128" s="51"/>
      <c r="Y128" s="25">
        <f>IFERROR(Health!F128,"")</f>
        <v>7.75</v>
      </c>
      <c r="Z128" s="25">
        <f>IFERROR(Food!F128,"")</f>
        <v>9.2822966507177096</v>
      </c>
      <c r="AA128" s="26">
        <f>IFERROR(Macro!F128,"")</f>
        <v>4.9421487603305803</v>
      </c>
      <c r="AB128" s="25">
        <f>IFERROR(Socioeconomic!F128,"")</f>
        <v>8</v>
      </c>
      <c r="AC128" s="25">
        <f>IFERROR('Natural Hazard'!F128,"")</f>
        <v>5.5</v>
      </c>
      <c r="AD128" s="25">
        <f>IFERROR(Conflict!F128,"")</f>
        <v>0</v>
      </c>
      <c r="AE128" s="51"/>
      <c r="AF128" s="25">
        <f>IFERROR(Health!G128,"")</f>
        <v>5.2076923076923096</v>
      </c>
      <c r="AG128" s="25">
        <f>IFERROR(Food!G128,"")</f>
        <v>0</v>
      </c>
      <c r="AH128" s="25">
        <f>IFERROR(Macro!G128,"")</f>
        <v>4.5454545454545503</v>
      </c>
      <c r="AI128" s="25">
        <f>IFERROR(Socioeconomic!G128,"")</f>
        <v>10</v>
      </c>
      <c r="AJ128" s="25">
        <f>IFERROR('Natural Hazard'!G128,"")</f>
        <v>0</v>
      </c>
      <c r="AK128" s="25">
        <f>IFERROR(Conflict!G128,"")</f>
        <v>0</v>
      </c>
      <c r="AL128" s="50"/>
      <c r="AM128" s="27">
        <f>'Data Reliability'!E128</f>
        <v>0</v>
      </c>
      <c r="AN128" s="27">
        <f>'Data Reliability'!F128</f>
        <v>0.3</v>
      </c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</row>
    <row r="129" spans="1:53" x14ac:dyDescent="0.2">
      <c r="A129" s="63">
        <v>124</v>
      </c>
      <c r="B129" s="20" t="s">
        <v>253</v>
      </c>
      <c r="C129" s="20" t="s">
        <v>254</v>
      </c>
      <c r="D129" s="20" t="s">
        <v>554</v>
      </c>
      <c r="E129" s="20" t="s">
        <v>551</v>
      </c>
      <c r="F129" s="50"/>
      <c r="G129" s="22" cm="1">
        <f t="array" ref="G129">IF(Options!$D$30, SUM(IF(ISNUMBER(R129:W129),(IF(R129:W129&gt;=Options!$D$36,1,"")),""))+0.5*(SUM(IF(ISNUMBER(R129:W129),(IF(R129:W129&gt;=Options!$D$37,1,"")),""))-SUM(IF(ISNUMBER(R129:W129),(IF(R129:W129&gt;=Options!$D$36,1,"")),""))),0) +
   IF(Options!$D$31,SUM(IF(ISNUMBER(R129:W129),(IF(R129:W129&gt;=Options!$D$40,1,"")),"")),0) +
   IF(Options!$D$32,AVERAGE(IF(ISNUMBER(R129:W129),R129:W129)),0) +
   IF(Options!$D$33,IF(OR(IF(ISNUMBER(R129:W129),R129:W129)=0),0,GEOMEAN(IF(ISNUMBER(R129:W129),R129:W129))),0)</f>
        <v>5.5</v>
      </c>
      <c r="H129" s="23">
        <f t="shared" si="25"/>
        <v>5.5</v>
      </c>
      <c r="I129" s="241" t="str" cm="1">
        <f t="array" ref="I129">_xlfn.IFS('Data Reliability'!D129 &gt;= 0.666, "!!", AND('Data Reliability'!D129 &lt; 0.666,  'Data Reliability'!D129  &gt;= 0.333), "!", 'Data Reliability'!D129 &lt; 0.333, "")</f>
        <v/>
      </c>
      <c r="J129" s="22" cm="1">
        <f t="array" ref="J129">IF(Options!$D$30, SUM(IF(ISNUMBER(Y129:AD129),(IF(Y129:AD129&gt;=Options!$D$40,1,"")),""))+0.5*(SUM(IF(ISNUMBER(Y129:AD129),(IF(Y129:AD129&gt;=Options!$D$41,1,"")),""))-SUM(IF(ISNUMBER(Y129:AD129),(IF(Y129:AD129&gt;=Options!$D$40,1,"")),""))),0) +
   IF(Options!$D$31,SUM(IF(ISNUMBER(Y129:AD129),(IF(Y129:AD129&gt;=Options!$D$40,1,"")),"")),0) +
   IF(Options!$D$32,AVERAGE(IF(ISNUMBER(Y129:AD129),Y129:AD129)),0) +
   IF(Options!$D$33,IF(OR(IF(ISNUMBER(Y129:AD129),Y129:AD129)=0),0,GEOMEAN(IF(ISNUMBER(Y129:AD129),Y129:AD129))),0)</f>
        <v>4.5</v>
      </c>
      <c r="K129" s="23">
        <f t="shared" si="17"/>
        <v>4.5</v>
      </c>
      <c r="L129" s="241" t="str" cm="1">
        <f t="array" ref="L129">_xlfn.IFS('Data Reliability'!E129 &gt;= 0.666, "!!", AND('Data Reliability'!E129 &lt; 0.666,  'Data Reliability'!E129  &gt;= 0.333), "!", 'Data Reliability'!E129 &lt; 0.333, "")</f>
        <v/>
      </c>
      <c r="M129" s="21" cm="1">
        <f t="array" ref="M129">IF(Options!$D$30, SUM(IF(ISNUMBER(AF129:AK129),(IF(AF129:AK129&gt;=Options!$D$40,1,"")),""))+0.5*(SUM(IF(ISNUMBER(AF129:AK129),(IF(AF129:AK129&gt;=Options!$D$41,1,"")),""))-SUM(IF(ISNUMBER(AF129:AK129),(IF(AF129:AK129&gt;=Options!$D$40,1,"")),""))),0) +
   IF(Options!$D$31,SUM(IF(ISNUMBER(AF129:AK129),(IF(AF129:AK129&gt;=Options!$D$40,1,"")),"")),0) +
   IF(Options!$D$32,AVERAGE(IF(ISNUMBER(AF129:AK129),AF129:AK129)),0) +
   IF(Options!$D$33,IF(OR(IF(ISNUMBER(AF129:AK129),AF129:AK129)=0),0,GEOMEAN(IF(ISNUMBER(AF129:AK129),AF129:AK129))),0)</f>
        <v>3</v>
      </c>
      <c r="N129" s="23">
        <f t="shared" si="24"/>
        <v>3</v>
      </c>
      <c r="O129" s="241" t="str" cm="1">
        <f t="array" ref="O129">_xlfn.IFS('Data Reliability'!F129 &gt;= 0.666, "!!", AND('Data Reliability'!F129 &lt; 0.666,  'Data Reliability'!F129  &gt;= 0.333), "!", 'Data Reliability'!F129 &lt; 0.333, "")</f>
        <v/>
      </c>
      <c r="P129" s="24"/>
      <c r="Q129" s="50"/>
      <c r="R129" s="25">
        <f t="shared" si="26"/>
        <v>9.7590007294853081</v>
      </c>
      <c r="S129" s="25">
        <f t="shared" si="27"/>
        <v>10</v>
      </c>
      <c r="T129" s="25">
        <f t="shared" si="28"/>
        <v>9.0909090909090899</v>
      </c>
      <c r="U129" s="25">
        <f t="shared" si="29"/>
        <v>8.3666002653407556</v>
      </c>
      <c r="V129" s="25">
        <f t="shared" si="30"/>
        <v>5.8333333333333304</v>
      </c>
      <c r="W129" s="25">
        <f t="shared" si="31"/>
        <v>10</v>
      </c>
      <c r="X129" s="51"/>
      <c r="Y129" s="25">
        <f>IFERROR(Health!F129,"")</f>
        <v>10</v>
      </c>
      <c r="Z129" s="25">
        <f>IFERROR(Food!F129,"")</f>
        <v>10</v>
      </c>
      <c r="AA129" s="26">
        <f>IFERROR(Macro!F129,"")</f>
        <v>9.0909090909090899</v>
      </c>
      <c r="AB129" s="25">
        <f>IFERROR(Socioeconomic!F129,"")</f>
        <v>10</v>
      </c>
      <c r="AC129" s="25">
        <f>IFERROR('Natural Hazard'!F129,"")</f>
        <v>5.8333333333333304</v>
      </c>
      <c r="AD129" s="25">
        <f>IFERROR(Conflict!F129,"")</f>
        <v>10</v>
      </c>
      <c r="AE129" s="51"/>
      <c r="AF129" s="25">
        <f>IFERROR(Health!G129,"")</f>
        <v>9.5238095238094793</v>
      </c>
      <c r="AG129" s="25">
        <f>IFERROR(Food!G129,"")</f>
        <v>10</v>
      </c>
      <c r="AH129" s="25">
        <f>IFERROR(Macro!G129,"")</f>
        <v>0</v>
      </c>
      <c r="AI129" s="25">
        <f>IFERROR(Socioeconomic!G129,"")</f>
        <v>7</v>
      </c>
      <c r="AJ129" s="25">
        <f>IFERROR('Natural Hazard'!G129,"")</f>
        <v>0</v>
      </c>
      <c r="AK129" s="25">
        <f>IFERROR(Conflict!G129,"")</f>
        <v>10</v>
      </c>
      <c r="AL129" s="50"/>
      <c r="AM129" s="27">
        <f>'Data Reliability'!E129</f>
        <v>0</v>
      </c>
      <c r="AN129" s="27">
        <f>'Data Reliability'!F129</f>
        <v>0.1</v>
      </c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</row>
    <row r="130" spans="1:53" x14ac:dyDescent="0.2">
      <c r="A130" s="63">
        <v>125</v>
      </c>
      <c r="B130" s="20" t="s">
        <v>255</v>
      </c>
      <c r="C130" s="20" t="s">
        <v>256</v>
      </c>
      <c r="D130" s="20" t="s">
        <v>554</v>
      </c>
      <c r="E130" s="20" t="s">
        <v>560</v>
      </c>
      <c r="F130" s="50"/>
      <c r="G130" s="22" cm="1">
        <f t="array" ref="G130">IF(Options!$D$30, SUM(IF(ISNUMBER(R130:W130),(IF(R130:W130&gt;=Options!$D$36,1,"")),""))+0.5*(SUM(IF(ISNUMBER(R130:W130),(IF(R130:W130&gt;=Options!$D$37,1,"")),""))-SUM(IF(ISNUMBER(R130:W130),(IF(R130:W130&gt;=Options!$D$36,1,"")),""))),0) +
   IF(Options!$D$31,SUM(IF(ISNUMBER(R130:W130),(IF(R130:W130&gt;=Options!$D$40,1,"")),"")),0) +
   IF(Options!$D$32,AVERAGE(IF(ISNUMBER(R130:W130),R130:W130)),0) +
   IF(Options!$D$33,IF(OR(IF(ISNUMBER(R130:W130),R130:W130)=0),0,GEOMEAN(IF(ISNUMBER(R130:W130),R130:W130))),0)</f>
        <v>5.5</v>
      </c>
      <c r="H130" s="23">
        <f t="shared" si="25"/>
        <v>5.5</v>
      </c>
      <c r="I130" s="241" t="str" cm="1">
        <f t="array" ref="I130">_xlfn.IFS('Data Reliability'!D130 &gt;= 0.666, "!!", AND('Data Reliability'!D130 &lt; 0.666,  'Data Reliability'!D130  &gt;= 0.333), "!", 'Data Reliability'!D130 &lt; 0.333, "")</f>
        <v/>
      </c>
      <c r="J130" s="22" cm="1">
        <f t="array" ref="J130">IF(Options!$D$30, SUM(IF(ISNUMBER(Y130:AD130),(IF(Y130:AD130&gt;=Options!$D$40,1,"")),""))+0.5*(SUM(IF(ISNUMBER(Y130:AD130),(IF(Y130:AD130&gt;=Options!$D$41,1,"")),""))-SUM(IF(ISNUMBER(Y130:AD130),(IF(Y130:AD130&gt;=Options!$D$40,1,"")),""))),0) +
   IF(Options!$D$31,SUM(IF(ISNUMBER(Y130:AD130),(IF(Y130:AD130&gt;=Options!$D$40,1,"")),"")),0) +
   IF(Options!$D$32,AVERAGE(IF(ISNUMBER(Y130:AD130),Y130:AD130)),0) +
   IF(Options!$D$33,IF(OR(IF(ISNUMBER(Y130:AD130),Y130:AD130)=0),0,GEOMEAN(IF(ISNUMBER(Y130:AD130),Y130:AD130))),0)</f>
        <v>3</v>
      </c>
      <c r="K130" s="23">
        <f t="shared" si="17"/>
        <v>3</v>
      </c>
      <c r="L130" s="241" t="str" cm="1">
        <f t="array" ref="L130">_xlfn.IFS('Data Reliability'!E130 &gt;= 0.666, "!!", AND('Data Reliability'!E130 &lt; 0.666,  'Data Reliability'!E130  &gt;= 0.333), "!", 'Data Reliability'!E130 &lt; 0.333, "")</f>
        <v/>
      </c>
      <c r="M130" s="21" cm="1">
        <f t="array" ref="M130">IF(Options!$D$30, SUM(IF(ISNUMBER(AF130:AK130),(IF(AF130:AK130&gt;=Options!$D$40,1,"")),""))+0.5*(SUM(IF(ISNUMBER(AF130:AK130),(IF(AF130:AK130&gt;=Options!$D$41,1,"")),""))-SUM(IF(ISNUMBER(AF130:AK130),(IF(AF130:AK130&gt;=Options!$D$40,1,"")),""))),0) +
   IF(Options!$D$31,SUM(IF(ISNUMBER(AF130:AK130),(IF(AF130:AK130&gt;=Options!$D$40,1,"")),"")),0) +
   IF(Options!$D$32,AVERAGE(IF(ISNUMBER(AF130:AK130),AF130:AK130)),0) +
   IF(Options!$D$33,IF(OR(IF(ISNUMBER(AF130:AK130),AF130:AK130)=0),0,GEOMEAN(IF(ISNUMBER(AF130:AK130),AF130:AK130))),0)</f>
        <v>3</v>
      </c>
      <c r="N130" s="23">
        <f t="shared" si="24"/>
        <v>3</v>
      </c>
      <c r="O130" s="241" t="str" cm="1">
        <f t="array" ref="O130">_xlfn.IFS('Data Reliability'!F130 &gt;= 0.666, "!!", AND('Data Reliability'!F130 &lt; 0.666,  'Data Reliability'!F130  &gt;= 0.333), "!", 'Data Reliability'!F130 &lt; 0.333, "")</f>
        <v/>
      </c>
      <c r="P130" s="24"/>
      <c r="Q130" s="50"/>
      <c r="R130" s="25">
        <f t="shared" si="26"/>
        <v>9.8742088290657488</v>
      </c>
      <c r="S130" s="25">
        <f t="shared" si="27"/>
        <v>9.2156513424213156</v>
      </c>
      <c r="T130" s="25">
        <f t="shared" si="28"/>
        <v>7.2375180772733252</v>
      </c>
      <c r="U130" s="25">
        <f t="shared" si="29"/>
        <v>8.8640526042791841</v>
      </c>
      <c r="V130" s="25">
        <f t="shared" si="30"/>
        <v>5</v>
      </c>
      <c r="W130" s="25">
        <f t="shared" si="31"/>
        <v>7.8099114642860643</v>
      </c>
      <c r="X130" s="51"/>
      <c r="Y130" s="25">
        <f>IFERROR(Health!F130,"")</f>
        <v>9.75</v>
      </c>
      <c r="Z130" s="25">
        <f>IFERROR(Food!F130,"")</f>
        <v>8.4928229665071804</v>
      </c>
      <c r="AA130" s="26">
        <f>IFERROR(Macro!F130,"")</f>
        <v>9.60330578512397</v>
      </c>
      <c r="AB130" s="25">
        <f>IFERROR(Socioeconomic!F130,"")</f>
        <v>7.8571428571428603</v>
      </c>
      <c r="AC130" s="25">
        <f>IFERROR('Natural Hazard'!F130,"")</f>
        <v>5</v>
      </c>
      <c r="AD130" s="25">
        <f>IFERROR(Conflict!F130,"")</f>
        <v>10</v>
      </c>
      <c r="AE130" s="51"/>
      <c r="AF130" s="25">
        <f>IFERROR(Health!G130,"")</f>
        <v>10</v>
      </c>
      <c r="AG130" s="25">
        <f>IFERROR(Food!G130,"")</f>
        <v>10</v>
      </c>
      <c r="AH130" s="25">
        <f>IFERROR(Macro!G130,"")</f>
        <v>5.4545454545454701</v>
      </c>
      <c r="AI130" s="25">
        <f>IFERROR(Socioeconomic!G130,"")</f>
        <v>10</v>
      </c>
      <c r="AJ130" s="25">
        <f>IFERROR('Natural Hazard'!G130,"")</f>
        <v>0</v>
      </c>
      <c r="AK130" s="25">
        <f>IFERROR(Conflict!G130,"")</f>
        <v>6.0994717079986902</v>
      </c>
      <c r="AL130" s="50"/>
      <c r="AM130" s="27">
        <f>'Data Reliability'!E130</f>
        <v>0</v>
      </c>
      <c r="AN130" s="27">
        <f>'Data Reliability'!F130</f>
        <v>0.1</v>
      </c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</row>
    <row r="131" spans="1:53" x14ac:dyDescent="0.2">
      <c r="A131" s="63">
        <v>126</v>
      </c>
      <c r="B131" s="20" t="s">
        <v>257</v>
      </c>
      <c r="C131" s="20" t="s">
        <v>258</v>
      </c>
      <c r="D131" s="20" t="s">
        <v>557</v>
      </c>
      <c r="E131" s="20" t="s">
        <v>551</v>
      </c>
      <c r="F131" s="50"/>
      <c r="G131" s="22" cm="1">
        <f t="array" ref="G131">IF(Options!$D$30, SUM(IF(ISNUMBER(R131:W131),(IF(R131:W131&gt;=Options!$D$36,1,"")),""))+0.5*(SUM(IF(ISNUMBER(R131:W131),(IF(R131:W131&gt;=Options!$D$37,1,"")),""))-SUM(IF(ISNUMBER(R131:W131),(IF(R131:W131&gt;=Options!$D$36,1,"")),""))),0) +
   IF(Options!$D$31,SUM(IF(ISNUMBER(R131:W131),(IF(R131:W131&gt;=Options!$D$40,1,"")),"")),0) +
   IF(Options!$D$32,AVERAGE(IF(ISNUMBER(R131:W131),R131:W131)),0) +
   IF(Options!$D$33,IF(OR(IF(ISNUMBER(R131:W131),R131:W131)=0),0,GEOMEAN(IF(ISNUMBER(R131:W131),R131:W131))),0)</f>
        <v>4</v>
      </c>
      <c r="H131" s="23">
        <f t="shared" si="25"/>
        <v>4</v>
      </c>
      <c r="I131" s="241" t="str" cm="1">
        <f t="array" ref="I131">_xlfn.IFS('Data Reliability'!D131 &gt;= 0.666, "!!", AND('Data Reliability'!D131 &lt; 0.666,  'Data Reliability'!D131  &gt;= 0.333), "!", 'Data Reliability'!D131 &lt; 0.333, "")</f>
        <v/>
      </c>
      <c r="J131" s="22" cm="1">
        <f t="array" ref="J131">IF(Options!$D$30, SUM(IF(ISNUMBER(Y131:AD131),(IF(Y131:AD131&gt;=Options!$D$40,1,"")),""))+0.5*(SUM(IF(ISNUMBER(Y131:AD131),(IF(Y131:AD131&gt;=Options!$D$41,1,"")),""))-SUM(IF(ISNUMBER(Y131:AD131),(IF(Y131:AD131&gt;=Options!$D$40,1,"")),""))),0) +
   IF(Options!$D$31,SUM(IF(ISNUMBER(Y131:AD131),(IF(Y131:AD131&gt;=Options!$D$40,1,"")),"")),0) +
   IF(Options!$D$32,AVERAGE(IF(ISNUMBER(Y131:AD131),Y131:AD131)),0) +
   IF(Options!$D$33,IF(OR(IF(ISNUMBER(Y131:AD131),Y131:AD131)=0),0,GEOMEAN(IF(ISNUMBER(Y131:AD131),Y131:AD131))),0)</f>
        <v>1.5</v>
      </c>
      <c r="K131" s="23">
        <f t="shared" si="17"/>
        <v>1.5</v>
      </c>
      <c r="L131" s="241" t="str" cm="1">
        <f t="array" ref="L131">_xlfn.IFS('Data Reliability'!E131 &gt;= 0.666, "!!", AND('Data Reliability'!E131 &lt; 0.666,  'Data Reliability'!E131  &gt;= 0.333), "!", 'Data Reliability'!E131 &lt; 0.333, "")</f>
        <v/>
      </c>
      <c r="M131" s="21" cm="1">
        <f t="array" ref="M131">IF(Options!$D$30, SUM(IF(ISNUMBER(AF131:AK131),(IF(AF131:AK131&gt;=Options!$D$40,1,"")),""))+0.5*(SUM(IF(ISNUMBER(AF131:AK131),(IF(AF131:AK131&gt;=Options!$D$41,1,"")),""))-SUM(IF(ISNUMBER(AF131:AK131),(IF(AF131:AK131&gt;=Options!$D$40,1,"")),""))),0) +
   IF(Options!$D$31,SUM(IF(ISNUMBER(AF131:AK131),(IF(AF131:AK131&gt;=Options!$D$40,1,"")),"")),0) +
   IF(Options!$D$32,AVERAGE(IF(ISNUMBER(AF131:AK131),AF131:AK131)),0) +
   IF(Options!$D$33,IF(OR(IF(ISNUMBER(AF131:AK131),AF131:AK131)=0),0,GEOMEAN(IF(ISNUMBER(AF131:AK131),AF131:AK131))),0)</f>
        <v>2</v>
      </c>
      <c r="N131" s="23">
        <f t="shared" si="24"/>
        <v>2</v>
      </c>
      <c r="O131" s="241" t="str" cm="1">
        <f t="array" ref="O131">_xlfn.IFS('Data Reliability'!F131 &gt;= 0.666, "!!", AND('Data Reliability'!F131 &lt; 0.666,  'Data Reliability'!F131  &gt;= 0.333), "!", 'Data Reliability'!F131 &lt; 0.333, "")</f>
        <v/>
      </c>
      <c r="P131" s="24"/>
      <c r="Q131" s="50"/>
      <c r="R131" s="25">
        <f t="shared" si="26"/>
        <v>8.0622577482985491</v>
      </c>
      <c r="S131" s="25">
        <f t="shared" si="27"/>
        <v>6.7942583732057402</v>
      </c>
      <c r="T131" s="25">
        <f t="shared" si="28"/>
        <v>6.8872534405901709</v>
      </c>
      <c r="U131" s="25">
        <f t="shared" si="29"/>
        <v>8.4515425472851646</v>
      </c>
      <c r="V131" s="25">
        <f t="shared" si="30"/>
        <v>9.3333333333333304</v>
      </c>
      <c r="W131" s="25">
        <f t="shared" si="31"/>
        <v>0</v>
      </c>
      <c r="X131" s="51"/>
      <c r="Y131" s="25">
        <f>IFERROR(Health!F131,"")</f>
        <v>6.5</v>
      </c>
      <c r="Z131" s="25">
        <f>IFERROR(Food!F131,"")</f>
        <v>6.7942583732057402</v>
      </c>
      <c r="AA131" s="26">
        <f>IFERROR(Macro!F131,"")</f>
        <v>9.0743801652892593</v>
      </c>
      <c r="AB131" s="25">
        <f>IFERROR(Socioeconomic!F131,"")</f>
        <v>7.1428571428571397</v>
      </c>
      <c r="AC131" s="25">
        <f>IFERROR('Natural Hazard'!F131,"")</f>
        <v>9.3333333333333304</v>
      </c>
      <c r="AD131" s="25">
        <f>IFERROR(Conflict!F131,"")</f>
        <v>0</v>
      </c>
      <c r="AE131" s="51"/>
      <c r="AF131" s="25">
        <f>IFERROR(Health!G131,"")</f>
        <v>10</v>
      </c>
      <c r="AG131" s="25">
        <f>IFERROR(Food!G131,"")</f>
        <v>0</v>
      </c>
      <c r="AH131" s="25">
        <f>IFERROR(Macro!G131,"")</f>
        <v>5.2272727272727302</v>
      </c>
      <c r="AI131" s="25">
        <f>IFERROR(Socioeconomic!G131,"")</f>
        <v>10</v>
      </c>
      <c r="AJ131" s="25">
        <f>IFERROR('Natural Hazard'!G131,"")</f>
        <v>0</v>
      </c>
      <c r="AK131" s="25">
        <f>IFERROR(Conflict!G131,"")</f>
        <v>0</v>
      </c>
      <c r="AL131" s="50"/>
      <c r="AM131" s="27">
        <f>'Data Reliability'!E131</f>
        <v>0</v>
      </c>
      <c r="AN131" s="27">
        <f>'Data Reliability'!F131</f>
        <v>0.3</v>
      </c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</row>
    <row r="132" spans="1:53" x14ac:dyDescent="0.2">
      <c r="A132" s="63">
        <v>127</v>
      </c>
      <c r="B132" s="20" t="s">
        <v>259</v>
      </c>
      <c r="C132" s="20" t="s">
        <v>260</v>
      </c>
      <c r="D132" s="20" t="s">
        <v>555</v>
      </c>
      <c r="E132" s="20" t="s">
        <v>546</v>
      </c>
      <c r="F132" s="50"/>
      <c r="G132" s="22" cm="1">
        <f t="array" ref="G132">IF(Options!$D$30, SUM(IF(ISNUMBER(R132:W132),(IF(R132:W132&gt;=Options!$D$36,1,"")),""))+0.5*(SUM(IF(ISNUMBER(R132:W132),(IF(R132:W132&gt;=Options!$D$37,1,"")),""))-SUM(IF(ISNUMBER(R132:W132),(IF(R132:W132&gt;=Options!$D$36,1,"")),""))),0) +
   IF(Options!$D$31,SUM(IF(ISNUMBER(R132:W132),(IF(R132:W132&gt;=Options!$D$40,1,"")),"")),0) +
   IF(Options!$D$32,AVERAGE(IF(ISNUMBER(R132:W132),R132:W132)),0) +
   IF(Options!$D$33,IF(OR(IF(ISNUMBER(R132:W132),R132:W132)=0),0,GEOMEAN(IF(ISNUMBER(R132:W132),R132:W132))),0)</f>
        <v>0</v>
      </c>
      <c r="H132" s="23">
        <f t="shared" si="25"/>
        <v>0</v>
      </c>
      <c r="I132" s="241" t="str" cm="1">
        <f t="array" ref="I132">_xlfn.IFS('Data Reliability'!D132 &gt;= 0.666, "!!", AND('Data Reliability'!D132 &lt; 0.666,  'Data Reliability'!D132  &gt;= 0.333), "!", 'Data Reliability'!D132 &lt; 0.333, "")</f>
        <v/>
      </c>
      <c r="J132" s="22" cm="1">
        <f t="array" ref="J132">IF(Options!$D$30, SUM(IF(ISNUMBER(Y132:AD132),(IF(Y132:AD132&gt;=Options!$D$40,1,"")),""))+0.5*(SUM(IF(ISNUMBER(Y132:AD132),(IF(Y132:AD132&gt;=Options!$D$41,1,"")),""))-SUM(IF(ISNUMBER(Y132:AD132),(IF(Y132:AD132&gt;=Options!$D$40,1,"")),""))),0) +
   IF(Options!$D$31,SUM(IF(ISNUMBER(Y132:AD132),(IF(Y132:AD132&gt;=Options!$D$40,1,"")),"")),0) +
   IF(Options!$D$32,AVERAGE(IF(ISNUMBER(Y132:AD132),Y132:AD132)),0) +
   IF(Options!$D$33,IF(OR(IF(ISNUMBER(Y132:AD132),Y132:AD132)=0),0,GEOMEAN(IF(ISNUMBER(Y132:AD132),Y132:AD132))),0)</f>
        <v>0</v>
      </c>
      <c r="K132" s="23">
        <f t="shared" si="17"/>
        <v>0</v>
      </c>
      <c r="L132" s="241" t="str" cm="1">
        <f t="array" ref="L132">_xlfn.IFS('Data Reliability'!E132 &gt;= 0.666, "!!", AND('Data Reliability'!E132 &lt; 0.666,  'Data Reliability'!E132  &gt;= 0.333), "!", 'Data Reliability'!E132 &lt; 0.333, "")</f>
        <v/>
      </c>
      <c r="M132" s="21" cm="1">
        <f t="array" ref="M132">IF(Options!$D$30, SUM(IF(ISNUMBER(AF132:AK132),(IF(AF132:AK132&gt;=Options!$D$40,1,"")),""))+0.5*(SUM(IF(ISNUMBER(AF132:AK132),(IF(AF132:AK132&gt;=Options!$D$41,1,"")),""))-SUM(IF(ISNUMBER(AF132:AK132),(IF(AF132:AK132&gt;=Options!$D$40,1,"")),""))),0) +
   IF(Options!$D$31,SUM(IF(ISNUMBER(AF132:AK132),(IF(AF132:AK132&gt;=Options!$D$40,1,"")),"")),0) +
   IF(Options!$D$32,AVERAGE(IF(ISNUMBER(AF132:AK132),AF132:AK132)),0) +
   IF(Options!$D$33,IF(OR(IF(ISNUMBER(AF132:AK132),AF132:AK132)=0),0,GEOMEAN(IF(ISNUMBER(AF132:AK132),AF132:AK132))),0)</f>
        <v>1.5</v>
      </c>
      <c r="N132" s="23">
        <f t="shared" si="24"/>
        <v>1.5</v>
      </c>
      <c r="O132" s="241" t="str" cm="1">
        <f t="array" ref="O132">_xlfn.IFS('Data Reliability'!F132 &gt;= 0.666, "!!", AND('Data Reliability'!F132 &lt; 0.666,  'Data Reliability'!F132  &gt;= 0.333), "!", 'Data Reliability'!F132 &lt; 0.333, "")</f>
        <v/>
      </c>
      <c r="P132" s="24"/>
      <c r="Q132" s="50"/>
      <c r="R132" s="25">
        <f t="shared" si="26"/>
        <v>3.5355339059327378</v>
      </c>
      <c r="S132" s="25">
        <f t="shared" si="27"/>
        <v>0</v>
      </c>
      <c r="T132" s="25">
        <f t="shared" si="28"/>
        <v>2.1859465075188895</v>
      </c>
      <c r="U132" s="25">
        <f t="shared" si="29"/>
        <v>1.4175767384955957</v>
      </c>
      <c r="V132" s="25">
        <f t="shared" si="30"/>
        <v>1.6666666666666701</v>
      </c>
      <c r="W132" s="25">
        <f t="shared" si="31"/>
        <v>0</v>
      </c>
      <c r="X132" s="51"/>
      <c r="Y132" s="25">
        <f>IFERROR(Health!F132,"")</f>
        <v>1.25</v>
      </c>
      <c r="Z132" s="25">
        <f>IFERROR(Food!F132,"")</f>
        <v>0</v>
      </c>
      <c r="AA132" s="26">
        <f>IFERROR(Macro!F132,"")</f>
        <v>0.87603305785123797</v>
      </c>
      <c r="AB132" s="25">
        <f>IFERROR(Socioeconomic!F132,"")</f>
        <v>0.28571428571428598</v>
      </c>
      <c r="AC132" s="25">
        <f>IFERROR('Natural Hazard'!F132,"")</f>
        <v>1.6666666666666701</v>
      </c>
      <c r="AD132" s="25">
        <f>IFERROR(Conflict!F132,"")</f>
        <v>0</v>
      </c>
      <c r="AE132" s="51"/>
      <c r="AF132" s="25">
        <f>IFERROR(Health!G132,"")</f>
        <v>10</v>
      </c>
      <c r="AG132" s="25">
        <f>IFERROR(Food!G132,"")</f>
        <v>0</v>
      </c>
      <c r="AH132" s="25">
        <f>IFERROR(Macro!G132,"")</f>
        <v>5.4545454545454604</v>
      </c>
      <c r="AI132" s="25">
        <f>IFERROR(Socioeconomic!G132,"")</f>
        <v>7.0333333333333297</v>
      </c>
      <c r="AJ132" s="25">
        <f>IFERROR('Natural Hazard'!G132,"")</f>
        <v>0</v>
      </c>
      <c r="AK132" s="25">
        <f>IFERROR(Conflict!G132,"")</f>
        <v>0</v>
      </c>
      <c r="AL132" s="50"/>
      <c r="AM132" s="27">
        <f>'Data Reliability'!E132</f>
        <v>0</v>
      </c>
      <c r="AN132" s="27">
        <f>'Data Reliability'!F132</f>
        <v>0.3</v>
      </c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</row>
    <row r="133" spans="1:53" x14ac:dyDescent="0.2">
      <c r="A133" s="63">
        <v>128</v>
      </c>
      <c r="B133" s="20" t="s">
        <v>261</v>
      </c>
      <c r="C133" s="20" t="s">
        <v>262</v>
      </c>
      <c r="D133" s="20" t="s">
        <v>555</v>
      </c>
      <c r="E133" s="20" t="s">
        <v>546</v>
      </c>
      <c r="F133" s="50"/>
      <c r="G133" s="22" cm="1">
        <f t="array" ref="G133">IF(Options!$D$30, SUM(IF(ISNUMBER(R133:W133),(IF(R133:W133&gt;=Options!$D$36,1,"")),""))+0.5*(SUM(IF(ISNUMBER(R133:W133),(IF(R133:W133&gt;=Options!$D$37,1,"")),""))-SUM(IF(ISNUMBER(R133:W133),(IF(R133:W133&gt;=Options!$D$36,1,"")),""))),0) +
   IF(Options!$D$31,SUM(IF(ISNUMBER(R133:W133),(IF(R133:W133&gt;=Options!$D$40,1,"")),"")),0) +
   IF(Options!$D$32,AVERAGE(IF(ISNUMBER(R133:W133),R133:W133)),0) +
   IF(Options!$D$33,IF(OR(IF(ISNUMBER(R133:W133),R133:W133)=0),0,GEOMEAN(IF(ISNUMBER(R133:W133),R133:W133))),0)</f>
        <v>0</v>
      </c>
      <c r="H133" s="23">
        <f t="shared" si="25"/>
        <v>0</v>
      </c>
      <c r="I133" s="241" t="str" cm="1">
        <f t="array" ref="I133">_xlfn.IFS('Data Reliability'!D133 &gt;= 0.666, "!!", AND('Data Reliability'!D133 &lt; 0.666,  'Data Reliability'!D133  &gt;= 0.333), "!", 'Data Reliability'!D133 &lt; 0.333, "")</f>
        <v/>
      </c>
      <c r="J133" s="22" cm="1">
        <f t="array" ref="J133">IF(Options!$D$30, SUM(IF(ISNUMBER(Y133:AD133),(IF(Y133:AD133&gt;=Options!$D$40,1,"")),""))+0.5*(SUM(IF(ISNUMBER(Y133:AD133),(IF(Y133:AD133&gt;=Options!$D$41,1,"")),""))-SUM(IF(ISNUMBER(Y133:AD133),(IF(Y133:AD133&gt;=Options!$D$40,1,"")),""))),0) +
   IF(Options!$D$31,SUM(IF(ISNUMBER(Y133:AD133),(IF(Y133:AD133&gt;=Options!$D$40,1,"")),"")),0) +
   IF(Options!$D$32,AVERAGE(IF(ISNUMBER(Y133:AD133),Y133:AD133)),0) +
   IF(Options!$D$33,IF(OR(IF(ISNUMBER(Y133:AD133),Y133:AD133)=0),0,GEOMEAN(IF(ISNUMBER(Y133:AD133),Y133:AD133))),0)</f>
        <v>0</v>
      </c>
      <c r="K133" s="23">
        <f t="shared" si="17"/>
        <v>0</v>
      </c>
      <c r="L133" s="241" t="str" cm="1">
        <f t="array" ref="L133">_xlfn.IFS('Data Reliability'!E133 &gt;= 0.666, "!!", AND('Data Reliability'!E133 &lt; 0.666,  'Data Reliability'!E133  &gt;= 0.333), "!", 'Data Reliability'!E133 &lt; 0.333, "")</f>
        <v/>
      </c>
      <c r="M133" s="21" cm="1">
        <f t="array" ref="M133">IF(Options!$D$30, SUM(IF(ISNUMBER(AF133:AK133),(IF(AF133:AK133&gt;=Options!$D$40,1,"")),""))+0.5*(SUM(IF(ISNUMBER(AF133:AK133),(IF(AF133:AK133&gt;=Options!$D$41,1,"")),""))-SUM(IF(ISNUMBER(AF133:AK133),(IF(AF133:AK133&gt;=Options!$D$40,1,"")),""))),0) +
   IF(Options!$D$31,SUM(IF(ISNUMBER(AF133:AK133),(IF(AF133:AK133&gt;=Options!$D$40,1,"")),"")),0) +
   IF(Options!$D$32,AVERAGE(IF(ISNUMBER(AF133:AK133),AF133:AK133)),0) +
   IF(Options!$D$33,IF(OR(IF(ISNUMBER(AF133:AK133),AF133:AK133)=0),0,GEOMEAN(IF(ISNUMBER(AF133:AK133),AF133:AK133))),0)</f>
        <v>0.5</v>
      </c>
      <c r="N133" s="23">
        <f t="shared" si="24"/>
        <v>0.5</v>
      </c>
      <c r="O133" s="241" t="str" cm="1">
        <f t="array" ref="O133">_xlfn.IFS('Data Reliability'!F133 &gt;= 0.666, "!!", AND('Data Reliability'!F133 &lt; 0.666,  'Data Reliability'!F133  &gt;= 0.333), "!", 'Data Reliability'!F133 &lt; 0.333, "")</f>
        <v/>
      </c>
      <c r="P133" s="24"/>
      <c r="Q133" s="50"/>
      <c r="R133" s="25">
        <f t="shared" si="26"/>
        <v>3.2071349029490852</v>
      </c>
      <c r="S133" s="25">
        <f t="shared" si="27"/>
        <v>0</v>
      </c>
      <c r="T133" s="25">
        <f t="shared" si="28"/>
        <v>1.2972837600230442</v>
      </c>
      <c r="U133" s="25">
        <f t="shared" si="29"/>
        <v>0.92582009977255186</v>
      </c>
      <c r="V133" s="25">
        <f t="shared" si="30"/>
        <v>0</v>
      </c>
      <c r="W133" s="25">
        <f t="shared" si="31"/>
        <v>0</v>
      </c>
      <c r="X133" s="51"/>
      <c r="Y133" s="25">
        <f>IFERROR(Health!F133,"")</f>
        <v>1.08</v>
      </c>
      <c r="Z133" s="25">
        <f>IFERROR(Food!F133,"")</f>
        <v>0</v>
      </c>
      <c r="AA133" s="26">
        <f>IFERROR(Macro!F133,"")</f>
        <v>0.26446280991735399</v>
      </c>
      <c r="AB133" s="25">
        <f>IFERROR(Socioeconomic!F133,"")</f>
        <v>0.28571428571428598</v>
      </c>
      <c r="AC133" s="25">
        <f>IFERROR('Natural Hazard'!F133,"")</f>
        <v>0</v>
      </c>
      <c r="AD133" s="25">
        <f>IFERROR(Conflict!F133,"")</f>
        <v>0</v>
      </c>
      <c r="AE133" s="51"/>
      <c r="AF133" s="25">
        <f>IFERROR(Health!G133,"")</f>
        <v>9.5238095238094793</v>
      </c>
      <c r="AG133" s="25">
        <f>IFERROR(Food!G133,"")</f>
        <v>0</v>
      </c>
      <c r="AH133" s="25">
        <f>IFERROR(Macro!G133,"")</f>
        <v>6.3636363636363704</v>
      </c>
      <c r="AI133" s="25">
        <f>IFERROR(Socioeconomic!G133,"")</f>
        <v>3</v>
      </c>
      <c r="AJ133" s="25">
        <f>IFERROR('Natural Hazard'!G133,"")</f>
        <v>0</v>
      </c>
      <c r="AK133" s="25">
        <f>IFERROR(Conflict!G133,"")</f>
        <v>0</v>
      </c>
      <c r="AL133" s="50"/>
      <c r="AM133" s="27">
        <f>'Data Reliability'!E133</f>
        <v>0</v>
      </c>
      <c r="AN133" s="27">
        <f>'Data Reliability'!F133</f>
        <v>0.3</v>
      </c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</row>
    <row r="134" spans="1:53" x14ac:dyDescent="0.2">
      <c r="A134" s="63">
        <v>129</v>
      </c>
      <c r="B134" s="20" t="s">
        <v>263</v>
      </c>
      <c r="C134" s="20" t="s">
        <v>264</v>
      </c>
      <c r="D134" s="20" t="s">
        <v>553</v>
      </c>
      <c r="E134" s="20" t="s">
        <v>551</v>
      </c>
      <c r="F134" s="50"/>
      <c r="G134" s="22" cm="1">
        <f t="array" ref="G134">IF(Options!$D$30, SUM(IF(ISNUMBER(R134:W134),(IF(R134:W134&gt;=Options!$D$36,1,"")),""))+0.5*(SUM(IF(ISNUMBER(R134:W134),(IF(R134:W134&gt;=Options!$D$37,1,"")),""))-SUM(IF(ISNUMBER(R134:W134),(IF(R134:W134&gt;=Options!$D$36,1,"")),""))),0) +
   IF(Options!$D$31,SUM(IF(ISNUMBER(R134:W134),(IF(R134:W134&gt;=Options!$D$40,1,"")),"")),0) +
   IF(Options!$D$32,AVERAGE(IF(ISNUMBER(R134:W134),R134:W134)),0) +
   IF(Options!$D$33,IF(OR(IF(ISNUMBER(R134:W134),R134:W134)=0),0,GEOMEAN(IF(ISNUMBER(R134:W134),R134:W134))),0)</f>
        <v>4.5</v>
      </c>
      <c r="H134" s="23">
        <f t="shared" ref="H134:H165" si="32">G134</f>
        <v>4.5</v>
      </c>
      <c r="I134" s="241" t="str" cm="1">
        <f t="array" ref="I134">_xlfn.IFS('Data Reliability'!D134 &gt;= 0.666, "!!", AND('Data Reliability'!D134 &lt; 0.666,  'Data Reliability'!D134  &gt;= 0.333), "!", 'Data Reliability'!D134 &lt; 0.333, "")</f>
        <v/>
      </c>
      <c r="J134" s="22" cm="1">
        <f t="array" ref="J134">IF(Options!$D$30, SUM(IF(ISNUMBER(Y134:AD134),(IF(Y134:AD134&gt;=Options!$D$40,1,"")),""))+0.5*(SUM(IF(ISNUMBER(Y134:AD134),(IF(Y134:AD134&gt;=Options!$D$41,1,"")),""))-SUM(IF(ISNUMBER(Y134:AD134),(IF(Y134:AD134&gt;=Options!$D$40,1,"")),""))),0) +
   IF(Options!$D$31,SUM(IF(ISNUMBER(Y134:AD134),(IF(Y134:AD134&gt;=Options!$D$40,1,"")),"")),0) +
   IF(Options!$D$32,AVERAGE(IF(ISNUMBER(Y134:AD134),Y134:AD134)),0) +
   IF(Options!$D$33,IF(OR(IF(ISNUMBER(Y134:AD134),Y134:AD134)=0),0,GEOMEAN(IF(ISNUMBER(Y134:AD134),Y134:AD134))),0)</f>
        <v>2.5</v>
      </c>
      <c r="K134" s="23">
        <f t="shared" ref="K134:K195" si="33">J134</f>
        <v>2.5</v>
      </c>
      <c r="L134" s="241" t="str" cm="1">
        <f t="array" ref="L134">_xlfn.IFS('Data Reliability'!E134 &gt;= 0.666, "!!", AND('Data Reliability'!E134 &lt; 0.666,  'Data Reliability'!E134  &gt;= 0.333), "!", 'Data Reliability'!E134 &lt; 0.333, "")</f>
        <v/>
      </c>
      <c r="M134" s="21" cm="1">
        <f t="array" ref="M134">IF(Options!$D$30, SUM(IF(ISNUMBER(AF134:AK134),(IF(AF134:AK134&gt;=Options!$D$40,1,"")),""))+0.5*(SUM(IF(ISNUMBER(AF134:AK134),(IF(AF134:AK134&gt;=Options!$D$41,1,"")),""))-SUM(IF(ISNUMBER(AF134:AK134),(IF(AF134:AK134&gt;=Options!$D$40,1,"")),""))),0) +
   IF(Options!$D$31,SUM(IF(ISNUMBER(AF134:AK134),(IF(AF134:AK134&gt;=Options!$D$40,1,"")),"")),0) +
   IF(Options!$D$32,AVERAGE(IF(ISNUMBER(AF134:AK134),AF134:AK134)),0) +
   IF(Options!$D$33,IF(OR(IF(ISNUMBER(AF134:AK134),AF134:AK134)=0),0,GEOMEAN(IF(ISNUMBER(AF134:AK134),AF134:AK134))),0)</f>
        <v>0.5</v>
      </c>
      <c r="N134" s="23">
        <f t="shared" si="24"/>
        <v>0.5</v>
      </c>
      <c r="O134" s="241" t="str" cm="1">
        <f t="array" ref="O134">_xlfn.IFS('Data Reliability'!F134 &gt;= 0.666, "!!", AND('Data Reliability'!F134 &lt; 0.666,  'Data Reliability'!F134  &gt;= 0.333), "!", 'Data Reliability'!F134 &lt; 0.333, "")</f>
        <v/>
      </c>
      <c r="P134" s="24"/>
      <c r="Q134" s="50"/>
      <c r="R134" s="25">
        <f t="shared" ref="R134:R165" si="34">IFERROR(GEOMEAN(Y134,AF134), MAX(Y134,AF134))</f>
        <v>7.4595576276344966</v>
      </c>
      <c r="S134" s="25">
        <f t="shared" ref="S134:S165" si="35">IFERROR(GEOMEAN(Z134,AG134), MAX(Z134,AG134))</f>
        <v>9.0430622009569408</v>
      </c>
      <c r="T134" s="25">
        <f t="shared" ref="T134:T165" si="36">IFERROR(GEOMEAN(AA134,AH134), MAX(AA134,AH134))</f>
        <v>6.0810948438891907</v>
      </c>
      <c r="U134" s="25">
        <f t="shared" ref="U134:U165" si="37">IFERROR(GEOMEAN(AB134,AI134), MAX(AB134,AI134))</f>
        <v>8.2857142857142794</v>
      </c>
      <c r="V134" s="25">
        <f t="shared" ref="V134:V165" si="38">IFERROR(GEOMEAN(AC134,AJ134), MAX(AC134,AJ134))</f>
        <v>8</v>
      </c>
      <c r="W134" s="25">
        <f t="shared" ref="W134:W165" si="39">IFERROR(GEOMEAN(AD134,AK134), MAX(AD134,AK134))</f>
        <v>0</v>
      </c>
      <c r="X134" s="51"/>
      <c r="Y134" s="25">
        <f>IFERROR(Health!F134,"")</f>
        <v>7.75</v>
      </c>
      <c r="Z134" s="25">
        <f>IFERROR(Food!F134,"")</f>
        <v>9.0430622009569408</v>
      </c>
      <c r="AA134" s="26">
        <f>IFERROR(Macro!F134,"")</f>
        <v>7.0743801652892602</v>
      </c>
      <c r="AB134" s="25">
        <f>IFERROR(Socioeconomic!F134,"")</f>
        <v>8.2857142857142794</v>
      </c>
      <c r="AC134" s="25">
        <f>IFERROR('Natural Hazard'!F134,"")</f>
        <v>8</v>
      </c>
      <c r="AD134" s="25">
        <f>IFERROR(Conflict!F134,"")</f>
        <v>0</v>
      </c>
      <c r="AE134" s="51"/>
      <c r="AF134" s="25">
        <f>IFERROR(Health!G134,"")</f>
        <v>7.18</v>
      </c>
      <c r="AG134" s="25">
        <f>IFERROR(Food!G134,"")</f>
        <v>0</v>
      </c>
      <c r="AH134" s="25">
        <f>IFERROR(Macro!G134,"")</f>
        <v>5.2272727272727302</v>
      </c>
      <c r="AI134" s="25">
        <f>IFERROR(Socioeconomic!G134,"")</f>
        <v>0</v>
      </c>
      <c r="AJ134" s="25">
        <f>IFERROR('Natural Hazard'!G134,"")</f>
        <v>0</v>
      </c>
      <c r="AK134" s="25">
        <f>IFERROR(Conflict!G134,"")</f>
        <v>0</v>
      </c>
      <c r="AL134" s="50"/>
      <c r="AM134" s="27">
        <f>'Data Reliability'!E134</f>
        <v>0</v>
      </c>
      <c r="AN134" s="27">
        <f>'Data Reliability'!F134</f>
        <v>0.3</v>
      </c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</row>
    <row r="135" spans="1:53" x14ac:dyDescent="0.2">
      <c r="A135" s="63">
        <v>130</v>
      </c>
      <c r="B135" s="20" t="s">
        <v>265</v>
      </c>
      <c r="C135" s="20" t="s">
        <v>266</v>
      </c>
      <c r="D135" s="20" t="s">
        <v>558</v>
      </c>
      <c r="E135" s="20" t="s">
        <v>552</v>
      </c>
      <c r="F135" s="50"/>
      <c r="G135" s="22" cm="1">
        <f t="array" ref="G135">IF(Options!$D$30, SUM(IF(ISNUMBER(R135:W135),(IF(R135:W135&gt;=Options!$D$36,1,"")),""))+0.5*(SUM(IF(ISNUMBER(R135:W135),(IF(R135:W135&gt;=Options!$D$37,1,"")),""))-SUM(IF(ISNUMBER(R135:W135),(IF(R135:W135&gt;=Options!$D$36,1,"")),""))),0) +
   IF(Options!$D$31,SUM(IF(ISNUMBER(R135:W135),(IF(R135:W135&gt;=Options!$D$40,1,"")),"")),0) +
   IF(Options!$D$32,AVERAGE(IF(ISNUMBER(R135:W135),R135:W135)),0) +
   IF(Options!$D$33,IF(OR(IF(ISNUMBER(R135:W135),R135:W135)=0),0,GEOMEAN(IF(ISNUMBER(R135:W135),R135:W135))),0)</f>
        <v>2</v>
      </c>
      <c r="H135" s="23">
        <f t="shared" si="32"/>
        <v>2</v>
      </c>
      <c r="I135" s="241" t="str" cm="1">
        <f t="array" ref="I135">_xlfn.IFS('Data Reliability'!D135 &gt;= 0.666, "!!", AND('Data Reliability'!D135 &lt; 0.666,  'Data Reliability'!D135  &gt;= 0.333), "!", 'Data Reliability'!D135 &lt; 0.333, "")</f>
        <v>!</v>
      </c>
      <c r="J135" s="22" cm="1">
        <f t="array" ref="J135">IF(Options!$D$30, SUM(IF(ISNUMBER(Y135:AD135),(IF(Y135:AD135&gt;=Options!$D$40,1,"")),""))+0.5*(SUM(IF(ISNUMBER(Y135:AD135),(IF(Y135:AD135&gt;=Options!$D$41,1,"")),""))-SUM(IF(ISNUMBER(Y135:AD135),(IF(Y135:AD135&gt;=Options!$D$40,1,"")),""))),0) +
   IF(Options!$D$31,SUM(IF(ISNUMBER(Y135:AD135),(IF(Y135:AD135&gt;=Options!$D$40,1,"")),"")),0) +
   IF(Options!$D$32,AVERAGE(IF(ISNUMBER(Y135:AD135),Y135:AD135)),0) +
   IF(Options!$D$33,IF(OR(IF(ISNUMBER(Y135:AD135),Y135:AD135)=0),0,GEOMEAN(IF(ISNUMBER(Y135:AD135),Y135:AD135))),0)</f>
        <v>0.5</v>
      </c>
      <c r="K135" s="23">
        <f t="shared" si="33"/>
        <v>0.5</v>
      </c>
      <c r="L135" s="241" t="str" cm="1">
        <f t="array" ref="L135">_xlfn.IFS('Data Reliability'!E135 &gt;= 0.666, "!!", AND('Data Reliability'!E135 &lt; 0.666,  'Data Reliability'!E135  &gt;= 0.333), "!", 'Data Reliability'!E135 &lt; 0.333, "")</f>
        <v/>
      </c>
      <c r="M135" s="21" cm="1">
        <f t="array" ref="M135">IF(Options!$D$30, SUM(IF(ISNUMBER(AF135:AK135),(IF(AF135:AK135&gt;=Options!$D$40,1,"")),""))+0.5*(SUM(IF(ISNUMBER(AF135:AK135),(IF(AF135:AK135&gt;=Options!$D$41,1,"")),""))-SUM(IF(ISNUMBER(AF135:AK135),(IF(AF135:AK135&gt;=Options!$D$40,1,"")),""))),0) +
   IF(Options!$D$31,SUM(IF(ISNUMBER(AF135:AK135),(IF(AF135:AK135&gt;=Options!$D$40,1,"")),"")),0) +
   IF(Options!$D$32,AVERAGE(IF(ISNUMBER(AF135:AK135),AF135:AK135)),0) +
   IF(Options!$D$33,IF(OR(IF(ISNUMBER(AF135:AK135),AF135:AK135)=0),0,GEOMEAN(IF(ISNUMBER(AF135:AK135),AF135:AK135))),0)</f>
        <v>1</v>
      </c>
      <c r="N135" s="23">
        <f t="shared" ref="N135:N195" si="40">M135</f>
        <v>1</v>
      </c>
      <c r="O135" s="241" t="str" cm="1">
        <f t="array" ref="O135">_xlfn.IFS('Data Reliability'!F135 &gt;= 0.666, "!!", AND('Data Reliability'!F135 &lt; 0.666,  'Data Reliability'!F135  &gt;= 0.333), "!", 'Data Reliability'!F135 &lt; 0.333, "")</f>
        <v>!!</v>
      </c>
      <c r="P135" s="24"/>
      <c r="Q135" s="50"/>
      <c r="R135" s="25">
        <f t="shared" si="34"/>
        <v>9.84</v>
      </c>
      <c r="S135" s="25">
        <f t="shared" si="35"/>
        <v>0</v>
      </c>
      <c r="T135" s="25">
        <f t="shared" si="36"/>
        <v>0</v>
      </c>
      <c r="U135" s="25">
        <f t="shared" si="37"/>
        <v>6</v>
      </c>
      <c r="V135" s="25">
        <f t="shared" si="38"/>
        <v>5.4772255750516612</v>
      </c>
      <c r="W135" s="25">
        <f t="shared" si="39"/>
        <v>0</v>
      </c>
      <c r="X135" s="51"/>
      <c r="Y135" s="25">
        <f>IFERROR(Health!F135,"")</f>
        <v>9.84</v>
      </c>
      <c r="Z135" s="25">
        <f>IFERROR(Food!F135,"")</f>
        <v>0</v>
      </c>
      <c r="AA135" s="26">
        <f>IFERROR(Macro!F135,"")</f>
        <v>0</v>
      </c>
      <c r="AB135" s="25">
        <f>IFERROR(Socioeconomic!F135,"")</f>
        <v>6</v>
      </c>
      <c r="AC135" s="25">
        <f>IFERROR('Natural Hazard'!F135,"")</f>
        <v>3</v>
      </c>
      <c r="AD135" s="25">
        <f>IFERROR(Conflict!F135,"")</f>
        <v>0</v>
      </c>
      <c r="AE135" s="51"/>
      <c r="AF135" s="25">
        <f>IFERROR(Health!G135,"")</f>
        <v>0</v>
      </c>
      <c r="AG135" s="25">
        <f>IFERROR(Food!G135,"")</f>
        <v>0</v>
      </c>
      <c r="AH135" s="25">
        <f>IFERROR(Macro!G135,"")</f>
        <v>0</v>
      </c>
      <c r="AI135" s="25">
        <f>IFERROR(Socioeconomic!G135,"")</f>
        <v>0</v>
      </c>
      <c r="AJ135" s="25">
        <f>IFERROR('Natural Hazard'!G135,"")</f>
        <v>10</v>
      </c>
      <c r="AK135" s="25">
        <f>IFERROR(Conflict!G135,"")</f>
        <v>0</v>
      </c>
      <c r="AL135" s="50"/>
      <c r="AM135" s="27">
        <f>'Data Reliability'!E135</f>
        <v>0.2</v>
      </c>
      <c r="AN135" s="27">
        <f>'Data Reliability'!F135</f>
        <v>0.8</v>
      </c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</row>
    <row r="136" spans="1:53" x14ac:dyDescent="0.2">
      <c r="A136" s="63">
        <v>131</v>
      </c>
      <c r="B136" s="20" t="s">
        <v>267</v>
      </c>
      <c r="C136" s="20" t="s">
        <v>268</v>
      </c>
      <c r="D136" s="20" t="s">
        <v>558</v>
      </c>
      <c r="E136" s="20" t="s">
        <v>548</v>
      </c>
      <c r="F136" s="50"/>
      <c r="G136" s="22" cm="1">
        <f t="array" ref="G136">IF(Options!$D$30, SUM(IF(ISNUMBER(R136:W136),(IF(R136:W136&gt;=Options!$D$36,1,"")),""))+0.5*(SUM(IF(ISNUMBER(R136:W136),(IF(R136:W136&gt;=Options!$D$37,1,"")),""))-SUM(IF(ISNUMBER(R136:W136),(IF(R136:W136&gt;=Options!$D$36,1,"")),""))),0) +
   IF(Options!$D$31,SUM(IF(ISNUMBER(R136:W136),(IF(R136:W136&gt;=Options!$D$40,1,"")),"")),0) +
   IF(Options!$D$32,AVERAGE(IF(ISNUMBER(R136:W136),R136:W136)),0) +
   IF(Options!$D$33,IF(OR(IF(ISNUMBER(R136:W136),R136:W136)=0),0,GEOMEAN(IF(ISNUMBER(R136:W136),R136:W136))),0)</f>
        <v>1</v>
      </c>
      <c r="H136" s="23">
        <f t="shared" si="32"/>
        <v>1</v>
      </c>
      <c r="I136" s="241" t="str" cm="1">
        <f t="array" ref="I136">_xlfn.IFS('Data Reliability'!D136 &gt;= 0.666, "!!", AND('Data Reliability'!D136 &lt; 0.666,  'Data Reliability'!D136  &gt;= 0.333), "!", 'Data Reliability'!D136 &lt; 0.333, "")</f>
        <v/>
      </c>
      <c r="J136" s="22" cm="1">
        <f t="array" ref="J136">IF(Options!$D$30, SUM(IF(ISNUMBER(Y136:AD136),(IF(Y136:AD136&gt;=Options!$D$40,1,"")),""))+0.5*(SUM(IF(ISNUMBER(Y136:AD136),(IF(Y136:AD136&gt;=Options!$D$41,1,"")),""))-SUM(IF(ISNUMBER(Y136:AD136),(IF(Y136:AD136&gt;=Options!$D$40,1,"")),""))),0) +
   IF(Options!$D$31,SUM(IF(ISNUMBER(Y136:AD136),(IF(Y136:AD136&gt;=Options!$D$40,1,"")),"")),0) +
   IF(Options!$D$32,AVERAGE(IF(ISNUMBER(Y136:AD136),Y136:AD136)),0) +
   IF(Options!$D$33,IF(OR(IF(ISNUMBER(Y136:AD136),Y136:AD136)=0),0,GEOMEAN(IF(ISNUMBER(Y136:AD136),Y136:AD136))),0)</f>
        <v>0</v>
      </c>
      <c r="K136" s="23">
        <f t="shared" si="33"/>
        <v>0</v>
      </c>
      <c r="L136" s="241" t="str" cm="1">
        <f t="array" ref="L136">_xlfn.IFS('Data Reliability'!E136 &gt;= 0.666, "!!", AND('Data Reliability'!E136 &lt; 0.666,  'Data Reliability'!E136  &gt;= 0.333), "!", 'Data Reliability'!E136 &lt; 0.333, "")</f>
        <v/>
      </c>
      <c r="M136" s="21" cm="1">
        <f t="array" ref="M136">IF(Options!$D$30, SUM(IF(ISNUMBER(AF136:AK136),(IF(AF136:AK136&gt;=Options!$D$40,1,"")),""))+0.5*(SUM(IF(ISNUMBER(AF136:AK136),(IF(AF136:AK136&gt;=Options!$D$41,1,"")),""))-SUM(IF(ISNUMBER(AF136:AK136),(IF(AF136:AK136&gt;=Options!$D$40,1,"")),""))),0) +
   IF(Options!$D$31,SUM(IF(ISNUMBER(AF136:AK136),(IF(AF136:AK136&gt;=Options!$D$40,1,"")),"")),0) +
   IF(Options!$D$32,AVERAGE(IF(ISNUMBER(AF136:AK136),AF136:AK136)),0) +
   IF(Options!$D$33,IF(OR(IF(ISNUMBER(AF136:AK136),AF136:AK136)=0),0,GEOMEAN(IF(ISNUMBER(AF136:AK136),AF136:AK136))),0)</f>
        <v>1</v>
      </c>
      <c r="N136" s="23">
        <f t="shared" si="40"/>
        <v>1</v>
      </c>
      <c r="O136" s="241" t="str" cm="1">
        <f t="array" ref="O136">_xlfn.IFS('Data Reliability'!F136 &gt;= 0.666, "!!", AND('Data Reliability'!F136 &lt; 0.666,  'Data Reliability'!F136  &gt;= 0.333), "!", 'Data Reliability'!F136 &lt; 0.333, "")</f>
        <v/>
      </c>
      <c r="P136" s="24"/>
      <c r="Q136" s="50"/>
      <c r="R136" s="25">
        <f t="shared" si="34"/>
        <v>5.6568542494923797</v>
      </c>
      <c r="S136" s="25">
        <f t="shared" si="35"/>
        <v>1.84210526315789</v>
      </c>
      <c r="T136" s="25">
        <f t="shared" si="36"/>
        <v>0.36363636363636298</v>
      </c>
      <c r="U136" s="25">
        <f t="shared" si="37"/>
        <v>2.1558337244831867</v>
      </c>
      <c r="V136" s="25">
        <f t="shared" si="38"/>
        <v>5.8333333333333304</v>
      </c>
      <c r="W136" s="25">
        <f t="shared" si="39"/>
        <v>0</v>
      </c>
      <c r="X136" s="51"/>
      <c r="Y136" s="25">
        <f>IFERROR(Health!F136,"")</f>
        <v>3.2</v>
      </c>
      <c r="Z136" s="25">
        <f>IFERROR(Food!F136,"")</f>
        <v>1.84210526315789</v>
      </c>
      <c r="AA136" s="26">
        <f>IFERROR(Macro!F136,"")</f>
        <v>0.36363636363636298</v>
      </c>
      <c r="AB136" s="25">
        <f>IFERROR(Socioeconomic!F136,"")</f>
        <v>0.71428571428571397</v>
      </c>
      <c r="AC136" s="25">
        <f>IFERROR('Natural Hazard'!F136,"")</f>
        <v>5.8333333333333304</v>
      </c>
      <c r="AD136" s="25">
        <f>IFERROR(Conflict!F136,"")</f>
        <v>0</v>
      </c>
      <c r="AE136" s="51"/>
      <c r="AF136" s="25">
        <f>IFERROR(Health!G136,"")</f>
        <v>10</v>
      </c>
      <c r="AG136" s="25">
        <f>IFERROR(Food!G136,"")</f>
        <v>0</v>
      </c>
      <c r="AH136" s="25">
        <f>IFERROR(Macro!G136,"")</f>
        <v>0</v>
      </c>
      <c r="AI136" s="25">
        <f>IFERROR(Socioeconomic!G136,"")</f>
        <v>6.5066666666666704</v>
      </c>
      <c r="AJ136" s="25">
        <f>IFERROR('Natural Hazard'!G136,"")</f>
        <v>0</v>
      </c>
      <c r="AK136" s="25">
        <f>IFERROR(Conflict!G136,"")</f>
        <v>0</v>
      </c>
      <c r="AL136" s="50"/>
      <c r="AM136" s="27">
        <f>'Data Reliability'!E136</f>
        <v>0</v>
      </c>
      <c r="AN136" s="27">
        <f>'Data Reliability'!F136</f>
        <v>0.3</v>
      </c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</row>
    <row r="137" spans="1:53" x14ac:dyDescent="0.2">
      <c r="A137" s="63">
        <v>132</v>
      </c>
      <c r="B137" s="20" t="s">
        <v>269</v>
      </c>
      <c r="C137" s="20" t="s">
        <v>270</v>
      </c>
      <c r="D137" s="20" t="s">
        <v>556</v>
      </c>
      <c r="E137" s="20" t="s">
        <v>547</v>
      </c>
      <c r="F137" s="50"/>
      <c r="G137" s="22" cm="1">
        <f t="array" ref="G137">IF(Options!$D$30, SUM(IF(ISNUMBER(R137:W137),(IF(R137:W137&gt;=Options!$D$36,1,"")),""))+0.5*(SUM(IF(ISNUMBER(R137:W137),(IF(R137:W137&gt;=Options!$D$37,1,"")),""))-SUM(IF(ISNUMBER(R137:W137),(IF(R137:W137&gt;=Options!$D$36,1,"")),""))),0) +
   IF(Options!$D$31,SUM(IF(ISNUMBER(R137:W137),(IF(R137:W137&gt;=Options!$D$40,1,"")),"")),0) +
   IF(Options!$D$32,AVERAGE(IF(ISNUMBER(R137:W137),R137:W137)),0) +
   IF(Options!$D$33,IF(OR(IF(ISNUMBER(R137:W137),R137:W137)=0),0,GEOMEAN(IF(ISNUMBER(R137:W137),R137:W137))),0)</f>
        <v>1.5</v>
      </c>
      <c r="H137" s="23">
        <f t="shared" si="32"/>
        <v>1.5</v>
      </c>
      <c r="I137" s="241" t="str" cm="1">
        <f t="array" ref="I137">_xlfn.IFS('Data Reliability'!D137 &gt;= 0.666, "!!", AND('Data Reliability'!D137 &lt; 0.666,  'Data Reliability'!D137  &gt;= 0.333), "!", 'Data Reliability'!D137 &lt; 0.333, "")</f>
        <v/>
      </c>
      <c r="J137" s="22" cm="1">
        <f t="array" ref="J137">IF(Options!$D$30, SUM(IF(ISNUMBER(Y137:AD137),(IF(Y137:AD137&gt;=Options!$D$40,1,"")),""))+0.5*(SUM(IF(ISNUMBER(Y137:AD137),(IF(Y137:AD137&gt;=Options!$D$41,1,"")),""))-SUM(IF(ISNUMBER(Y137:AD137),(IF(Y137:AD137&gt;=Options!$D$40,1,"")),""))),0) +
   IF(Options!$D$31,SUM(IF(ISNUMBER(Y137:AD137),(IF(Y137:AD137&gt;=Options!$D$40,1,"")),"")),0) +
   IF(Options!$D$32,AVERAGE(IF(ISNUMBER(Y137:AD137),Y137:AD137)),0) +
   IF(Options!$D$33,IF(OR(IF(ISNUMBER(Y137:AD137),Y137:AD137)=0),0,GEOMEAN(IF(ISNUMBER(Y137:AD137),Y137:AD137))),0)</f>
        <v>0</v>
      </c>
      <c r="K137" s="23">
        <f t="shared" si="33"/>
        <v>0</v>
      </c>
      <c r="L137" s="241" t="str" cm="1">
        <f t="array" ref="L137">_xlfn.IFS('Data Reliability'!E137 &gt;= 0.666, "!!", AND('Data Reliability'!E137 &lt; 0.666,  'Data Reliability'!E137  &gt;= 0.333), "!", 'Data Reliability'!E137 &lt; 0.333, "")</f>
        <v/>
      </c>
      <c r="M137" s="21" cm="1">
        <f t="array" ref="M137">IF(Options!$D$30, SUM(IF(ISNUMBER(AF137:AK137),(IF(AF137:AK137&gt;=Options!$D$40,1,"")),""))+0.5*(SUM(IF(ISNUMBER(AF137:AK137),(IF(AF137:AK137&gt;=Options!$D$41,1,"")),""))-SUM(IF(ISNUMBER(AF137:AK137),(IF(AF137:AK137&gt;=Options!$D$40,1,"")),""))),0) +
   IF(Options!$D$31,SUM(IF(ISNUMBER(AF137:AK137),(IF(AF137:AK137&gt;=Options!$D$40,1,"")),"")),0) +
   IF(Options!$D$32,AVERAGE(IF(ISNUMBER(AF137:AK137),AF137:AK137)),0) +
   IF(Options!$D$33,IF(OR(IF(ISNUMBER(AF137:AK137),AF137:AK137)=0),0,GEOMEAN(IF(ISNUMBER(AF137:AK137),AF137:AK137))),0)</f>
        <v>1</v>
      </c>
      <c r="N137" s="23">
        <f t="shared" si="40"/>
        <v>1</v>
      </c>
      <c r="O137" s="241" t="str" cm="1">
        <f t="array" ref="O137">_xlfn.IFS('Data Reliability'!F137 &gt;= 0.666, "!!", AND('Data Reliability'!F137 &lt; 0.666,  'Data Reliability'!F137  &gt;= 0.333), "!", 'Data Reliability'!F137 &lt; 0.333, "")</f>
        <v/>
      </c>
      <c r="P137" s="24"/>
      <c r="Q137" s="50"/>
      <c r="R137" s="25">
        <f t="shared" si="34"/>
        <v>5.6416952771308022</v>
      </c>
      <c r="S137" s="25">
        <f t="shared" si="35"/>
        <v>3.2296650717703299</v>
      </c>
      <c r="T137" s="25">
        <f t="shared" si="36"/>
        <v>6.0804770661821106</v>
      </c>
      <c r="U137" s="25">
        <f t="shared" si="37"/>
        <v>4.1231056256176615</v>
      </c>
      <c r="V137" s="25">
        <f t="shared" si="38"/>
        <v>6.6666666666666696</v>
      </c>
      <c r="W137" s="25">
        <f t="shared" si="39"/>
        <v>0</v>
      </c>
      <c r="X137" s="51"/>
      <c r="Y137" s="25">
        <f>IFERROR(Health!F137,"")</f>
        <v>5.38</v>
      </c>
      <c r="Z137" s="25">
        <f>IFERROR(Food!F137,"")</f>
        <v>3.2296650717703299</v>
      </c>
      <c r="AA137" s="26">
        <f>IFERROR(Macro!F137,"")</f>
        <v>4.2809917355371896</v>
      </c>
      <c r="AB137" s="25">
        <f>IFERROR(Socioeconomic!F137,"")</f>
        <v>2.4285714285714302</v>
      </c>
      <c r="AC137" s="25">
        <f>IFERROR('Natural Hazard'!F137,"")</f>
        <v>6.6666666666666696</v>
      </c>
      <c r="AD137" s="25">
        <f>IFERROR(Conflict!F137,"")</f>
        <v>0</v>
      </c>
      <c r="AE137" s="51"/>
      <c r="AF137" s="25">
        <f>IFERROR(Health!G137,"")</f>
        <v>5.9161200000000003</v>
      </c>
      <c r="AG137" s="25">
        <f>IFERROR(Food!G137,"")</f>
        <v>0</v>
      </c>
      <c r="AH137" s="25">
        <f>IFERROR(Macro!G137,"")</f>
        <v>8.6363636363636296</v>
      </c>
      <c r="AI137" s="25">
        <f>IFERROR(Socioeconomic!G137,"")</f>
        <v>7</v>
      </c>
      <c r="AJ137" s="25">
        <f>IFERROR('Natural Hazard'!G137,"")</f>
        <v>0</v>
      </c>
      <c r="AK137" s="25">
        <f>IFERROR(Conflict!G137,"")</f>
        <v>0</v>
      </c>
      <c r="AL137" s="50"/>
      <c r="AM137" s="27">
        <f>'Data Reliability'!E137</f>
        <v>0</v>
      </c>
      <c r="AN137" s="27">
        <f>'Data Reliability'!F137</f>
        <v>0.3</v>
      </c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</row>
    <row r="138" spans="1:53" x14ac:dyDescent="0.2">
      <c r="A138" s="63">
        <v>133</v>
      </c>
      <c r="B138" s="20" t="s">
        <v>271</v>
      </c>
      <c r="C138" s="20" t="s">
        <v>272</v>
      </c>
      <c r="D138" s="20" t="s">
        <v>553</v>
      </c>
      <c r="E138" s="20" t="s">
        <v>560</v>
      </c>
      <c r="F138" s="50"/>
      <c r="G138" s="22" cm="1">
        <f t="array" ref="G138">IF(Options!$D$30, SUM(IF(ISNUMBER(R138:W138),(IF(R138:W138&gt;=Options!$D$36,1,"")),""))+0.5*(SUM(IF(ISNUMBER(R138:W138),(IF(R138:W138&gt;=Options!$D$37,1,"")),""))-SUM(IF(ISNUMBER(R138:W138),(IF(R138:W138&gt;=Options!$D$36,1,"")),""))),0) +
   IF(Options!$D$31,SUM(IF(ISNUMBER(R138:W138),(IF(R138:W138&gt;=Options!$D$40,1,"")),"")),0) +
   IF(Options!$D$32,AVERAGE(IF(ISNUMBER(R138:W138),R138:W138)),0) +
   IF(Options!$D$33,IF(OR(IF(ISNUMBER(R138:W138),R138:W138)=0),0,GEOMEAN(IF(ISNUMBER(R138:W138),R138:W138))),0)</f>
        <v>2.5</v>
      </c>
      <c r="H138" s="23">
        <f t="shared" si="32"/>
        <v>2.5</v>
      </c>
      <c r="I138" s="241" t="str" cm="1">
        <f t="array" ref="I138">_xlfn.IFS('Data Reliability'!D138 &gt;= 0.666, "!!", AND('Data Reliability'!D138 &lt; 0.666,  'Data Reliability'!D138  &gt;= 0.333), "!", 'Data Reliability'!D138 &lt; 0.333, "")</f>
        <v/>
      </c>
      <c r="J138" s="22" cm="1">
        <f t="array" ref="J138">IF(Options!$D$30, SUM(IF(ISNUMBER(Y138:AD138),(IF(Y138:AD138&gt;=Options!$D$40,1,"")),""))+0.5*(SUM(IF(ISNUMBER(Y138:AD138),(IF(Y138:AD138&gt;=Options!$D$41,1,"")),""))-SUM(IF(ISNUMBER(Y138:AD138),(IF(Y138:AD138&gt;=Options!$D$40,1,"")),""))),0) +
   IF(Options!$D$31,SUM(IF(ISNUMBER(Y138:AD138),(IF(Y138:AD138&gt;=Options!$D$40,1,"")),"")),0) +
   IF(Options!$D$32,AVERAGE(IF(ISNUMBER(Y138:AD138),Y138:AD138)),0) +
   IF(Options!$D$33,IF(OR(IF(ISNUMBER(Y138:AD138),Y138:AD138)=0),0,GEOMEAN(IF(ISNUMBER(Y138:AD138),Y138:AD138))),0)</f>
        <v>2.5</v>
      </c>
      <c r="K138" s="23">
        <f t="shared" si="33"/>
        <v>2.5</v>
      </c>
      <c r="L138" s="241" t="str" cm="1">
        <f t="array" ref="L138">_xlfn.IFS('Data Reliability'!E138 &gt;= 0.666, "!!", AND('Data Reliability'!E138 &lt; 0.666,  'Data Reliability'!E138  &gt;= 0.333), "!", 'Data Reliability'!E138 &lt; 0.333, "")</f>
        <v/>
      </c>
      <c r="M138" s="21" cm="1">
        <f t="array" ref="M138">IF(Options!$D$30, SUM(IF(ISNUMBER(AF138:AK138),(IF(AF138:AK138&gt;=Options!$D$40,1,"")),""))+0.5*(SUM(IF(ISNUMBER(AF138:AK138),(IF(AF138:AK138&gt;=Options!$D$41,1,"")),""))-SUM(IF(ISNUMBER(AF138:AK138),(IF(AF138:AK138&gt;=Options!$D$40,1,"")),""))),0) +
   IF(Options!$D$31,SUM(IF(ISNUMBER(AF138:AK138),(IF(AF138:AK138&gt;=Options!$D$40,1,"")),"")),0) +
   IF(Options!$D$32,AVERAGE(IF(ISNUMBER(AF138:AK138),AF138:AK138)),0) +
   IF(Options!$D$33,IF(OR(IF(ISNUMBER(AF138:AK138),AF138:AK138)=0),0,GEOMEAN(IF(ISNUMBER(AF138:AK138),AF138:AK138))),0)</f>
        <v>0</v>
      </c>
      <c r="N138" s="23">
        <f t="shared" si="40"/>
        <v>0</v>
      </c>
      <c r="O138" s="241" t="str" cm="1">
        <f t="array" ref="O138">_xlfn.IFS('Data Reliability'!F138 &gt;= 0.666, "!!", AND('Data Reliability'!F138 &lt; 0.666,  'Data Reliability'!F138  &gt;= 0.333), "!", 'Data Reliability'!F138 &lt; 0.333, "")</f>
        <v/>
      </c>
      <c r="P138" s="24"/>
      <c r="Q138" s="50"/>
      <c r="R138" s="25">
        <f t="shared" si="34"/>
        <v>7.1493517830547706</v>
      </c>
      <c r="S138" s="25">
        <f t="shared" si="35"/>
        <v>6.6267942583732102</v>
      </c>
      <c r="T138" s="25">
        <f t="shared" si="36"/>
        <v>2.0290897242213708</v>
      </c>
      <c r="U138" s="25">
        <f t="shared" si="37"/>
        <v>3.2863353450309978</v>
      </c>
      <c r="V138" s="25">
        <f t="shared" si="38"/>
        <v>10</v>
      </c>
      <c r="W138" s="25">
        <f t="shared" si="39"/>
        <v>0</v>
      </c>
      <c r="X138" s="51"/>
      <c r="Y138" s="25">
        <f>IFERROR(Health!F138,"")</f>
        <v>8.25</v>
      </c>
      <c r="Z138" s="25">
        <f>IFERROR(Food!F138,"")</f>
        <v>6.6267942583732102</v>
      </c>
      <c r="AA138" s="26">
        <f>IFERROR(Macro!F138,"")</f>
        <v>9.0578512396694197</v>
      </c>
      <c r="AB138" s="25">
        <f>IFERROR(Socioeconomic!F138,"")</f>
        <v>7.7142857142857197</v>
      </c>
      <c r="AC138" s="25">
        <f>IFERROR('Natural Hazard'!F138,"")</f>
        <v>10</v>
      </c>
      <c r="AD138" s="25">
        <f>IFERROR(Conflict!F138,"")</f>
        <v>0</v>
      </c>
      <c r="AE138" s="51"/>
      <c r="AF138" s="25">
        <f>IFERROR(Health!G138,"")</f>
        <v>6.1955431415598099</v>
      </c>
      <c r="AG138" s="25">
        <f>IFERROR(Food!G138,"")</f>
        <v>0</v>
      </c>
      <c r="AH138" s="25">
        <f>IFERROR(Macro!G138,"")</f>
        <v>0.45454545454546702</v>
      </c>
      <c r="AI138" s="25">
        <f>IFERROR(Socioeconomic!G138,"")</f>
        <v>1.4</v>
      </c>
      <c r="AJ138" s="25">
        <f>IFERROR('Natural Hazard'!G138,"")</f>
        <v>0</v>
      </c>
      <c r="AK138" s="25">
        <f>IFERROR(Conflict!G138,"")</f>
        <v>0</v>
      </c>
      <c r="AL138" s="50"/>
      <c r="AM138" s="27">
        <f>'Data Reliability'!E138</f>
        <v>0</v>
      </c>
      <c r="AN138" s="27">
        <f>'Data Reliability'!F138</f>
        <v>0.3</v>
      </c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</row>
    <row r="139" spans="1:53" x14ac:dyDescent="0.2">
      <c r="A139" s="63">
        <v>134</v>
      </c>
      <c r="B139" s="20" t="s">
        <v>273</v>
      </c>
      <c r="C139" s="20" t="s">
        <v>274</v>
      </c>
      <c r="D139" s="20" t="s">
        <v>557</v>
      </c>
      <c r="E139" s="20" t="s">
        <v>552</v>
      </c>
      <c r="F139" s="50"/>
      <c r="G139" s="22" cm="1">
        <f t="array" ref="G139">IF(Options!$D$30, SUM(IF(ISNUMBER(R139:W139),(IF(R139:W139&gt;=Options!$D$36,1,"")),""))+0.5*(SUM(IF(ISNUMBER(R139:W139),(IF(R139:W139&gt;=Options!$D$37,1,"")),""))-SUM(IF(ISNUMBER(R139:W139),(IF(R139:W139&gt;=Options!$D$36,1,"")),""))),0) +
   IF(Options!$D$31,SUM(IF(ISNUMBER(R139:W139),(IF(R139:W139&gt;=Options!$D$40,1,"")),"")),0) +
   IF(Options!$D$32,AVERAGE(IF(ISNUMBER(R139:W139),R139:W139)),0) +
   IF(Options!$D$33,IF(OR(IF(ISNUMBER(R139:W139),R139:W139)=0),0,GEOMEAN(IF(ISNUMBER(R139:W139),R139:W139))),0)</f>
        <v>3</v>
      </c>
      <c r="H139" s="23">
        <f t="shared" si="32"/>
        <v>3</v>
      </c>
      <c r="I139" s="241" t="str" cm="1">
        <f t="array" ref="I139">_xlfn.IFS('Data Reliability'!D139 &gt;= 0.666, "!!", AND('Data Reliability'!D139 &lt; 0.666,  'Data Reliability'!D139  &gt;= 0.333), "!", 'Data Reliability'!D139 &lt; 0.333, "")</f>
        <v/>
      </c>
      <c r="J139" s="22" cm="1">
        <f t="array" ref="J139">IF(Options!$D$30, SUM(IF(ISNUMBER(Y139:AD139),(IF(Y139:AD139&gt;=Options!$D$40,1,"")),""))+0.5*(SUM(IF(ISNUMBER(Y139:AD139),(IF(Y139:AD139&gt;=Options!$D$41,1,"")),""))-SUM(IF(ISNUMBER(Y139:AD139),(IF(Y139:AD139&gt;=Options!$D$40,1,"")),""))),0) +
   IF(Options!$D$31,SUM(IF(ISNUMBER(Y139:AD139),(IF(Y139:AD139&gt;=Options!$D$40,1,"")),"")),0) +
   IF(Options!$D$32,AVERAGE(IF(ISNUMBER(Y139:AD139),Y139:AD139)),0) +
   IF(Options!$D$33,IF(OR(IF(ISNUMBER(Y139:AD139),Y139:AD139)=0),0,GEOMEAN(IF(ISNUMBER(Y139:AD139),Y139:AD139))),0)</f>
        <v>0.5</v>
      </c>
      <c r="K139" s="23">
        <f t="shared" si="33"/>
        <v>0.5</v>
      </c>
      <c r="L139" s="241" t="str" cm="1">
        <f t="array" ref="L139">_xlfn.IFS('Data Reliability'!E139 &gt;= 0.666, "!!", AND('Data Reliability'!E139 &lt; 0.666,  'Data Reliability'!E139  &gt;= 0.333), "!", 'Data Reliability'!E139 &lt; 0.333, "")</f>
        <v/>
      </c>
      <c r="M139" s="21" cm="1">
        <f t="array" ref="M139">IF(Options!$D$30, SUM(IF(ISNUMBER(AF139:AK139),(IF(AF139:AK139&gt;=Options!$D$40,1,"")),""))+0.5*(SUM(IF(ISNUMBER(AF139:AK139),(IF(AF139:AK139&gt;=Options!$D$41,1,"")),""))-SUM(IF(ISNUMBER(AF139:AK139),(IF(AF139:AK139&gt;=Options!$D$40,1,"")),""))),0) +
   IF(Options!$D$31,SUM(IF(ISNUMBER(AF139:AK139),(IF(AF139:AK139&gt;=Options!$D$40,1,"")),"")),0) +
   IF(Options!$D$32,AVERAGE(IF(ISNUMBER(AF139:AK139),AF139:AK139)),0) +
   IF(Options!$D$33,IF(OR(IF(ISNUMBER(AF139:AK139),AF139:AK139)=0),0,GEOMEAN(IF(ISNUMBER(AF139:AK139),AF139:AK139))),0)</f>
        <v>2.5</v>
      </c>
      <c r="N139" s="23">
        <f t="shared" si="40"/>
        <v>2.5</v>
      </c>
      <c r="O139" s="241" t="str" cm="1">
        <f t="array" ref="O139">_xlfn.IFS('Data Reliability'!F139 &gt;= 0.666, "!!", AND('Data Reliability'!F139 &lt; 0.666,  'Data Reliability'!F139  &gt;= 0.333), "!", 'Data Reliability'!F139 &lt; 0.333, "")</f>
        <v>!</v>
      </c>
      <c r="P139" s="24"/>
      <c r="Q139" s="50"/>
      <c r="R139" s="25">
        <f t="shared" si="34"/>
        <v>6.1295537008356815</v>
      </c>
      <c r="S139" s="25">
        <f t="shared" si="35"/>
        <v>5.0956937799043098</v>
      </c>
      <c r="T139" s="25">
        <f t="shared" si="36"/>
        <v>4.1652892561983501</v>
      </c>
      <c r="U139" s="25">
        <f t="shared" si="37"/>
        <v>6.0944940022004364</v>
      </c>
      <c r="V139" s="25">
        <f t="shared" si="38"/>
        <v>9.3094933625126295</v>
      </c>
      <c r="W139" s="25">
        <f t="shared" si="39"/>
        <v>5</v>
      </c>
      <c r="X139" s="51"/>
      <c r="Y139" s="25">
        <f>IFERROR(Health!F139,"")</f>
        <v>5.26</v>
      </c>
      <c r="Z139" s="25">
        <f>IFERROR(Food!F139,"")</f>
        <v>5.0956937799043098</v>
      </c>
      <c r="AA139" s="26">
        <f>IFERROR(Macro!F139,"")</f>
        <v>4.1652892561983501</v>
      </c>
      <c r="AB139" s="25">
        <f>IFERROR(Socioeconomic!F139,"")</f>
        <v>3.71428571428571</v>
      </c>
      <c r="AC139" s="25">
        <f>IFERROR('Natural Hazard'!F139,"")</f>
        <v>8.6666666666666696</v>
      </c>
      <c r="AD139" s="25">
        <f>IFERROR(Conflict!F139,"")</f>
        <v>0</v>
      </c>
      <c r="AE139" s="51"/>
      <c r="AF139" s="25">
        <f>IFERROR(Health!G139,"")</f>
        <v>7.1428571428571104</v>
      </c>
      <c r="AG139" s="25">
        <f>IFERROR(Food!G139,"")</f>
        <v>0</v>
      </c>
      <c r="AH139" s="25">
        <f>IFERROR(Macro!G139,"")</f>
        <v>0</v>
      </c>
      <c r="AI139" s="25">
        <f>IFERROR(Socioeconomic!G139,"")</f>
        <v>10</v>
      </c>
      <c r="AJ139" s="25">
        <f>IFERROR('Natural Hazard'!G139,"")</f>
        <v>10</v>
      </c>
      <c r="AK139" s="25">
        <f>IFERROR(Conflict!G139,"")</f>
        <v>5</v>
      </c>
      <c r="AL139" s="50"/>
      <c r="AM139" s="27">
        <f>'Data Reliability'!E139</f>
        <v>0</v>
      </c>
      <c r="AN139" s="27">
        <f>'Data Reliability'!F139</f>
        <v>0.4</v>
      </c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</row>
    <row r="140" spans="1:53" x14ac:dyDescent="0.2">
      <c r="A140" s="63">
        <v>135</v>
      </c>
      <c r="B140" s="20" t="s">
        <v>275</v>
      </c>
      <c r="C140" s="20" t="s">
        <v>276</v>
      </c>
      <c r="D140" s="20" t="s">
        <v>557</v>
      </c>
      <c r="E140" s="20" t="s">
        <v>552</v>
      </c>
      <c r="F140" s="50"/>
      <c r="G140" s="22" cm="1">
        <f t="array" ref="G140">IF(Options!$D$30, SUM(IF(ISNUMBER(R140:W140),(IF(R140:W140&gt;=Options!$D$36,1,"")),""))+0.5*(SUM(IF(ISNUMBER(R140:W140),(IF(R140:W140&gt;=Options!$D$37,1,"")),""))-SUM(IF(ISNUMBER(R140:W140),(IF(R140:W140&gt;=Options!$D$36,1,"")),""))),0) +
   IF(Options!$D$31,SUM(IF(ISNUMBER(R140:W140),(IF(R140:W140&gt;=Options!$D$40,1,"")),"")),0) +
   IF(Options!$D$32,AVERAGE(IF(ISNUMBER(R140:W140),R140:W140)),0) +
   IF(Options!$D$33,IF(OR(IF(ISNUMBER(R140:W140),R140:W140)=0),0,GEOMEAN(IF(ISNUMBER(R140:W140),R140:W140))),0)</f>
        <v>3.5</v>
      </c>
      <c r="H140" s="23">
        <f t="shared" si="32"/>
        <v>3.5</v>
      </c>
      <c r="I140" s="241" t="str" cm="1">
        <f t="array" ref="I140">_xlfn.IFS('Data Reliability'!D140 &gt;= 0.666, "!!", AND('Data Reliability'!D140 &lt; 0.666,  'Data Reliability'!D140  &gt;= 0.333), "!", 'Data Reliability'!D140 &lt; 0.333, "")</f>
        <v/>
      </c>
      <c r="J140" s="22" cm="1">
        <f t="array" ref="J140">IF(Options!$D$30, SUM(IF(ISNUMBER(Y140:AD140),(IF(Y140:AD140&gt;=Options!$D$40,1,"")),""))+0.5*(SUM(IF(ISNUMBER(Y140:AD140),(IF(Y140:AD140&gt;=Options!$D$41,1,"")),""))-SUM(IF(ISNUMBER(Y140:AD140),(IF(Y140:AD140&gt;=Options!$D$40,1,"")),""))),0) +
   IF(Options!$D$31,SUM(IF(ISNUMBER(Y140:AD140),(IF(Y140:AD140&gt;=Options!$D$40,1,"")),"")),0) +
   IF(Options!$D$32,AVERAGE(IF(ISNUMBER(Y140:AD140),Y140:AD140)),0) +
   IF(Options!$D$33,IF(OR(IF(ISNUMBER(Y140:AD140),Y140:AD140)=0),0,GEOMEAN(IF(ISNUMBER(Y140:AD140),Y140:AD140))),0)</f>
        <v>1</v>
      </c>
      <c r="K140" s="23">
        <f t="shared" si="33"/>
        <v>1</v>
      </c>
      <c r="L140" s="241" t="str" cm="1">
        <f t="array" ref="L140">_xlfn.IFS('Data Reliability'!E140 &gt;= 0.666, "!!", AND('Data Reliability'!E140 &lt; 0.666,  'Data Reliability'!E140  &gt;= 0.333), "!", 'Data Reliability'!E140 &lt; 0.333, "")</f>
        <v/>
      </c>
      <c r="M140" s="21" cm="1">
        <f t="array" ref="M140">IF(Options!$D$30, SUM(IF(ISNUMBER(AF140:AK140),(IF(AF140:AK140&gt;=Options!$D$40,1,"")),""))+0.5*(SUM(IF(ISNUMBER(AF140:AK140),(IF(AF140:AK140&gt;=Options!$D$41,1,"")),""))-SUM(IF(ISNUMBER(AF140:AK140),(IF(AF140:AK140&gt;=Options!$D$40,1,"")),""))),0) +
   IF(Options!$D$31,SUM(IF(ISNUMBER(AF140:AK140),(IF(AF140:AK140&gt;=Options!$D$40,1,"")),"")),0) +
   IF(Options!$D$32,AVERAGE(IF(ISNUMBER(AF140:AK140),AF140:AK140)),0) +
   IF(Options!$D$33,IF(OR(IF(ISNUMBER(AF140:AK140),AF140:AK140)=0),0,GEOMEAN(IF(ISNUMBER(AF140:AK140),AF140:AK140))),0)</f>
        <v>2</v>
      </c>
      <c r="N140" s="23">
        <f t="shared" si="40"/>
        <v>2</v>
      </c>
      <c r="O140" s="241" t="str" cm="1">
        <f t="array" ref="O140">_xlfn.IFS('Data Reliability'!F140 &gt;= 0.666, "!!", AND('Data Reliability'!F140 &lt; 0.666,  'Data Reliability'!F140  &gt;= 0.333), "!", 'Data Reliability'!F140 &lt; 0.333, "")</f>
        <v/>
      </c>
      <c r="P140" s="24"/>
      <c r="Q140" s="50"/>
      <c r="R140" s="25">
        <f t="shared" si="34"/>
        <v>7.5828754440515498</v>
      </c>
      <c r="S140" s="25">
        <f t="shared" si="35"/>
        <v>6.6507177033492804</v>
      </c>
      <c r="T140" s="25">
        <f t="shared" si="36"/>
        <v>1.9765720236531312</v>
      </c>
      <c r="U140" s="25">
        <f t="shared" si="37"/>
        <v>6.9693205243716987</v>
      </c>
      <c r="V140" s="25">
        <f t="shared" si="38"/>
        <v>10</v>
      </c>
      <c r="W140" s="25">
        <f t="shared" si="39"/>
        <v>6.0614240207599899</v>
      </c>
      <c r="X140" s="51"/>
      <c r="Y140" s="25">
        <f>IFERROR(Health!F140,"")</f>
        <v>5.75</v>
      </c>
      <c r="Z140" s="25">
        <f>IFERROR(Food!F140,"")</f>
        <v>6.6507177033492804</v>
      </c>
      <c r="AA140" s="26">
        <f>IFERROR(Macro!F140,"")</f>
        <v>4.2975206611570202</v>
      </c>
      <c r="AB140" s="25">
        <f>IFERROR(Socioeconomic!F140,"")</f>
        <v>4.8571428571428603</v>
      </c>
      <c r="AC140" s="25">
        <f>IFERROR('Natural Hazard'!F140,"")</f>
        <v>10</v>
      </c>
      <c r="AD140" s="25">
        <f>IFERROR(Conflict!F140,"")</f>
        <v>0</v>
      </c>
      <c r="AE140" s="51"/>
      <c r="AF140" s="25">
        <f>IFERROR(Health!G140,"")</f>
        <v>10</v>
      </c>
      <c r="AG140" s="25">
        <f>IFERROR(Food!G140,"")</f>
        <v>0</v>
      </c>
      <c r="AH140" s="25">
        <f>IFERROR(Macro!G140,"")</f>
        <v>0.90909090909091705</v>
      </c>
      <c r="AI140" s="25">
        <f>IFERROR(Socioeconomic!G140,"")</f>
        <v>10</v>
      </c>
      <c r="AJ140" s="25">
        <f>IFERROR('Natural Hazard'!G140,"")</f>
        <v>0</v>
      </c>
      <c r="AK140" s="25">
        <f>IFERROR(Conflict!G140,"")</f>
        <v>6.0614240207599899</v>
      </c>
      <c r="AL140" s="50"/>
      <c r="AM140" s="27">
        <f>'Data Reliability'!E140</f>
        <v>0</v>
      </c>
      <c r="AN140" s="27">
        <f>'Data Reliability'!F140</f>
        <v>0.2</v>
      </c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</row>
    <row r="141" spans="1:53" x14ac:dyDescent="0.2">
      <c r="A141" s="63">
        <v>136</v>
      </c>
      <c r="B141" s="20" t="s">
        <v>277</v>
      </c>
      <c r="C141" s="20" t="s">
        <v>278</v>
      </c>
      <c r="D141" s="20" t="s">
        <v>558</v>
      </c>
      <c r="E141" s="20" t="s">
        <v>552</v>
      </c>
      <c r="F141" s="50"/>
      <c r="G141" s="22" cm="1">
        <f t="array" ref="G141">IF(Options!$D$30, SUM(IF(ISNUMBER(R141:W141),(IF(R141:W141&gt;=Options!$D$36,1,"")),""))+0.5*(SUM(IF(ISNUMBER(R141:W141),(IF(R141:W141&gt;=Options!$D$37,1,"")),""))-SUM(IF(ISNUMBER(R141:W141),(IF(R141:W141&gt;=Options!$D$36,1,"")),""))),0) +
   IF(Options!$D$31,SUM(IF(ISNUMBER(R141:W141),(IF(R141:W141&gt;=Options!$D$40,1,"")),"")),0) +
   IF(Options!$D$32,AVERAGE(IF(ISNUMBER(R141:W141),R141:W141)),0) +
   IF(Options!$D$33,IF(OR(IF(ISNUMBER(R141:W141),R141:W141)=0),0,GEOMEAN(IF(ISNUMBER(R141:W141),R141:W141))),0)</f>
        <v>4</v>
      </c>
      <c r="H141" s="23">
        <f t="shared" si="32"/>
        <v>4</v>
      </c>
      <c r="I141" s="241" t="str" cm="1">
        <f t="array" ref="I141">_xlfn.IFS('Data Reliability'!D141 &gt;= 0.666, "!!", AND('Data Reliability'!D141 &lt; 0.666,  'Data Reliability'!D141  &gt;= 0.333), "!", 'Data Reliability'!D141 &lt; 0.333, "")</f>
        <v/>
      </c>
      <c r="J141" s="22" cm="1">
        <f t="array" ref="J141">IF(Options!$D$30, SUM(IF(ISNUMBER(Y141:AD141),(IF(Y141:AD141&gt;=Options!$D$40,1,"")),""))+0.5*(SUM(IF(ISNUMBER(Y141:AD141),(IF(Y141:AD141&gt;=Options!$D$41,1,"")),""))-SUM(IF(ISNUMBER(Y141:AD141),(IF(Y141:AD141&gt;=Options!$D$40,1,"")),""))),0) +
   IF(Options!$D$31,SUM(IF(ISNUMBER(Y141:AD141),(IF(Y141:AD141&gt;=Options!$D$40,1,"")),"")),0) +
   IF(Options!$D$32,AVERAGE(IF(ISNUMBER(Y141:AD141),Y141:AD141)),0) +
   IF(Options!$D$33,IF(OR(IF(ISNUMBER(Y141:AD141),Y141:AD141)=0),0,GEOMEAN(IF(ISNUMBER(Y141:AD141),Y141:AD141))),0)</f>
        <v>1.5</v>
      </c>
      <c r="K141" s="23">
        <f t="shared" si="33"/>
        <v>1.5</v>
      </c>
      <c r="L141" s="241" t="str" cm="1">
        <f t="array" ref="L141">_xlfn.IFS('Data Reliability'!E141 &gt;= 0.666, "!!", AND('Data Reliability'!E141 &lt; 0.666,  'Data Reliability'!E141  &gt;= 0.333), "!", 'Data Reliability'!E141 &lt; 0.333, "")</f>
        <v/>
      </c>
      <c r="M141" s="21" cm="1">
        <f t="array" ref="M141">IF(Options!$D$30, SUM(IF(ISNUMBER(AF141:AK141),(IF(AF141:AK141&gt;=Options!$D$40,1,"")),""))+0.5*(SUM(IF(ISNUMBER(AF141:AK141),(IF(AF141:AK141&gt;=Options!$D$41,1,"")),""))-SUM(IF(ISNUMBER(AF141:AK141),(IF(AF141:AK141&gt;=Options!$D$40,1,"")),""))),0) +
   IF(Options!$D$31,SUM(IF(ISNUMBER(AF141:AK141),(IF(AF141:AK141&gt;=Options!$D$40,1,"")),"")),0) +
   IF(Options!$D$32,AVERAGE(IF(ISNUMBER(AF141:AK141),AF141:AK141)),0) +
   IF(Options!$D$33,IF(OR(IF(ISNUMBER(AF141:AK141),AF141:AK141)=0),0,GEOMEAN(IF(ISNUMBER(AF141:AK141),AF141:AK141))),0)</f>
        <v>2.5</v>
      </c>
      <c r="N141" s="23">
        <f t="shared" si="40"/>
        <v>2.5</v>
      </c>
      <c r="O141" s="241" t="str" cm="1">
        <f t="array" ref="O141">_xlfn.IFS('Data Reliability'!F141 &gt;= 0.666, "!!", AND('Data Reliability'!F141 &lt; 0.666,  'Data Reliability'!F141  &gt;= 0.333), "!", 'Data Reliability'!F141 &lt; 0.333, "")</f>
        <v/>
      </c>
      <c r="P141" s="24"/>
      <c r="Q141" s="50"/>
      <c r="R141" s="25">
        <f t="shared" si="34"/>
        <v>7.064009749313521</v>
      </c>
      <c r="S141" s="25">
        <f t="shared" si="35"/>
        <v>7.2009569377990399</v>
      </c>
      <c r="T141" s="25">
        <f t="shared" si="36"/>
        <v>4.3864760401818437</v>
      </c>
      <c r="U141" s="25">
        <f t="shared" si="37"/>
        <v>7.4642002729217882</v>
      </c>
      <c r="V141" s="25">
        <f t="shared" si="38"/>
        <v>10</v>
      </c>
      <c r="W141" s="25">
        <f t="shared" si="39"/>
        <v>3.7831541634821599</v>
      </c>
      <c r="X141" s="51"/>
      <c r="Y141" s="25">
        <f>IFERROR(Health!F141,"")</f>
        <v>6.75</v>
      </c>
      <c r="Z141" s="25">
        <f>IFERROR(Food!F141,"")</f>
        <v>7.2009569377990399</v>
      </c>
      <c r="AA141" s="26">
        <f>IFERROR(Macro!F141,"")</f>
        <v>6.5123966942148801</v>
      </c>
      <c r="AB141" s="25">
        <f>IFERROR(Socioeconomic!F141,"")</f>
        <v>5.5714285714285703</v>
      </c>
      <c r="AC141" s="25">
        <f>IFERROR('Natural Hazard'!F141,"")</f>
        <v>10</v>
      </c>
      <c r="AD141" s="25">
        <f>IFERROR(Conflict!F141,"")</f>
        <v>0</v>
      </c>
      <c r="AE141" s="51"/>
      <c r="AF141" s="25">
        <f>IFERROR(Health!G141,"")</f>
        <v>7.3926272205031802</v>
      </c>
      <c r="AG141" s="25">
        <f>IFERROR(Food!G141,"")</f>
        <v>0</v>
      </c>
      <c r="AH141" s="25">
        <f>IFERROR(Macro!G141,"")</f>
        <v>2.9545454545454501</v>
      </c>
      <c r="AI141" s="25">
        <f>IFERROR(Socioeconomic!G141,"")</f>
        <v>10</v>
      </c>
      <c r="AJ141" s="25">
        <f>IFERROR('Natural Hazard'!G141,"")</f>
        <v>10</v>
      </c>
      <c r="AK141" s="25">
        <f>IFERROR(Conflict!G141,"")</f>
        <v>3.7831541634821599</v>
      </c>
      <c r="AL141" s="50"/>
      <c r="AM141" s="27">
        <f>'Data Reliability'!E141</f>
        <v>0</v>
      </c>
      <c r="AN141" s="27">
        <f>'Data Reliability'!F141</f>
        <v>0.2</v>
      </c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</row>
    <row r="142" spans="1:53" x14ac:dyDescent="0.2">
      <c r="A142" s="63">
        <v>137</v>
      </c>
      <c r="B142" s="20" t="s">
        <v>279</v>
      </c>
      <c r="C142" s="20" t="s">
        <v>280</v>
      </c>
      <c r="D142" s="20" t="s">
        <v>558</v>
      </c>
      <c r="E142" s="20" t="s">
        <v>552</v>
      </c>
      <c r="F142" s="50"/>
      <c r="G142" s="22" cm="1">
        <f t="array" ref="G142">IF(Options!$D$30, SUM(IF(ISNUMBER(R142:W142),(IF(R142:W142&gt;=Options!$D$36,1,"")),""))+0.5*(SUM(IF(ISNUMBER(R142:W142),(IF(R142:W142&gt;=Options!$D$37,1,"")),""))-SUM(IF(ISNUMBER(R142:W142),(IF(R142:W142&gt;=Options!$D$36,1,"")),""))),0) +
   IF(Options!$D$31,SUM(IF(ISNUMBER(R142:W142),(IF(R142:W142&gt;=Options!$D$40,1,"")),"")),0) +
   IF(Options!$D$32,AVERAGE(IF(ISNUMBER(R142:W142),R142:W142)),0) +
   IF(Options!$D$33,IF(OR(IF(ISNUMBER(R142:W142),R142:W142)=0),0,GEOMEAN(IF(ISNUMBER(R142:W142),R142:W142))),0)</f>
        <v>1.5</v>
      </c>
      <c r="H142" s="23">
        <f t="shared" si="32"/>
        <v>1.5</v>
      </c>
      <c r="I142" s="241" t="str" cm="1">
        <f t="array" ref="I142">_xlfn.IFS('Data Reliability'!D142 &gt;= 0.666, "!!", AND('Data Reliability'!D142 &lt; 0.666,  'Data Reliability'!D142  &gt;= 0.333), "!", 'Data Reliability'!D142 &lt; 0.333, "")</f>
        <v>!</v>
      </c>
      <c r="J142" s="22" cm="1">
        <f t="array" ref="J142">IF(Options!$D$30, SUM(IF(ISNUMBER(Y142:AD142),(IF(Y142:AD142&gt;=Options!$D$40,1,"")),""))+0.5*(SUM(IF(ISNUMBER(Y142:AD142),(IF(Y142:AD142&gt;=Options!$D$41,1,"")),""))-SUM(IF(ISNUMBER(Y142:AD142),(IF(Y142:AD142&gt;=Options!$D$40,1,"")),""))),0) +
   IF(Options!$D$31,SUM(IF(ISNUMBER(Y142:AD142),(IF(Y142:AD142&gt;=Options!$D$40,1,"")),"")),0) +
   IF(Options!$D$32,AVERAGE(IF(ISNUMBER(Y142:AD142),Y142:AD142)),0) +
   IF(Options!$D$33,IF(OR(IF(ISNUMBER(Y142:AD142),Y142:AD142)=0),0,GEOMEAN(IF(ISNUMBER(Y142:AD142),Y142:AD142))),0)</f>
        <v>0.5</v>
      </c>
      <c r="K142" s="23">
        <f t="shared" si="33"/>
        <v>0.5</v>
      </c>
      <c r="L142" s="241" t="str" cm="1">
        <f t="array" ref="L142">_xlfn.IFS('Data Reliability'!E142 &gt;= 0.666, "!!", AND('Data Reliability'!E142 &lt; 0.666,  'Data Reliability'!E142  &gt;= 0.333), "!", 'Data Reliability'!E142 &lt; 0.333, "")</f>
        <v/>
      </c>
      <c r="M142" s="21" cm="1">
        <f t="array" ref="M142">IF(Options!$D$30, SUM(IF(ISNUMBER(AF142:AK142),(IF(AF142:AK142&gt;=Options!$D$40,1,"")),""))+0.5*(SUM(IF(ISNUMBER(AF142:AK142),(IF(AF142:AK142&gt;=Options!$D$41,1,"")),""))-SUM(IF(ISNUMBER(AF142:AK142),(IF(AF142:AK142&gt;=Options!$D$40,1,"")),""))),0) +
   IF(Options!$D$31,SUM(IF(ISNUMBER(AF142:AK142),(IF(AF142:AK142&gt;=Options!$D$40,1,"")),"")),0) +
   IF(Options!$D$32,AVERAGE(IF(ISNUMBER(AF142:AK142),AF142:AK142)),0) +
   IF(Options!$D$33,IF(OR(IF(ISNUMBER(AF142:AK142),AF142:AK142)=0),0,GEOMEAN(IF(ISNUMBER(AF142:AK142),AF142:AK142))),0)</f>
        <v>1</v>
      </c>
      <c r="N142" s="23">
        <f t="shared" si="40"/>
        <v>1</v>
      </c>
      <c r="O142" s="241" t="str" cm="1">
        <f t="array" ref="O142">_xlfn.IFS('Data Reliability'!F142 &gt;= 0.666, "!!", AND('Data Reliability'!F142 &lt; 0.666,  'Data Reliability'!F142  &gt;= 0.333), "!", 'Data Reliability'!F142 &lt; 0.333, "")</f>
        <v>!!</v>
      </c>
      <c r="P142" s="24"/>
      <c r="Q142" s="50"/>
      <c r="R142" s="25">
        <f t="shared" si="34"/>
        <v>9.6199999999999992</v>
      </c>
      <c r="S142" s="25">
        <f t="shared" si="35"/>
        <v>0</v>
      </c>
      <c r="T142" s="25">
        <f t="shared" si="36"/>
        <v>0</v>
      </c>
      <c r="U142" s="25">
        <f t="shared" si="37"/>
        <v>4.8571428571428603</v>
      </c>
      <c r="V142" s="25">
        <f t="shared" si="38"/>
        <v>6.0553007081949861</v>
      </c>
      <c r="W142" s="25">
        <f t="shared" si="39"/>
        <v>0</v>
      </c>
      <c r="X142" s="51"/>
      <c r="Y142" s="25">
        <f>IFERROR(Health!F142,"")</f>
        <v>9.6199999999999992</v>
      </c>
      <c r="Z142" s="25">
        <f>IFERROR(Food!F142,"")</f>
        <v>0</v>
      </c>
      <c r="AA142" s="26">
        <f>IFERROR(Macro!F142,"")</f>
        <v>0</v>
      </c>
      <c r="AB142" s="25">
        <f>IFERROR(Socioeconomic!F142,"")</f>
        <v>4.8571428571428603</v>
      </c>
      <c r="AC142" s="25">
        <f>IFERROR('Natural Hazard'!F142,"")</f>
        <v>3.6666666666666701</v>
      </c>
      <c r="AD142" s="25">
        <f>IFERROR(Conflict!F142,"")</f>
        <v>0</v>
      </c>
      <c r="AE142" s="51"/>
      <c r="AF142" s="25">
        <f>IFERROR(Health!G142,"")</f>
        <v>0</v>
      </c>
      <c r="AG142" s="25">
        <f>IFERROR(Food!G142,"")</f>
        <v>0</v>
      </c>
      <c r="AH142" s="25">
        <f>IFERROR(Macro!G142,"")</f>
        <v>0</v>
      </c>
      <c r="AI142" s="25">
        <f>IFERROR(Socioeconomic!G142,"")</f>
        <v>0</v>
      </c>
      <c r="AJ142" s="25">
        <f>IFERROR('Natural Hazard'!G142,"")</f>
        <v>10</v>
      </c>
      <c r="AK142" s="25">
        <f>IFERROR(Conflict!G142,"")</f>
        <v>0</v>
      </c>
      <c r="AL142" s="50"/>
      <c r="AM142" s="27">
        <f>'Data Reliability'!E142</f>
        <v>0.2</v>
      </c>
      <c r="AN142" s="27">
        <f>'Data Reliability'!F142</f>
        <v>0.8</v>
      </c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</row>
    <row r="143" spans="1:53" x14ac:dyDescent="0.2">
      <c r="A143" s="63">
        <v>138</v>
      </c>
      <c r="B143" s="20" t="s">
        <v>281</v>
      </c>
      <c r="C143" s="20" t="s">
        <v>282</v>
      </c>
      <c r="D143" s="20" t="s">
        <v>558</v>
      </c>
      <c r="E143" s="20" t="s">
        <v>560</v>
      </c>
      <c r="F143" s="50"/>
      <c r="G143" s="22" cm="1">
        <f t="array" ref="G143">IF(Options!$D$30, SUM(IF(ISNUMBER(R143:W143),(IF(R143:W143&gt;=Options!$D$36,1,"")),""))+0.5*(SUM(IF(ISNUMBER(R143:W143),(IF(R143:W143&gt;=Options!$D$37,1,"")),""))-SUM(IF(ISNUMBER(R143:W143),(IF(R143:W143&gt;=Options!$D$36,1,"")),""))),0) +
   IF(Options!$D$31,SUM(IF(ISNUMBER(R143:W143),(IF(R143:W143&gt;=Options!$D$40,1,"")),"")),0) +
   IF(Options!$D$32,AVERAGE(IF(ISNUMBER(R143:W143),R143:W143)),0) +
   IF(Options!$D$33,IF(OR(IF(ISNUMBER(R143:W143),R143:W143)=0),0,GEOMEAN(IF(ISNUMBER(R143:W143),R143:W143))),0)</f>
        <v>6</v>
      </c>
      <c r="H143" s="23">
        <f t="shared" si="32"/>
        <v>6</v>
      </c>
      <c r="I143" s="241" t="str" cm="1">
        <f t="array" ref="I143">_xlfn.IFS('Data Reliability'!D143 &gt;= 0.666, "!!", AND('Data Reliability'!D143 &lt; 0.666,  'Data Reliability'!D143  &gt;= 0.333), "!", 'Data Reliability'!D143 &lt; 0.333, "")</f>
        <v/>
      </c>
      <c r="J143" s="22" cm="1">
        <f t="array" ref="J143">IF(Options!$D$30, SUM(IF(ISNUMBER(Y143:AD143),(IF(Y143:AD143&gt;=Options!$D$40,1,"")),""))+0.5*(SUM(IF(ISNUMBER(Y143:AD143),(IF(Y143:AD143&gt;=Options!$D$41,1,"")),""))-SUM(IF(ISNUMBER(Y143:AD143),(IF(Y143:AD143&gt;=Options!$D$40,1,"")),""))),0) +
   IF(Options!$D$31,SUM(IF(ISNUMBER(Y143:AD143),(IF(Y143:AD143&gt;=Options!$D$40,1,"")),"")),0) +
   IF(Options!$D$32,AVERAGE(IF(ISNUMBER(Y143:AD143),Y143:AD143)),0) +
   IF(Options!$D$33,IF(OR(IF(ISNUMBER(Y143:AD143),Y143:AD143)=0),0,GEOMEAN(IF(ISNUMBER(Y143:AD143),Y143:AD143))),0)</f>
        <v>4</v>
      </c>
      <c r="K143" s="23">
        <f t="shared" si="33"/>
        <v>4</v>
      </c>
      <c r="L143" s="241" t="str" cm="1">
        <f t="array" ref="L143">_xlfn.IFS('Data Reliability'!E143 &gt;= 0.666, "!!", AND('Data Reliability'!E143 &lt; 0.666,  'Data Reliability'!E143  &gt;= 0.333), "!", 'Data Reliability'!E143 &lt; 0.333, "")</f>
        <v/>
      </c>
      <c r="M143" s="21" cm="1">
        <f t="array" ref="M143">IF(Options!$D$30, SUM(IF(ISNUMBER(AF143:AK143),(IF(AF143:AK143&gt;=Options!$D$40,1,"")),""))+0.5*(SUM(IF(ISNUMBER(AF143:AK143),(IF(AF143:AK143&gt;=Options!$D$41,1,"")),""))-SUM(IF(ISNUMBER(AF143:AK143),(IF(AF143:AK143&gt;=Options!$D$40,1,"")),""))),0) +
   IF(Options!$D$31,SUM(IF(ISNUMBER(AF143:AK143),(IF(AF143:AK143&gt;=Options!$D$40,1,"")),"")),0) +
   IF(Options!$D$32,AVERAGE(IF(ISNUMBER(AF143:AK143),AF143:AK143)),0) +
   IF(Options!$D$33,IF(OR(IF(ISNUMBER(AF143:AK143),AF143:AK143)=0),0,GEOMEAN(IF(ISNUMBER(AF143:AK143),AF143:AK143))),0)</f>
        <v>2</v>
      </c>
      <c r="N143" s="23">
        <f t="shared" si="40"/>
        <v>2</v>
      </c>
      <c r="O143" s="241" t="str" cm="1">
        <f t="array" ref="O143">_xlfn.IFS('Data Reliability'!F143 &gt;= 0.666, "!!", AND('Data Reliability'!F143 &lt; 0.666,  'Data Reliability'!F143  &gt;= 0.333), "!", 'Data Reliability'!F143 &lt; 0.333, "")</f>
        <v>!</v>
      </c>
      <c r="P143" s="24"/>
      <c r="Q143" s="50"/>
      <c r="R143" s="25">
        <f t="shared" si="34"/>
        <v>9.6176920308356717</v>
      </c>
      <c r="S143" s="25">
        <f t="shared" si="35"/>
        <v>10</v>
      </c>
      <c r="T143" s="25">
        <f t="shared" si="36"/>
        <v>7.4603887600304617</v>
      </c>
      <c r="U143" s="25">
        <f t="shared" si="37"/>
        <v>7.9372539331937713</v>
      </c>
      <c r="V143" s="25">
        <f t="shared" si="38"/>
        <v>9.5</v>
      </c>
      <c r="W143" s="25">
        <f t="shared" si="39"/>
        <v>10</v>
      </c>
      <c r="X143" s="51"/>
      <c r="Y143" s="25">
        <f>IFERROR(Health!F143,"")</f>
        <v>9.25</v>
      </c>
      <c r="Z143" s="25">
        <f>IFERROR(Food!F143,"")</f>
        <v>10</v>
      </c>
      <c r="AA143" s="26">
        <f>IFERROR(Macro!F143,"")</f>
        <v>7.65289256198347</v>
      </c>
      <c r="AB143" s="25">
        <f>IFERROR(Socioeconomic!F143,"")</f>
        <v>9</v>
      </c>
      <c r="AC143" s="25">
        <f>IFERROR('Natural Hazard'!F143,"")</f>
        <v>9.5</v>
      </c>
      <c r="AD143" s="25">
        <f>IFERROR(Conflict!F143,"")</f>
        <v>10</v>
      </c>
      <c r="AE143" s="51"/>
      <c r="AF143" s="25">
        <f>IFERROR(Health!G143,"")</f>
        <v>10</v>
      </c>
      <c r="AG143" s="25">
        <f>IFERROR(Food!G143,"")</f>
        <v>0</v>
      </c>
      <c r="AH143" s="25">
        <f>IFERROR(Macro!G143,"")</f>
        <v>7.2727272727272698</v>
      </c>
      <c r="AI143" s="25">
        <f>IFERROR(Socioeconomic!G143,"")</f>
        <v>7</v>
      </c>
      <c r="AJ143" s="25">
        <f>IFERROR('Natural Hazard'!G143,"")</f>
        <v>0</v>
      </c>
      <c r="AK143" s="25">
        <f>IFERROR(Conflict!G143,"")</f>
        <v>0</v>
      </c>
      <c r="AL143" s="50"/>
      <c r="AM143" s="27">
        <f>'Data Reliability'!E143</f>
        <v>0</v>
      </c>
      <c r="AN143" s="27">
        <f>'Data Reliability'!F143</f>
        <v>0.4</v>
      </c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</row>
    <row r="144" spans="1:53" x14ac:dyDescent="0.2">
      <c r="A144" s="63">
        <v>139</v>
      </c>
      <c r="B144" s="20" t="s">
        <v>283</v>
      </c>
      <c r="C144" s="20" t="s">
        <v>284</v>
      </c>
      <c r="D144" s="20" t="s">
        <v>555</v>
      </c>
      <c r="E144" s="20" t="s">
        <v>552</v>
      </c>
      <c r="F144" s="50"/>
      <c r="G144" s="22" cm="1">
        <f t="array" ref="G144">IF(Options!$D$30, SUM(IF(ISNUMBER(R144:W144),(IF(R144:W144&gt;=Options!$D$36,1,"")),""))+0.5*(SUM(IF(ISNUMBER(R144:W144),(IF(R144:W144&gt;=Options!$D$37,1,"")),""))-SUM(IF(ISNUMBER(R144:W144),(IF(R144:W144&gt;=Options!$D$36,1,"")),""))),0) +
   IF(Options!$D$31,SUM(IF(ISNUMBER(R144:W144),(IF(R144:W144&gt;=Options!$D$40,1,"")),"")),0) +
   IF(Options!$D$32,AVERAGE(IF(ISNUMBER(R144:W144),R144:W144)),0) +
   IF(Options!$D$33,IF(OR(IF(ISNUMBER(R144:W144),R144:W144)=0),0,GEOMEAN(IF(ISNUMBER(R144:W144),R144:W144))),0)</f>
        <v>0.5</v>
      </c>
      <c r="H144" s="23">
        <f t="shared" si="32"/>
        <v>0.5</v>
      </c>
      <c r="I144" s="241" t="str" cm="1">
        <f t="array" ref="I144">_xlfn.IFS('Data Reliability'!D144 &gt;= 0.666, "!!", AND('Data Reliability'!D144 &lt; 0.666,  'Data Reliability'!D144  &gt;= 0.333), "!", 'Data Reliability'!D144 &lt; 0.333, "")</f>
        <v/>
      </c>
      <c r="J144" s="22" cm="1">
        <f t="array" ref="J144">IF(Options!$D$30, SUM(IF(ISNUMBER(Y144:AD144),(IF(Y144:AD144&gt;=Options!$D$40,1,"")),""))+0.5*(SUM(IF(ISNUMBER(Y144:AD144),(IF(Y144:AD144&gt;=Options!$D$41,1,"")),""))-SUM(IF(ISNUMBER(Y144:AD144),(IF(Y144:AD144&gt;=Options!$D$40,1,"")),""))),0) +
   IF(Options!$D$31,SUM(IF(ISNUMBER(Y144:AD144),(IF(Y144:AD144&gt;=Options!$D$40,1,"")),"")),0) +
   IF(Options!$D$32,AVERAGE(IF(ISNUMBER(Y144:AD144),Y144:AD144)),0) +
   IF(Options!$D$33,IF(OR(IF(ISNUMBER(Y144:AD144),Y144:AD144)=0),0,GEOMEAN(IF(ISNUMBER(Y144:AD144),Y144:AD144))),0)</f>
        <v>0</v>
      </c>
      <c r="K144" s="23">
        <f t="shared" si="33"/>
        <v>0</v>
      </c>
      <c r="L144" s="241" t="str" cm="1">
        <f t="array" ref="L144">_xlfn.IFS('Data Reliability'!E144 &gt;= 0.666, "!!", AND('Data Reliability'!E144 &lt; 0.666,  'Data Reliability'!E144  &gt;= 0.333), "!", 'Data Reliability'!E144 &lt; 0.333, "")</f>
        <v/>
      </c>
      <c r="M144" s="21" cm="1">
        <f t="array" ref="M144">IF(Options!$D$30, SUM(IF(ISNUMBER(AF144:AK144),(IF(AF144:AK144&gt;=Options!$D$40,1,"")),""))+0.5*(SUM(IF(ISNUMBER(AF144:AK144),(IF(AF144:AK144&gt;=Options!$D$41,1,"")),""))-SUM(IF(ISNUMBER(AF144:AK144),(IF(AF144:AK144&gt;=Options!$D$40,1,"")),""))),0) +
   IF(Options!$D$31,SUM(IF(ISNUMBER(AF144:AK144),(IF(AF144:AK144&gt;=Options!$D$40,1,"")),"")),0) +
   IF(Options!$D$32,AVERAGE(IF(ISNUMBER(AF144:AK144),AF144:AK144)),0) +
   IF(Options!$D$33,IF(OR(IF(ISNUMBER(AF144:AK144),AF144:AK144)=0),0,GEOMEAN(IF(ISNUMBER(AF144:AK144),AF144:AK144))),0)</f>
        <v>1.5</v>
      </c>
      <c r="N144" s="23">
        <f t="shared" si="40"/>
        <v>1.5</v>
      </c>
      <c r="O144" s="241" t="str" cm="1">
        <f t="array" ref="O144">_xlfn.IFS('Data Reliability'!F144 &gt;= 0.666, "!!", AND('Data Reliability'!F144 &lt; 0.666,  'Data Reliability'!F144  &gt;= 0.333), "!", 'Data Reliability'!F144 &lt; 0.333, "")</f>
        <v/>
      </c>
      <c r="P144" s="24"/>
      <c r="Q144" s="50"/>
      <c r="R144" s="25">
        <f t="shared" si="34"/>
        <v>5.4037024344425184</v>
      </c>
      <c r="S144" s="25">
        <f t="shared" si="35"/>
        <v>0.78947368421052599</v>
      </c>
      <c r="T144" s="25">
        <f t="shared" si="36"/>
        <v>3.30578512396694</v>
      </c>
      <c r="U144" s="25">
        <f t="shared" si="37"/>
        <v>3.1255030490521443</v>
      </c>
      <c r="V144" s="25">
        <f t="shared" si="38"/>
        <v>2.1666666666666701</v>
      </c>
      <c r="W144" s="25">
        <f t="shared" si="39"/>
        <v>0</v>
      </c>
      <c r="X144" s="51"/>
      <c r="Y144" s="25">
        <f>IFERROR(Health!F144,"")</f>
        <v>2.92</v>
      </c>
      <c r="Z144" s="25">
        <f>IFERROR(Food!F144,"")</f>
        <v>0.78947368421052599</v>
      </c>
      <c r="AA144" s="26">
        <f>IFERROR(Macro!F144,"")</f>
        <v>3.30578512396694</v>
      </c>
      <c r="AB144" s="25">
        <f>IFERROR(Socioeconomic!F144,"")</f>
        <v>1</v>
      </c>
      <c r="AC144" s="25">
        <f>IFERROR('Natural Hazard'!F144,"")</f>
        <v>2.1666666666666701</v>
      </c>
      <c r="AD144" s="25">
        <f>IFERROR(Conflict!F144,"")</f>
        <v>0</v>
      </c>
      <c r="AE144" s="51"/>
      <c r="AF144" s="25">
        <f>IFERROR(Health!G144,"")</f>
        <v>10</v>
      </c>
      <c r="AG144" s="25">
        <f>IFERROR(Food!G144,"")</f>
        <v>0</v>
      </c>
      <c r="AH144" s="25">
        <f>IFERROR(Macro!G144,"")</f>
        <v>0</v>
      </c>
      <c r="AI144" s="25">
        <f>IFERROR(Socioeconomic!G144,"")</f>
        <v>9.7687693096342496</v>
      </c>
      <c r="AJ144" s="25">
        <f>IFERROR('Natural Hazard'!G144,"")</f>
        <v>0</v>
      </c>
      <c r="AK144" s="25">
        <f>IFERROR(Conflict!G144,"")</f>
        <v>0</v>
      </c>
      <c r="AL144" s="50"/>
      <c r="AM144" s="27">
        <f>'Data Reliability'!E144</f>
        <v>0</v>
      </c>
      <c r="AN144" s="27">
        <f>'Data Reliability'!F144</f>
        <v>0.3</v>
      </c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</row>
    <row r="145" spans="1:53" x14ac:dyDescent="0.2">
      <c r="A145" s="63">
        <v>140</v>
      </c>
      <c r="B145" s="20" t="s">
        <v>285</v>
      </c>
      <c r="C145" s="20" t="s">
        <v>286</v>
      </c>
      <c r="D145" s="20" t="s">
        <v>558</v>
      </c>
      <c r="E145" s="20" t="s">
        <v>548</v>
      </c>
      <c r="F145" s="50"/>
      <c r="G145" s="22" cm="1">
        <f t="array" ref="G145">IF(Options!$D$30, SUM(IF(ISNUMBER(R145:W145),(IF(R145:W145&gt;=Options!$D$36,1,"")),""))+0.5*(SUM(IF(ISNUMBER(R145:W145),(IF(R145:W145&gt;=Options!$D$37,1,"")),""))-SUM(IF(ISNUMBER(R145:W145),(IF(R145:W145&gt;=Options!$D$36,1,"")),""))),0) +
   IF(Options!$D$31,SUM(IF(ISNUMBER(R145:W145),(IF(R145:W145&gt;=Options!$D$40,1,"")),"")),0) +
   IF(Options!$D$32,AVERAGE(IF(ISNUMBER(R145:W145),R145:W145)),0) +
   IF(Options!$D$33,IF(OR(IF(ISNUMBER(R145:W145),R145:W145)=0),0,GEOMEAN(IF(ISNUMBER(R145:W145),R145:W145))),0)</f>
        <v>5</v>
      </c>
      <c r="H145" s="23">
        <f t="shared" si="32"/>
        <v>5</v>
      </c>
      <c r="I145" s="241" t="str" cm="1">
        <f t="array" ref="I145">_xlfn.IFS('Data Reliability'!D145 &gt;= 0.666, "!!", AND('Data Reliability'!D145 &lt; 0.666,  'Data Reliability'!D145  &gt;= 0.333), "!", 'Data Reliability'!D145 &lt; 0.333, "")</f>
        <v/>
      </c>
      <c r="J145" s="22" cm="1">
        <f t="array" ref="J145">IF(Options!$D$30, SUM(IF(ISNUMBER(Y145:AD145),(IF(Y145:AD145&gt;=Options!$D$40,1,"")),""))+0.5*(SUM(IF(ISNUMBER(Y145:AD145),(IF(Y145:AD145&gt;=Options!$D$41,1,"")),""))-SUM(IF(ISNUMBER(Y145:AD145),(IF(Y145:AD145&gt;=Options!$D$40,1,"")),""))),0) +
   IF(Options!$D$31,SUM(IF(ISNUMBER(Y145:AD145),(IF(Y145:AD145&gt;=Options!$D$40,1,"")),"")),0) +
   IF(Options!$D$32,AVERAGE(IF(ISNUMBER(Y145:AD145),Y145:AD145)),0) +
   IF(Options!$D$33,IF(OR(IF(ISNUMBER(Y145:AD145),Y145:AD145)=0),0,GEOMEAN(IF(ISNUMBER(Y145:AD145),Y145:AD145))),0)</f>
        <v>2.5</v>
      </c>
      <c r="K145" s="23">
        <f t="shared" si="33"/>
        <v>2.5</v>
      </c>
      <c r="L145" s="241" t="str" cm="1">
        <f t="array" ref="L145">_xlfn.IFS('Data Reliability'!E145 &gt;= 0.666, "!!", AND('Data Reliability'!E145 &lt; 0.666,  'Data Reliability'!E145  &gt;= 0.333), "!", 'Data Reliability'!E145 &lt; 0.333, "")</f>
        <v/>
      </c>
      <c r="M145" s="21" cm="1">
        <f t="array" ref="M145">IF(Options!$D$30, SUM(IF(ISNUMBER(AF145:AK145),(IF(AF145:AK145&gt;=Options!$D$40,1,"")),""))+0.5*(SUM(IF(ISNUMBER(AF145:AK145),(IF(AF145:AK145&gt;=Options!$D$41,1,"")),""))-SUM(IF(ISNUMBER(AF145:AK145),(IF(AF145:AK145&gt;=Options!$D$40,1,"")),""))),0) +
   IF(Options!$D$31,SUM(IF(ISNUMBER(AF145:AK145),(IF(AF145:AK145&gt;=Options!$D$40,1,"")),"")),0) +
   IF(Options!$D$32,AVERAGE(IF(ISNUMBER(AF145:AK145),AF145:AK145)),0) +
   IF(Options!$D$33,IF(OR(IF(ISNUMBER(AF145:AK145),AF145:AK145)=0),0,GEOMEAN(IF(ISNUMBER(AF145:AK145),AF145:AK145))),0)</f>
        <v>1</v>
      </c>
      <c r="N145" s="23">
        <f t="shared" si="40"/>
        <v>1</v>
      </c>
      <c r="O145" s="241" t="str" cm="1">
        <f t="array" ref="O145">_xlfn.IFS('Data Reliability'!F145 &gt;= 0.666, "!!", AND('Data Reliability'!F145 &lt; 0.666,  'Data Reliability'!F145  &gt;= 0.333), "!", 'Data Reliability'!F145 &lt; 0.333, "")</f>
        <v>!</v>
      </c>
      <c r="P145" s="24"/>
      <c r="Q145" s="50"/>
      <c r="R145" s="25">
        <f t="shared" si="34"/>
        <v>6.75</v>
      </c>
      <c r="S145" s="25">
        <f t="shared" si="35"/>
        <v>8.6363636363636402</v>
      </c>
      <c r="T145" s="25">
        <f t="shared" si="36"/>
        <v>6.7419986246324095</v>
      </c>
      <c r="U145" s="25">
        <f t="shared" si="37"/>
        <v>9</v>
      </c>
      <c r="V145" s="25">
        <f t="shared" si="38"/>
        <v>7</v>
      </c>
      <c r="W145" s="25">
        <f t="shared" si="39"/>
        <v>10</v>
      </c>
      <c r="X145" s="51"/>
      <c r="Y145" s="25">
        <f>IFERROR(Health!F145,"")</f>
        <v>6.75</v>
      </c>
      <c r="Z145" s="25">
        <f>IFERROR(Food!F145,"")</f>
        <v>8.6363636363636402</v>
      </c>
      <c r="AA145" s="26">
        <f>IFERROR(Macro!F145,"")</f>
        <v>10</v>
      </c>
      <c r="AB145" s="25">
        <f>IFERROR(Socioeconomic!F145,"")</f>
        <v>9</v>
      </c>
      <c r="AC145" s="25">
        <f>IFERROR('Natural Hazard'!F145,"")</f>
        <v>7</v>
      </c>
      <c r="AD145" s="25">
        <f>IFERROR(Conflict!F145,"")</f>
        <v>0</v>
      </c>
      <c r="AE145" s="51"/>
      <c r="AF145" s="25">
        <f>IFERROR(Health!G145,"")</f>
        <v>0</v>
      </c>
      <c r="AG145" s="25">
        <f>IFERROR(Food!G145,"")</f>
        <v>0</v>
      </c>
      <c r="AH145" s="25">
        <f>IFERROR(Macro!G145,"")</f>
        <v>4.5454545454545299</v>
      </c>
      <c r="AI145" s="25">
        <f>IFERROR(Socioeconomic!G145,"")</f>
        <v>0</v>
      </c>
      <c r="AJ145" s="25">
        <f>IFERROR('Natural Hazard'!G145,"")</f>
        <v>0</v>
      </c>
      <c r="AK145" s="25">
        <f>IFERROR(Conflict!G145,"")</f>
        <v>10</v>
      </c>
      <c r="AL145" s="50"/>
      <c r="AM145" s="27">
        <f>'Data Reliability'!E145</f>
        <v>0</v>
      </c>
      <c r="AN145" s="27">
        <f>'Data Reliability'!F145</f>
        <v>0.6</v>
      </c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</row>
    <row r="146" spans="1:53" x14ac:dyDescent="0.2">
      <c r="A146" s="63">
        <v>141</v>
      </c>
      <c r="B146" s="20" t="s">
        <v>287</v>
      </c>
      <c r="C146" s="20" t="s">
        <v>288</v>
      </c>
      <c r="D146" s="20" t="s">
        <v>555</v>
      </c>
      <c r="E146" s="20" t="s">
        <v>546</v>
      </c>
      <c r="F146" s="50"/>
      <c r="G146" s="22" cm="1">
        <f t="array" ref="G146">IF(Options!$D$30, SUM(IF(ISNUMBER(R146:W146),(IF(R146:W146&gt;=Options!$D$36,1,"")),""))+0.5*(SUM(IF(ISNUMBER(R146:W146),(IF(R146:W146&gt;=Options!$D$37,1,"")),""))-SUM(IF(ISNUMBER(R146:W146),(IF(R146:W146&gt;=Options!$D$36,1,"")),""))),0) +
   IF(Options!$D$31,SUM(IF(ISNUMBER(R146:W146),(IF(R146:W146&gt;=Options!$D$40,1,"")),"")),0) +
   IF(Options!$D$32,AVERAGE(IF(ISNUMBER(R146:W146),R146:W146)),0) +
   IF(Options!$D$33,IF(OR(IF(ISNUMBER(R146:W146),R146:W146)=0),0,GEOMEAN(IF(ISNUMBER(R146:W146),R146:W146))),0)</f>
        <v>0</v>
      </c>
      <c r="H146" s="23">
        <f t="shared" si="32"/>
        <v>0</v>
      </c>
      <c r="I146" s="241" t="str" cm="1">
        <f t="array" ref="I146">_xlfn.IFS('Data Reliability'!D146 &gt;= 0.666, "!!", AND('Data Reliability'!D146 &lt; 0.666,  'Data Reliability'!D146  &gt;= 0.333), "!", 'Data Reliability'!D146 &lt; 0.333, "")</f>
        <v/>
      </c>
      <c r="J146" s="22" cm="1">
        <f t="array" ref="J146">IF(Options!$D$30, SUM(IF(ISNUMBER(Y146:AD146),(IF(Y146:AD146&gt;=Options!$D$40,1,"")),""))+0.5*(SUM(IF(ISNUMBER(Y146:AD146),(IF(Y146:AD146&gt;=Options!$D$41,1,"")),""))-SUM(IF(ISNUMBER(Y146:AD146),(IF(Y146:AD146&gt;=Options!$D$40,1,"")),""))),0) +
   IF(Options!$D$31,SUM(IF(ISNUMBER(Y146:AD146),(IF(Y146:AD146&gt;=Options!$D$40,1,"")),"")),0) +
   IF(Options!$D$32,AVERAGE(IF(ISNUMBER(Y146:AD146),Y146:AD146)),0) +
   IF(Options!$D$33,IF(OR(IF(ISNUMBER(Y146:AD146),Y146:AD146)=0),0,GEOMEAN(IF(ISNUMBER(Y146:AD146),Y146:AD146))),0)</f>
        <v>0</v>
      </c>
      <c r="K146" s="23">
        <f t="shared" si="33"/>
        <v>0</v>
      </c>
      <c r="L146" s="241" t="str" cm="1">
        <f t="array" ref="L146">_xlfn.IFS('Data Reliability'!E146 &gt;= 0.666, "!!", AND('Data Reliability'!E146 &lt; 0.666,  'Data Reliability'!E146  &gt;= 0.333), "!", 'Data Reliability'!E146 &lt; 0.333, "")</f>
        <v/>
      </c>
      <c r="M146" s="21" cm="1">
        <f t="array" ref="M146">IF(Options!$D$30, SUM(IF(ISNUMBER(AF146:AK146),(IF(AF146:AK146&gt;=Options!$D$40,1,"")),""))+0.5*(SUM(IF(ISNUMBER(AF146:AK146),(IF(AF146:AK146&gt;=Options!$D$41,1,"")),""))-SUM(IF(ISNUMBER(AF146:AK146),(IF(AF146:AK146&gt;=Options!$D$40,1,"")),""))),0) +
   IF(Options!$D$31,SUM(IF(ISNUMBER(AF146:AK146),(IF(AF146:AK146&gt;=Options!$D$40,1,"")),"")),0) +
   IF(Options!$D$32,AVERAGE(IF(ISNUMBER(AF146:AK146),AF146:AK146)),0) +
   IF(Options!$D$33,IF(OR(IF(ISNUMBER(AF146:AK146),AF146:AK146)=0),0,GEOMEAN(IF(ISNUMBER(AF146:AK146),AF146:AK146))),0)</f>
        <v>0.5</v>
      </c>
      <c r="N146" s="23">
        <f t="shared" si="40"/>
        <v>0.5</v>
      </c>
      <c r="O146" s="241" t="str" cm="1">
        <f t="array" ref="O146">_xlfn.IFS('Data Reliability'!F146 &gt;= 0.666, "!!", AND('Data Reliability'!F146 &lt; 0.666,  'Data Reliability'!F146  &gt;= 0.333), "!", 'Data Reliability'!F146 &lt; 0.333, "")</f>
        <v/>
      </c>
      <c r="P146" s="24"/>
      <c r="Q146" s="50"/>
      <c r="R146" s="25">
        <f t="shared" si="34"/>
        <v>3.0860669992418308</v>
      </c>
      <c r="S146" s="25">
        <f t="shared" si="35"/>
        <v>0</v>
      </c>
      <c r="T146" s="25">
        <f t="shared" si="36"/>
        <v>4.4205992774113794</v>
      </c>
      <c r="U146" s="25">
        <f t="shared" si="37"/>
        <v>2.8132340311971418</v>
      </c>
      <c r="V146" s="25">
        <f t="shared" si="38"/>
        <v>4</v>
      </c>
      <c r="W146" s="25">
        <f t="shared" si="39"/>
        <v>0</v>
      </c>
      <c r="X146" s="51"/>
      <c r="Y146" s="25">
        <f>IFERROR(Health!F146,"")</f>
        <v>2</v>
      </c>
      <c r="Z146" s="25">
        <f>IFERROR(Food!F146,"")</f>
        <v>0</v>
      </c>
      <c r="AA146" s="26">
        <f>IFERROR(Macro!F146,"")</f>
        <v>2.5289256198347099</v>
      </c>
      <c r="AB146" s="25">
        <f>IFERROR(Socioeconomic!F146,"")</f>
        <v>1.4285714285714299</v>
      </c>
      <c r="AC146" s="25">
        <f>IFERROR('Natural Hazard'!F146,"")</f>
        <v>4</v>
      </c>
      <c r="AD146" s="25">
        <f>IFERROR(Conflict!F146,"")</f>
        <v>0</v>
      </c>
      <c r="AE146" s="51"/>
      <c r="AF146" s="25">
        <f>IFERROR(Health!G146,"")</f>
        <v>4.7619047619047397</v>
      </c>
      <c r="AG146" s="25">
        <f>IFERROR(Food!G146,"")</f>
        <v>0</v>
      </c>
      <c r="AH146" s="25">
        <f>IFERROR(Macro!G146,"")</f>
        <v>7.7272727272727204</v>
      </c>
      <c r="AI146" s="25">
        <f>IFERROR(Socioeconomic!G146,"")</f>
        <v>5.54</v>
      </c>
      <c r="AJ146" s="25">
        <f>IFERROR('Natural Hazard'!G146,"")</f>
        <v>0</v>
      </c>
      <c r="AK146" s="25">
        <f>IFERROR(Conflict!G146,"")</f>
        <v>0</v>
      </c>
      <c r="AL146" s="50"/>
      <c r="AM146" s="27">
        <f>'Data Reliability'!E146</f>
        <v>0</v>
      </c>
      <c r="AN146" s="27">
        <f>'Data Reliability'!F146</f>
        <v>0.3</v>
      </c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</row>
    <row r="147" spans="1:53" x14ac:dyDescent="0.2">
      <c r="A147" s="63">
        <v>142</v>
      </c>
      <c r="B147" s="20" t="s">
        <v>289</v>
      </c>
      <c r="C147" s="20" t="s">
        <v>290</v>
      </c>
      <c r="D147" s="20" t="s">
        <v>557</v>
      </c>
      <c r="E147" s="20" t="s">
        <v>552</v>
      </c>
      <c r="F147" s="50"/>
      <c r="G147" s="22" cm="1">
        <f t="array" ref="G147">IF(Options!$D$30, SUM(IF(ISNUMBER(R147:W147),(IF(R147:W147&gt;=Options!$D$36,1,"")),""))+0.5*(SUM(IF(ISNUMBER(R147:W147),(IF(R147:W147&gt;=Options!$D$37,1,"")),""))-SUM(IF(ISNUMBER(R147:W147),(IF(R147:W147&gt;=Options!$D$36,1,"")),""))),0) +
   IF(Options!$D$31,SUM(IF(ISNUMBER(R147:W147),(IF(R147:W147&gt;=Options!$D$40,1,"")),"")),0) +
   IF(Options!$D$32,AVERAGE(IF(ISNUMBER(R147:W147),R147:W147)),0) +
   IF(Options!$D$33,IF(OR(IF(ISNUMBER(R147:W147),R147:W147)=0),0,GEOMEAN(IF(ISNUMBER(R147:W147),R147:W147))),0)</f>
        <v>2</v>
      </c>
      <c r="H147" s="23">
        <f t="shared" si="32"/>
        <v>2</v>
      </c>
      <c r="I147" s="241" t="str" cm="1">
        <f t="array" ref="I147">_xlfn.IFS('Data Reliability'!D147 &gt;= 0.666, "!!", AND('Data Reliability'!D147 &lt; 0.666,  'Data Reliability'!D147  &gt;= 0.333), "!", 'Data Reliability'!D147 &lt; 0.333, "")</f>
        <v/>
      </c>
      <c r="J147" s="22" cm="1">
        <f t="array" ref="J147">IF(Options!$D$30, SUM(IF(ISNUMBER(Y147:AD147),(IF(Y147:AD147&gt;=Options!$D$40,1,"")),""))+0.5*(SUM(IF(ISNUMBER(Y147:AD147),(IF(Y147:AD147&gt;=Options!$D$41,1,"")),""))-SUM(IF(ISNUMBER(Y147:AD147),(IF(Y147:AD147&gt;=Options!$D$40,1,"")),""))),0) +
   IF(Options!$D$31,SUM(IF(ISNUMBER(Y147:AD147),(IF(Y147:AD147&gt;=Options!$D$40,1,"")),"")),0) +
   IF(Options!$D$32,AVERAGE(IF(ISNUMBER(Y147:AD147),Y147:AD147)),0) +
   IF(Options!$D$33,IF(OR(IF(ISNUMBER(Y147:AD147),Y147:AD147)=0),0,GEOMEAN(IF(ISNUMBER(Y147:AD147),Y147:AD147))),0)</f>
        <v>0</v>
      </c>
      <c r="K147" s="23">
        <f t="shared" si="33"/>
        <v>0</v>
      </c>
      <c r="L147" s="241" t="str" cm="1">
        <f t="array" ref="L147">_xlfn.IFS('Data Reliability'!E147 &gt;= 0.666, "!!", AND('Data Reliability'!E147 &lt; 0.666,  'Data Reliability'!E147  &gt;= 0.333), "!", 'Data Reliability'!E147 &lt; 0.333, "")</f>
        <v/>
      </c>
      <c r="M147" s="21" cm="1">
        <f t="array" ref="M147">IF(Options!$D$30, SUM(IF(ISNUMBER(AF147:AK147),(IF(AF147:AK147&gt;=Options!$D$40,1,"")),""))+0.5*(SUM(IF(ISNUMBER(AF147:AK147),(IF(AF147:AK147&gt;=Options!$D$41,1,"")),""))-SUM(IF(ISNUMBER(AF147:AK147),(IF(AF147:AK147&gt;=Options!$D$40,1,"")),""))),0) +
   IF(Options!$D$31,SUM(IF(ISNUMBER(AF147:AK147),(IF(AF147:AK147&gt;=Options!$D$40,1,"")),"")),0) +
   IF(Options!$D$32,AVERAGE(IF(ISNUMBER(AF147:AK147),AF147:AK147)),0) +
   IF(Options!$D$33,IF(OR(IF(ISNUMBER(AF147:AK147),AF147:AK147)=0),0,GEOMEAN(IF(ISNUMBER(AF147:AK147),AF147:AK147))),0)</f>
        <v>1</v>
      </c>
      <c r="N147" s="23">
        <f t="shared" si="40"/>
        <v>1</v>
      </c>
      <c r="O147" s="241" t="str" cm="1">
        <f t="array" ref="O147">_xlfn.IFS('Data Reliability'!F147 &gt;= 0.666, "!!", AND('Data Reliability'!F147 &lt; 0.666,  'Data Reliability'!F147  &gt;= 0.333), "!", 'Data Reliability'!F147 &lt; 0.333, "")</f>
        <v/>
      </c>
      <c r="P147" s="24"/>
      <c r="Q147" s="50"/>
      <c r="R147" s="25">
        <f t="shared" si="34"/>
        <v>8.2825116963394638</v>
      </c>
      <c r="S147" s="25">
        <f t="shared" si="35"/>
        <v>5.2870813397129197</v>
      </c>
      <c r="T147" s="25">
        <f t="shared" si="36"/>
        <v>6.1306217396852496</v>
      </c>
      <c r="U147" s="25">
        <f t="shared" si="37"/>
        <v>3.9104256253544247</v>
      </c>
      <c r="V147" s="25">
        <f t="shared" si="38"/>
        <v>2.6666666666666701</v>
      </c>
      <c r="W147" s="25">
        <f t="shared" si="39"/>
        <v>0</v>
      </c>
      <c r="X147" s="51"/>
      <c r="Y147" s="25">
        <f>IFERROR(Health!F147,"")</f>
        <v>6.86</v>
      </c>
      <c r="Z147" s="25">
        <f>IFERROR(Food!F147,"")</f>
        <v>5.2870813397129197</v>
      </c>
      <c r="AA147" s="26">
        <f>IFERROR(Macro!F147,"")</f>
        <v>5.7024793388429798</v>
      </c>
      <c r="AB147" s="25">
        <f>IFERROR(Socioeconomic!F147,"")</f>
        <v>5.1428571428571397</v>
      </c>
      <c r="AC147" s="25">
        <f>IFERROR('Natural Hazard'!F147,"")</f>
        <v>2.6666666666666701</v>
      </c>
      <c r="AD147" s="25">
        <f>IFERROR(Conflict!F147,"")</f>
        <v>0</v>
      </c>
      <c r="AE147" s="51"/>
      <c r="AF147" s="25">
        <f>IFERROR(Health!G147,"")</f>
        <v>10</v>
      </c>
      <c r="AG147" s="25">
        <f>IFERROR(Food!G147,"")</f>
        <v>0</v>
      </c>
      <c r="AH147" s="25">
        <f>IFERROR(Macro!G147,"")</f>
        <v>6.5909090909090802</v>
      </c>
      <c r="AI147" s="25">
        <f>IFERROR(Socioeconomic!G147,"")</f>
        <v>2.9733333333333301</v>
      </c>
      <c r="AJ147" s="25">
        <f>IFERROR('Natural Hazard'!G147,"")</f>
        <v>0</v>
      </c>
      <c r="AK147" s="25">
        <f>IFERROR(Conflict!G147,"")</f>
        <v>0</v>
      </c>
      <c r="AL147" s="50"/>
      <c r="AM147" s="27">
        <f>'Data Reliability'!E147</f>
        <v>0</v>
      </c>
      <c r="AN147" s="27">
        <f>'Data Reliability'!F147</f>
        <v>0.3</v>
      </c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</row>
    <row r="148" spans="1:53" x14ac:dyDescent="0.2">
      <c r="A148" s="63">
        <v>143</v>
      </c>
      <c r="B148" s="20" t="s">
        <v>291</v>
      </c>
      <c r="C148" s="20" t="s">
        <v>292</v>
      </c>
      <c r="D148" s="20" t="s">
        <v>556</v>
      </c>
      <c r="E148" s="20" t="s">
        <v>547</v>
      </c>
      <c r="F148" s="50"/>
      <c r="G148" s="22" cm="1">
        <f t="array" ref="G148">IF(Options!$D$30, SUM(IF(ISNUMBER(R148:W148),(IF(R148:W148&gt;=Options!$D$36,1,"")),""))+0.5*(SUM(IF(ISNUMBER(R148:W148),(IF(R148:W148&gt;=Options!$D$37,1,"")),""))-SUM(IF(ISNUMBER(R148:W148),(IF(R148:W148&gt;=Options!$D$36,1,"")),""))),0) +
   IF(Options!$D$31,SUM(IF(ISNUMBER(R148:W148),(IF(R148:W148&gt;=Options!$D$40,1,"")),"")),0) +
   IF(Options!$D$32,AVERAGE(IF(ISNUMBER(R148:W148),R148:W148)),0) +
   IF(Options!$D$33,IF(OR(IF(ISNUMBER(R148:W148),R148:W148)=0),0,GEOMEAN(IF(ISNUMBER(R148:W148),R148:W148))),0)</f>
        <v>1</v>
      </c>
      <c r="H148" s="23">
        <f t="shared" si="32"/>
        <v>1</v>
      </c>
      <c r="I148" s="241" t="str" cm="1">
        <f t="array" ref="I148">_xlfn.IFS('Data Reliability'!D148 &gt;= 0.666, "!!", AND('Data Reliability'!D148 &lt; 0.666,  'Data Reliability'!D148  &gt;= 0.333), "!", 'Data Reliability'!D148 &lt; 0.333, "")</f>
        <v/>
      </c>
      <c r="J148" s="22" cm="1">
        <f t="array" ref="J148">IF(Options!$D$30, SUM(IF(ISNUMBER(Y148:AD148),(IF(Y148:AD148&gt;=Options!$D$40,1,"")),""))+0.5*(SUM(IF(ISNUMBER(Y148:AD148),(IF(Y148:AD148&gt;=Options!$D$41,1,"")),""))-SUM(IF(ISNUMBER(Y148:AD148),(IF(Y148:AD148&gt;=Options!$D$40,1,"")),""))),0) +
   IF(Options!$D$31,SUM(IF(ISNUMBER(Y148:AD148),(IF(Y148:AD148&gt;=Options!$D$40,1,"")),"")),0) +
   IF(Options!$D$32,AVERAGE(IF(ISNUMBER(Y148:AD148),Y148:AD148)),0) +
   IF(Options!$D$33,IF(OR(IF(ISNUMBER(Y148:AD148),Y148:AD148)=0),0,GEOMEAN(IF(ISNUMBER(Y148:AD148),Y148:AD148))),0)</f>
        <v>0</v>
      </c>
      <c r="K148" s="23">
        <f t="shared" si="33"/>
        <v>0</v>
      </c>
      <c r="L148" s="241" t="str" cm="1">
        <f t="array" ref="L148">_xlfn.IFS('Data Reliability'!E148 &gt;= 0.666, "!!", AND('Data Reliability'!E148 &lt; 0.666,  'Data Reliability'!E148  &gt;= 0.333), "!", 'Data Reliability'!E148 &lt; 0.333, "")</f>
        <v/>
      </c>
      <c r="M148" s="21" cm="1">
        <f t="array" ref="M148">IF(Options!$D$30, SUM(IF(ISNUMBER(AF148:AK148),(IF(AF148:AK148&gt;=Options!$D$40,1,"")),""))+0.5*(SUM(IF(ISNUMBER(AF148:AK148),(IF(AF148:AK148&gt;=Options!$D$41,1,"")),""))-SUM(IF(ISNUMBER(AF148:AK148),(IF(AF148:AK148&gt;=Options!$D$40,1,"")),""))),0) +
   IF(Options!$D$31,SUM(IF(ISNUMBER(AF148:AK148),(IF(AF148:AK148&gt;=Options!$D$40,1,"")),"")),0) +
   IF(Options!$D$32,AVERAGE(IF(ISNUMBER(AF148:AK148),AF148:AK148)),0) +
   IF(Options!$D$33,IF(OR(IF(ISNUMBER(AF148:AK148),AF148:AK148)=0),0,GEOMEAN(IF(ISNUMBER(AF148:AK148),AF148:AK148))),0)</f>
        <v>2</v>
      </c>
      <c r="N148" s="23">
        <f t="shared" si="40"/>
        <v>2</v>
      </c>
      <c r="O148" s="241" t="str" cm="1">
        <f t="array" ref="O148">_xlfn.IFS('Data Reliability'!F148 &gt;= 0.666, "!!", AND('Data Reliability'!F148 &lt; 0.666,  'Data Reliability'!F148  &gt;= 0.333), "!", 'Data Reliability'!F148 &lt; 0.333, "")</f>
        <v/>
      </c>
      <c r="P148" s="24"/>
      <c r="Q148" s="50"/>
      <c r="R148" s="25">
        <f t="shared" si="34"/>
        <v>7.5894663844041101</v>
      </c>
      <c r="S148" s="25">
        <f t="shared" si="35"/>
        <v>0</v>
      </c>
      <c r="T148" s="25">
        <f t="shared" si="36"/>
        <v>3.5041322314049599</v>
      </c>
      <c r="U148" s="25">
        <f t="shared" si="37"/>
        <v>4.1403933560541324</v>
      </c>
      <c r="V148" s="25">
        <f t="shared" si="38"/>
        <v>0.83333333333333404</v>
      </c>
      <c r="W148" s="25">
        <f t="shared" si="39"/>
        <v>0</v>
      </c>
      <c r="X148" s="51"/>
      <c r="Y148" s="25">
        <f>IFERROR(Health!F148,"")</f>
        <v>5.76</v>
      </c>
      <c r="Z148" s="25">
        <f>IFERROR(Food!F148,"")</f>
        <v>0</v>
      </c>
      <c r="AA148" s="26">
        <f>IFERROR(Macro!F148,"")</f>
        <v>3.5041322314049599</v>
      </c>
      <c r="AB148" s="25">
        <f>IFERROR(Socioeconomic!F148,"")</f>
        <v>1.71428571428572</v>
      </c>
      <c r="AC148" s="25">
        <f>IFERROR('Natural Hazard'!F148,"")</f>
        <v>0.83333333333333404</v>
      </c>
      <c r="AD148" s="25">
        <f>IFERROR(Conflict!F148,"")</f>
        <v>0</v>
      </c>
      <c r="AE148" s="51"/>
      <c r="AF148" s="25">
        <f>IFERROR(Health!G148,"")</f>
        <v>10</v>
      </c>
      <c r="AG148" s="25">
        <f>IFERROR(Food!G148,"")</f>
        <v>0</v>
      </c>
      <c r="AH148" s="25">
        <f>IFERROR(Macro!G148,"")</f>
        <v>0</v>
      </c>
      <c r="AI148" s="25">
        <f>IFERROR(Socioeconomic!G148,"")</f>
        <v>10</v>
      </c>
      <c r="AJ148" s="25">
        <f>IFERROR('Natural Hazard'!G148,"")</f>
        <v>0</v>
      </c>
      <c r="AK148" s="25">
        <f>IFERROR(Conflict!G148,"")</f>
        <v>0</v>
      </c>
      <c r="AL148" s="50"/>
      <c r="AM148" s="27">
        <f>'Data Reliability'!E148</f>
        <v>0</v>
      </c>
      <c r="AN148" s="27">
        <f>'Data Reliability'!F148</f>
        <v>0.3</v>
      </c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</row>
    <row r="149" spans="1:53" x14ac:dyDescent="0.2">
      <c r="A149" s="63">
        <v>144</v>
      </c>
      <c r="B149" s="20" t="s">
        <v>293</v>
      </c>
      <c r="C149" s="20" t="s">
        <v>294</v>
      </c>
      <c r="D149" s="20" t="s">
        <v>555</v>
      </c>
      <c r="E149" s="20" t="s">
        <v>552</v>
      </c>
      <c r="F149" s="50"/>
      <c r="G149" s="22" cm="1">
        <f t="array" ref="G149">IF(Options!$D$30, SUM(IF(ISNUMBER(R149:W149),(IF(R149:W149&gt;=Options!$D$36,1,"")),""))+0.5*(SUM(IF(ISNUMBER(R149:W149),(IF(R149:W149&gt;=Options!$D$37,1,"")),""))-SUM(IF(ISNUMBER(R149:W149),(IF(R149:W149&gt;=Options!$D$36,1,"")),""))),0) +
   IF(Options!$D$31,SUM(IF(ISNUMBER(R149:W149),(IF(R149:W149&gt;=Options!$D$40,1,"")),"")),0) +
   IF(Options!$D$32,AVERAGE(IF(ISNUMBER(R149:W149),R149:W149)),0) +
   IF(Options!$D$33,IF(OR(IF(ISNUMBER(R149:W149),R149:W149)=0),0,GEOMEAN(IF(ISNUMBER(R149:W149),R149:W149))),0)</f>
        <v>1.5</v>
      </c>
      <c r="H149" s="23">
        <f t="shared" si="32"/>
        <v>1.5</v>
      </c>
      <c r="I149" s="241" t="str" cm="1">
        <f t="array" ref="I149">_xlfn.IFS('Data Reliability'!D149 &gt;= 0.666, "!!", AND('Data Reliability'!D149 &lt; 0.666,  'Data Reliability'!D149  &gt;= 0.333), "!", 'Data Reliability'!D149 &lt; 0.333, "")</f>
        <v/>
      </c>
      <c r="J149" s="22" cm="1">
        <f t="array" ref="J149">IF(Options!$D$30, SUM(IF(ISNUMBER(Y149:AD149),(IF(Y149:AD149&gt;=Options!$D$40,1,"")),""))+0.5*(SUM(IF(ISNUMBER(Y149:AD149),(IF(Y149:AD149&gt;=Options!$D$41,1,"")),""))-SUM(IF(ISNUMBER(Y149:AD149),(IF(Y149:AD149&gt;=Options!$D$40,1,"")),""))),0) +
   IF(Options!$D$31,SUM(IF(ISNUMBER(Y149:AD149),(IF(Y149:AD149&gt;=Options!$D$40,1,"")),"")),0) +
   IF(Options!$D$32,AVERAGE(IF(ISNUMBER(Y149:AD149),Y149:AD149)),0) +
   IF(Options!$D$33,IF(OR(IF(ISNUMBER(Y149:AD149),Y149:AD149)=0),0,GEOMEAN(IF(ISNUMBER(Y149:AD149),Y149:AD149))),0)</f>
        <v>0</v>
      </c>
      <c r="K149" s="23">
        <f t="shared" si="33"/>
        <v>0</v>
      </c>
      <c r="L149" s="241" t="str" cm="1">
        <f t="array" ref="L149">_xlfn.IFS('Data Reliability'!E149 &gt;= 0.666, "!!", AND('Data Reliability'!E149 &lt; 0.666,  'Data Reliability'!E149  &gt;= 0.333), "!", 'Data Reliability'!E149 &lt; 0.333, "")</f>
        <v/>
      </c>
      <c r="M149" s="21" cm="1">
        <f t="array" ref="M149">IF(Options!$D$30, SUM(IF(ISNUMBER(AF149:AK149),(IF(AF149:AK149&gt;=Options!$D$40,1,"")),""))+0.5*(SUM(IF(ISNUMBER(AF149:AK149),(IF(AF149:AK149&gt;=Options!$D$41,1,"")),""))-SUM(IF(ISNUMBER(AF149:AK149),(IF(AF149:AK149&gt;=Options!$D$40,1,"")),""))),0) +
   IF(Options!$D$31,SUM(IF(ISNUMBER(AF149:AK149),(IF(AF149:AK149&gt;=Options!$D$40,1,"")),"")),0) +
   IF(Options!$D$32,AVERAGE(IF(ISNUMBER(AF149:AK149),AF149:AK149)),0) +
   IF(Options!$D$33,IF(OR(IF(ISNUMBER(AF149:AK149),AF149:AK149)=0),0,GEOMEAN(IF(ISNUMBER(AF149:AK149),AF149:AK149))),0)</f>
        <v>2</v>
      </c>
      <c r="N149" s="23">
        <f t="shared" si="40"/>
        <v>2</v>
      </c>
      <c r="O149" s="241" t="str" cm="1">
        <f t="array" ref="O149">_xlfn.IFS('Data Reliability'!F149 &gt;= 0.666, "!!", AND('Data Reliability'!F149 &lt; 0.666,  'Data Reliability'!F149  &gt;= 0.333), "!", 'Data Reliability'!F149 &lt; 0.333, "")</f>
        <v/>
      </c>
      <c r="P149" s="24"/>
      <c r="Q149" s="50"/>
      <c r="R149" s="25">
        <f t="shared" si="34"/>
        <v>6.957010852370435</v>
      </c>
      <c r="S149" s="25">
        <f t="shared" si="35"/>
        <v>2.4641148325358899</v>
      </c>
      <c r="T149" s="25">
        <f t="shared" si="36"/>
        <v>3.7241470465924289</v>
      </c>
      <c r="U149" s="25">
        <f t="shared" si="37"/>
        <v>5.2098807225172727</v>
      </c>
      <c r="V149" s="25">
        <f t="shared" si="38"/>
        <v>5.1666666666666696</v>
      </c>
      <c r="W149" s="25">
        <f t="shared" si="39"/>
        <v>0</v>
      </c>
      <c r="X149" s="51"/>
      <c r="Y149" s="25">
        <f>IFERROR(Health!F149,"")</f>
        <v>4.84</v>
      </c>
      <c r="Z149" s="25">
        <f>IFERROR(Food!F149,"")</f>
        <v>2.4641148325358899</v>
      </c>
      <c r="AA149" s="26">
        <f>IFERROR(Macro!F149,"")</f>
        <v>4.69421487603306</v>
      </c>
      <c r="AB149" s="25">
        <f>IFERROR(Socioeconomic!F149,"")</f>
        <v>2.71428571428571</v>
      </c>
      <c r="AC149" s="25">
        <f>IFERROR('Natural Hazard'!F149,"")</f>
        <v>5.1666666666666696</v>
      </c>
      <c r="AD149" s="25">
        <f>IFERROR(Conflict!F149,"")</f>
        <v>0</v>
      </c>
      <c r="AE149" s="51"/>
      <c r="AF149" s="25">
        <f>IFERROR(Health!G149,"")</f>
        <v>10</v>
      </c>
      <c r="AG149" s="25">
        <f>IFERROR(Food!G149,"")</f>
        <v>0</v>
      </c>
      <c r="AH149" s="25">
        <f>IFERROR(Macro!G149,"")</f>
        <v>2.9545454545454501</v>
      </c>
      <c r="AI149" s="25">
        <f>IFERROR(Socioeconomic!G149,"")</f>
        <v>10</v>
      </c>
      <c r="AJ149" s="25">
        <f>IFERROR('Natural Hazard'!G149,"")</f>
        <v>0</v>
      </c>
      <c r="AK149" s="25">
        <f>IFERROR(Conflict!G149,"")</f>
        <v>0</v>
      </c>
      <c r="AL149" s="50"/>
      <c r="AM149" s="27">
        <f>'Data Reliability'!E149</f>
        <v>0</v>
      </c>
      <c r="AN149" s="27">
        <f>'Data Reliability'!F149</f>
        <v>0.3</v>
      </c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</row>
    <row r="150" spans="1:53" x14ac:dyDescent="0.2">
      <c r="A150" s="63">
        <v>145</v>
      </c>
      <c r="B150" s="20" t="s">
        <v>295</v>
      </c>
      <c r="C150" s="20" t="s">
        <v>296</v>
      </c>
      <c r="D150" s="20" t="s">
        <v>555</v>
      </c>
      <c r="E150" s="20" t="s">
        <v>552</v>
      </c>
      <c r="F150" s="50"/>
      <c r="G150" s="22" cm="1">
        <f t="array" ref="G150">IF(Options!$D$30, SUM(IF(ISNUMBER(R150:W150),(IF(R150:W150&gt;=Options!$D$36,1,"")),""))+0.5*(SUM(IF(ISNUMBER(R150:W150),(IF(R150:W150&gt;=Options!$D$37,1,"")),""))-SUM(IF(ISNUMBER(R150:W150),(IF(R150:W150&gt;=Options!$D$36,1,"")),""))),0) +
   IF(Options!$D$31,SUM(IF(ISNUMBER(R150:W150),(IF(R150:W150&gt;=Options!$D$40,1,"")),"")),0) +
   IF(Options!$D$32,AVERAGE(IF(ISNUMBER(R150:W150),R150:W150)),0) +
   IF(Options!$D$33,IF(OR(IF(ISNUMBER(R150:W150),R150:W150)=0),0,GEOMEAN(IF(ISNUMBER(R150:W150),R150:W150))),0)</f>
        <v>1.5</v>
      </c>
      <c r="H150" s="23">
        <f t="shared" si="32"/>
        <v>1.5</v>
      </c>
      <c r="I150" s="241" t="str" cm="1">
        <f t="array" ref="I150">_xlfn.IFS('Data Reliability'!D150 &gt;= 0.666, "!!", AND('Data Reliability'!D150 &lt; 0.666,  'Data Reliability'!D150  &gt;= 0.333), "!", 'Data Reliability'!D150 &lt; 0.333, "")</f>
        <v/>
      </c>
      <c r="J150" s="22" cm="1">
        <f t="array" ref="J150">IF(Options!$D$30, SUM(IF(ISNUMBER(Y150:AD150),(IF(Y150:AD150&gt;=Options!$D$40,1,"")),""))+0.5*(SUM(IF(ISNUMBER(Y150:AD150),(IF(Y150:AD150&gt;=Options!$D$41,1,"")),""))-SUM(IF(ISNUMBER(Y150:AD150),(IF(Y150:AD150&gt;=Options!$D$40,1,"")),""))),0) +
   IF(Options!$D$31,SUM(IF(ISNUMBER(Y150:AD150),(IF(Y150:AD150&gt;=Options!$D$40,1,"")),"")),0) +
   IF(Options!$D$32,AVERAGE(IF(ISNUMBER(Y150:AD150),Y150:AD150)),0) +
   IF(Options!$D$33,IF(OR(IF(ISNUMBER(Y150:AD150),Y150:AD150)=0),0,GEOMEAN(IF(ISNUMBER(Y150:AD150),Y150:AD150))),0)</f>
        <v>1</v>
      </c>
      <c r="K150" s="23">
        <f t="shared" si="33"/>
        <v>1</v>
      </c>
      <c r="L150" s="241" t="str" cm="1">
        <f t="array" ref="L150">_xlfn.IFS('Data Reliability'!E150 &gt;= 0.666, "!!", AND('Data Reliability'!E150 &lt; 0.666,  'Data Reliability'!E150  &gt;= 0.333), "!", 'Data Reliability'!E150 &lt; 0.333, "")</f>
        <v/>
      </c>
      <c r="M150" s="21" cm="1">
        <f t="array" ref="M150">IF(Options!$D$30, SUM(IF(ISNUMBER(AF150:AK150),(IF(AF150:AK150&gt;=Options!$D$40,1,"")),""))+0.5*(SUM(IF(ISNUMBER(AF150:AK150),(IF(AF150:AK150&gt;=Options!$D$41,1,"")),""))-SUM(IF(ISNUMBER(AF150:AK150),(IF(AF150:AK150&gt;=Options!$D$40,1,"")),""))),0) +
   IF(Options!$D$31,SUM(IF(ISNUMBER(AF150:AK150),(IF(AF150:AK150&gt;=Options!$D$40,1,"")),"")),0) +
   IF(Options!$D$32,AVERAGE(IF(ISNUMBER(AF150:AK150),AF150:AK150)),0) +
   IF(Options!$D$33,IF(OR(IF(ISNUMBER(AF150:AK150),AF150:AK150)=0),0,GEOMEAN(IF(ISNUMBER(AF150:AK150),AF150:AK150))),0)</f>
        <v>0</v>
      </c>
      <c r="N150" s="23">
        <f t="shared" si="40"/>
        <v>0</v>
      </c>
      <c r="O150" s="241" t="str" cm="1">
        <f t="array" ref="O150">_xlfn.IFS('Data Reliability'!F150 &gt;= 0.666, "!!", AND('Data Reliability'!F150 &lt; 0.666,  'Data Reliability'!F150  &gt;= 0.333), "!", 'Data Reliability'!F150 &lt; 0.333, "")</f>
        <v>!</v>
      </c>
      <c r="P150" s="24"/>
      <c r="Q150" s="50"/>
      <c r="R150" s="25">
        <f t="shared" si="34"/>
        <v>5.5909845011686166</v>
      </c>
      <c r="S150" s="25">
        <f t="shared" si="35"/>
        <v>2.5837320574162699</v>
      </c>
      <c r="T150" s="25">
        <f t="shared" si="36"/>
        <v>3.8172962373237596</v>
      </c>
      <c r="U150" s="25">
        <f t="shared" si="37"/>
        <v>2.7602622373694183</v>
      </c>
      <c r="V150" s="25">
        <f t="shared" si="38"/>
        <v>7.8333333333333304</v>
      </c>
      <c r="W150" s="25">
        <f t="shared" si="39"/>
        <v>0</v>
      </c>
      <c r="X150" s="51"/>
      <c r="Y150" s="25">
        <f>IFERROR(Health!F150,"")</f>
        <v>5.14</v>
      </c>
      <c r="Z150" s="25">
        <f>IFERROR(Food!F150,"")</f>
        <v>2.5837320574162699</v>
      </c>
      <c r="AA150" s="26">
        <f>IFERROR(Macro!F150,"")</f>
        <v>7.1239669421487601</v>
      </c>
      <c r="AB150" s="25">
        <f>IFERROR(Socioeconomic!F150,"")</f>
        <v>2.28571428571429</v>
      </c>
      <c r="AC150" s="25">
        <f>IFERROR('Natural Hazard'!F150,"")</f>
        <v>7.8333333333333304</v>
      </c>
      <c r="AD150" s="25">
        <f>IFERROR(Conflict!F150,"")</f>
        <v>0</v>
      </c>
      <c r="AE150" s="51"/>
      <c r="AF150" s="25">
        <f>IFERROR(Health!G150,"")</f>
        <v>6.08153846153846</v>
      </c>
      <c r="AG150" s="25">
        <f>IFERROR(Food!G150,"")</f>
        <v>0</v>
      </c>
      <c r="AH150" s="25">
        <f>IFERROR(Macro!G150,"")</f>
        <v>2.0454545454545499</v>
      </c>
      <c r="AI150" s="25">
        <f>IFERROR(Socioeconomic!G150,"")</f>
        <v>3.3333333333333299</v>
      </c>
      <c r="AJ150" s="25">
        <f>IFERROR('Natural Hazard'!G150,"")</f>
        <v>0</v>
      </c>
      <c r="AK150" s="25">
        <f>IFERROR(Conflict!G150,"")</f>
        <v>0</v>
      </c>
      <c r="AL150" s="50"/>
      <c r="AM150" s="27">
        <f>'Data Reliability'!E150</f>
        <v>0</v>
      </c>
      <c r="AN150" s="27">
        <f>'Data Reliability'!F150</f>
        <v>0.4</v>
      </c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</row>
    <row r="151" spans="1:53" x14ac:dyDescent="0.2">
      <c r="A151" s="63">
        <v>146</v>
      </c>
      <c r="B151" s="20" t="s">
        <v>297</v>
      </c>
      <c r="C151" s="20" t="s">
        <v>298</v>
      </c>
      <c r="D151" s="20" t="s">
        <v>554</v>
      </c>
      <c r="E151" s="20" t="s">
        <v>551</v>
      </c>
      <c r="F151" s="50"/>
      <c r="G151" s="22" cm="1">
        <f t="array" ref="G151">IF(Options!$D$30, SUM(IF(ISNUMBER(R151:W151),(IF(R151:W151&gt;=Options!$D$36,1,"")),""))+0.5*(SUM(IF(ISNUMBER(R151:W151),(IF(R151:W151&gt;=Options!$D$37,1,"")),""))-SUM(IF(ISNUMBER(R151:W151),(IF(R151:W151&gt;=Options!$D$36,1,"")),""))),0) +
   IF(Options!$D$31,SUM(IF(ISNUMBER(R151:W151),(IF(R151:W151&gt;=Options!$D$40,1,"")),"")),0) +
   IF(Options!$D$32,AVERAGE(IF(ISNUMBER(R151:W151),R151:W151)),0) +
   IF(Options!$D$33,IF(OR(IF(ISNUMBER(R151:W151),R151:W151)=0),0,GEOMEAN(IF(ISNUMBER(R151:W151),R151:W151))),0)</f>
        <v>4</v>
      </c>
      <c r="H151" s="23">
        <f t="shared" si="32"/>
        <v>4</v>
      </c>
      <c r="I151" s="241" t="str" cm="1">
        <f t="array" ref="I151">_xlfn.IFS('Data Reliability'!D151 &gt;= 0.666, "!!", AND('Data Reliability'!D151 &lt; 0.666,  'Data Reliability'!D151  &gt;= 0.333), "!", 'Data Reliability'!D151 &lt; 0.333, "")</f>
        <v/>
      </c>
      <c r="J151" s="22" cm="1">
        <f t="array" ref="J151">IF(Options!$D$30, SUM(IF(ISNUMBER(Y151:AD151),(IF(Y151:AD151&gt;=Options!$D$40,1,"")),""))+0.5*(SUM(IF(ISNUMBER(Y151:AD151),(IF(Y151:AD151&gt;=Options!$D$41,1,"")),""))-SUM(IF(ISNUMBER(Y151:AD151),(IF(Y151:AD151&gt;=Options!$D$40,1,"")),""))),0) +
   IF(Options!$D$31,SUM(IF(ISNUMBER(Y151:AD151),(IF(Y151:AD151&gt;=Options!$D$40,1,"")),"")),0) +
   IF(Options!$D$32,AVERAGE(IF(ISNUMBER(Y151:AD151),Y151:AD151)),0) +
   IF(Options!$D$33,IF(OR(IF(ISNUMBER(Y151:AD151),Y151:AD151)=0),0,GEOMEAN(IF(ISNUMBER(Y151:AD151),Y151:AD151))),0)</f>
        <v>1.5</v>
      </c>
      <c r="K151" s="23">
        <f t="shared" si="33"/>
        <v>1.5</v>
      </c>
      <c r="L151" s="241" t="str" cm="1">
        <f t="array" ref="L151">_xlfn.IFS('Data Reliability'!E151 &gt;= 0.666, "!!", AND('Data Reliability'!E151 &lt; 0.666,  'Data Reliability'!E151  &gt;= 0.333), "!", 'Data Reliability'!E151 &lt; 0.333, "")</f>
        <v/>
      </c>
      <c r="M151" s="21" cm="1">
        <f t="array" ref="M151">IF(Options!$D$30, SUM(IF(ISNUMBER(AF151:AK151),(IF(AF151:AK151&gt;=Options!$D$40,1,"")),""))+0.5*(SUM(IF(ISNUMBER(AF151:AK151),(IF(AF151:AK151&gt;=Options!$D$41,1,"")),""))-SUM(IF(ISNUMBER(AF151:AK151),(IF(AF151:AK151&gt;=Options!$D$40,1,"")),""))),0) +
   IF(Options!$D$31,SUM(IF(ISNUMBER(AF151:AK151),(IF(AF151:AK151&gt;=Options!$D$40,1,"")),"")),0) +
   IF(Options!$D$32,AVERAGE(IF(ISNUMBER(AF151:AK151),AF151:AK151)),0) +
   IF(Options!$D$33,IF(OR(IF(ISNUMBER(AF151:AK151),AF151:AK151)=0),0,GEOMEAN(IF(ISNUMBER(AF151:AK151),AF151:AK151))),0)</f>
        <v>1</v>
      </c>
      <c r="N151" s="23">
        <f t="shared" si="40"/>
        <v>1</v>
      </c>
      <c r="O151" s="241" t="str" cm="1">
        <f t="array" ref="O151">_xlfn.IFS('Data Reliability'!F151 &gt;= 0.666, "!!", AND('Data Reliability'!F151 &lt; 0.666,  'Data Reliability'!F151  &gt;= 0.333), "!", 'Data Reliability'!F151 &lt; 0.333, "")</f>
        <v/>
      </c>
      <c r="P151" s="24"/>
      <c r="Q151" s="50"/>
      <c r="R151" s="25">
        <f t="shared" si="34"/>
        <v>8.4515425472851451</v>
      </c>
      <c r="S151" s="25">
        <f t="shared" si="35"/>
        <v>9.0669856459330198</v>
      </c>
      <c r="T151" s="25">
        <f t="shared" si="36"/>
        <v>7.4842685000751557</v>
      </c>
      <c r="U151" s="25">
        <f t="shared" si="37"/>
        <v>9</v>
      </c>
      <c r="V151" s="25">
        <f t="shared" si="38"/>
        <v>4.1666666666666696</v>
      </c>
      <c r="W151" s="25">
        <f t="shared" si="39"/>
        <v>0</v>
      </c>
      <c r="X151" s="51"/>
      <c r="Y151" s="25">
        <f>IFERROR(Health!F151,"")</f>
        <v>7.5</v>
      </c>
      <c r="Z151" s="25">
        <f>IFERROR(Food!F151,"")</f>
        <v>9.0669856459330198</v>
      </c>
      <c r="AA151" s="26">
        <f>IFERROR(Macro!F151,"")</f>
        <v>6.6611570247933898</v>
      </c>
      <c r="AB151" s="25">
        <f>IFERROR(Socioeconomic!F151,"")</f>
        <v>9</v>
      </c>
      <c r="AC151" s="25">
        <f>IFERROR('Natural Hazard'!F151,"")</f>
        <v>4.1666666666666696</v>
      </c>
      <c r="AD151" s="25">
        <f>IFERROR(Conflict!F151,"")</f>
        <v>0</v>
      </c>
      <c r="AE151" s="51"/>
      <c r="AF151" s="25">
        <f>IFERROR(Health!G151,"")</f>
        <v>9.5238095238094793</v>
      </c>
      <c r="AG151" s="25">
        <f>IFERROR(Food!G151,"")</f>
        <v>0</v>
      </c>
      <c r="AH151" s="25">
        <f>IFERROR(Macro!G151,"")</f>
        <v>8.4090909090909207</v>
      </c>
      <c r="AI151" s="25">
        <f>IFERROR(Socioeconomic!G151,"")</f>
        <v>0</v>
      </c>
      <c r="AJ151" s="25">
        <f>IFERROR('Natural Hazard'!G151,"")</f>
        <v>0</v>
      </c>
      <c r="AK151" s="25">
        <f>IFERROR(Conflict!G151,"")</f>
        <v>0</v>
      </c>
      <c r="AL151" s="50"/>
      <c r="AM151" s="27">
        <f>'Data Reliability'!E151</f>
        <v>0</v>
      </c>
      <c r="AN151" s="27">
        <f>'Data Reliability'!F151</f>
        <v>0.3</v>
      </c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</row>
    <row r="152" spans="1:53" x14ac:dyDescent="0.2">
      <c r="A152" s="63">
        <v>147</v>
      </c>
      <c r="B152" s="20" t="s">
        <v>299</v>
      </c>
      <c r="C152" s="20" t="s">
        <v>300</v>
      </c>
      <c r="D152" s="20" t="s">
        <v>556</v>
      </c>
      <c r="E152" s="20" t="s">
        <v>547</v>
      </c>
      <c r="F152" s="50"/>
      <c r="G152" s="22" cm="1">
        <f t="array" ref="G152">IF(Options!$D$30, SUM(IF(ISNUMBER(R152:W152),(IF(R152:W152&gt;=Options!$D$36,1,"")),""))+0.5*(SUM(IF(ISNUMBER(R152:W152),(IF(R152:W152&gt;=Options!$D$37,1,"")),""))-SUM(IF(ISNUMBER(R152:W152),(IF(R152:W152&gt;=Options!$D$36,1,"")),""))),0) +
   IF(Options!$D$31,SUM(IF(ISNUMBER(R152:W152),(IF(R152:W152&gt;=Options!$D$40,1,"")),"")),0) +
   IF(Options!$D$32,AVERAGE(IF(ISNUMBER(R152:W152),R152:W152)),0) +
   IF(Options!$D$33,IF(OR(IF(ISNUMBER(R152:W152),R152:W152)=0),0,GEOMEAN(IF(ISNUMBER(R152:W152),R152:W152))),0)</f>
        <v>1</v>
      </c>
      <c r="H152" s="23">
        <f t="shared" si="32"/>
        <v>1</v>
      </c>
      <c r="I152" s="241" t="str" cm="1">
        <f t="array" ref="I152">_xlfn.IFS('Data Reliability'!D152 &gt;= 0.666, "!!", AND('Data Reliability'!D152 &lt; 0.666,  'Data Reliability'!D152  &gt;= 0.333), "!", 'Data Reliability'!D152 &lt; 0.333, "")</f>
        <v/>
      </c>
      <c r="J152" s="22" cm="1">
        <f t="array" ref="J152">IF(Options!$D$30, SUM(IF(ISNUMBER(Y152:AD152),(IF(Y152:AD152&gt;=Options!$D$40,1,"")),""))+0.5*(SUM(IF(ISNUMBER(Y152:AD152),(IF(Y152:AD152&gt;=Options!$D$41,1,"")),""))-SUM(IF(ISNUMBER(Y152:AD152),(IF(Y152:AD152&gt;=Options!$D$40,1,"")),""))),0) +
   IF(Options!$D$31,SUM(IF(ISNUMBER(Y152:AD152),(IF(Y152:AD152&gt;=Options!$D$40,1,"")),"")),0) +
   IF(Options!$D$32,AVERAGE(IF(ISNUMBER(Y152:AD152),Y152:AD152)),0) +
   IF(Options!$D$33,IF(OR(IF(ISNUMBER(Y152:AD152),Y152:AD152)=0),0,GEOMEAN(IF(ISNUMBER(Y152:AD152),Y152:AD152))),0)</f>
        <v>0</v>
      </c>
      <c r="K152" s="23">
        <f t="shared" si="33"/>
        <v>0</v>
      </c>
      <c r="L152" s="241" t="str" cm="1">
        <f t="array" ref="L152">_xlfn.IFS('Data Reliability'!E152 &gt;= 0.666, "!!", AND('Data Reliability'!E152 &lt; 0.666,  'Data Reliability'!E152  &gt;= 0.333), "!", 'Data Reliability'!E152 &lt; 0.333, "")</f>
        <v/>
      </c>
      <c r="M152" s="21" cm="1">
        <f t="array" ref="M152">IF(Options!$D$30, SUM(IF(ISNUMBER(AF152:AK152),(IF(AF152:AK152&gt;=Options!$D$40,1,"")),""))+0.5*(SUM(IF(ISNUMBER(AF152:AK152),(IF(AF152:AK152&gt;=Options!$D$41,1,"")),""))-SUM(IF(ISNUMBER(AF152:AK152),(IF(AF152:AK152&gt;=Options!$D$40,1,"")),""))),0) +
   IF(Options!$D$31,SUM(IF(ISNUMBER(AF152:AK152),(IF(AF152:AK152&gt;=Options!$D$40,1,"")),"")),0) +
   IF(Options!$D$32,AVERAGE(IF(ISNUMBER(AF152:AK152),AF152:AK152)),0) +
   IF(Options!$D$33,IF(OR(IF(ISNUMBER(AF152:AK152),AF152:AK152)=0),0,GEOMEAN(IF(ISNUMBER(AF152:AK152),AF152:AK152))),0)</f>
        <v>2.5</v>
      </c>
      <c r="N152" s="23">
        <f t="shared" si="40"/>
        <v>2.5</v>
      </c>
      <c r="O152" s="241" t="str" cm="1">
        <f t="array" ref="O152">_xlfn.IFS('Data Reliability'!F152 &gt;= 0.666, "!!", AND('Data Reliability'!F152 &lt; 0.666,  'Data Reliability'!F152  &gt;= 0.333), "!", 'Data Reliability'!F152 &lt; 0.333, "")</f>
        <v/>
      </c>
      <c r="P152" s="24"/>
      <c r="Q152" s="50"/>
      <c r="R152" s="25">
        <f t="shared" si="34"/>
        <v>6.4342831768581652</v>
      </c>
      <c r="S152" s="25">
        <f t="shared" si="35"/>
        <v>2.39234449760766</v>
      </c>
      <c r="T152" s="25">
        <f t="shared" si="36"/>
        <v>4.3916114285241044</v>
      </c>
      <c r="U152" s="25">
        <f t="shared" si="37"/>
        <v>3.4641016151377602</v>
      </c>
      <c r="V152" s="25">
        <f t="shared" si="38"/>
        <v>5.9160797830996161</v>
      </c>
      <c r="W152" s="25">
        <f t="shared" si="39"/>
        <v>0</v>
      </c>
      <c r="X152" s="51"/>
      <c r="Y152" s="25">
        <f>IFERROR(Health!F152,"")</f>
        <v>4.1399999999999997</v>
      </c>
      <c r="Z152" s="25">
        <f>IFERROR(Food!F152,"")</f>
        <v>2.39234449760766</v>
      </c>
      <c r="AA152" s="26">
        <f>IFERROR(Macro!F152,"")</f>
        <v>4.9917355371900802</v>
      </c>
      <c r="AB152" s="25">
        <f>IFERROR(Socioeconomic!F152,"")</f>
        <v>1.71428571428572</v>
      </c>
      <c r="AC152" s="25">
        <f>IFERROR('Natural Hazard'!F152,"")</f>
        <v>3.5</v>
      </c>
      <c r="AD152" s="25">
        <f>IFERROR(Conflict!F152,"")</f>
        <v>0</v>
      </c>
      <c r="AE152" s="51"/>
      <c r="AF152" s="25">
        <f>IFERROR(Health!G152,"")</f>
        <v>10</v>
      </c>
      <c r="AG152" s="25">
        <f>IFERROR(Food!G152,"")</f>
        <v>0</v>
      </c>
      <c r="AH152" s="25">
        <f>IFERROR(Macro!G152,"")</f>
        <v>3.86363636363637</v>
      </c>
      <c r="AI152" s="25">
        <f>IFERROR(Socioeconomic!G152,"")</f>
        <v>7</v>
      </c>
      <c r="AJ152" s="25">
        <f>IFERROR('Natural Hazard'!G152,"")</f>
        <v>10</v>
      </c>
      <c r="AK152" s="25">
        <f>IFERROR(Conflict!G152,"")</f>
        <v>0</v>
      </c>
      <c r="AL152" s="50"/>
      <c r="AM152" s="27">
        <f>'Data Reliability'!E152</f>
        <v>0</v>
      </c>
      <c r="AN152" s="27">
        <f>'Data Reliability'!F152</f>
        <v>0.3</v>
      </c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</row>
    <row r="153" spans="1:53" x14ac:dyDescent="0.2">
      <c r="A153" s="63">
        <v>148</v>
      </c>
      <c r="B153" s="20" t="s">
        <v>301</v>
      </c>
      <c r="C153" s="20" t="s">
        <v>302</v>
      </c>
      <c r="D153" s="20" t="s">
        <v>554</v>
      </c>
      <c r="E153" s="20" t="s">
        <v>551</v>
      </c>
      <c r="F153" s="50"/>
      <c r="G153" s="22" cm="1">
        <f t="array" ref="G153">IF(Options!$D$30, SUM(IF(ISNUMBER(R153:W153),(IF(R153:W153&gt;=Options!$D$36,1,"")),""))+0.5*(SUM(IF(ISNUMBER(R153:W153),(IF(R153:W153&gt;=Options!$D$37,1,"")),""))-SUM(IF(ISNUMBER(R153:W153),(IF(R153:W153&gt;=Options!$D$36,1,"")),""))),0) +
   IF(Options!$D$31,SUM(IF(ISNUMBER(R153:W153),(IF(R153:W153&gt;=Options!$D$40,1,"")),"")),0) +
   IF(Options!$D$32,AVERAGE(IF(ISNUMBER(R153:W153),R153:W153)),0) +
   IF(Options!$D$33,IF(OR(IF(ISNUMBER(R153:W153),R153:W153)=0),0,GEOMEAN(IF(ISNUMBER(R153:W153),R153:W153))),0)</f>
        <v>5.5</v>
      </c>
      <c r="H153" s="23">
        <f t="shared" si="32"/>
        <v>5.5</v>
      </c>
      <c r="I153" s="241" t="str" cm="1">
        <f t="array" ref="I153">_xlfn.IFS('Data Reliability'!D153 &gt;= 0.666, "!!", AND('Data Reliability'!D153 &lt; 0.666,  'Data Reliability'!D153  &gt;= 0.333), "!", 'Data Reliability'!D153 &lt; 0.333, "")</f>
        <v/>
      </c>
      <c r="J153" s="22" cm="1">
        <f t="array" ref="J153">IF(Options!$D$30, SUM(IF(ISNUMBER(Y153:AD153),(IF(Y153:AD153&gt;=Options!$D$40,1,"")),""))+0.5*(SUM(IF(ISNUMBER(Y153:AD153),(IF(Y153:AD153&gt;=Options!$D$41,1,"")),""))-SUM(IF(ISNUMBER(Y153:AD153),(IF(Y153:AD153&gt;=Options!$D$40,1,"")),""))),0) +
   IF(Options!$D$31,SUM(IF(ISNUMBER(Y153:AD153),(IF(Y153:AD153&gt;=Options!$D$40,1,"")),"")),0) +
   IF(Options!$D$32,AVERAGE(IF(ISNUMBER(Y153:AD153),Y153:AD153)),0) +
   IF(Options!$D$33,IF(OR(IF(ISNUMBER(Y153:AD153),Y153:AD153)=0),0,GEOMEAN(IF(ISNUMBER(Y153:AD153),Y153:AD153))),0)</f>
        <v>4</v>
      </c>
      <c r="K153" s="23">
        <f t="shared" si="33"/>
        <v>4</v>
      </c>
      <c r="L153" s="241" t="str" cm="1">
        <f t="array" ref="L153">_xlfn.IFS('Data Reliability'!E153 &gt;= 0.666, "!!", AND('Data Reliability'!E153 &lt; 0.666,  'Data Reliability'!E153  &gt;= 0.333), "!", 'Data Reliability'!E153 &lt; 0.333, "")</f>
        <v/>
      </c>
      <c r="M153" s="21" cm="1">
        <f t="array" ref="M153">IF(Options!$D$30, SUM(IF(ISNUMBER(AF153:AK153),(IF(AF153:AK153&gt;=Options!$D$40,1,"")),""))+0.5*(SUM(IF(ISNUMBER(AF153:AK153),(IF(AF153:AK153&gt;=Options!$D$41,1,"")),""))-SUM(IF(ISNUMBER(AF153:AK153),(IF(AF153:AK153&gt;=Options!$D$40,1,"")),""))),0) +
   IF(Options!$D$31,SUM(IF(ISNUMBER(AF153:AK153),(IF(AF153:AK153&gt;=Options!$D$40,1,"")),"")),0) +
   IF(Options!$D$32,AVERAGE(IF(ISNUMBER(AF153:AK153),AF153:AK153)),0) +
   IF(Options!$D$33,IF(OR(IF(ISNUMBER(AF153:AK153),AF153:AK153)=0),0,GEOMEAN(IF(ISNUMBER(AF153:AK153),AF153:AK153))),0)</f>
        <v>4.5</v>
      </c>
      <c r="N153" s="23">
        <f t="shared" si="40"/>
        <v>4.5</v>
      </c>
      <c r="O153" s="241" t="str" cm="1">
        <f t="array" ref="O153">_xlfn.IFS('Data Reliability'!F153 &gt;= 0.666, "!!", AND('Data Reliability'!F153 &lt; 0.666,  'Data Reliability'!F153  &gt;= 0.333), "!", 'Data Reliability'!F153 &lt; 0.333, "")</f>
        <v/>
      </c>
      <c r="P153" s="24"/>
      <c r="Q153" s="50"/>
      <c r="R153" s="25">
        <f t="shared" si="34"/>
        <v>9.7467943448089631</v>
      </c>
      <c r="S153" s="25">
        <f t="shared" si="35"/>
        <v>10</v>
      </c>
      <c r="T153" s="25">
        <f t="shared" si="36"/>
        <v>8.6602540378443873</v>
      </c>
      <c r="U153" s="25">
        <f t="shared" si="37"/>
        <v>9.1807251503197893</v>
      </c>
      <c r="V153" s="25">
        <f t="shared" si="38"/>
        <v>5.3333333333333304</v>
      </c>
      <c r="W153" s="25">
        <f t="shared" si="39"/>
        <v>10</v>
      </c>
      <c r="X153" s="51"/>
      <c r="Y153" s="25">
        <f>IFERROR(Health!F153,"")</f>
        <v>9.5</v>
      </c>
      <c r="Z153" s="25">
        <f>IFERROR(Food!F153,"")</f>
        <v>10</v>
      </c>
      <c r="AA153" s="26">
        <f>IFERROR(Macro!F153,"")</f>
        <v>10</v>
      </c>
      <c r="AB153" s="25">
        <f>IFERROR(Socioeconomic!F153,"")</f>
        <v>8.4285714285714306</v>
      </c>
      <c r="AC153" s="25">
        <f>IFERROR('Natural Hazard'!F153,"")</f>
        <v>5.3333333333333304</v>
      </c>
      <c r="AD153" s="25">
        <f>IFERROR(Conflict!F153,"")</f>
        <v>10</v>
      </c>
      <c r="AE153" s="51"/>
      <c r="AF153" s="25">
        <f>IFERROR(Health!G153,"")</f>
        <v>10</v>
      </c>
      <c r="AG153" s="25">
        <f>IFERROR(Food!G153,"")</f>
        <v>10</v>
      </c>
      <c r="AH153" s="25">
        <f>IFERROR(Macro!G153,"")</f>
        <v>7.5</v>
      </c>
      <c r="AI153" s="25">
        <f>IFERROR(Socioeconomic!G153,"")</f>
        <v>10</v>
      </c>
      <c r="AJ153" s="25">
        <f>IFERROR('Natural Hazard'!G153,"")</f>
        <v>0</v>
      </c>
      <c r="AK153" s="25">
        <f>IFERROR(Conflict!G153,"")</f>
        <v>10</v>
      </c>
      <c r="AL153" s="50"/>
      <c r="AM153" s="27">
        <f>'Data Reliability'!E153</f>
        <v>0</v>
      </c>
      <c r="AN153" s="27">
        <f>'Data Reliability'!F153</f>
        <v>0.2</v>
      </c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</row>
    <row r="154" spans="1:53" x14ac:dyDescent="0.2">
      <c r="A154" s="63">
        <v>149</v>
      </c>
      <c r="B154" s="20" t="s">
        <v>303</v>
      </c>
      <c r="C154" s="20" t="s">
        <v>304</v>
      </c>
      <c r="D154" s="20" t="s">
        <v>554</v>
      </c>
      <c r="E154" s="20" t="s">
        <v>551</v>
      </c>
      <c r="F154" s="50"/>
      <c r="G154" s="22" cm="1">
        <f t="array" ref="G154">IF(Options!$D$30, SUM(IF(ISNUMBER(R154:W154),(IF(R154:W154&gt;=Options!$D$36,1,"")),""))+0.5*(SUM(IF(ISNUMBER(R154:W154),(IF(R154:W154&gt;=Options!$D$37,1,"")),""))-SUM(IF(ISNUMBER(R154:W154),(IF(R154:W154&gt;=Options!$D$36,1,"")),""))),0) +
   IF(Options!$D$31,SUM(IF(ISNUMBER(R154:W154),(IF(R154:W154&gt;=Options!$D$40,1,"")),"")),0) +
   IF(Options!$D$32,AVERAGE(IF(ISNUMBER(R154:W154),R154:W154)),0) +
   IF(Options!$D$33,IF(OR(IF(ISNUMBER(R154:W154),R154:W154)=0),0,GEOMEAN(IF(ISNUMBER(R154:W154),R154:W154))),0)</f>
        <v>3.5</v>
      </c>
      <c r="H154" s="23">
        <f t="shared" si="32"/>
        <v>3.5</v>
      </c>
      <c r="I154" s="241" t="str" cm="1">
        <f t="array" ref="I154">_xlfn.IFS('Data Reliability'!D154 &gt;= 0.666, "!!", AND('Data Reliability'!D154 &lt; 0.666,  'Data Reliability'!D154  &gt;= 0.333), "!", 'Data Reliability'!D154 &lt; 0.333, "")</f>
        <v/>
      </c>
      <c r="J154" s="22" cm="1">
        <f t="array" ref="J154">IF(Options!$D$30, SUM(IF(ISNUMBER(Y154:AD154),(IF(Y154:AD154&gt;=Options!$D$40,1,"")),""))+0.5*(SUM(IF(ISNUMBER(Y154:AD154),(IF(Y154:AD154&gt;=Options!$D$41,1,"")),""))-SUM(IF(ISNUMBER(Y154:AD154),(IF(Y154:AD154&gt;=Options!$D$40,1,"")),""))),0) +
   IF(Options!$D$31,SUM(IF(ISNUMBER(Y154:AD154),(IF(Y154:AD154&gt;=Options!$D$40,1,"")),"")),0) +
   IF(Options!$D$32,AVERAGE(IF(ISNUMBER(Y154:AD154),Y154:AD154)),0) +
   IF(Options!$D$33,IF(OR(IF(ISNUMBER(Y154:AD154),Y154:AD154)=0),0,GEOMEAN(IF(ISNUMBER(Y154:AD154),Y154:AD154))),0)</f>
        <v>1.5</v>
      </c>
      <c r="K154" s="23">
        <f t="shared" si="33"/>
        <v>1.5</v>
      </c>
      <c r="L154" s="241" t="str" cm="1">
        <f t="array" ref="L154">_xlfn.IFS('Data Reliability'!E154 &gt;= 0.666, "!!", AND('Data Reliability'!E154 &lt; 0.666,  'Data Reliability'!E154  &gt;= 0.333), "!", 'Data Reliability'!E154 &lt; 0.333, "")</f>
        <v/>
      </c>
      <c r="M154" s="21" cm="1">
        <f t="array" ref="M154">IF(Options!$D$30, SUM(IF(ISNUMBER(AF154:AK154),(IF(AF154:AK154&gt;=Options!$D$40,1,"")),""))+0.5*(SUM(IF(ISNUMBER(AF154:AK154),(IF(AF154:AK154&gt;=Options!$D$41,1,"")),""))-SUM(IF(ISNUMBER(AF154:AK154),(IF(AF154:AK154&gt;=Options!$D$40,1,"")),""))),0) +
   IF(Options!$D$31,SUM(IF(ISNUMBER(AF154:AK154),(IF(AF154:AK154&gt;=Options!$D$40,1,"")),"")),0) +
   IF(Options!$D$32,AVERAGE(IF(ISNUMBER(AF154:AK154),AF154:AK154)),0) +
   IF(Options!$D$33,IF(OR(IF(ISNUMBER(AF154:AK154),AF154:AK154)=0),0,GEOMEAN(IF(ISNUMBER(AF154:AK154),AF154:AK154))),0)</f>
        <v>2</v>
      </c>
      <c r="N154" s="23">
        <f t="shared" si="40"/>
        <v>2</v>
      </c>
      <c r="O154" s="241" t="str" cm="1">
        <f t="array" ref="O154">_xlfn.IFS('Data Reliability'!F154 &gt;= 0.666, "!!", AND('Data Reliability'!F154 &lt; 0.666,  'Data Reliability'!F154  &gt;= 0.333), "!", 'Data Reliability'!F154 &lt; 0.333, "")</f>
        <v/>
      </c>
      <c r="P154" s="24"/>
      <c r="Q154" s="50"/>
      <c r="R154" s="25">
        <f t="shared" si="34"/>
        <v>8.8034084308295046</v>
      </c>
      <c r="S154" s="25">
        <f t="shared" si="35"/>
        <v>7.3923444976076604</v>
      </c>
      <c r="T154" s="25">
        <f t="shared" si="36"/>
        <v>4.6334458490158958</v>
      </c>
      <c r="U154" s="25">
        <f t="shared" si="37"/>
        <v>9.4868329805051381</v>
      </c>
      <c r="V154" s="25">
        <f t="shared" si="38"/>
        <v>5.8333333333333304</v>
      </c>
      <c r="W154" s="25">
        <f t="shared" si="39"/>
        <v>0</v>
      </c>
      <c r="X154" s="51"/>
      <c r="Y154" s="25">
        <f>IFERROR(Health!F154,"")</f>
        <v>7.75</v>
      </c>
      <c r="Z154" s="25">
        <f>IFERROR(Food!F154,"")</f>
        <v>7.3923444976076604</v>
      </c>
      <c r="AA154" s="26">
        <f>IFERROR(Macro!F154,"")</f>
        <v>6.2975206611570202</v>
      </c>
      <c r="AB154" s="25">
        <f>IFERROR(Socioeconomic!F154,"")</f>
        <v>9</v>
      </c>
      <c r="AC154" s="25">
        <f>IFERROR('Natural Hazard'!F154,"")</f>
        <v>5.8333333333333304</v>
      </c>
      <c r="AD154" s="25">
        <f>IFERROR(Conflict!F154,"")</f>
        <v>0</v>
      </c>
      <c r="AE154" s="51"/>
      <c r="AF154" s="25">
        <f>IFERROR(Health!G154,"")</f>
        <v>10</v>
      </c>
      <c r="AG154" s="25">
        <f>IFERROR(Food!G154,"")</f>
        <v>0</v>
      </c>
      <c r="AH154" s="25">
        <f>IFERROR(Macro!G154,"")</f>
        <v>3.4090909090909198</v>
      </c>
      <c r="AI154" s="25">
        <f>IFERROR(Socioeconomic!G154,"")</f>
        <v>10</v>
      </c>
      <c r="AJ154" s="25">
        <f>IFERROR('Natural Hazard'!G154,"")</f>
        <v>0</v>
      </c>
      <c r="AK154" s="25">
        <f>IFERROR(Conflict!G154,"")</f>
        <v>0</v>
      </c>
      <c r="AL154" s="50"/>
      <c r="AM154" s="27">
        <f>'Data Reliability'!E154</f>
        <v>0</v>
      </c>
      <c r="AN154" s="27">
        <f>'Data Reliability'!F154</f>
        <v>0.3</v>
      </c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</row>
    <row r="155" spans="1:53" x14ac:dyDescent="0.2">
      <c r="A155" s="63">
        <v>150</v>
      </c>
      <c r="B155" s="20" t="s">
        <v>305</v>
      </c>
      <c r="C155" s="20" t="s">
        <v>306</v>
      </c>
      <c r="D155" s="20" t="s">
        <v>558</v>
      </c>
      <c r="E155" s="20" t="s">
        <v>548</v>
      </c>
      <c r="F155" s="50"/>
      <c r="G155" s="22" cm="1">
        <f t="array" ref="G155">IF(Options!$D$30, SUM(IF(ISNUMBER(R155:W155),(IF(R155:W155&gt;=Options!$D$36,1,"")),""))+0.5*(SUM(IF(ISNUMBER(R155:W155),(IF(R155:W155&gt;=Options!$D$37,1,"")),""))-SUM(IF(ISNUMBER(R155:W155),(IF(R155:W155&gt;=Options!$D$36,1,"")),""))),0) +
   IF(Options!$D$31,SUM(IF(ISNUMBER(R155:W155),(IF(R155:W155&gt;=Options!$D$40,1,"")),"")),0) +
   IF(Options!$D$32,AVERAGE(IF(ISNUMBER(R155:W155),R155:W155)),0) +
   IF(Options!$D$33,IF(OR(IF(ISNUMBER(R155:W155),R155:W155)=0),0,GEOMEAN(IF(ISNUMBER(R155:W155),R155:W155))),0)</f>
        <v>0</v>
      </c>
      <c r="H155" s="23">
        <f t="shared" si="32"/>
        <v>0</v>
      </c>
      <c r="I155" s="241" t="str" cm="1">
        <f t="array" ref="I155">_xlfn.IFS('Data Reliability'!D155 &gt;= 0.666, "!!", AND('Data Reliability'!D155 &lt; 0.666,  'Data Reliability'!D155  &gt;= 0.333), "!", 'Data Reliability'!D155 &lt; 0.333, "")</f>
        <v/>
      </c>
      <c r="J155" s="22" cm="1">
        <f t="array" ref="J155">IF(Options!$D$30, SUM(IF(ISNUMBER(Y155:AD155),(IF(Y155:AD155&gt;=Options!$D$40,1,"")),""))+0.5*(SUM(IF(ISNUMBER(Y155:AD155),(IF(Y155:AD155&gt;=Options!$D$41,1,"")),""))-SUM(IF(ISNUMBER(Y155:AD155),(IF(Y155:AD155&gt;=Options!$D$40,1,"")),""))),0) +
   IF(Options!$D$31,SUM(IF(ISNUMBER(Y155:AD155),(IF(Y155:AD155&gt;=Options!$D$40,1,"")),"")),0) +
   IF(Options!$D$32,AVERAGE(IF(ISNUMBER(Y155:AD155),Y155:AD155)),0) +
   IF(Options!$D$33,IF(OR(IF(ISNUMBER(Y155:AD155),Y155:AD155)=0),0,GEOMEAN(IF(ISNUMBER(Y155:AD155),Y155:AD155))),0)</f>
        <v>0</v>
      </c>
      <c r="K155" s="23">
        <f t="shared" si="33"/>
        <v>0</v>
      </c>
      <c r="L155" s="241" t="str" cm="1">
        <f t="array" ref="L155">_xlfn.IFS('Data Reliability'!E155 &gt;= 0.666, "!!", AND('Data Reliability'!E155 &lt; 0.666,  'Data Reliability'!E155  &gt;= 0.333), "!", 'Data Reliability'!E155 &lt; 0.333, "")</f>
        <v/>
      </c>
      <c r="M155" s="21" cm="1">
        <f t="array" ref="M155">IF(Options!$D$30, SUM(IF(ISNUMBER(AF155:AK155),(IF(AF155:AK155&gt;=Options!$D$40,1,"")),""))+0.5*(SUM(IF(ISNUMBER(AF155:AK155),(IF(AF155:AK155&gt;=Options!$D$41,1,"")),""))-SUM(IF(ISNUMBER(AF155:AK155),(IF(AF155:AK155&gt;=Options!$D$40,1,"")),""))),0) +
   IF(Options!$D$31,SUM(IF(ISNUMBER(AF155:AK155),(IF(AF155:AK155&gt;=Options!$D$40,1,"")),"")),0) +
   IF(Options!$D$32,AVERAGE(IF(ISNUMBER(AF155:AK155),AF155:AK155)),0) +
   IF(Options!$D$33,IF(OR(IF(ISNUMBER(AF155:AK155),AF155:AK155)=0),0,GEOMEAN(IF(ISNUMBER(AF155:AK155),AF155:AK155))),0)</f>
        <v>0</v>
      </c>
      <c r="N155" s="23">
        <f t="shared" si="40"/>
        <v>0</v>
      </c>
      <c r="O155" s="241" t="str" cm="1">
        <f t="array" ref="O155">_xlfn.IFS('Data Reliability'!F155 &gt;= 0.666, "!!", AND('Data Reliability'!F155 &lt; 0.666,  'Data Reliability'!F155  &gt;= 0.333), "!", 'Data Reliability'!F155 &lt; 0.333, "")</f>
        <v/>
      </c>
      <c r="P155" s="24"/>
      <c r="Q155" s="50"/>
      <c r="R155" s="25">
        <f t="shared" si="34"/>
        <v>2.3196879921559184</v>
      </c>
      <c r="S155" s="25">
        <f t="shared" si="35"/>
        <v>0</v>
      </c>
      <c r="T155" s="25">
        <f t="shared" si="36"/>
        <v>1.36363636363636</v>
      </c>
      <c r="U155" s="25">
        <f t="shared" si="37"/>
        <v>0.92582009977255186</v>
      </c>
      <c r="V155" s="25">
        <f t="shared" si="38"/>
        <v>0</v>
      </c>
      <c r="W155" s="25">
        <f t="shared" si="39"/>
        <v>0</v>
      </c>
      <c r="X155" s="51"/>
      <c r="Y155" s="25">
        <f>IFERROR(Health!F155,"")</f>
        <v>2.2599999999999998</v>
      </c>
      <c r="Z155" s="25">
        <f>IFERROR(Food!F155,"")</f>
        <v>0</v>
      </c>
      <c r="AA155" s="26">
        <f>IFERROR(Macro!F155,"")</f>
        <v>0</v>
      </c>
      <c r="AB155" s="25">
        <f>IFERROR(Socioeconomic!F155,"")</f>
        <v>0.28571428571428598</v>
      </c>
      <c r="AC155" s="25">
        <f>IFERROR('Natural Hazard'!F155,"")</f>
        <v>0</v>
      </c>
      <c r="AD155" s="25">
        <f>IFERROR(Conflict!F155,"")</f>
        <v>0</v>
      </c>
      <c r="AE155" s="51"/>
      <c r="AF155" s="25">
        <f>IFERROR(Health!G155,"")</f>
        <v>2.3809523809523698</v>
      </c>
      <c r="AG155" s="25">
        <f>IFERROR(Food!G155,"")</f>
        <v>0</v>
      </c>
      <c r="AH155" s="25">
        <f>IFERROR(Macro!G155,"")</f>
        <v>1.36363636363636</v>
      </c>
      <c r="AI155" s="25">
        <f>IFERROR(Socioeconomic!G155,"")</f>
        <v>3</v>
      </c>
      <c r="AJ155" s="25">
        <f>IFERROR('Natural Hazard'!G155,"")</f>
        <v>0</v>
      </c>
      <c r="AK155" s="25">
        <f>IFERROR(Conflict!G155,"")</f>
        <v>0</v>
      </c>
      <c r="AL155" s="50"/>
      <c r="AM155" s="27">
        <f>'Data Reliability'!E155</f>
        <v>0</v>
      </c>
      <c r="AN155" s="27">
        <f>'Data Reliability'!F155</f>
        <v>0.3</v>
      </c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</row>
    <row r="156" spans="1:53" x14ac:dyDescent="0.2">
      <c r="A156" s="63">
        <v>151</v>
      </c>
      <c r="B156" s="20" t="s">
        <v>307</v>
      </c>
      <c r="C156" s="20" t="s">
        <v>308</v>
      </c>
      <c r="D156" s="20" t="s">
        <v>558</v>
      </c>
      <c r="E156" s="20" t="s">
        <v>551</v>
      </c>
      <c r="F156" s="50"/>
      <c r="G156" s="22" cm="1">
        <f t="array" ref="G156">IF(Options!$D$30, SUM(IF(ISNUMBER(R156:W156),(IF(R156:W156&gt;=Options!$D$36,1,"")),""))+0.5*(SUM(IF(ISNUMBER(R156:W156),(IF(R156:W156&gt;=Options!$D$37,1,"")),""))-SUM(IF(ISNUMBER(R156:W156),(IF(R156:W156&gt;=Options!$D$36,1,"")),""))),0) +
   IF(Options!$D$31,SUM(IF(ISNUMBER(R156:W156),(IF(R156:W156&gt;=Options!$D$40,1,"")),"")),0) +
   IF(Options!$D$32,AVERAGE(IF(ISNUMBER(R156:W156),R156:W156)),0) +
   IF(Options!$D$33,IF(OR(IF(ISNUMBER(R156:W156),R156:W156)=0),0,GEOMEAN(IF(ISNUMBER(R156:W156),R156:W156))),0)</f>
        <v>5</v>
      </c>
      <c r="H156" s="23">
        <f t="shared" si="32"/>
        <v>5</v>
      </c>
      <c r="I156" s="241" t="str" cm="1">
        <f t="array" ref="I156">_xlfn.IFS('Data Reliability'!D156 &gt;= 0.666, "!!", AND('Data Reliability'!D156 &lt; 0.666,  'Data Reliability'!D156  &gt;= 0.333), "!", 'Data Reliability'!D156 &lt; 0.333, "")</f>
        <v/>
      </c>
      <c r="J156" s="22" cm="1">
        <f t="array" ref="J156">IF(Options!$D$30, SUM(IF(ISNUMBER(Y156:AD156),(IF(Y156:AD156&gt;=Options!$D$40,1,"")),""))+0.5*(SUM(IF(ISNUMBER(Y156:AD156),(IF(Y156:AD156&gt;=Options!$D$41,1,"")),""))-SUM(IF(ISNUMBER(Y156:AD156),(IF(Y156:AD156&gt;=Options!$D$40,1,"")),""))),0) +
   IF(Options!$D$31,SUM(IF(ISNUMBER(Y156:AD156),(IF(Y156:AD156&gt;=Options!$D$40,1,"")),"")),0) +
   IF(Options!$D$32,AVERAGE(IF(ISNUMBER(Y156:AD156),Y156:AD156)),0) +
   IF(Options!$D$33,IF(OR(IF(ISNUMBER(Y156:AD156),Y156:AD156)=0),0,GEOMEAN(IF(ISNUMBER(Y156:AD156),Y156:AD156))),0)</f>
        <v>3</v>
      </c>
      <c r="K156" s="23">
        <f t="shared" si="33"/>
        <v>3</v>
      </c>
      <c r="L156" s="241" t="str" cm="1">
        <f t="array" ref="L156">_xlfn.IFS('Data Reliability'!E156 &gt;= 0.666, "!!", AND('Data Reliability'!E156 &lt; 0.666,  'Data Reliability'!E156  &gt;= 0.333), "!", 'Data Reliability'!E156 &lt; 0.333, "")</f>
        <v/>
      </c>
      <c r="M156" s="21" cm="1">
        <f t="array" ref="M156">IF(Options!$D$30, SUM(IF(ISNUMBER(AF156:AK156),(IF(AF156:AK156&gt;=Options!$D$40,1,"")),""))+0.5*(SUM(IF(ISNUMBER(AF156:AK156),(IF(AF156:AK156&gt;=Options!$D$41,1,"")),""))-SUM(IF(ISNUMBER(AF156:AK156),(IF(AF156:AK156&gt;=Options!$D$40,1,"")),""))),0) +
   IF(Options!$D$31,SUM(IF(ISNUMBER(AF156:AK156),(IF(AF156:AK156&gt;=Options!$D$40,1,"")),"")),0) +
   IF(Options!$D$32,AVERAGE(IF(ISNUMBER(AF156:AK156),AF156:AK156)),0) +
   IF(Options!$D$33,IF(OR(IF(ISNUMBER(AF156:AK156),AF156:AK156)=0),0,GEOMEAN(IF(ISNUMBER(AF156:AK156),AF156:AK156))),0)</f>
        <v>2</v>
      </c>
      <c r="N156" s="23">
        <f t="shared" si="40"/>
        <v>2</v>
      </c>
      <c r="O156" s="241" t="str" cm="1">
        <f t="array" ref="O156">_xlfn.IFS('Data Reliability'!F156 &gt;= 0.666, "!!", AND('Data Reliability'!F156 &lt; 0.666,  'Data Reliability'!F156  &gt;= 0.333), "!", 'Data Reliability'!F156 &lt; 0.333, "")</f>
        <v>!</v>
      </c>
      <c r="P156" s="24"/>
      <c r="Q156" s="50"/>
      <c r="R156" s="25">
        <f t="shared" si="34"/>
        <v>8.9596634552180134</v>
      </c>
      <c r="S156" s="25">
        <f t="shared" si="35"/>
        <v>9.1387559808612497</v>
      </c>
      <c r="T156" s="25">
        <f t="shared" si="36"/>
        <v>0</v>
      </c>
      <c r="U156" s="25">
        <f t="shared" si="37"/>
        <v>7.8113729265468628</v>
      </c>
      <c r="V156" s="25">
        <f t="shared" si="38"/>
        <v>8.9442719099991592</v>
      </c>
      <c r="W156" s="25">
        <f t="shared" si="39"/>
        <v>10</v>
      </c>
      <c r="X156" s="51"/>
      <c r="Y156" s="25">
        <f>IFERROR(Health!F156,"")</f>
        <v>9.86</v>
      </c>
      <c r="Z156" s="25">
        <f>IFERROR(Food!F156,"")</f>
        <v>9.1387559808612497</v>
      </c>
      <c r="AA156" s="26">
        <f>IFERROR(Macro!F156,"")</f>
        <v>0</v>
      </c>
      <c r="AB156" s="25">
        <f>IFERROR(Socioeconomic!F156,"")</f>
        <v>8.4285714285714306</v>
      </c>
      <c r="AC156" s="25">
        <f>IFERROR('Natural Hazard'!F156,"")</f>
        <v>8</v>
      </c>
      <c r="AD156" s="25">
        <f>IFERROR(Conflict!F156,"")</f>
        <v>10</v>
      </c>
      <c r="AE156" s="51"/>
      <c r="AF156" s="25">
        <f>IFERROR(Health!G156,"")</f>
        <v>8.1415384615384596</v>
      </c>
      <c r="AG156" s="25">
        <f>IFERROR(Food!G156,"")</f>
        <v>0</v>
      </c>
      <c r="AH156" s="25">
        <f>IFERROR(Macro!G156,"")</f>
        <v>0</v>
      </c>
      <c r="AI156" s="25">
        <f>IFERROR(Socioeconomic!G156,"")</f>
        <v>7.2393699827648303</v>
      </c>
      <c r="AJ156" s="25">
        <f>IFERROR('Natural Hazard'!G156,"")</f>
        <v>10</v>
      </c>
      <c r="AK156" s="25">
        <f>IFERROR(Conflict!G156,"")</f>
        <v>0</v>
      </c>
      <c r="AL156" s="50"/>
      <c r="AM156" s="27">
        <f>'Data Reliability'!E156</f>
        <v>0</v>
      </c>
      <c r="AN156" s="27">
        <f>'Data Reliability'!F156</f>
        <v>0.6</v>
      </c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</row>
    <row r="157" spans="1:53" x14ac:dyDescent="0.2">
      <c r="A157" s="63">
        <v>152</v>
      </c>
      <c r="B157" s="20" t="s">
        <v>309</v>
      </c>
      <c r="C157" s="20" t="s">
        <v>310</v>
      </c>
      <c r="D157" s="20" t="s">
        <v>554</v>
      </c>
      <c r="E157" s="20" t="s">
        <v>551</v>
      </c>
      <c r="F157" s="50"/>
      <c r="G157" s="22" cm="1">
        <f t="array" ref="G157">IF(Options!$D$30, SUM(IF(ISNUMBER(R157:W157),(IF(R157:W157&gt;=Options!$D$36,1,"")),""))+0.5*(SUM(IF(ISNUMBER(R157:W157),(IF(R157:W157&gt;=Options!$D$37,1,"")),""))-SUM(IF(ISNUMBER(R157:W157),(IF(R157:W157&gt;=Options!$D$36,1,"")),""))),0) +
   IF(Options!$D$31,SUM(IF(ISNUMBER(R157:W157),(IF(R157:W157&gt;=Options!$D$40,1,"")),"")),0) +
   IF(Options!$D$32,AVERAGE(IF(ISNUMBER(R157:W157),R157:W157)),0) +
   IF(Options!$D$33,IF(OR(IF(ISNUMBER(R157:W157),R157:W157)=0),0,GEOMEAN(IF(ISNUMBER(R157:W157),R157:W157))),0)</f>
        <v>3</v>
      </c>
      <c r="H157" s="23">
        <f t="shared" si="32"/>
        <v>3</v>
      </c>
      <c r="I157" s="241" t="str" cm="1">
        <f t="array" ref="I157">_xlfn.IFS('Data Reliability'!D157 &gt;= 0.666, "!!", AND('Data Reliability'!D157 &lt; 0.666,  'Data Reliability'!D157  &gt;= 0.333), "!", 'Data Reliability'!D157 &lt; 0.333, "")</f>
        <v/>
      </c>
      <c r="J157" s="22" cm="1">
        <f t="array" ref="J157">IF(Options!$D$30, SUM(IF(ISNUMBER(Y157:AD157),(IF(Y157:AD157&gt;=Options!$D$40,1,"")),""))+0.5*(SUM(IF(ISNUMBER(Y157:AD157),(IF(Y157:AD157&gt;=Options!$D$41,1,"")),""))-SUM(IF(ISNUMBER(Y157:AD157),(IF(Y157:AD157&gt;=Options!$D$40,1,"")),""))),0) +
   IF(Options!$D$31,SUM(IF(ISNUMBER(Y157:AD157),(IF(Y157:AD157&gt;=Options!$D$40,1,"")),"")),0) +
   IF(Options!$D$32,AVERAGE(IF(ISNUMBER(Y157:AD157),Y157:AD157)),0) +
   IF(Options!$D$33,IF(OR(IF(ISNUMBER(Y157:AD157),Y157:AD157)=0),0,GEOMEAN(IF(ISNUMBER(Y157:AD157),Y157:AD157))),0)</f>
        <v>2.5</v>
      </c>
      <c r="K157" s="23">
        <f t="shared" si="33"/>
        <v>2.5</v>
      </c>
      <c r="L157" s="241" t="str" cm="1">
        <f t="array" ref="L157">_xlfn.IFS('Data Reliability'!E157 &gt;= 0.666, "!!", AND('Data Reliability'!E157 &lt; 0.666,  'Data Reliability'!E157  &gt;= 0.333), "!", 'Data Reliability'!E157 &lt; 0.333, "")</f>
        <v/>
      </c>
      <c r="M157" s="21" cm="1">
        <f t="array" ref="M157">IF(Options!$D$30, SUM(IF(ISNUMBER(AF157:AK157),(IF(AF157:AK157&gt;=Options!$D$40,1,"")),""))+0.5*(SUM(IF(ISNUMBER(AF157:AK157),(IF(AF157:AK157&gt;=Options!$D$41,1,"")),""))-SUM(IF(ISNUMBER(AF157:AK157),(IF(AF157:AK157&gt;=Options!$D$40,1,"")),""))),0) +
   IF(Options!$D$31,SUM(IF(ISNUMBER(AF157:AK157),(IF(AF157:AK157&gt;=Options!$D$40,1,"")),"")),0) +
   IF(Options!$D$32,AVERAGE(IF(ISNUMBER(AF157:AK157),AF157:AK157)),0) +
   IF(Options!$D$33,IF(OR(IF(ISNUMBER(AF157:AK157),AF157:AK157)=0),0,GEOMEAN(IF(ISNUMBER(AF157:AK157),AF157:AK157))),0)</f>
        <v>3</v>
      </c>
      <c r="N157" s="23">
        <f t="shared" si="40"/>
        <v>3</v>
      </c>
      <c r="O157" s="241" t="str" cm="1">
        <f t="array" ref="O157">_xlfn.IFS('Data Reliability'!F157 &gt;= 0.666, "!!", AND('Data Reliability'!F157 &lt; 0.666,  'Data Reliability'!F157  &gt;= 0.333), "!", 'Data Reliability'!F157 &lt; 0.333, "")</f>
        <v/>
      </c>
      <c r="P157" s="24"/>
      <c r="Q157" s="50"/>
      <c r="R157" s="25">
        <f t="shared" si="34"/>
        <v>10</v>
      </c>
      <c r="S157" s="25">
        <f t="shared" si="35"/>
        <v>9.8189349347874035</v>
      </c>
      <c r="T157" s="25">
        <f t="shared" si="36"/>
        <v>3.6223905087312112</v>
      </c>
      <c r="U157" s="25">
        <f t="shared" si="37"/>
        <v>9.9283144879394616</v>
      </c>
      <c r="V157" s="25">
        <f t="shared" si="38"/>
        <v>4.8333333333333304</v>
      </c>
      <c r="W157" s="25">
        <f t="shared" si="39"/>
        <v>0</v>
      </c>
      <c r="X157" s="51"/>
      <c r="Y157" s="25">
        <f>IFERROR(Health!F157,"")</f>
        <v>10</v>
      </c>
      <c r="Z157" s="25">
        <f>IFERROR(Food!F157,"")</f>
        <v>9.6411483253588504</v>
      </c>
      <c r="AA157" s="26">
        <f>IFERROR(Macro!F157,"")</f>
        <v>8.2479338842975203</v>
      </c>
      <c r="AB157" s="25">
        <f>IFERROR(Socioeconomic!F157,"")</f>
        <v>9.8571428571428594</v>
      </c>
      <c r="AC157" s="25">
        <f>IFERROR('Natural Hazard'!F157,"")</f>
        <v>4.8333333333333304</v>
      </c>
      <c r="AD157" s="25">
        <f>IFERROR(Conflict!F157,"")</f>
        <v>0</v>
      </c>
      <c r="AE157" s="51"/>
      <c r="AF157" s="25">
        <f>IFERROR(Health!G157,"")</f>
        <v>10</v>
      </c>
      <c r="AG157" s="25">
        <f>IFERROR(Food!G157,"")</f>
        <v>10</v>
      </c>
      <c r="AH157" s="25">
        <f>IFERROR(Macro!G157,"")</f>
        <v>1.5909090909090799</v>
      </c>
      <c r="AI157" s="25">
        <f>IFERROR(Socioeconomic!G157,"")</f>
        <v>10</v>
      </c>
      <c r="AJ157" s="25">
        <f>IFERROR('Natural Hazard'!G157,"")</f>
        <v>0</v>
      </c>
      <c r="AK157" s="25">
        <f>IFERROR(Conflict!G157,"")</f>
        <v>0</v>
      </c>
      <c r="AL157" s="50"/>
      <c r="AM157" s="27">
        <f>'Data Reliability'!E157</f>
        <v>0</v>
      </c>
      <c r="AN157" s="27">
        <f>'Data Reliability'!F157</f>
        <v>0.2</v>
      </c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</row>
    <row r="158" spans="1:53" x14ac:dyDescent="0.2">
      <c r="A158" s="63">
        <v>153</v>
      </c>
      <c r="B158" s="20" t="s">
        <v>311</v>
      </c>
      <c r="C158" s="20" t="s">
        <v>312</v>
      </c>
      <c r="D158" s="20" t="s">
        <v>557</v>
      </c>
      <c r="E158" s="20" t="s">
        <v>552</v>
      </c>
      <c r="F158" s="50"/>
      <c r="G158" s="22" cm="1">
        <f t="array" ref="G158">IF(Options!$D$30, SUM(IF(ISNUMBER(R158:W158),(IF(R158:W158&gt;=Options!$D$36,1,"")),""))+0.5*(SUM(IF(ISNUMBER(R158:W158),(IF(R158:W158&gt;=Options!$D$37,1,"")),""))-SUM(IF(ISNUMBER(R158:W158),(IF(R158:W158&gt;=Options!$D$36,1,"")),""))),0) +
   IF(Options!$D$31,SUM(IF(ISNUMBER(R158:W158),(IF(R158:W158&gt;=Options!$D$40,1,"")),"")),0) +
   IF(Options!$D$32,AVERAGE(IF(ISNUMBER(R158:W158),R158:W158)),0) +
   IF(Options!$D$33,IF(OR(IF(ISNUMBER(R158:W158),R158:W158)=0),0,GEOMEAN(IF(ISNUMBER(R158:W158),R158:W158))),0)</f>
        <v>3.5</v>
      </c>
      <c r="H158" s="23">
        <f t="shared" si="32"/>
        <v>3.5</v>
      </c>
      <c r="I158" s="241" t="str" cm="1">
        <f t="array" ref="I158">_xlfn.IFS('Data Reliability'!D158 &gt;= 0.666, "!!", AND('Data Reliability'!D158 &lt; 0.666,  'Data Reliability'!D158  &gt;= 0.333), "!", 'Data Reliability'!D158 &lt; 0.333, "")</f>
        <v/>
      </c>
      <c r="J158" s="22" cm="1">
        <f t="array" ref="J158">IF(Options!$D$30, SUM(IF(ISNUMBER(Y158:AD158),(IF(Y158:AD158&gt;=Options!$D$40,1,"")),""))+0.5*(SUM(IF(ISNUMBER(Y158:AD158),(IF(Y158:AD158&gt;=Options!$D$41,1,"")),""))-SUM(IF(ISNUMBER(Y158:AD158),(IF(Y158:AD158&gt;=Options!$D$40,1,"")),""))),0) +
   IF(Options!$D$31,SUM(IF(ISNUMBER(Y158:AD158),(IF(Y158:AD158&gt;=Options!$D$40,1,"")),"")),0) +
   IF(Options!$D$32,AVERAGE(IF(ISNUMBER(Y158:AD158),Y158:AD158)),0) +
   IF(Options!$D$33,IF(OR(IF(ISNUMBER(Y158:AD158),Y158:AD158)=0),0,GEOMEAN(IF(ISNUMBER(Y158:AD158),Y158:AD158))),0)</f>
        <v>0.5</v>
      </c>
      <c r="K158" s="23">
        <f t="shared" si="33"/>
        <v>0.5</v>
      </c>
      <c r="L158" s="241" t="str" cm="1">
        <f t="array" ref="L158">_xlfn.IFS('Data Reliability'!E158 &gt;= 0.666, "!!", AND('Data Reliability'!E158 &lt; 0.666,  'Data Reliability'!E158  &gt;= 0.333), "!", 'Data Reliability'!E158 &lt; 0.333, "")</f>
        <v/>
      </c>
      <c r="M158" s="21" cm="1">
        <f t="array" ref="M158">IF(Options!$D$30, SUM(IF(ISNUMBER(AF158:AK158),(IF(AF158:AK158&gt;=Options!$D$40,1,"")),""))+0.5*(SUM(IF(ISNUMBER(AF158:AK158),(IF(AF158:AK158&gt;=Options!$D$41,1,"")),""))-SUM(IF(ISNUMBER(AF158:AK158),(IF(AF158:AK158&gt;=Options!$D$40,1,"")),""))),0) +
   IF(Options!$D$31,SUM(IF(ISNUMBER(AF158:AK158),(IF(AF158:AK158&gt;=Options!$D$40,1,"")),"")),0) +
   IF(Options!$D$32,AVERAGE(IF(ISNUMBER(AF158:AK158),AF158:AK158)),0) +
   IF(Options!$D$33,IF(OR(IF(ISNUMBER(AF158:AK158),AF158:AK158)=0),0,GEOMEAN(IF(ISNUMBER(AF158:AK158),AF158:AK158))),0)</f>
        <v>1.5</v>
      </c>
      <c r="N158" s="23">
        <f t="shared" si="40"/>
        <v>1.5</v>
      </c>
      <c r="O158" s="241" t="str" cm="1">
        <f t="array" ref="O158">_xlfn.IFS('Data Reliability'!F158 &gt;= 0.666, "!!", AND('Data Reliability'!F158 &lt; 0.666,  'Data Reliability'!F158  &gt;= 0.333), "!", 'Data Reliability'!F158 &lt; 0.333, "")</f>
        <v/>
      </c>
      <c r="P158" s="24"/>
      <c r="Q158" s="50"/>
      <c r="R158" s="25">
        <f t="shared" si="34"/>
        <v>6.2678317052800727</v>
      </c>
      <c r="S158" s="25">
        <f t="shared" si="35"/>
        <v>4.9760765550239201</v>
      </c>
      <c r="T158" s="25">
        <f t="shared" si="36"/>
        <v>1.9196872397404336</v>
      </c>
      <c r="U158" s="25">
        <f t="shared" si="37"/>
        <v>7.4612650529569207</v>
      </c>
      <c r="V158" s="25">
        <f t="shared" si="38"/>
        <v>9.1666666666666696</v>
      </c>
      <c r="W158" s="25">
        <f t="shared" si="39"/>
        <v>9.1286241755822193</v>
      </c>
      <c r="X158" s="51"/>
      <c r="Y158" s="25">
        <f>IFERROR(Health!F158,"")</f>
        <v>5.5</v>
      </c>
      <c r="Z158" s="25">
        <f>IFERROR(Food!F158,"")</f>
        <v>4.9760765550239201</v>
      </c>
      <c r="AA158" s="26">
        <f>IFERROR(Macro!F158,"")</f>
        <v>5.4049586776859497</v>
      </c>
      <c r="AB158" s="25">
        <f>IFERROR(Socioeconomic!F158,"")</f>
        <v>6.28571428571429</v>
      </c>
      <c r="AC158" s="25">
        <f>IFERROR('Natural Hazard'!F158,"")</f>
        <v>9.1666666666666696</v>
      </c>
      <c r="AD158" s="25">
        <f>IFERROR(Conflict!F158,"")</f>
        <v>0</v>
      </c>
      <c r="AE158" s="51"/>
      <c r="AF158" s="25">
        <f>IFERROR(Health!G158,"")</f>
        <v>7.1428571428571104</v>
      </c>
      <c r="AG158" s="25">
        <f>IFERROR(Food!G158,"")</f>
        <v>0</v>
      </c>
      <c r="AH158" s="25">
        <f>IFERROR(Macro!G158,"")</f>
        <v>0.68181818181818299</v>
      </c>
      <c r="AI158" s="25">
        <f>IFERROR(Socioeconomic!G158,"")</f>
        <v>8.8566666666666691</v>
      </c>
      <c r="AJ158" s="25">
        <f>IFERROR('Natural Hazard'!G158,"")</f>
        <v>0</v>
      </c>
      <c r="AK158" s="25">
        <f>IFERROR(Conflict!G158,"")</f>
        <v>9.1286241755822193</v>
      </c>
      <c r="AL158" s="50"/>
      <c r="AM158" s="27">
        <f>'Data Reliability'!E158</f>
        <v>0</v>
      </c>
      <c r="AN158" s="27">
        <f>'Data Reliability'!F158</f>
        <v>0.3</v>
      </c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</row>
    <row r="159" spans="1:53" x14ac:dyDescent="0.2">
      <c r="A159" s="63">
        <v>154</v>
      </c>
      <c r="B159" s="20" t="s">
        <v>313</v>
      </c>
      <c r="C159" s="20" t="s">
        <v>314</v>
      </c>
      <c r="D159" s="20" t="s">
        <v>554</v>
      </c>
      <c r="E159" s="20" t="s">
        <v>551</v>
      </c>
      <c r="F159" s="50"/>
      <c r="G159" s="22" cm="1">
        <f t="array" ref="G159">IF(Options!$D$30, SUM(IF(ISNUMBER(R159:W159),(IF(R159:W159&gt;=Options!$D$36,1,"")),""))+0.5*(SUM(IF(ISNUMBER(R159:W159),(IF(R159:W159&gt;=Options!$D$37,1,"")),""))-SUM(IF(ISNUMBER(R159:W159),(IF(R159:W159&gt;=Options!$D$36,1,"")),""))),0) +
   IF(Options!$D$31,SUM(IF(ISNUMBER(R159:W159),(IF(R159:W159&gt;=Options!$D$40,1,"")),"")),0) +
   IF(Options!$D$32,AVERAGE(IF(ISNUMBER(R159:W159),R159:W159)),0) +
   IF(Options!$D$33,IF(OR(IF(ISNUMBER(R159:W159),R159:W159)=0),0,GEOMEAN(IF(ISNUMBER(R159:W159),R159:W159))),0)</f>
        <v>6</v>
      </c>
      <c r="H159" s="23">
        <f t="shared" si="32"/>
        <v>6</v>
      </c>
      <c r="I159" s="241" t="str" cm="1">
        <f t="array" ref="I159">_xlfn.IFS('Data Reliability'!D159 &gt;= 0.666, "!!", AND('Data Reliability'!D159 &lt; 0.666,  'Data Reliability'!D159  &gt;= 0.333), "!", 'Data Reliability'!D159 &lt; 0.333, "")</f>
        <v/>
      </c>
      <c r="J159" s="22" cm="1">
        <f t="array" ref="J159">IF(Options!$D$30, SUM(IF(ISNUMBER(Y159:AD159),(IF(Y159:AD159&gt;=Options!$D$40,1,"")),""))+0.5*(SUM(IF(ISNUMBER(Y159:AD159),(IF(Y159:AD159&gt;=Options!$D$41,1,"")),""))-SUM(IF(ISNUMBER(Y159:AD159),(IF(Y159:AD159&gt;=Options!$D$40,1,"")),""))),0) +
   IF(Options!$D$31,SUM(IF(ISNUMBER(Y159:AD159),(IF(Y159:AD159&gt;=Options!$D$40,1,"")),"")),0) +
   IF(Options!$D$32,AVERAGE(IF(ISNUMBER(Y159:AD159),Y159:AD159)),0) +
   IF(Options!$D$33,IF(OR(IF(ISNUMBER(Y159:AD159),Y159:AD159)=0),0,GEOMEAN(IF(ISNUMBER(Y159:AD159),Y159:AD159))),0)</f>
        <v>5.5</v>
      </c>
      <c r="K159" s="23">
        <f t="shared" si="33"/>
        <v>5.5</v>
      </c>
      <c r="L159" s="241" t="str" cm="1">
        <f t="array" ref="L159">_xlfn.IFS('Data Reliability'!E159 &gt;= 0.666, "!!", AND('Data Reliability'!E159 &lt; 0.666,  'Data Reliability'!E159  &gt;= 0.333), "!", 'Data Reliability'!E159 &lt; 0.333, "")</f>
        <v/>
      </c>
      <c r="M159" s="21" cm="1">
        <f t="array" ref="M159">IF(Options!$D$30, SUM(IF(ISNUMBER(AF159:AK159),(IF(AF159:AK159&gt;=Options!$D$40,1,"")),""))+0.5*(SUM(IF(ISNUMBER(AF159:AK159),(IF(AF159:AK159&gt;=Options!$D$41,1,"")),""))-SUM(IF(ISNUMBER(AF159:AK159),(IF(AF159:AK159&gt;=Options!$D$40,1,"")),""))),0) +
   IF(Options!$D$31,SUM(IF(ISNUMBER(AF159:AK159),(IF(AF159:AK159&gt;=Options!$D$40,1,"")),"")),0) +
   IF(Options!$D$32,AVERAGE(IF(ISNUMBER(AF159:AK159),AF159:AK159)),0) +
   IF(Options!$D$33,IF(OR(IF(ISNUMBER(AF159:AK159),AF159:AK159)=0),0,GEOMEAN(IF(ISNUMBER(AF159:AK159),AF159:AK159))),0)</f>
        <v>4.5</v>
      </c>
      <c r="N159" s="23">
        <f t="shared" si="40"/>
        <v>4.5</v>
      </c>
      <c r="O159" s="241" t="str" cm="1">
        <f t="array" ref="O159">_xlfn.IFS('Data Reliability'!F159 &gt;= 0.666, "!!", AND('Data Reliability'!F159 &lt; 0.666,  'Data Reliability'!F159  &gt;= 0.333), "!", 'Data Reliability'!F159 &lt; 0.333, "")</f>
        <v/>
      </c>
      <c r="P159" s="24"/>
      <c r="Q159" s="50"/>
      <c r="R159" s="25">
        <f t="shared" si="34"/>
        <v>9.7590007294853081</v>
      </c>
      <c r="S159" s="25">
        <f t="shared" si="35"/>
        <v>10</v>
      </c>
      <c r="T159" s="25">
        <f t="shared" si="36"/>
        <v>8.3937205966451671</v>
      </c>
      <c r="U159" s="25">
        <f t="shared" si="37"/>
        <v>8.3666002653407556</v>
      </c>
      <c r="V159" s="25">
        <f t="shared" si="38"/>
        <v>9.9163165204290102</v>
      </c>
      <c r="W159" s="25">
        <f t="shared" si="39"/>
        <v>10</v>
      </c>
      <c r="X159" s="51"/>
      <c r="Y159" s="25">
        <f>IFERROR(Health!F159,"")</f>
        <v>10</v>
      </c>
      <c r="Z159" s="25">
        <f>IFERROR(Food!F159,"")</f>
        <v>10</v>
      </c>
      <c r="AA159" s="26">
        <f>IFERROR(Macro!F159,"")</f>
        <v>10</v>
      </c>
      <c r="AB159" s="25">
        <f>IFERROR(Socioeconomic!F159,"")</f>
        <v>10</v>
      </c>
      <c r="AC159" s="25">
        <f>IFERROR('Natural Hazard'!F159,"")</f>
        <v>9.8333333333333304</v>
      </c>
      <c r="AD159" s="25">
        <f>IFERROR(Conflict!F159,"")</f>
        <v>10</v>
      </c>
      <c r="AE159" s="51"/>
      <c r="AF159" s="25">
        <f>IFERROR(Health!G159,"")</f>
        <v>9.5238095238094793</v>
      </c>
      <c r="AG159" s="25">
        <f>IFERROR(Food!G159,"")</f>
        <v>10</v>
      </c>
      <c r="AH159" s="25">
        <f>IFERROR(Macro!G159,"")</f>
        <v>7.0454545454545299</v>
      </c>
      <c r="AI159" s="25">
        <f>IFERROR(Socioeconomic!G159,"")</f>
        <v>7</v>
      </c>
      <c r="AJ159" s="25">
        <f>IFERROR('Natural Hazard'!G159,"")</f>
        <v>10</v>
      </c>
      <c r="AK159" s="25">
        <f>IFERROR(Conflict!G159,"")</f>
        <v>10</v>
      </c>
      <c r="AL159" s="50"/>
      <c r="AM159" s="27">
        <f>'Data Reliability'!E159</f>
        <v>0</v>
      </c>
      <c r="AN159" s="27">
        <f>'Data Reliability'!F159</f>
        <v>0.1</v>
      </c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</row>
    <row r="160" spans="1:53" x14ac:dyDescent="0.2">
      <c r="A160" s="63">
        <v>155</v>
      </c>
      <c r="B160" s="20" t="s">
        <v>315</v>
      </c>
      <c r="C160" s="20" t="s">
        <v>316</v>
      </c>
      <c r="D160" s="20" t="s">
        <v>555</v>
      </c>
      <c r="E160" s="20" t="s">
        <v>552</v>
      </c>
      <c r="F160" s="50"/>
      <c r="G160" s="22" cm="1">
        <f t="array" ref="G160">IF(Options!$D$30, SUM(IF(ISNUMBER(R160:W160),(IF(R160:W160&gt;=Options!$D$36,1,"")),""))+0.5*(SUM(IF(ISNUMBER(R160:W160),(IF(R160:W160&gt;=Options!$D$37,1,"")),""))-SUM(IF(ISNUMBER(R160:W160),(IF(R160:W160&gt;=Options!$D$36,1,"")),""))),0) +
   IF(Options!$D$31,SUM(IF(ISNUMBER(R160:W160),(IF(R160:W160&gt;=Options!$D$40,1,"")),"")),0) +
   IF(Options!$D$32,AVERAGE(IF(ISNUMBER(R160:W160),R160:W160)),0) +
   IF(Options!$D$33,IF(OR(IF(ISNUMBER(R160:W160),R160:W160)=0),0,GEOMEAN(IF(ISNUMBER(R160:W160),R160:W160))),0)</f>
        <v>1</v>
      </c>
      <c r="H160" s="23">
        <f t="shared" si="32"/>
        <v>1</v>
      </c>
      <c r="I160" s="241" t="str" cm="1">
        <f t="array" ref="I160">_xlfn.IFS('Data Reliability'!D160 &gt;= 0.666, "!!", AND('Data Reliability'!D160 &lt; 0.666,  'Data Reliability'!D160  &gt;= 0.333), "!", 'Data Reliability'!D160 &lt; 0.333, "")</f>
        <v/>
      </c>
      <c r="J160" s="22" cm="1">
        <f t="array" ref="J160">IF(Options!$D$30, SUM(IF(ISNUMBER(Y160:AD160),(IF(Y160:AD160&gt;=Options!$D$40,1,"")),""))+0.5*(SUM(IF(ISNUMBER(Y160:AD160),(IF(Y160:AD160&gt;=Options!$D$41,1,"")),""))-SUM(IF(ISNUMBER(Y160:AD160),(IF(Y160:AD160&gt;=Options!$D$40,1,"")),""))),0) +
   IF(Options!$D$31,SUM(IF(ISNUMBER(Y160:AD160),(IF(Y160:AD160&gt;=Options!$D$40,1,"")),"")),0) +
   IF(Options!$D$32,AVERAGE(IF(ISNUMBER(Y160:AD160),Y160:AD160)),0) +
   IF(Options!$D$33,IF(OR(IF(ISNUMBER(Y160:AD160),Y160:AD160)=0),0,GEOMEAN(IF(ISNUMBER(Y160:AD160),Y160:AD160))),0)</f>
        <v>0</v>
      </c>
      <c r="K160" s="23">
        <f t="shared" si="33"/>
        <v>0</v>
      </c>
      <c r="L160" s="241" t="str" cm="1">
        <f t="array" ref="L160">_xlfn.IFS('Data Reliability'!E160 &gt;= 0.666, "!!", AND('Data Reliability'!E160 &lt; 0.666,  'Data Reliability'!E160  &gt;= 0.333), "!", 'Data Reliability'!E160 &lt; 0.333, "")</f>
        <v/>
      </c>
      <c r="M160" s="21" cm="1">
        <f t="array" ref="M160">IF(Options!$D$30, SUM(IF(ISNUMBER(AF160:AK160),(IF(AF160:AK160&gt;=Options!$D$40,1,"")),""))+0.5*(SUM(IF(ISNUMBER(AF160:AK160),(IF(AF160:AK160&gt;=Options!$D$41,1,"")),""))-SUM(IF(ISNUMBER(AF160:AK160),(IF(AF160:AK160&gt;=Options!$D$40,1,"")),""))),0) +
   IF(Options!$D$31,SUM(IF(ISNUMBER(AF160:AK160),(IF(AF160:AK160&gt;=Options!$D$40,1,"")),"")),0) +
   IF(Options!$D$32,AVERAGE(IF(ISNUMBER(AF160:AK160),AF160:AK160)),0) +
   IF(Options!$D$33,IF(OR(IF(ISNUMBER(AF160:AK160),AF160:AK160)=0),0,GEOMEAN(IF(ISNUMBER(AF160:AK160),AF160:AK160))),0)</f>
        <v>2</v>
      </c>
      <c r="N160" s="23">
        <f t="shared" si="40"/>
        <v>2</v>
      </c>
      <c r="O160" s="241" t="str" cm="1">
        <f t="array" ref="O160">_xlfn.IFS('Data Reliability'!F160 &gt;= 0.666, "!!", AND('Data Reliability'!F160 &lt; 0.666,  'Data Reliability'!F160  &gt;= 0.333), "!", 'Data Reliability'!F160 &lt; 0.333, "")</f>
        <v/>
      </c>
      <c r="P160" s="24"/>
      <c r="Q160" s="50"/>
      <c r="R160" s="25">
        <f t="shared" si="34"/>
        <v>6.5192024052026483</v>
      </c>
      <c r="S160" s="25">
        <f t="shared" si="35"/>
        <v>3.8995215311004801</v>
      </c>
      <c r="T160" s="25">
        <f t="shared" si="36"/>
        <v>3.6415252622922751</v>
      </c>
      <c r="U160" s="25">
        <f t="shared" si="37"/>
        <v>4.9280538030458132</v>
      </c>
      <c r="V160" s="25">
        <f t="shared" si="38"/>
        <v>5.8333333333333304</v>
      </c>
      <c r="W160" s="25">
        <f t="shared" si="39"/>
        <v>0</v>
      </c>
      <c r="X160" s="51"/>
      <c r="Y160" s="25">
        <f>IFERROR(Health!F160,"")</f>
        <v>4.25</v>
      </c>
      <c r="Z160" s="25">
        <f>IFERROR(Food!F160,"")</f>
        <v>3.8995215311004801</v>
      </c>
      <c r="AA160" s="26">
        <f>IFERROR(Macro!F160,"")</f>
        <v>5.8347107438016499</v>
      </c>
      <c r="AB160" s="25">
        <f>IFERROR(Socioeconomic!F160,"")</f>
        <v>2.4285714285714302</v>
      </c>
      <c r="AC160" s="25">
        <f>IFERROR('Natural Hazard'!F160,"")</f>
        <v>5.8333333333333304</v>
      </c>
      <c r="AD160" s="25">
        <f>IFERROR(Conflict!F160,"")</f>
        <v>0</v>
      </c>
      <c r="AE160" s="51"/>
      <c r="AF160" s="25">
        <f>IFERROR(Health!G160,"")</f>
        <v>10</v>
      </c>
      <c r="AG160" s="25">
        <f>IFERROR(Food!G160,"")</f>
        <v>0</v>
      </c>
      <c r="AH160" s="25">
        <f>IFERROR(Macro!G160,"")</f>
        <v>2.2727272727272698</v>
      </c>
      <c r="AI160" s="25">
        <f>IFERROR(Socioeconomic!G160,"")</f>
        <v>10</v>
      </c>
      <c r="AJ160" s="25">
        <f>IFERROR('Natural Hazard'!G160,"")</f>
        <v>0</v>
      </c>
      <c r="AK160" s="25">
        <f>IFERROR(Conflict!G160,"")</f>
        <v>0</v>
      </c>
      <c r="AL160" s="50"/>
      <c r="AM160" s="27">
        <f>'Data Reliability'!E160</f>
        <v>0</v>
      </c>
      <c r="AN160" s="27">
        <f>'Data Reliability'!F160</f>
        <v>0.3</v>
      </c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</row>
    <row r="161" spans="1:53" x14ac:dyDescent="0.2">
      <c r="A161" s="63">
        <v>156</v>
      </c>
      <c r="B161" s="20" t="s">
        <v>317</v>
      </c>
      <c r="C161" s="20" t="s">
        <v>318</v>
      </c>
      <c r="D161" s="20" t="s">
        <v>554</v>
      </c>
      <c r="E161" s="20" t="s">
        <v>551</v>
      </c>
      <c r="F161" s="50"/>
      <c r="G161" s="22" cm="1">
        <f t="array" ref="G161">IF(Options!$D$30, SUM(IF(ISNUMBER(R161:W161),(IF(R161:W161&gt;=Options!$D$36,1,"")),""))+0.5*(SUM(IF(ISNUMBER(R161:W161),(IF(R161:W161&gt;=Options!$D$37,1,"")),""))-SUM(IF(ISNUMBER(R161:W161),(IF(R161:W161&gt;=Options!$D$36,1,"")),""))),0) +
   IF(Options!$D$31,SUM(IF(ISNUMBER(R161:W161),(IF(R161:W161&gt;=Options!$D$40,1,"")),"")),0) +
   IF(Options!$D$32,AVERAGE(IF(ISNUMBER(R161:W161),R161:W161)),0) +
   IF(Options!$D$33,IF(OR(IF(ISNUMBER(R161:W161),R161:W161)=0),0,GEOMEAN(IF(ISNUMBER(R161:W161),R161:W161))),0)</f>
        <v>4.5</v>
      </c>
      <c r="H161" s="23">
        <f t="shared" si="32"/>
        <v>4.5</v>
      </c>
      <c r="I161" s="241" t="str" cm="1">
        <f t="array" ref="I161">_xlfn.IFS('Data Reliability'!D161 &gt;= 0.666, "!!", AND('Data Reliability'!D161 &lt; 0.666,  'Data Reliability'!D161  &gt;= 0.333), "!", 'Data Reliability'!D161 &lt; 0.333, "")</f>
        <v/>
      </c>
      <c r="J161" s="22" cm="1">
        <f t="array" ref="J161">IF(Options!$D$30, SUM(IF(ISNUMBER(Y161:AD161),(IF(Y161:AD161&gt;=Options!$D$40,1,"")),""))+0.5*(SUM(IF(ISNUMBER(Y161:AD161),(IF(Y161:AD161&gt;=Options!$D$41,1,"")),""))-SUM(IF(ISNUMBER(Y161:AD161),(IF(Y161:AD161&gt;=Options!$D$40,1,"")),""))),0) +
   IF(Options!$D$31,SUM(IF(ISNUMBER(Y161:AD161),(IF(Y161:AD161&gt;=Options!$D$40,1,"")),"")),0) +
   IF(Options!$D$32,AVERAGE(IF(ISNUMBER(Y161:AD161),Y161:AD161)),0) +
   IF(Options!$D$33,IF(OR(IF(ISNUMBER(Y161:AD161),Y161:AD161)=0),0,GEOMEAN(IF(ISNUMBER(Y161:AD161),Y161:AD161))),0)</f>
        <v>4</v>
      </c>
      <c r="K161" s="23">
        <f t="shared" si="33"/>
        <v>4</v>
      </c>
      <c r="L161" s="241" t="str" cm="1">
        <f t="array" ref="L161">_xlfn.IFS('Data Reliability'!E161 &gt;= 0.666, "!!", AND('Data Reliability'!E161 &lt; 0.666,  'Data Reliability'!E161  &gt;= 0.333), "!", 'Data Reliability'!E161 &lt; 0.333, "")</f>
        <v/>
      </c>
      <c r="M161" s="21" cm="1">
        <f t="array" ref="M161">IF(Options!$D$30, SUM(IF(ISNUMBER(AF161:AK161),(IF(AF161:AK161&gt;=Options!$D$40,1,"")),""))+0.5*(SUM(IF(ISNUMBER(AF161:AK161),(IF(AF161:AK161&gt;=Options!$D$41,1,"")),""))-SUM(IF(ISNUMBER(AF161:AK161),(IF(AF161:AK161&gt;=Options!$D$40,1,"")),""))),0) +
   IF(Options!$D$31,SUM(IF(ISNUMBER(AF161:AK161),(IF(AF161:AK161&gt;=Options!$D$40,1,"")),"")),0) +
   IF(Options!$D$32,AVERAGE(IF(ISNUMBER(AF161:AK161),AF161:AK161)),0) +
   IF(Options!$D$33,IF(OR(IF(ISNUMBER(AF161:AK161),AF161:AK161)=0),0,GEOMEAN(IF(ISNUMBER(AF161:AK161),AF161:AK161))),0)</f>
        <v>4.5</v>
      </c>
      <c r="N161" s="23">
        <f t="shared" si="40"/>
        <v>4.5</v>
      </c>
      <c r="O161" s="241" t="str" cm="1">
        <f t="array" ref="O161">_xlfn.IFS('Data Reliability'!F161 &gt;= 0.666, "!!", AND('Data Reliability'!F161 &lt; 0.666,  'Data Reliability'!F161  &gt;= 0.333), "!", 'Data Reliability'!F161 &lt; 0.333, "")</f>
        <v/>
      </c>
      <c r="P161" s="24"/>
      <c r="Q161" s="50"/>
      <c r="R161" s="25">
        <f t="shared" si="34"/>
        <v>10</v>
      </c>
      <c r="S161" s="25">
        <f t="shared" si="35"/>
        <v>10</v>
      </c>
      <c r="T161" s="25">
        <f t="shared" si="36"/>
        <v>0</v>
      </c>
      <c r="U161" s="25">
        <f t="shared" si="37"/>
        <v>10</v>
      </c>
      <c r="V161" s="25">
        <f t="shared" si="38"/>
        <v>5.9160797830996161</v>
      </c>
      <c r="W161" s="25">
        <f t="shared" si="39"/>
        <v>10</v>
      </c>
      <c r="X161" s="51"/>
      <c r="Y161" s="25">
        <f>IFERROR(Health!F161,"")</f>
        <v>10</v>
      </c>
      <c r="Z161" s="25">
        <f>IFERROR(Food!F161,"")</f>
        <v>10</v>
      </c>
      <c r="AA161" s="26">
        <f>IFERROR(Macro!F161,"")</f>
        <v>0</v>
      </c>
      <c r="AB161" s="25">
        <f>IFERROR(Socioeconomic!F161,"")</f>
        <v>10</v>
      </c>
      <c r="AC161" s="25">
        <f>IFERROR('Natural Hazard'!F161,"")</f>
        <v>5</v>
      </c>
      <c r="AD161" s="25">
        <f>IFERROR(Conflict!F161,"")</f>
        <v>10</v>
      </c>
      <c r="AE161" s="51"/>
      <c r="AF161" s="25">
        <f>IFERROR(Health!G161,"")</f>
        <v>10</v>
      </c>
      <c r="AG161" s="25">
        <f>IFERROR(Food!G161,"")</f>
        <v>10</v>
      </c>
      <c r="AH161" s="25">
        <f>IFERROR(Macro!G161,"")</f>
        <v>0</v>
      </c>
      <c r="AI161" s="25">
        <f>IFERROR(Socioeconomic!G161,"")</f>
        <v>10</v>
      </c>
      <c r="AJ161" s="25">
        <f>IFERROR('Natural Hazard'!G161,"")</f>
        <v>7</v>
      </c>
      <c r="AK161" s="25">
        <f>IFERROR(Conflict!G161,"")</f>
        <v>10</v>
      </c>
      <c r="AL161" s="50"/>
      <c r="AM161" s="27">
        <f>'Data Reliability'!E161</f>
        <v>0</v>
      </c>
      <c r="AN161" s="27">
        <f>'Data Reliability'!F161</f>
        <v>0.1</v>
      </c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</row>
    <row r="162" spans="1:53" x14ac:dyDescent="0.2">
      <c r="A162" s="63">
        <v>157</v>
      </c>
      <c r="B162" s="20" t="s">
        <v>319</v>
      </c>
      <c r="C162" s="20" t="s">
        <v>320</v>
      </c>
      <c r="D162" s="20" t="s">
        <v>554</v>
      </c>
      <c r="E162" s="20" t="s">
        <v>551</v>
      </c>
      <c r="F162" s="50"/>
      <c r="G162" s="22" cm="1">
        <f t="array" ref="G162">IF(Options!$D$30, SUM(IF(ISNUMBER(R162:W162),(IF(R162:W162&gt;=Options!$D$36,1,"")),""))+0.5*(SUM(IF(ISNUMBER(R162:W162),(IF(R162:W162&gt;=Options!$D$37,1,"")),""))-SUM(IF(ISNUMBER(R162:W162),(IF(R162:W162&gt;=Options!$D$36,1,"")),""))),0) +
   IF(Options!$D$31,SUM(IF(ISNUMBER(R162:W162),(IF(R162:W162&gt;=Options!$D$40,1,"")),"")),0) +
   IF(Options!$D$32,AVERAGE(IF(ISNUMBER(R162:W162),R162:W162)),0) +
   IF(Options!$D$33,IF(OR(IF(ISNUMBER(R162:W162),R162:W162)=0),0,GEOMEAN(IF(ISNUMBER(R162:W162),R162:W162))),0)</f>
        <v>2</v>
      </c>
      <c r="H162" s="23">
        <f t="shared" si="32"/>
        <v>2</v>
      </c>
      <c r="I162" s="241" t="str" cm="1">
        <f t="array" ref="I162">_xlfn.IFS('Data Reliability'!D162 &gt;= 0.666, "!!", AND('Data Reliability'!D162 &lt; 0.666,  'Data Reliability'!D162  &gt;= 0.333), "!", 'Data Reliability'!D162 &lt; 0.333, "")</f>
        <v/>
      </c>
      <c r="J162" s="22" cm="1">
        <f t="array" ref="J162">IF(Options!$D$30, SUM(IF(ISNUMBER(Y162:AD162),(IF(Y162:AD162&gt;=Options!$D$40,1,"")),""))+0.5*(SUM(IF(ISNUMBER(Y162:AD162),(IF(Y162:AD162&gt;=Options!$D$41,1,"")),""))-SUM(IF(ISNUMBER(Y162:AD162),(IF(Y162:AD162&gt;=Options!$D$40,1,"")),""))),0) +
   IF(Options!$D$31,SUM(IF(ISNUMBER(Y162:AD162),(IF(Y162:AD162&gt;=Options!$D$40,1,"")),"")),0) +
   IF(Options!$D$32,AVERAGE(IF(ISNUMBER(Y162:AD162),Y162:AD162)),0) +
   IF(Options!$D$33,IF(OR(IF(ISNUMBER(Y162:AD162),Y162:AD162)=0),0,GEOMEAN(IF(ISNUMBER(Y162:AD162),Y162:AD162))),0)</f>
        <v>2.5</v>
      </c>
      <c r="K162" s="23">
        <f t="shared" si="33"/>
        <v>2.5</v>
      </c>
      <c r="L162" s="241" t="str" cm="1">
        <f t="array" ref="L162">_xlfn.IFS('Data Reliability'!E162 &gt;= 0.666, "!!", AND('Data Reliability'!E162 &lt; 0.666,  'Data Reliability'!E162  &gt;= 0.333), "!", 'Data Reliability'!E162 &lt; 0.333, "")</f>
        <v/>
      </c>
      <c r="M162" s="21" cm="1">
        <f t="array" ref="M162">IF(Options!$D$30, SUM(IF(ISNUMBER(AF162:AK162),(IF(AF162:AK162&gt;=Options!$D$40,1,"")),""))+0.5*(SUM(IF(ISNUMBER(AF162:AK162),(IF(AF162:AK162&gt;=Options!$D$41,1,"")),""))-SUM(IF(ISNUMBER(AF162:AK162),(IF(AF162:AK162&gt;=Options!$D$40,1,"")),""))),0) +
   IF(Options!$D$31,SUM(IF(ISNUMBER(AF162:AK162),(IF(AF162:AK162&gt;=Options!$D$40,1,"")),"")),0) +
   IF(Options!$D$32,AVERAGE(IF(ISNUMBER(AF162:AK162),AF162:AK162)),0) +
   IF(Options!$D$33,IF(OR(IF(ISNUMBER(AF162:AK162),AF162:AK162)=0),0,GEOMEAN(IF(ISNUMBER(AF162:AK162),AF162:AK162))),0)</f>
        <v>1</v>
      </c>
      <c r="N162" s="23">
        <f t="shared" si="40"/>
        <v>1</v>
      </c>
      <c r="O162" s="241" t="str" cm="1">
        <f t="array" ref="O162">_xlfn.IFS('Data Reliability'!F162 &gt;= 0.666, "!!", AND('Data Reliability'!F162 &lt; 0.666,  'Data Reliability'!F162  &gt;= 0.333), "!", 'Data Reliability'!F162 &lt; 0.333, "")</f>
        <v>!</v>
      </c>
      <c r="P162" s="24"/>
      <c r="Q162" s="50"/>
      <c r="R162" s="25">
        <f t="shared" si="34"/>
        <v>4.1796172073528455</v>
      </c>
      <c r="S162" s="25">
        <f t="shared" si="35"/>
        <v>8.2057416267942607</v>
      </c>
      <c r="T162" s="25">
        <f t="shared" si="36"/>
        <v>3.4590010413929537</v>
      </c>
      <c r="U162" s="25">
        <f t="shared" si="37"/>
        <v>9.3350338586883073</v>
      </c>
      <c r="V162" s="25">
        <f t="shared" si="38"/>
        <v>0.5</v>
      </c>
      <c r="W162" s="25">
        <f t="shared" si="39"/>
        <v>0</v>
      </c>
      <c r="X162" s="51"/>
      <c r="Y162" s="25">
        <f>IFERROR(Health!F162,"")</f>
        <v>10</v>
      </c>
      <c r="Z162" s="25">
        <f>IFERROR(Food!F162,"")</f>
        <v>8.2057416267942607</v>
      </c>
      <c r="AA162" s="26">
        <f>IFERROR(Macro!F162,"")</f>
        <v>7.5206611570247901</v>
      </c>
      <c r="AB162" s="25">
        <f>IFERROR(Socioeconomic!F162,"")</f>
        <v>8.71428571428571</v>
      </c>
      <c r="AC162" s="25">
        <f>IFERROR('Natural Hazard'!F162,"")</f>
        <v>0.5</v>
      </c>
      <c r="AD162" s="25">
        <f>IFERROR(Conflict!F162,"")</f>
        <v>0</v>
      </c>
      <c r="AE162" s="51"/>
      <c r="AF162" s="25">
        <f>IFERROR(Health!G162,"")</f>
        <v>1.74692</v>
      </c>
      <c r="AG162" s="25">
        <f>IFERROR(Food!G162,"")</f>
        <v>0</v>
      </c>
      <c r="AH162" s="25">
        <f>IFERROR(Macro!G162,"")</f>
        <v>1.5909090909090799</v>
      </c>
      <c r="AI162" s="25">
        <f>IFERROR(Socioeconomic!G162,"")</f>
        <v>10</v>
      </c>
      <c r="AJ162" s="25">
        <f>IFERROR('Natural Hazard'!G162,"")</f>
        <v>0</v>
      </c>
      <c r="AK162" s="25">
        <f>IFERROR(Conflict!G162,"")</f>
        <v>0</v>
      </c>
      <c r="AL162" s="50"/>
      <c r="AM162" s="27">
        <f>'Data Reliability'!E162</f>
        <v>0</v>
      </c>
      <c r="AN162" s="27">
        <f>'Data Reliability'!F162</f>
        <v>0.5</v>
      </c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</row>
    <row r="163" spans="1:53" x14ac:dyDescent="0.2">
      <c r="A163" s="63">
        <v>158</v>
      </c>
      <c r="B163" s="20" t="s">
        <v>321</v>
      </c>
      <c r="C163" s="20" t="s">
        <v>322</v>
      </c>
      <c r="D163" s="20" t="s">
        <v>557</v>
      </c>
      <c r="E163" s="20" t="s">
        <v>552</v>
      </c>
      <c r="F163" s="50"/>
      <c r="G163" s="22" cm="1">
        <f t="array" ref="G163">IF(Options!$D$30, SUM(IF(ISNUMBER(R163:W163),(IF(R163:W163&gt;=Options!$D$36,1,"")),""))+0.5*(SUM(IF(ISNUMBER(R163:W163),(IF(R163:W163&gt;=Options!$D$37,1,"")),""))-SUM(IF(ISNUMBER(R163:W163),(IF(R163:W163&gt;=Options!$D$36,1,"")),""))),0) +
   IF(Options!$D$31,SUM(IF(ISNUMBER(R163:W163),(IF(R163:W163&gt;=Options!$D$40,1,"")),"")),0) +
   IF(Options!$D$32,AVERAGE(IF(ISNUMBER(R163:W163),R163:W163)),0) +
   IF(Options!$D$33,IF(OR(IF(ISNUMBER(R163:W163),R163:W163)=0),0,GEOMEAN(IF(ISNUMBER(R163:W163),R163:W163))),0)</f>
        <v>1.5</v>
      </c>
      <c r="H163" s="23">
        <f t="shared" si="32"/>
        <v>1.5</v>
      </c>
      <c r="I163" s="241" t="str" cm="1">
        <f t="array" ref="I163">_xlfn.IFS('Data Reliability'!D163 &gt;= 0.666, "!!", AND('Data Reliability'!D163 &lt; 0.666,  'Data Reliability'!D163  &gt;= 0.333), "!", 'Data Reliability'!D163 &lt; 0.333, "")</f>
        <v/>
      </c>
      <c r="J163" s="22" cm="1">
        <f t="array" ref="J163">IF(Options!$D$30, SUM(IF(ISNUMBER(Y163:AD163),(IF(Y163:AD163&gt;=Options!$D$40,1,"")),""))+0.5*(SUM(IF(ISNUMBER(Y163:AD163),(IF(Y163:AD163&gt;=Options!$D$41,1,"")),""))-SUM(IF(ISNUMBER(Y163:AD163),(IF(Y163:AD163&gt;=Options!$D$40,1,"")),""))),0) +
   IF(Options!$D$31,SUM(IF(ISNUMBER(Y163:AD163),(IF(Y163:AD163&gt;=Options!$D$40,1,"")),"")),0) +
   IF(Options!$D$32,AVERAGE(IF(ISNUMBER(Y163:AD163),Y163:AD163)),0) +
   IF(Options!$D$33,IF(OR(IF(ISNUMBER(Y163:AD163),Y163:AD163)=0),0,GEOMEAN(IF(ISNUMBER(Y163:AD163),Y163:AD163))),0)</f>
        <v>0</v>
      </c>
      <c r="K163" s="23">
        <f t="shared" si="33"/>
        <v>0</v>
      </c>
      <c r="L163" s="241" t="str" cm="1">
        <f t="array" ref="L163">_xlfn.IFS('Data Reliability'!E163 &gt;= 0.666, "!!", AND('Data Reliability'!E163 &lt; 0.666,  'Data Reliability'!E163  &gt;= 0.333), "!", 'Data Reliability'!E163 &lt; 0.333, "")</f>
        <v/>
      </c>
      <c r="M163" s="21" cm="1">
        <f t="array" ref="M163">IF(Options!$D$30, SUM(IF(ISNUMBER(AF163:AK163),(IF(AF163:AK163&gt;=Options!$D$40,1,"")),""))+0.5*(SUM(IF(ISNUMBER(AF163:AK163),(IF(AF163:AK163&gt;=Options!$D$41,1,"")),""))-SUM(IF(ISNUMBER(AF163:AK163),(IF(AF163:AK163&gt;=Options!$D$40,1,"")),""))),0) +
   IF(Options!$D$31,SUM(IF(ISNUMBER(AF163:AK163),(IF(AF163:AK163&gt;=Options!$D$40,1,"")),"")),0) +
   IF(Options!$D$32,AVERAGE(IF(ISNUMBER(AF163:AK163),AF163:AK163)),0) +
   IF(Options!$D$33,IF(OR(IF(ISNUMBER(AF163:AK163),AF163:AK163)=0),0,GEOMEAN(IF(ISNUMBER(AF163:AK163),AF163:AK163))),0)</f>
        <v>1.5</v>
      </c>
      <c r="N163" s="23">
        <f t="shared" si="40"/>
        <v>1.5</v>
      </c>
      <c r="O163" s="241" t="str" cm="1">
        <f t="array" ref="O163">_xlfn.IFS('Data Reliability'!F163 &gt;= 0.666, "!!", AND('Data Reliability'!F163 &lt; 0.666,  'Data Reliability'!F163  &gt;= 0.333), "!", 'Data Reliability'!F163 &lt; 0.333, "")</f>
        <v/>
      </c>
      <c r="P163" s="24"/>
      <c r="Q163" s="50"/>
      <c r="R163" s="25">
        <f t="shared" si="34"/>
        <v>4.1712569586857917</v>
      </c>
      <c r="S163" s="25">
        <f t="shared" si="35"/>
        <v>5.5263157894736796</v>
      </c>
      <c r="T163" s="25">
        <f t="shared" si="36"/>
        <v>3.7682687984059542</v>
      </c>
      <c r="U163" s="25">
        <f t="shared" si="37"/>
        <v>6.1535897382476392</v>
      </c>
      <c r="V163" s="25">
        <f t="shared" si="38"/>
        <v>6.9522178715380676</v>
      </c>
      <c r="W163" s="25">
        <f t="shared" si="39"/>
        <v>0</v>
      </c>
      <c r="X163" s="51"/>
      <c r="Y163" s="25">
        <f>IFERROR(Health!F163,"")</f>
        <v>6.7</v>
      </c>
      <c r="Z163" s="25">
        <f>IFERROR(Food!F163,"")</f>
        <v>5.5263157894736796</v>
      </c>
      <c r="AA163" s="26">
        <f>IFERROR(Macro!F163,"")</f>
        <v>6.9421487603305803</v>
      </c>
      <c r="AB163" s="25">
        <f>IFERROR(Socioeconomic!F163,"")</f>
        <v>5</v>
      </c>
      <c r="AC163" s="25">
        <f>IFERROR('Natural Hazard'!F163,"")</f>
        <v>4.8333333333333304</v>
      </c>
      <c r="AD163" s="25">
        <f>IFERROR(Conflict!F163,"")</f>
        <v>0</v>
      </c>
      <c r="AE163" s="51"/>
      <c r="AF163" s="25">
        <f>IFERROR(Health!G163,"")</f>
        <v>2.5969230769230802</v>
      </c>
      <c r="AG163" s="25">
        <f>IFERROR(Food!G163,"")</f>
        <v>0</v>
      </c>
      <c r="AH163" s="25">
        <f>IFERROR(Macro!G163,"")</f>
        <v>2.0454545454545499</v>
      </c>
      <c r="AI163" s="25">
        <f>IFERROR(Socioeconomic!G163,"")</f>
        <v>7.5733333333333297</v>
      </c>
      <c r="AJ163" s="25">
        <f>IFERROR('Natural Hazard'!G163,"")</f>
        <v>10</v>
      </c>
      <c r="AK163" s="25">
        <f>IFERROR(Conflict!G163,"")</f>
        <v>0</v>
      </c>
      <c r="AL163" s="50"/>
      <c r="AM163" s="27">
        <f>'Data Reliability'!E163</f>
        <v>0</v>
      </c>
      <c r="AN163" s="27">
        <f>'Data Reliability'!F163</f>
        <v>0.3</v>
      </c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</row>
    <row r="164" spans="1:53" x14ac:dyDescent="0.2">
      <c r="A164" s="63">
        <v>159</v>
      </c>
      <c r="B164" s="20" t="s">
        <v>323</v>
      </c>
      <c r="C164" s="20" t="s">
        <v>324</v>
      </c>
      <c r="D164" s="20" t="s">
        <v>555</v>
      </c>
      <c r="E164" s="20" t="s">
        <v>546</v>
      </c>
      <c r="F164" s="50"/>
      <c r="G164" s="22" cm="1">
        <f t="array" ref="G164">IF(Options!$D$30, SUM(IF(ISNUMBER(R164:W164),(IF(R164:W164&gt;=Options!$D$36,1,"")),""))+0.5*(SUM(IF(ISNUMBER(R164:W164),(IF(R164:W164&gt;=Options!$D$37,1,"")),""))-SUM(IF(ISNUMBER(R164:W164),(IF(R164:W164&gt;=Options!$D$36,1,"")),""))),0) +
   IF(Options!$D$31,SUM(IF(ISNUMBER(R164:W164),(IF(R164:W164&gt;=Options!$D$40,1,"")),"")),0) +
   IF(Options!$D$32,AVERAGE(IF(ISNUMBER(R164:W164),R164:W164)),0) +
   IF(Options!$D$33,IF(OR(IF(ISNUMBER(R164:W164),R164:W164)=0),0,GEOMEAN(IF(ISNUMBER(R164:W164),R164:W164))),0)</f>
        <v>0.5</v>
      </c>
      <c r="H164" s="23">
        <f t="shared" si="32"/>
        <v>0.5</v>
      </c>
      <c r="I164" s="241" t="str" cm="1">
        <f t="array" ref="I164">_xlfn.IFS('Data Reliability'!D164 &gt;= 0.666, "!!", AND('Data Reliability'!D164 &lt; 0.666,  'Data Reliability'!D164  &gt;= 0.333), "!", 'Data Reliability'!D164 &lt; 0.333, "")</f>
        <v/>
      </c>
      <c r="J164" s="22" cm="1">
        <f t="array" ref="J164">IF(Options!$D$30, SUM(IF(ISNUMBER(Y164:AD164),(IF(Y164:AD164&gt;=Options!$D$40,1,"")),""))+0.5*(SUM(IF(ISNUMBER(Y164:AD164),(IF(Y164:AD164&gt;=Options!$D$41,1,"")),""))-SUM(IF(ISNUMBER(Y164:AD164),(IF(Y164:AD164&gt;=Options!$D$40,1,"")),""))),0) +
   IF(Options!$D$31,SUM(IF(ISNUMBER(Y164:AD164),(IF(Y164:AD164&gt;=Options!$D$40,1,"")),"")),0) +
   IF(Options!$D$32,AVERAGE(IF(ISNUMBER(Y164:AD164),Y164:AD164)),0) +
   IF(Options!$D$33,IF(OR(IF(ISNUMBER(Y164:AD164),Y164:AD164)=0),0,GEOMEAN(IF(ISNUMBER(Y164:AD164),Y164:AD164))),0)</f>
        <v>0</v>
      </c>
      <c r="K164" s="23">
        <f t="shared" si="33"/>
        <v>0</v>
      </c>
      <c r="L164" s="241" t="str" cm="1">
        <f t="array" ref="L164">_xlfn.IFS('Data Reliability'!E164 &gt;= 0.666, "!!", AND('Data Reliability'!E164 &lt; 0.666,  'Data Reliability'!E164  &gt;= 0.333), "!", 'Data Reliability'!E164 &lt; 0.333, "")</f>
        <v/>
      </c>
      <c r="M164" s="21" cm="1">
        <f t="array" ref="M164">IF(Options!$D$30, SUM(IF(ISNUMBER(AF164:AK164),(IF(AF164:AK164&gt;=Options!$D$40,1,"")),""))+0.5*(SUM(IF(ISNUMBER(AF164:AK164),(IF(AF164:AK164&gt;=Options!$D$41,1,"")),""))-SUM(IF(ISNUMBER(AF164:AK164),(IF(AF164:AK164&gt;=Options!$D$40,1,"")),""))),0) +
   IF(Options!$D$31,SUM(IF(ISNUMBER(AF164:AK164),(IF(AF164:AK164&gt;=Options!$D$40,1,"")),"")),0) +
   IF(Options!$D$32,AVERAGE(IF(ISNUMBER(AF164:AK164),AF164:AK164)),0) +
   IF(Options!$D$33,IF(OR(IF(ISNUMBER(AF164:AK164),AF164:AK164)=0),0,GEOMEAN(IF(ISNUMBER(AF164:AK164),AF164:AK164))),0)</f>
        <v>1.5</v>
      </c>
      <c r="N164" s="23">
        <f t="shared" si="40"/>
        <v>1.5</v>
      </c>
      <c r="O164" s="241" t="str" cm="1">
        <f t="array" ref="O164">_xlfn.IFS('Data Reliability'!F164 &gt;= 0.666, "!!", AND('Data Reliability'!F164 &lt; 0.666,  'Data Reliability'!F164  &gt;= 0.333), "!", 'Data Reliability'!F164 &lt; 0.333, "")</f>
        <v/>
      </c>
      <c r="P164" s="24"/>
      <c r="Q164" s="50"/>
      <c r="R164" s="25">
        <f t="shared" si="34"/>
        <v>6.6483080554378651</v>
      </c>
      <c r="S164" s="25">
        <f t="shared" si="35"/>
        <v>0.86124401913875603</v>
      </c>
      <c r="T164" s="25">
        <f t="shared" si="36"/>
        <v>4.8740716043681482</v>
      </c>
      <c r="U164" s="25">
        <f t="shared" si="37"/>
        <v>2.9459415181859021</v>
      </c>
      <c r="V164" s="25">
        <f t="shared" si="38"/>
        <v>3</v>
      </c>
      <c r="W164" s="25">
        <f t="shared" si="39"/>
        <v>0</v>
      </c>
      <c r="X164" s="51"/>
      <c r="Y164" s="25">
        <f>IFERROR(Health!F164,"")</f>
        <v>4.42</v>
      </c>
      <c r="Z164" s="25">
        <f>IFERROR(Food!F164,"")</f>
        <v>0.86124401913875603</v>
      </c>
      <c r="AA164" s="26">
        <f>IFERROR(Macro!F164,"")</f>
        <v>3.0743801652892602</v>
      </c>
      <c r="AB164" s="25">
        <f>IFERROR(Socioeconomic!F164,"")</f>
        <v>1.28571428571429</v>
      </c>
      <c r="AC164" s="25">
        <f>IFERROR('Natural Hazard'!F164,"")</f>
        <v>3</v>
      </c>
      <c r="AD164" s="25">
        <f>IFERROR(Conflict!F164,"")</f>
        <v>0</v>
      </c>
      <c r="AE164" s="51"/>
      <c r="AF164" s="25">
        <f>IFERROR(Health!G164,"")</f>
        <v>10</v>
      </c>
      <c r="AG164" s="25">
        <f>IFERROR(Food!G164,"")</f>
        <v>0</v>
      </c>
      <c r="AH164" s="25">
        <f>IFERROR(Macro!G164,"")</f>
        <v>7.7272727272727204</v>
      </c>
      <c r="AI164" s="25">
        <f>IFERROR(Socioeconomic!G164,"")</f>
        <v>6.75</v>
      </c>
      <c r="AJ164" s="25">
        <f>IFERROR('Natural Hazard'!G164,"")</f>
        <v>0</v>
      </c>
      <c r="AK164" s="25">
        <f>IFERROR(Conflict!G164,"")</f>
        <v>0</v>
      </c>
      <c r="AL164" s="50"/>
      <c r="AM164" s="27">
        <f>'Data Reliability'!E164</f>
        <v>0</v>
      </c>
      <c r="AN164" s="27">
        <f>'Data Reliability'!F164</f>
        <v>0.3</v>
      </c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</row>
    <row r="165" spans="1:53" x14ac:dyDescent="0.2">
      <c r="A165" s="63">
        <v>160</v>
      </c>
      <c r="B165" s="20" t="s">
        <v>325</v>
      </c>
      <c r="C165" s="20" t="s">
        <v>326</v>
      </c>
      <c r="D165" s="20" t="s">
        <v>555</v>
      </c>
      <c r="E165" s="20" t="s">
        <v>546</v>
      </c>
      <c r="F165" s="50"/>
      <c r="G165" s="22" cm="1">
        <f t="array" ref="G165">IF(Options!$D$30, SUM(IF(ISNUMBER(R165:W165),(IF(R165:W165&gt;=Options!$D$36,1,"")),""))+0.5*(SUM(IF(ISNUMBER(R165:W165),(IF(R165:W165&gt;=Options!$D$37,1,"")),""))-SUM(IF(ISNUMBER(R165:W165),(IF(R165:W165&gt;=Options!$D$36,1,"")),""))),0) +
   IF(Options!$D$31,SUM(IF(ISNUMBER(R165:W165),(IF(R165:W165&gt;=Options!$D$40,1,"")),"")),0) +
   IF(Options!$D$32,AVERAGE(IF(ISNUMBER(R165:W165),R165:W165)),0) +
   IF(Options!$D$33,IF(OR(IF(ISNUMBER(R165:W165),R165:W165)=0),0,GEOMEAN(IF(ISNUMBER(R165:W165),R165:W165))),0)</f>
        <v>0</v>
      </c>
      <c r="H165" s="23">
        <f t="shared" si="32"/>
        <v>0</v>
      </c>
      <c r="I165" s="241" t="str" cm="1">
        <f t="array" ref="I165">_xlfn.IFS('Data Reliability'!D165 &gt;= 0.666, "!!", AND('Data Reliability'!D165 &lt; 0.666,  'Data Reliability'!D165  &gt;= 0.333), "!", 'Data Reliability'!D165 &lt; 0.333, "")</f>
        <v/>
      </c>
      <c r="J165" s="22" cm="1">
        <f t="array" ref="J165">IF(Options!$D$30, SUM(IF(ISNUMBER(Y165:AD165),(IF(Y165:AD165&gt;=Options!$D$40,1,"")),""))+0.5*(SUM(IF(ISNUMBER(Y165:AD165),(IF(Y165:AD165&gt;=Options!$D$41,1,"")),""))-SUM(IF(ISNUMBER(Y165:AD165),(IF(Y165:AD165&gt;=Options!$D$40,1,"")),""))),0) +
   IF(Options!$D$31,SUM(IF(ISNUMBER(Y165:AD165),(IF(Y165:AD165&gt;=Options!$D$40,1,"")),"")),0) +
   IF(Options!$D$32,AVERAGE(IF(ISNUMBER(Y165:AD165),Y165:AD165)),0) +
   IF(Options!$D$33,IF(OR(IF(ISNUMBER(Y165:AD165),Y165:AD165)=0),0,GEOMEAN(IF(ISNUMBER(Y165:AD165),Y165:AD165))),0)</f>
        <v>0</v>
      </c>
      <c r="K165" s="23">
        <f t="shared" si="33"/>
        <v>0</v>
      </c>
      <c r="L165" s="241" t="str" cm="1">
        <f t="array" ref="L165">_xlfn.IFS('Data Reliability'!E165 &gt;= 0.666, "!!", AND('Data Reliability'!E165 &lt; 0.666,  'Data Reliability'!E165  &gt;= 0.333), "!", 'Data Reliability'!E165 &lt; 0.333, "")</f>
        <v/>
      </c>
      <c r="M165" s="21" cm="1">
        <f t="array" ref="M165">IF(Options!$D$30, SUM(IF(ISNUMBER(AF165:AK165),(IF(AF165:AK165&gt;=Options!$D$40,1,"")),""))+0.5*(SUM(IF(ISNUMBER(AF165:AK165),(IF(AF165:AK165&gt;=Options!$D$41,1,"")),""))-SUM(IF(ISNUMBER(AF165:AK165),(IF(AF165:AK165&gt;=Options!$D$40,1,"")),""))),0) +
   IF(Options!$D$31,SUM(IF(ISNUMBER(AF165:AK165),(IF(AF165:AK165&gt;=Options!$D$40,1,"")),"")),0) +
   IF(Options!$D$32,AVERAGE(IF(ISNUMBER(AF165:AK165),AF165:AK165)),0) +
   IF(Options!$D$33,IF(OR(IF(ISNUMBER(AF165:AK165),AF165:AK165)=0),0,GEOMEAN(IF(ISNUMBER(AF165:AK165),AF165:AK165))),0)</f>
        <v>2</v>
      </c>
      <c r="N165" s="23">
        <f t="shared" si="40"/>
        <v>2</v>
      </c>
      <c r="O165" s="241" t="str" cm="1">
        <f t="array" ref="O165">_xlfn.IFS('Data Reliability'!F165 &gt;= 0.666, "!!", AND('Data Reliability'!F165 &lt; 0.666,  'Data Reliability'!F165  &gt;= 0.333), "!", 'Data Reliability'!F165 &lt; 0.333, "")</f>
        <v/>
      </c>
      <c r="P165" s="24"/>
      <c r="Q165" s="50"/>
      <c r="R165" s="25">
        <f t="shared" si="34"/>
        <v>4.1833001326703778</v>
      </c>
      <c r="S165" s="25">
        <f t="shared" si="35"/>
        <v>0.21531100478469001</v>
      </c>
      <c r="T165" s="25">
        <f t="shared" si="36"/>
        <v>2.2314049586776901</v>
      </c>
      <c r="U165" s="25">
        <f t="shared" si="37"/>
        <v>1.690308509457034</v>
      </c>
      <c r="V165" s="25">
        <f t="shared" si="38"/>
        <v>4</v>
      </c>
      <c r="W165" s="25">
        <f t="shared" si="39"/>
        <v>0</v>
      </c>
      <c r="X165" s="51"/>
      <c r="Y165" s="25">
        <f>IFERROR(Health!F165,"")</f>
        <v>1.75</v>
      </c>
      <c r="Z165" s="25">
        <f>IFERROR(Food!F165,"")</f>
        <v>0.21531100478469001</v>
      </c>
      <c r="AA165" s="26">
        <f>IFERROR(Macro!F165,"")</f>
        <v>2.2314049586776901</v>
      </c>
      <c r="AB165" s="25">
        <f>IFERROR(Socioeconomic!F165,"")</f>
        <v>0.28571428571428598</v>
      </c>
      <c r="AC165" s="25">
        <f>IFERROR('Natural Hazard'!F165,"")</f>
        <v>4</v>
      </c>
      <c r="AD165" s="25">
        <f>IFERROR(Conflict!F165,"")</f>
        <v>0</v>
      </c>
      <c r="AE165" s="51"/>
      <c r="AF165" s="25">
        <f>IFERROR(Health!G165,"")</f>
        <v>10</v>
      </c>
      <c r="AG165" s="25">
        <f>IFERROR(Food!G165,"")</f>
        <v>0</v>
      </c>
      <c r="AH165" s="25">
        <f>IFERROR(Macro!G165,"")</f>
        <v>0</v>
      </c>
      <c r="AI165" s="25">
        <f>IFERROR(Socioeconomic!G165,"")</f>
        <v>10</v>
      </c>
      <c r="AJ165" s="25">
        <f>IFERROR('Natural Hazard'!G165,"")</f>
        <v>0</v>
      </c>
      <c r="AK165" s="25">
        <f>IFERROR(Conflict!G165,"")</f>
        <v>0</v>
      </c>
      <c r="AL165" s="50"/>
      <c r="AM165" s="27">
        <f>'Data Reliability'!E165</f>
        <v>0</v>
      </c>
      <c r="AN165" s="27">
        <f>'Data Reliability'!F165</f>
        <v>0.3</v>
      </c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</row>
    <row r="166" spans="1:53" x14ac:dyDescent="0.2">
      <c r="A166" s="63">
        <v>161</v>
      </c>
      <c r="B166" s="20" t="s">
        <v>327</v>
      </c>
      <c r="C166" s="20" t="s">
        <v>328</v>
      </c>
      <c r="D166" s="20" t="s">
        <v>555</v>
      </c>
      <c r="E166" s="20" t="s">
        <v>546</v>
      </c>
      <c r="F166" s="50"/>
      <c r="G166" s="22" cm="1">
        <f t="array" ref="G166">IF(Options!$D$30, SUM(IF(ISNUMBER(R166:W166),(IF(R166:W166&gt;=Options!$D$36,1,"")),""))+0.5*(SUM(IF(ISNUMBER(R166:W166),(IF(R166:W166&gt;=Options!$D$37,1,"")),""))-SUM(IF(ISNUMBER(R166:W166),(IF(R166:W166&gt;=Options!$D$36,1,"")),""))),0) +
   IF(Options!$D$31,SUM(IF(ISNUMBER(R166:W166),(IF(R166:W166&gt;=Options!$D$40,1,"")),"")),0) +
   IF(Options!$D$32,AVERAGE(IF(ISNUMBER(R166:W166),R166:W166)),0) +
   IF(Options!$D$33,IF(OR(IF(ISNUMBER(R166:W166),R166:W166)=0),0,GEOMEAN(IF(ISNUMBER(R166:W166),R166:W166))),0)</f>
        <v>0</v>
      </c>
      <c r="H166" s="23">
        <f t="shared" ref="H166:H195" si="41">G166</f>
        <v>0</v>
      </c>
      <c r="I166" s="241" t="str" cm="1">
        <f t="array" ref="I166">_xlfn.IFS('Data Reliability'!D166 &gt;= 0.666, "!!", AND('Data Reliability'!D166 &lt; 0.666,  'Data Reliability'!D166  &gt;= 0.333), "!", 'Data Reliability'!D166 &lt; 0.333, "")</f>
        <v/>
      </c>
      <c r="J166" s="22" cm="1">
        <f t="array" ref="J166">IF(Options!$D$30, SUM(IF(ISNUMBER(Y166:AD166),(IF(Y166:AD166&gt;=Options!$D$40,1,"")),""))+0.5*(SUM(IF(ISNUMBER(Y166:AD166),(IF(Y166:AD166&gt;=Options!$D$41,1,"")),""))-SUM(IF(ISNUMBER(Y166:AD166),(IF(Y166:AD166&gt;=Options!$D$40,1,"")),""))),0) +
   IF(Options!$D$31,SUM(IF(ISNUMBER(Y166:AD166),(IF(Y166:AD166&gt;=Options!$D$40,1,"")),"")),0) +
   IF(Options!$D$32,AVERAGE(IF(ISNUMBER(Y166:AD166),Y166:AD166)),0) +
   IF(Options!$D$33,IF(OR(IF(ISNUMBER(Y166:AD166),Y166:AD166)=0),0,GEOMEAN(IF(ISNUMBER(Y166:AD166),Y166:AD166))),0)</f>
        <v>0</v>
      </c>
      <c r="K166" s="23">
        <f t="shared" si="33"/>
        <v>0</v>
      </c>
      <c r="L166" s="241" t="str" cm="1">
        <f t="array" ref="L166">_xlfn.IFS('Data Reliability'!E166 &gt;= 0.666, "!!", AND('Data Reliability'!E166 &lt; 0.666,  'Data Reliability'!E166  &gt;= 0.333), "!", 'Data Reliability'!E166 &lt; 0.333, "")</f>
        <v/>
      </c>
      <c r="M166" s="21" cm="1">
        <f t="array" ref="M166">IF(Options!$D$30, SUM(IF(ISNUMBER(AF166:AK166),(IF(AF166:AK166&gt;=Options!$D$40,1,"")),""))+0.5*(SUM(IF(ISNUMBER(AF166:AK166),(IF(AF166:AK166&gt;=Options!$D$41,1,"")),""))-SUM(IF(ISNUMBER(AF166:AK166),(IF(AF166:AK166&gt;=Options!$D$40,1,"")),""))),0) +
   IF(Options!$D$31,SUM(IF(ISNUMBER(AF166:AK166),(IF(AF166:AK166&gt;=Options!$D$40,1,"")),"")),0) +
   IF(Options!$D$32,AVERAGE(IF(ISNUMBER(AF166:AK166),AF166:AK166)),0) +
   IF(Options!$D$33,IF(OR(IF(ISNUMBER(AF166:AK166),AF166:AK166)=0),0,GEOMEAN(IF(ISNUMBER(AF166:AK166),AF166:AK166))),0)</f>
        <v>1</v>
      </c>
      <c r="N166" s="23">
        <f t="shared" si="40"/>
        <v>1</v>
      </c>
      <c r="O166" s="241" t="str" cm="1">
        <f t="array" ref="O166">_xlfn.IFS('Data Reliability'!F166 &gt;= 0.666, "!!", AND('Data Reliability'!F166 &lt; 0.666,  'Data Reliability'!F166  &gt;= 0.333), "!", 'Data Reliability'!F166 &lt; 0.333, "")</f>
        <v/>
      </c>
      <c r="P166" s="24"/>
      <c r="Q166" s="50"/>
      <c r="R166" s="25">
        <f t="shared" ref="R166:R195" si="42">IFERROR(GEOMEAN(Y166,AF166), MAX(Y166,AF166))</f>
        <v>2.2360679774997898</v>
      </c>
      <c r="S166" s="25">
        <f t="shared" ref="S166:S195" si="43">IFERROR(GEOMEAN(Z166,AG166), MAX(Z166,AG166))</f>
        <v>1.5550239234449701</v>
      </c>
      <c r="T166" s="25">
        <f t="shared" ref="T166:T195" si="44">IFERROR(GEOMEAN(AA166,AH166), MAX(AA166,AH166))</f>
        <v>0.8667841720414482</v>
      </c>
      <c r="U166" s="25">
        <f t="shared" ref="U166:U195" si="45">IFERROR(GEOMEAN(AB166,AI166), MAX(AB166,AI166))</f>
        <v>1.3458932243787294</v>
      </c>
      <c r="V166" s="25">
        <f t="shared" ref="V166:V195" si="46">IFERROR(GEOMEAN(AC166,AJ166), MAX(AC166,AJ166))</f>
        <v>0.16666666666666599</v>
      </c>
      <c r="W166" s="25">
        <f t="shared" ref="W166:W195" si="47">IFERROR(GEOMEAN(AD166,AK166), MAX(AD166,AK166))</f>
        <v>0</v>
      </c>
      <c r="X166" s="51"/>
      <c r="Y166" s="25">
        <f>IFERROR(Health!F166,"")</f>
        <v>0.5</v>
      </c>
      <c r="Z166" s="25">
        <f>IFERROR(Food!F166,"")</f>
        <v>1.5550239234449701</v>
      </c>
      <c r="AA166" s="26">
        <f>IFERROR(Macro!F166,"")</f>
        <v>0.413223140495868</v>
      </c>
      <c r="AB166" s="25">
        <f>IFERROR(Socioeconomic!F166,"")</f>
        <v>0.28571428571428598</v>
      </c>
      <c r="AC166" s="25">
        <f>IFERROR('Natural Hazard'!F166,"")</f>
        <v>0.16666666666666599</v>
      </c>
      <c r="AD166" s="25">
        <f>IFERROR(Conflict!F166,"")</f>
        <v>0</v>
      </c>
      <c r="AE166" s="51"/>
      <c r="AF166" s="25">
        <f>IFERROR(Health!G166,"")</f>
        <v>10</v>
      </c>
      <c r="AG166" s="25">
        <f>IFERROR(Food!G166,"")</f>
        <v>0</v>
      </c>
      <c r="AH166" s="25">
        <f>IFERROR(Macro!G166,"")</f>
        <v>1.8181818181818199</v>
      </c>
      <c r="AI166" s="25">
        <f>IFERROR(Socioeconomic!G166,"")</f>
        <v>6.34</v>
      </c>
      <c r="AJ166" s="25">
        <f>IFERROR('Natural Hazard'!G166,"")</f>
        <v>0</v>
      </c>
      <c r="AK166" s="25">
        <f>IFERROR(Conflict!G166,"")</f>
        <v>0</v>
      </c>
      <c r="AL166" s="50"/>
      <c r="AM166" s="27">
        <f>'Data Reliability'!E166</f>
        <v>0</v>
      </c>
      <c r="AN166" s="27">
        <f>'Data Reliability'!F166</f>
        <v>0.3</v>
      </c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</row>
    <row r="167" spans="1:53" x14ac:dyDescent="0.2">
      <c r="A167" s="63">
        <v>162</v>
      </c>
      <c r="B167" s="20" t="s">
        <v>329</v>
      </c>
      <c r="C167" s="20" t="s">
        <v>330</v>
      </c>
      <c r="D167" s="20" t="s">
        <v>554</v>
      </c>
      <c r="E167" s="20" t="s">
        <v>552</v>
      </c>
      <c r="F167" s="50"/>
      <c r="G167" s="22" cm="1">
        <f t="array" ref="G167">IF(Options!$D$30, SUM(IF(ISNUMBER(R167:W167),(IF(R167:W167&gt;=Options!$D$36,1,"")),""))+0.5*(SUM(IF(ISNUMBER(R167:W167),(IF(R167:W167&gt;=Options!$D$37,1,"")),""))-SUM(IF(ISNUMBER(R167:W167),(IF(R167:W167&gt;=Options!$D$36,1,"")),""))),0) +
   IF(Options!$D$31,SUM(IF(ISNUMBER(R167:W167),(IF(R167:W167&gt;=Options!$D$40,1,"")),"")),0) +
   IF(Options!$D$32,AVERAGE(IF(ISNUMBER(R167:W167),R167:W167)),0) +
   IF(Options!$D$33,IF(OR(IF(ISNUMBER(R167:W167),R167:W167)=0),0,GEOMEAN(IF(ISNUMBER(R167:W167),R167:W167))),0)</f>
        <v>2</v>
      </c>
      <c r="H167" s="23">
        <f t="shared" si="41"/>
        <v>2</v>
      </c>
      <c r="I167" s="241" t="str" cm="1">
        <f t="array" ref="I167">_xlfn.IFS('Data Reliability'!D167 &gt;= 0.666, "!!", AND('Data Reliability'!D167 &lt; 0.666,  'Data Reliability'!D167  &gt;= 0.333), "!", 'Data Reliability'!D167 &lt; 0.333, "")</f>
        <v/>
      </c>
      <c r="J167" s="22" cm="1">
        <f t="array" ref="J167">IF(Options!$D$30, SUM(IF(ISNUMBER(Y167:AD167),(IF(Y167:AD167&gt;=Options!$D$40,1,"")),""))+0.5*(SUM(IF(ISNUMBER(Y167:AD167),(IF(Y167:AD167&gt;=Options!$D$41,1,"")),""))-SUM(IF(ISNUMBER(Y167:AD167),(IF(Y167:AD167&gt;=Options!$D$40,1,"")),""))),0) +
   IF(Options!$D$31,SUM(IF(ISNUMBER(Y167:AD167),(IF(Y167:AD167&gt;=Options!$D$40,1,"")),"")),0) +
   IF(Options!$D$32,AVERAGE(IF(ISNUMBER(Y167:AD167),Y167:AD167)),0) +
   IF(Options!$D$33,IF(OR(IF(ISNUMBER(Y167:AD167),Y167:AD167)=0),0,GEOMEAN(IF(ISNUMBER(Y167:AD167),Y167:AD167))),0)</f>
        <v>2</v>
      </c>
      <c r="K167" s="23">
        <f t="shared" si="33"/>
        <v>2</v>
      </c>
      <c r="L167" s="241" t="str" cm="1">
        <f t="array" ref="L167">_xlfn.IFS('Data Reliability'!E167 &gt;= 0.666, "!!", AND('Data Reliability'!E167 &lt; 0.666,  'Data Reliability'!E167  &gt;= 0.333), "!", 'Data Reliability'!E167 &lt; 0.333, "")</f>
        <v/>
      </c>
      <c r="M167" s="21" cm="1">
        <f t="array" ref="M167">IF(Options!$D$30, SUM(IF(ISNUMBER(AF167:AK167),(IF(AF167:AK167&gt;=Options!$D$40,1,"")),""))+0.5*(SUM(IF(ISNUMBER(AF167:AK167),(IF(AF167:AK167&gt;=Options!$D$41,1,"")),""))-SUM(IF(ISNUMBER(AF167:AK167),(IF(AF167:AK167&gt;=Options!$D$40,1,"")),""))),0) +
   IF(Options!$D$31,SUM(IF(ISNUMBER(AF167:AK167),(IF(AF167:AK167&gt;=Options!$D$40,1,"")),"")),0) +
   IF(Options!$D$32,AVERAGE(IF(ISNUMBER(AF167:AK167),AF167:AK167)),0) +
   IF(Options!$D$33,IF(OR(IF(ISNUMBER(AF167:AK167),AF167:AK167)=0),0,GEOMEAN(IF(ISNUMBER(AF167:AK167),AF167:AK167))),0)</f>
        <v>0</v>
      </c>
      <c r="N167" s="23">
        <f t="shared" si="40"/>
        <v>0</v>
      </c>
      <c r="O167" s="241" t="str" cm="1">
        <f t="array" ref="O167">_xlfn.IFS('Data Reliability'!F167 &gt;= 0.666, "!!", AND('Data Reliability'!F167 &lt; 0.666,  'Data Reliability'!F167  &gt;= 0.333), "!", 'Data Reliability'!F167 &lt; 0.333, "")</f>
        <v>!</v>
      </c>
      <c r="P167" s="24"/>
      <c r="Q167" s="50"/>
      <c r="R167" s="25">
        <f t="shared" si="42"/>
        <v>6.2678317052800718</v>
      </c>
      <c r="S167" s="25">
        <f t="shared" si="43"/>
        <v>7.9186602870813401</v>
      </c>
      <c r="T167" s="25">
        <f t="shared" si="44"/>
        <v>1.8140448803568439</v>
      </c>
      <c r="U167" s="25">
        <f t="shared" si="45"/>
        <v>6.2329203854862962</v>
      </c>
      <c r="V167" s="25">
        <f t="shared" si="46"/>
        <v>2.5</v>
      </c>
      <c r="W167" s="25">
        <f t="shared" si="47"/>
        <v>0</v>
      </c>
      <c r="X167" s="51"/>
      <c r="Y167" s="25">
        <f>IFERROR(Health!F167,"")</f>
        <v>8.25</v>
      </c>
      <c r="Z167" s="25">
        <f>IFERROR(Food!F167,"")</f>
        <v>7.9186602870813401</v>
      </c>
      <c r="AA167" s="26">
        <f>IFERROR(Macro!F167,"")</f>
        <v>7.2396694214875996</v>
      </c>
      <c r="AB167" s="25">
        <f>IFERROR(Socioeconomic!F167,"")</f>
        <v>8</v>
      </c>
      <c r="AC167" s="25">
        <f>IFERROR('Natural Hazard'!F167,"")</f>
        <v>2.5</v>
      </c>
      <c r="AD167" s="25">
        <f>IFERROR(Conflict!F167,"")</f>
        <v>0</v>
      </c>
      <c r="AE167" s="51"/>
      <c r="AF167" s="25">
        <f>IFERROR(Health!G167,"")</f>
        <v>4.7619047619047397</v>
      </c>
      <c r="AG167" s="25">
        <f>IFERROR(Food!G167,"")</f>
        <v>0</v>
      </c>
      <c r="AH167" s="25">
        <f>IFERROR(Macro!G167,"")</f>
        <v>0.45454545454544998</v>
      </c>
      <c r="AI167" s="25">
        <f>IFERROR(Socioeconomic!G167,"")</f>
        <v>4.8561620664763296</v>
      </c>
      <c r="AJ167" s="25">
        <f>IFERROR('Natural Hazard'!G167,"")</f>
        <v>0</v>
      </c>
      <c r="AK167" s="25">
        <f>IFERROR(Conflict!G167,"")</f>
        <v>0</v>
      </c>
      <c r="AL167" s="50"/>
      <c r="AM167" s="27">
        <f>'Data Reliability'!E167</f>
        <v>0</v>
      </c>
      <c r="AN167" s="27">
        <f>'Data Reliability'!F167</f>
        <v>0.4</v>
      </c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</row>
    <row r="168" spans="1:53" x14ac:dyDescent="0.2">
      <c r="A168" s="63">
        <v>163</v>
      </c>
      <c r="B168" s="20" t="s">
        <v>331</v>
      </c>
      <c r="C168" s="20" t="s">
        <v>332</v>
      </c>
      <c r="D168" s="20" t="s">
        <v>554</v>
      </c>
      <c r="E168" s="20" t="s">
        <v>552</v>
      </c>
      <c r="F168" s="50"/>
      <c r="G168" s="22" cm="1">
        <f t="array" ref="G168">IF(Options!$D$30, SUM(IF(ISNUMBER(R168:W168),(IF(R168:W168&gt;=Options!$D$36,1,"")),""))+0.5*(SUM(IF(ISNUMBER(R168:W168),(IF(R168:W168&gt;=Options!$D$37,1,"")),""))-SUM(IF(ISNUMBER(R168:W168),(IF(R168:W168&gt;=Options!$D$36,1,"")),""))),0) +
   IF(Options!$D$31,SUM(IF(ISNUMBER(R168:W168),(IF(R168:W168&gt;=Options!$D$40,1,"")),"")),0) +
   IF(Options!$D$32,AVERAGE(IF(ISNUMBER(R168:W168),R168:W168)),0) +
   IF(Options!$D$33,IF(OR(IF(ISNUMBER(R168:W168),R168:W168)=0),0,GEOMEAN(IF(ISNUMBER(R168:W168),R168:W168))),0)</f>
        <v>1</v>
      </c>
      <c r="H168" s="23">
        <f t="shared" si="41"/>
        <v>1</v>
      </c>
      <c r="I168" s="241" t="str" cm="1">
        <f t="array" ref="I168">_xlfn.IFS('Data Reliability'!D168 &gt;= 0.666, "!!", AND('Data Reliability'!D168 &lt; 0.666,  'Data Reliability'!D168  &gt;= 0.333), "!", 'Data Reliability'!D168 &lt; 0.333, "")</f>
        <v/>
      </c>
      <c r="J168" s="22" cm="1">
        <f t="array" ref="J168">IF(Options!$D$30, SUM(IF(ISNUMBER(Y168:AD168),(IF(Y168:AD168&gt;=Options!$D$40,1,"")),""))+0.5*(SUM(IF(ISNUMBER(Y168:AD168),(IF(Y168:AD168&gt;=Options!$D$41,1,"")),""))-SUM(IF(ISNUMBER(Y168:AD168),(IF(Y168:AD168&gt;=Options!$D$40,1,"")),""))),0) +
   IF(Options!$D$31,SUM(IF(ISNUMBER(Y168:AD168),(IF(Y168:AD168&gt;=Options!$D$40,1,"")),"")),0) +
   IF(Options!$D$32,AVERAGE(IF(ISNUMBER(Y168:AD168),Y168:AD168)),0) +
   IF(Options!$D$33,IF(OR(IF(ISNUMBER(Y168:AD168),Y168:AD168)=0),0,GEOMEAN(IF(ISNUMBER(Y168:AD168),Y168:AD168))),0)</f>
        <v>0.5</v>
      </c>
      <c r="K168" s="23">
        <f t="shared" si="33"/>
        <v>0.5</v>
      </c>
      <c r="L168" s="241" t="str" cm="1">
        <f t="array" ref="L168">_xlfn.IFS('Data Reliability'!E168 &gt;= 0.666, "!!", AND('Data Reliability'!E168 &lt; 0.666,  'Data Reliability'!E168  &gt;= 0.333), "!", 'Data Reliability'!E168 &lt; 0.333, "")</f>
        <v/>
      </c>
      <c r="M168" s="21" cm="1">
        <f t="array" ref="M168">IF(Options!$D$30, SUM(IF(ISNUMBER(AF168:AK168),(IF(AF168:AK168&gt;=Options!$D$40,1,"")),""))+0.5*(SUM(IF(ISNUMBER(AF168:AK168),(IF(AF168:AK168&gt;=Options!$D$41,1,"")),""))-SUM(IF(ISNUMBER(AF168:AK168),(IF(AF168:AK168&gt;=Options!$D$40,1,"")),""))),0) +
   IF(Options!$D$31,SUM(IF(ISNUMBER(AF168:AK168),(IF(AF168:AK168&gt;=Options!$D$40,1,"")),"")),0) +
   IF(Options!$D$32,AVERAGE(IF(ISNUMBER(AF168:AK168),AF168:AK168)),0) +
   IF(Options!$D$33,IF(OR(IF(ISNUMBER(AF168:AK168),AF168:AK168)=0),0,GEOMEAN(IF(ISNUMBER(AF168:AK168),AF168:AK168))),0)</f>
        <v>1.5</v>
      </c>
      <c r="N168" s="23">
        <f t="shared" si="40"/>
        <v>1.5</v>
      </c>
      <c r="O168" s="241" t="str" cm="1">
        <f t="array" ref="O168">_xlfn.IFS('Data Reliability'!F168 &gt;= 0.666, "!!", AND('Data Reliability'!F168 &lt; 0.666,  'Data Reliability'!F168  &gt;= 0.333), "!", 'Data Reliability'!F168 &lt; 0.333, "")</f>
        <v/>
      </c>
      <c r="P168" s="24"/>
      <c r="Q168" s="50"/>
      <c r="R168" s="25">
        <f t="shared" si="42"/>
        <v>8.7292611371180779</v>
      </c>
      <c r="S168" s="25">
        <f t="shared" si="43"/>
        <v>2.2009569377990399</v>
      </c>
      <c r="T168" s="25">
        <f t="shared" si="44"/>
        <v>2.5433875905497656</v>
      </c>
      <c r="U168" s="25">
        <f t="shared" si="45"/>
        <v>3.3380918415851188</v>
      </c>
      <c r="V168" s="25">
        <f t="shared" si="46"/>
        <v>4.5825756949558398</v>
      </c>
      <c r="W168" s="25">
        <f t="shared" si="47"/>
        <v>0</v>
      </c>
      <c r="X168" s="51"/>
      <c r="Y168" s="25">
        <f>IFERROR(Health!F168,"")</f>
        <v>7.62</v>
      </c>
      <c r="Z168" s="25">
        <f>IFERROR(Food!F168,"")</f>
        <v>2.2009569377990399</v>
      </c>
      <c r="AA168" s="26">
        <f>IFERROR(Macro!F168,"")</f>
        <v>4.0661157024793404</v>
      </c>
      <c r="AB168" s="25">
        <f>IFERROR(Socioeconomic!F168,"")</f>
        <v>3.71428571428571</v>
      </c>
      <c r="AC168" s="25">
        <f>IFERROR('Natural Hazard'!F168,"")</f>
        <v>3</v>
      </c>
      <c r="AD168" s="25">
        <f>IFERROR(Conflict!F168,"")</f>
        <v>0</v>
      </c>
      <c r="AE168" s="51"/>
      <c r="AF168" s="25">
        <f>IFERROR(Health!G168,"")</f>
        <v>10</v>
      </c>
      <c r="AG168" s="25">
        <f>IFERROR(Food!G168,"")</f>
        <v>0</v>
      </c>
      <c r="AH168" s="25">
        <f>IFERROR(Macro!G168,"")</f>
        <v>1.5909090909090799</v>
      </c>
      <c r="AI168" s="25">
        <f>IFERROR(Socioeconomic!G168,"")</f>
        <v>3</v>
      </c>
      <c r="AJ168" s="25">
        <f>IFERROR('Natural Hazard'!G168,"")</f>
        <v>7</v>
      </c>
      <c r="AK168" s="25">
        <f>IFERROR(Conflict!G168,"")</f>
        <v>0</v>
      </c>
      <c r="AL168" s="50"/>
      <c r="AM168" s="27">
        <f>'Data Reliability'!E168</f>
        <v>0</v>
      </c>
      <c r="AN168" s="27">
        <f>'Data Reliability'!F168</f>
        <v>0.3</v>
      </c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</row>
    <row r="169" spans="1:53" x14ac:dyDescent="0.2">
      <c r="A169" s="63">
        <v>164</v>
      </c>
      <c r="B169" s="20" t="s">
        <v>333</v>
      </c>
      <c r="C169" s="20" t="s">
        <v>334</v>
      </c>
      <c r="D169" s="20" t="s">
        <v>556</v>
      </c>
      <c r="E169" s="20" t="s">
        <v>551</v>
      </c>
      <c r="F169" s="50"/>
      <c r="G169" s="22" cm="1">
        <f t="array" ref="G169">IF(Options!$D$30, SUM(IF(ISNUMBER(R169:W169),(IF(R169:W169&gt;=Options!$D$36,1,"")),""))+0.5*(SUM(IF(ISNUMBER(R169:W169),(IF(R169:W169&gt;=Options!$D$37,1,"")),""))-SUM(IF(ISNUMBER(R169:W169),(IF(R169:W169&gt;=Options!$D$36,1,"")),""))),0) +
   IF(Options!$D$31,SUM(IF(ISNUMBER(R169:W169),(IF(R169:W169&gt;=Options!$D$40,1,"")),"")),0) +
   IF(Options!$D$32,AVERAGE(IF(ISNUMBER(R169:W169),R169:W169)),0) +
   IF(Options!$D$33,IF(OR(IF(ISNUMBER(R169:W169),R169:W169)=0),0,GEOMEAN(IF(ISNUMBER(R169:W169),R169:W169))),0)</f>
        <v>5.5</v>
      </c>
      <c r="H169" s="23">
        <f t="shared" si="41"/>
        <v>5.5</v>
      </c>
      <c r="I169" s="241" t="str" cm="1">
        <f t="array" ref="I169">_xlfn.IFS('Data Reliability'!D169 &gt;= 0.666, "!!", AND('Data Reliability'!D169 &lt; 0.666,  'Data Reliability'!D169  &gt;= 0.333), "!", 'Data Reliability'!D169 &lt; 0.333, "")</f>
        <v/>
      </c>
      <c r="J169" s="22" cm="1">
        <f t="array" ref="J169">IF(Options!$D$30, SUM(IF(ISNUMBER(Y169:AD169),(IF(Y169:AD169&gt;=Options!$D$40,1,"")),""))+0.5*(SUM(IF(ISNUMBER(Y169:AD169),(IF(Y169:AD169&gt;=Options!$D$41,1,"")),""))-SUM(IF(ISNUMBER(Y169:AD169),(IF(Y169:AD169&gt;=Options!$D$40,1,"")),""))),0) +
   IF(Options!$D$31,SUM(IF(ISNUMBER(Y169:AD169),(IF(Y169:AD169&gt;=Options!$D$40,1,"")),"")),0) +
   IF(Options!$D$32,AVERAGE(IF(ISNUMBER(Y169:AD169),Y169:AD169)),0) +
   IF(Options!$D$33,IF(OR(IF(ISNUMBER(Y169:AD169),Y169:AD169)=0),0,GEOMEAN(IF(ISNUMBER(Y169:AD169),Y169:AD169))),0)</f>
        <v>4.5</v>
      </c>
      <c r="K169" s="23">
        <f t="shared" si="33"/>
        <v>4.5</v>
      </c>
      <c r="L169" s="241" t="str" cm="1">
        <f t="array" ref="L169">_xlfn.IFS('Data Reliability'!E169 &gt;= 0.666, "!!", AND('Data Reliability'!E169 &lt; 0.666,  'Data Reliability'!E169  &gt;= 0.333), "!", 'Data Reliability'!E169 &lt; 0.333, "")</f>
        <v/>
      </c>
      <c r="M169" s="21" cm="1">
        <f t="array" ref="M169">IF(Options!$D$30, SUM(IF(ISNUMBER(AF169:AK169),(IF(AF169:AK169&gt;=Options!$D$40,1,"")),""))+0.5*(SUM(IF(ISNUMBER(AF169:AK169),(IF(AF169:AK169&gt;=Options!$D$41,1,"")),""))-SUM(IF(ISNUMBER(AF169:AK169),(IF(AF169:AK169&gt;=Options!$D$40,1,"")),""))),0) +
   IF(Options!$D$31,SUM(IF(ISNUMBER(AF169:AK169),(IF(AF169:AK169&gt;=Options!$D$40,1,"")),"")),0) +
   IF(Options!$D$32,AVERAGE(IF(ISNUMBER(AF169:AK169),AF169:AK169)),0) +
   IF(Options!$D$33,IF(OR(IF(ISNUMBER(AF169:AK169),AF169:AK169)=0),0,GEOMEAN(IF(ISNUMBER(AF169:AK169),AF169:AK169))),0)</f>
        <v>3</v>
      </c>
      <c r="N169" s="23">
        <f t="shared" si="40"/>
        <v>3</v>
      </c>
      <c r="O169" s="241" t="str" cm="1">
        <f t="array" ref="O169">_xlfn.IFS('Data Reliability'!F169 &gt;= 0.666, "!!", AND('Data Reliability'!F169 &lt; 0.666,  'Data Reliability'!F169  &gt;= 0.333), "!", 'Data Reliability'!F169 &lt; 0.333, "")</f>
        <v/>
      </c>
      <c r="P169" s="24"/>
      <c r="Q169" s="50"/>
      <c r="R169" s="25">
        <f t="shared" si="42"/>
        <v>9.2667056527998071</v>
      </c>
      <c r="S169" s="25">
        <f t="shared" si="43"/>
        <v>7.8563660835196254</v>
      </c>
      <c r="T169" s="25">
        <f t="shared" si="44"/>
        <v>6.7419986246324095</v>
      </c>
      <c r="U169" s="25">
        <f t="shared" si="45"/>
        <v>8.3666002653407556</v>
      </c>
      <c r="V169" s="25">
        <f t="shared" si="46"/>
        <v>7.8333333333333304</v>
      </c>
      <c r="W169" s="25">
        <f t="shared" si="47"/>
        <v>10</v>
      </c>
      <c r="X169" s="51"/>
      <c r="Y169" s="25">
        <f>IFERROR(Health!F169,"")</f>
        <v>10</v>
      </c>
      <c r="Z169" s="25">
        <f>IFERROR(Food!F169,"")</f>
        <v>6.1722488038277499</v>
      </c>
      <c r="AA169" s="26">
        <f>IFERROR(Macro!F169,"")</f>
        <v>10</v>
      </c>
      <c r="AB169" s="25">
        <f>IFERROR(Socioeconomic!F169,"")</f>
        <v>10</v>
      </c>
      <c r="AC169" s="25">
        <f>IFERROR('Natural Hazard'!F169,"")</f>
        <v>7.8333333333333304</v>
      </c>
      <c r="AD169" s="25">
        <f>IFERROR(Conflict!F169,"")</f>
        <v>10</v>
      </c>
      <c r="AE169" s="51"/>
      <c r="AF169" s="25">
        <f>IFERROR(Health!G169,"")</f>
        <v>8.58718336556319</v>
      </c>
      <c r="AG169" s="25">
        <f>IFERROR(Food!G169,"")</f>
        <v>10</v>
      </c>
      <c r="AH169" s="25">
        <f>IFERROR(Macro!G169,"")</f>
        <v>4.5454545454545299</v>
      </c>
      <c r="AI169" s="25">
        <f>IFERROR(Socioeconomic!G169,"")</f>
        <v>7</v>
      </c>
      <c r="AJ169" s="25">
        <f>IFERROR('Natural Hazard'!G169,"")</f>
        <v>0</v>
      </c>
      <c r="AK169" s="25">
        <f>IFERROR(Conflict!G169,"")</f>
        <v>10</v>
      </c>
      <c r="AL169" s="50"/>
      <c r="AM169" s="27">
        <f>'Data Reliability'!E169</f>
        <v>0</v>
      </c>
      <c r="AN169" s="27">
        <f>'Data Reliability'!F169</f>
        <v>0.3</v>
      </c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</row>
    <row r="170" spans="1:53" x14ac:dyDescent="0.2">
      <c r="A170" s="63">
        <v>165</v>
      </c>
      <c r="B170" s="20" t="s">
        <v>335</v>
      </c>
      <c r="C170" s="20" t="s">
        <v>336</v>
      </c>
      <c r="D170" s="20" t="s">
        <v>554</v>
      </c>
      <c r="E170" s="20" t="s">
        <v>551</v>
      </c>
      <c r="F170" s="50"/>
      <c r="G170" s="22" cm="1">
        <f t="array" ref="G170">IF(Options!$D$30, SUM(IF(ISNUMBER(R170:W170),(IF(R170:W170&gt;=Options!$D$36,1,"")),""))+0.5*(SUM(IF(ISNUMBER(R170:W170),(IF(R170:W170&gt;=Options!$D$37,1,"")),""))-SUM(IF(ISNUMBER(R170:W170),(IF(R170:W170&gt;=Options!$D$36,1,"")),""))),0) +
   IF(Options!$D$31,SUM(IF(ISNUMBER(R170:W170),(IF(R170:W170&gt;=Options!$D$40,1,"")),"")),0) +
   IF(Options!$D$32,AVERAGE(IF(ISNUMBER(R170:W170),R170:W170)),0) +
   IF(Options!$D$33,IF(OR(IF(ISNUMBER(R170:W170),R170:W170)=0),0,GEOMEAN(IF(ISNUMBER(R170:W170),R170:W170))),0)</f>
        <v>5</v>
      </c>
      <c r="H170" s="23">
        <f t="shared" si="41"/>
        <v>5</v>
      </c>
      <c r="I170" s="241" t="str" cm="1">
        <f t="array" ref="I170">_xlfn.IFS('Data Reliability'!D170 &gt;= 0.666, "!!", AND('Data Reliability'!D170 &lt; 0.666,  'Data Reliability'!D170  &gt;= 0.333), "!", 'Data Reliability'!D170 &lt; 0.333, "")</f>
        <v/>
      </c>
      <c r="J170" s="22" cm="1">
        <f t="array" ref="J170">IF(Options!$D$30, SUM(IF(ISNUMBER(Y170:AD170),(IF(Y170:AD170&gt;=Options!$D$40,1,"")),""))+0.5*(SUM(IF(ISNUMBER(Y170:AD170),(IF(Y170:AD170&gt;=Options!$D$41,1,"")),""))-SUM(IF(ISNUMBER(Y170:AD170),(IF(Y170:AD170&gt;=Options!$D$40,1,"")),""))),0) +
   IF(Options!$D$31,SUM(IF(ISNUMBER(Y170:AD170),(IF(Y170:AD170&gt;=Options!$D$40,1,"")),"")),0) +
   IF(Options!$D$32,AVERAGE(IF(ISNUMBER(Y170:AD170),Y170:AD170)),0) +
   IF(Options!$D$33,IF(OR(IF(ISNUMBER(Y170:AD170),Y170:AD170)=0),0,GEOMEAN(IF(ISNUMBER(Y170:AD170),Y170:AD170))),0)</f>
        <v>4.5</v>
      </c>
      <c r="K170" s="23">
        <f t="shared" si="33"/>
        <v>4.5</v>
      </c>
      <c r="L170" s="241" t="str" cm="1">
        <f t="array" ref="L170">_xlfn.IFS('Data Reliability'!E170 &gt;= 0.666, "!!", AND('Data Reliability'!E170 &lt; 0.666,  'Data Reliability'!E170  &gt;= 0.333), "!", 'Data Reliability'!E170 &lt; 0.333, "")</f>
        <v/>
      </c>
      <c r="M170" s="21" cm="1">
        <f t="array" ref="M170">IF(Options!$D$30, SUM(IF(ISNUMBER(AF170:AK170),(IF(AF170:AK170&gt;=Options!$D$40,1,"")),""))+0.5*(SUM(IF(ISNUMBER(AF170:AK170),(IF(AF170:AK170&gt;=Options!$D$41,1,"")),""))-SUM(IF(ISNUMBER(AF170:AK170),(IF(AF170:AK170&gt;=Options!$D$40,1,"")),""))),0) +
   IF(Options!$D$31,SUM(IF(ISNUMBER(AF170:AK170),(IF(AF170:AK170&gt;=Options!$D$40,1,"")),"")),0) +
   IF(Options!$D$32,AVERAGE(IF(ISNUMBER(AF170:AK170),AF170:AK170)),0) +
   IF(Options!$D$33,IF(OR(IF(ISNUMBER(AF170:AK170),AF170:AK170)=0),0,GEOMEAN(IF(ISNUMBER(AF170:AK170),AF170:AK170))),0)</f>
        <v>3.5</v>
      </c>
      <c r="N170" s="23">
        <f t="shared" si="40"/>
        <v>3.5</v>
      </c>
      <c r="O170" s="241" t="str" cm="1">
        <f t="array" ref="O170">_xlfn.IFS('Data Reliability'!F170 &gt;= 0.666, "!!", AND('Data Reliability'!F170 &lt; 0.666,  'Data Reliability'!F170  &gt;= 0.333), "!", 'Data Reliability'!F170 &lt; 0.333, "")</f>
        <v/>
      </c>
      <c r="P170" s="24"/>
      <c r="Q170" s="50"/>
      <c r="R170" s="25">
        <f t="shared" si="42"/>
        <v>10</v>
      </c>
      <c r="S170" s="25">
        <f t="shared" si="43"/>
        <v>8.3666002653407556</v>
      </c>
      <c r="T170" s="25">
        <f t="shared" si="44"/>
        <v>6.527696296024585</v>
      </c>
      <c r="U170" s="25">
        <f t="shared" si="45"/>
        <v>10</v>
      </c>
      <c r="V170" s="25">
        <f t="shared" si="46"/>
        <v>5.3333333333333304</v>
      </c>
      <c r="W170" s="25">
        <f t="shared" si="47"/>
        <v>10</v>
      </c>
      <c r="X170" s="51"/>
      <c r="Y170" s="25">
        <f>IFERROR(Health!F170,"")</f>
        <v>10</v>
      </c>
      <c r="Z170" s="25">
        <f>IFERROR(Food!F170,"")</f>
        <v>10</v>
      </c>
      <c r="AA170" s="26">
        <f>IFERROR(Macro!F170,"")</f>
        <v>9.8677685950413192</v>
      </c>
      <c r="AB170" s="25">
        <f>IFERROR(Socioeconomic!F170,"")</f>
        <v>10</v>
      </c>
      <c r="AC170" s="25">
        <f>IFERROR('Natural Hazard'!F170,"")</f>
        <v>5.3333333333333304</v>
      </c>
      <c r="AD170" s="25">
        <f>IFERROR(Conflict!F170,"")</f>
        <v>10</v>
      </c>
      <c r="AE170" s="51"/>
      <c r="AF170" s="25">
        <f>IFERROR(Health!G170,"")</f>
        <v>10</v>
      </c>
      <c r="AG170" s="25">
        <f>IFERROR(Food!G170,"")</f>
        <v>7</v>
      </c>
      <c r="AH170" s="25">
        <f>IFERROR(Macro!G170,"")</f>
        <v>4.3181818181818299</v>
      </c>
      <c r="AI170" s="25">
        <f>IFERROR(Socioeconomic!G170,"")</f>
        <v>10</v>
      </c>
      <c r="AJ170" s="25">
        <f>IFERROR('Natural Hazard'!G170,"")</f>
        <v>0</v>
      </c>
      <c r="AK170" s="25">
        <f>IFERROR(Conflict!G170,"")</f>
        <v>10</v>
      </c>
      <c r="AL170" s="50"/>
      <c r="AM170" s="27">
        <f>'Data Reliability'!E170</f>
        <v>0</v>
      </c>
      <c r="AN170" s="27">
        <f>'Data Reliability'!F170</f>
        <v>0.2</v>
      </c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</row>
    <row r="171" spans="1:53" x14ac:dyDescent="0.2">
      <c r="A171" s="63">
        <v>166</v>
      </c>
      <c r="B171" s="20" t="s">
        <v>337</v>
      </c>
      <c r="C171" s="20" t="s">
        <v>338</v>
      </c>
      <c r="D171" s="20" t="s">
        <v>554</v>
      </c>
      <c r="E171" s="20" t="s">
        <v>551</v>
      </c>
      <c r="F171" s="50"/>
      <c r="G171" s="22" cm="1">
        <f t="array" ref="G171">IF(Options!$D$30, SUM(IF(ISNUMBER(R171:W171),(IF(R171:W171&gt;=Options!$D$36,1,"")),""))+0.5*(SUM(IF(ISNUMBER(R171:W171),(IF(R171:W171&gt;=Options!$D$37,1,"")),""))-SUM(IF(ISNUMBER(R171:W171),(IF(R171:W171&gt;=Options!$D$36,1,"")),""))),0) +
   IF(Options!$D$31,SUM(IF(ISNUMBER(R171:W171),(IF(R171:W171&gt;=Options!$D$40,1,"")),"")),0) +
   IF(Options!$D$32,AVERAGE(IF(ISNUMBER(R171:W171),R171:W171)),0) +
   IF(Options!$D$33,IF(OR(IF(ISNUMBER(R171:W171),R171:W171)=0),0,GEOMEAN(IF(ISNUMBER(R171:W171),R171:W171))),0)</f>
        <v>3</v>
      </c>
      <c r="H171" s="23">
        <f t="shared" si="41"/>
        <v>3</v>
      </c>
      <c r="I171" s="241" t="str" cm="1">
        <f t="array" ref="I171">_xlfn.IFS('Data Reliability'!D171 &gt;= 0.666, "!!", AND('Data Reliability'!D171 &lt; 0.666,  'Data Reliability'!D171  &gt;= 0.333), "!", 'Data Reliability'!D171 &lt; 0.333, "")</f>
        <v/>
      </c>
      <c r="J171" s="22" cm="1">
        <f t="array" ref="J171">IF(Options!$D$30, SUM(IF(ISNUMBER(Y171:AD171),(IF(Y171:AD171&gt;=Options!$D$40,1,"")),""))+0.5*(SUM(IF(ISNUMBER(Y171:AD171),(IF(Y171:AD171&gt;=Options!$D$41,1,"")),""))-SUM(IF(ISNUMBER(Y171:AD171),(IF(Y171:AD171&gt;=Options!$D$40,1,"")),""))),0) +
   IF(Options!$D$31,SUM(IF(ISNUMBER(Y171:AD171),(IF(Y171:AD171&gt;=Options!$D$40,1,"")),"")),0) +
   IF(Options!$D$32,AVERAGE(IF(ISNUMBER(Y171:AD171),Y171:AD171)),0) +
   IF(Options!$D$33,IF(OR(IF(ISNUMBER(Y171:AD171),Y171:AD171)=0),0,GEOMEAN(IF(ISNUMBER(Y171:AD171),Y171:AD171))),0)</f>
        <v>2</v>
      </c>
      <c r="K171" s="23">
        <f t="shared" si="33"/>
        <v>2</v>
      </c>
      <c r="L171" s="241" t="str" cm="1">
        <f t="array" ref="L171">_xlfn.IFS('Data Reliability'!E171 &gt;= 0.666, "!!", AND('Data Reliability'!E171 &lt; 0.666,  'Data Reliability'!E171  &gt;= 0.333), "!", 'Data Reliability'!E171 &lt; 0.333, "")</f>
        <v/>
      </c>
      <c r="M171" s="21" cm="1">
        <f t="array" ref="M171">IF(Options!$D$30, SUM(IF(ISNUMBER(AF171:AK171),(IF(AF171:AK171&gt;=Options!$D$40,1,"")),""))+0.5*(SUM(IF(ISNUMBER(AF171:AK171),(IF(AF171:AK171&gt;=Options!$D$41,1,"")),""))-SUM(IF(ISNUMBER(AF171:AK171),(IF(AF171:AK171&gt;=Options!$D$40,1,"")),""))),0) +
   IF(Options!$D$31,SUM(IF(ISNUMBER(AF171:AK171),(IF(AF171:AK171&gt;=Options!$D$40,1,"")),"")),0) +
   IF(Options!$D$32,AVERAGE(IF(ISNUMBER(AF171:AK171),AF171:AK171)),0) +
   IF(Options!$D$33,IF(OR(IF(ISNUMBER(AF171:AK171),AF171:AK171)=0),0,GEOMEAN(IF(ISNUMBER(AF171:AK171),AF171:AK171))),0)</f>
        <v>1</v>
      </c>
      <c r="N171" s="23">
        <f t="shared" si="40"/>
        <v>1</v>
      </c>
      <c r="O171" s="241" t="str" cm="1">
        <f t="array" ref="O171">_xlfn.IFS('Data Reliability'!F171 &gt;= 0.666, "!!", AND('Data Reliability'!F171 &lt; 0.666,  'Data Reliability'!F171  &gt;= 0.333), "!", 'Data Reliability'!F171 &lt; 0.333, "")</f>
        <v/>
      </c>
      <c r="P171" s="24"/>
      <c r="Q171" s="50"/>
      <c r="R171" s="25">
        <f t="shared" si="42"/>
        <v>9.8742088290657488</v>
      </c>
      <c r="S171" s="25">
        <f t="shared" si="43"/>
        <v>8.6842105263157894</v>
      </c>
      <c r="T171" s="25">
        <f t="shared" si="44"/>
        <v>6.3860290786166676</v>
      </c>
      <c r="U171" s="25">
        <f t="shared" si="45"/>
        <v>5.2284558817689639</v>
      </c>
      <c r="V171" s="25">
        <f t="shared" si="46"/>
        <v>3.3333333333333299</v>
      </c>
      <c r="W171" s="25">
        <f t="shared" si="47"/>
        <v>0</v>
      </c>
      <c r="X171" s="51"/>
      <c r="Y171" s="25">
        <f>IFERROR(Health!F171,"")</f>
        <v>9.75</v>
      </c>
      <c r="Z171" s="25">
        <f>IFERROR(Food!F171,"")</f>
        <v>8.6842105263157894</v>
      </c>
      <c r="AA171" s="26">
        <f>IFERROR(Macro!F171,"")</f>
        <v>7.8016528925619797</v>
      </c>
      <c r="AB171" s="25">
        <f>IFERROR(Socioeconomic!F171,"")</f>
        <v>8.71428571428571</v>
      </c>
      <c r="AC171" s="25">
        <f>IFERROR('Natural Hazard'!F171,"")</f>
        <v>3.3333333333333299</v>
      </c>
      <c r="AD171" s="25">
        <f>IFERROR(Conflict!F171,"")</f>
        <v>0</v>
      </c>
      <c r="AE171" s="51"/>
      <c r="AF171" s="25">
        <f>IFERROR(Health!G171,"")</f>
        <v>10</v>
      </c>
      <c r="AG171" s="25">
        <f>IFERROR(Food!G171,"")</f>
        <v>0</v>
      </c>
      <c r="AH171" s="25">
        <f>IFERROR(Macro!G171,"")</f>
        <v>5.2272727272727302</v>
      </c>
      <c r="AI171" s="25">
        <f>IFERROR(Socioeconomic!G171,"")</f>
        <v>3.13700420251199</v>
      </c>
      <c r="AJ171" s="25">
        <f>IFERROR('Natural Hazard'!G171,"")</f>
        <v>0</v>
      </c>
      <c r="AK171" s="25">
        <f>IFERROR(Conflict!G171,"")</f>
        <v>0</v>
      </c>
      <c r="AL171" s="50"/>
      <c r="AM171" s="27">
        <f>'Data Reliability'!E171</f>
        <v>0</v>
      </c>
      <c r="AN171" s="27">
        <f>'Data Reliability'!F171</f>
        <v>0.3</v>
      </c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</row>
    <row r="172" spans="1:53" x14ac:dyDescent="0.2">
      <c r="A172" s="63">
        <v>167</v>
      </c>
      <c r="B172" s="20" t="s">
        <v>339</v>
      </c>
      <c r="C172" s="20" t="s">
        <v>340</v>
      </c>
      <c r="D172" s="20" t="s">
        <v>558</v>
      </c>
      <c r="E172" s="20" t="s">
        <v>552</v>
      </c>
      <c r="F172" s="50"/>
      <c r="G172" s="22" cm="1">
        <f t="array" ref="G172">IF(Options!$D$30, SUM(IF(ISNUMBER(R172:W172),(IF(R172:W172&gt;=Options!$D$36,1,"")),""))+0.5*(SUM(IF(ISNUMBER(R172:W172),(IF(R172:W172&gt;=Options!$D$37,1,"")),""))-SUM(IF(ISNUMBER(R172:W172),(IF(R172:W172&gt;=Options!$D$36,1,"")),""))),0) +
   IF(Options!$D$31,SUM(IF(ISNUMBER(R172:W172),(IF(R172:W172&gt;=Options!$D$40,1,"")),"")),0) +
   IF(Options!$D$32,AVERAGE(IF(ISNUMBER(R172:W172),R172:W172)),0) +
   IF(Options!$D$33,IF(OR(IF(ISNUMBER(R172:W172),R172:W172)=0),0,GEOMEAN(IF(ISNUMBER(R172:W172),R172:W172))),0)</f>
        <v>1.5</v>
      </c>
      <c r="H172" s="23">
        <f t="shared" si="41"/>
        <v>1.5</v>
      </c>
      <c r="I172" s="241" t="str" cm="1">
        <f t="array" ref="I172">_xlfn.IFS('Data Reliability'!D172 &gt;= 0.666, "!!", AND('Data Reliability'!D172 &lt; 0.666,  'Data Reliability'!D172  &gt;= 0.333), "!", 'Data Reliability'!D172 &lt; 0.333, "")</f>
        <v/>
      </c>
      <c r="J172" s="22" cm="1">
        <f t="array" ref="J172">IF(Options!$D$30, SUM(IF(ISNUMBER(Y172:AD172),(IF(Y172:AD172&gt;=Options!$D$40,1,"")),""))+0.5*(SUM(IF(ISNUMBER(Y172:AD172),(IF(Y172:AD172&gt;=Options!$D$41,1,"")),""))-SUM(IF(ISNUMBER(Y172:AD172),(IF(Y172:AD172&gt;=Options!$D$40,1,"")),""))),0) +
   IF(Options!$D$31,SUM(IF(ISNUMBER(Y172:AD172),(IF(Y172:AD172&gt;=Options!$D$40,1,"")),"")),0) +
   IF(Options!$D$32,AVERAGE(IF(ISNUMBER(Y172:AD172),Y172:AD172)),0) +
   IF(Options!$D$33,IF(OR(IF(ISNUMBER(Y172:AD172),Y172:AD172)=0),0,GEOMEAN(IF(ISNUMBER(Y172:AD172),Y172:AD172))),0)</f>
        <v>0.5</v>
      </c>
      <c r="K172" s="23">
        <f t="shared" si="33"/>
        <v>0.5</v>
      </c>
      <c r="L172" s="241" t="str" cm="1">
        <f t="array" ref="L172">_xlfn.IFS('Data Reliability'!E172 &gt;= 0.666, "!!", AND('Data Reliability'!E172 &lt; 0.666,  'Data Reliability'!E172  &gt;= 0.333), "!", 'Data Reliability'!E172 &lt; 0.333, "")</f>
        <v/>
      </c>
      <c r="M172" s="21" cm="1">
        <f t="array" ref="M172">IF(Options!$D$30, SUM(IF(ISNUMBER(AF172:AK172),(IF(AF172:AK172&gt;=Options!$D$40,1,"")),""))+0.5*(SUM(IF(ISNUMBER(AF172:AK172),(IF(AF172:AK172&gt;=Options!$D$41,1,"")),""))-SUM(IF(ISNUMBER(AF172:AK172),(IF(AF172:AK172&gt;=Options!$D$40,1,"")),""))),0) +
   IF(Options!$D$31,SUM(IF(ISNUMBER(AF172:AK172),(IF(AF172:AK172&gt;=Options!$D$40,1,"")),"")),0) +
   IF(Options!$D$32,AVERAGE(IF(ISNUMBER(AF172:AK172),AF172:AK172)),0) +
   IF(Options!$D$33,IF(OR(IF(ISNUMBER(AF172:AK172),AF172:AK172)=0),0,GEOMEAN(IF(ISNUMBER(AF172:AK172),AF172:AK172))),0)</f>
        <v>2</v>
      </c>
      <c r="N172" s="23">
        <f t="shared" si="40"/>
        <v>2</v>
      </c>
      <c r="O172" s="241" t="str" cm="1">
        <f t="array" ref="O172">_xlfn.IFS('Data Reliability'!F172 &gt;= 0.666, "!!", AND('Data Reliability'!F172 &lt; 0.666,  'Data Reliability'!F172  &gt;= 0.333), "!", 'Data Reliability'!F172 &lt; 0.333, "")</f>
        <v/>
      </c>
      <c r="P172" s="24"/>
      <c r="Q172" s="50"/>
      <c r="R172" s="25">
        <f t="shared" si="42"/>
        <v>6.7082039324993685</v>
      </c>
      <c r="S172" s="25">
        <f t="shared" si="43"/>
        <v>3.5645933014354099</v>
      </c>
      <c r="T172" s="25">
        <f t="shared" si="44"/>
        <v>3.6528551660327326</v>
      </c>
      <c r="U172" s="25">
        <f t="shared" si="45"/>
        <v>3.1428571428571401</v>
      </c>
      <c r="V172" s="25">
        <f t="shared" si="46"/>
        <v>9.3094933625126295</v>
      </c>
      <c r="W172" s="25">
        <f t="shared" si="47"/>
        <v>0</v>
      </c>
      <c r="X172" s="51"/>
      <c r="Y172" s="25">
        <f>IFERROR(Health!F172,"")</f>
        <v>4.5</v>
      </c>
      <c r="Z172" s="25">
        <f>IFERROR(Food!F172,"")</f>
        <v>3.5645933014354099</v>
      </c>
      <c r="AA172" s="26">
        <f>IFERROR(Macro!F172,"")</f>
        <v>4.8925619834710696</v>
      </c>
      <c r="AB172" s="25">
        <f>IFERROR(Socioeconomic!F172,"")</f>
        <v>3.1428571428571401</v>
      </c>
      <c r="AC172" s="25">
        <f>IFERROR('Natural Hazard'!F172,"")</f>
        <v>8.6666666666666696</v>
      </c>
      <c r="AD172" s="25">
        <f>IFERROR(Conflict!F172,"")</f>
        <v>0</v>
      </c>
      <c r="AE172" s="51"/>
      <c r="AF172" s="25">
        <f>IFERROR(Health!G172,"")</f>
        <v>10</v>
      </c>
      <c r="AG172" s="25">
        <f>IFERROR(Food!G172,"")</f>
        <v>0</v>
      </c>
      <c r="AH172" s="25">
        <f>IFERROR(Macro!G172,"")</f>
        <v>2.7272727272727302</v>
      </c>
      <c r="AI172" s="25">
        <f>IFERROR(Socioeconomic!G172,"")</f>
        <v>0</v>
      </c>
      <c r="AJ172" s="25">
        <f>IFERROR('Natural Hazard'!G172,"")</f>
        <v>10</v>
      </c>
      <c r="AK172" s="25">
        <f>IFERROR(Conflict!G172,"")</f>
        <v>0</v>
      </c>
      <c r="AL172" s="50"/>
      <c r="AM172" s="27">
        <f>'Data Reliability'!E172</f>
        <v>0</v>
      </c>
      <c r="AN172" s="27">
        <f>'Data Reliability'!F172</f>
        <v>0.3</v>
      </c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</row>
    <row r="173" spans="1:53" x14ac:dyDescent="0.2">
      <c r="A173" s="63">
        <v>168</v>
      </c>
      <c r="B173" s="20" t="s">
        <v>341</v>
      </c>
      <c r="C173" s="20" t="s">
        <v>342</v>
      </c>
      <c r="D173" s="20" t="s">
        <v>555</v>
      </c>
      <c r="E173" s="20" t="s">
        <v>551</v>
      </c>
      <c r="F173" s="50"/>
      <c r="G173" s="22" cm="1">
        <f t="array" ref="G173">IF(Options!$D$30, SUM(IF(ISNUMBER(R173:W173),(IF(R173:W173&gt;=Options!$D$36,1,"")),""))+0.5*(SUM(IF(ISNUMBER(R173:W173),(IF(R173:W173&gt;=Options!$D$37,1,"")),""))-SUM(IF(ISNUMBER(R173:W173),(IF(R173:W173&gt;=Options!$D$36,1,"")),""))),0) +
   IF(Options!$D$31,SUM(IF(ISNUMBER(R173:W173),(IF(R173:W173&gt;=Options!$D$40,1,"")),"")),0) +
   IF(Options!$D$32,AVERAGE(IF(ISNUMBER(R173:W173),R173:W173)),0) +
   IF(Options!$D$33,IF(OR(IF(ISNUMBER(R173:W173),R173:W173)=0),0,GEOMEAN(IF(ISNUMBER(R173:W173),R173:W173))),0)</f>
        <v>3.5</v>
      </c>
      <c r="H173" s="23">
        <f t="shared" si="41"/>
        <v>3.5</v>
      </c>
      <c r="I173" s="241" t="str" cm="1">
        <f t="array" ref="I173">_xlfn.IFS('Data Reliability'!D173 &gt;= 0.666, "!!", AND('Data Reliability'!D173 &lt; 0.666,  'Data Reliability'!D173  &gt;= 0.333), "!", 'Data Reliability'!D173 &lt; 0.333, "")</f>
        <v/>
      </c>
      <c r="J173" s="22" cm="1">
        <f t="array" ref="J173">IF(Options!$D$30, SUM(IF(ISNUMBER(Y173:AD173),(IF(Y173:AD173&gt;=Options!$D$40,1,"")),""))+0.5*(SUM(IF(ISNUMBER(Y173:AD173),(IF(Y173:AD173&gt;=Options!$D$41,1,"")),""))-SUM(IF(ISNUMBER(Y173:AD173),(IF(Y173:AD173&gt;=Options!$D$40,1,"")),""))),0) +
   IF(Options!$D$31,SUM(IF(ISNUMBER(Y173:AD173),(IF(Y173:AD173&gt;=Options!$D$40,1,"")),"")),0) +
   IF(Options!$D$32,AVERAGE(IF(ISNUMBER(Y173:AD173),Y173:AD173)),0) +
   IF(Options!$D$33,IF(OR(IF(ISNUMBER(Y173:AD173),Y173:AD173)=0),0,GEOMEAN(IF(ISNUMBER(Y173:AD173),Y173:AD173))),0)</f>
        <v>2</v>
      </c>
      <c r="K173" s="23">
        <f t="shared" si="33"/>
        <v>2</v>
      </c>
      <c r="L173" s="241" t="str" cm="1">
        <f t="array" ref="L173">_xlfn.IFS('Data Reliability'!E173 &gt;= 0.666, "!!", AND('Data Reliability'!E173 &lt; 0.666,  'Data Reliability'!E173  &gt;= 0.333), "!", 'Data Reliability'!E173 &lt; 0.333, "")</f>
        <v/>
      </c>
      <c r="M173" s="21" cm="1">
        <f t="array" ref="M173">IF(Options!$D$30, SUM(IF(ISNUMBER(AF173:AK173),(IF(AF173:AK173&gt;=Options!$D$40,1,"")),""))+0.5*(SUM(IF(ISNUMBER(AF173:AK173),(IF(AF173:AK173&gt;=Options!$D$41,1,"")),""))-SUM(IF(ISNUMBER(AF173:AK173),(IF(AF173:AK173&gt;=Options!$D$40,1,"")),""))),0) +
   IF(Options!$D$31,SUM(IF(ISNUMBER(AF173:AK173),(IF(AF173:AK173&gt;=Options!$D$40,1,"")),"")),0) +
   IF(Options!$D$32,AVERAGE(IF(ISNUMBER(AF173:AK173),AF173:AK173)),0) +
   IF(Options!$D$33,IF(OR(IF(ISNUMBER(AF173:AK173),AF173:AK173)=0),0,GEOMEAN(IF(ISNUMBER(AF173:AK173),AF173:AK173))),0)</f>
        <v>1.5</v>
      </c>
      <c r="N173" s="23">
        <f t="shared" si="40"/>
        <v>1.5</v>
      </c>
      <c r="O173" s="241" t="str" cm="1">
        <f t="array" ref="O173">_xlfn.IFS('Data Reliability'!F173 &gt;= 0.666, "!!", AND('Data Reliability'!F173 &lt; 0.666,  'Data Reliability'!F173  &gt;= 0.333), "!", 'Data Reliability'!F173 &lt; 0.333, "")</f>
        <v/>
      </c>
      <c r="P173" s="24"/>
      <c r="Q173" s="50"/>
      <c r="R173" s="25">
        <f t="shared" si="42"/>
        <v>7.3577985838156783</v>
      </c>
      <c r="S173" s="25">
        <f t="shared" si="43"/>
        <v>5.9090909090909101</v>
      </c>
      <c r="T173" s="25">
        <f t="shared" si="44"/>
        <v>4.7673129462279586</v>
      </c>
      <c r="U173" s="25">
        <f t="shared" si="45"/>
        <v>7.0449012765586305</v>
      </c>
      <c r="V173" s="25">
        <f t="shared" si="46"/>
        <v>7.4833147735478827</v>
      </c>
      <c r="W173" s="25">
        <f t="shared" si="47"/>
        <v>0</v>
      </c>
      <c r="X173" s="51"/>
      <c r="Y173" s="25">
        <f>IFERROR(Health!F173,"")</f>
        <v>7.54</v>
      </c>
      <c r="Z173" s="25">
        <f>IFERROR(Food!F173,"")</f>
        <v>5.9090909090909101</v>
      </c>
      <c r="AA173" s="26">
        <f>IFERROR(Macro!F173,"")</f>
        <v>10</v>
      </c>
      <c r="AB173" s="25">
        <f>IFERROR(Socioeconomic!F173,"")</f>
        <v>6.5714285714285703</v>
      </c>
      <c r="AC173" s="25">
        <f>IFERROR('Natural Hazard'!F173,"")</f>
        <v>8</v>
      </c>
      <c r="AD173" s="25">
        <f>IFERROR(Conflict!F173,"")</f>
        <v>0</v>
      </c>
      <c r="AE173" s="51"/>
      <c r="AF173" s="25">
        <f>IFERROR(Health!G173,"")</f>
        <v>7.18</v>
      </c>
      <c r="AG173" s="25">
        <f>IFERROR(Food!G173,"")</f>
        <v>0</v>
      </c>
      <c r="AH173" s="25">
        <f>IFERROR(Macro!G173,"")</f>
        <v>2.2727272727272698</v>
      </c>
      <c r="AI173" s="25">
        <f>IFERROR(Socioeconomic!G173,"")</f>
        <v>7.5524877820696101</v>
      </c>
      <c r="AJ173" s="25">
        <f>IFERROR('Natural Hazard'!G173,"")</f>
        <v>7</v>
      </c>
      <c r="AK173" s="25">
        <f>IFERROR(Conflict!G173,"")</f>
        <v>0</v>
      </c>
      <c r="AL173" s="50"/>
      <c r="AM173" s="27">
        <f>'Data Reliability'!E173</f>
        <v>0</v>
      </c>
      <c r="AN173" s="27">
        <f>'Data Reliability'!F173</f>
        <v>0.3</v>
      </c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</row>
    <row r="174" spans="1:53" x14ac:dyDescent="0.2">
      <c r="A174" s="63">
        <v>169</v>
      </c>
      <c r="B174" s="20" t="s">
        <v>343</v>
      </c>
      <c r="C174" s="20" t="s">
        <v>344</v>
      </c>
      <c r="D174" s="20" t="s">
        <v>555</v>
      </c>
      <c r="E174" s="20" t="s">
        <v>552</v>
      </c>
      <c r="F174" s="50"/>
      <c r="G174" s="22" cm="1">
        <f t="array" ref="G174">IF(Options!$D$30, SUM(IF(ISNUMBER(R174:W174),(IF(R174:W174&gt;=Options!$D$36,1,"")),""))+0.5*(SUM(IF(ISNUMBER(R174:W174),(IF(R174:W174&gt;=Options!$D$37,1,"")),""))-SUM(IF(ISNUMBER(R174:W174),(IF(R174:W174&gt;=Options!$D$36,1,"")),""))),0) +
   IF(Options!$D$31,SUM(IF(ISNUMBER(R174:W174),(IF(R174:W174&gt;=Options!$D$40,1,"")),"")),0) +
   IF(Options!$D$32,AVERAGE(IF(ISNUMBER(R174:W174),R174:W174)),0) +
   IF(Options!$D$33,IF(OR(IF(ISNUMBER(R174:W174),R174:W174)=0),0,GEOMEAN(IF(ISNUMBER(R174:W174),R174:W174))),0)</f>
        <v>2</v>
      </c>
      <c r="H174" s="23">
        <f t="shared" si="41"/>
        <v>2</v>
      </c>
      <c r="I174" s="241" t="str" cm="1">
        <f t="array" ref="I174">_xlfn.IFS('Data Reliability'!D174 &gt;= 0.666, "!!", AND('Data Reliability'!D174 &lt; 0.666,  'Data Reliability'!D174  &gt;= 0.333), "!", 'Data Reliability'!D174 &lt; 0.333, "")</f>
        <v/>
      </c>
      <c r="J174" s="22" cm="1">
        <f t="array" ref="J174">IF(Options!$D$30, SUM(IF(ISNUMBER(Y174:AD174),(IF(Y174:AD174&gt;=Options!$D$40,1,"")),""))+0.5*(SUM(IF(ISNUMBER(Y174:AD174),(IF(Y174:AD174&gt;=Options!$D$41,1,"")),""))-SUM(IF(ISNUMBER(Y174:AD174),(IF(Y174:AD174&gt;=Options!$D$40,1,"")),""))),0) +
   IF(Options!$D$31,SUM(IF(ISNUMBER(Y174:AD174),(IF(Y174:AD174&gt;=Options!$D$40,1,"")),"")),0) +
   IF(Options!$D$32,AVERAGE(IF(ISNUMBER(Y174:AD174),Y174:AD174)),0) +
   IF(Options!$D$33,IF(OR(IF(ISNUMBER(Y174:AD174),Y174:AD174)=0),0,GEOMEAN(IF(ISNUMBER(Y174:AD174),Y174:AD174))),0)</f>
        <v>1.5</v>
      </c>
      <c r="K174" s="23">
        <f t="shared" si="33"/>
        <v>1.5</v>
      </c>
      <c r="L174" s="241" t="str" cm="1">
        <f t="array" ref="L174">_xlfn.IFS('Data Reliability'!E174 &gt;= 0.666, "!!", AND('Data Reliability'!E174 &lt; 0.666,  'Data Reliability'!E174  &gt;= 0.333), "!", 'Data Reliability'!E174 &lt; 0.333, "")</f>
        <v/>
      </c>
      <c r="M174" s="21" cm="1">
        <f t="array" ref="M174">IF(Options!$D$30, SUM(IF(ISNUMBER(AF174:AK174),(IF(AF174:AK174&gt;=Options!$D$40,1,"")),""))+0.5*(SUM(IF(ISNUMBER(AF174:AK174),(IF(AF174:AK174&gt;=Options!$D$41,1,"")),""))-SUM(IF(ISNUMBER(AF174:AK174),(IF(AF174:AK174&gt;=Options!$D$40,1,"")),""))),0) +
   IF(Options!$D$31,SUM(IF(ISNUMBER(AF174:AK174),(IF(AF174:AK174&gt;=Options!$D$40,1,"")),"")),0) +
   IF(Options!$D$32,AVERAGE(IF(ISNUMBER(AF174:AK174),AF174:AK174)),0) +
   IF(Options!$D$33,IF(OR(IF(ISNUMBER(AF174:AK174),AF174:AK174)=0),0,GEOMEAN(IF(ISNUMBER(AF174:AK174),AF174:AK174))),0)</f>
        <v>1</v>
      </c>
      <c r="N174" s="23">
        <f t="shared" si="40"/>
        <v>1</v>
      </c>
      <c r="O174" s="241" t="str" cm="1">
        <f t="array" ref="O174">_xlfn.IFS('Data Reliability'!F174 &gt;= 0.666, "!!", AND('Data Reliability'!F174 &lt; 0.666,  'Data Reliability'!F174  &gt;= 0.333), "!", 'Data Reliability'!F174 &lt; 0.333, "")</f>
        <v>!</v>
      </c>
      <c r="P174" s="24"/>
      <c r="Q174" s="50"/>
      <c r="R174" s="25">
        <f t="shared" si="42"/>
        <v>6.8482002127454011</v>
      </c>
      <c r="S174" s="25">
        <f t="shared" si="43"/>
        <v>3.2775119617224902</v>
      </c>
      <c r="T174" s="25">
        <f t="shared" si="44"/>
        <v>10</v>
      </c>
      <c r="U174" s="25">
        <f t="shared" si="45"/>
        <v>3.8729833462074144</v>
      </c>
      <c r="V174" s="25">
        <f t="shared" si="46"/>
        <v>5.6124860801609122</v>
      </c>
      <c r="W174" s="25">
        <f t="shared" si="47"/>
        <v>0</v>
      </c>
      <c r="X174" s="51"/>
      <c r="Y174" s="25">
        <f>IFERROR(Health!F174,"")</f>
        <v>7.64</v>
      </c>
      <c r="Z174" s="25">
        <f>IFERROR(Food!F174,"")</f>
        <v>3.2775119617224902</v>
      </c>
      <c r="AA174" s="26">
        <f>IFERROR(Macro!F174,"")</f>
        <v>10</v>
      </c>
      <c r="AB174" s="25">
        <f>IFERROR(Socioeconomic!F174,"")</f>
        <v>2.1428571428571401</v>
      </c>
      <c r="AC174" s="25">
        <f>IFERROR('Natural Hazard'!F174,"")</f>
        <v>4.5</v>
      </c>
      <c r="AD174" s="25">
        <f>IFERROR(Conflict!F174,"")</f>
        <v>0</v>
      </c>
      <c r="AE174" s="51"/>
      <c r="AF174" s="25">
        <f>IFERROR(Health!G174,"")</f>
        <v>6.1384615384615397</v>
      </c>
      <c r="AG174" s="25">
        <f>IFERROR(Food!G174,"")</f>
        <v>0</v>
      </c>
      <c r="AH174" s="25">
        <f>IFERROR(Macro!G174,"")</f>
        <v>0</v>
      </c>
      <c r="AI174" s="25">
        <f>IFERROR(Socioeconomic!G174,"")</f>
        <v>7</v>
      </c>
      <c r="AJ174" s="25">
        <f>IFERROR('Natural Hazard'!G174,"")</f>
        <v>7</v>
      </c>
      <c r="AK174" s="25">
        <f>IFERROR(Conflict!G174,"")</f>
        <v>0</v>
      </c>
      <c r="AL174" s="50"/>
      <c r="AM174" s="27">
        <f>'Data Reliability'!E174</f>
        <v>0</v>
      </c>
      <c r="AN174" s="27">
        <f>'Data Reliability'!F174</f>
        <v>0.6</v>
      </c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</row>
    <row r="175" spans="1:53" x14ac:dyDescent="0.2">
      <c r="A175" s="63">
        <v>170</v>
      </c>
      <c r="B175" s="20" t="s">
        <v>345</v>
      </c>
      <c r="C175" s="20" t="s">
        <v>346</v>
      </c>
      <c r="D175" s="20" t="s">
        <v>558</v>
      </c>
      <c r="E175" s="20" t="s">
        <v>560</v>
      </c>
      <c r="F175" s="50"/>
      <c r="G175" s="22" cm="1">
        <f t="array" ref="G175">IF(Options!$D$30, SUM(IF(ISNUMBER(R175:W175),(IF(R175:W175&gt;=Options!$D$36,1,"")),""))+0.5*(SUM(IF(ISNUMBER(R175:W175),(IF(R175:W175&gt;=Options!$D$37,1,"")),""))-SUM(IF(ISNUMBER(R175:W175),(IF(R175:W175&gt;=Options!$D$36,1,"")),""))),0) +
   IF(Options!$D$31,SUM(IF(ISNUMBER(R175:W175),(IF(R175:W175&gt;=Options!$D$40,1,"")),"")),0) +
   IF(Options!$D$32,AVERAGE(IF(ISNUMBER(R175:W175),R175:W175)),0) +
   IF(Options!$D$33,IF(OR(IF(ISNUMBER(R175:W175),R175:W175)=0),0,GEOMEAN(IF(ISNUMBER(R175:W175),R175:W175))),0)</f>
        <v>4.5</v>
      </c>
      <c r="H175" s="23">
        <f t="shared" si="41"/>
        <v>4.5</v>
      </c>
      <c r="I175" s="241" t="str" cm="1">
        <f t="array" ref="I175">_xlfn.IFS('Data Reliability'!D175 &gt;= 0.666, "!!", AND('Data Reliability'!D175 &lt; 0.666,  'Data Reliability'!D175  &gt;= 0.333), "!", 'Data Reliability'!D175 &lt; 0.333, "")</f>
        <v/>
      </c>
      <c r="J175" s="22" cm="1">
        <f t="array" ref="J175">IF(Options!$D$30, SUM(IF(ISNUMBER(Y175:AD175),(IF(Y175:AD175&gt;=Options!$D$40,1,"")),""))+0.5*(SUM(IF(ISNUMBER(Y175:AD175),(IF(Y175:AD175&gt;=Options!$D$41,1,"")),""))-SUM(IF(ISNUMBER(Y175:AD175),(IF(Y175:AD175&gt;=Options!$D$40,1,"")),""))),0) +
   IF(Options!$D$31,SUM(IF(ISNUMBER(Y175:AD175),(IF(Y175:AD175&gt;=Options!$D$40,1,"")),"")),0) +
   IF(Options!$D$32,AVERAGE(IF(ISNUMBER(Y175:AD175),Y175:AD175)),0) +
   IF(Options!$D$33,IF(OR(IF(ISNUMBER(Y175:AD175),Y175:AD175)=0),0,GEOMEAN(IF(ISNUMBER(Y175:AD175),Y175:AD175))),0)</f>
        <v>2.5</v>
      </c>
      <c r="K175" s="23">
        <f t="shared" si="33"/>
        <v>2.5</v>
      </c>
      <c r="L175" s="241" t="str" cm="1">
        <f t="array" ref="L175">_xlfn.IFS('Data Reliability'!E175 &gt;= 0.666, "!!", AND('Data Reliability'!E175 &lt; 0.666,  'Data Reliability'!E175  &gt;= 0.333), "!", 'Data Reliability'!E175 &lt; 0.333, "")</f>
        <v/>
      </c>
      <c r="M175" s="21" cm="1">
        <f t="array" ref="M175">IF(Options!$D$30, SUM(IF(ISNUMBER(AF175:AK175),(IF(AF175:AK175&gt;=Options!$D$40,1,"")),""))+0.5*(SUM(IF(ISNUMBER(AF175:AK175),(IF(AF175:AK175&gt;=Options!$D$41,1,"")),""))-SUM(IF(ISNUMBER(AF175:AK175),(IF(AF175:AK175&gt;=Options!$D$40,1,"")),""))),0) +
   IF(Options!$D$31,SUM(IF(ISNUMBER(AF175:AK175),(IF(AF175:AK175&gt;=Options!$D$40,1,"")),"")),0) +
   IF(Options!$D$32,AVERAGE(IF(ISNUMBER(AF175:AK175),AF175:AK175)),0) +
   IF(Options!$D$33,IF(OR(IF(ISNUMBER(AF175:AK175),AF175:AK175)=0),0,GEOMEAN(IF(ISNUMBER(AF175:AK175),AF175:AK175))),0)</f>
        <v>1</v>
      </c>
      <c r="N175" s="23">
        <f t="shared" si="40"/>
        <v>1</v>
      </c>
      <c r="O175" s="241" t="str" cm="1">
        <f t="array" ref="O175">_xlfn.IFS('Data Reliability'!F175 &gt;= 0.666, "!!", AND('Data Reliability'!F175 &lt; 0.666,  'Data Reliability'!F175  &gt;= 0.333), "!", 'Data Reliability'!F175 &lt; 0.333, "")</f>
        <v>!</v>
      </c>
      <c r="P175" s="24"/>
      <c r="Q175" s="50"/>
      <c r="R175" s="25">
        <f t="shared" si="42"/>
        <v>9.1547541643412487</v>
      </c>
      <c r="S175" s="25">
        <f t="shared" si="43"/>
        <v>9.3062200956937797</v>
      </c>
      <c r="T175" s="25">
        <f t="shared" si="44"/>
        <v>3.6682486399026004</v>
      </c>
      <c r="U175" s="25">
        <f t="shared" si="45"/>
        <v>7.0710678118654737</v>
      </c>
      <c r="V175" s="25">
        <f t="shared" si="46"/>
        <v>6</v>
      </c>
      <c r="W175" s="25">
        <f t="shared" si="47"/>
        <v>10</v>
      </c>
      <c r="X175" s="51"/>
      <c r="Y175" s="25">
        <f>IFERROR(Health!F175,"")</f>
        <v>8.8000000000000007</v>
      </c>
      <c r="Z175" s="25">
        <f>IFERROR(Food!F175,"")</f>
        <v>9.3062200956937797</v>
      </c>
      <c r="AA175" s="26">
        <f>IFERROR(Macro!F175,"")</f>
        <v>6.5785123966942098</v>
      </c>
      <c r="AB175" s="25">
        <f>IFERROR(Socioeconomic!F175,"")</f>
        <v>7.1428571428571397</v>
      </c>
      <c r="AC175" s="25">
        <f>IFERROR('Natural Hazard'!F175,"")</f>
        <v>6</v>
      </c>
      <c r="AD175" s="25">
        <f>IFERROR(Conflict!F175,"")</f>
        <v>10</v>
      </c>
      <c r="AE175" s="51"/>
      <c r="AF175" s="25">
        <f>IFERROR(Health!G175,"")</f>
        <v>9.5238095238094793</v>
      </c>
      <c r="AG175" s="25">
        <f>IFERROR(Food!G175,"")</f>
        <v>0</v>
      </c>
      <c r="AH175" s="25">
        <f>IFERROR(Macro!G175,"")</f>
        <v>2.0454545454545499</v>
      </c>
      <c r="AI175" s="25">
        <f>IFERROR(Socioeconomic!G175,"")</f>
        <v>7</v>
      </c>
      <c r="AJ175" s="25">
        <f>IFERROR('Natural Hazard'!G175,"")</f>
        <v>0</v>
      </c>
      <c r="AK175" s="25">
        <f>IFERROR(Conflict!G175,"")</f>
        <v>0</v>
      </c>
      <c r="AL175" s="50"/>
      <c r="AM175" s="27">
        <f>'Data Reliability'!E175</f>
        <v>0</v>
      </c>
      <c r="AN175" s="27">
        <f>'Data Reliability'!F175</f>
        <v>0.4</v>
      </c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</row>
    <row r="176" spans="1:53" x14ac:dyDescent="0.2">
      <c r="A176" s="63">
        <v>171</v>
      </c>
      <c r="B176" s="20" t="s">
        <v>347</v>
      </c>
      <c r="C176" s="20" t="s">
        <v>348</v>
      </c>
      <c r="D176" s="20" t="s">
        <v>558</v>
      </c>
      <c r="E176" s="20" t="s">
        <v>551</v>
      </c>
      <c r="F176" s="50"/>
      <c r="G176" s="22" cm="1">
        <f t="array" ref="G176">IF(Options!$D$30, SUM(IF(ISNUMBER(R176:W176),(IF(R176:W176&gt;=Options!$D$36,1,"")),""))+0.5*(SUM(IF(ISNUMBER(R176:W176),(IF(R176:W176&gt;=Options!$D$37,1,"")),""))-SUM(IF(ISNUMBER(R176:W176),(IF(R176:W176&gt;=Options!$D$36,1,"")),""))),0) +
   IF(Options!$D$31,SUM(IF(ISNUMBER(R176:W176),(IF(R176:W176&gt;=Options!$D$40,1,"")),"")),0) +
   IF(Options!$D$32,AVERAGE(IF(ISNUMBER(R176:W176),R176:W176)),0) +
   IF(Options!$D$33,IF(OR(IF(ISNUMBER(R176:W176),R176:W176)=0),0,GEOMEAN(IF(ISNUMBER(R176:W176),R176:W176))),0)</f>
        <v>3</v>
      </c>
      <c r="H176" s="23">
        <f t="shared" si="41"/>
        <v>3</v>
      </c>
      <c r="I176" s="241" t="str" cm="1">
        <f t="array" ref="I176">_xlfn.IFS('Data Reliability'!D176 &gt;= 0.666, "!!", AND('Data Reliability'!D176 &lt; 0.666,  'Data Reliability'!D176  &gt;= 0.333), "!", 'Data Reliability'!D176 &lt; 0.333, "")</f>
        <v>!</v>
      </c>
      <c r="J176" s="22" cm="1">
        <f t="array" ref="J176">IF(Options!$D$30, SUM(IF(ISNUMBER(Y176:AD176),(IF(Y176:AD176&gt;=Options!$D$40,1,"")),""))+0.5*(SUM(IF(ISNUMBER(Y176:AD176),(IF(Y176:AD176&gt;=Options!$D$41,1,"")),""))-SUM(IF(ISNUMBER(Y176:AD176),(IF(Y176:AD176&gt;=Options!$D$40,1,"")),""))),0) +
   IF(Options!$D$31,SUM(IF(ISNUMBER(Y176:AD176),(IF(Y176:AD176&gt;=Options!$D$40,1,"")),"")),0) +
   IF(Options!$D$32,AVERAGE(IF(ISNUMBER(Y176:AD176),Y176:AD176)),0) +
   IF(Options!$D$33,IF(OR(IF(ISNUMBER(Y176:AD176),Y176:AD176)=0),0,GEOMEAN(IF(ISNUMBER(Y176:AD176),Y176:AD176))),0)</f>
        <v>1.5</v>
      </c>
      <c r="K176" s="23">
        <f t="shared" si="33"/>
        <v>1.5</v>
      </c>
      <c r="L176" s="241" t="str" cm="1">
        <f t="array" ref="L176">_xlfn.IFS('Data Reliability'!E176 &gt;= 0.666, "!!", AND('Data Reliability'!E176 &lt; 0.666,  'Data Reliability'!E176  &gt;= 0.333), "!", 'Data Reliability'!E176 &lt; 0.333, "")</f>
        <v/>
      </c>
      <c r="M176" s="21" cm="1">
        <f t="array" ref="M176">IF(Options!$D$30, SUM(IF(ISNUMBER(AF176:AK176),(IF(AF176:AK176&gt;=Options!$D$40,1,"")),""))+0.5*(SUM(IF(ISNUMBER(AF176:AK176),(IF(AF176:AK176&gt;=Options!$D$41,1,"")),""))-SUM(IF(ISNUMBER(AF176:AK176),(IF(AF176:AK176&gt;=Options!$D$40,1,"")),""))),0) +
   IF(Options!$D$31,SUM(IF(ISNUMBER(AF176:AK176),(IF(AF176:AK176&gt;=Options!$D$40,1,"")),"")),0) +
   IF(Options!$D$32,AVERAGE(IF(ISNUMBER(AF176:AK176),AF176:AK176)),0) +
   IF(Options!$D$33,IF(OR(IF(ISNUMBER(AF176:AK176),AF176:AK176)=0),0,GEOMEAN(IF(ISNUMBER(AF176:AK176),AF176:AK176))),0)</f>
        <v>2</v>
      </c>
      <c r="N176" s="23">
        <f t="shared" si="40"/>
        <v>2</v>
      </c>
      <c r="O176" s="241" t="str" cm="1">
        <f t="array" ref="O176">_xlfn.IFS('Data Reliability'!F176 &gt;= 0.666, "!!", AND('Data Reliability'!F176 &lt; 0.666,  'Data Reliability'!F176  &gt;= 0.333), "!", 'Data Reliability'!F176 &lt; 0.333, "")</f>
        <v>!!</v>
      </c>
      <c r="P176" s="24"/>
      <c r="Q176" s="50"/>
      <c r="R176" s="25">
        <f t="shared" si="42"/>
        <v>8.1628181408138705</v>
      </c>
      <c r="S176" s="25">
        <f t="shared" si="43"/>
        <v>4.5215311004784704</v>
      </c>
      <c r="T176" s="25">
        <f t="shared" si="44"/>
        <v>0</v>
      </c>
      <c r="U176" s="25">
        <f t="shared" si="45"/>
        <v>7.4161984870956639</v>
      </c>
      <c r="V176" s="25">
        <f t="shared" si="46"/>
        <v>8.3666002653407556</v>
      </c>
      <c r="W176" s="25">
        <f t="shared" si="47"/>
        <v>0</v>
      </c>
      <c r="X176" s="51"/>
      <c r="Y176" s="25">
        <f>IFERROR(Health!F176,"")</f>
        <v>8.98</v>
      </c>
      <c r="Z176" s="25">
        <f>IFERROR(Food!F176,"")</f>
        <v>4.5215311004784704</v>
      </c>
      <c r="AA176" s="26">
        <f>IFERROR(Macro!F176,"")</f>
        <v>0</v>
      </c>
      <c r="AB176" s="25">
        <f>IFERROR(Socioeconomic!F176,"")</f>
        <v>7.8571428571428603</v>
      </c>
      <c r="AC176" s="25">
        <f>IFERROR('Natural Hazard'!F176,"")</f>
        <v>7</v>
      </c>
      <c r="AD176" s="25">
        <f>IFERROR(Conflict!F176,"")</f>
        <v>0</v>
      </c>
      <c r="AE176" s="51"/>
      <c r="AF176" s="25">
        <f>IFERROR(Health!G176,"")</f>
        <v>7.42</v>
      </c>
      <c r="AG176" s="25">
        <f>IFERROR(Food!G176,"")</f>
        <v>0</v>
      </c>
      <c r="AH176" s="25">
        <f>IFERROR(Macro!G176,"")</f>
        <v>0</v>
      </c>
      <c r="AI176" s="25">
        <f>IFERROR(Socioeconomic!G176,"")</f>
        <v>7</v>
      </c>
      <c r="AJ176" s="25">
        <f>IFERROR('Natural Hazard'!G176,"")</f>
        <v>10</v>
      </c>
      <c r="AK176" s="25">
        <f>IFERROR(Conflict!G176,"")</f>
        <v>0</v>
      </c>
      <c r="AL176" s="50"/>
      <c r="AM176" s="27">
        <f>'Data Reliability'!E176</f>
        <v>0</v>
      </c>
      <c r="AN176" s="27">
        <f>'Data Reliability'!F176</f>
        <v>0.7</v>
      </c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</row>
    <row r="177" spans="1:53" x14ac:dyDescent="0.2">
      <c r="A177" s="63">
        <v>172</v>
      </c>
      <c r="B177" s="20" t="s">
        <v>349</v>
      </c>
      <c r="C177" s="20" t="s">
        <v>350</v>
      </c>
      <c r="D177" s="20" t="s">
        <v>557</v>
      </c>
      <c r="E177" s="20" t="s">
        <v>552</v>
      </c>
      <c r="F177" s="50"/>
      <c r="G177" s="22" cm="1">
        <f t="array" ref="G177">IF(Options!$D$30, SUM(IF(ISNUMBER(R177:W177),(IF(R177:W177&gt;=Options!$D$36,1,"")),""))+0.5*(SUM(IF(ISNUMBER(R177:W177),(IF(R177:W177&gt;=Options!$D$37,1,"")),""))-SUM(IF(ISNUMBER(R177:W177),(IF(R177:W177&gt;=Options!$D$36,1,"")),""))),0) +
   IF(Options!$D$31,SUM(IF(ISNUMBER(R177:W177),(IF(R177:W177&gt;=Options!$D$40,1,"")),"")),0) +
   IF(Options!$D$32,AVERAGE(IF(ISNUMBER(R177:W177),R177:W177)),0) +
   IF(Options!$D$33,IF(OR(IF(ISNUMBER(R177:W177),R177:W177)=0),0,GEOMEAN(IF(ISNUMBER(R177:W177),R177:W177))),0)</f>
        <v>1.5</v>
      </c>
      <c r="H177" s="23">
        <f t="shared" si="41"/>
        <v>1.5</v>
      </c>
      <c r="I177" s="241" t="str" cm="1">
        <f t="array" ref="I177">_xlfn.IFS('Data Reliability'!D177 &gt;= 0.666, "!!", AND('Data Reliability'!D177 &lt; 0.666,  'Data Reliability'!D177  &gt;= 0.333), "!", 'Data Reliability'!D177 &lt; 0.333, "")</f>
        <v/>
      </c>
      <c r="J177" s="22" cm="1">
        <f t="array" ref="J177">IF(Options!$D$30, SUM(IF(ISNUMBER(Y177:AD177),(IF(Y177:AD177&gt;=Options!$D$40,1,"")),""))+0.5*(SUM(IF(ISNUMBER(Y177:AD177),(IF(Y177:AD177&gt;=Options!$D$41,1,"")),""))-SUM(IF(ISNUMBER(Y177:AD177),(IF(Y177:AD177&gt;=Options!$D$40,1,"")),""))),0) +
   IF(Options!$D$31,SUM(IF(ISNUMBER(Y177:AD177),(IF(Y177:AD177&gt;=Options!$D$40,1,"")),"")),0) +
   IF(Options!$D$32,AVERAGE(IF(ISNUMBER(Y177:AD177),Y177:AD177)),0) +
   IF(Options!$D$33,IF(OR(IF(ISNUMBER(Y177:AD177),Y177:AD177)=0),0,GEOMEAN(IF(ISNUMBER(Y177:AD177),Y177:AD177))),0)</f>
        <v>0</v>
      </c>
      <c r="K177" s="23">
        <f t="shared" si="33"/>
        <v>0</v>
      </c>
      <c r="L177" s="241" t="str" cm="1">
        <f t="array" ref="L177">_xlfn.IFS('Data Reliability'!E177 &gt;= 0.666, "!!", AND('Data Reliability'!E177 &lt; 0.666,  'Data Reliability'!E177  &gt;= 0.333), "!", 'Data Reliability'!E177 &lt; 0.333, "")</f>
        <v/>
      </c>
      <c r="M177" s="21" cm="1">
        <f t="array" ref="M177">IF(Options!$D$30, SUM(IF(ISNUMBER(AF177:AK177),(IF(AF177:AK177&gt;=Options!$D$40,1,"")),""))+0.5*(SUM(IF(ISNUMBER(AF177:AK177),(IF(AF177:AK177&gt;=Options!$D$41,1,"")),""))-SUM(IF(ISNUMBER(AF177:AK177),(IF(AF177:AK177&gt;=Options!$D$40,1,"")),""))),0) +
   IF(Options!$D$31,SUM(IF(ISNUMBER(AF177:AK177),(IF(AF177:AK177&gt;=Options!$D$40,1,"")),"")),0) +
   IF(Options!$D$32,AVERAGE(IF(ISNUMBER(AF177:AK177),AF177:AK177)),0) +
   IF(Options!$D$33,IF(OR(IF(ISNUMBER(AF177:AK177),AF177:AK177)=0),0,GEOMEAN(IF(ISNUMBER(AF177:AK177),AF177:AK177))),0)</f>
        <v>2</v>
      </c>
      <c r="N177" s="23">
        <f t="shared" si="40"/>
        <v>2</v>
      </c>
      <c r="O177" s="241" t="str" cm="1">
        <f t="array" ref="O177">_xlfn.IFS('Data Reliability'!F177 &gt;= 0.666, "!!", AND('Data Reliability'!F177 &lt; 0.666,  'Data Reliability'!F177  &gt;= 0.333), "!", 'Data Reliability'!F177 &lt; 0.333, "")</f>
        <v>!</v>
      </c>
      <c r="P177" s="24"/>
      <c r="Q177" s="50"/>
      <c r="R177" s="25">
        <f t="shared" si="42"/>
        <v>8.1731266966810203</v>
      </c>
      <c r="S177" s="25">
        <f t="shared" si="43"/>
        <v>2.8947368421052602</v>
      </c>
      <c r="T177" s="25">
        <f t="shared" si="44"/>
        <v>2.702365605310165</v>
      </c>
      <c r="U177" s="25">
        <f t="shared" si="45"/>
        <v>2.8571428571428599</v>
      </c>
      <c r="V177" s="25">
        <f t="shared" si="46"/>
        <v>6.0553007081949861</v>
      </c>
      <c r="W177" s="25">
        <f t="shared" si="47"/>
        <v>0</v>
      </c>
      <c r="X177" s="51"/>
      <c r="Y177" s="25">
        <f>IFERROR(Health!F177,"")</f>
        <v>6.68</v>
      </c>
      <c r="Z177" s="25">
        <f>IFERROR(Food!F177,"")</f>
        <v>2.8947368421052602</v>
      </c>
      <c r="AA177" s="26">
        <f>IFERROR(Macro!F177,"")</f>
        <v>5.3553719008264498</v>
      </c>
      <c r="AB177" s="25">
        <f>IFERROR(Socioeconomic!F177,"")</f>
        <v>2.8571428571428599</v>
      </c>
      <c r="AC177" s="25">
        <f>IFERROR('Natural Hazard'!F177,"")</f>
        <v>3.6666666666666701</v>
      </c>
      <c r="AD177" s="25">
        <f>IFERROR(Conflict!F177,"")</f>
        <v>0</v>
      </c>
      <c r="AE177" s="51"/>
      <c r="AF177" s="25">
        <f>IFERROR(Health!G177,"")</f>
        <v>10</v>
      </c>
      <c r="AG177" s="25">
        <f>IFERROR(Food!G177,"")</f>
        <v>0</v>
      </c>
      <c r="AH177" s="25">
        <f>IFERROR(Macro!G177,"")</f>
        <v>1.36363636363637</v>
      </c>
      <c r="AI177" s="25">
        <f>IFERROR(Socioeconomic!G177,"")</f>
        <v>0</v>
      </c>
      <c r="AJ177" s="25">
        <f>IFERROR('Natural Hazard'!G177,"")</f>
        <v>10</v>
      </c>
      <c r="AK177" s="25">
        <f>IFERROR(Conflict!G177,"")</f>
        <v>0</v>
      </c>
      <c r="AL177" s="50"/>
      <c r="AM177" s="27">
        <f>'Data Reliability'!E177</f>
        <v>0</v>
      </c>
      <c r="AN177" s="27">
        <f>'Data Reliability'!F177</f>
        <v>0.4</v>
      </c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</row>
    <row r="178" spans="1:53" x14ac:dyDescent="0.2">
      <c r="A178" s="63">
        <v>173</v>
      </c>
      <c r="B178" s="20" t="s">
        <v>351</v>
      </c>
      <c r="C178" s="20" t="s">
        <v>352</v>
      </c>
      <c r="D178" s="20" t="s">
        <v>556</v>
      </c>
      <c r="E178" s="20" t="s">
        <v>552</v>
      </c>
      <c r="F178" s="50"/>
      <c r="G178" s="22" cm="1">
        <f t="array" ref="G178">IF(Options!$D$30, SUM(IF(ISNUMBER(R178:W178),(IF(R178:W178&gt;=Options!$D$36,1,"")),""))+0.5*(SUM(IF(ISNUMBER(R178:W178),(IF(R178:W178&gt;=Options!$D$37,1,"")),""))-SUM(IF(ISNUMBER(R178:W178),(IF(R178:W178&gt;=Options!$D$36,1,"")),""))),0) +
   IF(Options!$D$31,SUM(IF(ISNUMBER(R178:W178),(IF(R178:W178&gt;=Options!$D$40,1,"")),"")),0) +
   IF(Options!$D$32,AVERAGE(IF(ISNUMBER(R178:W178),R178:W178)),0) +
   IF(Options!$D$33,IF(OR(IF(ISNUMBER(R178:W178),R178:W178)=0),0,GEOMEAN(IF(ISNUMBER(R178:W178),R178:W178))),0)</f>
        <v>2.5</v>
      </c>
      <c r="H178" s="23">
        <f t="shared" si="41"/>
        <v>2.5</v>
      </c>
      <c r="I178" s="241" t="str" cm="1">
        <f t="array" ref="I178">_xlfn.IFS('Data Reliability'!D178 &gt;= 0.666, "!!", AND('Data Reliability'!D178 &lt; 0.666,  'Data Reliability'!D178  &gt;= 0.333), "!", 'Data Reliability'!D178 &lt; 0.333, "")</f>
        <v/>
      </c>
      <c r="J178" s="22" cm="1">
        <f t="array" ref="J178">IF(Options!$D$30, SUM(IF(ISNUMBER(Y178:AD178),(IF(Y178:AD178&gt;=Options!$D$40,1,"")),""))+0.5*(SUM(IF(ISNUMBER(Y178:AD178),(IF(Y178:AD178&gt;=Options!$D$41,1,"")),""))-SUM(IF(ISNUMBER(Y178:AD178),(IF(Y178:AD178&gt;=Options!$D$40,1,"")),""))),0) +
   IF(Options!$D$31,SUM(IF(ISNUMBER(Y178:AD178),(IF(Y178:AD178&gt;=Options!$D$40,1,"")),"")),0) +
   IF(Options!$D$32,AVERAGE(IF(ISNUMBER(Y178:AD178),Y178:AD178)),0) +
   IF(Options!$D$33,IF(OR(IF(ISNUMBER(Y178:AD178),Y178:AD178)=0),0,GEOMEAN(IF(ISNUMBER(Y178:AD178),Y178:AD178))),0)</f>
        <v>0.5</v>
      </c>
      <c r="K178" s="23">
        <f t="shared" si="33"/>
        <v>0.5</v>
      </c>
      <c r="L178" s="241" t="str" cm="1">
        <f t="array" ref="L178">_xlfn.IFS('Data Reliability'!E178 &gt;= 0.666, "!!", AND('Data Reliability'!E178 &lt; 0.666,  'Data Reliability'!E178  &gt;= 0.333), "!", 'Data Reliability'!E178 &lt; 0.333, "")</f>
        <v/>
      </c>
      <c r="M178" s="21" cm="1">
        <f t="array" ref="M178">IF(Options!$D$30, SUM(IF(ISNUMBER(AF178:AK178),(IF(AF178:AK178&gt;=Options!$D$40,1,"")),""))+0.5*(SUM(IF(ISNUMBER(AF178:AK178),(IF(AF178:AK178&gt;=Options!$D$41,1,"")),""))-SUM(IF(ISNUMBER(AF178:AK178),(IF(AF178:AK178&gt;=Options!$D$40,1,"")),""))),0) +
   IF(Options!$D$31,SUM(IF(ISNUMBER(AF178:AK178),(IF(AF178:AK178&gt;=Options!$D$40,1,"")),"")),0) +
   IF(Options!$D$32,AVERAGE(IF(ISNUMBER(AF178:AK178),AF178:AK178)),0) +
   IF(Options!$D$33,IF(OR(IF(ISNUMBER(AF178:AK178),AF178:AK178)=0),0,GEOMEAN(IF(ISNUMBER(AF178:AK178),AF178:AK178))),0)</f>
        <v>1.5</v>
      </c>
      <c r="N178" s="23">
        <f t="shared" si="40"/>
        <v>1.5</v>
      </c>
      <c r="O178" s="241" t="str" cm="1">
        <f t="array" ref="O178">_xlfn.IFS('Data Reliability'!F178 &gt;= 0.666, "!!", AND('Data Reliability'!F178 &lt; 0.666,  'Data Reliability'!F178  &gt;= 0.333), "!", 'Data Reliability'!F178 &lt; 0.333, "")</f>
        <v/>
      </c>
      <c r="P178" s="24"/>
      <c r="Q178" s="50"/>
      <c r="R178" s="25">
        <f t="shared" si="42"/>
        <v>8.3152184062029786</v>
      </c>
      <c r="S178" s="25">
        <f t="shared" si="43"/>
        <v>2.05741626794258</v>
      </c>
      <c r="T178" s="25">
        <f t="shared" si="44"/>
        <v>5.6732993989938132</v>
      </c>
      <c r="U178" s="25">
        <f t="shared" si="45"/>
        <v>5.8554004376912001</v>
      </c>
      <c r="V178" s="25">
        <f t="shared" si="46"/>
        <v>5.6666666666666696</v>
      </c>
      <c r="W178" s="25">
        <f t="shared" si="47"/>
        <v>0</v>
      </c>
      <c r="X178" s="51"/>
      <c r="Y178" s="25">
        <f>IFERROR(Health!F178,"")</f>
        <v>7.26</v>
      </c>
      <c r="Z178" s="25">
        <f>IFERROR(Food!F178,"")</f>
        <v>2.05741626794258</v>
      </c>
      <c r="AA178" s="26">
        <f>IFERROR(Macro!F178,"")</f>
        <v>6.74380165289256</v>
      </c>
      <c r="AB178" s="25">
        <f>IFERROR(Socioeconomic!F178,"")</f>
        <v>3.4285714285714302</v>
      </c>
      <c r="AC178" s="25">
        <f>IFERROR('Natural Hazard'!F178,"")</f>
        <v>5.6666666666666696</v>
      </c>
      <c r="AD178" s="25">
        <f>IFERROR(Conflict!F178,"")</f>
        <v>0</v>
      </c>
      <c r="AE178" s="51"/>
      <c r="AF178" s="25">
        <f>IFERROR(Health!G178,"")</f>
        <v>9.5238095238094793</v>
      </c>
      <c r="AG178" s="25">
        <f>IFERROR(Food!G178,"")</f>
        <v>0</v>
      </c>
      <c r="AH178" s="25">
        <f>IFERROR(Macro!G178,"")</f>
        <v>4.7727272727272698</v>
      </c>
      <c r="AI178" s="25">
        <f>IFERROR(Socioeconomic!G178,"")</f>
        <v>10</v>
      </c>
      <c r="AJ178" s="25">
        <f>IFERROR('Natural Hazard'!G178,"")</f>
        <v>0</v>
      </c>
      <c r="AK178" s="25">
        <f>IFERROR(Conflict!G178,"")</f>
        <v>0</v>
      </c>
      <c r="AL178" s="50"/>
      <c r="AM178" s="27">
        <f>'Data Reliability'!E178</f>
        <v>0</v>
      </c>
      <c r="AN178" s="27">
        <f>'Data Reliability'!F178</f>
        <v>0.3</v>
      </c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</row>
    <row r="179" spans="1:53" x14ac:dyDescent="0.2">
      <c r="A179" s="63">
        <v>174</v>
      </c>
      <c r="B179" s="20" t="s">
        <v>353</v>
      </c>
      <c r="C179" s="20" t="s">
        <v>354</v>
      </c>
      <c r="D179" s="20" t="s">
        <v>555</v>
      </c>
      <c r="E179" s="20" t="s">
        <v>552</v>
      </c>
      <c r="F179" s="50"/>
      <c r="G179" s="22" cm="1">
        <f t="array" ref="G179">IF(Options!$D$30, SUM(IF(ISNUMBER(R179:W179),(IF(R179:W179&gt;=Options!$D$36,1,"")),""))+0.5*(SUM(IF(ISNUMBER(R179:W179),(IF(R179:W179&gt;=Options!$D$37,1,"")),""))-SUM(IF(ISNUMBER(R179:W179),(IF(R179:W179&gt;=Options!$D$36,1,"")),""))),0) +
   IF(Options!$D$31,SUM(IF(ISNUMBER(R179:W179),(IF(R179:W179&gt;=Options!$D$40,1,"")),"")),0) +
   IF(Options!$D$32,AVERAGE(IF(ISNUMBER(R179:W179),R179:W179)),0) +
   IF(Options!$D$33,IF(OR(IF(ISNUMBER(R179:W179),R179:W179)=0),0,GEOMEAN(IF(ISNUMBER(R179:W179),R179:W179))),0)</f>
        <v>2</v>
      </c>
      <c r="H179" s="23">
        <f t="shared" si="41"/>
        <v>2</v>
      </c>
      <c r="I179" s="241" t="str" cm="1">
        <f t="array" ref="I179">_xlfn.IFS('Data Reliability'!D179 &gt;= 0.666, "!!", AND('Data Reliability'!D179 &lt; 0.666,  'Data Reliability'!D179  &gt;= 0.333), "!", 'Data Reliability'!D179 &lt; 0.333, "")</f>
        <v/>
      </c>
      <c r="J179" s="22" cm="1">
        <f t="array" ref="J179">IF(Options!$D$30, SUM(IF(ISNUMBER(Y179:AD179),(IF(Y179:AD179&gt;=Options!$D$40,1,"")),""))+0.5*(SUM(IF(ISNUMBER(Y179:AD179),(IF(Y179:AD179&gt;=Options!$D$41,1,"")),""))-SUM(IF(ISNUMBER(Y179:AD179),(IF(Y179:AD179&gt;=Options!$D$40,1,"")),""))),0) +
   IF(Options!$D$31,SUM(IF(ISNUMBER(Y179:AD179),(IF(Y179:AD179&gt;=Options!$D$40,1,"")),"")),0) +
   IF(Options!$D$32,AVERAGE(IF(ISNUMBER(Y179:AD179),Y179:AD179)),0) +
   IF(Options!$D$33,IF(OR(IF(ISNUMBER(Y179:AD179),Y179:AD179)=0),0,GEOMEAN(IF(ISNUMBER(Y179:AD179),Y179:AD179))),0)</f>
        <v>1</v>
      </c>
      <c r="K179" s="23">
        <f t="shared" si="33"/>
        <v>1</v>
      </c>
      <c r="L179" s="241" t="str" cm="1">
        <f t="array" ref="L179">_xlfn.IFS('Data Reliability'!E179 &gt;= 0.666, "!!", AND('Data Reliability'!E179 &lt; 0.666,  'Data Reliability'!E179  &gt;= 0.333), "!", 'Data Reliability'!E179 &lt; 0.333, "")</f>
        <v/>
      </c>
      <c r="M179" s="21" cm="1">
        <f t="array" ref="M179">IF(Options!$D$30, SUM(IF(ISNUMBER(AF179:AK179),(IF(AF179:AK179&gt;=Options!$D$40,1,"")),""))+0.5*(SUM(IF(ISNUMBER(AF179:AK179),(IF(AF179:AK179&gt;=Options!$D$41,1,"")),""))-SUM(IF(ISNUMBER(AF179:AK179),(IF(AF179:AK179&gt;=Options!$D$40,1,"")),""))),0) +
   IF(Options!$D$31,SUM(IF(ISNUMBER(AF179:AK179),(IF(AF179:AK179&gt;=Options!$D$40,1,"")),"")),0) +
   IF(Options!$D$32,AVERAGE(IF(ISNUMBER(AF179:AK179),AF179:AK179)),0) +
   IF(Options!$D$33,IF(OR(IF(ISNUMBER(AF179:AK179),AF179:AK179)=0),0,GEOMEAN(IF(ISNUMBER(AF179:AK179),AF179:AK179))),0)</f>
        <v>1.5</v>
      </c>
      <c r="N179" s="23">
        <f t="shared" si="40"/>
        <v>1.5</v>
      </c>
      <c r="O179" s="241" t="str" cm="1">
        <f t="array" ref="O179">_xlfn.IFS('Data Reliability'!F179 &gt;= 0.666, "!!", AND('Data Reliability'!F179 &lt; 0.666,  'Data Reliability'!F179  &gt;= 0.333), "!", 'Data Reliability'!F179 &lt; 0.333, "")</f>
        <v/>
      </c>
      <c r="P179" s="24"/>
      <c r="Q179" s="50"/>
      <c r="R179" s="25">
        <f t="shared" si="42"/>
        <v>6.8920243760451108</v>
      </c>
      <c r="S179" s="25">
        <f t="shared" si="43"/>
        <v>0.45454545454545298</v>
      </c>
      <c r="T179" s="25">
        <f t="shared" si="44"/>
        <v>6.7564700327004994</v>
      </c>
      <c r="U179" s="25">
        <f t="shared" si="45"/>
        <v>4.5825756949558398</v>
      </c>
      <c r="V179" s="25">
        <f t="shared" si="46"/>
        <v>8.6666666666666696</v>
      </c>
      <c r="W179" s="25">
        <f t="shared" si="47"/>
        <v>0</v>
      </c>
      <c r="X179" s="51"/>
      <c r="Y179" s="25">
        <f>IFERROR(Health!F179,"")</f>
        <v>4.75</v>
      </c>
      <c r="Z179" s="25">
        <f>IFERROR(Food!F179,"")</f>
        <v>0.45454545454545298</v>
      </c>
      <c r="AA179" s="26">
        <f>IFERROR(Macro!F179,"")</f>
        <v>7.1735537190082601</v>
      </c>
      <c r="AB179" s="25">
        <f>IFERROR(Socioeconomic!F179,"")</f>
        <v>3</v>
      </c>
      <c r="AC179" s="25">
        <f>IFERROR('Natural Hazard'!F179,"")</f>
        <v>8.6666666666666696</v>
      </c>
      <c r="AD179" s="25">
        <f>IFERROR(Conflict!F179,"")</f>
        <v>0</v>
      </c>
      <c r="AE179" s="51"/>
      <c r="AF179" s="25">
        <f>IFERROR(Health!G179,"")</f>
        <v>10</v>
      </c>
      <c r="AG179" s="25">
        <f>IFERROR(Food!G179,"")</f>
        <v>0</v>
      </c>
      <c r="AH179" s="25">
        <f>IFERROR(Macro!G179,"")</f>
        <v>6.3636363636363704</v>
      </c>
      <c r="AI179" s="25">
        <f>IFERROR(Socioeconomic!G179,"")</f>
        <v>7</v>
      </c>
      <c r="AJ179" s="25">
        <f>IFERROR('Natural Hazard'!G179,"")</f>
        <v>0</v>
      </c>
      <c r="AK179" s="25">
        <f>IFERROR(Conflict!G179,"")</f>
        <v>0</v>
      </c>
      <c r="AL179" s="50"/>
      <c r="AM179" s="27">
        <f>'Data Reliability'!E179</f>
        <v>0</v>
      </c>
      <c r="AN179" s="27">
        <f>'Data Reliability'!F179</f>
        <v>0.3</v>
      </c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</row>
    <row r="180" spans="1:53" x14ac:dyDescent="0.2">
      <c r="A180" s="63">
        <v>175</v>
      </c>
      <c r="B180" s="20" t="s">
        <v>355</v>
      </c>
      <c r="C180" s="20" t="s">
        <v>356</v>
      </c>
      <c r="D180" s="20" t="s">
        <v>558</v>
      </c>
      <c r="E180" s="20" t="s">
        <v>551</v>
      </c>
      <c r="F180" s="50"/>
      <c r="G180" s="22" cm="1">
        <f t="array" ref="G180">IF(Options!$D$30, SUM(IF(ISNUMBER(R180:W180),(IF(R180:W180&gt;=Options!$D$36,1,"")),""))+0.5*(SUM(IF(ISNUMBER(R180:W180),(IF(R180:W180&gt;=Options!$D$37,1,"")),""))-SUM(IF(ISNUMBER(R180:W180),(IF(R180:W180&gt;=Options!$D$36,1,"")),""))),0) +
   IF(Options!$D$31,SUM(IF(ISNUMBER(R180:W180),(IF(R180:W180&gt;=Options!$D$40,1,"")),"")),0) +
   IF(Options!$D$32,AVERAGE(IF(ISNUMBER(R180:W180),R180:W180)),0) +
   IF(Options!$D$33,IF(OR(IF(ISNUMBER(R180:W180),R180:W180)=0),0,GEOMEAN(IF(ISNUMBER(R180:W180),R180:W180))),0)</f>
        <v>3.5</v>
      </c>
      <c r="H180" s="23">
        <f t="shared" si="41"/>
        <v>3.5</v>
      </c>
      <c r="I180" s="241" t="str" cm="1">
        <f t="array" ref="I180">_xlfn.IFS('Data Reliability'!D180 &gt;= 0.666, "!!", AND('Data Reliability'!D180 &lt; 0.666,  'Data Reliability'!D180  &gt;= 0.333), "!", 'Data Reliability'!D180 &lt; 0.333, "")</f>
        <v>!</v>
      </c>
      <c r="J180" s="22" cm="1">
        <f t="array" ref="J180">IF(Options!$D$30, SUM(IF(ISNUMBER(Y180:AD180),(IF(Y180:AD180&gt;=Options!$D$40,1,"")),""))+0.5*(SUM(IF(ISNUMBER(Y180:AD180),(IF(Y180:AD180&gt;=Options!$D$41,1,"")),""))-SUM(IF(ISNUMBER(Y180:AD180),(IF(Y180:AD180&gt;=Options!$D$40,1,"")),""))),0) +
   IF(Options!$D$31,SUM(IF(ISNUMBER(Y180:AD180),(IF(Y180:AD180&gt;=Options!$D$40,1,"")),"")),0) +
   IF(Options!$D$32,AVERAGE(IF(ISNUMBER(Y180:AD180),Y180:AD180)),0) +
   IF(Options!$D$33,IF(OR(IF(ISNUMBER(Y180:AD180),Y180:AD180)=0),0,GEOMEAN(IF(ISNUMBER(Y180:AD180),Y180:AD180))),0)</f>
        <v>2</v>
      </c>
      <c r="K180" s="23">
        <f t="shared" si="33"/>
        <v>2</v>
      </c>
      <c r="L180" s="241" t="str" cm="1">
        <f t="array" ref="L180">_xlfn.IFS('Data Reliability'!E180 &gt;= 0.666, "!!", AND('Data Reliability'!E180 &lt; 0.666,  'Data Reliability'!E180  &gt;= 0.333), "!", 'Data Reliability'!E180 &lt; 0.333, "")</f>
        <v/>
      </c>
      <c r="M180" s="21" cm="1">
        <f t="array" ref="M180">IF(Options!$D$30, SUM(IF(ISNUMBER(AF180:AK180),(IF(AF180:AK180&gt;=Options!$D$40,1,"")),""))+0.5*(SUM(IF(ISNUMBER(AF180:AK180),(IF(AF180:AK180&gt;=Options!$D$41,1,"")),""))-SUM(IF(ISNUMBER(AF180:AK180),(IF(AF180:AK180&gt;=Options!$D$40,1,"")),""))),0) +
   IF(Options!$D$31,SUM(IF(ISNUMBER(AF180:AK180),(IF(AF180:AK180&gt;=Options!$D$40,1,"")),"")),0) +
   IF(Options!$D$32,AVERAGE(IF(ISNUMBER(AF180:AK180),AF180:AK180)),0) +
   IF(Options!$D$33,IF(OR(IF(ISNUMBER(AF180:AK180),AF180:AK180)=0),0,GEOMEAN(IF(ISNUMBER(AF180:AK180),AF180:AK180))),0)</f>
        <v>1</v>
      </c>
      <c r="N180" s="23">
        <f t="shared" si="40"/>
        <v>1</v>
      </c>
      <c r="O180" s="241" t="str" cm="1">
        <f t="array" ref="O180">_xlfn.IFS('Data Reliability'!F180 &gt;= 0.666, "!!", AND('Data Reliability'!F180 &lt; 0.666,  'Data Reliability'!F180  &gt;= 0.333), "!", 'Data Reliability'!F180 &lt; 0.333, "")</f>
        <v>!!</v>
      </c>
      <c r="P180" s="24"/>
      <c r="Q180" s="50"/>
      <c r="R180" s="25">
        <f t="shared" si="42"/>
        <v>9.68</v>
      </c>
      <c r="S180" s="25">
        <f t="shared" si="43"/>
        <v>0</v>
      </c>
      <c r="T180" s="25">
        <f t="shared" si="44"/>
        <v>0</v>
      </c>
      <c r="U180" s="25">
        <f t="shared" si="45"/>
        <v>7.1428571428571397</v>
      </c>
      <c r="V180" s="25">
        <f t="shared" si="46"/>
        <v>5.7735026918962546</v>
      </c>
      <c r="W180" s="25">
        <f t="shared" si="47"/>
        <v>10</v>
      </c>
      <c r="X180" s="51"/>
      <c r="Y180" s="25">
        <f>IFERROR(Health!F180,"")</f>
        <v>9.68</v>
      </c>
      <c r="Z180" s="25">
        <f>IFERROR(Food!F180,"")</f>
        <v>0</v>
      </c>
      <c r="AA180" s="26">
        <f>IFERROR(Macro!F180,"")</f>
        <v>0</v>
      </c>
      <c r="AB180" s="25">
        <f>IFERROR(Socioeconomic!F180,"")</f>
        <v>7.1428571428571397</v>
      </c>
      <c r="AC180" s="25">
        <f>IFERROR('Natural Hazard'!F180,"")</f>
        <v>3.3333333333333299</v>
      </c>
      <c r="AD180" s="25">
        <f>IFERROR(Conflict!F180,"")</f>
        <v>10</v>
      </c>
      <c r="AE180" s="51"/>
      <c r="AF180" s="25">
        <f>IFERROR(Health!G180,"")</f>
        <v>0</v>
      </c>
      <c r="AG180" s="25">
        <f>IFERROR(Food!G180,"")</f>
        <v>0</v>
      </c>
      <c r="AH180" s="25">
        <f>IFERROR(Macro!G180,"")</f>
        <v>0</v>
      </c>
      <c r="AI180" s="25">
        <f>IFERROR(Socioeconomic!G180,"")</f>
        <v>0</v>
      </c>
      <c r="AJ180" s="25">
        <f>IFERROR('Natural Hazard'!G180,"")</f>
        <v>10</v>
      </c>
      <c r="AK180" s="25">
        <f>IFERROR(Conflict!G180,"")</f>
        <v>0</v>
      </c>
      <c r="AL180" s="50"/>
      <c r="AM180" s="27">
        <f>'Data Reliability'!E180</f>
        <v>0.2</v>
      </c>
      <c r="AN180" s="27">
        <f>'Data Reliability'!F180</f>
        <v>0.8</v>
      </c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</row>
    <row r="181" spans="1:53" x14ac:dyDescent="0.2">
      <c r="A181" s="63">
        <v>176</v>
      </c>
      <c r="B181" s="20" t="s">
        <v>357</v>
      </c>
      <c r="C181" s="20" t="s">
        <v>358</v>
      </c>
      <c r="D181" s="20" t="s">
        <v>554</v>
      </c>
      <c r="E181" s="20" t="s">
        <v>551</v>
      </c>
      <c r="F181" s="50"/>
      <c r="G181" s="22" cm="1">
        <f t="array" ref="G181">IF(Options!$D$30, SUM(IF(ISNUMBER(R181:W181),(IF(R181:W181&gt;=Options!$D$36,1,"")),""))+0.5*(SUM(IF(ISNUMBER(R181:W181),(IF(R181:W181&gt;=Options!$D$37,1,"")),""))-SUM(IF(ISNUMBER(R181:W181),(IF(R181:W181&gt;=Options!$D$36,1,"")),""))),0) +
   IF(Options!$D$31,SUM(IF(ISNUMBER(R181:W181),(IF(R181:W181&gt;=Options!$D$40,1,"")),"")),0) +
   IF(Options!$D$32,AVERAGE(IF(ISNUMBER(R181:W181),R181:W181)),0) +
   IF(Options!$D$33,IF(OR(IF(ISNUMBER(R181:W181),R181:W181)=0),0,GEOMEAN(IF(ISNUMBER(R181:W181),R181:W181))),0)</f>
        <v>4</v>
      </c>
      <c r="H181" s="23">
        <f t="shared" si="41"/>
        <v>4</v>
      </c>
      <c r="I181" s="241" t="str" cm="1">
        <f t="array" ref="I181">_xlfn.IFS('Data Reliability'!D181 &gt;= 0.666, "!!", AND('Data Reliability'!D181 &lt; 0.666,  'Data Reliability'!D181  &gt;= 0.333), "!", 'Data Reliability'!D181 &lt; 0.333, "")</f>
        <v/>
      </c>
      <c r="J181" s="22" cm="1">
        <f t="array" ref="J181">IF(Options!$D$30, SUM(IF(ISNUMBER(Y181:AD181),(IF(Y181:AD181&gt;=Options!$D$40,1,"")),""))+0.5*(SUM(IF(ISNUMBER(Y181:AD181),(IF(Y181:AD181&gt;=Options!$D$41,1,"")),""))-SUM(IF(ISNUMBER(Y181:AD181),(IF(Y181:AD181&gt;=Options!$D$40,1,"")),""))),0) +
   IF(Options!$D$31,SUM(IF(ISNUMBER(Y181:AD181),(IF(Y181:AD181&gt;=Options!$D$40,1,"")),"")),0) +
   IF(Options!$D$32,AVERAGE(IF(ISNUMBER(Y181:AD181),Y181:AD181)),0) +
   IF(Options!$D$33,IF(OR(IF(ISNUMBER(Y181:AD181),Y181:AD181)=0),0,GEOMEAN(IF(ISNUMBER(Y181:AD181),Y181:AD181))),0)</f>
        <v>2</v>
      </c>
      <c r="K181" s="23">
        <f t="shared" si="33"/>
        <v>2</v>
      </c>
      <c r="L181" s="241" t="str" cm="1">
        <f t="array" ref="L181">_xlfn.IFS('Data Reliability'!E181 &gt;= 0.666, "!!", AND('Data Reliability'!E181 &lt; 0.666,  'Data Reliability'!E181  &gt;= 0.333), "!", 'Data Reliability'!E181 &lt; 0.333, "")</f>
        <v/>
      </c>
      <c r="M181" s="21" cm="1">
        <f t="array" ref="M181">IF(Options!$D$30, SUM(IF(ISNUMBER(AF181:AK181),(IF(AF181:AK181&gt;=Options!$D$40,1,"")),""))+0.5*(SUM(IF(ISNUMBER(AF181:AK181),(IF(AF181:AK181&gt;=Options!$D$41,1,"")),""))-SUM(IF(ISNUMBER(AF181:AK181),(IF(AF181:AK181&gt;=Options!$D$40,1,"")),""))),0) +
   IF(Options!$D$31,SUM(IF(ISNUMBER(AF181:AK181),(IF(AF181:AK181&gt;=Options!$D$40,1,"")),"")),0) +
   IF(Options!$D$32,AVERAGE(IF(ISNUMBER(AF181:AK181),AF181:AK181)),0) +
   IF(Options!$D$33,IF(OR(IF(ISNUMBER(AF181:AK181),AF181:AK181)=0),0,GEOMEAN(IF(ISNUMBER(AF181:AK181),AF181:AK181))),0)</f>
        <v>2</v>
      </c>
      <c r="N181" s="23">
        <f t="shared" si="40"/>
        <v>2</v>
      </c>
      <c r="O181" s="241" t="str" cm="1">
        <f t="array" ref="O181">_xlfn.IFS('Data Reliability'!F181 &gt;= 0.666, "!!", AND('Data Reliability'!F181 &lt; 0.666,  'Data Reliability'!F181  &gt;= 0.333), "!", 'Data Reliability'!F181 &lt; 0.333, "")</f>
        <v/>
      </c>
      <c r="P181" s="24"/>
      <c r="Q181" s="50"/>
      <c r="R181" s="25">
        <f t="shared" si="42"/>
        <v>9.4868329805051381</v>
      </c>
      <c r="S181" s="25">
        <f t="shared" si="43"/>
        <v>9.7129186602870803</v>
      </c>
      <c r="T181" s="25">
        <f t="shared" si="44"/>
        <v>6.0426731935308835</v>
      </c>
      <c r="U181" s="25">
        <f t="shared" si="45"/>
        <v>7.6811457478686096</v>
      </c>
      <c r="V181" s="25">
        <f t="shared" si="46"/>
        <v>6.9161646404154746</v>
      </c>
      <c r="W181" s="25">
        <f t="shared" si="47"/>
        <v>0</v>
      </c>
      <c r="X181" s="51"/>
      <c r="Y181" s="25">
        <f>IFERROR(Health!F181,"")</f>
        <v>9</v>
      </c>
      <c r="Z181" s="25">
        <f>IFERROR(Food!F181,"")</f>
        <v>9.7129186602870803</v>
      </c>
      <c r="AA181" s="26">
        <f>IFERROR(Macro!F181,"")</f>
        <v>8.0330578512396702</v>
      </c>
      <c r="AB181" s="25">
        <f>IFERROR(Socioeconomic!F181,"")</f>
        <v>8.4285714285714306</v>
      </c>
      <c r="AC181" s="25">
        <f>IFERROR('Natural Hazard'!F181,"")</f>
        <v>6.8333333333333304</v>
      </c>
      <c r="AD181" s="25">
        <f>IFERROR(Conflict!F181,"")</f>
        <v>0</v>
      </c>
      <c r="AE181" s="51"/>
      <c r="AF181" s="25">
        <f>IFERROR(Health!G181,"")</f>
        <v>10</v>
      </c>
      <c r="AG181" s="25">
        <f>IFERROR(Food!G181,"")</f>
        <v>0</v>
      </c>
      <c r="AH181" s="25">
        <f>IFERROR(Macro!G181,"")</f>
        <v>4.5454545454545503</v>
      </c>
      <c r="AI181" s="25">
        <f>IFERROR(Socioeconomic!G181,"")</f>
        <v>7</v>
      </c>
      <c r="AJ181" s="25">
        <f>IFERROR('Natural Hazard'!G181,"")</f>
        <v>7</v>
      </c>
      <c r="AK181" s="25">
        <f>IFERROR(Conflict!G181,"")</f>
        <v>0</v>
      </c>
      <c r="AL181" s="50"/>
      <c r="AM181" s="27">
        <f>'Data Reliability'!E181</f>
        <v>0</v>
      </c>
      <c r="AN181" s="27">
        <f>'Data Reliability'!F181</f>
        <v>0.3</v>
      </c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</row>
    <row r="182" spans="1:53" x14ac:dyDescent="0.2">
      <c r="A182" s="63">
        <v>177</v>
      </c>
      <c r="B182" s="20" t="s">
        <v>359</v>
      </c>
      <c r="C182" s="20" t="s">
        <v>360</v>
      </c>
      <c r="D182" s="20" t="s">
        <v>554</v>
      </c>
      <c r="E182" s="20" t="s">
        <v>551</v>
      </c>
      <c r="F182" s="50"/>
      <c r="G182" s="22" cm="1">
        <f t="array" ref="G182">IF(Options!$D$30, SUM(IF(ISNUMBER(R182:W182),(IF(R182:W182&gt;=Options!$D$36,1,"")),""))+0.5*(SUM(IF(ISNUMBER(R182:W182),(IF(R182:W182&gt;=Options!$D$37,1,"")),""))-SUM(IF(ISNUMBER(R182:W182),(IF(R182:W182&gt;=Options!$D$36,1,"")),""))),0) +
   IF(Options!$D$31,SUM(IF(ISNUMBER(R182:W182),(IF(R182:W182&gt;=Options!$D$40,1,"")),"")),0) +
   IF(Options!$D$32,AVERAGE(IF(ISNUMBER(R182:W182),R182:W182)),0) +
   IF(Options!$D$33,IF(OR(IF(ISNUMBER(R182:W182),R182:W182)=0),0,GEOMEAN(IF(ISNUMBER(R182:W182),R182:W182))),0)</f>
        <v>5</v>
      </c>
      <c r="H182" s="23">
        <f t="shared" si="41"/>
        <v>5</v>
      </c>
      <c r="I182" s="241" t="str" cm="1">
        <f t="array" ref="I182">_xlfn.IFS('Data Reliability'!D182 &gt;= 0.666, "!!", AND('Data Reliability'!D182 &lt; 0.666,  'Data Reliability'!D182  &gt;= 0.333), "!", 'Data Reliability'!D182 &lt; 0.333, "")</f>
        <v/>
      </c>
      <c r="J182" s="22" cm="1">
        <f t="array" ref="J182">IF(Options!$D$30, SUM(IF(ISNUMBER(Y182:AD182),(IF(Y182:AD182&gt;=Options!$D$40,1,"")),""))+0.5*(SUM(IF(ISNUMBER(Y182:AD182),(IF(Y182:AD182&gt;=Options!$D$41,1,"")),""))-SUM(IF(ISNUMBER(Y182:AD182),(IF(Y182:AD182&gt;=Options!$D$40,1,"")),""))),0) +
   IF(Options!$D$31,SUM(IF(ISNUMBER(Y182:AD182),(IF(Y182:AD182&gt;=Options!$D$40,1,"")),"")),0) +
   IF(Options!$D$32,AVERAGE(IF(ISNUMBER(Y182:AD182),Y182:AD182)),0) +
   IF(Options!$D$33,IF(OR(IF(ISNUMBER(Y182:AD182),Y182:AD182)=0),0,GEOMEAN(IF(ISNUMBER(Y182:AD182),Y182:AD182))),0)</f>
        <v>3</v>
      </c>
      <c r="K182" s="23">
        <f t="shared" si="33"/>
        <v>3</v>
      </c>
      <c r="L182" s="241" t="str" cm="1">
        <f t="array" ref="L182">_xlfn.IFS('Data Reliability'!E182 &gt;= 0.666, "!!", AND('Data Reliability'!E182 &lt; 0.666,  'Data Reliability'!E182  &gt;= 0.333), "!", 'Data Reliability'!E182 &lt; 0.333, "")</f>
        <v/>
      </c>
      <c r="M182" s="21" cm="1">
        <f t="array" ref="M182">IF(Options!$D$30, SUM(IF(ISNUMBER(AF182:AK182),(IF(AF182:AK182&gt;=Options!$D$40,1,"")),""))+0.5*(SUM(IF(ISNUMBER(AF182:AK182),(IF(AF182:AK182&gt;=Options!$D$41,1,"")),""))-SUM(IF(ISNUMBER(AF182:AK182),(IF(AF182:AK182&gt;=Options!$D$40,1,"")),""))),0) +
   IF(Options!$D$31,SUM(IF(ISNUMBER(AF182:AK182),(IF(AF182:AK182&gt;=Options!$D$40,1,"")),"")),0) +
   IF(Options!$D$32,AVERAGE(IF(ISNUMBER(AF182:AK182),AF182:AK182)),0) +
   IF(Options!$D$33,IF(OR(IF(ISNUMBER(AF182:AK182),AF182:AK182)=0),0,GEOMEAN(IF(ISNUMBER(AF182:AK182),AF182:AK182))),0)</f>
        <v>3.5</v>
      </c>
      <c r="N182" s="23">
        <f t="shared" si="40"/>
        <v>3.5</v>
      </c>
      <c r="O182" s="241" t="str" cm="1">
        <f t="array" ref="O182">_xlfn.IFS('Data Reliability'!F182 &gt;= 0.666, "!!", AND('Data Reliability'!F182 &lt; 0.666,  'Data Reliability'!F182  &gt;= 0.333), "!", 'Data Reliability'!F182 &lt; 0.333, "")</f>
        <v/>
      </c>
      <c r="P182" s="24"/>
      <c r="Q182" s="50"/>
      <c r="R182" s="25">
        <f t="shared" si="42"/>
        <v>10</v>
      </c>
      <c r="S182" s="25">
        <f t="shared" si="43"/>
        <v>8.3666002653407556</v>
      </c>
      <c r="T182" s="25">
        <f t="shared" si="44"/>
        <v>7.4374425857534332</v>
      </c>
      <c r="U182" s="25">
        <f t="shared" si="45"/>
        <v>9.4868329805051381</v>
      </c>
      <c r="V182" s="25">
        <f t="shared" si="46"/>
        <v>6.2981478758970626</v>
      </c>
      <c r="W182" s="25">
        <f t="shared" si="47"/>
        <v>5.4844401626640202</v>
      </c>
      <c r="X182" s="51"/>
      <c r="Y182" s="25">
        <f>IFERROR(Health!F182,"")</f>
        <v>10</v>
      </c>
      <c r="Z182" s="25">
        <f>IFERROR(Food!F182,"")</f>
        <v>10</v>
      </c>
      <c r="AA182" s="26">
        <f>IFERROR(Macro!F182,"")</f>
        <v>7.8512396694214903</v>
      </c>
      <c r="AB182" s="25">
        <f>IFERROR(Socioeconomic!F182,"")</f>
        <v>9</v>
      </c>
      <c r="AC182" s="25">
        <f>IFERROR('Natural Hazard'!F182,"")</f>
        <v>5.6666666666666696</v>
      </c>
      <c r="AD182" s="25">
        <f>IFERROR(Conflict!F182,"")</f>
        <v>0</v>
      </c>
      <c r="AE182" s="51"/>
      <c r="AF182" s="25">
        <f>IFERROR(Health!G182,"")</f>
        <v>10</v>
      </c>
      <c r="AG182" s="25">
        <f>IFERROR(Food!G182,"")</f>
        <v>7</v>
      </c>
      <c r="AH182" s="25">
        <f>IFERROR(Macro!G182,"")</f>
        <v>7.0454545454545503</v>
      </c>
      <c r="AI182" s="25">
        <f>IFERROR(Socioeconomic!G182,"")</f>
        <v>10</v>
      </c>
      <c r="AJ182" s="25">
        <f>IFERROR('Natural Hazard'!G182,"")</f>
        <v>7</v>
      </c>
      <c r="AK182" s="25">
        <f>IFERROR(Conflict!G182,"")</f>
        <v>5.4844401626640202</v>
      </c>
      <c r="AL182" s="50"/>
      <c r="AM182" s="27">
        <f>'Data Reliability'!E182</f>
        <v>0</v>
      </c>
      <c r="AN182" s="27">
        <f>'Data Reliability'!F182</f>
        <v>0.2</v>
      </c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</row>
    <row r="183" spans="1:53" x14ac:dyDescent="0.2">
      <c r="A183" s="63">
        <v>178</v>
      </c>
      <c r="B183" s="20" t="s">
        <v>361</v>
      </c>
      <c r="C183" s="20" t="s">
        <v>362</v>
      </c>
      <c r="D183" s="20" t="s">
        <v>555</v>
      </c>
      <c r="E183" s="20" t="s">
        <v>552</v>
      </c>
      <c r="F183" s="50"/>
      <c r="G183" s="22" cm="1">
        <f t="array" ref="G183">IF(Options!$D$30, SUM(IF(ISNUMBER(R183:W183),(IF(R183:W183&gt;=Options!$D$36,1,"")),""))+0.5*(SUM(IF(ISNUMBER(R183:W183),(IF(R183:W183&gt;=Options!$D$37,1,"")),""))-SUM(IF(ISNUMBER(R183:W183),(IF(R183:W183&gt;=Options!$D$36,1,"")),""))),0) +
   IF(Options!$D$31,SUM(IF(ISNUMBER(R183:W183),(IF(R183:W183&gt;=Options!$D$40,1,"")),"")),0) +
   IF(Options!$D$32,AVERAGE(IF(ISNUMBER(R183:W183),R183:W183)),0) +
   IF(Options!$D$33,IF(OR(IF(ISNUMBER(R183:W183),R183:W183)=0),0,GEOMEAN(IF(ISNUMBER(R183:W183),R183:W183))),0)</f>
        <v>1.5</v>
      </c>
      <c r="H183" s="23">
        <f t="shared" si="41"/>
        <v>1.5</v>
      </c>
      <c r="I183" s="241" t="str" cm="1">
        <f t="array" ref="I183">_xlfn.IFS('Data Reliability'!D183 &gt;= 0.666, "!!", AND('Data Reliability'!D183 &lt; 0.666,  'Data Reliability'!D183  &gt;= 0.333), "!", 'Data Reliability'!D183 &lt; 0.333, "")</f>
        <v/>
      </c>
      <c r="J183" s="22" cm="1">
        <f t="array" ref="J183">IF(Options!$D$30, SUM(IF(ISNUMBER(Y183:AD183),(IF(Y183:AD183&gt;=Options!$D$40,1,"")),""))+0.5*(SUM(IF(ISNUMBER(Y183:AD183),(IF(Y183:AD183&gt;=Options!$D$41,1,"")),""))-SUM(IF(ISNUMBER(Y183:AD183),(IF(Y183:AD183&gt;=Options!$D$40,1,"")),""))),0) +
   IF(Options!$D$31,SUM(IF(ISNUMBER(Y183:AD183),(IF(Y183:AD183&gt;=Options!$D$40,1,"")),"")),0) +
   IF(Options!$D$32,AVERAGE(IF(ISNUMBER(Y183:AD183),Y183:AD183)),0) +
   IF(Options!$D$33,IF(OR(IF(ISNUMBER(Y183:AD183),Y183:AD183)=0),0,GEOMEAN(IF(ISNUMBER(Y183:AD183),Y183:AD183))),0)</f>
        <v>0.5</v>
      </c>
      <c r="K183" s="23">
        <f t="shared" si="33"/>
        <v>0.5</v>
      </c>
      <c r="L183" s="241" t="str" cm="1">
        <f t="array" ref="L183">_xlfn.IFS('Data Reliability'!E183 &gt;= 0.666, "!!", AND('Data Reliability'!E183 &lt; 0.666,  'Data Reliability'!E183  &gt;= 0.333), "!", 'Data Reliability'!E183 &lt; 0.333, "")</f>
        <v/>
      </c>
      <c r="M183" s="21" cm="1">
        <f t="array" ref="M183">IF(Options!$D$30, SUM(IF(ISNUMBER(AF183:AK183),(IF(AF183:AK183&gt;=Options!$D$40,1,"")),""))+0.5*(SUM(IF(ISNUMBER(AF183:AK183),(IF(AF183:AK183&gt;=Options!$D$41,1,"")),""))-SUM(IF(ISNUMBER(AF183:AK183),(IF(AF183:AK183&gt;=Options!$D$40,1,"")),""))),0) +
   IF(Options!$D$31,SUM(IF(ISNUMBER(AF183:AK183),(IF(AF183:AK183&gt;=Options!$D$40,1,"")),"")),0) +
   IF(Options!$D$32,AVERAGE(IF(ISNUMBER(AF183:AK183),AF183:AK183)),0) +
   IF(Options!$D$33,IF(OR(IF(ISNUMBER(AF183:AK183),AF183:AK183)=0),0,GEOMEAN(IF(ISNUMBER(AF183:AK183),AF183:AK183))),0)</f>
        <v>1.5</v>
      </c>
      <c r="N183" s="23">
        <f t="shared" si="40"/>
        <v>1.5</v>
      </c>
      <c r="O183" s="241" t="str" cm="1">
        <f t="array" ref="O183">_xlfn.IFS('Data Reliability'!F183 &gt;= 0.666, "!!", AND('Data Reliability'!F183 &lt; 0.666,  'Data Reliability'!F183  &gt;= 0.333), "!", 'Data Reliability'!F183 &lt; 0.333, "")</f>
        <v/>
      </c>
      <c r="P183" s="24"/>
      <c r="Q183" s="50"/>
      <c r="R183" s="25">
        <f t="shared" si="42"/>
        <v>8</v>
      </c>
      <c r="S183" s="25">
        <f t="shared" si="43"/>
        <v>2.2966507177033502</v>
      </c>
      <c r="T183" s="25">
        <f t="shared" si="44"/>
        <v>5.8724227846249555</v>
      </c>
      <c r="U183" s="25">
        <f t="shared" si="45"/>
        <v>4.6632300271072067</v>
      </c>
      <c r="V183" s="25">
        <f t="shared" si="46"/>
        <v>3.6666666666666701</v>
      </c>
      <c r="W183" s="25">
        <f t="shared" si="47"/>
        <v>0</v>
      </c>
      <c r="X183" s="51"/>
      <c r="Y183" s="25">
        <f>IFERROR(Health!F183,"")</f>
        <v>6.4</v>
      </c>
      <c r="Z183" s="25">
        <f>IFERROR(Food!F183,"")</f>
        <v>2.2966507177033502</v>
      </c>
      <c r="AA183" s="26">
        <f>IFERROR(Macro!F183,"")</f>
        <v>8.4297520661157002</v>
      </c>
      <c r="AB183" s="25">
        <f>IFERROR(Socioeconomic!F183,"")</f>
        <v>2.5714285714285698</v>
      </c>
      <c r="AC183" s="25">
        <f>IFERROR('Natural Hazard'!F183,"")</f>
        <v>3.6666666666666701</v>
      </c>
      <c r="AD183" s="25">
        <f>IFERROR(Conflict!F183,"")</f>
        <v>0</v>
      </c>
      <c r="AE183" s="51"/>
      <c r="AF183" s="25">
        <f>IFERROR(Health!G183,"")</f>
        <v>10</v>
      </c>
      <c r="AG183" s="25">
        <f>IFERROR(Food!G183,"")</f>
        <v>0</v>
      </c>
      <c r="AH183" s="25">
        <f>IFERROR(Macro!G183,"")</f>
        <v>4.0909090909090802</v>
      </c>
      <c r="AI183" s="25">
        <f>IFERROR(Socioeconomic!G183,"")</f>
        <v>8.4566666666666706</v>
      </c>
      <c r="AJ183" s="25">
        <f>IFERROR('Natural Hazard'!G183,"")</f>
        <v>0</v>
      </c>
      <c r="AK183" s="25">
        <f>IFERROR(Conflict!G183,"")</f>
        <v>0</v>
      </c>
      <c r="AL183" s="50"/>
      <c r="AM183" s="27">
        <f>'Data Reliability'!E183</f>
        <v>0</v>
      </c>
      <c r="AN183" s="27">
        <f>'Data Reliability'!F183</f>
        <v>0.3</v>
      </c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</row>
    <row r="184" spans="1:53" x14ac:dyDescent="0.2">
      <c r="A184" s="63">
        <v>179</v>
      </c>
      <c r="B184" s="20" t="s">
        <v>363</v>
      </c>
      <c r="C184" s="20" t="s">
        <v>364</v>
      </c>
      <c r="D184" s="20" t="s">
        <v>557</v>
      </c>
      <c r="E184" s="20" t="s">
        <v>552</v>
      </c>
      <c r="F184" s="50"/>
      <c r="G184" s="22" cm="1">
        <f t="array" ref="G184">IF(Options!$D$30, SUM(IF(ISNUMBER(R184:W184),(IF(R184:W184&gt;=Options!$D$36,1,"")),""))+0.5*(SUM(IF(ISNUMBER(R184:W184),(IF(R184:W184&gt;=Options!$D$37,1,"")),""))-SUM(IF(ISNUMBER(R184:W184),(IF(R184:W184&gt;=Options!$D$36,1,"")),""))),0) +
   IF(Options!$D$31,SUM(IF(ISNUMBER(R184:W184),(IF(R184:W184&gt;=Options!$D$40,1,"")),"")),0) +
   IF(Options!$D$32,AVERAGE(IF(ISNUMBER(R184:W184),R184:W184)),0) +
   IF(Options!$D$33,IF(OR(IF(ISNUMBER(R184:W184),R184:W184)=0),0,GEOMEAN(IF(ISNUMBER(R184:W184),R184:W184))),0)</f>
        <v>1</v>
      </c>
      <c r="H184" s="23">
        <f t="shared" si="41"/>
        <v>1</v>
      </c>
      <c r="I184" s="241" t="str" cm="1">
        <f t="array" ref="I184">_xlfn.IFS('Data Reliability'!D184 &gt;= 0.666, "!!", AND('Data Reliability'!D184 &lt; 0.666,  'Data Reliability'!D184  &gt;= 0.333), "!", 'Data Reliability'!D184 &lt; 0.333, "")</f>
        <v/>
      </c>
      <c r="J184" s="22" cm="1">
        <f t="array" ref="J184">IF(Options!$D$30, SUM(IF(ISNUMBER(Y184:AD184),(IF(Y184:AD184&gt;=Options!$D$40,1,"")),""))+0.5*(SUM(IF(ISNUMBER(Y184:AD184),(IF(Y184:AD184&gt;=Options!$D$41,1,"")),""))-SUM(IF(ISNUMBER(Y184:AD184),(IF(Y184:AD184&gt;=Options!$D$40,1,"")),""))),0) +
   IF(Options!$D$31,SUM(IF(ISNUMBER(Y184:AD184),(IF(Y184:AD184&gt;=Options!$D$40,1,"")),"")),0) +
   IF(Options!$D$32,AVERAGE(IF(ISNUMBER(Y184:AD184),Y184:AD184)),0) +
   IF(Options!$D$33,IF(OR(IF(ISNUMBER(Y184:AD184),Y184:AD184)=0),0,GEOMEAN(IF(ISNUMBER(Y184:AD184),Y184:AD184))),0)</f>
        <v>0</v>
      </c>
      <c r="K184" s="23">
        <f t="shared" si="33"/>
        <v>0</v>
      </c>
      <c r="L184" s="241" t="str" cm="1">
        <f t="array" ref="L184">_xlfn.IFS('Data Reliability'!E184 &gt;= 0.666, "!!", AND('Data Reliability'!E184 &lt; 0.666,  'Data Reliability'!E184  &gt;= 0.333), "!", 'Data Reliability'!E184 &lt; 0.333, "")</f>
        <v/>
      </c>
      <c r="M184" s="21" cm="1">
        <f t="array" ref="M184">IF(Options!$D$30, SUM(IF(ISNUMBER(AF184:AK184),(IF(AF184:AK184&gt;=Options!$D$40,1,"")),""))+0.5*(SUM(IF(ISNUMBER(AF184:AK184),(IF(AF184:AK184&gt;=Options!$D$41,1,"")),""))-SUM(IF(ISNUMBER(AF184:AK184),(IF(AF184:AK184&gt;=Options!$D$40,1,"")),""))),0) +
   IF(Options!$D$31,SUM(IF(ISNUMBER(AF184:AK184),(IF(AF184:AK184&gt;=Options!$D$40,1,"")),"")),0) +
   IF(Options!$D$32,AVERAGE(IF(ISNUMBER(AF184:AK184),AF184:AK184)),0) +
   IF(Options!$D$33,IF(OR(IF(ISNUMBER(AF184:AK184),AF184:AK184)=0),0,GEOMEAN(IF(ISNUMBER(AF184:AK184),AF184:AK184))),0)</f>
        <v>1</v>
      </c>
      <c r="N184" s="23">
        <f t="shared" si="40"/>
        <v>1</v>
      </c>
      <c r="O184" s="241" t="str" cm="1">
        <f t="array" ref="O184">_xlfn.IFS('Data Reliability'!F184 &gt;= 0.666, "!!", AND('Data Reliability'!F184 &lt; 0.666,  'Data Reliability'!F184  &gt;= 0.333), "!", 'Data Reliability'!F184 &lt; 0.333, "")</f>
        <v/>
      </c>
      <c r="P184" s="24"/>
      <c r="Q184" s="50"/>
      <c r="R184" s="25">
        <f t="shared" si="42"/>
        <v>7.5762787699503242</v>
      </c>
      <c r="S184" s="25">
        <f t="shared" si="43"/>
        <v>3.1339712918660299</v>
      </c>
      <c r="T184" s="25">
        <f t="shared" si="44"/>
        <v>2.7086138578254126</v>
      </c>
      <c r="U184" s="25">
        <f t="shared" si="45"/>
        <v>2.8535691936340233</v>
      </c>
      <c r="V184" s="25">
        <f t="shared" si="46"/>
        <v>1.1666666666666701</v>
      </c>
      <c r="W184" s="25">
        <f t="shared" si="47"/>
        <v>0</v>
      </c>
      <c r="X184" s="51"/>
      <c r="Y184" s="25">
        <f>IFERROR(Health!F184,"")</f>
        <v>5.74</v>
      </c>
      <c r="Z184" s="25">
        <f>IFERROR(Food!F184,"")</f>
        <v>3.1339712918660299</v>
      </c>
      <c r="AA184" s="26">
        <f>IFERROR(Macro!F184,"")</f>
        <v>4.6115702479338898</v>
      </c>
      <c r="AB184" s="25">
        <f>IFERROR(Socioeconomic!F184,"")</f>
        <v>2.71428571428571</v>
      </c>
      <c r="AC184" s="25">
        <f>IFERROR('Natural Hazard'!F184,"")</f>
        <v>1.1666666666666701</v>
      </c>
      <c r="AD184" s="25">
        <f>IFERROR(Conflict!F184,"")</f>
        <v>0</v>
      </c>
      <c r="AE184" s="51"/>
      <c r="AF184" s="25">
        <f>IFERROR(Health!G184,"")</f>
        <v>10</v>
      </c>
      <c r="AG184" s="25">
        <f>IFERROR(Food!G184,"")</f>
        <v>0</v>
      </c>
      <c r="AH184" s="25">
        <f>IFERROR(Macro!G184,"")</f>
        <v>1.5909090909090799</v>
      </c>
      <c r="AI184" s="25">
        <f>IFERROR(Socioeconomic!G184,"")</f>
        <v>3</v>
      </c>
      <c r="AJ184" s="25">
        <f>IFERROR('Natural Hazard'!G184,"")</f>
        <v>0</v>
      </c>
      <c r="AK184" s="25">
        <f>IFERROR(Conflict!G184,"")</f>
        <v>0</v>
      </c>
      <c r="AL184" s="50"/>
      <c r="AM184" s="27">
        <f>'Data Reliability'!E184</f>
        <v>0</v>
      </c>
      <c r="AN184" s="27">
        <f>'Data Reliability'!F184</f>
        <v>0.3</v>
      </c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</row>
    <row r="185" spans="1:53" x14ac:dyDescent="0.2">
      <c r="A185" s="63">
        <v>180</v>
      </c>
      <c r="B185" s="20" t="s">
        <v>365</v>
      </c>
      <c r="C185" s="20" t="s">
        <v>366</v>
      </c>
      <c r="D185" s="20" t="s">
        <v>559</v>
      </c>
      <c r="E185" s="20" t="s">
        <v>549</v>
      </c>
      <c r="F185" s="50"/>
      <c r="G185" s="22" cm="1">
        <f t="array" ref="G185">IF(Options!$D$30, SUM(IF(ISNUMBER(R185:W185),(IF(R185:W185&gt;=Options!$D$36,1,"")),""))+0.5*(SUM(IF(ISNUMBER(R185:W185),(IF(R185:W185&gt;=Options!$D$37,1,"")),""))-SUM(IF(ISNUMBER(R185:W185),(IF(R185:W185&gt;=Options!$D$36,1,"")),""))),0) +
   IF(Options!$D$31,SUM(IF(ISNUMBER(R185:W185),(IF(R185:W185&gt;=Options!$D$40,1,"")),"")),0) +
   IF(Options!$D$32,AVERAGE(IF(ISNUMBER(R185:W185),R185:W185)),0) +
   IF(Options!$D$33,IF(OR(IF(ISNUMBER(R185:W185),R185:W185)=0),0,GEOMEAN(IF(ISNUMBER(R185:W185),R185:W185))),0)</f>
        <v>1</v>
      </c>
      <c r="H185" s="23">
        <f t="shared" si="41"/>
        <v>1</v>
      </c>
      <c r="I185" s="241" t="str" cm="1">
        <f t="array" ref="I185">_xlfn.IFS('Data Reliability'!D185 &gt;= 0.666, "!!", AND('Data Reliability'!D185 &lt; 0.666,  'Data Reliability'!D185  &gt;= 0.333), "!", 'Data Reliability'!D185 &lt; 0.333, "")</f>
        <v/>
      </c>
      <c r="J185" s="22" cm="1">
        <f t="array" ref="J185">IF(Options!$D$30, SUM(IF(ISNUMBER(Y185:AD185),(IF(Y185:AD185&gt;=Options!$D$40,1,"")),""))+0.5*(SUM(IF(ISNUMBER(Y185:AD185),(IF(Y185:AD185&gt;=Options!$D$41,1,"")),""))-SUM(IF(ISNUMBER(Y185:AD185),(IF(Y185:AD185&gt;=Options!$D$40,1,"")),""))),0) +
   IF(Options!$D$31,SUM(IF(ISNUMBER(Y185:AD185),(IF(Y185:AD185&gt;=Options!$D$40,1,"")),"")),0) +
   IF(Options!$D$32,AVERAGE(IF(ISNUMBER(Y185:AD185),Y185:AD185)),0) +
   IF(Options!$D$33,IF(OR(IF(ISNUMBER(Y185:AD185),Y185:AD185)=0),0,GEOMEAN(IF(ISNUMBER(Y185:AD185),Y185:AD185))),0)</f>
        <v>0.5</v>
      </c>
      <c r="K185" s="23">
        <f t="shared" si="33"/>
        <v>0.5</v>
      </c>
      <c r="L185" s="241" t="str" cm="1">
        <f t="array" ref="L185">_xlfn.IFS('Data Reliability'!E185 &gt;= 0.666, "!!", AND('Data Reliability'!E185 &lt; 0.666,  'Data Reliability'!E185  &gt;= 0.333), "!", 'Data Reliability'!E185 &lt; 0.333, "")</f>
        <v/>
      </c>
      <c r="M185" s="21" cm="1">
        <f t="array" ref="M185">IF(Options!$D$30, SUM(IF(ISNUMBER(AF185:AK185),(IF(AF185:AK185&gt;=Options!$D$40,1,"")),""))+0.5*(SUM(IF(ISNUMBER(AF185:AK185),(IF(AF185:AK185&gt;=Options!$D$41,1,"")),""))-SUM(IF(ISNUMBER(AF185:AK185),(IF(AF185:AK185&gt;=Options!$D$40,1,"")),""))),0) +
   IF(Options!$D$31,SUM(IF(ISNUMBER(AF185:AK185),(IF(AF185:AK185&gt;=Options!$D$40,1,"")),"")),0) +
   IF(Options!$D$32,AVERAGE(IF(ISNUMBER(AF185:AK185),AF185:AK185)),0) +
   IF(Options!$D$33,IF(OR(IF(ISNUMBER(AF185:AK185),AF185:AK185)=0),0,GEOMEAN(IF(ISNUMBER(AF185:AK185),AF185:AK185))),0)</f>
        <v>2</v>
      </c>
      <c r="N185" s="23">
        <f t="shared" si="40"/>
        <v>2</v>
      </c>
      <c r="O185" s="241" t="str" cm="1">
        <f t="array" ref="O185">_xlfn.IFS('Data Reliability'!F185 &gt;= 0.666, "!!", AND('Data Reliability'!F185 &lt; 0.666,  'Data Reliability'!F185  &gt;= 0.333), "!", 'Data Reliability'!F185 &lt; 0.333, "")</f>
        <v/>
      </c>
      <c r="P185" s="24"/>
      <c r="Q185" s="50"/>
      <c r="R185" s="25">
        <f t="shared" si="42"/>
        <v>3.0907442469411799</v>
      </c>
      <c r="S185" s="25">
        <f t="shared" si="43"/>
        <v>0.19138755980861299</v>
      </c>
      <c r="T185" s="25">
        <f t="shared" si="44"/>
        <v>1.8130091709487857</v>
      </c>
      <c r="U185" s="25">
        <f t="shared" si="45"/>
        <v>3.3806170189140619</v>
      </c>
      <c r="V185" s="25">
        <f t="shared" si="46"/>
        <v>8.0829037686547593</v>
      </c>
      <c r="W185" s="25">
        <f t="shared" si="47"/>
        <v>0.82501563010134904</v>
      </c>
      <c r="X185" s="51"/>
      <c r="Y185" s="25">
        <f>IFERROR(Health!F185,"")</f>
        <v>1.25</v>
      </c>
      <c r="Z185" s="25">
        <f>IFERROR(Food!F185,"")</f>
        <v>0.19138755980861299</v>
      </c>
      <c r="AA185" s="26">
        <f>IFERROR(Macro!F185,"")</f>
        <v>2.06611570247934</v>
      </c>
      <c r="AB185" s="25">
        <f>IFERROR(Socioeconomic!F185,"")</f>
        <v>1.1428571428571399</v>
      </c>
      <c r="AC185" s="25">
        <f>IFERROR('Natural Hazard'!F185,"")</f>
        <v>9.3333333333333304</v>
      </c>
      <c r="AD185" s="25">
        <f>IFERROR(Conflict!F185,"")</f>
        <v>0</v>
      </c>
      <c r="AE185" s="51"/>
      <c r="AF185" s="25">
        <f>IFERROR(Health!G185,"")</f>
        <v>7.6421599999999996</v>
      </c>
      <c r="AG185" s="25">
        <f>IFERROR(Food!G185,"")</f>
        <v>0</v>
      </c>
      <c r="AH185" s="25">
        <f>IFERROR(Macro!G185,"")</f>
        <v>1.5909090909090899</v>
      </c>
      <c r="AI185" s="25">
        <f>IFERROR(Socioeconomic!G185,"")</f>
        <v>10</v>
      </c>
      <c r="AJ185" s="25">
        <f>IFERROR('Natural Hazard'!G185,"")</f>
        <v>7</v>
      </c>
      <c r="AK185" s="25">
        <f>IFERROR(Conflict!G185,"")</f>
        <v>0.82501563010134904</v>
      </c>
      <c r="AL185" s="50"/>
      <c r="AM185" s="27">
        <f>'Data Reliability'!E185</f>
        <v>0</v>
      </c>
      <c r="AN185" s="27">
        <f>'Data Reliability'!F185</f>
        <v>0.3</v>
      </c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</row>
    <row r="186" spans="1:53" x14ac:dyDescent="0.2">
      <c r="A186" s="63">
        <v>181</v>
      </c>
      <c r="B186" s="20" t="s">
        <v>367</v>
      </c>
      <c r="C186" s="20" t="s">
        <v>368</v>
      </c>
      <c r="D186" s="20" t="s">
        <v>555</v>
      </c>
      <c r="E186" s="20" t="s">
        <v>560</v>
      </c>
      <c r="F186" s="50"/>
      <c r="G186" s="22" cm="1">
        <f t="array" ref="G186">IF(Options!$D$30, SUM(IF(ISNUMBER(R186:W186),(IF(R186:W186&gt;=Options!$D$36,1,"")),""))+0.5*(SUM(IF(ISNUMBER(R186:W186),(IF(R186:W186&gt;=Options!$D$37,1,"")),""))-SUM(IF(ISNUMBER(R186:W186),(IF(R186:W186&gt;=Options!$D$36,1,"")),""))),0) +
   IF(Options!$D$31,SUM(IF(ISNUMBER(R186:W186),(IF(R186:W186&gt;=Options!$D$40,1,"")),"")),0) +
   IF(Options!$D$32,AVERAGE(IF(ISNUMBER(R186:W186),R186:W186)),0) +
   IF(Options!$D$33,IF(OR(IF(ISNUMBER(R186:W186),R186:W186)=0),0,GEOMEAN(IF(ISNUMBER(R186:W186),R186:W186))),0)</f>
        <v>2.5</v>
      </c>
      <c r="H186" s="23">
        <f t="shared" si="41"/>
        <v>2.5</v>
      </c>
      <c r="I186" s="241" t="str" cm="1">
        <f t="array" ref="I186">_xlfn.IFS('Data Reliability'!D186 &gt;= 0.666, "!!", AND('Data Reliability'!D186 &lt; 0.666,  'Data Reliability'!D186  &gt;= 0.333), "!", 'Data Reliability'!D186 &lt; 0.333, "")</f>
        <v/>
      </c>
      <c r="J186" s="22" cm="1">
        <f t="array" ref="J186">IF(Options!$D$30, SUM(IF(ISNUMBER(Y186:AD186),(IF(Y186:AD186&gt;=Options!$D$40,1,"")),""))+0.5*(SUM(IF(ISNUMBER(Y186:AD186),(IF(Y186:AD186&gt;=Options!$D$41,1,"")),""))-SUM(IF(ISNUMBER(Y186:AD186),(IF(Y186:AD186&gt;=Options!$D$40,1,"")),""))),0) +
   IF(Options!$D$31,SUM(IF(ISNUMBER(Y186:AD186),(IF(Y186:AD186&gt;=Options!$D$40,1,"")),"")),0) +
   IF(Options!$D$32,AVERAGE(IF(ISNUMBER(Y186:AD186),Y186:AD186)),0) +
   IF(Options!$D$33,IF(OR(IF(ISNUMBER(Y186:AD186),Y186:AD186)=0),0,GEOMEAN(IF(ISNUMBER(Y186:AD186),Y186:AD186))),0)</f>
        <v>1.5</v>
      </c>
      <c r="K186" s="23">
        <f t="shared" si="33"/>
        <v>1.5</v>
      </c>
      <c r="L186" s="241" t="str" cm="1">
        <f t="array" ref="L186">_xlfn.IFS('Data Reliability'!E186 &gt;= 0.666, "!!", AND('Data Reliability'!E186 &lt; 0.666,  'Data Reliability'!E186  &gt;= 0.333), "!", 'Data Reliability'!E186 &lt; 0.333, "")</f>
        <v/>
      </c>
      <c r="M186" s="21" cm="1">
        <f t="array" ref="M186">IF(Options!$D$30, SUM(IF(ISNUMBER(AF186:AK186),(IF(AF186:AK186&gt;=Options!$D$40,1,"")),""))+0.5*(SUM(IF(ISNUMBER(AF186:AK186),(IF(AF186:AK186&gt;=Options!$D$41,1,"")),""))-SUM(IF(ISNUMBER(AF186:AK186),(IF(AF186:AK186&gt;=Options!$D$40,1,"")),""))),0) +
   IF(Options!$D$31,SUM(IF(ISNUMBER(AF186:AK186),(IF(AF186:AK186&gt;=Options!$D$40,1,"")),"")),0) +
   IF(Options!$D$32,AVERAGE(IF(ISNUMBER(AF186:AK186),AF186:AK186)),0) +
   IF(Options!$D$33,IF(OR(IF(ISNUMBER(AF186:AK186),AF186:AK186)=0),0,GEOMEAN(IF(ISNUMBER(AF186:AK186),AF186:AK186))),0)</f>
        <v>1.5</v>
      </c>
      <c r="N186" s="23">
        <f t="shared" si="40"/>
        <v>1.5</v>
      </c>
      <c r="O186" s="241" t="str" cm="1">
        <f t="array" ref="O186">_xlfn.IFS('Data Reliability'!F186 &gt;= 0.666, "!!", AND('Data Reliability'!F186 &lt; 0.666,  'Data Reliability'!F186  &gt;= 0.333), "!", 'Data Reliability'!F186 &lt; 0.333, "")</f>
        <v>!</v>
      </c>
      <c r="P186" s="24"/>
      <c r="Q186" s="50"/>
      <c r="R186" s="25">
        <f t="shared" si="42"/>
        <v>6.4445970214770441</v>
      </c>
      <c r="S186" s="25">
        <f t="shared" si="43"/>
        <v>3.2535885167464098</v>
      </c>
      <c r="T186" s="25">
        <f t="shared" si="44"/>
        <v>6.3001556275722637</v>
      </c>
      <c r="U186" s="25">
        <f t="shared" si="45"/>
        <v>6.9693205243716987</v>
      </c>
      <c r="V186" s="25">
        <f t="shared" si="46"/>
        <v>7</v>
      </c>
      <c r="W186" s="25">
        <f t="shared" si="47"/>
        <v>0</v>
      </c>
      <c r="X186" s="51"/>
      <c r="Y186" s="25">
        <f>IFERROR(Health!F186,"")</f>
        <v>7.14</v>
      </c>
      <c r="Z186" s="25">
        <f>IFERROR(Food!F186,"")</f>
        <v>3.2535885167464098</v>
      </c>
      <c r="AA186" s="26">
        <f>IFERROR(Macro!F186,"")</f>
        <v>9.7024793388429806</v>
      </c>
      <c r="AB186" s="25">
        <f>IFERROR(Socioeconomic!F186,"")</f>
        <v>4.8571428571428603</v>
      </c>
      <c r="AC186" s="25">
        <f>IFERROR('Natural Hazard'!F186,"")</f>
        <v>7</v>
      </c>
      <c r="AD186" s="25">
        <f>IFERROR(Conflict!F186,"")</f>
        <v>0</v>
      </c>
      <c r="AE186" s="51"/>
      <c r="AF186" s="25">
        <f>IFERROR(Health!G186,"")</f>
        <v>5.8169230769230804</v>
      </c>
      <c r="AG186" s="25">
        <f>IFERROR(Food!G186,"")</f>
        <v>0</v>
      </c>
      <c r="AH186" s="25">
        <f>IFERROR(Macro!G186,"")</f>
        <v>4.0909090909090997</v>
      </c>
      <c r="AI186" s="25">
        <f>IFERROR(Socioeconomic!G186,"")</f>
        <v>10</v>
      </c>
      <c r="AJ186" s="25">
        <f>IFERROR('Natural Hazard'!G186,"")</f>
        <v>7</v>
      </c>
      <c r="AK186" s="25">
        <f>IFERROR(Conflict!G186,"")</f>
        <v>0</v>
      </c>
      <c r="AL186" s="50"/>
      <c r="AM186" s="27">
        <f>'Data Reliability'!E186</f>
        <v>0</v>
      </c>
      <c r="AN186" s="27">
        <f>'Data Reliability'!F186</f>
        <v>0.4</v>
      </c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</row>
    <row r="187" spans="1:53" x14ac:dyDescent="0.2">
      <c r="A187" s="63">
        <v>182</v>
      </c>
      <c r="B187" s="20" t="s">
        <v>369</v>
      </c>
      <c r="C187" s="20" t="s">
        <v>370</v>
      </c>
      <c r="D187" s="20" t="s">
        <v>557</v>
      </c>
      <c r="E187" s="20" t="s">
        <v>560</v>
      </c>
      <c r="F187" s="50"/>
      <c r="G187" s="22" cm="1">
        <f t="array" ref="G187">IF(Options!$D$30, SUM(IF(ISNUMBER(R187:W187),(IF(R187:W187&gt;=Options!$D$36,1,"")),""))+0.5*(SUM(IF(ISNUMBER(R187:W187),(IF(R187:W187&gt;=Options!$D$37,1,"")),""))-SUM(IF(ISNUMBER(R187:W187),(IF(R187:W187&gt;=Options!$D$36,1,"")),""))),0) +
   IF(Options!$D$31,SUM(IF(ISNUMBER(R187:W187),(IF(R187:W187&gt;=Options!$D$40,1,"")),"")),0) +
   IF(Options!$D$32,AVERAGE(IF(ISNUMBER(R187:W187),R187:W187)),0) +
   IF(Options!$D$33,IF(OR(IF(ISNUMBER(R187:W187),R187:W187)=0),0,GEOMEAN(IF(ISNUMBER(R187:W187),R187:W187))),0)</f>
        <v>0.5</v>
      </c>
      <c r="H187" s="23">
        <f t="shared" si="41"/>
        <v>0.5</v>
      </c>
      <c r="I187" s="241" t="str" cm="1">
        <f t="array" ref="I187">_xlfn.IFS('Data Reliability'!D187 &gt;= 0.666, "!!", AND('Data Reliability'!D187 &lt; 0.666,  'Data Reliability'!D187  &gt;= 0.333), "!", 'Data Reliability'!D187 &lt; 0.333, "")</f>
        <v/>
      </c>
      <c r="J187" s="22" cm="1">
        <f t="array" ref="J187">IF(Options!$D$30, SUM(IF(ISNUMBER(Y187:AD187),(IF(Y187:AD187&gt;=Options!$D$40,1,"")),""))+0.5*(SUM(IF(ISNUMBER(Y187:AD187),(IF(Y187:AD187&gt;=Options!$D$41,1,"")),""))-SUM(IF(ISNUMBER(Y187:AD187),(IF(Y187:AD187&gt;=Options!$D$40,1,"")),""))),0) +
   IF(Options!$D$31,SUM(IF(ISNUMBER(Y187:AD187),(IF(Y187:AD187&gt;=Options!$D$40,1,"")),"")),0) +
   IF(Options!$D$32,AVERAGE(IF(ISNUMBER(Y187:AD187),Y187:AD187)),0) +
   IF(Options!$D$33,IF(OR(IF(ISNUMBER(Y187:AD187),Y187:AD187)=0),0,GEOMEAN(IF(ISNUMBER(Y187:AD187),Y187:AD187))),0)</f>
        <v>0.5</v>
      </c>
      <c r="K187" s="23">
        <f t="shared" si="33"/>
        <v>0.5</v>
      </c>
      <c r="L187" s="241" t="str" cm="1">
        <f t="array" ref="L187">_xlfn.IFS('Data Reliability'!E187 &gt;= 0.666, "!!", AND('Data Reliability'!E187 &lt; 0.666,  'Data Reliability'!E187  &gt;= 0.333), "!", 'Data Reliability'!E187 &lt; 0.333, "")</f>
        <v/>
      </c>
      <c r="M187" s="21" cm="1">
        <f t="array" ref="M187">IF(Options!$D$30, SUM(IF(ISNUMBER(AF187:AK187),(IF(AF187:AK187&gt;=Options!$D$40,1,"")),""))+0.5*(SUM(IF(ISNUMBER(AF187:AK187),(IF(AF187:AK187&gt;=Options!$D$41,1,"")),""))-SUM(IF(ISNUMBER(AF187:AK187),(IF(AF187:AK187&gt;=Options!$D$40,1,"")),""))),0) +
   IF(Options!$D$31,SUM(IF(ISNUMBER(AF187:AK187),(IF(AF187:AK187&gt;=Options!$D$40,1,"")),"")),0) +
   IF(Options!$D$32,AVERAGE(IF(ISNUMBER(AF187:AK187),AF187:AK187)),0) +
   IF(Options!$D$33,IF(OR(IF(ISNUMBER(AF187:AK187),AF187:AK187)=0),0,GEOMEAN(IF(ISNUMBER(AF187:AK187),AF187:AK187))),0)</f>
        <v>1</v>
      </c>
      <c r="N187" s="23">
        <f t="shared" si="40"/>
        <v>1</v>
      </c>
      <c r="O187" s="241" t="str" cm="1">
        <f t="array" ref="O187">_xlfn.IFS('Data Reliability'!F187 &gt;= 0.666, "!!", AND('Data Reliability'!F187 &lt; 0.666,  'Data Reliability'!F187  &gt;= 0.333), "!", 'Data Reliability'!F187 &lt; 0.333, "")</f>
        <v>!</v>
      </c>
      <c r="P187" s="24"/>
      <c r="Q187" s="50"/>
      <c r="R187" s="25">
        <f t="shared" si="42"/>
        <v>4.3660508471615396</v>
      </c>
      <c r="S187" s="25">
        <f t="shared" si="43"/>
        <v>4.4736842105263204</v>
      </c>
      <c r="T187" s="25">
        <f t="shared" si="44"/>
        <v>0</v>
      </c>
      <c r="U187" s="25">
        <f t="shared" si="45"/>
        <v>3.8571428571428599</v>
      </c>
      <c r="V187" s="25">
        <f t="shared" si="46"/>
        <v>5.163977794943226</v>
      </c>
      <c r="W187" s="25">
        <f t="shared" si="47"/>
        <v>0</v>
      </c>
      <c r="X187" s="51"/>
      <c r="Y187" s="25">
        <f>IFERROR(Health!F187,"")</f>
        <v>7.4</v>
      </c>
      <c r="Z187" s="25">
        <f>IFERROR(Food!F187,"")</f>
        <v>4.4736842105263204</v>
      </c>
      <c r="AA187" s="26">
        <f>IFERROR(Macro!F187,"")</f>
        <v>0</v>
      </c>
      <c r="AB187" s="25">
        <f>IFERROR(Socioeconomic!F187,"")</f>
        <v>3.8571428571428599</v>
      </c>
      <c r="AC187" s="25">
        <f>IFERROR('Natural Hazard'!F187,"")</f>
        <v>2.6666666666666701</v>
      </c>
      <c r="AD187" s="25">
        <f>IFERROR(Conflict!F187,"")</f>
        <v>0</v>
      </c>
      <c r="AE187" s="51"/>
      <c r="AF187" s="25">
        <f>IFERROR(Health!G187,"")</f>
        <v>2.5760000000000001</v>
      </c>
      <c r="AG187" s="25">
        <f>IFERROR(Food!G187,"")</f>
        <v>0</v>
      </c>
      <c r="AH187" s="25">
        <f>IFERROR(Macro!G187,"")</f>
        <v>0</v>
      </c>
      <c r="AI187" s="25">
        <f>IFERROR(Socioeconomic!G187,"")</f>
        <v>0</v>
      </c>
      <c r="AJ187" s="25">
        <f>IFERROR('Natural Hazard'!G187,"")</f>
        <v>10</v>
      </c>
      <c r="AK187" s="25">
        <f>IFERROR(Conflict!G187,"")</f>
        <v>0</v>
      </c>
      <c r="AL187" s="50"/>
      <c r="AM187" s="27">
        <f>'Data Reliability'!E187</f>
        <v>0</v>
      </c>
      <c r="AN187" s="27">
        <f>'Data Reliability'!F187</f>
        <v>0.6</v>
      </c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</row>
    <row r="188" spans="1:53" x14ac:dyDescent="0.2">
      <c r="A188" s="63">
        <v>183</v>
      </c>
      <c r="B188" s="20" t="s">
        <v>371</v>
      </c>
      <c r="C188" s="20" t="s">
        <v>372</v>
      </c>
      <c r="D188" s="20" t="s">
        <v>557</v>
      </c>
      <c r="E188" s="20" t="s">
        <v>552</v>
      </c>
      <c r="F188" s="50"/>
      <c r="G188" s="22" cm="1">
        <f t="array" ref="G188">IF(Options!$D$30, SUM(IF(ISNUMBER(R188:W188),(IF(R188:W188&gt;=Options!$D$36,1,"")),""))+0.5*(SUM(IF(ISNUMBER(R188:W188),(IF(R188:W188&gt;=Options!$D$37,1,"")),""))-SUM(IF(ISNUMBER(R188:W188),(IF(R188:W188&gt;=Options!$D$36,1,"")),""))),0) +
   IF(Options!$D$31,SUM(IF(ISNUMBER(R188:W188),(IF(R188:W188&gt;=Options!$D$40,1,"")),"")),0) +
   IF(Options!$D$32,AVERAGE(IF(ISNUMBER(R188:W188),R188:W188)),0) +
   IF(Options!$D$33,IF(OR(IF(ISNUMBER(R188:W188),R188:W188)=0),0,GEOMEAN(IF(ISNUMBER(R188:W188),R188:W188))),0)</f>
        <v>5</v>
      </c>
      <c r="H188" s="23">
        <f t="shared" si="41"/>
        <v>5</v>
      </c>
      <c r="I188" s="241" t="str" cm="1">
        <f t="array" ref="I188">_xlfn.IFS('Data Reliability'!D188 &gt;= 0.666, "!!", AND('Data Reliability'!D188 &lt; 0.666,  'Data Reliability'!D188  &gt;= 0.333), "!", 'Data Reliability'!D188 &lt; 0.333, "")</f>
        <v/>
      </c>
      <c r="J188" s="22" cm="1">
        <f t="array" ref="J188">IF(Options!$D$30, SUM(IF(ISNUMBER(Y188:AD188),(IF(Y188:AD188&gt;=Options!$D$40,1,"")),""))+0.5*(SUM(IF(ISNUMBER(Y188:AD188),(IF(Y188:AD188&gt;=Options!$D$41,1,"")),""))-SUM(IF(ISNUMBER(Y188:AD188),(IF(Y188:AD188&gt;=Options!$D$40,1,"")),""))),0) +
   IF(Options!$D$31,SUM(IF(ISNUMBER(Y188:AD188),(IF(Y188:AD188&gt;=Options!$D$40,1,"")),"")),0) +
   IF(Options!$D$32,AVERAGE(IF(ISNUMBER(Y188:AD188),Y188:AD188)),0) +
   IF(Options!$D$33,IF(OR(IF(ISNUMBER(Y188:AD188),Y188:AD188)=0),0,GEOMEAN(IF(ISNUMBER(Y188:AD188),Y188:AD188))),0)</f>
        <v>3</v>
      </c>
      <c r="K188" s="23">
        <f t="shared" si="33"/>
        <v>3</v>
      </c>
      <c r="L188" s="241" t="str" cm="1">
        <f t="array" ref="L188">_xlfn.IFS('Data Reliability'!E188 &gt;= 0.666, "!!", AND('Data Reliability'!E188 &lt; 0.666,  'Data Reliability'!E188  &gt;= 0.333), "!", 'Data Reliability'!E188 &lt; 0.333, "")</f>
        <v/>
      </c>
      <c r="M188" s="21" cm="1">
        <f t="array" ref="M188">IF(Options!$D$30, SUM(IF(ISNUMBER(AF188:AK188),(IF(AF188:AK188&gt;=Options!$D$40,1,"")),""))+0.5*(SUM(IF(ISNUMBER(AF188:AK188),(IF(AF188:AK188&gt;=Options!$D$41,1,"")),""))-SUM(IF(ISNUMBER(AF188:AK188),(IF(AF188:AK188&gt;=Options!$D$40,1,"")),""))),0) +
   IF(Options!$D$31,SUM(IF(ISNUMBER(AF188:AK188),(IF(AF188:AK188&gt;=Options!$D$40,1,"")),"")),0) +
   IF(Options!$D$32,AVERAGE(IF(ISNUMBER(AF188:AK188),AF188:AK188)),0) +
   IF(Options!$D$33,IF(OR(IF(ISNUMBER(AF188:AK188),AF188:AK188)=0),0,GEOMEAN(IF(ISNUMBER(AF188:AK188),AF188:AK188))),0)</f>
        <v>2</v>
      </c>
      <c r="N188" s="23">
        <f t="shared" si="40"/>
        <v>2</v>
      </c>
      <c r="O188" s="241" t="str" cm="1">
        <f t="array" ref="O188">_xlfn.IFS('Data Reliability'!F188 &gt;= 0.666, "!!", AND('Data Reliability'!F188 &lt; 0.666,  'Data Reliability'!F188  &gt;= 0.333), "!", 'Data Reliability'!F188 &lt; 0.333, "")</f>
        <v/>
      </c>
      <c r="P188" s="24"/>
      <c r="Q188" s="50"/>
      <c r="R188" s="25">
        <f t="shared" si="42"/>
        <v>6.6904338246413104</v>
      </c>
      <c r="S188" s="25">
        <f t="shared" si="43"/>
        <v>7.1216362831362217</v>
      </c>
      <c r="T188" s="25">
        <f t="shared" si="44"/>
        <v>7.0710678118654755</v>
      </c>
      <c r="U188" s="25">
        <f t="shared" si="45"/>
        <v>5.744562646538026</v>
      </c>
      <c r="V188" s="25">
        <f t="shared" si="46"/>
        <v>7.713624310270756</v>
      </c>
      <c r="W188" s="25">
        <f t="shared" si="47"/>
        <v>10</v>
      </c>
      <c r="X188" s="51"/>
      <c r="Y188" s="25">
        <f>IFERROR(Health!F188,"")</f>
        <v>9.4</v>
      </c>
      <c r="Z188" s="25">
        <f>IFERROR(Food!F188,"")</f>
        <v>5.0717703349282299</v>
      </c>
      <c r="AA188" s="26">
        <f>IFERROR(Macro!F188,"")</f>
        <v>10</v>
      </c>
      <c r="AB188" s="25">
        <f>IFERROR(Socioeconomic!F188,"")</f>
        <v>4.71428571428571</v>
      </c>
      <c r="AC188" s="25">
        <f>IFERROR('Natural Hazard'!F188,"")</f>
        <v>8.5</v>
      </c>
      <c r="AD188" s="25">
        <f>IFERROR(Conflict!F188,"")</f>
        <v>10</v>
      </c>
      <c r="AE188" s="51"/>
      <c r="AF188" s="25">
        <f>IFERROR(Health!G188,"")</f>
        <v>4.7619047619047397</v>
      </c>
      <c r="AG188" s="25">
        <f>IFERROR(Food!G188,"")</f>
        <v>10</v>
      </c>
      <c r="AH188" s="25">
        <f>IFERROR(Macro!G188,"")</f>
        <v>5</v>
      </c>
      <c r="AI188" s="25">
        <f>IFERROR(Socioeconomic!G188,"")</f>
        <v>7</v>
      </c>
      <c r="AJ188" s="25">
        <f>IFERROR('Natural Hazard'!G188,"")</f>
        <v>7</v>
      </c>
      <c r="AK188" s="25">
        <f>IFERROR(Conflict!G188,"")</f>
        <v>0</v>
      </c>
      <c r="AL188" s="50"/>
      <c r="AM188" s="27">
        <f>'Data Reliability'!E188</f>
        <v>0</v>
      </c>
      <c r="AN188" s="27">
        <f>'Data Reliability'!F188</f>
        <v>0.3</v>
      </c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</row>
    <row r="189" spans="1:53" x14ac:dyDescent="0.2">
      <c r="A189" s="63">
        <v>184</v>
      </c>
      <c r="B189" s="20" t="s">
        <v>373</v>
      </c>
      <c r="C189" s="20" t="s">
        <v>374</v>
      </c>
      <c r="D189" s="20" t="s">
        <v>558</v>
      </c>
      <c r="E189" s="20" t="s">
        <v>552</v>
      </c>
      <c r="F189" s="50"/>
      <c r="G189" s="22" cm="1">
        <f t="array" ref="G189">IF(Options!$D$30, SUM(IF(ISNUMBER(R189:W189),(IF(R189:W189&gt;=Options!$D$36,1,"")),""))+0.5*(SUM(IF(ISNUMBER(R189:W189),(IF(R189:W189&gt;=Options!$D$37,1,"")),""))-SUM(IF(ISNUMBER(R189:W189),(IF(R189:W189&gt;=Options!$D$36,1,"")),""))),0) +
   IF(Options!$D$31,SUM(IF(ISNUMBER(R189:W189),(IF(R189:W189&gt;=Options!$D$40,1,"")),"")),0) +
   IF(Options!$D$32,AVERAGE(IF(ISNUMBER(R189:W189),R189:W189)),0) +
   IF(Options!$D$33,IF(OR(IF(ISNUMBER(R189:W189),R189:W189)=0),0,GEOMEAN(IF(ISNUMBER(R189:W189),R189:W189))),0)</f>
        <v>2.5</v>
      </c>
      <c r="H189" s="23">
        <f t="shared" si="41"/>
        <v>2.5</v>
      </c>
      <c r="I189" s="241" t="str" cm="1">
        <f t="array" ref="I189">_xlfn.IFS('Data Reliability'!D189 &gt;= 0.666, "!!", AND('Data Reliability'!D189 &lt; 0.666,  'Data Reliability'!D189  &gt;= 0.333), "!", 'Data Reliability'!D189 &lt; 0.333, "")</f>
        <v/>
      </c>
      <c r="J189" s="22" cm="1">
        <f t="array" ref="J189">IF(Options!$D$30, SUM(IF(ISNUMBER(Y189:AD189),(IF(Y189:AD189&gt;=Options!$D$40,1,"")),""))+0.5*(SUM(IF(ISNUMBER(Y189:AD189),(IF(Y189:AD189&gt;=Options!$D$41,1,"")),""))-SUM(IF(ISNUMBER(Y189:AD189),(IF(Y189:AD189&gt;=Options!$D$40,1,"")),""))),0) +
   IF(Options!$D$31,SUM(IF(ISNUMBER(Y189:AD189),(IF(Y189:AD189&gt;=Options!$D$40,1,"")),"")),0) +
   IF(Options!$D$32,AVERAGE(IF(ISNUMBER(Y189:AD189),Y189:AD189)),0) +
   IF(Options!$D$33,IF(OR(IF(ISNUMBER(Y189:AD189),Y189:AD189)=0),0,GEOMEAN(IF(ISNUMBER(Y189:AD189),Y189:AD189))),0)</f>
        <v>1</v>
      </c>
      <c r="K189" s="23">
        <f t="shared" si="33"/>
        <v>1</v>
      </c>
      <c r="L189" s="241" t="str" cm="1">
        <f t="array" ref="L189">_xlfn.IFS('Data Reliability'!E189 &gt;= 0.666, "!!", AND('Data Reliability'!E189 &lt; 0.666,  'Data Reliability'!E189  &gt;= 0.333), "!", 'Data Reliability'!E189 &lt; 0.333, "")</f>
        <v/>
      </c>
      <c r="M189" s="21" cm="1">
        <f t="array" ref="M189">IF(Options!$D$30, SUM(IF(ISNUMBER(AF189:AK189),(IF(AF189:AK189&gt;=Options!$D$40,1,"")),""))+0.5*(SUM(IF(ISNUMBER(AF189:AK189),(IF(AF189:AK189&gt;=Options!$D$41,1,"")),""))-SUM(IF(ISNUMBER(AF189:AK189),(IF(AF189:AK189&gt;=Options!$D$40,1,"")),""))),0) +
   IF(Options!$D$31,SUM(IF(ISNUMBER(AF189:AK189),(IF(AF189:AK189&gt;=Options!$D$40,1,"")),"")),0) +
   IF(Options!$D$32,AVERAGE(IF(ISNUMBER(AF189:AK189),AF189:AK189)),0) +
   IF(Options!$D$33,IF(OR(IF(ISNUMBER(AF189:AK189),AF189:AK189)=0),0,GEOMEAN(IF(ISNUMBER(AF189:AK189),AF189:AK189))),0)</f>
        <v>0.5</v>
      </c>
      <c r="N189" s="23">
        <f t="shared" si="40"/>
        <v>0.5</v>
      </c>
      <c r="O189" s="241" t="str" cm="1">
        <f t="array" ref="O189">_xlfn.IFS('Data Reliability'!F189 &gt;= 0.666, "!!", AND('Data Reliability'!F189 &lt; 0.666,  'Data Reliability'!F189  &gt;= 0.333), "!", 'Data Reliability'!F189 &lt; 0.333, "")</f>
        <v>!</v>
      </c>
      <c r="P189" s="24"/>
      <c r="Q189" s="50"/>
      <c r="R189" s="25">
        <f t="shared" si="42"/>
        <v>3.687400585361329</v>
      </c>
      <c r="S189" s="25">
        <f t="shared" si="43"/>
        <v>5.5263157894736796</v>
      </c>
      <c r="T189" s="25">
        <f t="shared" si="44"/>
        <v>5.5926054001272671</v>
      </c>
      <c r="U189" s="25">
        <f t="shared" si="45"/>
        <v>5.5832122747392665</v>
      </c>
      <c r="V189" s="25">
        <f t="shared" si="46"/>
        <v>8.3666002653407556</v>
      </c>
      <c r="W189" s="25">
        <f t="shared" si="47"/>
        <v>0</v>
      </c>
      <c r="X189" s="51"/>
      <c r="Y189" s="25">
        <f>IFERROR(Health!F189,"")</f>
        <v>4.5</v>
      </c>
      <c r="Z189" s="25">
        <f>IFERROR(Food!F189,"")</f>
        <v>5.5263157894736796</v>
      </c>
      <c r="AA189" s="26">
        <f>IFERROR(Macro!F189,"")</f>
        <v>5.9834710743801596</v>
      </c>
      <c r="AB189" s="25">
        <f>IFERROR(Socioeconomic!F189,"")</f>
        <v>4.8571428571428603</v>
      </c>
      <c r="AC189" s="25">
        <f>IFERROR('Natural Hazard'!F189,"")</f>
        <v>10</v>
      </c>
      <c r="AD189" s="25">
        <f>IFERROR(Conflict!F189,"")</f>
        <v>0</v>
      </c>
      <c r="AE189" s="51"/>
      <c r="AF189" s="25">
        <f>IFERROR(Health!G189,"")</f>
        <v>3.02153846153846</v>
      </c>
      <c r="AG189" s="25">
        <f>IFERROR(Food!G189,"")</f>
        <v>0</v>
      </c>
      <c r="AH189" s="25">
        <f>IFERROR(Macro!G189,"")</f>
        <v>5.2272727272727302</v>
      </c>
      <c r="AI189" s="25">
        <f>IFERROR(Socioeconomic!G189,"")</f>
        <v>6.4178180921645396</v>
      </c>
      <c r="AJ189" s="25">
        <f>IFERROR('Natural Hazard'!G189,"")</f>
        <v>7</v>
      </c>
      <c r="AK189" s="25">
        <f>IFERROR(Conflict!G189,"")</f>
        <v>0</v>
      </c>
      <c r="AL189" s="50"/>
      <c r="AM189" s="27">
        <f>'Data Reliability'!E189</f>
        <v>0</v>
      </c>
      <c r="AN189" s="27">
        <f>'Data Reliability'!F189</f>
        <v>0.4</v>
      </c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</row>
    <row r="190" spans="1:53" x14ac:dyDescent="0.2">
      <c r="A190" s="63">
        <v>185</v>
      </c>
      <c r="B190" s="20" t="s">
        <v>375</v>
      </c>
      <c r="C190" s="20" t="s">
        <v>376</v>
      </c>
      <c r="D190" s="20" t="s">
        <v>558</v>
      </c>
      <c r="E190" s="20" t="s">
        <v>551</v>
      </c>
      <c r="F190" s="50"/>
      <c r="G190" s="22" cm="1">
        <f t="array" ref="G190">IF(Options!$D$30, SUM(IF(ISNUMBER(R190:W190),(IF(R190:W190&gt;=Options!$D$36,1,"")),""))+0.5*(SUM(IF(ISNUMBER(R190:W190),(IF(R190:W190&gt;=Options!$D$37,1,"")),""))-SUM(IF(ISNUMBER(R190:W190),(IF(R190:W190&gt;=Options!$D$36,1,"")),""))),0) +
   IF(Options!$D$31,SUM(IF(ISNUMBER(R190:W190),(IF(R190:W190&gt;=Options!$D$40,1,"")),"")),0) +
   IF(Options!$D$32,AVERAGE(IF(ISNUMBER(R190:W190),R190:W190)),0) +
   IF(Options!$D$33,IF(OR(IF(ISNUMBER(R190:W190),R190:W190)=0),0,GEOMEAN(IF(ISNUMBER(R190:W190),R190:W190))),0)</f>
        <v>4</v>
      </c>
      <c r="H190" s="23">
        <f t="shared" si="41"/>
        <v>4</v>
      </c>
      <c r="I190" s="241" t="str" cm="1">
        <f t="array" ref="I190">_xlfn.IFS('Data Reliability'!D190 &gt;= 0.666, "!!", AND('Data Reliability'!D190 &lt; 0.666,  'Data Reliability'!D190  &gt;= 0.333), "!", 'Data Reliability'!D190 &lt; 0.333, "")</f>
        <v/>
      </c>
      <c r="J190" s="22" cm="1">
        <f t="array" ref="J190">IF(Options!$D$30, SUM(IF(ISNUMBER(Y190:AD190),(IF(Y190:AD190&gt;=Options!$D$40,1,"")),""))+0.5*(SUM(IF(ISNUMBER(Y190:AD190),(IF(Y190:AD190&gt;=Options!$D$41,1,"")),""))-SUM(IF(ISNUMBER(Y190:AD190),(IF(Y190:AD190&gt;=Options!$D$40,1,"")),""))),0) +
   IF(Options!$D$31,SUM(IF(ISNUMBER(Y190:AD190),(IF(Y190:AD190&gt;=Options!$D$40,1,"")),"")),0) +
   IF(Options!$D$32,AVERAGE(IF(ISNUMBER(Y190:AD190),Y190:AD190)),0) +
   IF(Options!$D$33,IF(OR(IF(ISNUMBER(Y190:AD190),Y190:AD190)=0),0,GEOMEAN(IF(ISNUMBER(Y190:AD190),Y190:AD190))),0)</f>
        <v>2</v>
      </c>
      <c r="K190" s="23">
        <f t="shared" si="33"/>
        <v>2</v>
      </c>
      <c r="L190" s="241" t="str" cm="1">
        <f t="array" ref="L190">_xlfn.IFS('Data Reliability'!E190 &gt;= 0.666, "!!", AND('Data Reliability'!E190 &lt; 0.666,  'Data Reliability'!E190  &gt;= 0.333), "!", 'Data Reliability'!E190 &lt; 0.333, "")</f>
        <v/>
      </c>
      <c r="M190" s="21" cm="1">
        <f t="array" ref="M190">IF(Options!$D$30, SUM(IF(ISNUMBER(AF190:AK190),(IF(AF190:AK190&gt;=Options!$D$40,1,"")),""))+0.5*(SUM(IF(ISNUMBER(AF190:AK190),(IF(AF190:AK190&gt;=Options!$D$41,1,"")),""))-SUM(IF(ISNUMBER(AF190:AK190),(IF(AF190:AK190&gt;=Options!$D$40,1,"")),""))),0) +
   IF(Options!$D$31,SUM(IF(ISNUMBER(AF190:AK190),(IF(AF190:AK190&gt;=Options!$D$40,1,"")),"")),0) +
   IF(Options!$D$32,AVERAGE(IF(ISNUMBER(AF190:AK190),AF190:AK190)),0) +
   IF(Options!$D$33,IF(OR(IF(ISNUMBER(AF190:AK190),AF190:AK190)=0),0,GEOMEAN(IF(ISNUMBER(AF190:AK190),AF190:AK190))),0)</f>
        <v>2</v>
      </c>
      <c r="N190" s="23">
        <f t="shared" si="40"/>
        <v>2</v>
      </c>
      <c r="O190" s="241" t="str" cm="1">
        <f t="array" ref="O190">_xlfn.IFS('Data Reliability'!F190 &gt;= 0.666, "!!", AND('Data Reliability'!F190 &lt; 0.666,  'Data Reliability'!F190  &gt;= 0.333), "!", 'Data Reliability'!F190 &lt; 0.333, "")</f>
        <v>!</v>
      </c>
      <c r="P190" s="24"/>
      <c r="Q190" s="50"/>
      <c r="R190" s="25">
        <f t="shared" si="42"/>
        <v>9.1443451170134225</v>
      </c>
      <c r="S190" s="25">
        <f t="shared" si="43"/>
        <v>8.2296650717703397</v>
      </c>
      <c r="T190" s="25">
        <f t="shared" si="44"/>
        <v>0</v>
      </c>
      <c r="U190" s="25">
        <f t="shared" si="45"/>
        <v>7.4161984870956639</v>
      </c>
      <c r="V190" s="25">
        <f t="shared" si="46"/>
        <v>8.7559503577091338</v>
      </c>
      <c r="W190" s="25">
        <f t="shared" si="47"/>
        <v>0</v>
      </c>
      <c r="X190" s="51"/>
      <c r="Y190" s="25">
        <f>IFERROR(Health!F190,"")</f>
        <v>8.7799999999999994</v>
      </c>
      <c r="Z190" s="25">
        <f>IFERROR(Food!F190,"")</f>
        <v>8.2296650717703397</v>
      </c>
      <c r="AA190" s="26">
        <f>IFERROR(Macro!F190,"")</f>
        <v>0</v>
      </c>
      <c r="AB190" s="25">
        <f>IFERROR(Socioeconomic!F190,"")</f>
        <v>7.8571428571428603</v>
      </c>
      <c r="AC190" s="25">
        <f>IFERROR('Natural Hazard'!F190,"")</f>
        <v>7.6666666666666696</v>
      </c>
      <c r="AD190" s="25">
        <f>IFERROR(Conflict!F190,"")</f>
        <v>0</v>
      </c>
      <c r="AE190" s="51"/>
      <c r="AF190" s="25">
        <f>IFERROR(Health!G190,"")</f>
        <v>9.5238095238094793</v>
      </c>
      <c r="AG190" s="25">
        <f>IFERROR(Food!G190,"")</f>
        <v>0</v>
      </c>
      <c r="AH190" s="25">
        <f>IFERROR(Macro!G190,"")</f>
        <v>0</v>
      </c>
      <c r="AI190" s="25">
        <f>IFERROR(Socioeconomic!G190,"")</f>
        <v>7</v>
      </c>
      <c r="AJ190" s="25">
        <f>IFERROR('Natural Hazard'!G190,"")</f>
        <v>10</v>
      </c>
      <c r="AK190" s="25">
        <f>IFERROR(Conflict!G190,"")</f>
        <v>0</v>
      </c>
      <c r="AL190" s="50"/>
      <c r="AM190" s="27">
        <f>'Data Reliability'!E190</f>
        <v>0</v>
      </c>
      <c r="AN190" s="27">
        <f>'Data Reliability'!F190</f>
        <v>0.6</v>
      </c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</row>
    <row r="191" spans="1:53" x14ac:dyDescent="0.2">
      <c r="A191" s="63">
        <v>186</v>
      </c>
      <c r="B191" s="20" t="s">
        <v>377</v>
      </c>
      <c r="C191" s="20" t="s">
        <v>378</v>
      </c>
      <c r="D191" s="20" t="s">
        <v>558</v>
      </c>
      <c r="E191" s="20" t="s">
        <v>551</v>
      </c>
      <c r="F191" s="50"/>
      <c r="G191" s="22" cm="1">
        <f t="array" ref="G191">IF(Options!$D$30, SUM(IF(ISNUMBER(R191:W191),(IF(R191:W191&gt;=Options!$D$36,1,"")),""))+0.5*(SUM(IF(ISNUMBER(R191:W191),(IF(R191:W191&gt;=Options!$D$37,1,"")),""))-SUM(IF(ISNUMBER(R191:W191),(IF(R191:W191&gt;=Options!$D$36,1,"")),""))),0) +
   IF(Options!$D$31,SUM(IF(ISNUMBER(R191:W191),(IF(R191:W191&gt;=Options!$D$40,1,"")),"")),0) +
   IF(Options!$D$32,AVERAGE(IF(ISNUMBER(R191:W191),R191:W191)),0) +
   IF(Options!$D$33,IF(OR(IF(ISNUMBER(R191:W191),R191:W191)=0),0,GEOMEAN(IF(ISNUMBER(R191:W191),R191:W191))),0)</f>
        <v>2</v>
      </c>
      <c r="H191" s="23">
        <f t="shared" si="41"/>
        <v>2</v>
      </c>
      <c r="I191" s="241" t="str" cm="1">
        <f t="array" ref="I191">_xlfn.IFS('Data Reliability'!D191 &gt;= 0.666, "!!", AND('Data Reliability'!D191 &lt; 0.666,  'Data Reliability'!D191  &gt;= 0.333), "!", 'Data Reliability'!D191 &lt; 0.333, "")</f>
        <v/>
      </c>
      <c r="J191" s="22" cm="1">
        <f t="array" ref="J191">IF(Options!$D$30, SUM(IF(ISNUMBER(Y191:AD191),(IF(Y191:AD191&gt;=Options!$D$40,1,"")),""))+0.5*(SUM(IF(ISNUMBER(Y191:AD191),(IF(Y191:AD191&gt;=Options!$D$41,1,"")),""))-SUM(IF(ISNUMBER(Y191:AD191),(IF(Y191:AD191&gt;=Options!$D$40,1,"")),""))),0) +
   IF(Options!$D$31,SUM(IF(ISNUMBER(Y191:AD191),(IF(Y191:AD191&gt;=Options!$D$40,1,"")),"")),0) +
   IF(Options!$D$32,AVERAGE(IF(ISNUMBER(Y191:AD191),Y191:AD191)),0) +
   IF(Options!$D$33,IF(OR(IF(ISNUMBER(Y191:AD191),Y191:AD191)=0),0,GEOMEAN(IF(ISNUMBER(Y191:AD191),Y191:AD191))),0)</f>
        <v>1</v>
      </c>
      <c r="K191" s="23">
        <f t="shared" si="33"/>
        <v>1</v>
      </c>
      <c r="L191" s="241" t="str" cm="1">
        <f t="array" ref="L191">_xlfn.IFS('Data Reliability'!E191 &gt;= 0.666, "!!", AND('Data Reliability'!E191 &lt; 0.666,  'Data Reliability'!E191  &gt;= 0.333), "!", 'Data Reliability'!E191 &lt; 0.333, "")</f>
        <v/>
      </c>
      <c r="M191" s="21" cm="1">
        <f t="array" ref="M191">IF(Options!$D$30, SUM(IF(ISNUMBER(AF191:AK191),(IF(AF191:AK191&gt;=Options!$D$40,1,"")),""))+0.5*(SUM(IF(ISNUMBER(AF191:AK191),(IF(AF191:AK191&gt;=Options!$D$41,1,"")),""))-SUM(IF(ISNUMBER(AF191:AK191),(IF(AF191:AK191&gt;=Options!$D$40,1,"")),""))),0) +
   IF(Options!$D$31,SUM(IF(ISNUMBER(AF191:AK191),(IF(AF191:AK191&gt;=Options!$D$40,1,"")),"")),0) +
   IF(Options!$D$32,AVERAGE(IF(ISNUMBER(AF191:AK191),AF191:AK191)),0) +
   IF(Options!$D$33,IF(OR(IF(ISNUMBER(AF191:AK191),AF191:AK191)=0),0,GEOMEAN(IF(ISNUMBER(AF191:AK191),AF191:AK191))),0)</f>
        <v>0</v>
      </c>
      <c r="N191" s="23">
        <f t="shared" si="40"/>
        <v>0</v>
      </c>
      <c r="O191" s="241" t="str" cm="1">
        <f t="array" ref="O191">_xlfn.IFS('Data Reliability'!F191 &gt;= 0.666, "!!", AND('Data Reliability'!F191 &lt; 0.666,  'Data Reliability'!F191  &gt;= 0.333), "!", 'Data Reliability'!F191 &lt; 0.333, "")</f>
        <v>!</v>
      </c>
      <c r="P191" s="24"/>
      <c r="Q191" s="50"/>
      <c r="R191" s="25">
        <f t="shared" si="42"/>
        <v>8.7200000000000006</v>
      </c>
      <c r="S191" s="25">
        <f t="shared" si="43"/>
        <v>3.2057416267942598</v>
      </c>
      <c r="T191" s="25">
        <f t="shared" si="44"/>
        <v>0</v>
      </c>
      <c r="U191" s="25">
        <f t="shared" si="45"/>
        <v>7.28571428571429</v>
      </c>
      <c r="V191" s="25">
        <f t="shared" si="46"/>
        <v>4.1666666666666696</v>
      </c>
      <c r="W191" s="25">
        <f t="shared" si="47"/>
        <v>0</v>
      </c>
      <c r="X191" s="51"/>
      <c r="Y191" s="25">
        <f>IFERROR(Health!F191,"")</f>
        <v>8.7200000000000006</v>
      </c>
      <c r="Z191" s="25">
        <f>IFERROR(Food!F191,"")</f>
        <v>3.2057416267942598</v>
      </c>
      <c r="AA191" s="26">
        <f>IFERROR(Macro!F191,"")</f>
        <v>0</v>
      </c>
      <c r="AB191" s="25">
        <f>IFERROR(Socioeconomic!F191,"")</f>
        <v>7.28571428571429</v>
      </c>
      <c r="AC191" s="25">
        <f>IFERROR('Natural Hazard'!F191,"")</f>
        <v>4.1666666666666696</v>
      </c>
      <c r="AD191" s="25">
        <f>IFERROR(Conflict!F191,"")</f>
        <v>0</v>
      </c>
      <c r="AE191" s="51"/>
      <c r="AF191" s="25">
        <f>IFERROR(Health!G191,"")</f>
        <v>0</v>
      </c>
      <c r="AG191" s="25">
        <f>IFERROR(Food!G191,"")</f>
        <v>0</v>
      </c>
      <c r="AH191" s="25">
        <f>IFERROR(Macro!G191,"")</f>
        <v>0</v>
      </c>
      <c r="AI191" s="25">
        <f>IFERROR(Socioeconomic!G191,"")</f>
        <v>0</v>
      </c>
      <c r="AJ191" s="25">
        <f>IFERROR('Natural Hazard'!G191,"")</f>
        <v>0</v>
      </c>
      <c r="AK191" s="25">
        <f>IFERROR(Conflict!G191,"")</f>
        <v>0</v>
      </c>
      <c r="AL191" s="50"/>
      <c r="AM191" s="27">
        <f>'Data Reliability'!E191</f>
        <v>0</v>
      </c>
      <c r="AN191" s="27">
        <f>'Data Reliability'!F191</f>
        <v>0.6</v>
      </c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</row>
    <row r="192" spans="1:53" x14ac:dyDescent="0.2">
      <c r="A192" s="63">
        <v>187</v>
      </c>
      <c r="B192" s="20" t="s">
        <v>379</v>
      </c>
      <c r="C192" s="20" t="s">
        <v>380</v>
      </c>
      <c r="D192" s="20" t="s">
        <v>556</v>
      </c>
      <c r="E192" s="20" t="s">
        <v>551</v>
      </c>
      <c r="F192" s="50"/>
      <c r="G192" s="22" cm="1">
        <f t="array" ref="G192">IF(Options!$D$30, SUM(IF(ISNUMBER(R192:W192),(IF(R192:W192&gt;=Options!$D$36,1,"")),""))+0.5*(SUM(IF(ISNUMBER(R192:W192),(IF(R192:W192&gt;=Options!$D$37,1,"")),""))-SUM(IF(ISNUMBER(R192:W192),(IF(R192:W192&gt;=Options!$D$36,1,"")),""))),0) +
   IF(Options!$D$31,SUM(IF(ISNUMBER(R192:W192),(IF(R192:W192&gt;=Options!$D$40,1,"")),"")),0) +
   IF(Options!$D$32,AVERAGE(IF(ISNUMBER(R192:W192),R192:W192)),0) +
   IF(Options!$D$33,IF(OR(IF(ISNUMBER(R192:W192),R192:W192)=0),0,GEOMEAN(IF(ISNUMBER(R192:W192),R192:W192))),0)</f>
        <v>6</v>
      </c>
      <c r="H192" s="23">
        <f t="shared" si="41"/>
        <v>6</v>
      </c>
      <c r="I192" s="241" t="str" cm="1">
        <f t="array" ref="I192">_xlfn.IFS('Data Reliability'!D192 &gt;= 0.666, "!!", AND('Data Reliability'!D192 &lt; 0.666,  'Data Reliability'!D192  &gt;= 0.333), "!", 'Data Reliability'!D192 &lt; 0.333, "")</f>
        <v/>
      </c>
      <c r="J192" s="22" cm="1">
        <f t="array" ref="J192">IF(Options!$D$30, SUM(IF(ISNUMBER(Y192:AD192),(IF(Y192:AD192&gt;=Options!$D$40,1,"")),""))+0.5*(SUM(IF(ISNUMBER(Y192:AD192),(IF(Y192:AD192&gt;=Options!$D$41,1,"")),""))-SUM(IF(ISNUMBER(Y192:AD192),(IF(Y192:AD192&gt;=Options!$D$40,1,"")),""))),0) +
   IF(Options!$D$31,SUM(IF(ISNUMBER(Y192:AD192),(IF(Y192:AD192&gt;=Options!$D$40,1,"")),"")),0) +
   IF(Options!$D$32,AVERAGE(IF(ISNUMBER(Y192:AD192),Y192:AD192)),0) +
   IF(Options!$D$33,IF(OR(IF(ISNUMBER(Y192:AD192),Y192:AD192)=0),0,GEOMEAN(IF(ISNUMBER(Y192:AD192),Y192:AD192))),0)</f>
        <v>5</v>
      </c>
      <c r="K192" s="23">
        <f t="shared" si="33"/>
        <v>5</v>
      </c>
      <c r="L192" s="241" t="str" cm="1">
        <f t="array" ref="L192">_xlfn.IFS('Data Reliability'!E192 &gt;= 0.666, "!!", AND('Data Reliability'!E192 &lt; 0.666,  'Data Reliability'!E192  &gt;= 0.333), "!", 'Data Reliability'!E192 &lt; 0.333, "")</f>
        <v/>
      </c>
      <c r="M192" s="21" cm="1">
        <f t="array" ref="M192">IF(Options!$D$30, SUM(IF(ISNUMBER(AF192:AK192),(IF(AF192:AK192&gt;=Options!$D$40,1,"")),""))+0.5*(SUM(IF(ISNUMBER(AF192:AK192),(IF(AF192:AK192&gt;=Options!$D$41,1,"")),""))-SUM(IF(ISNUMBER(AF192:AK192),(IF(AF192:AK192&gt;=Options!$D$40,1,"")),""))),0) +
   IF(Options!$D$31,SUM(IF(ISNUMBER(AF192:AK192),(IF(AF192:AK192&gt;=Options!$D$40,1,"")),"")),0) +
   IF(Options!$D$32,AVERAGE(IF(ISNUMBER(AF192:AK192),AF192:AK192)),0) +
   IF(Options!$D$33,IF(OR(IF(ISNUMBER(AF192:AK192),AF192:AK192)=0),0,GEOMEAN(IF(ISNUMBER(AF192:AK192),AF192:AK192))),0)</f>
        <v>5</v>
      </c>
      <c r="N192" s="23">
        <f t="shared" si="40"/>
        <v>5</v>
      </c>
      <c r="O192" s="241" t="str" cm="1">
        <f t="array" ref="O192">_xlfn.IFS('Data Reliability'!F192 &gt;= 0.666, "!!", AND('Data Reliability'!F192 &lt; 0.666,  'Data Reliability'!F192  &gt;= 0.333), "!", 'Data Reliability'!F192 &lt; 0.333, "")</f>
        <v/>
      </c>
      <c r="P192" s="24"/>
      <c r="Q192" s="50"/>
      <c r="R192" s="25">
        <f t="shared" si="42"/>
        <v>10</v>
      </c>
      <c r="S192" s="25">
        <f t="shared" si="43"/>
        <v>10</v>
      </c>
      <c r="T192" s="25">
        <f t="shared" si="44"/>
        <v>8.3937205966451671</v>
      </c>
      <c r="U192" s="25">
        <f t="shared" si="45"/>
        <v>8.7633939202202544</v>
      </c>
      <c r="V192" s="25">
        <f t="shared" si="46"/>
        <v>7.416198487095663</v>
      </c>
      <c r="W192" s="25">
        <f t="shared" si="47"/>
        <v>10</v>
      </c>
      <c r="X192" s="51"/>
      <c r="Y192" s="25">
        <f>IFERROR(Health!F192,"")</f>
        <v>10</v>
      </c>
      <c r="Z192" s="25">
        <f>IFERROR(Food!F192,"")</f>
        <v>10</v>
      </c>
      <c r="AA192" s="26">
        <f>IFERROR(Macro!F192,"")</f>
        <v>10</v>
      </c>
      <c r="AB192" s="25">
        <f>IFERROR(Socioeconomic!F192,"")</f>
        <v>10</v>
      </c>
      <c r="AC192" s="25">
        <f>IFERROR('Natural Hazard'!F192,"")</f>
        <v>5.5</v>
      </c>
      <c r="AD192" s="25">
        <f>IFERROR(Conflict!F192,"")</f>
        <v>10</v>
      </c>
      <c r="AE192" s="51"/>
      <c r="AF192" s="25">
        <f>IFERROR(Health!G192,"")</f>
        <v>10</v>
      </c>
      <c r="AG192" s="25">
        <f>IFERROR(Food!G192,"")</f>
        <v>10</v>
      </c>
      <c r="AH192" s="25">
        <f>IFERROR(Macro!G192,"")</f>
        <v>7.0454545454545299</v>
      </c>
      <c r="AI192" s="25">
        <f>IFERROR(Socioeconomic!G192,"")</f>
        <v>7.6797073000953304</v>
      </c>
      <c r="AJ192" s="25">
        <f>IFERROR('Natural Hazard'!G192,"")</f>
        <v>10</v>
      </c>
      <c r="AK192" s="25">
        <f>IFERROR(Conflict!G192,"")</f>
        <v>10</v>
      </c>
      <c r="AL192" s="50"/>
      <c r="AM192" s="27">
        <f>'Data Reliability'!E192</f>
        <v>0</v>
      </c>
      <c r="AN192" s="27">
        <f>'Data Reliability'!F192</f>
        <v>0.2</v>
      </c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</row>
    <row r="193" spans="1:53" x14ac:dyDescent="0.2">
      <c r="A193" s="63">
        <v>188</v>
      </c>
      <c r="B193" s="20" t="s">
        <v>381</v>
      </c>
      <c r="C193" s="20" t="s">
        <v>382</v>
      </c>
      <c r="D193" s="20" t="s">
        <v>554</v>
      </c>
      <c r="E193" s="20" t="s">
        <v>552</v>
      </c>
      <c r="F193" s="50"/>
      <c r="G193" s="22" cm="1">
        <f t="array" ref="G193">IF(Options!$D$30, SUM(IF(ISNUMBER(R193:W193),(IF(R193:W193&gt;=Options!$D$36,1,"")),""))+0.5*(SUM(IF(ISNUMBER(R193:W193),(IF(R193:W193&gt;=Options!$D$37,1,"")),""))-SUM(IF(ISNUMBER(R193:W193),(IF(R193:W193&gt;=Options!$D$36,1,"")),""))),0) +
   IF(Options!$D$31,SUM(IF(ISNUMBER(R193:W193),(IF(R193:W193&gt;=Options!$D$40,1,"")),"")),0) +
   IF(Options!$D$32,AVERAGE(IF(ISNUMBER(R193:W193),R193:W193)),0) +
   IF(Options!$D$33,IF(OR(IF(ISNUMBER(R193:W193),R193:W193)=0),0,GEOMEAN(IF(ISNUMBER(R193:W193),R193:W193))),0)</f>
        <v>3</v>
      </c>
      <c r="H193" s="23">
        <f t="shared" si="41"/>
        <v>3</v>
      </c>
      <c r="I193" s="241" t="str" cm="1">
        <f t="array" ref="I193">_xlfn.IFS('Data Reliability'!D193 &gt;= 0.666, "!!", AND('Data Reliability'!D193 &lt; 0.666,  'Data Reliability'!D193  &gt;= 0.333), "!", 'Data Reliability'!D193 &lt; 0.333, "")</f>
        <v/>
      </c>
      <c r="J193" s="22" cm="1">
        <f t="array" ref="J193">IF(Options!$D$30, SUM(IF(ISNUMBER(Y193:AD193),(IF(Y193:AD193&gt;=Options!$D$40,1,"")),""))+0.5*(SUM(IF(ISNUMBER(Y193:AD193),(IF(Y193:AD193&gt;=Options!$D$41,1,"")),""))-SUM(IF(ISNUMBER(Y193:AD193),(IF(Y193:AD193&gt;=Options!$D$40,1,"")),""))),0) +
   IF(Options!$D$31,SUM(IF(ISNUMBER(Y193:AD193),(IF(Y193:AD193&gt;=Options!$D$40,1,"")),"")),0) +
   IF(Options!$D$32,AVERAGE(IF(ISNUMBER(Y193:AD193),Y193:AD193)),0) +
   IF(Options!$D$33,IF(OR(IF(ISNUMBER(Y193:AD193),Y193:AD193)=0),0,GEOMEAN(IF(ISNUMBER(Y193:AD193),Y193:AD193))),0)</f>
        <v>0</v>
      </c>
      <c r="K193" s="23">
        <f t="shared" si="33"/>
        <v>0</v>
      </c>
      <c r="L193" s="241" t="str" cm="1">
        <f t="array" ref="L193">_xlfn.IFS('Data Reliability'!E193 &gt;= 0.666, "!!", AND('Data Reliability'!E193 &lt; 0.666,  'Data Reliability'!E193  &gt;= 0.333), "!", 'Data Reliability'!E193 &lt; 0.333, "")</f>
        <v/>
      </c>
      <c r="M193" s="21" cm="1">
        <f t="array" ref="M193">IF(Options!$D$30, SUM(IF(ISNUMBER(AF193:AK193),(IF(AF193:AK193&gt;=Options!$D$40,1,"")),""))+0.5*(SUM(IF(ISNUMBER(AF193:AK193),(IF(AF193:AK193&gt;=Options!$D$41,1,"")),""))-SUM(IF(ISNUMBER(AF193:AK193),(IF(AF193:AK193&gt;=Options!$D$40,1,"")),""))),0) +
   IF(Options!$D$31,SUM(IF(ISNUMBER(AF193:AK193),(IF(AF193:AK193&gt;=Options!$D$40,1,"")),"")),0) +
   IF(Options!$D$32,AVERAGE(IF(ISNUMBER(AF193:AK193),AF193:AK193)),0) +
   IF(Options!$D$33,IF(OR(IF(ISNUMBER(AF193:AK193),AF193:AK193)=0),0,GEOMEAN(IF(ISNUMBER(AF193:AK193),AF193:AK193))),0)</f>
        <v>1.5</v>
      </c>
      <c r="N193" s="23">
        <f t="shared" si="40"/>
        <v>1.5</v>
      </c>
      <c r="O193" s="241" t="str" cm="1">
        <f t="array" ref="O193">_xlfn.IFS('Data Reliability'!F193 &gt;= 0.666, "!!", AND('Data Reliability'!F193 &lt; 0.666,  'Data Reliability'!F193  &gt;= 0.333), "!", 'Data Reliability'!F193 &lt; 0.333, "")</f>
        <v/>
      </c>
      <c r="P193" s="24"/>
      <c r="Q193" s="50"/>
      <c r="R193" s="25">
        <f t="shared" si="42"/>
        <v>6.9436507482941208</v>
      </c>
      <c r="S193" s="25">
        <f t="shared" si="43"/>
        <v>5.4306220095693796</v>
      </c>
      <c r="T193" s="25">
        <f t="shared" si="44"/>
        <v>5.1502591241441671</v>
      </c>
      <c r="U193" s="25">
        <f t="shared" si="45"/>
        <v>7.8376381281972565</v>
      </c>
      <c r="V193" s="25">
        <f t="shared" si="46"/>
        <v>6.5</v>
      </c>
      <c r="W193" s="25">
        <f t="shared" si="47"/>
        <v>3.2269234971540799</v>
      </c>
      <c r="X193" s="51"/>
      <c r="Y193" s="25">
        <f>IFERROR(Health!F193,"")</f>
        <v>6.75</v>
      </c>
      <c r="Z193" s="25">
        <f>IFERROR(Food!F193,"")</f>
        <v>5.4306220095693796</v>
      </c>
      <c r="AA193" s="26">
        <f>IFERROR(Macro!F193,"")</f>
        <v>5.0743801652892602</v>
      </c>
      <c r="AB193" s="25">
        <f>IFERROR(Socioeconomic!F193,"")</f>
        <v>6.1428571428571397</v>
      </c>
      <c r="AC193" s="25">
        <f>IFERROR('Natural Hazard'!F193,"")</f>
        <v>6.5</v>
      </c>
      <c r="AD193" s="25">
        <f>IFERROR(Conflict!F193,"")</f>
        <v>0</v>
      </c>
      <c r="AE193" s="51"/>
      <c r="AF193" s="25">
        <f>IFERROR(Health!G193,"")</f>
        <v>7.1428571428571104</v>
      </c>
      <c r="AG193" s="25">
        <f>IFERROR(Food!G193,"")</f>
        <v>0</v>
      </c>
      <c r="AH193" s="25">
        <f>IFERROR(Macro!G193,"")</f>
        <v>5.2272727272727302</v>
      </c>
      <c r="AI193" s="25">
        <f>IFERROR(Socioeconomic!G193,"")</f>
        <v>10</v>
      </c>
      <c r="AJ193" s="25">
        <f>IFERROR('Natural Hazard'!G193,"")</f>
        <v>0</v>
      </c>
      <c r="AK193" s="25">
        <f>IFERROR(Conflict!G193,"")</f>
        <v>3.2269234971540799</v>
      </c>
      <c r="AL193" s="50"/>
      <c r="AM193" s="27">
        <f>'Data Reliability'!E193</f>
        <v>0</v>
      </c>
      <c r="AN193" s="27">
        <f>'Data Reliability'!F193</f>
        <v>0.3</v>
      </c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</row>
    <row r="194" spans="1:53" x14ac:dyDescent="0.2">
      <c r="A194" s="63">
        <v>189</v>
      </c>
      <c r="B194" s="20" t="s">
        <v>383</v>
      </c>
      <c r="C194" s="20" t="s">
        <v>384</v>
      </c>
      <c r="D194" s="20" t="s">
        <v>554</v>
      </c>
      <c r="E194" s="20" t="s">
        <v>551</v>
      </c>
      <c r="F194" s="50"/>
      <c r="G194" s="22" cm="1">
        <f t="array" ref="G194">IF(Options!$D$30, SUM(IF(ISNUMBER(R194:W194),(IF(R194:W194&gt;=Options!$D$36,1,"")),""))+0.5*(SUM(IF(ISNUMBER(R194:W194),(IF(R194:W194&gt;=Options!$D$37,1,"")),""))-SUM(IF(ISNUMBER(R194:W194),(IF(R194:W194&gt;=Options!$D$36,1,"")),""))),0) +
   IF(Options!$D$31,SUM(IF(ISNUMBER(R194:W194),(IF(R194:W194&gt;=Options!$D$40,1,"")),"")),0) +
   IF(Options!$D$32,AVERAGE(IF(ISNUMBER(R194:W194),R194:W194)),0) +
   IF(Options!$D$33,IF(OR(IF(ISNUMBER(R194:W194),R194:W194)=0),0,GEOMEAN(IF(ISNUMBER(R194:W194),R194:W194))),0)</f>
        <v>4</v>
      </c>
      <c r="H194" s="23">
        <f t="shared" si="41"/>
        <v>4</v>
      </c>
      <c r="I194" s="241" t="str" cm="1">
        <f t="array" ref="I194">_xlfn.IFS('Data Reliability'!D194 &gt;= 0.666, "!!", AND('Data Reliability'!D194 &lt; 0.666,  'Data Reliability'!D194  &gt;= 0.333), "!", 'Data Reliability'!D194 &lt; 0.333, "")</f>
        <v/>
      </c>
      <c r="J194" s="22" cm="1">
        <f t="array" ref="J194">IF(Options!$D$30, SUM(IF(ISNUMBER(Y194:AD194),(IF(Y194:AD194&gt;=Options!$D$40,1,"")),""))+0.5*(SUM(IF(ISNUMBER(Y194:AD194),(IF(Y194:AD194&gt;=Options!$D$41,1,"")),""))-SUM(IF(ISNUMBER(Y194:AD194),(IF(Y194:AD194&gt;=Options!$D$40,1,"")),""))),0) +
   IF(Options!$D$31,SUM(IF(ISNUMBER(Y194:AD194),(IF(Y194:AD194&gt;=Options!$D$40,1,"")),"")),0) +
   IF(Options!$D$32,AVERAGE(IF(ISNUMBER(Y194:AD194),Y194:AD194)),0) +
   IF(Options!$D$33,IF(OR(IF(ISNUMBER(Y194:AD194),Y194:AD194)=0),0,GEOMEAN(IF(ISNUMBER(Y194:AD194),Y194:AD194))),0)</f>
        <v>2.5</v>
      </c>
      <c r="K194" s="23">
        <f t="shared" si="33"/>
        <v>2.5</v>
      </c>
      <c r="L194" s="241" t="str" cm="1">
        <f t="array" ref="L194">_xlfn.IFS('Data Reliability'!E194 &gt;= 0.666, "!!", AND('Data Reliability'!E194 &lt; 0.666,  'Data Reliability'!E194  &gt;= 0.333), "!", 'Data Reliability'!E194 &lt; 0.333, "")</f>
        <v/>
      </c>
      <c r="M194" s="21" cm="1">
        <f t="array" ref="M194">IF(Options!$D$30, SUM(IF(ISNUMBER(AF194:AK194),(IF(AF194:AK194&gt;=Options!$D$40,1,"")),""))+0.5*(SUM(IF(ISNUMBER(AF194:AK194),(IF(AF194:AK194&gt;=Options!$D$41,1,"")),""))-SUM(IF(ISNUMBER(AF194:AK194),(IF(AF194:AK194&gt;=Options!$D$40,1,"")),""))),0) +
   IF(Options!$D$31,SUM(IF(ISNUMBER(AF194:AK194),(IF(AF194:AK194&gt;=Options!$D$40,1,"")),"")),0) +
   IF(Options!$D$32,AVERAGE(IF(ISNUMBER(AF194:AK194),AF194:AK194)),0) +
   IF(Options!$D$33,IF(OR(IF(ISNUMBER(AF194:AK194),AF194:AK194)=0),0,GEOMEAN(IF(ISNUMBER(AF194:AK194),AF194:AK194))),0)</f>
        <v>1.5</v>
      </c>
      <c r="N194" s="23">
        <f t="shared" si="40"/>
        <v>1.5</v>
      </c>
      <c r="O194" s="241" t="str" cm="1">
        <f t="array" ref="O194">_xlfn.IFS('Data Reliability'!F194 &gt;= 0.666, "!!", AND('Data Reliability'!F194 &lt; 0.666,  'Data Reliability'!F194  &gt;= 0.333), "!", 'Data Reliability'!F194 &lt; 0.333, "")</f>
        <v/>
      </c>
      <c r="P194" s="24"/>
      <c r="Q194" s="50"/>
      <c r="R194" s="25">
        <f t="shared" si="42"/>
        <v>8.2237928737760164</v>
      </c>
      <c r="S194" s="25">
        <f t="shared" si="43"/>
        <v>8.7081339712918702</v>
      </c>
      <c r="T194" s="25">
        <f t="shared" si="44"/>
        <v>8.4641374539860799</v>
      </c>
      <c r="U194" s="25">
        <f t="shared" si="45"/>
        <v>9.3350338586883073</v>
      </c>
      <c r="V194" s="25">
        <f t="shared" si="46"/>
        <v>4.1666666666666696</v>
      </c>
      <c r="W194" s="25">
        <f t="shared" si="47"/>
        <v>0</v>
      </c>
      <c r="X194" s="51"/>
      <c r="Y194" s="25">
        <f>IFERROR(Health!F194,"")</f>
        <v>10</v>
      </c>
      <c r="Z194" s="25">
        <f>IFERROR(Food!F194,"")</f>
        <v>8.7081339712918702</v>
      </c>
      <c r="AA194" s="26">
        <f>IFERROR(Macro!F194,"")</f>
        <v>8.0826446280991693</v>
      </c>
      <c r="AB194" s="25">
        <f>IFERROR(Socioeconomic!F194,"")</f>
        <v>8.71428571428571</v>
      </c>
      <c r="AC194" s="25">
        <f>IFERROR('Natural Hazard'!F194,"")</f>
        <v>4.1666666666666696</v>
      </c>
      <c r="AD194" s="25">
        <f>IFERROR(Conflict!F194,"")</f>
        <v>0</v>
      </c>
      <c r="AE194" s="51"/>
      <c r="AF194" s="25">
        <f>IFERROR(Health!G194,"")</f>
        <v>6.7630769230769197</v>
      </c>
      <c r="AG194" s="25">
        <f>IFERROR(Food!G194,"")</f>
        <v>0</v>
      </c>
      <c r="AH194" s="25">
        <f>IFERROR(Macro!G194,"")</f>
        <v>8.8636363636363704</v>
      </c>
      <c r="AI194" s="25">
        <f>IFERROR(Socioeconomic!G194,"")</f>
        <v>10</v>
      </c>
      <c r="AJ194" s="25">
        <f>IFERROR('Natural Hazard'!G194,"")</f>
        <v>0</v>
      </c>
      <c r="AK194" s="25">
        <f>IFERROR(Conflict!G194,"")</f>
        <v>0</v>
      </c>
      <c r="AL194" s="50"/>
      <c r="AM194" s="27">
        <f>'Data Reliability'!E194</f>
        <v>0</v>
      </c>
      <c r="AN194" s="27">
        <f>'Data Reliability'!F194</f>
        <v>0.3</v>
      </c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</row>
    <row r="195" spans="1:53" x14ac:dyDescent="0.2">
      <c r="A195" s="63">
        <v>190</v>
      </c>
      <c r="B195" s="20" t="s">
        <v>385</v>
      </c>
      <c r="C195" s="20" t="s">
        <v>386</v>
      </c>
      <c r="D195" s="20" t="s">
        <v>554</v>
      </c>
      <c r="E195" s="20" t="s">
        <v>560</v>
      </c>
      <c r="F195" s="50"/>
      <c r="G195" s="22" cm="1">
        <f t="array" ref="G195">IF(Options!$D$30, SUM(IF(ISNUMBER(R195:W195),(IF(R195:W195&gt;=Options!$D$36,1,"")),""))+0.5*(SUM(IF(ISNUMBER(R195:W195),(IF(R195:W195&gt;=Options!$D$37,1,"")),""))-SUM(IF(ISNUMBER(R195:W195),(IF(R195:W195&gt;=Options!$D$36,1,"")),""))),0) +
   IF(Options!$D$31,SUM(IF(ISNUMBER(R195:W195),(IF(R195:W195&gt;=Options!$D$40,1,"")),"")),0) +
   IF(Options!$D$32,AVERAGE(IF(ISNUMBER(R195:W195),R195:W195)),0) +
   IF(Options!$D$33,IF(OR(IF(ISNUMBER(R195:W195),R195:W195)=0),0,GEOMEAN(IF(ISNUMBER(R195:W195),R195:W195))),0)</f>
        <v>5</v>
      </c>
      <c r="H195" s="23">
        <f t="shared" si="41"/>
        <v>5</v>
      </c>
      <c r="I195" s="241" t="str" cm="1">
        <f t="array" ref="I195">_xlfn.IFS('Data Reliability'!D195 &gt;= 0.666, "!!", AND('Data Reliability'!D195 &lt; 0.666,  'Data Reliability'!D195  &gt;= 0.333), "!", 'Data Reliability'!D195 &lt; 0.333, "")</f>
        <v/>
      </c>
      <c r="J195" s="22" cm="1">
        <f t="array" ref="J195">IF(Options!$D$30, SUM(IF(ISNUMBER(Y195:AD195),(IF(Y195:AD195&gt;=Options!$D$40,1,"")),""))+0.5*(SUM(IF(ISNUMBER(Y195:AD195),(IF(Y195:AD195&gt;=Options!$D$41,1,"")),""))-SUM(IF(ISNUMBER(Y195:AD195),(IF(Y195:AD195&gt;=Options!$D$40,1,"")),""))),0) +
   IF(Options!$D$31,SUM(IF(ISNUMBER(Y195:AD195),(IF(Y195:AD195&gt;=Options!$D$40,1,"")),"")),0) +
   IF(Options!$D$32,AVERAGE(IF(ISNUMBER(Y195:AD195),Y195:AD195)),0) +
   IF(Options!$D$33,IF(OR(IF(ISNUMBER(Y195:AD195),Y195:AD195)=0),0,GEOMEAN(IF(ISNUMBER(Y195:AD195),Y195:AD195))),0)</f>
        <v>4</v>
      </c>
      <c r="K195" s="23">
        <f t="shared" si="33"/>
        <v>4</v>
      </c>
      <c r="L195" s="241" t="str" cm="1">
        <f t="array" ref="L195">_xlfn.IFS('Data Reliability'!E195 &gt;= 0.666, "!!", AND('Data Reliability'!E195 &lt; 0.666,  'Data Reliability'!E195  &gt;= 0.333), "!", 'Data Reliability'!E195 &lt; 0.333, "")</f>
        <v/>
      </c>
      <c r="M195" s="21" cm="1">
        <f t="array" ref="M195">IF(Options!$D$30, SUM(IF(ISNUMBER(AF195:AK195),(IF(AF195:AK195&gt;=Options!$D$40,1,"")),""))+0.5*(SUM(IF(ISNUMBER(AF195:AK195),(IF(AF195:AK195&gt;=Options!$D$41,1,"")),""))-SUM(IF(ISNUMBER(AF195:AK195),(IF(AF195:AK195&gt;=Options!$D$40,1,"")),""))),0) +
   IF(Options!$D$31,SUM(IF(ISNUMBER(AF195:AK195),(IF(AF195:AK195&gt;=Options!$D$40,1,"")),"")),0) +
   IF(Options!$D$32,AVERAGE(IF(ISNUMBER(AF195:AK195),AF195:AK195)),0) +
   IF(Options!$D$33,IF(OR(IF(ISNUMBER(AF195:AK195),AF195:AK195)=0),0,GEOMEAN(IF(ISNUMBER(AF195:AK195),AF195:AK195))),0)</f>
        <v>3</v>
      </c>
      <c r="N195" s="23">
        <f t="shared" si="40"/>
        <v>3</v>
      </c>
      <c r="O195" s="241" t="str" cm="1">
        <f t="array" ref="O195">_xlfn.IFS('Data Reliability'!F195 &gt;= 0.666, "!!", AND('Data Reliability'!F195 &lt; 0.666,  'Data Reliability'!F195  &gt;= 0.333), "!", 'Data Reliability'!F195 &lt; 0.333, "")</f>
        <v/>
      </c>
      <c r="P195" s="24"/>
      <c r="Q195" s="50"/>
      <c r="R195" s="25">
        <f t="shared" si="42"/>
        <v>6.6745786383860972</v>
      </c>
      <c r="S195" s="25">
        <f t="shared" si="43"/>
        <v>10</v>
      </c>
      <c r="T195" s="25">
        <f t="shared" si="44"/>
        <v>7.0710678118654755</v>
      </c>
      <c r="U195" s="25">
        <f t="shared" si="45"/>
        <v>8.9442719099991592</v>
      </c>
      <c r="V195" s="25">
        <f t="shared" si="46"/>
        <v>6.1666666666666696</v>
      </c>
      <c r="W195" s="25">
        <f t="shared" si="47"/>
        <v>10</v>
      </c>
      <c r="X195" s="51"/>
      <c r="Y195" s="25">
        <f>IFERROR(Health!F195,"")</f>
        <v>8.25</v>
      </c>
      <c r="Z195" s="25">
        <f>IFERROR(Food!F195,"")</f>
        <v>10</v>
      </c>
      <c r="AA195" s="26">
        <f>IFERROR(Macro!F195,"")</f>
        <v>10</v>
      </c>
      <c r="AB195" s="25">
        <f>IFERROR(Socioeconomic!F195,"")</f>
        <v>8</v>
      </c>
      <c r="AC195" s="25">
        <f>IFERROR('Natural Hazard'!F195,"")</f>
        <v>6.1666666666666696</v>
      </c>
      <c r="AD195" s="25">
        <f>IFERROR(Conflict!F195,"")</f>
        <v>10</v>
      </c>
      <c r="AE195" s="51"/>
      <c r="AF195" s="25">
        <f>IFERROR(Health!G195,"")</f>
        <v>5.4</v>
      </c>
      <c r="AG195" s="25">
        <f>IFERROR(Food!G195,"")</f>
        <v>10</v>
      </c>
      <c r="AH195" s="25">
        <f>IFERROR(Macro!G195,"")</f>
        <v>5</v>
      </c>
      <c r="AI195" s="25">
        <f>IFERROR(Socioeconomic!G195,"")</f>
        <v>10</v>
      </c>
      <c r="AJ195" s="25">
        <f>IFERROR('Natural Hazard'!G195,"")</f>
        <v>0</v>
      </c>
      <c r="AK195" s="25">
        <f>IFERROR(Conflict!G195,"")</f>
        <v>10</v>
      </c>
      <c r="AL195" s="50"/>
      <c r="AM195" s="27">
        <f>'Data Reliability'!E195</f>
        <v>0</v>
      </c>
      <c r="AN195" s="27">
        <f>'Data Reliability'!F195</f>
        <v>0.1</v>
      </c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</row>
  </sheetData>
  <autoFilter ref="B5:AN195" xr:uid="{B83457C9-F7DA-6C4E-90F1-5D497C3EFA8E}">
    <sortState xmlns:xlrd2="http://schemas.microsoft.com/office/spreadsheetml/2017/richdata2" ref="B6:AN195">
      <sortCondition ref="C5:C195"/>
    </sortState>
  </autoFilter>
  <mergeCells count="12">
    <mergeCell ref="R3:W3"/>
    <mergeCell ref="Y3:AD3"/>
    <mergeCell ref="AF3:AK3"/>
    <mergeCell ref="M4:O4"/>
    <mergeCell ref="G4:I4"/>
    <mergeCell ref="J4:L4"/>
    <mergeCell ref="G3:O3"/>
    <mergeCell ref="G2:O2"/>
    <mergeCell ref="R2:W2"/>
    <mergeCell ref="Y2:AD2"/>
    <mergeCell ref="AF2:AK2"/>
    <mergeCell ref="AM2:AN2"/>
  </mergeCells>
  <conditionalFormatting sqref="AM5:AN195">
    <cfRule type="expression" dxfId="236" priority="26">
      <formula>AM5=""</formula>
    </cfRule>
    <cfRule type="cellIs" dxfId="235" priority="27" operator="between">
      <formula>0</formula>
      <formula>0.332</formula>
    </cfRule>
    <cfRule type="cellIs" dxfId="234" priority="28" operator="between">
      <formula>0.333333333333333</formula>
      <formula>0.665</formula>
    </cfRule>
    <cfRule type="cellIs" dxfId="233" priority="29" operator="between">
      <formula>0.666666666666667</formula>
      <formula>1</formula>
    </cfRule>
  </conditionalFormatting>
  <conditionalFormatting sqref="J6:J196">
    <cfRule type="dataBar" priority="25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{76DC19A0-EEFF-B74A-A16B-1AF44A594CD3}</x14:id>
        </ext>
      </extLst>
    </cfRule>
  </conditionalFormatting>
  <conditionalFormatting sqref="Y5:AD195">
    <cfRule type="expression" dxfId="232" priority="30">
      <formula>Y5=""</formula>
    </cfRule>
    <cfRule type="cellIs" dxfId="231" priority="31" operator="between">
      <formula>0</formula>
      <formula>6.999</formula>
    </cfRule>
    <cfRule type="cellIs" dxfId="230" priority="32" operator="between">
      <formula>7</formula>
      <formula>9.99</formula>
    </cfRule>
    <cfRule type="expression" dxfId="229" priority="33">
      <formula>Y5=10</formula>
    </cfRule>
  </conditionalFormatting>
  <conditionalFormatting sqref="AF6:AK195">
    <cfRule type="expression" dxfId="228" priority="21">
      <formula>AF6=""</formula>
    </cfRule>
    <cfRule type="cellIs" dxfId="227" priority="22" operator="between">
      <formula>0</formula>
      <formula>6.999</formula>
    </cfRule>
    <cfRule type="cellIs" dxfId="226" priority="23" operator="between">
      <formula>7</formula>
      <formula>9.99</formula>
    </cfRule>
    <cfRule type="expression" dxfId="225" priority="24">
      <formula>AF6=10</formula>
    </cfRule>
  </conditionalFormatting>
  <conditionalFormatting sqref="AE6:AE195">
    <cfRule type="colorScale" priority="18">
      <colorScale>
        <cfvo type="min"/>
        <cfvo type="max"/>
        <color rgb="FFF8696B"/>
        <color rgb="FFFCFCFF"/>
      </colorScale>
    </cfRule>
  </conditionalFormatting>
  <conditionalFormatting sqref="AL6:AL15">
    <cfRule type="colorScale" priority="16">
      <colorScale>
        <cfvo type="min"/>
        <cfvo type="max"/>
        <color theme="9" tint="-0.249977111117893"/>
        <color theme="0"/>
      </colorScale>
    </cfRule>
    <cfRule type="colorScale" priority="17">
      <colorScale>
        <cfvo type="min"/>
        <cfvo type="max"/>
        <color rgb="FFF8696B"/>
        <color rgb="FFFCFCFF"/>
      </colorScale>
    </cfRule>
  </conditionalFormatting>
  <conditionalFormatting sqref="M6:M195">
    <cfRule type="dataBar" priority="15">
      <dataBar showValue="0">
        <cfvo type="num" val="0"/>
        <cfvo type="num" val="6"/>
        <color theme="9" tint="-0.249977111117893"/>
      </dataBar>
      <extLst>
        <ext xmlns:x14="http://schemas.microsoft.com/office/spreadsheetml/2009/9/main" uri="{B025F937-C7B1-47D3-B67F-A62EFF666E3E}">
          <x14:id>{0E481C95-ADD7-C847-898D-6F58FDA81A0D}</x14:id>
        </ext>
      </extLst>
    </cfRule>
  </conditionalFormatting>
  <conditionalFormatting sqref="G6:G195">
    <cfRule type="dataBar" priority="13">
      <dataBar showValue="0">
        <cfvo type="num" val="0"/>
        <cfvo type="num" val="6"/>
        <color rgb="FFDD2C03"/>
      </dataBar>
      <extLst>
        <ext xmlns:x14="http://schemas.microsoft.com/office/spreadsheetml/2009/9/main" uri="{B025F937-C7B1-47D3-B67F-A62EFF666E3E}">
          <x14:id>{50296FC9-5C0C-B642-BC04-95322836AAFC}</x14:id>
        </ext>
      </extLst>
    </cfRule>
  </conditionalFormatting>
  <conditionalFormatting sqref="R5:W195">
    <cfRule type="expression" dxfId="224" priority="9">
      <formula>R5=""</formula>
    </cfRule>
    <cfRule type="cellIs" dxfId="223" priority="10" operator="between">
      <formula>0</formula>
      <formula>6.999</formula>
    </cfRule>
    <cfRule type="cellIs" dxfId="222" priority="11" operator="between">
      <formula>7</formula>
      <formula>9.99</formula>
    </cfRule>
    <cfRule type="expression" dxfId="221" priority="12">
      <formula>R5=10</formula>
    </cfRule>
  </conditionalFormatting>
  <conditionalFormatting sqref="X6:X15">
    <cfRule type="colorScale" priority="8">
      <colorScale>
        <cfvo type="min"/>
        <cfvo type="max"/>
        <color rgb="FFF8696B"/>
        <color rgb="FFFCFCFF"/>
      </colorScale>
    </cfRule>
  </conditionalFormatting>
  <conditionalFormatting sqref="AM6:AN195">
    <cfRule type="expression" dxfId="220" priority="1">
      <formula>AM6=""</formula>
    </cfRule>
    <cfRule type="cellIs" dxfId="219" priority="2" operator="between">
      <formula>0</formula>
      <formula>0.332</formula>
    </cfRule>
    <cfRule type="cellIs" dxfId="218" priority="3" operator="between">
      <formula>0.333333333333333</formula>
      <formula>0.665</formula>
    </cfRule>
    <cfRule type="cellIs" dxfId="217" priority="4" operator="between">
      <formula>0.666666666666667</formula>
      <formula>1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DC19A0-EEFF-B74A-A16B-1AF44A594CD3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J6:J196</xm:sqref>
        </x14:conditionalFormatting>
        <x14:conditionalFormatting xmlns:xm="http://schemas.microsoft.com/office/excel/2006/main">
          <x14:cfRule type="dataBar" id="{0E481C95-ADD7-C847-898D-6F58FDA81A0D}">
            <x14:dataBar minLength="0" maxLength="100" gradient="0" direction="rightToLeft" negativeBarColorSameAsPositive="1">
              <x14:cfvo type="num">
                <xm:f>0</xm:f>
              </x14:cfvo>
              <x14:cfvo type="num">
                <xm:f>6</xm:f>
              </x14:cfvo>
              <x14:axisColor rgb="FF000000"/>
            </x14:dataBar>
          </x14:cfRule>
          <xm:sqref>M6:M195</xm:sqref>
        </x14:conditionalFormatting>
        <x14:conditionalFormatting xmlns:xm="http://schemas.microsoft.com/office/excel/2006/main">
          <x14:cfRule type="dataBar" id="{50296FC9-5C0C-B642-BC04-95322836AAFC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G6:G195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03"/>
  <sheetViews>
    <sheetView zoomScale="58" zoomScaleNormal="59" workbookViewId="0">
      <selection activeCell="K31" sqref="K31"/>
    </sheetView>
  </sheetViews>
  <sheetFormatPr baseColWidth="10" defaultColWidth="8.7109375" defaultRowHeight="16" x14ac:dyDescent="0.2"/>
  <cols>
    <col min="1" max="1" width="5.28515625" style="87" customWidth="1"/>
    <col min="2" max="2" width="22.7109375" style="87" customWidth="1"/>
    <col min="3" max="3" width="8.7109375" style="87"/>
    <col min="4" max="4" width="3.7109375" style="87" customWidth="1"/>
    <col min="5" max="7" width="9.85546875" style="91" customWidth="1"/>
    <col min="8" max="8" width="5.5703125" style="104" bestFit="1" customWidth="1"/>
    <col min="9" max="10" width="9.7109375" style="91" bestFit="1" customWidth="1"/>
    <col min="11" max="11" width="9.85546875" style="91" customWidth="1"/>
    <col min="12" max="12" width="9.7109375" style="91" bestFit="1" customWidth="1"/>
    <col min="13" max="14" width="9.85546875" style="91" customWidth="1"/>
    <col min="15" max="15" width="10.7109375" style="91" bestFit="1" customWidth="1"/>
    <col min="16" max="16" width="9.85546875" style="91" customWidth="1"/>
    <col min="17" max="17" width="9.7109375" style="91" bestFit="1" customWidth="1"/>
    <col min="18" max="18" width="9.5703125" style="91" bestFit="1" customWidth="1"/>
    <col min="19" max="19" width="8.7109375" style="187"/>
    <col min="20" max="16384" width="8.7109375" style="87"/>
  </cols>
  <sheetData>
    <row r="1" spans="1:19" x14ac:dyDescent="0.2">
      <c r="A1" s="85"/>
      <c r="B1" s="150"/>
      <c r="C1" s="150"/>
      <c r="D1" s="151"/>
      <c r="E1" s="141"/>
      <c r="F1" s="141"/>
      <c r="G1" s="141"/>
      <c r="H1" s="152"/>
      <c r="I1" s="153"/>
      <c r="J1" s="154"/>
      <c r="K1" s="154"/>
      <c r="L1" s="154"/>
      <c r="M1" s="154"/>
      <c r="N1" s="154"/>
      <c r="O1" s="154"/>
      <c r="P1" s="154"/>
      <c r="Q1" s="154"/>
      <c r="R1" s="154"/>
      <c r="S1" s="185"/>
    </row>
    <row r="2" spans="1:19" x14ac:dyDescent="0.2">
      <c r="A2" s="147"/>
      <c r="B2" s="183" t="s">
        <v>535</v>
      </c>
      <c r="C2" s="155"/>
      <c r="D2" s="156"/>
      <c r="E2" s="157"/>
      <c r="F2" s="157"/>
      <c r="G2" s="157"/>
      <c r="H2" s="158"/>
      <c r="I2" s="270" t="s">
        <v>523</v>
      </c>
      <c r="J2" s="270"/>
      <c r="K2" s="270"/>
      <c r="L2" s="270"/>
      <c r="M2" s="270"/>
      <c r="N2" s="270"/>
      <c r="O2" s="270"/>
      <c r="P2" s="270"/>
      <c r="Q2" s="270"/>
      <c r="R2" s="270"/>
      <c r="S2" s="185"/>
    </row>
    <row r="3" spans="1:19" x14ac:dyDescent="0.2">
      <c r="A3" s="147"/>
      <c r="B3" s="210" t="s">
        <v>391</v>
      </c>
      <c r="C3" s="155"/>
      <c r="D3" s="156"/>
      <c r="E3" s="157"/>
      <c r="F3" s="157"/>
      <c r="G3" s="157"/>
      <c r="H3" s="158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85"/>
    </row>
    <row r="4" spans="1:19" ht="57" x14ac:dyDescent="0.2">
      <c r="A4" s="88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587</v>
      </c>
      <c r="H4" s="101" t="s">
        <v>6</v>
      </c>
      <c r="I4" s="90" t="str">
        <f>IFERROR(INDEX('Data Dictionary'!$D$8:$D$45,MATCH(I5,'Data Dictionary'!$J$8:$J$45,0)),"")</f>
        <v>HIS Score</v>
      </c>
      <c r="J4" s="90" t="str">
        <f>IFERROR(INDEX('Data Dictionary'!$D$8:$D$45,MATCH(J5,'Data Dictionary'!$J$8:$J$45,0)),"")</f>
        <v>Oxford Lockdown Rollback Index</v>
      </c>
      <c r="K4" s="90" t="str">
        <f>IFERROR(INDEX('Data Dictionary'!$D$8:$D$45,MATCH(K5,'Data Dictionary'!$J$8:$J$45,0)),"")</f>
        <v>Covid Growth, Deaths (biweekly)</v>
      </c>
      <c r="L4" s="90" t="str">
        <f>IFERROR(INDEX('Data Dictionary'!$D$8:$D$45,MATCH(L5,'Data Dictionary'!$J$8:$J$45,0)),"")</f>
        <v>Covid Growth, Cases (biweekly)</v>
      </c>
      <c r="M4" s="90" t="str">
        <f>IFERROR(INDEX('Data Dictionary'!$D$8:$D$45,MATCH(M5,'Data Dictionary'!$J$8:$J$45,0)),"")</f>
        <v>New Covid Cases per 1M</v>
      </c>
      <c r="N4" s="90" t="str">
        <f>IFERROR(INDEX('Data Dictionary'!$D$8:$D$45,MATCH(N5,'Data Dictionary'!$J$8:$J$45,0)),"")</f>
        <v>New Covid Deaths per 1M</v>
      </c>
      <c r="O4" s="90" t="str">
        <f>IFERROR(INDEX('Data Dictionary'!$D$8:$D$45,MATCH(O5,'Data Dictionary'!$J$8:$J$45,0)),"")</f>
        <v>Oxford Gov Response Index</v>
      </c>
      <c r="P4" s="90" t="str">
        <f>IFERROR(INDEX('Data Dictionary'!$D$8:$D$45,MATCH(P5,'Data Dictionary'!$J$8:$J$45,0)),"")</f>
        <v>INFORM Rating</v>
      </c>
      <c r="Q4" s="90" t="str">
        <f>IFERROR(INDEX('Data Dictionary'!$D$8:$D$45,MATCH(Q5,'Data Dictionary'!$J$8:$J$45,0)),"")</f>
        <v>WMO Disease Outbreak News</v>
      </c>
      <c r="R4" s="90" t="str">
        <f>IFERROR(INDEX('Data Dictionary'!$D$8:$D$45,MATCH(R5,'Data Dictionary'!$J$8:$J$45,0)),"")</f>
        <v>ACAPS Health Crisis Tracker</v>
      </c>
      <c r="S4" s="99"/>
    </row>
    <row r="5" spans="1:19" s="94" customFormat="1" ht="57" x14ac:dyDescent="0.2">
      <c r="A5" s="92"/>
      <c r="B5" s="92"/>
      <c r="C5" s="92"/>
      <c r="D5" s="100"/>
      <c r="E5" s="93"/>
      <c r="F5" s="93"/>
      <c r="G5" s="93"/>
      <c r="H5" s="101" t="s">
        <v>2</v>
      </c>
      <c r="I5" s="93" t="s">
        <v>413</v>
      </c>
      <c r="J5" s="93" t="s">
        <v>426</v>
      </c>
      <c r="K5" s="93" t="s">
        <v>430</v>
      </c>
      <c r="L5" s="93" t="s">
        <v>428</v>
      </c>
      <c r="M5" s="93" t="s">
        <v>432</v>
      </c>
      <c r="N5" s="93" t="s">
        <v>433</v>
      </c>
      <c r="O5" s="93" t="s">
        <v>434</v>
      </c>
      <c r="P5" s="93" t="s">
        <v>415</v>
      </c>
      <c r="Q5" s="93" t="s">
        <v>438</v>
      </c>
      <c r="R5" s="191" t="s">
        <v>436</v>
      </c>
      <c r="S5" s="100"/>
    </row>
    <row r="6" spans="1:19" x14ac:dyDescent="0.2">
      <c r="A6" s="85">
        <v>1</v>
      </c>
      <c r="B6" s="85" t="s">
        <v>7</v>
      </c>
      <c r="C6" s="85" t="s">
        <v>8</v>
      </c>
      <c r="D6" s="98" t="str">
        <f>IF(H6 &lt;&gt; C6, "Countries don't match", "")</f>
        <v/>
      </c>
      <c r="E6" s="89">
        <f>IF(Options!$D$24 = 1, MAX(F6, G6),
IF(Options!$D$25 = 1, AVERAGE(F6,G6),
IF(Options!$D$26 = 1, IFERROR(GEOMEAN(F6, G6), MAX(F6, G6)))))</f>
        <v>9.7893191403063984</v>
      </c>
      <c r="F6" s="89" cm="1">
        <f t="array" ref="F6">IF(Options!$D$18=1, IFERROR(MAX(IF($I$199:$R$199=1,(I6:R6),"")),
     MAX(IF($I$199:$R$199=2,(I6:R6),""))),
IF(Options!$D$19=1, IFERROR(AVERAGE(IF($I$199:$R$199=1,I6:R6,"")),
     AVERAGE(IF($I$199:$R$199=2,(I6:R6),""))),
IF(Options!$D$20=1, IFERROR(IF(OR(IF(ISNUMBER(I6:R6),IF(I$199:R$199 = 1,I6:R6, ""), "")=0), 0, GEOMEAN(IF(ISNUMBER(I6:R6),IF(I$199:R$199 = 1,I6:R6, ""), ""))),
   IF(OR(IF(ISNUMBER(I6:R6),IF(I$199:R$199 = 2,I6:R6, ""), "")=0), 0, GEOMEAN(IF(ISNUMBER(I6:R6),IF(I$199:R$199 = 2,I6:R6, ""), "")))))))</f>
        <v>10</v>
      </c>
      <c r="G6" s="89" cm="1">
        <f t="array" ref="G6">IF(Options!$D$18=1, IFERROR(MAX(IF($I$200:$R$200=1,(I6:R6),"")),
     MAX(IF($I$200:$R$200=2,(I6:R6),""))),
IF(Options!$D$19=1, IFERROR(AVERAGE(IF($I$200:$R$200=1,(I6:R6),"")),
     AVERAGE(IF($I$200:$R$200=2,(I6:R6),""))),
IF(Options!$D$20=1, IFERROR(IF(OR(IF(ISNUMBER(I6:R6),IF(I$200:R$200 = 1,I6:R6, ""), "")=0), 0, GEOMEAN(IF(ISNUMBER(I6:R6),IF(I$200:R$200 = 1,I6:R6, ""), ""))),
   IF(OR(IF(ISNUMBER(I6:R6),IF(I$200:R$200 = 2,I6:R6, ""), "")=0), 0, GEOMEAN(IF(ISNUMBER(I6:R6),IF(I$200:R$200 = 2,I6:R6, ""), "")))))))</f>
        <v>9.5830769230769199</v>
      </c>
      <c r="H6" s="102" t="s">
        <v>8</v>
      </c>
      <c r="I6" s="89">
        <v>7.54</v>
      </c>
      <c r="J6" s="89">
        <v>0</v>
      </c>
      <c r="K6" s="89">
        <v>0</v>
      </c>
      <c r="L6" s="89">
        <v>2.13524710280966</v>
      </c>
      <c r="M6" s="89">
        <v>2.80400000000007E-2</v>
      </c>
      <c r="N6" s="89">
        <v>5.1999999999999602E-2</v>
      </c>
      <c r="O6" s="89">
        <v>9.5830769230769199</v>
      </c>
      <c r="P6" s="89">
        <v>10</v>
      </c>
      <c r="Q6" s="184">
        <v>0</v>
      </c>
      <c r="R6" s="186">
        <v>0</v>
      </c>
      <c r="S6" s="185"/>
    </row>
    <row r="7" spans="1:19" x14ac:dyDescent="0.2">
      <c r="A7" s="85">
        <v>2</v>
      </c>
      <c r="B7" s="85" t="s">
        <v>9</v>
      </c>
      <c r="C7" s="85" t="s">
        <v>10</v>
      </c>
      <c r="D7" s="86" t="str">
        <f t="shared" ref="D7:D70" si="0">IF(H7 &lt;&gt; C7, "Countries don't match", "")</f>
        <v/>
      </c>
      <c r="E7" s="89">
        <f>IF(Options!$D$24 = 1, MAX(F7, G7),
IF(Options!$D$25 = 1, AVERAGE(F7,G7),
IF(Options!$D$26 = 1, IFERROR(GEOMEAN(F7, G7), MAX(F7, G7)))))</f>
        <v>6.6000000000000005</v>
      </c>
      <c r="F7" s="89" cm="1">
        <f t="array" ref="F7">IF(Options!$D$18=1, IFERROR(MAX(IF($I$199:$R$199=1,(I7:R7),"")),
     MAX(IF($I$199:$R$199=2,(I7:R7),""))),
IF(Options!$D$19=1, IFERROR(AVERAGE(IF($I$199:$R$199=1,I7:R7,"")),
     AVERAGE(IF($I$199:$R$199=2,(I7:R7),""))),
IF(Options!$D$20=1, IFERROR(IF(OR(IF(ISNUMBER(I7:R7),IF(I$199:R$199 = 1,I7:R7, ""), "")=0), 0, GEOMEAN(IF(ISNUMBER(I7:R7),IF(I$199:R$199 = 1,I7:R7, ""), ""))),
   IF(OR(IF(ISNUMBER(I7:R7),IF(I$199:R$199 = 2,I7:R7, ""), "")=0), 0, GEOMEAN(IF(ISNUMBER(I7:R7),IF(I$199:R$199 = 2,I7:R7, ""), "")))))))</f>
        <v>9</v>
      </c>
      <c r="G7" s="89" cm="1">
        <f t="array" ref="G7">IF(Options!$D$18=1, IFERROR(MAX(IF($I$200:$R$200=1,(I7:R7),"")),
     MAX(IF($I$200:$R$200=2,(I7:R7),""))),
IF(Options!$D$19=1, IFERROR(AVERAGE(IF($I$200:$R$200=1,(I7:R7),"")),
     AVERAGE(IF($I$200:$R$200=2,(I7:R7),""))),
IF(Options!$D$20=1, IFERROR(IF(OR(IF(ISNUMBER(I7:R7),IF(I$200:R$200 = 1,I7:R7, ""), "")=0), 0, GEOMEAN(IF(ISNUMBER(I7:R7),IF(I$200:R$200 = 1,I7:R7, ""), ""))),
   IF(OR(IF(ISNUMBER(I7:R7),IF(I$200:R$200 = 2,I7:R7, ""), "")=0), 0, GEOMEAN(IF(ISNUMBER(I7:R7),IF(I$200:R$200 = 2,I7:R7, ""), "")))))))</f>
        <v>4.84</v>
      </c>
      <c r="H7" s="103" t="s">
        <v>10</v>
      </c>
      <c r="I7" s="89">
        <v>8.9600000000000009</v>
      </c>
      <c r="J7" s="89">
        <v>4.7619047619047397</v>
      </c>
      <c r="K7" s="89">
        <v>0</v>
      </c>
      <c r="L7" s="89">
        <v>1.8496405136129399</v>
      </c>
      <c r="M7" s="89">
        <v>5.7359999999999203E-2</v>
      </c>
      <c r="N7" s="89">
        <v>5.1999999999999602E-2</v>
      </c>
      <c r="O7" s="89">
        <v>4.84</v>
      </c>
      <c r="P7" s="89">
        <v>9</v>
      </c>
      <c r="Q7" s="184">
        <v>0</v>
      </c>
      <c r="R7" s="186">
        <v>0</v>
      </c>
      <c r="S7" s="185"/>
    </row>
    <row r="8" spans="1:19" x14ac:dyDescent="0.2">
      <c r="A8" s="85">
        <v>3</v>
      </c>
      <c r="B8" s="85" t="s">
        <v>11</v>
      </c>
      <c r="C8" s="85" t="s">
        <v>12</v>
      </c>
      <c r="D8" s="86" t="str">
        <f t="shared" si="0"/>
        <v/>
      </c>
      <c r="E8" s="89">
        <f>IF(Options!$D$24 = 1, MAX(F8, G8),
IF(Options!$D$25 = 1, AVERAGE(F8,G8),
IF(Options!$D$26 = 1, IFERROR(GEOMEAN(F8, G8), MAX(F8, G8)))))</f>
        <v>6.3137944217403854</v>
      </c>
      <c r="F8" s="89" cm="1">
        <f t="array" ref="F8">IF(Options!$D$18=1, IFERROR(MAX(IF($I$199:$R$199=1,(I8:R8),"")),
     MAX(IF($I$199:$R$199=2,(I8:R8),""))),
IF(Options!$D$19=1, IFERROR(AVERAGE(IF($I$199:$R$199=1,I8:R8,"")),
     AVERAGE(IF($I$199:$R$199=2,(I8:R8),""))),
IF(Options!$D$20=1, IFERROR(IF(OR(IF(ISNUMBER(I8:R8),IF(I$199:R$199 = 1,I8:R8, ""), "")=0), 0, GEOMEAN(IF(ISNUMBER(I8:R8),IF(I$199:R$199 = 1,I8:R8, ""), ""))),
   IF(OR(IF(ISNUMBER(I8:R8),IF(I$199:R$199 = 2,I8:R8, ""), "")=0), 0, GEOMEAN(IF(ISNUMBER(I8:R8),IF(I$199:R$199 = 2,I8:R8, ""), "")))))))</f>
        <v>5.5</v>
      </c>
      <c r="G8" s="89" cm="1">
        <f t="array" ref="G8">IF(Options!$D$18=1, IFERROR(MAX(IF($I$200:$R$200=1,(I8:R8),"")),
     MAX(IF($I$200:$R$200=2,(I8:R8),""))),
IF(Options!$D$19=1, IFERROR(AVERAGE(IF($I$200:$R$200=1,(I8:R8),"")),
     AVERAGE(IF($I$200:$R$200=2,(I8:R8),""))),
IF(Options!$D$20=1, IFERROR(IF(OR(IF(ISNUMBER(I8:R8),IF(I$200:R$200 = 1,I8:R8, ""), "")=0), 0, GEOMEAN(IF(ISNUMBER(I8:R8),IF(I$200:R$200 = 1,I8:R8, ""), ""))),
   IF(OR(IF(ISNUMBER(I8:R8),IF(I$200:R$200 = 2,I8:R8, ""), "")=0), 0, GEOMEAN(IF(ISNUMBER(I8:R8),IF(I$200:R$200 = 2,I8:R8, ""), "")))))))</f>
        <v>7.2480000000000002</v>
      </c>
      <c r="H8" s="103" t="s">
        <v>12</v>
      </c>
      <c r="I8" s="89">
        <v>3.42</v>
      </c>
      <c r="J8" s="89">
        <v>0</v>
      </c>
      <c r="K8" s="89">
        <v>0</v>
      </c>
      <c r="L8" s="89">
        <v>0</v>
      </c>
      <c r="M8" s="89">
        <v>5.8258799999999997</v>
      </c>
      <c r="N8" s="89">
        <v>7.2480000000000002</v>
      </c>
      <c r="O8" s="89">
        <v>2.2276923076923101</v>
      </c>
      <c r="P8" s="89">
        <v>5.5</v>
      </c>
      <c r="Q8" s="184">
        <v>0</v>
      </c>
      <c r="R8" s="186">
        <v>0</v>
      </c>
      <c r="S8" s="185"/>
    </row>
    <row r="9" spans="1:19" x14ac:dyDescent="0.2">
      <c r="A9" s="85">
        <v>4</v>
      </c>
      <c r="B9" s="85" t="s">
        <v>13</v>
      </c>
      <c r="C9" s="85" t="s">
        <v>14</v>
      </c>
      <c r="D9" s="86" t="str">
        <f t="shared" si="0"/>
        <v/>
      </c>
      <c r="E9" s="89">
        <f>IF(Options!$D$24 = 1, MAX(F9, G9),
IF(Options!$D$25 = 1, AVERAGE(F9,G9),
IF(Options!$D$26 = 1, IFERROR(GEOMEAN(F9, G9), MAX(F9, G9)))))</f>
        <v>6.8264192663504053</v>
      </c>
      <c r="F9" s="89" cm="1">
        <f t="array" ref="F9">IF(Options!$D$18=1, IFERROR(MAX(IF($I$199:$R$199=1,(I9:R9),"")),
     MAX(IF($I$199:$R$199=2,(I9:R9),""))),
IF(Options!$D$19=1, IFERROR(AVERAGE(IF($I$199:$R$199=1,I9:R9,"")),
     AVERAGE(IF($I$199:$R$199=2,(I9:R9),""))),
IF(Options!$D$20=1, IFERROR(IF(OR(IF(ISNUMBER(I9:R9),IF(I$199:R$199 = 1,I9:R9, ""), "")=0), 0, GEOMEAN(IF(ISNUMBER(I9:R9),IF(I$199:R$199 = 1,I9:R9, ""), ""))),
   IF(OR(IF(ISNUMBER(I9:R9),IF(I$199:R$199 = 2,I9:R9, ""), "")=0), 0, GEOMEAN(IF(ISNUMBER(I9:R9),IF(I$199:R$199 = 2,I9:R9, ""), "")))))))</f>
        <v>4.66</v>
      </c>
      <c r="G9" s="89" cm="1">
        <f t="array" ref="G9">IF(Options!$D$18=1, IFERROR(MAX(IF($I$200:$R$200=1,(I9:R9),"")),
     MAX(IF($I$200:$R$200=2,(I9:R9),""))),
IF(Options!$D$19=1, IFERROR(AVERAGE(IF($I$200:$R$200=1,(I9:R9),"")),
     AVERAGE(IF($I$200:$R$200=2,(I9:R9),""))),
IF(Options!$D$20=1, IFERROR(IF(OR(IF(ISNUMBER(I9:R9),IF(I$200:R$200 = 1,I9:R9, ""), "")=0), 0, GEOMEAN(IF(ISNUMBER(I9:R9),IF(I$200:R$200 = 1,I9:R9, ""), ""))),
   IF(OR(IF(ISNUMBER(I9:R9),IF(I$200:R$200 = 2,I9:R9, ""), "")=0), 0, GEOMEAN(IF(ISNUMBER(I9:R9),IF(I$200:R$200 = 2,I9:R9, ""), "")))))))</f>
        <v>10</v>
      </c>
      <c r="H9" s="103" t="s">
        <v>14</v>
      </c>
      <c r="I9" s="89">
        <v>4.66</v>
      </c>
      <c r="J9" s="89">
        <v>4.7619047619047397</v>
      </c>
      <c r="K9" s="89">
        <v>0</v>
      </c>
      <c r="L9" s="89">
        <v>0</v>
      </c>
      <c r="M9" s="89">
        <v>8.5751200000000001</v>
      </c>
      <c r="N9" s="89">
        <v>1.242</v>
      </c>
      <c r="O9" s="89">
        <v>2.6123076923076902</v>
      </c>
      <c r="P9" s="89">
        <v>1.25</v>
      </c>
      <c r="Q9" s="184">
        <v>10</v>
      </c>
      <c r="R9" s="186">
        <v>0</v>
      </c>
      <c r="S9" s="185"/>
    </row>
    <row r="10" spans="1:19" x14ac:dyDescent="0.2">
      <c r="A10" s="85">
        <v>5</v>
      </c>
      <c r="B10" s="85" t="s">
        <v>15</v>
      </c>
      <c r="C10" s="85" t="s">
        <v>16</v>
      </c>
      <c r="D10" s="86" t="str">
        <f t="shared" si="0"/>
        <v/>
      </c>
      <c r="E10" s="89">
        <f>IF(Options!$D$24 = 1, MAX(F10, G10),
IF(Options!$D$25 = 1, AVERAGE(F10,G10),
IF(Options!$D$26 = 1, IFERROR(GEOMEAN(F10, G10), MAX(F10, G10)))))</f>
        <v>5.2727374294573028</v>
      </c>
      <c r="F10" s="89" cm="1">
        <f t="array" ref="F10">IF(Options!$D$18=1, IFERROR(MAX(IF($I$199:$R$199=1,(I10:R10),"")),
     MAX(IF($I$199:$R$199=2,(I10:R10),""))),
IF(Options!$D$19=1, IFERROR(AVERAGE(IF($I$199:$R$199=1,I10:R10,"")),
     AVERAGE(IF($I$199:$R$199=2,(I10:R10),""))),
IF(Options!$D$20=1, IFERROR(IF(OR(IF(ISNUMBER(I10:R10),IF(I$199:R$199 = 1,I10:R10, ""), "")=0), 0, GEOMEAN(IF(ISNUMBER(I10:R10),IF(I$199:R$199 = 1,I10:R10, ""), ""))),
   IF(OR(IF(ISNUMBER(I10:R10),IF(I$199:R$199 = 2,I10:R10, ""), "")=0), 0, GEOMEAN(IF(ISNUMBER(I10:R10),IF(I$199:R$199 = 2,I10:R10, ""), "")))))))</f>
        <v>3.5</v>
      </c>
      <c r="G10" s="89" cm="1">
        <f t="array" ref="G10">IF(Options!$D$18=1, IFERROR(MAX(IF($I$200:$R$200=1,(I10:R10),"")),
     MAX(IF($I$200:$R$200=2,(I10:R10),""))),
IF(Options!$D$19=1, IFERROR(AVERAGE(IF($I$200:$R$200=1,(I10:R10),"")),
     AVERAGE(IF($I$200:$R$200=2,(I10:R10),""))),
IF(Options!$D$20=1, IFERROR(IF(OR(IF(ISNUMBER(I10:R10),IF(I$200:R$200 = 1,I10:R10, ""), "")=0), 0, GEOMEAN(IF(ISNUMBER(I10:R10),IF(I$200:R$200 = 1,I10:R10, ""), ""))),
   IF(OR(IF(ISNUMBER(I10:R10),IF(I$200:R$200 = 2,I10:R10, ""), "")=0), 0, GEOMEAN(IF(ISNUMBER(I10:R10),IF(I$200:R$200 = 2,I10:R10, ""), "")))))))</f>
        <v>7.9433600000000002</v>
      </c>
      <c r="H10" s="103" t="s">
        <v>16</v>
      </c>
      <c r="I10" s="89">
        <v>2.2799999999999998</v>
      </c>
      <c r="J10" s="89">
        <v>7.1428571428571104</v>
      </c>
      <c r="K10" s="89">
        <v>0</v>
      </c>
      <c r="L10" s="89">
        <v>1.8588732548972</v>
      </c>
      <c r="M10" s="89">
        <v>7.9433600000000002</v>
      </c>
      <c r="N10" s="89">
        <v>5.7140000000000004</v>
      </c>
      <c r="O10" s="89">
        <v>2.2276923076923101</v>
      </c>
      <c r="P10" s="89">
        <v>3.5</v>
      </c>
      <c r="Q10" s="184">
        <v>0</v>
      </c>
      <c r="R10" s="186">
        <v>0</v>
      </c>
      <c r="S10" s="185"/>
    </row>
    <row r="11" spans="1:19" x14ac:dyDescent="0.2">
      <c r="A11" s="85">
        <v>6</v>
      </c>
      <c r="B11" s="85" t="s">
        <v>17</v>
      </c>
      <c r="C11" s="85" t="s">
        <v>18</v>
      </c>
      <c r="D11" s="86" t="str">
        <f t="shared" si="0"/>
        <v/>
      </c>
      <c r="E11" s="89">
        <f>IF(Options!$D$24 = 1, MAX(F11, G11),
IF(Options!$D$25 = 1, AVERAGE(F11,G11),
IF(Options!$D$26 = 1, IFERROR(GEOMEAN(F11, G11), MAX(F11, G11)))))</f>
        <v>6.324555320336759</v>
      </c>
      <c r="F11" s="89" cm="1">
        <f t="array" ref="F11">IF(Options!$D$18=1, IFERROR(MAX(IF($I$199:$R$199=1,(I11:R11),"")),
     MAX(IF($I$199:$R$199=2,(I11:R11),""))),
IF(Options!$D$19=1, IFERROR(AVERAGE(IF($I$199:$R$199=1,I11:R11,"")),
     AVERAGE(IF($I$199:$R$199=2,(I11:R11),""))),
IF(Options!$D$20=1, IFERROR(IF(OR(IF(ISNUMBER(I11:R11),IF(I$199:R$199 = 1,I11:R11, ""), "")=0), 0, GEOMEAN(IF(ISNUMBER(I11:R11),IF(I$199:R$199 = 1,I11:R11, ""), ""))),
   IF(OR(IF(ISNUMBER(I11:R11),IF(I$199:R$199 = 2,I11:R11, ""), "")=0), 0, GEOMEAN(IF(ISNUMBER(I11:R11),IF(I$199:R$199 = 2,I11:R11, ""), "")))))))</f>
        <v>4</v>
      </c>
      <c r="G11" s="89" cm="1">
        <f t="array" ref="G11">IF(Options!$D$18=1, IFERROR(MAX(IF($I$200:$R$200=1,(I11:R11),"")),
     MAX(IF($I$200:$R$200=2,(I11:R11),""))),
IF(Options!$D$19=1, IFERROR(AVERAGE(IF($I$200:$R$200=1,(I11:R11),"")),
     AVERAGE(IF($I$200:$R$200=2,(I11:R11),""))),
IF(Options!$D$20=1, IFERROR(IF(OR(IF(ISNUMBER(I11:R11),IF(I$200:R$200 = 1,I11:R11, ""), "")=0), 0, GEOMEAN(IF(ISNUMBER(I11:R11),IF(I$200:R$200 = 1,I11:R11, ""), ""))),
   IF(OR(IF(ISNUMBER(I11:R11),IF(I$200:R$200 = 2,I11:R11, ""), "")=0), 0, GEOMEAN(IF(ISNUMBER(I11:R11),IF(I$200:R$200 = 2,I11:R11, ""), "")))))))</f>
        <v>10</v>
      </c>
      <c r="H11" s="103" t="s">
        <v>18</v>
      </c>
      <c r="I11" s="89">
        <v>3.96</v>
      </c>
      <c r="J11" s="89" t="s">
        <v>473</v>
      </c>
      <c r="K11" s="89">
        <v>10</v>
      </c>
      <c r="L11" s="89">
        <v>6.1902119946687204</v>
      </c>
      <c r="M11" s="89">
        <v>10</v>
      </c>
      <c r="N11" s="89">
        <v>10</v>
      </c>
      <c r="O11" s="89" t="s">
        <v>473</v>
      </c>
      <c r="P11" s="89">
        <v>4</v>
      </c>
      <c r="Q11" s="184">
        <v>0</v>
      </c>
      <c r="R11" s="186">
        <v>0</v>
      </c>
      <c r="S11" s="185"/>
    </row>
    <row r="12" spans="1:19" x14ac:dyDescent="0.2">
      <c r="A12" s="85">
        <v>7</v>
      </c>
      <c r="B12" s="85" t="s">
        <v>19</v>
      </c>
      <c r="C12" s="85" t="s">
        <v>20</v>
      </c>
      <c r="D12" s="86" t="str">
        <f t="shared" si="0"/>
        <v/>
      </c>
      <c r="E12" s="89">
        <f>IF(Options!$D$24 = 1, MAX(F12, G12),
IF(Options!$D$25 = 1, AVERAGE(F12,G12),
IF(Options!$D$26 = 1, IFERROR(GEOMEAN(F12, G12), MAX(F12, G12)))))</f>
        <v>6.7421219211758547</v>
      </c>
      <c r="F12" s="89" cm="1">
        <f t="array" ref="F12">IF(Options!$D$18=1, IFERROR(MAX(IF($I$199:$R$199=1,(I12:R12),"")),
     MAX(IF($I$199:$R$199=2,(I12:R12),""))),
IF(Options!$D$19=1, IFERROR(AVERAGE(IF($I$199:$R$199=1,I12:R12,"")),
     AVERAGE(IF($I$199:$R$199=2,(I12:R12),""))),
IF(Options!$D$20=1, IFERROR(IF(OR(IF(ISNUMBER(I12:R12),IF(I$199:R$199 = 1,I12:R12, ""), "")=0), 0, GEOMEAN(IF(ISNUMBER(I12:R12),IF(I$199:R$199 = 1,I12:R12, ""), ""))),
   IF(OR(IF(ISNUMBER(I12:R12),IF(I$199:R$199 = 2,I12:R12, ""), "")=0), 0, GEOMEAN(IF(ISNUMBER(I12:R12),IF(I$199:R$199 = 2,I12:R12, ""), "")))))))</f>
        <v>8.1999999999999993</v>
      </c>
      <c r="G12" s="89" cm="1">
        <f t="array" ref="G12">IF(Options!$D$18=1, IFERROR(MAX(IF($I$200:$R$200=1,(I12:R12),"")),
     MAX(IF($I$200:$R$200=2,(I12:R12),""))),
IF(Options!$D$19=1, IFERROR(AVERAGE(IF($I$200:$R$200=1,(I12:R12),"")),
     AVERAGE(IF($I$200:$R$200=2,(I12:R12),""))),
IF(Options!$D$20=1, IFERROR(IF(OR(IF(ISNUMBER(I12:R12),IF(I$200:R$200 = 1,I12:R12, ""), "")=0), 0, GEOMEAN(IF(ISNUMBER(I12:R12),IF(I$200:R$200 = 1,I12:R12, ""), ""))),
   IF(OR(IF(ISNUMBER(I12:R12),IF(I$200:R$200 = 2,I12:R12, ""), "")=0), 0, GEOMEAN(IF(ISNUMBER(I12:R12),IF(I$200:R$200 = 2,I12:R12, ""), "")))))))</f>
        <v>5.5434400000000004</v>
      </c>
      <c r="H12" s="103" t="s">
        <v>20</v>
      </c>
      <c r="I12" s="89">
        <v>8.1999999999999993</v>
      </c>
      <c r="J12" s="89" t="s">
        <v>473</v>
      </c>
      <c r="K12" s="89">
        <v>0</v>
      </c>
      <c r="L12" s="89">
        <v>0</v>
      </c>
      <c r="M12" s="89">
        <v>5.5434400000000004</v>
      </c>
      <c r="N12" s="89">
        <v>0</v>
      </c>
      <c r="O12" s="89" t="s">
        <v>473</v>
      </c>
      <c r="P12" s="89">
        <v>4</v>
      </c>
      <c r="Q12" s="184">
        <v>0</v>
      </c>
      <c r="R12" s="186">
        <v>0</v>
      </c>
      <c r="S12" s="185"/>
    </row>
    <row r="13" spans="1:19" x14ac:dyDescent="0.2">
      <c r="A13" s="85">
        <v>8</v>
      </c>
      <c r="B13" s="85" t="s">
        <v>21</v>
      </c>
      <c r="C13" s="85" t="s">
        <v>22</v>
      </c>
      <c r="D13" s="86" t="str">
        <f t="shared" si="0"/>
        <v/>
      </c>
      <c r="E13" s="89">
        <f>IF(Options!$D$24 = 1, MAX(F13, G13),
IF(Options!$D$25 = 1, AVERAGE(F13,G13),
IF(Options!$D$26 = 1, IFERROR(GEOMEAN(F13, G13), MAX(F13, G13)))))</f>
        <v>1.336306209562119</v>
      </c>
      <c r="F13" s="89" cm="1">
        <f t="array" ref="F13">IF(Options!$D$18=1, IFERROR(MAX(IF($I$199:$R$199=1,(I13:R13),"")),
     MAX(IF($I$199:$R$199=2,(I13:R13),""))),
IF(Options!$D$19=1, IFERROR(AVERAGE(IF($I$199:$R$199=1,I13:R13,"")),
     AVERAGE(IF($I$199:$R$199=2,(I13:R13),""))),
IF(Options!$D$20=1, IFERROR(IF(OR(IF(ISNUMBER(I13:R13),IF(I$199:R$199 = 1,I13:R13, ""), "")=0), 0, GEOMEAN(IF(ISNUMBER(I13:R13),IF(I$199:R$199 = 1,I13:R13, ""), ""))),
   IF(OR(IF(ISNUMBER(I13:R13),IF(I$199:R$199 = 2,I13:R13, ""), "")=0), 0, GEOMEAN(IF(ISNUMBER(I13:R13),IF(I$199:R$199 = 2,I13:R13, ""), "")))))))</f>
        <v>0.25</v>
      </c>
      <c r="G13" s="89" cm="1">
        <f t="array" ref="G13">IF(Options!$D$18=1, IFERROR(MAX(IF($I$200:$R$200=1,(I13:R13),"")),
     MAX(IF($I$200:$R$200=2,(I13:R13),""))),
IF(Options!$D$19=1, IFERROR(AVERAGE(IF($I$200:$R$200=1,(I13:R13),"")),
     AVERAGE(IF($I$200:$R$200=2,(I13:R13),""))),
IF(Options!$D$20=1, IFERROR(IF(OR(IF(ISNUMBER(I13:R13),IF(I$200:R$200 = 1,I13:R13, ""), "")=0), 0, GEOMEAN(IF(ISNUMBER(I13:R13),IF(I$200:R$200 = 1,I13:R13, ""), ""))),
   IF(OR(IF(ISNUMBER(I13:R13),IF(I$200:R$200 = 2,I13:R13, ""), "")=0), 0, GEOMEAN(IF(ISNUMBER(I13:R13),IF(I$200:R$200 = 2,I13:R13, ""), "")))))))</f>
        <v>7.1428571428571104</v>
      </c>
      <c r="H13" s="103" t="s">
        <v>22</v>
      </c>
      <c r="I13" s="89">
        <v>0</v>
      </c>
      <c r="J13" s="89">
        <v>7.1428571428571104</v>
      </c>
      <c r="K13" s="89">
        <v>6.6666666666748099E-4</v>
      </c>
      <c r="L13" s="89">
        <v>6.6666666666748099E-4</v>
      </c>
      <c r="M13" s="89">
        <v>1.5679999999999701E-2</v>
      </c>
      <c r="N13" s="89">
        <v>0</v>
      </c>
      <c r="O13" s="89">
        <v>3.9984615384615401</v>
      </c>
      <c r="P13" s="89">
        <v>0.25</v>
      </c>
      <c r="Q13" s="184">
        <v>0</v>
      </c>
      <c r="R13" s="186">
        <v>0</v>
      </c>
      <c r="S13" s="185"/>
    </row>
    <row r="14" spans="1:19" x14ac:dyDescent="0.2">
      <c r="A14" s="85">
        <v>9</v>
      </c>
      <c r="B14" s="85" t="s">
        <v>23</v>
      </c>
      <c r="C14" s="85" t="s">
        <v>24</v>
      </c>
      <c r="D14" s="86" t="str">
        <f t="shared" si="0"/>
        <v/>
      </c>
      <c r="E14" s="89">
        <f>IF(Options!$D$24 = 1, MAX(F14, G14),
IF(Options!$D$25 = 1, AVERAGE(F14,G14),
IF(Options!$D$26 = 1, IFERROR(GEOMEAN(F14, G14), MAX(F14, G14)))))</f>
        <v>5</v>
      </c>
      <c r="F14" s="89" cm="1">
        <f t="array" ref="F14">IF(Options!$D$18=1, IFERROR(MAX(IF($I$199:$R$199=1,(I14:R14),"")),
     MAX(IF($I$199:$R$199=2,(I14:R14),""))),
IF(Options!$D$19=1, IFERROR(AVERAGE(IF($I$199:$R$199=1,I14:R14,"")),
     AVERAGE(IF($I$199:$R$199=2,(I14:R14),""))),
IF(Options!$D$20=1, IFERROR(IF(OR(IF(ISNUMBER(I14:R14),IF(I$199:R$199 = 1,I14:R14, ""), "")=0), 0, GEOMEAN(IF(ISNUMBER(I14:R14),IF(I$199:R$199 = 1,I14:R14, ""), ""))),
   IF(OR(IF(ISNUMBER(I14:R14),IF(I$199:R$199 = 2,I14:R14, ""), "")=0), 0, GEOMEAN(IF(ISNUMBER(I14:R14),IF(I$199:R$199 = 2,I14:R14, ""), "")))))))</f>
        <v>2.5</v>
      </c>
      <c r="G14" s="89" cm="1">
        <f t="array" ref="G14">IF(Options!$D$18=1, IFERROR(MAX(IF($I$200:$R$200=1,(I14:R14),"")),
     MAX(IF($I$200:$R$200=2,(I14:R14),""))),
IF(Options!$D$19=1, IFERROR(AVERAGE(IF($I$200:$R$200=1,(I14:R14),"")),
     AVERAGE(IF($I$200:$R$200=2,(I14:R14),""))),
IF(Options!$D$20=1, IFERROR(IF(OR(IF(ISNUMBER(I14:R14),IF(I$200:R$200 = 1,I14:R14, ""), "")=0), 0, GEOMEAN(IF(ISNUMBER(I14:R14),IF(I$200:R$200 = 1,I14:R14, ""), ""))),
   IF(OR(IF(ISNUMBER(I14:R14),IF(I$200:R$200 = 2,I14:R14, ""), "")=0), 0, GEOMEAN(IF(ISNUMBER(I14:R14),IF(I$200:R$200 = 2,I14:R14, ""), "")))))))</f>
        <v>10</v>
      </c>
      <c r="H14" s="103" t="s">
        <v>24</v>
      </c>
      <c r="I14" s="89">
        <v>2.2999999999999998</v>
      </c>
      <c r="J14" s="89">
        <v>2.3809523809523698</v>
      </c>
      <c r="K14" s="89">
        <v>1.55054430541517</v>
      </c>
      <c r="L14" s="89">
        <v>1.8373383104720999</v>
      </c>
      <c r="M14" s="89">
        <v>10</v>
      </c>
      <c r="N14" s="89">
        <v>5.774</v>
      </c>
      <c r="O14" s="89">
        <v>0</v>
      </c>
      <c r="P14" s="89">
        <v>2.5</v>
      </c>
      <c r="Q14" s="184">
        <v>0</v>
      </c>
      <c r="R14" s="186">
        <v>0</v>
      </c>
      <c r="S14" s="185"/>
    </row>
    <row r="15" spans="1:19" x14ac:dyDescent="0.2">
      <c r="A15" s="85">
        <v>10</v>
      </c>
      <c r="B15" s="85" t="s">
        <v>25</v>
      </c>
      <c r="C15" s="85" t="s">
        <v>26</v>
      </c>
      <c r="D15" s="86" t="str">
        <f t="shared" si="0"/>
        <v/>
      </c>
      <c r="E15" s="89">
        <f>IF(Options!$D$24 = 1, MAX(F15, G15),
IF(Options!$D$25 = 1, AVERAGE(F15,G15),
IF(Options!$D$26 = 1, IFERROR(GEOMEAN(F15, G15), MAX(F15, G15)))))</f>
        <v>8.4616783205224717</v>
      </c>
      <c r="F15" s="89" cm="1">
        <f t="array" ref="F15">IF(Options!$D$18=1, IFERROR(MAX(IF($I$199:$R$199=1,(I15:R15),"")),
     MAX(IF($I$199:$R$199=2,(I15:R15),""))),
IF(Options!$D$19=1, IFERROR(AVERAGE(IF($I$199:$R$199=1,I15:R15,"")),
     AVERAGE(IF($I$199:$R$199=2,(I15:R15),""))),
IF(Options!$D$20=1, IFERROR(IF(OR(IF(ISNUMBER(I15:R15),IF(I$199:R$199 = 1,I15:R15, ""), "")=0), 0, GEOMEAN(IF(ISNUMBER(I15:R15),IF(I$199:R$199 = 1,I15:R15, ""), ""))),
   IF(OR(IF(ISNUMBER(I15:R15),IF(I$199:R$199 = 2,I15:R15, ""), "")=0), 0, GEOMEAN(IF(ISNUMBER(I15:R15),IF(I$199:R$199 = 2,I15:R15, ""), "")))))))</f>
        <v>7.16</v>
      </c>
      <c r="G15" s="89" cm="1">
        <f t="array" ref="G15">IF(Options!$D$18=1, IFERROR(MAX(IF($I$200:$R$200=1,(I15:R15),"")),
     MAX(IF($I$200:$R$200=2,(I15:R15),""))),
IF(Options!$D$19=1, IFERROR(AVERAGE(IF($I$200:$R$200=1,(I15:R15),"")),
     AVERAGE(IF($I$200:$R$200=2,(I15:R15),""))),
IF(Options!$D$20=1, IFERROR(IF(OR(IF(ISNUMBER(I15:R15),IF(I$200:R$200 = 1,I15:R15, ""), "")=0), 0, GEOMEAN(IF(ISNUMBER(I15:R15),IF(I$200:R$200 = 1,I15:R15, ""), ""))),
   IF(OR(IF(ISNUMBER(I15:R15),IF(I$200:R$200 = 2,I15:R15, ""), "")=0), 0, GEOMEAN(IF(ISNUMBER(I15:R15),IF(I$200:R$200 = 2,I15:R15, ""), "")))))))</f>
        <v>10</v>
      </c>
      <c r="H15" s="103" t="s">
        <v>26</v>
      </c>
      <c r="I15" s="89">
        <v>7.16</v>
      </c>
      <c r="J15" s="89">
        <v>7.1428571428571104</v>
      </c>
      <c r="K15" s="89">
        <v>10</v>
      </c>
      <c r="L15" s="89">
        <v>10</v>
      </c>
      <c r="M15" s="89">
        <v>5.5777999999999999</v>
      </c>
      <c r="N15" s="89">
        <v>3.9460000000000002</v>
      </c>
      <c r="O15" s="89">
        <v>1.6661538461538501</v>
      </c>
      <c r="P15" s="89">
        <v>5</v>
      </c>
      <c r="Q15" s="184">
        <v>0</v>
      </c>
      <c r="R15" s="186">
        <v>0</v>
      </c>
      <c r="S15" s="185"/>
    </row>
    <row r="16" spans="1:19" x14ac:dyDescent="0.2">
      <c r="A16" s="85">
        <v>11</v>
      </c>
      <c r="B16" s="85" t="s">
        <v>27</v>
      </c>
      <c r="C16" s="85" t="s">
        <v>28</v>
      </c>
      <c r="D16" s="86" t="str">
        <f t="shared" si="0"/>
        <v/>
      </c>
      <c r="E16" s="89">
        <f>IF(Options!$D$24 = 1, MAX(F16, G16),
IF(Options!$D$25 = 1, AVERAGE(F16,G16),
IF(Options!$D$26 = 1, IFERROR(GEOMEAN(F16, G16), MAX(F16, G16)))))</f>
        <v>10</v>
      </c>
      <c r="F16" s="89" cm="1">
        <f t="array" ref="F16">IF(Options!$D$18=1, IFERROR(MAX(IF($I$199:$R$199=1,(I16:R16),"")),
     MAX(IF($I$199:$R$199=2,(I16:R16),""))),
IF(Options!$D$19=1, IFERROR(AVERAGE(IF($I$199:$R$199=1,I16:R16,"")),
     AVERAGE(IF($I$199:$R$199=2,(I16:R16),""))),
IF(Options!$D$20=1, IFERROR(IF(OR(IF(ISNUMBER(I16:R16),IF(I$199:R$199 = 1,I16:R16, ""), "")=0), 0, GEOMEAN(IF(ISNUMBER(I16:R16),IF(I$199:R$199 = 1,I16:R16, ""), ""))),
   IF(OR(IF(ISNUMBER(I16:R16),IF(I$199:R$199 = 2,I16:R16, ""), "")=0), 0, GEOMEAN(IF(ISNUMBER(I16:R16),IF(I$199:R$199 = 2,I16:R16, ""), "")))))))</f>
        <v>10</v>
      </c>
      <c r="G16" s="89" cm="1">
        <f t="array" ref="G16">IF(Options!$D$18=1, IFERROR(MAX(IF($I$200:$R$200=1,(I16:R16),"")),
     MAX(IF($I$200:$R$200=2,(I16:R16),""))),
IF(Options!$D$19=1, IFERROR(AVERAGE(IF($I$200:$R$200=1,(I16:R16),"")),
     AVERAGE(IF($I$200:$R$200=2,(I16:R16),""))),
IF(Options!$D$20=1, IFERROR(IF(OR(IF(ISNUMBER(I16:R16),IF(I$200:R$200 = 1,I16:R16, ""), "")=0), 0, GEOMEAN(IF(ISNUMBER(I16:R16),IF(I$200:R$200 = 1,I16:R16, ""), ""))),
   IF(OR(IF(ISNUMBER(I16:R16),IF(I$200:R$200 = 2,I16:R16, ""), "")=0), 0, GEOMEAN(IF(ISNUMBER(I16:R16),IF(I$200:R$200 = 2,I16:R16, ""), "")))))))</f>
        <v>10</v>
      </c>
      <c r="H16" s="103" t="s">
        <v>28</v>
      </c>
      <c r="I16" s="89">
        <v>9.44</v>
      </c>
      <c r="J16" s="89">
        <v>4.7619047619047397</v>
      </c>
      <c r="K16" s="89">
        <v>6.6666666666748099E-4</v>
      </c>
      <c r="L16" s="89">
        <v>6.6666666666748099E-4</v>
      </c>
      <c r="M16" s="89">
        <v>6.9199999999998596E-2</v>
      </c>
      <c r="N16" s="89">
        <v>0</v>
      </c>
      <c r="O16" s="89">
        <v>9.5030769230769199</v>
      </c>
      <c r="P16" s="89">
        <v>10</v>
      </c>
      <c r="Q16" s="184">
        <v>10</v>
      </c>
      <c r="R16" s="186">
        <v>0</v>
      </c>
      <c r="S16" s="185"/>
    </row>
    <row r="17" spans="1:19" x14ac:dyDescent="0.2">
      <c r="A17" s="85">
        <v>12</v>
      </c>
      <c r="B17" s="85" t="s">
        <v>29</v>
      </c>
      <c r="C17" s="85" t="s">
        <v>30</v>
      </c>
      <c r="D17" s="86" t="str">
        <f t="shared" si="0"/>
        <v/>
      </c>
      <c r="E17" s="89">
        <f>IF(Options!$D$24 = 1, MAX(F17, G17),
IF(Options!$D$25 = 1, AVERAGE(F17,G17),
IF(Options!$D$26 = 1, IFERROR(GEOMEAN(F17, G17), MAX(F17, G17)))))</f>
        <v>4.4721359549995796</v>
      </c>
      <c r="F17" s="89" cm="1">
        <f t="array" ref="F17">IF(Options!$D$18=1, IFERROR(MAX(IF($I$199:$R$199=1,(I17:R17),"")),
     MAX(IF($I$199:$R$199=2,(I17:R17),""))),
IF(Options!$D$19=1, IFERROR(AVERAGE(IF($I$199:$R$199=1,I17:R17,"")),
     AVERAGE(IF($I$199:$R$199=2,(I17:R17),""))),
IF(Options!$D$20=1, IFERROR(IF(OR(IF(ISNUMBER(I17:R17),IF(I$199:R$199 = 1,I17:R17, ""), "")=0), 0, GEOMEAN(IF(ISNUMBER(I17:R17),IF(I$199:R$199 = 1,I17:R17, ""), ""))),
   IF(OR(IF(ISNUMBER(I17:R17),IF(I$199:R$199 = 2,I17:R17, ""), "")=0), 0, GEOMEAN(IF(ISNUMBER(I17:R17),IF(I$199:R$199 = 2,I17:R17, ""), "")))))))</f>
        <v>2</v>
      </c>
      <c r="G17" s="89" cm="1">
        <f t="array" ref="G17">IF(Options!$D$18=1, IFERROR(MAX(IF($I$200:$R$200=1,(I17:R17),"")),
     MAX(IF($I$200:$R$200=2,(I17:R17),""))),
IF(Options!$D$19=1, IFERROR(AVERAGE(IF($I$200:$R$200=1,(I17:R17),"")),
     AVERAGE(IF($I$200:$R$200=2,(I17:R17),""))),
IF(Options!$D$20=1, IFERROR(IF(OR(IF(ISNUMBER(I17:R17),IF(I$200:R$200 = 1,I17:R17, ""), "")=0), 0, GEOMEAN(IF(ISNUMBER(I17:R17),IF(I$200:R$200 = 1,I17:R17, ""), ""))),
   IF(OR(IF(ISNUMBER(I17:R17),IF(I$200:R$200 = 2,I17:R17, ""), "")=0), 0, GEOMEAN(IF(ISNUMBER(I17:R17),IF(I$200:R$200 = 2,I17:R17, ""), "")))))))</f>
        <v>10</v>
      </c>
      <c r="H17" s="103" t="s">
        <v>30</v>
      </c>
      <c r="I17" s="89">
        <v>1.8</v>
      </c>
      <c r="J17" s="89">
        <v>2.3809523809523698</v>
      </c>
      <c r="K17" s="89">
        <v>0</v>
      </c>
      <c r="L17" s="89">
        <v>4.9712662478983596</v>
      </c>
      <c r="M17" s="89">
        <v>10</v>
      </c>
      <c r="N17" s="89">
        <v>4.6840000000000002</v>
      </c>
      <c r="O17" s="89">
        <v>2.3076923076923102</v>
      </c>
      <c r="P17" s="89">
        <v>2</v>
      </c>
      <c r="Q17" s="184">
        <v>0</v>
      </c>
      <c r="R17" s="186">
        <v>0</v>
      </c>
      <c r="S17" s="185"/>
    </row>
    <row r="18" spans="1:19" x14ac:dyDescent="0.2">
      <c r="A18" s="85">
        <v>13</v>
      </c>
      <c r="B18" s="85" t="s">
        <v>31</v>
      </c>
      <c r="C18" s="85" t="s">
        <v>32</v>
      </c>
      <c r="D18" s="86" t="str">
        <f t="shared" si="0"/>
        <v/>
      </c>
      <c r="E18" s="89">
        <f>IF(Options!$D$24 = 1, MAX(F18, G18),
IF(Options!$D$25 = 1, AVERAGE(F18,G18),
IF(Options!$D$26 = 1, IFERROR(GEOMEAN(F18, G18), MAX(F18, G18)))))</f>
        <v>8.3048178787978237</v>
      </c>
      <c r="F18" s="89" cm="1">
        <f t="array" ref="F18">IF(Options!$D$18=1, IFERROR(MAX(IF($I$199:$R$199=1,(I18:R18),"")),
     MAX(IF($I$199:$R$199=2,(I18:R18),""))),
IF(Options!$D$19=1, IFERROR(AVERAGE(IF($I$199:$R$199=1,I18:R18,"")),
     AVERAGE(IF($I$199:$R$199=2,(I18:R18),""))),
IF(Options!$D$20=1, IFERROR(IF(OR(IF(ISNUMBER(I18:R18),IF(I$199:R$199 = 1,I18:R18, ""), "")=0), 0, GEOMEAN(IF(ISNUMBER(I18:R18),IF(I$199:R$199 = 1,I18:R18, ""), ""))),
   IF(OR(IF(ISNUMBER(I18:R18),IF(I$199:R$199 = 2,I18:R18, ""), "")=0), 0, GEOMEAN(IF(ISNUMBER(I18:R18),IF(I$199:R$199 = 2,I18:R18, ""), "")))))))</f>
        <v>9.5</v>
      </c>
      <c r="G18" s="89" cm="1">
        <f t="array" ref="G18">IF(Options!$D$18=1, IFERROR(MAX(IF($I$200:$R$200=1,(I18:R18),"")),
     MAX(IF($I$200:$R$200=2,(I18:R18),""))),
IF(Options!$D$19=1, IFERROR(AVERAGE(IF($I$200:$R$200=1,(I18:R18),"")),
     AVERAGE(IF($I$200:$R$200=2,(I18:R18),""))),
IF(Options!$D$20=1, IFERROR(IF(OR(IF(ISNUMBER(I18:R18),IF(I$200:R$200 = 1,I18:R18, ""), "")=0), 0, GEOMEAN(IF(ISNUMBER(I18:R18),IF(I$200:R$200 = 1,I18:R18, ""), ""))),
   IF(OR(IF(ISNUMBER(I18:R18),IF(I$200:R$200 = 2,I18:R18, ""), "")=0), 0, GEOMEAN(IF(ISNUMBER(I18:R18),IF(I$200:R$200 = 2,I18:R18, ""), "")))))))</f>
        <v>7.26</v>
      </c>
      <c r="H18" s="103" t="s">
        <v>32</v>
      </c>
      <c r="I18" s="89">
        <v>8.24</v>
      </c>
      <c r="J18" s="89">
        <v>7.1428571428571104</v>
      </c>
      <c r="K18" s="89">
        <v>0</v>
      </c>
      <c r="L18" s="89">
        <v>0</v>
      </c>
      <c r="M18" s="89">
        <v>0.13292000000000001</v>
      </c>
      <c r="N18" s="89">
        <v>0</v>
      </c>
      <c r="O18" s="89">
        <v>7.26</v>
      </c>
      <c r="P18" s="89">
        <v>9.5</v>
      </c>
      <c r="Q18" s="184">
        <v>0</v>
      </c>
      <c r="R18" s="186">
        <v>0</v>
      </c>
      <c r="S18" s="185"/>
    </row>
    <row r="19" spans="1:19" x14ac:dyDescent="0.2">
      <c r="A19" s="85">
        <v>14</v>
      </c>
      <c r="B19" s="85" t="s">
        <v>33</v>
      </c>
      <c r="C19" s="85" t="s">
        <v>34</v>
      </c>
      <c r="D19" s="86" t="str">
        <f t="shared" si="0"/>
        <v/>
      </c>
      <c r="E19" s="89">
        <f>IF(Options!$D$24 = 1, MAX(F19, G19),
IF(Options!$D$25 = 1, AVERAGE(F19,G19),
IF(Options!$D$26 = 1, IFERROR(GEOMEAN(F19, G19), MAX(F19, G19)))))</f>
        <v>10</v>
      </c>
      <c r="F19" s="89" cm="1">
        <f t="array" ref="F19">IF(Options!$D$18=1, IFERROR(MAX(IF($I$199:$R$199=1,(I19:R19),"")),
     MAX(IF($I$199:$R$199=2,(I19:R19),""))),
IF(Options!$D$19=1, IFERROR(AVERAGE(IF($I$199:$R$199=1,I19:R19,"")),
     AVERAGE(IF($I$199:$R$199=2,(I19:R19),""))),
IF(Options!$D$20=1, IFERROR(IF(OR(IF(ISNUMBER(I19:R19),IF(I$199:R$199 = 1,I19:R19, ""), "")=0), 0, GEOMEAN(IF(ISNUMBER(I19:R19),IF(I$199:R$199 = 1,I19:R19, ""), ""))),
   IF(OR(IF(ISNUMBER(I19:R19),IF(I$199:R$199 = 2,I19:R19, ""), "")=0), 0, GEOMEAN(IF(ISNUMBER(I19:R19),IF(I$199:R$199 = 2,I19:R19, ""), "")))))))</f>
        <v>10</v>
      </c>
      <c r="G19" s="89" cm="1">
        <f t="array" ref="G19">IF(Options!$D$18=1, IFERROR(MAX(IF($I$200:$R$200=1,(I19:R19),"")),
     MAX(IF($I$200:$R$200=2,(I19:R19),""))),
IF(Options!$D$19=1, IFERROR(AVERAGE(IF($I$200:$R$200=1,(I19:R19),"")),
     AVERAGE(IF($I$200:$R$200=2,(I19:R19),""))),
IF(Options!$D$20=1, IFERROR(IF(OR(IF(ISNUMBER(I19:R19),IF(I$200:R$200 = 1,I19:R19, ""), "")=0), 0, GEOMEAN(IF(ISNUMBER(I19:R19),IF(I$200:R$200 = 1,I19:R19, ""), ""))),
   IF(OR(IF(ISNUMBER(I19:R19),IF(I$200:R$200 = 2,I19:R19, ""), "")=0), 0, GEOMEAN(IF(ISNUMBER(I19:R19),IF(I$200:R$200 = 2,I19:R19, ""), "")))))))</f>
        <v>10</v>
      </c>
      <c r="H19" s="103" t="s">
        <v>34</v>
      </c>
      <c r="I19" s="89">
        <v>7.98</v>
      </c>
      <c r="J19" s="89">
        <v>9.5238095238094793</v>
      </c>
      <c r="K19" s="89">
        <v>0.512820512820513</v>
      </c>
      <c r="L19" s="89">
        <v>0</v>
      </c>
      <c r="M19" s="89">
        <v>4.2920000000000499E-2</v>
      </c>
      <c r="N19" s="89">
        <v>0</v>
      </c>
      <c r="O19" s="89">
        <v>5.8169230769230804</v>
      </c>
      <c r="P19" s="89">
        <v>10</v>
      </c>
      <c r="Q19" s="184">
        <v>10</v>
      </c>
      <c r="R19" s="186">
        <v>0</v>
      </c>
      <c r="S19" s="185"/>
    </row>
    <row r="20" spans="1:19" x14ac:dyDescent="0.2">
      <c r="A20" s="85">
        <v>15</v>
      </c>
      <c r="B20" s="85" t="s">
        <v>35</v>
      </c>
      <c r="C20" s="85" t="s">
        <v>36</v>
      </c>
      <c r="D20" s="86" t="str">
        <f t="shared" si="0"/>
        <v/>
      </c>
      <c r="E20" s="89">
        <f>IF(Options!$D$24 = 1, MAX(F20, G20),
IF(Options!$D$25 = 1, AVERAGE(F20,G20),
IF(Options!$D$26 = 1, IFERROR(GEOMEAN(F20, G20), MAX(F20, G20)))))</f>
        <v>8.9442719099991592</v>
      </c>
      <c r="F20" s="89" cm="1">
        <f t="array" ref="F20">IF(Options!$D$18=1, IFERROR(MAX(IF($I$199:$R$199=1,(I20:R20),"")),
     MAX(IF($I$199:$R$199=2,(I20:R20),""))),
IF(Options!$D$19=1, IFERROR(AVERAGE(IF($I$199:$R$199=1,I20:R20,"")),
     AVERAGE(IF($I$199:$R$199=2,(I20:R20),""))),
IF(Options!$D$20=1, IFERROR(IF(OR(IF(ISNUMBER(I20:R20),IF(I$199:R$199 = 1,I20:R20, ""), "")=0), 0, GEOMEAN(IF(ISNUMBER(I20:R20),IF(I$199:R$199 = 1,I20:R20, ""), ""))),
   IF(OR(IF(ISNUMBER(I20:R20),IF(I$199:R$199 = 2,I20:R20, ""), "")=0), 0, GEOMEAN(IF(ISNUMBER(I20:R20),IF(I$199:R$199 = 2,I20:R20, ""), "")))))))</f>
        <v>8</v>
      </c>
      <c r="G20" s="89" cm="1">
        <f t="array" ref="G20">IF(Options!$D$18=1, IFERROR(MAX(IF($I$200:$R$200=1,(I20:R20),"")),
     MAX(IF($I$200:$R$200=2,(I20:R20),""))),
IF(Options!$D$19=1, IFERROR(AVERAGE(IF($I$200:$R$200=1,(I20:R20),"")),
     AVERAGE(IF($I$200:$R$200=2,(I20:R20),""))),
IF(Options!$D$20=1, IFERROR(IF(OR(IF(ISNUMBER(I20:R20),IF(I$200:R$200 = 1,I20:R20, ""), "")=0), 0, GEOMEAN(IF(ISNUMBER(I20:R20),IF(I$200:R$200 = 1,I20:R20, ""), ""))),
   IF(OR(IF(ISNUMBER(I20:R20),IF(I$200:R$200 = 2,I20:R20, ""), "")=0), 0, GEOMEAN(IF(ISNUMBER(I20:R20),IF(I$200:R$200 = 2,I20:R20, ""), "")))))))</f>
        <v>10</v>
      </c>
      <c r="H20" s="103" t="s">
        <v>36</v>
      </c>
      <c r="I20" s="89">
        <v>7</v>
      </c>
      <c r="J20" s="89">
        <v>2.3809523809523698</v>
      </c>
      <c r="K20" s="89">
        <v>8.7440796994937102</v>
      </c>
      <c r="L20" s="89">
        <v>10</v>
      </c>
      <c r="M20" s="89">
        <v>0.86175999999999997</v>
      </c>
      <c r="N20" s="89">
        <v>0.372</v>
      </c>
      <c r="O20" s="89">
        <v>0.26461538461538398</v>
      </c>
      <c r="P20" s="89">
        <v>8</v>
      </c>
      <c r="Q20" s="184">
        <v>0</v>
      </c>
      <c r="R20" s="186">
        <v>0</v>
      </c>
      <c r="S20" s="185"/>
    </row>
    <row r="21" spans="1:19" x14ac:dyDescent="0.2">
      <c r="A21" s="85">
        <v>16</v>
      </c>
      <c r="B21" s="85" t="s">
        <v>37</v>
      </c>
      <c r="C21" s="85" t="s">
        <v>38</v>
      </c>
      <c r="D21" s="86" t="str">
        <f t="shared" si="0"/>
        <v/>
      </c>
      <c r="E21" s="89">
        <f>IF(Options!$D$24 = 1, MAX(F21, G21),
IF(Options!$D$25 = 1, AVERAGE(F21,G21),
IF(Options!$D$26 = 1, IFERROR(GEOMEAN(F21, G21), MAX(F21, G21)))))</f>
        <v>6.9856996786291923</v>
      </c>
      <c r="F21" s="89" cm="1">
        <f t="array" ref="F21">IF(Options!$D$18=1, IFERROR(MAX(IF($I$199:$R$199=1,(I21:R21),"")),
     MAX(IF($I$199:$R$199=2,(I21:R21),""))),
IF(Options!$D$19=1, IFERROR(AVERAGE(IF($I$199:$R$199=1,I21:R21,"")),
     AVERAGE(IF($I$199:$R$199=2,(I21:R21),""))),
IF(Options!$D$20=1, IFERROR(IF(OR(IF(ISNUMBER(I21:R21),IF(I$199:R$199 = 1,I21:R21, ""), "")=0), 0, GEOMEAN(IF(ISNUMBER(I21:R21),IF(I$199:R$199 = 1,I21:R21, ""), ""))),
   IF(OR(IF(ISNUMBER(I21:R21),IF(I$199:R$199 = 2,I21:R21, ""), "")=0), 0, GEOMEAN(IF(ISNUMBER(I21:R21),IF(I$199:R$199 = 2,I21:R21, ""), "")))))))</f>
        <v>4.88</v>
      </c>
      <c r="G21" s="89" cm="1">
        <f t="array" ref="G21">IF(Options!$D$18=1, IFERROR(MAX(IF($I$200:$R$200=1,(I21:R21),"")),
     MAX(IF($I$200:$R$200=2,(I21:R21),""))),
IF(Options!$D$19=1, IFERROR(AVERAGE(IF($I$200:$R$200=1,(I21:R21),"")),
     AVERAGE(IF($I$200:$R$200=2,(I21:R21),""))),
IF(Options!$D$20=1, IFERROR(IF(OR(IF(ISNUMBER(I21:R21),IF(I$200:R$200 = 1,I21:R21, ""), "")=0), 0, GEOMEAN(IF(ISNUMBER(I21:R21),IF(I$200:R$200 = 1,I21:R21, ""), ""))),
   IF(OR(IF(ISNUMBER(I21:R21),IF(I$200:R$200 = 2,I21:R21, ""), "")=0), 0, GEOMEAN(IF(ISNUMBER(I21:R21),IF(I$200:R$200 = 2,I21:R21, ""), "")))))))</f>
        <v>10</v>
      </c>
      <c r="H21" s="103" t="s">
        <v>38</v>
      </c>
      <c r="I21" s="89">
        <v>4.88</v>
      </c>
      <c r="J21" s="89">
        <v>2.3809523809523698</v>
      </c>
      <c r="K21" s="89">
        <v>0.96925281022702203</v>
      </c>
      <c r="L21" s="89">
        <v>3.0774401423402198</v>
      </c>
      <c r="M21" s="89">
        <v>10</v>
      </c>
      <c r="N21" s="89">
        <v>10</v>
      </c>
      <c r="O21" s="89">
        <v>3.41384615384615</v>
      </c>
      <c r="P21" s="89">
        <v>4.25</v>
      </c>
      <c r="Q21" s="184">
        <v>0</v>
      </c>
      <c r="R21" s="186">
        <v>0</v>
      </c>
      <c r="S21" s="185"/>
    </row>
    <row r="22" spans="1:19" x14ac:dyDescent="0.2">
      <c r="A22" s="85">
        <v>17</v>
      </c>
      <c r="B22" s="85" t="s">
        <v>39</v>
      </c>
      <c r="C22" s="85" t="s">
        <v>40</v>
      </c>
      <c r="D22" s="86" t="str">
        <f t="shared" si="0"/>
        <v/>
      </c>
      <c r="E22" s="89">
        <f>IF(Options!$D$24 = 1, MAX(F22, G22),
IF(Options!$D$25 = 1, AVERAGE(F22,G22),
IF(Options!$D$26 = 1, IFERROR(GEOMEAN(F22, G22), MAX(F22, G22)))))</f>
        <v>7.8230428862431785</v>
      </c>
      <c r="F22" s="89" cm="1">
        <f t="array" ref="F22">IF(Options!$D$18=1, IFERROR(MAX(IF($I$199:$R$199=1,(I22:R22),"")),
     MAX(IF($I$199:$R$199=2,(I22:R22),""))),
IF(Options!$D$19=1, IFERROR(AVERAGE(IF($I$199:$R$199=1,I22:R22,"")),
     AVERAGE(IF($I$199:$R$199=2,(I22:R22),""))),
IF(Options!$D$20=1, IFERROR(IF(OR(IF(ISNUMBER(I22:R22),IF(I$199:R$199 = 1,I22:R22, ""), "")=0), 0, GEOMEAN(IF(ISNUMBER(I22:R22),IF(I$199:R$199 = 1,I22:R22, ""), ""))),
   IF(OR(IF(ISNUMBER(I22:R22),IF(I$199:R$199 = 2,I22:R22, ""), "")=0), 0, GEOMEAN(IF(ISNUMBER(I22:R22),IF(I$199:R$199 = 2,I22:R22, ""), "")))))))</f>
        <v>6.12</v>
      </c>
      <c r="G22" s="89" cm="1">
        <f t="array" ref="G22">IF(Options!$D$18=1, IFERROR(MAX(IF($I$200:$R$200=1,(I22:R22),"")),
     MAX(IF($I$200:$R$200=2,(I22:R22),""))),
IF(Options!$D$19=1, IFERROR(AVERAGE(IF($I$200:$R$200=1,(I22:R22),"")),
     AVERAGE(IF($I$200:$R$200=2,(I22:R22),""))),
IF(Options!$D$20=1, IFERROR(IF(OR(IF(ISNUMBER(I22:R22),IF(I$200:R$200 = 1,I22:R22, ""), "")=0), 0, GEOMEAN(IF(ISNUMBER(I22:R22),IF(I$200:R$200 = 1,I22:R22, ""), ""))),
   IF(OR(IF(ISNUMBER(I22:R22),IF(I$200:R$200 = 2,I22:R22, ""), "")=0), 0, GEOMEAN(IF(ISNUMBER(I22:R22),IF(I$200:R$200 = 2,I22:R22, ""), "")))))))</f>
        <v>10</v>
      </c>
      <c r="H22" s="103" t="s">
        <v>40</v>
      </c>
      <c r="I22" s="89">
        <v>6.12</v>
      </c>
      <c r="J22" s="89">
        <v>4.7619047619047397</v>
      </c>
      <c r="K22" s="89">
        <v>0</v>
      </c>
      <c r="L22" s="89">
        <v>1.77363062849923</v>
      </c>
      <c r="M22" s="89">
        <v>10</v>
      </c>
      <c r="N22" s="89">
        <v>2.1819999999999999</v>
      </c>
      <c r="O22" s="89">
        <v>2.1153846153846199</v>
      </c>
      <c r="P22" s="89">
        <v>4.75</v>
      </c>
      <c r="Q22" s="184">
        <v>0</v>
      </c>
      <c r="R22" s="186">
        <v>0</v>
      </c>
      <c r="S22" s="185"/>
    </row>
    <row r="23" spans="1:19" x14ac:dyDescent="0.2">
      <c r="A23" s="85">
        <v>18</v>
      </c>
      <c r="B23" s="85" t="s">
        <v>41</v>
      </c>
      <c r="C23" s="85" t="s">
        <v>42</v>
      </c>
      <c r="D23" s="86" t="str">
        <f t="shared" si="0"/>
        <v/>
      </c>
      <c r="E23" s="89">
        <f>IF(Options!$D$24 = 1, MAX(F23, G23),
IF(Options!$D$25 = 1, AVERAGE(F23,G23),
IF(Options!$D$26 = 1, IFERROR(GEOMEAN(F23, G23), MAX(F23, G23)))))</f>
        <v>5.0815503388389125</v>
      </c>
      <c r="F23" s="89" cm="1">
        <f t="array" ref="F23">IF(Options!$D$18=1, IFERROR(MAX(IF($I$199:$R$199=1,(I23:R23),"")),
     MAX(IF($I$199:$R$199=2,(I23:R23),""))),
IF(Options!$D$19=1, IFERROR(AVERAGE(IF($I$199:$R$199=1,I23:R23,"")),
     AVERAGE(IF($I$199:$R$199=2,(I23:R23),""))),
IF(Options!$D$20=1, IFERROR(IF(OR(IF(ISNUMBER(I23:R23),IF(I$199:R$199 = 1,I23:R23, ""), "")=0), 0, GEOMEAN(IF(ISNUMBER(I23:R23),IF(I$199:R$199 = 1,I23:R23, ""), ""))),
   IF(OR(IF(ISNUMBER(I23:R23),IF(I$199:R$199 = 2,I23:R23, ""), "")=0), 0, GEOMEAN(IF(ISNUMBER(I23:R23),IF(I$199:R$199 = 2,I23:R23, ""), "")))))))</f>
        <v>7.88</v>
      </c>
      <c r="G23" s="89" cm="1">
        <f t="array" ref="G23">IF(Options!$D$18=1, IFERROR(MAX(IF($I$200:$R$200=1,(I23:R23),"")),
     MAX(IF($I$200:$R$200=2,(I23:R23),""))),
IF(Options!$D$19=1, IFERROR(AVERAGE(IF($I$200:$R$200=1,(I23:R23),"")),
     AVERAGE(IF($I$200:$R$200=2,(I23:R23),""))),
IF(Options!$D$20=1, IFERROR(IF(OR(IF(ISNUMBER(I23:R23),IF(I$200:R$200 = 1,I23:R23, ""), "")=0), 0, GEOMEAN(IF(ISNUMBER(I23:R23),IF(I$200:R$200 = 1,I23:R23, ""), ""))),
   IF(OR(IF(ISNUMBER(I23:R23),IF(I$200:R$200 = 2,I23:R23, ""), "")=0), 0, GEOMEAN(IF(ISNUMBER(I23:R23),IF(I$200:R$200 = 2,I23:R23, ""), "")))))))</f>
        <v>3.2769230769230799</v>
      </c>
      <c r="H23" s="103" t="s">
        <v>42</v>
      </c>
      <c r="I23" s="89">
        <v>7.88</v>
      </c>
      <c r="J23" s="89" t="s">
        <v>473</v>
      </c>
      <c r="K23" s="89">
        <v>0</v>
      </c>
      <c r="L23" s="89">
        <v>0</v>
      </c>
      <c r="M23" s="89">
        <v>1.9616800000000001</v>
      </c>
      <c r="N23" s="89">
        <v>1.454</v>
      </c>
      <c r="O23" s="89">
        <v>3.2769230769230799</v>
      </c>
      <c r="P23" s="89">
        <v>4.75</v>
      </c>
      <c r="Q23" s="184">
        <v>0</v>
      </c>
      <c r="R23" s="186">
        <v>0</v>
      </c>
      <c r="S23" s="185"/>
    </row>
    <row r="24" spans="1:19" x14ac:dyDescent="0.2">
      <c r="A24" s="85">
        <v>19</v>
      </c>
      <c r="B24" s="85" t="s">
        <v>43</v>
      </c>
      <c r="C24" s="85" t="s">
        <v>44</v>
      </c>
      <c r="D24" s="86" t="str">
        <f t="shared" si="0"/>
        <v/>
      </c>
      <c r="E24" s="89">
        <f>IF(Options!$D$24 = 1, MAX(F24, G24),
IF(Options!$D$25 = 1, AVERAGE(F24,G24),
IF(Options!$D$26 = 1, IFERROR(GEOMEAN(F24, G24), MAX(F24, G24)))))</f>
        <v>7.3756355658343109</v>
      </c>
      <c r="F24" s="89" cm="1">
        <f t="array" ref="F24">IF(Options!$D$18=1, IFERROR(MAX(IF($I$199:$R$199=1,(I24:R24),"")),
     MAX(IF($I$199:$R$199=2,(I24:R24),""))),
IF(Options!$D$19=1, IFERROR(AVERAGE(IF($I$199:$R$199=1,I24:R24,"")),
     AVERAGE(IF($I$199:$R$199=2,(I24:R24),""))),
IF(Options!$D$20=1, IFERROR(IF(OR(IF(ISNUMBER(I24:R24),IF(I$199:R$199 = 1,I24:R24, ""), "")=0), 0, GEOMEAN(IF(ISNUMBER(I24:R24),IF(I$199:R$199 = 1,I24:R24, ""), ""))),
   IF(OR(IF(ISNUMBER(I24:R24),IF(I$199:R$199 = 2,I24:R24, ""), "")=0), 0, GEOMEAN(IF(ISNUMBER(I24:R24),IF(I$199:R$199 = 2,I24:R24, ""), "")))))))</f>
        <v>5.44</v>
      </c>
      <c r="G24" s="89" cm="1">
        <f t="array" ref="G24">IF(Options!$D$18=1, IFERROR(MAX(IF($I$200:$R$200=1,(I24:R24),"")),
     MAX(IF($I$200:$R$200=2,(I24:R24),""))),
IF(Options!$D$19=1, IFERROR(AVERAGE(IF($I$200:$R$200=1,(I24:R24),"")),
     AVERAGE(IF($I$200:$R$200=2,(I24:R24),""))),
IF(Options!$D$20=1, IFERROR(IF(OR(IF(ISNUMBER(I24:R24),IF(I$200:R$200 = 1,I24:R24, ""), "")=0), 0, GEOMEAN(IF(ISNUMBER(I24:R24),IF(I$200:R$200 = 1,I24:R24, ""), ""))),
   IF(OR(IF(ISNUMBER(I24:R24),IF(I$200:R$200 = 2,I24:R24, ""), "")=0), 0, GEOMEAN(IF(ISNUMBER(I24:R24),IF(I$200:R$200 = 2,I24:R24, ""), "")))))))</f>
        <v>10</v>
      </c>
      <c r="H24" s="103" t="s">
        <v>44</v>
      </c>
      <c r="I24" s="89">
        <v>5.44</v>
      </c>
      <c r="J24" s="89">
        <v>2.3809523809523698</v>
      </c>
      <c r="K24" s="89">
        <v>2.2342848831212399</v>
      </c>
      <c r="L24" s="89">
        <v>2.24860778780348</v>
      </c>
      <c r="M24" s="89">
        <v>10</v>
      </c>
      <c r="N24" s="89">
        <v>10</v>
      </c>
      <c r="O24" s="89">
        <v>5.2569230769230799</v>
      </c>
      <c r="P24" s="89">
        <v>5.25</v>
      </c>
      <c r="Q24" s="184">
        <v>0</v>
      </c>
      <c r="R24" s="186">
        <v>0</v>
      </c>
      <c r="S24" s="185"/>
    </row>
    <row r="25" spans="1:19" x14ac:dyDescent="0.2">
      <c r="A25" s="85">
        <v>20</v>
      </c>
      <c r="B25" s="85" t="s">
        <v>45</v>
      </c>
      <c r="C25" s="85" t="s">
        <v>46</v>
      </c>
      <c r="D25" s="86" t="str">
        <f t="shared" si="0"/>
        <v/>
      </c>
      <c r="E25" s="89">
        <f>IF(Options!$D$24 = 1, MAX(F25, G25),
IF(Options!$D$25 = 1, AVERAGE(F25,G25),
IF(Options!$D$26 = 1, IFERROR(GEOMEAN(F25, G25), MAX(F25, G25)))))</f>
        <v>7.062760410447507</v>
      </c>
      <c r="F25" s="89" cm="1">
        <f t="array" ref="F25">IF(Options!$D$18=1, IFERROR(MAX(IF($I$199:$R$199=1,(I25:R25),"")),
     MAX(IF($I$199:$R$199=2,(I25:R25),""))),
IF(Options!$D$19=1, IFERROR(AVERAGE(IF($I$199:$R$199=1,I25:R25,"")),
     AVERAGE(IF($I$199:$R$199=2,(I25:R25),""))),
IF(Options!$D$20=1, IFERROR(IF(OR(IF(ISNUMBER(I25:R25),IF(I$199:R$199 = 1,I25:R25, ""), "")=0), 0, GEOMEAN(IF(ISNUMBER(I25:R25),IF(I$199:R$199 = 1,I25:R25, ""), ""))),
   IF(OR(IF(ISNUMBER(I25:R25),IF(I$199:R$199 = 2,I25:R25, ""), "")=0), 0, GEOMEAN(IF(ISNUMBER(I25:R25),IF(I$199:R$199 = 2,I25:R25, ""), "")))))))</f>
        <v>6.94</v>
      </c>
      <c r="G25" s="89" cm="1">
        <f t="array" ref="G25">IF(Options!$D$18=1, IFERROR(MAX(IF($I$200:$R$200=1,(I25:R25),"")),
     MAX(IF($I$200:$R$200=2,(I25:R25),""))),
IF(Options!$D$19=1, IFERROR(AVERAGE(IF($I$200:$R$200=1,(I25:R25),"")),
     AVERAGE(IF($I$200:$R$200=2,(I25:R25),""))),
IF(Options!$D$20=1, IFERROR(IF(OR(IF(ISNUMBER(I25:R25),IF(I$200:R$200 = 1,I25:R25, ""), "")=0), 0, GEOMEAN(IF(ISNUMBER(I25:R25),IF(I$200:R$200 = 1,I25:R25, ""), ""))),
   IF(OR(IF(ISNUMBER(I25:R25),IF(I$200:R$200 = 2,I25:R25, ""), "")=0), 0, GEOMEAN(IF(ISNUMBER(I25:R25),IF(I$200:R$200 = 2,I25:R25, ""), "")))))))</f>
        <v>7.18769230769231</v>
      </c>
      <c r="H25" s="103" t="s">
        <v>46</v>
      </c>
      <c r="I25" s="89">
        <v>6.94</v>
      </c>
      <c r="J25" s="89">
        <v>0</v>
      </c>
      <c r="K25" s="89">
        <v>0.38862981603431701</v>
      </c>
      <c r="L25" s="89">
        <v>0.70806021792773999</v>
      </c>
      <c r="M25" s="89">
        <v>4.9805599999999997</v>
      </c>
      <c r="N25" s="89">
        <v>1.8740000000000001</v>
      </c>
      <c r="O25" s="89">
        <v>7.18769230769231</v>
      </c>
      <c r="P25" s="89">
        <v>4.5</v>
      </c>
      <c r="Q25" s="184">
        <v>0</v>
      </c>
      <c r="R25" s="186">
        <v>0</v>
      </c>
      <c r="S25" s="185"/>
    </row>
    <row r="26" spans="1:19" x14ac:dyDescent="0.2">
      <c r="A26" s="85">
        <v>21</v>
      </c>
      <c r="B26" s="85" t="s">
        <v>47</v>
      </c>
      <c r="C26" s="85" t="s">
        <v>48</v>
      </c>
      <c r="D26" s="86" t="str">
        <f t="shared" si="0"/>
        <v/>
      </c>
      <c r="E26" s="89">
        <f>IF(Options!$D$24 = 1, MAX(F26, G26),
IF(Options!$D$25 = 1, AVERAGE(F26,G26),
IF(Options!$D$26 = 1, IFERROR(GEOMEAN(F26, G26), MAX(F26, G26)))))</f>
        <v>8.7407093533648617</v>
      </c>
      <c r="F26" s="89" cm="1">
        <f t="array" ref="F26">IF(Options!$D$18=1, IFERROR(MAX(IF($I$199:$R$199=1,(I26:R26),"")),
     MAX(IF($I$199:$R$199=2,(I26:R26),""))),
IF(Options!$D$19=1, IFERROR(AVERAGE(IF($I$199:$R$199=1,I26:R26,"")),
     AVERAGE(IF($I$199:$R$199=2,(I26:R26),""))),
IF(Options!$D$20=1, IFERROR(IF(OR(IF(ISNUMBER(I26:R26),IF(I$199:R$199 = 1,I26:R26, ""), "")=0), 0, GEOMEAN(IF(ISNUMBER(I26:R26),IF(I$199:R$199 = 1,I26:R26, ""), ""))),
   IF(OR(IF(ISNUMBER(I26:R26),IF(I$199:R$199 = 2,I26:R26, ""), "")=0), 0, GEOMEAN(IF(ISNUMBER(I26:R26),IF(I$199:R$199 = 2,I26:R26, ""), "")))))))</f>
        <v>7.64</v>
      </c>
      <c r="G26" s="89" cm="1">
        <f t="array" ref="G26">IF(Options!$D$18=1, IFERROR(MAX(IF($I$200:$R$200=1,(I26:R26),"")),
     MAX(IF($I$200:$R$200=2,(I26:R26),""))),
IF(Options!$D$19=1, IFERROR(AVERAGE(IF($I$200:$R$200=1,(I26:R26),"")),
     AVERAGE(IF($I$200:$R$200=2,(I26:R26),""))),
IF(Options!$D$20=1, IFERROR(IF(OR(IF(ISNUMBER(I26:R26),IF(I$200:R$200 = 1,I26:R26, ""), "")=0), 0, GEOMEAN(IF(ISNUMBER(I26:R26),IF(I$200:R$200 = 1,I26:R26, ""), ""))),
   IF(OR(IF(ISNUMBER(I26:R26),IF(I$200:R$200 = 2,I26:R26, ""), "")=0), 0, GEOMEAN(IF(ISNUMBER(I26:R26),IF(I$200:R$200 = 2,I26:R26, ""), "")))))))</f>
        <v>10</v>
      </c>
      <c r="H26" s="103" t="s">
        <v>48</v>
      </c>
      <c r="I26" s="89">
        <v>7.64</v>
      </c>
      <c r="J26" s="89">
        <v>10</v>
      </c>
      <c r="K26" s="89">
        <v>0.512820512820513</v>
      </c>
      <c r="L26" s="89">
        <v>0</v>
      </c>
      <c r="M26" s="89">
        <v>0.21556</v>
      </c>
      <c r="N26" s="89">
        <v>0.71799999999999997</v>
      </c>
      <c r="O26" s="89">
        <v>2.1307692307692299</v>
      </c>
      <c r="P26" s="89">
        <v>4.5</v>
      </c>
      <c r="Q26" s="184">
        <v>0</v>
      </c>
      <c r="R26" s="186">
        <v>0</v>
      </c>
      <c r="S26" s="185"/>
    </row>
    <row r="27" spans="1:19" x14ac:dyDescent="0.2">
      <c r="A27" s="85">
        <v>22</v>
      </c>
      <c r="B27" s="85" t="s">
        <v>49</v>
      </c>
      <c r="C27" s="85" t="s">
        <v>50</v>
      </c>
      <c r="D27" s="86" t="str">
        <f t="shared" si="0"/>
        <v/>
      </c>
      <c r="E27" s="89">
        <f>IF(Options!$D$24 = 1, MAX(F27, G27),
IF(Options!$D$25 = 1, AVERAGE(F27,G27),
IF(Options!$D$26 = 1, IFERROR(GEOMEAN(F27, G27), MAX(F27, G27)))))</f>
        <v>6.8931404029937315</v>
      </c>
      <c r="F27" s="89" cm="1">
        <f t="array" ref="F27">IF(Options!$D$18=1, IFERROR(MAX(IF($I$199:$R$199=1,(I27:R27),"")),
     MAX(IF($I$199:$R$199=2,(I27:R27),""))),
IF(Options!$D$19=1, IFERROR(AVERAGE(IF($I$199:$R$199=1,I27:R27,"")),
     AVERAGE(IF($I$199:$R$199=2,(I27:R27),""))),
IF(Options!$D$20=1, IFERROR(IF(OR(IF(ISNUMBER(I27:R27),IF(I$199:R$199 = 1,I27:R27, ""), "")=0), 0, GEOMEAN(IF(ISNUMBER(I27:R27),IF(I$199:R$199 = 1,I27:R27, ""), ""))),
   IF(OR(IF(ISNUMBER(I27:R27),IF(I$199:R$199 = 2,I27:R27, ""), "")=0), 0, GEOMEAN(IF(ISNUMBER(I27:R27),IF(I$199:R$199 = 2,I27:R27, ""), "")))))))</f>
        <v>7.25</v>
      </c>
      <c r="G27" s="89" cm="1">
        <f t="array" ref="G27">IF(Options!$D$18=1, IFERROR(MAX(IF($I$200:$R$200=1,(I27:R27),"")),
     MAX(IF($I$200:$R$200=2,(I27:R27),""))),
IF(Options!$D$19=1, IFERROR(AVERAGE(IF($I$200:$R$200=1,(I27:R27),"")),
     AVERAGE(IF($I$200:$R$200=2,(I27:R27),""))),
IF(Options!$D$20=1, IFERROR(IF(OR(IF(ISNUMBER(I27:R27),IF(I$200:R$200 = 1,I27:R27, ""), "")=0), 0, GEOMEAN(IF(ISNUMBER(I27:R27),IF(I$200:R$200 = 1,I27:R27, ""), ""))),
   IF(OR(IF(ISNUMBER(I27:R27),IF(I$200:R$200 = 2,I27:R27, ""), "")=0), 0, GEOMEAN(IF(ISNUMBER(I27:R27),IF(I$200:R$200 = 2,I27:R27, ""), "")))))))</f>
        <v>6.5538461538461501</v>
      </c>
      <c r="H27" s="103" t="s">
        <v>50</v>
      </c>
      <c r="I27" s="89">
        <v>6.84</v>
      </c>
      <c r="J27" s="89">
        <v>4.7619047619047397</v>
      </c>
      <c r="K27" s="89">
        <v>0</v>
      </c>
      <c r="L27" s="89">
        <v>8.4924222972588802E-3</v>
      </c>
      <c r="M27" s="89">
        <v>2.4447199999999998</v>
      </c>
      <c r="N27" s="89">
        <v>3.0840000000000001</v>
      </c>
      <c r="O27" s="89">
        <v>6.5538461538461501</v>
      </c>
      <c r="P27" s="89">
        <v>7.25</v>
      </c>
      <c r="Q27" s="184">
        <v>0</v>
      </c>
      <c r="R27" s="186">
        <v>0</v>
      </c>
      <c r="S27" s="185"/>
    </row>
    <row r="28" spans="1:19" x14ac:dyDescent="0.2">
      <c r="A28" s="85">
        <v>23</v>
      </c>
      <c r="B28" s="85" t="s">
        <v>51</v>
      </c>
      <c r="C28" s="85" t="s">
        <v>52</v>
      </c>
      <c r="D28" s="86" t="str">
        <f t="shared" si="0"/>
        <v/>
      </c>
      <c r="E28" s="89">
        <f>IF(Options!$D$24 = 1, MAX(F28, G28),
IF(Options!$D$25 = 1, AVERAGE(F28,G28),
IF(Options!$D$26 = 1, IFERROR(GEOMEAN(F28, G28), MAX(F28, G28)))))</f>
        <v>6.1237243569579451</v>
      </c>
      <c r="F28" s="89" cm="1">
        <f t="array" ref="F28">IF(Options!$D$18=1, IFERROR(MAX(IF($I$199:$R$199=1,(I28:R28),"")),
     MAX(IF($I$199:$R$199=2,(I28:R28),""))),
IF(Options!$D$19=1, IFERROR(AVERAGE(IF($I$199:$R$199=1,I28:R28,"")),
     AVERAGE(IF($I$199:$R$199=2,(I28:R28),""))),
IF(Options!$D$20=1, IFERROR(IF(OR(IF(ISNUMBER(I28:R28),IF(I$199:R$199 = 1,I28:R28, ""), "")=0), 0, GEOMEAN(IF(ISNUMBER(I28:R28),IF(I$199:R$199 = 1,I28:R28, ""), ""))),
   IF(OR(IF(ISNUMBER(I28:R28),IF(I$199:R$199 = 2,I28:R28, ""), "")=0), 0, GEOMEAN(IF(ISNUMBER(I28:R28),IF(I$199:R$199 = 2,I28:R28, ""), "")))))))</f>
        <v>3.75</v>
      </c>
      <c r="G28" s="89" cm="1">
        <f t="array" ref="G28">IF(Options!$D$18=1, IFERROR(MAX(IF($I$200:$R$200=1,(I28:R28),"")),
     MAX(IF($I$200:$R$200=2,(I28:R28),""))),
IF(Options!$D$19=1, IFERROR(AVERAGE(IF($I$200:$R$200=1,(I28:R28),"")),
     AVERAGE(IF($I$200:$R$200=2,(I28:R28),""))),
IF(Options!$D$20=1, IFERROR(IF(OR(IF(ISNUMBER(I28:R28),IF(I$200:R$200 = 1,I28:R28, ""), "")=0), 0, GEOMEAN(IF(ISNUMBER(I28:R28),IF(I$200:R$200 = 1,I28:R28, ""), ""))),
   IF(OR(IF(ISNUMBER(I28:R28),IF(I$200:R$200 = 2,I28:R28, ""), "")=0), 0, GEOMEAN(IF(ISNUMBER(I28:R28),IF(I$200:R$200 = 2,I28:R28, ""), "")))))))</f>
        <v>10</v>
      </c>
      <c r="H28" s="103" t="s">
        <v>52</v>
      </c>
      <c r="I28" s="89">
        <v>2.06</v>
      </c>
      <c r="J28" s="89">
        <v>2.3809523809523698</v>
      </c>
      <c r="K28" s="89">
        <v>3.3626754903600098</v>
      </c>
      <c r="L28" s="89">
        <v>1.1477091889261399</v>
      </c>
      <c r="M28" s="89">
        <v>10</v>
      </c>
      <c r="N28" s="89">
        <v>10</v>
      </c>
      <c r="O28" s="89" t="s">
        <v>473</v>
      </c>
      <c r="P28" s="89">
        <v>3.75</v>
      </c>
      <c r="Q28" s="184">
        <v>10</v>
      </c>
      <c r="R28" s="186">
        <v>0</v>
      </c>
      <c r="S28" s="185"/>
    </row>
    <row r="29" spans="1:19" x14ac:dyDescent="0.2">
      <c r="A29" s="85">
        <v>24</v>
      </c>
      <c r="B29" s="85" t="s">
        <v>53</v>
      </c>
      <c r="C29" s="85" t="s">
        <v>54</v>
      </c>
      <c r="D29" s="86" t="str">
        <f t="shared" si="0"/>
        <v/>
      </c>
      <c r="E29" s="89">
        <f>IF(Options!$D$24 = 1, MAX(F29, G29),
IF(Options!$D$25 = 1, AVERAGE(F29,G29),
IF(Options!$D$26 = 1, IFERROR(GEOMEAN(F29, G29), MAX(F29, G29)))))</f>
        <v>8.5188865805003076</v>
      </c>
      <c r="F29" s="89" cm="1">
        <f t="array" ref="F29">IF(Options!$D$18=1, IFERROR(MAX(IF($I$199:$R$199=1,(I29:R29),"")),
     MAX(IF($I$199:$R$199=2,(I29:R29),""))),
IF(Options!$D$19=1, IFERROR(AVERAGE(IF($I$199:$R$199=1,I29:R29,"")),
     AVERAGE(IF($I$199:$R$199=2,(I29:R29),""))),
IF(Options!$D$20=1, IFERROR(IF(OR(IF(ISNUMBER(I29:R29),IF(I$199:R$199 = 1,I29:R29, ""), "")=0), 0, GEOMEAN(IF(ISNUMBER(I29:R29),IF(I$199:R$199 = 1,I29:R29, ""), ""))),
   IF(OR(IF(ISNUMBER(I29:R29),IF(I$199:R$199 = 2,I29:R29, ""), "")=0), 0, GEOMEAN(IF(ISNUMBER(I29:R29),IF(I$199:R$199 = 2,I29:R29, ""), "")))))))</f>
        <v>7.62</v>
      </c>
      <c r="G29" s="89" cm="1">
        <f t="array" ref="G29">IF(Options!$D$18=1, IFERROR(MAX(IF($I$200:$R$200=1,(I29:R29),"")),
     MAX(IF($I$200:$R$200=2,(I29:R29),""))),
IF(Options!$D$19=1, IFERROR(AVERAGE(IF($I$200:$R$200=1,(I29:R29),"")),
     AVERAGE(IF($I$200:$R$200=2,(I29:R29),""))),
IF(Options!$D$20=1, IFERROR(IF(OR(IF(ISNUMBER(I29:R29),IF(I$200:R$200 = 1,I29:R29, ""), "")=0), 0, GEOMEAN(IF(ISNUMBER(I29:R29),IF(I$200:R$200 = 1,I29:R29, ""), ""))),
   IF(OR(IF(ISNUMBER(I29:R29),IF(I$200:R$200 = 2,I29:R29, ""), "")=0), 0, GEOMEAN(IF(ISNUMBER(I29:R29),IF(I$200:R$200 = 2,I29:R29, ""), "")))))))</f>
        <v>9.5238095238094793</v>
      </c>
      <c r="H29" s="103" t="s">
        <v>54</v>
      </c>
      <c r="I29" s="89">
        <v>7.62</v>
      </c>
      <c r="J29" s="89">
        <v>9.5238095238094793</v>
      </c>
      <c r="K29" s="89">
        <v>4.1025641025641004</v>
      </c>
      <c r="L29" s="89">
        <v>0</v>
      </c>
      <c r="M29" s="89">
        <v>1.5509999999999999</v>
      </c>
      <c r="N29" s="89">
        <v>1.988</v>
      </c>
      <c r="O29" s="89">
        <v>1.63384615384615</v>
      </c>
      <c r="P29" s="89">
        <v>5</v>
      </c>
      <c r="Q29" s="184">
        <v>0</v>
      </c>
      <c r="R29" s="186">
        <v>0</v>
      </c>
      <c r="S29" s="185"/>
    </row>
    <row r="30" spans="1:19" x14ac:dyDescent="0.2">
      <c r="A30" s="85">
        <v>25</v>
      </c>
      <c r="B30" s="85" t="s">
        <v>55</v>
      </c>
      <c r="C30" s="85" t="s">
        <v>56</v>
      </c>
      <c r="D30" s="86" t="str">
        <f t="shared" si="0"/>
        <v/>
      </c>
      <c r="E30" s="89">
        <f>IF(Options!$D$24 = 1, MAX(F30, G30),
IF(Options!$D$25 = 1, AVERAGE(F30,G30),
IF(Options!$D$26 = 1, IFERROR(GEOMEAN(F30, G30), MAX(F30, G30)))))</f>
        <v>6.1745432718043718</v>
      </c>
      <c r="F30" s="89" cm="1">
        <f t="array" ref="F30">IF(Options!$D$18=1, IFERROR(MAX(IF($I$199:$R$199=1,(I30:R30),"")),
     MAX(IF($I$199:$R$199=2,(I30:R30),""))),
IF(Options!$D$19=1, IFERROR(AVERAGE(IF($I$199:$R$199=1,I30:R30,"")),
     AVERAGE(IF($I$199:$R$199=2,(I30:R30),""))),
IF(Options!$D$20=1, IFERROR(IF(OR(IF(ISNUMBER(I30:R30),IF(I$199:R$199 = 1,I30:R30, ""), "")=0), 0, GEOMEAN(IF(ISNUMBER(I30:R30),IF(I$199:R$199 = 1,I30:R30, ""), ""))),
   IF(OR(IF(ISNUMBER(I30:R30),IF(I$199:R$199 = 2,I30:R30, ""), "")=0), 0, GEOMEAN(IF(ISNUMBER(I30:R30),IF(I$199:R$199 = 2,I30:R30, ""), "")))))))</f>
        <v>7.48</v>
      </c>
      <c r="G30" s="89" cm="1">
        <f t="array" ref="G30">IF(Options!$D$18=1, IFERROR(MAX(IF($I$200:$R$200=1,(I30:R30),"")),
     MAX(IF($I$200:$R$200=2,(I30:R30),""))),
IF(Options!$D$19=1, IFERROR(AVERAGE(IF($I$200:$R$200=1,(I30:R30),"")),
     AVERAGE(IF($I$200:$R$200=2,(I30:R30),""))),
IF(Options!$D$20=1, IFERROR(IF(OR(IF(ISNUMBER(I30:R30),IF(I$200:R$200 = 1,I30:R30, ""), "")=0), 0, GEOMEAN(IF(ISNUMBER(I30:R30),IF(I$200:R$200 = 1,I30:R30, ""), ""))),
   IF(OR(IF(ISNUMBER(I30:R30),IF(I$200:R$200 = 2,I30:R30, ""), "")=0), 0, GEOMEAN(IF(ISNUMBER(I30:R30),IF(I$200:R$200 = 2,I30:R30, ""), "")))))))</f>
        <v>5.0969230769230798</v>
      </c>
      <c r="H30" s="103" t="s">
        <v>56</v>
      </c>
      <c r="I30" s="89">
        <v>7.48</v>
      </c>
      <c r="J30" s="89" t="s">
        <v>473</v>
      </c>
      <c r="K30" s="89">
        <v>6.6666666666748099E-4</v>
      </c>
      <c r="L30" s="89">
        <v>6.6666666666748099E-4</v>
      </c>
      <c r="M30" s="89">
        <v>1.30800000000004E-2</v>
      </c>
      <c r="N30" s="89">
        <v>0</v>
      </c>
      <c r="O30" s="89">
        <v>5.0969230769230798</v>
      </c>
      <c r="P30" s="89">
        <v>2.75</v>
      </c>
      <c r="Q30" s="184">
        <v>0</v>
      </c>
      <c r="R30" s="186">
        <v>0</v>
      </c>
      <c r="S30" s="185"/>
    </row>
    <row r="31" spans="1:19" x14ac:dyDescent="0.2">
      <c r="A31" s="85">
        <v>26</v>
      </c>
      <c r="B31" s="85" t="s">
        <v>57</v>
      </c>
      <c r="C31" s="85" t="s">
        <v>58</v>
      </c>
      <c r="D31" s="86" t="str">
        <f t="shared" si="0"/>
        <v/>
      </c>
      <c r="E31" s="89">
        <f>IF(Options!$D$24 = 1, MAX(F31, G31),
IF(Options!$D$25 = 1, AVERAGE(F31,G31),
IF(Options!$D$26 = 1, IFERROR(GEOMEAN(F31, G31), MAX(F31, G31)))))</f>
        <v>7.7071395471990778</v>
      </c>
      <c r="F31" s="89" cm="1">
        <f t="array" ref="F31">IF(Options!$D$18=1, IFERROR(MAX(IF($I$199:$R$199=1,(I31:R31),"")),
     MAX(IF($I$199:$R$199=2,(I31:R31),""))),
IF(Options!$D$19=1, IFERROR(AVERAGE(IF($I$199:$R$199=1,I31:R31,"")),
     AVERAGE(IF($I$199:$R$199=2,(I31:R31),""))),
IF(Options!$D$20=1, IFERROR(IF(OR(IF(ISNUMBER(I31:R31),IF(I$199:R$199 = 1,I31:R31, ""), "")=0), 0, GEOMEAN(IF(ISNUMBER(I31:R31),IF(I$199:R$199 = 1,I31:R31, ""), ""))),
   IF(OR(IF(ISNUMBER(I31:R31),IF(I$199:R$199 = 2,I31:R31, ""), "")=0), 0, GEOMEAN(IF(ISNUMBER(I31:R31),IF(I$199:R$199 = 2,I31:R31, ""), "")))))))</f>
        <v>5.94</v>
      </c>
      <c r="G31" s="89" cm="1">
        <f t="array" ref="G31">IF(Options!$D$18=1, IFERROR(MAX(IF($I$200:$R$200=1,(I31:R31),"")),
     MAX(IF($I$200:$R$200=2,(I31:R31),""))),
IF(Options!$D$19=1, IFERROR(AVERAGE(IF($I$200:$R$200=1,(I31:R31),"")),
     AVERAGE(IF($I$200:$R$200=2,(I31:R31),""))),
IF(Options!$D$20=1, IFERROR(IF(OR(IF(ISNUMBER(I31:R31),IF(I$200:R$200 = 1,I31:R31, ""), "")=0), 0, GEOMEAN(IF(ISNUMBER(I31:R31),IF(I$200:R$200 = 1,I31:R31, ""), ""))),
   IF(OR(IF(ISNUMBER(I31:R31),IF(I$200:R$200 = 2,I31:R31, ""), "")=0), 0, GEOMEAN(IF(ISNUMBER(I31:R31),IF(I$200:R$200 = 2,I31:R31, ""), "")))))))</f>
        <v>10</v>
      </c>
      <c r="H31" s="103" t="s">
        <v>58</v>
      </c>
      <c r="I31" s="89">
        <v>5.94</v>
      </c>
      <c r="J31" s="89">
        <v>10</v>
      </c>
      <c r="K31" s="89">
        <v>6.6666666666748099E-4</v>
      </c>
      <c r="L31" s="89">
        <v>6.6666666666748099E-4</v>
      </c>
      <c r="M31" s="89">
        <v>2.21999999999998E-2</v>
      </c>
      <c r="N31" s="89">
        <v>0</v>
      </c>
      <c r="O31" s="89">
        <v>3.4861538461538499</v>
      </c>
      <c r="P31" s="89">
        <v>5.5</v>
      </c>
      <c r="Q31" s="184">
        <v>0</v>
      </c>
      <c r="R31" s="186">
        <v>0</v>
      </c>
      <c r="S31" s="185"/>
    </row>
    <row r="32" spans="1:19" x14ac:dyDescent="0.2">
      <c r="A32" s="85">
        <v>27</v>
      </c>
      <c r="B32" s="85" t="s">
        <v>59</v>
      </c>
      <c r="C32" s="85" t="s">
        <v>60</v>
      </c>
      <c r="D32" s="86" t="str">
        <f t="shared" si="0"/>
        <v/>
      </c>
      <c r="E32" s="89">
        <f>IF(Options!$D$24 = 1, MAX(F32, G32),
IF(Options!$D$25 = 1, AVERAGE(F32,G32),
IF(Options!$D$26 = 1, IFERROR(GEOMEAN(F32, G32), MAX(F32, G32)))))</f>
        <v>8.6078590889510824</v>
      </c>
      <c r="F32" s="89" cm="1">
        <f t="array" ref="F32">IF(Options!$D$18=1, IFERROR(MAX(IF($I$199:$R$199=1,(I32:R32),"")),
     MAX(IF($I$199:$R$199=2,(I32:R32),""))),
IF(Options!$D$19=1, IFERROR(AVERAGE(IF($I$199:$R$199=1,I32:R32,"")),
     AVERAGE(IF($I$199:$R$199=2,(I32:R32),""))),
IF(Options!$D$20=1, IFERROR(IF(OR(IF(ISNUMBER(I32:R32),IF(I$199:R$199 = 1,I32:R32, ""), "")=0), 0, GEOMEAN(IF(ISNUMBER(I32:R32),IF(I$199:R$199 = 1,I32:R32, ""), ""))),
   IF(OR(IF(ISNUMBER(I32:R32),IF(I$199:R$199 = 2,I32:R32, ""), "")=0), 0, GEOMEAN(IF(ISNUMBER(I32:R32),IF(I$199:R$199 = 2,I32:R32, ""), "")))))))</f>
        <v>7.78</v>
      </c>
      <c r="G32" s="89" cm="1">
        <f t="array" ref="G32">IF(Options!$D$18=1, IFERROR(MAX(IF($I$200:$R$200=1,(I32:R32),"")),
     MAX(IF($I$200:$R$200=2,(I32:R32),""))),
IF(Options!$D$19=1, IFERROR(AVERAGE(IF($I$200:$R$200=1,(I32:R32),"")),
     AVERAGE(IF($I$200:$R$200=2,(I32:R32),""))),
IF(Options!$D$20=1, IFERROR(IF(OR(IF(ISNUMBER(I32:R32),IF(I$200:R$200 = 1,I32:R32, ""), "")=0), 0, GEOMEAN(IF(ISNUMBER(I32:R32),IF(I$200:R$200 = 1,I32:R32, ""), ""))),
   IF(OR(IF(ISNUMBER(I32:R32),IF(I$200:R$200 = 2,I32:R32, ""), "")=0), 0, GEOMEAN(IF(ISNUMBER(I32:R32),IF(I$200:R$200 = 2,I32:R32, ""), "")))))))</f>
        <v>9.5238095238094793</v>
      </c>
      <c r="H32" s="103" t="s">
        <v>60</v>
      </c>
      <c r="I32" s="89">
        <v>7.78</v>
      </c>
      <c r="J32" s="89">
        <v>9.5238095238094793</v>
      </c>
      <c r="K32" s="89">
        <v>0</v>
      </c>
      <c r="L32" s="89">
        <v>0</v>
      </c>
      <c r="M32" s="89">
        <v>7.2241999999999997</v>
      </c>
      <c r="N32" s="89">
        <v>5.8319999999999999</v>
      </c>
      <c r="O32" s="89">
        <v>3.8138461538461499</v>
      </c>
      <c r="P32" s="89">
        <v>6.75</v>
      </c>
      <c r="Q32" s="184">
        <v>0</v>
      </c>
      <c r="R32" s="186">
        <v>0</v>
      </c>
      <c r="S32" s="185"/>
    </row>
    <row r="33" spans="1:19" x14ac:dyDescent="0.2">
      <c r="A33" s="85">
        <v>28</v>
      </c>
      <c r="B33" s="85" t="s">
        <v>61</v>
      </c>
      <c r="C33" s="85" t="s">
        <v>62</v>
      </c>
      <c r="D33" s="86" t="str">
        <f t="shared" si="0"/>
        <v/>
      </c>
      <c r="E33" s="89">
        <f>IF(Options!$D$24 = 1, MAX(F33, G33),
IF(Options!$D$25 = 1, AVERAGE(F33,G33),
IF(Options!$D$26 = 1, IFERROR(GEOMEAN(F33, G33), MAX(F33, G33)))))</f>
        <v>10</v>
      </c>
      <c r="F33" s="89" cm="1">
        <f t="array" ref="F33">IF(Options!$D$18=1, IFERROR(MAX(IF($I$199:$R$199=1,(I33:R33),"")),
     MAX(IF($I$199:$R$199=2,(I33:R33),""))),
IF(Options!$D$19=1, IFERROR(AVERAGE(IF($I$199:$R$199=1,I33:R33,"")),
     AVERAGE(IF($I$199:$R$199=2,(I33:R33),""))),
IF(Options!$D$20=1, IFERROR(IF(OR(IF(ISNUMBER(I33:R33),IF(I$199:R$199 = 1,I33:R33, ""), "")=0), 0, GEOMEAN(IF(ISNUMBER(I33:R33),IF(I$199:R$199 = 1,I33:R33, ""), ""))),
   IF(OR(IF(ISNUMBER(I33:R33),IF(I$199:R$199 = 2,I33:R33, ""), "")=0), 0, GEOMEAN(IF(ISNUMBER(I33:R33),IF(I$199:R$199 = 2,I33:R33, ""), "")))))))</f>
        <v>10</v>
      </c>
      <c r="G33" s="89" cm="1">
        <f t="array" ref="G33">IF(Options!$D$18=1, IFERROR(MAX(IF($I$200:$R$200=1,(I33:R33),"")),
     MAX(IF($I$200:$R$200=2,(I33:R33),""))),
IF(Options!$D$19=1, IFERROR(AVERAGE(IF($I$200:$R$200=1,(I33:R33),"")),
     AVERAGE(IF($I$200:$R$200=2,(I33:R33),""))),
IF(Options!$D$20=1, IFERROR(IF(OR(IF(ISNUMBER(I33:R33),IF(I$200:R$200 = 1,I33:R33, ""), "")=0), 0, GEOMEAN(IF(ISNUMBER(I33:R33),IF(I$200:R$200 = 1,I33:R33, ""), ""))),
   IF(OR(IF(ISNUMBER(I33:R33),IF(I$200:R$200 = 2,I33:R33, ""), "")=0), 0, GEOMEAN(IF(ISNUMBER(I33:R33),IF(I$200:R$200 = 2,I33:R33, ""), "")))))))</f>
        <v>10</v>
      </c>
      <c r="H33" s="103" t="s">
        <v>62</v>
      </c>
      <c r="I33" s="89">
        <v>8.5399999999999991</v>
      </c>
      <c r="J33" s="89">
        <v>7.1428571428571104</v>
      </c>
      <c r="K33" s="89">
        <v>6.6666666666748099E-4</v>
      </c>
      <c r="L33" s="89">
        <v>6.6666666666748099E-4</v>
      </c>
      <c r="M33" s="89">
        <v>1.2000000000007599E-3</v>
      </c>
      <c r="N33" s="89">
        <v>0</v>
      </c>
      <c r="O33" s="89">
        <v>9.9046153846153793</v>
      </c>
      <c r="P33" s="89">
        <v>10</v>
      </c>
      <c r="Q33" s="184">
        <v>10</v>
      </c>
      <c r="R33" s="186">
        <v>0</v>
      </c>
      <c r="S33" s="185"/>
    </row>
    <row r="34" spans="1:19" x14ac:dyDescent="0.2">
      <c r="A34" s="85">
        <v>29</v>
      </c>
      <c r="B34" s="85" t="s">
        <v>63</v>
      </c>
      <c r="C34" s="85" t="s">
        <v>64</v>
      </c>
      <c r="D34" s="86" t="str">
        <f t="shared" si="0"/>
        <v/>
      </c>
      <c r="E34" s="89">
        <f>IF(Options!$D$24 = 1, MAX(F34, G34),
IF(Options!$D$25 = 1, AVERAGE(F34,G34),
IF(Options!$D$26 = 1, IFERROR(GEOMEAN(F34, G34), MAX(F34, G34)))))</f>
        <v>4.7619047619047397</v>
      </c>
      <c r="F34" s="89" cm="1">
        <f t="array" ref="F34">IF(Options!$D$18=1, IFERROR(MAX(IF($I$199:$R$199=1,(I34:R34),"")),
     MAX(IF($I$199:$R$199=2,(I34:R34),""))),
IF(Options!$D$19=1, IFERROR(AVERAGE(IF($I$199:$R$199=1,I34:R34,"")),
     AVERAGE(IF($I$199:$R$199=2,(I34:R34),""))),
IF(Options!$D$20=1, IFERROR(IF(OR(IF(ISNUMBER(I34:R34),IF(I$199:R$199 = 1,I34:R34, ""), "")=0), 0, GEOMEAN(IF(ISNUMBER(I34:R34),IF(I$199:R$199 = 1,I34:R34, ""), ""))),
   IF(OR(IF(ISNUMBER(I34:R34),IF(I$199:R$199 = 2,I34:R34, ""), "")=0), 0, GEOMEAN(IF(ISNUMBER(I34:R34),IF(I$199:R$199 = 2,I34:R34, ""), "")))))))</f>
        <v>0</v>
      </c>
      <c r="G34" s="89" cm="1">
        <f t="array" ref="G34">IF(Options!$D$18=1, IFERROR(MAX(IF($I$200:$R$200=1,(I34:R34),"")),
     MAX(IF($I$200:$R$200=2,(I34:R34),""))),
IF(Options!$D$19=1, IFERROR(AVERAGE(IF($I$200:$R$200=1,(I34:R34),"")),
     AVERAGE(IF($I$200:$R$200=2,(I34:R34),""))),
IF(Options!$D$20=1, IFERROR(IF(OR(IF(ISNUMBER(I34:R34),IF(I$200:R$200 = 1,I34:R34, ""), "")=0), 0, GEOMEAN(IF(ISNUMBER(I34:R34),IF(I$200:R$200 = 1,I34:R34, ""), ""))),
   IF(OR(IF(ISNUMBER(I34:R34),IF(I$200:R$200 = 2,I34:R34, ""), "")=0), 0, GEOMEAN(IF(ISNUMBER(I34:R34),IF(I$200:R$200 = 2,I34:R34, ""), "")))))))</f>
        <v>4.7619047619047397</v>
      </c>
      <c r="H34" s="103" t="s">
        <v>64</v>
      </c>
      <c r="I34" s="89">
        <v>0</v>
      </c>
      <c r="J34" s="89">
        <v>4.7619047619047397</v>
      </c>
      <c r="K34" s="89">
        <v>0</v>
      </c>
      <c r="L34" s="89">
        <v>1.95494511311414</v>
      </c>
      <c r="M34" s="89">
        <v>4.6947200000000002</v>
      </c>
      <c r="N34" s="89">
        <v>1.506</v>
      </c>
      <c r="O34" s="89">
        <v>4.3907692307692301</v>
      </c>
      <c r="P34" s="89">
        <v>0</v>
      </c>
      <c r="Q34" s="184">
        <v>0</v>
      </c>
      <c r="R34" s="186">
        <v>0</v>
      </c>
      <c r="S34" s="185"/>
    </row>
    <row r="35" spans="1:19" x14ac:dyDescent="0.2">
      <c r="A35" s="85">
        <v>30</v>
      </c>
      <c r="B35" s="85" t="s">
        <v>65</v>
      </c>
      <c r="C35" s="85" t="s">
        <v>66</v>
      </c>
      <c r="D35" s="86" t="str">
        <f t="shared" si="0"/>
        <v/>
      </c>
      <c r="E35" s="89">
        <f>IF(Options!$D$24 = 1, MAX(F35, G35),
IF(Options!$D$25 = 1, AVERAGE(F35,G35),
IF(Options!$D$26 = 1, IFERROR(GEOMEAN(F35, G35), MAX(F35, G35)))))</f>
        <v>2.1444271962461228</v>
      </c>
      <c r="F35" s="89" cm="1">
        <f t="array" ref="F35">IF(Options!$D$18=1, IFERROR(MAX(IF($I$199:$R$199=1,(I35:R35),"")),
     MAX(IF($I$199:$R$199=2,(I35:R35),""))),
IF(Options!$D$19=1, IFERROR(AVERAGE(IF($I$199:$R$199=1,I35:R35,"")),
     AVERAGE(IF($I$199:$R$199=2,(I35:R35),""))),
IF(Options!$D$20=1, IFERROR(IF(OR(IF(ISNUMBER(I35:R35),IF(I$199:R$199 = 1,I35:R35, ""), "")=0), 0, GEOMEAN(IF(ISNUMBER(I35:R35),IF(I$199:R$199 = 1,I35:R35, ""), ""))),
   IF(OR(IF(ISNUMBER(I35:R35),IF(I$199:R$199 = 2,I35:R35, ""), "")=0), 0, GEOMEAN(IF(ISNUMBER(I35:R35),IF(I$199:R$199 = 2,I35:R35, ""), "")))))))</f>
        <v>0.60000000000000098</v>
      </c>
      <c r="G35" s="89" cm="1">
        <f t="array" ref="G35">IF(Options!$D$18=1, IFERROR(MAX(IF($I$200:$R$200=1,(I35:R35),"")),
     MAX(IF($I$200:$R$200=2,(I35:R35),""))),
IF(Options!$D$19=1, IFERROR(AVERAGE(IF($I$200:$R$200=1,(I35:R35),"")),
     AVERAGE(IF($I$200:$R$200=2,(I35:R35),""))),
IF(Options!$D$20=1, IFERROR(IF(OR(IF(ISNUMBER(I35:R35),IF(I$200:R$200 = 1,I35:R35, ""), "")=0), 0, GEOMEAN(IF(ISNUMBER(I35:R35),IF(I$200:R$200 = 1,I35:R35, ""), ""))),
   IF(OR(IF(ISNUMBER(I35:R35),IF(I$200:R$200 = 2,I35:R35, ""), "")=0), 0, GEOMEAN(IF(ISNUMBER(I35:R35),IF(I$200:R$200 = 2,I35:R35, ""), "")))))))</f>
        <v>7.6642799999999998</v>
      </c>
      <c r="H35" s="103" t="s">
        <v>66</v>
      </c>
      <c r="I35" s="89">
        <v>0.60000000000000098</v>
      </c>
      <c r="J35" s="89">
        <v>2.3809523809523698</v>
      </c>
      <c r="K35" s="89">
        <v>3.3862406763398898</v>
      </c>
      <c r="L35" s="89">
        <v>1.4272435333237701</v>
      </c>
      <c r="M35" s="89">
        <v>7.6642799999999998</v>
      </c>
      <c r="N35" s="89">
        <v>2.8719999999999999</v>
      </c>
      <c r="O35" s="89">
        <v>3.0292307692307698</v>
      </c>
      <c r="P35" s="89">
        <v>0</v>
      </c>
      <c r="Q35" s="184">
        <v>0</v>
      </c>
      <c r="R35" s="186">
        <v>0</v>
      </c>
      <c r="S35" s="185"/>
    </row>
    <row r="36" spans="1:19" x14ac:dyDescent="0.2">
      <c r="A36" s="85">
        <v>31</v>
      </c>
      <c r="B36" s="85" t="s">
        <v>67</v>
      </c>
      <c r="C36" s="85" t="s">
        <v>68</v>
      </c>
      <c r="D36" s="86" t="str">
        <f t="shared" si="0"/>
        <v/>
      </c>
      <c r="E36" s="89">
        <f>IF(Options!$D$24 = 1, MAX(F36, G36),
IF(Options!$D$25 = 1, AVERAGE(F36,G36),
IF(Options!$D$26 = 1, IFERROR(GEOMEAN(F36, G36), MAX(F36, G36)))))</f>
        <v>5</v>
      </c>
      <c r="F36" s="89" cm="1">
        <f t="array" ref="F36">IF(Options!$D$18=1, IFERROR(MAX(IF($I$199:$R$199=1,(I36:R36),"")),
     MAX(IF($I$199:$R$199=2,(I36:R36),""))),
IF(Options!$D$19=1, IFERROR(AVERAGE(IF($I$199:$R$199=1,I36:R36,"")),
     AVERAGE(IF($I$199:$R$199=2,(I36:R36),""))),
IF(Options!$D$20=1, IFERROR(IF(OR(IF(ISNUMBER(I36:R36),IF(I$199:R$199 = 1,I36:R36, ""), "")=0), 0, GEOMEAN(IF(ISNUMBER(I36:R36),IF(I$199:R$199 = 1,I36:R36, ""), ""))),
   IF(OR(IF(ISNUMBER(I36:R36),IF(I$199:R$199 = 2,I36:R36, ""), "")=0), 0, GEOMEAN(IF(ISNUMBER(I36:R36),IF(I$199:R$199 = 2,I36:R36, ""), "")))))))</f>
        <v>2.5</v>
      </c>
      <c r="G36" s="89" cm="1">
        <f t="array" ref="G36">IF(Options!$D$18=1, IFERROR(MAX(IF($I$200:$R$200=1,(I36:R36),"")),
     MAX(IF($I$200:$R$200=2,(I36:R36),""))),
IF(Options!$D$19=1, IFERROR(AVERAGE(IF($I$200:$R$200=1,(I36:R36),"")),
     AVERAGE(IF($I$200:$R$200=2,(I36:R36),""))),
IF(Options!$D$20=1, IFERROR(IF(OR(IF(ISNUMBER(I36:R36),IF(I$200:R$200 = 1,I36:R36, ""), "")=0), 0, GEOMEAN(IF(ISNUMBER(I36:R36),IF(I$200:R$200 = 1,I36:R36, ""), ""))),
   IF(OR(IF(ISNUMBER(I36:R36),IF(I$200:R$200 = 2,I36:R36, ""), "")=0), 0, GEOMEAN(IF(ISNUMBER(I36:R36),IF(I$200:R$200 = 2,I36:R36, ""), "")))))))</f>
        <v>10</v>
      </c>
      <c r="H36" s="103" t="s">
        <v>68</v>
      </c>
      <c r="I36" s="89">
        <v>2.34</v>
      </c>
      <c r="J36" s="89">
        <v>4.7619047619047397</v>
      </c>
      <c r="K36" s="89">
        <v>0</v>
      </c>
      <c r="L36" s="89">
        <v>2.0847041326567499</v>
      </c>
      <c r="M36" s="89">
        <v>10</v>
      </c>
      <c r="N36" s="89">
        <v>7.1</v>
      </c>
      <c r="O36" s="89">
        <v>0</v>
      </c>
      <c r="P36" s="89">
        <v>2.5</v>
      </c>
      <c r="Q36" s="184">
        <v>10</v>
      </c>
      <c r="R36" s="186">
        <v>0</v>
      </c>
      <c r="S36" s="185"/>
    </row>
    <row r="37" spans="1:19" x14ac:dyDescent="0.2">
      <c r="A37" s="85">
        <v>32</v>
      </c>
      <c r="B37" s="85" t="s">
        <v>69</v>
      </c>
      <c r="C37" s="85" t="s">
        <v>70</v>
      </c>
      <c r="D37" s="86" t="str">
        <f t="shared" si="0"/>
        <v/>
      </c>
      <c r="E37" s="89">
        <f>IF(Options!$D$24 = 1, MAX(F37, G37),
IF(Options!$D$25 = 1, AVERAGE(F37,G37),
IF(Options!$D$26 = 1, IFERROR(GEOMEAN(F37, G37), MAX(F37, G37)))))</f>
        <v>6.6030296076876711</v>
      </c>
      <c r="F37" s="89" cm="1">
        <f t="array" ref="F37">IF(Options!$D$18=1, IFERROR(MAX(IF($I$199:$R$199=1,(I37:R37),"")),
     MAX(IF($I$199:$R$199=2,(I37:R37),""))),
IF(Options!$D$19=1, IFERROR(AVERAGE(IF($I$199:$R$199=1,I37:R37,"")),
     AVERAGE(IF($I$199:$R$199=2,(I37:R37),""))),
IF(Options!$D$20=1, IFERROR(IF(OR(IF(ISNUMBER(I37:R37),IF(I$199:R$199 = 1,I37:R37, ""), "")=0), 0, GEOMEAN(IF(ISNUMBER(I37:R37),IF(I$199:R$199 = 1,I37:R37, ""), ""))),
   IF(OR(IF(ISNUMBER(I37:R37),IF(I$199:R$199 = 2,I37:R37, ""), "")=0), 0, GEOMEAN(IF(ISNUMBER(I37:R37),IF(I$199:R$199 = 2,I37:R37, ""), "")))))))</f>
        <v>4.3600000000000003</v>
      </c>
      <c r="G37" s="89" cm="1">
        <f t="array" ref="G37">IF(Options!$D$18=1, IFERROR(MAX(IF($I$200:$R$200=1,(I37:R37),"")),
     MAX(IF($I$200:$R$200=2,(I37:R37),""))),
IF(Options!$D$19=1, IFERROR(AVERAGE(IF($I$200:$R$200=1,(I37:R37),"")),
     AVERAGE(IF($I$200:$R$200=2,(I37:R37),""))),
IF(Options!$D$20=1, IFERROR(IF(OR(IF(ISNUMBER(I37:R37),IF(I$200:R$200 = 1,I37:R37, ""), "")=0), 0, GEOMEAN(IF(ISNUMBER(I37:R37),IF(I$200:R$200 = 1,I37:R37, ""), ""))),
   IF(OR(IF(ISNUMBER(I37:R37),IF(I$200:R$200 = 2,I37:R37, ""), "")=0), 0, GEOMEAN(IF(ISNUMBER(I37:R37),IF(I$200:R$200 = 2,I37:R37, ""), "")))))))</f>
        <v>10</v>
      </c>
      <c r="H37" s="103" t="s">
        <v>70</v>
      </c>
      <c r="I37" s="89">
        <v>4.3600000000000003</v>
      </c>
      <c r="J37" s="89">
        <v>2.3809523809523698</v>
      </c>
      <c r="K37" s="89">
        <v>0</v>
      </c>
      <c r="L37" s="89">
        <v>0</v>
      </c>
      <c r="M37" s="89">
        <v>5.6000000000011596E-4</v>
      </c>
      <c r="N37" s="89">
        <v>0</v>
      </c>
      <c r="O37" s="89">
        <v>3.54153846153846</v>
      </c>
      <c r="P37" s="89">
        <v>3.5</v>
      </c>
      <c r="Q37" s="184">
        <v>10</v>
      </c>
      <c r="R37" s="186">
        <v>0</v>
      </c>
      <c r="S37" s="185"/>
    </row>
    <row r="38" spans="1:19" x14ac:dyDescent="0.2">
      <c r="A38" s="85">
        <v>33</v>
      </c>
      <c r="B38" s="85" t="s">
        <v>71</v>
      </c>
      <c r="C38" s="85" t="s">
        <v>72</v>
      </c>
      <c r="D38" s="86" t="str">
        <f t="shared" si="0"/>
        <v/>
      </c>
      <c r="E38" s="89">
        <f>IF(Options!$D$24 = 1, MAX(F38, G38),
IF(Options!$D$25 = 1, AVERAGE(F38,G38),
IF(Options!$D$26 = 1, IFERROR(GEOMEAN(F38, G38), MAX(F38, G38)))))</f>
        <v>7.5574721048366866</v>
      </c>
      <c r="F38" s="89" cm="1">
        <f t="array" ref="F38">IF(Options!$D$18=1, IFERROR(MAX(IF($I$199:$R$199=1,(I38:R38),"")),
     MAX(IF($I$199:$R$199=2,(I38:R38),""))),
IF(Options!$D$19=1, IFERROR(AVERAGE(IF($I$199:$R$199=1,I38:R38,"")),
     AVERAGE(IF($I$199:$R$199=2,(I38:R38),""))),
IF(Options!$D$20=1, IFERROR(IF(OR(IF(ISNUMBER(I38:R38),IF(I$199:R$199 = 1,I38:R38, ""), "")=0), 0, GEOMEAN(IF(ISNUMBER(I38:R38),IF(I$199:R$199 = 1,I38:R38, ""), ""))),
   IF(OR(IF(ISNUMBER(I38:R38),IF(I$199:R$199 = 2,I38:R38, ""), "")=0), 0, GEOMEAN(IF(ISNUMBER(I38:R38),IF(I$199:R$199 = 2,I38:R38, ""), "")))))))</f>
        <v>9</v>
      </c>
      <c r="G38" s="89" cm="1">
        <f t="array" ref="G38">IF(Options!$D$18=1, IFERROR(MAX(IF($I$200:$R$200=1,(I38:R38),"")),
     MAX(IF($I$200:$R$200=2,(I38:R38),""))),
IF(Options!$D$19=1, IFERROR(AVERAGE(IF($I$200:$R$200=1,(I38:R38),"")),
     AVERAGE(IF($I$200:$R$200=2,(I38:R38),""))),
IF(Options!$D$20=1, IFERROR(IF(OR(IF(ISNUMBER(I38:R38),IF(I$200:R$200 = 1,I38:R38, ""), "")=0), 0, GEOMEAN(IF(ISNUMBER(I38:R38),IF(I$200:R$200 = 1,I38:R38, ""), ""))),
   IF(OR(IF(ISNUMBER(I38:R38),IF(I$200:R$200 = 2,I38:R38, ""), "")=0), 0, GEOMEAN(IF(ISNUMBER(I38:R38),IF(I$200:R$200 = 2,I38:R38, ""), "")))))))</f>
        <v>6.3461538461538503</v>
      </c>
      <c r="H38" s="103" t="s">
        <v>72</v>
      </c>
      <c r="I38" s="89">
        <v>6.9</v>
      </c>
      <c r="J38" s="89" t="s">
        <v>473</v>
      </c>
      <c r="K38" s="89">
        <v>1.94871794871795</v>
      </c>
      <c r="L38" s="89">
        <v>0.73021811004253001</v>
      </c>
      <c r="M38" s="89">
        <v>0.62172000000000005</v>
      </c>
      <c r="N38" s="89">
        <v>0.183999999999999</v>
      </c>
      <c r="O38" s="89">
        <v>6.3461538461538503</v>
      </c>
      <c r="P38" s="89">
        <v>9</v>
      </c>
      <c r="Q38" s="184">
        <v>0</v>
      </c>
      <c r="R38" s="186">
        <v>0</v>
      </c>
      <c r="S38" s="185"/>
    </row>
    <row r="39" spans="1:19" x14ac:dyDescent="0.2">
      <c r="A39" s="85">
        <v>34</v>
      </c>
      <c r="B39" s="85" t="s">
        <v>73</v>
      </c>
      <c r="C39" s="85" t="s">
        <v>74</v>
      </c>
      <c r="D39" s="86" t="str">
        <f t="shared" si="0"/>
        <v/>
      </c>
      <c r="E39" s="89">
        <f>IF(Options!$D$24 = 1, MAX(F39, G39),
IF(Options!$D$25 = 1, AVERAGE(F39,G39),
IF(Options!$D$26 = 1, IFERROR(GEOMEAN(F39, G39), MAX(F39, G39)))))</f>
        <v>9.6176920308356717</v>
      </c>
      <c r="F39" s="89" cm="1">
        <f t="array" ref="F39">IF(Options!$D$18=1, IFERROR(MAX(IF($I$199:$R$199=1,(I39:R39),"")),
     MAX(IF($I$199:$R$199=2,(I39:R39),""))),
IF(Options!$D$19=1, IFERROR(AVERAGE(IF($I$199:$R$199=1,I39:R39,"")),
     AVERAGE(IF($I$199:$R$199=2,(I39:R39),""))),
IF(Options!$D$20=1, IFERROR(IF(OR(IF(ISNUMBER(I39:R39),IF(I$199:R$199 = 1,I39:R39, ""), "")=0), 0, GEOMEAN(IF(ISNUMBER(I39:R39),IF(I$199:R$199 = 1,I39:R39, ""), ""))),
   IF(OR(IF(ISNUMBER(I39:R39),IF(I$199:R$199 = 2,I39:R39, ""), "")=0), 0, GEOMEAN(IF(ISNUMBER(I39:R39),IF(I$199:R$199 = 2,I39:R39, ""), "")))))))</f>
        <v>9.25</v>
      </c>
      <c r="G39" s="89" cm="1">
        <f t="array" ref="G39">IF(Options!$D$18=1, IFERROR(MAX(IF($I$200:$R$200=1,(I39:R39),"")),
     MAX(IF($I$200:$R$200=2,(I39:R39),""))),
IF(Options!$D$19=1, IFERROR(AVERAGE(IF($I$200:$R$200=1,(I39:R39),"")),
     AVERAGE(IF($I$200:$R$200=2,(I39:R39),""))),
IF(Options!$D$20=1, IFERROR(IF(OR(IF(ISNUMBER(I39:R39),IF(I$200:R$200 = 1,I39:R39, ""), "")=0), 0, GEOMEAN(IF(ISNUMBER(I39:R39),IF(I$200:R$200 = 1,I39:R39, ""), ""))),
   IF(OR(IF(ISNUMBER(I39:R39),IF(I$200:R$200 = 2,I39:R39, ""), "")=0), 0, GEOMEAN(IF(ISNUMBER(I39:R39),IF(I$200:R$200 = 2,I39:R39, ""), "")))))))</f>
        <v>10</v>
      </c>
      <c r="H39" s="103" t="s">
        <v>74</v>
      </c>
      <c r="I39" s="89">
        <v>7.12</v>
      </c>
      <c r="J39" s="89">
        <v>2.3809523809523698</v>
      </c>
      <c r="K39" s="89">
        <v>10</v>
      </c>
      <c r="L39" s="89">
        <v>3.6418058819850199</v>
      </c>
      <c r="M39" s="89">
        <v>1.5169600000000001</v>
      </c>
      <c r="N39" s="89">
        <v>1.292</v>
      </c>
      <c r="O39" s="89">
        <v>8.2215384615384597</v>
      </c>
      <c r="P39" s="89">
        <v>9.25</v>
      </c>
      <c r="Q39" s="184">
        <v>0</v>
      </c>
      <c r="R39" s="186">
        <v>0</v>
      </c>
      <c r="S39" s="185"/>
    </row>
    <row r="40" spans="1:19" x14ac:dyDescent="0.2">
      <c r="A40" s="85">
        <v>35</v>
      </c>
      <c r="B40" s="85" t="s">
        <v>75</v>
      </c>
      <c r="C40" s="85" t="s">
        <v>76</v>
      </c>
      <c r="D40" s="86" t="str">
        <f t="shared" si="0"/>
        <v/>
      </c>
      <c r="E40" s="89">
        <f>IF(Options!$D$24 = 1, MAX(F40, G40),
IF(Options!$D$25 = 1, AVERAGE(F40,G40),
IF(Options!$D$26 = 1, IFERROR(GEOMEAN(F40, G40), MAX(F40, G40)))))</f>
        <v>10</v>
      </c>
      <c r="F40" s="89" cm="1">
        <f t="array" ref="F40">IF(Options!$D$18=1, IFERROR(MAX(IF($I$199:$R$199=1,(I40:R40),"")),
     MAX(IF($I$199:$R$199=2,(I40:R40),""))),
IF(Options!$D$19=1, IFERROR(AVERAGE(IF($I$199:$R$199=1,I40:R40,"")),
     AVERAGE(IF($I$199:$R$199=2,(I40:R40),""))),
IF(Options!$D$20=1, IFERROR(IF(OR(IF(ISNUMBER(I40:R40),IF(I$199:R$199 = 1,I40:R40, ""), "")=0), 0, GEOMEAN(IF(ISNUMBER(I40:R40),IF(I$199:R$199 = 1,I40:R40, ""), ""))),
   IF(OR(IF(ISNUMBER(I40:R40),IF(I$199:R$199 = 2,I40:R40, ""), "")=0), 0, GEOMEAN(IF(ISNUMBER(I40:R40),IF(I$199:R$199 = 2,I40:R40, ""), "")))))))</f>
        <v>10</v>
      </c>
      <c r="G40" s="89" cm="1">
        <f t="array" ref="G40">IF(Options!$D$18=1, IFERROR(MAX(IF($I$200:$R$200=1,(I40:R40),"")),
     MAX(IF($I$200:$R$200=2,(I40:R40),""))),
IF(Options!$D$19=1, IFERROR(AVERAGE(IF($I$200:$R$200=1,(I40:R40),"")),
     AVERAGE(IF($I$200:$R$200=2,(I40:R40),""))),
IF(Options!$D$20=1, IFERROR(IF(OR(IF(ISNUMBER(I40:R40),IF(I$200:R$200 = 1,I40:R40, ""), "")=0), 0, GEOMEAN(IF(ISNUMBER(I40:R40),IF(I$200:R$200 = 1,I40:R40, ""), ""))),
   IF(OR(IF(ISNUMBER(I40:R40),IF(I$200:R$200 = 2,I40:R40, ""), "")=0), 0, GEOMEAN(IF(ISNUMBER(I40:R40),IF(I$200:R$200 = 2,I40:R40, ""), "")))))))</f>
        <v>10</v>
      </c>
      <c r="H40" s="103" t="s">
        <v>76</v>
      </c>
      <c r="I40" s="89">
        <v>8.6999999999999993</v>
      </c>
      <c r="J40" s="89" t="s">
        <v>473</v>
      </c>
      <c r="K40" s="89">
        <v>9.1025641025641004</v>
      </c>
      <c r="L40" s="89">
        <v>0</v>
      </c>
      <c r="M40" s="89">
        <v>2.4039999999999399E-2</v>
      </c>
      <c r="N40" s="89">
        <v>4.1999999999999801E-2</v>
      </c>
      <c r="O40" s="89">
        <v>8.7015384615384601</v>
      </c>
      <c r="P40" s="89">
        <v>10</v>
      </c>
      <c r="Q40" s="184">
        <v>10</v>
      </c>
      <c r="R40" s="186">
        <v>0</v>
      </c>
      <c r="S40" s="185"/>
    </row>
    <row r="41" spans="1:19" x14ac:dyDescent="0.2">
      <c r="A41" s="85">
        <v>36</v>
      </c>
      <c r="B41" s="85" t="s">
        <v>77</v>
      </c>
      <c r="C41" s="85" t="s">
        <v>78</v>
      </c>
      <c r="D41" s="86" t="str">
        <f t="shared" si="0"/>
        <v/>
      </c>
      <c r="E41" s="89">
        <f>IF(Options!$D$24 = 1, MAX(F41, G41),
IF(Options!$D$25 = 1, AVERAGE(F41,G41),
IF(Options!$D$26 = 1, IFERROR(GEOMEAN(F41, G41), MAX(F41, G41)))))</f>
        <v>7.9778771033980647</v>
      </c>
      <c r="F41" s="89" cm="1">
        <f t="array" ref="F41">IF(Options!$D$18=1, IFERROR(MAX(IF($I$199:$R$199=1,(I41:R41),"")),
     MAX(IF($I$199:$R$199=2,(I41:R41),""))),
IF(Options!$D$19=1, IFERROR(AVERAGE(IF($I$199:$R$199=1,I41:R41,"")),
     AVERAGE(IF($I$199:$R$199=2,(I41:R41),""))),
IF(Options!$D$20=1, IFERROR(IF(OR(IF(ISNUMBER(I41:R41),IF(I$199:R$199 = 1,I41:R41, ""), "")=0), 0, GEOMEAN(IF(ISNUMBER(I41:R41),IF(I$199:R$199 = 1,I41:R41, ""), ""))),
   IF(OR(IF(ISNUMBER(I41:R41),IF(I$199:R$199 = 2,I41:R41, ""), "")=0), 0, GEOMEAN(IF(ISNUMBER(I41:R41),IF(I$199:R$199 = 2,I41:R41, ""), "")))))))</f>
        <v>9.2799999999999994</v>
      </c>
      <c r="G41" s="89" cm="1">
        <f t="array" ref="G41">IF(Options!$D$18=1, IFERROR(MAX(IF($I$200:$R$200=1,(I41:R41),"")),
     MAX(IF($I$200:$R$200=2,(I41:R41),""))),
IF(Options!$D$19=1, IFERROR(AVERAGE(IF($I$200:$R$200=1,(I41:R41),"")),
     AVERAGE(IF($I$200:$R$200=2,(I41:R41),""))),
IF(Options!$D$20=1, IFERROR(IF(OR(IF(ISNUMBER(I41:R41),IF(I$200:R$200 = 1,I41:R41, ""), "")=0), 0, GEOMEAN(IF(ISNUMBER(I41:R41),IF(I$200:R$200 = 1,I41:R41, ""), ""))),
   IF(OR(IF(ISNUMBER(I41:R41),IF(I$200:R$200 = 2,I41:R41, ""), "")=0), 0, GEOMEAN(IF(ISNUMBER(I41:R41),IF(I$200:R$200 = 2,I41:R41, ""), "")))))))</f>
        <v>6.8584615384615404</v>
      </c>
      <c r="H41" s="103" t="s">
        <v>78</v>
      </c>
      <c r="I41" s="89">
        <v>9.2799999999999994</v>
      </c>
      <c r="J41" s="89">
        <v>2.3809523809523698</v>
      </c>
      <c r="K41" s="89">
        <v>2.9015837104072402</v>
      </c>
      <c r="L41" s="89">
        <v>0</v>
      </c>
      <c r="M41" s="89">
        <v>0.12116</v>
      </c>
      <c r="N41" s="89">
        <v>5.1999999999999602E-2</v>
      </c>
      <c r="O41" s="89">
        <v>6.8584615384615404</v>
      </c>
      <c r="P41" s="89">
        <v>9.25</v>
      </c>
      <c r="Q41" s="184">
        <v>0</v>
      </c>
      <c r="R41" s="186">
        <v>0</v>
      </c>
      <c r="S41" s="185"/>
    </row>
    <row r="42" spans="1:19" x14ac:dyDescent="0.2">
      <c r="A42" s="85">
        <v>37</v>
      </c>
      <c r="B42" s="85" t="s">
        <v>79</v>
      </c>
      <c r="C42" s="85" t="s">
        <v>80</v>
      </c>
      <c r="D42" s="86" t="str">
        <f t="shared" si="0"/>
        <v/>
      </c>
      <c r="E42" s="89">
        <f>IF(Options!$D$24 = 1, MAX(F42, G42),
IF(Options!$D$25 = 1, AVERAGE(F42,G42),
IF(Options!$D$26 = 1, IFERROR(GEOMEAN(F42, G42), MAX(F42, G42)))))</f>
        <v>6.4086994446165431</v>
      </c>
      <c r="F42" s="89" cm="1">
        <f t="array" ref="F42">IF(Options!$D$18=1, IFERROR(MAX(IF($I$199:$R$199=1,(I42:R42),"")),
     MAX(IF($I$199:$R$199=2,(I42:R42),""))),
IF(Options!$D$19=1, IFERROR(AVERAGE(IF($I$199:$R$199=1,I42:R42,"")),
     AVERAGE(IF($I$199:$R$199=2,(I42:R42),""))),
IF(Options!$D$20=1, IFERROR(IF(OR(IF(ISNUMBER(I42:R42),IF(I$199:R$199 = 1,I42:R42, ""), "")=0), 0, GEOMEAN(IF(ISNUMBER(I42:R42),IF(I$199:R$199 = 1,I42:R42, ""), ""))),
   IF(OR(IF(ISNUMBER(I42:R42),IF(I$199:R$199 = 2,I42:R42, ""), "")=0), 0, GEOMEAN(IF(ISNUMBER(I42:R42),IF(I$199:R$199 = 2,I42:R42, ""), "")))))))</f>
        <v>5.75</v>
      </c>
      <c r="G42" s="89" cm="1">
        <f t="array" ref="G42">IF(Options!$D$18=1, IFERROR(MAX(IF($I$200:$R$200=1,(I42:R42),"")),
     MAX(IF($I$200:$R$200=2,(I42:R42),""))),
IF(Options!$D$19=1, IFERROR(AVERAGE(IF($I$200:$R$200=1,(I42:R42),"")),
     AVERAGE(IF($I$200:$R$200=2,(I42:R42),""))),
IF(Options!$D$20=1, IFERROR(IF(OR(IF(ISNUMBER(I42:R42),IF(I$200:R$200 = 1,I42:R42, ""), "")=0), 0, GEOMEAN(IF(ISNUMBER(I42:R42),IF(I$200:R$200 = 1,I42:R42, ""), ""))),
   IF(OR(IF(ISNUMBER(I42:R42),IF(I$200:R$200 = 2,I42:R42, ""), "")=0), 0, GEOMEAN(IF(ISNUMBER(I42:R42),IF(I$200:R$200 = 2,I42:R42, ""), "")))))))</f>
        <v>7.1428571428571104</v>
      </c>
      <c r="H42" s="103" t="s">
        <v>80</v>
      </c>
      <c r="I42" s="89">
        <v>5.16</v>
      </c>
      <c r="J42" s="89">
        <v>7.1428571428571104</v>
      </c>
      <c r="K42" s="89">
        <v>2.25987062467606</v>
      </c>
      <c r="L42" s="89">
        <v>4.2316293755565297</v>
      </c>
      <c r="M42" s="89">
        <v>5.1097599999999996</v>
      </c>
      <c r="N42" s="89">
        <v>5.2060000000000004</v>
      </c>
      <c r="O42" s="89">
        <v>2.10769230769231</v>
      </c>
      <c r="P42" s="89">
        <v>5.75</v>
      </c>
      <c r="Q42" s="184">
        <v>0</v>
      </c>
      <c r="R42" s="186">
        <v>0</v>
      </c>
      <c r="S42" s="185"/>
    </row>
    <row r="43" spans="1:19" x14ac:dyDescent="0.2">
      <c r="A43" s="85">
        <v>38</v>
      </c>
      <c r="B43" s="85" t="s">
        <v>81</v>
      </c>
      <c r="C43" s="85" t="s">
        <v>82</v>
      </c>
      <c r="D43" s="86" t="str">
        <f t="shared" si="0"/>
        <v/>
      </c>
      <c r="E43" s="89">
        <f>IF(Options!$D$24 = 1, MAX(F43, G43),
IF(Options!$D$25 = 1, AVERAGE(F43,G43),
IF(Options!$D$26 = 1, IFERROR(GEOMEAN(F43, G43), MAX(F43, G43)))))</f>
        <v>1.2558662349151641</v>
      </c>
      <c r="F43" s="89" cm="1">
        <f t="array" ref="F43">IF(Options!$D$18=1, IFERROR(MAX(IF($I$199:$R$199=1,(I43:R43),"")),
     MAX(IF($I$199:$R$199=2,(I43:R43),""))),
IF(Options!$D$19=1, IFERROR(AVERAGE(IF($I$199:$R$199=1,I43:R43,"")),
     AVERAGE(IF($I$199:$R$199=2,(I43:R43),""))),
IF(Options!$D$20=1, IFERROR(IF(OR(IF(ISNUMBER(I43:R43),IF(I$199:R$199 = 1,I43:R43, ""), "")=0), 0, GEOMEAN(IF(ISNUMBER(I43:R43),IF(I$199:R$199 = 1,I43:R43, ""), ""))),
   IF(OR(IF(ISNUMBER(I43:R43),IF(I$199:R$199 = 2,I43:R43, ""), "")=0), 0, GEOMEAN(IF(ISNUMBER(I43:R43),IF(I$199:R$199 = 2,I43:R43, ""), "")))))))</f>
        <v>10</v>
      </c>
      <c r="G43" s="89" cm="1">
        <f t="array" ref="G43">IF(Options!$D$18=1, IFERROR(MAX(IF($I$200:$R$200=1,(I43:R43),"")),
     MAX(IF($I$200:$R$200=2,(I43:R43),""))),
IF(Options!$D$19=1, IFERROR(AVERAGE(IF($I$200:$R$200=1,(I43:R43),"")),
     AVERAGE(IF($I$200:$R$200=2,(I43:R43),""))),
IF(Options!$D$20=1, IFERROR(IF(OR(IF(ISNUMBER(I43:R43),IF(I$200:R$200 = 1,I43:R43, ""), "")=0), 0, GEOMEAN(IF(ISNUMBER(I43:R43),IF(I$200:R$200 = 1,I43:R43, ""), ""))),
   IF(OR(IF(ISNUMBER(I43:R43),IF(I$200:R$200 = 2,I43:R43, ""), "")=0), 0, GEOMEAN(IF(ISNUMBER(I43:R43),IF(I$200:R$200 = 2,I43:R43, ""), "")))))))</f>
        <v>0.157719999999999</v>
      </c>
      <c r="H43" s="103" t="s">
        <v>82</v>
      </c>
      <c r="I43" s="89">
        <v>8.56</v>
      </c>
      <c r="J43" s="89" t="s">
        <v>473</v>
      </c>
      <c r="K43" s="89">
        <v>0</v>
      </c>
      <c r="L43" s="89">
        <v>0</v>
      </c>
      <c r="M43" s="89">
        <v>0.157719999999999</v>
      </c>
      <c r="N43" s="89">
        <v>0</v>
      </c>
      <c r="O43" s="89" t="s">
        <v>473</v>
      </c>
      <c r="P43" s="89">
        <v>10</v>
      </c>
      <c r="Q43" s="184">
        <v>0</v>
      </c>
      <c r="R43" s="186">
        <v>0</v>
      </c>
      <c r="S43" s="185"/>
    </row>
    <row r="44" spans="1:19" x14ac:dyDescent="0.2">
      <c r="A44" s="85">
        <v>39</v>
      </c>
      <c r="B44" s="85" t="s">
        <v>83</v>
      </c>
      <c r="C44" s="85" t="s">
        <v>84</v>
      </c>
      <c r="D44" s="86" t="str">
        <f t="shared" si="0"/>
        <v/>
      </c>
      <c r="E44" s="89">
        <f>IF(Options!$D$24 = 1, MAX(F44, G44),
IF(Options!$D$25 = 1, AVERAGE(F44,G44),
IF(Options!$D$26 = 1, IFERROR(GEOMEAN(F44, G44), MAX(F44, G44)))))</f>
        <v>7.2829177669392919</v>
      </c>
      <c r="F44" s="89" cm="1">
        <f t="array" ref="F44">IF(Options!$D$18=1, IFERROR(MAX(IF($I$199:$R$199=1,(I44:R44),"")),
     MAX(IF($I$199:$R$199=2,(I44:R44),""))),
IF(Options!$D$19=1, IFERROR(AVERAGE(IF($I$199:$R$199=1,I44:R44,"")),
     AVERAGE(IF($I$199:$R$199=2,(I44:R44),""))),
IF(Options!$D$20=1, IFERROR(IF(OR(IF(ISNUMBER(I44:R44),IF(I$199:R$199 = 1,I44:R44, ""), "")=0), 0, GEOMEAN(IF(ISNUMBER(I44:R44),IF(I$199:R$199 = 1,I44:R44, ""), ""))),
   IF(OR(IF(ISNUMBER(I44:R44),IF(I$199:R$199 = 2,I44:R44, ""), "")=0), 0, GEOMEAN(IF(ISNUMBER(I44:R44),IF(I$199:R$199 = 2,I44:R44, ""), "")))))))</f>
        <v>8.14</v>
      </c>
      <c r="G44" s="89" cm="1">
        <f t="array" ref="G44">IF(Options!$D$18=1, IFERROR(MAX(IF($I$200:$R$200=1,(I44:R44),"")),
     MAX(IF($I$200:$R$200=2,(I44:R44),""))),
IF(Options!$D$19=1, IFERROR(AVERAGE(IF($I$200:$R$200=1,(I44:R44),"")),
     AVERAGE(IF($I$200:$R$200=2,(I44:R44),""))),
IF(Options!$D$20=1, IFERROR(IF(OR(IF(ISNUMBER(I44:R44),IF(I$200:R$200 = 1,I44:R44, ""), "")=0), 0, GEOMEAN(IF(ISNUMBER(I44:R44),IF(I$200:R$200 = 1,I44:R44, ""), ""))),
   IF(OR(IF(ISNUMBER(I44:R44),IF(I$200:R$200 = 2,I44:R44, ""), "")=0), 0, GEOMEAN(IF(ISNUMBER(I44:R44),IF(I$200:R$200 = 2,I44:R44, ""), "")))))))</f>
        <v>6.5160799999999997</v>
      </c>
      <c r="H44" s="103" t="s">
        <v>84</v>
      </c>
      <c r="I44" s="89">
        <v>8.14</v>
      </c>
      <c r="J44" s="89" t="s">
        <v>473</v>
      </c>
      <c r="K44" s="89">
        <v>0.51370752630945304</v>
      </c>
      <c r="L44" s="89">
        <v>3.8208208807439301</v>
      </c>
      <c r="M44" s="89">
        <v>6.5160799999999997</v>
      </c>
      <c r="N44" s="89">
        <v>3.0840000000000001</v>
      </c>
      <c r="O44" s="89">
        <v>5.4169230769230801</v>
      </c>
      <c r="P44" s="89">
        <v>6.25</v>
      </c>
      <c r="Q44" s="184">
        <v>0</v>
      </c>
      <c r="R44" s="186">
        <v>0</v>
      </c>
      <c r="S44" s="185"/>
    </row>
    <row r="45" spans="1:19" x14ac:dyDescent="0.2">
      <c r="A45" s="85">
        <v>40</v>
      </c>
      <c r="B45" s="85" t="s">
        <v>85</v>
      </c>
      <c r="C45" s="85" t="s">
        <v>86</v>
      </c>
      <c r="D45" s="86" t="str">
        <f t="shared" si="0"/>
        <v/>
      </c>
      <c r="E45" s="89">
        <f>IF(Options!$D$24 = 1, MAX(F45, G45),
IF(Options!$D$25 = 1, AVERAGE(F45,G45),
IF(Options!$D$26 = 1, IFERROR(GEOMEAN(F45, G45), MAX(F45, G45)))))</f>
        <v>4.8697315854455061</v>
      </c>
      <c r="F45" s="89" cm="1">
        <f t="array" ref="F45">IF(Options!$D$18=1, IFERROR(MAX(IF($I$199:$R$199=1,(I45:R45),"")),
     MAX(IF($I$199:$R$199=2,(I45:R45),""))),
IF(Options!$D$19=1, IFERROR(AVERAGE(IF($I$199:$R$199=1,I45:R45,"")),
     AVERAGE(IF($I$199:$R$199=2,(I45:R45),""))),
IF(Options!$D$20=1, IFERROR(IF(OR(IF(ISNUMBER(I45:R45),IF(I$199:R$199 = 1,I45:R45, ""), "")=0), 0, GEOMEAN(IF(ISNUMBER(I45:R45),IF(I$199:R$199 = 1,I45:R45, ""), ""))),
   IF(OR(IF(ISNUMBER(I45:R45),IF(I$199:R$199 = 2,I45:R45, ""), "")=0), 0, GEOMEAN(IF(ISNUMBER(I45:R45),IF(I$199:R$199 = 2,I45:R45, ""), "")))))))</f>
        <v>4.9800000000000004</v>
      </c>
      <c r="G45" s="89" cm="1">
        <f t="array" ref="G45">IF(Options!$D$18=1, IFERROR(MAX(IF($I$200:$R$200=1,(I45:R45),"")),
     MAX(IF($I$200:$R$200=2,(I45:R45),""))),
IF(Options!$D$19=1, IFERROR(AVERAGE(IF($I$200:$R$200=1,(I45:R45),"")),
     AVERAGE(IF($I$200:$R$200=2,(I45:R45),""))),
IF(Options!$D$20=1, IFERROR(IF(OR(IF(ISNUMBER(I45:R45),IF(I$200:R$200 = 1,I45:R45, ""), "")=0), 0, GEOMEAN(IF(ISNUMBER(I45:R45),IF(I$200:R$200 = 1,I45:R45, ""), ""))),
   IF(OR(IF(ISNUMBER(I45:R45),IF(I$200:R$200 = 2,I45:R45, ""), "")=0), 0, GEOMEAN(IF(ISNUMBER(I45:R45),IF(I$200:R$200 = 2,I45:R45, ""), "")))))))</f>
        <v>4.7619047619047397</v>
      </c>
      <c r="H45" s="103" t="s">
        <v>86</v>
      </c>
      <c r="I45" s="89">
        <v>4.9800000000000004</v>
      </c>
      <c r="J45" s="89">
        <v>4.7619047619047397</v>
      </c>
      <c r="K45" s="89">
        <v>3.2412450853612298</v>
      </c>
      <c r="L45" s="89">
        <v>4.2360232881415296</v>
      </c>
      <c r="M45" s="89">
        <v>3.6737199999999999</v>
      </c>
      <c r="N45" s="89">
        <v>1.964</v>
      </c>
      <c r="O45" s="89">
        <v>3.7184615384615398</v>
      </c>
      <c r="P45" s="89">
        <v>3.5</v>
      </c>
      <c r="Q45" s="184">
        <v>0</v>
      </c>
      <c r="R45" s="186">
        <v>0</v>
      </c>
      <c r="S45" s="185"/>
    </row>
    <row r="46" spans="1:19" x14ac:dyDescent="0.2">
      <c r="A46" s="85">
        <v>41</v>
      </c>
      <c r="B46" s="85" t="s">
        <v>87</v>
      </c>
      <c r="C46" s="85" t="s">
        <v>88</v>
      </c>
      <c r="D46" s="86" t="str">
        <f t="shared" si="0"/>
        <v/>
      </c>
      <c r="E46" s="89">
        <f>IF(Options!$D$24 = 1, MAX(F46, G46),
IF(Options!$D$25 = 1, AVERAGE(F46,G46),
IF(Options!$D$26 = 1, IFERROR(GEOMEAN(F46, G46), MAX(F46, G46)))))</f>
        <v>5.7569833370313823</v>
      </c>
      <c r="F46" s="89" cm="1">
        <f t="array" ref="F46">IF(Options!$D$18=1, IFERROR(MAX(IF($I$199:$R$199=1,(I46:R46),"")),
     MAX(IF($I$199:$R$199=2,(I46:R46),""))),
IF(Options!$D$19=1, IFERROR(AVERAGE(IF($I$199:$R$199=1,I46:R46,"")),
     AVERAGE(IF($I$199:$R$199=2,(I46:R46),""))),
IF(Options!$D$20=1, IFERROR(IF(OR(IF(ISNUMBER(I46:R46),IF(I$199:R$199 = 1,I46:R46, ""), "")=0), 0, GEOMEAN(IF(ISNUMBER(I46:R46),IF(I$199:R$199 = 1,I46:R46, ""), ""))),
   IF(OR(IF(ISNUMBER(I46:R46),IF(I$199:R$199 = 2,I46:R46, ""), "")=0), 0, GEOMEAN(IF(ISNUMBER(I46:R46),IF(I$199:R$199 = 2,I46:R46, ""), "")))))))</f>
        <v>6.96</v>
      </c>
      <c r="G46" s="89" cm="1">
        <f t="array" ref="G46">IF(Options!$D$18=1, IFERROR(MAX(IF($I$200:$R$200=1,(I46:R46),"")),
     MAX(IF($I$200:$R$200=2,(I46:R46),""))),
IF(Options!$D$19=1, IFERROR(AVERAGE(IF($I$200:$R$200=1,(I46:R46),"")),
     AVERAGE(IF($I$200:$R$200=2,(I46:R46),""))),
IF(Options!$D$20=1, IFERROR(IF(OR(IF(ISNUMBER(I46:R46),IF(I$200:R$200 = 1,I46:R46, ""), "")=0), 0, GEOMEAN(IF(ISNUMBER(I46:R46),IF(I$200:R$200 = 1,I46:R46, ""), ""))),
   IF(OR(IF(ISNUMBER(I46:R46),IF(I$200:R$200 = 2,I46:R46, ""), "")=0), 0, GEOMEAN(IF(ISNUMBER(I46:R46),IF(I$200:R$200 = 2,I46:R46, ""), "")))))))</f>
        <v>4.7619047619047397</v>
      </c>
      <c r="H46" s="103" t="s">
        <v>88</v>
      </c>
      <c r="I46" s="89">
        <v>6.96</v>
      </c>
      <c r="J46" s="89">
        <v>4.7619047619047397</v>
      </c>
      <c r="K46" s="89">
        <v>0</v>
      </c>
      <c r="L46" s="89">
        <v>0</v>
      </c>
      <c r="M46" s="89">
        <v>2.8983599999999998</v>
      </c>
      <c r="N46" s="89">
        <v>0.52999999999999903</v>
      </c>
      <c r="O46" s="89">
        <v>1.9707692307692299</v>
      </c>
      <c r="P46" s="89">
        <v>3.5</v>
      </c>
      <c r="Q46" s="184">
        <v>0</v>
      </c>
      <c r="R46" s="186">
        <v>0</v>
      </c>
      <c r="S46" s="185"/>
    </row>
    <row r="47" spans="1:19" x14ac:dyDescent="0.2">
      <c r="A47" s="85">
        <v>42</v>
      </c>
      <c r="B47" s="85" t="s">
        <v>89</v>
      </c>
      <c r="C47" s="85" t="s">
        <v>90</v>
      </c>
      <c r="D47" s="86" t="str">
        <f t="shared" si="0"/>
        <v/>
      </c>
      <c r="E47" s="89">
        <f>IF(Options!$D$24 = 1, MAX(F47, G47),
IF(Options!$D$25 = 1, AVERAGE(F47,G47),
IF(Options!$D$26 = 1, IFERROR(GEOMEAN(F47, G47), MAX(F47, G47)))))</f>
        <v>7.3484692283495345</v>
      </c>
      <c r="F47" s="89" cm="1">
        <f t="array" ref="F47">IF(Options!$D$18=1, IFERROR(MAX(IF($I$199:$R$199=1,(I47:R47),"")),
     MAX(IF($I$199:$R$199=2,(I47:R47),""))),
IF(Options!$D$19=1, IFERROR(AVERAGE(IF($I$199:$R$199=1,I47:R47,"")),
     AVERAGE(IF($I$199:$R$199=2,(I47:R47),""))),
IF(Options!$D$20=1, IFERROR(IF(OR(IF(ISNUMBER(I47:R47),IF(I$199:R$199 = 1,I47:R47, ""), "")=0), 0, GEOMEAN(IF(ISNUMBER(I47:R47),IF(I$199:R$199 = 1,I47:R47, ""), ""))),
   IF(OR(IF(ISNUMBER(I47:R47),IF(I$199:R$199 = 2,I47:R47, ""), "")=0), 0, GEOMEAN(IF(ISNUMBER(I47:R47),IF(I$199:R$199 = 2,I47:R47, ""), "")))))))</f>
        <v>5.4</v>
      </c>
      <c r="G47" s="89" cm="1">
        <f t="array" ref="G47">IF(Options!$D$18=1, IFERROR(MAX(IF($I$200:$R$200=1,(I47:R47),"")),
     MAX(IF($I$200:$R$200=2,(I47:R47),""))),
IF(Options!$D$19=1, IFERROR(AVERAGE(IF($I$200:$R$200=1,(I47:R47),"")),
     AVERAGE(IF($I$200:$R$200=2,(I47:R47),""))),
IF(Options!$D$20=1, IFERROR(IF(OR(IF(ISNUMBER(I47:R47),IF(I$200:R$200 = 1,I47:R47, ""), "")=0), 0, GEOMEAN(IF(ISNUMBER(I47:R47),IF(I$200:R$200 = 1,I47:R47, ""), ""))),
   IF(OR(IF(ISNUMBER(I47:R47),IF(I$200:R$200 = 2,I47:R47, ""), "")=0), 0, GEOMEAN(IF(ISNUMBER(I47:R47),IF(I$200:R$200 = 2,I47:R47, ""), "")))))))</f>
        <v>10</v>
      </c>
      <c r="H47" s="103" t="s">
        <v>90</v>
      </c>
      <c r="I47" s="89">
        <v>5.4</v>
      </c>
      <c r="J47" s="89">
        <v>10</v>
      </c>
      <c r="K47" s="89">
        <v>2.9059829059829099</v>
      </c>
      <c r="L47" s="89">
        <v>0.36804772794579299</v>
      </c>
      <c r="M47" s="89">
        <v>10</v>
      </c>
      <c r="N47" s="89">
        <v>2.9359999999999999</v>
      </c>
      <c r="O47" s="89">
        <v>0.35230769230769399</v>
      </c>
      <c r="P47" s="89">
        <v>3.25</v>
      </c>
      <c r="Q47" s="184">
        <v>0</v>
      </c>
      <c r="R47" s="186">
        <v>0</v>
      </c>
      <c r="S47" s="185"/>
    </row>
    <row r="48" spans="1:19" x14ac:dyDescent="0.2">
      <c r="A48" s="85">
        <v>43</v>
      </c>
      <c r="B48" s="85" t="s">
        <v>91</v>
      </c>
      <c r="C48" s="85" t="s">
        <v>92</v>
      </c>
      <c r="D48" s="86" t="str">
        <f t="shared" si="0"/>
        <v/>
      </c>
      <c r="E48" s="89">
        <f>IF(Options!$D$24 = 1, MAX(F48, G48),
IF(Options!$D$25 = 1, AVERAGE(F48,G48),
IF(Options!$D$26 = 1, IFERROR(GEOMEAN(F48, G48), MAX(F48, G48)))))</f>
        <v>6</v>
      </c>
      <c r="F48" s="89" cm="1">
        <f t="array" ref="F48">IF(Options!$D$18=1, IFERROR(MAX(IF($I$199:$R$199=1,(I48:R48),"")),
     MAX(IF($I$199:$R$199=2,(I48:R48),""))),
IF(Options!$D$19=1, IFERROR(AVERAGE(IF($I$199:$R$199=1,I48:R48,"")),
     AVERAGE(IF($I$199:$R$199=2,(I48:R48),""))),
IF(Options!$D$20=1, IFERROR(IF(OR(IF(ISNUMBER(I48:R48),IF(I$199:R$199 = 1,I48:R48, ""), "")=0), 0, GEOMEAN(IF(ISNUMBER(I48:R48),IF(I$199:R$199 = 1,I48:R48, ""), ""))),
   IF(OR(IF(ISNUMBER(I48:R48),IF(I$199:R$199 = 2,I48:R48, ""), "")=0), 0, GEOMEAN(IF(ISNUMBER(I48:R48),IF(I$199:R$199 = 2,I48:R48, ""), "")))))))</f>
        <v>3.6</v>
      </c>
      <c r="G48" s="89" cm="1">
        <f t="array" ref="G48">IF(Options!$D$18=1, IFERROR(MAX(IF($I$200:$R$200=1,(I48:R48),"")),
     MAX(IF($I$200:$R$200=2,(I48:R48),""))),
IF(Options!$D$19=1, IFERROR(AVERAGE(IF($I$200:$R$200=1,(I48:R48),"")),
     AVERAGE(IF($I$200:$R$200=2,(I48:R48),""))),
IF(Options!$D$20=1, IFERROR(IF(OR(IF(ISNUMBER(I48:R48),IF(I$200:R$200 = 1,I48:R48, ""), "")=0), 0, GEOMEAN(IF(ISNUMBER(I48:R48),IF(I$200:R$200 = 1,I48:R48, ""), ""))),
   IF(OR(IF(ISNUMBER(I48:R48),IF(I$200:R$200 = 2,I48:R48, ""), "")=0), 0, GEOMEAN(IF(ISNUMBER(I48:R48),IF(I$200:R$200 = 2,I48:R48, ""), "")))))))</f>
        <v>10</v>
      </c>
      <c r="H48" s="103" t="s">
        <v>92</v>
      </c>
      <c r="I48" s="89">
        <v>3.6</v>
      </c>
      <c r="J48" s="89">
        <v>4.7619047619047397</v>
      </c>
      <c r="K48" s="89">
        <v>0</v>
      </c>
      <c r="L48" s="89">
        <v>0</v>
      </c>
      <c r="M48" s="89">
        <v>10</v>
      </c>
      <c r="N48" s="89">
        <v>10</v>
      </c>
      <c r="O48" s="89">
        <v>0.99384615384615305</v>
      </c>
      <c r="P48" s="89">
        <v>3.5</v>
      </c>
      <c r="Q48" s="184">
        <v>0</v>
      </c>
      <c r="R48" s="186">
        <v>0</v>
      </c>
      <c r="S48" s="185"/>
    </row>
    <row r="49" spans="1:19" x14ac:dyDescent="0.2">
      <c r="A49" s="85">
        <v>44</v>
      </c>
      <c r="B49" s="85" t="s">
        <v>93</v>
      </c>
      <c r="C49" s="85" t="s">
        <v>94</v>
      </c>
      <c r="D49" s="86" t="str">
        <f t="shared" si="0"/>
        <v/>
      </c>
      <c r="E49" s="89">
        <f>IF(Options!$D$24 = 1, MAX(F49, G49),
IF(Options!$D$25 = 1, AVERAGE(F49,G49),
IF(Options!$D$26 = 1, IFERROR(GEOMEAN(F49, G49), MAX(F49, G49)))))</f>
        <v>2.5011229477976471</v>
      </c>
      <c r="F49" s="89" cm="1">
        <f t="array" ref="F49">IF(Options!$D$18=1, IFERROR(MAX(IF($I$199:$R$199=1,(I49:R49),"")),
     MAX(IF($I$199:$R$199=2,(I49:R49),""))),
IF(Options!$D$19=1, IFERROR(AVERAGE(IF($I$199:$R$199=1,I49:R49,"")),
     AVERAGE(IF($I$199:$R$199=2,(I49:R49),""))),
IF(Options!$D$20=1, IFERROR(IF(OR(IF(ISNUMBER(I49:R49),IF(I$199:R$199 = 1,I49:R49, ""), "")=0), 0, GEOMEAN(IF(ISNUMBER(I49:R49),IF(I$199:R$199 = 1,I49:R49, ""), ""))),
   IF(OR(IF(ISNUMBER(I49:R49),IF(I$199:R$199 = 2,I49:R49, ""), "")=0), 0, GEOMEAN(IF(ISNUMBER(I49:R49),IF(I$199:R$199 = 2,I49:R49, ""), "")))))))</f>
        <v>0.79999999999999905</v>
      </c>
      <c r="G49" s="89" cm="1">
        <f t="array" ref="G49">IF(Options!$D$18=1, IFERROR(MAX(IF($I$200:$R$200=1,(I49:R49),"")),
     MAX(IF($I$200:$R$200=2,(I49:R49),""))),
IF(Options!$D$19=1, IFERROR(AVERAGE(IF($I$200:$R$200=1,(I49:R49),"")),
     AVERAGE(IF($I$200:$R$200=2,(I49:R49),""))),
IF(Options!$D$20=1, IFERROR(IF(OR(IF(ISNUMBER(I49:R49),IF(I$200:R$200 = 1,I49:R49, ""), "")=0), 0, GEOMEAN(IF(ISNUMBER(I49:R49),IF(I$200:R$200 = 1,I49:R49, ""), ""))),
   IF(OR(IF(ISNUMBER(I49:R49),IF(I$200:R$200 = 2,I49:R49, ""), "")=0), 0, GEOMEAN(IF(ISNUMBER(I49:R49),IF(I$200:R$200 = 2,I49:R49, ""), "")))))))</f>
        <v>7.8195199999999998</v>
      </c>
      <c r="H49" s="103" t="s">
        <v>94</v>
      </c>
      <c r="I49" s="89">
        <v>0.79999999999999905</v>
      </c>
      <c r="J49" s="89">
        <v>2.3809523809523698</v>
      </c>
      <c r="K49" s="89">
        <v>0</v>
      </c>
      <c r="L49" s="89">
        <v>4.3538018559316898</v>
      </c>
      <c r="M49" s="89">
        <v>7.8195199999999998</v>
      </c>
      <c r="N49" s="89">
        <v>4.1020000000000003</v>
      </c>
      <c r="O49" s="89">
        <v>1.9553846153846099</v>
      </c>
      <c r="P49" s="89">
        <v>0.5</v>
      </c>
      <c r="Q49" s="184">
        <v>0</v>
      </c>
      <c r="R49" s="186">
        <v>0</v>
      </c>
      <c r="S49" s="185"/>
    </row>
    <row r="50" spans="1:19" x14ac:dyDescent="0.2">
      <c r="A50" s="85">
        <v>45</v>
      </c>
      <c r="B50" s="85" t="s">
        <v>95</v>
      </c>
      <c r="C50" s="85" t="s">
        <v>96</v>
      </c>
      <c r="D50" s="86" t="str">
        <f t="shared" si="0"/>
        <v/>
      </c>
      <c r="E50" s="89">
        <f>IF(Options!$D$24 = 1, MAX(F50, G50),
IF(Options!$D$25 = 1, AVERAGE(F50,G50),
IF(Options!$D$26 = 1, IFERROR(GEOMEAN(F50, G50), MAX(F50, G50)))))</f>
        <v>7.9281775963962886</v>
      </c>
      <c r="F50" s="89" cm="1">
        <f t="array" ref="F50">IF(Options!$D$18=1, IFERROR(MAX(IF($I$199:$R$199=1,(I50:R50),"")),
     MAX(IF($I$199:$R$199=2,(I50:R50),""))),
IF(Options!$D$19=1, IFERROR(AVERAGE(IF($I$199:$R$199=1,I50:R50,"")),
     AVERAGE(IF($I$199:$R$199=2,(I50:R50),""))),
IF(Options!$D$20=1, IFERROR(IF(OR(IF(ISNUMBER(I50:R50),IF(I$199:R$199 = 1,I50:R50, ""), "")=0), 0, GEOMEAN(IF(ISNUMBER(I50:R50),IF(I$199:R$199 = 1,I50:R50, ""), ""))),
   IF(OR(IF(ISNUMBER(I50:R50),IF(I$199:R$199 = 2,I50:R50, ""), "")=0), 0, GEOMEAN(IF(ISNUMBER(I50:R50),IF(I$199:R$199 = 2,I50:R50, ""), "")))))))</f>
        <v>9.36</v>
      </c>
      <c r="G50" s="89" cm="1">
        <f t="array" ref="G50">IF(Options!$D$18=1, IFERROR(MAX(IF($I$200:$R$200=1,(I50:R50),"")),
     MAX(IF($I$200:$R$200=2,(I50:R50),""))),
IF(Options!$D$19=1, IFERROR(AVERAGE(IF($I$200:$R$200=1,(I50:R50),"")),
     AVERAGE(IF($I$200:$R$200=2,(I50:R50),""))),
IF(Options!$D$20=1, IFERROR(IF(OR(IF(ISNUMBER(I50:R50),IF(I$200:R$200 = 1,I50:R50, ""), "")=0), 0, GEOMEAN(IF(ISNUMBER(I50:R50),IF(I$200:R$200 = 1,I50:R50, ""), ""))),
   IF(OR(IF(ISNUMBER(I50:R50),IF(I$200:R$200 = 2,I50:R50, ""), "")=0), 0, GEOMEAN(IF(ISNUMBER(I50:R50),IF(I$200:R$200 = 2,I50:R50, ""), "")))))))</f>
        <v>6.7153846153846199</v>
      </c>
      <c r="H50" s="103" t="s">
        <v>96</v>
      </c>
      <c r="I50" s="89">
        <v>9.36</v>
      </c>
      <c r="J50" s="89">
        <v>4.7619047619047397</v>
      </c>
      <c r="K50" s="89">
        <v>6.6666666666748099E-4</v>
      </c>
      <c r="L50" s="89">
        <v>6.6666666666748099E-4</v>
      </c>
      <c r="M50" s="89">
        <v>4.4707999999999997</v>
      </c>
      <c r="N50" s="89">
        <v>0.86799999999999999</v>
      </c>
      <c r="O50" s="89">
        <v>6.7153846153846199</v>
      </c>
      <c r="P50" s="89">
        <v>8.75</v>
      </c>
      <c r="Q50" s="184">
        <v>0</v>
      </c>
      <c r="R50" s="186">
        <v>0</v>
      </c>
      <c r="S50" s="185"/>
    </row>
    <row r="51" spans="1:19" x14ac:dyDescent="0.2">
      <c r="A51" s="85">
        <v>46</v>
      </c>
      <c r="B51" s="85" t="s">
        <v>97</v>
      </c>
      <c r="C51" s="85" t="s">
        <v>98</v>
      </c>
      <c r="D51" s="86" t="str">
        <f t="shared" si="0"/>
        <v/>
      </c>
      <c r="E51" s="89">
        <f>IF(Options!$D$24 = 1, MAX(F51, G51),
IF(Options!$D$25 = 1, AVERAGE(F51,G51),
IF(Options!$D$26 = 1, IFERROR(GEOMEAN(F51, G51), MAX(F51, G51)))))</f>
        <v>9.3605046668994945</v>
      </c>
      <c r="F51" s="89" cm="1">
        <f t="array" ref="F51">IF(Options!$D$18=1, IFERROR(MAX(IF($I$199:$R$199=1,(I51:R51),"")),
     MAX(IF($I$199:$R$199=2,(I51:R51),""))),
IF(Options!$D$19=1, IFERROR(AVERAGE(IF($I$199:$R$199=1,I51:R51,"")),
     AVERAGE(IF($I$199:$R$199=2,(I51:R51),""))),
IF(Options!$D$20=1, IFERROR(IF(OR(IF(ISNUMBER(I51:R51),IF(I$199:R$199 = 1,I51:R51, ""), "")=0), 0, GEOMEAN(IF(ISNUMBER(I51:R51),IF(I$199:R$199 = 1,I51:R51, ""), ""))),
   IF(OR(IF(ISNUMBER(I51:R51),IF(I$199:R$199 = 2,I51:R51, ""), "")=0), 0, GEOMEAN(IF(ISNUMBER(I51:R51),IF(I$199:R$199 = 2,I51:R51, ""), "")))))))</f>
        <v>9.1999999999999993</v>
      </c>
      <c r="G51" s="89" cm="1">
        <f t="array" ref="G51">IF(Options!$D$18=1, IFERROR(MAX(IF($I$200:$R$200=1,(I51:R51),"")),
     MAX(IF($I$200:$R$200=2,(I51:R51),""))),
IF(Options!$D$19=1, IFERROR(AVERAGE(IF($I$200:$R$200=1,(I51:R51),"")),
     AVERAGE(IF($I$200:$R$200=2,(I51:R51),""))),
IF(Options!$D$20=1, IFERROR(IF(OR(IF(ISNUMBER(I51:R51),IF(I$200:R$200 = 1,I51:R51, ""), "")=0), 0, GEOMEAN(IF(ISNUMBER(I51:R51),IF(I$200:R$200 = 1,I51:R51, ""), ""))),
   IF(OR(IF(ISNUMBER(I51:R51),IF(I$200:R$200 = 2,I51:R51, ""), "")=0), 0, GEOMEAN(IF(ISNUMBER(I51:R51),IF(I$200:R$200 = 2,I51:R51, ""), "")))))))</f>
        <v>9.5238095238094793</v>
      </c>
      <c r="H51" s="103" t="s">
        <v>98</v>
      </c>
      <c r="I51" s="89">
        <v>9.1999999999999993</v>
      </c>
      <c r="J51" s="89">
        <v>9.5238095238094793</v>
      </c>
      <c r="K51" s="89" t="s">
        <v>473</v>
      </c>
      <c r="L51" s="89" t="s">
        <v>473</v>
      </c>
      <c r="M51" s="89">
        <v>0.39687999999999901</v>
      </c>
      <c r="N51" s="89">
        <v>0</v>
      </c>
      <c r="O51" s="89">
        <v>5.5769230769230802</v>
      </c>
      <c r="P51" s="89">
        <v>5.5</v>
      </c>
      <c r="Q51" s="184">
        <v>0</v>
      </c>
      <c r="R51" s="186">
        <v>0</v>
      </c>
      <c r="S51" s="185"/>
    </row>
    <row r="52" spans="1:19" x14ac:dyDescent="0.2">
      <c r="A52" s="85">
        <v>47</v>
      </c>
      <c r="B52" s="85" t="s">
        <v>99</v>
      </c>
      <c r="C52" s="85" t="s">
        <v>100</v>
      </c>
      <c r="D52" s="86" t="str">
        <f t="shared" si="0"/>
        <v/>
      </c>
      <c r="E52" s="89">
        <f>IF(Options!$D$24 = 1, MAX(F52, G52),
IF(Options!$D$25 = 1, AVERAGE(F52,G52),
IF(Options!$D$26 = 1, IFERROR(GEOMEAN(F52, G52), MAX(F52, G52)))))</f>
        <v>1.5811388300841898</v>
      </c>
      <c r="F52" s="89" cm="1">
        <f t="array" ref="F52">IF(Options!$D$18=1, IFERROR(MAX(IF($I$199:$R$199=1,(I52:R52),"")),
     MAX(IF($I$199:$R$199=2,(I52:R52),""))),
IF(Options!$D$19=1, IFERROR(AVERAGE(IF($I$199:$R$199=1,I52:R52,"")),
     AVERAGE(IF($I$199:$R$199=2,(I52:R52),""))),
IF(Options!$D$20=1, IFERROR(IF(OR(IF(ISNUMBER(I52:R52),IF(I$199:R$199 = 1,I52:R52, ""), "")=0), 0, GEOMEAN(IF(ISNUMBER(I52:R52),IF(I$199:R$199 = 1,I52:R52, ""), ""))),
   IF(OR(IF(ISNUMBER(I52:R52),IF(I$199:R$199 = 2,I52:R52, ""), "")=0), 0, GEOMEAN(IF(ISNUMBER(I52:R52),IF(I$199:R$199 = 2,I52:R52, ""), "")))))))</f>
        <v>0.25</v>
      </c>
      <c r="G52" s="89" cm="1">
        <f t="array" ref="G52">IF(Options!$D$18=1, IFERROR(MAX(IF($I$200:$R$200=1,(I52:R52),"")),
     MAX(IF($I$200:$R$200=2,(I52:R52),""))),
IF(Options!$D$19=1, IFERROR(AVERAGE(IF($I$200:$R$200=1,(I52:R52),"")),
     AVERAGE(IF($I$200:$R$200=2,(I52:R52),""))),
IF(Options!$D$20=1, IFERROR(IF(OR(IF(ISNUMBER(I52:R52),IF(I$200:R$200 = 1,I52:R52, ""), "")=0), 0, GEOMEAN(IF(ISNUMBER(I52:R52),IF(I$200:R$200 = 1,I52:R52, ""), ""))),
   IF(OR(IF(ISNUMBER(I52:R52),IF(I$200:R$200 = 2,I52:R52, ""), "")=0), 0, GEOMEAN(IF(ISNUMBER(I52:R52),IF(I$200:R$200 = 2,I52:R52, ""), "")))))))</f>
        <v>10</v>
      </c>
      <c r="H52" s="103" t="s">
        <v>100</v>
      </c>
      <c r="I52" s="89">
        <v>0</v>
      </c>
      <c r="J52" s="89">
        <v>4.7619047619047397</v>
      </c>
      <c r="K52" s="89">
        <v>0</v>
      </c>
      <c r="L52" s="89">
        <v>0</v>
      </c>
      <c r="M52" s="89">
        <v>2.4742799999999998</v>
      </c>
      <c r="N52" s="89">
        <v>0.69</v>
      </c>
      <c r="O52" s="89">
        <v>2.7569230769230799</v>
      </c>
      <c r="P52" s="89">
        <v>0.25</v>
      </c>
      <c r="Q52" s="184">
        <v>10</v>
      </c>
      <c r="R52" s="186">
        <v>0</v>
      </c>
      <c r="S52" s="185"/>
    </row>
    <row r="53" spans="1:19" x14ac:dyDescent="0.2">
      <c r="A53" s="85">
        <v>48</v>
      </c>
      <c r="B53" s="85" t="s">
        <v>101</v>
      </c>
      <c r="C53" s="85" t="s">
        <v>102</v>
      </c>
      <c r="D53" s="86" t="str">
        <f t="shared" si="0"/>
        <v/>
      </c>
      <c r="E53" s="89">
        <f>IF(Options!$D$24 = 1, MAX(F53, G53),
IF(Options!$D$25 = 1, AVERAGE(F53,G53),
IF(Options!$D$26 = 1, IFERROR(GEOMEAN(F53, G53), MAX(F53, G53)))))</f>
        <v>4.3117085672886981</v>
      </c>
      <c r="F53" s="89" cm="1">
        <f t="array" ref="F53">IF(Options!$D$18=1, IFERROR(MAX(IF($I$199:$R$199=1,(I53:R53),"")),
     MAX(IF($I$199:$R$199=2,(I53:R53),""))),
IF(Options!$D$19=1, IFERROR(AVERAGE(IF($I$199:$R$199=1,I53:R53,"")),
     AVERAGE(IF($I$199:$R$199=2,(I53:R53),""))),
IF(Options!$D$20=1, IFERROR(IF(OR(IF(ISNUMBER(I53:R53),IF(I$199:R$199 = 1,I53:R53, ""), "")=0), 0, GEOMEAN(IF(ISNUMBER(I53:R53),IF(I$199:R$199 = 1,I53:R53, ""), ""))),
   IF(OR(IF(ISNUMBER(I53:R53),IF(I$199:R$199 = 2,I53:R53, ""), "")=0), 0, GEOMEAN(IF(ISNUMBER(I53:R53),IF(I$199:R$199 = 2,I53:R53, ""), "")))))))</f>
        <v>6.34</v>
      </c>
      <c r="G53" s="89" cm="1">
        <f t="array" ref="G53">IF(Options!$D$18=1, IFERROR(MAX(IF($I$200:$R$200=1,(I53:R53),"")),
     MAX(IF($I$200:$R$200=2,(I53:R53),""))),
IF(Options!$D$19=1, IFERROR(AVERAGE(IF($I$200:$R$200=1,(I53:R53),"")),
     AVERAGE(IF($I$200:$R$200=2,(I53:R53),""))),
IF(Options!$D$20=1, IFERROR(IF(OR(IF(ISNUMBER(I53:R53),IF(I$200:R$200 = 1,I53:R53, ""), "")=0), 0, GEOMEAN(IF(ISNUMBER(I53:R53),IF(I$200:R$200 = 1,I53:R53, ""), ""))),
   IF(OR(IF(ISNUMBER(I53:R53),IF(I$200:R$200 = 2,I53:R53, ""), "")=0), 0, GEOMEAN(IF(ISNUMBER(I53:R53),IF(I$200:R$200 = 2,I53:R53, ""), "")))))))</f>
        <v>2.9323076923076901</v>
      </c>
      <c r="H53" s="103" t="s">
        <v>102</v>
      </c>
      <c r="I53" s="89">
        <v>6.34</v>
      </c>
      <c r="J53" s="89">
        <v>2.3809523809523698</v>
      </c>
      <c r="K53" s="89">
        <v>0</v>
      </c>
      <c r="L53" s="89">
        <v>0</v>
      </c>
      <c r="M53" s="89">
        <v>1.32744</v>
      </c>
      <c r="N53" s="89">
        <v>0.84200000000000097</v>
      </c>
      <c r="O53" s="89">
        <v>2.9323076923076901</v>
      </c>
      <c r="P53" s="89">
        <v>5.75</v>
      </c>
      <c r="Q53" s="184">
        <v>0</v>
      </c>
      <c r="R53" s="186">
        <v>0</v>
      </c>
      <c r="S53" s="185"/>
    </row>
    <row r="54" spans="1:19" x14ac:dyDescent="0.2">
      <c r="A54" s="85">
        <v>49</v>
      </c>
      <c r="B54" s="85" t="s">
        <v>103</v>
      </c>
      <c r="C54" s="85" t="s">
        <v>104</v>
      </c>
      <c r="D54" s="86" t="str">
        <f t="shared" si="0"/>
        <v/>
      </c>
      <c r="E54" s="89">
        <f>IF(Options!$D$24 = 1, MAX(F54, G54),
IF(Options!$D$25 = 1, AVERAGE(F54,G54),
IF(Options!$D$26 = 1, IFERROR(GEOMEAN(F54, G54), MAX(F54, G54)))))</f>
        <v>4.7005572111440141</v>
      </c>
      <c r="F54" s="89" cm="1">
        <f t="array" ref="F54">IF(Options!$D$18=1, IFERROR(MAX(IF($I$199:$R$199=1,(I54:R54),"")),
     MAX(IF($I$199:$R$199=2,(I54:R54),""))),
IF(Options!$D$19=1, IFERROR(AVERAGE(IF($I$199:$R$199=1,I54:R54,"")),
     AVERAGE(IF($I$199:$R$199=2,(I54:R54),""))),
IF(Options!$D$20=1, IFERROR(IF(OR(IF(ISNUMBER(I54:R54),IF(I$199:R$199 = 1,I54:R54, ""), "")=0), 0, GEOMEAN(IF(ISNUMBER(I54:R54),IF(I$199:R$199 = 1,I54:R54, ""), ""))),
   IF(OR(IF(ISNUMBER(I54:R54),IF(I$199:R$199 = 2,I54:R54, ""), "")=0), 0, GEOMEAN(IF(ISNUMBER(I54:R54),IF(I$199:R$199 = 2,I54:R54, ""), "")))))))</f>
        <v>9.2799999999999994</v>
      </c>
      <c r="G54" s="89" cm="1">
        <f t="array" ref="G54">IF(Options!$D$18=1, IFERROR(MAX(IF($I$200:$R$200=1,(I54:R54),"")),
     MAX(IF($I$200:$R$200=2,(I54:R54),""))),
IF(Options!$D$19=1, IFERROR(AVERAGE(IF($I$200:$R$200=1,(I54:R54),"")),
     AVERAGE(IF($I$200:$R$200=2,(I54:R54),""))),
IF(Options!$D$20=1, IFERROR(IF(OR(IF(ISNUMBER(I54:R54),IF(I$200:R$200 = 1,I54:R54, ""), "")=0), 0, GEOMEAN(IF(ISNUMBER(I54:R54),IF(I$200:R$200 = 1,I54:R54, ""), ""))),
   IF(OR(IF(ISNUMBER(I54:R54),IF(I$200:R$200 = 2,I54:R54, ""), "")=0), 0, GEOMEAN(IF(ISNUMBER(I54:R54),IF(I$200:R$200 = 2,I54:R54, ""), "")))))))</f>
        <v>2.3809523809523698</v>
      </c>
      <c r="H54" s="103" t="s">
        <v>104</v>
      </c>
      <c r="I54" s="89">
        <v>9.2799999999999994</v>
      </c>
      <c r="J54" s="89">
        <v>2.3809523809523698</v>
      </c>
      <c r="K54" s="89">
        <v>0</v>
      </c>
      <c r="L54" s="89">
        <v>0</v>
      </c>
      <c r="M54" s="89">
        <v>8.84800000000006E-2</v>
      </c>
      <c r="N54" s="89">
        <v>0.15</v>
      </c>
      <c r="O54" s="89">
        <v>2.1953846153846199</v>
      </c>
      <c r="P54" s="89">
        <v>4.75</v>
      </c>
      <c r="Q54" s="184">
        <v>0</v>
      </c>
      <c r="R54" s="186">
        <v>0</v>
      </c>
      <c r="S54" s="185"/>
    </row>
    <row r="55" spans="1:19" x14ac:dyDescent="0.2">
      <c r="A55" s="85">
        <v>50</v>
      </c>
      <c r="B55" s="85" t="s">
        <v>105</v>
      </c>
      <c r="C55" s="85" t="s">
        <v>106</v>
      </c>
      <c r="D55" s="86" t="str">
        <f t="shared" si="0"/>
        <v/>
      </c>
      <c r="E55" s="89">
        <f>IF(Options!$D$24 = 1, MAX(F55, G55),
IF(Options!$D$25 = 1, AVERAGE(F55,G55),
IF(Options!$D$26 = 1, IFERROR(GEOMEAN(F55, G55), MAX(F55, G55)))))</f>
        <v>4.7559486560566979</v>
      </c>
      <c r="F55" s="89" cm="1">
        <f t="array" ref="F55">IF(Options!$D$18=1, IFERROR(MAX(IF($I$199:$R$199=1,(I55:R55),"")),
     MAX(IF($I$199:$R$199=2,(I55:R55),""))),
IF(Options!$D$19=1, IFERROR(AVERAGE(IF($I$199:$R$199=1,I55:R55,"")),
     AVERAGE(IF($I$199:$R$199=2,(I55:R55),""))),
IF(Options!$D$20=1, IFERROR(IF(OR(IF(ISNUMBER(I55:R55),IF(I$199:R$199 = 1,I55:R55, ""), "")=0), 0, GEOMEAN(IF(ISNUMBER(I55:R55),IF(I$199:R$199 = 1,I55:R55, ""), ""))),
   IF(OR(IF(ISNUMBER(I55:R55),IF(I$199:R$199 = 2,I55:R55, ""), "")=0), 0, GEOMEAN(IF(ISNUMBER(I55:R55),IF(I$199:R$199 = 2,I55:R55, ""), "")))))))</f>
        <v>4.75</v>
      </c>
      <c r="G55" s="89" cm="1">
        <f t="array" ref="G55">IF(Options!$D$18=1, IFERROR(MAX(IF($I$200:$R$200=1,(I55:R55),"")),
     MAX(IF($I$200:$R$200=2,(I55:R55),""))),
IF(Options!$D$19=1, IFERROR(AVERAGE(IF($I$200:$R$200=1,(I55:R55),"")),
     AVERAGE(IF($I$200:$R$200=2,(I55:R55),""))),
IF(Options!$D$20=1, IFERROR(IF(OR(IF(ISNUMBER(I55:R55),IF(I$200:R$200 = 1,I55:R55, ""), "")=0), 0, GEOMEAN(IF(ISNUMBER(I55:R55),IF(I$200:R$200 = 1,I55:R55, ""), ""))),
   IF(OR(IF(ISNUMBER(I55:R55),IF(I$200:R$200 = 2,I55:R55, ""), "")=0), 0, GEOMEAN(IF(ISNUMBER(I55:R55),IF(I$200:R$200 = 2,I55:R55, ""), "")))))))</f>
        <v>4.7619047619047397</v>
      </c>
      <c r="H55" s="103" t="s">
        <v>106</v>
      </c>
      <c r="I55" s="89">
        <v>3.98</v>
      </c>
      <c r="J55" s="89">
        <v>4.7619047619047397</v>
      </c>
      <c r="K55" s="89">
        <v>2.0964304800679399</v>
      </c>
      <c r="L55" s="89">
        <v>3.1178343861517201</v>
      </c>
      <c r="M55" s="89">
        <v>3.84904</v>
      </c>
      <c r="N55" s="89">
        <v>4.6479999999999997</v>
      </c>
      <c r="O55" s="89">
        <v>3.18923076923077</v>
      </c>
      <c r="P55" s="89">
        <v>4.75</v>
      </c>
      <c r="Q55" s="184">
        <v>0</v>
      </c>
      <c r="R55" s="186">
        <v>0</v>
      </c>
      <c r="S55" s="185"/>
    </row>
    <row r="56" spans="1:19" x14ac:dyDescent="0.2">
      <c r="A56" s="85">
        <v>51</v>
      </c>
      <c r="B56" s="85" t="s">
        <v>107</v>
      </c>
      <c r="C56" s="85" t="s">
        <v>108</v>
      </c>
      <c r="D56" s="86" t="str">
        <f t="shared" si="0"/>
        <v/>
      </c>
      <c r="E56" s="89">
        <f>IF(Options!$D$24 = 1, MAX(F56, G56),
IF(Options!$D$25 = 1, AVERAGE(F56,G56),
IF(Options!$D$26 = 1, IFERROR(GEOMEAN(F56, G56), MAX(F56, G56)))))</f>
        <v>5.0750702912904044</v>
      </c>
      <c r="F56" s="89" cm="1">
        <f t="array" ref="F56">IF(Options!$D$18=1, IFERROR(MAX(IF($I$199:$R$199=1,(I56:R56),"")),
     MAX(IF($I$199:$R$199=2,(I56:R56),""))),
IF(Options!$D$19=1, IFERROR(AVERAGE(IF($I$199:$R$199=1,I56:R56,"")),
     AVERAGE(IF($I$199:$R$199=2,(I56:R56),""))),
IF(Options!$D$20=1, IFERROR(IF(OR(IF(ISNUMBER(I56:R56),IF(I$199:R$199 = 1,I56:R56, ""), "")=0), 0, GEOMEAN(IF(ISNUMBER(I56:R56),IF(I$199:R$199 = 1,I56:R56, ""), ""))),
   IF(OR(IF(ISNUMBER(I56:R56),IF(I$199:R$199 = 2,I56:R56, ""), "")=0), 0, GEOMEAN(IF(ISNUMBER(I56:R56),IF(I$199:R$199 = 2,I56:R56, ""), "")))))))</f>
        <v>6.02</v>
      </c>
      <c r="G56" s="89" cm="1">
        <f t="array" ref="G56">IF(Options!$D$18=1, IFERROR(MAX(IF($I$200:$R$200=1,(I56:R56),"")),
     MAX(IF($I$200:$R$200=2,(I56:R56),""))),
IF(Options!$D$19=1, IFERROR(AVERAGE(IF($I$200:$R$200=1,(I56:R56),"")),
     AVERAGE(IF($I$200:$R$200=2,(I56:R56),""))),
IF(Options!$D$20=1, IFERROR(IF(OR(IF(ISNUMBER(I56:R56),IF(I$200:R$200 = 1,I56:R56, ""), "")=0), 0, GEOMEAN(IF(ISNUMBER(I56:R56),IF(I$200:R$200 = 1,I56:R56, ""), ""))),
   IF(OR(IF(ISNUMBER(I56:R56),IF(I$200:R$200 = 2,I56:R56, ""), "")=0), 0, GEOMEAN(IF(ISNUMBER(I56:R56),IF(I$200:R$200 = 2,I56:R56, ""), "")))))))</f>
        <v>4.2784615384615403</v>
      </c>
      <c r="H56" s="103" t="s">
        <v>108</v>
      </c>
      <c r="I56" s="89">
        <v>6.02</v>
      </c>
      <c r="J56" s="89">
        <v>0</v>
      </c>
      <c r="K56" s="89">
        <v>0</v>
      </c>
      <c r="L56" s="89">
        <v>0.47094683461586101</v>
      </c>
      <c r="M56" s="89">
        <v>0.25863999999999998</v>
      </c>
      <c r="N56" s="89">
        <v>0.79200000000000004</v>
      </c>
      <c r="O56" s="89">
        <v>4.2784615384615403</v>
      </c>
      <c r="P56" s="89">
        <v>4</v>
      </c>
      <c r="Q56" s="184">
        <v>0</v>
      </c>
      <c r="R56" s="186">
        <v>0</v>
      </c>
      <c r="S56" s="185"/>
    </row>
    <row r="57" spans="1:19" x14ac:dyDescent="0.2">
      <c r="A57" s="85">
        <v>52</v>
      </c>
      <c r="B57" s="85" t="s">
        <v>109</v>
      </c>
      <c r="C57" s="85" t="s">
        <v>110</v>
      </c>
      <c r="D57" s="86" t="str">
        <f t="shared" si="0"/>
        <v/>
      </c>
      <c r="E57" s="89">
        <f>IF(Options!$D$24 = 1, MAX(F57, G57),
IF(Options!$D$25 = 1, AVERAGE(F57,G57),
IF(Options!$D$26 = 1, IFERROR(GEOMEAN(F57, G57), MAX(F57, G57)))))</f>
        <v>9.6362411165942934</v>
      </c>
      <c r="F57" s="89" cm="1">
        <f t="array" ref="F57">IF(Options!$D$18=1, IFERROR(MAX(IF($I$199:$R$199=1,(I57:R57),"")),
     MAX(IF($I$199:$R$199=2,(I57:R57),""))),
IF(Options!$D$19=1, IFERROR(AVERAGE(IF($I$199:$R$199=1,I57:R57,"")),
     AVERAGE(IF($I$199:$R$199=2,(I57:R57),""))),
IF(Options!$D$20=1, IFERROR(IF(OR(IF(ISNUMBER(I57:R57),IF(I$199:R$199 = 1,I57:R57, ""), "")=0), 0, GEOMEAN(IF(ISNUMBER(I57:R57),IF(I$199:R$199 = 1,I57:R57, ""), ""))),
   IF(OR(IF(ISNUMBER(I57:R57),IF(I$199:R$199 = 2,I57:R57, ""), "")=0), 0, GEOMEAN(IF(ISNUMBER(I57:R57),IF(I$199:R$199 = 2,I57:R57, ""), "")))))))</f>
        <v>9.75</v>
      </c>
      <c r="G57" s="89" cm="1">
        <f t="array" ref="G57">IF(Options!$D$18=1, IFERROR(MAX(IF($I$200:$R$200=1,(I57:R57),"")),
     MAX(IF($I$200:$R$200=2,(I57:R57),""))),
IF(Options!$D$19=1, IFERROR(AVERAGE(IF($I$200:$R$200=1,(I57:R57),"")),
     AVERAGE(IF($I$200:$R$200=2,(I57:R57),""))),
IF(Options!$D$20=1, IFERROR(IF(OR(IF(ISNUMBER(I57:R57),IF(I$200:R$200 = 1,I57:R57, ""), "")=0), 0, GEOMEAN(IF(ISNUMBER(I57:R57),IF(I$200:R$200 = 1,I57:R57, ""), ""))),
   IF(OR(IF(ISNUMBER(I57:R57),IF(I$200:R$200 = 2,I57:R57, ""), "")=0), 0, GEOMEAN(IF(ISNUMBER(I57:R57),IF(I$200:R$200 = 2,I57:R57, ""), "")))))))</f>
        <v>9.5238095238094793</v>
      </c>
      <c r="H57" s="103" t="s">
        <v>110</v>
      </c>
      <c r="I57" s="89">
        <v>9.52</v>
      </c>
      <c r="J57" s="89">
        <v>9.5238095238094793</v>
      </c>
      <c r="K57" s="89">
        <v>6.6666666666748099E-4</v>
      </c>
      <c r="L57" s="89">
        <v>6.6666666666748099E-4</v>
      </c>
      <c r="M57" s="89">
        <v>0.14499999999999999</v>
      </c>
      <c r="N57" s="89">
        <v>0.162000000000001</v>
      </c>
      <c r="O57" s="89">
        <v>1.33076923076923</v>
      </c>
      <c r="P57" s="89">
        <v>9.75</v>
      </c>
      <c r="Q57" s="184">
        <v>0</v>
      </c>
      <c r="R57" s="186">
        <v>0</v>
      </c>
      <c r="S57" s="185"/>
    </row>
    <row r="58" spans="1:19" x14ac:dyDescent="0.2">
      <c r="A58" s="85">
        <v>53</v>
      </c>
      <c r="B58" s="85" t="s">
        <v>111</v>
      </c>
      <c r="C58" s="85" t="s">
        <v>112</v>
      </c>
      <c r="D58" s="86" t="str">
        <f t="shared" si="0"/>
        <v/>
      </c>
      <c r="E58" s="89">
        <f>IF(Options!$D$24 = 1, MAX(F58, G58),
IF(Options!$D$25 = 1, AVERAGE(F58,G58),
IF(Options!$D$26 = 1, IFERROR(GEOMEAN(F58, G58), MAX(F58, G58)))))</f>
        <v>4.4721359549995796</v>
      </c>
      <c r="F58" s="89" cm="1">
        <f t="array" ref="F58">IF(Options!$D$18=1, IFERROR(MAX(IF($I$199:$R$199=1,(I58:R58),"")),
     MAX(IF($I$199:$R$199=2,(I58:R58),""))),
IF(Options!$D$19=1, IFERROR(AVERAGE(IF($I$199:$R$199=1,I58:R58,"")),
     AVERAGE(IF($I$199:$R$199=2,(I58:R58),""))),
IF(Options!$D$20=1, IFERROR(IF(OR(IF(ISNUMBER(I58:R58),IF(I$199:R$199 = 1,I58:R58, ""), "")=0), 0, GEOMEAN(IF(ISNUMBER(I58:R58),IF(I$199:R$199 = 1,I58:R58, ""), ""))),
   IF(OR(IF(ISNUMBER(I58:R58),IF(I$199:R$199 = 2,I58:R58, ""), "")=0), 0, GEOMEAN(IF(ISNUMBER(I58:R58),IF(I$199:R$199 = 2,I58:R58, ""), "")))))))</f>
        <v>2</v>
      </c>
      <c r="G58" s="89" cm="1">
        <f t="array" ref="G58">IF(Options!$D$18=1, IFERROR(MAX(IF($I$200:$R$200=1,(I58:R58),"")),
     MAX(IF($I$200:$R$200=2,(I58:R58),""))),
IF(Options!$D$19=1, IFERROR(AVERAGE(IF($I$200:$R$200=1,(I58:R58),"")),
     AVERAGE(IF($I$200:$R$200=2,(I58:R58),""))),
IF(Options!$D$20=1, IFERROR(IF(OR(IF(ISNUMBER(I58:R58),IF(I$200:R$200 = 1,I58:R58, ""), "")=0), 0, GEOMEAN(IF(ISNUMBER(I58:R58),IF(I$200:R$200 = 1,I58:R58, ""), ""))),
   IF(OR(IF(ISNUMBER(I58:R58),IF(I$200:R$200 = 2,I58:R58, ""), "")=0), 0, GEOMEAN(IF(ISNUMBER(I58:R58),IF(I$200:R$200 = 2,I58:R58, ""), "")))))))</f>
        <v>10</v>
      </c>
      <c r="H58" s="103" t="s">
        <v>112</v>
      </c>
      <c r="I58" s="89">
        <v>0.81999999999999895</v>
      </c>
      <c r="J58" s="89">
        <v>0</v>
      </c>
      <c r="K58" s="89">
        <v>0</v>
      </c>
      <c r="L58" s="89" t="s">
        <v>473</v>
      </c>
      <c r="M58" s="89">
        <v>5.2544000000000004</v>
      </c>
      <c r="N58" s="89">
        <v>10</v>
      </c>
      <c r="O58" s="89">
        <v>1.82615384615385</v>
      </c>
      <c r="P58" s="89">
        <v>2</v>
      </c>
      <c r="Q58" s="184">
        <v>0</v>
      </c>
      <c r="R58" s="186">
        <v>0</v>
      </c>
      <c r="S58" s="185"/>
    </row>
    <row r="59" spans="1:19" x14ac:dyDescent="0.2">
      <c r="A59" s="85">
        <v>54</v>
      </c>
      <c r="B59" s="85" t="s">
        <v>113</v>
      </c>
      <c r="C59" s="85" t="s">
        <v>114</v>
      </c>
      <c r="D59" s="86" t="str">
        <f t="shared" si="0"/>
        <v/>
      </c>
      <c r="E59" s="89">
        <f>IF(Options!$D$24 = 1, MAX(F59, G59),
IF(Options!$D$25 = 1, AVERAGE(F59,G59),
IF(Options!$D$26 = 1, IFERROR(GEOMEAN(F59, G59), MAX(F59, G59)))))</f>
        <v>5.0990195135927845</v>
      </c>
      <c r="F59" s="89" cm="1">
        <f t="array" ref="F59">IF(Options!$D$18=1, IFERROR(MAX(IF($I$199:$R$199=1,(I59:R59),"")),
     MAX(IF($I$199:$R$199=2,(I59:R59),""))),
IF(Options!$D$19=1, IFERROR(AVERAGE(IF($I$199:$R$199=1,I59:R59,"")),
     AVERAGE(IF($I$199:$R$199=2,(I59:R59),""))),
IF(Options!$D$20=1, IFERROR(IF(OR(IF(ISNUMBER(I59:R59),IF(I$199:R$199 = 1,I59:R59, ""), "")=0), 0, GEOMEAN(IF(ISNUMBER(I59:R59),IF(I$199:R$199 = 1,I59:R59, ""), ""))),
   IF(OR(IF(ISNUMBER(I59:R59),IF(I$199:R$199 = 2,I59:R59, ""), "")=0), 0, GEOMEAN(IF(ISNUMBER(I59:R59),IF(I$199:R$199 = 2,I59:R59, ""), "")))))))</f>
        <v>2.6</v>
      </c>
      <c r="G59" s="89" cm="1">
        <f t="array" ref="G59">IF(Options!$D$18=1, IFERROR(MAX(IF($I$200:$R$200=1,(I59:R59),"")),
     MAX(IF($I$200:$R$200=2,(I59:R59),""))),
IF(Options!$D$19=1, IFERROR(AVERAGE(IF($I$200:$R$200=1,(I59:R59),"")),
     AVERAGE(IF($I$200:$R$200=2,(I59:R59),""))),
IF(Options!$D$20=1, IFERROR(IF(OR(IF(ISNUMBER(I59:R59),IF(I$200:R$200 = 1,I59:R59, ""), "")=0), 0, GEOMEAN(IF(ISNUMBER(I59:R59),IF(I$200:R$200 = 1,I59:R59, ""), ""))),
   IF(OR(IF(ISNUMBER(I59:R59),IF(I$200:R$200 = 2,I59:R59, ""), "")=0), 0, GEOMEAN(IF(ISNUMBER(I59:R59),IF(I$200:R$200 = 2,I59:R59, ""), "")))))))</f>
        <v>10</v>
      </c>
      <c r="H59" s="103" t="s">
        <v>114</v>
      </c>
      <c r="I59" s="89">
        <v>2.6</v>
      </c>
      <c r="J59" s="89">
        <v>7.1428571428571104</v>
      </c>
      <c r="K59" s="89">
        <v>1.06474500911406</v>
      </c>
      <c r="L59" s="89">
        <v>0</v>
      </c>
      <c r="M59" s="89">
        <v>10</v>
      </c>
      <c r="N59" s="89">
        <v>10</v>
      </c>
      <c r="O59" s="89">
        <v>1.23384615384615</v>
      </c>
      <c r="P59" s="89">
        <v>2.5</v>
      </c>
      <c r="Q59" s="184">
        <v>0</v>
      </c>
      <c r="R59" s="186">
        <v>0</v>
      </c>
      <c r="S59" s="185"/>
    </row>
    <row r="60" spans="1:19" x14ac:dyDescent="0.2">
      <c r="A60" s="85">
        <v>55</v>
      </c>
      <c r="B60" s="85" t="s">
        <v>115</v>
      </c>
      <c r="C60" s="85" t="s">
        <v>116</v>
      </c>
      <c r="D60" s="86" t="str">
        <f t="shared" si="0"/>
        <v/>
      </c>
      <c r="E60" s="89">
        <f>IF(Options!$D$24 = 1, MAX(F60, G60),
IF(Options!$D$25 = 1, AVERAGE(F60,G60),
IF(Options!$D$26 = 1, IFERROR(GEOMEAN(F60, G60), MAX(F60, G60)))))</f>
        <v>9.8742088290657488</v>
      </c>
      <c r="F60" s="89" cm="1">
        <f t="array" ref="F60">IF(Options!$D$18=1, IFERROR(MAX(IF($I$199:$R$199=1,(I60:R60),"")),
     MAX(IF($I$199:$R$199=2,(I60:R60),""))),
IF(Options!$D$19=1, IFERROR(AVERAGE(IF($I$199:$R$199=1,I60:R60,"")),
     AVERAGE(IF($I$199:$R$199=2,(I60:R60),""))),
IF(Options!$D$20=1, IFERROR(IF(OR(IF(ISNUMBER(I60:R60),IF(I$199:R$199 = 1,I60:R60, ""), "")=0), 0, GEOMEAN(IF(ISNUMBER(I60:R60),IF(I$199:R$199 = 1,I60:R60, ""), ""))),
   IF(OR(IF(ISNUMBER(I60:R60),IF(I$199:R$199 = 2,I60:R60, ""), "")=0), 0, GEOMEAN(IF(ISNUMBER(I60:R60),IF(I$199:R$199 = 2,I60:R60, ""), "")))))))</f>
        <v>9.75</v>
      </c>
      <c r="G60" s="89" cm="1">
        <f t="array" ref="G60">IF(Options!$D$18=1, IFERROR(MAX(IF($I$200:$R$200=1,(I60:R60),"")),
     MAX(IF($I$200:$R$200=2,(I60:R60),""))),
IF(Options!$D$19=1, IFERROR(AVERAGE(IF($I$200:$R$200=1,(I60:R60),"")),
     AVERAGE(IF($I$200:$R$200=2,(I60:R60),""))),
IF(Options!$D$20=1, IFERROR(IF(OR(IF(ISNUMBER(I60:R60),IF(I$200:R$200 = 1,I60:R60, ""), "")=0), 0, GEOMEAN(IF(ISNUMBER(I60:R60),IF(I$200:R$200 = 1,I60:R60, ""), ""))),
   IF(OR(IF(ISNUMBER(I60:R60),IF(I$200:R$200 = 2,I60:R60, ""), "")=0), 0, GEOMEAN(IF(ISNUMBER(I60:R60),IF(I$200:R$200 = 2,I60:R60, ""), "")))))))</f>
        <v>10</v>
      </c>
      <c r="H60" s="103" t="s">
        <v>116</v>
      </c>
      <c r="I60" s="89">
        <v>5.88</v>
      </c>
      <c r="J60" s="89">
        <v>0</v>
      </c>
      <c r="K60" s="89">
        <v>3.0422160592938599</v>
      </c>
      <c r="L60" s="89">
        <v>3.6608963512516799</v>
      </c>
      <c r="M60" s="89">
        <v>0.65600000000000103</v>
      </c>
      <c r="N60" s="89">
        <v>0.35199999999999998</v>
      </c>
      <c r="O60" s="89">
        <v>5.4169230769230801</v>
      </c>
      <c r="P60" s="89">
        <v>9.75</v>
      </c>
      <c r="Q60" s="184">
        <v>10</v>
      </c>
      <c r="R60" s="186">
        <v>0</v>
      </c>
      <c r="S60" s="185"/>
    </row>
    <row r="61" spans="1:19" x14ac:dyDescent="0.2">
      <c r="A61" s="85">
        <v>56</v>
      </c>
      <c r="B61" s="85" t="s">
        <v>117</v>
      </c>
      <c r="C61" s="85" t="s">
        <v>118</v>
      </c>
      <c r="D61" s="86" t="str">
        <f t="shared" si="0"/>
        <v/>
      </c>
      <c r="E61" s="89">
        <f>IF(Options!$D$24 = 1, MAX(F61, G61),
IF(Options!$D$25 = 1, AVERAGE(F61,G61),
IF(Options!$D$26 = 1, IFERROR(GEOMEAN(F61, G61), MAX(F61, G61)))))</f>
        <v>1.5735915849388826</v>
      </c>
      <c r="F61" s="89" cm="1">
        <f t="array" ref="F61">IF(Options!$D$18=1, IFERROR(MAX(IF($I$199:$R$199=1,(I61:R61),"")),
     MAX(IF($I$199:$R$199=2,(I61:R61),""))),
IF(Options!$D$19=1, IFERROR(AVERAGE(IF($I$199:$R$199=1,I61:R61,"")),
     AVERAGE(IF($I$199:$R$199=2,(I61:R61),""))),
IF(Options!$D$20=1, IFERROR(IF(OR(IF(ISNUMBER(I61:R61),IF(I$199:R$199 = 1,I61:R61, ""), "")=0), 0, GEOMEAN(IF(ISNUMBER(I61:R61),IF(I$199:R$199 = 1,I61:R61, ""), ""))),
   IF(OR(IF(ISNUMBER(I61:R61),IF(I$199:R$199 = 2,I61:R61, ""), "")=0), 0, GEOMEAN(IF(ISNUMBER(I61:R61),IF(I$199:R$199 = 2,I61:R61, ""), "")))))))</f>
        <v>0.26</v>
      </c>
      <c r="G61" s="89" cm="1">
        <f t="array" ref="G61">IF(Options!$D$18=1, IFERROR(MAX(IF($I$200:$R$200=1,(I61:R61),"")),
     MAX(IF($I$200:$R$200=2,(I61:R61),""))),
IF(Options!$D$19=1, IFERROR(AVERAGE(IF($I$200:$R$200=1,(I61:R61),"")),
     AVERAGE(IF($I$200:$R$200=2,(I61:R61),""))),
IF(Options!$D$20=1, IFERROR(IF(OR(IF(ISNUMBER(I61:R61),IF(I$200:R$200 = 1,I61:R61, ""), "")=0), 0, GEOMEAN(IF(ISNUMBER(I61:R61),IF(I$200:R$200 = 1,I61:R61, ""), ""))),
   IF(OR(IF(ISNUMBER(I61:R61),IF(I$200:R$200 = 2,I61:R61, ""), "")=0), 0, GEOMEAN(IF(ISNUMBER(I61:R61),IF(I$200:R$200 = 2,I61:R61, ""), "")))))))</f>
        <v>9.5238095238094793</v>
      </c>
      <c r="H61" s="103" t="s">
        <v>118</v>
      </c>
      <c r="I61" s="89">
        <v>0.26</v>
      </c>
      <c r="J61" s="89">
        <v>9.5238095238094793</v>
      </c>
      <c r="K61" s="89">
        <v>0</v>
      </c>
      <c r="L61" s="89">
        <v>4.7369226462686598E-2</v>
      </c>
      <c r="M61" s="89">
        <v>4.4965999999999999</v>
      </c>
      <c r="N61" s="89">
        <v>0.61799999999999999</v>
      </c>
      <c r="O61" s="89">
        <v>3.7584615384615399</v>
      </c>
      <c r="P61" s="89">
        <v>0.25</v>
      </c>
      <c r="Q61" s="184">
        <v>0</v>
      </c>
      <c r="R61" s="186">
        <v>0</v>
      </c>
      <c r="S61" s="185"/>
    </row>
    <row r="62" spans="1:19" x14ac:dyDescent="0.2">
      <c r="A62" s="85">
        <v>57</v>
      </c>
      <c r="B62" s="85" t="s">
        <v>119</v>
      </c>
      <c r="C62" s="85" t="s">
        <v>120</v>
      </c>
      <c r="D62" s="86" t="str">
        <f t="shared" si="0"/>
        <v/>
      </c>
      <c r="E62" s="89">
        <f>IF(Options!$D$24 = 1, MAX(F62, G62),
IF(Options!$D$25 = 1, AVERAGE(F62,G62),
IF(Options!$D$26 = 1, IFERROR(GEOMEAN(F62, G62), MAX(F62, G62)))))</f>
        <v>9.4127573006000738</v>
      </c>
      <c r="F62" s="89" cm="1">
        <f t="array" ref="F62">IF(Options!$D$18=1, IFERROR(MAX(IF($I$199:$R$199=1,(I62:R62),"")),
     MAX(IF($I$199:$R$199=2,(I62:R62),""))),
IF(Options!$D$19=1, IFERROR(AVERAGE(IF($I$199:$R$199=1,I62:R62,"")),
     AVERAGE(IF($I$199:$R$199=2,(I62:R62),""))),
IF(Options!$D$20=1, IFERROR(IF(OR(IF(ISNUMBER(I62:R62),IF(I$199:R$199 = 1,I62:R62, ""), "")=0), 0, GEOMEAN(IF(ISNUMBER(I62:R62),IF(I$199:R$199 = 1,I62:R62, ""), ""))),
   IF(OR(IF(ISNUMBER(I62:R62),IF(I$199:R$199 = 2,I62:R62, ""), "")=0), 0, GEOMEAN(IF(ISNUMBER(I62:R62),IF(I$199:R$199 = 2,I62:R62, ""), "")))))))</f>
        <v>8.86</v>
      </c>
      <c r="G62" s="89" cm="1">
        <f t="array" ref="G62">IF(Options!$D$18=1, IFERROR(MAX(IF($I$200:$R$200=1,(I62:R62),"")),
     MAX(IF($I$200:$R$200=2,(I62:R62),""))),
IF(Options!$D$19=1, IFERROR(AVERAGE(IF($I$200:$R$200=1,(I62:R62),"")),
     AVERAGE(IF($I$200:$R$200=2,(I62:R62),""))),
IF(Options!$D$20=1, IFERROR(IF(OR(IF(ISNUMBER(I62:R62),IF(I$200:R$200 = 1,I62:R62, ""), "")=0), 0, GEOMEAN(IF(ISNUMBER(I62:R62),IF(I$200:R$200 = 1,I62:R62, ""), ""))),
   IF(OR(IF(ISNUMBER(I62:R62),IF(I$200:R$200 = 2,I62:R62, ""), "")=0), 0, GEOMEAN(IF(ISNUMBER(I62:R62),IF(I$200:R$200 = 2,I62:R62, ""), "")))))))</f>
        <v>10</v>
      </c>
      <c r="H62" s="103" t="s">
        <v>120</v>
      </c>
      <c r="I62" s="89">
        <v>8.86</v>
      </c>
      <c r="J62" s="89">
        <v>10</v>
      </c>
      <c r="K62" s="89">
        <v>6.6666666666748099E-4</v>
      </c>
      <c r="L62" s="89">
        <v>6.6666666666748099E-4</v>
      </c>
      <c r="M62" s="89">
        <v>0</v>
      </c>
      <c r="N62" s="89">
        <v>0</v>
      </c>
      <c r="O62" s="89">
        <v>6.2661538461538502</v>
      </c>
      <c r="P62" s="89">
        <v>5.25</v>
      </c>
      <c r="Q62" s="184">
        <v>0</v>
      </c>
      <c r="R62" s="186">
        <v>0</v>
      </c>
      <c r="S62" s="185"/>
    </row>
    <row r="63" spans="1:19" x14ac:dyDescent="0.2">
      <c r="A63" s="85">
        <v>58</v>
      </c>
      <c r="B63" s="85" t="s">
        <v>121</v>
      </c>
      <c r="C63" s="85" t="s">
        <v>122</v>
      </c>
      <c r="D63" s="86" t="str">
        <f t="shared" si="0"/>
        <v/>
      </c>
      <c r="E63" s="89">
        <f>IF(Options!$D$24 = 1, MAX(F63, G63),
IF(Options!$D$25 = 1, AVERAGE(F63,G63),
IF(Options!$D$26 = 1, IFERROR(GEOMEAN(F63, G63), MAX(F63, G63)))))</f>
        <v>5</v>
      </c>
      <c r="F63" s="89" cm="1">
        <f t="array" ref="F63">IF(Options!$D$18=1, IFERROR(MAX(IF($I$199:$R$199=1,(I63:R63),"")),
     MAX(IF($I$199:$R$199=2,(I63:R63),""))),
IF(Options!$D$19=1, IFERROR(AVERAGE(IF($I$199:$R$199=1,I63:R63,"")),
     AVERAGE(IF($I$199:$R$199=2,(I63:R63),""))),
IF(Options!$D$20=1, IFERROR(IF(OR(IF(ISNUMBER(I63:R63),IF(I$199:R$199 = 1,I63:R63, ""), "")=0), 0, GEOMEAN(IF(ISNUMBER(I63:R63),IF(I$199:R$199 = 1,I63:R63, ""), ""))),
   IF(OR(IF(ISNUMBER(I63:R63),IF(I$199:R$199 = 2,I63:R63, ""), "")=0), 0, GEOMEAN(IF(ISNUMBER(I63:R63),IF(I$199:R$199 = 2,I63:R63, ""), "")))))))</f>
        <v>2.5</v>
      </c>
      <c r="G63" s="89" cm="1">
        <f t="array" ref="G63">IF(Options!$D$18=1, IFERROR(MAX(IF($I$200:$R$200=1,(I63:R63),"")),
     MAX(IF($I$200:$R$200=2,(I63:R63),""))),
IF(Options!$D$19=1, IFERROR(AVERAGE(IF($I$200:$R$200=1,(I63:R63),"")),
     AVERAGE(IF($I$200:$R$200=2,(I63:R63),""))),
IF(Options!$D$20=1, IFERROR(IF(OR(IF(ISNUMBER(I63:R63),IF(I$200:R$200 = 1,I63:R63, ""), "")=0), 0, GEOMEAN(IF(ISNUMBER(I63:R63),IF(I$200:R$200 = 1,I63:R63, ""), ""))),
   IF(OR(IF(ISNUMBER(I63:R63),IF(I$200:R$200 = 2,I63:R63, ""), "")=0), 0, GEOMEAN(IF(ISNUMBER(I63:R63),IF(I$200:R$200 = 2,I63:R63, ""), "")))))))</f>
        <v>10</v>
      </c>
      <c r="H63" s="103" t="s">
        <v>122</v>
      </c>
      <c r="I63" s="89">
        <v>0.35999999999999899</v>
      </c>
      <c r="J63" s="89">
        <v>0</v>
      </c>
      <c r="K63" s="89">
        <v>0.26123090834730101</v>
      </c>
      <c r="L63" s="89">
        <v>3.8965547797187798</v>
      </c>
      <c r="M63" s="89">
        <v>10</v>
      </c>
      <c r="N63" s="89">
        <v>9.73</v>
      </c>
      <c r="O63" s="89">
        <v>1.9153846153846199</v>
      </c>
      <c r="P63" s="89">
        <v>2.5</v>
      </c>
      <c r="Q63" s="184">
        <v>10</v>
      </c>
      <c r="R63" s="186">
        <v>0</v>
      </c>
      <c r="S63" s="185"/>
    </row>
    <row r="64" spans="1:19" x14ac:dyDescent="0.2">
      <c r="A64" s="85">
        <v>59</v>
      </c>
      <c r="B64" s="85" t="s">
        <v>123</v>
      </c>
      <c r="C64" s="85" t="s">
        <v>124</v>
      </c>
      <c r="D64" s="86" t="str">
        <f t="shared" si="0"/>
        <v/>
      </c>
      <c r="E64" s="89">
        <f>IF(Options!$D$24 = 1, MAX(F64, G64),
IF(Options!$D$25 = 1, AVERAGE(F64,G64),
IF(Options!$D$26 = 1, IFERROR(GEOMEAN(F64, G64), MAX(F64, G64)))))</f>
        <v>7.44</v>
      </c>
      <c r="F64" s="89" cm="1">
        <f t="array" ref="F64">IF(Options!$D$18=1, IFERROR(MAX(IF($I$199:$R$199=1,(I64:R64),"")),
     MAX(IF($I$199:$R$199=2,(I64:R64),""))),
IF(Options!$D$19=1, IFERROR(AVERAGE(IF($I$199:$R$199=1,I64:R64,"")),
     AVERAGE(IF($I$199:$R$199=2,(I64:R64),""))),
IF(Options!$D$20=1, IFERROR(IF(OR(IF(ISNUMBER(I64:R64),IF(I$199:R$199 = 1,I64:R64, ""), "")=0), 0, GEOMEAN(IF(ISNUMBER(I64:R64),IF(I$199:R$199 = 1,I64:R64, ""), ""))),
   IF(OR(IF(ISNUMBER(I64:R64),IF(I$199:R$199 = 2,I64:R64, ""), "")=0), 0, GEOMEAN(IF(ISNUMBER(I64:R64),IF(I$199:R$199 = 2,I64:R64, ""), "")))))))</f>
        <v>7.44</v>
      </c>
      <c r="G64" s="89" cm="1">
        <f t="array" ref="G64">IF(Options!$D$18=1, IFERROR(MAX(IF($I$200:$R$200=1,(I64:R64),"")),
     MAX(IF($I$200:$R$200=2,(I64:R64),""))),
IF(Options!$D$19=1, IFERROR(AVERAGE(IF($I$200:$R$200=1,(I64:R64),"")),
     AVERAGE(IF($I$200:$R$200=2,(I64:R64),""))),
IF(Options!$D$20=1, IFERROR(IF(OR(IF(ISNUMBER(I64:R64),IF(I$200:R$200 = 1,I64:R64, ""), "")=0), 0, GEOMEAN(IF(ISNUMBER(I64:R64),IF(I$200:R$200 = 1,I64:R64, ""), ""))),
   IF(OR(IF(ISNUMBER(I64:R64),IF(I$200:R$200 = 2,I64:R64, ""), "")=0), 0, GEOMEAN(IF(ISNUMBER(I64:R64),IF(I$200:R$200 = 2,I64:R64, ""), "")))))))</f>
        <v>0</v>
      </c>
      <c r="H64" s="103" t="s">
        <v>124</v>
      </c>
      <c r="I64" s="89">
        <v>7.44</v>
      </c>
      <c r="J64" s="89" t="s">
        <v>473</v>
      </c>
      <c r="K64" s="89" t="s">
        <v>473</v>
      </c>
      <c r="L64" s="89" t="s">
        <v>473</v>
      </c>
      <c r="M64" s="89">
        <v>0</v>
      </c>
      <c r="N64" s="89">
        <v>0</v>
      </c>
      <c r="O64" s="89" t="s">
        <v>473</v>
      </c>
      <c r="P64" s="89" t="s">
        <v>473</v>
      </c>
      <c r="Q64" s="184">
        <v>0</v>
      </c>
      <c r="R64" s="186">
        <v>0</v>
      </c>
      <c r="S64" s="185"/>
    </row>
    <row r="65" spans="1:19" x14ac:dyDescent="0.2">
      <c r="A65" s="85">
        <v>60</v>
      </c>
      <c r="B65" s="85" t="s">
        <v>125</v>
      </c>
      <c r="C65" s="85" t="s">
        <v>126</v>
      </c>
      <c r="D65" s="86" t="str">
        <f t="shared" si="0"/>
        <v/>
      </c>
      <c r="E65" s="89">
        <f>IF(Options!$D$24 = 1, MAX(F65, G65),
IF(Options!$D$25 = 1, AVERAGE(F65,G65),
IF(Options!$D$26 = 1, IFERROR(GEOMEAN(F65, G65), MAX(F65, G65)))))</f>
        <v>10</v>
      </c>
      <c r="F65" s="89" cm="1">
        <f t="array" ref="F65">IF(Options!$D$18=1, IFERROR(MAX(IF($I$199:$R$199=1,(I65:R65),"")),
     MAX(IF($I$199:$R$199=2,(I65:R65),""))),
IF(Options!$D$19=1, IFERROR(AVERAGE(IF($I$199:$R$199=1,I65:R65,"")),
     AVERAGE(IF($I$199:$R$199=2,(I65:R65),""))),
IF(Options!$D$20=1, IFERROR(IF(OR(IF(ISNUMBER(I65:R65),IF(I$199:R$199 = 1,I65:R65, ""), "")=0), 0, GEOMEAN(IF(ISNUMBER(I65:R65),IF(I$199:R$199 = 1,I65:R65, ""), ""))),
   IF(OR(IF(ISNUMBER(I65:R65),IF(I$199:R$199 = 2,I65:R65, ""), "")=0), 0, GEOMEAN(IF(ISNUMBER(I65:R65),IF(I$199:R$199 = 2,I65:R65, ""), "")))))))</f>
        <v>10</v>
      </c>
      <c r="G65" s="89" cm="1">
        <f t="array" ref="G65">IF(Options!$D$18=1, IFERROR(MAX(IF($I$200:$R$200=1,(I65:R65),"")),
     MAX(IF($I$200:$R$200=2,(I65:R65),""))),
IF(Options!$D$19=1, IFERROR(AVERAGE(IF($I$200:$R$200=1,(I65:R65),"")),
     AVERAGE(IF($I$200:$R$200=2,(I65:R65),""))),
IF(Options!$D$20=1, IFERROR(IF(OR(IF(ISNUMBER(I65:R65),IF(I$200:R$200 = 1,I65:R65, ""), "")=0), 0, GEOMEAN(IF(ISNUMBER(I65:R65),IF(I$200:R$200 = 1,I65:R65, ""), ""))),
   IF(OR(IF(ISNUMBER(I65:R65),IF(I$200:R$200 = 2,I65:R65, ""), "")=0), 0, GEOMEAN(IF(ISNUMBER(I65:R65),IF(I$200:R$200 = 2,I65:R65, ""), "")))))))</f>
        <v>10</v>
      </c>
      <c r="H65" s="103" t="s">
        <v>126</v>
      </c>
      <c r="I65" s="89">
        <v>10</v>
      </c>
      <c r="J65" s="89">
        <v>4.7619047619047397</v>
      </c>
      <c r="K65" s="89">
        <v>0</v>
      </c>
      <c r="L65" s="89">
        <v>0</v>
      </c>
      <c r="M65" s="89">
        <v>2.7368399999999999</v>
      </c>
      <c r="N65" s="89">
        <v>0.64199999999999902</v>
      </c>
      <c r="O65" s="89">
        <v>4.29538461538462</v>
      </c>
      <c r="P65" s="89">
        <v>7.5</v>
      </c>
      <c r="Q65" s="184">
        <v>10</v>
      </c>
      <c r="R65" s="186">
        <v>0</v>
      </c>
      <c r="S65" s="185"/>
    </row>
    <row r="66" spans="1:19" x14ac:dyDescent="0.2">
      <c r="A66" s="85">
        <v>61</v>
      </c>
      <c r="B66" s="85" t="s">
        <v>127</v>
      </c>
      <c r="C66" s="85" t="s">
        <v>128</v>
      </c>
      <c r="D66" s="86" t="str">
        <f t="shared" si="0"/>
        <v/>
      </c>
      <c r="E66" s="89">
        <f>IF(Options!$D$24 = 1, MAX(F66, G66),
IF(Options!$D$25 = 1, AVERAGE(F66,G66),
IF(Options!$D$26 = 1, IFERROR(GEOMEAN(F66, G66), MAX(F66, G66)))))</f>
        <v>3.872983346207417</v>
      </c>
      <c r="F66" s="89" cm="1">
        <f t="array" ref="F66">IF(Options!$D$18=1, IFERROR(MAX(IF($I$199:$R$199=1,(I66:R66),"")),
     MAX(IF($I$199:$R$199=2,(I66:R66),""))),
IF(Options!$D$19=1, IFERROR(AVERAGE(IF($I$199:$R$199=1,I66:R66,"")),
     AVERAGE(IF($I$199:$R$199=2,(I66:R66),""))),
IF(Options!$D$20=1, IFERROR(IF(OR(IF(ISNUMBER(I66:R66),IF(I$199:R$199 = 1,I66:R66, ""), "")=0), 0, GEOMEAN(IF(ISNUMBER(I66:R66),IF(I$199:R$199 = 1,I66:R66, ""), ""))),
   IF(OR(IF(ISNUMBER(I66:R66),IF(I$199:R$199 = 2,I66:R66, ""), "")=0), 0, GEOMEAN(IF(ISNUMBER(I66:R66),IF(I$199:R$199 = 2,I66:R66, ""), "")))))))</f>
        <v>1.5</v>
      </c>
      <c r="G66" s="89" cm="1">
        <f t="array" ref="G66">IF(Options!$D$18=1, IFERROR(MAX(IF($I$200:$R$200=1,(I66:R66),"")),
     MAX(IF($I$200:$R$200=2,(I66:R66),""))),
IF(Options!$D$19=1, IFERROR(AVERAGE(IF($I$200:$R$200=1,(I66:R66),"")),
     AVERAGE(IF($I$200:$R$200=2,(I66:R66),""))),
IF(Options!$D$20=1, IFERROR(IF(OR(IF(ISNUMBER(I66:R66),IF(I$200:R$200 = 1,I66:R66, ""), "")=0), 0, GEOMEAN(IF(ISNUMBER(I66:R66),IF(I$200:R$200 = 1,I66:R66, ""), ""))),
   IF(OR(IF(ISNUMBER(I66:R66),IF(I$200:R$200 = 2,I66:R66, ""), "")=0), 0, GEOMEAN(IF(ISNUMBER(I66:R66),IF(I$200:R$200 = 2,I66:R66, ""), "")))))))</f>
        <v>10</v>
      </c>
      <c r="H66" s="103" t="s">
        <v>128</v>
      </c>
      <c r="I66" s="89">
        <v>0</v>
      </c>
      <c r="J66" s="89">
        <v>4.7619047619047397</v>
      </c>
      <c r="K66" s="89">
        <v>0</v>
      </c>
      <c r="L66" s="89">
        <v>0</v>
      </c>
      <c r="M66" s="89">
        <v>3.0991599999999999</v>
      </c>
      <c r="N66" s="89">
        <v>1.8560000000000001</v>
      </c>
      <c r="O66" s="89">
        <v>0.56153846153846099</v>
      </c>
      <c r="P66" s="89">
        <v>1.5</v>
      </c>
      <c r="Q66" s="184">
        <v>10</v>
      </c>
      <c r="R66" s="186">
        <v>0</v>
      </c>
      <c r="S66" s="185"/>
    </row>
    <row r="67" spans="1:19" x14ac:dyDescent="0.2">
      <c r="A67" s="85">
        <v>62</v>
      </c>
      <c r="B67" s="85" t="s">
        <v>129</v>
      </c>
      <c r="C67" s="85" t="s">
        <v>130</v>
      </c>
      <c r="D67" s="86" t="str">
        <f t="shared" si="0"/>
        <v/>
      </c>
      <c r="E67" s="89">
        <f>IF(Options!$D$24 = 1, MAX(F67, G67),
IF(Options!$D$25 = 1, AVERAGE(F67,G67),
IF(Options!$D$26 = 1, IFERROR(GEOMEAN(F67, G67), MAX(F67, G67)))))</f>
        <v>6.9006555934235259</v>
      </c>
      <c r="F67" s="89" cm="1">
        <f t="array" ref="F67">IF(Options!$D$18=1, IFERROR(MAX(IF($I$199:$R$199=1,(I67:R67),"")),
     MAX(IF($I$199:$R$199=2,(I67:R67),""))),
IF(Options!$D$19=1, IFERROR(AVERAGE(IF($I$199:$R$199=1,I67:R67,"")),
     AVERAGE(IF($I$199:$R$199=2,(I67:R67),""))),
IF(Options!$D$20=1, IFERROR(IF(OR(IF(ISNUMBER(I67:R67),IF(I$199:R$199 = 1,I67:R67, ""), "")=0), 0, GEOMEAN(IF(ISNUMBER(I67:R67),IF(I$199:R$199 = 1,I67:R67, ""), ""))),
   IF(OR(IF(ISNUMBER(I67:R67),IF(I$199:R$199 = 2,I67:R67, ""), "")=0), 0, GEOMEAN(IF(ISNUMBER(I67:R67),IF(I$199:R$199 = 2,I67:R67, ""), "")))))))</f>
        <v>5</v>
      </c>
      <c r="G67" s="89" cm="1">
        <f t="array" ref="G67">IF(Options!$D$18=1, IFERROR(MAX(IF($I$200:$R$200=1,(I67:R67),"")),
     MAX(IF($I$200:$R$200=2,(I67:R67),""))),
IF(Options!$D$19=1, IFERROR(AVERAGE(IF($I$200:$R$200=1,(I67:R67),"")),
     AVERAGE(IF($I$200:$R$200=2,(I67:R67),""))),
IF(Options!$D$20=1, IFERROR(IF(OR(IF(ISNUMBER(I67:R67),IF(I$200:R$200 = 1,I67:R67, ""), "")=0), 0, GEOMEAN(IF(ISNUMBER(I67:R67),IF(I$200:R$200 = 1,I67:R67, ""), ""))),
   IF(OR(IF(ISNUMBER(I67:R67),IF(I$200:R$200 = 2,I67:R67, ""), "")=0), 0, GEOMEAN(IF(ISNUMBER(I67:R67),IF(I$200:R$200 = 2,I67:R67, ""), "")))))))</f>
        <v>9.5238095238094793</v>
      </c>
      <c r="H67" s="103" t="s">
        <v>130</v>
      </c>
      <c r="I67" s="89">
        <v>3.6</v>
      </c>
      <c r="J67" s="89">
        <v>9.5238095238094793</v>
      </c>
      <c r="K67" s="89">
        <v>0</v>
      </c>
      <c r="L67" s="89">
        <v>2.0793931871386002</v>
      </c>
      <c r="M67" s="89">
        <v>4.0409199999999998</v>
      </c>
      <c r="N67" s="89">
        <v>3.6520000000000001</v>
      </c>
      <c r="O67" s="89">
        <v>3.1092307692307699</v>
      </c>
      <c r="P67" s="89">
        <v>5</v>
      </c>
      <c r="Q67" s="184">
        <v>0</v>
      </c>
      <c r="R67" s="186">
        <v>0</v>
      </c>
      <c r="S67" s="185"/>
    </row>
    <row r="68" spans="1:19" x14ac:dyDescent="0.2">
      <c r="A68" s="85">
        <v>63</v>
      </c>
      <c r="B68" s="85" t="s">
        <v>131</v>
      </c>
      <c r="C68" s="85" t="s">
        <v>132</v>
      </c>
      <c r="D68" s="86" t="str">
        <f t="shared" si="0"/>
        <v/>
      </c>
      <c r="E68" s="89">
        <f>IF(Options!$D$24 = 1, MAX(F68, G68),
IF(Options!$D$25 = 1, AVERAGE(F68,G68),
IF(Options!$D$26 = 1, IFERROR(GEOMEAN(F68, G68), MAX(F68, G68)))))</f>
        <v>6.1223298732527525</v>
      </c>
      <c r="F68" s="89" cm="1">
        <f t="array" ref="F68">IF(Options!$D$18=1, IFERROR(MAX(IF($I$199:$R$199=1,(I68:R68),"")),
     MAX(IF($I$199:$R$199=2,(I68:R68),""))),
IF(Options!$D$19=1, IFERROR(AVERAGE(IF($I$199:$R$199=1,I68:R68,"")),
     AVERAGE(IF($I$199:$R$199=2,(I68:R68),""))),
IF(Options!$D$20=1, IFERROR(IF(OR(IF(ISNUMBER(I68:R68),IF(I$199:R$199 = 1,I68:R68, ""), "")=0), 0, GEOMEAN(IF(ISNUMBER(I68:R68),IF(I$199:R$199 = 1,I68:R68, ""), ""))),
   IF(OR(IF(ISNUMBER(I68:R68),IF(I$199:R$199 = 2,I68:R68, ""), "")=0), 0, GEOMEAN(IF(ISNUMBER(I68:R68),IF(I$199:R$199 = 2,I68:R68, ""), "")))))))</f>
        <v>6.9</v>
      </c>
      <c r="G68" s="89" cm="1">
        <f t="array" ref="G68">IF(Options!$D$18=1, IFERROR(MAX(IF($I$200:$R$200=1,(I68:R68),"")),
     MAX(IF($I$200:$R$200=2,(I68:R68),""))),
IF(Options!$D$19=1, IFERROR(AVERAGE(IF($I$200:$R$200=1,(I68:R68),"")),
     AVERAGE(IF($I$200:$R$200=2,(I68:R68),""))),
IF(Options!$D$20=1, IFERROR(IF(OR(IF(ISNUMBER(I68:R68),IF(I$200:R$200 = 1,I68:R68, ""), "")=0), 0, GEOMEAN(IF(ISNUMBER(I68:R68),IF(I$200:R$200 = 1,I68:R68, ""), ""))),
   IF(OR(IF(ISNUMBER(I68:R68),IF(I$200:R$200 = 2,I68:R68, ""), "")=0), 0, GEOMEAN(IF(ISNUMBER(I68:R68),IF(I$200:R$200 = 2,I68:R68, ""), "")))))))</f>
        <v>5.4323076923076901</v>
      </c>
      <c r="H68" s="103" t="s">
        <v>132</v>
      </c>
      <c r="I68" s="89">
        <v>6.9</v>
      </c>
      <c r="J68" s="89">
        <v>4.7619047619047397</v>
      </c>
      <c r="K68" s="89">
        <v>0</v>
      </c>
      <c r="L68" s="89">
        <v>0</v>
      </c>
      <c r="M68" s="89">
        <v>0.11124000000000001</v>
      </c>
      <c r="N68" s="89">
        <v>0.13800000000000001</v>
      </c>
      <c r="O68" s="89">
        <v>5.4323076923076901</v>
      </c>
      <c r="P68" s="89">
        <v>6.75</v>
      </c>
      <c r="Q68" s="184">
        <v>0</v>
      </c>
      <c r="R68" s="186">
        <v>0</v>
      </c>
      <c r="S68" s="185"/>
    </row>
    <row r="69" spans="1:19" x14ac:dyDescent="0.2">
      <c r="A69" s="85">
        <v>64</v>
      </c>
      <c r="B69" s="85" t="s">
        <v>133</v>
      </c>
      <c r="C69" s="85" t="s">
        <v>134</v>
      </c>
      <c r="D69" s="86" t="str">
        <f t="shared" si="0"/>
        <v/>
      </c>
      <c r="E69" s="89">
        <f>IF(Options!$D$24 = 1, MAX(F69, G69),
IF(Options!$D$25 = 1, AVERAGE(F69,G69),
IF(Options!$D$26 = 1, IFERROR(GEOMEAN(F69, G69), MAX(F69, G69)))))</f>
        <v>10</v>
      </c>
      <c r="F69" s="89" cm="1">
        <f t="array" ref="F69">IF(Options!$D$18=1, IFERROR(MAX(IF($I$199:$R$199=1,(I69:R69),"")),
     MAX(IF($I$199:$R$199=2,(I69:R69),""))),
IF(Options!$D$19=1, IFERROR(AVERAGE(IF($I$199:$R$199=1,I69:R69,"")),
     AVERAGE(IF($I$199:$R$199=2,(I69:R69),""))),
IF(Options!$D$20=1, IFERROR(IF(OR(IF(ISNUMBER(I69:R69),IF(I$199:R$199 = 1,I69:R69, ""), "")=0), 0, GEOMEAN(IF(ISNUMBER(I69:R69),IF(I$199:R$199 = 1,I69:R69, ""), ""))),
   IF(OR(IF(ISNUMBER(I69:R69),IF(I$199:R$199 = 2,I69:R69, ""), "")=0), 0, GEOMEAN(IF(ISNUMBER(I69:R69),IF(I$199:R$199 = 2,I69:R69, ""), "")))))))</f>
        <v>10</v>
      </c>
      <c r="G69" s="89" cm="1">
        <f t="array" ref="G69">IF(Options!$D$18=1, IFERROR(MAX(IF($I$200:$R$200=1,(I69:R69),"")),
     MAX(IF($I$200:$R$200=2,(I69:R69),""))),
IF(Options!$D$19=1, IFERROR(AVERAGE(IF($I$200:$R$200=1,(I69:R69),"")),
     AVERAGE(IF($I$200:$R$200=2,(I69:R69),""))),
IF(Options!$D$20=1, IFERROR(IF(OR(IF(ISNUMBER(I69:R69),IF(I$200:R$200 = 1,I69:R69, ""), "")=0), 0, GEOMEAN(IF(ISNUMBER(I69:R69),IF(I$200:R$200 = 1,I69:R69, ""), ""))),
   IF(OR(IF(ISNUMBER(I69:R69),IF(I$200:R$200 = 2,I69:R69, ""), "")=0), 0, GEOMEAN(IF(ISNUMBER(I69:R69),IF(I$200:R$200 = 2,I69:R69, ""), "")))))))</f>
        <v>10</v>
      </c>
      <c r="H69" s="103" t="s">
        <v>134</v>
      </c>
      <c r="I69" s="89">
        <v>7.46</v>
      </c>
      <c r="J69" s="89">
        <v>4.7619047619047397</v>
      </c>
      <c r="K69" s="89">
        <v>2.0498374864572102</v>
      </c>
      <c r="L69" s="89">
        <v>0.407808414211146</v>
      </c>
      <c r="M69" s="89">
        <v>0.34503999999999901</v>
      </c>
      <c r="N69" s="89">
        <v>0.19600000000000001</v>
      </c>
      <c r="O69" s="89">
        <v>6.5384615384615401</v>
      </c>
      <c r="P69" s="89">
        <v>10</v>
      </c>
      <c r="Q69" s="184">
        <v>10</v>
      </c>
      <c r="R69" s="186">
        <v>0</v>
      </c>
      <c r="S69" s="185"/>
    </row>
    <row r="70" spans="1:19" x14ac:dyDescent="0.2">
      <c r="A70" s="85">
        <v>65</v>
      </c>
      <c r="B70" s="85" t="s">
        <v>135</v>
      </c>
      <c r="C70" s="85" t="s">
        <v>136</v>
      </c>
      <c r="D70" s="86" t="str">
        <f t="shared" si="0"/>
        <v/>
      </c>
      <c r="E70" s="89">
        <f>IF(Options!$D$24 = 1, MAX(F70, G70),
IF(Options!$D$25 = 1, AVERAGE(F70,G70),
IF(Options!$D$26 = 1, IFERROR(GEOMEAN(F70, G70), MAX(F70, G70)))))</f>
        <v>9.6176920308356717</v>
      </c>
      <c r="F70" s="89" cm="1">
        <f t="array" ref="F70">IF(Options!$D$18=1, IFERROR(MAX(IF($I$199:$R$199=1,(I70:R70),"")),
     MAX(IF($I$199:$R$199=2,(I70:R70),""))),
IF(Options!$D$19=1, IFERROR(AVERAGE(IF($I$199:$R$199=1,I70:R70,"")),
     AVERAGE(IF($I$199:$R$199=2,(I70:R70),""))),
IF(Options!$D$20=1, IFERROR(IF(OR(IF(ISNUMBER(I70:R70),IF(I$199:R$199 = 1,I70:R70, ""), "")=0), 0, GEOMEAN(IF(ISNUMBER(I70:R70),IF(I$199:R$199 = 1,I70:R70, ""), ""))),
   IF(OR(IF(ISNUMBER(I70:R70),IF(I$199:R$199 = 2,I70:R70, ""), "")=0), 0, GEOMEAN(IF(ISNUMBER(I70:R70),IF(I$199:R$199 = 2,I70:R70, ""), "")))))))</f>
        <v>9.25</v>
      </c>
      <c r="G70" s="89" cm="1">
        <f t="array" ref="G70">IF(Options!$D$18=1, IFERROR(MAX(IF($I$200:$R$200=1,(I70:R70),"")),
     MAX(IF($I$200:$R$200=2,(I70:R70),""))),
IF(Options!$D$19=1, IFERROR(AVERAGE(IF($I$200:$R$200=1,(I70:R70),"")),
     AVERAGE(IF($I$200:$R$200=2,(I70:R70),""))),
IF(Options!$D$20=1, IFERROR(IF(OR(IF(ISNUMBER(I70:R70),IF(I$200:R$200 = 1,I70:R70, ""), "")=0), 0, GEOMEAN(IF(ISNUMBER(I70:R70),IF(I$200:R$200 = 1,I70:R70, ""), ""))),
   IF(OR(IF(ISNUMBER(I70:R70),IF(I$200:R$200 = 2,I70:R70, ""), "")=0), 0, GEOMEAN(IF(ISNUMBER(I70:R70),IF(I$200:R$200 = 2,I70:R70, ""), "")))))))</f>
        <v>10</v>
      </c>
      <c r="H70" s="103" t="s">
        <v>136</v>
      </c>
      <c r="I70" s="89">
        <v>7.16</v>
      </c>
      <c r="J70" s="89">
        <v>9.5238095238094793</v>
      </c>
      <c r="K70" s="89">
        <v>10</v>
      </c>
      <c r="L70" s="89">
        <v>2.2667324672283899</v>
      </c>
      <c r="M70" s="89">
        <v>0.34523999999999999</v>
      </c>
      <c r="N70" s="89">
        <v>0.23600000000000099</v>
      </c>
      <c r="O70" s="89">
        <v>5.8169230769230804</v>
      </c>
      <c r="P70" s="89">
        <v>9.25</v>
      </c>
      <c r="Q70" s="184">
        <v>0</v>
      </c>
      <c r="R70" s="186">
        <v>0</v>
      </c>
      <c r="S70" s="185"/>
    </row>
    <row r="71" spans="1:19" x14ac:dyDescent="0.2">
      <c r="A71" s="85">
        <v>66</v>
      </c>
      <c r="B71" s="85" t="s">
        <v>137</v>
      </c>
      <c r="C71" s="85" t="s">
        <v>138</v>
      </c>
      <c r="D71" s="86" t="str">
        <f t="shared" ref="D71:D134" si="1">IF(H71 &lt;&gt; C71, "Countries don't match", "")</f>
        <v/>
      </c>
      <c r="E71" s="89">
        <f>IF(Options!$D$24 = 1, MAX(F71, G71),
IF(Options!$D$25 = 1, AVERAGE(F71,G71),
IF(Options!$D$26 = 1, IFERROR(GEOMEAN(F71, G71), MAX(F71, G71)))))</f>
        <v>9.742028895139919</v>
      </c>
      <c r="F71" s="89" cm="1">
        <f t="array" ref="F71">IF(Options!$D$18=1, IFERROR(MAX(IF($I$199:$R$199=1,(I71:R71),"")),
     MAX(IF($I$199:$R$199=2,(I71:R71),""))),
IF(Options!$D$19=1, IFERROR(AVERAGE(IF($I$199:$R$199=1,I71:R71,"")),
     AVERAGE(IF($I$199:$R$199=2,(I71:R71),""))),
IF(Options!$D$20=1, IFERROR(IF(OR(IF(ISNUMBER(I71:R71),IF(I$199:R$199 = 1,I71:R71, ""), "")=0), 0, GEOMEAN(IF(ISNUMBER(I71:R71),IF(I$199:R$199 = 1,I71:R71, ""), ""))),
   IF(OR(IF(ISNUMBER(I71:R71),IF(I$199:R$199 = 2,I71:R71, ""), "")=0), 0, GEOMEAN(IF(ISNUMBER(I71:R71),IF(I$199:R$199 = 2,I71:R71, ""), "")))))))</f>
        <v>10</v>
      </c>
      <c r="G71" s="89" cm="1">
        <f t="array" ref="G71">IF(Options!$D$18=1, IFERROR(MAX(IF($I$200:$R$200=1,(I71:R71),"")),
     MAX(IF($I$200:$R$200=2,(I71:R71),""))),
IF(Options!$D$19=1, IFERROR(AVERAGE(IF($I$200:$R$200=1,(I71:R71),"")),
     AVERAGE(IF($I$200:$R$200=2,(I71:R71),""))),
IF(Options!$D$20=1, IFERROR(IF(OR(IF(ISNUMBER(I71:R71),IF(I$200:R$200 = 1,I71:R71, ""), "")=0), 0, GEOMEAN(IF(ISNUMBER(I71:R71),IF(I$200:R$200 = 1,I71:R71, ""), ""))),
   IF(OR(IF(ISNUMBER(I71:R71),IF(I$200:R$200 = 2,I71:R71, ""), "")=0), 0, GEOMEAN(IF(ISNUMBER(I71:R71),IF(I$200:R$200 = 2,I71:R71, ""), "")))))))</f>
        <v>9.4907126993741109</v>
      </c>
      <c r="H71" s="103" t="s">
        <v>138</v>
      </c>
      <c r="I71" s="89">
        <v>10</v>
      </c>
      <c r="J71" s="89" t="s">
        <v>473</v>
      </c>
      <c r="K71" s="89">
        <v>9.4907126993741109</v>
      </c>
      <c r="L71" s="89">
        <v>0.59057117715443896</v>
      </c>
      <c r="M71" s="89">
        <v>0.19164</v>
      </c>
      <c r="N71" s="89">
        <v>0.872</v>
      </c>
      <c r="O71" s="89" t="s">
        <v>473</v>
      </c>
      <c r="P71" s="89">
        <v>10</v>
      </c>
      <c r="Q71" s="184">
        <v>0</v>
      </c>
      <c r="R71" s="186">
        <v>0</v>
      </c>
      <c r="S71" s="185"/>
    </row>
    <row r="72" spans="1:19" x14ac:dyDescent="0.2">
      <c r="A72" s="85">
        <v>67</v>
      </c>
      <c r="B72" s="85" t="s">
        <v>139</v>
      </c>
      <c r="C72" s="85" t="s">
        <v>140</v>
      </c>
      <c r="D72" s="86" t="str">
        <f t="shared" si="1"/>
        <v/>
      </c>
      <c r="E72" s="89">
        <f>IF(Options!$D$24 = 1, MAX(F72, G72),
IF(Options!$D$25 = 1, AVERAGE(F72,G72),
IF(Options!$D$26 = 1, IFERROR(GEOMEAN(F72, G72), MAX(F72, G72)))))</f>
        <v>2.6002307589904419</v>
      </c>
      <c r="F72" s="89" cm="1">
        <f t="array" ref="F72">IF(Options!$D$18=1, IFERROR(MAX(IF($I$199:$R$199=1,(I72:R72),"")),
     MAX(IF($I$199:$R$199=2,(I72:R72),""))),
IF(Options!$D$19=1, IFERROR(AVERAGE(IF($I$199:$R$199=1,I72:R72,"")),
     AVERAGE(IF($I$199:$R$199=2,(I72:R72),""))),
IF(Options!$D$20=1, IFERROR(IF(OR(IF(ISNUMBER(I72:R72),IF(I$199:R$199 = 1,I72:R72, ""), "")=0), 0, GEOMEAN(IF(ISNUMBER(I72:R72),IF(I$199:R$199 = 1,I72:R72, ""), ""))),
   IF(OR(IF(ISNUMBER(I72:R72),IF(I$199:R$199 = 2,I72:R72, ""), "")=0), 0, GEOMEAN(IF(ISNUMBER(I72:R72),IF(I$199:R$199 = 2,I72:R72, ""), "")))))))</f>
        <v>10</v>
      </c>
      <c r="G72" s="89" cm="1">
        <f t="array" ref="G72">IF(Options!$D$18=1, IFERROR(MAX(IF($I$200:$R$200=1,(I72:R72),"")),
     MAX(IF($I$200:$R$200=2,(I72:R72),""))),
IF(Options!$D$19=1, IFERROR(AVERAGE(IF($I$200:$R$200=1,(I72:R72),"")),
     AVERAGE(IF($I$200:$R$200=2,(I72:R72),""))),
IF(Options!$D$20=1, IFERROR(IF(OR(IF(ISNUMBER(I72:R72),IF(I$200:R$200 = 1,I72:R72, ""), "")=0), 0, GEOMEAN(IF(ISNUMBER(I72:R72),IF(I$200:R$200 = 1,I72:R72, ""), ""))),
   IF(OR(IF(ISNUMBER(I72:R72),IF(I$200:R$200 = 2,I72:R72, ""), "")=0), 0, GEOMEAN(IF(ISNUMBER(I72:R72),IF(I$200:R$200 = 2,I72:R72, ""), "")))))))</f>
        <v>0.67612000000000105</v>
      </c>
      <c r="H72" s="103" t="s">
        <v>140</v>
      </c>
      <c r="I72" s="89">
        <v>10</v>
      </c>
      <c r="J72" s="89" t="s">
        <v>473</v>
      </c>
      <c r="K72" s="89">
        <v>0</v>
      </c>
      <c r="L72" s="89">
        <v>0</v>
      </c>
      <c r="M72" s="89">
        <v>0.67612000000000105</v>
      </c>
      <c r="N72" s="89">
        <v>0.40799999999999897</v>
      </c>
      <c r="O72" s="89" t="s">
        <v>473</v>
      </c>
      <c r="P72" s="89">
        <v>9.75</v>
      </c>
      <c r="Q72" s="184">
        <v>0</v>
      </c>
      <c r="R72" s="186">
        <v>0</v>
      </c>
      <c r="S72" s="185"/>
    </row>
    <row r="73" spans="1:19" x14ac:dyDescent="0.2">
      <c r="A73" s="85">
        <v>68</v>
      </c>
      <c r="B73" s="85" t="s">
        <v>141</v>
      </c>
      <c r="C73" s="85" t="s">
        <v>142</v>
      </c>
      <c r="D73" s="86" t="str">
        <f t="shared" si="1"/>
        <v/>
      </c>
      <c r="E73" s="89">
        <f>IF(Options!$D$24 = 1, MAX(F73, G73),
IF(Options!$D$25 = 1, AVERAGE(F73,G73),
IF(Options!$D$26 = 1, IFERROR(GEOMEAN(F73, G73), MAX(F73, G73)))))</f>
        <v>5.7008771254956896</v>
      </c>
      <c r="F73" s="89" cm="1">
        <f t="array" ref="F73">IF(Options!$D$18=1, IFERROR(MAX(IF($I$199:$R$199=1,(I73:R73),"")),
     MAX(IF($I$199:$R$199=2,(I73:R73),""))),
IF(Options!$D$19=1, IFERROR(AVERAGE(IF($I$199:$R$199=1,I73:R73,"")),
     AVERAGE(IF($I$199:$R$199=2,(I73:R73),""))),
IF(Options!$D$20=1, IFERROR(IF(OR(IF(ISNUMBER(I73:R73),IF(I$199:R$199 = 1,I73:R73, ""), "")=0), 0, GEOMEAN(IF(ISNUMBER(I73:R73),IF(I$199:R$199 = 1,I73:R73, ""), ""))),
   IF(OR(IF(ISNUMBER(I73:R73),IF(I$199:R$199 = 2,I73:R73, ""), "")=0), 0, GEOMEAN(IF(ISNUMBER(I73:R73),IF(I$199:R$199 = 2,I73:R73, ""), "")))))))</f>
        <v>3.25</v>
      </c>
      <c r="G73" s="89" cm="1">
        <f t="array" ref="G73">IF(Options!$D$18=1, IFERROR(MAX(IF($I$200:$R$200=1,(I73:R73),"")),
     MAX(IF($I$200:$R$200=2,(I73:R73),""))),
IF(Options!$D$19=1, IFERROR(AVERAGE(IF($I$200:$R$200=1,(I73:R73),"")),
     AVERAGE(IF($I$200:$R$200=2,(I73:R73),""))),
IF(Options!$D$20=1, IFERROR(IF(OR(IF(ISNUMBER(I73:R73),IF(I$200:R$200 = 1,I73:R73, ""), "")=0), 0, GEOMEAN(IF(ISNUMBER(I73:R73),IF(I$200:R$200 = 1,I73:R73, ""), ""))),
   IF(OR(IF(ISNUMBER(I73:R73),IF(I$200:R$200 = 2,I73:R73, ""), "")=0), 0, GEOMEAN(IF(ISNUMBER(I73:R73),IF(I$200:R$200 = 2,I73:R73, ""), "")))))))</f>
        <v>10</v>
      </c>
      <c r="H73" s="103" t="s">
        <v>142</v>
      </c>
      <c r="I73" s="89">
        <v>3.24</v>
      </c>
      <c r="J73" s="89">
        <v>4.7619047619047397</v>
      </c>
      <c r="K73" s="89">
        <v>2.1797154326150201</v>
      </c>
      <c r="L73" s="89">
        <v>0.92883710180468204</v>
      </c>
      <c r="M73" s="89">
        <v>9.2684800000000003</v>
      </c>
      <c r="N73" s="89">
        <v>10</v>
      </c>
      <c r="O73" s="89">
        <v>0</v>
      </c>
      <c r="P73" s="89">
        <v>3.25</v>
      </c>
      <c r="Q73" s="184">
        <v>0</v>
      </c>
      <c r="R73" s="186">
        <v>0</v>
      </c>
      <c r="S73" s="185"/>
    </row>
    <row r="74" spans="1:19" x14ac:dyDescent="0.2">
      <c r="A74" s="85">
        <v>69</v>
      </c>
      <c r="B74" s="85" t="s">
        <v>143</v>
      </c>
      <c r="C74" s="85" t="s">
        <v>144</v>
      </c>
      <c r="D74" s="86" t="str">
        <f t="shared" si="1"/>
        <v/>
      </c>
      <c r="E74" s="89">
        <f>IF(Options!$D$24 = 1, MAX(F74, G74),
IF(Options!$D$25 = 1, AVERAGE(F74,G74),
IF(Options!$D$26 = 1, IFERROR(GEOMEAN(F74, G74), MAX(F74, G74)))))</f>
        <v>0.65711490623787028</v>
      </c>
      <c r="F74" s="89" cm="1">
        <f t="array" ref="F74">IF(Options!$D$18=1, IFERROR(MAX(IF($I$199:$R$199=1,(I74:R74),"")),
     MAX(IF($I$199:$R$199=2,(I74:R74),""))),
IF(Options!$D$19=1, IFERROR(AVERAGE(IF($I$199:$R$199=1,I74:R74,"")),
     AVERAGE(IF($I$199:$R$199=2,(I74:R74),""))),
IF(Options!$D$20=1, IFERROR(IF(OR(IF(ISNUMBER(I74:R74),IF(I$199:R$199 = 1,I74:R74, ""), "")=0), 0, GEOMEAN(IF(ISNUMBER(I74:R74),IF(I$199:R$199 = 1,I74:R74, ""), ""))),
   IF(OR(IF(ISNUMBER(I74:R74),IF(I$199:R$199 = 2,I74:R74, ""), "")=0), 0, GEOMEAN(IF(ISNUMBER(I74:R74),IF(I$199:R$199 = 2,I74:R74, ""), "")))))))</f>
        <v>8.5</v>
      </c>
      <c r="G74" s="89" cm="1">
        <f t="array" ref="G74">IF(Options!$D$18=1, IFERROR(MAX(IF($I$200:$R$200=1,(I74:R74),"")),
     MAX(IF($I$200:$R$200=2,(I74:R74),""))),
IF(Options!$D$19=1, IFERROR(AVERAGE(IF($I$200:$R$200=1,(I74:R74),"")),
     AVERAGE(IF($I$200:$R$200=2,(I74:R74),""))),
IF(Options!$D$20=1, IFERROR(IF(OR(IF(ISNUMBER(I74:R74),IF(I$200:R$200 = 1,I74:R74, ""), "")=0), 0, GEOMEAN(IF(ISNUMBER(I74:R74),IF(I$200:R$200 = 1,I74:R74, ""), ""))),
   IF(OR(IF(ISNUMBER(I74:R74),IF(I$200:R$200 = 2,I74:R74, ""), "")=0), 0, GEOMEAN(IF(ISNUMBER(I74:R74),IF(I$200:R$200 = 2,I74:R74, ""), "")))))))</f>
        <v>5.0800000000000602E-2</v>
      </c>
      <c r="H74" s="103" t="s">
        <v>144</v>
      </c>
      <c r="I74" s="89">
        <v>8.5</v>
      </c>
      <c r="J74" s="89" t="s">
        <v>473</v>
      </c>
      <c r="K74" s="89">
        <v>6.6666666666748099E-4</v>
      </c>
      <c r="L74" s="89">
        <v>6.6666666666748099E-4</v>
      </c>
      <c r="M74" s="89">
        <v>5.0800000000000602E-2</v>
      </c>
      <c r="N74" s="89">
        <v>0</v>
      </c>
      <c r="O74" s="89" t="s">
        <v>473</v>
      </c>
      <c r="P74" s="89">
        <v>4</v>
      </c>
      <c r="Q74" s="184">
        <v>0</v>
      </c>
      <c r="R74" s="186">
        <v>0</v>
      </c>
      <c r="S74" s="185"/>
    </row>
    <row r="75" spans="1:19" x14ac:dyDescent="0.2">
      <c r="A75" s="85">
        <v>70</v>
      </c>
      <c r="B75" s="85" t="s">
        <v>145</v>
      </c>
      <c r="C75" s="85" t="s">
        <v>146</v>
      </c>
      <c r="D75" s="86" t="str">
        <f t="shared" si="1"/>
        <v/>
      </c>
      <c r="E75" s="89">
        <f>IF(Options!$D$24 = 1, MAX(F75, G75),
IF(Options!$D$25 = 1, AVERAGE(F75,G75),
IF(Options!$D$26 = 1, IFERROR(GEOMEAN(F75, G75), MAX(F75, G75)))))</f>
        <v>5.9601853598532788</v>
      </c>
      <c r="F75" s="89" cm="1">
        <f t="array" ref="F75">IF(Options!$D$18=1, IFERROR(MAX(IF($I$199:$R$199=1,(I75:R75),"")),
     MAX(IF($I$199:$R$199=2,(I75:R75),""))),
IF(Options!$D$19=1, IFERROR(AVERAGE(IF($I$199:$R$199=1,I75:R75,"")),
     AVERAGE(IF($I$199:$R$199=2,(I75:R75),""))),
IF(Options!$D$20=1, IFERROR(IF(OR(IF(ISNUMBER(I75:R75),IF(I$199:R$199 = 1,I75:R75, ""), "")=0), 0, GEOMEAN(IF(ISNUMBER(I75:R75),IF(I$199:R$199 = 1,I75:R75, ""), ""))),
   IF(OR(IF(ISNUMBER(I75:R75),IF(I$199:R$199 = 2,I75:R75, ""), "")=0), 0, GEOMEAN(IF(ISNUMBER(I75:R75),IF(I$199:R$199 = 2,I75:R75, ""), "")))))))</f>
        <v>7.46</v>
      </c>
      <c r="G75" s="89" cm="1">
        <f t="array" ref="G75">IF(Options!$D$18=1, IFERROR(MAX(IF($I$200:$R$200=1,(I75:R75),"")),
     MAX(IF($I$200:$R$200=2,(I75:R75),""))),
IF(Options!$D$19=1, IFERROR(AVERAGE(IF($I$200:$R$200=1,(I75:R75),"")),
     AVERAGE(IF($I$200:$R$200=2,(I75:R75),""))),
IF(Options!$D$20=1, IFERROR(IF(OR(IF(ISNUMBER(I75:R75),IF(I$200:R$200 = 1,I75:R75, ""), "")=0), 0, GEOMEAN(IF(ISNUMBER(I75:R75),IF(I$200:R$200 = 1,I75:R75, ""), ""))),
   IF(OR(IF(ISNUMBER(I75:R75),IF(I$200:R$200 = 2,I75:R75, ""), "")=0), 0, GEOMEAN(IF(ISNUMBER(I75:R75),IF(I$200:R$200 = 2,I75:R75, ""), "")))))))</f>
        <v>4.7619047619047397</v>
      </c>
      <c r="H75" s="103" t="s">
        <v>146</v>
      </c>
      <c r="I75" s="89">
        <v>7.46</v>
      </c>
      <c r="J75" s="89">
        <v>4.7619047619047397</v>
      </c>
      <c r="K75" s="89">
        <v>2.4715933562518102</v>
      </c>
      <c r="L75" s="89">
        <v>2.23191917327211</v>
      </c>
      <c r="M75" s="89">
        <v>1.7434000000000001</v>
      </c>
      <c r="N75" s="89">
        <v>1.6259999999999999</v>
      </c>
      <c r="O75" s="89">
        <v>4.1184615384615402</v>
      </c>
      <c r="P75" s="89">
        <v>7</v>
      </c>
      <c r="Q75" s="184">
        <v>0</v>
      </c>
      <c r="R75" s="186">
        <v>0</v>
      </c>
      <c r="S75" s="185"/>
    </row>
    <row r="76" spans="1:19" x14ac:dyDescent="0.2">
      <c r="A76" s="85">
        <v>71</v>
      </c>
      <c r="B76" s="85" t="s">
        <v>147</v>
      </c>
      <c r="C76" s="85" t="s">
        <v>148</v>
      </c>
      <c r="D76" s="86" t="str">
        <f t="shared" si="1"/>
        <v/>
      </c>
      <c r="E76" s="89">
        <f>IF(Options!$D$24 = 1, MAX(F76, G76),
IF(Options!$D$25 = 1, AVERAGE(F76,G76),
IF(Options!$D$26 = 1, IFERROR(GEOMEAN(F76, G76), MAX(F76, G76)))))</f>
        <v>8.7521425948164264</v>
      </c>
      <c r="F76" s="89" cm="1">
        <f t="array" ref="F76">IF(Options!$D$18=1, IFERROR(MAX(IF($I$199:$R$199=1,(I76:R76),"")),
     MAX(IF($I$199:$R$199=2,(I76:R76),""))),
IF(Options!$D$19=1, IFERROR(AVERAGE(IF($I$199:$R$199=1,I76:R76,"")),
     AVERAGE(IF($I$199:$R$199=2,(I76:R76),""))),
IF(Options!$D$20=1, IFERROR(IF(OR(IF(ISNUMBER(I76:R76),IF(I$199:R$199 = 1,I76:R76, ""), "")=0), 0, GEOMEAN(IF(ISNUMBER(I76:R76),IF(I$199:R$199 = 1,I76:R76, ""), ""))),
   IF(OR(IF(ISNUMBER(I76:R76),IF(I$199:R$199 = 2,I76:R76, ""), "")=0), 0, GEOMEAN(IF(ISNUMBER(I76:R76),IF(I$199:R$199 = 2,I76:R76, ""), "")))))))</f>
        <v>7.66</v>
      </c>
      <c r="G76" s="89" cm="1">
        <f t="array" ref="G76">IF(Options!$D$18=1, IFERROR(MAX(IF($I$200:$R$200=1,(I76:R76),"")),
     MAX(IF($I$200:$R$200=2,(I76:R76),""))),
IF(Options!$D$19=1, IFERROR(AVERAGE(IF($I$200:$R$200=1,(I76:R76),"")),
     AVERAGE(IF($I$200:$R$200=2,(I76:R76),""))),
IF(Options!$D$20=1, IFERROR(IF(OR(IF(ISNUMBER(I76:R76),IF(I$200:R$200 = 1,I76:R76, ""), "")=0), 0, GEOMEAN(IF(ISNUMBER(I76:R76),IF(I$200:R$200 = 1,I76:R76, ""), ""))),
   IF(OR(IF(ISNUMBER(I76:R76),IF(I$200:R$200 = 2,I76:R76, ""), "")=0), 0, GEOMEAN(IF(ISNUMBER(I76:R76),IF(I$200:R$200 = 2,I76:R76, ""), "")))))))</f>
        <v>10</v>
      </c>
      <c r="H76" s="103" t="s">
        <v>148</v>
      </c>
      <c r="I76" s="89">
        <v>7.66</v>
      </c>
      <c r="J76" s="89">
        <v>10</v>
      </c>
      <c r="K76" s="89">
        <v>7.6940020332090802</v>
      </c>
      <c r="L76" s="89">
        <v>5.2304231010261102</v>
      </c>
      <c r="M76" s="89">
        <v>3.7704800000000001</v>
      </c>
      <c r="N76" s="89">
        <v>4.3579999999999997</v>
      </c>
      <c r="O76" s="89">
        <v>2.7876923076923101</v>
      </c>
      <c r="P76" s="89">
        <v>4.25</v>
      </c>
      <c r="Q76" s="184">
        <v>0</v>
      </c>
      <c r="R76" s="186">
        <v>0</v>
      </c>
      <c r="S76" s="185"/>
    </row>
    <row r="77" spans="1:19" x14ac:dyDescent="0.2">
      <c r="A77" s="85">
        <v>72</v>
      </c>
      <c r="B77" s="85" t="s">
        <v>149</v>
      </c>
      <c r="C77" s="85" t="s">
        <v>150</v>
      </c>
      <c r="D77" s="86" t="str">
        <f t="shared" si="1"/>
        <v/>
      </c>
      <c r="E77" s="89">
        <f>IF(Options!$D$24 = 1, MAX(F77, G77),
IF(Options!$D$25 = 1, AVERAGE(F77,G77),
IF(Options!$D$26 = 1, IFERROR(GEOMEAN(F77, G77), MAX(F77, G77)))))</f>
        <v>7.7827648410721171</v>
      </c>
      <c r="F77" s="89" cm="1">
        <f t="array" ref="F77">IF(Options!$D$18=1, IFERROR(MAX(IF($I$199:$R$199=1,(I77:R77),"")),
     MAX(IF($I$199:$R$199=2,(I77:R77),""))),
IF(Options!$D$19=1, IFERROR(AVERAGE(IF($I$199:$R$199=1,I77:R77,"")),
     AVERAGE(IF($I$199:$R$199=2,(I77:R77),""))),
IF(Options!$D$20=1, IFERROR(IF(OR(IF(ISNUMBER(I77:R77),IF(I$199:R$199 = 1,I77:R77, ""), "")=0), 0, GEOMEAN(IF(ISNUMBER(I77:R77),IF(I$199:R$199 = 1,I77:R77, ""), ""))),
   IF(OR(IF(ISNUMBER(I77:R77),IF(I$199:R$199 = 2,I77:R77, ""), "")=0), 0, GEOMEAN(IF(ISNUMBER(I77:R77),IF(I$199:R$199 = 2,I77:R77, ""), "")))))))</f>
        <v>8.48</v>
      </c>
      <c r="G77" s="89" cm="1">
        <f t="array" ref="G77">IF(Options!$D$18=1, IFERROR(MAX(IF($I$200:$R$200=1,(I77:R77),"")),
     MAX(IF($I$200:$R$200=2,(I77:R77),""))),
IF(Options!$D$19=1, IFERROR(AVERAGE(IF($I$200:$R$200=1,(I77:R77),"")),
     AVERAGE(IF($I$200:$R$200=2,(I77:R77),""))),
IF(Options!$D$20=1, IFERROR(IF(OR(IF(ISNUMBER(I77:R77),IF(I$200:R$200 = 1,I77:R77, ""), "")=0), 0, GEOMEAN(IF(ISNUMBER(I77:R77),IF(I$200:R$200 = 1,I77:R77, ""), ""))),
   IF(OR(IF(ISNUMBER(I77:R77),IF(I$200:R$200 = 2,I77:R77, ""), "")=0), 0, GEOMEAN(IF(ISNUMBER(I77:R77),IF(I$200:R$200 = 2,I77:R77, ""), "")))))))</f>
        <v>7.1428571428571104</v>
      </c>
      <c r="H77" s="103" t="s">
        <v>150</v>
      </c>
      <c r="I77" s="89">
        <v>8.48</v>
      </c>
      <c r="J77" s="89">
        <v>7.1428571428571104</v>
      </c>
      <c r="K77" s="89">
        <v>0.97618589231561104</v>
      </c>
      <c r="L77" s="89">
        <v>1.05082888224616</v>
      </c>
      <c r="M77" s="89">
        <v>2.9140799999999998</v>
      </c>
      <c r="N77" s="89">
        <v>3.3180000000000001</v>
      </c>
      <c r="O77" s="89">
        <v>2.2923076923076899</v>
      </c>
      <c r="P77" s="89">
        <v>7.25</v>
      </c>
      <c r="Q77" s="184">
        <v>0</v>
      </c>
      <c r="R77" s="186">
        <v>0</v>
      </c>
      <c r="S77" s="185"/>
    </row>
    <row r="78" spans="1:19" x14ac:dyDescent="0.2">
      <c r="A78" s="85">
        <v>73</v>
      </c>
      <c r="B78" s="85" t="s">
        <v>151</v>
      </c>
      <c r="C78" s="85" t="s">
        <v>152</v>
      </c>
      <c r="D78" s="86" t="str">
        <f t="shared" si="1"/>
        <v/>
      </c>
      <c r="E78" s="89">
        <f>IF(Options!$D$24 = 1, MAX(F78, G78),
IF(Options!$D$25 = 1, AVERAGE(F78,G78),
IF(Options!$D$26 = 1, IFERROR(GEOMEAN(F78, G78), MAX(F78, G78)))))</f>
        <v>6.1237243569579451</v>
      </c>
      <c r="F78" s="89" cm="1">
        <f t="array" ref="F78">IF(Options!$D$18=1, IFERROR(MAX(IF($I$199:$R$199=1,(I78:R78),"")),
     MAX(IF($I$199:$R$199=2,(I78:R78),""))),
IF(Options!$D$19=1, IFERROR(AVERAGE(IF($I$199:$R$199=1,I78:R78,"")),
     AVERAGE(IF($I$199:$R$199=2,(I78:R78),""))),
IF(Options!$D$20=1, IFERROR(IF(OR(IF(ISNUMBER(I78:R78),IF(I$199:R$199 = 1,I78:R78, ""), "")=0), 0, GEOMEAN(IF(ISNUMBER(I78:R78),IF(I$199:R$199 = 1,I78:R78, ""), ""))),
   IF(OR(IF(ISNUMBER(I78:R78),IF(I$199:R$199 = 2,I78:R78, ""), "")=0), 0, GEOMEAN(IF(ISNUMBER(I78:R78),IF(I$199:R$199 = 2,I78:R78, ""), "")))))))</f>
        <v>3.75</v>
      </c>
      <c r="G78" s="89" cm="1">
        <f t="array" ref="G78">IF(Options!$D$18=1, IFERROR(MAX(IF($I$200:$R$200=1,(I78:R78),"")),
     MAX(IF($I$200:$R$200=2,(I78:R78),""))),
IF(Options!$D$19=1, IFERROR(AVERAGE(IF($I$200:$R$200=1,(I78:R78),"")),
     AVERAGE(IF($I$200:$R$200=2,(I78:R78),""))),
IF(Options!$D$20=1, IFERROR(IF(OR(IF(ISNUMBER(I78:R78),IF(I$200:R$200 = 1,I78:R78, ""), "")=0), 0, GEOMEAN(IF(ISNUMBER(I78:R78),IF(I$200:R$200 = 1,I78:R78, ""), ""))),
   IF(OR(IF(ISNUMBER(I78:R78),IF(I$200:R$200 = 2,I78:R78, ""), "")=0), 0, GEOMEAN(IF(ISNUMBER(I78:R78),IF(I$200:R$200 = 2,I78:R78, ""), "")))))))</f>
        <v>10</v>
      </c>
      <c r="H78" s="103" t="s">
        <v>152</v>
      </c>
      <c r="I78" s="89">
        <v>3.34</v>
      </c>
      <c r="J78" s="89">
        <v>2.3809523809523698</v>
      </c>
      <c r="K78" s="89">
        <v>3.4235687476929102</v>
      </c>
      <c r="L78" s="89">
        <v>7.5400545586102803</v>
      </c>
      <c r="M78" s="89">
        <v>10</v>
      </c>
      <c r="N78" s="89">
        <v>8.3520000000000003</v>
      </c>
      <c r="O78" s="89">
        <v>4.7923076923076904</v>
      </c>
      <c r="P78" s="89">
        <v>3.75</v>
      </c>
      <c r="Q78" s="184">
        <v>0</v>
      </c>
      <c r="R78" s="186">
        <v>0</v>
      </c>
      <c r="S78" s="185"/>
    </row>
    <row r="79" spans="1:19" x14ac:dyDescent="0.2">
      <c r="A79" s="85">
        <v>74</v>
      </c>
      <c r="B79" s="85" t="s">
        <v>153</v>
      </c>
      <c r="C79" s="85" t="s">
        <v>154</v>
      </c>
      <c r="D79" s="86" t="str">
        <f t="shared" si="1"/>
        <v/>
      </c>
      <c r="E79" s="89">
        <f>IF(Options!$D$24 = 1, MAX(F79, G79),
IF(Options!$D$25 = 1, AVERAGE(F79,G79),
IF(Options!$D$26 = 1, IFERROR(GEOMEAN(F79, G79), MAX(F79, G79)))))</f>
        <v>7.6791425803425994</v>
      </c>
      <c r="F79" s="89" cm="1">
        <f t="array" ref="F79">IF(Options!$D$18=1, IFERROR(MAX(IF($I$199:$R$199=1,(I79:R79),"")),
     MAX(IF($I$199:$R$199=2,(I79:R79),""))),
IF(Options!$D$19=1, IFERROR(AVERAGE(IF($I$199:$R$199=1,I79:R79,"")),
     AVERAGE(IF($I$199:$R$199=2,(I79:R79),""))),
IF(Options!$D$20=1, IFERROR(IF(OR(IF(ISNUMBER(I79:R79),IF(I$199:R$199 = 1,I79:R79, ""), "")=0), 0, GEOMEAN(IF(ISNUMBER(I79:R79),IF(I$199:R$199 = 1,I79:R79, ""), ""))),
   IF(OR(IF(ISNUMBER(I79:R79),IF(I$199:R$199 = 2,I79:R79, ""), "")=0), 0, GEOMEAN(IF(ISNUMBER(I79:R79),IF(I$199:R$199 = 2,I79:R79, ""), "")))))))</f>
        <v>10</v>
      </c>
      <c r="G79" s="89" cm="1">
        <f t="array" ref="G79">IF(Options!$D$18=1, IFERROR(MAX(IF($I$200:$R$200=1,(I79:R79),"")),
     MAX(IF($I$200:$R$200=2,(I79:R79),""))),
IF(Options!$D$19=1, IFERROR(AVERAGE(IF($I$200:$R$200=1,(I79:R79),"")),
     AVERAGE(IF($I$200:$R$200=2,(I79:R79),""))),
IF(Options!$D$20=1, IFERROR(IF(OR(IF(ISNUMBER(I79:R79),IF(I$200:R$200 = 1,I79:R79, ""), "")=0), 0, GEOMEAN(IF(ISNUMBER(I79:R79),IF(I$200:R$200 = 1,I79:R79, ""), ""))),
   IF(OR(IF(ISNUMBER(I79:R79),IF(I$200:R$200 = 2,I79:R79, ""), "")=0), 0, GEOMEAN(IF(ISNUMBER(I79:R79),IF(I$200:R$200 = 2,I79:R79, ""), "")))))))</f>
        <v>5.8969230769230796</v>
      </c>
      <c r="H79" s="103" t="s">
        <v>154</v>
      </c>
      <c r="I79" s="89">
        <v>7.7</v>
      </c>
      <c r="J79" s="89">
        <v>2.3809523809523698</v>
      </c>
      <c r="K79" s="89">
        <v>6.6666666666748099E-4</v>
      </c>
      <c r="L79" s="89">
        <v>6.6666666666748099E-4</v>
      </c>
      <c r="M79" s="89">
        <v>1.10399999999995E-2</v>
      </c>
      <c r="N79" s="89">
        <v>2.5999999999999801E-2</v>
      </c>
      <c r="O79" s="89">
        <v>5.8969230769230796</v>
      </c>
      <c r="P79" s="89">
        <v>10</v>
      </c>
      <c r="Q79" s="184">
        <v>0</v>
      </c>
      <c r="R79" s="186">
        <v>0</v>
      </c>
      <c r="S79" s="185"/>
    </row>
    <row r="80" spans="1:19" x14ac:dyDescent="0.2">
      <c r="A80" s="85">
        <v>75</v>
      </c>
      <c r="B80" s="85" t="s">
        <v>155</v>
      </c>
      <c r="C80" s="85" t="s">
        <v>156</v>
      </c>
      <c r="D80" s="86" t="str">
        <f t="shared" si="1"/>
        <v/>
      </c>
      <c r="E80" s="89">
        <f>IF(Options!$D$24 = 1, MAX(F80, G80),
IF(Options!$D$25 = 1, AVERAGE(F80,G80),
IF(Options!$D$26 = 1, IFERROR(GEOMEAN(F80, G80), MAX(F80, G80)))))</f>
        <v>5.9160797830996161</v>
      </c>
      <c r="F80" s="89" cm="1">
        <f t="array" ref="F80">IF(Options!$D$18=1, IFERROR(MAX(IF($I$199:$R$199=1,(I80:R80),"")),
     MAX(IF($I$199:$R$199=2,(I80:R80),""))),
IF(Options!$D$19=1, IFERROR(AVERAGE(IF($I$199:$R$199=1,I80:R80,"")),
     AVERAGE(IF($I$199:$R$199=2,(I80:R80),""))),
IF(Options!$D$20=1, IFERROR(IF(OR(IF(ISNUMBER(I80:R80),IF(I$199:R$199 = 1,I80:R80, ""), "")=0), 0, GEOMEAN(IF(ISNUMBER(I80:R80),IF(I$199:R$199 = 1,I80:R80, ""), ""))),
   IF(OR(IF(ISNUMBER(I80:R80),IF(I$199:R$199 = 2,I80:R80, ""), "")=0), 0, GEOMEAN(IF(ISNUMBER(I80:R80),IF(I$199:R$199 = 2,I80:R80, ""), "")))))))</f>
        <v>3.5</v>
      </c>
      <c r="G80" s="89" cm="1">
        <f t="array" ref="G80">IF(Options!$D$18=1, IFERROR(MAX(IF($I$200:$R$200=1,(I80:R80),"")),
     MAX(IF($I$200:$R$200=2,(I80:R80),""))),
IF(Options!$D$19=1, IFERROR(AVERAGE(IF($I$200:$R$200=1,(I80:R80),"")),
     AVERAGE(IF($I$200:$R$200=2,(I80:R80),""))),
IF(Options!$D$20=1, IFERROR(IF(OR(IF(ISNUMBER(I80:R80),IF(I$200:R$200 = 1,I80:R80, ""), "")=0), 0, GEOMEAN(IF(ISNUMBER(I80:R80),IF(I$200:R$200 = 1,I80:R80, ""), ""))),
   IF(OR(IF(ISNUMBER(I80:R80),IF(I$200:R$200 = 2,I80:R80, ""), "")=0), 0, GEOMEAN(IF(ISNUMBER(I80:R80),IF(I$200:R$200 = 2,I80:R80, ""), "")))))))</f>
        <v>10</v>
      </c>
      <c r="H80" s="103" t="s">
        <v>156</v>
      </c>
      <c r="I80" s="89">
        <v>3.2</v>
      </c>
      <c r="J80" s="89">
        <v>9.5238095238094793</v>
      </c>
      <c r="K80" s="89">
        <v>3.57610719274683</v>
      </c>
      <c r="L80" s="89">
        <v>1.9597149948194601</v>
      </c>
      <c r="M80" s="89">
        <v>10</v>
      </c>
      <c r="N80" s="89">
        <v>10</v>
      </c>
      <c r="O80" s="89">
        <v>1.3138461538461399</v>
      </c>
      <c r="P80" s="89">
        <v>3.5</v>
      </c>
      <c r="Q80" s="184">
        <v>0</v>
      </c>
      <c r="R80" s="186">
        <v>0</v>
      </c>
      <c r="S80" s="185"/>
    </row>
    <row r="81" spans="1:19" x14ac:dyDescent="0.2">
      <c r="A81" s="85">
        <v>76</v>
      </c>
      <c r="B81" s="85" t="s">
        <v>157</v>
      </c>
      <c r="C81" s="85" t="s">
        <v>158</v>
      </c>
      <c r="D81" s="86" t="str">
        <f t="shared" si="1"/>
        <v/>
      </c>
      <c r="E81" s="89">
        <f>IF(Options!$D$24 = 1, MAX(F81, G81),
IF(Options!$D$25 = 1, AVERAGE(F81,G81),
IF(Options!$D$26 = 1, IFERROR(GEOMEAN(F81, G81), MAX(F81, G81)))))</f>
        <v>5.3452248382484751</v>
      </c>
      <c r="F81" s="89" cm="1">
        <f t="array" ref="F81">IF(Options!$D$18=1, IFERROR(MAX(IF($I$199:$R$199=1,(I81:R81),"")),
     MAX(IF($I$199:$R$199=2,(I81:R81),""))),
IF(Options!$D$19=1, IFERROR(AVERAGE(IF($I$199:$R$199=1,I81:R81,"")),
     AVERAGE(IF($I$199:$R$199=2,(I81:R81),""))),
IF(Options!$D$20=1, IFERROR(IF(OR(IF(ISNUMBER(I81:R81),IF(I$199:R$199 = 1,I81:R81, ""), "")=0), 0, GEOMEAN(IF(ISNUMBER(I81:R81),IF(I$199:R$199 = 1,I81:R81, ""), ""))),
   IF(OR(IF(ISNUMBER(I81:R81),IF(I$199:R$199 = 2,I81:R81, ""), "")=0), 0, GEOMEAN(IF(ISNUMBER(I81:R81),IF(I$199:R$199 = 2,I81:R81, ""), "")))))))</f>
        <v>6</v>
      </c>
      <c r="G81" s="89" cm="1">
        <f t="array" ref="G81">IF(Options!$D$18=1, IFERROR(MAX(IF($I$200:$R$200=1,(I81:R81),"")),
     MAX(IF($I$200:$R$200=2,(I81:R81),""))),
IF(Options!$D$19=1, IFERROR(AVERAGE(IF($I$200:$R$200=1,(I81:R81),"")),
     AVERAGE(IF($I$200:$R$200=2,(I81:R81),""))),
IF(Options!$D$20=1, IFERROR(IF(OR(IF(ISNUMBER(I81:R81),IF(I$200:R$200 = 1,I81:R81, ""), "")=0), 0, GEOMEAN(IF(ISNUMBER(I81:R81),IF(I$200:R$200 = 1,I81:R81, ""), ""))),
   IF(OR(IF(ISNUMBER(I81:R81),IF(I$200:R$200 = 2,I81:R81, ""), "")=0), 0, GEOMEAN(IF(ISNUMBER(I81:R81),IF(I$200:R$200 = 2,I81:R81, ""), "")))))))</f>
        <v>4.7619047619047397</v>
      </c>
      <c r="H81" s="103" t="s">
        <v>158</v>
      </c>
      <c r="I81" s="89">
        <v>2.68</v>
      </c>
      <c r="J81" s="89">
        <v>4.7619047619047397</v>
      </c>
      <c r="K81" s="89">
        <v>0</v>
      </c>
      <c r="L81" s="89">
        <v>0</v>
      </c>
      <c r="M81" s="89">
        <v>0.75004000000000004</v>
      </c>
      <c r="N81" s="89">
        <v>0.94</v>
      </c>
      <c r="O81" s="89">
        <v>2.0276923076923099</v>
      </c>
      <c r="P81" s="89">
        <v>6</v>
      </c>
      <c r="Q81" s="184">
        <v>0</v>
      </c>
      <c r="R81" s="186">
        <v>0</v>
      </c>
      <c r="S81" s="185"/>
    </row>
    <row r="82" spans="1:19" x14ac:dyDescent="0.2">
      <c r="A82" s="85">
        <v>77</v>
      </c>
      <c r="B82" s="85" t="s">
        <v>159</v>
      </c>
      <c r="C82" s="85" t="s">
        <v>160</v>
      </c>
      <c r="D82" s="86" t="str">
        <f t="shared" si="1"/>
        <v/>
      </c>
      <c r="E82" s="89">
        <f>IF(Options!$D$24 = 1, MAX(F82, G82),
IF(Options!$D$25 = 1, AVERAGE(F82,G82),
IF(Options!$D$26 = 1, IFERROR(GEOMEAN(F82, G82), MAX(F82, G82)))))</f>
        <v>7.7255608840240866</v>
      </c>
      <c r="F82" s="89" cm="1">
        <f t="array" ref="F82">IF(Options!$D$18=1, IFERROR(MAX(IF($I$199:$R$199=1,(I82:R82),"")),
     MAX(IF($I$199:$R$199=2,(I82:R82),""))),
IF(Options!$D$19=1, IFERROR(AVERAGE(IF($I$199:$R$199=1,I82:R82,"")),
     AVERAGE(IF($I$199:$R$199=2,(I82:R82),""))),
IF(Options!$D$20=1, IFERROR(IF(OR(IF(ISNUMBER(I82:R82),IF(I$199:R$199 = 1,I82:R82, ""), "")=0), 0, GEOMEAN(IF(ISNUMBER(I82:R82),IF(I$199:R$199 = 1,I82:R82, ""), ""))),
   IF(OR(IF(ISNUMBER(I82:R82),IF(I$199:R$199 = 2,I82:R82, ""), "")=0), 0, GEOMEAN(IF(ISNUMBER(I82:R82),IF(I$199:R$199 = 2,I82:R82, ""), "")))))))</f>
        <v>6.5</v>
      </c>
      <c r="G82" s="89" cm="1">
        <f t="array" ref="G82">IF(Options!$D$18=1, IFERROR(MAX(IF($I$200:$R$200=1,(I82:R82),"")),
     MAX(IF($I$200:$R$200=2,(I82:R82),""))),
IF(Options!$D$19=1, IFERROR(AVERAGE(IF($I$200:$R$200=1,(I82:R82),"")),
     AVERAGE(IF($I$200:$R$200=2,(I82:R82),""))),
IF(Options!$D$20=1, IFERROR(IF(OR(IF(ISNUMBER(I82:R82),IF(I$200:R$200 = 1,I82:R82, ""), "")=0), 0, GEOMEAN(IF(ISNUMBER(I82:R82),IF(I$200:R$200 = 1,I82:R82, ""), ""))),
   IF(OR(IF(ISNUMBER(I82:R82),IF(I$200:R$200 = 2,I82:R82, ""), "")=0), 0, GEOMEAN(IF(ISNUMBER(I82:R82),IF(I$200:R$200 = 2,I82:R82, ""), "")))))))</f>
        <v>9.1821986111943108</v>
      </c>
      <c r="H82" s="103" t="s">
        <v>160</v>
      </c>
      <c r="I82" s="89">
        <v>4.7</v>
      </c>
      <c r="J82" s="89">
        <v>7.1428571428571104</v>
      </c>
      <c r="K82" s="89">
        <v>6.6869327694069902</v>
      </c>
      <c r="L82" s="89">
        <v>9.1821986111943108</v>
      </c>
      <c r="M82" s="89">
        <v>1.62964</v>
      </c>
      <c r="N82" s="89">
        <v>0.38800000000000001</v>
      </c>
      <c r="O82" s="89">
        <v>1.3538461538461499</v>
      </c>
      <c r="P82" s="89">
        <v>6.5</v>
      </c>
      <c r="Q82" s="184">
        <v>0</v>
      </c>
      <c r="R82" s="186">
        <v>0</v>
      </c>
      <c r="S82" s="185"/>
    </row>
    <row r="83" spans="1:19" x14ac:dyDescent="0.2">
      <c r="A83" s="85">
        <v>78</v>
      </c>
      <c r="B83" s="85" t="s">
        <v>161</v>
      </c>
      <c r="C83" s="85" t="s">
        <v>162</v>
      </c>
      <c r="D83" s="86" t="str">
        <f t="shared" si="1"/>
        <v/>
      </c>
      <c r="E83" s="89">
        <f>IF(Options!$D$24 = 1, MAX(F83, G83),
IF(Options!$D$25 = 1, AVERAGE(F83,G83),
IF(Options!$D$26 = 1, IFERROR(GEOMEAN(F83, G83), MAX(F83, G83)))))</f>
        <v>3.4503277967117629</v>
      </c>
      <c r="F83" s="89" cm="1">
        <f t="array" ref="F83">IF(Options!$D$18=1, IFERROR(MAX(IF($I$199:$R$199=1,(I83:R83),"")),
     MAX(IF($I$199:$R$199=2,(I83:R83),""))),
IF(Options!$D$19=1, IFERROR(AVERAGE(IF($I$199:$R$199=1,I83:R83,"")),
     AVERAGE(IF($I$199:$R$199=2,(I83:R83),""))),
IF(Options!$D$20=1, IFERROR(IF(OR(IF(ISNUMBER(I83:R83),IF(I$199:R$199 = 1,I83:R83, ""), "")=0), 0, GEOMEAN(IF(ISNUMBER(I83:R83),IF(I$199:R$199 = 1,I83:R83, ""), ""))),
   IF(OR(IF(ISNUMBER(I83:R83),IF(I$199:R$199 = 2,I83:R83, ""), "")=0), 0, GEOMEAN(IF(ISNUMBER(I83:R83),IF(I$199:R$199 = 2,I83:R83, ""), "")))))))</f>
        <v>2.5</v>
      </c>
      <c r="G83" s="89" cm="1">
        <f t="array" ref="G83">IF(Options!$D$18=1, IFERROR(MAX(IF($I$200:$R$200=1,(I83:R83),"")),
     MAX(IF($I$200:$R$200=2,(I83:R83),""))),
IF(Options!$D$19=1, IFERROR(AVERAGE(IF($I$200:$R$200=1,(I83:R83),"")),
     AVERAGE(IF($I$200:$R$200=2,(I83:R83),""))),
IF(Options!$D$20=1, IFERROR(IF(OR(IF(ISNUMBER(I83:R83),IF(I$200:R$200 = 1,I83:R83, ""), "")=0), 0, GEOMEAN(IF(ISNUMBER(I83:R83),IF(I$200:R$200 = 1,I83:R83, ""), ""))),
   IF(OR(IF(ISNUMBER(I83:R83),IF(I$200:R$200 = 2,I83:R83, ""), "")=0), 0, GEOMEAN(IF(ISNUMBER(I83:R83),IF(I$200:R$200 = 2,I83:R83, ""), "")))))))</f>
        <v>4.7619047619047397</v>
      </c>
      <c r="H83" s="103" t="s">
        <v>162</v>
      </c>
      <c r="I83" s="89">
        <v>2.2000000000000002</v>
      </c>
      <c r="J83" s="89">
        <v>4.7619047619047397</v>
      </c>
      <c r="K83" s="89">
        <v>0</v>
      </c>
      <c r="L83" s="89">
        <v>0.69836512334565304</v>
      </c>
      <c r="M83" s="89">
        <v>4.5618800000000004</v>
      </c>
      <c r="N83" s="89">
        <v>4.5720000000000001</v>
      </c>
      <c r="O83" s="89">
        <v>0</v>
      </c>
      <c r="P83" s="89">
        <v>2.5</v>
      </c>
      <c r="Q83" s="184">
        <v>0</v>
      </c>
      <c r="R83" s="186">
        <v>0</v>
      </c>
      <c r="S83" s="185"/>
    </row>
    <row r="84" spans="1:19" x14ac:dyDescent="0.2">
      <c r="A84" s="85">
        <v>79</v>
      </c>
      <c r="B84" s="85" t="s">
        <v>163</v>
      </c>
      <c r="C84" s="85" t="s">
        <v>164</v>
      </c>
      <c r="D84" s="86" t="str">
        <f t="shared" si="1"/>
        <v/>
      </c>
      <c r="E84" s="89">
        <f>IF(Options!$D$24 = 1, MAX(F84, G84),
IF(Options!$D$25 = 1, AVERAGE(F84,G84),
IF(Options!$D$26 = 1, IFERROR(GEOMEAN(F84, G84), MAX(F84, G84)))))</f>
        <v>4.8989990814451065</v>
      </c>
      <c r="F84" s="89" cm="1">
        <f t="array" ref="F84">IF(Options!$D$18=1, IFERROR(MAX(IF($I$199:$R$199=1,(I84:R84),"")),
     MAX(IF($I$199:$R$199=2,(I84:R84),""))),
IF(Options!$D$19=1, IFERROR(AVERAGE(IF($I$199:$R$199=1,I84:R84,"")),
     AVERAGE(IF($I$199:$R$199=2,(I84:R84),""))),
IF(Options!$D$20=1, IFERROR(IF(OR(IF(ISNUMBER(I84:R84),IF(I$199:R$199 = 1,I84:R84, ""), "")=0), 0, GEOMEAN(IF(ISNUMBER(I84:R84),IF(I$199:R$199 = 1,I84:R84, ""), ""))),
   IF(OR(IF(ISNUMBER(I84:R84),IF(I$199:R$199 = 2,I84:R84, ""), "")=0), 0, GEOMEAN(IF(ISNUMBER(I84:R84),IF(I$199:R$199 = 2,I84:R84, ""), "")))))))</f>
        <v>6.46</v>
      </c>
      <c r="G84" s="89" cm="1">
        <f t="array" ref="G84">IF(Options!$D$18=1, IFERROR(MAX(IF($I$200:$R$200=1,(I84:R84),"")),
     MAX(IF($I$200:$R$200=2,(I84:R84),""))),
IF(Options!$D$19=1, IFERROR(AVERAGE(IF($I$200:$R$200=1,(I84:R84),"")),
     AVERAGE(IF($I$200:$R$200=2,(I84:R84),""))),
IF(Options!$D$20=1, IFERROR(IF(OR(IF(ISNUMBER(I84:R84),IF(I$200:R$200 = 1,I84:R84, ""), "")=0), 0, GEOMEAN(IF(ISNUMBER(I84:R84),IF(I$200:R$200 = 1,I84:R84, ""), ""))),
   IF(OR(IF(ISNUMBER(I84:R84),IF(I$200:R$200 = 2,I84:R84, ""), "")=0), 0, GEOMEAN(IF(ISNUMBER(I84:R84),IF(I$200:R$200 = 2,I84:R84, ""), "")))))))</f>
        <v>3.7151999999999998</v>
      </c>
      <c r="H84" s="103" t="s">
        <v>164</v>
      </c>
      <c r="I84" s="89">
        <v>6.46</v>
      </c>
      <c r="J84" s="89">
        <v>2.3809523809523698</v>
      </c>
      <c r="K84" s="89">
        <v>5.9979007347266101E-4</v>
      </c>
      <c r="L84" s="89">
        <v>0</v>
      </c>
      <c r="M84" s="89">
        <v>3.7151999999999998</v>
      </c>
      <c r="N84" s="89">
        <v>2.04</v>
      </c>
      <c r="O84" s="89">
        <v>2.46</v>
      </c>
      <c r="P84" s="89">
        <v>4.25</v>
      </c>
      <c r="Q84" s="184">
        <v>0</v>
      </c>
      <c r="R84" s="186">
        <v>0</v>
      </c>
      <c r="S84" s="185"/>
    </row>
    <row r="85" spans="1:19" x14ac:dyDescent="0.2">
      <c r="A85" s="85">
        <v>80</v>
      </c>
      <c r="B85" s="85" t="s">
        <v>165</v>
      </c>
      <c r="C85" s="85" t="s">
        <v>166</v>
      </c>
      <c r="D85" s="86" t="str">
        <f t="shared" si="1"/>
        <v/>
      </c>
      <c r="E85" s="89">
        <f>IF(Options!$D$24 = 1, MAX(F85, G85),
IF(Options!$D$25 = 1, AVERAGE(F85,G85),
IF(Options!$D$26 = 1, IFERROR(GEOMEAN(F85, G85), MAX(F85, G85)))))</f>
        <v>6.9567356712757169</v>
      </c>
      <c r="F85" s="89" cm="1">
        <f t="array" ref="F85">IF(Options!$D$18=1, IFERROR(MAX(IF($I$199:$R$199=1,(I85:R85),"")),
     MAX(IF($I$199:$R$199=2,(I85:R85),""))),
IF(Options!$D$19=1, IFERROR(AVERAGE(IF($I$199:$R$199=1,I85:R85,"")),
     AVERAGE(IF($I$199:$R$199=2,(I85:R85),""))),
IF(Options!$D$20=1, IFERROR(IF(OR(IF(ISNUMBER(I85:R85),IF(I$199:R$199 = 1,I85:R85, ""), "")=0), 0, GEOMEAN(IF(ISNUMBER(I85:R85),IF(I$199:R$199 = 1,I85:R85, ""), ""))),
   IF(OR(IF(ISNUMBER(I85:R85),IF(I$199:R$199 = 2,I85:R85, ""), "")=0), 0, GEOMEAN(IF(ISNUMBER(I85:R85),IF(I$199:R$199 = 2,I85:R85, ""), "")))))))</f>
        <v>8.84</v>
      </c>
      <c r="G85" s="89" cm="1">
        <f t="array" ref="G85">IF(Options!$D$18=1, IFERROR(MAX(IF($I$200:$R$200=1,(I85:R85),"")),
     MAX(IF($I$200:$R$200=2,(I85:R85),""))),
IF(Options!$D$19=1, IFERROR(AVERAGE(IF($I$200:$R$200=1,(I85:R85),"")),
     AVERAGE(IF($I$200:$R$200=2,(I85:R85),""))),
IF(Options!$D$20=1, IFERROR(IF(OR(IF(ISNUMBER(I85:R85),IF(I$200:R$200 = 1,I85:R85, ""), "")=0), 0, GEOMEAN(IF(ISNUMBER(I85:R85),IF(I$200:R$200 = 1,I85:R85, ""), ""))),
   IF(OR(IF(ISNUMBER(I85:R85),IF(I$200:R$200 = 2,I85:R85, ""), "")=0), 0, GEOMEAN(IF(ISNUMBER(I85:R85),IF(I$200:R$200 = 2,I85:R85, ""), "")))))))</f>
        <v>5.4746800000000002</v>
      </c>
      <c r="H85" s="103" t="s">
        <v>166</v>
      </c>
      <c r="I85" s="89">
        <v>8.84</v>
      </c>
      <c r="J85" s="89">
        <v>4.7619047619047397</v>
      </c>
      <c r="K85" s="89">
        <v>1.78719552714191</v>
      </c>
      <c r="L85" s="89">
        <v>1.1125667218253801</v>
      </c>
      <c r="M85" s="89">
        <v>5.4746800000000002</v>
      </c>
      <c r="N85" s="89">
        <v>1.456</v>
      </c>
      <c r="O85" s="89">
        <v>1.7307692307692299</v>
      </c>
      <c r="P85" s="89">
        <v>7</v>
      </c>
      <c r="Q85" s="184">
        <v>0</v>
      </c>
      <c r="R85" s="186">
        <v>0</v>
      </c>
      <c r="S85" s="185"/>
    </row>
    <row r="86" spans="1:19" x14ac:dyDescent="0.2">
      <c r="A86" s="85">
        <v>81</v>
      </c>
      <c r="B86" s="85" t="s">
        <v>167</v>
      </c>
      <c r="C86" s="85" t="s">
        <v>168</v>
      </c>
      <c r="D86" s="86" t="str">
        <f t="shared" si="1"/>
        <v/>
      </c>
      <c r="E86" s="89">
        <f>IF(Options!$D$24 = 1, MAX(F86, G86),
IF(Options!$D$25 = 1, AVERAGE(F86,G86),
IF(Options!$D$26 = 1, IFERROR(GEOMEAN(F86, G86), MAX(F86, G86)))))</f>
        <v>5.8186891012617874</v>
      </c>
      <c r="F86" s="89" cm="1">
        <f t="array" ref="F86">IF(Options!$D$18=1, IFERROR(MAX(IF($I$199:$R$199=1,(I86:R86),"")),
     MAX(IF($I$199:$R$199=2,(I86:R86),""))),
IF(Options!$D$19=1, IFERROR(AVERAGE(IF($I$199:$R$199=1,I86:R86,"")),
     AVERAGE(IF($I$199:$R$199=2,(I86:R86),""))),
IF(Options!$D$20=1, IFERROR(IF(OR(IF(ISNUMBER(I86:R86),IF(I$199:R$199 = 1,I86:R86, ""), "")=0), 0, GEOMEAN(IF(ISNUMBER(I86:R86),IF(I$199:R$199 = 1,I86:R86, ""), ""))),
   IF(OR(IF(ISNUMBER(I86:R86),IF(I$199:R$199 = 2,I86:R86, ""), "")=0), 0, GEOMEAN(IF(ISNUMBER(I86:R86),IF(I$199:R$199 = 2,I86:R86, ""), "")))))))</f>
        <v>4.74</v>
      </c>
      <c r="G86" s="89" cm="1">
        <f t="array" ref="G86">IF(Options!$D$18=1, IFERROR(MAX(IF($I$200:$R$200=1,(I86:R86),"")),
     MAX(IF($I$200:$R$200=2,(I86:R86),""))),
IF(Options!$D$19=1, IFERROR(AVERAGE(IF($I$200:$R$200=1,(I86:R86),"")),
     AVERAGE(IF($I$200:$R$200=2,(I86:R86),""))),
IF(Options!$D$20=1, IFERROR(IF(OR(IF(ISNUMBER(I86:R86),IF(I$200:R$200 = 1,I86:R86, ""), "")=0), 0, GEOMEAN(IF(ISNUMBER(I86:R86),IF(I$200:R$200 = 1,I86:R86, ""), ""))),
   IF(OR(IF(ISNUMBER(I86:R86),IF(I$200:R$200 = 2,I86:R86, ""), "")=0), 0, GEOMEAN(IF(ISNUMBER(I86:R86),IF(I$200:R$200 = 2,I86:R86, ""), "")))))))</f>
        <v>7.1428571428571104</v>
      </c>
      <c r="H86" s="103" t="s">
        <v>168</v>
      </c>
      <c r="I86" s="89">
        <v>4.74</v>
      </c>
      <c r="J86" s="89">
        <v>7.1428571428571104</v>
      </c>
      <c r="K86" s="89">
        <v>6.6666666666748099E-4</v>
      </c>
      <c r="L86" s="89">
        <v>6.6666666666748099E-4</v>
      </c>
      <c r="M86" s="89">
        <v>1.1052</v>
      </c>
      <c r="N86" s="89">
        <v>0</v>
      </c>
      <c r="O86" s="89">
        <v>3.66923076923077</v>
      </c>
      <c r="P86" s="89">
        <v>1.5</v>
      </c>
      <c r="Q86" s="184">
        <v>0</v>
      </c>
      <c r="R86" s="186">
        <v>0</v>
      </c>
      <c r="S86" s="185"/>
    </row>
    <row r="87" spans="1:19" x14ac:dyDescent="0.2">
      <c r="A87" s="85">
        <v>82</v>
      </c>
      <c r="B87" s="85" t="s">
        <v>169</v>
      </c>
      <c r="C87" s="85" t="s">
        <v>170</v>
      </c>
      <c r="D87" s="86" t="str">
        <f t="shared" si="1"/>
        <v/>
      </c>
      <c r="E87" s="89">
        <f>IF(Options!$D$24 = 1, MAX(F87, G87),
IF(Options!$D$25 = 1, AVERAGE(F87,G87),
IF(Options!$D$26 = 1, IFERROR(GEOMEAN(F87, G87), MAX(F87, G87)))))</f>
        <v>4.6496287614225205</v>
      </c>
      <c r="F87" s="89" cm="1">
        <f t="array" ref="F87">IF(Options!$D$18=1, IFERROR(MAX(IF($I$199:$R$199=1,(I87:R87),"")),
     MAX(IF($I$199:$R$199=2,(I87:R87),""))),
IF(Options!$D$19=1, IFERROR(AVERAGE(IF($I$199:$R$199=1,I87:R87,"")),
     AVERAGE(IF($I$199:$R$199=2,(I87:R87),""))),
IF(Options!$D$20=1, IFERROR(IF(OR(IF(ISNUMBER(I87:R87),IF(I$199:R$199 = 1,I87:R87, ""), "")=0), 0, GEOMEAN(IF(ISNUMBER(I87:R87),IF(I$199:R$199 = 1,I87:R87, ""), ""))),
   IF(OR(IF(ISNUMBER(I87:R87),IF(I$199:R$199 = 2,I87:R87, ""), "")=0), 0, GEOMEAN(IF(ISNUMBER(I87:R87),IF(I$199:R$199 = 2,I87:R87, ""), "")))))))</f>
        <v>4.54</v>
      </c>
      <c r="G87" s="89" cm="1">
        <f t="array" ref="G87">IF(Options!$D$18=1, IFERROR(MAX(IF($I$200:$R$200=1,(I87:R87),"")),
     MAX(IF($I$200:$R$200=2,(I87:R87),""))),
IF(Options!$D$19=1, IFERROR(AVERAGE(IF($I$200:$R$200=1,(I87:R87),"")),
     AVERAGE(IF($I$200:$R$200=2,(I87:R87),""))),
IF(Options!$D$20=1, IFERROR(IF(OR(IF(ISNUMBER(I87:R87),IF(I$200:R$200 = 1,I87:R87, ""), "")=0), 0, GEOMEAN(IF(ISNUMBER(I87:R87),IF(I$200:R$200 = 1,I87:R87, ""), ""))),
   IF(OR(IF(ISNUMBER(I87:R87),IF(I$200:R$200 = 2,I87:R87, ""), "")=0), 0, GEOMEAN(IF(ISNUMBER(I87:R87),IF(I$200:R$200 = 2,I87:R87, ""), "")))))))</f>
        <v>4.7619047619047397</v>
      </c>
      <c r="H87" s="103" t="s">
        <v>170</v>
      </c>
      <c r="I87" s="89">
        <v>4.54</v>
      </c>
      <c r="J87" s="89">
        <v>4.7619047619047397</v>
      </c>
      <c r="K87" s="89">
        <v>0</v>
      </c>
      <c r="L87" s="89">
        <v>0</v>
      </c>
      <c r="M87" s="89">
        <v>2.74112</v>
      </c>
      <c r="N87" s="89">
        <v>3.07</v>
      </c>
      <c r="O87" s="89">
        <v>2.2123076923076899</v>
      </c>
      <c r="P87" s="89">
        <v>1.75</v>
      </c>
      <c r="Q87" s="184">
        <v>0</v>
      </c>
      <c r="R87" s="186">
        <v>0</v>
      </c>
      <c r="S87" s="185"/>
    </row>
    <row r="88" spans="1:19" x14ac:dyDescent="0.2">
      <c r="A88" s="85">
        <v>83</v>
      </c>
      <c r="B88" s="85" t="s">
        <v>171</v>
      </c>
      <c r="C88" s="85" t="s">
        <v>172</v>
      </c>
      <c r="D88" s="86" t="str">
        <f t="shared" si="1"/>
        <v/>
      </c>
      <c r="E88" s="89">
        <f>IF(Options!$D$24 = 1, MAX(F88, G88),
IF(Options!$D$25 = 1, AVERAGE(F88,G88),
IF(Options!$D$26 = 1, IFERROR(GEOMEAN(F88, G88), MAX(F88, G88)))))</f>
        <v>5.4772255750516612</v>
      </c>
      <c r="F88" s="89" cm="1">
        <f t="array" ref="F88">IF(Options!$D$18=1, IFERROR(MAX(IF($I$199:$R$199=1,(I88:R88),"")),
     MAX(IF($I$199:$R$199=2,(I88:R88),""))),
IF(Options!$D$19=1, IFERROR(AVERAGE(IF($I$199:$R$199=1,I88:R88,"")),
     AVERAGE(IF($I$199:$R$199=2,(I88:R88),""))),
IF(Options!$D$20=1, IFERROR(IF(OR(IF(ISNUMBER(I88:R88),IF(I$199:R$199 = 1,I88:R88, ""), "")=0), 0, GEOMEAN(IF(ISNUMBER(I88:R88),IF(I$199:R$199 = 1,I88:R88, ""), ""))),
   IF(OR(IF(ISNUMBER(I88:R88),IF(I$199:R$199 = 2,I88:R88, ""), "")=0), 0, GEOMEAN(IF(ISNUMBER(I88:R88),IF(I$199:R$199 = 2,I88:R88, ""), "")))))))</f>
        <v>3</v>
      </c>
      <c r="G88" s="89" cm="1">
        <f t="array" ref="G88">IF(Options!$D$18=1, IFERROR(MAX(IF($I$200:$R$200=1,(I88:R88),"")),
     MAX(IF($I$200:$R$200=2,(I88:R88),""))),
IF(Options!$D$19=1, IFERROR(AVERAGE(IF($I$200:$R$200=1,(I88:R88),"")),
     AVERAGE(IF($I$200:$R$200=2,(I88:R88),""))),
IF(Options!$D$20=1, IFERROR(IF(OR(IF(ISNUMBER(I88:R88),IF(I$200:R$200 = 1,I88:R88, ""), "")=0), 0, GEOMEAN(IF(ISNUMBER(I88:R88),IF(I$200:R$200 = 1,I88:R88, ""), ""))),
   IF(OR(IF(ISNUMBER(I88:R88),IF(I$200:R$200 = 2,I88:R88, ""), "")=0), 0, GEOMEAN(IF(ISNUMBER(I88:R88),IF(I$200:R$200 = 2,I88:R88, ""), "")))))))</f>
        <v>10</v>
      </c>
      <c r="H88" s="103" t="s">
        <v>172</v>
      </c>
      <c r="I88" s="89">
        <v>2.76</v>
      </c>
      <c r="J88" s="89">
        <v>4.7619047619047397</v>
      </c>
      <c r="K88" s="89">
        <v>1.89989579641868</v>
      </c>
      <c r="L88" s="89">
        <v>0.36062896406760803</v>
      </c>
      <c r="M88" s="89">
        <v>10</v>
      </c>
      <c r="N88" s="89">
        <v>10</v>
      </c>
      <c r="O88" s="89">
        <v>0</v>
      </c>
      <c r="P88" s="89">
        <v>3</v>
      </c>
      <c r="Q88" s="184">
        <v>0</v>
      </c>
      <c r="R88" s="186">
        <v>0</v>
      </c>
      <c r="S88" s="185"/>
    </row>
    <row r="89" spans="1:19" x14ac:dyDescent="0.2">
      <c r="A89" s="85">
        <v>84</v>
      </c>
      <c r="B89" s="85" t="s">
        <v>173</v>
      </c>
      <c r="C89" s="85" t="s">
        <v>174</v>
      </c>
      <c r="D89" s="86" t="str">
        <f t="shared" si="1"/>
        <v/>
      </c>
      <c r="E89" s="89">
        <f>IF(Options!$D$24 = 1, MAX(F89, G89),
IF(Options!$D$25 = 1, AVERAGE(F89,G89),
IF(Options!$D$26 = 1, IFERROR(GEOMEAN(F89, G89), MAX(F89, G89)))))</f>
        <v>7.6531972777021959</v>
      </c>
      <c r="F89" s="89" cm="1">
        <f t="array" ref="F89">IF(Options!$D$18=1, IFERROR(MAX(IF($I$199:$R$199=1,(I89:R89),"")),
     MAX(IF($I$199:$R$199=2,(I89:R89),""))),
IF(Options!$D$19=1, IFERROR(AVERAGE(IF($I$199:$R$199=1,I89:R89,"")),
     AVERAGE(IF($I$199:$R$199=2,(I89:R89),""))),
IF(Options!$D$20=1, IFERROR(IF(OR(IF(ISNUMBER(I89:R89),IF(I$199:R$199 = 1,I89:R89, ""), "")=0), 0, GEOMEAN(IF(ISNUMBER(I89:R89),IF(I$199:R$199 = 1,I89:R89, ""), ""))),
   IF(OR(IF(ISNUMBER(I89:R89),IF(I$199:R$199 = 2,I89:R89, ""), "")=0), 0, GEOMEAN(IF(ISNUMBER(I89:R89),IF(I$199:R$199 = 2,I89:R89, ""), "")))))))</f>
        <v>8.1999999999999993</v>
      </c>
      <c r="G89" s="89" cm="1">
        <f t="array" ref="G89">IF(Options!$D$18=1, IFERROR(MAX(IF($I$200:$R$200=1,(I89:R89),"")),
     MAX(IF($I$200:$R$200=2,(I89:R89),""))),
IF(Options!$D$19=1, IFERROR(AVERAGE(IF($I$200:$R$200=1,(I89:R89),"")),
     AVERAGE(IF($I$200:$R$200=2,(I89:R89),""))),
IF(Options!$D$20=1, IFERROR(IF(OR(IF(ISNUMBER(I89:R89),IF(I$200:R$200 = 1,I89:R89, ""), "")=0), 0, GEOMEAN(IF(ISNUMBER(I89:R89),IF(I$200:R$200 = 1,I89:R89, ""), ""))),
   IF(OR(IF(ISNUMBER(I89:R89),IF(I$200:R$200 = 2,I89:R89, ""), "")=0), 0, GEOMEAN(IF(ISNUMBER(I89:R89),IF(I$200:R$200 = 2,I89:R89, ""), "")))))))</f>
        <v>7.1428571428571104</v>
      </c>
      <c r="H89" s="103" t="s">
        <v>174</v>
      </c>
      <c r="I89" s="89">
        <v>8.1999999999999993</v>
      </c>
      <c r="J89" s="89">
        <v>7.1428571428571104</v>
      </c>
      <c r="K89" s="89">
        <v>1.6912628774563601</v>
      </c>
      <c r="L89" s="89">
        <v>0</v>
      </c>
      <c r="M89" s="89">
        <v>5.5750400000000004</v>
      </c>
      <c r="N89" s="89">
        <v>3.57</v>
      </c>
      <c r="O89" s="89">
        <v>2.62769230769231</v>
      </c>
      <c r="P89" s="89">
        <v>5.25</v>
      </c>
      <c r="Q89" s="184">
        <v>0</v>
      </c>
      <c r="R89" s="186">
        <v>0</v>
      </c>
      <c r="S89" s="185"/>
    </row>
    <row r="90" spans="1:19" x14ac:dyDescent="0.2">
      <c r="A90" s="85">
        <v>85</v>
      </c>
      <c r="B90" s="85" t="s">
        <v>175</v>
      </c>
      <c r="C90" s="85" t="s">
        <v>176</v>
      </c>
      <c r="D90" s="86" t="str">
        <f t="shared" si="1"/>
        <v/>
      </c>
      <c r="E90" s="89">
        <f>IF(Options!$D$24 = 1, MAX(F90, G90),
IF(Options!$D$25 = 1, AVERAGE(F90,G90),
IF(Options!$D$26 = 1, IFERROR(GEOMEAN(F90, G90), MAX(F90, G90)))))</f>
        <v>7.5828754440515498</v>
      </c>
      <c r="F90" s="89" cm="1">
        <f t="array" ref="F90">IF(Options!$D$18=1, IFERROR(MAX(IF($I$199:$R$199=1,(I90:R90),"")),
     MAX(IF($I$199:$R$199=2,(I90:R90),""))),
IF(Options!$D$19=1, IFERROR(AVERAGE(IF($I$199:$R$199=1,I90:R90,"")),
     AVERAGE(IF($I$199:$R$199=2,(I90:R90),""))),
IF(Options!$D$20=1, IFERROR(IF(OR(IF(ISNUMBER(I90:R90),IF(I$199:R$199 = 1,I90:R90, ""), "")=0), 0, GEOMEAN(IF(ISNUMBER(I90:R90),IF(I$199:R$199 = 1,I90:R90, ""), ""))),
   IF(OR(IF(ISNUMBER(I90:R90),IF(I$199:R$199 = 2,I90:R90, ""), "")=0), 0, GEOMEAN(IF(ISNUMBER(I90:R90),IF(I$199:R$199 = 2,I90:R90, ""), "")))))))</f>
        <v>5.75</v>
      </c>
      <c r="G90" s="89" cm="1">
        <f t="array" ref="G90">IF(Options!$D$18=1, IFERROR(MAX(IF($I$200:$R$200=1,(I90:R90),"")),
     MAX(IF($I$200:$R$200=2,(I90:R90),""))),
IF(Options!$D$19=1, IFERROR(AVERAGE(IF($I$200:$R$200=1,(I90:R90),"")),
     AVERAGE(IF($I$200:$R$200=2,(I90:R90),""))),
IF(Options!$D$20=1, IFERROR(IF(OR(IF(ISNUMBER(I90:R90),IF(I$200:R$200 = 1,I90:R90, ""), "")=0), 0, GEOMEAN(IF(ISNUMBER(I90:R90),IF(I$200:R$200 = 1,I90:R90, ""), ""))),
   IF(OR(IF(ISNUMBER(I90:R90),IF(I$200:R$200 = 2,I90:R90, ""), "")=0), 0, GEOMEAN(IF(ISNUMBER(I90:R90),IF(I$200:R$200 = 2,I90:R90, ""), "")))))))</f>
        <v>10</v>
      </c>
      <c r="H90" s="103" t="s">
        <v>176</v>
      </c>
      <c r="I90" s="89">
        <v>5.58</v>
      </c>
      <c r="J90" s="89">
        <v>10</v>
      </c>
      <c r="K90" s="89">
        <v>4.8659280092675496</v>
      </c>
      <c r="L90" s="89">
        <v>1.6007741570409799</v>
      </c>
      <c r="M90" s="89">
        <v>10</v>
      </c>
      <c r="N90" s="89">
        <v>10</v>
      </c>
      <c r="O90" s="89">
        <v>2.8846153846153801</v>
      </c>
      <c r="P90" s="89">
        <v>5.75</v>
      </c>
      <c r="Q90" s="184">
        <v>0</v>
      </c>
      <c r="R90" s="186">
        <v>0</v>
      </c>
      <c r="S90" s="185"/>
    </row>
    <row r="91" spans="1:19" x14ac:dyDescent="0.2">
      <c r="A91" s="85">
        <v>86</v>
      </c>
      <c r="B91" s="85" t="s">
        <v>177</v>
      </c>
      <c r="C91" s="85" t="s">
        <v>178</v>
      </c>
      <c r="D91" s="86" t="str">
        <f t="shared" si="1"/>
        <v/>
      </c>
      <c r="E91" s="89">
        <f>IF(Options!$D$24 = 1, MAX(F91, G91),
IF(Options!$D$25 = 1, AVERAGE(F91,G91),
IF(Options!$D$26 = 1, IFERROR(GEOMEAN(F91, G91), MAX(F91, G91)))))</f>
        <v>2.9212115505517424</v>
      </c>
      <c r="F91" s="89" cm="1">
        <f t="array" ref="F91">IF(Options!$D$18=1, IFERROR(MAX(IF($I$199:$R$199=1,(I91:R91),"")),
     MAX(IF($I$199:$R$199=2,(I91:R91),""))),
IF(Options!$D$19=1, IFERROR(AVERAGE(IF($I$199:$R$199=1,I91:R91,"")),
     AVERAGE(IF($I$199:$R$199=2,(I91:R91),""))),
IF(Options!$D$20=1, IFERROR(IF(OR(IF(ISNUMBER(I91:R91),IF(I$199:R$199 = 1,I91:R91, ""), "")=0), 0, GEOMEAN(IF(ISNUMBER(I91:R91),IF(I$199:R$199 = 1,I91:R91, ""), ""))),
   IF(OR(IF(ISNUMBER(I91:R91),IF(I$199:R$199 = 2,I91:R91, ""), "")=0), 0, GEOMEAN(IF(ISNUMBER(I91:R91),IF(I$199:R$199 = 2,I91:R91, ""), "")))))))</f>
        <v>2.04</v>
      </c>
      <c r="G91" s="89" cm="1">
        <f t="array" ref="G91">IF(Options!$D$18=1, IFERROR(MAX(IF($I$200:$R$200=1,(I91:R91),"")),
     MAX(IF($I$200:$R$200=2,(I91:R91),""))),
IF(Options!$D$19=1, IFERROR(AVERAGE(IF($I$200:$R$200=1,(I91:R91),"")),
     AVERAGE(IF($I$200:$R$200=2,(I91:R91),""))),
IF(Options!$D$20=1, IFERROR(IF(OR(IF(ISNUMBER(I91:R91),IF(I$200:R$200 = 1,I91:R91, ""), "")=0), 0, GEOMEAN(IF(ISNUMBER(I91:R91),IF(I$200:R$200 = 1,I91:R91, ""), ""))),
   IF(OR(IF(ISNUMBER(I91:R91),IF(I$200:R$200 = 2,I91:R91, ""), "")=0), 0, GEOMEAN(IF(ISNUMBER(I91:R91),IF(I$200:R$200 = 2,I91:R91, ""), "")))))))</f>
        <v>4.1830769230769196</v>
      </c>
      <c r="H91" s="103" t="s">
        <v>178</v>
      </c>
      <c r="I91" s="89">
        <v>2.04</v>
      </c>
      <c r="J91" s="89">
        <v>2.3809523809523698</v>
      </c>
      <c r="K91" s="89">
        <v>0</v>
      </c>
      <c r="L91" s="89">
        <v>2.92966518002661</v>
      </c>
      <c r="M91" s="89">
        <v>0.54344000000000003</v>
      </c>
      <c r="N91" s="89">
        <v>0.51800000000000102</v>
      </c>
      <c r="O91" s="89">
        <v>4.1830769230769196</v>
      </c>
      <c r="P91" s="89">
        <v>0.75</v>
      </c>
      <c r="Q91" s="184">
        <v>0</v>
      </c>
      <c r="R91" s="186">
        <v>0</v>
      </c>
      <c r="S91" s="185"/>
    </row>
    <row r="92" spans="1:19" x14ac:dyDescent="0.2">
      <c r="A92" s="85">
        <v>87</v>
      </c>
      <c r="B92" s="85" t="s">
        <v>179</v>
      </c>
      <c r="C92" s="85" t="s">
        <v>180</v>
      </c>
      <c r="D92" s="86" t="str">
        <f t="shared" si="1"/>
        <v/>
      </c>
      <c r="E92" s="89">
        <f>IF(Options!$D$24 = 1, MAX(F92, G92),
IF(Options!$D$25 = 1, AVERAGE(F92,G92),
IF(Options!$D$26 = 1, IFERROR(GEOMEAN(F92, G92), MAX(F92, G92)))))</f>
        <v>6.4697096424138438</v>
      </c>
      <c r="F92" s="89" cm="1">
        <f t="array" ref="F92">IF(Options!$D$18=1, IFERROR(MAX(IF($I$199:$R$199=1,(I92:R92),"")),
     MAX(IF($I$199:$R$199=2,(I92:R92),""))),
IF(Options!$D$19=1, IFERROR(AVERAGE(IF($I$199:$R$199=1,I92:R92,"")),
     AVERAGE(IF($I$199:$R$199=2,(I92:R92),""))),
IF(Options!$D$20=1, IFERROR(IF(OR(IF(ISNUMBER(I92:R92),IF(I$199:R$199 = 1,I92:R92, ""), "")=0), 0, GEOMEAN(IF(ISNUMBER(I92:R92),IF(I$199:R$199 = 1,I92:R92, ""), ""))),
   IF(OR(IF(ISNUMBER(I92:R92),IF(I$199:R$199 = 2,I92:R92, ""), "")=0), 0, GEOMEAN(IF(ISNUMBER(I92:R92),IF(I$199:R$199 = 2,I92:R92, ""), "")))))))</f>
        <v>5.86</v>
      </c>
      <c r="G92" s="89" cm="1">
        <f t="array" ref="G92">IF(Options!$D$18=1, IFERROR(MAX(IF($I$200:$R$200=1,(I92:R92),"")),
     MAX(IF($I$200:$R$200=2,(I92:R92),""))),
IF(Options!$D$19=1, IFERROR(AVERAGE(IF($I$200:$R$200=1,(I92:R92),"")),
     AVERAGE(IF($I$200:$R$200=2,(I92:R92),""))),
IF(Options!$D$20=1, IFERROR(IF(OR(IF(ISNUMBER(I92:R92),IF(I$200:R$200 = 1,I92:R92, ""), "")=0), 0, GEOMEAN(IF(ISNUMBER(I92:R92),IF(I$200:R$200 = 1,I92:R92, ""), ""))),
   IF(OR(IF(ISNUMBER(I92:R92),IF(I$200:R$200 = 2,I92:R92, ""), "")=0), 0, GEOMEAN(IF(ISNUMBER(I92:R92),IF(I$200:R$200 = 2,I92:R92, ""), "")))))))</f>
        <v>7.1428571428571104</v>
      </c>
      <c r="H92" s="103" t="s">
        <v>180</v>
      </c>
      <c r="I92" s="89">
        <v>5.86</v>
      </c>
      <c r="J92" s="89">
        <v>7.1428571428571104</v>
      </c>
      <c r="K92" s="89">
        <v>0</v>
      </c>
      <c r="L92" s="89">
        <v>3.2989872269327001</v>
      </c>
      <c r="M92" s="89">
        <v>2.8238799999999999</v>
      </c>
      <c r="N92" s="89">
        <v>0.30399999999999999</v>
      </c>
      <c r="O92" s="89">
        <v>5.70461538461538</v>
      </c>
      <c r="P92" s="89">
        <v>2.75</v>
      </c>
      <c r="Q92" s="184">
        <v>0</v>
      </c>
      <c r="R92" s="186">
        <v>0</v>
      </c>
      <c r="S92" s="185"/>
    </row>
    <row r="93" spans="1:19" x14ac:dyDescent="0.2">
      <c r="A93" s="85">
        <v>88</v>
      </c>
      <c r="B93" s="85" t="s">
        <v>181</v>
      </c>
      <c r="C93" s="85" t="s">
        <v>182</v>
      </c>
      <c r="D93" s="86" t="str">
        <f t="shared" si="1"/>
        <v/>
      </c>
      <c r="E93" s="89">
        <f>IF(Options!$D$24 = 1, MAX(F93, G93),
IF(Options!$D$25 = 1, AVERAGE(F93,G93),
IF(Options!$D$26 = 1, IFERROR(GEOMEAN(F93, G93), MAX(F93, G93)))))</f>
        <v>9.4868329805051381</v>
      </c>
      <c r="F93" s="89" cm="1">
        <f t="array" ref="F93">IF(Options!$D$18=1, IFERROR(MAX(IF($I$199:$R$199=1,(I93:R93),"")),
     MAX(IF($I$199:$R$199=2,(I93:R93),""))),
IF(Options!$D$19=1, IFERROR(AVERAGE(IF($I$199:$R$199=1,I93:R93,"")),
     AVERAGE(IF($I$199:$R$199=2,(I93:R93),""))),
IF(Options!$D$20=1, IFERROR(IF(OR(IF(ISNUMBER(I93:R93),IF(I$199:R$199 = 1,I93:R93, ""), "")=0), 0, GEOMEAN(IF(ISNUMBER(I93:R93),IF(I$199:R$199 = 1,I93:R93, ""), ""))),
   IF(OR(IF(ISNUMBER(I93:R93),IF(I$199:R$199 = 2,I93:R93, ""), "")=0), 0, GEOMEAN(IF(ISNUMBER(I93:R93),IF(I$199:R$199 = 2,I93:R93, ""), "")))))))</f>
        <v>9</v>
      </c>
      <c r="G93" s="89" cm="1">
        <f t="array" ref="G93">IF(Options!$D$18=1, IFERROR(MAX(IF($I$200:$R$200=1,(I93:R93),"")),
     MAX(IF($I$200:$R$200=2,(I93:R93),""))),
IF(Options!$D$19=1, IFERROR(AVERAGE(IF($I$200:$R$200=1,(I93:R93),"")),
     AVERAGE(IF($I$200:$R$200=2,(I93:R93),""))),
IF(Options!$D$20=1, IFERROR(IF(OR(IF(ISNUMBER(I93:R93),IF(I$200:R$200 = 1,I93:R93, ""), "")=0), 0, GEOMEAN(IF(ISNUMBER(I93:R93),IF(I$200:R$200 = 1,I93:R93, ""), ""))),
   IF(OR(IF(ISNUMBER(I93:R93),IF(I$200:R$200 = 2,I93:R93, ""), "")=0), 0, GEOMEAN(IF(ISNUMBER(I93:R93),IF(I$200:R$200 = 2,I93:R93, ""), "")))))))</f>
        <v>10</v>
      </c>
      <c r="H93" s="103" t="s">
        <v>182</v>
      </c>
      <c r="I93" s="89">
        <v>4.58</v>
      </c>
      <c r="J93" s="89">
        <v>2.3809523809523698</v>
      </c>
      <c r="K93" s="89">
        <v>10</v>
      </c>
      <c r="L93" s="89">
        <v>8.2077795124970105</v>
      </c>
      <c r="M93" s="89">
        <v>0.98871999999999904</v>
      </c>
      <c r="N93" s="89">
        <v>0.56399999999999995</v>
      </c>
      <c r="O93" s="89">
        <v>3.75076923076923</v>
      </c>
      <c r="P93" s="89">
        <v>9</v>
      </c>
      <c r="Q93" s="184">
        <v>0</v>
      </c>
      <c r="R93" s="186">
        <v>0</v>
      </c>
      <c r="S93" s="185"/>
    </row>
    <row r="94" spans="1:19" x14ac:dyDescent="0.2">
      <c r="A94" s="85">
        <v>89</v>
      </c>
      <c r="B94" s="85" t="s">
        <v>183</v>
      </c>
      <c r="C94" s="85" t="s">
        <v>184</v>
      </c>
      <c r="D94" s="86" t="str">
        <f t="shared" si="1"/>
        <v/>
      </c>
      <c r="E94" s="89">
        <f>IF(Options!$D$24 = 1, MAX(F94, G94),
IF(Options!$D$25 = 1, AVERAGE(F94,G94),
IF(Options!$D$26 = 1, IFERROR(GEOMEAN(F94, G94), MAX(F94, G94)))))</f>
        <v>5.6863121026238064</v>
      </c>
      <c r="F94" s="89" cm="1">
        <f t="array" ref="F94">IF(Options!$D$18=1, IFERROR(MAX(IF($I$199:$R$199=1,(I94:R94),"")),
     MAX(IF($I$199:$R$199=2,(I94:R94),""))),
IF(Options!$D$19=1, IFERROR(AVERAGE(IF($I$199:$R$199=1,I94:R94,"")),
     AVERAGE(IF($I$199:$R$199=2,(I94:R94),""))),
IF(Options!$D$20=1, IFERROR(IF(OR(IF(ISNUMBER(I94:R94),IF(I$199:R$199 = 1,I94:R94, ""), "")=0), 0, GEOMEAN(IF(ISNUMBER(I94:R94),IF(I$199:R$199 = 1,I94:R94, ""), ""))),
   IF(OR(IF(ISNUMBER(I94:R94),IF(I$199:R$199 = 2,I94:R94, ""), "")=0), 0, GEOMEAN(IF(ISNUMBER(I94:R94),IF(I$199:R$199 = 2,I94:R94, ""), "")))))))</f>
        <v>4.5</v>
      </c>
      <c r="G94" s="89" cm="1">
        <f t="array" ref="G94">IF(Options!$D$18=1, IFERROR(MAX(IF($I$200:$R$200=1,(I94:R94),"")),
     MAX(IF($I$200:$R$200=2,(I94:R94),""))),
IF(Options!$D$19=1, IFERROR(AVERAGE(IF($I$200:$R$200=1,(I94:R94),"")),
     AVERAGE(IF($I$200:$R$200=2,(I94:R94),""))),
IF(Options!$D$20=1, IFERROR(IF(OR(IF(ISNUMBER(I94:R94),IF(I$200:R$200 = 1,I94:R94, ""), "")=0), 0, GEOMEAN(IF(ISNUMBER(I94:R94),IF(I$200:R$200 = 1,I94:R94, ""), ""))),
   IF(OR(IF(ISNUMBER(I94:R94),IF(I$200:R$200 = 2,I94:R94, ""), "")=0), 0, GEOMEAN(IF(ISNUMBER(I94:R94),IF(I$200:R$200 = 2,I94:R94, ""), "")))))))</f>
        <v>7.1853656285435497</v>
      </c>
      <c r="H94" s="103" t="s">
        <v>184</v>
      </c>
      <c r="I94" s="89">
        <v>4.1399999999999997</v>
      </c>
      <c r="J94" s="89" t="s">
        <v>473</v>
      </c>
      <c r="K94" s="89">
        <v>0</v>
      </c>
      <c r="L94" s="89">
        <v>7.1853656285435497</v>
      </c>
      <c r="M94" s="89">
        <v>0.61572000000000005</v>
      </c>
      <c r="N94" s="89">
        <v>0.218</v>
      </c>
      <c r="O94" s="89">
        <v>5.0553846153846198</v>
      </c>
      <c r="P94" s="89">
        <v>4.5</v>
      </c>
      <c r="Q94" s="184">
        <v>0</v>
      </c>
      <c r="R94" s="186">
        <v>0</v>
      </c>
      <c r="S94" s="185"/>
    </row>
    <row r="95" spans="1:19" x14ac:dyDescent="0.2">
      <c r="A95" s="85">
        <v>90</v>
      </c>
      <c r="B95" s="85" t="s">
        <v>185</v>
      </c>
      <c r="C95" s="85" t="s">
        <v>186</v>
      </c>
      <c r="D95" s="86" t="str">
        <f t="shared" si="1"/>
        <v/>
      </c>
      <c r="E95" s="89">
        <f>IF(Options!$D$24 = 1, MAX(F95, G95),
IF(Options!$D$25 = 1, AVERAGE(F95,G95),
IF(Options!$D$26 = 1, IFERROR(GEOMEAN(F95, G95), MAX(F95, G95)))))</f>
        <v>8.5146931829632013</v>
      </c>
      <c r="F95" s="89" cm="1">
        <f t="array" ref="F95">IF(Options!$D$18=1, IFERROR(MAX(IF($I$199:$R$199=1,(I95:R95),"")),
     MAX(IF($I$199:$R$199=2,(I95:R95),""))),
IF(Options!$D$19=1, IFERROR(AVERAGE(IF($I$199:$R$199=1,I95:R95,"")),
     AVERAGE(IF($I$199:$R$199=2,(I95:R95),""))),
IF(Options!$D$20=1, IFERROR(IF(OR(IF(ISNUMBER(I95:R95),IF(I$199:R$199 = 1,I95:R95, ""), "")=0), 0, GEOMEAN(IF(ISNUMBER(I95:R95),IF(I$199:R$199 = 1,I95:R95, ""), ""))),
   IF(OR(IF(ISNUMBER(I95:R95),IF(I$199:R$199 = 2,I95:R95, ""), "")=0), 0, GEOMEAN(IF(ISNUMBER(I95:R95),IF(I$199:R$199 = 2,I95:R95, ""), "")))))))</f>
        <v>7.25</v>
      </c>
      <c r="G95" s="89" cm="1">
        <f t="array" ref="G95">IF(Options!$D$18=1, IFERROR(MAX(IF($I$200:$R$200=1,(I95:R95),"")),
     MAX(IF($I$200:$R$200=2,(I95:R95),""))),
IF(Options!$D$19=1, IFERROR(AVERAGE(IF($I$200:$R$200=1,(I95:R95),"")),
     AVERAGE(IF($I$200:$R$200=2,(I95:R95),""))),
IF(Options!$D$20=1, IFERROR(IF(OR(IF(ISNUMBER(I95:R95),IF(I$200:R$200 = 1,I95:R95, ""), "")=0), 0, GEOMEAN(IF(ISNUMBER(I95:R95),IF(I$200:R$200 = 1,I95:R95, ""), ""))),
   IF(OR(IF(ISNUMBER(I95:R95),IF(I$200:R$200 = 2,I95:R95, ""), "")=0), 0, GEOMEAN(IF(ISNUMBER(I95:R95),IF(I$200:R$200 = 2,I95:R95, ""), "")))))))</f>
        <v>10</v>
      </c>
      <c r="H95" s="103" t="s">
        <v>186</v>
      </c>
      <c r="I95" s="89">
        <v>6.16</v>
      </c>
      <c r="J95" s="89">
        <v>7.1428571428571104</v>
      </c>
      <c r="K95" s="89">
        <v>10</v>
      </c>
      <c r="L95" s="89">
        <v>6.8860190903986496</v>
      </c>
      <c r="M95" s="89">
        <v>0.16403999999999999</v>
      </c>
      <c r="N95" s="89">
        <v>0.119999999999999</v>
      </c>
      <c r="O95" s="89">
        <v>4.0230769230769203</v>
      </c>
      <c r="P95" s="89">
        <v>7.25</v>
      </c>
      <c r="Q95" s="184">
        <v>0</v>
      </c>
      <c r="R95" s="186">
        <v>0</v>
      </c>
      <c r="S95" s="185"/>
    </row>
    <row r="96" spans="1:19" x14ac:dyDescent="0.2">
      <c r="A96" s="85">
        <v>91</v>
      </c>
      <c r="B96" s="85" t="s">
        <v>187</v>
      </c>
      <c r="C96" s="85" t="s">
        <v>188</v>
      </c>
      <c r="D96" s="86" t="str">
        <f t="shared" si="1"/>
        <v/>
      </c>
      <c r="E96" s="89">
        <f>IF(Options!$D$24 = 1, MAX(F96, G96),
IF(Options!$D$25 = 1, AVERAGE(F96,G96),
IF(Options!$D$26 = 1, IFERROR(GEOMEAN(F96, G96), MAX(F96, G96)))))</f>
        <v>10</v>
      </c>
      <c r="F96" s="89" cm="1">
        <f t="array" ref="F96">IF(Options!$D$18=1, IFERROR(MAX(IF($I$199:$R$199=1,(I96:R96),"")),
     MAX(IF($I$199:$R$199=2,(I96:R96),""))),
IF(Options!$D$19=1, IFERROR(AVERAGE(IF($I$199:$R$199=1,I96:R96,"")),
     AVERAGE(IF($I$199:$R$199=2,(I96:R96),""))),
IF(Options!$D$20=1, IFERROR(IF(OR(IF(ISNUMBER(I96:R96),IF(I$199:R$199 = 1,I96:R96, ""), "")=0), 0, GEOMEAN(IF(ISNUMBER(I96:R96),IF(I$199:R$199 = 1,I96:R96, ""), ""))),
   IF(OR(IF(ISNUMBER(I96:R96),IF(I$199:R$199 = 2,I96:R96, ""), "")=0), 0, GEOMEAN(IF(ISNUMBER(I96:R96),IF(I$199:R$199 = 2,I96:R96, ""), "")))))))</f>
        <v>10</v>
      </c>
      <c r="G96" s="89" cm="1">
        <f t="array" ref="G96">IF(Options!$D$18=1, IFERROR(MAX(IF($I$200:$R$200=1,(I96:R96),"")),
     MAX(IF($I$200:$R$200=2,(I96:R96),""))),
IF(Options!$D$19=1, IFERROR(AVERAGE(IF($I$200:$R$200=1,(I96:R96),"")),
     AVERAGE(IF($I$200:$R$200=2,(I96:R96),""))),
IF(Options!$D$20=1, IFERROR(IF(OR(IF(ISNUMBER(I96:R96),IF(I$200:R$200 = 1,I96:R96, ""), "")=0), 0, GEOMEAN(IF(ISNUMBER(I96:R96),IF(I$200:R$200 = 1,I96:R96, ""), ""))),
   IF(OR(IF(ISNUMBER(I96:R96),IF(I$200:R$200 = 2,I96:R96, ""), "")=0), 0, GEOMEAN(IF(ISNUMBER(I96:R96),IF(I$200:R$200 = 2,I96:R96, ""), "")))))))</f>
        <v>10</v>
      </c>
      <c r="H96" s="103" t="s">
        <v>188</v>
      </c>
      <c r="I96" s="89">
        <v>10</v>
      </c>
      <c r="J96" s="89" t="s">
        <v>473</v>
      </c>
      <c r="K96" s="89" t="s">
        <v>473</v>
      </c>
      <c r="L96" s="89" t="s">
        <v>473</v>
      </c>
      <c r="M96" s="89" t="s">
        <v>473</v>
      </c>
      <c r="N96" s="89" t="s">
        <v>473</v>
      </c>
      <c r="O96" s="89">
        <v>10</v>
      </c>
      <c r="P96" s="89">
        <v>9.75</v>
      </c>
      <c r="Q96" s="184">
        <v>0</v>
      </c>
      <c r="R96" s="186">
        <v>0</v>
      </c>
      <c r="S96" s="185"/>
    </row>
    <row r="97" spans="1:19" x14ac:dyDescent="0.2">
      <c r="A97" s="85">
        <v>92</v>
      </c>
      <c r="B97" s="85" t="s">
        <v>189</v>
      </c>
      <c r="C97" s="85" t="s">
        <v>190</v>
      </c>
      <c r="D97" s="86" t="str">
        <f t="shared" si="1"/>
        <v/>
      </c>
      <c r="E97" s="89">
        <f>IF(Options!$D$24 = 1, MAX(F97, G97),
IF(Options!$D$25 = 1, AVERAGE(F97,G97),
IF(Options!$D$26 = 1, IFERROR(GEOMEAN(F97, G97), MAX(F97, G97)))))</f>
        <v>8.76</v>
      </c>
      <c r="F97" s="89" cm="1">
        <f t="array" ref="F97">IF(Options!$D$18=1, IFERROR(MAX(IF($I$199:$R$199=1,(I97:R97),"")),
     MAX(IF($I$199:$R$199=2,(I97:R97),""))),
IF(Options!$D$19=1, IFERROR(AVERAGE(IF($I$199:$R$199=1,I97:R97,"")),
     AVERAGE(IF($I$199:$R$199=2,(I97:R97),""))),
IF(Options!$D$20=1, IFERROR(IF(OR(IF(ISNUMBER(I97:R97),IF(I$199:R$199 = 1,I97:R97, ""), "")=0), 0, GEOMEAN(IF(ISNUMBER(I97:R97),IF(I$199:R$199 = 1,I97:R97, ""), ""))),
   IF(OR(IF(ISNUMBER(I97:R97),IF(I$199:R$199 = 2,I97:R97, ""), "")=0), 0, GEOMEAN(IF(ISNUMBER(I97:R97),IF(I$199:R$199 = 2,I97:R97, ""), "")))))))</f>
        <v>8.76</v>
      </c>
      <c r="G97" s="89" cm="1">
        <f t="array" ref="G97">IF(Options!$D$18=1, IFERROR(MAX(IF($I$200:$R$200=1,(I97:R97),"")),
     MAX(IF($I$200:$R$200=2,(I97:R97),""))),
IF(Options!$D$19=1, IFERROR(AVERAGE(IF($I$200:$R$200=1,(I97:R97),"")),
     AVERAGE(IF($I$200:$R$200=2,(I97:R97),""))),
IF(Options!$D$20=1, IFERROR(IF(OR(IF(ISNUMBER(I97:R97),IF(I$200:R$200 = 1,I97:R97, ""), "")=0), 0, GEOMEAN(IF(ISNUMBER(I97:R97),IF(I$200:R$200 = 1,I97:R97, ""), ""))),
   IF(OR(IF(ISNUMBER(I97:R97),IF(I$200:R$200 = 2,I97:R97, ""), "")=0), 0, GEOMEAN(IF(ISNUMBER(I97:R97),IF(I$200:R$200 = 2,I97:R97, ""), "")))))))</f>
        <v>0</v>
      </c>
      <c r="H97" s="103" t="s">
        <v>190</v>
      </c>
      <c r="I97" s="89">
        <v>8.76</v>
      </c>
      <c r="J97" s="89" t="s">
        <v>473</v>
      </c>
      <c r="K97" s="89" t="s">
        <v>473</v>
      </c>
      <c r="L97" s="89" t="s">
        <v>473</v>
      </c>
      <c r="M97" s="89">
        <v>0</v>
      </c>
      <c r="N97" s="89">
        <v>0</v>
      </c>
      <c r="O97" s="89" t="s">
        <v>473</v>
      </c>
      <c r="P97" s="89">
        <v>3.25</v>
      </c>
      <c r="Q97" s="184">
        <v>0</v>
      </c>
      <c r="R97" s="186">
        <v>0</v>
      </c>
      <c r="S97" s="185"/>
    </row>
    <row r="98" spans="1:19" x14ac:dyDescent="0.2">
      <c r="A98" s="85">
        <v>93</v>
      </c>
      <c r="B98" s="85" t="s">
        <v>191</v>
      </c>
      <c r="C98" s="85" t="s">
        <v>192</v>
      </c>
      <c r="D98" s="86" t="str">
        <f t="shared" si="1"/>
        <v/>
      </c>
      <c r="E98" s="89">
        <f>IF(Options!$D$24 = 1, MAX(F98, G98),
IF(Options!$D$25 = 1, AVERAGE(F98,G98),
IF(Options!$D$26 = 1, IFERROR(GEOMEAN(F98, G98), MAX(F98, G98)))))</f>
        <v>4.9349616162485201</v>
      </c>
      <c r="F98" s="89" cm="1">
        <f t="array" ref="F98">IF(Options!$D$18=1, IFERROR(MAX(IF($I$199:$R$199=1,(I98:R98),"")),
     MAX(IF($I$199:$R$199=2,(I98:R98),""))),
IF(Options!$D$19=1, IFERROR(AVERAGE(IF($I$199:$R$199=1,I98:R98,"")),
     AVERAGE(IF($I$199:$R$199=2,(I98:R98),""))),
IF(Options!$D$20=1, IFERROR(IF(OR(IF(ISNUMBER(I98:R98),IF(I$199:R$199 = 1,I98:R98, ""), "")=0), 0, GEOMEAN(IF(ISNUMBER(I98:R98),IF(I$199:R$199 = 1,I98:R98, ""), ""))),
   IF(OR(IF(ISNUMBER(I98:R98),IF(I$199:R$199 = 2,I98:R98, ""), "")=0), 0, GEOMEAN(IF(ISNUMBER(I98:R98),IF(I$199:R$199 = 2,I98:R98, ""), "")))))))</f>
        <v>10</v>
      </c>
      <c r="G98" s="89" cm="1">
        <f t="array" ref="G98">IF(Options!$D$18=1, IFERROR(MAX(IF($I$200:$R$200=1,(I98:R98),"")),
     MAX(IF($I$200:$R$200=2,(I98:R98),""))),
IF(Options!$D$19=1, IFERROR(AVERAGE(IF($I$200:$R$200=1,(I98:R98),"")),
     AVERAGE(IF($I$200:$R$200=2,(I98:R98),""))),
IF(Options!$D$20=1, IFERROR(IF(OR(IF(ISNUMBER(I98:R98),IF(I$200:R$200 = 1,I98:R98, ""), "")=0), 0, GEOMEAN(IF(ISNUMBER(I98:R98),IF(I$200:R$200 = 1,I98:R98, ""), ""))),
   IF(OR(IF(ISNUMBER(I98:R98),IF(I$200:R$200 = 2,I98:R98, ""), "")=0), 0, GEOMEAN(IF(ISNUMBER(I98:R98),IF(I$200:R$200 = 2,I98:R98, ""), "")))))))</f>
        <v>2.4353846153846201</v>
      </c>
      <c r="H98" s="103" t="s">
        <v>192</v>
      </c>
      <c r="I98" s="89">
        <v>10</v>
      </c>
      <c r="J98" s="89" t="s">
        <v>473</v>
      </c>
      <c r="K98" s="89">
        <v>0</v>
      </c>
      <c r="L98" s="89">
        <v>0.21770091779052</v>
      </c>
      <c r="M98" s="89">
        <v>0.34172000000000002</v>
      </c>
      <c r="N98" s="89">
        <v>0.162000000000001</v>
      </c>
      <c r="O98" s="89">
        <v>2.4353846153846201</v>
      </c>
      <c r="P98" s="89">
        <v>2.25</v>
      </c>
      <c r="Q98" s="184">
        <v>0</v>
      </c>
      <c r="R98" s="186">
        <v>0</v>
      </c>
      <c r="S98" s="185"/>
    </row>
    <row r="99" spans="1:19" x14ac:dyDescent="0.2">
      <c r="A99" s="85">
        <v>94</v>
      </c>
      <c r="B99" s="85" t="s">
        <v>193</v>
      </c>
      <c r="C99" s="85" t="s">
        <v>194</v>
      </c>
      <c r="D99" s="86" t="str">
        <f t="shared" si="1"/>
        <v/>
      </c>
      <c r="E99" s="89">
        <f>IF(Options!$D$24 = 1, MAX(F99, G99),
IF(Options!$D$25 = 1, AVERAGE(F99,G99),
IF(Options!$D$26 = 1, IFERROR(GEOMEAN(F99, G99), MAX(F99, G99)))))</f>
        <v>6.9137544069774419</v>
      </c>
      <c r="F99" s="89" cm="1">
        <f t="array" ref="F99">IF(Options!$D$18=1, IFERROR(MAX(IF($I$199:$R$199=1,(I99:R99),"")),
     MAX(IF($I$199:$R$199=2,(I99:R99),""))),
IF(Options!$D$19=1, IFERROR(AVERAGE(IF($I$199:$R$199=1,I99:R99,"")),
     AVERAGE(IF($I$199:$R$199=2,(I99:R99),""))),
IF(Options!$D$20=1, IFERROR(IF(OR(IF(ISNUMBER(I99:R99),IF(I$199:R$199 = 1,I99:R99, ""), "")=0), 0, GEOMEAN(IF(ISNUMBER(I99:R99),IF(I$199:R$199 = 1,I99:R99, ""), ""))),
   IF(OR(IF(ISNUMBER(I99:R99),IF(I$199:R$199 = 2,I99:R99, ""), "")=0), 0, GEOMEAN(IF(ISNUMBER(I99:R99),IF(I$199:R$199 = 2,I99:R99, ""), "")))))))</f>
        <v>4.78</v>
      </c>
      <c r="G99" s="89" cm="1">
        <f t="array" ref="G99">IF(Options!$D$18=1, IFERROR(MAX(IF($I$200:$R$200=1,(I99:R99),"")),
     MAX(IF($I$200:$R$200=2,(I99:R99),""))),
IF(Options!$D$19=1, IFERROR(AVERAGE(IF($I$200:$R$200=1,(I99:R99),"")),
     AVERAGE(IF($I$200:$R$200=2,(I99:R99),""))),
IF(Options!$D$20=1, IFERROR(IF(OR(IF(ISNUMBER(I99:R99),IF(I$200:R$200 = 1,I99:R99, ""), "")=0), 0, GEOMEAN(IF(ISNUMBER(I99:R99),IF(I$200:R$200 = 1,I99:R99, ""), ""))),
   IF(OR(IF(ISNUMBER(I99:R99),IF(I$200:R$200 = 2,I99:R99, ""), "")=0), 0, GEOMEAN(IF(ISNUMBER(I99:R99),IF(I$200:R$200 = 2,I99:R99, ""), "")))))))</f>
        <v>10</v>
      </c>
      <c r="H99" s="103" t="s">
        <v>194</v>
      </c>
      <c r="I99" s="89">
        <v>4.78</v>
      </c>
      <c r="J99" s="89">
        <v>4.7619047619047397</v>
      </c>
      <c r="K99" s="89">
        <v>1.5061204565498301</v>
      </c>
      <c r="L99" s="89">
        <v>0</v>
      </c>
      <c r="M99" s="89">
        <v>10</v>
      </c>
      <c r="N99" s="89">
        <v>4.0140000000000002</v>
      </c>
      <c r="O99" s="89">
        <v>1.15384615384615</v>
      </c>
      <c r="P99" s="89">
        <v>4.75</v>
      </c>
      <c r="Q99" s="184">
        <v>0</v>
      </c>
      <c r="R99" s="186">
        <v>0</v>
      </c>
      <c r="S99" s="185"/>
    </row>
    <row r="100" spans="1:19" x14ac:dyDescent="0.2">
      <c r="A100" s="85">
        <v>95</v>
      </c>
      <c r="B100" s="85" t="s">
        <v>195</v>
      </c>
      <c r="C100" s="85" t="s">
        <v>196</v>
      </c>
      <c r="D100" s="86" t="str">
        <f t="shared" si="1"/>
        <v/>
      </c>
      <c r="E100" s="89">
        <f>IF(Options!$D$24 = 1, MAX(F100, G100),
IF(Options!$D$25 = 1, AVERAGE(F100,G100),
IF(Options!$D$26 = 1, IFERROR(GEOMEAN(F100, G100), MAX(F100, G100)))))</f>
        <v>8.0622577482985491</v>
      </c>
      <c r="F100" s="89" cm="1">
        <f t="array" ref="F100">IF(Options!$D$18=1, IFERROR(MAX(IF($I$199:$R$199=1,(I100:R100),"")),
     MAX(IF($I$199:$R$199=2,(I100:R100),""))),
IF(Options!$D$19=1, IFERROR(AVERAGE(IF($I$199:$R$199=1,I100:R100,"")),
     AVERAGE(IF($I$199:$R$199=2,(I100:R100),""))),
IF(Options!$D$20=1, IFERROR(IF(OR(IF(ISNUMBER(I100:R100),IF(I$199:R$199 = 1,I100:R100, ""), "")=0), 0, GEOMEAN(IF(ISNUMBER(I100:R100),IF(I$199:R$199 = 1,I100:R100, ""), ""))),
   IF(OR(IF(ISNUMBER(I100:R100),IF(I$199:R$199 = 2,I100:R100, ""), "")=0), 0, GEOMEAN(IF(ISNUMBER(I100:R100),IF(I$199:R$199 = 2,I100:R100, ""), "")))))))</f>
        <v>6.5</v>
      </c>
      <c r="G100" s="89" cm="1">
        <f t="array" ref="G100">IF(Options!$D$18=1, IFERROR(MAX(IF($I$200:$R$200=1,(I100:R100),"")),
     MAX(IF($I$200:$R$200=2,(I100:R100),""))),
IF(Options!$D$19=1, IFERROR(AVERAGE(IF($I$200:$R$200=1,(I100:R100),"")),
     AVERAGE(IF($I$200:$R$200=2,(I100:R100),""))),
IF(Options!$D$20=1, IFERROR(IF(OR(IF(ISNUMBER(I100:R100),IF(I$200:R$200 = 1,I100:R100, ""), "")=0), 0, GEOMEAN(IF(ISNUMBER(I100:R100),IF(I$200:R$200 = 1,I100:R100, ""), ""))),
   IF(OR(IF(ISNUMBER(I100:R100),IF(I$200:R$200 = 2,I100:R100, ""), "")=0), 0, GEOMEAN(IF(ISNUMBER(I100:R100),IF(I$200:R$200 = 2,I100:R100, ""), "")))))))</f>
        <v>10</v>
      </c>
      <c r="H100" s="103" t="s">
        <v>196</v>
      </c>
      <c r="I100" s="89">
        <v>5.38</v>
      </c>
      <c r="J100" s="89" t="s">
        <v>473</v>
      </c>
      <c r="K100" s="89" t="s">
        <v>473</v>
      </c>
      <c r="L100" s="89" t="s">
        <v>473</v>
      </c>
      <c r="M100" s="89">
        <v>0</v>
      </c>
      <c r="N100" s="89">
        <v>0</v>
      </c>
      <c r="O100" s="89">
        <v>5.7846153846153801</v>
      </c>
      <c r="P100" s="89">
        <v>6.5</v>
      </c>
      <c r="Q100" s="184">
        <v>10</v>
      </c>
      <c r="R100" s="186">
        <v>0</v>
      </c>
      <c r="S100" s="185"/>
    </row>
    <row r="101" spans="1:19" x14ac:dyDescent="0.2">
      <c r="A101" s="85">
        <v>96</v>
      </c>
      <c r="B101" s="85" t="s">
        <v>197</v>
      </c>
      <c r="C101" s="85" t="s">
        <v>198</v>
      </c>
      <c r="D101" s="86" t="str">
        <f t="shared" si="1"/>
        <v/>
      </c>
      <c r="E101" s="89">
        <f>IF(Options!$D$24 = 1, MAX(F101, G101),
IF(Options!$D$25 = 1, AVERAGE(F101,G101),
IF(Options!$D$26 = 1, IFERROR(GEOMEAN(F101, G101), MAX(F101, G101)))))</f>
        <v>8.6602540378443873</v>
      </c>
      <c r="F101" s="89" cm="1">
        <f t="array" ref="F101">IF(Options!$D$18=1, IFERROR(MAX(IF($I$199:$R$199=1,(I101:R101),"")),
     MAX(IF($I$199:$R$199=2,(I101:R101),""))),
IF(Options!$D$19=1, IFERROR(AVERAGE(IF($I$199:$R$199=1,I101:R101,"")),
     AVERAGE(IF($I$199:$R$199=2,(I101:R101),""))),
IF(Options!$D$20=1, IFERROR(IF(OR(IF(ISNUMBER(I101:R101),IF(I$199:R$199 = 1,I101:R101, ""), "")=0), 0, GEOMEAN(IF(ISNUMBER(I101:R101),IF(I$199:R$199 = 1,I101:R101, ""), ""))),
   IF(OR(IF(ISNUMBER(I101:R101),IF(I$199:R$199 = 2,I101:R101, ""), "")=0), 0, GEOMEAN(IF(ISNUMBER(I101:R101),IF(I$199:R$199 = 2,I101:R101, ""), "")))))))</f>
        <v>7.5</v>
      </c>
      <c r="G101" s="89" cm="1">
        <f t="array" ref="G101">IF(Options!$D$18=1, IFERROR(MAX(IF($I$200:$R$200=1,(I101:R101),"")),
     MAX(IF($I$200:$R$200=2,(I101:R101),""))),
IF(Options!$D$19=1, IFERROR(AVERAGE(IF($I$200:$R$200=1,(I101:R101),"")),
     AVERAGE(IF($I$200:$R$200=2,(I101:R101),""))),
IF(Options!$D$20=1, IFERROR(IF(OR(IF(ISNUMBER(I101:R101),IF(I$200:R$200 = 1,I101:R101, ""), "")=0), 0, GEOMEAN(IF(ISNUMBER(I101:R101),IF(I$200:R$200 = 1,I101:R101, ""), ""))),
   IF(OR(IF(ISNUMBER(I101:R101),IF(I$200:R$200 = 2,I101:R101, ""), "")=0), 0, GEOMEAN(IF(ISNUMBER(I101:R101),IF(I$200:R$200 = 2,I101:R101, ""), "")))))))</f>
        <v>10</v>
      </c>
      <c r="H101" s="103" t="s">
        <v>198</v>
      </c>
      <c r="I101" s="89">
        <v>5.38</v>
      </c>
      <c r="J101" s="89">
        <v>2.3809523809523698</v>
      </c>
      <c r="K101" s="89">
        <v>0.45984815036191801</v>
      </c>
      <c r="L101" s="89">
        <v>0.194697991889587</v>
      </c>
      <c r="M101" s="89">
        <v>10</v>
      </c>
      <c r="N101" s="89">
        <v>10</v>
      </c>
      <c r="O101" s="89">
        <v>1.26615384615385</v>
      </c>
      <c r="P101" s="89">
        <v>7.5</v>
      </c>
      <c r="Q101" s="184">
        <v>0</v>
      </c>
      <c r="R101" s="186">
        <v>0</v>
      </c>
      <c r="S101" s="185"/>
    </row>
    <row r="102" spans="1:19" x14ac:dyDescent="0.2">
      <c r="A102" s="85">
        <v>97</v>
      </c>
      <c r="B102" s="85" t="s">
        <v>199</v>
      </c>
      <c r="C102" s="85" t="s">
        <v>200</v>
      </c>
      <c r="D102" s="86" t="str">
        <f t="shared" si="1"/>
        <v/>
      </c>
      <c r="E102" s="89">
        <f>IF(Options!$D$24 = 1, MAX(F102, G102),
IF(Options!$D$25 = 1, AVERAGE(F102,G102),
IF(Options!$D$26 = 1, IFERROR(GEOMEAN(F102, G102), MAX(F102, G102)))))</f>
        <v>7.6791425803425994</v>
      </c>
      <c r="F102" s="89" cm="1">
        <f t="array" ref="F102">IF(Options!$D$18=1, IFERROR(MAX(IF($I$199:$R$199=1,(I102:R102),"")),
     MAX(IF($I$199:$R$199=2,(I102:R102),""))),
IF(Options!$D$19=1, IFERROR(AVERAGE(IF($I$199:$R$199=1,I102:R102,"")),
     AVERAGE(IF($I$199:$R$199=2,(I102:R102),""))),
IF(Options!$D$20=1, IFERROR(IF(OR(IF(ISNUMBER(I102:R102),IF(I$199:R$199 = 1,I102:R102, ""), "")=0), 0, GEOMEAN(IF(ISNUMBER(I102:R102),IF(I$199:R$199 = 1,I102:R102, ""), ""))),
   IF(OR(IF(ISNUMBER(I102:R102),IF(I$199:R$199 = 2,I102:R102, ""), "")=0), 0, GEOMEAN(IF(ISNUMBER(I102:R102),IF(I$199:R$199 = 2,I102:R102, ""), "")))))))</f>
        <v>10</v>
      </c>
      <c r="G102" s="89" cm="1">
        <f t="array" ref="G102">IF(Options!$D$18=1, IFERROR(MAX(IF($I$200:$R$200=1,(I102:R102),"")),
     MAX(IF($I$200:$R$200=2,(I102:R102),""))),
IF(Options!$D$19=1, IFERROR(AVERAGE(IF($I$200:$R$200=1,(I102:R102),"")),
     AVERAGE(IF($I$200:$R$200=2,(I102:R102),""))),
IF(Options!$D$20=1, IFERROR(IF(OR(IF(ISNUMBER(I102:R102),IF(I$200:R$200 = 1,I102:R102, ""), "")=0), 0, GEOMEAN(IF(ISNUMBER(I102:R102),IF(I$200:R$200 = 1,I102:R102, ""), ""))),
   IF(OR(IF(ISNUMBER(I102:R102),IF(I$200:R$200 = 2,I102:R102, ""), "")=0), 0, GEOMEAN(IF(ISNUMBER(I102:R102),IF(I$200:R$200 = 2,I102:R102, ""), "")))))))</f>
        <v>5.8969230769230796</v>
      </c>
      <c r="H102" s="103" t="s">
        <v>200</v>
      </c>
      <c r="I102" s="89">
        <v>6.98</v>
      </c>
      <c r="J102" s="89">
        <v>4.7619047619047397</v>
      </c>
      <c r="K102" s="89">
        <v>6.6666666666748099E-4</v>
      </c>
      <c r="L102" s="89">
        <v>6.6666666666748099E-4</v>
      </c>
      <c r="M102" s="89">
        <v>0</v>
      </c>
      <c r="N102" s="89">
        <v>0</v>
      </c>
      <c r="O102" s="89">
        <v>5.8969230769230796</v>
      </c>
      <c r="P102" s="89">
        <v>10</v>
      </c>
      <c r="Q102" s="184">
        <v>0</v>
      </c>
      <c r="R102" s="186">
        <v>0</v>
      </c>
      <c r="S102" s="185"/>
    </row>
    <row r="103" spans="1:19" x14ac:dyDescent="0.2">
      <c r="A103" s="85">
        <v>98</v>
      </c>
      <c r="B103" s="85" t="s">
        <v>201</v>
      </c>
      <c r="C103" s="85" t="s">
        <v>202</v>
      </c>
      <c r="D103" s="86" t="str">
        <f t="shared" si="1"/>
        <v/>
      </c>
      <c r="E103" s="89">
        <f>IF(Options!$D$24 = 1, MAX(F103, G103),
IF(Options!$D$25 = 1, AVERAGE(F103,G103),
IF(Options!$D$26 = 1, IFERROR(GEOMEAN(F103, G103), MAX(F103, G103)))))</f>
        <v>7.2770556175927696</v>
      </c>
      <c r="F103" s="89" cm="1">
        <f t="array" ref="F103">IF(Options!$D$18=1, IFERROR(MAX(IF($I$199:$R$199=1,(I103:R103),"")),
     MAX(IF($I$199:$R$199=2,(I103:R103),""))),
IF(Options!$D$19=1, IFERROR(AVERAGE(IF($I$199:$R$199=1,I103:R103,"")),
     AVERAGE(IF($I$199:$R$199=2,(I103:R103),""))),
IF(Options!$D$20=1, IFERROR(IF(OR(IF(ISNUMBER(I103:R103),IF(I$199:R$199 = 1,I103:R103, ""), "")=0), 0, GEOMEAN(IF(ISNUMBER(I103:R103),IF(I$199:R$199 = 1,I103:R103, ""), ""))),
   IF(OR(IF(ISNUMBER(I103:R103),IF(I$199:R$199 = 2,I103:R103, ""), "")=0), 0, GEOMEAN(IF(ISNUMBER(I103:R103),IF(I$199:R$199 = 2,I103:R103, ""), "")))))))</f>
        <v>8.86</v>
      </c>
      <c r="G103" s="89" cm="1">
        <f t="array" ref="G103">IF(Options!$D$18=1, IFERROR(MAX(IF($I$200:$R$200=1,(I103:R103),"")),
     MAX(IF($I$200:$R$200=2,(I103:R103),""))),
IF(Options!$D$19=1, IFERROR(AVERAGE(IF($I$200:$R$200=1,(I103:R103),"")),
     AVERAGE(IF($I$200:$R$200=2,(I103:R103),""))),
IF(Options!$D$20=1, IFERROR(IF(OR(IF(ISNUMBER(I103:R103),IF(I$200:R$200 = 1,I103:R103, ""), "")=0), 0, GEOMEAN(IF(ISNUMBER(I103:R103),IF(I$200:R$200 = 1,I103:R103, ""), ""))),
   IF(OR(IF(ISNUMBER(I103:R103),IF(I$200:R$200 = 2,I103:R103, ""), "")=0), 0, GEOMEAN(IF(ISNUMBER(I103:R103),IF(I$200:R$200 = 2,I103:R103, ""), "")))))))</f>
        <v>5.9769230769230797</v>
      </c>
      <c r="H103" s="103" t="s">
        <v>202</v>
      </c>
      <c r="I103" s="89">
        <v>8.86</v>
      </c>
      <c r="J103" s="89">
        <v>0</v>
      </c>
      <c r="K103" s="89">
        <v>1.4105454602180101</v>
      </c>
      <c r="L103" s="89">
        <v>0</v>
      </c>
      <c r="M103" s="89">
        <v>4.3609999999999998</v>
      </c>
      <c r="N103" s="89">
        <v>4.6580000000000004</v>
      </c>
      <c r="O103" s="89">
        <v>5.9769230769230797</v>
      </c>
      <c r="P103" s="89">
        <v>5.75</v>
      </c>
      <c r="Q103" s="184">
        <v>0</v>
      </c>
      <c r="R103" s="186">
        <v>0</v>
      </c>
      <c r="S103" s="185"/>
    </row>
    <row r="104" spans="1:19" x14ac:dyDescent="0.2">
      <c r="A104" s="85">
        <v>99</v>
      </c>
      <c r="B104" s="85" t="s">
        <v>203</v>
      </c>
      <c r="C104" s="85" t="s">
        <v>204</v>
      </c>
      <c r="D104" s="86" t="str">
        <f t="shared" si="1"/>
        <v/>
      </c>
      <c r="E104" s="89">
        <f>IF(Options!$D$24 = 1, MAX(F104, G104),
IF(Options!$D$25 = 1, AVERAGE(F104,G104),
IF(Options!$D$26 = 1, IFERROR(GEOMEAN(F104, G104), MAX(F104, G104)))))</f>
        <v>5.6917413855515262</v>
      </c>
      <c r="F104" s="89" cm="1">
        <f t="array" ref="F104">IF(Options!$D$18=1, IFERROR(MAX(IF($I$199:$R$199=1,(I104:R104),"")),
     MAX(IF($I$199:$R$199=2,(I104:R104),""))),
IF(Options!$D$19=1, IFERROR(AVERAGE(IF($I$199:$R$199=1,I104:R104,"")),
     AVERAGE(IF($I$199:$R$199=2,(I104:R104),""))),
IF(Options!$D$20=1, IFERROR(IF(OR(IF(ISNUMBER(I104:R104),IF(I$199:R$199 = 1,I104:R104, ""), "")=0), 0, GEOMEAN(IF(ISNUMBER(I104:R104),IF(I$199:R$199 = 1,I104:R104, ""), ""))),
   IF(OR(IF(ISNUMBER(I104:R104),IF(I$199:R$199 = 2,I104:R104, ""), "")=0), 0, GEOMEAN(IF(ISNUMBER(I104:R104),IF(I$199:R$199 = 2,I104:R104, ""), "")))))))</f>
        <v>6.94</v>
      </c>
      <c r="G104" s="89" cm="1">
        <f t="array" ref="G104">IF(Options!$D$18=1, IFERROR(MAX(IF($I$200:$R$200=1,(I104:R104),"")),
     MAX(IF($I$200:$R$200=2,(I104:R104),""))),
IF(Options!$D$19=1, IFERROR(AVERAGE(IF($I$200:$R$200=1,(I104:R104),"")),
     AVERAGE(IF($I$200:$R$200=2,(I104:R104),""))),
IF(Options!$D$20=1, IFERROR(IF(OR(IF(ISNUMBER(I104:R104),IF(I$200:R$200 = 1,I104:R104, ""), "")=0), 0, GEOMEAN(IF(ISNUMBER(I104:R104),IF(I$200:R$200 = 1,I104:R104, ""), ""))),
   IF(OR(IF(ISNUMBER(I104:R104),IF(I$200:R$200 = 2,I104:R104, ""), "")=0), 0, GEOMEAN(IF(ISNUMBER(I104:R104),IF(I$200:R$200 = 2,I104:R104, ""), "")))))))</f>
        <v>4.6680000000000001</v>
      </c>
      <c r="H104" s="103" t="s">
        <v>204</v>
      </c>
      <c r="I104" s="89">
        <v>6.94</v>
      </c>
      <c r="J104" s="89" t="s">
        <v>473</v>
      </c>
      <c r="K104" s="89">
        <v>0</v>
      </c>
      <c r="L104" s="89">
        <v>0</v>
      </c>
      <c r="M104" s="89">
        <v>2.1783199999999998</v>
      </c>
      <c r="N104" s="89">
        <v>4.6680000000000001</v>
      </c>
      <c r="O104" s="89" t="s">
        <v>473</v>
      </c>
      <c r="P104" s="89">
        <v>4.75</v>
      </c>
      <c r="Q104" s="184">
        <v>0</v>
      </c>
      <c r="R104" s="186">
        <v>0</v>
      </c>
      <c r="S104" s="185"/>
    </row>
    <row r="105" spans="1:19" x14ac:dyDescent="0.2">
      <c r="A105" s="85">
        <v>100</v>
      </c>
      <c r="B105" s="85" t="s">
        <v>205</v>
      </c>
      <c r="C105" s="85" t="s">
        <v>206</v>
      </c>
      <c r="D105" s="86" t="str">
        <f t="shared" si="1"/>
        <v/>
      </c>
      <c r="E105" s="89">
        <f>IF(Options!$D$24 = 1, MAX(F105, G105),
IF(Options!$D$25 = 1, AVERAGE(F105,G105),
IF(Options!$D$26 = 1, IFERROR(GEOMEAN(F105, G105), MAX(F105, G105)))))</f>
        <v>4.8809757221276975</v>
      </c>
      <c r="F105" s="89" cm="1">
        <f t="array" ref="F105">IF(Options!$D$18=1, IFERROR(MAX(IF($I$199:$R$199=1,(I105:R105),"")),
     MAX(IF($I$199:$R$199=2,(I105:R105),""))),
IF(Options!$D$19=1, IFERROR(AVERAGE(IF($I$199:$R$199=1,I105:R105,"")),
     AVERAGE(IF($I$199:$R$199=2,(I105:R105),""))),
IF(Options!$D$20=1, IFERROR(IF(OR(IF(ISNUMBER(I105:R105),IF(I$199:R$199 = 1,I105:R105, ""), "")=0), 0, GEOMEAN(IF(ISNUMBER(I105:R105),IF(I$199:R$199 = 1,I105:R105, ""), ""))),
   IF(OR(IF(ISNUMBER(I105:R105),IF(I$199:R$199 = 2,I105:R105, ""), "")=0), 0, GEOMEAN(IF(ISNUMBER(I105:R105),IF(I$199:R$199 = 2,I105:R105, ""), "")))))))</f>
        <v>5.3</v>
      </c>
      <c r="G105" s="89" cm="1">
        <f t="array" ref="G105">IF(Options!$D$18=1, IFERROR(MAX(IF($I$200:$R$200=1,(I105:R105),"")),
     MAX(IF($I$200:$R$200=2,(I105:R105),""))),
IF(Options!$D$19=1, IFERROR(AVERAGE(IF($I$200:$R$200=1,(I105:R105),"")),
     AVERAGE(IF($I$200:$R$200=2,(I105:R105),""))),
IF(Options!$D$20=1, IFERROR(IF(OR(IF(ISNUMBER(I105:R105),IF(I$200:R$200 = 1,I105:R105, ""), "")=0), 0, GEOMEAN(IF(ISNUMBER(I105:R105),IF(I$200:R$200 = 1,I105:R105, ""), ""))),
   IF(OR(IF(ISNUMBER(I105:R105),IF(I$200:R$200 = 2,I105:R105, ""), "")=0), 0, GEOMEAN(IF(ISNUMBER(I105:R105),IF(I$200:R$200 = 2,I105:R105, ""), "")))))))</f>
        <v>4.4950799999999997</v>
      </c>
      <c r="H105" s="103" t="s">
        <v>206</v>
      </c>
      <c r="I105" s="89">
        <v>5.3</v>
      </c>
      <c r="J105" s="89" t="s">
        <v>473</v>
      </c>
      <c r="K105" s="89">
        <v>0.512820512820513</v>
      </c>
      <c r="L105" s="89">
        <v>2.25918645924274</v>
      </c>
      <c r="M105" s="89">
        <v>4.4950799999999997</v>
      </c>
      <c r="N105" s="89">
        <v>0</v>
      </c>
      <c r="O105" s="89" t="s">
        <v>473</v>
      </c>
      <c r="P105" s="89">
        <v>0</v>
      </c>
      <c r="Q105" s="184">
        <v>0</v>
      </c>
      <c r="R105" s="186">
        <v>0</v>
      </c>
      <c r="S105" s="185"/>
    </row>
    <row r="106" spans="1:19" x14ac:dyDescent="0.2">
      <c r="A106" s="85">
        <v>101</v>
      </c>
      <c r="B106" s="85" t="s">
        <v>207</v>
      </c>
      <c r="C106" s="85" t="s">
        <v>208</v>
      </c>
      <c r="D106" s="86" t="str">
        <f t="shared" si="1"/>
        <v/>
      </c>
      <c r="E106" s="89">
        <f>IF(Options!$D$24 = 1, MAX(F106, G106),
IF(Options!$D$25 = 1, AVERAGE(F106,G106),
IF(Options!$D$26 = 1, IFERROR(GEOMEAN(F106, G106), MAX(F106, G106)))))</f>
        <v>8.4970583144992009</v>
      </c>
      <c r="F106" s="89" cm="1">
        <f t="array" ref="F106">IF(Options!$D$18=1, IFERROR(MAX(IF($I$199:$R$199=1,(I106:R106),"")),
     MAX(IF($I$199:$R$199=2,(I106:R106),""))),
IF(Options!$D$19=1, IFERROR(AVERAGE(IF($I$199:$R$199=1,I106:R106,"")),
     AVERAGE(IF($I$199:$R$199=2,(I106:R106),""))),
IF(Options!$D$20=1, IFERROR(IF(OR(IF(ISNUMBER(I106:R106),IF(I$199:R$199 = 1,I106:R106, ""), "")=0), 0, GEOMEAN(IF(ISNUMBER(I106:R106),IF(I$199:R$199 = 1,I106:R106, ""), ""))),
   IF(OR(IF(ISNUMBER(I106:R106),IF(I$199:R$199 = 2,I106:R106, ""), "")=0), 0, GEOMEAN(IF(ISNUMBER(I106:R106),IF(I$199:R$199 = 2,I106:R106, ""), "")))))))</f>
        <v>7.22</v>
      </c>
      <c r="G106" s="89" cm="1">
        <f t="array" ref="G106">IF(Options!$D$18=1, IFERROR(MAX(IF($I$200:$R$200=1,(I106:R106),"")),
     MAX(IF($I$200:$R$200=2,(I106:R106),""))),
IF(Options!$D$19=1, IFERROR(AVERAGE(IF($I$200:$R$200=1,(I106:R106),"")),
     AVERAGE(IF($I$200:$R$200=2,(I106:R106),""))),
IF(Options!$D$20=1, IFERROR(IF(OR(IF(ISNUMBER(I106:R106),IF(I$200:R$200 = 1,I106:R106, ""), "")=0), 0, GEOMEAN(IF(ISNUMBER(I106:R106),IF(I$200:R$200 = 1,I106:R106, ""), ""))),
   IF(OR(IF(ISNUMBER(I106:R106),IF(I$200:R$200 = 2,I106:R106, ""), "")=0), 0, GEOMEAN(IF(ISNUMBER(I106:R106),IF(I$200:R$200 = 2,I106:R106, ""), "")))))))</f>
        <v>10</v>
      </c>
      <c r="H106" s="103" t="s">
        <v>208</v>
      </c>
      <c r="I106" s="89">
        <v>7.22</v>
      </c>
      <c r="J106" s="89">
        <v>10</v>
      </c>
      <c r="K106" s="89">
        <v>0</v>
      </c>
      <c r="L106" s="89">
        <v>0</v>
      </c>
      <c r="M106" s="89">
        <v>0.50383999999999995</v>
      </c>
      <c r="N106" s="89">
        <v>0.19999999999999901</v>
      </c>
      <c r="O106" s="89">
        <v>0.18461538461538601</v>
      </c>
      <c r="P106" s="89">
        <v>5.75</v>
      </c>
      <c r="Q106" s="184">
        <v>0</v>
      </c>
      <c r="R106" s="186">
        <v>0</v>
      </c>
      <c r="S106" s="185"/>
    </row>
    <row r="107" spans="1:19" x14ac:dyDescent="0.2">
      <c r="A107" s="85">
        <v>102</v>
      </c>
      <c r="B107" s="85" t="s">
        <v>209</v>
      </c>
      <c r="C107" s="85" t="s">
        <v>210</v>
      </c>
      <c r="D107" s="86" t="str">
        <f t="shared" si="1"/>
        <v/>
      </c>
      <c r="E107" s="89">
        <f>IF(Options!$D$24 = 1, MAX(F107, G107),
IF(Options!$D$25 = 1, AVERAGE(F107,G107),
IF(Options!$D$26 = 1, IFERROR(GEOMEAN(F107, G107), MAX(F107, G107)))))</f>
        <v>10</v>
      </c>
      <c r="F107" s="89" cm="1">
        <f t="array" ref="F107">IF(Options!$D$18=1, IFERROR(MAX(IF($I$199:$R$199=1,(I107:R107),"")),
     MAX(IF($I$199:$R$199=2,(I107:R107),""))),
IF(Options!$D$19=1, IFERROR(AVERAGE(IF($I$199:$R$199=1,I107:R107,"")),
     AVERAGE(IF($I$199:$R$199=2,(I107:R107),""))),
IF(Options!$D$20=1, IFERROR(IF(OR(IF(ISNUMBER(I107:R107),IF(I$199:R$199 = 1,I107:R107, ""), "")=0), 0, GEOMEAN(IF(ISNUMBER(I107:R107),IF(I$199:R$199 = 1,I107:R107, ""), ""))),
   IF(OR(IF(ISNUMBER(I107:R107),IF(I$199:R$199 = 2,I107:R107, ""), "")=0), 0, GEOMEAN(IF(ISNUMBER(I107:R107),IF(I$199:R$199 = 2,I107:R107, ""), "")))))))</f>
        <v>10</v>
      </c>
      <c r="G107" s="89" cm="1">
        <f t="array" ref="G107">IF(Options!$D$18=1, IFERROR(MAX(IF($I$200:$R$200=1,(I107:R107),"")),
     MAX(IF($I$200:$R$200=2,(I107:R107),""))),
IF(Options!$D$19=1, IFERROR(AVERAGE(IF($I$200:$R$200=1,(I107:R107),"")),
     AVERAGE(IF($I$200:$R$200=2,(I107:R107),""))),
IF(Options!$D$20=1, IFERROR(IF(OR(IF(ISNUMBER(I107:R107),IF(I$200:R$200 = 1,I107:R107, ""), "")=0), 0, GEOMEAN(IF(ISNUMBER(I107:R107),IF(I$200:R$200 = 1,I107:R107, ""), ""))),
   IF(OR(IF(ISNUMBER(I107:R107),IF(I$200:R$200 = 2,I107:R107, ""), "")=0), 0, GEOMEAN(IF(ISNUMBER(I107:R107),IF(I$200:R$200 = 2,I107:R107, ""), "")))))))</f>
        <v>10</v>
      </c>
      <c r="H107" s="103" t="s">
        <v>210</v>
      </c>
      <c r="I107" s="89">
        <v>7.96</v>
      </c>
      <c r="J107" s="89">
        <v>4.7619047619047397</v>
      </c>
      <c r="K107" s="89">
        <v>0</v>
      </c>
      <c r="L107" s="89">
        <v>10</v>
      </c>
      <c r="M107" s="89">
        <v>0.40279999999999899</v>
      </c>
      <c r="N107" s="89">
        <v>0.80000000000000104</v>
      </c>
      <c r="O107" s="89">
        <v>4.0230769230769203</v>
      </c>
      <c r="P107" s="89">
        <v>10</v>
      </c>
      <c r="Q107" s="184">
        <v>0</v>
      </c>
      <c r="R107" s="186">
        <v>0</v>
      </c>
      <c r="S107" s="185"/>
    </row>
    <row r="108" spans="1:19" x14ac:dyDescent="0.2">
      <c r="A108" s="85">
        <v>103</v>
      </c>
      <c r="B108" s="85" t="s">
        <v>211</v>
      </c>
      <c r="C108" s="85" t="s">
        <v>212</v>
      </c>
      <c r="D108" s="86" t="str">
        <f t="shared" si="1"/>
        <v/>
      </c>
      <c r="E108" s="89">
        <f>IF(Options!$D$24 = 1, MAX(F108, G108),
IF(Options!$D$25 = 1, AVERAGE(F108,G108),
IF(Options!$D$26 = 1, IFERROR(GEOMEAN(F108, G108), MAX(F108, G108)))))</f>
        <v>5.4772255750516612</v>
      </c>
      <c r="F108" s="89" cm="1">
        <f t="array" ref="F108">IF(Options!$D$18=1, IFERROR(MAX(IF($I$199:$R$199=1,(I108:R108),"")),
     MAX(IF($I$199:$R$199=2,(I108:R108),""))),
IF(Options!$D$19=1, IFERROR(AVERAGE(IF($I$199:$R$199=1,I108:R108,"")),
     AVERAGE(IF($I$199:$R$199=2,(I108:R108),""))),
IF(Options!$D$20=1, IFERROR(IF(OR(IF(ISNUMBER(I108:R108),IF(I$199:R$199 = 1,I108:R108, ""), "")=0), 0, GEOMEAN(IF(ISNUMBER(I108:R108),IF(I$199:R$199 = 1,I108:R108, ""), ""))),
   IF(OR(IF(ISNUMBER(I108:R108),IF(I$199:R$199 = 2,I108:R108, ""), "")=0), 0, GEOMEAN(IF(ISNUMBER(I108:R108),IF(I$199:R$199 = 2,I108:R108, ""), "")))))))</f>
        <v>3</v>
      </c>
      <c r="G108" s="89" cm="1">
        <f t="array" ref="G108">IF(Options!$D$18=1, IFERROR(MAX(IF($I$200:$R$200=1,(I108:R108),"")),
     MAX(IF($I$200:$R$200=2,(I108:R108),""))),
IF(Options!$D$19=1, IFERROR(AVERAGE(IF($I$200:$R$200=1,(I108:R108),"")),
     AVERAGE(IF($I$200:$R$200=2,(I108:R108),""))),
IF(Options!$D$20=1, IFERROR(IF(OR(IF(ISNUMBER(I108:R108),IF(I$200:R$200 = 1,I108:R108, ""), "")=0), 0, GEOMEAN(IF(ISNUMBER(I108:R108),IF(I$200:R$200 = 1,I108:R108, ""), ""))),
   IF(OR(IF(ISNUMBER(I108:R108),IF(I$200:R$200 = 2,I108:R108, ""), "")=0), 0, GEOMEAN(IF(ISNUMBER(I108:R108),IF(I$200:R$200 = 2,I108:R108, ""), "")))))))</f>
        <v>10</v>
      </c>
      <c r="H108" s="103" t="s">
        <v>212</v>
      </c>
      <c r="I108" s="89">
        <v>3</v>
      </c>
      <c r="J108" s="89">
        <v>9.5238095238094793</v>
      </c>
      <c r="K108" s="89">
        <v>0</v>
      </c>
      <c r="L108" s="89">
        <v>2.8703398643160498</v>
      </c>
      <c r="M108" s="89">
        <v>10</v>
      </c>
      <c r="N108" s="89">
        <v>7.8719999999999999</v>
      </c>
      <c r="O108" s="89">
        <v>2.62769230769231</v>
      </c>
      <c r="P108" s="89">
        <v>2</v>
      </c>
      <c r="Q108" s="184">
        <v>0</v>
      </c>
      <c r="R108" s="186">
        <v>0</v>
      </c>
      <c r="S108" s="185"/>
    </row>
    <row r="109" spans="1:19" x14ac:dyDescent="0.2">
      <c r="A109" s="85">
        <v>104</v>
      </c>
      <c r="B109" s="85" t="s">
        <v>213</v>
      </c>
      <c r="C109" s="85" t="s">
        <v>214</v>
      </c>
      <c r="D109" s="86" t="str">
        <f t="shared" si="1"/>
        <v/>
      </c>
      <c r="E109" s="89">
        <f>IF(Options!$D$24 = 1, MAX(F109, G109),
IF(Options!$D$25 = 1, AVERAGE(F109,G109),
IF(Options!$D$26 = 1, IFERROR(GEOMEAN(F109, G109), MAX(F109, G109)))))</f>
        <v>7.2387844283415435</v>
      </c>
      <c r="F109" s="89" cm="1">
        <f t="array" ref="F109">IF(Options!$D$18=1, IFERROR(MAX(IF($I$199:$R$199=1,(I109:R109),"")),
     MAX(IF($I$199:$R$199=2,(I109:R109),""))),
IF(Options!$D$19=1, IFERROR(AVERAGE(IF($I$199:$R$199=1,I109:R109,"")),
     AVERAGE(IF($I$199:$R$199=2,(I109:R109),""))),
IF(Options!$D$20=1, IFERROR(IF(OR(IF(ISNUMBER(I109:R109),IF(I$199:R$199 = 1,I109:R109, ""), "")=0), 0, GEOMEAN(IF(ISNUMBER(I109:R109),IF(I$199:R$199 = 1,I109:R109, ""), ""))),
   IF(OR(IF(ISNUMBER(I109:R109),IF(I$199:R$199 = 2,I109:R109, ""), "")=0), 0, GEOMEAN(IF(ISNUMBER(I109:R109),IF(I$199:R$199 = 2,I109:R109, ""), "")))))))</f>
        <v>5.24</v>
      </c>
      <c r="G109" s="89" cm="1">
        <f t="array" ref="G109">IF(Options!$D$18=1, IFERROR(MAX(IF($I$200:$R$200=1,(I109:R109),"")),
     MAX(IF($I$200:$R$200=2,(I109:R109),""))),
IF(Options!$D$19=1, IFERROR(AVERAGE(IF($I$200:$R$200=1,(I109:R109),"")),
     AVERAGE(IF($I$200:$R$200=2,(I109:R109),""))),
IF(Options!$D$20=1, IFERROR(IF(OR(IF(ISNUMBER(I109:R109),IF(I$200:R$200 = 1,I109:R109, ""), "")=0), 0, GEOMEAN(IF(ISNUMBER(I109:R109),IF(I$200:R$200 = 1,I109:R109, ""), ""))),
   IF(OR(IF(ISNUMBER(I109:R109),IF(I$200:R$200 = 2,I109:R109, ""), "")=0), 0, GEOMEAN(IF(ISNUMBER(I109:R109),IF(I$200:R$200 = 2,I109:R109, ""), "")))))))</f>
        <v>10</v>
      </c>
      <c r="H109" s="103" t="s">
        <v>214</v>
      </c>
      <c r="I109" s="89">
        <v>5.24</v>
      </c>
      <c r="J109" s="89">
        <v>0</v>
      </c>
      <c r="K109" s="89">
        <v>0</v>
      </c>
      <c r="L109" s="89">
        <v>0.78579182894015498</v>
      </c>
      <c r="M109" s="89">
        <v>10</v>
      </c>
      <c r="N109" s="89">
        <v>10</v>
      </c>
      <c r="O109" s="89">
        <v>3.18923076923077</v>
      </c>
      <c r="P109" s="89">
        <v>3</v>
      </c>
      <c r="Q109" s="184">
        <v>0</v>
      </c>
      <c r="R109" s="186">
        <v>0</v>
      </c>
      <c r="S109" s="185"/>
    </row>
    <row r="110" spans="1:19" x14ac:dyDescent="0.2">
      <c r="A110" s="85">
        <v>105</v>
      </c>
      <c r="B110" s="85" t="s">
        <v>215</v>
      </c>
      <c r="C110" s="85" t="s">
        <v>216</v>
      </c>
      <c r="D110" s="86" t="str">
        <f t="shared" si="1"/>
        <v/>
      </c>
      <c r="E110" s="89">
        <f>IF(Options!$D$24 = 1, MAX(F110, G110),
IF(Options!$D$25 = 1, AVERAGE(F110,G110),
IF(Options!$D$26 = 1, IFERROR(GEOMEAN(F110, G110), MAX(F110, G110)))))</f>
        <v>5.9160797830996161</v>
      </c>
      <c r="F110" s="89" cm="1">
        <f t="array" ref="F110">IF(Options!$D$18=1, IFERROR(MAX(IF($I$199:$R$199=1,(I110:R110),"")),
     MAX(IF($I$199:$R$199=2,(I110:R110),""))),
IF(Options!$D$19=1, IFERROR(AVERAGE(IF($I$199:$R$199=1,I110:R110,"")),
     AVERAGE(IF($I$199:$R$199=2,(I110:R110),""))),
IF(Options!$D$20=1, IFERROR(IF(OR(IF(ISNUMBER(I110:R110),IF(I$199:R$199 = 1,I110:R110, ""), "")=0), 0, GEOMEAN(IF(ISNUMBER(I110:R110),IF(I$199:R$199 = 1,I110:R110, ""), ""))),
   IF(OR(IF(ISNUMBER(I110:R110),IF(I$199:R$199 = 2,I110:R110, ""), "")=0), 0, GEOMEAN(IF(ISNUMBER(I110:R110),IF(I$199:R$199 = 2,I110:R110, ""), "")))))))</f>
        <v>3.5</v>
      </c>
      <c r="G110" s="89" cm="1">
        <f t="array" ref="G110">IF(Options!$D$18=1, IFERROR(MAX(IF($I$200:$R$200=1,(I110:R110),"")),
     MAX(IF($I$200:$R$200=2,(I110:R110),""))),
IF(Options!$D$19=1, IFERROR(AVERAGE(IF($I$200:$R$200=1,(I110:R110),"")),
     AVERAGE(IF($I$200:$R$200=2,(I110:R110),""))),
IF(Options!$D$20=1, IFERROR(IF(OR(IF(ISNUMBER(I110:R110),IF(I$200:R$200 = 1,I110:R110, ""), "")=0), 0, GEOMEAN(IF(ISNUMBER(I110:R110),IF(I$200:R$200 = 1,I110:R110, ""), ""))),
   IF(OR(IF(ISNUMBER(I110:R110),IF(I$200:R$200 = 2,I110:R110, ""), "")=0), 0, GEOMEAN(IF(ISNUMBER(I110:R110),IF(I$200:R$200 = 2,I110:R110, ""), "")))))))</f>
        <v>10</v>
      </c>
      <c r="H110" s="103" t="s">
        <v>216</v>
      </c>
      <c r="I110" s="89">
        <v>1.42</v>
      </c>
      <c r="J110" s="89">
        <v>9.5238095238094793</v>
      </c>
      <c r="K110" s="89">
        <v>0</v>
      </c>
      <c r="L110" s="89">
        <v>0.11082581780338301</v>
      </c>
      <c r="M110" s="89">
        <v>10</v>
      </c>
      <c r="N110" s="89">
        <v>7.8760000000000003</v>
      </c>
      <c r="O110" s="89">
        <v>3.2692307692307701</v>
      </c>
      <c r="P110" s="89">
        <v>3.5</v>
      </c>
      <c r="Q110" s="184">
        <v>0</v>
      </c>
      <c r="R110" s="186">
        <v>0</v>
      </c>
      <c r="S110" s="185"/>
    </row>
    <row r="111" spans="1:19" x14ac:dyDescent="0.2">
      <c r="A111" s="85">
        <v>106</v>
      </c>
      <c r="B111" s="85" t="s">
        <v>217</v>
      </c>
      <c r="C111" s="85" t="s">
        <v>218</v>
      </c>
      <c r="D111" s="86" t="str">
        <f t="shared" si="1"/>
        <v/>
      </c>
      <c r="E111" s="89">
        <f>IF(Options!$D$24 = 1, MAX(F111, G111),
IF(Options!$D$25 = 1, AVERAGE(F111,G111),
IF(Options!$D$26 = 1, IFERROR(GEOMEAN(F111, G111), MAX(F111, G111)))))</f>
        <v>6.4086994446165431</v>
      </c>
      <c r="F111" s="89" cm="1">
        <f t="array" ref="F111">IF(Options!$D$18=1, IFERROR(MAX(IF($I$199:$R$199=1,(I111:R111),"")),
     MAX(IF($I$199:$R$199=2,(I111:R111),""))),
IF(Options!$D$19=1, IFERROR(AVERAGE(IF($I$199:$R$199=1,I111:R111,"")),
     AVERAGE(IF($I$199:$R$199=2,(I111:R111),""))),
IF(Options!$D$20=1, IFERROR(IF(OR(IF(ISNUMBER(I111:R111),IF(I$199:R$199 = 1,I111:R111, ""), "")=0), 0, GEOMEAN(IF(ISNUMBER(I111:R111),IF(I$199:R$199 = 1,I111:R111, ""), ""))),
   IF(OR(IF(ISNUMBER(I111:R111),IF(I$199:R$199 = 2,I111:R111, ""), "")=0), 0, GEOMEAN(IF(ISNUMBER(I111:R111),IF(I$199:R$199 = 2,I111:R111, ""), "")))))))</f>
        <v>5.75</v>
      </c>
      <c r="G111" s="89" cm="1">
        <f t="array" ref="G111">IF(Options!$D$18=1, IFERROR(MAX(IF($I$200:$R$200=1,(I111:R111),"")),
     MAX(IF($I$200:$R$200=2,(I111:R111),""))),
IF(Options!$D$19=1, IFERROR(AVERAGE(IF($I$200:$R$200=1,(I111:R111),"")),
     AVERAGE(IF($I$200:$R$200=2,(I111:R111),""))),
IF(Options!$D$20=1, IFERROR(IF(OR(IF(ISNUMBER(I111:R111),IF(I$200:R$200 = 1,I111:R111, ""), "")=0), 0, GEOMEAN(IF(ISNUMBER(I111:R111),IF(I$200:R$200 = 1,I111:R111, ""), ""))),
   IF(OR(IF(ISNUMBER(I111:R111),IF(I$200:R$200 = 2,I111:R111, ""), "")=0), 0, GEOMEAN(IF(ISNUMBER(I111:R111),IF(I$200:R$200 = 2,I111:R111, ""), "")))))))</f>
        <v>7.1428571428571104</v>
      </c>
      <c r="H111" s="103" t="s">
        <v>218</v>
      </c>
      <c r="I111" s="89">
        <v>5.26</v>
      </c>
      <c r="J111" s="89">
        <v>7.1428571428571104</v>
      </c>
      <c r="K111" s="89">
        <v>0</v>
      </c>
      <c r="L111" s="89">
        <v>0.82674253695631506</v>
      </c>
      <c r="M111" s="89">
        <v>0.45672000000000101</v>
      </c>
      <c r="N111" s="89">
        <v>0.24</v>
      </c>
      <c r="O111" s="89">
        <v>1.34615384615385</v>
      </c>
      <c r="P111" s="89">
        <v>5.75</v>
      </c>
      <c r="Q111" s="184">
        <v>0</v>
      </c>
      <c r="R111" s="186">
        <v>0</v>
      </c>
      <c r="S111" s="185"/>
    </row>
    <row r="112" spans="1:19" x14ac:dyDescent="0.2">
      <c r="A112" s="85">
        <v>107</v>
      </c>
      <c r="B112" s="85" t="s">
        <v>219</v>
      </c>
      <c r="C112" s="85" t="s">
        <v>220</v>
      </c>
      <c r="D112" s="86" t="str">
        <f t="shared" si="1"/>
        <v/>
      </c>
      <c r="E112" s="89">
        <f>IF(Options!$D$24 = 1, MAX(F112, G112),
IF(Options!$D$25 = 1, AVERAGE(F112,G112),
IF(Options!$D$26 = 1, IFERROR(GEOMEAN(F112, G112), MAX(F112, G112)))))</f>
        <v>7.745966692414834</v>
      </c>
      <c r="F112" s="89" cm="1">
        <f t="array" ref="F112">IF(Options!$D$18=1, IFERROR(MAX(IF($I$199:$R$199=1,(I112:R112),"")),
     MAX(IF($I$199:$R$199=2,(I112:R112),""))),
IF(Options!$D$19=1, IFERROR(AVERAGE(IF($I$199:$R$199=1,I112:R112,"")),
     AVERAGE(IF($I$199:$R$199=2,(I112:R112),""))),
IF(Options!$D$20=1, IFERROR(IF(OR(IF(ISNUMBER(I112:R112),IF(I$199:R$199 = 1,I112:R112, ""), "")=0), 0, GEOMEAN(IF(ISNUMBER(I112:R112),IF(I$199:R$199 = 1,I112:R112, ""), ""))),
   IF(OR(IF(ISNUMBER(I112:R112),IF(I$199:R$199 = 2,I112:R112, ""), "")=0), 0, GEOMEAN(IF(ISNUMBER(I112:R112),IF(I$199:R$199 = 2,I112:R112, ""), "")))))))</f>
        <v>6</v>
      </c>
      <c r="G112" s="89" cm="1">
        <f t="array" ref="G112">IF(Options!$D$18=1, IFERROR(MAX(IF($I$200:$R$200=1,(I112:R112),"")),
     MAX(IF($I$200:$R$200=2,(I112:R112),""))),
IF(Options!$D$19=1, IFERROR(AVERAGE(IF($I$200:$R$200=1,(I112:R112),"")),
     AVERAGE(IF($I$200:$R$200=2,(I112:R112),""))),
IF(Options!$D$20=1, IFERROR(IF(OR(IF(ISNUMBER(I112:R112),IF(I$200:R$200 = 1,I112:R112, ""), "")=0), 0, GEOMEAN(IF(ISNUMBER(I112:R112),IF(I$200:R$200 = 1,I112:R112, ""), ""))),
   IF(OR(IF(ISNUMBER(I112:R112),IF(I$200:R$200 = 2,I112:R112, ""), "")=0), 0, GEOMEAN(IF(ISNUMBER(I112:R112),IF(I$200:R$200 = 2,I112:R112, ""), "")))))))</f>
        <v>10</v>
      </c>
      <c r="H112" s="103" t="s">
        <v>220</v>
      </c>
      <c r="I112" s="89">
        <v>5.42</v>
      </c>
      <c r="J112" s="89" t="s">
        <v>473</v>
      </c>
      <c r="K112" s="89">
        <v>1.6790801353261</v>
      </c>
      <c r="L112" s="89">
        <v>1.3951909687964501</v>
      </c>
      <c r="M112" s="89">
        <v>10</v>
      </c>
      <c r="N112" s="89">
        <v>10</v>
      </c>
      <c r="O112" s="89">
        <v>3.3815384615384598</v>
      </c>
      <c r="P112" s="89">
        <v>6</v>
      </c>
      <c r="Q112" s="184">
        <v>0</v>
      </c>
      <c r="R112" s="186">
        <v>0</v>
      </c>
      <c r="S112" s="185"/>
    </row>
    <row r="113" spans="1:19" x14ac:dyDescent="0.2">
      <c r="A113" s="85">
        <v>108</v>
      </c>
      <c r="B113" s="85" t="s">
        <v>221</v>
      </c>
      <c r="C113" s="85" t="s">
        <v>222</v>
      </c>
      <c r="D113" s="86" t="str">
        <f t="shared" si="1"/>
        <v/>
      </c>
      <c r="E113" s="89">
        <f>IF(Options!$D$24 = 1, MAX(F113, G113),
IF(Options!$D$25 = 1, AVERAGE(F113,G113),
IF(Options!$D$26 = 1, IFERROR(GEOMEAN(F113, G113), MAX(F113, G113)))))</f>
        <v>8.8881944173155887</v>
      </c>
      <c r="F113" s="89" cm="1">
        <f t="array" ref="F113">IF(Options!$D$18=1, IFERROR(MAX(IF($I$199:$R$199=1,(I113:R113),"")),
     MAX(IF($I$199:$R$199=2,(I113:R113),""))),
IF(Options!$D$19=1, IFERROR(AVERAGE(IF($I$199:$R$199=1,I113:R113,"")),
     AVERAGE(IF($I$199:$R$199=2,(I113:R113),""))),
IF(Options!$D$20=1, IFERROR(IF(OR(IF(ISNUMBER(I113:R113),IF(I$199:R$199 = 1,I113:R113, ""), "")=0), 0, GEOMEAN(IF(ISNUMBER(I113:R113),IF(I$199:R$199 = 1,I113:R113, ""), ""))),
   IF(OR(IF(ISNUMBER(I113:R113),IF(I$199:R$199 = 2,I113:R113, ""), "")=0), 0, GEOMEAN(IF(ISNUMBER(I113:R113),IF(I$199:R$199 = 2,I113:R113, ""), "")))))))</f>
        <v>10</v>
      </c>
      <c r="G113" s="89" cm="1">
        <f t="array" ref="G113">IF(Options!$D$18=1, IFERROR(MAX(IF($I$200:$R$200=1,(I113:R113),"")),
     MAX(IF($I$200:$R$200=2,(I113:R113),""))),
IF(Options!$D$19=1, IFERROR(AVERAGE(IF($I$200:$R$200=1,(I113:R113),"")),
     AVERAGE(IF($I$200:$R$200=2,(I113:R113),""))),
IF(Options!$D$20=1, IFERROR(IF(OR(IF(ISNUMBER(I113:R113),IF(I$200:R$200 = 1,I113:R113, ""), "")=0), 0, GEOMEAN(IF(ISNUMBER(I113:R113),IF(I$200:R$200 = 1,I113:R113, ""), ""))),
   IF(OR(IF(ISNUMBER(I113:R113),IF(I$200:R$200 = 2,I113:R113, ""), "")=0), 0, GEOMEAN(IF(ISNUMBER(I113:R113),IF(I$200:R$200 = 2,I113:R113, ""), "")))))))</f>
        <v>7.9</v>
      </c>
      <c r="H113" s="103" t="s">
        <v>222</v>
      </c>
      <c r="I113" s="89">
        <v>5.98</v>
      </c>
      <c r="J113" s="89">
        <v>4.7619047619047397</v>
      </c>
      <c r="K113" s="89">
        <v>3.6189160141255998</v>
      </c>
      <c r="L113" s="89">
        <v>1.50221620559401</v>
      </c>
      <c r="M113" s="89">
        <v>0.22720000000000001</v>
      </c>
      <c r="N113" s="89">
        <v>0.372</v>
      </c>
      <c r="O113" s="89">
        <v>7.9</v>
      </c>
      <c r="P113" s="89">
        <v>10</v>
      </c>
      <c r="Q113" s="184">
        <v>0</v>
      </c>
      <c r="R113" s="186">
        <v>0</v>
      </c>
      <c r="S113" s="185"/>
    </row>
    <row r="114" spans="1:19" x14ac:dyDescent="0.2">
      <c r="A114" s="85">
        <v>109</v>
      </c>
      <c r="B114" s="85" t="s">
        <v>223</v>
      </c>
      <c r="C114" s="85" t="s">
        <v>224</v>
      </c>
      <c r="D114" s="86" t="str">
        <f t="shared" si="1"/>
        <v/>
      </c>
      <c r="E114" s="89">
        <f>IF(Options!$D$24 = 1, MAX(F114, G114),
IF(Options!$D$25 = 1, AVERAGE(F114,G114),
IF(Options!$D$26 = 1, IFERROR(GEOMEAN(F114, G114), MAX(F114, G114)))))</f>
        <v>8.5088189544730586</v>
      </c>
      <c r="F114" s="89" cm="1">
        <f t="array" ref="F114">IF(Options!$D$18=1, IFERROR(MAX(IF($I$199:$R$199=1,(I114:R114),"")),
     MAX(IF($I$199:$R$199=2,(I114:R114),""))),
IF(Options!$D$19=1, IFERROR(AVERAGE(IF($I$199:$R$199=1,I114:R114,"")),
     AVERAGE(IF($I$199:$R$199=2,(I114:R114),""))),
IF(Options!$D$20=1, IFERROR(IF(OR(IF(ISNUMBER(I114:R114),IF(I$199:R$199 = 1,I114:R114, ""), "")=0), 0, GEOMEAN(IF(ISNUMBER(I114:R114),IF(I$199:R$199 = 1,I114:R114, ""), ""))),
   IF(OR(IF(ISNUMBER(I114:R114),IF(I$199:R$199 = 2,I114:R114, ""), "")=0), 0, GEOMEAN(IF(ISNUMBER(I114:R114),IF(I$199:R$199 = 2,I114:R114, ""), "")))))))</f>
        <v>7.24</v>
      </c>
      <c r="G114" s="89" cm="1">
        <f t="array" ref="G114">IF(Options!$D$18=1, IFERROR(MAX(IF($I$200:$R$200=1,(I114:R114),"")),
     MAX(IF($I$200:$R$200=2,(I114:R114),""))),
IF(Options!$D$19=1, IFERROR(AVERAGE(IF($I$200:$R$200=1,(I114:R114),"")),
     AVERAGE(IF($I$200:$R$200=2,(I114:R114),""))),
IF(Options!$D$20=1, IFERROR(IF(OR(IF(ISNUMBER(I114:R114),IF(I$200:R$200 = 1,I114:R114, ""), "")=0), 0, GEOMEAN(IF(ISNUMBER(I114:R114),IF(I$200:R$200 = 1,I114:R114, ""), ""))),
   IF(OR(IF(ISNUMBER(I114:R114),IF(I$200:R$200 = 2,I114:R114, ""), "")=0), 0, GEOMEAN(IF(ISNUMBER(I114:R114),IF(I$200:R$200 = 2,I114:R114, ""), "")))))))</f>
        <v>10</v>
      </c>
      <c r="H114" s="103" t="s">
        <v>224</v>
      </c>
      <c r="I114" s="89">
        <v>7.24</v>
      </c>
      <c r="J114" s="89" t="s">
        <v>473</v>
      </c>
      <c r="K114" s="89">
        <v>0.512820512820513</v>
      </c>
      <c r="L114" s="89">
        <v>1.24055523705629</v>
      </c>
      <c r="M114" s="89">
        <v>10</v>
      </c>
      <c r="N114" s="89">
        <v>0</v>
      </c>
      <c r="O114" s="89" t="s">
        <v>473</v>
      </c>
      <c r="P114" s="89">
        <v>5</v>
      </c>
      <c r="Q114" s="184">
        <v>0</v>
      </c>
      <c r="R114" s="186">
        <v>0</v>
      </c>
      <c r="S114" s="185"/>
    </row>
    <row r="115" spans="1:19" x14ac:dyDescent="0.2">
      <c r="A115" s="85">
        <v>110</v>
      </c>
      <c r="B115" s="85" t="s">
        <v>225</v>
      </c>
      <c r="C115" s="85" t="s">
        <v>226</v>
      </c>
      <c r="D115" s="86" t="str">
        <f t="shared" si="1"/>
        <v/>
      </c>
      <c r="E115" s="89">
        <f>IF(Options!$D$24 = 1, MAX(F115, G115),
IF(Options!$D$25 = 1, AVERAGE(F115,G115),
IF(Options!$D$26 = 1, IFERROR(GEOMEAN(F115, G115), MAX(F115, G115)))))</f>
        <v>6.5192024052026483</v>
      </c>
      <c r="F115" s="89" cm="1">
        <f t="array" ref="F115">IF(Options!$D$18=1, IFERROR(MAX(IF($I$199:$R$199=1,(I115:R115),"")),
     MAX(IF($I$199:$R$199=2,(I115:R115),""))),
IF(Options!$D$19=1, IFERROR(AVERAGE(IF($I$199:$R$199=1,I115:R115,"")),
     AVERAGE(IF($I$199:$R$199=2,(I115:R115),""))),
IF(Options!$D$20=1, IFERROR(IF(OR(IF(ISNUMBER(I115:R115),IF(I$199:R$199 = 1,I115:R115, ""), "")=0), 0, GEOMEAN(IF(ISNUMBER(I115:R115),IF(I$199:R$199 = 1,I115:R115, ""), ""))),
   IF(OR(IF(ISNUMBER(I115:R115),IF(I$199:R$199 = 2,I115:R115, ""), "")=0), 0, GEOMEAN(IF(ISNUMBER(I115:R115),IF(I$199:R$199 = 2,I115:R115, ""), "")))))))</f>
        <v>4.25</v>
      </c>
      <c r="G115" s="89" cm="1">
        <f t="array" ref="G115">IF(Options!$D$18=1, IFERROR(MAX(IF($I$200:$R$200=1,(I115:R115),"")),
     MAX(IF($I$200:$R$200=2,(I115:R115),""))),
IF(Options!$D$19=1, IFERROR(AVERAGE(IF($I$200:$R$200=1,(I115:R115),"")),
     AVERAGE(IF($I$200:$R$200=2,(I115:R115),""))),
IF(Options!$D$20=1, IFERROR(IF(OR(IF(ISNUMBER(I115:R115),IF(I$200:R$200 = 1,I115:R115, ""), "")=0), 0, GEOMEAN(IF(ISNUMBER(I115:R115),IF(I$200:R$200 = 1,I115:R115, ""), ""))),
   IF(OR(IF(ISNUMBER(I115:R115),IF(I$200:R$200 = 2,I115:R115, ""), "")=0), 0, GEOMEAN(IF(ISNUMBER(I115:R115),IF(I$200:R$200 = 2,I115:R115, ""), "")))))))</f>
        <v>10</v>
      </c>
      <c r="H115" s="103" t="s">
        <v>226</v>
      </c>
      <c r="I115" s="89">
        <v>2.48</v>
      </c>
      <c r="J115" s="89">
        <v>2.3809523809523698</v>
      </c>
      <c r="K115" s="89">
        <v>0</v>
      </c>
      <c r="L115" s="89">
        <v>0</v>
      </c>
      <c r="M115" s="89">
        <v>1.36408</v>
      </c>
      <c r="N115" s="89">
        <v>7.9480000000000004</v>
      </c>
      <c r="O115" s="89">
        <v>4.7923076923076904</v>
      </c>
      <c r="P115" s="89">
        <v>4.25</v>
      </c>
      <c r="Q115" s="184">
        <v>10</v>
      </c>
      <c r="R115" s="186">
        <v>0</v>
      </c>
      <c r="S115" s="185"/>
    </row>
    <row r="116" spans="1:19" x14ac:dyDescent="0.2">
      <c r="A116" s="85">
        <v>111</v>
      </c>
      <c r="B116" s="85" t="s">
        <v>227</v>
      </c>
      <c r="C116" s="85" t="s">
        <v>228</v>
      </c>
      <c r="D116" s="86" t="str">
        <f t="shared" si="1"/>
        <v/>
      </c>
      <c r="E116" s="89">
        <f>IF(Options!$D$24 = 1, MAX(F116, G116),
IF(Options!$D$25 = 1, AVERAGE(F116,G116),
IF(Options!$D$26 = 1, IFERROR(GEOMEAN(F116, G116), MAX(F116, G116)))))</f>
        <v>10</v>
      </c>
      <c r="F116" s="89" cm="1">
        <f t="array" ref="F116">IF(Options!$D$18=1, IFERROR(MAX(IF($I$199:$R$199=1,(I116:R116),"")),
     MAX(IF($I$199:$R$199=2,(I116:R116),""))),
IF(Options!$D$19=1, IFERROR(AVERAGE(IF($I$199:$R$199=1,I116:R116,"")),
     AVERAGE(IF($I$199:$R$199=2,(I116:R116),""))),
IF(Options!$D$20=1, IFERROR(IF(OR(IF(ISNUMBER(I116:R116),IF(I$199:R$199 = 1,I116:R116, ""), "")=0), 0, GEOMEAN(IF(ISNUMBER(I116:R116),IF(I$199:R$199 = 1,I116:R116, ""), ""))),
   IF(OR(IF(ISNUMBER(I116:R116),IF(I$199:R$199 = 2,I116:R116, ""), "")=0), 0, GEOMEAN(IF(ISNUMBER(I116:R116),IF(I$199:R$199 = 2,I116:R116, ""), "")))))))</f>
        <v>10</v>
      </c>
      <c r="G116" s="89" cm="1">
        <f t="array" ref="G116">IF(Options!$D$18=1, IFERROR(MAX(IF($I$200:$R$200=1,(I116:R116),"")),
     MAX(IF($I$200:$R$200=2,(I116:R116),""))),
IF(Options!$D$19=1, IFERROR(AVERAGE(IF($I$200:$R$200=1,(I116:R116),"")),
     AVERAGE(IF($I$200:$R$200=2,(I116:R116),""))),
IF(Options!$D$20=1, IFERROR(IF(OR(IF(ISNUMBER(I116:R116),IF(I$200:R$200 = 1,I116:R116, ""), "")=0), 0, GEOMEAN(IF(ISNUMBER(I116:R116),IF(I$200:R$200 = 1,I116:R116, ""), ""))),
   IF(OR(IF(ISNUMBER(I116:R116),IF(I$200:R$200 = 2,I116:R116, ""), "")=0), 0, GEOMEAN(IF(ISNUMBER(I116:R116),IF(I$200:R$200 = 2,I116:R116, ""), "")))))))</f>
        <v>0</v>
      </c>
      <c r="H116" s="103" t="s">
        <v>228</v>
      </c>
      <c r="I116" s="89">
        <v>10</v>
      </c>
      <c r="J116" s="89" t="s">
        <v>473</v>
      </c>
      <c r="K116" s="89" t="s">
        <v>473</v>
      </c>
      <c r="L116" s="89" t="s">
        <v>473</v>
      </c>
      <c r="M116" s="89">
        <v>0</v>
      </c>
      <c r="N116" s="89">
        <v>0</v>
      </c>
      <c r="O116" s="89" t="s">
        <v>473</v>
      </c>
      <c r="P116" s="89">
        <v>8.5</v>
      </c>
      <c r="Q116" s="184">
        <v>0</v>
      </c>
      <c r="R116" s="186">
        <v>0</v>
      </c>
      <c r="S116" s="185"/>
    </row>
    <row r="117" spans="1:19" x14ac:dyDescent="0.2">
      <c r="A117" s="85">
        <v>112</v>
      </c>
      <c r="B117" s="85" t="s">
        <v>229</v>
      </c>
      <c r="C117" s="85" t="s">
        <v>230</v>
      </c>
      <c r="D117" s="86" t="str">
        <f t="shared" si="1"/>
        <v/>
      </c>
      <c r="E117" s="89">
        <f>IF(Options!$D$24 = 1, MAX(F117, G117),
IF(Options!$D$25 = 1, AVERAGE(F117,G117),
IF(Options!$D$26 = 1, IFERROR(GEOMEAN(F117, G117), MAX(F117, G117)))))</f>
        <v>7.8612976028134183</v>
      </c>
      <c r="F117" s="89" cm="1">
        <f t="array" ref="F117">IF(Options!$D$18=1, IFERROR(MAX(IF($I$199:$R$199=1,(I117:R117),"")),
     MAX(IF($I$199:$R$199=2,(I117:R117),""))),
IF(Options!$D$19=1, IFERROR(AVERAGE(IF($I$199:$R$199=1,I117:R117,"")),
     AVERAGE(IF($I$199:$R$199=2,(I117:R117),""))),
IF(Options!$D$20=1, IFERROR(IF(OR(IF(ISNUMBER(I117:R117),IF(I$199:R$199 = 1,I117:R117, ""), "")=0), 0, GEOMEAN(IF(ISNUMBER(I117:R117),IF(I$199:R$199 = 1,I117:R117, ""), ""))),
   IF(OR(IF(ISNUMBER(I117:R117),IF(I$199:R$199 = 2,I117:R117, ""), "")=0), 0, GEOMEAN(IF(ISNUMBER(I117:R117),IF(I$199:R$199 = 2,I117:R117, ""), "")))))))</f>
        <v>6.18</v>
      </c>
      <c r="G117" s="89" cm="1">
        <f t="array" ref="G117">IF(Options!$D$18=1, IFERROR(MAX(IF($I$200:$R$200=1,(I117:R117),"")),
     MAX(IF($I$200:$R$200=2,(I117:R117),""))),
IF(Options!$D$19=1, IFERROR(AVERAGE(IF($I$200:$R$200=1,(I117:R117),"")),
     AVERAGE(IF($I$200:$R$200=2,(I117:R117),""))),
IF(Options!$D$20=1, IFERROR(IF(OR(IF(ISNUMBER(I117:R117),IF(I$200:R$200 = 1,I117:R117, ""), "")=0), 0, GEOMEAN(IF(ISNUMBER(I117:R117),IF(I$200:R$200 = 1,I117:R117, ""), ""))),
   IF(OR(IF(ISNUMBER(I117:R117),IF(I$200:R$200 = 2,I117:R117, ""), "")=0), 0, GEOMEAN(IF(ISNUMBER(I117:R117),IF(I$200:R$200 = 2,I117:R117, ""), "")))))))</f>
        <v>10</v>
      </c>
      <c r="H117" s="103" t="s">
        <v>230</v>
      </c>
      <c r="I117" s="89">
        <v>6.18</v>
      </c>
      <c r="J117" s="89" t="s">
        <v>473</v>
      </c>
      <c r="K117" s="89">
        <v>5.6043956043955996</v>
      </c>
      <c r="L117" s="89">
        <v>3.4816945948986602</v>
      </c>
      <c r="M117" s="89">
        <v>10</v>
      </c>
      <c r="N117" s="89">
        <v>10</v>
      </c>
      <c r="O117" s="89" t="s">
        <v>473</v>
      </c>
      <c r="P117" s="89">
        <v>4.25</v>
      </c>
      <c r="Q117" s="184">
        <v>0</v>
      </c>
      <c r="R117" s="186">
        <v>0</v>
      </c>
      <c r="S117" s="185"/>
    </row>
    <row r="118" spans="1:19" x14ac:dyDescent="0.2">
      <c r="A118" s="85">
        <v>113</v>
      </c>
      <c r="B118" s="85" t="s">
        <v>231</v>
      </c>
      <c r="C118" s="85" t="s">
        <v>232</v>
      </c>
      <c r="D118" s="86" t="str">
        <f t="shared" si="1"/>
        <v/>
      </c>
      <c r="E118" s="89">
        <f>IF(Options!$D$24 = 1, MAX(F118, G118),
IF(Options!$D$25 = 1, AVERAGE(F118,G118),
IF(Options!$D$26 = 1, IFERROR(GEOMEAN(F118, G118), MAX(F118, G118)))))</f>
        <v>9.6176920308356717</v>
      </c>
      <c r="F118" s="89" cm="1">
        <f t="array" ref="F118">IF(Options!$D$18=1, IFERROR(MAX(IF($I$199:$R$199=1,(I118:R118),"")),
     MAX(IF($I$199:$R$199=2,(I118:R118),""))),
IF(Options!$D$19=1, IFERROR(AVERAGE(IF($I$199:$R$199=1,I118:R118,"")),
     AVERAGE(IF($I$199:$R$199=2,(I118:R118),""))),
IF(Options!$D$20=1, IFERROR(IF(OR(IF(ISNUMBER(I118:R118),IF(I$199:R$199 = 1,I118:R118, ""), "")=0), 0, GEOMEAN(IF(ISNUMBER(I118:R118),IF(I$199:R$199 = 1,I118:R118, ""), ""))),
   IF(OR(IF(ISNUMBER(I118:R118),IF(I$199:R$199 = 2,I118:R118, ""), "")=0), 0, GEOMEAN(IF(ISNUMBER(I118:R118),IF(I$199:R$199 = 2,I118:R118, ""), "")))))))</f>
        <v>9.25</v>
      </c>
      <c r="G118" s="89" cm="1">
        <f t="array" ref="G118">IF(Options!$D$18=1, IFERROR(MAX(IF($I$200:$R$200=1,(I118:R118),"")),
     MAX(IF($I$200:$R$200=2,(I118:R118),""))),
IF(Options!$D$19=1, IFERROR(AVERAGE(IF($I$200:$R$200=1,(I118:R118),"")),
     AVERAGE(IF($I$200:$R$200=2,(I118:R118),""))),
IF(Options!$D$20=1, IFERROR(IF(OR(IF(ISNUMBER(I118:R118),IF(I$200:R$200 = 1,I118:R118, ""), "")=0), 0, GEOMEAN(IF(ISNUMBER(I118:R118),IF(I$200:R$200 = 1,I118:R118, ""), ""))),
   IF(OR(IF(ISNUMBER(I118:R118),IF(I$200:R$200 = 2,I118:R118, ""), "")=0), 0, GEOMEAN(IF(ISNUMBER(I118:R118),IF(I$200:R$200 = 2,I118:R118, ""), "")))))))</f>
        <v>10</v>
      </c>
      <c r="H118" s="103" t="s">
        <v>232</v>
      </c>
      <c r="I118" s="89">
        <v>8.1999999999999993</v>
      </c>
      <c r="J118" s="89">
        <v>10</v>
      </c>
      <c r="K118" s="89">
        <v>7.6740856436287901</v>
      </c>
      <c r="L118" s="89">
        <v>5.7353123989955499</v>
      </c>
      <c r="M118" s="89">
        <v>0.15264</v>
      </c>
      <c r="N118" s="89">
        <v>0.156000000000001</v>
      </c>
      <c r="O118" s="89">
        <v>5.8169230769230804</v>
      </c>
      <c r="P118" s="89">
        <v>9.25</v>
      </c>
      <c r="Q118" s="184">
        <v>0</v>
      </c>
      <c r="R118" s="186">
        <v>0</v>
      </c>
      <c r="S118" s="185"/>
    </row>
    <row r="119" spans="1:19" x14ac:dyDescent="0.2">
      <c r="A119" s="85">
        <v>114</v>
      </c>
      <c r="B119" s="85" t="s">
        <v>233</v>
      </c>
      <c r="C119" s="85" t="s">
        <v>234</v>
      </c>
      <c r="D119" s="86" t="str">
        <f t="shared" si="1"/>
        <v/>
      </c>
      <c r="E119" s="89">
        <f>IF(Options!$D$24 = 1, MAX(F119, G119),
IF(Options!$D$25 = 1, AVERAGE(F119,G119),
IF(Options!$D$26 = 1, IFERROR(GEOMEAN(F119, G119), MAX(F119, G119)))))</f>
        <v>7.9672605078533731</v>
      </c>
      <c r="F119" s="89" cm="1">
        <f t="array" ref="F119">IF(Options!$D$18=1, IFERROR(MAX(IF($I$199:$R$199=1,(I119:R119),"")),
     MAX(IF($I$199:$R$199=2,(I119:R119),""))),
IF(Options!$D$19=1, IFERROR(AVERAGE(IF($I$199:$R$199=1,I119:R119,"")),
     AVERAGE(IF($I$199:$R$199=2,(I119:R119),""))),
IF(Options!$D$20=1, IFERROR(IF(OR(IF(ISNUMBER(I119:R119),IF(I$199:R$199 = 1,I119:R119, ""), "")=0), 0, GEOMEAN(IF(ISNUMBER(I119:R119),IF(I$199:R$199 = 1,I119:R119, ""), ""))),
   IF(OR(IF(ISNUMBER(I119:R119),IF(I$199:R$199 = 2,I119:R119, ""), "")=0), 0, GEOMEAN(IF(ISNUMBER(I119:R119),IF(I$199:R$199 = 2,I119:R119, ""), "")))))))</f>
        <v>6.54</v>
      </c>
      <c r="G119" s="89" cm="1">
        <f t="array" ref="G119">IF(Options!$D$18=1, IFERROR(MAX(IF($I$200:$R$200=1,(I119:R119),"")),
     MAX(IF($I$200:$R$200=2,(I119:R119),""))),
IF(Options!$D$19=1, IFERROR(AVERAGE(IF($I$200:$R$200=1,(I119:R119),"")),
     AVERAGE(IF($I$200:$R$200=2,(I119:R119),""))),
IF(Options!$D$20=1, IFERROR(IF(OR(IF(ISNUMBER(I119:R119),IF(I$200:R$200 = 1,I119:R119, ""), "")=0), 0, GEOMEAN(IF(ISNUMBER(I119:R119),IF(I$200:R$200 = 1,I119:R119, ""), ""))),
   IF(OR(IF(ISNUMBER(I119:R119),IF(I$200:R$200 = 2,I119:R119, ""), "")=0), 0, GEOMEAN(IF(ISNUMBER(I119:R119),IF(I$200:R$200 = 2,I119:R119, ""), "")))))))</f>
        <v>9.7059999999999995</v>
      </c>
      <c r="H119" s="103" t="s">
        <v>234</v>
      </c>
      <c r="I119" s="89">
        <v>6.54</v>
      </c>
      <c r="J119" s="89" t="s">
        <v>473</v>
      </c>
      <c r="K119" s="89">
        <v>0</v>
      </c>
      <c r="L119" s="89">
        <v>0</v>
      </c>
      <c r="M119" s="89">
        <v>9.6674799999999994</v>
      </c>
      <c r="N119" s="89">
        <v>9.7059999999999995</v>
      </c>
      <c r="O119" s="89">
        <v>0.51230769230769202</v>
      </c>
      <c r="P119" s="89">
        <v>5.25</v>
      </c>
      <c r="Q119" s="184">
        <v>0</v>
      </c>
      <c r="R119" s="186">
        <v>0</v>
      </c>
      <c r="S119" s="185"/>
    </row>
    <row r="120" spans="1:19" x14ac:dyDescent="0.2">
      <c r="A120" s="85">
        <v>115</v>
      </c>
      <c r="B120" s="85" t="s">
        <v>235</v>
      </c>
      <c r="C120" s="85" t="s">
        <v>236</v>
      </c>
      <c r="D120" s="86" t="str">
        <f t="shared" si="1"/>
        <v/>
      </c>
      <c r="E120" s="89">
        <f>IF(Options!$D$24 = 1, MAX(F120, G120),
IF(Options!$D$25 = 1, AVERAGE(F120,G120),
IF(Options!$D$26 = 1, IFERROR(GEOMEAN(F120, G120), MAX(F120, G120)))))</f>
        <v>8.3666002653407556</v>
      </c>
      <c r="F120" s="89" cm="1">
        <f t="array" ref="F120">IF(Options!$D$18=1, IFERROR(MAX(IF($I$199:$R$199=1,(I120:R120),"")),
     MAX(IF($I$199:$R$199=2,(I120:R120),""))),
IF(Options!$D$19=1, IFERROR(AVERAGE(IF($I$199:$R$199=1,I120:R120,"")),
     AVERAGE(IF($I$199:$R$199=2,(I120:R120),""))),
IF(Options!$D$20=1, IFERROR(IF(OR(IF(ISNUMBER(I120:R120),IF(I$199:R$199 = 1,I120:R120, ""), "")=0), 0, GEOMEAN(IF(ISNUMBER(I120:R120),IF(I$199:R$199 = 1,I120:R120, ""), ""))),
   IF(OR(IF(ISNUMBER(I120:R120),IF(I$199:R$199 = 2,I120:R120, ""), "")=0), 0, GEOMEAN(IF(ISNUMBER(I120:R120),IF(I$199:R$199 = 2,I120:R120, ""), "")))))))</f>
        <v>7</v>
      </c>
      <c r="G120" s="89" cm="1">
        <f t="array" ref="G120">IF(Options!$D$18=1, IFERROR(MAX(IF($I$200:$R$200=1,(I120:R120),"")),
     MAX(IF($I$200:$R$200=2,(I120:R120),""))),
IF(Options!$D$19=1, IFERROR(AVERAGE(IF($I$200:$R$200=1,(I120:R120),"")),
     AVERAGE(IF($I$200:$R$200=2,(I120:R120),""))),
IF(Options!$D$20=1, IFERROR(IF(OR(IF(ISNUMBER(I120:R120),IF(I$200:R$200 = 1,I120:R120, ""), "")=0), 0, GEOMEAN(IF(ISNUMBER(I120:R120),IF(I$200:R$200 = 1,I120:R120, ""), ""))),
   IF(OR(IF(ISNUMBER(I120:R120),IF(I$200:R$200 = 2,I120:R120, ""), "")=0), 0, GEOMEAN(IF(ISNUMBER(I120:R120),IF(I$200:R$200 = 2,I120:R120, ""), "")))))))</f>
        <v>10</v>
      </c>
      <c r="H120" s="103" t="s">
        <v>236</v>
      </c>
      <c r="I120" s="89">
        <v>5.32</v>
      </c>
      <c r="J120" s="89">
        <v>10</v>
      </c>
      <c r="K120" s="89">
        <v>2.9059829059829099</v>
      </c>
      <c r="L120" s="89">
        <v>0.73268702243967399</v>
      </c>
      <c r="M120" s="89">
        <v>1.8159999999999999E-2</v>
      </c>
      <c r="N120" s="89">
        <v>9.9999999999997903E-3</v>
      </c>
      <c r="O120" s="89">
        <v>0.224615384615383</v>
      </c>
      <c r="P120" s="89">
        <v>7</v>
      </c>
      <c r="Q120" s="184">
        <v>0</v>
      </c>
      <c r="R120" s="186">
        <v>0</v>
      </c>
      <c r="S120" s="185"/>
    </row>
    <row r="121" spans="1:19" x14ac:dyDescent="0.2">
      <c r="A121" s="85">
        <v>116</v>
      </c>
      <c r="B121" s="85" t="s">
        <v>237</v>
      </c>
      <c r="C121" s="85" t="s">
        <v>238</v>
      </c>
      <c r="D121" s="86" t="str">
        <f t="shared" si="1"/>
        <v/>
      </c>
      <c r="E121" s="89">
        <f>IF(Options!$D$24 = 1, MAX(F121, G121),
IF(Options!$D$25 = 1, AVERAGE(F121,G121),
IF(Options!$D$26 = 1, IFERROR(GEOMEAN(F121, G121), MAX(F121, G121)))))</f>
        <v>7.2525857457874974</v>
      </c>
      <c r="F121" s="89" cm="1">
        <f t="array" ref="F121">IF(Options!$D$18=1, IFERROR(MAX(IF($I$199:$R$199=1,(I121:R121),"")),
     MAX(IF($I$199:$R$199=2,(I121:R121),""))),
IF(Options!$D$19=1, IFERROR(AVERAGE(IF($I$199:$R$199=1,I121:R121,"")),
     AVERAGE(IF($I$199:$R$199=2,(I121:R121),""))),
IF(Options!$D$20=1, IFERROR(IF(OR(IF(ISNUMBER(I121:R121),IF(I$199:R$199 = 1,I121:R121, ""), "")=0), 0, GEOMEAN(IF(ISNUMBER(I121:R121),IF(I$199:R$199 = 1,I121:R121, ""), ""))),
   IF(OR(IF(ISNUMBER(I121:R121),IF(I$199:R$199 = 2,I121:R121, ""), "")=0), 0, GEOMEAN(IF(ISNUMBER(I121:R121),IF(I$199:R$199 = 2,I121:R121, ""), "")))))))</f>
        <v>5.26</v>
      </c>
      <c r="G121" s="89" cm="1">
        <f t="array" ref="G121">IF(Options!$D$18=1, IFERROR(MAX(IF($I$200:$R$200=1,(I121:R121),"")),
     MAX(IF($I$200:$R$200=2,(I121:R121),""))),
IF(Options!$D$19=1, IFERROR(AVERAGE(IF($I$200:$R$200=1,(I121:R121),"")),
     AVERAGE(IF($I$200:$R$200=2,(I121:R121),""))),
IF(Options!$D$20=1, IFERROR(IF(OR(IF(ISNUMBER(I121:R121),IF(I$200:R$200 = 1,I121:R121, ""), "")=0), 0, GEOMEAN(IF(ISNUMBER(I121:R121),IF(I$200:R$200 = 1,I121:R121, ""), ""))),
   IF(OR(IF(ISNUMBER(I121:R121),IF(I$200:R$200 = 2,I121:R121, ""), "")=0), 0, GEOMEAN(IF(ISNUMBER(I121:R121),IF(I$200:R$200 = 2,I121:R121, ""), "")))))))</f>
        <v>10</v>
      </c>
      <c r="H121" s="103" t="s">
        <v>238</v>
      </c>
      <c r="I121" s="89">
        <v>5.26</v>
      </c>
      <c r="J121" s="89" t="s">
        <v>473</v>
      </c>
      <c r="K121" s="89">
        <v>0</v>
      </c>
      <c r="L121" s="89">
        <v>0</v>
      </c>
      <c r="M121" s="89">
        <v>10</v>
      </c>
      <c r="N121" s="89">
        <v>10</v>
      </c>
      <c r="O121" s="89" t="s">
        <v>473</v>
      </c>
      <c r="P121" s="89">
        <v>4.25</v>
      </c>
      <c r="Q121" s="184">
        <v>0</v>
      </c>
      <c r="R121" s="186">
        <v>0</v>
      </c>
      <c r="S121" s="185"/>
    </row>
    <row r="122" spans="1:19" x14ac:dyDescent="0.2">
      <c r="A122" s="85">
        <v>117</v>
      </c>
      <c r="B122" s="85" t="s">
        <v>239</v>
      </c>
      <c r="C122" s="85" t="s">
        <v>240</v>
      </c>
      <c r="D122" s="86" t="str">
        <f t="shared" si="1"/>
        <v/>
      </c>
      <c r="E122" s="89">
        <f>IF(Options!$D$24 = 1, MAX(F122, G122),
IF(Options!$D$25 = 1, AVERAGE(F122,G122),
IF(Options!$D$26 = 1, IFERROR(GEOMEAN(F122, G122), MAX(F122, G122)))))</f>
        <v>6.5192024052026483</v>
      </c>
      <c r="F122" s="89" cm="1">
        <f t="array" ref="F122">IF(Options!$D$18=1, IFERROR(MAX(IF($I$199:$R$199=1,(I122:R122),"")),
     MAX(IF($I$199:$R$199=2,(I122:R122),""))),
IF(Options!$D$19=1, IFERROR(AVERAGE(IF($I$199:$R$199=1,I122:R122,"")),
     AVERAGE(IF($I$199:$R$199=2,(I122:R122),""))),
IF(Options!$D$20=1, IFERROR(IF(OR(IF(ISNUMBER(I122:R122),IF(I$199:R$199 = 1,I122:R122, ""), "")=0), 0, GEOMEAN(IF(ISNUMBER(I122:R122),IF(I$199:R$199 = 1,I122:R122, ""), ""))),
   IF(OR(IF(ISNUMBER(I122:R122),IF(I$199:R$199 = 2,I122:R122, ""), "")=0), 0, GEOMEAN(IF(ISNUMBER(I122:R122),IF(I$199:R$199 = 2,I122:R122, ""), "")))))))</f>
        <v>4.25</v>
      </c>
      <c r="G122" s="89" cm="1">
        <f t="array" ref="G122">IF(Options!$D$18=1, IFERROR(MAX(IF($I$200:$R$200=1,(I122:R122),"")),
     MAX(IF($I$200:$R$200=2,(I122:R122),""))),
IF(Options!$D$19=1, IFERROR(AVERAGE(IF($I$200:$R$200=1,(I122:R122),"")),
     AVERAGE(IF($I$200:$R$200=2,(I122:R122),""))),
IF(Options!$D$20=1, IFERROR(IF(OR(IF(ISNUMBER(I122:R122),IF(I$200:R$200 = 1,I122:R122, ""), "")=0), 0, GEOMEAN(IF(ISNUMBER(I122:R122),IF(I$200:R$200 = 1,I122:R122, ""), ""))),
   IF(OR(IF(ISNUMBER(I122:R122),IF(I$200:R$200 = 2,I122:R122, ""), "")=0), 0, GEOMEAN(IF(ISNUMBER(I122:R122),IF(I$200:R$200 = 2,I122:R122, ""), "")))))))</f>
        <v>10</v>
      </c>
      <c r="H122" s="103" t="s">
        <v>240</v>
      </c>
      <c r="I122" s="89">
        <v>4.0999999999999996</v>
      </c>
      <c r="J122" s="89">
        <v>10</v>
      </c>
      <c r="K122" s="89">
        <v>0.512820512820513</v>
      </c>
      <c r="L122" s="89">
        <v>10</v>
      </c>
      <c r="M122" s="89">
        <v>4.1886000000000001</v>
      </c>
      <c r="N122" s="89">
        <v>8.7999999999999204E-2</v>
      </c>
      <c r="O122" s="89">
        <v>2.14</v>
      </c>
      <c r="P122" s="89">
        <v>4.25</v>
      </c>
      <c r="Q122" s="184">
        <v>0</v>
      </c>
      <c r="R122" s="186">
        <v>0</v>
      </c>
      <c r="S122" s="185"/>
    </row>
    <row r="123" spans="1:19" x14ac:dyDescent="0.2">
      <c r="A123" s="85">
        <v>118</v>
      </c>
      <c r="B123" s="85" t="s">
        <v>241</v>
      </c>
      <c r="C123" s="85" t="s">
        <v>242</v>
      </c>
      <c r="D123" s="86" t="str">
        <f t="shared" si="1"/>
        <v/>
      </c>
      <c r="E123" s="89">
        <f>IF(Options!$D$24 = 1, MAX(F123, G123),
IF(Options!$D$25 = 1, AVERAGE(F123,G123),
IF(Options!$D$26 = 1, IFERROR(GEOMEAN(F123, G123), MAX(F123, G123)))))</f>
        <v>7.0142711667000732</v>
      </c>
      <c r="F123" s="89" cm="1">
        <f t="array" ref="F123">IF(Options!$D$18=1, IFERROR(MAX(IF($I$199:$R$199=1,(I123:R123),"")),
     MAX(IF($I$199:$R$199=2,(I123:R123),""))),
IF(Options!$D$19=1, IFERROR(AVERAGE(IF($I$199:$R$199=1,I123:R123,"")),
     AVERAGE(IF($I$199:$R$199=2,(I123:R123),""))),
IF(Options!$D$20=1, IFERROR(IF(OR(IF(ISNUMBER(I123:R123),IF(I$199:R$199 = 1,I123:R123, ""), "")=0), 0, GEOMEAN(IF(ISNUMBER(I123:R123),IF(I$199:R$199 = 1,I123:R123, ""), ""))),
   IF(OR(IF(ISNUMBER(I123:R123),IF(I$199:R$199 = 2,I123:R123, ""), "")=0), 0, GEOMEAN(IF(ISNUMBER(I123:R123),IF(I$199:R$199 = 2,I123:R123, ""), "")))))))</f>
        <v>10</v>
      </c>
      <c r="G123" s="89" cm="1">
        <f t="array" ref="G123">IF(Options!$D$18=1, IFERROR(MAX(IF($I$200:$R$200=1,(I123:R123),"")),
     MAX(IF($I$200:$R$200=2,(I123:R123),""))),
IF(Options!$D$19=1, IFERROR(AVERAGE(IF($I$200:$R$200=1,(I123:R123),"")),
     AVERAGE(IF($I$200:$R$200=2,(I123:R123),""))),
IF(Options!$D$20=1, IFERROR(IF(OR(IF(ISNUMBER(I123:R123),IF(I$200:R$200 = 1,I123:R123, ""), "")=0), 0, GEOMEAN(IF(ISNUMBER(I123:R123),IF(I$200:R$200 = 1,I123:R123, ""), ""))),
   IF(OR(IF(ISNUMBER(I123:R123),IF(I$200:R$200 = 2,I123:R123, ""), "")=0), 0, GEOMEAN(IF(ISNUMBER(I123:R123),IF(I$200:R$200 = 2,I123:R123, ""), "")))))))</f>
        <v>4.92</v>
      </c>
      <c r="H123" s="103" t="s">
        <v>242</v>
      </c>
      <c r="I123" s="89">
        <v>8.3800000000000008</v>
      </c>
      <c r="J123" s="89">
        <v>2.3809523809523698</v>
      </c>
      <c r="K123" s="89">
        <v>0</v>
      </c>
      <c r="L123" s="89">
        <v>0</v>
      </c>
      <c r="M123" s="89">
        <v>0.18007999999999999</v>
      </c>
      <c r="N123" s="89">
        <v>0.16400000000000001</v>
      </c>
      <c r="O123" s="89">
        <v>4.92</v>
      </c>
      <c r="P123" s="89">
        <v>10</v>
      </c>
      <c r="Q123" s="184">
        <v>0</v>
      </c>
      <c r="R123" s="186">
        <v>0</v>
      </c>
      <c r="S123" s="185"/>
    </row>
    <row r="124" spans="1:19" x14ac:dyDescent="0.2">
      <c r="A124" s="85">
        <v>119</v>
      </c>
      <c r="B124" s="85" t="s">
        <v>243</v>
      </c>
      <c r="C124" s="85" t="s">
        <v>244</v>
      </c>
      <c r="D124" s="86" t="str">
        <f t="shared" si="1"/>
        <v/>
      </c>
      <c r="E124" s="89">
        <f>IF(Options!$D$24 = 1, MAX(F124, G124),
IF(Options!$D$25 = 1, AVERAGE(F124,G124),
IF(Options!$D$26 = 1, IFERROR(GEOMEAN(F124, G124), MAX(F124, G124)))))</f>
        <v>9.7467943448089631</v>
      </c>
      <c r="F124" s="89" cm="1">
        <f t="array" ref="F124">IF(Options!$D$18=1, IFERROR(MAX(IF($I$199:$R$199=1,(I124:R124),"")),
     MAX(IF($I$199:$R$199=2,(I124:R124),""))),
IF(Options!$D$19=1, IFERROR(AVERAGE(IF($I$199:$R$199=1,I124:R124,"")),
     AVERAGE(IF($I$199:$R$199=2,(I124:R124),""))),
IF(Options!$D$20=1, IFERROR(IF(OR(IF(ISNUMBER(I124:R124),IF(I$199:R$199 = 1,I124:R124, ""), "")=0), 0, GEOMEAN(IF(ISNUMBER(I124:R124),IF(I$199:R$199 = 1,I124:R124, ""), ""))),
   IF(OR(IF(ISNUMBER(I124:R124),IF(I$199:R$199 = 2,I124:R124, ""), "")=0), 0, GEOMEAN(IF(ISNUMBER(I124:R124),IF(I$199:R$199 = 2,I124:R124, ""), "")))))))</f>
        <v>9.5</v>
      </c>
      <c r="G124" s="89" cm="1">
        <f t="array" ref="G124">IF(Options!$D$18=1, IFERROR(MAX(IF($I$200:$R$200=1,(I124:R124),"")),
     MAX(IF($I$200:$R$200=2,(I124:R124),""))),
IF(Options!$D$19=1, IFERROR(AVERAGE(IF($I$200:$R$200=1,(I124:R124),"")),
     AVERAGE(IF($I$200:$R$200=2,(I124:R124),""))),
IF(Options!$D$20=1, IFERROR(IF(OR(IF(ISNUMBER(I124:R124),IF(I$200:R$200 = 1,I124:R124, ""), "")=0), 0, GEOMEAN(IF(ISNUMBER(I124:R124),IF(I$200:R$200 = 1,I124:R124, ""), ""))),
   IF(OR(IF(ISNUMBER(I124:R124),IF(I$200:R$200 = 2,I124:R124, ""), "")=0), 0, GEOMEAN(IF(ISNUMBER(I124:R124),IF(I$200:R$200 = 2,I124:R124, ""), "")))))))</f>
        <v>10</v>
      </c>
      <c r="H124" s="103" t="s">
        <v>244</v>
      </c>
      <c r="I124" s="89">
        <v>8.5</v>
      </c>
      <c r="J124" s="89">
        <v>9.5238095238094793</v>
      </c>
      <c r="K124" s="89">
        <v>2.9059829059829099</v>
      </c>
      <c r="L124" s="89">
        <v>2.7265049994436201</v>
      </c>
      <c r="M124" s="89">
        <v>0.20892000000000099</v>
      </c>
      <c r="N124" s="89">
        <v>0.122</v>
      </c>
      <c r="O124" s="89">
        <v>6.7784615384615403</v>
      </c>
      <c r="P124" s="89">
        <v>9.5</v>
      </c>
      <c r="Q124" s="184">
        <v>10</v>
      </c>
      <c r="R124" s="186">
        <v>0</v>
      </c>
      <c r="S124" s="185"/>
    </row>
    <row r="125" spans="1:19" x14ac:dyDescent="0.2">
      <c r="A125" s="85">
        <v>120</v>
      </c>
      <c r="B125" s="85" t="s">
        <v>245</v>
      </c>
      <c r="C125" s="85" t="s">
        <v>246</v>
      </c>
      <c r="D125" s="86" t="str">
        <f t="shared" si="1"/>
        <v/>
      </c>
      <c r="E125" s="89">
        <f>IF(Options!$D$24 = 1, MAX(F125, G125),
IF(Options!$D$25 = 1, AVERAGE(F125,G125),
IF(Options!$D$26 = 1, IFERROR(GEOMEAN(F125, G125), MAX(F125, G125)))))</f>
        <v>8.3785440262613644</v>
      </c>
      <c r="F125" s="89" cm="1">
        <f t="array" ref="F125">IF(Options!$D$18=1, IFERROR(MAX(IF($I$199:$R$199=1,(I125:R125),"")),
     MAX(IF($I$199:$R$199=2,(I125:R125),""))),
IF(Options!$D$19=1, IFERROR(AVERAGE(IF($I$199:$R$199=1,I125:R125,"")),
     AVERAGE(IF($I$199:$R$199=2,(I125:R125),""))),
IF(Options!$D$20=1, IFERROR(IF(OR(IF(ISNUMBER(I125:R125),IF(I$199:R$199 = 1,I125:R125, ""), "")=0), 0, GEOMEAN(IF(ISNUMBER(I125:R125),IF(I$199:R$199 = 1,I125:R125, ""), ""))),
   IF(OR(IF(ISNUMBER(I125:R125),IF(I$199:R$199 = 2,I125:R125, ""), "")=0), 0, GEOMEAN(IF(ISNUMBER(I125:R125),IF(I$199:R$199 = 2,I125:R125, ""), "")))))))</f>
        <v>7.02</v>
      </c>
      <c r="G125" s="89" cm="1">
        <f t="array" ref="G125">IF(Options!$D$18=1, IFERROR(MAX(IF($I$200:$R$200=1,(I125:R125),"")),
     MAX(IF($I$200:$R$200=2,(I125:R125),""))),
IF(Options!$D$19=1, IFERROR(AVERAGE(IF($I$200:$R$200=1,(I125:R125),"")),
     AVERAGE(IF($I$200:$R$200=2,(I125:R125),""))),
IF(Options!$D$20=1, IFERROR(IF(OR(IF(ISNUMBER(I125:R125),IF(I$200:R$200 = 1,I125:R125, ""), "")=0), 0, GEOMEAN(IF(ISNUMBER(I125:R125),IF(I$200:R$200 = 1,I125:R125, ""), ""))),
   IF(OR(IF(ISNUMBER(I125:R125),IF(I$200:R$200 = 2,I125:R125, ""), "")=0), 0, GEOMEAN(IF(ISNUMBER(I125:R125),IF(I$200:R$200 = 2,I125:R125, ""), "")))))))</f>
        <v>10</v>
      </c>
      <c r="H125" s="103" t="s">
        <v>246</v>
      </c>
      <c r="I125" s="89">
        <v>7.02</v>
      </c>
      <c r="J125" s="89">
        <v>10</v>
      </c>
      <c r="K125" s="89">
        <v>6.6666666666748099E-4</v>
      </c>
      <c r="L125" s="89">
        <v>6.6666666666748099E-4</v>
      </c>
      <c r="M125" s="89">
        <v>0.57511999999999797</v>
      </c>
      <c r="N125" s="89">
        <v>0</v>
      </c>
      <c r="O125" s="89">
        <v>0</v>
      </c>
      <c r="P125" s="89">
        <v>4.25</v>
      </c>
      <c r="Q125" s="184">
        <v>0</v>
      </c>
      <c r="R125" s="186">
        <v>0</v>
      </c>
      <c r="S125" s="185"/>
    </row>
    <row r="126" spans="1:19" x14ac:dyDescent="0.2">
      <c r="A126" s="85">
        <v>121</v>
      </c>
      <c r="B126" s="85" t="s">
        <v>247</v>
      </c>
      <c r="C126" s="85" t="s">
        <v>248</v>
      </c>
      <c r="D126" s="86" t="str">
        <f t="shared" si="1"/>
        <v/>
      </c>
      <c r="E126" s="89">
        <f>IF(Options!$D$24 = 1, MAX(F126, G126),
IF(Options!$D$25 = 1, AVERAGE(F126,G126),
IF(Options!$D$26 = 1, IFERROR(GEOMEAN(F126, G126), MAX(F126, G126)))))</f>
        <v>6.6368380308411057</v>
      </c>
      <c r="F126" s="89" cm="1">
        <f t="array" ref="F126">IF(Options!$D$18=1, IFERROR(MAX(IF($I$199:$R$199=1,(I126:R126),"")),
     MAX(IF($I$199:$R$199=2,(I126:R126),""))),
IF(Options!$D$19=1, IFERROR(AVERAGE(IF($I$199:$R$199=1,I126:R126,"")),
     AVERAGE(IF($I$199:$R$199=2,(I126:R126),""))),
IF(Options!$D$20=1, IFERROR(IF(OR(IF(ISNUMBER(I126:R126),IF(I$199:R$199 = 1,I126:R126, ""), "")=0), 0, GEOMEAN(IF(ISNUMBER(I126:R126),IF(I$199:R$199 = 1,I126:R126, ""), ""))),
   IF(OR(IF(ISNUMBER(I126:R126),IF(I$199:R$199 = 2,I126:R126, ""), "")=0), 0, GEOMEAN(IF(ISNUMBER(I126:R126),IF(I$199:R$199 = 2,I126:R126, ""), "")))))))</f>
        <v>9.25</v>
      </c>
      <c r="G126" s="89" cm="1">
        <f t="array" ref="G126">IF(Options!$D$18=1, IFERROR(MAX(IF($I$200:$R$200=1,(I126:R126),"")),
     MAX(IF($I$200:$R$200=2,(I126:R126),""))),
IF(Options!$D$19=1, IFERROR(AVERAGE(IF($I$200:$R$200=1,(I126:R126),"")),
     AVERAGE(IF($I$200:$R$200=2,(I126:R126),""))),
IF(Options!$D$20=1, IFERROR(IF(OR(IF(ISNUMBER(I126:R126),IF(I$200:R$200 = 1,I126:R126, ""), "")=0), 0, GEOMEAN(IF(ISNUMBER(I126:R126),IF(I$200:R$200 = 1,I126:R126, ""), ""))),
   IF(OR(IF(ISNUMBER(I126:R126),IF(I$200:R$200 = 2,I126:R126, ""), "")=0), 0, GEOMEAN(IF(ISNUMBER(I126:R126),IF(I$200:R$200 = 2,I126:R126, ""), "")))))))</f>
        <v>4.7619047619047397</v>
      </c>
      <c r="H126" s="103" t="s">
        <v>248</v>
      </c>
      <c r="I126" s="89">
        <v>8.4</v>
      </c>
      <c r="J126" s="89">
        <v>4.7619047619047397</v>
      </c>
      <c r="K126" s="89">
        <v>0</v>
      </c>
      <c r="L126" s="89">
        <v>0</v>
      </c>
      <c r="M126" s="89">
        <v>7.2879999999999598E-2</v>
      </c>
      <c r="N126" s="89">
        <v>0.26800000000000102</v>
      </c>
      <c r="O126" s="89">
        <v>4.1184615384615402</v>
      </c>
      <c r="P126" s="89">
        <v>9.25</v>
      </c>
      <c r="Q126" s="184">
        <v>0</v>
      </c>
      <c r="R126" s="186">
        <v>0</v>
      </c>
      <c r="S126" s="185"/>
    </row>
    <row r="127" spans="1:19" x14ac:dyDescent="0.2">
      <c r="A127" s="85">
        <v>122</v>
      </c>
      <c r="B127" s="85" t="s">
        <v>249</v>
      </c>
      <c r="C127" s="85" t="s">
        <v>250</v>
      </c>
      <c r="D127" s="86" t="str">
        <f t="shared" si="1"/>
        <v/>
      </c>
      <c r="E127" s="89">
        <f>IF(Options!$D$24 = 1, MAX(F127, G127),
IF(Options!$D$25 = 1, AVERAGE(F127,G127),
IF(Options!$D$26 = 1, IFERROR(GEOMEAN(F127, G127), MAX(F127, G127)))))</f>
        <v>5.3452248382484751</v>
      </c>
      <c r="F127" s="89" cm="1">
        <f t="array" ref="F127">IF(Options!$D$18=1, IFERROR(MAX(IF($I$199:$R$199=1,(I127:R127),"")),
     MAX(IF($I$199:$R$199=2,(I127:R127),""))),
IF(Options!$D$19=1, IFERROR(AVERAGE(IF($I$199:$R$199=1,I127:R127,"")),
     AVERAGE(IF($I$199:$R$199=2,(I127:R127),""))),
IF(Options!$D$20=1, IFERROR(IF(OR(IF(ISNUMBER(I127:R127),IF(I$199:R$199 = 1,I127:R127, ""), "")=0), 0, GEOMEAN(IF(ISNUMBER(I127:R127),IF(I$199:R$199 = 1,I127:R127, ""), ""))),
   IF(OR(IF(ISNUMBER(I127:R127),IF(I$199:R$199 = 2,I127:R127, ""), "")=0), 0, GEOMEAN(IF(ISNUMBER(I127:R127),IF(I$199:R$199 = 2,I127:R127, ""), "")))))))</f>
        <v>3</v>
      </c>
      <c r="G127" s="89" cm="1">
        <f t="array" ref="G127">IF(Options!$D$18=1, IFERROR(MAX(IF($I$200:$R$200=1,(I127:R127),"")),
     MAX(IF($I$200:$R$200=2,(I127:R127),""))),
IF(Options!$D$19=1, IFERROR(AVERAGE(IF($I$200:$R$200=1,(I127:R127),"")),
     AVERAGE(IF($I$200:$R$200=2,(I127:R127),""))),
IF(Options!$D$20=1, IFERROR(IF(OR(IF(ISNUMBER(I127:R127),IF(I$200:R$200 = 1,I127:R127, ""), "")=0), 0, GEOMEAN(IF(ISNUMBER(I127:R127),IF(I$200:R$200 = 1,I127:R127, ""), ""))),
   IF(OR(IF(ISNUMBER(I127:R127),IF(I$200:R$200 = 2,I127:R127, ""), "")=0), 0, GEOMEAN(IF(ISNUMBER(I127:R127),IF(I$200:R$200 = 2,I127:R127, ""), "")))))))</f>
        <v>9.5238095238094793</v>
      </c>
      <c r="H127" s="103" t="s">
        <v>250</v>
      </c>
      <c r="I127" s="89">
        <v>1.56</v>
      </c>
      <c r="J127" s="89">
        <v>9.5238095238094793</v>
      </c>
      <c r="K127" s="89">
        <v>0</v>
      </c>
      <c r="L127" s="89">
        <v>0</v>
      </c>
      <c r="M127" s="89">
        <v>1.5720400000000001</v>
      </c>
      <c r="N127" s="89">
        <v>0.194000000000001</v>
      </c>
      <c r="O127" s="89">
        <v>1.17846153846154</v>
      </c>
      <c r="P127" s="89">
        <v>3</v>
      </c>
      <c r="Q127" s="184">
        <v>0</v>
      </c>
      <c r="R127" s="186">
        <v>0</v>
      </c>
      <c r="S127" s="185"/>
    </row>
    <row r="128" spans="1:19" x14ac:dyDescent="0.2">
      <c r="A128" s="85">
        <v>123</v>
      </c>
      <c r="B128" s="85" t="s">
        <v>251</v>
      </c>
      <c r="C128" s="85" t="s">
        <v>252</v>
      </c>
      <c r="D128" s="86" t="str">
        <f t="shared" si="1"/>
        <v/>
      </c>
      <c r="E128" s="89">
        <f>IF(Options!$D$24 = 1, MAX(F128, G128),
IF(Options!$D$25 = 1, AVERAGE(F128,G128),
IF(Options!$D$26 = 1, IFERROR(GEOMEAN(F128, G128), MAX(F128, G128)))))</f>
        <v>6.3529217990319538</v>
      </c>
      <c r="F128" s="89" cm="1">
        <f t="array" ref="F128">IF(Options!$D$18=1, IFERROR(MAX(IF($I$199:$R$199=1,(I128:R128),"")),
     MAX(IF($I$199:$R$199=2,(I128:R128),""))),
IF(Options!$D$19=1, IFERROR(AVERAGE(IF($I$199:$R$199=1,I128:R128,"")),
     AVERAGE(IF($I$199:$R$199=2,(I128:R128),""))),
IF(Options!$D$20=1, IFERROR(IF(OR(IF(ISNUMBER(I128:R128),IF(I$199:R$199 = 1,I128:R128, ""), "")=0), 0, GEOMEAN(IF(ISNUMBER(I128:R128),IF(I$199:R$199 = 1,I128:R128, ""), ""))),
   IF(OR(IF(ISNUMBER(I128:R128),IF(I$199:R$199 = 2,I128:R128, ""), "")=0), 0, GEOMEAN(IF(ISNUMBER(I128:R128),IF(I$199:R$199 = 2,I128:R128, ""), "")))))))</f>
        <v>7.75</v>
      </c>
      <c r="G128" s="89" cm="1">
        <f t="array" ref="G128">IF(Options!$D$18=1, IFERROR(MAX(IF($I$200:$R$200=1,(I128:R128),"")),
     MAX(IF($I$200:$R$200=2,(I128:R128),""))),
IF(Options!$D$19=1, IFERROR(AVERAGE(IF($I$200:$R$200=1,(I128:R128),"")),
     AVERAGE(IF($I$200:$R$200=2,(I128:R128),""))),
IF(Options!$D$20=1, IFERROR(IF(OR(IF(ISNUMBER(I128:R128),IF(I$200:R$200 = 1,I128:R128, ""), "")=0), 0, GEOMEAN(IF(ISNUMBER(I128:R128),IF(I$200:R$200 = 1,I128:R128, ""), ""))),
   IF(OR(IF(ISNUMBER(I128:R128),IF(I$200:R$200 = 2,I128:R128, ""), "")=0), 0, GEOMEAN(IF(ISNUMBER(I128:R128),IF(I$200:R$200 = 2,I128:R128, ""), "")))))))</f>
        <v>5.2076923076923096</v>
      </c>
      <c r="H128" s="103" t="s">
        <v>252</v>
      </c>
      <c r="I128" s="89">
        <v>6.88</v>
      </c>
      <c r="J128" s="89">
        <v>0</v>
      </c>
      <c r="K128" s="89">
        <v>1.8706221672847101</v>
      </c>
      <c r="L128" s="89">
        <v>0</v>
      </c>
      <c r="M128" s="89">
        <v>2.59748</v>
      </c>
      <c r="N128" s="89">
        <v>1.9119999999999999</v>
      </c>
      <c r="O128" s="89">
        <v>5.2076923076923096</v>
      </c>
      <c r="P128" s="89">
        <v>7.75</v>
      </c>
      <c r="Q128" s="184">
        <v>0</v>
      </c>
      <c r="R128" s="186">
        <v>0</v>
      </c>
      <c r="S128" s="185"/>
    </row>
    <row r="129" spans="1:19" x14ac:dyDescent="0.2">
      <c r="A129" s="85">
        <v>124</v>
      </c>
      <c r="B129" s="85" t="s">
        <v>253</v>
      </c>
      <c r="C129" s="85" t="s">
        <v>254</v>
      </c>
      <c r="D129" s="86" t="str">
        <f t="shared" si="1"/>
        <v/>
      </c>
      <c r="E129" s="89">
        <f>IF(Options!$D$24 = 1, MAX(F129, G129),
IF(Options!$D$25 = 1, AVERAGE(F129,G129),
IF(Options!$D$26 = 1, IFERROR(GEOMEAN(F129, G129), MAX(F129, G129)))))</f>
        <v>9.7590007294853081</v>
      </c>
      <c r="F129" s="89" cm="1">
        <f t="array" ref="F129">IF(Options!$D$18=1, IFERROR(MAX(IF($I$199:$R$199=1,(I129:R129),"")),
     MAX(IF($I$199:$R$199=2,(I129:R129),""))),
IF(Options!$D$19=1, IFERROR(AVERAGE(IF($I$199:$R$199=1,I129:R129,"")),
     AVERAGE(IF($I$199:$R$199=2,(I129:R129),""))),
IF(Options!$D$20=1, IFERROR(IF(OR(IF(ISNUMBER(I129:R129),IF(I$199:R$199 = 1,I129:R129, ""), "")=0), 0, GEOMEAN(IF(ISNUMBER(I129:R129),IF(I$199:R$199 = 1,I129:R129, ""), ""))),
   IF(OR(IF(ISNUMBER(I129:R129),IF(I$199:R$199 = 2,I129:R129, ""), "")=0), 0, GEOMEAN(IF(ISNUMBER(I129:R129),IF(I$199:R$199 = 2,I129:R129, ""), "")))))))</f>
        <v>10</v>
      </c>
      <c r="G129" s="89" cm="1">
        <f t="array" ref="G129">IF(Options!$D$18=1, IFERROR(MAX(IF($I$200:$R$200=1,(I129:R129),"")),
     MAX(IF($I$200:$R$200=2,(I129:R129),""))),
IF(Options!$D$19=1, IFERROR(AVERAGE(IF($I$200:$R$200=1,(I129:R129),"")),
     AVERAGE(IF($I$200:$R$200=2,(I129:R129),""))),
IF(Options!$D$20=1, IFERROR(IF(OR(IF(ISNUMBER(I129:R129),IF(I$200:R$200 = 1,I129:R129, ""), "")=0), 0, GEOMEAN(IF(ISNUMBER(I129:R129),IF(I$200:R$200 = 1,I129:R129, ""), ""))),
   IF(OR(IF(ISNUMBER(I129:R129),IF(I$200:R$200 = 2,I129:R129, ""), "")=0), 0, GEOMEAN(IF(ISNUMBER(I129:R129),IF(I$200:R$200 = 2,I129:R129, ""), "")))))))</f>
        <v>9.5238095238094793</v>
      </c>
      <c r="H129" s="103" t="s">
        <v>254</v>
      </c>
      <c r="I129" s="89">
        <v>7.56</v>
      </c>
      <c r="J129" s="89">
        <v>9.5238095238094793</v>
      </c>
      <c r="K129" s="89">
        <v>0</v>
      </c>
      <c r="L129" s="89">
        <v>0.34045721945044199</v>
      </c>
      <c r="M129" s="89">
        <v>1.62800000000001E-2</v>
      </c>
      <c r="N129" s="89">
        <v>0</v>
      </c>
      <c r="O129" s="89">
        <v>6.9384615384615396</v>
      </c>
      <c r="P129" s="89">
        <v>10</v>
      </c>
      <c r="Q129" s="184">
        <v>0</v>
      </c>
      <c r="R129" s="186">
        <v>0</v>
      </c>
      <c r="S129" s="185"/>
    </row>
    <row r="130" spans="1:19" x14ac:dyDescent="0.2">
      <c r="A130" s="85">
        <v>125</v>
      </c>
      <c r="B130" s="85" t="s">
        <v>255</v>
      </c>
      <c r="C130" s="85" t="s">
        <v>256</v>
      </c>
      <c r="D130" s="86" t="str">
        <f t="shared" si="1"/>
        <v/>
      </c>
      <c r="E130" s="89">
        <f>IF(Options!$D$24 = 1, MAX(F130, G130),
IF(Options!$D$25 = 1, AVERAGE(F130,G130),
IF(Options!$D$26 = 1, IFERROR(GEOMEAN(F130, G130), MAX(F130, G130)))))</f>
        <v>9.8742088290657488</v>
      </c>
      <c r="F130" s="89" cm="1">
        <f t="array" ref="F130">IF(Options!$D$18=1, IFERROR(MAX(IF($I$199:$R$199=1,(I130:R130),"")),
     MAX(IF($I$199:$R$199=2,(I130:R130),""))),
IF(Options!$D$19=1, IFERROR(AVERAGE(IF($I$199:$R$199=1,I130:R130,"")),
     AVERAGE(IF($I$199:$R$199=2,(I130:R130),""))),
IF(Options!$D$20=1, IFERROR(IF(OR(IF(ISNUMBER(I130:R130),IF(I$199:R$199 = 1,I130:R130, ""), "")=0), 0, GEOMEAN(IF(ISNUMBER(I130:R130),IF(I$199:R$199 = 1,I130:R130, ""), ""))),
   IF(OR(IF(ISNUMBER(I130:R130),IF(I$199:R$199 = 2,I130:R130, ""), "")=0), 0, GEOMEAN(IF(ISNUMBER(I130:R130),IF(I$199:R$199 = 2,I130:R130, ""), "")))))))</f>
        <v>9.75</v>
      </c>
      <c r="G130" s="89" cm="1">
        <f t="array" ref="G130">IF(Options!$D$18=1, IFERROR(MAX(IF($I$200:$R$200=1,(I130:R130),"")),
     MAX(IF($I$200:$R$200=2,(I130:R130),""))),
IF(Options!$D$19=1, IFERROR(AVERAGE(IF($I$200:$R$200=1,(I130:R130),"")),
     AVERAGE(IF($I$200:$R$200=2,(I130:R130),""))),
IF(Options!$D$20=1, IFERROR(IF(OR(IF(ISNUMBER(I130:R130),IF(I$200:R$200 = 1,I130:R130, ""), "")=0), 0, GEOMEAN(IF(ISNUMBER(I130:R130),IF(I$200:R$200 = 1,I130:R130, ""), ""))),
   IF(OR(IF(ISNUMBER(I130:R130),IF(I$200:R$200 = 2,I130:R130, ""), "")=0), 0, GEOMEAN(IF(ISNUMBER(I130:R130),IF(I$200:R$200 = 2,I130:R130, ""), "")))))))</f>
        <v>10</v>
      </c>
      <c r="H130" s="103" t="s">
        <v>256</v>
      </c>
      <c r="I130" s="89">
        <v>6.44</v>
      </c>
      <c r="J130" s="89">
        <v>4.7619047619047397</v>
      </c>
      <c r="K130" s="89">
        <v>0</v>
      </c>
      <c r="L130" s="89">
        <v>0</v>
      </c>
      <c r="M130" s="89">
        <v>2.3719999999999099E-2</v>
      </c>
      <c r="N130" s="89">
        <v>2.3999999999999098E-2</v>
      </c>
      <c r="O130" s="89">
        <v>6.0584615384615397</v>
      </c>
      <c r="P130" s="89">
        <v>9.75</v>
      </c>
      <c r="Q130" s="184">
        <v>10</v>
      </c>
      <c r="R130" s="186">
        <v>0</v>
      </c>
      <c r="S130" s="185"/>
    </row>
    <row r="131" spans="1:19" x14ac:dyDescent="0.2">
      <c r="A131" s="85">
        <v>126</v>
      </c>
      <c r="B131" s="85" t="s">
        <v>257</v>
      </c>
      <c r="C131" s="85" t="s">
        <v>258</v>
      </c>
      <c r="D131" s="86" t="str">
        <f t="shared" si="1"/>
        <v/>
      </c>
      <c r="E131" s="89">
        <f>IF(Options!$D$24 = 1, MAX(F131, G131),
IF(Options!$D$25 = 1, AVERAGE(F131,G131),
IF(Options!$D$26 = 1, IFERROR(GEOMEAN(F131, G131), MAX(F131, G131)))))</f>
        <v>8.0622577482985491</v>
      </c>
      <c r="F131" s="89" cm="1">
        <f t="array" ref="F131">IF(Options!$D$18=1, IFERROR(MAX(IF($I$199:$R$199=1,(I131:R131),"")),
     MAX(IF($I$199:$R$199=2,(I131:R131),""))),
IF(Options!$D$19=1, IFERROR(AVERAGE(IF($I$199:$R$199=1,I131:R131,"")),
     AVERAGE(IF($I$199:$R$199=2,(I131:R131),""))),
IF(Options!$D$20=1, IFERROR(IF(OR(IF(ISNUMBER(I131:R131),IF(I$199:R$199 = 1,I131:R131, ""), "")=0), 0, GEOMEAN(IF(ISNUMBER(I131:R131),IF(I$199:R$199 = 1,I131:R131, ""), ""))),
   IF(OR(IF(ISNUMBER(I131:R131),IF(I$199:R$199 = 2,I131:R131, ""), "")=0), 0, GEOMEAN(IF(ISNUMBER(I131:R131),IF(I$199:R$199 = 2,I131:R131, ""), "")))))))</f>
        <v>6.5</v>
      </c>
      <c r="G131" s="89" cm="1">
        <f t="array" ref="G131">IF(Options!$D$18=1, IFERROR(MAX(IF($I$200:$R$200=1,(I131:R131),"")),
     MAX(IF($I$200:$R$200=2,(I131:R131),""))),
IF(Options!$D$19=1, IFERROR(AVERAGE(IF($I$200:$R$200=1,(I131:R131),"")),
     AVERAGE(IF($I$200:$R$200=2,(I131:R131),""))),
IF(Options!$D$20=1, IFERROR(IF(OR(IF(ISNUMBER(I131:R131),IF(I$200:R$200 = 1,I131:R131, ""), "")=0), 0, GEOMEAN(IF(ISNUMBER(I131:R131),IF(I$200:R$200 = 1,I131:R131, ""), ""))),
   IF(OR(IF(ISNUMBER(I131:R131),IF(I$200:R$200 = 2,I131:R131, ""), "")=0), 0, GEOMEAN(IF(ISNUMBER(I131:R131),IF(I$200:R$200 = 2,I131:R131, ""), "")))))))</f>
        <v>10</v>
      </c>
      <c r="H131" s="103" t="s">
        <v>258</v>
      </c>
      <c r="I131" s="89">
        <v>5.38</v>
      </c>
      <c r="J131" s="89">
        <v>2.3809523809523698</v>
      </c>
      <c r="K131" s="89">
        <v>0.512820512820513</v>
      </c>
      <c r="L131" s="89">
        <v>0.512820512820513</v>
      </c>
      <c r="M131" s="89">
        <v>4.0560000000000998E-2</v>
      </c>
      <c r="N131" s="89">
        <v>4.4000000000000497E-2</v>
      </c>
      <c r="O131" s="89">
        <v>10</v>
      </c>
      <c r="P131" s="89">
        <v>6.5</v>
      </c>
      <c r="Q131" s="184">
        <v>0</v>
      </c>
      <c r="R131" s="186">
        <v>0</v>
      </c>
      <c r="S131" s="185"/>
    </row>
    <row r="132" spans="1:19" x14ac:dyDescent="0.2">
      <c r="A132" s="85">
        <v>127</v>
      </c>
      <c r="B132" s="85" t="s">
        <v>259</v>
      </c>
      <c r="C132" s="85" t="s">
        <v>260</v>
      </c>
      <c r="D132" s="86" t="str">
        <f t="shared" si="1"/>
        <v/>
      </c>
      <c r="E132" s="89">
        <f>IF(Options!$D$24 = 1, MAX(F132, G132),
IF(Options!$D$25 = 1, AVERAGE(F132,G132),
IF(Options!$D$26 = 1, IFERROR(GEOMEAN(F132, G132), MAX(F132, G132)))))</f>
        <v>3.5355339059327378</v>
      </c>
      <c r="F132" s="89" cm="1">
        <f t="array" ref="F132">IF(Options!$D$18=1, IFERROR(MAX(IF($I$199:$R$199=1,(I132:R132),"")),
     MAX(IF($I$199:$R$199=2,(I132:R132),""))),
IF(Options!$D$19=1, IFERROR(AVERAGE(IF($I$199:$R$199=1,I132:R132,"")),
     AVERAGE(IF($I$199:$R$199=2,(I132:R132),""))),
IF(Options!$D$20=1, IFERROR(IF(OR(IF(ISNUMBER(I132:R132),IF(I$199:R$199 = 1,I132:R132, ""), "")=0), 0, GEOMEAN(IF(ISNUMBER(I132:R132),IF(I$199:R$199 = 1,I132:R132, ""), ""))),
   IF(OR(IF(ISNUMBER(I132:R132),IF(I$199:R$199 = 2,I132:R132, ""), "")=0), 0, GEOMEAN(IF(ISNUMBER(I132:R132),IF(I$199:R$199 = 2,I132:R132, ""), "")))))))</f>
        <v>1.25</v>
      </c>
      <c r="G132" s="89" cm="1">
        <f t="array" ref="G132">IF(Options!$D$18=1, IFERROR(MAX(IF($I$200:$R$200=1,(I132:R132),"")),
     MAX(IF($I$200:$R$200=2,(I132:R132),""))),
IF(Options!$D$19=1, IFERROR(AVERAGE(IF($I$200:$R$200=1,(I132:R132),"")),
     AVERAGE(IF($I$200:$R$200=2,(I132:R132),""))),
IF(Options!$D$20=1, IFERROR(IF(OR(IF(ISNUMBER(I132:R132),IF(I$200:R$200 = 1,I132:R132, ""), "")=0), 0, GEOMEAN(IF(ISNUMBER(I132:R132),IF(I$200:R$200 = 1,I132:R132, ""), ""))),
   IF(OR(IF(ISNUMBER(I132:R132),IF(I$200:R$200 = 2,I132:R132, ""), "")=0), 0, GEOMEAN(IF(ISNUMBER(I132:R132),IF(I$200:R$200 = 2,I132:R132, ""), "")))))))</f>
        <v>10</v>
      </c>
      <c r="H132" s="103" t="s">
        <v>260</v>
      </c>
      <c r="I132" s="89">
        <v>0</v>
      </c>
      <c r="J132" s="89">
        <v>4.7619047619047397</v>
      </c>
      <c r="K132" s="89">
        <v>0</v>
      </c>
      <c r="L132" s="89">
        <v>2.7250732424885502</v>
      </c>
      <c r="M132" s="89">
        <v>10</v>
      </c>
      <c r="N132" s="89">
        <v>3.2679999999999998</v>
      </c>
      <c r="O132" s="89">
        <v>1.5538461538461501</v>
      </c>
      <c r="P132" s="89">
        <v>1.25</v>
      </c>
      <c r="Q132" s="184">
        <v>0</v>
      </c>
      <c r="R132" s="186">
        <v>0</v>
      </c>
      <c r="S132" s="185"/>
    </row>
    <row r="133" spans="1:19" x14ac:dyDescent="0.2">
      <c r="A133" s="85">
        <v>128</v>
      </c>
      <c r="B133" s="85" t="s">
        <v>261</v>
      </c>
      <c r="C133" s="85" t="s">
        <v>262</v>
      </c>
      <c r="D133" s="86" t="str">
        <f t="shared" si="1"/>
        <v/>
      </c>
      <c r="E133" s="89">
        <f>IF(Options!$D$24 = 1, MAX(F133, G133),
IF(Options!$D$25 = 1, AVERAGE(F133,G133),
IF(Options!$D$26 = 1, IFERROR(GEOMEAN(F133, G133), MAX(F133, G133)))))</f>
        <v>3.2071349029490852</v>
      </c>
      <c r="F133" s="89" cm="1">
        <f t="array" ref="F133">IF(Options!$D$18=1, IFERROR(MAX(IF($I$199:$R$199=1,(I133:R133),"")),
     MAX(IF($I$199:$R$199=2,(I133:R133),""))),
IF(Options!$D$19=1, IFERROR(AVERAGE(IF($I$199:$R$199=1,I133:R133,"")),
     AVERAGE(IF($I$199:$R$199=2,(I133:R133),""))),
IF(Options!$D$20=1, IFERROR(IF(OR(IF(ISNUMBER(I133:R133),IF(I$199:R$199 = 1,I133:R133, ""), "")=0), 0, GEOMEAN(IF(ISNUMBER(I133:R133),IF(I$199:R$199 = 1,I133:R133, ""), ""))),
   IF(OR(IF(ISNUMBER(I133:R133),IF(I$199:R$199 = 2,I133:R133, ""), "")=0), 0, GEOMEAN(IF(ISNUMBER(I133:R133),IF(I$199:R$199 = 2,I133:R133, ""), "")))))))</f>
        <v>1.08</v>
      </c>
      <c r="G133" s="89" cm="1">
        <f t="array" ref="G133">IF(Options!$D$18=1, IFERROR(MAX(IF($I$200:$R$200=1,(I133:R133),"")),
     MAX(IF($I$200:$R$200=2,(I133:R133),""))),
IF(Options!$D$19=1, IFERROR(AVERAGE(IF($I$200:$R$200=1,(I133:R133),"")),
     AVERAGE(IF($I$200:$R$200=2,(I133:R133),""))),
IF(Options!$D$20=1, IFERROR(IF(OR(IF(ISNUMBER(I133:R133),IF(I$200:R$200 = 1,I133:R133, ""), "")=0), 0, GEOMEAN(IF(ISNUMBER(I133:R133),IF(I$200:R$200 = 1,I133:R133, ""), ""))),
   IF(OR(IF(ISNUMBER(I133:R133),IF(I$200:R$200 = 2,I133:R133, ""), "")=0), 0, GEOMEAN(IF(ISNUMBER(I133:R133),IF(I$200:R$200 = 2,I133:R133, ""), "")))))))</f>
        <v>9.5238095238094793</v>
      </c>
      <c r="H133" s="103" t="s">
        <v>262</v>
      </c>
      <c r="I133" s="89">
        <v>1.08</v>
      </c>
      <c r="J133" s="89">
        <v>9.5238095238094793</v>
      </c>
      <c r="K133" s="89">
        <v>8.9150615466405E-2</v>
      </c>
      <c r="L133" s="89">
        <v>2.2195439695223</v>
      </c>
      <c r="M133" s="89">
        <v>6.5467199999999997</v>
      </c>
      <c r="N133" s="89">
        <v>0.42200000000000099</v>
      </c>
      <c r="O133" s="89">
        <v>2.0753846153846101</v>
      </c>
      <c r="P133" s="89">
        <v>0</v>
      </c>
      <c r="Q133" s="184">
        <v>0</v>
      </c>
      <c r="R133" s="186">
        <v>0</v>
      </c>
      <c r="S133" s="185"/>
    </row>
    <row r="134" spans="1:19" x14ac:dyDescent="0.2">
      <c r="A134" s="85">
        <v>129</v>
      </c>
      <c r="B134" s="85" t="s">
        <v>263</v>
      </c>
      <c r="C134" s="85" t="s">
        <v>264</v>
      </c>
      <c r="D134" s="86" t="str">
        <f t="shared" si="1"/>
        <v/>
      </c>
      <c r="E134" s="89">
        <f>IF(Options!$D$24 = 1, MAX(F134, G134),
IF(Options!$D$25 = 1, AVERAGE(F134,G134),
IF(Options!$D$26 = 1, IFERROR(GEOMEAN(F134, G134), MAX(F134, G134)))))</f>
        <v>7.4595576276344966</v>
      </c>
      <c r="F134" s="89" cm="1">
        <f t="array" ref="F134">IF(Options!$D$18=1, IFERROR(MAX(IF($I$199:$R$199=1,(I134:R134),"")),
     MAX(IF($I$199:$R$199=2,(I134:R134),""))),
IF(Options!$D$19=1, IFERROR(AVERAGE(IF($I$199:$R$199=1,I134:R134,"")),
     AVERAGE(IF($I$199:$R$199=2,(I134:R134),""))),
IF(Options!$D$20=1, IFERROR(IF(OR(IF(ISNUMBER(I134:R134),IF(I$199:R$199 = 1,I134:R134, ""), "")=0), 0, GEOMEAN(IF(ISNUMBER(I134:R134),IF(I$199:R$199 = 1,I134:R134, ""), ""))),
   IF(OR(IF(ISNUMBER(I134:R134),IF(I$199:R$199 = 2,I134:R134, ""), "")=0), 0, GEOMEAN(IF(ISNUMBER(I134:R134),IF(I$199:R$199 = 2,I134:R134, ""), "")))))))</f>
        <v>7.75</v>
      </c>
      <c r="G134" s="89" cm="1">
        <f t="array" ref="G134">IF(Options!$D$18=1, IFERROR(MAX(IF($I$200:$R$200=1,(I134:R134),"")),
     MAX(IF($I$200:$R$200=2,(I134:R134),""))),
IF(Options!$D$19=1, IFERROR(AVERAGE(IF($I$200:$R$200=1,(I134:R134),"")),
     AVERAGE(IF($I$200:$R$200=2,(I134:R134),""))),
IF(Options!$D$20=1, IFERROR(IF(OR(IF(ISNUMBER(I134:R134),IF(I$200:R$200 = 1,I134:R134, ""), "")=0), 0, GEOMEAN(IF(ISNUMBER(I134:R134),IF(I$200:R$200 = 1,I134:R134, ""), ""))),
   IF(OR(IF(ISNUMBER(I134:R134),IF(I$200:R$200 = 2,I134:R134, ""), "")=0), 0, GEOMEAN(IF(ISNUMBER(I134:R134),IF(I$200:R$200 = 2,I134:R134, ""), "")))))))</f>
        <v>7.18</v>
      </c>
      <c r="H134" s="103" t="s">
        <v>264</v>
      </c>
      <c r="I134" s="89">
        <v>6.98</v>
      </c>
      <c r="J134" s="89">
        <v>4.7619047619047397</v>
      </c>
      <c r="K134" s="89">
        <v>0</v>
      </c>
      <c r="L134" s="89">
        <v>3.36790289381777</v>
      </c>
      <c r="M134" s="89">
        <v>0.18296000000000101</v>
      </c>
      <c r="N134" s="89">
        <v>0.108000000000001</v>
      </c>
      <c r="O134" s="89">
        <v>7.18</v>
      </c>
      <c r="P134" s="89">
        <v>7.75</v>
      </c>
      <c r="Q134" s="184">
        <v>0</v>
      </c>
      <c r="R134" s="186">
        <v>0</v>
      </c>
      <c r="S134" s="185"/>
    </row>
    <row r="135" spans="1:19" x14ac:dyDescent="0.2">
      <c r="A135" s="85">
        <v>130</v>
      </c>
      <c r="B135" s="85" t="s">
        <v>265</v>
      </c>
      <c r="C135" s="85" t="s">
        <v>266</v>
      </c>
      <c r="D135" s="86" t="str">
        <f t="shared" ref="D135:D195" si="2">IF(H135 &lt;&gt; C135, "Countries don't match", "")</f>
        <v/>
      </c>
      <c r="E135" s="89">
        <f>IF(Options!$D$24 = 1, MAX(F135, G135),
IF(Options!$D$25 = 1, AVERAGE(F135,G135),
IF(Options!$D$26 = 1, IFERROR(GEOMEAN(F135, G135), MAX(F135, G135)))))</f>
        <v>9.84</v>
      </c>
      <c r="F135" s="89" cm="1">
        <f t="array" ref="F135">IF(Options!$D$18=1, IFERROR(MAX(IF($I$199:$R$199=1,(I135:R135),"")),
     MAX(IF($I$199:$R$199=2,(I135:R135),""))),
IF(Options!$D$19=1, IFERROR(AVERAGE(IF($I$199:$R$199=1,I135:R135,"")),
     AVERAGE(IF($I$199:$R$199=2,(I135:R135),""))),
IF(Options!$D$20=1, IFERROR(IF(OR(IF(ISNUMBER(I135:R135),IF(I$199:R$199 = 1,I135:R135, ""), "")=0), 0, GEOMEAN(IF(ISNUMBER(I135:R135),IF(I$199:R$199 = 1,I135:R135, ""), ""))),
   IF(OR(IF(ISNUMBER(I135:R135),IF(I$199:R$199 = 2,I135:R135, ""), "")=0), 0, GEOMEAN(IF(ISNUMBER(I135:R135),IF(I$199:R$199 = 2,I135:R135, ""), "")))))))</f>
        <v>9.84</v>
      </c>
      <c r="G135" s="89" cm="1">
        <f t="array" ref="G135">IF(Options!$D$18=1, IFERROR(MAX(IF($I$200:$R$200=1,(I135:R135),"")),
     MAX(IF($I$200:$R$200=2,(I135:R135),""))),
IF(Options!$D$19=1, IFERROR(AVERAGE(IF($I$200:$R$200=1,(I135:R135),"")),
     AVERAGE(IF($I$200:$R$200=2,(I135:R135),""))),
IF(Options!$D$20=1, IFERROR(IF(OR(IF(ISNUMBER(I135:R135),IF(I$200:R$200 = 1,I135:R135, ""), "")=0), 0, GEOMEAN(IF(ISNUMBER(I135:R135),IF(I$200:R$200 = 1,I135:R135, ""), ""))),
   IF(OR(IF(ISNUMBER(I135:R135),IF(I$200:R$200 = 2,I135:R135, ""), "")=0), 0, GEOMEAN(IF(ISNUMBER(I135:R135),IF(I$200:R$200 = 2,I135:R135, ""), "")))))))</f>
        <v>0</v>
      </c>
      <c r="H135" s="103" t="s">
        <v>266</v>
      </c>
      <c r="I135" s="89">
        <v>9.84</v>
      </c>
      <c r="J135" s="89" t="s">
        <v>473</v>
      </c>
      <c r="K135" s="89" t="s">
        <v>473</v>
      </c>
      <c r="L135" s="89" t="s">
        <v>473</v>
      </c>
      <c r="M135" s="89" t="s">
        <v>473</v>
      </c>
      <c r="N135" s="89" t="s">
        <v>473</v>
      </c>
      <c r="O135" s="89" t="s">
        <v>473</v>
      </c>
      <c r="P135" s="89">
        <v>8</v>
      </c>
      <c r="Q135" s="184">
        <v>0</v>
      </c>
      <c r="R135" s="186">
        <v>0</v>
      </c>
      <c r="S135" s="185"/>
    </row>
    <row r="136" spans="1:19" x14ac:dyDescent="0.2">
      <c r="A136" s="85">
        <v>131</v>
      </c>
      <c r="B136" s="85" t="s">
        <v>267</v>
      </c>
      <c r="C136" s="85" t="s">
        <v>268</v>
      </c>
      <c r="D136" s="86" t="str">
        <f t="shared" si="2"/>
        <v/>
      </c>
      <c r="E136" s="89">
        <f>IF(Options!$D$24 = 1, MAX(F136, G136),
IF(Options!$D$25 = 1, AVERAGE(F136,G136),
IF(Options!$D$26 = 1, IFERROR(GEOMEAN(F136, G136), MAX(F136, G136)))))</f>
        <v>5.6568542494923797</v>
      </c>
      <c r="F136" s="89" cm="1">
        <f t="array" ref="F136">IF(Options!$D$18=1, IFERROR(MAX(IF($I$199:$R$199=1,(I136:R136),"")),
     MAX(IF($I$199:$R$199=2,(I136:R136),""))),
IF(Options!$D$19=1, IFERROR(AVERAGE(IF($I$199:$R$199=1,I136:R136,"")),
     AVERAGE(IF($I$199:$R$199=2,(I136:R136),""))),
IF(Options!$D$20=1, IFERROR(IF(OR(IF(ISNUMBER(I136:R136),IF(I$199:R$199 = 1,I136:R136, ""), "")=0), 0, GEOMEAN(IF(ISNUMBER(I136:R136),IF(I$199:R$199 = 1,I136:R136, ""), ""))),
   IF(OR(IF(ISNUMBER(I136:R136),IF(I$199:R$199 = 2,I136:R136, ""), "")=0), 0, GEOMEAN(IF(ISNUMBER(I136:R136),IF(I$199:R$199 = 2,I136:R136, ""), "")))))))</f>
        <v>3.2</v>
      </c>
      <c r="G136" s="89" cm="1">
        <f t="array" ref="G136">IF(Options!$D$18=1, IFERROR(MAX(IF($I$200:$R$200=1,(I136:R136),"")),
     MAX(IF($I$200:$R$200=2,(I136:R136),""))),
IF(Options!$D$19=1, IFERROR(AVERAGE(IF($I$200:$R$200=1,(I136:R136),"")),
     AVERAGE(IF($I$200:$R$200=2,(I136:R136),""))),
IF(Options!$D$20=1, IFERROR(IF(OR(IF(ISNUMBER(I136:R136),IF(I$200:R$200 = 1,I136:R136, ""), "")=0), 0, GEOMEAN(IF(ISNUMBER(I136:R136),IF(I$200:R$200 = 1,I136:R136, ""), ""))),
   IF(OR(IF(ISNUMBER(I136:R136),IF(I$200:R$200 = 2,I136:R136, ""), "")=0), 0, GEOMEAN(IF(ISNUMBER(I136:R136),IF(I$200:R$200 = 2,I136:R136, ""), "")))))))</f>
        <v>10</v>
      </c>
      <c r="H136" s="103" t="s">
        <v>268</v>
      </c>
      <c r="I136" s="89">
        <v>3.2</v>
      </c>
      <c r="J136" s="89">
        <v>10</v>
      </c>
      <c r="K136" s="89">
        <v>6.6666666666748099E-4</v>
      </c>
      <c r="L136" s="89">
        <v>6.6666666666748099E-4</v>
      </c>
      <c r="M136" s="89">
        <v>3.6720000000000801E-2</v>
      </c>
      <c r="N136" s="89">
        <v>0</v>
      </c>
      <c r="O136" s="89">
        <v>6.47384615384615</v>
      </c>
      <c r="P136" s="89">
        <v>0.25</v>
      </c>
      <c r="Q136" s="184">
        <v>0</v>
      </c>
      <c r="R136" s="186">
        <v>0</v>
      </c>
      <c r="S136" s="185"/>
    </row>
    <row r="137" spans="1:19" x14ac:dyDescent="0.2">
      <c r="A137" s="85">
        <v>132</v>
      </c>
      <c r="B137" s="85" t="s">
        <v>269</v>
      </c>
      <c r="C137" s="85" t="s">
        <v>270</v>
      </c>
      <c r="D137" s="86" t="str">
        <f t="shared" si="2"/>
        <v/>
      </c>
      <c r="E137" s="89">
        <f>IF(Options!$D$24 = 1, MAX(F137, G137),
IF(Options!$D$25 = 1, AVERAGE(F137,G137),
IF(Options!$D$26 = 1, IFERROR(GEOMEAN(F137, G137), MAX(F137, G137)))))</f>
        <v>5.6416952771308022</v>
      </c>
      <c r="F137" s="89" cm="1">
        <f t="array" ref="F137">IF(Options!$D$18=1, IFERROR(MAX(IF($I$199:$R$199=1,(I137:R137),"")),
     MAX(IF($I$199:$R$199=2,(I137:R137),""))),
IF(Options!$D$19=1, IFERROR(AVERAGE(IF($I$199:$R$199=1,I137:R137,"")),
     AVERAGE(IF($I$199:$R$199=2,(I137:R137),""))),
IF(Options!$D$20=1, IFERROR(IF(OR(IF(ISNUMBER(I137:R137),IF(I$199:R$199 = 1,I137:R137, ""), "")=0), 0, GEOMEAN(IF(ISNUMBER(I137:R137),IF(I$199:R$199 = 1,I137:R137, ""), ""))),
   IF(OR(IF(ISNUMBER(I137:R137),IF(I$199:R$199 = 2,I137:R137, ""), "")=0), 0, GEOMEAN(IF(ISNUMBER(I137:R137),IF(I$199:R$199 = 2,I137:R137, ""), "")))))))</f>
        <v>5.38</v>
      </c>
      <c r="G137" s="89" cm="1">
        <f t="array" ref="G137">IF(Options!$D$18=1, IFERROR(MAX(IF($I$200:$R$200=1,(I137:R137),"")),
     MAX(IF($I$200:$R$200=2,(I137:R137),""))),
IF(Options!$D$19=1, IFERROR(AVERAGE(IF($I$200:$R$200=1,(I137:R137),"")),
     AVERAGE(IF($I$200:$R$200=2,(I137:R137),""))),
IF(Options!$D$20=1, IFERROR(IF(OR(IF(ISNUMBER(I137:R137),IF(I$200:R$200 = 1,I137:R137, ""), "")=0), 0, GEOMEAN(IF(ISNUMBER(I137:R137),IF(I$200:R$200 = 1,I137:R137, ""), ""))),
   IF(OR(IF(ISNUMBER(I137:R137),IF(I$200:R$200 = 2,I137:R137, ""), "")=0), 0, GEOMEAN(IF(ISNUMBER(I137:R137),IF(I$200:R$200 = 2,I137:R137, ""), "")))))))</f>
        <v>5.9161200000000003</v>
      </c>
      <c r="H137" s="103" t="s">
        <v>270</v>
      </c>
      <c r="I137" s="89">
        <v>5.38</v>
      </c>
      <c r="J137" s="89">
        <v>4.7619047619047397</v>
      </c>
      <c r="K137" s="89">
        <v>5.0015757054863199</v>
      </c>
      <c r="L137" s="89">
        <v>4.41135858308109</v>
      </c>
      <c r="M137" s="89">
        <v>5.9161200000000003</v>
      </c>
      <c r="N137" s="89">
        <v>2.1819999999999999</v>
      </c>
      <c r="O137" s="89">
        <v>1.3138461538461399</v>
      </c>
      <c r="P137" s="89">
        <v>2.5</v>
      </c>
      <c r="Q137" s="184">
        <v>0</v>
      </c>
      <c r="R137" s="186">
        <v>0</v>
      </c>
      <c r="S137" s="185"/>
    </row>
    <row r="138" spans="1:19" x14ac:dyDescent="0.2">
      <c r="A138" s="85">
        <v>133</v>
      </c>
      <c r="B138" s="85" t="s">
        <v>271</v>
      </c>
      <c r="C138" s="85" t="s">
        <v>272</v>
      </c>
      <c r="D138" s="86" t="str">
        <f t="shared" si="2"/>
        <v/>
      </c>
      <c r="E138" s="89">
        <f>IF(Options!$D$24 = 1, MAX(F138, G138),
IF(Options!$D$25 = 1, AVERAGE(F138,G138),
IF(Options!$D$26 = 1, IFERROR(GEOMEAN(F138, G138), MAX(F138, G138)))))</f>
        <v>7.1493517830547706</v>
      </c>
      <c r="F138" s="89" cm="1">
        <f t="array" ref="F138">IF(Options!$D$18=1, IFERROR(MAX(IF($I$199:$R$199=1,(I138:R138),"")),
     MAX(IF($I$199:$R$199=2,(I138:R138),""))),
IF(Options!$D$19=1, IFERROR(AVERAGE(IF($I$199:$R$199=1,I138:R138,"")),
     AVERAGE(IF($I$199:$R$199=2,(I138:R138),""))),
IF(Options!$D$20=1, IFERROR(IF(OR(IF(ISNUMBER(I138:R138),IF(I$199:R$199 = 1,I138:R138, ""), "")=0), 0, GEOMEAN(IF(ISNUMBER(I138:R138),IF(I$199:R$199 = 1,I138:R138, ""), ""))),
   IF(OR(IF(ISNUMBER(I138:R138),IF(I$199:R$199 = 2,I138:R138, ""), "")=0), 0, GEOMEAN(IF(ISNUMBER(I138:R138),IF(I$199:R$199 = 2,I138:R138, ""), "")))))))</f>
        <v>8.25</v>
      </c>
      <c r="G138" s="89" cm="1">
        <f t="array" ref="G138">IF(Options!$D$18=1, IFERROR(MAX(IF($I$200:$R$200=1,(I138:R138),"")),
     MAX(IF($I$200:$R$200=2,(I138:R138),""))),
IF(Options!$D$19=1, IFERROR(AVERAGE(IF($I$200:$R$200=1,(I138:R138),"")),
     AVERAGE(IF($I$200:$R$200=2,(I138:R138),""))),
IF(Options!$D$20=1, IFERROR(IF(OR(IF(ISNUMBER(I138:R138),IF(I$200:R$200 = 1,I138:R138, ""), "")=0), 0, GEOMEAN(IF(ISNUMBER(I138:R138),IF(I$200:R$200 = 1,I138:R138, ""), ""))),
   IF(OR(IF(ISNUMBER(I138:R138),IF(I$200:R$200 = 2,I138:R138, ""), "")=0), 0, GEOMEAN(IF(ISNUMBER(I138:R138),IF(I$200:R$200 = 2,I138:R138, ""), "")))))))</f>
        <v>6.1955431415598099</v>
      </c>
      <c r="H138" s="103" t="s">
        <v>272</v>
      </c>
      <c r="I138" s="89">
        <v>6.9</v>
      </c>
      <c r="J138" s="89">
        <v>0</v>
      </c>
      <c r="K138" s="89">
        <v>0.55384615384615499</v>
      </c>
      <c r="L138" s="89">
        <v>6.1955431415598099</v>
      </c>
      <c r="M138" s="89">
        <v>0.74104000000000003</v>
      </c>
      <c r="N138" s="89">
        <v>0.50799999999999901</v>
      </c>
      <c r="O138" s="89">
        <v>2.7476923076923101</v>
      </c>
      <c r="P138" s="89">
        <v>8.25</v>
      </c>
      <c r="Q138" s="184">
        <v>0</v>
      </c>
      <c r="R138" s="186">
        <v>0</v>
      </c>
      <c r="S138" s="185"/>
    </row>
    <row r="139" spans="1:19" x14ac:dyDescent="0.2">
      <c r="A139" s="85">
        <v>134</v>
      </c>
      <c r="B139" s="85" t="s">
        <v>273</v>
      </c>
      <c r="C139" s="85" t="s">
        <v>274</v>
      </c>
      <c r="D139" s="86" t="str">
        <f t="shared" si="2"/>
        <v/>
      </c>
      <c r="E139" s="89">
        <f>IF(Options!$D$24 = 1, MAX(F139, G139),
IF(Options!$D$25 = 1, AVERAGE(F139,G139),
IF(Options!$D$26 = 1, IFERROR(GEOMEAN(F139, G139), MAX(F139, G139)))))</f>
        <v>6.1295537008356815</v>
      </c>
      <c r="F139" s="89" cm="1">
        <f t="array" ref="F139">IF(Options!$D$18=1, IFERROR(MAX(IF($I$199:$R$199=1,(I139:R139),"")),
     MAX(IF($I$199:$R$199=2,(I139:R139),""))),
IF(Options!$D$19=1, IFERROR(AVERAGE(IF($I$199:$R$199=1,I139:R139,"")),
     AVERAGE(IF($I$199:$R$199=2,(I139:R139),""))),
IF(Options!$D$20=1, IFERROR(IF(OR(IF(ISNUMBER(I139:R139),IF(I$199:R$199 = 1,I139:R139, ""), "")=0), 0, GEOMEAN(IF(ISNUMBER(I139:R139),IF(I$199:R$199 = 1,I139:R139, ""), ""))),
   IF(OR(IF(ISNUMBER(I139:R139),IF(I$199:R$199 = 2,I139:R139, ""), "")=0), 0, GEOMEAN(IF(ISNUMBER(I139:R139),IF(I$199:R$199 = 2,I139:R139, ""), "")))))))</f>
        <v>5.26</v>
      </c>
      <c r="G139" s="89" cm="1">
        <f t="array" ref="G139">IF(Options!$D$18=1, IFERROR(MAX(IF($I$200:$R$200=1,(I139:R139),"")),
     MAX(IF($I$200:$R$200=2,(I139:R139),""))),
IF(Options!$D$19=1, IFERROR(AVERAGE(IF($I$200:$R$200=1,(I139:R139),"")),
     AVERAGE(IF($I$200:$R$200=2,(I139:R139),""))),
IF(Options!$D$20=1, IFERROR(IF(OR(IF(ISNUMBER(I139:R139),IF(I$200:R$200 = 1,I139:R139, ""), "")=0), 0, GEOMEAN(IF(ISNUMBER(I139:R139),IF(I$200:R$200 = 1,I139:R139, ""), ""))),
   IF(OR(IF(ISNUMBER(I139:R139),IF(I$200:R$200 = 2,I139:R139, ""), "")=0), 0, GEOMEAN(IF(ISNUMBER(I139:R139),IF(I$200:R$200 = 2,I139:R139, ""), "")))))))</f>
        <v>7.1428571428571104</v>
      </c>
      <c r="H139" s="103" t="s">
        <v>274</v>
      </c>
      <c r="I139" s="89">
        <v>5.26</v>
      </c>
      <c r="J139" s="89">
        <v>7.1428571428571104</v>
      </c>
      <c r="K139" s="89">
        <v>0</v>
      </c>
      <c r="L139" s="89">
        <v>0</v>
      </c>
      <c r="M139" s="89">
        <v>3.77176</v>
      </c>
      <c r="N139" s="89">
        <v>3.7080000000000002</v>
      </c>
      <c r="O139" s="89">
        <v>0.62461538461538502</v>
      </c>
      <c r="P139" s="89">
        <v>4.25</v>
      </c>
      <c r="Q139" s="184">
        <v>0</v>
      </c>
      <c r="R139" s="186">
        <v>0</v>
      </c>
      <c r="S139" s="185"/>
    </row>
    <row r="140" spans="1:19" x14ac:dyDescent="0.2">
      <c r="A140" s="85">
        <v>135</v>
      </c>
      <c r="B140" s="85" t="s">
        <v>275</v>
      </c>
      <c r="C140" s="85" t="s">
        <v>276</v>
      </c>
      <c r="D140" s="86" t="str">
        <f t="shared" si="2"/>
        <v/>
      </c>
      <c r="E140" s="89">
        <f>IF(Options!$D$24 = 1, MAX(F140, G140),
IF(Options!$D$25 = 1, AVERAGE(F140,G140),
IF(Options!$D$26 = 1, IFERROR(GEOMEAN(F140, G140), MAX(F140, G140)))))</f>
        <v>7.5828754440515498</v>
      </c>
      <c r="F140" s="89" cm="1">
        <f t="array" ref="F140">IF(Options!$D$18=1, IFERROR(MAX(IF($I$199:$R$199=1,(I140:R140),"")),
     MAX(IF($I$199:$R$199=2,(I140:R140),""))),
IF(Options!$D$19=1, IFERROR(AVERAGE(IF($I$199:$R$199=1,I140:R140,"")),
     AVERAGE(IF($I$199:$R$199=2,(I140:R140),""))),
IF(Options!$D$20=1, IFERROR(IF(OR(IF(ISNUMBER(I140:R140),IF(I$199:R$199 = 1,I140:R140, ""), "")=0), 0, GEOMEAN(IF(ISNUMBER(I140:R140),IF(I$199:R$199 = 1,I140:R140, ""), ""))),
   IF(OR(IF(ISNUMBER(I140:R140),IF(I$199:R$199 = 2,I140:R140, ""), "")=0), 0, GEOMEAN(IF(ISNUMBER(I140:R140),IF(I$199:R$199 = 2,I140:R140, ""), "")))))))</f>
        <v>5.75</v>
      </c>
      <c r="G140" s="89" cm="1">
        <f t="array" ref="G140">IF(Options!$D$18=1, IFERROR(MAX(IF($I$200:$R$200=1,(I140:R140),"")),
     MAX(IF($I$200:$R$200=2,(I140:R140),""))),
IF(Options!$D$19=1, IFERROR(AVERAGE(IF($I$200:$R$200=1,(I140:R140),"")),
     AVERAGE(IF($I$200:$R$200=2,(I140:R140),""))),
IF(Options!$D$20=1, IFERROR(IF(OR(IF(ISNUMBER(I140:R140),IF(I$200:R$200 = 1,I140:R140, ""), "")=0), 0, GEOMEAN(IF(ISNUMBER(I140:R140),IF(I$200:R$200 = 1,I140:R140, ""), ""))),
   IF(OR(IF(ISNUMBER(I140:R140),IF(I$200:R$200 = 2,I140:R140, ""), "")=0), 0, GEOMEAN(IF(ISNUMBER(I140:R140),IF(I$200:R$200 = 2,I140:R140, ""), "")))))))</f>
        <v>10</v>
      </c>
      <c r="H140" s="103" t="s">
        <v>276</v>
      </c>
      <c r="I140" s="89">
        <v>4.16</v>
      </c>
      <c r="J140" s="89">
        <v>4.7619047619047397</v>
      </c>
      <c r="K140" s="89">
        <v>0.38978941640088899</v>
      </c>
      <c r="L140" s="89">
        <v>3.5440797465101301</v>
      </c>
      <c r="M140" s="89">
        <v>10</v>
      </c>
      <c r="N140" s="89">
        <v>10</v>
      </c>
      <c r="O140" s="89">
        <v>0.70461538461538498</v>
      </c>
      <c r="P140" s="89">
        <v>5.75</v>
      </c>
      <c r="Q140" s="184">
        <v>0</v>
      </c>
      <c r="R140" s="186">
        <v>0</v>
      </c>
      <c r="S140" s="185"/>
    </row>
    <row r="141" spans="1:19" x14ac:dyDescent="0.2">
      <c r="A141" s="85">
        <v>136</v>
      </c>
      <c r="B141" s="85" t="s">
        <v>277</v>
      </c>
      <c r="C141" s="85" t="s">
        <v>278</v>
      </c>
      <c r="D141" s="86" t="str">
        <f t="shared" si="2"/>
        <v/>
      </c>
      <c r="E141" s="89">
        <f>IF(Options!$D$24 = 1, MAX(F141, G141),
IF(Options!$D$25 = 1, AVERAGE(F141,G141),
IF(Options!$D$26 = 1, IFERROR(GEOMEAN(F141, G141), MAX(F141, G141)))))</f>
        <v>7.064009749313521</v>
      </c>
      <c r="F141" s="89" cm="1">
        <f t="array" ref="F141">IF(Options!$D$18=1, IFERROR(MAX(IF($I$199:$R$199=1,(I141:R141),"")),
     MAX(IF($I$199:$R$199=2,(I141:R141),""))),
IF(Options!$D$19=1, IFERROR(AVERAGE(IF($I$199:$R$199=1,I141:R141,"")),
     AVERAGE(IF($I$199:$R$199=2,(I141:R141),""))),
IF(Options!$D$20=1, IFERROR(IF(OR(IF(ISNUMBER(I141:R141),IF(I$199:R$199 = 1,I141:R141, ""), "")=0), 0, GEOMEAN(IF(ISNUMBER(I141:R141),IF(I$199:R$199 = 1,I141:R141, ""), ""))),
   IF(OR(IF(ISNUMBER(I141:R141),IF(I$199:R$199 = 2,I141:R141, ""), "")=0), 0, GEOMEAN(IF(ISNUMBER(I141:R141),IF(I$199:R$199 = 2,I141:R141, ""), "")))))))</f>
        <v>6.75</v>
      </c>
      <c r="G141" s="89" cm="1">
        <f t="array" ref="G141">IF(Options!$D$18=1, IFERROR(MAX(IF($I$200:$R$200=1,(I141:R141),"")),
     MAX(IF($I$200:$R$200=2,(I141:R141),""))),
IF(Options!$D$19=1, IFERROR(AVERAGE(IF($I$200:$R$200=1,(I141:R141),"")),
     AVERAGE(IF($I$200:$R$200=2,(I141:R141),""))),
IF(Options!$D$20=1, IFERROR(IF(OR(IF(ISNUMBER(I141:R141),IF(I$200:R$200 = 1,I141:R141, ""), "")=0), 0, GEOMEAN(IF(ISNUMBER(I141:R141),IF(I$200:R$200 = 1,I141:R141, ""), ""))),
   IF(OR(IF(ISNUMBER(I141:R141),IF(I$200:R$200 = 2,I141:R141, ""), "")=0), 0, GEOMEAN(IF(ISNUMBER(I141:R141),IF(I$200:R$200 = 2,I141:R141, ""), "")))))))</f>
        <v>7.3926272205031802</v>
      </c>
      <c r="H141" s="103" t="s">
        <v>278</v>
      </c>
      <c r="I141" s="89">
        <v>4.4800000000000004</v>
      </c>
      <c r="J141" s="89">
        <v>7.1428571428571104</v>
      </c>
      <c r="K141" s="89">
        <v>0</v>
      </c>
      <c r="L141" s="89">
        <v>7.3926272205031802</v>
      </c>
      <c r="M141" s="89">
        <v>3.0295999999999998</v>
      </c>
      <c r="N141" s="89">
        <v>0.52600000000000002</v>
      </c>
      <c r="O141" s="89">
        <v>2.7323076923076899</v>
      </c>
      <c r="P141" s="89">
        <v>6.75</v>
      </c>
      <c r="Q141" s="184">
        <v>0</v>
      </c>
      <c r="R141" s="186">
        <v>0</v>
      </c>
      <c r="S141" s="185"/>
    </row>
    <row r="142" spans="1:19" x14ac:dyDescent="0.2">
      <c r="A142" s="85">
        <v>137</v>
      </c>
      <c r="B142" s="85" t="s">
        <v>279</v>
      </c>
      <c r="C142" s="85" t="s">
        <v>280</v>
      </c>
      <c r="D142" s="86" t="str">
        <f t="shared" si="2"/>
        <v/>
      </c>
      <c r="E142" s="89">
        <f>IF(Options!$D$24 = 1, MAX(F142, G142),
IF(Options!$D$25 = 1, AVERAGE(F142,G142),
IF(Options!$D$26 = 1, IFERROR(GEOMEAN(F142, G142), MAX(F142, G142)))))</f>
        <v>9.6199999999999992</v>
      </c>
      <c r="F142" s="89" cm="1">
        <f t="array" ref="F142">IF(Options!$D$18=1, IFERROR(MAX(IF($I$199:$R$199=1,(I142:R142),"")),
     MAX(IF($I$199:$R$199=2,(I142:R142),""))),
IF(Options!$D$19=1, IFERROR(AVERAGE(IF($I$199:$R$199=1,I142:R142,"")),
     AVERAGE(IF($I$199:$R$199=2,(I142:R142),""))),
IF(Options!$D$20=1, IFERROR(IF(OR(IF(ISNUMBER(I142:R142),IF(I$199:R$199 = 1,I142:R142, ""), "")=0), 0, GEOMEAN(IF(ISNUMBER(I142:R142),IF(I$199:R$199 = 1,I142:R142, ""), ""))),
   IF(OR(IF(ISNUMBER(I142:R142),IF(I$199:R$199 = 2,I142:R142, ""), "")=0), 0, GEOMEAN(IF(ISNUMBER(I142:R142),IF(I$199:R$199 = 2,I142:R142, ""), "")))))))</f>
        <v>9.6199999999999992</v>
      </c>
      <c r="G142" s="89" cm="1">
        <f t="array" ref="G142">IF(Options!$D$18=1, IFERROR(MAX(IF($I$200:$R$200=1,(I142:R142),"")),
     MAX(IF($I$200:$R$200=2,(I142:R142),""))),
IF(Options!$D$19=1, IFERROR(AVERAGE(IF($I$200:$R$200=1,(I142:R142),"")),
     AVERAGE(IF($I$200:$R$200=2,(I142:R142),""))),
IF(Options!$D$20=1, IFERROR(IF(OR(IF(ISNUMBER(I142:R142),IF(I$200:R$200 = 1,I142:R142, ""), "")=0), 0, GEOMEAN(IF(ISNUMBER(I142:R142),IF(I$200:R$200 = 1,I142:R142, ""), ""))),
   IF(OR(IF(ISNUMBER(I142:R142),IF(I$200:R$200 = 2,I142:R142, ""), "")=0), 0, GEOMEAN(IF(ISNUMBER(I142:R142),IF(I$200:R$200 = 2,I142:R142, ""), "")))))))</f>
        <v>0</v>
      </c>
      <c r="H142" s="103" t="s">
        <v>280</v>
      </c>
      <c r="I142" s="89">
        <v>9.6199999999999992</v>
      </c>
      <c r="J142" s="89" t="s">
        <v>473</v>
      </c>
      <c r="K142" s="89" t="s">
        <v>473</v>
      </c>
      <c r="L142" s="89" t="s">
        <v>473</v>
      </c>
      <c r="M142" s="89" t="s">
        <v>473</v>
      </c>
      <c r="N142" s="89" t="s">
        <v>473</v>
      </c>
      <c r="O142" s="89" t="s">
        <v>473</v>
      </c>
      <c r="P142" s="89">
        <v>4.75</v>
      </c>
      <c r="Q142" s="184">
        <v>0</v>
      </c>
      <c r="R142" s="186">
        <v>0</v>
      </c>
      <c r="S142" s="185"/>
    </row>
    <row r="143" spans="1:19" x14ac:dyDescent="0.2">
      <c r="A143" s="85">
        <v>138</v>
      </c>
      <c r="B143" s="85" t="s">
        <v>281</v>
      </c>
      <c r="C143" s="85" t="s">
        <v>282</v>
      </c>
      <c r="D143" s="86" t="str">
        <f t="shared" si="2"/>
        <v/>
      </c>
      <c r="E143" s="89">
        <f>IF(Options!$D$24 = 1, MAX(F143, G143),
IF(Options!$D$25 = 1, AVERAGE(F143,G143),
IF(Options!$D$26 = 1, IFERROR(GEOMEAN(F143, G143), MAX(F143, G143)))))</f>
        <v>9.6176920308356717</v>
      </c>
      <c r="F143" s="89" cm="1">
        <f t="array" ref="F143">IF(Options!$D$18=1, IFERROR(MAX(IF($I$199:$R$199=1,(I143:R143),"")),
     MAX(IF($I$199:$R$199=2,(I143:R143),""))),
IF(Options!$D$19=1, IFERROR(AVERAGE(IF($I$199:$R$199=1,I143:R143,"")),
     AVERAGE(IF($I$199:$R$199=2,(I143:R143),""))),
IF(Options!$D$20=1, IFERROR(IF(OR(IF(ISNUMBER(I143:R143),IF(I$199:R$199 = 1,I143:R143, ""), "")=0), 0, GEOMEAN(IF(ISNUMBER(I143:R143),IF(I$199:R$199 = 1,I143:R143, ""), ""))),
   IF(OR(IF(ISNUMBER(I143:R143),IF(I$199:R$199 = 2,I143:R143, ""), "")=0), 0, GEOMEAN(IF(ISNUMBER(I143:R143),IF(I$199:R$199 = 2,I143:R143, ""), "")))))))</f>
        <v>9.25</v>
      </c>
      <c r="G143" s="89" cm="1">
        <f t="array" ref="G143">IF(Options!$D$18=1, IFERROR(MAX(IF($I$200:$R$200=1,(I143:R143),"")),
     MAX(IF($I$200:$R$200=2,(I143:R143),""))),
IF(Options!$D$19=1, IFERROR(AVERAGE(IF($I$200:$R$200=1,(I143:R143),"")),
     AVERAGE(IF($I$200:$R$200=2,(I143:R143),""))),
IF(Options!$D$20=1, IFERROR(IF(OR(IF(ISNUMBER(I143:R143),IF(I$200:R$200 = 1,I143:R143, ""), "")=0), 0, GEOMEAN(IF(ISNUMBER(I143:R143),IF(I$200:R$200 = 1,I143:R143, ""), ""))),
   IF(OR(IF(ISNUMBER(I143:R143),IF(I$200:R$200 = 2,I143:R143, ""), "")=0), 0, GEOMEAN(IF(ISNUMBER(I143:R143),IF(I$200:R$200 = 2,I143:R143, ""), "")))))))</f>
        <v>10</v>
      </c>
      <c r="H143" s="103" t="s">
        <v>282</v>
      </c>
      <c r="I143" s="89">
        <v>8.44</v>
      </c>
      <c r="J143" s="89">
        <v>7.1428571428571104</v>
      </c>
      <c r="K143" s="89">
        <v>4.7017463410906002</v>
      </c>
      <c r="L143" s="89">
        <v>10</v>
      </c>
      <c r="M143" s="89">
        <v>1.3406</v>
      </c>
      <c r="N143" s="89">
        <v>0.28799999999999998</v>
      </c>
      <c r="O143" s="89">
        <v>3.97384615384615</v>
      </c>
      <c r="P143" s="89">
        <v>9.25</v>
      </c>
      <c r="Q143" s="184">
        <v>0</v>
      </c>
      <c r="R143" s="186">
        <v>0</v>
      </c>
      <c r="S143" s="185"/>
    </row>
    <row r="144" spans="1:19" x14ac:dyDescent="0.2">
      <c r="A144" s="85">
        <v>139</v>
      </c>
      <c r="B144" s="85" t="s">
        <v>283</v>
      </c>
      <c r="C144" s="85" t="s">
        <v>284</v>
      </c>
      <c r="D144" s="86" t="str">
        <f t="shared" si="2"/>
        <v/>
      </c>
      <c r="E144" s="89">
        <f>IF(Options!$D$24 = 1, MAX(F144, G144),
IF(Options!$D$25 = 1, AVERAGE(F144,G144),
IF(Options!$D$26 = 1, IFERROR(GEOMEAN(F144, G144), MAX(F144, G144)))))</f>
        <v>5.4037024344425184</v>
      </c>
      <c r="F144" s="89" cm="1">
        <f t="array" ref="F144">IF(Options!$D$18=1, IFERROR(MAX(IF($I$199:$R$199=1,(I144:R144),"")),
     MAX(IF($I$199:$R$199=2,(I144:R144),""))),
IF(Options!$D$19=1, IFERROR(AVERAGE(IF($I$199:$R$199=1,I144:R144,"")),
     AVERAGE(IF($I$199:$R$199=2,(I144:R144),""))),
IF(Options!$D$20=1, IFERROR(IF(OR(IF(ISNUMBER(I144:R144),IF(I$199:R$199 = 1,I144:R144, ""), "")=0), 0, GEOMEAN(IF(ISNUMBER(I144:R144),IF(I$199:R$199 = 1,I144:R144, ""), ""))),
   IF(OR(IF(ISNUMBER(I144:R144),IF(I$199:R$199 = 2,I144:R144, ""), "")=0), 0, GEOMEAN(IF(ISNUMBER(I144:R144),IF(I$199:R$199 = 2,I144:R144, ""), "")))))))</f>
        <v>2.92</v>
      </c>
      <c r="G144" s="89" cm="1">
        <f t="array" ref="G144">IF(Options!$D$18=1, IFERROR(MAX(IF($I$200:$R$200=1,(I144:R144),"")),
     MAX(IF($I$200:$R$200=2,(I144:R144),""))),
IF(Options!$D$19=1, IFERROR(AVERAGE(IF($I$200:$R$200=1,(I144:R144),"")),
     AVERAGE(IF($I$200:$R$200=2,(I144:R144),""))),
IF(Options!$D$20=1, IFERROR(IF(OR(IF(ISNUMBER(I144:R144),IF(I$200:R$200 = 1,I144:R144, ""), "")=0), 0, GEOMEAN(IF(ISNUMBER(I144:R144),IF(I$200:R$200 = 1,I144:R144, ""), ""))),
   IF(OR(IF(ISNUMBER(I144:R144),IF(I$200:R$200 = 2,I144:R144, ""), "")=0), 0, GEOMEAN(IF(ISNUMBER(I144:R144),IF(I$200:R$200 = 2,I144:R144, ""), "")))))))</f>
        <v>10</v>
      </c>
      <c r="H144" s="103" t="s">
        <v>284</v>
      </c>
      <c r="I144" s="89">
        <v>2.92</v>
      </c>
      <c r="J144" s="89">
        <v>2.3809523809523698</v>
      </c>
      <c r="K144" s="89">
        <v>3.1739096685481099</v>
      </c>
      <c r="L144" s="89">
        <v>4.9690166846718098</v>
      </c>
      <c r="M144" s="89">
        <v>10</v>
      </c>
      <c r="N144" s="89">
        <v>10</v>
      </c>
      <c r="O144" s="89">
        <v>1.4261538461538401</v>
      </c>
      <c r="P144" s="89">
        <v>2.75</v>
      </c>
      <c r="Q144" s="184">
        <v>0</v>
      </c>
      <c r="R144" s="186">
        <v>0</v>
      </c>
      <c r="S144" s="185"/>
    </row>
    <row r="145" spans="1:19" x14ac:dyDescent="0.2">
      <c r="A145" s="85">
        <v>140</v>
      </c>
      <c r="B145" s="85" t="s">
        <v>285</v>
      </c>
      <c r="C145" s="85" t="s">
        <v>286</v>
      </c>
      <c r="D145" s="86" t="str">
        <f t="shared" si="2"/>
        <v/>
      </c>
      <c r="E145" s="89">
        <f>IF(Options!$D$24 = 1, MAX(F145, G145),
IF(Options!$D$25 = 1, AVERAGE(F145,G145),
IF(Options!$D$26 = 1, IFERROR(GEOMEAN(F145, G145), MAX(F145, G145)))))</f>
        <v>6.75</v>
      </c>
      <c r="F145" s="89" cm="1">
        <f t="array" ref="F145">IF(Options!$D$18=1, IFERROR(MAX(IF($I$199:$R$199=1,(I145:R145),"")),
     MAX(IF($I$199:$R$199=2,(I145:R145),""))),
IF(Options!$D$19=1, IFERROR(AVERAGE(IF($I$199:$R$199=1,I145:R145,"")),
     AVERAGE(IF($I$199:$R$199=2,(I145:R145),""))),
IF(Options!$D$20=1, IFERROR(IF(OR(IF(ISNUMBER(I145:R145),IF(I$199:R$199 = 1,I145:R145, ""), "")=0), 0, GEOMEAN(IF(ISNUMBER(I145:R145),IF(I$199:R$199 = 1,I145:R145, ""), ""))),
   IF(OR(IF(ISNUMBER(I145:R145),IF(I$199:R$199 = 2,I145:R145, ""), "")=0), 0, GEOMEAN(IF(ISNUMBER(I145:R145),IF(I$199:R$199 = 2,I145:R145, ""), "")))))))</f>
        <v>6.75</v>
      </c>
      <c r="G145" s="89" cm="1">
        <f t="array" ref="G145">IF(Options!$D$18=1, IFERROR(MAX(IF($I$200:$R$200=1,(I145:R145),"")),
     MAX(IF($I$200:$R$200=2,(I145:R145),""))),
IF(Options!$D$19=1, IFERROR(AVERAGE(IF($I$200:$R$200=1,(I145:R145),"")),
     AVERAGE(IF($I$200:$R$200=2,(I145:R145),""))),
IF(Options!$D$20=1, IFERROR(IF(OR(IF(ISNUMBER(I145:R145),IF(I$200:R$200 = 1,I145:R145, ""), "")=0), 0, GEOMEAN(IF(ISNUMBER(I145:R145),IF(I$200:R$200 = 1,I145:R145, ""), ""))),
   IF(OR(IF(ISNUMBER(I145:R145),IF(I$200:R$200 = 2,I145:R145, ""), "")=0), 0, GEOMEAN(IF(ISNUMBER(I145:R145),IF(I$200:R$200 = 2,I145:R145, ""), "")))))))</f>
        <v>0</v>
      </c>
      <c r="H145" s="103" t="s">
        <v>286</v>
      </c>
      <c r="I145" s="89">
        <v>0</v>
      </c>
      <c r="J145" s="89" t="s">
        <v>473</v>
      </c>
      <c r="K145" s="89" t="s">
        <v>473</v>
      </c>
      <c r="L145" s="89" t="s">
        <v>473</v>
      </c>
      <c r="M145" s="89" t="s">
        <v>473</v>
      </c>
      <c r="N145" s="89" t="s">
        <v>473</v>
      </c>
      <c r="O145" s="89" t="s">
        <v>473</v>
      </c>
      <c r="P145" s="89">
        <v>6.75</v>
      </c>
      <c r="Q145" s="184">
        <v>0</v>
      </c>
      <c r="R145" s="186">
        <v>0</v>
      </c>
      <c r="S145" s="185"/>
    </row>
    <row r="146" spans="1:19" x14ac:dyDescent="0.2">
      <c r="A146" s="85">
        <v>141</v>
      </c>
      <c r="B146" s="85" t="s">
        <v>287</v>
      </c>
      <c r="C146" s="85" t="s">
        <v>288</v>
      </c>
      <c r="D146" s="86" t="str">
        <f t="shared" si="2"/>
        <v/>
      </c>
      <c r="E146" s="89">
        <f>IF(Options!$D$24 = 1, MAX(F146, G146),
IF(Options!$D$25 = 1, AVERAGE(F146,G146),
IF(Options!$D$26 = 1, IFERROR(GEOMEAN(F146, G146), MAX(F146, G146)))))</f>
        <v>3.0860669992418308</v>
      </c>
      <c r="F146" s="89" cm="1">
        <f t="array" ref="F146">IF(Options!$D$18=1, IFERROR(MAX(IF($I$199:$R$199=1,(I146:R146),"")),
     MAX(IF($I$199:$R$199=2,(I146:R146),""))),
IF(Options!$D$19=1, IFERROR(AVERAGE(IF($I$199:$R$199=1,I146:R146,"")),
     AVERAGE(IF($I$199:$R$199=2,(I146:R146),""))),
IF(Options!$D$20=1, IFERROR(IF(OR(IF(ISNUMBER(I146:R146),IF(I$199:R$199 = 1,I146:R146, ""), "")=0), 0, GEOMEAN(IF(ISNUMBER(I146:R146),IF(I$199:R$199 = 1,I146:R146, ""), ""))),
   IF(OR(IF(ISNUMBER(I146:R146),IF(I$199:R$199 = 2,I146:R146, ""), "")=0), 0, GEOMEAN(IF(ISNUMBER(I146:R146),IF(I$199:R$199 = 2,I146:R146, ""), "")))))))</f>
        <v>2</v>
      </c>
      <c r="G146" s="89" cm="1">
        <f t="array" ref="G146">IF(Options!$D$18=1, IFERROR(MAX(IF($I$200:$R$200=1,(I146:R146),"")),
     MAX(IF($I$200:$R$200=2,(I146:R146),""))),
IF(Options!$D$19=1, IFERROR(AVERAGE(IF($I$200:$R$200=1,(I146:R146),"")),
     AVERAGE(IF($I$200:$R$200=2,(I146:R146),""))),
IF(Options!$D$20=1, IFERROR(IF(OR(IF(ISNUMBER(I146:R146),IF(I$200:R$200 = 1,I146:R146, ""), "")=0), 0, GEOMEAN(IF(ISNUMBER(I146:R146),IF(I$200:R$200 = 1,I146:R146, ""), ""))),
   IF(OR(IF(ISNUMBER(I146:R146),IF(I$200:R$200 = 2,I146:R146, ""), "")=0), 0, GEOMEAN(IF(ISNUMBER(I146:R146),IF(I$200:R$200 = 2,I146:R146, ""), "")))))))</f>
        <v>4.7619047619047397</v>
      </c>
      <c r="H146" s="103" t="s">
        <v>288</v>
      </c>
      <c r="I146" s="89">
        <v>1.94</v>
      </c>
      <c r="J146" s="89">
        <v>4.7619047619047397</v>
      </c>
      <c r="K146" s="89">
        <v>0</v>
      </c>
      <c r="L146" s="89">
        <v>0</v>
      </c>
      <c r="M146" s="89">
        <v>1.6122799999999999</v>
      </c>
      <c r="N146" s="89">
        <v>1.9339999999999999</v>
      </c>
      <c r="O146" s="89">
        <v>3.2307692307691503E-2</v>
      </c>
      <c r="P146" s="89">
        <v>2</v>
      </c>
      <c r="Q146" s="184">
        <v>0</v>
      </c>
      <c r="R146" s="186">
        <v>0</v>
      </c>
      <c r="S146" s="185"/>
    </row>
    <row r="147" spans="1:19" x14ac:dyDescent="0.2">
      <c r="A147" s="85">
        <v>142</v>
      </c>
      <c r="B147" s="85" t="s">
        <v>289</v>
      </c>
      <c r="C147" s="85" t="s">
        <v>290</v>
      </c>
      <c r="D147" s="86" t="str">
        <f t="shared" si="2"/>
        <v/>
      </c>
      <c r="E147" s="89">
        <f>IF(Options!$D$24 = 1, MAX(F147, G147),
IF(Options!$D$25 = 1, AVERAGE(F147,G147),
IF(Options!$D$26 = 1, IFERROR(GEOMEAN(F147, G147), MAX(F147, G147)))))</f>
        <v>8.2825116963394638</v>
      </c>
      <c r="F147" s="89" cm="1">
        <f t="array" ref="F147">IF(Options!$D$18=1, IFERROR(MAX(IF($I$199:$R$199=1,(I147:R147),"")),
     MAX(IF($I$199:$R$199=2,(I147:R147),""))),
IF(Options!$D$19=1, IFERROR(AVERAGE(IF($I$199:$R$199=1,I147:R147,"")),
     AVERAGE(IF($I$199:$R$199=2,(I147:R147),""))),
IF(Options!$D$20=1, IFERROR(IF(OR(IF(ISNUMBER(I147:R147),IF(I$199:R$199 = 1,I147:R147, ""), "")=0), 0, GEOMEAN(IF(ISNUMBER(I147:R147),IF(I$199:R$199 = 1,I147:R147, ""), ""))),
   IF(OR(IF(ISNUMBER(I147:R147),IF(I$199:R$199 = 2,I147:R147, ""), "")=0), 0, GEOMEAN(IF(ISNUMBER(I147:R147),IF(I$199:R$199 = 2,I147:R147, ""), "")))))))</f>
        <v>6.86</v>
      </c>
      <c r="G147" s="89" cm="1">
        <f t="array" ref="G147">IF(Options!$D$18=1, IFERROR(MAX(IF($I$200:$R$200=1,(I147:R147),"")),
     MAX(IF($I$200:$R$200=2,(I147:R147),""))),
IF(Options!$D$19=1, IFERROR(AVERAGE(IF($I$200:$R$200=1,(I147:R147),"")),
     AVERAGE(IF($I$200:$R$200=2,(I147:R147),""))),
IF(Options!$D$20=1, IFERROR(IF(OR(IF(ISNUMBER(I147:R147),IF(I$200:R$200 = 1,I147:R147, ""), "")=0), 0, GEOMEAN(IF(ISNUMBER(I147:R147),IF(I$200:R$200 = 1,I147:R147, ""), ""))),
   IF(OR(IF(ISNUMBER(I147:R147),IF(I$200:R$200 = 2,I147:R147, ""), "")=0), 0, GEOMEAN(IF(ISNUMBER(I147:R147),IF(I$200:R$200 = 2,I147:R147, ""), "")))))))</f>
        <v>10</v>
      </c>
      <c r="H147" s="103" t="s">
        <v>290</v>
      </c>
      <c r="I147" s="89">
        <v>6.86</v>
      </c>
      <c r="J147" s="89">
        <v>4.7619047619047397</v>
      </c>
      <c r="K147" s="89">
        <v>5.6225181434250802</v>
      </c>
      <c r="L147" s="89">
        <v>2.6615954590219499</v>
      </c>
      <c r="M147" s="89">
        <v>10</v>
      </c>
      <c r="N147" s="89">
        <v>10</v>
      </c>
      <c r="O147" s="89">
        <v>2.0184615384615401</v>
      </c>
      <c r="P147" s="89">
        <v>4</v>
      </c>
      <c r="Q147" s="184">
        <v>0</v>
      </c>
      <c r="R147" s="186">
        <v>0</v>
      </c>
      <c r="S147" s="185"/>
    </row>
    <row r="148" spans="1:19" x14ac:dyDescent="0.2">
      <c r="A148" s="85">
        <v>143</v>
      </c>
      <c r="B148" s="85" t="s">
        <v>291</v>
      </c>
      <c r="C148" s="85" t="s">
        <v>292</v>
      </c>
      <c r="D148" s="86" t="str">
        <f t="shared" si="2"/>
        <v/>
      </c>
      <c r="E148" s="89">
        <f>IF(Options!$D$24 = 1, MAX(F148, G148),
IF(Options!$D$25 = 1, AVERAGE(F148,G148),
IF(Options!$D$26 = 1, IFERROR(GEOMEAN(F148, G148), MAX(F148, G148)))))</f>
        <v>7.5894663844041101</v>
      </c>
      <c r="F148" s="89" cm="1">
        <f t="array" ref="F148">IF(Options!$D$18=1, IFERROR(MAX(IF($I$199:$R$199=1,(I148:R148),"")),
     MAX(IF($I$199:$R$199=2,(I148:R148),""))),
IF(Options!$D$19=1, IFERROR(AVERAGE(IF($I$199:$R$199=1,I148:R148,"")),
     AVERAGE(IF($I$199:$R$199=2,(I148:R148),""))),
IF(Options!$D$20=1, IFERROR(IF(OR(IF(ISNUMBER(I148:R148),IF(I$199:R$199 = 1,I148:R148, ""), "")=0), 0, GEOMEAN(IF(ISNUMBER(I148:R148),IF(I$199:R$199 = 1,I148:R148, ""), ""))),
   IF(OR(IF(ISNUMBER(I148:R148),IF(I$199:R$199 = 2,I148:R148, ""), "")=0), 0, GEOMEAN(IF(ISNUMBER(I148:R148),IF(I$199:R$199 = 2,I148:R148, ""), "")))))))</f>
        <v>5.76</v>
      </c>
      <c r="G148" s="89" cm="1">
        <f t="array" ref="G148">IF(Options!$D$18=1, IFERROR(MAX(IF($I$200:$R$200=1,(I148:R148),"")),
     MAX(IF($I$200:$R$200=2,(I148:R148),""))),
IF(Options!$D$19=1, IFERROR(AVERAGE(IF($I$200:$R$200=1,(I148:R148),"")),
     AVERAGE(IF($I$200:$R$200=2,(I148:R148),""))),
IF(Options!$D$20=1, IFERROR(IF(OR(IF(ISNUMBER(I148:R148),IF(I$200:R$200 = 1,I148:R148, ""), "")=0), 0, GEOMEAN(IF(ISNUMBER(I148:R148),IF(I$200:R$200 = 1,I148:R148, ""), ""))),
   IF(OR(IF(ISNUMBER(I148:R148),IF(I$200:R$200 = 2,I148:R148, ""), "")=0), 0, GEOMEAN(IF(ISNUMBER(I148:R148),IF(I$200:R$200 = 2,I148:R148, ""), "")))))))</f>
        <v>10</v>
      </c>
      <c r="H148" s="103" t="s">
        <v>292</v>
      </c>
      <c r="I148" s="89">
        <v>5.76</v>
      </c>
      <c r="J148" s="89">
        <v>2.3809523809523698</v>
      </c>
      <c r="K148" s="89">
        <v>8.5897435897435894</v>
      </c>
      <c r="L148" s="89">
        <v>0.99718566651441698</v>
      </c>
      <c r="M148" s="89">
        <v>8.0625199999999992</v>
      </c>
      <c r="N148" s="89">
        <v>1.0900000000000001</v>
      </c>
      <c r="O148" s="89">
        <v>2.1153846153846199</v>
      </c>
      <c r="P148" s="89">
        <v>3.25</v>
      </c>
      <c r="Q148" s="184">
        <v>10</v>
      </c>
      <c r="R148" s="186">
        <v>0</v>
      </c>
      <c r="S148" s="185"/>
    </row>
    <row r="149" spans="1:19" x14ac:dyDescent="0.2">
      <c r="A149" s="85">
        <v>144</v>
      </c>
      <c r="B149" s="85" t="s">
        <v>293</v>
      </c>
      <c r="C149" s="85" t="s">
        <v>294</v>
      </c>
      <c r="D149" s="86" t="str">
        <f t="shared" si="2"/>
        <v/>
      </c>
      <c r="E149" s="89">
        <f>IF(Options!$D$24 = 1, MAX(F149, G149),
IF(Options!$D$25 = 1, AVERAGE(F149,G149),
IF(Options!$D$26 = 1, IFERROR(GEOMEAN(F149, G149), MAX(F149, G149)))))</f>
        <v>6.957010852370435</v>
      </c>
      <c r="F149" s="89" cm="1">
        <f t="array" ref="F149">IF(Options!$D$18=1, IFERROR(MAX(IF($I$199:$R$199=1,(I149:R149),"")),
     MAX(IF($I$199:$R$199=2,(I149:R149),""))),
IF(Options!$D$19=1, IFERROR(AVERAGE(IF($I$199:$R$199=1,I149:R149,"")),
     AVERAGE(IF($I$199:$R$199=2,(I149:R149),""))),
IF(Options!$D$20=1, IFERROR(IF(OR(IF(ISNUMBER(I149:R149),IF(I$199:R$199 = 1,I149:R149, ""), "")=0), 0, GEOMEAN(IF(ISNUMBER(I149:R149),IF(I$199:R$199 = 1,I149:R149, ""), ""))),
   IF(OR(IF(ISNUMBER(I149:R149),IF(I$199:R$199 = 2,I149:R149, ""), "")=0), 0, GEOMEAN(IF(ISNUMBER(I149:R149),IF(I$199:R$199 = 2,I149:R149, ""), "")))))))</f>
        <v>4.84</v>
      </c>
      <c r="G149" s="89" cm="1">
        <f t="array" ref="G149">IF(Options!$D$18=1, IFERROR(MAX(IF($I$200:$R$200=1,(I149:R149),"")),
     MAX(IF($I$200:$R$200=2,(I149:R149),""))),
IF(Options!$D$19=1, IFERROR(AVERAGE(IF($I$200:$R$200=1,(I149:R149),"")),
     AVERAGE(IF($I$200:$R$200=2,(I149:R149),""))),
IF(Options!$D$20=1, IFERROR(IF(OR(IF(ISNUMBER(I149:R149),IF(I$200:R$200 = 1,I149:R149, ""), "")=0), 0, GEOMEAN(IF(ISNUMBER(I149:R149),IF(I$200:R$200 = 1,I149:R149, ""), ""))),
   IF(OR(IF(ISNUMBER(I149:R149),IF(I$200:R$200 = 2,I149:R149, ""), "")=0), 0, GEOMEAN(IF(ISNUMBER(I149:R149),IF(I$200:R$200 = 2,I149:R149, ""), "")))))))</f>
        <v>10</v>
      </c>
      <c r="H149" s="103" t="s">
        <v>294</v>
      </c>
      <c r="I149" s="89">
        <v>4.84</v>
      </c>
      <c r="J149" s="89">
        <v>0</v>
      </c>
      <c r="K149" s="89">
        <v>2.9039622563015799</v>
      </c>
      <c r="L149" s="89">
        <v>2.39325298095289</v>
      </c>
      <c r="M149" s="89">
        <v>10</v>
      </c>
      <c r="N149" s="89">
        <v>10</v>
      </c>
      <c r="O149" s="89">
        <v>0.92923076923076997</v>
      </c>
      <c r="P149" s="89">
        <v>4.25</v>
      </c>
      <c r="Q149" s="184">
        <v>0</v>
      </c>
      <c r="R149" s="186">
        <v>0</v>
      </c>
      <c r="S149" s="185"/>
    </row>
    <row r="150" spans="1:19" x14ac:dyDescent="0.2">
      <c r="A150" s="85">
        <v>145</v>
      </c>
      <c r="B150" s="85" t="s">
        <v>295</v>
      </c>
      <c r="C150" s="85" t="s">
        <v>296</v>
      </c>
      <c r="D150" s="86" t="str">
        <f t="shared" si="2"/>
        <v/>
      </c>
      <c r="E150" s="89">
        <f>IF(Options!$D$24 = 1, MAX(F150, G150),
IF(Options!$D$25 = 1, AVERAGE(F150,G150),
IF(Options!$D$26 = 1, IFERROR(GEOMEAN(F150, G150), MAX(F150, G150)))))</f>
        <v>5.5909845011686166</v>
      </c>
      <c r="F150" s="89" cm="1">
        <f t="array" ref="F150">IF(Options!$D$18=1, IFERROR(MAX(IF($I$199:$R$199=1,(I150:R150),"")),
     MAX(IF($I$199:$R$199=2,(I150:R150),""))),
IF(Options!$D$19=1, IFERROR(AVERAGE(IF($I$199:$R$199=1,I150:R150,"")),
     AVERAGE(IF($I$199:$R$199=2,(I150:R150),""))),
IF(Options!$D$20=1, IFERROR(IF(OR(IF(ISNUMBER(I150:R150),IF(I$199:R$199 = 1,I150:R150, ""), "")=0), 0, GEOMEAN(IF(ISNUMBER(I150:R150),IF(I$199:R$199 = 1,I150:R150, ""), ""))),
   IF(OR(IF(ISNUMBER(I150:R150),IF(I$199:R$199 = 2,I150:R150, ""), "")=0), 0, GEOMEAN(IF(ISNUMBER(I150:R150),IF(I$199:R$199 = 2,I150:R150, ""), "")))))))</f>
        <v>5.14</v>
      </c>
      <c r="G150" s="89" cm="1">
        <f t="array" ref="G150">IF(Options!$D$18=1, IFERROR(MAX(IF($I$200:$R$200=1,(I150:R150),"")),
     MAX(IF($I$200:$R$200=2,(I150:R150),""))),
IF(Options!$D$19=1, IFERROR(AVERAGE(IF($I$200:$R$200=1,(I150:R150),"")),
     AVERAGE(IF($I$200:$R$200=2,(I150:R150),""))),
IF(Options!$D$20=1, IFERROR(IF(OR(IF(ISNUMBER(I150:R150),IF(I$200:R$200 = 1,I150:R150, ""), "")=0), 0, GEOMEAN(IF(ISNUMBER(I150:R150),IF(I$200:R$200 = 1,I150:R150, ""), ""))),
   IF(OR(IF(ISNUMBER(I150:R150),IF(I$200:R$200 = 2,I150:R150, ""), "")=0), 0, GEOMEAN(IF(ISNUMBER(I150:R150),IF(I$200:R$200 = 2,I150:R150, ""), "")))))))</f>
        <v>6.08153846153846</v>
      </c>
      <c r="H150" s="103" t="s">
        <v>296</v>
      </c>
      <c r="I150" s="89">
        <v>5.14</v>
      </c>
      <c r="J150" s="89" t="s">
        <v>473</v>
      </c>
      <c r="K150" s="89">
        <v>0</v>
      </c>
      <c r="L150" s="89">
        <v>0</v>
      </c>
      <c r="M150" s="89">
        <v>2.4392800000000001</v>
      </c>
      <c r="N150" s="89">
        <v>5.22</v>
      </c>
      <c r="O150" s="89">
        <v>6.08153846153846</v>
      </c>
      <c r="P150" s="89">
        <v>3</v>
      </c>
      <c r="Q150" s="184">
        <v>0</v>
      </c>
      <c r="R150" s="186">
        <v>0</v>
      </c>
      <c r="S150" s="185"/>
    </row>
    <row r="151" spans="1:19" x14ac:dyDescent="0.2">
      <c r="A151" s="85">
        <v>146</v>
      </c>
      <c r="B151" s="85" t="s">
        <v>297</v>
      </c>
      <c r="C151" s="85" t="s">
        <v>298</v>
      </c>
      <c r="D151" s="86" t="str">
        <f t="shared" si="2"/>
        <v/>
      </c>
      <c r="E151" s="89">
        <f>IF(Options!$D$24 = 1, MAX(F151, G151),
IF(Options!$D$25 = 1, AVERAGE(F151,G151),
IF(Options!$D$26 = 1, IFERROR(GEOMEAN(F151, G151), MAX(F151, G151)))))</f>
        <v>8.4515425472851451</v>
      </c>
      <c r="F151" s="89" cm="1">
        <f t="array" ref="F151">IF(Options!$D$18=1, IFERROR(MAX(IF($I$199:$R$199=1,(I151:R151),"")),
     MAX(IF($I$199:$R$199=2,(I151:R151),""))),
IF(Options!$D$19=1, IFERROR(AVERAGE(IF($I$199:$R$199=1,I151:R151,"")),
     AVERAGE(IF($I$199:$R$199=2,(I151:R151),""))),
IF(Options!$D$20=1, IFERROR(IF(OR(IF(ISNUMBER(I151:R151),IF(I$199:R$199 = 1,I151:R151, ""), "")=0), 0, GEOMEAN(IF(ISNUMBER(I151:R151),IF(I$199:R$199 = 1,I151:R151, ""), ""))),
   IF(OR(IF(ISNUMBER(I151:R151),IF(I$199:R$199 = 2,I151:R151, ""), "")=0), 0, GEOMEAN(IF(ISNUMBER(I151:R151),IF(I$199:R$199 = 2,I151:R151, ""), "")))))))</f>
        <v>7.5</v>
      </c>
      <c r="G151" s="89" cm="1">
        <f t="array" ref="G151">IF(Options!$D$18=1, IFERROR(MAX(IF($I$200:$R$200=1,(I151:R151),"")),
     MAX(IF($I$200:$R$200=2,(I151:R151),""))),
IF(Options!$D$19=1, IFERROR(AVERAGE(IF($I$200:$R$200=1,(I151:R151),"")),
     AVERAGE(IF($I$200:$R$200=2,(I151:R151),""))),
IF(Options!$D$20=1, IFERROR(IF(OR(IF(ISNUMBER(I151:R151),IF(I$200:R$200 = 1,I151:R151, ""), "")=0), 0, GEOMEAN(IF(ISNUMBER(I151:R151),IF(I$200:R$200 = 1,I151:R151, ""), ""))),
   IF(OR(IF(ISNUMBER(I151:R151),IF(I$200:R$200 = 2,I151:R151, ""), "")=0), 0, GEOMEAN(IF(ISNUMBER(I151:R151),IF(I$200:R$200 = 2,I151:R151, ""), "")))))))</f>
        <v>9.5238095238094793</v>
      </c>
      <c r="H151" s="103" t="s">
        <v>298</v>
      </c>
      <c r="I151" s="89">
        <v>7.16</v>
      </c>
      <c r="J151" s="89">
        <v>9.5238095238094793</v>
      </c>
      <c r="K151" s="89">
        <v>0.92174588209195296</v>
      </c>
      <c r="L151" s="89">
        <v>0</v>
      </c>
      <c r="M151" s="89">
        <v>0.26071999999999901</v>
      </c>
      <c r="N151" s="89">
        <v>0.24200000000000099</v>
      </c>
      <c r="O151" s="89">
        <v>1.6661538461538501</v>
      </c>
      <c r="P151" s="89">
        <v>7.5</v>
      </c>
      <c r="Q151" s="184">
        <v>0</v>
      </c>
      <c r="R151" s="186">
        <v>0</v>
      </c>
      <c r="S151" s="185"/>
    </row>
    <row r="152" spans="1:19" x14ac:dyDescent="0.2">
      <c r="A152" s="85">
        <v>147</v>
      </c>
      <c r="B152" s="85" t="s">
        <v>299</v>
      </c>
      <c r="C152" s="85" t="s">
        <v>300</v>
      </c>
      <c r="D152" s="86" t="str">
        <f t="shared" si="2"/>
        <v/>
      </c>
      <c r="E152" s="89">
        <f>IF(Options!$D$24 = 1, MAX(F152, G152),
IF(Options!$D$25 = 1, AVERAGE(F152,G152),
IF(Options!$D$26 = 1, IFERROR(GEOMEAN(F152, G152), MAX(F152, G152)))))</f>
        <v>6.4342831768581652</v>
      </c>
      <c r="F152" s="89" cm="1">
        <f t="array" ref="F152">IF(Options!$D$18=1, IFERROR(MAX(IF($I$199:$R$199=1,(I152:R152),"")),
     MAX(IF($I$199:$R$199=2,(I152:R152),""))),
IF(Options!$D$19=1, IFERROR(AVERAGE(IF($I$199:$R$199=1,I152:R152,"")),
     AVERAGE(IF($I$199:$R$199=2,(I152:R152),""))),
IF(Options!$D$20=1, IFERROR(IF(OR(IF(ISNUMBER(I152:R152),IF(I$199:R$199 = 1,I152:R152, ""), "")=0), 0, GEOMEAN(IF(ISNUMBER(I152:R152),IF(I$199:R$199 = 1,I152:R152, ""), ""))),
   IF(OR(IF(ISNUMBER(I152:R152),IF(I$199:R$199 = 2,I152:R152, ""), "")=0), 0, GEOMEAN(IF(ISNUMBER(I152:R152),IF(I$199:R$199 = 2,I152:R152, ""), "")))))))</f>
        <v>4.1399999999999997</v>
      </c>
      <c r="G152" s="89" cm="1">
        <f t="array" ref="G152">IF(Options!$D$18=1, IFERROR(MAX(IF($I$200:$R$200=1,(I152:R152),"")),
     MAX(IF($I$200:$R$200=2,(I152:R152),""))),
IF(Options!$D$19=1, IFERROR(AVERAGE(IF($I$200:$R$200=1,(I152:R152),"")),
     AVERAGE(IF($I$200:$R$200=2,(I152:R152),""))),
IF(Options!$D$20=1, IFERROR(IF(OR(IF(ISNUMBER(I152:R152),IF(I$200:R$200 = 1,I152:R152, ""), "")=0), 0, GEOMEAN(IF(ISNUMBER(I152:R152),IF(I$200:R$200 = 1,I152:R152, ""), ""))),
   IF(OR(IF(ISNUMBER(I152:R152),IF(I$200:R$200 = 2,I152:R152, ""), "")=0), 0, GEOMEAN(IF(ISNUMBER(I152:R152),IF(I$200:R$200 = 2,I152:R152, ""), "")))))))</f>
        <v>10</v>
      </c>
      <c r="H152" s="103" t="s">
        <v>300</v>
      </c>
      <c r="I152" s="89">
        <v>4.1399999999999997</v>
      </c>
      <c r="J152" s="89">
        <v>7.1428571428571104</v>
      </c>
      <c r="K152" s="89">
        <v>0.89951357825523603</v>
      </c>
      <c r="L152" s="89">
        <v>1.2532007992191601</v>
      </c>
      <c r="M152" s="89">
        <v>0.54248000000000096</v>
      </c>
      <c r="N152" s="89">
        <v>0.33600000000000002</v>
      </c>
      <c r="O152" s="89">
        <v>2.72461538461538</v>
      </c>
      <c r="P152" s="89">
        <v>2</v>
      </c>
      <c r="Q152" s="184">
        <v>10</v>
      </c>
      <c r="R152" s="186">
        <v>0</v>
      </c>
      <c r="S152" s="185"/>
    </row>
    <row r="153" spans="1:19" x14ac:dyDescent="0.2">
      <c r="A153" s="85">
        <v>148</v>
      </c>
      <c r="B153" s="85" t="s">
        <v>301</v>
      </c>
      <c r="C153" s="85" t="s">
        <v>302</v>
      </c>
      <c r="D153" s="86" t="str">
        <f t="shared" si="2"/>
        <v/>
      </c>
      <c r="E153" s="89">
        <f>IF(Options!$D$24 = 1, MAX(F153, G153),
IF(Options!$D$25 = 1, AVERAGE(F153,G153),
IF(Options!$D$26 = 1, IFERROR(GEOMEAN(F153, G153), MAX(F153, G153)))))</f>
        <v>9.7467943448089631</v>
      </c>
      <c r="F153" s="89" cm="1">
        <f t="array" ref="F153">IF(Options!$D$18=1, IFERROR(MAX(IF($I$199:$R$199=1,(I153:R153),"")),
     MAX(IF($I$199:$R$199=2,(I153:R153),""))),
IF(Options!$D$19=1, IFERROR(AVERAGE(IF($I$199:$R$199=1,I153:R153,"")),
     AVERAGE(IF($I$199:$R$199=2,(I153:R153),""))),
IF(Options!$D$20=1, IFERROR(IF(OR(IF(ISNUMBER(I153:R153),IF(I$199:R$199 = 1,I153:R153, ""), "")=0), 0, GEOMEAN(IF(ISNUMBER(I153:R153),IF(I$199:R$199 = 1,I153:R153, ""), ""))),
   IF(OR(IF(ISNUMBER(I153:R153),IF(I$199:R$199 = 2,I153:R153, ""), "")=0), 0, GEOMEAN(IF(ISNUMBER(I153:R153),IF(I$199:R$199 = 2,I153:R153, ""), "")))))))</f>
        <v>9.5</v>
      </c>
      <c r="G153" s="89" cm="1">
        <f t="array" ref="G153">IF(Options!$D$18=1, IFERROR(MAX(IF($I$200:$R$200=1,(I153:R153),"")),
     MAX(IF($I$200:$R$200=2,(I153:R153),""))),
IF(Options!$D$19=1, IFERROR(AVERAGE(IF($I$200:$R$200=1,(I153:R153),"")),
     AVERAGE(IF($I$200:$R$200=2,(I153:R153),""))),
IF(Options!$D$20=1, IFERROR(IF(OR(IF(ISNUMBER(I153:R153),IF(I$200:R$200 = 1,I153:R153, ""), "")=0), 0, GEOMEAN(IF(ISNUMBER(I153:R153),IF(I$200:R$200 = 1,I153:R153, ""), ""))),
   IF(OR(IF(ISNUMBER(I153:R153),IF(I$200:R$200 = 2,I153:R153, ""), "")=0), 0, GEOMEAN(IF(ISNUMBER(I153:R153),IF(I$200:R$200 = 2,I153:R153, ""), "")))))))</f>
        <v>10</v>
      </c>
      <c r="H153" s="103" t="s">
        <v>302</v>
      </c>
      <c r="I153" s="89">
        <v>8.76</v>
      </c>
      <c r="J153" s="89">
        <v>4.7619047619047397</v>
      </c>
      <c r="K153" s="89">
        <v>0.517384713188909</v>
      </c>
      <c r="L153" s="89">
        <v>0.864713716811227</v>
      </c>
      <c r="M153" s="89">
        <v>5.4479999999999897E-2</v>
      </c>
      <c r="N153" s="89">
        <v>0.27400000000000102</v>
      </c>
      <c r="O153" s="89">
        <v>7.2353846153846204</v>
      </c>
      <c r="P153" s="89">
        <v>9.5</v>
      </c>
      <c r="Q153" s="184">
        <v>10</v>
      </c>
      <c r="R153" s="186">
        <v>0</v>
      </c>
      <c r="S153" s="185"/>
    </row>
    <row r="154" spans="1:19" x14ac:dyDescent="0.2">
      <c r="A154" s="85">
        <v>149</v>
      </c>
      <c r="B154" s="85" t="s">
        <v>303</v>
      </c>
      <c r="C154" s="85" t="s">
        <v>304</v>
      </c>
      <c r="D154" s="86" t="str">
        <f t="shared" si="2"/>
        <v/>
      </c>
      <c r="E154" s="89">
        <f>IF(Options!$D$24 = 1, MAX(F154, G154),
IF(Options!$D$25 = 1, AVERAGE(F154,G154),
IF(Options!$D$26 = 1, IFERROR(GEOMEAN(F154, G154), MAX(F154, G154)))))</f>
        <v>8.8034084308295046</v>
      </c>
      <c r="F154" s="89" cm="1">
        <f t="array" ref="F154">IF(Options!$D$18=1, IFERROR(MAX(IF($I$199:$R$199=1,(I154:R154),"")),
     MAX(IF($I$199:$R$199=2,(I154:R154),""))),
IF(Options!$D$19=1, IFERROR(AVERAGE(IF($I$199:$R$199=1,I154:R154,"")),
     AVERAGE(IF($I$199:$R$199=2,(I154:R154),""))),
IF(Options!$D$20=1, IFERROR(IF(OR(IF(ISNUMBER(I154:R154),IF(I$199:R$199 = 1,I154:R154, ""), "")=0), 0, GEOMEAN(IF(ISNUMBER(I154:R154),IF(I$199:R$199 = 1,I154:R154, ""), ""))),
   IF(OR(IF(ISNUMBER(I154:R154),IF(I$199:R$199 = 2,I154:R154, ""), "")=0), 0, GEOMEAN(IF(ISNUMBER(I154:R154),IF(I$199:R$199 = 2,I154:R154, ""), "")))))))</f>
        <v>7.75</v>
      </c>
      <c r="G154" s="89" cm="1">
        <f t="array" ref="G154">IF(Options!$D$18=1, IFERROR(MAX(IF($I$200:$R$200=1,(I154:R154),"")),
     MAX(IF($I$200:$R$200=2,(I154:R154),""))),
IF(Options!$D$19=1, IFERROR(AVERAGE(IF($I$200:$R$200=1,(I154:R154),"")),
     AVERAGE(IF($I$200:$R$200=2,(I154:R154),""))),
IF(Options!$D$20=1, IFERROR(IF(OR(IF(ISNUMBER(I154:R154),IF(I$200:R$200 = 1,I154:R154, ""), "")=0), 0, GEOMEAN(IF(ISNUMBER(I154:R154),IF(I$200:R$200 = 1,I154:R154, ""), ""))),
   IF(OR(IF(ISNUMBER(I154:R154),IF(I$200:R$200 = 2,I154:R154, ""), "")=0), 0, GEOMEAN(IF(ISNUMBER(I154:R154),IF(I$200:R$200 = 2,I154:R154, ""), "")))))))</f>
        <v>10</v>
      </c>
      <c r="H154" s="103" t="s">
        <v>304</v>
      </c>
      <c r="I154" s="89">
        <v>6.42</v>
      </c>
      <c r="J154" s="89">
        <v>4.7619047619047397</v>
      </c>
      <c r="K154" s="89">
        <v>0</v>
      </c>
      <c r="L154" s="89">
        <v>0</v>
      </c>
      <c r="M154" s="89">
        <v>0.23443999999999901</v>
      </c>
      <c r="N154" s="89">
        <v>0.41</v>
      </c>
      <c r="O154" s="89">
        <v>7.6446153846153804</v>
      </c>
      <c r="P154" s="89">
        <v>7.75</v>
      </c>
      <c r="Q154" s="184">
        <v>10</v>
      </c>
      <c r="R154" s="186">
        <v>0</v>
      </c>
      <c r="S154" s="185"/>
    </row>
    <row r="155" spans="1:19" x14ac:dyDescent="0.2">
      <c r="A155" s="85">
        <v>150</v>
      </c>
      <c r="B155" s="85" t="s">
        <v>305</v>
      </c>
      <c r="C155" s="85" t="s">
        <v>306</v>
      </c>
      <c r="D155" s="86" t="str">
        <f t="shared" si="2"/>
        <v/>
      </c>
      <c r="E155" s="89">
        <f>IF(Options!$D$24 = 1, MAX(F155, G155),
IF(Options!$D$25 = 1, AVERAGE(F155,G155),
IF(Options!$D$26 = 1, IFERROR(GEOMEAN(F155, G155), MAX(F155, G155)))))</f>
        <v>2.3196879921559184</v>
      </c>
      <c r="F155" s="89" cm="1">
        <f t="array" ref="F155">IF(Options!$D$18=1, IFERROR(MAX(IF($I$199:$R$199=1,(I155:R155),"")),
     MAX(IF($I$199:$R$199=2,(I155:R155),""))),
IF(Options!$D$19=1, IFERROR(AVERAGE(IF($I$199:$R$199=1,I155:R155,"")),
     AVERAGE(IF($I$199:$R$199=2,(I155:R155),""))),
IF(Options!$D$20=1, IFERROR(IF(OR(IF(ISNUMBER(I155:R155),IF(I$199:R$199 = 1,I155:R155, ""), "")=0), 0, GEOMEAN(IF(ISNUMBER(I155:R155),IF(I$199:R$199 = 1,I155:R155, ""), ""))),
   IF(OR(IF(ISNUMBER(I155:R155),IF(I$199:R$199 = 2,I155:R155, ""), "")=0), 0, GEOMEAN(IF(ISNUMBER(I155:R155),IF(I$199:R$199 = 2,I155:R155, ""), "")))))))</f>
        <v>2.2599999999999998</v>
      </c>
      <c r="G155" s="89" cm="1">
        <f t="array" ref="G155">IF(Options!$D$18=1, IFERROR(MAX(IF($I$200:$R$200=1,(I155:R155),"")),
     MAX(IF($I$200:$R$200=2,(I155:R155),""))),
IF(Options!$D$19=1, IFERROR(AVERAGE(IF($I$200:$R$200=1,(I155:R155),"")),
     AVERAGE(IF($I$200:$R$200=2,(I155:R155),""))),
IF(Options!$D$20=1, IFERROR(IF(OR(IF(ISNUMBER(I155:R155),IF(I$200:R$200 = 1,I155:R155, ""), "")=0), 0, GEOMEAN(IF(ISNUMBER(I155:R155),IF(I$200:R$200 = 1,I155:R155, ""), ""))),
   IF(OR(IF(ISNUMBER(I155:R155),IF(I$200:R$200 = 2,I155:R155, ""), "")=0), 0, GEOMEAN(IF(ISNUMBER(I155:R155),IF(I$200:R$200 = 2,I155:R155, ""), "")))))))</f>
        <v>2.3809523809523698</v>
      </c>
      <c r="H155" s="103" t="s">
        <v>306</v>
      </c>
      <c r="I155" s="89">
        <v>2.2599999999999998</v>
      </c>
      <c r="J155" s="89">
        <v>2.3809523809523698</v>
      </c>
      <c r="K155" s="89">
        <v>0</v>
      </c>
      <c r="L155" s="89">
        <v>1.10785919406311</v>
      </c>
      <c r="M155" s="89">
        <v>0.101599999999999</v>
      </c>
      <c r="N155" s="89">
        <v>0</v>
      </c>
      <c r="O155" s="89">
        <v>2.0676923076923099</v>
      </c>
      <c r="P155" s="89">
        <v>1.25</v>
      </c>
      <c r="Q155" s="184">
        <v>0</v>
      </c>
      <c r="R155" s="186">
        <v>0</v>
      </c>
      <c r="S155" s="185"/>
    </row>
    <row r="156" spans="1:19" x14ac:dyDescent="0.2">
      <c r="A156" s="85">
        <v>151</v>
      </c>
      <c r="B156" s="85" t="s">
        <v>307</v>
      </c>
      <c r="C156" s="85" t="s">
        <v>308</v>
      </c>
      <c r="D156" s="86" t="str">
        <f t="shared" si="2"/>
        <v/>
      </c>
      <c r="E156" s="89">
        <f>IF(Options!$D$24 = 1, MAX(F156, G156),
IF(Options!$D$25 = 1, AVERAGE(F156,G156),
IF(Options!$D$26 = 1, IFERROR(GEOMEAN(F156, G156), MAX(F156, G156)))))</f>
        <v>8.9596634552180134</v>
      </c>
      <c r="F156" s="89" cm="1">
        <f t="array" ref="F156">IF(Options!$D$18=1, IFERROR(MAX(IF($I$199:$R$199=1,(I156:R156),"")),
     MAX(IF($I$199:$R$199=2,(I156:R156),""))),
IF(Options!$D$19=1, IFERROR(AVERAGE(IF($I$199:$R$199=1,I156:R156,"")),
     AVERAGE(IF($I$199:$R$199=2,(I156:R156),""))),
IF(Options!$D$20=1, IFERROR(IF(OR(IF(ISNUMBER(I156:R156),IF(I$199:R$199 = 1,I156:R156, ""), "")=0), 0, GEOMEAN(IF(ISNUMBER(I156:R156),IF(I$199:R$199 = 1,I156:R156, ""), ""))),
   IF(OR(IF(ISNUMBER(I156:R156),IF(I$199:R$199 = 2,I156:R156, ""), "")=0), 0, GEOMEAN(IF(ISNUMBER(I156:R156),IF(I$199:R$199 = 2,I156:R156, ""), "")))))))</f>
        <v>9.86</v>
      </c>
      <c r="G156" s="89" cm="1">
        <f t="array" ref="G156">IF(Options!$D$18=1, IFERROR(MAX(IF($I$200:$R$200=1,(I156:R156),"")),
     MAX(IF($I$200:$R$200=2,(I156:R156),""))),
IF(Options!$D$19=1, IFERROR(AVERAGE(IF($I$200:$R$200=1,(I156:R156),"")),
     AVERAGE(IF($I$200:$R$200=2,(I156:R156),""))),
IF(Options!$D$20=1, IFERROR(IF(OR(IF(ISNUMBER(I156:R156),IF(I$200:R$200 = 1,I156:R156, ""), "")=0), 0, GEOMEAN(IF(ISNUMBER(I156:R156),IF(I$200:R$200 = 1,I156:R156, ""), ""))),
   IF(OR(IF(ISNUMBER(I156:R156),IF(I$200:R$200 = 2,I156:R156, ""), "")=0), 0, GEOMEAN(IF(ISNUMBER(I156:R156),IF(I$200:R$200 = 2,I156:R156, ""), "")))))))</f>
        <v>8.1415384615384596</v>
      </c>
      <c r="H156" s="103" t="s">
        <v>308</v>
      </c>
      <c r="I156" s="89">
        <v>9.86</v>
      </c>
      <c r="J156" s="89">
        <v>4.7619047619047397</v>
      </c>
      <c r="K156" s="89" t="s">
        <v>473</v>
      </c>
      <c r="L156" s="89" t="s">
        <v>473</v>
      </c>
      <c r="M156" s="89">
        <v>0</v>
      </c>
      <c r="N156" s="89">
        <v>0</v>
      </c>
      <c r="O156" s="89">
        <v>8.1415384615384596</v>
      </c>
      <c r="P156" s="89">
        <v>9</v>
      </c>
      <c r="Q156" s="184">
        <v>0</v>
      </c>
      <c r="R156" s="186">
        <v>0</v>
      </c>
      <c r="S156" s="185"/>
    </row>
    <row r="157" spans="1:19" x14ac:dyDescent="0.2">
      <c r="A157" s="85">
        <v>152</v>
      </c>
      <c r="B157" s="85" t="s">
        <v>309</v>
      </c>
      <c r="C157" s="85" t="s">
        <v>310</v>
      </c>
      <c r="D157" s="86" t="str">
        <f t="shared" si="2"/>
        <v/>
      </c>
      <c r="E157" s="89">
        <f>IF(Options!$D$24 = 1, MAX(F157, G157),
IF(Options!$D$25 = 1, AVERAGE(F157,G157),
IF(Options!$D$26 = 1, IFERROR(GEOMEAN(F157, G157), MAX(F157, G157)))))</f>
        <v>10</v>
      </c>
      <c r="F157" s="89" cm="1">
        <f t="array" ref="F157">IF(Options!$D$18=1, IFERROR(MAX(IF($I$199:$R$199=1,(I157:R157),"")),
     MAX(IF($I$199:$R$199=2,(I157:R157),""))),
IF(Options!$D$19=1, IFERROR(AVERAGE(IF($I$199:$R$199=1,I157:R157,"")),
     AVERAGE(IF($I$199:$R$199=2,(I157:R157),""))),
IF(Options!$D$20=1, IFERROR(IF(OR(IF(ISNUMBER(I157:R157),IF(I$199:R$199 = 1,I157:R157, ""), "")=0), 0, GEOMEAN(IF(ISNUMBER(I157:R157),IF(I$199:R$199 = 1,I157:R157, ""), ""))),
   IF(OR(IF(ISNUMBER(I157:R157),IF(I$199:R$199 = 2,I157:R157, ""), "")=0), 0, GEOMEAN(IF(ISNUMBER(I157:R157),IF(I$199:R$199 = 2,I157:R157, ""), "")))))))</f>
        <v>10</v>
      </c>
      <c r="G157" s="89" cm="1">
        <f t="array" ref="G157">IF(Options!$D$18=1, IFERROR(MAX(IF($I$200:$R$200=1,(I157:R157),"")),
     MAX(IF($I$200:$R$200=2,(I157:R157),""))),
IF(Options!$D$19=1, IFERROR(AVERAGE(IF($I$200:$R$200=1,(I157:R157),"")),
     AVERAGE(IF($I$200:$R$200=2,(I157:R157),""))),
IF(Options!$D$20=1, IFERROR(IF(OR(IF(ISNUMBER(I157:R157),IF(I$200:R$200 = 1,I157:R157, ""), "")=0), 0, GEOMEAN(IF(ISNUMBER(I157:R157),IF(I$200:R$200 = 1,I157:R157, ""), ""))),
   IF(OR(IF(ISNUMBER(I157:R157),IF(I$200:R$200 = 2,I157:R157, ""), "")=0), 0, GEOMEAN(IF(ISNUMBER(I157:R157),IF(I$200:R$200 = 2,I157:R157, ""), "")))))))</f>
        <v>10</v>
      </c>
      <c r="H157" s="103" t="s">
        <v>310</v>
      </c>
      <c r="I157" s="89">
        <v>6.36</v>
      </c>
      <c r="J157" s="89">
        <v>10</v>
      </c>
      <c r="K157" s="89">
        <v>6.6666666666748099E-4</v>
      </c>
      <c r="L157" s="89">
        <v>6.6666666666748099E-4</v>
      </c>
      <c r="M157" s="89">
        <v>1.5760000000000201E-2</v>
      </c>
      <c r="N157" s="89">
        <v>0</v>
      </c>
      <c r="O157" s="89">
        <v>4.4384615384615396</v>
      </c>
      <c r="P157" s="89">
        <v>10</v>
      </c>
      <c r="Q157" s="184">
        <v>0</v>
      </c>
      <c r="R157" s="186">
        <v>0</v>
      </c>
      <c r="S157" s="185"/>
    </row>
    <row r="158" spans="1:19" x14ac:dyDescent="0.2">
      <c r="A158" s="85">
        <v>153</v>
      </c>
      <c r="B158" s="85" t="s">
        <v>311</v>
      </c>
      <c r="C158" s="85" t="s">
        <v>312</v>
      </c>
      <c r="D158" s="86" t="str">
        <f t="shared" si="2"/>
        <v/>
      </c>
      <c r="E158" s="89">
        <f>IF(Options!$D$24 = 1, MAX(F158, G158),
IF(Options!$D$25 = 1, AVERAGE(F158,G158),
IF(Options!$D$26 = 1, IFERROR(GEOMEAN(F158, G158), MAX(F158, G158)))))</f>
        <v>6.2678317052800727</v>
      </c>
      <c r="F158" s="89" cm="1">
        <f t="array" ref="F158">IF(Options!$D$18=1, IFERROR(MAX(IF($I$199:$R$199=1,(I158:R158),"")),
     MAX(IF($I$199:$R$199=2,(I158:R158),""))),
IF(Options!$D$19=1, IFERROR(AVERAGE(IF($I$199:$R$199=1,I158:R158,"")),
     AVERAGE(IF($I$199:$R$199=2,(I158:R158),""))),
IF(Options!$D$20=1, IFERROR(IF(OR(IF(ISNUMBER(I158:R158),IF(I$199:R$199 = 1,I158:R158, ""), "")=0), 0, GEOMEAN(IF(ISNUMBER(I158:R158),IF(I$199:R$199 = 1,I158:R158, ""), ""))),
   IF(OR(IF(ISNUMBER(I158:R158),IF(I$199:R$199 = 2,I158:R158, ""), "")=0), 0, GEOMEAN(IF(ISNUMBER(I158:R158),IF(I$199:R$199 = 2,I158:R158, ""), "")))))))</f>
        <v>5.5</v>
      </c>
      <c r="G158" s="89" cm="1">
        <f t="array" ref="G158">IF(Options!$D$18=1, IFERROR(MAX(IF($I$200:$R$200=1,(I158:R158),"")),
     MAX(IF($I$200:$R$200=2,(I158:R158),""))),
IF(Options!$D$19=1, IFERROR(AVERAGE(IF($I$200:$R$200=1,(I158:R158),"")),
     AVERAGE(IF($I$200:$R$200=2,(I158:R158),""))),
IF(Options!$D$20=1, IFERROR(IF(OR(IF(ISNUMBER(I158:R158),IF(I$200:R$200 = 1,I158:R158, ""), "")=0), 0, GEOMEAN(IF(ISNUMBER(I158:R158),IF(I$200:R$200 = 1,I158:R158, ""), ""))),
   IF(OR(IF(ISNUMBER(I158:R158),IF(I$200:R$200 = 2,I158:R158, ""), "")=0), 0, GEOMEAN(IF(ISNUMBER(I158:R158),IF(I$200:R$200 = 2,I158:R158, ""), "")))))))</f>
        <v>7.1428571428571104</v>
      </c>
      <c r="H158" s="103" t="s">
        <v>312</v>
      </c>
      <c r="I158" s="89">
        <v>5.16</v>
      </c>
      <c r="J158" s="89">
        <v>7.1428571428571104</v>
      </c>
      <c r="K158" s="89">
        <v>0</v>
      </c>
      <c r="L158" s="89">
        <v>0</v>
      </c>
      <c r="M158" s="89">
        <v>0.37176000000000198</v>
      </c>
      <c r="N158" s="89">
        <v>0.92600000000000005</v>
      </c>
      <c r="O158" s="89">
        <v>4.1661538461538496</v>
      </c>
      <c r="P158" s="89">
        <v>5.5</v>
      </c>
      <c r="Q158" s="184">
        <v>0</v>
      </c>
      <c r="R158" s="186">
        <v>0</v>
      </c>
      <c r="S158" s="185"/>
    </row>
    <row r="159" spans="1:19" x14ac:dyDescent="0.2">
      <c r="A159" s="85">
        <v>154</v>
      </c>
      <c r="B159" s="85" t="s">
        <v>313</v>
      </c>
      <c r="C159" s="85" t="s">
        <v>314</v>
      </c>
      <c r="D159" s="86" t="str">
        <f t="shared" si="2"/>
        <v/>
      </c>
      <c r="E159" s="89">
        <f>IF(Options!$D$24 = 1, MAX(F159, G159),
IF(Options!$D$25 = 1, AVERAGE(F159,G159),
IF(Options!$D$26 = 1, IFERROR(GEOMEAN(F159, G159), MAX(F159, G159)))))</f>
        <v>9.7590007294853081</v>
      </c>
      <c r="F159" s="89" cm="1">
        <f t="array" ref="F159">IF(Options!$D$18=1, IFERROR(MAX(IF($I$199:$R$199=1,(I159:R159),"")),
     MAX(IF($I$199:$R$199=2,(I159:R159),""))),
IF(Options!$D$19=1, IFERROR(AVERAGE(IF($I$199:$R$199=1,I159:R159,"")),
     AVERAGE(IF($I$199:$R$199=2,(I159:R159),""))),
IF(Options!$D$20=1, IFERROR(IF(OR(IF(ISNUMBER(I159:R159),IF(I$199:R$199 = 1,I159:R159, ""), "")=0), 0, GEOMEAN(IF(ISNUMBER(I159:R159),IF(I$199:R$199 = 1,I159:R159, ""), ""))),
   IF(OR(IF(ISNUMBER(I159:R159),IF(I$199:R$199 = 2,I159:R159, ""), "")=0), 0, GEOMEAN(IF(ISNUMBER(I159:R159),IF(I$199:R$199 = 2,I159:R159, ""), "")))))))</f>
        <v>10</v>
      </c>
      <c r="G159" s="89" cm="1">
        <f t="array" ref="G159">IF(Options!$D$18=1, IFERROR(MAX(IF($I$200:$R$200=1,(I159:R159),"")),
     MAX(IF($I$200:$R$200=2,(I159:R159),""))),
IF(Options!$D$19=1, IFERROR(AVERAGE(IF($I$200:$R$200=1,(I159:R159),"")),
     AVERAGE(IF($I$200:$R$200=2,(I159:R159),""))),
IF(Options!$D$20=1, IFERROR(IF(OR(IF(ISNUMBER(I159:R159),IF(I$200:R$200 = 1,I159:R159, ""), "")=0), 0, GEOMEAN(IF(ISNUMBER(I159:R159),IF(I$200:R$200 = 1,I159:R159, ""), ""))),
   IF(OR(IF(ISNUMBER(I159:R159),IF(I$200:R$200 = 2,I159:R159, ""), "")=0), 0, GEOMEAN(IF(ISNUMBER(I159:R159),IF(I$200:R$200 = 2,I159:R159, ""), "")))))))</f>
        <v>9.5238095238094793</v>
      </c>
      <c r="H159" s="103" t="s">
        <v>314</v>
      </c>
      <c r="I159" s="89">
        <v>10</v>
      </c>
      <c r="J159" s="89">
        <v>9.5238095238094793</v>
      </c>
      <c r="K159" s="89">
        <v>0</v>
      </c>
      <c r="L159" s="89">
        <v>0</v>
      </c>
      <c r="M159" s="89">
        <v>0.32072000000000001</v>
      </c>
      <c r="N159" s="89">
        <v>1.204</v>
      </c>
      <c r="O159" s="89">
        <v>6.3138461538461499</v>
      </c>
      <c r="P159" s="89">
        <v>10</v>
      </c>
      <c r="Q159" s="184">
        <v>0</v>
      </c>
      <c r="R159" s="186">
        <v>0</v>
      </c>
      <c r="S159" s="185"/>
    </row>
    <row r="160" spans="1:19" x14ac:dyDescent="0.2">
      <c r="A160" s="85">
        <v>155</v>
      </c>
      <c r="B160" s="85" t="s">
        <v>315</v>
      </c>
      <c r="C160" s="85" t="s">
        <v>316</v>
      </c>
      <c r="D160" s="86" t="str">
        <f t="shared" si="2"/>
        <v/>
      </c>
      <c r="E160" s="89">
        <f>IF(Options!$D$24 = 1, MAX(F160, G160),
IF(Options!$D$25 = 1, AVERAGE(F160,G160),
IF(Options!$D$26 = 1, IFERROR(GEOMEAN(F160, G160), MAX(F160, G160)))))</f>
        <v>6.5192024052026483</v>
      </c>
      <c r="F160" s="89" cm="1">
        <f t="array" ref="F160">IF(Options!$D$18=1, IFERROR(MAX(IF($I$199:$R$199=1,(I160:R160),"")),
     MAX(IF($I$199:$R$199=2,(I160:R160),""))),
IF(Options!$D$19=1, IFERROR(AVERAGE(IF($I$199:$R$199=1,I160:R160,"")),
     AVERAGE(IF($I$199:$R$199=2,(I160:R160),""))),
IF(Options!$D$20=1, IFERROR(IF(OR(IF(ISNUMBER(I160:R160),IF(I$199:R$199 = 1,I160:R160, ""), "")=0), 0, GEOMEAN(IF(ISNUMBER(I160:R160),IF(I$199:R$199 = 1,I160:R160, ""), ""))),
   IF(OR(IF(ISNUMBER(I160:R160),IF(I$199:R$199 = 2,I160:R160, ""), "")=0), 0, GEOMEAN(IF(ISNUMBER(I160:R160),IF(I$199:R$199 = 2,I160:R160, ""), "")))))))</f>
        <v>4.25</v>
      </c>
      <c r="G160" s="89" cm="1">
        <f t="array" ref="G160">IF(Options!$D$18=1, IFERROR(MAX(IF($I$200:$R$200=1,(I160:R160),"")),
     MAX(IF($I$200:$R$200=2,(I160:R160),""))),
IF(Options!$D$19=1, IFERROR(AVERAGE(IF($I$200:$R$200=1,(I160:R160),"")),
     AVERAGE(IF($I$200:$R$200=2,(I160:R160),""))),
IF(Options!$D$20=1, IFERROR(IF(OR(IF(ISNUMBER(I160:R160),IF(I$200:R$200 = 1,I160:R160, ""), "")=0), 0, GEOMEAN(IF(ISNUMBER(I160:R160),IF(I$200:R$200 = 1,I160:R160, ""), ""))),
   IF(OR(IF(ISNUMBER(I160:R160),IF(I$200:R$200 = 2,I160:R160, ""), "")=0), 0, GEOMEAN(IF(ISNUMBER(I160:R160),IF(I$200:R$200 = 2,I160:R160, ""), "")))))))</f>
        <v>10</v>
      </c>
      <c r="H160" s="103" t="s">
        <v>316</v>
      </c>
      <c r="I160" s="89">
        <v>3.54</v>
      </c>
      <c r="J160" s="89">
        <v>0</v>
      </c>
      <c r="K160" s="89">
        <v>4.3778891744488799</v>
      </c>
      <c r="L160" s="89">
        <v>1.30402691187596</v>
      </c>
      <c r="M160" s="89">
        <v>10</v>
      </c>
      <c r="N160" s="89">
        <v>10</v>
      </c>
      <c r="O160" s="89">
        <v>2.6446153846153799</v>
      </c>
      <c r="P160" s="89">
        <v>4.25</v>
      </c>
      <c r="Q160" s="184">
        <v>0</v>
      </c>
      <c r="R160" s="186">
        <v>0</v>
      </c>
      <c r="S160" s="185"/>
    </row>
    <row r="161" spans="1:19" x14ac:dyDescent="0.2">
      <c r="A161" s="85">
        <v>156</v>
      </c>
      <c r="B161" s="85" t="s">
        <v>317</v>
      </c>
      <c r="C161" s="85" t="s">
        <v>318</v>
      </c>
      <c r="D161" s="86" t="str">
        <f t="shared" si="2"/>
        <v/>
      </c>
      <c r="E161" s="89">
        <f>IF(Options!$D$24 = 1, MAX(F161, G161),
IF(Options!$D$25 = 1, AVERAGE(F161,G161),
IF(Options!$D$26 = 1, IFERROR(GEOMEAN(F161, G161), MAX(F161, G161)))))</f>
        <v>10</v>
      </c>
      <c r="F161" s="89" cm="1">
        <f t="array" ref="F161">IF(Options!$D$18=1, IFERROR(MAX(IF($I$199:$R$199=1,(I161:R161),"")),
     MAX(IF($I$199:$R$199=2,(I161:R161),""))),
IF(Options!$D$19=1, IFERROR(AVERAGE(IF($I$199:$R$199=1,I161:R161,"")),
     AVERAGE(IF($I$199:$R$199=2,(I161:R161),""))),
IF(Options!$D$20=1, IFERROR(IF(OR(IF(ISNUMBER(I161:R161),IF(I$199:R$199 = 1,I161:R161, ""), "")=0), 0, GEOMEAN(IF(ISNUMBER(I161:R161),IF(I$199:R$199 = 1,I161:R161, ""), ""))),
   IF(OR(IF(ISNUMBER(I161:R161),IF(I$199:R$199 = 2,I161:R161, ""), "")=0), 0, GEOMEAN(IF(ISNUMBER(I161:R161),IF(I$199:R$199 = 2,I161:R161, ""), "")))))))</f>
        <v>10</v>
      </c>
      <c r="G161" s="89" cm="1">
        <f t="array" ref="G161">IF(Options!$D$18=1, IFERROR(MAX(IF($I$200:$R$200=1,(I161:R161),"")),
     MAX(IF($I$200:$R$200=2,(I161:R161),""))),
IF(Options!$D$19=1, IFERROR(AVERAGE(IF($I$200:$R$200=1,(I161:R161),"")),
     AVERAGE(IF($I$200:$R$200=2,(I161:R161),""))),
IF(Options!$D$20=1, IFERROR(IF(OR(IF(ISNUMBER(I161:R161),IF(I$200:R$200 = 1,I161:R161, ""), "")=0), 0, GEOMEAN(IF(ISNUMBER(I161:R161),IF(I$200:R$200 = 1,I161:R161, ""), ""))),
   IF(OR(IF(ISNUMBER(I161:R161),IF(I$200:R$200 = 2,I161:R161, ""), "")=0), 0, GEOMEAN(IF(ISNUMBER(I161:R161),IF(I$200:R$200 = 2,I161:R161, ""), "")))))))</f>
        <v>10</v>
      </c>
      <c r="H161" s="103" t="s">
        <v>318</v>
      </c>
      <c r="I161" s="89">
        <v>9.66</v>
      </c>
      <c r="J161" s="89">
        <v>9.5238095238094793</v>
      </c>
      <c r="K161" s="89">
        <v>0</v>
      </c>
      <c r="L161" s="89">
        <v>0</v>
      </c>
      <c r="M161" s="89">
        <v>0.111799999999999</v>
      </c>
      <c r="N161" s="89">
        <v>5.1999999999999602E-2</v>
      </c>
      <c r="O161" s="89">
        <v>3.5738461538461501</v>
      </c>
      <c r="P161" s="89">
        <v>10</v>
      </c>
      <c r="Q161" s="184">
        <v>10</v>
      </c>
      <c r="R161" s="186">
        <v>0</v>
      </c>
      <c r="S161" s="185"/>
    </row>
    <row r="162" spans="1:19" x14ac:dyDescent="0.2">
      <c r="A162" s="85">
        <v>157</v>
      </c>
      <c r="B162" s="85" t="s">
        <v>319</v>
      </c>
      <c r="C162" s="85" t="s">
        <v>320</v>
      </c>
      <c r="D162" s="86" t="str">
        <f t="shared" si="2"/>
        <v/>
      </c>
      <c r="E162" s="89">
        <f>IF(Options!$D$24 = 1, MAX(F162, G162),
IF(Options!$D$25 = 1, AVERAGE(F162,G162),
IF(Options!$D$26 = 1, IFERROR(GEOMEAN(F162, G162), MAX(F162, G162)))))</f>
        <v>4.1796172073528455</v>
      </c>
      <c r="F162" s="89" cm="1">
        <f t="array" ref="F162">IF(Options!$D$18=1, IFERROR(MAX(IF($I$199:$R$199=1,(I162:R162),"")),
     MAX(IF($I$199:$R$199=2,(I162:R162),""))),
IF(Options!$D$19=1, IFERROR(AVERAGE(IF($I$199:$R$199=1,I162:R162,"")),
     AVERAGE(IF($I$199:$R$199=2,(I162:R162),""))),
IF(Options!$D$20=1, IFERROR(IF(OR(IF(ISNUMBER(I162:R162),IF(I$199:R$199 = 1,I162:R162, ""), "")=0), 0, GEOMEAN(IF(ISNUMBER(I162:R162),IF(I$199:R$199 = 1,I162:R162, ""), ""))),
   IF(OR(IF(ISNUMBER(I162:R162),IF(I$199:R$199 = 2,I162:R162, ""), "")=0), 0, GEOMEAN(IF(ISNUMBER(I162:R162),IF(I$199:R$199 = 2,I162:R162, ""), "")))))))</f>
        <v>10</v>
      </c>
      <c r="G162" s="89" cm="1">
        <f t="array" ref="G162">IF(Options!$D$18=1, IFERROR(MAX(IF($I$200:$R$200=1,(I162:R162),"")),
     MAX(IF($I$200:$R$200=2,(I162:R162),""))),
IF(Options!$D$19=1, IFERROR(AVERAGE(IF($I$200:$R$200=1,(I162:R162),"")),
     AVERAGE(IF($I$200:$R$200=2,(I162:R162),""))),
IF(Options!$D$20=1, IFERROR(IF(OR(IF(ISNUMBER(I162:R162),IF(I$200:R$200 = 1,I162:R162, ""), "")=0), 0, GEOMEAN(IF(ISNUMBER(I162:R162),IF(I$200:R$200 = 1,I162:R162, ""), ""))),
   IF(OR(IF(ISNUMBER(I162:R162),IF(I$200:R$200 = 2,I162:R162, ""), "")=0), 0, GEOMEAN(IF(ISNUMBER(I162:R162),IF(I$200:R$200 = 2,I162:R162, ""), "")))))))</f>
        <v>1.74692</v>
      </c>
      <c r="H162" s="103" t="s">
        <v>320</v>
      </c>
      <c r="I162" s="89">
        <v>10</v>
      </c>
      <c r="J162" s="89" t="s">
        <v>473</v>
      </c>
      <c r="K162" s="89">
        <v>0.512820512820515</v>
      </c>
      <c r="L162" s="89">
        <v>0</v>
      </c>
      <c r="M162" s="89">
        <v>1.74692</v>
      </c>
      <c r="N162" s="89">
        <v>0</v>
      </c>
      <c r="O162" s="89" t="s">
        <v>473</v>
      </c>
      <c r="P162" s="89">
        <v>7.75</v>
      </c>
      <c r="Q162" s="184">
        <v>0</v>
      </c>
      <c r="R162" s="186">
        <v>0</v>
      </c>
      <c r="S162" s="185"/>
    </row>
    <row r="163" spans="1:19" x14ac:dyDescent="0.2">
      <c r="A163" s="85">
        <v>158</v>
      </c>
      <c r="B163" s="85" t="s">
        <v>321</v>
      </c>
      <c r="C163" s="85" t="s">
        <v>322</v>
      </c>
      <c r="D163" s="86" t="str">
        <f t="shared" si="2"/>
        <v/>
      </c>
      <c r="E163" s="89">
        <f>IF(Options!$D$24 = 1, MAX(F163, G163),
IF(Options!$D$25 = 1, AVERAGE(F163,G163),
IF(Options!$D$26 = 1, IFERROR(GEOMEAN(F163, G163), MAX(F163, G163)))))</f>
        <v>4.1712569586857917</v>
      </c>
      <c r="F163" s="89" cm="1">
        <f t="array" ref="F163">IF(Options!$D$18=1, IFERROR(MAX(IF($I$199:$R$199=1,(I163:R163),"")),
     MAX(IF($I$199:$R$199=2,(I163:R163),""))),
IF(Options!$D$19=1, IFERROR(AVERAGE(IF($I$199:$R$199=1,I163:R163,"")),
     AVERAGE(IF($I$199:$R$199=2,(I163:R163),""))),
IF(Options!$D$20=1, IFERROR(IF(OR(IF(ISNUMBER(I163:R163),IF(I$199:R$199 = 1,I163:R163, ""), "")=0), 0, GEOMEAN(IF(ISNUMBER(I163:R163),IF(I$199:R$199 = 1,I163:R163, ""), ""))),
   IF(OR(IF(ISNUMBER(I163:R163),IF(I$199:R$199 = 2,I163:R163, ""), "")=0), 0, GEOMEAN(IF(ISNUMBER(I163:R163),IF(I$199:R$199 = 2,I163:R163, ""), "")))))))</f>
        <v>6.7</v>
      </c>
      <c r="G163" s="89" cm="1">
        <f t="array" ref="G163">IF(Options!$D$18=1, IFERROR(MAX(IF($I$200:$R$200=1,(I163:R163),"")),
     MAX(IF($I$200:$R$200=2,(I163:R163),""))),
IF(Options!$D$19=1, IFERROR(AVERAGE(IF($I$200:$R$200=1,(I163:R163),"")),
     AVERAGE(IF($I$200:$R$200=2,(I163:R163),""))),
IF(Options!$D$20=1, IFERROR(IF(OR(IF(ISNUMBER(I163:R163),IF(I$200:R$200 = 1,I163:R163, ""), "")=0), 0, GEOMEAN(IF(ISNUMBER(I163:R163),IF(I$200:R$200 = 1,I163:R163, ""), ""))),
   IF(OR(IF(ISNUMBER(I163:R163),IF(I$200:R$200 = 2,I163:R163, ""), "")=0), 0, GEOMEAN(IF(ISNUMBER(I163:R163),IF(I$200:R$200 = 2,I163:R163, ""), "")))))))</f>
        <v>2.5969230769230802</v>
      </c>
      <c r="H163" s="103" t="s">
        <v>322</v>
      </c>
      <c r="I163" s="89">
        <v>6.7</v>
      </c>
      <c r="J163" s="89">
        <v>2.3809523809523698</v>
      </c>
      <c r="K163" s="89">
        <v>0</v>
      </c>
      <c r="L163" s="89">
        <v>0</v>
      </c>
      <c r="M163" s="89">
        <v>0.30195999999999901</v>
      </c>
      <c r="N163" s="89">
        <v>0.48799999999999999</v>
      </c>
      <c r="O163" s="89">
        <v>2.5969230769230802</v>
      </c>
      <c r="P163" s="89">
        <v>4</v>
      </c>
      <c r="Q163" s="184">
        <v>0</v>
      </c>
      <c r="R163" s="186">
        <v>0</v>
      </c>
      <c r="S163" s="185"/>
    </row>
    <row r="164" spans="1:19" x14ac:dyDescent="0.2">
      <c r="A164" s="85">
        <v>159</v>
      </c>
      <c r="B164" s="85" t="s">
        <v>323</v>
      </c>
      <c r="C164" s="85" t="s">
        <v>324</v>
      </c>
      <c r="D164" s="86" t="str">
        <f t="shared" si="2"/>
        <v/>
      </c>
      <c r="E164" s="89">
        <f>IF(Options!$D$24 = 1, MAX(F164, G164),
IF(Options!$D$25 = 1, AVERAGE(F164,G164),
IF(Options!$D$26 = 1, IFERROR(GEOMEAN(F164, G164), MAX(F164, G164)))))</f>
        <v>6.6483080554378651</v>
      </c>
      <c r="F164" s="89" cm="1">
        <f t="array" ref="F164">IF(Options!$D$18=1, IFERROR(MAX(IF($I$199:$R$199=1,(I164:R164),"")),
     MAX(IF($I$199:$R$199=2,(I164:R164),""))),
IF(Options!$D$19=1, IFERROR(AVERAGE(IF($I$199:$R$199=1,I164:R164,"")),
     AVERAGE(IF($I$199:$R$199=2,(I164:R164),""))),
IF(Options!$D$20=1, IFERROR(IF(OR(IF(ISNUMBER(I164:R164),IF(I$199:R$199 = 1,I164:R164, ""), "")=0), 0, GEOMEAN(IF(ISNUMBER(I164:R164),IF(I$199:R$199 = 1,I164:R164, ""), ""))),
   IF(OR(IF(ISNUMBER(I164:R164),IF(I$199:R$199 = 2,I164:R164, ""), "")=0), 0, GEOMEAN(IF(ISNUMBER(I164:R164),IF(I$199:R$199 = 2,I164:R164, ""), "")))))))</f>
        <v>4.42</v>
      </c>
      <c r="G164" s="89" cm="1">
        <f t="array" ref="G164">IF(Options!$D$18=1, IFERROR(MAX(IF($I$200:$R$200=1,(I164:R164),"")),
     MAX(IF($I$200:$R$200=2,(I164:R164),""))),
IF(Options!$D$19=1, IFERROR(AVERAGE(IF($I$200:$R$200=1,(I164:R164),"")),
     AVERAGE(IF($I$200:$R$200=2,(I164:R164),""))),
IF(Options!$D$20=1, IFERROR(IF(OR(IF(ISNUMBER(I164:R164),IF(I$200:R$200 = 1,I164:R164, ""), "")=0), 0, GEOMEAN(IF(ISNUMBER(I164:R164),IF(I$200:R$200 = 1,I164:R164, ""), ""))),
   IF(OR(IF(ISNUMBER(I164:R164),IF(I$200:R$200 = 2,I164:R164, ""), "")=0), 0, GEOMEAN(IF(ISNUMBER(I164:R164),IF(I$200:R$200 = 2,I164:R164, ""), "")))))))</f>
        <v>10</v>
      </c>
      <c r="H164" s="103" t="s">
        <v>324</v>
      </c>
      <c r="I164" s="89">
        <v>4.42</v>
      </c>
      <c r="J164" s="89" t="s">
        <v>473</v>
      </c>
      <c r="K164" s="89">
        <v>0</v>
      </c>
      <c r="L164" s="89">
        <v>0</v>
      </c>
      <c r="M164" s="89">
        <v>9.4626800000000006</v>
      </c>
      <c r="N164" s="89">
        <v>10</v>
      </c>
      <c r="O164" s="89">
        <v>0.104615384615386</v>
      </c>
      <c r="P164" s="89">
        <v>3.25</v>
      </c>
      <c r="Q164" s="184">
        <v>0</v>
      </c>
      <c r="R164" s="186">
        <v>0</v>
      </c>
      <c r="S164" s="185"/>
    </row>
    <row r="165" spans="1:19" x14ac:dyDescent="0.2">
      <c r="A165" s="85">
        <v>160</v>
      </c>
      <c r="B165" s="85" t="s">
        <v>325</v>
      </c>
      <c r="C165" s="85" t="s">
        <v>326</v>
      </c>
      <c r="D165" s="86" t="str">
        <f t="shared" si="2"/>
        <v/>
      </c>
      <c r="E165" s="89">
        <f>IF(Options!$D$24 = 1, MAX(F165, G165),
IF(Options!$D$25 = 1, AVERAGE(F165,G165),
IF(Options!$D$26 = 1, IFERROR(GEOMEAN(F165, G165), MAX(F165, G165)))))</f>
        <v>4.1833001326703778</v>
      </c>
      <c r="F165" s="89" cm="1">
        <f t="array" ref="F165">IF(Options!$D$18=1, IFERROR(MAX(IF($I$199:$R$199=1,(I165:R165),"")),
     MAX(IF($I$199:$R$199=2,(I165:R165),""))),
IF(Options!$D$19=1, IFERROR(AVERAGE(IF($I$199:$R$199=1,I165:R165,"")),
     AVERAGE(IF($I$199:$R$199=2,(I165:R165),""))),
IF(Options!$D$20=1, IFERROR(IF(OR(IF(ISNUMBER(I165:R165),IF(I$199:R$199 = 1,I165:R165, ""), "")=0), 0, GEOMEAN(IF(ISNUMBER(I165:R165),IF(I$199:R$199 = 1,I165:R165, ""), ""))),
   IF(OR(IF(ISNUMBER(I165:R165),IF(I$199:R$199 = 2,I165:R165, ""), "")=0), 0, GEOMEAN(IF(ISNUMBER(I165:R165),IF(I$199:R$199 = 2,I165:R165, ""), "")))))))</f>
        <v>1.75</v>
      </c>
      <c r="G165" s="89" cm="1">
        <f t="array" ref="G165">IF(Options!$D$18=1, IFERROR(MAX(IF($I$200:$R$200=1,(I165:R165),"")),
     MAX(IF($I$200:$R$200=2,(I165:R165),""))),
IF(Options!$D$19=1, IFERROR(AVERAGE(IF($I$200:$R$200=1,(I165:R165),"")),
     AVERAGE(IF($I$200:$R$200=2,(I165:R165),""))),
IF(Options!$D$20=1, IFERROR(IF(OR(IF(ISNUMBER(I165:R165),IF(I$200:R$200 = 1,I165:R165, ""), "")=0), 0, GEOMEAN(IF(ISNUMBER(I165:R165),IF(I$200:R$200 = 1,I165:R165, ""), ""))),
   IF(OR(IF(ISNUMBER(I165:R165),IF(I$200:R$200 = 2,I165:R165, ""), "")=0), 0, GEOMEAN(IF(ISNUMBER(I165:R165),IF(I$200:R$200 = 2,I165:R165, ""), "")))))))</f>
        <v>10</v>
      </c>
      <c r="H165" s="103" t="s">
        <v>326</v>
      </c>
      <c r="I165" s="89">
        <v>0.55999999999999905</v>
      </c>
      <c r="J165" s="89">
        <v>7.1428571428571104</v>
      </c>
      <c r="K165" s="89">
        <v>0.170940170940172</v>
      </c>
      <c r="L165" s="89">
        <v>1.8037999588106799</v>
      </c>
      <c r="M165" s="89">
        <v>10</v>
      </c>
      <c r="N165" s="89">
        <v>6.3220000000000001</v>
      </c>
      <c r="O165" s="89">
        <v>1.23384615384615</v>
      </c>
      <c r="P165" s="89">
        <v>1.75</v>
      </c>
      <c r="Q165" s="184">
        <v>0</v>
      </c>
      <c r="R165" s="186">
        <v>0</v>
      </c>
      <c r="S165" s="185"/>
    </row>
    <row r="166" spans="1:19" x14ac:dyDescent="0.2">
      <c r="A166" s="85">
        <v>161</v>
      </c>
      <c r="B166" s="85" t="s">
        <v>327</v>
      </c>
      <c r="C166" s="85" t="s">
        <v>328</v>
      </c>
      <c r="D166" s="86" t="str">
        <f t="shared" si="2"/>
        <v/>
      </c>
      <c r="E166" s="89">
        <f>IF(Options!$D$24 = 1, MAX(F166, G166),
IF(Options!$D$25 = 1, AVERAGE(F166,G166),
IF(Options!$D$26 = 1, IFERROR(GEOMEAN(F166, G166), MAX(F166, G166)))))</f>
        <v>2.2360679774997898</v>
      </c>
      <c r="F166" s="89" cm="1">
        <f t="array" ref="F166">IF(Options!$D$18=1, IFERROR(MAX(IF($I$199:$R$199=1,(I166:R166),"")),
     MAX(IF($I$199:$R$199=2,(I166:R166),""))),
IF(Options!$D$19=1, IFERROR(AVERAGE(IF($I$199:$R$199=1,I166:R166,"")),
     AVERAGE(IF($I$199:$R$199=2,(I166:R166),""))),
IF(Options!$D$20=1, IFERROR(IF(OR(IF(ISNUMBER(I166:R166),IF(I$199:R$199 = 1,I166:R166, ""), "")=0), 0, GEOMEAN(IF(ISNUMBER(I166:R166),IF(I$199:R$199 = 1,I166:R166, ""), ""))),
   IF(OR(IF(ISNUMBER(I166:R166),IF(I$199:R$199 = 2,I166:R166, ""), "")=0), 0, GEOMEAN(IF(ISNUMBER(I166:R166),IF(I$199:R$199 = 2,I166:R166, ""), "")))))))</f>
        <v>0.5</v>
      </c>
      <c r="G166" s="89" cm="1">
        <f t="array" ref="G166">IF(Options!$D$18=1, IFERROR(MAX(IF($I$200:$R$200=1,(I166:R166),"")),
     MAX(IF($I$200:$R$200=2,(I166:R166),""))),
IF(Options!$D$19=1, IFERROR(AVERAGE(IF($I$200:$R$200=1,(I166:R166),"")),
     AVERAGE(IF($I$200:$R$200=2,(I166:R166),""))),
IF(Options!$D$20=1, IFERROR(IF(OR(IF(ISNUMBER(I166:R166),IF(I$200:R$200 = 1,I166:R166, ""), "")=0), 0, GEOMEAN(IF(ISNUMBER(I166:R166),IF(I$200:R$200 = 1,I166:R166, ""), ""))),
   IF(OR(IF(ISNUMBER(I166:R166),IF(I$200:R$200 = 2,I166:R166, ""), "")=0), 0, GEOMEAN(IF(ISNUMBER(I166:R166),IF(I$200:R$200 = 2,I166:R166, ""), "")))))))</f>
        <v>10</v>
      </c>
      <c r="H166" s="103" t="s">
        <v>328</v>
      </c>
      <c r="I166" s="89">
        <v>0</v>
      </c>
      <c r="J166" s="89">
        <v>2.3809523809523698</v>
      </c>
      <c r="K166" s="89">
        <v>0</v>
      </c>
      <c r="L166" s="89">
        <v>2.1085666050707799</v>
      </c>
      <c r="M166" s="89">
        <v>10</v>
      </c>
      <c r="N166" s="89">
        <v>3.96</v>
      </c>
      <c r="O166" s="89">
        <v>3.3892307692307702</v>
      </c>
      <c r="P166" s="89">
        <v>0.5</v>
      </c>
      <c r="Q166" s="184">
        <v>0</v>
      </c>
      <c r="R166" s="186">
        <v>0</v>
      </c>
      <c r="S166" s="185"/>
    </row>
    <row r="167" spans="1:19" x14ac:dyDescent="0.2">
      <c r="A167" s="85">
        <v>162</v>
      </c>
      <c r="B167" s="85" t="s">
        <v>329</v>
      </c>
      <c r="C167" s="85" t="s">
        <v>330</v>
      </c>
      <c r="D167" s="86" t="str">
        <f t="shared" si="2"/>
        <v/>
      </c>
      <c r="E167" s="89">
        <f>IF(Options!$D$24 = 1, MAX(F167, G167),
IF(Options!$D$25 = 1, AVERAGE(F167,G167),
IF(Options!$D$26 = 1, IFERROR(GEOMEAN(F167, G167), MAX(F167, G167)))))</f>
        <v>6.2678317052800718</v>
      </c>
      <c r="F167" s="89" cm="1">
        <f t="array" ref="F167">IF(Options!$D$18=1, IFERROR(MAX(IF($I$199:$R$199=1,(I167:R167),"")),
     MAX(IF($I$199:$R$199=2,(I167:R167),""))),
IF(Options!$D$19=1, IFERROR(AVERAGE(IF($I$199:$R$199=1,I167:R167,"")),
     AVERAGE(IF($I$199:$R$199=2,(I167:R167),""))),
IF(Options!$D$20=1, IFERROR(IF(OR(IF(ISNUMBER(I167:R167),IF(I$199:R$199 = 1,I167:R167, ""), "")=0), 0, GEOMEAN(IF(ISNUMBER(I167:R167),IF(I$199:R$199 = 1,I167:R167, ""), ""))),
   IF(OR(IF(ISNUMBER(I167:R167),IF(I$199:R$199 = 2,I167:R167, ""), "")=0), 0, GEOMEAN(IF(ISNUMBER(I167:R167),IF(I$199:R$199 = 2,I167:R167, ""), "")))))))</f>
        <v>8.25</v>
      </c>
      <c r="G167" s="89" cm="1">
        <f t="array" ref="G167">IF(Options!$D$18=1, IFERROR(MAX(IF($I$200:$R$200=1,(I167:R167),"")),
     MAX(IF($I$200:$R$200=2,(I167:R167),""))),
IF(Options!$D$19=1, IFERROR(AVERAGE(IF($I$200:$R$200=1,(I167:R167),"")),
     AVERAGE(IF($I$200:$R$200=2,(I167:R167),""))),
IF(Options!$D$20=1, IFERROR(IF(OR(IF(ISNUMBER(I167:R167),IF(I$200:R$200 = 1,I167:R167, ""), "")=0), 0, GEOMEAN(IF(ISNUMBER(I167:R167),IF(I$200:R$200 = 1,I167:R167, ""), ""))),
   IF(OR(IF(ISNUMBER(I167:R167),IF(I$200:R$200 = 2,I167:R167, ""), "")=0), 0, GEOMEAN(IF(ISNUMBER(I167:R167),IF(I$200:R$200 = 2,I167:R167, ""), "")))))))</f>
        <v>4.7619047619047397</v>
      </c>
      <c r="H167" s="103" t="s">
        <v>330</v>
      </c>
      <c r="I167" s="89">
        <v>7.78</v>
      </c>
      <c r="J167" s="89">
        <v>4.7619047619047397</v>
      </c>
      <c r="K167" s="89">
        <v>0</v>
      </c>
      <c r="L167" s="89">
        <v>0</v>
      </c>
      <c r="M167" s="89">
        <v>0.1724</v>
      </c>
      <c r="N167" s="89">
        <v>0.49200000000000099</v>
      </c>
      <c r="O167" s="89">
        <v>2.2123076923076899</v>
      </c>
      <c r="P167" s="89">
        <v>8.25</v>
      </c>
      <c r="Q167" s="184">
        <v>0</v>
      </c>
      <c r="R167" s="186">
        <v>0</v>
      </c>
      <c r="S167" s="185"/>
    </row>
    <row r="168" spans="1:19" x14ac:dyDescent="0.2">
      <c r="A168" s="85">
        <v>163</v>
      </c>
      <c r="B168" s="85" t="s">
        <v>331</v>
      </c>
      <c r="C168" s="85" t="s">
        <v>332</v>
      </c>
      <c r="D168" s="86" t="str">
        <f t="shared" si="2"/>
        <v/>
      </c>
      <c r="E168" s="89">
        <f>IF(Options!$D$24 = 1, MAX(F168, G168),
IF(Options!$D$25 = 1, AVERAGE(F168,G168),
IF(Options!$D$26 = 1, IFERROR(GEOMEAN(F168, G168), MAX(F168, G168)))))</f>
        <v>8.7292611371180779</v>
      </c>
      <c r="F168" s="89" cm="1">
        <f t="array" ref="F168">IF(Options!$D$18=1, IFERROR(MAX(IF($I$199:$R$199=1,(I168:R168),"")),
     MAX(IF($I$199:$R$199=2,(I168:R168),""))),
IF(Options!$D$19=1, IFERROR(AVERAGE(IF($I$199:$R$199=1,I168:R168,"")),
     AVERAGE(IF($I$199:$R$199=2,(I168:R168),""))),
IF(Options!$D$20=1, IFERROR(IF(OR(IF(ISNUMBER(I168:R168),IF(I$199:R$199 = 1,I168:R168, ""), "")=0), 0, GEOMEAN(IF(ISNUMBER(I168:R168),IF(I$199:R$199 = 1,I168:R168, ""), ""))),
   IF(OR(IF(ISNUMBER(I168:R168),IF(I$199:R$199 = 2,I168:R168, ""), "")=0), 0, GEOMEAN(IF(ISNUMBER(I168:R168),IF(I$199:R$199 = 2,I168:R168, ""), "")))))))</f>
        <v>7.62</v>
      </c>
      <c r="G168" s="89" cm="1">
        <f t="array" ref="G168">IF(Options!$D$18=1, IFERROR(MAX(IF($I$200:$R$200=1,(I168:R168),"")),
     MAX(IF($I$200:$R$200=2,(I168:R168),""))),
IF(Options!$D$19=1, IFERROR(AVERAGE(IF($I$200:$R$200=1,(I168:R168),"")),
     AVERAGE(IF($I$200:$R$200=2,(I168:R168),""))),
IF(Options!$D$20=1, IFERROR(IF(OR(IF(ISNUMBER(I168:R168),IF(I$200:R$200 = 1,I168:R168, ""), "")=0), 0, GEOMEAN(IF(ISNUMBER(I168:R168),IF(I$200:R$200 = 1,I168:R168, ""), ""))),
   IF(OR(IF(ISNUMBER(I168:R168),IF(I$200:R$200 = 2,I168:R168, ""), "")=0), 0, GEOMEAN(IF(ISNUMBER(I168:R168),IF(I$200:R$200 = 2,I168:R168, ""), "")))))))</f>
        <v>10</v>
      </c>
      <c r="H168" s="103" t="s">
        <v>332</v>
      </c>
      <c r="I168" s="89">
        <v>7.62</v>
      </c>
      <c r="J168" s="89">
        <v>7.1428571428571104</v>
      </c>
      <c r="K168" s="89">
        <v>0</v>
      </c>
      <c r="L168" s="89">
        <v>1.4788670241059001</v>
      </c>
      <c r="M168" s="89">
        <v>10</v>
      </c>
      <c r="N168" s="89">
        <v>10</v>
      </c>
      <c r="O168" s="89">
        <v>0.60923076923076802</v>
      </c>
      <c r="P168" s="89">
        <v>5</v>
      </c>
      <c r="Q168" s="184">
        <v>0</v>
      </c>
      <c r="R168" s="186">
        <v>0</v>
      </c>
      <c r="S168" s="185"/>
    </row>
    <row r="169" spans="1:19" x14ac:dyDescent="0.2">
      <c r="A169" s="85">
        <v>164</v>
      </c>
      <c r="B169" s="85" t="s">
        <v>333</v>
      </c>
      <c r="C169" s="85" t="s">
        <v>334</v>
      </c>
      <c r="D169" s="86" t="str">
        <f t="shared" si="2"/>
        <v/>
      </c>
      <c r="E169" s="89">
        <f>IF(Options!$D$24 = 1, MAX(F169, G169),
IF(Options!$D$25 = 1, AVERAGE(F169,G169),
IF(Options!$D$26 = 1, IFERROR(GEOMEAN(F169, G169), MAX(F169, G169)))))</f>
        <v>9.2667056527998071</v>
      </c>
      <c r="F169" s="89" cm="1">
        <f t="array" ref="F169">IF(Options!$D$18=1, IFERROR(MAX(IF($I$199:$R$199=1,(I169:R169),"")),
     MAX(IF($I$199:$R$199=2,(I169:R169),""))),
IF(Options!$D$19=1, IFERROR(AVERAGE(IF($I$199:$R$199=1,I169:R169,"")),
     AVERAGE(IF($I$199:$R$199=2,(I169:R169),""))),
IF(Options!$D$20=1, IFERROR(IF(OR(IF(ISNUMBER(I169:R169),IF(I$199:R$199 = 1,I169:R169, ""), "")=0), 0, GEOMEAN(IF(ISNUMBER(I169:R169),IF(I$199:R$199 = 1,I169:R169, ""), ""))),
   IF(OR(IF(ISNUMBER(I169:R169),IF(I$199:R$199 = 2,I169:R169, ""), "")=0), 0, GEOMEAN(IF(ISNUMBER(I169:R169),IF(I$199:R$199 = 2,I169:R169, ""), "")))))))</f>
        <v>10</v>
      </c>
      <c r="G169" s="89" cm="1">
        <f t="array" ref="G169">IF(Options!$D$18=1, IFERROR(MAX(IF($I$200:$R$200=1,(I169:R169),"")),
     MAX(IF($I$200:$R$200=2,(I169:R169),""))),
IF(Options!$D$19=1, IFERROR(AVERAGE(IF($I$200:$R$200=1,(I169:R169),"")),
     AVERAGE(IF($I$200:$R$200=2,(I169:R169),""))),
IF(Options!$D$20=1, IFERROR(IF(OR(IF(ISNUMBER(I169:R169),IF(I$200:R$200 = 1,I169:R169, ""), "")=0), 0, GEOMEAN(IF(ISNUMBER(I169:R169),IF(I$200:R$200 = 1,I169:R169, ""), ""))),
   IF(OR(IF(ISNUMBER(I169:R169),IF(I$200:R$200 = 2,I169:R169, ""), "")=0), 0, GEOMEAN(IF(ISNUMBER(I169:R169),IF(I$200:R$200 = 2,I169:R169, ""), "")))))))</f>
        <v>8.58718336556319</v>
      </c>
      <c r="H169" s="103" t="s">
        <v>334</v>
      </c>
      <c r="I169" s="89">
        <v>10</v>
      </c>
      <c r="J169" s="89">
        <v>2.3809523809523698</v>
      </c>
      <c r="K169" s="89">
        <v>6.7839752929602399</v>
      </c>
      <c r="L169" s="89">
        <v>8.58718336556319</v>
      </c>
      <c r="M169" s="89">
        <v>0.35492000000000001</v>
      </c>
      <c r="N169" s="89">
        <v>1.24</v>
      </c>
      <c r="O169" s="89">
        <v>8.5492307692307694</v>
      </c>
      <c r="P169" s="89">
        <v>6.75</v>
      </c>
      <c r="Q169" s="184">
        <v>0</v>
      </c>
      <c r="R169" s="186">
        <v>0</v>
      </c>
      <c r="S169" s="185"/>
    </row>
    <row r="170" spans="1:19" x14ac:dyDescent="0.2">
      <c r="A170" s="85">
        <v>165</v>
      </c>
      <c r="B170" s="85" t="s">
        <v>335</v>
      </c>
      <c r="C170" s="85" t="s">
        <v>336</v>
      </c>
      <c r="D170" s="86" t="str">
        <f t="shared" si="2"/>
        <v/>
      </c>
      <c r="E170" s="89">
        <f>IF(Options!$D$24 = 1, MAX(F170, G170),
IF(Options!$D$25 = 1, AVERAGE(F170,G170),
IF(Options!$D$26 = 1, IFERROR(GEOMEAN(F170, G170), MAX(F170, G170)))))</f>
        <v>10</v>
      </c>
      <c r="F170" s="89" cm="1">
        <f t="array" ref="F170">IF(Options!$D$18=1, IFERROR(MAX(IF($I$199:$R$199=1,(I170:R170),"")),
     MAX(IF($I$199:$R$199=2,(I170:R170),""))),
IF(Options!$D$19=1, IFERROR(AVERAGE(IF($I$199:$R$199=1,I170:R170,"")),
     AVERAGE(IF($I$199:$R$199=2,(I170:R170),""))),
IF(Options!$D$20=1, IFERROR(IF(OR(IF(ISNUMBER(I170:R170),IF(I$199:R$199 = 1,I170:R170, ""), "")=0), 0, GEOMEAN(IF(ISNUMBER(I170:R170),IF(I$199:R$199 = 1,I170:R170, ""), ""))),
   IF(OR(IF(ISNUMBER(I170:R170),IF(I$199:R$199 = 2,I170:R170, ""), "")=0), 0, GEOMEAN(IF(ISNUMBER(I170:R170),IF(I$199:R$199 = 2,I170:R170, ""), "")))))))</f>
        <v>10</v>
      </c>
      <c r="G170" s="89" cm="1">
        <f t="array" ref="G170">IF(Options!$D$18=1, IFERROR(MAX(IF($I$200:$R$200=1,(I170:R170),"")),
     MAX(IF($I$200:$R$200=2,(I170:R170),""))),
IF(Options!$D$19=1, IFERROR(AVERAGE(IF($I$200:$R$200=1,(I170:R170),"")),
     AVERAGE(IF($I$200:$R$200=2,(I170:R170),""))),
IF(Options!$D$20=1, IFERROR(IF(OR(IF(ISNUMBER(I170:R170),IF(I$200:R$200 = 1,I170:R170, ""), "")=0), 0, GEOMEAN(IF(ISNUMBER(I170:R170),IF(I$200:R$200 = 1,I170:R170, ""), ""))),
   IF(OR(IF(ISNUMBER(I170:R170),IF(I$200:R$200 = 2,I170:R170, ""), "")=0), 0, GEOMEAN(IF(ISNUMBER(I170:R170),IF(I$200:R$200 = 2,I170:R170, ""), "")))))))</f>
        <v>10</v>
      </c>
      <c r="H170" s="103" t="s">
        <v>336</v>
      </c>
      <c r="I170" s="89">
        <v>8.24</v>
      </c>
      <c r="J170" s="89">
        <v>9.5238095238094793</v>
      </c>
      <c r="K170" s="89">
        <v>0</v>
      </c>
      <c r="L170" s="89">
        <v>0</v>
      </c>
      <c r="M170" s="89">
        <v>2.9920000000000599E-2</v>
      </c>
      <c r="N170" s="89">
        <v>8.6000000000000298E-2</v>
      </c>
      <c r="O170" s="89">
        <v>7.82</v>
      </c>
      <c r="P170" s="89">
        <v>10</v>
      </c>
      <c r="Q170" s="184">
        <v>10</v>
      </c>
      <c r="R170" s="186">
        <v>0</v>
      </c>
      <c r="S170" s="185"/>
    </row>
    <row r="171" spans="1:19" x14ac:dyDescent="0.2">
      <c r="A171" s="85">
        <v>166</v>
      </c>
      <c r="B171" s="85" t="s">
        <v>337</v>
      </c>
      <c r="C171" s="85" t="s">
        <v>338</v>
      </c>
      <c r="D171" s="86" t="str">
        <f t="shared" si="2"/>
        <v/>
      </c>
      <c r="E171" s="89">
        <f>IF(Options!$D$24 = 1, MAX(F171, G171),
IF(Options!$D$25 = 1, AVERAGE(F171,G171),
IF(Options!$D$26 = 1, IFERROR(GEOMEAN(F171, G171), MAX(F171, G171)))))</f>
        <v>9.8742088290657488</v>
      </c>
      <c r="F171" s="89" cm="1">
        <f t="array" ref="F171">IF(Options!$D$18=1, IFERROR(MAX(IF($I$199:$R$199=1,(I171:R171),"")),
     MAX(IF($I$199:$R$199=2,(I171:R171),""))),
IF(Options!$D$19=1, IFERROR(AVERAGE(IF($I$199:$R$199=1,I171:R171,"")),
     AVERAGE(IF($I$199:$R$199=2,(I171:R171),""))),
IF(Options!$D$20=1, IFERROR(IF(OR(IF(ISNUMBER(I171:R171),IF(I$199:R$199 = 1,I171:R171, ""), "")=0), 0, GEOMEAN(IF(ISNUMBER(I171:R171),IF(I$199:R$199 = 1,I171:R171, ""), ""))),
   IF(OR(IF(ISNUMBER(I171:R171),IF(I$199:R$199 = 2,I171:R171, ""), "")=0), 0, GEOMEAN(IF(ISNUMBER(I171:R171),IF(I$199:R$199 = 2,I171:R171, ""), "")))))))</f>
        <v>9.75</v>
      </c>
      <c r="G171" s="89" cm="1">
        <f t="array" ref="G171">IF(Options!$D$18=1, IFERROR(MAX(IF($I$200:$R$200=1,(I171:R171),"")),
     MAX(IF($I$200:$R$200=2,(I171:R171),""))),
IF(Options!$D$19=1, IFERROR(AVERAGE(IF($I$200:$R$200=1,(I171:R171),"")),
     AVERAGE(IF($I$200:$R$200=2,(I171:R171),""))),
IF(Options!$D$20=1, IFERROR(IF(OR(IF(ISNUMBER(I171:R171),IF(I$200:R$200 = 1,I171:R171, ""), "")=0), 0, GEOMEAN(IF(ISNUMBER(I171:R171),IF(I$200:R$200 = 1,I171:R171, ""), ""))),
   IF(OR(IF(ISNUMBER(I171:R171),IF(I$200:R$200 = 2,I171:R171, ""), "")=0), 0, GEOMEAN(IF(ISNUMBER(I171:R171),IF(I$200:R$200 = 2,I171:R171, ""), "")))))))</f>
        <v>10</v>
      </c>
      <c r="H171" s="103" t="s">
        <v>338</v>
      </c>
      <c r="I171" s="89">
        <v>7.5</v>
      </c>
      <c r="J171" s="89">
        <v>9.5238095238094793</v>
      </c>
      <c r="K171" s="89">
        <v>0.512820512820513</v>
      </c>
      <c r="L171" s="89">
        <v>2.9857852139019201</v>
      </c>
      <c r="M171" s="89">
        <v>0.71575999999999995</v>
      </c>
      <c r="N171" s="89">
        <v>0.103999999999999</v>
      </c>
      <c r="O171" s="89">
        <v>2.1</v>
      </c>
      <c r="P171" s="89">
        <v>9.75</v>
      </c>
      <c r="Q171" s="184">
        <v>10</v>
      </c>
      <c r="R171" s="186">
        <v>0</v>
      </c>
      <c r="S171" s="185"/>
    </row>
    <row r="172" spans="1:19" x14ac:dyDescent="0.2">
      <c r="A172" s="85">
        <v>167</v>
      </c>
      <c r="B172" s="85" t="s">
        <v>339</v>
      </c>
      <c r="C172" s="85" t="s">
        <v>340</v>
      </c>
      <c r="D172" s="86" t="str">
        <f t="shared" si="2"/>
        <v/>
      </c>
      <c r="E172" s="89">
        <f>IF(Options!$D$24 = 1, MAX(F172, G172),
IF(Options!$D$25 = 1, AVERAGE(F172,G172),
IF(Options!$D$26 = 1, IFERROR(GEOMEAN(F172, G172), MAX(F172, G172)))))</f>
        <v>6.7082039324993685</v>
      </c>
      <c r="F172" s="89" cm="1">
        <f t="array" ref="F172">IF(Options!$D$18=1, IFERROR(MAX(IF($I$199:$R$199=1,(I172:R172),"")),
     MAX(IF($I$199:$R$199=2,(I172:R172),""))),
IF(Options!$D$19=1, IFERROR(AVERAGE(IF($I$199:$R$199=1,I172:R172,"")),
     AVERAGE(IF($I$199:$R$199=2,(I172:R172),""))),
IF(Options!$D$20=1, IFERROR(IF(OR(IF(ISNUMBER(I172:R172),IF(I$199:R$199 = 1,I172:R172, ""), "")=0), 0, GEOMEAN(IF(ISNUMBER(I172:R172),IF(I$199:R$199 = 1,I172:R172, ""), ""))),
   IF(OR(IF(ISNUMBER(I172:R172),IF(I$199:R$199 = 2,I172:R172, ""), "")=0), 0, GEOMEAN(IF(ISNUMBER(I172:R172),IF(I$199:R$199 = 2,I172:R172, ""), "")))))))</f>
        <v>4.5</v>
      </c>
      <c r="G172" s="89" cm="1">
        <f t="array" ref="G172">IF(Options!$D$18=1, IFERROR(MAX(IF($I$200:$R$200=1,(I172:R172),"")),
     MAX(IF($I$200:$R$200=2,(I172:R172),""))),
IF(Options!$D$19=1, IFERROR(AVERAGE(IF($I$200:$R$200=1,(I172:R172),"")),
     AVERAGE(IF($I$200:$R$200=2,(I172:R172),""))),
IF(Options!$D$20=1, IFERROR(IF(OR(IF(ISNUMBER(I172:R172),IF(I$200:R$200 = 1,I172:R172, ""), "")=0), 0, GEOMEAN(IF(ISNUMBER(I172:R172),IF(I$200:R$200 = 1,I172:R172, ""), ""))),
   IF(OR(IF(ISNUMBER(I172:R172),IF(I$200:R$200 = 2,I172:R172, ""), "")=0), 0, GEOMEAN(IF(ISNUMBER(I172:R172),IF(I$200:R$200 = 2,I172:R172, ""), "")))))))</f>
        <v>10</v>
      </c>
      <c r="H172" s="103" t="s">
        <v>340</v>
      </c>
      <c r="I172" s="89">
        <v>0</v>
      </c>
      <c r="J172" s="89">
        <v>10</v>
      </c>
      <c r="K172" s="89">
        <v>5.8974358974358996</v>
      </c>
      <c r="L172" s="89">
        <v>6.0788010422523797</v>
      </c>
      <c r="M172" s="89">
        <v>7.6200000000000004E-2</v>
      </c>
      <c r="N172" s="89">
        <v>1.6E-2</v>
      </c>
      <c r="O172" s="89">
        <v>5.0953846153846198</v>
      </c>
      <c r="P172" s="89">
        <v>4.5</v>
      </c>
      <c r="Q172" s="184">
        <v>0</v>
      </c>
      <c r="R172" s="186">
        <v>0</v>
      </c>
      <c r="S172" s="185"/>
    </row>
    <row r="173" spans="1:19" x14ac:dyDescent="0.2">
      <c r="A173" s="85">
        <v>168</v>
      </c>
      <c r="B173" s="85" t="s">
        <v>341</v>
      </c>
      <c r="C173" s="85" t="s">
        <v>342</v>
      </c>
      <c r="D173" s="86" t="str">
        <f t="shared" si="2"/>
        <v/>
      </c>
      <c r="E173" s="89">
        <f>IF(Options!$D$24 = 1, MAX(F173, G173),
IF(Options!$D$25 = 1, AVERAGE(F173,G173),
IF(Options!$D$26 = 1, IFERROR(GEOMEAN(F173, G173), MAX(F173, G173)))))</f>
        <v>7.3577985838156783</v>
      </c>
      <c r="F173" s="89" cm="1">
        <f t="array" ref="F173">IF(Options!$D$18=1, IFERROR(MAX(IF($I$199:$R$199=1,(I173:R173),"")),
     MAX(IF($I$199:$R$199=2,(I173:R173),""))),
IF(Options!$D$19=1, IFERROR(AVERAGE(IF($I$199:$R$199=1,I173:R173,"")),
     AVERAGE(IF($I$199:$R$199=2,(I173:R173),""))),
IF(Options!$D$20=1, IFERROR(IF(OR(IF(ISNUMBER(I173:R173),IF(I$199:R$199 = 1,I173:R173, ""), "")=0), 0, GEOMEAN(IF(ISNUMBER(I173:R173),IF(I$199:R$199 = 1,I173:R173, ""), ""))),
   IF(OR(IF(ISNUMBER(I173:R173),IF(I$199:R$199 = 2,I173:R173, ""), "")=0), 0, GEOMEAN(IF(ISNUMBER(I173:R173),IF(I$199:R$199 = 2,I173:R173, ""), "")))))))</f>
        <v>7.54</v>
      </c>
      <c r="G173" s="89" cm="1">
        <f t="array" ref="G173">IF(Options!$D$18=1, IFERROR(MAX(IF($I$200:$R$200=1,(I173:R173),"")),
     MAX(IF($I$200:$R$200=2,(I173:R173),""))),
IF(Options!$D$19=1, IFERROR(AVERAGE(IF($I$200:$R$200=1,(I173:R173),"")),
     AVERAGE(IF($I$200:$R$200=2,(I173:R173),""))),
IF(Options!$D$20=1, IFERROR(IF(OR(IF(ISNUMBER(I173:R173),IF(I$200:R$200 = 1,I173:R173, ""), "")=0), 0, GEOMEAN(IF(ISNUMBER(I173:R173),IF(I$200:R$200 = 1,I173:R173, ""), ""))),
   IF(OR(IF(ISNUMBER(I173:R173),IF(I$200:R$200 = 2,I173:R173, ""), "")=0), 0, GEOMEAN(IF(ISNUMBER(I173:R173),IF(I$200:R$200 = 2,I173:R173, ""), "")))))))</f>
        <v>7.18</v>
      </c>
      <c r="H173" s="103" t="s">
        <v>342</v>
      </c>
      <c r="I173" s="89">
        <v>7.54</v>
      </c>
      <c r="J173" s="89">
        <v>2.3809523809523698</v>
      </c>
      <c r="K173" s="89">
        <v>6.6666666666748099E-4</v>
      </c>
      <c r="L173" s="89">
        <v>6.6666666666748099E-4</v>
      </c>
      <c r="M173" s="89">
        <v>0</v>
      </c>
      <c r="N173" s="89">
        <v>0</v>
      </c>
      <c r="O173" s="89">
        <v>7.18</v>
      </c>
      <c r="P173" s="89">
        <v>5.75</v>
      </c>
      <c r="Q173" s="184">
        <v>0</v>
      </c>
      <c r="R173" s="186">
        <v>0</v>
      </c>
      <c r="S173" s="185"/>
    </row>
    <row r="174" spans="1:19" x14ac:dyDescent="0.2">
      <c r="A174" s="85">
        <v>169</v>
      </c>
      <c r="B174" s="85" t="s">
        <v>343</v>
      </c>
      <c r="C174" s="85" t="s">
        <v>344</v>
      </c>
      <c r="D174" s="86" t="str">
        <f t="shared" si="2"/>
        <v/>
      </c>
      <c r="E174" s="89">
        <f>IF(Options!$D$24 = 1, MAX(F174, G174),
IF(Options!$D$25 = 1, AVERAGE(F174,G174),
IF(Options!$D$26 = 1, IFERROR(GEOMEAN(F174, G174), MAX(F174, G174)))))</f>
        <v>6.8482002127454011</v>
      </c>
      <c r="F174" s="89" cm="1">
        <f t="array" ref="F174">IF(Options!$D$18=1, IFERROR(MAX(IF($I$199:$R$199=1,(I174:R174),"")),
     MAX(IF($I$199:$R$199=2,(I174:R174),""))),
IF(Options!$D$19=1, IFERROR(AVERAGE(IF($I$199:$R$199=1,I174:R174,"")),
     AVERAGE(IF($I$199:$R$199=2,(I174:R174),""))),
IF(Options!$D$20=1, IFERROR(IF(OR(IF(ISNUMBER(I174:R174),IF(I$199:R$199 = 1,I174:R174, ""), "")=0), 0, GEOMEAN(IF(ISNUMBER(I174:R174),IF(I$199:R$199 = 1,I174:R174, ""), ""))),
   IF(OR(IF(ISNUMBER(I174:R174),IF(I$199:R$199 = 2,I174:R174, ""), "")=0), 0, GEOMEAN(IF(ISNUMBER(I174:R174),IF(I$199:R$199 = 2,I174:R174, ""), "")))))))</f>
        <v>7.64</v>
      </c>
      <c r="G174" s="89" cm="1">
        <f t="array" ref="G174">IF(Options!$D$18=1, IFERROR(MAX(IF($I$200:$R$200=1,(I174:R174),"")),
     MAX(IF($I$200:$R$200=2,(I174:R174),""))),
IF(Options!$D$19=1, IFERROR(AVERAGE(IF($I$200:$R$200=1,(I174:R174),"")),
     AVERAGE(IF($I$200:$R$200=2,(I174:R174),""))),
IF(Options!$D$20=1, IFERROR(IF(OR(IF(ISNUMBER(I174:R174),IF(I$200:R$200 = 1,I174:R174, ""), "")=0), 0, GEOMEAN(IF(ISNUMBER(I174:R174),IF(I$200:R$200 = 1,I174:R174, ""), ""))),
   IF(OR(IF(ISNUMBER(I174:R174),IF(I$200:R$200 = 2,I174:R174, ""), "")=0), 0, GEOMEAN(IF(ISNUMBER(I174:R174),IF(I$200:R$200 = 2,I174:R174, ""), "")))))))</f>
        <v>6.1384615384615397</v>
      </c>
      <c r="H174" s="103" t="s">
        <v>344</v>
      </c>
      <c r="I174" s="89">
        <v>7.64</v>
      </c>
      <c r="J174" s="89">
        <v>0</v>
      </c>
      <c r="K174" s="89" t="s">
        <v>473</v>
      </c>
      <c r="L174" s="89" t="s">
        <v>473</v>
      </c>
      <c r="M174" s="89" t="s">
        <v>473</v>
      </c>
      <c r="N174" s="89" t="s">
        <v>473</v>
      </c>
      <c r="O174" s="89">
        <v>6.1384615384615397</v>
      </c>
      <c r="P174" s="89">
        <v>3.25</v>
      </c>
      <c r="Q174" s="184">
        <v>0</v>
      </c>
      <c r="R174" s="186">
        <v>0</v>
      </c>
      <c r="S174" s="185"/>
    </row>
    <row r="175" spans="1:19" x14ac:dyDescent="0.2">
      <c r="A175" s="85">
        <v>170</v>
      </c>
      <c r="B175" s="85" t="s">
        <v>345</v>
      </c>
      <c r="C175" s="85" t="s">
        <v>346</v>
      </c>
      <c r="D175" s="86" t="str">
        <f t="shared" si="2"/>
        <v/>
      </c>
      <c r="E175" s="89">
        <f>IF(Options!$D$24 = 1, MAX(F175, G175),
IF(Options!$D$25 = 1, AVERAGE(F175,G175),
IF(Options!$D$26 = 1, IFERROR(GEOMEAN(F175, G175), MAX(F175, G175)))))</f>
        <v>9.1547541643412487</v>
      </c>
      <c r="F175" s="89" cm="1">
        <f t="array" ref="F175">IF(Options!$D$18=1, IFERROR(MAX(IF($I$199:$R$199=1,(I175:R175),"")),
     MAX(IF($I$199:$R$199=2,(I175:R175),""))),
IF(Options!$D$19=1, IFERROR(AVERAGE(IF($I$199:$R$199=1,I175:R175,"")),
     AVERAGE(IF($I$199:$R$199=2,(I175:R175),""))),
IF(Options!$D$20=1, IFERROR(IF(OR(IF(ISNUMBER(I175:R175),IF(I$199:R$199 = 1,I175:R175, ""), "")=0), 0, GEOMEAN(IF(ISNUMBER(I175:R175),IF(I$199:R$199 = 1,I175:R175, ""), ""))),
   IF(OR(IF(ISNUMBER(I175:R175),IF(I$199:R$199 = 2,I175:R175, ""), "")=0), 0, GEOMEAN(IF(ISNUMBER(I175:R175),IF(I$199:R$199 = 2,I175:R175, ""), "")))))))</f>
        <v>8.8000000000000007</v>
      </c>
      <c r="G175" s="89" cm="1">
        <f t="array" ref="G175">IF(Options!$D$18=1, IFERROR(MAX(IF($I$200:$R$200=1,(I175:R175),"")),
     MAX(IF($I$200:$R$200=2,(I175:R175),""))),
IF(Options!$D$19=1, IFERROR(AVERAGE(IF($I$200:$R$200=1,(I175:R175),"")),
     AVERAGE(IF($I$200:$R$200=2,(I175:R175),""))),
IF(Options!$D$20=1, IFERROR(IF(OR(IF(ISNUMBER(I175:R175),IF(I$200:R$200 = 1,I175:R175, ""), "")=0), 0, GEOMEAN(IF(ISNUMBER(I175:R175),IF(I$200:R$200 = 1,I175:R175, ""), ""))),
   IF(OR(IF(ISNUMBER(I175:R175),IF(I$200:R$200 = 2,I175:R175, ""), "")=0), 0, GEOMEAN(IF(ISNUMBER(I175:R175),IF(I$200:R$200 = 2,I175:R175, ""), "")))))))</f>
        <v>9.5238095238094793</v>
      </c>
      <c r="H175" s="103" t="s">
        <v>346</v>
      </c>
      <c r="I175" s="89">
        <v>8.8000000000000007</v>
      </c>
      <c r="J175" s="89">
        <v>9.5238095238094793</v>
      </c>
      <c r="K175" s="89" t="s">
        <v>473</v>
      </c>
      <c r="L175" s="89" t="s">
        <v>473</v>
      </c>
      <c r="M175" s="89">
        <v>0.71511999999999898</v>
      </c>
      <c r="N175" s="89">
        <v>0</v>
      </c>
      <c r="O175" s="89">
        <v>1.24923076923077</v>
      </c>
      <c r="P175" s="89">
        <v>8.75</v>
      </c>
      <c r="Q175" s="184">
        <v>0</v>
      </c>
      <c r="R175" s="186">
        <v>0</v>
      </c>
      <c r="S175" s="185"/>
    </row>
    <row r="176" spans="1:19" x14ac:dyDescent="0.2">
      <c r="A176" s="85">
        <v>171</v>
      </c>
      <c r="B176" s="85" t="s">
        <v>347</v>
      </c>
      <c r="C176" s="85" t="s">
        <v>348</v>
      </c>
      <c r="D176" s="86" t="str">
        <f t="shared" si="2"/>
        <v/>
      </c>
      <c r="E176" s="89">
        <f>IF(Options!$D$24 = 1, MAX(F176, G176),
IF(Options!$D$25 = 1, AVERAGE(F176,G176),
IF(Options!$D$26 = 1, IFERROR(GEOMEAN(F176, G176), MAX(F176, G176)))))</f>
        <v>8.1628181408138705</v>
      </c>
      <c r="F176" s="89" cm="1">
        <f t="array" ref="F176">IF(Options!$D$18=1, IFERROR(MAX(IF($I$199:$R$199=1,(I176:R176),"")),
     MAX(IF($I$199:$R$199=2,(I176:R176),""))),
IF(Options!$D$19=1, IFERROR(AVERAGE(IF($I$199:$R$199=1,I176:R176,"")),
     AVERAGE(IF($I$199:$R$199=2,(I176:R176),""))),
IF(Options!$D$20=1, IFERROR(IF(OR(IF(ISNUMBER(I176:R176),IF(I$199:R$199 = 1,I176:R176, ""), "")=0), 0, GEOMEAN(IF(ISNUMBER(I176:R176),IF(I$199:R$199 = 1,I176:R176, ""), ""))),
   IF(OR(IF(ISNUMBER(I176:R176),IF(I$199:R$199 = 2,I176:R176, ""), "")=0), 0, GEOMEAN(IF(ISNUMBER(I176:R176),IF(I$199:R$199 = 2,I176:R176, ""), "")))))))</f>
        <v>8.98</v>
      </c>
      <c r="G176" s="89" cm="1">
        <f t="array" ref="G176">IF(Options!$D$18=1, IFERROR(MAX(IF($I$200:$R$200=1,(I176:R176),"")),
     MAX(IF($I$200:$R$200=2,(I176:R176),""))),
IF(Options!$D$19=1, IFERROR(AVERAGE(IF($I$200:$R$200=1,(I176:R176),"")),
     AVERAGE(IF($I$200:$R$200=2,(I176:R176),""))),
IF(Options!$D$20=1, IFERROR(IF(OR(IF(ISNUMBER(I176:R176),IF(I$200:R$200 = 1,I176:R176, ""), "")=0), 0, GEOMEAN(IF(ISNUMBER(I176:R176),IF(I$200:R$200 = 1,I176:R176, ""), ""))),
   IF(OR(IF(ISNUMBER(I176:R176),IF(I$200:R$200 = 2,I176:R176, ""), "")=0), 0, GEOMEAN(IF(ISNUMBER(I176:R176),IF(I$200:R$200 = 2,I176:R176, ""), "")))))))</f>
        <v>7.42</v>
      </c>
      <c r="H176" s="103" t="s">
        <v>348</v>
      </c>
      <c r="I176" s="89">
        <v>8.98</v>
      </c>
      <c r="J176" s="89" t="s">
        <v>473</v>
      </c>
      <c r="K176" s="89" t="s">
        <v>473</v>
      </c>
      <c r="L176" s="89" t="s">
        <v>473</v>
      </c>
      <c r="M176" s="89" t="s">
        <v>473</v>
      </c>
      <c r="N176" s="89" t="s">
        <v>473</v>
      </c>
      <c r="O176" s="89">
        <v>7.42</v>
      </c>
      <c r="P176" s="89">
        <v>5</v>
      </c>
      <c r="Q176" s="184">
        <v>0</v>
      </c>
      <c r="R176" s="186">
        <v>0</v>
      </c>
      <c r="S176" s="185"/>
    </row>
    <row r="177" spans="1:19" x14ac:dyDescent="0.2">
      <c r="A177" s="85">
        <v>172</v>
      </c>
      <c r="B177" s="85" t="s">
        <v>349</v>
      </c>
      <c r="C177" s="85" t="s">
        <v>350</v>
      </c>
      <c r="D177" s="86" t="str">
        <f t="shared" si="2"/>
        <v/>
      </c>
      <c r="E177" s="89">
        <f>IF(Options!$D$24 = 1, MAX(F177, G177),
IF(Options!$D$25 = 1, AVERAGE(F177,G177),
IF(Options!$D$26 = 1, IFERROR(GEOMEAN(F177, G177), MAX(F177, G177)))))</f>
        <v>8.1731266966810203</v>
      </c>
      <c r="F177" s="89" cm="1">
        <f t="array" ref="F177">IF(Options!$D$18=1, IFERROR(MAX(IF($I$199:$R$199=1,(I177:R177),"")),
     MAX(IF($I$199:$R$199=2,(I177:R177),""))),
IF(Options!$D$19=1, IFERROR(AVERAGE(IF($I$199:$R$199=1,I177:R177,"")),
     AVERAGE(IF($I$199:$R$199=2,(I177:R177),""))),
IF(Options!$D$20=1, IFERROR(IF(OR(IF(ISNUMBER(I177:R177),IF(I$199:R$199 = 1,I177:R177, ""), "")=0), 0, GEOMEAN(IF(ISNUMBER(I177:R177),IF(I$199:R$199 = 1,I177:R177, ""), ""))),
   IF(OR(IF(ISNUMBER(I177:R177),IF(I$199:R$199 = 2,I177:R177, ""), "")=0), 0, GEOMEAN(IF(ISNUMBER(I177:R177),IF(I$199:R$199 = 2,I177:R177, ""), "")))))))</f>
        <v>6.68</v>
      </c>
      <c r="G177" s="89" cm="1">
        <f t="array" ref="G177">IF(Options!$D$18=1, IFERROR(MAX(IF($I$200:$R$200=1,(I177:R177),"")),
     MAX(IF($I$200:$R$200=2,(I177:R177),""))),
IF(Options!$D$19=1, IFERROR(AVERAGE(IF($I$200:$R$200=1,(I177:R177),"")),
     AVERAGE(IF($I$200:$R$200=2,(I177:R177),""))),
IF(Options!$D$20=1, IFERROR(IF(OR(IF(ISNUMBER(I177:R177),IF(I$200:R$200 = 1,I177:R177, ""), "")=0), 0, GEOMEAN(IF(ISNUMBER(I177:R177),IF(I$200:R$200 = 1,I177:R177, ""), ""))),
   IF(OR(IF(ISNUMBER(I177:R177),IF(I$200:R$200 = 2,I177:R177, ""), "")=0), 0, GEOMEAN(IF(ISNUMBER(I177:R177),IF(I$200:R$200 = 2,I177:R177, ""), "")))))))</f>
        <v>10</v>
      </c>
      <c r="H177" s="103" t="s">
        <v>350</v>
      </c>
      <c r="I177" s="89">
        <v>6.68</v>
      </c>
      <c r="J177" s="89">
        <v>10</v>
      </c>
      <c r="K177" s="89">
        <v>7.6923076923076898</v>
      </c>
      <c r="L177" s="89">
        <v>10</v>
      </c>
      <c r="M177" s="89">
        <v>0.49815999999999999</v>
      </c>
      <c r="N177" s="89">
        <v>0.40799999999999897</v>
      </c>
      <c r="O177" s="89">
        <v>3.4615384615384599</v>
      </c>
      <c r="P177" s="89">
        <v>4.5</v>
      </c>
      <c r="Q177" s="184">
        <v>0</v>
      </c>
      <c r="R177" s="186">
        <v>0</v>
      </c>
      <c r="S177" s="185"/>
    </row>
    <row r="178" spans="1:19" x14ac:dyDescent="0.2">
      <c r="A178" s="85">
        <v>173</v>
      </c>
      <c r="B178" s="85" t="s">
        <v>351</v>
      </c>
      <c r="C178" s="85" t="s">
        <v>352</v>
      </c>
      <c r="D178" s="86" t="str">
        <f t="shared" si="2"/>
        <v/>
      </c>
      <c r="E178" s="89">
        <f>IF(Options!$D$24 = 1, MAX(F178, G178),
IF(Options!$D$25 = 1, AVERAGE(F178,G178),
IF(Options!$D$26 = 1, IFERROR(GEOMEAN(F178, G178), MAX(F178, G178)))))</f>
        <v>8.3152184062029786</v>
      </c>
      <c r="F178" s="89" cm="1">
        <f t="array" ref="F178">IF(Options!$D$18=1, IFERROR(MAX(IF($I$199:$R$199=1,(I178:R178),"")),
     MAX(IF($I$199:$R$199=2,(I178:R178),""))),
IF(Options!$D$19=1, IFERROR(AVERAGE(IF($I$199:$R$199=1,I178:R178,"")),
     AVERAGE(IF($I$199:$R$199=2,(I178:R178),""))),
IF(Options!$D$20=1, IFERROR(IF(OR(IF(ISNUMBER(I178:R178),IF(I$199:R$199 = 1,I178:R178, ""), "")=0), 0, GEOMEAN(IF(ISNUMBER(I178:R178),IF(I$199:R$199 = 1,I178:R178, ""), ""))),
   IF(OR(IF(ISNUMBER(I178:R178),IF(I$199:R$199 = 2,I178:R178, ""), "")=0), 0, GEOMEAN(IF(ISNUMBER(I178:R178),IF(I$199:R$199 = 2,I178:R178, ""), "")))))))</f>
        <v>7.26</v>
      </c>
      <c r="G178" s="89" cm="1">
        <f t="array" ref="G178">IF(Options!$D$18=1, IFERROR(MAX(IF($I$200:$R$200=1,(I178:R178),"")),
     MAX(IF($I$200:$R$200=2,(I178:R178),""))),
IF(Options!$D$19=1, IFERROR(AVERAGE(IF($I$200:$R$200=1,(I178:R178),"")),
     AVERAGE(IF($I$200:$R$200=2,(I178:R178),""))),
IF(Options!$D$20=1, IFERROR(IF(OR(IF(ISNUMBER(I178:R178),IF(I$200:R$200 = 1,I178:R178, ""), "")=0), 0, GEOMEAN(IF(ISNUMBER(I178:R178),IF(I$200:R$200 = 1,I178:R178, ""), ""))),
   IF(OR(IF(ISNUMBER(I178:R178),IF(I$200:R$200 = 2,I178:R178, ""), "")=0), 0, GEOMEAN(IF(ISNUMBER(I178:R178),IF(I$200:R$200 = 2,I178:R178, ""), "")))))))</f>
        <v>9.5238095238094793</v>
      </c>
      <c r="H178" s="103" t="s">
        <v>352</v>
      </c>
      <c r="I178" s="89">
        <v>7.26</v>
      </c>
      <c r="J178" s="89">
        <v>9.5238095238094793</v>
      </c>
      <c r="K178" s="89">
        <v>0</v>
      </c>
      <c r="L178" s="89">
        <v>0.50091822654787599</v>
      </c>
      <c r="M178" s="89">
        <v>2.3493200000000001</v>
      </c>
      <c r="N178" s="89">
        <v>4.57</v>
      </c>
      <c r="O178" s="89">
        <v>2.5153846153846202</v>
      </c>
      <c r="P178" s="89">
        <v>4.25</v>
      </c>
      <c r="Q178" s="184">
        <v>0</v>
      </c>
      <c r="R178" s="186">
        <v>0</v>
      </c>
      <c r="S178" s="185"/>
    </row>
    <row r="179" spans="1:19" x14ac:dyDescent="0.2">
      <c r="A179" s="85">
        <v>174</v>
      </c>
      <c r="B179" s="85" t="s">
        <v>353</v>
      </c>
      <c r="C179" s="85" t="s">
        <v>354</v>
      </c>
      <c r="D179" s="86" t="str">
        <f t="shared" si="2"/>
        <v/>
      </c>
      <c r="E179" s="89">
        <f>IF(Options!$D$24 = 1, MAX(F179, G179),
IF(Options!$D$25 = 1, AVERAGE(F179,G179),
IF(Options!$D$26 = 1, IFERROR(GEOMEAN(F179, G179), MAX(F179, G179)))))</f>
        <v>6.8920243760451108</v>
      </c>
      <c r="F179" s="89" cm="1">
        <f t="array" ref="F179">IF(Options!$D$18=1, IFERROR(MAX(IF($I$199:$R$199=1,(I179:R179),"")),
     MAX(IF($I$199:$R$199=2,(I179:R179),""))),
IF(Options!$D$19=1, IFERROR(AVERAGE(IF($I$199:$R$199=1,I179:R179,"")),
     AVERAGE(IF($I$199:$R$199=2,(I179:R179),""))),
IF(Options!$D$20=1, IFERROR(IF(OR(IF(ISNUMBER(I179:R179),IF(I$199:R$199 = 1,I179:R179, ""), "")=0), 0, GEOMEAN(IF(ISNUMBER(I179:R179),IF(I$199:R$199 = 1,I179:R179, ""), ""))),
   IF(OR(IF(ISNUMBER(I179:R179),IF(I$199:R$199 = 2,I179:R179, ""), "")=0), 0, GEOMEAN(IF(ISNUMBER(I179:R179),IF(I$199:R$199 = 2,I179:R179, ""), "")))))))</f>
        <v>4.75</v>
      </c>
      <c r="G179" s="89" cm="1">
        <f t="array" ref="G179">IF(Options!$D$18=1, IFERROR(MAX(IF($I$200:$R$200=1,(I179:R179),"")),
     MAX(IF($I$200:$R$200=2,(I179:R179),""))),
IF(Options!$D$19=1, IFERROR(AVERAGE(IF($I$200:$R$200=1,(I179:R179),"")),
     AVERAGE(IF($I$200:$R$200=2,(I179:R179),""))),
IF(Options!$D$20=1, IFERROR(IF(OR(IF(ISNUMBER(I179:R179),IF(I$200:R$200 = 1,I179:R179, ""), "")=0), 0, GEOMEAN(IF(ISNUMBER(I179:R179),IF(I$200:R$200 = 1,I179:R179, ""), ""))),
   IF(OR(IF(ISNUMBER(I179:R179),IF(I$200:R$200 = 2,I179:R179, ""), "")=0), 0, GEOMEAN(IF(ISNUMBER(I179:R179),IF(I$200:R$200 = 2,I179:R179, ""), "")))))))</f>
        <v>10</v>
      </c>
      <c r="H179" s="103" t="s">
        <v>354</v>
      </c>
      <c r="I179" s="89">
        <v>3.52</v>
      </c>
      <c r="J179" s="89">
        <v>0</v>
      </c>
      <c r="K179" s="89">
        <v>5.3028991061838502</v>
      </c>
      <c r="L179" s="89">
        <v>5.5962355187636197</v>
      </c>
      <c r="M179" s="89">
        <v>10</v>
      </c>
      <c r="N179" s="89">
        <v>3.4380000000000002</v>
      </c>
      <c r="O179" s="89">
        <v>0.99384615384615305</v>
      </c>
      <c r="P179" s="89">
        <v>4.75</v>
      </c>
      <c r="Q179" s="184">
        <v>0</v>
      </c>
      <c r="R179" s="186">
        <v>0</v>
      </c>
      <c r="S179" s="185"/>
    </row>
    <row r="180" spans="1:19" x14ac:dyDescent="0.2">
      <c r="A180" s="85">
        <v>175</v>
      </c>
      <c r="B180" s="85" t="s">
        <v>355</v>
      </c>
      <c r="C180" s="85" t="s">
        <v>356</v>
      </c>
      <c r="D180" s="86" t="str">
        <f t="shared" si="2"/>
        <v/>
      </c>
      <c r="E180" s="89">
        <f>IF(Options!$D$24 = 1, MAX(F180, G180),
IF(Options!$D$25 = 1, AVERAGE(F180,G180),
IF(Options!$D$26 = 1, IFERROR(GEOMEAN(F180, G180), MAX(F180, G180)))))</f>
        <v>9.68</v>
      </c>
      <c r="F180" s="89" cm="1">
        <f t="array" ref="F180">IF(Options!$D$18=1, IFERROR(MAX(IF($I$199:$R$199=1,(I180:R180),"")),
     MAX(IF($I$199:$R$199=2,(I180:R180),""))),
IF(Options!$D$19=1, IFERROR(AVERAGE(IF($I$199:$R$199=1,I180:R180,"")),
     AVERAGE(IF($I$199:$R$199=2,(I180:R180),""))),
IF(Options!$D$20=1, IFERROR(IF(OR(IF(ISNUMBER(I180:R180),IF(I$199:R$199 = 1,I180:R180, ""), "")=0), 0, GEOMEAN(IF(ISNUMBER(I180:R180),IF(I$199:R$199 = 1,I180:R180, ""), ""))),
   IF(OR(IF(ISNUMBER(I180:R180),IF(I$199:R$199 = 2,I180:R180, ""), "")=0), 0, GEOMEAN(IF(ISNUMBER(I180:R180),IF(I$199:R$199 = 2,I180:R180, ""), "")))))))</f>
        <v>9.68</v>
      </c>
      <c r="G180" s="89" cm="1">
        <f t="array" ref="G180">IF(Options!$D$18=1, IFERROR(MAX(IF($I$200:$R$200=1,(I180:R180),"")),
     MAX(IF($I$200:$R$200=2,(I180:R180),""))),
IF(Options!$D$19=1, IFERROR(AVERAGE(IF($I$200:$R$200=1,(I180:R180),"")),
     AVERAGE(IF($I$200:$R$200=2,(I180:R180),""))),
IF(Options!$D$20=1, IFERROR(IF(OR(IF(ISNUMBER(I180:R180),IF(I$200:R$200 = 1,I180:R180, ""), "")=0), 0, GEOMEAN(IF(ISNUMBER(I180:R180),IF(I$200:R$200 = 1,I180:R180, ""), ""))),
   IF(OR(IF(ISNUMBER(I180:R180),IF(I$200:R$200 = 2,I180:R180, ""), "")=0), 0, GEOMEAN(IF(ISNUMBER(I180:R180),IF(I$200:R$200 = 2,I180:R180, ""), "")))))))</f>
        <v>0</v>
      </c>
      <c r="H180" s="103" t="s">
        <v>356</v>
      </c>
      <c r="I180" s="89">
        <v>9.68</v>
      </c>
      <c r="J180" s="89" t="s">
        <v>473</v>
      </c>
      <c r="K180" s="89" t="s">
        <v>473</v>
      </c>
      <c r="L180" s="89" t="s">
        <v>473</v>
      </c>
      <c r="M180" s="89" t="s">
        <v>473</v>
      </c>
      <c r="N180" s="89" t="s">
        <v>473</v>
      </c>
      <c r="O180" s="89" t="s">
        <v>473</v>
      </c>
      <c r="P180" s="89">
        <v>7.75</v>
      </c>
      <c r="Q180" s="184">
        <v>0</v>
      </c>
      <c r="R180" s="186">
        <v>0</v>
      </c>
      <c r="S180" s="185"/>
    </row>
    <row r="181" spans="1:19" x14ac:dyDescent="0.2">
      <c r="A181" s="85">
        <v>176</v>
      </c>
      <c r="B181" s="85" t="s">
        <v>357</v>
      </c>
      <c r="C181" s="85" t="s">
        <v>358</v>
      </c>
      <c r="D181" s="86" t="str">
        <f t="shared" si="2"/>
        <v/>
      </c>
      <c r="E181" s="89">
        <f>IF(Options!$D$24 = 1, MAX(F181, G181),
IF(Options!$D$25 = 1, AVERAGE(F181,G181),
IF(Options!$D$26 = 1, IFERROR(GEOMEAN(F181, G181), MAX(F181, G181)))))</f>
        <v>9.4868329805051381</v>
      </c>
      <c r="F181" s="89" cm="1">
        <f t="array" ref="F181">IF(Options!$D$18=1, IFERROR(MAX(IF($I$199:$R$199=1,(I181:R181),"")),
     MAX(IF($I$199:$R$199=2,(I181:R181),""))),
IF(Options!$D$19=1, IFERROR(AVERAGE(IF($I$199:$R$199=1,I181:R181,"")),
     AVERAGE(IF($I$199:$R$199=2,(I181:R181),""))),
IF(Options!$D$20=1, IFERROR(IF(OR(IF(ISNUMBER(I181:R181),IF(I$199:R$199 = 1,I181:R181, ""), "")=0), 0, GEOMEAN(IF(ISNUMBER(I181:R181),IF(I$199:R$199 = 1,I181:R181, ""), ""))),
   IF(OR(IF(ISNUMBER(I181:R181),IF(I$199:R$199 = 2,I181:R181, ""), "")=0), 0, GEOMEAN(IF(ISNUMBER(I181:R181),IF(I$199:R$199 = 2,I181:R181, ""), "")))))))</f>
        <v>9</v>
      </c>
      <c r="G181" s="89" cm="1">
        <f t="array" ref="G181">IF(Options!$D$18=1, IFERROR(MAX(IF($I$200:$R$200=1,(I181:R181),"")),
     MAX(IF($I$200:$R$200=2,(I181:R181),""))),
IF(Options!$D$19=1, IFERROR(AVERAGE(IF($I$200:$R$200=1,(I181:R181),"")),
     AVERAGE(IF($I$200:$R$200=2,(I181:R181),""))),
IF(Options!$D$20=1, IFERROR(IF(OR(IF(ISNUMBER(I181:R181),IF(I$200:R$200 = 1,I181:R181, ""), "")=0), 0, GEOMEAN(IF(ISNUMBER(I181:R181),IF(I$200:R$200 = 1,I181:R181, ""), ""))),
   IF(OR(IF(ISNUMBER(I181:R181),IF(I$200:R$200 = 2,I181:R181, ""), "")=0), 0, GEOMEAN(IF(ISNUMBER(I181:R181),IF(I$200:R$200 = 2,I181:R181, ""), "")))))))</f>
        <v>10</v>
      </c>
      <c r="H181" s="103" t="s">
        <v>358</v>
      </c>
      <c r="I181" s="89">
        <v>6.72</v>
      </c>
      <c r="J181" s="89">
        <v>0</v>
      </c>
      <c r="K181" s="89">
        <v>6.6666666666748099E-4</v>
      </c>
      <c r="L181" s="89">
        <v>6.6666666666748099E-4</v>
      </c>
      <c r="M181" s="89">
        <v>0</v>
      </c>
      <c r="N181" s="89">
        <v>0</v>
      </c>
      <c r="O181" s="89">
        <v>10</v>
      </c>
      <c r="P181" s="89">
        <v>9</v>
      </c>
      <c r="Q181" s="184">
        <v>0</v>
      </c>
      <c r="R181" s="186">
        <v>0</v>
      </c>
      <c r="S181" s="185"/>
    </row>
    <row r="182" spans="1:19" x14ac:dyDescent="0.2">
      <c r="A182" s="85">
        <v>177</v>
      </c>
      <c r="B182" s="85" t="s">
        <v>359</v>
      </c>
      <c r="C182" s="85" t="s">
        <v>360</v>
      </c>
      <c r="D182" s="86" t="str">
        <f t="shared" si="2"/>
        <v/>
      </c>
      <c r="E182" s="89">
        <f>IF(Options!$D$24 = 1, MAX(F182, G182),
IF(Options!$D$25 = 1, AVERAGE(F182,G182),
IF(Options!$D$26 = 1, IFERROR(GEOMEAN(F182, G182), MAX(F182, G182)))))</f>
        <v>10</v>
      </c>
      <c r="F182" s="89" cm="1">
        <f t="array" ref="F182">IF(Options!$D$18=1, IFERROR(MAX(IF($I$199:$R$199=1,(I182:R182),"")),
     MAX(IF($I$199:$R$199=2,(I182:R182),""))),
IF(Options!$D$19=1, IFERROR(AVERAGE(IF($I$199:$R$199=1,I182:R182,"")),
     AVERAGE(IF($I$199:$R$199=2,(I182:R182),""))),
IF(Options!$D$20=1, IFERROR(IF(OR(IF(ISNUMBER(I182:R182),IF(I$199:R$199 = 1,I182:R182, ""), "")=0), 0, GEOMEAN(IF(ISNUMBER(I182:R182),IF(I$199:R$199 = 1,I182:R182, ""), ""))),
   IF(OR(IF(ISNUMBER(I182:R182),IF(I$199:R$199 = 2,I182:R182, ""), "")=0), 0, GEOMEAN(IF(ISNUMBER(I182:R182),IF(I$199:R$199 = 2,I182:R182, ""), "")))))))</f>
        <v>10</v>
      </c>
      <c r="G182" s="89" cm="1">
        <f t="array" ref="G182">IF(Options!$D$18=1, IFERROR(MAX(IF($I$200:$R$200=1,(I182:R182),"")),
     MAX(IF($I$200:$R$200=2,(I182:R182),""))),
IF(Options!$D$19=1, IFERROR(AVERAGE(IF($I$200:$R$200=1,(I182:R182),"")),
     AVERAGE(IF($I$200:$R$200=2,(I182:R182),""))),
IF(Options!$D$20=1, IFERROR(IF(OR(IF(ISNUMBER(I182:R182),IF(I$200:R$200 = 1,I182:R182, ""), "")=0), 0, GEOMEAN(IF(ISNUMBER(I182:R182),IF(I$200:R$200 = 1,I182:R182, ""), ""))),
   IF(OR(IF(ISNUMBER(I182:R182),IF(I$200:R$200 = 2,I182:R182, ""), "")=0), 0, GEOMEAN(IF(ISNUMBER(I182:R182),IF(I$200:R$200 = 2,I182:R182, ""), "")))))))</f>
        <v>10</v>
      </c>
      <c r="H182" s="103" t="s">
        <v>360</v>
      </c>
      <c r="I182" s="89">
        <v>5.14</v>
      </c>
      <c r="J182" s="89">
        <v>9.5238095238094793</v>
      </c>
      <c r="K182" s="89">
        <v>6.6666666666748099E-4</v>
      </c>
      <c r="L182" s="89">
        <v>6.6666666666748099E-4</v>
      </c>
      <c r="M182" s="89">
        <v>1.53599999999994E-2</v>
      </c>
      <c r="N182" s="89">
        <v>6.00000000000023E-3</v>
      </c>
      <c r="O182" s="89">
        <v>5.4646153846153904</v>
      </c>
      <c r="P182" s="89">
        <v>10</v>
      </c>
      <c r="Q182" s="184">
        <v>10</v>
      </c>
      <c r="R182" s="186">
        <v>0</v>
      </c>
      <c r="S182" s="185"/>
    </row>
    <row r="183" spans="1:19" x14ac:dyDescent="0.2">
      <c r="A183" s="85">
        <v>178</v>
      </c>
      <c r="B183" s="85" t="s">
        <v>361</v>
      </c>
      <c r="C183" s="85" t="s">
        <v>362</v>
      </c>
      <c r="D183" s="86" t="str">
        <f t="shared" si="2"/>
        <v/>
      </c>
      <c r="E183" s="89">
        <f>IF(Options!$D$24 = 1, MAX(F183, G183),
IF(Options!$D$25 = 1, AVERAGE(F183,G183),
IF(Options!$D$26 = 1, IFERROR(GEOMEAN(F183, G183), MAX(F183, G183)))))</f>
        <v>8</v>
      </c>
      <c r="F183" s="89" cm="1">
        <f t="array" ref="F183">IF(Options!$D$18=1, IFERROR(MAX(IF($I$199:$R$199=1,(I183:R183),"")),
     MAX(IF($I$199:$R$199=2,(I183:R183),""))),
IF(Options!$D$19=1, IFERROR(AVERAGE(IF($I$199:$R$199=1,I183:R183,"")),
     AVERAGE(IF($I$199:$R$199=2,(I183:R183),""))),
IF(Options!$D$20=1, IFERROR(IF(OR(IF(ISNUMBER(I183:R183),IF(I$199:R$199 = 1,I183:R183, ""), "")=0), 0, GEOMEAN(IF(ISNUMBER(I183:R183),IF(I$199:R$199 = 1,I183:R183, ""), ""))),
   IF(OR(IF(ISNUMBER(I183:R183),IF(I$199:R$199 = 2,I183:R183, ""), "")=0), 0, GEOMEAN(IF(ISNUMBER(I183:R183),IF(I$199:R$199 = 2,I183:R183, ""), "")))))))</f>
        <v>6.4</v>
      </c>
      <c r="G183" s="89" cm="1">
        <f t="array" ref="G183">IF(Options!$D$18=1, IFERROR(MAX(IF($I$200:$R$200=1,(I183:R183),"")),
     MAX(IF($I$200:$R$200=2,(I183:R183),""))),
IF(Options!$D$19=1, IFERROR(AVERAGE(IF($I$200:$R$200=1,(I183:R183),"")),
     AVERAGE(IF($I$200:$R$200=2,(I183:R183),""))),
IF(Options!$D$20=1, IFERROR(IF(OR(IF(ISNUMBER(I183:R183),IF(I$200:R$200 = 1,I183:R183, ""), "")=0), 0, GEOMEAN(IF(ISNUMBER(I183:R183),IF(I$200:R$200 = 1,I183:R183, ""), ""))),
   IF(OR(IF(ISNUMBER(I183:R183),IF(I$200:R$200 = 2,I183:R183, ""), "")=0), 0, GEOMEAN(IF(ISNUMBER(I183:R183),IF(I$200:R$200 = 2,I183:R183, ""), "")))))))</f>
        <v>10</v>
      </c>
      <c r="H183" s="103" t="s">
        <v>362</v>
      </c>
      <c r="I183" s="89">
        <v>6.4</v>
      </c>
      <c r="J183" s="89">
        <v>0</v>
      </c>
      <c r="K183" s="89">
        <v>3.7230464672349601</v>
      </c>
      <c r="L183" s="89">
        <v>4.2441814951231702</v>
      </c>
      <c r="M183" s="89">
        <v>10</v>
      </c>
      <c r="N183" s="89">
        <v>10</v>
      </c>
      <c r="O183" s="89">
        <v>3.2215384615384601</v>
      </c>
      <c r="P183" s="89">
        <v>5</v>
      </c>
      <c r="Q183" s="184">
        <v>0</v>
      </c>
      <c r="R183" s="186">
        <v>0</v>
      </c>
      <c r="S183" s="185"/>
    </row>
    <row r="184" spans="1:19" x14ac:dyDescent="0.2">
      <c r="A184" s="85">
        <v>179</v>
      </c>
      <c r="B184" s="85" t="s">
        <v>363</v>
      </c>
      <c r="C184" s="85" t="s">
        <v>364</v>
      </c>
      <c r="D184" s="86" t="str">
        <f t="shared" si="2"/>
        <v/>
      </c>
      <c r="E184" s="89">
        <f>IF(Options!$D$24 = 1, MAX(F184, G184),
IF(Options!$D$25 = 1, AVERAGE(F184,G184),
IF(Options!$D$26 = 1, IFERROR(GEOMEAN(F184, G184), MAX(F184, G184)))))</f>
        <v>7.5762787699503242</v>
      </c>
      <c r="F184" s="89" cm="1">
        <f t="array" ref="F184">IF(Options!$D$18=1, IFERROR(MAX(IF($I$199:$R$199=1,(I184:R184),"")),
     MAX(IF($I$199:$R$199=2,(I184:R184),""))),
IF(Options!$D$19=1, IFERROR(AVERAGE(IF($I$199:$R$199=1,I184:R184,"")),
     AVERAGE(IF($I$199:$R$199=2,(I184:R184),""))),
IF(Options!$D$20=1, IFERROR(IF(OR(IF(ISNUMBER(I184:R184),IF(I$199:R$199 = 1,I184:R184, ""), "")=0), 0, GEOMEAN(IF(ISNUMBER(I184:R184),IF(I$199:R$199 = 1,I184:R184, ""), ""))),
   IF(OR(IF(ISNUMBER(I184:R184),IF(I$199:R$199 = 2,I184:R184, ""), "")=0), 0, GEOMEAN(IF(ISNUMBER(I184:R184),IF(I$199:R$199 = 2,I184:R184, ""), "")))))))</f>
        <v>5.74</v>
      </c>
      <c r="G184" s="89" cm="1">
        <f t="array" ref="G184">IF(Options!$D$18=1, IFERROR(MAX(IF($I$200:$R$200=1,(I184:R184),"")),
     MAX(IF($I$200:$R$200=2,(I184:R184),""))),
IF(Options!$D$19=1, IFERROR(AVERAGE(IF($I$200:$R$200=1,(I184:R184),"")),
     AVERAGE(IF($I$200:$R$200=2,(I184:R184),""))),
IF(Options!$D$20=1, IFERROR(IF(OR(IF(ISNUMBER(I184:R184),IF(I$200:R$200 = 1,I184:R184, ""), "")=0), 0, GEOMEAN(IF(ISNUMBER(I184:R184),IF(I$200:R$200 = 1,I184:R184, ""), ""))),
   IF(OR(IF(ISNUMBER(I184:R184),IF(I$200:R$200 = 2,I184:R184, ""), "")=0), 0, GEOMEAN(IF(ISNUMBER(I184:R184),IF(I$200:R$200 = 2,I184:R184, ""), "")))))))</f>
        <v>10</v>
      </c>
      <c r="H184" s="103" t="s">
        <v>364</v>
      </c>
      <c r="I184" s="89">
        <v>5.74</v>
      </c>
      <c r="J184" s="89">
        <v>7.1428571428571104</v>
      </c>
      <c r="K184" s="89">
        <v>6.7450191469461904</v>
      </c>
      <c r="L184" s="89">
        <v>5.6792573780689404</v>
      </c>
      <c r="M184" s="89">
        <v>10</v>
      </c>
      <c r="N184" s="89">
        <v>10</v>
      </c>
      <c r="O184" s="89">
        <v>1.93846153846154</v>
      </c>
      <c r="P184" s="89">
        <v>3</v>
      </c>
      <c r="Q184" s="184">
        <v>0</v>
      </c>
      <c r="R184" s="186">
        <v>0</v>
      </c>
      <c r="S184" s="185"/>
    </row>
    <row r="185" spans="1:19" x14ac:dyDescent="0.2">
      <c r="A185" s="85">
        <v>180</v>
      </c>
      <c r="B185" s="85" t="s">
        <v>365</v>
      </c>
      <c r="C185" s="85" t="s">
        <v>366</v>
      </c>
      <c r="D185" s="86" t="str">
        <f t="shared" si="2"/>
        <v/>
      </c>
      <c r="E185" s="89">
        <f>IF(Options!$D$24 = 1, MAX(F185, G185),
IF(Options!$D$25 = 1, AVERAGE(F185,G185),
IF(Options!$D$26 = 1, IFERROR(GEOMEAN(F185, G185), MAX(F185, G185)))))</f>
        <v>3.0907442469411799</v>
      </c>
      <c r="F185" s="89" cm="1">
        <f t="array" ref="F185">IF(Options!$D$18=1, IFERROR(MAX(IF($I$199:$R$199=1,(I185:R185),"")),
     MAX(IF($I$199:$R$199=2,(I185:R185),""))),
IF(Options!$D$19=1, IFERROR(AVERAGE(IF($I$199:$R$199=1,I185:R185,"")),
     AVERAGE(IF($I$199:$R$199=2,(I185:R185),""))),
IF(Options!$D$20=1, IFERROR(IF(OR(IF(ISNUMBER(I185:R185),IF(I$199:R$199 = 1,I185:R185, ""), "")=0), 0, GEOMEAN(IF(ISNUMBER(I185:R185),IF(I$199:R$199 = 1,I185:R185, ""), ""))),
   IF(OR(IF(ISNUMBER(I185:R185),IF(I$199:R$199 = 2,I185:R185, ""), "")=0), 0, GEOMEAN(IF(ISNUMBER(I185:R185),IF(I$199:R$199 = 2,I185:R185, ""), "")))))))</f>
        <v>1.25</v>
      </c>
      <c r="G185" s="89" cm="1">
        <f t="array" ref="G185">IF(Options!$D$18=1, IFERROR(MAX(IF($I$200:$R$200=1,(I185:R185),"")),
     MAX(IF($I$200:$R$200=2,(I185:R185),""))),
IF(Options!$D$19=1, IFERROR(AVERAGE(IF($I$200:$R$200=1,(I185:R185),"")),
     AVERAGE(IF($I$200:$R$200=2,(I185:R185),""))),
IF(Options!$D$20=1, IFERROR(IF(OR(IF(ISNUMBER(I185:R185),IF(I$200:R$200 = 1,I185:R185, ""), "")=0), 0, GEOMEAN(IF(ISNUMBER(I185:R185),IF(I$200:R$200 = 1,I185:R185, ""), ""))),
   IF(OR(IF(ISNUMBER(I185:R185),IF(I$200:R$200 = 2,I185:R185, ""), "")=0), 0, GEOMEAN(IF(ISNUMBER(I185:R185),IF(I$200:R$200 = 2,I185:R185, ""), "")))))))</f>
        <v>7.6421599999999996</v>
      </c>
      <c r="H185" s="103" t="s">
        <v>366</v>
      </c>
      <c r="I185" s="89">
        <v>0</v>
      </c>
      <c r="J185" s="89" t="s">
        <v>473</v>
      </c>
      <c r="K185" s="89">
        <v>0</v>
      </c>
      <c r="L185" s="89">
        <v>0.30214644648769201</v>
      </c>
      <c r="M185" s="89">
        <v>7.6421599999999996</v>
      </c>
      <c r="N185" s="89">
        <v>5.8579999999999997</v>
      </c>
      <c r="O185" s="89">
        <v>2.7076923076923101</v>
      </c>
      <c r="P185" s="89">
        <v>1.25</v>
      </c>
      <c r="Q185" s="184">
        <v>0</v>
      </c>
      <c r="R185" s="186">
        <v>0</v>
      </c>
      <c r="S185" s="185"/>
    </row>
    <row r="186" spans="1:19" x14ac:dyDescent="0.2">
      <c r="A186" s="85">
        <v>181</v>
      </c>
      <c r="B186" s="85" t="s">
        <v>367</v>
      </c>
      <c r="C186" s="85" t="s">
        <v>368</v>
      </c>
      <c r="D186" s="86" t="str">
        <f t="shared" si="2"/>
        <v/>
      </c>
      <c r="E186" s="89">
        <f>IF(Options!$D$24 = 1, MAX(F186, G186),
IF(Options!$D$25 = 1, AVERAGE(F186,G186),
IF(Options!$D$26 = 1, IFERROR(GEOMEAN(F186, G186), MAX(F186, G186)))))</f>
        <v>6.4445970214770441</v>
      </c>
      <c r="F186" s="89" cm="1">
        <f t="array" ref="F186">IF(Options!$D$18=1, IFERROR(MAX(IF($I$199:$R$199=1,(I186:R186),"")),
     MAX(IF($I$199:$R$199=2,(I186:R186),""))),
IF(Options!$D$19=1, IFERROR(AVERAGE(IF($I$199:$R$199=1,I186:R186,"")),
     AVERAGE(IF($I$199:$R$199=2,(I186:R186),""))),
IF(Options!$D$20=1, IFERROR(IF(OR(IF(ISNUMBER(I186:R186),IF(I$199:R$199 = 1,I186:R186, ""), "")=0), 0, GEOMEAN(IF(ISNUMBER(I186:R186),IF(I$199:R$199 = 1,I186:R186, ""), ""))),
   IF(OR(IF(ISNUMBER(I186:R186),IF(I$199:R$199 = 2,I186:R186, ""), "")=0), 0, GEOMEAN(IF(ISNUMBER(I186:R186),IF(I$199:R$199 = 2,I186:R186, ""), "")))))))</f>
        <v>7.14</v>
      </c>
      <c r="G186" s="89" cm="1">
        <f t="array" ref="G186">IF(Options!$D$18=1, IFERROR(MAX(IF($I$200:$R$200=1,(I186:R186),"")),
     MAX(IF($I$200:$R$200=2,(I186:R186),""))),
IF(Options!$D$19=1, IFERROR(AVERAGE(IF($I$200:$R$200=1,(I186:R186),"")),
     AVERAGE(IF($I$200:$R$200=2,(I186:R186),""))),
IF(Options!$D$20=1, IFERROR(IF(OR(IF(ISNUMBER(I186:R186),IF(I$200:R$200 = 1,I186:R186, ""), "")=0), 0, GEOMEAN(IF(ISNUMBER(I186:R186),IF(I$200:R$200 = 1,I186:R186, ""), ""))),
   IF(OR(IF(ISNUMBER(I186:R186),IF(I$200:R$200 = 2,I186:R186, ""), "")=0), 0, GEOMEAN(IF(ISNUMBER(I186:R186),IF(I$200:R$200 = 2,I186:R186, ""), "")))))))</f>
        <v>5.8169230769230804</v>
      </c>
      <c r="H186" s="103" t="s">
        <v>368</v>
      </c>
      <c r="I186" s="89">
        <v>7.14</v>
      </c>
      <c r="J186" s="89">
        <v>2.3809523809523698</v>
      </c>
      <c r="K186" s="89">
        <v>6.6666666666748099E-4</v>
      </c>
      <c r="L186" s="89">
        <v>6.6666666666748099E-4</v>
      </c>
      <c r="M186" s="89">
        <v>0.17092000000000099</v>
      </c>
      <c r="N186" s="89">
        <v>3.4000000000000703E-2</v>
      </c>
      <c r="O186" s="89">
        <v>5.8169230769230804</v>
      </c>
      <c r="P186" s="89">
        <v>5.25</v>
      </c>
      <c r="Q186" s="184">
        <v>0</v>
      </c>
      <c r="R186" s="186">
        <v>0</v>
      </c>
      <c r="S186" s="185"/>
    </row>
    <row r="187" spans="1:19" x14ac:dyDescent="0.2">
      <c r="A187" s="85">
        <v>182</v>
      </c>
      <c r="B187" s="85" t="s">
        <v>369</v>
      </c>
      <c r="C187" s="85" t="s">
        <v>370</v>
      </c>
      <c r="D187" s="86" t="str">
        <f t="shared" si="2"/>
        <v/>
      </c>
      <c r="E187" s="89">
        <f>IF(Options!$D$24 = 1, MAX(F187, G187),
IF(Options!$D$25 = 1, AVERAGE(F187,G187),
IF(Options!$D$26 = 1, IFERROR(GEOMEAN(F187, G187), MAX(F187, G187)))))</f>
        <v>4.3660508471615396</v>
      </c>
      <c r="F187" s="89" cm="1">
        <f t="array" ref="F187">IF(Options!$D$18=1, IFERROR(MAX(IF($I$199:$R$199=1,(I187:R187),"")),
     MAX(IF($I$199:$R$199=2,(I187:R187),""))),
IF(Options!$D$19=1, IFERROR(AVERAGE(IF($I$199:$R$199=1,I187:R187,"")),
     AVERAGE(IF($I$199:$R$199=2,(I187:R187),""))),
IF(Options!$D$20=1, IFERROR(IF(OR(IF(ISNUMBER(I187:R187),IF(I$199:R$199 = 1,I187:R187, ""), "")=0), 0, GEOMEAN(IF(ISNUMBER(I187:R187),IF(I$199:R$199 = 1,I187:R187, ""), ""))),
   IF(OR(IF(ISNUMBER(I187:R187),IF(I$199:R$199 = 2,I187:R187, ""), "")=0), 0, GEOMEAN(IF(ISNUMBER(I187:R187),IF(I$199:R$199 = 2,I187:R187, ""), "")))))))</f>
        <v>7.4</v>
      </c>
      <c r="G187" s="89" cm="1">
        <f t="array" ref="G187">IF(Options!$D$18=1, IFERROR(MAX(IF($I$200:$R$200=1,(I187:R187),"")),
     MAX(IF($I$200:$R$200=2,(I187:R187),""))),
IF(Options!$D$19=1, IFERROR(AVERAGE(IF($I$200:$R$200=1,(I187:R187),"")),
     AVERAGE(IF($I$200:$R$200=2,(I187:R187),""))),
IF(Options!$D$20=1, IFERROR(IF(OR(IF(ISNUMBER(I187:R187),IF(I$200:R$200 = 1,I187:R187, ""), "")=0), 0, GEOMEAN(IF(ISNUMBER(I187:R187),IF(I$200:R$200 = 1,I187:R187, ""), ""))),
   IF(OR(IF(ISNUMBER(I187:R187),IF(I$200:R$200 = 2,I187:R187, ""), "")=0), 0, GEOMEAN(IF(ISNUMBER(I187:R187),IF(I$200:R$200 = 2,I187:R187, ""), "")))))))</f>
        <v>2.5760000000000001</v>
      </c>
      <c r="H187" s="103" t="s">
        <v>370</v>
      </c>
      <c r="I187" s="89">
        <v>7.4</v>
      </c>
      <c r="J187" s="89" t="s">
        <v>473</v>
      </c>
      <c r="K187" s="89">
        <v>0.512820512820513</v>
      </c>
      <c r="L187" s="89">
        <v>1.3412405544552</v>
      </c>
      <c r="M187" s="89">
        <v>2.1631999999999998</v>
      </c>
      <c r="N187" s="89">
        <v>2.5760000000000001</v>
      </c>
      <c r="O187" s="89" t="s">
        <v>473</v>
      </c>
      <c r="P187" s="89">
        <v>5.25</v>
      </c>
      <c r="Q187" s="184">
        <v>0</v>
      </c>
      <c r="R187" s="186">
        <v>0</v>
      </c>
      <c r="S187" s="185"/>
    </row>
    <row r="188" spans="1:19" x14ac:dyDescent="0.2">
      <c r="A188" s="85">
        <v>183</v>
      </c>
      <c r="B188" s="85" t="s">
        <v>371</v>
      </c>
      <c r="C188" s="85" t="s">
        <v>372</v>
      </c>
      <c r="D188" s="86" t="str">
        <f t="shared" si="2"/>
        <v/>
      </c>
      <c r="E188" s="89">
        <f>IF(Options!$D$24 = 1, MAX(F188, G188),
IF(Options!$D$25 = 1, AVERAGE(F188,G188),
IF(Options!$D$26 = 1, IFERROR(GEOMEAN(F188, G188), MAX(F188, G188)))))</f>
        <v>6.6904338246413104</v>
      </c>
      <c r="F188" s="89" cm="1">
        <f t="array" ref="F188">IF(Options!$D$18=1, IFERROR(MAX(IF($I$199:$R$199=1,(I188:R188),"")),
     MAX(IF($I$199:$R$199=2,(I188:R188),""))),
IF(Options!$D$19=1, IFERROR(AVERAGE(IF($I$199:$R$199=1,I188:R188,"")),
     AVERAGE(IF($I$199:$R$199=2,(I188:R188),""))),
IF(Options!$D$20=1, IFERROR(IF(OR(IF(ISNUMBER(I188:R188),IF(I$199:R$199 = 1,I188:R188, ""), "")=0), 0, GEOMEAN(IF(ISNUMBER(I188:R188),IF(I$199:R$199 = 1,I188:R188, ""), ""))),
   IF(OR(IF(ISNUMBER(I188:R188),IF(I$199:R$199 = 2,I188:R188, ""), "")=0), 0, GEOMEAN(IF(ISNUMBER(I188:R188),IF(I$199:R$199 = 2,I188:R188, ""), "")))))))</f>
        <v>9.4</v>
      </c>
      <c r="G188" s="89" cm="1">
        <f t="array" ref="G188">IF(Options!$D$18=1, IFERROR(MAX(IF($I$200:$R$200=1,(I188:R188),"")),
     MAX(IF($I$200:$R$200=2,(I188:R188),""))),
IF(Options!$D$19=1, IFERROR(AVERAGE(IF($I$200:$R$200=1,(I188:R188),"")),
     AVERAGE(IF($I$200:$R$200=2,(I188:R188),""))),
IF(Options!$D$20=1, IFERROR(IF(OR(IF(ISNUMBER(I188:R188),IF(I$200:R$200 = 1,I188:R188, ""), "")=0), 0, GEOMEAN(IF(ISNUMBER(I188:R188),IF(I$200:R$200 = 1,I188:R188, ""), ""))),
   IF(OR(IF(ISNUMBER(I188:R188),IF(I$200:R$200 = 2,I188:R188, ""), "")=0), 0, GEOMEAN(IF(ISNUMBER(I188:R188),IF(I$200:R$200 = 2,I188:R188, ""), "")))))))</f>
        <v>4.7619047619047397</v>
      </c>
      <c r="H188" s="103" t="s">
        <v>372</v>
      </c>
      <c r="I188" s="89">
        <v>9.4</v>
      </c>
      <c r="J188" s="89">
        <v>4.7619047619047397</v>
      </c>
      <c r="K188" s="89">
        <v>2.3869325735992399</v>
      </c>
      <c r="L188" s="89">
        <v>3.8466127661460301</v>
      </c>
      <c r="M188" s="89">
        <v>1.11168</v>
      </c>
      <c r="N188" s="89">
        <v>0.72399999999999998</v>
      </c>
      <c r="O188" s="89">
        <v>1.61846153846154</v>
      </c>
      <c r="P188" s="89">
        <v>6</v>
      </c>
      <c r="Q188" s="184">
        <v>0</v>
      </c>
      <c r="R188" s="186">
        <v>0</v>
      </c>
      <c r="S188" s="185"/>
    </row>
    <row r="189" spans="1:19" x14ac:dyDescent="0.2">
      <c r="A189" s="85">
        <v>184</v>
      </c>
      <c r="B189" s="85" t="s">
        <v>373</v>
      </c>
      <c r="C189" s="85" t="s">
        <v>374</v>
      </c>
      <c r="D189" s="86" t="str">
        <f t="shared" si="2"/>
        <v/>
      </c>
      <c r="E189" s="89">
        <f>IF(Options!$D$24 = 1, MAX(F189, G189),
IF(Options!$D$25 = 1, AVERAGE(F189,G189),
IF(Options!$D$26 = 1, IFERROR(GEOMEAN(F189, G189), MAX(F189, G189)))))</f>
        <v>3.687400585361329</v>
      </c>
      <c r="F189" s="89" cm="1">
        <f t="array" ref="F189">IF(Options!$D$18=1, IFERROR(MAX(IF($I$199:$R$199=1,(I189:R189),"")),
     MAX(IF($I$199:$R$199=2,(I189:R189),""))),
IF(Options!$D$19=1, IFERROR(AVERAGE(IF($I$199:$R$199=1,I189:R189,"")),
     AVERAGE(IF($I$199:$R$199=2,(I189:R189),""))),
IF(Options!$D$20=1, IFERROR(IF(OR(IF(ISNUMBER(I189:R189),IF(I$199:R$199 = 1,I189:R189, ""), "")=0), 0, GEOMEAN(IF(ISNUMBER(I189:R189),IF(I$199:R$199 = 1,I189:R189, ""), ""))),
   IF(OR(IF(ISNUMBER(I189:R189),IF(I$199:R$199 = 2,I189:R189, ""), "")=0), 0, GEOMEAN(IF(ISNUMBER(I189:R189),IF(I$199:R$199 = 2,I189:R189, ""), "")))))))</f>
        <v>4.5</v>
      </c>
      <c r="G189" s="89" cm="1">
        <f t="array" ref="G189">IF(Options!$D$18=1, IFERROR(MAX(IF($I$200:$R$200=1,(I189:R189),"")),
     MAX(IF($I$200:$R$200=2,(I189:R189),""))),
IF(Options!$D$19=1, IFERROR(AVERAGE(IF($I$200:$R$200=1,(I189:R189),"")),
     AVERAGE(IF($I$200:$R$200=2,(I189:R189),""))),
IF(Options!$D$20=1, IFERROR(IF(OR(IF(ISNUMBER(I189:R189),IF(I$200:R$200 = 1,I189:R189, ""), "")=0), 0, GEOMEAN(IF(ISNUMBER(I189:R189),IF(I$200:R$200 = 1,I189:R189, ""), ""))),
   IF(OR(IF(ISNUMBER(I189:R189),IF(I$200:R$200 = 2,I189:R189, ""), "")=0), 0, GEOMEAN(IF(ISNUMBER(I189:R189),IF(I$200:R$200 = 2,I189:R189, ""), "")))))))</f>
        <v>3.02153846153846</v>
      </c>
      <c r="H189" s="103" t="s">
        <v>374</v>
      </c>
      <c r="I189" s="89">
        <v>4.18</v>
      </c>
      <c r="J189" s="89" t="s">
        <v>473</v>
      </c>
      <c r="K189" s="89">
        <v>6.6666666666748099E-4</v>
      </c>
      <c r="L189" s="89">
        <v>6.6666666666748099E-4</v>
      </c>
      <c r="M189" s="89">
        <v>1.12000000000023E-3</v>
      </c>
      <c r="N189" s="89">
        <v>0</v>
      </c>
      <c r="O189" s="89">
        <v>3.02153846153846</v>
      </c>
      <c r="P189" s="89">
        <v>4.5</v>
      </c>
      <c r="Q189" s="184">
        <v>0</v>
      </c>
      <c r="R189" s="186">
        <v>0</v>
      </c>
      <c r="S189" s="185"/>
    </row>
    <row r="190" spans="1:19" x14ac:dyDescent="0.2">
      <c r="A190" s="85">
        <v>185</v>
      </c>
      <c r="B190" s="85" t="s">
        <v>375</v>
      </c>
      <c r="C190" s="85" t="s">
        <v>376</v>
      </c>
      <c r="D190" s="86" t="str">
        <f t="shared" si="2"/>
        <v/>
      </c>
      <c r="E190" s="89">
        <f>IF(Options!$D$24 = 1, MAX(F190, G190),
IF(Options!$D$25 = 1, AVERAGE(F190,G190),
IF(Options!$D$26 = 1, IFERROR(GEOMEAN(F190, G190), MAX(F190, G190)))))</f>
        <v>9.1443451170134225</v>
      </c>
      <c r="F190" s="89" cm="1">
        <f t="array" ref="F190">IF(Options!$D$18=1, IFERROR(MAX(IF($I$199:$R$199=1,(I190:R190),"")),
     MAX(IF($I$199:$R$199=2,(I190:R190),""))),
IF(Options!$D$19=1, IFERROR(AVERAGE(IF($I$199:$R$199=1,I190:R190,"")),
     AVERAGE(IF($I$199:$R$199=2,(I190:R190),""))),
IF(Options!$D$20=1, IFERROR(IF(OR(IF(ISNUMBER(I190:R190),IF(I$199:R$199 = 1,I190:R190, ""), "")=0), 0, GEOMEAN(IF(ISNUMBER(I190:R190),IF(I$199:R$199 = 1,I190:R190, ""), ""))),
   IF(OR(IF(ISNUMBER(I190:R190),IF(I$199:R$199 = 2,I190:R190, ""), "")=0), 0, GEOMEAN(IF(ISNUMBER(I190:R190),IF(I$199:R$199 = 2,I190:R190, ""), "")))))))</f>
        <v>8.7799999999999994</v>
      </c>
      <c r="G190" s="89" cm="1">
        <f t="array" ref="G190">IF(Options!$D$18=1, IFERROR(MAX(IF($I$200:$R$200=1,(I190:R190),"")),
     MAX(IF($I$200:$R$200=2,(I190:R190),""))),
IF(Options!$D$19=1, IFERROR(AVERAGE(IF($I$200:$R$200=1,(I190:R190),"")),
     AVERAGE(IF($I$200:$R$200=2,(I190:R190),""))),
IF(Options!$D$20=1, IFERROR(IF(OR(IF(ISNUMBER(I190:R190),IF(I$200:R$200 = 1,I190:R190, ""), "")=0), 0, GEOMEAN(IF(ISNUMBER(I190:R190),IF(I$200:R$200 = 1,I190:R190, ""), ""))),
   IF(OR(IF(ISNUMBER(I190:R190),IF(I$200:R$200 = 2,I190:R190, ""), "")=0), 0, GEOMEAN(IF(ISNUMBER(I190:R190),IF(I$200:R$200 = 2,I190:R190, ""), "")))))))</f>
        <v>9.5238095238094793</v>
      </c>
      <c r="H190" s="103" t="s">
        <v>376</v>
      </c>
      <c r="I190" s="89">
        <v>8.7799999999999994</v>
      </c>
      <c r="J190" s="89">
        <v>9.5238095238094793</v>
      </c>
      <c r="K190" s="89" t="s">
        <v>473</v>
      </c>
      <c r="L190" s="89" t="s">
        <v>473</v>
      </c>
      <c r="M190" s="89">
        <v>0</v>
      </c>
      <c r="N190" s="89">
        <v>0</v>
      </c>
      <c r="O190" s="89">
        <v>9.1030769230769195</v>
      </c>
      <c r="P190" s="89">
        <v>8.25</v>
      </c>
      <c r="Q190" s="184">
        <v>0</v>
      </c>
      <c r="R190" s="186">
        <v>0</v>
      </c>
      <c r="S190" s="185"/>
    </row>
    <row r="191" spans="1:19" x14ac:dyDescent="0.2">
      <c r="A191" s="85">
        <v>186</v>
      </c>
      <c r="B191" s="85" t="s">
        <v>377</v>
      </c>
      <c r="C191" s="85" t="s">
        <v>378</v>
      </c>
      <c r="D191" s="86" t="str">
        <f t="shared" si="2"/>
        <v/>
      </c>
      <c r="E191" s="89">
        <f>IF(Options!$D$24 = 1, MAX(F191, G191),
IF(Options!$D$25 = 1, AVERAGE(F191,G191),
IF(Options!$D$26 = 1, IFERROR(GEOMEAN(F191, G191), MAX(F191, G191)))))</f>
        <v>8.7200000000000006</v>
      </c>
      <c r="F191" s="89" cm="1">
        <f t="array" ref="F191">IF(Options!$D$18=1, IFERROR(MAX(IF($I$199:$R$199=1,(I191:R191),"")),
     MAX(IF($I$199:$R$199=2,(I191:R191),""))),
IF(Options!$D$19=1, IFERROR(AVERAGE(IF($I$199:$R$199=1,I191:R191,"")),
     AVERAGE(IF($I$199:$R$199=2,(I191:R191),""))),
IF(Options!$D$20=1, IFERROR(IF(OR(IF(ISNUMBER(I191:R191),IF(I$199:R$199 = 1,I191:R191, ""), "")=0), 0, GEOMEAN(IF(ISNUMBER(I191:R191),IF(I$199:R$199 = 1,I191:R191, ""), ""))),
   IF(OR(IF(ISNUMBER(I191:R191),IF(I$199:R$199 = 2,I191:R191, ""), "")=0), 0, GEOMEAN(IF(ISNUMBER(I191:R191),IF(I$199:R$199 = 2,I191:R191, ""), "")))))))</f>
        <v>8.7200000000000006</v>
      </c>
      <c r="G191" s="89" cm="1">
        <f t="array" ref="G191">IF(Options!$D$18=1, IFERROR(MAX(IF($I$200:$R$200=1,(I191:R191),"")),
     MAX(IF($I$200:$R$200=2,(I191:R191),""))),
IF(Options!$D$19=1, IFERROR(AVERAGE(IF($I$200:$R$200=1,(I191:R191),"")),
     AVERAGE(IF($I$200:$R$200=2,(I191:R191),""))),
IF(Options!$D$20=1, IFERROR(IF(OR(IF(ISNUMBER(I191:R191),IF(I$200:R$200 = 1,I191:R191, ""), "")=0), 0, GEOMEAN(IF(ISNUMBER(I191:R191),IF(I$200:R$200 = 1,I191:R191, ""), ""))),
   IF(OR(IF(ISNUMBER(I191:R191),IF(I$200:R$200 = 2,I191:R191, ""), "")=0), 0, GEOMEAN(IF(ISNUMBER(I191:R191),IF(I$200:R$200 = 2,I191:R191, ""), "")))))))</f>
        <v>0</v>
      </c>
      <c r="H191" s="103" t="s">
        <v>378</v>
      </c>
      <c r="I191" s="89">
        <v>8.7200000000000006</v>
      </c>
      <c r="J191" s="89" t="s">
        <v>473</v>
      </c>
      <c r="K191" s="89" t="s">
        <v>473</v>
      </c>
      <c r="L191" s="89" t="s">
        <v>473</v>
      </c>
      <c r="M191" s="89">
        <v>0</v>
      </c>
      <c r="N191" s="89">
        <v>0</v>
      </c>
      <c r="O191" s="89" t="s">
        <v>473</v>
      </c>
      <c r="P191" s="89">
        <v>3.25</v>
      </c>
      <c r="Q191" s="184">
        <v>0</v>
      </c>
      <c r="R191" s="186">
        <v>0</v>
      </c>
      <c r="S191" s="185"/>
    </row>
    <row r="192" spans="1:19" x14ac:dyDescent="0.2">
      <c r="A192" s="85">
        <v>187</v>
      </c>
      <c r="B192" s="85" t="s">
        <v>379</v>
      </c>
      <c r="C192" s="85" t="s">
        <v>380</v>
      </c>
      <c r="D192" s="86" t="str">
        <f t="shared" si="2"/>
        <v/>
      </c>
      <c r="E192" s="89">
        <f>IF(Options!$D$24 = 1, MAX(F192, G192),
IF(Options!$D$25 = 1, AVERAGE(F192,G192),
IF(Options!$D$26 = 1, IFERROR(GEOMEAN(F192, G192), MAX(F192, G192)))))</f>
        <v>10</v>
      </c>
      <c r="F192" s="89" cm="1">
        <f t="array" ref="F192">IF(Options!$D$18=1, IFERROR(MAX(IF($I$199:$R$199=1,(I192:R192),"")),
     MAX(IF($I$199:$R$199=2,(I192:R192),""))),
IF(Options!$D$19=1, IFERROR(AVERAGE(IF($I$199:$R$199=1,I192:R192,"")),
     AVERAGE(IF($I$199:$R$199=2,(I192:R192),""))),
IF(Options!$D$20=1, IFERROR(IF(OR(IF(ISNUMBER(I192:R192),IF(I$199:R$199 = 1,I192:R192, ""), "")=0), 0, GEOMEAN(IF(ISNUMBER(I192:R192),IF(I$199:R$199 = 1,I192:R192, ""), ""))),
   IF(OR(IF(ISNUMBER(I192:R192),IF(I$199:R$199 = 2,I192:R192, ""), "")=0), 0, GEOMEAN(IF(ISNUMBER(I192:R192),IF(I$199:R$199 = 2,I192:R192, ""), "")))))))</f>
        <v>10</v>
      </c>
      <c r="G192" s="89" cm="1">
        <f t="array" ref="G192">IF(Options!$D$18=1, IFERROR(MAX(IF($I$200:$R$200=1,(I192:R192),"")),
     MAX(IF($I$200:$R$200=2,(I192:R192),""))),
IF(Options!$D$19=1, IFERROR(AVERAGE(IF($I$200:$R$200=1,(I192:R192),"")),
     AVERAGE(IF($I$200:$R$200=2,(I192:R192),""))),
IF(Options!$D$20=1, IFERROR(IF(OR(IF(ISNUMBER(I192:R192),IF(I$200:R$200 = 1,I192:R192, ""), "")=0), 0, GEOMEAN(IF(ISNUMBER(I192:R192),IF(I$200:R$200 = 1,I192:R192, ""), ""))),
   IF(OR(IF(ISNUMBER(I192:R192),IF(I$200:R$200 = 2,I192:R192, ""), "")=0), 0, GEOMEAN(IF(ISNUMBER(I192:R192),IF(I$200:R$200 = 2,I192:R192, ""), "")))))))</f>
        <v>10</v>
      </c>
      <c r="H192" s="140" t="s">
        <v>380</v>
      </c>
      <c r="I192" s="89">
        <v>10</v>
      </c>
      <c r="J192" s="89">
        <v>4.7619047619047397</v>
      </c>
      <c r="K192" s="89">
        <v>10</v>
      </c>
      <c r="L192" s="89">
        <v>6.84039487870103</v>
      </c>
      <c r="M192" s="89">
        <v>0.117840000000001</v>
      </c>
      <c r="N192" s="89">
        <v>0.95799999999999996</v>
      </c>
      <c r="O192" s="89">
        <v>9.1030769230769195</v>
      </c>
      <c r="P192" s="89">
        <v>10</v>
      </c>
      <c r="Q192" s="184">
        <v>0</v>
      </c>
      <c r="R192" s="186">
        <v>0</v>
      </c>
      <c r="S192" s="185"/>
    </row>
    <row r="193" spans="1:19" x14ac:dyDescent="0.2">
      <c r="A193" s="85">
        <v>188</v>
      </c>
      <c r="B193" s="85" t="s">
        <v>381</v>
      </c>
      <c r="C193" s="85" t="s">
        <v>382</v>
      </c>
      <c r="D193" s="86" t="str">
        <f t="shared" si="2"/>
        <v/>
      </c>
      <c r="E193" s="89">
        <f>IF(Options!$D$24 = 1, MAX(F193, G193),
IF(Options!$D$25 = 1, AVERAGE(F193,G193),
IF(Options!$D$26 = 1, IFERROR(GEOMEAN(F193, G193), MAX(F193, G193)))))</f>
        <v>6.9436507482941208</v>
      </c>
      <c r="F193" s="89" cm="1">
        <f t="array" ref="F193">IF(Options!$D$18=1, IFERROR(MAX(IF($I$199:$R$199=1,(I193:R193),"")),
     MAX(IF($I$199:$R$199=2,(I193:R193),""))),
IF(Options!$D$19=1, IFERROR(AVERAGE(IF($I$199:$R$199=1,I193:R193,"")),
     AVERAGE(IF($I$199:$R$199=2,(I193:R193),""))),
IF(Options!$D$20=1, IFERROR(IF(OR(IF(ISNUMBER(I193:R193),IF(I$199:R$199 = 1,I193:R193, ""), "")=0), 0, GEOMEAN(IF(ISNUMBER(I193:R193),IF(I$199:R$199 = 1,I193:R193, ""), ""))),
   IF(OR(IF(ISNUMBER(I193:R193),IF(I$199:R$199 = 2,I193:R193, ""), "")=0), 0, GEOMEAN(IF(ISNUMBER(I193:R193),IF(I$199:R$199 = 2,I193:R193, ""), "")))))))</f>
        <v>6.75</v>
      </c>
      <c r="G193" s="89" cm="1">
        <f t="array" ref="G193">IF(Options!$D$18=1, IFERROR(MAX(IF($I$200:$R$200=1,(I193:R193),"")),
     MAX(IF($I$200:$R$200=2,(I193:R193),""))),
IF(Options!$D$19=1, IFERROR(AVERAGE(IF($I$200:$R$200=1,(I193:R193),"")),
     AVERAGE(IF($I$200:$R$200=2,(I193:R193),""))),
IF(Options!$D$20=1, IFERROR(IF(OR(IF(ISNUMBER(I193:R193),IF(I$200:R$200 = 1,I193:R193, ""), "")=0), 0, GEOMEAN(IF(ISNUMBER(I193:R193),IF(I$200:R$200 = 1,I193:R193, ""), ""))),
   IF(OR(IF(ISNUMBER(I193:R193),IF(I$200:R$200 = 2,I193:R193, ""), "")=0), 0, GEOMEAN(IF(ISNUMBER(I193:R193),IF(I$200:R$200 = 2,I193:R193, ""), "")))))))</f>
        <v>7.1428571428571104</v>
      </c>
      <c r="H193" s="140" t="s">
        <v>382</v>
      </c>
      <c r="I193" s="89">
        <v>3.04</v>
      </c>
      <c r="J193" s="89">
        <v>7.1428571428571104</v>
      </c>
      <c r="K193" s="89">
        <v>0</v>
      </c>
      <c r="L193" s="89">
        <v>0.21085730542123601</v>
      </c>
      <c r="M193" s="89">
        <v>0.73024</v>
      </c>
      <c r="N193" s="89">
        <v>2.66</v>
      </c>
      <c r="O193" s="89">
        <v>2.9</v>
      </c>
      <c r="P193" s="89">
        <v>6.75</v>
      </c>
      <c r="Q193" s="184">
        <v>0</v>
      </c>
      <c r="R193" s="186">
        <v>0</v>
      </c>
      <c r="S193" s="185"/>
    </row>
    <row r="194" spans="1:19" x14ac:dyDescent="0.2">
      <c r="A194" s="85">
        <v>189</v>
      </c>
      <c r="B194" s="85" t="s">
        <v>383</v>
      </c>
      <c r="C194" s="85" t="s">
        <v>384</v>
      </c>
      <c r="D194" s="86" t="str">
        <f t="shared" si="2"/>
        <v/>
      </c>
      <c r="E194" s="89">
        <f>IF(Options!$D$24 = 1, MAX(F194, G194),
IF(Options!$D$25 = 1, AVERAGE(F194,G194),
IF(Options!$D$26 = 1, IFERROR(GEOMEAN(F194, G194), MAX(F194, G194)))))</f>
        <v>8.2237928737760164</v>
      </c>
      <c r="F194" s="89" cm="1">
        <f t="array" ref="F194">IF(Options!$D$18=1, IFERROR(MAX(IF($I$199:$R$199=1,(I194:R194),"")),
     MAX(IF($I$199:$R$199=2,(I194:R194),""))),
IF(Options!$D$19=1, IFERROR(AVERAGE(IF($I$199:$R$199=1,I194:R194,"")),
     AVERAGE(IF($I$199:$R$199=2,(I194:R194),""))),
IF(Options!$D$20=1, IFERROR(IF(OR(IF(ISNUMBER(I194:R194),IF(I$199:R$199 = 1,I194:R194, ""), "")=0), 0, GEOMEAN(IF(ISNUMBER(I194:R194),IF(I$199:R$199 = 1,I194:R194, ""), ""))),
   IF(OR(IF(ISNUMBER(I194:R194),IF(I$199:R$199 = 2,I194:R194, ""), "")=0), 0, GEOMEAN(IF(ISNUMBER(I194:R194),IF(I$199:R$199 = 2,I194:R194, ""), "")))))))</f>
        <v>10</v>
      </c>
      <c r="G194" s="89" cm="1">
        <f t="array" ref="G194">IF(Options!$D$18=1, IFERROR(MAX(IF($I$200:$R$200=1,(I194:R194),"")),
     MAX(IF($I$200:$R$200=2,(I194:R194),""))),
IF(Options!$D$19=1, IFERROR(AVERAGE(IF($I$200:$R$200=1,(I194:R194),"")),
     AVERAGE(IF($I$200:$R$200=2,(I194:R194),""))),
IF(Options!$D$20=1, IFERROR(IF(OR(IF(ISNUMBER(I194:R194),IF(I$200:R$200 = 1,I194:R194, ""), "")=0), 0, GEOMEAN(IF(ISNUMBER(I194:R194),IF(I$200:R$200 = 1,I194:R194, ""), ""))),
   IF(OR(IF(ISNUMBER(I194:R194),IF(I$200:R$200 = 2,I194:R194, ""), "")=0), 0, GEOMEAN(IF(ISNUMBER(I194:R194),IF(I$200:R$200 = 2,I194:R194, ""), "")))))))</f>
        <v>6.7630769230769197</v>
      </c>
      <c r="H194" s="140" t="s">
        <v>384</v>
      </c>
      <c r="I194" s="89">
        <v>8.26</v>
      </c>
      <c r="J194" s="89">
        <v>0</v>
      </c>
      <c r="K194" s="89">
        <v>0</v>
      </c>
      <c r="L194" s="89">
        <v>0</v>
      </c>
      <c r="M194" s="89">
        <v>0.44231999999999899</v>
      </c>
      <c r="N194" s="89">
        <v>0.32600000000000101</v>
      </c>
      <c r="O194" s="89">
        <v>6.7630769230769197</v>
      </c>
      <c r="P194" s="89">
        <v>10</v>
      </c>
      <c r="Q194" s="184">
        <v>0</v>
      </c>
      <c r="R194" s="186">
        <v>0</v>
      </c>
      <c r="S194" s="185"/>
    </row>
    <row r="195" spans="1:19" x14ac:dyDescent="0.2">
      <c r="A195" s="85">
        <v>190</v>
      </c>
      <c r="B195" s="85" t="s">
        <v>385</v>
      </c>
      <c r="C195" s="85" t="s">
        <v>386</v>
      </c>
      <c r="D195" s="86" t="str">
        <f t="shared" si="2"/>
        <v/>
      </c>
      <c r="E195" s="89">
        <f>IF(Options!$D$24 = 1, MAX(F195, G195),
IF(Options!$D$25 = 1, AVERAGE(F195,G195),
IF(Options!$D$26 = 1, IFERROR(GEOMEAN(F195, G195), MAX(F195, G195)))))</f>
        <v>6.6745786383860972</v>
      </c>
      <c r="F195" s="89" cm="1">
        <f t="array" ref="F195">IF(Options!$D$18=1, IFERROR(MAX(IF($I$199:$R$199=1,(I195:R195),"")),
     MAX(IF($I$199:$R$199=2,(I195:R195),""))),
IF(Options!$D$19=1, IFERROR(AVERAGE(IF($I$199:$R$199=1,I195:R195,"")),
     AVERAGE(IF($I$199:$R$199=2,(I195:R195),""))),
IF(Options!$D$20=1, IFERROR(IF(OR(IF(ISNUMBER(I195:R195),IF(I$199:R$199 = 1,I195:R195, ""), "")=0), 0, GEOMEAN(IF(ISNUMBER(I195:R195),IF(I$199:R$199 = 1,I195:R195, ""), ""))),
   IF(OR(IF(ISNUMBER(I195:R195),IF(I$199:R$199 = 2,I195:R195, ""), "")=0), 0, GEOMEAN(IF(ISNUMBER(I195:R195),IF(I$199:R$199 = 2,I195:R195, ""), "")))))))</f>
        <v>8.25</v>
      </c>
      <c r="G195" s="89" cm="1">
        <f t="array" ref="G195">IF(Options!$D$18=1, IFERROR(MAX(IF($I$200:$R$200=1,(I195:R195),"")),
     MAX(IF($I$200:$R$200=2,(I195:R195),""))),
IF(Options!$D$19=1, IFERROR(AVERAGE(IF($I$200:$R$200=1,(I195:R195),"")),
     AVERAGE(IF($I$200:$R$200=2,(I195:R195),""))),
IF(Options!$D$20=1, IFERROR(IF(OR(IF(ISNUMBER(I195:R195),IF(I$200:R$200 = 1,I195:R195, ""), "")=0), 0, GEOMEAN(IF(ISNUMBER(I195:R195),IF(I$200:R$200 = 1,I195:R195, ""), ""))),
   IF(OR(IF(ISNUMBER(I195:R195),IF(I$200:R$200 = 2,I195:R195, ""), "")=0), 0, GEOMEAN(IF(ISNUMBER(I195:R195),IF(I$200:R$200 = 2,I195:R195, ""), "")))))))</f>
        <v>5.4</v>
      </c>
      <c r="H195" s="142" t="s">
        <v>386</v>
      </c>
      <c r="I195" s="141">
        <v>6.36</v>
      </c>
      <c r="J195" s="89">
        <v>4.7619047619047397</v>
      </c>
      <c r="K195" s="141">
        <v>0</v>
      </c>
      <c r="L195" s="141">
        <v>0</v>
      </c>
      <c r="M195" s="141">
        <v>6.0359999999999303E-2</v>
      </c>
      <c r="N195" s="141">
        <v>0.154</v>
      </c>
      <c r="O195" s="141">
        <v>5.4</v>
      </c>
      <c r="P195" s="89">
        <v>8.25</v>
      </c>
      <c r="Q195" s="184">
        <v>0</v>
      </c>
      <c r="R195" s="222">
        <v>0</v>
      </c>
      <c r="S195" s="185"/>
    </row>
    <row r="196" spans="1:19" x14ac:dyDescent="0.2">
      <c r="A196" s="85"/>
      <c r="B196" s="85"/>
      <c r="C196" s="85"/>
      <c r="D196" s="86"/>
      <c r="E196" s="89"/>
      <c r="F196" s="89"/>
      <c r="G196" s="89"/>
      <c r="H196" s="140"/>
      <c r="I196" s="89"/>
      <c r="J196" s="89"/>
      <c r="K196" s="89"/>
      <c r="L196" s="89"/>
      <c r="M196" s="89"/>
      <c r="N196" s="89"/>
      <c r="O196" s="89"/>
      <c r="P196" s="89"/>
      <c r="Q196" s="184"/>
      <c r="R196" s="186"/>
      <c r="S196" s="185"/>
    </row>
    <row r="197" spans="1:19" x14ac:dyDescent="0.2">
      <c r="A197" s="85"/>
      <c r="B197" s="85"/>
      <c r="C197" s="85"/>
      <c r="D197" s="86"/>
      <c r="E197" s="89"/>
      <c r="F197" s="89"/>
      <c r="G197" s="89"/>
      <c r="H197" s="103"/>
      <c r="I197" s="89"/>
      <c r="J197" s="89"/>
      <c r="K197" s="89"/>
      <c r="L197" s="89"/>
      <c r="M197" s="89"/>
      <c r="N197" s="89"/>
      <c r="O197" s="89"/>
      <c r="P197" s="89"/>
      <c r="Q197" s="184"/>
      <c r="R197" s="186"/>
      <c r="S197" s="185"/>
    </row>
    <row r="198" spans="1:19" x14ac:dyDescent="0.2">
      <c r="A198" s="85"/>
      <c r="B198" s="85"/>
      <c r="C198" s="85"/>
      <c r="D198" s="86"/>
      <c r="E198" s="89"/>
      <c r="F198" s="89"/>
      <c r="G198" s="89"/>
      <c r="H198" s="103"/>
      <c r="I198" s="89"/>
      <c r="J198" s="89"/>
      <c r="K198" s="89"/>
      <c r="L198" s="89"/>
      <c r="M198" s="89"/>
      <c r="N198" s="89"/>
      <c r="O198" s="89"/>
      <c r="P198" s="89"/>
      <c r="Q198" s="184"/>
      <c r="R198" s="186"/>
      <c r="S198" s="185"/>
    </row>
    <row r="199" spans="1:19" x14ac:dyDescent="0.2">
      <c r="A199" s="85"/>
      <c r="B199" s="85"/>
      <c r="C199" s="85"/>
      <c r="D199" s="86"/>
      <c r="E199" s="89"/>
      <c r="F199" s="89"/>
      <c r="G199" s="89" t="s">
        <v>521</v>
      </c>
      <c r="H199" s="103"/>
      <c r="I199" s="143">
        <f>IFERROR(INDEX('Data Dictionary'!$H$8:$H$45,MATCH(I5,'Data Dictionary'!$J$8:$J$45,0)),"")</f>
        <v>1</v>
      </c>
      <c r="J199" s="143">
        <f>IFERROR(INDEX('Data Dictionary'!$H$8:$H$45,MATCH(J5,'Data Dictionary'!$J$8:$J$45,0)),"")</f>
        <v>0</v>
      </c>
      <c r="K199" s="143">
        <f>IFERROR(INDEX('Data Dictionary'!$H$8:$H$45,MATCH(K5,'Data Dictionary'!$J$8:$J$45,0)),"")</f>
        <v>0</v>
      </c>
      <c r="L199" s="143">
        <f>IFERROR(INDEX('Data Dictionary'!$H$8:$H$45,MATCH(L5,'Data Dictionary'!$J$8:$J$45,0)),"")</f>
        <v>0</v>
      </c>
      <c r="M199" s="143">
        <f>IFERROR(INDEX('Data Dictionary'!$H$8:$H$45,MATCH(M5,'Data Dictionary'!$J$8:$J$45,0)),"")</f>
        <v>0</v>
      </c>
      <c r="N199" s="143">
        <f>IFERROR(INDEX('Data Dictionary'!$H$8:$H$45,MATCH(N5,'Data Dictionary'!$J$8:$J$45,0)),"")</f>
        <v>0</v>
      </c>
      <c r="O199" s="143">
        <f>IFERROR(INDEX('Data Dictionary'!$H$8:$H$45,MATCH(O5,'Data Dictionary'!$J$8:$J$45,0)),"")</f>
        <v>0</v>
      </c>
      <c r="P199" s="143">
        <f>IFERROR(INDEX('Data Dictionary'!$H$8:$H$45,MATCH(P5,'Data Dictionary'!$J$8:$J$45,0)),"")</f>
        <v>1</v>
      </c>
      <c r="Q199" s="143">
        <f>IFERROR(INDEX('Data Dictionary'!$H$8:$H$45,MATCH(Q5,'Data Dictionary'!$J$8:$J$45,0)),"")</f>
        <v>0</v>
      </c>
      <c r="R199" s="143">
        <f>IFERROR(INDEX('Data Dictionary'!$H$8:$H$45,MATCH(R5,'Data Dictionary'!$J$8:$J$45,0)),"")</f>
        <v>0</v>
      </c>
      <c r="S199" s="185"/>
    </row>
    <row r="200" spans="1:19" x14ac:dyDescent="0.2">
      <c r="A200" s="85"/>
      <c r="B200" s="85"/>
      <c r="C200" s="85"/>
      <c r="D200" s="86"/>
      <c r="E200" s="89"/>
      <c r="F200" s="89"/>
      <c r="G200" s="89" t="s">
        <v>520</v>
      </c>
      <c r="H200" s="103"/>
      <c r="I200" s="143">
        <f>IFERROR(INDEX('Data Dictionary'!$I$8:$I$45,MATCH(I5,'Data Dictionary'!$J$8:$J$45,0)),"")</f>
        <v>0</v>
      </c>
      <c r="J200" s="143">
        <f>IFERROR(INDEX('Data Dictionary'!$I$8:$I$45,MATCH(J5,'Data Dictionary'!$J$8:$J$45,0)),"")</f>
        <v>1</v>
      </c>
      <c r="K200" s="143">
        <f>IFERROR(INDEX('Data Dictionary'!$I$8:$I$45,MATCH(K5,'Data Dictionary'!$J$8:$J$45,0)),"")</f>
        <v>1</v>
      </c>
      <c r="L200" s="143">
        <f>IFERROR(INDEX('Data Dictionary'!$I$8:$I$45,MATCH(L5,'Data Dictionary'!$J$8:$J$45,0)),"")</f>
        <v>1</v>
      </c>
      <c r="M200" s="143">
        <f>IFERROR(INDEX('Data Dictionary'!$I$8:$I$45,MATCH(M5,'Data Dictionary'!$J$8:$J$45,0)),"")</f>
        <v>1</v>
      </c>
      <c r="N200" s="143">
        <f>IFERROR(INDEX('Data Dictionary'!$I$8:$I$45,MATCH(N5,'Data Dictionary'!$J$8:$J$45,0)),"")</f>
        <v>1</v>
      </c>
      <c r="O200" s="143">
        <f>IFERROR(INDEX('Data Dictionary'!$I$8:$I$45,MATCH(O5,'Data Dictionary'!$J$8:$J$45,0)),"")</f>
        <v>1</v>
      </c>
      <c r="P200" s="143">
        <f>IFERROR(INDEX('Data Dictionary'!$I$8:$I$45,MATCH(P5,'Data Dictionary'!$J$8:$J$45,0)),"")</f>
        <v>0</v>
      </c>
      <c r="Q200" s="143">
        <f>IFERROR(INDEX('Data Dictionary'!$I$8:$I$45,MATCH(Q5,'Data Dictionary'!$J$8:$J$45,0)),"")</f>
        <v>1</v>
      </c>
      <c r="R200" s="143">
        <f>IFERROR(INDEX('Data Dictionary'!$I$8:$I$45,MATCH(R5,'Data Dictionary'!$J$8:$J$45,0)),"")</f>
        <v>1</v>
      </c>
      <c r="S200" s="185"/>
    </row>
    <row r="201" spans="1:19" x14ac:dyDescent="0.2">
      <c r="A201" s="85"/>
      <c r="B201" s="85"/>
      <c r="C201" s="85"/>
      <c r="D201" s="86"/>
      <c r="E201" s="89"/>
      <c r="F201" s="89"/>
      <c r="G201" s="89"/>
      <c r="H201" s="103"/>
      <c r="I201" s="89"/>
      <c r="J201" s="89"/>
      <c r="K201" s="89"/>
      <c r="L201" s="89"/>
      <c r="M201" s="89"/>
      <c r="N201" s="89"/>
      <c r="O201" s="89"/>
      <c r="P201" s="89"/>
      <c r="Q201" s="184"/>
      <c r="R201" s="186"/>
      <c r="S201" s="185"/>
    </row>
    <row r="202" spans="1:19" x14ac:dyDescent="0.2">
      <c r="A202" s="85"/>
      <c r="B202" s="85"/>
      <c r="C202" s="85"/>
      <c r="D202" s="86"/>
      <c r="E202" s="89"/>
      <c r="F202" s="89"/>
      <c r="G202" s="89"/>
      <c r="H202" s="103"/>
      <c r="I202" s="89"/>
      <c r="J202" s="89"/>
      <c r="K202" s="89"/>
      <c r="L202" s="89"/>
      <c r="M202" s="89"/>
      <c r="N202" s="89"/>
      <c r="O202" s="89"/>
      <c r="P202" s="89"/>
      <c r="Q202" s="184"/>
      <c r="R202" s="186"/>
      <c r="S202" s="185"/>
    </row>
    <row r="203" spans="1:19" x14ac:dyDescent="0.2">
      <c r="A203" s="85"/>
      <c r="B203" s="85"/>
      <c r="C203" s="85"/>
      <c r="D203" s="86"/>
      <c r="E203" s="89"/>
      <c r="F203" s="89"/>
      <c r="G203" s="89" t="str" cm="1">
        <f t="array" ref="G203:O203">(IF($I$200:$Q$200=2,(I184:Q184),""))</f>
        <v/>
      </c>
      <c r="H203" s="103" t="str">
        <v/>
      </c>
      <c r="I203" s="89" t="str">
        <v/>
      </c>
      <c r="J203" s="89" t="str">
        <v/>
      </c>
      <c r="K203" s="89" t="str">
        <v/>
      </c>
      <c r="L203" s="89" t="str">
        <v/>
      </c>
      <c r="M203" s="89" t="str">
        <v/>
      </c>
      <c r="N203" s="89" t="str">
        <v/>
      </c>
      <c r="O203" s="89" t="str">
        <v/>
      </c>
      <c r="P203" s="89"/>
      <c r="Q203" s="184"/>
      <c r="R203" s="186"/>
      <c r="S203" s="185"/>
    </row>
  </sheetData>
  <mergeCells count="1">
    <mergeCell ref="I2:R2"/>
  </mergeCells>
  <conditionalFormatting sqref="E1:E3 E6:E195">
    <cfRule type="expression" dxfId="216" priority="41" stopIfTrue="1">
      <formula>E1=""</formula>
    </cfRule>
    <cfRule type="cellIs" dxfId="215" priority="44" stopIfTrue="1" operator="greaterThanOrEqual">
      <formula>0</formula>
    </cfRule>
  </conditionalFormatting>
  <conditionalFormatting sqref="F1:F3">
    <cfRule type="expression" dxfId="214" priority="37" stopIfTrue="1">
      <formula>F1=""</formula>
    </cfRule>
    <cfRule type="cellIs" dxfId="213" priority="50" operator="between">
      <formula>0</formula>
      <formula>6.999</formula>
    </cfRule>
    <cfRule type="cellIs" dxfId="212" priority="51" operator="between">
      <formula>7</formula>
      <formula>9.99</formula>
    </cfRule>
    <cfRule type="expression" dxfId="211" priority="52">
      <formula>F1=10</formula>
    </cfRule>
  </conditionalFormatting>
  <conditionalFormatting sqref="G1:G3">
    <cfRule type="expression" dxfId="210" priority="33">
      <formula>G1=""</formula>
    </cfRule>
    <cfRule type="cellIs" dxfId="209" priority="34" operator="between">
      <formula>0</formula>
      <formula>6.999</formula>
    </cfRule>
    <cfRule type="cellIs" dxfId="208" priority="35" operator="between">
      <formula>7</formula>
      <formula>9.99</formula>
    </cfRule>
    <cfRule type="expression" dxfId="207" priority="36">
      <formula>G1=10</formula>
    </cfRule>
    <cfRule type="expression" dxfId="206" priority="45">
      <formula>G1=""</formula>
    </cfRule>
    <cfRule type="cellIs" dxfId="205" priority="46" operator="between">
      <formula>0</formula>
      <formula>6.999</formula>
    </cfRule>
    <cfRule type="cellIs" dxfId="204" priority="47" operator="between">
      <formula>7</formula>
      <formula>9.99</formula>
    </cfRule>
    <cfRule type="expression" dxfId="203" priority="48">
      <formula>G1=10</formula>
    </cfRule>
  </conditionalFormatting>
  <conditionalFormatting sqref="H6:H195">
    <cfRule type="expression" dxfId="202" priority="31">
      <formula>$H6&lt;&gt;$C6</formula>
    </cfRule>
  </conditionalFormatting>
  <conditionalFormatting sqref="G6:G195">
    <cfRule type="expression" dxfId="201" priority="1">
      <formula>G6=""</formula>
    </cfRule>
    <cfRule type="cellIs" dxfId="200" priority="4" stopIfTrue="1" operator="greaterThanOrEqual">
      <formula>0</formula>
    </cfRule>
  </conditionalFormatting>
  <conditionalFormatting sqref="F6:F195">
    <cfRule type="expression" dxfId="199" priority="5" stopIfTrue="1">
      <formula>F6=""</formula>
    </cfRule>
    <cfRule type="cellIs" dxfId="198" priority="6" operator="between">
      <formula>0</formula>
      <formula>6.999</formula>
    </cfRule>
    <cfRule type="cellIs" dxfId="197" priority="7" operator="between">
      <formula>7</formula>
      <formula>9.99</formula>
    </cfRule>
    <cfRule type="expression" dxfId="196" priority="8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42" stopIfTrue="1" operator="greaterThanOrEqual" id="{7F1543B7-BF82-0E41-93D4-3F8BDE7CA5D4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43" stopIfTrue="1" operator="greaterThanOrEqual" id="{9C23CC87-0215-324C-A4CB-F871BD3ADF53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 E6:E195</xm:sqref>
        </x14:conditionalFormatting>
        <x14:conditionalFormatting xmlns:xm="http://schemas.microsoft.com/office/excel/2006/main">
          <x14:cfRule type="cellIs" priority="129" stopIfTrue="1" operator="greaterThanOrEqual" id="{466D4F18-D6DD-2B4F-87F2-0AB13CF1EE9A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30" stopIfTrue="1" operator="greaterThanOrEqual" id="{C59AE0BD-E14E-8C4C-93BD-480BAF37BF90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31" stopIfTrue="1" operator="between" id="{790CCC5B-70B3-7E48-880F-99BF811D185A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</xm:sqref>
        </x14:conditionalFormatting>
        <x14:conditionalFormatting xmlns:xm="http://schemas.microsoft.com/office/excel/2006/main">
          <x14:cfRule type="cellIs" priority="2" stopIfTrue="1" operator="greaterThanOrEqual" id="{ACFB7344-C842-144E-ACAC-0AB53BB555DB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932D6763-98F7-B341-AB2D-7B658C6A11D6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9" stopIfTrue="1" operator="greaterThanOrEqual" id="{C9F284FA-D5E3-6E42-8DA2-EFBBEC136169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0" stopIfTrue="1" operator="greaterThanOrEqual" id="{843DDA81-24C0-354B-8763-934313A4030C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1" stopIfTrue="1" operator="between" id="{9F4D617D-443D-E941-BE06-E4601E85E4D9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F6:F195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641AF-9D4B-E94B-87F4-063A4FD39111}">
  <dimension ref="A1:AB203"/>
  <sheetViews>
    <sheetView zoomScale="82" workbookViewId="0">
      <selection activeCell="F6" sqref="F6:G195"/>
    </sheetView>
  </sheetViews>
  <sheetFormatPr baseColWidth="10" defaultColWidth="8.7109375" defaultRowHeight="16" x14ac:dyDescent="0.2"/>
  <cols>
    <col min="1" max="1" width="5.28515625" style="225" customWidth="1"/>
    <col min="2" max="2" width="22.7109375" style="87" customWidth="1"/>
    <col min="3" max="3" width="8.7109375" style="87"/>
    <col min="4" max="4" width="4.140625" style="87" customWidth="1"/>
    <col min="5" max="7" width="9.7109375" style="91" customWidth="1"/>
    <col min="8" max="8" width="6.140625" style="166" bestFit="1" customWidth="1"/>
    <col min="9" max="10" width="9.7109375" style="91" customWidth="1"/>
    <col min="11" max="11" width="9.28515625" style="91" bestFit="1" customWidth="1"/>
    <col min="12" max="12" width="9.42578125" style="91" bestFit="1" customWidth="1"/>
    <col min="13" max="19" width="9.7109375" style="194" customWidth="1"/>
    <col min="20" max="27" width="8.7109375" style="187"/>
    <col min="28" max="16384" width="8.7109375" style="87"/>
  </cols>
  <sheetData>
    <row r="1" spans="1:28" x14ac:dyDescent="0.2">
      <c r="A1" s="86"/>
      <c r="B1" s="150"/>
      <c r="C1" s="150"/>
      <c r="D1" s="151"/>
      <c r="E1" s="141"/>
      <c r="F1" s="141"/>
      <c r="G1" s="141"/>
      <c r="H1" s="163"/>
      <c r="I1" s="153"/>
      <c r="J1" s="154"/>
      <c r="K1" s="154"/>
      <c r="L1" s="154"/>
      <c r="M1" s="154"/>
      <c r="N1" s="154"/>
      <c r="O1" s="154"/>
      <c r="P1" s="154"/>
      <c r="Q1" s="154"/>
      <c r="R1" s="154"/>
      <c r="S1" s="186"/>
      <c r="T1" s="185"/>
      <c r="U1" s="185"/>
      <c r="V1" s="185"/>
      <c r="W1" s="185"/>
      <c r="X1" s="185"/>
      <c r="Y1" s="185"/>
      <c r="Z1" s="185"/>
      <c r="AA1" s="185"/>
      <c r="AB1" s="149"/>
    </row>
    <row r="2" spans="1:28" x14ac:dyDescent="0.2">
      <c r="A2" s="148"/>
      <c r="B2" s="179" t="s">
        <v>538</v>
      </c>
      <c r="C2" s="155"/>
      <c r="D2" s="156"/>
      <c r="E2" s="157"/>
      <c r="F2" s="157"/>
      <c r="G2" s="157"/>
      <c r="H2" s="164"/>
      <c r="I2" s="270" t="s">
        <v>523</v>
      </c>
      <c r="J2" s="270"/>
      <c r="K2" s="270"/>
      <c r="L2" s="270"/>
      <c r="M2" s="159"/>
      <c r="N2" s="159"/>
      <c r="O2" s="159"/>
      <c r="P2" s="159"/>
      <c r="Q2" s="159"/>
      <c r="R2" s="159"/>
      <c r="S2" s="186"/>
      <c r="T2" s="185"/>
      <c r="U2" s="185"/>
      <c r="V2" s="185"/>
      <c r="W2" s="185"/>
      <c r="X2" s="185"/>
      <c r="Y2" s="185"/>
      <c r="Z2" s="185"/>
      <c r="AA2" s="185"/>
      <c r="AB2" s="148"/>
    </row>
    <row r="3" spans="1:28" ht="28" x14ac:dyDescent="0.2">
      <c r="A3" s="148"/>
      <c r="B3" s="8" t="s">
        <v>391</v>
      </c>
      <c r="C3" s="155"/>
      <c r="D3" s="156"/>
      <c r="E3" s="157"/>
      <c r="F3" s="157"/>
      <c r="G3" s="157"/>
      <c r="H3" s="164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4"/>
      <c r="T3" s="156"/>
      <c r="U3" s="156"/>
      <c r="V3" s="156"/>
      <c r="W3" s="156"/>
      <c r="X3" s="156"/>
      <c r="Y3" s="156"/>
      <c r="Z3" s="156"/>
      <c r="AA3" s="156"/>
      <c r="AB3" s="160"/>
    </row>
    <row r="4" spans="1:28" ht="57" x14ac:dyDescent="0.2">
      <c r="A4" s="223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587</v>
      </c>
      <c r="H4" s="165"/>
      <c r="I4" s="90" t="str">
        <f>IFERROR(INDEX('Data Dictionary'!$D$8:$D$39,MATCH(I5,'Data Dictionary'!$J$8:$J$39,0)),"")</f>
        <v>Proteus Composite Index</v>
      </c>
      <c r="J4" s="90" t="str">
        <f>IFERROR(INDEX('Data Dictionary'!$D$8:$D$39,MATCH(J5,'Data Dictionary'!$J$8:$J$39,0)),"")</f>
        <v>FEWS NET Score</v>
      </c>
      <c r="K4" s="95" t="str">
        <f>IFERROR(INDEX('Data Dictionary'!$D$8:$D$39,MATCH(K5,'Data Dictionary'!$J$8:$J$39,0)),"")</f>
        <v>Food Price Volatility (Secondary Indicator)</v>
      </c>
      <c r="L4" s="95" t="str">
        <f>IFERROR(INDEX('Data Dictionary'!$D$8:$D$39,MATCH(L5,'Data Dictionary'!$J$8:$J$39,0)),"")</f>
        <v>FAO WFP Warning</v>
      </c>
      <c r="M4" s="189" t="str">
        <f>IFERROR(INDEX('Data Dictionary'!$D$8:$D$39,MATCH(M5,'Data Dictionary'!$J$8:$J$39,0)),"")</f>
        <v/>
      </c>
      <c r="N4" s="189" t="str">
        <f>IFERROR(INDEX('Data Dictionary'!$D$8:$D$39,MATCH(N5,'Data Dictionary'!$J$8:$J$39,0)),"")</f>
        <v/>
      </c>
      <c r="O4" s="189" t="str">
        <f>IFERROR(INDEX('Data Dictionary'!$D$8:$D$39,MATCH(O5,'Data Dictionary'!$J$8:$J$39,0)),"")</f>
        <v/>
      </c>
      <c r="P4" s="189" t="str">
        <f>IFERROR(INDEX('Data Dictionary'!$D$8:$D$39,MATCH(P5,'Data Dictionary'!$J$8:$J$39,0)),"")</f>
        <v/>
      </c>
      <c r="Q4" s="189"/>
      <c r="R4" s="189"/>
      <c r="S4" s="189"/>
      <c r="T4" s="190"/>
      <c r="U4" s="190"/>
      <c r="V4" s="190"/>
      <c r="W4" s="190"/>
      <c r="X4" s="190"/>
      <c r="Y4" s="190"/>
      <c r="Z4" s="190"/>
      <c r="AA4" s="190"/>
      <c r="AB4" s="36"/>
    </row>
    <row r="5" spans="1:28" s="94" customFormat="1" ht="29" x14ac:dyDescent="0.2">
      <c r="A5" s="224"/>
      <c r="B5" s="92"/>
      <c r="C5" s="92"/>
      <c r="D5" s="100"/>
      <c r="E5" s="93"/>
      <c r="F5" s="93"/>
      <c r="G5" s="93"/>
      <c r="H5" s="165" t="s">
        <v>2</v>
      </c>
      <c r="I5" s="93" t="s">
        <v>412</v>
      </c>
      <c r="J5" s="93" t="s">
        <v>570</v>
      </c>
      <c r="K5" s="93" t="s">
        <v>423</v>
      </c>
      <c r="L5" s="191" t="s">
        <v>422</v>
      </c>
      <c r="M5" s="191"/>
      <c r="N5" s="191"/>
      <c r="O5" s="192"/>
      <c r="P5" s="192"/>
      <c r="Q5" s="192"/>
      <c r="R5" s="192"/>
      <c r="S5" s="192"/>
      <c r="T5" s="193"/>
      <c r="U5" s="193"/>
      <c r="V5" s="193"/>
      <c r="W5" s="193"/>
      <c r="X5" s="193"/>
      <c r="Y5" s="193"/>
      <c r="Z5" s="193"/>
      <c r="AA5" s="193"/>
      <c r="AB5" s="161"/>
    </row>
    <row r="6" spans="1:28" x14ac:dyDescent="0.2">
      <c r="A6" s="86">
        <v>1</v>
      </c>
      <c r="B6" s="85" t="s">
        <v>7</v>
      </c>
      <c r="C6" s="85" t="s">
        <v>8</v>
      </c>
      <c r="D6" s="86" t="str">
        <f t="shared" ref="D6:D7" si="0">IF(H6 &lt;&gt; C6, "Countries don't match", "")</f>
        <v/>
      </c>
      <c r="E6" s="89">
        <f>IF(Options!$D$24 = 1, MAX(F6, G6),
IF(Options!$D$25 = 1, AVERAGE(F6,G6),
IF(Options!$D$26 = 1, IFERROR(GEOMEAN(F6, G6), MAX(F6, G6)))))</f>
        <v>10</v>
      </c>
      <c r="F6" s="89" cm="1">
        <f t="array" ref="F6">IF(Options!$D$18=1, IFERROR(MAX(IF($I$199:$R$199=1,(I6:R6),"")),
     MAX(IF($I$199:$R$199=2,(I6:R6),""))),
IF(Options!$D$19=1, IFERROR(AVERAGE(IF($I$199:$R$199=1,I6:R6,"")),
     AVERAGE(IF($I$199:$R$199=2,(I6:R6),""))),
IF(Options!$D$20=1, IFERROR(IF(OR(IF(ISNUMBER(I6:R6),IF(I$199:R$199 = 1,I6:R6, ""), "")=0), 0, GEOMEAN(IF(ISNUMBER(I6:R6),IF(I$199:R$199 = 1,I6:R6, ""), ""))),
   IF(OR(IF(ISNUMBER(I6:R6),IF(I$199:R$199 = 2,I6:R6, ""), "")=0), 0, GEOMEAN(IF(ISNUMBER(I6:R6),IF(I$199:R$199 = 2,I6:R6, ""), "")))))))</f>
        <v>10</v>
      </c>
      <c r="G6" s="89" cm="1">
        <f t="array" ref="G6">IF(Options!$D$18=1, IFERROR(MAX(IF($I$200:$R$200=1,(I6:R6),"")),
     MAX(IF($I$200:$R$200=2,(I6:R6),""))),
IF(Options!$D$19=1, IFERROR(AVERAGE(IF($I$200:$R$200=1,(I6:R6),"")),
     AVERAGE(IF($I$200:$R$200=2,(I6:R6),""))),
IF(Options!$D$20=1, IFERROR(IF(OR(IF(ISNUMBER(I6:R6),IF(I$200:R$200 = 1,I6:R6, ""), "")=0), 0, GEOMEAN(IF(ISNUMBER(I6:R6),IF(I$200:R$200 = 1,I6:R6, ""), ""))),
   IF(OR(IF(ISNUMBER(I6:R6),IF(I$200:R$200 = 2,I6:R6, ""), "")=0), 0, GEOMEAN(IF(ISNUMBER(I6:R6),IF(I$200:R$200 = 2,I6:R6, ""), "")))))))</f>
        <v>10</v>
      </c>
      <c r="H6" s="142" t="s">
        <v>8</v>
      </c>
      <c r="I6" s="89">
        <v>10</v>
      </c>
      <c r="J6" s="89">
        <v>7</v>
      </c>
      <c r="K6" s="184">
        <v>5</v>
      </c>
      <c r="L6" s="186">
        <v>10</v>
      </c>
      <c r="M6" s="186"/>
      <c r="N6" s="186"/>
      <c r="O6" s="154"/>
      <c r="P6" s="154"/>
      <c r="Q6" s="154"/>
      <c r="R6" s="153"/>
      <c r="S6" s="153"/>
      <c r="T6" s="190"/>
      <c r="U6" s="190"/>
      <c r="V6" s="190"/>
      <c r="W6" s="190"/>
      <c r="X6" s="190"/>
      <c r="Y6" s="190"/>
      <c r="Z6" s="190"/>
      <c r="AA6" s="190"/>
      <c r="AB6" s="36"/>
    </row>
    <row r="7" spans="1:28" x14ac:dyDescent="0.2">
      <c r="A7" s="86">
        <v>2</v>
      </c>
      <c r="B7" s="85" t="s">
        <v>9</v>
      </c>
      <c r="C7" s="85" t="s">
        <v>10</v>
      </c>
      <c r="D7" s="86" t="str">
        <f t="shared" si="0"/>
        <v/>
      </c>
      <c r="E7" s="89">
        <f>IF(Options!$D$24 = 1, MAX(F7, G7),
IF(Options!$D$25 = 1, AVERAGE(F7,G7),
IF(Options!$D$26 = 1, IFERROR(GEOMEAN(F7, G7), MAX(F7, G7)))))</f>
        <v>9.8325358851674594</v>
      </c>
      <c r="F7" s="89" cm="1">
        <f t="array" ref="F7">IF(Options!$D$18=1, IFERROR(MAX(IF($I$199:$R$199=1,(I7:R7),"")),
     MAX(IF($I$199:$R$199=2,(I7:R7),""))),
IF(Options!$D$19=1, IFERROR(AVERAGE(IF($I$199:$R$199=1,I7:R7,"")),
     AVERAGE(IF($I$199:$R$199=2,(I7:R7),""))),
IF(Options!$D$20=1, IFERROR(IF(OR(IF(ISNUMBER(I7:R7),IF(I$199:R$199 = 1,I7:R7, ""), "")=0), 0, GEOMEAN(IF(ISNUMBER(I7:R7),IF(I$199:R$199 = 1,I7:R7, ""), ""))),
   IF(OR(IF(ISNUMBER(I7:R7),IF(I$199:R$199 = 2,I7:R7, ""), "")=0), 0, GEOMEAN(IF(ISNUMBER(I7:R7),IF(I$199:R$199 = 2,I7:R7, ""), "")))))))</f>
        <v>9.8325358851674594</v>
      </c>
      <c r="G7" s="89" cm="1">
        <f t="array" ref="G7">IF(Options!$D$18=1, IFERROR(MAX(IF($I$200:$R$200=1,(I7:R7),"")),
     MAX(IF($I$200:$R$200=2,(I7:R7),""))),
IF(Options!$D$19=1, IFERROR(AVERAGE(IF($I$200:$R$200=1,(I7:R7),"")),
     AVERAGE(IF($I$200:$R$200=2,(I7:R7),""))),
IF(Options!$D$20=1, IFERROR(IF(OR(IF(ISNUMBER(I7:R7),IF(I$200:R$200 = 1,I7:R7, ""), "")=0), 0, GEOMEAN(IF(ISNUMBER(I7:R7),IF(I$200:R$200 = 1,I7:R7, ""), ""))),
   IF(OR(IF(ISNUMBER(I7:R7),IF(I$200:R$200 = 2,I7:R7, ""), "")=0), 0, GEOMEAN(IF(ISNUMBER(I7:R7),IF(I$200:R$200 = 2,I7:R7, ""), "")))))))</f>
        <v>0</v>
      </c>
      <c r="H7" s="142" t="s">
        <v>10</v>
      </c>
      <c r="I7" s="89">
        <v>9.8325358851674594</v>
      </c>
      <c r="J7" s="89" t="s">
        <v>473</v>
      </c>
      <c r="K7" s="184" t="s">
        <v>473</v>
      </c>
      <c r="L7" s="186" t="s">
        <v>473</v>
      </c>
      <c r="M7" s="186"/>
      <c r="N7" s="186"/>
      <c r="O7" s="154"/>
      <c r="P7" s="154"/>
      <c r="Q7" s="154"/>
      <c r="R7" s="153"/>
      <c r="S7" s="153"/>
      <c r="T7" s="190"/>
      <c r="U7" s="190"/>
      <c r="V7" s="190"/>
      <c r="W7" s="190"/>
      <c r="X7" s="190"/>
      <c r="Y7" s="190"/>
      <c r="Z7" s="190"/>
      <c r="AA7" s="190"/>
      <c r="AB7" s="36"/>
    </row>
    <row r="8" spans="1:28" x14ac:dyDescent="0.2">
      <c r="A8" s="86">
        <v>3</v>
      </c>
      <c r="B8" s="85" t="s">
        <v>11</v>
      </c>
      <c r="C8" s="85" t="s">
        <v>12</v>
      </c>
      <c r="D8" s="86" t="str">
        <f>IF(H8 &lt;&gt; C8, "Countries don't match", "")</f>
        <v/>
      </c>
      <c r="E8" s="89">
        <f>IF(Options!$D$24 = 1, MAX(F8, G8),
IF(Options!$D$25 = 1, AVERAGE(F8,G8),
IF(Options!$D$26 = 1, IFERROR(GEOMEAN(F8, G8), MAX(F8, G8)))))</f>
        <v>3.3971291866028701</v>
      </c>
      <c r="F8" s="89" cm="1">
        <f t="array" ref="F8">IF(Options!$D$18=1, IFERROR(MAX(IF($I$199:$R$199=1,(I8:R8),"")),
     MAX(IF($I$199:$R$199=2,(I8:R8),""))),
IF(Options!$D$19=1, IFERROR(AVERAGE(IF($I$199:$R$199=1,I8:R8,"")),
     AVERAGE(IF($I$199:$R$199=2,(I8:R8),""))),
IF(Options!$D$20=1, IFERROR(IF(OR(IF(ISNUMBER(I8:R8),IF(I$199:R$199 = 1,I8:R8, ""), "")=0), 0, GEOMEAN(IF(ISNUMBER(I8:R8),IF(I$199:R$199 = 1,I8:R8, ""), ""))),
   IF(OR(IF(ISNUMBER(I8:R8),IF(I$199:R$199 = 2,I8:R8, ""), "")=0), 0, GEOMEAN(IF(ISNUMBER(I8:R8),IF(I$199:R$199 = 2,I8:R8, ""), "")))))))</f>
        <v>3.3971291866028701</v>
      </c>
      <c r="G8" s="89" cm="1">
        <f t="array" ref="G8">IF(Options!$D$18=1, IFERROR(MAX(IF($I$200:$R$200=1,(I8:R8),"")),
     MAX(IF($I$200:$R$200=2,(I8:R8),""))),
IF(Options!$D$19=1, IFERROR(AVERAGE(IF($I$200:$R$200=1,(I8:R8),"")),
     AVERAGE(IF($I$200:$R$200=2,(I8:R8),""))),
IF(Options!$D$20=1, IFERROR(IF(OR(IF(ISNUMBER(I8:R8),IF(I$200:R$200 = 1,I8:R8, ""), "")=0), 0, GEOMEAN(IF(ISNUMBER(I8:R8),IF(I$200:R$200 = 1,I8:R8, ""), ""))),
   IF(OR(IF(ISNUMBER(I8:R8),IF(I$200:R$200 = 2,I8:R8, ""), "")=0), 0, GEOMEAN(IF(ISNUMBER(I8:R8),IF(I$200:R$200 = 2,I8:R8, ""), "")))))))</f>
        <v>0</v>
      </c>
      <c r="H8" s="142" t="s">
        <v>12</v>
      </c>
      <c r="I8" s="89">
        <v>3.3971291866028701</v>
      </c>
      <c r="J8" s="89" t="s">
        <v>473</v>
      </c>
      <c r="K8" s="184">
        <v>3</v>
      </c>
      <c r="L8" s="186" t="s">
        <v>473</v>
      </c>
      <c r="M8" s="186"/>
      <c r="N8" s="186"/>
      <c r="O8" s="154"/>
      <c r="P8" s="154"/>
      <c r="Q8" s="154"/>
      <c r="R8" s="153"/>
      <c r="S8" s="153"/>
      <c r="T8" s="190"/>
      <c r="U8" s="190"/>
      <c r="V8" s="190"/>
      <c r="W8" s="190"/>
      <c r="X8" s="190"/>
      <c r="Y8" s="190"/>
      <c r="Z8" s="190"/>
      <c r="AA8" s="190"/>
      <c r="AB8" s="36"/>
    </row>
    <row r="9" spans="1:28" x14ac:dyDescent="0.2">
      <c r="A9" s="86">
        <v>4</v>
      </c>
      <c r="B9" s="85" t="s">
        <v>13</v>
      </c>
      <c r="C9" s="85" t="s">
        <v>14</v>
      </c>
      <c r="D9" s="86" t="str">
        <f t="shared" ref="D9:D41" si="1">IF(H9 &lt;&gt; C9, "Countries don't match", "")</f>
        <v/>
      </c>
      <c r="E9" s="89">
        <f>IF(Options!$D$24 = 1, MAX(F9, G9),
IF(Options!$D$25 = 1, AVERAGE(F9,G9),
IF(Options!$D$26 = 1, IFERROR(GEOMEAN(F9, G9), MAX(F9, G9)))))</f>
        <v>1.07655502392344</v>
      </c>
      <c r="F9" s="89" cm="1">
        <f t="array" ref="F9">IF(Options!$D$18=1, IFERROR(MAX(IF($I$199:$R$199=1,(I9:R9),"")),
     MAX(IF($I$199:$R$199=2,(I9:R9),""))),
IF(Options!$D$19=1, IFERROR(AVERAGE(IF($I$199:$R$199=1,I9:R9,"")),
     AVERAGE(IF($I$199:$R$199=2,(I9:R9),""))),
IF(Options!$D$20=1, IFERROR(IF(OR(IF(ISNUMBER(I9:R9),IF(I$199:R$199 = 1,I9:R9, ""), "")=0), 0, GEOMEAN(IF(ISNUMBER(I9:R9),IF(I$199:R$199 = 1,I9:R9, ""), ""))),
   IF(OR(IF(ISNUMBER(I9:R9),IF(I$199:R$199 = 2,I9:R9, ""), "")=0), 0, GEOMEAN(IF(ISNUMBER(I9:R9),IF(I$199:R$199 = 2,I9:R9, ""), "")))))))</f>
        <v>1.07655502392344</v>
      </c>
      <c r="G9" s="89" cm="1">
        <f t="array" ref="G9">IF(Options!$D$18=1, IFERROR(MAX(IF($I$200:$R$200=1,(I9:R9),"")),
     MAX(IF($I$200:$R$200=2,(I9:R9),""))),
IF(Options!$D$19=1, IFERROR(AVERAGE(IF($I$200:$R$200=1,(I9:R9),"")),
     AVERAGE(IF($I$200:$R$200=2,(I9:R9),""))),
IF(Options!$D$20=1, IFERROR(IF(OR(IF(ISNUMBER(I9:R9),IF(I$200:R$200 = 1,I9:R9, ""), "")=0), 0, GEOMEAN(IF(ISNUMBER(I9:R9),IF(I$200:R$200 = 1,I9:R9, ""), ""))),
   IF(OR(IF(ISNUMBER(I9:R9),IF(I$200:R$200 = 2,I9:R9, ""), "")=0), 0, GEOMEAN(IF(ISNUMBER(I9:R9),IF(I$200:R$200 = 2,I9:R9, ""), "")))))))</f>
        <v>0</v>
      </c>
      <c r="H9" s="142" t="s">
        <v>14</v>
      </c>
      <c r="I9" s="89">
        <v>1.07655502392344</v>
      </c>
      <c r="J9" s="89" t="s">
        <v>473</v>
      </c>
      <c r="K9" s="184">
        <v>5</v>
      </c>
      <c r="L9" s="186" t="s">
        <v>473</v>
      </c>
      <c r="M9" s="186"/>
      <c r="N9" s="186"/>
      <c r="O9" s="154"/>
      <c r="P9" s="154"/>
      <c r="Q9" s="154"/>
      <c r="R9" s="153"/>
      <c r="S9" s="153"/>
      <c r="T9" s="190"/>
      <c r="U9" s="190"/>
      <c r="V9" s="190"/>
      <c r="W9" s="190"/>
      <c r="X9" s="190"/>
      <c r="Y9" s="190"/>
      <c r="Z9" s="190"/>
      <c r="AA9" s="190"/>
      <c r="AB9" s="36"/>
    </row>
    <row r="10" spans="1:28" x14ac:dyDescent="0.2">
      <c r="A10" s="86">
        <v>5</v>
      </c>
      <c r="B10" s="85" t="s">
        <v>15</v>
      </c>
      <c r="C10" s="85" t="s">
        <v>16</v>
      </c>
      <c r="D10" s="86" t="str">
        <f t="shared" si="1"/>
        <v/>
      </c>
      <c r="E10" s="89">
        <f>IF(Options!$D$24 = 1, MAX(F10, G10),
IF(Options!$D$25 = 1, AVERAGE(F10,G10),
IF(Options!$D$26 = 1, IFERROR(GEOMEAN(F10, G10), MAX(F10, G10)))))</f>
        <v>2.2727272727272698</v>
      </c>
      <c r="F10" s="89" cm="1">
        <f t="array" ref="F10">IF(Options!$D$18=1, IFERROR(MAX(IF($I$199:$R$199=1,(I10:R10),"")),
     MAX(IF($I$199:$R$199=2,(I10:R10),""))),
IF(Options!$D$19=1, IFERROR(AVERAGE(IF($I$199:$R$199=1,I10:R10,"")),
     AVERAGE(IF($I$199:$R$199=2,(I10:R10),""))),
IF(Options!$D$20=1, IFERROR(IF(OR(IF(ISNUMBER(I10:R10),IF(I$199:R$199 = 1,I10:R10, ""), "")=0), 0, GEOMEAN(IF(ISNUMBER(I10:R10),IF(I$199:R$199 = 1,I10:R10, ""), ""))),
   IF(OR(IF(ISNUMBER(I10:R10),IF(I$199:R$199 = 2,I10:R10, ""), "")=0), 0, GEOMEAN(IF(ISNUMBER(I10:R10),IF(I$199:R$199 = 2,I10:R10, ""), "")))))))</f>
        <v>2.2727272727272698</v>
      </c>
      <c r="G10" s="89" cm="1">
        <f t="array" ref="G10">IF(Options!$D$18=1, IFERROR(MAX(IF($I$200:$R$200=1,(I10:R10),"")),
     MAX(IF($I$200:$R$200=2,(I10:R10),""))),
IF(Options!$D$19=1, IFERROR(AVERAGE(IF($I$200:$R$200=1,(I10:R10),"")),
     AVERAGE(IF($I$200:$R$200=2,(I10:R10),""))),
IF(Options!$D$20=1, IFERROR(IF(OR(IF(ISNUMBER(I10:R10),IF(I$200:R$200 = 1,I10:R10, ""), "")=0), 0, GEOMEAN(IF(ISNUMBER(I10:R10),IF(I$200:R$200 = 1,I10:R10, ""), ""))),
   IF(OR(IF(ISNUMBER(I10:R10),IF(I$200:R$200 = 2,I10:R10, ""), "")=0), 0, GEOMEAN(IF(ISNUMBER(I10:R10),IF(I$200:R$200 = 2,I10:R10, ""), "")))))))</f>
        <v>0</v>
      </c>
      <c r="H10" s="142" t="s">
        <v>16</v>
      </c>
      <c r="I10" s="89">
        <v>2.2727272727272698</v>
      </c>
      <c r="J10" s="89" t="s">
        <v>473</v>
      </c>
      <c r="K10" s="184">
        <v>7</v>
      </c>
      <c r="L10" s="186" t="s">
        <v>473</v>
      </c>
      <c r="M10" s="186"/>
      <c r="N10" s="186"/>
      <c r="O10" s="154"/>
      <c r="P10" s="154"/>
      <c r="Q10" s="154"/>
      <c r="R10" s="153"/>
      <c r="S10" s="153"/>
      <c r="T10" s="190"/>
      <c r="U10" s="190"/>
      <c r="V10" s="190"/>
      <c r="W10" s="190"/>
      <c r="X10" s="190"/>
      <c r="Y10" s="190"/>
      <c r="Z10" s="190"/>
      <c r="AA10" s="190"/>
      <c r="AB10" s="36"/>
    </row>
    <row r="11" spans="1:28" x14ac:dyDescent="0.2">
      <c r="A11" s="86">
        <v>6</v>
      </c>
      <c r="B11" s="85" t="s">
        <v>17</v>
      </c>
      <c r="C11" s="85" t="s">
        <v>18</v>
      </c>
      <c r="D11" s="86" t="str">
        <f t="shared" si="1"/>
        <v/>
      </c>
      <c r="E11" s="89">
        <f>IF(Options!$D$24 = 1, MAX(F11, G11),
IF(Options!$D$25 = 1, AVERAGE(F11,G11),
IF(Options!$D$26 = 1, IFERROR(GEOMEAN(F11, G11), MAX(F11, G11)))))</f>
        <v>2.7033492822966498</v>
      </c>
      <c r="F11" s="89" cm="1">
        <f t="array" ref="F11">IF(Options!$D$18=1, IFERROR(MAX(IF($I$199:$R$199=1,(I11:R11),"")),
     MAX(IF($I$199:$R$199=2,(I11:R11),""))),
IF(Options!$D$19=1, IFERROR(AVERAGE(IF($I$199:$R$199=1,I11:R11,"")),
     AVERAGE(IF($I$199:$R$199=2,(I11:R11),""))),
IF(Options!$D$20=1, IFERROR(IF(OR(IF(ISNUMBER(I11:R11),IF(I$199:R$199 = 1,I11:R11, ""), "")=0), 0, GEOMEAN(IF(ISNUMBER(I11:R11),IF(I$199:R$199 = 1,I11:R11, ""), ""))),
   IF(OR(IF(ISNUMBER(I11:R11),IF(I$199:R$199 = 2,I11:R11, ""), "")=0), 0, GEOMEAN(IF(ISNUMBER(I11:R11),IF(I$199:R$199 = 2,I11:R11, ""), "")))))))</f>
        <v>2.7033492822966498</v>
      </c>
      <c r="G11" s="89" cm="1">
        <f t="array" ref="G11">IF(Options!$D$18=1, IFERROR(MAX(IF($I$200:$R$200=1,(I11:R11),"")),
     MAX(IF($I$200:$R$200=2,(I11:R11),""))),
IF(Options!$D$19=1, IFERROR(AVERAGE(IF($I$200:$R$200=1,(I11:R11),"")),
     AVERAGE(IF($I$200:$R$200=2,(I11:R11),""))),
IF(Options!$D$20=1, IFERROR(IF(OR(IF(ISNUMBER(I11:R11),IF(I$200:R$200 = 1,I11:R11, ""), "")=0), 0, GEOMEAN(IF(ISNUMBER(I11:R11),IF(I$200:R$200 = 1,I11:R11, ""), ""))),
   IF(OR(IF(ISNUMBER(I11:R11),IF(I$200:R$200 = 2,I11:R11, ""), "")=0), 0, GEOMEAN(IF(ISNUMBER(I11:R11),IF(I$200:R$200 = 2,I11:R11, ""), "")))))))</f>
        <v>0</v>
      </c>
      <c r="H11" s="142" t="s">
        <v>18</v>
      </c>
      <c r="I11" s="89">
        <v>2.7033492822966498</v>
      </c>
      <c r="J11" s="89" t="s">
        <v>473</v>
      </c>
      <c r="K11" s="184">
        <v>1</v>
      </c>
      <c r="L11" s="186" t="s">
        <v>473</v>
      </c>
      <c r="M11" s="186"/>
      <c r="N11" s="186"/>
      <c r="O11" s="154"/>
      <c r="P11" s="154"/>
      <c r="Q11" s="154"/>
      <c r="R11" s="153"/>
      <c r="S11" s="153"/>
      <c r="T11" s="190"/>
      <c r="U11" s="190"/>
      <c r="V11" s="190"/>
      <c r="W11" s="190"/>
      <c r="X11" s="190"/>
      <c r="Y11" s="190"/>
      <c r="Z11" s="190"/>
      <c r="AA11" s="190"/>
      <c r="AB11" s="36"/>
    </row>
    <row r="12" spans="1:28" x14ac:dyDescent="0.2">
      <c r="A12" s="86">
        <v>7</v>
      </c>
      <c r="B12" s="85" t="s">
        <v>19</v>
      </c>
      <c r="C12" s="85" t="s">
        <v>20</v>
      </c>
      <c r="D12" s="86" t="str">
        <f t="shared" si="1"/>
        <v/>
      </c>
      <c r="E12" s="89">
        <f>IF(Options!$D$24 = 1, MAX(F12, G12),
IF(Options!$D$25 = 1, AVERAGE(F12,G12),
IF(Options!$D$26 = 1, IFERROR(GEOMEAN(F12, G12), MAX(F12, G12)))))</f>
        <v>0</v>
      </c>
      <c r="F12" s="89" cm="1">
        <f t="array" ref="F12">IF(Options!$D$18=1, IFERROR(MAX(IF($I$199:$R$199=1,(I12:R12),"")),
     MAX(IF($I$199:$R$199=2,(I12:R12),""))),
IF(Options!$D$19=1, IFERROR(AVERAGE(IF($I$199:$R$199=1,I12:R12,"")),
     AVERAGE(IF($I$199:$R$199=2,(I12:R12),""))),
IF(Options!$D$20=1, IFERROR(IF(OR(IF(ISNUMBER(I12:R12),IF(I$199:R$199 = 1,I12:R12, ""), "")=0), 0, GEOMEAN(IF(ISNUMBER(I12:R12),IF(I$199:R$199 = 1,I12:R12, ""), ""))),
   IF(OR(IF(ISNUMBER(I12:R12),IF(I$199:R$199 = 2,I12:R12, ""), "")=0), 0, GEOMEAN(IF(ISNUMBER(I12:R12),IF(I$199:R$199 = 2,I12:R12, ""), "")))))))</f>
        <v>0</v>
      </c>
      <c r="G12" s="89" cm="1">
        <f t="array" ref="G12">IF(Options!$D$18=1, IFERROR(MAX(IF($I$200:$R$200=1,(I12:R12),"")),
     MAX(IF($I$200:$R$200=2,(I12:R12),""))),
IF(Options!$D$19=1, IFERROR(AVERAGE(IF($I$200:$R$200=1,(I12:R12),"")),
     AVERAGE(IF($I$200:$R$200=2,(I12:R12),""))),
IF(Options!$D$20=1, IFERROR(IF(OR(IF(ISNUMBER(I12:R12),IF(I$200:R$200 = 1,I12:R12, ""), "")=0), 0, GEOMEAN(IF(ISNUMBER(I12:R12),IF(I$200:R$200 = 1,I12:R12, ""), ""))),
   IF(OR(IF(ISNUMBER(I12:R12),IF(I$200:R$200 = 2,I12:R12, ""), "")=0), 0, GEOMEAN(IF(ISNUMBER(I12:R12),IF(I$200:R$200 = 2,I12:R12, ""), "")))))))</f>
        <v>0</v>
      </c>
      <c r="H12" s="142" t="s">
        <v>20</v>
      </c>
      <c r="I12" s="89" t="s">
        <v>473</v>
      </c>
      <c r="J12" s="89" t="s">
        <v>473</v>
      </c>
      <c r="K12" s="184" t="s">
        <v>473</v>
      </c>
      <c r="L12" s="186" t="s">
        <v>473</v>
      </c>
      <c r="M12" s="186"/>
      <c r="N12" s="186"/>
      <c r="O12" s="154"/>
      <c r="P12" s="154"/>
      <c r="Q12" s="154"/>
      <c r="R12" s="153"/>
      <c r="S12" s="153"/>
      <c r="T12" s="190"/>
      <c r="U12" s="190"/>
      <c r="V12" s="190"/>
      <c r="W12" s="190"/>
      <c r="X12" s="190"/>
      <c r="Y12" s="190"/>
      <c r="Z12" s="190"/>
      <c r="AA12" s="190"/>
      <c r="AB12" s="36"/>
    </row>
    <row r="13" spans="1:28" x14ac:dyDescent="0.2">
      <c r="A13" s="86">
        <v>8</v>
      </c>
      <c r="B13" s="85" t="s">
        <v>21</v>
      </c>
      <c r="C13" s="85" t="s">
        <v>22</v>
      </c>
      <c r="D13" s="86" t="str">
        <f t="shared" si="1"/>
        <v/>
      </c>
      <c r="E13" s="89">
        <f>IF(Options!$D$24 = 1, MAX(F13, G13),
IF(Options!$D$25 = 1, AVERAGE(F13,G13),
IF(Options!$D$26 = 1, IFERROR(GEOMEAN(F13, G13), MAX(F13, G13)))))</f>
        <v>0.88516746411483305</v>
      </c>
      <c r="F13" s="89" cm="1">
        <f t="array" ref="F13">IF(Options!$D$18=1, IFERROR(MAX(IF($I$199:$R$199=1,(I13:R13),"")),
     MAX(IF($I$199:$R$199=2,(I13:R13),""))),
IF(Options!$D$19=1, IFERROR(AVERAGE(IF($I$199:$R$199=1,I13:R13,"")),
     AVERAGE(IF($I$199:$R$199=2,(I13:R13),""))),
IF(Options!$D$20=1, IFERROR(IF(OR(IF(ISNUMBER(I13:R13),IF(I$199:R$199 = 1,I13:R13, ""), "")=0), 0, GEOMEAN(IF(ISNUMBER(I13:R13),IF(I$199:R$199 = 1,I13:R13, ""), ""))),
   IF(OR(IF(ISNUMBER(I13:R13),IF(I$199:R$199 = 2,I13:R13, ""), "")=0), 0, GEOMEAN(IF(ISNUMBER(I13:R13),IF(I$199:R$199 = 2,I13:R13, ""), "")))))))</f>
        <v>0.88516746411483305</v>
      </c>
      <c r="G13" s="89" cm="1">
        <f t="array" ref="G13">IF(Options!$D$18=1, IFERROR(MAX(IF($I$200:$R$200=1,(I13:R13),"")),
     MAX(IF($I$200:$R$200=2,(I13:R13),""))),
IF(Options!$D$19=1, IFERROR(AVERAGE(IF($I$200:$R$200=1,(I13:R13),"")),
     AVERAGE(IF($I$200:$R$200=2,(I13:R13),""))),
IF(Options!$D$20=1, IFERROR(IF(OR(IF(ISNUMBER(I13:R13),IF(I$200:R$200 = 1,I13:R13, ""), "")=0), 0, GEOMEAN(IF(ISNUMBER(I13:R13),IF(I$200:R$200 = 1,I13:R13, ""), ""))),
   IF(OR(IF(ISNUMBER(I13:R13),IF(I$200:R$200 = 2,I13:R13, ""), "")=0), 0, GEOMEAN(IF(ISNUMBER(I13:R13),IF(I$200:R$200 = 2,I13:R13, ""), "")))))))</f>
        <v>0</v>
      </c>
      <c r="H13" s="142" t="s">
        <v>22</v>
      </c>
      <c r="I13" s="89">
        <v>0.88516746411483305</v>
      </c>
      <c r="J13" s="89" t="s">
        <v>473</v>
      </c>
      <c r="K13" s="184" t="s">
        <v>473</v>
      </c>
      <c r="L13" s="186" t="s">
        <v>473</v>
      </c>
      <c r="M13" s="186"/>
      <c r="N13" s="186"/>
      <c r="O13" s="154"/>
      <c r="P13" s="154"/>
      <c r="Q13" s="154"/>
      <c r="R13" s="153"/>
      <c r="S13" s="153"/>
      <c r="T13" s="190"/>
      <c r="U13" s="190"/>
      <c r="V13" s="190"/>
      <c r="W13" s="190"/>
      <c r="X13" s="190"/>
      <c r="Y13" s="190"/>
      <c r="Z13" s="190"/>
      <c r="AA13" s="190"/>
      <c r="AB13" s="36"/>
    </row>
    <row r="14" spans="1:28" x14ac:dyDescent="0.2">
      <c r="A14" s="86">
        <v>9</v>
      </c>
      <c r="B14" s="85" t="s">
        <v>23</v>
      </c>
      <c r="C14" s="85" t="s">
        <v>24</v>
      </c>
      <c r="D14" s="86" t="str">
        <f t="shared" si="1"/>
        <v/>
      </c>
      <c r="E14" s="89">
        <f>IF(Options!$D$24 = 1, MAX(F14, G14),
IF(Options!$D$25 = 1, AVERAGE(F14,G14),
IF(Options!$D$26 = 1, IFERROR(GEOMEAN(F14, G14), MAX(F14, G14)))))</f>
        <v>0</v>
      </c>
      <c r="F14" s="89" cm="1">
        <f t="array" ref="F14">IF(Options!$D$18=1, IFERROR(MAX(IF($I$199:$R$199=1,(I14:R14),"")),
     MAX(IF($I$199:$R$199=2,(I14:R14),""))),
IF(Options!$D$19=1, IFERROR(AVERAGE(IF($I$199:$R$199=1,I14:R14,"")),
     AVERAGE(IF($I$199:$R$199=2,(I14:R14),""))),
IF(Options!$D$20=1, IFERROR(IF(OR(IF(ISNUMBER(I14:R14),IF(I$199:R$199 = 1,I14:R14, ""), "")=0), 0, GEOMEAN(IF(ISNUMBER(I14:R14),IF(I$199:R$199 = 1,I14:R14, ""), ""))),
   IF(OR(IF(ISNUMBER(I14:R14),IF(I$199:R$199 = 2,I14:R14, ""), "")=0), 0, GEOMEAN(IF(ISNUMBER(I14:R14),IF(I$199:R$199 = 2,I14:R14, ""), "")))))))</f>
        <v>0</v>
      </c>
      <c r="G14" s="89" cm="1">
        <f t="array" ref="G14">IF(Options!$D$18=1, IFERROR(MAX(IF($I$200:$R$200=1,(I14:R14),"")),
     MAX(IF($I$200:$R$200=2,(I14:R14),""))),
IF(Options!$D$19=1, IFERROR(AVERAGE(IF($I$200:$R$200=1,(I14:R14),"")),
     AVERAGE(IF($I$200:$R$200=2,(I14:R14),""))),
IF(Options!$D$20=1, IFERROR(IF(OR(IF(ISNUMBER(I14:R14),IF(I$200:R$200 = 1,I14:R14, ""), "")=0), 0, GEOMEAN(IF(ISNUMBER(I14:R14),IF(I$200:R$200 = 1,I14:R14, ""), ""))),
   IF(OR(IF(ISNUMBER(I14:R14),IF(I$200:R$200 = 2,I14:R14, ""), "")=0), 0, GEOMEAN(IF(ISNUMBER(I14:R14),IF(I$200:R$200 = 2,I14:R14, ""), "")))))))</f>
        <v>0</v>
      </c>
      <c r="H14" s="142" t="s">
        <v>24</v>
      </c>
      <c r="I14" s="89">
        <v>0</v>
      </c>
      <c r="J14" s="89" t="s">
        <v>473</v>
      </c>
      <c r="K14" s="184">
        <v>3</v>
      </c>
      <c r="L14" s="186" t="s">
        <v>473</v>
      </c>
      <c r="M14" s="186"/>
      <c r="N14" s="186"/>
      <c r="O14" s="154"/>
      <c r="P14" s="154"/>
      <c r="Q14" s="154"/>
      <c r="R14" s="153"/>
      <c r="S14" s="153"/>
      <c r="T14" s="190"/>
      <c r="U14" s="190"/>
      <c r="V14" s="190"/>
      <c r="W14" s="190"/>
      <c r="X14" s="190"/>
      <c r="Y14" s="190"/>
      <c r="Z14" s="190"/>
      <c r="AA14" s="190"/>
      <c r="AB14" s="36"/>
    </row>
    <row r="15" spans="1:28" x14ac:dyDescent="0.2">
      <c r="A15" s="86">
        <v>10</v>
      </c>
      <c r="B15" s="85" t="s">
        <v>25</v>
      </c>
      <c r="C15" s="85" t="s">
        <v>26</v>
      </c>
      <c r="D15" s="86" t="str">
        <f t="shared" si="1"/>
        <v/>
      </c>
      <c r="E15" s="89">
        <f>IF(Options!$D$24 = 1, MAX(F15, G15),
IF(Options!$D$25 = 1, AVERAGE(F15,G15),
IF(Options!$D$26 = 1, IFERROR(GEOMEAN(F15, G15), MAX(F15, G15)))))</f>
        <v>4.2344497607655498</v>
      </c>
      <c r="F15" s="89" cm="1">
        <f t="array" ref="F15">IF(Options!$D$18=1, IFERROR(MAX(IF($I$199:$R$199=1,(I15:R15),"")),
     MAX(IF($I$199:$R$199=2,(I15:R15),""))),
IF(Options!$D$19=1, IFERROR(AVERAGE(IF($I$199:$R$199=1,I15:R15,"")),
     AVERAGE(IF($I$199:$R$199=2,(I15:R15),""))),
IF(Options!$D$20=1, IFERROR(IF(OR(IF(ISNUMBER(I15:R15),IF(I$199:R$199 = 1,I15:R15, ""), "")=0), 0, GEOMEAN(IF(ISNUMBER(I15:R15),IF(I$199:R$199 = 1,I15:R15, ""), ""))),
   IF(OR(IF(ISNUMBER(I15:R15),IF(I$199:R$199 = 2,I15:R15, ""), "")=0), 0, GEOMEAN(IF(ISNUMBER(I15:R15),IF(I$199:R$199 = 2,I15:R15, ""), "")))))))</f>
        <v>4.2344497607655498</v>
      </c>
      <c r="G15" s="89" cm="1">
        <f t="array" ref="G15">IF(Options!$D$18=1, IFERROR(MAX(IF($I$200:$R$200=1,(I15:R15),"")),
     MAX(IF($I$200:$R$200=2,(I15:R15),""))),
IF(Options!$D$19=1, IFERROR(AVERAGE(IF($I$200:$R$200=1,(I15:R15),"")),
     AVERAGE(IF($I$200:$R$200=2,(I15:R15),""))),
IF(Options!$D$20=1, IFERROR(IF(OR(IF(ISNUMBER(I15:R15),IF(I$200:R$200 = 1,I15:R15, ""), "")=0), 0, GEOMEAN(IF(ISNUMBER(I15:R15),IF(I$200:R$200 = 1,I15:R15, ""), ""))),
   IF(OR(IF(ISNUMBER(I15:R15),IF(I$200:R$200 = 2,I15:R15, ""), "")=0), 0, GEOMEAN(IF(ISNUMBER(I15:R15),IF(I$200:R$200 = 2,I15:R15, ""), "")))))))</f>
        <v>0</v>
      </c>
      <c r="H15" s="142" t="s">
        <v>26</v>
      </c>
      <c r="I15" s="89">
        <v>4.2344497607655498</v>
      </c>
      <c r="J15" s="89" t="s">
        <v>473</v>
      </c>
      <c r="K15" s="184">
        <v>3</v>
      </c>
      <c r="L15" s="186" t="s">
        <v>473</v>
      </c>
      <c r="M15" s="186"/>
      <c r="N15" s="186"/>
      <c r="O15" s="154"/>
      <c r="P15" s="154"/>
      <c r="Q15" s="154"/>
      <c r="R15" s="153"/>
      <c r="S15" s="153"/>
      <c r="T15" s="190"/>
      <c r="U15" s="190"/>
      <c r="V15" s="190"/>
      <c r="W15" s="190"/>
      <c r="X15" s="190"/>
      <c r="Y15" s="190"/>
      <c r="Z15" s="190"/>
      <c r="AA15" s="190"/>
      <c r="AB15" s="36"/>
    </row>
    <row r="16" spans="1:28" x14ac:dyDescent="0.2">
      <c r="A16" s="86">
        <v>11</v>
      </c>
      <c r="B16" s="85" t="s">
        <v>27</v>
      </c>
      <c r="C16" s="85" t="s">
        <v>28</v>
      </c>
      <c r="D16" s="86" t="str">
        <f t="shared" si="1"/>
        <v/>
      </c>
      <c r="E16" s="89">
        <f>IF(Options!$D$24 = 1, MAX(F16, G16),
IF(Options!$D$25 = 1, AVERAGE(F16,G16),
IF(Options!$D$26 = 1, IFERROR(GEOMEAN(F16, G16), MAX(F16, G16)))))</f>
        <v>9.9282296650717701</v>
      </c>
      <c r="F16" s="89" cm="1">
        <f t="array" ref="F16">IF(Options!$D$18=1, IFERROR(MAX(IF($I$199:$R$199=1,(I16:R16),"")),
     MAX(IF($I$199:$R$199=2,(I16:R16),""))),
IF(Options!$D$19=1, IFERROR(AVERAGE(IF($I$199:$R$199=1,I16:R16,"")),
     AVERAGE(IF($I$199:$R$199=2,(I16:R16),""))),
IF(Options!$D$20=1, IFERROR(IF(OR(IF(ISNUMBER(I16:R16),IF(I$199:R$199 = 1,I16:R16, ""), "")=0), 0, GEOMEAN(IF(ISNUMBER(I16:R16),IF(I$199:R$199 = 1,I16:R16, ""), ""))),
   IF(OR(IF(ISNUMBER(I16:R16),IF(I$199:R$199 = 2,I16:R16, ""), "")=0), 0, GEOMEAN(IF(ISNUMBER(I16:R16),IF(I$199:R$199 = 2,I16:R16, ""), "")))))))</f>
        <v>9.9282296650717701</v>
      </c>
      <c r="G16" s="89" cm="1">
        <f t="array" ref="G16">IF(Options!$D$18=1, IFERROR(MAX(IF($I$200:$R$200=1,(I16:R16),"")),
     MAX(IF($I$200:$R$200=2,(I16:R16),""))),
IF(Options!$D$19=1, IFERROR(AVERAGE(IF($I$200:$R$200=1,(I16:R16),"")),
     AVERAGE(IF($I$200:$R$200=2,(I16:R16),""))),
IF(Options!$D$20=1, IFERROR(IF(OR(IF(ISNUMBER(I16:R16),IF(I$200:R$200 = 1,I16:R16, ""), "")=0), 0, GEOMEAN(IF(ISNUMBER(I16:R16),IF(I$200:R$200 = 1,I16:R16, ""), ""))),
   IF(OR(IF(ISNUMBER(I16:R16),IF(I$200:R$200 = 2,I16:R16, ""), "")=0), 0, GEOMEAN(IF(ISNUMBER(I16:R16),IF(I$200:R$200 = 2,I16:R16, ""), "")))))))</f>
        <v>0</v>
      </c>
      <c r="H16" s="142" t="s">
        <v>28</v>
      </c>
      <c r="I16" s="89">
        <v>9.9282296650717701</v>
      </c>
      <c r="J16" s="89" t="s">
        <v>473</v>
      </c>
      <c r="K16" s="184">
        <v>5</v>
      </c>
      <c r="L16" s="186" t="s">
        <v>473</v>
      </c>
      <c r="M16" s="186"/>
      <c r="N16" s="186"/>
      <c r="O16" s="154"/>
      <c r="P16" s="154"/>
      <c r="Q16" s="154"/>
      <c r="R16" s="153"/>
      <c r="S16" s="153"/>
      <c r="T16" s="190"/>
      <c r="U16" s="190"/>
      <c r="V16" s="190"/>
      <c r="W16" s="190"/>
      <c r="X16" s="190"/>
      <c r="Y16" s="190"/>
      <c r="Z16" s="190"/>
      <c r="AA16" s="190"/>
      <c r="AB16" s="36"/>
    </row>
    <row r="17" spans="1:28" x14ac:dyDescent="0.2">
      <c r="A17" s="86">
        <v>12</v>
      </c>
      <c r="B17" s="85" t="s">
        <v>29</v>
      </c>
      <c r="C17" s="85" t="s">
        <v>30</v>
      </c>
      <c r="D17" s="86" t="str">
        <f t="shared" si="1"/>
        <v/>
      </c>
      <c r="E17" s="89">
        <f>IF(Options!$D$24 = 1, MAX(F17, G17),
IF(Options!$D$25 = 1, AVERAGE(F17,G17),
IF(Options!$D$26 = 1, IFERROR(GEOMEAN(F17, G17), MAX(F17, G17)))))</f>
        <v>0</v>
      </c>
      <c r="F17" s="89" cm="1">
        <f t="array" ref="F17">IF(Options!$D$18=1, IFERROR(MAX(IF($I$199:$R$199=1,(I17:R17),"")),
     MAX(IF($I$199:$R$199=2,(I17:R17),""))),
IF(Options!$D$19=1, IFERROR(AVERAGE(IF($I$199:$R$199=1,I17:R17,"")),
     AVERAGE(IF($I$199:$R$199=2,(I17:R17),""))),
IF(Options!$D$20=1, IFERROR(IF(OR(IF(ISNUMBER(I17:R17),IF(I$199:R$199 = 1,I17:R17, ""), "")=0), 0, GEOMEAN(IF(ISNUMBER(I17:R17),IF(I$199:R$199 = 1,I17:R17, ""), ""))),
   IF(OR(IF(ISNUMBER(I17:R17),IF(I$199:R$199 = 2,I17:R17, ""), "")=0), 0, GEOMEAN(IF(ISNUMBER(I17:R17),IF(I$199:R$199 = 2,I17:R17, ""), "")))))))</f>
        <v>0</v>
      </c>
      <c r="G17" s="89" cm="1">
        <f t="array" ref="G17">IF(Options!$D$18=1, IFERROR(MAX(IF($I$200:$R$200=1,(I17:R17),"")),
     MAX(IF($I$200:$R$200=2,(I17:R17),""))),
IF(Options!$D$19=1, IFERROR(AVERAGE(IF($I$200:$R$200=1,(I17:R17),"")),
     AVERAGE(IF($I$200:$R$200=2,(I17:R17),""))),
IF(Options!$D$20=1, IFERROR(IF(OR(IF(ISNUMBER(I17:R17),IF(I$200:R$200 = 1,I17:R17, ""), "")=0), 0, GEOMEAN(IF(ISNUMBER(I17:R17),IF(I$200:R$200 = 1,I17:R17, ""), ""))),
   IF(OR(IF(ISNUMBER(I17:R17),IF(I$200:R$200 = 2,I17:R17, ""), "")=0), 0, GEOMEAN(IF(ISNUMBER(I17:R17),IF(I$200:R$200 = 2,I17:R17, ""), "")))))))</f>
        <v>0</v>
      </c>
      <c r="H17" s="142" t="s">
        <v>30</v>
      </c>
      <c r="I17" s="89">
        <v>0</v>
      </c>
      <c r="J17" s="89" t="s">
        <v>473</v>
      </c>
      <c r="K17" s="184">
        <v>3</v>
      </c>
      <c r="L17" s="186" t="s">
        <v>473</v>
      </c>
      <c r="M17" s="186"/>
      <c r="N17" s="186"/>
      <c r="O17" s="154"/>
      <c r="P17" s="154"/>
      <c r="Q17" s="154"/>
      <c r="R17" s="153"/>
      <c r="S17" s="153"/>
      <c r="T17" s="190"/>
      <c r="U17" s="190"/>
      <c r="V17" s="190"/>
      <c r="W17" s="190"/>
      <c r="X17" s="190"/>
      <c r="Y17" s="190"/>
      <c r="Z17" s="190"/>
      <c r="AA17" s="190"/>
      <c r="AB17" s="36"/>
    </row>
    <row r="18" spans="1:28" x14ac:dyDescent="0.2">
      <c r="A18" s="86">
        <v>13</v>
      </c>
      <c r="B18" s="85" t="s">
        <v>31</v>
      </c>
      <c r="C18" s="85" t="s">
        <v>32</v>
      </c>
      <c r="D18" s="86" t="str">
        <f t="shared" si="1"/>
        <v/>
      </c>
      <c r="E18" s="89">
        <f>IF(Options!$D$24 = 1, MAX(F18, G18),
IF(Options!$D$25 = 1, AVERAGE(F18,G18),
IF(Options!$D$26 = 1, IFERROR(GEOMEAN(F18, G18), MAX(F18, G18)))))</f>
        <v>8.6124401913875595</v>
      </c>
      <c r="F18" s="89" cm="1">
        <f t="array" ref="F18">IF(Options!$D$18=1, IFERROR(MAX(IF($I$199:$R$199=1,(I18:R18),"")),
     MAX(IF($I$199:$R$199=2,(I18:R18),""))),
IF(Options!$D$19=1, IFERROR(AVERAGE(IF($I$199:$R$199=1,I18:R18,"")),
     AVERAGE(IF($I$199:$R$199=2,(I18:R18),""))),
IF(Options!$D$20=1, IFERROR(IF(OR(IF(ISNUMBER(I18:R18),IF(I$199:R$199 = 1,I18:R18, ""), "")=0), 0, GEOMEAN(IF(ISNUMBER(I18:R18),IF(I$199:R$199 = 1,I18:R18, ""), ""))),
   IF(OR(IF(ISNUMBER(I18:R18),IF(I$199:R$199 = 2,I18:R18, ""), "")=0), 0, GEOMEAN(IF(ISNUMBER(I18:R18),IF(I$199:R$199 = 2,I18:R18, ""), "")))))))</f>
        <v>8.6124401913875595</v>
      </c>
      <c r="G18" s="89" cm="1">
        <f t="array" ref="G18">IF(Options!$D$18=1, IFERROR(MAX(IF($I$200:$R$200=1,(I18:R18),"")),
     MAX(IF($I$200:$R$200=2,(I18:R18),""))),
IF(Options!$D$19=1, IFERROR(AVERAGE(IF($I$200:$R$200=1,(I18:R18),"")),
     AVERAGE(IF($I$200:$R$200=2,(I18:R18),""))),
IF(Options!$D$20=1, IFERROR(IF(OR(IF(ISNUMBER(I18:R18),IF(I$200:R$200 = 1,I18:R18, ""), "")=0), 0, GEOMEAN(IF(ISNUMBER(I18:R18),IF(I$200:R$200 = 1,I18:R18, ""), ""))),
   IF(OR(IF(ISNUMBER(I18:R18),IF(I$200:R$200 = 2,I18:R18, ""), "")=0), 0, GEOMEAN(IF(ISNUMBER(I18:R18),IF(I$200:R$200 = 2,I18:R18, ""), "")))))))</f>
        <v>0</v>
      </c>
      <c r="H18" s="142" t="s">
        <v>32</v>
      </c>
      <c r="I18" s="89">
        <v>8.6124401913875595</v>
      </c>
      <c r="J18" s="89" t="s">
        <v>473</v>
      </c>
      <c r="K18" s="184">
        <v>3</v>
      </c>
      <c r="L18" s="186" t="s">
        <v>473</v>
      </c>
      <c r="M18" s="186"/>
      <c r="N18" s="186"/>
      <c r="O18" s="154"/>
      <c r="P18" s="154"/>
      <c r="Q18" s="154"/>
      <c r="R18" s="153"/>
      <c r="S18" s="153"/>
      <c r="T18" s="190"/>
      <c r="U18" s="190"/>
      <c r="V18" s="190"/>
      <c r="W18" s="190"/>
      <c r="X18" s="190"/>
      <c r="Y18" s="190"/>
      <c r="Z18" s="190"/>
      <c r="AA18" s="190"/>
      <c r="AB18" s="36"/>
    </row>
    <row r="19" spans="1:28" x14ac:dyDescent="0.2">
      <c r="A19" s="86">
        <v>14</v>
      </c>
      <c r="B19" s="85" t="s">
        <v>33</v>
      </c>
      <c r="C19" s="85" t="s">
        <v>34</v>
      </c>
      <c r="D19" s="86" t="str">
        <f t="shared" si="1"/>
        <v/>
      </c>
      <c r="E19" s="89">
        <f>IF(Options!$D$24 = 1, MAX(F19, G19),
IF(Options!$D$25 = 1, AVERAGE(F19,G19),
IF(Options!$D$26 = 1, IFERROR(GEOMEAN(F19, G19), MAX(F19, G19)))))</f>
        <v>9.3573398256363536</v>
      </c>
      <c r="F19" s="89" cm="1">
        <f t="array" ref="F19">IF(Options!$D$18=1, IFERROR(MAX(IF($I$199:$R$199=1,(I19:R19),"")),
     MAX(IF($I$199:$R$199=2,(I19:R19),""))),
IF(Options!$D$19=1, IFERROR(AVERAGE(IF($I$199:$R$199=1,I19:R19,"")),
     AVERAGE(IF($I$199:$R$199=2,(I19:R19),""))),
IF(Options!$D$20=1, IFERROR(IF(OR(IF(ISNUMBER(I19:R19),IF(I$199:R$199 = 1,I19:R19, ""), "")=0), 0, GEOMEAN(IF(ISNUMBER(I19:R19),IF(I$199:R$199 = 1,I19:R19, ""), ""))),
   IF(OR(IF(ISNUMBER(I19:R19),IF(I$199:R$199 = 2,I19:R19, ""), "")=0), 0, GEOMEAN(IF(ISNUMBER(I19:R19),IF(I$199:R$199 = 2,I19:R19, ""), "")))))))</f>
        <v>8.7559808612440193</v>
      </c>
      <c r="G19" s="89" cm="1">
        <f t="array" ref="G19">IF(Options!$D$18=1, IFERROR(MAX(IF($I$200:$R$200=1,(I19:R19),"")),
     MAX(IF($I$200:$R$200=2,(I19:R19),""))),
IF(Options!$D$19=1, IFERROR(AVERAGE(IF($I$200:$R$200=1,(I19:R19),"")),
     AVERAGE(IF($I$200:$R$200=2,(I19:R19),""))),
IF(Options!$D$20=1, IFERROR(IF(OR(IF(ISNUMBER(I19:R19),IF(I$200:R$200 = 1,I19:R19, ""), "")=0), 0, GEOMEAN(IF(ISNUMBER(I19:R19),IF(I$200:R$200 = 1,I19:R19, ""), ""))),
   IF(OR(IF(ISNUMBER(I19:R19),IF(I$200:R$200 = 2,I19:R19, ""), "")=0), 0, GEOMEAN(IF(ISNUMBER(I19:R19),IF(I$200:R$200 = 2,I19:R19, ""), "")))))))</f>
        <v>10</v>
      </c>
      <c r="H19" s="142" t="s">
        <v>34</v>
      </c>
      <c r="I19" s="89">
        <v>8.7559808612440193</v>
      </c>
      <c r="J19" s="89" t="s">
        <v>473</v>
      </c>
      <c r="K19" s="184">
        <v>3</v>
      </c>
      <c r="L19" s="186">
        <v>10</v>
      </c>
      <c r="M19" s="186"/>
      <c r="N19" s="186"/>
      <c r="O19" s="154"/>
      <c r="P19" s="154"/>
      <c r="Q19" s="154"/>
      <c r="R19" s="153"/>
      <c r="S19" s="153"/>
      <c r="T19" s="190"/>
      <c r="U19" s="190"/>
      <c r="V19" s="190"/>
      <c r="W19" s="190"/>
      <c r="X19" s="190"/>
      <c r="Y19" s="190"/>
      <c r="Z19" s="190"/>
      <c r="AA19" s="190"/>
      <c r="AB19" s="36"/>
    </row>
    <row r="20" spans="1:28" x14ac:dyDescent="0.2">
      <c r="A20" s="86">
        <v>15</v>
      </c>
      <c r="B20" s="85" t="s">
        <v>35</v>
      </c>
      <c r="C20" s="85" t="s">
        <v>36</v>
      </c>
      <c r="D20" s="86" t="str">
        <f t="shared" si="1"/>
        <v/>
      </c>
      <c r="E20" s="89">
        <f>IF(Options!$D$24 = 1, MAX(F20, G20),
IF(Options!$D$25 = 1, AVERAGE(F20,G20),
IF(Options!$D$26 = 1, IFERROR(GEOMEAN(F20, G20), MAX(F20, G20)))))</f>
        <v>8.03827751196172</v>
      </c>
      <c r="F20" s="89" cm="1">
        <f t="array" ref="F20">IF(Options!$D$18=1, IFERROR(MAX(IF($I$199:$R$199=1,(I20:R20),"")),
     MAX(IF($I$199:$R$199=2,(I20:R20),""))),
IF(Options!$D$19=1, IFERROR(AVERAGE(IF($I$199:$R$199=1,I20:R20,"")),
     AVERAGE(IF($I$199:$R$199=2,(I20:R20),""))),
IF(Options!$D$20=1, IFERROR(IF(OR(IF(ISNUMBER(I20:R20),IF(I$199:R$199 = 1,I20:R20, ""), "")=0), 0, GEOMEAN(IF(ISNUMBER(I20:R20),IF(I$199:R$199 = 1,I20:R20, ""), ""))),
   IF(OR(IF(ISNUMBER(I20:R20),IF(I$199:R$199 = 2,I20:R20, ""), "")=0), 0, GEOMEAN(IF(ISNUMBER(I20:R20),IF(I$199:R$199 = 2,I20:R20, ""), "")))))))</f>
        <v>8.03827751196172</v>
      </c>
      <c r="G20" s="89" cm="1">
        <f t="array" ref="G20">IF(Options!$D$18=1, IFERROR(MAX(IF($I$200:$R$200=1,(I20:R20),"")),
     MAX(IF($I$200:$R$200=2,(I20:R20),""))),
IF(Options!$D$19=1, IFERROR(AVERAGE(IF($I$200:$R$200=1,(I20:R20),"")),
     AVERAGE(IF($I$200:$R$200=2,(I20:R20),""))),
IF(Options!$D$20=1, IFERROR(IF(OR(IF(ISNUMBER(I20:R20),IF(I$200:R$200 = 1,I20:R20, ""), "")=0), 0, GEOMEAN(IF(ISNUMBER(I20:R20),IF(I$200:R$200 = 1,I20:R20, ""), ""))),
   IF(OR(IF(ISNUMBER(I20:R20),IF(I$200:R$200 = 2,I20:R20, ""), "")=0), 0, GEOMEAN(IF(ISNUMBER(I20:R20),IF(I$200:R$200 = 2,I20:R20, ""), "")))))))</f>
        <v>0</v>
      </c>
      <c r="H20" s="142" t="s">
        <v>36</v>
      </c>
      <c r="I20" s="89">
        <v>8.03827751196172</v>
      </c>
      <c r="J20" s="89" t="s">
        <v>473</v>
      </c>
      <c r="K20" s="184">
        <v>3</v>
      </c>
      <c r="L20" s="186" t="s">
        <v>473</v>
      </c>
      <c r="M20" s="186"/>
      <c r="N20" s="186"/>
      <c r="O20" s="154"/>
      <c r="P20" s="154"/>
      <c r="Q20" s="154"/>
      <c r="R20" s="153"/>
      <c r="S20" s="153"/>
      <c r="T20" s="190"/>
      <c r="U20" s="190"/>
      <c r="V20" s="190"/>
      <c r="W20" s="190"/>
      <c r="X20" s="190"/>
      <c r="Y20" s="190"/>
      <c r="Z20" s="190"/>
      <c r="AA20" s="190"/>
      <c r="AB20" s="36"/>
    </row>
    <row r="21" spans="1:28" x14ac:dyDescent="0.2">
      <c r="A21" s="86">
        <v>16</v>
      </c>
      <c r="B21" s="85" t="s">
        <v>37</v>
      </c>
      <c r="C21" s="85" t="s">
        <v>38</v>
      </c>
      <c r="D21" s="86" t="str">
        <f t="shared" si="1"/>
        <v/>
      </c>
      <c r="E21" s="89">
        <f>IF(Options!$D$24 = 1, MAX(F21, G21),
IF(Options!$D$25 = 1, AVERAGE(F21,G21),
IF(Options!$D$26 = 1, IFERROR(GEOMEAN(F21, G21), MAX(F21, G21)))))</f>
        <v>2.4162679425837301</v>
      </c>
      <c r="F21" s="89" cm="1">
        <f t="array" ref="F21">IF(Options!$D$18=1, IFERROR(MAX(IF($I$199:$R$199=1,(I21:R21),"")),
     MAX(IF($I$199:$R$199=2,(I21:R21),""))),
IF(Options!$D$19=1, IFERROR(AVERAGE(IF($I$199:$R$199=1,I21:R21,"")),
     AVERAGE(IF($I$199:$R$199=2,(I21:R21),""))),
IF(Options!$D$20=1, IFERROR(IF(OR(IF(ISNUMBER(I21:R21),IF(I$199:R$199 = 1,I21:R21, ""), "")=0), 0, GEOMEAN(IF(ISNUMBER(I21:R21),IF(I$199:R$199 = 1,I21:R21, ""), ""))),
   IF(OR(IF(ISNUMBER(I21:R21),IF(I$199:R$199 = 2,I21:R21, ""), "")=0), 0, GEOMEAN(IF(ISNUMBER(I21:R21),IF(I$199:R$199 = 2,I21:R21, ""), "")))))))</f>
        <v>2.4162679425837301</v>
      </c>
      <c r="G21" s="89" cm="1">
        <f t="array" ref="G21">IF(Options!$D$18=1, IFERROR(MAX(IF($I$200:$R$200=1,(I21:R21),"")),
     MAX(IF($I$200:$R$200=2,(I21:R21),""))),
IF(Options!$D$19=1, IFERROR(AVERAGE(IF($I$200:$R$200=1,(I21:R21),"")),
     AVERAGE(IF($I$200:$R$200=2,(I21:R21),""))),
IF(Options!$D$20=1, IFERROR(IF(OR(IF(ISNUMBER(I21:R21),IF(I$200:R$200 = 1,I21:R21, ""), "")=0), 0, GEOMEAN(IF(ISNUMBER(I21:R21),IF(I$200:R$200 = 1,I21:R21, ""), ""))),
   IF(OR(IF(ISNUMBER(I21:R21),IF(I$200:R$200 = 2,I21:R21, ""), "")=0), 0, GEOMEAN(IF(ISNUMBER(I21:R21),IF(I$200:R$200 = 2,I21:R21, ""), "")))))))</f>
        <v>0</v>
      </c>
      <c r="H21" s="142" t="s">
        <v>38</v>
      </c>
      <c r="I21" s="89">
        <v>2.4162679425837301</v>
      </c>
      <c r="J21" s="89" t="s">
        <v>473</v>
      </c>
      <c r="K21" s="184">
        <v>5</v>
      </c>
      <c r="L21" s="186" t="s">
        <v>473</v>
      </c>
      <c r="M21" s="186"/>
      <c r="N21" s="186"/>
      <c r="O21" s="154"/>
      <c r="P21" s="154"/>
      <c r="Q21" s="154"/>
      <c r="R21" s="153"/>
      <c r="S21" s="153"/>
      <c r="T21" s="190"/>
      <c r="U21" s="190"/>
      <c r="V21" s="190"/>
      <c r="W21" s="190"/>
      <c r="X21" s="190"/>
      <c r="Y21" s="190"/>
      <c r="Z21" s="190"/>
      <c r="AA21" s="190"/>
      <c r="AB21" s="36"/>
    </row>
    <row r="22" spans="1:28" x14ac:dyDescent="0.2">
      <c r="A22" s="86">
        <v>17</v>
      </c>
      <c r="B22" s="85" t="s">
        <v>39</v>
      </c>
      <c r="C22" s="85" t="s">
        <v>40</v>
      </c>
      <c r="D22" s="86" t="str">
        <f t="shared" si="1"/>
        <v/>
      </c>
      <c r="E22" s="89">
        <f>IF(Options!$D$24 = 1, MAX(F22, G22),
IF(Options!$D$25 = 1, AVERAGE(F22,G22),
IF(Options!$D$26 = 1, IFERROR(GEOMEAN(F22, G22), MAX(F22, G22)))))</f>
        <v>0.52631578947368296</v>
      </c>
      <c r="F22" s="89" cm="1">
        <f t="array" ref="F22">IF(Options!$D$18=1, IFERROR(MAX(IF($I$199:$R$199=1,(I22:R22),"")),
     MAX(IF($I$199:$R$199=2,(I22:R22),""))),
IF(Options!$D$19=1, IFERROR(AVERAGE(IF($I$199:$R$199=1,I22:R22,"")),
     AVERAGE(IF($I$199:$R$199=2,(I22:R22),""))),
IF(Options!$D$20=1, IFERROR(IF(OR(IF(ISNUMBER(I22:R22),IF(I$199:R$199 = 1,I22:R22, ""), "")=0), 0, GEOMEAN(IF(ISNUMBER(I22:R22),IF(I$199:R$199 = 1,I22:R22, ""), ""))),
   IF(OR(IF(ISNUMBER(I22:R22),IF(I$199:R$199 = 2,I22:R22, ""), "")=0), 0, GEOMEAN(IF(ISNUMBER(I22:R22),IF(I$199:R$199 = 2,I22:R22, ""), "")))))))</f>
        <v>0.52631578947368296</v>
      </c>
      <c r="G22" s="89" cm="1">
        <f t="array" ref="G22">IF(Options!$D$18=1, IFERROR(MAX(IF($I$200:$R$200=1,(I22:R22),"")),
     MAX(IF($I$200:$R$200=2,(I22:R22),""))),
IF(Options!$D$19=1, IFERROR(AVERAGE(IF($I$200:$R$200=1,(I22:R22),"")),
     AVERAGE(IF($I$200:$R$200=2,(I22:R22),""))),
IF(Options!$D$20=1, IFERROR(IF(OR(IF(ISNUMBER(I22:R22),IF(I$200:R$200 = 1,I22:R22, ""), "")=0), 0, GEOMEAN(IF(ISNUMBER(I22:R22),IF(I$200:R$200 = 1,I22:R22, ""), ""))),
   IF(OR(IF(ISNUMBER(I22:R22),IF(I$200:R$200 = 2,I22:R22, ""), "")=0), 0, GEOMEAN(IF(ISNUMBER(I22:R22),IF(I$200:R$200 = 2,I22:R22, ""), "")))))))</f>
        <v>0</v>
      </c>
      <c r="H22" s="142" t="s">
        <v>40</v>
      </c>
      <c r="I22" s="89">
        <v>0.52631578947368296</v>
      </c>
      <c r="J22" s="89" t="s">
        <v>473</v>
      </c>
      <c r="K22" s="184">
        <v>3</v>
      </c>
      <c r="L22" s="186" t="s">
        <v>473</v>
      </c>
      <c r="M22" s="186"/>
      <c r="N22" s="186"/>
      <c r="O22" s="154"/>
      <c r="P22" s="154"/>
      <c r="Q22" s="154"/>
      <c r="R22" s="153"/>
      <c r="S22" s="153"/>
      <c r="T22" s="190"/>
      <c r="U22" s="190"/>
      <c r="V22" s="190"/>
      <c r="W22" s="190"/>
      <c r="X22" s="190"/>
      <c r="Y22" s="190"/>
      <c r="Z22" s="190"/>
      <c r="AA22" s="190"/>
      <c r="AB22" s="36"/>
    </row>
    <row r="23" spans="1:28" x14ac:dyDescent="0.2">
      <c r="A23" s="86">
        <v>18</v>
      </c>
      <c r="B23" s="85" t="s">
        <v>41</v>
      </c>
      <c r="C23" s="85" t="s">
        <v>42</v>
      </c>
      <c r="D23" s="86" t="str">
        <f t="shared" si="1"/>
        <v/>
      </c>
      <c r="E23" s="89">
        <f>IF(Options!$D$24 = 1, MAX(F23, G23),
IF(Options!$D$25 = 1, AVERAGE(F23,G23),
IF(Options!$D$26 = 1, IFERROR(GEOMEAN(F23, G23), MAX(F23, G23)))))</f>
        <v>3.58851674641148</v>
      </c>
      <c r="F23" s="89" cm="1">
        <f t="array" ref="F23">IF(Options!$D$18=1, IFERROR(MAX(IF($I$199:$R$199=1,(I23:R23),"")),
     MAX(IF($I$199:$R$199=2,(I23:R23),""))),
IF(Options!$D$19=1, IFERROR(AVERAGE(IF($I$199:$R$199=1,I23:R23,"")),
     AVERAGE(IF($I$199:$R$199=2,(I23:R23),""))),
IF(Options!$D$20=1, IFERROR(IF(OR(IF(ISNUMBER(I23:R23),IF(I$199:R$199 = 1,I23:R23, ""), "")=0), 0, GEOMEAN(IF(ISNUMBER(I23:R23),IF(I$199:R$199 = 1,I23:R23, ""), ""))),
   IF(OR(IF(ISNUMBER(I23:R23),IF(I$199:R$199 = 2,I23:R23, ""), "")=0), 0, GEOMEAN(IF(ISNUMBER(I23:R23),IF(I$199:R$199 = 2,I23:R23, ""), "")))))))</f>
        <v>3.58851674641148</v>
      </c>
      <c r="G23" s="89" cm="1">
        <f t="array" ref="G23">IF(Options!$D$18=1, IFERROR(MAX(IF($I$200:$R$200=1,(I23:R23),"")),
     MAX(IF($I$200:$R$200=2,(I23:R23),""))),
IF(Options!$D$19=1, IFERROR(AVERAGE(IF($I$200:$R$200=1,(I23:R23),"")),
     AVERAGE(IF($I$200:$R$200=2,(I23:R23),""))),
IF(Options!$D$20=1, IFERROR(IF(OR(IF(ISNUMBER(I23:R23),IF(I$200:R$200 = 1,I23:R23, ""), "")=0), 0, GEOMEAN(IF(ISNUMBER(I23:R23),IF(I$200:R$200 = 1,I23:R23, ""), ""))),
   IF(OR(IF(ISNUMBER(I23:R23),IF(I$200:R$200 = 2,I23:R23, ""), "")=0), 0, GEOMEAN(IF(ISNUMBER(I23:R23),IF(I$200:R$200 = 2,I23:R23, ""), "")))))))</f>
        <v>0</v>
      </c>
      <c r="H23" s="142" t="s">
        <v>42</v>
      </c>
      <c r="I23" s="89">
        <v>3.58851674641148</v>
      </c>
      <c r="J23" s="89" t="s">
        <v>473</v>
      </c>
      <c r="K23" s="184" t="s">
        <v>473</v>
      </c>
      <c r="L23" s="186" t="s">
        <v>473</v>
      </c>
      <c r="M23" s="186"/>
      <c r="N23" s="186"/>
      <c r="O23" s="154"/>
      <c r="P23" s="154"/>
      <c r="Q23" s="154"/>
      <c r="R23" s="153"/>
      <c r="S23" s="153"/>
      <c r="T23" s="190"/>
      <c r="U23" s="190"/>
      <c r="V23" s="190"/>
      <c r="W23" s="190"/>
      <c r="X23" s="190"/>
      <c r="Y23" s="190"/>
      <c r="Z23" s="190"/>
      <c r="AA23" s="190"/>
      <c r="AB23" s="36"/>
    </row>
    <row r="24" spans="1:28" x14ac:dyDescent="0.2">
      <c r="A24" s="86">
        <v>19</v>
      </c>
      <c r="B24" s="85" t="s">
        <v>43</v>
      </c>
      <c r="C24" s="85" t="s">
        <v>44</v>
      </c>
      <c r="D24" s="86" t="str">
        <f t="shared" si="1"/>
        <v/>
      </c>
      <c r="E24" s="89">
        <f>IF(Options!$D$24 = 1, MAX(F24, G24),
IF(Options!$D$25 = 1, AVERAGE(F24,G24),
IF(Options!$D$26 = 1, IFERROR(GEOMEAN(F24, G24), MAX(F24, G24)))))</f>
        <v>3.2296650717703299</v>
      </c>
      <c r="F24" s="89" cm="1">
        <f t="array" ref="F24">IF(Options!$D$18=1, IFERROR(MAX(IF($I$199:$R$199=1,(I24:R24),"")),
     MAX(IF($I$199:$R$199=2,(I24:R24),""))),
IF(Options!$D$19=1, IFERROR(AVERAGE(IF($I$199:$R$199=1,I24:R24,"")),
     AVERAGE(IF($I$199:$R$199=2,(I24:R24),""))),
IF(Options!$D$20=1, IFERROR(IF(OR(IF(ISNUMBER(I24:R24),IF(I$199:R$199 = 1,I24:R24, ""), "")=0), 0, GEOMEAN(IF(ISNUMBER(I24:R24),IF(I$199:R$199 = 1,I24:R24, ""), ""))),
   IF(OR(IF(ISNUMBER(I24:R24),IF(I$199:R$199 = 2,I24:R24, ""), "")=0), 0, GEOMEAN(IF(ISNUMBER(I24:R24),IF(I$199:R$199 = 2,I24:R24, ""), "")))))))</f>
        <v>3.2296650717703299</v>
      </c>
      <c r="G24" s="89" cm="1">
        <f t="array" ref="G24">IF(Options!$D$18=1, IFERROR(MAX(IF($I$200:$R$200=1,(I24:R24),"")),
     MAX(IF($I$200:$R$200=2,(I24:R24),""))),
IF(Options!$D$19=1, IFERROR(AVERAGE(IF($I$200:$R$200=1,(I24:R24),"")),
     AVERAGE(IF($I$200:$R$200=2,(I24:R24),""))),
IF(Options!$D$20=1, IFERROR(IF(OR(IF(ISNUMBER(I24:R24),IF(I$200:R$200 = 1,I24:R24, ""), "")=0), 0, GEOMEAN(IF(ISNUMBER(I24:R24),IF(I$200:R$200 = 1,I24:R24, ""), ""))),
   IF(OR(IF(ISNUMBER(I24:R24),IF(I$200:R$200 = 2,I24:R24, ""), "")=0), 0, GEOMEAN(IF(ISNUMBER(I24:R24),IF(I$200:R$200 = 2,I24:R24, ""), "")))))))</f>
        <v>0</v>
      </c>
      <c r="H24" s="142" t="s">
        <v>44</v>
      </c>
      <c r="I24" s="89">
        <v>3.2296650717703299</v>
      </c>
      <c r="J24" s="89" t="s">
        <v>473</v>
      </c>
      <c r="K24" s="184">
        <v>1</v>
      </c>
      <c r="L24" s="186" t="s">
        <v>473</v>
      </c>
      <c r="M24" s="186"/>
      <c r="N24" s="186"/>
      <c r="O24" s="154"/>
      <c r="P24" s="154"/>
      <c r="Q24" s="154"/>
      <c r="R24" s="153"/>
      <c r="S24" s="153"/>
      <c r="T24" s="190"/>
      <c r="U24" s="190"/>
      <c r="V24" s="190"/>
      <c r="W24" s="190"/>
      <c r="X24" s="190"/>
      <c r="Y24" s="190"/>
      <c r="Z24" s="190"/>
      <c r="AA24" s="190"/>
      <c r="AB24" s="36"/>
    </row>
    <row r="25" spans="1:28" x14ac:dyDescent="0.2">
      <c r="A25" s="86">
        <v>20</v>
      </c>
      <c r="B25" s="85" t="s">
        <v>45</v>
      </c>
      <c r="C25" s="85" t="s">
        <v>46</v>
      </c>
      <c r="D25" s="86" t="str">
        <f t="shared" si="1"/>
        <v/>
      </c>
      <c r="E25" s="89">
        <f>IF(Options!$D$24 = 1, MAX(F25, G25),
IF(Options!$D$25 = 1, AVERAGE(F25,G25),
IF(Options!$D$26 = 1, IFERROR(GEOMEAN(F25, G25), MAX(F25, G25)))))</f>
        <v>1.02870813397129</v>
      </c>
      <c r="F25" s="89" cm="1">
        <f t="array" ref="F25">IF(Options!$D$18=1, IFERROR(MAX(IF($I$199:$R$199=1,(I25:R25),"")),
     MAX(IF($I$199:$R$199=2,(I25:R25),""))),
IF(Options!$D$19=1, IFERROR(AVERAGE(IF($I$199:$R$199=1,I25:R25,"")),
     AVERAGE(IF($I$199:$R$199=2,(I25:R25),""))),
IF(Options!$D$20=1, IFERROR(IF(OR(IF(ISNUMBER(I25:R25),IF(I$199:R$199 = 1,I25:R25, ""), "")=0), 0, GEOMEAN(IF(ISNUMBER(I25:R25),IF(I$199:R$199 = 1,I25:R25, ""), ""))),
   IF(OR(IF(ISNUMBER(I25:R25),IF(I$199:R$199 = 2,I25:R25, ""), "")=0), 0, GEOMEAN(IF(ISNUMBER(I25:R25),IF(I$199:R$199 = 2,I25:R25, ""), "")))))))</f>
        <v>1.02870813397129</v>
      </c>
      <c r="G25" s="89" cm="1">
        <f t="array" ref="G25">IF(Options!$D$18=1, IFERROR(MAX(IF($I$200:$R$200=1,(I25:R25),"")),
     MAX(IF($I$200:$R$200=2,(I25:R25),""))),
IF(Options!$D$19=1, IFERROR(AVERAGE(IF($I$200:$R$200=1,(I25:R25),"")),
     AVERAGE(IF($I$200:$R$200=2,(I25:R25),""))),
IF(Options!$D$20=1, IFERROR(IF(OR(IF(ISNUMBER(I25:R25),IF(I$200:R$200 = 1,I25:R25, ""), "")=0), 0, GEOMEAN(IF(ISNUMBER(I25:R25),IF(I$200:R$200 = 1,I25:R25, ""), ""))),
   IF(OR(IF(ISNUMBER(I25:R25),IF(I$200:R$200 = 2,I25:R25, ""), "")=0), 0, GEOMEAN(IF(ISNUMBER(I25:R25),IF(I$200:R$200 = 2,I25:R25, ""), "")))))))</f>
        <v>0</v>
      </c>
      <c r="H25" s="142" t="s">
        <v>46</v>
      </c>
      <c r="I25" s="89">
        <v>1.02870813397129</v>
      </c>
      <c r="J25" s="89" t="s">
        <v>473</v>
      </c>
      <c r="K25" s="184">
        <v>3</v>
      </c>
      <c r="L25" s="186" t="s">
        <v>473</v>
      </c>
      <c r="M25" s="186"/>
      <c r="N25" s="186"/>
      <c r="O25" s="154"/>
      <c r="P25" s="154"/>
      <c r="Q25" s="154"/>
      <c r="R25" s="153"/>
      <c r="S25" s="153"/>
      <c r="T25" s="190"/>
      <c r="U25" s="190"/>
      <c r="V25" s="190"/>
      <c r="W25" s="190"/>
      <c r="X25" s="190"/>
      <c r="Y25" s="190"/>
      <c r="Z25" s="190"/>
      <c r="AA25" s="190"/>
      <c r="AB25" s="36"/>
    </row>
    <row r="26" spans="1:28" x14ac:dyDescent="0.2">
      <c r="A26" s="86">
        <v>21</v>
      </c>
      <c r="B26" s="85" t="s">
        <v>47</v>
      </c>
      <c r="C26" s="85" t="s">
        <v>48</v>
      </c>
      <c r="D26" s="86" t="str">
        <f t="shared" si="1"/>
        <v/>
      </c>
      <c r="E26" s="89">
        <f>IF(Options!$D$24 = 1, MAX(F26, G26),
IF(Options!$D$25 = 1, AVERAGE(F26,G26),
IF(Options!$D$26 = 1, IFERROR(GEOMEAN(F26, G26), MAX(F26, G26)))))</f>
        <v>4.6650717703349303</v>
      </c>
      <c r="F26" s="89" cm="1">
        <f t="array" ref="F26">IF(Options!$D$18=1, IFERROR(MAX(IF($I$199:$R$199=1,(I26:R26),"")),
     MAX(IF($I$199:$R$199=2,(I26:R26),""))),
IF(Options!$D$19=1, IFERROR(AVERAGE(IF($I$199:$R$199=1,I26:R26,"")),
     AVERAGE(IF($I$199:$R$199=2,(I26:R26),""))),
IF(Options!$D$20=1, IFERROR(IF(OR(IF(ISNUMBER(I26:R26),IF(I$199:R$199 = 1,I26:R26, ""), "")=0), 0, GEOMEAN(IF(ISNUMBER(I26:R26),IF(I$199:R$199 = 1,I26:R26, ""), ""))),
   IF(OR(IF(ISNUMBER(I26:R26),IF(I$199:R$199 = 2,I26:R26, ""), "")=0), 0, GEOMEAN(IF(ISNUMBER(I26:R26),IF(I$199:R$199 = 2,I26:R26, ""), "")))))))</f>
        <v>4.6650717703349303</v>
      </c>
      <c r="G26" s="89" cm="1">
        <f t="array" ref="G26">IF(Options!$D$18=1, IFERROR(MAX(IF($I$200:$R$200=1,(I26:R26),"")),
     MAX(IF($I$200:$R$200=2,(I26:R26),""))),
IF(Options!$D$19=1, IFERROR(AVERAGE(IF($I$200:$R$200=1,(I26:R26),"")),
     AVERAGE(IF($I$200:$R$200=2,(I26:R26),""))),
IF(Options!$D$20=1, IFERROR(IF(OR(IF(ISNUMBER(I26:R26),IF(I$200:R$200 = 1,I26:R26, ""), "")=0), 0, GEOMEAN(IF(ISNUMBER(I26:R26),IF(I$200:R$200 = 1,I26:R26, ""), ""))),
   IF(OR(IF(ISNUMBER(I26:R26),IF(I$200:R$200 = 2,I26:R26, ""), "")=0), 0, GEOMEAN(IF(ISNUMBER(I26:R26),IF(I$200:R$200 = 2,I26:R26, ""), "")))))))</f>
        <v>0</v>
      </c>
      <c r="H26" s="142" t="s">
        <v>48</v>
      </c>
      <c r="I26" s="89">
        <v>4.6650717703349303</v>
      </c>
      <c r="J26" s="89" t="s">
        <v>473</v>
      </c>
      <c r="K26" s="184">
        <v>1</v>
      </c>
      <c r="L26" s="186" t="s">
        <v>473</v>
      </c>
      <c r="M26" s="186"/>
      <c r="N26" s="186"/>
      <c r="O26" s="154"/>
      <c r="P26" s="154"/>
      <c r="Q26" s="154"/>
      <c r="R26" s="153"/>
      <c r="S26" s="153"/>
      <c r="T26" s="190"/>
      <c r="U26" s="190"/>
      <c r="V26" s="190"/>
      <c r="W26" s="190"/>
      <c r="X26" s="190"/>
      <c r="Y26" s="190"/>
      <c r="Z26" s="190"/>
      <c r="AA26" s="190"/>
      <c r="AB26" s="36"/>
    </row>
    <row r="27" spans="1:28" x14ac:dyDescent="0.2">
      <c r="A27" s="86">
        <v>22</v>
      </c>
      <c r="B27" s="85" t="s">
        <v>49</v>
      </c>
      <c r="C27" s="85" t="s">
        <v>50</v>
      </c>
      <c r="D27" s="86" t="str">
        <f t="shared" si="1"/>
        <v/>
      </c>
      <c r="E27" s="89">
        <f>IF(Options!$D$24 = 1, MAX(F27, G27),
IF(Options!$D$25 = 1, AVERAGE(F27,G27),
IF(Options!$D$26 = 1, IFERROR(GEOMEAN(F27, G27), MAX(F27, G27)))))</f>
        <v>8.0861244019138798</v>
      </c>
      <c r="F27" s="89" cm="1">
        <f t="array" ref="F27">IF(Options!$D$18=1, IFERROR(MAX(IF($I$199:$R$199=1,(I27:R27),"")),
     MAX(IF($I$199:$R$199=2,(I27:R27),""))),
IF(Options!$D$19=1, IFERROR(AVERAGE(IF($I$199:$R$199=1,I27:R27,"")),
     AVERAGE(IF($I$199:$R$199=2,(I27:R27),""))),
IF(Options!$D$20=1, IFERROR(IF(OR(IF(ISNUMBER(I27:R27),IF(I$199:R$199 = 1,I27:R27, ""), "")=0), 0, GEOMEAN(IF(ISNUMBER(I27:R27),IF(I$199:R$199 = 1,I27:R27, ""), ""))),
   IF(OR(IF(ISNUMBER(I27:R27),IF(I$199:R$199 = 2,I27:R27, ""), "")=0), 0, GEOMEAN(IF(ISNUMBER(I27:R27),IF(I$199:R$199 = 2,I27:R27, ""), "")))))))</f>
        <v>8.0861244019138798</v>
      </c>
      <c r="G27" s="89" cm="1">
        <f t="array" ref="G27">IF(Options!$D$18=1, IFERROR(MAX(IF($I$200:$R$200=1,(I27:R27),"")),
     MAX(IF($I$200:$R$200=2,(I27:R27),""))),
IF(Options!$D$19=1, IFERROR(AVERAGE(IF($I$200:$R$200=1,(I27:R27),"")),
     AVERAGE(IF($I$200:$R$200=2,(I27:R27),""))),
IF(Options!$D$20=1, IFERROR(IF(OR(IF(ISNUMBER(I27:R27),IF(I$200:R$200 = 1,I27:R27, ""), "")=0), 0, GEOMEAN(IF(ISNUMBER(I27:R27),IF(I$200:R$200 = 1,I27:R27, ""), ""))),
   IF(OR(IF(ISNUMBER(I27:R27),IF(I$200:R$200 = 2,I27:R27, ""), "")=0), 0, GEOMEAN(IF(ISNUMBER(I27:R27),IF(I$200:R$200 = 2,I27:R27, ""), "")))))))</f>
        <v>0</v>
      </c>
      <c r="H27" s="142" t="s">
        <v>50</v>
      </c>
      <c r="I27" s="89">
        <v>8.0861244019138798</v>
      </c>
      <c r="J27" s="89" t="s">
        <v>473</v>
      </c>
      <c r="K27" s="184">
        <v>1</v>
      </c>
      <c r="L27" s="186" t="s">
        <v>473</v>
      </c>
      <c r="M27" s="186"/>
      <c r="N27" s="186"/>
      <c r="O27" s="154"/>
      <c r="P27" s="154"/>
      <c r="Q27" s="154"/>
      <c r="R27" s="153"/>
      <c r="S27" s="153"/>
      <c r="T27" s="190"/>
      <c r="U27" s="190"/>
      <c r="V27" s="190"/>
      <c r="W27" s="190"/>
      <c r="X27" s="190"/>
      <c r="Y27" s="190"/>
      <c r="Z27" s="190"/>
      <c r="AA27" s="190"/>
      <c r="AB27" s="36"/>
    </row>
    <row r="28" spans="1:28" x14ac:dyDescent="0.2">
      <c r="A28" s="86">
        <v>23</v>
      </c>
      <c r="B28" s="85" t="s">
        <v>51</v>
      </c>
      <c r="C28" s="85" t="s">
        <v>52</v>
      </c>
      <c r="D28" s="86" t="str">
        <f t="shared" si="1"/>
        <v/>
      </c>
      <c r="E28" s="89">
        <f>IF(Options!$D$24 = 1, MAX(F28, G28),
IF(Options!$D$25 = 1, AVERAGE(F28,G28),
IF(Options!$D$26 = 1, IFERROR(GEOMEAN(F28, G28), MAX(F28, G28)))))</f>
        <v>3.7320574162679399</v>
      </c>
      <c r="F28" s="89" cm="1">
        <f t="array" ref="F28">IF(Options!$D$18=1, IFERROR(MAX(IF($I$199:$R$199=1,(I28:R28),"")),
     MAX(IF($I$199:$R$199=2,(I28:R28),""))),
IF(Options!$D$19=1, IFERROR(AVERAGE(IF($I$199:$R$199=1,I28:R28,"")),
     AVERAGE(IF($I$199:$R$199=2,(I28:R28),""))),
IF(Options!$D$20=1, IFERROR(IF(OR(IF(ISNUMBER(I28:R28),IF(I$199:R$199 = 1,I28:R28, ""), "")=0), 0, GEOMEAN(IF(ISNUMBER(I28:R28),IF(I$199:R$199 = 1,I28:R28, ""), ""))),
   IF(OR(IF(ISNUMBER(I28:R28),IF(I$199:R$199 = 2,I28:R28, ""), "")=0), 0, GEOMEAN(IF(ISNUMBER(I28:R28),IF(I$199:R$199 = 2,I28:R28, ""), "")))))))</f>
        <v>3.7320574162679399</v>
      </c>
      <c r="G28" s="89" cm="1">
        <f t="array" ref="G28">IF(Options!$D$18=1, IFERROR(MAX(IF($I$200:$R$200=1,(I28:R28),"")),
     MAX(IF($I$200:$R$200=2,(I28:R28),""))),
IF(Options!$D$19=1, IFERROR(AVERAGE(IF($I$200:$R$200=1,(I28:R28),"")),
     AVERAGE(IF($I$200:$R$200=2,(I28:R28),""))),
IF(Options!$D$20=1, IFERROR(IF(OR(IF(ISNUMBER(I28:R28),IF(I$200:R$200 = 1,I28:R28, ""), "")=0), 0, GEOMEAN(IF(ISNUMBER(I28:R28),IF(I$200:R$200 = 1,I28:R28, ""), ""))),
   IF(OR(IF(ISNUMBER(I28:R28),IF(I$200:R$200 = 2,I28:R28, ""), "")=0), 0, GEOMEAN(IF(ISNUMBER(I28:R28),IF(I$200:R$200 = 2,I28:R28, ""), "")))))))</f>
        <v>0</v>
      </c>
      <c r="H28" s="142" t="s">
        <v>52</v>
      </c>
      <c r="I28" s="89">
        <v>3.7320574162679399</v>
      </c>
      <c r="J28" s="89" t="s">
        <v>473</v>
      </c>
      <c r="K28" s="184">
        <v>5</v>
      </c>
      <c r="L28" s="186" t="s">
        <v>473</v>
      </c>
      <c r="M28" s="186"/>
      <c r="N28" s="186"/>
      <c r="O28" s="154"/>
      <c r="P28" s="154"/>
      <c r="Q28" s="154"/>
      <c r="R28" s="153"/>
      <c r="S28" s="153"/>
      <c r="T28" s="190"/>
      <c r="U28" s="190"/>
      <c r="V28" s="190"/>
      <c r="W28" s="190"/>
      <c r="X28" s="190"/>
      <c r="Y28" s="190"/>
      <c r="Z28" s="190"/>
      <c r="AA28" s="190"/>
      <c r="AB28" s="36"/>
    </row>
    <row r="29" spans="1:28" x14ac:dyDescent="0.2">
      <c r="A29" s="86">
        <v>24</v>
      </c>
      <c r="B29" s="85" t="s">
        <v>53</v>
      </c>
      <c r="C29" s="85" t="s">
        <v>54</v>
      </c>
      <c r="D29" s="86" t="str">
        <f t="shared" si="1"/>
        <v/>
      </c>
      <c r="E29" s="89">
        <f>IF(Options!$D$24 = 1, MAX(F29, G29),
IF(Options!$D$25 = 1, AVERAGE(F29,G29),
IF(Options!$D$26 = 1, IFERROR(GEOMEAN(F29, G29), MAX(F29, G29)))))</f>
        <v>1.8181818181818199</v>
      </c>
      <c r="F29" s="89" cm="1">
        <f t="array" ref="F29">IF(Options!$D$18=1, IFERROR(MAX(IF($I$199:$R$199=1,(I29:R29),"")),
     MAX(IF($I$199:$R$199=2,(I29:R29),""))),
IF(Options!$D$19=1, IFERROR(AVERAGE(IF($I$199:$R$199=1,I29:R29,"")),
     AVERAGE(IF($I$199:$R$199=2,(I29:R29),""))),
IF(Options!$D$20=1, IFERROR(IF(OR(IF(ISNUMBER(I29:R29),IF(I$199:R$199 = 1,I29:R29, ""), "")=0), 0, GEOMEAN(IF(ISNUMBER(I29:R29),IF(I$199:R$199 = 1,I29:R29, ""), ""))),
   IF(OR(IF(ISNUMBER(I29:R29),IF(I$199:R$199 = 2,I29:R29, ""), "")=0), 0, GEOMEAN(IF(ISNUMBER(I29:R29),IF(I$199:R$199 = 2,I29:R29, ""), "")))))))</f>
        <v>1.8181818181818199</v>
      </c>
      <c r="G29" s="89" cm="1">
        <f t="array" ref="G29">IF(Options!$D$18=1, IFERROR(MAX(IF($I$200:$R$200=1,(I29:R29),"")),
     MAX(IF($I$200:$R$200=2,(I29:R29),""))),
IF(Options!$D$19=1, IFERROR(AVERAGE(IF($I$200:$R$200=1,(I29:R29),"")),
     AVERAGE(IF($I$200:$R$200=2,(I29:R29),""))),
IF(Options!$D$20=1, IFERROR(IF(OR(IF(ISNUMBER(I29:R29),IF(I$200:R$200 = 1,I29:R29, ""), "")=0), 0, GEOMEAN(IF(ISNUMBER(I29:R29),IF(I$200:R$200 = 1,I29:R29, ""), ""))),
   IF(OR(IF(ISNUMBER(I29:R29),IF(I$200:R$200 = 2,I29:R29, ""), "")=0), 0, GEOMEAN(IF(ISNUMBER(I29:R29),IF(I$200:R$200 = 2,I29:R29, ""), "")))))))</f>
        <v>0</v>
      </c>
      <c r="H29" s="142" t="s">
        <v>54</v>
      </c>
      <c r="I29" s="89">
        <v>1.8181818181818199</v>
      </c>
      <c r="J29" s="89" t="s">
        <v>473</v>
      </c>
      <c r="K29" s="184" t="s">
        <v>473</v>
      </c>
      <c r="L29" s="186" t="s">
        <v>473</v>
      </c>
      <c r="M29" s="186"/>
      <c r="N29" s="186"/>
      <c r="O29" s="154"/>
      <c r="P29" s="154"/>
      <c r="Q29" s="154"/>
      <c r="R29" s="153"/>
      <c r="S29" s="153"/>
      <c r="T29" s="190"/>
      <c r="U29" s="190"/>
      <c r="V29" s="190"/>
      <c r="W29" s="190"/>
      <c r="X29" s="190"/>
      <c r="Y29" s="190"/>
      <c r="Z29" s="190"/>
      <c r="AA29" s="190"/>
      <c r="AB29" s="36"/>
    </row>
    <row r="30" spans="1:28" x14ac:dyDescent="0.2">
      <c r="A30" s="86">
        <v>25</v>
      </c>
      <c r="B30" s="85" t="s">
        <v>55</v>
      </c>
      <c r="C30" s="85" t="s">
        <v>56</v>
      </c>
      <c r="D30" s="86" t="str">
        <f t="shared" si="1"/>
        <v/>
      </c>
      <c r="E30" s="89">
        <f>IF(Options!$D$24 = 1, MAX(F30, G30),
IF(Options!$D$25 = 1, AVERAGE(F30,G30),
IF(Options!$D$26 = 1, IFERROR(GEOMEAN(F30, G30), MAX(F30, G30)))))</f>
        <v>1.8181818181818199</v>
      </c>
      <c r="F30" s="89" cm="1">
        <f t="array" ref="F30">IF(Options!$D$18=1, IFERROR(MAX(IF($I$199:$R$199=1,(I30:R30),"")),
     MAX(IF($I$199:$R$199=2,(I30:R30),""))),
IF(Options!$D$19=1, IFERROR(AVERAGE(IF($I$199:$R$199=1,I30:R30,"")),
     AVERAGE(IF($I$199:$R$199=2,(I30:R30),""))),
IF(Options!$D$20=1, IFERROR(IF(OR(IF(ISNUMBER(I30:R30),IF(I$199:R$199 = 1,I30:R30, ""), "")=0), 0, GEOMEAN(IF(ISNUMBER(I30:R30),IF(I$199:R$199 = 1,I30:R30, ""), ""))),
   IF(OR(IF(ISNUMBER(I30:R30),IF(I$199:R$199 = 2,I30:R30, ""), "")=0), 0, GEOMEAN(IF(ISNUMBER(I30:R30),IF(I$199:R$199 = 2,I30:R30, ""), "")))))))</f>
        <v>1.8181818181818199</v>
      </c>
      <c r="G30" s="89" cm="1">
        <f t="array" ref="G30">IF(Options!$D$18=1, IFERROR(MAX(IF($I$200:$R$200=1,(I30:R30),"")),
     MAX(IF($I$200:$R$200=2,(I30:R30),""))),
IF(Options!$D$19=1, IFERROR(AVERAGE(IF($I$200:$R$200=1,(I30:R30),"")),
     AVERAGE(IF($I$200:$R$200=2,(I30:R30),""))),
IF(Options!$D$20=1, IFERROR(IF(OR(IF(ISNUMBER(I30:R30),IF(I$200:R$200 = 1,I30:R30, ""), "")=0), 0, GEOMEAN(IF(ISNUMBER(I30:R30),IF(I$200:R$200 = 1,I30:R30, ""), ""))),
   IF(OR(IF(ISNUMBER(I30:R30),IF(I$200:R$200 = 2,I30:R30, ""), "")=0), 0, GEOMEAN(IF(ISNUMBER(I30:R30),IF(I$200:R$200 = 2,I30:R30, ""), "")))))))</f>
        <v>0</v>
      </c>
      <c r="H30" s="142" t="s">
        <v>56</v>
      </c>
      <c r="I30" s="89">
        <v>1.8181818181818199</v>
      </c>
      <c r="J30" s="89" t="s">
        <v>473</v>
      </c>
      <c r="K30" s="184">
        <v>3</v>
      </c>
      <c r="L30" s="186" t="s">
        <v>473</v>
      </c>
      <c r="M30" s="186"/>
      <c r="N30" s="186"/>
      <c r="O30" s="154"/>
      <c r="P30" s="154"/>
      <c r="Q30" s="154"/>
      <c r="R30" s="153"/>
      <c r="S30" s="153"/>
      <c r="T30" s="190"/>
      <c r="U30" s="190"/>
      <c r="V30" s="190"/>
      <c r="W30" s="190"/>
      <c r="X30" s="190"/>
      <c r="Y30" s="190"/>
      <c r="Z30" s="190"/>
      <c r="AA30" s="190"/>
      <c r="AB30" s="36"/>
    </row>
    <row r="31" spans="1:28" x14ac:dyDescent="0.2">
      <c r="A31" s="86">
        <v>26</v>
      </c>
      <c r="B31" s="85" t="s">
        <v>57</v>
      </c>
      <c r="C31" s="85" t="s">
        <v>58</v>
      </c>
      <c r="D31" s="86" t="str">
        <f t="shared" si="1"/>
        <v/>
      </c>
      <c r="E31" s="89">
        <f>IF(Options!$D$24 = 1, MAX(F31, G31),
IF(Options!$D$25 = 1, AVERAGE(F31,G31),
IF(Options!$D$26 = 1, IFERROR(GEOMEAN(F31, G31), MAX(F31, G31)))))</f>
        <v>6.9856459330143599</v>
      </c>
      <c r="F31" s="89" cm="1">
        <f t="array" ref="F31">IF(Options!$D$18=1, IFERROR(MAX(IF($I$199:$R$199=1,(I31:R31),"")),
     MAX(IF($I$199:$R$199=2,(I31:R31),""))),
IF(Options!$D$19=1, IFERROR(AVERAGE(IF($I$199:$R$199=1,I31:R31,"")),
     AVERAGE(IF($I$199:$R$199=2,(I31:R31),""))),
IF(Options!$D$20=1, IFERROR(IF(OR(IF(ISNUMBER(I31:R31),IF(I$199:R$199 = 1,I31:R31, ""), "")=0), 0, GEOMEAN(IF(ISNUMBER(I31:R31),IF(I$199:R$199 = 1,I31:R31, ""), ""))),
   IF(OR(IF(ISNUMBER(I31:R31),IF(I$199:R$199 = 2,I31:R31, ""), "")=0), 0, GEOMEAN(IF(ISNUMBER(I31:R31),IF(I$199:R$199 = 2,I31:R31, ""), "")))))))</f>
        <v>6.9856459330143599</v>
      </c>
      <c r="G31" s="89" cm="1">
        <f t="array" ref="G31">IF(Options!$D$18=1, IFERROR(MAX(IF($I$200:$R$200=1,(I31:R31),"")),
     MAX(IF($I$200:$R$200=2,(I31:R31),""))),
IF(Options!$D$19=1, IFERROR(AVERAGE(IF($I$200:$R$200=1,(I31:R31),"")),
     AVERAGE(IF($I$200:$R$200=2,(I31:R31),""))),
IF(Options!$D$20=1, IFERROR(IF(OR(IF(ISNUMBER(I31:R31),IF(I$200:R$200 = 1,I31:R31, ""), "")=0), 0, GEOMEAN(IF(ISNUMBER(I31:R31),IF(I$200:R$200 = 1,I31:R31, ""), ""))),
   IF(OR(IF(ISNUMBER(I31:R31),IF(I$200:R$200 = 2,I31:R31, ""), "")=0), 0, GEOMEAN(IF(ISNUMBER(I31:R31),IF(I$200:R$200 = 2,I31:R31, ""), "")))))))</f>
        <v>0</v>
      </c>
      <c r="H31" s="142" t="s">
        <v>58</v>
      </c>
      <c r="I31" s="89">
        <v>6.9856459330143599</v>
      </c>
      <c r="J31" s="89" t="s">
        <v>473</v>
      </c>
      <c r="K31" s="184">
        <v>5</v>
      </c>
      <c r="L31" s="186" t="s">
        <v>473</v>
      </c>
      <c r="M31" s="186"/>
      <c r="N31" s="186"/>
      <c r="O31" s="154"/>
      <c r="P31" s="154"/>
      <c r="Q31" s="154"/>
      <c r="R31" s="153"/>
      <c r="S31" s="153"/>
      <c r="T31" s="190"/>
      <c r="U31" s="190"/>
      <c r="V31" s="190"/>
      <c r="W31" s="190"/>
      <c r="X31" s="190"/>
      <c r="Y31" s="190"/>
      <c r="Z31" s="190"/>
      <c r="AA31" s="190"/>
      <c r="AB31" s="36"/>
    </row>
    <row r="32" spans="1:28" x14ac:dyDescent="0.2">
      <c r="A32" s="86">
        <v>27</v>
      </c>
      <c r="B32" s="85" t="s">
        <v>59</v>
      </c>
      <c r="C32" s="85" t="s">
        <v>60</v>
      </c>
      <c r="D32" s="86" t="str">
        <f t="shared" si="1"/>
        <v/>
      </c>
      <c r="E32" s="89">
        <f>IF(Options!$D$24 = 1, MAX(F32, G32),
IF(Options!$D$25 = 1, AVERAGE(F32,G32),
IF(Options!$D$26 = 1, IFERROR(GEOMEAN(F32, G32), MAX(F32, G32)))))</f>
        <v>6.9377990430622001</v>
      </c>
      <c r="F32" s="89" cm="1">
        <f t="array" ref="F32">IF(Options!$D$18=1, IFERROR(MAX(IF($I$199:$R$199=1,(I32:R32),"")),
     MAX(IF($I$199:$R$199=2,(I32:R32),""))),
IF(Options!$D$19=1, IFERROR(AVERAGE(IF($I$199:$R$199=1,I32:R32,"")),
     AVERAGE(IF($I$199:$R$199=2,(I32:R32),""))),
IF(Options!$D$20=1, IFERROR(IF(OR(IF(ISNUMBER(I32:R32),IF(I$199:R$199 = 1,I32:R32, ""), "")=0), 0, GEOMEAN(IF(ISNUMBER(I32:R32),IF(I$199:R$199 = 1,I32:R32, ""), ""))),
   IF(OR(IF(ISNUMBER(I32:R32),IF(I$199:R$199 = 2,I32:R32, ""), "")=0), 0, GEOMEAN(IF(ISNUMBER(I32:R32),IF(I$199:R$199 = 2,I32:R32, ""), "")))))))</f>
        <v>6.9377990430622001</v>
      </c>
      <c r="G32" s="89" cm="1">
        <f t="array" ref="G32">IF(Options!$D$18=1, IFERROR(MAX(IF($I$200:$R$200=1,(I32:R32),"")),
     MAX(IF($I$200:$R$200=2,(I32:R32),""))),
IF(Options!$D$19=1, IFERROR(AVERAGE(IF($I$200:$R$200=1,(I32:R32),"")),
     AVERAGE(IF($I$200:$R$200=2,(I32:R32),""))),
IF(Options!$D$20=1, IFERROR(IF(OR(IF(ISNUMBER(I32:R32),IF(I$200:R$200 = 1,I32:R32, ""), "")=0), 0, GEOMEAN(IF(ISNUMBER(I32:R32),IF(I$200:R$200 = 1,I32:R32, ""), ""))),
   IF(OR(IF(ISNUMBER(I32:R32),IF(I$200:R$200 = 2,I32:R32, ""), "")=0), 0, GEOMEAN(IF(ISNUMBER(I32:R32),IF(I$200:R$200 = 2,I32:R32, ""), "")))))))</f>
        <v>0</v>
      </c>
      <c r="H32" s="142" t="s">
        <v>60</v>
      </c>
      <c r="I32" s="89">
        <v>6.9377990430622001</v>
      </c>
      <c r="J32" s="89" t="s">
        <v>473</v>
      </c>
      <c r="K32" s="184">
        <v>3</v>
      </c>
      <c r="L32" s="186" t="s">
        <v>473</v>
      </c>
      <c r="M32" s="186"/>
      <c r="N32" s="186"/>
      <c r="O32" s="154"/>
      <c r="P32" s="154"/>
      <c r="Q32" s="154"/>
      <c r="R32" s="153"/>
      <c r="S32" s="153"/>
      <c r="T32" s="190"/>
      <c r="U32" s="190"/>
      <c r="V32" s="190"/>
      <c r="W32" s="190"/>
      <c r="X32" s="190"/>
      <c r="Y32" s="190"/>
      <c r="Z32" s="190"/>
      <c r="AA32" s="190"/>
      <c r="AB32" s="36"/>
    </row>
    <row r="33" spans="1:28" x14ac:dyDescent="0.2">
      <c r="A33" s="86">
        <v>28</v>
      </c>
      <c r="B33" s="85" t="s">
        <v>61</v>
      </c>
      <c r="C33" s="85" t="s">
        <v>62</v>
      </c>
      <c r="D33" s="86" t="str">
        <f t="shared" si="1"/>
        <v/>
      </c>
      <c r="E33" s="89">
        <f>IF(Options!$D$24 = 1, MAX(F33, G33),
IF(Options!$D$25 = 1, AVERAGE(F33,G33),
IF(Options!$D$26 = 1, IFERROR(GEOMEAN(F33, G33), MAX(F33, G33)))))</f>
        <v>10</v>
      </c>
      <c r="F33" s="89" cm="1">
        <f t="array" ref="F33">IF(Options!$D$18=1, IFERROR(MAX(IF($I$199:$R$199=1,(I33:R33),"")),
     MAX(IF($I$199:$R$199=2,(I33:R33),""))),
IF(Options!$D$19=1, IFERROR(AVERAGE(IF($I$199:$R$199=1,I33:R33,"")),
     AVERAGE(IF($I$199:$R$199=2,(I33:R33),""))),
IF(Options!$D$20=1, IFERROR(IF(OR(IF(ISNUMBER(I33:R33),IF(I$199:R$199 = 1,I33:R33, ""), "")=0), 0, GEOMEAN(IF(ISNUMBER(I33:R33),IF(I$199:R$199 = 1,I33:R33, ""), ""))),
   IF(OR(IF(ISNUMBER(I33:R33),IF(I$199:R$199 = 2,I33:R33, ""), "")=0), 0, GEOMEAN(IF(ISNUMBER(I33:R33),IF(I$199:R$199 = 2,I33:R33, ""), "")))))))</f>
        <v>10</v>
      </c>
      <c r="G33" s="89" cm="1">
        <f t="array" ref="G33">IF(Options!$D$18=1, IFERROR(MAX(IF($I$200:$R$200=1,(I33:R33),"")),
     MAX(IF($I$200:$R$200=2,(I33:R33),""))),
IF(Options!$D$19=1, IFERROR(AVERAGE(IF($I$200:$R$200=1,(I33:R33),"")),
     AVERAGE(IF($I$200:$R$200=2,(I33:R33),""))),
IF(Options!$D$20=1, IFERROR(IF(OR(IF(ISNUMBER(I33:R33),IF(I$200:R$200 = 1,I33:R33, ""), "")=0), 0, GEOMEAN(IF(ISNUMBER(I33:R33),IF(I$200:R$200 = 1,I33:R33, ""), ""))),
   IF(OR(IF(ISNUMBER(I33:R33),IF(I$200:R$200 = 2,I33:R33, ""), "")=0), 0, GEOMEAN(IF(ISNUMBER(I33:R33),IF(I$200:R$200 = 2,I33:R33, ""), "")))))))</f>
        <v>10</v>
      </c>
      <c r="H33" s="142" t="s">
        <v>62</v>
      </c>
      <c r="I33" s="89">
        <v>10</v>
      </c>
      <c r="J33" s="89" t="s">
        <v>473</v>
      </c>
      <c r="K33" s="184" t="s">
        <v>473</v>
      </c>
      <c r="L33" s="186">
        <v>10</v>
      </c>
      <c r="M33" s="186"/>
      <c r="N33" s="186"/>
      <c r="O33" s="154"/>
      <c r="P33" s="154"/>
      <c r="Q33" s="154"/>
      <c r="R33" s="153"/>
      <c r="S33" s="153"/>
      <c r="T33" s="190"/>
      <c r="U33" s="190"/>
      <c r="V33" s="190"/>
      <c r="W33" s="190"/>
      <c r="X33" s="190"/>
      <c r="Y33" s="190"/>
      <c r="Z33" s="190"/>
      <c r="AA33" s="190"/>
      <c r="AB33" s="36"/>
    </row>
    <row r="34" spans="1:28" x14ac:dyDescent="0.2">
      <c r="A34" s="86">
        <v>29</v>
      </c>
      <c r="B34" s="85" t="s">
        <v>63</v>
      </c>
      <c r="C34" s="85" t="s">
        <v>64</v>
      </c>
      <c r="D34" s="86" t="str">
        <f t="shared" si="1"/>
        <v/>
      </c>
      <c r="E34" s="89">
        <f>IF(Options!$D$24 = 1, MAX(F34, G34),
IF(Options!$D$25 = 1, AVERAGE(F34,G34),
IF(Options!$D$26 = 1, IFERROR(GEOMEAN(F34, G34), MAX(F34, G34)))))</f>
        <v>0.83732057416267802</v>
      </c>
      <c r="F34" s="89" cm="1">
        <f t="array" ref="F34">IF(Options!$D$18=1, IFERROR(MAX(IF($I$199:$R$199=1,(I34:R34),"")),
     MAX(IF($I$199:$R$199=2,(I34:R34),""))),
IF(Options!$D$19=1, IFERROR(AVERAGE(IF($I$199:$R$199=1,I34:R34,"")),
     AVERAGE(IF($I$199:$R$199=2,(I34:R34),""))),
IF(Options!$D$20=1, IFERROR(IF(OR(IF(ISNUMBER(I34:R34),IF(I$199:R$199 = 1,I34:R34, ""), "")=0), 0, GEOMEAN(IF(ISNUMBER(I34:R34),IF(I$199:R$199 = 1,I34:R34, ""), ""))),
   IF(OR(IF(ISNUMBER(I34:R34),IF(I$199:R$199 = 2,I34:R34, ""), "")=0), 0, GEOMEAN(IF(ISNUMBER(I34:R34),IF(I$199:R$199 = 2,I34:R34, ""), "")))))))</f>
        <v>0.83732057416267802</v>
      </c>
      <c r="G34" s="89" cm="1">
        <f t="array" ref="G34">IF(Options!$D$18=1, IFERROR(MAX(IF($I$200:$R$200=1,(I34:R34),"")),
     MAX(IF($I$200:$R$200=2,(I34:R34),""))),
IF(Options!$D$19=1, IFERROR(AVERAGE(IF($I$200:$R$200=1,(I34:R34),"")),
     AVERAGE(IF($I$200:$R$200=2,(I34:R34),""))),
IF(Options!$D$20=1, IFERROR(IF(OR(IF(ISNUMBER(I34:R34),IF(I$200:R$200 = 1,I34:R34, ""), "")=0), 0, GEOMEAN(IF(ISNUMBER(I34:R34),IF(I$200:R$200 = 1,I34:R34, ""), ""))),
   IF(OR(IF(ISNUMBER(I34:R34),IF(I$200:R$200 = 2,I34:R34, ""), "")=0), 0, GEOMEAN(IF(ISNUMBER(I34:R34),IF(I$200:R$200 = 2,I34:R34, ""), "")))))))</f>
        <v>0</v>
      </c>
      <c r="H34" s="142" t="s">
        <v>64</v>
      </c>
      <c r="I34" s="89">
        <v>0.83732057416267802</v>
      </c>
      <c r="J34" s="89" t="s">
        <v>473</v>
      </c>
      <c r="K34" s="184">
        <v>3</v>
      </c>
      <c r="L34" s="186" t="s">
        <v>473</v>
      </c>
      <c r="M34" s="186"/>
      <c r="N34" s="186"/>
      <c r="O34" s="154"/>
      <c r="P34" s="154"/>
      <c r="Q34" s="154"/>
      <c r="R34" s="153"/>
      <c r="S34" s="153"/>
      <c r="T34" s="190"/>
      <c r="U34" s="190"/>
      <c r="V34" s="190"/>
      <c r="W34" s="190"/>
      <c r="X34" s="190"/>
      <c r="Y34" s="190"/>
      <c r="Z34" s="190"/>
      <c r="AA34" s="190"/>
      <c r="AB34" s="36"/>
    </row>
    <row r="35" spans="1:28" x14ac:dyDescent="0.2">
      <c r="A35" s="86">
        <v>30</v>
      </c>
      <c r="B35" s="85" t="s">
        <v>65</v>
      </c>
      <c r="C35" s="85" t="s">
        <v>66</v>
      </c>
      <c r="D35" s="86" t="str">
        <f t="shared" si="1"/>
        <v/>
      </c>
      <c r="E35" s="89">
        <f>IF(Options!$D$24 = 1, MAX(F35, G35),
IF(Options!$D$25 = 1, AVERAGE(F35,G35),
IF(Options!$D$26 = 1, IFERROR(GEOMEAN(F35, G35), MAX(F35, G35)))))</f>
        <v>0</v>
      </c>
      <c r="F35" s="89" cm="1">
        <f t="array" ref="F35">IF(Options!$D$18=1, IFERROR(MAX(IF($I$199:$R$199=1,(I35:R35),"")),
     MAX(IF($I$199:$R$199=2,(I35:R35),""))),
IF(Options!$D$19=1, IFERROR(AVERAGE(IF($I$199:$R$199=1,I35:R35,"")),
     AVERAGE(IF($I$199:$R$199=2,(I35:R35),""))),
IF(Options!$D$20=1, IFERROR(IF(OR(IF(ISNUMBER(I35:R35),IF(I$199:R$199 = 1,I35:R35, ""), "")=0), 0, GEOMEAN(IF(ISNUMBER(I35:R35),IF(I$199:R$199 = 1,I35:R35, ""), ""))),
   IF(OR(IF(ISNUMBER(I35:R35),IF(I$199:R$199 = 2,I35:R35, ""), "")=0), 0, GEOMEAN(IF(ISNUMBER(I35:R35),IF(I$199:R$199 = 2,I35:R35, ""), "")))))))</f>
        <v>0</v>
      </c>
      <c r="G35" s="89" cm="1">
        <f t="array" ref="G35">IF(Options!$D$18=1, IFERROR(MAX(IF($I$200:$R$200=1,(I35:R35),"")),
     MAX(IF($I$200:$R$200=2,(I35:R35),""))),
IF(Options!$D$19=1, IFERROR(AVERAGE(IF($I$200:$R$200=1,(I35:R35),"")),
     AVERAGE(IF($I$200:$R$200=2,(I35:R35),""))),
IF(Options!$D$20=1, IFERROR(IF(OR(IF(ISNUMBER(I35:R35),IF(I$200:R$200 = 1,I35:R35, ""), "")=0), 0, GEOMEAN(IF(ISNUMBER(I35:R35),IF(I$200:R$200 = 1,I35:R35, ""), ""))),
   IF(OR(IF(ISNUMBER(I35:R35),IF(I$200:R$200 = 2,I35:R35, ""), "")=0), 0, GEOMEAN(IF(ISNUMBER(I35:R35),IF(I$200:R$200 = 2,I35:R35, ""), "")))))))</f>
        <v>0</v>
      </c>
      <c r="H35" s="142" t="s">
        <v>66</v>
      </c>
      <c r="I35" s="89">
        <v>0</v>
      </c>
      <c r="J35" s="89" t="s">
        <v>473</v>
      </c>
      <c r="K35" s="184">
        <v>1</v>
      </c>
      <c r="L35" s="186" t="s">
        <v>473</v>
      </c>
      <c r="M35" s="186"/>
      <c r="N35" s="186"/>
      <c r="O35" s="154"/>
      <c r="P35" s="154"/>
      <c r="Q35" s="154"/>
      <c r="R35" s="153"/>
      <c r="S35" s="153"/>
      <c r="T35" s="190"/>
      <c r="U35" s="190"/>
      <c r="V35" s="190"/>
      <c r="W35" s="190"/>
      <c r="X35" s="190"/>
      <c r="Y35" s="190"/>
      <c r="Z35" s="190"/>
      <c r="AA35" s="190"/>
      <c r="AB35" s="36"/>
    </row>
    <row r="36" spans="1:28" x14ac:dyDescent="0.2">
      <c r="A36" s="86">
        <v>31</v>
      </c>
      <c r="B36" s="85" t="s">
        <v>67</v>
      </c>
      <c r="C36" s="85" t="s">
        <v>68</v>
      </c>
      <c r="D36" s="86" t="str">
        <f t="shared" si="1"/>
        <v/>
      </c>
      <c r="E36" s="89">
        <f>IF(Options!$D$24 = 1, MAX(F36, G36),
IF(Options!$D$25 = 1, AVERAGE(F36,G36),
IF(Options!$D$26 = 1, IFERROR(GEOMEAN(F36, G36), MAX(F36, G36)))))</f>
        <v>3.42105263157895</v>
      </c>
      <c r="F36" s="89" cm="1">
        <f t="array" ref="F36">IF(Options!$D$18=1, IFERROR(MAX(IF($I$199:$R$199=1,(I36:R36),"")),
     MAX(IF($I$199:$R$199=2,(I36:R36),""))),
IF(Options!$D$19=1, IFERROR(AVERAGE(IF($I$199:$R$199=1,I36:R36,"")),
     AVERAGE(IF($I$199:$R$199=2,(I36:R36),""))),
IF(Options!$D$20=1, IFERROR(IF(OR(IF(ISNUMBER(I36:R36),IF(I$199:R$199 = 1,I36:R36, ""), "")=0), 0, GEOMEAN(IF(ISNUMBER(I36:R36),IF(I$199:R$199 = 1,I36:R36, ""), ""))),
   IF(OR(IF(ISNUMBER(I36:R36),IF(I$199:R$199 = 2,I36:R36, ""), "")=0), 0, GEOMEAN(IF(ISNUMBER(I36:R36),IF(I$199:R$199 = 2,I36:R36, ""), "")))))))</f>
        <v>3.42105263157895</v>
      </c>
      <c r="G36" s="89" cm="1">
        <f t="array" ref="G36">IF(Options!$D$18=1, IFERROR(MAX(IF($I$200:$R$200=1,(I36:R36),"")),
     MAX(IF($I$200:$R$200=2,(I36:R36),""))),
IF(Options!$D$19=1, IFERROR(AVERAGE(IF($I$200:$R$200=1,(I36:R36),"")),
     AVERAGE(IF($I$200:$R$200=2,(I36:R36),""))),
IF(Options!$D$20=1, IFERROR(IF(OR(IF(ISNUMBER(I36:R36),IF(I$200:R$200 = 1,I36:R36, ""), "")=0), 0, GEOMEAN(IF(ISNUMBER(I36:R36),IF(I$200:R$200 = 1,I36:R36, ""), ""))),
   IF(OR(IF(ISNUMBER(I36:R36),IF(I$200:R$200 = 2,I36:R36, ""), "")=0), 0, GEOMEAN(IF(ISNUMBER(I36:R36),IF(I$200:R$200 = 2,I36:R36, ""), "")))))))</f>
        <v>0</v>
      </c>
      <c r="H36" s="142" t="s">
        <v>68</v>
      </c>
      <c r="I36" s="89">
        <v>3.42105263157895</v>
      </c>
      <c r="J36" s="89" t="s">
        <v>473</v>
      </c>
      <c r="K36" s="184">
        <v>5</v>
      </c>
      <c r="L36" s="186" t="s">
        <v>473</v>
      </c>
      <c r="M36" s="186"/>
      <c r="N36" s="186"/>
      <c r="O36" s="154"/>
      <c r="P36" s="154"/>
      <c r="Q36" s="154"/>
      <c r="R36" s="153"/>
      <c r="S36" s="153"/>
      <c r="T36" s="190"/>
      <c r="U36" s="190"/>
      <c r="V36" s="190"/>
      <c r="W36" s="190"/>
      <c r="X36" s="190"/>
      <c r="Y36" s="190"/>
      <c r="Z36" s="190"/>
      <c r="AA36" s="190"/>
      <c r="AB36" s="36"/>
    </row>
    <row r="37" spans="1:28" x14ac:dyDescent="0.2">
      <c r="A37" s="86">
        <v>32</v>
      </c>
      <c r="B37" s="85" t="s">
        <v>69</v>
      </c>
      <c r="C37" s="85" t="s">
        <v>70</v>
      </c>
      <c r="D37" s="86" t="str">
        <f t="shared" si="1"/>
        <v/>
      </c>
      <c r="E37" s="89">
        <f>IF(Options!$D$24 = 1, MAX(F37, G37),
IF(Options!$D$25 = 1, AVERAGE(F37,G37),
IF(Options!$D$26 = 1, IFERROR(GEOMEAN(F37, G37), MAX(F37, G37)))))</f>
        <v>2.9186602870813401</v>
      </c>
      <c r="F37" s="89" cm="1">
        <f t="array" ref="F37">IF(Options!$D$18=1, IFERROR(MAX(IF($I$199:$R$199=1,(I37:R37),"")),
     MAX(IF($I$199:$R$199=2,(I37:R37),""))),
IF(Options!$D$19=1, IFERROR(AVERAGE(IF($I$199:$R$199=1,I37:R37,"")),
     AVERAGE(IF($I$199:$R$199=2,(I37:R37),""))),
IF(Options!$D$20=1, IFERROR(IF(OR(IF(ISNUMBER(I37:R37),IF(I$199:R$199 = 1,I37:R37, ""), "")=0), 0, GEOMEAN(IF(ISNUMBER(I37:R37),IF(I$199:R$199 = 1,I37:R37, ""), ""))),
   IF(OR(IF(ISNUMBER(I37:R37),IF(I$199:R$199 = 2,I37:R37, ""), "")=0), 0, GEOMEAN(IF(ISNUMBER(I37:R37),IF(I$199:R$199 = 2,I37:R37, ""), "")))))))</f>
        <v>2.9186602870813401</v>
      </c>
      <c r="G37" s="89" cm="1">
        <f t="array" ref="G37">IF(Options!$D$18=1, IFERROR(MAX(IF($I$200:$R$200=1,(I37:R37),"")),
     MAX(IF($I$200:$R$200=2,(I37:R37),""))),
IF(Options!$D$19=1, IFERROR(AVERAGE(IF($I$200:$R$200=1,(I37:R37),"")),
     AVERAGE(IF($I$200:$R$200=2,(I37:R37),""))),
IF(Options!$D$20=1, IFERROR(IF(OR(IF(ISNUMBER(I37:R37),IF(I$200:R$200 = 1,I37:R37, ""), "")=0), 0, GEOMEAN(IF(ISNUMBER(I37:R37),IF(I$200:R$200 = 1,I37:R37, ""), ""))),
   IF(OR(IF(ISNUMBER(I37:R37),IF(I$200:R$200 = 2,I37:R37, ""), "")=0), 0, GEOMEAN(IF(ISNUMBER(I37:R37),IF(I$200:R$200 = 2,I37:R37, ""), "")))))))</f>
        <v>0</v>
      </c>
      <c r="H37" s="142" t="s">
        <v>70</v>
      </c>
      <c r="I37" s="89">
        <v>2.9186602870813401</v>
      </c>
      <c r="J37" s="89" t="s">
        <v>473</v>
      </c>
      <c r="K37" s="184">
        <v>5</v>
      </c>
      <c r="L37" s="186" t="s">
        <v>473</v>
      </c>
      <c r="M37" s="186"/>
      <c r="N37" s="186"/>
      <c r="O37" s="154"/>
      <c r="P37" s="154"/>
      <c r="Q37" s="154"/>
      <c r="R37" s="153"/>
      <c r="S37" s="153"/>
      <c r="T37" s="190"/>
      <c r="U37" s="190"/>
      <c r="V37" s="190"/>
      <c r="W37" s="190"/>
      <c r="X37" s="190"/>
      <c r="Y37" s="190"/>
      <c r="Z37" s="190"/>
      <c r="AA37" s="190"/>
      <c r="AB37" s="36"/>
    </row>
    <row r="38" spans="1:28" x14ac:dyDescent="0.2">
      <c r="A38" s="86">
        <v>33</v>
      </c>
      <c r="B38" s="85" t="s">
        <v>71</v>
      </c>
      <c r="C38" s="85" t="s">
        <v>72</v>
      </c>
      <c r="D38" s="86" t="str">
        <f t="shared" si="1"/>
        <v/>
      </c>
      <c r="E38" s="89">
        <f>IF(Options!$D$24 = 1, MAX(F38, G38),
IF(Options!$D$25 = 1, AVERAGE(F38,G38),
IF(Options!$D$26 = 1, IFERROR(GEOMEAN(F38, G38), MAX(F38, G38)))))</f>
        <v>7.2966507177033497</v>
      </c>
      <c r="F38" s="89" cm="1">
        <f t="array" ref="F38">IF(Options!$D$18=1, IFERROR(MAX(IF($I$199:$R$199=1,(I38:R38),"")),
     MAX(IF($I$199:$R$199=2,(I38:R38),""))),
IF(Options!$D$19=1, IFERROR(AVERAGE(IF($I$199:$R$199=1,I38:R38,"")),
     AVERAGE(IF($I$199:$R$199=2,(I38:R38),""))),
IF(Options!$D$20=1, IFERROR(IF(OR(IF(ISNUMBER(I38:R38),IF(I$199:R$199 = 1,I38:R38, ""), "")=0), 0, GEOMEAN(IF(ISNUMBER(I38:R38),IF(I$199:R$199 = 1,I38:R38, ""), ""))),
   IF(OR(IF(ISNUMBER(I38:R38),IF(I$199:R$199 = 2,I38:R38, ""), "")=0), 0, GEOMEAN(IF(ISNUMBER(I38:R38),IF(I$199:R$199 = 2,I38:R38, ""), "")))))))</f>
        <v>7.2966507177033497</v>
      </c>
      <c r="G38" s="89" cm="1">
        <f t="array" ref="G38">IF(Options!$D$18=1, IFERROR(MAX(IF($I$200:$R$200=1,(I38:R38),"")),
     MAX(IF($I$200:$R$200=2,(I38:R38),""))),
IF(Options!$D$19=1, IFERROR(AVERAGE(IF($I$200:$R$200=1,(I38:R38),"")),
     AVERAGE(IF($I$200:$R$200=2,(I38:R38),""))),
IF(Options!$D$20=1, IFERROR(IF(OR(IF(ISNUMBER(I38:R38),IF(I$200:R$200 = 1,I38:R38, ""), "")=0), 0, GEOMEAN(IF(ISNUMBER(I38:R38),IF(I$200:R$200 = 1,I38:R38, ""), ""))),
   IF(OR(IF(ISNUMBER(I38:R38),IF(I$200:R$200 = 2,I38:R38, ""), "")=0), 0, GEOMEAN(IF(ISNUMBER(I38:R38),IF(I$200:R$200 = 2,I38:R38, ""), "")))))))</f>
        <v>0</v>
      </c>
      <c r="H38" s="142" t="s">
        <v>72</v>
      </c>
      <c r="I38" s="89">
        <v>7.2966507177033497</v>
      </c>
      <c r="J38" s="89" t="s">
        <v>473</v>
      </c>
      <c r="K38" s="184">
        <v>3</v>
      </c>
      <c r="L38" s="186" t="s">
        <v>473</v>
      </c>
      <c r="M38" s="186"/>
      <c r="N38" s="186"/>
      <c r="O38" s="154"/>
      <c r="P38" s="154"/>
      <c r="Q38" s="154"/>
      <c r="R38" s="153"/>
      <c r="S38" s="153"/>
      <c r="T38" s="190"/>
      <c r="U38" s="190"/>
      <c r="V38" s="190"/>
      <c r="W38" s="190"/>
      <c r="X38" s="190"/>
      <c r="Y38" s="190"/>
      <c r="Z38" s="190"/>
      <c r="AA38" s="190"/>
      <c r="AB38" s="36"/>
    </row>
    <row r="39" spans="1:28" x14ac:dyDescent="0.2">
      <c r="A39" s="86">
        <v>34</v>
      </c>
      <c r="B39" s="85" t="s">
        <v>73</v>
      </c>
      <c r="C39" s="85" t="s">
        <v>74</v>
      </c>
      <c r="D39" s="86" t="str">
        <f t="shared" si="1"/>
        <v/>
      </c>
      <c r="E39" s="89">
        <f>IF(Options!$D$24 = 1, MAX(F39, G39),
IF(Options!$D$25 = 1, AVERAGE(F39,G39),
IF(Options!$D$26 = 1, IFERROR(GEOMEAN(F39, G39), MAX(F39, G39)))))</f>
        <v>9.0188531930983498</v>
      </c>
      <c r="F39" s="89" cm="1">
        <f t="array" ref="F39">IF(Options!$D$18=1, IFERROR(MAX(IF($I$199:$R$199=1,(I39:R39),"")),
     MAX(IF($I$199:$R$199=2,(I39:R39),""))),
IF(Options!$D$19=1, IFERROR(AVERAGE(IF($I$199:$R$199=1,I39:R39,"")),
     AVERAGE(IF($I$199:$R$199=2,(I39:R39),""))),
IF(Options!$D$20=1, IFERROR(IF(OR(IF(ISNUMBER(I39:R39),IF(I$199:R$199 = 1,I39:R39, ""), "")=0), 0, GEOMEAN(IF(ISNUMBER(I39:R39),IF(I$199:R$199 = 1,I39:R39, ""), ""))),
   IF(OR(IF(ISNUMBER(I39:R39),IF(I$199:R$199 = 2,I39:R39, ""), "")=0), 0, GEOMEAN(IF(ISNUMBER(I39:R39),IF(I$199:R$199 = 2,I39:R39, ""), "")))))))</f>
        <v>8.1339712918660307</v>
      </c>
      <c r="G39" s="89" cm="1">
        <f t="array" ref="G39">IF(Options!$D$18=1, IFERROR(MAX(IF($I$200:$R$200=1,(I39:R39),"")),
     MAX(IF($I$200:$R$200=2,(I39:R39),""))),
IF(Options!$D$19=1, IFERROR(AVERAGE(IF($I$200:$R$200=1,(I39:R39),"")),
     AVERAGE(IF($I$200:$R$200=2,(I39:R39),""))),
IF(Options!$D$20=1, IFERROR(IF(OR(IF(ISNUMBER(I39:R39),IF(I$200:R$200 = 1,I39:R39, ""), "")=0), 0, GEOMEAN(IF(ISNUMBER(I39:R39),IF(I$200:R$200 = 1,I39:R39, ""), ""))),
   IF(OR(IF(ISNUMBER(I39:R39),IF(I$200:R$200 = 2,I39:R39, ""), "")=0), 0, GEOMEAN(IF(ISNUMBER(I39:R39),IF(I$200:R$200 = 2,I39:R39, ""), "")))))))</f>
        <v>10</v>
      </c>
      <c r="H39" s="142" t="s">
        <v>74</v>
      </c>
      <c r="I39" s="89">
        <v>8.1339712918660307</v>
      </c>
      <c r="J39" s="89" t="s">
        <v>473</v>
      </c>
      <c r="K39" s="184" t="s">
        <v>473</v>
      </c>
      <c r="L39" s="186">
        <v>10</v>
      </c>
      <c r="M39" s="186"/>
      <c r="N39" s="186"/>
      <c r="O39" s="154"/>
      <c r="P39" s="154"/>
      <c r="Q39" s="154"/>
      <c r="R39" s="153"/>
      <c r="S39" s="153"/>
      <c r="T39" s="190"/>
      <c r="U39" s="190"/>
      <c r="V39" s="190"/>
      <c r="W39" s="190"/>
      <c r="X39" s="190"/>
      <c r="Y39" s="190"/>
      <c r="Z39" s="190"/>
      <c r="AA39" s="190"/>
      <c r="AB39" s="36"/>
    </row>
    <row r="40" spans="1:28" x14ac:dyDescent="0.2">
      <c r="A40" s="86">
        <v>35</v>
      </c>
      <c r="B40" s="85" t="s">
        <v>75</v>
      </c>
      <c r="C40" s="85" t="s">
        <v>76</v>
      </c>
      <c r="D40" s="86" t="str">
        <f t="shared" si="1"/>
        <v/>
      </c>
      <c r="E40" s="89">
        <f>IF(Options!$D$24 = 1, MAX(F40, G40),
IF(Options!$D$25 = 1, AVERAGE(F40,G40),
IF(Options!$D$26 = 1, IFERROR(GEOMEAN(F40, G40), MAX(F40, G40)))))</f>
        <v>10</v>
      </c>
      <c r="F40" s="89" cm="1">
        <f t="array" ref="F40">IF(Options!$D$18=1, IFERROR(MAX(IF($I$199:$R$199=1,(I40:R40),"")),
     MAX(IF($I$199:$R$199=2,(I40:R40),""))),
IF(Options!$D$19=1, IFERROR(AVERAGE(IF($I$199:$R$199=1,I40:R40,"")),
     AVERAGE(IF($I$199:$R$199=2,(I40:R40),""))),
IF(Options!$D$20=1, IFERROR(IF(OR(IF(ISNUMBER(I40:R40),IF(I$199:R$199 = 1,I40:R40, ""), "")=0), 0, GEOMEAN(IF(ISNUMBER(I40:R40),IF(I$199:R$199 = 1,I40:R40, ""), ""))),
   IF(OR(IF(ISNUMBER(I40:R40),IF(I$199:R$199 = 2,I40:R40, ""), "")=0), 0, GEOMEAN(IF(ISNUMBER(I40:R40),IF(I$199:R$199 = 2,I40:R40, ""), "")))))))</f>
        <v>10</v>
      </c>
      <c r="G40" s="89" cm="1">
        <f t="array" ref="G40">IF(Options!$D$18=1, IFERROR(MAX(IF($I$200:$R$200=1,(I40:R40),"")),
     MAX(IF($I$200:$R$200=2,(I40:R40),""))),
IF(Options!$D$19=1, IFERROR(AVERAGE(IF($I$200:$R$200=1,(I40:R40),"")),
     AVERAGE(IF($I$200:$R$200=2,(I40:R40),""))),
IF(Options!$D$20=1, IFERROR(IF(OR(IF(ISNUMBER(I40:R40),IF(I$200:R$200 = 1,I40:R40, ""), "")=0), 0, GEOMEAN(IF(ISNUMBER(I40:R40),IF(I$200:R$200 = 1,I40:R40, ""), ""))),
   IF(OR(IF(ISNUMBER(I40:R40),IF(I$200:R$200 = 2,I40:R40, ""), "")=0), 0, GEOMEAN(IF(ISNUMBER(I40:R40),IF(I$200:R$200 = 2,I40:R40, ""), "")))))))</f>
        <v>10</v>
      </c>
      <c r="H40" s="142" t="s">
        <v>76</v>
      </c>
      <c r="I40" s="89">
        <v>10</v>
      </c>
      <c r="J40" s="89">
        <v>10</v>
      </c>
      <c r="K40" s="184" t="s">
        <v>473</v>
      </c>
      <c r="L40" s="186">
        <v>10</v>
      </c>
      <c r="M40" s="186"/>
      <c r="N40" s="186"/>
      <c r="O40" s="154"/>
      <c r="P40" s="154"/>
      <c r="Q40" s="154"/>
      <c r="R40" s="153"/>
      <c r="S40" s="153"/>
      <c r="T40" s="190"/>
      <c r="U40" s="190"/>
      <c r="V40" s="190"/>
      <c r="W40" s="190"/>
      <c r="X40" s="190"/>
      <c r="Y40" s="190"/>
      <c r="Z40" s="190"/>
      <c r="AA40" s="190"/>
      <c r="AB40" s="36"/>
    </row>
    <row r="41" spans="1:28" x14ac:dyDescent="0.2">
      <c r="A41" s="86">
        <v>36</v>
      </c>
      <c r="B41" s="85" t="s">
        <v>77</v>
      </c>
      <c r="C41" s="85" t="s">
        <v>78</v>
      </c>
      <c r="D41" s="86" t="str">
        <f t="shared" si="1"/>
        <v/>
      </c>
      <c r="E41" s="89">
        <f>IF(Options!$D$24 = 1, MAX(F41, G41),
IF(Options!$D$25 = 1, AVERAGE(F41,G41),
IF(Options!$D$26 = 1, IFERROR(GEOMEAN(F41, G41), MAX(F41, G41)))))</f>
        <v>10</v>
      </c>
      <c r="F41" s="89" cm="1">
        <f t="array" ref="F41">IF(Options!$D$18=1, IFERROR(MAX(IF($I$199:$R$199=1,(I41:R41),"")),
     MAX(IF($I$199:$R$199=2,(I41:R41),""))),
IF(Options!$D$19=1, IFERROR(AVERAGE(IF($I$199:$R$199=1,I41:R41,"")),
     AVERAGE(IF($I$199:$R$199=2,(I41:R41),""))),
IF(Options!$D$20=1, IFERROR(IF(OR(IF(ISNUMBER(I41:R41),IF(I$199:R$199 = 1,I41:R41, ""), "")=0), 0, GEOMEAN(IF(ISNUMBER(I41:R41),IF(I$199:R$199 = 1,I41:R41, ""), ""))),
   IF(OR(IF(ISNUMBER(I41:R41),IF(I$199:R$199 = 2,I41:R41, ""), "")=0), 0, GEOMEAN(IF(ISNUMBER(I41:R41),IF(I$199:R$199 = 2,I41:R41, ""), "")))))))</f>
        <v>10</v>
      </c>
      <c r="G41" s="89" cm="1">
        <f t="array" ref="G41">IF(Options!$D$18=1, IFERROR(MAX(IF($I$200:$R$200=1,(I41:R41),"")),
     MAX(IF($I$200:$R$200=2,(I41:R41),""))),
IF(Options!$D$19=1, IFERROR(AVERAGE(IF($I$200:$R$200=1,(I41:R41),"")),
     AVERAGE(IF($I$200:$R$200=2,(I41:R41),""))),
IF(Options!$D$20=1, IFERROR(IF(OR(IF(ISNUMBER(I41:R41),IF(I$200:R$200 = 1,I41:R41, ""), "")=0), 0, GEOMEAN(IF(ISNUMBER(I41:R41),IF(I$200:R$200 = 1,I41:R41, ""), ""))),
   IF(OR(IF(ISNUMBER(I41:R41),IF(I$200:R$200 = 2,I41:R41, ""), "")=0), 0, GEOMEAN(IF(ISNUMBER(I41:R41),IF(I$200:R$200 = 2,I41:R41, ""), "")))))))</f>
        <v>0</v>
      </c>
      <c r="H41" s="142" t="s">
        <v>78</v>
      </c>
      <c r="I41" s="89">
        <v>10</v>
      </c>
      <c r="J41" s="89" t="s">
        <v>473</v>
      </c>
      <c r="K41" s="184" t="s">
        <v>473</v>
      </c>
      <c r="L41" s="186" t="s">
        <v>473</v>
      </c>
      <c r="M41" s="186"/>
      <c r="N41" s="186"/>
      <c r="O41" s="154"/>
      <c r="P41" s="154"/>
      <c r="Q41" s="154"/>
      <c r="R41" s="153"/>
      <c r="S41" s="153"/>
      <c r="T41" s="190"/>
      <c r="U41" s="190"/>
      <c r="V41" s="190"/>
      <c r="W41" s="190"/>
      <c r="X41" s="190"/>
      <c r="Y41" s="190"/>
      <c r="Z41" s="190"/>
      <c r="AA41" s="190"/>
      <c r="AB41" s="36"/>
    </row>
    <row r="42" spans="1:28" x14ac:dyDescent="0.2">
      <c r="A42" s="86">
        <v>37</v>
      </c>
      <c r="B42" s="85" t="s">
        <v>79</v>
      </c>
      <c r="C42" s="85" t="s">
        <v>80</v>
      </c>
      <c r="D42" s="86" t="str">
        <f>IF(H42 &lt;&gt; C42, "Countries don't match", "")</f>
        <v/>
      </c>
      <c r="E42" s="89">
        <f>IF(Options!$D$24 = 1, MAX(F42, G42),
IF(Options!$D$25 = 1, AVERAGE(F42,G42),
IF(Options!$D$26 = 1, IFERROR(GEOMEAN(F42, G42), MAX(F42, G42)))))</f>
        <v>5.0717703349282299</v>
      </c>
      <c r="F42" s="89" cm="1">
        <f t="array" ref="F42">IF(Options!$D$18=1, IFERROR(MAX(IF($I$199:$R$199=1,(I42:R42),"")),
     MAX(IF($I$199:$R$199=2,(I42:R42),""))),
IF(Options!$D$19=1, IFERROR(AVERAGE(IF($I$199:$R$199=1,I42:R42,"")),
     AVERAGE(IF($I$199:$R$199=2,(I42:R42),""))),
IF(Options!$D$20=1, IFERROR(IF(OR(IF(ISNUMBER(I42:R42),IF(I$199:R$199 = 1,I42:R42, ""), "")=0), 0, GEOMEAN(IF(ISNUMBER(I42:R42),IF(I$199:R$199 = 1,I42:R42, ""), ""))),
   IF(OR(IF(ISNUMBER(I42:R42),IF(I$199:R$199 = 2,I42:R42, ""), "")=0), 0, GEOMEAN(IF(ISNUMBER(I42:R42),IF(I$199:R$199 = 2,I42:R42, ""), "")))))))</f>
        <v>5.0717703349282299</v>
      </c>
      <c r="G42" s="89" cm="1">
        <f t="array" ref="G42">IF(Options!$D$18=1, IFERROR(MAX(IF($I$200:$R$200=1,(I42:R42),"")),
     MAX(IF($I$200:$R$200=2,(I42:R42),""))),
IF(Options!$D$19=1, IFERROR(AVERAGE(IF($I$200:$R$200=1,(I42:R42),"")),
     AVERAGE(IF($I$200:$R$200=2,(I42:R42),""))),
IF(Options!$D$20=1, IFERROR(IF(OR(IF(ISNUMBER(I42:R42),IF(I$200:R$200 = 1,I42:R42, ""), "")=0), 0, GEOMEAN(IF(ISNUMBER(I42:R42),IF(I$200:R$200 = 1,I42:R42, ""), ""))),
   IF(OR(IF(ISNUMBER(I42:R42),IF(I$200:R$200 = 2,I42:R42, ""), "")=0), 0, GEOMEAN(IF(ISNUMBER(I42:R42),IF(I$200:R$200 = 2,I42:R42, ""), "")))))))</f>
        <v>0</v>
      </c>
      <c r="H42" s="142" t="s">
        <v>80</v>
      </c>
      <c r="I42" s="89">
        <v>5.0717703349282299</v>
      </c>
      <c r="J42" s="89" t="s">
        <v>473</v>
      </c>
      <c r="K42" s="184">
        <v>5</v>
      </c>
      <c r="L42" s="186" t="s">
        <v>473</v>
      </c>
      <c r="M42" s="186"/>
      <c r="N42" s="186"/>
      <c r="O42" s="154"/>
      <c r="P42" s="154"/>
      <c r="Q42" s="154"/>
      <c r="R42" s="153"/>
      <c r="S42" s="153"/>
      <c r="T42" s="190"/>
      <c r="U42" s="190"/>
      <c r="V42" s="190"/>
      <c r="W42" s="190"/>
      <c r="X42" s="190"/>
      <c r="Y42" s="190"/>
      <c r="Z42" s="190"/>
      <c r="AA42" s="190"/>
      <c r="AB42" s="36"/>
    </row>
    <row r="43" spans="1:28" x14ac:dyDescent="0.2">
      <c r="A43" s="86">
        <v>38</v>
      </c>
      <c r="B43" s="85" t="s">
        <v>81</v>
      </c>
      <c r="C43" s="85" t="s">
        <v>82</v>
      </c>
      <c r="D43" s="86" t="str">
        <f t="shared" ref="D43:D106" si="2">IF(H43 &lt;&gt; C43, "Countries don't match", "")</f>
        <v/>
      </c>
      <c r="E43" s="89">
        <f>IF(Options!$D$24 = 1, MAX(F43, G43),
IF(Options!$D$25 = 1, AVERAGE(F43,G43),
IF(Options!$D$26 = 1, IFERROR(GEOMEAN(F43, G43), MAX(F43, G43)))))</f>
        <v>8.2296650717703397</v>
      </c>
      <c r="F43" s="89" cm="1">
        <f t="array" ref="F43">IF(Options!$D$18=1, IFERROR(MAX(IF($I$199:$R$199=1,(I43:R43),"")),
     MAX(IF($I$199:$R$199=2,(I43:R43),""))),
IF(Options!$D$19=1, IFERROR(AVERAGE(IF($I$199:$R$199=1,I43:R43,"")),
     AVERAGE(IF($I$199:$R$199=2,(I43:R43),""))),
IF(Options!$D$20=1, IFERROR(IF(OR(IF(ISNUMBER(I43:R43),IF(I$199:R$199 = 1,I43:R43, ""), "")=0), 0, GEOMEAN(IF(ISNUMBER(I43:R43),IF(I$199:R$199 = 1,I43:R43, ""), ""))),
   IF(OR(IF(ISNUMBER(I43:R43),IF(I$199:R$199 = 2,I43:R43, ""), "")=0), 0, GEOMEAN(IF(ISNUMBER(I43:R43),IF(I$199:R$199 = 2,I43:R43, ""), "")))))))</f>
        <v>8.2296650717703397</v>
      </c>
      <c r="G43" s="89" cm="1">
        <f t="array" ref="G43">IF(Options!$D$18=1, IFERROR(MAX(IF($I$200:$R$200=1,(I43:R43),"")),
     MAX(IF($I$200:$R$200=2,(I43:R43),""))),
IF(Options!$D$19=1, IFERROR(AVERAGE(IF($I$200:$R$200=1,(I43:R43),"")),
     AVERAGE(IF($I$200:$R$200=2,(I43:R43),""))),
IF(Options!$D$20=1, IFERROR(IF(OR(IF(ISNUMBER(I43:R43),IF(I$200:R$200 = 1,I43:R43, ""), "")=0), 0, GEOMEAN(IF(ISNUMBER(I43:R43),IF(I$200:R$200 = 1,I43:R43, ""), ""))),
   IF(OR(IF(ISNUMBER(I43:R43),IF(I$200:R$200 = 2,I43:R43, ""), "")=0), 0, GEOMEAN(IF(ISNUMBER(I43:R43),IF(I$200:R$200 = 2,I43:R43, ""), "")))))))</f>
        <v>0</v>
      </c>
      <c r="H43" s="142" t="s">
        <v>82</v>
      </c>
      <c r="I43" s="89">
        <v>8.2296650717703397</v>
      </c>
      <c r="J43" s="89" t="s">
        <v>473</v>
      </c>
      <c r="K43" s="184" t="s">
        <v>473</v>
      </c>
      <c r="L43" s="186" t="s">
        <v>473</v>
      </c>
      <c r="M43" s="186"/>
      <c r="N43" s="186"/>
      <c r="O43" s="154"/>
      <c r="P43" s="154"/>
      <c r="Q43" s="154"/>
      <c r="R43" s="153"/>
      <c r="S43" s="153"/>
      <c r="T43" s="190"/>
      <c r="U43" s="190"/>
      <c r="V43" s="190"/>
      <c r="W43" s="190"/>
      <c r="X43" s="190"/>
      <c r="Y43" s="190"/>
      <c r="Z43" s="190"/>
      <c r="AA43" s="190"/>
      <c r="AB43" s="36"/>
    </row>
    <row r="44" spans="1:28" x14ac:dyDescent="0.2">
      <c r="A44" s="86">
        <v>39</v>
      </c>
      <c r="B44" s="85" t="s">
        <v>83</v>
      </c>
      <c r="C44" s="85" t="s">
        <v>84</v>
      </c>
      <c r="D44" s="86" t="str">
        <f t="shared" si="2"/>
        <v/>
      </c>
      <c r="E44" s="89">
        <f>IF(Options!$D$24 = 1, MAX(F44, G44),
IF(Options!$D$25 = 1, AVERAGE(F44,G44),
IF(Options!$D$26 = 1, IFERROR(GEOMEAN(F44, G44), MAX(F44, G44)))))</f>
        <v>6.3636363636363598</v>
      </c>
      <c r="F44" s="89" cm="1">
        <f t="array" ref="F44">IF(Options!$D$18=1, IFERROR(MAX(IF($I$199:$R$199=1,(I44:R44),"")),
     MAX(IF($I$199:$R$199=2,(I44:R44),""))),
IF(Options!$D$19=1, IFERROR(AVERAGE(IF($I$199:$R$199=1,I44:R44,"")),
     AVERAGE(IF($I$199:$R$199=2,(I44:R44),""))),
IF(Options!$D$20=1, IFERROR(IF(OR(IF(ISNUMBER(I44:R44),IF(I$199:R$199 = 1,I44:R44, ""), "")=0), 0, GEOMEAN(IF(ISNUMBER(I44:R44),IF(I$199:R$199 = 1,I44:R44, ""), ""))),
   IF(OR(IF(ISNUMBER(I44:R44),IF(I$199:R$199 = 2,I44:R44, ""), "")=0), 0, GEOMEAN(IF(ISNUMBER(I44:R44),IF(I$199:R$199 = 2,I44:R44, ""), "")))))))</f>
        <v>6.3636363636363598</v>
      </c>
      <c r="G44" s="89" cm="1">
        <f t="array" ref="G44">IF(Options!$D$18=1, IFERROR(MAX(IF($I$200:$R$200=1,(I44:R44),"")),
     MAX(IF($I$200:$R$200=2,(I44:R44),""))),
IF(Options!$D$19=1, IFERROR(AVERAGE(IF($I$200:$R$200=1,(I44:R44),"")),
     AVERAGE(IF($I$200:$R$200=2,(I44:R44),""))),
IF(Options!$D$20=1, IFERROR(IF(OR(IF(ISNUMBER(I44:R44),IF(I$200:R$200 = 1,I44:R44, ""), "")=0), 0, GEOMEAN(IF(ISNUMBER(I44:R44),IF(I$200:R$200 = 1,I44:R44, ""), ""))),
   IF(OR(IF(ISNUMBER(I44:R44),IF(I$200:R$200 = 2,I44:R44, ""), "")=0), 0, GEOMEAN(IF(ISNUMBER(I44:R44),IF(I$200:R$200 = 2,I44:R44, ""), "")))))))</f>
        <v>0</v>
      </c>
      <c r="H44" s="142" t="s">
        <v>84</v>
      </c>
      <c r="I44" s="89">
        <v>6.3636363636363598</v>
      </c>
      <c r="J44" s="89" t="s">
        <v>473</v>
      </c>
      <c r="K44" s="184">
        <v>3</v>
      </c>
      <c r="L44" s="186" t="s">
        <v>473</v>
      </c>
      <c r="M44" s="186"/>
      <c r="N44" s="186"/>
      <c r="O44" s="154"/>
      <c r="P44" s="154"/>
      <c r="Q44" s="154"/>
      <c r="R44" s="153"/>
      <c r="S44" s="153"/>
      <c r="T44" s="190"/>
      <c r="U44" s="190"/>
      <c r="V44" s="190"/>
      <c r="W44" s="190"/>
      <c r="X44" s="190"/>
      <c r="Y44" s="190"/>
      <c r="Z44" s="190"/>
      <c r="AA44" s="190"/>
      <c r="AB44" s="36"/>
    </row>
    <row r="45" spans="1:28" x14ac:dyDescent="0.2">
      <c r="A45" s="86">
        <v>40</v>
      </c>
      <c r="B45" s="85" t="s">
        <v>85</v>
      </c>
      <c r="C45" s="85" t="s">
        <v>86</v>
      </c>
      <c r="D45" s="86" t="str">
        <f t="shared" si="2"/>
        <v/>
      </c>
      <c r="E45" s="89">
        <f>IF(Options!$D$24 = 1, MAX(F45, G45),
IF(Options!$D$25 = 1, AVERAGE(F45,G45),
IF(Options!$D$26 = 1, IFERROR(GEOMEAN(F45, G45), MAX(F45, G45)))))</f>
        <v>3.3971291866028701</v>
      </c>
      <c r="F45" s="89" cm="1">
        <f t="array" ref="F45">IF(Options!$D$18=1, IFERROR(MAX(IF($I$199:$R$199=1,(I45:R45),"")),
     MAX(IF($I$199:$R$199=2,(I45:R45),""))),
IF(Options!$D$19=1, IFERROR(AVERAGE(IF($I$199:$R$199=1,I45:R45,"")),
     AVERAGE(IF($I$199:$R$199=2,(I45:R45),""))),
IF(Options!$D$20=1, IFERROR(IF(OR(IF(ISNUMBER(I45:R45),IF(I$199:R$199 = 1,I45:R45, ""), "")=0), 0, GEOMEAN(IF(ISNUMBER(I45:R45),IF(I$199:R$199 = 1,I45:R45, ""), ""))),
   IF(OR(IF(ISNUMBER(I45:R45),IF(I$199:R$199 = 2,I45:R45, ""), "")=0), 0, GEOMEAN(IF(ISNUMBER(I45:R45),IF(I$199:R$199 = 2,I45:R45, ""), "")))))))</f>
        <v>3.3971291866028701</v>
      </c>
      <c r="G45" s="89" cm="1">
        <f t="array" ref="G45">IF(Options!$D$18=1, IFERROR(MAX(IF($I$200:$R$200=1,(I45:R45),"")),
     MAX(IF($I$200:$R$200=2,(I45:R45),""))),
IF(Options!$D$19=1, IFERROR(AVERAGE(IF($I$200:$R$200=1,(I45:R45),"")),
     AVERAGE(IF($I$200:$R$200=2,(I45:R45),""))),
IF(Options!$D$20=1, IFERROR(IF(OR(IF(ISNUMBER(I45:R45),IF(I$200:R$200 = 1,I45:R45, ""), "")=0), 0, GEOMEAN(IF(ISNUMBER(I45:R45),IF(I$200:R$200 = 1,I45:R45, ""), ""))),
   IF(OR(IF(ISNUMBER(I45:R45),IF(I$200:R$200 = 2,I45:R45, ""), "")=0), 0, GEOMEAN(IF(ISNUMBER(I45:R45),IF(I$200:R$200 = 2,I45:R45, ""), "")))))))</f>
        <v>0</v>
      </c>
      <c r="H45" s="142" t="s">
        <v>86</v>
      </c>
      <c r="I45" s="89">
        <v>3.3971291866028701</v>
      </c>
      <c r="J45" s="89" t="s">
        <v>473</v>
      </c>
      <c r="K45" s="184">
        <v>1</v>
      </c>
      <c r="L45" s="186" t="s">
        <v>473</v>
      </c>
      <c r="M45" s="186"/>
      <c r="N45" s="186"/>
      <c r="O45" s="154"/>
      <c r="P45" s="154"/>
      <c r="Q45" s="154"/>
      <c r="R45" s="153"/>
      <c r="S45" s="153"/>
      <c r="T45" s="190"/>
      <c r="U45" s="190"/>
      <c r="V45" s="190"/>
      <c r="W45" s="190"/>
      <c r="X45" s="190"/>
      <c r="Y45" s="190"/>
      <c r="Z45" s="190"/>
      <c r="AA45" s="190"/>
      <c r="AB45" s="36"/>
    </row>
    <row r="46" spans="1:28" x14ac:dyDescent="0.2">
      <c r="A46" s="86">
        <v>41</v>
      </c>
      <c r="B46" s="85" t="s">
        <v>87</v>
      </c>
      <c r="C46" s="85" t="s">
        <v>88</v>
      </c>
      <c r="D46" s="86" t="str">
        <f t="shared" si="2"/>
        <v/>
      </c>
      <c r="E46" s="89">
        <f>IF(Options!$D$24 = 1, MAX(F46, G46),
IF(Options!$D$25 = 1, AVERAGE(F46,G46),
IF(Options!$D$26 = 1, IFERROR(GEOMEAN(F46, G46), MAX(F46, G46)))))</f>
        <v>4.3301435406698596</v>
      </c>
      <c r="F46" s="89" cm="1">
        <f t="array" ref="F46">IF(Options!$D$18=1, IFERROR(MAX(IF($I$199:$R$199=1,(I46:R46),"")),
     MAX(IF($I$199:$R$199=2,(I46:R46),""))),
IF(Options!$D$19=1, IFERROR(AVERAGE(IF($I$199:$R$199=1,I46:R46,"")),
     AVERAGE(IF($I$199:$R$199=2,(I46:R46),""))),
IF(Options!$D$20=1, IFERROR(IF(OR(IF(ISNUMBER(I46:R46),IF(I$199:R$199 = 1,I46:R46, ""), "")=0), 0, GEOMEAN(IF(ISNUMBER(I46:R46),IF(I$199:R$199 = 1,I46:R46, ""), ""))),
   IF(OR(IF(ISNUMBER(I46:R46),IF(I$199:R$199 = 2,I46:R46, ""), "")=0), 0, GEOMEAN(IF(ISNUMBER(I46:R46),IF(I$199:R$199 = 2,I46:R46, ""), "")))))))</f>
        <v>4.3301435406698596</v>
      </c>
      <c r="G46" s="89" cm="1">
        <f t="array" ref="G46">IF(Options!$D$18=1, IFERROR(MAX(IF($I$200:$R$200=1,(I46:R46),"")),
     MAX(IF($I$200:$R$200=2,(I46:R46),""))),
IF(Options!$D$19=1, IFERROR(AVERAGE(IF($I$200:$R$200=1,(I46:R46),"")),
     AVERAGE(IF($I$200:$R$200=2,(I46:R46),""))),
IF(Options!$D$20=1, IFERROR(IF(OR(IF(ISNUMBER(I46:R46),IF(I$200:R$200 = 1,I46:R46, ""), "")=0), 0, GEOMEAN(IF(ISNUMBER(I46:R46),IF(I$200:R$200 = 1,I46:R46, ""), ""))),
   IF(OR(IF(ISNUMBER(I46:R46),IF(I$200:R$200 = 2,I46:R46, ""), "")=0), 0, GEOMEAN(IF(ISNUMBER(I46:R46),IF(I$200:R$200 = 2,I46:R46, ""), "")))))))</f>
        <v>0</v>
      </c>
      <c r="H46" s="142" t="s">
        <v>88</v>
      </c>
      <c r="I46" s="89">
        <v>4.3301435406698596</v>
      </c>
      <c r="J46" s="89" t="s">
        <v>473</v>
      </c>
      <c r="K46" s="184" t="s">
        <v>473</v>
      </c>
      <c r="L46" s="186" t="s">
        <v>473</v>
      </c>
      <c r="M46" s="186"/>
      <c r="N46" s="186"/>
      <c r="O46" s="154"/>
      <c r="P46" s="154"/>
      <c r="Q46" s="154"/>
      <c r="R46" s="153"/>
      <c r="S46" s="153"/>
      <c r="T46" s="190"/>
      <c r="U46" s="190"/>
      <c r="V46" s="190"/>
      <c r="W46" s="190"/>
      <c r="X46" s="190"/>
      <c r="Y46" s="190"/>
      <c r="Z46" s="190"/>
      <c r="AA46" s="190"/>
      <c r="AB46" s="36"/>
    </row>
    <row r="47" spans="1:28" x14ac:dyDescent="0.2">
      <c r="A47" s="86">
        <v>42</v>
      </c>
      <c r="B47" s="85" t="s">
        <v>89</v>
      </c>
      <c r="C47" s="85" t="s">
        <v>90</v>
      </c>
      <c r="D47" s="86" t="str">
        <f t="shared" si="2"/>
        <v/>
      </c>
      <c r="E47" s="89">
        <f>IF(Options!$D$24 = 1, MAX(F47, G47),
IF(Options!$D$25 = 1, AVERAGE(F47,G47),
IF(Options!$D$26 = 1, IFERROR(GEOMEAN(F47, G47), MAX(F47, G47)))))</f>
        <v>2.12918660287081</v>
      </c>
      <c r="F47" s="89" cm="1">
        <f t="array" ref="F47">IF(Options!$D$18=1, IFERROR(MAX(IF($I$199:$R$199=1,(I47:R47),"")),
     MAX(IF($I$199:$R$199=2,(I47:R47),""))),
IF(Options!$D$19=1, IFERROR(AVERAGE(IF($I$199:$R$199=1,I47:R47,"")),
     AVERAGE(IF($I$199:$R$199=2,(I47:R47),""))),
IF(Options!$D$20=1, IFERROR(IF(OR(IF(ISNUMBER(I47:R47),IF(I$199:R$199 = 1,I47:R47, ""), "")=0), 0, GEOMEAN(IF(ISNUMBER(I47:R47),IF(I$199:R$199 = 1,I47:R47, ""), ""))),
   IF(OR(IF(ISNUMBER(I47:R47),IF(I$199:R$199 = 2,I47:R47, ""), "")=0), 0, GEOMEAN(IF(ISNUMBER(I47:R47),IF(I$199:R$199 = 2,I47:R47, ""), "")))))))</f>
        <v>2.12918660287081</v>
      </c>
      <c r="G47" s="89" cm="1">
        <f t="array" ref="G47">IF(Options!$D$18=1, IFERROR(MAX(IF($I$200:$R$200=1,(I47:R47),"")),
     MAX(IF($I$200:$R$200=2,(I47:R47),""))),
IF(Options!$D$19=1, IFERROR(AVERAGE(IF($I$200:$R$200=1,(I47:R47),"")),
     AVERAGE(IF($I$200:$R$200=2,(I47:R47),""))),
IF(Options!$D$20=1, IFERROR(IF(OR(IF(ISNUMBER(I47:R47),IF(I$200:R$200 = 1,I47:R47, ""), "")=0), 0, GEOMEAN(IF(ISNUMBER(I47:R47),IF(I$200:R$200 = 1,I47:R47, ""), ""))),
   IF(OR(IF(ISNUMBER(I47:R47),IF(I$200:R$200 = 2,I47:R47, ""), "")=0), 0, GEOMEAN(IF(ISNUMBER(I47:R47),IF(I$200:R$200 = 2,I47:R47, ""), "")))))))</f>
        <v>0</v>
      </c>
      <c r="H47" s="142" t="s">
        <v>90</v>
      </c>
      <c r="I47" s="89">
        <v>2.12918660287081</v>
      </c>
      <c r="J47" s="89" t="s">
        <v>473</v>
      </c>
      <c r="K47" s="184">
        <v>1</v>
      </c>
      <c r="L47" s="186" t="s">
        <v>473</v>
      </c>
      <c r="M47" s="186"/>
      <c r="N47" s="186"/>
      <c r="O47" s="154"/>
      <c r="P47" s="154"/>
      <c r="Q47" s="154"/>
      <c r="R47" s="153"/>
      <c r="S47" s="153"/>
      <c r="T47" s="190"/>
      <c r="U47" s="190"/>
      <c r="V47" s="190"/>
      <c r="W47" s="190"/>
      <c r="X47" s="190"/>
      <c r="Y47" s="190"/>
      <c r="Z47" s="190"/>
      <c r="AA47" s="190"/>
      <c r="AB47" s="36"/>
    </row>
    <row r="48" spans="1:28" x14ac:dyDescent="0.2">
      <c r="A48" s="86">
        <v>43</v>
      </c>
      <c r="B48" s="85" t="s">
        <v>91</v>
      </c>
      <c r="C48" s="85" t="s">
        <v>92</v>
      </c>
      <c r="D48" s="86" t="str">
        <f t="shared" si="2"/>
        <v/>
      </c>
      <c r="E48" s="89">
        <f>IF(Options!$D$24 = 1, MAX(F48, G48),
IF(Options!$D$25 = 1, AVERAGE(F48,G48),
IF(Options!$D$26 = 1, IFERROR(GEOMEAN(F48, G48), MAX(F48, G48)))))</f>
        <v>0</v>
      </c>
      <c r="F48" s="89" cm="1">
        <f t="array" ref="F48">IF(Options!$D$18=1, IFERROR(MAX(IF($I$199:$R$199=1,(I48:R48),"")),
     MAX(IF($I$199:$R$199=2,(I48:R48),""))),
IF(Options!$D$19=1, IFERROR(AVERAGE(IF($I$199:$R$199=1,I48:R48,"")),
     AVERAGE(IF($I$199:$R$199=2,(I48:R48),""))),
IF(Options!$D$20=1, IFERROR(IF(OR(IF(ISNUMBER(I48:R48),IF(I$199:R$199 = 1,I48:R48, ""), "")=0), 0, GEOMEAN(IF(ISNUMBER(I48:R48),IF(I$199:R$199 = 1,I48:R48, ""), ""))),
   IF(OR(IF(ISNUMBER(I48:R48),IF(I$199:R$199 = 2,I48:R48, ""), "")=0), 0, GEOMEAN(IF(ISNUMBER(I48:R48),IF(I$199:R$199 = 2,I48:R48, ""), "")))))))</f>
        <v>0</v>
      </c>
      <c r="G48" s="89" cm="1">
        <f t="array" ref="G48">IF(Options!$D$18=1, IFERROR(MAX(IF($I$200:$R$200=1,(I48:R48),"")),
     MAX(IF($I$200:$R$200=2,(I48:R48),""))),
IF(Options!$D$19=1, IFERROR(AVERAGE(IF($I$200:$R$200=1,(I48:R48),"")),
     AVERAGE(IF($I$200:$R$200=2,(I48:R48),""))),
IF(Options!$D$20=1, IFERROR(IF(OR(IF(ISNUMBER(I48:R48),IF(I$200:R$200 = 1,I48:R48, ""), "")=0), 0, GEOMEAN(IF(ISNUMBER(I48:R48),IF(I$200:R$200 = 1,I48:R48, ""), ""))),
   IF(OR(IF(ISNUMBER(I48:R48),IF(I$200:R$200 = 2,I48:R48, ""), "")=0), 0, GEOMEAN(IF(ISNUMBER(I48:R48),IF(I$200:R$200 = 2,I48:R48, ""), "")))))))</f>
        <v>0</v>
      </c>
      <c r="H48" s="142" t="s">
        <v>92</v>
      </c>
      <c r="I48" s="89">
        <v>0</v>
      </c>
      <c r="J48" s="89" t="s">
        <v>473</v>
      </c>
      <c r="K48" s="184">
        <v>3</v>
      </c>
      <c r="L48" s="186" t="s">
        <v>473</v>
      </c>
      <c r="M48" s="186"/>
      <c r="N48" s="186"/>
      <c r="O48" s="154"/>
      <c r="P48" s="154"/>
      <c r="Q48" s="154"/>
      <c r="R48" s="153"/>
      <c r="S48" s="153"/>
      <c r="T48" s="190"/>
      <c r="U48" s="190"/>
      <c r="V48" s="190"/>
      <c r="W48" s="190"/>
      <c r="X48" s="190"/>
      <c r="Y48" s="190"/>
      <c r="Z48" s="190"/>
      <c r="AA48" s="190"/>
      <c r="AB48" s="36"/>
    </row>
    <row r="49" spans="1:28" x14ac:dyDescent="0.2">
      <c r="A49" s="86">
        <v>44</v>
      </c>
      <c r="B49" s="85" t="s">
        <v>93</v>
      </c>
      <c r="C49" s="85" t="s">
        <v>94</v>
      </c>
      <c r="D49" s="86" t="str">
        <f t="shared" si="2"/>
        <v/>
      </c>
      <c r="E49" s="89">
        <f>IF(Options!$D$24 = 1, MAX(F49, G49),
IF(Options!$D$25 = 1, AVERAGE(F49,G49),
IF(Options!$D$26 = 1, IFERROR(GEOMEAN(F49, G49), MAX(F49, G49)))))</f>
        <v>0</v>
      </c>
      <c r="F49" s="89" cm="1">
        <f t="array" ref="F49">IF(Options!$D$18=1, IFERROR(MAX(IF($I$199:$R$199=1,(I49:R49),"")),
     MAX(IF($I$199:$R$199=2,(I49:R49),""))),
IF(Options!$D$19=1, IFERROR(AVERAGE(IF($I$199:$R$199=1,I49:R49,"")),
     AVERAGE(IF($I$199:$R$199=2,(I49:R49),""))),
IF(Options!$D$20=1, IFERROR(IF(OR(IF(ISNUMBER(I49:R49),IF(I$199:R$199 = 1,I49:R49, ""), "")=0), 0, GEOMEAN(IF(ISNUMBER(I49:R49),IF(I$199:R$199 = 1,I49:R49, ""), ""))),
   IF(OR(IF(ISNUMBER(I49:R49),IF(I$199:R$199 = 2,I49:R49, ""), "")=0), 0, GEOMEAN(IF(ISNUMBER(I49:R49),IF(I$199:R$199 = 2,I49:R49, ""), "")))))))</f>
        <v>0</v>
      </c>
      <c r="G49" s="89" cm="1">
        <f t="array" ref="G49">IF(Options!$D$18=1, IFERROR(MAX(IF($I$200:$R$200=1,(I49:R49),"")),
     MAX(IF($I$200:$R$200=2,(I49:R49),""))),
IF(Options!$D$19=1, IFERROR(AVERAGE(IF($I$200:$R$200=1,(I49:R49),"")),
     AVERAGE(IF($I$200:$R$200=2,(I49:R49),""))),
IF(Options!$D$20=1, IFERROR(IF(OR(IF(ISNUMBER(I49:R49),IF(I$200:R$200 = 1,I49:R49, ""), "")=0), 0, GEOMEAN(IF(ISNUMBER(I49:R49),IF(I$200:R$200 = 1,I49:R49, ""), ""))),
   IF(OR(IF(ISNUMBER(I49:R49),IF(I$200:R$200 = 2,I49:R49, ""), "")=0), 0, GEOMEAN(IF(ISNUMBER(I49:R49),IF(I$200:R$200 = 2,I49:R49, ""), "")))))))</f>
        <v>0</v>
      </c>
      <c r="H49" s="142" t="s">
        <v>94</v>
      </c>
      <c r="I49" s="89">
        <v>0</v>
      </c>
      <c r="J49" s="89" t="s">
        <v>473</v>
      </c>
      <c r="K49" s="184">
        <v>3</v>
      </c>
      <c r="L49" s="186" t="s">
        <v>473</v>
      </c>
      <c r="M49" s="186"/>
      <c r="N49" s="186"/>
      <c r="O49" s="154"/>
      <c r="P49" s="154"/>
      <c r="Q49" s="154"/>
      <c r="R49" s="153"/>
      <c r="S49" s="153"/>
      <c r="T49" s="190"/>
      <c r="U49" s="190"/>
      <c r="V49" s="190"/>
      <c r="W49" s="190"/>
      <c r="X49" s="190"/>
      <c r="Y49" s="190"/>
      <c r="Z49" s="190"/>
      <c r="AA49" s="190"/>
      <c r="AB49" s="36"/>
    </row>
    <row r="50" spans="1:28" x14ac:dyDescent="0.2">
      <c r="A50" s="86">
        <v>45</v>
      </c>
      <c r="B50" s="85" t="s">
        <v>95</v>
      </c>
      <c r="C50" s="85" t="s">
        <v>96</v>
      </c>
      <c r="D50" s="86" t="str">
        <f t="shared" si="2"/>
        <v/>
      </c>
      <c r="E50" s="89">
        <f>IF(Options!$D$24 = 1, MAX(F50, G50),
IF(Options!$D$25 = 1, AVERAGE(F50,G50),
IF(Options!$D$26 = 1, IFERROR(GEOMEAN(F50, G50), MAX(F50, G50)))))</f>
        <v>8.2535885167464098</v>
      </c>
      <c r="F50" s="89" cm="1">
        <f t="array" ref="F50">IF(Options!$D$18=1, IFERROR(MAX(IF($I$199:$R$199=1,(I50:R50),"")),
     MAX(IF($I$199:$R$199=2,(I50:R50),""))),
IF(Options!$D$19=1, IFERROR(AVERAGE(IF($I$199:$R$199=1,I50:R50,"")),
     AVERAGE(IF($I$199:$R$199=2,(I50:R50),""))),
IF(Options!$D$20=1, IFERROR(IF(OR(IF(ISNUMBER(I50:R50),IF(I$199:R$199 = 1,I50:R50, ""), "")=0), 0, GEOMEAN(IF(ISNUMBER(I50:R50),IF(I$199:R$199 = 1,I50:R50, ""), ""))),
   IF(OR(IF(ISNUMBER(I50:R50),IF(I$199:R$199 = 2,I50:R50, ""), "")=0), 0, GEOMEAN(IF(ISNUMBER(I50:R50),IF(I$199:R$199 = 2,I50:R50, ""), "")))))))</f>
        <v>8.2535885167464098</v>
      </c>
      <c r="G50" s="89" cm="1">
        <f t="array" ref="G50">IF(Options!$D$18=1, IFERROR(MAX(IF($I$200:$R$200=1,(I50:R50),"")),
     MAX(IF($I$200:$R$200=2,(I50:R50),""))),
IF(Options!$D$19=1, IFERROR(AVERAGE(IF($I$200:$R$200=1,(I50:R50),"")),
     AVERAGE(IF($I$200:$R$200=2,(I50:R50),""))),
IF(Options!$D$20=1, IFERROR(IF(OR(IF(ISNUMBER(I50:R50),IF(I$200:R$200 = 1,I50:R50, ""), "")=0), 0, GEOMEAN(IF(ISNUMBER(I50:R50),IF(I$200:R$200 = 1,I50:R50, ""), ""))),
   IF(OR(IF(ISNUMBER(I50:R50),IF(I$200:R$200 = 2,I50:R50, ""), "")=0), 0, GEOMEAN(IF(ISNUMBER(I50:R50),IF(I$200:R$200 = 2,I50:R50, ""), "")))))))</f>
        <v>0</v>
      </c>
      <c r="H50" s="142" t="s">
        <v>96</v>
      </c>
      <c r="I50" s="89">
        <v>8.2535885167464098</v>
      </c>
      <c r="J50" s="89" t="s">
        <v>473</v>
      </c>
      <c r="K50" s="184">
        <v>3</v>
      </c>
      <c r="L50" s="186" t="s">
        <v>473</v>
      </c>
      <c r="M50" s="186"/>
      <c r="N50" s="186"/>
      <c r="O50" s="154"/>
      <c r="P50" s="154"/>
      <c r="Q50" s="154"/>
      <c r="R50" s="153"/>
      <c r="S50" s="153"/>
      <c r="T50" s="190"/>
      <c r="U50" s="190"/>
      <c r="V50" s="190"/>
      <c r="W50" s="190"/>
      <c r="X50" s="190"/>
      <c r="Y50" s="190"/>
      <c r="Z50" s="190"/>
      <c r="AA50" s="190"/>
      <c r="AB50" s="36"/>
    </row>
    <row r="51" spans="1:28" x14ac:dyDescent="0.2">
      <c r="A51" s="86">
        <v>46</v>
      </c>
      <c r="B51" s="85" t="s">
        <v>97</v>
      </c>
      <c r="C51" s="85" t="s">
        <v>98</v>
      </c>
      <c r="D51" s="86" t="str">
        <f t="shared" si="2"/>
        <v/>
      </c>
      <c r="E51" s="89">
        <f>IF(Options!$D$24 = 1, MAX(F51, G51),
IF(Options!$D$25 = 1, AVERAGE(F51,G51),
IF(Options!$D$26 = 1, IFERROR(GEOMEAN(F51, G51), MAX(F51, G51)))))</f>
        <v>5.5023923444976104</v>
      </c>
      <c r="F51" s="89" cm="1">
        <f t="array" ref="F51">IF(Options!$D$18=1, IFERROR(MAX(IF($I$199:$R$199=1,(I51:R51),"")),
     MAX(IF($I$199:$R$199=2,(I51:R51),""))),
IF(Options!$D$19=1, IFERROR(AVERAGE(IF($I$199:$R$199=1,I51:R51,"")),
     AVERAGE(IF($I$199:$R$199=2,(I51:R51),""))),
IF(Options!$D$20=1, IFERROR(IF(OR(IF(ISNUMBER(I51:R51),IF(I$199:R$199 = 1,I51:R51, ""), "")=0), 0, GEOMEAN(IF(ISNUMBER(I51:R51),IF(I$199:R$199 = 1,I51:R51, ""), ""))),
   IF(OR(IF(ISNUMBER(I51:R51),IF(I$199:R$199 = 2,I51:R51, ""), "")=0), 0, GEOMEAN(IF(ISNUMBER(I51:R51),IF(I$199:R$199 = 2,I51:R51, ""), "")))))))</f>
        <v>5.5023923444976104</v>
      </c>
      <c r="G51" s="89" cm="1">
        <f t="array" ref="G51">IF(Options!$D$18=1, IFERROR(MAX(IF($I$200:$R$200=1,(I51:R51),"")),
     MAX(IF($I$200:$R$200=2,(I51:R51),""))),
IF(Options!$D$19=1, IFERROR(AVERAGE(IF($I$200:$R$200=1,(I51:R51),"")),
     AVERAGE(IF($I$200:$R$200=2,(I51:R51),""))),
IF(Options!$D$20=1, IFERROR(IF(OR(IF(ISNUMBER(I51:R51),IF(I$200:R$200 = 1,I51:R51, ""), "")=0), 0, GEOMEAN(IF(ISNUMBER(I51:R51),IF(I$200:R$200 = 1,I51:R51, ""), ""))),
   IF(OR(IF(ISNUMBER(I51:R51),IF(I$200:R$200 = 2,I51:R51, ""), "")=0), 0, GEOMEAN(IF(ISNUMBER(I51:R51),IF(I$200:R$200 = 2,I51:R51, ""), "")))))))</f>
        <v>0</v>
      </c>
      <c r="H51" s="142" t="s">
        <v>98</v>
      </c>
      <c r="I51" s="89">
        <v>5.5023923444976104</v>
      </c>
      <c r="J51" s="89" t="s">
        <v>473</v>
      </c>
      <c r="K51" s="184" t="s">
        <v>473</v>
      </c>
      <c r="L51" s="186" t="s">
        <v>473</v>
      </c>
      <c r="M51" s="186"/>
      <c r="N51" s="186"/>
      <c r="O51" s="154"/>
      <c r="P51" s="154"/>
      <c r="Q51" s="154"/>
      <c r="R51" s="153"/>
      <c r="S51" s="153"/>
      <c r="T51" s="190"/>
      <c r="U51" s="190"/>
      <c r="V51" s="190"/>
      <c r="W51" s="190"/>
      <c r="X51" s="190"/>
      <c r="Y51" s="190"/>
      <c r="Z51" s="190"/>
      <c r="AA51" s="190"/>
      <c r="AB51" s="36"/>
    </row>
    <row r="52" spans="1:28" x14ac:dyDescent="0.2">
      <c r="A52" s="86">
        <v>47</v>
      </c>
      <c r="B52" s="85" t="s">
        <v>99</v>
      </c>
      <c r="C52" s="85" t="s">
        <v>100</v>
      </c>
      <c r="D52" s="86" t="str">
        <f t="shared" si="2"/>
        <v/>
      </c>
      <c r="E52" s="89">
        <f>IF(Options!$D$24 = 1, MAX(F52, G52),
IF(Options!$D$25 = 1, AVERAGE(F52,G52),
IF(Options!$D$26 = 1, IFERROR(GEOMEAN(F52, G52), MAX(F52, G52)))))</f>
        <v>0</v>
      </c>
      <c r="F52" s="89" cm="1">
        <f t="array" ref="F52">IF(Options!$D$18=1, IFERROR(MAX(IF($I$199:$R$199=1,(I52:R52),"")),
     MAX(IF($I$199:$R$199=2,(I52:R52),""))),
IF(Options!$D$19=1, IFERROR(AVERAGE(IF($I$199:$R$199=1,I52:R52,"")),
     AVERAGE(IF($I$199:$R$199=2,(I52:R52),""))),
IF(Options!$D$20=1, IFERROR(IF(OR(IF(ISNUMBER(I52:R52),IF(I$199:R$199 = 1,I52:R52, ""), "")=0), 0, GEOMEAN(IF(ISNUMBER(I52:R52),IF(I$199:R$199 = 1,I52:R52, ""), ""))),
   IF(OR(IF(ISNUMBER(I52:R52),IF(I$199:R$199 = 2,I52:R52, ""), "")=0), 0, GEOMEAN(IF(ISNUMBER(I52:R52),IF(I$199:R$199 = 2,I52:R52, ""), "")))))))</f>
        <v>0</v>
      </c>
      <c r="G52" s="89" cm="1">
        <f t="array" ref="G52">IF(Options!$D$18=1, IFERROR(MAX(IF($I$200:$R$200=1,(I52:R52),"")),
     MAX(IF($I$200:$R$200=2,(I52:R52),""))),
IF(Options!$D$19=1, IFERROR(AVERAGE(IF($I$200:$R$200=1,(I52:R52),"")),
     AVERAGE(IF($I$200:$R$200=2,(I52:R52),""))),
IF(Options!$D$20=1, IFERROR(IF(OR(IF(ISNUMBER(I52:R52),IF(I$200:R$200 = 1,I52:R52, ""), "")=0), 0, GEOMEAN(IF(ISNUMBER(I52:R52),IF(I$200:R$200 = 1,I52:R52, ""), ""))),
   IF(OR(IF(ISNUMBER(I52:R52),IF(I$200:R$200 = 2,I52:R52, ""), "")=0), 0, GEOMEAN(IF(ISNUMBER(I52:R52),IF(I$200:R$200 = 2,I52:R52, ""), "")))))))</f>
        <v>0</v>
      </c>
      <c r="H52" s="142" t="s">
        <v>100</v>
      </c>
      <c r="I52" s="89">
        <v>0</v>
      </c>
      <c r="J52" s="89" t="s">
        <v>473</v>
      </c>
      <c r="K52" s="184">
        <v>1</v>
      </c>
      <c r="L52" s="186" t="s">
        <v>473</v>
      </c>
      <c r="M52" s="186"/>
      <c r="N52" s="186"/>
      <c r="O52" s="154"/>
      <c r="P52" s="154"/>
      <c r="Q52" s="154"/>
      <c r="R52" s="153"/>
      <c r="S52" s="153"/>
      <c r="T52" s="190"/>
      <c r="U52" s="190"/>
      <c r="V52" s="190"/>
      <c r="W52" s="190"/>
      <c r="X52" s="190"/>
      <c r="Y52" s="190"/>
      <c r="Z52" s="190"/>
      <c r="AA52" s="190"/>
      <c r="AB52" s="36"/>
    </row>
    <row r="53" spans="1:28" x14ac:dyDescent="0.2">
      <c r="A53" s="86">
        <v>48</v>
      </c>
      <c r="B53" s="85" t="s">
        <v>101</v>
      </c>
      <c r="C53" s="85" t="s">
        <v>102</v>
      </c>
      <c r="D53" s="86" t="str">
        <f t="shared" si="2"/>
        <v/>
      </c>
      <c r="E53" s="89">
        <f>IF(Options!$D$24 = 1, MAX(F53, G53),
IF(Options!$D$25 = 1, AVERAGE(F53,G53),
IF(Options!$D$26 = 1, IFERROR(GEOMEAN(F53, G53), MAX(F53, G53)))))</f>
        <v>4.5933014354067003</v>
      </c>
      <c r="F53" s="89" cm="1">
        <f t="array" ref="F53">IF(Options!$D$18=1, IFERROR(MAX(IF($I$199:$R$199=1,(I53:R53),"")),
     MAX(IF($I$199:$R$199=2,(I53:R53),""))),
IF(Options!$D$19=1, IFERROR(AVERAGE(IF($I$199:$R$199=1,I53:R53,"")),
     AVERAGE(IF($I$199:$R$199=2,(I53:R53),""))),
IF(Options!$D$20=1, IFERROR(IF(OR(IF(ISNUMBER(I53:R53),IF(I$199:R$199 = 1,I53:R53, ""), "")=0), 0, GEOMEAN(IF(ISNUMBER(I53:R53),IF(I$199:R$199 = 1,I53:R53, ""), ""))),
   IF(OR(IF(ISNUMBER(I53:R53),IF(I$199:R$199 = 2,I53:R53, ""), "")=0), 0, GEOMEAN(IF(ISNUMBER(I53:R53),IF(I$199:R$199 = 2,I53:R53, ""), "")))))))</f>
        <v>4.5933014354067003</v>
      </c>
      <c r="G53" s="89" cm="1">
        <f t="array" ref="G53">IF(Options!$D$18=1, IFERROR(MAX(IF($I$200:$R$200=1,(I53:R53),"")),
     MAX(IF($I$200:$R$200=2,(I53:R53),""))),
IF(Options!$D$19=1, IFERROR(AVERAGE(IF($I$200:$R$200=1,(I53:R53),"")),
     AVERAGE(IF($I$200:$R$200=2,(I53:R53),""))),
IF(Options!$D$20=1, IFERROR(IF(OR(IF(ISNUMBER(I53:R53),IF(I$200:R$200 = 1,I53:R53, ""), "")=0), 0, GEOMEAN(IF(ISNUMBER(I53:R53),IF(I$200:R$200 = 1,I53:R53, ""), ""))),
   IF(OR(IF(ISNUMBER(I53:R53),IF(I$200:R$200 = 2,I53:R53, ""), "")=0), 0, GEOMEAN(IF(ISNUMBER(I53:R53),IF(I$200:R$200 = 2,I53:R53, ""), "")))))))</f>
        <v>0</v>
      </c>
      <c r="H53" s="142" t="s">
        <v>102</v>
      </c>
      <c r="I53" s="89">
        <v>4.5933014354067003</v>
      </c>
      <c r="J53" s="89" t="s">
        <v>473</v>
      </c>
      <c r="K53" s="184">
        <v>3</v>
      </c>
      <c r="L53" s="186" t="s">
        <v>473</v>
      </c>
      <c r="M53" s="186"/>
      <c r="N53" s="186"/>
      <c r="O53" s="154"/>
      <c r="P53" s="154"/>
      <c r="Q53" s="154"/>
      <c r="R53" s="153"/>
      <c r="S53" s="153"/>
      <c r="T53" s="190"/>
      <c r="U53" s="190"/>
      <c r="V53" s="190"/>
      <c r="W53" s="190"/>
      <c r="X53" s="190"/>
      <c r="Y53" s="190"/>
      <c r="Z53" s="190"/>
      <c r="AA53" s="190"/>
      <c r="AB53" s="36"/>
    </row>
    <row r="54" spans="1:28" x14ac:dyDescent="0.2">
      <c r="A54" s="86">
        <v>49</v>
      </c>
      <c r="B54" s="85" t="s">
        <v>103</v>
      </c>
      <c r="C54" s="85" t="s">
        <v>104</v>
      </c>
      <c r="D54" s="86" t="str">
        <f t="shared" si="2"/>
        <v/>
      </c>
      <c r="E54" s="89">
        <f>IF(Options!$D$24 = 1, MAX(F54, G54),
IF(Options!$D$25 = 1, AVERAGE(F54,G54),
IF(Options!$D$26 = 1, IFERROR(GEOMEAN(F54, G54), MAX(F54, G54)))))</f>
        <v>2.9665071770334901</v>
      </c>
      <c r="F54" s="89" cm="1">
        <f t="array" ref="F54">IF(Options!$D$18=1, IFERROR(MAX(IF($I$199:$R$199=1,(I54:R54),"")),
     MAX(IF($I$199:$R$199=2,(I54:R54),""))),
IF(Options!$D$19=1, IFERROR(AVERAGE(IF($I$199:$R$199=1,I54:R54,"")),
     AVERAGE(IF($I$199:$R$199=2,(I54:R54),""))),
IF(Options!$D$20=1, IFERROR(IF(OR(IF(ISNUMBER(I54:R54),IF(I$199:R$199 = 1,I54:R54, ""), "")=0), 0, GEOMEAN(IF(ISNUMBER(I54:R54),IF(I$199:R$199 = 1,I54:R54, ""), ""))),
   IF(OR(IF(ISNUMBER(I54:R54),IF(I$199:R$199 = 2,I54:R54, ""), "")=0), 0, GEOMEAN(IF(ISNUMBER(I54:R54),IF(I$199:R$199 = 2,I54:R54, ""), "")))))))</f>
        <v>2.9665071770334901</v>
      </c>
      <c r="G54" s="89" cm="1">
        <f t="array" ref="G54">IF(Options!$D$18=1, IFERROR(MAX(IF($I$200:$R$200=1,(I54:R54),"")),
     MAX(IF($I$200:$R$200=2,(I54:R54),""))),
IF(Options!$D$19=1, IFERROR(AVERAGE(IF($I$200:$R$200=1,(I54:R54),"")),
     AVERAGE(IF($I$200:$R$200=2,(I54:R54),""))),
IF(Options!$D$20=1, IFERROR(IF(OR(IF(ISNUMBER(I54:R54),IF(I$200:R$200 = 1,I54:R54, ""), "")=0), 0, GEOMEAN(IF(ISNUMBER(I54:R54),IF(I$200:R$200 = 1,I54:R54, ""), ""))),
   IF(OR(IF(ISNUMBER(I54:R54),IF(I$200:R$200 = 2,I54:R54, ""), "")=0), 0, GEOMEAN(IF(ISNUMBER(I54:R54),IF(I$200:R$200 = 2,I54:R54, ""), "")))))))</f>
        <v>0</v>
      </c>
      <c r="H54" s="142" t="s">
        <v>104</v>
      </c>
      <c r="I54" s="89">
        <v>2.9665071770334901</v>
      </c>
      <c r="J54" s="89" t="s">
        <v>473</v>
      </c>
      <c r="K54" s="184">
        <v>1</v>
      </c>
      <c r="L54" s="186" t="s">
        <v>473</v>
      </c>
      <c r="M54" s="186"/>
      <c r="N54" s="186"/>
      <c r="O54" s="154"/>
      <c r="P54" s="154"/>
      <c r="Q54" s="154"/>
      <c r="R54" s="153"/>
      <c r="S54" s="153"/>
      <c r="T54" s="190"/>
      <c r="U54" s="190"/>
      <c r="V54" s="190"/>
      <c r="W54" s="190"/>
      <c r="X54" s="190"/>
      <c r="Y54" s="190"/>
      <c r="Z54" s="190"/>
      <c r="AA54" s="190"/>
      <c r="AB54" s="36"/>
    </row>
    <row r="55" spans="1:28" x14ac:dyDescent="0.2">
      <c r="A55" s="86">
        <v>50</v>
      </c>
      <c r="B55" s="85" t="s">
        <v>105</v>
      </c>
      <c r="C55" s="85" t="s">
        <v>106</v>
      </c>
      <c r="D55" s="86" t="str">
        <f t="shared" si="2"/>
        <v/>
      </c>
      <c r="E55" s="89">
        <f>IF(Options!$D$24 = 1, MAX(F55, G55),
IF(Options!$D$25 = 1, AVERAGE(F55,G55),
IF(Options!$D$26 = 1, IFERROR(GEOMEAN(F55, G55), MAX(F55, G55)))))</f>
        <v>5.1435406698564599</v>
      </c>
      <c r="F55" s="89" cm="1">
        <f t="array" ref="F55">IF(Options!$D$18=1, IFERROR(MAX(IF($I$199:$R$199=1,(I55:R55),"")),
     MAX(IF($I$199:$R$199=2,(I55:R55),""))),
IF(Options!$D$19=1, IFERROR(AVERAGE(IF($I$199:$R$199=1,I55:R55,"")),
     AVERAGE(IF($I$199:$R$199=2,(I55:R55),""))),
IF(Options!$D$20=1, IFERROR(IF(OR(IF(ISNUMBER(I55:R55),IF(I$199:R$199 = 1,I55:R55, ""), "")=0), 0, GEOMEAN(IF(ISNUMBER(I55:R55),IF(I$199:R$199 = 1,I55:R55, ""), ""))),
   IF(OR(IF(ISNUMBER(I55:R55),IF(I$199:R$199 = 2,I55:R55, ""), "")=0), 0, GEOMEAN(IF(ISNUMBER(I55:R55),IF(I$199:R$199 = 2,I55:R55, ""), "")))))))</f>
        <v>5.1435406698564599</v>
      </c>
      <c r="G55" s="89" cm="1">
        <f t="array" ref="G55">IF(Options!$D$18=1, IFERROR(MAX(IF($I$200:$R$200=1,(I55:R55),"")),
     MAX(IF($I$200:$R$200=2,(I55:R55),""))),
IF(Options!$D$19=1, IFERROR(AVERAGE(IF($I$200:$R$200=1,(I55:R55),"")),
     AVERAGE(IF($I$200:$R$200=2,(I55:R55),""))),
IF(Options!$D$20=1, IFERROR(IF(OR(IF(ISNUMBER(I55:R55),IF(I$200:R$200 = 1,I55:R55, ""), "")=0), 0, GEOMEAN(IF(ISNUMBER(I55:R55),IF(I$200:R$200 = 1,I55:R55, ""), ""))),
   IF(OR(IF(ISNUMBER(I55:R55),IF(I$200:R$200 = 2,I55:R55, ""), "")=0), 0, GEOMEAN(IF(ISNUMBER(I55:R55),IF(I$200:R$200 = 2,I55:R55, ""), "")))))))</f>
        <v>0</v>
      </c>
      <c r="H55" s="142" t="s">
        <v>106</v>
      </c>
      <c r="I55" s="89">
        <v>5.1435406698564599</v>
      </c>
      <c r="J55" s="89" t="s">
        <v>473</v>
      </c>
      <c r="K55" s="184">
        <v>3</v>
      </c>
      <c r="L55" s="186" t="s">
        <v>473</v>
      </c>
      <c r="M55" s="186"/>
      <c r="N55" s="186"/>
      <c r="O55" s="154"/>
      <c r="P55" s="154"/>
      <c r="Q55" s="154"/>
      <c r="R55" s="153"/>
      <c r="S55" s="153"/>
      <c r="T55" s="190"/>
      <c r="U55" s="190"/>
      <c r="V55" s="190"/>
      <c r="W55" s="190"/>
      <c r="X55" s="190"/>
      <c r="Y55" s="190"/>
      <c r="Z55" s="190"/>
      <c r="AA55" s="190"/>
      <c r="AB55" s="36"/>
    </row>
    <row r="56" spans="1:28" x14ac:dyDescent="0.2">
      <c r="A56" s="86">
        <v>51</v>
      </c>
      <c r="B56" s="85" t="s">
        <v>107</v>
      </c>
      <c r="C56" s="85" t="s">
        <v>108</v>
      </c>
      <c r="D56" s="86" t="str">
        <f t="shared" si="2"/>
        <v/>
      </c>
      <c r="E56" s="89">
        <f>IF(Options!$D$24 = 1, MAX(F56, G56),
IF(Options!$D$25 = 1, AVERAGE(F56,G56),
IF(Options!$D$26 = 1, IFERROR(GEOMEAN(F56, G56), MAX(F56, G56)))))</f>
        <v>1.79425837320574</v>
      </c>
      <c r="F56" s="89" cm="1">
        <f t="array" ref="F56">IF(Options!$D$18=1, IFERROR(MAX(IF($I$199:$R$199=1,(I56:R56),"")),
     MAX(IF($I$199:$R$199=2,(I56:R56),""))),
IF(Options!$D$19=1, IFERROR(AVERAGE(IF($I$199:$R$199=1,I56:R56,"")),
     AVERAGE(IF($I$199:$R$199=2,(I56:R56),""))),
IF(Options!$D$20=1, IFERROR(IF(OR(IF(ISNUMBER(I56:R56),IF(I$199:R$199 = 1,I56:R56, ""), "")=0), 0, GEOMEAN(IF(ISNUMBER(I56:R56),IF(I$199:R$199 = 1,I56:R56, ""), ""))),
   IF(OR(IF(ISNUMBER(I56:R56),IF(I$199:R$199 = 2,I56:R56, ""), "")=0), 0, GEOMEAN(IF(ISNUMBER(I56:R56),IF(I$199:R$199 = 2,I56:R56, ""), "")))))))</f>
        <v>1.79425837320574</v>
      </c>
      <c r="G56" s="89" cm="1">
        <f t="array" ref="G56">IF(Options!$D$18=1, IFERROR(MAX(IF($I$200:$R$200=1,(I56:R56),"")),
     MAX(IF($I$200:$R$200=2,(I56:R56),""))),
IF(Options!$D$19=1, IFERROR(AVERAGE(IF($I$200:$R$200=1,(I56:R56),"")),
     AVERAGE(IF($I$200:$R$200=2,(I56:R56),""))),
IF(Options!$D$20=1, IFERROR(IF(OR(IF(ISNUMBER(I56:R56),IF(I$200:R$200 = 1,I56:R56, ""), "")=0), 0, GEOMEAN(IF(ISNUMBER(I56:R56),IF(I$200:R$200 = 1,I56:R56, ""), ""))),
   IF(OR(IF(ISNUMBER(I56:R56),IF(I$200:R$200 = 2,I56:R56, ""), "")=0), 0, GEOMEAN(IF(ISNUMBER(I56:R56),IF(I$200:R$200 = 2,I56:R56, ""), "")))))))</f>
        <v>0</v>
      </c>
      <c r="H56" s="142" t="s">
        <v>108</v>
      </c>
      <c r="I56" s="89">
        <v>1.79425837320574</v>
      </c>
      <c r="J56" s="89" t="s">
        <v>473</v>
      </c>
      <c r="K56" s="184">
        <v>1</v>
      </c>
      <c r="L56" s="186" t="s">
        <v>473</v>
      </c>
      <c r="M56" s="186"/>
      <c r="N56" s="186"/>
      <c r="O56" s="154"/>
      <c r="P56" s="154"/>
      <c r="Q56" s="154"/>
      <c r="R56" s="153"/>
      <c r="S56" s="153"/>
      <c r="T56" s="190"/>
      <c r="U56" s="190"/>
      <c r="V56" s="190"/>
      <c r="W56" s="190"/>
      <c r="X56" s="190"/>
      <c r="Y56" s="190"/>
      <c r="Z56" s="190"/>
      <c r="AA56" s="190"/>
      <c r="AB56" s="36"/>
    </row>
    <row r="57" spans="1:28" x14ac:dyDescent="0.2">
      <c r="A57" s="86">
        <v>52</v>
      </c>
      <c r="B57" s="85" t="s">
        <v>109</v>
      </c>
      <c r="C57" s="85" t="s">
        <v>110</v>
      </c>
      <c r="D57" s="86" t="str">
        <f t="shared" si="2"/>
        <v/>
      </c>
      <c r="E57" s="89">
        <f>IF(Options!$D$24 = 1, MAX(F57, G57),
IF(Options!$D$25 = 1, AVERAGE(F57,G57),
IF(Options!$D$26 = 1, IFERROR(GEOMEAN(F57, G57), MAX(F57, G57)))))</f>
        <v>10</v>
      </c>
      <c r="F57" s="89" cm="1">
        <f t="array" ref="F57">IF(Options!$D$18=1, IFERROR(MAX(IF($I$199:$R$199=1,(I57:R57),"")),
     MAX(IF($I$199:$R$199=2,(I57:R57),""))),
IF(Options!$D$19=1, IFERROR(AVERAGE(IF($I$199:$R$199=1,I57:R57,"")),
     AVERAGE(IF($I$199:$R$199=2,(I57:R57),""))),
IF(Options!$D$20=1, IFERROR(IF(OR(IF(ISNUMBER(I57:R57),IF(I$199:R$199 = 1,I57:R57, ""), "")=0), 0, GEOMEAN(IF(ISNUMBER(I57:R57),IF(I$199:R$199 = 1,I57:R57, ""), ""))),
   IF(OR(IF(ISNUMBER(I57:R57),IF(I$199:R$199 = 2,I57:R57, ""), "")=0), 0, GEOMEAN(IF(ISNUMBER(I57:R57),IF(I$199:R$199 = 2,I57:R57, ""), "")))))))</f>
        <v>10</v>
      </c>
      <c r="G57" s="89" cm="1">
        <f t="array" ref="G57">IF(Options!$D$18=1, IFERROR(MAX(IF($I$200:$R$200=1,(I57:R57),"")),
     MAX(IF($I$200:$R$200=2,(I57:R57),""))),
IF(Options!$D$19=1, IFERROR(AVERAGE(IF($I$200:$R$200=1,(I57:R57),"")),
     AVERAGE(IF($I$200:$R$200=2,(I57:R57),""))),
IF(Options!$D$20=1, IFERROR(IF(OR(IF(ISNUMBER(I57:R57),IF(I$200:R$200 = 1,I57:R57, ""), "")=0), 0, GEOMEAN(IF(ISNUMBER(I57:R57),IF(I$200:R$200 = 1,I57:R57, ""), ""))),
   IF(OR(IF(ISNUMBER(I57:R57),IF(I$200:R$200 = 2,I57:R57, ""), "")=0), 0, GEOMEAN(IF(ISNUMBER(I57:R57),IF(I$200:R$200 = 2,I57:R57, ""), "")))))))</f>
        <v>0</v>
      </c>
      <c r="H57" s="142" t="s">
        <v>110</v>
      </c>
      <c r="I57" s="89">
        <v>10</v>
      </c>
      <c r="J57" s="89" t="s">
        <v>473</v>
      </c>
      <c r="K57" s="184" t="s">
        <v>473</v>
      </c>
      <c r="L57" s="186" t="s">
        <v>473</v>
      </c>
      <c r="M57" s="186"/>
      <c r="N57" s="186"/>
      <c r="O57" s="154"/>
      <c r="P57" s="154"/>
      <c r="Q57" s="154"/>
      <c r="R57" s="153"/>
      <c r="S57" s="153"/>
      <c r="T57" s="190"/>
      <c r="U57" s="190"/>
      <c r="V57" s="190"/>
      <c r="W57" s="190"/>
      <c r="X57" s="190"/>
      <c r="Y57" s="190"/>
      <c r="Z57" s="190"/>
      <c r="AA57" s="190"/>
      <c r="AB57" s="36"/>
    </row>
    <row r="58" spans="1:28" x14ac:dyDescent="0.2">
      <c r="A58" s="86">
        <v>53</v>
      </c>
      <c r="B58" s="85" t="s">
        <v>111</v>
      </c>
      <c r="C58" s="85" t="s">
        <v>112</v>
      </c>
      <c r="D58" s="86" t="str">
        <f t="shared" si="2"/>
        <v/>
      </c>
      <c r="E58" s="89">
        <f>IF(Options!$D$24 = 1, MAX(F58, G58),
IF(Options!$D$25 = 1, AVERAGE(F58,G58),
IF(Options!$D$26 = 1, IFERROR(GEOMEAN(F58, G58), MAX(F58, G58)))))</f>
        <v>0</v>
      </c>
      <c r="F58" s="89" cm="1">
        <f t="array" ref="F58">IF(Options!$D$18=1, IFERROR(MAX(IF($I$199:$R$199=1,(I58:R58),"")),
     MAX(IF($I$199:$R$199=2,(I58:R58),""))),
IF(Options!$D$19=1, IFERROR(AVERAGE(IF($I$199:$R$199=1,I58:R58,"")),
     AVERAGE(IF($I$199:$R$199=2,(I58:R58),""))),
IF(Options!$D$20=1, IFERROR(IF(OR(IF(ISNUMBER(I58:R58),IF(I$199:R$199 = 1,I58:R58, ""), "")=0), 0, GEOMEAN(IF(ISNUMBER(I58:R58),IF(I$199:R$199 = 1,I58:R58, ""), ""))),
   IF(OR(IF(ISNUMBER(I58:R58),IF(I$199:R$199 = 2,I58:R58, ""), "")=0), 0, GEOMEAN(IF(ISNUMBER(I58:R58),IF(I$199:R$199 = 2,I58:R58, ""), "")))))))</f>
        <v>0</v>
      </c>
      <c r="G58" s="89" cm="1">
        <f t="array" ref="G58">IF(Options!$D$18=1, IFERROR(MAX(IF($I$200:$R$200=1,(I58:R58),"")),
     MAX(IF($I$200:$R$200=2,(I58:R58),""))),
IF(Options!$D$19=1, IFERROR(AVERAGE(IF($I$200:$R$200=1,(I58:R58),"")),
     AVERAGE(IF($I$200:$R$200=2,(I58:R58),""))),
IF(Options!$D$20=1, IFERROR(IF(OR(IF(ISNUMBER(I58:R58),IF(I$200:R$200 = 1,I58:R58, ""), "")=0), 0, GEOMEAN(IF(ISNUMBER(I58:R58),IF(I$200:R$200 = 1,I58:R58, ""), ""))),
   IF(OR(IF(ISNUMBER(I58:R58),IF(I$200:R$200 = 2,I58:R58, ""), "")=0), 0, GEOMEAN(IF(ISNUMBER(I58:R58),IF(I$200:R$200 = 2,I58:R58, ""), "")))))))</f>
        <v>0</v>
      </c>
      <c r="H58" s="142" t="s">
        <v>112</v>
      </c>
      <c r="I58" s="89">
        <v>0</v>
      </c>
      <c r="J58" s="89" t="s">
        <v>473</v>
      </c>
      <c r="K58" s="184">
        <v>3</v>
      </c>
      <c r="L58" s="186" t="s">
        <v>473</v>
      </c>
      <c r="M58" s="186"/>
      <c r="N58" s="186"/>
      <c r="O58" s="154"/>
      <c r="P58" s="154"/>
      <c r="Q58" s="154"/>
      <c r="R58" s="153"/>
      <c r="S58" s="153"/>
      <c r="T58" s="190"/>
      <c r="U58" s="190"/>
      <c r="V58" s="190"/>
      <c r="W58" s="190"/>
      <c r="X58" s="190"/>
      <c r="Y58" s="190"/>
      <c r="Z58" s="190"/>
      <c r="AA58" s="190"/>
      <c r="AB58" s="36"/>
    </row>
    <row r="59" spans="1:28" x14ac:dyDescent="0.2">
      <c r="A59" s="86">
        <v>54</v>
      </c>
      <c r="B59" s="85" t="s">
        <v>113</v>
      </c>
      <c r="C59" s="85" t="s">
        <v>114</v>
      </c>
      <c r="D59" s="86" t="str">
        <f t="shared" si="2"/>
        <v/>
      </c>
      <c r="E59" s="89">
        <f>IF(Options!$D$24 = 1, MAX(F59, G59),
IF(Options!$D$25 = 1, AVERAGE(F59,G59),
IF(Options!$D$26 = 1, IFERROR(GEOMEAN(F59, G59), MAX(F59, G59)))))</f>
        <v>2.2488038277512001</v>
      </c>
      <c r="F59" s="89" cm="1">
        <f t="array" ref="F59">IF(Options!$D$18=1, IFERROR(MAX(IF($I$199:$R$199=1,(I59:R59),"")),
     MAX(IF($I$199:$R$199=2,(I59:R59),""))),
IF(Options!$D$19=1, IFERROR(AVERAGE(IF($I$199:$R$199=1,I59:R59,"")),
     AVERAGE(IF($I$199:$R$199=2,(I59:R59),""))),
IF(Options!$D$20=1, IFERROR(IF(OR(IF(ISNUMBER(I59:R59),IF(I$199:R$199 = 1,I59:R59, ""), "")=0), 0, GEOMEAN(IF(ISNUMBER(I59:R59),IF(I$199:R$199 = 1,I59:R59, ""), ""))),
   IF(OR(IF(ISNUMBER(I59:R59),IF(I$199:R$199 = 2,I59:R59, ""), "")=0), 0, GEOMEAN(IF(ISNUMBER(I59:R59),IF(I$199:R$199 = 2,I59:R59, ""), "")))))))</f>
        <v>2.2488038277512001</v>
      </c>
      <c r="G59" s="89" cm="1">
        <f t="array" ref="G59">IF(Options!$D$18=1, IFERROR(MAX(IF($I$200:$R$200=1,(I59:R59),"")),
     MAX(IF($I$200:$R$200=2,(I59:R59),""))),
IF(Options!$D$19=1, IFERROR(AVERAGE(IF($I$200:$R$200=1,(I59:R59),"")),
     AVERAGE(IF($I$200:$R$200=2,(I59:R59),""))),
IF(Options!$D$20=1, IFERROR(IF(OR(IF(ISNUMBER(I59:R59),IF(I$200:R$200 = 1,I59:R59, ""), "")=0), 0, GEOMEAN(IF(ISNUMBER(I59:R59),IF(I$200:R$200 = 1,I59:R59, ""), ""))),
   IF(OR(IF(ISNUMBER(I59:R59),IF(I$200:R$200 = 2,I59:R59, ""), "")=0), 0, GEOMEAN(IF(ISNUMBER(I59:R59),IF(I$200:R$200 = 2,I59:R59, ""), "")))))))</f>
        <v>0</v>
      </c>
      <c r="H59" s="142" t="s">
        <v>114</v>
      </c>
      <c r="I59" s="89">
        <v>2.2488038277512001</v>
      </c>
      <c r="J59" s="89" t="s">
        <v>473</v>
      </c>
      <c r="K59" s="184">
        <v>3</v>
      </c>
      <c r="L59" s="186" t="s">
        <v>473</v>
      </c>
      <c r="M59" s="186"/>
      <c r="N59" s="186"/>
      <c r="O59" s="154"/>
      <c r="P59" s="154"/>
      <c r="Q59" s="154"/>
      <c r="R59" s="153"/>
      <c r="S59" s="153"/>
      <c r="T59" s="190"/>
      <c r="U59" s="190"/>
      <c r="V59" s="190"/>
      <c r="W59" s="190"/>
      <c r="X59" s="190"/>
      <c r="Y59" s="190"/>
      <c r="Z59" s="190"/>
      <c r="AA59" s="190"/>
      <c r="AB59" s="36"/>
    </row>
    <row r="60" spans="1:28" x14ac:dyDescent="0.2">
      <c r="A60" s="86">
        <v>55</v>
      </c>
      <c r="B60" s="85" t="s">
        <v>115</v>
      </c>
      <c r="C60" s="85" t="s">
        <v>116</v>
      </c>
      <c r="D60" s="86" t="str">
        <f t="shared" si="2"/>
        <v/>
      </c>
      <c r="E60" s="89">
        <f>IF(Options!$D$24 = 1, MAX(F60, G60),
IF(Options!$D$25 = 1, AVERAGE(F60,G60),
IF(Options!$D$26 = 1, IFERROR(GEOMEAN(F60, G60), MAX(F60, G60)))))</f>
        <v>10</v>
      </c>
      <c r="F60" s="89" cm="1">
        <f t="array" ref="F60">IF(Options!$D$18=1, IFERROR(MAX(IF($I$199:$R$199=1,(I60:R60),"")),
     MAX(IF($I$199:$R$199=2,(I60:R60),""))),
IF(Options!$D$19=1, IFERROR(AVERAGE(IF($I$199:$R$199=1,I60:R60,"")),
     AVERAGE(IF($I$199:$R$199=2,(I60:R60),""))),
IF(Options!$D$20=1, IFERROR(IF(OR(IF(ISNUMBER(I60:R60),IF(I$199:R$199 = 1,I60:R60, ""), "")=0), 0, GEOMEAN(IF(ISNUMBER(I60:R60),IF(I$199:R$199 = 1,I60:R60, ""), ""))),
   IF(OR(IF(ISNUMBER(I60:R60),IF(I$199:R$199 = 2,I60:R60, ""), "")=0), 0, GEOMEAN(IF(ISNUMBER(I60:R60),IF(I$199:R$199 = 2,I60:R60, ""), "")))))))</f>
        <v>10</v>
      </c>
      <c r="G60" s="89" cm="1">
        <f t="array" ref="G60">IF(Options!$D$18=1, IFERROR(MAX(IF($I$200:$R$200=1,(I60:R60),"")),
     MAX(IF($I$200:$R$200=2,(I60:R60),""))),
IF(Options!$D$19=1, IFERROR(AVERAGE(IF($I$200:$R$200=1,(I60:R60),"")),
     AVERAGE(IF($I$200:$R$200=2,(I60:R60),""))),
IF(Options!$D$20=1, IFERROR(IF(OR(IF(ISNUMBER(I60:R60),IF(I$200:R$200 = 1,I60:R60, ""), "")=0), 0, GEOMEAN(IF(ISNUMBER(I60:R60),IF(I$200:R$200 = 1,I60:R60, ""), ""))),
   IF(OR(IF(ISNUMBER(I60:R60),IF(I$200:R$200 = 2,I60:R60, ""), "")=0), 0, GEOMEAN(IF(ISNUMBER(I60:R60),IF(I$200:R$200 = 2,I60:R60, ""), "")))))))</f>
        <v>10</v>
      </c>
      <c r="H60" s="142" t="s">
        <v>116</v>
      </c>
      <c r="I60" s="89">
        <v>10</v>
      </c>
      <c r="J60" s="89">
        <v>10</v>
      </c>
      <c r="K60" s="184">
        <v>5</v>
      </c>
      <c r="L60" s="186">
        <v>10</v>
      </c>
      <c r="M60" s="186"/>
      <c r="N60" s="186"/>
      <c r="O60" s="154"/>
      <c r="P60" s="154"/>
      <c r="Q60" s="154"/>
      <c r="R60" s="153"/>
      <c r="S60" s="153"/>
      <c r="T60" s="190"/>
      <c r="U60" s="190"/>
      <c r="V60" s="190"/>
      <c r="W60" s="190"/>
      <c r="X60" s="190"/>
      <c r="Y60" s="190"/>
      <c r="Z60" s="190"/>
      <c r="AA60" s="190"/>
      <c r="AB60" s="36"/>
    </row>
    <row r="61" spans="1:28" x14ac:dyDescent="0.2">
      <c r="A61" s="86">
        <v>56</v>
      </c>
      <c r="B61" s="85" t="s">
        <v>117</v>
      </c>
      <c r="C61" s="85" t="s">
        <v>118</v>
      </c>
      <c r="D61" s="86" t="str">
        <f t="shared" si="2"/>
        <v/>
      </c>
      <c r="E61" s="89">
        <f>IF(Options!$D$24 = 1, MAX(F61, G61),
IF(Options!$D$25 = 1, AVERAGE(F61,G61),
IF(Options!$D$26 = 1, IFERROR(GEOMEAN(F61, G61), MAX(F61, G61)))))</f>
        <v>0.88516746411483305</v>
      </c>
      <c r="F61" s="89" cm="1">
        <f t="array" ref="F61">IF(Options!$D$18=1, IFERROR(MAX(IF($I$199:$R$199=1,(I61:R61),"")),
     MAX(IF($I$199:$R$199=2,(I61:R61),""))),
IF(Options!$D$19=1, IFERROR(AVERAGE(IF($I$199:$R$199=1,I61:R61,"")),
     AVERAGE(IF($I$199:$R$199=2,(I61:R61),""))),
IF(Options!$D$20=1, IFERROR(IF(OR(IF(ISNUMBER(I61:R61),IF(I$199:R$199 = 1,I61:R61, ""), "")=0), 0, GEOMEAN(IF(ISNUMBER(I61:R61),IF(I$199:R$199 = 1,I61:R61, ""), ""))),
   IF(OR(IF(ISNUMBER(I61:R61),IF(I$199:R$199 = 2,I61:R61, ""), "")=0), 0, GEOMEAN(IF(ISNUMBER(I61:R61),IF(I$199:R$199 = 2,I61:R61, ""), "")))))))</f>
        <v>0.88516746411483305</v>
      </c>
      <c r="G61" s="89" cm="1">
        <f t="array" ref="G61">IF(Options!$D$18=1, IFERROR(MAX(IF($I$200:$R$200=1,(I61:R61),"")),
     MAX(IF($I$200:$R$200=2,(I61:R61),""))),
IF(Options!$D$19=1, IFERROR(AVERAGE(IF($I$200:$R$200=1,(I61:R61),"")),
     AVERAGE(IF($I$200:$R$200=2,(I61:R61),""))),
IF(Options!$D$20=1, IFERROR(IF(OR(IF(ISNUMBER(I61:R61),IF(I$200:R$200 = 1,I61:R61, ""), "")=0), 0, GEOMEAN(IF(ISNUMBER(I61:R61),IF(I$200:R$200 = 1,I61:R61, ""), ""))),
   IF(OR(IF(ISNUMBER(I61:R61),IF(I$200:R$200 = 2,I61:R61, ""), "")=0), 0, GEOMEAN(IF(ISNUMBER(I61:R61),IF(I$200:R$200 = 2,I61:R61, ""), "")))))))</f>
        <v>0</v>
      </c>
      <c r="H61" s="142" t="s">
        <v>118</v>
      </c>
      <c r="I61" s="89">
        <v>0.88516746411483305</v>
      </c>
      <c r="J61" s="89" t="s">
        <v>473</v>
      </c>
      <c r="K61" s="184">
        <v>1</v>
      </c>
      <c r="L61" s="186" t="s">
        <v>473</v>
      </c>
      <c r="M61" s="186"/>
      <c r="N61" s="186"/>
      <c r="O61" s="154"/>
      <c r="P61" s="154"/>
      <c r="Q61" s="154"/>
      <c r="R61" s="153"/>
      <c r="S61" s="153"/>
      <c r="T61" s="190"/>
      <c r="U61" s="190"/>
      <c r="V61" s="190"/>
      <c r="W61" s="190"/>
      <c r="X61" s="190"/>
      <c r="Y61" s="190"/>
      <c r="Z61" s="190"/>
      <c r="AA61" s="190"/>
      <c r="AB61" s="36"/>
    </row>
    <row r="62" spans="1:28" x14ac:dyDescent="0.2">
      <c r="A62" s="86">
        <v>57</v>
      </c>
      <c r="B62" s="85" t="s">
        <v>119</v>
      </c>
      <c r="C62" s="85" t="s">
        <v>120</v>
      </c>
      <c r="D62" s="86" t="str">
        <f t="shared" si="2"/>
        <v/>
      </c>
      <c r="E62" s="89">
        <f>IF(Options!$D$24 = 1, MAX(F62, G62),
IF(Options!$D$25 = 1, AVERAGE(F62,G62),
IF(Options!$D$26 = 1, IFERROR(GEOMEAN(F62, G62), MAX(F62, G62)))))</f>
        <v>4.9043062200956902</v>
      </c>
      <c r="F62" s="89" cm="1">
        <f t="array" ref="F62">IF(Options!$D$18=1, IFERROR(MAX(IF($I$199:$R$199=1,(I62:R62),"")),
     MAX(IF($I$199:$R$199=2,(I62:R62),""))),
IF(Options!$D$19=1, IFERROR(AVERAGE(IF($I$199:$R$199=1,I62:R62,"")),
     AVERAGE(IF($I$199:$R$199=2,(I62:R62),""))),
IF(Options!$D$20=1, IFERROR(IF(OR(IF(ISNUMBER(I62:R62),IF(I$199:R$199 = 1,I62:R62, ""), "")=0), 0, GEOMEAN(IF(ISNUMBER(I62:R62),IF(I$199:R$199 = 1,I62:R62, ""), ""))),
   IF(OR(IF(ISNUMBER(I62:R62),IF(I$199:R$199 = 2,I62:R62, ""), "")=0), 0, GEOMEAN(IF(ISNUMBER(I62:R62),IF(I$199:R$199 = 2,I62:R62, ""), "")))))))</f>
        <v>4.9043062200956902</v>
      </c>
      <c r="G62" s="89" cm="1">
        <f t="array" ref="G62">IF(Options!$D$18=1, IFERROR(MAX(IF($I$200:$R$200=1,(I62:R62),"")),
     MAX(IF($I$200:$R$200=2,(I62:R62),""))),
IF(Options!$D$19=1, IFERROR(AVERAGE(IF($I$200:$R$200=1,(I62:R62),"")),
     AVERAGE(IF($I$200:$R$200=2,(I62:R62),""))),
IF(Options!$D$20=1, IFERROR(IF(OR(IF(ISNUMBER(I62:R62),IF(I$200:R$200 = 1,I62:R62, ""), "")=0), 0, GEOMEAN(IF(ISNUMBER(I62:R62),IF(I$200:R$200 = 1,I62:R62, ""), ""))),
   IF(OR(IF(ISNUMBER(I62:R62),IF(I$200:R$200 = 2,I62:R62, ""), "")=0), 0, GEOMEAN(IF(ISNUMBER(I62:R62),IF(I$200:R$200 = 2,I62:R62, ""), "")))))))</f>
        <v>0</v>
      </c>
      <c r="H62" s="142" t="s">
        <v>120</v>
      </c>
      <c r="I62" s="89">
        <v>4.9043062200956902</v>
      </c>
      <c r="J62" s="89" t="s">
        <v>473</v>
      </c>
      <c r="K62" s="184">
        <v>1</v>
      </c>
      <c r="L62" s="186" t="s">
        <v>473</v>
      </c>
      <c r="M62" s="186"/>
      <c r="N62" s="186"/>
      <c r="O62" s="154"/>
      <c r="P62" s="154"/>
      <c r="Q62" s="154"/>
      <c r="R62" s="153"/>
      <c r="S62" s="153"/>
      <c r="T62" s="190"/>
      <c r="U62" s="190"/>
      <c r="V62" s="190"/>
      <c r="W62" s="190"/>
      <c r="X62" s="190"/>
      <c r="Y62" s="190"/>
      <c r="Z62" s="190"/>
      <c r="AA62" s="190"/>
      <c r="AB62" s="36"/>
    </row>
    <row r="63" spans="1:28" x14ac:dyDescent="0.2">
      <c r="A63" s="86">
        <v>58</v>
      </c>
      <c r="B63" s="85" t="s">
        <v>121</v>
      </c>
      <c r="C63" s="85" t="s">
        <v>122</v>
      </c>
      <c r="D63" s="86" t="str">
        <f t="shared" si="2"/>
        <v/>
      </c>
      <c r="E63" s="89">
        <f>IF(Options!$D$24 = 1, MAX(F63, G63),
IF(Options!$D$25 = 1, AVERAGE(F63,G63),
IF(Options!$D$26 = 1, IFERROR(GEOMEAN(F63, G63), MAX(F63, G63)))))</f>
        <v>0</v>
      </c>
      <c r="F63" s="89" cm="1">
        <f t="array" ref="F63">IF(Options!$D$18=1, IFERROR(MAX(IF($I$199:$R$199=1,(I63:R63),"")),
     MAX(IF($I$199:$R$199=2,(I63:R63),""))),
IF(Options!$D$19=1, IFERROR(AVERAGE(IF($I$199:$R$199=1,I63:R63,"")),
     AVERAGE(IF($I$199:$R$199=2,(I63:R63),""))),
IF(Options!$D$20=1, IFERROR(IF(OR(IF(ISNUMBER(I63:R63),IF(I$199:R$199 = 1,I63:R63, ""), "")=0), 0, GEOMEAN(IF(ISNUMBER(I63:R63),IF(I$199:R$199 = 1,I63:R63, ""), ""))),
   IF(OR(IF(ISNUMBER(I63:R63),IF(I$199:R$199 = 2,I63:R63, ""), "")=0), 0, GEOMEAN(IF(ISNUMBER(I63:R63),IF(I$199:R$199 = 2,I63:R63, ""), "")))))))</f>
        <v>0</v>
      </c>
      <c r="G63" s="89" cm="1">
        <f t="array" ref="G63">IF(Options!$D$18=1, IFERROR(MAX(IF($I$200:$R$200=1,(I63:R63),"")),
     MAX(IF($I$200:$R$200=2,(I63:R63),""))),
IF(Options!$D$19=1, IFERROR(AVERAGE(IF($I$200:$R$200=1,(I63:R63),"")),
     AVERAGE(IF($I$200:$R$200=2,(I63:R63),""))),
IF(Options!$D$20=1, IFERROR(IF(OR(IF(ISNUMBER(I63:R63),IF(I$200:R$200 = 1,I63:R63, ""), "")=0), 0, GEOMEAN(IF(ISNUMBER(I63:R63),IF(I$200:R$200 = 1,I63:R63, ""), ""))),
   IF(OR(IF(ISNUMBER(I63:R63),IF(I$200:R$200 = 2,I63:R63, ""), "")=0), 0, GEOMEAN(IF(ISNUMBER(I63:R63),IF(I$200:R$200 = 2,I63:R63, ""), "")))))))</f>
        <v>0</v>
      </c>
      <c r="H63" s="142" t="s">
        <v>122</v>
      </c>
      <c r="I63" s="89">
        <v>0</v>
      </c>
      <c r="J63" s="89" t="s">
        <v>473</v>
      </c>
      <c r="K63" s="184">
        <v>1</v>
      </c>
      <c r="L63" s="186" t="s">
        <v>473</v>
      </c>
      <c r="M63" s="186"/>
      <c r="N63" s="186"/>
      <c r="O63" s="154"/>
      <c r="P63" s="154"/>
      <c r="Q63" s="154"/>
      <c r="R63" s="153"/>
      <c r="S63" s="153"/>
      <c r="T63" s="190"/>
      <c r="U63" s="190"/>
      <c r="V63" s="190"/>
      <c r="W63" s="190"/>
      <c r="X63" s="190"/>
      <c r="Y63" s="190"/>
      <c r="Z63" s="190"/>
      <c r="AA63" s="190"/>
      <c r="AB63" s="36"/>
    </row>
    <row r="64" spans="1:28" x14ac:dyDescent="0.2">
      <c r="A64" s="86">
        <v>59</v>
      </c>
      <c r="B64" s="85" t="s">
        <v>123</v>
      </c>
      <c r="C64" s="85" t="s">
        <v>124</v>
      </c>
      <c r="D64" s="86" t="str">
        <f t="shared" si="2"/>
        <v/>
      </c>
      <c r="E64" s="89">
        <f>IF(Options!$D$24 = 1, MAX(F64, G64),
IF(Options!$D$25 = 1, AVERAGE(F64,G64),
IF(Options!$D$26 = 1, IFERROR(GEOMEAN(F64, G64), MAX(F64, G64)))))</f>
        <v>0</v>
      </c>
      <c r="F64" s="89" cm="1">
        <f t="array" ref="F64">IF(Options!$D$18=1, IFERROR(MAX(IF($I$199:$R$199=1,(I64:R64),"")),
     MAX(IF($I$199:$R$199=2,(I64:R64),""))),
IF(Options!$D$19=1, IFERROR(AVERAGE(IF($I$199:$R$199=1,I64:R64,"")),
     AVERAGE(IF($I$199:$R$199=2,(I64:R64),""))),
IF(Options!$D$20=1, IFERROR(IF(OR(IF(ISNUMBER(I64:R64),IF(I$199:R$199 = 1,I64:R64, ""), "")=0), 0, GEOMEAN(IF(ISNUMBER(I64:R64),IF(I$199:R$199 = 1,I64:R64, ""), ""))),
   IF(OR(IF(ISNUMBER(I64:R64),IF(I$199:R$199 = 2,I64:R64, ""), "")=0), 0, GEOMEAN(IF(ISNUMBER(I64:R64),IF(I$199:R$199 = 2,I64:R64, ""), "")))))))</f>
        <v>0</v>
      </c>
      <c r="G64" s="89" cm="1">
        <f t="array" ref="G64">IF(Options!$D$18=1, IFERROR(MAX(IF($I$200:$R$200=1,(I64:R64),"")),
     MAX(IF($I$200:$R$200=2,(I64:R64),""))),
IF(Options!$D$19=1, IFERROR(AVERAGE(IF($I$200:$R$200=1,(I64:R64),"")),
     AVERAGE(IF($I$200:$R$200=2,(I64:R64),""))),
IF(Options!$D$20=1, IFERROR(IF(OR(IF(ISNUMBER(I64:R64),IF(I$200:R$200 = 1,I64:R64, ""), "")=0), 0, GEOMEAN(IF(ISNUMBER(I64:R64),IF(I$200:R$200 = 1,I64:R64, ""), ""))),
   IF(OR(IF(ISNUMBER(I64:R64),IF(I$200:R$200 = 2,I64:R64, ""), "")=0), 0, GEOMEAN(IF(ISNUMBER(I64:R64),IF(I$200:R$200 = 2,I64:R64, ""), "")))))))</f>
        <v>0</v>
      </c>
      <c r="H64" s="142" t="s">
        <v>124</v>
      </c>
      <c r="I64" s="89" t="s">
        <v>473</v>
      </c>
      <c r="J64" s="89" t="s">
        <v>473</v>
      </c>
      <c r="K64" s="184" t="s">
        <v>473</v>
      </c>
      <c r="L64" s="186" t="s">
        <v>473</v>
      </c>
      <c r="M64" s="186"/>
      <c r="N64" s="186"/>
      <c r="O64" s="154"/>
      <c r="P64" s="154"/>
      <c r="Q64" s="154"/>
      <c r="R64" s="153"/>
      <c r="S64" s="153"/>
      <c r="T64" s="190"/>
      <c r="U64" s="190"/>
      <c r="V64" s="190"/>
      <c r="W64" s="190"/>
      <c r="X64" s="190"/>
      <c r="Y64" s="190"/>
      <c r="Z64" s="190"/>
      <c r="AA64" s="190"/>
      <c r="AB64" s="36"/>
    </row>
    <row r="65" spans="1:28" x14ac:dyDescent="0.2">
      <c r="A65" s="86">
        <v>60</v>
      </c>
      <c r="B65" s="85" t="s">
        <v>125</v>
      </c>
      <c r="C65" s="85" t="s">
        <v>126</v>
      </c>
      <c r="D65" s="86" t="str">
        <f t="shared" si="2"/>
        <v/>
      </c>
      <c r="E65" s="89">
        <f>IF(Options!$D$24 = 1, MAX(F65, G65),
IF(Options!$D$25 = 1, AVERAGE(F65,G65),
IF(Options!$D$26 = 1, IFERROR(GEOMEAN(F65, G65), MAX(F65, G65)))))</f>
        <v>6.6028708133971303</v>
      </c>
      <c r="F65" s="89" cm="1">
        <f t="array" ref="F65">IF(Options!$D$18=1, IFERROR(MAX(IF($I$199:$R$199=1,(I65:R65),"")),
     MAX(IF($I$199:$R$199=2,(I65:R65),""))),
IF(Options!$D$19=1, IFERROR(AVERAGE(IF($I$199:$R$199=1,I65:R65,"")),
     AVERAGE(IF($I$199:$R$199=2,(I65:R65),""))),
IF(Options!$D$20=1, IFERROR(IF(OR(IF(ISNUMBER(I65:R65),IF(I$199:R$199 = 1,I65:R65, ""), "")=0), 0, GEOMEAN(IF(ISNUMBER(I65:R65),IF(I$199:R$199 = 1,I65:R65, ""), ""))),
   IF(OR(IF(ISNUMBER(I65:R65),IF(I$199:R$199 = 2,I65:R65, ""), "")=0), 0, GEOMEAN(IF(ISNUMBER(I65:R65),IF(I$199:R$199 = 2,I65:R65, ""), "")))))))</f>
        <v>6.6028708133971303</v>
      </c>
      <c r="G65" s="89" cm="1">
        <f t="array" ref="G65">IF(Options!$D$18=1, IFERROR(MAX(IF($I$200:$R$200=1,(I65:R65),"")),
     MAX(IF($I$200:$R$200=2,(I65:R65),""))),
IF(Options!$D$19=1, IFERROR(AVERAGE(IF($I$200:$R$200=1,(I65:R65),"")),
     AVERAGE(IF($I$200:$R$200=2,(I65:R65),""))),
IF(Options!$D$20=1, IFERROR(IF(OR(IF(ISNUMBER(I65:R65),IF(I$200:R$200 = 1,I65:R65, ""), "")=0), 0, GEOMEAN(IF(ISNUMBER(I65:R65),IF(I$200:R$200 = 1,I65:R65, ""), ""))),
   IF(OR(IF(ISNUMBER(I65:R65),IF(I$200:R$200 = 2,I65:R65, ""), "")=0), 0, GEOMEAN(IF(ISNUMBER(I65:R65),IF(I$200:R$200 = 2,I65:R65, ""), "")))))))</f>
        <v>0</v>
      </c>
      <c r="H65" s="142" t="s">
        <v>126</v>
      </c>
      <c r="I65" s="89">
        <v>6.6028708133971303</v>
      </c>
      <c r="J65" s="89" t="s">
        <v>473</v>
      </c>
      <c r="K65" s="184" t="s">
        <v>473</v>
      </c>
      <c r="L65" s="186" t="s">
        <v>473</v>
      </c>
      <c r="M65" s="186"/>
      <c r="N65" s="186"/>
      <c r="O65" s="154"/>
      <c r="P65" s="154"/>
      <c r="Q65" s="154"/>
      <c r="R65" s="153"/>
      <c r="S65" s="153"/>
      <c r="T65" s="190"/>
      <c r="U65" s="190"/>
      <c r="V65" s="190"/>
      <c r="W65" s="190"/>
      <c r="X65" s="190"/>
      <c r="Y65" s="190"/>
      <c r="Z65" s="190"/>
      <c r="AA65" s="190"/>
      <c r="AB65" s="36"/>
    </row>
    <row r="66" spans="1:28" x14ac:dyDescent="0.2">
      <c r="A66" s="86">
        <v>61</v>
      </c>
      <c r="B66" s="85" t="s">
        <v>127</v>
      </c>
      <c r="C66" s="85" t="s">
        <v>128</v>
      </c>
      <c r="D66" s="86" t="str">
        <f t="shared" si="2"/>
        <v/>
      </c>
      <c r="E66" s="89">
        <f>IF(Options!$D$24 = 1, MAX(F66, G66),
IF(Options!$D$25 = 1, AVERAGE(F66,G66),
IF(Options!$D$26 = 1, IFERROR(GEOMEAN(F66, G66), MAX(F66, G66)))))</f>
        <v>0</v>
      </c>
      <c r="F66" s="89" cm="1">
        <f t="array" ref="F66">IF(Options!$D$18=1, IFERROR(MAX(IF($I$199:$R$199=1,(I66:R66),"")),
     MAX(IF($I$199:$R$199=2,(I66:R66),""))),
IF(Options!$D$19=1, IFERROR(AVERAGE(IF($I$199:$R$199=1,I66:R66,"")),
     AVERAGE(IF($I$199:$R$199=2,(I66:R66),""))),
IF(Options!$D$20=1, IFERROR(IF(OR(IF(ISNUMBER(I66:R66),IF(I$199:R$199 = 1,I66:R66, ""), "")=0), 0, GEOMEAN(IF(ISNUMBER(I66:R66),IF(I$199:R$199 = 1,I66:R66, ""), ""))),
   IF(OR(IF(ISNUMBER(I66:R66),IF(I$199:R$199 = 2,I66:R66, ""), "")=0), 0, GEOMEAN(IF(ISNUMBER(I66:R66),IF(I$199:R$199 = 2,I66:R66, ""), "")))))))</f>
        <v>0</v>
      </c>
      <c r="G66" s="89" cm="1">
        <f t="array" ref="G66">IF(Options!$D$18=1, IFERROR(MAX(IF($I$200:$R$200=1,(I66:R66),"")),
     MAX(IF($I$200:$R$200=2,(I66:R66),""))),
IF(Options!$D$19=1, IFERROR(AVERAGE(IF($I$200:$R$200=1,(I66:R66),"")),
     AVERAGE(IF($I$200:$R$200=2,(I66:R66),""))),
IF(Options!$D$20=1, IFERROR(IF(OR(IF(ISNUMBER(I66:R66),IF(I$200:R$200 = 1,I66:R66, ""), "")=0), 0, GEOMEAN(IF(ISNUMBER(I66:R66),IF(I$200:R$200 = 1,I66:R66, ""), ""))),
   IF(OR(IF(ISNUMBER(I66:R66),IF(I$200:R$200 = 2,I66:R66, ""), "")=0), 0, GEOMEAN(IF(ISNUMBER(I66:R66),IF(I$200:R$200 = 2,I66:R66, ""), "")))))))</f>
        <v>0</v>
      </c>
      <c r="H66" s="142" t="s">
        <v>128</v>
      </c>
      <c r="I66" s="89">
        <v>0</v>
      </c>
      <c r="J66" s="89" t="s">
        <v>473</v>
      </c>
      <c r="K66" s="184">
        <v>1</v>
      </c>
      <c r="L66" s="186" t="s">
        <v>473</v>
      </c>
      <c r="M66" s="186"/>
      <c r="N66" s="186"/>
      <c r="O66" s="154"/>
      <c r="P66" s="154"/>
      <c r="Q66" s="154"/>
      <c r="R66" s="153"/>
      <c r="S66" s="153"/>
      <c r="T66" s="190"/>
      <c r="U66" s="190"/>
      <c r="V66" s="190"/>
      <c r="W66" s="190"/>
      <c r="X66" s="190"/>
      <c r="Y66" s="190"/>
      <c r="Z66" s="190"/>
      <c r="AA66" s="190"/>
      <c r="AB66" s="36"/>
    </row>
    <row r="67" spans="1:28" x14ac:dyDescent="0.2">
      <c r="A67" s="86">
        <v>62</v>
      </c>
      <c r="B67" s="85" t="s">
        <v>129</v>
      </c>
      <c r="C67" s="85" t="s">
        <v>130</v>
      </c>
      <c r="D67" s="86" t="str">
        <f t="shared" si="2"/>
        <v/>
      </c>
      <c r="E67" s="89">
        <f>IF(Options!$D$24 = 1, MAX(F67, G67),
IF(Options!$D$25 = 1, AVERAGE(F67,G67),
IF(Options!$D$26 = 1, IFERROR(GEOMEAN(F67, G67), MAX(F67, G67)))))</f>
        <v>4.9282296650717701</v>
      </c>
      <c r="F67" s="89" cm="1">
        <f t="array" ref="F67">IF(Options!$D$18=1, IFERROR(MAX(IF($I$199:$R$199=1,(I67:R67),"")),
     MAX(IF($I$199:$R$199=2,(I67:R67),""))),
IF(Options!$D$19=1, IFERROR(AVERAGE(IF($I$199:$R$199=1,I67:R67,"")),
     AVERAGE(IF($I$199:$R$199=2,(I67:R67),""))),
IF(Options!$D$20=1, IFERROR(IF(OR(IF(ISNUMBER(I67:R67),IF(I$199:R$199 = 1,I67:R67, ""), "")=0), 0, GEOMEAN(IF(ISNUMBER(I67:R67),IF(I$199:R$199 = 1,I67:R67, ""), ""))),
   IF(OR(IF(ISNUMBER(I67:R67),IF(I$199:R$199 = 2,I67:R67, ""), "")=0), 0, GEOMEAN(IF(ISNUMBER(I67:R67),IF(I$199:R$199 = 2,I67:R67, ""), "")))))))</f>
        <v>4.9282296650717701</v>
      </c>
      <c r="G67" s="89" cm="1">
        <f t="array" ref="G67">IF(Options!$D$18=1, IFERROR(MAX(IF($I$200:$R$200=1,(I67:R67),"")),
     MAX(IF($I$200:$R$200=2,(I67:R67),""))),
IF(Options!$D$19=1, IFERROR(AVERAGE(IF($I$200:$R$200=1,(I67:R67),"")),
     AVERAGE(IF($I$200:$R$200=2,(I67:R67),""))),
IF(Options!$D$20=1, IFERROR(IF(OR(IF(ISNUMBER(I67:R67),IF(I$200:R$200 = 1,I67:R67, ""), "")=0), 0, GEOMEAN(IF(ISNUMBER(I67:R67),IF(I$200:R$200 = 1,I67:R67, ""), ""))),
   IF(OR(IF(ISNUMBER(I67:R67),IF(I$200:R$200 = 2,I67:R67, ""), "")=0), 0, GEOMEAN(IF(ISNUMBER(I67:R67),IF(I$200:R$200 = 2,I67:R67, ""), "")))))))</f>
        <v>0</v>
      </c>
      <c r="H67" s="142" t="s">
        <v>130</v>
      </c>
      <c r="I67" s="89">
        <v>4.9282296650717701</v>
      </c>
      <c r="J67" s="89" t="s">
        <v>473</v>
      </c>
      <c r="K67" s="184">
        <v>5</v>
      </c>
      <c r="L67" s="186" t="s">
        <v>473</v>
      </c>
      <c r="M67" s="186"/>
      <c r="N67" s="186"/>
      <c r="O67" s="154"/>
      <c r="P67" s="154"/>
      <c r="Q67" s="154"/>
      <c r="R67" s="153"/>
      <c r="S67" s="153"/>
      <c r="T67" s="190"/>
      <c r="U67" s="190"/>
      <c r="V67" s="190"/>
      <c r="W67" s="190"/>
      <c r="X67" s="190"/>
      <c r="Y67" s="190"/>
      <c r="Z67" s="190"/>
      <c r="AA67" s="190"/>
      <c r="AB67" s="36"/>
    </row>
    <row r="68" spans="1:28" x14ac:dyDescent="0.2">
      <c r="A68" s="86">
        <v>63</v>
      </c>
      <c r="B68" s="85" t="s">
        <v>131</v>
      </c>
      <c r="C68" s="85" t="s">
        <v>132</v>
      </c>
      <c r="D68" s="86" t="str">
        <f t="shared" si="2"/>
        <v/>
      </c>
      <c r="E68" s="89">
        <f>IF(Options!$D$24 = 1, MAX(F68, G68),
IF(Options!$D$25 = 1, AVERAGE(F68,G68),
IF(Options!$D$26 = 1, IFERROR(GEOMEAN(F68, G68), MAX(F68, G68)))))</f>
        <v>7.1770334928229698</v>
      </c>
      <c r="F68" s="89" cm="1">
        <f t="array" ref="F68">IF(Options!$D$18=1, IFERROR(MAX(IF($I$199:$R$199=1,(I68:R68),"")),
     MAX(IF($I$199:$R$199=2,(I68:R68),""))),
IF(Options!$D$19=1, IFERROR(AVERAGE(IF($I$199:$R$199=1,I68:R68,"")),
     AVERAGE(IF($I$199:$R$199=2,(I68:R68),""))),
IF(Options!$D$20=1, IFERROR(IF(OR(IF(ISNUMBER(I68:R68),IF(I$199:R$199 = 1,I68:R68, ""), "")=0), 0, GEOMEAN(IF(ISNUMBER(I68:R68),IF(I$199:R$199 = 1,I68:R68, ""), ""))),
   IF(OR(IF(ISNUMBER(I68:R68),IF(I$199:R$199 = 2,I68:R68, ""), "")=0), 0, GEOMEAN(IF(ISNUMBER(I68:R68),IF(I$199:R$199 = 2,I68:R68, ""), "")))))))</f>
        <v>7.1770334928229698</v>
      </c>
      <c r="G68" s="89" cm="1">
        <f t="array" ref="G68">IF(Options!$D$18=1, IFERROR(MAX(IF($I$200:$R$200=1,(I68:R68),"")),
     MAX(IF($I$200:$R$200=2,(I68:R68),""))),
IF(Options!$D$19=1, IFERROR(AVERAGE(IF($I$200:$R$200=1,(I68:R68),"")),
     AVERAGE(IF($I$200:$R$200=2,(I68:R68),""))),
IF(Options!$D$20=1, IFERROR(IF(OR(IF(ISNUMBER(I68:R68),IF(I$200:R$200 = 1,I68:R68, ""), "")=0), 0, GEOMEAN(IF(ISNUMBER(I68:R68),IF(I$200:R$200 = 1,I68:R68, ""), ""))),
   IF(OR(IF(ISNUMBER(I68:R68),IF(I$200:R$200 = 2,I68:R68, ""), "")=0), 0, GEOMEAN(IF(ISNUMBER(I68:R68),IF(I$200:R$200 = 2,I68:R68, ""), "")))))))</f>
        <v>0</v>
      </c>
      <c r="H68" s="142" t="s">
        <v>132</v>
      </c>
      <c r="I68" s="89">
        <v>7.1770334928229698</v>
      </c>
      <c r="J68" s="89" t="s">
        <v>473</v>
      </c>
      <c r="K68" s="184">
        <v>5</v>
      </c>
      <c r="L68" s="186" t="s">
        <v>473</v>
      </c>
      <c r="M68" s="186"/>
      <c r="N68" s="186"/>
      <c r="O68" s="154"/>
      <c r="P68" s="154"/>
      <c r="Q68" s="154"/>
      <c r="R68" s="153"/>
      <c r="S68" s="153"/>
      <c r="T68" s="190"/>
      <c r="U68" s="190"/>
      <c r="V68" s="190"/>
      <c r="W68" s="190"/>
      <c r="X68" s="190"/>
      <c r="Y68" s="190"/>
      <c r="Z68" s="190"/>
      <c r="AA68" s="190"/>
      <c r="AB68" s="36"/>
    </row>
    <row r="69" spans="1:28" x14ac:dyDescent="0.2">
      <c r="A69" s="86">
        <v>64</v>
      </c>
      <c r="B69" s="85" t="s">
        <v>133</v>
      </c>
      <c r="C69" s="85" t="s">
        <v>134</v>
      </c>
      <c r="D69" s="86" t="str">
        <f t="shared" si="2"/>
        <v/>
      </c>
      <c r="E69" s="89">
        <f>IF(Options!$D$24 = 1, MAX(F69, G69),
IF(Options!$D$25 = 1, AVERAGE(F69,G69),
IF(Options!$D$26 = 1, IFERROR(GEOMEAN(F69, G69), MAX(F69, G69)))))</f>
        <v>8.8277511961722492</v>
      </c>
      <c r="F69" s="89" cm="1">
        <f t="array" ref="F69">IF(Options!$D$18=1, IFERROR(MAX(IF($I$199:$R$199=1,(I69:R69),"")),
     MAX(IF($I$199:$R$199=2,(I69:R69),""))),
IF(Options!$D$19=1, IFERROR(AVERAGE(IF($I$199:$R$199=1,I69:R69,"")),
     AVERAGE(IF($I$199:$R$199=2,(I69:R69),""))),
IF(Options!$D$20=1, IFERROR(IF(OR(IF(ISNUMBER(I69:R69),IF(I$199:R$199 = 1,I69:R69, ""), "")=0), 0, GEOMEAN(IF(ISNUMBER(I69:R69),IF(I$199:R$199 = 1,I69:R69, ""), ""))),
   IF(OR(IF(ISNUMBER(I69:R69),IF(I$199:R$199 = 2,I69:R69, ""), "")=0), 0, GEOMEAN(IF(ISNUMBER(I69:R69),IF(I$199:R$199 = 2,I69:R69, ""), "")))))))</f>
        <v>8.8277511961722492</v>
      </c>
      <c r="G69" s="89" cm="1">
        <f t="array" ref="G69">IF(Options!$D$18=1, IFERROR(MAX(IF($I$200:$R$200=1,(I69:R69),"")),
     MAX(IF($I$200:$R$200=2,(I69:R69),""))),
IF(Options!$D$19=1, IFERROR(AVERAGE(IF($I$200:$R$200=1,(I69:R69),"")),
     AVERAGE(IF($I$200:$R$200=2,(I69:R69),""))),
IF(Options!$D$20=1, IFERROR(IF(OR(IF(ISNUMBER(I69:R69),IF(I$200:R$200 = 1,I69:R69, ""), "")=0), 0, GEOMEAN(IF(ISNUMBER(I69:R69),IF(I$200:R$200 = 1,I69:R69, ""), ""))),
   IF(OR(IF(ISNUMBER(I69:R69),IF(I$200:R$200 = 2,I69:R69, ""), "")=0), 0, GEOMEAN(IF(ISNUMBER(I69:R69),IF(I$200:R$200 = 2,I69:R69, ""), "")))))))</f>
        <v>0</v>
      </c>
      <c r="H69" s="142" t="s">
        <v>134</v>
      </c>
      <c r="I69" s="89">
        <v>8.8277511961722492</v>
      </c>
      <c r="J69" s="89" t="s">
        <v>473</v>
      </c>
      <c r="K69" s="184">
        <v>5</v>
      </c>
      <c r="L69" s="186" t="s">
        <v>473</v>
      </c>
      <c r="M69" s="186"/>
      <c r="N69" s="186"/>
      <c r="O69" s="154"/>
      <c r="P69" s="154"/>
      <c r="Q69" s="154"/>
      <c r="R69" s="153"/>
      <c r="S69" s="153"/>
      <c r="T69" s="190"/>
      <c r="U69" s="190"/>
      <c r="V69" s="190"/>
      <c r="W69" s="190"/>
      <c r="X69" s="190"/>
      <c r="Y69" s="190"/>
      <c r="Z69" s="190"/>
      <c r="AA69" s="190"/>
      <c r="AB69" s="36"/>
    </row>
    <row r="70" spans="1:28" x14ac:dyDescent="0.2">
      <c r="A70" s="86">
        <v>65</v>
      </c>
      <c r="B70" s="85" t="s">
        <v>135</v>
      </c>
      <c r="C70" s="85" t="s">
        <v>136</v>
      </c>
      <c r="D70" s="86" t="str">
        <f t="shared" si="2"/>
        <v/>
      </c>
      <c r="E70" s="89">
        <f>IF(Options!$D$24 = 1, MAX(F70, G70),
IF(Options!$D$25 = 1, AVERAGE(F70,G70),
IF(Options!$D$26 = 1, IFERROR(GEOMEAN(F70, G70), MAX(F70, G70)))))</f>
        <v>7.5119617224880404</v>
      </c>
      <c r="F70" s="89" cm="1">
        <f t="array" ref="F70">IF(Options!$D$18=1, IFERROR(MAX(IF($I$199:$R$199=1,(I70:R70),"")),
     MAX(IF($I$199:$R$199=2,(I70:R70),""))),
IF(Options!$D$19=1, IFERROR(AVERAGE(IF($I$199:$R$199=1,I70:R70,"")),
     AVERAGE(IF($I$199:$R$199=2,(I70:R70),""))),
IF(Options!$D$20=1, IFERROR(IF(OR(IF(ISNUMBER(I70:R70),IF(I$199:R$199 = 1,I70:R70, ""), "")=0), 0, GEOMEAN(IF(ISNUMBER(I70:R70),IF(I$199:R$199 = 1,I70:R70, ""), ""))),
   IF(OR(IF(ISNUMBER(I70:R70),IF(I$199:R$199 = 2,I70:R70, ""), "")=0), 0, GEOMEAN(IF(ISNUMBER(I70:R70),IF(I$199:R$199 = 2,I70:R70, ""), "")))))))</f>
        <v>7.5119617224880404</v>
      </c>
      <c r="G70" s="89" cm="1">
        <f t="array" ref="G70">IF(Options!$D$18=1, IFERROR(MAX(IF($I$200:$R$200=1,(I70:R70),"")),
     MAX(IF($I$200:$R$200=2,(I70:R70),""))),
IF(Options!$D$19=1, IFERROR(AVERAGE(IF($I$200:$R$200=1,(I70:R70),"")),
     AVERAGE(IF($I$200:$R$200=2,(I70:R70),""))),
IF(Options!$D$20=1, IFERROR(IF(OR(IF(ISNUMBER(I70:R70),IF(I$200:R$200 = 1,I70:R70, ""), "")=0), 0, GEOMEAN(IF(ISNUMBER(I70:R70),IF(I$200:R$200 = 1,I70:R70, ""), ""))),
   IF(OR(IF(ISNUMBER(I70:R70),IF(I$200:R$200 = 2,I70:R70, ""), "")=0), 0, GEOMEAN(IF(ISNUMBER(I70:R70),IF(I$200:R$200 = 2,I70:R70, ""), "")))))))</f>
        <v>0</v>
      </c>
      <c r="H70" s="142" t="s">
        <v>136</v>
      </c>
      <c r="I70" s="89">
        <v>7.5119617224880404</v>
      </c>
      <c r="J70" s="89" t="s">
        <v>473</v>
      </c>
      <c r="K70" s="184">
        <v>5</v>
      </c>
      <c r="L70" s="186" t="s">
        <v>473</v>
      </c>
      <c r="M70" s="186"/>
      <c r="N70" s="186"/>
      <c r="O70" s="154"/>
      <c r="P70" s="154"/>
      <c r="Q70" s="154"/>
      <c r="R70" s="153"/>
      <c r="S70" s="153"/>
      <c r="T70" s="190"/>
      <c r="U70" s="190"/>
      <c r="V70" s="190"/>
      <c r="W70" s="190"/>
      <c r="X70" s="190"/>
      <c r="Y70" s="190"/>
      <c r="Z70" s="190"/>
      <c r="AA70" s="190"/>
      <c r="AB70" s="36"/>
    </row>
    <row r="71" spans="1:28" x14ac:dyDescent="0.2">
      <c r="A71" s="86">
        <v>66</v>
      </c>
      <c r="B71" s="85" t="s">
        <v>137</v>
      </c>
      <c r="C71" s="85" t="s">
        <v>138</v>
      </c>
      <c r="D71" s="86" t="str">
        <f t="shared" si="2"/>
        <v/>
      </c>
      <c r="E71" s="89">
        <f>IF(Options!$D$24 = 1, MAX(F71, G71),
IF(Options!$D$25 = 1, AVERAGE(F71,G71),
IF(Options!$D$26 = 1, IFERROR(GEOMEAN(F71, G71), MAX(F71, G71)))))</f>
        <v>8.6602870813397104</v>
      </c>
      <c r="F71" s="89" cm="1">
        <f t="array" ref="F71">IF(Options!$D$18=1, IFERROR(MAX(IF($I$199:$R$199=1,(I71:R71),"")),
     MAX(IF($I$199:$R$199=2,(I71:R71),""))),
IF(Options!$D$19=1, IFERROR(AVERAGE(IF($I$199:$R$199=1,I71:R71,"")),
     AVERAGE(IF($I$199:$R$199=2,(I71:R71),""))),
IF(Options!$D$20=1, IFERROR(IF(OR(IF(ISNUMBER(I71:R71),IF(I$199:R$199 = 1,I71:R71, ""), "")=0), 0, GEOMEAN(IF(ISNUMBER(I71:R71),IF(I$199:R$199 = 1,I71:R71, ""), ""))),
   IF(OR(IF(ISNUMBER(I71:R71),IF(I$199:R$199 = 2,I71:R71, ""), "")=0), 0, GEOMEAN(IF(ISNUMBER(I71:R71),IF(I$199:R$199 = 2,I71:R71, ""), "")))))))</f>
        <v>8.6602870813397104</v>
      </c>
      <c r="G71" s="89" cm="1">
        <f t="array" ref="G71">IF(Options!$D$18=1, IFERROR(MAX(IF($I$200:$R$200=1,(I71:R71),"")),
     MAX(IF($I$200:$R$200=2,(I71:R71),""))),
IF(Options!$D$19=1, IFERROR(AVERAGE(IF($I$200:$R$200=1,(I71:R71),"")),
     AVERAGE(IF($I$200:$R$200=2,(I71:R71),""))),
IF(Options!$D$20=1, IFERROR(IF(OR(IF(ISNUMBER(I71:R71),IF(I$200:R$200 = 1,I71:R71, ""), "")=0), 0, GEOMEAN(IF(ISNUMBER(I71:R71),IF(I$200:R$200 = 1,I71:R71, ""), ""))),
   IF(OR(IF(ISNUMBER(I71:R71),IF(I$200:R$200 = 2,I71:R71, ""), "")=0), 0, GEOMEAN(IF(ISNUMBER(I71:R71),IF(I$200:R$200 = 2,I71:R71, ""), "")))))))</f>
        <v>0</v>
      </c>
      <c r="H71" s="142" t="s">
        <v>138</v>
      </c>
      <c r="I71" s="89">
        <v>8.6602870813397104</v>
      </c>
      <c r="J71" s="89" t="s">
        <v>473</v>
      </c>
      <c r="K71" s="184" t="s">
        <v>473</v>
      </c>
      <c r="L71" s="186" t="s">
        <v>473</v>
      </c>
      <c r="M71" s="186"/>
      <c r="N71" s="186"/>
      <c r="O71" s="154"/>
      <c r="P71" s="154"/>
      <c r="Q71" s="154"/>
      <c r="R71" s="153"/>
      <c r="S71" s="153"/>
      <c r="T71" s="190"/>
      <c r="U71" s="190"/>
      <c r="V71" s="190"/>
      <c r="W71" s="190"/>
      <c r="X71" s="190"/>
      <c r="Y71" s="190"/>
      <c r="Z71" s="190"/>
      <c r="AA71" s="190"/>
      <c r="AB71" s="36"/>
    </row>
    <row r="72" spans="1:28" x14ac:dyDescent="0.2">
      <c r="A72" s="86">
        <v>67</v>
      </c>
      <c r="B72" s="85" t="s">
        <v>139</v>
      </c>
      <c r="C72" s="85" t="s">
        <v>140</v>
      </c>
      <c r="D72" s="86" t="str">
        <f t="shared" si="2"/>
        <v/>
      </c>
      <c r="E72" s="89">
        <f>IF(Options!$D$24 = 1, MAX(F72, G72),
IF(Options!$D$25 = 1, AVERAGE(F72,G72),
IF(Options!$D$26 = 1, IFERROR(GEOMEAN(F72, G72), MAX(F72, G72)))))</f>
        <v>5.4066985645932997</v>
      </c>
      <c r="F72" s="89" cm="1">
        <f t="array" ref="F72">IF(Options!$D$18=1, IFERROR(MAX(IF($I$199:$R$199=1,(I72:R72),"")),
     MAX(IF($I$199:$R$199=2,(I72:R72),""))),
IF(Options!$D$19=1, IFERROR(AVERAGE(IF($I$199:$R$199=1,I72:R72,"")),
     AVERAGE(IF($I$199:$R$199=2,(I72:R72),""))),
IF(Options!$D$20=1, IFERROR(IF(OR(IF(ISNUMBER(I72:R72),IF(I$199:R$199 = 1,I72:R72, ""), "")=0), 0, GEOMEAN(IF(ISNUMBER(I72:R72),IF(I$199:R$199 = 1,I72:R72, ""), ""))),
   IF(OR(IF(ISNUMBER(I72:R72),IF(I$199:R$199 = 2,I72:R72, ""), "")=0), 0, GEOMEAN(IF(ISNUMBER(I72:R72),IF(I$199:R$199 = 2,I72:R72, ""), "")))))))</f>
        <v>5.4066985645932997</v>
      </c>
      <c r="G72" s="89" cm="1">
        <f t="array" ref="G72">IF(Options!$D$18=1, IFERROR(MAX(IF($I$200:$R$200=1,(I72:R72),"")),
     MAX(IF($I$200:$R$200=2,(I72:R72),""))),
IF(Options!$D$19=1, IFERROR(AVERAGE(IF($I$200:$R$200=1,(I72:R72),"")),
     AVERAGE(IF($I$200:$R$200=2,(I72:R72),""))),
IF(Options!$D$20=1, IFERROR(IF(OR(IF(ISNUMBER(I72:R72),IF(I$200:R$200 = 1,I72:R72, ""), "")=0), 0, GEOMEAN(IF(ISNUMBER(I72:R72),IF(I$200:R$200 = 1,I72:R72, ""), ""))),
   IF(OR(IF(ISNUMBER(I72:R72),IF(I$200:R$200 = 2,I72:R72, ""), "")=0), 0, GEOMEAN(IF(ISNUMBER(I72:R72),IF(I$200:R$200 = 2,I72:R72, ""), "")))))))</f>
        <v>0</v>
      </c>
      <c r="H72" s="142" t="s">
        <v>140</v>
      </c>
      <c r="I72" s="89">
        <v>5.4066985645932997</v>
      </c>
      <c r="J72" s="89" t="s">
        <v>473</v>
      </c>
      <c r="K72" s="184" t="s">
        <v>473</v>
      </c>
      <c r="L72" s="186" t="s">
        <v>473</v>
      </c>
      <c r="M72" s="186"/>
      <c r="N72" s="186"/>
      <c r="O72" s="154"/>
      <c r="P72" s="154"/>
      <c r="Q72" s="154"/>
      <c r="R72" s="153"/>
      <c r="S72" s="153"/>
      <c r="T72" s="190"/>
      <c r="U72" s="190"/>
      <c r="V72" s="190"/>
      <c r="W72" s="190"/>
      <c r="X72" s="190"/>
      <c r="Y72" s="190"/>
      <c r="Z72" s="190"/>
      <c r="AA72" s="190"/>
      <c r="AB72" s="36"/>
    </row>
    <row r="73" spans="1:28" x14ac:dyDescent="0.2">
      <c r="A73" s="86">
        <v>68</v>
      </c>
      <c r="B73" s="85" t="s">
        <v>141</v>
      </c>
      <c r="C73" s="85" t="s">
        <v>142</v>
      </c>
      <c r="D73" s="86" t="str">
        <f t="shared" si="2"/>
        <v/>
      </c>
      <c r="E73" s="89">
        <f>IF(Options!$D$24 = 1, MAX(F73, G73),
IF(Options!$D$25 = 1, AVERAGE(F73,G73),
IF(Options!$D$26 = 1, IFERROR(GEOMEAN(F73, G73), MAX(F73, G73)))))</f>
        <v>0.119617224880383</v>
      </c>
      <c r="F73" s="89" cm="1">
        <f t="array" ref="F73">IF(Options!$D$18=1, IFERROR(MAX(IF($I$199:$R$199=1,(I73:R73),"")),
     MAX(IF($I$199:$R$199=2,(I73:R73),""))),
IF(Options!$D$19=1, IFERROR(AVERAGE(IF($I$199:$R$199=1,I73:R73,"")),
     AVERAGE(IF($I$199:$R$199=2,(I73:R73),""))),
IF(Options!$D$20=1, IFERROR(IF(OR(IF(ISNUMBER(I73:R73),IF(I$199:R$199 = 1,I73:R73, ""), "")=0), 0, GEOMEAN(IF(ISNUMBER(I73:R73),IF(I$199:R$199 = 1,I73:R73, ""), ""))),
   IF(OR(IF(ISNUMBER(I73:R73),IF(I$199:R$199 = 2,I73:R73, ""), "")=0), 0, GEOMEAN(IF(ISNUMBER(I73:R73),IF(I$199:R$199 = 2,I73:R73, ""), "")))))))</f>
        <v>0.119617224880383</v>
      </c>
      <c r="G73" s="89" cm="1">
        <f t="array" ref="G73">IF(Options!$D$18=1, IFERROR(MAX(IF($I$200:$R$200=1,(I73:R73),"")),
     MAX(IF($I$200:$R$200=2,(I73:R73),""))),
IF(Options!$D$19=1, IFERROR(AVERAGE(IF($I$200:$R$200=1,(I73:R73),"")),
     AVERAGE(IF($I$200:$R$200=2,(I73:R73),""))),
IF(Options!$D$20=1, IFERROR(IF(OR(IF(ISNUMBER(I73:R73),IF(I$200:R$200 = 1,I73:R73, ""), "")=0), 0, GEOMEAN(IF(ISNUMBER(I73:R73),IF(I$200:R$200 = 1,I73:R73, ""), ""))),
   IF(OR(IF(ISNUMBER(I73:R73),IF(I$200:R$200 = 2,I73:R73, ""), "")=0), 0, GEOMEAN(IF(ISNUMBER(I73:R73),IF(I$200:R$200 = 2,I73:R73, ""), "")))))))</f>
        <v>0</v>
      </c>
      <c r="H73" s="142" t="s">
        <v>142</v>
      </c>
      <c r="I73" s="89">
        <v>0.119617224880383</v>
      </c>
      <c r="J73" s="89" t="s">
        <v>473</v>
      </c>
      <c r="K73" s="184">
        <v>3</v>
      </c>
      <c r="L73" s="186" t="s">
        <v>473</v>
      </c>
      <c r="M73" s="186"/>
      <c r="N73" s="186"/>
      <c r="O73" s="154"/>
      <c r="P73" s="154"/>
      <c r="Q73" s="154"/>
      <c r="R73" s="153"/>
      <c r="S73" s="153"/>
      <c r="T73" s="190"/>
      <c r="U73" s="190"/>
      <c r="V73" s="190"/>
      <c r="W73" s="190"/>
      <c r="X73" s="190"/>
      <c r="Y73" s="190"/>
      <c r="Z73" s="190"/>
      <c r="AA73" s="190"/>
      <c r="AB73" s="36"/>
    </row>
    <row r="74" spans="1:28" x14ac:dyDescent="0.2">
      <c r="A74" s="86">
        <v>69</v>
      </c>
      <c r="B74" s="85" t="s">
        <v>143</v>
      </c>
      <c r="C74" s="85" t="s">
        <v>144</v>
      </c>
      <c r="D74" s="86" t="str">
        <f t="shared" si="2"/>
        <v/>
      </c>
      <c r="E74" s="89">
        <f>IF(Options!$D$24 = 1, MAX(F74, G74),
IF(Options!$D$25 = 1, AVERAGE(F74,G74),
IF(Options!$D$26 = 1, IFERROR(GEOMEAN(F74, G74), MAX(F74, G74)))))</f>
        <v>0</v>
      </c>
      <c r="F74" s="89" cm="1">
        <f t="array" ref="F74">IF(Options!$D$18=1, IFERROR(MAX(IF($I$199:$R$199=1,(I74:R74),"")),
     MAX(IF($I$199:$R$199=2,(I74:R74),""))),
IF(Options!$D$19=1, IFERROR(AVERAGE(IF($I$199:$R$199=1,I74:R74,"")),
     AVERAGE(IF($I$199:$R$199=2,(I74:R74),""))),
IF(Options!$D$20=1, IFERROR(IF(OR(IF(ISNUMBER(I74:R74),IF(I$199:R$199 = 1,I74:R74, ""), "")=0), 0, GEOMEAN(IF(ISNUMBER(I74:R74),IF(I$199:R$199 = 1,I74:R74, ""), ""))),
   IF(OR(IF(ISNUMBER(I74:R74),IF(I$199:R$199 = 2,I74:R74, ""), "")=0), 0, GEOMEAN(IF(ISNUMBER(I74:R74),IF(I$199:R$199 = 2,I74:R74, ""), "")))))))</f>
        <v>0</v>
      </c>
      <c r="G74" s="89" cm="1">
        <f t="array" ref="G74">IF(Options!$D$18=1, IFERROR(MAX(IF($I$200:$R$200=1,(I74:R74),"")),
     MAX(IF($I$200:$R$200=2,(I74:R74),""))),
IF(Options!$D$19=1, IFERROR(AVERAGE(IF($I$200:$R$200=1,(I74:R74),"")),
     AVERAGE(IF($I$200:$R$200=2,(I74:R74),""))),
IF(Options!$D$20=1, IFERROR(IF(OR(IF(ISNUMBER(I74:R74),IF(I$200:R$200 = 1,I74:R74, ""), "")=0), 0, GEOMEAN(IF(ISNUMBER(I74:R74),IF(I$200:R$200 = 1,I74:R74, ""), ""))),
   IF(OR(IF(ISNUMBER(I74:R74),IF(I$200:R$200 = 2,I74:R74, ""), "")=0), 0, GEOMEAN(IF(ISNUMBER(I74:R74),IF(I$200:R$200 = 2,I74:R74, ""), "")))))))</f>
        <v>0</v>
      </c>
      <c r="H74" s="142" t="s">
        <v>144</v>
      </c>
      <c r="I74" s="89" t="s">
        <v>473</v>
      </c>
      <c r="J74" s="89" t="s">
        <v>473</v>
      </c>
      <c r="K74" s="184" t="s">
        <v>473</v>
      </c>
      <c r="L74" s="186" t="s">
        <v>473</v>
      </c>
      <c r="M74" s="186"/>
      <c r="N74" s="186"/>
      <c r="O74" s="154"/>
      <c r="P74" s="154"/>
      <c r="Q74" s="154"/>
      <c r="R74" s="153"/>
      <c r="S74" s="153"/>
      <c r="T74" s="190"/>
      <c r="U74" s="190"/>
      <c r="V74" s="190"/>
      <c r="W74" s="190"/>
      <c r="X74" s="190"/>
      <c r="Y74" s="190"/>
      <c r="Z74" s="190"/>
      <c r="AA74" s="190"/>
      <c r="AB74" s="36"/>
    </row>
    <row r="75" spans="1:28" x14ac:dyDescent="0.2">
      <c r="A75" s="86">
        <v>70</v>
      </c>
      <c r="B75" s="85" t="s">
        <v>145</v>
      </c>
      <c r="C75" s="85" t="s">
        <v>146</v>
      </c>
      <c r="D75" s="86" t="str">
        <f t="shared" si="2"/>
        <v/>
      </c>
      <c r="E75" s="89">
        <f>IF(Options!$D$24 = 1, MAX(F75, G75),
IF(Options!$D$25 = 1, AVERAGE(F75,G75),
IF(Options!$D$26 = 1, IFERROR(GEOMEAN(F75, G75), MAX(F75, G75)))))</f>
        <v>6.7490917340372345</v>
      </c>
      <c r="F75" s="89" cm="1">
        <f t="array" ref="F75">IF(Options!$D$18=1, IFERROR(MAX(IF($I$199:$R$199=1,(I75:R75),"")),
     MAX(IF($I$199:$R$199=2,(I75:R75),""))),
IF(Options!$D$19=1, IFERROR(AVERAGE(IF($I$199:$R$199=1,I75:R75,"")),
     AVERAGE(IF($I$199:$R$199=2,(I75:R75),""))),
IF(Options!$D$20=1, IFERROR(IF(OR(IF(ISNUMBER(I75:R75),IF(I$199:R$199 = 1,I75:R75, ""), "")=0), 0, GEOMEAN(IF(ISNUMBER(I75:R75),IF(I$199:R$199 = 1,I75:R75, ""), ""))),
   IF(OR(IF(ISNUMBER(I75:R75),IF(I$199:R$199 = 2,I75:R75, ""), "")=0), 0, GEOMEAN(IF(ISNUMBER(I75:R75),IF(I$199:R$199 = 2,I75:R75, ""), "")))))))</f>
        <v>6.5071770334928196</v>
      </c>
      <c r="G75" s="89" cm="1">
        <f t="array" ref="G75">IF(Options!$D$18=1, IFERROR(MAX(IF($I$200:$R$200=1,(I75:R75),"")),
     MAX(IF($I$200:$R$200=2,(I75:R75),""))),
IF(Options!$D$19=1, IFERROR(AVERAGE(IF($I$200:$R$200=1,(I75:R75),"")),
     AVERAGE(IF($I$200:$R$200=2,(I75:R75),""))),
IF(Options!$D$20=1, IFERROR(IF(OR(IF(ISNUMBER(I75:R75),IF(I$200:R$200 = 1,I75:R75, ""), "")=0), 0, GEOMEAN(IF(ISNUMBER(I75:R75),IF(I$200:R$200 = 1,I75:R75, ""), ""))),
   IF(OR(IF(ISNUMBER(I75:R75),IF(I$200:R$200 = 2,I75:R75, ""), "")=0), 0, GEOMEAN(IF(ISNUMBER(I75:R75),IF(I$200:R$200 = 2,I75:R75, ""), "")))))))</f>
        <v>7</v>
      </c>
      <c r="H75" s="142" t="s">
        <v>146</v>
      </c>
      <c r="I75" s="89">
        <v>6.5071770334928196</v>
      </c>
      <c r="J75" s="89">
        <v>7</v>
      </c>
      <c r="K75" s="184">
        <v>5</v>
      </c>
      <c r="L75" s="186" t="s">
        <v>473</v>
      </c>
      <c r="M75" s="186"/>
      <c r="N75" s="186"/>
      <c r="O75" s="154"/>
      <c r="P75" s="154"/>
      <c r="Q75" s="154"/>
      <c r="R75" s="153"/>
      <c r="S75" s="153"/>
      <c r="T75" s="190"/>
      <c r="U75" s="190"/>
      <c r="V75" s="190"/>
      <c r="W75" s="190"/>
      <c r="X75" s="190"/>
      <c r="Y75" s="190"/>
      <c r="Z75" s="190"/>
      <c r="AA75" s="190"/>
      <c r="AB75" s="36"/>
    </row>
    <row r="76" spans="1:28" x14ac:dyDescent="0.2">
      <c r="A76" s="86">
        <v>71</v>
      </c>
      <c r="B76" s="85" t="s">
        <v>147</v>
      </c>
      <c r="C76" s="85" t="s">
        <v>148</v>
      </c>
      <c r="D76" s="86" t="str">
        <f t="shared" si="2"/>
        <v/>
      </c>
      <c r="E76" s="89">
        <f>IF(Options!$D$24 = 1, MAX(F76, G76),
IF(Options!$D$25 = 1, AVERAGE(F76,G76),
IF(Options!$D$26 = 1, IFERROR(GEOMEAN(F76, G76), MAX(F76, G76)))))</f>
        <v>4.6650717703349303</v>
      </c>
      <c r="F76" s="89" cm="1">
        <f t="array" ref="F76">IF(Options!$D$18=1, IFERROR(MAX(IF($I$199:$R$199=1,(I76:R76),"")),
     MAX(IF($I$199:$R$199=2,(I76:R76),""))),
IF(Options!$D$19=1, IFERROR(AVERAGE(IF($I$199:$R$199=1,I76:R76,"")),
     AVERAGE(IF($I$199:$R$199=2,(I76:R76),""))),
IF(Options!$D$20=1, IFERROR(IF(OR(IF(ISNUMBER(I76:R76),IF(I$199:R$199 = 1,I76:R76, ""), "")=0), 0, GEOMEAN(IF(ISNUMBER(I76:R76),IF(I$199:R$199 = 1,I76:R76, ""), ""))),
   IF(OR(IF(ISNUMBER(I76:R76),IF(I$199:R$199 = 2,I76:R76, ""), "")=0), 0, GEOMEAN(IF(ISNUMBER(I76:R76),IF(I$199:R$199 = 2,I76:R76, ""), "")))))))</f>
        <v>4.6650717703349303</v>
      </c>
      <c r="G76" s="89" cm="1">
        <f t="array" ref="G76">IF(Options!$D$18=1, IFERROR(MAX(IF($I$200:$R$200=1,(I76:R76),"")),
     MAX(IF($I$200:$R$200=2,(I76:R76),""))),
IF(Options!$D$19=1, IFERROR(AVERAGE(IF($I$200:$R$200=1,(I76:R76),"")),
     AVERAGE(IF($I$200:$R$200=2,(I76:R76),""))),
IF(Options!$D$20=1, IFERROR(IF(OR(IF(ISNUMBER(I76:R76),IF(I$200:R$200 = 1,I76:R76, ""), "")=0), 0, GEOMEAN(IF(ISNUMBER(I76:R76),IF(I$200:R$200 = 1,I76:R76, ""), ""))),
   IF(OR(IF(ISNUMBER(I76:R76),IF(I$200:R$200 = 2,I76:R76, ""), "")=0), 0, GEOMEAN(IF(ISNUMBER(I76:R76),IF(I$200:R$200 = 2,I76:R76, ""), "")))))))</f>
        <v>0</v>
      </c>
      <c r="H76" s="142" t="s">
        <v>148</v>
      </c>
      <c r="I76" s="89">
        <v>4.6650717703349303</v>
      </c>
      <c r="J76" s="89" t="s">
        <v>473</v>
      </c>
      <c r="K76" s="184" t="s">
        <v>473</v>
      </c>
      <c r="L76" s="186" t="s">
        <v>473</v>
      </c>
      <c r="M76" s="186"/>
      <c r="N76" s="186"/>
      <c r="O76" s="154"/>
      <c r="P76" s="154"/>
      <c r="Q76" s="154"/>
      <c r="R76" s="153"/>
      <c r="S76" s="153"/>
      <c r="T76" s="190"/>
      <c r="U76" s="190"/>
      <c r="V76" s="190"/>
      <c r="W76" s="190"/>
      <c r="X76" s="190"/>
      <c r="Y76" s="190"/>
      <c r="Z76" s="190"/>
      <c r="AA76" s="190"/>
      <c r="AB76" s="36"/>
    </row>
    <row r="77" spans="1:28" x14ac:dyDescent="0.2">
      <c r="A77" s="86">
        <v>72</v>
      </c>
      <c r="B77" s="85" t="s">
        <v>149</v>
      </c>
      <c r="C77" s="85" t="s">
        <v>150</v>
      </c>
      <c r="D77" s="86" t="str">
        <f t="shared" si="2"/>
        <v/>
      </c>
      <c r="E77" s="89">
        <f>IF(Options!$D$24 = 1, MAX(F77, G77),
IF(Options!$D$25 = 1, AVERAGE(F77,G77),
IF(Options!$D$26 = 1, IFERROR(GEOMEAN(F77, G77), MAX(F77, G77)))))</f>
        <v>6.14832535885167</v>
      </c>
      <c r="F77" s="89" cm="1">
        <f t="array" ref="F77">IF(Options!$D$18=1, IFERROR(MAX(IF($I$199:$R$199=1,(I77:R77),"")),
     MAX(IF($I$199:$R$199=2,(I77:R77),""))),
IF(Options!$D$19=1, IFERROR(AVERAGE(IF($I$199:$R$199=1,I77:R77,"")),
     AVERAGE(IF($I$199:$R$199=2,(I77:R77),""))),
IF(Options!$D$20=1, IFERROR(IF(OR(IF(ISNUMBER(I77:R77),IF(I$199:R$199 = 1,I77:R77, ""), "")=0), 0, GEOMEAN(IF(ISNUMBER(I77:R77),IF(I$199:R$199 = 1,I77:R77, ""), ""))),
   IF(OR(IF(ISNUMBER(I77:R77),IF(I$199:R$199 = 2,I77:R77, ""), "")=0), 0, GEOMEAN(IF(ISNUMBER(I77:R77),IF(I$199:R$199 = 2,I77:R77, ""), "")))))))</f>
        <v>6.14832535885167</v>
      </c>
      <c r="G77" s="89" cm="1">
        <f t="array" ref="G77">IF(Options!$D$18=1, IFERROR(MAX(IF($I$200:$R$200=1,(I77:R77),"")),
     MAX(IF($I$200:$R$200=2,(I77:R77),""))),
IF(Options!$D$19=1, IFERROR(AVERAGE(IF($I$200:$R$200=1,(I77:R77),"")),
     AVERAGE(IF($I$200:$R$200=2,(I77:R77),""))),
IF(Options!$D$20=1, IFERROR(IF(OR(IF(ISNUMBER(I77:R77),IF(I$200:R$200 = 1,I77:R77, ""), "")=0), 0, GEOMEAN(IF(ISNUMBER(I77:R77),IF(I$200:R$200 = 1,I77:R77, ""), ""))),
   IF(OR(IF(ISNUMBER(I77:R77),IF(I$200:R$200 = 2,I77:R77, ""), "")=0), 0, GEOMEAN(IF(ISNUMBER(I77:R77),IF(I$200:R$200 = 2,I77:R77, ""), "")))))))</f>
        <v>0</v>
      </c>
      <c r="H77" s="142" t="s">
        <v>150</v>
      </c>
      <c r="I77" s="89">
        <v>6.14832535885167</v>
      </c>
      <c r="J77" s="89" t="s">
        <v>473</v>
      </c>
      <c r="K77" s="184">
        <v>3</v>
      </c>
      <c r="L77" s="186" t="s">
        <v>473</v>
      </c>
      <c r="M77" s="186"/>
      <c r="N77" s="186"/>
      <c r="O77" s="154"/>
      <c r="P77" s="154"/>
      <c r="Q77" s="154"/>
      <c r="R77" s="153"/>
      <c r="S77" s="153"/>
      <c r="T77" s="190"/>
      <c r="U77" s="190"/>
      <c r="V77" s="190"/>
      <c r="W77" s="190"/>
      <c r="X77" s="190"/>
      <c r="Y77" s="190"/>
      <c r="Z77" s="190"/>
      <c r="AA77" s="190"/>
      <c r="AB77" s="36"/>
    </row>
    <row r="78" spans="1:28" x14ac:dyDescent="0.2">
      <c r="A78" s="86">
        <v>73</v>
      </c>
      <c r="B78" s="85" t="s">
        <v>151</v>
      </c>
      <c r="C78" s="85" t="s">
        <v>152</v>
      </c>
      <c r="D78" s="86" t="str">
        <f t="shared" si="2"/>
        <v/>
      </c>
      <c r="E78" s="89">
        <f>IF(Options!$D$24 = 1, MAX(F78, G78),
IF(Options!$D$25 = 1, AVERAGE(F78,G78),
IF(Options!$D$26 = 1, IFERROR(GEOMEAN(F78, G78), MAX(F78, G78)))))</f>
        <v>1.2200956937798999</v>
      </c>
      <c r="F78" s="89" cm="1">
        <f t="array" ref="F78">IF(Options!$D$18=1, IFERROR(MAX(IF($I$199:$R$199=1,(I78:R78),"")),
     MAX(IF($I$199:$R$199=2,(I78:R78),""))),
IF(Options!$D$19=1, IFERROR(AVERAGE(IF($I$199:$R$199=1,I78:R78,"")),
     AVERAGE(IF($I$199:$R$199=2,(I78:R78),""))),
IF(Options!$D$20=1, IFERROR(IF(OR(IF(ISNUMBER(I78:R78),IF(I$199:R$199 = 1,I78:R78, ""), "")=0), 0, GEOMEAN(IF(ISNUMBER(I78:R78),IF(I$199:R$199 = 1,I78:R78, ""), ""))),
   IF(OR(IF(ISNUMBER(I78:R78),IF(I$199:R$199 = 2,I78:R78, ""), "")=0), 0, GEOMEAN(IF(ISNUMBER(I78:R78),IF(I$199:R$199 = 2,I78:R78, ""), "")))))))</f>
        <v>1.2200956937798999</v>
      </c>
      <c r="G78" s="89" cm="1">
        <f t="array" ref="G78">IF(Options!$D$18=1, IFERROR(MAX(IF($I$200:$R$200=1,(I78:R78),"")),
     MAX(IF($I$200:$R$200=2,(I78:R78),""))),
IF(Options!$D$19=1, IFERROR(AVERAGE(IF($I$200:$R$200=1,(I78:R78),"")),
     AVERAGE(IF($I$200:$R$200=2,(I78:R78),""))),
IF(Options!$D$20=1, IFERROR(IF(OR(IF(ISNUMBER(I78:R78),IF(I$200:R$200 = 1,I78:R78, ""), "")=0), 0, GEOMEAN(IF(ISNUMBER(I78:R78),IF(I$200:R$200 = 1,I78:R78, ""), ""))),
   IF(OR(IF(ISNUMBER(I78:R78),IF(I$200:R$200 = 2,I78:R78, ""), "")=0), 0, GEOMEAN(IF(ISNUMBER(I78:R78),IF(I$200:R$200 = 2,I78:R78, ""), "")))))))</f>
        <v>0</v>
      </c>
      <c r="H78" s="142" t="s">
        <v>152</v>
      </c>
      <c r="I78" s="89">
        <v>1.2200956937798999</v>
      </c>
      <c r="J78" s="89" t="s">
        <v>473</v>
      </c>
      <c r="K78" s="184">
        <v>3</v>
      </c>
      <c r="L78" s="186" t="s">
        <v>473</v>
      </c>
      <c r="M78" s="186"/>
      <c r="N78" s="186"/>
      <c r="O78" s="154"/>
      <c r="P78" s="154"/>
      <c r="Q78" s="154"/>
      <c r="R78" s="153"/>
      <c r="S78" s="153"/>
      <c r="T78" s="190"/>
      <c r="U78" s="190"/>
      <c r="V78" s="190"/>
      <c r="W78" s="190"/>
      <c r="X78" s="190"/>
      <c r="Y78" s="190"/>
      <c r="Z78" s="190"/>
      <c r="AA78" s="190"/>
      <c r="AB78" s="36"/>
    </row>
    <row r="79" spans="1:28" x14ac:dyDescent="0.2">
      <c r="A79" s="86">
        <v>74</v>
      </c>
      <c r="B79" s="85" t="s">
        <v>153</v>
      </c>
      <c r="C79" s="85" t="s">
        <v>154</v>
      </c>
      <c r="D79" s="86" t="str">
        <f t="shared" si="2"/>
        <v/>
      </c>
      <c r="E79" s="89">
        <f>IF(Options!$D$24 = 1, MAX(F79, G79),
IF(Options!$D$25 = 1, AVERAGE(F79,G79),
IF(Options!$D$26 = 1, IFERROR(GEOMEAN(F79, G79), MAX(F79, G79)))))</f>
        <v>10</v>
      </c>
      <c r="F79" s="89" cm="1">
        <f t="array" ref="F79">IF(Options!$D$18=1, IFERROR(MAX(IF($I$199:$R$199=1,(I79:R79),"")),
     MAX(IF($I$199:$R$199=2,(I79:R79),""))),
IF(Options!$D$19=1, IFERROR(AVERAGE(IF($I$199:$R$199=1,I79:R79,"")),
     AVERAGE(IF($I$199:$R$199=2,(I79:R79),""))),
IF(Options!$D$20=1, IFERROR(IF(OR(IF(ISNUMBER(I79:R79),IF(I$199:R$199 = 1,I79:R79, ""), "")=0), 0, GEOMEAN(IF(ISNUMBER(I79:R79),IF(I$199:R$199 = 1,I79:R79, ""), ""))),
   IF(OR(IF(ISNUMBER(I79:R79),IF(I$199:R$199 = 2,I79:R79, ""), "")=0), 0, GEOMEAN(IF(ISNUMBER(I79:R79),IF(I$199:R$199 = 2,I79:R79, ""), "")))))))</f>
        <v>10</v>
      </c>
      <c r="G79" s="89" cm="1">
        <f t="array" ref="G79">IF(Options!$D$18=1, IFERROR(MAX(IF($I$200:$R$200=1,(I79:R79),"")),
     MAX(IF($I$200:$R$200=2,(I79:R79),""))),
IF(Options!$D$19=1, IFERROR(AVERAGE(IF($I$200:$R$200=1,(I79:R79),"")),
     AVERAGE(IF($I$200:$R$200=2,(I79:R79),""))),
IF(Options!$D$20=1, IFERROR(IF(OR(IF(ISNUMBER(I79:R79),IF(I$200:R$200 = 1,I79:R79, ""), "")=0), 0, GEOMEAN(IF(ISNUMBER(I79:R79),IF(I$200:R$200 = 1,I79:R79, ""), ""))),
   IF(OR(IF(ISNUMBER(I79:R79),IF(I$200:R$200 = 2,I79:R79, ""), "")=0), 0, GEOMEAN(IF(ISNUMBER(I79:R79),IF(I$200:R$200 = 2,I79:R79, ""), "")))))))</f>
        <v>10</v>
      </c>
      <c r="H79" s="142" t="s">
        <v>154</v>
      </c>
      <c r="I79" s="89">
        <v>10</v>
      </c>
      <c r="J79" s="89">
        <v>10</v>
      </c>
      <c r="K79" s="184" t="s">
        <v>473</v>
      </c>
      <c r="L79" s="186">
        <v>10</v>
      </c>
      <c r="M79" s="186"/>
      <c r="N79" s="186"/>
      <c r="O79" s="154"/>
      <c r="P79" s="154"/>
      <c r="Q79" s="154"/>
      <c r="R79" s="153"/>
      <c r="S79" s="153"/>
      <c r="T79" s="190"/>
      <c r="U79" s="190"/>
      <c r="V79" s="190"/>
      <c r="W79" s="190"/>
      <c r="X79" s="190"/>
      <c r="Y79" s="190"/>
      <c r="Z79" s="190"/>
      <c r="AA79" s="190"/>
      <c r="AB79" s="36"/>
    </row>
    <row r="80" spans="1:28" x14ac:dyDescent="0.2">
      <c r="A80" s="86">
        <v>75</v>
      </c>
      <c r="B80" s="85" t="s">
        <v>155</v>
      </c>
      <c r="C80" s="85" t="s">
        <v>156</v>
      </c>
      <c r="D80" s="86" t="str">
        <f t="shared" si="2"/>
        <v/>
      </c>
      <c r="E80" s="89">
        <f>IF(Options!$D$24 = 1, MAX(F80, G80),
IF(Options!$D$25 = 1, AVERAGE(F80,G80),
IF(Options!$D$26 = 1, IFERROR(GEOMEAN(F80, G80), MAX(F80, G80)))))</f>
        <v>0.93301435406698596</v>
      </c>
      <c r="F80" s="89" cm="1">
        <f t="array" ref="F80">IF(Options!$D$18=1, IFERROR(MAX(IF($I$199:$R$199=1,(I80:R80),"")),
     MAX(IF($I$199:$R$199=2,(I80:R80),""))),
IF(Options!$D$19=1, IFERROR(AVERAGE(IF($I$199:$R$199=1,I80:R80,"")),
     AVERAGE(IF($I$199:$R$199=2,(I80:R80),""))),
IF(Options!$D$20=1, IFERROR(IF(OR(IF(ISNUMBER(I80:R80),IF(I$199:R$199 = 1,I80:R80, ""), "")=0), 0, GEOMEAN(IF(ISNUMBER(I80:R80),IF(I$199:R$199 = 1,I80:R80, ""), ""))),
   IF(OR(IF(ISNUMBER(I80:R80),IF(I$199:R$199 = 2,I80:R80, ""), "")=0), 0, GEOMEAN(IF(ISNUMBER(I80:R80),IF(I$199:R$199 = 2,I80:R80, ""), "")))))))</f>
        <v>0.93301435406698596</v>
      </c>
      <c r="G80" s="89" cm="1">
        <f t="array" ref="G80">IF(Options!$D$18=1, IFERROR(MAX(IF($I$200:$R$200=1,(I80:R80),"")),
     MAX(IF($I$200:$R$200=2,(I80:R80),""))),
IF(Options!$D$19=1, IFERROR(AVERAGE(IF($I$200:$R$200=1,(I80:R80),"")),
     AVERAGE(IF($I$200:$R$200=2,(I80:R80),""))),
IF(Options!$D$20=1, IFERROR(IF(OR(IF(ISNUMBER(I80:R80),IF(I$200:R$200 = 1,I80:R80, ""), "")=0), 0, GEOMEAN(IF(ISNUMBER(I80:R80),IF(I$200:R$200 = 1,I80:R80, ""), ""))),
   IF(OR(IF(ISNUMBER(I80:R80),IF(I$200:R$200 = 2,I80:R80, ""), "")=0), 0, GEOMEAN(IF(ISNUMBER(I80:R80),IF(I$200:R$200 = 2,I80:R80, ""), "")))))))</f>
        <v>0</v>
      </c>
      <c r="H80" s="142" t="s">
        <v>156</v>
      </c>
      <c r="I80" s="89">
        <v>0.93301435406698596</v>
      </c>
      <c r="J80" s="89" t="s">
        <v>473</v>
      </c>
      <c r="K80" s="184">
        <v>5</v>
      </c>
      <c r="L80" s="186" t="s">
        <v>473</v>
      </c>
      <c r="M80" s="186"/>
      <c r="N80" s="186"/>
      <c r="O80" s="154"/>
      <c r="P80" s="154"/>
      <c r="Q80" s="154"/>
      <c r="R80" s="153"/>
      <c r="S80" s="153"/>
      <c r="T80" s="190"/>
      <c r="U80" s="190"/>
      <c r="V80" s="190"/>
      <c r="W80" s="190"/>
      <c r="X80" s="190"/>
      <c r="Y80" s="190"/>
      <c r="Z80" s="190"/>
      <c r="AA80" s="190"/>
      <c r="AB80" s="36"/>
    </row>
    <row r="81" spans="1:28" x14ac:dyDescent="0.2">
      <c r="A81" s="86">
        <v>76</v>
      </c>
      <c r="B81" s="85" t="s">
        <v>157</v>
      </c>
      <c r="C81" s="85" t="s">
        <v>158</v>
      </c>
      <c r="D81" s="86" t="str">
        <f t="shared" si="2"/>
        <v/>
      </c>
      <c r="E81" s="89">
        <f>IF(Options!$D$24 = 1, MAX(F81, G81),
IF(Options!$D$25 = 1, AVERAGE(F81,G81),
IF(Options!$D$26 = 1, IFERROR(GEOMEAN(F81, G81), MAX(F81, G81)))))</f>
        <v>5.2392344497607697</v>
      </c>
      <c r="F81" s="89" cm="1">
        <f t="array" ref="F81">IF(Options!$D$18=1, IFERROR(MAX(IF($I$199:$R$199=1,(I81:R81),"")),
     MAX(IF($I$199:$R$199=2,(I81:R81),""))),
IF(Options!$D$19=1, IFERROR(AVERAGE(IF($I$199:$R$199=1,I81:R81,"")),
     AVERAGE(IF($I$199:$R$199=2,(I81:R81),""))),
IF(Options!$D$20=1, IFERROR(IF(OR(IF(ISNUMBER(I81:R81),IF(I$199:R$199 = 1,I81:R81, ""), "")=0), 0, GEOMEAN(IF(ISNUMBER(I81:R81),IF(I$199:R$199 = 1,I81:R81, ""), ""))),
   IF(OR(IF(ISNUMBER(I81:R81),IF(I$199:R$199 = 2,I81:R81, ""), "")=0), 0, GEOMEAN(IF(ISNUMBER(I81:R81),IF(I$199:R$199 = 2,I81:R81, ""), "")))))))</f>
        <v>5.2392344497607697</v>
      </c>
      <c r="G81" s="89" cm="1">
        <f t="array" ref="G81">IF(Options!$D$18=1, IFERROR(MAX(IF($I$200:$R$200=1,(I81:R81),"")),
     MAX(IF($I$200:$R$200=2,(I81:R81),""))),
IF(Options!$D$19=1, IFERROR(AVERAGE(IF($I$200:$R$200=1,(I81:R81),"")),
     AVERAGE(IF($I$200:$R$200=2,(I81:R81),""))),
IF(Options!$D$20=1, IFERROR(IF(OR(IF(ISNUMBER(I81:R81),IF(I$200:R$200 = 1,I81:R81, ""), "")=0), 0, GEOMEAN(IF(ISNUMBER(I81:R81),IF(I$200:R$200 = 1,I81:R81, ""), ""))),
   IF(OR(IF(ISNUMBER(I81:R81),IF(I$200:R$200 = 2,I81:R81, ""), "")=0), 0, GEOMEAN(IF(ISNUMBER(I81:R81),IF(I$200:R$200 = 2,I81:R81, ""), "")))))))</f>
        <v>0</v>
      </c>
      <c r="H81" s="142" t="s">
        <v>158</v>
      </c>
      <c r="I81" s="89">
        <v>5.2392344497607697</v>
      </c>
      <c r="J81" s="89" t="s">
        <v>473</v>
      </c>
      <c r="K81" s="184">
        <v>3</v>
      </c>
      <c r="L81" s="186" t="s">
        <v>473</v>
      </c>
      <c r="M81" s="186"/>
      <c r="N81" s="186"/>
      <c r="O81" s="154"/>
      <c r="P81" s="154"/>
      <c r="Q81" s="154"/>
      <c r="R81" s="153"/>
      <c r="S81" s="153"/>
      <c r="T81" s="190"/>
      <c r="U81" s="190"/>
      <c r="V81" s="190"/>
      <c r="W81" s="190"/>
      <c r="X81" s="190"/>
      <c r="Y81" s="190"/>
      <c r="Z81" s="190"/>
      <c r="AA81" s="190"/>
      <c r="AB81" s="36"/>
    </row>
    <row r="82" spans="1:28" x14ac:dyDescent="0.2">
      <c r="A82" s="86">
        <v>77</v>
      </c>
      <c r="B82" s="85" t="s">
        <v>159</v>
      </c>
      <c r="C82" s="85" t="s">
        <v>160</v>
      </c>
      <c r="D82" s="86" t="str">
        <f t="shared" si="2"/>
        <v/>
      </c>
      <c r="E82" s="89">
        <f>IF(Options!$D$24 = 1, MAX(F82, G82),
IF(Options!$D$25 = 1, AVERAGE(F82,G82),
IF(Options!$D$26 = 1, IFERROR(GEOMEAN(F82, G82), MAX(F82, G82)))))</f>
        <v>7.1770334928229698</v>
      </c>
      <c r="F82" s="89" cm="1">
        <f t="array" ref="F82">IF(Options!$D$18=1, IFERROR(MAX(IF($I$199:$R$199=1,(I82:R82),"")),
     MAX(IF($I$199:$R$199=2,(I82:R82),""))),
IF(Options!$D$19=1, IFERROR(AVERAGE(IF($I$199:$R$199=1,I82:R82,"")),
     AVERAGE(IF($I$199:$R$199=2,(I82:R82),""))),
IF(Options!$D$20=1, IFERROR(IF(OR(IF(ISNUMBER(I82:R82),IF(I$199:R$199 = 1,I82:R82, ""), "")=0), 0, GEOMEAN(IF(ISNUMBER(I82:R82),IF(I$199:R$199 = 1,I82:R82, ""), ""))),
   IF(OR(IF(ISNUMBER(I82:R82),IF(I$199:R$199 = 2,I82:R82, ""), "")=0), 0, GEOMEAN(IF(ISNUMBER(I82:R82),IF(I$199:R$199 = 2,I82:R82, ""), "")))))))</f>
        <v>7.1770334928229698</v>
      </c>
      <c r="G82" s="89" cm="1">
        <f t="array" ref="G82">IF(Options!$D$18=1, IFERROR(MAX(IF($I$200:$R$200=1,(I82:R82),"")),
     MAX(IF($I$200:$R$200=2,(I82:R82),""))),
IF(Options!$D$19=1, IFERROR(AVERAGE(IF($I$200:$R$200=1,(I82:R82),"")),
     AVERAGE(IF($I$200:$R$200=2,(I82:R82),""))),
IF(Options!$D$20=1, IFERROR(IF(OR(IF(ISNUMBER(I82:R82),IF(I$200:R$200 = 1,I82:R82, ""), "")=0), 0, GEOMEAN(IF(ISNUMBER(I82:R82),IF(I$200:R$200 = 1,I82:R82, ""), ""))),
   IF(OR(IF(ISNUMBER(I82:R82),IF(I$200:R$200 = 2,I82:R82, ""), "")=0), 0, GEOMEAN(IF(ISNUMBER(I82:R82),IF(I$200:R$200 = 2,I82:R82, ""), "")))))))</f>
        <v>0</v>
      </c>
      <c r="H82" s="142" t="s">
        <v>160</v>
      </c>
      <c r="I82" s="89">
        <v>7.1770334928229698</v>
      </c>
      <c r="J82" s="89" t="s">
        <v>473</v>
      </c>
      <c r="K82" s="184">
        <v>5</v>
      </c>
      <c r="L82" s="186" t="s">
        <v>473</v>
      </c>
      <c r="M82" s="186"/>
      <c r="N82" s="186"/>
      <c r="O82" s="154"/>
      <c r="P82" s="154"/>
      <c r="Q82" s="154"/>
      <c r="R82" s="153"/>
      <c r="S82" s="153"/>
      <c r="T82" s="190"/>
      <c r="U82" s="190"/>
      <c r="V82" s="190"/>
      <c r="W82" s="190"/>
      <c r="X82" s="190"/>
      <c r="Y82" s="190"/>
      <c r="Z82" s="190"/>
      <c r="AA82" s="190"/>
      <c r="AB82" s="36"/>
    </row>
    <row r="83" spans="1:28" x14ac:dyDescent="0.2">
      <c r="A83" s="86">
        <v>78</v>
      </c>
      <c r="B83" s="85" t="s">
        <v>161</v>
      </c>
      <c r="C83" s="85" t="s">
        <v>162</v>
      </c>
      <c r="D83" s="86" t="str">
        <f t="shared" si="2"/>
        <v/>
      </c>
      <c r="E83" s="89">
        <f>IF(Options!$D$24 = 1, MAX(F83, G83),
IF(Options!$D$25 = 1, AVERAGE(F83,G83),
IF(Options!$D$26 = 1, IFERROR(GEOMEAN(F83, G83), MAX(F83, G83)))))</f>
        <v>0</v>
      </c>
      <c r="F83" s="89" cm="1">
        <f t="array" ref="F83">IF(Options!$D$18=1, IFERROR(MAX(IF($I$199:$R$199=1,(I83:R83),"")),
     MAX(IF($I$199:$R$199=2,(I83:R83),""))),
IF(Options!$D$19=1, IFERROR(AVERAGE(IF($I$199:$R$199=1,I83:R83,"")),
     AVERAGE(IF($I$199:$R$199=2,(I83:R83),""))),
IF(Options!$D$20=1, IFERROR(IF(OR(IF(ISNUMBER(I83:R83),IF(I$199:R$199 = 1,I83:R83, ""), "")=0), 0, GEOMEAN(IF(ISNUMBER(I83:R83),IF(I$199:R$199 = 1,I83:R83, ""), ""))),
   IF(OR(IF(ISNUMBER(I83:R83),IF(I$199:R$199 = 2,I83:R83, ""), "")=0), 0, GEOMEAN(IF(ISNUMBER(I83:R83),IF(I$199:R$199 = 2,I83:R83, ""), "")))))))</f>
        <v>0</v>
      </c>
      <c r="G83" s="89" cm="1">
        <f t="array" ref="G83">IF(Options!$D$18=1, IFERROR(MAX(IF($I$200:$R$200=1,(I83:R83),"")),
     MAX(IF($I$200:$R$200=2,(I83:R83),""))),
IF(Options!$D$19=1, IFERROR(AVERAGE(IF($I$200:$R$200=1,(I83:R83),"")),
     AVERAGE(IF($I$200:$R$200=2,(I83:R83),""))),
IF(Options!$D$20=1, IFERROR(IF(OR(IF(ISNUMBER(I83:R83),IF(I$200:R$200 = 1,I83:R83, ""), "")=0), 0, GEOMEAN(IF(ISNUMBER(I83:R83),IF(I$200:R$200 = 1,I83:R83, ""), ""))),
   IF(OR(IF(ISNUMBER(I83:R83),IF(I$200:R$200 = 2,I83:R83, ""), "")=0), 0, GEOMEAN(IF(ISNUMBER(I83:R83),IF(I$200:R$200 = 2,I83:R83, ""), "")))))))</f>
        <v>0</v>
      </c>
      <c r="H83" s="142" t="s">
        <v>162</v>
      </c>
      <c r="I83" s="89">
        <v>0</v>
      </c>
      <c r="J83" s="89" t="s">
        <v>473</v>
      </c>
      <c r="K83" s="184">
        <v>1</v>
      </c>
      <c r="L83" s="186" t="s">
        <v>473</v>
      </c>
      <c r="M83" s="186"/>
      <c r="N83" s="186"/>
      <c r="O83" s="154"/>
      <c r="P83" s="154"/>
      <c r="Q83" s="154"/>
      <c r="R83" s="153"/>
      <c r="S83" s="153"/>
      <c r="T83" s="190"/>
      <c r="U83" s="190"/>
      <c r="V83" s="190"/>
      <c r="W83" s="190"/>
      <c r="X83" s="190"/>
      <c r="Y83" s="190"/>
      <c r="Z83" s="190"/>
      <c r="AA83" s="190"/>
      <c r="AB83" s="36"/>
    </row>
    <row r="84" spans="1:28" x14ac:dyDescent="0.2">
      <c r="A84" s="86">
        <v>79</v>
      </c>
      <c r="B84" s="85" t="s">
        <v>163</v>
      </c>
      <c r="C84" s="85" t="s">
        <v>164</v>
      </c>
      <c r="D84" s="86" t="str">
        <f t="shared" si="2"/>
        <v/>
      </c>
      <c r="E84" s="89">
        <f>IF(Options!$D$24 = 1, MAX(F84, G84),
IF(Options!$D$25 = 1, AVERAGE(F84,G84),
IF(Options!$D$26 = 1, IFERROR(GEOMEAN(F84, G84), MAX(F84, G84)))))</f>
        <v>2.9665071770334901</v>
      </c>
      <c r="F84" s="89" cm="1">
        <f t="array" ref="F84">IF(Options!$D$18=1, IFERROR(MAX(IF($I$199:$R$199=1,(I84:R84),"")),
     MAX(IF($I$199:$R$199=2,(I84:R84),""))),
IF(Options!$D$19=1, IFERROR(AVERAGE(IF($I$199:$R$199=1,I84:R84,"")),
     AVERAGE(IF($I$199:$R$199=2,(I84:R84),""))),
IF(Options!$D$20=1, IFERROR(IF(OR(IF(ISNUMBER(I84:R84),IF(I$199:R$199 = 1,I84:R84, ""), "")=0), 0, GEOMEAN(IF(ISNUMBER(I84:R84),IF(I$199:R$199 = 1,I84:R84, ""), ""))),
   IF(OR(IF(ISNUMBER(I84:R84),IF(I$199:R$199 = 2,I84:R84, ""), "")=0), 0, GEOMEAN(IF(ISNUMBER(I84:R84),IF(I$199:R$199 = 2,I84:R84, ""), "")))))))</f>
        <v>2.9665071770334901</v>
      </c>
      <c r="G84" s="89" cm="1">
        <f t="array" ref="G84">IF(Options!$D$18=1, IFERROR(MAX(IF($I$200:$R$200=1,(I84:R84),"")),
     MAX(IF($I$200:$R$200=2,(I84:R84),""))),
IF(Options!$D$19=1, IFERROR(AVERAGE(IF($I$200:$R$200=1,(I84:R84),"")),
     AVERAGE(IF($I$200:$R$200=2,(I84:R84),""))),
IF(Options!$D$20=1, IFERROR(IF(OR(IF(ISNUMBER(I84:R84),IF(I$200:R$200 = 1,I84:R84, ""), "")=0), 0, GEOMEAN(IF(ISNUMBER(I84:R84),IF(I$200:R$200 = 1,I84:R84, ""), ""))),
   IF(OR(IF(ISNUMBER(I84:R84),IF(I$200:R$200 = 2,I84:R84, ""), "")=0), 0, GEOMEAN(IF(ISNUMBER(I84:R84),IF(I$200:R$200 = 2,I84:R84, ""), "")))))))</f>
        <v>0</v>
      </c>
      <c r="H84" s="142" t="s">
        <v>164</v>
      </c>
      <c r="I84" s="89">
        <v>2.9665071770334901</v>
      </c>
      <c r="J84" s="89" t="s">
        <v>473</v>
      </c>
      <c r="K84" s="184">
        <v>5</v>
      </c>
      <c r="L84" s="186" t="s">
        <v>473</v>
      </c>
      <c r="M84" s="186"/>
      <c r="N84" s="186"/>
      <c r="O84" s="154"/>
      <c r="P84" s="154"/>
      <c r="Q84" s="154"/>
      <c r="R84" s="153"/>
      <c r="S84" s="153"/>
      <c r="T84" s="190"/>
      <c r="U84" s="190"/>
      <c r="V84" s="190"/>
      <c r="W84" s="190"/>
      <c r="X84" s="190"/>
      <c r="Y84" s="190"/>
      <c r="Z84" s="190"/>
      <c r="AA84" s="190"/>
      <c r="AB84" s="36"/>
    </row>
    <row r="85" spans="1:28" x14ac:dyDescent="0.2">
      <c r="A85" s="86">
        <v>80</v>
      </c>
      <c r="B85" s="85" t="s">
        <v>165</v>
      </c>
      <c r="C85" s="85" t="s">
        <v>166</v>
      </c>
      <c r="D85" s="86" t="str">
        <f t="shared" si="2"/>
        <v/>
      </c>
      <c r="E85" s="89">
        <f>IF(Options!$D$24 = 1, MAX(F85, G85),
IF(Options!$D$25 = 1, AVERAGE(F85,G85),
IF(Options!$D$26 = 1, IFERROR(GEOMEAN(F85, G85), MAX(F85, G85)))))</f>
        <v>5.9090909090909101</v>
      </c>
      <c r="F85" s="89" cm="1">
        <f t="array" ref="F85">IF(Options!$D$18=1, IFERROR(MAX(IF($I$199:$R$199=1,(I85:R85),"")),
     MAX(IF($I$199:$R$199=2,(I85:R85),""))),
IF(Options!$D$19=1, IFERROR(AVERAGE(IF($I$199:$R$199=1,I85:R85,"")),
     AVERAGE(IF($I$199:$R$199=2,(I85:R85),""))),
IF(Options!$D$20=1, IFERROR(IF(OR(IF(ISNUMBER(I85:R85),IF(I$199:R$199 = 1,I85:R85, ""), "")=0), 0, GEOMEAN(IF(ISNUMBER(I85:R85),IF(I$199:R$199 = 1,I85:R85, ""), ""))),
   IF(OR(IF(ISNUMBER(I85:R85),IF(I$199:R$199 = 2,I85:R85, ""), "")=0), 0, GEOMEAN(IF(ISNUMBER(I85:R85),IF(I$199:R$199 = 2,I85:R85, ""), "")))))))</f>
        <v>5.9090909090909101</v>
      </c>
      <c r="G85" s="89" cm="1">
        <f t="array" ref="G85">IF(Options!$D$18=1, IFERROR(MAX(IF($I$200:$R$200=1,(I85:R85),"")),
     MAX(IF($I$200:$R$200=2,(I85:R85),""))),
IF(Options!$D$19=1, IFERROR(AVERAGE(IF($I$200:$R$200=1,(I85:R85),"")),
     AVERAGE(IF($I$200:$R$200=2,(I85:R85),""))),
IF(Options!$D$20=1, IFERROR(IF(OR(IF(ISNUMBER(I85:R85),IF(I$200:R$200 = 1,I85:R85, ""), "")=0), 0, GEOMEAN(IF(ISNUMBER(I85:R85),IF(I$200:R$200 = 1,I85:R85, ""), ""))),
   IF(OR(IF(ISNUMBER(I85:R85),IF(I$200:R$200 = 2,I85:R85, ""), "")=0), 0, GEOMEAN(IF(ISNUMBER(I85:R85),IF(I$200:R$200 = 2,I85:R85, ""), "")))))))</f>
        <v>0</v>
      </c>
      <c r="H85" s="142" t="s">
        <v>166</v>
      </c>
      <c r="I85" s="89">
        <v>5.9090909090909101</v>
      </c>
      <c r="J85" s="89" t="s">
        <v>473</v>
      </c>
      <c r="K85" s="184" t="s">
        <v>473</v>
      </c>
      <c r="L85" s="186" t="s">
        <v>473</v>
      </c>
      <c r="M85" s="186"/>
      <c r="N85" s="186"/>
      <c r="O85" s="154"/>
      <c r="P85" s="154"/>
      <c r="Q85" s="154"/>
      <c r="R85" s="153"/>
      <c r="S85" s="153"/>
      <c r="T85" s="190"/>
      <c r="U85" s="190"/>
      <c r="V85" s="190"/>
      <c r="W85" s="190"/>
      <c r="X85" s="190"/>
      <c r="Y85" s="190"/>
      <c r="Z85" s="190"/>
      <c r="AA85" s="190"/>
      <c r="AB85" s="36"/>
    </row>
    <row r="86" spans="1:28" x14ac:dyDescent="0.2">
      <c r="A86" s="86">
        <v>81</v>
      </c>
      <c r="B86" s="85" t="s">
        <v>167</v>
      </c>
      <c r="C86" s="85" t="s">
        <v>168</v>
      </c>
      <c r="D86" s="86" t="str">
        <f t="shared" si="2"/>
        <v/>
      </c>
      <c r="E86" s="89">
        <f>IF(Options!$D$24 = 1, MAX(F86, G86),
IF(Options!$D$25 = 1, AVERAGE(F86,G86),
IF(Options!$D$26 = 1, IFERROR(GEOMEAN(F86, G86), MAX(F86, G86)))))</f>
        <v>0.55023923444975997</v>
      </c>
      <c r="F86" s="89" cm="1">
        <f t="array" ref="F86">IF(Options!$D$18=1, IFERROR(MAX(IF($I$199:$R$199=1,(I86:R86),"")),
     MAX(IF($I$199:$R$199=2,(I86:R86),""))),
IF(Options!$D$19=1, IFERROR(AVERAGE(IF($I$199:$R$199=1,I86:R86,"")),
     AVERAGE(IF($I$199:$R$199=2,(I86:R86),""))),
IF(Options!$D$20=1, IFERROR(IF(OR(IF(ISNUMBER(I86:R86),IF(I$199:R$199 = 1,I86:R86, ""), "")=0), 0, GEOMEAN(IF(ISNUMBER(I86:R86),IF(I$199:R$199 = 1,I86:R86, ""), ""))),
   IF(OR(IF(ISNUMBER(I86:R86),IF(I$199:R$199 = 2,I86:R86, ""), "")=0), 0, GEOMEAN(IF(ISNUMBER(I86:R86),IF(I$199:R$199 = 2,I86:R86, ""), "")))))))</f>
        <v>0.55023923444975997</v>
      </c>
      <c r="G86" s="89" cm="1">
        <f t="array" ref="G86">IF(Options!$D$18=1, IFERROR(MAX(IF($I$200:$R$200=1,(I86:R86),"")),
     MAX(IF($I$200:$R$200=2,(I86:R86),""))),
IF(Options!$D$19=1, IFERROR(AVERAGE(IF($I$200:$R$200=1,(I86:R86),"")),
     AVERAGE(IF($I$200:$R$200=2,(I86:R86),""))),
IF(Options!$D$20=1, IFERROR(IF(OR(IF(ISNUMBER(I86:R86),IF(I$200:R$200 = 1,I86:R86, ""), "")=0), 0, GEOMEAN(IF(ISNUMBER(I86:R86),IF(I$200:R$200 = 1,I86:R86, ""), ""))),
   IF(OR(IF(ISNUMBER(I86:R86),IF(I$200:R$200 = 2,I86:R86, ""), "")=0), 0, GEOMEAN(IF(ISNUMBER(I86:R86),IF(I$200:R$200 = 2,I86:R86, ""), "")))))))</f>
        <v>0</v>
      </c>
      <c r="H86" s="142" t="s">
        <v>168</v>
      </c>
      <c r="I86" s="89">
        <v>0.55023923444975997</v>
      </c>
      <c r="J86" s="89" t="s">
        <v>473</v>
      </c>
      <c r="K86" s="184">
        <v>5</v>
      </c>
      <c r="L86" s="186" t="s">
        <v>473</v>
      </c>
      <c r="M86" s="186"/>
      <c r="N86" s="186"/>
      <c r="O86" s="154"/>
      <c r="P86" s="154"/>
      <c r="Q86" s="154"/>
      <c r="R86" s="153"/>
      <c r="S86" s="153"/>
      <c r="T86" s="190"/>
      <c r="U86" s="190"/>
      <c r="V86" s="190"/>
      <c r="W86" s="190"/>
      <c r="X86" s="190"/>
      <c r="Y86" s="190"/>
      <c r="Z86" s="190"/>
      <c r="AA86" s="190"/>
      <c r="AB86" s="36"/>
    </row>
    <row r="87" spans="1:28" x14ac:dyDescent="0.2">
      <c r="A87" s="86">
        <v>82</v>
      </c>
      <c r="B87" s="85" t="s">
        <v>169</v>
      </c>
      <c r="C87" s="85" t="s">
        <v>170</v>
      </c>
      <c r="D87" s="86" t="str">
        <f t="shared" si="2"/>
        <v/>
      </c>
      <c r="E87" s="89">
        <f>IF(Options!$D$24 = 1, MAX(F87, G87),
IF(Options!$D$25 = 1, AVERAGE(F87,G87),
IF(Options!$D$26 = 1, IFERROR(GEOMEAN(F87, G87), MAX(F87, G87)))))</f>
        <v>0</v>
      </c>
      <c r="F87" s="89" cm="1">
        <f t="array" ref="F87">IF(Options!$D$18=1, IFERROR(MAX(IF($I$199:$R$199=1,(I87:R87),"")),
     MAX(IF($I$199:$R$199=2,(I87:R87),""))),
IF(Options!$D$19=1, IFERROR(AVERAGE(IF($I$199:$R$199=1,I87:R87,"")),
     AVERAGE(IF($I$199:$R$199=2,(I87:R87),""))),
IF(Options!$D$20=1, IFERROR(IF(OR(IF(ISNUMBER(I87:R87),IF(I$199:R$199 = 1,I87:R87, ""), "")=0), 0, GEOMEAN(IF(ISNUMBER(I87:R87),IF(I$199:R$199 = 1,I87:R87, ""), ""))),
   IF(OR(IF(ISNUMBER(I87:R87),IF(I$199:R$199 = 2,I87:R87, ""), "")=0), 0, GEOMEAN(IF(ISNUMBER(I87:R87),IF(I$199:R$199 = 2,I87:R87, ""), "")))))))</f>
        <v>0</v>
      </c>
      <c r="G87" s="89" cm="1">
        <f t="array" ref="G87">IF(Options!$D$18=1, IFERROR(MAX(IF($I$200:$R$200=1,(I87:R87),"")),
     MAX(IF($I$200:$R$200=2,(I87:R87),""))),
IF(Options!$D$19=1, IFERROR(AVERAGE(IF($I$200:$R$200=1,(I87:R87),"")),
     AVERAGE(IF($I$200:$R$200=2,(I87:R87),""))),
IF(Options!$D$20=1, IFERROR(IF(OR(IF(ISNUMBER(I87:R87),IF(I$200:R$200 = 1,I87:R87, ""), "")=0), 0, GEOMEAN(IF(ISNUMBER(I87:R87),IF(I$200:R$200 = 1,I87:R87, ""), ""))),
   IF(OR(IF(ISNUMBER(I87:R87),IF(I$200:R$200 = 2,I87:R87, ""), "")=0), 0, GEOMEAN(IF(ISNUMBER(I87:R87),IF(I$200:R$200 = 2,I87:R87, ""), "")))))))</f>
        <v>0</v>
      </c>
      <c r="H87" s="142" t="s">
        <v>170</v>
      </c>
      <c r="I87" s="89">
        <v>0</v>
      </c>
      <c r="J87" s="89" t="s">
        <v>473</v>
      </c>
      <c r="K87" s="184">
        <v>1</v>
      </c>
      <c r="L87" s="186" t="s">
        <v>473</v>
      </c>
      <c r="M87" s="186"/>
      <c r="N87" s="186"/>
      <c r="O87" s="154"/>
      <c r="P87" s="154"/>
      <c r="Q87" s="154"/>
      <c r="R87" s="153"/>
      <c r="S87" s="153"/>
      <c r="T87" s="190"/>
      <c r="U87" s="190"/>
      <c r="V87" s="190"/>
      <c r="W87" s="190"/>
      <c r="X87" s="190"/>
      <c r="Y87" s="190"/>
      <c r="Z87" s="190"/>
      <c r="AA87" s="190"/>
      <c r="AB87" s="36"/>
    </row>
    <row r="88" spans="1:28" x14ac:dyDescent="0.2">
      <c r="A88" s="86">
        <v>83</v>
      </c>
      <c r="B88" s="85" t="s">
        <v>171</v>
      </c>
      <c r="C88" s="85" t="s">
        <v>172</v>
      </c>
      <c r="D88" s="86" t="str">
        <f t="shared" si="2"/>
        <v/>
      </c>
      <c r="E88" s="89">
        <f>IF(Options!$D$24 = 1, MAX(F88, G88),
IF(Options!$D$25 = 1, AVERAGE(F88,G88),
IF(Options!$D$26 = 1, IFERROR(GEOMEAN(F88, G88), MAX(F88, G88)))))</f>
        <v>0</v>
      </c>
      <c r="F88" s="89" cm="1">
        <f t="array" ref="F88">IF(Options!$D$18=1, IFERROR(MAX(IF($I$199:$R$199=1,(I88:R88),"")),
     MAX(IF($I$199:$R$199=2,(I88:R88),""))),
IF(Options!$D$19=1, IFERROR(AVERAGE(IF($I$199:$R$199=1,I88:R88,"")),
     AVERAGE(IF($I$199:$R$199=2,(I88:R88),""))),
IF(Options!$D$20=1, IFERROR(IF(OR(IF(ISNUMBER(I88:R88),IF(I$199:R$199 = 1,I88:R88, ""), "")=0), 0, GEOMEAN(IF(ISNUMBER(I88:R88),IF(I$199:R$199 = 1,I88:R88, ""), ""))),
   IF(OR(IF(ISNUMBER(I88:R88),IF(I$199:R$199 = 2,I88:R88, ""), "")=0), 0, GEOMEAN(IF(ISNUMBER(I88:R88),IF(I$199:R$199 = 2,I88:R88, ""), "")))))))</f>
        <v>0</v>
      </c>
      <c r="G88" s="89" cm="1">
        <f t="array" ref="G88">IF(Options!$D$18=1, IFERROR(MAX(IF($I$200:$R$200=1,(I88:R88),"")),
     MAX(IF($I$200:$R$200=2,(I88:R88),""))),
IF(Options!$D$19=1, IFERROR(AVERAGE(IF($I$200:$R$200=1,(I88:R88),"")),
     AVERAGE(IF($I$200:$R$200=2,(I88:R88),""))),
IF(Options!$D$20=1, IFERROR(IF(OR(IF(ISNUMBER(I88:R88),IF(I$200:R$200 = 1,I88:R88, ""), "")=0), 0, GEOMEAN(IF(ISNUMBER(I88:R88),IF(I$200:R$200 = 1,I88:R88, ""), ""))),
   IF(OR(IF(ISNUMBER(I88:R88),IF(I$200:R$200 = 2,I88:R88, ""), "")=0), 0, GEOMEAN(IF(ISNUMBER(I88:R88),IF(I$200:R$200 = 2,I88:R88, ""), "")))))))</f>
        <v>0</v>
      </c>
      <c r="H88" s="142" t="s">
        <v>172</v>
      </c>
      <c r="I88" s="89">
        <v>0</v>
      </c>
      <c r="J88" s="89" t="s">
        <v>473</v>
      </c>
      <c r="K88" s="184">
        <v>3</v>
      </c>
      <c r="L88" s="186" t="s">
        <v>473</v>
      </c>
      <c r="M88" s="186"/>
      <c r="N88" s="186"/>
      <c r="O88" s="154"/>
      <c r="P88" s="154"/>
      <c r="Q88" s="154"/>
      <c r="R88" s="153"/>
      <c r="S88" s="153"/>
      <c r="T88" s="190"/>
      <c r="U88" s="190"/>
      <c r="V88" s="190"/>
      <c r="W88" s="190"/>
      <c r="X88" s="190"/>
      <c r="Y88" s="190"/>
      <c r="Z88" s="190"/>
      <c r="AA88" s="190"/>
      <c r="AB88" s="36"/>
    </row>
    <row r="89" spans="1:28" x14ac:dyDescent="0.2">
      <c r="A89" s="86">
        <v>84</v>
      </c>
      <c r="B89" s="85" t="s">
        <v>173</v>
      </c>
      <c r="C89" s="85" t="s">
        <v>174</v>
      </c>
      <c r="D89" s="86" t="str">
        <f t="shared" si="2"/>
        <v/>
      </c>
      <c r="E89" s="89">
        <f>IF(Options!$D$24 = 1, MAX(F89, G89),
IF(Options!$D$25 = 1, AVERAGE(F89,G89),
IF(Options!$D$26 = 1, IFERROR(GEOMEAN(F89, G89), MAX(F89, G89)))))</f>
        <v>4.2105263157894699</v>
      </c>
      <c r="F89" s="89" cm="1">
        <f t="array" ref="F89">IF(Options!$D$18=1, IFERROR(MAX(IF($I$199:$R$199=1,(I89:R89),"")),
     MAX(IF($I$199:$R$199=2,(I89:R89),""))),
IF(Options!$D$19=1, IFERROR(AVERAGE(IF($I$199:$R$199=1,I89:R89,"")),
     AVERAGE(IF($I$199:$R$199=2,(I89:R89),""))),
IF(Options!$D$20=1, IFERROR(IF(OR(IF(ISNUMBER(I89:R89),IF(I$199:R$199 = 1,I89:R89, ""), "")=0), 0, GEOMEAN(IF(ISNUMBER(I89:R89),IF(I$199:R$199 = 1,I89:R89, ""), ""))),
   IF(OR(IF(ISNUMBER(I89:R89),IF(I$199:R$199 = 2,I89:R89, ""), "")=0), 0, GEOMEAN(IF(ISNUMBER(I89:R89),IF(I$199:R$199 = 2,I89:R89, ""), "")))))))</f>
        <v>4.2105263157894699</v>
      </c>
      <c r="G89" s="89" cm="1">
        <f t="array" ref="G89">IF(Options!$D$18=1, IFERROR(MAX(IF($I$200:$R$200=1,(I89:R89),"")),
     MAX(IF($I$200:$R$200=2,(I89:R89),""))),
IF(Options!$D$19=1, IFERROR(AVERAGE(IF($I$200:$R$200=1,(I89:R89),"")),
     AVERAGE(IF($I$200:$R$200=2,(I89:R89),""))),
IF(Options!$D$20=1, IFERROR(IF(OR(IF(ISNUMBER(I89:R89),IF(I$200:R$200 = 1,I89:R89, ""), "")=0), 0, GEOMEAN(IF(ISNUMBER(I89:R89),IF(I$200:R$200 = 1,I89:R89, ""), ""))),
   IF(OR(IF(ISNUMBER(I89:R89),IF(I$200:R$200 = 2,I89:R89, ""), "")=0), 0, GEOMEAN(IF(ISNUMBER(I89:R89),IF(I$200:R$200 = 2,I89:R89, ""), "")))))))</f>
        <v>0</v>
      </c>
      <c r="H89" s="142" t="s">
        <v>174</v>
      </c>
      <c r="I89" s="89">
        <v>4.2105263157894699</v>
      </c>
      <c r="J89" s="89" t="s">
        <v>473</v>
      </c>
      <c r="K89" s="184" t="s">
        <v>473</v>
      </c>
      <c r="L89" s="186" t="s">
        <v>473</v>
      </c>
      <c r="M89" s="186"/>
      <c r="N89" s="186"/>
      <c r="O89" s="154"/>
      <c r="P89" s="154"/>
      <c r="Q89" s="154"/>
      <c r="R89" s="153"/>
      <c r="S89" s="153"/>
      <c r="T89" s="190"/>
      <c r="U89" s="190"/>
      <c r="V89" s="190"/>
      <c r="W89" s="190"/>
      <c r="X89" s="190"/>
      <c r="Y89" s="190"/>
      <c r="Z89" s="190"/>
      <c r="AA89" s="190"/>
      <c r="AB89" s="36"/>
    </row>
    <row r="90" spans="1:28" x14ac:dyDescent="0.2">
      <c r="A90" s="86">
        <v>85</v>
      </c>
      <c r="B90" s="85" t="s">
        <v>175</v>
      </c>
      <c r="C90" s="85" t="s">
        <v>176</v>
      </c>
      <c r="D90" s="86" t="str">
        <f t="shared" si="2"/>
        <v/>
      </c>
      <c r="E90" s="89">
        <f>IF(Options!$D$24 = 1, MAX(F90, G90),
IF(Options!$D$25 = 1, AVERAGE(F90,G90),
IF(Options!$D$26 = 1, IFERROR(GEOMEAN(F90, G90), MAX(F90, G90)))))</f>
        <v>2.5358851674641101</v>
      </c>
      <c r="F90" s="89" cm="1">
        <f t="array" ref="F90">IF(Options!$D$18=1, IFERROR(MAX(IF($I$199:$R$199=1,(I90:R90),"")),
     MAX(IF($I$199:$R$199=2,(I90:R90),""))),
IF(Options!$D$19=1, IFERROR(AVERAGE(IF($I$199:$R$199=1,I90:R90,"")),
     AVERAGE(IF($I$199:$R$199=2,(I90:R90),""))),
IF(Options!$D$20=1, IFERROR(IF(OR(IF(ISNUMBER(I90:R90),IF(I$199:R$199 = 1,I90:R90, ""), "")=0), 0, GEOMEAN(IF(ISNUMBER(I90:R90),IF(I$199:R$199 = 1,I90:R90, ""), ""))),
   IF(OR(IF(ISNUMBER(I90:R90),IF(I$199:R$199 = 2,I90:R90, ""), "")=0), 0, GEOMEAN(IF(ISNUMBER(I90:R90),IF(I$199:R$199 = 2,I90:R90, ""), "")))))))</f>
        <v>2.5358851674641101</v>
      </c>
      <c r="G90" s="89" cm="1">
        <f t="array" ref="G90">IF(Options!$D$18=1, IFERROR(MAX(IF($I$200:$R$200=1,(I90:R90),"")),
     MAX(IF($I$200:$R$200=2,(I90:R90),""))),
IF(Options!$D$19=1, IFERROR(AVERAGE(IF($I$200:$R$200=1,(I90:R90),"")),
     AVERAGE(IF($I$200:$R$200=2,(I90:R90),""))),
IF(Options!$D$20=1, IFERROR(IF(OR(IF(ISNUMBER(I90:R90),IF(I$200:R$200 = 1,I90:R90, ""), "")=0), 0, GEOMEAN(IF(ISNUMBER(I90:R90),IF(I$200:R$200 = 1,I90:R90, ""), ""))),
   IF(OR(IF(ISNUMBER(I90:R90),IF(I$200:R$200 = 2,I90:R90, ""), "")=0), 0, GEOMEAN(IF(ISNUMBER(I90:R90),IF(I$200:R$200 = 2,I90:R90, ""), "")))))))</f>
        <v>0</v>
      </c>
      <c r="H90" s="142" t="s">
        <v>176</v>
      </c>
      <c r="I90" s="89">
        <v>2.5358851674641101</v>
      </c>
      <c r="J90" s="89" t="s">
        <v>473</v>
      </c>
      <c r="K90" s="184">
        <v>1</v>
      </c>
      <c r="L90" s="186" t="s">
        <v>473</v>
      </c>
      <c r="M90" s="186"/>
      <c r="N90" s="186"/>
      <c r="O90" s="154"/>
      <c r="P90" s="154"/>
      <c r="Q90" s="154"/>
      <c r="R90" s="153"/>
      <c r="S90" s="153"/>
      <c r="T90" s="190"/>
      <c r="U90" s="190"/>
      <c r="V90" s="190"/>
      <c r="W90" s="190"/>
      <c r="X90" s="190"/>
      <c r="Y90" s="190"/>
      <c r="Z90" s="190"/>
      <c r="AA90" s="190"/>
      <c r="AB90" s="36"/>
    </row>
    <row r="91" spans="1:28" x14ac:dyDescent="0.2">
      <c r="A91" s="86">
        <v>86</v>
      </c>
      <c r="B91" s="85" t="s">
        <v>177</v>
      </c>
      <c r="C91" s="85" t="s">
        <v>178</v>
      </c>
      <c r="D91" s="86" t="str">
        <f t="shared" si="2"/>
        <v/>
      </c>
      <c r="E91" s="89">
        <f>IF(Options!$D$24 = 1, MAX(F91, G91),
IF(Options!$D$25 = 1, AVERAGE(F91,G91),
IF(Options!$D$26 = 1, IFERROR(GEOMEAN(F91, G91), MAX(F91, G91)))))</f>
        <v>2.1770334928229702</v>
      </c>
      <c r="F91" s="89" cm="1">
        <f t="array" ref="F91">IF(Options!$D$18=1, IFERROR(MAX(IF($I$199:$R$199=1,(I91:R91),"")),
     MAX(IF($I$199:$R$199=2,(I91:R91),""))),
IF(Options!$D$19=1, IFERROR(AVERAGE(IF($I$199:$R$199=1,I91:R91,"")),
     AVERAGE(IF($I$199:$R$199=2,(I91:R91),""))),
IF(Options!$D$20=1, IFERROR(IF(OR(IF(ISNUMBER(I91:R91),IF(I$199:R$199 = 1,I91:R91, ""), "")=0), 0, GEOMEAN(IF(ISNUMBER(I91:R91),IF(I$199:R$199 = 1,I91:R91, ""), ""))),
   IF(OR(IF(ISNUMBER(I91:R91),IF(I$199:R$199 = 2,I91:R91, ""), "")=0), 0, GEOMEAN(IF(ISNUMBER(I91:R91),IF(I$199:R$199 = 2,I91:R91, ""), "")))))))</f>
        <v>2.1770334928229702</v>
      </c>
      <c r="G91" s="89" cm="1">
        <f t="array" ref="G91">IF(Options!$D$18=1, IFERROR(MAX(IF($I$200:$R$200=1,(I91:R91),"")),
     MAX(IF($I$200:$R$200=2,(I91:R91),""))),
IF(Options!$D$19=1, IFERROR(AVERAGE(IF($I$200:$R$200=1,(I91:R91),"")),
     AVERAGE(IF($I$200:$R$200=2,(I91:R91),""))),
IF(Options!$D$20=1, IFERROR(IF(OR(IF(ISNUMBER(I91:R91),IF(I$200:R$200 = 1,I91:R91, ""), "")=0), 0, GEOMEAN(IF(ISNUMBER(I91:R91),IF(I$200:R$200 = 1,I91:R91, ""), ""))),
   IF(OR(IF(ISNUMBER(I91:R91),IF(I$200:R$200 = 2,I91:R91, ""), "")=0), 0, GEOMEAN(IF(ISNUMBER(I91:R91),IF(I$200:R$200 = 2,I91:R91, ""), "")))))))</f>
        <v>0</v>
      </c>
      <c r="H91" s="142" t="s">
        <v>178</v>
      </c>
      <c r="I91" s="89">
        <v>2.1770334928229702</v>
      </c>
      <c r="J91" s="89" t="s">
        <v>473</v>
      </c>
      <c r="K91" s="184">
        <v>1</v>
      </c>
      <c r="L91" s="186" t="s">
        <v>473</v>
      </c>
      <c r="M91" s="186"/>
      <c r="N91" s="186"/>
      <c r="O91" s="154"/>
      <c r="P91" s="154"/>
      <c r="Q91" s="154"/>
      <c r="R91" s="153"/>
      <c r="S91" s="153"/>
      <c r="T91" s="190"/>
      <c r="U91" s="190"/>
      <c r="V91" s="190"/>
      <c r="W91" s="190"/>
      <c r="X91" s="190"/>
      <c r="Y91" s="190"/>
      <c r="Z91" s="190"/>
      <c r="AA91" s="190"/>
      <c r="AB91" s="36"/>
    </row>
    <row r="92" spans="1:28" x14ac:dyDescent="0.2">
      <c r="A92" s="86">
        <v>87</v>
      </c>
      <c r="B92" s="85" t="s">
        <v>179</v>
      </c>
      <c r="C92" s="85" t="s">
        <v>180</v>
      </c>
      <c r="D92" s="86" t="str">
        <f t="shared" si="2"/>
        <v/>
      </c>
      <c r="E92" s="89">
        <f>IF(Options!$D$24 = 1, MAX(F92, G92),
IF(Options!$D$25 = 1, AVERAGE(F92,G92),
IF(Options!$D$26 = 1, IFERROR(GEOMEAN(F92, G92), MAX(F92, G92)))))</f>
        <v>1.2679425837320599</v>
      </c>
      <c r="F92" s="89" cm="1">
        <f t="array" ref="F92">IF(Options!$D$18=1, IFERROR(MAX(IF($I$199:$R$199=1,(I92:R92),"")),
     MAX(IF($I$199:$R$199=2,(I92:R92),""))),
IF(Options!$D$19=1, IFERROR(AVERAGE(IF($I$199:$R$199=1,I92:R92,"")),
     AVERAGE(IF($I$199:$R$199=2,(I92:R92),""))),
IF(Options!$D$20=1, IFERROR(IF(OR(IF(ISNUMBER(I92:R92),IF(I$199:R$199 = 1,I92:R92, ""), "")=0), 0, GEOMEAN(IF(ISNUMBER(I92:R92),IF(I$199:R$199 = 1,I92:R92, ""), ""))),
   IF(OR(IF(ISNUMBER(I92:R92),IF(I$199:R$199 = 2,I92:R92, ""), "")=0), 0, GEOMEAN(IF(ISNUMBER(I92:R92),IF(I$199:R$199 = 2,I92:R92, ""), "")))))))</f>
        <v>1.2679425837320599</v>
      </c>
      <c r="G92" s="89" cm="1">
        <f t="array" ref="G92">IF(Options!$D$18=1, IFERROR(MAX(IF($I$200:$R$200=1,(I92:R92),"")),
     MAX(IF($I$200:$R$200=2,(I92:R92),""))),
IF(Options!$D$19=1, IFERROR(AVERAGE(IF($I$200:$R$200=1,(I92:R92),"")),
     AVERAGE(IF($I$200:$R$200=2,(I92:R92),""))),
IF(Options!$D$20=1, IFERROR(IF(OR(IF(ISNUMBER(I92:R92),IF(I$200:R$200 = 1,I92:R92, ""), "")=0), 0, GEOMEAN(IF(ISNUMBER(I92:R92),IF(I$200:R$200 = 1,I92:R92, ""), ""))),
   IF(OR(IF(ISNUMBER(I92:R92),IF(I$200:R$200 = 2,I92:R92, ""), "")=0), 0, GEOMEAN(IF(ISNUMBER(I92:R92),IF(I$200:R$200 = 2,I92:R92, ""), "")))))))</f>
        <v>0</v>
      </c>
      <c r="H92" s="142" t="s">
        <v>180</v>
      </c>
      <c r="I92" s="89">
        <v>1.2679425837320599</v>
      </c>
      <c r="J92" s="89" t="s">
        <v>473</v>
      </c>
      <c r="K92" s="184">
        <v>5</v>
      </c>
      <c r="L92" s="186" t="s">
        <v>473</v>
      </c>
      <c r="M92" s="186"/>
      <c r="N92" s="186"/>
      <c r="O92" s="154"/>
      <c r="P92" s="154"/>
      <c r="Q92" s="154"/>
      <c r="R92" s="153"/>
      <c r="S92" s="153"/>
      <c r="T92" s="190"/>
      <c r="U92" s="190"/>
      <c r="V92" s="190"/>
      <c r="W92" s="190"/>
      <c r="X92" s="190"/>
      <c r="Y92" s="190"/>
      <c r="Z92" s="190"/>
      <c r="AA92" s="190"/>
      <c r="AB92" s="36"/>
    </row>
    <row r="93" spans="1:28" x14ac:dyDescent="0.2">
      <c r="A93" s="86">
        <v>88</v>
      </c>
      <c r="B93" s="85" t="s">
        <v>181</v>
      </c>
      <c r="C93" s="85" t="s">
        <v>182</v>
      </c>
      <c r="D93" s="86" t="str">
        <f t="shared" si="2"/>
        <v/>
      </c>
      <c r="E93" s="89">
        <f>IF(Options!$D$24 = 1, MAX(F93, G93),
IF(Options!$D$25 = 1, AVERAGE(F93,G93),
IF(Options!$D$26 = 1, IFERROR(GEOMEAN(F93, G93), MAX(F93, G93)))))</f>
        <v>7.0710678118654755</v>
      </c>
      <c r="F93" s="89" cm="1">
        <f t="array" ref="F93">IF(Options!$D$18=1, IFERROR(MAX(IF($I$199:$R$199=1,(I93:R93),"")),
     MAX(IF($I$199:$R$199=2,(I93:R93),""))),
IF(Options!$D$19=1, IFERROR(AVERAGE(IF($I$199:$R$199=1,I93:R93,"")),
     AVERAGE(IF($I$199:$R$199=2,(I93:R93),""))),
IF(Options!$D$20=1, IFERROR(IF(OR(IF(ISNUMBER(I93:R93),IF(I$199:R$199 = 1,I93:R93, ""), "")=0), 0, GEOMEAN(IF(ISNUMBER(I93:R93),IF(I$199:R$199 = 1,I93:R93, ""), ""))),
   IF(OR(IF(ISNUMBER(I93:R93),IF(I$199:R$199 = 2,I93:R93, ""), "")=0), 0, GEOMEAN(IF(ISNUMBER(I93:R93),IF(I$199:R$199 = 2,I93:R93, ""), "")))))))</f>
        <v>10</v>
      </c>
      <c r="G93" s="89" cm="1">
        <f t="array" ref="G93">IF(Options!$D$18=1, IFERROR(MAX(IF($I$200:$R$200=1,(I93:R93),"")),
     MAX(IF($I$200:$R$200=2,(I93:R93),""))),
IF(Options!$D$19=1, IFERROR(AVERAGE(IF($I$200:$R$200=1,(I93:R93),"")),
     AVERAGE(IF($I$200:$R$200=2,(I93:R93),""))),
IF(Options!$D$20=1, IFERROR(IF(OR(IF(ISNUMBER(I93:R93),IF(I$200:R$200 = 1,I93:R93, ""), "")=0), 0, GEOMEAN(IF(ISNUMBER(I93:R93),IF(I$200:R$200 = 1,I93:R93, ""), ""))),
   IF(OR(IF(ISNUMBER(I93:R93),IF(I$200:R$200 = 2,I93:R93, ""), "")=0), 0, GEOMEAN(IF(ISNUMBER(I93:R93),IF(I$200:R$200 = 2,I93:R93, ""), "")))))))</f>
        <v>5</v>
      </c>
      <c r="H93" s="142" t="s">
        <v>182</v>
      </c>
      <c r="I93" s="89">
        <v>10</v>
      </c>
      <c r="J93" s="89">
        <v>5</v>
      </c>
      <c r="K93" s="184">
        <v>5</v>
      </c>
      <c r="L93" s="186" t="s">
        <v>473</v>
      </c>
      <c r="M93" s="186"/>
      <c r="N93" s="186"/>
      <c r="O93" s="154"/>
      <c r="P93" s="154"/>
      <c r="Q93" s="154"/>
      <c r="R93" s="153"/>
      <c r="S93" s="153"/>
      <c r="T93" s="190"/>
      <c r="U93" s="190"/>
      <c r="V93" s="190"/>
      <c r="W93" s="190"/>
      <c r="X93" s="190"/>
      <c r="Y93" s="190"/>
      <c r="Z93" s="190"/>
      <c r="AA93" s="190"/>
      <c r="AB93" s="36"/>
    </row>
    <row r="94" spans="1:28" x14ac:dyDescent="0.2">
      <c r="A94" s="86">
        <v>89</v>
      </c>
      <c r="B94" s="85" t="s">
        <v>183</v>
      </c>
      <c r="C94" s="85" t="s">
        <v>184</v>
      </c>
      <c r="D94" s="86" t="str">
        <f t="shared" si="2"/>
        <v/>
      </c>
      <c r="E94" s="89">
        <f>IF(Options!$D$24 = 1, MAX(F94, G94),
IF(Options!$D$25 = 1, AVERAGE(F94,G94),
IF(Options!$D$26 = 1, IFERROR(GEOMEAN(F94, G94), MAX(F94, G94)))))</f>
        <v>3.7320574162679399</v>
      </c>
      <c r="F94" s="89" cm="1">
        <f t="array" ref="F94">IF(Options!$D$18=1, IFERROR(MAX(IF($I$199:$R$199=1,(I94:R94),"")),
     MAX(IF($I$199:$R$199=2,(I94:R94),""))),
IF(Options!$D$19=1, IFERROR(AVERAGE(IF($I$199:$R$199=1,I94:R94,"")),
     AVERAGE(IF($I$199:$R$199=2,(I94:R94),""))),
IF(Options!$D$20=1, IFERROR(IF(OR(IF(ISNUMBER(I94:R94),IF(I$199:R$199 = 1,I94:R94, ""), "")=0), 0, GEOMEAN(IF(ISNUMBER(I94:R94),IF(I$199:R$199 = 1,I94:R94, ""), ""))),
   IF(OR(IF(ISNUMBER(I94:R94),IF(I$199:R$199 = 2,I94:R94, ""), "")=0), 0, GEOMEAN(IF(ISNUMBER(I94:R94),IF(I$199:R$199 = 2,I94:R94, ""), "")))))))</f>
        <v>3.7320574162679399</v>
      </c>
      <c r="G94" s="89" cm="1">
        <f t="array" ref="G94">IF(Options!$D$18=1, IFERROR(MAX(IF($I$200:$R$200=1,(I94:R94),"")),
     MAX(IF($I$200:$R$200=2,(I94:R94),""))),
IF(Options!$D$19=1, IFERROR(AVERAGE(IF($I$200:$R$200=1,(I94:R94),"")),
     AVERAGE(IF($I$200:$R$200=2,(I94:R94),""))),
IF(Options!$D$20=1, IFERROR(IF(OR(IF(ISNUMBER(I94:R94),IF(I$200:R$200 = 1,I94:R94, ""), "")=0), 0, GEOMEAN(IF(ISNUMBER(I94:R94),IF(I$200:R$200 = 1,I94:R94, ""), ""))),
   IF(OR(IF(ISNUMBER(I94:R94),IF(I$200:R$200 = 2,I94:R94, ""), "")=0), 0, GEOMEAN(IF(ISNUMBER(I94:R94),IF(I$200:R$200 = 2,I94:R94, ""), "")))))))</f>
        <v>0</v>
      </c>
      <c r="H94" s="142" t="s">
        <v>184</v>
      </c>
      <c r="I94" s="89">
        <v>3.7320574162679399</v>
      </c>
      <c r="J94" s="89" t="s">
        <v>473</v>
      </c>
      <c r="K94" s="184">
        <v>5</v>
      </c>
      <c r="L94" s="186" t="s">
        <v>473</v>
      </c>
      <c r="M94" s="186"/>
      <c r="N94" s="186"/>
      <c r="O94" s="154"/>
      <c r="P94" s="154"/>
      <c r="Q94" s="154"/>
      <c r="R94" s="153"/>
      <c r="S94" s="153"/>
      <c r="T94" s="190"/>
      <c r="U94" s="190"/>
      <c r="V94" s="190"/>
      <c r="W94" s="190"/>
      <c r="X94" s="190"/>
      <c r="Y94" s="190"/>
      <c r="Z94" s="190"/>
      <c r="AA94" s="190"/>
      <c r="AB94" s="36"/>
    </row>
    <row r="95" spans="1:28" x14ac:dyDescent="0.2">
      <c r="A95" s="86">
        <v>90</v>
      </c>
      <c r="B95" s="85" t="s">
        <v>185</v>
      </c>
      <c r="C95" s="85" t="s">
        <v>186</v>
      </c>
      <c r="D95" s="86" t="str">
        <f t="shared" si="2"/>
        <v/>
      </c>
      <c r="E95" s="89">
        <f>IF(Options!$D$24 = 1, MAX(F95, G95),
IF(Options!$D$25 = 1, AVERAGE(F95,G95),
IF(Options!$D$26 = 1, IFERROR(GEOMEAN(F95, G95), MAX(F95, G95)))))</f>
        <v>9.3301435406698605</v>
      </c>
      <c r="F95" s="89" cm="1">
        <f t="array" ref="F95">IF(Options!$D$18=1, IFERROR(MAX(IF($I$199:$R$199=1,(I95:R95),"")),
     MAX(IF($I$199:$R$199=2,(I95:R95),""))),
IF(Options!$D$19=1, IFERROR(AVERAGE(IF($I$199:$R$199=1,I95:R95,"")),
     AVERAGE(IF($I$199:$R$199=2,(I95:R95),""))),
IF(Options!$D$20=1, IFERROR(IF(OR(IF(ISNUMBER(I95:R95),IF(I$199:R$199 = 1,I95:R95, ""), "")=0), 0, GEOMEAN(IF(ISNUMBER(I95:R95),IF(I$199:R$199 = 1,I95:R95, ""), ""))),
   IF(OR(IF(ISNUMBER(I95:R95),IF(I$199:R$199 = 2,I95:R95, ""), "")=0), 0, GEOMEAN(IF(ISNUMBER(I95:R95),IF(I$199:R$199 = 2,I95:R95, ""), "")))))))</f>
        <v>9.3301435406698605</v>
      </c>
      <c r="G95" s="89" cm="1">
        <f t="array" ref="G95">IF(Options!$D$18=1, IFERROR(MAX(IF($I$200:$R$200=1,(I95:R95),"")),
     MAX(IF($I$200:$R$200=2,(I95:R95),""))),
IF(Options!$D$19=1, IFERROR(AVERAGE(IF($I$200:$R$200=1,(I95:R95),"")),
     AVERAGE(IF($I$200:$R$200=2,(I95:R95),""))),
IF(Options!$D$20=1, IFERROR(IF(OR(IF(ISNUMBER(I95:R95),IF(I$200:R$200 = 1,I95:R95, ""), "")=0), 0, GEOMEAN(IF(ISNUMBER(I95:R95),IF(I$200:R$200 = 1,I95:R95, ""), ""))),
   IF(OR(IF(ISNUMBER(I95:R95),IF(I$200:R$200 = 2,I95:R95, ""), "")=0), 0, GEOMEAN(IF(ISNUMBER(I95:R95),IF(I$200:R$200 = 2,I95:R95, ""), "")))))))</f>
        <v>0</v>
      </c>
      <c r="H95" s="142" t="s">
        <v>186</v>
      </c>
      <c r="I95" s="89">
        <v>9.3301435406698605</v>
      </c>
      <c r="J95" s="89" t="s">
        <v>473</v>
      </c>
      <c r="K95" s="184" t="s">
        <v>473</v>
      </c>
      <c r="L95" s="186" t="s">
        <v>473</v>
      </c>
      <c r="M95" s="186"/>
      <c r="N95" s="186"/>
      <c r="O95" s="154"/>
      <c r="P95" s="154"/>
      <c r="Q95" s="154"/>
      <c r="R95" s="153"/>
      <c r="S95" s="153"/>
      <c r="T95" s="190"/>
      <c r="U95" s="190"/>
      <c r="V95" s="190"/>
      <c r="W95" s="190"/>
      <c r="X95" s="190"/>
      <c r="Y95" s="190"/>
      <c r="Z95" s="190"/>
      <c r="AA95" s="190"/>
      <c r="AB95" s="36"/>
    </row>
    <row r="96" spans="1:28" x14ac:dyDescent="0.2">
      <c r="A96" s="86">
        <v>91</v>
      </c>
      <c r="B96" s="85" t="s">
        <v>187</v>
      </c>
      <c r="C96" s="85" t="s">
        <v>188</v>
      </c>
      <c r="D96" s="86" t="str">
        <f t="shared" si="2"/>
        <v/>
      </c>
      <c r="E96" s="89">
        <f>IF(Options!$D$24 = 1, MAX(F96, G96),
IF(Options!$D$25 = 1, AVERAGE(F96,G96),
IF(Options!$D$26 = 1, IFERROR(GEOMEAN(F96, G96), MAX(F96, G96)))))</f>
        <v>5.7655502392344502</v>
      </c>
      <c r="F96" s="89" cm="1">
        <f t="array" ref="F96">IF(Options!$D$18=1, IFERROR(MAX(IF($I$199:$R$199=1,(I96:R96),"")),
     MAX(IF($I$199:$R$199=2,(I96:R96),""))),
IF(Options!$D$19=1, IFERROR(AVERAGE(IF($I$199:$R$199=1,I96:R96,"")),
     AVERAGE(IF($I$199:$R$199=2,(I96:R96),""))),
IF(Options!$D$20=1, IFERROR(IF(OR(IF(ISNUMBER(I96:R96),IF(I$199:R$199 = 1,I96:R96, ""), "")=0), 0, GEOMEAN(IF(ISNUMBER(I96:R96),IF(I$199:R$199 = 1,I96:R96, ""), ""))),
   IF(OR(IF(ISNUMBER(I96:R96),IF(I$199:R$199 = 2,I96:R96, ""), "")=0), 0, GEOMEAN(IF(ISNUMBER(I96:R96),IF(I$199:R$199 = 2,I96:R96, ""), "")))))))</f>
        <v>5.7655502392344502</v>
      </c>
      <c r="G96" s="89" cm="1">
        <f t="array" ref="G96">IF(Options!$D$18=1, IFERROR(MAX(IF($I$200:$R$200=1,(I96:R96),"")),
     MAX(IF($I$200:$R$200=2,(I96:R96),""))),
IF(Options!$D$19=1, IFERROR(AVERAGE(IF($I$200:$R$200=1,(I96:R96),"")),
     AVERAGE(IF($I$200:$R$200=2,(I96:R96),""))),
IF(Options!$D$20=1, IFERROR(IF(OR(IF(ISNUMBER(I96:R96),IF(I$200:R$200 = 1,I96:R96, ""), "")=0), 0, GEOMEAN(IF(ISNUMBER(I96:R96),IF(I$200:R$200 = 1,I96:R96, ""), ""))),
   IF(OR(IF(ISNUMBER(I96:R96),IF(I$200:R$200 = 2,I96:R96, ""), "")=0), 0, GEOMEAN(IF(ISNUMBER(I96:R96),IF(I$200:R$200 = 2,I96:R96, ""), "")))))))</f>
        <v>0</v>
      </c>
      <c r="H96" s="142" t="s">
        <v>188</v>
      </c>
      <c r="I96" s="89">
        <v>5.7655502392344502</v>
      </c>
      <c r="J96" s="89" t="s">
        <v>473</v>
      </c>
      <c r="K96" s="184" t="s">
        <v>473</v>
      </c>
      <c r="L96" s="186" t="s">
        <v>473</v>
      </c>
      <c r="M96" s="186"/>
      <c r="N96" s="186"/>
      <c r="O96" s="154"/>
      <c r="P96" s="154"/>
      <c r="Q96" s="154"/>
      <c r="R96" s="153"/>
      <c r="S96" s="153"/>
      <c r="T96" s="190"/>
      <c r="U96" s="190"/>
      <c r="V96" s="190"/>
      <c r="W96" s="190"/>
      <c r="X96" s="190"/>
      <c r="Y96" s="190"/>
      <c r="Z96" s="190"/>
      <c r="AA96" s="190"/>
      <c r="AB96" s="36"/>
    </row>
    <row r="97" spans="1:28" x14ac:dyDescent="0.2">
      <c r="A97" s="86">
        <v>92</v>
      </c>
      <c r="B97" s="85" t="s">
        <v>189</v>
      </c>
      <c r="C97" s="85" t="s">
        <v>190</v>
      </c>
      <c r="D97" s="86" t="str">
        <f t="shared" si="2"/>
        <v/>
      </c>
      <c r="E97" s="89">
        <f>IF(Options!$D$24 = 1, MAX(F97, G97),
IF(Options!$D$25 = 1, AVERAGE(F97,G97),
IF(Options!$D$26 = 1, IFERROR(GEOMEAN(F97, G97), MAX(F97, G97)))))</f>
        <v>4.01913875598086</v>
      </c>
      <c r="F97" s="89" cm="1">
        <f t="array" ref="F97">IF(Options!$D$18=1, IFERROR(MAX(IF($I$199:$R$199=1,(I97:R97),"")),
     MAX(IF($I$199:$R$199=2,(I97:R97),""))),
IF(Options!$D$19=1, IFERROR(AVERAGE(IF($I$199:$R$199=1,I97:R97,"")),
     AVERAGE(IF($I$199:$R$199=2,(I97:R97),""))),
IF(Options!$D$20=1, IFERROR(IF(OR(IF(ISNUMBER(I97:R97),IF(I$199:R$199 = 1,I97:R97, ""), "")=0), 0, GEOMEAN(IF(ISNUMBER(I97:R97),IF(I$199:R$199 = 1,I97:R97, ""), ""))),
   IF(OR(IF(ISNUMBER(I97:R97),IF(I$199:R$199 = 2,I97:R97, ""), "")=0), 0, GEOMEAN(IF(ISNUMBER(I97:R97),IF(I$199:R$199 = 2,I97:R97, ""), "")))))))</f>
        <v>4.01913875598086</v>
      </c>
      <c r="G97" s="89" cm="1">
        <f t="array" ref="G97">IF(Options!$D$18=1, IFERROR(MAX(IF($I$200:$R$200=1,(I97:R97),"")),
     MAX(IF($I$200:$R$200=2,(I97:R97),""))),
IF(Options!$D$19=1, IFERROR(AVERAGE(IF($I$200:$R$200=1,(I97:R97),"")),
     AVERAGE(IF($I$200:$R$200=2,(I97:R97),""))),
IF(Options!$D$20=1, IFERROR(IF(OR(IF(ISNUMBER(I97:R97),IF(I$200:R$200 = 1,I97:R97, ""), "")=0), 0, GEOMEAN(IF(ISNUMBER(I97:R97),IF(I$200:R$200 = 1,I97:R97, ""), ""))),
   IF(OR(IF(ISNUMBER(I97:R97),IF(I$200:R$200 = 2,I97:R97, ""), "")=0), 0, GEOMEAN(IF(ISNUMBER(I97:R97),IF(I$200:R$200 = 2,I97:R97, ""), "")))))))</f>
        <v>0</v>
      </c>
      <c r="H97" s="142" t="s">
        <v>190</v>
      </c>
      <c r="I97" s="89">
        <v>4.01913875598086</v>
      </c>
      <c r="J97" s="89" t="s">
        <v>473</v>
      </c>
      <c r="K97" s="184" t="s">
        <v>473</v>
      </c>
      <c r="L97" s="186" t="s">
        <v>473</v>
      </c>
      <c r="M97" s="186"/>
      <c r="N97" s="186"/>
      <c r="O97" s="154"/>
      <c r="P97" s="154"/>
      <c r="Q97" s="154"/>
      <c r="R97" s="153"/>
      <c r="S97" s="153"/>
      <c r="T97" s="190"/>
      <c r="U97" s="190"/>
      <c r="V97" s="190"/>
      <c r="W97" s="190"/>
      <c r="X97" s="190"/>
      <c r="Y97" s="190"/>
      <c r="Z97" s="190"/>
      <c r="AA97" s="190"/>
      <c r="AB97" s="36"/>
    </row>
    <row r="98" spans="1:28" x14ac:dyDescent="0.2">
      <c r="A98" s="86">
        <v>93</v>
      </c>
      <c r="B98" s="85" t="s">
        <v>191</v>
      </c>
      <c r="C98" s="85" t="s">
        <v>192</v>
      </c>
      <c r="D98" s="86" t="str">
        <f t="shared" si="2"/>
        <v/>
      </c>
      <c r="E98" s="89">
        <f>IF(Options!$D$24 = 1, MAX(F98, G98),
IF(Options!$D$25 = 1, AVERAGE(F98,G98),
IF(Options!$D$26 = 1, IFERROR(GEOMEAN(F98, G98), MAX(F98, G98)))))</f>
        <v>0.47846889952152999</v>
      </c>
      <c r="F98" s="89" cm="1">
        <f t="array" ref="F98">IF(Options!$D$18=1, IFERROR(MAX(IF($I$199:$R$199=1,(I98:R98),"")),
     MAX(IF($I$199:$R$199=2,(I98:R98),""))),
IF(Options!$D$19=1, IFERROR(AVERAGE(IF($I$199:$R$199=1,I98:R98,"")),
     AVERAGE(IF($I$199:$R$199=2,(I98:R98),""))),
IF(Options!$D$20=1, IFERROR(IF(OR(IF(ISNUMBER(I98:R98),IF(I$199:R$199 = 1,I98:R98, ""), "")=0), 0, GEOMEAN(IF(ISNUMBER(I98:R98),IF(I$199:R$199 = 1,I98:R98, ""), ""))),
   IF(OR(IF(ISNUMBER(I98:R98),IF(I$199:R$199 = 2,I98:R98, ""), "")=0), 0, GEOMEAN(IF(ISNUMBER(I98:R98),IF(I$199:R$199 = 2,I98:R98, ""), "")))))))</f>
        <v>0.47846889952152999</v>
      </c>
      <c r="G98" s="89" cm="1">
        <f t="array" ref="G98">IF(Options!$D$18=1, IFERROR(MAX(IF($I$200:$R$200=1,(I98:R98),"")),
     MAX(IF($I$200:$R$200=2,(I98:R98),""))),
IF(Options!$D$19=1, IFERROR(AVERAGE(IF($I$200:$R$200=1,(I98:R98),"")),
     AVERAGE(IF($I$200:$R$200=2,(I98:R98),""))),
IF(Options!$D$20=1, IFERROR(IF(OR(IF(ISNUMBER(I98:R98),IF(I$200:R$200 = 1,I98:R98, ""), "")=0), 0, GEOMEAN(IF(ISNUMBER(I98:R98),IF(I$200:R$200 = 1,I98:R98, ""), ""))),
   IF(OR(IF(ISNUMBER(I98:R98),IF(I$200:R$200 = 2,I98:R98, ""), "")=0), 0, GEOMEAN(IF(ISNUMBER(I98:R98),IF(I$200:R$200 = 2,I98:R98, ""), "")))))))</f>
        <v>0</v>
      </c>
      <c r="H98" s="142" t="s">
        <v>192</v>
      </c>
      <c r="I98" s="89">
        <v>0.47846889952152999</v>
      </c>
      <c r="J98" s="89" t="s">
        <v>473</v>
      </c>
      <c r="K98" s="184">
        <v>1</v>
      </c>
      <c r="L98" s="186" t="s">
        <v>473</v>
      </c>
      <c r="M98" s="186"/>
      <c r="N98" s="186"/>
      <c r="O98" s="154"/>
      <c r="P98" s="154"/>
      <c r="Q98" s="154"/>
      <c r="R98" s="153"/>
      <c r="S98" s="153"/>
      <c r="T98" s="190"/>
      <c r="U98" s="190"/>
      <c r="V98" s="190"/>
      <c r="W98" s="190"/>
      <c r="X98" s="190"/>
      <c r="Y98" s="190"/>
      <c r="Z98" s="190"/>
      <c r="AA98" s="190"/>
      <c r="AB98" s="36"/>
    </row>
    <row r="99" spans="1:28" x14ac:dyDescent="0.2">
      <c r="A99" s="86">
        <v>94</v>
      </c>
      <c r="B99" s="85" t="s">
        <v>193</v>
      </c>
      <c r="C99" s="85" t="s">
        <v>194</v>
      </c>
      <c r="D99" s="86" t="str">
        <f t="shared" si="2"/>
        <v/>
      </c>
      <c r="E99" s="89">
        <f>IF(Options!$D$24 = 1, MAX(F99, G99),
IF(Options!$D$25 = 1, AVERAGE(F99,G99),
IF(Options!$D$26 = 1, IFERROR(GEOMEAN(F99, G99), MAX(F99, G99)))))</f>
        <v>0.64593301435406603</v>
      </c>
      <c r="F99" s="89" cm="1">
        <f t="array" ref="F99">IF(Options!$D$18=1, IFERROR(MAX(IF($I$199:$R$199=1,(I99:R99),"")),
     MAX(IF($I$199:$R$199=2,(I99:R99),""))),
IF(Options!$D$19=1, IFERROR(AVERAGE(IF($I$199:$R$199=1,I99:R99,"")),
     AVERAGE(IF($I$199:$R$199=2,(I99:R99),""))),
IF(Options!$D$20=1, IFERROR(IF(OR(IF(ISNUMBER(I99:R99),IF(I$199:R$199 = 1,I99:R99, ""), "")=0), 0, GEOMEAN(IF(ISNUMBER(I99:R99),IF(I$199:R$199 = 1,I99:R99, ""), ""))),
   IF(OR(IF(ISNUMBER(I99:R99),IF(I$199:R$199 = 2,I99:R99, ""), "")=0), 0, GEOMEAN(IF(ISNUMBER(I99:R99),IF(I$199:R$199 = 2,I99:R99, ""), "")))))))</f>
        <v>0.64593301435406603</v>
      </c>
      <c r="G99" s="89" cm="1">
        <f t="array" ref="G99">IF(Options!$D$18=1, IFERROR(MAX(IF($I$200:$R$200=1,(I99:R99),"")),
     MAX(IF($I$200:$R$200=2,(I99:R99),""))),
IF(Options!$D$19=1, IFERROR(AVERAGE(IF($I$200:$R$200=1,(I99:R99),"")),
     AVERAGE(IF($I$200:$R$200=2,(I99:R99),""))),
IF(Options!$D$20=1, IFERROR(IF(OR(IF(ISNUMBER(I99:R99),IF(I$200:R$200 = 1,I99:R99, ""), "")=0), 0, GEOMEAN(IF(ISNUMBER(I99:R99),IF(I$200:R$200 = 1,I99:R99, ""), ""))),
   IF(OR(IF(ISNUMBER(I99:R99),IF(I$200:R$200 = 2,I99:R99, ""), "")=0), 0, GEOMEAN(IF(ISNUMBER(I99:R99),IF(I$200:R$200 = 2,I99:R99, ""), "")))))))</f>
        <v>0</v>
      </c>
      <c r="H99" s="142" t="s">
        <v>194</v>
      </c>
      <c r="I99" s="89">
        <v>0.64593301435406603</v>
      </c>
      <c r="J99" s="89" t="s">
        <v>473</v>
      </c>
      <c r="K99" s="184">
        <v>1</v>
      </c>
      <c r="L99" s="186" t="s">
        <v>473</v>
      </c>
      <c r="M99" s="186"/>
      <c r="N99" s="186"/>
      <c r="O99" s="154"/>
      <c r="P99" s="154"/>
      <c r="Q99" s="154"/>
      <c r="R99" s="153"/>
      <c r="S99" s="153"/>
      <c r="T99" s="190"/>
      <c r="U99" s="190"/>
      <c r="V99" s="190"/>
      <c r="W99" s="190"/>
      <c r="X99" s="190"/>
      <c r="Y99" s="190"/>
      <c r="Z99" s="190"/>
      <c r="AA99" s="190"/>
      <c r="AB99" s="36"/>
    </row>
    <row r="100" spans="1:28" x14ac:dyDescent="0.2">
      <c r="A100" s="86">
        <v>95</v>
      </c>
      <c r="B100" s="85" t="s">
        <v>195</v>
      </c>
      <c r="C100" s="85" t="s">
        <v>196</v>
      </c>
      <c r="D100" s="86" t="str">
        <f t="shared" si="2"/>
        <v/>
      </c>
      <c r="E100" s="89">
        <f>IF(Options!$D$24 = 1, MAX(F100, G100),
IF(Options!$D$25 = 1, AVERAGE(F100,G100),
IF(Options!$D$26 = 1, IFERROR(GEOMEAN(F100, G100), MAX(F100, G100)))))</f>
        <v>8.6602870813397104</v>
      </c>
      <c r="F100" s="89" cm="1">
        <f t="array" ref="F100">IF(Options!$D$18=1, IFERROR(MAX(IF($I$199:$R$199=1,(I100:R100),"")),
     MAX(IF($I$199:$R$199=2,(I100:R100),""))),
IF(Options!$D$19=1, IFERROR(AVERAGE(IF($I$199:$R$199=1,I100:R100,"")),
     AVERAGE(IF($I$199:$R$199=2,(I100:R100),""))),
IF(Options!$D$20=1, IFERROR(IF(OR(IF(ISNUMBER(I100:R100),IF(I$199:R$199 = 1,I100:R100, ""), "")=0), 0, GEOMEAN(IF(ISNUMBER(I100:R100),IF(I$199:R$199 = 1,I100:R100, ""), ""))),
   IF(OR(IF(ISNUMBER(I100:R100),IF(I$199:R$199 = 2,I100:R100, ""), "")=0), 0, GEOMEAN(IF(ISNUMBER(I100:R100),IF(I$199:R$199 = 2,I100:R100, ""), "")))))))</f>
        <v>8.6602870813397104</v>
      </c>
      <c r="G100" s="89" cm="1">
        <f t="array" ref="G100">IF(Options!$D$18=1, IFERROR(MAX(IF($I$200:$R$200=1,(I100:R100),"")),
     MAX(IF($I$200:$R$200=2,(I100:R100),""))),
IF(Options!$D$19=1, IFERROR(AVERAGE(IF($I$200:$R$200=1,(I100:R100),"")),
     AVERAGE(IF($I$200:$R$200=2,(I100:R100),""))),
IF(Options!$D$20=1, IFERROR(IF(OR(IF(ISNUMBER(I100:R100),IF(I$200:R$200 = 1,I100:R100, ""), "")=0), 0, GEOMEAN(IF(ISNUMBER(I100:R100),IF(I$200:R$200 = 1,I100:R100, ""), ""))),
   IF(OR(IF(ISNUMBER(I100:R100),IF(I$200:R$200 = 2,I100:R100, ""), "")=0), 0, GEOMEAN(IF(ISNUMBER(I100:R100),IF(I$200:R$200 = 2,I100:R100, ""), "")))))))</f>
        <v>0</v>
      </c>
      <c r="H100" s="142" t="s">
        <v>196</v>
      </c>
      <c r="I100" s="89">
        <v>8.6602870813397104</v>
      </c>
      <c r="J100" s="89" t="s">
        <v>473</v>
      </c>
      <c r="K100" s="184">
        <v>5</v>
      </c>
      <c r="L100" s="186" t="s">
        <v>473</v>
      </c>
      <c r="M100" s="186"/>
      <c r="N100" s="186"/>
      <c r="O100" s="154"/>
      <c r="P100" s="154"/>
      <c r="Q100" s="154"/>
      <c r="R100" s="153"/>
      <c r="S100" s="153"/>
      <c r="T100" s="190"/>
      <c r="U100" s="190"/>
      <c r="V100" s="190"/>
      <c r="W100" s="190"/>
      <c r="X100" s="190"/>
      <c r="Y100" s="190"/>
      <c r="Z100" s="190"/>
      <c r="AA100" s="190"/>
      <c r="AB100" s="36"/>
    </row>
    <row r="101" spans="1:28" x14ac:dyDescent="0.2">
      <c r="A101" s="86">
        <v>96</v>
      </c>
      <c r="B101" s="85" t="s">
        <v>197</v>
      </c>
      <c r="C101" s="85" t="s">
        <v>198</v>
      </c>
      <c r="D101" s="86" t="str">
        <f t="shared" si="2"/>
        <v/>
      </c>
      <c r="E101" s="89">
        <f>IF(Options!$D$24 = 1, MAX(F101, G101),
IF(Options!$D$25 = 1, AVERAGE(F101,G101),
IF(Options!$D$26 = 1, IFERROR(GEOMEAN(F101, G101), MAX(F101, G101)))))</f>
        <v>5.8079305622801565</v>
      </c>
      <c r="F101" s="89" cm="1">
        <f t="array" ref="F101">IF(Options!$D$18=1, IFERROR(MAX(IF($I$199:$R$199=1,(I101:R101),"")),
     MAX(IF($I$199:$R$199=2,(I101:R101),""))),
IF(Options!$D$19=1, IFERROR(AVERAGE(IF($I$199:$R$199=1,I101:R101,"")),
     AVERAGE(IF($I$199:$R$199=2,(I101:R101),""))),
IF(Options!$D$20=1, IFERROR(IF(OR(IF(ISNUMBER(I101:R101),IF(I$199:R$199 = 1,I101:R101, ""), "")=0), 0, GEOMEAN(IF(ISNUMBER(I101:R101),IF(I$199:R$199 = 1,I101:R101, ""), ""))),
   IF(OR(IF(ISNUMBER(I101:R101),IF(I$199:R$199 = 2,I101:R101, ""), "")=0), 0, GEOMEAN(IF(ISNUMBER(I101:R101),IF(I$199:R$199 = 2,I101:R101, ""), "")))))))</f>
        <v>3.3732057416267902</v>
      </c>
      <c r="G101" s="89" cm="1">
        <f t="array" ref="G101">IF(Options!$D$18=1, IFERROR(MAX(IF($I$200:$R$200=1,(I101:R101),"")),
     MAX(IF($I$200:$R$200=2,(I101:R101),""))),
IF(Options!$D$19=1, IFERROR(AVERAGE(IF($I$200:$R$200=1,(I101:R101),"")),
     AVERAGE(IF($I$200:$R$200=2,(I101:R101),""))),
IF(Options!$D$20=1, IFERROR(IF(OR(IF(ISNUMBER(I101:R101),IF(I$200:R$200 = 1,I101:R101, ""), "")=0), 0, GEOMEAN(IF(ISNUMBER(I101:R101),IF(I$200:R$200 = 1,I101:R101, ""), ""))),
   IF(OR(IF(ISNUMBER(I101:R101),IF(I$200:R$200 = 2,I101:R101, ""), "")=0), 0, GEOMEAN(IF(ISNUMBER(I101:R101),IF(I$200:R$200 = 2,I101:R101, ""), "")))))))</f>
        <v>10</v>
      </c>
      <c r="H101" s="142" t="s">
        <v>198</v>
      </c>
      <c r="I101" s="89">
        <v>3.3732057416267902</v>
      </c>
      <c r="J101" s="89" t="s">
        <v>473</v>
      </c>
      <c r="K101" s="184" t="s">
        <v>473</v>
      </c>
      <c r="L101" s="186">
        <v>10</v>
      </c>
      <c r="M101" s="186"/>
      <c r="N101" s="186"/>
      <c r="O101" s="154"/>
      <c r="P101" s="154"/>
      <c r="Q101" s="154"/>
      <c r="R101" s="153"/>
      <c r="S101" s="153"/>
      <c r="T101" s="190"/>
      <c r="U101" s="190"/>
      <c r="V101" s="190"/>
      <c r="W101" s="190"/>
      <c r="X101" s="190"/>
      <c r="Y101" s="190"/>
      <c r="Z101" s="190"/>
      <c r="AA101" s="190"/>
      <c r="AB101" s="36"/>
    </row>
    <row r="102" spans="1:28" x14ac:dyDescent="0.2">
      <c r="A102" s="86">
        <v>97</v>
      </c>
      <c r="B102" s="85" t="s">
        <v>199</v>
      </c>
      <c r="C102" s="85" t="s">
        <v>200</v>
      </c>
      <c r="D102" s="86" t="str">
        <f t="shared" si="2"/>
        <v/>
      </c>
      <c r="E102" s="89">
        <f>IF(Options!$D$24 = 1, MAX(F102, G102),
IF(Options!$D$25 = 1, AVERAGE(F102,G102),
IF(Options!$D$26 = 1, IFERROR(GEOMEAN(F102, G102), MAX(F102, G102)))))</f>
        <v>9.7368421052631593</v>
      </c>
      <c r="F102" s="89" cm="1">
        <f t="array" ref="F102">IF(Options!$D$18=1, IFERROR(MAX(IF($I$199:$R$199=1,(I102:R102),"")),
     MAX(IF($I$199:$R$199=2,(I102:R102),""))),
IF(Options!$D$19=1, IFERROR(AVERAGE(IF($I$199:$R$199=1,I102:R102,"")),
     AVERAGE(IF($I$199:$R$199=2,(I102:R102),""))),
IF(Options!$D$20=1, IFERROR(IF(OR(IF(ISNUMBER(I102:R102),IF(I$199:R$199 = 1,I102:R102, ""), "")=0), 0, GEOMEAN(IF(ISNUMBER(I102:R102),IF(I$199:R$199 = 1,I102:R102, ""), ""))),
   IF(OR(IF(ISNUMBER(I102:R102),IF(I$199:R$199 = 2,I102:R102, ""), "")=0), 0, GEOMEAN(IF(ISNUMBER(I102:R102),IF(I$199:R$199 = 2,I102:R102, ""), "")))))))</f>
        <v>9.7368421052631593</v>
      </c>
      <c r="G102" s="89" cm="1">
        <f t="array" ref="G102">IF(Options!$D$18=1, IFERROR(MAX(IF($I$200:$R$200=1,(I102:R102),"")),
     MAX(IF($I$200:$R$200=2,(I102:R102),""))),
IF(Options!$D$19=1, IFERROR(AVERAGE(IF($I$200:$R$200=1,(I102:R102),"")),
     AVERAGE(IF($I$200:$R$200=2,(I102:R102),""))),
IF(Options!$D$20=1, IFERROR(IF(OR(IF(ISNUMBER(I102:R102),IF(I$200:R$200 = 1,I102:R102, ""), "")=0), 0, GEOMEAN(IF(ISNUMBER(I102:R102),IF(I$200:R$200 = 1,I102:R102, ""), ""))),
   IF(OR(IF(ISNUMBER(I102:R102),IF(I$200:R$200 = 2,I102:R102, ""), "")=0), 0, GEOMEAN(IF(ISNUMBER(I102:R102),IF(I$200:R$200 = 2,I102:R102, ""), "")))))))</f>
        <v>0</v>
      </c>
      <c r="H102" s="142" t="s">
        <v>200</v>
      </c>
      <c r="I102" s="89">
        <v>9.7368421052631593</v>
      </c>
      <c r="J102" s="89" t="s">
        <v>473</v>
      </c>
      <c r="K102" s="184">
        <v>5</v>
      </c>
      <c r="L102" s="186" t="s">
        <v>473</v>
      </c>
      <c r="M102" s="186"/>
      <c r="N102" s="186"/>
      <c r="O102" s="154"/>
      <c r="P102" s="154"/>
      <c r="Q102" s="154"/>
      <c r="R102" s="153"/>
      <c r="S102" s="153"/>
      <c r="T102" s="190"/>
      <c r="U102" s="190"/>
      <c r="V102" s="190"/>
      <c r="W102" s="190"/>
      <c r="X102" s="190"/>
      <c r="Y102" s="190"/>
      <c r="Z102" s="190"/>
      <c r="AA102" s="190"/>
      <c r="AB102" s="36"/>
    </row>
    <row r="103" spans="1:28" x14ac:dyDescent="0.2">
      <c r="A103" s="86">
        <v>98</v>
      </c>
      <c r="B103" s="85" t="s">
        <v>201</v>
      </c>
      <c r="C103" s="85" t="s">
        <v>202</v>
      </c>
      <c r="D103" s="86" t="str">
        <f t="shared" si="2"/>
        <v/>
      </c>
      <c r="E103" s="89">
        <f>IF(Options!$D$24 = 1, MAX(F103, G103),
IF(Options!$D$25 = 1, AVERAGE(F103,G103),
IF(Options!$D$26 = 1, IFERROR(GEOMEAN(F103, G103), MAX(F103, G103)))))</f>
        <v>3.42105263157895</v>
      </c>
      <c r="F103" s="89" cm="1">
        <f t="array" ref="F103">IF(Options!$D$18=1, IFERROR(MAX(IF($I$199:$R$199=1,(I103:R103),"")),
     MAX(IF($I$199:$R$199=2,(I103:R103),""))),
IF(Options!$D$19=1, IFERROR(AVERAGE(IF($I$199:$R$199=1,I103:R103,"")),
     AVERAGE(IF($I$199:$R$199=2,(I103:R103),""))),
IF(Options!$D$20=1, IFERROR(IF(OR(IF(ISNUMBER(I103:R103),IF(I$199:R$199 = 1,I103:R103, ""), "")=0), 0, GEOMEAN(IF(ISNUMBER(I103:R103),IF(I$199:R$199 = 1,I103:R103, ""), ""))),
   IF(OR(IF(ISNUMBER(I103:R103),IF(I$199:R$199 = 2,I103:R103, ""), "")=0), 0, GEOMEAN(IF(ISNUMBER(I103:R103),IF(I$199:R$199 = 2,I103:R103, ""), "")))))))</f>
        <v>3.42105263157895</v>
      </c>
      <c r="G103" s="89" cm="1">
        <f t="array" ref="G103">IF(Options!$D$18=1, IFERROR(MAX(IF($I$200:$R$200=1,(I103:R103),"")),
     MAX(IF($I$200:$R$200=2,(I103:R103),""))),
IF(Options!$D$19=1, IFERROR(AVERAGE(IF($I$200:$R$200=1,(I103:R103),"")),
     AVERAGE(IF($I$200:$R$200=2,(I103:R103),""))),
IF(Options!$D$20=1, IFERROR(IF(OR(IF(ISNUMBER(I103:R103),IF(I$200:R$200 = 1,I103:R103, ""), "")=0), 0, GEOMEAN(IF(ISNUMBER(I103:R103),IF(I$200:R$200 = 1,I103:R103, ""), ""))),
   IF(OR(IF(ISNUMBER(I103:R103),IF(I$200:R$200 = 2,I103:R103, ""), "")=0), 0, GEOMEAN(IF(ISNUMBER(I103:R103),IF(I$200:R$200 = 2,I103:R103, ""), "")))))))</f>
        <v>0</v>
      </c>
      <c r="H103" s="142" t="s">
        <v>202</v>
      </c>
      <c r="I103" s="89">
        <v>3.42105263157895</v>
      </c>
      <c r="J103" s="89" t="s">
        <v>473</v>
      </c>
      <c r="K103" s="184" t="s">
        <v>473</v>
      </c>
      <c r="L103" s="186" t="s">
        <v>473</v>
      </c>
      <c r="M103" s="186"/>
      <c r="N103" s="186"/>
      <c r="O103" s="154"/>
      <c r="P103" s="154"/>
      <c r="Q103" s="154"/>
      <c r="R103" s="153"/>
      <c r="S103" s="153"/>
      <c r="T103" s="190"/>
      <c r="U103" s="190"/>
      <c r="V103" s="190"/>
      <c r="W103" s="190"/>
      <c r="X103" s="190"/>
      <c r="Y103" s="190"/>
      <c r="Z103" s="190"/>
      <c r="AA103" s="190"/>
      <c r="AB103" s="36"/>
    </row>
    <row r="104" spans="1:28" x14ac:dyDescent="0.2">
      <c r="A104" s="86">
        <v>99</v>
      </c>
      <c r="B104" s="85" t="s">
        <v>203</v>
      </c>
      <c r="C104" s="85" t="s">
        <v>204</v>
      </c>
      <c r="D104" s="86" t="str">
        <f t="shared" si="2"/>
        <v/>
      </c>
      <c r="E104" s="89">
        <f>IF(Options!$D$24 = 1, MAX(F104, G104),
IF(Options!$D$25 = 1, AVERAGE(F104,G104),
IF(Options!$D$26 = 1, IFERROR(GEOMEAN(F104, G104), MAX(F104, G104)))))</f>
        <v>0</v>
      </c>
      <c r="F104" s="89" cm="1">
        <f t="array" ref="F104">IF(Options!$D$18=1, IFERROR(MAX(IF($I$199:$R$199=1,(I104:R104),"")),
     MAX(IF($I$199:$R$199=2,(I104:R104),""))),
IF(Options!$D$19=1, IFERROR(AVERAGE(IF($I$199:$R$199=1,I104:R104,"")),
     AVERAGE(IF($I$199:$R$199=2,(I104:R104),""))),
IF(Options!$D$20=1, IFERROR(IF(OR(IF(ISNUMBER(I104:R104),IF(I$199:R$199 = 1,I104:R104, ""), "")=0), 0, GEOMEAN(IF(ISNUMBER(I104:R104),IF(I$199:R$199 = 1,I104:R104, ""), ""))),
   IF(OR(IF(ISNUMBER(I104:R104),IF(I$199:R$199 = 2,I104:R104, ""), "")=0), 0, GEOMEAN(IF(ISNUMBER(I104:R104),IF(I$199:R$199 = 2,I104:R104, ""), "")))))))</f>
        <v>0</v>
      </c>
      <c r="G104" s="89" cm="1">
        <f t="array" ref="G104">IF(Options!$D$18=1, IFERROR(MAX(IF($I$200:$R$200=1,(I104:R104),"")),
     MAX(IF($I$200:$R$200=2,(I104:R104),""))),
IF(Options!$D$19=1, IFERROR(AVERAGE(IF($I$200:$R$200=1,(I104:R104),"")),
     AVERAGE(IF($I$200:$R$200=2,(I104:R104),""))),
IF(Options!$D$20=1, IFERROR(IF(OR(IF(ISNUMBER(I104:R104),IF(I$200:R$200 = 1,I104:R104, ""), "")=0), 0, GEOMEAN(IF(ISNUMBER(I104:R104),IF(I$200:R$200 = 1,I104:R104, ""), ""))),
   IF(OR(IF(ISNUMBER(I104:R104),IF(I$200:R$200 = 2,I104:R104, ""), "")=0), 0, GEOMEAN(IF(ISNUMBER(I104:R104),IF(I$200:R$200 = 2,I104:R104, ""), "")))))))</f>
        <v>0</v>
      </c>
      <c r="H104" s="142" t="s">
        <v>204</v>
      </c>
      <c r="I104" s="89" t="s">
        <v>473</v>
      </c>
      <c r="J104" s="89" t="s">
        <v>473</v>
      </c>
      <c r="K104" s="184" t="s">
        <v>473</v>
      </c>
      <c r="L104" s="186" t="s">
        <v>473</v>
      </c>
      <c r="M104" s="186"/>
      <c r="N104" s="186"/>
      <c r="O104" s="154"/>
      <c r="P104" s="154"/>
      <c r="Q104" s="154"/>
      <c r="R104" s="153"/>
      <c r="S104" s="153"/>
      <c r="T104" s="190"/>
      <c r="U104" s="190"/>
      <c r="V104" s="190"/>
      <c r="W104" s="190"/>
      <c r="X104" s="190"/>
      <c r="Y104" s="190"/>
      <c r="Z104" s="190"/>
      <c r="AA104" s="190"/>
      <c r="AB104" s="36"/>
    </row>
    <row r="105" spans="1:28" x14ac:dyDescent="0.2">
      <c r="A105" s="86">
        <v>100</v>
      </c>
      <c r="B105" s="85" t="s">
        <v>205</v>
      </c>
      <c r="C105" s="85" t="s">
        <v>206</v>
      </c>
      <c r="D105" s="86" t="str">
        <f t="shared" si="2"/>
        <v/>
      </c>
      <c r="E105" s="89">
        <f>IF(Options!$D$24 = 1, MAX(F105, G105),
IF(Options!$D$25 = 1, AVERAGE(F105,G105),
IF(Options!$D$26 = 1, IFERROR(GEOMEAN(F105, G105), MAX(F105, G105)))))</f>
        <v>0</v>
      </c>
      <c r="F105" s="89" cm="1">
        <f t="array" ref="F105">IF(Options!$D$18=1, IFERROR(MAX(IF($I$199:$R$199=1,(I105:R105),"")),
     MAX(IF($I$199:$R$199=2,(I105:R105),""))),
IF(Options!$D$19=1, IFERROR(AVERAGE(IF($I$199:$R$199=1,I105:R105,"")),
     AVERAGE(IF($I$199:$R$199=2,(I105:R105),""))),
IF(Options!$D$20=1, IFERROR(IF(OR(IF(ISNUMBER(I105:R105),IF(I$199:R$199 = 1,I105:R105, ""), "")=0), 0, GEOMEAN(IF(ISNUMBER(I105:R105),IF(I$199:R$199 = 1,I105:R105, ""), ""))),
   IF(OR(IF(ISNUMBER(I105:R105),IF(I$199:R$199 = 2,I105:R105, ""), "")=0), 0, GEOMEAN(IF(ISNUMBER(I105:R105),IF(I$199:R$199 = 2,I105:R105, ""), "")))))))</f>
        <v>0</v>
      </c>
      <c r="G105" s="89" cm="1">
        <f t="array" ref="G105">IF(Options!$D$18=1, IFERROR(MAX(IF($I$200:$R$200=1,(I105:R105),"")),
     MAX(IF($I$200:$R$200=2,(I105:R105),""))),
IF(Options!$D$19=1, IFERROR(AVERAGE(IF($I$200:$R$200=1,(I105:R105),"")),
     AVERAGE(IF($I$200:$R$200=2,(I105:R105),""))),
IF(Options!$D$20=1, IFERROR(IF(OR(IF(ISNUMBER(I105:R105),IF(I$200:R$200 = 1,I105:R105, ""), "")=0), 0, GEOMEAN(IF(ISNUMBER(I105:R105),IF(I$200:R$200 = 1,I105:R105, ""), ""))),
   IF(OR(IF(ISNUMBER(I105:R105),IF(I$200:R$200 = 2,I105:R105, ""), "")=0), 0, GEOMEAN(IF(ISNUMBER(I105:R105),IF(I$200:R$200 = 2,I105:R105, ""), "")))))))</f>
        <v>0</v>
      </c>
      <c r="H105" s="142" t="s">
        <v>206</v>
      </c>
      <c r="I105" s="89" t="s">
        <v>473</v>
      </c>
      <c r="J105" s="89" t="s">
        <v>473</v>
      </c>
      <c r="K105" s="184" t="s">
        <v>473</v>
      </c>
      <c r="L105" s="186" t="s">
        <v>473</v>
      </c>
      <c r="M105" s="186"/>
      <c r="N105" s="186"/>
      <c r="O105" s="154"/>
      <c r="P105" s="154"/>
      <c r="Q105" s="154"/>
      <c r="R105" s="153"/>
      <c r="S105" s="153"/>
      <c r="T105" s="190"/>
      <c r="U105" s="190"/>
      <c r="V105" s="190"/>
      <c r="W105" s="190"/>
      <c r="X105" s="190"/>
      <c r="Y105" s="190"/>
      <c r="Z105" s="190"/>
      <c r="AA105" s="190"/>
      <c r="AB105" s="36"/>
    </row>
    <row r="106" spans="1:28" x14ac:dyDescent="0.2">
      <c r="A106" s="86">
        <v>101</v>
      </c>
      <c r="B106" s="85" t="s">
        <v>207</v>
      </c>
      <c r="C106" s="85" t="s">
        <v>208</v>
      </c>
      <c r="D106" s="86" t="str">
        <f t="shared" si="2"/>
        <v/>
      </c>
      <c r="E106" s="89">
        <f>IF(Options!$D$24 = 1, MAX(F106, G106),
IF(Options!$D$25 = 1, AVERAGE(F106,G106),
IF(Options!$D$26 = 1, IFERROR(GEOMEAN(F106, G106), MAX(F106, G106)))))</f>
        <v>5.6698564593301404</v>
      </c>
      <c r="F106" s="89" cm="1">
        <f t="array" ref="F106">IF(Options!$D$18=1, IFERROR(MAX(IF($I$199:$R$199=1,(I106:R106),"")),
     MAX(IF($I$199:$R$199=2,(I106:R106),""))),
IF(Options!$D$19=1, IFERROR(AVERAGE(IF($I$199:$R$199=1,I106:R106,"")),
     AVERAGE(IF($I$199:$R$199=2,(I106:R106),""))),
IF(Options!$D$20=1, IFERROR(IF(OR(IF(ISNUMBER(I106:R106),IF(I$199:R$199 = 1,I106:R106, ""), "")=0), 0, GEOMEAN(IF(ISNUMBER(I106:R106),IF(I$199:R$199 = 1,I106:R106, ""), ""))),
   IF(OR(IF(ISNUMBER(I106:R106),IF(I$199:R$199 = 2,I106:R106, ""), "")=0), 0, GEOMEAN(IF(ISNUMBER(I106:R106),IF(I$199:R$199 = 2,I106:R106, ""), "")))))))</f>
        <v>5.6698564593301404</v>
      </c>
      <c r="G106" s="89" cm="1">
        <f t="array" ref="G106">IF(Options!$D$18=1, IFERROR(MAX(IF($I$200:$R$200=1,(I106:R106),"")),
     MAX(IF($I$200:$R$200=2,(I106:R106),""))),
IF(Options!$D$19=1, IFERROR(AVERAGE(IF($I$200:$R$200=1,(I106:R106),"")),
     AVERAGE(IF($I$200:$R$200=2,(I106:R106),""))),
IF(Options!$D$20=1, IFERROR(IF(OR(IF(ISNUMBER(I106:R106),IF(I$200:R$200 = 1,I106:R106, ""), "")=0), 0, GEOMEAN(IF(ISNUMBER(I106:R106),IF(I$200:R$200 = 1,I106:R106, ""), ""))),
   IF(OR(IF(ISNUMBER(I106:R106),IF(I$200:R$200 = 2,I106:R106, ""), "")=0), 0, GEOMEAN(IF(ISNUMBER(I106:R106),IF(I$200:R$200 = 2,I106:R106, ""), "")))))))</f>
        <v>0</v>
      </c>
      <c r="H106" s="142" t="s">
        <v>208</v>
      </c>
      <c r="I106" s="89">
        <v>5.6698564593301404</v>
      </c>
      <c r="J106" s="89" t="s">
        <v>473</v>
      </c>
      <c r="K106" s="184">
        <v>5</v>
      </c>
      <c r="L106" s="186" t="s">
        <v>473</v>
      </c>
      <c r="M106" s="186"/>
      <c r="N106" s="186"/>
      <c r="O106" s="154"/>
      <c r="P106" s="154"/>
      <c r="Q106" s="154"/>
      <c r="R106" s="153"/>
      <c r="S106" s="153"/>
      <c r="T106" s="190"/>
      <c r="U106" s="190"/>
      <c r="V106" s="190"/>
      <c r="W106" s="190"/>
      <c r="X106" s="190"/>
      <c r="Y106" s="190"/>
      <c r="Z106" s="190"/>
      <c r="AA106" s="190"/>
      <c r="AB106" s="36"/>
    </row>
    <row r="107" spans="1:28" x14ac:dyDescent="0.2">
      <c r="A107" s="86">
        <v>102</v>
      </c>
      <c r="B107" s="85" t="s">
        <v>209</v>
      </c>
      <c r="C107" s="85" t="s">
        <v>210</v>
      </c>
      <c r="D107" s="86" t="str">
        <f t="shared" ref="D107:D170" si="3">IF(H107 &lt;&gt; C107, "Countries don't match", "")</f>
        <v/>
      </c>
      <c r="E107" s="89">
        <f>IF(Options!$D$24 = 1, MAX(F107, G107),
IF(Options!$D$25 = 1, AVERAGE(F107,G107),
IF(Options!$D$26 = 1, IFERROR(GEOMEAN(F107, G107), MAX(F107, G107)))))</f>
        <v>8.7559808612440193</v>
      </c>
      <c r="F107" s="89" cm="1">
        <f t="array" ref="F107">IF(Options!$D$18=1, IFERROR(MAX(IF($I$199:$R$199=1,(I107:R107),"")),
     MAX(IF($I$199:$R$199=2,(I107:R107),""))),
IF(Options!$D$19=1, IFERROR(AVERAGE(IF($I$199:$R$199=1,I107:R107,"")),
     AVERAGE(IF($I$199:$R$199=2,(I107:R107),""))),
IF(Options!$D$20=1, IFERROR(IF(OR(IF(ISNUMBER(I107:R107),IF(I$199:R$199 = 1,I107:R107, ""), "")=0), 0, GEOMEAN(IF(ISNUMBER(I107:R107),IF(I$199:R$199 = 1,I107:R107, ""), ""))),
   IF(OR(IF(ISNUMBER(I107:R107),IF(I$199:R$199 = 2,I107:R107, ""), "")=0), 0, GEOMEAN(IF(ISNUMBER(I107:R107),IF(I$199:R$199 = 2,I107:R107, ""), "")))))))</f>
        <v>8.7559808612440193</v>
      </c>
      <c r="G107" s="89" cm="1">
        <f t="array" ref="G107">IF(Options!$D$18=1, IFERROR(MAX(IF($I$200:$R$200=1,(I107:R107),"")),
     MAX(IF($I$200:$R$200=2,(I107:R107),""))),
IF(Options!$D$19=1, IFERROR(AVERAGE(IF($I$200:$R$200=1,(I107:R107),"")),
     AVERAGE(IF($I$200:$R$200=2,(I107:R107),""))),
IF(Options!$D$20=1, IFERROR(IF(OR(IF(ISNUMBER(I107:R107),IF(I$200:R$200 = 1,I107:R107, ""), "")=0), 0, GEOMEAN(IF(ISNUMBER(I107:R107),IF(I$200:R$200 = 1,I107:R107, ""), ""))),
   IF(OR(IF(ISNUMBER(I107:R107),IF(I$200:R$200 = 2,I107:R107, ""), "")=0), 0, GEOMEAN(IF(ISNUMBER(I107:R107),IF(I$200:R$200 = 2,I107:R107, ""), "")))))))</f>
        <v>0</v>
      </c>
      <c r="H107" s="142" t="s">
        <v>210</v>
      </c>
      <c r="I107" s="89">
        <v>8.7559808612440193</v>
      </c>
      <c r="J107" s="89" t="s">
        <v>473</v>
      </c>
      <c r="K107" s="184">
        <v>5</v>
      </c>
      <c r="L107" s="186" t="s">
        <v>473</v>
      </c>
      <c r="M107" s="186"/>
      <c r="N107" s="186"/>
      <c r="O107" s="154"/>
      <c r="P107" s="154"/>
      <c r="Q107" s="154"/>
      <c r="R107" s="153"/>
      <c r="S107" s="153"/>
      <c r="T107" s="190"/>
      <c r="U107" s="190"/>
      <c r="V107" s="190"/>
      <c r="W107" s="190"/>
      <c r="X107" s="190"/>
      <c r="Y107" s="190"/>
      <c r="Z107" s="190"/>
      <c r="AA107" s="190"/>
      <c r="AB107" s="36"/>
    </row>
    <row r="108" spans="1:28" x14ac:dyDescent="0.2">
      <c r="A108" s="86">
        <v>103</v>
      </c>
      <c r="B108" s="85" t="s">
        <v>211</v>
      </c>
      <c r="C108" s="85" t="s">
        <v>212</v>
      </c>
      <c r="D108" s="86" t="str">
        <f t="shared" si="3"/>
        <v/>
      </c>
      <c r="E108" s="89">
        <f>IF(Options!$D$24 = 1, MAX(F108, G108),
IF(Options!$D$25 = 1, AVERAGE(F108,G108),
IF(Options!$D$26 = 1, IFERROR(GEOMEAN(F108, G108), MAX(F108, G108)))))</f>
        <v>2.2727272727272698</v>
      </c>
      <c r="F108" s="89" cm="1">
        <f t="array" ref="F108">IF(Options!$D$18=1, IFERROR(MAX(IF($I$199:$R$199=1,(I108:R108),"")),
     MAX(IF($I$199:$R$199=2,(I108:R108),""))),
IF(Options!$D$19=1, IFERROR(AVERAGE(IF($I$199:$R$199=1,I108:R108,"")),
     AVERAGE(IF($I$199:$R$199=2,(I108:R108),""))),
IF(Options!$D$20=1, IFERROR(IF(OR(IF(ISNUMBER(I108:R108),IF(I$199:R$199 = 1,I108:R108, ""), "")=0), 0, GEOMEAN(IF(ISNUMBER(I108:R108),IF(I$199:R$199 = 1,I108:R108, ""), ""))),
   IF(OR(IF(ISNUMBER(I108:R108),IF(I$199:R$199 = 2,I108:R108, ""), "")=0), 0, GEOMEAN(IF(ISNUMBER(I108:R108),IF(I$199:R$199 = 2,I108:R108, ""), "")))))))</f>
        <v>2.2727272727272698</v>
      </c>
      <c r="G108" s="89" cm="1">
        <f t="array" ref="G108">IF(Options!$D$18=1, IFERROR(MAX(IF($I$200:$R$200=1,(I108:R108),"")),
     MAX(IF($I$200:$R$200=2,(I108:R108),""))),
IF(Options!$D$19=1, IFERROR(AVERAGE(IF($I$200:$R$200=1,(I108:R108),"")),
     AVERAGE(IF($I$200:$R$200=2,(I108:R108),""))),
IF(Options!$D$20=1, IFERROR(IF(OR(IF(ISNUMBER(I108:R108),IF(I$200:R$200 = 1,I108:R108, ""), "")=0), 0, GEOMEAN(IF(ISNUMBER(I108:R108),IF(I$200:R$200 = 1,I108:R108, ""), ""))),
   IF(OR(IF(ISNUMBER(I108:R108),IF(I$200:R$200 = 2,I108:R108, ""), "")=0), 0, GEOMEAN(IF(ISNUMBER(I108:R108),IF(I$200:R$200 = 2,I108:R108, ""), "")))))))</f>
        <v>0</v>
      </c>
      <c r="H108" s="142" t="s">
        <v>212</v>
      </c>
      <c r="I108" s="89">
        <v>2.2727272727272698</v>
      </c>
      <c r="J108" s="89" t="s">
        <v>473</v>
      </c>
      <c r="K108" s="184">
        <v>3</v>
      </c>
      <c r="L108" s="186" t="s">
        <v>473</v>
      </c>
      <c r="M108" s="186"/>
      <c r="N108" s="186"/>
      <c r="O108" s="154"/>
      <c r="P108" s="154"/>
      <c r="Q108" s="154"/>
      <c r="R108" s="153"/>
      <c r="S108" s="153"/>
      <c r="T108" s="190"/>
      <c r="U108" s="190"/>
      <c r="V108" s="190"/>
      <c r="W108" s="190"/>
      <c r="X108" s="190"/>
      <c r="Y108" s="190"/>
      <c r="Z108" s="190"/>
      <c r="AA108" s="190"/>
      <c r="AB108" s="36"/>
    </row>
    <row r="109" spans="1:28" x14ac:dyDescent="0.2">
      <c r="A109" s="86">
        <v>104</v>
      </c>
      <c r="B109" s="85" t="s">
        <v>213</v>
      </c>
      <c r="C109" s="85" t="s">
        <v>214</v>
      </c>
      <c r="D109" s="86" t="str">
        <f t="shared" si="3"/>
        <v/>
      </c>
      <c r="E109" s="89">
        <f>IF(Options!$D$24 = 1, MAX(F109, G109),
IF(Options!$D$25 = 1, AVERAGE(F109,G109),
IF(Options!$D$26 = 1, IFERROR(GEOMEAN(F109, G109), MAX(F109, G109)))))</f>
        <v>0</v>
      </c>
      <c r="F109" s="89" cm="1">
        <f t="array" ref="F109">IF(Options!$D$18=1, IFERROR(MAX(IF($I$199:$R$199=1,(I109:R109),"")),
     MAX(IF($I$199:$R$199=2,(I109:R109),""))),
IF(Options!$D$19=1, IFERROR(AVERAGE(IF($I$199:$R$199=1,I109:R109,"")),
     AVERAGE(IF($I$199:$R$199=2,(I109:R109),""))),
IF(Options!$D$20=1, IFERROR(IF(OR(IF(ISNUMBER(I109:R109),IF(I$199:R$199 = 1,I109:R109, ""), "")=0), 0, GEOMEAN(IF(ISNUMBER(I109:R109),IF(I$199:R$199 = 1,I109:R109, ""), ""))),
   IF(OR(IF(ISNUMBER(I109:R109),IF(I$199:R$199 = 2,I109:R109, ""), "")=0), 0, GEOMEAN(IF(ISNUMBER(I109:R109),IF(I$199:R$199 = 2,I109:R109, ""), "")))))))</f>
        <v>0</v>
      </c>
      <c r="G109" s="89" cm="1">
        <f t="array" ref="G109">IF(Options!$D$18=1, IFERROR(MAX(IF($I$200:$R$200=1,(I109:R109),"")),
     MAX(IF($I$200:$R$200=2,(I109:R109),""))),
IF(Options!$D$19=1, IFERROR(AVERAGE(IF($I$200:$R$200=1,(I109:R109),"")),
     AVERAGE(IF($I$200:$R$200=2,(I109:R109),""))),
IF(Options!$D$20=1, IFERROR(IF(OR(IF(ISNUMBER(I109:R109),IF(I$200:R$200 = 1,I109:R109, ""), "")=0), 0, GEOMEAN(IF(ISNUMBER(I109:R109),IF(I$200:R$200 = 1,I109:R109, ""), ""))),
   IF(OR(IF(ISNUMBER(I109:R109),IF(I$200:R$200 = 2,I109:R109, ""), "")=0), 0, GEOMEAN(IF(ISNUMBER(I109:R109),IF(I$200:R$200 = 2,I109:R109, ""), "")))))))</f>
        <v>0</v>
      </c>
      <c r="H109" s="142" t="s">
        <v>214</v>
      </c>
      <c r="I109" s="89">
        <v>0</v>
      </c>
      <c r="J109" s="89" t="s">
        <v>473</v>
      </c>
      <c r="K109" s="184">
        <v>3</v>
      </c>
      <c r="L109" s="186" t="s">
        <v>473</v>
      </c>
      <c r="M109" s="186"/>
      <c r="N109" s="186"/>
      <c r="O109" s="154"/>
      <c r="P109" s="154"/>
      <c r="Q109" s="154"/>
      <c r="R109" s="153"/>
      <c r="S109" s="153"/>
      <c r="T109" s="190"/>
      <c r="U109" s="190"/>
      <c r="V109" s="190"/>
      <c r="W109" s="190"/>
      <c r="X109" s="190"/>
      <c r="Y109" s="190"/>
      <c r="Z109" s="190"/>
      <c r="AA109" s="190"/>
      <c r="AB109" s="36"/>
    </row>
    <row r="110" spans="1:28" x14ac:dyDescent="0.2">
      <c r="A110" s="86">
        <v>105</v>
      </c>
      <c r="B110" s="85" t="s">
        <v>215</v>
      </c>
      <c r="C110" s="85" t="s">
        <v>216</v>
      </c>
      <c r="D110" s="86" t="str">
        <f t="shared" si="3"/>
        <v/>
      </c>
      <c r="E110" s="89">
        <f>IF(Options!$D$24 = 1, MAX(F110, G110),
IF(Options!$D$25 = 1, AVERAGE(F110,G110),
IF(Options!$D$26 = 1, IFERROR(GEOMEAN(F110, G110), MAX(F110, G110)))))</f>
        <v>0.93301435406698596</v>
      </c>
      <c r="F110" s="89" cm="1">
        <f t="array" ref="F110">IF(Options!$D$18=1, IFERROR(MAX(IF($I$199:$R$199=1,(I110:R110),"")),
     MAX(IF($I$199:$R$199=2,(I110:R110),""))),
IF(Options!$D$19=1, IFERROR(AVERAGE(IF($I$199:$R$199=1,I110:R110,"")),
     AVERAGE(IF($I$199:$R$199=2,(I110:R110),""))),
IF(Options!$D$20=1, IFERROR(IF(OR(IF(ISNUMBER(I110:R110),IF(I$199:R$199 = 1,I110:R110, ""), "")=0), 0, GEOMEAN(IF(ISNUMBER(I110:R110),IF(I$199:R$199 = 1,I110:R110, ""), ""))),
   IF(OR(IF(ISNUMBER(I110:R110),IF(I$199:R$199 = 2,I110:R110, ""), "")=0), 0, GEOMEAN(IF(ISNUMBER(I110:R110),IF(I$199:R$199 = 2,I110:R110, ""), "")))))))</f>
        <v>0.93301435406698596</v>
      </c>
      <c r="G110" s="89" cm="1">
        <f t="array" ref="G110">IF(Options!$D$18=1, IFERROR(MAX(IF($I$200:$R$200=1,(I110:R110),"")),
     MAX(IF($I$200:$R$200=2,(I110:R110),""))),
IF(Options!$D$19=1, IFERROR(AVERAGE(IF($I$200:$R$200=1,(I110:R110),"")),
     AVERAGE(IF($I$200:$R$200=2,(I110:R110),""))),
IF(Options!$D$20=1, IFERROR(IF(OR(IF(ISNUMBER(I110:R110),IF(I$200:R$200 = 1,I110:R110, ""), "")=0), 0, GEOMEAN(IF(ISNUMBER(I110:R110),IF(I$200:R$200 = 1,I110:R110, ""), ""))),
   IF(OR(IF(ISNUMBER(I110:R110),IF(I$200:R$200 = 2,I110:R110, ""), "")=0), 0, GEOMEAN(IF(ISNUMBER(I110:R110),IF(I$200:R$200 = 2,I110:R110, ""), "")))))))</f>
        <v>0</v>
      </c>
      <c r="H110" s="142" t="s">
        <v>216</v>
      </c>
      <c r="I110" s="89">
        <v>0.93301435406698596</v>
      </c>
      <c r="J110" s="89" t="s">
        <v>473</v>
      </c>
      <c r="K110" s="184">
        <v>1</v>
      </c>
      <c r="L110" s="186" t="s">
        <v>473</v>
      </c>
      <c r="M110" s="186"/>
      <c r="N110" s="186"/>
      <c r="O110" s="154"/>
      <c r="P110" s="154"/>
      <c r="Q110" s="154"/>
      <c r="R110" s="153"/>
      <c r="S110" s="153"/>
      <c r="T110" s="190"/>
      <c r="U110" s="190"/>
      <c r="V110" s="190"/>
      <c r="W110" s="190"/>
      <c r="X110" s="190"/>
      <c r="Y110" s="190"/>
      <c r="Z110" s="190"/>
      <c r="AA110" s="190"/>
      <c r="AB110" s="36"/>
    </row>
    <row r="111" spans="1:28" x14ac:dyDescent="0.2">
      <c r="A111" s="86">
        <v>106</v>
      </c>
      <c r="B111" s="85" t="s">
        <v>217</v>
      </c>
      <c r="C111" s="85" t="s">
        <v>218</v>
      </c>
      <c r="D111" s="86" t="str">
        <f t="shared" si="3"/>
        <v/>
      </c>
      <c r="E111" s="89">
        <f>IF(Options!$D$24 = 1, MAX(F111, G111),
IF(Options!$D$25 = 1, AVERAGE(F111,G111),
IF(Options!$D$26 = 1, IFERROR(GEOMEAN(F111, G111), MAX(F111, G111)))))</f>
        <v>3.4928229665071799</v>
      </c>
      <c r="F111" s="89" cm="1">
        <f t="array" ref="F111">IF(Options!$D$18=1, IFERROR(MAX(IF($I$199:$R$199=1,(I111:R111),"")),
     MAX(IF($I$199:$R$199=2,(I111:R111),""))),
IF(Options!$D$19=1, IFERROR(AVERAGE(IF($I$199:$R$199=1,I111:R111,"")),
     AVERAGE(IF($I$199:$R$199=2,(I111:R111),""))),
IF(Options!$D$20=1, IFERROR(IF(OR(IF(ISNUMBER(I111:R111),IF(I$199:R$199 = 1,I111:R111, ""), "")=0), 0, GEOMEAN(IF(ISNUMBER(I111:R111),IF(I$199:R$199 = 1,I111:R111, ""), ""))),
   IF(OR(IF(ISNUMBER(I111:R111),IF(I$199:R$199 = 2,I111:R111, ""), "")=0), 0, GEOMEAN(IF(ISNUMBER(I111:R111),IF(I$199:R$199 = 2,I111:R111, ""), "")))))))</f>
        <v>3.4928229665071799</v>
      </c>
      <c r="G111" s="89" cm="1">
        <f t="array" ref="G111">IF(Options!$D$18=1, IFERROR(MAX(IF($I$200:$R$200=1,(I111:R111),"")),
     MAX(IF($I$200:$R$200=2,(I111:R111),""))),
IF(Options!$D$19=1, IFERROR(AVERAGE(IF($I$200:$R$200=1,(I111:R111),"")),
     AVERAGE(IF($I$200:$R$200=2,(I111:R111),""))),
IF(Options!$D$20=1, IFERROR(IF(OR(IF(ISNUMBER(I111:R111),IF(I$200:R$200 = 1,I111:R111, ""), "")=0), 0, GEOMEAN(IF(ISNUMBER(I111:R111),IF(I$200:R$200 = 1,I111:R111, ""), ""))),
   IF(OR(IF(ISNUMBER(I111:R111),IF(I$200:R$200 = 2,I111:R111, ""), "")=0), 0, GEOMEAN(IF(ISNUMBER(I111:R111),IF(I$200:R$200 = 2,I111:R111, ""), "")))))))</f>
        <v>0</v>
      </c>
      <c r="H111" s="142" t="s">
        <v>218</v>
      </c>
      <c r="I111" s="89">
        <v>3.4928229665071799</v>
      </c>
      <c r="J111" s="89" t="s">
        <v>473</v>
      </c>
      <c r="K111" s="184">
        <v>1</v>
      </c>
      <c r="L111" s="186" t="s">
        <v>473</v>
      </c>
      <c r="M111" s="186"/>
      <c r="N111" s="186"/>
      <c r="O111" s="154"/>
      <c r="P111" s="154"/>
      <c r="Q111" s="154"/>
      <c r="R111" s="153"/>
      <c r="S111" s="153"/>
      <c r="T111" s="190"/>
      <c r="U111" s="190"/>
      <c r="V111" s="190"/>
      <c r="W111" s="190"/>
      <c r="X111" s="190"/>
      <c r="Y111" s="190"/>
      <c r="Z111" s="190"/>
      <c r="AA111" s="190"/>
      <c r="AB111" s="36"/>
    </row>
    <row r="112" spans="1:28" x14ac:dyDescent="0.2">
      <c r="A112" s="86">
        <v>107</v>
      </c>
      <c r="B112" s="85" t="s">
        <v>219</v>
      </c>
      <c r="C112" s="85" t="s">
        <v>220</v>
      </c>
      <c r="D112" s="86" t="str">
        <f t="shared" si="3"/>
        <v/>
      </c>
      <c r="E112" s="89">
        <f>IF(Options!$D$24 = 1, MAX(F112, G112),
IF(Options!$D$25 = 1, AVERAGE(F112,G112),
IF(Options!$D$26 = 1, IFERROR(GEOMEAN(F112, G112), MAX(F112, G112)))))</f>
        <v>4.5933014354067003</v>
      </c>
      <c r="F112" s="89" cm="1">
        <f t="array" ref="F112">IF(Options!$D$18=1, IFERROR(MAX(IF($I$199:$R$199=1,(I112:R112),"")),
     MAX(IF($I$199:$R$199=2,(I112:R112),""))),
IF(Options!$D$19=1, IFERROR(AVERAGE(IF($I$199:$R$199=1,I112:R112,"")),
     AVERAGE(IF($I$199:$R$199=2,(I112:R112),""))),
IF(Options!$D$20=1, IFERROR(IF(OR(IF(ISNUMBER(I112:R112),IF(I$199:R$199 = 1,I112:R112, ""), "")=0), 0, GEOMEAN(IF(ISNUMBER(I112:R112),IF(I$199:R$199 = 1,I112:R112, ""), ""))),
   IF(OR(IF(ISNUMBER(I112:R112),IF(I$199:R$199 = 2,I112:R112, ""), "")=0), 0, GEOMEAN(IF(ISNUMBER(I112:R112),IF(I$199:R$199 = 2,I112:R112, ""), "")))))))</f>
        <v>4.5933014354067003</v>
      </c>
      <c r="G112" s="89" cm="1">
        <f t="array" ref="G112">IF(Options!$D$18=1, IFERROR(MAX(IF($I$200:$R$200=1,(I112:R112),"")),
     MAX(IF($I$200:$R$200=2,(I112:R112),""))),
IF(Options!$D$19=1, IFERROR(AVERAGE(IF($I$200:$R$200=1,(I112:R112),"")),
     AVERAGE(IF($I$200:$R$200=2,(I112:R112),""))),
IF(Options!$D$20=1, IFERROR(IF(OR(IF(ISNUMBER(I112:R112),IF(I$200:R$200 = 1,I112:R112, ""), "")=0), 0, GEOMEAN(IF(ISNUMBER(I112:R112),IF(I$200:R$200 = 1,I112:R112, ""), ""))),
   IF(OR(IF(ISNUMBER(I112:R112),IF(I$200:R$200 = 2,I112:R112, ""), "")=0), 0, GEOMEAN(IF(ISNUMBER(I112:R112),IF(I$200:R$200 = 2,I112:R112, ""), "")))))))</f>
        <v>0</v>
      </c>
      <c r="H112" s="142" t="s">
        <v>220</v>
      </c>
      <c r="I112" s="89">
        <v>4.5933014354067003</v>
      </c>
      <c r="J112" s="89" t="s">
        <v>473</v>
      </c>
      <c r="K112" s="184">
        <v>5</v>
      </c>
      <c r="L112" s="186" t="s">
        <v>473</v>
      </c>
      <c r="M112" s="186"/>
      <c r="N112" s="186"/>
      <c r="O112" s="154"/>
      <c r="P112" s="154"/>
      <c r="Q112" s="154"/>
      <c r="R112" s="153"/>
      <c r="S112" s="153"/>
      <c r="T112" s="190"/>
      <c r="U112" s="190"/>
      <c r="V112" s="190"/>
      <c r="W112" s="190"/>
      <c r="X112" s="190"/>
      <c r="Y112" s="190"/>
      <c r="Z112" s="190"/>
      <c r="AA112" s="190"/>
      <c r="AB112" s="36"/>
    </row>
    <row r="113" spans="1:28" x14ac:dyDescent="0.2">
      <c r="A113" s="86">
        <v>108</v>
      </c>
      <c r="B113" s="85" t="s">
        <v>221</v>
      </c>
      <c r="C113" s="85" t="s">
        <v>222</v>
      </c>
      <c r="D113" s="86" t="str">
        <f t="shared" si="3"/>
        <v/>
      </c>
      <c r="E113" s="89">
        <f>IF(Options!$D$24 = 1, MAX(F113, G113),
IF(Options!$D$25 = 1, AVERAGE(F113,G113),
IF(Options!$D$26 = 1, IFERROR(GEOMEAN(F113, G113), MAX(F113, G113)))))</f>
        <v>10</v>
      </c>
      <c r="F113" s="89" cm="1">
        <f t="array" ref="F113">IF(Options!$D$18=1, IFERROR(MAX(IF($I$199:$R$199=1,(I113:R113),"")),
     MAX(IF($I$199:$R$199=2,(I113:R113),""))),
IF(Options!$D$19=1, IFERROR(AVERAGE(IF($I$199:$R$199=1,I113:R113,"")),
     AVERAGE(IF($I$199:$R$199=2,(I113:R113),""))),
IF(Options!$D$20=1, IFERROR(IF(OR(IF(ISNUMBER(I113:R113),IF(I$199:R$199 = 1,I113:R113, ""), "")=0), 0, GEOMEAN(IF(ISNUMBER(I113:R113),IF(I$199:R$199 = 1,I113:R113, ""), ""))),
   IF(OR(IF(ISNUMBER(I113:R113),IF(I$199:R$199 = 2,I113:R113, ""), "")=0), 0, GEOMEAN(IF(ISNUMBER(I113:R113),IF(I$199:R$199 = 2,I113:R113, ""), "")))))))</f>
        <v>10</v>
      </c>
      <c r="G113" s="89" cm="1">
        <f t="array" ref="G113">IF(Options!$D$18=1, IFERROR(MAX(IF($I$200:$R$200=1,(I113:R113),"")),
     MAX(IF($I$200:$R$200=2,(I113:R113),""))),
IF(Options!$D$19=1, IFERROR(AVERAGE(IF($I$200:$R$200=1,(I113:R113),"")),
     AVERAGE(IF($I$200:$R$200=2,(I113:R113),""))),
IF(Options!$D$20=1, IFERROR(IF(OR(IF(ISNUMBER(I113:R113),IF(I$200:R$200 = 1,I113:R113, ""), "")=0), 0, GEOMEAN(IF(ISNUMBER(I113:R113),IF(I$200:R$200 = 1,I113:R113, ""), ""))),
   IF(OR(IF(ISNUMBER(I113:R113),IF(I$200:R$200 = 2,I113:R113, ""), "")=0), 0, GEOMEAN(IF(ISNUMBER(I113:R113),IF(I$200:R$200 = 2,I113:R113, ""), "")))))))</f>
        <v>0</v>
      </c>
      <c r="H113" s="142" t="s">
        <v>222</v>
      </c>
      <c r="I113" s="89">
        <v>10</v>
      </c>
      <c r="J113" s="89" t="s">
        <v>473</v>
      </c>
      <c r="K113" s="184">
        <v>5</v>
      </c>
      <c r="L113" s="186" t="s">
        <v>473</v>
      </c>
      <c r="M113" s="186"/>
      <c r="N113" s="186"/>
      <c r="O113" s="154"/>
      <c r="P113" s="154"/>
      <c r="Q113" s="154"/>
      <c r="R113" s="153"/>
      <c r="S113" s="153"/>
      <c r="T113" s="190"/>
      <c r="U113" s="190"/>
      <c r="V113" s="190"/>
      <c r="W113" s="190"/>
      <c r="X113" s="190"/>
      <c r="Y113" s="190"/>
      <c r="Z113" s="190"/>
      <c r="AA113" s="190"/>
      <c r="AB113" s="36"/>
    </row>
    <row r="114" spans="1:28" x14ac:dyDescent="0.2">
      <c r="A114" s="86">
        <v>109</v>
      </c>
      <c r="B114" s="85" t="s">
        <v>223</v>
      </c>
      <c r="C114" s="85" t="s">
        <v>224</v>
      </c>
      <c r="D114" s="86" t="str">
        <f t="shared" si="3"/>
        <v/>
      </c>
      <c r="E114" s="89">
        <f>IF(Options!$D$24 = 1, MAX(F114, G114),
IF(Options!$D$25 = 1, AVERAGE(F114,G114),
IF(Options!$D$26 = 1, IFERROR(GEOMEAN(F114, G114), MAX(F114, G114)))))</f>
        <v>2.9186602870813401</v>
      </c>
      <c r="F114" s="89" cm="1">
        <f t="array" ref="F114">IF(Options!$D$18=1, IFERROR(MAX(IF($I$199:$R$199=1,(I114:R114),"")),
     MAX(IF($I$199:$R$199=2,(I114:R114),""))),
IF(Options!$D$19=1, IFERROR(AVERAGE(IF($I$199:$R$199=1,I114:R114,"")),
     AVERAGE(IF($I$199:$R$199=2,(I114:R114),""))),
IF(Options!$D$20=1, IFERROR(IF(OR(IF(ISNUMBER(I114:R114),IF(I$199:R$199 = 1,I114:R114, ""), "")=0), 0, GEOMEAN(IF(ISNUMBER(I114:R114),IF(I$199:R$199 = 1,I114:R114, ""), ""))),
   IF(OR(IF(ISNUMBER(I114:R114),IF(I$199:R$199 = 2,I114:R114, ""), "")=0), 0, GEOMEAN(IF(ISNUMBER(I114:R114),IF(I$199:R$199 = 2,I114:R114, ""), "")))))))</f>
        <v>2.9186602870813401</v>
      </c>
      <c r="G114" s="89" cm="1">
        <f t="array" ref="G114">IF(Options!$D$18=1, IFERROR(MAX(IF($I$200:$R$200=1,(I114:R114),"")),
     MAX(IF($I$200:$R$200=2,(I114:R114),""))),
IF(Options!$D$19=1, IFERROR(AVERAGE(IF($I$200:$R$200=1,(I114:R114),"")),
     AVERAGE(IF($I$200:$R$200=2,(I114:R114),""))),
IF(Options!$D$20=1, IFERROR(IF(OR(IF(ISNUMBER(I114:R114),IF(I$200:R$200 = 1,I114:R114, ""), "")=0), 0, GEOMEAN(IF(ISNUMBER(I114:R114),IF(I$200:R$200 = 1,I114:R114, ""), ""))),
   IF(OR(IF(ISNUMBER(I114:R114),IF(I$200:R$200 = 2,I114:R114, ""), "")=0), 0, GEOMEAN(IF(ISNUMBER(I114:R114),IF(I$200:R$200 = 2,I114:R114, ""), "")))))))</f>
        <v>0</v>
      </c>
      <c r="H114" s="142" t="s">
        <v>224</v>
      </c>
      <c r="I114" s="89">
        <v>2.9186602870813401</v>
      </c>
      <c r="J114" s="89" t="s">
        <v>473</v>
      </c>
      <c r="K114" s="184">
        <v>1</v>
      </c>
      <c r="L114" s="186" t="s">
        <v>473</v>
      </c>
      <c r="M114" s="186"/>
      <c r="N114" s="186"/>
      <c r="O114" s="154"/>
      <c r="P114" s="154"/>
      <c r="Q114" s="154"/>
      <c r="R114" s="153"/>
      <c r="S114" s="153"/>
      <c r="T114" s="190"/>
      <c r="U114" s="190"/>
      <c r="V114" s="190"/>
      <c r="W114" s="190"/>
      <c r="X114" s="190"/>
      <c r="Y114" s="190"/>
      <c r="Z114" s="190"/>
      <c r="AA114" s="190"/>
      <c r="AB114" s="36"/>
    </row>
    <row r="115" spans="1:28" x14ac:dyDescent="0.2">
      <c r="A115" s="86">
        <v>110</v>
      </c>
      <c r="B115" s="85" t="s">
        <v>225</v>
      </c>
      <c r="C115" s="85" t="s">
        <v>226</v>
      </c>
      <c r="D115" s="86" t="str">
        <f t="shared" si="3"/>
        <v/>
      </c>
      <c r="E115" s="89">
        <f>IF(Options!$D$24 = 1, MAX(F115, G115),
IF(Options!$D$25 = 1, AVERAGE(F115,G115),
IF(Options!$D$26 = 1, IFERROR(GEOMEAN(F115, G115), MAX(F115, G115)))))</f>
        <v>3.2296650717703299</v>
      </c>
      <c r="F115" s="89" cm="1">
        <f t="array" ref="F115">IF(Options!$D$18=1, IFERROR(MAX(IF($I$199:$R$199=1,(I115:R115),"")),
     MAX(IF($I$199:$R$199=2,(I115:R115),""))),
IF(Options!$D$19=1, IFERROR(AVERAGE(IF($I$199:$R$199=1,I115:R115,"")),
     AVERAGE(IF($I$199:$R$199=2,(I115:R115),""))),
IF(Options!$D$20=1, IFERROR(IF(OR(IF(ISNUMBER(I115:R115),IF(I$199:R$199 = 1,I115:R115, ""), "")=0), 0, GEOMEAN(IF(ISNUMBER(I115:R115),IF(I$199:R$199 = 1,I115:R115, ""), ""))),
   IF(OR(IF(ISNUMBER(I115:R115),IF(I$199:R$199 = 2,I115:R115, ""), "")=0), 0, GEOMEAN(IF(ISNUMBER(I115:R115),IF(I$199:R$199 = 2,I115:R115, ""), "")))))))</f>
        <v>3.2296650717703299</v>
      </c>
      <c r="G115" s="89" cm="1">
        <f t="array" ref="G115">IF(Options!$D$18=1, IFERROR(MAX(IF($I$200:$R$200=1,(I115:R115),"")),
     MAX(IF($I$200:$R$200=2,(I115:R115),""))),
IF(Options!$D$19=1, IFERROR(AVERAGE(IF($I$200:$R$200=1,(I115:R115),"")),
     AVERAGE(IF($I$200:$R$200=2,(I115:R115),""))),
IF(Options!$D$20=1, IFERROR(IF(OR(IF(ISNUMBER(I115:R115),IF(I$200:R$200 = 1,I115:R115, ""), "")=0), 0, GEOMEAN(IF(ISNUMBER(I115:R115),IF(I$200:R$200 = 1,I115:R115, ""), ""))),
   IF(OR(IF(ISNUMBER(I115:R115),IF(I$200:R$200 = 2,I115:R115, ""), "")=0), 0, GEOMEAN(IF(ISNUMBER(I115:R115),IF(I$200:R$200 = 2,I115:R115, ""), "")))))))</f>
        <v>0</v>
      </c>
      <c r="H115" s="142" t="s">
        <v>226</v>
      </c>
      <c r="I115" s="89">
        <v>3.2296650717703299</v>
      </c>
      <c r="J115" s="89" t="s">
        <v>473</v>
      </c>
      <c r="K115" s="184">
        <v>3</v>
      </c>
      <c r="L115" s="186" t="s">
        <v>473</v>
      </c>
      <c r="M115" s="186"/>
      <c r="N115" s="186"/>
      <c r="O115" s="154"/>
      <c r="P115" s="154"/>
      <c r="Q115" s="154"/>
      <c r="R115" s="153"/>
      <c r="S115" s="153"/>
      <c r="T115" s="190"/>
      <c r="U115" s="190"/>
      <c r="V115" s="190"/>
      <c r="W115" s="190"/>
      <c r="X115" s="190"/>
      <c r="Y115" s="190"/>
      <c r="Z115" s="190"/>
      <c r="AA115" s="190"/>
      <c r="AB115" s="36"/>
    </row>
    <row r="116" spans="1:28" x14ac:dyDescent="0.2">
      <c r="A116" s="86">
        <v>111</v>
      </c>
      <c r="B116" s="85" t="s">
        <v>227</v>
      </c>
      <c r="C116" s="85" t="s">
        <v>228</v>
      </c>
      <c r="D116" s="86" t="str">
        <f t="shared" si="3"/>
        <v/>
      </c>
      <c r="E116" s="89">
        <f>IF(Options!$D$24 = 1, MAX(F116, G116),
IF(Options!$D$25 = 1, AVERAGE(F116,G116),
IF(Options!$D$26 = 1, IFERROR(GEOMEAN(F116, G116), MAX(F116, G116)))))</f>
        <v>0</v>
      </c>
      <c r="F116" s="89" cm="1">
        <f t="array" ref="F116">IF(Options!$D$18=1, IFERROR(MAX(IF($I$199:$R$199=1,(I116:R116),"")),
     MAX(IF($I$199:$R$199=2,(I116:R116),""))),
IF(Options!$D$19=1, IFERROR(AVERAGE(IF($I$199:$R$199=1,I116:R116,"")),
     AVERAGE(IF($I$199:$R$199=2,(I116:R116),""))),
IF(Options!$D$20=1, IFERROR(IF(OR(IF(ISNUMBER(I116:R116),IF(I$199:R$199 = 1,I116:R116, ""), "")=0), 0, GEOMEAN(IF(ISNUMBER(I116:R116),IF(I$199:R$199 = 1,I116:R116, ""), ""))),
   IF(OR(IF(ISNUMBER(I116:R116),IF(I$199:R$199 = 2,I116:R116, ""), "")=0), 0, GEOMEAN(IF(ISNUMBER(I116:R116),IF(I$199:R$199 = 2,I116:R116, ""), "")))))))</f>
        <v>0</v>
      </c>
      <c r="G116" s="89" cm="1">
        <f t="array" ref="G116">IF(Options!$D$18=1, IFERROR(MAX(IF($I$200:$R$200=1,(I116:R116),"")),
     MAX(IF($I$200:$R$200=2,(I116:R116),""))),
IF(Options!$D$19=1, IFERROR(AVERAGE(IF($I$200:$R$200=1,(I116:R116),"")),
     AVERAGE(IF($I$200:$R$200=2,(I116:R116),""))),
IF(Options!$D$20=1, IFERROR(IF(OR(IF(ISNUMBER(I116:R116),IF(I$200:R$200 = 1,I116:R116, ""), "")=0), 0, GEOMEAN(IF(ISNUMBER(I116:R116),IF(I$200:R$200 = 1,I116:R116, ""), ""))),
   IF(OR(IF(ISNUMBER(I116:R116),IF(I$200:R$200 = 2,I116:R116, ""), "")=0), 0, GEOMEAN(IF(ISNUMBER(I116:R116),IF(I$200:R$200 = 2,I116:R116, ""), "")))))))</f>
        <v>0</v>
      </c>
      <c r="H116" s="142" t="s">
        <v>228</v>
      </c>
      <c r="I116" s="89" t="s">
        <v>473</v>
      </c>
      <c r="J116" s="89" t="s">
        <v>473</v>
      </c>
      <c r="K116" s="184" t="s">
        <v>473</v>
      </c>
      <c r="L116" s="186" t="s">
        <v>473</v>
      </c>
      <c r="M116" s="186"/>
      <c r="N116" s="186"/>
      <c r="O116" s="154"/>
      <c r="P116" s="154"/>
      <c r="Q116" s="154"/>
      <c r="R116" s="153"/>
      <c r="S116" s="153"/>
      <c r="T116" s="190"/>
      <c r="U116" s="190"/>
      <c r="V116" s="190"/>
      <c r="W116" s="190"/>
      <c r="X116" s="190"/>
      <c r="Y116" s="190"/>
      <c r="Z116" s="190"/>
      <c r="AA116" s="190"/>
      <c r="AB116" s="36"/>
    </row>
    <row r="117" spans="1:28" x14ac:dyDescent="0.2">
      <c r="A117" s="86">
        <v>112</v>
      </c>
      <c r="B117" s="85" t="s">
        <v>229</v>
      </c>
      <c r="C117" s="85" t="s">
        <v>230</v>
      </c>
      <c r="D117" s="86" t="str">
        <f t="shared" si="3"/>
        <v/>
      </c>
      <c r="E117" s="89">
        <f>IF(Options!$D$24 = 1, MAX(F117, G117),
IF(Options!$D$25 = 1, AVERAGE(F117,G117),
IF(Options!$D$26 = 1, IFERROR(GEOMEAN(F117, G117), MAX(F117, G117)))))</f>
        <v>3.6124401913875599</v>
      </c>
      <c r="F117" s="89" cm="1">
        <f t="array" ref="F117">IF(Options!$D$18=1, IFERROR(MAX(IF($I$199:$R$199=1,(I117:R117),"")),
     MAX(IF($I$199:$R$199=2,(I117:R117),""))),
IF(Options!$D$19=1, IFERROR(AVERAGE(IF($I$199:$R$199=1,I117:R117,"")),
     AVERAGE(IF($I$199:$R$199=2,(I117:R117),""))),
IF(Options!$D$20=1, IFERROR(IF(OR(IF(ISNUMBER(I117:R117),IF(I$199:R$199 = 1,I117:R117, ""), "")=0), 0, GEOMEAN(IF(ISNUMBER(I117:R117),IF(I$199:R$199 = 1,I117:R117, ""), ""))),
   IF(OR(IF(ISNUMBER(I117:R117),IF(I$199:R$199 = 2,I117:R117, ""), "")=0), 0, GEOMEAN(IF(ISNUMBER(I117:R117),IF(I$199:R$199 = 2,I117:R117, ""), "")))))))</f>
        <v>3.6124401913875599</v>
      </c>
      <c r="G117" s="89" cm="1">
        <f t="array" ref="G117">IF(Options!$D$18=1, IFERROR(MAX(IF($I$200:$R$200=1,(I117:R117),"")),
     MAX(IF($I$200:$R$200=2,(I117:R117),""))),
IF(Options!$D$19=1, IFERROR(AVERAGE(IF($I$200:$R$200=1,(I117:R117),"")),
     AVERAGE(IF($I$200:$R$200=2,(I117:R117),""))),
IF(Options!$D$20=1, IFERROR(IF(OR(IF(ISNUMBER(I117:R117),IF(I$200:R$200 = 1,I117:R117, ""), "")=0), 0, GEOMEAN(IF(ISNUMBER(I117:R117),IF(I$200:R$200 = 1,I117:R117, ""), ""))),
   IF(OR(IF(ISNUMBER(I117:R117),IF(I$200:R$200 = 2,I117:R117, ""), "")=0), 0, GEOMEAN(IF(ISNUMBER(I117:R117),IF(I$200:R$200 = 2,I117:R117, ""), "")))))))</f>
        <v>0</v>
      </c>
      <c r="H117" s="142" t="s">
        <v>230</v>
      </c>
      <c r="I117" s="89">
        <v>3.6124401913875599</v>
      </c>
      <c r="J117" s="89" t="s">
        <v>473</v>
      </c>
      <c r="K117" s="184">
        <v>5</v>
      </c>
      <c r="L117" s="186" t="s">
        <v>473</v>
      </c>
      <c r="M117" s="186"/>
      <c r="N117" s="186"/>
      <c r="O117" s="154"/>
      <c r="P117" s="154"/>
      <c r="Q117" s="154"/>
      <c r="R117" s="153"/>
      <c r="S117" s="153"/>
      <c r="T117" s="190"/>
      <c r="U117" s="190"/>
      <c r="V117" s="190"/>
      <c r="W117" s="190"/>
      <c r="X117" s="190"/>
      <c r="Y117" s="190"/>
      <c r="Z117" s="190"/>
      <c r="AA117" s="190"/>
      <c r="AB117" s="36"/>
    </row>
    <row r="118" spans="1:28" x14ac:dyDescent="0.2">
      <c r="A118" s="86">
        <v>113</v>
      </c>
      <c r="B118" s="85" t="s">
        <v>231</v>
      </c>
      <c r="C118" s="85" t="s">
        <v>232</v>
      </c>
      <c r="D118" s="86" t="str">
        <f t="shared" si="3"/>
        <v/>
      </c>
      <c r="E118" s="89">
        <f>IF(Options!$D$24 = 1, MAX(F118, G118),
IF(Options!$D$25 = 1, AVERAGE(F118,G118),
IF(Options!$D$26 = 1, IFERROR(GEOMEAN(F118, G118), MAX(F118, G118)))))</f>
        <v>9.0717501463446073</v>
      </c>
      <c r="F118" s="89" cm="1">
        <f t="array" ref="F118">IF(Options!$D$18=1, IFERROR(MAX(IF($I$199:$R$199=1,(I118:R118),"")),
     MAX(IF($I$199:$R$199=2,(I118:R118),""))),
IF(Options!$D$19=1, IFERROR(AVERAGE(IF($I$199:$R$199=1,I118:R118,"")),
     AVERAGE(IF($I$199:$R$199=2,(I118:R118),""))),
IF(Options!$D$20=1, IFERROR(IF(OR(IF(ISNUMBER(I118:R118),IF(I$199:R$199 = 1,I118:R118, ""), "")=0), 0, GEOMEAN(IF(ISNUMBER(I118:R118),IF(I$199:R$199 = 1,I118:R118, ""), ""))),
   IF(OR(IF(ISNUMBER(I118:R118),IF(I$199:R$199 = 2,I118:R118, ""), "")=0), 0, GEOMEAN(IF(ISNUMBER(I118:R118),IF(I$199:R$199 = 2,I118:R118, ""), "")))))))</f>
        <v>8.2296650717703397</v>
      </c>
      <c r="G118" s="89" cm="1">
        <f t="array" ref="G118">IF(Options!$D$18=1, IFERROR(MAX(IF($I$200:$R$200=1,(I118:R118),"")),
     MAX(IF($I$200:$R$200=2,(I118:R118),""))),
IF(Options!$D$19=1, IFERROR(AVERAGE(IF($I$200:$R$200=1,(I118:R118),"")),
     AVERAGE(IF($I$200:$R$200=2,(I118:R118),""))),
IF(Options!$D$20=1, IFERROR(IF(OR(IF(ISNUMBER(I118:R118),IF(I$200:R$200 = 1,I118:R118, ""), "")=0), 0, GEOMEAN(IF(ISNUMBER(I118:R118),IF(I$200:R$200 = 1,I118:R118, ""), ""))),
   IF(OR(IF(ISNUMBER(I118:R118),IF(I$200:R$200 = 2,I118:R118, ""), "")=0), 0, GEOMEAN(IF(ISNUMBER(I118:R118),IF(I$200:R$200 = 2,I118:R118, ""), "")))))))</f>
        <v>10</v>
      </c>
      <c r="H118" s="142" t="s">
        <v>232</v>
      </c>
      <c r="I118" s="89">
        <v>8.2296650717703397</v>
      </c>
      <c r="J118" s="89">
        <v>7</v>
      </c>
      <c r="K118" s="184">
        <v>3</v>
      </c>
      <c r="L118" s="186">
        <v>10</v>
      </c>
      <c r="M118" s="186"/>
      <c r="N118" s="186"/>
      <c r="O118" s="154"/>
      <c r="P118" s="154"/>
      <c r="Q118" s="154"/>
      <c r="R118" s="153"/>
      <c r="S118" s="153"/>
      <c r="T118" s="190"/>
      <c r="U118" s="190"/>
      <c r="V118" s="190"/>
      <c r="W118" s="190"/>
      <c r="X118" s="190"/>
      <c r="Y118" s="190"/>
      <c r="Z118" s="190"/>
      <c r="AA118" s="190"/>
      <c r="AB118" s="36"/>
    </row>
    <row r="119" spans="1:28" x14ac:dyDescent="0.2">
      <c r="A119" s="86">
        <v>114</v>
      </c>
      <c r="B119" s="85" t="s">
        <v>233</v>
      </c>
      <c r="C119" s="85" t="s">
        <v>234</v>
      </c>
      <c r="D119" s="86" t="str">
        <f t="shared" si="3"/>
        <v/>
      </c>
      <c r="E119" s="89">
        <f>IF(Options!$D$24 = 1, MAX(F119, G119),
IF(Options!$D$25 = 1, AVERAGE(F119,G119),
IF(Options!$D$26 = 1, IFERROR(GEOMEAN(F119, G119), MAX(F119, G119)))))</f>
        <v>0</v>
      </c>
      <c r="F119" s="89" cm="1">
        <f t="array" ref="F119">IF(Options!$D$18=1, IFERROR(MAX(IF($I$199:$R$199=1,(I119:R119),"")),
     MAX(IF($I$199:$R$199=2,(I119:R119),""))),
IF(Options!$D$19=1, IFERROR(AVERAGE(IF($I$199:$R$199=1,I119:R119,"")),
     AVERAGE(IF($I$199:$R$199=2,(I119:R119),""))),
IF(Options!$D$20=1, IFERROR(IF(OR(IF(ISNUMBER(I119:R119),IF(I$199:R$199 = 1,I119:R119, ""), "")=0), 0, GEOMEAN(IF(ISNUMBER(I119:R119),IF(I$199:R$199 = 1,I119:R119, ""), ""))),
   IF(OR(IF(ISNUMBER(I119:R119),IF(I$199:R$199 = 2,I119:R119, ""), "")=0), 0, GEOMEAN(IF(ISNUMBER(I119:R119),IF(I$199:R$199 = 2,I119:R119, ""), "")))))))</f>
        <v>0</v>
      </c>
      <c r="G119" s="89" cm="1">
        <f t="array" ref="G119">IF(Options!$D$18=1, IFERROR(MAX(IF($I$200:$R$200=1,(I119:R119),"")),
     MAX(IF($I$200:$R$200=2,(I119:R119),""))),
IF(Options!$D$19=1, IFERROR(AVERAGE(IF($I$200:$R$200=1,(I119:R119),"")),
     AVERAGE(IF($I$200:$R$200=2,(I119:R119),""))),
IF(Options!$D$20=1, IFERROR(IF(OR(IF(ISNUMBER(I119:R119),IF(I$200:R$200 = 1,I119:R119, ""), "")=0), 0, GEOMEAN(IF(ISNUMBER(I119:R119),IF(I$200:R$200 = 1,I119:R119, ""), ""))),
   IF(OR(IF(ISNUMBER(I119:R119),IF(I$200:R$200 = 2,I119:R119, ""), "")=0), 0, GEOMEAN(IF(ISNUMBER(I119:R119),IF(I$200:R$200 = 2,I119:R119, ""), "")))))))</f>
        <v>0</v>
      </c>
      <c r="H119" s="142" t="s">
        <v>234</v>
      </c>
      <c r="I119" s="89">
        <v>0</v>
      </c>
      <c r="J119" s="89" t="s">
        <v>473</v>
      </c>
      <c r="K119" s="184">
        <v>1</v>
      </c>
      <c r="L119" s="186" t="s">
        <v>473</v>
      </c>
      <c r="M119" s="186"/>
      <c r="N119" s="186"/>
      <c r="O119" s="154"/>
      <c r="P119" s="154"/>
      <c r="Q119" s="154"/>
      <c r="R119" s="153"/>
      <c r="S119" s="153"/>
      <c r="T119" s="190"/>
      <c r="U119" s="190"/>
      <c r="V119" s="190"/>
      <c r="W119" s="190"/>
      <c r="X119" s="190"/>
      <c r="Y119" s="190"/>
      <c r="Z119" s="190"/>
      <c r="AA119" s="190"/>
      <c r="AB119" s="36"/>
    </row>
    <row r="120" spans="1:28" x14ac:dyDescent="0.2">
      <c r="A120" s="86">
        <v>115</v>
      </c>
      <c r="B120" s="85" t="s">
        <v>235</v>
      </c>
      <c r="C120" s="85" t="s">
        <v>236</v>
      </c>
      <c r="D120" s="86" t="str">
        <f t="shared" si="3"/>
        <v/>
      </c>
      <c r="E120" s="89">
        <f>IF(Options!$D$24 = 1, MAX(F120, G120),
IF(Options!$D$25 = 1, AVERAGE(F120,G120),
IF(Options!$D$26 = 1, IFERROR(GEOMEAN(F120, G120), MAX(F120, G120)))))</f>
        <v>7.0813397129186599</v>
      </c>
      <c r="F120" s="89" cm="1">
        <f t="array" ref="F120">IF(Options!$D$18=1, IFERROR(MAX(IF($I$199:$R$199=1,(I120:R120),"")),
     MAX(IF($I$199:$R$199=2,(I120:R120),""))),
IF(Options!$D$19=1, IFERROR(AVERAGE(IF($I$199:$R$199=1,I120:R120,"")),
     AVERAGE(IF($I$199:$R$199=2,(I120:R120),""))),
IF(Options!$D$20=1, IFERROR(IF(OR(IF(ISNUMBER(I120:R120),IF(I$199:R$199 = 1,I120:R120, ""), "")=0), 0, GEOMEAN(IF(ISNUMBER(I120:R120),IF(I$199:R$199 = 1,I120:R120, ""), ""))),
   IF(OR(IF(ISNUMBER(I120:R120),IF(I$199:R$199 = 2,I120:R120, ""), "")=0), 0, GEOMEAN(IF(ISNUMBER(I120:R120),IF(I$199:R$199 = 2,I120:R120, ""), "")))))))</f>
        <v>7.0813397129186599</v>
      </c>
      <c r="G120" s="89" cm="1">
        <f t="array" ref="G120">IF(Options!$D$18=1, IFERROR(MAX(IF($I$200:$R$200=1,(I120:R120),"")),
     MAX(IF($I$200:$R$200=2,(I120:R120),""))),
IF(Options!$D$19=1, IFERROR(AVERAGE(IF($I$200:$R$200=1,(I120:R120),"")),
     AVERAGE(IF($I$200:$R$200=2,(I120:R120),""))),
IF(Options!$D$20=1, IFERROR(IF(OR(IF(ISNUMBER(I120:R120),IF(I$200:R$200 = 1,I120:R120, ""), "")=0), 0, GEOMEAN(IF(ISNUMBER(I120:R120),IF(I$200:R$200 = 1,I120:R120, ""), ""))),
   IF(OR(IF(ISNUMBER(I120:R120),IF(I$200:R$200 = 2,I120:R120, ""), "")=0), 0, GEOMEAN(IF(ISNUMBER(I120:R120),IF(I$200:R$200 = 2,I120:R120, ""), "")))))))</f>
        <v>0</v>
      </c>
      <c r="H120" s="142" t="s">
        <v>236</v>
      </c>
      <c r="I120" s="89">
        <v>7.0813397129186599</v>
      </c>
      <c r="J120" s="89" t="s">
        <v>473</v>
      </c>
      <c r="K120" s="184">
        <v>5</v>
      </c>
      <c r="L120" s="186" t="s">
        <v>473</v>
      </c>
      <c r="M120" s="186"/>
      <c r="N120" s="186"/>
      <c r="O120" s="154"/>
      <c r="P120" s="154"/>
      <c r="Q120" s="154"/>
      <c r="R120" s="153"/>
      <c r="S120" s="153"/>
      <c r="T120" s="190"/>
      <c r="U120" s="190"/>
      <c r="V120" s="190"/>
      <c r="W120" s="190"/>
      <c r="X120" s="190"/>
      <c r="Y120" s="190"/>
      <c r="Z120" s="190"/>
      <c r="AA120" s="190"/>
      <c r="AB120" s="36"/>
    </row>
    <row r="121" spans="1:28" x14ac:dyDescent="0.2">
      <c r="A121" s="86">
        <v>116</v>
      </c>
      <c r="B121" s="85" t="s">
        <v>237</v>
      </c>
      <c r="C121" s="85" t="s">
        <v>238</v>
      </c>
      <c r="D121" s="86" t="str">
        <f t="shared" si="3"/>
        <v/>
      </c>
      <c r="E121" s="89">
        <f>IF(Options!$D$24 = 1, MAX(F121, G121),
IF(Options!$D$25 = 1, AVERAGE(F121,G121),
IF(Options!$D$26 = 1, IFERROR(GEOMEAN(F121, G121), MAX(F121, G121)))))</f>
        <v>1.1722488038277501</v>
      </c>
      <c r="F121" s="89" cm="1">
        <f t="array" ref="F121">IF(Options!$D$18=1, IFERROR(MAX(IF($I$199:$R$199=1,(I121:R121),"")),
     MAX(IF($I$199:$R$199=2,(I121:R121),""))),
IF(Options!$D$19=1, IFERROR(AVERAGE(IF($I$199:$R$199=1,I121:R121,"")),
     AVERAGE(IF($I$199:$R$199=2,(I121:R121),""))),
IF(Options!$D$20=1, IFERROR(IF(OR(IF(ISNUMBER(I121:R121),IF(I$199:R$199 = 1,I121:R121, ""), "")=0), 0, GEOMEAN(IF(ISNUMBER(I121:R121),IF(I$199:R$199 = 1,I121:R121, ""), ""))),
   IF(OR(IF(ISNUMBER(I121:R121),IF(I$199:R$199 = 2,I121:R121, ""), "")=0), 0, GEOMEAN(IF(ISNUMBER(I121:R121),IF(I$199:R$199 = 2,I121:R121, ""), "")))))))</f>
        <v>1.1722488038277501</v>
      </c>
      <c r="G121" s="89" cm="1">
        <f t="array" ref="G121">IF(Options!$D$18=1, IFERROR(MAX(IF($I$200:$R$200=1,(I121:R121),"")),
     MAX(IF($I$200:$R$200=2,(I121:R121),""))),
IF(Options!$D$19=1, IFERROR(AVERAGE(IF($I$200:$R$200=1,(I121:R121),"")),
     AVERAGE(IF($I$200:$R$200=2,(I121:R121),""))),
IF(Options!$D$20=1, IFERROR(IF(OR(IF(ISNUMBER(I121:R121),IF(I$200:R$200 = 1,I121:R121, ""), "")=0), 0, GEOMEAN(IF(ISNUMBER(I121:R121),IF(I$200:R$200 = 1,I121:R121, ""), ""))),
   IF(OR(IF(ISNUMBER(I121:R121),IF(I$200:R$200 = 2,I121:R121, ""), "")=0), 0, GEOMEAN(IF(ISNUMBER(I121:R121),IF(I$200:R$200 = 2,I121:R121, ""), "")))))))</f>
        <v>0</v>
      </c>
      <c r="H121" s="142" t="s">
        <v>238</v>
      </c>
      <c r="I121" s="89">
        <v>1.1722488038277501</v>
      </c>
      <c r="J121" s="89" t="s">
        <v>473</v>
      </c>
      <c r="K121" s="184">
        <v>3</v>
      </c>
      <c r="L121" s="186" t="s">
        <v>473</v>
      </c>
      <c r="M121" s="186"/>
      <c r="N121" s="186"/>
      <c r="O121" s="154"/>
      <c r="P121" s="154"/>
      <c r="Q121" s="154"/>
      <c r="R121" s="153"/>
      <c r="S121" s="153"/>
      <c r="T121" s="190"/>
      <c r="U121" s="190"/>
      <c r="V121" s="190"/>
      <c r="W121" s="190"/>
      <c r="X121" s="190"/>
      <c r="Y121" s="190"/>
      <c r="Z121" s="190"/>
      <c r="AA121" s="190"/>
      <c r="AB121" s="36"/>
    </row>
    <row r="122" spans="1:28" x14ac:dyDescent="0.2">
      <c r="A122" s="86">
        <v>117</v>
      </c>
      <c r="B122" s="85" t="s">
        <v>239</v>
      </c>
      <c r="C122" s="85" t="s">
        <v>240</v>
      </c>
      <c r="D122" s="86" t="str">
        <f t="shared" si="3"/>
        <v/>
      </c>
      <c r="E122" s="89">
        <f>IF(Options!$D$24 = 1, MAX(F122, G122),
IF(Options!$D$25 = 1, AVERAGE(F122,G122),
IF(Options!$D$26 = 1, IFERROR(GEOMEAN(F122, G122), MAX(F122, G122)))))</f>
        <v>7.2009569377990399</v>
      </c>
      <c r="F122" s="89" cm="1">
        <f t="array" ref="F122">IF(Options!$D$18=1, IFERROR(MAX(IF($I$199:$R$199=1,(I122:R122),"")),
     MAX(IF($I$199:$R$199=2,(I122:R122),""))),
IF(Options!$D$19=1, IFERROR(AVERAGE(IF($I$199:$R$199=1,I122:R122,"")),
     AVERAGE(IF($I$199:$R$199=2,(I122:R122),""))),
IF(Options!$D$20=1, IFERROR(IF(OR(IF(ISNUMBER(I122:R122),IF(I$199:R$199 = 1,I122:R122, ""), "")=0), 0, GEOMEAN(IF(ISNUMBER(I122:R122),IF(I$199:R$199 = 1,I122:R122, ""), ""))),
   IF(OR(IF(ISNUMBER(I122:R122),IF(I$199:R$199 = 2,I122:R122, ""), "")=0), 0, GEOMEAN(IF(ISNUMBER(I122:R122),IF(I$199:R$199 = 2,I122:R122, ""), "")))))))</f>
        <v>7.2009569377990399</v>
      </c>
      <c r="G122" s="89" cm="1">
        <f t="array" ref="G122">IF(Options!$D$18=1, IFERROR(MAX(IF($I$200:$R$200=1,(I122:R122),"")),
     MAX(IF($I$200:$R$200=2,(I122:R122),""))),
IF(Options!$D$19=1, IFERROR(AVERAGE(IF($I$200:$R$200=1,(I122:R122),"")),
     AVERAGE(IF($I$200:$R$200=2,(I122:R122),""))),
IF(Options!$D$20=1, IFERROR(IF(OR(IF(ISNUMBER(I122:R122),IF(I$200:R$200 = 1,I122:R122, ""), "")=0), 0, GEOMEAN(IF(ISNUMBER(I122:R122),IF(I$200:R$200 = 1,I122:R122, ""), ""))),
   IF(OR(IF(ISNUMBER(I122:R122),IF(I$200:R$200 = 2,I122:R122, ""), "")=0), 0, GEOMEAN(IF(ISNUMBER(I122:R122),IF(I$200:R$200 = 2,I122:R122, ""), "")))))))</f>
        <v>0</v>
      </c>
      <c r="H122" s="142" t="s">
        <v>240</v>
      </c>
      <c r="I122" s="89">
        <v>7.2009569377990399</v>
      </c>
      <c r="J122" s="89" t="s">
        <v>473</v>
      </c>
      <c r="K122" s="184">
        <v>5</v>
      </c>
      <c r="L122" s="186" t="s">
        <v>473</v>
      </c>
      <c r="M122" s="186"/>
      <c r="N122" s="186"/>
      <c r="O122" s="154"/>
      <c r="P122" s="154"/>
      <c r="Q122" s="154"/>
      <c r="R122" s="153"/>
      <c r="S122" s="153"/>
      <c r="T122" s="190"/>
      <c r="U122" s="190"/>
      <c r="V122" s="190"/>
      <c r="W122" s="190"/>
      <c r="X122" s="190"/>
      <c r="Y122" s="190"/>
      <c r="Z122" s="190"/>
      <c r="AA122" s="190"/>
      <c r="AB122" s="36"/>
    </row>
    <row r="123" spans="1:28" x14ac:dyDescent="0.2">
      <c r="A123" s="86">
        <v>118</v>
      </c>
      <c r="B123" s="85" t="s">
        <v>241</v>
      </c>
      <c r="C123" s="85" t="s">
        <v>242</v>
      </c>
      <c r="D123" s="86" t="str">
        <f t="shared" si="3"/>
        <v/>
      </c>
      <c r="E123" s="89">
        <f>IF(Options!$D$24 = 1, MAX(F123, G123),
IF(Options!$D$25 = 1, AVERAGE(F123,G123),
IF(Options!$D$26 = 1, IFERROR(GEOMEAN(F123, G123), MAX(F123, G123)))))</f>
        <v>10</v>
      </c>
      <c r="F123" s="89" cm="1">
        <f t="array" ref="F123">IF(Options!$D$18=1, IFERROR(MAX(IF($I$199:$R$199=1,(I123:R123),"")),
     MAX(IF($I$199:$R$199=2,(I123:R123),""))),
IF(Options!$D$19=1, IFERROR(AVERAGE(IF($I$199:$R$199=1,I123:R123,"")),
     AVERAGE(IF($I$199:$R$199=2,(I123:R123),""))),
IF(Options!$D$20=1, IFERROR(IF(OR(IF(ISNUMBER(I123:R123),IF(I$199:R$199 = 1,I123:R123, ""), "")=0), 0, GEOMEAN(IF(ISNUMBER(I123:R123),IF(I$199:R$199 = 1,I123:R123, ""), ""))),
   IF(OR(IF(ISNUMBER(I123:R123),IF(I$199:R$199 = 2,I123:R123, ""), "")=0), 0, GEOMEAN(IF(ISNUMBER(I123:R123),IF(I$199:R$199 = 2,I123:R123, ""), "")))))))</f>
        <v>10</v>
      </c>
      <c r="G123" s="89" cm="1">
        <f t="array" ref="G123">IF(Options!$D$18=1, IFERROR(MAX(IF($I$200:$R$200=1,(I123:R123),"")),
     MAX(IF($I$200:$R$200=2,(I123:R123),""))),
IF(Options!$D$19=1, IFERROR(AVERAGE(IF($I$200:$R$200=1,(I123:R123),"")),
     AVERAGE(IF($I$200:$R$200=2,(I123:R123),""))),
IF(Options!$D$20=1, IFERROR(IF(OR(IF(ISNUMBER(I123:R123),IF(I$200:R$200 = 1,I123:R123, ""), "")=0), 0, GEOMEAN(IF(ISNUMBER(I123:R123),IF(I$200:R$200 = 1,I123:R123, ""), ""))),
   IF(OR(IF(ISNUMBER(I123:R123),IF(I$200:R$200 = 2,I123:R123, ""), "")=0), 0, GEOMEAN(IF(ISNUMBER(I123:R123),IF(I$200:R$200 = 2,I123:R123, ""), "")))))))</f>
        <v>10</v>
      </c>
      <c r="H123" s="142" t="s">
        <v>242</v>
      </c>
      <c r="I123" s="89">
        <v>10</v>
      </c>
      <c r="J123" s="89">
        <v>7</v>
      </c>
      <c r="K123" s="184">
        <v>1</v>
      </c>
      <c r="L123" s="186">
        <v>10</v>
      </c>
      <c r="M123" s="186"/>
      <c r="N123" s="186"/>
      <c r="O123" s="154"/>
      <c r="P123" s="154"/>
      <c r="Q123" s="154"/>
      <c r="R123" s="153"/>
      <c r="S123" s="153"/>
      <c r="T123" s="190"/>
      <c r="U123" s="190"/>
      <c r="V123" s="190"/>
      <c r="W123" s="190"/>
      <c r="X123" s="190"/>
      <c r="Y123" s="190"/>
      <c r="Z123" s="190"/>
      <c r="AA123" s="190"/>
      <c r="AB123" s="36"/>
    </row>
    <row r="124" spans="1:28" x14ac:dyDescent="0.2">
      <c r="A124" s="86">
        <v>119</v>
      </c>
      <c r="B124" s="85" t="s">
        <v>243</v>
      </c>
      <c r="C124" s="85" t="s">
        <v>244</v>
      </c>
      <c r="D124" s="86" t="str">
        <f t="shared" si="3"/>
        <v/>
      </c>
      <c r="E124" s="89">
        <f>IF(Options!$D$24 = 1, MAX(F124, G124),
IF(Options!$D$25 = 1, AVERAGE(F124,G124),
IF(Options!$D$26 = 1, IFERROR(GEOMEAN(F124, G124), MAX(F124, G124)))))</f>
        <v>8.1339712918660307</v>
      </c>
      <c r="F124" s="89" cm="1">
        <f t="array" ref="F124">IF(Options!$D$18=1, IFERROR(MAX(IF($I$199:$R$199=1,(I124:R124),"")),
     MAX(IF($I$199:$R$199=2,(I124:R124),""))),
IF(Options!$D$19=1, IFERROR(AVERAGE(IF($I$199:$R$199=1,I124:R124,"")),
     AVERAGE(IF($I$199:$R$199=2,(I124:R124),""))),
IF(Options!$D$20=1, IFERROR(IF(OR(IF(ISNUMBER(I124:R124),IF(I$199:R$199 = 1,I124:R124, ""), "")=0), 0, GEOMEAN(IF(ISNUMBER(I124:R124),IF(I$199:R$199 = 1,I124:R124, ""), ""))),
   IF(OR(IF(ISNUMBER(I124:R124),IF(I$199:R$199 = 2,I124:R124, ""), "")=0), 0, GEOMEAN(IF(ISNUMBER(I124:R124),IF(I$199:R$199 = 2,I124:R124, ""), "")))))))</f>
        <v>8.1339712918660307</v>
      </c>
      <c r="G124" s="89" cm="1">
        <f t="array" ref="G124">IF(Options!$D$18=1, IFERROR(MAX(IF($I$200:$R$200=1,(I124:R124),"")),
     MAX(IF($I$200:$R$200=2,(I124:R124),""))),
IF(Options!$D$19=1, IFERROR(AVERAGE(IF($I$200:$R$200=1,(I124:R124),"")),
     AVERAGE(IF($I$200:$R$200=2,(I124:R124),""))),
IF(Options!$D$20=1, IFERROR(IF(OR(IF(ISNUMBER(I124:R124),IF(I$200:R$200 = 1,I124:R124, ""), "")=0), 0, GEOMEAN(IF(ISNUMBER(I124:R124),IF(I$200:R$200 = 1,I124:R124, ""), ""))),
   IF(OR(IF(ISNUMBER(I124:R124),IF(I$200:R$200 = 2,I124:R124, ""), "")=0), 0, GEOMEAN(IF(ISNUMBER(I124:R124),IF(I$200:R$200 = 2,I124:R124, ""), "")))))))</f>
        <v>0</v>
      </c>
      <c r="H124" s="142" t="s">
        <v>244</v>
      </c>
      <c r="I124" s="89">
        <v>8.1339712918660307</v>
      </c>
      <c r="J124" s="89" t="s">
        <v>473</v>
      </c>
      <c r="K124" s="184">
        <v>3</v>
      </c>
      <c r="L124" s="186" t="s">
        <v>473</v>
      </c>
      <c r="M124" s="186"/>
      <c r="N124" s="186"/>
      <c r="O124" s="154"/>
      <c r="P124" s="154"/>
      <c r="Q124" s="154"/>
      <c r="R124" s="153"/>
      <c r="S124" s="153"/>
      <c r="T124" s="190"/>
      <c r="U124" s="190"/>
      <c r="V124" s="190"/>
      <c r="W124" s="190"/>
      <c r="X124" s="190"/>
      <c r="Y124" s="190"/>
      <c r="Z124" s="190"/>
      <c r="AA124" s="190"/>
      <c r="AB124" s="36"/>
    </row>
    <row r="125" spans="1:28" x14ac:dyDescent="0.2">
      <c r="A125" s="86">
        <v>120</v>
      </c>
      <c r="B125" s="85" t="s">
        <v>245</v>
      </c>
      <c r="C125" s="85" t="s">
        <v>246</v>
      </c>
      <c r="D125" s="86" t="str">
        <f t="shared" si="3"/>
        <v/>
      </c>
      <c r="E125" s="89">
        <f>IF(Options!$D$24 = 1, MAX(F125, G125),
IF(Options!$D$25 = 1, AVERAGE(F125,G125),
IF(Options!$D$26 = 1, IFERROR(GEOMEAN(F125, G125), MAX(F125, G125)))))</f>
        <v>1.79425837320574</v>
      </c>
      <c r="F125" s="89" cm="1">
        <f t="array" ref="F125">IF(Options!$D$18=1, IFERROR(MAX(IF($I$199:$R$199=1,(I125:R125),"")),
     MAX(IF($I$199:$R$199=2,(I125:R125),""))),
IF(Options!$D$19=1, IFERROR(AVERAGE(IF($I$199:$R$199=1,I125:R125,"")),
     AVERAGE(IF($I$199:$R$199=2,(I125:R125),""))),
IF(Options!$D$20=1, IFERROR(IF(OR(IF(ISNUMBER(I125:R125),IF(I$199:R$199 = 1,I125:R125, ""), "")=0), 0, GEOMEAN(IF(ISNUMBER(I125:R125),IF(I$199:R$199 = 1,I125:R125, ""), ""))),
   IF(OR(IF(ISNUMBER(I125:R125),IF(I$199:R$199 = 2,I125:R125, ""), "")=0), 0, GEOMEAN(IF(ISNUMBER(I125:R125),IF(I$199:R$199 = 2,I125:R125, ""), "")))))))</f>
        <v>1.79425837320574</v>
      </c>
      <c r="G125" s="89" cm="1">
        <f t="array" ref="G125">IF(Options!$D$18=1, IFERROR(MAX(IF($I$200:$R$200=1,(I125:R125),"")),
     MAX(IF($I$200:$R$200=2,(I125:R125),""))),
IF(Options!$D$19=1, IFERROR(AVERAGE(IF($I$200:$R$200=1,(I125:R125),"")),
     AVERAGE(IF($I$200:$R$200=2,(I125:R125),""))),
IF(Options!$D$20=1, IFERROR(IF(OR(IF(ISNUMBER(I125:R125),IF(I$200:R$200 = 1,I125:R125, ""), "")=0), 0, GEOMEAN(IF(ISNUMBER(I125:R125),IF(I$200:R$200 = 1,I125:R125, ""), ""))),
   IF(OR(IF(ISNUMBER(I125:R125),IF(I$200:R$200 = 2,I125:R125, ""), "")=0), 0, GEOMEAN(IF(ISNUMBER(I125:R125),IF(I$200:R$200 = 2,I125:R125, ""), "")))))))</f>
        <v>0</v>
      </c>
      <c r="H125" s="142" t="s">
        <v>246</v>
      </c>
      <c r="I125" s="89">
        <v>1.79425837320574</v>
      </c>
      <c r="J125" s="89" t="s">
        <v>473</v>
      </c>
      <c r="K125" s="184">
        <v>3</v>
      </c>
      <c r="L125" s="186" t="s">
        <v>473</v>
      </c>
      <c r="M125" s="186"/>
      <c r="N125" s="186"/>
      <c r="O125" s="154"/>
      <c r="P125" s="154"/>
      <c r="Q125" s="154"/>
      <c r="R125" s="153"/>
      <c r="S125" s="153"/>
      <c r="T125" s="190"/>
      <c r="U125" s="190"/>
      <c r="V125" s="190"/>
      <c r="W125" s="190"/>
      <c r="X125" s="190"/>
      <c r="Y125" s="190"/>
      <c r="Z125" s="190"/>
      <c r="AA125" s="190"/>
      <c r="AB125" s="36"/>
    </row>
    <row r="126" spans="1:28" x14ac:dyDescent="0.2">
      <c r="A126" s="86">
        <v>121</v>
      </c>
      <c r="B126" s="85" t="s">
        <v>247</v>
      </c>
      <c r="C126" s="85" t="s">
        <v>248</v>
      </c>
      <c r="D126" s="86" t="str">
        <f t="shared" si="3"/>
        <v/>
      </c>
      <c r="E126" s="89">
        <f>IF(Options!$D$24 = 1, MAX(F126, G126),
IF(Options!$D$25 = 1, AVERAGE(F126,G126),
IF(Options!$D$26 = 1, IFERROR(GEOMEAN(F126, G126), MAX(F126, G126)))))</f>
        <v>8.3666002653407556</v>
      </c>
      <c r="F126" s="89" cm="1">
        <f t="array" ref="F126">IF(Options!$D$18=1, IFERROR(MAX(IF($I$199:$R$199=1,(I126:R126),"")),
     MAX(IF($I$199:$R$199=2,(I126:R126),""))),
IF(Options!$D$19=1, IFERROR(AVERAGE(IF($I$199:$R$199=1,I126:R126,"")),
     AVERAGE(IF($I$199:$R$199=2,(I126:R126),""))),
IF(Options!$D$20=1, IFERROR(IF(OR(IF(ISNUMBER(I126:R126),IF(I$199:R$199 = 1,I126:R126, ""), "")=0), 0, GEOMEAN(IF(ISNUMBER(I126:R126),IF(I$199:R$199 = 1,I126:R126, ""), ""))),
   IF(OR(IF(ISNUMBER(I126:R126),IF(I$199:R$199 = 2,I126:R126, ""), "")=0), 0, GEOMEAN(IF(ISNUMBER(I126:R126),IF(I$199:R$199 = 2,I126:R126, ""), "")))))))</f>
        <v>10</v>
      </c>
      <c r="G126" s="89" cm="1">
        <f t="array" ref="G126">IF(Options!$D$18=1, IFERROR(MAX(IF($I$200:$R$200=1,(I126:R126),"")),
     MAX(IF($I$200:$R$200=2,(I126:R126),""))),
IF(Options!$D$19=1, IFERROR(AVERAGE(IF($I$200:$R$200=1,(I126:R126),"")),
     AVERAGE(IF($I$200:$R$200=2,(I126:R126),""))),
IF(Options!$D$20=1, IFERROR(IF(OR(IF(ISNUMBER(I126:R126),IF(I$200:R$200 = 1,I126:R126, ""), "")=0), 0, GEOMEAN(IF(ISNUMBER(I126:R126),IF(I$200:R$200 = 1,I126:R126, ""), ""))),
   IF(OR(IF(ISNUMBER(I126:R126),IF(I$200:R$200 = 2,I126:R126, ""), "")=0), 0, GEOMEAN(IF(ISNUMBER(I126:R126),IF(I$200:R$200 = 2,I126:R126, ""), "")))))))</f>
        <v>7</v>
      </c>
      <c r="H126" s="142" t="s">
        <v>248</v>
      </c>
      <c r="I126" s="89">
        <v>10</v>
      </c>
      <c r="J126" s="89">
        <v>7</v>
      </c>
      <c r="K126" s="184">
        <v>5</v>
      </c>
      <c r="L126" s="186" t="s">
        <v>473</v>
      </c>
      <c r="M126" s="186"/>
      <c r="N126" s="186"/>
      <c r="O126" s="154"/>
      <c r="P126" s="154"/>
      <c r="Q126" s="154"/>
      <c r="R126" s="153"/>
      <c r="S126" s="153"/>
      <c r="T126" s="190"/>
      <c r="U126" s="190"/>
      <c r="V126" s="190"/>
      <c r="W126" s="190"/>
      <c r="X126" s="190"/>
      <c r="Y126" s="190"/>
      <c r="Z126" s="190"/>
      <c r="AA126" s="190"/>
      <c r="AB126" s="36"/>
    </row>
    <row r="127" spans="1:28" x14ac:dyDescent="0.2">
      <c r="A127" s="86">
        <v>122</v>
      </c>
      <c r="B127" s="85" t="s">
        <v>249</v>
      </c>
      <c r="C127" s="85" t="s">
        <v>250</v>
      </c>
      <c r="D127" s="86" t="str">
        <f t="shared" si="3"/>
        <v/>
      </c>
      <c r="E127" s="89">
        <f>IF(Options!$D$24 = 1, MAX(F127, G127),
IF(Options!$D$25 = 1, AVERAGE(F127,G127),
IF(Options!$D$26 = 1, IFERROR(GEOMEAN(F127, G127), MAX(F127, G127)))))</f>
        <v>2.3444976076555002</v>
      </c>
      <c r="F127" s="89" cm="1">
        <f t="array" ref="F127">IF(Options!$D$18=1, IFERROR(MAX(IF($I$199:$R$199=1,(I127:R127),"")),
     MAX(IF($I$199:$R$199=2,(I127:R127),""))),
IF(Options!$D$19=1, IFERROR(AVERAGE(IF($I$199:$R$199=1,I127:R127,"")),
     AVERAGE(IF($I$199:$R$199=2,(I127:R127),""))),
IF(Options!$D$20=1, IFERROR(IF(OR(IF(ISNUMBER(I127:R127),IF(I$199:R$199 = 1,I127:R127, ""), "")=0), 0, GEOMEAN(IF(ISNUMBER(I127:R127),IF(I$199:R$199 = 1,I127:R127, ""), ""))),
   IF(OR(IF(ISNUMBER(I127:R127),IF(I$199:R$199 = 2,I127:R127, ""), "")=0), 0, GEOMEAN(IF(ISNUMBER(I127:R127),IF(I$199:R$199 = 2,I127:R127, ""), "")))))))</f>
        <v>2.3444976076555002</v>
      </c>
      <c r="G127" s="89" cm="1">
        <f t="array" ref="G127">IF(Options!$D$18=1, IFERROR(MAX(IF($I$200:$R$200=1,(I127:R127),"")),
     MAX(IF($I$200:$R$200=2,(I127:R127),""))),
IF(Options!$D$19=1, IFERROR(AVERAGE(IF($I$200:$R$200=1,(I127:R127),"")),
     AVERAGE(IF($I$200:$R$200=2,(I127:R127),""))),
IF(Options!$D$20=1, IFERROR(IF(OR(IF(ISNUMBER(I127:R127),IF(I$200:R$200 = 1,I127:R127, ""), "")=0), 0, GEOMEAN(IF(ISNUMBER(I127:R127),IF(I$200:R$200 = 1,I127:R127, ""), ""))),
   IF(OR(IF(ISNUMBER(I127:R127),IF(I$200:R$200 = 2,I127:R127, ""), "")=0), 0, GEOMEAN(IF(ISNUMBER(I127:R127),IF(I$200:R$200 = 2,I127:R127, ""), "")))))))</f>
        <v>0</v>
      </c>
      <c r="H127" s="142" t="s">
        <v>250</v>
      </c>
      <c r="I127" s="89">
        <v>2.3444976076555002</v>
      </c>
      <c r="J127" s="89" t="s">
        <v>473</v>
      </c>
      <c r="K127" s="184">
        <v>5</v>
      </c>
      <c r="L127" s="186" t="s">
        <v>473</v>
      </c>
      <c r="M127" s="186"/>
      <c r="N127" s="186"/>
      <c r="O127" s="154"/>
      <c r="P127" s="154"/>
      <c r="Q127" s="154"/>
      <c r="R127" s="153"/>
      <c r="S127" s="153"/>
      <c r="T127" s="190"/>
      <c r="U127" s="190"/>
      <c r="V127" s="190"/>
      <c r="W127" s="190"/>
      <c r="X127" s="190"/>
      <c r="Y127" s="190"/>
      <c r="Z127" s="190"/>
      <c r="AA127" s="190"/>
      <c r="AB127" s="36"/>
    </row>
    <row r="128" spans="1:28" x14ac:dyDescent="0.2">
      <c r="A128" s="86">
        <v>123</v>
      </c>
      <c r="B128" s="85" t="s">
        <v>251</v>
      </c>
      <c r="C128" s="85" t="s">
        <v>252</v>
      </c>
      <c r="D128" s="86" t="str">
        <f t="shared" si="3"/>
        <v/>
      </c>
      <c r="E128" s="89">
        <f>IF(Options!$D$24 = 1, MAX(F128, G128),
IF(Options!$D$25 = 1, AVERAGE(F128,G128),
IF(Options!$D$26 = 1, IFERROR(GEOMEAN(F128, G128), MAX(F128, G128)))))</f>
        <v>9.2822966507177096</v>
      </c>
      <c r="F128" s="89" cm="1">
        <f t="array" ref="F128">IF(Options!$D$18=1, IFERROR(MAX(IF($I$199:$R$199=1,(I128:R128),"")),
     MAX(IF($I$199:$R$199=2,(I128:R128),""))),
IF(Options!$D$19=1, IFERROR(AVERAGE(IF($I$199:$R$199=1,I128:R128,"")),
     AVERAGE(IF($I$199:$R$199=2,(I128:R128),""))),
IF(Options!$D$20=1, IFERROR(IF(OR(IF(ISNUMBER(I128:R128),IF(I$199:R$199 = 1,I128:R128, ""), "")=0), 0, GEOMEAN(IF(ISNUMBER(I128:R128),IF(I$199:R$199 = 1,I128:R128, ""), ""))),
   IF(OR(IF(ISNUMBER(I128:R128),IF(I$199:R$199 = 2,I128:R128, ""), "")=0), 0, GEOMEAN(IF(ISNUMBER(I128:R128),IF(I$199:R$199 = 2,I128:R128, ""), "")))))))</f>
        <v>9.2822966507177096</v>
      </c>
      <c r="G128" s="89" cm="1">
        <f t="array" ref="G128">IF(Options!$D$18=1, IFERROR(MAX(IF($I$200:$R$200=1,(I128:R128),"")),
     MAX(IF($I$200:$R$200=2,(I128:R128),""))),
IF(Options!$D$19=1, IFERROR(AVERAGE(IF($I$200:$R$200=1,(I128:R128),"")),
     AVERAGE(IF($I$200:$R$200=2,(I128:R128),""))),
IF(Options!$D$20=1, IFERROR(IF(OR(IF(ISNUMBER(I128:R128),IF(I$200:R$200 = 1,I128:R128, ""), "")=0), 0, GEOMEAN(IF(ISNUMBER(I128:R128),IF(I$200:R$200 = 1,I128:R128, ""), ""))),
   IF(OR(IF(ISNUMBER(I128:R128),IF(I$200:R$200 = 2,I128:R128, ""), "")=0), 0, GEOMEAN(IF(ISNUMBER(I128:R128),IF(I$200:R$200 = 2,I128:R128, ""), "")))))))</f>
        <v>0</v>
      </c>
      <c r="H128" s="142" t="s">
        <v>252</v>
      </c>
      <c r="I128" s="89">
        <v>9.2822966507177096</v>
      </c>
      <c r="J128" s="89" t="s">
        <v>473</v>
      </c>
      <c r="K128" s="184">
        <v>3</v>
      </c>
      <c r="L128" s="186" t="s">
        <v>473</v>
      </c>
      <c r="M128" s="186"/>
      <c r="N128" s="186"/>
      <c r="O128" s="154"/>
      <c r="P128" s="154"/>
      <c r="Q128" s="154"/>
      <c r="R128" s="153"/>
      <c r="S128" s="153"/>
      <c r="T128" s="190"/>
      <c r="U128" s="190"/>
      <c r="V128" s="190"/>
      <c r="W128" s="190"/>
      <c r="X128" s="190"/>
      <c r="Y128" s="190"/>
      <c r="Z128" s="190"/>
      <c r="AA128" s="190"/>
      <c r="AB128" s="36"/>
    </row>
    <row r="129" spans="1:28" x14ac:dyDescent="0.2">
      <c r="A129" s="86">
        <v>124</v>
      </c>
      <c r="B129" s="85" t="s">
        <v>253</v>
      </c>
      <c r="C129" s="85" t="s">
        <v>254</v>
      </c>
      <c r="D129" s="86" t="str">
        <f t="shared" si="3"/>
        <v/>
      </c>
      <c r="E129" s="89">
        <f>IF(Options!$D$24 = 1, MAX(F129, G129),
IF(Options!$D$25 = 1, AVERAGE(F129,G129),
IF(Options!$D$26 = 1, IFERROR(GEOMEAN(F129, G129), MAX(F129, G129)))))</f>
        <v>10</v>
      </c>
      <c r="F129" s="89" cm="1">
        <f t="array" ref="F129">IF(Options!$D$18=1, IFERROR(MAX(IF($I$199:$R$199=1,(I129:R129),"")),
     MAX(IF($I$199:$R$199=2,(I129:R129),""))),
IF(Options!$D$19=1, IFERROR(AVERAGE(IF($I$199:$R$199=1,I129:R129,"")),
     AVERAGE(IF($I$199:$R$199=2,(I129:R129),""))),
IF(Options!$D$20=1, IFERROR(IF(OR(IF(ISNUMBER(I129:R129),IF(I$199:R$199 = 1,I129:R129, ""), "")=0), 0, GEOMEAN(IF(ISNUMBER(I129:R129),IF(I$199:R$199 = 1,I129:R129, ""), ""))),
   IF(OR(IF(ISNUMBER(I129:R129),IF(I$199:R$199 = 2,I129:R129, ""), "")=0), 0, GEOMEAN(IF(ISNUMBER(I129:R129),IF(I$199:R$199 = 2,I129:R129, ""), "")))))))</f>
        <v>10</v>
      </c>
      <c r="G129" s="89" cm="1">
        <f t="array" ref="G129">IF(Options!$D$18=1, IFERROR(MAX(IF($I$200:$R$200=1,(I129:R129),"")),
     MAX(IF($I$200:$R$200=2,(I129:R129),""))),
IF(Options!$D$19=1, IFERROR(AVERAGE(IF($I$200:$R$200=1,(I129:R129),"")),
     AVERAGE(IF($I$200:$R$200=2,(I129:R129),""))),
IF(Options!$D$20=1, IFERROR(IF(OR(IF(ISNUMBER(I129:R129),IF(I$200:R$200 = 1,I129:R129, ""), "")=0), 0, GEOMEAN(IF(ISNUMBER(I129:R129),IF(I$200:R$200 = 1,I129:R129, ""), ""))),
   IF(OR(IF(ISNUMBER(I129:R129),IF(I$200:R$200 = 2,I129:R129, ""), "")=0), 0, GEOMEAN(IF(ISNUMBER(I129:R129),IF(I$200:R$200 = 2,I129:R129, ""), "")))))))</f>
        <v>10</v>
      </c>
      <c r="H129" s="142" t="s">
        <v>254</v>
      </c>
      <c r="I129" s="89">
        <v>10</v>
      </c>
      <c r="J129" s="89">
        <v>10</v>
      </c>
      <c r="K129" s="184">
        <v>3</v>
      </c>
      <c r="L129" s="186">
        <v>10</v>
      </c>
      <c r="M129" s="186"/>
      <c r="N129" s="186"/>
      <c r="O129" s="154"/>
      <c r="P129" s="154"/>
      <c r="Q129" s="154"/>
      <c r="R129" s="153"/>
      <c r="S129" s="153"/>
      <c r="T129" s="190"/>
      <c r="U129" s="190"/>
      <c r="V129" s="190"/>
      <c r="W129" s="190"/>
      <c r="X129" s="190"/>
      <c r="Y129" s="190"/>
      <c r="Z129" s="190"/>
      <c r="AA129" s="190"/>
      <c r="AB129" s="36"/>
    </row>
    <row r="130" spans="1:28" x14ac:dyDescent="0.2">
      <c r="A130" s="86">
        <v>125</v>
      </c>
      <c r="B130" s="85" t="s">
        <v>255</v>
      </c>
      <c r="C130" s="85" t="s">
        <v>256</v>
      </c>
      <c r="D130" s="86" t="str">
        <f t="shared" si="3"/>
        <v/>
      </c>
      <c r="E130" s="89">
        <f>IF(Options!$D$24 = 1, MAX(F130, G130),
IF(Options!$D$25 = 1, AVERAGE(F130,G130),
IF(Options!$D$26 = 1, IFERROR(GEOMEAN(F130, G130), MAX(F130, G130)))))</f>
        <v>9.2156513424213156</v>
      </c>
      <c r="F130" s="89" cm="1">
        <f t="array" ref="F130">IF(Options!$D$18=1, IFERROR(MAX(IF($I$199:$R$199=1,(I130:R130),"")),
     MAX(IF($I$199:$R$199=2,(I130:R130),""))),
IF(Options!$D$19=1, IFERROR(AVERAGE(IF($I$199:$R$199=1,I130:R130,"")),
     AVERAGE(IF($I$199:$R$199=2,(I130:R130),""))),
IF(Options!$D$20=1, IFERROR(IF(OR(IF(ISNUMBER(I130:R130),IF(I$199:R$199 = 1,I130:R130, ""), "")=0), 0, GEOMEAN(IF(ISNUMBER(I130:R130),IF(I$199:R$199 = 1,I130:R130, ""), ""))),
   IF(OR(IF(ISNUMBER(I130:R130),IF(I$199:R$199 = 2,I130:R130, ""), "")=0), 0, GEOMEAN(IF(ISNUMBER(I130:R130),IF(I$199:R$199 = 2,I130:R130, ""), "")))))))</f>
        <v>8.4928229665071804</v>
      </c>
      <c r="G130" s="89" cm="1">
        <f t="array" ref="G130">IF(Options!$D$18=1, IFERROR(MAX(IF($I$200:$R$200=1,(I130:R130),"")),
     MAX(IF($I$200:$R$200=2,(I130:R130),""))),
IF(Options!$D$19=1, IFERROR(AVERAGE(IF($I$200:$R$200=1,(I130:R130),"")),
     AVERAGE(IF($I$200:$R$200=2,(I130:R130),""))),
IF(Options!$D$20=1, IFERROR(IF(OR(IF(ISNUMBER(I130:R130),IF(I$200:R$200 = 1,I130:R130, ""), "")=0), 0, GEOMEAN(IF(ISNUMBER(I130:R130),IF(I$200:R$200 = 1,I130:R130, ""), ""))),
   IF(OR(IF(ISNUMBER(I130:R130),IF(I$200:R$200 = 2,I130:R130, ""), "")=0), 0, GEOMEAN(IF(ISNUMBER(I130:R130),IF(I$200:R$200 = 2,I130:R130, ""), "")))))))</f>
        <v>10</v>
      </c>
      <c r="H130" s="142" t="s">
        <v>256</v>
      </c>
      <c r="I130" s="89">
        <v>8.4928229665071804</v>
      </c>
      <c r="J130" s="89">
        <v>10</v>
      </c>
      <c r="K130" s="184">
        <v>3</v>
      </c>
      <c r="L130" s="186">
        <v>10</v>
      </c>
      <c r="M130" s="186"/>
      <c r="N130" s="186"/>
      <c r="O130" s="154"/>
      <c r="P130" s="154"/>
      <c r="Q130" s="154"/>
      <c r="R130" s="153"/>
      <c r="S130" s="153"/>
      <c r="T130" s="190"/>
      <c r="U130" s="190"/>
      <c r="V130" s="190"/>
      <c r="W130" s="190"/>
      <c r="X130" s="190"/>
      <c r="Y130" s="190"/>
      <c r="Z130" s="190"/>
      <c r="AA130" s="190"/>
      <c r="AB130" s="36"/>
    </row>
    <row r="131" spans="1:28" x14ac:dyDescent="0.2">
      <c r="A131" s="86">
        <v>126</v>
      </c>
      <c r="B131" s="85" t="s">
        <v>257</v>
      </c>
      <c r="C131" s="85" t="s">
        <v>258</v>
      </c>
      <c r="D131" s="86" t="str">
        <f t="shared" si="3"/>
        <v/>
      </c>
      <c r="E131" s="89">
        <f>IF(Options!$D$24 = 1, MAX(F131, G131),
IF(Options!$D$25 = 1, AVERAGE(F131,G131),
IF(Options!$D$26 = 1, IFERROR(GEOMEAN(F131, G131), MAX(F131, G131)))))</f>
        <v>6.7942583732057402</v>
      </c>
      <c r="F131" s="89" cm="1">
        <f t="array" ref="F131">IF(Options!$D$18=1, IFERROR(MAX(IF($I$199:$R$199=1,(I131:R131),"")),
     MAX(IF($I$199:$R$199=2,(I131:R131),""))),
IF(Options!$D$19=1, IFERROR(AVERAGE(IF($I$199:$R$199=1,I131:R131,"")),
     AVERAGE(IF($I$199:$R$199=2,(I131:R131),""))),
IF(Options!$D$20=1, IFERROR(IF(OR(IF(ISNUMBER(I131:R131),IF(I$199:R$199 = 1,I131:R131, ""), "")=0), 0, GEOMEAN(IF(ISNUMBER(I131:R131),IF(I$199:R$199 = 1,I131:R131, ""), ""))),
   IF(OR(IF(ISNUMBER(I131:R131),IF(I$199:R$199 = 2,I131:R131, ""), "")=0), 0, GEOMEAN(IF(ISNUMBER(I131:R131),IF(I$199:R$199 = 2,I131:R131, ""), "")))))))</f>
        <v>6.7942583732057402</v>
      </c>
      <c r="G131" s="89" cm="1">
        <f t="array" ref="G131">IF(Options!$D$18=1, IFERROR(MAX(IF($I$200:$R$200=1,(I131:R131),"")),
     MAX(IF($I$200:$R$200=2,(I131:R131),""))),
IF(Options!$D$19=1, IFERROR(AVERAGE(IF($I$200:$R$200=1,(I131:R131),"")),
     AVERAGE(IF($I$200:$R$200=2,(I131:R131),""))),
IF(Options!$D$20=1, IFERROR(IF(OR(IF(ISNUMBER(I131:R131),IF(I$200:R$200 = 1,I131:R131, ""), "")=0), 0, GEOMEAN(IF(ISNUMBER(I131:R131),IF(I$200:R$200 = 1,I131:R131, ""), ""))),
   IF(OR(IF(ISNUMBER(I131:R131),IF(I$200:R$200 = 2,I131:R131, ""), "")=0), 0, GEOMEAN(IF(ISNUMBER(I131:R131),IF(I$200:R$200 = 2,I131:R131, ""), "")))))))</f>
        <v>0</v>
      </c>
      <c r="H131" s="142" t="s">
        <v>258</v>
      </c>
      <c r="I131" s="89">
        <v>6.7942583732057402</v>
      </c>
      <c r="J131" s="89" t="s">
        <v>473</v>
      </c>
      <c r="K131" s="184">
        <v>3</v>
      </c>
      <c r="L131" s="186" t="s">
        <v>473</v>
      </c>
      <c r="M131" s="186"/>
      <c r="N131" s="186"/>
      <c r="O131" s="154"/>
      <c r="P131" s="154"/>
      <c r="Q131" s="154"/>
      <c r="R131" s="153"/>
      <c r="S131" s="153"/>
      <c r="T131" s="190"/>
      <c r="U131" s="190"/>
      <c r="V131" s="190"/>
      <c r="W131" s="190"/>
      <c r="X131" s="190"/>
      <c r="Y131" s="190"/>
      <c r="Z131" s="190"/>
      <c r="AA131" s="190"/>
      <c r="AB131" s="36"/>
    </row>
    <row r="132" spans="1:28" x14ac:dyDescent="0.2">
      <c r="A132" s="86">
        <v>127</v>
      </c>
      <c r="B132" s="85" t="s">
        <v>259</v>
      </c>
      <c r="C132" s="85" t="s">
        <v>260</v>
      </c>
      <c r="D132" s="86" t="str">
        <f t="shared" si="3"/>
        <v/>
      </c>
      <c r="E132" s="89">
        <f>IF(Options!$D$24 = 1, MAX(F132, G132),
IF(Options!$D$25 = 1, AVERAGE(F132,G132),
IF(Options!$D$26 = 1, IFERROR(GEOMEAN(F132, G132), MAX(F132, G132)))))</f>
        <v>0</v>
      </c>
      <c r="F132" s="89" cm="1">
        <f t="array" ref="F132">IF(Options!$D$18=1, IFERROR(MAX(IF($I$199:$R$199=1,(I132:R132),"")),
     MAX(IF($I$199:$R$199=2,(I132:R132),""))),
IF(Options!$D$19=1, IFERROR(AVERAGE(IF($I$199:$R$199=1,I132:R132,"")),
     AVERAGE(IF($I$199:$R$199=2,(I132:R132),""))),
IF(Options!$D$20=1, IFERROR(IF(OR(IF(ISNUMBER(I132:R132),IF(I$199:R$199 = 1,I132:R132, ""), "")=0), 0, GEOMEAN(IF(ISNUMBER(I132:R132),IF(I$199:R$199 = 1,I132:R132, ""), ""))),
   IF(OR(IF(ISNUMBER(I132:R132),IF(I$199:R$199 = 2,I132:R132, ""), "")=0), 0, GEOMEAN(IF(ISNUMBER(I132:R132),IF(I$199:R$199 = 2,I132:R132, ""), "")))))))</f>
        <v>0</v>
      </c>
      <c r="G132" s="89" cm="1">
        <f t="array" ref="G132">IF(Options!$D$18=1, IFERROR(MAX(IF($I$200:$R$200=1,(I132:R132),"")),
     MAX(IF($I$200:$R$200=2,(I132:R132),""))),
IF(Options!$D$19=1, IFERROR(AVERAGE(IF($I$200:$R$200=1,(I132:R132),"")),
     AVERAGE(IF($I$200:$R$200=2,(I132:R132),""))),
IF(Options!$D$20=1, IFERROR(IF(OR(IF(ISNUMBER(I132:R132),IF(I$200:R$200 = 1,I132:R132, ""), "")=0), 0, GEOMEAN(IF(ISNUMBER(I132:R132),IF(I$200:R$200 = 1,I132:R132, ""), ""))),
   IF(OR(IF(ISNUMBER(I132:R132),IF(I$200:R$200 = 2,I132:R132, ""), "")=0), 0, GEOMEAN(IF(ISNUMBER(I132:R132),IF(I$200:R$200 = 2,I132:R132, ""), "")))))))</f>
        <v>0</v>
      </c>
      <c r="H132" s="142" t="s">
        <v>260</v>
      </c>
      <c r="I132" s="89">
        <v>0</v>
      </c>
      <c r="J132" s="89" t="s">
        <v>473</v>
      </c>
      <c r="K132" s="184">
        <v>3</v>
      </c>
      <c r="L132" s="186" t="s">
        <v>473</v>
      </c>
      <c r="M132" s="186"/>
      <c r="N132" s="186"/>
      <c r="O132" s="154"/>
      <c r="P132" s="154"/>
      <c r="Q132" s="154"/>
      <c r="R132" s="153"/>
      <c r="S132" s="153"/>
      <c r="T132" s="190"/>
      <c r="U132" s="190"/>
      <c r="V132" s="190"/>
      <c r="W132" s="190"/>
      <c r="X132" s="190"/>
      <c r="Y132" s="190"/>
      <c r="Z132" s="190"/>
      <c r="AA132" s="190"/>
      <c r="AB132" s="36"/>
    </row>
    <row r="133" spans="1:28" x14ac:dyDescent="0.2">
      <c r="A133" s="86">
        <v>128</v>
      </c>
      <c r="B133" s="85" t="s">
        <v>261</v>
      </c>
      <c r="C133" s="85" t="s">
        <v>262</v>
      </c>
      <c r="D133" s="86" t="str">
        <f t="shared" si="3"/>
        <v/>
      </c>
      <c r="E133" s="89">
        <f>IF(Options!$D$24 = 1, MAX(F133, G133),
IF(Options!$D$25 = 1, AVERAGE(F133,G133),
IF(Options!$D$26 = 1, IFERROR(GEOMEAN(F133, G133), MAX(F133, G133)))))</f>
        <v>0</v>
      </c>
      <c r="F133" s="89" cm="1">
        <f t="array" ref="F133">IF(Options!$D$18=1, IFERROR(MAX(IF($I$199:$R$199=1,(I133:R133),"")),
     MAX(IF($I$199:$R$199=2,(I133:R133),""))),
IF(Options!$D$19=1, IFERROR(AVERAGE(IF($I$199:$R$199=1,I133:R133,"")),
     AVERAGE(IF($I$199:$R$199=2,(I133:R133),""))),
IF(Options!$D$20=1, IFERROR(IF(OR(IF(ISNUMBER(I133:R133),IF(I$199:R$199 = 1,I133:R133, ""), "")=0), 0, GEOMEAN(IF(ISNUMBER(I133:R133),IF(I$199:R$199 = 1,I133:R133, ""), ""))),
   IF(OR(IF(ISNUMBER(I133:R133),IF(I$199:R$199 = 2,I133:R133, ""), "")=0), 0, GEOMEAN(IF(ISNUMBER(I133:R133),IF(I$199:R$199 = 2,I133:R133, ""), "")))))))</f>
        <v>0</v>
      </c>
      <c r="G133" s="89" cm="1">
        <f t="array" ref="G133">IF(Options!$D$18=1, IFERROR(MAX(IF($I$200:$R$200=1,(I133:R133),"")),
     MAX(IF($I$200:$R$200=2,(I133:R133),""))),
IF(Options!$D$19=1, IFERROR(AVERAGE(IF($I$200:$R$200=1,(I133:R133),"")),
     AVERAGE(IF($I$200:$R$200=2,(I133:R133),""))),
IF(Options!$D$20=1, IFERROR(IF(OR(IF(ISNUMBER(I133:R133),IF(I$200:R$200 = 1,I133:R133, ""), "")=0), 0, GEOMEAN(IF(ISNUMBER(I133:R133),IF(I$200:R$200 = 1,I133:R133, ""), ""))),
   IF(OR(IF(ISNUMBER(I133:R133),IF(I$200:R$200 = 2,I133:R133, ""), "")=0), 0, GEOMEAN(IF(ISNUMBER(I133:R133),IF(I$200:R$200 = 2,I133:R133, ""), "")))))))</f>
        <v>0</v>
      </c>
      <c r="H133" s="142" t="s">
        <v>262</v>
      </c>
      <c r="I133" s="89">
        <v>0</v>
      </c>
      <c r="J133" s="89" t="s">
        <v>473</v>
      </c>
      <c r="K133" s="184">
        <v>3</v>
      </c>
      <c r="L133" s="186" t="s">
        <v>473</v>
      </c>
      <c r="M133" s="186"/>
      <c r="N133" s="186"/>
      <c r="O133" s="154"/>
      <c r="P133" s="154"/>
      <c r="Q133" s="154"/>
      <c r="R133" s="153"/>
      <c r="S133" s="153"/>
      <c r="T133" s="190"/>
      <c r="U133" s="190"/>
      <c r="V133" s="190"/>
      <c r="W133" s="190"/>
      <c r="X133" s="190"/>
      <c r="Y133" s="190"/>
      <c r="Z133" s="190"/>
      <c r="AA133" s="190"/>
      <c r="AB133" s="36"/>
    </row>
    <row r="134" spans="1:28" x14ac:dyDescent="0.2">
      <c r="A134" s="86">
        <v>129</v>
      </c>
      <c r="B134" s="85" t="s">
        <v>263</v>
      </c>
      <c r="C134" s="85" t="s">
        <v>264</v>
      </c>
      <c r="D134" s="86" t="str">
        <f t="shared" si="3"/>
        <v/>
      </c>
      <c r="E134" s="89">
        <f>IF(Options!$D$24 = 1, MAX(F134, G134),
IF(Options!$D$25 = 1, AVERAGE(F134,G134),
IF(Options!$D$26 = 1, IFERROR(GEOMEAN(F134, G134), MAX(F134, G134)))))</f>
        <v>9.0430622009569408</v>
      </c>
      <c r="F134" s="89" cm="1">
        <f t="array" ref="F134">IF(Options!$D$18=1, IFERROR(MAX(IF($I$199:$R$199=1,(I134:R134),"")),
     MAX(IF($I$199:$R$199=2,(I134:R134),""))),
IF(Options!$D$19=1, IFERROR(AVERAGE(IF($I$199:$R$199=1,I134:R134,"")),
     AVERAGE(IF($I$199:$R$199=2,(I134:R134),""))),
IF(Options!$D$20=1, IFERROR(IF(OR(IF(ISNUMBER(I134:R134),IF(I$199:R$199 = 1,I134:R134, ""), "")=0), 0, GEOMEAN(IF(ISNUMBER(I134:R134),IF(I$199:R$199 = 1,I134:R134, ""), ""))),
   IF(OR(IF(ISNUMBER(I134:R134),IF(I$199:R$199 = 2,I134:R134, ""), "")=0), 0, GEOMEAN(IF(ISNUMBER(I134:R134),IF(I$199:R$199 = 2,I134:R134, ""), "")))))))</f>
        <v>9.0430622009569408</v>
      </c>
      <c r="G134" s="89" cm="1">
        <f t="array" ref="G134">IF(Options!$D$18=1, IFERROR(MAX(IF($I$200:$R$200=1,(I134:R134),"")),
     MAX(IF($I$200:$R$200=2,(I134:R134),""))),
IF(Options!$D$19=1, IFERROR(AVERAGE(IF($I$200:$R$200=1,(I134:R134),"")),
     AVERAGE(IF($I$200:$R$200=2,(I134:R134),""))),
IF(Options!$D$20=1, IFERROR(IF(OR(IF(ISNUMBER(I134:R134),IF(I$200:R$200 = 1,I134:R134, ""), "")=0), 0, GEOMEAN(IF(ISNUMBER(I134:R134),IF(I$200:R$200 = 1,I134:R134, ""), ""))),
   IF(OR(IF(ISNUMBER(I134:R134),IF(I$200:R$200 = 2,I134:R134, ""), "")=0), 0, GEOMEAN(IF(ISNUMBER(I134:R134),IF(I$200:R$200 = 2,I134:R134, ""), "")))))))</f>
        <v>0</v>
      </c>
      <c r="H134" s="142" t="s">
        <v>264</v>
      </c>
      <c r="I134" s="89">
        <v>9.0430622009569408</v>
      </c>
      <c r="J134" s="89" t="s">
        <v>473</v>
      </c>
      <c r="K134" s="184">
        <v>3</v>
      </c>
      <c r="L134" s="186" t="s">
        <v>473</v>
      </c>
      <c r="M134" s="186"/>
      <c r="N134" s="186"/>
      <c r="O134" s="154"/>
      <c r="P134" s="154"/>
      <c r="Q134" s="154"/>
      <c r="R134" s="153"/>
      <c r="S134" s="153"/>
      <c r="T134" s="190"/>
      <c r="U134" s="190"/>
      <c r="V134" s="190"/>
      <c r="W134" s="190"/>
      <c r="X134" s="190"/>
      <c r="Y134" s="190"/>
      <c r="Z134" s="190"/>
      <c r="AA134" s="190"/>
      <c r="AB134" s="36"/>
    </row>
    <row r="135" spans="1:28" x14ac:dyDescent="0.2">
      <c r="A135" s="86">
        <v>130</v>
      </c>
      <c r="B135" s="85" t="s">
        <v>265</v>
      </c>
      <c r="C135" s="85" t="s">
        <v>266</v>
      </c>
      <c r="D135" s="86" t="str">
        <f t="shared" si="3"/>
        <v/>
      </c>
      <c r="E135" s="89">
        <f>IF(Options!$D$24 = 1, MAX(F135, G135),
IF(Options!$D$25 = 1, AVERAGE(F135,G135),
IF(Options!$D$26 = 1, IFERROR(GEOMEAN(F135, G135), MAX(F135, G135)))))</f>
        <v>0</v>
      </c>
      <c r="F135" s="89" cm="1">
        <f t="array" ref="F135">IF(Options!$D$18=1, IFERROR(MAX(IF($I$199:$R$199=1,(I135:R135),"")),
     MAX(IF($I$199:$R$199=2,(I135:R135),""))),
IF(Options!$D$19=1, IFERROR(AVERAGE(IF($I$199:$R$199=1,I135:R135,"")),
     AVERAGE(IF($I$199:$R$199=2,(I135:R135),""))),
IF(Options!$D$20=1, IFERROR(IF(OR(IF(ISNUMBER(I135:R135),IF(I$199:R$199 = 1,I135:R135, ""), "")=0), 0, GEOMEAN(IF(ISNUMBER(I135:R135),IF(I$199:R$199 = 1,I135:R135, ""), ""))),
   IF(OR(IF(ISNUMBER(I135:R135),IF(I$199:R$199 = 2,I135:R135, ""), "")=0), 0, GEOMEAN(IF(ISNUMBER(I135:R135),IF(I$199:R$199 = 2,I135:R135, ""), "")))))))</f>
        <v>0</v>
      </c>
      <c r="G135" s="89" cm="1">
        <f t="array" ref="G135">IF(Options!$D$18=1, IFERROR(MAX(IF($I$200:$R$200=1,(I135:R135),"")),
     MAX(IF($I$200:$R$200=2,(I135:R135),""))),
IF(Options!$D$19=1, IFERROR(AVERAGE(IF($I$200:$R$200=1,(I135:R135),"")),
     AVERAGE(IF($I$200:$R$200=2,(I135:R135),""))),
IF(Options!$D$20=1, IFERROR(IF(OR(IF(ISNUMBER(I135:R135),IF(I$200:R$200 = 1,I135:R135, ""), "")=0), 0, GEOMEAN(IF(ISNUMBER(I135:R135),IF(I$200:R$200 = 1,I135:R135, ""), ""))),
   IF(OR(IF(ISNUMBER(I135:R135),IF(I$200:R$200 = 2,I135:R135, ""), "")=0), 0, GEOMEAN(IF(ISNUMBER(I135:R135),IF(I$200:R$200 = 2,I135:R135, ""), "")))))))</f>
        <v>0</v>
      </c>
      <c r="H135" s="142" t="s">
        <v>266</v>
      </c>
      <c r="I135" s="89" t="s">
        <v>473</v>
      </c>
      <c r="J135" s="89" t="s">
        <v>473</v>
      </c>
      <c r="K135" s="184" t="s">
        <v>473</v>
      </c>
      <c r="L135" s="186" t="s">
        <v>473</v>
      </c>
      <c r="M135" s="186"/>
      <c r="N135" s="186"/>
      <c r="O135" s="154"/>
      <c r="P135" s="154"/>
      <c r="Q135" s="154"/>
      <c r="R135" s="153"/>
      <c r="S135" s="153"/>
      <c r="T135" s="190"/>
      <c r="U135" s="190"/>
      <c r="V135" s="190"/>
      <c r="W135" s="190"/>
      <c r="X135" s="190"/>
      <c r="Y135" s="190"/>
      <c r="Z135" s="190"/>
      <c r="AA135" s="190"/>
      <c r="AB135" s="36"/>
    </row>
    <row r="136" spans="1:28" x14ac:dyDescent="0.2">
      <c r="A136" s="86">
        <v>131</v>
      </c>
      <c r="B136" s="85" t="s">
        <v>267</v>
      </c>
      <c r="C136" s="85" t="s">
        <v>268</v>
      </c>
      <c r="D136" s="86" t="str">
        <f t="shared" si="3"/>
        <v/>
      </c>
      <c r="E136" s="89">
        <f>IF(Options!$D$24 = 1, MAX(F136, G136),
IF(Options!$D$25 = 1, AVERAGE(F136,G136),
IF(Options!$D$26 = 1, IFERROR(GEOMEAN(F136, G136), MAX(F136, G136)))))</f>
        <v>1.84210526315789</v>
      </c>
      <c r="F136" s="89" cm="1">
        <f t="array" ref="F136">IF(Options!$D$18=1, IFERROR(MAX(IF($I$199:$R$199=1,(I136:R136),"")),
     MAX(IF($I$199:$R$199=2,(I136:R136),""))),
IF(Options!$D$19=1, IFERROR(AVERAGE(IF($I$199:$R$199=1,I136:R136,"")),
     AVERAGE(IF($I$199:$R$199=2,(I136:R136),""))),
IF(Options!$D$20=1, IFERROR(IF(OR(IF(ISNUMBER(I136:R136),IF(I$199:R$199 = 1,I136:R136, ""), "")=0), 0, GEOMEAN(IF(ISNUMBER(I136:R136),IF(I$199:R$199 = 1,I136:R136, ""), ""))),
   IF(OR(IF(ISNUMBER(I136:R136),IF(I$199:R$199 = 2,I136:R136, ""), "")=0), 0, GEOMEAN(IF(ISNUMBER(I136:R136),IF(I$199:R$199 = 2,I136:R136, ""), "")))))))</f>
        <v>1.84210526315789</v>
      </c>
      <c r="G136" s="89" cm="1">
        <f t="array" ref="G136">IF(Options!$D$18=1, IFERROR(MAX(IF($I$200:$R$200=1,(I136:R136),"")),
     MAX(IF($I$200:$R$200=2,(I136:R136),""))),
IF(Options!$D$19=1, IFERROR(AVERAGE(IF($I$200:$R$200=1,(I136:R136),"")),
     AVERAGE(IF($I$200:$R$200=2,(I136:R136),""))),
IF(Options!$D$20=1, IFERROR(IF(OR(IF(ISNUMBER(I136:R136),IF(I$200:R$200 = 1,I136:R136, ""), "")=0), 0, GEOMEAN(IF(ISNUMBER(I136:R136),IF(I$200:R$200 = 1,I136:R136, ""), ""))),
   IF(OR(IF(ISNUMBER(I136:R136),IF(I$200:R$200 = 2,I136:R136, ""), "")=0), 0, GEOMEAN(IF(ISNUMBER(I136:R136),IF(I$200:R$200 = 2,I136:R136, ""), "")))))))</f>
        <v>0</v>
      </c>
      <c r="H136" s="142" t="s">
        <v>268</v>
      </c>
      <c r="I136" s="89">
        <v>1.84210526315789</v>
      </c>
      <c r="J136" s="89" t="s">
        <v>473</v>
      </c>
      <c r="K136" s="184">
        <v>3</v>
      </c>
      <c r="L136" s="186" t="s">
        <v>473</v>
      </c>
      <c r="M136" s="186"/>
      <c r="N136" s="186"/>
      <c r="O136" s="154"/>
      <c r="P136" s="154"/>
      <c r="Q136" s="154"/>
      <c r="R136" s="153"/>
      <c r="S136" s="153"/>
      <c r="T136" s="190"/>
      <c r="U136" s="190"/>
      <c r="V136" s="190"/>
      <c r="W136" s="190"/>
      <c r="X136" s="190"/>
      <c r="Y136" s="190"/>
      <c r="Z136" s="190"/>
      <c r="AA136" s="190"/>
      <c r="AB136" s="36"/>
    </row>
    <row r="137" spans="1:28" x14ac:dyDescent="0.2">
      <c r="A137" s="86">
        <v>132</v>
      </c>
      <c r="B137" s="85" t="s">
        <v>269</v>
      </c>
      <c r="C137" s="85" t="s">
        <v>270</v>
      </c>
      <c r="D137" s="86" t="str">
        <f t="shared" si="3"/>
        <v/>
      </c>
      <c r="E137" s="89">
        <f>IF(Options!$D$24 = 1, MAX(F137, G137),
IF(Options!$D$25 = 1, AVERAGE(F137,G137),
IF(Options!$D$26 = 1, IFERROR(GEOMEAN(F137, G137), MAX(F137, G137)))))</f>
        <v>3.2296650717703299</v>
      </c>
      <c r="F137" s="89" cm="1">
        <f t="array" ref="F137">IF(Options!$D$18=1, IFERROR(MAX(IF($I$199:$R$199=1,(I137:R137),"")),
     MAX(IF($I$199:$R$199=2,(I137:R137),""))),
IF(Options!$D$19=1, IFERROR(AVERAGE(IF($I$199:$R$199=1,I137:R137,"")),
     AVERAGE(IF($I$199:$R$199=2,(I137:R137),""))),
IF(Options!$D$20=1, IFERROR(IF(OR(IF(ISNUMBER(I137:R137),IF(I$199:R$199 = 1,I137:R137, ""), "")=0), 0, GEOMEAN(IF(ISNUMBER(I137:R137),IF(I$199:R$199 = 1,I137:R137, ""), ""))),
   IF(OR(IF(ISNUMBER(I137:R137),IF(I$199:R$199 = 2,I137:R137, ""), "")=0), 0, GEOMEAN(IF(ISNUMBER(I137:R137),IF(I$199:R$199 = 2,I137:R137, ""), "")))))))</f>
        <v>3.2296650717703299</v>
      </c>
      <c r="G137" s="89" cm="1">
        <f t="array" ref="G137">IF(Options!$D$18=1, IFERROR(MAX(IF($I$200:$R$200=1,(I137:R137),"")),
     MAX(IF($I$200:$R$200=2,(I137:R137),""))),
IF(Options!$D$19=1, IFERROR(AVERAGE(IF($I$200:$R$200=1,(I137:R137),"")),
     AVERAGE(IF($I$200:$R$200=2,(I137:R137),""))),
IF(Options!$D$20=1, IFERROR(IF(OR(IF(ISNUMBER(I137:R137),IF(I$200:R$200 = 1,I137:R137, ""), "")=0), 0, GEOMEAN(IF(ISNUMBER(I137:R137),IF(I$200:R$200 = 1,I137:R137, ""), ""))),
   IF(OR(IF(ISNUMBER(I137:R137),IF(I$200:R$200 = 2,I137:R137, ""), "")=0), 0, GEOMEAN(IF(ISNUMBER(I137:R137),IF(I$200:R$200 = 2,I137:R137, ""), "")))))))</f>
        <v>0</v>
      </c>
      <c r="H137" s="142" t="s">
        <v>270</v>
      </c>
      <c r="I137" s="89">
        <v>3.2296650717703299</v>
      </c>
      <c r="J137" s="89" t="s">
        <v>473</v>
      </c>
      <c r="K137" s="184">
        <v>3</v>
      </c>
      <c r="L137" s="186" t="s">
        <v>473</v>
      </c>
      <c r="M137" s="186"/>
      <c r="N137" s="186"/>
      <c r="O137" s="154"/>
      <c r="P137" s="154"/>
      <c r="Q137" s="154"/>
      <c r="R137" s="153"/>
      <c r="S137" s="153"/>
      <c r="T137" s="190"/>
      <c r="U137" s="190"/>
      <c r="V137" s="190"/>
      <c r="W137" s="190"/>
      <c r="X137" s="190"/>
      <c r="Y137" s="190"/>
      <c r="Z137" s="190"/>
      <c r="AA137" s="190"/>
      <c r="AB137" s="36"/>
    </row>
    <row r="138" spans="1:28" x14ac:dyDescent="0.2">
      <c r="A138" s="86">
        <v>133</v>
      </c>
      <c r="B138" s="85" t="s">
        <v>271</v>
      </c>
      <c r="C138" s="85" t="s">
        <v>272</v>
      </c>
      <c r="D138" s="86" t="str">
        <f t="shared" si="3"/>
        <v/>
      </c>
      <c r="E138" s="89">
        <f>IF(Options!$D$24 = 1, MAX(F138, G138),
IF(Options!$D$25 = 1, AVERAGE(F138,G138),
IF(Options!$D$26 = 1, IFERROR(GEOMEAN(F138, G138), MAX(F138, G138)))))</f>
        <v>6.6267942583732102</v>
      </c>
      <c r="F138" s="89" cm="1">
        <f t="array" ref="F138">IF(Options!$D$18=1, IFERROR(MAX(IF($I$199:$R$199=1,(I138:R138),"")),
     MAX(IF($I$199:$R$199=2,(I138:R138),""))),
IF(Options!$D$19=1, IFERROR(AVERAGE(IF($I$199:$R$199=1,I138:R138,"")),
     AVERAGE(IF($I$199:$R$199=2,(I138:R138),""))),
IF(Options!$D$20=1, IFERROR(IF(OR(IF(ISNUMBER(I138:R138),IF(I$199:R$199 = 1,I138:R138, ""), "")=0), 0, GEOMEAN(IF(ISNUMBER(I138:R138),IF(I$199:R$199 = 1,I138:R138, ""), ""))),
   IF(OR(IF(ISNUMBER(I138:R138),IF(I$199:R$199 = 2,I138:R138, ""), "")=0), 0, GEOMEAN(IF(ISNUMBER(I138:R138),IF(I$199:R$199 = 2,I138:R138, ""), "")))))))</f>
        <v>6.6267942583732102</v>
      </c>
      <c r="G138" s="89" cm="1">
        <f t="array" ref="G138">IF(Options!$D$18=1, IFERROR(MAX(IF($I$200:$R$200=1,(I138:R138),"")),
     MAX(IF($I$200:$R$200=2,(I138:R138),""))),
IF(Options!$D$19=1, IFERROR(AVERAGE(IF($I$200:$R$200=1,(I138:R138),"")),
     AVERAGE(IF($I$200:$R$200=2,(I138:R138),""))),
IF(Options!$D$20=1, IFERROR(IF(OR(IF(ISNUMBER(I138:R138),IF(I$200:R$200 = 1,I138:R138, ""), "")=0), 0, GEOMEAN(IF(ISNUMBER(I138:R138),IF(I$200:R$200 = 1,I138:R138, ""), ""))),
   IF(OR(IF(ISNUMBER(I138:R138),IF(I$200:R$200 = 2,I138:R138, ""), "")=0), 0, GEOMEAN(IF(ISNUMBER(I138:R138),IF(I$200:R$200 = 2,I138:R138, ""), "")))))))</f>
        <v>0</v>
      </c>
      <c r="H138" s="142" t="s">
        <v>272</v>
      </c>
      <c r="I138" s="89">
        <v>6.6267942583732102</v>
      </c>
      <c r="J138" s="89" t="s">
        <v>473</v>
      </c>
      <c r="K138" s="184">
        <v>5</v>
      </c>
      <c r="L138" s="186" t="s">
        <v>473</v>
      </c>
      <c r="M138" s="186"/>
      <c r="N138" s="186"/>
      <c r="O138" s="154"/>
      <c r="P138" s="154"/>
      <c r="Q138" s="154"/>
      <c r="R138" s="153"/>
      <c r="S138" s="153"/>
      <c r="T138" s="190"/>
      <c r="U138" s="190"/>
      <c r="V138" s="190"/>
      <c r="W138" s="190"/>
      <c r="X138" s="190"/>
      <c r="Y138" s="190"/>
      <c r="Z138" s="190"/>
      <c r="AA138" s="190"/>
      <c r="AB138" s="36"/>
    </row>
    <row r="139" spans="1:28" x14ac:dyDescent="0.2">
      <c r="A139" s="86">
        <v>134</v>
      </c>
      <c r="B139" s="85" t="s">
        <v>273</v>
      </c>
      <c r="C139" s="85" t="s">
        <v>274</v>
      </c>
      <c r="D139" s="86" t="str">
        <f t="shared" si="3"/>
        <v/>
      </c>
      <c r="E139" s="89">
        <f>IF(Options!$D$24 = 1, MAX(F139, G139),
IF(Options!$D$25 = 1, AVERAGE(F139,G139),
IF(Options!$D$26 = 1, IFERROR(GEOMEAN(F139, G139), MAX(F139, G139)))))</f>
        <v>5.0956937799043098</v>
      </c>
      <c r="F139" s="89" cm="1">
        <f t="array" ref="F139">IF(Options!$D$18=1, IFERROR(MAX(IF($I$199:$R$199=1,(I139:R139),"")),
     MAX(IF($I$199:$R$199=2,(I139:R139),""))),
IF(Options!$D$19=1, IFERROR(AVERAGE(IF($I$199:$R$199=1,I139:R139,"")),
     AVERAGE(IF($I$199:$R$199=2,(I139:R139),""))),
IF(Options!$D$20=1, IFERROR(IF(OR(IF(ISNUMBER(I139:R139),IF(I$199:R$199 = 1,I139:R139, ""), "")=0), 0, GEOMEAN(IF(ISNUMBER(I139:R139),IF(I$199:R$199 = 1,I139:R139, ""), ""))),
   IF(OR(IF(ISNUMBER(I139:R139),IF(I$199:R$199 = 2,I139:R139, ""), "")=0), 0, GEOMEAN(IF(ISNUMBER(I139:R139),IF(I$199:R$199 = 2,I139:R139, ""), "")))))))</f>
        <v>5.0956937799043098</v>
      </c>
      <c r="G139" s="89" cm="1">
        <f t="array" ref="G139">IF(Options!$D$18=1, IFERROR(MAX(IF($I$200:$R$200=1,(I139:R139),"")),
     MAX(IF($I$200:$R$200=2,(I139:R139),""))),
IF(Options!$D$19=1, IFERROR(AVERAGE(IF($I$200:$R$200=1,(I139:R139),"")),
     AVERAGE(IF($I$200:$R$200=2,(I139:R139),""))),
IF(Options!$D$20=1, IFERROR(IF(OR(IF(ISNUMBER(I139:R139),IF(I$200:R$200 = 1,I139:R139, ""), "")=0), 0, GEOMEAN(IF(ISNUMBER(I139:R139),IF(I$200:R$200 = 1,I139:R139, ""), ""))),
   IF(OR(IF(ISNUMBER(I139:R139),IF(I$200:R$200 = 2,I139:R139, ""), "")=0), 0, GEOMEAN(IF(ISNUMBER(I139:R139),IF(I$200:R$200 = 2,I139:R139, ""), "")))))))</f>
        <v>0</v>
      </c>
      <c r="H139" s="142" t="s">
        <v>274</v>
      </c>
      <c r="I139" s="89">
        <v>5.0956937799043098</v>
      </c>
      <c r="J139" s="89" t="s">
        <v>473</v>
      </c>
      <c r="K139" s="184" t="s">
        <v>473</v>
      </c>
      <c r="L139" s="186" t="s">
        <v>473</v>
      </c>
      <c r="M139" s="186"/>
      <c r="N139" s="186"/>
      <c r="O139" s="154"/>
      <c r="P139" s="154"/>
      <c r="Q139" s="154"/>
      <c r="R139" s="153"/>
      <c r="S139" s="153"/>
      <c r="T139" s="190"/>
      <c r="U139" s="190"/>
      <c r="V139" s="190"/>
      <c r="W139" s="190"/>
      <c r="X139" s="190"/>
      <c r="Y139" s="190"/>
      <c r="Z139" s="190"/>
      <c r="AA139" s="190"/>
      <c r="AB139" s="36"/>
    </row>
    <row r="140" spans="1:28" x14ac:dyDescent="0.2">
      <c r="A140" s="86">
        <v>135</v>
      </c>
      <c r="B140" s="85" t="s">
        <v>275</v>
      </c>
      <c r="C140" s="85" t="s">
        <v>276</v>
      </c>
      <c r="D140" s="86" t="str">
        <f t="shared" si="3"/>
        <v/>
      </c>
      <c r="E140" s="89">
        <f>IF(Options!$D$24 = 1, MAX(F140, G140),
IF(Options!$D$25 = 1, AVERAGE(F140,G140),
IF(Options!$D$26 = 1, IFERROR(GEOMEAN(F140, G140), MAX(F140, G140)))))</f>
        <v>6.6507177033492804</v>
      </c>
      <c r="F140" s="89" cm="1">
        <f t="array" ref="F140">IF(Options!$D$18=1, IFERROR(MAX(IF($I$199:$R$199=1,(I140:R140),"")),
     MAX(IF($I$199:$R$199=2,(I140:R140),""))),
IF(Options!$D$19=1, IFERROR(AVERAGE(IF($I$199:$R$199=1,I140:R140,"")),
     AVERAGE(IF($I$199:$R$199=2,(I140:R140),""))),
IF(Options!$D$20=1, IFERROR(IF(OR(IF(ISNUMBER(I140:R140),IF(I$199:R$199 = 1,I140:R140, ""), "")=0), 0, GEOMEAN(IF(ISNUMBER(I140:R140),IF(I$199:R$199 = 1,I140:R140, ""), ""))),
   IF(OR(IF(ISNUMBER(I140:R140),IF(I$199:R$199 = 2,I140:R140, ""), "")=0), 0, GEOMEAN(IF(ISNUMBER(I140:R140),IF(I$199:R$199 = 2,I140:R140, ""), "")))))))</f>
        <v>6.6507177033492804</v>
      </c>
      <c r="G140" s="89" cm="1">
        <f t="array" ref="G140">IF(Options!$D$18=1, IFERROR(MAX(IF($I$200:$R$200=1,(I140:R140),"")),
     MAX(IF($I$200:$R$200=2,(I140:R140),""))),
IF(Options!$D$19=1, IFERROR(AVERAGE(IF($I$200:$R$200=1,(I140:R140),"")),
     AVERAGE(IF($I$200:$R$200=2,(I140:R140),""))),
IF(Options!$D$20=1, IFERROR(IF(OR(IF(ISNUMBER(I140:R140),IF(I$200:R$200 = 1,I140:R140, ""), "")=0), 0, GEOMEAN(IF(ISNUMBER(I140:R140),IF(I$200:R$200 = 1,I140:R140, ""), ""))),
   IF(OR(IF(ISNUMBER(I140:R140),IF(I$200:R$200 = 2,I140:R140, ""), "")=0), 0, GEOMEAN(IF(ISNUMBER(I140:R140),IF(I$200:R$200 = 2,I140:R140, ""), "")))))))</f>
        <v>0</v>
      </c>
      <c r="H140" s="142" t="s">
        <v>276</v>
      </c>
      <c r="I140" s="89">
        <v>6.6507177033492804</v>
      </c>
      <c r="J140" s="89" t="s">
        <v>473</v>
      </c>
      <c r="K140" s="184">
        <v>1</v>
      </c>
      <c r="L140" s="186" t="s">
        <v>473</v>
      </c>
      <c r="M140" s="186"/>
      <c r="N140" s="186"/>
      <c r="O140" s="154"/>
      <c r="P140" s="154"/>
      <c r="Q140" s="154"/>
      <c r="R140" s="153"/>
      <c r="S140" s="153"/>
      <c r="T140" s="190"/>
      <c r="U140" s="190"/>
      <c r="V140" s="190"/>
      <c r="W140" s="190"/>
      <c r="X140" s="190"/>
      <c r="Y140" s="190"/>
      <c r="Z140" s="190"/>
      <c r="AA140" s="190"/>
      <c r="AB140" s="36"/>
    </row>
    <row r="141" spans="1:28" x14ac:dyDescent="0.2">
      <c r="A141" s="86">
        <v>136</v>
      </c>
      <c r="B141" s="85" t="s">
        <v>277</v>
      </c>
      <c r="C141" s="85" t="s">
        <v>278</v>
      </c>
      <c r="D141" s="86" t="str">
        <f t="shared" si="3"/>
        <v/>
      </c>
      <c r="E141" s="89">
        <f>IF(Options!$D$24 = 1, MAX(F141, G141),
IF(Options!$D$25 = 1, AVERAGE(F141,G141),
IF(Options!$D$26 = 1, IFERROR(GEOMEAN(F141, G141), MAX(F141, G141)))))</f>
        <v>7.2009569377990399</v>
      </c>
      <c r="F141" s="89" cm="1">
        <f t="array" ref="F141">IF(Options!$D$18=1, IFERROR(MAX(IF($I$199:$R$199=1,(I141:R141),"")),
     MAX(IF($I$199:$R$199=2,(I141:R141),""))),
IF(Options!$D$19=1, IFERROR(AVERAGE(IF($I$199:$R$199=1,I141:R141,"")),
     AVERAGE(IF($I$199:$R$199=2,(I141:R141),""))),
IF(Options!$D$20=1, IFERROR(IF(OR(IF(ISNUMBER(I141:R141),IF(I$199:R$199 = 1,I141:R141, ""), "")=0), 0, GEOMEAN(IF(ISNUMBER(I141:R141),IF(I$199:R$199 = 1,I141:R141, ""), ""))),
   IF(OR(IF(ISNUMBER(I141:R141),IF(I$199:R$199 = 2,I141:R141, ""), "")=0), 0, GEOMEAN(IF(ISNUMBER(I141:R141),IF(I$199:R$199 = 2,I141:R141, ""), "")))))))</f>
        <v>7.2009569377990399</v>
      </c>
      <c r="G141" s="89" cm="1">
        <f t="array" ref="G141">IF(Options!$D$18=1, IFERROR(MAX(IF($I$200:$R$200=1,(I141:R141),"")),
     MAX(IF($I$200:$R$200=2,(I141:R141),""))),
IF(Options!$D$19=1, IFERROR(AVERAGE(IF($I$200:$R$200=1,(I141:R141),"")),
     AVERAGE(IF($I$200:$R$200=2,(I141:R141),""))),
IF(Options!$D$20=1, IFERROR(IF(OR(IF(ISNUMBER(I141:R141),IF(I$200:R$200 = 1,I141:R141, ""), "")=0), 0, GEOMEAN(IF(ISNUMBER(I141:R141),IF(I$200:R$200 = 1,I141:R141, ""), ""))),
   IF(OR(IF(ISNUMBER(I141:R141),IF(I$200:R$200 = 2,I141:R141, ""), "")=0), 0, GEOMEAN(IF(ISNUMBER(I141:R141),IF(I$200:R$200 = 2,I141:R141, ""), "")))))))</f>
        <v>0</v>
      </c>
      <c r="H141" s="142" t="s">
        <v>278</v>
      </c>
      <c r="I141" s="89">
        <v>7.2009569377990399</v>
      </c>
      <c r="J141" s="89" t="s">
        <v>473</v>
      </c>
      <c r="K141" s="184">
        <v>3</v>
      </c>
      <c r="L141" s="186" t="s">
        <v>473</v>
      </c>
      <c r="M141" s="186"/>
      <c r="N141" s="186"/>
      <c r="O141" s="154"/>
      <c r="P141" s="154"/>
      <c r="Q141" s="154"/>
      <c r="R141" s="153"/>
      <c r="S141" s="153"/>
      <c r="T141" s="190"/>
      <c r="U141" s="190"/>
      <c r="V141" s="190"/>
      <c r="W141" s="190"/>
      <c r="X141" s="190"/>
      <c r="Y141" s="190"/>
      <c r="Z141" s="190"/>
      <c r="AA141" s="190"/>
      <c r="AB141" s="36"/>
    </row>
    <row r="142" spans="1:28" x14ac:dyDescent="0.2">
      <c r="A142" s="86">
        <v>137</v>
      </c>
      <c r="B142" s="85" t="s">
        <v>279</v>
      </c>
      <c r="C142" s="85" t="s">
        <v>280</v>
      </c>
      <c r="D142" s="86" t="str">
        <f t="shared" si="3"/>
        <v/>
      </c>
      <c r="E142" s="89">
        <f>IF(Options!$D$24 = 1, MAX(F142, G142),
IF(Options!$D$25 = 1, AVERAGE(F142,G142),
IF(Options!$D$26 = 1, IFERROR(GEOMEAN(F142, G142), MAX(F142, G142)))))</f>
        <v>0</v>
      </c>
      <c r="F142" s="89" cm="1">
        <f t="array" ref="F142">IF(Options!$D$18=1, IFERROR(MAX(IF($I$199:$R$199=1,(I142:R142),"")),
     MAX(IF($I$199:$R$199=2,(I142:R142),""))),
IF(Options!$D$19=1, IFERROR(AVERAGE(IF($I$199:$R$199=1,I142:R142,"")),
     AVERAGE(IF($I$199:$R$199=2,(I142:R142),""))),
IF(Options!$D$20=1, IFERROR(IF(OR(IF(ISNUMBER(I142:R142),IF(I$199:R$199 = 1,I142:R142, ""), "")=0), 0, GEOMEAN(IF(ISNUMBER(I142:R142),IF(I$199:R$199 = 1,I142:R142, ""), ""))),
   IF(OR(IF(ISNUMBER(I142:R142),IF(I$199:R$199 = 2,I142:R142, ""), "")=0), 0, GEOMEAN(IF(ISNUMBER(I142:R142),IF(I$199:R$199 = 2,I142:R142, ""), "")))))))</f>
        <v>0</v>
      </c>
      <c r="G142" s="89" cm="1">
        <f t="array" ref="G142">IF(Options!$D$18=1, IFERROR(MAX(IF($I$200:$R$200=1,(I142:R142),"")),
     MAX(IF($I$200:$R$200=2,(I142:R142),""))),
IF(Options!$D$19=1, IFERROR(AVERAGE(IF($I$200:$R$200=1,(I142:R142),"")),
     AVERAGE(IF($I$200:$R$200=2,(I142:R142),""))),
IF(Options!$D$20=1, IFERROR(IF(OR(IF(ISNUMBER(I142:R142),IF(I$200:R$200 = 1,I142:R142, ""), "")=0), 0, GEOMEAN(IF(ISNUMBER(I142:R142),IF(I$200:R$200 = 1,I142:R142, ""), ""))),
   IF(OR(IF(ISNUMBER(I142:R142),IF(I$200:R$200 = 2,I142:R142, ""), "")=0), 0, GEOMEAN(IF(ISNUMBER(I142:R142),IF(I$200:R$200 = 2,I142:R142, ""), "")))))))</f>
        <v>0</v>
      </c>
      <c r="H142" s="142" t="s">
        <v>280</v>
      </c>
      <c r="I142" s="89" t="s">
        <v>473</v>
      </c>
      <c r="J142" s="89" t="s">
        <v>473</v>
      </c>
      <c r="K142" s="184" t="s">
        <v>473</v>
      </c>
      <c r="L142" s="186" t="s">
        <v>473</v>
      </c>
      <c r="M142" s="186"/>
      <c r="N142" s="186"/>
      <c r="O142" s="154"/>
      <c r="P142" s="154"/>
      <c r="Q142" s="154"/>
      <c r="R142" s="153"/>
      <c r="S142" s="153"/>
      <c r="T142" s="190"/>
      <c r="U142" s="190"/>
      <c r="V142" s="190"/>
      <c r="W142" s="190"/>
      <c r="X142" s="190"/>
      <c r="Y142" s="190"/>
      <c r="Z142" s="190"/>
      <c r="AA142" s="190"/>
      <c r="AB142" s="36"/>
    </row>
    <row r="143" spans="1:28" x14ac:dyDescent="0.2">
      <c r="A143" s="86">
        <v>138</v>
      </c>
      <c r="B143" s="85" t="s">
        <v>281</v>
      </c>
      <c r="C143" s="85" t="s">
        <v>282</v>
      </c>
      <c r="D143" s="86" t="str">
        <f t="shared" si="3"/>
        <v/>
      </c>
      <c r="E143" s="89">
        <f>IF(Options!$D$24 = 1, MAX(F143, G143),
IF(Options!$D$25 = 1, AVERAGE(F143,G143),
IF(Options!$D$26 = 1, IFERROR(GEOMEAN(F143, G143), MAX(F143, G143)))))</f>
        <v>10</v>
      </c>
      <c r="F143" s="89" cm="1">
        <f t="array" ref="F143">IF(Options!$D$18=1, IFERROR(MAX(IF($I$199:$R$199=1,(I143:R143),"")),
     MAX(IF($I$199:$R$199=2,(I143:R143),""))),
IF(Options!$D$19=1, IFERROR(AVERAGE(IF($I$199:$R$199=1,I143:R143,"")),
     AVERAGE(IF($I$199:$R$199=2,(I143:R143),""))),
IF(Options!$D$20=1, IFERROR(IF(OR(IF(ISNUMBER(I143:R143),IF(I$199:R$199 = 1,I143:R143, ""), "")=0), 0, GEOMEAN(IF(ISNUMBER(I143:R143),IF(I$199:R$199 = 1,I143:R143, ""), ""))),
   IF(OR(IF(ISNUMBER(I143:R143),IF(I$199:R$199 = 2,I143:R143, ""), "")=0), 0, GEOMEAN(IF(ISNUMBER(I143:R143),IF(I$199:R$199 = 2,I143:R143, ""), "")))))))</f>
        <v>10</v>
      </c>
      <c r="G143" s="89" cm="1">
        <f t="array" ref="G143">IF(Options!$D$18=1, IFERROR(MAX(IF($I$200:$R$200=1,(I143:R143),"")),
     MAX(IF($I$200:$R$200=2,(I143:R143),""))),
IF(Options!$D$19=1, IFERROR(AVERAGE(IF($I$200:$R$200=1,(I143:R143),"")),
     AVERAGE(IF($I$200:$R$200=2,(I143:R143),""))),
IF(Options!$D$20=1, IFERROR(IF(OR(IF(ISNUMBER(I143:R143),IF(I$200:R$200 = 1,I143:R143, ""), "")=0), 0, GEOMEAN(IF(ISNUMBER(I143:R143),IF(I$200:R$200 = 1,I143:R143, ""), ""))),
   IF(OR(IF(ISNUMBER(I143:R143),IF(I$200:R$200 = 2,I143:R143, ""), "")=0), 0, GEOMEAN(IF(ISNUMBER(I143:R143),IF(I$200:R$200 = 2,I143:R143, ""), "")))))))</f>
        <v>0</v>
      </c>
      <c r="H143" s="142" t="s">
        <v>282</v>
      </c>
      <c r="I143" s="89">
        <v>10</v>
      </c>
      <c r="J143" s="89" t="s">
        <v>473</v>
      </c>
      <c r="K143" s="184" t="s">
        <v>473</v>
      </c>
      <c r="L143" s="186" t="s">
        <v>473</v>
      </c>
      <c r="M143" s="186"/>
      <c r="N143" s="186"/>
      <c r="O143" s="154"/>
      <c r="P143" s="154"/>
      <c r="Q143" s="154"/>
      <c r="R143" s="153"/>
      <c r="S143" s="153"/>
      <c r="T143" s="190"/>
      <c r="U143" s="190"/>
      <c r="V143" s="190"/>
      <c r="W143" s="190"/>
      <c r="X143" s="190"/>
      <c r="Y143" s="190"/>
      <c r="Z143" s="190"/>
      <c r="AA143" s="190"/>
      <c r="AB143" s="36"/>
    </row>
    <row r="144" spans="1:28" x14ac:dyDescent="0.2">
      <c r="A144" s="86">
        <v>139</v>
      </c>
      <c r="B144" s="85" t="s">
        <v>283</v>
      </c>
      <c r="C144" s="85" t="s">
        <v>284</v>
      </c>
      <c r="D144" s="86" t="str">
        <f t="shared" si="3"/>
        <v/>
      </c>
      <c r="E144" s="89">
        <f>IF(Options!$D$24 = 1, MAX(F144, G144),
IF(Options!$D$25 = 1, AVERAGE(F144,G144),
IF(Options!$D$26 = 1, IFERROR(GEOMEAN(F144, G144), MAX(F144, G144)))))</f>
        <v>0.78947368421052599</v>
      </c>
      <c r="F144" s="89" cm="1">
        <f t="array" ref="F144">IF(Options!$D$18=1, IFERROR(MAX(IF($I$199:$R$199=1,(I144:R144),"")),
     MAX(IF($I$199:$R$199=2,(I144:R144),""))),
IF(Options!$D$19=1, IFERROR(AVERAGE(IF($I$199:$R$199=1,I144:R144,"")),
     AVERAGE(IF($I$199:$R$199=2,(I144:R144),""))),
IF(Options!$D$20=1, IFERROR(IF(OR(IF(ISNUMBER(I144:R144),IF(I$199:R$199 = 1,I144:R144, ""), "")=0), 0, GEOMEAN(IF(ISNUMBER(I144:R144),IF(I$199:R$199 = 1,I144:R144, ""), ""))),
   IF(OR(IF(ISNUMBER(I144:R144),IF(I$199:R$199 = 2,I144:R144, ""), "")=0), 0, GEOMEAN(IF(ISNUMBER(I144:R144),IF(I$199:R$199 = 2,I144:R144, ""), "")))))))</f>
        <v>0.78947368421052599</v>
      </c>
      <c r="G144" s="89" cm="1">
        <f t="array" ref="G144">IF(Options!$D$18=1, IFERROR(MAX(IF($I$200:$R$200=1,(I144:R144),"")),
     MAX(IF($I$200:$R$200=2,(I144:R144),""))),
IF(Options!$D$19=1, IFERROR(AVERAGE(IF($I$200:$R$200=1,(I144:R144),"")),
     AVERAGE(IF($I$200:$R$200=2,(I144:R144),""))),
IF(Options!$D$20=1, IFERROR(IF(OR(IF(ISNUMBER(I144:R144),IF(I$200:R$200 = 1,I144:R144, ""), "")=0), 0, GEOMEAN(IF(ISNUMBER(I144:R144),IF(I$200:R$200 = 1,I144:R144, ""), ""))),
   IF(OR(IF(ISNUMBER(I144:R144),IF(I$200:R$200 = 2,I144:R144, ""), "")=0), 0, GEOMEAN(IF(ISNUMBER(I144:R144),IF(I$200:R$200 = 2,I144:R144, ""), "")))))))</f>
        <v>0</v>
      </c>
      <c r="H144" s="142" t="s">
        <v>284</v>
      </c>
      <c r="I144" s="89">
        <v>0.78947368421052599</v>
      </c>
      <c r="J144" s="89" t="s">
        <v>473</v>
      </c>
      <c r="K144" s="184">
        <v>5</v>
      </c>
      <c r="L144" s="186" t="s">
        <v>473</v>
      </c>
      <c r="M144" s="186"/>
      <c r="N144" s="186"/>
      <c r="O144" s="154"/>
      <c r="P144" s="154"/>
      <c r="Q144" s="154"/>
      <c r="R144" s="153"/>
      <c r="S144" s="153"/>
      <c r="T144" s="190"/>
      <c r="U144" s="190"/>
      <c r="V144" s="190"/>
      <c r="W144" s="190"/>
      <c r="X144" s="190"/>
      <c r="Y144" s="190"/>
      <c r="Z144" s="190"/>
      <c r="AA144" s="190"/>
      <c r="AB144" s="36"/>
    </row>
    <row r="145" spans="1:28" x14ac:dyDescent="0.2">
      <c r="A145" s="86">
        <v>140</v>
      </c>
      <c r="B145" s="85" t="s">
        <v>285</v>
      </c>
      <c r="C145" s="85" t="s">
        <v>286</v>
      </c>
      <c r="D145" s="86" t="str">
        <f t="shared" si="3"/>
        <v/>
      </c>
      <c r="E145" s="89">
        <f>IF(Options!$D$24 = 1, MAX(F145, G145),
IF(Options!$D$25 = 1, AVERAGE(F145,G145),
IF(Options!$D$26 = 1, IFERROR(GEOMEAN(F145, G145), MAX(F145, G145)))))</f>
        <v>8.6363636363636402</v>
      </c>
      <c r="F145" s="89" cm="1">
        <f t="array" ref="F145">IF(Options!$D$18=1, IFERROR(MAX(IF($I$199:$R$199=1,(I145:R145),"")),
     MAX(IF($I$199:$R$199=2,(I145:R145),""))),
IF(Options!$D$19=1, IFERROR(AVERAGE(IF($I$199:$R$199=1,I145:R145,"")),
     AVERAGE(IF($I$199:$R$199=2,(I145:R145),""))),
IF(Options!$D$20=1, IFERROR(IF(OR(IF(ISNUMBER(I145:R145),IF(I$199:R$199 = 1,I145:R145, ""), "")=0), 0, GEOMEAN(IF(ISNUMBER(I145:R145),IF(I$199:R$199 = 1,I145:R145, ""), ""))),
   IF(OR(IF(ISNUMBER(I145:R145),IF(I$199:R$199 = 2,I145:R145, ""), "")=0), 0, GEOMEAN(IF(ISNUMBER(I145:R145),IF(I$199:R$199 = 2,I145:R145, ""), "")))))))</f>
        <v>8.6363636363636402</v>
      </c>
      <c r="G145" s="89" cm="1">
        <f t="array" ref="G145">IF(Options!$D$18=1, IFERROR(MAX(IF($I$200:$R$200=1,(I145:R145),"")),
     MAX(IF($I$200:$R$200=2,(I145:R145),""))),
IF(Options!$D$19=1, IFERROR(AVERAGE(IF($I$200:$R$200=1,(I145:R145),"")),
     AVERAGE(IF($I$200:$R$200=2,(I145:R145),""))),
IF(Options!$D$20=1, IFERROR(IF(OR(IF(ISNUMBER(I145:R145),IF(I$200:R$200 = 1,I145:R145, ""), "")=0), 0, GEOMEAN(IF(ISNUMBER(I145:R145),IF(I$200:R$200 = 1,I145:R145, ""), ""))),
   IF(OR(IF(ISNUMBER(I145:R145),IF(I$200:R$200 = 2,I145:R145, ""), "")=0), 0, GEOMEAN(IF(ISNUMBER(I145:R145),IF(I$200:R$200 = 2,I145:R145, ""), "")))))))</f>
        <v>0</v>
      </c>
      <c r="H145" s="142" t="s">
        <v>286</v>
      </c>
      <c r="I145" s="89">
        <v>8.6363636363636402</v>
      </c>
      <c r="J145" s="89" t="s">
        <v>473</v>
      </c>
      <c r="K145" s="184" t="s">
        <v>473</v>
      </c>
      <c r="L145" s="186" t="s">
        <v>473</v>
      </c>
      <c r="M145" s="186"/>
      <c r="N145" s="186"/>
      <c r="O145" s="154"/>
      <c r="P145" s="154"/>
      <c r="Q145" s="154"/>
      <c r="R145" s="153"/>
      <c r="S145" s="153"/>
      <c r="T145" s="190"/>
      <c r="U145" s="190"/>
      <c r="V145" s="190"/>
      <c r="W145" s="190"/>
      <c r="X145" s="190"/>
      <c r="Y145" s="190"/>
      <c r="Z145" s="190"/>
      <c r="AA145" s="190"/>
      <c r="AB145" s="36"/>
    </row>
    <row r="146" spans="1:28" x14ac:dyDescent="0.2">
      <c r="A146" s="86">
        <v>141</v>
      </c>
      <c r="B146" s="85" t="s">
        <v>287</v>
      </c>
      <c r="C146" s="85" t="s">
        <v>288</v>
      </c>
      <c r="D146" s="86" t="str">
        <f t="shared" si="3"/>
        <v/>
      </c>
      <c r="E146" s="89">
        <f>IF(Options!$D$24 = 1, MAX(F146, G146),
IF(Options!$D$25 = 1, AVERAGE(F146,G146),
IF(Options!$D$26 = 1, IFERROR(GEOMEAN(F146, G146), MAX(F146, G146)))))</f>
        <v>0</v>
      </c>
      <c r="F146" s="89" cm="1">
        <f t="array" ref="F146">IF(Options!$D$18=1, IFERROR(MAX(IF($I$199:$R$199=1,(I146:R146),"")),
     MAX(IF($I$199:$R$199=2,(I146:R146),""))),
IF(Options!$D$19=1, IFERROR(AVERAGE(IF($I$199:$R$199=1,I146:R146,"")),
     AVERAGE(IF($I$199:$R$199=2,(I146:R146),""))),
IF(Options!$D$20=1, IFERROR(IF(OR(IF(ISNUMBER(I146:R146),IF(I$199:R$199 = 1,I146:R146, ""), "")=0), 0, GEOMEAN(IF(ISNUMBER(I146:R146),IF(I$199:R$199 = 1,I146:R146, ""), ""))),
   IF(OR(IF(ISNUMBER(I146:R146),IF(I$199:R$199 = 2,I146:R146, ""), "")=0), 0, GEOMEAN(IF(ISNUMBER(I146:R146),IF(I$199:R$199 = 2,I146:R146, ""), "")))))))</f>
        <v>0</v>
      </c>
      <c r="G146" s="89" cm="1">
        <f t="array" ref="G146">IF(Options!$D$18=1, IFERROR(MAX(IF($I$200:$R$200=1,(I146:R146),"")),
     MAX(IF($I$200:$R$200=2,(I146:R146),""))),
IF(Options!$D$19=1, IFERROR(AVERAGE(IF($I$200:$R$200=1,(I146:R146),"")),
     AVERAGE(IF($I$200:$R$200=2,(I146:R146),""))),
IF(Options!$D$20=1, IFERROR(IF(OR(IF(ISNUMBER(I146:R146),IF(I$200:R$200 = 1,I146:R146, ""), "")=0), 0, GEOMEAN(IF(ISNUMBER(I146:R146),IF(I$200:R$200 = 1,I146:R146, ""), ""))),
   IF(OR(IF(ISNUMBER(I146:R146),IF(I$200:R$200 = 2,I146:R146, ""), "")=0), 0, GEOMEAN(IF(ISNUMBER(I146:R146),IF(I$200:R$200 = 2,I146:R146, ""), "")))))))</f>
        <v>0</v>
      </c>
      <c r="H146" s="142" t="s">
        <v>288</v>
      </c>
      <c r="I146" s="89">
        <v>0</v>
      </c>
      <c r="J146" s="89" t="s">
        <v>473</v>
      </c>
      <c r="K146" s="184">
        <v>3</v>
      </c>
      <c r="L146" s="186" t="s">
        <v>473</v>
      </c>
      <c r="M146" s="186"/>
      <c r="N146" s="186"/>
      <c r="O146" s="154"/>
      <c r="P146" s="154"/>
      <c r="Q146" s="154"/>
      <c r="R146" s="153"/>
      <c r="S146" s="153"/>
      <c r="T146" s="190"/>
      <c r="U146" s="190"/>
      <c r="V146" s="190"/>
      <c r="W146" s="190"/>
      <c r="X146" s="190"/>
      <c r="Y146" s="190"/>
      <c r="Z146" s="190"/>
      <c r="AA146" s="190"/>
      <c r="AB146" s="36"/>
    </row>
    <row r="147" spans="1:28" x14ac:dyDescent="0.2">
      <c r="A147" s="86">
        <v>142</v>
      </c>
      <c r="B147" s="85" t="s">
        <v>289</v>
      </c>
      <c r="C147" s="85" t="s">
        <v>290</v>
      </c>
      <c r="D147" s="86" t="str">
        <f t="shared" si="3"/>
        <v/>
      </c>
      <c r="E147" s="89">
        <f>IF(Options!$D$24 = 1, MAX(F147, G147),
IF(Options!$D$25 = 1, AVERAGE(F147,G147),
IF(Options!$D$26 = 1, IFERROR(GEOMEAN(F147, G147), MAX(F147, G147)))))</f>
        <v>5.2870813397129197</v>
      </c>
      <c r="F147" s="89" cm="1">
        <f t="array" ref="F147">IF(Options!$D$18=1, IFERROR(MAX(IF($I$199:$R$199=1,(I147:R147),"")),
     MAX(IF($I$199:$R$199=2,(I147:R147),""))),
IF(Options!$D$19=1, IFERROR(AVERAGE(IF($I$199:$R$199=1,I147:R147,"")),
     AVERAGE(IF($I$199:$R$199=2,(I147:R147),""))),
IF(Options!$D$20=1, IFERROR(IF(OR(IF(ISNUMBER(I147:R147),IF(I$199:R$199 = 1,I147:R147, ""), "")=0), 0, GEOMEAN(IF(ISNUMBER(I147:R147),IF(I$199:R$199 = 1,I147:R147, ""), ""))),
   IF(OR(IF(ISNUMBER(I147:R147),IF(I$199:R$199 = 2,I147:R147, ""), "")=0), 0, GEOMEAN(IF(ISNUMBER(I147:R147),IF(I$199:R$199 = 2,I147:R147, ""), "")))))))</f>
        <v>5.2870813397129197</v>
      </c>
      <c r="G147" s="89" cm="1">
        <f t="array" ref="G147">IF(Options!$D$18=1, IFERROR(MAX(IF($I$200:$R$200=1,(I147:R147),"")),
     MAX(IF($I$200:$R$200=2,(I147:R147),""))),
IF(Options!$D$19=1, IFERROR(AVERAGE(IF($I$200:$R$200=1,(I147:R147),"")),
     AVERAGE(IF($I$200:$R$200=2,(I147:R147),""))),
IF(Options!$D$20=1, IFERROR(IF(OR(IF(ISNUMBER(I147:R147),IF(I$200:R$200 = 1,I147:R147, ""), "")=0), 0, GEOMEAN(IF(ISNUMBER(I147:R147),IF(I$200:R$200 = 1,I147:R147, ""), ""))),
   IF(OR(IF(ISNUMBER(I147:R147),IF(I$200:R$200 = 2,I147:R147, ""), "")=0), 0, GEOMEAN(IF(ISNUMBER(I147:R147),IF(I$200:R$200 = 2,I147:R147, ""), "")))))))</f>
        <v>0</v>
      </c>
      <c r="H147" s="142" t="s">
        <v>290</v>
      </c>
      <c r="I147" s="89">
        <v>5.2870813397129197</v>
      </c>
      <c r="J147" s="89" t="s">
        <v>473</v>
      </c>
      <c r="K147" s="184">
        <v>1</v>
      </c>
      <c r="L147" s="186" t="s">
        <v>473</v>
      </c>
      <c r="M147" s="186"/>
      <c r="N147" s="186"/>
      <c r="O147" s="154"/>
      <c r="P147" s="154"/>
      <c r="Q147" s="154"/>
      <c r="R147" s="153"/>
      <c r="S147" s="153"/>
      <c r="T147" s="190"/>
      <c r="U147" s="190"/>
      <c r="V147" s="190"/>
      <c r="W147" s="190"/>
      <c r="X147" s="190"/>
      <c r="Y147" s="190"/>
      <c r="Z147" s="190"/>
      <c r="AA147" s="190"/>
      <c r="AB147" s="36"/>
    </row>
    <row r="148" spans="1:28" x14ac:dyDescent="0.2">
      <c r="A148" s="86">
        <v>143</v>
      </c>
      <c r="B148" s="85" t="s">
        <v>291</v>
      </c>
      <c r="C148" s="85" t="s">
        <v>292</v>
      </c>
      <c r="D148" s="86" t="str">
        <f t="shared" si="3"/>
        <v/>
      </c>
      <c r="E148" s="89">
        <f>IF(Options!$D$24 = 1, MAX(F148, G148),
IF(Options!$D$25 = 1, AVERAGE(F148,G148),
IF(Options!$D$26 = 1, IFERROR(GEOMEAN(F148, G148), MAX(F148, G148)))))</f>
        <v>0</v>
      </c>
      <c r="F148" s="89" cm="1">
        <f t="array" ref="F148">IF(Options!$D$18=1, IFERROR(MAX(IF($I$199:$R$199=1,(I148:R148),"")),
     MAX(IF($I$199:$R$199=2,(I148:R148),""))),
IF(Options!$D$19=1, IFERROR(AVERAGE(IF($I$199:$R$199=1,I148:R148,"")),
     AVERAGE(IF($I$199:$R$199=2,(I148:R148),""))),
IF(Options!$D$20=1, IFERROR(IF(OR(IF(ISNUMBER(I148:R148),IF(I$199:R$199 = 1,I148:R148, ""), "")=0), 0, GEOMEAN(IF(ISNUMBER(I148:R148),IF(I$199:R$199 = 1,I148:R148, ""), ""))),
   IF(OR(IF(ISNUMBER(I148:R148),IF(I$199:R$199 = 2,I148:R148, ""), "")=0), 0, GEOMEAN(IF(ISNUMBER(I148:R148),IF(I$199:R$199 = 2,I148:R148, ""), "")))))))</f>
        <v>0</v>
      </c>
      <c r="G148" s="89" cm="1">
        <f t="array" ref="G148">IF(Options!$D$18=1, IFERROR(MAX(IF($I$200:$R$200=1,(I148:R148),"")),
     MAX(IF($I$200:$R$200=2,(I148:R148),""))),
IF(Options!$D$19=1, IFERROR(AVERAGE(IF($I$200:$R$200=1,(I148:R148),"")),
     AVERAGE(IF($I$200:$R$200=2,(I148:R148),""))),
IF(Options!$D$20=1, IFERROR(IF(OR(IF(ISNUMBER(I148:R148),IF(I$200:R$200 = 1,I148:R148, ""), "")=0), 0, GEOMEAN(IF(ISNUMBER(I148:R148),IF(I$200:R$200 = 1,I148:R148, ""), ""))),
   IF(OR(IF(ISNUMBER(I148:R148),IF(I$200:R$200 = 2,I148:R148, ""), "")=0), 0, GEOMEAN(IF(ISNUMBER(I148:R148),IF(I$200:R$200 = 2,I148:R148, ""), "")))))))</f>
        <v>0</v>
      </c>
      <c r="H148" s="142" t="s">
        <v>292</v>
      </c>
      <c r="I148" s="89">
        <v>0</v>
      </c>
      <c r="J148" s="89" t="s">
        <v>473</v>
      </c>
      <c r="K148" s="184">
        <v>1</v>
      </c>
      <c r="L148" s="186" t="s">
        <v>473</v>
      </c>
      <c r="M148" s="186"/>
      <c r="N148" s="186"/>
      <c r="O148" s="154"/>
      <c r="P148" s="154"/>
      <c r="Q148" s="154"/>
      <c r="R148" s="153"/>
      <c r="S148" s="153"/>
      <c r="T148" s="190"/>
      <c r="U148" s="190"/>
      <c r="V148" s="190"/>
      <c r="W148" s="190"/>
      <c r="X148" s="190"/>
      <c r="Y148" s="190"/>
      <c r="Z148" s="190"/>
      <c r="AA148" s="190"/>
      <c r="AB148" s="36"/>
    </row>
    <row r="149" spans="1:28" x14ac:dyDescent="0.2">
      <c r="A149" s="86">
        <v>144</v>
      </c>
      <c r="B149" s="85" t="s">
        <v>293</v>
      </c>
      <c r="C149" s="85" t="s">
        <v>294</v>
      </c>
      <c r="D149" s="86" t="str">
        <f t="shared" si="3"/>
        <v/>
      </c>
      <c r="E149" s="89">
        <f>IF(Options!$D$24 = 1, MAX(F149, G149),
IF(Options!$D$25 = 1, AVERAGE(F149,G149),
IF(Options!$D$26 = 1, IFERROR(GEOMEAN(F149, G149), MAX(F149, G149)))))</f>
        <v>2.4641148325358899</v>
      </c>
      <c r="F149" s="89" cm="1">
        <f t="array" ref="F149">IF(Options!$D$18=1, IFERROR(MAX(IF($I$199:$R$199=1,(I149:R149),"")),
     MAX(IF($I$199:$R$199=2,(I149:R149),""))),
IF(Options!$D$19=1, IFERROR(AVERAGE(IF($I$199:$R$199=1,I149:R149,"")),
     AVERAGE(IF($I$199:$R$199=2,(I149:R149),""))),
IF(Options!$D$20=1, IFERROR(IF(OR(IF(ISNUMBER(I149:R149),IF(I$199:R$199 = 1,I149:R149, ""), "")=0), 0, GEOMEAN(IF(ISNUMBER(I149:R149),IF(I$199:R$199 = 1,I149:R149, ""), ""))),
   IF(OR(IF(ISNUMBER(I149:R149),IF(I$199:R$199 = 2,I149:R149, ""), "")=0), 0, GEOMEAN(IF(ISNUMBER(I149:R149),IF(I$199:R$199 = 2,I149:R149, ""), "")))))))</f>
        <v>2.4641148325358899</v>
      </c>
      <c r="G149" s="89" cm="1">
        <f t="array" ref="G149">IF(Options!$D$18=1, IFERROR(MAX(IF($I$200:$R$200=1,(I149:R149),"")),
     MAX(IF($I$200:$R$200=2,(I149:R149),""))),
IF(Options!$D$19=1, IFERROR(AVERAGE(IF($I$200:$R$200=1,(I149:R149),"")),
     AVERAGE(IF($I$200:$R$200=2,(I149:R149),""))),
IF(Options!$D$20=1, IFERROR(IF(OR(IF(ISNUMBER(I149:R149),IF(I$200:R$200 = 1,I149:R149, ""), "")=0), 0, GEOMEAN(IF(ISNUMBER(I149:R149),IF(I$200:R$200 = 1,I149:R149, ""), ""))),
   IF(OR(IF(ISNUMBER(I149:R149),IF(I$200:R$200 = 2,I149:R149, ""), "")=0), 0, GEOMEAN(IF(ISNUMBER(I149:R149),IF(I$200:R$200 = 2,I149:R149, ""), "")))))))</f>
        <v>0</v>
      </c>
      <c r="H149" s="142" t="s">
        <v>294</v>
      </c>
      <c r="I149" s="89">
        <v>2.4641148325358899</v>
      </c>
      <c r="J149" s="89" t="s">
        <v>473</v>
      </c>
      <c r="K149" s="184">
        <v>3</v>
      </c>
      <c r="L149" s="186" t="s">
        <v>473</v>
      </c>
      <c r="M149" s="186"/>
      <c r="N149" s="186"/>
      <c r="O149" s="154"/>
      <c r="P149" s="154"/>
      <c r="Q149" s="154"/>
      <c r="R149" s="153"/>
      <c r="S149" s="153"/>
      <c r="T149" s="190"/>
      <c r="U149" s="190"/>
      <c r="V149" s="190"/>
      <c r="W149" s="190"/>
      <c r="X149" s="190"/>
      <c r="Y149" s="190"/>
      <c r="Z149" s="190"/>
      <c r="AA149" s="190"/>
      <c r="AB149" s="36"/>
    </row>
    <row r="150" spans="1:28" x14ac:dyDescent="0.2">
      <c r="A150" s="86">
        <v>145</v>
      </c>
      <c r="B150" s="85" t="s">
        <v>295</v>
      </c>
      <c r="C150" s="85" t="s">
        <v>296</v>
      </c>
      <c r="D150" s="86" t="str">
        <f t="shared" si="3"/>
        <v/>
      </c>
      <c r="E150" s="89">
        <f>IF(Options!$D$24 = 1, MAX(F150, G150),
IF(Options!$D$25 = 1, AVERAGE(F150,G150),
IF(Options!$D$26 = 1, IFERROR(GEOMEAN(F150, G150), MAX(F150, G150)))))</f>
        <v>2.5837320574162699</v>
      </c>
      <c r="F150" s="89" cm="1">
        <f t="array" ref="F150">IF(Options!$D$18=1, IFERROR(MAX(IF($I$199:$R$199=1,(I150:R150),"")),
     MAX(IF($I$199:$R$199=2,(I150:R150),""))),
IF(Options!$D$19=1, IFERROR(AVERAGE(IF($I$199:$R$199=1,I150:R150,"")),
     AVERAGE(IF($I$199:$R$199=2,(I150:R150),""))),
IF(Options!$D$20=1, IFERROR(IF(OR(IF(ISNUMBER(I150:R150),IF(I$199:R$199 = 1,I150:R150, ""), "")=0), 0, GEOMEAN(IF(ISNUMBER(I150:R150),IF(I$199:R$199 = 1,I150:R150, ""), ""))),
   IF(OR(IF(ISNUMBER(I150:R150),IF(I$199:R$199 = 2,I150:R150, ""), "")=0), 0, GEOMEAN(IF(ISNUMBER(I150:R150),IF(I$199:R$199 = 2,I150:R150, ""), "")))))))</f>
        <v>2.5837320574162699</v>
      </c>
      <c r="G150" s="89" cm="1">
        <f t="array" ref="G150">IF(Options!$D$18=1, IFERROR(MAX(IF($I$200:$R$200=1,(I150:R150),"")),
     MAX(IF($I$200:$R$200=2,(I150:R150),""))),
IF(Options!$D$19=1, IFERROR(AVERAGE(IF($I$200:$R$200=1,(I150:R150),"")),
     AVERAGE(IF($I$200:$R$200=2,(I150:R150),""))),
IF(Options!$D$20=1, IFERROR(IF(OR(IF(ISNUMBER(I150:R150),IF(I$200:R$200 = 1,I150:R150, ""), "")=0), 0, GEOMEAN(IF(ISNUMBER(I150:R150),IF(I$200:R$200 = 1,I150:R150, ""), ""))),
   IF(OR(IF(ISNUMBER(I150:R150),IF(I$200:R$200 = 2,I150:R150, ""), "")=0), 0, GEOMEAN(IF(ISNUMBER(I150:R150),IF(I$200:R$200 = 2,I150:R150, ""), "")))))))</f>
        <v>0</v>
      </c>
      <c r="H150" s="142" t="s">
        <v>296</v>
      </c>
      <c r="I150" s="89">
        <v>2.5837320574162699</v>
      </c>
      <c r="J150" s="89" t="s">
        <v>473</v>
      </c>
      <c r="K150" s="184">
        <v>3</v>
      </c>
      <c r="L150" s="186" t="s">
        <v>473</v>
      </c>
      <c r="M150" s="186"/>
      <c r="N150" s="186"/>
      <c r="O150" s="154"/>
      <c r="P150" s="154"/>
      <c r="Q150" s="154"/>
      <c r="R150" s="153"/>
      <c r="S150" s="153"/>
      <c r="T150" s="190"/>
      <c r="U150" s="190"/>
      <c r="V150" s="190"/>
      <c r="W150" s="190"/>
      <c r="X150" s="190"/>
      <c r="Y150" s="190"/>
      <c r="Z150" s="190"/>
      <c r="AA150" s="190"/>
      <c r="AB150" s="36"/>
    </row>
    <row r="151" spans="1:28" x14ac:dyDescent="0.2">
      <c r="A151" s="86">
        <v>146</v>
      </c>
      <c r="B151" s="85" t="s">
        <v>297</v>
      </c>
      <c r="C151" s="85" t="s">
        <v>298</v>
      </c>
      <c r="D151" s="86" t="str">
        <f t="shared" si="3"/>
        <v/>
      </c>
      <c r="E151" s="89">
        <f>IF(Options!$D$24 = 1, MAX(F151, G151),
IF(Options!$D$25 = 1, AVERAGE(F151,G151),
IF(Options!$D$26 = 1, IFERROR(GEOMEAN(F151, G151), MAX(F151, G151)))))</f>
        <v>9.0669856459330198</v>
      </c>
      <c r="F151" s="89" cm="1">
        <f t="array" ref="F151">IF(Options!$D$18=1, IFERROR(MAX(IF($I$199:$R$199=1,(I151:R151),"")),
     MAX(IF($I$199:$R$199=2,(I151:R151),""))),
IF(Options!$D$19=1, IFERROR(AVERAGE(IF($I$199:$R$199=1,I151:R151,"")),
     AVERAGE(IF($I$199:$R$199=2,(I151:R151),""))),
IF(Options!$D$20=1, IFERROR(IF(OR(IF(ISNUMBER(I151:R151),IF(I$199:R$199 = 1,I151:R151, ""), "")=0), 0, GEOMEAN(IF(ISNUMBER(I151:R151),IF(I$199:R$199 = 1,I151:R151, ""), ""))),
   IF(OR(IF(ISNUMBER(I151:R151),IF(I$199:R$199 = 2,I151:R151, ""), "")=0), 0, GEOMEAN(IF(ISNUMBER(I151:R151),IF(I$199:R$199 = 2,I151:R151, ""), "")))))))</f>
        <v>9.0669856459330198</v>
      </c>
      <c r="G151" s="89" cm="1">
        <f t="array" ref="G151">IF(Options!$D$18=1, IFERROR(MAX(IF($I$200:$R$200=1,(I151:R151),"")),
     MAX(IF($I$200:$R$200=2,(I151:R151),""))),
IF(Options!$D$19=1, IFERROR(AVERAGE(IF($I$200:$R$200=1,(I151:R151),"")),
     AVERAGE(IF($I$200:$R$200=2,(I151:R151),""))),
IF(Options!$D$20=1, IFERROR(IF(OR(IF(ISNUMBER(I151:R151),IF(I$200:R$200 = 1,I151:R151, ""), "")=0), 0, GEOMEAN(IF(ISNUMBER(I151:R151),IF(I$200:R$200 = 1,I151:R151, ""), ""))),
   IF(OR(IF(ISNUMBER(I151:R151),IF(I$200:R$200 = 2,I151:R151, ""), "")=0), 0, GEOMEAN(IF(ISNUMBER(I151:R151),IF(I$200:R$200 = 2,I151:R151, ""), "")))))))</f>
        <v>0</v>
      </c>
      <c r="H151" s="142" t="s">
        <v>298</v>
      </c>
      <c r="I151" s="89">
        <v>9.0669856459330198</v>
      </c>
      <c r="J151" s="89" t="s">
        <v>473</v>
      </c>
      <c r="K151" s="184">
        <v>5</v>
      </c>
      <c r="L151" s="186" t="s">
        <v>473</v>
      </c>
      <c r="M151" s="186"/>
      <c r="N151" s="186"/>
      <c r="O151" s="154"/>
      <c r="P151" s="154"/>
      <c r="Q151" s="154"/>
      <c r="R151" s="153"/>
      <c r="S151" s="153"/>
      <c r="T151" s="190"/>
      <c r="U151" s="190"/>
      <c r="V151" s="190"/>
      <c r="W151" s="190"/>
      <c r="X151" s="190"/>
      <c r="Y151" s="190"/>
      <c r="Z151" s="190"/>
      <c r="AA151" s="190"/>
      <c r="AB151" s="36"/>
    </row>
    <row r="152" spans="1:28" x14ac:dyDescent="0.2">
      <c r="A152" s="86">
        <v>147</v>
      </c>
      <c r="B152" s="85" t="s">
        <v>299</v>
      </c>
      <c r="C152" s="85" t="s">
        <v>300</v>
      </c>
      <c r="D152" s="86" t="str">
        <f t="shared" si="3"/>
        <v/>
      </c>
      <c r="E152" s="89">
        <f>IF(Options!$D$24 = 1, MAX(F152, G152),
IF(Options!$D$25 = 1, AVERAGE(F152,G152),
IF(Options!$D$26 = 1, IFERROR(GEOMEAN(F152, G152), MAX(F152, G152)))))</f>
        <v>2.39234449760766</v>
      </c>
      <c r="F152" s="89" cm="1">
        <f t="array" ref="F152">IF(Options!$D$18=1, IFERROR(MAX(IF($I$199:$R$199=1,(I152:R152),"")),
     MAX(IF($I$199:$R$199=2,(I152:R152),""))),
IF(Options!$D$19=1, IFERROR(AVERAGE(IF($I$199:$R$199=1,I152:R152,"")),
     AVERAGE(IF($I$199:$R$199=2,(I152:R152),""))),
IF(Options!$D$20=1, IFERROR(IF(OR(IF(ISNUMBER(I152:R152),IF(I$199:R$199 = 1,I152:R152, ""), "")=0), 0, GEOMEAN(IF(ISNUMBER(I152:R152),IF(I$199:R$199 = 1,I152:R152, ""), ""))),
   IF(OR(IF(ISNUMBER(I152:R152),IF(I$199:R$199 = 2,I152:R152, ""), "")=0), 0, GEOMEAN(IF(ISNUMBER(I152:R152),IF(I$199:R$199 = 2,I152:R152, ""), "")))))))</f>
        <v>2.39234449760766</v>
      </c>
      <c r="G152" s="89" cm="1">
        <f t="array" ref="G152">IF(Options!$D$18=1, IFERROR(MAX(IF($I$200:$R$200=1,(I152:R152),"")),
     MAX(IF($I$200:$R$200=2,(I152:R152),""))),
IF(Options!$D$19=1, IFERROR(AVERAGE(IF($I$200:$R$200=1,(I152:R152),"")),
     AVERAGE(IF($I$200:$R$200=2,(I152:R152),""))),
IF(Options!$D$20=1, IFERROR(IF(OR(IF(ISNUMBER(I152:R152),IF(I$200:R$200 = 1,I152:R152, ""), "")=0), 0, GEOMEAN(IF(ISNUMBER(I152:R152),IF(I$200:R$200 = 1,I152:R152, ""), ""))),
   IF(OR(IF(ISNUMBER(I152:R152),IF(I$200:R$200 = 2,I152:R152, ""), "")=0), 0, GEOMEAN(IF(ISNUMBER(I152:R152),IF(I$200:R$200 = 2,I152:R152, ""), "")))))))</f>
        <v>0</v>
      </c>
      <c r="H152" s="142" t="s">
        <v>300</v>
      </c>
      <c r="I152" s="89">
        <v>2.39234449760766</v>
      </c>
      <c r="J152" s="89" t="s">
        <v>473</v>
      </c>
      <c r="K152" s="184">
        <v>5</v>
      </c>
      <c r="L152" s="186" t="s">
        <v>473</v>
      </c>
      <c r="M152" s="186"/>
      <c r="N152" s="186"/>
      <c r="O152" s="154"/>
      <c r="P152" s="154"/>
      <c r="Q152" s="154"/>
      <c r="R152" s="153"/>
      <c r="S152" s="153"/>
      <c r="T152" s="190"/>
      <c r="U152" s="190"/>
      <c r="V152" s="190"/>
      <c r="W152" s="190"/>
      <c r="X152" s="190"/>
      <c r="Y152" s="190"/>
      <c r="Z152" s="190"/>
      <c r="AA152" s="190"/>
      <c r="AB152" s="36"/>
    </row>
    <row r="153" spans="1:28" x14ac:dyDescent="0.2">
      <c r="A153" s="86">
        <v>148</v>
      </c>
      <c r="B153" s="85" t="s">
        <v>301</v>
      </c>
      <c r="C153" s="85" t="s">
        <v>302</v>
      </c>
      <c r="D153" s="86" t="str">
        <f t="shared" si="3"/>
        <v/>
      </c>
      <c r="E153" s="89">
        <f>IF(Options!$D$24 = 1, MAX(F153, G153),
IF(Options!$D$25 = 1, AVERAGE(F153,G153),
IF(Options!$D$26 = 1, IFERROR(GEOMEAN(F153, G153), MAX(F153, G153)))))</f>
        <v>10</v>
      </c>
      <c r="F153" s="89" cm="1">
        <f t="array" ref="F153">IF(Options!$D$18=1, IFERROR(MAX(IF($I$199:$R$199=1,(I153:R153),"")),
     MAX(IF($I$199:$R$199=2,(I153:R153),""))),
IF(Options!$D$19=1, IFERROR(AVERAGE(IF($I$199:$R$199=1,I153:R153,"")),
     AVERAGE(IF($I$199:$R$199=2,(I153:R153),""))),
IF(Options!$D$20=1, IFERROR(IF(OR(IF(ISNUMBER(I153:R153),IF(I$199:R$199 = 1,I153:R153, ""), "")=0), 0, GEOMEAN(IF(ISNUMBER(I153:R153),IF(I$199:R$199 = 1,I153:R153, ""), ""))),
   IF(OR(IF(ISNUMBER(I153:R153),IF(I$199:R$199 = 2,I153:R153, ""), "")=0), 0, GEOMEAN(IF(ISNUMBER(I153:R153),IF(I$199:R$199 = 2,I153:R153, ""), "")))))))</f>
        <v>10</v>
      </c>
      <c r="G153" s="89" cm="1">
        <f t="array" ref="G153">IF(Options!$D$18=1, IFERROR(MAX(IF($I$200:$R$200=1,(I153:R153),"")),
     MAX(IF($I$200:$R$200=2,(I153:R153),""))),
IF(Options!$D$19=1, IFERROR(AVERAGE(IF($I$200:$R$200=1,(I153:R153),"")),
     AVERAGE(IF($I$200:$R$200=2,(I153:R153),""))),
IF(Options!$D$20=1, IFERROR(IF(OR(IF(ISNUMBER(I153:R153),IF(I$200:R$200 = 1,I153:R153, ""), "")=0), 0, GEOMEAN(IF(ISNUMBER(I153:R153),IF(I$200:R$200 = 1,I153:R153, ""), ""))),
   IF(OR(IF(ISNUMBER(I153:R153),IF(I$200:R$200 = 2,I153:R153, ""), "")=0), 0, GEOMEAN(IF(ISNUMBER(I153:R153),IF(I$200:R$200 = 2,I153:R153, ""), "")))))))</f>
        <v>10</v>
      </c>
      <c r="H153" s="142" t="s">
        <v>302</v>
      </c>
      <c r="I153" s="89">
        <v>10</v>
      </c>
      <c r="J153" s="89">
        <v>10</v>
      </c>
      <c r="K153" s="184" t="s">
        <v>473</v>
      </c>
      <c r="L153" s="186">
        <v>10</v>
      </c>
      <c r="M153" s="186"/>
      <c r="N153" s="186"/>
      <c r="O153" s="154"/>
      <c r="P153" s="154"/>
      <c r="Q153" s="154"/>
      <c r="R153" s="153"/>
      <c r="S153" s="153"/>
      <c r="T153" s="190"/>
      <c r="U153" s="190"/>
      <c r="V153" s="190"/>
      <c r="W153" s="190"/>
      <c r="X153" s="190"/>
      <c r="Y153" s="190"/>
      <c r="Z153" s="190"/>
      <c r="AA153" s="190"/>
      <c r="AB153" s="36"/>
    </row>
    <row r="154" spans="1:28" x14ac:dyDescent="0.2">
      <c r="A154" s="86">
        <v>149</v>
      </c>
      <c r="B154" s="85" t="s">
        <v>303</v>
      </c>
      <c r="C154" s="85" t="s">
        <v>304</v>
      </c>
      <c r="D154" s="86" t="str">
        <f t="shared" si="3"/>
        <v/>
      </c>
      <c r="E154" s="89">
        <f>IF(Options!$D$24 = 1, MAX(F154, G154),
IF(Options!$D$25 = 1, AVERAGE(F154,G154),
IF(Options!$D$26 = 1, IFERROR(GEOMEAN(F154, G154), MAX(F154, G154)))))</f>
        <v>7.3923444976076604</v>
      </c>
      <c r="F154" s="89" cm="1">
        <f t="array" ref="F154">IF(Options!$D$18=1, IFERROR(MAX(IF($I$199:$R$199=1,(I154:R154),"")),
     MAX(IF($I$199:$R$199=2,(I154:R154),""))),
IF(Options!$D$19=1, IFERROR(AVERAGE(IF($I$199:$R$199=1,I154:R154,"")),
     AVERAGE(IF($I$199:$R$199=2,(I154:R154),""))),
IF(Options!$D$20=1, IFERROR(IF(OR(IF(ISNUMBER(I154:R154),IF(I$199:R$199 = 1,I154:R154, ""), "")=0), 0, GEOMEAN(IF(ISNUMBER(I154:R154),IF(I$199:R$199 = 1,I154:R154, ""), ""))),
   IF(OR(IF(ISNUMBER(I154:R154),IF(I$199:R$199 = 2,I154:R154, ""), "")=0), 0, GEOMEAN(IF(ISNUMBER(I154:R154),IF(I$199:R$199 = 2,I154:R154, ""), "")))))))</f>
        <v>7.3923444976076604</v>
      </c>
      <c r="G154" s="89" cm="1">
        <f t="array" ref="G154">IF(Options!$D$18=1, IFERROR(MAX(IF($I$200:$R$200=1,(I154:R154),"")),
     MAX(IF($I$200:$R$200=2,(I154:R154),""))),
IF(Options!$D$19=1, IFERROR(AVERAGE(IF($I$200:$R$200=1,(I154:R154),"")),
     AVERAGE(IF($I$200:$R$200=2,(I154:R154),""))),
IF(Options!$D$20=1, IFERROR(IF(OR(IF(ISNUMBER(I154:R154),IF(I$200:R$200 = 1,I154:R154, ""), "")=0), 0, GEOMEAN(IF(ISNUMBER(I154:R154),IF(I$200:R$200 = 1,I154:R154, ""), ""))),
   IF(OR(IF(ISNUMBER(I154:R154),IF(I$200:R$200 = 2,I154:R154, ""), "")=0), 0, GEOMEAN(IF(ISNUMBER(I154:R154),IF(I$200:R$200 = 2,I154:R154, ""), "")))))))</f>
        <v>0</v>
      </c>
      <c r="H154" s="142" t="s">
        <v>304</v>
      </c>
      <c r="I154" s="89">
        <v>7.3923444976076604</v>
      </c>
      <c r="J154" s="89" t="s">
        <v>473</v>
      </c>
      <c r="K154" s="184">
        <v>1</v>
      </c>
      <c r="L154" s="186" t="s">
        <v>473</v>
      </c>
      <c r="M154" s="186"/>
      <c r="N154" s="186"/>
      <c r="O154" s="154"/>
      <c r="P154" s="154"/>
      <c r="Q154" s="154"/>
      <c r="R154" s="153"/>
      <c r="S154" s="153"/>
      <c r="T154" s="190"/>
      <c r="U154" s="190"/>
      <c r="V154" s="190"/>
      <c r="W154" s="190"/>
      <c r="X154" s="190"/>
      <c r="Y154" s="190"/>
      <c r="Z154" s="190"/>
      <c r="AA154" s="190"/>
      <c r="AB154" s="36"/>
    </row>
    <row r="155" spans="1:28" x14ac:dyDescent="0.2">
      <c r="A155" s="86">
        <v>150</v>
      </c>
      <c r="B155" s="85" t="s">
        <v>305</v>
      </c>
      <c r="C155" s="85" t="s">
        <v>306</v>
      </c>
      <c r="D155" s="86" t="str">
        <f t="shared" si="3"/>
        <v/>
      </c>
      <c r="E155" s="89">
        <f>IF(Options!$D$24 = 1, MAX(F155, G155),
IF(Options!$D$25 = 1, AVERAGE(F155,G155),
IF(Options!$D$26 = 1, IFERROR(GEOMEAN(F155, G155), MAX(F155, G155)))))</f>
        <v>0</v>
      </c>
      <c r="F155" s="89" cm="1">
        <f t="array" ref="F155">IF(Options!$D$18=1, IFERROR(MAX(IF($I$199:$R$199=1,(I155:R155),"")),
     MAX(IF($I$199:$R$199=2,(I155:R155),""))),
IF(Options!$D$19=1, IFERROR(AVERAGE(IF($I$199:$R$199=1,I155:R155,"")),
     AVERAGE(IF($I$199:$R$199=2,(I155:R155),""))),
IF(Options!$D$20=1, IFERROR(IF(OR(IF(ISNUMBER(I155:R155),IF(I$199:R$199 = 1,I155:R155, ""), "")=0), 0, GEOMEAN(IF(ISNUMBER(I155:R155),IF(I$199:R$199 = 1,I155:R155, ""), ""))),
   IF(OR(IF(ISNUMBER(I155:R155),IF(I$199:R$199 = 2,I155:R155, ""), "")=0), 0, GEOMEAN(IF(ISNUMBER(I155:R155),IF(I$199:R$199 = 2,I155:R155, ""), "")))))))</f>
        <v>0</v>
      </c>
      <c r="G155" s="89" cm="1">
        <f t="array" ref="G155">IF(Options!$D$18=1, IFERROR(MAX(IF($I$200:$R$200=1,(I155:R155),"")),
     MAX(IF($I$200:$R$200=2,(I155:R155),""))),
IF(Options!$D$19=1, IFERROR(AVERAGE(IF($I$200:$R$200=1,(I155:R155),"")),
     AVERAGE(IF($I$200:$R$200=2,(I155:R155),""))),
IF(Options!$D$20=1, IFERROR(IF(OR(IF(ISNUMBER(I155:R155),IF(I$200:R$200 = 1,I155:R155, ""), "")=0), 0, GEOMEAN(IF(ISNUMBER(I155:R155),IF(I$200:R$200 = 1,I155:R155, ""), ""))),
   IF(OR(IF(ISNUMBER(I155:R155),IF(I$200:R$200 = 2,I155:R155, ""), "")=0), 0, GEOMEAN(IF(ISNUMBER(I155:R155),IF(I$200:R$200 = 2,I155:R155, ""), "")))))))</f>
        <v>0</v>
      </c>
      <c r="H155" s="142" t="s">
        <v>306</v>
      </c>
      <c r="I155" s="89">
        <v>0</v>
      </c>
      <c r="J155" s="89" t="s">
        <v>473</v>
      </c>
      <c r="K155" s="184">
        <v>1</v>
      </c>
      <c r="L155" s="186" t="s">
        <v>473</v>
      </c>
      <c r="M155" s="186"/>
      <c r="N155" s="186"/>
      <c r="O155" s="154"/>
      <c r="P155" s="154"/>
      <c r="Q155" s="154"/>
      <c r="R155" s="153"/>
      <c r="S155" s="153"/>
      <c r="T155" s="190"/>
      <c r="U155" s="190"/>
      <c r="V155" s="190"/>
      <c r="W155" s="190"/>
      <c r="X155" s="190"/>
      <c r="Y155" s="190"/>
      <c r="Z155" s="190"/>
      <c r="AA155" s="190"/>
      <c r="AB155" s="36"/>
    </row>
    <row r="156" spans="1:28" x14ac:dyDescent="0.2">
      <c r="A156" s="86">
        <v>151</v>
      </c>
      <c r="B156" s="85" t="s">
        <v>307</v>
      </c>
      <c r="C156" s="85" t="s">
        <v>308</v>
      </c>
      <c r="D156" s="86" t="str">
        <f t="shared" si="3"/>
        <v/>
      </c>
      <c r="E156" s="89">
        <f>IF(Options!$D$24 = 1, MAX(F156, G156),
IF(Options!$D$25 = 1, AVERAGE(F156,G156),
IF(Options!$D$26 = 1, IFERROR(GEOMEAN(F156, G156), MAX(F156, G156)))))</f>
        <v>9.1387559808612497</v>
      </c>
      <c r="F156" s="89" cm="1">
        <f t="array" ref="F156">IF(Options!$D$18=1, IFERROR(MAX(IF($I$199:$R$199=1,(I156:R156),"")),
     MAX(IF($I$199:$R$199=2,(I156:R156),""))),
IF(Options!$D$19=1, IFERROR(AVERAGE(IF($I$199:$R$199=1,I156:R156,"")),
     AVERAGE(IF($I$199:$R$199=2,(I156:R156),""))),
IF(Options!$D$20=1, IFERROR(IF(OR(IF(ISNUMBER(I156:R156),IF(I$199:R$199 = 1,I156:R156, ""), "")=0), 0, GEOMEAN(IF(ISNUMBER(I156:R156),IF(I$199:R$199 = 1,I156:R156, ""), ""))),
   IF(OR(IF(ISNUMBER(I156:R156),IF(I$199:R$199 = 2,I156:R156, ""), "")=0), 0, GEOMEAN(IF(ISNUMBER(I156:R156),IF(I$199:R$199 = 2,I156:R156, ""), "")))))))</f>
        <v>9.1387559808612497</v>
      </c>
      <c r="G156" s="89" cm="1">
        <f t="array" ref="G156">IF(Options!$D$18=1, IFERROR(MAX(IF($I$200:$R$200=1,(I156:R156),"")),
     MAX(IF($I$200:$R$200=2,(I156:R156),""))),
IF(Options!$D$19=1, IFERROR(AVERAGE(IF($I$200:$R$200=1,(I156:R156),"")),
     AVERAGE(IF($I$200:$R$200=2,(I156:R156),""))),
IF(Options!$D$20=1, IFERROR(IF(OR(IF(ISNUMBER(I156:R156),IF(I$200:R$200 = 1,I156:R156, ""), "")=0), 0, GEOMEAN(IF(ISNUMBER(I156:R156),IF(I$200:R$200 = 1,I156:R156, ""), ""))),
   IF(OR(IF(ISNUMBER(I156:R156),IF(I$200:R$200 = 2,I156:R156, ""), "")=0), 0, GEOMEAN(IF(ISNUMBER(I156:R156),IF(I$200:R$200 = 2,I156:R156, ""), "")))))))</f>
        <v>0</v>
      </c>
      <c r="H156" s="142" t="s">
        <v>308</v>
      </c>
      <c r="I156" s="89">
        <v>9.1387559808612497</v>
      </c>
      <c r="J156" s="89" t="s">
        <v>473</v>
      </c>
      <c r="K156" s="184" t="s">
        <v>473</v>
      </c>
      <c r="L156" s="186" t="s">
        <v>473</v>
      </c>
      <c r="M156" s="186"/>
      <c r="N156" s="186"/>
      <c r="O156" s="154"/>
      <c r="P156" s="154"/>
      <c r="Q156" s="154"/>
      <c r="R156" s="153"/>
      <c r="S156" s="153"/>
      <c r="T156" s="190"/>
      <c r="U156" s="190"/>
      <c r="V156" s="190"/>
      <c r="W156" s="190"/>
      <c r="X156" s="190"/>
      <c r="Y156" s="190"/>
      <c r="Z156" s="190"/>
      <c r="AA156" s="190"/>
      <c r="AB156" s="36"/>
    </row>
    <row r="157" spans="1:28" x14ac:dyDescent="0.2">
      <c r="A157" s="86">
        <v>152</v>
      </c>
      <c r="B157" s="85" t="s">
        <v>309</v>
      </c>
      <c r="C157" s="85" t="s">
        <v>310</v>
      </c>
      <c r="D157" s="86" t="str">
        <f t="shared" si="3"/>
        <v/>
      </c>
      <c r="E157" s="89">
        <f>IF(Options!$D$24 = 1, MAX(F157, G157),
IF(Options!$D$25 = 1, AVERAGE(F157,G157),
IF(Options!$D$26 = 1, IFERROR(GEOMEAN(F157, G157), MAX(F157, G157)))))</f>
        <v>9.8189349347874035</v>
      </c>
      <c r="F157" s="89" cm="1">
        <f t="array" ref="F157">IF(Options!$D$18=1, IFERROR(MAX(IF($I$199:$R$199=1,(I157:R157),"")),
     MAX(IF($I$199:$R$199=2,(I157:R157),""))),
IF(Options!$D$19=1, IFERROR(AVERAGE(IF($I$199:$R$199=1,I157:R157,"")),
     AVERAGE(IF($I$199:$R$199=2,(I157:R157),""))),
IF(Options!$D$20=1, IFERROR(IF(OR(IF(ISNUMBER(I157:R157),IF(I$199:R$199 = 1,I157:R157, ""), "")=0), 0, GEOMEAN(IF(ISNUMBER(I157:R157),IF(I$199:R$199 = 1,I157:R157, ""), ""))),
   IF(OR(IF(ISNUMBER(I157:R157),IF(I$199:R$199 = 2,I157:R157, ""), "")=0), 0, GEOMEAN(IF(ISNUMBER(I157:R157),IF(I$199:R$199 = 2,I157:R157, ""), "")))))))</f>
        <v>9.6411483253588504</v>
      </c>
      <c r="G157" s="89" cm="1">
        <f t="array" ref="G157">IF(Options!$D$18=1, IFERROR(MAX(IF($I$200:$R$200=1,(I157:R157),"")),
     MAX(IF($I$200:$R$200=2,(I157:R157),""))),
IF(Options!$D$19=1, IFERROR(AVERAGE(IF($I$200:$R$200=1,(I157:R157),"")),
     AVERAGE(IF($I$200:$R$200=2,(I157:R157),""))),
IF(Options!$D$20=1, IFERROR(IF(OR(IF(ISNUMBER(I157:R157),IF(I$200:R$200 = 1,I157:R157, ""), "")=0), 0, GEOMEAN(IF(ISNUMBER(I157:R157),IF(I$200:R$200 = 1,I157:R157, ""), ""))),
   IF(OR(IF(ISNUMBER(I157:R157),IF(I$200:R$200 = 2,I157:R157, ""), "")=0), 0, GEOMEAN(IF(ISNUMBER(I157:R157),IF(I$200:R$200 = 2,I157:R157, ""), "")))))))</f>
        <v>10</v>
      </c>
      <c r="H157" s="142" t="s">
        <v>310</v>
      </c>
      <c r="I157" s="89">
        <v>9.6411483253588504</v>
      </c>
      <c r="J157" s="89" t="s">
        <v>473</v>
      </c>
      <c r="K157" s="184">
        <v>5</v>
      </c>
      <c r="L157" s="186">
        <v>10</v>
      </c>
      <c r="M157" s="186"/>
      <c r="N157" s="186"/>
      <c r="O157" s="154"/>
      <c r="P157" s="154"/>
      <c r="Q157" s="154"/>
      <c r="R157" s="153"/>
      <c r="S157" s="153"/>
      <c r="T157" s="190"/>
      <c r="U157" s="190"/>
      <c r="V157" s="190"/>
      <c r="W157" s="190"/>
      <c r="X157" s="190"/>
      <c r="Y157" s="190"/>
      <c r="Z157" s="190"/>
      <c r="AA157" s="190"/>
      <c r="AB157" s="36"/>
    </row>
    <row r="158" spans="1:28" x14ac:dyDescent="0.2">
      <c r="A158" s="86">
        <v>153</v>
      </c>
      <c r="B158" s="85" t="s">
        <v>311</v>
      </c>
      <c r="C158" s="85" t="s">
        <v>312</v>
      </c>
      <c r="D158" s="86" t="str">
        <f t="shared" si="3"/>
        <v/>
      </c>
      <c r="E158" s="89">
        <f>IF(Options!$D$24 = 1, MAX(F158, G158),
IF(Options!$D$25 = 1, AVERAGE(F158,G158),
IF(Options!$D$26 = 1, IFERROR(GEOMEAN(F158, G158), MAX(F158, G158)))))</f>
        <v>4.9760765550239201</v>
      </c>
      <c r="F158" s="89" cm="1">
        <f t="array" ref="F158">IF(Options!$D$18=1, IFERROR(MAX(IF($I$199:$R$199=1,(I158:R158),"")),
     MAX(IF($I$199:$R$199=2,(I158:R158),""))),
IF(Options!$D$19=1, IFERROR(AVERAGE(IF($I$199:$R$199=1,I158:R158,"")),
     AVERAGE(IF($I$199:$R$199=2,(I158:R158),""))),
IF(Options!$D$20=1, IFERROR(IF(OR(IF(ISNUMBER(I158:R158),IF(I$199:R$199 = 1,I158:R158, ""), "")=0), 0, GEOMEAN(IF(ISNUMBER(I158:R158),IF(I$199:R$199 = 1,I158:R158, ""), ""))),
   IF(OR(IF(ISNUMBER(I158:R158),IF(I$199:R$199 = 2,I158:R158, ""), "")=0), 0, GEOMEAN(IF(ISNUMBER(I158:R158),IF(I$199:R$199 = 2,I158:R158, ""), "")))))))</f>
        <v>4.9760765550239201</v>
      </c>
      <c r="G158" s="89" cm="1">
        <f t="array" ref="G158">IF(Options!$D$18=1, IFERROR(MAX(IF($I$200:$R$200=1,(I158:R158),"")),
     MAX(IF($I$200:$R$200=2,(I158:R158),""))),
IF(Options!$D$19=1, IFERROR(AVERAGE(IF($I$200:$R$200=1,(I158:R158),"")),
     AVERAGE(IF($I$200:$R$200=2,(I158:R158),""))),
IF(Options!$D$20=1, IFERROR(IF(OR(IF(ISNUMBER(I158:R158),IF(I$200:R$200 = 1,I158:R158, ""), "")=0), 0, GEOMEAN(IF(ISNUMBER(I158:R158),IF(I$200:R$200 = 1,I158:R158, ""), ""))),
   IF(OR(IF(ISNUMBER(I158:R158),IF(I$200:R$200 = 2,I158:R158, ""), "")=0), 0, GEOMEAN(IF(ISNUMBER(I158:R158),IF(I$200:R$200 = 2,I158:R158, ""), "")))))))</f>
        <v>0</v>
      </c>
      <c r="H158" s="142" t="s">
        <v>312</v>
      </c>
      <c r="I158" s="89">
        <v>4.9760765550239201</v>
      </c>
      <c r="J158" s="89" t="s">
        <v>473</v>
      </c>
      <c r="K158" s="184">
        <v>3</v>
      </c>
      <c r="L158" s="186" t="s">
        <v>473</v>
      </c>
      <c r="M158" s="186"/>
      <c r="N158" s="186"/>
      <c r="O158" s="154"/>
      <c r="P158" s="154"/>
      <c r="Q158" s="154"/>
      <c r="R158" s="153"/>
      <c r="S158" s="153"/>
      <c r="T158" s="190"/>
      <c r="U158" s="190"/>
      <c r="V158" s="190"/>
      <c r="W158" s="190"/>
      <c r="X158" s="190"/>
      <c r="Y158" s="190"/>
      <c r="Z158" s="190"/>
      <c r="AA158" s="190"/>
      <c r="AB158" s="36"/>
    </row>
    <row r="159" spans="1:28" x14ac:dyDescent="0.2">
      <c r="A159" s="86">
        <v>154</v>
      </c>
      <c r="B159" s="85" t="s">
        <v>313</v>
      </c>
      <c r="C159" s="85" t="s">
        <v>314</v>
      </c>
      <c r="D159" s="86" t="str">
        <f t="shared" si="3"/>
        <v/>
      </c>
      <c r="E159" s="89">
        <f>IF(Options!$D$24 = 1, MAX(F159, G159),
IF(Options!$D$25 = 1, AVERAGE(F159,G159),
IF(Options!$D$26 = 1, IFERROR(GEOMEAN(F159, G159), MAX(F159, G159)))))</f>
        <v>10</v>
      </c>
      <c r="F159" s="89" cm="1">
        <f t="array" ref="F159">IF(Options!$D$18=1, IFERROR(MAX(IF($I$199:$R$199=1,(I159:R159),"")),
     MAX(IF($I$199:$R$199=2,(I159:R159),""))),
IF(Options!$D$19=1, IFERROR(AVERAGE(IF($I$199:$R$199=1,I159:R159,"")),
     AVERAGE(IF($I$199:$R$199=2,(I159:R159),""))),
IF(Options!$D$20=1, IFERROR(IF(OR(IF(ISNUMBER(I159:R159),IF(I$199:R$199 = 1,I159:R159, ""), "")=0), 0, GEOMEAN(IF(ISNUMBER(I159:R159),IF(I$199:R$199 = 1,I159:R159, ""), ""))),
   IF(OR(IF(ISNUMBER(I159:R159),IF(I$199:R$199 = 2,I159:R159, ""), "")=0), 0, GEOMEAN(IF(ISNUMBER(I159:R159),IF(I$199:R$199 = 2,I159:R159, ""), "")))))))</f>
        <v>10</v>
      </c>
      <c r="G159" s="89" cm="1">
        <f t="array" ref="G159">IF(Options!$D$18=1, IFERROR(MAX(IF($I$200:$R$200=1,(I159:R159),"")),
     MAX(IF($I$200:$R$200=2,(I159:R159),""))),
IF(Options!$D$19=1, IFERROR(AVERAGE(IF($I$200:$R$200=1,(I159:R159),"")),
     AVERAGE(IF($I$200:$R$200=2,(I159:R159),""))),
IF(Options!$D$20=1, IFERROR(IF(OR(IF(ISNUMBER(I159:R159),IF(I$200:R$200 = 1,I159:R159, ""), "")=0), 0, GEOMEAN(IF(ISNUMBER(I159:R159),IF(I$200:R$200 = 1,I159:R159, ""), ""))),
   IF(OR(IF(ISNUMBER(I159:R159),IF(I$200:R$200 = 2,I159:R159, ""), "")=0), 0, GEOMEAN(IF(ISNUMBER(I159:R159),IF(I$200:R$200 = 2,I159:R159, ""), "")))))))</f>
        <v>10</v>
      </c>
      <c r="H159" s="142" t="s">
        <v>314</v>
      </c>
      <c r="I159" s="89">
        <v>10</v>
      </c>
      <c r="J159" s="89">
        <v>7</v>
      </c>
      <c r="K159" s="184">
        <v>5</v>
      </c>
      <c r="L159" s="186">
        <v>10</v>
      </c>
      <c r="M159" s="186"/>
      <c r="N159" s="186"/>
      <c r="O159" s="154"/>
      <c r="P159" s="154"/>
      <c r="Q159" s="154"/>
      <c r="R159" s="153"/>
      <c r="S159" s="153"/>
      <c r="T159" s="190"/>
      <c r="U159" s="190"/>
      <c r="V159" s="190"/>
      <c r="W159" s="190"/>
      <c r="X159" s="190"/>
      <c r="Y159" s="190"/>
      <c r="Z159" s="190"/>
      <c r="AA159" s="190"/>
      <c r="AB159" s="36"/>
    </row>
    <row r="160" spans="1:28" x14ac:dyDescent="0.2">
      <c r="A160" s="86">
        <v>155</v>
      </c>
      <c r="B160" s="85" t="s">
        <v>315</v>
      </c>
      <c r="C160" s="85" t="s">
        <v>316</v>
      </c>
      <c r="D160" s="86" t="str">
        <f t="shared" si="3"/>
        <v/>
      </c>
      <c r="E160" s="89">
        <f>IF(Options!$D$24 = 1, MAX(F160, G160),
IF(Options!$D$25 = 1, AVERAGE(F160,G160),
IF(Options!$D$26 = 1, IFERROR(GEOMEAN(F160, G160), MAX(F160, G160)))))</f>
        <v>3.8995215311004801</v>
      </c>
      <c r="F160" s="89" cm="1">
        <f t="array" ref="F160">IF(Options!$D$18=1, IFERROR(MAX(IF($I$199:$R$199=1,(I160:R160),"")),
     MAX(IF($I$199:$R$199=2,(I160:R160),""))),
IF(Options!$D$19=1, IFERROR(AVERAGE(IF($I$199:$R$199=1,I160:R160,"")),
     AVERAGE(IF($I$199:$R$199=2,(I160:R160),""))),
IF(Options!$D$20=1, IFERROR(IF(OR(IF(ISNUMBER(I160:R160),IF(I$199:R$199 = 1,I160:R160, ""), "")=0), 0, GEOMEAN(IF(ISNUMBER(I160:R160),IF(I$199:R$199 = 1,I160:R160, ""), ""))),
   IF(OR(IF(ISNUMBER(I160:R160),IF(I$199:R$199 = 2,I160:R160, ""), "")=0), 0, GEOMEAN(IF(ISNUMBER(I160:R160),IF(I$199:R$199 = 2,I160:R160, ""), "")))))))</f>
        <v>3.8995215311004801</v>
      </c>
      <c r="G160" s="89" cm="1">
        <f t="array" ref="G160">IF(Options!$D$18=1, IFERROR(MAX(IF($I$200:$R$200=1,(I160:R160),"")),
     MAX(IF($I$200:$R$200=2,(I160:R160),""))),
IF(Options!$D$19=1, IFERROR(AVERAGE(IF($I$200:$R$200=1,(I160:R160),"")),
     AVERAGE(IF($I$200:$R$200=2,(I160:R160),""))),
IF(Options!$D$20=1, IFERROR(IF(OR(IF(ISNUMBER(I160:R160),IF(I$200:R$200 = 1,I160:R160, ""), "")=0), 0, GEOMEAN(IF(ISNUMBER(I160:R160),IF(I$200:R$200 = 1,I160:R160, ""), ""))),
   IF(OR(IF(ISNUMBER(I160:R160),IF(I$200:R$200 = 2,I160:R160, ""), "")=0), 0, GEOMEAN(IF(ISNUMBER(I160:R160),IF(I$200:R$200 = 2,I160:R160, ""), "")))))))</f>
        <v>0</v>
      </c>
      <c r="H160" s="142" t="s">
        <v>316</v>
      </c>
      <c r="I160" s="89">
        <v>3.8995215311004801</v>
      </c>
      <c r="J160" s="89" t="s">
        <v>473</v>
      </c>
      <c r="K160" s="184">
        <v>3</v>
      </c>
      <c r="L160" s="186" t="s">
        <v>473</v>
      </c>
      <c r="M160" s="186"/>
      <c r="N160" s="186"/>
      <c r="O160" s="154"/>
      <c r="P160" s="154"/>
      <c r="Q160" s="154"/>
      <c r="R160" s="153"/>
      <c r="S160" s="153"/>
      <c r="T160" s="190"/>
      <c r="U160" s="190"/>
      <c r="V160" s="190"/>
      <c r="W160" s="190"/>
      <c r="X160" s="190"/>
      <c r="Y160" s="190"/>
      <c r="Z160" s="190"/>
      <c r="AA160" s="190"/>
      <c r="AB160" s="36"/>
    </row>
    <row r="161" spans="1:28" x14ac:dyDescent="0.2">
      <c r="A161" s="86">
        <v>156</v>
      </c>
      <c r="B161" s="85" t="s">
        <v>317</v>
      </c>
      <c r="C161" s="85" t="s">
        <v>318</v>
      </c>
      <c r="D161" s="86" t="str">
        <f t="shared" si="3"/>
        <v/>
      </c>
      <c r="E161" s="89">
        <f>IF(Options!$D$24 = 1, MAX(F161, G161),
IF(Options!$D$25 = 1, AVERAGE(F161,G161),
IF(Options!$D$26 = 1, IFERROR(GEOMEAN(F161, G161), MAX(F161, G161)))))</f>
        <v>10</v>
      </c>
      <c r="F161" s="89" cm="1">
        <f t="array" ref="F161">IF(Options!$D$18=1, IFERROR(MAX(IF($I$199:$R$199=1,(I161:R161),"")),
     MAX(IF($I$199:$R$199=2,(I161:R161),""))),
IF(Options!$D$19=1, IFERROR(AVERAGE(IF($I$199:$R$199=1,I161:R161,"")),
     AVERAGE(IF($I$199:$R$199=2,(I161:R161),""))),
IF(Options!$D$20=1, IFERROR(IF(OR(IF(ISNUMBER(I161:R161),IF(I$199:R$199 = 1,I161:R161, ""), "")=0), 0, GEOMEAN(IF(ISNUMBER(I161:R161),IF(I$199:R$199 = 1,I161:R161, ""), ""))),
   IF(OR(IF(ISNUMBER(I161:R161),IF(I$199:R$199 = 2,I161:R161, ""), "")=0), 0, GEOMEAN(IF(ISNUMBER(I161:R161),IF(I$199:R$199 = 2,I161:R161, ""), "")))))))</f>
        <v>10</v>
      </c>
      <c r="G161" s="89" cm="1">
        <f t="array" ref="G161">IF(Options!$D$18=1, IFERROR(MAX(IF($I$200:$R$200=1,(I161:R161),"")),
     MAX(IF($I$200:$R$200=2,(I161:R161),""))),
IF(Options!$D$19=1, IFERROR(AVERAGE(IF($I$200:$R$200=1,(I161:R161),"")),
     AVERAGE(IF($I$200:$R$200=2,(I161:R161),""))),
IF(Options!$D$20=1, IFERROR(IF(OR(IF(ISNUMBER(I161:R161),IF(I$200:R$200 = 1,I161:R161, ""), "")=0), 0, GEOMEAN(IF(ISNUMBER(I161:R161),IF(I$200:R$200 = 1,I161:R161, ""), ""))),
   IF(OR(IF(ISNUMBER(I161:R161),IF(I$200:R$200 = 2,I161:R161, ""), "")=0), 0, GEOMEAN(IF(ISNUMBER(I161:R161),IF(I$200:R$200 = 2,I161:R161, ""), "")))))))</f>
        <v>10</v>
      </c>
      <c r="H161" s="142" t="s">
        <v>318</v>
      </c>
      <c r="I161" s="89">
        <v>10</v>
      </c>
      <c r="J161" s="89">
        <v>9</v>
      </c>
      <c r="K161" s="184">
        <v>7</v>
      </c>
      <c r="L161" s="186">
        <v>10</v>
      </c>
      <c r="M161" s="186"/>
      <c r="N161" s="186"/>
      <c r="O161" s="154"/>
      <c r="P161" s="154"/>
      <c r="Q161" s="154"/>
      <c r="R161" s="153"/>
      <c r="S161" s="153"/>
      <c r="T161" s="190"/>
      <c r="U161" s="190"/>
      <c r="V161" s="190"/>
      <c r="W161" s="190"/>
      <c r="X161" s="190"/>
      <c r="Y161" s="190"/>
      <c r="Z161" s="190"/>
      <c r="AA161" s="190"/>
      <c r="AB161" s="36"/>
    </row>
    <row r="162" spans="1:28" x14ac:dyDescent="0.2">
      <c r="A162" s="86">
        <v>157</v>
      </c>
      <c r="B162" s="85" t="s">
        <v>319</v>
      </c>
      <c r="C162" s="85" t="s">
        <v>320</v>
      </c>
      <c r="D162" s="86" t="str">
        <f t="shared" si="3"/>
        <v/>
      </c>
      <c r="E162" s="89">
        <f>IF(Options!$D$24 = 1, MAX(F162, G162),
IF(Options!$D$25 = 1, AVERAGE(F162,G162),
IF(Options!$D$26 = 1, IFERROR(GEOMEAN(F162, G162), MAX(F162, G162)))))</f>
        <v>8.2057416267942607</v>
      </c>
      <c r="F162" s="89" cm="1">
        <f t="array" ref="F162">IF(Options!$D$18=1, IFERROR(MAX(IF($I$199:$R$199=1,(I162:R162),"")),
     MAX(IF($I$199:$R$199=2,(I162:R162),""))),
IF(Options!$D$19=1, IFERROR(AVERAGE(IF($I$199:$R$199=1,I162:R162,"")),
     AVERAGE(IF($I$199:$R$199=2,(I162:R162),""))),
IF(Options!$D$20=1, IFERROR(IF(OR(IF(ISNUMBER(I162:R162),IF(I$199:R$199 = 1,I162:R162, ""), "")=0), 0, GEOMEAN(IF(ISNUMBER(I162:R162),IF(I$199:R$199 = 1,I162:R162, ""), ""))),
   IF(OR(IF(ISNUMBER(I162:R162),IF(I$199:R$199 = 2,I162:R162, ""), "")=0), 0, GEOMEAN(IF(ISNUMBER(I162:R162),IF(I$199:R$199 = 2,I162:R162, ""), "")))))))</f>
        <v>8.2057416267942607</v>
      </c>
      <c r="G162" s="89" cm="1">
        <f t="array" ref="G162">IF(Options!$D$18=1, IFERROR(MAX(IF($I$200:$R$200=1,(I162:R162),"")),
     MAX(IF($I$200:$R$200=2,(I162:R162),""))),
IF(Options!$D$19=1, IFERROR(AVERAGE(IF($I$200:$R$200=1,(I162:R162),"")),
     AVERAGE(IF($I$200:$R$200=2,(I162:R162),""))),
IF(Options!$D$20=1, IFERROR(IF(OR(IF(ISNUMBER(I162:R162),IF(I$200:R$200 = 1,I162:R162, ""), "")=0), 0, GEOMEAN(IF(ISNUMBER(I162:R162),IF(I$200:R$200 = 1,I162:R162, ""), ""))),
   IF(OR(IF(ISNUMBER(I162:R162),IF(I$200:R$200 = 2,I162:R162, ""), "")=0), 0, GEOMEAN(IF(ISNUMBER(I162:R162),IF(I$200:R$200 = 2,I162:R162, ""), "")))))))</f>
        <v>0</v>
      </c>
      <c r="H162" s="142" t="s">
        <v>320</v>
      </c>
      <c r="I162" s="89">
        <v>8.2057416267942607</v>
      </c>
      <c r="J162" s="89" t="s">
        <v>473</v>
      </c>
      <c r="K162" s="184" t="s">
        <v>473</v>
      </c>
      <c r="L162" s="186" t="s">
        <v>473</v>
      </c>
      <c r="M162" s="186"/>
      <c r="N162" s="186"/>
      <c r="O162" s="154"/>
      <c r="P162" s="154"/>
      <c r="Q162" s="154"/>
      <c r="R162" s="153"/>
      <c r="S162" s="153"/>
      <c r="T162" s="190"/>
      <c r="U162" s="190"/>
      <c r="V162" s="190"/>
      <c r="W162" s="190"/>
      <c r="X162" s="190"/>
      <c r="Y162" s="190"/>
      <c r="Z162" s="190"/>
      <c r="AA162" s="190"/>
      <c r="AB162" s="36"/>
    </row>
    <row r="163" spans="1:28" x14ac:dyDescent="0.2">
      <c r="A163" s="86">
        <v>158</v>
      </c>
      <c r="B163" s="85" t="s">
        <v>321</v>
      </c>
      <c r="C163" s="85" t="s">
        <v>322</v>
      </c>
      <c r="D163" s="86" t="str">
        <f t="shared" si="3"/>
        <v/>
      </c>
      <c r="E163" s="89">
        <f>IF(Options!$D$24 = 1, MAX(F163, G163),
IF(Options!$D$25 = 1, AVERAGE(F163,G163),
IF(Options!$D$26 = 1, IFERROR(GEOMEAN(F163, G163), MAX(F163, G163)))))</f>
        <v>5.5263157894736796</v>
      </c>
      <c r="F163" s="89" cm="1">
        <f t="array" ref="F163">IF(Options!$D$18=1, IFERROR(MAX(IF($I$199:$R$199=1,(I163:R163),"")),
     MAX(IF($I$199:$R$199=2,(I163:R163),""))),
IF(Options!$D$19=1, IFERROR(AVERAGE(IF($I$199:$R$199=1,I163:R163,"")),
     AVERAGE(IF($I$199:$R$199=2,(I163:R163),""))),
IF(Options!$D$20=1, IFERROR(IF(OR(IF(ISNUMBER(I163:R163),IF(I$199:R$199 = 1,I163:R163, ""), "")=0), 0, GEOMEAN(IF(ISNUMBER(I163:R163),IF(I$199:R$199 = 1,I163:R163, ""), ""))),
   IF(OR(IF(ISNUMBER(I163:R163),IF(I$199:R$199 = 2,I163:R163, ""), "")=0), 0, GEOMEAN(IF(ISNUMBER(I163:R163),IF(I$199:R$199 = 2,I163:R163, ""), "")))))))</f>
        <v>5.5263157894736796</v>
      </c>
      <c r="G163" s="89" cm="1">
        <f t="array" ref="G163">IF(Options!$D$18=1, IFERROR(MAX(IF($I$200:$R$200=1,(I163:R163),"")),
     MAX(IF($I$200:$R$200=2,(I163:R163),""))),
IF(Options!$D$19=1, IFERROR(AVERAGE(IF($I$200:$R$200=1,(I163:R163),"")),
     AVERAGE(IF($I$200:$R$200=2,(I163:R163),""))),
IF(Options!$D$20=1, IFERROR(IF(OR(IF(ISNUMBER(I163:R163),IF(I$200:R$200 = 1,I163:R163, ""), "")=0), 0, GEOMEAN(IF(ISNUMBER(I163:R163),IF(I$200:R$200 = 1,I163:R163, ""), ""))),
   IF(OR(IF(ISNUMBER(I163:R163),IF(I$200:R$200 = 2,I163:R163, ""), "")=0), 0, GEOMEAN(IF(ISNUMBER(I163:R163),IF(I$200:R$200 = 2,I163:R163, ""), "")))))))</f>
        <v>0</v>
      </c>
      <c r="H163" s="142" t="s">
        <v>322</v>
      </c>
      <c r="I163" s="89">
        <v>5.5263157894736796</v>
      </c>
      <c r="J163" s="89" t="s">
        <v>473</v>
      </c>
      <c r="K163" s="184">
        <v>7</v>
      </c>
      <c r="L163" s="186" t="s">
        <v>473</v>
      </c>
      <c r="M163" s="186"/>
      <c r="N163" s="186"/>
      <c r="O163" s="154"/>
      <c r="P163" s="154"/>
      <c r="Q163" s="154"/>
      <c r="R163" s="153"/>
      <c r="S163" s="153"/>
      <c r="T163" s="190"/>
      <c r="U163" s="190"/>
      <c r="V163" s="190"/>
      <c r="W163" s="190"/>
      <c r="X163" s="190"/>
      <c r="Y163" s="190"/>
      <c r="Z163" s="190"/>
      <c r="AA163" s="190"/>
      <c r="AB163" s="36"/>
    </row>
    <row r="164" spans="1:28" x14ac:dyDescent="0.2">
      <c r="A164" s="86">
        <v>159</v>
      </c>
      <c r="B164" s="85" t="s">
        <v>323</v>
      </c>
      <c r="C164" s="85" t="s">
        <v>324</v>
      </c>
      <c r="D164" s="86" t="str">
        <f t="shared" si="3"/>
        <v/>
      </c>
      <c r="E164" s="89">
        <f>IF(Options!$D$24 = 1, MAX(F164, G164),
IF(Options!$D$25 = 1, AVERAGE(F164,G164),
IF(Options!$D$26 = 1, IFERROR(GEOMEAN(F164, G164), MAX(F164, G164)))))</f>
        <v>0.86124401913875603</v>
      </c>
      <c r="F164" s="89" cm="1">
        <f t="array" ref="F164">IF(Options!$D$18=1, IFERROR(MAX(IF($I$199:$R$199=1,(I164:R164),"")),
     MAX(IF($I$199:$R$199=2,(I164:R164),""))),
IF(Options!$D$19=1, IFERROR(AVERAGE(IF($I$199:$R$199=1,I164:R164,"")),
     AVERAGE(IF($I$199:$R$199=2,(I164:R164),""))),
IF(Options!$D$20=1, IFERROR(IF(OR(IF(ISNUMBER(I164:R164),IF(I$199:R$199 = 1,I164:R164, ""), "")=0), 0, GEOMEAN(IF(ISNUMBER(I164:R164),IF(I$199:R$199 = 1,I164:R164, ""), ""))),
   IF(OR(IF(ISNUMBER(I164:R164),IF(I$199:R$199 = 2,I164:R164, ""), "")=0), 0, GEOMEAN(IF(ISNUMBER(I164:R164),IF(I$199:R$199 = 2,I164:R164, ""), "")))))))</f>
        <v>0.86124401913875603</v>
      </c>
      <c r="G164" s="89" cm="1">
        <f t="array" ref="G164">IF(Options!$D$18=1, IFERROR(MAX(IF($I$200:$R$200=1,(I164:R164),"")),
     MAX(IF($I$200:$R$200=2,(I164:R164),""))),
IF(Options!$D$19=1, IFERROR(AVERAGE(IF($I$200:$R$200=1,(I164:R164),"")),
     AVERAGE(IF($I$200:$R$200=2,(I164:R164),""))),
IF(Options!$D$20=1, IFERROR(IF(OR(IF(ISNUMBER(I164:R164),IF(I$200:R$200 = 1,I164:R164, ""), "")=0), 0, GEOMEAN(IF(ISNUMBER(I164:R164),IF(I$200:R$200 = 1,I164:R164, ""), ""))),
   IF(OR(IF(ISNUMBER(I164:R164),IF(I$200:R$200 = 2,I164:R164, ""), "")=0), 0, GEOMEAN(IF(ISNUMBER(I164:R164),IF(I$200:R$200 = 2,I164:R164, ""), "")))))))</f>
        <v>0</v>
      </c>
      <c r="H164" s="142" t="s">
        <v>324</v>
      </c>
      <c r="I164" s="89">
        <v>0.86124401913875603</v>
      </c>
      <c r="J164" s="89" t="s">
        <v>473</v>
      </c>
      <c r="K164" s="184">
        <v>3</v>
      </c>
      <c r="L164" s="186" t="s">
        <v>473</v>
      </c>
      <c r="M164" s="186"/>
      <c r="N164" s="186"/>
      <c r="O164" s="154"/>
      <c r="P164" s="154"/>
      <c r="Q164" s="154"/>
      <c r="R164" s="153"/>
      <c r="S164" s="153"/>
      <c r="T164" s="190"/>
      <c r="U164" s="190"/>
      <c r="V164" s="190"/>
      <c r="W164" s="190"/>
      <c r="X164" s="190"/>
      <c r="Y164" s="190"/>
      <c r="Z164" s="190"/>
      <c r="AA164" s="190"/>
      <c r="AB164" s="36"/>
    </row>
    <row r="165" spans="1:28" x14ac:dyDescent="0.2">
      <c r="A165" s="86">
        <v>160</v>
      </c>
      <c r="B165" s="85" t="s">
        <v>325</v>
      </c>
      <c r="C165" s="85" t="s">
        <v>326</v>
      </c>
      <c r="D165" s="86" t="str">
        <f t="shared" si="3"/>
        <v/>
      </c>
      <c r="E165" s="89">
        <f>IF(Options!$D$24 = 1, MAX(F165, G165),
IF(Options!$D$25 = 1, AVERAGE(F165,G165),
IF(Options!$D$26 = 1, IFERROR(GEOMEAN(F165, G165), MAX(F165, G165)))))</f>
        <v>0.21531100478469001</v>
      </c>
      <c r="F165" s="89" cm="1">
        <f t="array" ref="F165">IF(Options!$D$18=1, IFERROR(MAX(IF($I$199:$R$199=1,(I165:R165),"")),
     MAX(IF($I$199:$R$199=2,(I165:R165),""))),
IF(Options!$D$19=1, IFERROR(AVERAGE(IF($I$199:$R$199=1,I165:R165,"")),
     AVERAGE(IF($I$199:$R$199=2,(I165:R165),""))),
IF(Options!$D$20=1, IFERROR(IF(OR(IF(ISNUMBER(I165:R165),IF(I$199:R$199 = 1,I165:R165, ""), "")=0), 0, GEOMEAN(IF(ISNUMBER(I165:R165),IF(I$199:R$199 = 1,I165:R165, ""), ""))),
   IF(OR(IF(ISNUMBER(I165:R165),IF(I$199:R$199 = 2,I165:R165, ""), "")=0), 0, GEOMEAN(IF(ISNUMBER(I165:R165),IF(I$199:R$199 = 2,I165:R165, ""), "")))))))</f>
        <v>0.21531100478469001</v>
      </c>
      <c r="G165" s="89" cm="1">
        <f t="array" ref="G165">IF(Options!$D$18=1, IFERROR(MAX(IF($I$200:$R$200=1,(I165:R165),"")),
     MAX(IF($I$200:$R$200=2,(I165:R165),""))),
IF(Options!$D$19=1, IFERROR(AVERAGE(IF($I$200:$R$200=1,(I165:R165),"")),
     AVERAGE(IF($I$200:$R$200=2,(I165:R165),""))),
IF(Options!$D$20=1, IFERROR(IF(OR(IF(ISNUMBER(I165:R165),IF(I$200:R$200 = 1,I165:R165, ""), "")=0), 0, GEOMEAN(IF(ISNUMBER(I165:R165),IF(I$200:R$200 = 1,I165:R165, ""), ""))),
   IF(OR(IF(ISNUMBER(I165:R165),IF(I$200:R$200 = 2,I165:R165, ""), "")=0), 0, GEOMEAN(IF(ISNUMBER(I165:R165),IF(I$200:R$200 = 2,I165:R165, ""), "")))))))</f>
        <v>0</v>
      </c>
      <c r="H165" s="142" t="s">
        <v>326</v>
      </c>
      <c r="I165" s="89">
        <v>0.21531100478469001</v>
      </c>
      <c r="J165" s="89" t="s">
        <v>473</v>
      </c>
      <c r="K165" s="184">
        <v>3</v>
      </c>
      <c r="L165" s="186" t="s">
        <v>473</v>
      </c>
      <c r="M165" s="186"/>
      <c r="N165" s="186"/>
      <c r="O165" s="154"/>
      <c r="P165" s="154"/>
      <c r="Q165" s="154"/>
      <c r="R165" s="153"/>
      <c r="S165" s="153"/>
      <c r="T165" s="190"/>
      <c r="U165" s="190"/>
      <c r="V165" s="190"/>
      <c r="W165" s="190"/>
      <c r="X165" s="190"/>
      <c r="Y165" s="190"/>
      <c r="Z165" s="190"/>
      <c r="AA165" s="190"/>
      <c r="AB165" s="36"/>
    </row>
    <row r="166" spans="1:28" x14ac:dyDescent="0.2">
      <c r="A166" s="86">
        <v>161</v>
      </c>
      <c r="B166" s="85" t="s">
        <v>327</v>
      </c>
      <c r="C166" s="85" t="s">
        <v>328</v>
      </c>
      <c r="D166" s="86" t="str">
        <f t="shared" si="3"/>
        <v/>
      </c>
      <c r="E166" s="89">
        <f>IF(Options!$D$24 = 1, MAX(F166, G166),
IF(Options!$D$25 = 1, AVERAGE(F166,G166),
IF(Options!$D$26 = 1, IFERROR(GEOMEAN(F166, G166), MAX(F166, G166)))))</f>
        <v>1.5550239234449701</v>
      </c>
      <c r="F166" s="89" cm="1">
        <f t="array" ref="F166">IF(Options!$D$18=1, IFERROR(MAX(IF($I$199:$R$199=1,(I166:R166),"")),
     MAX(IF($I$199:$R$199=2,(I166:R166),""))),
IF(Options!$D$19=1, IFERROR(AVERAGE(IF($I$199:$R$199=1,I166:R166,"")),
     AVERAGE(IF($I$199:$R$199=2,(I166:R166),""))),
IF(Options!$D$20=1, IFERROR(IF(OR(IF(ISNUMBER(I166:R166),IF(I$199:R$199 = 1,I166:R166, ""), "")=0), 0, GEOMEAN(IF(ISNUMBER(I166:R166),IF(I$199:R$199 = 1,I166:R166, ""), ""))),
   IF(OR(IF(ISNUMBER(I166:R166),IF(I$199:R$199 = 2,I166:R166, ""), "")=0), 0, GEOMEAN(IF(ISNUMBER(I166:R166),IF(I$199:R$199 = 2,I166:R166, ""), "")))))))</f>
        <v>1.5550239234449701</v>
      </c>
      <c r="G166" s="89" cm="1">
        <f t="array" ref="G166">IF(Options!$D$18=1, IFERROR(MAX(IF($I$200:$R$200=1,(I166:R166),"")),
     MAX(IF($I$200:$R$200=2,(I166:R166),""))),
IF(Options!$D$19=1, IFERROR(AVERAGE(IF($I$200:$R$200=1,(I166:R166),"")),
     AVERAGE(IF($I$200:$R$200=2,(I166:R166),""))),
IF(Options!$D$20=1, IFERROR(IF(OR(IF(ISNUMBER(I166:R166),IF(I$200:R$200 = 1,I166:R166, ""), "")=0), 0, GEOMEAN(IF(ISNUMBER(I166:R166),IF(I$200:R$200 = 1,I166:R166, ""), ""))),
   IF(OR(IF(ISNUMBER(I166:R166),IF(I$200:R$200 = 2,I166:R166, ""), "")=0), 0, GEOMEAN(IF(ISNUMBER(I166:R166),IF(I$200:R$200 = 2,I166:R166, ""), "")))))))</f>
        <v>0</v>
      </c>
      <c r="H166" s="142" t="s">
        <v>328</v>
      </c>
      <c r="I166" s="89">
        <v>1.5550239234449701</v>
      </c>
      <c r="J166" s="89" t="s">
        <v>473</v>
      </c>
      <c r="K166" s="184">
        <v>3</v>
      </c>
      <c r="L166" s="186" t="s">
        <v>473</v>
      </c>
      <c r="M166" s="186"/>
      <c r="N166" s="186"/>
      <c r="O166" s="154"/>
      <c r="P166" s="154"/>
      <c r="Q166" s="154"/>
      <c r="R166" s="153"/>
      <c r="S166" s="153"/>
      <c r="T166" s="190"/>
      <c r="U166" s="190"/>
      <c r="V166" s="190"/>
      <c r="W166" s="190"/>
      <c r="X166" s="190"/>
      <c r="Y166" s="190"/>
      <c r="Z166" s="190"/>
      <c r="AA166" s="190"/>
      <c r="AB166" s="36"/>
    </row>
    <row r="167" spans="1:28" x14ac:dyDescent="0.2">
      <c r="A167" s="86">
        <v>162</v>
      </c>
      <c r="B167" s="85" t="s">
        <v>329</v>
      </c>
      <c r="C167" s="85" t="s">
        <v>330</v>
      </c>
      <c r="D167" s="86" t="str">
        <f t="shared" si="3"/>
        <v/>
      </c>
      <c r="E167" s="89">
        <f>IF(Options!$D$24 = 1, MAX(F167, G167),
IF(Options!$D$25 = 1, AVERAGE(F167,G167),
IF(Options!$D$26 = 1, IFERROR(GEOMEAN(F167, G167), MAX(F167, G167)))))</f>
        <v>7.9186602870813401</v>
      </c>
      <c r="F167" s="89" cm="1">
        <f t="array" ref="F167">IF(Options!$D$18=1, IFERROR(MAX(IF($I$199:$R$199=1,(I167:R167),"")),
     MAX(IF($I$199:$R$199=2,(I167:R167),""))),
IF(Options!$D$19=1, IFERROR(AVERAGE(IF($I$199:$R$199=1,I167:R167,"")),
     AVERAGE(IF($I$199:$R$199=2,(I167:R167),""))),
IF(Options!$D$20=1, IFERROR(IF(OR(IF(ISNUMBER(I167:R167),IF(I$199:R$199 = 1,I167:R167, ""), "")=0), 0, GEOMEAN(IF(ISNUMBER(I167:R167),IF(I$199:R$199 = 1,I167:R167, ""), ""))),
   IF(OR(IF(ISNUMBER(I167:R167),IF(I$199:R$199 = 2,I167:R167, ""), "")=0), 0, GEOMEAN(IF(ISNUMBER(I167:R167),IF(I$199:R$199 = 2,I167:R167, ""), "")))))))</f>
        <v>7.9186602870813401</v>
      </c>
      <c r="G167" s="89" cm="1">
        <f t="array" ref="G167">IF(Options!$D$18=1, IFERROR(MAX(IF($I$200:$R$200=1,(I167:R167),"")),
     MAX(IF($I$200:$R$200=2,(I167:R167),""))),
IF(Options!$D$19=1, IFERROR(AVERAGE(IF($I$200:$R$200=1,(I167:R167),"")),
     AVERAGE(IF($I$200:$R$200=2,(I167:R167),""))),
IF(Options!$D$20=1, IFERROR(IF(OR(IF(ISNUMBER(I167:R167),IF(I$200:R$200 = 1,I167:R167, ""), "")=0), 0, GEOMEAN(IF(ISNUMBER(I167:R167),IF(I$200:R$200 = 1,I167:R167, ""), ""))),
   IF(OR(IF(ISNUMBER(I167:R167),IF(I$200:R$200 = 2,I167:R167, ""), "")=0), 0, GEOMEAN(IF(ISNUMBER(I167:R167),IF(I$200:R$200 = 2,I167:R167, ""), "")))))))</f>
        <v>0</v>
      </c>
      <c r="H167" s="142" t="s">
        <v>330</v>
      </c>
      <c r="I167" s="89">
        <v>7.9186602870813401</v>
      </c>
      <c r="J167" s="89" t="s">
        <v>473</v>
      </c>
      <c r="K167" s="184" t="s">
        <v>473</v>
      </c>
      <c r="L167" s="186" t="s">
        <v>473</v>
      </c>
      <c r="M167" s="186"/>
      <c r="N167" s="186"/>
      <c r="O167" s="154"/>
      <c r="P167" s="154"/>
      <c r="Q167" s="154"/>
      <c r="R167" s="153"/>
      <c r="S167" s="153"/>
      <c r="T167" s="190"/>
      <c r="U167" s="190"/>
      <c r="V167" s="190"/>
      <c r="W167" s="190"/>
      <c r="X167" s="190"/>
      <c r="Y167" s="190"/>
      <c r="Z167" s="190"/>
      <c r="AA167" s="190"/>
      <c r="AB167" s="36"/>
    </row>
    <row r="168" spans="1:28" x14ac:dyDescent="0.2">
      <c r="A168" s="86">
        <v>163</v>
      </c>
      <c r="B168" s="85" t="s">
        <v>331</v>
      </c>
      <c r="C168" s="85" t="s">
        <v>332</v>
      </c>
      <c r="D168" s="86" t="str">
        <f t="shared" si="3"/>
        <v/>
      </c>
      <c r="E168" s="89">
        <f>IF(Options!$D$24 = 1, MAX(F168, G168),
IF(Options!$D$25 = 1, AVERAGE(F168,G168),
IF(Options!$D$26 = 1, IFERROR(GEOMEAN(F168, G168), MAX(F168, G168)))))</f>
        <v>2.2009569377990399</v>
      </c>
      <c r="F168" s="89" cm="1">
        <f t="array" ref="F168">IF(Options!$D$18=1, IFERROR(MAX(IF($I$199:$R$199=1,(I168:R168),"")),
     MAX(IF($I$199:$R$199=2,(I168:R168),""))),
IF(Options!$D$19=1, IFERROR(AVERAGE(IF($I$199:$R$199=1,I168:R168,"")),
     AVERAGE(IF($I$199:$R$199=2,(I168:R168),""))),
IF(Options!$D$20=1, IFERROR(IF(OR(IF(ISNUMBER(I168:R168),IF(I$199:R$199 = 1,I168:R168, ""), "")=0), 0, GEOMEAN(IF(ISNUMBER(I168:R168),IF(I$199:R$199 = 1,I168:R168, ""), ""))),
   IF(OR(IF(ISNUMBER(I168:R168),IF(I$199:R$199 = 2,I168:R168, ""), "")=0), 0, GEOMEAN(IF(ISNUMBER(I168:R168),IF(I$199:R$199 = 2,I168:R168, ""), "")))))))</f>
        <v>2.2009569377990399</v>
      </c>
      <c r="G168" s="89" cm="1">
        <f t="array" ref="G168">IF(Options!$D$18=1, IFERROR(MAX(IF($I$200:$R$200=1,(I168:R168),"")),
     MAX(IF($I$200:$R$200=2,(I168:R168),""))),
IF(Options!$D$19=1, IFERROR(AVERAGE(IF($I$200:$R$200=1,(I168:R168),"")),
     AVERAGE(IF($I$200:$R$200=2,(I168:R168),""))),
IF(Options!$D$20=1, IFERROR(IF(OR(IF(ISNUMBER(I168:R168),IF(I$200:R$200 = 1,I168:R168, ""), "")=0), 0, GEOMEAN(IF(ISNUMBER(I168:R168),IF(I$200:R$200 = 1,I168:R168, ""), ""))),
   IF(OR(IF(ISNUMBER(I168:R168),IF(I$200:R$200 = 2,I168:R168, ""), "")=0), 0, GEOMEAN(IF(ISNUMBER(I168:R168),IF(I$200:R$200 = 2,I168:R168, ""), "")))))))</f>
        <v>0</v>
      </c>
      <c r="H168" s="142" t="s">
        <v>332</v>
      </c>
      <c r="I168" s="89">
        <v>2.2009569377990399</v>
      </c>
      <c r="J168" s="89" t="s">
        <v>473</v>
      </c>
      <c r="K168" s="184">
        <v>3</v>
      </c>
      <c r="L168" s="186" t="s">
        <v>473</v>
      </c>
      <c r="M168" s="186"/>
      <c r="N168" s="186"/>
      <c r="O168" s="154"/>
      <c r="P168" s="154"/>
      <c r="Q168" s="154"/>
      <c r="R168" s="153"/>
      <c r="S168" s="153"/>
      <c r="T168" s="190"/>
      <c r="U168" s="190"/>
      <c r="V168" s="190"/>
      <c r="W168" s="190"/>
      <c r="X168" s="190"/>
      <c r="Y168" s="190"/>
      <c r="Z168" s="190"/>
      <c r="AA168" s="190"/>
      <c r="AB168" s="36"/>
    </row>
    <row r="169" spans="1:28" x14ac:dyDescent="0.2">
      <c r="A169" s="86">
        <v>164</v>
      </c>
      <c r="B169" s="85" t="s">
        <v>333</v>
      </c>
      <c r="C169" s="85" t="s">
        <v>334</v>
      </c>
      <c r="D169" s="86" t="str">
        <f t="shared" si="3"/>
        <v/>
      </c>
      <c r="E169" s="89">
        <f>IF(Options!$D$24 = 1, MAX(F169, G169),
IF(Options!$D$25 = 1, AVERAGE(F169,G169),
IF(Options!$D$26 = 1, IFERROR(GEOMEAN(F169, G169), MAX(F169, G169)))))</f>
        <v>7.8563660835196254</v>
      </c>
      <c r="F169" s="89" cm="1">
        <f t="array" ref="F169">IF(Options!$D$18=1, IFERROR(MAX(IF($I$199:$R$199=1,(I169:R169),"")),
     MAX(IF($I$199:$R$199=2,(I169:R169),""))),
IF(Options!$D$19=1, IFERROR(AVERAGE(IF($I$199:$R$199=1,I169:R169,"")),
     AVERAGE(IF($I$199:$R$199=2,(I169:R169),""))),
IF(Options!$D$20=1, IFERROR(IF(OR(IF(ISNUMBER(I169:R169),IF(I$199:R$199 = 1,I169:R169, ""), "")=0), 0, GEOMEAN(IF(ISNUMBER(I169:R169),IF(I$199:R$199 = 1,I169:R169, ""), ""))),
   IF(OR(IF(ISNUMBER(I169:R169),IF(I$199:R$199 = 2,I169:R169, ""), "")=0), 0, GEOMEAN(IF(ISNUMBER(I169:R169),IF(I$199:R$199 = 2,I169:R169, ""), "")))))))</f>
        <v>6.1722488038277499</v>
      </c>
      <c r="G169" s="89" cm="1">
        <f t="array" ref="G169">IF(Options!$D$18=1, IFERROR(MAX(IF($I$200:$R$200=1,(I169:R169),"")),
     MAX(IF($I$200:$R$200=2,(I169:R169),""))),
IF(Options!$D$19=1, IFERROR(AVERAGE(IF($I$200:$R$200=1,(I169:R169),"")),
     AVERAGE(IF($I$200:$R$200=2,(I169:R169),""))),
IF(Options!$D$20=1, IFERROR(IF(OR(IF(ISNUMBER(I169:R169),IF(I$200:R$200 = 1,I169:R169, ""), "")=0), 0, GEOMEAN(IF(ISNUMBER(I169:R169),IF(I$200:R$200 = 1,I169:R169, ""), ""))),
   IF(OR(IF(ISNUMBER(I169:R169),IF(I$200:R$200 = 2,I169:R169, ""), "")=0), 0, GEOMEAN(IF(ISNUMBER(I169:R169),IF(I$200:R$200 = 2,I169:R169, ""), "")))))))</f>
        <v>10</v>
      </c>
      <c r="H169" s="142" t="s">
        <v>334</v>
      </c>
      <c r="I169" s="89">
        <v>6.1722488038277499</v>
      </c>
      <c r="J169" s="89" t="s">
        <v>473</v>
      </c>
      <c r="K169" s="184" t="s">
        <v>473</v>
      </c>
      <c r="L169" s="186">
        <v>10</v>
      </c>
      <c r="M169" s="186"/>
      <c r="N169" s="186"/>
      <c r="O169" s="154"/>
      <c r="P169" s="154"/>
      <c r="Q169" s="154"/>
      <c r="R169" s="153"/>
      <c r="S169" s="153"/>
      <c r="T169" s="190"/>
      <c r="U169" s="190"/>
      <c r="V169" s="190"/>
      <c r="W169" s="190"/>
      <c r="X169" s="190"/>
      <c r="Y169" s="190"/>
      <c r="Z169" s="190"/>
      <c r="AA169" s="190"/>
      <c r="AB169" s="36"/>
    </row>
    <row r="170" spans="1:28" x14ac:dyDescent="0.2">
      <c r="A170" s="86">
        <v>165</v>
      </c>
      <c r="B170" s="85" t="s">
        <v>335</v>
      </c>
      <c r="C170" s="85" t="s">
        <v>336</v>
      </c>
      <c r="D170" s="86" t="str">
        <f t="shared" si="3"/>
        <v/>
      </c>
      <c r="E170" s="89">
        <f>IF(Options!$D$24 = 1, MAX(F170, G170),
IF(Options!$D$25 = 1, AVERAGE(F170,G170),
IF(Options!$D$26 = 1, IFERROR(GEOMEAN(F170, G170), MAX(F170, G170)))))</f>
        <v>8.3666002653407556</v>
      </c>
      <c r="F170" s="89" cm="1">
        <f t="array" ref="F170">IF(Options!$D$18=1, IFERROR(MAX(IF($I$199:$R$199=1,(I170:R170),"")),
     MAX(IF($I$199:$R$199=2,(I170:R170),""))),
IF(Options!$D$19=1, IFERROR(AVERAGE(IF($I$199:$R$199=1,I170:R170,"")),
     AVERAGE(IF($I$199:$R$199=2,(I170:R170),""))),
IF(Options!$D$20=1, IFERROR(IF(OR(IF(ISNUMBER(I170:R170),IF(I$199:R$199 = 1,I170:R170, ""), "")=0), 0, GEOMEAN(IF(ISNUMBER(I170:R170),IF(I$199:R$199 = 1,I170:R170, ""), ""))),
   IF(OR(IF(ISNUMBER(I170:R170),IF(I$199:R$199 = 2,I170:R170, ""), "")=0), 0, GEOMEAN(IF(ISNUMBER(I170:R170),IF(I$199:R$199 = 2,I170:R170, ""), "")))))))</f>
        <v>10</v>
      </c>
      <c r="G170" s="89" cm="1">
        <f t="array" ref="G170">IF(Options!$D$18=1, IFERROR(MAX(IF($I$200:$R$200=1,(I170:R170),"")),
     MAX(IF($I$200:$R$200=2,(I170:R170),""))),
IF(Options!$D$19=1, IFERROR(AVERAGE(IF($I$200:$R$200=1,(I170:R170),"")),
     AVERAGE(IF($I$200:$R$200=2,(I170:R170),""))),
IF(Options!$D$20=1, IFERROR(IF(OR(IF(ISNUMBER(I170:R170),IF(I$200:R$200 = 1,I170:R170, ""), "")=0), 0, GEOMEAN(IF(ISNUMBER(I170:R170),IF(I$200:R$200 = 1,I170:R170, ""), ""))),
   IF(OR(IF(ISNUMBER(I170:R170),IF(I$200:R$200 = 2,I170:R170, ""), "")=0), 0, GEOMEAN(IF(ISNUMBER(I170:R170),IF(I$200:R$200 = 2,I170:R170, ""), "")))))))</f>
        <v>7</v>
      </c>
      <c r="H170" s="142" t="s">
        <v>336</v>
      </c>
      <c r="I170" s="89">
        <v>10</v>
      </c>
      <c r="J170" s="89">
        <v>7</v>
      </c>
      <c r="K170" s="184">
        <v>5</v>
      </c>
      <c r="L170" s="186" t="s">
        <v>473</v>
      </c>
      <c r="M170" s="186"/>
      <c r="N170" s="186"/>
      <c r="O170" s="154"/>
      <c r="P170" s="154"/>
      <c r="Q170" s="154"/>
      <c r="R170" s="153"/>
      <c r="S170" s="153"/>
      <c r="T170" s="190"/>
      <c r="U170" s="190"/>
      <c r="V170" s="190"/>
      <c r="W170" s="190"/>
      <c r="X170" s="190"/>
      <c r="Y170" s="190"/>
      <c r="Z170" s="190"/>
      <c r="AA170" s="190"/>
      <c r="AB170" s="36"/>
    </row>
    <row r="171" spans="1:28" x14ac:dyDescent="0.2">
      <c r="A171" s="86">
        <v>166</v>
      </c>
      <c r="B171" s="85" t="s">
        <v>337</v>
      </c>
      <c r="C171" s="85" t="s">
        <v>338</v>
      </c>
      <c r="D171" s="86" t="str">
        <f t="shared" ref="D171:D195" si="4">IF(H171 &lt;&gt; C171, "Countries don't match", "")</f>
        <v/>
      </c>
      <c r="E171" s="89">
        <f>IF(Options!$D$24 = 1, MAX(F171, G171),
IF(Options!$D$25 = 1, AVERAGE(F171,G171),
IF(Options!$D$26 = 1, IFERROR(GEOMEAN(F171, G171), MAX(F171, G171)))))</f>
        <v>8.6842105263157894</v>
      </c>
      <c r="F171" s="89" cm="1">
        <f t="array" ref="F171">IF(Options!$D$18=1, IFERROR(MAX(IF($I$199:$R$199=1,(I171:R171),"")),
     MAX(IF($I$199:$R$199=2,(I171:R171),""))),
IF(Options!$D$19=1, IFERROR(AVERAGE(IF($I$199:$R$199=1,I171:R171,"")),
     AVERAGE(IF($I$199:$R$199=2,(I171:R171),""))),
IF(Options!$D$20=1, IFERROR(IF(OR(IF(ISNUMBER(I171:R171),IF(I$199:R$199 = 1,I171:R171, ""), "")=0), 0, GEOMEAN(IF(ISNUMBER(I171:R171),IF(I$199:R$199 = 1,I171:R171, ""), ""))),
   IF(OR(IF(ISNUMBER(I171:R171),IF(I$199:R$199 = 2,I171:R171, ""), "")=0), 0, GEOMEAN(IF(ISNUMBER(I171:R171),IF(I$199:R$199 = 2,I171:R171, ""), "")))))))</f>
        <v>8.6842105263157894</v>
      </c>
      <c r="G171" s="89" cm="1">
        <f t="array" ref="G171">IF(Options!$D$18=1, IFERROR(MAX(IF($I$200:$R$200=1,(I171:R171),"")),
     MAX(IF($I$200:$R$200=2,(I171:R171),""))),
IF(Options!$D$19=1, IFERROR(AVERAGE(IF($I$200:$R$200=1,(I171:R171),"")),
     AVERAGE(IF($I$200:$R$200=2,(I171:R171),""))),
IF(Options!$D$20=1, IFERROR(IF(OR(IF(ISNUMBER(I171:R171),IF(I$200:R$200 = 1,I171:R171, ""), "")=0), 0, GEOMEAN(IF(ISNUMBER(I171:R171),IF(I$200:R$200 = 1,I171:R171, ""), ""))),
   IF(OR(IF(ISNUMBER(I171:R171),IF(I$200:R$200 = 2,I171:R171, ""), "")=0), 0, GEOMEAN(IF(ISNUMBER(I171:R171),IF(I$200:R$200 = 2,I171:R171, ""), "")))))))</f>
        <v>0</v>
      </c>
      <c r="H171" s="142" t="s">
        <v>338</v>
      </c>
      <c r="I171" s="89">
        <v>8.6842105263157894</v>
      </c>
      <c r="J171" s="89" t="s">
        <v>473</v>
      </c>
      <c r="K171" s="184">
        <v>1</v>
      </c>
      <c r="L171" s="186" t="s">
        <v>473</v>
      </c>
      <c r="M171" s="186"/>
      <c r="N171" s="186"/>
      <c r="O171" s="154"/>
      <c r="P171" s="154"/>
      <c r="Q171" s="154"/>
      <c r="R171" s="153"/>
      <c r="S171" s="153"/>
      <c r="T171" s="190"/>
      <c r="U171" s="190"/>
      <c r="V171" s="190"/>
      <c r="W171" s="190"/>
      <c r="X171" s="190"/>
      <c r="Y171" s="190"/>
      <c r="Z171" s="190"/>
      <c r="AA171" s="190"/>
      <c r="AB171" s="36"/>
    </row>
    <row r="172" spans="1:28" x14ac:dyDescent="0.2">
      <c r="A172" s="86">
        <v>167</v>
      </c>
      <c r="B172" s="85" t="s">
        <v>339</v>
      </c>
      <c r="C172" s="85" t="s">
        <v>340</v>
      </c>
      <c r="D172" s="86" t="str">
        <f t="shared" si="4"/>
        <v/>
      </c>
      <c r="E172" s="89">
        <f>IF(Options!$D$24 = 1, MAX(F172, G172),
IF(Options!$D$25 = 1, AVERAGE(F172,G172),
IF(Options!$D$26 = 1, IFERROR(GEOMEAN(F172, G172), MAX(F172, G172)))))</f>
        <v>3.5645933014354099</v>
      </c>
      <c r="F172" s="89" cm="1">
        <f t="array" ref="F172">IF(Options!$D$18=1, IFERROR(MAX(IF($I$199:$R$199=1,(I172:R172),"")),
     MAX(IF($I$199:$R$199=2,(I172:R172),""))),
IF(Options!$D$19=1, IFERROR(AVERAGE(IF($I$199:$R$199=1,I172:R172,"")),
     AVERAGE(IF($I$199:$R$199=2,(I172:R172),""))),
IF(Options!$D$20=1, IFERROR(IF(OR(IF(ISNUMBER(I172:R172),IF(I$199:R$199 = 1,I172:R172, ""), "")=0), 0, GEOMEAN(IF(ISNUMBER(I172:R172),IF(I$199:R$199 = 1,I172:R172, ""), ""))),
   IF(OR(IF(ISNUMBER(I172:R172),IF(I$199:R$199 = 2,I172:R172, ""), "")=0), 0, GEOMEAN(IF(ISNUMBER(I172:R172),IF(I$199:R$199 = 2,I172:R172, ""), "")))))))</f>
        <v>3.5645933014354099</v>
      </c>
      <c r="G172" s="89" cm="1">
        <f t="array" ref="G172">IF(Options!$D$18=1, IFERROR(MAX(IF($I$200:$R$200=1,(I172:R172),"")),
     MAX(IF($I$200:$R$200=2,(I172:R172),""))),
IF(Options!$D$19=1, IFERROR(AVERAGE(IF($I$200:$R$200=1,(I172:R172),"")),
     AVERAGE(IF($I$200:$R$200=2,(I172:R172),""))),
IF(Options!$D$20=1, IFERROR(IF(OR(IF(ISNUMBER(I172:R172),IF(I$200:R$200 = 1,I172:R172, ""), "")=0), 0, GEOMEAN(IF(ISNUMBER(I172:R172),IF(I$200:R$200 = 1,I172:R172, ""), ""))),
   IF(OR(IF(ISNUMBER(I172:R172),IF(I$200:R$200 = 2,I172:R172, ""), "")=0), 0, GEOMEAN(IF(ISNUMBER(I172:R172),IF(I$200:R$200 = 2,I172:R172, ""), "")))))))</f>
        <v>0</v>
      </c>
      <c r="H172" s="142" t="s">
        <v>340</v>
      </c>
      <c r="I172" s="89">
        <v>3.5645933014354099</v>
      </c>
      <c r="J172" s="89" t="s">
        <v>473</v>
      </c>
      <c r="K172" s="184">
        <v>1</v>
      </c>
      <c r="L172" s="186" t="s">
        <v>473</v>
      </c>
      <c r="M172" s="186"/>
      <c r="N172" s="186"/>
      <c r="O172" s="154"/>
      <c r="P172" s="154"/>
      <c r="Q172" s="154"/>
      <c r="R172" s="153"/>
      <c r="S172" s="153"/>
      <c r="T172" s="190"/>
      <c r="U172" s="190"/>
      <c r="V172" s="190"/>
      <c r="W172" s="190"/>
      <c r="X172" s="190"/>
      <c r="Y172" s="190"/>
      <c r="Z172" s="190"/>
      <c r="AA172" s="190"/>
      <c r="AB172" s="36"/>
    </row>
    <row r="173" spans="1:28" x14ac:dyDescent="0.2">
      <c r="A173" s="86">
        <v>168</v>
      </c>
      <c r="B173" s="85" t="s">
        <v>341</v>
      </c>
      <c r="C173" s="85" t="s">
        <v>342</v>
      </c>
      <c r="D173" s="86" t="str">
        <f t="shared" si="4"/>
        <v/>
      </c>
      <c r="E173" s="89">
        <f>IF(Options!$D$24 = 1, MAX(F173, G173),
IF(Options!$D$25 = 1, AVERAGE(F173,G173),
IF(Options!$D$26 = 1, IFERROR(GEOMEAN(F173, G173), MAX(F173, G173)))))</f>
        <v>5.9090909090909101</v>
      </c>
      <c r="F173" s="89" cm="1">
        <f t="array" ref="F173">IF(Options!$D$18=1, IFERROR(MAX(IF($I$199:$R$199=1,(I173:R173),"")),
     MAX(IF($I$199:$R$199=2,(I173:R173),""))),
IF(Options!$D$19=1, IFERROR(AVERAGE(IF($I$199:$R$199=1,I173:R173,"")),
     AVERAGE(IF($I$199:$R$199=2,(I173:R173),""))),
IF(Options!$D$20=1, IFERROR(IF(OR(IF(ISNUMBER(I173:R173),IF(I$199:R$199 = 1,I173:R173, ""), "")=0), 0, GEOMEAN(IF(ISNUMBER(I173:R173),IF(I$199:R$199 = 1,I173:R173, ""), ""))),
   IF(OR(IF(ISNUMBER(I173:R173),IF(I$199:R$199 = 2,I173:R173, ""), "")=0), 0, GEOMEAN(IF(ISNUMBER(I173:R173),IF(I$199:R$199 = 2,I173:R173, ""), "")))))))</f>
        <v>5.9090909090909101</v>
      </c>
      <c r="G173" s="89" cm="1">
        <f t="array" ref="G173">IF(Options!$D$18=1, IFERROR(MAX(IF($I$200:$R$200=1,(I173:R173),"")),
     MAX(IF($I$200:$R$200=2,(I173:R173),""))),
IF(Options!$D$19=1, IFERROR(AVERAGE(IF($I$200:$R$200=1,(I173:R173),"")),
     AVERAGE(IF($I$200:$R$200=2,(I173:R173),""))),
IF(Options!$D$20=1, IFERROR(IF(OR(IF(ISNUMBER(I173:R173),IF(I$200:R$200 = 1,I173:R173, ""), "")=0), 0, GEOMEAN(IF(ISNUMBER(I173:R173),IF(I$200:R$200 = 1,I173:R173, ""), ""))),
   IF(OR(IF(ISNUMBER(I173:R173),IF(I$200:R$200 = 2,I173:R173, ""), "")=0), 0, GEOMEAN(IF(ISNUMBER(I173:R173),IF(I$200:R$200 = 2,I173:R173, ""), "")))))))</f>
        <v>0</v>
      </c>
      <c r="H173" s="142" t="s">
        <v>342</v>
      </c>
      <c r="I173" s="89">
        <v>5.9090909090909101</v>
      </c>
      <c r="J173" s="89" t="s">
        <v>473</v>
      </c>
      <c r="K173" s="184">
        <v>5</v>
      </c>
      <c r="L173" s="186" t="s">
        <v>473</v>
      </c>
      <c r="M173" s="186"/>
      <c r="N173" s="186"/>
      <c r="O173" s="154"/>
      <c r="P173" s="154"/>
      <c r="Q173" s="154"/>
      <c r="R173" s="153"/>
      <c r="S173" s="153"/>
      <c r="T173" s="190"/>
      <c r="U173" s="190"/>
      <c r="V173" s="190"/>
      <c r="W173" s="190"/>
      <c r="X173" s="190"/>
      <c r="Y173" s="190"/>
      <c r="Z173" s="190"/>
      <c r="AA173" s="190"/>
      <c r="AB173" s="36"/>
    </row>
    <row r="174" spans="1:28" x14ac:dyDescent="0.2">
      <c r="A174" s="86">
        <v>169</v>
      </c>
      <c r="B174" s="85" t="s">
        <v>343</v>
      </c>
      <c r="C174" s="85" t="s">
        <v>344</v>
      </c>
      <c r="D174" s="86" t="str">
        <f t="shared" si="4"/>
        <v/>
      </c>
      <c r="E174" s="89">
        <f>IF(Options!$D$24 = 1, MAX(F174, G174),
IF(Options!$D$25 = 1, AVERAGE(F174,G174),
IF(Options!$D$26 = 1, IFERROR(GEOMEAN(F174, G174), MAX(F174, G174)))))</f>
        <v>3.2775119617224902</v>
      </c>
      <c r="F174" s="89" cm="1">
        <f t="array" ref="F174">IF(Options!$D$18=1, IFERROR(MAX(IF($I$199:$R$199=1,(I174:R174),"")),
     MAX(IF($I$199:$R$199=2,(I174:R174),""))),
IF(Options!$D$19=1, IFERROR(AVERAGE(IF($I$199:$R$199=1,I174:R174,"")),
     AVERAGE(IF($I$199:$R$199=2,(I174:R174),""))),
IF(Options!$D$20=1, IFERROR(IF(OR(IF(ISNUMBER(I174:R174),IF(I$199:R$199 = 1,I174:R174, ""), "")=0), 0, GEOMEAN(IF(ISNUMBER(I174:R174),IF(I$199:R$199 = 1,I174:R174, ""), ""))),
   IF(OR(IF(ISNUMBER(I174:R174),IF(I$199:R$199 = 2,I174:R174, ""), "")=0), 0, GEOMEAN(IF(ISNUMBER(I174:R174),IF(I$199:R$199 = 2,I174:R174, ""), "")))))))</f>
        <v>3.2775119617224902</v>
      </c>
      <c r="G174" s="89" cm="1">
        <f t="array" ref="G174">IF(Options!$D$18=1, IFERROR(MAX(IF($I$200:$R$200=1,(I174:R174),"")),
     MAX(IF($I$200:$R$200=2,(I174:R174),""))),
IF(Options!$D$19=1, IFERROR(AVERAGE(IF($I$200:$R$200=1,(I174:R174),"")),
     AVERAGE(IF($I$200:$R$200=2,(I174:R174),""))),
IF(Options!$D$20=1, IFERROR(IF(OR(IF(ISNUMBER(I174:R174),IF(I$200:R$200 = 1,I174:R174, ""), "")=0), 0, GEOMEAN(IF(ISNUMBER(I174:R174),IF(I$200:R$200 = 1,I174:R174, ""), ""))),
   IF(OR(IF(ISNUMBER(I174:R174),IF(I$200:R$200 = 2,I174:R174, ""), "")=0), 0, GEOMEAN(IF(ISNUMBER(I174:R174),IF(I$200:R$200 = 2,I174:R174, ""), "")))))))</f>
        <v>0</v>
      </c>
      <c r="H174" s="142" t="s">
        <v>344</v>
      </c>
      <c r="I174" s="89">
        <v>3.2775119617224902</v>
      </c>
      <c r="J174" s="89" t="s">
        <v>473</v>
      </c>
      <c r="K174" s="184" t="s">
        <v>473</v>
      </c>
      <c r="L174" s="186" t="s">
        <v>473</v>
      </c>
      <c r="M174" s="186"/>
      <c r="N174" s="186"/>
      <c r="O174" s="154"/>
      <c r="P174" s="154"/>
      <c r="Q174" s="154"/>
      <c r="R174" s="153"/>
      <c r="S174" s="153"/>
      <c r="T174" s="190"/>
      <c r="U174" s="190"/>
      <c r="V174" s="190"/>
      <c r="W174" s="190"/>
      <c r="X174" s="190"/>
      <c r="Y174" s="190"/>
      <c r="Z174" s="190"/>
      <c r="AA174" s="190"/>
      <c r="AB174" s="36"/>
    </row>
    <row r="175" spans="1:28" x14ac:dyDescent="0.2">
      <c r="A175" s="86">
        <v>170</v>
      </c>
      <c r="B175" s="85" t="s">
        <v>345</v>
      </c>
      <c r="C175" s="85" t="s">
        <v>346</v>
      </c>
      <c r="D175" s="86" t="str">
        <f t="shared" si="4"/>
        <v/>
      </c>
      <c r="E175" s="89">
        <f>IF(Options!$D$24 = 1, MAX(F175, G175),
IF(Options!$D$25 = 1, AVERAGE(F175,G175),
IF(Options!$D$26 = 1, IFERROR(GEOMEAN(F175, G175), MAX(F175, G175)))))</f>
        <v>9.3062200956937797</v>
      </c>
      <c r="F175" s="89" cm="1">
        <f t="array" ref="F175">IF(Options!$D$18=1, IFERROR(MAX(IF($I$199:$R$199=1,(I175:R175),"")),
     MAX(IF($I$199:$R$199=2,(I175:R175),""))),
IF(Options!$D$19=1, IFERROR(AVERAGE(IF($I$199:$R$199=1,I175:R175,"")),
     AVERAGE(IF($I$199:$R$199=2,(I175:R175),""))),
IF(Options!$D$20=1, IFERROR(IF(OR(IF(ISNUMBER(I175:R175),IF(I$199:R$199 = 1,I175:R175, ""), "")=0), 0, GEOMEAN(IF(ISNUMBER(I175:R175),IF(I$199:R$199 = 1,I175:R175, ""), ""))),
   IF(OR(IF(ISNUMBER(I175:R175),IF(I$199:R$199 = 2,I175:R175, ""), "")=0), 0, GEOMEAN(IF(ISNUMBER(I175:R175),IF(I$199:R$199 = 2,I175:R175, ""), "")))))))</f>
        <v>9.3062200956937797</v>
      </c>
      <c r="G175" s="89" cm="1">
        <f t="array" ref="G175">IF(Options!$D$18=1, IFERROR(MAX(IF($I$200:$R$200=1,(I175:R175),"")),
     MAX(IF($I$200:$R$200=2,(I175:R175),""))),
IF(Options!$D$19=1, IFERROR(AVERAGE(IF($I$200:$R$200=1,(I175:R175),"")),
     AVERAGE(IF($I$200:$R$200=2,(I175:R175),""))),
IF(Options!$D$20=1, IFERROR(IF(OR(IF(ISNUMBER(I175:R175),IF(I$200:R$200 = 1,I175:R175, ""), "")=0), 0, GEOMEAN(IF(ISNUMBER(I175:R175),IF(I$200:R$200 = 1,I175:R175, ""), ""))),
   IF(OR(IF(ISNUMBER(I175:R175),IF(I$200:R$200 = 2,I175:R175, ""), "")=0), 0, GEOMEAN(IF(ISNUMBER(I175:R175),IF(I$200:R$200 = 2,I175:R175, ""), "")))))))</f>
        <v>0</v>
      </c>
      <c r="H175" s="142" t="s">
        <v>346</v>
      </c>
      <c r="I175" s="89">
        <v>9.3062200956937797</v>
      </c>
      <c r="J175" s="89" t="s">
        <v>473</v>
      </c>
      <c r="K175" s="184">
        <v>1</v>
      </c>
      <c r="L175" s="186" t="s">
        <v>473</v>
      </c>
      <c r="M175" s="186"/>
      <c r="N175" s="186"/>
      <c r="O175" s="154"/>
      <c r="P175" s="154"/>
      <c r="Q175" s="154"/>
      <c r="R175" s="153"/>
      <c r="S175" s="153"/>
      <c r="T175" s="190"/>
      <c r="U175" s="190"/>
      <c r="V175" s="190"/>
      <c r="W175" s="190"/>
      <c r="X175" s="190"/>
      <c r="Y175" s="190"/>
      <c r="Z175" s="190"/>
      <c r="AA175" s="190"/>
      <c r="AB175" s="36"/>
    </row>
    <row r="176" spans="1:28" x14ac:dyDescent="0.2">
      <c r="A176" s="86">
        <v>171</v>
      </c>
      <c r="B176" s="85" t="s">
        <v>347</v>
      </c>
      <c r="C176" s="85" t="s">
        <v>348</v>
      </c>
      <c r="D176" s="86" t="str">
        <f t="shared" si="4"/>
        <v/>
      </c>
      <c r="E176" s="89">
        <f>IF(Options!$D$24 = 1, MAX(F176, G176),
IF(Options!$D$25 = 1, AVERAGE(F176,G176),
IF(Options!$D$26 = 1, IFERROR(GEOMEAN(F176, G176), MAX(F176, G176)))))</f>
        <v>4.5215311004784704</v>
      </c>
      <c r="F176" s="89" cm="1">
        <f t="array" ref="F176">IF(Options!$D$18=1, IFERROR(MAX(IF($I$199:$R$199=1,(I176:R176),"")),
     MAX(IF($I$199:$R$199=2,(I176:R176),""))),
IF(Options!$D$19=1, IFERROR(AVERAGE(IF($I$199:$R$199=1,I176:R176,"")),
     AVERAGE(IF($I$199:$R$199=2,(I176:R176),""))),
IF(Options!$D$20=1, IFERROR(IF(OR(IF(ISNUMBER(I176:R176),IF(I$199:R$199 = 1,I176:R176, ""), "")=0), 0, GEOMEAN(IF(ISNUMBER(I176:R176),IF(I$199:R$199 = 1,I176:R176, ""), ""))),
   IF(OR(IF(ISNUMBER(I176:R176),IF(I$199:R$199 = 2,I176:R176, ""), "")=0), 0, GEOMEAN(IF(ISNUMBER(I176:R176),IF(I$199:R$199 = 2,I176:R176, ""), "")))))))</f>
        <v>4.5215311004784704</v>
      </c>
      <c r="G176" s="89" cm="1">
        <f t="array" ref="G176">IF(Options!$D$18=1, IFERROR(MAX(IF($I$200:$R$200=1,(I176:R176),"")),
     MAX(IF($I$200:$R$200=2,(I176:R176),""))),
IF(Options!$D$19=1, IFERROR(AVERAGE(IF($I$200:$R$200=1,(I176:R176),"")),
     AVERAGE(IF($I$200:$R$200=2,(I176:R176),""))),
IF(Options!$D$20=1, IFERROR(IF(OR(IF(ISNUMBER(I176:R176),IF(I$200:R$200 = 1,I176:R176, ""), "")=0), 0, GEOMEAN(IF(ISNUMBER(I176:R176),IF(I$200:R$200 = 1,I176:R176, ""), ""))),
   IF(OR(IF(ISNUMBER(I176:R176),IF(I$200:R$200 = 2,I176:R176, ""), "")=0), 0, GEOMEAN(IF(ISNUMBER(I176:R176),IF(I$200:R$200 = 2,I176:R176, ""), "")))))))</f>
        <v>0</v>
      </c>
      <c r="H176" s="142" t="s">
        <v>348</v>
      </c>
      <c r="I176" s="89">
        <v>4.5215311004784704</v>
      </c>
      <c r="J176" s="89" t="s">
        <v>473</v>
      </c>
      <c r="K176" s="184" t="s">
        <v>473</v>
      </c>
      <c r="L176" s="186" t="s">
        <v>473</v>
      </c>
      <c r="M176" s="186"/>
      <c r="N176" s="186"/>
      <c r="O176" s="154"/>
      <c r="P176" s="154"/>
      <c r="Q176" s="154"/>
      <c r="R176" s="153"/>
      <c r="S176" s="153"/>
      <c r="T176" s="190"/>
      <c r="U176" s="190"/>
      <c r="V176" s="190"/>
      <c r="W176" s="190"/>
      <c r="X176" s="190"/>
      <c r="Y176" s="190"/>
      <c r="Z176" s="190"/>
      <c r="AA176" s="190"/>
      <c r="AB176" s="36"/>
    </row>
    <row r="177" spans="1:28" x14ac:dyDescent="0.2">
      <c r="A177" s="86">
        <v>172</v>
      </c>
      <c r="B177" s="85" t="s">
        <v>349</v>
      </c>
      <c r="C177" s="85" t="s">
        <v>350</v>
      </c>
      <c r="D177" s="86" t="str">
        <f t="shared" si="4"/>
        <v/>
      </c>
      <c r="E177" s="89">
        <f>IF(Options!$D$24 = 1, MAX(F177, G177),
IF(Options!$D$25 = 1, AVERAGE(F177,G177),
IF(Options!$D$26 = 1, IFERROR(GEOMEAN(F177, G177), MAX(F177, G177)))))</f>
        <v>2.8947368421052602</v>
      </c>
      <c r="F177" s="89" cm="1">
        <f t="array" ref="F177">IF(Options!$D$18=1, IFERROR(MAX(IF($I$199:$R$199=1,(I177:R177),"")),
     MAX(IF($I$199:$R$199=2,(I177:R177),""))),
IF(Options!$D$19=1, IFERROR(AVERAGE(IF($I$199:$R$199=1,I177:R177,"")),
     AVERAGE(IF($I$199:$R$199=2,(I177:R177),""))),
IF(Options!$D$20=1, IFERROR(IF(OR(IF(ISNUMBER(I177:R177),IF(I$199:R$199 = 1,I177:R177, ""), "")=0), 0, GEOMEAN(IF(ISNUMBER(I177:R177),IF(I$199:R$199 = 1,I177:R177, ""), ""))),
   IF(OR(IF(ISNUMBER(I177:R177),IF(I$199:R$199 = 2,I177:R177, ""), "")=0), 0, GEOMEAN(IF(ISNUMBER(I177:R177),IF(I$199:R$199 = 2,I177:R177, ""), "")))))))</f>
        <v>2.8947368421052602</v>
      </c>
      <c r="G177" s="89" cm="1">
        <f t="array" ref="G177">IF(Options!$D$18=1, IFERROR(MAX(IF($I$200:$R$200=1,(I177:R177),"")),
     MAX(IF($I$200:$R$200=2,(I177:R177),""))),
IF(Options!$D$19=1, IFERROR(AVERAGE(IF($I$200:$R$200=1,(I177:R177),"")),
     AVERAGE(IF($I$200:$R$200=2,(I177:R177),""))),
IF(Options!$D$20=1, IFERROR(IF(OR(IF(ISNUMBER(I177:R177),IF(I$200:R$200 = 1,I177:R177, ""), "")=0), 0, GEOMEAN(IF(ISNUMBER(I177:R177),IF(I$200:R$200 = 1,I177:R177, ""), ""))),
   IF(OR(IF(ISNUMBER(I177:R177),IF(I$200:R$200 = 2,I177:R177, ""), "")=0), 0, GEOMEAN(IF(ISNUMBER(I177:R177),IF(I$200:R$200 = 2,I177:R177, ""), "")))))))</f>
        <v>0</v>
      </c>
      <c r="H177" s="142" t="s">
        <v>350</v>
      </c>
      <c r="I177" s="89">
        <v>2.8947368421052602</v>
      </c>
      <c r="J177" s="89" t="s">
        <v>473</v>
      </c>
      <c r="K177" s="184" t="s">
        <v>473</v>
      </c>
      <c r="L177" s="186" t="s">
        <v>473</v>
      </c>
      <c r="M177" s="186"/>
      <c r="N177" s="186"/>
      <c r="O177" s="154"/>
      <c r="P177" s="154"/>
      <c r="Q177" s="154"/>
      <c r="R177" s="153"/>
      <c r="S177" s="153"/>
      <c r="T177" s="190"/>
      <c r="U177" s="190"/>
      <c r="V177" s="190"/>
      <c r="W177" s="190"/>
      <c r="X177" s="190"/>
      <c r="Y177" s="190"/>
      <c r="Z177" s="190"/>
      <c r="AA177" s="190"/>
      <c r="AB177" s="36"/>
    </row>
    <row r="178" spans="1:28" x14ac:dyDescent="0.2">
      <c r="A178" s="86">
        <v>173</v>
      </c>
      <c r="B178" s="85" t="s">
        <v>351</v>
      </c>
      <c r="C178" s="85" t="s">
        <v>352</v>
      </c>
      <c r="D178" s="86" t="str">
        <f t="shared" si="4"/>
        <v/>
      </c>
      <c r="E178" s="89">
        <f>IF(Options!$D$24 = 1, MAX(F178, G178),
IF(Options!$D$25 = 1, AVERAGE(F178,G178),
IF(Options!$D$26 = 1, IFERROR(GEOMEAN(F178, G178), MAX(F178, G178)))))</f>
        <v>2.05741626794258</v>
      </c>
      <c r="F178" s="89" cm="1">
        <f t="array" ref="F178">IF(Options!$D$18=1, IFERROR(MAX(IF($I$199:$R$199=1,(I178:R178),"")),
     MAX(IF($I$199:$R$199=2,(I178:R178),""))),
IF(Options!$D$19=1, IFERROR(AVERAGE(IF($I$199:$R$199=1,I178:R178,"")),
     AVERAGE(IF($I$199:$R$199=2,(I178:R178),""))),
IF(Options!$D$20=1, IFERROR(IF(OR(IF(ISNUMBER(I178:R178),IF(I$199:R$199 = 1,I178:R178, ""), "")=0), 0, GEOMEAN(IF(ISNUMBER(I178:R178),IF(I$199:R$199 = 1,I178:R178, ""), ""))),
   IF(OR(IF(ISNUMBER(I178:R178),IF(I$199:R$199 = 2,I178:R178, ""), "")=0), 0, GEOMEAN(IF(ISNUMBER(I178:R178),IF(I$199:R$199 = 2,I178:R178, ""), "")))))))</f>
        <v>2.05741626794258</v>
      </c>
      <c r="G178" s="89" cm="1">
        <f t="array" ref="G178">IF(Options!$D$18=1, IFERROR(MAX(IF($I$200:$R$200=1,(I178:R178),"")),
     MAX(IF($I$200:$R$200=2,(I178:R178),""))),
IF(Options!$D$19=1, IFERROR(AVERAGE(IF($I$200:$R$200=1,(I178:R178),"")),
     AVERAGE(IF($I$200:$R$200=2,(I178:R178),""))),
IF(Options!$D$20=1, IFERROR(IF(OR(IF(ISNUMBER(I178:R178),IF(I$200:R$200 = 1,I178:R178, ""), "")=0), 0, GEOMEAN(IF(ISNUMBER(I178:R178),IF(I$200:R$200 = 1,I178:R178, ""), ""))),
   IF(OR(IF(ISNUMBER(I178:R178),IF(I$200:R$200 = 2,I178:R178, ""), "")=0), 0, GEOMEAN(IF(ISNUMBER(I178:R178),IF(I$200:R$200 = 2,I178:R178, ""), "")))))))</f>
        <v>0</v>
      </c>
      <c r="H178" s="142" t="s">
        <v>352</v>
      </c>
      <c r="I178" s="89">
        <v>2.05741626794258</v>
      </c>
      <c r="J178" s="89" t="s">
        <v>473</v>
      </c>
      <c r="K178" s="184">
        <v>3</v>
      </c>
      <c r="L178" s="186" t="s">
        <v>473</v>
      </c>
      <c r="M178" s="186"/>
      <c r="N178" s="186"/>
      <c r="O178" s="154"/>
      <c r="P178" s="154"/>
      <c r="Q178" s="154"/>
      <c r="R178" s="153"/>
      <c r="S178" s="153"/>
      <c r="T178" s="190"/>
      <c r="U178" s="190"/>
      <c r="V178" s="190"/>
      <c r="W178" s="190"/>
      <c r="X178" s="190"/>
      <c r="Y178" s="190"/>
      <c r="Z178" s="190"/>
      <c r="AA178" s="190"/>
      <c r="AB178" s="36"/>
    </row>
    <row r="179" spans="1:28" x14ac:dyDescent="0.2">
      <c r="A179" s="86">
        <v>174</v>
      </c>
      <c r="B179" s="85" t="s">
        <v>353</v>
      </c>
      <c r="C179" s="85" t="s">
        <v>354</v>
      </c>
      <c r="D179" s="86" t="str">
        <f t="shared" si="4"/>
        <v/>
      </c>
      <c r="E179" s="89">
        <f>IF(Options!$D$24 = 1, MAX(F179, G179),
IF(Options!$D$25 = 1, AVERAGE(F179,G179),
IF(Options!$D$26 = 1, IFERROR(GEOMEAN(F179, G179), MAX(F179, G179)))))</f>
        <v>0.45454545454545298</v>
      </c>
      <c r="F179" s="89" cm="1">
        <f t="array" ref="F179">IF(Options!$D$18=1, IFERROR(MAX(IF($I$199:$R$199=1,(I179:R179),"")),
     MAX(IF($I$199:$R$199=2,(I179:R179),""))),
IF(Options!$D$19=1, IFERROR(AVERAGE(IF($I$199:$R$199=1,I179:R179,"")),
     AVERAGE(IF($I$199:$R$199=2,(I179:R179),""))),
IF(Options!$D$20=1, IFERROR(IF(OR(IF(ISNUMBER(I179:R179),IF(I$199:R$199 = 1,I179:R179, ""), "")=0), 0, GEOMEAN(IF(ISNUMBER(I179:R179),IF(I$199:R$199 = 1,I179:R179, ""), ""))),
   IF(OR(IF(ISNUMBER(I179:R179),IF(I$199:R$199 = 2,I179:R179, ""), "")=0), 0, GEOMEAN(IF(ISNUMBER(I179:R179),IF(I$199:R$199 = 2,I179:R179, ""), "")))))))</f>
        <v>0.45454545454545298</v>
      </c>
      <c r="G179" s="89" cm="1">
        <f t="array" ref="G179">IF(Options!$D$18=1, IFERROR(MAX(IF($I$200:$R$200=1,(I179:R179),"")),
     MAX(IF($I$200:$R$200=2,(I179:R179),""))),
IF(Options!$D$19=1, IFERROR(AVERAGE(IF($I$200:$R$200=1,(I179:R179),"")),
     AVERAGE(IF($I$200:$R$200=2,(I179:R179),""))),
IF(Options!$D$20=1, IFERROR(IF(OR(IF(ISNUMBER(I179:R179),IF(I$200:R$200 = 1,I179:R179, ""), "")=0), 0, GEOMEAN(IF(ISNUMBER(I179:R179),IF(I$200:R$200 = 1,I179:R179, ""), ""))),
   IF(OR(IF(ISNUMBER(I179:R179),IF(I$200:R$200 = 2,I179:R179, ""), "")=0), 0, GEOMEAN(IF(ISNUMBER(I179:R179),IF(I$200:R$200 = 2,I179:R179, ""), "")))))))</f>
        <v>0</v>
      </c>
      <c r="H179" s="142" t="s">
        <v>354</v>
      </c>
      <c r="I179" s="89">
        <v>0.45454545454545298</v>
      </c>
      <c r="J179" s="89" t="s">
        <v>473</v>
      </c>
      <c r="K179" s="184">
        <v>5</v>
      </c>
      <c r="L179" s="186" t="s">
        <v>473</v>
      </c>
      <c r="M179" s="186"/>
      <c r="N179" s="186"/>
      <c r="O179" s="154"/>
      <c r="P179" s="154"/>
      <c r="Q179" s="154"/>
      <c r="R179" s="153"/>
      <c r="S179" s="153"/>
      <c r="T179" s="190"/>
      <c r="U179" s="190"/>
      <c r="V179" s="190"/>
      <c r="W179" s="190"/>
      <c r="X179" s="190"/>
      <c r="Y179" s="190"/>
      <c r="Z179" s="190"/>
      <c r="AA179" s="190"/>
      <c r="AB179" s="36"/>
    </row>
    <row r="180" spans="1:28" x14ac:dyDescent="0.2">
      <c r="A180" s="86">
        <v>175</v>
      </c>
      <c r="B180" s="85" t="s">
        <v>355</v>
      </c>
      <c r="C180" s="85" t="s">
        <v>356</v>
      </c>
      <c r="D180" s="86" t="str">
        <f t="shared" si="4"/>
        <v/>
      </c>
      <c r="E180" s="89">
        <f>IF(Options!$D$24 = 1, MAX(F180, G180),
IF(Options!$D$25 = 1, AVERAGE(F180,G180),
IF(Options!$D$26 = 1, IFERROR(GEOMEAN(F180, G180), MAX(F180, G180)))))</f>
        <v>0</v>
      </c>
      <c r="F180" s="89" cm="1">
        <f t="array" ref="F180">IF(Options!$D$18=1, IFERROR(MAX(IF($I$199:$R$199=1,(I180:R180),"")),
     MAX(IF($I$199:$R$199=2,(I180:R180),""))),
IF(Options!$D$19=1, IFERROR(AVERAGE(IF($I$199:$R$199=1,I180:R180,"")),
     AVERAGE(IF($I$199:$R$199=2,(I180:R180),""))),
IF(Options!$D$20=1, IFERROR(IF(OR(IF(ISNUMBER(I180:R180),IF(I$199:R$199 = 1,I180:R180, ""), "")=0), 0, GEOMEAN(IF(ISNUMBER(I180:R180),IF(I$199:R$199 = 1,I180:R180, ""), ""))),
   IF(OR(IF(ISNUMBER(I180:R180),IF(I$199:R$199 = 2,I180:R180, ""), "")=0), 0, GEOMEAN(IF(ISNUMBER(I180:R180),IF(I$199:R$199 = 2,I180:R180, ""), "")))))))</f>
        <v>0</v>
      </c>
      <c r="G180" s="89" cm="1">
        <f t="array" ref="G180">IF(Options!$D$18=1, IFERROR(MAX(IF($I$200:$R$200=1,(I180:R180),"")),
     MAX(IF($I$200:$R$200=2,(I180:R180),""))),
IF(Options!$D$19=1, IFERROR(AVERAGE(IF($I$200:$R$200=1,(I180:R180),"")),
     AVERAGE(IF($I$200:$R$200=2,(I180:R180),""))),
IF(Options!$D$20=1, IFERROR(IF(OR(IF(ISNUMBER(I180:R180),IF(I$200:R$200 = 1,I180:R180, ""), "")=0), 0, GEOMEAN(IF(ISNUMBER(I180:R180),IF(I$200:R$200 = 1,I180:R180, ""), ""))),
   IF(OR(IF(ISNUMBER(I180:R180),IF(I$200:R$200 = 2,I180:R180, ""), "")=0), 0, GEOMEAN(IF(ISNUMBER(I180:R180),IF(I$200:R$200 = 2,I180:R180, ""), "")))))))</f>
        <v>0</v>
      </c>
      <c r="H180" s="142" t="s">
        <v>356</v>
      </c>
      <c r="I180" s="89" t="s">
        <v>473</v>
      </c>
      <c r="J180" s="89" t="s">
        <v>473</v>
      </c>
      <c r="K180" s="184" t="s">
        <v>473</v>
      </c>
      <c r="L180" s="186" t="s">
        <v>473</v>
      </c>
      <c r="M180" s="186"/>
      <c r="N180" s="186"/>
      <c r="O180" s="154"/>
      <c r="P180" s="154"/>
      <c r="Q180" s="154"/>
      <c r="R180" s="153"/>
      <c r="S180" s="153"/>
      <c r="T180" s="190"/>
      <c r="U180" s="190"/>
      <c r="V180" s="190"/>
      <c r="W180" s="190"/>
      <c r="X180" s="190"/>
      <c r="Y180" s="190"/>
      <c r="Z180" s="190"/>
      <c r="AA180" s="190"/>
      <c r="AB180" s="36"/>
    </row>
    <row r="181" spans="1:28" x14ac:dyDescent="0.2">
      <c r="A181" s="86">
        <v>176</v>
      </c>
      <c r="B181" s="85" t="s">
        <v>357</v>
      </c>
      <c r="C181" s="85" t="s">
        <v>358</v>
      </c>
      <c r="D181" s="86" t="str">
        <f t="shared" si="4"/>
        <v/>
      </c>
      <c r="E181" s="89">
        <f>IF(Options!$D$24 = 1, MAX(F181, G181),
IF(Options!$D$25 = 1, AVERAGE(F181,G181),
IF(Options!$D$26 = 1, IFERROR(GEOMEAN(F181, G181), MAX(F181, G181)))))</f>
        <v>9.7129186602870803</v>
      </c>
      <c r="F181" s="89" cm="1">
        <f t="array" ref="F181">IF(Options!$D$18=1, IFERROR(MAX(IF($I$199:$R$199=1,(I181:R181),"")),
     MAX(IF($I$199:$R$199=2,(I181:R181),""))),
IF(Options!$D$19=1, IFERROR(AVERAGE(IF($I$199:$R$199=1,I181:R181,"")),
     AVERAGE(IF($I$199:$R$199=2,(I181:R181),""))),
IF(Options!$D$20=1, IFERROR(IF(OR(IF(ISNUMBER(I181:R181),IF(I$199:R$199 = 1,I181:R181, ""), "")=0), 0, GEOMEAN(IF(ISNUMBER(I181:R181),IF(I$199:R$199 = 1,I181:R181, ""), ""))),
   IF(OR(IF(ISNUMBER(I181:R181),IF(I$199:R$199 = 2,I181:R181, ""), "")=0), 0, GEOMEAN(IF(ISNUMBER(I181:R181),IF(I$199:R$199 = 2,I181:R181, ""), "")))))))</f>
        <v>9.7129186602870803</v>
      </c>
      <c r="G181" s="89" cm="1">
        <f t="array" ref="G181">IF(Options!$D$18=1, IFERROR(MAX(IF($I$200:$R$200=1,(I181:R181),"")),
     MAX(IF($I$200:$R$200=2,(I181:R181),""))),
IF(Options!$D$19=1, IFERROR(AVERAGE(IF($I$200:$R$200=1,(I181:R181),"")),
     AVERAGE(IF($I$200:$R$200=2,(I181:R181),""))),
IF(Options!$D$20=1, IFERROR(IF(OR(IF(ISNUMBER(I181:R181),IF(I$200:R$200 = 1,I181:R181, ""), "")=0), 0, GEOMEAN(IF(ISNUMBER(I181:R181),IF(I$200:R$200 = 1,I181:R181, ""), ""))),
   IF(OR(IF(ISNUMBER(I181:R181),IF(I$200:R$200 = 2,I181:R181, ""), "")=0), 0, GEOMEAN(IF(ISNUMBER(I181:R181),IF(I$200:R$200 = 2,I181:R181, ""), "")))))))</f>
        <v>0</v>
      </c>
      <c r="H181" s="142" t="s">
        <v>358</v>
      </c>
      <c r="I181" s="89">
        <v>9.7129186602870803</v>
      </c>
      <c r="J181" s="89" t="s">
        <v>473</v>
      </c>
      <c r="K181" s="184">
        <v>3</v>
      </c>
      <c r="L181" s="186" t="s">
        <v>473</v>
      </c>
      <c r="M181" s="186"/>
      <c r="N181" s="186"/>
      <c r="O181" s="154"/>
      <c r="P181" s="154"/>
      <c r="Q181" s="154"/>
      <c r="R181" s="153"/>
      <c r="S181" s="153"/>
      <c r="T181" s="190"/>
      <c r="U181" s="190"/>
      <c r="V181" s="190"/>
      <c r="W181" s="190"/>
      <c r="X181" s="190"/>
      <c r="Y181" s="190"/>
      <c r="Z181" s="190"/>
      <c r="AA181" s="190"/>
      <c r="AB181" s="36"/>
    </row>
    <row r="182" spans="1:28" x14ac:dyDescent="0.2">
      <c r="A182" s="86">
        <v>177</v>
      </c>
      <c r="B182" s="85" t="s">
        <v>359</v>
      </c>
      <c r="C182" s="85" t="s">
        <v>360</v>
      </c>
      <c r="D182" s="86" t="str">
        <f t="shared" si="4"/>
        <v/>
      </c>
      <c r="E182" s="89">
        <f>IF(Options!$D$24 = 1, MAX(F182, G182),
IF(Options!$D$25 = 1, AVERAGE(F182,G182),
IF(Options!$D$26 = 1, IFERROR(GEOMEAN(F182, G182), MAX(F182, G182)))))</f>
        <v>8.3666002653407556</v>
      </c>
      <c r="F182" s="89" cm="1">
        <f t="array" ref="F182">IF(Options!$D$18=1, IFERROR(MAX(IF($I$199:$R$199=1,(I182:R182),"")),
     MAX(IF($I$199:$R$199=2,(I182:R182),""))),
IF(Options!$D$19=1, IFERROR(AVERAGE(IF($I$199:$R$199=1,I182:R182,"")),
     AVERAGE(IF($I$199:$R$199=2,(I182:R182),""))),
IF(Options!$D$20=1, IFERROR(IF(OR(IF(ISNUMBER(I182:R182),IF(I$199:R$199 = 1,I182:R182, ""), "")=0), 0, GEOMEAN(IF(ISNUMBER(I182:R182),IF(I$199:R$199 = 1,I182:R182, ""), ""))),
   IF(OR(IF(ISNUMBER(I182:R182),IF(I$199:R$199 = 2,I182:R182, ""), "")=0), 0, GEOMEAN(IF(ISNUMBER(I182:R182),IF(I$199:R$199 = 2,I182:R182, ""), "")))))))</f>
        <v>10</v>
      </c>
      <c r="G182" s="89" cm="1">
        <f t="array" ref="G182">IF(Options!$D$18=1, IFERROR(MAX(IF($I$200:$R$200=1,(I182:R182),"")),
     MAX(IF($I$200:$R$200=2,(I182:R182),""))),
IF(Options!$D$19=1, IFERROR(AVERAGE(IF($I$200:$R$200=1,(I182:R182),"")),
     AVERAGE(IF($I$200:$R$200=2,(I182:R182),""))),
IF(Options!$D$20=1, IFERROR(IF(OR(IF(ISNUMBER(I182:R182),IF(I$200:R$200 = 1,I182:R182, ""), "")=0), 0, GEOMEAN(IF(ISNUMBER(I182:R182),IF(I$200:R$200 = 1,I182:R182, ""), ""))),
   IF(OR(IF(ISNUMBER(I182:R182),IF(I$200:R$200 = 2,I182:R182, ""), "")=0), 0, GEOMEAN(IF(ISNUMBER(I182:R182),IF(I$200:R$200 = 2,I182:R182, ""), "")))))))</f>
        <v>7</v>
      </c>
      <c r="H182" s="142" t="s">
        <v>360</v>
      </c>
      <c r="I182" s="89">
        <v>10</v>
      </c>
      <c r="J182" s="89">
        <v>7</v>
      </c>
      <c r="K182" s="184">
        <v>1</v>
      </c>
      <c r="L182" s="186" t="s">
        <v>473</v>
      </c>
      <c r="M182" s="186"/>
      <c r="N182" s="186"/>
      <c r="O182" s="154"/>
      <c r="P182" s="154"/>
      <c r="Q182" s="154"/>
      <c r="R182" s="153"/>
      <c r="S182" s="153"/>
      <c r="T182" s="190"/>
      <c r="U182" s="190"/>
      <c r="V182" s="190"/>
      <c r="W182" s="190"/>
      <c r="X182" s="190"/>
      <c r="Y182" s="190"/>
      <c r="Z182" s="190"/>
      <c r="AA182" s="190"/>
      <c r="AB182" s="36"/>
    </row>
    <row r="183" spans="1:28" x14ac:dyDescent="0.2">
      <c r="A183" s="86">
        <v>178</v>
      </c>
      <c r="B183" s="85" t="s">
        <v>361</v>
      </c>
      <c r="C183" s="85" t="s">
        <v>362</v>
      </c>
      <c r="D183" s="86" t="str">
        <f t="shared" si="4"/>
        <v/>
      </c>
      <c r="E183" s="89">
        <f>IF(Options!$D$24 = 1, MAX(F183, G183),
IF(Options!$D$25 = 1, AVERAGE(F183,G183),
IF(Options!$D$26 = 1, IFERROR(GEOMEAN(F183, G183), MAX(F183, G183)))))</f>
        <v>2.2966507177033502</v>
      </c>
      <c r="F183" s="89" cm="1">
        <f t="array" ref="F183">IF(Options!$D$18=1, IFERROR(MAX(IF($I$199:$R$199=1,(I183:R183),"")),
     MAX(IF($I$199:$R$199=2,(I183:R183),""))),
IF(Options!$D$19=1, IFERROR(AVERAGE(IF($I$199:$R$199=1,I183:R183,"")),
     AVERAGE(IF($I$199:$R$199=2,(I183:R183),""))),
IF(Options!$D$20=1, IFERROR(IF(OR(IF(ISNUMBER(I183:R183),IF(I$199:R$199 = 1,I183:R183, ""), "")=0), 0, GEOMEAN(IF(ISNUMBER(I183:R183),IF(I$199:R$199 = 1,I183:R183, ""), ""))),
   IF(OR(IF(ISNUMBER(I183:R183),IF(I$199:R$199 = 2,I183:R183, ""), "")=0), 0, GEOMEAN(IF(ISNUMBER(I183:R183),IF(I$199:R$199 = 2,I183:R183, ""), "")))))))</f>
        <v>2.2966507177033502</v>
      </c>
      <c r="G183" s="89" cm="1">
        <f t="array" ref="G183">IF(Options!$D$18=1, IFERROR(MAX(IF($I$200:$R$200=1,(I183:R183),"")),
     MAX(IF($I$200:$R$200=2,(I183:R183),""))),
IF(Options!$D$19=1, IFERROR(AVERAGE(IF($I$200:$R$200=1,(I183:R183),"")),
     AVERAGE(IF($I$200:$R$200=2,(I183:R183),""))),
IF(Options!$D$20=1, IFERROR(IF(OR(IF(ISNUMBER(I183:R183),IF(I$200:R$200 = 1,I183:R183, ""), "")=0), 0, GEOMEAN(IF(ISNUMBER(I183:R183),IF(I$200:R$200 = 1,I183:R183, ""), ""))),
   IF(OR(IF(ISNUMBER(I183:R183),IF(I$200:R$200 = 2,I183:R183, ""), "")=0), 0, GEOMEAN(IF(ISNUMBER(I183:R183),IF(I$200:R$200 = 2,I183:R183, ""), "")))))))</f>
        <v>0</v>
      </c>
      <c r="H183" s="142" t="s">
        <v>362</v>
      </c>
      <c r="I183" s="89">
        <v>2.2966507177033502</v>
      </c>
      <c r="J183" s="89" t="s">
        <v>473</v>
      </c>
      <c r="K183" s="184">
        <v>3</v>
      </c>
      <c r="L183" s="186" t="s">
        <v>473</v>
      </c>
      <c r="M183" s="186"/>
      <c r="N183" s="186"/>
      <c r="O183" s="154"/>
      <c r="P183" s="154"/>
      <c r="Q183" s="154"/>
      <c r="R183" s="153"/>
      <c r="S183" s="153"/>
      <c r="T183" s="190"/>
      <c r="U183" s="190"/>
      <c r="V183" s="190"/>
      <c r="W183" s="190"/>
      <c r="X183" s="190"/>
      <c r="Y183" s="190"/>
      <c r="Z183" s="190"/>
      <c r="AA183" s="190"/>
      <c r="AB183" s="36"/>
    </row>
    <row r="184" spans="1:28" x14ac:dyDescent="0.2">
      <c r="A184" s="86">
        <v>179</v>
      </c>
      <c r="B184" s="85" t="s">
        <v>363</v>
      </c>
      <c r="C184" s="85" t="s">
        <v>364</v>
      </c>
      <c r="D184" s="86" t="str">
        <f t="shared" si="4"/>
        <v/>
      </c>
      <c r="E184" s="89">
        <f>IF(Options!$D$24 = 1, MAX(F184, G184),
IF(Options!$D$25 = 1, AVERAGE(F184,G184),
IF(Options!$D$26 = 1, IFERROR(GEOMEAN(F184, G184), MAX(F184, G184)))))</f>
        <v>3.1339712918660299</v>
      </c>
      <c r="F184" s="89" cm="1">
        <f t="array" ref="F184">IF(Options!$D$18=1, IFERROR(MAX(IF($I$199:$R$199=1,(I184:R184),"")),
     MAX(IF($I$199:$R$199=2,(I184:R184),""))),
IF(Options!$D$19=1, IFERROR(AVERAGE(IF($I$199:$R$199=1,I184:R184,"")),
     AVERAGE(IF($I$199:$R$199=2,(I184:R184),""))),
IF(Options!$D$20=1, IFERROR(IF(OR(IF(ISNUMBER(I184:R184),IF(I$199:R$199 = 1,I184:R184, ""), "")=0), 0, GEOMEAN(IF(ISNUMBER(I184:R184),IF(I$199:R$199 = 1,I184:R184, ""), ""))),
   IF(OR(IF(ISNUMBER(I184:R184),IF(I$199:R$199 = 2,I184:R184, ""), "")=0), 0, GEOMEAN(IF(ISNUMBER(I184:R184),IF(I$199:R$199 = 2,I184:R184, ""), "")))))))</f>
        <v>3.1339712918660299</v>
      </c>
      <c r="G184" s="89" cm="1">
        <f t="array" ref="G184">IF(Options!$D$18=1, IFERROR(MAX(IF($I$200:$R$200=1,(I184:R184),"")),
     MAX(IF($I$200:$R$200=2,(I184:R184),""))),
IF(Options!$D$19=1, IFERROR(AVERAGE(IF($I$200:$R$200=1,(I184:R184),"")),
     AVERAGE(IF($I$200:$R$200=2,(I184:R184),""))),
IF(Options!$D$20=1, IFERROR(IF(OR(IF(ISNUMBER(I184:R184),IF(I$200:R$200 = 1,I184:R184, ""), "")=0), 0, GEOMEAN(IF(ISNUMBER(I184:R184),IF(I$200:R$200 = 1,I184:R184, ""), ""))),
   IF(OR(IF(ISNUMBER(I184:R184),IF(I$200:R$200 = 2,I184:R184, ""), "")=0), 0, GEOMEAN(IF(ISNUMBER(I184:R184),IF(I$200:R$200 = 2,I184:R184, ""), "")))))))</f>
        <v>0</v>
      </c>
      <c r="H184" s="142" t="s">
        <v>364</v>
      </c>
      <c r="I184" s="89">
        <v>3.1339712918660299</v>
      </c>
      <c r="J184" s="89" t="s">
        <v>473</v>
      </c>
      <c r="K184" s="184">
        <v>5</v>
      </c>
      <c r="L184" s="186" t="s">
        <v>473</v>
      </c>
      <c r="M184" s="186"/>
      <c r="N184" s="186"/>
      <c r="O184" s="154"/>
      <c r="P184" s="154"/>
      <c r="Q184" s="154"/>
      <c r="R184" s="153"/>
      <c r="S184" s="153"/>
      <c r="T184" s="190"/>
      <c r="U184" s="190"/>
      <c r="V184" s="190"/>
      <c r="W184" s="190"/>
      <c r="X184" s="190"/>
      <c r="Y184" s="190"/>
      <c r="Z184" s="190"/>
      <c r="AA184" s="190"/>
      <c r="AB184" s="36"/>
    </row>
    <row r="185" spans="1:28" x14ac:dyDescent="0.2">
      <c r="A185" s="86">
        <v>180</v>
      </c>
      <c r="B185" s="85" t="s">
        <v>365</v>
      </c>
      <c r="C185" s="85" t="s">
        <v>366</v>
      </c>
      <c r="D185" s="86" t="str">
        <f t="shared" si="4"/>
        <v/>
      </c>
      <c r="E185" s="89">
        <f>IF(Options!$D$24 = 1, MAX(F185, G185),
IF(Options!$D$25 = 1, AVERAGE(F185,G185),
IF(Options!$D$26 = 1, IFERROR(GEOMEAN(F185, G185), MAX(F185, G185)))))</f>
        <v>0.19138755980861299</v>
      </c>
      <c r="F185" s="89" cm="1">
        <f t="array" ref="F185">IF(Options!$D$18=1, IFERROR(MAX(IF($I$199:$R$199=1,(I185:R185),"")),
     MAX(IF($I$199:$R$199=2,(I185:R185),""))),
IF(Options!$D$19=1, IFERROR(AVERAGE(IF($I$199:$R$199=1,I185:R185,"")),
     AVERAGE(IF($I$199:$R$199=2,(I185:R185),""))),
IF(Options!$D$20=1, IFERROR(IF(OR(IF(ISNUMBER(I185:R185),IF(I$199:R$199 = 1,I185:R185, ""), "")=0), 0, GEOMEAN(IF(ISNUMBER(I185:R185),IF(I$199:R$199 = 1,I185:R185, ""), ""))),
   IF(OR(IF(ISNUMBER(I185:R185),IF(I$199:R$199 = 2,I185:R185, ""), "")=0), 0, GEOMEAN(IF(ISNUMBER(I185:R185),IF(I$199:R$199 = 2,I185:R185, ""), "")))))))</f>
        <v>0.19138755980861299</v>
      </c>
      <c r="G185" s="89" cm="1">
        <f t="array" ref="G185">IF(Options!$D$18=1, IFERROR(MAX(IF($I$200:$R$200=1,(I185:R185),"")),
     MAX(IF($I$200:$R$200=2,(I185:R185),""))),
IF(Options!$D$19=1, IFERROR(AVERAGE(IF($I$200:$R$200=1,(I185:R185),"")),
     AVERAGE(IF($I$200:$R$200=2,(I185:R185),""))),
IF(Options!$D$20=1, IFERROR(IF(OR(IF(ISNUMBER(I185:R185),IF(I$200:R$200 = 1,I185:R185, ""), "")=0), 0, GEOMEAN(IF(ISNUMBER(I185:R185),IF(I$200:R$200 = 1,I185:R185, ""), ""))),
   IF(OR(IF(ISNUMBER(I185:R185),IF(I$200:R$200 = 2,I185:R185, ""), "")=0), 0, GEOMEAN(IF(ISNUMBER(I185:R185),IF(I$200:R$200 = 2,I185:R185, ""), "")))))))</f>
        <v>0</v>
      </c>
      <c r="H185" s="142" t="s">
        <v>366</v>
      </c>
      <c r="I185" s="89">
        <v>0.19138755980861299</v>
      </c>
      <c r="J185" s="89" t="s">
        <v>473</v>
      </c>
      <c r="K185" s="184">
        <v>3</v>
      </c>
      <c r="L185" s="186" t="s">
        <v>473</v>
      </c>
      <c r="M185" s="186"/>
      <c r="N185" s="186"/>
      <c r="O185" s="154"/>
      <c r="P185" s="154"/>
      <c r="Q185" s="154"/>
      <c r="R185" s="153"/>
      <c r="S185" s="153"/>
      <c r="T185" s="190"/>
      <c r="U185" s="190"/>
      <c r="V185" s="190"/>
      <c r="W185" s="190"/>
      <c r="X185" s="190"/>
      <c r="Y185" s="190"/>
      <c r="Z185" s="190"/>
      <c r="AA185" s="190"/>
      <c r="AB185" s="36"/>
    </row>
    <row r="186" spans="1:28" x14ac:dyDescent="0.2">
      <c r="A186" s="86">
        <v>181</v>
      </c>
      <c r="B186" s="85" t="s">
        <v>367</v>
      </c>
      <c r="C186" s="85" t="s">
        <v>368</v>
      </c>
      <c r="D186" s="86" t="str">
        <f t="shared" si="4"/>
        <v/>
      </c>
      <c r="E186" s="89">
        <f>IF(Options!$D$24 = 1, MAX(F186, G186),
IF(Options!$D$25 = 1, AVERAGE(F186,G186),
IF(Options!$D$26 = 1, IFERROR(GEOMEAN(F186, G186), MAX(F186, G186)))))</f>
        <v>3.2535885167464098</v>
      </c>
      <c r="F186" s="89" cm="1">
        <f t="array" ref="F186">IF(Options!$D$18=1, IFERROR(MAX(IF($I$199:$R$199=1,(I186:R186),"")),
     MAX(IF($I$199:$R$199=2,(I186:R186),""))),
IF(Options!$D$19=1, IFERROR(AVERAGE(IF($I$199:$R$199=1,I186:R186,"")),
     AVERAGE(IF($I$199:$R$199=2,(I186:R186),""))),
IF(Options!$D$20=1, IFERROR(IF(OR(IF(ISNUMBER(I186:R186),IF(I$199:R$199 = 1,I186:R186, ""), "")=0), 0, GEOMEAN(IF(ISNUMBER(I186:R186),IF(I$199:R$199 = 1,I186:R186, ""), ""))),
   IF(OR(IF(ISNUMBER(I186:R186),IF(I$199:R$199 = 2,I186:R186, ""), "")=0), 0, GEOMEAN(IF(ISNUMBER(I186:R186),IF(I$199:R$199 = 2,I186:R186, ""), "")))))))</f>
        <v>3.2535885167464098</v>
      </c>
      <c r="G186" s="89" cm="1">
        <f t="array" ref="G186">IF(Options!$D$18=1, IFERROR(MAX(IF($I$200:$R$200=1,(I186:R186),"")),
     MAX(IF($I$200:$R$200=2,(I186:R186),""))),
IF(Options!$D$19=1, IFERROR(AVERAGE(IF($I$200:$R$200=1,(I186:R186),"")),
     AVERAGE(IF($I$200:$R$200=2,(I186:R186),""))),
IF(Options!$D$20=1, IFERROR(IF(OR(IF(ISNUMBER(I186:R186),IF(I$200:R$200 = 1,I186:R186, ""), "")=0), 0, GEOMEAN(IF(ISNUMBER(I186:R186),IF(I$200:R$200 = 1,I186:R186, ""), ""))),
   IF(OR(IF(ISNUMBER(I186:R186),IF(I$200:R$200 = 2,I186:R186, ""), "")=0), 0, GEOMEAN(IF(ISNUMBER(I186:R186),IF(I$200:R$200 = 2,I186:R186, ""), "")))))))</f>
        <v>0</v>
      </c>
      <c r="H186" s="142" t="s">
        <v>368</v>
      </c>
      <c r="I186" s="89">
        <v>3.2535885167464098</v>
      </c>
      <c r="J186" s="89" t="s">
        <v>473</v>
      </c>
      <c r="K186" s="184" t="s">
        <v>473</v>
      </c>
      <c r="L186" s="186" t="s">
        <v>473</v>
      </c>
      <c r="M186" s="186"/>
      <c r="N186" s="186"/>
      <c r="O186" s="154"/>
      <c r="P186" s="154"/>
      <c r="Q186" s="154"/>
      <c r="R186" s="153"/>
      <c r="S186" s="153"/>
      <c r="T186" s="190"/>
      <c r="U186" s="190"/>
      <c r="V186" s="190"/>
      <c r="W186" s="190"/>
      <c r="X186" s="190"/>
      <c r="Y186" s="190"/>
      <c r="Z186" s="190"/>
      <c r="AA186" s="190"/>
      <c r="AB186" s="36"/>
    </row>
    <row r="187" spans="1:28" x14ac:dyDescent="0.2">
      <c r="A187" s="86">
        <v>182</v>
      </c>
      <c r="B187" s="85" t="s">
        <v>369</v>
      </c>
      <c r="C187" s="85" t="s">
        <v>370</v>
      </c>
      <c r="D187" s="86" t="str">
        <f t="shared" si="4"/>
        <v/>
      </c>
      <c r="E187" s="89">
        <f>IF(Options!$D$24 = 1, MAX(F187, G187),
IF(Options!$D$25 = 1, AVERAGE(F187,G187),
IF(Options!$D$26 = 1, IFERROR(GEOMEAN(F187, G187), MAX(F187, G187)))))</f>
        <v>4.4736842105263204</v>
      </c>
      <c r="F187" s="89" cm="1">
        <f t="array" ref="F187">IF(Options!$D$18=1, IFERROR(MAX(IF($I$199:$R$199=1,(I187:R187),"")),
     MAX(IF($I$199:$R$199=2,(I187:R187),""))),
IF(Options!$D$19=1, IFERROR(AVERAGE(IF($I$199:$R$199=1,I187:R187,"")),
     AVERAGE(IF($I$199:$R$199=2,(I187:R187),""))),
IF(Options!$D$20=1, IFERROR(IF(OR(IF(ISNUMBER(I187:R187),IF(I$199:R$199 = 1,I187:R187, ""), "")=0), 0, GEOMEAN(IF(ISNUMBER(I187:R187),IF(I$199:R$199 = 1,I187:R187, ""), ""))),
   IF(OR(IF(ISNUMBER(I187:R187),IF(I$199:R$199 = 2,I187:R187, ""), "")=0), 0, GEOMEAN(IF(ISNUMBER(I187:R187),IF(I$199:R$199 = 2,I187:R187, ""), "")))))))</f>
        <v>4.4736842105263204</v>
      </c>
      <c r="G187" s="89" cm="1">
        <f t="array" ref="G187">IF(Options!$D$18=1, IFERROR(MAX(IF($I$200:$R$200=1,(I187:R187),"")),
     MAX(IF($I$200:$R$200=2,(I187:R187),""))),
IF(Options!$D$19=1, IFERROR(AVERAGE(IF($I$200:$R$200=1,(I187:R187),"")),
     AVERAGE(IF($I$200:$R$200=2,(I187:R187),""))),
IF(Options!$D$20=1, IFERROR(IF(OR(IF(ISNUMBER(I187:R187),IF(I$200:R$200 = 1,I187:R187, ""), "")=0), 0, GEOMEAN(IF(ISNUMBER(I187:R187),IF(I$200:R$200 = 1,I187:R187, ""), ""))),
   IF(OR(IF(ISNUMBER(I187:R187),IF(I$200:R$200 = 2,I187:R187, ""), "")=0), 0, GEOMEAN(IF(ISNUMBER(I187:R187),IF(I$200:R$200 = 2,I187:R187, ""), "")))))))</f>
        <v>0</v>
      </c>
      <c r="H187" s="142" t="s">
        <v>370</v>
      </c>
      <c r="I187" s="89">
        <v>4.4736842105263204</v>
      </c>
      <c r="J187" s="89" t="s">
        <v>473</v>
      </c>
      <c r="K187" s="184" t="s">
        <v>473</v>
      </c>
      <c r="L187" s="186" t="s">
        <v>473</v>
      </c>
      <c r="M187" s="186"/>
      <c r="N187" s="186"/>
      <c r="O187" s="154"/>
      <c r="P187" s="154"/>
      <c r="Q187" s="154"/>
      <c r="R187" s="153"/>
      <c r="S187" s="153"/>
      <c r="T187" s="190"/>
      <c r="U187" s="190"/>
      <c r="V187" s="190"/>
      <c r="W187" s="190"/>
      <c r="X187" s="190"/>
      <c r="Y187" s="190"/>
      <c r="Z187" s="190"/>
      <c r="AA187" s="190"/>
      <c r="AB187" s="36"/>
    </row>
    <row r="188" spans="1:28" x14ac:dyDescent="0.2">
      <c r="A188" s="86">
        <v>183</v>
      </c>
      <c r="B188" s="85" t="s">
        <v>371</v>
      </c>
      <c r="C188" s="85" t="s">
        <v>372</v>
      </c>
      <c r="D188" s="86" t="str">
        <f t="shared" si="4"/>
        <v/>
      </c>
      <c r="E188" s="89">
        <f>IF(Options!$D$24 = 1, MAX(F188, G188),
IF(Options!$D$25 = 1, AVERAGE(F188,G188),
IF(Options!$D$26 = 1, IFERROR(GEOMEAN(F188, G188), MAX(F188, G188)))))</f>
        <v>7.1216362831362217</v>
      </c>
      <c r="F188" s="89" cm="1">
        <f t="array" ref="F188">IF(Options!$D$18=1, IFERROR(MAX(IF($I$199:$R$199=1,(I188:R188),"")),
     MAX(IF($I$199:$R$199=2,(I188:R188),""))),
IF(Options!$D$19=1, IFERROR(AVERAGE(IF($I$199:$R$199=1,I188:R188,"")),
     AVERAGE(IF($I$199:$R$199=2,(I188:R188),""))),
IF(Options!$D$20=1, IFERROR(IF(OR(IF(ISNUMBER(I188:R188),IF(I$199:R$199 = 1,I188:R188, ""), "")=0), 0, GEOMEAN(IF(ISNUMBER(I188:R188),IF(I$199:R$199 = 1,I188:R188, ""), ""))),
   IF(OR(IF(ISNUMBER(I188:R188),IF(I$199:R$199 = 2,I188:R188, ""), "")=0), 0, GEOMEAN(IF(ISNUMBER(I188:R188),IF(I$199:R$199 = 2,I188:R188, ""), "")))))))</f>
        <v>5.0717703349282299</v>
      </c>
      <c r="G188" s="89" cm="1">
        <f t="array" ref="G188">IF(Options!$D$18=1, IFERROR(MAX(IF($I$200:$R$200=1,(I188:R188),"")),
     MAX(IF($I$200:$R$200=2,(I188:R188),""))),
IF(Options!$D$19=1, IFERROR(AVERAGE(IF($I$200:$R$200=1,(I188:R188),"")),
     AVERAGE(IF($I$200:$R$200=2,(I188:R188),""))),
IF(Options!$D$20=1, IFERROR(IF(OR(IF(ISNUMBER(I188:R188),IF(I$200:R$200 = 1,I188:R188, ""), "")=0), 0, GEOMEAN(IF(ISNUMBER(I188:R188),IF(I$200:R$200 = 1,I188:R188, ""), ""))),
   IF(OR(IF(ISNUMBER(I188:R188),IF(I$200:R$200 = 2,I188:R188, ""), "")=0), 0, GEOMEAN(IF(ISNUMBER(I188:R188),IF(I$200:R$200 = 2,I188:R188, ""), "")))))))</f>
        <v>10</v>
      </c>
      <c r="H188" s="142" t="s">
        <v>372</v>
      </c>
      <c r="I188" s="89">
        <v>5.0717703349282299</v>
      </c>
      <c r="J188" s="89" t="s">
        <v>473</v>
      </c>
      <c r="K188" s="184" t="s">
        <v>473</v>
      </c>
      <c r="L188" s="186">
        <v>10</v>
      </c>
      <c r="M188" s="186"/>
      <c r="N188" s="186"/>
      <c r="O188" s="154"/>
      <c r="P188" s="154"/>
      <c r="Q188" s="154"/>
      <c r="R188" s="153"/>
      <c r="S188" s="153"/>
      <c r="T188" s="190"/>
      <c r="U188" s="190"/>
      <c r="V188" s="190"/>
      <c r="W188" s="190"/>
      <c r="X188" s="190"/>
      <c r="Y188" s="190"/>
      <c r="Z188" s="190"/>
      <c r="AA188" s="190"/>
      <c r="AB188" s="36"/>
    </row>
    <row r="189" spans="1:28" x14ac:dyDescent="0.2">
      <c r="A189" s="86">
        <v>184</v>
      </c>
      <c r="B189" s="85" t="s">
        <v>373</v>
      </c>
      <c r="C189" s="85" t="s">
        <v>374</v>
      </c>
      <c r="D189" s="86" t="str">
        <f t="shared" si="4"/>
        <v/>
      </c>
      <c r="E189" s="89">
        <f>IF(Options!$D$24 = 1, MAX(F189, G189),
IF(Options!$D$25 = 1, AVERAGE(F189,G189),
IF(Options!$D$26 = 1, IFERROR(GEOMEAN(F189, G189), MAX(F189, G189)))))</f>
        <v>5.5263157894736796</v>
      </c>
      <c r="F189" s="89" cm="1">
        <f t="array" ref="F189">IF(Options!$D$18=1, IFERROR(MAX(IF($I$199:$R$199=1,(I189:R189),"")),
     MAX(IF($I$199:$R$199=2,(I189:R189),""))),
IF(Options!$D$19=1, IFERROR(AVERAGE(IF($I$199:$R$199=1,I189:R189,"")),
     AVERAGE(IF($I$199:$R$199=2,(I189:R189),""))),
IF(Options!$D$20=1, IFERROR(IF(OR(IF(ISNUMBER(I189:R189),IF(I$199:R$199 = 1,I189:R189, ""), "")=0), 0, GEOMEAN(IF(ISNUMBER(I189:R189),IF(I$199:R$199 = 1,I189:R189, ""), ""))),
   IF(OR(IF(ISNUMBER(I189:R189),IF(I$199:R$199 = 2,I189:R189, ""), "")=0), 0, GEOMEAN(IF(ISNUMBER(I189:R189),IF(I$199:R$199 = 2,I189:R189, ""), "")))))))</f>
        <v>5.5263157894736796</v>
      </c>
      <c r="G189" s="89" cm="1">
        <f t="array" ref="G189">IF(Options!$D$18=1, IFERROR(MAX(IF($I$200:$R$200=1,(I189:R189),"")),
     MAX(IF($I$200:$R$200=2,(I189:R189),""))),
IF(Options!$D$19=1, IFERROR(AVERAGE(IF($I$200:$R$200=1,(I189:R189),"")),
     AVERAGE(IF($I$200:$R$200=2,(I189:R189),""))),
IF(Options!$D$20=1, IFERROR(IF(OR(IF(ISNUMBER(I189:R189),IF(I$200:R$200 = 1,I189:R189, ""), "")=0), 0, GEOMEAN(IF(ISNUMBER(I189:R189),IF(I$200:R$200 = 1,I189:R189, ""), ""))),
   IF(OR(IF(ISNUMBER(I189:R189),IF(I$200:R$200 = 2,I189:R189, ""), "")=0), 0, GEOMEAN(IF(ISNUMBER(I189:R189),IF(I$200:R$200 = 2,I189:R189, ""), "")))))))</f>
        <v>0</v>
      </c>
      <c r="H189" s="142" t="s">
        <v>374</v>
      </c>
      <c r="I189" s="89">
        <v>5.5263157894736796</v>
      </c>
      <c r="J189" s="89" t="s">
        <v>473</v>
      </c>
      <c r="K189" s="184">
        <v>3</v>
      </c>
      <c r="L189" s="186" t="s">
        <v>473</v>
      </c>
      <c r="M189" s="186"/>
      <c r="N189" s="186"/>
      <c r="O189" s="154"/>
      <c r="P189" s="154"/>
      <c r="Q189" s="154"/>
      <c r="R189" s="153"/>
      <c r="S189" s="153"/>
      <c r="T189" s="190"/>
      <c r="U189" s="190"/>
      <c r="V189" s="190"/>
      <c r="W189" s="190"/>
      <c r="X189" s="190"/>
      <c r="Y189" s="190"/>
      <c r="Z189" s="190"/>
      <c r="AA189" s="190"/>
      <c r="AB189" s="36"/>
    </row>
    <row r="190" spans="1:28" x14ac:dyDescent="0.2">
      <c r="A190" s="86">
        <v>185</v>
      </c>
      <c r="B190" s="85" t="s">
        <v>375</v>
      </c>
      <c r="C190" s="85" t="s">
        <v>376</v>
      </c>
      <c r="D190" s="86" t="str">
        <f t="shared" si="4"/>
        <v/>
      </c>
      <c r="E190" s="89">
        <f>IF(Options!$D$24 = 1, MAX(F190, G190),
IF(Options!$D$25 = 1, AVERAGE(F190,G190),
IF(Options!$D$26 = 1, IFERROR(GEOMEAN(F190, G190), MAX(F190, G190)))))</f>
        <v>8.2296650717703397</v>
      </c>
      <c r="F190" s="89" cm="1">
        <f t="array" ref="F190">IF(Options!$D$18=1, IFERROR(MAX(IF($I$199:$R$199=1,(I190:R190),"")),
     MAX(IF($I$199:$R$199=2,(I190:R190),""))),
IF(Options!$D$19=1, IFERROR(AVERAGE(IF($I$199:$R$199=1,I190:R190,"")),
     AVERAGE(IF($I$199:$R$199=2,(I190:R190),""))),
IF(Options!$D$20=1, IFERROR(IF(OR(IF(ISNUMBER(I190:R190),IF(I$199:R$199 = 1,I190:R190, ""), "")=0), 0, GEOMEAN(IF(ISNUMBER(I190:R190),IF(I$199:R$199 = 1,I190:R190, ""), ""))),
   IF(OR(IF(ISNUMBER(I190:R190),IF(I$199:R$199 = 2,I190:R190, ""), "")=0), 0, GEOMEAN(IF(ISNUMBER(I190:R190),IF(I$199:R$199 = 2,I190:R190, ""), "")))))))</f>
        <v>8.2296650717703397</v>
      </c>
      <c r="G190" s="89" cm="1">
        <f t="array" ref="G190">IF(Options!$D$18=1, IFERROR(MAX(IF($I$200:$R$200=1,(I190:R190),"")),
     MAX(IF($I$200:$R$200=2,(I190:R190),""))),
IF(Options!$D$19=1, IFERROR(AVERAGE(IF($I$200:$R$200=1,(I190:R190),"")),
     AVERAGE(IF($I$200:$R$200=2,(I190:R190),""))),
IF(Options!$D$20=1, IFERROR(IF(OR(IF(ISNUMBER(I190:R190),IF(I$200:R$200 = 1,I190:R190, ""), "")=0), 0, GEOMEAN(IF(ISNUMBER(I190:R190),IF(I$200:R$200 = 1,I190:R190, ""), ""))),
   IF(OR(IF(ISNUMBER(I190:R190),IF(I$200:R$200 = 2,I190:R190, ""), "")=0), 0, GEOMEAN(IF(ISNUMBER(I190:R190),IF(I$200:R$200 = 2,I190:R190, ""), "")))))))</f>
        <v>0</v>
      </c>
      <c r="H190" s="142" t="s">
        <v>376</v>
      </c>
      <c r="I190" s="89">
        <v>8.2296650717703397</v>
      </c>
      <c r="J190" s="89" t="s">
        <v>473</v>
      </c>
      <c r="K190" s="184" t="s">
        <v>473</v>
      </c>
      <c r="L190" s="186" t="s">
        <v>473</v>
      </c>
      <c r="M190" s="186"/>
      <c r="N190" s="186"/>
      <c r="O190" s="154"/>
      <c r="P190" s="154"/>
      <c r="Q190" s="154"/>
      <c r="R190" s="153"/>
      <c r="S190" s="153"/>
      <c r="T190" s="190"/>
      <c r="U190" s="190"/>
      <c r="V190" s="190"/>
      <c r="W190" s="190"/>
      <c r="X190" s="190"/>
      <c r="Y190" s="190"/>
      <c r="Z190" s="190"/>
      <c r="AA190" s="190"/>
      <c r="AB190" s="36"/>
    </row>
    <row r="191" spans="1:28" x14ac:dyDescent="0.2">
      <c r="A191" s="86">
        <v>186</v>
      </c>
      <c r="B191" s="85" t="s">
        <v>377</v>
      </c>
      <c r="C191" s="85" t="s">
        <v>378</v>
      </c>
      <c r="D191" s="86" t="str">
        <f t="shared" si="4"/>
        <v/>
      </c>
      <c r="E191" s="89">
        <f>IF(Options!$D$24 = 1, MAX(F191, G191),
IF(Options!$D$25 = 1, AVERAGE(F191,G191),
IF(Options!$D$26 = 1, IFERROR(GEOMEAN(F191, G191), MAX(F191, G191)))))</f>
        <v>3.2057416267942598</v>
      </c>
      <c r="F191" s="89" cm="1">
        <f t="array" ref="F191">IF(Options!$D$18=1, IFERROR(MAX(IF($I$199:$R$199=1,(I191:R191),"")),
     MAX(IF($I$199:$R$199=2,(I191:R191),""))),
IF(Options!$D$19=1, IFERROR(AVERAGE(IF($I$199:$R$199=1,I191:R191,"")),
     AVERAGE(IF($I$199:$R$199=2,(I191:R191),""))),
IF(Options!$D$20=1, IFERROR(IF(OR(IF(ISNUMBER(I191:R191),IF(I$199:R$199 = 1,I191:R191, ""), "")=0), 0, GEOMEAN(IF(ISNUMBER(I191:R191),IF(I$199:R$199 = 1,I191:R191, ""), ""))),
   IF(OR(IF(ISNUMBER(I191:R191),IF(I$199:R$199 = 2,I191:R191, ""), "")=0), 0, GEOMEAN(IF(ISNUMBER(I191:R191),IF(I$199:R$199 = 2,I191:R191, ""), "")))))))</f>
        <v>3.2057416267942598</v>
      </c>
      <c r="G191" s="89" cm="1">
        <f t="array" ref="G191">IF(Options!$D$18=1, IFERROR(MAX(IF($I$200:$R$200=1,(I191:R191),"")),
     MAX(IF($I$200:$R$200=2,(I191:R191),""))),
IF(Options!$D$19=1, IFERROR(AVERAGE(IF($I$200:$R$200=1,(I191:R191),"")),
     AVERAGE(IF($I$200:$R$200=2,(I191:R191),""))),
IF(Options!$D$20=1, IFERROR(IF(OR(IF(ISNUMBER(I191:R191),IF(I$200:R$200 = 1,I191:R191, ""), "")=0), 0, GEOMEAN(IF(ISNUMBER(I191:R191),IF(I$200:R$200 = 1,I191:R191, ""), ""))),
   IF(OR(IF(ISNUMBER(I191:R191),IF(I$200:R$200 = 2,I191:R191, ""), "")=0), 0, GEOMEAN(IF(ISNUMBER(I191:R191),IF(I$200:R$200 = 2,I191:R191, ""), "")))))))</f>
        <v>0</v>
      </c>
      <c r="H191" s="142" t="s">
        <v>378</v>
      </c>
      <c r="I191" s="89">
        <v>3.2057416267942598</v>
      </c>
      <c r="J191" s="89" t="s">
        <v>473</v>
      </c>
      <c r="K191" s="184">
        <v>3</v>
      </c>
      <c r="L191" s="186" t="s">
        <v>473</v>
      </c>
      <c r="M191" s="186"/>
      <c r="N191" s="186"/>
      <c r="O191" s="154"/>
      <c r="P191" s="154"/>
      <c r="Q191" s="154"/>
      <c r="R191" s="153"/>
      <c r="S191" s="153"/>
      <c r="T191" s="190"/>
      <c r="U191" s="190"/>
      <c r="V191" s="190"/>
      <c r="W191" s="190"/>
      <c r="X191" s="190"/>
      <c r="Y191" s="190"/>
      <c r="Z191" s="190"/>
      <c r="AA191" s="190"/>
      <c r="AB191" s="36"/>
    </row>
    <row r="192" spans="1:28" x14ac:dyDescent="0.2">
      <c r="A192" s="86">
        <v>187</v>
      </c>
      <c r="B192" s="85" t="s">
        <v>379</v>
      </c>
      <c r="C192" s="85" t="s">
        <v>380</v>
      </c>
      <c r="D192" s="86" t="str">
        <f t="shared" si="4"/>
        <v/>
      </c>
      <c r="E192" s="89">
        <f>IF(Options!$D$24 = 1, MAX(F192, G192),
IF(Options!$D$25 = 1, AVERAGE(F192,G192),
IF(Options!$D$26 = 1, IFERROR(GEOMEAN(F192, G192), MAX(F192, G192)))))</f>
        <v>10</v>
      </c>
      <c r="F192" s="89" cm="1">
        <f t="array" ref="F192">IF(Options!$D$18=1, IFERROR(MAX(IF($I$199:$R$199=1,(I192:R192),"")),
     MAX(IF($I$199:$R$199=2,(I192:R192),""))),
IF(Options!$D$19=1, IFERROR(AVERAGE(IF($I$199:$R$199=1,I192:R192,"")),
     AVERAGE(IF($I$199:$R$199=2,(I192:R192),""))),
IF(Options!$D$20=1, IFERROR(IF(OR(IF(ISNUMBER(I192:R192),IF(I$199:R$199 = 1,I192:R192, ""), "")=0), 0, GEOMEAN(IF(ISNUMBER(I192:R192),IF(I$199:R$199 = 1,I192:R192, ""), ""))),
   IF(OR(IF(ISNUMBER(I192:R192),IF(I$199:R$199 = 2,I192:R192, ""), "")=0), 0, GEOMEAN(IF(ISNUMBER(I192:R192),IF(I$199:R$199 = 2,I192:R192, ""), "")))))))</f>
        <v>10</v>
      </c>
      <c r="G192" s="89" cm="1">
        <f t="array" ref="G192">IF(Options!$D$18=1, IFERROR(MAX(IF($I$200:$R$200=1,(I192:R192),"")),
     MAX(IF($I$200:$R$200=2,(I192:R192),""))),
IF(Options!$D$19=1, IFERROR(AVERAGE(IF($I$200:$R$200=1,(I192:R192),"")),
     AVERAGE(IF($I$200:$R$200=2,(I192:R192),""))),
IF(Options!$D$20=1, IFERROR(IF(OR(IF(ISNUMBER(I192:R192),IF(I$200:R$200 = 1,I192:R192, ""), "")=0), 0, GEOMEAN(IF(ISNUMBER(I192:R192),IF(I$200:R$200 = 1,I192:R192, ""), ""))),
   IF(OR(IF(ISNUMBER(I192:R192),IF(I$200:R$200 = 2,I192:R192, ""), "")=0), 0, GEOMEAN(IF(ISNUMBER(I192:R192),IF(I$200:R$200 = 2,I192:R192, ""), "")))))))</f>
        <v>10</v>
      </c>
      <c r="H192" s="142" t="s">
        <v>380</v>
      </c>
      <c r="I192" s="89">
        <v>10</v>
      </c>
      <c r="J192" s="89">
        <v>10</v>
      </c>
      <c r="K192" s="184" t="s">
        <v>473</v>
      </c>
      <c r="L192" s="186">
        <v>10</v>
      </c>
      <c r="M192" s="186"/>
      <c r="N192" s="186"/>
      <c r="O192" s="154"/>
      <c r="P192" s="154"/>
      <c r="Q192" s="154"/>
      <c r="R192" s="153"/>
      <c r="S192" s="153"/>
      <c r="T192" s="190"/>
      <c r="U192" s="190"/>
      <c r="V192" s="190"/>
      <c r="W192" s="190"/>
      <c r="X192" s="190"/>
      <c r="Y192" s="190"/>
      <c r="Z192" s="190"/>
      <c r="AA192" s="190"/>
      <c r="AB192" s="36"/>
    </row>
    <row r="193" spans="1:28" x14ac:dyDescent="0.2">
      <c r="A193" s="86">
        <v>188</v>
      </c>
      <c r="B193" s="85" t="s">
        <v>381</v>
      </c>
      <c r="C193" s="85" t="s">
        <v>382</v>
      </c>
      <c r="D193" s="86" t="str">
        <f t="shared" si="4"/>
        <v/>
      </c>
      <c r="E193" s="89">
        <f>IF(Options!$D$24 = 1, MAX(F193, G193),
IF(Options!$D$25 = 1, AVERAGE(F193,G193),
IF(Options!$D$26 = 1, IFERROR(GEOMEAN(F193, G193), MAX(F193, G193)))))</f>
        <v>5.4306220095693796</v>
      </c>
      <c r="F193" s="89" cm="1">
        <f t="array" ref="F193">IF(Options!$D$18=1, IFERROR(MAX(IF($I$199:$R$199=1,(I193:R193),"")),
     MAX(IF($I$199:$R$199=2,(I193:R193),""))),
IF(Options!$D$19=1, IFERROR(AVERAGE(IF($I$199:$R$199=1,I193:R193,"")),
     AVERAGE(IF($I$199:$R$199=2,(I193:R193),""))),
IF(Options!$D$20=1, IFERROR(IF(OR(IF(ISNUMBER(I193:R193),IF(I$199:R$199 = 1,I193:R193, ""), "")=0), 0, GEOMEAN(IF(ISNUMBER(I193:R193),IF(I$199:R$199 = 1,I193:R193, ""), ""))),
   IF(OR(IF(ISNUMBER(I193:R193),IF(I$199:R$199 = 2,I193:R193, ""), "")=0), 0, GEOMEAN(IF(ISNUMBER(I193:R193),IF(I$199:R$199 = 2,I193:R193, ""), "")))))))</f>
        <v>5.4306220095693796</v>
      </c>
      <c r="G193" s="89" cm="1">
        <f t="array" ref="G193">IF(Options!$D$18=1, IFERROR(MAX(IF($I$200:$R$200=1,(I193:R193),"")),
     MAX(IF($I$200:$R$200=2,(I193:R193),""))),
IF(Options!$D$19=1, IFERROR(AVERAGE(IF($I$200:$R$200=1,(I193:R193),"")),
     AVERAGE(IF($I$200:$R$200=2,(I193:R193),""))),
IF(Options!$D$20=1, IFERROR(IF(OR(IF(ISNUMBER(I193:R193),IF(I$200:R$200 = 1,I193:R193, ""), "")=0), 0, GEOMEAN(IF(ISNUMBER(I193:R193),IF(I$200:R$200 = 1,I193:R193, ""), ""))),
   IF(OR(IF(ISNUMBER(I193:R193),IF(I$200:R$200 = 2,I193:R193, ""), "")=0), 0, GEOMEAN(IF(ISNUMBER(I193:R193),IF(I$200:R$200 = 2,I193:R193, ""), "")))))))</f>
        <v>0</v>
      </c>
      <c r="H193" s="142" t="s">
        <v>382</v>
      </c>
      <c r="I193" s="89">
        <v>5.4306220095693796</v>
      </c>
      <c r="J193" s="89" t="s">
        <v>473</v>
      </c>
      <c r="K193" s="184">
        <v>3</v>
      </c>
      <c r="L193" s="186" t="s">
        <v>473</v>
      </c>
      <c r="M193" s="186"/>
      <c r="N193" s="186"/>
      <c r="O193" s="154"/>
      <c r="P193" s="154"/>
      <c r="Q193" s="154"/>
      <c r="R193" s="153"/>
      <c r="S193" s="153"/>
      <c r="T193" s="190"/>
      <c r="U193" s="190"/>
      <c r="V193" s="190"/>
      <c r="W193" s="190"/>
      <c r="X193" s="190"/>
      <c r="Y193" s="190"/>
      <c r="Z193" s="190"/>
      <c r="AA193" s="190"/>
      <c r="AB193" s="36"/>
    </row>
    <row r="194" spans="1:28" x14ac:dyDescent="0.2">
      <c r="A194" s="86">
        <v>189</v>
      </c>
      <c r="B194" s="85" t="s">
        <v>383</v>
      </c>
      <c r="C194" s="85" t="s">
        <v>384</v>
      </c>
      <c r="D194" s="86" t="str">
        <f t="shared" si="4"/>
        <v/>
      </c>
      <c r="E194" s="89">
        <f>IF(Options!$D$24 = 1, MAX(F194, G194),
IF(Options!$D$25 = 1, AVERAGE(F194,G194),
IF(Options!$D$26 = 1, IFERROR(GEOMEAN(F194, G194), MAX(F194, G194)))))</f>
        <v>8.7081339712918702</v>
      </c>
      <c r="F194" s="89" cm="1">
        <f t="array" ref="F194">IF(Options!$D$18=1, IFERROR(MAX(IF($I$199:$R$199=1,(I194:R194),"")),
     MAX(IF($I$199:$R$199=2,(I194:R194),""))),
IF(Options!$D$19=1, IFERROR(AVERAGE(IF($I$199:$R$199=1,I194:R194,"")),
     AVERAGE(IF($I$199:$R$199=2,(I194:R194),""))),
IF(Options!$D$20=1, IFERROR(IF(OR(IF(ISNUMBER(I194:R194),IF(I$199:R$199 = 1,I194:R194, ""), "")=0), 0, GEOMEAN(IF(ISNUMBER(I194:R194),IF(I$199:R$199 = 1,I194:R194, ""), ""))),
   IF(OR(IF(ISNUMBER(I194:R194),IF(I$199:R$199 = 2,I194:R194, ""), "")=0), 0, GEOMEAN(IF(ISNUMBER(I194:R194),IF(I$199:R$199 = 2,I194:R194, ""), "")))))))</f>
        <v>8.7081339712918702</v>
      </c>
      <c r="G194" s="89" cm="1">
        <f t="array" ref="G194">IF(Options!$D$18=1, IFERROR(MAX(IF($I$200:$R$200=1,(I194:R194),"")),
     MAX(IF($I$200:$R$200=2,(I194:R194),""))),
IF(Options!$D$19=1, IFERROR(AVERAGE(IF($I$200:$R$200=1,(I194:R194),"")),
     AVERAGE(IF($I$200:$R$200=2,(I194:R194),""))),
IF(Options!$D$20=1, IFERROR(IF(OR(IF(ISNUMBER(I194:R194),IF(I$200:R$200 = 1,I194:R194, ""), "")=0), 0, GEOMEAN(IF(ISNUMBER(I194:R194),IF(I$200:R$200 = 1,I194:R194, ""), ""))),
   IF(OR(IF(ISNUMBER(I194:R194),IF(I$200:R$200 = 2,I194:R194, ""), "")=0), 0, GEOMEAN(IF(ISNUMBER(I194:R194),IF(I$200:R$200 = 2,I194:R194, ""), "")))))))</f>
        <v>0</v>
      </c>
      <c r="H194" s="142" t="s">
        <v>384</v>
      </c>
      <c r="I194" s="89">
        <v>8.7081339712918702</v>
      </c>
      <c r="J194" s="89" t="s">
        <v>473</v>
      </c>
      <c r="K194" s="184">
        <v>5</v>
      </c>
      <c r="L194" s="186" t="s">
        <v>473</v>
      </c>
      <c r="M194" s="186"/>
      <c r="N194" s="186"/>
      <c r="O194" s="154"/>
      <c r="P194" s="154"/>
      <c r="Q194" s="154"/>
      <c r="R194" s="153"/>
      <c r="S194" s="153"/>
      <c r="T194" s="190"/>
      <c r="U194" s="190"/>
      <c r="V194" s="190"/>
      <c r="W194" s="190"/>
      <c r="X194" s="190"/>
      <c r="Y194" s="190"/>
      <c r="Z194" s="190"/>
      <c r="AA194" s="190"/>
      <c r="AB194" s="36"/>
    </row>
    <row r="195" spans="1:28" x14ac:dyDescent="0.2">
      <c r="A195" s="86">
        <v>190</v>
      </c>
      <c r="B195" s="85" t="s">
        <v>385</v>
      </c>
      <c r="C195" s="85" t="s">
        <v>386</v>
      </c>
      <c r="D195" s="86" t="str">
        <f t="shared" si="4"/>
        <v/>
      </c>
      <c r="E195" s="89">
        <f>IF(Options!$D$24 = 1, MAX(F195, G195),
IF(Options!$D$25 = 1, AVERAGE(F195,G195),
IF(Options!$D$26 = 1, IFERROR(GEOMEAN(F195, G195), MAX(F195, G195)))))</f>
        <v>10</v>
      </c>
      <c r="F195" s="89" cm="1">
        <f t="array" ref="F195">IF(Options!$D$18=1, IFERROR(MAX(IF($I$199:$R$199=1,(I195:R195),"")),
     MAX(IF($I$199:$R$199=2,(I195:R195),""))),
IF(Options!$D$19=1, IFERROR(AVERAGE(IF($I$199:$R$199=1,I195:R195,"")),
     AVERAGE(IF($I$199:$R$199=2,(I195:R195),""))),
IF(Options!$D$20=1, IFERROR(IF(OR(IF(ISNUMBER(I195:R195),IF(I$199:R$199 = 1,I195:R195, ""), "")=0), 0, GEOMEAN(IF(ISNUMBER(I195:R195),IF(I$199:R$199 = 1,I195:R195, ""), ""))),
   IF(OR(IF(ISNUMBER(I195:R195),IF(I$199:R$199 = 2,I195:R195, ""), "")=0), 0, GEOMEAN(IF(ISNUMBER(I195:R195),IF(I$199:R$199 = 2,I195:R195, ""), "")))))))</f>
        <v>10</v>
      </c>
      <c r="G195" s="89" cm="1">
        <f t="array" ref="G195">IF(Options!$D$18=1, IFERROR(MAX(IF($I$200:$R$200=1,(I195:R195),"")),
     MAX(IF($I$200:$R$200=2,(I195:R195),""))),
IF(Options!$D$19=1, IFERROR(AVERAGE(IF($I$200:$R$200=1,(I195:R195),"")),
     AVERAGE(IF($I$200:$R$200=2,(I195:R195),""))),
IF(Options!$D$20=1, IFERROR(IF(OR(IF(ISNUMBER(I195:R195),IF(I$200:R$200 = 1,I195:R195, ""), "")=0), 0, GEOMEAN(IF(ISNUMBER(I195:R195),IF(I$200:R$200 = 1,I195:R195, ""), ""))),
   IF(OR(IF(ISNUMBER(I195:R195),IF(I$200:R$200 = 2,I195:R195, ""), "")=0), 0, GEOMEAN(IF(ISNUMBER(I195:R195),IF(I$200:R$200 = 2,I195:R195, ""), "")))))))</f>
        <v>10</v>
      </c>
      <c r="H195" s="142" t="s">
        <v>386</v>
      </c>
      <c r="I195" s="89">
        <v>10</v>
      </c>
      <c r="J195" s="89">
        <v>7</v>
      </c>
      <c r="K195" s="184">
        <v>7</v>
      </c>
      <c r="L195" s="222">
        <v>10</v>
      </c>
      <c r="M195" s="186"/>
      <c r="N195" s="186"/>
      <c r="O195" s="154"/>
      <c r="P195" s="154"/>
      <c r="Q195" s="154"/>
      <c r="R195" s="153"/>
      <c r="S195" s="153"/>
      <c r="T195" s="190"/>
      <c r="U195" s="190"/>
      <c r="V195" s="190"/>
      <c r="W195" s="190"/>
      <c r="X195" s="190"/>
      <c r="Y195" s="190"/>
      <c r="Z195" s="190"/>
      <c r="AA195" s="190"/>
      <c r="AB195" s="36"/>
    </row>
    <row r="196" spans="1:28" x14ac:dyDescent="0.2">
      <c r="A196" s="86"/>
      <c r="B196" s="85"/>
      <c r="C196" s="85"/>
      <c r="D196" s="86"/>
      <c r="E196" s="89"/>
      <c r="F196" s="89"/>
      <c r="G196" s="89"/>
      <c r="H196" s="142"/>
      <c r="I196" s="89"/>
      <c r="J196" s="89"/>
      <c r="K196" s="184"/>
      <c r="L196" s="186"/>
      <c r="M196" s="186"/>
      <c r="N196" s="186"/>
      <c r="O196" s="154"/>
      <c r="P196" s="154"/>
      <c r="Q196" s="154"/>
      <c r="R196" s="154"/>
      <c r="S196" s="154"/>
      <c r="T196" s="190"/>
      <c r="U196" s="190"/>
      <c r="V196" s="190"/>
      <c r="W196" s="190"/>
      <c r="X196" s="190"/>
      <c r="Y196" s="190"/>
      <c r="Z196" s="190"/>
      <c r="AA196" s="190"/>
      <c r="AB196" s="36"/>
    </row>
    <row r="197" spans="1:28" x14ac:dyDescent="0.2">
      <c r="A197" s="86"/>
      <c r="B197" s="85"/>
      <c r="C197" s="85"/>
      <c r="D197" s="86"/>
      <c r="E197" s="89"/>
      <c r="F197" s="89"/>
      <c r="G197" s="89"/>
      <c r="H197" s="142"/>
      <c r="I197" s="89"/>
      <c r="J197" s="89"/>
      <c r="K197" s="184"/>
      <c r="L197" s="186"/>
      <c r="M197" s="186"/>
      <c r="N197" s="186"/>
      <c r="O197" s="186"/>
      <c r="P197" s="186"/>
      <c r="Q197" s="186"/>
      <c r="R197" s="186"/>
      <c r="S197" s="186"/>
      <c r="T197" s="185"/>
      <c r="U197" s="185"/>
      <c r="V197" s="185"/>
      <c r="W197" s="185"/>
      <c r="X197" s="185"/>
      <c r="Y197" s="185"/>
      <c r="Z197" s="185"/>
      <c r="AA197" s="185"/>
      <c r="AB197" s="149"/>
    </row>
    <row r="198" spans="1:28" x14ac:dyDescent="0.2">
      <c r="A198" s="86"/>
      <c r="B198" s="85"/>
      <c r="C198" s="85"/>
      <c r="D198" s="86"/>
      <c r="E198" s="89"/>
      <c r="F198" s="89"/>
      <c r="G198" s="89"/>
      <c r="H198" s="142"/>
      <c r="I198" s="89"/>
      <c r="J198" s="89"/>
      <c r="K198" s="184"/>
      <c r="L198" s="186"/>
      <c r="M198" s="186"/>
      <c r="N198" s="186"/>
      <c r="O198" s="186"/>
      <c r="P198" s="186"/>
      <c r="Q198" s="186"/>
      <c r="R198" s="186"/>
      <c r="S198" s="186"/>
      <c r="T198" s="185"/>
      <c r="U198" s="185"/>
      <c r="V198" s="185"/>
      <c r="W198" s="185"/>
      <c r="X198" s="185"/>
      <c r="Y198" s="185"/>
      <c r="Z198" s="185"/>
      <c r="AA198" s="185"/>
      <c r="AB198" s="149"/>
    </row>
    <row r="199" spans="1:28" x14ac:dyDescent="0.2">
      <c r="A199" s="86"/>
      <c r="B199" s="85"/>
      <c r="C199" s="85"/>
      <c r="D199" s="86"/>
      <c r="E199" s="89"/>
      <c r="F199" s="89"/>
      <c r="G199" s="89" t="s">
        <v>521</v>
      </c>
      <c r="H199" s="142"/>
      <c r="I199" s="143">
        <f>IFERROR(INDEX('Data Dictionary'!$H$8:$H$45,MATCH(I5,'Data Dictionary'!$J$8:$J$45,0)),"")</f>
        <v>1</v>
      </c>
      <c r="J199" s="143">
        <f>IFERROR(INDEX('Data Dictionary'!$H$8:$H$45,MATCH(J5,'Data Dictionary'!$J$8:$J$45,0)),"")</f>
        <v>0</v>
      </c>
      <c r="K199" s="143">
        <f>IFERROR(INDEX('Data Dictionary'!$H$8:$H$45,MATCH(K5,'Data Dictionary'!$J$8:$J$45,0)),"")</f>
        <v>0</v>
      </c>
      <c r="L199" s="143">
        <f>IFERROR(INDEX('Data Dictionary'!$H$8:$H$45,MATCH(L5,'Data Dictionary'!$J$8:$J$45,0)),"")</f>
        <v>0</v>
      </c>
      <c r="M199" s="143" t="str">
        <f>IFERROR(INDEX('Data Dictionary'!$H$8:$H$45,MATCH(M5,'Data Dictionary'!$J$8:$J$45,0)),"")</f>
        <v/>
      </c>
      <c r="N199" s="143" t="str">
        <f>IFERROR(INDEX('Data Dictionary'!$H$8:$H$45,MATCH(N5,'Data Dictionary'!$J$8:$J$45,0)),"")</f>
        <v/>
      </c>
      <c r="O199" s="186" t="str">
        <f>IFERROR(INDEX('Data Dictionary'!$H$10:$H$11,MATCH(#REF!,'Data Dictionary'!$J$10:$J$11,0)),"")</f>
        <v/>
      </c>
      <c r="P199" s="186" t="str">
        <f>IFERROR(INDEX('Data Dictionary'!$H$10:$H$11,MATCH(#REF!,'Data Dictionary'!$J$10:$J$11,0)),"")</f>
        <v/>
      </c>
      <c r="Q199" s="186" t="str">
        <f>IFERROR(INDEX('Data Dictionary'!$H$10:$H$11,MATCH(#REF!,'Data Dictionary'!$J$10:$J$11,0)),"")</f>
        <v/>
      </c>
      <c r="R199" s="186" t="str">
        <f>IFERROR(INDEX('Data Dictionary'!$H$10:$H$11,MATCH(#REF!,'Data Dictionary'!$J$10:$J$11,0)),"")</f>
        <v/>
      </c>
      <c r="S199" s="186"/>
      <c r="T199" s="185"/>
      <c r="U199" s="185"/>
      <c r="V199" s="185"/>
      <c r="W199" s="185"/>
      <c r="X199" s="185"/>
      <c r="Y199" s="185"/>
      <c r="Z199" s="185"/>
      <c r="AA199" s="185"/>
      <c r="AB199" s="149"/>
    </row>
    <row r="200" spans="1:28" x14ac:dyDescent="0.2">
      <c r="A200" s="86"/>
      <c r="B200" s="85"/>
      <c r="C200" s="85"/>
      <c r="D200" s="86"/>
      <c r="E200" s="89"/>
      <c r="F200" s="89"/>
      <c r="G200" s="89" t="s">
        <v>520</v>
      </c>
      <c r="H200" s="142"/>
      <c r="I200" s="143">
        <f>IFERROR(INDEX('Data Dictionary'!$I$8:$I$45,MATCH(I5,'Data Dictionary'!$J$8:$J$45,0)),"")</f>
        <v>0</v>
      </c>
      <c r="J200" s="143">
        <f>IFERROR(INDEX('Data Dictionary'!$I$8:$I$45,MATCH(J5,'Data Dictionary'!$J$8:$J$45,0)),"")</f>
        <v>1</v>
      </c>
      <c r="K200" s="143">
        <f>IFERROR(INDEX('Data Dictionary'!$I$8:$I$45,MATCH(K5,'Data Dictionary'!$J$8:$J$45,0)),"")</f>
        <v>2</v>
      </c>
      <c r="L200" s="143">
        <f>IFERROR(INDEX('Data Dictionary'!$I$8:$I$45,MATCH(L5,'Data Dictionary'!$J$8:$J$45,0)),"")</f>
        <v>1</v>
      </c>
      <c r="M200" s="143" t="str">
        <f>IFERROR(INDEX('Data Dictionary'!$I$8:$I$45,MATCH(M5,'Data Dictionary'!$J$8:$J$45,0)),"")</f>
        <v/>
      </c>
      <c r="N200" s="143" t="str">
        <f>IFERROR(INDEX('Data Dictionary'!$I$8:$I$45,MATCH(N5,'Data Dictionary'!$J$8:$J$45,0)),"")</f>
        <v/>
      </c>
      <c r="O200" s="186" t="str">
        <f>IFERROR(INDEX('Data Dictionary'!$I$22:$I$29,MATCH(#REF!,'Data Dictionary'!$J$22:$J$29,0)),"")</f>
        <v/>
      </c>
      <c r="P200" s="186" t="str">
        <f>IFERROR(INDEX('Data Dictionary'!$I$22:$I$29,MATCH(#REF!,'Data Dictionary'!$J$22:$J$29,0)),"")</f>
        <v/>
      </c>
      <c r="Q200" s="186" t="str">
        <f>IFERROR(INDEX('Data Dictionary'!$I$22:$I$29,MATCH(#REF!,'Data Dictionary'!$J$22:$J$29,0)),"")</f>
        <v/>
      </c>
      <c r="R200" s="186" t="str">
        <f>IFERROR(INDEX('Data Dictionary'!$I$22:$I$29,MATCH(#REF!,'Data Dictionary'!$J$22:$J$29,0)),"")</f>
        <v/>
      </c>
      <c r="S200" s="186"/>
      <c r="T200" s="185"/>
      <c r="U200" s="185"/>
      <c r="V200" s="185"/>
      <c r="W200" s="185"/>
      <c r="X200" s="185"/>
      <c r="Y200" s="185"/>
      <c r="Z200" s="185"/>
      <c r="AA200" s="185"/>
      <c r="AB200" s="149"/>
    </row>
    <row r="201" spans="1:28" x14ac:dyDescent="0.2">
      <c r="A201" s="86"/>
      <c r="B201" s="85"/>
      <c r="C201" s="85"/>
      <c r="D201" s="86"/>
      <c r="E201" s="89"/>
      <c r="F201" s="89"/>
      <c r="G201" s="89"/>
      <c r="H201" s="142"/>
      <c r="I201" s="89"/>
      <c r="J201" s="89"/>
      <c r="K201" s="184"/>
      <c r="L201" s="186"/>
      <c r="M201" s="186"/>
      <c r="N201" s="186"/>
      <c r="O201" s="186"/>
      <c r="P201" s="186"/>
      <c r="Q201" s="186"/>
      <c r="R201" s="186"/>
      <c r="S201" s="186"/>
      <c r="T201" s="185"/>
      <c r="U201" s="185"/>
      <c r="V201" s="185"/>
      <c r="W201" s="185"/>
      <c r="X201" s="185"/>
      <c r="Y201" s="185"/>
      <c r="Z201" s="185"/>
      <c r="AA201" s="185"/>
      <c r="AB201" s="149"/>
    </row>
    <row r="202" spans="1:28" x14ac:dyDescent="0.2">
      <c r="A202" s="86"/>
      <c r="B202" s="85"/>
      <c r="C202" s="85"/>
      <c r="D202" s="86"/>
      <c r="E202" s="89"/>
      <c r="F202" s="89"/>
      <c r="G202" s="89"/>
      <c r="H202" s="142"/>
      <c r="I202" s="89"/>
      <c r="J202" s="89"/>
      <c r="K202" s="184"/>
      <c r="L202" s="186"/>
      <c r="M202" s="186"/>
      <c r="N202" s="186"/>
      <c r="O202" s="186"/>
      <c r="P202" s="186"/>
      <c r="Q202" s="186"/>
      <c r="R202" s="186"/>
      <c r="S202" s="186"/>
      <c r="T202" s="185"/>
      <c r="U202" s="185"/>
      <c r="V202" s="185"/>
      <c r="W202" s="185"/>
      <c r="X202" s="185"/>
      <c r="Y202" s="185"/>
      <c r="Z202" s="185"/>
      <c r="AA202" s="185"/>
      <c r="AB202" s="149"/>
    </row>
    <row r="203" spans="1:28" x14ac:dyDescent="0.2">
      <c r="A203" s="86"/>
      <c r="B203" s="85"/>
      <c r="C203" s="85"/>
      <c r="D203" s="86"/>
      <c r="E203" s="89"/>
      <c r="F203" s="89"/>
      <c r="G203" s="89" t="str" cm="1">
        <f t="array" ref="G203:P203">(IF($I$200:$R$200=2,(#REF!),""))</f>
        <v/>
      </c>
      <c r="H203" s="142" t="str">
        <v/>
      </c>
      <c r="I203" s="89" t="e">
        <v>#REF!</v>
      </c>
      <c r="J203" s="89" t="str">
        <v/>
      </c>
      <c r="K203" s="184" t="str">
        <v/>
      </c>
      <c r="L203" s="186" t="str">
        <v/>
      </c>
      <c r="M203" s="186" t="str">
        <v/>
      </c>
      <c r="N203" s="186" t="str">
        <v/>
      </c>
      <c r="O203" s="186" t="str">
        <v/>
      </c>
      <c r="P203" s="186" t="str">
        <v/>
      </c>
      <c r="Q203" s="186"/>
      <c r="R203" s="186"/>
      <c r="S203" s="186"/>
      <c r="T203" s="185"/>
      <c r="U203" s="185"/>
      <c r="V203" s="185"/>
      <c r="W203" s="185"/>
      <c r="X203" s="185"/>
      <c r="Y203" s="185"/>
      <c r="Z203" s="185"/>
      <c r="AA203" s="185"/>
      <c r="AB203" s="149"/>
    </row>
  </sheetData>
  <mergeCells count="1">
    <mergeCell ref="I2:L2"/>
  </mergeCells>
  <conditionalFormatting sqref="E1:E3 E6:E195">
    <cfRule type="expression" dxfId="185" priority="58" stopIfTrue="1">
      <formula>E1=""</formula>
    </cfRule>
    <cfRule type="cellIs" dxfId="184" priority="61" stopIfTrue="1" operator="greaterThanOrEqual">
      <formula>0</formula>
    </cfRule>
  </conditionalFormatting>
  <conditionalFormatting sqref="F1:F3">
    <cfRule type="expression" dxfId="183" priority="54" stopIfTrue="1">
      <formula>F1=""</formula>
    </cfRule>
    <cfRule type="cellIs" dxfId="182" priority="66" operator="between">
      <formula>0</formula>
      <formula>6.999</formula>
    </cfRule>
    <cfRule type="cellIs" dxfId="181" priority="67" operator="between">
      <formula>7</formula>
      <formula>9.99</formula>
    </cfRule>
    <cfRule type="expression" dxfId="180" priority="68">
      <formula>F1=10</formula>
    </cfRule>
  </conditionalFormatting>
  <conditionalFormatting sqref="G1:G3">
    <cfRule type="expression" dxfId="179" priority="50">
      <formula>G1=""</formula>
    </cfRule>
    <cfRule type="cellIs" dxfId="178" priority="51" operator="between">
      <formula>0</formula>
      <formula>6.999</formula>
    </cfRule>
    <cfRule type="cellIs" dxfId="177" priority="52" operator="between">
      <formula>7</formula>
      <formula>9.99</formula>
    </cfRule>
    <cfRule type="expression" dxfId="176" priority="53">
      <formula>G1=10</formula>
    </cfRule>
    <cfRule type="expression" dxfId="175" priority="62">
      <formula>G1=""</formula>
    </cfRule>
    <cfRule type="cellIs" dxfId="174" priority="63" operator="between">
      <formula>0</formula>
      <formula>6.999</formula>
    </cfRule>
    <cfRule type="cellIs" dxfId="173" priority="64" operator="between">
      <formula>7</formula>
      <formula>9.99</formula>
    </cfRule>
    <cfRule type="expression" dxfId="172" priority="65">
      <formula>G1=10</formula>
    </cfRule>
  </conditionalFormatting>
  <conditionalFormatting sqref="G6:G195">
    <cfRule type="expression" dxfId="171" priority="1">
      <formula>G6=""</formula>
    </cfRule>
    <cfRule type="cellIs" dxfId="170" priority="4" stopIfTrue="1" operator="greaterThanOrEqual">
      <formula>0</formula>
    </cfRule>
  </conditionalFormatting>
  <conditionalFormatting sqref="F6:F195">
    <cfRule type="expression" dxfId="169" priority="5" stopIfTrue="1">
      <formula>F6=""</formula>
    </cfRule>
    <cfRule type="cellIs" dxfId="168" priority="6" operator="between">
      <formula>0</formula>
      <formula>6.999</formula>
    </cfRule>
    <cfRule type="cellIs" dxfId="167" priority="7" operator="between">
      <formula>7</formula>
      <formula>9.99</formula>
    </cfRule>
    <cfRule type="expression" dxfId="166" priority="8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59" stopIfTrue="1" operator="greaterThanOrEqual" id="{1975FF7A-1774-A44A-83E4-F650308CBD81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60" stopIfTrue="1" operator="greaterThanOrEqual" id="{0FDA0C68-2090-0C41-A204-D2F787391508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 E6:E195</xm:sqref>
        </x14:conditionalFormatting>
        <x14:conditionalFormatting xmlns:xm="http://schemas.microsoft.com/office/excel/2006/main">
          <x14:cfRule type="cellIs" priority="146" stopIfTrue="1" operator="greaterThanOrEqual" id="{B5C756FB-B538-EC4F-86B6-AD0E5CEB001E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47" stopIfTrue="1" operator="greaterThanOrEqual" id="{3DB7177F-EC79-7F44-83A1-924CAA13CDA5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48" stopIfTrue="1" operator="between" id="{A9467CC4-8842-2A43-8DE9-CF4D3860E048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</xm:sqref>
        </x14:conditionalFormatting>
        <x14:conditionalFormatting xmlns:xm="http://schemas.microsoft.com/office/excel/2006/main">
          <x14:cfRule type="cellIs" priority="2" stopIfTrue="1" operator="greaterThanOrEqual" id="{576A1E62-4AAA-BF4C-8686-A2539FEB953C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E9FF4B61-AC13-A346-B25A-6771E34DC15A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9" stopIfTrue="1" operator="greaterThanOrEqual" id="{72BDB601-DC0C-5E4F-B25A-A5D8E32EF7CC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0" stopIfTrue="1" operator="greaterThanOrEqual" id="{BAFC4061-F945-D040-8E95-F8B404058FE3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1" stopIfTrue="1" operator="between" id="{5B23B663-A519-C345-8F5B-B3F2C3F74DB5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F6:F195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FBC5B-4381-0243-BA61-9309875BE0F8}">
  <dimension ref="A1:AB203"/>
  <sheetViews>
    <sheetView zoomScale="125" workbookViewId="0">
      <selection activeCell="F6" sqref="F6:G195"/>
    </sheetView>
  </sheetViews>
  <sheetFormatPr baseColWidth="10" defaultColWidth="8.7109375" defaultRowHeight="16" x14ac:dyDescent="0.2"/>
  <cols>
    <col min="1" max="1" width="5.28515625" style="87" customWidth="1"/>
    <col min="2" max="2" width="22.7109375" style="87" customWidth="1"/>
    <col min="3" max="3" width="8.7109375" style="87"/>
    <col min="4" max="4" width="3.7109375" style="87" customWidth="1"/>
    <col min="5" max="7" width="9.7109375" style="91" customWidth="1"/>
    <col min="8" max="8" width="6.140625" style="166" bestFit="1" customWidth="1"/>
    <col min="9" max="9" width="9.140625" style="91" bestFit="1" customWidth="1"/>
    <col min="10" max="10" width="9.7109375" style="91" customWidth="1"/>
    <col min="11" max="11" width="11.5703125" style="91" bestFit="1" customWidth="1"/>
    <col min="12" max="12" width="9.28515625" style="91" bestFit="1" customWidth="1"/>
    <col min="13" max="17" width="8.7109375" style="91" customWidth="1"/>
    <col min="18" max="18" width="8.5703125" style="91" bestFit="1" customWidth="1"/>
    <col min="19" max="16384" width="8.7109375" style="87"/>
  </cols>
  <sheetData>
    <row r="1" spans="1:28" x14ac:dyDescent="0.2">
      <c r="A1" s="85"/>
      <c r="B1" s="150"/>
      <c r="C1" s="150"/>
      <c r="D1" s="151"/>
      <c r="E1" s="141"/>
      <c r="F1" s="141"/>
      <c r="G1" s="141"/>
      <c r="H1" s="163"/>
      <c r="I1" s="153"/>
      <c r="J1" s="154"/>
      <c r="K1" s="154"/>
      <c r="L1" s="154"/>
      <c r="M1" s="154"/>
      <c r="N1" s="154"/>
      <c r="O1" s="154"/>
      <c r="P1" s="154"/>
      <c r="Q1" s="154"/>
      <c r="R1" s="154"/>
      <c r="S1" s="195"/>
      <c r="T1" s="196"/>
      <c r="U1" s="196"/>
      <c r="V1" s="86"/>
      <c r="W1" s="86"/>
      <c r="X1" s="86"/>
      <c r="Y1" s="86"/>
      <c r="Z1" s="86"/>
      <c r="AA1" s="86"/>
      <c r="AB1" s="86"/>
    </row>
    <row r="2" spans="1:28" x14ac:dyDescent="0.2">
      <c r="A2" s="147"/>
      <c r="B2" s="209" t="s">
        <v>539</v>
      </c>
      <c r="C2" s="155"/>
      <c r="D2" s="156"/>
      <c r="E2" s="157"/>
      <c r="F2" s="157"/>
      <c r="G2" s="157"/>
      <c r="H2" s="164"/>
      <c r="I2" s="270" t="s">
        <v>523</v>
      </c>
      <c r="J2" s="270"/>
      <c r="K2" s="270"/>
      <c r="L2" s="270"/>
      <c r="M2" s="159"/>
      <c r="N2" s="159"/>
      <c r="O2" s="159"/>
      <c r="P2" s="159"/>
      <c r="Q2" s="159"/>
      <c r="R2" s="159"/>
      <c r="S2" s="185"/>
      <c r="T2" s="185"/>
      <c r="U2" s="185"/>
      <c r="V2" s="148"/>
      <c r="W2" s="148"/>
      <c r="X2" s="148"/>
      <c r="Y2" s="148"/>
      <c r="Z2" s="148"/>
      <c r="AA2" s="148"/>
      <c r="AB2" s="148"/>
    </row>
    <row r="3" spans="1:28" ht="28" x14ac:dyDescent="0.2">
      <c r="A3" s="147"/>
      <c r="B3" s="8" t="s">
        <v>391</v>
      </c>
      <c r="C3" s="155"/>
      <c r="D3" s="156"/>
      <c r="E3" s="157"/>
      <c r="F3" s="157"/>
      <c r="G3" s="157"/>
      <c r="H3" s="164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6"/>
      <c r="T3" s="156"/>
      <c r="U3" s="156"/>
      <c r="V3" s="160"/>
      <c r="W3" s="160"/>
      <c r="X3" s="160"/>
      <c r="Y3" s="160"/>
      <c r="Z3" s="160"/>
      <c r="AA3" s="160"/>
      <c r="AB3" s="160"/>
    </row>
    <row r="4" spans="1:28" ht="43" x14ac:dyDescent="0.2">
      <c r="A4" s="88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587</v>
      </c>
      <c r="H4" s="165"/>
      <c r="I4" s="90" t="str">
        <f>IFERROR(INDEX('Data Dictionary'!$D$8:$D$39,MATCH(I5,'Data Dictionary'!$J$8:$J$39,0)),"")</f>
        <v>FCS</v>
      </c>
      <c r="J4" s="90" t="str">
        <f>IFERROR(INDEX('Data Dictionary'!$D$8:$D$39,MATCH(J5,'Data Dictionary'!$J$8:$J$39,0)),"")</f>
        <v>Political Disturbance</v>
      </c>
      <c r="K4" s="90" t="str">
        <f>IFERROR(INDEX('Data Dictionary'!$D$8:$D$39,MATCH(K5,'Data Dictionary'!$J$8:$J$39,0)),"")</f>
        <v>Forcibly Displaced People</v>
      </c>
      <c r="L4" s="95" t="str">
        <f>IFERROR(INDEX('Data Dictionary'!$D$8:$D$39,MATCH(L5,'Data Dictionary'!$J$8:$J$39,0)),"")</f>
        <v>Political Fatalities</v>
      </c>
      <c r="M4" s="99"/>
      <c r="N4" s="99"/>
      <c r="O4" s="198"/>
      <c r="P4" s="198"/>
      <c r="Q4" s="198"/>
      <c r="R4" s="198"/>
      <c r="S4" s="198"/>
      <c r="T4" s="190"/>
      <c r="U4" s="190"/>
      <c r="V4" s="36"/>
      <c r="W4" s="36"/>
      <c r="X4" s="36"/>
      <c r="Y4" s="36"/>
      <c r="Z4" s="36"/>
      <c r="AA4" s="36"/>
      <c r="AB4" s="36"/>
    </row>
    <row r="5" spans="1:28" s="94" customFormat="1" ht="43" x14ac:dyDescent="0.2">
      <c r="A5" s="92"/>
      <c r="B5" s="92"/>
      <c r="C5" s="92"/>
      <c r="D5" s="100"/>
      <c r="E5" s="93"/>
      <c r="F5" s="93"/>
      <c r="G5" s="93"/>
      <c r="H5" s="165" t="s">
        <v>2</v>
      </c>
      <c r="I5" s="93" t="s">
        <v>475</v>
      </c>
      <c r="J5" s="93" t="s">
        <v>424</v>
      </c>
      <c r="K5" s="93" t="s">
        <v>425</v>
      </c>
      <c r="L5" s="93" t="s">
        <v>525</v>
      </c>
      <c r="M5" s="100"/>
      <c r="N5" s="100"/>
      <c r="O5" s="199"/>
      <c r="P5" s="199"/>
      <c r="Q5" s="199"/>
      <c r="R5" s="199"/>
      <c r="S5" s="199"/>
      <c r="T5" s="193"/>
      <c r="U5" s="193"/>
      <c r="V5" s="161"/>
      <c r="W5" s="161"/>
      <c r="X5" s="161"/>
      <c r="Y5" s="161"/>
      <c r="Z5" s="161"/>
      <c r="AA5" s="161"/>
      <c r="AB5" s="161"/>
    </row>
    <row r="6" spans="1:28" x14ac:dyDescent="0.2">
      <c r="A6" s="85">
        <v>1</v>
      </c>
      <c r="B6" s="85" t="s">
        <v>7</v>
      </c>
      <c r="C6" s="85" t="s">
        <v>8</v>
      </c>
      <c r="D6" s="98" t="str">
        <f>IF(H6 &lt;&gt; C6, "Countries don't match", "")</f>
        <v/>
      </c>
      <c r="E6" s="89">
        <f>IF(Options!$D$24 = 1, MAX(F6, G6),
IF(Options!$D$25 = 1, AVERAGE(F6,G6),
IF(Options!$D$26 = 1, IFERROR(GEOMEAN(F6, G6), MAX(F6, G6)))))</f>
        <v>10</v>
      </c>
      <c r="F6" s="89" cm="1">
        <f t="array" ref="F6">IF(Options!$D$18=1, IFERROR(MAX(IF($I$199:$R$199=1,(I6:R6),"")),
     MAX(IF($I$199:$R$199=2,(I6:R6),""))),
IF(Options!$D$19=1, IFERROR(AVERAGE(IF($I$199:$R$199=1,I6:R6,"")),
     AVERAGE(IF($I$199:$R$199=2,(I6:R6),""))),
IF(Options!$D$20=1, IFERROR(IF(OR(IF(ISNUMBER(I6:R6),IF(I$199:R$199 = 1,I6:R6, ""), "")=0), 0, GEOMEAN(IF(ISNUMBER(I6:R6),IF(I$199:R$199 = 1,I6:R6, ""), ""))),
   IF(OR(IF(ISNUMBER(I6:R6),IF(I$199:R$199 = 2,I6:R6, ""), "")=0), 0, GEOMEAN(IF(ISNUMBER(I6:R6),IF(I$199:R$199 = 2,I6:R6, ""), "")))))))</f>
        <v>10</v>
      </c>
      <c r="G6" s="89" cm="1">
        <f t="array" ref="G6">IF(Options!$D$18=1, IFERROR(MAX(IF($I$200:$R$200=1,(I6:R6),"")),
     MAX(IF($I$200:$R$200=2,(I6:R6),""))),
IF(Options!$D$19=1, IFERROR(AVERAGE(IF($I$200:$R$200=1,(I6:R6),"")),
     AVERAGE(IF($I$200:$R$200=2,(I6:R6),""))),
IF(Options!$D$20=1, IFERROR(IF(OR(IF(ISNUMBER(I6:R6),IF(I$200:R$200 = 1,I6:R6, ""), "")=0), 0, GEOMEAN(IF(ISNUMBER(I6:R6),IF(I$200:R$200 = 1,I6:R6, ""), ""))),
   IF(OR(IF(ISNUMBER(I6:R6),IF(I$200:R$200 = 2,I6:R6, ""), "")=0), 0, GEOMEAN(IF(ISNUMBER(I6:R6),IF(I$200:R$200 = 2,I6:R6, ""), "")))))))</f>
        <v>10</v>
      </c>
      <c r="H6" s="142" t="s">
        <v>8</v>
      </c>
      <c r="I6" s="89">
        <v>10</v>
      </c>
      <c r="J6" s="89">
        <v>0</v>
      </c>
      <c r="K6" s="89">
        <v>10</v>
      </c>
      <c r="L6" s="89">
        <v>0</v>
      </c>
      <c r="M6" s="98"/>
      <c r="N6" s="36"/>
      <c r="O6" s="197"/>
      <c r="P6" s="197"/>
      <c r="Q6" s="197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</row>
    <row r="7" spans="1:28" x14ac:dyDescent="0.2">
      <c r="A7" s="85">
        <v>2</v>
      </c>
      <c r="B7" s="85" t="s">
        <v>9</v>
      </c>
      <c r="C7" s="85" t="s">
        <v>10</v>
      </c>
      <c r="D7" s="98" t="str">
        <f t="shared" ref="D7:D70" si="0">IF(H7 &lt;&gt; C7, "Countries don't match", "")</f>
        <v/>
      </c>
      <c r="E7" s="89">
        <f>IF(Options!$D$24 = 1, MAX(F7, G7),
IF(Options!$D$25 = 1, AVERAGE(F7,G7),
IF(Options!$D$26 = 1, IFERROR(GEOMEAN(F7, G7), MAX(F7, G7)))))</f>
        <v>6.4782358105029596</v>
      </c>
      <c r="F7" s="89" cm="1">
        <f t="array" ref="F7">IF(Options!$D$18=1, IFERROR(MAX(IF($I$199:$R$199=1,(I7:R7),"")),
     MAX(IF($I$199:$R$199=2,(I7:R7),""))),
IF(Options!$D$19=1, IFERROR(AVERAGE(IF($I$199:$R$199=1,I7:R7,"")),
     AVERAGE(IF($I$199:$R$199=2,(I7:R7),""))),
IF(Options!$D$20=1, IFERROR(IF(OR(IF(ISNUMBER(I7:R7),IF(I$199:R$199 = 1,I7:R7, ""), "")=0), 0, GEOMEAN(IF(ISNUMBER(I7:R7),IF(I$199:R$199 = 1,I7:R7, ""), ""))),
   IF(OR(IF(ISNUMBER(I7:R7),IF(I$199:R$199 = 2,I7:R7, ""), "")=0), 0, GEOMEAN(IF(ISNUMBER(I7:R7),IF(I$199:R$199 = 2,I7:R7, ""), "")))))))</f>
        <v>0</v>
      </c>
      <c r="G7" s="89" cm="1">
        <f t="array" ref="G7">IF(Options!$D$18=1, IFERROR(MAX(IF($I$200:$R$200=1,(I7:R7),"")),
     MAX(IF($I$200:$R$200=2,(I7:R7),""))),
IF(Options!$D$19=1, IFERROR(AVERAGE(IF($I$200:$R$200=1,(I7:R7),"")),
     AVERAGE(IF($I$200:$R$200=2,(I7:R7),""))),
IF(Options!$D$20=1, IFERROR(IF(OR(IF(ISNUMBER(I7:R7),IF(I$200:R$200 = 1,I7:R7, ""), "")=0), 0, GEOMEAN(IF(ISNUMBER(I7:R7),IF(I$200:R$200 = 1,I7:R7, ""), ""))),
   IF(OR(IF(ISNUMBER(I7:R7),IF(I$200:R$200 = 2,I7:R7, ""), "")=0), 0, GEOMEAN(IF(ISNUMBER(I7:R7),IF(I$200:R$200 = 2,I7:R7, ""), "")))))))</f>
        <v>6.4782358105029596</v>
      </c>
      <c r="H7" s="142" t="s">
        <v>10</v>
      </c>
      <c r="I7" s="89">
        <v>0</v>
      </c>
      <c r="J7" s="89">
        <v>0</v>
      </c>
      <c r="K7" s="89">
        <v>0</v>
      </c>
      <c r="L7" s="89">
        <v>6.4782358105029596</v>
      </c>
      <c r="M7" s="86"/>
      <c r="N7" s="36"/>
      <c r="O7" s="144"/>
      <c r="P7" s="144"/>
      <c r="Q7" s="144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</row>
    <row r="8" spans="1:28" x14ac:dyDescent="0.2">
      <c r="A8" s="85">
        <v>3</v>
      </c>
      <c r="B8" s="85" t="s">
        <v>11</v>
      </c>
      <c r="C8" s="85" t="s">
        <v>12</v>
      </c>
      <c r="D8" s="98" t="str">
        <f t="shared" si="0"/>
        <v/>
      </c>
      <c r="E8" s="89">
        <f>IF(Options!$D$24 = 1, MAX(F8, G8),
IF(Options!$D$25 = 1, AVERAGE(F8,G8),
IF(Options!$D$26 = 1, IFERROR(GEOMEAN(F8, G8), MAX(F8, G8)))))</f>
        <v>0</v>
      </c>
      <c r="F8" s="89" cm="1">
        <f t="array" ref="F8">IF(Options!$D$18=1, IFERROR(MAX(IF($I$199:$R$199=1,(I8:R8),"")),
     MAX(IF($I$199:$R$199=2,(I8:R8),""))),
IF(Options!$D$19=1, IFERROR(AVERAGE(IF($I$199:$R$199=1,I8:R8,"")),
     AVERAGE(IF($I$199:$R$199=2,(I8:R8),""))),
IF(Options!$D$20=1, IFERROR(IF(OR(IF(ISNUMBER(I8:R8),IF(I$199:R$199 = 1,I8:R8, ""), "")=0), 0, GEOMEAN(IF(ISNUMBER(I8:R8),IF(I$199:R$199 = 1,I8:R8, ""), ""))),
   IF(OR(IF(ISNUMBER(I8:R8),IF(I$199:R$199 = 2,I8:R8, ""), "")=0), 0, GEOMEAN(IF(ISNUMBER(I8:R8),IF(I$199:R$199 = 2,I8:R8, ""), "")))))))</f>
        <v>0</v>
      </c>
      <c r="G8" s="89" cm="1">
        <f t="array" ref="G8">IF(Options!$D$18=1, IFERROR(MAX(IF($I$200:$R$200=1,(I8:R8),"")),
     MAX(IF($I$200:$R$200=2,(I8:R8),""))),
IF(Options!$D$19=1, IFERROR(AVERAGE(IF($I$200:$R$200=1,(I8:R8),"")),
     AVERAGE(IF($I$200:$R$200=2,(I8:R8),""))),
IF(Options!$D$20=1, IFERROR(IF(OR(IF(ISNUMBER(I8:R8),IF(I$200:R$200 = 1,I8:R8, ""), "")=0), 0, GEOMEAN(IF(ISNUMBER(I8:R8),IF(I$200:R$200 = 1,I8:R8, ""), ""))),
   IF(OR(IF(ISNUMBER(I8:R8),IF(I$200:R$200 = 2,I8:R8, ""), "")=0), 0, GEOMEAN(IF(ISNUMBER(I8:R8),IF(I$200:R$200 = 2,I8:R8, ""), "")))))))</f>
        <v>0</v>
      </c>
      <c r="H8" s="142" t="s">
        <v>12</v>
      </c>
      <c r="I8" s="89">
        <v>0</v>
      </c>
      <c r="J8" s="89">
        <v>0</v>
      </c>
      <c r="K8" s="89">
        <v>0</v>
      </c>
      <c r="L8" s="89" t="s">
        <v>473</v>
      </c>
      <c r="M8" s="86"/>
      <c r="N8" s="36"/>
      <c r="O8" s="144"/>
      <c r="P8" s="144"/>
      <c r="Q8" s="144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</row>
    <row r="9" spans="1:28" x14ac:dyDescent="0.2">
      <c r="A9" s="85">
        <v>4</v>
      </c>
      <c r="B9" s="85" t="s">
        <v>13</v>
      </c>
      <c r="C9" s="85" t="s">
        <v>14</v>
      </c>
      <c r="D9" s="98" t="str">
        <f t="shared" si="0"/>
        <v/>
      </c>
      <c r="E9" s="89">
        <f>IF(Options!$D$24 = 1, MAX(F9, G9),
IF(Options!$D$25 = 1, AVERAGE(F9,G9),
IF(Options!$D$26 = 1, IFERROR(GEOMEAN(F9, G9), MAX(F9, G9)))))</f>
        <v>0</v>
      </c>
      <c r="F9" s="89" cm="1">
        <f t="array" ref="F9">IF(Options!$D$18=1, IFERROR(MAX(IF($I$199:$R$199=1,(I9:R9),"")),
     MAX(IF($I$199:$R$199=2,(I9:R9),""))),
IF(Options!$D$19=1, IFERROR(AVERAGE(IF($I$199:$R$199=1,I9:R9,"")),
     AVERAGE(IF($I$199:$R$199=2,(I9:R9),""))),
IF(Options!$D$20=1, IFERROR(IF(OR(IF(ISNUMBER(I9:R9),IF(I$199:R$199 = 1,I9:R9, ""), "")=0), 0, GEOMEAN(IF(ISNUMBER(I9:R9),IF(I$199:R$199 = 1,I9:R9, ""), ""))),
   IF(OR(IF(ISNUMBER(I9:R9),IF(I$199:R$199 = 2,I9:R9, ""), "")=0), 0, GEOMEAN(IF(ISNUMBER(I9:R9),IF(I$199:R$199 = 2,I9:R9, ""), "")))))))</f>
        <v>0</v>
      </c>
      <c r="G9" s="89" cm="1">
        <f t="array" ref="G9">IF(Options!$D$18=1, IFERROR(MAX(IF($I$200:$R$200=1,(I9:R9),"")),
     MAX(IF($I$200:$R$200=2,(I9:R9),""))),
IF(Options!$D$19=1, IFERROR(AVERAGE(IF($I$200:$R$200=1,(I9:R9),"")),
     AVERAGE(IF($I$200:$R$200=2,(I9:R9),""))),
IF(Options!$D$20=1, IFERROR(IF(OR(IF(ISNUMBER(I9:R9),IF(I$200:R$200 = 1,I9:R9, ""), "")=0), 0, GEOMEAN(IF(ISNUMBER(I9:R9),IF(I$200:R$200 = 1,I9:R9, ""), ""))),
   IF(OR(IF(ISNUMBER(I9:R9),IF(I$200:R$200 = 2,I9:R9, ""), "")=0), 0, GEOMEAN(IF(ISNUMBER(I9:R9),IF(I$200:R$200 = 2,I9:R9, ""), "")))))))</f>
        <v>0</v>
      </c>
      <c r="H9" s="142" t="s">
        <v>14</v>
      </c>
      <c r="I9" s="89">
        <v>0</v>
      </c>
      <c r="J9" s="89">
        <v>0</v>
      </c>
      <c r="K9" s="89">
        <v>0</v>
      </c>
      <c r="L9" s="89" t="s">
        <v>473</v>
      </c>
      <c r="M9" s="86"/>
      <c r="N9" s="36"/>
      <c r="O9" s="144"/>
      <c r="P9" s="144"/>
      <c r="Q9" s="144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</row>
    <row r="10" spans="1:28" x14ac:dyDescent="0.2">
      <c r="A10" s="85">
        <v>5</v>
      </c>
      <c r="B10" s="85" t="s">
        <v>15</v>
      </c>
      <c r="C10" s="85" t="s">
        <v>16</v>
      </c>
      <c r="D10" s="98" t="str">
        <f t="shared" si="0"/>
        <v/>
      </c>
      <c r="E10" s="89">
        <f>IF(Options!$D$24 = 1, MAX(F10, G10),
IF(Options!$D$25 = 1, AVERAGE(F10,G10),
IF(Options!$D$26 = 1, IFERROR(GEOMEAN(F10, G10), MAX(F10, G10)))))</f>
        <v>0</v>
      </c>
      <c r="F10" s="89" cm="1">
        <f t="array" ref="F10">IF(Options!$D$18=1, IFERROR(MAX(IF($I$199:$R$199=1,(I10:R10),"")),
     MAX(IF($I$199:$R$199=2,(I10:R10),""))),
IF(Options!$D$19=1, IFERROR(AVERAGE(IF($I$199:$R$199=1,I10:R10,"")),
     AVERAGE(IF($I$199:$R$199=2,(I10:R10),""))),
IF(Options!$D$20=1, IFERROR(IF(OR(IF(ISNUMBER(I10:R10),IF(I$199:R$199 = 1,I10:R10, ""), "")=0), 0, GEOMEAN(IF(ISNUMBER(I10:R10),IF(I$199:R$199 = 1,I10:R10, ""), ""))),
   IF(OR(IF(ISNUMBER(I10:R10),IF(I$199:R$199 = 2,I10:R10, ""), "")=0), 0, GEOMEAN(IF(ISNUMBER(I10:R10),IF(I$199:R$199 = 2,I10:R10, ""), "")))))))</f>
        <v>0</v>
      </c>
      <c r="G10" s="89" cm="1">
        <f t="array" ref="G10">IF(Options!$D$18=1, IFERROR(MAX(IF($I$200:$R$200=1,(I10:R10),"")),
     MAX(IF($I$200:$R$200=2,(I10:R10),""))),
IF(Options!$D$19=1, IFERROR(AVERAGE(IF($I$200:$R$200=1,(I10:R10),"")),
     AVERAGE(IF($I$200:$R$200=2,(I10:R10),""))),
IF(Options!$D$20=1, IFERROR(IF(OR(IF(ISNUMBER(I10:R10),IF(I$200:R$200 = 1,I10:R10, ""), "")=0), 0, GEOMEAN(IF(ISNUMBER(I10:R10),IF(I$200:R$200 = 1,I10:R10, ""), ""))),
   IF(OR(IF(ISNUMBER(I10:R10),IF(I$200:R$200 = 2,I10:R10, ""), "")=0), 0, GEOMEAN(IF(ISNUMBER(I10:R10),IF(I$200:R$200 = 2,I10:R10, ""), "")))))))</f>
        <v>0</v>
      </c>
      <c r="H10" s="142" t="s">
        <v>16</v>
      </c>
      <c r="I10" s="89">
        <v>0</v>
      </c>
      <c r="J10" s="89">
        <v>0</v>
      </c>
      <c r="K10" s="89">
        <v>0</v>
      </c>
      <c r="L10" s="89">
        <v>0</v>
      </c>
      <c r="M10" s="86"/>
      <c r="N10" s="36"/>
      <c r="O10" s="144"/>
      <c r="P10" s="144"/>
      <c r="Q10" s="144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</row>
    <row r="11" spans="1:28" x14ac:dyDescent="0.2">
      <c r="A11" s="85">
        <v>6</v>
      </c>
      <c r="B11" s="85" t="s">
        <v>17</v>
      </c>
      <c r="C11" s="85" t="s">
        <v>18</v>
      </c>
      <c r="D11" s="98" t="str">
        <f t="shared" si="0"/>
        <v/>
      </c>
      <c r="E11" s="89">
        <f>IF(Options!$D$24 = 1, MAX(F11, G11),
IF(Options!$D$25 = 1, AVERAGE(F11,G11),
IF(Options!$D$26 = 1, IFERROR(GEOMEAN(F11, G11), MAX(F11, G11)))))</f>
        <v>0</v>
      </c>
      <c r="F11" s="89" cm="1">
        <f t="array" ref="F11">IF(Options!$D$18=1, IFERROR(MAX(IF($I$199:$R$199=1,(I11:R11),"")),
     MAX(IF($I$199:$R$199=2,(I11:R11),""))),
IF(Options!$D$19=1, IFERROR(AVERAGE(IF($I$199:$R$199=1,I11:R11,"")),
     AVERAGE(IF($I$199:$R$199=2,(I11:R11),""))),
IF(Options!$D$20=1, IFERROR(IF(OR(IF(ISNUMBER(I11:R11),IF(I$199:R$199 = 1,I11:R11, ""), "")=0), 0, GEOMEAN(IF(ISNUMBER(I11:R11),IF(I$199:R$199 = 1,I11:R11, ""), ""))),
   IF(OR(IF(ISNUMBER(I11:R11),IF(I$199:R$199 = 2,I11:R11, ""), "")=0), 0, GEOMEAN(IF(ISNUMBER(I11:R11),IF(I$199:R$199 = 2,I11:R11, ""), "")))))))</f>
        <v>0</v>
      </c>
      <c r="G11" s="89" cm="1">
        <f t="array" ref="G11">IF(Options!$D$18=1, IFERROR(MAX(IF($I$200:$R$200=1,(I11:R11),"")),
     MAX(IF($I$200:$R$200=2,(I11:R11),""))),
IF(Options!$D$19=1, IFERROR(AVERAGE(IF($I$200:$R$200=1,(I11:R11),"")),
     AVERAGE(IF($I$200:$R$200=2,(I11:R11),""))),
IF(Options!$D$20=1, IFERROR(IF(OR(IF(ISNUMBER(I11:R11),IF(I$200:R$200 = 1,I11:R11, ""), "")=0), 0, GEOMEAN(IF(ISNUMBER(I11:R11),IF(I$200:R$200 = 1,I11:R11, ""), ""))),
   IF(OR(IF(ISNUMBER(I11:R11),IF(I$200:R$200 = 2,I11:R11, ""), "")=0), 0, GEOMEAN(IF(ISNUMBER(I11:R11),IF(I$200:R$200 = 2,I11:R11, ""), "")))))))</f>
        <v>0</v>
      </c>
      <c r="H11" s="142" t="s">
        <v>18</v>
      </c>
      <c r="I11" s="89">
        <v>0</v>
      </c>
      <c r="J11" s="89">
        <v>0</v>
      </c>
      <c r="K11" s="89">
        <v>0</v>
      </c>
      <c r="L11" s="89" t="s">
        <v>473</v>
      </c>
      <c r="M11" s="86"/>
      <c r="N11" s="36"/>
      <c r="O11" s="144"/>
      <c r="P11" s="144"/>
      <c r="Q11" s="144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</row>
    <row r="12" spans="1:28" x14ac:dyDescent="0.2">
      <c r="A12" s="85">
        <v>7</v>
      </c>
      <c r="B12" s="85" t="s">
        <v>19</v>
      </c>
      <c r="C12" s="85" t="s">
        <v>20</v>
      </c>
      <c r="D12" s="98" t="str">
        <f t="shared" si="0"/>
        <v/>
      </c>
      <c r="E12" s="89">
        <f>IF(Options!$D$24 = 1, MAX(F12, G12),
IF(Options!$D$25 = 1, AVERAGE(F12,G12),
IF(Options!$D$26 = 1, IFERROR(GEOMEAN(F12, G12), MAX(F12, G12)))))</f>
        <v>0</v>
      </c>
      <c r="F12" s="89" cm="1">
        <f t="array" ref="F12">IF(Options!$D$18=1, IFERROR(MAX(IF($I$199:$R$199=1,(I12:R12),"")),
     MAX(IF($I$199:$R$199=2,(I12:R12),""))),
IF(Options!$D$19=1, IFERROR(AVERAGE(IF($I$199:$R$199=1,I12:R12,"")),
     AVERAGE(IF($I$199:$R$199=2,(I12:R12),""))),
IF(Options!$D$20=1, IFERROR(IF(OR(IF(ISNUMBER(I12:R12),IF(I$199:R$199 = 1,I12:R12, ""), "")=0), 0, GEOMEAN(IF(ISNUMBER(I12:R12),IF(I$199:R$199 = 1,I12:R12, ""), ""))),
   IF(OR(IF(ISNUMBER(I12:R12),IF(I$199:R$199 = 2,I12:R12, ""), "")=0), 0, GEOMEAN(IF(ISNUMBER(I12:R12),IF(I$199:R$199 = 2,I12:R12, ""), "")))))))</f>
        <v>0</v>
      </c>
      <c r="G12" s="89" cm="1">
        <f t="array" ref="G12">IF(Options!$D$18=1, IFERROR(MAX(IF($I$200:$R$200=1,(I12:R12),"")),
     MAX(IF($I$200:$R$200=2,(I12:R12),""))),
IF(Options!$D$19=1, IFERROR(AVERAGE(IF($I$200:$R$200=1,(I12:R12),"")),
     AVERAGE(IF($I$200:$R$200=2,(I12:R12),""))),
IF(Options!$D$20=1, IFERROR(IF(OR(IF(ISNUMBER(I12:R12),IF(I$200:R$200 = 1,I12:R12, ""), "")=0), 0, GEOMEAN(IF(ISNUMBER(I12:R12),IF(I$200:R$200 = 1,I12:R12, ""), ""))),
   IF(OR(IF(ISNUMBER(I12:R12),IF(I$200:R$200 = 2,I12:R12, ""), "")=0), 0, GEOMEAN(IF(ISNUMBER(I12:R12),IF(I$200:R$200 = 2,I12:R12, ""), "")))))))</f>
        <v>0</v>
      </c>
      <c r="H12" s="142" t="s">
        <v>20</v>
      </c>
      <c r="I12" s="89">
        <v>0</v>
      </c>
      <c r="J12" s="89">
        <v>0</v>
      </c>
      <c r="K12" s="89">
        <v>0</v>
      </c>
      <c r="L12" s="89" t="s">
        <v>473</v>
      </c>
      <c r="M12" s="86"/>
      <c r="N12" s="36"/>
      <c r="O12" s="144"/>
      <c r="P12" s="144"/>
      <c r="Q12" s="144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</row>
    <row r="13" spans="1:28" x14ac:dyDescent="0.2">
      <c r="A13" s="85">
        <v>8</v>
      </c>
      <c r="B13" s="85" t="s">
        <v>21</v>
      </c>
      <c r="C13" s="85" t="s">
        <v>22</v>
      </c>
      <c r="D13" s="98" t="str">
        <f t="shared" si="0"/>
        <v/>
      </c>
      <c r="E13" s="89">
        <f>IF(Options!$D$24 = 1, MAX(F13, G13),
IF(Options!$D$25 = 1, AVERAGE(F13,G13),
IF(Options!$D$26 = 1, IFERROR(GEOMEAN(F13, G13), MAX(F13, G13)))))</f>
        <v>0</v>
      </c>
      <c r="F13" s="89" cm="1">
        <f t="array" ref="F13">IF(Options!$D$18=1, IFERROR(MAX(IF($I$199:$R$199=1,(I13:R13),"")),
     MAX(IF($I$199:$R$199=2,(I13:R13),""))),
IF(Options!$D$19=1, IFERROR(AVERAGE(IF($I$199:$R$199=1,I13:R13,"")),
     AVERAGE(IF($I$199:$R$199=2,(I13:R13),""))),
IF(Options!$D$20=1, IFERROR(IF(OR(IF(ISNUMBER(I13:R13),IF(I$199:R$199 = 1,I13:R13, ""), "")=0), 0, GEOMEAN(IF(ISNUMBER(I13:R13),IF(I$199:R$199 = 1,I13:R13, ""), ""))),
   IF(OR(IF(ISNUMBER(I13:R13),IF(I$199:R$199 = 2,I13:R13, ""), "")=0), 0, GEOMEAN(IF(ISNUMBER(I13:R13),IF(I$199:R$199 = 2,I13:R13, ""), "")))))))</f>
        <v>0</v>
      </c>
      <c r="G13" s="89" cm="1">
        <f t="array" ref="G13">IF(Options!$D$18=1, IFERROR(MAX(IF($I$200:$R$200=1,(I13:R13),"")),
     MAX(IF($I$200:$R$200=2,(I13:R13),""))),
IF(Options!$D$19=1, IFERROR(AVERAGE(IF($I$200:$R$200=1,(I13:R13),"")),
     AVERAGE(IF($I$200:$R$200=2,(I13:R13),""))),
IF(Options!$D$20=1, IFERROR(IF(OR(IF(ISNUMBER(I13:R13),IF(I$200:R$200 = 1,I13:R13, ""), "")=0), 0, GEOMEAN(IF(ISNUMBER(I13:R13),IF(I$200:R$200 = 1,I13:R13, ""), ""))),
   IF(OR(IF(ISNUMBER(I13:R13),IF(I$200:R$200 = 2,I13:R13, ""), "")=0), 0, GEOMEAN(IF(ISNUMBER(I13:R13),IF(I$200:R$200 = 2,I13:R13, ""), "")))))))</f>
        <v>0</v>
      </c>
      <c r="H13" s="142" t="s">
        <v>22</v>
      </c>
      <c r="I13" s="89">
        <v>0</v>
      </c>
      <c r="J13" s="89">
        <v>0</v>
      </c>
      <c r="K13" s="89">
        <v>0</v>
      </c>
      <c r="L13" s="89" t="s">
        <v>473</v>
      </c>
      <c r="M13" s="86"/>
      <c r="N13" s="36"/>
      <c r="O13" s="144"/>
      <c r="P13" s="144"/>
      <c r="Q13" s="144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</row>
    <row r="14" spans="1:28" x14ac:dyDescent="0.2">
      <c r="A14" s="85">
        <v>9</v>
      </c>
      <c r="B14" s="85" t="s">
        <v>23</v>
      </c>
      <c r="C14" s="85" t="s">
        <v>24</v>
      </c>
      <c r="D14" s="98" t="str">
        <f t="shared" si="0"/>
        <v/>
      </c>
      <c r="E14" s="89">
        <f>IF(Options!$D$24 = 1, MAX(F14, G14),
IF(Options!$D$25 = 1, AVERAGE(F14,G14),
IF(Options!$D$26 = 1, IFERROR(GEOMEAN(F14, G14), MAX(F14, G14)))))</f>
        <v>0</v>
      </c>
      <c r="F14" s="89" cm="1">
        <f t="array" ref="F14">IF(Options!$D$18=1, IFERROR(MAX(IF($I$199:$R$199=1,(I14:R14),"")),
     MAX(IF($I$199:$R$199=2,(I14:R14),""))),
IF(Options!$D$19=1, IFERROR(AVERAGE(IF($I$199:$R$199=1,I14:R14,"")),
     AVERAGE(IF($I$199:$R$199=2,(I14:R14),""))),
IF(Options!$D$20=1, IFERROR(IF(OR(IF(ISNUMBER(I14:R14),IF(I$199:R$199 = 1,I14:R14, ""), "")=0), 0, GEOMEAN(IF(ISNUMBER(I14:R14),IF(I$199:R$199 = 1,I14:R14, ""), ""))),
   IF(OR(IF(ISNUMBER(I14:R14),IF(I$199:R$199 = 2,I14:R14, ""), "")=0), 0, GEOMEAN(IF(ISNUMBER(I14:R14),IF(I$199:R$199 = 2,I14:R14, ""), "")))))))</f>
        <v>0</v>
      </c>
      <c r="G14" s="89" cm="1">
        <f t="array" ref="G14">IF(Options!$D$18=1, IFERROR(MAX(IF($I$200:$R$200=1,(I14:R14),"")),
     MAX(IF($I$200:$R$200=2,(I14:R14),""))),
IF(Options!$D$19=1, IFERROR(AVERAGE(IF($I$200:$R$200=1,(I14:R14),"")),
     AVERAGE(IF($I$200:$R$200=2,(I14:R14),""))),
IF(Options!$D$20=1, IFERROR(IF(OR(IF(ISNUMBER(I14:R14),IF(I$200:R$200 = 1,I14:R14, ""), "")=0), 0, GEOMEAN(IF(ISNUMBER(I14:R14),IF(I$200:R$200 = 1,I14:R14, ""), ""))),
   IF(OR(IF(ISNUMBER(I14:R14),IF(I$200:R$200 = 2,I14:R14, ""), "")=0), 0, GEOMEAN(IF(ISNUMBER(I14:R14),IF(I$200:R$200 = 2,I14:R14, ""), "")))))))</f>
        <v>0</v>
      </c>
      <c r="H14" s="142" t="s">
        <v>24</v>
      </c>
      <c r="I14" s="89">
        <v>0</v>
      </c>
      <c r="J14" s="89">
        <v>0</v>
      </c>
      <c r="K14" s="89">
        <v>0</v>
      </c>
      <c r="L14" s="89">
        <v>0</v>
      </c>
      <c r="M14" s="86"/>
      <c r="N14" s="36"/>
      <c r="O14" s="144"/>
      <c r="P14" s="144"/>
      <c r="Q14" s="144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</row>
    <row r="15" spans="1:28" x14ac:dyDescent="0.2">
      <c r="A15" s="85">
        <v>10</v>
      </c>
      <c r="B15" s="85" t="s">
        <v>25</v>
      </c>
      <c r="C15" s="85" t="s">
        <v>26</v>
      </c>
      <c r="D15" s="98" t="str">
        <f t="shared" si="0"/>
        <v/>
      </c>
      <c r="E15" s="89">
        <f>IF(Options!$D$24 = 1, MAX(F15, G15),
IF(Options!$D$25 = 1, AVERAGE(F15,G15),
IF(Options!$D$26 = 1, IFERROR(GEOMEAN(F15, G15), MAX(F15, G15)))))</f>
        <v>10</v>
      </c>
      <c r="F15" s="89" cm="1">
        <f t="array" ref="F15">IF(Options!$D$18=1, IFERROR(MAX(IF($I$199:$R$199=1,(I15:R15),"")),
     MAX(IF($I$199:$R$199=2,(I15:R15),""))),
IF(Options!$D$19=1, IFERROR(AVERAGE(IF($I$199:$R$199=1,I15:R15,"")),
     AVERAGE(IF($I$199:$R$199=2,(I15:R15),""))),
IF(Options!$D$20=1, IFERROR(IF(OR(IF(ISNUMBER(I15:R15),IF(I$199:R$199 = 1,I15:R15, ""), "")=0), 0, GEOMEAN(IF(ISNUMBER(I15:R15),IF(I$199:R$199 = 1,I15:R15, ""), ""))),
   IF(OR(IF(ISNUMBER(I15:R15),IF(I$199:R$199 = 2,I15:R15, ""), "")=0), 0, GEOMEAN(IF(ISNUMBER(I15:R15),IF(I$199:R$199 = 2,I15:R15, ""), "")))))))</f>
        <v>0</v>
      </c>
      <c r="G15" s="89" cm="1">
        <f t="array" ref="G15">IF(Options!$D$18=1, IFERROR(MAX(IF($I$200:$R$200=1,(I15:R15),"")),
     MAX(IF($I$200:$R$200=2,(I15:R15),""))),
IF(Options!$D$19=1, IFERROR(AVERAGE(IF($I$200:$R$200=1,(I15:R15),"")),
     AVERAGE(IF($I$200:$R$200=2,(I15:R15),""))),
IF(Options!$D$20=1, IFERROR(IF(OR(IF(ISNUMBER(I15:R15),IF(I$200:R$200 = 1,I15:R15, ""), "")=0), 0, GEOMEAN(IF(ISNUMBER(I15:R15),IF(I$200:R$200 = 1,I15:R15, ""), ""))),
   IF(OR(IF(ISNUMBER(I15:R15),IF(I$200:R$200 = 2,I15:R15, ""), "")=0), 0, GEOMEAN(IF(ISNUMBER(I15:R15),IF(I$200:R$200 = 2,I15:R15, ""), "")))))))</f>
        <v>10</v>
      </c>
      <c r="H15" s="142" t="s">
        <v>26</v>
      </c>
      <c r="I15" s="89">
        <v>0</v>
      </c>
      <c r="J15" s="89">
        <v>0</v>
      </c>
      <c r="K15" s="89">
        <v>10</v>
      </c>
      <c r="L15" s="89">
        <v>5.9780470788905404</v>
      </c>
      <c r="M15" s="86"/>
      <c r="N15" s="36"/>
      <c r="O15" s="144"/>
      <c r="P15" s="144"/>
      <c r="Q15" s="144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</row>
    <row r="16" spans="1:28" x14ac:dyDescent="0.2">
      <c r="A16" s="85">
        <v>11</v>
      </c>
      <c r="B16" s="85" t="s">
        <v>27</v>
      </c>
      <c r="C16" s="85" t="s">
        <v>28</v>
      </c>
      <c r="D16" s="98" t="str">
        <f t="shared" si="0"/>
        <v/>
      </c>
      <c r="E16" s="89">
        <f>IF(Options!$D$24 = 1, MAX(F16, G16),
IF(Options!$D$25 = 1, AVERAGE(F16,G16),
IF(Options!$D$26 = 1, IFERROR(GEOMEAN(F16, G16), MAX(F16, G16)))))</f>
        <v>10</v>
      </c>
      <c r="F16" s="89" cm="1">
        <f t="array" ref="F16">IF(Options!$D$18=1, IFERROR(MAX(IF($I$199:$R$199=1,(I16:R16),"")),
     MAX(IF($I$199:$R$199=2,(I16:R16),""))),
IF(Options!$D$19=1, IFERROR(AVERAGE(IF($I$199:$R$199=1,I16:R16,"")),
     AVERAGE(IF($I$199:$R$199=2,(I16:R16),""))),
IF(Options!$D$20=1, IFERROR(IF(OR(IF(ISNUMBER(I16:R16),IF(I$199:R$199 = 1,I16:R16, ""), "")=0), 0, GEOMEAN(IF(ISNUMBER(I16:R16),IF(I$199:R$199 = 1,I16:R16, ""), ""))),
   IF(OR(IF(ISNUMBER(I16:R16),IF(I$199:R$199 = 2,I16:R16, ""), "")=0), 0, GEOMEAN(IF(ISNUMBER(I16:R16),IF(I$199:R$199 = 2,I16:R16, ""), "")))))))</f>
        <v>10</v>
      </c>
      <c r="G16" s="89" cm="1">
        <f t="array" ref="G16">IF(Options!$D$18=1, IFERROR(MAX(IF($I$200:$R$200=1,(I16:R16),"")),
     MAX(IF($I$200:$R$200=2,(I16:R16),""))),
IF(Options!$D$19=1, IFERROR(AVERAGE(IF($I$200:$R$200=1,(I16:R16),"")),
     AVERAGE(IF($I$200:$R$200=2,(I16:R16),""))),
IF(Options!$D$20=1, IFERROR(IF(OR(IF(ISNUMBER(I16:R16),IF(I$200:R$200 = 1,I16:R16, ""), "")=0), 0, GEOMEAN(IF(ISNUMBER(I16:R16),IF(I$200:R$200 = 1,I16:R16, ""), ""))),
   IF(OR(IF(ISNUMBER(I16:R16),IF(I$200:R$200 = 2,I16:R16, ""), "")=0), 0, GEOMEAN(IF(ISNUMBER(I16:R16),IF(I$200:R$200 = 2,I16:R16, ""), "")))))))</f>
        <v>0</v>
      </c>
      <c r="H16" s="142" t="s">
        <v>28</v>
      </c>
      <c r="I16" s="89">
        <v>10</v>
      </c>
      <c r="J16" s="89">
        <v>0</v>
      </c>
      <c r="K16" s="89">
        <v>0</v>
      </c>
      <c r="L16" s="89" t="s">
        <v>473</v>
      </c>
      <c r="M16" s="86"/>
      <c r="N16" s="36"/>
      <c r="O16" s="144"/>
      <c r="P16" s="144"/>
      <c r="Q16" s="144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</row>
    <row r="17" spans="1:28" x14ac:dyDescent="0.2">
      <c r="A17" s="85">
        <v>12</v>
      </c>
      <c r="B17" s="85" t="s">
        <v>29</v>
      </c>
      <c r="C17" s="85" t="s">
        <v>30</v>
      </c>
      <c r="D17" s="98" t="str">
        <f t="shared" si="0"/>
        <v/>
      </c>
      <c r="E17" s="89">
        <f>IF(Options!$D$24 = 1, MAX(F17, G17),
IF(Options!$D$25 = 1, AVERAGE(F17,G17),
IF(Options!$D$26 = 1, IFERROR(GEOMEAN(F17, G17), MAX(F17, G17)))))</f>
        <v>0</v>
      </c>
      <c r="F17" s="89" cm="1">
        <f t="array" ref="F17">IF(Options!$D$18=1, IFERROR(MAX(IF($I$199:$R$199=1,(I17:R17),"")),
     MAX(IF($I$199:$R$199=2,(I17:R17),""))),
IF(Options!$D$19=1, IFERROR(AVERAGE(IF($I$199:$R$199=1,I17:R17,"")),
     AVERAGE(IF($I$199:$R$199=2,(I17:R17),""))),
IF(Options!$D$20=1, IFERROR(IF(OR(IF(ISNUMBER(I17:R17),IF(I$199:R$199 = 1,I17:R17, ""), "")=0), 0, GEOMEAN(IF(ISNUMBER(I17:R17),IF(I$199:R$199 = 1,I17:R17, ""), ""))),
   IF(OR(IF(ISNUMBER(I17:R17),IF(I$199:R$199 = 2,I17:R17, ""), "")=0), 0, GEOMEAN(IF(ISNUMBER(I17:R17),IF(I$199:R$199 = 2,I17:R17, ""), "")))))))</f>
        <v>0</v>
      </c>
      <c r="G17" s="89" cm="1">
        <f t="array" ref="G17">IF(Options!$D$18=1, IFERROR(MAX(IF($I$200:$R$200=1,(I17:R17),"")),
     MAX(IF($I$200:$R$200=2,(I17:R17),""))),
IF(Options!$D$19=1, IFERROR(AVERAGE(IF($I$200:$R$200=1,(I17:R17),"")),
     AVERAGE(IF($I$200:$R$200=2,(I17:R17),""))),
IF(Options!$D$20=1, IFERROR(IF(OR(IF(ISNUMBER(I17:R17),IF(I$200:R$200 = 1,I17:R17, ""), "")=0), 0, GEOMEAN(IF(ISNUMBER(I17:R17),IF(I$200:R$200 = 1,I17:R17, ""), ""))),
   IF(OR(IF(ISNUMBER(I17:R17),IF(I$200:R$200 = 2,I17:R17, ""), "")=0), 0, GEOMEAN(IF(ISNUMBER(I17:R17),IF(I$200:R$200 = 2,I17:R17, ""), "")))))))</f>
        <v>0</v>
      </c>
      <c r="H17" s="142" t="s">
        <v>30</v>
      </c>
      <c r="I17" s="89">
        <v>0</v>
      </c>
      <c r="J17" s="89">
        <v>0</v>
      </c>
      <c r="K17" s="89">
        <v>0</v>
      </c>
      <c r="L17" s="89" t="s">
        <v>473</v>
      </c>
      <c r="M17" s="86"/>
      <c r="N17" s="36"/>
      <c r="O17" s="144"/>
      <c r="P17" s="144"/>
      <c r="Q17" s="144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</row>
    <row r="18" spans="1:28" x14ac:dyDescent="0.2">
      <c r="A18" s="85">
        <v>13</v>
      </c>
      <c r="B18" s="85" t="s">
        <v>31</v>
      </c>
      <c r="C18" s="85" t="s">
        <v>32</v>
      </c>
      <c r="D18" s="98" t="str">
        <f t="shared" si="0"/>
        <v/>
      </c>
      <c r="E18" s="89">
        <f>IF(Options!$D$24 = 1, MAX(F18, G18),
IF(Options!$D$25 = 1, AVERAGE(F18,G18),
IF(Options!$D$26 = 1, IFERROR(GEOMEAN(F18, G18), MAX(F18, G18)))))</f>
        <v>5.3451474175301401</v>
      </c>
      <c r="F18" s="89" cm="1">
        <f t="array" ref="F18">IF(Options!$D$18=1, IFERROR(MAX(IF($I$199:$R$199=1,(I18:R18),"")),
     MAX(IF($I$199:$R$199=2,(I18:R18),""))),
IF(Options!$D$19=1, IFERROR(AVERAGE(IF($I$199:$R$199=1,I18:R18,"")),
     AVERAGE(IF($I$199:$R$199=2,(I18:R18),""))),
IF(Options!$D$20=1, IFERROR(IF(OR(IF(ISNUMBER(I18:R18),IF(I$199:R$199 = 1,I18:R18, ""), "")=0), 0, GEOMEAN(IF(ISNUMBER(I18:R18),IF(I$199:R$199 = 1,I18:R18, ""), ""))),
   IF(OR(IF(ISNUMBER(I18:R18),IF(I$199:R$199 = 2,I18:R18, ""), "")=0), 0, GEOMEAN(IF(ISNUMBER(I18:R18),IF(I$199:R$199 = 2,I18:R18, ""), "")))))))</f>
        <v>0</v>
      </c>
      <c r="G18" s="89" cm="1">
        <f t="array" ref="G18">IF(Options!$D$18=1, IFERROR(MAX(IF($I$200:$R$200=1,(I18:R18),"")),
     MAX(IF($I$200:$R$200=2,(I18:R18),""))),
IF(Options!$D$19=1, IFERROR(AVERAGE(IF($I$200:$R$200=1,(I18:R18),"")),
     AVERAGE(IF($I$200:$R$200=2,(I18:R18),""))),
IF(Options!$D$20=1, IFERROR(IF(OR(IF(ISNUMBER(I18:R18),IF(I$200:R$200 = 1,I18:R18, ""), "")=0), 0, GEOMEAN(IF(ISNUMBER(I18:R18),IF(I$200:R$200 = 1,I18:R18, ""), ""))),
   IF(OR(IF(ISNUMBER(I18:R18),IF(I$200:R$200 = 2,I18:R18, ""), "")=0), 0, GEOMEAN(IF(ISNUMBER(I18:R18),IF(I$200:R$200 = 2,I18:R18, ""), "")))))))</f>
        <v>5.3451474175301401</v>
      </c>
      <c r="H18" s="142" t="s">
        <v>32</v>
      </c>
      <c r="I18" s="89">
        <v>0</v>
      </c>
      <c r="J18" s="89">
        <v>0</v>
      </c>
      <c r="K18" s="89">
        <v>0</v>
      </c>
      <c r="L18" s="89">
        <v>5.3451474175301401</v>
      </c>
      <c r="M18" s="86"/>
      <c r="N18" s="36"/>
      <c r="O18" s="144"/>
      <c r="P18" s="144"/>
      <c r="Q18" s="144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</row>
    <row r="19" spans="1:28" x14ac:dyDescent="0.2">
      <c r="A19" s="85">
        <v>14</v>
      </c>
      <c r="B19" s="85" t="s">
        <v>33</v>
      </c>
      <c r="C19" s="85" t="s">
        <v>34</v>
      </c>
      <c r="D19" s="98" t="str">
        <f t="shared" si="0"/>
        <v/>
      </c>
      <c r="E19" s="89">
        <f>IF(Options!$D$24 = 1, MAX(F19, G19),
IF(Options!$D$25 = 1, AVERAGE(F19,G19),
IF(Options!$D$26 = 1, IFERROR(GEOMEAN(F19, G19), MAX(F19, G19)))))</f>
        <v>10</v>
      </c>
      <c r="F19" s="89" cm="1">
        <f t="array" ref="F19">IF(Options!$D$18=1, IFERROR(MAX(IF($I$199:$R$199=1,(I19:R19),"")),
     MAX(IF($I$199:$R$199=2,(I19:R19),""))),
IF(Options!$D$19=1, IFERROR(AVERAGE(IF($I$199:$R$199=1,I19:R19,"")),
     AVERAGE(IF($I$199:$R$199=2,(I19:R19),""))),
IF(Options!$D$20=1, IFERROR(IF(OR(IF(ISNUMBER(I19:R19),IF(I$199:R$199 = 1,I19:R19, ""), "")=0), 0, GEOMEAN(IF(ISNUMBER(I19:R19),IF(I$199:R$199 = 1,I19:R19, ""), ""))),
   IF(OR(IF(ISNUMBER(I19:R19),IF(I$199:R$199 = 2,I19:R19, ""), "")=0), 0, GEOMEAN(IF(ISNUMBER(I19:R19),IF(I$199:R$199 = 2,I19:R19, ""), "")))))))</f>
        <v>10</v>
      </c>
      <c r="G19" s="89" cm="1">
        <f t="array" ref="G19">IF(Options!$D$18=1, IFERROR(MAX(IF($I$200:$R$200=1,(I19:R19),"")),
     MAX(IF($I$200:$R$200=2,(I19:R19),""))),
IF(Options!$D$19=1, IFERROR(AVERAGE(IF($I$200:$R$200=1,(I19:R19),"")),
     AVERAGE(IF($I$200:$R$200=2,(I19:R19),""))),
IF(Options!$D$20=1, IFERROR(IF(OR(IF(ISNUMBER(I19:R19),IF(I$200:R$200 = 1,I19:R19, ""), "")=0), 0, GEOMEAN(IF(ISNUMBER(I19:R19),IF(I$200:R$200 = 1,I19:R19, ""), ""))),
   IF(OR(IF(ISNUMBER(I19:R19),IF(I$200:R$200 = 2,I19:R19, ""), "")=0), 0, GEOMEAN(IF(ISNUMBER(I19:R19),IF(I$200:R$200 = 2,I19:R19, ""), "")))))))</f>
        <v>10</v>
      </c>
      <c r="H19" s="142" t="s">
        <v>34</v>
      </c>
      <c r="I19" s="89">
        <v>10</v>
      </c>
      <c r="J19" s="89">
        <v>10</v>
      </c>
      <c r="K19" s="89">
        <v>10</v>
      </c>
      <c r="L19" s="89">
        <v>3.2757074145868299</v>
      </c>
      <c r="M19" s="86"/>
      <c r="N19" s="36"/>
      <c r="O19" s="144"/>
      <c r="P19" s="144"/>
      <c r="Q19" s="144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</row>
    <row r="20" spans="1:28" x14ac:dyDescent="0.2">
      <c r="A20" s="85">
        <v>15</v>
      </c>
      <c r="B20" s="85" t="s">
        <v>35</v>
      </c>
      <c r="C20" s="85" t="s">
        <v>36</v>
      </c>
      <c r="D20" s="98" t="str">
        <f t="shared" si="0"/>
        <v/>
      </c>
      <c r="E20" s="89">
        <f>IF(Options!$D$24 = 1, MAX(F20, G20),
IF(Options!$D$25 = 1, AVERAGE(F20,G20),
IF(Options!$D$26 = 1, IFERROR(GEOMEAN(F20, G20), MAX(F20, G20)))))</f>
        <v>0</v>
      </c>
      <c r="F20" s="89" cm="1">
        <f t="array" ref="F20">IF(Options!$D$18=1, IFERROR(MAX(IF($I$199:$R$199=1,(I20:R20),"")),
     MAX(IF($I$199:$R$199=2,(I20:R20),""))),
IF(Options!$D$19=1, IFERROR(AVERAGE(IF($I$199:$R$199=1,I20:R20,"")),
     AVERAGE(IF($I$199:$R$199=2,(I20:R20),""))),
IF(Options!$D$20=1, IFERROR(IF(OR(IF(ISNUMBER(I20:R20),IF(I$199:R$199 = 1,I20:R20, ""), "")=0), 0, GEOMEAN(IF(ISNUMBER(I20:R20),IF(I$199:R$199 = 1,I20:R20, ""), ""))),
   IF(OR(IF(ISNUMBER(I20:R20),IF(I$199:R$199 = 2,I20:R20, ""), "")=0), 0, GEOMEAN(IF(ISNUMBER(I20:R20),IF(I$199:R$199 = 2,I20:R20, ""), "")))))))</f>
        <v>0</v>
      </c>
      <c r="G20" s="89" cm="1">
        <f t="array" ref="G20">IF(Options!$D$18=1, IFERROR(MAX(IF($I$200:$R$200=1,(I20:R20),"")),
     MAX(IF($I$200:$R$200=2,(I20:R20),""))),
IF(Options!$D$19=1, IFERROR(AVERAGE(IF($I$200:$R$200=1,(I20:R20),"")),
     AVERAGE(IF($I$200:$R$200=2,(I20:R20),""))),
IF(Options!$D$20=1, IFERROR(IF(OR(IF(ISNUMBER(I20:R20),IF(I$200:R$200 = 1,I20:R20, ""), "")=0), 0, GEOMEAN(IF(ISNUMBER(I20:R20),IF(I$200:R$200 = 1,I20:R20, ""), ""))),
   IF(OR(IF(ISNUMBER(I20:R20),IF(I$200:R$200 = 2,I20:R20, ""), "")=0), 0, GEOMEAN(IF(ISNUMBER(I20:R20),IF(I$200:R$200 = 2,I20:R20, ""), "")))))))</f>
        <v>0</v>
      </c>
      <c r="H20" s="142" t="s">
        <v>36</v>
      </c>
      <c r="I20" s="89">
        <v>0</v>
      </c>
      <c r="J20" s="89">
        <v>0</v>
      </c>
      <c r="K20" s="89">
        <v>0</v>
      </c>
      <c r="L20" s="89">
        <v>0</v>
      </c>
      <c r="M20" s="86"/>
      <c r="N20" s="36"/>
      <c r="O20" s="144"/>
      <c r="P20" s="144"/>
      <c r="Q20" s="144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</row>
    <row r="21" spans="1:28" x14ac:dyDescent="0.2">
      <c r="A21" s="85">
        <v>16</v>
      </c>
      <c r="B21" s="85" t="s">
        <v>37</v>
      </c>
      <c r="C21" s="85" t="s">
        <v>38</v>
      </c>
      <c r="D21" s="98" t="str">
        <f t="shared" si="0"/>
        <v/>
      </c>
      <c r="E21" s="89">
        <f>IF(Options!$D$24 = 1, MAX(F21, G21),
IF(Options!$D$25 = 1, AVERAGE(F21,G21),
IF(Options!$D$26 = 1, IFERROR(GEOMEAN(F21, G21), MAX(F21, G21)))))</f>
        <v>0</v>
      </c>
      <c r="F21" s="89" cm="1">
        <f t="array" ref="F21">IF(Options!$D$18=1, IFERROR(MAX(IF($I$199:$R$199=1,(I21:R21),"")),
     MAX(IF($I$199:$R$199=2,(I21:R21),""))),
IF(Options!$D$19=1, IFERROR(AVERAGE(IF($I$199:$R$199=1,I21:R21,"")),
     AVERAGE(IF($I$199:$R$199=2,(I21:R21),""))),
IF(Options!$D$20=1, IFERROR(IF(OR(IF(ISNUMBER(I21:R21),IF(I$199:R$199 = 1,I21:R21, ""), "")=0), 0, GEOMEAN(IF(ISNUMBER(I21:R21),IF(I$199:R$199 = 1,I21:R21, ""), ""))),
   IF(OR(IF(ISNUMBER(I21:R21),IF(I$199:R$199 = 2,I21:R21, ""), "")=0), 0, GEOMEAN(IF(ISNUMBER(I21:R21),IF(I$199:R$199 = 2,I21:R21, ""), "")))))))</f>
        <v>0</v>
      </c>
      <c r="G21" s="89" cm="1">
        <f t="array" ref="G21">IF(Options!$D$18=1, IFERROR(MAX(IF($I$200:$R$200=1,(I21:R21),"")),
     MAX(IF($I$200:$R$200=2,(I21:R21),""))),
IF(Options!$D$19=1, IFERROR(AVERAGE(IF($I$200:$R$200=1,(I21:R21),"")),
     AVERAGE(IF($I$200:$R$200=2,(I21:R21),""))),
IF(Options!$D$20=1, IFERROR(IF(OR(IF(ISNUMBER(I21:R21),IF(I$200:R$200 = 1,I21:R21, ""), "")=0), 0, GEOMEAN(IF(ISNUMBER(I21:R21),IF(I$200:R$200 = 1,I21:R21, ""), ""))),
   IF(OR(IF(ISNUMBER(I21:R21),IF(I$200:R$200 = 2,I21:R21, ""), "")=0), 0, GEOMEAN(IF(ISNUMBER(I21:R21),IF(I$200:R$200 = 2,I21:R21, ""), "")))))))</f>
        <v>0</v>
      </c>
      <c r="H21" s="142" t="s">
        <v>38</v>
      </c>
      <c r="I21" s="89">
        <v>0</v>
      </c>
      <c r="J21" s="89">
        <v>0</v>
      </c>
      <c r="K21" s="89">
        <v>0</v>
      </c>
      <c r="L21" s="89">
        <v>0</v>
      </c>
      <c r="M21" s="86"/>
      <c r="N21" s="36"/>
      <c r="O21" s="144"/>
      <c r="P21" s="144"/>
      <c r="Q21" s="144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</row>
    <row r="22" spans="1:28" x14ac:dyDescent="0.2">
      <c r="A22" s="85">
        <v>17</v>
      </c>
      <c r="B22" s="85" t="s">
        <v>39</v>
      </c>
      <c r="C22" s="85" t="s">
        <v>40</v>
      </c>
      <c r="D22" s="98" t="str">
        <f t="shared" si="0"/>
        <v/>
      </c>
      <c r="E22" s="89">
        <f>IF(Options!$D$24 = 1, MAX(F22, G22),
IF(Options!$D$25 = 1, AVERAGE(F22,G22),
IF(Options!$D$26 = 1, IFERROR(GEOMEAN(F22, G22), MAX(F22, G22)))))</f>
        <v>0</v>
      </c>
      <c r="F22" s="89" cm="1">
        <f t="array" ref="F22">IF(Options!$D$18=1, IFERROR(MAX(IF($I$199:$R$199=1,(I22:R22),"")),
     MAX(IF($I$199:$R$199=2,(I22:R22),""))),
IF(Options!$D$19=1, IFERROR(AVERAGE(IF($I$199:$R$199=1,I22:R22,"")),
     AVERAGE(IF($I$199:$R$199=2,(I22:R22),""))),
IF(Options!$D$20=1, IFERROR(IF(OR(IF(ISNUMBER(I22:R22),IF(I$199:R$199 = 1,I22:R22, ""), "")=0), 0, GEOMEAN(IF(ISNUMBER(I22:R22),IF(I$199:R$199 = 1,I22:R22, ""), ""))),
   IF(OR(IF(ISNUMBER(I22:R22),IF(I$199:R$199 = 2,I22:R22, ""), "")=0), 0, GEOMEAN(IF(ISNUMBER(I22:R22),IF(I$199:R$199 = 2,I22:R22, ""), "")))))))</f>
        <v>0</v>
      </c>
      <c r="G22" s="89" cm="1">
        <f t="array" ref="G22">IF(Options!$D$18=1, IFERROR(MAX(IF($I$200:$R$200=1,(I22:R22),"")),
     MAX(IF($I$200:$R$200=2,(I22:R22),""))),
IF(Options!$D$19=1, IFERROR(AVERAGE(IF($I$200:$R$200=1,(I22:R22),"")),
     AVERAGE(IF($I$200:$R$200=2,(I22:R22),""))),
IF(Options!$D$20=1, IFERROR(IF(OR(IF(ISNUMBER(I22:R22),IF(I$200:R$200 = 1,I22:R22, ""), "")=0), 0, GEOMEAN(IF(ISNUMBER(I22:R22),IF(I$200:R$200 = 1,I22:R22, ""), ""))),
   IF(OR(IF(ISNUMBER(I22:R22),IF(I$200:R$200 = 2,I22:R22, ""), "")=0), 0, GEOMEAN(IF(ISNUMBER(I22:R22),IF(I$200:R$200 = 2,I22:R22, ""), "")))))))</f>
        <v>0</v>
      </c>
      <c r="H22" s="142" t="s">
        <v>40</v>
      </c>
      <c r="I22" s="89">
        <v>0</v>
      </c>
      <c r="J22" s="89">
        <v>0</v>
      </c>
      <c r="K22" s="89">
        <v>0</v>
      </c>
      <c r="L22" s="89">
        <v>0</v>
      </c>
      <c r="M22" s="86"/>
      <c r="N22" s="36"/>
      <c r="O22" s="144"/>
      <c r="P22" s="144"/>
      <c r="Q22" s="144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</row>
    <row r="23" spans="1:28" x14ac:dyDescent="0.2">
      <c r="A23" s="85">
        <v>18</v>
      </c>
      <c r="B23" s="85" t="s">
        <v>41</v>
      </c>
      <c r="C23" s="85" t="s">
        <v>42</v>
      </c>
      <c r="D23" s="98" t="str">
        <f t="shared" si="0"/>
        <v/>
      </c>
      <c r="E23" s="89">
        <f>IF(Options!$D$24 = 1, MAX(F23, G23),
IF(Options!$D$25 = 1, AVERAGE(F23,G23),
IF(Options!$D$26 = 1, IFERROR(GEOMEAN(F23, G23), MAX(F23, G23)))))</f>
        <v>0</v>
      </c>
      <c r="F23" s="89" cm="1">
        <f t="array" ref="F23">IF(Options!$D$18=1, IFERROR(MAX(IF($I$199:$R$199=1,(I23:R23),"")),
     MAX(IF($I$199:$R$199=2,(I23:R23),""))),
IF(Options!$D$19=1, IFERROR(AVERAGE(IF($I$199:$R$199=1,I23:R23,"")),
     AVERAGE(IF($I$199:$R$199=2,(I23:R23),""))),
IF(Options!$D$20=1, IFERROR(IF(OR(IF(ISNUMBER(I23:R23),IF(I$199:R$199 = 1,I23:R23, ""), "")=0), 0, GEOMEAN(IF(ISNUMBER(I23:R23),IF(I$199:R$199 = 1,I23:R23, ""), ""))),
   IF(OR(IF(ISNUMBER(I23:R23),IF(I$199:R$199 = 2,I23:R23, ""), "")=0), 0, GEOMEAN(IF(ISNUMBER(I23:R23),IF(I$199:R$199 = 2,I23:R23, ""), "")))))))</f>
        <v>0</v>
      </c>
      <c r="G23" s="89" cm="1">
        <f t="array" ref="G23">IF(Options!$D$18=1, IFERROR(MAX(IF($I$200:$R$200=1,(I23:R23),"")),
     MAX(IF($I$200:$R$200=2,(I23:R23),""))),
IF(Options!$D$19=1, IFERROR(AVERAGE(IF($I$200:$R$200=1,(I23:R23),"")),
     AVERAGE(IF($I$200:$R$200=2,(I23:R23),""))),
IF(Options!$D$20=1, IFERROR(IF(OR(IF(ISNUMBER(I23:R23),IF(I$200:R$200 = 1,I23:R23, ""), "")=0), 0, GEOMEAN(IF(ISNUMBER(I23:R23),IF(I$200:R$200 = 1,I23:R23, ""), ""))),
   IF(OR(IF(ISNUMBER(I23:R23),IF(I$200:R$200 = 2,I23:R23, ""), "")=0), 0, GEOMEAN(IF(ISNUMBER(I23:R23),IF(I$200:R$200 = 2,I23:R23, ""), "")))))))</f>
        <v>0</v>
      </c>
      <c r="H23" s="142" t="s">
        <v>42</v>
      </c>
      <c r="I23" s="89">
        <v>0</v>
      </c>
      <c r="J23" s="89">
        <v>0</v>
      </c>
      <c r="K23" s="89">
        <v>0</v>
      </c>
      <c r="L23" s="89">
        <v>0</v>
      </c>
      <c r="M23" s="86"/>
      <c r="N23" s="36"/>
      <c r="O23" s="144"/>
      <c r="P23" s="144"/>
      <c r="Q23" s="144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</row>
    <row r="24" spans="1:28" x14ac:dyDescent="0.2">
      <c r="A24" s="85">
        <v>19</v>
      </c>
      <c r="B24" s="85" t="s">
        <v>43</v>
      </c>
      <c r="C24" s="85" t="s">
        <v>44</v>
      </c>
      <c r="D24" s="98" t="str">
        <f t="shared" si="0"/>
        <v/>
      </c>
      <c r="E24" s="89">
        <f>IF(Options!$D$24 = 1, MAX(F24, G24),
IF(Options!$D$25 = 1, AVERAGE(F24,G24),
IF(Options!$D$26 = 1, IFERROR(GEOMEAN(F24, G24), MAX(F24, G24)))))</f>
        <v>1.6952912574300001</v>
      </c>
      <c r="F24" s="89" cm="1">
        <f t="array" ref="F24">IF(Options!$D$18=1, IFERROR(MAX(IF($I$199:$R$199=1,(I24:R24),"")),
     MAX(IF($I$199:$R$199=2,(I24:R24),""))),
IF(Options!$D$19=1, IFERROR(AVERAGE(IF($I$199:$R$199=1,I24:R24,"")),
     AVERAGE(IF($I$199:$R$199=2,(I24:R24),""))),
IF(Options!$D$20=1, IFERROR(IF(OR(IF(ISNUMBER(I24:R24),IF(I$199:R$199 = 1,I24:R24, ""), "")=0), 0, GEOMEAN(IF(ISNUMBER(I24:R24),IF(I$199:R$199 = 1,I24:R24, ""), ""))),
   IF(OR(IF(ISNUMBER(I24:R24),IF(I$199:R$199 = 2,I24:R24, ""), "")=0), 0, GEOMEAN(IF(ISNUMBER(I24:R24),IF(I$199:R$199 = 2,I24:R24, ""), "")))))))</f>
        <v>0</v>
      </c>
      <c r="G24" s="89" cm="1">
        <f t="array" ref="G24">IF(Options!$D$18=1, IFERROR(MAX(IF($I$200:$R$200=1,(I24:R24),"")),
     MAX(IF($I$200:$R$200=2,(I24:R24),""))),
IF(Options!$D$19=1, IFERROR(AVERAGE(IF($I$200:$R$200=1,(I24:R24),"")),
     AVERAGE(IF($I$200:$R$200=2,(I24:R24),""))),
IF(Options!$D$20=1, IFERROR(IF(OR(IF(ISNUMBER(I24:R24),IF(I$200:R$200 = 1,I24:R24, ""), "")=0), 0, GEOMEAN(IF(ISNUMBER(I24:R24),IF(I$200:R$200 = 1,I24:R24, ""), ""))),
   IF(OR(IF(ISNUMBER(I24:R24),IF(I$200:R$200 = 2,I24:R24, ""), "")=0), 0, GEOMEAN(IF(ISNUMBER(I24:R24),IF(I$200:R$200 = 2,I24:R24, ""), "")))))))</f>
        <v>1.6952912574300001</v>
      </c>
      <c r="H24" s="142" t="s">
        <v>44</v>
      </c>
      <c r="I24" s="89">
        <v>0</v>
      </c>
      <c r="J24" s="89">
        <v>0</v>
      </c>
      <c r="K24" s="89">
        <v>1.6952912574300001</v>
      </c>
      <c r="L24" s="89" t="s">
        <v>473</v>
      </c>
      <c r="M24" s="86"/>
      <c r="N24" s="36"/>
      <c r="O24" s="144"/>
      <c r="P24" s="144"/>
      <c r="Q24" s="144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</row>
    <row r="25" spans="1:28" x14ac:dyDescent="0.2">
      <c r="A25" s="85">
        <v>20</v>
      </c>
      <c r="B25" s="85" t="s">
        <v>45</v>
      </c>
      <c r="C25" s="85" t="s">
        <v>46</v>
      </c>
      <c r="D25" s="98" t="str">
        <f t="shared" si="0"/>
        <v/>
      </c>
      <c r="E25" s="89">
        <f>IF(Options!$D$24 = 1, MAX(F25, G25),
IF(Options!$D$25 = 1, AVERAGE(F25,G25),
IF(Options!$D$26 = 1, IFERROR(GEOMEAN(F25, G25), MAX(F25, G25)))))</f>
        <v>0</v>
      </c>
      <c r="F25" s="89" cm="1">
        <f t="array" ref="F25">IF(Options!$D$18=1, IFERROR(MAX(IF($I$199:$R$199=1,(I25:R25),"")),
     MAX(IF($I$199:$R$199=2,(I25:R25),""))),
IF(Options!$D$19=1, IFERROR(AVERAGE(IF($I$199:$R$199=1,I25:R25,"")),
     AVERAGE(IF($I$199:$R$199=2,(I25:R25),""))),
IF(Options!$D$20=1, IFERROR(IF(OR(IF(ISNUMBER(I25:R25),IF(I$199:R$199 = 1,I25:R25, ""), "")=0), 0, GEOMEAN(IF(ISNUMBER(I25:R25),IF(I$199:R$199 = 1,I25:R25, ""), ""))),
   IF(OR(IF(ISNUMBER(I25:R25),IF(I$199:R$199 = 2,I25:R25, ""), "")=0), 0, GEOMEAN(IF(ISNUMBER(I25:R25),IF(I$199:R$199 = 2,I25:R25, ""), "")))))))</f>
        <v>0</v>
      </c>
      <c r="G25" s="89" cm="1">
        <f t="array" ref="G25">IF(Options!$D$18=1, IFERROR(MAX(IF($I$200:$R$200=1,(I25:R25),"")),
     MAX(IF($I$200:$R$200=2,(I25:R25),""))),
IF(Options!$D$19=1, IFERROR(AVERAGE(IF($I$200:$R$200=1,(I25:R25),"")),
     AVERAGE(IF($I$200:$R$200=2,(I25:R25),""))),
IF(Options!$D$20=1, IFERROR(IF(OR(IF(ISNUMBER(I25:R25),IF(I$200:R$200 = 1,I25:R25, ""), "")=0), 0, GEOMEAN(IF(ISNUMBER(I25:R25),IF(I$200:R$200 = 1,I25:R25, ""), ""))),
   IF(OR(IF(ISNUMBER(I25:R25),IF(I$200:R$200 = 2,I25:R25, ""), "")=0), 0, GEOMEAN(IF(ISNUMBER(I25:R25),IF(I$200:R$200 = 2,I25:R25, ""), "")))))))</f>
        <v>0</v>
      </c>
      <c r="H25" s="142" t="s">
        <v>46</v>
      </c>
      <c r="I25" s="89">
        <v>0</v>
      </c>
      <c r="J25" s="89">
        <v>0</v>
      </c>
      <c r="K25" s="89">
        <v>0</v>
      </c>
      <c r="L25" s="89">
        <v>0</v>
      </c>
      <c r="M25" s="86"/>
      <c r="N25" s="36"/>
      <c r="O25" s="144"/>
      <c r="P25" s="144"/>
      <c r="Q25" s="144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</row>
    <row r="26" spans="1:28" x14ac:dyDescent="0.2">
      <c r="A26" s="85">
        <v>21</v>
      </c>
      <c r="B26" s="85" t="s">
        <v>47</v>
      </c>
      <c r="C26" s="85" t="s">
        <v>48</v>
      </c>
      <c r="D26" s="98" t="str">
        <f t="shared" si="0"/>
        <v/>
      </c>
      <c r="E26" s="89">
        <f>IF(Options!$D$24 = 1, MAX(F26, G26),
IF(Options!$D$25 = 1, AVERAGE(F26,G26),
IF(Options!$D$26 = 1, IFERROR(GEOMEAN(F26, G26), MAX(F26, G26)))))</f>
        <v>0</v>
      </c>
      <c r="F26" s="89" cm="1">
        <f t="array" ref="F26">IF(Options!$D$18=1, IFERROR(MAX(IF($I$199:$R$199=1,(I26:R26),"")),
     MAX(IF($I$199:$R$199=2,(I26:R26),""))),
IF(Options!$D$19=1, IFERROR(AVERAGE(IF($I$199:$R$199=1,I26:R26,"")),
     AVERAGE(IF($I$199:$R$199=2,(I26:R26),""))),
IF(Options!$D$20=1, IFERROR(IF(OR(IF(ISNUMBER(I26:R26),IF(I$199:R$199 = 1,I26:R26, ""), "")=0), 0, GEOMEAN(IF(ISNUMBER(I26:R26),IF(I$199:R$199 = 1,I26:R26, ""), ""))),
   IF(OR(IF(ISNUMBER(I26:R26),IF(I$199:R$199 = 2,I26:R26, ""), "")=0), 0, GEOMEAN(IF(ISNUMBER(I26:R26),IF(I$199:R$199 = 2,I26:R26, ""), "")))))))</f>
        <v>0</v>
      </c>
      <c r="G26" s="89" cm="1">
        <f t="array" ref="G26">IF(Options!$D$18=1, IFERROR(MAX(IF($I$200:$R$200=1,(I26:R26),"")),
     MAX(IF($I$200:$R$200=2,(I26:R26),""))),
IF(Options!$D$19=1, IFERROR(AVERAGE(IF($I$200:$R$200=1,(I26:R26),"")),
     AVERAGE(IF($I$200:$R$200=2,(I26:R26),""))),
IF(Options!$D$20=1, IFERROR(IF(OR(IF(ISNUMBER(I26:R26),IF(I$200:R$200 = 1,I26:R26, ""), "")=0), 0, GEOMEAN(IF(ISNUMBER(I26:R26),IF(I$200:R$200 = 1,I26:R26, ""), ""))),
   IF(OR(IF(ISNUMBER(I26:R26),IF(I$200:R$200 = 2,I26:R26, ""), "")=0), 0, GEOMEAN(IF(ISNUMBER(I26:R26),IF(I$200:R$200 = 2,I26:R26, ""), "")))))))</f>
        <v>0</v>
      </c>
      <c r="H26" s="142" t="s">
        <v>48</v>
      </c>
      <c r="I26" s="89">
        <v>0</v>
      </c>
      <c r="J26" s="89">
        <v>0</v>
      </c>
      <c r="K26" s="89">
        <v>0</v>
      </c>
      <c r="L26" s="89" t="s">
        <v>473</v>
      </c>
      <c r="M26" s="86"/>
      <c r="N26" s="36"/>
      <c r="O26" s="144"/>
      <c r="P26" s="144"/>
      <c r="Q26" s="144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</row>
    <row r="27" spans="1:28" x14ac:dyDescent="0.2">
      <c r="A27" s="85">
        <v>22</v>
      </c>
      <c r="B27" s="85" t="s">
        <v>49</v>
      </c>
      <c r="C27" s="85" t="s">
        <v>50</v>
      </c>
      <c r="D27" s="98" t="str">
        <f t="shared" si="0"/>
        <v/>
      </c>
      <c r="E27" s="89">
        <f>IF(Options!$D$24 = 1, MAX(F27, G27),
IF(Options!$D$25 = 1, AVERAGE(F27,G27),
IF(Options!$D$26 = 1, IFERROR(GEOMEAN(F27, G27), MAX(F27, G27)))))</f>
        <v>0</v>
      </c>
      <c r="F27" s="89" cm="1">
        <f t="array" ref="F27">IF(Options!$D$18=1, IFERROR(MAX(IF($I$199:$R$199=1,(I27:R27),"")),
     MAX(IF($I$199:$R$199=2,(I27:R27),""))),
IF(Options!$D$19=1, IFERROR(AVERAGE(IF($I$199:$R$199=1,I27:R27,"")),
     AVERAGE(IF($I$199:$R$199=2,(I27:R27),""))),
IF(Options!$D$20=1, IFERROR(IF(OR(IF(ISNUMBER(I27:R27),IF(I$199:R$199 = 1,I27:R27, ""), "")=0), 0, GEOMEAN(IF(ISNUMBER(I27:R27),IF(I$199:R$199 = 1,I27:R27, ""), ""))),
   IF(OR(IF(ISNUMBER(I27:R27),IF(I$199:R$199 = 2,I27:R27, ""), "")=0), 0, GEOMEAN(IF(ISNUMBER(I27:R27),IF(I$199:R$199 = 2,I27:R27, ""), "")))))))</f>
        <v>0</v>
      </c>
      <c r="G27" s="89" cm="1">
        <f t="array" ref="G27">IF(Options!$D$18=1, IFERROR(MAX(IF($I$200:$R$200=1,(I27:R27),"")),
     MAX(IF($I$200:$R$200=2,(I27:R27),""))),
IF(Options!$D$19=1, IFERROR(AVERAGE(IF($I$200:$R$200=1,(I27:R27),"")),
     AVERAGE(IF($I$200:$R$200=2,(I27:R27),""))),
IF(Options!$D$20=1, IFERROR(IF(OR(IF(ISNUMBER(I27:R27),IF(I$200:R$200 = 1,I27:R27, ""), "")=0), 0, GEOMEAN(IF(ISNUMBER(I27:R27),IF(I$200:R$200 = 1,I27:R27, ""), ""))),
   IF(OR(IF(ISNUMBER(I27:R27),IF(I$200:R$200 = 2,I27:R27, ""), "")=0), 0, GEOMEAN(IF(ISNUMBER(I27:R27),IF(I$200:R$200 = 2,I27:R27, ""), "")))))))</f>
        <v>0</v>
      </c>
      <c r="H27" s="142" t="s">
        <v>50</v>
      </c>
      <c r="I27" s="89">
        <v>0</v>
      </c>
      <c r="J27" s="89">
        <v>0</v>
      </c>
      <c r="K27" s="89">
        <v>0</v>
      </c>
      <c r="L27" s="89">
        <v>0</v>
      </c>
      <c r="M27" s="86"/>
      <c r="N27" s="36"/>
      <c r="O27" s="144"/>
      <c r="P27" s="144"/>
      <c r="Q27" s="144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</row>
    <row r="28" spans="1:28" x14ac:dyDescent="0.2">
      <c r="A28" s="85">
        <v>23</v>
      </c>
      <c r="B28" s="85" t="s">
        <v>51</v>
      </c>
      <c r="C28" s="85" t="s">
        <v>52</v>
      </c>
      <c r="D28" s="98" t="str">
        <f t="shared" si="0"/>
        <v/>
      </c>
      <c r="E28" s="89">
        <f>IF(Options!$D$24 = 1, MAX(F28, G28),
IF(Options!$D$25 = 1, AVERAGE(F28,G28),
IF(Options!$D$26 = 1, IFERROR(GEOMEAN(F28, G28), MAX(F28, G28)))))</f>
        <v>0</v>
      </c>
      <c r="F28" s="89" cm="1">
        <f t="array" ref="F28">IF(Options!$D$18=1, IFERROR(MAX(IF($I$199:$R$199=1,(I28:R28),"")),
     MAX(IF($I$199:$R$199=2,(I28:R28),""))),
IF(Options!$D$19=1, IFERROR(AVERAGE(IF($I$199:$R$199=1,I28:R28,"")),
     AVERAGE(IF($I$199:$R$199=2,(I28:R28),""))),
IF(Options!$D$20=1, IFERROR(IF(OR(IF(ISNUMBER(I28:R28),IF(I$199:R$199 = 1,I28:R28, ""), "")=0), 0, GEOMEAN(IF(ISNUMBER(I28:R28),IF(I$199:R$199 = 1,I28:R28, ""), ""))),
   IF(OR(IF(ISNUMBER(I28:R28),IF(I$199:R$199 = 2,I28:R28, ""), "")=0), 0, GEOMEAN(IF(ISNUMBER(I28:R28),IF(I$199:R$199 = 2,I28:R28, ""), "")))))))</f>
        <v>0</v>
      </c>
      <c r="G28" s="89" cm="1">
        <f t="array" ref="G28">IF(Options!$D$18=1, IFERROR(MAX(IF($I$200:$R$200=1,(I28:R28),"")),
     MAX(IF($I$200:$R$200=2,(I28:R28),""))),
IF(Options!$D$19=1, IFERROR(AVERAGE(IF($I$200:$R$200=1,(I28:R28),"")),
     AVERAGE(IF($I$200:$R$200=2,(I28:R28),""))),
IF(Options!$D$20=1, IFERROR(IF(OR(IF(ISNUMBER(I28:R28),IF(I$200:R$200 = 1,I28:R28, ""), "")=0), 0, GEOMEAN(IF(ISNUMBER(I28:R28),IF(I$200:R$200 = 1,I28:R28, ""), ""))),
   IF(OR(IF(ISNUMBER(I28:R28),IF(I$200:R$200 = 2,I28:R28, ""), "")=0), 0, GEOMEAN(IF(ISNUMBER(I28:R28),IF(I$200:R$200 = 2,I28:R28, ""), "")))))))</f>
        <v>0</v>
      </c>
      <c r="H28" s="142" t="s">
        <v>52</v>
      </c>
      <c r="I28" s="89">
        <v>0</v>
      </c>
      <c r="J28" s="89">
        <v>0</v>
      </c>
      <c r="K28" s="89">
        <v>0</v>
      </c>
      <c r="L28" s="89">
        <v>0</v>
      </c>
      <c r="M28" s="86"/>
      <c r="N28" s="36"/>
      <c r="O28" s="144"/>
      <c r="P28" s="144"/>
      <c r="Q28" s="144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</row>
    <row r="29" spans="1:28" x14ac:dyDescent="0.2">
      <c r="A29" s="85">
        <v>24</v>
      </c>
      <c r="B29" s="85" t="s">
        <v>53</v>
      </c>
      <c r="C29" s="85" t="s">
        <v>54</v>
      </c>
      <c r="D29" s="98" t="str">
        <f t="shared" si="0"/>
        <v/>
      </c>
      <c r="E29" s="89">
        <f>IF(Options!$D$24 = 1, MAX(F29, G29),
IF(Options!$D$25 = 1, AVERAGE(F29,G29),
IF(Options!$D$26 = 1, IFERROR(GEOMEAN(F29, G29), MAX(F29, G29)))))</f>
        <v>0</v>
      </c>
      <c r="F29" s="89" cm="1">
        <f t="array" ref="F29">IF(Options!$D$18=1, IFERROR(MAX(IF($I$199:$R$199=1,(I29:R29),"")),
     MAX(IF($I$199:$R$199=2,(I29:R29),""))),
IF(Options!$D$19=1, IFERROR(AVERAGE(IF($I$199:$R$199=1,I29:R29,"")),
     AVERAGE(IF($I$199:$R$199=2,(I29:R29),""))),
IF(Options!$D$20=1, IFERROR(IF(OR(IF(ISNUMBER(I29:R29),IF(I$199:R$199 = 1,I29:R29, ""), "")=0), 0, GEOMEAN(IF(ISNUMBER(I29:R29),IF(I$199:R$199 = 1,I29:R29, ""), ""))),
   IF(OR(IF(ISNUMBER(I29:R29),IF(I$199:R$199 = 2,I29:R29, ""), "")=0), 0, GEOMEAN(IF(ISNUMBER(I29:R29),IF(I$199:R$199 = 2,I29:R29, ""), "")))))))</f>
        <v>0</v>
      </c>
      <c r="G29" s="89" cm="1">
        <f t="array" ref="G29">IF(Options!$D$18=1, IFERROR(MAX(IF($I$200:$R$200=1,(I29:R29),"")),
     MAX(IF($I$200:$R$200=2,(I29:R29),""))),
IF(Options!$D$19=1, IFERROR(AVERAGE(IF($I$200:$R$200=1,(I29:R29),"")),
     AVERAGE(IF($I$200:$R$200=2,(I29:R29),""))),
IF(Options!$D$20=1, IFERROR(IF(OR(IF(ISNUMBER(I29:R29),IF(I$200:R$200 = 1,I29:R29, ""), "")=0), 0, GEOMEAN(IF(ISNUMBER(I29:R29),IF(I$200:R$200 = 1,I29:R29, ""), ""))),
   IF(OR(IF(ISNUMBER(I29:R29),IF(I$200:R$200 = 2,I29:R29, ""), "")=0), 0, GEOMEAN(IF(ISNUMBER(I29:R29),IF(I$200:R$200 = 2,I29:R29, ""), "")))))))</f>
        <v>0</v>
      </c>
      <c r="H29" s="142" t="s">
        <v>54</v>
      </c>
      <c r="I29" s="89">
        <v>0</v>
      </c>
      <c r="J29" s="89">
        <v>0</v>
      </c>
      <c r="K29" s="89">
        <v>0</v>
      </c>
      <c r="L29" s="89" t="s">
        <v>473</v>
      </c>
      <c r="M29" s="86"/>
      <c r="N29" s="36"/>
      <c r="O29" s="144"/>
      <c r="P29" s="144"/>
      <c r="Q29" s="144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</row>
    <row r="30" spans="1:28" x14ac:dyDescent="0.2">
      <c r="A30" s="85">
        <v>25</v>
      </c>
      <c r="B30" s="85" t="s">
        <v>55</v>
      </c>
      <c r="C30" s="85" t="s">
        <v>56</v>
      </c>
      <c r="D30" s="98" t="str">
        <f t="shared" si="0"/>
        <v/>
      </c>
      <c r="E30" s="89">
        <f>IF(Options!$D$24 = 1, MAX(F30, G30),
IF(Options!$D$25 = 1, AVERAGE(F30,G30),
IF(Options!$D$26 = 1, IFERROR(GEOMEAN(F30, G30), MAX(F30, G30)))))</f>
        <v>0</v>
      </c>
      <c r="F30" s="89" cm="1">
        <f t="array" ref="F30">IF(Options!$D$18=1, IFERROR(MAX(IF($I$199:$R$199=1,(I30:R30),"")),
     MAX(IF($I$199:$R$199=2,(I30:R30),""))),
IF(Options!$D$19=1, IFERROR(AVERAGE(IF($I$199:$R$199=1,I30:R30,"")),
     AVERAGE(IF($I$199:$R$199=2,(I30:R30),""))),
IF(Options!$D$20=1, IFERROR(IF(OR(IF(ISNUMBER(I30:R30),IF(I$199:R$199 = 1,I30:R30, ""), "")=0), 0, GEOMEAN(IF(ISNUMBER(I30:R30),IF(I$199:R$199 = 1,I30:R30, ""), ""))),
   IF(OR(IF(ISNUMBER(I30:R30),IF(I$199:R$199 = 2,I30:R30, ""), "")=0), 0, GEOMEAN(IF(ISNUMBER(I30:R30),IF(I$199:R$199 = 2,I30:R30, ""), "")))))))</f>
        <v>0</v>
      </c>
      <c r="G30" s="89" cm="1">
        <f t="array" ref="G30">IF(Options!$D$18=1, IFERROR(MAX(IF($I$200:$R$200=1,(I30:R30),"")),
     MAX(IF($I$200:$R$200=2,(I30:R30),""))),
IF(Options!$D$19=1, IFERROR(AVERAGE(IF($I$200:$R$200=1,(I30:R30),"")),
     AVERAGE(IF($I$200:$R$200=2,(I30:R30),""))),
IF(Options!$D$20=1, IFERROR(IF(OR(IF(ISNUMBER(I30:R30),IF(I$200:R$200 = 1,I30:R30, ""), "")=0), 0, GEOMEAN(IF(ISNUMBER(I30:R30),IF(I$200:R$200 = 1,I30:R30, ""), ""))),
   IF(OR(IF(ISNUMBER(I30:R30),IF(I$200:R$200 = 2,I30:R30, ""), "")=0), 0, GEOMEAN(IF(ISNUMBER(I30:R30),IF(I$200:R$200 = 2,I30:R30, ""), "")))))))</f>
        <v>0</v>
      </c>
      <c r="H30" s="142" t="s">
        <v>56</v>
      </c>
      <c r="I30" s="89">
        <v>0</v>
      </c>
      <c r="J30" s="89">
        <v>0</v>
      </c>
      <c r="K30" s="89" t="s">
        <v>473</v>
      </c>
      <c r="L30" s="89" t="s">
        <v>473</v>
      </c>
      <c r="M30" s="86"/>
      <c r="N30" s="36"/>
      <c r="O30" s="144"/>
      <c r="P30" s="144"/>
      <c r="Q30" s="144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</row>
    <row r="31" spans="1:28" x14ac:dyDescent="0.2">
      <c r="A31" s="85">
        <v>26</v>
      </c>
      <c r="B31" s="85" t="s">
        <v>57</v>
      </c>
      <c r="C31" s="85" t="s">
        <v>58</v>
      </c>
      <c r="D31" s="98" t="str">
        <f t="shared" si="0"/>
        <v/>
      </c>
      <c r="E31" s="89">
        <f>IF(Options!$D$24 = 1, MAX(F31, G31),
IF(Options!$D$25 = 1, AVERAGE(F31,G31),
IF(Options!$D$26 = 1, IFERROR(GEOMEAN(F31, G31), MAX(F31, G31)))))</f>
        <v>0</v>
      </c>
      <c r="F31" s="89" cm="1">
        <f t="array" ref="F31">IF(Options!$D$18=1, IFERROR(MAX(IF($I$199:$R$199=1,(I31:R31),"")),
     MAX(IF($I$199:$R$199=2,(I31:R31),""))),
IF(Options!$D$19=1, IFERROR(AVERAGE(IF($I$199:$R$199=1,I31:R31,"")),
     AVERAGE(IF($I$199:$R$199=2,(I31:R31),""))),
IF(Options!$D$20=1, IFERROR(IF(OR(IF(ISNUMBER(I31:R31),IF(I$199:R$199 = 1,I31:R31, ""), "")=0), 0, GEOMEAN(IF(ISNUMBER(I31:R31),IF(I$199:R$199 = 1,I31:R31, ""), ""))),
   IF(OR(IF(ISNUMBER(I31:R31),IF(I$199:R$199 = 2,I31:R31, ""), "")=0), 0, GEOMEAN(IF(ISNUMBER(I31:R31),IF(I$199:R$199 = 2,I31:R31, ""), "")))))))</f>
        <v>0</v>
      </c>
      <c r="G31" s="89" cm="1">
        <f t="array" ref="G31">IF(Options!$D$18=1, IFERROR(MAX(IF($I$200:$R$200=1,(I31:R31),"")),
     MAX(IF($I$200:$R$200=2,(I31:R31),""))),
IF(Options!$D$19=1, IFERROR(AVERAGE(IF($I$200:$R$200=1,(I31:R31),"")),
     AVERAGE(IF($I$200:$R$200=2,(I31:R31),""))),
IF(Options!$D$20=1, IFERROR(IF(OR(IF(ISNUMBER(I31:R31),IF(I$200:R$200 = 1,I31:R31, ""), "")=0), 0, GEOMEAN(IF(ISNUMBER(I31:R31),IF(I$200:R$200 = 1,I31:R31, ""), ""))),
   IF(OR(IF(ISNUMBER(I31:R31),IF(I$200:R$200 = 2,I31:R31, ""), "")=0), 0, GEOMEAN(IF(ISNUMBER(I31:R31),IF(I$200:R$200 = 2,I31:R31, ""), "")))))))</f>
        <v>0</v>
      </c>
      <c r="H31" s="142" t="s">
        <v>58</v>
      </c>
      <c r="I31" s="89">
        <v>0</v>
      </c>
      <c r="J31" s="89">
        <v>0</v>
      </c>
      <c r="K31" s="89">
        <v>0</v>
      </c>
      <c r="L31" s="89" t="s">
        <v>473</v>
      </c>
      <c r="M31" s="86"/>
      <c r="N31" s="36"/>
      <c r="O31" s="144"/>
      <c r="P31" s="144"/>
      <c r="Q31" s="144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</row>
    <row r="32" spans="1:28" x14ac:dyDescent="0.2">
      <c r="A32" s="85">
        <v>27</v>
      </c>
      <c r="B32" s="85" t="s">
        <v>59</v>
      </c>
      <c r="C32" s="85" t="s">
        <v>60</v>
      </c>
      <c r="D32" s="98" t="str">
        <f t="shared" si="0"/>
        <v/>
      </c>
      <c r="E32" s="89">
        <f>IF(Options!$D$24 = 1, MAX(F32, G32),
IF(Options!$D$25 = 1, AVERAGE(F32,G32),
IF(Options!$D$26 = 1, IFERROR(GEOMEAN(F32, G32), MAX(F32, G32)))))</f>
        <v>0</v>
      </c>
      <c r="F32" s="89" cm="1">
        <f t="array" ref="F32">IF(Options!$D$18=1, IFERROR(MAX(IF($I$199:$R$199=1,(I32:R32),"")),
     MAX(IF($I$199:$R$199=2,(I32:R32),""))),
IF(Options!$D$19=1, IFERROR(AVERAGE(IF($I$199:$R$199=1,I32:R32,"")),
     AVERAGE(IF($I$199:$R$199=2,(I32:R32),""))),
IF(Options!$D$20=1, IFERROR(IF(OR(IF(ISNUMBER(I32:R32),IF(I$199:R$199 = 1,I32:R32, ""), "")=0), 0, GEOMEAN(IF(ISNUMBER(I32:R32),IF(I$199:R$199 = 1,I32:R32, ""), ""))),
   IF(OR(IF(ISNUMBER(I32:R32),IF(I$199:R$199 = 2,I32:R32, ""), "")=0), 0, GEOMEAN(IF(ISNUMBER(I32:R32),IF(I$199:R$199 = 2,I32:R32, ""), "")))))))</f>
        <v>0</v>
      </c>
      <c r="G32" s="89" cm="1">
        <f t="array" ref="G32">IF(Options!$D$18=1, IFERROR(MAX(IF($I$200:$R$200=1,(I32:R32),"")),
     MAX(IF($I$200:$R$200=2,(I32:R32),""))),
IF(Options!$D$19=1, IFERROR(AVERAGE(IF($I$200:$R$200=1,(I32:R32),"")),
     AVERAGE(IF($I$200:$R$200=2,(I32:R32),""))),
IF(Options!$D$20=1, IFERROR(IF(OR(IF(ISNUMBER(I32:R32),IF(I$200:R$200 = 1,I32:R32, ""), "")=0), 0, GEOMEAN(IF(ISNUMBER(I32:R32),IF(I$200:R$200 = 1,I32:R32, ""), ""))),
   IF(OR(IF(ISNUMBER(I32:R32),IF(I$200:R$200 = 2,I32:R32, ""), "")=0), 0, GEOMEAN(IF(ISNUMBER(I32:R32),IF(I$200:R$200 = 2,I32:R32, ""), "")))))))</f>
        <v>0</v>
      </c>
      <c r="H32" s="142" t="s">
        <v>60</v>
      </c>
      <c r="I32" s="89">
        <v>0</v>
      </c>
      <c r="J32" s="89">
        <v>0</v>
      </c>
      <c r="K32" s="89">
        <v>0</v>
      </c>
      <c r="L32" s="89" t="s">
        <v>473</v>
      </c>
      <c r="M32" s="86"/>
      <c r="N32" s="36"/>
      <c r="O32" s="144"/>
      <c r="P32" s="144"/>
      <c r="Q32" s="144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</row>
    <row r="33" spans="1:28" x14ac:dyDescent="0.2">
      <c r="A33" s="85">
        <v>28</v>
      </c>
      <c r="B33" s="85" t="s">
        <v>61</v>
      </c>
      <c r="C33" s="85" t="s">
        <v>62</v>
      </c>
      <c r="D33" s="98" t="str">
        <f t="shared" si="0"/>
        <v/>
      </c>
      <c r="E33" s="89">
        <f>IF(Options!$D$24 = 1, MAX(F33, G33),
IF(Options!$D$25 = 1, AVERAGE(F33,G33),
IF(Options!$D$26 = 1, IFERROR(GEOMEAN(F33, G33), MAX(F33, G33)))))</f>
        <v>9.2068226752663165</v>
      </c>
      <c r="F33" s="89" cm="1">
        <f t="array" ref="F33">IF(Options!$D$18=1, IFERROR(MAX(IF($I$199:$R$199=1,(I33:R33),"")),
     MAX(IF($I$199:$R$199=2,(I33:R33),""))),
IF(Options!$D$19=1, IFERROR(AVERAGE(IF($I$199:$R$199=1,I33:R33,"")),
     AVERAGE(IF($I$199:$R$199=2,(I33:R33),""))),
IF(Options!$D$20=1, IFERROR(IF(OR(IF(ISNUMBER(I33:R33),IF(I$199:R$199 = 1,I33:R33, ""), "")=0), 0, GEOMEAN(IF(ISNUMBER(I33:R33),IF(I$199:R$199 = 1,I33:R33, ""), ""))),
   IF(OR(IF(ISNUMBER(I33:R33),IF(I$199:R$199 = 2,I33:R33, ""), "")=0), 0, GEOMEAN(IF(ISNUMBER(I33:R33),IF(I$199:R$199 = 2,I33:R33, ""), "")))))))</f>
        <v>10</v>
      </c>
      <c r="G33" s="89" cm="1">
        <f t="array" ref="G33">IF(Options!$D$18=1, IFERROR(MAX(IF($I$200:$R$200=1,(I33:R33),"")),
     MAX(IF($I$200:$R$200=2,(I33:R33),""))),
IF(Options!$D$19=1, IFERROR(AVERAGE(IF($I$200:$R$200=1,(I33:R33),"")),
     AVERAGE(IF($I$200:$R$200=2,(I33:R33),""))),
IF(Options!$D$20=1, IFERROR(IF(OR(IF(ISNUMBER(I33:R33),IF(I$200:R$200 = 1,I33:R33, ""), "")=0), 0, GEOMEAN(IF(ISNUMBER(I33:R33),IF(I$200:R$200 = 1,I33:R33, ""), ""))),
   IF(OR(IF(ISNUMBER(I33:R33),IF(I$200:R$200 = 2,I33:R33, ""), "")=0), 0, GEOMEAN(IF(ISNUMBER(I33:R33),IF(I$200:R$200 = 2,I33:R33, ""), "")))))))</f>
        <v>8.4765583773797992</v>
      </c>
      <c r="H33" s="142" t="s">
        <v>62</v>
      </c>
      <c r="I33" s="89">
        <v>10</v>
      </c>
      <c r="J33" s="89" t="s">
        <v>473</v>
      </c>
      <c r="K33" s="89">
        <v>8.4765583773797992</v>
      </c>
      <c r="L33" s="89">
        <v>8.1960943019765899</v>
      </c>
      <c r="M33" s="86"/>
      <c r="N33" s="36"/>
      <c r="O33" s="144"/>
      <c r="P33" s="144"/>
      <c r="Q33" s="144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</row>
    <row r="34" spans="1:28" x14ac:dyDescent="0.2">
      <c r="A34" s="85">
        <v>29</v>
      </c>
      <c r="B34" s="85" t="s">
        <v>63</v>
      </c>
      <c r="C34" s="85" t="s">
        <v>64</v>
      </c>
      <c r="D34" s="98" t="str">
        <f t="shared" si="0"/>
        <v/>
      </c>
      <c r="E34" s="89">
        <f>IF(Options!$D$24 = 1, MAX(F34, G34),
IF(Options!$D$25 = 1, AVERAGE(F34,G34),
IF(Options!$D$26 = 1, IFERROR(GEOMEAN(F34, G34), MAX(F34, G34)))))</f>
        <v>0</v>
      </c>
      <c r="F34" s="89" cm="1">
        <f t="array" ref="F34">IF(Options!$D$18=1, IFERROR(MAX(IF($I$199:$R$199=1,(I34:R34),"")),
     MAX(IF($I$199:$R$199=2,(I34:R34),""))),
IF(Options!$D$19=1, IFERROR(AVERAGE(IF($I$199:$R$199=1,I34:R34,"")),
     AVERAGE(IF($I$199:$R$199=2,(I34:R34),""))),
IF(Options!$D$20=1, IFERROR(IF(OR(IF(ISNUMBER(I34:R34),IF(I$199:R$199 = 1,I34:R34, ""), "")=0), 0, GEOMEAN(IF(ISNUMBER(I34:R34),IF(I$199:R$199 = 1,I34:R34, ""), ""))),
   IF(OR(IF(ISNUMBER(I34:R34),IF(I$199:R$199 = 2,I34:R34, ""), "")=0), 0, GEOMEAN(IF(ISNUMBER(I34:R34),IF(I$199:R$199 = 2,I34:R34, ""), "")))))))</f>
        <v>0</v>
      </c>
      <c r="G34" s="89" cm="1">
        <f t="array" ref="G34">IF(Options!$D$18=1, IFERROR(MAX(IF($I$200:$R$200=1,(I34:R34),"")),
     MAX(IF($I$200:$R$200=2,(I34:R34),""))),
IF(Options!$D$19=1, IFERROR(AVERAGE(IF($I$200:$R$200=1,(I34:R34),"")),
     AVERAGE(IF($I$200:$R$200=2,(I34:R34),""))),
IF(Options!$D$20=1, IFERROR(IF(OR(IF(ISNUMBER(I34:R34),IF(I$200:R$200 = 1,I34:R34, ""), "")=0), 0, GEOMEAN(IF(ISNUMBER(I34:R34),IF(I$200:R$200 = 1,I34:R34, ""), ""))),
   IF(OR(IF(ISNUMBER(I34:R34),IF(I$200:R$200 = 2,I34:R34, ""), "")=0), 0, GEOMEAN(IF(ISNUMBER(I34:R34),IF(I$200:R$200 = 2,I34:R34, ""), "")))))))</f>
        <v>0</v>
      </c>
      <c r="H34" s="142" t="s">
        <v>64</v>
      </c>
      <c r="I34" s="89">
        <v>0</v>
      </c>
      <c r="J34" s="89">
        <v>0</v>
      </c>
      <c r="K34" s="89">
        <v>0</v>
      </c>
      <c r="L34" s="89" t="s">
        <v>473</v>
      </c>
      <c r="M34" s="86"/>
      <c r="N34" s="36"/>
      <c r="O34" s="144"/>
      <c r="P34" s="144"/>
      <c r="Q34" s="144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</row>
    <row r="35" spans="1:28" x14ac:dyDescent="0.2">
      <c r="A35" s="85">
        <v>30</v>
      </c>
      <c r="B35" s="85" t="s">
        <v>65</v>
      </c>
      <c r="C35" s="85" t="s">
        <v>66</v>
      </c>
      <c r="D35" s="98" t="str">
        <f t="shared" si="0"/>
        <v/>
      </c>
      <c r="E35" s="89">
        <f>IF(Options!$D$24 = 1, MAX(F35, G35),
IF(Options!$D$25 = 1, AVERAGE(F35,G35),
IF(Options!$D$26 = 1, IFERROR(GEOMEAN(F35, G35), MAX(F35, G35)))))</f>
        <v>0</v>
      </c>
      <c r="F35" s="89" cm="1">
        <f t="array" ref="F35">IF(Options!$D$18=1, IFERROR(MAX(IF($I$199:$R$199=1,(I35:R35),"")),
     MAX(IF($I$199:$R$199=2,(I35:R35),""))),
IF(Options!$D$19=1, IFERROR(AVERAGE(IF($I$199:$R$199=1,I35:R35,"")),
     AVERAGE(IF($I$199:$R$199=2,(I35:R35),""))),
IF(Options!$D$20=1, IFERROR(IF(OR(IF(ISNUMBER(I35:R35),IF(I$199:R$199 = 1,I35:R35, ""), "")=0), 0, GEOMEAN(IF(ISNUMBER(I35:R35),IF(I$199:R$199 = 1,I35:R35, ""), ""))),
   IF(OR(IF(ISNUMBER(I35:R35),IF(I$199:R$199 = 2,I35:R35, ""), "")=0), 0, GEOMEAN(IF(ISNUMBER(I35:R35),IF(I$199:R$199 = 2,I35:R35, ""), "")))))))</f>
        <v>0</v>
      </c>
      <c r="G35" s="89" cm="1">
        <f t="array" ref="G35">IF(Options!$D$18=1, IFERROR(MAX(IF($I$200:$R$200=1,(I35:R35),"")),
     MAX(IF($I$200:$R$200=2,(I35:R35),""))),
IF(Options!$D$19=1, IFERROR(AVERAGE(IF($I$200:$R$200=1,(I35:R35),"")),
     AVERAGE(IF($I$200:$R$200=2,(I35:R35),""))),
IF(Options!$D$20=1, IFERROR(IF(OR(IF(ISNUMBER(I35:R35),IF(I$200:R$200 = 1,I35:R35, ""), "")=0), 0, GEOMEAN(IF(ISNUMBER(I35:R35),IF(I$200:R$200 = 1,I35:R35, ""), ""))),
   IF(OR(IF(ISNUMBER(I35:R35),IF(I$200:R$200 = 2,I35:R35, ""), "")=0), 0, GEOMEAN(IF(ISNUMBER(I35:R35),IF(I$200:R$200 = 2,I35:R35, ""), "")))))))</f>
        <v>0</v>
      </c>
      <c r="H35" s="142" t="s">
        <v>66</v>
      </c>
      <c r="I35" s="89">
        <v>0</v>
      </c>
      <c r="J35" s="89">
        <v>0</v>
      </c>
      <c r="K35" s="89">
        <v>0</v>
      </c>
      <c r="L35" s="89" t="s">
        <v>473</v>
      </c>
      <c r="M35" s="86"/>
      <c r="N35" s="36"/>
      <c r="O35" s="144"/>
      <c r="P35" s="144"/>
      <c r="Q35" s="144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</row>
    <row r="36" spans="1:28" x14ac:dyDescent="0.2">
      <c r="A36" s="85">
        <v>31</v>
      </c>
      <c r="B36" s="85" t="s">
        <v>67</v>
      </c>
      <c r="C36" s="85" t="s">
        <v>68</v>
      </c>
      <c r="D36" s="98" t="str">
        <f t="shared" si="0"/>
        <v/>
      </c>
      <c r="E36" s="89">
        <f>IF(Options!$D$24 = 1, MAX(F36, G36),
IF(Options!$D$25 = 1, AVERAGE(F36,G36),
IF(Options!$D$26 = 1, IFERROR(GEOMEAN(F36, G36), MAX(F36, G36)))))</f>
        <v>0</v>
      </c>
      <c r="F36" s="89" cm="1">
        <f t="array" ref="F36">IF(Options!$D$18=1, IFERROR(MAX(IF($I$199:$R$199=1,(I36:R36),"")),
     MAX(IF($I$199:$R$199=2,(I36:R36),""))),
IF(Options!$D$19=1, IFERROR(AVERAGE(IF($I$199:$R$199=1,I36:R36,"")),
     AVERAGE(IF($I$199:$R$199=2,(I36:R36),""))),
IF(Options!$D$20=1, IFERROR(IF(OR(IF(ISNUMBER(I36:R36),IF(I$199:R$199 = 1,I36:R36, ""), "")=0), 0, GEOMEAN(IF(ISNUMBER(I36:R36),IF(I$199:R$199 = 1,I36:R36, ""), ""))),
   IF(OR(IF(ISNUMBER(I36:R36),IF(I$199:R$199 = 2,I36:R36, ""), "")=0), 0, GEOMEAN(IF(ISNUMBER(I36:R36),IF(I$199:R$199 = 2,I36:R36, ""), "")))))))</f>
        <v>0</v>
      </c>
      <c r="G36" s="89" cm="1">
        <f t="array" ref="G36">IF(Options!$D$18=1, IFERROR(MAX(IF($I$200:$R$200=1,(I36:R36),"")),
     MAX(IF($I$200:$R$200=2,(I36:R36),""))),
IF(Options!$D$19=1, IFERROR(AVERAGE(IF($I$200:$R$200=1,(I36:R36),"")),
     AVERAGE(IF($I$200:$R$200=2,(I36:R36),""))),
IF(Options!$D$20=1, IFERROR(IF(OR(IF(ISNUMBER(I36:R36),IF(I$200:R$200 = 1,I36:R36, ""), "")=0), 0, GEOMEAN(IF(ISNUMBER(I36:R36),IF(I$200:R$200 = 1,I36:R36, ""), ""))),
   IF(OR(IF(ISNUMBER(I36:R36),IF(I$200:R$200 = 2,I36:R36, ""), "")=0), 0, GEOMEAN(IF(ISNUMBER(I36:R36),IF(I$200:R$200 = 2,I36:R36, ""), "")))))))</f>
        <v>0</v>
      </c>
      <c r="H36" s="142" t="s">
        <v>68</v>
      </c>
      <c r="I36" s="89">
        <v>0</v>
      </c>
      <c r="J36" s="89">
        <v>0</v>
      </c>
      <c r="K36" s="89">
        <v>0</v>
      </c>
      <c r="L36" s="89">
        <v>0</v>
      </c>
      <c r="M36" s="86"/>
      <c r="N36" s="36"/>
      <c r="O36" s="144"/>
      <c r="P36" s="144"/>
      <c r="Q36" s="144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</row>
    <row r="37" spans="1:28" x14ac:dyDescent="0.2">
      <c r="A37" s="85">
        <v>32</v>
      </c>
      <c r="B37" s="85" t="s">
        <v>69</v>
      </c>
      <c r="C37" s="85" t="s">
        <v>70</v>
      </c>
      <c r="D37" s="98" t="str">
        <f t="shared" si="0"/>
        <v/>
      </c>
      <c r="E37" s="89">
        <f>IF(Options!$D$24 = 1, MAX(F37, G37),
IF(Options!$D$25 = 1, AVERAGE(F37,G37),
IF(Options!$D$26 = 1, IFERROR(GEOMEAN(F37, G37), MAX(F37, G37)))))</f>
        <v>0</v>
      </c>
      <c r="F37" s="89" cm="1">
        <f t="array" ref="F37">IF(Options!$D$18=1, IFERROR(MAX(IF($I$199:$R$199=1,(I37:R37),"")),
     MAX(IF($I$199:$R$199=2,(I37:R37),""))),
IF(Options!$D$19=1, IFERROR(AVERAGE(IF($I$199:$R$199=1,I37:R37,"")),
     AVERAGE(IF($I$199:$R$199=2,(I37:R37),""))),
IF(Options!$D$20=1, IFERROR(IF(OR(IF(ISNUMBER(I37:R37),IF(I$199:R$199 = 1,I37:R37, ""), "")=0), 0, GEOMEAN(IF(ISNUMBER(I37:R37),IF(I$199:R$199 = 1,I37:R37, ""), ""))),
   IF(OR(IF(ISNUMBER(I37:R37),IF(I$199:R$199 = 2,I37:R37, ""), "")=0), 0, GEOMEAN(IF(ISNUMBER(I37:R37),IF(I$199:R$199 = 2,I37:R37, ""), "")))))))</f>
        <v>0</v>
      </c>
      <c r="G37" s="89" cm="1">
        <f t="array" ref="G37">IF(Options!$D$18=1, IFERROR(MAX(IF($I$200:$R$200=1,(I37:R37),"")),
     MAX(IF($I$200:$R$200=2,(I37:R37),""))),
IF(Options!$D$19=1, IFERROR(AVERAGE(IF($I$200:$R$200=1,(I37:R37),"")),
     AVERAGE(IF($I$200:$R$200=2,(I37:R37),""))),
IF(Options!$D$20=1, IFERROR(IF(OR(IF(ISNUMBER(I37:R37),IF(I$200:R$200 = 1,I37:R37, ""), "")=0), 0, GEOMEAN(IF(ISNUMBER(I37:R37),IF(I$200:R$200 = 1,I37:R37, ""), ""))),
   IF(OR(IF(ISNUMBER(I37:R37),IF(I$200:R$200 = 2,I37:R37, ""), "")=0), 0, GEOMEAN(IF(ISNUMBER(I37:R37),IF(I$200:R$200 = 2,I37:R37, ""), "")))))))</f>
        <v>0</v>
      </c>
      <c r="H37" s="142" t="s">
        <v>70</v>
      </c>
      <c r="I37" s="89">
        <v>0</v>
      </c>
      <c r="J37" s="89">
        <v>0</v>
      </c>
      <c r="K37" s="89">
        <v>0</v>
      </c>
      <c r="L37" s="89">
        <v>0</v>
      </c>
      <c r="M37" s="86"/>
      <c r="N37" s="36"/>
      <c r="O37" s="144"/>
      <c r="P37" s="144"/>
      <c r="Q37" s="144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</row>
    <row r="38" spans="1:28" x14ac:dyDescent="0.2">
      <c r="A38" s="85">
        <v>33</v>
      </c>
      <c r="B38" s="85" t="s">
        <v>71</v>
      </c>
      <c r="C38" s="85" t="s">
        <v>72</v>
      </c>
      <c r="D38" s="98" t="str">
        <f t="shared" si="0"/>
        <v/>
      </c>
      <c r="E38" s="89">
        <f>IF(Options!$D$24 = 1, MAX(F38, G38),
IF(Options!$D$25 = 1, AVERAGE(F38,G38),
IF(Options!$D$26 = 1, IFERROR(GEOMEAN(F38, G38), MAX(F38, G38)))))</f>
        <v>5.62148318798417</v>
      </c>
      <c r="F38" s="89" cm="1">
        <f t="array" ref="F38">IF(Options!$D$18=1, IFERROR(MAX(IF($I$199:$R$199=1,(I38:R38),"")),
     MAX(IF($I$199:$R$199=2,(I38:R38),""))),
IF(Options!$D$19=1, IFERROR(AVERAGE(IF($I$199:$R$199=1,I38:R38,"")),
     AVERAGE(IF($I$199:$R$199=2,(I38:R38),""))),
IF(Options!$D$20=1, IFERROR(IF(OR(IF(ISNUMBER(I38:R38),IF(I$199:R$199 = 1,I38:R38, ""), "")=0), 0, GEOMEAN(IF(ISNUMBER(I38:R38),IF(I$199:R$199 = 1,I38:R38, ""), ""))),
   IF(OR(IF(ISNUMBER(I38:R38),IF(I$199:R$199 = 2,I38:R38, ""), "")=0), 0, GEOMEAN(IF(ISNUMBER(I38:R38),IF(I$199:R$199 = 2,I38:R38, ""), "")))))))</f>
        <v>0</v>
      </c>
      <c r="G38" s="89" cm="1">
        <f t="array" ref="G38">IF(Options!$D$18=1, IFERROR(MAX(IF($I$200:$R$200=1,(I38:R38),"")),
     MAX(IF($I$200:$R$200=2,(I38:R38),""))),
IF(Options!$D$19=1, IFERROR(AVERAGE(IF($I$200:$R$200=1,(I38:R38),"")),
     AVERAGE(IF($I$200:$R$200=2,(I38:R38),""))),
IF(Options!$D$20=1, IFERROR(IF(OR(IF(ISNUMBER(I38:R38),IF(I$200:R$200 = 1,I38:R38, ""), "")=0), 0, GEOMEAN(IF(ISNUMBER(I38:R38),IF(I$200:R$200 = 1,I38:R38, ""), ""))),
   IF(OR(IF(ISNUMBER(I38:R38),IF(I$200:R$200 = 2,I38:R38, ""), "")=0), 0, GEOMEAN(IF(ISNUMBER(I38:R38),IF(I$200:R$200 = 2,I38:R38, ""), "")))))))</f>
        <v>5.62148318798417</v>
      </c>
      <c r="H38" s="142" t="s">
        <v>72</v>
      </c>
      <c r="I38" s="89">
        <v>0</v>
      </c>
      <c r="J38" s="89">
        <v>0</v>
      </c>
      <c r="K38" s="89">
        <v>0</v>
      </c>
      <c r="L38" s="89">
        <v>5.62148318798417</v>
      </c>
      <c r="M38" s="86"/>
      <c r="N38" s="36"/>
      <c r="O38" s="144"/>
      <c r="P38" s="144"/>
      <c r="Q38" s="144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</row>
    <row r="39" spans="1:28" x14ac:dyDescent="0.2">
      <c r="A39" s="85">
        <v>34</v>
      </c>
      <c r="B39" s="85" t="s">
        <v>73</v>
      </c>
      <c r="C39" s="85" t="s">
        <v>74</v>
      </c>
      <c r="D39" s="98" t="str">
        <f t="shared" si="0"/>
        <v/>
      </c>
      <c r="E39" s="89">
        <f>IF(Options!$D$24 = 1, MAX(F39, G39),
IF(Options!$D$25 = 1, AVERAGE(F39,G39),
IF(Options!$D$26 = 1, IFERROR(GEOMEAN(F39, G39), MAX(F39, G39)))))</f>
        <v>10</v>
      </c>
      <c r="F39" s="89" cm="1">
        <f t="array" ref="F39">IF(Options!$D$18=1, IFERROR(MAX(IF($I$199:$R$199=1,(I39:R39),"")),
     MAX(IF($I$199:$R$199=2,(I39:R39),""))),
IF(Options!$D$19=1, IFERROR(AVERAGE(IF($I$199:$R$199=1,I39:R39,"")),
     AVERAGE(IF($I$199:$R$199=2,(I39:R39),""))),
IF(Options!$D$20=1, IFERROR(IF(OR(IF(ISNUMBER(I39:R39),IF(I$199:R$199 = 1,I39:R39, ""), "")=0), 0, GEOMEAN(IF(ISNUMBER(I39:R39),IF(I$199:R$199 = 1,I39:R39, ""), ""))),
   IF(OR(IF(ISNUMBER(I39:R39),IF(I$199:R$199 = 2,I39:R39, ""), "")=0), 0, GEOMEAN(IF(ISNUMBER(I39:R39),IF(I$199:R$199 = 2,I39:R39, ""), "")))))))</f>
        <v>10</v>
      </c>
      <c r="G39" s="89" cm="1">
        <f t="array" ref="G39">IF(Options!$D$18=1, IFERROR(MAX(IF($I$200:$R$200=1,(I39:R39),"")),
     MAX(IF($I$200:$R$200=2,(I39:R39),""))),
IF(Options!$D$19=1, IFERROR(AVERAGE(IF($I$200:$R$200=1,(I39:R39),"")),
     AVERAGE(IF($I$200:$R$200=2,(I39:R39),""))),
IF(Options!$D$20=1, IFERROR(IF(OR(IF(ISNUMBER(I39:R39),IF(I$200:R$200 = 1,I39:R39, ""), "")=0), 0, GEOMEAN(IF(ISNUMBER(I39:R39),IF(I$200:R$200 = 1,I39:R39, ""), ""))),
   IF(OR(IF(ISNUMBER(I39:R39),IF(I$200:R$200 = 2,I39:R39, ""), "")=0), 0, GEOMEAN(IF(ISNUMBER(I39:R39),IF(I$200:R$200 = 2,I39:R39, ""), "")))))))</f>
        <v>10</v>
      </c>
      <c r="H39" s="142" t="s">
        <v>74</v>
      </c>
      <c r="I39" s="89">
        <v>10</v>
      </c>
      <c r="J39" s="89">
        <v>0</v>
      </c>
      <c r="K39" s="89">
        <v>10</v>
      </c>
      <c r="L39" s="89">
        <v>0</v>
      </c>
      <c r="M39" s="86"/>
      <c r="N39" s="36"/>
      <c r="O39" s="144"/>
      <c r="P39" s="144"/>
      <c r="Q39" s="144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</row>
    <row r="40" spans="1:28" x14ac:dyDescent="0.2">
      <c r="A40" s="85">
        <v>35</v>
      </c>
      <c r="B40" s="85" t="s">
        <v>75</v>
      </c>
      <c r="C40" s="85" t="s">
        <v>76</v>
      </c>
      <c r="D40" s="98" t="str">
        <f t="shared" si="0"/>
        <v/>
      </c>
      <c r="E40" s="89">
        <f>IF(Options!$D$24 = 1, MAX(F40, G40),
IF(Options!$D$25 = 1, AVERAGE(F40,G40),
IF(Options!$D$26 = 1, IFERROR(GEOMEAN(F40, G40), MAX(F40, G40)))))</f>
        <v>10</v>
      </c>
      <c r="F40" s="89" cm="1">
        <f t="array" ref="F40">IF(Options!$D$18=1, IFERROR(MAX(IF($I$199:$R$199=1,(I40:R40),"")),
     MAX(IF($I$199:$R$199=2,(I40:R40),""))),
IF(Options!$D$19=1, IFERROR(AVERAGE(IF($I$199:$R$199=1,I40:R40,"")),
     AVERAGE(IF($I$199:$R$199=2,(I40:R40),""))),
IF(Options!$D$20=1, IFERROR(IF(OR(IF(ISNUMBER(I40:R40),IF(I$199:R$199 = 1,I40:R40, ""), "")=0), 0, GEOMEAN(IF(ISNUMBER(I40:R40),IF(I$199:R$199 = 1,I40:R40, ""), ""))),
   IF(OR(IF(ISNUMBER(I40:R40),IF(I$199:R$199 = 2,I40:R40, ""), "")=0), 0, GEOMEAN(IF(ISNUMBER(I40:R40),IF(I$199:R$199 = 2,I40:R40, ""), "")))))))</f>
        <v>10</v>
      </c>
      <c r="G40" s="89" cm="1">
        <f t="array" ref="G40">IF(Options!$D$18=1, IFERROR(MAX(IF($I$200:$R$200=1,(I40:R40),"")),
     MAX(IF($I$200:$R$200=2,(I40:R40),""))),
IF(Options!$D$19=1, IFERROR(AVERAGE(IF($I$200:$R$200=1,(I40:R40),"")),
     AVERAGE(IF($I$200:$R$200=2,(I40:R40),""))),
IF(Options!$D$20=1, IFERROR(IF(OR(IF(ISNUMBER(I40:R40),IF(I$200:R$200 = 1,I40:R40, ""), "")=0), 0, GEOMEAN(IF(ISNUMBER(I40:R40),IF(I$200:R$200 = 1,I40:R40, ""), ""))),
   IF(OR(IF(ISNUMBER(I40:R40),IF(I$200:R$200 = 2,I40:R40, ""), "")=0), 0, GEOMEAN(IF(ISNUMBER(I40:R40),IF(I$200:R$200 = 2,I40:R40, ""), "")))))))</f>
        <v>10</v>
      </c>
      <c r="H40" s="142" t="s">
        <v>76</v>
      </c>
      <c r="I40" s="89">
        <v>10</v>
      </c>
      <c r="J40" s="89">
        <v>0</v>
      </c>
      <c r="K40" s="89">
        <v>10</v>
      </c>
      <c r="L40" s="89">
        <v>3.8654409586040801</v>
      </c>
      <c r="M40" s="86"/>
      <c r="N40" s="36"/>
      <c r="O40" s="144"/>
      <c r="P40" s="144"/>
      <c r="Q40" s="144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</row>
    <row r="41" spans="1:28" x14ac:dyDescent="0.2">
      <c r="A41" s="85">
        <v>36</v>
      </c>
      <c r="B41" s="85" t="s">
        <v>77</v>
      </c>
      <c r="C41" s="85" t="s">
        <v>78</v>
      </c>
      <c r="D41" s="98" t="str">
        <f t="shared" si="0"/>
        <v/>
      </c>
      <c r="E41" s="89">
        <f>IF(Options!$D$24 = 1, MAX(F41, G41),
IF(Options!$D$25 = 1, AVERAGE(F41,G41),
IF(Options!$D$26 = 1, IFERROR(GEOMEAN(F41, G41), MAX(F41, G41)))))</f>
        <v>10</v>
      </c>
      <c r="F41" s="89" cm="1">
        <f t="array" ref="F41">IF(Options!$D$18=1, IFERROR(MAX(IF($I$199:$R$199=1,(I41:R41),"")),
     MAX(IF($I$199:$R$199=2,(I41:R41),""))),
IF(Options!$D$19=1, IFERROR(AVERAGE(IF($I$199:$R$199=1,I41:R41,"")),
     AVERAGE(IF($I$199:$R$199=2,(I41:R41),""))),
IF(Options!$D$20=1, IFERROR(IF(OR(IF(ISNUMBER(I41:R41),IF(I$199:R$199 = 1,I41:R41, ""), "")=0), 0, GEOMEAN(IF(ISNUMBER(I41:R41),IF(I$199:R$199 = 1,I41:R41, ""), ""))),
   IF(OR(IF(ISNUMBER(I41:R41),IF(I$199:R$199 = 2,I41:R41, ""), "")=0), 0, GEOMEAN(IF(ISNUMBER(I41:R41),IF(I$199:R$199 = 2,I41:R41, ""), "")))))))</f>
        <v>10</v>
      </c>
      <c r="G41" s="89" cm="1">
        <f t="array" ref="G41">IF(Options!$D$18=1, IFERROR(MAX(IF($I$200:$R$200=1,(I41:R41),"")),
     MAX(IF($I$200:$R$200=2,(I41:R41),""))),
IF(Options!$D$19=1, IFERROR(AVERAGE(IF($I$200:$R$200=1,(I41:R41),"")),
     AVERAGE(IF($I$200:$R$200=2,(I41:R41),""))),
IF(Options!$D$20=1, IFERROR(IF(OR(IF(ISNUMBER(I41:R41),IF(I$200:R$200 = 1,I41:R41, ""), "")=0), 0, GEOMEAN(IF(ISNUMBER(I41:R41),IF(I$200:R$200 = 1,I41:R41, ""), ""))),
   IF(OR(IF(ISNUMBER(I41:R41),IF(I$200:R$200 = 2,I41:R41, ""), "")=0), 0, GEOMEAN(IF(ISNUMBER(I41:R41),IF(I$200:R$200 = 2,I41:R41, ""), "")))))))</f>
        <v>10</v>
      </c>
      <c r="H41" s="142" t="s">
        <v>78</v>
      </c>
      <c r="I41" s="89">
        <v>10</v>
      </c>
      <c r="J41" s="89">
        <v>10</v>
      </c>
      <c r="K41" s="89">
        <v>10</v>
      </c>
      <c r="L41" s="89" t="s">
        <v>473</v>
      </c>
      <c r="M41" s="86"/>
      <c r="N41" s="36"/>
      <c r="O41" s="144"/>
      <c r="P41" s="144"/>
      <c r="Q41" s="144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</row>
    <row r="42" spans="1:28" x14ac:dyDescent="0.2">
      <c r="A42" s="85">
        <v>37</v>
      </c>
      <c r="B42" s="85" t="s">
        <v>79</v>
      </c>
      <c r="C42" s="85" t="s">
        <v>80</v>
      </c>
      <c r="D42" s="98" t="str">
        <f t="shared" si="0"/>
        <v/>
      </c>
      <c r="E42" s="89">
        <f>IF(Options!$D$24 = 1, MAX(F42, G42),
IF(Options!$D$25 = 1, AVERAGE(F42,G42),
IF(Options!$D$26 = 1, IFERROR(GEOMEAN(F42, G42), MAX(F42, G42)))))</f>
        <v>9.2561716553139295</v>
      </c>
      <c r="F42" s="89" cm="1">
        <f t="array" ref="F42">IF(Options!$D$18=1, IFERROR(MAX(IF($I$199:$R$199=1,(I42:R42),"")),
     MAX(IF($I$199:$R$199=2,(I42:R42),""))),
IF(Options!$D$19=1, IFERROR(AVERAGE(IF($I$199:$R$199=1,I42:R42,"")),
     AVERAGE(IF($I$199:$R$199=2,(I42:R42),""))),
IF(Options!$D$20=1, IFERROR(IF(OR(IF(ISNUMBER(I42:R42),IF(I$199:R$199 = 1,I42:R42, ""), "")=0), 0, GEOMEAN(IF(ISNUMBER(I42:R42),IF(I$199:R$199 = 1,I42:R42, ""), ""))),
   IF(OR(IF(ISNUMBER(I42:R42),IF(I$199:R$199 = 2,I42:R42, ""), "")=0), 0, GEOMEAN(IF(ISNUMBER(I42:R42),IF(I$199:R$199 = 2,I42:R42, ""), "")))))))</f>
        <v>0</v>
      </c>
      <c r="G42" s="89" cm="1">
        <f t="array" ref="G42">IF(Options!$D$18=1, IFERROR(MAX(IF($I$200:$R$200=1,(I42:R42),"")),
     MAX(IF($I$200:$R$200=2,(I42:R42),""))),
IF(Options!$D$19=1, IFERROR(AVERAGE(IF($I$200:$R$200=1,(I42:R42),"")),
     AVERAGE(IF($I$200:$R$200=2,(I42:R42),""))),
IF(Options!$D$20=1, IFERROR(IF(OR(IF(ISNUMBER(I42:R42),IF(I$200:R$200 = 1,I42:R42, ""), "")=0), 0, GEOMEAN(IF(ISNUMBER(I42:R42),IF(I$200:R$200 = 1,I42:R42, ""), ""))),
   IF(OR(IF(ISNUMBER(I42:R42),IF(I$200:R$200 = 2,I42:R42, ""), "")=0), 0, GEOMEAN(IF(ISNUMBER(I42:R42),IF(I$200:R$200 = 2,I42:R42, ""), "")))))))</f>
        <v>9.2561716553139295</v>
      </c>
      <c r="H42" s="142" t="s">
        <v>80</v>
      </c>
      <c r="I42" s="89">
        <v>0</v>
      </c>
      <c r="J42" s="89">
        <v>0</v>
      </c>
      <c r="K42" s="89">
        <v>9.2561716553139295</v>
      </c>
      <c r="L42" s="89">
        <v>1.1739348755086101</v>
      </c>
      <c r="M42" s="86"/>
      <c r="N42" s="36"/>
      <c r="O42" s="144"/>
      <c r="P42" s="144"/>
      <c r="Q42" s="144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</row>
    <row r="43" spans="1:28" x14ac:dyDescent="0.2">
      <c r="A43" s="85">
        <v>38</v>
      </c>
      <c r="B43" s="85" t="s">
        <v>81</v>
      </c>
      <c r="C43" s="85" t="s">
        <v>82</v>
      </c>
      <c r="D43" s="98" t="str">
        <f t="shared" si="0"/>
        <v/>
      </c>
      <c r="E43" s="89">
        <f>IF(Options!$D$24 = 1, MAX(F43, G43),
IF(Options!$D$25 = 1, AVERAGE(F43,G43),
IF(Options!$D$26 = 1, IFERROR(GEOMEAN(F43, G43), MAX(F43, G43)))))</f>
        <v>10</v>
      </c>
      <c r="F43" s="89" cm="1">
        <f t="array" ref="F43">IF(Options!$D$18=1, IFERROR(MAX(IF($I$199:$R$199=1,(I43:R43),"")),
     MAX(IF($I$199:$R$199=2,(I43:R43),""))),
IF(Options!$D$19=1, IFERROR(AVERAGE(IF($I$199:$R$199=1,I43:R43,"")),
     AVERAGE(IF($I$199:$R$199=2,(I43:R43),""))),
IF(Options!$D$20=1, IFERROR(IF(OR(IF(ISNUMBER(I43:R43),IF(I$199:R$199 = 1,I43:R43, ""), "")=0), 0, GEOMEAN(IF(ISNUMBER(I43:R43),IF(I$199:R$199 = 1,I43:R43, ""), ""))),
   IF(OR(IF(ISNUMBER(I43:R43),IF(I$199:R$199 = 2,I43:R43, ""), "")=0), 0, GEOMEAN(IF(ISNUMBER(I43:R43),IF(I$199:R$199 = 2,I43:R43, ""), "")))))))</f>
        <v>10</v>
      </c>
      <c r="G43" s="89" cm="1">
        <f t="array" ref="G43">IF(Options!$D$18=1, IFERROR(MAX(IF($I$200:$R$200=1,(I43:R43),"")),
     MAX(IF($I$200:$R$200=2,(I43:R43),""))),
IF(Options!$D$19=1, IFERROR(AVERAGE(IF($I$200:$R$200=1,(I43:R43),"")),
     AVERAGE(IF($I$200:$R$200=2,(I43:R43),""))),
IF(Options!$D$20=1, IFERROR(IF(OR(IF(ISNUMBER(I43:R43),IF(I$200:R$200 = 1,I43:R43, ""), "")=0), 0, GEOMEAN(IF(ISNUMBER(I43:R43),IF(I$200:R$200 = 1,I43:R43, ""), ""))),
   IF(OR(IF(ISNUMBER(I43:R43),IF(I$200:R$200 = 2,I43:R43, ""), "")=0), 0, GEOMEAN(IF(ISNUMBER(I43:R43),IF(I$200:R$200 = 2,I43:R43, ""), "")))))))</f>
        <v>0</v>
      </c>
      <c r="H43" s="142" t="s">
        <v>82</v>
      </c>
      <c r="I43" s="89">
        <v>10</v>
      </c>
      <c r="J43" s="89">
        <v>0</v>
      </c>
      <c r="K43" s="89">
        <v>0</v>
      </c>
      <c r="L43" s="89" t="s">
        <v>473</v>
      </c>
      <c r="M43" s="86"/>
      <c r="N43" s="36"/>
      <c r="O43" s="144"/>
      <c r="P43" s="144"/>
      <c r="Q43" s="144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</row>
    <row r="44" spans="1:28" x14ac:dyDescent="0.2">
      <c r="A44" s="85">
        <v>39</v>
      </c>
      <c r="B44" s="85" t="s">
        <v>83</v>
      </c>
      <c r="C44" s="85" t="s">
        <v>84</v>
      </c>
      <c r="D44" s="98" t="str">
        <f t="shared" si="0"/>
        <v/>
      </c>
      <c r="E44" s="89">
        <f>IF(Options!$D$24 = 1, MAX(F44, G44),
IF(Options!$D$25 = 1, AVERAGE(F44,G44),
IF(Options!$D$26 = 1, IFERROR(GEOMEAN(F44, G44), MAX(F44, G44)))))</f>
        <v>0</v>
      </c>
      <c r="F44" s="89" cm="1">
        <f t="array" ref="F44">IF(Options!$D$18=1, IFERROR(MAX(IF($I$199:$R$199=1,(I44:R44),"")),
     MAX(IF($I$199:$R$199=2,(I44:R44),""))),
IF(Options!$D$19=1, IFERROR(AVERAGE(IF($I$199:$R$199=1,I44:R44,"")),
     AVERAGE(IF($I$199:$R$199=2,(I44:R44),""))),
IF(Options!$D$20=1, IFERROR(IF(OR(IF(ISNUMBER(I44:R44),IF(I$199:R$199 = 1,I44:R44, ""), "")=0), 0, GEOMEAN(IF(ISNUMBER(I44:R44),IF(I$199:R$199 = 1,I44:R44, ""), ""))),
   IF(OR(IF(ISNUMBER(I44:R44),IF(I$199:R$199 = 2,I44:R44, ""), "")=0), 0, GEOMEAN(IF(ISNUMBER(I44:R44),IF(I$199:R$199 = 2,I44:R44, ""), "")))))))</f>
        <v>0</v>
      </c>
      <c r="G44" s="89" cm="1">
        <f t="array" ref="G44">IF(Options!$D$18=1, IFERROR(MAX(IF($I$200:$R$200=1,(I44:R44),"")),
     MAX(IF($I$200:$R$200=2,(I44:R44),""))),
IF(Options!$D$19=1, IFERROR(AVERAGE(IF($I$200:$R$200=1,(I44:R44),"")),
     AVERAGE(IF($I$200:$R$200=2,(I44:R44),""))),
IF(Options!$D$20=1, IFERROR(IF(OR(IF(ISNUMBER(I44:R44),IF(I$200:R$200 = 1,I44:R44, ""), "")=0), 0, GEOMEAN(IF(ISNUMBER(I44:R44),IF(I$200:R$200 = 1,I44:R44, ""), ""))),
   IF(OR(IF(ISNUMBER(I44:R44),IF(I$200:R$200 = 2,I44:R44, ""), "")=0), 0, GEOMEAN(IF(ISNUMBER(I44:R44),IF(I$200:R$200 = 2,I44:R44, ""), "")))))))</f>
        <v>0</v>
      </c>
      <c r="H44" s="142" t="s">
        <v>84</v>
      </c>
      <c r="I44" s="89">
        <v>0</v>
      </c>
      <c r="J44" s="89">
        <v>0</v>
      </c>
      <c r="K44" s="89">
        <v>0</v>
      </c>
      <c r="L44" s="89" t="s">
        <v>473</v>
      </c>
      <c r="M44" s="86"/>
      <c r="N44" s="36"/>
      <c r="O44" s="144"/>
      <c r="P44" s="144"/>
      <c r="Q44" s="144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</row>
    <row r="45" spans="1:28" x14ac:dyDescent="0.2">
      <c r="A45" s="85">
        <v>40</v>
      </c>
      <c r="B45" s="85" t="s">
        <v>85</v>
      </c>
      <c r="C45" s="85" t="s">
        <v>86</v>
      </c>
      <c r="D45" s="98" t="str">
        <f t="shared" si="0"/>
        <v/>
      </c>
      <c r="E45" s="89">
        <f>IF(Options!$D$24 = 1, MAX(F45, G45),
IF(Options!$D$25 = 1, AVERAGE(F45,G45),
IF(Options!$D$26 = 1, IFERROR(GEOMEAN(F45, G45), MAX(F45, G45)))))</f>
        <v>0</v>
      </c>
      <c r="F45" s="89" cm="1">
        <f t="array" ref="F45">IF(Options!$D$18=1, IFERROR(MAX(IF($I$199:$R$199=1,(I45:R45),"")),
     MAX(IF($I$199:$R$199=2,(I45:R45),""))),
IF(Options!$D$19=1, IFERROR(AVERAGE(IF($I$199:$R$199=1,I45:R45,"")),
     AVERAGE(IF($I$199:$R$199=2,(I45:R45),""))),
IF(Options!$D$20=1, IFERROR(IF(OR(IF(ISNUMBER(I45:R45),IF(I$199:R$199 = 1,I45:R45, ""), "")=0), 0, GEOMEAN(IF(ISNUMBER(I45:R45),IF(I$199:R$199 = 1,I45:R45, ""), ""))),
   IF(OR(IF(ISNUMBER(I45:R45),IF(I$199:R$199 = 2,I45:R45, ""), "")=0), 0, GEOMEAN(IF(ISNUMBER(I45:R45),IF(I$199:R$199 = 2,I45:R45, ""), "")))))))</f>
        <v>0</v>
      </c>
      <c r="G45" s="89" cm="1">
        <f t="array" ref="G45">IF(Options!$D$18=1, IFERROR(MAX(IF($I$200:$R$200=1,(I45:R45),"")),
     MAX(IF($I$200:$R$200=2,(I45:R45),""))),
IF(Options!$D$19=1, IFERROR(AVERAGE(IF($I$200:$R$200=1,(I45:R45),"")),
     AVERAGE(IF($I$200:$R$200=2,(I45:R45),""))),
IF(Options!$D$20=1, IFERROR(IF(OR(IF(ISNUMBER(I45:R45),IF(I$200:R$200 = 1,I45:R45, ""), "")=0), 0, GEOMEAN(IF(ISNUMBER(I45:R45),IF(I$200:R$200 = 1,I45:R45, ""), ""))),
   IF(OR(IF(ISNUMBER(I45:R45),IF(I$200:R$200 = 2,I45:R45, ""), "")=0), 0, GEOMEAN(IF(ISNUMBER(I45:R45),IF(I$200:R$200 = 2,I45:R45, ""), "")))))))</f>
        <v>0</v>
      </c>
      <c r="H45" s="142" t="s">
        <v>86</v>
      </c>
      <c r="I45" s="89">
        <v>0</v>
      </c>
      <c r="J45" s="89">
        <v>0</v>
      </c>
      <c r="K45" s="89">
        <v>0</v>
      </c>
      <c r="L45" s="89" t="s">
        <v>473</v>
      </c>
      <c r="M45" s="86"/>
      <c r="N45" s="36"/>
      <c r="O45" s="144"/>
      <c r="P45" s="144"/>
      <c r="Q45" s="144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</row>
    <row r="46" spans="1:28" x14ac:dyDescent="0.2">
      <c r="A46" s="85">
        <v>41</v>
      </c>
      <c r="B46" s="85" t="s">
        <v>87</v>
      </c>
      <c r="C46" s="85" t="s">
        <v>88</v>
      </c>
      <c r="D46" s="98" t="str">
        <f t="shared" si="0"/>
        <v/>
      </c>
      <c r="E46" s="89">
        <f>IF(Options!$D$24 = 1, MAX(F46, G46),
IF(Options!$D$25 = 1, AVERAGE(F46,G46),
IF(Options!$D$26 = 1, IFERROR(GEOMEAN(F46, G46), MAX(F46, G46)))))</f>
        <v>0</v>
      </c>
      <c r="F46" s="89" cm="1">
        <f t="array" ref="F46">IF(Options!$D$18=1, IFERROR(MAX(IF($I$199:$R$199=1,(I46:R46),"")),
     MAX(IF($I$199:$R$199=2,(I46:R46),""))),
IF(Options!$D$19=1, IFERROR(AVERAGE(IF($I$199:$R$199=1,I46:R46,"")),
     AVERAGE(IF($I$199:$R$199=2,(I46:R46),""))),
IF(Options!$D$20=1, IFERROR(IF(OR(IF(ISNUMBER(I46:R46),IF(I$199:R$199 = 1,I46:R46, ""), "")=0), 0, GEOMEAN(IF(ISNUMBER(I46:R46),IF(I$199:R$199 = 1,I46:R46, ""), ""))),
   IF(OR(IF(ISNUMBER(I46:R46),IF(I$199:R$199 = 2,I46:R46, ""), "")=0), 0, GEOMEAN(IF(ISNUMBER(I46:R46),IF(I$199:R$199 = 2,I46:R46, ""), "")))))))</f>
        <v>0</v>
      </c>
      <c r="G46" s="89" cm="1">
        <f t="array" ref="G46">IF(Options!$D$18=1, IFERROR(MAX(IF($I$200:$R$200=1,(I46:R46),"")),
     MAX(IF($I$200:$R$200=2,(I46:R46),""))),
IF(Options!$D$19=1, IFERROR(AVERAGE(IF($I$200:$R$200=1,(I46:R46),"")),
     AVERAGE(IF($I$200:$R$200=2,(I46:R46),""))),
IF(Options!$D$20=1, IFERROR(IF(OR(IF(ISNUMBER(I46:R46),IF(I$200:R$200 = 1,I46:R46, ""), "")=0), 0, GEOMEAN(IF(ISNUMBER(I46:R46),IF(I$200:R$200 = 1,I46:R46, ""), ""))),
   IF(OR(IF(ISNUMBER(I46:R46),IF(I$200:R$200 = 2,I46:R46, ""), "")=0), 0, GEOMEAN(IF(ISNUMBER(I46:R46),IF(I$200:R$200 = 2,I46:R46, ""), "")))))))</f>
        <v>0</v>
      </c>
      <c r="H46" s="142" t="s">
        <v>88</v>
      </c>
      <c r="I46" s="89">
        <v>0</v>
      </c>
      <c r="J46" s="89">
        <v>0</v>
      </c>
      <c r="K46" s="89">
        <v>0</v>
      </c>
      <c r="L46" s="89" t="s">
        <v>473</v>
      </c>
      <c r="M46" s="86"/>
      <c r="N46" s="36"/>
      <c r="O46" s="144"/>
      <c r="P46" s="144"/>
      <c r="Q46" s="144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</row>
    <row r="47" spans="1:28" x14ac:dyDescent="0.2">
      <c r="A47" s="85">
        <v>42</v>
      </c>
      <c r="B47" s="85" t="s">
        <v>89</v>
      </c>
      <c r="C47" s="85" t="s">
        <v>90</v>
      </c>
      <c r="D47" s="98" t="str">
        <f t="shared" si="0"/>
        <v/>
      </c>
      <c r="E47" s="89">
        <f>IF(Options!$D$24 = 1, MAX(F47, G47),
IF(Options!$D$25 = 1, AVERAGE(F47,G47),
IF(Options!$D$26 = 1, IFERROR(GEOMEAN(F47, G47), MAX(F47, G47)))))</f>
        <v>0</v>
      </c>
      <c r="F47" s="89" cm="1">
        <f t="array" ref="F47">IF(Options!$D$18=1, IFERROR(MAX(IF($I$199:$R$199=1,(I47:R47),"")),
     MAX(IF($I$199:$R$199=2,(I47:R47),""))),
IF(Options!$D$19=1, IFERROR(AVERAGE(IF($I$199:$R$199=1,I47:R47,"")),
     AVERAGE(IF($I$199:$R$199=2,(I47:R47),""))),
IF(Options!$D$20=1, IFERROR(IF(OR(IF(ISNUMBER(I47:R47),IF(I$199:R$199 = 1,I47:R47, ""), "")=0), 0, GEOMEAN(IF(ISNUMBER(I47:R47),IF(I$199:R$199 = 1,I47:R47, ""), ""))),
   IF(OR(IF(ISNUMBER(I47:R47),IF(I$199:R$199 = 2,I47:R47, ""), "")=0), 0, GEOMEAN(IF(ISNUMBER(I47:R47),IF(I$199:R$199 = 2,I47:R47, ""), "")))))))</f>
        <v>0</v>
      </c>
      <c r="G47" s="89" cm="1">
        <f t="array" ref="G47">IF(Options!$D$18=1, IFERROR(MAX(IF($I$200:$R$200=1,(I47:R47),"")),
     MAX(IF($I$200:$R$200=2,(I47:R47),""))),
IF(Options!$D$19=1, IFERROR(AVERAGE(IF($I$200:$R$200=1,(I47:R47),"")),
     AVERAGE(IF($I$200:$R$200=2,(I47:R47),""))),
IF(Options!$D$20=1, IFERROR(IF(OR(IF(ISNUMBER(I47:R47),IF(I$200:R$200 = 1,I47:R47, ""), "")=0), 0, GEOMEAN(IF(ISNUMBER(I47:R47),IF(I$200:R$200 = 1,I47:R47, ""), ""))),
   IF(OR(IF(ISNUMBER(I47:R47),IF(I$200:R$200 = 2,I47:R47, ""), "")=0), 0, GEOMEAN(IF(ISNUMBER(I47:R47),IF(I$200:R$200 = 2,I47:R47, ""), "")))))))</f>
        <v>0</v>
      </c>
      <c r="H47" s="142" t="s">
        <v>90</v>
      </c>
      <c r="I47" s="89">
        <v>0</v>
      </c>
      <c r="J47" s="89">
        <v>0</v>
      </c>
      <c r="K47" s="89" t="s">
        <v>473</v>
      </c>
      <c r="L47" s="89">
        <v>0</v>
      </c>
      <c r="M47" s="86"/>
      <c r="N47" s="36"/>
      <c r="O47" s="144"/>
      <c r="P47" s="144"/>
      <c r="Q47" s="144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</row>
    <row r="48" spans="1:28" x14ac:dyDescent="0.2">
      <c r="A48" s="85">
        <v>43</v>
      </c>
      <c r="B48" s="85" t="s">
        <v>91</v>
      </c>
      <c r="C48" s="85" t="s">
        <v>92</v>
      </c>
      <c r="D48" s="98" t="str">
        <f t="shared" si="0"/>
        <v/>
      </c>
      <c r="E48" s="89">
        <f>IF(Options!$D$24 = 1, MAX(F48, G48),
IF(Options!$D$25 = 1, AVERAGE(F48,G48),
IF(Options!$D$26 = 1, IFERROR(GEOMEAN(F48, G48), MAX(F48, G48)))))</f>
        <v>0</v>
      </c>
      <c r="F48" s="89" cm="1">
        <f t="array" ref="F48">IF(Options!$D$18=1, IFERROR(MAX(IF($I$199:$R$199=1,(I48:R48),"")),
     MAX(IF($I$199:$R$199=2,(I48:R48),""))),
IF(Options!$D$19=1, IFERROR(AVERAGE(IF($I$199:$R$199=1,I48:R48,"")),
     AVERAGE(IF($I$199:$R$199=2,(I48:R48),""))),
IF(Options!$D$20=1, IFERROR(IF(OR(IF(ISNUMBER(I48:R48),IF(I$199:R$199 = 1,I48:R48, ""), "")=0), 0, GEOMEAN(IF(ISNUMBER(I48:R48),IF(I$199:R$199 = 1,I48:R48, ""), ""))),
   IF(OR(IF(ISNUMBER(I48:R48),IF(I$199:R$199 = 2,I48:R48, ""), "")=0), 0, GEOMEAN(IF(ISNUMBER(I48:R48),IF(I$199:R$199 = 2,I48:R48, ""), "")))))))</f>
        <v>0</v>
      </c>
      <c r="G48" s="89" cm="1">
        <f t="array" ref="G48">IF(Options!$D$18=1, IFERROR(MAX(IF($I$200:$R$200=1,(I48:R48),"")),
     MAX(IF($I$200:$R$200=2,(I48:R48),""))),
IF(Options!$D$19=1, IFERROR(AVERAGE(IF($I$200:$R$200=1,(I48:R48),"")),
     AVERAGE(IF($I$200:$R$200=2,(I48:R48),""))),
IF(Options!$D$20=1, IFERROR(IF(OR(IF(ISNUMBER(I48:R48),IF(I$200:R$200 = 1,I48:R48, ""), "")=0), 0, GEOMEAN(IF(ISNUMBER(I48:R48),IF(I$200:R$200 = 1,I48:R48, ""), ""))),
   IF(OR(IF(ISNUMBER(I48:R48),IF(I$200:R$200 = 2,I48:R48, ""), "")=0), 0, GEOMEAN(IF(ISNUMBER(I48:R48),IF(I$200:R$200 = 2,I48:R48, ""), "")))))))</f>
        <v>0</v>
      </c>
      <c r="H48" s="142" t="s">
        <v>92</v>
      </c>
      <c r="I48" s="89">
        <v>0</v>
      </c>
      <c r="J48" s="89">
        <v>0</v>
      </c>
      <c r="K48" s="89">
        <v>0</v>
      </c>
      <c r="L48" s="89">
        <v>0</v>
      </c>
      <c r="M48" s="86"/>
      <c r="N48" s="36"/>
      <c r="O48" s="144"/>
      <c r="P48" s="144"/>
      <c r="Q48" s="144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</row>
    <row r="49" spans="1:28" x14ac:dyDescent="0.2">
      <c r="A49" s="85">
        <v>44</v>
      </c>
      <c r="B49" s="85" t="s">
        <v>93</v>
      </c>
      <c r="C49" s="85" t="s">
        <v>94</v>
      </c>
      <c r="D49" s="98" t="str">
        <f t="shared" si="0"/>
        <v/>
      </c>
      <c r="E49" s="89">
        <f>IF(Options!$D$24 = 1, MAX(F49, G49),
IF(Options!$D$25 = 1, AVERAGE(F49,G49),
IF(Options!$D$26 = 1, IFERROR(GEOMEAN(F49, G49), MAX(F49, G49)))))</f>
        <v>0</v>
      </c>
      <c r="F49" s="89" cm="1">
        <f t="array" ref="F49">IF(Options!$D$18=1, IFERROR(MAX(IF($I$199:$R$199=1,(I49:R49),"")),
     MAX(IF($I$199:$R$199=2,(I49:R49),""))),
IF(Options!$D$19=1, IFERROR(AVERAGE(IF($I$199:$R$199=1,I49:R49,"")),
     AVERAGE(IF($I$199:$R$199=2,(I49:R49),""))),
IF(Options!$D$20=1, IFERROR(IF(OR(IF(ISNUMBER(I49:R49),IF(I$199:R$199 = 1,I49:R49, ""), "")=0), 0, GEOMEAN(IF(ISNUMBER(I49:R49),IF(I$199:R$199 = 1,I49:R49, ""), ""))),
   IF(OR(IF(ISNUMBER(I49:R49),IF(I$199:R$199 = 2,I49:R49, ""), "")=0), 0, GEOMEAN(IF(ISNUMBER(I49:R49),IF(I$199:R$199 = 2,I49:R49, ""), "")))))))</f>
        <v>0</v>
      </c>
      <c r="G49" s="89" cm="1">
        <f t="array" ref="G49">IF(Options!$D$18=1, IFERROR(MAX(IF($I$200:$R$200=1,(I49:R49),"")),
     MAX(IF($I$200:$R$200=2,(I49:R49),""))),
IF(Options!$D$19=1, IFERROR(AVERAGE(IF($I$200:$R$200=1,(I49:R49),"")),
     AVERAGE(IF($I$200:$R$200=2,(I49:R49),""))),
IF(Options!$D$20=1, IFERROR(IF(OR(IF(ISNUMBER(I49:R49),IF(I$200:R$200 = 1,I49:R49, ""), "")=0), 0, GEOMEAN(IF(ISNUMBER(I49:R49),IF(I$200:R$200 = 1,I49:R49, ""), ""))),
   IF(OR(IF(ISNUMBER(I49:R49),IF(I$200:R$200 = 2,I49:R49, ""), "")=0), 0, GEOMEAN(IF(ISNUMBER(I49:R49),IF(I$200:R$200 = 2,I49:R49, ""), "")))))))</f>
        <v>0</v>
      </c>
      <c r="H49" s="142" t="s">
        <v>94</v>
      </c>
      <c r="I49" s="89">
        <v>0</v>
      </c>
      <c r="J49" s="89">
        <v>0</v>
      </c>
      <c r="K49" s="89">
        <v>0</v>
      </c>
      <c r="L49" s="89">
        <v>0</v>
      </c>
      <c r="M49" s="86"/>
      <c r="N49" s="36"/>
      <c r="O49" s="144"/>
      <c r="P49" s="144"/>
      <c r="Q49" s="144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</row>
    <row r="50" spans="1:28" x14ac:dyDescent="0.2">
      <c r="A50" s="85">
        <v>45</v>
      </c>
      <c r="B50" s="85" t="s">
        <v>95</v>
      </c>
      <c r="C50" s="85" t="s">
        <v>96</v>
      </c>
      <c r="D50" s="98" t="str">
        <f t="shared" si="0"/>
        <v/>
      </c>
      <c r="E50" s="89">
        <f>IF(Options!$D$24 = 1, MAX(F50, G50),
IF(Options!$D$25 = 1, AVERAGE(F50,G50),
IF(Options!$D$26 = 1, IFERROR(GEOMEAN(F50, G50), MAX(F50, G50)))))</f>
        <v>0</v>
      </c>
      <c r="F50" s="89" cm="1">
        <f t="array" ref="F50">IF(Options!$D$18=1, IFERROR(MAX(IF($I$199:$R$199=1,(I50:R50),"")),
     MAX(IF($I$199:$R$199=2,(I50:R50),""))),
IF(Options!$D$19=1, IFERROR(AVERAGE(IF($I$199:$R$199=1,I50:R50,"")),
     AVERAGE(IF($I$199:$R$199=2,(I50:R50),""))),
IF(Options!$D$20=1, IFERROR(IF(OR(IF(ISNUMBER(I50:R50),IF(I$199:R$199 = 1,I50:R50, ""), "")=0), 0, GEOMEAN(IF(ISNUMBER(I50:R50),IF(I$199:R$199 = 1,I50:R50, ""), ""))),
   IF(OR(IF(ISNUMBER(I50:R50),IF(I$199:R$199 = 2,I50:R50, ""), "")=0), 0, GEOMEAN(IF(ISNUMBER(I50:R50),IF(I$199:R$199 = 2,I50:R50, ""), "")))))))</f>
        <v>0</v>
      </c>
      <c r="G50" s="89" cm="1">
        <f t="array" ref="G50">IF(Options!$D$18=1, IFERROR(MAX(IF($I$200:$R$200=1,(I50:R50),"")),
     MAX(IF($I$200:$R$200=2,(I50:R50),""))),
IF(Options!$D$19=1, IFERROR(AVERAGE(IF($I$200:$R$200=1,(I50:R50),"")),
     AVERAGE(IF($I$200:$R$200=2,(I50:R50),""))),
IF(Options!$D$20=1, IFERROR(IF(OR(IF(ISNUMBER(I50:R50),IF(I$200:R$200 = 1,I50:R50, ""), "")=0), 0, GEOMEAN(IF(ISNUMBER(I50:R50),IF(I$200:R$200 = 1,I50:R50, ""), ""))),
   IF(OR(IF(ISNUMBER(I50:R50),IF(I$200:R$200 = 2,I50:R50, ""), "")=0), 0, GEOMEAN(IF(ISNUMBER(I50:R50),IF(I$200:R$200 = 2,I50:R50, ""), "")))))))</f>
        <v>0</v>
      </c>
      <c r="H50" s="142" t="s">
        <v>96</v>
      </c>
      <c r="I50" s="89">
        <v>0</v>
      </c>
      <c r="J50" s="89">
        <v>0</v>
      </c>
      <c r="K50" s="89">
        <v>0</v>
      </c>
      <c r="L50" s="89" t="s">
        <v>473</v>
      </c>
      <c r="M50" s="86"/>
      <c r="N50" s="36"/>
      <c r="O50" s="144"/>
      <c r="P50" s="144"/>
      <c r="Q50" s="144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</row>
    <row r="51" spans="1:28" x14ac:dyDescent="0.2">
      <c r="A51" s="85">
        <v>46</v>
      </c>
      <c r="B51" s="85" t="s">
        <v>97</v>
      </c>
      <c r="C51" s="85" t="s">
        <v>98</v>
      </c>
      <c r="D51" s="98" t="str">
        <f t="shared" si="0"/>
        <v/>
      </c>
      <c r="E51" s="89">
        <f>IF(Options!$D$24 = 1, MAX(F51, G51),
IF(Options!$D$25 = 1, AVERAGE(F51,G51),
IF(Options!$D$26 = 1, IFERROR(GEOMEAN(F51, G51), MAX(F51, G51)))))</f>
        <v>0</v>
      </c>
      <c r="F51" s="89" cm="1">
        <f t="array" ref="F51">IF(Options!$D$18=1, IFERROR(MAX(IF($I$199:$R$199=1,(I51:R51),"")),
     MAX(IF($I$199:$R$199=2,(I51:R51),""))),
IF(Options!$D$19=1, IFERROR(AVERAGE(IF($I$199:$R$199=1,I51:R51,"")),
     AVERAGE(IF($I$199:$R$199=2,(I51:R51),""))),
IF(Options!$D$20=1, IFERROR(IF(OR(IF(ISNUMBER(I51:R51),IF(I$199:R$199 = 1,I51:R51, ""), "")=0), 0, GEOMEAN(IF(ISNUMBER(I51:R51),IF(I$199:R$199 = 1,I51:R51, ""), ""))),
   IF(OR(IF(ISNUMBER(I51:R51),IF(I$199:R$199 = 2,I51:R51, ""), "")=0), 0, GEOMEAN(IF(ISNUMBER(I51:R51),IF(I$199:R$199 = 2,I51:R51, ""), "")))))))</f>
        <v>0</v>
      </c>
      <c r="G51" s="89" cm="1">
        <f t="array" ref="G51">IF(Options!$D$18=1, IFERROR(MAX(IF($I$200:$R$200=1,(I51:R51),"")),
     MAX(IF($I$200:$R$200=2,(I51:R51),""))),
IF(Options!$D$19=1, IFERROR(AVERAGE(IF($I$200:$R$200=1,(I51:R51),"")),
     AVERAGE(IF($I$200:$R$200=2,(I51:R51),""))),
IF(Options!$D$20=1, IFERROR(IF(OR(IF(ISNUMBER(I51:R51),IF(I$200:R$200 = 1,I51:R51, ""), "")=0), 0, GEOMEAN(IF(ISNUMBER(I51:R51),IF(I$200:R$200 = 1,I51:R51, ""), ""))),
   IF(OR(IF(ISNUMBER(I51:R51),IF(I$200:R$200 = 2,I51:R51, ""), "")=0), 0, GEOMEAN(IF(ISNUMBER(I51:R51),IF(I$200:R$200 = 2,I51:R51, ""), "")))))))</f>
        <v>0</v>
      </c>
      <c r="H51" s="142" t="s">
        <v>98</v>
      </c>
      <c r="I51" s="89">
        <v>0</v>
      </c>
      <c r="J51" s="89">
        <v>0</v>
      </c>
      <c r="K51" s="89">
        <v>0</v>
      </c>
      <c r="L51" s="89" t="s">
        <v>473</v>
      </c>
      <c r="M51" s="86"/>
      <c r="N51" s="36"/>
      <c r="O51" s="144"/>
      <c r="P51" s="144"/>
      <c r="Q51" s="144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</row>
    <row r="52" spans="1:28" x14ac:dyDescent="0.2">
      <c r="A52" s="85">
        <v>47</v>
      </c>
      <c r="B52" s="85" t="s">
        <v>99</v>
      </c>
      <c r="C52" s="85" t="s">
        <v>100</v>
      </c>
      <c r="D52" s="98" t="str">
        <f t="shared" si="0"/>
        <v/>
      </c>
      <c r="E52" s="89">
        <f>IF(Options!$D$24 = 1, MAX(F52, G52),
IF(Options!$D$25 = 1, AVERAGE(F52,G52),
IF(Options!$D$26 = 1, IFERROR(GEOMEAN(F52, G52), MAX(F52, G52)))))</f>
        <v>0</v>
      </c>
      <c r="F52" s="89" cm="1">
        <f t="array" ref="F52">IF(Options!$D$18=1, IFERROR(MAX(IF($I$199:$R$199=1,(I52:R52),"")),
     MAX(IF($I$199:$R$199=2,(I52:R52),""))),
IF(Options!$D$19=1, IFERROR(AVERAGE(IF($I$199:$R$199=1,I52:R52,"")),
     AVERAGE(IF($I$199:$R$199=2,(I52:R52),""))),
IF(Options!$D$20=1, IFERROR(IF(OR(IF(ISNUMBER(I52:R52),IF(I$199:R$199 = 1,I52:R52, ""), "")=0), 0, GEOMEAN(IF(ISNUMBER(I52:R52),IF(I$199:R$199 = 1,I52:R52, ""), ""))),
   IF(OR(IF(ISNUMBER(I52:R52),IF(I$199:R$199 = 2,I52:R52, ""), "")=0), 0, GEOMEAN(IF(ISNUMBER(I52:R52),IF(I$199:R$199 = 2,I52:R52, ""), "")))))))</f>
        <v>0</v>
      </c>
      <c r="G52" s="89" cm="1">
        <f t="array" ref="G52">IF(Options!$D$18=1, IFERROR(MAX(IF($I$200:$R$200=1,(I52:R52),"")),
     MAX(IF($I$200:$R$200=2,(I52:R52),""))),
IF(Options!$D$19=1, IFERROR(AVERAGE(IF($I$200:$R$200=1,(I52:R52),"")),
     AVERAGE(IF($I$200:$R$200=2,(I52:R52),""))),
IF(Options!$D$20=1, IFERROR(IF(OR(IF(ISNUMBER(I52:R52),IF(I$200:R$200 = 1,I52:R52, ""), "")=0), 0, GEOMEAN(IF(ISNUMBER(I52:R52),IF(I$200:R$200 = 1,I52:R52, ""), ""))),
   IF(OR(IF(ISNUMBER(I52:R52),IF(I$200:R$200 = 2,I52:R52, ""), "")=0), 0, GEOMEAN(IF(ISNUMBER(I52:R52),IF(I$200:R$200 = 2,I52:R52, ""), "")))))))</f>
        <v>0</v>
      </c>
      <c r="H52" s="142" t="s">
        <v>100</v>
      </c>
      <c r="I52" s="89">
        <v>0</v>
      </c>
      <c r="J52" s="89">
        <v>0</v>
      </c>
      <c r="K52" s="89">
        <v>0</v>
      </c>
      <c r="L52" s="89" t="s">
        <v>473</v>
      </c>
      <c r="M52" s="86"/>
      <c r="N52" s="36"/>
      <c r="O52" s="144"/>
      <c r="P52" s="144"/>
      <c r="Q52" s="144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</row>
    <row r="53" spans="1:28" x14ac:dyDescent="0.2">
      <c r="A53" s="85">
        <v>48</v>
      </c>
      <c r="B53" s="85" t="s">
        <v>101</v>
      </c>
      <c r="C53" s="85" t="s">
        <v>102</v>
      </c>
      <c r="D53" s="98" t="str">
        <f t="shared" si="0"/>
        <v/>
      </c>
      <c r="E53" s="89">
        <f>IF(Options!$D$24 = 1, MAX(F53, G53),
IF(Options!$D$25 = 1, AVERAGE(F53,G53),
IF(Options!$D$26 = 1, IFERROR(GEOMEAN(F53, G53), MAX(F53, G53)))))</f>
        <v>0</v>
      </c>
      <c r="F53" s="89" cm="1">
        <f t="array" ref="F53">IF(Options!$D$18=1, IFERROR(MAX(IF($I$199:$R$199=1,(I53:R53),"")),
     MAX(IF($I$199:$R$199=2,(I53:R53),""))),
IF(Options!$D$19=1, IFERROR(AVERAGE(IF($I$199:$R$199=1,I53:R53,"")),
     AVERAGE(IF($I$199:$R$199=2,(I53:R53),""))),
IF(Options!$D$20=1, IFERROR(IF(OR(IF(ISNUMBER(I53:R53),IF(I$199:R$199 = 1,I53:R53, ""), "")=0), 0, GEOMEAN(IF(ISNUMBER(I53:R53),IF(I$199:R$199 = 1,I53:R53, ""), ""))),
   IF(OR(IF(ISNUMBER(I53:R53),IF(I$199:R$199 = 2,I53:R53, ""), "")=0), 0, GEOMEAN(IF(ISNUMBER(I53:R53),IF(I$199:R$199 = 2,I53:R53, ""), "")))))))</f>
        <v>0</v>
      </c>
      <c r="G53" s="89" cm="1">
        <f t="array" ref="G53">IF(Options!$D$18=1, IFERROR(MAX(IF($I$200:$R$200=1,(I53:R53),"")),
     MAX(IF($I$200:$R$200=2,(I53:R53),""))),
IF(Options!$D$19=1, IFERROR(AVERAGE(IF($I$200:$R$200=1,(I53:R53),"")),
     AVERAGE(IF($I$200:$R$200=2,(I53:R53),""))),
IF(Options!$D$20=1, IFERROR(IF(OR(IF(ISNUMBER(I53:R53),IF(I$200:R$200 = 1,I53:R53, ""), "")=0), 0, GEOMEAN(IF(ISNUMBER(I53:R53),IF(I$200:R$200 = 1,I53:R53, ""), ""))),
   IF(OR(IF(ISNUMBER(I53:R53),IF(I$200:R$200 = 2,I53:R53, ""), "")=0), 0, GEOMEAN(IF(ISNUMBER(I53:R53),IF(I$200:R$200 = 2,I53:R53, ""), "")))))))</f>
        <v>0</v>
      </c>
      <c r="H53" s="142" t="s">
        <v>102</v>
      </c>
      <c r="I53" s="89">
        <v>0</v>
      </c>
      <c r="J53" s="89">
        <v>0</v>
      </c>
      <c r="K53" s="89">
        <v>0</v>
      </c>
      <c r="L53" s="89">
        <v>0</v>
      </c>
      <c r="M53" s="86"/>
      <c r="N53" s="36"/>
      <c r="O53" s="144"/>
      <c r="P53" s="144"/>
      <c r="Q53" s="144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</row>
    <row r="54" spans="1:28" x14ac:dyDescent="0.2">
      <c r="A54" s="85">
        <v>49</v>
      </c>
      <c r="B54" s="85" t="s">
        <v>103</v>
      </c>
      <c r="C54" s="85" t="s">
        <v>104</v>
      </c>
      <c r="D54" s="98" t="str">
        <f t="shared" si="0"/>
        <v/>
      </c>
      <c r="E54" s="89">
        <f>IF(Options!$D$24 = 1, MAX(F54, G54),
IF(Options!$D$25 = 1, AVERAGE(F54,G54),
IF(Options!$D$26 = 1, IFERROR(GEOMEAN(F54, G54), MAX(F54, G54)))))</f>
        <v>10</v>
      </c>
      <c r="F54" s="89" cm="1">
        <f t="array" ref="F54">IF(Options!$D$18=1, IFERROR(MAX(IF($I$199:$R$199=1,(I54:R54),"")),
     MAX(IF($I$199:$R$199=2,(I54:R54),""))),
IF(Options!$D$19=1, IFERROR(AVERAGE(IF($I$199:$R$199=1,I54:R54,"")),
     AVERAGE(IF($I$199:$R$199=2,(I54:R54),""))),
IF(Options!$D$20=1, IFERROR(IF(OR(IF(ISNUMBER(I54:R54),IF(I$199:R$199 = 1,I54:R54, ""), "")=0), 0, GEOMEAN(IF(ISNUMBER(I54:R54),IF(I$199:R$199 = 1,I54:R54, ""), ""))),
   IF(OR(IF(ISNUMBER(I54:R54),IF(I$199:R$199 = 2,I54:R54, ""), "")=0), 0, GEOMEAN(IF(ISNUMBER(I54:R54),IF(I$199:R$199 = 2,I54:R54, ""), "")))))))</f>
        <v>0</v>
      </c>
      <c r="G54" s="89" cm="1">
        <f t="array" ref="G54">IF(Options!$D$18=1, IFERROR(MAX(IF($I$200:$R$200=1,(I54:R54),"")),
     MAX(IF($I$200:$R$200=2,(I54:R54),""))),
IF(Options!$D$19=1, IFERROR(AVERAGE(IF($I$200:$R$200=1,(I54:R54),"")),
     AVERAGE(IF($I$200:$R$200=2,(I54:R54),""))),
IF(Options!$D$20=1, IFERROR(IF(OR(IF(ISNUMBER(I54:R54),IF(I$200:R$200 = 1,I54:R54, ""), "")=0), 0, GEOMEAN(IF(ISNUMBER(I54:R54),IF(I$200:R$200 = 1,I54:R54, ""), ""))),
   IF(OR(IF(ISNUMBER(I54:R54),IF(I$200:R$200 = 2,I54:R54, ""), "")=0), 0, GEOMEAN(IF(ISNUMBER(I54:R54),IF(I$200:R$200 = 2,I54:R54, ""), "")))))))</f>
        <v>10</v>
      </c>
      <c r="H54" s="142" t="s">
        <v>104</v>
      </c>
      <c r="I54" s="89">
        <v>0</v>
      </c>
      <c r="J54" s="89">
        <v>0</v>
      </c>
      <c r="K54" s="89">
        <v>0</v>
      </c>
      <c r="L54" s="89">
        <v>10</v>
      </c>
      <c r="M54" s="86"/>
      <c r="N54" s="36"/>
      <c r="O54" s="144"/>
      <c r="P54" s="144"/>
      <c r="Q54" s="144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</row>
    <row r="55" spans="1:28" x14ac:dyDescent="0.2">
      <c r="A55" s="85">
        <v>50</v>
      </c>
      <c r="B55" s="85" t="s">
        <v>105</v>
      </c>
      <c r="C55" s="85" t="s">
        <v>106</v>
      </c>
      <c r="D55" s="98" t="str">
        <f t="shared" si="0"/>
        <v/>
      </c>
      <c r="E55" s="89">
        <f>IF(Options!$D$24 = 1, MAX(F55, G55),
IF(Options!$D$25 = 1, AVERAGE(F55,G55),
IF(Options!$D$26 = 1, IFERROR(GEOMEAN(F55, G55), MAX(F55, G55)))))</f>
        <v>10</v>
      </c>
      <c r="F55" s="89" cm="1">
        <f t="array" ref="F55">IF(Options!$D$18=1, IFERROR(MAX(IF($I$199:$R$199=1,(I55:R55),"")),
     MAX(IF($I$199:$R$199=2,(I55:R55),""))),
IF(Options!$D$19=1, IFERROR(AVERAGE(IF($I$199:$R$199=1,I55:R55,"")),
     AVERAGE(IF($I$199:$R$199=2,(I55:R55),""))),
IF(Options!$D$20=1, IFERROR(IF(OR(IF(ISNUMBER(I55:R55),IF(I$199:R$199 = 1,I55:R55, ""), "")=0), 0, GEOMEAN(IF(ISNUMBER(I55:R55),IF(I$199:R$199 = 1,I55:R55, ""), ""))),
   IF(OR(IF(ISNUMBER(I55:R55),IF(I$199:R$199 = 2,I55:R55, ""), "")=0), 0, GEOMEAN(IF(ISNUMBER(I55:R55),IF(I$199:R$199 = 2,I55:R55, ""), "")))))))</f>
        <v>0</v>
      </c>
      <c r="G55" s="89" cm="1">
        <f t="array" ref="G55">IF(Options!$D$18=1, IFERROR(MAX(IF($I$200:$R$200=1,(I55:R55),"")),
     MAX(IF($I$200:$R$200=2,(I55:R55),""))),
IF(Options!$D$19=1, IFERROR(AVERAGE(IF($I$200:$R$200=1,(I55:R55),"")),
     AVERAGE(IF($I$200:$R$200=2,(I55:R55),""))),
IF(Options!$D$20=1, IFERROR(IF(OR(IF(ISNUMBER(I55:R55),IF(I$200:R$200 = 1,I55:R55, ""), "")=0), 0, GEOMEAN(IF(ISNUMBER(I55:R55),IF(I$200:R$200 = 1,I55:R55, ""), ""))),
   IF(OR(IF(ISNUMBER(I55:R55),IF(I$200:R$200 = 2,I55:R55, ""), "")=0), 0, GEOMEAN(IF(ISNUMBER(I55:R55),IF(I$200:R$200 = 2,I55:R55, ""), "")))))))</f>
        <v>10</v>
      </c>
      <c r="H55" s="142" t="s">
        <v>106</v>
      </c>
      <c r="I55" s="89">
        <v>0</v>
      </c>
      <c r="J55" s="89">
        <v>0</v>
      </c>
      <c r="K55" s="89">
        <v>0</v>
      </c>
      <c r="L55" s="89">
        <v>10</v>
      </c>
      <c r="M55" s="86"/>
      <c r="N55" s="36"/>
      <c r="O55" s="144"/>
      <c r="P55" s="144"/>
      <c r="Q55" s="144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</row>
    <row r="56" spans="1:28" x14ac:dyDescent="0.2">
      <c r="A56" s="85">
        <v>51</v>
      </c>
      <c r="B56" s="85" t="s">
        <v>107</v>
      </c>
      <c r="C56" s="85" t="s">
        <v>108</v>
      </c>
      <c r="D56" s="98" t="str">
        <f t="shared" si="0"/>
        <v/>
      </c>
      <c r="E56" s="89">
        <f>IF(Options!$D$24 = 1, MAX(F56, G56),
IF(Options!$D$25 = 1, AVERAGE(F56,G56),
IF(Options!$D$26 = 1, IFERROR(GEOMEAN(F56, G56), MAX(F56, G56)))))</f>
        <v>0</v>
      </c>
      <c r="F56" s="89" cm="1">
        <f t="array" ref="F56">IF(Options!$D$18=1, IFERROR(MAX(IF($I$199:$R$199=1,(I56:R56),"")),
     MAX(IF($I$199:$R$199=2,(I56:R56),""))),
IF(Options!$D$19=1, IFERROR(AVERAGE(IF($I$199:$R$199=1,I56:R56,"")),
     AVERAGE(IF($I$199:$R$199=2,(I56:R56),""))),
IF(Options!$D$20=1, IFERROR(IF(OR(IF(ISNUMBER(I56:R56),IF(I$199:R$199 = 1,I56:R56, ""), "")=0), 0, GEOMEAN(IF(ISNUMBER(I56:R56),IF(I$199:R$199 = 1,I56:R56, ""), ""))),
   IF(OR(IF(ISNUMBER(I56:R56),IF(I$199:R$199 = 2,I56:R56, ""), "")=0), 0, GEOMEAN(IF(ISNUMBER(I56:R56),IF(I$199:R$199 = 2,I56:R56, ""), "")))))))</f>
        <v>0</v>
      </c>
      <c r="G56" s="89" cm="1">
        <f t="array" ref="G56">IF(Options!$D$18=1, IFERROR(MAX(IF($I$200:$R$200=1,(I56:R56),"")),
     MAX(IF($I$200:$R$200=2,(I56:R56),""))),
IF(Options!$D$19=1, IFERROR(AVERAGE(IF($I$200:$R$200=1,(I56:R56),"")),
     AVERAGE(IF($I$200:$R$200=2,(I56:R56),""))),
IF(Options!$D$20=1, IFERROR(IF(OR(IF(ISNUMBER(I56:R56),IF(I$200:R$200 = 1,I56:R56, ""), "")=0), 0, GEOMEAN(IF(ISNUMBER(I56:R56),IF(I$200:R$200 = 1,I56:R56, ""), ""))),
   IF(OR(IF(ISNUMBER(I56:R56),IF(I$200:R$200 = 2,I56:R56, ""), "")=0), 0, GEOMEAN(IF(ISNUMBER(I56:R56),IF(I$200:R$200 = 2,I56:R56, ""), "")))))))</f>
        <v>0</v>
      </c>
      <c r="H56" s="142" t="s">
        <v>108</v>
      </c>
      <c r="I56" s="89">
        <v>0</v>
      </c>
      <c r="J56" s="89">
        <v>0</v>
      </c>
      <c r="K56" s="89">
        <v>0</v>
      </c>
      <c r="L56" s="89" t="s">
        <v>473</v>
      </c>
      <c r="M56" s="86"/>
      <c r="N56" s="36"/>
      <c r="O56" s="144"/>
      <c r="P56" s="144"/>
      <c r="Q56" s="144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</row>
    <row r="57" spans="1:28" x14ac:dyDescent="0.2">
      <c r="A57" s="85">
        <v>52</v>
      </c>
      <c r="B57" s="85" t="s">
        <v>109</v>
      </c>
      <c r="C57" s="85" t="s">
        <v>110</v>
      </c>
      <c r="D57" s="98" t="str">
        <f t="shared" si="0"/>
        <v/>
      </c>
      <c r="E57" s="89">
        <f>IF(Options!$D$24 = 1, MAX(F57, G57),
IF(Options!$D$25 = 1, AVERAGE(F57,G57),
IF(Options!$D$26 = 1, IFERROR(GEOMEAN(F57, G57), MAX(F57, G57)))))</f>
        <v>10</v>
      </c>
      <c r="F57" s="89" cm="1">
        <f t="array" ref="F57">IF(Options!$D$18=1, IFERROR(MAX(IF($I$199:$R$199=1,(I57:R57),"")),
     MAX(IF($I$199:$R$199=2,(I57:R57),""))),
IF(Options!$D$19=1, IFERROR(AVERAGE(IF($I$199:$R$199=1,I57:R57,"")),
     AVERAGE(IF($I$199:$R$199=2,(I57:R57),""))),
IF(Options!$D$20=1, IFERROR(IF(OR(IF(ISNUMBER(I57:R57),IF(I$199:R$199 = 1,I57:R57, ""), "")=0), 0, GEOMEAN(IF(ISNUMBER(I57:R57),IF(I$199:R$199 = 1,I57:R57, ""), ""))),
   IF(OR(IF(ISNUMBER(I57:R57),IF(I$199:R$199 = 2,I57:R57, ""), "")=0), 0, GEOMEAN(IF(ISNUMBER(I57:R57),IF(I$199:R$199 = 2,I57:R57, ""), "")))))))</f>
        <v>10</v>
      </c>
      <c r="G57" s="89" cm="1">
        <f t="array" ref="G57">IF(Options!$D$18=1, IFERROR(MAX(IF($I$200:$R$200=1,(I57:R57),"")),
     MAX(IF($I$200:$R$200=2,(I57:R57),""))),
IF(Options!$D$19=1, IFERROR(AVERAGE(IF($I$200:$R$200=1,(I57:R57),"")),
     AVERAGE(IF($I$200:$R$200=2,(I57:R57),""))),
IF(Options!$D$20=1, IFERROR(IF(OR(IF(ISNUMBER(I57:R57),IF(I$200:R$200 = 1,I57:R57, ""), "")=0), 0, GEOMEAN(IF(ISNUMBER(I57:R57),IF(I$200:R$200 = 1,I57:R57, ""), ""))),
   IF(OR(IF(ISNUMBER(I57:R57),IF(I$200:R$200 = 2,I57:R57, ""), "")=0), 0, GEOMEAN(IF(ISNUMBER(I57:R57),IF(I$200:R$200 = 2,I57:R57, ""), "")))))))</f>
        <v>0</v>
      </c>
      <c r="H57" s="142" t="s">
        <v>110</v>
      </c>
      <c r="I57" s="89">
        <v>10</v>
      </c>
      <c r="J57" s="89">
        <v>0</v>
      </c>
      <c r="K57" s="89">
        <v>0</v>
      </c>
      <c r="L57" s="89" t="s">
        <v>473</v>
      </c>
      <c r="M57" s="86"/>
      <c r="N57" s="36"/>
      <c r="O57" s="144"/>
      <c r="P57" s="144"/>
      <c r="Q57" s="144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</row>
    <row r="58" spans="1:28" x14ac:dyDescent="0.2">
      <c r="A58" s="85">
        <v>53</v>
      </c>
      <c r="B58" s="85" t="s">
        <v>111</v>
      </c>
      <c r="C58" s="85" t="s">
        <v>112</v>
      </c>
      <c r="D58" s="98" t="str">
        <f t="shared" si="0"/>
        <v/>
      </c>
      <c r="E58" s="89">
        <f>IF(Options!$D$24 = 1, MAX(F58, G58),
IF(Options!$D$25 = 1, AVERAGE(F58,G58),
IF(Options!$D$26 = 1, IFERROR(GEOMEAN(F58, G58), MAX(F58, G58)))))</f>
        <v>0</v>
      </c>
      <c r="F58" s="89" cm="1">
        <f t="array" ref="F58">IF(Options!$D$18=1, IFERROR(MAX(IF($I$199:$R$199=1,(I58:R58),"")),
     MAX(IF($I$199:$R$199=2,(I58:R58),""))),
IF(Options!$D$19=1, IFERROR(AVERAGE(IF($I$199:$R$199=1,I58:R58,"")),
     AVERAGE(IF($I$199:$R$199=2,(I58:R58),""))),
IF(Options!$D$20=1, IFERROR(IF(OR(IF(ISNUMBER(I58:R58),IF(I$199:R$199 = 1,I58:R58, ""), "")=0), 0, GEOMEAN(IF(ISNUMBER(I58:R58),IF(I$199:R$199 = 1,I58:R58, ""), ""))),
   IF(OR(IF(ISNUMBER(I58:R58),IF(I$199:R$199 = 2,I58:R58, ""), "")=0), 0, GEOMEAN(IF(ISNUMBER(I58:R58),IF(I$199:R$199 = 2,I58:R58, ""), "")))))))</f>
        <v>0</v>
      </c>
      <c r="G58" s="89" cm="1">
        <f t="array" ref="G58">IF(Options!$D$18=1, IFERROR(MAX(IF($I$200:$R$200=1,(I58:R58),"")),
     MAX(IF($I$200:$R$200=2,(I58:R58),""))),
IF(Options!$D$19=1, IFERROR(AVERAGE(IF($I$200:$R$200=1,(I58:R58),"")),
     AVERAGE(IF($I$200:$R$200=2,(I58:R58),""))),
IF(Options!$D$20=1, IFERROR(IF(OR(IF(ISNUMBER(I58:R58),IF(I$200:R$200 = 1,I58:R58, ""), "")=0), 0, GEOMEAN(IF(ISNUMBER(I58:R58),IF(I$200:R$200 = 1,I58:R58, ""), ""))),
   IF(OR(IF(ISNUMBER(I58:R58),IF(I$200:R$200 = 2,I58:R58, ""), "")=0), 0, GEOMEAN(IF(ISNUMBER(I58:R58),IF(I$200:R$200 = 2,I58:R58, ""), "")))))))</f>
        <v>0</v>
      </c>
      <c r="H58" s="142" t="s">
        <v>112</v>
      </c>
      <c r="I58" s="89">
        <v>0</v>
      </c>
      <c r="J58" s="89">
        <v>0</v>
      </c>
      <c r="K58" s="89">
        <v>0</v>
      </c>
      <c r="L58" s="89">
        <v>0</v>
      </c>
      <c r="M58" s="86"/>
      <c r="N58" s="36"/>
      <c r="O58" s="144"/>
      <c r="P58" s="144"/>
      <c r="Q58" s="144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</row>
    <row r="59" spans="1:28" x14ac:dyDescent="0.2">
      <c r="A59" s="85">
        <v>54</v>
      </c>
      <c r="B59" s="85" t="s">
        <v>113</v>
      </c>
      <c r="C59" s="85" t="s">
        <v>114</v>
      </c>
      <c r="D59" s="98" t="str">
        <f t="shared" si="0"/>
        <v/>
      </c>
      <c r="E59" s="89">
        <f>IF(Options!$D$24 = 1, MAX(F59, G59),
IF(Options!$D$25 = 1, AVERAGE(F59,G59),
IF(Options!$D$26 = 1, IFERROR(GEOMEAN(F59, G59), MAX(F59, G59)))))</f>
        <v>0</v>
      </c>
      <c r="F59" s="89" cm="1">
        <f t="array" ref="F59">IF(Options!$D$18=1, IFERROR(MAX(IF($I$199:$R$199=1,(I59:R59),"")),
     MAX(IF($I$199:$R$199=2,(I59:R59),""))),
IF(Options!$D$19=1, IFERROR(AVERAGE(IF($I$199:$R$199=1,I59:R59,"")),
     AVERAGE(IF($I$199:$R$199=2,(I59:R59),""))),
IF(Options!$D$20=1, IFERROR(IF(OR(IF(ISNUMBER(I59:R59),IF(I$199:R$199 = 1,I59:R59, ""), "")=0), 0, GEOMEAN(IF(ISNUMBER(I59:R59),IF(I$199:R$199 = 1,I59:R59, ""), ""))),
   IF(OR(IF(ISNUMBER(I59:R59),IF(I$199:R$199 = 2,I59:R59, ""), "")=0), 0, GEOMEAN(IF(ISNUMBER(I59:R59),IF(I$199:R$199 = 2,I59:R59, ""), "")))))))</f>
        <v>0</v>
      </c>
      <c r="G59" s="89" cm="1">
        <f t="array" ref="G59">IF(Options!$D$18=1, IFERROR(MAX(IF($I$200:$R$200=1,(I59:R59),"")),
     MAX(IF($I$200:$R$200=2,(I59:R59),""))),
IF(Options!$D$19=1, IFERROR(AVERAGE(IF($I$200:$R$200=1,(I59:R59),"")),
     AVERAGE(IF($I$200:$R$200=2,(I59:R59),""))),
IF(Options!$D$20=1, IFERROR(IF(OR(IF(ISNUMBER(I59:R59),IF(I$200:R$200 = 1,I59:R59, ""), "")=0), 0, GEOMEAN(IF(ISNUMBER(I59:R59),IF(I$200:R$200 = 1,I59:R59, ""), ""))),
   IF(OR(IF(ISNUMBER(I59:R59),IF(I$200:R$200 = 2,I59:R59, ""), "")=0), 0, GEOMEAN(IF(ISNUMBER(I59:R59),IF(I$200:R$200 = 2,I59:R59, ""), "")))))))</f>
        <v>0</v>
      </c>
      <c r="H59" s="142" t="s">
        <v>114</v>
      </c>
      <c r="I59" s="89">
        <v>0</v>
      </c>
      <c r="J59" s="89">
        <v>0</v>
      </c>
      <c r="K59" s="89">
        <v>0</v>
      </c>
      <c r="L59" s="89" t="s">
        <v>473</v>
      </c>
      <c r="M59" s="86"/>
      <c r="N59" s="36"/>
      <c r="O59" s="144"/>
      <c r="P59" s="144"/>
      <c r="Q59" s="144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</row>
    <row r="60" spans="1:28" x14ac:dyDescent="0.2">
      <c r="A60" s="85">
        <v>55</v>
      </c>
      <c r="B60" s="85" t="s">
        <v>115</v>
      </c>
      <c r="C60" s="85" t="s">
        <v>116</v>
      </c>
      <c r="D60" s="98" t="str">
        <f t="shared" si="0"/>
        <v/>
      </c>
      <c r="E60" s="89">
        <f>IF(Options!$D$24 = 1, MAX(F60, G60),
IF(Options!$D$25 = 1, AVERAGE(F60,G60),
IF(Options!$D$26 = 1, IFERROR(GEOMEAN(F60, G60), MAX(F60, G60)))))</f>
        <v>10</v>
      </c>
      <c r="F60" s="89" cm="1">
        <f t="array" ref="F60">IF(Options!$D$18=1, IFERROR(MAX(IF($I$199:$R$199=1,(I60:R60),"")),
     MAX(IF($I$199:$R$199=2,(I60:R60),""))),
IF(Options!$D$19=1, IFERROR(AVERAGE(IF($I$199:$R$199=1,I60:R60,"")),
     AVERAGE(IF($I$199:$R$199=2,(I60:R60),""))),
IF(Options!$D$20=1, IFERROR(IF(OR(IF(ISNUMBER(I60:R60),IF(I$199:R$199 = 1,I60:R60, ""), "")=0), 0, GEOMEAN(IF(ISNUMBER(I60:R60),IF(I$199:R$199 = 1,I60:R60, ""), ""))),
   IF(OR(IF(ISNUMBER(I60:R60),IF(I$199:R$199 = 2,I60:R60, ""), "")=0), 0, GEOMEAN(IF(ISNUMBER(I60:R60),IF(I$199:R$199 = 2,I60:R60, ""), "")))))))</f>
        <v>0</v>
      </c>
      <c r="G60" s="89" cm="1">
        <f t="array" ref="G60">IF(Options!$D$18=1, IFERROR(MAX(IF($I$200:$R$200=1,(I60:R60),"")),
     MAX(IF($I$200:$R$200=2,(I60:R60),""))),
IF(Options!$D$19=1, IFERROR(AVERAGE(IF($I$200:$R$200=1,(I60:R60),"")),
     AVERAGE(IF($I$200:$R$200=2,(I60:R60),""))),
IF(Options!$D$20=1, IFERROR(IF(OR(IF(ISNUMBER(I60:R60),IF(I$200:R$200 = 1,I60:R60, ""), "")=0), 0, GEOMEAN(IF(ISNUMBER(I60:R60),IF(I$200:R$200 = 1,I60:R60, ""), ""))),
   IF(OR(IF(ISNUMBER(I60:R60),IF(I$200:R$200 = 2,I60:R60, ""), "")=0), 0, GEOMEAN(IF(ISNUMBER(I60:R60),IF(I$200:R$200 = 2,I60:R60, ""), "")))))))</f>
        <v>10</v>
      </c>
      <c r="H60" s="142" t="s">
        <v>116</v>
      </c>
      <c r="I60" s="89">
        <v>0</v>
      </c>
      <c r="J60" s="89">
        <v>0</v>
      </c>
      <c r="K60" s="89">
        <v>7.5049020603200098</v>
      </c>
      <c r="L60" s="89">
        <v>10</v>
      </c>
      <c r="M60" s="86"/>
      <c r="N60" s="36"/>
      <c r="O60" s="144"/>
      <c r="P60" s="144"/>
      <c r="Q60" s="144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</row>
    <row r="61" spans="1:28" x14ac:dyDescent="0.2">
      <c r="A61" s="85">
        <v>56</v>
      </c>
      <c r="B61" s="85" t="s">
        <v>117</v>
      </c>
      <c r="C61" s="85" t="s">
        <v>118</v>
      </c>
      <c r="D61" s="98" t="str">
        <f t="shared" si="0"/>
        <v/>
      </c>
      <c r="E61" s="89">
        <f>IF(Options!$D$24 = 1, MAX(F61, G61),
IF(Options!$D$25 = 1, AVERAGE(F61,G61),
IF(Options!$D$26 = 1, IFERROR(GEOMEAN(F61, G61), MAX(F61, G61)))))</f>
        <v>0</v>
      </c>
      <c r="F61" s="89" cm="1">
        <f t="array" ref="F61">IF(Options!$D$18=1, IFERROR(MAX(IF($I$199:$R$199=1,(I61:R61),"")),
     MAX(IF($I$199:$R$199=2,(I61:R61),""))),
IF(Options!$D$19=1, IFERROR(AVERAGE(IF($I$199:$R$199=1,I61:R61,"")),
     AVERAGE(IF($I$199:$R$199=2,(I61:R61),""))),
IF(Options!$D$20=1, IFERROR(IF(OR(IF(ISNUMBER(I61:R61),IF(I$199:R$199 = 1,I61:R61, ""), "")=0), 0, GEOMEAN(IF(ISNUMBER(I61:R61),IF(I$199:R$199 = 1,I61:R61, ""), ""))),
   IF(OR(IF(ISNUMBER(I61:R61),IF(I$199:R$199 = 2,I61:R61, ""), "")=0), 0, GEOMEAN(IF(ISNUMBER(I61:R61),IF(I$199:R$199 = 2,I61:R61, ""), "")))))))</f>
        <v>0</v>
      </c>
      <c r="G61" s="89" cm="1">
        <f t="array" ref="G61">IF(Options!$D$18=1, IFERROR(MAX(IF($I$200:$R$200=1,(I61:R61),"")),
     MAX(IF($I$200:$R$200=2,(I61:R61),""))),
IF(Options!$D$19=1, IFERROR(AVERAGE(IF($I$200:$R$200=1,(I61:R61),"")),
     AVERAGE(IF($I$200:$R$200=2,(I61:R61),""))),
IF(Options!$D$20=1, IFERROR(IF(OR(IF(ISNUMBER(I61:R61),IF(I$200:R$200 = 1,I61:R61, ""), "")=0), 0, GEOMEAN(IF(ISNUMBER(I61:R61),IF(I$200:R$200 = 1,I61:R61, ""), ""))),
   IF(OR(IF(ISNUMBER(I61:R61),IF(I$200:R$200 = 2,I61:R61, ""), "")=0), 0, GEOMEAN(IF(ISNUMBER(I61:R61),IF(I$200:R$200 = 2,I61:R61, ""), "")))))))</f>
        <v>0</v>
      </c>
      <c r="H61" s="142" t="s">
        <v>118</v>
      </c>
      <c r="I61" s="89">
        <v>0</v>
      </c>
      <c r="J61" s="89">
        <v>0</v>
      </c>
      <c r="K61" s="89" t="s">
        <v>473</v>
      </c>
      <c r="L61" s="89" t="s">
        <v>473</v>
      </c>
      <c r="M61" s="86"/>
      <c r="N61" s="36"/>
      <c r="O61" s="144"/>
      <c r="P61" s="144"/>
      <c r="Q61" s="144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</row>
    <row r="62" spans="1:28" x14ac:dyDescent="0.2">
      <c r="A62" s="85">
        <v>57</v>
      </c>
      <c r="B62" s="85" t="s">
        <v>119</v>
      </c>
      <c r="C62" s="85" t="s">
        <v>120</v>
      </c>
      <c r="D62" s="98" t="str">
        <f t="shared" si="0"/>
        <v/>
      </c>
      <c r="E62" s="89">
        <f>IF(Options!$D$24 = 1, MAX(F62, G62),
IF(Options!$D$25 = 1, AVERAGE(F62,G62),
IF(Options!$D$26 = 1, IFERROR(GEOMEAN(F62, G62), MAX(F62, G62)))))</f>
        <v>0</v>
      </c>
      <c r="F62" s="89" cm="1">
        <f t="array" ref="F62">IF(Options!$D$18=1, IFERROR(MAX(IF($I$199:$R$199=1,(I62:R62),"")),
     MAX(IF($I$199:$R$199=2,(I62:R62),""))),
IF(Options!$D$19=1, IFERROR(AVERAGE(IF($I$199:$R$199=1,I62:R62,"")),
     AVERAGE(IF($I$199:$R$199=2,(I62:R62),""))),
IF(Options!$D$20=1, IFERROR(IF(OR(IF(ISNUMBER(I62:R62),IF(I$199:R$199 = 1,I62:R62, ""), "")=0), 0, GEOMEAN(IF(ISNUMBER(I62:R62),IF(I$199:R$199 = 1,I62:R62, ""), ""))),
   IF(OR(IF(ISNUMBER(I62:R62),IF(I$199:R$199 = 2,I62:R62, ""), "")=0), 0, GEOMEAN(IF(ISNUMBER(I62:R62),IF(I$199:R$199 = 2,I62:R62, ""), "")))))))</f>
        <v>0</v>
      </c>
      <c r="G62" s="89" cm="1">
        <f t="array" ref="G62">IF(Options!$D$18=1, IFERROR(MAX(IF($I$200:$R$200=1,(I62:R62),"")),
     MAX(IF($I$200:$R$200=2,(I62:R62),""))),
IF(Options!$D$19=1, IFERROR(AVERAGE(IF($I$200:$R$200=1,(I62:R62),"")),
     AVERAGE(IF($I$200:$R$200=2,(I62:R62),""))),
IF(Options!$D$20=1, IFERROR(IF(OR(IF(ISNUMBER(I62:R62),IF(I$200:R$200 = 1,I62:R62, ""), "")=0), 0, GEOMEAN(IF(ISNUMBER(I62:R62),IF(I$200:R$200 = 1,I62:R62, ""), ""))),
   IF(OR(IF(ISNUMBER(I62:R62),IF(I$200:R$200 = 2,I62:R62, ""), "")=0), 0, GEOMEAN(IF(ISNUMBER(I62:R62),IF(I$200:R$200 = 2,I62:R62, ""), "")))))))</f>
        <v>0</v>
      </c>
      <c r="H62" s="142" t="s">
        <v>120</v>
      </c>
      <c r="I62" s="89">
        <v>0</v>
      </c>
      <c r="J62" s="89">
        <v>0</v>
      </c>
      <c r="K62" s="89">
        <v>0</v>
      </c>
      <c r="L62" s="89" t="s">
        <v>473</v>
      </c>
      <c r="M62" s="86"/>
      <c r="N62" s="36"/>
      <c r="O62" s="144"/>
      <c r="P62" s="144"/>
      <c r="Q62" s="144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</row>
    <row r="63" spans="1:28" x14ac:dyDescent="0.2">
      <c r="A63" s="85">
        <v>58</v>
      </c>
      <c r="B63" s="85" t="s">
        <v>121</v>
      </c>
      <c r="C63" s="85" t="s">
        <v>122</v>
      </c>
      <c r="D63" s="98" t="str">
        <f t="shared" si="0"/>
        <v/>
      </c>
      <c r="E63" s="89">
        <f>IF(Options!$D$24 = 1, MAX(F63, G63),
IF(Options!$D$25 = 1, AVERAGE(F63,G63),
IF(Options!$D$26 = 1, IFERROR(GEOMEAN(F63, G63), MAX(F63, G63)))))</f>
        <v>0</v>
      </c>
      <c r="F63" s="89" cm="1">
        <f t="array" ref="F63">IF(Options!$D$18=1, IFERROR(MAX(IF($I$199:$R$199=1,(I63:R63),"")),
     MAX(IF($I$199:$R$199=2,(I63:R63),""))),
IF(Options!$D$19=1, IFERROR(AVERAGE(IF($I$199:$R$199=1,I63:R63,"")),
     AVERAGE(IF($I$199:$R$199=2,(I63:R63),""))),
IF(Options!$D$20=1, IFERROR(IF(OR(IF(ISNUMBER(I63:R63),IF(I$199:R$199 = 1,I63:R63, ""), "")=0), 0, GEOMEAN(IF(ISNUMBER(I63:R63),IF(I$199:R$199 = 1,I63:R63, ""), ""))),
   IF(OR(IF(ISNUMBER(I63:R63),IF(I$199:R$199 = 2,I63:R63, ""), "")=0), 0, GEOMEAN(IF(ISNUMBER(I63:R63),IF(I$199:R$199 = 2,I63:R63, ""), "")))))))</f>
        <v>0</v>
      </c>
      <c r="G63" s="89" cm="1">
        <f t="array" ref="G63">IF(Options!$D$18=1, IFERROR(MAX(IF($I$200:$R$200=1,(I63:R63),"")),
     MAX(IF($I$200:$R$200=2,(I63:R63),""))),
IF(Options!$D$19=1, IFERROR(AVERAGE(IF($I$200:$R$200=1,(I63:R63),"")),
     AVERAGE(IF($I$200:$R$200=2,(I63:R63),""))),
IF(Options!$D$20=1, IFERROR(IF(OR(IF(ISNUMBER(I63:R63),IF(I$200:R$200 = 1,I63:R63, ""), "")=0), 0, GEOMEAN(IF(ISNUMBER(I63:R63),IF(I$200:R$200 = 1,I63:R63, ""), ""))),
   IF(OR(IF(ISNUMBER(I63:R63),IF(I$200:R$200 = 2,I63:R63, ""), "")=0), 0, GEOMEAN(IF(ISNUMBER(I63:R63),IF(I$200:R$200 = 2,I63:R63, ""), "")))))))</f>
        <v>0</v>
      </c>
      <c r="H63" s="142" t="s">
        <v>122</v>
      </c>
      <c r="I63" s="89">
        <v>0</v>
      </c>
      <c r="J63" s="89">
        <v>0</v>
      </c>
      <c r="K63" s="89">
        <v>0</v>
      </c>
      <c r="L63" s="89">
        <v>0</v>
      </c>
      <c r="M63" s="86"/>
      <c r="N63" s="36"/>
      <c r="O63" s="144"/>
      <c r="P63" s="144"/>
      <c r="Q63" s="144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</row>
    <row r="64" spans="1:28" x14ac:dyDescent="0.2">
      <c r="A64" s="85">
        <v>59</v>
      </c>
      <c r="B64" s="85" t="s">
        <v>123</v>
      </c>
      <c r="C64" s="85" t="s">
        <v>124</v>
      </c>
      <c r="D64" s="98" t="str">
        <f t="shared" si="0"/>
        <v/>
      </c>
      <c r="E64" s="89">
        <f>IF(Options!$D$24 = 1, MAX(F64, G64),
IF(Options!$D$25 = 1, AVERAGE(F64,G64),
IF(Options!$D$26 = 1, IFERROR(GEOMEAN(F64, G64), MAX(F64, G64)))))</f>
        <v>10</v>
      </c>
      <c r="F64" s="89" cm="1">
        <f t="array" ref="F64">IF(Options!$D$18=1, IFERROR(MAX(IF($I$199:$R$199=1,(I64:R64),"")),
     MAX(IF($I$199:$R$199=2,(I64:R64),""))),
IF(Options!$D$19=1, IFERROR(AVERAGE(IF($I$199:$R$199=1,I64:R64,"")),
     AVERAGE(IF($I$199:$R$199=2,(I64:R64),""))),
IF(Options!$D$20=1, IFERROR(IF(OR(IF(ISNUMBER(I64:R64),IF(I$199:R$199 = 1,I64:R64, ""), "")=0), 0, GEOMEAN(IF(ISNUMBER(I64:R64),IF(I$199:R$199 = 1,I64:R64, ""), ""))),
   IF(OR(IF(ISNUMBER(I64:R64),IF(I$199:R$199 = 2,I64:R64, ""), "")=0), 0, GEOMEAN(IF(ISNUMBER(I64:R64),IF(I$199:R$199 = 2,I64:R64, ""), "")))))))</f>
        <v>10</v>
      </c>
      <c r="G64" s="89" cm="1">
        <f t="array" ref="G64">IF(Options!$D$18=1, IFERROR(MAX(IF($I$200:$R$200=1,(I64:R64),"")),
     MAX(IF($I$200:$R$200=2,(I64:R64),""))),
IF(Options!$D$19=1, IFERROR(AVERAGE(IF($I$200:$R$200=1,(I64:R64),"")),
     AVERAGE(IF($I$200:$R$200=2,(I64:R64),""))),
IF(Options!$D$20=1, IFERROR(IF(OR(IF(ISNUMBER(I64:R64),IF(I$200:R$200 = 1,I64:R64, ""), "")=0), 0, GEOMEAN(IF(ISNUMBER(I64:R64),IF(I$200:R$200 = 1,I64:R64, ""), ""))),
   IF(OR(IF(ISNUMBER(I64:R64),IF(I$200:R$200 = 2,I64:R64, ""), "")=0), 0, GEOMEAN(IF(ISNUMBER(I64:R64),IF(I$200:R$200 = 2,I64:R64, ""), "")))))))</f>
        <v>0</v>
      </c>
      <c r="H64" s="142" t="s">
        <v>124</v>
      </c>
      <c r="I64" s="89">
        <v>10</v>
      </c>
      <c r="J64" s="89" t="s">
        <v>473</v>
      </c>
      <c r="K64" s="89" t="s">
        <v>473</v>
      </c>
      <c r="L64" s="89" t="s">
        <v>473</v>
      </c>
      <c r="M64" s="86"/>
      <c r="N64" s="36"/>
      <c r="O64" s="144"/>
      <c r="P64" s="144"/>
      <c r="Q64" s="144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</row>
    <row r="65" spans="1:28" x14ac:dyDescent="0.2">
      <c r="A65" s="85">
        <v>60</v>
      </c>
      <c r="B65" s="85" t="s">
        <v>125</v>
      </c>
      <c r="C65" s="85" t="s">
        <v>126</v>
      </c>
      <c r="D65" s="98" t="str">
        <f t="shared" si="0"/>
        <v/>
      </c>
      <c r="E65" s="89">
        <f>IF(Options!$D$24 = 1, MAX(F65, G65),
IF(Options!$D$25 = 1, AVERAGE(F65,G65),
IF(Options!$D$26 = 1, IFERROR(GEOMEAN(F65, G65), MAX(F65, G65)))))</f>
        <v>0</v>
      </c>
      <c r="F65" s="89" cm="1">
        <f t="array" ref="F65">IF(Options!$D$18=1, IFERROR(MAX(IF($I$199:$R$199=1,(I65:R65),"")),
     MAX(IF($I$199:$R$199=2,(I65:R65),""))),
IF(Options!$D$19=1, IFERROR(AVERAGE(IF($I$199:$R$199=1,I65:R65,"")),
     AVERAGE(IF($I$199:$R$199=2,(I65:R65),""))),
IF(Options!$D$20=1, IFERROR(IF(OR(IF(ISNUMBER(I65:R65),IF(I$199:R$199 = 1,I65:R65, ""), "")=0), 0, GEOMEAN(IF(ISNUMBER(I65:R65),IF(I$199:R$199 = 1,I65:R65, ""), ""))),
   IF(OR(IF(ISNUMBER(I65:R65),IF(I$199:R$199 = 2,I65:R65, ""), "")=0), 0, GEOMEAN(IF(ISNUMBER(I65:R65),IF(I$199:R$199 = 2,I65:R65, ""), "")))))))</f>
        <v>0</v>
      </c>
      <c r="G65" s="89" cm="1">
        <f t="array" ref="G65">IF(Options!$D$18=1, IFERROR(MAX(IF($I$200:$R$200=1,(I65:R65),"")),
     MAX(IF($I$200:$R$200=2,(I65:R65),""))),
IF(Options!$D$19=1, IFERROR(AVERAGE(IF($I$200:$R$200=1,(I65:R65),"")),
     AVERAGE(IF($I$200:$R$200=2,(I65:R65),""))),
IF(Options!$D$20=1, IFERROR(IF(OR(IF(ISNUMBER(I65:R65),IF(I$200:R$200 = 1,I65:R65, ""), "")=0), 0, GEOMEAN(IF(ISNUMBER(I65:R65),IF(I$200:R$200 = 1,I65:R65, ""), ""))),
   IF(OR(IF(ISNUMBER(I65:R65),IF(I$200:R$200 = 2,I65:R65, ""), "")=0), 0, GEOMEAN(IF(ISNUMBER(I65:R65),IF(I$200:R$200 = 2,I65:R65, ""), "")))))))</f>
        <v>0</v>
      </c>
      <c r="H65" s="142" t="s">
        <v>126</v>
      </c>
      <c r="I65" s="89">
        <v>0</v>
      </c>
      <c r="J65" s="89">
        <v>0</v>
      </c>
      <c r="K65" s="89">
        <v>0</v>
      </c>
      <c r="L65" s="89" t="s">
        <v>473</v>
      </c>
      <c r="M65" s="86"/>
      <c r="N65" s="36"/>
      <c r="O65" s="144"/>
      <c r="P65" s="144"/>
      <c r="Q65" s="144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</row>
    <row r="66" spans="1:28" x14ac:dyDescent="0.2">
      <c r="A66" s="85">
        <v>61</v>
      </c>
      <c r="B66" s="85" t="s">
        <v>127</v>
      </c>
      <c r="C66" s="85" t="s">
        <v>128</v>
      </c>
      <c r="D66" s="98" t="str">
        <f t="shared" si="0"/>
        <v/>
      </c>
      <c r="E66" s="89">
        <f>IF(Options!$D$24 = 1, MAX(F66, G66),
IF(Options!$D$25 = 1, AVERAGE(F66,G66),
IF(Options!$D$26 = 1, IFERROR(GEOMEAN(F66, G66), MAX(F66, G66)))))</f>
        <v>0</v>
      </c>
      <c r="F66" s="89" cm="1">
        <f t="array" ref="F66">IF(Options!$D$18=1, IFERROR(MAX(IF($I$199:$R$199=1,(I66:R66),"")),
     MAX(IF($I$199:$R$199=2,(I66:R66),""))),
IF(Options!$D$19=1, IFERROR(AVERAGE(IF($I$199:$R$199=1,I66:R66,"")),
     AVERAGE(IF($I$199:$R$199=2,(I66:R66),""))),
IF(Options!$D$20=1, IFERROR(IF(OR(IF(ISNUMBER(I66:R66),IF(I$199:R$199 = 1,I66:R66, ""), "")=0), 0, GEOMEAN(IF(ISNUMBER(I66:R66),IF(I$199:R$199 = 1,I66:R66, ""), ""))),
   IF(OR(IF(ISNUMBER(I66:R66),IF(I$199:R$199 = 2,I66:R66, ""), "")=0), 0, GEOMEAN(IF(ISNUMBER(I66:R66),IF(I$199:R$199 = 2,I66:R66, ""), "")))))))</f>
        <v>0</v>
      </c>
      <c r="G66" s="89" cm="1">
        <f t="array" ref="G66">IF(Options!$D$18=1, IFERROR(MAX(IF($I$200:$R$200=1,(I66:R66),"")),
     MAX(IF($I$200:$R$200=2,(I66:R66),""))),
IF(Options!$D$19=1, IFERROR(AVERAGE(IF($I$200:$R$200=1,(I66:R66),"")),
     AVERAGE(IF($I$200:$R$200=2,(I66:R66),""))),
IF(Options!$D$20=1, IFERROR(IF(OR(IF(ISNUMBER(I66:R66),IF(I$200:R$200 = 1,I66:R66, ""), "")=0), 0, GEOMEAN(IF(ISNUMBER(I66:R66),IF(I$200:R$200 = 1,I66:R66, ""), ""))),
   IF(OR(IF(ISNUMBER(I66:R66),IF(I$200:R$200 = 2,I66:R66, ""), "")=0), 0, GEOMEAN(IF(ISNUMBER(I66:R66),IF(I$200:R$200 = 2,I66:R66, ""), "")))))))</f>
        <v>0</v>
      </c>
      <c r="H66" s="142" t="s">
        <v>128</v>
      </c>
      <c r="I66" s="89">
        <v>0</v>
      </c>
      <c r="J66" s="89" t="s">
        <v>473</v>
      </c>
      <c r="K66" s="89">
        <v>0</v>
      </c>
      <c r="L66" s="89">
        <v>0</v>
      </c>
      <c r="M66" s="86"/>
      <c r="N66" s="36"/>
      <c r="O66" s="144"/>
      <c r="P66" s="144"/>
      <c r="Q66" s="144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</row>
    <row r="67" spans="1:28" x14ac:dyDescent="0.2">
      <c r="A67" s="85">
        <v>62</v>
      </c>
      <c r="B67" s="85" t="s">
        <v>129</v>
      </c>
      <c r="C67" s="85" t="s">
        <v>130</v>
      </c>
      <c r="D67" s="98" t="str">
        <f t="shared" si="0"/>
        <v/>
      </c>
      <c r="E67" s="89">
        <f>IF(Options!$D$24 = 1, MAX(F67, G67),
IF(Options!$D$25 = 1, AVERAGE(F67,G67),
IF(Options!$D$26 = 1, IFERROR(GEOMEAN(F67, G67), MAX(F67, G67)))))</f>
        <v>10</v>
      </c>
      <c r="F67" s="89" cm="1">
        <f t="array" ref="F67">IF(Options!$D$18=1, IFERROR(MAX(IF($I$199:$R$199=1,(I67:R67),"")),
     MAX(IF($I$199:$R$199=2,(I67:R67),""))),
IF(Options!$D$19=1, IFERROR(AVERAGE(IF($I$199:$R$199=1,I67:R67,"")),
     AVERAGE(IF($I$199:$R$199=2,(I67:R67),""))),
IF(Options!$D$20=1, IFERROR(IF(OR(IF(ISNUMBER(I67:R67),IF(I$199:R$199 = 1,I67:R67, ""), "")=0), 0, GEOMEAN(IF(ISNUMBER(I67:R67),IF(I$199:R$199 = 1,I67:R67, ""), ""))),
   IF(OR(IF(ISNUMBER(I67:R67),IF(I$199:R$199 = 2,I67:R67, ""), "")=0), 0, GEOMEAN(IF(ISNUMBER(I67:R67),IF(I$199:R$199 = 2,I67:R67, ""), "")))))))</f>
        <v>0</v>
      </c>
      <c r="G67" s="89" cm="1">
        <f t="array" ref="G67">IF(Options!$D$18=1, IFERROR(MAX(IF($I$200:$R$200=1,(I67:R67),"")),
     MAX(IF($I$200:$R$200=2,(I67:R67),""))),
IF(Options!$D$19=1, IFERROR(AVERAGE(IF($I$200:$R$200=1,(I67:R67),"")),
     AVERAGE(IF($I$200:$R$200=2,(I67:R67),""))),
IF(Options!$D$20=1, IFERROR(IF(OR(IF(ISNUMBER(I67:R67),IF(I$200:R$200 = 1,I67:R67, ""), "")=0), 0, GEOMEAN(IF(ISNUMBER(I67:R67),IF(I$200:R$200 = 1,I67:R67, ""), ""))),
   IF(OR(IF(ISNUMBER(I67:R67),IF(I$200:R$200 = 2,I67:R67, ""), "")=0), 0, GEOMEAN(IF(ISNUMBER(I67:R67),IF(I$200:R$200 = 2,I67:R67, ""), "")))))))</f>
        <v>10</v>
      </c>
      <c r="H67" s="142" t="s">
        <v>130</v>
      </c>
      <c r="I67" s="89">
        <v>0</v>
      </c>
      <c r="J67" s="89">
        <v>0</v>
      </c>
      <c r="K67" s="89">
        <v>10</v>
      </c>
      <c r="L67" s="89">
        <v>0</v>
      </c>
      <c r="M67" s="86"/>
      <c r="N67" s="36"/>
      <c r="O67" s="144"/>
      <c r="P67" s="144"/>
      <c r="Q67" s="144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</row>
    <row r="68" spans="1:28" x14ac:dyDescent="0.2">
      <c r="A68" s="85">
        <v>63</v>
      </c>
      <c r="B68" s="85" t="s">
        <v>131</v>
      </c>
      <c r="C68" s="85" t="s">
        <v>132</v>
      </c>
      <c r="D68" s="98" t="str">
        <f t="shared" si="0"/>
        <v/>
      </c>
      <c r="E68" s="89">
        <f>IF(Options!$D$24 = 1, MAX(F68, G68),
IF(Options!$D$25 = 1, AVERAGE(F68,G68),
IF(Options!$D$26 = 1, IFERROR(GEOMEAN(F68, G68), MAX(F68, G68)))))</f>
        <v>0</v>
      </c>
      <c r="F68" s="89" cm="1">
        <f t="array" ref="F68">IF(Options!$D$18=1, IFERROR(MAX(IF($I$199:$R$199=1,(I68:R68),"")),
     MAX(IF($I$199:$R$199=2,(I68:R68),""))),
IF(Options!$D$19=1, IFERROR(AVERAGE(IF($I$199:$R$199=1,I68:R68,"")),
     AVERAGE(IF($I$199:$R$199=2,(I68:R68),""))),
IF(Options!$D$20=1, IFERROR(IF(OR(IF(ISNUMBER(I68:R68),IF(I$199:R$199 = 1,I68:R68, ""), "")=0), 0, GEOMEAN(IF(ISNUMBER(I68:R68),IF(I$199:R$199 = 1,I68:R68, ""), ""))),
   IF(OR(IF(ISNUMBER(I68:R68),IF(I$199:R$199 = 2,I68:R68, ""), "")=0), 0, GEOMEAN(IF(ISNUMBER(I68:R68),IF(I$199:R$199 = 2,I68:R68, ""), "")))))))</f>
        <v>0</v>
      </c>
      <c r="G68" s="89" cm="1">
        <f t="array" ref="G68">IF(Options!$D$18=1, IFERROR(MAX(IF($I$200:$R$200=1,(I68:R68),"")),
     MAX(IF($I$200:$R$200=2,(I68:R68),""))),
IF(Options!$D$19=1, IFERROR(AVERAGE(IF($I$200:$R$200=1,(I68:R68),"")),
     AVERAGE(IF($I$200:$R$200=2,(I68:R68),""))),
IF(Options!$D$20=1, IFERROR(IF(OR(IF(ISNUMBER(I68:R68),IF(I$200:R$200 = 1,I68:R68, ""), "")=0), 0, GEOMEAN(IF(ISNUMBER(I68:R68),IF(I$200:R$200 = 1,I68:R68, ""), ""))),
   IF(OR(IF(ISNUMBER(I68:R68),IF(I$200:R$200 = 2,I68:R68, ""), "")=0), 0, GEOMEAN(IF(ISNUMBER(I68:R68),IF(I$200:R$200 = 2,I68:R68, ""), "")))))))</f>
        <v>0</v>
      </c>
      <c r="H68" s="142" t="s">
        <v>132</v>
      </c>
      <c r="I68" s="89">
        <v>0</v>
      </c>
      <c r="J68" s="89">
        <v>0</v>
      </c>
      <c r="K68" s="89">
        <v>0</v>
      </c>
      <c r="L68" s="89">
        <v>0</v>
      </c>
      <c r="M68" s="86"/>
      <c r="N68" s="36"/>
      <c r="O68" s="144"/>
      <c r="P68" s="144"/>
      <c r="Q68" s="144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</row>
    <row r="69" spans="1:28" x14ac:dyDescent="0.2">
      <c r="A69" s="85">
        <v>64</v>
      </c>
      <c r="B69" s="85" t="s">
        <v>133</v>
      </c>
      <c r="C69" s="85" t="s">
        <v>134</v>
      </c>
      <c r="D69" s="98" t="str">
        <f t="shared" si="0"/>
        <v/>
      </c>
      <c r="E69" s="89">
        <f>IF(Options!$D$24 = 1, MAX(F69, G69),
IF(Options!$D$25 = 1, AVERAGE(F69,G69),
IF(Options!$D$26 = 1, IFERROR(GEOMEAN(F69, G69), MAX(F69, G69)))))</f>
        <v>0</v>
      </c>
      <c r="F69" s="89" cm="1">
        <f t="array" ref="F69">IF(Options!$D$18=1, IFERROR(MAX(IF($I$199:$R$199=1,(I69:R69),"")),
     MAX(IF($I$199:$R$199=2,(I69:R69),""))),
IF(Options!$D$19=1, IFERROR(AVERAGE(IF($I$199:$R$199=1,I69:R69,"")),
     AVERAGE(IF($I$199:$R$199=2,(I69:R69),""))),
IF(Options!$D$20=1, IFERROR(IF(OR(IF(ISNUMBER(I69:R69),IF(I$199:R$199 = 1,I69:R69, ""), "")=0), 0, GEOMEAN(IF(ISNUMBER(I69:R69),IF(I$199:R$199 = 1,I69:R69, ""), ""))),
   IF(OR(IF(ISNUMBER(I69:R69),IF(I$199:R$199 = 2,I69:R69, ""), "")=0), 0, GEOMEAN(IF(ISNUMBER(I69:R69),IF(I$199:R$199 = 2,I69:R69, ""), "")))))))</f>
        <v>0</v>
      </c>
      <c r="G69" s="89" cm="1">
        <f t="array" ref="G69">IF(Options!$D$18=1, IFERROR(MAX(IF($I$200:$R$200=1,(I69:R69),"")),
     MAX(IF($I$200:$R$200=2,(I69:R69),""))),
IF(Options!$D$19=1, IFERROR(AVERAGE(IF($I$200:$R$200=1,(I69:R69),"")),
     AVERAGE(IF($I$200:$R$200=2,(I69:R69),""))),
IF(Options!$D$20=1, IFERROR(IF(OR(IF(ISNUMBER(I69:R69),IF(I$200:R$200 = 1,I69:R69, ""), "")=0), 0, GEOMEAN(IF(ISNUMBER(I69:R69),IF(I$200:R$200 = 1,I69:R69, ""), ""))),
   IF(OR(IF(ISNUMBER(I69:R69),IF(I$200:R$200 = 2,I69:R69, ""), "")=0), 0, GEOMEAN(IF(ISNUMBER(I69:R69),IF(I$200:R$200 = 2,I69:R69, ""), "")))))))</f>
        <v>0</v>
      </c>
      <c r="H69" s="142" t="s">
        <v>134</v>
      </c>
      <c r="I69" s="89">
        <v>0</v>
      </c>
      <c r="J69" s="89">
        <v>0</v>
      </c>
      <c r="K69" s="89">
        <v>0</v>
      </c>
      <c r="L69" s="89" t="s">
        <v>473</v>
      </c>
      <c r="M69" s="86"/>
      <c r="N69" s="36"/>
      <c r="O69" s="144"/>
      <c r="P69" s="144"/>
      <c r="Q69" s="144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</row>
    <row r="70" spans="1:28" x14ac:dyDescent="0.2">
      <c r="A70" s="85">
        <v>65</v>
      </c>
      <c r="B70" s="85" t="s">
        <v>135</v>
      </c>
      <c r="C70" s="85" t="s">
        <v>136</v>
      </c>
      <c r="D70" s="98" t="str">
        <f t="shared" si="0"/>
        <v/>
      </c>
      <c r="E70" s="89">
        <f>IF(Options!$D$24 = 1, MAX(F70, G70),
IF(Options!$D$25 = 1, AVERAGE(F70,G70),
IF(Options!$D$26 = 1, IFERROR(GEOMEAN(F70, G70), MAX(F70, G70)))))</f>
        <v>10</v>
      </c>
      <c r="F70" s="89" cm="1">
        <f t="array" ref="F70">IF(Options!$D$18=1, IFERROR(MAX(IF($I$199:$R$199=1,(I70:R70),"")),
     MAX(IF($I$199:$R$199=2,(I70:R70),""))),
IF(Options!$D$19=1, IFERROR(AVERAGE(IF($I$199:$R$199=1,I70:R70,"")),
     AVERAGE(IF($I$199:$R$199=2,(I70:R70),""))),
IF(Options!$D$20=1, IFERROR(IF(OR(IF(ISNUMBER(I70:R70),IF(I$199:R$199 = 1,I70:R70, ""), "")=0), 0, GEOMEAN(IF(ISNUMBER(I70:R70),IF(I$199:R$199 = 1,I70:R70, ""), ""))),
   IF(OR(IF(ISNUMBER(I70:R70),IF(I$199:R$199 = 2,I70:R70, ""), "")=0), 0, GEOMEAN(IF(ISNUMBER(I70:R70),IF(I$199:R$199 = 2,I70:R70, ""), "")))))))</f>
        <v>10</v>
      </c>
      <c r="G70" s="89" cm="1">
        <f t="array" ref="G70">IF(Options!$D$18=1, IFERROR(MAX(IF($I$200:$R$200=1,(I70:R70),"")),
     MAX(IF($I$200:$R$200=2,(I70:R70),""))),
IF(Options!$D$19=1, IFERROR(AVERAGE(IF($I$200:$R$200=1,(I70:R70),"")),
     AVERAGE(IF($I$200:$R$200=2,(I70:R70),""))),
IF(Options!$D$20=1, IFERROR(IF(OR(IF(ISNUMBER(I70:R70),IF(I$200:R$200 = 1,I70:R70, ""), "")=0), 0, GEOMEAN(IF(ISNUMBER(I70:R70),IF(I$200:R$200 = 1,I70:R70, ""), ""))),
   IF(OR(IF(ISNUMBER(I70:R70),IF(I$200:R$200 = 2,I70:R70, ""), "")=0), 0, GEOMEAN(IF(ISNUMBER(I70:R70),IF(I$200:R$200 = 2,I70:R70, ""), "")))))))</f>
        <v>10</v>
      </c>
      <c r="H70" s="142" t="s">
        <v>136</v>
      </c>
      <c r="I70" s="89">
        <v>10</v>
      </c>
      <c r="J70" s="89">
        <v>10</v>
      </c>
      <c r="K70" s="89">
        <v>0</v>
      </c>
      <c r="L70" s="89" t="s">
        <v>473</v>
      </c>
      <c r="M70" s="86"/>
      <c r="N70" s="36"/>
      <c r="O70" s="144"/>
      <c r="P70" s="144"/>
      <c r="Q70" s="144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</row>
    <row r="71" spans="1:28" x14ac:dyDescent="0.2">
      <c r="A71" s="85">
        <v>66</v>
      </c>
      <c r="B71" s="85" t="s">
        <v>137</v>
      </c>
      <c r="C71" s="85" t="s">
        <v>138</v>
      </c>
      <c r="D71" s="98" t="str">
        <f t="shared" ref="D71:D134" si="1">IF(H71 &lt;&gt; C71, "Countries don't match", "")</f>
        <v/>
      </c>
      <c r="E71" s="89">
        <f>IF(Options!$D$24 = 1, MAX(F71, G71),
IF(Options!$D$25 = 1, AVERAGE(F71,G71),
IF(Options!$D$26 = 1, IFERROR(GEOMEAN(F71, G71), MAX(F71, G71)))))</f>
        <v>7.0710678118654755</v>
      </c>
      <c r="F71" s="89" cm="1">
        <f t="array" ref="F71">IF(Options!$D$18=1, IFERROR(MAX(IF($I$199:$R$199=1,(I71:R71),"")),
     MAX(IF($I$199:$R$199=2,(I71:R71),""))),
IF(Options!$D$19=1, IFERROR(AVERAGE(IF($I$199:$R$199=1,I71:R71,"")),
     AVERAGE(IF($I$199:$R$199=2,(I71:R71),""))),
IF(Options!$D$20=1, IFERROR(IF(OR(IF(ISNUMBER(I71:R71),IF(I$199:R$199 = 1,I71:R71, ""), "")=0), 0, GEOMEAN(IF(ISNUMBER(I71:R71),IF(I$199:R$199 = 1,I71:R71, ""), ""))),
   IF(OR(IF(ISNUMBER(I71:R71),IF(I$199:R$199 = 2,I71:R71, ""), "")=0), 0, GEOMEAN(IF(ISNUMBER(I71:R71),IF(I$199:R$199 = 2,I71:R71, ""), "")))))))</f>
        <v>10</v>
      </c>
      <c r="G71" s="89" cm="1">
        <f t="array" ref="G71">IF(Options!$D$18=1, IFERROR(MAX(IF($I$200:$R$200=1,(I71:R71),"")),
     MAX(IF($I$200:$R$200=2,(I71:R71),""))),
IF(Options!$D$19=1, IFERROR(AVERAGE(IF($I$200:$R$200=1,(I71:R71),"")),
     AVERAGE(IF($I$200:$R$200=2,(I71:R71),""))),
IF(Options!$D$20=1, IFERROR(IF(OR(IF(ISNUMBER(I71:R71),IF(I$200:R$200 = 1,I71:R71, ""), "")=0), 0, GEOMEAN(IF(ISNUMBER(I71:R71),IF(I$200:R$200 = 1,I71:R71, ""), ""))),
   IF(OR(IF(ISNUMBER(I71:R71),IF(I$200:R$200 = 2,I71:R71, ""), "")=0), 0, GEOMEAN(IF(ISNUMBER(I71:R71),IF(I$200:R$200 = 2,I71:R71, ""), "")))))))</f>
        <v>5</v>
      </c>
      <c r="H71" s="142" t="s">
        <v>138</v>
      </c>
      <c r="I71" s="89">
        <v>10</v>
      </c>
      <c r="J71" s="89">
        <v>0</v>
      </c>
      <c r="K71" s="89">
        <v>0</v>
      </c>
      <c r="L71" s="89">
        <v>5</v>
      </c>
      <c r="M71" s="86"/>
      <c r="N71" s="36"/>
      <c r="O71" s="144"/>
      <c r="P71" s="144"/>
      <c r="Q71" s="144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</row>
    <row r="72" spans="1:28" x14ac:dyDescent="0.2">
      <c r="A72" s="85">
        <v>67</v>
      </c>
      <c r="B72" s="85" t="s">
        <v>139</v>
      </c>
      <c r="C72" s="85" t="s">
        <v>140</v>
      </c>
      <c r="D72" s="98" t="str">
        <f t="shared" si="1"/>
        <v/>
      </c>
      <c r="E72" s="89">
        <f>IF(Options!$D$24 = 1, MAX(F72, G72),
IF(Options!$D$25 = 1, AVERAGE(F72,G72),
IF(Options!$D$26 = 1, IFERROR(GEOMEAN(F72, G72), MAX(F72, G72)))))</f>
        <v>0</v>
      </c>
      <c r="F72" s="89" cm="1">
        <f t="array" ref="F72">IF(Options!$D$18=1, IFERROR(MAX(IF($I$199:$R$199=1,(I72:R72),"")),
     MAX(IF($I$199:$R$199=2,(I72:R72),""))),
IF(Options!$D$19=1, IFERROR(AVERAGE(IF($I$199:$R$199=1,I72:R72,"")),
     AVERAGE(IF($I$199:$R$199=2,(I72:R72),""))),
IF(Options!$D$20=1, IFERROR(IF(OR(IF(ISNUMBER(I72:R72),IF(I$199:R$199 = 1,I72:R72, ""), "")=0), 0, GEOMEAN(IF(ISNUMBER(I72:R72),IF(I$199:R$199 = 1,I72:R72, ""), ""))),
   IF(OR(IF(ISNUMBER(I72:R72),IF(I$199:R$199 = 2,I72:R72, ""), "")=0), 0, GEOMEAN(IF(ISNUMBER(I72:R72),IF(I$199:R$199 = 2,I72:R72, ""), "")))))))</f>
        <v>0</v>
      </c>
      <c r="G72" s="89" cm="1">
        <f t="array" ref="G72">IF(Options!$D$18=1, IFERROR(MAX(IF($I$200:$R$200=1,(I72:R72),"")),
     MAX(IF($I$200:$R$200=2,(I72:R72),""))),
IF(Options!$D$19=1, IFERROR(AVERAGE(IF($I$200:$R$200=1,(I72:R72),"")),
     AVERAGE(IF($I$200:$R$200=2,(I72:R72),""))),
IF(Options!$D$20=1, IFERROR(IF(OR(IF(ISNUMBER(I72:R72),IF(I$200:R$200 = 1,I72:R72, ""), "")=0), 0, GEOMEAN(IF(ISNUMBER(I72:R72),IF(I$200:R$200 = 1,I72:R72, ""), ""))),
   IF(OR(IF(ISNUMBER(I72:R72),IF(I$200:R$200 = 2,I72:R72, ""), "")=0), 0, GEOMEAN(IF(ISNUMBER(I72:R72),IF(I$200:R$200 = 2,I72:R72, ""), "")))))))</f>
        <v>0</v>
      </c>
      <c r="H72" s="142" t="s">
        <v>140</v>
      </c>
      <c r="I72" s="89">
        <v>0</v>
      </c>
      <c r="J72" s="89">
        <v>0</v>
      </c>
      <c r="K72" s="89">
        <v>0</v>
      </c>
      <c r="L72" s="89" t="s">
        <v>473</v>
      </c>
      <c r="M72" s="86"/>
      <c r="N72" s="36"/>
      <c r="O72" s="144"/>
      <c r="P72" s="144"/>
      <c r="Q72" s="144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</row>
    <row r="73" spans="1:28" x14ac:dyDescent="0.2">
      <c r="A73" s="85">
        <v>68</v>
      </c>
      <c r="B73" s="85" t="s">
        <v>141</v>
      </c>
      <c r="C73" s="85" t="s">
        <v>142</v>
      </c>
      <c r="D73" s="98" t="str">
        <f t="shared" si="1"/>
        <v/>
      </c>
      <c r="E73" s="89">
        <f>IF(Options!$D$24 = 1, MAX(F73, G73),
IF(Options!$D$25 = 1, AVERAGE(F73,G73),
IF(Options!$D$26 = 1, IFERROR(GEOMEAN(F73, G73), MAX(F73, G73)))))</f>
        <v>0</v>
      </c>
      <c r="F73" s="89" cm="1">
        <f t="array" ref="F73">IF(Options!$D$18=1, IFERROR(MAX(IF($I$199:$R$199=1,(I73:R73),"")),
     MAX(IF($I$199:$R$199=2,(I73:R73),""))),
IF(Options!$D$19=1, IFERROR(AVERAGE(IF($I$199:$R$199=1,I73:R73,"")),
     AVERAGE(IF($I$199:$R$199=2,(I73:R73),""))),
IF(Options!$D$20=1, IFERROR(IF(OR(IF(ISNUMBER(I73:R73),IF(I$199:R$199 = 1,I73:R73, ""), "")=0), 0, GEOMEAN(IF(ISNUMBER(I73:R73),IF(I$199:R$199 = 1,I73:R73, ""), ""))),
   IF(OR(IF(ISNUMBER(I73:R73),IF(I$199:R$199 = 2,I73:R73, ""), "")=0), 0, GEOMEAN(IF(ISNUMBER(I73:R73),IF(I$199:R$199 = 2,I73:R73, ""), "")))))))</f>
        <v>0</v>
      </c>
      <c r="G73" s="89" cm="1">
        <f t="array" ref="G73">IF(Options!$D$18=1, IFERROR(MAX(IF($I$200:$R$200=1,(I73:R73),"")),
     MAX(IF($I$200:$R$200=2,(I73:R73),""))),
IF(Options!$D$19=1, IFERROR(AVERAGE(IF($I$200:$R$200=1,(I73:R73),"")),
     AVERAGE(IF($I$200:$R$200=2,(I73:R73),""))),
IF(Options!$D$20=1, IFERROR(IF(OR(IF(ISNUMBER(I73:R73),IF(I$200:R$200 = 1,I73:R73, ""), "")=0), 0, GEOMEAN(IF(ISNUMBER(I73:R73),IF(I$200:R$200 = 1,I73:R73, ""), ""))),
   IF(OR(IF(ISNUMBER(I73:R73),IF(I$200:R$200 = 2,I73:R73, ""), "")=0), 0, GEOMEAN(IF(ISNUMBER(I73:R73),IF(I$200:R$200 = 2,I73:R73, ""), "")))))))</f>
        <v>0</v>
      </c>
      <c r="H73" s="142" t="s">
        <v>142</v>
      </c>
      <c r="I73" s="89">
        <v>0</v>
      </c>
      <c r="J73" s="89">
        <v>0</v>
      </c>
      <c r="K73" s="89">
        <v>0</v>
      </c>
      <c r="L73" s="89">
        <v>0</v>
      </c>
      <c r="M73" s="86"/>
      <c r="N73" s="36"/>
      <c r="O73" s="144"/>
      <c r="P73" s="144"/>
      <c r="Q73" s="144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</row>
    <row r="74" spans="1:28" x14ac:dyDescent="0.2">
      <c r="A74" s="85">
        <v>69</v>
      </c>
      <c r="B74" s="85" t="s">
        <v>143</v>
      </c>
      <c r="C74" s="85" t="s">
        <v>144</v>
      </c>
      <c r="D74" s="98" t="str">
        <f t="shared" si="1"/>
        <v/>
      </c>
      <c r="E74" s="89">
        <f>IF(Options!$D$24 = 1, MAX(F74, G74),
IF(Options!$D$25 = 1, AVERAGE(F74,G74),
IF(Options!$D$26 = 1, IFERROR(GEOMEAN(F74, G74), MAX(F74, G74)))))</f>
        <v>0</v>
      </c>
      <c r="F74" s="89" cm="1">
        <f t="array" ref="F74">IF(Options!$D$18=1, IFERROR(MAX(IF($I$199:$R$199=1,(I74:R74),"")),
     MAX(IF($I$199:$R$199=2,(I74:R74),""))),
IF(Options!$D$19=1, IFERROR(AVERAGE(IF($I$199:$R$199=1,I74:R74,"")),
     AVERAGE(IF($I$199:$R$199=2,(I74:R74),""))),
IF(Options!$D$20=1, IFERROR(IF(OR(IF(ISNUMBER(I74:R74),IF(I$199:R$199 = 1,I74:R74, ""), "")=0), 0, GEOMEAN(IF(ISNUMBER(I74:R74),IF(I$199:R$199 = 1,I74:R74, ""), ""))),
   IF(OR(IF(ISNUMBER(I74:R74),IF(I$199:R$199 = 2,I74:R74, ""), "")=0), 0, GEOMEAN(IF(ISNUMBER(I74:R74),IF(I$199:R$199 = 2,I74:R74, ""), "")))))))</f>
        <v>0</v>
      </c>
      <c r="G74" s="89" cm="1">
        <f t="array" ref="G74">IF(Options!$D$18=1, IFERROR(MAX(IF($I$200:$R$200=1,(I74:R74),"")),
     MAX(IF($I$200:$R$200=2,(I74:R74),""))),
IF(Options!$D$19=1, IFERROR(AVERAGE(IF($I$200:$R$200=1,(I74:R74),"")),
     AVERAGE(IF($I$200:$R$200=2,(I74:R74),""))),
IF(Options!$D$20=1, IFERROR(IF(OR(IF(ISNUMBER(I74:R74),IF(I$200:R$200 = 1,I74:R74, ""), "")=0), 0, GEOMEAN(IF(ISNUMBER(I74:R74),IF(I$200:R$200 = 1,I74:R74, ""), ""))),
   IF(OR(IF(ISNUMBER(I74:R74),IF(I$200:R$200 = 2,I74:R74, ""), "")=0), 0, GEOMEAN(IF(ISNUMBER(I74:R74),IF(I$200:R$200 = 2,I74:R74, ""), "")))))))</f>
        <v>0</v>
      </c>
      <c r="H74" s="142" t="s">
        <v>144</v>
      </c>
      <c r="I74" s="89">
        <v>0</v>
      </c>
      <c r="J74" s="89">
        <v>0</v>
      </c>
      <c r="K74" s="89">
        <v>0</v>
      </c>
      <c r="L74" s="89" t="s">
        <v>473</v>
      </c>
      <c r="M74" s="86"/>
      <c r="N74" s="36"/>
      <c r="O74" s="144"/>
      <c r="P74" s="144"/>
      <c r="Q74" s="144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</row>
    <row r="75" spans="1:28" x14ac:dyDescent="0.2">
      <c r="A75" s="85">
        <v>70</v>
      </c>
      <c r="B75" s="85" t="s">
        <v>145</v>
      </c>
      <c r="C75" s="85" t="s">
        <v>146</v>
      </c>
      <c r="D75" s="98" t="str">
        <f t="shared" si="1"/>
        <v/>
      </c>
      <c r="E75" s="89">
        <f>IF(Options!$D$24 = 1, MAX(F75, G75),
IF(Options!$D$25 = 1, AVERAGE(F75,G75),
IF(Options!$D$26 = 1, IFERROR(GEOMEAN(F75, G75), MAX(F75, G75)))))</f>
        <v>0</v>
      </c>
      <c r="F75" s="89" cm="1">
        <f t="array" ref="F75">IF(Options!$D$18=1, IFERROR(MAX(IF($I$199:$R$199=1,(I75:R75),"")),
     MAX(IF($I$199:$R$199=2,(I75:R75),""))),
IF(Options!$D$19=1, IFERROR(AVERAGE(IF($I$199:$R$199=1,I75:R75,"")),
     AVERAGE(IF($I$199:$R$199=2,(I75:R75),""))),
IF(Options!$D$20=1, IFERROR(IF(OR(IF(ISNUMBER(I75:R75),IF(I$199:R$199 = 1,I75:R75, ""), "")=0), 0, GEOMEAN(IF(ISNUMBER(I75:R75),IF(I$199:R$199 = 1,I75:R75, ""), ""))),
   IF(OR(IF(ISNUMBER(I75:R75),IF(I$199:R$199 = 2,I75:R75, ""), "")=0), 0, GEOMEAN(IF(ISNUMBER(I75:R75),IF(I$199:R$199 = 2,I75:R75, ""), "")))))))</f>
        <v>0</v>
      </c>
      <c r="G75" s="89" cm="1">
        <f t="array" ref="G75">IF(Options!$D$18=1, IFERROR(MAX(IF($I$200:$R$200=1,(I75:R75),"")),
     MAX(IF($I$200:$R$200=2,(I75:R75),""))),
IF(Options!$D$19=1, IFERROR(AVERAGE(IF($I$200:$R$200=1,(I75:R75),"")),
     AVERAGE(IF($I$200:$R$200=2,(I75:R75),""))),
IF(Options!$D$20=1, IFERROR(IF(OR(IF(ISNUMBER(I75:R75),IF(I$200:R$200 = 1,I75:R75, ""), "")=0), 0, GEOMEAN(IF(ISNUMBER(I75:R75),IF(I$200:R$200 = 1,I75:R75, ""), ""))),
   IF(OR(IF(ISNUMBER(I75:R75),IF(I$200:R$200 = 2,I75:R75, ""), "")=0), 0, GEOMEAN(IF(ISNUMBER(I75:R75),IF(I$200:R$200 = 2,I75:R75, ""), "")))))))</f>
        <v>0</v>
      </c>
      <c r="H75" s="142" t="s">
        <v>146</v>
      </c>
      <c r="I75" s="89">
        <v>0</v>
      </c>
      <c r="J75" s="89">
        <v>0</v>
      </c>
      <c r="K75" s="89">
        <v>0</v>
      </c>
      <c r="L75" s="89" t="s">
        <v>473</v>
      </c>
      <c r="M75" s="86"/>
      <c r="N75" s="36"/>
      <c r="O75" s="144"/>
      <c r="P75" s="144"/>
      <c r="Q75" s="144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</row>
    <row r="76" spans="1:28" x14ac:dyDescent="0.2">
      <c r="A76" s="85">
        <v>71</v>
      </c>
      <c r="B76" s="85" t="s">
        <v>147</v>
      </c>
      <c r="C76" s="85" t="s">
        <v>148</v>
      </c>
      <c r="D76" s="98" t="str">
        <f t="shared" si="1"/>
        <v/>
      </c>
      <c r="E76" s="89">
        <f>IF(Options!$D$24 = 1, MAX(F76, G76),
IF(Options!$D$25 = 1, AVERAGE(F76,G76),
IF(Options!$D$26 = 1, IFERROR(GEOMEAN(F76, G76), MAX(F76, G76)))))</f>
        <v>0</v>
      </c>
      <c r="F76" s="89" cm="1">
        <f t="array" ref="F76">IF(Options!$D$18=1, IFERROR(MAX(IF($I$199:$R$199=1,(I76:R76),"")),
     MAX(IF($I$199:$R$199=2,(I76:R76),""))),
IF(Options!$D$19=1, IFERROR(AVERAGE(IF($I$199:$R$199=1,I76:R76,"")),
     AVERAGE(IF($I$199:$R$199=2,(I76:R76),""))),
IF(Options!$D$20=1, IFERROR(IF(OR(IF(ISNUMBER(I76:R76),IF(I$199:R$199 = 1,I76:R76, ""), "")=0), 0, GEOMEAN(IF(ISNUMBER(I76:R76),IF(I$199:R$199 = 1,I76:R76, ""), ""))),
   IF(OR(IF(ISNUMBER(I76:R76),IF(I$199:R$199 = 2,I76:R76, ""), "")=0), 0, GEOMEAN(IF(ISNUMBER(I76:R76),IF(I$199:R$199 = 2,I76:R76, ""), "")))))))</f>
        <v>0</v>
      </c>
      <c r="G76" s="89" cm="1">
        <f t="array" ref="G76">IF(Options!$D$18=1, IFERROR(MAX(IF($I$200:$R$200=1,(I76:R76),"")),
     MAX(IF($I$200:$R$200=2,(I76:R76),""))),
IF(Options!$D$19=1, IFERROR(AVERAGE(IF($I$200:$R$200=1,(I76:R76),"")),
     AVERAGE(IF($I$200:$R$200=2,(I76:R76),""))),
IF(Options!$D$20=1, IFERROR(IF(OR(IF(ISNUMBER(I76:R76),IF(I$200:R$200 = 1,I76:R76, ""), "")=0), 0, GEOMEAN(IF(ISNUMBER(I76:R76),IF(I$200:R$200 = 1,I76:R76, ""), ""))),
   IF(OR(IF(ISNUMBER(I76:R76),IF(I$200:R$200 = 2,I76:R76, ""), "")=0), 0, GEOMEAN(IF(ISNUMBER(I76:R76),IF(I$200:R$200 = 2,I76:R76, ""), "")))))))</f>
        <v>0</v>
      </c>
      <c r="H76" s="142" t="s">
        <v>148</v>
      </c>
      <c r="I76" s="89">
        <v>0</v>
      </c>
      <c r="J76" s="89">
        <v>0</v>
      </c>
      <c r="K76" s="89">
        <v>0</v>
      </c>
      <c r="L76" s="89">
        <v>0</v>
      </c>
      <c r="M76" s="86"/>
      <c r="N76" s="36"/>
      <c r="O76" s="144"/>
      <c r="P76" s="144"/>
      <c r="Q76" s="144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</row>
    <row r="77" spans="1:28" x14ac:dyDescent="0.2">
      <c r="A77" s="85">
        <v>72</v>
      </c>
      <c r="B77" s="85" t="s">
        <v>149</v>
      </c>
      <c r="C77" s="85" t="s">
        <v>150</v>
      </c>
      <c r="D77" s="98" t="str">
        <f t="shared" si="1"/>
        <v/>
      </c>
      <c r="E77" s="89">
        <f>IF(Options!$D$24 = 1, MAX(F77, G77),
IF(Options!$D$25 = 1, AVERAGE(F77,G77),
IF(Options!$D$26 = 1, IFERROR(GEOMEAN(F77, G77), MAX(F77, G77)))))</f>
        <v>10</v>
      </c>
      <c r="F77" s="89" cm="1">
        <f t="array" ref="F77">IF(Options!$D$18=1, IFERROR(MAX(IF($I$199:$R$199=1,(I77:R77),"")),
     MAX(IF($I$199:$R$199=2,(I77:R77),""))),
IF(Options!$D$19=1, IFERROR(AVERAGE(IF($I$199:$R$199=1,I77:R77,"")),
     AVERAGE(IF($I$199:$R$199=2,(I77:R77),""))),
IF(Options!$D$20=1, IFERROR(IF(OR(IF(ISNUMBER(I77:R77),IF(I$199:R$199 = 1,I77:R77, ""), "")=0), 0, GEOMEAN(IF(ISNUMBER(I77:R77),IF(I$199:R$199 = 1,I77:R77, ""), ""))),
   IF(OR(IF(ISNUMBER(I77:R77),IF(I$199:R$199 = 2,I77:R77, ""), "")=0), 0, GEOMEAN(IF(ISNUMBER(I77:R77),IF(I$199:R$199 = 2,I77:R77, ""), "")))))))</f>
        <v>0</v>
      </c>
      <c r="G77" s="89" cm="1">
        <f t="array" ref="G77">IF(Options!$D$18=1, IFERROR(MAX(IF($I$200:$R$200=1,(I77:R77),"")),
     MAX(IF($I$200:$R$200=2,(I77:R77),""))),
IF(Options!$D$19=1, IFERROR(AVERAGE(IF($I$200:$R$200=1,(I77:R77),"")),
     AVERAGE(IF($I$200:$R$200=2,(I77:R77),""))),
IF(Options!$D$20=1, IFERROR(IF(OR(IF(ISNUMBER(I77:R77),IF(I$200:R$200 = 1,I77:R77, ""), "")=0), 0, GEOMEAN(IF(ISNUMBER(I77:R77),IF(I$200:R$200 = 1,I77:R77, ""), ""))),
   IF(OR(IF(ISNUMBER(I77:R77),IF(I$200:R$200 = 2,I77:R77, ""), "")=0), 0, GEOMEAN(IF(ISNUMBER(I77:R77),IF(I$200:R$200 = 2,I77:R77, ""), "")))))))</f>
        <v>10</v>
      </c>
      <c r="H77" s="142" t="s">
        <v>150</v>
      </c>
      <c r="I77" s="89">
        <v>0</v>
      </c>
      <c r="J77" s="89">
        <v>0</v>
      </c>
      <c r="K77" s="89">
        <v>10</v>
      </c>
      <c r="L77" s="89">
        <v>0</v>
      </c>
      <c r="M77" s="86"/>
      <c r="N77" s="36"/>
      <c r="O77" s="144"/>
      <c r="P77" s="144"/>
      <c r="Q77" s="144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</row>
    <row r="78" spans="1:28" x14ac:dyDescent="0.2">
      <c r="A78" s="85">
        <v>73</v>
      </c>
      <c r="B78" s="85" t="s">
        <v>151</v>
      </c>
      <c r="C78" s="85" t="s">
        <v>152</v>
      </c>
      <c r="D78" s="98" t="str">
        <f t="shared" si="1"/>
        <v/>
      </c>
      <c r="E78" s="89">
        <f>IF(Options!$D$24 = 1, MAX(F78, G78),
IF(Options!$D$25 = 1, AVERAGE(F78,G78),
IF(Options!$D$26 = 1, IFERROR(GEOMEAN(F78, G78), MAX(F78, G78)))))</f>
        <v>0</v>
      </c>
      <c r="F78" s="89" cm="1">
        <f t="array" ref="F78">IF(Options!$D$18=1, IFERROR(MAX(IF($I$199:$R$199=1,(I78:R78),"")),
     MAX(IF($I$199:$R$199=2,(I78:R78),""))),
IF(Options!$D$19=1, IFERROR(AVERAGE(IF($I$199:$R$199=1,I78:R78,"")),
     AVERAGE(IF($I$199:$R$199=2,(I78:R78),""))),
IF(Options!$D$20=1, IFERROR(IF(OR(IF(ISNUMBER(I78:R78),IF(I$199:R$199 = 1,I78:R78, ""), "")=0), 0, GEOMEAN(IF(ISNUMBER(I78:R78),IF(I$199:R$199 = 1,I78:R78, ""), ""))),
   IF(OR(IF(ISNUMBER(I78:R78),IF(I$199:R$199 = 2,I78:R78, ""), "")=0), 0, GEOMEAN(IF(ISNUMBER(I78:R78),IF(I$199:R$199 = 2,I78:R78, ""), "")))))))</f>
        <v>0</v>
      </c>
      <c r="G78" s="89" cm="1">
        <f t="array" ref="G78">IF(Options!$D$18=1, IFERROR(MAX(IF($I$200:$R$200=1,(I78:R78),"")),
     MAX(IF($I$200:$R$200=2,(I78:R78),""))),
IF(Options!$D$19=1, IFERROR(AVERAGE(IF($I$200:$R$200=1,(I78:R78),"")),
     AVERAGE(IF($I$200:$R$200=2,(I78:R78),""))),
IF(Options!$D$20=1, IFERROR(IF(OR(IF(ISNUMBER(I78:R78),IF(I$200:R$200 = 1,I78:R78, ""), "")=0), 0, GEOMEAN(IF(ISNUMBER(I78:R78),IF(I$200:R$200 = 1,I78:R78, ""), ""))),
   IF(OR(IF(ISNUMBER(I78:R78),IF(I$200:R$200 = 2,I78:R78, ""), "")=0), 0, GEOMEAN(IF(ISNUMBER(I78:R78),IF(I$200:R$200 = 2,I78:R78, ""), "")))))))</f>
        <v>0</v>
      </c>
      <c r="H78" s="142" t="s">
        <v>152</v>
      </c>
      <c r="I78" s="89">
        <v>0</v>
      </c>
      <c r="J78" s="89">
        <v>0</v>
      </c>
      <c r="K78" s="89">
        <v>0</v>
      </c>
      <c r="L78" s="89">
        <v>0</v>
      </c>
      <c r="M78" s="86"/>
      <c r="N78" s="36"/>
      <c r="O78" s="144"/>
      <c r="P78" s="144"/>
      <c r="Q78" s="144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</row>
    <row r="79" spans="1:28" x14ac:dyDescent="0.2">
      <c r="A79" s="85">
        <v>74</v>
      </c>
      <c r="B79" s="85" t="s">
        <v>153</v>
      </c>
      <c r="C79" s="85" t="s">
        <v>154</v>
      </c>
      <c r="D79" s="98" t="str">
        <f t="shared" si="1"/>
        <v/>
      </c>
      <c r="E79" s="89">
        <f>IF(Options!$D$24 = 1, MAX(F79, G79),
IF(Options!$D$25 = 1, AVERAGE(F79,G79),
IF(Options!$D$26 = 1, IFERROR(GEOMEAN(F79, G79), MAX(F79, G79)))))</f>
        <v>3.8170657101108829</v>
      </c>
      <c r="F79" s="89" cm="1">
        <f t="array" ref="F79">IF(Options!$D$18=1, IFERROR(MAX(IF($I$199:$R$199=1,(I79:R79),"")),
     MAX(IF($I$199:$R$199=2,(I79:R79),""))),
IF(Options!$D$19=1, IFERROR(AVERAGE(IF($I$199:$R$199=1,I79:R79,"")),
     AVERAGE(IF($I$199:$R$199=2,(I79:R79),""))),
IF(Options!$D$20=1, IFERROR(IF(OR(IF(ISNUMBER(I79:R79),IF(I$199:R$199 = 1,I79:R79, ""), "")=0), 0, GEOMEAN(IF(ISNUMBER(I79:R79),IF(I$199:R$199 = 1,I79:R79, ""), ""))),
   IF(OR(IF(ISNUMBER(I79:R79),IF(I$199:R$199 = 2,I79:R79, ""), "")=0), 0, GEOMEAN(IF(ISNUMBER(I79:R79),IF(I$199:R$199 = 2,I79:R79, ""), "")))))))</f>
        <v>10</v>
      </c>
      <c r="G79" s="89" cm="1">
        <f t="array" ref="G79">IF(Options!$D$18=1, IFERROR(MAX(IF($I$200:$R$200=1,(I79:R79),"")),
     MAX(IF($I$200:$R$200=2,(I79:R79),""))),
IF(Options!$D$19=1, IFERROR(AVERAGE(IF($I$200:$R$200=1,(I79:R79),"")),
     AVERAGE(IF($I$200:$R$200=2,(I79:R79),""))),
IF(Options!$D$20=1, IFERROR(IF(OR(IF(ISNUMBER(I79:R79),IF(I$200:R$200 = 1,I79:R79, ""), "")=0), 0, GEOMEAN(IF(ISNUMBER(I79:R79),IF(I$200:R$200 = 1,I79:R79, ""), ""))),
   IF(OR(IF(ISNUMBER(I79:R79),IF(I$200:R$200 = 2,I79:R79, ""), "")=0), 0, GEOMEAN(IF(ISNUMBER(I79:R79),IF(I$200:R$200 = 2,I79:R79, ""), "")))))))</f>
        <v>1.45699906353043</v>
      </c>
      <c r="H79" s="142" t="s">
        <v>154</v>
      </c>
      <c r="I79" s="89">
        <v>10</v>
      </c>
      <c r="J79" s="89">
        <v>0</v>
      </c>
      <c r="K79" s="89">
        <v>0</v>
      </c>
      <c r="L79" s="89">
        <v>1.45699906353043</v>
      </c>
      <c r="M79" s="86"/>
      <c r="N79" s="36"/>
      <c r="O79" s="144"/>
      <c r="P79" s="144"/>
      <c r="Q79" s="144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</row>
    <row r="80" spans="1:28" x14ac:dyDescent="0.2">
      <c r="A80" s="85">
        <v>75</v>
      </c>
      <c r="B80" s="85" t="s">
        <v>155</v>
      </c>
      <c r="C80" s="85" t="s">
        <v>156</v>
      </c>
      <c r="D80" s="98" t="str">
        <f t="shared" si="1"/>
        <v/>
      </c>
      <c r="E80" s="89">
        <f>IF(Options!$D$24 = 1, MAX(F80, G80),
IF(Options!$D$25 = 1, AVERAGE(F80,G80),
IF(Options!$D$26 = 1, IFERROR(GEOMEAN(F80, G80), MAX(F80, G80)))))</f>
        <v>0</v>
      </c>
      <c r="F80" s="89" cm="1">
        <f t="array" ref="F80">IF(Options!$D$18=1, IFERROR(MAX(IF($I$199:$R$199=1,(I80:R80),"")),
     MAX(IF($I$199:$R$199=2,(I80:R80),""))),
IF(Options!$D$19=1, IFERROR(AVERAGE(IF($I$199:$R$199=1,I80:R80,"")),
     AVERAGE(IF($I$199:$R$199=2,(I80:R80),""))),
IF(Options!$D$20=1, IFERROR(IF(OR(IF(ISNUMBER(I80:R80),IF(I$199:R$199 = 1,I80:R80, ""), "")=0), 0, GEOMEAN(IF(ISNUMBER(I80:R80),IF(I$199:R$199 = 1,I80:R80, ""), ""))),
   IF(OR(IF(ISNUMBER(I80:R80),IF(I$199:R$199 = 2,I80:R80, ""), "")=0), 0, GEOMEAN(IF(ISNUMBER(I80:R80),IF(I$199:R$199 = 2,I80:R80, ""), "")))))))</f>
        <v>0</v>
      </c>
      <c r="G80" s="89" cm="1">
        <f t="array" ref="G80">IF(Options!$D$18=1, IFERROR(MAX(IF($I$200:$R$200=1,(I80:R80),"")),
     MAX(IF($I$200:$R$200=2,(I80:R80),""))),
IF(Options!$D$19=1, IFERROR(AVERAGE(IF($I$200:$R$200=1,(I80:R80),"")),
     AVERAGE(IF($I$200:$R$200=2,(I80:R80),""))),
IF(Options!$D$20=1, IFERROR(IF(OR(IF(ISNUMBER(I80:R80),IF(I$200:R$200 = 1,I80:R80, ""), "")=0), 0, GEOMEAN(IF(ISNUMBER(I80:R80),IF(I$200:R$200 = 1,I80:R80, ""), ""))),
   IF(OR(IF(ISNUMBER(I80:R80),IF(I$200:R$200 = 2,I80:R80, ""), "")=0), 0, GEOMEAN(IF(ISNUMBER(I80:R80),IF(I$200:R$200 = 2,I80:R80, ""), "")))))))</f>
        <v>0</v>
      </c>
      <c r="H80" s="142" t="s">
        <v>156</v>
      </c>
      <c r="I80" s="89">
        <v>0</v>
      </c>
      <c r="J80" s="89">
        <v>0</v>
      </c>
      <c r="K80" s="89">
        <v>0</v>
      </c>
      <c r="L80" s="89">
        <v>0</v>
      </c>
      <c r="M80" s="86"/>
      <c r="N80" s="36"/>
      <c r="O80" s="144"/>
      <c r="P80" s="144"/>
      <c r="Q80" s="144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</row>
    <row r="81" spans="1:28" x14ac:dyDescent="0.2">
      <c r="A81" s="85">
        <v>76</v>
      </c>
      <c r="B81" s="85" t="s">
        <v>157</v>
      </c>
      <c r="C81" s="85" t="s">
        <v>158</v>
      </c>
      <c r="D81" s="98" t="str">
        <f t="shared" si="1"/>
        <v/>
      </c>
      <c r="E81" s="89">
        <f>IF(Options!$D$24 = 1, MAX(F81, G81),
IF(Options!$D$25 = 1, AVERAGE(F81,G81),
IF(Options!$D$26 = 1, IFERROR(GEOMEAN(F81, G81), MAX(F81, G81)))))</f>
        <v>4.1482658430484003</v>
      </c>
      <c r="F81" s="89" cm="1">
        <f t="array" ref="F81">IF(Options!$D$18=1, IFERROR(MAX(IF($I$199:$R$199=1,(I81:R81),"")),
     MAX(IF($I$199:$R$199=2,(I81:R81),""))),
IF(Options!$D$19=1, IFERROR(AVERAGE(IF($I$199:$R$199=1,I81:R81,"")),
     AVERAGE(IF($I$199:$R$199=2,(I81:R81),""))),
IF(Options!$D$20=1, IFERROR(IF(OR(IF(ISNUMBER(I81:R81),IF(I$199:R$199 = 1,I81:R81, ""), "")=0), 0, GEOMEAN(IF(ISNUMBER(I81:R81),IF(I$199:R$199 = 1,I81:R81, ""), ""))),
   IF(OR(IF(ISNUMBER(I81:R81),IF(I$199:R$199 = 2,I81:R81, ""), "")=0), 0, GEOMEAN(IF(ISNUMBER(I81:R81),IF(I$199:R$199 = 2,I81:R81, ""), "")))))))</f>
        <v>0</v>
      </c>
      <c r="G81" s="89" cm="1">
        <f t="array" ref="G81">IF(Options!$D$18=1, IFERROR(MAX(IF($I$200:$R$200=1,(I81:R81),"")),
     MAX(IF($I$200:$R$200=2,(I81:R81),""))),
IF(Options!$D$19=1, IFERROR(AVERAGE(IF($I$200:$R$200=1,(I81:R81),"")),
     AVERAGE(IF($I$200:$R$200=2,(I81:R81),""))),
IF(Options!$D$20=1, IFERROR(IF(OR(IF(ISNUMBER(I81:R81),IF(I$200:R$200 = 1,I81:R81, ""), "")=0), 0, GEOMEAN(IF(ISNUMBER(I81:R81),IF(I$200:R$200 = 1,I81:R81, ""), ""))),
   IF(OR(IF(ISNUMBER(I81:R81),IF(I$200:R$200 = 2,I81:R81, ""), "")=0), 0, GEOMEAN(IF(ISNUMBER(I81:R81),IF(I$200:R$200 = 2,I81:R81, ""), "")))))))</f>
        <v>4.1482658430484003</v>
      </c>
      <c r="H81" s="142" t="s">
        <v>158</v>
      </c>
      <c r="I81" s="89">
        <v>0</v>
      </c>
      <c r="J81" s="89">
        <v>0</v>
      </c>
      <c r="K81" s="89">
        <v>0</v>
      </c>
      <c r="L81" s="89">
        <v>4.1482658430484003</v>
      </c>
      <c r="M81" s="86"/>
      <c r="N81" s="36"/>
      <c r="O81" s="144"/>
      <c r="P81" s="144"/>
      <c r="Q81" s="144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</row>
    <row r="82" spans="1:28" x14ac:dyDescent="0.2">
      <c r="A82" s="85">
        <v>77</v>
      </c>
      <c r="B82" s="85" t="s">
        <v>159</v>
      </c>
      <c r="C82" s="85" t="s">
        <v>160</v>
      </c>
      <c r="D82" s="98" t="str">
        <f t="shared" si="1"/>
        <v/>
      </c>
      <c r="E82" s="89">
        <f>IF(Options!$D$24 = 1, MAX(F82, G82),
IF(Options!$D$25 = 1, AVERAGE(F82,G82),
IF(Options!$D$26 = 1, IFERROR(GEOMEAN(F82, G82), MAX(F82, G82)))))</f>
        <v>0</v>
      </c>
      <c r="F82" s="89" cm="1">
        <f t="array" ref="F82">IF(Options!$D$18=1, IFERROR(MAX(IF($I$199:$R$199=1,(I82:R82),"")),
     MAX(IF($I$199:$R$199=2,(I82:R82),""))),
IF(Options!$D$19=1, IFERROR(AVERAGE(IF($I$199:$R$199=1,I82:R82,"")),
     AVERAGE(IF($I$199:$R$199=2,(I82:R82),""))),
IF(Options!$D$20=1, IFERROR(IF(OR(IF(ISNUMBER(I82:R82),IF(I$199:R$199 = 1,I82:R82, ""), "")=0), 0, GEOMEAN(IF(ISNUMBER(I82:R82),IF(I$199:R$199 = 1,I82:R82, ""), ""))),
   IF(OR(IF(ISNUMBER(I82:R82),IF(I$199:R$199 = 2,I82:R82, ""), "")=0), 0, GEOMEAN(IF(ISNUMBER(I82:R82),IF(I$199:R$199 = 2,I82:R82, ""), "")))))))</f>
        <v>0</v>
      </c>
      <c r="G82" s="89" cm="1">
        <f t="array" ref="G82">IF(Options!$D$18=1, IFERROR(MAX(IF($I$200:$R$200=1,(I82:R82),"")),
     MAX(IF($I$200:$R$200=2,(I82:R82),""))),
IF(Options!$D$19=1, IFERROR(AVERAGE(IF($I$200:$R$200=1,(I82:R82),"")),
     AVERAGE(IF($I$200:$R$200=2,(I82:R82),""))),
IF(Options!$D$20=1, IFERROR(IF(OR(IF(ISNUMBER(I82:R82),IF(I$200:R$200 = 1,I82:R82, ""), "")=0), 0, GEOMEAN(IF(ISNUMBER(I82:R82),IF(I$200:R$200 = 1,I82:R82, ""), ""))),
   IF(OR(IF(ISNUMBER(I82:R82),IF(I$200:R$200 = 2,I82:R82, ""), "")=0), 0, GEOMEAN(IF(ISNUMBER(I82:R82),IF(I$200:R$200 = 2,I82:R82, ""), "")))))))</f>
        <v>0</v>
      </c>
      <c r="H82" s="142" t="s">
        <v>160</v>
      </c>
      <c r="I82" s="89">
        <v>0</v>
      </c>
      <c r="J82" s="89">
        <v>0</v>
      </c>
      <c r="K82" s="89">
        <v>0</v>
      </c>
      <c r="L82" s="89">
        <v>0</v>
      </c>
      <c r="M82" s="86"/>
      <c r="N82" s="36"/>
      <c r="O82" s="144"/>
      <c r="P82" s="144"/>
      <c r="Q82" s="144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</row>
    <row r="83" spans="1:28" x14ac:dyDescent="0.2">
      <c r="A83" s="85">
        <v>78</v>
      </c>
      <c r="B83" s="85" t="s">
        <v>161</v>
      </c>
      <c r="C83" s="85" t="s">
        <v>162</v>
      </c>
      <c r="D83" s="98" t="str">
        <f t="shared" si="1"/>
        <v/>
      </c>
      <c r="E83" s="89">
        <f>IF(Options!$D$24 = 1, MAX(F83, G83),
IF(Options!$D$25 = 1, AVERAGE(F83,G83),
IF(Options!$D$26 = 1, IFERROR(GEOMEAN(F83, G83), MAX(F83, G83)))))</f>
        <v>0</v>
      </c>
      <c r="F83" s="89" cm="1">
        <f t="array" ref="F83">IF(Options!$D$18=1, IFERROR(MAX(IF($I$199:$R$199=1,(I83:R83),"")),
     MAX(IF($I$199:$R$199=2,(I83:R83),""))),
IF(Options!$D$19=1, IFERROR(AVERAGE(IF($I$199:$R$199=1,I83:R83,"")),
     AVERAGE(IF($I$199:$R$199=2,(I83:R83),""))),
IF(Options!$D$20=1, IFERROR(IF(OR(IF(ISNUMBER(I83:R83),IF(I$199:R$199 = 1,I83:R83, ""), "")=0), 0, GEOMEAN(IF(ISNUMBER(I83:R83),IF(I$199:R$199 = 1,I83:R83, ""), ""))),
   IF(OR(IF(ISNUMBER(I83:R83),IF(I$199:R$199 = 2,I83:R83, ""), "")=0), 0, GEOMEAN(IF(ISNUMBER(I83:R83),IF(I$199:R$199 = 2,I83:R83, ""), "")))))))</f>
        <v>0</v>
      </c>
      <c r="G83" s="89" cm="1">
        <f t="array" ref="G83">IF(Options!$D$18=1, IFERROR(MAX(IF($I$200:$R$200=1,(I83:R83),"")),
     MAX(IF($I$200:$R$200=2,(I83:R83),""))),
IF(Options!$D$19=1, IFERROR(AVERAGE(IF($I$200:$R$200=1,(I83:R83),"")),
     AVERAGE(IF($I$200:$R$200=2,(I83:R83),""))),
IF(Options!$D$20=1, IFERROR(IF(OR(IF(ISNUMBER(I83:R83),IF(I$200:R$200 = 1,I83:R83, ""), "")=0), 0, GEOMEAN(IF(ISNUMBER(I83:R83),IF(I$200:R$200 = 1,I83:R83, ""), ""))),
   IF(OR(IF(ISNUMBER(I83:R83),IF(I$200:R$200 = 2,I83:R83, ""), "")=0), 0, GEOMEAN(IF(ISNUMBER(I83:R83),IF(I$200:R$200 = 2,I83:R83, ""), "")))))))</f>
        <v>0</v>
      </c>
      <c r="H83" s="142" t="s">
        <v>162</v>
      </c>
      <c r="I83" s="89">
        <v>0</v>
      </c>
      <c r="J83" s="89">
        <v>0</v>
      </c>
      <c r="K83" s="89" t="s">
        <v>473</v>
      </c>
      <c r="L83" s="89" t="s">
        <v>473</v>
      </c>
      <c r="M83" s="86"/>
      <c r="N83" s="36"/>
      <c r="O83" s="144"/>
      <c r="P83" s="144"/>
      <c r="Q83" s="144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</row>
    <row r="84" spans="1:28" x14ac:dyDescent="0.2">
      <c r="A84" s="85">
        <v>79</v>
      </c>
      <c r="B84" s="85" t="s">
        <v>163</v>
      </c>
      <c r="C84" s="85" t="s">
        <v>164</v>
      </c>
      <c r="D84" s="98" t="str">
        <f t="shared" si="1"/>
        <v/>
      </c>
      <c r="E84" s="89">
        <f>IF(Options!$D$24 = 1, MAX(F84, G84),
IF(Options!$D$25 = 1, AVERAGE(F84,G84),
IF(Options!$D$26 = 1, IFERROR(GEOMEAN(F84, G84), MAX(F84, G84)))))</f>
        <v>0</v>
      </c>
      <c r="F84" s="89" cm="1">
        <f t="array" ref="F84">IF(Options!$D$18=1, IFERROR(MAX(IF($I$199:$R$199=1,(I84:R84),"")),
     MAX(IF($I$199:$R$199=2,(I84:R84),""))),
IF(Options!$D$19=1, IFERROR(AVERAGE(IF($I$199:$R$199=1,I84:R84,"")),
     AVERAGE(IF($I$199:$R$199=2,(I84:R84),""))),
IF(Options!$D$20=1, IFERROR(IF(OR(IF(ISNUMBER(I84:R84),IF(I$199:R$199 = 1,I84:R84, ""), "")=0), 0, GEOMEAN(IF(ISNUMBER(I84:R84),IF(I$199:R$199 = 1,I84:R84, ""), ""))),
   IF(OR(IF(ISNUMBER(I84:R84),IF(I$199:R$199 = 2,I84:R84, ""), "")=0), 0, GEOMEAN(IF(ISNUMBER(I84:R84),IF(I$199:R$199 = 2,I84:R84, ""), "")))))))</f>
        <v>0</v>
      </c>
      <c r="G84" s="89" cm="1">
        <f t="array" ref="G84">IF(Options!$D$18=1, IFERROR(MAX(IF($I$200:$R$200=1,(I84:R84),"")),
     MAX(IF($I$200:$R$200=2,(I84:R84),""))),
IF(Options!$D$19=1, IFERROR(AVERAGE(IF($I$200:$R$200=1,(I84:R84),"")),
     AVERAGE(IF($I$200:$R$200=2,(I84:R84),""))),
IF(Options!$D$20=1, IFERROR(IF(OR(IF(ISNUMBER(I84:R84),IF(I$200:R$200 = 1,I84:R84, ""), "")=0), 0, GEOMEAN(IF(ISNUMBER(I84:R84),IF(I$200:R$200 = 1,I84:R84, ""), ""))),
   IF(OR(IF(ISNUMBER(I84:R84),IF(I$200:R$200 = 2,I84:R84, ""), "")=0), 0, GEOMEAN(IF(ISNUMBER(I84:R84),IF(I$200:R$200 = 2,I84:R84, ""), "")))))))</f>
        <v>0</v>
      </c>
      <c r="H84" s="142" t="s">
        <v>164</v>
      </c>
      <c r="I84" s="89">
        <v>0</v>
      </c>
      <c r="J84" s="89">
        <v>0</v>
      </c>
      <c r="K84" s="89">
        <v>0</v>
      </c>
      <c r="L84" s="89">
        <v>0</v>
      </c>
      <c r="M84" s="86"/>
      <c r="N84" s="36"/>
      <c r="O84" s="144"/>
      <c r="P84" s="144"/>
      <c r="Q84" s="144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</row>
    <row r="85" spans="1:28" x14ac:dyDescent="0.2">
      <c r="A85" s="85">
        <v>80</v>
      </c>
      <c r="B85" s="85" t="s">
        <v>165</v>
      </c>
      <c r="C85" s="85" t="s">
        <v>166</v>
      </c>
      <c r="D85" s="98" t="str">
        <f t="shared" si="1"/>
        <v/>
      </c>
      <c r="E85" s="89">
        <f>IF(Options!$D$24 = 1, MAX(F85, G85),
IF(Options!$D$25 = 1, AVERAGE(F85,G85),
IF(Options!$D$26 = 1, IFERROR(GEOMEAN(F85, G85), MAX(F85, G85)))))</f>
        <v>10</v>
      </c>
      <c r="F85" s="89" cm="1">
        <f t="array" ref="F85">IF(Options!$D$18=1, IFERROR(MAX(IF($I$199:$R$199=1,(I85:R85),"")),
     MAX(IF($I$199:$R$199=2,(I85:R85),""))),
IF(Options!$D$19=1, IFERROR(AVERAGE(IF($I$199:$R$199=1,I85:R85,"")),
     AVERAGE(IF($I$199:$R$199=2,(I85:R85),""))),
IF(Options!$D$20=1, IFERROR(IF(OR(IF(ISNUMBER(I85:R85),IF(I$199:R$199 = 1,I85:R85, ""), "")=0), 0, GEOMEAN(IF(ISNUMBER(I85:R85),IF(I$199:R$199 = 1,I85:R85, ""), ""))),
   IF(OR(IF(ISNUMBER(I85:R85),IF(I$199:R$199 = 2,I85:R85, ""), "")=0), 0, GEOMEAN(IF(ISNUMBER(I85:R85),IF(I$199:R$199 = 2,I85:R85, ""), "")))))))</f>
        <v>10</v>
      </c>
      <c r="G85" s="89" cm="1">
        <f t="array" ref="G85">IF(Options!$D$18=1, IFERROR(MAX(IF($I$200:$R$200=1,(I85:R85),"")),
     MAX(IF($I$200:$R$200=2,(I85:R85),""))),
IF(Options!$D$19=1, IFERROR(AVERAGE(IF($I$200:$R$200=1,(I85:R85),"")),
     AVERAGE(IF($I$200:$R$200=2,(I85:R85),""))),
IF(Options!$D$20=1, IFERROR(IF(OR(IF(ISNUMBER(I85:R85),IF(I$200:R$200 = 1,I85:R85, ""), "")=0), 0, GEOMEAN(IF(ISNUMBER(I85:R85),IF(I$200:R$200 = 1,I85:R85, ""), ""))),
   IF(OR(IF(ISNUMBER(I85:R85),IF(I$200:R$200 = 2,I85:R85, ""), "")=0), 0, GEOMEAN(IF(ISNUMBER(I85:R85),IF(I$200:R$200 = 2,I85:R85, ""), "")))))))</f>
        <v>10</v>
      </c>
      <c r="H85" s="142" t="s">
        <v>166</v>
      </c>
      <c r="I85" s="89">
        <v>10</v>
      </c>
      <c r="J85" s="89">
        <v>10</v>
      </c>
      <c r="K85" s="89">
        <v>0</v>
      </c>
      <c r="L85" s="89">
        <v>0</v>
      </c>
      <c r="M85" s="86"/>
      <c r="N85" s="36"/>
      <c r="O85" s="144"/>
      <c r="P85" s="144"/>
      <c r="Q85" s="144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</row>
    <row r="86" spans="1:28" x14ac:dyDescent="0.2">
      <c r="A86" s="85">
        <v>81</v>
      </c>
      <c r="B86" s="85" t="s">
        <v>167</v>
      </c>
      <c r="C86" s="85" t="s">
        <v>168</v>
      </c>
      <c r="D86" s="98" t="str">
        <f t="shared" si="1"/>
        <v/>
      </c>
      <c r="E86" s="89">
        <f>IF(Options!$D$24 = 1, MAX(F86, G86),
IF(Options!$D$25 = 1, AVERAGE(F86,G86),
IF(Options!$D$26 = 1, IFERROR(GEOMEAN(F86, G86), MAX(F86, G86)))))</f>
        <v>0</v>
      </c>
      <c r="F86" s="89" cm="1">
        <f t="array" ref="F86">IF(Options!$D$18=1, IFERROR(MAX(IF($I$199:$R$199=1,(I86:R86),"")),
     MAX(IF($I$199:$R$199=2,(I86:R86),""))),
IF(Options!$D$19=1, IFERROR(AVERAGE(IF($I$199:$R$199=1,I86:R86,"")),
     AVERAGE(IF($I$199:$R$199=2,(I86:R86),""))),
IF(Options!$D$20=1, IFERROR(IF(OR(IF(ISNUMBER(I86:R86),IF(I$199:R$199 = 1,I86:R86, ""), "")=0), 0, GEOMEAN(IF(ISNUMBER(I86:R86),IF(I$199:R$199 = 1,I86:R86, ""), ""))),
   IF(OR(IF(ISNUMBER(I86:R86),IF(I$199:R$199 = 2,I86:R86, ""), "")=0), 0, GEOMEAN(IF(ISNUMBER(I86:R86),IF(I$199:R$199 = 2,I86:R86, ""), "")))))))</f>
        <v>0</v>
      </c>
      <c r="G86" s="89" cm="1">
        <f t="array" ref="G86">IF(Options!$D$18=1, IFERROR(MAX(IF($I$200:$R$200=1,(I86:R86),"")),
     MAX(IF($I$200:$R$200=2,(I86:R86),""))),
IF(Options!$D$19=1, IFERROR(AVERAGE(IF($I$200:$R$200=1,(I86:R86),"")),
     AVERAGE(IF($I$200:$R$200=2,(I86:R86),""))),
IF(Options!$D$20=1, IFERROR(IF(OR(IF(ISNUMBER(I86:R86),IF(I$200:R$200 = 1,I86:R86, ""), "")=0), 0, GEOMEAN(IF(ISNUMBER(I86:R86),IF(I$200:R$200 = 1,I86:R86, ""), ""))),
   IF(OR(IF(ISNUMBER(I86:R86),IF(I$200:R$200 = 2,I86:R86, ""), "")=0), 0, GEOMEAN(IF(ISNUMBER(I86:R86),IF(I$200:R$200 = 2,I86:R86, ""), "")))))))</f>
        <v>0</v>
      </c>
      <c r="H86" s="142" t="s">
        <v>168</v>
      </c>
      <c r="I86" s="89">
        <v>0</v>
      </c>
      <c r="J86" s="89">
        <v>0</v>
      </c>
      <c r="K86" s="89">
        <v>0</v>
      </c>
      <c r="L86" s="89" t="s">
        <v>473</v>
      </c>
      <c r="M86" s="86"/>
      <c r="N86" s="36"/>
      <c r="O86" s="144"/>
      <c r="P86" s="144"/>
      <c r="Q86" s="144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</row>
    <row r="87" spans="1:28" x14ac:dyDescent="0.2">
      <c r="A87" s="85">
        <v>82</v>
      </c>
      <c r="B87" s="85" t="s">
        <v>169</v>
      </c>
      <c r="C87" s="85" t="s">
        <v>170</v>
      </c>
      <c r="D87" s="98" t="str">
        <f t="shared" si="1"/>
        <v/>
      </c>
      <c r="E87" s="89">
        <f>IF(Options!$D$24 = 1, MAX(F87, G87),
IF(Options!$D$25 = 1, AVERAGE(F87,G87),
IF(Options!$D$26 = 1, IFERROR(GEOMEAN(F87, G87), MAX(F87, G87)))))</f>
        <v>0</v>
      </c>
      <c r="F87" s="89" cm="1">
        <f t="array" ref="F87">IF(Options!$D$18=1, IFERROR(MAX(IF($I$199:$R$199=1,(I87:R87),"")),
     MAX(IF($I$199:$R$199=2,(I87:R87),""))),
IF(Options!$D$19=1, IFERROR(AVERAGE(IF($I$199:$R$199=1,I87:R87,"")),
     AVERAGE(IF($I$199:$R$199=2,(I87:R87),""))),
IF(Options!$D$20=1, IFERROR(IF(OR(IF(ISNUMBER(I87:R87),IF(I$199:R$199 = 1,I87:R87, ""), "")=0), 0, GEOMEAN(IF(ISNUMBER(I87:R87),IF(I$199:R$199 = 1,I87:R87, ""), ""))),
   IF(OR(IF(ISNUMBER(I87:R87),IF(I$199:R$199 = 2,I87:R87, ""), "")=0), 0, GEOMEAN(IF(ISNUMBER(I87:R87),IF(I$199:R$199 = 2,I87:R87, ""), "")))))))</f>
        <v>0</v>
      </c>
      <c r="G87" s="89" cm="1">
        <f t="array" ref="G87">IF(Options!$D$18=1, IFERROR(MAX(IF($I$200:$R$200=1,(I87:R87),"")),
     MAX(IF($I$200:$R$200=2,(I87:R87),""))),
IF(Options!$D$19=1, IFERROR(AVERAGE(IF($I$200:$R$200=1,(I87:R87),"")),
     AVERAGE(IF($I$200:$R$200=2,(I87:R87),""))),
IF(Options!$D$20=1, IFERROR(IF(OR(IF(ISNUMBER(I87:R87),IF(I$200:R$200 = 1,I87:R87, ""), "")=0), 0, GEOMEAN(IF(ISNUMBER(I87:R87),IF(I$200:R$200 = 1,I87:R87, ""), ""))),
   IF(OR(IF(ISNUMBER(I87:R87),IF(I$200:R$200 = 2,I87:R87, ""), "")=0), 0, GEOMEAN(IF(ISNUMBER(I87:R87),IF(I$200:R$200 = 2,I87:R87, ""), "")))))))</f>
        <v>0</v>
      </c>
      <c r="H87" s="142" t="s">
        <v>170</v>
      </c>
      <c r="I87" s="89">
        <v>0</v>
      </c>
      <c r="J87" s="89">
        <v>0</v>
      </c>
      <c r="K87" s="89">
        <v>0</v>
      </c>
      <c r="L87" s="89">
        <v>0</v>
      </c>
      <c r="M87" s="86"/>
      <c r="N87" s="36"/>
      <c r="O87" s="144"/>
      <c r="P87" s="144"/>
      <c r="Q87" s="144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</row>
    <row r="88" spans="1:28" x14ac:dyDescent="0.2">
      <c r="A88" s="85">
        <v>83</v>
      </c>
      <c r="B88" s="85" t="s">
        <v>171</v>
      </c>
      <c r="C88" s="85" t="s">
        <v>172</v>
      </c>
      <c r="D88" s="98" t="str">
        <f t="shared" si="1"/>
        <v/>
      </c>
      <c r="E88" s="89">
        <f>IF(Options!$D$24 = 1, MAX(F88, G88),
IF(Options!$D$25 = 1, AVERAGE(F88,G88),
IF(Options!$D$26 = 1, IFERROR(GEOMEAN(F88, G88), MAX(F88, G88)))))</f>
        <v>0</v>
      </c>
      <c r="F88" s="89" cm="1">
        <f t="array" ref="F88">IF(Options!$D$18=1, IFERROR(MAX(IF($I$199:$R$199=1,(I88:R88),"")),
     MAX(IF($I$199:$R$199=2,(I88:R88),""))),
IF(Options!$D$19=1, IFERROR(AVERAGE(IF($I$199:$R$199=1,I88:R88,"")),
     AVERAGE(IF($I$199:$R$199=2,(I88:R88),""))),
IF(Options!$D$20=1, IFERROR(IF(OR(IF(ISNUMBER(I88:R88),IF(I$199:R$199 = 1,I88:R88, ""), "")=0), 0, GEOMEAN(IF(ISNUMBER(I88:R88),IF(I$199:R$199 = 1,I88:R88, ""), ""))),
   IF(OR(IF(ISNUMBER(I88:R88),IF(I$199:R$199 = 2,I88:R88, ""), "")=0), 0, GEOMEAN(IF(ISNUMBER(I88:R88),IF(I$199:R$199 = 2,I88:R88, ""), "")))))))</f>
        <v>0</v>
      </c>
      <c r="G88" s="89" cm="1">
        <f t="array" ref="G88">IF(Options!$D$18=1, IFERROR(MAX(IF($I$200:$R$200=1,(I88:R88),"")),
     MAX(IF($I$200:$R$200=2,(I88:R88),""))),
IF(Options!$D$19=1, IFERROR(AVERAGE(IF($I$200:$R$200=1,(I88:R88),"")),
     AVERAGE(IF($I$200:$R$200=2,(I88:R88),""))),
IF(Options!$D$20=1, IFERROR(IF(OR(IF(ISNUMBER(I88:R88),IF(I$200:R$200 = 1,I88:R88, ""), "")=0), 0, GEOMEAN(IF(ISNUMBER(I88:R88),IF(I$200:R$200 = 1,I88:R88, ""), ""))),
   IF(OR(IF(ISNUMBER(I88:R88),IF(I$200:R$200 = 2,I88:R88, ""), "")=0), 0, GEOMEAN(IF(ISNUMBER(I88:R88),IF(I$200:R$200 = 2,I88:R88, ""), "")))))))</f>
        <v>0</v>
      </c>
      <c r="H88" s="142" t="s">
        <v>172</v>
      </c>
      <c r="I88" s="89">
        <v>0</v>
      </c>
      <c r="J88" s="89">
        <v>0</v>
      </c>
      <c r="K88" s="89">
        <v>0</v>
      </c>
      <c r="L88" s="89">
        <v>0</v>
      </c>
      <c r="M88" s="86"/>
      <c r="N88" s="36"/>
      <c r="O88" s="144"/>
      <c r="P88" s="144"/>
      <c r="Q88" s="144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</row>
    <row r="89" spans="1:28" x14ac:dyDescent="0.2">
      <c r="A89" s="85">
        <v>84</v>
      </c>
      <c r="B89" s="85" t="s">
        <v>173</v>
      </c>
      <c r="C89" s="85" t="s">
        <v>174</v>
      </c>
      <c r="D89" s="98" t="str">
        <f t="shared" si="1"/>
        <v/>
      </c>
      <c r="E89" s="89">
        <f>IF(Options!$D$24 = 1, MAX(F89, G89),
IF(Options!$D$25 = 1, AVERAGE(F89,G89),
IF(Options!$D$26 = 1, IFERROR(GEOMEAN(F89, G89), MAX(F89, G89)))))</f>
        <v>0</v>
      </c>
      <c r="F89" s="89" cm="1">
        <f t="array" ref="F89">IF(Options!$D$18=1, IFERROR(MAX(IF($I$199:$R$199=1,(I89:R89),"")),
     MAX(IF($I$199:$R$199=2,(I89:R89),""))),
IF(Options!$D$19=1, IFERROR(AVERAGE(IF($I$199:$R$199=1,I89:R89,"")),
     AVERAGE(IF($I$199:$R$199=2,(I89:R89),""))),
IF(Options!$D$20=1, IFERROR(IF(OR(IF(ISNUMBER(I89:R89),IF(I$199:R$199 = 1,I89:R89, ""), "")=0), 0, GEOMEAN(IF(ISNUMBER(I89:R89),IF(I$199:R$199 = 1,I89:R89, ""), ""))),
   IF(OR(IF(ISNUMBER(I89:R89),IF(I$199:R$199 = 2,I89:R89, ""), "")=0), 0, GEOMEAN(IF(ISNUMBER(I89:R89),IF(I$199:R$199 = 2,I89:R89, ""), "")))))))</f>
        <v>0</v>
      </c>
      <c r="G89" s="89" cm="1">
        <f t="array" ref="G89">IF(Options!$D$18=1, IFERROR(MAX(IF($I$200:$R$200=1,(I89:R89),"")),
     MAX(IF($I$200:$R$200=2,(I89:R89),""))),
IF(Options!$D$19=1, IFERROR(AVERAGE(IF($I$200:$R$200=1,(I89:R89),"")),
     AVERAGE(IF($I$200:$R$200=2,(I89:R89),""))),
IF(Options!$D$20=1, IFERROR(IF(OR(IF(ISNUMBER(I89:R89),IF(I$200:R$200 = 1,I89:R89, ""), "")=0), 0, GEOMEAN(IF(ISNUMBER(I89:R89),IF(I$200:R$200 = 1,I89:R89, ""), ""))),
   IF(OR(IF(ISNUMBER(I89:R89),IF(I$200:R$200 = 2,I89:R89, ""), "")=0), 0, GEOMEAN(IF(ISNUMBER(I89:R89),IF(I$200:R$200 = 2,I89:R89, ""), "")))))))</f>
        <v>0</v>
      </c>
      <c r="H89" s="142" t="s">
        <v>174</v>
      </c>
      <c r="I89" s="89">
        <v>0</v>
      </c>
      <c r="J89" s="89">
        <v>0</v>
      </c>
      <c r="K89" s="89">
        <v>0</v>
      </c>
      <c r="L89" s="89" t="s">
        <v>473</v>
      </c>
      <c r="M89" s="86"/>
      <c r="N89" s="36"/>
      <c r="O89" s="144"/>
      <c r="P89" s="144"/>
      <c r="Q89" s="144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</row>
    <row r="90" spans="1:28" x14ac:dyDescent="0.2">
      <c r="A90" s="85">
        <v>85</v>
      </c>
      <c r="B90" s="85" t="s">
        <v>175</v>
      </c>
      <c r="C90" s="85" t="s">
        <v>176</v>
      </c>
      <c r="D90" s="98" t="str">
        <f t="shared" si="1"/>
        <v/>
      </c>
      <c r="E90" s="89">
        <f>IF(Options!$D$24 = 1, MAX(F90, G90),
IF(Options!$D$25 = 1, AVERAGE(F90,G90),
IF(Options!$D$26 = 1, IFERROR(GEOMEAN(F90, G90), MAX(F90, G90)))))</f>
        <v>0</v>
      </c>
      <c r="F90" s="89" cm="1">
        <f t="array" ref="F90">IF(Options!$D$18=1, IFERROR(MAX(IF($I$199:$R$199=1,(I90:R90),"")),
     MAX(IF($I$199:$R$199=2,(I90:R90),""))),
IF(Options!$D$19=1, IFERROR(AVERAGE(IF($I$199:$R$199=1,I90:R90,"")),
     AVERAGE(IF($I$199:$R$199=2,(I90:R90),""))),
IF(Options!$D$20=1, IFERROR(IF(OR(IF(ISNUMBER(I90:R90),IF(I$199:R$199 = 1,I90:R90, ""), "")=0), 0, GEOMEAN(IF(ISNUMBER(I90:R90),IF(I$199:R$199 = 1,I90:R90, ""), ""))),
   IF(OR(IF(ISNUMBER(I90:R90),IF(I$199:R$199 = 2,I90:R90, ""), "")=0), 0, GEOMEAN(IF(ISNUMBER(I90:R90),IF(I$199:R$199 = 2,I90:R90, ""), "")))))))</f>
        <v>0</v>
      </c>
      <c r="G90" s="89" cm="1">
        <f t="array" ref="G90">IF(Options!$D$18=1, IFERROR(MAX(IF($I$200:$R$200=1,(I90:R90),"")),
     MAX(IF($I$200:$R$200=2,(I90:R90),""))),
IF(Options!$D$19=1, IFERROR(AVERAGE(IF($I$200:$R$200=1,(I90:R90),"")),
     AVERAGE(IF($I$200:$R$200=2,(I90:R90),""))),
IF(Options!$D$20=1, IFERROR(IF(OR(IF(ISNUMBER(I90:R90),IF(I$200:R$200 = 1,I90:R90, ""), "")=0), 0, GEOMEAN(IF(ISNUMBER(I90:R90),IF(I$200:R$200 = 1,I90:R90, ""), ""))),
   IF(OR(IF(ISNUMBER(I90:R90),IF(I$200:R$200 = 2,I90:R90, ""), "")=0), 0, GEOMEAN(IF(ISNUMBER(I90:R90),IF(I$200:R$200 = 2,I90:R90, ""), "")))))))</f>
        <v>0</v>
      </c>
      <c r="H90" s="142" t="s">
        <v>176</v>
      </c>
      <c r="I90" s="89">
        <v>0</v>
      </c>
      <c r="J90" s="89">
        <v>0</v>
      </c>
      <c r="K90" s="89">
        <v>0</v>
      </c>
      <c r="L90" s="89" t="s">
        <v>473</v>
      </c>
      <c r="M90" s="86"/>
      <c r="N90" s="36"/>
      <c r="O90" s="144"/>
      <c r="P90" s="144"/>
      <c r="Q90" s="144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</row>
    <row r="91" spans="1:28" x14ac:dyDescent="0.2">
      <c r="A91" s="85">
        <v>86</v>
      </c>
      <c r="B91" s="85" t="s">
        <v>177</v>
      </c>
      <c r="C91" s="85" t="s">
        <v>178</v>
      </c>
      <c r="D91" s="98" t="str">
        <f t="shared" si="1"/>
        <v/>
      </c>
      <c r="E91" s="89">
        <f>IF(Options!$D$24 = 1, MAX(F91, G91),
IF(Options!$D$25 = 1, AVERAGE(F91,G91),
IF(Options!$D$26 = 1, IFERROR(GEOMEAN(F91, G91), MAX(F91, G91)))))</f>
        <v>0</v>
      </c>
      <c r="F91" s="89" cm="1">
        <f t="array" ref="F91">IF(Options!$D$18=1, IFERROR(MAX(IF($I$199:$R$199=1,(I91:R91),"")),
     MAX(IF($I$199:$R$199=2,(I91:R91),""))),
IF(Options!$D$19=1, IFERROR(AVERAGE(IF($I$199:$R$199=1,I91:R91,"")),
     AVERAGE(IF($I$199:$R$199=2,(I91:R91),""))),
IF(Options!$D$20=1, IFERROR(IF(OR(IF(ISNUMBER(I91:R91),IF(I$199:R$199 = 1,I91:R91, ""), "")=0), 0, GEOMEAN(IF(ISNUMBER(I91:R91),IF(I$199:R$199 = 1,I91:R91, ""), ""))),
   IF(OR(IF(ISNUMBER(I91:R91),IF(I$199:R$199 = 2,I91:R91, ""), "")=0), 0, GEOMEAN(IF(ISNUMBER(I91:R91),IF(I$199:R$199 = 2,I91:R91, ""), "")))))))</f>
        <v>0</v>
      </c>
      <c r="G91" s="89" cm="1">
        <f t="array" ref="G91">IF(Options!$D$18=1, IFERROR(MAX(IF($I$200:$R$200=1,(I91:R91),"")),
     MAX(IF($I$200:$R$200=2,(I91:R91),""))),
IF(Options!$D$19=1, IFERROR(AVERAGE(IF($I$200:$R$200=1,(I91:R91),"")),
     AVERAGE(IF($I$200:$R$200=2,(I91:R91),""))),
IF(Options!$D$20=1, IFERROR(IF(OR(IF(ISNUMBER(I91:R91),IF(I$200:R$200 = 1,I91:R91, ""), "")=0), 0, GEOMEAN(IF(ISNUMBER(I91:R91),IF(I$200:R$200 = 1,I91:R91, ""), ""))),
   IF(OR(IF(ISNUMBER(I91:R91),IF(I$200:R$200 = 2,I91:R91, ""), "")=0), 0, GEOMEAN(IF(ISNUMBER(I91:R91),IF(I$200:R$200 = 2,I91:R91, ""), "")))))))</f>
        <v>0</v>
      </c>
      <c r="H91" s="142" t="s">
        <v>178</v>
      </c>
      <c r="I91" s="89">
        <v>0</v>
      </c>
      <c r="J91" s="89">
        <v>0</v>
      </c>
      <c r="K91" s="89">
        <v>0</v>
      </c>
      <c r="L91" s="89">
        <v>0</v>
      </c>
      <c r="M91" s="86"/>
      <c r="N91" s="36"/>
      <c r="O91" s="144"/>
      <c r="P91" s="144"/>
      <c r="Q91" s="144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</row>
    <row r="92" spans="1:28" x14ac:dyDescent="0.2">
      <c r="A92" s="85">
        <v>87</v>
      </c>
      <c r="B92" s="85" t="s">
        <v>179</v>
      </c>
      <c r="C92" s="85" t="s">
        <v>180</v>
      </c>
      <c r="D92" s="98" t="str">
        <f t="shared" si="1"/>
        <v/>
      </c>
      <c r="E92" s="89">
        <f>IF(Options!$D$24 = 1, MAX(F92, G92),
IF(Options!$D$25 = 1, AVERAGE(F92,G92),
IF(Options!$D$26 = 1, IFERROR(GEOMEAN(F92, G92), MAX(F92, G92)))))</f>
        <v>0</v>
      </c>
      <c r="F92" s="89" cm="1">
        <f t="array" ref="F92">IF(Options!$D$18=1, IFERROR(MAX(IF($I$199:$R$199=1,(I92:R92),"")),
     MAX(IF($I$199:$R$199=2,(I92:R92),""))),
IF(Options!$D$19=1, IFERROR(AVERAGE(IF($I$199:$R$199=1,I92:R92,"")),
     AVERAGE(IF($I$199:$R$199=2,(I92:R92),""))),
IF(Options!$D$20=1, IFERROR(IF(OR(IF(ISNUMBER(I92:R92),IF(I$199:R$199 = 1,I92:R92, ""), "")=0), 0, GEOMEAN(IF(ISNUMBER(I92:R92),IF(I$199:R$199 = 1,I92:R92, ""), ""))),
   IF(OR(IF(ISNUMBER(I92:R92),IF(I$199:R$199 = 2,I92:R92, ""), "")=0), 0, GEOMEAN(IF(ISNUMBER(I92:R92),IF(I$199:R$199 = 2,I92:R92, ""), "")))))))</f>
        <v>0</v>
      </c>
      <c r="G92" s="89" cm="1">
        <f t="array" ref="G92">IF(Options!$D$18=1, IFERROR(MAX(IF($I$200:$R$200=1,(I92:R92),"")),
     MAX(IF($I$200:$R$200=2,(I92:R92),""))),
IF(Options!$D$19=1, IFERROR(AVERAGE(IF($I$200:$R$200=1,(I92:R92),"")),
     AVERAGE(IF($I$200:$R$200=2,(I92:R92),""))),
IF(Options!$D$20=1, IFERROR(IF(OR(IF(ISNUMBER(I92:R92),IF(I$200:R$200 = 1,I92:R92, ""), "")=0), 0, GEOMEAN(IF(ISNUMBER(I92:R92),IF(I$200:R$200 = 1,I92:R92, ""), ""))),
   IF(OR(IF(ISNUMBER(I92:R92),IF(I$200:R$200 = 2,I92:R92, ""), "")=0), 0, GEOMEAN(IF(ISNUMBER(I92:R92),IF(I$200:R$200 = 2,I92:R92, ""), "")))))))</f>
        <v>0</v>
      </c>
      <c r="H92" s="142" t="s">
        <v>180</v>
      </c>
      <c r="I92" s="89">
        <v>0</v>
      </c>
      <c r="J92" s="89">
        <v>0</v>
      </c>
      <c r="K92" s="89">
        <v>0</v>
      </c>
      <c r="L92" s="89">
        <v>0</v>
      </c>
      <c r="M92" s="86"/>
      <c r="N92" s="36"/>
      <c r="O92" s="144"/>
      <c r="P92" s="144"/>
      <c r="Q92" s="144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</row>
    <row r="93" spans="1:28" x14ac:dyDescent="0.2">
      <c r="A93" s="85">
        <v>88</v>
      </c>
      <c r="B93" s="85" t="s">
        <v>181</v>
      </c>
      <c r="C93" s="85" t="s">
        <v>182</v>
      </c>
      <c r="D93" s="98" t="str">
        <f t="shared" si="1"/>
        <v/>
      </c>
      <c r="E93" s="89">
        <f>IF(Options!$D$24 = 1, MAX(F93, G93),
IF(Options!$D$25 = 1, AVERAGE(F93,G93),
IF(Options!$D$26 = 1, IFERROR(GEOMEAN(F93, G93), MAX(F93, G93)))))</f>
        <v>0</v>
      </c>
      <c r="F93" s="89" cm="1">
        <f t="array" ref="F93">IF(Options!$D$18=1, IFERROR(MAX(IF($I$199:$R$199=1,(I93:R93),"")),
     MAX(IF($I$199:$R$199=2,(I93:R93),""))),
IF(Options!$D$19=1, IFERROR(AVERAGE(IF($I$199:$R$199=1,I93:R93,"")),
     AVERAGE(IF($I$199:$R$199=2,(I93:R93),""))),
IF(Options!$D$20=1, IFERROR(IF(OR(IF(ISNUMBER(I93:R93),IF(I$199:R$199 = 1,I93:R93, ""), "")=0), 0, GEOMEAN(IF(ISNUMBER(I93:R93),IF(I$199:R$199 = 1,I93:R93, ""), ""))),
   IF(OR(IF(ISNUMBER(I93:R93),IF(I$199:R$199 = 2,I93:R93, ""), "")=0), 0, GEOMEAN(IF(ISNUMBER(I93:R93),IF(I$199:R$199 = 2,I93:R93, ""), "")))))))</f>
        <v>0</v>
      </c>
      <c r="G93" s="89" cm="1">
        <f t="array" ref="G93">IF(Options!$D$18=1, IFERROR(MAX(IF($I$200:$R$200=1,(I93:R93),"")),
     MAX(IF($I$200:$R$200=2,(I93:R93),""))),
IF(Options!$D$19=1, IFERROR(AVERAGE(IF($I$200:$R$200=1,(I93:R93),"")),
     AVERAGE(IF($I$200:$R$200=2,(I93:R93),""))),
IF(Options!$D$20=1, IFERROR(IF(OR(IF(ISNUMBER(I93:R93),IF(I$200:R$200 = 1,I93:R93, ""), "")=0), 0, GEOMEAN(IF(ISNUMBER(I93:R93),IF(I$200:R$200 = 1,I93:R93, ""), ""))),
   IF(OR(IF(ISNUMBER(I93:R93),IF(I$200:R$200 = 2,I93:R93, ""), "")=0), 0, GEOMEAN(IF(ISNUMBER(I93:R93),IF(I$200:R$200 = 2,I93:R93, ""), "")))))))</f>
        <v>0</v>
      </c>
      <c r="H93" s="142" t="s">
        <v>182</v>
      </c>
      <c r="I93" s="89">
        <v>0</v>
      </c>
      <c r="J93" s="89">
        <v>0</v>
      </c>
      <c r="K93" s="89">
        <v>0</v>
      </c>
      <c r="L93" s="89" t="s">
        <v>473</v>
      </c>
      <c r="M93" s="86"/>
      <c r="N93" s="36"/>
      <c r="O93" s="144"/>
      <c r="P93" s="144"/>
      <c r="Q93" s="144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</row>
    <row r="94" spans="1:28" x14ac:dyDescent="0.2">
      <c r="A94" s="85">
        <v>89</v>
      </c>
      <c r="B94" s="85" t="s">
        <v>183</v>
      </c>
      <c r="C94" s="85" t="s">
        <v>184</v>
      </c>
      <c r="D94" s="98" t="str">
        <f t="shared" si="1"/>
        <v/>
      </c>
      <c r="E94" s="89">
        <f>IF(Options!$D$24 = 1, MAX(F94, G94),
IF(Options!$D$25 = 1, AVERAGE(F94,G94),
IF(Options!$D$26 = 1, IFERROR(GEOMEAN(F94, G94), MAX(F94, G94)))))</f>
        <v>0</v>
      </c>
      <c r="F94" s="89" cm="1">
        <f t="array" ref="F94">IF(Options!$D$18=1, IFERROR(MAX(IF($I$199:$R$199=1,(I94:R94),"")),
     MAX(IF($I$199:$R$199=2,(I94:R94),""))),
IF(Options!$D$19=1, IFERROR(AVERAGE(IF($I$199:$R$199=1,I94:R94,"")),
     AVERAGE(IF($I$199:$R$199=2,(I94:R94),""))),
IF(Options!$D$20=1, IFERROR(IF(OR(IF(ISNUMBER(I94:R94),IF(I$199:R$199 = 1,I94:R94, ""), "")=0), 0, GEOMEAN(IF(ISNUMBER(I94:R94),IF(I$199:R$199 = 1,I94:R94, ""), ""))),
   IF(OR(IF(ISNUMBER(I94:R94),IF(I$199:R$199 = 2,I94:R94, ""), "")=0), 0, GEOMEAN(IF(ISNUMBER(I94:R94),IF(I$199:R$199 = 2,I94:R94, ""), "")))))))</f>
        <v>0</v>
      </c>
      <c r="G94" s="89" cm="1">
        <f t="array" ref="G94">IF(Options!$D$18=1, IFERROR(MAX(IF($I$200:$R$200=1,(I94:R94),"")),
     MAX(IF($I$200:$R$200=2,(I94:R94),""))),
IF(Options!$D$19=1, IFERROR(AVERAGE(IF($I$200:$R$200=1,(I94:R94),"")),
     AVERAGE(IF($I$200:$R$200=2,(I94:R94),""))),
IF(Options!$D$20=1, IFERROR(IF(OR(IF(ISNUMBER(I94:R94),IF(I$200:R$200 = 1,I94:R94, ""), "")=0), 0, GEOMEAN(IF(ISNUMBER(I94:R94),IF(I$200:R$200 = 1,I94:R94, ""), ""))),
   IF(OR(IF(ISNUMBER(I94:R94),IF(I$200:R$200 = 2,I94:R94, ""), "")=0), 0, GEOMEAN(IF(ISNUMBER(I94:R94),IF(I$200:R$200 = 2,I94:R94, ""), "")))))))</f>
        <v>0</v>
      </c>
      <c r="H94" s="142" t="s">
        <v>184</v>
      </c>
      <c r="I94" s="89">
        <v>0</v>
      </c>
      <c r="J94" s="89">
        <v>0</v>
      </c>
      <c r="K94" s="89">
        <v>0</v>
      </c>
      <c r="L94" s="89">
        <v>0</v>
      </c>
      <c r="M94" s="86"/>
      <c r="N94" s="36"/>
      <c r="O94" s="144"/>
      <c r="P94" s="144"/>
      <c r="Q94" s="144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</row>
    <row r="95" spans="1:28" x14ac:dyDescent="0.2">
      <c r="A95" s="85">
        <v>90</v>
      </c>
      <c r="B95" s="85" t="s">
        <v>185</v>
      </c>
      <c r="C95" s="85" t="s">
        <v>186</v>
      </c>
      <c r="D95" s="98" t="str">
        <f t="shared" si="1"/>
        <v/>
      </c>
      <c r="E95" s="89">
        <f>IF(Options!$D$24 = 1, MAX(F95, G95),
IF(Options!$D$25 = 1, AVERAGE(F95,G95),
IF(Options!$D$26 = 1, IFERROR(GEOMEAN(F95, G95), MAX(F95, G95)))))</f>
        <v>0</v>
      </c>
      <c r="F95" s="89" cm="1">
        <f t="array" ref="F95">IF(Options!$D$18=1, IFERROR(MAX(IF($I$199:$R$199=1,(I95:R95),"")),
     MAX(IF($I$199:$R$199=2,(I95:R95),""))),
IF(Options!$D$19=1, IFERROR(AVERAGE(IF($I$199:$R$199=1,I95:R95,"")),
     AVERAGE(IF($I$199:$R$199=2,(I95:R95),""))),
IF(Options!$D$20=1, IFERROR(IF(OR(IF(ISNUMBER(I95:R95),IF(I$199:R$199 = 1,I95:R95, ""), "")=0), 0, GEOMEAN(IF(ISNUMBER(I95:R95),IF(I$199:R$199 = 1,I95:R95, ""), ""))),
   IF(OR(IF(ISNUMBER(I95:R95),IF(I$199:R$199 = 2,I95:R95, ""), "")=0), 0, GEOMEAN(IF(ISNUMBER(I95:R95),IF(I$199:R$199 = 2,I95:R95, ""), "")))))))</f>
        <v>0</v>
      </c>
      <c r="G95" s="89" cm="1">
        <f t="array" ref="G95">IF(Options!$D$18=1, IFERROR(MAX(IF($I$200:$R$200=1,(I95:R95),"")),
     MAX(IF($I$200:$R$200=2,(I95:R95),""))),
IF(Options!$D$19=1, IFERROR(AVERAGE(IF($I$200:$R$200=1,(I95:R95),"")),
     AVERAGE(IF($I$200:$R$200=2,(I95:R95),""))),
IF(Options!$D$20=1, IFERROR(IF(OR(IF(ISNUMBER(I95:R95),IF(I$200:R$200 = 1,I95:R95, ""), "")=0), 0, GEOMEAN(IF(ISNUMBER(I95:R95),IF(I$200:R$200 = 1,I95:R95, ""), ""))),
   IF(OR(IF(ISNUMBER(I95:R95),IF(I$200:R$200 = 2,I95:R95, ""), "")=0), 0, GEOMEAN(IF(ISNUMBER(I95:R95),IF(I$200:R$200 = 2,I95:R95, ""), "")))))))</f>
        <v>0</v>
      </c>
      <c r="H95" s="142" t="s">
        <v>186</v>
      </c>
      <c r="I95" s="89">
        <v>0</v>
      </c>
      <c r="J95" s="89">
        <v>0</v>
      </c>
      <c r="K95" s="89">
        <v>0</v>
      </c>
      <c r="L95" s="89" t="s">
        <v>473</v>
      </c>
      <c r="M95" s="86"/>
      <c r="N95" s="36"/>
      <c r="O95" s="144"/>
      <c r="P95" s="144"/>
      <c r="Q95" s="144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</row>
    <row r="96" spans="1:28" x14ac:dyDescent="0.2">
      <c r="A96" s="85">
        <v>91</v>
      </c>
      <c r="B96" s="85" t="s">
        <v>187</v>
      </c>
      <c r="C96" s="85" t="s">
        <v>188</v>
      </c>
      <c r="D96" s="98" t="str">
        <f t="shared" si="1"/>
        <v/>
      </c>
      <c r="E96" s="89">
        <f>IF(Options!$D$24 = 1, MAX(F96, G96),
IF(Options!$D$25 = 1, AVERAGE(F96,G96),
IF(Options!$D$26 = 1, IFERROR(GEOMEAN(F96, G96), MAX(F96, G96)))))</f>
        <v>10</v>
      </c>
      <c r="F96" s="89" cm="1">
        <f t="array" ref="F96">IF(Options!$D$18=1, IFERROR(MAX(IF($I$199:$R$199=1,(I96:R96),"")),
     MAX(IF($I$199:$R$199=2,(I96:R96),""))),
IF(Options!$D$19=1, IFERROR(AVERAGE(IF($I$199:$R$199=1,I96:R96,"")),
     AVERAGE(IF($I$199:$R$199=2,(I96:R96),""))),
IF(Options!$D$20=1, IFERROR(IF(OR(IF(ISNUMBER(I96:R96),IF(I$199:R$199 = 1,I96:R96, ""), "")=0), 0, GEOMEAN(IF(ISNUMBER(I96:R96),IF(I$199:R$199 = 1,I96:R96, ""), ""))),
   IF(OR(IF(ISNUMBER(I96:R96),IF(I$199:R$199 = 2,I96:R96, ""), "")=0), 0, GEOMEAN(IF(ISNUMBER(I96:R96),IF(I$199:R$199 = 2,I96:R96, ""), "")))))))</f>
        <v>10</v>
      </c>
      <c r="G96" s="89" cm="1">
        <f t="array" ref="G96">IF(Options!$D$18=1, IFERROR(MAX(IF($I$200:$R$200=1,(I96:R96),"")),
     MAX(IF($I$200:$R$200=2,(I96:R96),""))),
IF(Options!$D$19=1, IFERROR(AVERAGE(IF($I$200:$R$200=1,(I96:R96),"")),
     AVERAGE(IF($I$200:$R$200=2,(I96:R96),""))),
IF(Options!$D$20=1, IFERROR(IF(OR(IF(ISNUMBER(I96:R96),IF(I$200:R$200 = 1,I96:R96, ""), "")=0), 0, GEOMEAN(IF(ISNUMBER(I96:R96),IF(I$200:R$200 = 1,I96:R96, ""), ""))),
   IF(OR(IF(ISNUMBER(I96:R96),IF(I$200:R$200 = 2,I96:R96, ""), "")=0), 0, GEOMEAN(IF(ISNUMBER(I96:R96),IF(I$200:R$200 = 2,I96:R96, ""), "")))))))</f>
        <v>0</v>
      </c>
      <c r="H96" s="142" t="s">
        <v>188</v>
      </c>
      <c r="I96" s="89">
        <v>10</v>
      </c>
      <c r="J96" s="89">
        <v>0</v>
      </c>
      <c r="K96" s="89" t="s">
        <v>473</v>
      </c>
      <c r="L96" s="89" t="s">
        <v>473</v>
      </c>
      <c r="M96" s="86"/>
      <c r="N96" s="36"/>
      <c r="O96" s="144"/>
      <c r="P96" s="144"/>
      <c r="Q96" s="144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</row>
    <row r="97" spans="1:28" x14ac:dyDescent="0.2">
      <c r="A97" s="85">
        <v>92</v>
      </c>
      <c r="B97" s="85" t="s">
        <v>189</v>
      </c>
      <c r="C97" s="85" t="s">
        <v>190</v>
      </c>
      <c r="D97" s="98" t="str">
        <f t="shared" si="1"/>
        <v/>
      </c>
      <c r="E97" s="89">
        <f>IF(Options!$D$24 = 1, MAX(F97, G97),
IF(Options!$D$25 = 1, AVERAGE(F97,G97),
IF(Options!$D$26 = 1, IFERROR(GEOMEAN(F97, G97), MAX(F97, G97)))))</f>
        <v>0</v>
      </c>
      <c r="F97" s="89" cm="1">
        <f t="array" ref="F97">IF(Options!$D$18=1, IFERROR(MAX(IF($I$199:$R$199=1,(I97:R97),"")),
     MAX(IF($I$199:$R$199=2,(I97:R97),""))),
IF(Options!$D$19=1, IFERROR(AVERAGE(IF($I$199:$R$199=1,I97:R97,"")),
     AVERAGE(IF($I$199:$R$199=2,(I97:R97),""))),
IF(Options!$D$20=1, IFERROR(IF(OR(IF(ISNUMBER(I97:R97),IF(I$199:R$199 = 1,I97:R97, ""), "")=0), 0, GEOMEAN(IF(ISNUMBER(I97:R97),IF(I$199:R$199 = 1,I97:R97, ""), ""))),
   IF(OR(IF(ISNUMBER(I97:R97),IF(I$199:R$199 = 2,I97:R97, ""), "")=0), 0, GEOMEAN(IF(ISNUMBER(I97:R97),IF(I$199:R$199 = 2,I97:R97, ""), "")))))))</f>
        <v>0</v>
      </c>
      <c r="G97" s="89" cm="1">
        <f t="array" ref="G97">IF(Options!$D$18=1, IFERROR(MAX(IF($I$200:$R$200=1,(I97:R97),"")),
     MAX(IF($I$200:$R$200=2,(I97:R97),""))),
IF(Options!$D$19=1, IFERROR(AVERAGE(IF($I$200:$R$200=1,(I97:R97),"")),
     AVERAGE(IF($I$200:$R$200=2,(I97:R97),""))),
IF(Options!$D$20=1, IFERROR(IF(OR(IF(ISNUMBER(I97:R97),IF(I$200:R$200 = 1,I97:R97, ""), "")=0), 0, GEOMEAN(IF(ISNUMBER(I97:R97),IF(I$200:R$200 = 1,I97:R97, ""), ""))),
   IF(OR(IF(ISNUMBER(I97:R97),IF(I$200:R$200 = 2,I97:R97, ""), "")=0), 0, GEOMEAN(IF(ISNUMBER(I97:R97),IF(I$200:R$200 = 2,I97:R97, ""), "")))))))</f>
        <v>0</v>
      </c>
      <c r="H97" s="142" t="s">
        <v>190</v>
      </c>
      <c r="I97" s="89">
        <v>0</v>
      </c>
      <c r="J97" s="89">
        <v>0</v>
      </c>
      <c r="K97" s="89">
        <v>0</v>
      </c>
      <c r="L97" s="89" t="s">
        <v>473</v>
      </c>
      <c r="M97" s="86"/>
      <c r="N97" s="36"/>
      <c r="O97" s="144"/>
      <c r="P97" s="144"/>
      <c r="Q97" s="144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</row>
    <row r="98" spans="1:28" x14ac:dyDescent="0.2">
      <c r="A98" s="85">
        <v>93</v>
      </c>
      <c r="B98" s="85" t="s">
        <v>191</v>
      </c>
      <c r="C98" s="85" t="s">
        <v>192</v>
      </c>
      <c r="D98" s="98" t="str">
        <f t="shared" si="1"/>
        <v/>
      </c>
      <c r="E98" s="89">
        <f>IF(Options!$D$24 = 1, MAX(F98, G98),
IF(Options!$D$25 = 1, AVERAGE(F98,G98),
IF(Options!$D$26 = 1, IFERROR(GEOMEAN(F98, G98), MAX(F98, G98)))))</f>
        <v>0</v>
      </c>
      <c r="F98" s="89" cm="1">
        <f t="array" ref="F98">IF(Options!$D$18=1, IFERROR(MAX(IF($I$199:$R$199=1,(I98:R98),"")),
     MAX(IF($I$199:$R$199=2,(I98:R98),""))),
IF(Options!$D$19=1, IFERROR(AVERAGE(IF($I$199:$R$199=1,I98:R98,"")),
     AVERAGE(IF($I$199:$R$199=2,(I98:R98),""))),
IF(Options!$D$20=1, IFERROR(IF(OR(IF(ISNUMBER(I98:R98),IF(I$199:R$199 = 1,I98:R98, ""), "")=0), 0, GEOMEAN(IF(ISNUMBER(I98:R98),IF(I$199:R$199 = 1,I98:R98, ""), ""))),
   IF(OR(IF(ISNUMBER(I98:R98),IF(I$199:R$199 = 2,I98:R98, ""), "")=0), 0, GEOMEAN(IF(ISNUMBER(I98:R98),IF(I$199:R$199 = 2,I98:R98, ""), "")))))))</f>
        <v>0</v>
      </c>
      <c r="G98" s="89" cm="1">
        <f t="array" ref="G98">IF(Options!$D$18=1, IFERROR(MAX(IF($I$200:$R$200=1,(I98:R98),"")),
     MAX(IF($I$200:$R$200=2,(I98:R98),""))),
IF(Options!$D$19=1, IFERROR(AVERAGE(IF($I$200:$R$200=1,(I98:R98),"")),
     AVERAGE(IF($I$200:$R$200=2,(I98:R98),""))),
IF(Options!$D$20=1, IFERROR(IF(OR(IF(ISNUMBER(I98:R98),IF(I$200:R$200 = 1,I98:R98, ""), "")=0), 0, GEOMEAN(IF(ISNUMBER(I98:R98),IF(I$200:R$200 = 1,I98:R98, ""), ""))),
   IF(OR(IF(ISNUMBER(I98:R98),IF(I$200:R$200 = 2,I98:R98, ""), "")=0), 0, GEOMEAN(IF(ISNUMBER(I98:R98),IF(I$200:R$200 = 2,I98:R98, ""), "")))))))</f>
        <v>0</v>
      </c>
      <c r="H98" s="142" t="s">
        <v>192</v>
      </c>
      <c r="I98" s="89">
        <v>0</v>
      </c>
      <c r="J98" s="89">
        <v>0</v>
      </c>
      <c r="K98" s="89">
        <v>0</v>
      </c>
      <c r="L98" s="89">
        <v>0</v>
      </c>
      <c r="M98" s="86"/>
      <c r="N98" s="36"/>
      <c r="O98" s="144"/>
      <c r="P98" s="144"/>
      <c r="Q98" s="144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</row>
    <row r="99" spans="1:28" x14ac:dyDescent="0.2">
      <c r="A99" s="85">
        <v>94</v>
      </c>
      <c r="B99" s="85" t="s">
        <v>193</v>
      </c>
      <c r="C99" s="85" t="s">
        <v>194</v>
      </c>
      <c r="D99" s="98" t="str">
        <f t="shared" si="1"/>
        <v/>
      </c>
      <c r="E99" s="89">
        <f>IF(Options!$D$24 = 1, MAX(F99, G99),
IF(Options!$D$25 = 1, AVERAGE(F99,G99),
IF(Options!$D$26 = 1, IFERROR(GEOMEAN(F99, G99), MAX(F99, G99)))))</f>
        <v>0</v>
      </c>
      <c r="F99" s="89" cm="1">
        <f t="array" ref="F99">IF(Options!$D$18=1, IFERROR(MAX(IF($I$199:$R$199=1,(I99:R99),"")),
     MAX(IF($I$199:$R$199=2,(I99:R99),""))),
IF(Options!$D$19=1, IFERROR(AVERAGE(IF($I$199:$R$199=1,I99:R99,"")),
     AVERAGE(IF($I$199:$R$199=2,(I99:R99),""))),
IF(Options!$D$20=1, IFERROR(IF(OR(IF(ISNUMBER(I99:R99),IF(I$199:R$199 = 1,I99:R99, ""), "")=0), 0, GEOMEAN(IF(ISNUMBER(I99:R99),IF(I$199:R$199 = 1,I99:R99, ""), ""))),
   IF(OR(IF(ISNUMBER(I99:R99),IF(I$199:R$199 = 2,I99:R99, ""), "")=0), 0, GEOMEAN(IF(ISNUMBER(I99:R99),IF(I$199:R$199 = 2,I99:R99, ""), "")))))))</f>
        <v>0</v>
      </c>
      <c r="G99" s="89" cm="1">
        <f t="array" ref="G99">IF(Options!$D$18=1, IFERROR(MAX(IF($I$200:$R$200=1,(I99:R99),"")),
     MAX(IF($I$200:$R$200=2,(I99:R99),""))),
IF(Options!$D$19=1, IFERROR(AVERAGE(IF($I$200:$R$200=1,(I99:R99),"")),
     AVERAGE(IF($I$200:$R$200=2,(I99:R99),""))),
IF(Options!$D$20=1, IFERROR(IF(OR(IF(ISNUMBER(I99:R99),IF(I$200:R$200 = 1,I99:R99, ""), "")=0), 0, GEOMEAN(IF(ISNUMBER(I99:R99),IF(I$200:R$200 = 1,I99:R99, ""), ""))),
   IF(OR(IF(ISNUMBER(I99:R99),IF(I$200:R$200 = 2,I99:R99, ""), "")=0), 0, GEOMEAN(IF(ISNUMBER(I99:R99),IF(I$200:R$200 = 2,I99:R99, ""), "")))))))</f>
        <v>0</v>
      </c>
      <c r="H99" s="142" t="s">
        <v>194</v>
      </c>
      <c r="I99" s="89">
        <v>0</v>
      </c>
      <c r="J99" s="89">
        <v>0</v>
      </c>
      <c r="K99" s="89">
        <v>0</v>
      </c>
      <c r="L99" s="89" t="s">
        <v>473</v>
      </c>
      <c r="M99" s="86"/>
      <c r="N99" s="36"/>
      <c r="O99" s="144"/>
      <c r="P99" s="144"/>
      <c r="Q99" s="144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</row>
    <row r="100" spans="1:28" x14ac:dyDescent="0.2">
      <c r="A100" s="85">
        <v>95</v>
      </c>
      <c r="B100" s="85" t="s">
        <v>195</v>
      </c>
      <c r="C100" s="85" t="s">
        <v>196</v>
      </c>
      <c r="D100" s="98" t="str">
        <f t="shared" si="1"/>
        <v/>
      </c>
      <c r="E100" s="89">
        <f>IF(Options!$D$24 = 1, MAX(F100, G100),
IF(Options!$D$25 = 1, AVERAGE(F100,G100),
IF(Options!$D$26 = 1, IFERROR(GEOMEAN(F100, G100), MAX(F100, G100)))))</f>
        <v>10</v>
      </c>
      <c r="F100" s="89" cm="1">
        <f t="array" ref="F100">IF(Options!$D$18=1, IFERROR(MAX(IF($I$199:$R$199=1,(I100:R100),"")),
     MAX(IF($I$199:$R$199=2,(I100:R100),""))),
IF(Options!$D$19=1, IFERROR(AVERAGE(IF($I$199:$R$199=1,I100:R100,"")),
     AVERAGE(IF($I$199:$R$199=2,(I100:R100),""))),
IF(Options!$D$20=1, IFERROR(IF(OR(IF(ISNUMBER(I100:R100),IF(I$199:R$199 = 1,I100:R100, ""), "")=0), 0, GEOMEAN(IF(ISNUMBER(I100:R100),IF(I$199:R$199 = 1,I100:R100, ""), ""))),
   IF(OR(IF(ISNUMBER(I100:R100),IF(I$199:R$199 = 2,I100:R100, ""), "")=0), 0, GEOMEAN(IF(ISNUMBER(I100:R100),IF(I$199:R$199 = 2,I100:R100, ""), "")))))))</f>
        <v>10</v>
      </c>
      <c r="G100" s="89" cm="1">
        <f t="array" ref="G100">IF(Options!$D$18=1, IFERROR(MAX(IF($I$200:$R$200=1,(I100:R100),"")),
     MAX(IF($I$200:$R$200=2,(I100:R100),""))),
IF(Options!$D$19=1, IFERROR(AVERAGE(IF($I$200:$R$200=1,(I100:R100),"")),
     AVERAGE(IF($I$200:$R$200=2,(I100:R100),""))),
IF(Options!$D$20=1, IFERROR(IF(OR(IF(ISNUMBER(I100:R100),IF(I$200:R$200 = 1,I100:R100, ""), "")=0), 0, GEOMEAN(IF(ISNUMBER(I100:R100),IF(I$200:R$200 = 1,I100:R100, ""), ""))),
   IF(OR(IF(ISNUMBER(I100:R100),IF(I$200:R$200 = 2,I100:R100, ""), "")=0), 0, GEOMEAN(IF(ISNUMBER(I100:R100),IF(I$200:R$200 = 2,I100:R100, ""), "")))))))</f>
        <v>0</v>
      </c>
      <c r="H100" s="142" t="s">
        <v>196</v>
      </c>
      <c r="I100" s="89">
        <v>10</v>
      </c>
      <c r="J100" s="89">
        <v>0</v>
      </c>
      <c r="K100" s="89">
        <v>0</v>
      </c>
      <c r="L100" s="89" t="s">
        <v>473</v>
      </c>
      <c r="M100" s="86"/>
      <c r="N100" s="36"/>
      <c r="O100" s="144"/>
      <c r="P100" s="144"/>
      <c r="Q100" s="144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</row>
    <row r="101" spans="1:28" x14ac:dyDescent="0.2">
      <c r="A101" s="85">
        <v>96</v>
      </c>
      <c r="B101" s="85" t="s">
        <v>197</v>
      </c>
      <c r="C101" s="85" t="s">
        <v>198</v>
      </c>
      <c r="D101" s="98" t="str">
        <f t="shared" si="1"/>
        <v/>
      </c>
      <c r="E101" s="89">
        <f>IF(Options!$D$24 = 1, MAX(F101, G101),
IF(Options!$D$25 = 1, AVERAGE(F101,G101),
IF(Options!$D$26 = 1, IFERROR(GEOMEAN(F101, G101), MAX(F101, G101)))))</f>
        <v>8.6580578448470593</v>
      </c>
      <c r="F101" s="89" cm="1">
        <f t="array" ref="F101">IF(Options!$D$18=1, IFERROR(MAX(IF($I$199:$R$199=1,(I101:R101),"")),
     MAX(IF($I$199:$R$199=2,(I101:R101),""))),
IF(Options!$D$19=1, IFERROR(AVERAGE(IF($I$199:$R$199=1,I101:R101,"")),
     AVERAGE(IF($I$199:$R$199=2,(I101:R101),""))),
IF(Options!$D$20=1, IFERROR(IF(OR(IF(ISNUMBER(I101:R101),IF(I$199:R$199 = 1,I101:R101, ""), "")=0), 0, GEOMEAN(IF(ISNUMBER(I101:R101),IF(I$199:R$199 = 1,I101:R101, ""), ""))),
   IF(OR(IF(ISNUMBER(I101:R101),IF(I$199:R$199 = 2,I101:R101, ""), "")=0), 0, GEOMEAN(IF(ISNUMBER(I101:R101),IF(I$199:R$199 = 2,I101:R101, ""), "")))))))</f>
        <v>10</v>
      </c>
      <c r="G101" s="89" cm="1">
        <f t="array" ref="G101">IF(Options!$D$18=1, IFERROR(MAX(IF($I$200:$R$200=1,(I101:R101),"")),
     MAX(IF($I$200:$R$200=2,(I101:R101),""))),
IF(Options!$D$19=1, IFERROR(AVERAGE(IF($I$200:$R$200=1,(I101:R101),"")),
     AVERAGE(IF($I$200:$R$200=2,(I101:R101),""))),
IF(Options!$D$20=1, IFERROR(IF(OR(IF(ISNUMBER(I101:R101),IF(I$200:R$200 = 1,I101:R101, ""), "")=0), 0, GEOMEAN(IF(ISNUMBER(I101:R101),IF(I$200:R$200 = 1,I101:R101, ""), ""))),
   IF(OR(IF(ISNUMBER(I101:R101),IF(I$200:R$200 = 2,I101:R101, ""), "")=0), 0, GEOMEAN(IF(ISNUMBER(I101:R101),IF(I$200:R$200 = 2,I101:R101, ""), "")))))))</f>
        <v>7.4961965644717701</v>
      </c>
      <c r="H101" s="142" t="s">
        <v>198</v>
      </c>
      <c r="I101" s="89">
        <v>10</v>
      </c>
      <c r="J101" s="89">
        <v>0</v>
      </c>
      <c r="K101" s="89">
        <v>0</v>
      </c>
      <c r="L101" s="89">
        <v>7.4961965644717701</v>
      </c>
      <c r="M101" s="86"/>
      <c r="N101" s="36"/>
      <c r="O101" s="144"/>
      <c r="P101" s="144"/>
      <c r="Q101" s="144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</row>
    <row r="102" spans="1:28" x14ac:dyDescent="0.2">
      <c r="A102" s="85">
        <v>97</v>
      </c>
      <c r="B102" s="85" t="s">
        <v>199</v>
      </c>
      <c r="C102" s="85" t="s">
        <v>200</v>
      </c>
      <c r="D102" s="98" t="str">
        <f t="shared" si="1"/>
        <v/>
      </c>
      <c r="E102" s="89">
        <f>IF(Options!$D$24 = 1, MAX(F102, G102),
IF(Options!$D$25 = 1, AVERAGE(F102,G102),
IF(Options!$D$26 = 1, IFERROR(GEOMEAN(F102, G102), MAX(F102, G102)))))</f>
        <v>10</v>
      </c>
      <c r="F102" s="89" cm="1">
        <f t="array" ref="F102">IF(Options!$D$18=1, IFERROR(MAX(IF($I$199:$R$199=1,(I102:R102),"")),
     MAX(IF($I$199:$R$199=2,(I102:R102),""))),
IF(Options!$D$19=1, IFERROR(AVERAGE(IF($I$199:$R$199=1,I102:R102,"")),
     AVERAGE(IF($I$199:$R$199=2,(I102:R102),""))),
IF(Options!$D$20=1, IFERROR(IF(OR(IF(ISNUMBER(I102:R102),IF(I$199:R$199 = 1,I102:R102, ""), "")=0), 0, GEOMEAN(IF(ISNUMBER(I102:R102),IF(I$199:R$199 = 1,I102:R102, ""), ""))),
   IF(OR(IF(ISNUMBER(I102:R102),IF(I$199:R$199 = 2,I102:R102, ""), "")=0), 0, GEOMEAN(IF(ISNUMBER(I102:R102),IF(I$199:R$199 = 2,I102:R102, ""), "")))))))</f>
        <v>10</v>
      </c>
      <c r="G102" s="89" cm="1">
        <f t="array" ref="G102">IF(Options!$D$18=1, IFERROR(MAX(IF($I$200:$R$200=1,(I102:R102),"")),
     MAX(IF($I$200:$R$200=2,(I102:R102),""))),
IF(Options!$D$19=1, IFERROR(AVERAGE(IF($I$200:$R$200=1,(I102:R102),"")),
     AVERAGE(IF($I$200:$R$200=2,(I102:R102),""))),
IF(Options!$D$20=1, IFERROR(IF(OR(IF(ISNUMBER(I102:R102),IF(I$200:R$200 = 1,I102:R102, ""), "")=0), 0, GEOMEAN(IF(ISNUMBER(I102:R102),IF(I$200:R$200 = 1,I102:R102, ""), ""))),
   IF(OR(IF(ISNUMBER(I102:R102),IF(I$200:R$200 = 2,I102:R102, ""), "")=0), 0, GEOMEAN(IF(ISNUMBER(I102:R102),IF(I$200:R$200 = 2,I102:R102, ""), "")))))))</f>
        <v>0</v>
      </c>
      <c r="H102" s="142" t="s">
        <v>200</v>
      </c>
      <c r="I102" s="89">
        <v>10</v>
      </c>
      <c r="J102" s="89">
        <v>0</v>
      </c>
      <c r="K102" s="89">
        <v>0</v>
      </c>
      <c r="L102" s="89" t="s">
        <v>473</v>
      </c>
      <c r="M102" s="86"/>
      <c r="N102" s="36"/>
      <c r="O102" s="144"/>
      <c r="P102" s="144"/>
      <c r="Q102" s="144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</row>
    <row r="103" spans="1:28" x14ac:dyDescent="0.2">
      <c r="A103" s="85">
        <v>98</v>
      </c>
      <c r="B103" s="85" t="s">
        <v>201</v>
      </c>
      <c r="C103" s="85" t="s">
        <v>202</v>
      </c>
      <c r="D103" s="98" t="str">
        <f t="shared" si="1"/>
        <v/>
      </c>
      <c r="E103" s="89">
        <f>IF(Options!$D$24 = 1, MAX(F103, G103),
IF(Options!$D$25 = 1, AVERAGE(F103,G103),
IF(Options!$D$26 = 1, IFERROR(GEOMEAN(F103, G103), MAX(F103, G103)))))</f>
        <v>8.0142206048408919</v>
      </c>
      <c r="F103" s="89" cm="1">
        <f t="array" ref="F103">IF(Options!$D$18=1, IFERROR(MAX(IF($I$199:$R$199=1,(I103:R103),"")),
     MAX(IF($I$199:$R$199=2,(I103:R103),""))),
IF(Options!$D$19=1, IFERROR(AVERAGE(IF($I$199:$R$199=1,I103:R103,"")),
     AVERAGE(IF($I$199:$R$199=2,(I103:R103),""))),
IF(Options!$D$20=1, IFERROR(IF(OR(IF(ISNUMBER(I103:R103),IF(I$199:R$199 = 1,I103:R103, ""), "")=0), 0, GEOMEAN(IF(ISNUMBER(I103:R103),IF(I$199:R$199 = 1,I103:R103, ""), ""))),
   IF(OR(IF(ISNUMBER(I103:R103),IF(I$199:R$199 = 2,I103:R103, ""), "")=0), 0, GEOMEAN(IF(ISNUMBER(I103:R103),IF(I$199:R$199 = 2,I103:R103, ""), "")))))))</f>
        <v>10</v>
      </c>
      <c r="G103" s="89" cm="1">
        <f t="array" ref="G103">IF(Options!$D$18=1, IFERROR(MAX(IF($I$200:$R$200=1,(I103:R103),"")),
     MAX(IF($I$200:$R$200=2,(I103:R103),""))),
IF(Options!$D$19=1, IFERROR(AVERAGE(IF($I$200:$R$200=1,(I103:R103),"")),
     AVERAGE(IF($I$200:$R$200=2,(I103:R103),""))),
IF(Options!$D$20=1, IFERROR(IF(OR(IF(ISNUMBER(I103:R103),IF(I$200:R$200 = 1,I103:R103, ""), "")=0), 0, GEOMEAN(IF(ISNUMBER(I103:R103),IF(I$200:R$200 = 1,I103:R103, ""), ""))),
   IF(OR(IF(ISNUMBER(I103:R103),IF(I$200:R$200 = 2,I103:R103, ""), "")=0), 0, GEOMEAN(IF(ISNUMBER(I103:R103),IF(I$200:R$200 = 2,I103:R103, ""), "")))))))</f>
        <v>6.4227731903056302</v>
      </c>
      <c r="H103" s="142" t="s">
        <v>202</v>
      </c>
      <c r="I103" s="89">
        <v>10</v>
      </c>
      <c r="J103" s="89">
        <v>0</v>
      </c>
      <c r="K103" s="89">
        <v>6.4227731903056302</v>
      </c>
      <c r="L103" s="89" t="s">
        <v>473</v>
      </c>
      <c r="M103" s="86"/>
      <c r="N103" s="36"/>
      <c r="O103" s="144"/>
      <c r="P103" s="144"/>
      <c r="Q103" s="144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</row>
    <row r="104" spans="1:28" x14ac:dyDescent="0.2">
      <c r="A104" s="85">
        <v>99</v>
      </c>
      <c r="B104" s="85" t="s">
        <v>203</v>
      </c>
      <c r="C104" s="85" t="s">
        <v>204</v>
      </c>
      <c r="D104" s="98" t="str">
        <f t="shared" si="1"/>
        <v/>
      </c>
      <c r="E104" s="89">
        <f>IF(Options!$D$24 = 1, MAX(F104, G104),
IF(Options!$D$25 = 1, AVERAGE(F104,G104),
IF(Options!$D$26 = 1, IFERROR(GEOMEAN(F104, G104), MAX(F104, G104)))))</f>
        <v>0</v>
      </c>
      <c r="F104" s="89" cm="1">
        <f t="array" ref="F104">IF(Options!$D$18=1, IFERROR(MAX(IF($I$199:$R$199=1,(I104:R104),"")),
     MAX(IF($I$199:$R$199=2,(I104:R104),""))),
IF(Options!$D$19=1, IFERROR(AVERAGE(IF($I$199:$R$199=1,I104:R104,"")),
     AVERAGE(IF($I$199:$R$199=2,(I104:R104),""))),
IF(Options!$D$20=1, IFERROR(IF(OR(IF(ISNUMBER(I104:R104),IF(I$199:R$199 = 1,I104:R104, ""), "")=0), 0, GEOMEAN(IF(ISNUMBER(I104:R104),IF(I$199:R$199 = 1,I104:R104, ""), ""))),
   IF(OR(IF(ISNUMBER(I104:R104),IF(I$199:R$199 = 2,I104:R104, ""), "")=0), 0, GEOMEAN(IF(ISNUMBER(I104:R104),IF(I$199:R$199 = 2,I104:R104, ""), "")))))))</f>
        <v>0</v>
      </c>
      <c r="G104" s="89" cm="1">
        <f t="array" ref="G104">IF(Options!$D$18=1, IFERROR(MAX(IF($I$200:$R$200=1,(I104:R104),"")),
     MAX(IF($I$200:$R$200=2,(I104:R104),""))),
IF(Options!$D$19=1, IFERROR(AVERAGE(IF($I$200:$R$200=1,(I104:R104),"")),
     AVERAGE(IF($I$200:$R$200=2,(I104:R104),""))),
IF(Options!$D$20=1, IFERROR(IF(OR(IF(ISNUMBER(I104:R104),IF(I$200:R$200 = 1,I104:R104, ""), "")=0), 0, GEOMEAN(IF(ISNUMBER(I104:R104),IF(I$200:R$200 = 1,I104:R104, ""), ""))),
   IF(OR(IF(ISNUMBER(I104:R104),IF(I$200:R$200 = 2,I104:R104, ""), "")=0), 0, GEOMEAN(IF(ISNUMBER(I104:R104),IF(I$200:R$200 = 2,I104:R104, ""), "")))))))</f>
        <v>0</v>
      </c>
      <c r="H104" s="142" t="s">
        <v>204</v>
      </c>
      <c r="I104" s="89">
        <v>0</v>
      </c>
      <c r="J104" s="89">
        <v>0</v>
      </c>
      <c r="K104" s="89">
        <v>0</v>
      </c>
      <c r="L104" s="89" t="s">
        <v>473</v>
      </c>
      <c r="M104" s="86"/>
      <c r="N104" s="36"/>
      <c r="O104" s="144"/>
      <c r="P104" s="144"/>
      <c r="Q104" s="144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</row>
    <row r="105" spans="1:28" x14ac:dyDescent="0.2">
      <c r="A105" s="85">
        <v>100</v>
      </c>
      <c r="B105" s="85" t="s">
        <v>205</v>
      </c>
      <c r="C105" s="85" t="s">
        <v>206</v>
      </c>
      <c r="D105" s="98" t="str">
        <f t="shared" si="1"/>
        <v/>
      </c>
      <c r="E105" s="89">
        <f>IF(Options!$D$24 = 1, MAX(F105, G105),
IF(Options!$D$25 = 1, AVERAGE(F105,G105),
IF(Options!$D$26 = 1, IFERROR(GEOMEAN(F105, G105), MAX(F105, G105)))))</f>
        <v>0</v>
      </c>
      <c r="F105" s="89" cm="1">
        <f t="array" ref="F105">IF(Options!$D$18=1, IFERROR(MAX(IF($I$199:$R$199=1,(I105:R105),"")),
     MAX(IF($I$199:$R$199=2,(I105:R105),""))),
IF(Options!$D$19=1, IFERROR(AVERAGE(IF($I$199:$R$199=1,I105:R105,"")),
     AVERAGE(IF($I$199:$R$199=2,(I105:R105),""))),
IF(Options!$D$20=1, IFERROR(IF(OR(IF(ISNUMBER(I105:R105),IF(I$199:R$199 = 1,I105:R105, ""), "")=0), 0, GEOMEAN(IF(ISNUMBER(I105:R105),IF(I$199:R$199 = 1,I105:R105, ""), ""))),
   IF(OR(IF(ISNUMBER(I105:R105),IF(I$199:R$199 = 2,I105:R105, ""), "")=0), 0, GEOMEAN(IF(ISNUMBER(I105:R105),IF(I$199:R$199 = 2,I105:R105, ""), "")))))))</f>
        <v>0</v>
      </c>
      <c r="G105" s="89" cm="1">
        <f t="array" ref="G105">IF(Options!$D$18=1, IFERROR(MAX(IF($I$200:$R$200=1,(I105:R105),"")),
     MAX(IF($I$200:$R$200=2,(I105:R105),""))),
IF(Options!$D$19=1, IFERROR(AVERAGE(IF($I$200:$R$200=1,(I105:R105),"")),
     AVERAGE(IF($I$200:$R$200=2,(I105:R105),""))),
IF(Options!$D$20=1, IFERROR(IF(OR(IF(ISNUMBER(I105:R105),IF(I$200:R$200 = 1,I105:R105, ""), "")=0), 0, GEOMEAN(IF(ISNUMBER(I105:R105),IF(I$200:R$200 = 1,I105:R105, ""), ""))),
   IF(OR(IF(ISNUMBER(I105:R105),IF(I$200:R$200 = 2,I105:R105, ""), "")=0), 0, GEOMEAN(IF(ISNUMBER(I105:R105),IF(I$200:R$200 = 2,I105:R105, ""), "")))))))</f>
        <v>0</v>
      </c>
      <c r="H105" s="142" t="s">
        <v>206</v>
      </c>
      <c r="I105" s="89">
        <v>0</v>
      </c>
      <c r="J105" s="89">
        <v>0</v>
      </c>
      <c r="K105" s="89" t="s">
        <v>473</v>
      </c>
      <c r="L105" s="89" t="s">
        <v>473</v>
      </c>
      <c r="M105" s="86"/>
      <c r="N105" s="36"/>
      <c r="O105" s="144"/>
      <c r="P105" s="144"/>
      <c r="Q105" s="144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</row>
    <row r="106" spans="1:28" x14ac:dyDescent="0.2">
      <c r="A106" s="85">
        <v>101</v>
      </c>
      <c r="B106" s="85" t="s">
        <v>207</v>
      </c>
      <c r="C106" s="85" t="s">
        <v>208</v>
      </c>
      <c r="D106" s="98" t="str">
        <f t="shared" si="1"/>
        <v/>
      </c>
      <c r="E106" s="89">
        <f>IF(Options!$D$24 = 1, MAX(F106, G106),
IF(Options!$D$25 = 1, AVERAGE(F106,G106),
IF(Options!$D$26 = 1, IFERROR(GEOMEAN(F106, G106), MAX(F106, G106)))))</f>
        <v>0</v>
      </c>
      <c r="F106" s="89" cm="1">
        <f t="array" ref="F106">IF(Options!$D$18=1, IFERROR(MAX(IF($I$199:$R$199=1,(I106:R106),"")),
     MAX(IF($I$199:$R$199=2,(I106:R106),""))),
IF(Options!$D$19=1, IFERROR(AVERAGE(IF($I$199:$R$199=1,I106:R106,"")),
     AVERAGE(IF($I$199:$R$199=2,(I106:R106),""))),
IF(Options!$D$20=1, IFERROR(IF(OR(IF(ISNUMBER(I106:R106),IF(I$199:R$199 = 1,I106:R106, ""), "")=0), 0, GEOMEAN(IF(ISNUMBER(I106:R106),IF(I$199:R$199 = 1,I106:R106, ""), ""))),
   IF(OR(IF(ISNUMBER(I106:R106),IF(I$199:R$199 = 2,I106:R106, ""), "")=0), 0, GEOMEAN(IF(ISNUMBER(I106:R106),IF(I$199:R$199 = 2,I106:R106, ""), "")))))))</f>
        <v>0</v>
      </c>
      <c r="G106" s="89" cm="1">
        <f t="array" ref="G106">IF(Options!$D$18=1, IFERROR(MAX(IF($I$200:$R$200=1,(I106:R106),"")),
     MAX(IF($I$200:$R$200=2,(I106:R106),""))),
IF(Options!$D$19=1, IFERROR(AVERAGE(IF($I$200:$R$200=1,(I106:R106),"")),
     AVERAGE(IF($I$200:$R$200=2,(I106:R106),""))),
IF(Options!$D$20=1, IFERROR(IF(OR(IF(ISNUMBER(I106:R106),IF(I$200:R$200 = 1,I106:R106, ""), "")=0), 0, GEOMEAN(IF(ISNUMBER(I106:R106),IF(I$200:R$200 = 1,I106:R106, ""), ""))),
   IF(OR(IF(ISNUMBER(I106:R106),IF(I$200:R$200 = 2,I106:R106, ""), "")=0), 0, GEOMEAN(IF(ISNUMBER(I106:R106),IF(I$200:R$200 = 2,I106:R106, ""), "")))))))</f>
        <v>0</v>
      </c>
      <c r="H106" s="142" t="s">
        <v>208</v>
      </c>
      <c r="I106" s="89">
        <v>0</v>
      </c>
      <c r="J106" s="89">
        <v>0</v>
      </c>
      <c r="K106" s="89">
        <v>0</v>
      </c>
      <c r="L106" s="89">
        <v>0</v>
      </c>
      <c r="M106" s="86"/>
      <c r="N106" s="36"/>
      <c r="O106" s="144"/>
      <c r="P106" s="144"/>
      <c r="Q106" s="144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</row>
    <row r="107" spans="1:28" x14ac:dyDescent="0.2">
      <c r="A107" s="85">
        <v>102</v>
      </c>
      <c r="B107" s="85" t="s">
        <v>209</v>
      </c>
      <c r="C107" s="85" t="s">
        <v>210</v>
      </c>
      <c r="D107" s="98" t="str">
        <f t="shared" si="1"/>
        <v/>
      </c>
      <c r="E107" s="89">
        <f>IF(Options!$D$24 = 1, MAX(F107, G107),
IF(Options!$D$25 = 1, AVERAGE(F107,G107),
IF(Options!$D$26 = 1, IFERROR(GEOMEAN(F107, G107), MAX(F107, G107)))))</f>
        <v>0</v>
      </c>
      <c r="F107" s="89" cm="1">
        <f t="array" ref="F107">IF(Options!$D$18=1, IFERROR(MAX(IF($I$199:$R$199=1,(I107:R107),"")),
     MAX(IF($I$199:$R$199=2,(I107:R107),""))),
IF(Options!$D$19=1, IFERROR(AVERAGE(IF($I$199:$R$199=1,I107:R107,"")),
     AVERAGE(IF($I$199:$R$199=2,(I107:R107),""))),
IF(Options!$D$20=1, IFERROR(IF(OR(IF(ISNUMBER(I107:R107),IF(I$199:R$199 = 1,I107:R107, ""), "")=0), 0, GEOMEAN(IF(ISNUMBER(I107:R107),IF(I$199:R$199 = 1,I107:R107, ""), ""))),
   IF(OR(IF(ISNUMBER(I107:R107),IF(I$199:R$199 = 2,I107:R107, ""), "")=0), 0, GEOMEAN(IF(ISNUMBER(I107:R107),IF(I$199:R$199 = 2,I107:R107, ""), "")))))))</f>
        <v>0</v>
      </c>
      <c r="G107" s="89" cm="1">
        <f t="array" ref="G107">IF(Options!$D$18=1, IFERROR(MAX(IF($I$200:$R$200=1,(I107:R107),"")),
     MAX(IF($I$200:$R$200=2,(I107:R107),""))),
IF(Options!$D$19=1, IFERROR(AVERAGE(IF($I$200:$R$200=1,(I107:R107),"")),
     AVERAGE(IF($I$200:$R$200=2,(I107:R107),""))),
IF(Options!$D$20=1, IFERROR(IF(OR(IF(ISNUMBER(I107:R107),IF(I$200:R$200 = 1,I107:R107, ""), "")=0), 0, GEOMEAN(IF(ISNUMBER(I107:R107),IF(I$200:R$200 = 1,I107:R107, ""), ""))),
   IF(OR(IF(ISNUMBER(I107:R107),IF(I$200:R$200 = 2,I107:R107, ""), "")=0), 0, GEOMEAN(IF(ISNUMBER(I107:R107),IF(I$200:R$200 = 2,I107:R107, ""), "")))))))</f>
        <v>0</v>
      </c>
      <c r="H107" s="142" t="s">
        <v>210</v>
      </c>
      <c r="I107" s="89">
        <v>0</v>
      </c>
      <c r="J107" s="89">
        <v>0</v>
      </c>
      <c r="K107" s="89">
        <v>0</v>
      </c>
      <c r="L107" s="89" t="s">
        <v>473</v>
      </c>
      <c r="M107" s="86"/>
      <c r="N107" s="36"/>
      <c r="O107" s="144"/>
      <c r="P107" s="144"/>
      <c r="Q107" s="144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</row>
    <row r="108" spans="1:28" x14ac:dyDescent="0.2">
      <c r="A108" s="85">
        <v>103</v>
      </c>
      <c r="B108" s="85" t="s">
        <v>211</v>
      </c>
      <c r="C108" s="85" t="s">
        <v>212</v>
      </c>
      <c r="D108" s="98" t="str">
        <f t="shared" si="1"/>
        <v/>
      </c>
      <c r="E108" s="89">
        <f>IF(Options!$D$24 = 1, MAX(F108, G108),
IF(Options!$D$25 = 1, AVERAGE(F108,G108),
IF(Options!$D$26 = 1, IFERROR(GEOMEAN(F108, G108), MAX(F108, G108)))))</f>
        <v>0</v>
      </c>
      <c r="F108" s="89" cm="1">
        <f t="array" ref="F108">IF(Options!$D$18=1, IFERROR(MAX(IF($I$199:$R$199=1,(I108:R108),"")),
     MAX(IF($I$199:$R$199=2,(I108:R108),""))),
IF(Options!$D$19=1, IFERROR(AVERAGE(IF($I$199:$R$199=1,I108:R108,"")),
     AVERAGE(IF($I$199:$R$199=2,(I108:R108),""))),
IF(Options!$D$20=1, IFERROR(IF(OR(IF(ISNUMBER(I108:R108),IF(I$199:R$199 = 1,I108:R108, ""), "")=0), 0, GEOMEAN(IF(ISNUMBER(I108:R108),IF(I$199:R$199 = 1,I108:R108, ""), ""))),
   IF(OR(IF(ISNUMBER(I108:R108),IF(I$199:R$199 = 2,I108:R108, ""), "")=0), 0, GEOMEAN(IF(ISNUMBER(I108:R108),IF(I$199:R$199 = 2,I108:R108, ""), "")))))))</f>
        <v>0</v>
      </c>
      <c r="G108" s="89" cm="1">
        <f t="array" ref="G108">IF(Options!$D$18=1, IFERROR(MAX(IF($I$200:$R$200=1,(I108:R108),"")),
     MAX(IF($I$200:$R$200=2,(I108:R108),""))),
IF(Options!$D$19=1, IFERROR(AVERAGE(IF($I$200:$R$200=1,(I108:R108),"")),
     AVERAGE(IF($I$200:$R$200=2,(I108:R108),""))),
IF(Options!$D$20=1, IFERROR(IF(OR(IF(ISNUMBER(I108:R108),IF(I$200:R$200 = 1,I108:R108, ""), "")=0), 0, GEOMEAN(IF(ISNUMBER(I108:R108),IF(I$200:R$200 = 1,I108:R108, ""), ""))),
   IF(OR(IF(ISNUMBER(I108:R108),IF(I$200:R$200 = 2,I108:R108, ""), "")=0), 0, GEOMEAN(IF(ISNUMBER(I108:R108),IF(I$200:R$200 = 2,I108:R108, ""), "")))))))</f>
        <v>0</v>
      </c>
      <c r="H108" s="142" t="s">
        <v>212</v>
      </c>
      <c r="I108" s="89">
        <v>0</v>
      </c>
      <c r="J108" s="89">
        <v>0</v>
      </c>
      <c r="K108" s="89">
        <v>0</v>
      </c>
      <c r="L108" s="89" t="s">
        <v>473</v>
      </c>
      <c r="M108" s="86"/>
      <c r="N108" s="36"/>
      <c r="O108" s="144"/>
      <c r="P108" s="144"/>
      <c r="Q108" s="144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</row>
    <row r="109" spans="1:28" x14ac:dyDescent="0.2">
      <c r="A109" s="85">
        <v>104</v>
      </c>
      <c r="B109" s="85" t="s">
        <v>213</v>
      </c>
      <c r="C109" s="85" t="s">
        <v>214</v>
      </c>
      <c r="D109" s="98" t="str">
        <f t="shared" si="1"/>
        <v/>
      </c>
      <c r="E109" s="89">
        <f>IF(Options!$D$24 = 1, MAX(F109, G109),
IF(Options!$D$25 = 1, AVERAGE(F109,G109),
IF(Options!$D$26 = 1, IFERROR(GEOMEAN(F109, G109), MAX(F109, G109)))))</f>
        <v>0</v>
      </c>
      <c r="F109" s="89" cm="1">
        <f t="array" ref="F109">IF(Options!$D$18=1, IFERROR(MAX(IF($I$199:$R$199=1,(I109:R109),"")),
     MAX(IF($I$199:$R$199=2,(I109:R109),""))),
IF(Options!$D$19=1, IFERROR(AVERAGE(IF($I$199:$R$199=1,I109:R109,"")),
     AVERAGE(IF($I$199:$R$199=2,(I109:R109),""))),
IF(Options!$D$20=1, IFERROR(IF(OR(IF(ISNUMBER(I109:R109),IF(I$199:R$199 = 1,I109:R109, ""), "")=0), 0, GEOMEAN(IF(ISNUMBER(I109:R109),IF(I$199:R$199 = 1,I109:R109, ""), ""))),
   IF(OR(IF(ISNUMBER(I109:R109),IF(I$199:R$199 = 2,I109:R109, ""), "")=0), 0, GEOMEAN(IF(ISNUMBER(I109:R109),IF(I$199:R$199 = 2,I109:R109, ""), "")))))))</f>
        <v>0</v>
      </c>
      <c r="G109" s="89" cm="1">
        <f t="array" ref="G109">IF(Options!$D$18=1, IFERROR(MAX(IF($I$200:$R$200=1,(I109:R109),"")),
     MAX(IF($I$200:$R$200=2,(I109:R109),""))),
IF(Options!$D$19=1, IFERROR(AVERAGE(IF($I$200:$R$200=1,(I109:R109),"")),
     AVERAGE(IF($I$200:$R$200=2,(I109:R109),""))),
IF(Options!$D$20=1, IFERROR(IF(OR(IF(ISNUMBER(I109:R109),IF(I$200:R$200 = 1,I109:R109, ""), "")=0), 0, GEOMEAN(IF(ISNUMBER(I109:R109),IF(I$200:R$200 = 1,I109:R109, ""), ""))),
   IF(OR(IF(ISNUMBER(I109:R109),IF(I$200:R$200 = 2,I109:R109, ""), "")=0), 0, GEOMEAN(IF(ISNUMBER(I109:R109),IF(I$200:R$200 = 2,I109:R109, ""), "")))))))</f>
        <v>0</v>
      </c>
      <c r="H109" s="142" t="s">
        <v>214</v>
      </c>
      <c r="I109" s="89">
        <v>0</v>
      </c>
      <c r="J109" s="89">
        <v>0</v>
      </c>
      <c r="K109" s="89" t="s">
        <v>473</v>
      </c>
      <c r="L109" s="89" t="s">
        <v>473</v>
      </c>
      <c r="M109" s="86"/>
      <c r="N109" s="36"/>
      <c r="O109" s="144"/>
      <c r="P109" s="144"/>
      <c r="Q109" s="144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</row>
    <row r="110" spans="1:28" x14ac:dyDescent="0.2">
      <c r="A110" s="85">
        <v>105</v>
      </c>
      <c r="B110" s="85" t="s">
        <v>215</v>
      </c>
      <c r="C110" s="85" t="s">
        <v>216</v>
      </c>
      <c r="D110" s="98" t="str">
        <f t="shared" si="1"/>
        <v/>
      </c>
      <c r="E110" s="89">
        <f>IF(Options!$D$24 = 1, MAX(F110, G110),
IF(Options!$D$25 = 1, AVERAGE(F110,G110),
IF(Options!$D$26 = 1, IFERROR(GEOMEAN(F110, G110), MAX(F110, G110)))))</f>
        <v>0</v>
      </c>
      <c r="F110" s="89" cm="1">
        <f t="array" ref="F110">IF(Options!$D$18=1, IFERROR(MAX(IF($I$199:$R$199=1,(I110:R110),"")),
     MAX(IF($I$199:$R$199=2,(I110:R110),""))),
IF(Options!$D$19=1, IFERROR(AVERAGE(IF($I$199:$R$199=1,I110:R110,"")),
     AVERAGE(IF($I$199:$R$199=2,(I110:R110),""))),
IF(Options!$D$20=1, IFERROR(IF(OR(IF(ISNUMBER(I110:R110),IF(I$199:R$199 = 1,I110:R110, ""), "")=0), 0, GEOMEAN(IF(ISNUMBER(I110:R110),IF(I$199:R$199 = 1,I110:R110, ""), ""))),
   IF(OR(IF(ISNUMBER(I110:R110),IF(I$199:R$199 = 2,I110:R110, ""), "")=0), 0, GEOMEAN(IF(ISNUMBER(I110:R110),IF(I$199:R$199 = 2,I110:R110, ""), "")))))))</f>
        <v>0</v>
      </c>
      <c r="G110" s="89" cm="1">
        <f t="array" ref="G110">IF(Options!$D$18=1, IFERROR(MAX(IF($I$200:$R$200=1,(I110:R110),"")),
     MAX(IF($I$200:$R$200=2,(I110:R110),""))),
IF(Options!$D$19=1, IFERROR(AVERAGE(IF($I$200:$R$200=1,(I110:R110),"")),
     AVERAGE(IF($I$200:$R$200=2,(I110:R110),""))),
IF(Options!$D$20=1, IFERROR(IF(OR(IF(ISNUMBER(I110:R110),IF(I$200:R$200 = 1,I110:R110, ""), "")=0), 0, GEOMEAN(IF(ISNUMBER(I110:R110),IF(I$200:R$200 = 1,I110:R110, ""), ""))),
   IF(OR(IF(ISNUMBER(I110:R110),IF(I$200:R$200 = 2,I110:R110, ""), "")=0), 0, GEOMEAN(IF(ISNUMBER(I110:R110),IF(I$200:R$200 = 2,I110:R110, ""), "")))))))</f>
        <v>0</v>
      </c>
      <c r="H110" s="142" t="s">
        <v>216</v>
      </c>
      <c r="I110" s="89">
        <v>0</v>
      </c>
      <c r="J110" s="89">
        <v>0</v>
      </c>
      <c r="K110" s="89">
        <v>0</v>
      </c>
      <c r="L110" s="89" t="s">
        <v>473</v>
      </c>
      <c r="M110" s="86"/>
      <c r="N110" s="36"/>
      <c r="O110" s="144"/>
      <c r="P110" s="144"/>
      <c r="Q110" s="144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</row>
    <row r="111" spans="1:28" x14ac:dyDescent="0.2">
      <c r="A111" s="85">
        <v>106</v>
      </c>
      <c r="B111" s="85" t="s">
        <v>217</v>
      </c>
      <c r="C111" s="85" t="s">
        <v>218</v>
      </c>
      <c r="D111" s="98" t="str">
        <f t="shared" si="1"/>
        <v/>
      </c>
      <c r="E111" s="89">
        <f>IF(Options!$D$24 = 1, MAX(F111, G111),
IF(Options!$D$25 = 1, AVERAGE(F111,G111),
IF(Options!$D$26 = 1, IFERROR(GEOMEAN(F111, G111), MAX(F111, G111)))))</f>
        <v>5</v>
      </c>
      <c r="F111" s="89" cm="1">
        <f t="array" ref="F111">IF(Options!$D$18=1, IFERROR(MAX(IF($I$199:$R$199=1,(I111:R111),"")),
     MAX(IF($I$199:$R$199=2,(I111:R111),""))),
IF(Options!$D$19=1, IFERROR(AVERAGE(IF($I$199:$R$199=1,I111:R111,"")),
     AVERAGE(IF($I$199:$R$199=2,(I111:R111),""))),
IF(Options!$D$20=1, IFERROR(IF(OR(IF(ISNUMBER(I111:R111),IF(I$199:R$199 = 1,I111:R111, ""), "")=0), 0, GEOMEAN(IF(ISNUMBER(I111:R111),IF(I$199:R$199 = 1,I111:R111, ""), ""))),
   IF(OR(IF(ISNUMBER(I111:R111),IF(I$199:R$199 = 2,I111:R111, ""), "")=0), 0, GEOMEAN(IF(ISNUMBER(I111:R111),IF(I$199:R$199 = 2,I111:R111, ""), "")))))))</f>
        <v>0</v>
      </c>
      <c r="G111" s="89" cm="1">
        <f t="array" ref="G111">IF(Options!$D$18=1, IFERROR(MAX(IF($I$200:$R$200=1,(I111:R111),"")),
     MAX(IF($I$200:$R$200=2,(I111:R111),""))),
IF(Options!$D$19=1, IFERROR(AVERAGE(IF($I$200:$R$200=1,(I111:R111),"")),
     AVERAGE(IF($I$200:$R$200=2,(I111:R111),""))),
IF(Options!$D$20=1, IFERROR(IF(OR(IF(ISNUMBER(I111:R111),IF(I$200:R$200 = 1,I111:R111, ""), "")=0), 0, GEOMEAN(IF(ISNUMBER(I111:R111),IF(I$200:R$200 = 1,I111:R111, ""), ""))),
   IF(OR(IF(ISNUMBER(I111:R111),IF(I$200:R$200 = 2,I111:R111, ""), "")=0), 0, GEOMEAN(IF(ISNUMBER(I111:R111),IF(I$200:R$200 = 2,I111:R111, ""), "")))))))</f>
        <v>5</v>
      </c>
      <c r="H111" s="142" t="s">
        <v>218</v>
      </c>
      <c r="I111" s="89">
        <v>0</v>
      </c>
      <c r="J111" s="89">
        <v>0</v>
      </c>
      <c r="K111" s="89">
        <v>0</v>
      </c>
      <c r="L111" s="89">
        <v>5</v>
      </c>
      <c r="M111" s="86"/>
      <c r="N111" s="36"/>
      <c r="O111" s="144"/>
      <c r="P111" s="144"/>
      <c r="Q111" s="144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</row>
    <row r="112" spans="1:28" x14ac:dyDescent="0.2">
      <c r="A112" s="85">
        <v>107</v>
      </c>
      <c r="B112" s="85" t="s">
        <v>219</v>
      </c>
      <c r="C112" s="85" t="s">
        <v>220</v>
      </c>
      <c r="D112" s="98" t="str">
        <f t="shared" si="1"/>
        <v/>
      </c>
      <c r="E112" s="89">
        <f>IF(Options!$D$24 = 1, MAX(F112, G112),
IF(Options!$D$25 = 1, AVERAGE(F112,G112),
IF(Options!$D$26 = 1, IFERROR(GEOMEAN(F112, G112), MAX(F112, G112)))))</f>
        <v>0</v>
      </c>
      <c r="F112" s="89" cm="1">
        <f t="array" ref="F112">IF(Options!$D$18=1, IFERROR(MAX(IF($I$199:$R$199=1,(I112:R112),"")),
     MAX(IF($I$199:$R$199=2,(I112:R112),""))),
IF(Options!$D$19=1, IFERROR(AVERAGE(IF($I$199:$R$199=1,I112:R112,"")),
     AVERAGE(IF($I$199:$R$199=2,(I112:R112),""))),
IF(Options!$D$20=1, IFERROR(IF(OR(IF(ISNUMBER(I112:R112),IF(I$199:R$199 = 1,I112:R112, ""), "")=0), 0, GEOMEAN(IF(ISNUMBER(I112:R112),IF(I$199:R$199 = 1,I112:R112, ""), ""))),
   IF(OR(IF(ISNUMBER(I112:R112),IF(I$199:R$199 = 2,I112:R112, ""), "")=0), 0, GEOMEAN(IF(ISNUMBER(I112:R112),IF(I$199:R$199 = 2,I112:R112, ""), "")))))))</f>
        <v>0</v>
      </c>
      <c r="G112" s="89" cm="1">
        <f t="array" ref="G112">IF(Options!$D$18=1, IFERROR(MAX(IF($I$200:$R$200=1,(I112:R112),"")),
     MAX(IF($I$200:$R$200=2,(I112:R112),""))),
IF(Options!$D$19=1, IFERROR(AVERAGE(IF($I$200:$R$200=1,(I112:R112),"")),
     AVERAGE(IF($I$200:$R$200=2,(I112:R112),""))),
IF(Options!$D$20=1, IFERROR(IF(OR(IF(ISNUMBER(I112:R112),IF(I$200:R$200 = 1,I112:R112, ""), "")=0), 0, GEOMEAN(IF(ISNUMBER(I112:R112),IF(I$200:R$200 = 1,I112:R112, ""), ""))),
   IF(OR(IF(ISNUMBER(I112:R112),IF(I$200:R$200 = 2,I112:R112, ""), "")=0), 0, GEOMEAN(IF(ISNUMBER(I112:R112),IF(I$200:R$200 = 2,I112:R112, ""), "")))))))</f>
        <v>0</v>
      </c>
      <c r="H112" s="142" t="s">
        <v>220</v>
      </c>
      <c r="I112" s="89">
        <v>0</v>
      </c>
      <c r="J112" s="89">
        <v>0</v>
      </c>
      <c r="K112" s="89">
        <v>0</v>
      </c>
      <c r="L112" s="89">
        <v>0</v>
      </c>
      <c r="M112" s="86"/>
      <c r="N112" s="36"/>
      <c r="O112" s="144"/>
      <c r="P112" s="144"/>
      <c r="Q112" s="144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</row>
    <row r="113" spans="1:28" x14ac:dyDescent="0.2">
      <c r="A113" s="85">
        <v>108</v>
      </c>
      <c r="B113" s="85" t="s">
        <v>221</v>
      </c>
      <c r="C113" s="85" t="s">
        <v>222</v>
      </c>
      <c r="D113" s="98" t="str">
        <f t="shared" si="1"/>
        <v/>
      </c>
      <c r="E113" s="89">
        <f>IF(Options!$D$24 = 1, MAX(F113, G113),
IF(Options!$D$25 = 1, AVERAGE(F113,G113),
IF(Options!$D$26 = 1, IFERROR(GEOMEAN(F113, G113), MAX(F113, G113)))))</f>
        <v>0</v>
      </c>
      <c r="F113" s="89" cm="1">
        <f t="array" ref="F113">IF(Options!$D$18=1, IFERROR(MAX(IF($I$199:$R$199=1,(I113:R113),"")),
     MAX(IF($I$199:$R$199=2,(I113:R113),""))),
IF(Options!$D$19=1, IFERROR(AVERAGE(IF($I$199:$R$199=1,I113:R113,"")),
     AVERAGE(IF($I$199:$R$199=2,(I113:R113),""))),
IF(Options!$D$20=1, IFERROR(IF(OR(IF(ISNUMBER(I113:R113),IF(I$199:R$199 = 1,I113:R113, ""), "")=0), 0, GEOMEAN(IF(ISNUMBER(I113:R113),IF(I$199:R$199 = 1,I113:R113, ""), ""))),
   IF(OR(IF(ISNUMBER(I113:R113),IF(I$199:R$199 = 2,I113:R113, ""), "")=0), 0, GEOMEAN(IF(ISNUMBER(I113:R113),IF(I$199:R$199 = 2,I113:R113, ""), "")))))))</f>
        <v>0</v>
      </c>
      <c r="G113" s="89" cm="1">
        <f t="array" ref="G113">IF(Options!$D$18=1, IFERROR(MAX(IF($I$200:$R$200=1,(I113:R113),"")),
     MAX(IF($I$200:$R$200=2,(I113:R113),""))),
IF(Options!$D$19=1, IFERROR(AVERAGE(IF($I$200:$R$200=1,(I113:R113),"")),
     AVERAGE(IF($I$200:$R$200=2,(I113:R113),""))),
IF(Options!$D$20=1, IFERROR(IF(OR(IF(ISNUMBER(I113:R113),IF(I$200:R$200 = 1,I113:R113, ""), "")=0), 0, GEOMEAN(IF(ISNUMBER(I113:R113),IF(I$200:R$200 = 1,I113:R113, ""), ""))),
   IF(OR(IF(ISNUMBER(I113:R113),IF(I$200:R$200 = 2,I113:R113, ""), "")=0), 0, GEOMEAN(IF(ISNUMBER(I113:R113),IF(I$200:R$200 = 2,I113:R113, ""), "")))))))</f>
        <v>0</v>
      </c>
      <c r="H113" s="142" t="s">
        <v>222</v>
      </c>
      <c r="I113" s="89">
        <v>0</v>
      </c>
      <c r="J113" s="89">
        <v>0</v>
      </c>
      <c r="K113" s="89">
        <v>0</v>
      </c>
      <c r="L113" s="89" t="s">
        <v>473</v>
      </c>
      <c r="M113" s="86"/>
      <c r="N113" s="36"/>
      <c r="O113" s="144"/>
      <c r="P113" s="144"/>
      <c r="Q113" s="144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</row>
    <row r="114" spans="1:28" x14ac:dyDescent="0.2">
      <c r="A114" s="85">
        <v>109</v>
      </c>
      <c r="B114" s="85" t="s">
        <v>223</v>
      </c>
      <c r="C114" s="85" t="s">
        <v>224</v>
      </c>
      <c r="D114" s="98" t="str">
        <f t="shared" si="1"/>
        <v/>
      </c>
      <c r="E114" s="89">
        <f>IF(Options!$D$24 = 1, MAX(F114, G114),
IF(Options!$D$25 = 1, AVERAGE(F114,G114),
IF(Options!$D$26 = 1, IFERROR(GEOMEAN(F114, G114), MAX(F114, G114)))))</f>
        <v>0</v>
      </c>
      <c r="F114" s="89" cm="1">
        <f t="array" ref="F114">IF(Options!$D$18=1, IFERROR(MAX(IF($I$199:$R$199=1,(I114:R114),"")),
     MAX(IF($I$199:$R$199=2,(I114:R114),""))),
IF(Options!$D$19=1, IFERROR(AVERAGE(IF($I$199:$R$199=1,I114:R114,"")),
     AVERAGE(IF($I$199:$R$199=2,(I114:R114),""))),
IF(Options!$D$20=1, IFERROR(IF(OR(IF(ISNUMBER(I114:R114),IF(I$199:R$199 = 1,I114:R114, ""), "")=0), 0, GEOMEAN(IF(ISNUMBER(I114:R114),IF(I$199:R$199 = 1,I114:R114, ""), ""))),
   IF(OR(IF(ISNUMBER(I114:R114),IF(I$199:R$199 = 2,I114:R114, ""), "")=0), 0, GEOMEAN(IF(ISNUMBER(I114:R114),IF(I$199:R$199 = 2,I114:R114, ""), "")))))))</f>
        <v>0</v>
      </c>
      <c r="G114" s="89" cm="1">
        <f t="array" ref="G114">IF(Options!$D$18=1, IFERROR(MAX(IF($I$200:$R$200=1,(I114:R114),"")),
     MAX(IF($I$200:$R$200=2,(I114:R114),""))),
IF(Options!$D$19=1, IFERROR(AVERAGE(IF($I$200:$R$200=1,(I114:R114),"")),
     AVERAGE(IF($I$200:$R$200=2,(I114:R114),""))),
IF(Options!$D$20=1, IFERROR(IF(OR(IF(ISNUMBER(I114:R114),IF(I$200:R$200 = 1,I114:R114, ""), "")=0), 0, GEOMEAN(IF(ISNUMBER(I114:R114),IF(I$200:R$200 = 1,I114:R114, ""), ""))),
   IF(OR(IF(ISNUMBER(I114:R114),IF(I$200:R$200 = 2,I114:R114, ""), "")=0), 0, GEOMEAN(IF(ISNUMBER(I114:R114),IF(I$200:R$200 = 2,I114:R114, ""), "")))))))</f>
        <v>0</v>
      </c>
      <c r="H114" s="142" t="s">
        <v>224</v>
      </c>
      <c r="I114" s="89">
        <v>0</v>
      </c>
      <c r="J114" s="89">
        <v>0</v>
      </c>
      <c r="K114" s="89">
        <v>0</v>
      </c>
      <c r="L114" s="89" t="s">
        <v>473</v>
      </c>
      <c r="M114" s="86"/>
      <c r="N114" s="36"/>
      <c r="O114" s="144"/>
      <c r="P114" s="144"/>
      <c r="Q114" s="144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</row>
    <row r="115" spans="1:28" x14ac:dyDescent="0.2">
      <c r="A115" s="85">
        <v>110</v>
      </c>
      <c r="B115" s="85" t="s">
        <v>225</v>
      </c>
      <c r="C115" s="85" t="s">
        <v>226</v>
      </c>
      <c r="D115" s="98" t="str">
        <f t="shared" si="1"/>
        <v/>
      </c>
      <c r="E115" s="89">
        <f>IF(Options!$D$24 = 1, MAX(F115, G115),
IF(Options!$D$25 = 1, AVERAGE(F115,G115),
IF(Options!$D$26 = 1, IFERROR(GEOMEAN(F115, G115), MAX(F115, G115)))))</f>
        <v>0</v>
      </c>
      <c r="F115" s="89" cm="1">
        <f t="array" ref="F115">IF(Options!$D$18=1, IFERROR(MAX(IF($I$199:$R$199=1,(I115:R115),"")),
     MAX(IF($I$199:$R$199=2,(I115:R115),""))),
IF(Options!$D$19=1, IFERROR(AVERAGE(IF($I$199:$R$199=1,I115:R115,"")),
     AVERAGE(IF($I$199:$R$199=2,(I115:R115),""))),
IF(Options!$D$20=1, IFERROR(IF(OR(IF(ISNUMBER(I115:R115),IF(I$199:R$199 = 1,I115:R115, ""), "")=0), 0, GEOMEAN(IF(ISNUMBER(I115:R115),IF(I$199:R$199 = 1,I115:R115, ""), ""))),
   IF(OR(IF(ISNUMBER(I115:R115),IF(I$199:R$199 = 2,I115:R115, ""), "")=0), 0, GEOMEAN(IF(ISNUMBER(I115:R115),IF(I$199:R$199 = 2,I115:R115, ""), "")))))))</f>
        <v>0</v>
      </c>
      <c r="G115" s="89" cm="1">
        <f t="array" ref="G115">IF(Options!$D$18=1, IFERROR(MAX(IF($I$200:$R$200=1,(I115:R115),"")),
     MAX(IF($I$200:$R$200=2,(I115:R115),""))),
IF(Options!$D$19=1, IFERROR(AVERAGE(IF($I$200:$R$200=1,(I115:R115),"")),
     AVERAGE(IF($I$200:$R$200=2,(I115:R115),""))),
IF(Options!$D$20=1, IFERROR(IF(OR(IF(ISNUMBER(I115:R115),IF(I$200:R$200 = 1,I115:R115, ""), "")=0), 0, GEOMEAN(IF(ISNUMBER(I115:R115),IF(I$200:R$200 = 1,I115:R115, ""), ""))),
   IF(OR(IF(ISNUMBER(I115:R115),IF(I$200:R$200 = 2,I115:R115, ""), "")=0), 0, GEOMEAN(IF(ISNUMBER(I115:R115),IF(I$200:R$200 = 2,I115:R115, ""), "")))))))</f>
        <v>0</v>
      </c>
      <c r="H115" s="142" t="s">
        <v>226</v>
      </c>
      <c r="I115" s="89">
        <v>0</v>
      </c>
      <c r="J115" s="89">
        <v>0</v>
      </c>
      <c r="K115" s="89">
        <v>0</v>
      </c>
      <c r="L115" s="89">
        <v>0</v>
      </c>
      <c r="M115" s="86"/>
      <c r="N115" s="36"/>
      <c r="O115" s="144"/>
      <c r="P115" s="144"/>
      <c r="Q115" s="144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</row>
    <row r="116" spans="1:28" x14ac:dyDescent="0.2">
      <c r="A116" s="85">
        <v>111</v>
      </c>
      <c r="B116" s="85" t="s">
        <v>227</v>
      </c>
      <c r="C116" s="85" t="s">
        <v>228</v>
      </c>
      <c r="D116" s="98" t="str">
        <f t="shared" si="1"/>
        <v/>
      </c>
      <c r="E116" s="89">
        <f>IF(Options!$D$24 = 1, MAX(F116, G116),
IF(Options!$D$25 = 1, AVERAGE(F116,G116),
IF(Options!$D$26 = 1, IFERROR(GEOMEAN(F116, G116), MAX(F116, G116)))))</f>
        <v>10</v>
      </c>
      <c r="F116" s="89" cm="1">
        <f t="array" ref="F116">IF(Options!$D$18=1, IFERROR(MAX(IF($I$199:$R$199=1,(I116:R116),"")),
     MAX(IF($I$199:$R$199=2,(I116:R116),""))),
IF(Options!$D$19=1, IFERROR(AVERAGE(IF($I$199:$R$199=1,I116:R116,"")),
     AVERAGE(IF($I$199:$R$199=2,(I116:R116),""))),
IF(Options!$D$20=1, IFERROR(IF(OR(IF(ISNUMBER(I116:R116),IF(I$199:R$199 = 1,I116:R116, ""), "")=0), 0, GEOMEAN(IF(ISNUMBER(I116:R116),IF(I$199:R$199 = 1,I116:R116, ""), ""))),
   IF(OR(IF(ISNUMBER(I116:R116),IF(I$199:R$199 = 2,I116:R116, ""), "")=0), 0, GEOMEAN(IF(ISNUMBER(I116:R116),IF(I$199:R$199 = 2,I116:R116, ""), "")))))))</f>
        <v>10</v>
      </c>
      <c r="G116" s="89" cm="1">
        <f t="array" ref="G116">IF(Options!$D$18=1, IFERROR(MAX(IF($I$200:$R$200=1,(I116:R116),"")),
     MAX(IF($I$200:$R$200=2,(I116:R116),""))),
IF(Options!$D$19=1, IFERROR(AVERAGE(IF($I$200:$R$200=1,(I116:R116),"")),
     AVERAGE(IF($I$200:$R$200=2,(I116:R116),""))),
IF(Options!$D$20=1, IFERROR(IF(OR(IF(ISNUMBER(I116:R116),IF(I$200:R$200 = 1,I116:R116, ""), "")=0), 0, GEOMEAN(IF(ISNUMBER(I116:R116),IF(I$200:R$200 = 1,I116:R116, ""), ""))),
   IF(OR(IF(ISNUMBER(I116:R116),IF(I$200:R$200 = 2,I116:R116, ""), "")=0), 0, GEOMEAN(IF(ISNUMBER(I116:R116),IF(I$200:R$200 = 2,I116:R116, ""), "")))))))</f>
        <v>0</v>
      </c>
      <c r="H116" s="142" t="s">
        <v>228</v>
      </c>
      <c r="I116" s="89">
        <v>10</v>
      </c>
      <c r="J116" s="89">
        <v>0</v>
      </c>
      <c r="K116" s="89">
        <v>0</v>
      </c>
      <c r="L116" s="89" t="s">
        <v>473</v>
      </c>
      <c r="M116" s="86"/>
      <c r="N116" s="36"/>
      <c r="O116" s="144"/>
      <c r="P116" s="144"/>
      <c r="Q116" s="144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</row>
    <row r="117" spans="1:28" x14ac:dyDescent="0.2">
      <c r="A117" s="85">
        <v>112</v>
      </c>
      <c r="B117" s="85" t="s">
        <v>229</v>
      </c>
      <c r="C117" s="85" t="s">
        <v>230</v>
      </c>
      <c r="D117" s="98" t="str">
        <f t="shared" si="1"/>
        <v/>
      </c>
      <c r="E117" s="89">
        <f>IF(Options!$D$24 = 1, MAX(F117, G117),
IF(Options!$D$25 = 1, AVERAGE(F117,G117),
IF(Options!$D$26 = 1, IFERROR(GEOMEAN(F117, G117), MAX(F117, G117)))))</f>
        <v>0</v>
      </c>
      <c r="F117" s="89" cm="1">
        <f t="array" ref="F117">IF(Options!$D$18=1, IFERROR(MAX(IF($I$199:$R$199=1,(I117:R117),"")),
     MAX(IF($I$199:$R$199=2,(I117:R117),""))),
IF(Options!$D$19=1, IFERROR(AVERAGE(IF($I$199:$R$199=1,I117:R117,"")),
     AVERAGE(IF($I$199:$R$199=2,(I117:R117),""))),
IF(Options!$D$20=1, IFERROR(IF(OR(IF(ISNUMBER(I117:R117),IF(I$199:R$199 = 1,I117:R117, ""), "")=0), 0, GEOMEAN(IF(ISNUMBER(I117:R117),IF(I$199:R$199 = 1,I117:R117, ""), ""))),
   IF(OR(IF(ISNUMBER(I117:R117),IF(I$199:R$199 = 2,I117:R117, ""), "")=0), 0, GEOMEAN(IF(ISNUMBER(I117:R117),IF(I$199:R$199 = 2,I117:R117, ""), "")))))))</f>
        <v>0</v>
      </c>
      <c r="G117" s="89" cm="1">
        <f t="array" ref="G117">IF(Options!$D$18=1, IFERROR(MAX(IF($I$200:$R$200=1,(I117:R117),"")),
     MAX(IF($I$200:$R$200=2,(I117:R117),""))),
IF(Options!$D$19=1, IFERROR(AVERAGE(IF($I$200:$R$200=1,(I117:R117),"")),
     AVERAGE(IF($I$200:$R$200=2,(I117:R117),""))),
IF(Options!$D$20=1, IFERROR(IF(OR(IF(ISNUMBER(I117:R117),IF(I$200:R$200 = 1,I117:R117, ""), "")=0), 0, GEOMEAN(IF(ISNUMBER(I117:R117),IF(I$200:R$200 = 1,I117:R117, ""), ""))),
   IF(OR(IF(ISNUMBER(I117:R117),IF(I$200:R$200 = 2,I117:R117, ""), "")=0), 0, GEOMEAN(IF(ISNUMBER(I117:R117),IF(I$200:R$200 = 2,I117:R117, ""), "")))))))</f>
        <v>0</v>
      </c>
      <c r="H117" s="142" t="s">
        <v>230</v>
      </c>
      <c r="I117" s="89">
        <v>0</v>
      </c>
      <c r="J117" s="89">
        <v>0</v>
      </c>
      <c r="K117" s="89">
        <v>0</v>
      </c>
      <c r="L117" s="89" t="s">
        <v>473</v>
      </c>
      <c r="M117" s="86"/>
      <c r="N117" s="36"/>
      <c r="O117" s="144"/>
      <c r="P117" s="144"/>
      <c r="Q117" s="144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</row>
    <row r="118" spans="1:28" x14ac:dyDescent="0.2">
      <c r="A118" s="85">
        <v>113</v>
      </c>
      <c r="B118" s="85" t="s">
        <v>231</v>
      </c>
      <c r="C118" s="85" t="s">
        <v>232</v>
      </c>
      <c r="D118" s="98" t="str">
        <f t="shared" si="1"/>
        <v/>
      </c>
      <c r="E118" s="89">
        <f>IF(Options!$D$24 = 1, MAX(F118, G118),
IF(Options!$D$25 = 1, AVERAGE(F118,G118),
IF(Options!$D$26 = 1, IFERROR(GEOMEAN(F118, G118), MAX(F118, G118)))))</f>
        <v>10</v>
      </c>
      <c r="F118" s="89" cm="1">
        <f t="array" ref="F118">IF(Options!$D$18=1, IFERROR(MAX(IF($I$199:$R$199=1,(I118:R118),"")),
     MAX(IF($I$199:$R$199=2,(I118:R118),""))),
IF(Options!$D$19=1, IFERROR(AVERAGE(IF($I$199:$R$199=1,I118:R118,"")),
     AVERAGE(IF($I$199:$R$199=2,(I118:R118),""))),
IF(Options!$D$20=1, IFERROR(IF(OR(IF(ISNUMBER(I118:R118),IF(I$199:R$199 = 1,I118:R118, ""), "")=0), 0, GEOMEAN(IF(ISNUMBER(I118:R118),IF(I$199:R$199 = 1,I118:R118, ""), ""))),
   IF(OR(IF(ISNUMBER(I118:R118),IF(I$199:R$199 = 2,I118:R118, ""), "")=0), 0, GEOMEAN(IF(ISNUMBER(I118:R118),IF(I$199:R$199 = 2,I118:R118, ""), "")))))))</f>
        <v>10</v>
      </c>
      <c r="G118" s="89" cm="1">
        <f t="array" ref="G118">IF(Options!$D$18=1, IFERROR(MAX(IF($I$200:$R$200=1,(I118:R118),"")),
     MAX(IF($I$200:$R$200=2,(I118:R118),""))),
IF(Options!$D$19=1, IFERROR(AVERAGE(IF($I$200:$R$200=1,(I118:R118),"")),
     AVERAGE(IF($I$200:$R$200=2,(I118:R118),""))),
IF(Options!$D$20=1, IFERROR(IF(OR(IF(ISNUMBER(I118:R118),IF(I$200:R$200 = 1,I118:R118, ""), "")=0), 0, GEOMEAN(IF(ISNUMBER(I118:R118),IF(I$200:R$200 = 1,I118:R118, ""), ""))),
   IF(OR(IF(ISNUMBER(I118:R118),IF(I$200:R$200 = 2,I118:R118, ""), "")=0), 0, GEOMEAN(IF(ISNUMBER(I118:R118),IF(I$200:R$200 = 2,I118:R118, ""), "")))))))</f>
        <v>10</v>
      </c>
      <c r="H118" s="142" t="s">
        <v>232</v>
      </c>
      <c r="I118" s="89">
        <v>10</v>
      </c>
      <c r="J118" s="89">
        <v>0</v>
      </c>
      <c r="K118" s="89">
        <v>10</v>
      </c>
      <c r="L118" s="89">
        <v>0.49407396626508598</v>
      </c>
      <c r="M118" s="86"/>
      <c r="N118" s="36"/>
      <c r="O118" s="144"/>
      <c r="P118" s="144"/>
      <c r="Q118" s="144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</row>
    <row r="119" spans="1:28" x14ac:dyDescent="0.2">
      <c r="A119" s="85">
        <v>114</v>
      </c>
      <c r="B119" s="85" t="s">
        <v>233</v>
      </c>
      <c r="C119" s="85" t="s">
        <v>234</v>
      </c>
      <c r="D119" s="98" t="str">
        <f t="shared" si="1"/>
        <v/>
      </c>
      <c r="E119" s="89">
        <f>IF(Options!$D$24 = 1, MAX(F119, G119),
IF(Options!$D$25 = 1, AVERAGE(F119,G119),
IF(Options!$D$26 = 1, IFERROR(GEOMEAN(F119, G119), MAX(F119, G119)))))</f>
        <v>0</v>
      </c>
      <c r="F119" s="89" cm="1">
        <f t="array" ref="F119">IF(Options!$D$18=1, IFERROR(MAX(IF($I$199:$R$199=1,(I119:R119),"")),
     MAX(IF($I$199:$R$199=2,(I119:R119),""))),
IF(Options!$D$19=1, IFERROR(AVERAGE(IF($I$199:$R$199=1,I119:R119,"")),
     AVERAGE(IF($I$199:$R$199=2,(I119:R119),""))),
IF(Options!$D$20=1, IFERROR(IF(OR(IF(ISNUMBER(I119:R119),IF(I$199:R$199 = 1,I119:R119, ""), "")=0), 0, GEOMEAN(IF(ISNUMBER(I119:R119),IF(I$199:R$199 = 1,I119:R119, ""), ""))),
   IF(OR(IF(ISNUMBER(I119:R119),IF(I$199:R$199 = 2,I119:R119, ""), "")=0), 0, GEOMEAN(IF(ISNUMBER(I119:R119),IF(I$199:R$199 = 2,I119:R119, ""), "")))))))</f>
        <v>0</v>
      </c>
      <c r="G119" s="89" cm="1">
        <f t="array" ref="G119">IF(Options!$D$18=1, IFERROR(MAX(IF($I$200:$R$200=1,(I119:R119),"")),
     MAX(IF($I$200:$R$200=2,(I119:R119),""))),
IF(Options!$D$19=1, IFERROR(AVERAGE(IF($I$200:$R$200=1,(I119:R119),"")),
     AVERAGE(IF($I$200:$R$200=2,(I119:R119),""))),
IF(Options!$D$20=1, IFERROR(IF(OR(IF(ISNUMBER(I119:R119),IF(I$200:R$200 = 1,I119:R119, ""), "")=0), 0, GEOMEAN(IF(ISNUMBER(I119:R119),IF(I$200:R$200 = 1,I119:R119, ""), ""))),
   IF(OR(IF(ISNUMBER(I119:R119),IF(I$200:R$200 = 2,I119:R119, ""), "")=0), 0, GEOMEAN(IF(ISNUMBER(I119:R119),IF(I$200:R$200 = 2,I119:R119, ""), "")))))))</f>
        <v>0</v>
      </c>
      <c r="H119" s="142" t="s">
        <v>234</v>
      </c>
      <c r="I119" s="89">
        <v>0</v>
      </c>
      <c r="J119" s="89">
        <v>0</v>
      </c>
      <c r="K119" s="89">
        <v>0</v>
      </c>
      <c r="L119" s="89" t="s">
        <v>473</v>
      </c>
      <c r="M119" s="86"/>
      <c r="N119" s="36"/>
      <c r="O119" s="144"/>
      <c r="P119" s="144"/>
      <c r="Q119" s="144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</row>
    <row r="120" spans="1:28" x14ac:dyDescent="0.2">
      <c r="A120" s="85">
        <v>115</v>
      </c>
      <c r="B120" s="85" t="s">
        <v>235</v>
      </c>
      <c r="C120" s="85" t="s">
        <v>236</v>
      </c>
      <c r="D120" s="98" t="str">
        <f t="shared" si="1"/>
        <v/>
      </c>
      <c r="E120" s="89">
        <f>IF(Options!$D$24 = 1, MAX(F120, G120),
IF(Options!$D$25 = 1, AVERAGE(F120,G120),
IF(Options!$D$26 = 1, IFERROR(GEOMEAN(F120, G120), MAX(F120, G120)))))</f>
        <v>10</v>
      </c>
      <c r="F120" s="89" cm="1">
        <f t="array" ref="F120">IF(Options!$D$18=1, IFERROR(MAX(IF($I$199:$R$199=1,(I120:R120),"")),
     MAX(IF($I$199:$R$199=2,(I120:R120),""))),
IF(Options!$D$19=1, IFERROR(AVERAGE(IF($I$199:$R$199=1,I120:R120,"")),
     AVERAGE(IF($I$199:$R$199=2,(I120:R120),""))),
IF(Options!$D$20=1, IFERROR(IF(OR(IF(ISNUMBER(I120:R120),IF(I$199:R$199 = 1,I120:R120, ""), "")=0), 0, GEOMEAN(IF(ISNUMBER(I120:R120),IF(I$199:R$199 = 1,I120:R120, ""), ""))),
   IF(OR(IF(ISNUMBER(I120:R120),IF(I$199:R$199 = 2,I120:R120, ""), "")=0), 0, GEOMEAN(IF(ISNUMBER(I120:R120),IF(I$199:R$199 = 2,I120:R120, ""), "")))))))</f>
        <v>10</v>
      </c>
      <c r="G120" s="89" cm="1">
        <f t="array" ref="G120">IF(Options!$D$18=1, IFERROR(MAX(IF($I$200:$R$200=1,(I120:R120),"")),
     MAX(IF($I$200:$R$200=2,(I120:R120),""))),
IF(Options!$D$19=1, IFERROR(AVERAGE(IF($I$200:$R$200=1,(I120:R120),"")),
     AVERAGE(IF($I$200:$R$200=2,(I120:R120),""))),
IF(Options!$D$20=1, IFERROR(IF(OR(IF(ISNUMBER(I120:R120),IF(I$200:R$200 = 1,I120:R120, ""), "")=0), 0, GEOMEAN(IF(ISNUMBER(I120:R120),IF(I$200:R$200 = 1,I120:R120, ""), ""))),
   IF(OR(IF(ISNUMBER(I120:R120),IF(I$200:R$200 = 2,I120:R120, ""), "")=0), 0, GEOMEAN(IF(ISNUMBER(I120:R120),IF(I$200:R$200 = 2,I120:R120, ""), "")))))))</f>
        <v>0</v>
      </c>
      <c r="H120" s="142" t="s">
        <v>236</v>
      </c>
      <c r="I120" s="89">
        <v>10</v>
      </c>
      <c r="J120" s="89">
        <v>0</v>
      </c>
      <c r="K120" s="89">
        <v>0</v>
      </c>
      <c r="L120" s="89">
        <v>0</v>
      </c>
      <c r="M120" s="86"/>
      <c r="N120" s="36"/>
      <c r="O120" s="144"/>
      <c r="P120" s="144"/>
      <c r="Q120" s="144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</row>
    <row r="121" spans="1:28" x14ac:dyDescent="0.2">
      <c r="A121" s="85">
        <v>116</v>
      </c>
      <c r="B121" s="85" t="s">
        <v>237</v>
      </c>
      <c r="C121" s="85" t="s">
        <v>238</v>
      </c>
      <c r="D121" s="98" t="str">
        <f t="shared" si="1"/>
        <v/>
      </c>
      <c r="E121" s="89">
        <f>IF(Options!$D$24 = 1, MAX(F121, G121),
IF(Options!$D$25 = 1, AVERAGE(F121,G121),
IF(Options!$D$26 = 1, IFERROR(GEOMEAN(F121, G121), MAX(F121, G121)))))</f>
        <v>0</v>
      </c>
      <c r="F121" s="89" cm="1">
        <f t="array" ref="F121">IF(Options!$D$18=1, IFERROR(MAX(IF($I$199:$R$199=1,(I121:R121),"")),
     MAX(IF($I$199:$R$199=2,(I121:R121),""))),
IF(Options!$D$19=1, IFERROR(AVERAGE(IF($I$199:$R$199=1,I121:R121,"")),
     AVERAGE(IF($I$199:$R$199=2,(I121:R121),""))),
IF(Options!$D$20=1, IFERROR(IF(OR(IF(ISNUMBER(I121:R121),IF(I$199:R$199 = 1,I121:R121, ""), "")=0), 0, GEOMEAN(IF(ISNUMBER(I121:R121),IF(I$199:R$199 = 1,I121:R121, ""), ""))),
   IF(OR(IF(ISNUMBER(I121:R121),IF(I$199:R$199 = 2,I121:R121, ""), "")=0), 0, GEOMEAN(IF(ISNUMBER(I121:R121),IF(I$199:R$199 = 2,I121:R121, ""), "")))))))</f>
        <v>0</v>
      </c>
      <c r="G121" s="89" cm="1">
        <f t="array" ref="G121">IF(Options!$D$18=1, IFERROR(MAX(IF($I$200:$R$200=1,(I121:R121),"")),
     MAX(IF($I$200:$R$200=2,(I121:R121),""))),
IF(Options!$D$19=1, IFERROR(AVERAGE(IF($I$200:$R$200=1,(I121:R121),"")),
     AVERAGE(IF($I$200:$R$200=2,(I121:R121),""))),
IF(Options!$D$20=1, IFERROR(IF(OR(IF(ISNUMBER(I121:R121),IF(I$200:R$200 = 1,I121:R121, ""), "")=0), 0, GEOMEAN(IF(ISNUMBER(I121:R121),IF(I$200:R$200 = 1,I121:R121, ""), ""))),
   IF(OR(IF(ISNUMBER(I121:R121),IF(I$200:R$200 = 2,I121:R121, ""), "")=0), 0, GEOMEAN(IF(ISNUMBER(I121:R121),IF(I$200:R$200 = 2,I121:R121, ""), "")))))))</f>
        <v>0</v>
      </c>
      <c r="H121" s="142" t="s">
        <v>238</v>
      </c>
      <c r="I121" s="89">
        <v>0</v>
      </c>
      <c r="J121" s="89">
        <v>0</v>
      </c>
      <c r="K121" s="89">
        <v>0</v>
      </c>
      <c r="L121" s="89" t="s">
        <v>473</v>
      </c>
      <c r="M121" s="86"/>
      <c r="N121" s="36"/>
      <c r="O121" s="144"/>
      <c r="P121" s="144"/>
      <c r="Q121" s="144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</row>
    <row r="122" spans="1:28" x14ac:dyDescent="0.2">
      <c r="A122" s="85">
        <v>117</v>
      </c>
      <c r="B122" s="85" t="s">
        <v>239</v>
      </c>
      <c r="C122" s="85" t="s">
        <v>240</v>
      </c>
      <c r="D122" s="98" t="str">
        <f t="shared" si="1"/>
        <v/>
      </c>
      <c r="E122" s="89">
        <f>IF(Options!$D$24 = 1, MAX(F122, G122),
IF(Options!$D$25 = 1, AVERAGE(F122,G122),
IF(Options!$D$26 = 1, IFERROR(GEOMEAN(F122, G122), MAX(F122, G122)))))</f>
        <v>0</v>
      </c>
      <c r="F122" s="89" cm="1">
        <f t="array" ref="F122">IF(Options!$D$18=1, IFERROR(MAX(IF($I$199:$R$199=1,(I122:R122),"")),
     MAX(IF($I$199:$R$199=2,(I122:R122),""))),
IF(Options!$D$19=1, IFERROR(AVERAGE(IF($I$199:$R$199=1,I122:R122,"")),
     AVERAGE(IF($I$199:$R$199=2,(I122:R122),""))),
IF(Options!$D$20=1, IFERROR(IF(OR(IF(ISNUMBER(I122:R122),IF(I$199:R$199 = 1,I122:R122, ""), "")=0), 0, GEOMEAN(IF(ISNUMBER(I122:R122),IF(I$199:R$199 = 1,I122:R122, ""), ""))),
   IF(OR(IF(ISNUMBER(I122:R122),IF(I$199:R$199 = 2,I122:R122, ""), "")=0), 0, GEOMEAN(IF(ISNUMBER(I122:R122),IF(I$199:R$199 = 2,I122:R122, ""), "")))))))</f>
        <v>0</v>
      </c>
      <c r="G122" s="89" cm="1">
        <f t="array" ref="G122">IF(Options!$D$18=1, IFERROR(MAX(IF($I$200:$R$200=1,(I122:R122),"")),
     MAX(IF($I$200:$R$200=2,(I122:R122),""))),
IF(Options!$D$19=1, IFERROR(AVERAGE(IF($I$200:$R$200=1,(I122:R122),"")),
     AVERAGE(IF($I$200:$R$200=2,(I122:R122),""))),
IF(Options!$D$20=1, IFERROR(IF(OR(IF(ISNUMBER(I122:R122),IF(I$200:R$200 = 1,I122:R122, ""), "")=0), 0, GEOMEAN(IF(ISNUMBER(I122:R122),IF(I$200:R$200 = 1,I122:R122, ""), ""))),
   IF(OR(IF(ISNUMBER(I122:R122),IF(I$200:R$200 = 2,I122:R122, ""), "")=0), 0, GEOMEAN(IF(ISNUMBER(I122:R122),IF(I$200:R$200 = 2,I122:R122, ""), "")))))))</f>
        <v>0</v>
      </c>
      <c r="H122" s="142" t="s">
        <v>240</v>
      </c>
      <c r="I122" s="89">
        <v>0</v>
      </c>
      <c r="J122" s="89">
        <v>0</v>
      </c>
      <c r="K122" s="89">
        <v>0</v>
      </c>
      <c r="L122" s="89" t="s">
        <v>473</v>
      </c>
      <c r="M122" s="86"/>
      <c r="N122" s="36"/>
      <c r="O122" s="144"/>
      <c r="P122" s="144"/>
      <c r="Q122" s="144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</row>
    <row r="123" spans="1:28" x14ac:dyDescent="0.2">
      <c r="A123" s="85">
        <v>118</v>
      </c>
      <c r="B123" s="85" t="s">
        <v>241</v>
      </c>
      <c r="C123" s="85" t="s">
        <v>242</v>
      </c>
      <c r="D123" s="98" t="str">
        <f t="shared" si="1"/>
        <v/>
      </c>
      <c r="E123" s="89">
        <f>IF(Options!$D$24 = 1, MAX(F123, G123),
IF(Options!$D$25 = 1, AVERAGE(F123,G123),
IF(Options!$D$26 = 1, IFERROR(GEOMEAN(F123, G123), MAX(F123, G123)))))</f>
        <v>10</v>
      </c>
      <c r="F123" s="89" cm="1">
        <f t="array" ref="F123">IF(Options!$D$18=1, IFERROR(MAX(IF($I$199:$R$199=1,(I123:R123),"")),
     MAX(IF($I$199:$R$199=2,(I123:R123),""))),
IF(Options!$D$19=1, IFERROR(AVERAGE(IF($I$199:$R$199=1,I123:R123,"")),
     AVERAGE(IF($I$199:$R$199=2,(I123:R123),""))),
IF(Options!$D$20=1, IFERROR(IF(OR(IF(ISNUMBER(I123:R123),IF(I$199:R$199 = 1,I123:R123, ""), "")=0), 0, GEOMEAN(IF(ISNUMBER(I123:R123),IF(I$199:R$199 = 1,I123:R123, ""), ""))),
   IF(OR(IF(ISNUMBER(I123:R123),IF(I$199:R$199 = 2,I123:R123, ""), "")=0), 0, GEOMEAN(IF(ISNUMBER(I123:R123),IF(I$199:R$199 = 2,I123:R123, ""), "")))))))</f>
        <v>10</v>
      </c>
      <c r="G123" s="89" cm="1">
        <f t="array" ref="G123">IF(Options!$D$18=1, IFERROR(MAX(IF($I$200:$R$200=1,(I123:R123),"")),
     MAX(IF($I$200:$R$200=2,(I123:R123),""))),
IF(Options!$D$19=1, IFERROR(AVERAGE(IF($I$200:$R$200=1,(I123:R123),"")),
     AVERAGE(IF($I$200:$R$200=2,(I123:R123),""))),
IF(Options!$D$20=1, IFERROR(IF(OR(IF(ISNUMBER(I123:R123),IF(I$200:R$200 = 1,I123:R123, ""), "")=0), 0, GEOMEAN(IF(ISNUMBER(I123:R123),IF(I$200:R$200 = 1,I123:R123, ""), ""))),
   IF(OR(IF(ISNUMBER(I123:R123),IF(I$200:R$200 = 2,I123:R123, ""), "")=0), 0, GEOMEAN(IF(ISNUMBER(I123:R123),IF(I$200:R$200 = 2,I123:R123, ""), "")))))))</f>
        <v>10</v>
      </c>
      <c r="H123" s="142" t="s">
        <v>242</v>
      </c>
      <c r="I123" s="89">
        <v>10</v>
      </c>
      <c r="J123" s="89">
        <v>0</v>
      </c>
      <c r="K123" s="89">
        <v>10</v>
      </c>
      <c r="L123" s="89">
        <v>5.7915019799470997</v>
      </c>
      <c r="M123" s="86"/>
      <c r="N123" s="36"/>
      <c r="O123" s="144"/>
      <c r="P123" s="144"/>
      <c r="Q123" s="144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</row>
    <row r="124" spans="1:28" x14ac:dyDescent="0.2">
      <c r="A124" s="85">
        <v>119</v>
      </c>
      <c r="B124" s="85" t="s">
        <v>243</v>
      </c>
      <c r="C124" s="85" t="s">
        <v>244</v>
      </c>
      <c r="D124" s="98" t="str">
        <f t="shared" si="1"/>
        <v/>
      </c>
      <c r="E124" s="89">
        <f>IF(Options!$D$24 = 1, MAX(F124, G124),
IF(Options!$D$25 = 1, AVERAGE(F124,G124),
IF(Options!$D$26 = 1, IFERROR(GEOMEAN(F124, G124), MAX(F124, G124)))))</f>
        <v>0</v>
      </c>
      <c r="F124" s="89" cm="1">
        <f t="array" ref="F124">IF(Options!$D$18=1, IFERROR(MAX(IF($I$199:$R$199=1,(I124:R124),"")),
     MAX(IF($I$199:$R$199=2,(I124:R124),""))),
IF(Options!$D$19=1, IFERROR(AVERAGE(IF($I$199:$R$199=1,I124:R124,"")),
     AVERAGE(IF($I$199:$R$199=2,(I124:R124),""))),
IF(Options!$D$20=1, IFERROR(IF(OR(IF(ISNUMBER(I124:R124),IF(I$199:R$199 = 1,I124:R124, ""), "")=0), 0, GEOMEAN(IF(ISNUMBER(I124:R124),IF(I$199:R$199 = 1,I124:R124, ""), ""))),
   IF(OR(IF(ISNUMBER(I124:R124),IF(I$199:R$199 = 2,I124:R124, ""), "")=0), 0, GEOMEAN(IF(ISNUMBER(I124:R124),IF(I$199:R$199 = 2,I124:R124, ""), "")))))))</f>
        <v>0</v>
      </c>
      <c r="G124" s="89" cm="1">
        <f t="array" ref="G124">IF(Options!$D$18=1, IFERROR(MAX(IF($I$200:$R$200=1,(I124:R124),"")),
     MAX(IF($I$200:$R$200=2,(I124:R124),""))),
IF(Options!$D$19=1, IFERROR(AVERAGE(IF($I$200:$R$200=1,(I124:R124),"")),
     AVERAGE(IF($I$200:$R$200=2,(I124:R124),""))),
IF(Options!$D$20=1, IFERROR(IF(OR(IF(ISNUMBER(I124:R124),IF(I$200:R$200 = 1,I124:R124, ""), "")=0), 0, GEOMEAN(IF(ISNUMBER(I124:R124),IF(I$200:R$200 = 1,I124:R124, ""), ""))),
   IF(OR(IF(ISNUMBER(I124:R124),IF(I$200:R$200 = 2,I124:R124, ""), "")=0), 0, GEOMEAN(IF(ISNUMBER(I124:R124),IF(I$200:R$200 = 2,I124:R124, ""), "")))))))</f>
        <v>0</v>
      </c>
      <c r="H124" s="142" t="s">
        <v>244</v>
      </c>
      <c r="I124" s="89">
        <v>0</v>
      </c>
      <c r="J124" s="89">
        <v>0</v>
      </c>
      <c r="K124" s="89">
        <v>0</v>
      </c>
      <c r="L124" s="89">
        <v>0</v>
      </c>
      <c r="M124" s="86"/>
      <c r="N124" s="36"/>
      <c r="O124" s="144"/>
      <c r="P124" s="144"/>
      <c r="Q124" s="144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</row>
    <row r="125" spans="1:28" x14ac:dyDescent="0.2">
      <c r="A125" s="85">
        <v>120</v>
      </c>
      <c r="B125" s="85" t="s">
        <v>245</v>
      </c>
      <c r="C125" s="85" t="s">
        <v>246</v>
      </c>
      <c r="D125" s="98" t="str">
        <f t="shared" si="1"/>
        <v/>
      </c>
      <c r="E125" s="89">
        <f>IF(Options!$D$24 = 1, MAX(F125, G125),
IF(Options!$D$25 = 1, AVERAGE(F125,G125),
IF(Options!$D$26 = 1, IFERROR(GEOMEAN(F125, G125), MAX(F125, G125)))))</f>
        <v>0</v>
      </c>
      <c r="F125" s="89" cm="1">
        <f t="array" ref="F125">IF(Options!$D$18=1, IFERROR(MAX(IF($I$199:$R$199=1,(I125:R125),"")),
     MAX(IF($I$199:$R$199=2,(I125:R125),""))),
IF(Options!$D$19=1, IFERROR(AVERAGE(IF($I$199:$R$199=1,I125:R125,"")),
     AVERAGE(IF($I$199:$R$199=2,(I125:R125),""))),
IF(Options!$D$20=1, IFERROR(IF(OR(IF(ISNUMBER(I125:R125),IF(I$199:R$199 = 1,I125:R125, ""), "")=0), 0, GEOMEAN(IF(ISNUMBER(I125:R125),IF(I$199:R$199 = 1,I125:R125, ""), ""))),
   IF(OR(IF(ISNUMBER(I125:R125),IF(I$199:R$199 = 2,I125:R125, ""), "")=0), 0, GEOMEAN(IF(ISNUMBER(I125:R125),IF(I$199:R$199 = 2,I125:R125, ""), "")))))))</f>
        <v>0</v>
      </c>
      <c r="G125" s="89" cm="1">
        <f t="array" ref="G125">IF(Options!$D$18=1, IFERROR(MAX(IF($I$200:$R$200=1,(I125:R125),"")),
     MAX(IF($I$200:$R$200=2,(I125:R125),""))),
IF(Options!$D$19=1, IFERROR(AVERAGE(IF($I$200:$R$200=1,(I125:R125),"")),
     AVERAGE(IF($I$200:$R$200=2,(I125:R125),""))),
IF(Options!$D$20=1, IFERROR(IF(OR(IF(ISNUMBER(I125:R125),IF(I$200:R$200 = 1,I125:R125, ""), "")=0), 0, GEOMEAN(IF(ISNUMBER(I125:R125),IF(I$200:R$200 = 1,I125:R125, ""), ""))),
   IF(OR(IF(ISNUMBER(I125:R125),IF(I$200:R$200 = 2,I125:R125, ""), "")=0), 0, GEOMEAN(IF(ISNUMBER(I125:R125),IF(I$200:R$200 = 2,I125:R125, ""), "")))))))</f>
        <v>0</v>
      </c>
      <c r="H125" s="142" t="s">
        <v>246</v>
      </c>
      <c r="I125" s="89">
        <v>0</v>
      </c>
      <c r="J125" s="89">
        <v>0</v>
      </c>
      <c r="K125" s="89">
        <v>0</v>
      </c>
      <c r="L125" s="89" t="s">
        <v>473</v>
      </c>
      <c r="M125" s="86"/>
      <c r="N125" s="36"/>
      <c r="O125" s="144"/>
      <c r="P125" s="144"/>
      <c r="Q125" s="144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</row>
    <row r="126" spans="1:28" x14ac:dyDescent="0.2">
      <c r="A126" s="85">
        <v>121</v>
      </c>
      <c r="B126" s="85" t="s">
        <v>247</v>
      </c>
      <c r="C126" s="85" t="s">
        <v>248</v>
      </c>
      <c r="D126" s="98" t="str">
        <f t="shared" si="1"/>
        <v/>
      </c>
      <c r="E126" s="89">
        <f>IF(Options!$D$24 = 1, MAX(F126, G126),
IF(Options!$D$25 = 1, AVERAGE(F126,G126),
IF(Options!$D$26 = 1, IFERROR(GEOMEAN(F126, G126), MAX(F126, G126)))))</f>
        <v>7.26645425456989</v>
      </c>
      <c r="F126" s="89" cm="1">
        <f t="array" ref="F126">IF(Options!$D$18=1, IFERROR(MAX(IF($I$199:$R$199=1,(I126:R126),"")),
     MAX(IF($I$199:$R$199=2,(I126:R126),""))),
IF(Options!$D$19=1, IFERROR(AVERAGE(IF($I$199:$R$199=1,I126:R126,"")),
     AVERAGE(IF($I$199:$R$199=2,(I126:R126),""))),
IF(Options!$D$20=1, IFERROR(IF(OR(IF(ISNUMBER(I126:R126),IF(I$199:R$199 = 1,I126:R126, ""), "")=0), 0, GEOMEAN(IF(ISNUMBER(I126:R126),IF(I$199:R$199 = 1,I126:R126, ""), ""))),
   IF(OR(IF(ISNUMBER(I126:R126),IF(I$199:R$199 = 2,I126:R126, ""), "")=0), 0, GEOMEAN(IF(ISNUMBER(I126:R126),IF(I$199:R$199 = 2,I126:R126, ""), "")))))))</f>
        <v>0</v>
      </c>
      <c r="G126" s="89" cm="1">
        <f t="array" ref="G126">IF(Options!$D$18=1, IFERROR(MAX(IF($I$200:$R$200=1,(I126:R126),"")),
     MAX(IF($I$200:$R$200=2,(I126:R126),""))),
IF(Options!$D$19=1, IFERROR(AVERAGE(IF($I$200:$R$200=1,(I126:R126),"")),
     AVERAGE(IF($I$200:$R$200=2,(I126:R126),""))),
IF(Options!$D$20=1, IFERROR(IF(OR(IF(ISNUMBER(I126:R126),IF(I$200:R$200 = 1,I126:R126, ""), "")=0), 0, GEOMEAN(IF(ISNUMBER(I126:R126),IF(I$200:R$200 = 1,I126:R126, ""), ""))),
   IF(OR(IF(ISNUMBER(I126:R126),IF(I$200:R$200 = 2,I126:R126, ""), "")=0), 0, GEOMEAN(IF(ISNUMBER(I126:R126),IF(I$200:R$200 = 2,I126:R126, ""), "")))))))</f>
        <v>7.26645425456989</v>
      </c>
      <c r="H126" s="142" t="s">
        <v>248</v>
      </c>
      <c r="I126" s="89">
        <v>0</v>
      </c>
      <c r="J126" s="89">
        <v>0</v>
      </c>
      <c r="K126" s="89">
        <v>0</v>
      </c>
      <c r="L126" s="89">
        <v>7.26645425456989</v>
      </c>
      <c r="M126" s="86"/>
      <c r="N126" s="36"/>
      <c r="O126" s="144"/>
      <c r="P126" s="144"/>
      <c r="Q126" s="144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</row>
    <row r="127" spans="1:28" x14ac:dyDescent="0.2">
      <c r="A127" s="85">
        <v>122</v>
      </c>
      <c r="B127" s="85" t="s">
        <v>249</v>
      </c>
      <c r="C127" s="85" t="s">
        <v>250</v>
      </c>
      <c r="D127" s="98" t="str">
        <f t="shared" si="1"/>
        <v/>
      </c>
      <c r="E127" s="89">
        <f>IF(Options!$D$24 = 1, MAX(F127, G127),
IF(Options!$D$25 = 1, AVERAGE(F127,G127),
IF(Options!$D$26 = 1, IFERROR(GEOMEAN(F127, G127), MAX(F127, G127)))))</f>
        <v>0</v>
      </c>
      <c r="F127" s="89" cm="1">
        <f t="array" ref="F127">IF(Options!$D$18=1, IFERROR(MAX(IF($I$199:$R$199=1,(I127:R127),"")),
     MAX(IF($I$199:$R$199=2,(I127:R127),""))),
IF(Options!$D$19=1, IFERROR(AVERAGE(IF($I$199:$R$199=1,I127:R127,"")),
     AVERAGE(IF($I$199:$R$199=2,(I127:R127),""))),
IF(Options!$D$20=1, IFERROR(IF(OR(IF(ISNUMBER(I127:R127),IF(I$199:R$199 = 1,I127:R127, ""), "")=0), 0, GEOMEAN(IF(ISNUMBER(I127:R127),IF(I$199:R$199 = 1,I127:R127, ""), ""))),
   IF(OR(IF(ISNUMBER(I127:R127),IF(I$199:R$199 = 2,I127:R127, ""), "")=0), 0, GEOMEAN(IF(ISNUMBER(I127:R127),IF(I$199:R$199 = 2,I127:R127, ""), "")))))))</f>
        <v>0</v>
      </c>
      <c r="G127" s="89" cm="1">
        <f t="array" ref="G127">IF(Options!$D$18=1, IFERROR(MAX(IF($I$200:$R$200=1,(I127:R127),"")),
     MAX(IF($I$200:$R$200=2,(I127:R127),""))),
IF(Options!$D$19=1, IFERROR(AVERAGE(IF($I$200:$R$200=1,(I127:R127),"")),
     AVERAGE(IF($I$200:$R$200=2,(I127:R127),""))),
IF(Options!$D$20=1, IFERROR(IF(OR(IF(ISNUMBER(I127:R127),IF(I$200:R$200 = 1,I127:R127, ""), "")=0), 0, GEOMEAN(IF(ISNUMBER(I127:R127),IF(I$200:R$200 = 1,I127:R127, ""), ""))),
   IF(OR(IF(ISNUMBER(I127:R127),IF(I$200:R$200 = 2,I127:R127, ""), "")=0), 0, GEOMEAN(IF(ISNUMBER(I127:R127),IF(I$200:R$200 = 2,I127:R127, ""), "")))))))</f>
        <v>0</v>
      </c>
      <c r="H127" s="142" t="s">
        <v>250</v>
      </c>
      <c r="I127" s="89">
        <v>0</v>
      </c>
      <c r="J127" s="89">
        <v>0</v>
      </c>
      <c r="K127" s="89">
        <v>0</v>
      </c>
      <c r="L127" s="89" t="s">
        <v>473</v>
      </c>
      <c r="M127" s="86"/>
      <c r="N127" s="36"/>
      <c r="O127" s="144"/>
      <c r="P127" s="144"/>
      <c r="Q127" s="144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</row>
    <row r="128" spans="1:28" x14ac:dyDescent="0.2">
      <c r="A128" s="85">
        <v>123</v>
      </c>
      <c r="B128" s="85" t="s">
        <v>251</v>
      </c>
      <c r="C128" s="85" t="s">
        <v>252</v>
      </c>
      <c r="D128" s="98" t="str">
        <f t="shared" si="1"/>
        <v/>
      </c>
      <c r="E128" s="89">
        <f>IF(Options!$D$24 = 1, MAX(F128, G128),
IF(Options!$D$25 = 1, AVERAGE(F128,G128),
IF(Options!$D$26 = 1, IFERROR(GEOMEAN(F128, G128), MAX(F128, G128)))))</f>
        <v>0</v>
      </c>
      <c r="F128" s="89" cm="1">
        <f t="array" ref="F128">IF(Options!$D$18=1, IFERROR(MAX(IF($I$199:$R$199=1,(I128:R128),"")),
     MAX(IF($I$199:$R$199=2,(I128:R128),""))),
IF(Options!$D$19=1, IFERROR(AVERAGE(IF($I$199:$R$199=1,I128:R128,"")),
     AVERAGE(IF($I$199:$R$199=2,(I128:R128),""))),
IF(Options!$D$20=1, IFERROR(IF(OR(IF(ISNUMBER(I128:R128),IF(I$199:R$199 = 1,I128:R128, ""), "")=0), 0, GEOMEAN(IF(ISNUMBER(I128:R128),IF(I$199:R$199 = 1,I128:R128, ""), ""))),
   IF(OR(IF(ISNUMBER(I128:R128),IF(I$199:R$199 = 2,I128:R128, ""), "")=0), 0, GEOMEAN(IF(ISNUMBER(I128:R128),IF(I$199:R$199 = 2,I128:R128, ""), "")))))))</f>
        <v>0</v>
      </c>
      <c r="G128" s="89" cm="1">
        <f t="array" ref="G128">IF(Options!$D$18=1, IFERROR(MAX(IF($I$200:$R$200=1,(I128:R128),"")),
     MAX(IF($I$200:$R$200=2,(I128:R128),""))),
IF(Options!$D$19=1, IFERROR(AVERAGE(IF($I$200:$R$200=1,(I128:R128),"")),
     AVERAGE(IF($I$200:$R$200=2,(I128:R128),""))),
IF(Options!$D$20=1, IFERROR(IF(OR(IF(ISNUMBER(I128:R128),IF(I$200:R$200 = 1,I128:R128, ""), "")=0), 0, GEOMEAN(IF(ISNUMBER(I128:R128),IF(I$200:R$200 = 1,I128:R128, ""), ""))),
   IF(OR(IF(ISNUMBER(I128:R128),IF(I$200:R$200 = 2,I128:R128, ""), "")=0), 0, GEOMEAN(IF(ISNUMBER(I128:R128),IF(I$200:R$200 = 2,I128:R128, ""), "")))))))</f>
        <v>0</v>
      </c>
      <c r="H128" s="142" t="s">
        <v>252</v>
      </c>
      <c r="I128" s="89">
        <v>0</v>
      </c>
      <c r="J128" s="89">
        <v>0</v>
      </c>
      <c r="K128" s="89">
        <v>0</v>
      </c>
      <c r="L128" s="89" t="s">
        <v>473</v>
      </c>
      <c r="M128" s="86"/>
      <c r="N128" s="36"/>
      <c r="O128" s="144"/>
      <c r="P128" s="144"/>
      <c r="Q128" s="144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</row>
    <row r="129" spans="1:28" x14ac:dyDescent="0.2">
      <c r="A129" s="85">
        <v>124</v>
      </c>
      <c r="B129" s="85" t="s">
        <v>253</v>
      </c>
      <c r="C129" s="85" t="s">
        <v>254</v>
      </c>
      <c r="D129" s="98" t="str">
        <f t="shared" si="1"/>
        <v/>
      </c>
      <c r="E129" s="89">
        <f>IF(Options!$D$24 = 1, MAX(F129, G129),
IF(Options!$D$25 = 1, AVERAGE(F129,G129),
IF(Options!$D$26 = 1, IFERROR(GEOMEAN(F129, G129), MAX(F129, G129)))))</f>
        <v>10</v>
      </c>
      <c r="F129" s="89" cm="1">
        <f t="array" ref="F129">IF(Options!$D$18=1, IFERROR(MAX(IF($I$199:$R$199=1,(I129:R129),"")),
     MAX(IF($I$199:$R$199=2,(I129:R129),""))),
IF(Options!$D$19=1, IFERROR(AVERAGE(IF($I$199:$R$199=1,I129:R129,"")),
     AVERAGE(IF($I$199:$R$199=2,(I129:R129),""))),
IF(Options!$D$20=1, IFERROR(IF(OR(IF(ISNUMBER(I129:R129),IF(I$199:R$199 = 1,I129:R129, ""), "")=0), 0, GEOMEAN(IF(ISNUMBER(I129:R129),IF(I$199:R$199 = 1,I129:R129, ""), ""))),
   IF(OR(IF(ISNUMBER(I129:R129),IF(I$199:R$199 = 2,I129:R129, ""), "")=0), 0, GEOMEAN(IF(ISNUMBER(I129:R129),IF(I$199:R$199 = 2,I129:R129, ""), "")))))))</f>
        <v>10</v>
      </c>
      <c r="G129" s="89" cm="1">
        <f t="array" ref="G129">IF(Options!$D$18=1, IFERROR(MAX(IF($I$200:$R$200=1,(I129:R129),"")),
     MAX(IF($I$200:$R$200=2,(I129:R129),""))),
IF(Options!$D$19=1, IFERROR(AVERAGE(IF($I$200:$R$200=1,(I129:R129),"")),
     AVERAGE(IF($I$200:$R$200=2,(I129:R129),""))),
IF(Options!$D$20=1, IFERROR(IF(OR(IF(ISNUMBER(I129:R129),IF(I$200:R$200 = 1,I129:R129, ""), "")=0), 0, GEOMEAN(IF(ISNUMBER(I129:R129),IF(I$200:R$200 = 1,I129:R129, ""), ""))),
   IF(OR(IF(ISNUMBER(I129:R129),IF(I$200:R$200 = 2,I129:R129, ""), "")=0), 0, GEOMEAN(IF(ISNUMBER(I129:R129),IF(I$200:R$200 = 2,I129:R129, ""), "")))))))</f>
        <v>10</v>
      </c>
      <c r="H129" s="142" t="s">
        <v>254</v>
      </c>
      <c r="I129" s="89">
        <v>10</v>
      </c>
      <c r="J129" s="89">
        <v>0</v>
      </c>
      <c r="K129" s="89">
        <v>10</v>
      </c>
      <c r="L129" s="89" t="s">
        <v>473</v>
      </c>
      <c r="M129" s="86"/>
      <c r="N129" s="36"/>
      <c r="O129" s="144"/>
      <c r="P129" s="144"/>
      <c r="Q129" s="144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</row>
    <row r="130" spans="1:28" x14ac:dyDescent="0.2">
      <c r="A130" s="85">
        <v>125</v>
      </c>
      <c r="B130" s="85" t="s">
        <v>255</v>
      </c>
      <c r="C130" s="85" t="s">
        <v>256</v>
      </c>
      <c r="D130" s="98" t="str">
        <f t="shared" si="1"/>
        <v/>
      </c>
      <c r="E130" s="89">
        <f>IF(Options!$D$24 = 1, MAX(F130, G130),
IF(Options!$D$25 = 1, AVERAGE(F130,G130),
IF(Options!$D$26 = 1, IFERROR(GEOMEAN(F130, G130), MAX(F130, G130)))))</f>
        <v>7.8099114642860643</v>
      </c>
      <c r="F130" s="89" cm="1">
        <f t="array" ref="F130">IF(Options!$D$18=1, IFERROR(MAX(IF($I$199:$R$199=1,(I130:R130),"")),
     MAX(IF($I$199:$R$199=2,(I130:R130),""))),
IF(Options!$D$19=1, IFERROR(AVERAGE(IF($I$199:$R$199=1,I130:R130,"")),
     AVERAGE(IF($I$199:$R$199=2,(I130:R130),""))),
IF(Options!$D$20=1, IFERROR(IF(OR(IF(ISNUMBER(I130:R130),IF(I$199:R$199 = 1,I130:R130, ""), "")=0), 0, GEOMEAN(IF(ISNUMBER(I130:R130),IF(I$199:R$199 = 1,I130:R130, ""), ""))),
   IF(OR(IF(ISNUMBER(I130:R130),IF(I$199:R$199 = 2,I130:R130, ""), "")=0), 0, GEOMEAN(IF(ISNUMBER(I130:R130),IF(I$199:R$199 = 2,I130:R130, ""), "")))))))</f>
        <v>10</v>
      </c>
      <c r="G130" s="89" cm="1">
        <f t="array" ref="G130">IF(Options!$D$18=1, IFERROR(MAX(IF($I$200:$R$200=1,(I130:R130),"")),
     MAX(IF($I$200:$R$200=2,(I130:R130),""))),
IF(Options!$D$19=1, IFERROR(AVERAGE(IF($I$200:$R$200=1,(I130:R130),"")),
     AVERAGE(IF($I$200:$R$200=2,(I130:R130),""))),
IF(Options!$D$20=1, IFERROR(IF(OR(IF(ISNUMBER(I130:R130),IF(I$200:R$200 = 1,I130:R130, ""), "")=0), 0, GEOMEAN(IF(ISNUMBER(I130:R130),IF(I$200:R$200 = 1,I130:R130, ""), ""))),
   IF(OR(IF(ISNUMBER(I130:R130),IF(I$200:R$200 = 2,I130:R130, ""), "")=0), 0, GEOMEAN(IF(ISNUMBER(I130:R130),IF(I$200:R$200 = 2,I130:R130, ""), "")))))))</f>
        <v>6.0994717079986902</v>
      </c>
      <c r="H130" s="142" t="s">
        <v>256</v>
      </c>
      <c r="I130" s="89">
        <v>10</v>
      </c>
      <c r="J130" s="89">
        <v>0</v>
      </c>
      <c r="K130" s="89">
        <v>6.0994717079986902</v>
      </c>
      <c r="L130" s="89">
        <v>3.3824804598511302</v>
      </c>
      <c r="M130" s="86"/>
      <c r="N130" s="36"/>
      <c r="O130" s="144"/>
      <c r="P130" s="144"/>
      <c r="Q130" s="144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</row>
    <row r="131" spans="1:28" x14ac:dyDescent="0.2">
      <c r="A131" s="85">
        <v>126</v>
      </c>
      <c r="B131" s="85" t="s">
        <v>257</v>
      </c>
      <c r="C131" s="85" t="s">
        <v>258</v>
      </c>
      <c r="D131" s="98" t="str">
        <f t="shared" si="1"/>
        <v/>
      </c>
      <c r="E131" s="89">
        <f>IF(Options!$D$24 = 1, MAX(F131, G131),
IF(Options!$D$25 = 1, AVERAGE(F131,G131),
IF(Options!$D$26 = 1, IFERROR(GEOMEAN(F131, G131), MAX(F131, G131)))))</f>
        <v>0</v>
      </c>
      <c r="F131" s="89" cm="1">
        <f t="array" ref="F131">IF(Options!$D$18=1, IFERROR(MAX(IF($I$199:$R$199=1,(I131:R131),"")),
     MAX(IF($I$199:$R$199=2,(I131:R131),""))),
IF(Options!$D$19=1, IFERROR(AVERAGE(IF($I$199:$R$199=1,I131:R131,"")),
     AVERAGE(IF($I$199:$R$199=2,(I131:R131),""))),
IF(Options!$D$20=1, IFERROR(IF(OR(IF(ISNUMBER(I131:R131),IF(I$199:R$199 = 1,I131:R131, ""), "")=0), 0, GEOMEAN(IF(ISNUMBER(I131:R131),IF(I$199:R$199 = 1,I131:R131, ""), ""))),
   IF(OR(IF(ISNUMBER(I131:R131),IF(I$199:R$199 = 2,I131:R131, ""), "")=0), 0, GEOMEAN(IF(ISNUMBER(I131:R131),IF(I$199:R$199 = 2,I131:R131, ""), "")))))))</f>
        <v>0</v>
      </c>
      <c r="G131" s="89" cm="1">
        <f t="array" ref="G131">IF(Options!$D$18=1, IFERROR(MAX(IF($I$200:$R$200=1,(I131:R131),"")),
     MAX(IF($I$200:$R$200=2,(I131:R131),""))),
IF(Options!$D$19=1, IFERROR(AVERAGE(IF($I$200:$R$200=1,(I131:R131),"")),
     AVERAGE(IF($I$200:$R$200=2,(I131:R131),""))),
IF(Options!$D$20=1, IFERROR(IF(OR(IF(ISNUMBER(I131:R131),IF(I$200:R$200 = 1,I131:R131, ""), "")=0), 0, GEOMEAN(IF(ISNUMBER(I131:R131),IF(I$200:R$200 = 1,I131:R131, ""), ""))),
   IF(OR(IF(ISNUMBER(I131:R131),IF(I$200:R$200 = 2,I131:R131, ""), "")=0), 0, GEOMEAN(IF(ISNUMBER(I131:R131),IF(I$200:R$200 = 2,I131:R131, ""), "")))))))</f>
        <v>0</v>
      </c>
      <c r="H131" s="142" t="s">
        <v>258</v>
      </c>
      <c r="I131" s="89">
        <v>0</v>
      </c>
      <c r="J131" s="89">
        <v>0</v>
      </c>
      <c r="K131" s="89">
        <v>0</v>
      </c>
      <c r="L131" s="89" t="s">
        <v>473</v>
      </c>
      <c r="M131" s="86"/>
      <c r="N131" s="36"/>
      <c r="O131" s="144"/>
      <c r="P131" s="144"/>
      <c r="Q131" s="144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</row>
    <row r="132" spans="1:28" x14ac:dyDescent="0.2">
      <c r="A132" s="85">
        <v>127</v>
      </c>
      <c r="B132" s="85" t="s">
        <v>259</v>
      </c>
      <c r="C132" s="85" t="s">
        <v>260</v>
      </c>
      <c r="D132" s="98" t="str">
        <f t="shared" si="1"/>
        <v/>
      </c>
      <c r="E132" s="89">
        <f>IF(Options!$D$24 = 1, MAX(F132, G132),
IF(Options!$D$25 = 1, AVERAGE(F132,G132),
IF(Options!$D$26 = 1, IFERROR(GEOMEAN(F132, G132), MAX(F132, G132)))))</f>
        <v>0</v>
      </c>
      <c r="F132" s="89" cm="1">
        <f t="array" ref="F132">IF(Options!$D$18=1, IFERROR(MAX(IF($I$199:$R$199=1,(I132:R132),"")),
     MAX(IF($I$199:$R$199=2,(I132:R132),""))),
IF(Options!$D$19=1, IFERROR(AVERAGE(IF($I$199:$R$199=1,I132:R132,"")),
     AVERAGE(IF($I$199:$R$199=2,(I132:R132),""))),
IF(Options!$D$20=1, IFERROR(IF(OR(IF(ISNUMBER(I132:R132),IF(I$199:R$199 = 1,I132:R132, ""), "")=0), 0, GEOMEAN(IF(ISNUMBER(I132:R132),IF(I$199:R$199 = 1,I132:R132, ""), ""))),
   IF(OR(IF(ISNUMBER(I132:R132),IF(I$199:R$199 = 2,I132:R132, ""), "")=0), 0, GEOMEAN(IF(ISNUMBER(I132:R132),IF(I$199:R$199 = 2,I132:R132, ""), "")))))))</f>
        <v>0</v>
      </c>
      <c r="G132" s="89" cm="1">
        <f t="array" ref="G132">IF(Options!$D$18=1, IFERROR(MAX(IF($I$200:$R$200=1,(I132:R132),"")),
     MAX(IF($I$200:$R$200=2,(I132:R132),""))),
IF(Options!$D$19=1, IFERROR(AVERAGE(IF($I$200:$R$200=1,(I132:R132),"")),
     AVERAGE(IF($I$200:$R$200=2,(I132:R132),""))),
IF(Options!$D$20=1, IFERROR(IF(OR(IF(ISNUMBER(I132:R132),IF(I$200:R$200 = 1,I132:R132, ""), "")=0), 0, GEOMEAN(IF(ISNUMBER(I132:R132),IF(I$200:R$200 = 1,I132:R132, ""), ""))),
   IF(OR(IF(ISNUMBER(I132:R132),IF(I$200:R$200 = 2,I132:R132, ""), "")=0), 0, GEOMEAN(IF(ISNUMBER(I132:R132),IF(I$200:R$200 = 2,I132:R132, ""), "")))))))</f>
        <v>0</v>
      </c>
      <c r="H132" s="142" t="s">
        <v>260</v>
      </c>
      <c r="I132" s="89">
        <v>0</v>
      </c>
      <c r="J132" s="89">
        <v>0</v>
      </c>
      <c r="K132" s="89">
        <v>0</v>
      </c>
      <c r="L132" s="89">
        <v>0</v>
      </c>
      <c r="M132" s="86"/>
      <c r="N132" s="36"/>
      <c r="O132" s="144"/>
      <c r="P132" s="144"/>
      <c r="Q132" s="144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</row>
    <row r="133" spans="1:28" x14ac:dyDescent="0.2">
      <c r="A133" s="85">
        <v>128</v>
      </c>
      <c r="B133" s="85" t="s">
        <v>261</v>
      </c>
      <c r="C133" s="85" t="s">
        <v>262</v>
      </c>
      <c r="D133" s="98" t="str">
        <f t="shared" si="1"/>
        <v/>
      </c>
      <c r="E133" s="89">
        <f>IF(Options!$D$24 = 1, MAX(F133, G133),
IF(Options!$D$25 = 1, AVERAGE(F133,G133),
IF(Options!$D$26 = 1, IFERROR(GEOMEAN(F133, G133), MAX(F133, G133)))))</f>
        <v>0</v>
      </c>
      <c r="F133" s="89" cm="1">
        <f t="array" ref="F133">IF(Options!$D$18=1, IFERROR(MAX(IF($I$199:$R$199=1,(I133:R133),"")),
     MAX(IF($I$199:$R$199=2,(I133:R133),""))),
IF(Options!$D$19=1, IFERROR(AVERAGE(IF($I$199:$R$199=1,I133:R133,"")),
     AVERAGE(IF($I$199:$R$199=2,(I133:R133),""))),
IF(Options!$D$20=1, IFERROR(IF(OR(IF(ISNUMBER(I133:R133),IF(I$199:R$199 = 1,I133:R133, ""), "")=0), 0, GEOMEAN(IF(ISNUMBER(I133:R133),IF(I$199:R$199 = 1,I133:R133, ""), ""))),
   IF(OR(IF(ISNUMBER(I133:R133),IF(I$199:R$199 = 2,I133:R133, ""), "")=0), 0, GEOMEAN(IF(ISNUMBER(I133:R133),IF(I$199:R$199 = 2,I133:R133, ""), "")))))))</f>
        <v>0</v>
      </c>
      <c r="G133" s="89" cm="1">
        <f t="array" ref="G133">IF(Options!$D$18=1, IFERROR(MAX(IF($I$200:$R$200=1,(I133:R133),"")),
     MAX(IF($I$200:$R$200=2,(I133:R133),""))),
IF(Options!$D$19=1, IFERROR(AVERAGE(IF($I$200:$R$200=1,(I133:R133),"")),
     AVERAGE(IF($I$200:$R$200=2,(I133:R133),""))),
IF(Options!$D$20=1, IFERROR(IF(OR(IF(ISNUMBER(I133:R133),IF(I$200:R$200 = 1,I133:R133, ""), "")=0), 0, GEOMEAN(IF(ISNUMBER(I133:R133),IF(I$200:R$200 = 1,I133:R133, ""), ""))),
   IF(OR(IF(ISNUMBER(I133:R133),IF(I$200:R$200 = 2,I133:R133, ""), "")=0), 0, GEOMEAN(IF(ISNUMBER(I133:R133),IF(I$200:R$200 = 2,I133:R133, ""), "")))))))</f>
        <v>0</v>
      </c>
      <c r="H133" s="142" t="s">
        <v>262</v>
      </c>
      <c r="I133" s="89">
        <v>0</v>
      </c>
      <c r="J133" s="89">
        <v>0</v>
      </c>
      <c r="K133" s="89">
        <v>0</v>
      </c>
      <c r="L133" s="89">
        <v>0</v>
      </c>
      <c r="M133" s="86"/>
      <c r="N133" s="36"/>
      <c r="O133" s="144"/>
      <c r="P133" s="144"/>
      <c r="Q133" s="144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</row>
    <row r="134" spans="1:28" x14ac:dyDescent="0.2">
      <c r="A134" s="85">
        <v>129</v>
      </c>
      <c r="B134" s="85" t="s">
        <v>263</v>
      </c>
      <c r="C134" s="85" t="s">
        <v>264</v>
      </c>
      <c r="D134" s="98" t="str">
        <f t="shared" si="1"/>
        <v/>
      </c>
      <c r="E134" s="89">
        <f>IF(Options!$D$24 = 1, MAX(F134, G134),
IF(Options!$D$25 = 1, AVERAGE(F134,G134),
IF(Options!$D$26 = 1, IFERROR(GEOMEAN(F134, G134), MAX(F134, G134)))))</f>
        <v>0</v>
      </c>
      <c r="F134" s="89" cm="1">
        <f t="array" ref="F134">IF(Options!$D$18=1, IFERROR(MAX(IF($I$199:$R$199=1,(I134:R134),"")),
     MAX(IF($I$199:$R$199=2,(I134:R134),""))),
IF(Options!$D$19=1, IFERROR(AVERAGE(IF($I$199:$R$199=1,I134:R134,"")),
     AVERAGE(IF($I$199:$R$199=2,(I134:R134),""))),
IF(Options!$D$20=1, IFERROR(IF(OR(IF(ISNUMBER(I134:R134),IF(I$199:R$199 = 1,I134:R134, ""), "")=0), 0, GEOMEAN(IF(ISNUMBER(I134:R134),IF(I$199:R$199 = 1,I134:R134, ""), ""))),
   IF(OR(IF(ISNUMBER(I134:R134),IF(I$199:R$199 = 2,I134:R134, ""), "")=0), 0, GEOMEAN(IF(ISNUMBER(I134:R134),IF(I$199:R$199 = 2,I134:R134, ""), "")))))))</f>
        <v>0</v>
      </c>
      <c r="G134" s="89" cm="1">
        <f t="array" ref="G134">IF(Options!$D$18=1, IFERROR(MAX(IF($I$200:$R$200=1,(I134:R134),"")),
     MAX(IF($I$200:$R$200=2,(I134:R134),""))),
IF(Options!$D$19=1, IFERROR(AVERAGE(IF($I$200:$R$200=1,(I134:R134),"")),
     AVERAGE(IF($I$200:$R$200=2,(I134:R134),""))),
IF(Options!$D$20=1, IFERROR(IF(OR(IF(ISNUMBER(I134:R134),IF(I$200:R$200 = 1,I134:R134, ""), "")=0), 0, GEOMEAN(IF(ISNUMBER(I134:R134),IF(I$200:R$200 = 1,I134:R134, ""), ""))),
   IF(OR(IF(ISNUMBER(I134:R134),IF(I$200:R$200 = 2,I134:R134, ""), "")=0), 0, GEOMEAN(IF(ISNUMBER(I134:R134),IF(I$200:R$200 = 2,I134:R134, ""), "")))))))</f>
        <v>0</v>
      </c>
      <c r="H134" s="142" t="s">
        <v>264</v>
      </c>
      <c r="I134" s="89">
        <v>0</v>
      </c>
      <c r="J134" s="89">
        <v>0</v>
      </c>
      <c r="K134" s="89">
        <v>0</v>
      </c>
      <c r="L134" s="89">
        <v>0</v>
      </c>
      <c r="M134" s="86"/>
      <c r="N134" s="36"/>
      <c r="O134" s="144"/>
      <c r="P134" s="144"/>
      <c r="Q134" s="144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</row>
    <row r="135" spans="1:28" x14ac:dyDescent="0.2">
      <c r="A135" s="85">
        <v>130</v>
      </c>
      <c r="B135" s="85" t="s">
        <v>265</v>
      </c>
      <c r="C135" s="85" t="s">
        <v>266</v>
      </c>
      <c r="D135" s="98" t="str">
        <f t="shared" ref="D135:D195" si="2">IF(H135 &lt;&gt; C135, "Countries don't match", "")</f>
        <v/>
      </c>
      <c r="E135" s="89">
        <f>IF(Options!$D$24 = 1, MAX(F135, G135),
IF(Options!$D$25 = 1, AVERAGE(F135,G135),
IF(Options!$D$26 = 1, IFERROR(GEOMEAN(F135, G135), MAX(F135, G135)))))</f>
        <v>0</v>
      </c>
      <c r="F135" s="89" cm="1">
        <f t="array" ref="F135">IF(Options!$D$18=1, IFERROR(MAX(IF($I$199:$R$199=1,(I135:R135),"")),
     MAX(IF($I$199:$R$199=2,(I135:R135),""))),
IF(Options!$D$19=1, IFERROR(AVERAGE(IF($I$199:$R$199=1,I135:R135,"")),
     AVERAGE(IF($I$199:$R$199=2,(I135:R135),""))),
IF(Options!$D$20=1, IFERROR(IF(OR(IF(ISNUMBER(I135:R135),IF(I$199:R$199 = 1,I135:R135, ""), "")=0), 0, GEOMEAN(IF(ISNUMBER(I135:R135),IF(I$199:R$199 = 1,I135:R135, ""), ""))),
   IF(OR(IF(ISNUMBER(I135:R135),IF(I$199:R$199 = 2,I135:R135, ""), "")=0), 0, GEOMEAN(IF(ISNUMBER(I135:R135),IF(I$199:R$199 = 2,I135:R135, ""), "")))))))</f>
        <v>0</v>
      </c>
      <c r="G135" s="89" cm="1">
        <f t="array" ref="G135">IF(Options!$D$18=1, IFERROR(MAX(IF($I$200:$R$200=1,(I135:R135),"")),
     MAX(IF($I$200:$R$200=2,(I135:R135),""))),
IF(Options!$D$19=1, IFERROR(AVERAGE(IF($I$200:$R$200=1,(I135:R135),"")),
     AVERAGE(IF($I$200:$R$200=2,(I135:R135),""))),
IF(Options!$D$20=1, IFERROR(IF(OR(IF(ISNUMBER(I135:R135),IF(I$200:R$200 = 1,I135:R135, ""), "")=0), 0, GEOMEAN(IF(ISNUMBER(I135:R135),IF(I$200:R$200 = 1,I135:R135, ""), ""))),
   IF(OR(IF(ISNUMBER(I135:R135),IF(I$200:R$200 = 2,I135:R135, ""), "")=0), 0, GEOMEAN(IF(ISNUMBER(I135:R135),IF(I$200:R$200 = 2,I135:R135, ""), "")))))))</f>
        <v>0</v>
      </c>
      <c r="H135" s="142" t="s">
        <v>266</v>
      </c>
      <c r="I135" s="89">
        <v>0</v>
      </c>
      <c r="J135" s="89">
        <v>0</v>
      </c>
      <c r="K135" s="89" t="s">
        <v>473</v>
      </c>
      <c r="L135" s="89" t="s">
        <v>473</v>
      </c>
      <c r="M135" s="86"/>
      <c r="N135" s="36"/>
      <c r="O135" s="144"/>
      <c r="P135" s="144"/>
      <c r="Q135" s="144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</row>
    <row r="136" spans="1:28" x14ac:dyDescent="0.2">
      <c r="A136" s="85">
        <v>131</v>
      </c>
      <c r="B136" s="85" t="s">
        <v>267</v>
      </c>
      <c r="C136" s="85" t="s">
        <v>268</v>
      </c>
      <c r="D136" s="98" t="str">
        <f t="shared" si="2"/>
        <v/>
      </c>
      <c r="E136" s="89">
        <f>IF(Options!$D$24 = 1, MAX(F136, G136),
IF(Options!$D$25 = 1, AVERAGE(F136,G136),
IF(Options!$D$26 = 1, IFERROR(GEOMEAN(F136, G136), MAX(F136, G136)))))</f>
        <v>0</v>
      </c>
      <c r="F136" s="89" cm="1">
        <f t="array" ref="F136">IF(Options!$D$18=1, IFERROR(MAX(IF($I$199:$R$199=1,(I136:R136),"")),
     MAX(IF($I$199:$R$199=2,(I136:R136),""))),
IF(Options!$D$19=1, IFERROR(AVERAGE(IF($I$199:$R$199=1,I136:R136,"")),
     AVERAGE(IF($I$199:$R$199=2,(I136:R136),""))),
IF(Options!$D$20=1, IFERROR(IF(OR(IF(ISNUMBER(I136:R136),IF(I$199:R$199 = 1,I136:R136, ""), "")=0), 0, GEOMEAN(IF(ISNUMBER(I136:R136),IF(I$199:R$199 = 1,I136:R136, ""), ""))),
   IF(OR(IF(ISNUMBER(I136:R136),IF(I$199:R$199 = 2,I136:R136, ""), "")=0), 0, GEOMEAN(IF(ISNUMBER(I136:R136),IF(I$199:R$199 = 2,I136:R136, ""), "")))))))</f>
        <v>0</v>
      </c>
      <c r="G136" s="89" cm="1">
        <f t="array" ref="G136">IF(Options!$D$18=1, IFERROR(MAX(IF($I$200:$R$200=1,(I136:R136),"")),
     MAX(IF($I$200:$R$200=2,(I136:R136),""))),
IF(Options!$D$19=1, IFERROR(AVERAGE(IF($I$200:$R$200=1,(I136:R136),"")),
     AVERAGE(IF($I$200:$R$200=2,(I136:R136),""))),
IF(Options!$D$20=1, IFERROR(IF(OR(IF(ISNUMBER(I136:R136),IF(I$200:R$200 = 1,I136:R136, ""), "")=0), 0, GEOMEAN(IF(ISNUMBER(I136:R136),IF(I$200:R$200 = 1,I136:R136, ""), ""))),
   IF(OR(IF(ISNUMBER(I136:R136),IF(I$200:R$200 = 2,I136:R136, ""), "")=0), 0, GEOMEAN(IF(ISNUMBER(I136:R136),IF(I$200:R$200 = 2,I136:R136, ""), "")))))))</f>
        <v>0</v>
      </c>
      <c r="H136" s="142" t="s">
        <v>268</v>
      </c>
      <c r="I136" s="89">
        <v>0</v>
      </c>
      <c r="J136" s="89">
        <v>0</v>
      </c>
      <c r="K136" s="89">
        <v>0</v>
      </c>
      <c r="L136" s="89" t="s">
        <v>473</v>
      </c>
      <c r="M136" s="86"/>
      <c r="N136" s="36"/>
      <c r="O136" s="144"/>
      <c r="P136" s="144"/>
      <c r="Q136" s="144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</row>
    <row r="137" spans="1:28" x14ac:dyDescent="0.2">
      <c r="A137" s="85">
        <v>132</v>
      </c>
      <c r="B137" s="85" t="s">
        <v>269</v>
      </c>
      <c r="C137" s="85" t="s">
        <v>270</v>
      </c>
      <c r="D137" s="98" t="str">
        <f t="shared" si="2"/>
        <v/>
      </c>
      <c r="E137" s="89">
        <f>IF(Options!$D$24 = 1, MAX(F137, G137),
IF(Options!$D$25 = 1, AVERAGE(F137,G137),
IF(Options!$D$26 = 1, IFERROR(GEOMEAN(F137, G137), MAX(F137, G137)))))</f>
        <v>0</v>
      </c>
      <c r="F137" s="89" cm="1">
        <f t="array" ref="F137">IF(Options!$D$18=1, IFERROR(MAX(IF($I$199:$R$199=1,(I137:R137),"")),
     MAX(IF($I$199:$R$199=2,(I137:R137),""))),
IF(Options!$D$19=1, IFERROR(AVERAGE(IF($I$199:$R$199=1,I137:R137,"")),
     AVERAGE(IF($I$199:$R$199=2,(I137:R137),""))),
IF(Options!$D$20=1, IFERROR(IF(OR(IF(ISNUMBER(I137:R137),IF(I$199:R$199 = 1,I137:R137, ""), "")=0), 0, GEOMEAN(IF(ISNUMBER(I137:R137),IF(I$199:R$199 = 1,I137:R137, ""), ""))),
   IF(OR(IF(ISNUMBER(I137:R137),IF(I$199:R$199 = 2,I137:R137, ""), "")=0), 0, GEOMEAN(IF(ISNUMBER(I137:R137),IF(I$199:R$199 = 2,I137:R137, ""), "")))))))</f>
        <v>0</v>
      </c>
      <c r="G137" s="89" cm="1">
        <f t="array" ref="G137">IF(Options!$D$18=1, IFERROR(MAX(IF($I$200:$R$200=1,(I137:R137),"")),
     MAX(IF($I$200:$R$200=2,(I137:R137),""))),
IF(Options!$D$19=1, IFERROR(AVERAGE(IF($I$200:$R$200=1,(I137:R137),"")),
     AVERAGE(IF($I$200:$R$200=2,(I137:R137),""))),
IF(Options!$D$20=1, IFERROR(IF(OR(IF(ISNUMBER(I137:R137),IF(I$200:R$200 = 1,I137:R137, ""), "")=0), 0, GEOMEAN(IF(ISNUMBER(I137:R137),IF(I$200:R$200 = 1,I137:R137, ""), ""))),
   IF(OR(IF(ISNUMBER(I137:R137),IF(I$200:R$200 = 2,I137:R137, ""), "")=0), 0, GEOMEAN(IF(ISNUMBER(I137:R137),IF(I$200:R$200 = 2,I137:R137, ""), "")))))))</f>
        <v>0</v>
      </c>
      <c r="H137" s="142" t="s">
        <v>270</v>
      </c>
      <c r="I137" s="89">
        <v>0</v>
      </c>
      <c r="J137" s="89">
        <v>0</v>
      </c>
      <c r="K137" s="89">
        <v>0</v>
      </c>
      <c r="L137" s="89" t="s">
        <v>473</v>
      </c>
      <c r="M137" s="86"/>
      <c r="N137" s="36"/>
      <c r="O137" s="144"/>
      <c r="P137" s="144"/>
      <c r="Q137" s="144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</row>
    <row r="138" spans="1:28" x14ac:dyDescent="0.2">
      <c r="A138" s="85">
        <v>133</v>
      </c>
      <c r="B138" s="85" t="s">
        <v>271</v>
      </c>
      <c r="C138" s="85" t="s">
        <v>272</v>
      </c>
      <c r="D138" s="98" t="str">
        <f t="shared" si="2"/>
        <v/>
      </c>
      <c r="E138" s="89">
        <f>IF(Options!$D$24 = 1, MAX(F138, G138),
IF(Options!$D$25 = 1, AVERAGE(F138,G138),
IF(Options!$D$26 = 1, IFERROR(GEOMEAN(F138, G138), MAX(F138, G138)))))</f>
        <v>0</v>
      </c>
      <c r="F138" s="89" cm="1">
        <f t="array" ref="F138">IF(Options!$D$18=1, IFERROR(MAX(IF($I$199:$R$199=1,(I138:R138),"")),
     MAX(IF($I$199:$R$199=2,(I138:R138),""))),
IF(Options!$D$19=1, IFERROR(AVERAGE(IF($I$199:$R$199=1,I138:R138,"")),
     AVERAGE(IF($I$199:$R$199=2,(I138:R138),""))),
IF(Options!$D$20=1, IFERROR(IF(OR(IF(ISNUMBER(I138:R138),IF(I$199:R$199 = 1,I138:R138, ""), "")=0), 0, GEOMEAN(IF(ISNUMBER(I138:R138),IF(I$199:R$199 = 1,I138:R138, ""), ""))),
   IF(OR(IF(ISNUMBER(I138:R138),IF(I$199:R$199 = 2,I138:R138, ""), "")=0), 0, GEOMEAN(IF(ISNUMBER(I138:R138),IF(I$199:R$199 = 2,I138:R138, ""), "")))))))</f>
        <v>0</v>
      </c>
      <c r="G138" s="89" cm="1">
        <f t="array" ref="G138">IF(Options!$D$18=1, IFERROR(MAX(IF($I$200:$R$200=1,(I138:R138),"")),
     MAX(IF($I$200:$R$200=2,(I138:R138),""))),
IF(Options!$D$19=1, IFERROR(AVERAGE(IF($I$200:$R$200=1,(I138:R138),"")),
     AVERAGE(IF($I$200:$R$200=2,(I138:R138),""))),
IF(Options!$D$20=1, IFERROR(IF(OR(IF(ISNUMBER(I138:R138),IF(I$200:R$200 = 1,I138:R138, ""), "")=0), 0, GEOMEAN(IF(ISNUMBER(I138:R138),IF(I$200:R$200 = 1,I138:R138, ""), ""))),
   IF(OR(IF(ISNUMBER(I138:R138),IF(I$200:R$200 = 2,I138:R138, ""), "")=0), 0, GEOMEAN(IF(ISNUMBER(I138:R138),IF(I$200:R$200 = 2,I138:R138, ""), "")))))))</f>
        <v>0</v>
      </c>
      <c r="H138" s="142" t="s">
        <v>272</v>
      </c>
      <c r="I138" s="89">
        <v>0</v>
      </c>
      <c r="J138" s="89">
        <v>0</v>
      </c>
      <c r="K138" s="89">
        <v>0</v>
      </c>
      <c r="L138" s="89">
        <v>0</v>
      </c>
      <c r="M138" s="86"/>
      <c r="N138" s="36"/>
      <c r="O138" s="144"/>
      <c r="P138" s="144"/>
      <c r="Q138" s="144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</row>
    <row r="139" spans="1:28" x14ac:dyDescent="0.2">
      <c r="A139" s="85">
        <v>134</v>
      </c>
      <c r="B139" s="85" t="s">
        <v>273</v>
      </c>
      <c r="C139" s="85" t="s">
        <v>274</v>
      </c>
      <c r="D139" s="98" t="str">
        <f t="shared" si="2"/>
        <v/>
      </c>
      <c r="E139" s="89">
        <f>IF(Options!$D$24 = 1, MAX(F139, G139),
IF(Options!$D$25 = 1, AVERAGE(F139,G139),
IF(Options!$D$26 = 1, IFERROR(GEOMEAN(F139, G139), MAX(F139, G139)))))</f>
        <v>5</v>
      </c>
      <c r="F139" s="89" cm="1">
        <f t="array" ref="F139">IF(Options!$D$18=1, IFERROR(MAX(IF($I$199:$R$199=1,(I139:R139),"")),
     MAX(IF($I$199:$R$199=2,(I139:R139),""))),
IF(Options!$D$19=1, IFERROR(AVERAGE(IF($I$199:$R$199=1,I139:R139,"")),
     AVERAGE(IF($I$199:$R$199=2,(I139:R139),""))),
IF(Options!$D$20=1, IFERROR(IF(OR(IF(ISNUMBER(I139:R139),IF(I$199:R$199 = 1,I139:R139, ""), "")=0), 0, GEOMEAN(IF(ISNUMBER(I139:R139),IF(I$199:R$199 = 1,I139:R139, ""), ""))),
   IF(OR(IF(ISNUMBER(I139:R139),IF(I$199:R$199 = 2,I139:R139, ""), "")=0), 0, GEOMEAN(IF(ISNUMBER(I139:R139),IF(I$199:R$199 = 2,I139:R139, ""), "")))))))</f>
        <v>0</v>
      </c>
      <c r="G139" s="89" cm="1">
        <f t="array" ref="G139">IF(Options!$D$18=1, IFERROR(MAX(IF($I$200:$R$200=1,(I139:R139),"")),
     MAX(IF($I$200:$R$200=2,(I139:R139),""))),
IF(Options!$D$19=1, IFERROR(AVERAGE(IF($I$200:$R$200=1,(I139:R139),"")),
     AVERAGE(IF($I$200:$R$200=2,(I139:R139),""))),
IF(Options!$D$20=1, IFERROR(IF(OR(IF(ISNUMBER(I139:R139),IF(I$200:R$200 = 1,I139:R139, ""), "")=0), 0, GEOMEAN(IF(ISNUMBER(I139:R139),IF(I$200:R$200 = 1,I139:R139, ""), ""))),
   IF(OR(IF(ISNUMBER(I139:R139),IF(I$200:R$200 = 2,I139:R139, ""), "")=0), 0, GEOMEAN(IF(ISNUMBER(I139:R139),IF(I$200:R$200 = 2,I139:R139, ""), "")))))))</f>
        <v>5</v>
      </c>
      <c r="H139" s="142" t="s">
        <v>274</v>
      </c>
      <c r="I139" s="89">
        <v>0</v>
      </c>
      <c r="J139" s="89">
        <v>0</v>
      </c>
      <c r="K139" s="89">
        <v>0</v>
      </c>
      <c r="L139" s="89">
        <v>5</v>
      </c>
      <c r="M139" s="86"/>
      <c r="N139" s="36"/>
      <c r="O139" s="144"/>
      <c r="P139" s="144"/>
      <c r="Q139" s="144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</row>
    <row r="140" spans="1:28" x14ac:dyDescent="0.2">
      <c r="A140" s="85">
        <v>135</v>
      </c>
      <c r="B140" s="85" t="s">
        <v>275</v>
      </c>
      <c r="C140" s="85" t="s">
        <v>276</v>
      </c>
      <c r="D140" s="98" t="str">
        <f t="shared" si="2"/>
        <v/>
      </c>
      <c r="E140" s="89">
        <f>IF(Options!$D$24 = 1, MAX(F140, G140),
IF(Options!$D$25 = 1, AVERAGE(F140,G140),
IF(Options!$D$26 = 1, IFERROR(GEOMEAN(F140, G140), MAX(F140, G140)))))</f>
        <v>6.0614240207599899</v>
      </c>
      <c r="F140" s="89" cm="1">
        <f t="array" ref="F140">IF(Options!$D$18=1, IFERROR(MAX(IF($I$199:$R$199=1,(I140:R140),"")),
     MAX(IF($I$199:$R$199=2,(I140:R140),""))),
IF(Options!$D$19=1, IFERROR(AVERAGE(IF($I$199:$R$199=1,I140:R140,"")),
     AVERAGE(IF($I$199:$R$199=2,(I140:R140),""))),
IF(Options!$D$20=1, IFERROR(IF(OR(IF(ISNUMBER(I140:R140),IF(I$199:R$199 = 1,I140:R140, ""), "")=0), 0, GEOMEAN(IF(ISNUMBER(I140:R140),IF(I$199:R$199 = 1,I140:R140, ""), ""))),
   IF(OR(IF(ISNUMBER(I140:R140),IF(I$199:R$199 = 2,I140:R140, ""), "")=0), 0, GEOMEAN(IF(ISNUMBER(I140:R140),IF(I$199:R$199 = 2,I140:R140, ""), "")))))))</f>
        <v>0</v>
      </c>
      <c r="G140" s="89" cm="1">
        <f t="array" ref="G140">IF(Options!$D$18=1, IFERROR(MAX(IF($I$200:$R$200=1,(I140:R140),"")),
     MAX(IF($I$200:$R$200=2,(I140:R140),""))),
IF(Options!$D$19=1, IFERROR(AVERAGE(IF($I$200:$R$200=1,(I140:R140),"")),
     AVERAGE(IF($I$200:$R$200=2,(I140:R140),""))),
IF(Options!$D$20=1, IFERROR(IF(OR(IF(ISNUMBER(I140:R140),IF(I$200:R$200 = 1,I140:R140, ""), "")=0), 0, GEOMEAN(IF(ISNUMBER(I140:R140),IF(I$200:R$200 = 1,I140:R140, ""), ""))),
   IF(OR(IF(ISNUMBER(I140:R140),IF(I$200:R$200 = 2,I140:R140, ""), "")=0), 0, GEOMEAN(IF(ISNUMBER(I140:R140),IF(I$200:R$200 = 2,I140:R140, ""), "")))))))</f>
        <v>6.0614240207599899</v>
      </c>
      <c r="H140" s="142" t="s">
        <v>276</v>
      </c>
      <c r="I140" s="89">
        <v>0</v>
      </c>
      <c r="J140" s="89">
        <v>0</v>
      </c>
      <c r="K140" s="89">
        <v>0</v>
      </c>
      <c r="L140" s="89">
        <v>6.0614240207599899</v>
      </c>
      <c r="M140" s="86"/>
      <c r="N140" s="36"/>
      <c r="O140" s="144"/>
      <c r="P140" s="144"/>
      <c r="Q140" s="144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</row>
    <row r="141" spans="1:28" x14ac:dyDescent="0.2">
      <c r="A141" s="85">
        <v>136</v>
      </c>
      <c r="B141" s="85" t="s">
        <v>277</v>
      </c>
      <c r="C141" s="85" t="s">
        <v>278</v>
      </c>
      <c r="D141" s="98" t="str">
        <f t="shared" si="2"/>
        <v/>
      </c>
      <c r="E141" s="89">
        <f>IF(Options!$D$24 = 1, MAX(F141, G141),
IF(Options!$D$25 = 1, AVERAGE(F141,G141),
IF(Options!$D$26 = 1, IFERROR(GEOMEAN(F141, G141), MAX(F141, G141)))))</f>
        <v>3.7831541634821599</v>
      </c>
      <c r="F141" s="89" cm="1">
        <f t="array" ref="F141">IF(Options!$D$18=1, IFERROR(MAX(IF($I$199:$R$199=1,(I141:R141),"")),
     MAX(IF($I$199:$R$199=2,(I141:R141),""))),
IF(Options!$D$19=1, IFERROR(AVERAGE(IF($I$199:$R$199=1,I141:R141,"")),
     AVERAGE(IF($I$199:$R$199=2,(I141:R141),""))),
IF(Options!$D$20=1, IFERROR(IF(OR(IF(ISNUMBER(I141:R141),IF(I$199:R$199 = 1,I141:R141, ""), "")=0), 0, GEOMEAN(IF(ISNUMBER(I141:R141),IF(I$199:R$199 = 1,I141:R141, ""), ""))),
   IF(OR(IF(ISNUMBER(I141:R141),IF(I$199:R$199 = 2,I141:R141, ""), "")=0), 0, GEOMEAN(IF(ISNUMBER(I141:R141),IF(I$199:R$199 = 2,I141:R141, ""), "")))))))</f>
        <v>0</v>
      </c>
      <c r="G141" s="89" cm="1">
        <f t="array" ref="G141">IF(Options!$D$18=1, IFERROR(MAX(IF($I$200:$R$200=1,(I141:R141),"")),
     MAX(IF($I$200:$R$200=2,(I141:R141),""))),
IF(Options!$D$19=1, IFERROR(AVERAGE(IF($I$200:$R$200=1,(I141:R141),"")),
     AVERAGE(IF($I$200:$R$200=2,(I141:R141),""))),
IF(Options!$D$20=1, IFERROR(IF(OR(IF(ISNUMBER(I141:R141),IF(I$200:R$200 = 1,I141:R141, ""), "")=0), 0, GEOMEAN(IF(ISNUMBER(I141:R141),IF(I$200:R$200 = 1,I141:R141, ""), ""))),
   IF(OR(IF(ISNUMBER(I141:R141),IF(I$200:R$200 = 2,I141:R141, ""), "")=0), 0, GEOMEAN(IF(ISNUMBER(I141:R141),IF(I$200:R$200 = 2,I141:R141, ""), "")))))))</f>
        <v>3.7831541634821599</v>
      </c>
      <c r="H141" s="142" t="s">
        <v>278</v>
      </c>
      <c r="I141" s="89">
        <v>0</v>
      </c>
      <c r="J141" s="89">
        <v>0</v>
      </c>
      <c r="K141" s="89">
        <v>3.7831541634821599</v>
      </c>
      <c r="L141" s="89">
        <v>0</v>
      </c>
      <c r="M141" s="86"/>
      <c r="N141" s="36"/>
      <c r="O141" s="144"/>
      <c r="P141" s="144"/>
      <c r="Q141" s="144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</row>
    <row r="142" spans="1:28" x14ac:dyDescent="0.2">
      <c r="A142" s="85">
        <v>137</v>
      </c>
      <c r="B142" s="85" t="s">
        <v>279</v>
      </c>
      <c r="C142" s="85" t="s">
        <v>280</v>
      </c>
      <c r="D142" s="98" t="str">
        <f t="shared" si="2"/>
        <v/>
      </c>
      <c r="E142" s="89">
        <f>IF(Options!$D$24 = 1, MAX(F142, G142),
IF(Options!$D$25 = 1, AVERAGE(F142,G142),
IF(Options!$D$26 = 1, IFERROR(GEOMEAN(F142, G142), MAX(F142, G142)))))</f>
        <v>0</v>
      </c>
      <c r="F142" s="89" cm="1">
        <f t="array" ref="F142">IF(Options!$D$18=1, IFERROR(MAX(IF($I$199:$R$199=1,(I142:R142),"")),
     MAX(IF($I$199:$R$199=2,(I142:R142),""))),
IF(Options!$D$19=1, IFERROR(AVERAGE(IF($I$199:$R$199=1,I142:R142,"")),
     AVERAGE(IF($I$199:$R$199=2,(I142:R142),""))),
IF(Options!$D$20=1, IFERROR(IF(OR(IF(ISNUMBER(I142:R142),IF(I$199:R$199 = 1,I142:R142, ""), "")=0), 0, GEOMEAN(IF(ISNUMBER(I142:R142),IF(I$199:R$199 = 1,I142:R142, ""), ""))),
   IF(OR(IF(ISNUMBER(I142:R142),IF(I$199:R$199 = 2,I142:R142, ""), "")=0), 0, GEOMEAN(IF(ISNUMBER(I142:R142),IF(I$199:R$199 = 2,I142:R142, ""), "")))))))</f>
        <v>0</v>
      </c>
      <c r="G142" s="89" cm="1">
        <f t="array" ref="G142">IF(Options!$D$18=1, IFERROR(MAX(IF($I$200:$R$200=1,(I142:R142),"")),
     MAX(IF($I$200:$R$200=2,(I142:R142),""))),
IF(Options!$D$19=1, IFERROR(AVERAGE(IF($I$200:$R$200=1,(I142:R142),"")),
     AVERAGE(IF($I$200:$R$200=2,(I142:R142),""))),
IF(Options!$D$20=1, IFERROR(IF(OR(IF(ISNUMBER(I142:R142),IF(I$200:R$200 = 1,I142:R142, ""), "")=0), 0, GEOMEAN(IF(ISNUMBER(I142:R142),IF(I$200:R$200 = 1,I142:R142, ""), ""))),
   IF(OR(IF(ISNUMBER(I142:R142),IF(I$200:R$200 = 2,I142:R142, ""), "")=0), 0, GEOMEAN(IF(ISNUMBER(I142:R142),IF(I$200:R$200 = 2,I142:R142, ""), "")))))))</f>
        <v>0</v>
      </c>
      <c r="H142" s="142" t="s">
        <v>280</v>
      </c>
      <c r="I142" s="89">
        <v>0</v>
      </c>
      <c r="J142" s="89">
        <v>0</v>
      </c>
      <c r="K142" s="89" t="s">
        <v>473</v>
      </c>
      <c r="L142" s="89" t="s">
        <v>473</v>
      </c>
      <c r="M142" s="86"/>
      <c r="N142" s="36"/>
      <c r="O142" s="144"/>
      <c r="P142" s="144"/>
      <c r="Q142" s="144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</row>
    <row r="143" spans="1:28" x14ac:dyDescent="0.2">
      <c r="A143" s="85">
        <v>138</v>
      </c>
      <c r="B143" s="85" t="s">
        <v>281</v>
      </c>
      <c r="C143" s="85" t="s">
        <v>282</v>
      </c>
      <c r="D143" s="98" t="str">
        <f t="shared" si="2"/>
        <v/>
      </c>
      <c r="E143" s="89">
        <f>IF(Options!$D$24 = 1, MAX(F143, G143),
IF(Options!$D$25 = 1, AVERAGE(F143,G143),
IF(Options!$D$26 = 1, IFERROR(GEOMEAN(F143, G143), MAX(F143, G143)))))</f>
        <v>10</v>
      </c>
      <c r="F143" s="89" cm="1">
        <f t="array" ref="F143">IF(Options!$D$18=1, IFERROR(MAX(IF($I$199:$R$199=1,(I143:R143),"")),
     MAX(IF($I$199:$R$199=2,(I143:R143),""))),
IF(Options!$D$19=1, IFERROR(AVERAGE(IF($I$199:$R$199=1,I143:R143,"")),
     AVERAGE(IF($I$199:$R$199=2,(I143:R143),""))),
IF(Options!$D$20=1, IFERROR(IF(OR(IF(ISNUMBER(I143:R143),IF(I$199:R$199 = 1,I143:R143, ""), "")=0), 0, GEOMEAN(IF(ISNUMBER(I143:R143),IF(I$199:R$199 = 1,I143:R143, ""), ""))),
   IF(OR(IF(ISNUMBER(I143:R143),IF(I$199:R$199 = 2,I143:R143, ""), "")=0), 0, GEOMEAN(IF(ISNUMBER(I143:R143),IF(I$199:R$199 = 2,I143:R143, ""), "")))))))</f>
        <v>10</v>
      </c>
      <c r="G143" s="89" cm="1">
        <f t="array" ref="G143">IF(Options!$D$18=1, IFERROR(MAX(IF($I$200:$R$200=1,(I143:R143),"")),
     MAX(IF($I$200:$R$200=2,(I143:R143),""))),
IF(Options!$D$19=1, IFERROR(AVERAGE(IF($I$200:$R$200=1,(I143:R143),"")),
     AVERAGE(IF($I$200:$R$200=2,(I143:R143),""))),
IF(Options!$D$20=1, IFERROR(IF(OR(IF(ISNUMBER(I143:R143),IF(I$200:R$200 = 1,I143:R143, ""), "")=0), 0, GEOMEAN(IF(ISNUMBER(I143:R143),IF(I$200:R$200 = 1,I143:R143, ""), ""))),
   IF(OR(IF(ISNUMBER(I143:R143),IF(I$200:R$200 = 2,I143:R143, ""), "")=0), 0, GEOMEAN(IF(ISNUMBER(I143:R143),IF(I$200:R$200 = 2,I143:R143, ""), "")))))))</f>
        <v>0</v>
      </c>
      <c r="H143" s="142" t="s">
        <v>282</v>
      </c>
      <c r="I143" s="89">
        <v>10</v>
      </c>
      <c r="J143" s="89">
        <v>0</v>
      </c>
      <c r="K143" s="89">
        <v>0</v>
      </c>
      <c r="L143" s="89" t="s">
        <v>473</v>
      </c>
      <c r="M143" s="86"/>
      <c r="N143" s="36"/>
      <c r="O143" s="144"/>
      <c r="P143" s="144"/>
      <c r="Q143" s="144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</row>
    <row r="144" spans="1:28" x14ac:dyDescent="0.2">
      <c r="A144" s="85">
        <v>139</v>
      </c>
      <c r="B144" s="85" t="s">
        <v>283</v>
      </c>
      <c r="C144" s="85" t="s">
        <v>284</v>
      </c>
      <c r="D144" s="98" t="str">
        <f t="shared" si="2"/>
        <v/>
      </c>
      <c r="E144" s="89">
        <f>IF(Options!$D$24 = 1, MAX(F144, G144),
IF(Options!$D$25 = 1, AVERAGE(F144,G144),
IF(Options!$D$26 = 1, IFERROR(GEOMEAN(F144, G144), MAX(F144, G144)))))</f>
        <v>0</v>
      </c>
      <c r="F144" s="89" cm="1">
        <f t="array" ref="F144">IF(Options!$D$18=1, IFERROR(MAX(IF($I$199:$R$199=1,(I144:R144),"")),
     MAX(IF($I$199:$R$199=2,(I144:R144),""))),
IF(Options!$D$19=1, IFERROR(AVERAGE(IF($I$199:$R$199=1,I144:R144,"")),
     AVERAGE(IF($I$199:$R$199=2,(I144:R144),""))),
IF(Options!$D$20=1, IFERROR(IF(OR(IF(ISNUMBER(I144:R144),IF(I$199:R$199 = 1,I144:R144, ""), "")=0), 0, GEOMEAN(IF(ISNUMBER(I144:R144),IF(I$199:R$199 = 1,I144:R144, ""), ""))),
   IF(OR(IF(ISNUMBER(I144:R144),IF(I$199:R$199 = 2,I144:R144, ""), "")=0), 0, GEOMEAN(IF(ISNUMBER(I144:R144),IF(I$199:R$199 = 2,I144:R144, ""), "")))))))</f>
        <v>0</v>
      </c>
      <c r="G144" s="89" cm="1">
        <f t="array" ref="G144">IF(Options!$D$18=1, IFERROR(MAX(IF($I$200:$R$200=1,(I144:R144),"")),
     MAX(IF($I$200:$R$200=2,(I144:R144),""))),
IF(Options!$D$19=1, IFERROR(AVERAGE(IF($I$200:$R$200=1,(I144:R144),"")),
     AVERAGE(IF($I$200:$R$200=2,(I144:R144),""))),
IF(Options!$D$20=1, IFERROR(IF(OR(IF(ISNUMBER(I144:R144),IF(I$200:R$200 = 1,I144:R144, ""), "")=0), 0, GEOMEAN(IF(ISNUMBER(I144:R144),IF(I$200:R$200 = 1,I144:R144, ""), ""))),
   IF(OR(IF(ISNUMBER(I144:R144),IF(I$200:R$200 = 2,I144:R144, ""), "")=0), 0, GEOMEAN(IF(ISNUMBER(I144:R144),IF(I$200:R$200 = 2,I144:R144, ""), "")))))))</f>
        <v>0</v>
      </c>
      <c r="H144" s="142" t="s">
        <v>284</v>
      </c>
      <c r="I144" s="89">
        <v>0</v>
      </c>
      <c r="J144" s="89">
        <v>0</v>
      </c>
      <c r="K144" s="89">
        <v>0</v>
      </c>
      <c r="L144" s="89">
        <v>0</v>
      </c>
      <c r="M144" s="86"/>
      <c r="N144" s="36"/>
      <c r="O144" s="144"/>
      <c r="P144" s="144"/>
      <c r="Q144" s="144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</row>
    <row r="145" spans="1:28" x14ac:dyDescent="0.2">
      <c r="A145" s="85">
        <v>140</v>
      </c>
      <c r="B145" s="85" t="s">
        <v>285</v>
      </c>
      <c r="C145" s="85" t="s">
        <v>286</v>
      </c>
      <c r="D145" s="98" t="str">
        <f t="shared" si="2"/>
        <v/>
      </c>
      <c r="E145" s="89">
        <f>IF(Options!$D$24 = 1, MAX(F145, G145),
IF(Options!$D$25 = 1, AVERAGE(F145,G145),
IF(Options!$D$26 = 1, IFERROR(GEOMEAN(F145, G145), MAX(F145, G145)))))</f>
        <v>10</v>
      </c>
      <c r="F145" s="89" cm="1">
        <f t="array" ref="F145">IF(Options!$D$18=1, IFERROR(MAX(IF($I$199:$R$199=1,(I145:R145),"")),
     MAX(IF($I$199:$R$199=2,(I145:R145),""))),
IF(Options!$D$19=1, IFERROR(AVERAGE(IF($I$199:$R$199=1,I145:R145,"")),
     AVERAGE(IF($I$199:$R$199=2,(I145:R145),""))),
IF(Options!$D$20=1, IFERROR(IF(OR(IF(ISNUMBER(I145:R145),IF(I$199:R$199 = 1,I145:R145, ""), "")=0), 0, GEOMEAN(IF(ISNUMBER(I145:R145),IF(I$199:R$199 = 1,I145:R145, ""), ""))),
   IF(OR(IF(ISNUMBER(I145:R145),IF(I$199:R$199 = 2,I145:R145, ""), "")=0), 0, GEOMEAN(IF(ISNUMBER(I145:R145),IF(I$199:R$199 = 2,I145:R145, ""), "")))))))</f>
        <v>0</v>
      </c>
      <c r="G145" s="89" cm="1">
        <f t="array" ref="G145">IF(Options!$D$18=1, IFERROR(MAX(IF($I$200:$R$200=1,(I145:R145),"")),
     MAX(IF($I$200:$R$200=2,(I145:R145),""))),
IF(Options!$D$19=1, IFERROR(AVERAGE(IF($I$200:$R$200=1,(I145:R145),"")),
     AVERAGE(IF($I$200:$R$200=2,(I145:R145),""))),
IF(Options!$D$20=1, IFERROR(IF(OR(IF(ISNUMBER(I145:R145),IF(I$200:R$200 = 1,I145:R145, ""), "")=0), 0, GEOMEAN(IF(ISNUMBER(I145:R145),IF(I$200:R$200 = 1,I145:R145, ""), ""))),
   IF(OR(IF(ISNUMBER(I145:R145),IF(I$200:R$200 = 2,I145:R145, ""), "")=0), 0, GEOMEAN(IF(ISNUMBER(I145:R145),IF(I$200:R$200 = 2,I145:R145, ""), "")))))))</f>
        <v>10</v>
      </c>
      <c r="H145" s="142" t="s">
        <v>286</v>
      </c>
      <c r="I145" s="89">
        <v>0</v>
      </c>
      <c r="J145" s="89">
        <v>0</v>
      </c>
      <c r="K145" s="89">
        <v>0</v>
      </c>
      <c r="L145" s="89">
        <v>10</v>
      </c>
      <c r="M145" s="86"/>
      <c r="N145" s="36"/>
      <c r="O145" s="144"/>
      <c r="P145" s="144"/>
      <c r="Q145" s="144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</row>
    <row r="146" spans="1:28" x14ac:dyDescent="0.2">
      <c r="A146" s="85">
        <v>141</v>
      </c>
      <c r="B146" s="85" t="s">
        <v>287</v>
      </c>
      <c r="C146" s="85" t="s">
        <v>288</v>
      </c>
      <c r="D146" s="98" t="str">
        <f t="shared" si="2"/>
        <v/>
      </c>
      <c r="E146" s="89">
        <f>IF(Options!$D$24 = 1, MAX(F146, G146),
IF(Options!$D$25 = 1, AVERAGE(F146,G146),
IF(Options!$D$26 = 1, IFERROR(GEOMEAN(F146, G146), MAX(F146, G146)))))</f>
        <v>0</v>
      </c>
      <c r="F146" s="89" cm="1">
        <f t="array" ref="F146">IF(Options!$D$18=1, IFERROR(MAX(IF($I$199:$R$199=1,(I146:R146),"")),
     MAX(IF($I$199:$R$199=2,(I146:R146),""))),
IF(Options!$D$19=1, IFERROR(AVERAGE(IF($I$199:$R$199=1,I146:R146,"")),
     AVERAGE(IF($I$199:$R$199=2,(I146:R146),""))),
IF(Options!$D$20=1, IFERROR(IF(OR(IF(ISNUMBER(I146:R146),IF(I$199:R$199 = 1,I146:R146, ""), "")=0), 0, GEOMEAN(IF(ISNUMBER(I146:R146),IF(I$199:R$199 = 1,I146:R146, ""), ""))),
   IF(OR(IF(ISNUMBER(I146:R146),IF(I$199:R$199 = 2,I146:R146, ""), "")=0), 0, GEOMEAN(IF(ISNUMBER(I146:R146),IF(I$199:R$199 = 2,I146:R146, ""), "")))))))</f>
        <v>0</v>
      </c>
      <c r="G146" s="89" cm="1">
        <f t="array" ref="G146">IF(Options!$D$18=1, IFERROR(MAX(IF($I$200:$R$200=1,(I146:R146),"")),
     MAX(IF($I$200:$R$200=2,(I146:R146),""))),
IF(Options!$D$19=1, IFERROR(AVERAGE(IF($I$200:$R$200=1,(I146:R146),"")),
     AVERAGE(IF($I$200:$R$200=2,(I146:R146),""))),
IF(Options!$D$20=1, IFERROR(IF(OR(IF(ISNUMBER(I146:R146),IF(I$200:R$200 = 1,I146:R146, ""), "")=0), 0, GEOMEAN(IF(ISNUMBER(I146:R146),IF(I$200:R$200 = 1,I146:R146, ""), ""))),
   IF(OR(IF(ISNUMBER(I146:R146),IF(I$200:R$200 = 2,I146:R146, ""), "")=0), 0, GEOMEAN(IF(ISNUMBER(I146:R146),IF(I$200:R$200 = 2,I146:R146, ""), "")))))))</f>
        <v>0</v>
      </c>
      <c r="H146" s="142" t="s">
        <v>288</v>
      </c>
      <c r="I146" s="89">
        <v>0</v>
      </c>
      <c r="J146" s="89">
        <v>0</v>
      </c>
      <c r="K146" s="89">
        <v>0</v>
      </c>
      <c r="L146" s="89" t="s">
        <v>473</v>
      </c>
      <c r="M146" s="86"/>
      <c r="N146" s="36"/>
      <c r="O146" s="144"/>
      <c r="P146" s="144"/>
      <c r="Q146" s="144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</row>
    <row r="147" spans="1:28" x14ac:dyDescent="0.2">
      <c r="A147" s="85">
        <v>142</v>
      </c>
      <c r="B147" s="85" t="s">
        <v>289</v>
      </c>
      <c r="C147" s="85" t="s">
        <v>290</v>
      </c>
      <c r="D147" s="98" t="str">
        <f t="shared" si="2"/>
        <v/>
      </c>
      <c r="E147" s="89">
        <f>IF(Options!$D$24 = 1, MAX(F147, G147),
IF(Options!$D$25 = 1, AVERAGE(F147,G147),
IF(Options!$D$26 = 1, IFERROR(GEOMEAN(F147, G147), MAX(F147, G147)))))</f>
        <v>0</v>
      </c>
      <c r="F147" s="89" cm="1">
        <f t="array" ref="F147">IF(Options!$D$18=1, IFERROR(MAX(IF($I$199:$R$199=1,(I147:R147),"")),
     MAX(IF($I$199:$R$199=2,(I147:R147),""))),
IF(Options!$D$19=1, IFERROR(AVERAGE(IF($I$199:$R$199=1,I147:R147,"")),
     AVERAGE(IF($I$199:$R$199=2,(I147:R147),""))),
IF(Options!$D$20=1, IFERROR(IF(OR(IF(ISNUMBER(I147:R147),IF(I$199:R$199 = 1,I147:R147, ""), "")=0), 0, GEOMEAN(IF(ISNUMBER(I147:R147),IF(I$199:R$199 = 1,I147:R147, ""), ""))),
   IF(OR(IF(ISNUMBER(I147:R147),IF(I$199:R$199 = 2,I147:R147, ""), "")=0), 0, GEOMEAN(IF(ISNUMBER(I147:R147),IF(I$199:R$199 = 2,I147:R147, ""), "")))))))</f>
        <v>0</v>
      </c>
      <c r="G147" s="89" cm="1">
        <f t="array" ref="G147">IF(Options!$D$18=1, IFERROR(MAX(IF($I$200:$R$200=1,(I147:R147),"")),
     MAX(IF($I$200:$R$200=2,(I147:R147),""))),
IF(Options!$D$19=1, IFERROR(AVERAGE(IF($I$200:$R$200=1,(I147:R147),"")),
     AVERAGE(IF($I$200:$R$200=2,(I147:R147),""))),
IF(Options!$D$20=1, IFERROR(IF(OR(IF(ISNUMBER(I147:R147),IF(I$200:R$200 = 1,I147:R147, ""), "")=0), 0, GEOMEAN(IF(ISNUMBER(I147:R147),IF(I$200:R$200 = 1,I147:R147, ""), ""))),
   IF(OR(IF(ISNUMBER(I147:R147),IF(I$200:R$200 = 2,I147:R147, ""), "")=0), 0, GEOMEAN(IF(ISNUMBER(I147:R147),IF(I$200:R$200 = 2,I147:R147, ""), "")))))))</f>
        <v>0</v>
      </c>
      <c r="H147" s="142" t="s">
        <v>290</v>
      </c>
      <c r="I147" s="89">
        <v>0</v>
      </c>
      <c r="J147" s="89">
        <v>0</v>
      </c>
      <c r="K147" s="89">
        <v>0</v>
      </c>
      <c r="L147" s="89">
        <v>0</v>
      </c>
      <c r="M147" s="86"/>
      <c r="N147" s="36"/>
      <c r="O147" s="144"/>
      <c r="P147" s="144"/>
      <c r="Q147" s="144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</row>
    <row r="148" spans="1:28" x14ac:dyDescent="0.2">
      <c r="A148" s="85">
        <v>143</v>
      </c>
      <c r="B148" s="85" t="s">
        <v>291</v>
      </c>
      <c r="C148" s="85" t="s">
        <v>292</v>
      </c>
      <c r="D148" s="98" t="str">
        <f t="shared" si="2"/>
        <v/>
      </c>
      <c r="E148" s="89">
        <f>IF(Options!$D$24 = 1, MAX(F148, G148),
IF(Options!$D$25 = 1, AVERAGE(F148,G148),
IF(Options!$D$26 = 1, IFERROR(GEOMEAN(F148, G148), MAX(F148, G148)))))</f>
        <v>0</v>
      </c>
      <c r="F148" s="89" cm="1">
        <f t="array" ref="F148">IF(Options!$D$18=1, IFERROR(MAX(IF($I$199:$R$199=1,(I148:R148),"")),
     MAX(IF($I$199:$R$199=2,(I148:R148),""))),
IF(Options!$D$19=1, IFERROR(AVERAGE(IF($I$199:$R$199=1,I148:R148,"")),
     AVERAGE(IF($I$199:$R$199=2,(I148:R148),""))),
IF(Options!$D$20=1, IFERROR(IF(OR(IF(ISNUMBER(I148:R148),IF(I$199:R$199 = 1,I148:R148, ""), "")=0), 0, GEOMEAN(IF(ISNUMBER(I148:R148),IF(I$199:R$199 = 1,I148:R148, ""), ""))),
   IF(OR(IF(ISNUMBER(I148:R148),IF(I$199:R$199 = 2,I148:R148, ""), "")=0), 0, GEOMEAN(IF(ISNUMBER(I148:R148),IF(I$199:R$199 = 2,I148:R148, ""), "")))))))</f>
        <v>0</v>
      </c>
      <c r="G148" s="89" cm="1">
        <f t="array" ref="G148">IF(Options!$D$18=1, IFERROR(MAX(IF($I$200:$R$200=1,(I148:R148),"")),
     MAX(IF($I$200:$R$200=2,(I148:R148),""))),
IF(Options!$D$19=1, IFERROR(AVERAGE(IF($I$200:$R$200=1,(I148:R148),"")),
     AVERAGE(IF($I$200:$R$200=2,(I148:R148),""))),
IF(Options!$D$20=1, IFERROR(IF(OR(IF(ISNUMBER(I148:R148),IF(I$200:R$200 = 1,I148:R148, ""), "")=0), 0, GEOMEAN(IF(ISNUMBER(I148:R148),IF(I$200:R$200 = 1,I148:R148, ""), ""))),
   IF(OR(IF(ISNUMBER(I148:R148),IF(I$200:R$200 = 2,I148:R148, ""), "")=0), 0, GEOMEAN(IF(ISNUMBER(I148:R148),IF(I$200:R$200 = 2,I148:R148, ""), "")))))))</f>
        <v>0</v>
      </c>
      <c r="H148" s="142" t="s">
        <v>292</v>
      </c>
      <c r="I148" s="89">
        <v>0</v>
      </c>
      <c r="J148" s="89">
        <v>0</v>
      </c>
      <c r="K148" s="89">
        <v>0</v>
      </c>
      <c r="L148" s="89" t="s">
        <v>473</v>
      </c>
      <c r="M148" s="86"/>
      <c r="N148" s="36"/>
      <c r="O148" s="144"/>
      <c r="P148" s="144"/>
      <c r="Q148" s="144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</row>
    <row r="149" spans="1:28" x14ac:dyDescent="0.2">
      <c r="A149" s="85">
        <v>144</v>
      </c>
      <c r="B149" s="85" t="s">
        <v>293</v>
      </c>
      <c r="C149" s="85" t="s">
        <v>294</v>
      </c>
      <c r="D149" s="98" t="str">
        <f t="shared" si="2"/>
        <v/>
      </c>
      <c r="E149" s="89">
        <f>IF(Options!$D$24 = 1, MAX(F149, G149),
IF(Options!$D$25 = 1, AVERAGE(F149,G149),
IF(Options!$D$26 = 1, IFERROR(GEOMEAN(F149, G149), MAX(F149, G149)))))</f>
        <v>0</v>
      </c>
      <c r="F149" s="89" cm="1">
        <f t="array" ref="F149">IF(Options!$D$18=1, IFERROR(MAX(IF($I$199:$R$199=1,(I149:R149),"")),
     MAX(IF($I$199:$R$199=2,(I149:R149),""))),
IF(Options!$D$19=1, IFERROR(AVERAGE(IF($I$199:$R$199=1,I149:R149,"")),
     AVERAGE(IF($I$199:$R$199=2,(I149:R149),""))),
IF(Options!$D$20=1, IFERROR(IF(OR(IF(ISNUMBER(I149:R149),IF(I$199:R$199 = 1,I149:R149, ""), "")=0), 0, GEOMEAN(IF(ISNUMBER(I149:R149),IF(I$199:R$199 = 1,I149:R149, ""), ""))),
   IF(OR(IF(ISNUMBER(I149:R149),IF(I$199:R$199 = 2,I149:R149, ""), "")=0), 0, GEOMEAN(IF(ISNUMBER(I149:R149),IF(I$199:R$199 = 2,I149:R149, ""), "")))))))</f>
        <v>0</v>
      </c>
      <c r="G149" s="89" cm="1">
        <f t="array" ref="G149">IF(Options!$D$18=1, IFERROR(MAX(IF($I$200:$R$200=1,(I149:R149),"")),
     MAX(IF($I$200:$R$200=2,(I149:R149),""))),
IF(Options!$D$19=1, IFERROR(AVERAGE(IF($I$200:$R$200=1,(I149:R149),"")),
     AVERAGE(IF($I$200:$R$200=2,(I149:R149),""))),
IF(Options!$D$20=1, IFERROR(IF(OR(IF(ISNUMBER(I149:R149),IF(I$200:R$200 = 1,I149:R149, ""), "")=0), 0, GEOMEAN(IF(ISNUMBER(I149:R149),IF(I$200:R$200 = 1,I149:R149, ""), ""))),
   IF(OR(IF(ISNUMBER(I149:R149),IF(I$200:R$200 = 2,I149:R149, ""), "")=0), 0, GEOMEAN(IF(ISNUMBER(I149:R149),IF(I$200:R$200 = 2,I149:R149, ""), "")))))))</f>
        <v>0</v>
      </c>
      <c r="H149" s="142" t="s">
        <v>294</v>
      </c>
      <c r="I149" s="89">
        <v>0</v>
      </c>
      <c r="J149" s="89">
        <v>0</v>
      </c>
      <c r="K149" s="89">
        <v>0</v>
      </c>
      <c r="L149" s="89" t="s">
        <v>473</v>
      </c>
      <c r="M149" s="86"/>
      <c r="N149" s="36"/>
      <c r="O149" s="144"/>
      <c r="P149" s="144"/>
      <c r="Q149" s="144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</row>
    <row r="150" spans="1:28" x14ac:dyDescent="0.2">
      <c r="A150" s="85">
        <v>145</v>
      </c>
      <c r="B150" s="85" t="s">
        <v>295</v>
      </c>
      <c r="C150" s="85" t="s">
        <v>296</v>
      </c>
      <c r="D150" s="98" t="str">
        <f t="shared" si="2"/>
        <v/>
      </c>
      <c r="E150" s="89">
        <f>IF(Options!$D$24 = 1, MAX(F150, G150),
IF(Options!$D$25 = 1, AVERAGE(F150,G150),
IF(Options!$D$26 = 1, IFERROR(GEOMEAN(F150, G150), MAX(F150, G150)))))</f>
        <v>0</v>
      </c>
      <c r="F150" s="89" cm="1">
        <f t="array" ref="F150">IF(Options!$D$18=1, IFERROR(MAX(IF($I$199:$R$199=1,(I150:R150),"")),
     MAX(IF($I$199:$R$199=2,(I150:R150),""))),
IF(Options!$D$19=1, IFERROR(AVERAGE(IF($I$199:$R$199=1,I150:R150,"")),
     AVERAGE(IF($I$199:$R$199=2,(I150:R150),""))),
IF(Options!$D$20=1, IFERROR(IF(OR(IF(ISNUMBER(I150:R150),IF(I$199:R$199 = 1,I150:R150, ""), "")=0), 0, GEOMEAN(IF(ISNUMBER(I150:R150),IF(I$199:R$199 = 1,I150:R150, ""), ""))),
   IF(OR(IF(ISNUMBER(I150:R150),IF(I$199:R$199 = 2,I150:R150, ""), "")=0), 0, GEOMEAN(IF(ISNUMBER(I150:R150),IF(I$199:R$199 = 2,I150:R150, ""), "")))))))</f>
        <v>0</v>
      </c>
      <c r="G150" s="89" cm="1">
        <f t="array" ref="G150">IF(Options!$D$18=1, IFERROR(MAX(IF($I$200:$R$200=1,(I150:R150),"")),
     MAX(IF($I$200:$R$200=2,(I150:R150),""))),
IF(Options!$D$19=1, IFERROR(AVERAGE(IF($I$200:$R$200=1,(I150:R150),"")),
     AVERAGE(IF($I$200:$R$200=2,(I150:R150),""))),
IF(Options!$D$20=1, IFERROR(IF(OR(IF(ISNUMBER(I150:R150),IF(I$200:R$200 = 1,I150:R150, ""), "")=0), 0, GEOMEAN(IF(ISNUMBER(I150:R150),IF(I$200:R$200 = 1,I150:R150, ""), ""))),
   IF(OR(IF(ISNUMBER(I150:R150),IF(I$200:R$200 = 2,I150:R150, ""), "")=0), 0, GEOMEAN(IF(ISNUMBER(I150:R150),IF(I$200:R$200 = 2,I150:R150, ""), "")))))))</f>
        <v>0</v>
      </c>
      <c r="H150" s="142" t="s">
        <v>296</v>
      </c>
      <c r="I150" s="89">
        <v>0</v>
      </c>
      <c r="J150" s="89">
        <v>0</v>
      </c>
      <c r="K150" s="89">
        <v>0</v>
      </c>
      <c r="L150" s="89" t="s">
        <v>473</v>
      </c>
      <c r="M150" s="86"/>
      <c r="N150" s="36"/>
      <c r="O150" s="144"/>
      <c r="P150" s="144"/>
      <c r="Q150" s="144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</row>
    <row r="151" spans="1:28" x14ac:dyDescent="0.2">
      <c r="A151" s="85">
        <v>146</v>
      </c>
      <c r="B151" s="85" t="s">
        <v>297</v>
      </c>
      <c r="C151" s="85" t="s">
        <v>298</v>
      </c>
      <c r="D151" s="98" t="str">
        <f t="shared" si="2"/>
        <v/>
      </c>
      <c r="E151" s="89">
        <f>IF(Options!$D$24 = 1, MAX(F151, G151),
IF(Options!$D$25 = 1, AVERAGE(F151,G151),
IF(Options!$D$26 = 1, IFERROR(GEOMEAN(F151, G151), MAX(F151, G151)))))</f>
        <v>0</v>
      </c>
      <c r="F151" s="89" cm="1">
        <f t="array" ref="F151">IF(Options!$D$18=1, IFERROR(MAX(IF($I$199:$R$199=1,(I151:R151),"")),
     MAX(IF($I$199:$R$199=2,(I151:R151),""))),
IF(Options!$D$19=1, IFERROR(AVERAGE(IF($I$199:$R$199=1,I151:R151,"")),
     AVERAGE(IF($I$199:$R$199=2,(I151:R151),""))),
IF(Options!$D$20=1, IFERROR(IF(OR(IF(ISNUMBER(I151:R151),IF(I$199:R$199 = 1,I151:R151, ""), "")=0), 0, GEOMEAN(IF(ISNUMBER(I151:R151),IF(I$199:R$199 = 1,I151:R151, ""), ""))),
   IF(OR(IF(ISNUMBER(I151:R151),IF(I$199:R$199 = 2,I151:R151, ""), "")=0), 0, GEOMEAN(IF(ISNUMBER(I151:R151),IF(I$199:R$199 = 2,I151:R151, ""), "")))))))</f>
        <v>0</v>
      </c>
      <c r="G151" s="89" cm="1">
        <f t="array" ref="G151">IF(Options!$D$18=1, IFERROR(MAX(IF($I$200:$R$200=1,(I151:R151),"")),
     MAX(IF($I$200:$R$200=2,(I151:R151),""))),
IF(Options!$D$19=1, IFERROR(AVERAGE(IF($I$200:$R$200=1,(I151:R151),"")),
     AVERAGE(IF($I$200:$R$200=2,(I151:R151),""))),
IF(Options!$D$20=1, IFERROR(IF(OR(IF(ISNUMBER(I151:R151),IF(I$200:R$200 = 1,I151:R151, ""), "")=0), 0, GEOMEAN(IF(ISNUMBER(I151:R151),IF(I$200:R$200 = 1,I151:R151, ""), ""))),
   IF(OR(IF(ISNUMBER(I151:R151),IF(I$200:R$200 = 2,I151:R151, ""), "")=0), 0, GEOMEAN(IF(ISNUMBER(I151:R151),IF(I$200:R$200 = 2,I151:R151, ""), "")))))))</f>
        <v>0</v>
      </c>
      <c r="H151" s="142" t="s">
        <v>298</v>
      </c>
      <c r="I151" s="89">
        <v>0</v>
      </c>
      <c r="J151" s="89">
        <v>0</v>
      </c>
      <c r="K151" s="89">
        <v>0</v>
      </c>
      <c r="L151" s="89">
        <v>0</v>
      </c>
      <c r="M151" s="86"/>
      <c r="N151" s="36"/>
      <c r="O151" s="144"/>
      <c r="P151" s="144"/>
      <c r="Q151" s="144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</row>
    <row r="152" spans="1:28" x14ac:dyDescent="0.2">
      <c r="A152" s="85">
        <v>147</v>
      </c>
      <c r="B152" s="85" t="s">
        <v>299</v>
      </c>
      <c r="C152" s="85" t="s">
        <v>300</v>
      </c>
      <c r="D152" s="98" t="str">
        <f t="shared" si="2"/>
        <v/>
      </c>
      <c r="E152" s="89">
        <f>IF(Options!$D$24 = 1, MAX(F152, G152),
IF(Options!$D$25 = 1, AVERAGE(F152,G152),
IF(Options!$D$26 = 1, IFERROR(GEOMEAN(F152, G152), MAX(F152, G152)))))</f>
        <v>0</v>
      </c>
      <c r="F152" s="89" cm="1">
        <f t="array" ref="F152">IF(Options!$D$18=1, IFERROR(MAX(IF($I$199:$R$199=1,(I152:R152),"")),
     MAX(IF($I$199:$R$199=2,(I152:R152),""))),
IF(Options!$D$19=1, IFERROR(AVERAGE(IF($I$199:$R$199=1,I152:R152,"")),
     AVERAGE(IF($I$199:$R$199=2,(I152:R152),""))),
IF(Options!$D$20=1, IFERROR(IF(OR(IF(ISNUMBER(I152:R152),IF(I$199:R$199 = 1,I152:R152, ""), "")=0), 0, GEOMEAN(IF(ISNUMBER(I152:R152),IF(I$199:R$199 = 1,I152:R152, ""), ""))),
   IF(OR(IF(ISNUMBER(I152:R152),IF(I$199:R$199 = 2,I152:R152, ""), "")=0), 0, GEOMEAN(IF(ISNUMBER(I152:R152),IF(I$199:R$199 = 2,I152:R152, ""), "")))))))</f>
        <v>0</v>
      </c>
      <c r="G152" s="89" cm="1">
        <f t="array" ref="G152">IF(Options!$D$18=1, IFERROR(MAX(IF($I$200:$R$200=1,(I152:R152),"")),
     MAX(IF($I$200:$R$200=2,(I152:R152),""))),
IF(Options!$D$19=1, IFERROR(AVERAGE(IF($I$200:$R$200=1,(I152:R152),"")),
     AVERAGE(IF($I$200:$R$200=2,(I152:R152),""))),
IF(Options!$D$20=1, IFERROR(IF(OR(IF(ISNUMBER(I152:R152),IF(I$200:R$200 = 1,I152:R152, ""), "")=0), 0, GEOMEAN(IF(ISNUMBER(I152:R152),IF(I$200:R$200 = 1,I152:R152, ""), ""))),
   IF(OR(IF(ISNUMBER(I152:R152),IF(I$200:R$200 = 2,I152:R152, ""), "")=0), 0, GEOMEAN(IF(ISNUMBER(I152:R152),IF(I$200:R$200 = 2,I152:R152, ""), "")))))))</f>
        <v>0</v>
      </c>
      <c r="H152" s="142" t="s">
        <v>300</v>
      </c>
      <c r="I152" s="89">
        <v>0</v>
      </c>
      <c r="J152" s="89">
        <v>0</v>
      </c>
      <c r="K152" s="89">
        <v>0</v>
      </c>
      <c r="L152" s="89" t="s">
        <v>473</v>
      </c>
      <c r="M152" s="86"/>
      <c r="N152" s="36"/>
      <c r="O152" s="144"/>
      <c r="P152" s="144"/>
      <c r="Q152" s="144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</row>
    <row r="153" spans="1:28" x14ac:dyDescent="0.2">
      <c r="A153" s="85">
        <v>148</v>
      </c>
      <c r="B153" s="85" t="s">
        <v>301</v>
      </c>
      <c r="C153" s="85" t="s">
        <v>302</v>
      </c>
      <c r="D153" s="98" t="str">
        <f t="shared" si="2"/>
        <v/>
      </c>
      <c r="E153" s="89">
        <f>IF(Options!$D$24 = 1, MAX(F153, G153),
IF(Options!$D$25 = 1, AVERAGE(F153,G153),
IF(Options!$D$26 = 1, IFERROR(GEOMEAN(F153, G153), MAX(F153, G153)))))</f>
        <v>10</v>
      </c>
      <c r="F153" s="89" cm="1">
        <f t="array" ref="F153">IF(Options!$D$18=1, IFERROR(MAX(IF($I$199:$R$199=1,(I153:R153),"")),
     MAX(IF($I$199:$R$199=2,(I153:R153),""))),
IF(Options!$D$19=1, IFERROR(AVERAGE(IF($I$199:$R$199=1,I153:R153,"")),
     AVERAGE(IF($I$199:$R$199=2,(I153:R153),""))),
IF(Options!$D$20=1, IFERROR(IF(OR(IF(ISNUMBER(I153:R153),IF(I$199:R$199 = 1,I153:R153, ""), "")=0), 0, GEOMEAN(IF(ISNUMBER(I153:R153),IF(I$199:R$199 = 1,I153:R153, ""), ""))),
   IF(OR(IF(ISNUMBER(I153:R153),IF(I$199:R$199 = 2,I153:R153, ""), "")=0), 0, GEOMEAN(IF(ISNUMBER(I153:R153),IF(I$199:R$199 = 2,I153:R153, ""), "")))))))</f>
        <v>10</v>
      </c>
      <c r="G153" s="89" cm="1">
        <f t="array" ref="G153">IF(Options!$D$18=1, IFERROR(MAX(IF($I$200:$R$200=1,(I153:R153),"")),
     MAX(IF($I$200:$R$200=2,(I153:R153),""))),
IF(Options!$D$19=1, IFERROR(AVERAGE(IF($I$200:$R$200=1,(I153:R153),"")),
     AVERAGE(IF($I$200:$R$200=2,(I153:R153),""))),
IF(Options!$D$20=1, IFERROR(IF(OR(IF(ISNUMBER(I153:R153),IF(I$200:R$200 = 1,I153:R153, ""), "")=0), 0, GEOMEAN(IF(ISNUMBER(I153:R153),IF(I$200:R$200 = 1,I153:R153, ""), ""))),
   IF(OR(IF(ISNUMBER(I153:R153),IF(I$200:R$200 = 2,I153:R153, ""), "")=0), 0, GEOMEAN(IF(ISNUMBER(I153:R153),IF(I$200:R$200 = 2,I153:R153, ""), "")))))))</f>
        <v>10</v>
      </c>
      <c r="H153" s="142" t="s">
        <v>302</v>
      </c>
      <c r="I153" s="89">
        <v>10</v>
      </c>
      <c r="J153" s="89">
        <v>0</v>
      </c>
      <c r="K153" s="89">
        <v>0</v>
      </c>
      <c r="L153" s="89">
        <v>10</v>
      </c>
      <c r="M153" s="86"/>
      <c r="N153" s="36"/>
      <c r="O153" s="144"/>
      <c r="P153" s="144"/>
      <c r="Q153" s="144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</row>
    <row r="154" spans="1:28" x14ac:dyDescent="0.2">
      <c r="A154" s="85">
        <v>149</v>
      </c>
      <c r="B154" s="85" t="s">
        <v>303</v>
      </c>
      <c r="C154" s="85" t="s">
        <v>304</v>
      </c>
      <c r="D154" s="98" t="str">
        <f t="shared" si="2"/>
        <v/>
      </c>
      <c r="E154" s="89">
        <f>IF(Options!$D$24 = 1, MAX(F154, G154),
IF(Options!$D$25 = 1, AVERAGE(F154,G154),
IF(Options!$D$26 = 1, IFERROR(GEOMEAN(F154, G154), MAX(F154, G154)))))</f>
        <v>0</v>
      </c>
      <c r="F154" s="89" cm="1">
        <f t="array" ref="F154">IF(Options!$D$18=1, IFERROR(MAX(IF($I$199:$R$199=1,(I154:R154),"")),
     MAX(IF($I$199:$R$199=2,(I154:R154),""))),
IF(Options!$D$19=1, IFERROR(AVERAGE(IF($I$199:$R$199=1,I154:R154,"")),
     AVERAGE(IF($I$199:$R$199=2,(I154:R154),""))),
IF(Options!$D$20=1, IFERROR(IF(OR(IF(ISNUMBER(I154:R154),IF(I$199:R$199 = 1,I154:R154, ""), "")=0), 0, GEOMEAN(IF(ISNUMBER(I154:R154),IF(I$199:R$199 = 1,I154:R154, ""), ""))),
   IF(OR(IF(ISNUMBER(I154:R154),IF(I$199:R$199 = 2,I154:R154, ""), "")=0), 0, GEOMEAN(IF(ISNUMBER(I154:R154),IF(I$199:R$199 = 2,I154:R154, ""), "")))))))</f>
        <v>0</v>
      </c>
      <c r="G154" s="89" cm="1">
        <f t="array" ref="G154">IF(Options!$D$18=1, IFERROR(MAX(IF($I$200:$R$200=1,(I154:R154),"")),
     MAX(IF($I$200:$R$200=2,(I154:R154),""))),
IF(Options!$D$19=1, IFERROR(AVERAGE(IF($I$200:$R$200=1,(I154:R154),"")),
     AVERAGE(IF($I$200:$R$200=2,(I154:R154),""))),
IF(Options!$D$20=1, IFERROR(IF(OR(IF(ISNUMBER(I154:R154),IF(I$200:R$200 = 1,I154:R154, ""), "")=0), 0, GEOMEAN(IF(ISNUMBER(I154:R154),IF(I$200:R$200 = 1,I154:R154, ""), ""))),
   IF(OR(IF(ISNUMBER(I154:R154),IF(I$200:R$200 = 2,I154:R154, ""), "")=0), 0, GEOMEAN(IF(ISNUMBER(I154:R154),IF(I$200:R$200 = 2,I154:R154, ""), "")))))))</f>
        <v>0</v>
      </c>
      <c r="H154" s="142" t="s">
        <v>304</v>
      </c>
      <c r="I154" s="89">
        <v>0</v>
      </c>
      <c r="J154" s="89">
        <v>0</v>
      </c>
      <c r="K154" s="89">
        <v>0</v>
      </c>
      <c r="L154" s="89" t="s">
        <v>473</v>
      </c>
      <c r="M154" s="86"/>
      <c r="N154" s="36"/>
      <c r="O154" s="144"/>
      <c r="P154" s="144"/>
      <c r="Q154" s="144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</row>
    <row r="155" spans="1:28" x14ac:dyDescent="0.2">
      <c r="A155" s="85">
        <v>150</v>
      </c>
      <c r="B155" s="85" t="s">
        <v>305</v>
      </c>
      <c r="C155" s="85" t="s">
        <v>306</v>
      </c>
      <c r="D155" s="98" t="str">
        <f t="shared" si="2"/>
        <v/>
      </c>
      <c r="E155" s="89">
        <f>IF(Options!$D$24 = 1, MAX(F155, G155),
IF(Options!$D$25 = 1, AVERAGE(F155,G155),
IF(Options!$D$26 = 1, IFERROR(GEOMEAN(F155, G155), MAX(F155, G155)))))</f>
        <v>0</v>
      </c>
      <c r="F155" s="89" cm="1">
        <f t="array" ref="F155">IF(Options!$D$18=1, IFERROR(MAX(IF($I$199:$R$199=1,(I155:R155),"")),
     MAX(IF($I$199:$R$199=2,(I155:R155),""))),
IF(Options!$D$19=1, IFERROR(AVERAGE(IF($I$199:$R$199=1,I155:R155,"")),
     AVERAGE(IF($I$199:$R$199=2,(I155:R155),""))),
IF(Options!$D$20=1, IFERROR(IF(OR(IF(ISNUMBER(I155:R155),IF(I$199:R$199 = 1,I155:R155, ""), "")=0), 0, GEOMEAN(IF(ISNUMBER(I155:R155),IF(I$199:R$199 = 1,I155:R155, ""), ""))),
   IF(OR(IF(ISNUMBER(I155:R155),IF(I$199:R$199 = 2,I155:R155, ""), "")=0), 0, GEOMEAN(IF(ISNUMBER(I155:R155),IF(I$199:R$199 = 2,I155:R155, ""), "")))))))</f>
        <v>0</v>
      </c>
      <c r="G155" s="89" cm="1">
        <f t="array" ref="G155">IF(Options!$D$18=1, IFERROR(MAX(IF($I$200:$R$200=1,(I155:R155),"")),
     MAX(IF($I$200:$R$200=2,(I155:R155),""))),
IF(Options!$D$19=1, IFERROR(AVERAGE(IF($I$200:$R$200=1,(I155:R155),"")),
     AVERAGE(IF($I$200:$R$200=2,(I155:R155),""))),
IF(Options!$D$20=1, IFERROR(IF(OR(IF(ISNUMBER(I155:R155),IF(I$200:R$200 = 1,I155:R155, ""), "")=0), 0, GEOMEAN(IF(ISNUMBER(I155:R155),IF(I$200:R$200 = 1,I155:R155, ""), ""))),
   IF(OR(IF(ISNUMBER(I155:R155),IF(I$200:R$200 = 2,I155:R155, ""), "")=0), 0, GEOMEAN(IF(ISNUMBER(I155:R155),IF(I$200:R$200 = 2,I155:R155, ""), "")))))))</f>
        <v>0</v>
      </c>
      <c r="H155" s="142" t="s">
        <v>306</v>
      </c>
      <c r="I155" s="89">
        <v>0</v>
      </c>
      <c r="J155" s="89">
        <v>0</v>
      </c>
      <c r="K155" s="89">
        <v>0</v>
      </c>
      <c r="L155" s="89" t="s">
        <v>473</v>
      </c>
      <c r="M155" s="86"/>
      <c r="N155" s="36"/>
      <c r="O155" s="144"/>
      <c r="P155" s="144"/>
      <c r="Q155" s="144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</row>
    <row r="156" spans="1:28" x14ac:dyDescent="0.2">
      <c r="A156" s="85">
        <v>151</v>
      </c>
      <c r="B156" s="85" t="s">
        <v>307</v>
      </c>
      <c r="C156" s="85" t="s">
        <v>308</v>
      </c>
      <c r="D156" s="98" t="str">
        <f t="shared" si="2"/>
        <v/>
      </c>
      <c r="E156" s="89">
        <f>IF(Options!$D$24 = 1, MAX(F156, G156),
IF(Options!$D$25 = 1, AVERAGE(F156,G156),
IF(Options!$D$26 = 1, IFERROR(GEOMEAN(F156, G156), MAX(F156, G156)))))</f>
        <v>10</v>
      </c>
      <c r="F156" s="89" cm="1">
        <f t="array" ref="F156">IF(Options!$D$18=1, IFERROR(MAX(IF($I$199:$R$199=1,(I156:R156),"")),
     MAX(IF($I$199:$R$199=2,(I156:R156),""))),
IF(Options!$D$19=1, IFERROR(AVERAGE(IF($I$199:$R$199=1,I156:R156,"")),
     AVERAGE(IF($I$199:$R$199=2,(I156:R156),""))),
IF(Options!$D$20=1, IFERROR(IF(OR(IF(ISNUMBER(I156:R156),IF(I$199:R$199 = 1,I156:R156, ""), "")=0), 0, GEOMEAN(IF(ISNUMBER(I156:R156),IF(I$199:R$199 = 1,I156:R156, ""), ""))),
   IF(OR(IF(ISNUMBER(I156:R156),IF(I$199:R$199 = 2,I156:R156, ""), "")=0), 0, GEOMEAN(IF(ISNUMBER(I156:R156),IF(I$199:R$199 = 2,I156:R156, ""), "")))))))</f>
        <v>10</v>
      </c>
      <c r="G156" s="89" cm="1">
        <f t="array" ref="G156">IF(Options!$D$18=1, IFERROR(MAX(IF($I$200:$R$200=1,(I156:R156),"")),
     MAX(IF($I$200:$R$200=2,(I156:R156),""))),
IF(Options!$D$19=1, IFERROR(AVERAGE(IF($I$200:$R$200=1,(I156:R156),"")),
     AVERAGE(IF($I$200:$R$200=2,(I156:R156),""))),
IF(Options!$D$20=1, IFERROR(IF(OR(IF(ISNUMBER(I156:R156),IF(I$200:R$200 = 1,I156:R156, ""), "")=0), 0, GEOMEAN(IF(ISNUMBER(I156:R156),IF(I$200:R$200 = 1,I156:R156, ""), ""))),
   IF(OR(IF(ISNUMBER(I156:R156),IF(I$200:R$200 = 2,I156:R156, ""), "")=0), 0, GEOMEAN(IF(ISNUMBER(I156:R156),IF(I$200:R$200 = 2,I156:R156, ""), "")))))))</f>
        <v>0</v>
      </c>
      <c r="H156" s="142" t="s">
        <v>308</v>
      </c>
      <c r="I156" s="89">
        <v>10</v>
      </c>
      <c r="J156" s="89">
        <v>0</v>
      </c>
      <c r="K156" s="89">
        <v>0</v>
      </c>
      <c r="L156" s="89" t="s">
        <v>473</v>
      </c>
      <c r="M156" s="86"/>
      <c r="N156" s="36"/>
      <c r="O156" s="144"/>
      <c r="P156" s="144"/>
      <c r="Q156" s="144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</row>
    <row r="157" spans="1:28" x14ac:dyDescent="0.2">
      <c r="A157" s="85">
        <v>152</v>
      </c>
      <c r="B157" s="85" t="s">
        <v>309</v>
      </c>
      <c r="C157" s="85" t="s">
        <v>310</v>
      </c>
      <c r="D157" s="98" t="str">
        <f t="shared" si="2"/>
        <v/>
      </c>
      <c r="E157" s="89">
        <f>IF(Options!$D$24 = 1, MAX(F157, G157),
IF(Options!$D$25 = 1, AVERAGE(F157,G157),
IF(Options!$D$26 = 1, IFERROR(GEOMEAN(F157, G157), MAX(F157, G157)))))</f>
        <v>0</v>
      </c>
      <c r="F157" s="89" cm="1">
        <f t="array" ref="F157">IF(Options!$D$18=1, IFERROR(MAX(IF($I$199:$R$199=1,(I157:R157),"")),
     MAX(IF($I$199:$R$199=2,(I157:R157),""))),
IF(Options!$D$19=1, IFERROR(AVERAGE(IF($I$199:$R$199=1,I157:R157,"")),
     AVERAGE(IF($I$199:$R$199=2,(I157:R157),""))),
IF(Options!$D$20=1, IFERROR(IF(OR(IF(ISNUMBER(I157:R157),IF(I$199:R$199 = 1,I157:R157, ""), "")=0), 0, GEOMEAN(IF(ISNUMBER(I157:R157),IF(I$199:R$199 = 1,I157:R157, ""), ""))),
   IF(OR(IF(ISNUMBER(I157:R157),IF(I$199:R$199 = 2,I157:R157, ""), "")=0), 0, GEOMEAN(IF(ISNUMBER(I157:R157),IF(I$199:R$199 = 2,I157:R157, ""), "")))))))</f>
        <v>0</v>
      </c>
      <c r="G157" s="89" cm="1">
        <f t="array" ref="G157">IF(Options!$D$18=1, IFERROR(MAX(IF($I$200:$R$200=1,(I157:R157),"")),
     MAX(IF($I$200:$R$200=2,(I157:R157),""))),
IF(Options!$D$19=1, IFERROR(AVERAGE(IF($I$200:$R$200=1,(I157:R157),"")),
     AVERAGE(IF($I$200:$R$200=2,(I157:R157),""))),
IF(Options!$D$20=1, IFERROR(IF(OR(IF(ISNUMBER(I157:R157),IF(I$200:R$200 = 1,I157:R157, ""), "")=0), 0, GEOMEAN(IF(ISNUMBER(I157:R157),IF(I$200:R$200 = 1,I157:R157, ""), ""))),
   IF(OR(IF(ISNUMBER(I157:R157),IF(I$200:R$200 = 2,I157:R157, ""), "")=0), 0, GEOMEAN(IF(ISNUMBER(I157:R157),IF(I$200:R$200 = 2,I157:R157, ""), "")))))))</f>
        <v>0</v>
      </c>
      <c r="H157" s="142" t="s">
        <v>310</v>
      </c>
      <c r="I157" s="89">
        <v>0</v>
      </c>
      <c r="J157" s="89">
        <v>0</v>
      </c>
      <c r="K157" s="89">
        <v>0</v>
      </c>
      <c r="L157" s="89" t="s">
        <v>473</v>
      </c>
      <c r="M157" s="86"/>
      <c r="N157" s="36"/>
      <c r="O157" s="144"/>
      <c r="P157" s="144"/>
      <c r="Q157" s="144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</row>
    <row r="158" spans="1:28" x14ac:dyDescent="0.2">
      <c r="A158" s="85">
        <v>153</v>
      </c>
      <c r="B158" s="85" t="s">
        <v>311</v>
      </c>
      <c r="C158" s="85" t="s">
        <v>312</v>
      </c>
      <c r="D158" s="98" t="str">
        <f t="shared" si="2"/>
        <v/>
      </c>
      <c r="E158" s="89">
        <f>IF(Options!$D$24 = 1, MAX(F158, G158),
IF(Options!$D$25 = 1, AVERAGE(F158,G158),
IF(Options!$D$26 = 1, IFERROR(GEOMEAN(F158, G158), MAX(F158, G158)))))</f>
        <v>9.1286241755822193</v>
      </c>
      <c r="F158" s="89" cm="1">
        <f t="array" ref="F158">IF(Options!$D$18=1, IFERROR(MAX(IF($I$199:$R$199=1,(I158:R158),"")),
     MAX(IF($I$199:$R$199=2,(I158:R158),""))),
IF(Options!$D$19=1, IFERROR(AVERAGE(IF($I$199:$R$199=1,I158:R158,"")),
     AVERAGE(IF($I$199:$R$199=2,(I158:R158),""))),
IF(Options!$D$20=1, IFERROR(IF(OR(IF(ISNUMBER(I158:R158),IF(I$199:R$199 = 1,I158:R158, ""), "")=0), 0, GEOMEAN(IF(ISNUMBER(I158:R158),IF(I$199:R$199 = 1,I158:R158, ""), ""))),
   IF(OR(IF(ISNUMBER(I158:R158),IF(I$199:R$199 = 2,I158:R158, ""), "")=0), 0, GEOMEAN(IF(ISNUMBER(I158:R158),IF(I$199:R$199 = 2,I158:R158, ""), "")))))))</f>
        <v>0</v>
      </c>
      <c r="G158" s="89" cm="1">
        <f t="array" ref="G158">IF(Options!$D$18=1, IFERROR(MAX(IF($I$200:$R$200=1,(I158:R158),"")),
     MAX(IF($I$200:$R$200=2,(I158:R158),""))),
IF(Options!$D$19=1, IFERROR(AVERAGE(IF($I$200:$R$200=1,(I158:R158),"")),
     AVERAGE(IF($I$200:$R$200=2,(I158:R158),""))),
IF(Options!$D$20=1, IFERROR(IF(OR(IF(ISNUMBER(I158:R158),IF(I$200:R$200 = 1,I158:R158, ""), "")=0), 0, GEOMEAN(IF(ISNUMBER(I158:R158),IF(I$200:R$200 = 1,I158:R158, ""), ""))),
   IF(OR(IF(ISNUMBER(I158:R158),IF(I$200:R$200 = 2,I158:R158, ""), "")=0), 0, GEOMEAN(IF(ISNUMBER(I158:R158),IF(I$200:R$200 = 2,I158:R158, ""), "")))))))</f>
        <v>9.1286241755822193</v>
      </c>
      <c r="H158" s="142" t="s">
        <v>312</v>
      </c>
      <c r="I158" s="89">
        <v>0</v>
      </c>
      <c r="J158" s="89">
        <v>0</v>
      </c>
      <c r="K158" s="89">
        <v>9.1286241755822193</v>
      </c>
      <c r="L158" s="89">
        <v>0</v>
      </c>
      <c r="M158" s="86"/>
      <c r="N158" s="36"/>
      <c r="O158" s="144"/>
      <c r="P158" s="144"/>
      <c r="Q158" s="144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</row>
    <row r="159" spans="1:28" x14ac:dyDescent="0.2">
      <c r="A159" s="85">
        <v>154</v>
      </c>
      <c r="B159" s="85" t="s">
        <v>313</v>
      </c>
      <c r="C159" s="85" t="s">
        <v>314</v>
      </c>
      <c r="D159" s="98" t="str">
        <f t="shared" si="2"/>
        <v/>
      </c>
      <c r="E159" s="89">
        <f>IF(Options!$D$24 = 1, MAX(F159, G159),
IF(Options!$D$25 = 1, AVERAGE(F159,G159),
IF(Options!$D$26 = 1, IFERROR(GEOMEAN(F159, G159), MAX(F159, G159)))))</f>
        <v>10</v>
      </c>
      <c r="F159" s="89" cm="1">
        <f t="array" ref="F159">IF(Options!$D$18=1, IFERROR(MAX(IF($I$199:$R$199=1,(I159:R159),"")),
     MAX(IF($I$199:$R$199=2,(I159:R159),""))),
IF(Options!$D$19=1, IFERROR(AVERAGE(IF($I$199:$R$199=1,I159:R159,"")),
     AVERAGE(IF($I$199:$R$199=2,(I159:R159),""))),
IF(Options!$D$20=1, IFERROR(IF(OR(IF(ISNUMBER(I159:R159),IF(I$199:R$199 = 1,I159:R159, ""), "")=0), 0, GEOMEAN(IF(ISNUMBER(I159:R159),IF(I$199:R$199 = 1,I159:R159, ""), ""))),
   IF(OR(IF(ISNUMBER(I159:R159),IF(I$199:R$199 = 2,I159:R159, ""), "")=0), 0, GEOMEAN(IF(ISNUMBER(I159:R159),IF(I$199:R$199 = 2,I159:R159, ""), "")))))))</f>
        <v>10</v>
      </c>
      <c r="G159" s="89" cm="1">
        <f t="array" ref="G159">IF(Options!$D$18=1, IFERROR(MAX(IF($I$200:$R$200=1,(I159:R159),"")),
     MAX(IF($I$200:$R$200=2,(I159:R159),""))),
IF(Options!$D$19=1, IFERROR(AVERAGE(IF($I$200:$R$200=1,(I159:R159),"")),
     AVERAGE(IF($I$200:$R$200=2,(I159:R159),""))),
IF(Options!$D$20=1, IFERROR(IF(OR(IF(ISNUMBER(I159:R159),IF(I$200:R$200 = 1,I159:R159, ""), "")=0), 0, GEOMEAN(IF(ISNUMBER(I159:R159),IF(I$200:R$200 = 1,I159:R159, ""), ""))),
   IF(OR(IF(ISNUMBER(I159:R159),IF(I$200:R$200 = 2,I159:R159, ""), "")=0), 0, GEOMEAN(IF(ISNUMBER(I159:R159),IF(I$200:R$200 = 2,I159:R159, ""), "")))))))</f>
        <v>10</v>
      </c>
      <c r="H159" s="142" t="s">
        <v>314</v>
      </c>
      <c r="I159" s="89">
        <v>10</v>
      </c>
      <c r="J159" s="89">
        <v>10</v>
      </c>
      <c r="K159" s="89">
        <v>10</v>
      </c>
      <c r="L159" s="89">
        <v>0</v>
      </c>
      <c r="M159" s="86"/>
      <c r="N159" s="36"/>
      <c r="O159" s="144"/>
      <c r="P159" s="144"/>
      <c r="Q159" s="144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</row>
    <row r="160" spans="1:28" x14ac:dyDescent="0.2">
      <c r="A160" s="85">
        <v>155</v>
      </c>
      <c r="B160" s="85" t="s">
        <v>315</v>
      </c>
      <c r="C160" s="85" t="s">
        <v>316</v>
      </c>
      <c r="D160" s="98" t="str">
        <f t="shared" si="2"/>
        <v/>
      </c>
      <c r="E160" s="89">
        <f>IF(Options!$D$24 = 1, MAX(F160, G160),
IF(Options!$D$25 = 1, AVERAGE(F160,G160),
IF(Options!$D$26 = 1, IFERROR(GEOMEAN(F160, G160), MAX(F160, G160)))))</f>
        <v>0</v>
      </c>
      <c r="F160" s="89" cm="1">
        <f t="array" ref="F160">IF(Options!$D$18=1, IFERROR(MAX(IF($I$199:$R$199=1,(I160:R160),"")),
     MAX(IF($I$199:$R$199=2,(I160:R160),""))),
IF(Options!$D$19=1, IFERROR(AVERAGE(IF($I$199:$R$199=1,I160:R160,"")),
     AVERAGE(IF($I$199:$R$199=2,(I160:R160),""))),
IF(Options!$D$20=1, IFERROR(IF(OR(IF(ISNUMBER(I160:R160),IF(I$199:R$199 = 1,I160:R160, ""), "")=0), 0, GEOMEAN(IF(ISNUMBER(I160:R160),IF(I$199:R$199 = 1,I160:R160, ""), ""))),
   IF(OR(IF(ISNUMBER(I160:R160),IF(I$199:R$199 = 2,I160:R160, ""), "")=0), 0, GEOMEAN(IF(ISNUMBER(I160:R160),IF(I$199:R$199 = 2,I160:R160, ""), "")))))))</f>
        <v>0</v>
      </c>
      <c r="G160" s="89" cm="1">
        <f t="array" ref="G160">IF(Options!$D$18=1, IFERROR(MAX(IF($I$200:$R$200=1,(I160:R160),"")),
     MAX(IF($I$200:$R$200=2,(I160:R160),""))),
IF(Options!$D$19=1, IFERROR(AVERAGE(IF($I$200:$R$200=1,(I160:R160),"")),
     AVERAGE(IF($I$200:$R$200=2,(I160:R160),""))),
IF(Options!$D$20=1, IFERROR(IF(OR(IF(ISNUMBER(I160:R160),IF(I$200:R$200 = 1,I160:R160, ""), "")=0), 0, GEOMEAN(IF(ISNUMBER(I160:R160),IF(I$200:R$200 = 1,I160:R160, ""), ""))),
   IF(OR(IF(ISNUMBER(I160:R160),IF(I$200:R$200 = 2,I160:R160, ""), "")=0), 0, GEOMEAN(IF(ISNUMBER(I160:R160),IF(I$200:R$200 = 2,I160:R160, ""), "")))))))</f>
        <v>0</v>
      </c>
      <c r="H160" s="142" t="s">
        <v>316</v>
      </c>
      <c r="I160" s="89">
        <v>0</v>
      </c>
      <c r="J160" s="89">
        <v>0</v>
      </c>
      <c r="K160" s="89">
        <v>0</v>
      </c>
      <c r="L160" s="89" t="s">
        <v>473</v>
      </c>
      <c r="M160" s="86"/>
      <c r="N160" s="36"/>
      <c r="O160" s="144"/>
      <c r="P160" s="144"/>
      <c r="Q160" s="144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</row>
    <row r="161" spans="1:28" x14ac:dyDescent="0.2">
      <c r="A161" s="85">
        <v>156</v>
      </c>
      <c r="B161" s="85" t="s">
        <v>317</v>
      </c>
      <c r="C161" s="85" t="s">
        <v>318</v>
      </c>
      <c r="D161" s="98" t="str">
        <f t="shared" si="2"/>
        <v/>
      </c>
      <c r="E161" s="89">
        <f>IF(Options!$D$24 = 1, MAX(F161, G161),
IF(Options!$D$25 = 1, AVERAGE(F161,G161),
IF(Options!$D$26 = 1, IFERROR(GEOMEAN(F161, G161), MAX(F161, G161)))))</f>
        <v>10</v>
      </c>
      <c r="F161" s="89" cm="1">
        <f t="array" ref="F161">IF(Options!$D$18=1, IFERROR(MAX(IF($I$199:$R$199=1,(I161:R161),"")),
     MAX(IF($I$199:$R$199=2,(I161:R161),""))),
IF(Options!$D$19=1, IFERROR(AVERAGE(IF($I$199:$R$199=1,I161:R161,"")),
     AVERAGE(IF($I$199:$R$199=2,(I161:R161),""))),
IF(Options!$D$20=1, IFERROR(IF(OR(IF(ISNUMBER(I161:R161),IF(I$199:R$199 = 1,I161:R161, ""), "")=0), 0, GEOMEAN(IF(ISNUMBER(I161:R161),IF(I$199:R$199 = 1,I161:R161, ""), ""))),
   IF(OR(IF(ISNUMBER(I161:R161),IF(I$199:R$199 = 2,I161:R161, ""), "")=0), 0, GEOMEAN(IF(ISNUMBER(I161:R161),IF(I$199:R$199 = 2,I161:R161, ""), "")))))))</f>
        <v>10</v>
      </c>
      <c r="G161" s="89" cm="1">
        <f t="array" ref="G161">IF(Options!$D$18=1, IFERROR(MAX(IF($I$200:$R$200=1,(I161:R161),"")),
     MAX(IF($I$200:$R$200=2,(I161:R161),""))),
IF(Options!$D$19=1, IFERROR(AVERAGE(IF($I$200:$R$200=1,(I161:R161),"")),
     AVERAGE(IF($I$200:$R$200=2,(I161:R161),""))),
IF(Options!$D$20=1, IFERROR(IF(OR(IF(ISNUMBER(I161:R161),IF(I$200:R$200 = 1,I161:R161, ""), "")=0), 0, GEOMEAN(IF(ISNUMBER(I161:R161),IF(I$200:R$200 = 1,I161:R161, ""), ""))),
   IF(OR(IF(ISNUMBER(I161:R161),IF(I$200:R$200 = 2,I161:R161, ""), "")=0), 0, GEOMEAN(IF(ISNUMBER(I161:R161),IF(I$200:R$200 = 2,I161:R161, ""), "")))))))</f>
        <v>10</v>
      </c>
      <c r="H161" s="142" t="s">
        <v>318</v>
      </c>
      <c r="I161" s="89">
        <v>10</v>
      </c>
      <c r="J161" s="89">
        <v>10</v>
      </c>
      <c r="K161" s="89">
        <v>0</v>
      </c>
      <c r="L161" s="89">
        <v>0</v>
      </c>
      <c r="M161" s="86"/>
      <c r="N161" s="36"/>
      <c r="O161" s="144"/>
      <c r="P161" s="144"/>
      <c r="Q161" s="144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</row>
    <row r="162" spans="1:28" x14ac:dyDescent="0.2">
      <c r="A162" s="85">
        <v>157</v>
      </c>
      <c r="B162" s="85" t="s">
        <v>319</v>
      </c>
      <c r="C162" s="85" t="s">
        <v>320</v>
      </c>
      <c r="D162" s="98" t="str">
        <f t="shared" si="2"/>
        <v/>
      </c>
      <c r="E162" s="89">
        <f>IF(Options!$D$24 = 1, MAX(F162, G162),
IF(Options!$D$25 = 1, AVERAGE(F162,G162),
IF(Options!$D$26 = 1, IFERROR(GEOMEAN(F162, G162), MAX(F162, G162)))))</f>
        <v>0</v>
      </c>
      <c r="F162" s="89" cm="1">
        <f t="array" ref="F162">IF(Options!$D$18=1, IFERROR(MAX(IF($I$199:$R$199=1,(I162:R162),"")),
     MAX(IF($I$199:$R$199=2,(I162:R162),""))),
IF(Options!$D$19=1, IFERROR(AVERAGE(IF($I$199:$R$199=1,I162:R162,"")),
     AVERAGE(IF($I$199:$R$199=2,(I162:R162),""))),
IF(Options!$D$20=1, IFERROR(IF(OR(IF(ISNUMBER(I162:R162),IF(I$199:R$199 = 1,I162:R162, ""), "")=0), 0, GEOMEAN(IF(ISNUMBER(I162:R162),IF(I$199:R$199 = 1,I162:R162, ""), ""))),
   IF(OR(IF(ISNUMBER(I162:R162),IF(I$199:R$199 = 2,I162:R162, ""), "")=0), 0, GEOMEAN(IF(ISNUMBER(I162:R162),IF(I$199:R$199 = 2,I162:R162, ""), "")))))))</f>
        <v>0</v>
      </c>
      <c r="G162" s="89" cm="1">
        <f t="array" ref="G162">IF(Options!$D$18=1, IFERROR(MAX(IF($I$200:$R$200=1,(I162:R162),"")),
     MAX(IF($I$200:$R$200=2,(I162:R162),""))),
IF(Options!$D$19=1, IFERROR(AVERAGE(IF($I$200:$R$200=1,(I162:R162),"")),
     AVERAGE(IF($I$200:$R$200=2,(I162:R162),""))),
IF(Options!$D$20=1, IFERROR(IF(OR(IF(ISNUMBER(I162:R162),IF(I$200:R$200 = 1,I162:R162, ""), "")=0), 0, GEOMEAN(IF(ISNUMBER(I162:R162),IF(I$200:R$200 = 1,I162:R162, ""), ""))),
   IF(OR(IF(ISNUMBER(I162:R162),IF(I$200:R$200 = 2,I162:R162, ""), "")=0), 0, GEOMEAN(IF(ISNUMBER(I162:R162),IF(I$200:R$200 = 2,I162:R162, ""), "")))))))</f>
        <v>0</v>
      </c>
      <c r="H162" s="142" t="s">
        <v>320</v>
      </c>
      <c r="I162" s="89">
        <v>0</v>
      </c>
      <c r="J162" s="89">
        <v>0</v>
      </c>
      <c r="K162" s="89">
        <v>0</v>
      </c>
      <c r="L162" s="89" t="s">
        <v>473</v>
      </c>
      <c r="M162" s="86"/>
      <c r="N162" s="36"/>
      <c r="O162" s="144"/>
      <c r="P162" s="144"/>
      <c r="Q162" s="144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</row>
    <row r="163" spans="1:28" x14ac:dyDescent="0.2">
      <c r="A163" s="85">
        <v>158</v>
      </c>
      <c r="B163" s="85" t="s">
        <v>321</v>
      </c>
      <c r="C163" s="85" t="s">
        <v>322</v>
      </c>
      <c r="D163" s="98" t="str">
        <f t="shared" si="2"/>
        <v/>
      </c>
      <c r="E163" s="89">
        <f>IF(Options!$D$24 = 1, MAX(F163, G163),
IF(Options!$D$25 = 1, AVERAGE(F163,G163),
IF(Options!$D$26 = 1, IFERROR(GEOMEAN(F163, G163), MAX(F163, G163)))))</f>
        <v>0</v>
      </c>
      <c r="F163" s="89" cm="1">
        <f t="array" ref="F163">IF(Options!$D$18=1, IFERROR(MAX(IF($I$199:$R$199=1,(I163:R163),"")),
     MAX(IF($I$199:$R$199=2,(I163:R163),""))),
IF(Options!$D$19=1, IFERROR(AVERAGE(IF($I$199:$R$199=1,I163:R163,"")),
     AVERAGE(IF($I$199:$R$199=2,(I163:R163),""))),
IF(Options!$D$20=1, IFERROR(IF(OR(IF(ISNUMBER(I163:R163),IF(I$199:R$199 = 1,I163:R163, ""), "")=0), 0, GEOMEAN(IF(ISNUMBER(I163:R163),IF(I$199:R$199 = 1,I163:R163, ""), ""))),
   IF(OR(IF(ISNUMBER(I163:R163),IF(I$199:R$199 = 2,I163:R163, ""), "")=0), 0, GEOMEAN(IF(ISNUMBER(I163:R163),IF(I$199:R$199 = 2,I163:R163, ""), "")))))))</f>
        <v>0</v>
      </c>
      <c r="G163" s="89" cm="1">
        <f t="array" ref="G163">IF(Options!$D$18=1, IFERROR(MAX(IF($I$200:$R$200=1,(I163:R163),"")),
     MAX(IF($I$200:$R$200=2,(I163:R163),""))),
IF(Options!$D$19=1, IFERROR(AVERAGE(IF($I$200:$R$200=1,(I163:R163),"")),
     AVERAGE(IF($I$200:$R$200=2,(I163:R163),""))),
IF(Options!$D$20=1, IFERROR(IF(OR(IF(ISNUMBER(I163:R163),IF(I$200:R$200 = 1,I163:R163, ""), "")=0), 0, GEOMEAN(IF(ISNUMBER(I163:R163),IF(I$200:R$200 = 1,I163:R163, ""), ""))),
   IF(OR(IF(ISNUMBER(I163:R163),IF(I$200:R$200 = 2,I163:R163, ""), "")=0), 0, GEOMEAN(IF(ISNUMBER(I163:R163),IF(I$200:R$200 = 2,I163:R163, ""), "")))))))</f>
        <v>0</v>
      </c>
      <c r="H163" s="142" t="s">
        <v>322</v>
      </c>
      <c r="I163" s="89">
        <v>0</v>
      </c>
      <c r="J163" s="89">
        <v>0</v>
      </c>
      <c r="K163" s="89">
        <v>0</v>
      </c>
      <c r="L163" s="89">
        <v>0</v>
      </c>
      <c r="M163" s="86"/>
      <c r="N163" s="36"/>
      <c r="O163" s="144"/>
      <c r="P163" s="144"/>
      <c r="Q163" s="144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</row>
    <row r="164" spans="1:28" x14ac:dyDescent="0.2">
      <c r="A164" s="85">
        <v>159</v>
      </c>
      <c r="B164" s="85" t="s">
        <v>323</v>
      </c>
      <c r="C164" s="85" t="s">
        <v>324</v>
      </c>
      <c r="D164" s="98" t="str">
        <f t="shared" si="2"/>
        <v/>
      </c>
      <c r="E164" s="89">
        <f>IF(Options!$D$24 = 1, MAX(F164, G164),
IF(Options!$D$25 = 1, AVERAGE(F164,G164),
IF(Options!$D$26 = 1, IFERROR(GEOMEAN(F164, G164), MAX(F164, G164)))))</f>
        <v>0</v>
      </c>
      <c r="F164" s="89" cm="1">
        <f t="array" ref="F164">IF(Options!$D$18=1, IFERROR(MAX(IF($I$199:$R$199=1,(I164:R164),"")),
     MAX(IF($I$199:$R$199=2,(I164:R164),""))),
IF(Options!$D$19=1, IFERROR(AVERAGE(IF($I$199:$R$199=1,I164:R164,"")),
     AVERAGE(IF($I$199:$R$199=2,(I164:R164),""))),
IF(Options!$D$20=1, IFERROR(IF(OR(IF(ISNUMBER(I164:R164),IF(I$199:R$199 = 1,I164:R164, ""), "")=0), 0, GEOMEAN(IF(ISNUMBER(I164:R164),IF(I$199:R$199 = 1,I164:R164, ""), ""))),
   IF(OR(IF(ISNUMBER(I164:R164),IF(I$199:R$199 = 2,I164:R164, ""), "")=0), 0, GEOMEAN(IF(ISNUMBER(I164:R164),IF(I$199:R$199 = 2,I164:R164, ""), "")))))))</f>
        <v>0</v>
      </c>
      <c r="G164" s="89" cm="1">
        <f t="array" ref="G164">IF(Options!$D$18=1, IFERROR(MAX(IF($I$200:$R$200=1,(I164:R164),"")),
     MAX(IF($I$200:$R$200=2,(I164:R164),""))),
IF(Options!$D$19=1, IFERROR(AVERAGE(IF($I$200:$R$200=1,(I164:R164),"")),
     AVERAGE(IF($I$200:$R$200=2,(I164:R164),""))),
IF(Options!$D$20=1, IFERROR(IF(OR(IF(ISNUMBER(I164:R164),IF(I$200:R$200 = 1,I164:R164, ""), "")=0), 0, GEOMEAN(IF(ISNUMBER(I164:R164),IF(I$200:R$200 = 1,I164:R164, ""), ""))),
   IF(OR(IF(ISNUMBER(I164:R164),IF(I$200:R$200 = 2,I164:R164, ""), "")=0), 0, GEOMEAN(IF(ISNUMBER(I164:R164),IF(I$200:R$200 = 2,I164:R164, ""), "")))))))</f>
        <v>0</v>
      </c>
      <c r="H164" s="142" t="s">
        <v>324</v>
      </c>
      <c r="I164" s="89">
        <v>0</v>
      </c>
      <c r="J164" s="89">
        <v>0</v>
      </c>
      <c r="K164" s="89">
        <v>0</v>
      </c>
      <c r="L164" s="89">
        <v>0</v>
      </c>
      <c r="M164" s="86"/>
      <c r="N164" s="36"/>
      <c r="O164" s="144"/>
      <c r="P164" s="144"/>
      <c r="Q164" s="144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</row>
    <row r="165" spans="1:28" x14ac:dyDescent="0.2">
      <c r="A165" s="85">
        <v>160</v>
      </c>
      <c r="B165" s="85" t="s">
        <v>325</v>
      </c>
      <c r="C165" s="85" t="s">
        <v>326</v>
      </c>
      <c r="D165" s="98" t="str">
        <f t="shared" si="2"/>
        <v/>
      </c>
      <c r="E165" s="89">
        <f>IF(Options!$D$24 = 1, MAX(F165, G165),
IF(Options!$D$25 = 1, AVERAGE(F165,G165),
IF(Options!$D$26 = 1, IFERROR(GEOMEAN(F165, G165), MAX(F165, G165)))))</f>
        <v>0</v>
      </c>
      <c r="F165" s="89" cm="1">
        <f t="array" ref="F165">IF(Options!$D$18=1, IFERROR(MAX(IF($I$199:$R$199=1,(I165:R165),"")),
     MAX(IF($I$199:$R$199=2,(I165:R165),""))),
IF(Options!$D$19=1, IFERROR(AVERAGE(IF($I$199:$R$199=1,I165:R165,"")),
     AVERAGE(IF($I$199:$R$199=2,(I165:R165),""))),
IF(Options!$D$20=1, IFERROR(IF(OR(IF(ISNUMBER(I165:R165),IF(I$199:R$199 = 1,I165:R165, ""), "")=0), 0, GEOMEAN(IF(ISNUMBER(I165:R165),IF(I$199:R$199 = 1,I165:R165, ""), ""))),
   IF(OR(IF(ISNUMBER(I165:R165),IF(I$199:R$199 = 2,I165:R165, ""), "")=0), 0, GEOMEAN(IF(ISNUMBER(I165:R165),IF(I$199:R$199 = 2,I165:R165, ""), "")))))))</f>
        <v>0</v>
      </c>
      <c r="G165" s="89" cm="1">
        <f t="array" ref="G165">IF(Options!$D$18=1, IFERROR(MAX(IF($I$200:$R$200=1,(I165:R165),"")),
     MAX(IF($I$200:$R$200=2,(I165:R165),""))),
IF(Options!$D$19=1, IFERROR(AVERAGE(IF($I$200:$R$200=1,(I165:R165),"")),
     AVERAGE(IF($I$200:$R$200=2,(I165:R165),""))),
IF(Options!$D$20=1, IFERROR(IF(OR(IF(ISNUMBER(I165:R165),IF(I$200:R$200 = 1,I165:R165, ""), "")=0), 0, GEOMEAN(IF(ISNUMBER(I165:R165),IF(I$200:R$200 = 1,I165:R165, ""), ""))),
   IF(OR(IF(ISNUMBER(I165:R165),IF(I$200:R$200 = 2,I165:R165, ""), "")=0), 0, GEOMEAN(IF(ISNUMBER(I165:R165),IF(I$200:R$200 = 2,I165:R165, ""), "")))))))</f>
        <v>0</v>
      </c>
      <c r="H165" s="142" t="s">
        <v>326</v>
      </c>
      <c r="I165" s="89">
        <v>0</v>
      </c>
      <c r="J165" s="89">
        <v>0</v>
      </c>
      <c r="K165" s="89">
        <v>0</v>
      </c>
      <c r="L165" s="89">
        <v>0</v>
      </c>
      <c r="M165" s="86"/>
      <c r="N165" s="36"/>
      <c r="O165" s="144"/>
      <c r="P165" s="144"/>
      <c r="Q165" s="144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</row>
    <row r="166" spans="1:28" x14ac:dyDescent="0.2">
      <c r="A166" s="85">
        <v>161</v>
      </c>
      <c r="B166" s="85" t="s">
        <v>327</v>
      </c>
      <c r="C166" s="85" t="s">
        <v>328</v>
      </c>
      <c r="D166" s="98" t="str">
        <f t="shared" si="2"/>
        <v/>
      </c>
      <c r="E166" s="89">
        <f>IF(Options!$D$24 = 1, MAX(F166, G166),
IF(Options!$D$25 = 1, AVERAGE(F166,G166),
IF(Options!$D$26 = 1, IFERROR(GEOMEAN(F166, G166), MAX(F166, G166)))))</f>
        <v>0</v>
      </c>
      <c r="F166" s="89" cm="1">
        <f t="array" ref="F166">IF(Options!$D$18=1, IFERROR(MAX(IF($I$199:$R$199=1,(I166:R166),"")),
     MAX(IF($I$199:$R$199=2,(I166:R166),""))),
IF(Options!$D$19=1, IFERROR(AVERAGE(IF($I$199:$R$199=1,I166:R166,"")),
     AVERAGE(IF($I$199:$R$199=2,(I166:R166),""))),
IF(Options!$D$20=1, IFERROR(IF(OR(IF(ISNUMBER(I166:R166),IF(I$199:R$199 = 1,I166:R166, ""), "")=0), 0, GEOMEAN(IF(ISNUMBER(I166:R166),IF(I$199:R$199 = 1,I166:R166, ""), ""))),
   IF(OR(IF(ISNUMBER(I166:R166),IF(I$199:R$199 = 2,I166:R166, ""), "")=0), 0, GEOMEAN(IF(ISNUMBER(I166:R166),IF(I$199:R$199 = 2,I166:R166, ""), "")))))))</f>
        <v>0</v>
      </c>
      <c r="G166" s="89" cm="1">
        <f t="array" ref="G166">IF(Options!$D$18=1, IFERROR(MAX(IF($I$200:$R$200=1,(I166:R166),"")),
     MAX(IF($I$200:$R$200=2,(I166:R166),""))),
IF(Options!$D$19=1, IFERROR(AVERAGE(IF($I$200:$R$200=1,(I166:R166),"")),
     AVERAGE(IF($I$200:$R$200=2,(I166:R166),""))),
IF(Options!$D$20=1, IFERROR(IF(OR(IF(ISNUMBER(I166:R166),IF(I$200:R$200 = 1,I166:R166, ""), "")=0), 0, GEOMEAN(IF(ISNUMBER(I166:R166),IF(I$200:R$200 = 1,I166:R166, ""), ""))),
   IF(OR(IF(ISNUMBER(I166:R166),IF(I$200:R$200 = 2,I166:R166, ""), "")=0), 0, GEOMEAN(IF(ISNUMBER(I166:R166),IF(I$200:R$200 = 2,I166:R166, ""), "")))))))</f>
        <v>0</v>
      </c>
      <c r="H166" s="142" t="s">
        <v>328</v>
      </c>
      <c r="I166" s="89">
        <v>0</v>
      </c>
      <c r="J166" s="89">
        <v>0</v>
      </c>
      <c r="K166" s="89">
        <v>0</v>
      </c>
      <c r="L166" s="89" t="s">
        <v>473</v>
      </c>
      <c r="M166" s="86"/>
      <c r="N166" s="36"/>
      <c r="O166" s="144"/>
      <c r="P166" s="144"/>
      <c r="Q166" s="144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</row>
    <row r="167" spans="1:28" x14ac:dyDescent="0.2">
      <c r="A167" s="85">
        <v>162</v>
      </c>
      <c r="B167" s="85" t="s">
        <v>329</v>
      </c>
      <c r="C167" s="85" t="s">
        <v>330</v>
      </c>
      <c r="D167" s="98" t="str">
        <f t="shared" si="2"/>
        <v/>
      </c>
      <c r="E167" s="89">
        <f>IF(Options!$D$24 = 1, MAX(F167, G167),
IF(Options!$D$25 = 1, AVERAGE(F167,G167),
IF(Options!$D$26 = 1, IFERROR(GEOMEAN(F167, G167), MAX(F167, G167)))))</f>
        <v>0</v>
      </c>
      <c r="F167" s="89" cm="1">
        <f t="array" ref="F167">IF(Options!$D$18=1, IFERROR(MAX(IF($I$199:$R$199=1,(I167:R167),"")),
     MAX(IF($I$199:$R$199=2,(I167:R167),""))),
IF(Options!$D$19=1, IFERROR(AVERAGE(IF($I$199:$R$199=1,I167:R167,"")),
     AVERAGE(IF($I$199:$R$199=2,(I167:R167),""))),
IF(Options!$D$20=1, IFERROR(IF(OR(IF(ISNUMBER(I167:R167),IF(I$199:R$199 = 1,I167:R167, ""), "")=0), 0, GEOMEAN(IF(ISNUMBER(I167:R167),IF(I$199:R$199 = 1,I167:R167, ""), ""))),
   IF(OR(IF(ISNUMBER(I167:R167),IF(I$199:R$199 = 2,I167:R167, ""), "")=0), 0, GEOMEAN(IF(ISNUMBER(I167:R167),IF(I$199:R$199 = 2,I167:R167, ""), "")))))))</f>
        <v>0</v>
      </c>
      <c r="G167" s="89" cm="1">
        <f t="array" ref="G167">IF(Options!$D$18=1, IFERROR(MAX(IF($I$200:$R$200=1,(I167:R167),"")),
     MAX(IF($I$200:$R$200=2,(I167:R167),""))),
IF(Options!$D$19=1, IFERROR(AVERAGE(IF($I$200:$R$200=1,(I167:R167),"")),
     AVERAGE(IF($I$200:$R$200=2,(I167:R167),""))),
IF(Options!$D$20=1, IFERROR(IF(OR(IF(ISNUMBER(I167:R167),IF(I$200:R$200 = 1,I167:R167, ""), "")=0), 0, GEOMEAN(IF(ISNUMBER(I167:R167),IF(I$200:R$200 = 1,I167:R167, ""), ""))),
   IF(OR(IF(ISNUMBER(I167:R167),IF(I$200:R$200 = 2,I167:R167, ""), "")=0), 0, GEOMEAN(IF(ISNUMBER(I167:R167),IF(I$200:R$200 = 2,I167:R167, ""), "")))))))</f>
        <v>0</v>
      </c>
      <c r="H167" s="142" t="s">
        <v>330</v>
      </c>
      <c r="I167" s="89">
        <v>0</v>
      </c>
      <c r="J167" s="89">
        <v>0</v>
      </c>
      <c r="K167" s="89">
        <v>0</v>
      </c>
      <c r="L167" s="89" t="s">
        <v>473</v>
      </c>
      <c r="M167" s="86"/>
      <c r="N167" s="36"/>
      <c r="O167" s="144"/>
      <c r="P167" s="144"/>
      <c r="Q167" s="144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</row>
    <row r="168" spans="1:28" x14ac:dyDescent="0.2">
      <c r="A168" s="85">
        <v>163</v>
      </c>
      <c r="B168" s="85" t="s">
        <v>331</v>
      </c>
      <c r="C168" s="85" t="s">
        <v>332</v>
      </c>
      <c r="D168" s="98" t="str">
        <f t="shared" si="2"/>
        <v/>
      </c>
      <c r="E168" s="89">
        <f>IF(Options!$D$24 = 1, MAX(F168, G168),
IF(Options!$D$25 = 1, AVERAGE(F168,G168),
IF(Options!$D$26 = 1, IFERROR(GEOMEAN(F168, G168), MAX(F168, G168)))))</f>
        <v>0</v>
      </c>
      <c r="F168" s="89" cm="1">
        <f t="array" ref="F168">IF(Options!$D$18=1, IFERROR(MAX(IF($I$199:$R$199=1,(I168:R168),"")),
     MAX(IF($I$199:$R$199=2,(I168:R168),""))),
IF(Options!$D$19=1, IFERROR(AVERAGE(IF($I$199:$R$199=1,I168:R168,"")),
     AVERAGE(IF($I$199:$R$199=2,(I168:R168),""))),
IF(Options!$D$20=1, IFERROR(IF(OR(IF(ISNUMBER(I168:R168),IF(I$199:R$199 = 1,I168:R168, ""), "")=0), 0, GEOMEAN(IF(ISNUMBER(I168:R168),IF(I$199:R$199 = 1,I168:R168, ""), ""))),
   IF(OR(IF(ISNUMBER(I168:R168),IF(I$199:R$199 = 2,I168:R168, ""), "")=0), 0, GEOMEAN(IF(ISNUMBER(I168:R168),IF(I$199:R$199 = 2,I168:R168, ""), "")))))))</f>
        <v>0</v>
      </c>
      <c r="G168" s="89" cm="1">
        <f t="array" ref="G168">IF(Options!$D$18=1, IFERROR(MAX(IF($I$200:$R$200=1,(I168:R168),"")),
     MAX(IF($I$200:$R$200=2,(I168:R168),""))),
IF(Options!$D$19=1, IFERROR(AVERAGE(IF($I$200:$R$200=1,(I168:R168),"")),
     AVERAGE(IF($I$200:$R$200=2,(I168:R168),""))),
IF(Options!$D$20=1, IFERROR(IF(OR(IF(ISNUMBER(I168:R168),IF(I$200:R$200 = 1,I168:R168, ""), "")=0), 0, GEOMEAN(IF(ISNUMBER(I168:R168),IF(I$200:R$200 = 1,I168:R168, ""), ""))),
   IF(OR(IF(ISNUMBER(I168:R168),IF(I$200:R$200 = 2,I168:R168, ""), "")=0), 0, GEOMEAN(IF(ISNUMBER(I168:R168),IF(I$200:R$200 = 2,I168:R168, ""), "")))))))</f>
        <v>0</v>
      </c>
      <c r="H168" s="142" t="s">
        <v>332</v>
      </c>
      <c r="I168" s="89">
        <v>0</v>
      </c>
      <c r="J168" s="89">
        <v>0</v>
      </c>
      <c r="K168" s="89">
        <v>0</v>
      </c>
      <c r="L168" s="89" t="s">
        <v>473</v>
      </c>
      <c r="M168" s="86"/>
      <c r="N168" s="36"/>
      <c r="O168" s="144"/>
      <c r="P168" s="144"/>
      <c r="Q168" s="144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</row>
    <row r="169" spans="1:28" x14ac:dyDescent="0.2">
      <c r="A169" s="85">
        <v>164</v>
      </c>
      <c r="B169" s="85" t="s">
        <v>333</v>
      </c>
      <c r="C169" s="85" t="s">
        <v>334</v>
      </c>
      <c r="D169" s="98" t="str">
        <f t="shared" si="2"/>
        <v/>
      </c>
      <c r="E169" s="89">
        <f>IF(Options!$D$24 = 1, MAX(F169, G169),
IF(Options!$D$25 = 1, AVERAGE(F169,G169),
IF(Options!$D$26 = 1, IFERROR(GEOMEAN(F169, G169), MAX(F169, G169)))))</f>
        <v>10</v>
      </c>
      <c r="F169" s="89" cm="1">
        <f t="array" ref="F169">IF(Options!$D$18=1, IFERROR(MAX(IF($I$199:$R$199=1,(I169:R169),"")),
     MAX(IF($I$199:$R$199=2,(I169:R169),""))),
IF(Options!$D$19=1, IFERROR(AVERAGE(IF($I$199:$R$199=1,I169:R169,"")),
     AVERAGE(IF($I$199:$R$199=2,(I169:R169),""))),
IF(Options!$D$20=1, IFERROR(IF(OR(IF(ISNUMBER(I169:R169),IF(I$199:R$199 = 1,I169:R169, ""), "")=0), 0, GEOMEAN(IF(ISNUMBER(I169:R169),IF(I$199:R$199 = 1,I169:R169, ""), ""))),
   IF(OR(IF(ISNUMBER(I169:R169),IF(I$199:R$199 = 2,I169:R169, ""), "")=0), 0, GEOMEAN(IF(ISNUMBER(I169:R169),IF(I$199:R$199 = 2,I169:R169, ""), "")))))))</f>
        <v>10</v>
      </c>
      <c r="G169" s="89" cm="1">
        <f t="array" ref="G169">IF(Options!$D$18=1, IFERROR(MAX(IF($I$200:$R$200=1,(I169:R169),"")),
     MAX(IF($I$200:$R$200=2,(I169:R169),""))),
IF(Options!$D$19=1, IFERROR(AVERAGE(IF($I$200:$R$200=1,(I169:R169),"")),
     AVERAGE(IF($I$200:$R$200=2,(I169:R169),""))),
IF(Options!$D$20=1, IFERROR(IF(OR(IF(ISNUMBER(I169:R169),IF(I$200:R$200 = 1,I169:R169, ""), "")=0), 0, GEOMEAN(IF(ISNUMBER(I169:R169),IF(I$200:R$200 = 1,I169:R169, ""), ""))),
   IF(OR(IF(ISNUMBER(I169:R169),IF(I$200:R$200 = 2,I169:R169, ""), "")=0), 0, GEOMEAN(IF(ISNUMBER(I169:R169),IF(I$200:R$200 = 2,I169:R169, ""), "")))))))</f>
        <v>10</v>
      </c>
      <c r="H169" s="142" t="s">
        <v>334</v>
      </c>
      <c r="I169" s="89">
        <v>10</v>
      </c>
      <c r="J169" s="89">
        <v>10</v>
      </c>
      <c r="K169" s="89">
        <v>0</v>
      </c>
      <c r="L169" s="89">
        <v>0</v>
      </c>
      <c r="M169" s="86"/>
      <c r="N169" s="36"/>
      <c r="O169" s="144"/>
      <c r="P169" s="144"/>
      <c r="Q169" s="144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</row>
    <row r="170" spans="1:28" x14ac:dyDescent="0.2">
      <c r="A170" s="85">
        <v>165</v>
      </c>
      <c r="B170" s="85" t="s">
        <v>335</v>
      </c>
      <c r="C170" s="85" t="s">
        <v>336</v>
      </c>
      <c r="D170" s="98" t="str">
        <f t="shared" si="2"/>
        <v/>
      </c>
      <c r="E170" s="89">
        <f>IF(Options!$D$24 = 1, MAX(F170, G170),
IF(Options!$D$25 = 1, AVERAGE(F170,G170),
IF(Options!$D$26 = 1, IFERROR(GEOMEAN(F170, G170), MAX(F170, G170)))))</f>
        <v>10</v>
      </c>
      <c r="F170" s="89" cm="1">
        <f t="array" ref="F170">IF(Options!$D$18=1, IFERROR(MAX(IF($I$199:$R$199=1,(I170:R170),"")),
     MAX(IF($I$199:$R$199=2,(I170:R170),""))),
IF(Options!$D$19=1, IFERROR(AVERAGE(IF($I$199:$R$199=1,I170:R170,"")),
     AVERAGE(IF($I$199:$R$199=2,(I170:R170),""))),
IF(Options!$D$20=1, IFERROR(IF(OR(IF(ISNUMBER(I170:R170),IF(I$199:R$199 = 1,I170:R170, ""), "")=0), 0, GEOMEAN(IF(ISNUMBER(I170:R170),IF(I$199:R$199 = 1,I170:R170, ""), ""))),
   IF(OR(IF(ISNUMBER(I170:R170),IF(I$199:R$199 = 2,I170:R170, ""), "")=0), 0, GEOMEAN(IF(ISNUMBER(I170:R170),IF(I$199:R$199 = 2,I170:R170, ""), "")))))))</f>
        <v>10</v>
      </c>
      <c r="G170" s="89" cm="1">
        <f t="array" ref="G170">IF(Options!$D$18=1, IFERROR(MAX(IF($I$200:$R$200=1,(I170:R170),"")),
     MAX(IF($I$200:$R$200=2,(I170:R170),""))),
IF(Options!$D$19=1, IFERROR(AVERAGE(IF($I$200:$R$200=1,(I170:R170),"")),
     AVERAGE(IF($I$200:$R$200=2,(I170:R170),""))),
IF(Options!$D$20=1, IFERROR(IF(OR(IF(ISNUMBER(I170:R170),IF(I$200:R$200 = 1,I170:R170, ""), "")=0), 0, GEOMEAN(IF(ISNUMBER(I170:R170),IF(I$200:R$200 = 1,I170:R170, ""), ""))),
   IF(OR(IF(ISNUMBER(I170:R170),IF(I$200:R$200 = 2,I170:R170, ""), "")=0), 0, GEOMEAN(IF(ISNUMBER(I170:R170),IF(I$200:R$200 = 2,I170:R170, ""), "")))))))</f>
        <v>10</v>
      </c>
      <c r="H170" s="142" t="s">
        <v>336</v>
      </c>
      <c r="I170" s="89">
        <v>10</v>
      </c>
      <c r="J170" s="89">
        <v>10</v>
      </c>
      <c r="K170" s="89">
        <v>10</v>
      </c>
      <c r="L170" s="89" t="s">
        <v>473</v>
      </c>
      <c r="M170" s="86"/>
      <c r="N170" s="36"/>
      <c r="O170" s="144"/>
      <c r="P170" s="144"/>
      <c r="Q170" s="144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</row>
    <row r="171" spans="1:28" x14ac:dyDescent="0.2">
      <c r="A171" s="85">
        <v>166</v>
      </c>
      <c r="B171" s="85" t="s">
        <v>337</v>
      </c>
      <c r="C171" s="85" t="s">
        <v>338</v>
      </c>
      <c r="D171" s="98" t="str">
        <f t="shared" si="2"/>
        <v/>
      </c>
      <c r="E171" s="89">
        <f>IF(Options!$D$24 = 1, MAX(F171, G171),
IF(Options!$D$25 = 1, AVERAGE(F171,G171),
IF(Options!$D$26 = 1, IFERROR(GEOMEAN(F171, G171), MAX(F171, G171)))))</f>
        <v>0</v>
      </c>
      <c r="F171" s="89" cm="1">
        <f t="array" ref="F171">IF(Options!$D$18=1, IFERROR(MAX(IF($I$199:$R$199=1,(I171:R171),"")),
     MAX(IF($I$199:$R$199=2,(I171:R171),""))),
IF(Options!$D$19=1, IFERROR(AVERAGE(IF($I$199:$R$199=1,I171:R171,"")),
     AVERAGE(IF($I$199:$R$199=2,(I171:R171),""))),
IF(Options!$D$20=1, IFERROR(IF(OR(IF(ISNUMBER(I171:R171),IF(I$199:R$199 = 1,I171:R171, ""), "")=0), 0, GEOMEAN(IF(ISNUMBER(I171:R171),IF(I$199:R$199 = 1,I171:R171, ""), ""))),
   IF(OR(IF(ISNUMBER(I171:R171),IF(I$199:R$199 = 2,I171:R171, ""), "")=0), 0, GEOMEAN(IF(ISNUMBER(I171:R171),IF(I$199:R$199 = 2,I171:R171, ""), "")))))))</f>
        <v>0</v>
      </c>
      <c r="G171" s="89" cm="1">
        <f t="array" ref="G171">IF(Options!$D$18=1, IFERROR(MAX(IF($I$200:$R$200=1,(I171:R171),"")),
     MAX(IF($I$200:$R$200=2,(I171:R171),""))),
IF(Options!$D$19=1, IFERROR(AVERAGE(IF($I$200:$R$200=1,(I171:R171),"")),
     AVERAGE(IF($I$200:$R$200=2,(I171:R171),""))),
IF(Options!$D$20=1, IFERROR(IF(OR(IF(ISNUMBER(I171:R171),IF(I$200:R$200 = 1,I171:R171, ""), "")=0), 0, GEOMEAN(IF(ISNUMBER(I171:R171),IF(I$200:R$200 = 1,I171:R171, ""), ""))),
   IF(OR(IF(ISNUMBER(I171:R171),IF(I$200:R$200 = 2,I171:R171, ""), "")=0), 0, GEOMEAN(IF(ISNUMBER(I171:R171),IF(I$200:R$200 = 2,I171:R171, ""), "")))))))</f>
        <v>0</v>
      </c>
      <c r="H171" s="142" t="s">
        <v>338</v>
      </c>
      <c r="I171" s="89">
        <v>0</v>
      </c>
      <c r="J171" s="89">
        <v>0</v>
      </c>
      <c r="K171" s="89">
        <v>0</v>
      </c>
      <c r="L171" s="89">
        <v>0</v>
      </c>
      <c r="M171" s="86"/>
      <c r="N171" s="36"/>
      <c r="O171" s="144"/>
      <c r="P171" s="144"/>
      <c r="Q171" s="144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</row>
    <row r="172" spans="1:28" x14ac:dyDescent="0.2">
      <c r="A172" s="85">
        <v>167</v>
      </c>
      <c r="B172" s="85" t="s">
        <v>339</v>
      </c>
      <c r="C172" s="85" t="s">
        <v>340</v>
      </c>
      <c r="D172" s="98" t="str">
        <f t="shared" si="2"/>
        <v/>
      </c>
      <c r="E172" s="89">
        <f>IF(Options!$D$24 = 1, MAX(F172, G172),
IF(Options!$D$25 = 1, AVERAGE(F172,G172),
IF(Options!$D$26 = 1, IFERROR(GEOMEAN(F172, G172), MAX(F172, G172)))))</f>
        <v>0</v>
      </c>
      <c r="F172" s="89" cm="1">
        <f t="array" ref="F172">IF(Options!$D$18=1, IFERROR(MAX(IF($I$199:$R$199=1,(I172:R172),"")),
     MAX(IF($I$199:$R$199=2,(I172:R172),""))),
IF(Options!$D$19=1, IFERROR(AVERAGE(IF($I$199:$R$199=1,I172:R172,"")),
     AVERAGE(IF($I$199:$R$199=2,(I172:R172),""))),
IF(Options!$D$20=1, IFERROR(IF(OR(IF(ISNUMBER(I172:R172),IF(I$199:R$199 = 1,I172:R172, ""), "")=0), 0, GEOMEAN(IF(ISNUMBER(I172:R172),IF(I$199:R$199 = 1,I172:R172, ""), ""))),
   IF(OR(IF(ISNUMBER(I172:R172),IF(I$199:R$199 = 2,I172:R172, ""), "")=0), 0, GEOMEAN(IF(ISNUMBER(I172:R172),IF(I$199:R$199 = 2,I172:R172, ""), "")))))))</f>
        <v>0</v>
      </c>
      <c r="G172" s="89" cm="1">
        <f t="array" ref="G172">IF(Options!$D$18=1, IFERROR(MAX(IF($I$200:$R$200=1,(I172:R172),"")),
     MAX(IF($I$200:$R$200=2,(I172:R172),""))),
IF(Options!$D$19=1, IFERROR(AVERAGE(IF($I$200:$R$200=1,(I172:R172),"")),
     AVERAGE(IF($I$200:$R$200=2,(I172:R172),""))),
IF(Options!$D$20=1, IFERROR(IF(OR(IF(ISNUMBER(I172:R172),IF(I$200:R$200 = 1,I172:R172, ""), "")=0), 0, GEOMEAN(IF(ISNUMBER(I172:R172),IF(I$200:R$200 = 1,I172:R172, ""), ""))),
   IF(OR(IF(ISNUMBER(I172:R172),IF(I$200:R$200 = 2,I172:R172, ""), "")=0), 0, GEOMEAN(IF(ISNUMBER(I172:R172),IF(I$200:R$200 = 2,I172:R172, ""), "")))))))</f>
        <v>0</v>
      </c>
      <c r="H172" s="142" t="s">
        <v>340</v>
      </c>
      <c r="I172" s="89">
        <v>0</v>
      </c>
      <c r="J172" s="89">
        <v>0</v>
      </c>
      <c r="K172" s="89">
        <v>0</v>
      </c>
      <c r="L172" s="89">
        <v>0</v>
      </c>
      <c r="M172" s="86"/>
      <c r="N172" s="36"/>
      <c r="O172" s="144"/>
      <c r="P172" s="144"/>
      <c r="Q172" s="144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</row>
    <row r="173" spans="1:28" x14ac:dyDescent="0.2">
      <c r="A173" s="85">
        <v>168</v>
      </c>
      <c r="B173" s="85" t="s">
        <v>341</v>
      </c>
      <c r="C173" s="85" t="s">
        <v>342</v>
      </c>
      <c r="D173" s="98" t="str">
        <f t="shared" si="2"/>
        <v/>
      </c>
      <c r="E173" s="89">
        <f>IF(Options!$D$24 = 1, MAX(F173, G173),
IF(Options!$D$25 = 1, AVERAGE(F173,G173),
IF(Options!$D$26 = 1, IFERROR(GEOMEAN(F173, G173), MAX(F173, G173)))))</f>
        <v>0</v>
      </c>
      <c r="F173" s="89" cm="1">
        <f t="array" ref="F173">IF(Options!$D$18=1, IFERROR(MAX(IF($I$199:$R$199=1,(I173:R173),"")),
     MAX(IF($I$199:$R$199=2,(I173:R173),""))),
IF(Options!$D$19=1, IFERROR(AVERAGE(IF($I$199:$R$199=1,I173:R173,"")),
     AVERAGE(IF($I$199:$R$199=2,(I173:R173),""))),
IF(Options!$D$20=1, IFERROR(IF(OR(IF(ISNUMBER(I173:R173),IF(I$199:R$199 = 1,I173:R173, ""), "")=0), 0, GEOMEAN(IF(ISNUMBER(I173:R173),IF(I$199:R$199 = 1,I173:R173, ""), ""))),
   IF(OR(IF(ISNUMBER(I173:R173),IF(I$199:R$199 = 2,I173:R173, ""), "")=0), 0, GEOMEAN(IF(ISNUMBER(I173:R173),IF(I$199:R$199 = 2,I173:R173, ""), "")))))))</f>
        <v>0</v>
      </c>
      <c r="G173" s="89" cm="1">
        <f t="array" ref="G173">IF(Options!$D$18=1, IFERROR(MAX(IF($I$200:$R$200=1,(I173:R173),"")),
     MAX(IF($I$200:$R$200=2,(I173:R173),""))),
IF(Options!$D$19=1, IFERROR(AVERAGE(IF($I$200:$R$200=1,(I173:R173),"")),
     AVERAGE(IF($I$200:$R$200=2,(I173:R173),""))),
IF(Options!$D$20=1, IFERROR(IF(OR(IF(ISNUMBER(I173:R173),IF(I$200:R$200 = 1,I173:R173, ""), "")=0), 0, GEOMEAN(IF(ISNUMBER(I173:R173),IF(I$200:R$200 = 1,I173:R173, ""), ""))),
   IF(OR(IF(ISNUMBER(I173:R173),IF(I$200:R$200 = 2,I173:R173, ""), "")=0), 0, GEOMEAN(IF(ISNUMBER(I173:R173),IF(I$200:R$200 = 2,I173:R173, ""), "")))))))</f>
        <v>0</v>
      </c>
      <c r="H173" s="142" t="s">
        <v>342</v>
      </c>
      <c r="I173" s="89">
        <v>0</v>
      </c>
      <c r="J173" s="89">
        <v>0</v>
      </c>
      <c r="K173" s="89">
        <v>0</v>
      </c>
      <c r="L173" s="89" t="s">
        <v>473</v>
      </c>
      <c r="M173" s="86"/>
      <c r="N173" s="36"/>
      <c r="O173" s="144"/>
      <c r="P173" s="144"/>
      <c r="Q173" s="144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</row>
    <row r="174" spans="1:28" x14ac:dyDescent="0.2">
      <c r="A174" s="85">
        <v>169</v>
      </c>
      <c r="B174" s="85" t="s">
        <v>343</v>
      </c>
      <c r="C174" s="85" t="s">
        <v>344</v>
      </c>
      <c r="D174" s="98" t="str">
        <f t="shared" si="2"/>
        <v/>
      </c>
      <c r="E174" s="89">
        <f>IF(Options!$D$24 = 1, MAX(F174, G174),
IF(Options!$D$25 = 1, AVERAGE(F174,G174),
IF(Options!$D$26 = 1, IFERROR(GEOMEAN(F174, G174), MAX(F174, G174)))))</f>
        <v>0</v>
      </c>
      <c r="F174" s="89" cm="1">
        <f t="array" ref="F174">IF(Options!$D$18=1, IFERROR(MAX(IF($I$199:$R$199=1,(I174:R174),"")),
     MAX(IF($I$199:$R$199=2,(I174:R174),""))),
IF(Options!$D$19=1, IFERROR(AVERAGE(IF($I$199:$R$199=1,I174:R174,"")),
     AVERAGE(IF($I$199:$R$199=2,(I174:R174),""))),
IF(Options!$D$20=1, IFERROR(IF(OR(IF(ISNUMBER(I174:R174),IF(I$199:R$199 = 1,I174:R174, ""), "")=0), 0, GEOMEAN(IF(ISNUMBER(I174:R174),IF(I$199:R$199 = 1,I174:R174, ""), ""))),
   IF(OR(IF(ISNUMBER(I174:R174),IF(I$199:R$199 = 2,I174:R174, ""), "")=0), 0, GEOMEAN(IF(ISNUMBER(I174:R174),IF(I$199:R$199 = 2,I174:R174, ""), "")))))))</f>
        <v>0</v>
      </c>
      <c r="G174" s="89" cm="1">
        <f t="array" ref="G174">IF(Options!$D$18=1, IFERROR(MAX(IF($I$200:$R$200=1,(I174:R174),"")),
     MAX(IF($I$200:$R$200=2,(I174:R174),""))),
IF(Options!$D$19=1, IFERROR(AVERAGE(IF($I$200:$R$200=1,(I174:R174),"")),
     AVERAGE(IF($I$200:$R$200=2,(I174:R174),""))),
IF(Options!$D$20=1, IFERROR(IF(OR(IF(ISNUMBER(I174:R174),IF(I$200:R$200 = 1,I174:R174, ""), "")=0), 0, GEOMEAN(IF(ISNUMBER(I174:R174),IF(I$200:R$200 = 1,I174:R174, ""), ""))),
   IF(OR(IF(ISNUMBER(I174:R174),IF(I$200:R$200 = 2,I174:R174, ""), "")=0), 0, GEOMEAN(IF(ISNUMBER(I174:R174),IF(I$200:R$200 = 2,I174:R174, ""), "")))))))</f>
        <v>0</v>
      </c>
      <c r="H174" s="142" t="s">
        <v>344</v>
      </c>
      <c r="I174" s="89">
        <v>0</v>
      </c>
      <c r="J174" s="89">
        <v>0</v>
      </c>
      <c r="K174" s="89">
        <v>0</v>
      </c>
      <c r="L174" s="89" t="s">
        <v>473</v>
      </c>
      <c r="M174" s="86"/>
      <c r="N174" s="36"/>
      <c r="O174" s="144"/>
      <c r="P174" s="144"/>
      <c r="Q174" s="144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</row>
    <row r="175" spans="1:28" x14ac:dyDescent="0.2">
      <c r="A175" s="85">
        <v>170</v>
      </c>
      <c r="B175" s="85" t="s">
        <v>345</v>
      </c>
      <c r="C175" s="85" t="s">
        <v>346</v>
      </c>
      <c r="D175" s="98" t="str">
        <f t="shared" si="2"/>
        <v/>
      </c>
      <c r="E175" s="89">
        <f>IF(Options!$D$24 = 1, MAX(F175, G175),
IF(Options!$D$25 = 1, AVERAGE(F175,G175),
IF(Options!$D$26 = 1, IFERROR(GEOMEAN(F175, G175), MAX(F175, G175)))))</f>
        <v>10</v>
      </c>
      <c r="F175" s="89" cm="1">
        <f t="array" ref="F175">IF(Options!$D$18=1, IFERROR(MAX(IF($I$199:$R$199=1,(I175:R175),"")),
     MAX(IF($I$199:$R$199=2,(I175:R175),""))),
IF(Options!$D$19=1, IFERROR(AVERAGE(IF($I$199:$R$199=1,I175:R175,"")),
     AVERAGE(IF($I$199:$R$199=2,(I175:R175),""))),
IF(Options!$D$20=1, IFERROR(IF(OR(IF(ISNUMBER(I175:R175),IF(I$199:R$199 = 1,I175:R175, ""), "")=0), 0, GEOMEAN(IF(ISNUMBER(I175:R175),IF(I$199:R$199 = 1,I175:R175, ""), ""))),
   IF(OR(IF(ISNUMBER(I175:R175),IF(I$199:R$199 = 2,I175:R175, ""), "")=0), 0, GEOMEAN(IF(ISNUMBER(I175:R175),IF(I$199:R$199 = 2,I175:R175, ""), "")))))))</f>
        <v>10</v>
      </c>
      <c r="G175" s="89" cm="1">
        <f t="array" ref="G175">IF(Options!$D$18=1, IFERROR(MAX(IF($I$200:$R$200=1,(I175:R175),"")),
     MAX(IF($I$200:$R$200=2,(I175:R175),""))),
IF(Options!$D$19=1, IFERROR(AVERAGE(IF($I$200:$R$200=1,(I175:R175),"")),
     AVERAGE(IF($I$200:$R$200=2,(I175:R175),""))),
IF(Options!$D$20=1, IFERROR(IF(OR(IF(ISNUMBER(I175:R175),IF(I$200:R$200 = 1,I175:R175, ""), "")=0), 0, GEOMEAN(IF(ISNUMBER(I175:R175),IF(I$200:R$200 = 1,I175:R175, ""), ""))),
   IF(OR(IF(ISNUMBER(I175:R175),IF(I$200:R$200 = 2,I175:R175, ""), "")=0), 0, GEOMEAN(IF(ISNUMBER(I175:R175),IF(I$200:R$200 = 2,I175:R175, ""), "")))))))</f>
        <v>0</v>
      </c>
      <c r="H175" s="142" t="s">
        <v>346</v>
      </c>
      <c r="I175" s="89">
        <v>10</v>
      </c>
      <c r="J175" s="89">
        <v>0</v>
      </c>
      <c r="K175" s="89">
        <v>0</v>
      </c>
      <c r="L175" s="89" t="s">
        <v>473</v>
      </c>
      <c r="M175" s="86"/>
      <c r="N175" s="36"/>
      <c r="O175" s="144"/>
      <c r="P175" s="144"/>
      <c r="Q175" s="144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</row>
    <row r="176" spans="1:28" x14ac:dyDescent="0.2">
      <c r="A176" s="85">
        <v>171</v>
      </c>
      <c r="B176" s="85" t="s">
        <v>347</v>
      </c>
      <c r="C176" s="85" t="s">
        <v>348</v>
      </c>
      <c r="D176" s="98" t="str">
        <f t="shared" si="2"/>
        <v/>
      </c>
      <c r="E176" s="89">
        <f>IF(Options!$D$24 = 1, MAX(F176, G176),
IF(Options!$D$25 = 1, AVERAGE(F176,G176),
IF(Options!$D$26 = 1, IFERROR(GEOMEAN(F176, G176), MAX(F176, G176)))))</f>
        <v>0</v>
      </c>
      <c r="F176" s="89" cm="1">
        <f t="array" ref="F176">IF(Options!$D$18=1, IFERROR(MAX(IF($I$199:$R$199=1,(I176:R176),"")),
     MAX(IF($I$199:$R$199=2,(I176:R176),""))),
IF(Options!$D$19=1, IFERROR(AVERAGE(IF($I$199:$R$199=1,I176:R176,"")),
     AVERAGE(IF($I$199:$R$199=2,(I176:R176),""))),
IF(Options!$D$20=1, IFERROR(IF(OR(IF(ISNUMBER(I176:R176),IF(I$199:R$199 = 1,I176:R176, ""), "")=0), 0, GEOMEAN(IF(ISNUMBER(I176:R176),IF(I$199:R$199 = 1,I176:R176, ""), ""))),
   IF(OR(IF(ISNUMBER(I176:R176),IF(I$199:R$199 = 2,I176:R176, ""), "")=0), 0, GEOMEAN(IF(ISNUMBER(I176:R176),IF(I$199:R$199 = 2,I176:R176, ""), "")))))))</f>
        <v>0</v>
      </c>
      <c r="G176" s="89" cm="1">
        <f t="array" ref="G176">IF(Options!$D$18=1, IFERROR(MAX(IF($I$200:$R$200=1,(I176:R176),"")),
     MAX(IF($I$200:$R$200=2,(I176:R176),""))),
IF(Options!$D$19=1, IFERROR(AVERAGE(IF($I$200:$R$200=1,(I176:R176),"")),
     AVERAGE(IF($I$200:$R$200=2,(I176:R176),""))),
IF(Options!$D$20=1, IFERROR(IF(OR(IF(ISNUMBER(I176:R176),IF(I$200:R$200 = 1,I176:R176, ""), "")=0), 0, GEOMEAN(IF(ISNUMBER(I176:R176),IF(I$200:R$200 = 1,I176:R176, ""), ""))),
   IF(OR(IF(ISNUMBER(I176:R176),IF(I$200:R$200 = 2,I176:R176, ""), "")=0), 0, GEOMEAN(IF(ISNUMBER(I176:R176),IF(I$200:R$200 = 2,I176:R176, ""), "")))))))</f>
        <v>0</v>
      </c>
      <c r="H176" s="142" t="s">
        <v>348</v>
      </c>
      <c r="I176" s="89">
        <v>0</v>
      </c>
      <c r="J176" s="89">
        <v>0</v>
      </c>
      <c r="K176" s="89">
        <v>0</v>
      </c>
      <c r="L176" s="89" t="s">
        <v>473</v>
      </c>
      <c r="M176" s="86"/>
      <c r="N176" s="36"/>
      <c r="O176" s="144"/>
      <c r="P176" s="144"/>
      <c r="Q176" s="144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</row>
    <row r="177" spans="1:28" x14ac:dyDescent="0.2">
      <c r="A177" s="85">
        <v>172</v>
      </c>
      <c r="B177" s="85" t="s">
        <v>349</v>
      </c>
      <c r="C177" s="85" t="s">
        <v>350</v>
      </c>
      <c r="D177" s="98" t="str">
        <f t="shared" si="2"/>
        <v/>
      </c>
      <c r="E177" s="89">
        <f>IF(Options!$D$24 = 1, MAX(F177, G177),
IF(Options!$D$25 = 1, AVERAGE(F177,G177),
IF(Options!$D$26 = 1, IFERROR(GEOMEAN(F177, G177), MAX(F177, G177)))))</f>
        <v>0</v>
      </c>
      <c r="F177" s="89" cm="1">
        <f t="array" ref="F177">IF(Options!$D$18=1, IFERROR(MAX(IF($I$199:$R$199=1,(I177:R177),"")),
     MAX(IF($I$199:$R$199=2,(I177:R177),""))),
IF(Options!$D$19=1, IFERROR(AVERAGE(IF($I$199:$R$199=1,I177:R177,"")),
     AVERAGE(IF($I$199:$R$199=2,(I177:R177),""))),
IF(Options!$D$20=1, IFERROR(IF(OR(IF(ISNUMBER(I177:R177),IF(I$199:R$199 = 1,I177:R177, ""), "")=0), 0, GEOMEAN(IF(ISNUMBER(I177:R177),IF(I$199:R$199 = 1,I177:R177, ""), ""))),
   IF(OR(IF(ISNUMBER(I177:R177),IF(I$199:R$199 = 2,I177:R177, ""), "")=0), 0, GEOMEAN(IF(ISNUMBER(I177:R177),IF(I$199:R$199 = 2,I177:R177, ""), "")))))))</f>
        <v>0</v>
      </c>
      <c r="G177" s="89" cm="1">
        <f t="array" ref="G177">IF(Options!$D$18=1, IFERROR(MAX(IF($I$200:$R$200=1,(I177:R177),"")),
     MAX(IF($I$200:$R$200=2,(I177:R177),""))),
IF(Options!$D$19=1, IFERROR(AVERAGE(IF($I$200:$R$200=1,(I177:R177),"")),
     AVERAGE(IF($I$200:$R$200=2,(I177:R177),""))),
IF(Options!$D$20=1, IFERROR(IF(OR(IF(ISNUMBER(I177:R177),IF(I$200:R$200 = 1,I177:R177, ""), "")=0), 0, GEOMEAN(IF(ISNUMBER(I177:R177),IF(I$200:R$200 = 1,I177:R177, ""), ""))),
   IF(OR(IF(ISNUMBER(I177:R177),IF(I$200:R$200 = 2,I177:R177, ""), "")=0), 0, GEOMEAN(IF(ISNUMBER(I177:R177),IF(I$200:R$200 = 2,I177:R177, ""), "")))))))</f>
        <v>0</v>
      </c>
      <c r="H177" s="142" t="s">
        <v>350</v>
      </c>
      <c r="I177" s="89">
        <v>0</v>
      </c>
      <c r="J177" s="89">
        <v>0</v>
      </c>
      <c r="K177" s="89">
        <v>0</v>
      </c>
      <c r="L177" s="89">
        <v>0</v>
      </c>
      <c r="M177" s="86"/>
      <c r="N177" s="36"/>
      <c r="O177" s="144"/>
      <c r="P177" s="144"/>
      <c r="Q177" s="144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</row>
    <row r="178" spans="1:28" x14ac:dyDescent="0.2">
      <c r="A178" s="85">
        <v>173</v>
      </c>
      <c r="B178" s="85" t="s">
        <v>351</v>
      </c>
      <c r="C178" s="85" t="s">
        <v>352</v>
      </c>
      <c r="D178" s="98" t="str">
        <f t="shared" si="2"/>
        <v/>
      </c>
      <c r="E178" s="89">
        <f>IF(Options!$D$24 = 1, MAX(F178, G178),
IF(Options!$D$25 = 1, AVERAGE(F178,G178),
IF(Options!$D$26 = 1, IFERROR(GEOMEAN(F178, G178), MAX(F178, G178)))))</f>
        <v>0</v>
      </c>
      <c r="F178" s="89" cm="1">
        <f t="array" ref="F178">IF(Options!$D$18=1, IFERROR(MAX(IF($I$199:$R$199=1,(I178:R178),"")),
     MAX(IF($I$199:$R$199=2,(I178:R178),""))),
IF(Options!$D$19=1, IFERROR(AVERAGE(IF($I$199:$R$199=1,I178:R178,"")),
     AVERAGE(IF($I$199:$R$199=2,(I178:R178),""))),
IF(Options!$D$20=1, IFERROR(IF(OR(IF(ISNUMBER(I178:R178),IF(I$199:R$199 = 1,I178:R178, ""), "")=0), 0, GEOMEAN(IF(ISNUMBER(I178:R178),IF(I$199:R$199 = 1,I178:R178, ""), ""))),
   IF(OR(IF(ISNUMBER(I178:R178),IF(I$199:R$199 = 2,I178:R178, ""), "")=0), 0, GEOMEAN(IF(ISNUMBER(I178:R178),IF(I$199:R$199 = 2,I178:R178, ""), "")))))))</f>
        <v>0</v>
      </c>
      <c r="G178" s="89" cm="1">
        <f t="array" ref="G178">IF(Options!$D$18=1, IFERROR(MAX(IF($I$200:$R$200=1,(I178:R178),"")),
     MAX(IF($I$200:$R$200=2,(I178:R178),""))),
IF(Options!$D$19=1, IFERROR(AVERAGE(IF($I$200:$R$200=1,(I178:R178),"")),
     AVERAGE(IF($I$200:$R$200=2,(I178:R178),""))),
IF(Options!$D$20=1, IFERROR(IF(OR(IF(ISNUMBER(I178:R178),IF(I$200:R$200 = 1,I178:R178, ""), "")=0), 0, GEOMEAN(IF(ISNUMBER(I178:R178),IF(I$200:R$200 = 1,I178:R178, ""), ""))),
   IF(OR(IF(ISNUMBER(I178:R178),IF(I$200:R$200 = 2,I178:R178, ""), "")=0), 0, GEOMEAN(IF(ISNUMBER(I178:R178),IF(I$200:R$200 = 2,I178:R178, ""), "")))))))</f>
        <v>0</v>
      </c>
      <c r="H178" s="142" t="s">
        <v>352</v>
      </c>
      <c r="I178" s="89">
        <v>0</v>
      </c>
      <c r="J178" s="89">
        <v>0</v>
      </c>
      <c r="K178" s="89">
        <v>0</v>
      </c>
      <c r="L178" s="89">
        <v>0</v>
      </c>
      <c r="M178" s="86"/>
      <c r="N178" s="36"/>
      <c r="O178" s="144"/>
      <c r="P178" s="144"/>
      <c r="Q178" s="144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</row>
    <row r="179" spans="1:28" x14ac:dyDescent="0.2">
      <c r="A179" s="85">
        <v>174</v>
      </c>
      <c r="B179" s="85" t="s">
        <v>353</v>
      </c>
      <c r="C179" s="85" t="s">
        <v>354</v>
      </c>
      <c r="D179" s="98" t="str">
        <f t="shared" si="2"/>
        <v/>
      </c>
      <c r="E179" s="89">
        <f>IF(Options!$D$24 = 1, MAX(F179, G179),
IF(Options!$D$25 = 1, AVERAGE(F179,G179),
IF(Options!$D$26 = 1, IFERROR(GEOMEAN(F179, G179), MAX(F179, G179)))))</f>
        <v>0</v>
      </c>
      <c r="F179" s="89" cm="1">
        <f t="array" ref="F179">IF(Options!$D$18=1, IFERROR(MAX(IF($I$199:$R$199=1,(I179:R179),"")),
     MAX(IF($I$199:$R$199=2,(I179:R179),""))),
IF(Options!$D$19=1, IFERROR(AVERAGE(IF($I$199:$R$199=1,I179:R179,"")),
     AVERAGE(IF($I$199:$R$199=2,(I179:R179),""))),
IF(Options!$D$20=1, IFERROR(IF(OR(IF(ISNUMBER(I179:R179),IF(I$199:R$199 = 1,I179:R179, ""), "")=0), 0, GEOMEAN(IF(ISNUMBER(I179:R179),IF(I$199:R$199 = 1,I179:R179, ""), ""))),
   IF(OR(IF(ISNUMBER(I179:R179),IF(I$199:R$199 = 2,I179:R179, ""), "")=0), 0, GEOMEAN(IF(ISNUMBER(I179:R179),IF(I$199:R$199 = 2,I179:R179, ""), "")))))))</f>
        <v>0</v>
      </c>
      <c r="G179" s="89" cm="1">
        <f t="array" ref="G179">IF(Options!$D$18=1, IFERROR(MAX(IF($I$200:$R$200=1,(I179:R179),"")),
     MAX(IF($I$200:$R$200=2,(I179:R179),""))),
IF(Options!$D$19=1, IFERROR(AVERAGE(IF($I$200:$R$200=1,(I179:R179),"")),
     AVERAGE(IF($I$200:$R$200=2,(I179:R179),""))),
IF(Options!$D$20=1, IFERROR(IF(OR(IF(ISNUMBER(I179:R179),IF(I$200:R$200 = 1,I179:R179, ""), "")=0), 0, GEOMEAN(IF(ISNUMBER(I179:R179),IF(I$200:R$200 = 1,I179:R179, ""), ""))),
   IF(OR(IF(ISNUMBER(I179:R179),IF(I$200:R$200 = 2,I179:R179, ""), "")=0), 0, GEOMEAN(IF(ISNUMBER(I179:R179),IF(I$200:R$200 = 2,I179:R179, ""), "")))))))</f>
        <v>0</v>
      </c>
      <c r="H179" s="142" t="s">
        <v>354</v>
      </c>
      <c r="I179" s="89">
        <v>0</v>
      </c>
      <c r="J179" s="89">
        <v>0</v>
      </c>
      <c r="K179" s="89">
        <v>0</v>
      </c>
      <c r="L179" s="89">
        <v>0</v>
      </c>
      <c r="M179" s="86"/>
      <c r="N179" s="36"/>
      <c r="O179" s="144"/>
      <c r="P179" s="144"/>
      <c r="Q179" s="144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</row>
    <row r="180" spans="1:28" x14ac:dyDescent="0.2">
      <c r="A180" s="85">
        <v>175</v>
      </c>
      <c r="B180" s="85" t="s">
        <v>355</v>
      </c>
      <c r="C180" s="85" t="s">
        <v>356</v>
      </c>
      <c r="D180" s="98" t="str">
        <f t="shared" si="2"/>
        <v/>
      </c>
      <c r="E180" s="89">
        <f>IF(Options!$D$24 = 1, MAX(F180, G180),
IF(Options!$D$25 = 1, AVERAGE(F180,G180),
IF(Options!$D$26 = 1, IFERROR(GEOMEAN(F180, G180), MAX(F180, G180)))))</f>
        <v>10</v>
      </c>
      <c r="F180" s="89" cm="1">
        <f t="array" ref="F180">IF(Options!$D$18=1, IFERROR(MAX(IF($I$199:$R$199=1,(I180:R180),"")),
     MAX(IF($I$199:$R$199=2,(I180:R180),""))),
IF(Options!$D$19=1, IFERROR(AVERAGE(IF($I$199:$R$199=1,I180:R180,"")),
     AVERAGE(IF($I$199:$R$199=2,(I180:R180),""))),
IF(Options!$D$20=1, IFERROR(IF(OR(IF(ISNUMBER(I180:R180),IF(I$199:R$199 = 1,I180:R180, ""), "")=0), 0, GEOMEAN(IF(ISNUMBER(I180:R180),IF(I$199:R$199 = 1,I180:R180, ""), ""))),
   IF(OR(IF(ISNUMBER(I180:R180),IF(I$199:R$199 = 2,I180:R180, ""), "")=0), 0, GEOMEAN(IF(ISNUMBER(I180:R180),IF(I$199:R$199 = 2,I180:R180, ""), "")))))))</f>
        <v>10</v>
      </c>
      <c r="G180" s="89" cm="1">
        <f t="array" ref="G180">IF(Options!$D$18=1, IFERROR(MAX(IF($I$200:$R$200=1,(I180:R180),"")),
     MAX(IF($I$200:$R$200=2,(I180:R180),""))),
IF(Options!$D$19=1, IFERROR(AVERAGE(IF($I$200:$R$200=1,(I180:R180),"")),
     AVERAGE(IF($I$200:$R$200=2,(I180:R180),""))),
IF(Options!$D$20=1, IFERROR(IF(OR(IF(ISNUMBER(I180:R180),IF(I$200:R$200 = 1,I180:R180, ""), "")=0), 0, GEOMEAN(IF(ISNUMBER(I180:R180),IF(I$200:R$200 = 1,I180:R180, ""), ""))),
   IF(OR(IF(ISNUMBER(I180:R180),IF(I$200:R$200 = 2,I180:R180, ""), "")=0), 0, GEOMEAN(IF(ISNUMBER(I180:R180),IF(I$200:R$200 = 2,I180:R180, ""), "")))))))</f>
        <v>0</v>
      </c>
      <c r="H180" s="142" t="s">
        <v>356</v>
      </c>
      <c r="I180" s="89">
        <v>10</v>
      </c>
      <c r="J180" s="89">
        <v>0</v>
      </c>
      <c r="K180" s="89" t="s">
        <v>473</v>
      </c>
      <c r="L180" s="89" t="s">
        <v>473</v>
      </c>
      <c r="M180" s="86"/>
      <c r="N180" s="36"/>
      <c r="O180" s="144"/>
      <c r="P180" s="144"/>
      <c r="Q180" s="144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</row>
    <row r="181" spans="1:28" x14ac:dyDescent="0.2">
      <c r="A181" s="85">
        <v>176</v>
      </c>
      <c r="B181" s="85" t="s">
        <v>357</v>
      </c>
      <c r="C181" s="85" t="s">
        <v>358</v>
      </c>
      <c r="D181" s="98" t="str">
        <f t="shared" si="2"/>
        <v/>
      </c>
      <c r="E181" s="89">
        <f>IF(Options!$D$24 = 1, MAX(F181, G181),
IF(Options!$D$25 = 1, AVERAGE(F181,G181),
IF(Options!$D$26 = 1, IFERROR(GEOMEAN(F181, G181), MAX(F181, G181)))))</f>
        <v>0</v>
      </c>
      <c r="F181" s="89" cm="1">
        <f t="array" ref="F181">IF(Options!$D$18=1, IFERROR(MAX(IF($I$199:$R$199=1,(I181:R181),"")),
     MAX(IF($I$199:$R$199=2,(I181:R181),""))),
IF(Options!$D$19=1, IFERROR(AVERAGE(IF($I$199:$R$199=1,I181:R181,"")),
     AVERAGE(IF($I$199:$R$199=2,(I181:R181),""))),
IF(Options!$D$20=1, IFERROR(IF(OR(IF(ISNUMBER(I181:R181),IF(I$199:R$199 = 1,I181:R181, ""), "")=0), 0, GEOMEAN(IF(ISNUMBER(I181:R181),IF(I$199:R$199 = 1,I181:R181, ""), ""))),
   IF(OR(IF(ISNUMBER(I181:R181),IF(I$199:R$199 = 2,I181:R181, ""), "")=0), 0, GEOMEAN(IF(ISNUMBER(I181:R181),IF(I$199:R$199 = 2,I181:R181, ""), "")))))))</f>
        <v>0</v>
      </c>
      <c r="G181" s="89" cm="1">
        <f t="array" ref="G181">IF(Options!$D$18=1, IFERROR(MAX(IF($I$200:$R$200=1,(I181:R181),"")),
     MAX(IF($I$200:$R$200=2,(I181:R181),""))),
IF(Options!$D$19=1, IFERROR(AVERAGE(IF($I$200:$R$200=1,(I181:R181),"")),
     AVERAGE(IF($I$200:$R$200=2,(I181:R181),""))),
IF(Options!$D$20=1, IFERROR(IF(OR(IF(ISNUMBER(I181:R181),IF(I$200:R$200 = 1,I181:R181, ""), "")=0), 0, GEOMEAN(IF(ISNUMBER(I181:R181),IF(I$200:R$200 = 1,I181:R181, ""), ""))),
   IF(OR(IF(ISNUMBER(I181:R181),IF(I$200:R$200 = 2,I181:R181, ""), "")=0), 0, GEOMEAN(IF(ISNUMBER(I181:R181),IF(I$200:R$200 = 2,I181:R181, ""), "")))))))</f>
        <v>0</v>
      </c>
      <c r="H181" s="142" t="s">
        <v>358</v>
      </c>
      <c r="I181" s="89">
        <v>0</v>
      </c>
      <c r="J181" s="89">
        <v>0</v>
      </c>
      <c r="K181" s="89">
        <v>0</v>
      </c>
      <c r="L181" s="89" t="s">
        <v>473</v>
      </c>
      <c r="M181" s="86"/>
      <c r="N181" s="36"/>
      <c r="O181" s="144"/>
      <c r="P181" s="144"/>
      <c r="Q181" s="144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</row>
    <row r="182" spans="1:28" x14ac:dyDescent="0.2">
      <c r="A182" s="85">
        <v>177</v>
      </c>
      <c r="B182" s="85" t="s">
        <v>359</v>
      </c>
      <c r="C182" s="85" t="s">
        <v>360</v>
      </c>
      <c r="D182" s="98" t="str">
        <f t="shared" si="2"/>
        <v/>
      </c>
      <c r="E182" s="89">
        <f>IF(Options!$D$24 = 1, MAX(F182, G182),
IF(Options!$D$25 = 1, AVERAGE(F182,G182),
IF(Options!$D$26 = 1, IFERROR(GEOMEAN(F182, G182), MAX(F182, G182)))))</f>
        <v>5.4844401626640202</v>
      </c>
      <c r="F182" s="89" cm="1">
        <f t="array" ref="F182">IF(Options!$D$18=1, IFERROR(MAX(IF($I$199:$R$199=1,(I182:R182),"")),
     MAX(IF($I$199:$R$199=2,(I182:R182),""))),
IF(Options!$D$19=1, IFERROR(AVERAGE(IF($I$199:$R$199=1,I182:R182,"")),
     AVERAGE(IF($I$199:$R$199=2,(I182:R182),""))),
IF(Options!$D$20=1, IFERROR(IF(OR(IF(ISNUMBER(I182:R182),IF(I$199:R$199 = 1,I182:R182, ""), "")=0), 0, GEOMEAN(IF(ISNUMBER(I182:R182),IF(I$199:R$199 = 1,I182:R182, ""), ""))),
   IF(OR(IF(ISNUMBER(I182:R182),IF(I$199:R$199 = 2,I182:R182, ""), "")=0), 0, GEOMEAN(IF(ISNUMBER(I182:R182),IF(I$199:R$199 = 2,I182:R182, ""), "")))))))</f>
        <v>0</v>
      </c>
      <c r="G182" s="89" cm="1">
        <f t="array" ref="G182">IF(Options!$D$18=1, IFERROR(MAX(IF($I$200:$R$200=1,(I182:R182),"")),
     MAX(IF($I$200:$R$200=2,(I182:R182),""))),
IF(Options!$D$19=1, IFERROR(AVERAGE(IF($I$200:$R$200=1,(I182:R182),"")),
     AVERAGE(IF($I$200:$R$200=2,(I182:R182),""))),
IF(Options!$D$20=1, IFERROR(IF(OR(IF(ISNUMBER(I182:R182),IF(I$200:R$200 = 1,I182:R182, ""), "")=0), 0, GEOMEAN(IF(ISNUMBER(I182:R182),IF(I$200:R$200 = 1,I182:R182, ""), ""))),
   IF(OR(IF(ISNUMBER(I182:R182),IF(I$200:R$200 = 2,I182:R182, ""), "")=0), 0, GEOMEAN(IF(ISNUMBER(I182:R182),IF(I$200:R$200 = 2,I182:R182, ""), "")))))))</f>
        <v>5.4844401626640202</v>
      </c>
      <c r="H182" s="142" t="s">
        <v>360</v>
      </c>
      <c r="I182" s="89">
        <v>0</v>
      </c>
      <c r="J182" s="89">
        <v>0</v>
      </c>
      <c r="K182" s="89">
        <v>0</v>
      </c>
      <c r="L182" s="89">
        <v>5.4844401626640202</v>
      </c>
      <c r="M182" s="86"/>
      <c r="N182" s="36"/>
      <c r="O182" s="144"/>
      <c r="P182" s="144"/>
      <c r="Q182" s="144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</row>
    <row r="183" spans="1:28" x14ac:dyDescent="0.2">
      <c r="A183" s="85">
        <v>178</v>
      </c>
      <c r="B183" s="85" t="s">
        <v>361</v>
      </c>
      <c r="C183" s="85" t="s">
        <v>362</v>
      </c>
      <c r="D183" s="98" t="str">
        <f t="shared" si="2"/>
        <v/>
      </c>
      <c r="E183" s="89">
        <f>IF(Options!$D$24 = 1, MAX(F183, G183),
IF(Options!$D$25 = 1, AVERAGE(F183,G183),
IF(Options!$D$26 = 1, IFERROR(GEOMEAN(F183, G183), MAX(F183, G183)))))</f>
        <v>0</v>
      </c>
      <c r="F183" s="89" cm="1">
        <f t="array" ref="F183">IF(Options!$D$18=1, IFERROR(MAX(IF($I$199:$R$199=1,(I183:R183),"")),
     MAX(IF($I$199:$R$199=2,(I183:R183),""))),
IF(Options!$D$19=1, IFERROR(AVERAGE(IF($I$199:$R$199=1,I183:R183,"")),
     AVERAGE(IF($I$199:$R$199=2,(I183:R183),""))),
IF(Options!$D$20=1, IFERROR(IF(OR(IF(ISNUMBER(I183:R183),IF(I$199:R$199 = 1,I183:R183, ""), "")=0), 0, GEOMEAN(IF(ISNUMBER(I183:R183),IF(I$199:R$199 = 1,I183:R183, ""), ""))),
   IF(OR(IF(ISNUMBER(I183:R183),IF(I$199:R$199 = 2,I183:R183, ""), "")=0), 0, GEOMEAN(IF(ISNUMBER(I183:R183),IF(I$199:R$199 = 2,I183:R183, ""), "")))))))</f>
        <v>0</v>
      </c>
      <c r="G183" s="89" cm="1">
        <f t="array" ref="G183">IF(Options!$D$18=1, IFERROR(MAX(IF($I$200:$R$200=1,(I183:R183),"")),
     MAX(IF($I$200:$R$200=2,(I183:R183),""))),
IF(Options!$D$19=1, IFERROR(AVERAGE(IF($I$200:$R$200=1,(I183:R183),"")),
     AVERAGE(IF($I$200:$R$200=2,(I183:R183),""))),
IF(Options!$D$20=1, IFERROR(IF(OR(IF(ISNUMBER(I183:R183),IF(I$200:R$200 = 1,I183:R183, ""), "")=0), 0, GEOMEAN(IF(ISNUMBER(I183:R183),IF(I$200:R$200 = 1,I183:R183, ""), ""))),
   IF(OR(IF(ISNUMBER(I183:R183),IF(I$200:R$200 = 2,I183:R183, ""), "")=0), 0, GEOMEAN(IF(ISNUMBER(I183:R183),IF(I$200:R$200 = 2,I183:R183, ""), "")))))))</f>
        <v>0</v>
      </c>
      <c r="H183" s="142" t="s">
        <v>362</v>
      </c>
      <c r="I183" s="89">
        <v>0</v>
      </c>
      <c r="J183" s="89">
        <v>0</v>
      </c>
      <c r="K183" s="89">
        <v>0</v>
      </c>
      <c r="L183" s="89">
        <v>0</v>
      </c>
      <c r="M183" s="86"/>
      <c r="N183" s="36"/>
      <c r="O183" s="144"/>
      <c r="P183" s="144"/>
      <c r="Q183" s="144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</row>
    <row r="184" spans="1:28" x14ac:dyDescent="0.2">
      <c r="A184" s="85">
        <v>179</v>
      </c>
      <c r="B184" s="85" t="s">
        <v>363</v>
      </c>
      <c r="C184" s="85" t="s">
        <v>364</v>
      </c>
      <c r="D184" s="98" t="str">
        <f t="shared" si="2"/>
        <v/>
      </c>
      <c r="E184" s="89">
        <f>IF(Options!$D$24 = 1, MAX(F184, G184),
IF(Options!$D$25 = 1, AVERAGE(F184,G184),
IF(Options!$D$26 = 1, IFERROR(GEOMEAN(F184, G184), MAX(F184, G184)))))</f>
        <v>0</v>
      </c>
      <c r="F184" s="89" cm="1">
        <f t="array" ref="F184">IF(Options!$D$18=1, IFERROR(MAX(IF($I$199:$R$199=1,(I184:R184),"")),
     MAX(IF($I$199:$R$199=2,(I184:R184),""))),
IF(Options!$D$19=1, IFERROR(AVERAGE(IF($I$199:$R$199=1,I184:R184,"")),
     AVERAGE(IF($I$199:$R$199=2,(I184:R184),""))),
IF(Options!$D$20=1, IFERROR(IF(OR(IF(ISNUMBER(I184:R184),IF(I$199:R$199 = 1,I184:R184, ""), "")=0), 0, GEOMEAN(IF(ISNUMBER(I184:R184),IF(I$199:R$199 = 1,I184:R184, ""), ""))),
   IF(OR(IF(ISNUMBER(I184:R184),IF(I$199:R$199 = 2,I184:R184, ""), "")=0), 0, GEOMEAN(IF(ISNUMBER(I184:R184),IF(I$199:R$199 = 2,I184:R184, ""), "")))))))</f>
        <v>0</v>
      </c>
      <c r="G184" s="89" cm="1">
        <f t="array" ref="G184">IF(Options!$D$18=1, IFERROR(MAX(IF($I$200:$R$200=1,(I184:R184),"")),
     MAX(IF($I$200:$R$200=2,(I184:R184),""))),
IF(Options!$D$19=1, IFERROR(AVERAGE(IF($I$200:$R$200=1,(I184:R184),"")),
     AVERAGE(IF($I$200:$R$200=2,(I184:R184),""))),
IF(Options!$D$20=1, IFERROR(IF(OR(IF(ISNUMBER(I184:R184),IF(I$200:R$200 = 1,I184:R184, ""), "")=0), 0, GEOMEAN(IF(ISNUMBER(I184:R184),IF(I$200:R$200 = 1,I184:R184, ""), ""))),
   IF(OR(IF(ISNUMBER(I184:R184),IF(I$200:R$200 = 2,I184:R184, ""), "")=0), 0, GEOMEAN(IF(ISNUMBER(I184:R184),IF(I$200:R$200 = 2,I184:R184, ""), "")))))))</f>
        <v>0</v>
      </c>
      <c r="H184" s="142" t="s">
        <v>364</v>
      </c>
      <c r="I184" s="89">
        <v>0</v>
      </c>
      <c r="J184" s="89">
        <v>0</v>
      </c>
      <c r="K184" s="89">
        <v>0</v>
      </c>
      <c r="L184" s="89" t="s">
        <v>473</v>
      </c>
      <c r="M184" s="86"/>
      <c r="N184" s="36"/>
      <c r="O184" s="144"/>
      <c r="P184" s="144"/>
      <c r="Q184" s="144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</row>
    <row r="185" spans="1:28" x14ac:dyDescent="0.2">
      <c r="A185" s="85">
        <v>180</v>
      </c>
      <c r="B185" s="85" t="s">
        <v>365</v>
      </c>
      <c r="C185" s="85" t="s">
        <v>366</v>
      </c>
      <c r="D185" s="98" t="str">
        <f t="shared" si="2"/>
        <v/>
      </c>
      <c r="E185" s="89">
        <f>IF(Options!$D$24 = 1, MAX(F185, G185),
IF(Options!$D$25 = 1, AVERAGE(F185,G185),
IF(Options!$D$26 = 1, IFERROR(GEOMEAN(F185, G185), MAX(F185, G185)))))</f>
        <v>0.82501563010134904</v>
      </c>
      <c r="F185" s="89" cm="1">
        <f t="array" ref="F185">IF(Options!$D$18=1, IFERROR(MAX(IF($I$199:$R$199=1,(I185:R185),"")),
     MAX(IF($I$199:$R$199=2,(I185:R185),""))),
IF(Options!$D$19=1, IFERROR(AVERAGE(IF($I$199:$R$199=1,I185:R185,"")),
     AVERAGE(IF($I$199:$R$199=2,(I185:R185),""))),
IF(Options!$D$20=1, IFERROR(IF(OR(IF(ISNUMBER(I185:R185),IF(I$199:R$199 = 1,I185:R185, ""), "")=0), 0, GEOMEAN(IF(ISNUMBER(I185:R185),IF(I$199:R$199 = 1,I185:R185, ""), ""))),
   IF(OR(IF(ISNUMBER(I185:R185),IF(I$199:R$199 = 2,I185:R185, ""), "")=0), 0, GEOMEAN(IF(ISNUMBER(I185:R185),IF(I$199:R$199 = 2,I185:R185, ""), "")))))))</f>
        <v>0</v>
      </c>
      <c r="G185" s="89" cm="1">
        <f t="array" ref="G185">IF(Options!$D$18=1, IFERROR(MAX(IF($I$200:$R$200=1,(I185:R185),"")),
     MAX(IF($I$200:$R$200=2,(I185:R185),""))),
IF(Options!$D$19=1, IFERROR(AVERAGE(IF($I$200:$R$200=1,(I185:R185),"")),
     AVERAGE(IF($I$200:$R$200=2,(I185:R185),""))),
IF(Options!$D$20=1, IFERROR(IF(OR(IF(ISNUMBER(I185:R185),IF(I$200:R$200 = 1,I185:R185, ""), "")=0), 0, GEOMEAN(IF(ISNUMBER(I185:R185),IF(I$200:R$200 = 1,I185:R185, ""), ""))),
   IF(OR(IF(ISNUMBER(I185:R185),IF(I$200:R$200 = 2,I185:R185, ""), "")=0), 0, GEOMEAN(IF(ISNUMBER(I185:R185),IF(I$200:R$200 = 2,I185:R185, ""), "")))))))</f>
        <v>0.82501563010134904</v>
      </c>
      <c r="H185" s="142" t="s">
        <v>366</v>
      </c>
      <c r="I185" s="89">
        <v>0</v>
      </c>
      <c r="J185" s="89">
        <v>0</v>
      </c>
      <c r="K185" s="89">
        <v>0</v>
      </c>
      <c r="L185" s="89">
        <v>0.82501563010134904</v>
      </c>
      <c r="M185" s="86"/>
      <c r="N185" s="36"/>
      <c r="O185" s="144"/>
      <c r="P185" s="144"/>
      <c r="Q185" s="144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</row>
    <row r="186" spans="1:28" x14ac:dyDescent="0.2">
      <c r="A186" s="85">
        <v>181</v>
      </c>
      <c r="B186" s="85" t="s">
        <v>367</v>
      </c>
      <c r="C186" s="85" t="s">
        <v>368</v>
      </c>
      <c r="D186" s="98" t="str">
        <f t="shared" si="2"/>
        <v/>
      </c>
      <c r="E186" s="89">
        <f>IF(Options!$D$24 = 1, MAX(F186, G186),
IF(Options!$D$25 = 1, AVERAGE(F186,G186),
IF(Options!$D$26 = 1, IFERROR(GEOMEAN(F186, G186), MAX(F186, G186)))))</f>
        <v>0</v>
      </c>
      <c r="F186" s="89" cm="1">
        <f t="array" ref="F186">IF(Options!$D$18=1, IFERROR(MAX(IF($I$199:$R$199=1,(I186:R186),"")),
     MAX(IF($I$199:$R$199=2,(I186:R186),""))),
IF(Options!$D$19=1, IFERROR(AVERAGE(IF($I$199:$R$199=1,I186:R186,"")),
     AVERAGE(IF($I$199:$R$199=2,(I186:R186),""))),
IF(Options!$D$20=1, IFERROR(IF(OR(IF(ISNUMBER(I186:R186),IF(I$199:R$199 = 1,I186:R186, ""), "")=0), 0, GEOMEAN(IF(ISNUMBER(I186:R186),IF(I$199:R$199 = 1,I186:R186, ""), ""))),
   IF(OR(IF(ISNUMBER(I186:R186),IF(I$199:R$199 = 2,I186:R186, ""), "")=0), 0, GEOMEAN(IF(ISNUMBER(I186:R186),IF(I$199:R$199 = 2,I186:R186, ""), "")))))))</f>
        <v>0</v>
      </c>
      <c r="G186" s="89" cm="1">
        <f t="array" ref="G186">IF(Options!$D$18=1, IFERROR(MAX(IF($I$200:$R$200=1,(I186:R186),"")),
     MAX(IF($I$200:$R$200=2,(I186:R186),""))),
IF(Options!$D$19=1, IFERROR(AVERAGE(IF($I$200:$R$200=1,(I186:R186),"")),
     AVERAGE(IF($I$200:$R$200=2,(I186:R186),""))),
IF(Options!$D$20=1, IFERROR(IF(OR(IF(ISNUMBER(I186:R186),IF(I$200:R$200 = 1,I186:R186, ""), "")=0), 0, GEOMEAN(IF(ISNUMBER(I186:R186),IF(I$200:R$200 = 1,I186:R186, ""), ""))),
   IF(OR(IF(ISNUMBER(I186:R186),IF(I$200:R$200 = 2,I186:R186, ""), "")=0), 0, GEOMEAN(IF(ISNUMBER(I186:R186),IF(I$200:R$200 = 2,I186:R186, ""), "")))))))</f>
        <v>0</v>
      </c>
      <c r="H186" s="142" t="s">
        <v>368</v>
      </c>
      <c r="I186" s="89">
        <v>0</v>
      </c>
      <c r="J186" s="89">
        <v>0</v>
      </c>
      <c r="K186" s="89">
        <v>0</v>
      </c>
      <c r="L186" s="89">
        <v>0</v>
      </c>
      <c r="M186" s="86"/>
      <c r="N186" s="36"/>
      <c r="O186" s="144"/>
      <c r="P186" s="144"/>
      <c r="Q186" s="144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</row>
    <row r="187" spans="1:28" x14ac:dyDescent="0.2">
      <c r="A187" s="85">
        <v>182</v>
      </c>
      <c r="B187" s="85" t="s">
        <v>369</v>
      </c>
      <c r="C187" s="85" t="s">
        <v>370</v>
      </c>
      <c r="D187" s="98" t="str">
        <f t="shared" si="2"/>
        <v/>
      </c>
      <c r="E187" s="89">
        <f>IF(Options!$D$24 = 1, MAX(F187, G187),
IF(Options!$D$25 = 1, AVERAGE(F187,G187),
IF(Options!$D$26 = 1, IFERROR(GEOMEAN(F187, G187), MAX(F187, G187)))))</f>
        <v>0</v>
      </c>
      <c r="F187" s="89" cm="1">
        <f t="array" ref="F187">IF(Options!$D$18=1, IFERROR(MAX(IF($I$199:$R$199=1,(I187:R187),"")),
     MAX(IF($I$199:$R$199=2,(I187:R187),""))),
IF(Options!$D$19=1, IFERROR(AVERAGE(IF($I$199:$R$199=1,I187:R187,"")),
     AVERAGE(IF($I$199:$R$199=2,(I187:R187),""))),
IF(Options!$D$20=1, IFERROR(IF(OR(IF(ISNUMBER(I187:R187),IF(I$199:R$199 = 1,I187:R187, ""), "")=0), 0, GEOMEAN(IF(ISNUMBER(I187:R187),IF(I$199:R$199 = 1,I187:R187, ""), ""))),
   IF(OR(IF(ISNUMBER(I187:R187),IF(I$199:R$199 = 2,I187:R187, ""), "")=0), 0, GEOMEAN(IF(ISNUMBER(I187:R187),IF(I$199:R$199 = 2,I187:R187, ""), "")))))))</f>
        <v>0</v>
      </c>
      <c r="G187" s="89" cm="1">
        <f t="array" ref="G187">IF(Options!$D$18=1, IFERROR(MAX(IF($I$200:$R$200=1,(I187:R187),"")),
     MAX(IF($I$200:$R$200=2,(I187:R187),""))),
IF(Options!$D$19=1, IFERROR(AVERAGE(IF($I$200:$R$200=1,(I187:R187),"")),
     AVERAGE(IF($I$200:$R$200=2,(I187:R187),""))),
IF(Options!$D$20=1, IFERROR(IF(OR(IF(ISNUMBER(I187:R187),IF(I$200:R$200 = 1,I187:R187, ""), "")=0), 0, GEOMEAN(IF(ISNUMBER(I187:R187),IF(I$200:R$200 = 1,I187:R187, ""), ""))),
   IF(OR(IF(ISNUMBER(I187:R187),IF(I$200:R$200 = 2,I187:R187, ""), "")=0), 0, GEOMEAN(IF(ISNUMBER(I187:R187),IF(I$200:R$200 = 2,I187:R187, ""), "")))))))</f>
        <v>0</v>
      </c>
      <c r="H187" s="142" t="s">
        <v>370</v>
      </c>
      <c r="I187" s="89">
        <v>0</v>
      </c>
      <c r="J187" s="89">
        <v>0</v>
      </c>
      <c r="K187" s="89">
        <v>0</v>
      </c>
      <c r="L187" s="89" t="s">
        <v>473</v>
      </c>
      <c r="M187" s="86"/>
      <c r="N187" s="36"/>
      <c r="O187" s="144"/>
      <c r="P187" s="144"/>
      <c r="Q187" s="144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</row>
    <row r="188" spans="1:28" x14ac:dyDescent="0.2">
      <c r="A188" s="85">
        <v>183</v>
      </c>
      <c r="B188" s="85" t="s">
        <v>371</v>
      </c>
      <c r="C188" s="85" t="s">
        <v>372</v>
      </c>
      <c r="D188" s="98" t="str">
        <f t="shared" si="2"/>
        <v/>
      </c>
      <c r="E188" s="89">
        <f>IF(Options!$D$24 = 1, MAX(F188, G188),
IF(Options!$D$25 = 1, AVERAGE(F188,G188),
IF(Options!$D$26 = 1, IFERROR(GEOMEAN(F188, G188), MAX(F188, G188)))))</f>
        <v>10</v>
      </c>
      <c r="F188" s="89" cm="1">
        <f t="array" ref="F188">IF(Options!$D$18=1, IFERROR(MAX(IF($I$199:$R$199=1,(I188:R188),"")),
     MAX(IF($I$199:$R$199=2,(I188:R188),""))),
IF(Options!$D$19=1, IFERROR(AVERAGE(IF($I$199:$R$199=1,I188:R188,"")),
     AVERAGE(IF($I$199:$R$199=2,(I188:R188),""))),
IF(Options!$D$20=1, IFERROR(IF(OR(IF(ISNUMBER(I188:R188),IF(I$199:R$199 = 1,I188:R188, ""), "")=0), 0, GEOMEAN(IF(ISNUMBER(I188:R188),IF(I$199:R$199 = 1,I188:R188, ""), ""))),
   IF(OR(IF(ISNUMBER(I188:R188),IF(I$199:R$199 = 2,I188:R188, ""), "")=0), 0, GEOMEAN(IF(ISNUMBER(I188:R188),IF(I$199:R$199 = 2,I188:R188, ""), "")))))))</f>
        <v>10</v>
      </c>
      <c r="G188" s="89" cm="1">
        <f t="array" ref="G188">IF(Options!$D$18=1, IFERROR(MAX(IF($I$200:$R$200=1,(I188:R188),"")),
     MAX(IF($I$200:$R$200=2,(I188:R188),""))),
IF(Options!$D$19=1, IFERROR(AVERAGE(IF($I$200:$R$200=1,(I188:R188),"")),
     AVERAGE(IF($I$200:$R$200=2,(I188:R188),""))),
IF(Options!$D$20=1, IFERROR(IF(OR(IF(ISNUMBER(I188:R188),IF(I$200:R$200 = 1,I188:R188, ""), "")=0), 0, GEOMEAN(IF(ISNUMBER(I188:R188),IF(I$200:R$200 = 1,I188:R188, ""), ""))),
   IF(OR(IF(ISNUMBER(I188:R188),IF(I$200:R$200 = 2,I188:R188, ""), "")=0), 0, GEOMEAN(IF(ISNUMBER(I188:R188),IF(I$200:R$200 = 2,I188:R188, ""), "")))))))</f>
        <v>0</v>
      </c>
      <c r="H188" s="142" t="s">
        <v>372</v>
      </c>
      <c r="I188" s="89">
        <v>10</v>
      </c>
      <c r="J188" s="89">
        <v>0</v>
      </c>
      <c r="K188" s="89">
        <v>0</v>
      </c>
      <c r="L188" s="89">
        <v>0</v>
      </c>
      <c r="M188" s="86"/>
      <c r="N188" s="36"/>
      <c r="O188" s="144"/>
      <c r="P188" s="144"/>
      <c r="Q188" s="144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</row>
    <row r="189" spans="1:28" x14ac:dyDescent="0.2">
      <c r="A189" s="85">
        <v>184</v>
      </c>
      <c r="B189" s="85" t="s">
        <v>373</v>
      </c>
      <c r="C189" s="85" t="s">
        <v>374</v>
      </c>
      <c r="D189" s="98" t="str">
        <f t="shared" si="2"/>
        <v/>
      </c>
      <c r="E189" s="89">
        <f>IF(Options!$D$24 = 1, MAX(F189, G189),
IF(Options!$D$25 = 1, AVERAGE(F189,G189),
IF(Options!$D$26 = 1, IFERROR(GEOMEAN(F189, G189), MAX(F189, G189)))))</f>
        <v>0</v>
      </c>
      <c r="F189" s="89" cm="1">
        <f t="array" ref="F189">IF(Options!$D$18=1, IFERROR(MAX(IF($I$199:$R$199=1,(I189:R189),"")),
     MAX(IF($I$199:$R$199=2,(I189:R189),""))),
IF(Options!$D$19=1, IFERROR(AVERAGE(IF($I$199:$R$199=1,I189:R189,"")),
     AVERAGE(IF($I$199:$R$199=2,(I189:R189),""))),
IF(Options!$D$20=1, IFERROR(IF(OR(IF(ISNUMBER(I189:R189),IF(I$199:R$199 = 1,I189:R189, ""), "")=0), 0, GEOMEAN(IF(ISNUMBER(I189:R189),IF(I$199:R$199 = 1,I189:R189, ""), ""))),
   IF(OR(IF(ISNUMBER(I189:R189),IF(I$199:R$199 = 2,I189:R189, ""), "")=0), 0, GEOMEAN(IF(ISNUMBER(I189:R189),IF(I$199:R$199 = 2,I189:R189, ""), "")))))))</f>
        <v>0</v>
      </c>
      <c r="G189" s="89" cm="1">
        <f t="array" ref="G189">IF(Options!$D$18=1, IFERROR(MAX(IF($I$200:$R$200=1,(I189:R189),"")),
     MAX(IF($I$200:$R$200=2,(I189:R189),""))),
IF(Options!$D$19=1, IFERROR(AVERAGE(IF($I$200:$R$200=1,(I189:R189),"")),
     AVERAGE(IF($I$200:$R$200=2,(I189:R189),""))),
IF(Options!$D$20=1, IFERROR(IF(OR(IF(ISNUMBER(I189:R189),IF(I$200:R$200 = 1,I189:R189, ""), "")=0), 0, GEOMEAN(IF(ISNUMBER(I189:R189),IF(I$200:R$200 = 1,I189:R189, ""), ""))),
   IF(OR(IF(ISNUMBER(I189:R189),IF(I$200:R$200 = 2,I189:R189, ""), "")=0), 0, GEOMEAN(IF(ISNUMBER(I189:R189),IF(I$200:R$200 = 2,I189:R189, ""), "")))))))</f>
        <v>0</v>
      </c>
      <c r="H189" s="142" t="s">
        <v>374</v>
      </c>
      <c r="I189" s="89">
        <v>0</v>
      </c>
      <c r="J189" s="89">
        <v>0</v>
      </c>
      <c r="K189" s="89">
        <v>0</v>
      </c>
      <c r="L189" s="89" t="s">
        <v>473</v>
      </c>
      <c r="M189" s="86"/>
      <c r="N189" s="36"/>
      <c r="O189" s="144"/>
      <c r="P189" s="144"/>
      <c r="Q189" s="144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</row>
    <row r="190" spans="1:28" x14ac:dyDescent="0.2">
      <c r="A190" s="85">
        <v>185</v>
      </c>
      <c r="B190" s="85" t="s">
        <v>375</v>
      </c>
      <c r="C190" s="85" t="s">
        <v>376</v>
      </c>
      <c r="D190" s="98" t="str">
        <f t="shared" si="2"/>
        <v/>
      </c>
      <c r="E190" s="89">
        <f>IF(Options!$D$24 = 1, MAX(F190, G190),
IF(Options!$D$25 = 1, AVERAGE(F190,G190),
IF(Options!$D$26 = 1, IFERROR(GEOMEAN(F190, G190), MAX(F190, G190)))))</f>
        <v>0</v>
      </c>
      <c r="F190" s="89" cm="1">
        <f t="array" ref="F190">IF(Options!$D$18=1, IFERROR(MAX(IF($I$199:$R$199=1,(I190:R190),"")),
     MAX(IF($I$199:$R$199=2,(I190:R190),""))),
IF(Options!$D$19=1, IFERROR(AVERAGE(IF($I$199:$R$199=1,I190:R190,"")),
     AVERAGE(IF($I$199:$R$199=2,(I190:R190),""))),
IF(Options!$D$20=1, IFERROR(IF(OR(IF(ISNUMBER(I190:R190),IF(I$199:R$199 = 1,I190:R190, ""), "")=0), 0, GEOMEAN(IF(ISNUMBER(I190:R190),IF(I$199:R$199 = 1,I190:R190, ""), ""))),
   IF(OR(IF(ISNUMBER(I190:R190),IF(I$199:R$199 = 2,I190:R190, ""), "")=0), 0, GEOMEAN(IF(ISNUMBER(I190:R190),IF(I$199:R$199 = 2,I190:R190, ""), "")))))))</f>
        <v>0</v>
      </c>
      <c r="G190" s="89" cm="1">
        <f t="array" ref="G190">IF(Options!$D$18=1, IFERROR(MAX(IF($I$200:$R$200=1,(I190:R190),"")),
     MAX(IF($I$200:$R$200=2,(I190:R190),""))),
IF(Options!$D$19=1, IFERROR(AVERAGE(IF($I$200:$R$200=1,(I190:R190),"")),
     AVERAGE(IF($I$200:$R$200=2,(I190:R190),""))),
IF(Options!$D$20=1, IFERROR(IF(OR(IF(ISNUMBER(I190:R190),IF(I$200:R$200 = 1,I190:R190, ""), "")=0), 0, GEOMEAN(IF(ISNUMBER(I190:R190),IF(I$200:R$200 = 1,I190:R190, ""), ""))),
   IF(OR(IF(ISNUMBER(I190:R190),IF(I$200:R$200 = 2,I190:R190, ""), "")=0), 0, GEOMEAN(IF(ISNUMBER(I190:R190),IF(I$200:R$200 = 2,I190:R190, ""), "")))))))</f>
        <v>0</v>
      </c>
      <c r="H190" s="142" t="s">
        <v>376</v>
      </c>
      <c r="I190" s="89">
        <v>0</v>
      </c>
      <c r="J190" s="89">
        <v>0</v>
      </c>
      <c r="K190" s="89" t="s">
        <v>473</v>
      </c>
      <c r="L190" s="89" t="s">
        <v>473</v>
      </c>
      <c r="M190" s="86"/>
      <c r="N190" s="36"/>
      <c r="O190" s="144"/>
      <c r="P190" s="144"/>
      <c r="Q190" s="144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</row>
    <row r="191" spans="1:28" x14ac:dyDescent="0.2">
      <c r="A191" s="85">
        <v>186</v>
      </c>
      <c r="B191" s="85" t="s">
        <v>377</v>
      </c>
      <c r="C191" s="85" t="s">
        <v>378</v>
      </c>
      <c r="D191" s="98" t="str">
        <f t="shared" si="2"/>
        <v/>
      </c>
      <c r="E191" s="89">
        <f>IF(Options!$D$24 = 1, MAX(F191, G191),
IF(Options!$D$25 = 1, AVERAGE(F191,G191),
IF(Options!$D$26 = 1, IFERROR(GEOMEAN(F191, G191), MAX(F191, G191)))))</f>
        <v>0</v>
      </c>
      <c r="F191" s="89" cm="1">
        <f t="array" ref="F191">IF(Options!$D$18=1, IFERROR(MAX(IF($I$199:$R$199=1,(I191:R191),"")),
     MAX(IF($I$199:$R$199=2,(I191:R191),""))),
IF(Options!$D$19=1, IFERROR(AVERAGE(IF($I$199:$R$199=1,I191:R191,"")),
     AVERAGE(IF($I$199:$R$199=2,(I191:R191),""))),
IF(Options!$D$20=1, IFERROR(IF(OR(IF(ISNUMBER(I191:R191),IF(I$199:R$199 = 1,I191:R191, ""), "")=0), 0, GEOMEAN(IF(ISNUMBER(I191:R191),IF(I$199:R$199 = 1,I191:R191, ""), ""))),
   IF(OR(IF(ISNUMBER(I191:R191),IF(I$199:R$199 = 2,I191:R191, ""), "")=0), 0, GEOMEAN(IF(ISNUMBER(I191:R191),IF(I$199:R$199 = 2,I191:R191, ""), "")))))))</f>
        <v>0</v>
      </c>
      <c r="G191" s="89" cm="1">
        <f t="array" ref="G191">IF(Options!$D$18=1, IFERROR(MAX(IF($I$200:$R$200=1,(I191:R191),"")),
     MAX(IF($I$200:$R$200=2,(I191:R191),""))),
IF(Options!$D$19=1, IFERROR(AVERAGE(IF($I$200:$R$200=1,(I191:R191),"")),
     AVERAGE(IF($I$200:$R$200=2,(I191:R191),""))),
IF(Options!$D$20=1, IFERROR(IF(OR(IF(ISNUMBER(I191:R191),IF(I$200:R$200 = 1,I191:R191, ""), "")=0), 0, GEOMEAN(IF(ISNUMBER(I191:R191),IF(I$200:R$200 = 1,I191:R191, ""), ""))),
   IF(OR(IF(ISNUMBER(I191:R191),IF(I$200:R$200 = 2,I191:R191, ""), "")=0), 0, GEOMEAN(IF(ISNUMBER(I191:R191),IF(I$200:R$200 = 2,I191:R191, ""), "")))))))</f>
        <v>0</v>
      </c>
      <c r="H191" s="142" t="s">
        <v>378</v>
      </c>
      <c r="I191" s="89">
        <v>0</v>
      </c>
      <c r="J191" s="89">
        <v>0</v>
      </c>
      <c r="K191" s="89" t="s">
        <v>473</v>
      </c>
      <c r="L191" s="89" t="s">
        <v>473</v>
      </c>
      <c r="M191" s="86"/>
      <c r="N191" s="36"/>
      <c r="O191" s="144"/>
      <c r="P191" s="144"/>
      <c r="Q191" s="144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</row>
    <row r="192" spans="1:28" x14ac:dyDescent="0.2">
      <c r="A192" s="85">
        <v>187</v>
      </c>
      <c r="B192" s="85" t="s">
        <v>379</v>
      </c>
      <c r="C192" s="85" t="s">
        <v>380</v>
      </c>
      <c r="D192" s="98" t="str">
        <f t="shared" si="2"/>
        <v/>
      </c>
      <c r="E192" s="89">
        <f>IF(Options!$D$24 = 1, MAX(F192, G192),
IF(Options!$D$25 = 1, AVERAGE(F192,G192),
IF(Options!$D$26 = 1, IFERROR(GEOMEAN(F192, G192), MAX(F192, G192)))))</f>
        <v>10</v>
      </c>
      <c r="F192" s="89" cm="1">
        <f t="array" ref="F192">IF(Options!$D$18=1, IFERROR(MAX(IF($I$199:$R$199=1,(I192:R192),"")),
     MAX(IF($I$199:$R$199=2,(I192:R192),""))),
IF(Options!$D$19=1, IFERROR(AVERAGE(IF($I$199:$R$199=1,I192:R192,"")),
     AVERAGE(IF($I$199:$R$199=2,(I192:R192),""))),
IF(Options!$D$20=1, IFERROR(IF(OR(IF(ISNUMBER(I192:R192),IF(I$199:R$199 = 1,I192:R192, ""), "")=0), 0, GEOMEAN(IF(ISNUMBER(I192:R192),IF(I$199:R$199 = 1,I192:R192, ""), ""))),
   IF(OR(IF(ISNUMBER(I192:R192),IF(I$199:R$199 = 2,I192:R192, ""), "")=0), 0, GEOMEAN(IF(ISNUMBER(I192:R192),IF(I$199:R$199 = 2,I192:R192, ""), "")))))))</f>
        <v>10</v>
      </c>
      <c r="G192" s="89" cm="1">
        <f t="array" ref="G192">IF(Options!$D$18=1, IFERROR(MAX(IF($I$200:$R$200=1,(I192:R192),"")),
     MAX(IF($I$200:$R$200=2,(I192:R192),""))),
IF(Options!$D$19=1, IFERROR(AVERAGE(IF($I$200:$R$200=1,(I192:R192),"")),
     AVERAGE(IF($I$200:$R$200=2,(I192:R192),""))),
IF(Options!$D$20=1, IFERROR(IF(OR(IF(ISNUMBER(I192:R192),IF(I$200:R$200 = 1,I192:R192, ""), "")=0), 0, GEOMEAN(IF(ISNUMBER(I192:R192),IF(I$200:R$200 = 1,I192:R192, ""), ""))),
   IF(OR(IF(ISNUMBER(I192:R192),IF(I$200:R$200 = 2,I192:R192, ""), "")=0), 0, GEOMEAN(IF(ISNUMBER(I192:R192),IF(I$200:R$200 = 2,I192:R192, ""), "")))))))</f>
        <v>10</v>
      </c>
      <c r="H192" s="142" t="s">
        <v>380</v>
      </c>
      <c r="I192" s="89">
        <v>10</v>
      </c>
      <c r="J192" s="89">
        <v>0</v>
      </c>
      <c r="K192" s="89">
        <v>10</v>
      </c>
      <c r="L192" s="89">
        <v>0</v>
      </c>
      <c r="M192" s="86"/>
      <c r="N192" s="36"/>
      <c r="O192" s="144"/>
      <c r="P192" s="144"/>
      <c r="Q192" s="144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</row>
    <row r="193" spans="1:28" x14ac:dyDescent="0.2">
      <c r="A193" s="85">
        <v>188</v>
      </c>
      <c r="B193" s="85" t="s">
        <v>381</v>
      </c>
      <c r="C193" s="85" t="s">
        <v>382</v>
      </c>
      <c r="D193" s="98" t="str">
        <f t="shared" si="2"/>
        <v/>
      </c>
      <c r="E193" s="89">
        <f>IF(Options!$D$24 = 1, MAX(F193, G193),
IF(Options!$D$25 = 1, AVERAGE(F193,G193),
IF(Options!$D$26 = 1, IFERROR(GEOMEAN(F193, G193), MAX(F193, G193)))))</f>
        <v>3.2269234971540799</v>
      </c>
      <c r="F193" s="89" cm="1">
        <f t="array" ref="F193">IF(Options!$D$18=1, IFERROR(MAX(IF($I$199:$R$199=1,(I193:R193),"")),
     MAX(IF($I$199:$R$199=2,(I193:R193),""))),
IF(Options!$D$19=1, IFERROR(AVERAGE(IF($I$199:$R$199=1,I193:R193,"")),
     AVERAGE(IF($I$199:$R$199=2,(I193:R193),""))),
IF(Options!$D$20=1, IFERROR(IF(OR(IF(ISNUMBER(I193:R193),IF(I$199:R$199 = 1,I193:R193, ""), "")=0), 0, GEOMEAN(IF(ISNUMBER(I193:R193),IF(I$199:R$199 = 1,I193:R193, ""), ""))),
   IF(OR(IF(ISNUMBER(I193:R193),IF(I$199:R$199 = 2,I193:R193, ""), "")=0), 0, GEOMEAN(IF(ISNUMBER(I193:R193),IF(I$199:R$199 = 2,I193:R193, ""), "")))))))</f>
        <v>0</v>
      </c>
      <c r="G193" s="89" cm="1">
        <f t="array" ref="G193">IF(Options!$D$18=1, IFERROR(MAX(IF($I$200:$R$200=1,(I193:R193),"")),
     MAX(IF($I$200:$R$200=2,(I193:R193),""))),
IF(Options!$D$19=1, IFERROR(AVERAGE(IF($I$200:$R$200=1,(I193:R193),"")),
     AVERAGE(IF($I$200:$R$200=2,(I193:R193),""))),
IF(Options!$D$20=1, IFERROR(IF(OR(IF(ISNUMBER(I193:R193),IF(I$200:R$200 = 1,I193:R193, ""), "")=0), 0, GEOMEAN(IF(ISNUMBER(I193:R193),IF(I$200:R$200 = 1,I193:R193, ""), ""))),
   IF(OR(IF(ISNUMBER(I193:R193),IF(I$200:R$200 = 2,I193:R193, ""), "")=0), 0, GEOMEAN(IF(ISNUMBER(I193:R193),IF(I$200:R$200 = 2,I193:R193, ""), "")))))))</f>
        <v>3.2269234971540799</v>
      </c>
      <c r="H193" s="142" t="s">
        <v>382</v>
      </c>
      <c r="I193" s="89">
        <v>0</v>
      </c>
      <c r="J193" s="89">
        <v>0</v>
      </c>
      <c r="K193" s="89">
        <v>0</v>
      </c>
      <c r="L193" s="89">
        <v>3.2269234971540799</v>
      </c>
      <c r="M193" s="86"/>
      <c r="N193" s="36"/>
      <c r="O193" s="144"/>
      <c r="P193" s="144"/>
      <c r="Q193" s="144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</row>
    <row r="194" spans="1:28" x14ac:dyDescent="0.2">
      <c r="A194" s="85">
        <v>189</v>
      </c>
      <c r="B194" s="85" t="s">
        <v>383</v>
      </c>
      <c r="C194" s="85" t="s">
        <v>384</v>
      </c>
      <c r="D194" s="98" t="str">
        <f t="shared" si="2"/>
        <v/>
      </c>
      <c r="E194" s="89">
        <f>IF(Options!$D$24 = 1, MAX(F194, G194),
IF(Options!$D$25 = 1, AVERAGE(F194,G194),
IF(Options!$D$26 = 1, IFERROR(GEOMEAN(F194, G194), MAX(F194, G194)))))</f>
        <v>0</v>
      </c>
      <c r="F194" s="89" cm="1">
        <f t="array" ref="F194">IF(Options!$D$18=1, IFERROR(MAX(IF($I$199:$R$199=1,(I194:R194),"")),
     MAX(IF($I$199:$R$199=2,(I194:R194),""))),
IF(Options!$D$19=1, IFERROR(AVERAGE(IF($I$199:$R$199=1,I194:R194,"")),
     AVERAGE(IF($I$199:$R$199=2,(I194:R194),""))),
IF(Options!$D$20=1, IFERROR(IF(OR(IF(ISNUMBER(I194:R194),IF(I$199:R$199 = 1,I194:R194, ""), "")=0), 0, GEOMEAN(IF(ISNUMBER(I194:R194),IF(I$199:R$199 = 1,I194:R194, ""), ""))),
   IF(OR(IF(ISNUMBER(I194:R194),IF(I$199:R$199 = 2,I194:R194, ""), "")=0), 0, GEOMEAN(IF(ISNUMBER(I194:R194),IF(I$199:R$199 = 2,I194:R194, ""), "")))))))</f>
        <v>0</v>
      </c>
      <c r="G194" s="89" cm="1">
        <f t="array" ref="G194">IF(Options!$D$18=1, IFERROR(MAX(IF($I$200:$R$200=1,(I194:R194),"")),
     MAX(IF($I$200:$R$200=2,(I194:R194),""))),
IF(Options!$D$19=1, IFERROR(AVERAGE(IF($I$200:$R$200=1,(I194:R194),"")),
     AVERAGE(IF($I$200:$R$200=2,(I194:R194),""))),
IF(Options!$D$20=1, IFERROR(IF(OR(IF(ISNUMBER(I194:R194),IF(I$200:R$200 = 1,I194:R194, ""), "")=0), 0, GEOMEAN(IF(ISNUMBER(I194:R194),IF(I$200:R$200 = 1,I194:R194, ""), ""))),
   IF(OR(IF(ISNUMBER(I194:R194),IF(I$200:R$200 = 2,I194:R194, ""), "")=0), 0, GEOMEAN(IF(ISNUMBER(I194:R194),IF(I$200:R$200 = 2,I194:R194, ""), "")))))))</f>
        <v>0</v>
      </c>
      <c r="H194" s="142" t="s">
        <v>384</v>
      </c>
      <c r="I194" s="89">
        <v>0</v>
      </c>
      <c r="J194" s="89">
        <v>0</v>
      </c>
      <c r="K194" s="89">
        <v>0</v>
      </c>
      <c r="L194" s="89" t="s">
        <v>473</v>
      </c>
      <c r="M194" s="86"/>
      <c r="N194" s="36"/>
      <c r="O194" s="144"/>
      <c r="P194" s="144"/>
      <c r="Q194" s="144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</row>
    <row r="195" spans="1:28" x14ac:dyDescent="0.2">
      <c r="A195" s="85">
        <v>190</v>
      </c>
      <c r="B195" s="85" t="s">
        <v>385</v>
      </c>
      <c r="C195" s="85" t="s">
        <v>386</v>
      </c>
      <c r="D195" s="98" t="str">
        <f t="shared" si="2"/>
        <v/>
      </c>
      <c r="E195" s="89">
        <f>IF(Options!$D$24 = 1, MAX(F195, G195),
IF(Options!$D$25 = 1, AVERAGE(F195,G195),
IF(Options!$D$26 = 1, IFERROR(GEOMEAN(F195, G195), MAX(F195, G195)))))</f>
        <v>10</v>
      </c>
      <c r="F195" s="89" cm="1">
        <f t="array" ref="F195">IF(Options!$D$18=1, IFERROR(MAX(IF($I$199:$R$199=1,(I195:R195),"")),
     MAX(IF($I$199:$R$199=2,(I195:R195),""))),
IF(Options!$D$19=1, IFERROR(AVERAGE(IF($I$199:$R$199=1,I195:R195,"")),
     AVERAGE(IF($I$199:$R$199=2,(I195:R195),""))),
IF(Options!$D$20=1, IFERROR(IF(OR(IF(ISNUMBER(I195:R195),IF(I$199:R$199 = 1,I195:R195, ""), "")=0), 0, GEOMEAN(IF(ISNUMBER(I195:R195),IF(I$199:R$199 = 1,I195:R195, ""), ""))),
   IF(OR(IF(ISNUMBER(I195:R195),IF(I$199:R$199 = 2,I195:R195, ""), "")=0), 0, GEOMEAN(IF(ISNUMBER(I195:R195),IF(I$199:R$199 = 2,I195:R195, ""), "")))))))</f>
        <v>10</v>
      </c>
      <c r="G195" s="89" cm="1">
        <f t="array" ref="G195">IF(Options!$D$18=1, IFERROR(MAX(IF($I$200:$R$200=1,(I195:R195),"")),
     MAX(IF($I$200:$R$200=2,(I195:R195),""))),
IF(Options!$D$19=1, IFERROR(AVERAGE(IF($I$200:$R$200=1,(I195:R195),"")),
     AVERAGE(IF($I$200:$R$200=2,(I195:R195),""))),
IF(Options!$D$20=1, IFERROR(IF(OR(IF(ISNUMBER(I195:R195),IF(I$200:R$200 = 1,I195:R195, ""), "")=0), 0, GEOMEAN(IF(ISNUMBER(I195:R195),IF(I$200:R$200 = 1,I195:R195, ""), ""))),
   IF(OR(IF(ISNUMBER(I195:R195),IF(I$200:R$200 = 2,I195:R195, ""), "")=0), 0, GEOMEAN(IF(ISNUMBER(I195:R195),IF(I$200:R$200 = 2,I195:R195, ""), "")))))))</f>
        <v>10</v>
      </c>
      <c r="H195" s="142" t="s">
        <v>386</v>
      </c>
      <c r="I195" s="89">
        <v>10</v>
      </c>
      <c r="J195" s="89">
        <v>0</v>
      </c>
      <c r="K195" s="89">
        <v>10</v>
      </c>
      <c r="L195" s="89">
        <v>0</v>
      </c>
      <c r="M195" s="86"/>
      <c r="N195" s="36"/>
      <c r="O195" s="144"/>
      <c r="P195" s="144"/>
      <c r="Q195" s="144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</row>
    <row r="196" spans="1:28" x14ac:dyDescent="0.2">
      <c r="A196" s="85"/>
      <c r="B196" s="85"/>
      <c r="C196" s="85"/>
      <c r="D196" s="86"/>
      <c r="E196" s="89"/>
      <c r="F196" s="89"/>
      <c r="G196" s="89"/>
      <c r="H196" s="142"/>
      <c r="I196" s="89"/>
      <c r="J196" s="89"/>
      <c r="K196" s="89"/>
      <c r="L196" s="89"/>
      <c r="M196" s="86"/>
      <c r="N196" s="86"/>
      <c r="O196" s="144"/>
      <c r="P196" s="144"/>
      <c r="Q196" s="144"/>
      <c r="R196" s="144"/>
      <c r="S196" s="144"/>
      <c r="T196" s="36"/>
      <c r="U196" s="36"/>
      <c r="V196" s="36"/>
      <c r="W196" s="36"/>
      <c r="X196" s="36"/>
      <c r="Y196" s="36"/>
      <c r="Z196" s="36"/>
      <c r="AA196" s="36"/>
      <c r="AB196" s="36"/>
    </row>
    <row r="197" spans="1:28" x14ac:dyDescent="0.2">
      <c r="A197" s="85"/>
      <c r="B197" s="85"/>
      <c r="C197" s="85"/>
      <c r="D197" s="86"/>
      <c r="E197" s="89"/>
      <c r="F197" s="89"/>
      <c r="G197" s="89"/>
      <c r="H197" s="142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x14ac:dyDescent="0.2">
      <c r="A198" s="85"/>
      <c r="B198" s="85"/>
      <c r="C198" s="85"/>
      <c r="D198" s="86"/>
      <c r="E198" s="89"/>
      <c r="F198" s="89"/>
      <c r="G198" s="89"/>
      <c r="H198" s="142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x14ac:dyDescent="0.2">
      <c r="A199" s="85"/>
      <c r="B199" s="85"/>
      <c r="C199" s="85"/>
      <c r="D199" s="86"/>
      <c r="E199" s="89"/>
      <c r="F199" s="89"/>
      <c r="G199" s="89" t="s">
        <v>521</v>
      </c>
      <c r="H199" s="142"/>
      <c r="I199" s="143">
        <f>IFERROR(INDEX('Data Dictionary'!$H$8:$H$45,MATCH(I5,'Data Dictionary'!$J$8:$J$45,0)),"")</f>
        <v>1</v>
      </c>
      <c r="J199" s="143">
        <f>IFERROR(INDEX('Data Dictionary'!$H$8:$H$45,MATCH(J5,'Data Dictionary'!$J$8:$J$45,0)),"")</f>
        <v>0</v>
      </c>
      <c r="K199" s="143">
        <f>IFERROR(INDEX('Data Dictionary'!$H$8:$H$45,MATCH(K5,'Data Dictionary'!$J$8:$J$45,0)),"")</f>
        <v>0</v>
      </c>
      <c r="L199" s="143">
        <f>IFERROR(INDEX('Data Dictionary'!$H$8:$H$45,MATCH(L5,'Data Dictionary'!$J$8:$J$45,0)),"")</f>
        <v>0</v>
      </c>
      <c r="M199" s="143"/>
      <c r="N199" s="143"/>
      <c r="O199" s="143" t="str">
        <f>IFERROR(INDEX('Data Dictionary'!$H$8:$H$45,MATCH(O5,'Data Dictionary'!$J$8:$J$45,0)),"")</f>
        <v/>
      </c>
      <c r="P199" s="143" t="str">
        <f>IFERROR(INDEX('Data Dictionary'!$H$8:$H$39,MATCH(P5,'Data Dictionary'!$J$8:$J$39,0)),"")</f>
        <v/>
      </c>
      <c r="Q199" s="143" t="str">
        <f>IFERROR(INDEX('Data Dictionary'!$H$8:$H$39,MATCH(Q5,'Data Dictionary'!$J$8:$J$39,0)),"")</f>
        <v/>
      </c>
      <c r="R199" s="143" t="str">
        <f>IFERROR(INDEX('Data Dictionary'!$H$8:$H$39,MATCH(R5,'Data Dictionary'!$J$8:$J$39,0)),"")</f>
        <v/>
      </c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x14ac:dyDescent="0.2">
      <c r="A200" s="85"/>
      <c r="B200" s="85"/>
      <c r="C200" s="85"/>
      <c r="D200" s="86"/>
      <c r="E200" s="89"/>
      <c r="F200" s="89"/>
      <c r="G200" s="89" t="s">
        <v>520</v>
      </c>
      <c r="H200" s="142"/>
      <c r="I200" s="143">
        <v>0</v>
      </c>
      <c r="J200" s="242">
        <v>1</v>
      </c>
      <c r="K200" s="242">
        <v>1</v>
      </c>
      <c r="L200" s="242">
        <v>1</v>
      </c>
      <c r="M200" s="143"/>
      <c r="N200" s="143"/>
      <c r="O200" s="143" t="str">
        <f>IFERROR(INDEX('Data Dictionary'!$I$8:$I$45,MATCH(O5,'Data Dictionary'!$J$8:$J$45,0)),"")</f>
        <v/>
      </c>
      <c r="P200" s="143" t="str">
        <f>IFERROR(INDEX('Data Dictionary'!$I$8:$I$39,MATCH(P5,'Data Dictionary'!$J$8:$J$39,0)),"")</f>
        <v/>
      </c>
      <c r="Q200" s="143" t="str">
        <f>IFERROR(INDEX('Data Dictionary'!$I$8:$I$39,MATCH(Q5,'Data Dictionary'!$J$8:$J$39,0)),"")</f>
        <v/>
      </c>
      <c r="R200" s="143" t="str">
        <f>IFERROR(INDEX('Data Dictionary'!$I$8:$I$39,MATCH(R5,'Data Dictionary'!$J$8:$J$39,0)),"")</f>
        <v/>
      </c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x14ac:dyDescent="0.2">
      <c r="A201" s="85"/>
      <c r="B201" s="85"/>
      <c r="C201" s="85"/>
      <c r="D201" s="86"/>
      <c r="E201" s="89"/>
      <c r="F201" s="89"/>
      <c r="G201" s="89"/>
      <c r="H201" s="142"/>
      <c r="I201" s="143"/>
      <c r="J201" s="242"/>
      <c r="K201" s="242"/>
      <c r="L201" s="242"/>
      <c r="M201" s="89"/>
      <c r="N201" s="89"/>
      <c r="O201" s="89"/>
      <c r="P201" s="89"/>
      <c r="Q201" s="89"/>
      <c r="R201" s="89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x14ac:dyDescent="0.2">
      <c r="A202" s="85"/>
      <c r="B202" s="85"/>
      <c r="C202" s="85"/>
      <c r="D202" s="86"/>
      <c r="E202" s="89"/>
      <c r="F202" s="89"/>
      <c r="G202" s="89"/>
      <c r="H202" s="142"/>
      <c r="I202" s="89"/>
      <c r="J202" s="143" t="str">
        <f>IFERROR(INDEX('Data Dictionary'!$I$8:$I$45,MATCH(J7,'Data Dictionary'!$J$8:$J$45,0)),"")</f>
        <v/>
      </c>
      <c r="K202" s="89"/>
      <c r="L202" s="89"/>
      <c r="M202" s="89"/>
      <c r="N202" s="89"/>
      <c r="O202" s="89"/>
      <c r="P202" s="89"/>
      <c r="Q202" s="89"/>
      <c r="R202" s="89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x14ac:dyDescent="0.2">
      <c r="A203" s="85"/>
      <c r="B203" s="85"/>
      <c r="C203" s="85"/>
      <c r="D203" s="86"/>
      <c r="E203" s="89"/>
      <c r="F203" s="89"/>
      <c r="G203" s="89" t="str" cm="1">
        <f t="array" ref="G203:P203">(IF($I$200:$R$200=2,(#REF!),""))</f>
        <v/>
      </c>
      <c r="H203" s="142" t="str">
        <v/>
      </c>
      <c r="I203" s="89" t="str">
        <v/>
      </c>
      <c r="J203" s="89" t="str">
        <v/>
      </c>
      <c r="K203" s="89" t="str">
        <v/>
      </c>
      <c r="L203" s="89" t="str">
        <v/>
      </c>
      <c r="M203" s="89" t="str">
        <v/>
      </c>
      <c r="N203" s="89" t="str">
        <v/>
      </c>
      <c r="O203" s="89" t="str">
        <v/>
      </c>
      <c r="P203" s="89" t="str">
        <v/>
      </c>
      <c r="Q203" s="89"/>
      <c r="R203" s="89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</sheetData>
  <mergeCells count="1">
    <mergeCell ref="I2:L2"/>
  </mergeCells>
  <conditionalFormatting sqref="E1:E3 E6:E195">
    <cfRule type="expression" dxfId="155" priority="35" stopIfTrue="1">
      <formula>E1=""</formula>
    </cfRule>
    <cfRule type="cellIs" dxfId="154" priority="38" stopIfTrue="1" operator="greaterThanOrEqual">
      <formula>0</formula>
    </cfRule>
  </conditionalFormatting>
  <conditionalFormatting sqref="F1:F3">
    <cfRule type="expression" dxfId="153" priority="31" stopIfTrue="1">
      <formula>F1=""</formula>
    </cfRule>
    <cfRule type="cellIs" dxfId="152" priority="43" operator="between">
      <formula>0</formula>
      <formula>6.999</formula>
    </cfRule>
    <cfRule type="cellIs" dxfId="151" priority="44" operator="between">
      <formula>7</formula>
      <formula>9.99</formula>
    </cfRule>
    <cfRule type="expression" dxfId="150" priority="45">
      <formula>F1=10</formula>
    </cfRule>
  </conditionalFormatting>
  <conditionalFormatting sqref="G1:G3">
    <cfRule type="expression" dxfId="149" priority="27">
      <formula>G1=""</formula>
    </cfRule>
    <cfRule type="cellIs" dxfId="148" priority="28" operator="between">
      <formula>0</formula>
      <formula>6.999</formula>
    </cfRule>
    <cfRule type="cellIs" dxfId="147" priority="29" operator="between">
      <formula>7</formula>
      <formula>9.99</formula>
    </cfRule>
    <cfRule type="expression" dxfId="146" priority="30">
      <formula>G1=10</formula>
    </cfRule>
    <cfRule type="expression" dxfId="145" priority="39">
      <formula>G1=""</formula>
    </cfRule>
    <cfRule type="cellIs" dxfId="144" priority="40" operator="between">
      <formula>0</formula>
      <formula>6.999</formula>
    </cfRule>
    <cfRule type="cellIs" dxfId="143" priority="41" operator="between">
      <formula>7</formula>
      <formula>9.99</formula>
    </cfRule>
    <cfRule type="expression" dxfId="142" priority="42">
      <formula>G1=10</formula>
    </cfRule>
  </conditionalFormatting>
  <conditionalFormatting sqref="G6:G195">
    <cfRule type="expression" dxfId="141" priority="1">
      <formula>G6=""</formula>
    </cfRule>
    <cfRule type="cellIs" dxfId="140" priority="4" stopIfTrue="1" operator="greaterThanOrEqual">
      <formula>0</formula>
    </cfRule>
  </conditionalFormatting>
  <conditionalFormatting sqref="F6:F195">
    <cfRule type="expression" dxfId="139" priority="5" stopIfTrue="1">
      <formula>F6=""</formula>
    </cfRule>
    <cfRule type="cellIs" dxfId="138" priority="6" operator="between">
      <formula>0</formula>
      <formula>6.999</formula>
    </cfRule>
    <cfRule type="cellIs" dxfId="137" priority="7" operator="between">
      <formula>7</formula>
      <formula>9.99</formula>
    </cfRule>
    <cfRule type="expression" dxfId="136" priority="8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6" stopIfTrue="1" operator="greaterThanOrEqual" id="{1D1FE6F4-C6B3-E74B-B4C3-251922944311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37" stopIfTrue="1" operator="greaterThanOrEqual" id="{8168B1E5-AA0F-7A4C-A86F-CE90EF60958C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 E6:E195</xm:sqref>
        </x14:conditionalFormatting>
        <x14:conditionalFormatting xmlns:xm="http://schemas.microsoft.com/office/excel/2006/main">
          <x14:cfRule type="cellIs" priority="141" stopIfTrue="1" operator="greaterThanOrEqual" id="{A0E50781-B046-0341-9ECB-F043CBBFD5CC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42" stopIfTrue="1" operator="greaterThanOrEqual" id="{BBA9B5A8-FB1D-C146-880D-134EF84518BA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43" stopIfTrue="1" operator="between" id="{BBE21B21-515B-8F45-9BBE-988690815EA9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</xm:sqref>
        </x14:conditionalFormatting>
        <x14:conditionalFormatting xmlns:xm="http://schemas.microsoft.com/office/excel/2006/main">
          <x14:cfRule type="cellIs" priority="2" stopIfTrue="1" operator="greaterThanOrEqual" id="{93D22B1D-758F-7D43-AE93-4D21BCF5E137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A14D85BB-9E34-DB40-ACED-8B47B4E2F863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9" stopIfTrue="1" operator="greaterThanOrEqual" id="{85378C35-5D99-B842-8226-5A78397E5632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0" stopIfTrue="1" operator="greaterThanOrEqual" id="{912BD14E-8FAC-6446-BDEB-E26658A46FE7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1" stopIfTrue="1" operator="between" id="{8CCECBDC-4BD6-0449-A531-124D3AA159DE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F6:F195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A8196-EEF8-F848-943B-DA8EC7BC36FA}">
  <dimension ref="A1:AA203"/>
  <sheetViews>
    <sheetView zoomScale="82" workbookViewId="0">
      <selection activeCell="F6" sqref="F6:G195"/>
    </sheetView>
  </sheetViews>
  <sheetFormatPr baseColWidth="10" defaultColWidth="8.7109375" defaultRowHeight="16" x14ac:dyDescent="0.2"/>
  <cols>
    <col min="1" max="1" width="5.28515625" style="87" customWidth="1"/>
    <col min="2" max="2" width="22.7109375" style="87" customWidth="1"/>
    <col min="3" max="3" width="8.7109375" style="87"/>
    <col min="4" max="4" width="3.7109375" style="87" customWidth="1"/>
    <col min="5" max="7" width="9.7109375" style="91" customWidth="1"/>
    <col min="8" max="8" width="6.140625" style="166" bestFit="1" customWidth="1"/>
    <col min="9" max="18" width="9.7109375" style="91" customWidth="1"/>
    <col min="19" max="16384" width="8.7109375" style="87"/>
  </cols>
  <sheetData>
    <row r="1" spans="1:27" x14ac:dyDescent="0.2">
      <c r="A1" s="85"/>
      <c r="B1" s="150"/>
      <c r="C1" s="150"/>
      <c r="D1" s="151"/>
      <c r="E1" s="141"/>
      <c r="F1" s="141"/>
      <c r="G1" s="141"/>
      <c r="H1" s="163"/>
      <c r="I1" s="153"/>
      <c r="J1" s="154"/>
      <c r="K1" s="154"/>
      <c r="L1" s="154"/>
      <c r="M1" s="154"/>
      <c r="N1" s="154"/>
      <c r="O1" s="154"/>
      <c r="P1" s="154"/>
      <c r="Q1" s="154"/>
      <c r="R1" s="200"/>
      <c r="S1" s="86"/>
      <c r="T1" s="86"/>
      <c r="U1" s="86"/>
      <c r="V1" s="86"/>
      <c r="W1" s="86"/>
      <c r="X1" s="86"/>
      <c r="Y1" s="86"/>
      <c r="Z1" s="86"/>
      <c r="AA1" s="86"/>
    </row>
    <row r="2" spans="1:27" x14ac:dyDescent="0.2">
      <c r="A2" s="147"/>
      <c r="B2" s="179" t="s">
        <v>540</v>
      </c>
      <c r="C2" s="155"/>
      <c r="D2" s="156"/>
      <c r="E2" s="157"/>
      <c r="F2" s="157"/>
      <c r="G2" s="157"/>
      <c r="H2" s="164"/>
      <c r="I2" s="270" t="s">
        <v>523</v>
      </c>
      <c r="J2" s="270"/>
      <c r="K2" s="159"/>
      <c r="L2" s="159"/>
      <c r="M2" s="159"/>
      <c r="N2" s="159"/>
      <c r="O2" s="159"/>
      <c r="P2" s="159"/>
      <c r="Q2" s="159"/>
      <c r="R2" s="186"/>
      <c r="S2" s="148"/>
      <c r="T2" s="148"/>
      <c r="U2" s="148"/>
      <c r="V2" s="148"/>
      <c r="W2" s="148"/>
      <c r="X2" s="148"/>
      <c r="Y2" s="148"/>
      <c r="Z2" s="148"/>
      <c r="AA2" s="148"/>
    </row>
    <row r="3" spans="1:27" ht="28" x14ac:dyDescent="0.2">
      <c r="A3" s="147"/>
      <c r="B3" s="8" t="s">
        <v>391</v>
      </c>
      <c r="C3" s="155"/>
      <c r="D3" s="156"/>
      <c r="E3" s="157"/>
      <c r="F3" s="157"/>
      <c r="G3" s="157"/>
      <c r="H3" s="164"/>
      <c r="I3" s="159"/>
      <c r="J3" s="159"/>
      <c r="K3" s="159"/>
      <c r="L3" s="159"/>
      <c r="M3" s="159"/>
      <c r="N3" s="159"/>
      <c r="O3" s="159"/>
      <c r="P3" s="159"/>
      <c r="Q3" s="159"/>
      <c r="R3" s="154"/>
      <c r="S3" s="160"/>
      <c r="T3" s="160"/>
      <c r="U3" s="160"/>
      <c r="V3" s="160"/>
      <c r="W3" s="160"/>
      <c r="X3" s="160"/>
      <c r="Y3" s="160"/>
      <c r="Z3" s="160"/>
      <c r="AA3" s="160"/>
    </row>
    <row r="4" spans="1:27" ht="29" x14ac:dyDescent="0.2">
      <c r="A4" s="88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587</v>
      </c>
      <c r="H4" s="165"/>
      <c r="I4" s="90" t="str">
        <f>IFERROR(INDEX('Data Dictionary'!$D$8:$D$39,MATCH(I5,'Data Dictionary'!$J$8:$J$39,0)),"")</f>
        <v>Operational Risk Score</v>
      </c>
      <c r="J4" s="95" t="str">
        <f>IFERROR(INDEX('Data Dictionary'!$D$8:$D$39,MATCH(J5,'Data Dictionary'!$J$8:$J$39,0)),"")</f>
        <v>Operational Risk Score</v>
      </c>
      <c r="K4" s="188"/>
      <c r="L4" s="188"/>
      <c r="M4" s="188"/>
      <c r="N4" s="189"/>
      <c r="O4" s="189"/>
      <c r="P4" s="189"/>
      <c r="Q4" s="189"/>
      <c r="R4" s="189"/>
      <c r="S4" s="36"/>
      <c r="T4" s="36"/>
      <c r="U4" s="36"/>
      <c r="V4" s="36"/>
      <c r="W4" s="36"/>
      <c r="X4" s="36"/>
      <c r="Y4" s="36"/>
      <c r="Z4" s="36"/>
      <c r="AA4" s="36"/>
    </row>
    <row r="5" spans="1:27" s="94" customFormat="1" ht="43" x14ac:dyDescent="0.2">
      <c r="A5" s="92"/>
      <c r="B5" s="92"/>
      <c r="C5" s="92"/>
      <c r="D5" s="100"/>
      <c r="E5" s="93"/>
      <c r="F5" s="93"/>
      <c r="G5" s="93"/>
      <c r="H5" s="165" t="s">
        <v>2</v>
      </c>
      <c r="I5" s="93" t="s">
        <v>439</v>
      </c>
      <c r="J5" s="93" t="s">
        <v>417</v>
      </c>
      <c r="K5" s="191"/>
      <c r="L5" s="191"/>
      <c r="M5" s="191"/>
      <c r="N5" s="192"/>
      <c r="O5" s="192"/>
      <c r="P5" s="192"/>
      <c r="Q5" s="192"/>
      <c r="R5" s="192"/>
      <c r="S5" s="161"/>
      <c r="T5" s="161"/>
      <c r="U5" s="161"/>
      <c r="V5" s="161"/>
      <c r="W5" s="161"/>
      <c r="X5" s="161"/>
      <c r="Y5" s="161"/>
      <c r="Z5" s="161"/>
      <c r="AA5" s="161"/>
    </row>
    <row r="6" spans="1:27" x14ac:dyDescent="0.2">
      <c r="A6" s="85">
        <v>1</v>
      </c>
      <c r="B6" s="85" t="s">
        <v>7</v>
      </c>
      <c r="C6" s="85" t="s">
        <v>8</v>
      </c>
      <c r="D6" s="98" t="str">
        <f>IF(H6 &lt;&gt; C6, "Countries don't match", "")</f>
        <v/>
      </c>
      <c r="E6" s="89">
        <f>IF(Options!$D$24 = 1, MAX(F6, G6),
IF(Options!$D$25 = 1, AVERAGE(F6,G6),
IF(Options!$D$26 = 1, IFERROR(GEOMEAN(F6, G6), MAX(F6, G6)))))</f>
        <v>5.819408445077431</v>
      </c>
      <c r="F6" s="89" cm="1">
        <f t="array" ref="F6">IF(Options!$D$18=1, IFERROR(MAX(IF($I$199:$R$199=1,(I6:R6),"")),
     MAX(IF($I$199:$R$199=2,(I6:R6),""))),
IF(Options!$D$19=1, IFERROR(AVERAGE(IF($I$199:$R$199=1,I6:R6,"")),
     AVERAGE(IF($I$199:$R$199=2,(I6:R6),""))),
IF(Options!$D$20=1, IFERROR(IF(OR(IF(ISNUMBER(I6:R6),IF(I$199:R$199 = 1,I6:R6, ""), "")=0), 0, GEOMEAN(IF(ISNUMBER(I6:R6),IF(I$199:R$199 = 1,I6:R6, ""), ""))),
   IF(OR(IF(ISNUMBER(I6:R6),IF(I$199:R$199 = 2,I6:R6, ""), "")=0), 0, GEOMEAN(IF(ISNUMBER(I6:R6),IF(I$199:R$199 = 2,I6:R6, ""), "")))))))</f>
        <v>9.9338842975206596</v>
      </c>
      <c r="G6" s="89" cm="1">
        <f t="array" ref="G6">IF(Options!$D$18=1, IFERROR(MAX(IF($I$200:$R$200=1,(I6:R6),"")),
     MAX(IF($I$200:$R$200=2,(I6:R6),""))),
IF(Options!$D$19=1, IFERROR(AVERAGE(IF($I$200:$R$200=1,(I6:R6),"")),
     AVERAGE(IF($I$200:$R$200=2,(I6:R6),""))),
IF(Options!$D$20=1, IFERROR(IF(OR(IF(ISNUMBER(I6:R6),IF(I$200:R$200 = 1,I6:R6, ""), "")=0), 0, GEOMEAN(IF(ISNUMBER(I6:R6),IF(I$200:R$200 = 1,I6:R6, ""), ""))),
   IF(OR(IF(ISNUMBER(I6:R6),IF(I$200:R$200 = 2,I6:R6, ""), "")=0), 0, GEOMEAN(IF(ISNUMBER(I6:R6),IF(I$200:R$200 = 2,I6:R6, ""), "")))))))</f>
        <v>3.4090909090908998</v>
      </c>
      <c r="H6" s="142" t="s">
        <v>8</v>
      </c>
      <c r="I6" s="89">
        <v>3.4090909090908998</v>
      </c>
      <c r="J6" s="184">
        <v>9.9338842975206596</v>
      </c>
      <c r="K6" s="186"/>
      <c r="L6" s="186"/>
      <c r="M6" s="186"/>
      <c r="N6" s="154"/>
      <c r="O6" s="154"/>
      <c r="P6" s="154"/>
      <c r="Q6" s="153"/>
      <c r="R6" s="153"/>
      <c r="S6" s="36"/>
      <c r="T6" s="36"/>
      <c r="U6" s="36"/>
      <c r="V6" s="36"/>
      <c r="W6" s="36"/>
      <c r="X6" s="36"/>
      <c r="Y6" s="36"/>
      <c r="Z6" s="36"/>
      <c r="AA6" s="36"/>
    </row>
    <row r="7" spans="1:27" x14ac:dyDescent="0.2">
      <c r="A7" s="85">
        <v>2</v>
      </c>
      <c r="B7" s="85" t="s">
        <v>9</v>
      </c>
      <c r="C7" s="85" t="s">
        <v>10</v>
      </c>
      <c r="D7" s="98" t="str">
        <f t="shared" ref="D7:D70" si="0">IF(H7 &lt;&gt; C7, "Countries don't match", "")</f>
        <v/>
      </c>
      <c r="E7" s="89">
        <f>IF(Options!$D$24 = 1, MAX(F7, G7),
IF(Options!$D$25 = 1, AVERAGE(F7,G7),
IF(Options!$D$26 = 1, IFERROR(GEOMEAN(F7, G7), MAX(F7, G7)))))</f>
        <v>6.6057825907581647</v>
      </c>
      <c r="F7" s="89" cm="1">
        <f t="array" ref="F7">IF(Options!$D$18=1, IFERROR(MAX(IF($I$199:$R$199=1,(I7:R7),"")),
     MAX(IF($I$199:$R$199=2,(I7:R7),""))),
IF(Options!$D$19=1, IFERROR(AVERAGE(IF($I$199:$R$199=1,I7:R7,"")),
     AVERAGE(IF($I$199:$R$199=2,(I7:R7),""))),
IF(Options!$D$20=1, IFERROR(IF(OR(IF(ISNUMBER(I7:R7),IF(I$199:R$199 = 1,I7:R7, ""), "")=0), 0, GEOMEAN(IF(ISNUMBER(I7:R7),IF(I$199:R$199 = 1,I7:R7, ""), ""))),
   IF(OR(IF(ISNUMBER(I7:R7),IF(I$199:R$199 = 2,I7:R7, ""), "")=0), 0, GEOMEAN(IF(ISNUMBER(I7:R7),IF(I$199:R$199 = 2,I7:R7, ""), "")))))))</f>
        <v>8.7272727272727302</v>
      </c>
      <c r="G7" s="89" cm="1">
        <f t="array" ref="G7">IF(Options!$D$18=1, IFERROR(MAX(IF($I$200:$R$200=1,(I7:R7),"")),
     MAX(IF($I$200:$R$200=2,(I7:R7),""))),
IF(Options!$D$19=1, IFERROR(AVERAGE(IF($I$200:$R$200=1,(I7:R7),"")),
     AVERAGE(IF($I$200:$R$200=2,(I7:R7),""))),
IF(Options!$D$20=1, IFERROR(IF(OR(IF(ISNUMBER(I7:R7),IF(I$200:R$200 = 1,I7:R7, ""), "")=0), 0, GEOMEAN(IF(ISNUMBER(I7:R7),IF(I$200:R$200 = 1,I7:R7, ""), ""))),
   IF(OR(IF(ISNUMBER(I7:R7),IF(I$200:R$200 = 2,I7:R7, ""), "")=0), 0, GEOMEAN(IF(ISNUMBER(I7:R7),IF(I$200:R$200 = 2,I7:R7, ""), "")))))))</f>
        <v>5</v>
      </c>
      <c r="H7" s="142" t="s">
        <v>10</v>
      </c>
      <c r="I7" s="89">
        <v>5</v>
      </c>
      <c r="J7" s="184">
        <v>8.7272727272727302</v>
      </c>
      <c r="K7" s="186"/>
      <c r="L7" s="186"/>
      <c r="M7" s="186"/>
      <c r="N7" s="154"/>
      <c r="O7" s="154"/>
      <c r="P7" s="154"/>
      <c r="Q7" s="153"/>
      <c r="R7" s="153"/>
      <c r="S7" s="36"/>
      <c r="T7" s="36"/>
      <c r="U7" s="36"/>
      <c r="V7" s="36"/>
      <c r="W7" s="36"/>
      <c r="X7" s="36"/>
      <c r="Y7" s="36"/>
      <c r="Z7" s="36"/>
      <c r="AA7" s="36"/>
    </row>
    <row r="8" spans="1:27" x14ac:dyDescent="0.2">
      <c r="A8" s="85">
        <v>3</v>
      </c>
      <c r="B8" s="85" t="s">
        <v>11</v>
      </c>
      <c r="C8" s="85" t="s">
        <v>12</v>
      </c>
      <c r="D8" s="98" t="str">
        <f t="shared" si="0"/>
        <v/>
      </c>
      <c r="E8" s="89">
        <f>IF(Options!$D$24 = 1, MAX(F8, G8),
IF(Options!$D$25 = 1, AVERAGE(F8,G8),
IF(Options!$D$26 = 1, IFERROR(GEOMEAN(F8, G8), MAX(F8, G8)))))</f>
        <v>3.988620176087327</v>
      </c>
      <c r="F8" s="89" cm="1">
        <f t="array" ref="F8">IF(Options!$D$18=1, IFERROR(MAX(IF($I$199:$R$199=1,(I8:R8),"")),
     MAX(IF($I$199:$R$199=2,(I8:R8),""))),
IF(Options!$D$19=1, IFERROR(AVERAGE(IF($I$199:$R$199=1,I8:R8,"")),
     AVERAGE(IF($I$199:$R$199=2,(I8:R8),""))),
IF(Options!$D$20=1, IFERROR(IF(OR(IF(ISNUMBER(I8:R8),IF(I$199:R$199 = 1,I8:R8, ""), "")=0), 0, GEOMEAN(IF(ISNUMBER(I8:R8),IF(I$199:R$199 = 1,I8:R8, ""), ""))),
   IF(OR(IF(ISNUMBER(I8:R8),IF(I$199:R$199 = 2,I8:R8, ""), "")=0), 0, GEOMEAN(IF(ISNUMBER(I8:R8),IF(I$199:R$199 = 2,I8:R8, ""), "")))))))</f>
        <v>6.3636363636363598</v>
      </c>
      <c r="G8" s="89" cm="1">
        <f t="array" ref="G8">IF(Options!$D$18=1, IFERROR(MAX(IF($I$200:$R$200=1,(I8:R8),"")),
     MAX(IF($I$200:$R$200=2,(I8:R8),""))),
IF(Options!$D$19=1, IFERROR(AVERAGE(IF($I$200:$R$200=1,(I8:R8),"")),
     AVERAGE(IF($I$200:$R$200=2,(I8:R8),""))),
IF(Options!$D$20=1, IFERROR(IF(OR(IF(ISNUMBER(I8:R8),IF(I$200:R$200 = 1,I8:R8, ""), "")=0), 0, GEOMEAN(IF(ISNUMBER(I8:R8),IF(I$200:R$200 = 1,I8:R8, ""), ""))),
   IF(OR(IF(ISNUMBER(I8:R8),IF(I$200:R$200 = 2,I8:R8, ""), "")=0), 0, GEOMEAN(IF(ISNUMBER(I8:R8),IF(I$200:R$200 = 2,I8:R8, ""), "")))))))</f>
        <v>2.5</v>
      </c>
      <c r="H8" s="142" t="s">
        <v>12</v>
      </c>
      <c r="I8" s="89">
        <v>2.5</v>
      </c>
      <c r="J8" s="184">
        <v>6.3636363636363598</v>
      </c>
      <c r="K8" s="186"/>
      <c r="L8" s="186"/>
      <c r="M8" s="186"/>
      <c r="N8" s="154"/>
      <c r="O8" s="154"/>
      <c r="P8" s="154"/>
      <c r="Q8" s="153"/>
      <c r="R8" s="153"/>
      <c r="S8" s="36"/>
      <c r="T8" s="36"/>
      <c r="U8" s="36"/>
      <c r="V8" s="36"/>
      <c r="W8" s="36"/>
      <c r="X8" s="36"/>
      <c r="Y8" s="36"/>
      <c r="Z8" s="36"/>
      <c r="AA8" s="36"/>
    </row>
    <row r="9" spans="1:27" x14ac:dyDescent="0.2">
      <c r="A9" s="85">
        <v>4</v>
      </c>
      <c r="B9" s="85" t="s">
        <v>13</v>
      </c>
      <c r="C9" s="85" t="s">
        <v>14</v>
      </c>
      <c r="D9" s="98" t="str">
        <f t="shared" si="0"/>
        <v/>
      </c>
      <c r="E9" s="89">
        <f>IF(Options!$D$24 = 1, MAX(F9, G9),
IF(Options!$D$25 = 1, AVERAGE(F9,G9),
IF(Options!$D$26 = 1, IFERROR(GEOMEAN(F9, G9), MAX(F9, G9)))))</f>
        <v>4.0451991747794507</v>
      </c>
      <c r="F9" s="89" cm="1">
        <f t="array" ref="F9">IF(Options!$D$18=1, IFERROR(MAX(IF($I$199:$R$199=1,(I9:R9),"")),
     MAX(IF($I$199:$R$199=2,(I9:R9),""))),
IF(Options!$D$19=1, IFERROR(AVERAGE(IF($I$199:$R$199=1,I9:R9,"")),
     AVERAGE(IF($I$199:$R$199=2,(I9:R9),""))),
IF(Options!$D$20=1, IFERROR(IF(OR(IF(ISNUMBER(I9:R9),IF(I$199:R$199 = 1,I9:R9, ""), "")=0), 0, GEOMEAN(IF(ISNUMBER(I9:R9),IF(I$199:R$199 = 1,I9:R9, ""), ""))),
   IF(OR(IF(ISNUMBER(I9:R9),IF(I$199:R$199 = 2,I9:R9, ""), "")=0), 0, GEOMEAN(IF(ISNUMBER(I9:R9),IF(I$199:R$199 = 2,I9:R9, ""), "")))))))</f>
        <v>3.2727272727272698</v>
      </c>
      <c r="G9" s="89" cm="1">
        <f t="array" ref="G9">IF(Options!$D$18=1, IFERROR(MAX(IF($I$200:$R$200=1,(I9:R9),"")),
     MAX(IF($I$200:$R$200=2,(I9:R9),""))),
IF(Options!$D$19=1, IFERROR(AVERAGE(IF($I$200:$R$200=1,(I9:R9),"")),
     AVERAGE(IF($I$200:$R$200=2,(I9:R9),""))),
IF(Options!$D$20=1, IFERROR(IF(OR(IF(ISNUMBER(I9:R9),IF(I$200:R$200 = 1,I9:R9, ""), "")=0), 0, GEOMEAN(IF(ISNUMBER(I9:R9),IF(I$200:R$200 = 1,I9:R9, ""), ""))),
   IF(OR(IF(ISNUMBER(I9:R9),IF(I$200:R$200 = 2,I9:R9, ""), "")=0), 0, GEOMEAN(IF(ISNUMBER(I9:R9),IF(I$200:R$200 = 2,I9:R9, ""), "")))))))</f>
        <v>5</v>
      </c>
      <c r="H9" s="142" t="s">
        <v>14</v>
      </c>
      <c r="I9" s="89">
        <v>5</v>
      </c>
      <c r="J9" s="89">
        <v>3.2727272727272698</v>
      </c>
      <c r="K9" s="201"/>
      <c r="L9" s="201"/>
      <c r="M9" s="201"/>
      <c r="N9" s="202"/>
      <c r="O9" s="202"/>
      <c r="P9" s="202"/>
      <c r="Q9" s="162"/>
      <c r="R9" s="162"/>
      <c r="S9" s="36"/>
      <c r="T9" s="36"/>
      <c r="U9" s="36"/>
      <c r="V9" s="36"/>
      <c r="W9" s="36"/>
      <c r="X9" s="36"/>
      <c r="Y9" s="36"/>
      <c r="Z9" s="36"/>
      <c r="AA9" s="36"/>
    </row>
    <row r="10" spans="1:27" x14ac:dyDescent="0.2">
      <c r="A10" s="85">
        <v>5</v>
      </c>
      <c r="B10" s="85" t="s">
        <v>15</v>
      </c>
      <c r="C10" s="85" t="s">
        <v>16</v>
      </c>
      <c r="D10" s="98" t="str">
        <f t="shared" si="0"/>
        <v/>
      </c>
      <c r="E10" s="89">
        <f>IF(Options!$D$24 = 1, MAX(F10, G10),
IF(Options!$D$25 = 1, AVERAGE(F10,G10),
IF(Options!$D$26 = 1, IFERROR(GEOMEAN(F10, G10), MAX(F10, G10)))))</f>
        <v>3.7821995993292119</v>
      </c>
      <c r="F10" s="89" cm="1">
        <f t="array" ref="F10">IF(Options!$D$18=1, IFERROR(MAX(IF($I$199:$R$199=1,(I10:R10),"")),
     MAX(IF($I$199:$R$199=2,(I10:R10),""))),
IF(Options!$D$19=1, IFERROR(AVERAGE(IF($I$199:$R$199=1,I10:R10,"")),
     AVERAGE(IF($I$199:$R$199=2,(I10:R10),""))),
IF(Options!$D$20=1, IFERROR(IF(OR(IF(ISNUMBER(I10:R10),IF(I$199:R$199 = 1,I10:R10, ""), "")=0), 0, GEOMEAN(IF(ISNUMBER(I10:R10),IF(I$199:R$199 = 1,I10:R10, ""), ""))),
   IF(OR(IF(ISNUMBER(I10:R10),IF(I$199:R$199 = 2,I10:R10, ""), "")=0), 0, GEOMEAN(IF(ISNUMBER(I10:R10),IF(I$199:R$199 = 2,I10:R10, ""), "")))))))</f>
        <v>7.8677685950413201</v>
      </c>
      <c r="G10" s="89" cm="1">
        <f t="array" ref="G10">IF(Options!$D$18=1, IFERROR(MAX(IF($I$200:$R$200=1,(I10:R10),"")),
     MAX(IF($I$200:$R$200=2,(I10:R10),""))),
IF(Options!$D$19=1, IFERROR(AVERAGE(IF($I$200:$R$200=1,(I10:R10),"")),
     AVERAGE(IF($I$200:$R$200=2,(I10:R10),""))),
IF(Options!$D$20=1, IFERROR(IF(OR(IF(ISNUMBER(I10:R10),IF(I$200:R$200 = 1,I10:R10, ""), "")=0), 0, GEOMEAN(IF(ISNUMBER(I10:R10),IF(I$200:R$200 = 1,I10:R10, ""), ""))),
   IF(OR(IF(ISNUMBER(I10:R10),IF(I$200:R$200 = 2,I10:R10, ""), "")=0), 0, GEOMEAN(IF(ISNUMBER(I10:R10),IF(I$200:R$200 = 2,I10:R10, ""), "")))))))</f>
        <v>1.8181818181818199</v>
      </c>
      <c r="H10" s="142" t="s">
        <v>16</v>
      </c>
      <c r="I10" s="89">
        <v>1.8181818181818199</v>
      </c>
      <c r="J10" s="89">
        <v>7.8677685950413201</v>
      </c>
      <c r="K10" s="89"/>
      <c r="L10" s="89"/>
      <c r="M10" s="89"/>
      <c r="N10" s="141"/>
      <c r="O10" s="141"/>
      <c r="P10" s="141"/>
      <c r="Q10" s="162"/>
      <c r="R10" s="162"/>
      <c r="S10" s="36"/>
      <c r="T10" s="36"/>
      <c r="U10" s="36"/>
      <c r="V10" s="36"/>
      <c r="W10" s="36"/>
      <c r="X10" s="36"/>
      <c r="Y10" s="36"/>
      <c r="Z10" s="36"/>
      <c r="AA10" s="36"/>
    </row>
    <row r="11" spans="1:27" x14ac:dyDescent="0.2">
      <c r="A11" s="85">
        <v>6</v>
      </c>
      <c r="B11" s="85" t="s">
        <v>17</v>
      </c>
      <c r="C11" s="85" t="s">
        <v>18</v>
      </c>
      <c r="D11" s="98" t="str">
        <f t="shared" si="0"/>
        <v/>
      </c>
      <c r="E11" s="89">
        <f>IF(Options!$D$24 = 1, MAX(F11, G11),
IF(Options!$D$25 = 1, AVERAGE(F11,G11),
IF(Options!$D$26 = 1, IFERROR(GEOMEAN(F11, G11), MAX(F11, G11)))))</f>
        <v>4.2622519735229307</v>
      </c>
      <c r="F11" s="89" cm="1">
        <f t="array" ref="F11">IF(Options!$D$18=1, IFERROR(MAX(IF($I$199:$R$199=1,(I11:R11),"")),
     MAX(IF($I$199:$R$199=2,(I11:R11),""))),
IF(Options!$D$19=1, IFERROR(AVERAGE(IF($I$199:$R$199=1,I11:R11,"")),
     AVERAGE(IF($I$199:$R$199=2,(I11:R11),""))),
IF(Options!$D$20=1, IFERROR(IF(OR(IF(ISNUMBER(I11:R11),IF(I$199:R$199 = 1,I11:R11, ""), "")=0), 0, GEOMEAN(IF(ISNUMBER(I11:R11),IF(I$199:R$199 = 1,I11:R11, ""), ""))),
   IF(OR(IF(ISNUMBER(I11:R11),IF(I$199:R$199 = 2,I11:R11, ""), "")=0), 0, GEOMEAN(IF(ISNUMBER(I11:R11),IF(I$199:R$199 = 2,I11:R11, ""), "")))))))</f>
        <v>6.1487603305785097</v>
      </c>
      <c r="G11" s="89" cm="1">
        <f t="array" ref="G11">IF(Options!$D$18=1, IFERROR(MAX(IF($I$200:$R$200=1,(I11:R11),"")),
     MAX(IF($I$200:$R$200=2,(I11:R11),""))),
IF(Options!$D$19=1, IFERROR(AVERAGE(IF($I$200:$R$200=1,(I11:R11),"")),
     AVERAGE(IF($I$200:$R$200=2,(I11:R11),""))),
IF(Options!$D$20=1, IFERROR(IF(OR(IF(ISNUMBER(I11:R11),IF(I$200:R$200 = 1,I11:R11, ""), "")=0), 0, GEOMEAN(IF(ISNUMBER(I11:R11),IF(I$200:R$200 = 1,I11:R11, ""), ""))),
   IF(OR(IF(ISNUMBER(I11:R11),IF(I$200:R$200 = 2,I11:R11, ""), "")=0), 0, GEOMEAN(IF(ISNUMBER(I11:R11),IF(I$200:R$200 = 2,I11:R11, ""), "")))))))</f>
        <v>2.9545454545454501</v>
      </c>
      <c r="H11" s="142" t="s">
        <v>18</v>
      </c>
      <c r="I11" s="89">
        <v>2.9545454545454501</v>
      </c>
      <c r="J11" s="89">
        <v>6.1487603305785097</v>
      </c>
      <c r="K11" s="89"/>
      <c r="L11" s="89"/>
      <c r="M11" s="89"/>
      <c r="N11" s="141"/>
      <c r="O11" s="141"/>
      <c r="P11" s="141"/>
      <c r="Q11" s="162"/>
      <c r="R11" s="162"/>
      <c r="S11" s="36"/>
      <c r="T11" s="36"/>
      <c r="U11" s="36"/>
      <c r="V11" s="36"/>
      <c r="W11" s="36"/>
      <c r="X11" s="36"/>
      <c r="Y11" s="36"/>
      <c r="Z11" s="36"/>
      <c r="AA11" s="36"/>
    </row>
    <row r="12" spans="1:27" x14ac:dyDescent="0.2">
      <c r="A12" s="85">
        <v>7</v>
      </c>
      <c r="B12" s="85" t="s">
        <v>19</v>
      </c>
      <c r="C12" s="85" t="s">
        <v>20</v>
      </c>
      <c r="D12" s="98" t="str">
        <f t="shared" si="0"/>
        <v/>
      </c>
      <c r="E12" s="89">
        <f>IF(Options!$D$24 = 1, MAX(F12, G12),
IF(Options!$D$25 = 1, AVERAGE(F12,G12),
IF(Options!$D$26 = 1, IFERROR(GEOMEAN(F12, G12), MAX(F12, G12)))))</f>
        <v>0</v>
      </c>
      <c r="F12" s="89" cm="1">
        <f t="array" ref="F12">IF(Options!$D$18=1, IFERROR(MAX(IF($I$199:$R$199=1,(I12:R12),"")),
     MAX(IF($I$199:$R$199=2,(I12:R12),""))),
IF(Options!$D$19=1, IFERROR(AVERAGE(IF($I$199:$R$199=1,I12:R12,"")),
     AVERAGE(IF($I$199:$R$199=2,(I12:R12),""))),
IF(Options!$D$20=1, IFERROR(IF(OR(IF(ISNUMBER(I12:R12),IF(I$199:R$199 = 1,I12:R12, ""), "")=0), 0, GEOMEAN(IF(ISNUMBER(I12:R12),IF(I$199:R$199 = 1,I12:R12, ""), ""))),
   IF(OR(IF(ISNUMBER(I12:R12),IF(I$199:R$199 = 2,I12:R12, ""), "")=0), 0, GEOMEAN(IF(ISNUMBER(I12:R12),IF(I$199:R$199 = 2,I12:R12, ""), "")))))))</f>
        <v>0</v>
      </c>
      <c r="G12" s="89" cm="1">
        <f t="array" ref="G12">IF(Options!$D$18=1, IFERROR(MAX(IF($I$200:$R$200=1,(I12:R12),"")),
     MAX(IF($I$200:$R$200=2,(I12:R12),""))),
IF(Options!$D$19=1, IFERROR(AVERAGE(IF($I$200:$R$200=1,(I12:R12),"")),
     AVERAGE(IF($I$200:$R$200=2,(I12:R12),""))),
IF(Options!$D$20=1, IFERROR(IF(OR(IF(ISNUMBER(I12:R12),IF(I$200:R$200 = 1,I12:R12, ""), "")=0), 0, GEOMEAN(IF(ISNUMBER(I12:R12),IF(I$200:R$200 = 1,I12:R12, ""), ""))),
   IF(OR(IF(ISNUMBER(I12:R12),IF(I$200:R$200 = 2,I12:R12, ""), "")=0), 0, GEOMEAN(IF(ISNUMBER(I12:R12),IF(I$200:R$200 = 2,I12:R12, ""), "")))))))</f>
        <v>0</v>
      </c>
      <c r="H12" s="142" t="s">
        <v>20</v>
      </c>
      <c r="I12" s="89" t="s">
        <v>473</v>
      </c>
      <c r="J12" s="89" t="s">
        <v>473</v>
      </c>
      <c r="K12" s="89"/>
      <c r="L12" s="89"/>
      <c r="M12" s="89"/>
      <c r="N12" s="141"/>
      <c r="O12" s="141"/>
      <c r="P12" s="141"/>
      <c r="Q12" s="162"/>
      <c r="R12" s="162"/>
      <c r="S12" s="36"/>
      <c r="T12" s="36"/>
      <c r="U12" s="36"/>
      <c r="V12" s="36"/>
      <c r="W12" s="36"/>
      <c r="X12" s="36"/>
      <c r="Y12" s="36"/>
      <c r="Z12" s="36"/>
      <c r="AA12" s="36"/>
    </row>
    <row r="13" spans="1:27" x14ac:dyDescent="0.2">
      <c r="A13" s="85">
        <v>8</v>
      </c>
      <c r="B13" s="85" t="s">
        <v>21</v>
      </c>
      <c r="C13" s="85" t="s">
        <v>22</v>
      </c>
      <c r="D13" s="98" t="str">
        <f t="shared" si="0"/>
        <v/>
      </c>
      <c r="E13" s="89">
        <f>IF(Options!$D$24 = 1, MAX(F13, G13),
IF(Options!$D$25 = 1, AVERAGE(F13,G13),
IF(Options!$D$26 = 1, IFERROR(GEOMEAN(F13, G13), MAX(F13, G13)))))</f>
        <v>1.6377404676012104</v>
      </c>
      <c r="F13" s="89" cm="1">
        <f t="array" ref="F13">IF(Options!$D$18=1, IFERROR(MAX(IF($I$199:$R$199=1,(I13:R13),"")),
     MAX(IF($I$199:$R$199=2,(I13:R13),""))),
IF(Options!$D$19=1, IFERROR(AVERAGE(IF($I$199:$R$199=1,I13:R13,"")),
     AVERAGE(IF($I$199:$R$199=2,(I13:R13),""))),
IF(Options!$D$20=1, IFERROR(IF(OR(IF(ISNUMBER(I13:R13),IF(I$199:R$199 = 1,I13:R13, ""), "")=0), 0, GEOMEAN(IF(ISNUMBER(I13:R13),IF(I$199:R$199 = 1,I13:R13, ""), ""))),
   IF(OR(IF(ISNUMBER(I13:R13),IF(I$199:R$199 = 2,I13:R13, ""), "")=0), 0, GEOMEAN(IF(ISNUMBER(I13:R13),IF(I$199:R$199 = 2,I13:R13, ""), "")))))))</f>
        <v>0.34710743801652899</v>
      </c>
      <c r="G13" s="89" cm="1">
        <f t="array" ref="G13">IF(Options!$D$18=1, IFERROR(MAX(IF($I$200:$R$200=1,(I13:R13),"")),
     MAX(IF($I$200:$R$200=2,(I13:R13),""))),
IF(Options!$D$19=1, IFERROR(AVERAGE(IF($I$200:$R$200=1,(I13:R13),"")),
     AVERAGE(IF($I$200:$R$200=2,(I13:R13),""))),
IF(Options!$D$20=1, IFERROR(IF(OR(IF(ISNUMBER(I13:R13),IF(I$200:R$200 = 1,I13:R13, ""), "")=0), 0, GEOMEAN(IF(ISNUMBER(I13:R13),IF(I$200:R$200 = 1,I13:R13, ""), ""))),
   IF(OR(IF(ISNUMBER(I13:R13),IF(I$200:R$200 = 2,I13:R13, ""), "")=0), 0, GEOMEAN(IF(ISNUMBER(I13:R13),IF(I$200:R$200 = 2,I13:R13, ""), "")))))))</f>
        <v>7.7272727272727204</v>
      </c>
      <c r="H13" s="142" t="s">
        <v>22</v>
      </c>
      <c r="I13" s="89">
        <v>7.7272727272727204</v>
      </c>
      <c r="J13" s="89">
        <v>0.34710743801652899</v>
      </c>
      <c r="K13" s="89"/>
      <c r="L13" s="89"/>
      <c r="M13" s="89"/>
      <c r="N13" s="141"/>
      <c r="O13" s="141"/>
      <c r="P13" s="141"/>
      <c r="Q13" s="162"/>
      <c r="R13" s="162"/>
      <c r="S13" s="36"/>
      <c r="T13" s="36"/>
      <c r="U13" s="36"/>
      <c r="V13" s="36"/>
      <c r="W13" s="36"/>
      <c r="X13" s="36"/>
      <c r="Y13" s="36"/>
      <c r="Z13" s="36"/>
      <c r="AA13" s="36"/>
    </row>
    <row r="14" spans="1:27" x14ac:dyDescent="0.2">
      <c r="A14" s="85">
        <v>9</v>
      </c>
      <c r="B14" s="85" t="s">
        <v>23</v>
      </c>
      <c r="C14" s="85" t="s">
        <v>24</v>
      </c>
      <c r="D14" s="98" t="str">
        <f t="shared" si="0"/>
        <v/>
      </c>
      <c r="E14" s="89">
        <f>IF(Options!$D$24 = 1, MAX(F14, G14),
IF(Options!$D$25 = 1, AVERAGE(F14,G14),
IF(Options!$D$26 = 1, IFERROR(GEOMEAN(F14, G14), MAX(F14, G14)))))</f>
        <v>2.4873836425900415</v>
      </c>
      <c r="F14" s="89" cm="1">
        <f t="array" ref="F14">IF(Options!$D$18=1, IFERROR(MAX(IF($I$199:$R$199=1,(I14:R14),"")),
     MAX(IF($I$199:$R$199=2,(I14:R14),""))),
IF(Options!$D$19=1, IFERROR(AVERAGE(IF($I$199:$R$199=1,I14:R14,"")),
     AVERAGE(IF($I$199:$R$199=2,(I14:R14),""))),
IF(Options!$D$20=1, IFERROR(IF(OR(IF(ISNUMBER(I14:R14),IF(I$199:R$199 = 1,I14:R14, ""), "")=0), 0, GEOMEAN(IF(ISNUMBER(I14:R14),IF(I$199:R$199 = 1,I14:R14, ""), ""))),
   IF(OR(IF(ISNUMBER(I14:R14),IF(I$199:R$199 = 2,I14:R14, ""), "")=0), 0, GEOMEAN(IF(ISNUMBER(I14:R14),IF(I$199:R$199 = 2,I14:R14, ""), "")))))))</f>
        <v>1.00826446280992</v>
      </c>
      <c r="G14" s="89" cm="1">
        <f t="array" ref="G14">IF(Options!$D$18=1, IFERROR(MAX(IF($I$200:$R$200=1,(I14:R14),"")),
     MAX(IF($I$200:$R$200=2,(I14:R14),""))),
IF(Options!$D$19=1, IFERROR(AVERAGE(IF($I$200:$R$200=1,(I14:R14),"")),
     AVERAGE(IF($I$200:$R$200=2,(I14:R14),""))),
IF(Options!$D$20=1, IFERROR(IF(OR(IF(ISNUMBER(I14:R14),IF(I$200:R$200 = 1,I14:R14, ""), "")=0), 0, GEOMEAN(IF(ISNUMBER(I14:R14),IF(I$200:R$200 = 1,I14:R14, ""), ""))),
   IF(OR(IF(ISNUMBER(I14:R14),IF(I$200:R$200 = 2,I14:R14, ""), "")=0), 0, GEOMEAN(IF(ISNUMBER(I14:R14),IF(I$200:R$200 = 2,I14:R14, ""), "")))))))</f>
        <v>6.1363636363636296</v>
      </c>
      <c r="H14" s="142" t="s">
        <v>24</v>
      </c>
      <c r="I14" s="89">
        <v>6.1363636363636296</v>
      </c>
      <c r="J14" s="89">
        <v>1.00826446280992</v>
      </c>
      <c r="K14" s="89"/>
      <c r="L14" s="89"/>
      <c r="M14" s="89"/>
      <c r="N14" s="141"/>
      <c r="O14" s="141"/>
      <c r="P14" s="141"/>
      <c r="Q14" s="162"/>
      <c r="R14" s="162"/>
      <c r="S14" s="36"/>
      <c r="T14" s="36"/>
      <c r="U14" s="36"/>
      <c r="V14" s="36"/>
      <c r="W14" s="36"/>
      <c r="X14" s="36"/>
      <c r="Y14" s="36"/>
      <c r="Z14" s="36"/>
      <c r="AA14" s="36"/>
    </row>
    <row r="15" spans="1:27" x14ac:dyDescent="0.2">
      <c r="A15" s="85">
        <v>10</v>
      </c>
      <c r="B15" s="85" t="s">
        <v>25</v>
      </c>
      <c r="C15" s="85" t="s">
        <v>26</v>
      </c>
      <c r="D15" s="98" t="str">
        <f t="shared" si="0"/>
        <v/>
      </c>
      <c r="E15" s="89">
        <f>IF(Options!$D$24 = 1, MAX(F15, G15),
IF(Options!$D$25 = 1, AVERAGE(F15,G15),
IF(Options!$D$26 = 1, IFERROR(GEOMEAN(F15, G15), MAX(F15, G15)))))</f>
        <v>6.9774779898199801</v>
      </c>
      <c r="F15" s="89" cm="1">
        <f t="array" ref="F15">IF(Options!$D$18=1, IFERROR(MAX(IF($I$199:$R$199=1,(I15:R15),"")),
     MAX(IF($I$199:$R$199=2,(I15:R15),""))),
IF(Options!$D$19=1, IFERROR(AVERAGE(IF($I$199:$R$199=1,I15:R15,"")),
     AVERAGE(IF($I$199:$R$199=2,(I15:R15),""))),
IF(Options!$D$20=1, IFERROR(IF(OR(IF(ISNUMBER(I15:R15),IF(I$199:R$199 = 1,I15:R15, ""), "")=0), 0, GEOMEAN(IF(ISNUMBER(I15:R15),IF(I$199:R$199 = 1,I15:R15, ""), ""))),
   IF(OR(IF(ISNUMBER(I15:R15),IF(I$199:R$199 = 2,I15:R15, ""), "")=0), 0, GEOMEAN(IF(ISNUMBER(I15:R15),IF(I$199:R$199 = 2,I15:R15, ""), "")))))))</f>
        <v>7.1404958677685997</v>
      </c>
      <c r="G15" s="89" cm="1">
        <f t="array" ref="G15">IF(Options!$D$18=1, IFERROR(MAX(IF($I$200:$R$200=1,(I15:R15),"")),
     MAX(IF($I$200:$R$200=2,(I15:R15),""))),
IF(Options!$D$19=1, IFERROR(AVERAGE(IF($I$200:$R$200=1,(I15:R15),"")),
     AVERAGE(IF($I$200:$R$200=2,(I15:R15),""))),
IF(Options!$D$20=1, IFERROR(IF(OR(IF(ISNUMBER(I15:R15),IF(I$200:R$200 = 1,I15:R15, ""), "")=0), 0, GEOMEAN(IF(ISNUMBER(I15:R15),IF(I$200:R$200 = 1,I15:R15, ""), ""))),
   IF(OR(IF(ISNUMBER(I15:R15),IF(I$200:R$200 = 2,I15:R15, ""), "")=0), 0, GEOMEAN(IF(ISNUMBER(I15:R15),IF(I$200:R$200 = 2,I15:R15, ""), "")))))))</f>
        <v>6.8181818181818201</v>
      </c>
      <c r="H15" s="142" t="s">
        <v>26</v>
      </c>
      <c r="I15" s="89">
        <v>6.8181818181818201</v>
      </c>
      <c r="J15" s="89">
        <v>7.1404958677685997</v>
      </c>
      <c r="K15" s="89"/>
      <c r="L15" s="89"/>
      <c r="M15" s="89"/>
      <c r="N15" s="141"/>
      <c r="O15" s="141"/>
      <c r="P15" s="141"/>
      <c r="Q15" s="162"/>
      <c r="R15" s="162"/>
      <c r="S15" s="36"/>
      <c r="T15" s="36"/>
      <c r="U15" s="36"/>
      <c r="V15" s="36"/>
      <c r="W15" s="36"/>
      <c r="X15" s="36"/>
      <c r="Y15" s="36"/>
      <c r="Z15" s="36"/>
      <c r="AA15" s="36"/>
    </row>
    <row r="16" spans="1:27" x14ac:dyDescent="0.2">
      <c r="A16" s="85">
        <v>11</v>
      </c>
      <c r="B16" s="85" t="s">
        <v>27</v>
      </c>
      <c r="C16" s="85" t="s">
        <v>28</v>
      </c>
      <c r="D16" s="98" t="str">
        <f t="shared" si="0"/>
        <v/>
      </c>
      <c r="E16" s="89">
        <f>IF(Options!$D$24 = 1, MAX(F16, G16),
IF(Options!$D$25 = 1, AVERAGE(F16,G16),
IF(Options!$D$26 = 1, IFERROR(GEOMEAN(F16, G16), MAX(F16, G16)))))</f>
        <v>3.3709993123162008</v>
      </c>
      <c r="F16" s="89" cm="1">
        <f t="array" ref="F16">IF(Options!$D$18=1, IFERROR(MAX(IF($I$199:$R$199=1,(I16:R16),"")),
     MAX(IF($I$199:$R$199=2,(I16:R16),""))),
IF(Options!$D$19=1, IFERROR(AVERAGE(IF($I$199:$R$199=1,I16:R16,"")),
     AVERAGE(IF($I$199:$R$199=2,(I16:R16),""))),
IF(Options!$D$20=1, IFERROR(IF(OR(IF(ISNUMBER(I16:R16),IF(I$199:R$199 = 1,I16:R16, ""), "")=0), 0, GEOMEAN(IF(ISNUMBER(I16:R16),IF(I$199:R$199 = 1,I16:R16, ""), ""))),
   IF(OR(IF(ISNUMBER(I16:R16),IF(I$199:R$199 = 2,I16:R16, ""), "")=0), 0, GEOMEAN(IF(ISNUMBER(I16:R16),IF(I$199:R$199 = 2,I16:R16, ""), "")))))))</f>
        <v>10</v>
      </c>
      <c r="G16" s="89" cm="1">
        <f t="array" ref="G16">IF(Options!$D$18=1, IFERROR(MAX(IF($I$200:$R$200=1,(I16:R16),"")),
     MAX(IF($I$200:$R$200=2,(I16:R16),""))),
IF(Options!$D$19=1, IFERROR(AVERAGE(IF($I$200:$R$200=1,(I16:R16),"")),
     AVERAGE(IF($I$200:$R$200=2,(I16:R16),""))),
IF(Options!$D$20=1, IFERROR(IF(OR(IF(ISNUMBER(I16:R16),IF(I$200:R$200 = 1,I16:R16, ""), "")=0), 0, GEOMEAN(IF(ISNUMBER(I16:R16),IF(I$200:R$200 = 1,I16:R16, ""), ""))),
   IF(OR(IF(ISNUMBER(I16:R16),IF(I$200:R$200 = 2,I16:R16, ""), "")=0), 0, GEOMEAN(IF(ISNUMBER(I16:R16),IF(I$200:R$200 = 2,I16:R16, ""), "")))))))</f>
        <v>1.13636363636363</v>
      </c>
      <c r="H16" s="142" t="s">
        <v>28</v>
      </c>
      <c r="I16" s="89">
        <v>1.13636363636363</v>
      </c>
      <c r="J16" s="89">
        <v>10</v>
      </c>
      <c r="K16" s="89"/>
      <c r="L16" s="89"/>
      <c r="M16" s="89"/>
      <c r="N16" s="141"/>
      <c r="O16" s="141"/>
      <c r="P16" s="141"/>
      <c r="Q16" s="162"/>
      <c r="R16" s="162"/>
      <c r="S16" s="36"/>
      <c r="T16" s="36"/>
      <c r="U16" s="36"/>
      <c r="V16" s="36"/>
      <c r="W16" s="36"/>
      <c r="X16" s="36"/>
      <c r="Y16" s="36"/>
      <c r="Z16" s="36"/>
      <c r="AA16" s="36"/>
    </row>
    <row r="17" spans="1:27" x14ac:dyDescent="0.2">
      <c r="A17" s="85">
        <v>12</v>
      </c>
      <c r="B17" s="85" t="s">
        <v>29</v>
      </c>
      <c r="C17" s="85" t="s">
        <v>30</v>
      </c>
      <c r="D17" s="98" t="str">
        <f t="shared" si="0"/>
        <v/>
      </c>
      <c r="E17" s="89">
        <f>IF(Options!$D$24 = 1, MAX(F17, G17),
IF(Options!$D$25 = 1, AVERAGE(F17,G17),
IF(Options!$D$26 = 1, IFERROR(GEOMEAN(F17, G17), MAX(F17, G17)))))</f>
        <v>3.4235231697864426</v>
      </c>
      <c r="F17" s="89" cm="1">
        <f t="array" ref="F17">IF(Options!$D$18=1, IFERROR(MAX(IF($I$199:$R$199=1,(I17:R17),"")),
     MAX(IF($I$199:$R$199=2,(I17:R17),""))),
IF(Options!$D$19=1, IFERROR(AVERAGE(IF($I$199:$R$199=1,I17:R17,"")),
     AVERAGE(IF($I$199:$R$199=2,(I17:R17),""))),
IF(Options!$D$20=1, IFERROR(IF(OR(IF(ISNUMBER(I17:R17),IF(I$199:R$199 = 1,I17:R17, ""), "")=0), 0, GEOMEAN(IF(ISNUMBER(I17:R17),IF(I$199:R$199 = 1,I17:R17, ""), ""))),
   IF(OR(IF(ISNUMBER(I17:R17),IF(I$199:R$199 = 2,I17:R17, ""), "")=0), 0, GEOMEAN(IF(ISNUMBER(I17:R17),IF(I$199:R$199 = 2,I17:R17, ""), "")))))))</f>
        <v>2.1487603305785101</v>
      </c>
      <c r="G17" s="89" cm="1">
        <f t="array" ref="G17">IF(Options!$D$18=1, IFERROR(MAX(IF($I$200:$R$200=1,(I17:R17),"")),
     MAX(IF($I$200:$R$200=2,(I17:R17),""))),
IF(Options!$D$19=1, IFERROR(AVERAGE(IF($I$200:$R$200=1,(I17:R17),"")),
     AVERAGE(IF($I$200:$R$200=2,(I17:R17),""))),
IF(Options!$D$20=1, IFERROR(IF(OR(IF(ISNUMBER(I17:R17),IF(I$200:R$200 = 1,I17:R17, ""), "")=0), 0, GEOMEAN(IF(ISNUMBER(I17:R17),IF(I$200:R$200 = 1,I17:R17, ""), ""))),
   IF(OR(IF(ISNUMBER(I17:R17),IF(I$200:R$200 = 2,I17:R17, ""), "")=0), 0, GEOMEAN(IF(ISNUMBER(I17:R17),IF(I$200:R$200 = 2,I17:R17, ""), "")))))))</f>
        <v>5.4545454545454604</v>
      </c>
      <c r="H17" s="142" t="s">
        <v>30</v>
      </c>
      <c r="I17" s="89">
        <v>5.4545454545454604</v>
      </c>
      <c r="J17" s="89">
        <v>2.1487603305785101</v>
      </c>
      <c r="K17" s="89"/>
      <c r="L17" s="89"/>
      <c r="M17" s="89"/>
      <c r="N17" s="141"/>
      <c r="O17" s="141"/>
      <c r="P17" s="141"/>
      <c r="Q17" s="162"/>
      <c r="R17" s="162"/>
      <c r="S17" s="36"/>
      <c r="T17" s="36"/>
      <c r="U17" s="36"/>
      <c r="V17" s="36"/>
      <c r="W17" s="36"/>
      <c r="X17" s="36"/>
      <c r="Y17" s="36"/>
      <c r="Z17" s="36"/>
      <c r="AA17" s="36"/>
    </row>
    <row r="18" spans="1:27" x14ac:dyDescent="0.2">
      <c r="A18" s="85">
        <v>13</v>
      </c>
      <c r="B18" s="85" t="s">
        <v>31</v>
      </c>
      <c r="C18" s="85" t="s">
        <v>32</v>
      </c>
      <c r="D18" s="98" t="str">
        <f t="shared" si="0"/>
        <v/>
      </c>
      <c r="E18" s="89">
        <f>IF(Options!$D$24 = 1, MAX(F18, G18),
IF(Options!$D$25 = 1, AVERAGE(F18,G18),
IF(Options!$D$26 = 1, IFERROR(GEOMEAN(F18, G18), MAX(F18, G18)))))</f>
        <v>8.2148760330578501</v>
      </c>
      <c r="F18" s="89" cm="1">
        <f t="array" ref="F18">IF(Options!$D$18=1, IFERROR(MAX(IF($I$199:$R$199=1,(I18:R18),"")),
     MAX(IF($I$199:$R$199=2,(I18:R18),""))),
IF(Options!$D$19=1, IFERROR(AVERAGE(IF($I$199:$R$199=1,I18:R18,"")),
     AVERAGE(IF($I$199:$R$199=2,(I18:R18),""))),
IF(Options!$D$20=1, IFERROR(IF(OR(IF(ISNUMBER(I18:R18),IF(I$199:R$199 = 1,I18:R18, ""), "")=0), 0, GEOMEAN(IF(ISNUMBER(I18:R18),IF(I$199:R$199 = 1,I18:R18, ""), ""))),
   IF(OR(IF(ISNUMBER(I18:R18),IF(I$199:R$199 = 2,I18:R18, ""), "")=0), 0, GEOMEAN(IF(ISNUMBER(I18:R18),IF(I$199:R$199 = 2,I18:R18, ""), "")))))))</f>
        <v>8.2148760330578501</v>
      </c>
      <c r="G18" s="89" cm="1">
        <f t="array" ref="G18">IF(Options!$D$18=1, IFERROR(MAX(IF($I$200:$R$200=1,(I18:R18),"")),
     MAX(IF($I$200:$R$200=2,(I18:R18),""))),
IF(Options!$D$19=1, IFERROR(AVERAGE(IF($I$200:$R$200=1,(I18:R18),"")),
     AVERAGE(IF($I$200:$R$200=2,(I18:R18),""))),
IF(Options!$D$20=1, IFERROR(IF(OR(IF(ISNUMBER(I18:R18),IF(I$200:R$200 = 1,I18:R18, ""), "")=0), 0, GEOMEAN(IF(ISNUMBER(I18:R18),IF(I$200:R$200 = 1,I18:R18, ""), ""))),
   IF(OR(IF(ISNUMBER(I18:R18),IF(I$200:R$200 = 2,I18:R18, ""), "")=0), 0, GEOMEAN(IF(ISNUMBER(I18:R18),IF(I$200:R$200 = 2,I18:R18, ""), "")))))))</f>
        <v>0</v>
      </c>
      <c r="H18" s="142" t="s">
        <v>32</v>
      </c>
      <c r="I18" s="89">
        <v>0</v>
      </c>
      <c r="J18" s="89">
        <v>8.2148760330578501</v>
      </c>
      <c r="K18" s="89"/>
      <c r="L18" s="89"/>
      <c r="M18" s="89"/>
      <c r="N18" s="141"/>
      <c r="O18" s="141"/>
      <c r="P18" s="141"/>
      <c r="Q18" s="162"/>
      <c r="R18" s="162"/>
      <c r="S18" s="36"/>
      <c r="T18" s="36"/>
      <c r="U18" s="36"/>
      <c r="V18" s="36"/>
      <c r="W18" s="36"/>
      <c r="X18" s="36"/>
      <c r="Y18" s="36"/>
      <c r="Z18" s="36"/>
      <c r="AA18" s="36"/>
    </row>
    <row r="19" spans="1:27" x14ac:dyDescent="0.2">
      <c r="A19" s="85">
        <v>14</v>
      </c>
      <c r="B19" s="85" t="s">
        <v>33</v>
      </c>
      <c r="C19" s="85" t="s">
        <v>34</v>
      </c>
      <c r="D19" s="98" t="str">
        <f t="shared" si="0"/>
        <v/>
      </c>
      <c r="E19" s="89">
        <f>IF(Options!$D$24 = 1, MAX(F19, G19),
IF(Options!$D$25 = 1, AVERAGE(F19,G19),
IF(Options!$D$26 = 1, IFERROR(GEOMEAN(F19, G19), MAX(F19, G19)))))</f>
        <v>1.8811413323422554</v>
      </c>
      <c r="F19" s="89" cm="1">
        <f t="array" ref="F19">IF(Options!$D$18=1, IFERROR(MAX(IF($I$199:$R$199=1,(I19:R19),"")),
     MAX(IF($I$199:$R$199=2,(I19:R19),""))),
IF(Options!$D$19=1, IFERROR(AVERAGE(IF($I$199:$R$199=1,I19:R19,"")),
     AVERAGE(IF($I$199:$R$199=2,(I19:R19),""))),
IF(Options!$D$20=1, IFERROR(IF(OR(IF(ISNUMBER(I19:R19),IF(I$199:R$199 = 1,I19:R19, ""), "")=0), 0, GEOMEAN(IF(ISNUMBER(I19:R19),IF(I$199:R$199 = 1,I19:R19, ""), ""))),
   IF(OR(IF(ISNUMBER(I19:R19),IF(I$199:R$199 = 2,I19:R19, ""), "")=0), 0, GEOMEAN(IF(ISNUMBER(I19:R19),IF(I$199:R$199 = 2,I19:R19, ""), "")))))))</f>
        <v>7.7851239669421499</v>
      </c>
      <c r="G19" s="89" cm="1">
        <f t="array" ref="G19">IF(Options!$D$18=1, IFERROR(MAX(IF($I$200:$R$200=1,(I19:R19),"")),
     MAX(IF($I$200:$R$200=2,(I19:R19),""))),
IF(Options!$D$19=1, IFERROR(AVERAGE(IF($I$200:$R$200=1,(I19:R19),"")),
     AVERAGE(IF($I$200:$R$200=2,(I19:R19),""))),
IF(Options!$D$20=1, IFERROR(IF(OR(IF(ISNUMBER(I19:R19),IF(I$200:R$200 = 1,I19:R19, ""), "")=0), 0, GEOMEAN(IF(ISNUMBER(I19:R19),IF(I$200:R$200 = 1,I19:R19, ""), ""))),
   IF(OR(IF(ISNUMBER(I19:R19),IF(I$200:R$200 = 2,I19:R19, ""), "")=0), 0, GEOMEAN(IF(ISNUMBER(I19:R19),IF(I$200:R$200 = 2,I19:R19, ""), "")))))))</f>
        <v>0.45454545454544998</v>
      </c>
      <c r="H19" s="142" t="s">
        <v>34</v>
      </c>
      <c r="I19" s="89">
        <v>0.45454545454544998</v>
      </c>
      <c r="J19" s="89">
        <v>7.7851239669421499</v>
      </c>
      <c r="K19" s="89"/>
      <c r="L19" s="89"/>
      <c r="M19" s="89"/>
      <c r="N19" s="141"/>
      <c r="O19" s="141"/>
      <c r="P19" s="141"/>
      <c r="Q19" s="162"/>
      <c r="R19" s="162"/>
      <c r="S19" s="36"/>
      <c r="T19" s="36"/>
      <c r="U19" s="36"/>
      <c r="V19" s="36"/>
      <c r="W19" s="36"/>
      <c r="X19" s="36"/>
      <c r="Y19" s="36"/>
      <c r="Z19" s="36"/>
      <c r="AA19" s="36"/>
    </row>
    <row r="20" spans="1:27" x14ac:dyDescent="0.2">
      <c r="A20" s="85">
        <v>15</v>
      </c>
      <c r="B20" s="85" t="s">
        <v>35</v>
      </c>
      <c r="C20" s="85" t="s">
        <v>36</v>
      </c>
      <c r="D20" s="98" t="str">
        <f t="shared" si="0"/>
        <v/>
      </c>
      <c r="E20" s="89">
        <f>IF(Options!$D$24 = 1, MAX(F20, G20),
IF(Options!$D$25 = 1, AVERAGE(F20,G20),
IF(Options!$D$26 = 1, IFERROR(GEOMEAN(F20, G20), MAX(F20, G20)))))</f>
        <v>6.5098318983560093</v>
      </c>
      <c r="F20" s="89" cm="1">
        <f t="array" ref="F20">IF(Options!$D$18=1, IFERROR(MAX(IF($I$199:$R$199=1,(I20:R20),"")),
     MAX(IF($I$199:$R$199=2,(I20:R20),""))),
IF(Options!$D$19=1, IFERROR(AVERAGE(IF($I$199:$R$199=1,I20:R20,"")),
     AVERAGE(IF($I$199:$R$199=2,(I20:R20),""))),
IF(Options!$D$20=1, IFERROR(IF(OR(IF(ISNUMBER(I20:R20),IF(I$199:R$199 = 1,I20:R20, ""), "")=0), 0, GEOMEAN(IF(ISNUMBER(I20:R20),IF(I$199:R$199 = 1,I20:R20, ""), ""))),
   IF(OR(IF(ISNUMBER(I20:R20),IF(I$199:R$199 = 2,I20:R20, ""), "")=0), 0, GEOMEAN(IF(ISNUMBER(I20:R20),IF(I$199:R$199 = 2,I20:R20, ""), "")))))))</f>
        <v>6.4297520661157002</v>
      </c>
      <c r="G20" s="89" cm="1">
        <f t="array" ref="G20">IF(Options!$D$18=1, IFERROR(MAX(IF($I$200:$R$200=1,(I20:R20),"")),
     MAX(IF($I$200:$R$200=2,(I20:R20),""))),
IF(Options!$D$19=1, IFERROR(AVERAGE(IF($I$200:$R$200=1,(I20:R20),"")),
     AVERAGE(IF($I$200:$R$200=2,(I20:R20),""))),
IF(Options!$D$20=1, IFERROR(IF(OR(IF(ISNUMBER(I20:R20),IF(I$200:R$200 = 1,I20:R20, ""), "")=0), 0, GEOMEAN(IF(ISNUMBER(I20:R20),IF(I$200:R$200 = 1,I20:R20, ""), ""))),
   IF(OR(IF(ISNUMBER(I20:R20),IF(I$200:R$200 = 2,I20:R20, ""), "")=0), 0, GEOMEAN(IF(ISNUMBER(I20:R20),IF(I$200:R$200 = 2,I20:R20, ""), "")))))))</f>
        <v>6.5909090909090802</v>
      </c>
      <c r="H20" s="142" t="s">
        <v>36</v>
      </c>
      <c r="I20" s="89">
        <v>6.5909090909090802</v>
      </c>
      <c r="J20" s="89">
        <v>6.4297520661157002</v>
      </c>
      <c r="K20" s="89"/>
      <c r="L20" s="89"/>
      <c r="M20" s="89"/>
      <c r="N20" s="141"/>
      <c r="O20" s="141"/>
      <c r="P20" s="141"/>
      <c r="Q20" s="162"/>
      <c r="R20" s="162"/>
      <c r="S20" s="36"/>
      <c r="T20" s="36"/>
      <c r="U20" s="36"/>
      <c r="V20" s="36"/>
      <c r="W20" s="36"/>
      <c r="X20" s="36"/>
      <c r="Y20" s="36"/>
      <c r="Z20" s="36"/>
      <c r="AA20" s="36"/>
    </row>
    <row r="21" spans="1:27" x14ac:dyDescent="0.2">
      <c r="A21" s="85">
        <v>16</v>
      </c>
      <c r="B21" s="85" t="s">
        <v>37</v>
      </c>
      <c r="C21" s="85" t="s">
        <v>38</v>
      </c>
      <c r="D21" s="98" t="str">
        <f t="shared" si="0"/>
        <v/>
      </c>
      <c r="E21" s="89">
        <f>IF(Options!$D$24 = 1, MAX(F21, G21),
IF(Options!$D$25 = 1, AVERAGE(F21,G21),
IF(Options!$D$26 = 1, IFERROR(GEOMEAN(F21, G21), MAX(F21, G21)))))</f>
        <v>3.6620990150586046</v>
      </c>
      <c r="F21" s="89" cm="1">
        <f t="array" ref="F21">IF(Options!$D$18=1, IFERROR(MAX(IF($I$199:$R$199=1,(I21:R21),"")),
     MAX(IF($I$199:$R$199=2,(I21:R21),""))),
IF(Options!$D$19=1, IFERROR(AVERAGE(IF($I$199:$R$199=1,I21:R21,"")),
     AVERAGE(IF($I$199:$R$199=2,(I21:R21),""))),
IF(Options!$D$20=1, IFERROR(IF(OR(IF(ISNUMBER(I21:R21),IF(I$199:R$199 = 1,I21:R21, ""), "")=0), 0, GEOMEAN(IF(ISNUMBER(I21:R21),IF(I$199:R$199 = 1,I21:R21, ""), ""))),
   IF(OR(IF(ISNUMBER(I21:R21),IF(I$199:R$199 = 2,I21:R21, ""), "")=0), 0, GEOMEAN(IF(ISNUMBER(I21:R21),IF(I$199:R$199 = 2,I21:R21, ""), "")))))))</f>
        <v>3.93388429752066</v>
      </c>
      <c r="G21" s="89" cm="1">
        <f t="array" ref="G21">IF(Options!$D$18=1, IFERROR(MAX(IF($I$200:$R$200=1,(I21:R21),"")),
     MAX(IF($I$200:$R$200=2,(I21:R21),""))),
IF(Options!$D$19=1, IFERROR(AVERAGE(IF($I$200:$R$200=1,(I21:R21),"")),
     AVERAGE(IF($I$200:$R$200=2,(I21:R21),""))),
IF(Options!$D$20=1, IFERROR(IF(OR(IF(ISNUMBER(I21:R21),IF(I$200:R$200 = 1,I21:R21, ""), "")=0), 0, GEOMEAN(IF(ISNUMBER(I21:R21),IF(I$200:R$200 = 1,I21:R21, ""), ""))),
   IF(OR(IF(ISNUMBER(I21:R21),IF(I$200:R$200 = 2,I21:R21, ""), "")=0), 0, GEOMEAN(IF(ISNUMBER(I21:R21),IF(I$200:R$200 = 2,I21:R21, ""), "")))))))</f>
        <v>3.4090909090909198</v>
      </c>
      <c r="H21" s="142" t="s">
        <v>38</v>
      </c>
      <c r="I21" s="89">
        <v>3.4090909090909198</v>
      </c>
      <c r="J21" s="89">
        <v>3.93388429752066</v>
      </c>
      <c r="K21" s="89"/>
      <c r="L21" s="89"/>
      <c r="M21" s="89"/>
      <c r="N21" s="141"/>
      <c r="O21" s="141"/>
      <c r="P21" s="141"/>
      <c r="Q21" s="162"/>
      <c r="R21" s="162"/>
      <c r="S21" s="36"/>
      <c r="T21" s="36"/>
      <c r="U21" s="36"/>
      <c r="V21" s="36"/>
      <c r="W21" s="36"/>
      <c r="X21" s="36"/>
      <c r="Y21" s="36"/>
      <c r="Z21" s="36"/>
      <c r="AA21" s="36"/>
    </row>
    <row r="22" spans="1:27" x14ac:dyDescent="0.2">
      <c r="A22" s="85">
        <v>17</v>
      </c>
      <c r="B22" s="85" t="s">
        <v>39</v>
      </c>
      <c r="C22" s="85" t="s">
        <v>40</v>
      </c>
      <c r="D22" s="98" t="str">
        <f t="shared" si="0"/>
        <v/>
      </c>
      <c r="E22" s="89">
        <f>IF(Options!$D$24 = 1, MAX(F22, G22),
IF(Options!$D$25 = 1, AVERAGE(F22,G22),
IF(Options!$D$26 = 1, IFERROR(GEOMEAN(F22, G22), MAX(F22, G22)))))</f>
        <v>6.7609165419232893</v>
      </c>
      <c r="F22" s="89" cm="1">
        <f t="array" ref="F22">IF(Options!$D$18=1, IFERROR(MAX(IF($I$199:$R$199=1,(I22:R22),"")),
     MAX(IF($I$199:$R$199=2,(I22:R22),""))),
IF(Options!$D$19=1, IFERROR(AVERAGE(IF($I$199:$R$199=1,I22:R22,"")),
     AVERAGE(IF($I$199:$R$199=2,(I22:R22),""))),
IF(Options!$D$20=1, IFERROR(IF(OR(IF(ISNUMBER(I22:R22),IF(I$199:R$199 = 1,I22:R22, ""), "")=0), 0, GEOMEAN(IF(ISNUMBER(I22:R22),IF(I$199:R$199 = 1,I22:R22, ""), ""))),
   IF(OR(IF(ISNUMBER(I22:R22),IF(I$199:R$199 = 2,I22:R22, ""), "")=0), 0, GEOMEAN(IF(ISNUMBER(I22:R22),IF(I$199:R$199 = 2,I22:R22, ""), "")))))))</f>
        <v>5.5867768595041296</v>
      </c>
      <c r="G22" s="89" cm="1">
        <f t="array" ref="G22">IF(Options!$D$18=1, IFERROR(MAX(IF($I$200:$R$200=1,(I22:R22),"")),
     MAX(IF($I$200:$R$200=2,(I22:R22),""))),
IF(Options!$D$19=1, IFERROR(AVERAGE(IF($I$200:$R$200=1,(I22:R22),"")),
     AVERAGE(IF($I$200:$R$200=2,(I22:R22),""))),
IF(Options!$D$20=1, IFERROR(IF(OR(IF(ISNUMBER(I22:R22),IF(I$200:R$200 = 1,I22:R22, ""), "")=0), 0, GEOMEAN(IF(ISNUMBER(I22:R22),IF(I$200:R$200 = 1,I22:R22, ""), ""))),
   IF(OR(IF(ISNUMBER(I22:R22),IF(I$200:R$200 = 2,I22:R22, ""), "")=0), 0, GEOMEAN(IF(ISNUMBER(I22:R22),IF(I$200:R$200 = 2,I22:R22, ""), "")))))))</f>
        <v>8.1818181818181799</v>
      </c>
      <c r="H22" s="142" t="s">
        <v>40</v>
      </c>
      <c r="I22" s="89">
        <v>8.1818181818181799</v>
      </c>
      <c r="J22" s="89">
        <v>5.5867768595041296</v>
      </c>
      <c r="K22" s="89"/>
      <c r="L22" s="89"/>
      <c r="M22" s="89"/>
      <c r="N22" s="141"/>
      <c r="O22" s="141"/>
      <c r="P22" s="141"/>
      <c r="Q22" s="162"/>
      <c r="R22" s="162"/>
      <c r="S22" s="36"/>
      <c r="T22" s="36"/>
      <c r="U22" s="36"/>
      <c r="V22" s="36"/>
      <c r="W22" s="36"/>
      <c r="X22" s="36"/>
      <c r="Y22" s="36"/>
      <c r="Z22" s="36"/>
      <c r="AA22" s="36"/>
    </row>
    <row r="23" spans="1:27" x14ac:dyDescent="0.2">
      <c r="A23" s="85">
        <v>18</v>
      </c>
      <c r="B23" s="85" t="s">
        <v>41</v>
      </c>
      <c r="C23" s="85" t="s">
        <v>42</v>
      </c>
      <c r="D23" s="98" t="str">
        <f t="shared" si="0"/>
        <v/>
      </c>
      <c r="E23" s="89">
        <f>IF(Options!$D$24 = 1, MAX(F23, G23),
IF(Options!$D$25 = 1, AVERAGE(F23,G23),
IF(Options!$D$26 = 1, IFERROR(GEOMEAN(F23, G23), MAX(F23, G23)))))</f>
        <v>2.0982623127920124</v>
      </c>
      <c r="F23" s="89" cm="1">
        <f t="array" ref="F23">IF(Options!$D$18=1, IFERROR(MAX(IF($I$199:$R$199=1,(I23:R23),"")),
     MAX(IF($I$199:$R$199=2,(I23:R23),""))),
IF(Options!$D$19=1, IFERROR(AVERAGE(IF($I$199:$R$199=1,I23:R23,"")),
     AVERAGE(IF($I$199:$R$199=2,(I23:R23),""))),
IF(Options!$D$20=1, IFERROR(IF(OR(IF(ISNUMBER(I23:R23),IF(I$199:R$199 = 1,I23:R23, ""), "")=0), 0, GEOMEAN(IF(ISNUMBER(I23:R23),IF(I$199:R$199 = 1,I23:R23, ""), ""))),
   IF(OR(IF(ISNUMBER(I23:R23),IF(I$199:R$199 = 2,I23:R23, ""), "")=0), 0, GEOMEAN(IF(ISNUMBER(I23:R23),IF(I$199:R$199 = 2,I23:R23, ""), "")))))))</f>
        <v>4.8429752066115697</v>
      </c>
      <c r="G23" s="89" cm="1">
        <f t="array" ref="G23">IF(Options!$D$18=1, IFERROR(MAX(IF($I$200:$R$200=1,(I23:R23),"")),
     MAX(IF($I$200:$R$200=2,(I23:R23),""))),
IF(Options!$D$19=1, IFERROR(AVERAGE(IF($I$200:$R$200=1,(I23:R23),"")),
     AVERAGE(IF($I$200:$R$200=2,(I23:R23),""))),
IF(Options!$D$20=1, IFERROR(IF(OR(IF(ISNUMBER(I23:R23),IF(I$200:R$200 = 1,I23:R23, ""), "")=0), 0, GEOMEAN(IF(ISNUMBER(I23:R23),IF(I$200:R$200 = 1,I23:R23, ""), ""))),
   IF(OR(IF(ISNUMBER(I23:R23),IF(I$200:R$200 = 2,I23:R23, ""), "")=0), 0, GEOMEAN(IF(ISNUMBER(I23:R23),IF(I$200:R$200 = 2,I23:R23, ""), "")))))))</f>
        <v>0.90909090909091705</v>
      </c>
      <c r="H23" s="142" t="s">
        <v>42</v>
      </c>
      <c r="I23" s="89">
        <v>0.90909090909091705</v>
      </c>
      <c r="J23" s="89">
        <v>4.8429752066115697</v>
      </c>
      <c r="K23" s="89"/>
      <c r="L23" s="89"/>
      <c r="M23" s="89"/>
      <c r="N23" s="141"/>
      <c r="O23" s="141"/>
      <c r="P23" s="141"/>
      <c r="Q23" s="162"/>
      <c r="R23" s="162"/>
      <c r="S23" s="36"/>
      <c r="T23" s="36"/>
      <c r="U23" s="36"/>
      <c r="V23" s="36"/>
      <c r="W23" s="36"/>
      <c r="X23" s="36"/>
      <c r="Y23" s="36"/>
      <c r="Z23" s="36"/>
      <c r="AA23" s="36"/>
    </row>
    <row r="24" spans="1:27" x14ac:dyDescent="0.2">
      <c r="A24" s="85">
        <v>19</v>
      </c>
      <c r="B24" s="85" t="s">
        <v>43</v>
      </c>
      <c r="C24" s="85" t="s">
        <v>44</v>
      </c>
      <c r="D24" s="98" t="str">
        <f t="shared" si="0"/>
        <v/>
      </c>
      <c r="E24" s="89">
        <f>IF(Options!$D$24 = 1, MAX(F24, G24),
IF(Options!$D$25 = 1, AVERAGE(F24,G24),
IF(Options!$D$26 = 1, IFERROR(GEOMEAN(F24, G24), MAX(F24, G24)))))</f>
        <v>6.9014202743461128</v>
      </c>
      <c r="F24" s="89" cm="1">
        <f t="array" ref="F24">IF(Options!$D$18=1, IFERROR(MAX(IF($I$199:$R$199=1,(I24:R24),"")),
     MAX(IF($I$199:$R$199=2,(I24:R24),""))),
IF(Options!$D$19=1, IFERROR(AVERAGE(IF($I$199:$R$199=1,I24:R24,"")),
     AVERAGE(IF($I$199:$R$199=2,(I24:R24),""))),
IF(Options!$D$20=1, IFERROR(IF(OR(IF(ISNUMBER(I24:R24),IF(I$199:R$199 = 1,I24:R24, ""), "")=0), 0, GEOMEAN(IF(ISNUMBER(I24:R24),IF(I$199:R$199 = 1,I24:R24, ""), ""))),
   IF(OR(IF(ISNUMBER(I24:R24),IF(I$199:R$199 = 2,I24:R24, ""), "")=0), 0, GEOMEAN(IF(ISNUMBER(I24:R24),IF(I$199:R$199 = 2,I24:R24, ""), "")))))))</f>
        <v>6.7603305785124004</v>
      </c>
      <c r="G24" s="89" cm="1">
        <f t="array" ref="G24">IF(Options!$D$18=1, IFERROR(MAX(IF($I$200:$R$200=1,(I24:R24),"")),
     MAX(IF($I$200:$R$200=2,(I24:R24),""))),
IF(Options!$D$19=1, IFERROR(AVERAGE(IF($I$200:$R$200=1,(I24:R24),"")),
     AVERAGE(IF($I$200:$R$200=2,(I24:R24),""))),
IF(Options!$D$20=1, IFERROR(IF(OR(IF(ISNUMBER(I24:R24),IF(I$200:R$200 = 1,I24:R24, ""), "")=0), 0, GEOMEAN(IF(ISNUMBER(I24:R24),IF(I$200:R$200 = 1,I24:R24, ""), ""))),
   IF(OR(IF(ISNUMBER(I24:R24),IF(I$200:R$200 = 2,I24:R24, ""), "")=0), 0, GEOMEAN(IF(ISNUMBER(I24:R24),IF(I$200:R$200 = 2,I24:R24, ""), "")))))))</f>
        <v>7.0454545454545503</v>
      </c>
      <c r="H24" s="142" t="s">
        <v>44</v>
      </c>
      <c r="I24" s="89">
        <v>7.0454545454545503</v>
      </c>
      <c r="J24" s="89">
        <v>6.7603305785124004</v>
      </c>
      <c r="K24" s="89"/>
      <c r="L24" s="89"/>
      <c r="M24" s="89"/>
      <c r="N24" s="141"/>
      <c r="O24" s="141"/>
      <c r="P24" s="141"/>
      <c r="Q24" s="162"/>
      <c r="R24" s="162"/>
      <c r="S24" s="36"/>
      <c r="T24" s="36"/>
      <c r="U24" s="36"/>
      <c r="V24" s="36"/>
      <c r="W24" s="36"/>
      <c r="X24" s="36"/>
      <c r="Y24" s="36"/>
      <c r="Z24" s="36"/>
      <c r="AA24" s="36"/>
    </row>
    <row r="25" spans="1:27" x14ac:dyDescent="0.2">
      <c r="A25" s="85">
        <v>20</v>
      </c>
      <c r="B25" s="85" t="s">
        <v>45</v>
      </c>
      <c r="C25" s="85" t="s">
        <v>46</v>
      </c>
      <c r="D25" s="98" t="str">
        <f t="shared" si="0"/>
        <v/>
      </c>
      <c r="E25" s="89">
        <f>IF(Options!$D$24 = 1, MAX(F25, G25),
IF(Options!$D$25 = 1, AVERAGE(F25,G25),
IF(Options!$D$26 = 1, IFERROR(GEOMEAN(F25, G25), MAX(F25, G25)))))</f>
        <v>9.3684894749005458</v>
      </c>
      <c r="F25" s="89" cm="1">
        <f t="array" ref="F25">IF(Options!$D$18=1, IFERROR(MAX(IF($I$199:$R$199=1,(I25:R25),"")),
     MAX(IF($I$199:$R$199=2,(I25:R25),""))),
IF(Options!$D$19=1, IFERROR(AVERAGE(IF($I$199:$R$199=1,I25:R25,"")),
     AVERAGE(IF($I$199:$R$199=2,(I25:R25),""))),
IF(Options!$D$20=1, IFERROR(IF(OR(IF(ISNUMBER(I25:R25),IF(I$199:R$199 = 1,I25:R25, ""), "")=0), 0, GEOMEAN(IF(ISNUMBER(I25:R25),IF(I$199:R$199 = 1,I25:R25, ""), ""))),
   IF(OR(IF(ISNUMBER(I25:R25),IF(I$199:R$199 = 2,I25:R25, ""), "")=0), 0, GEOMEAN(IF(ISNUMBER(I25:R25),IF(I$199:R$199 = 2,I25:R25, ""), "")))))))</f>
        <v>8.7768595041322293</v>
      </c>
      <c r="G25" s="89" cm="1">
        <f t="array" ref="G25">IF(Options!$D$18=1, IFERROR(MAX(IF($I$200:$R$200=1,(I25:R25),"")),
     MAX(IF($I$200:$R$200=2,(I25:R25),""))),
IF(Options!$D$19=1, IFERROR(AVERAGE(IF($I$200:$R$200=1,(I25:R25),"")),
     AVERAGE(IF($I$200:$R$200=2,(I25:R25),""))),
IF(Options!$D$20=1, IFERROR(IF(OR(IF(ISNUMBER(I25:R25),IF(I$200:R$200 = 1,I25:R25, ""), "")=0), 0, GEOMEAN(IF(ISNUMBER(I25:R25),IF(I$200:R$200 = 1,I25:R25, ""), ""))),
   IF(OR(IF(ISNUMBER(I25:R25),IF(I$200:R$200 = 2,I25:R25, ""), "")=0), 0, GEOMEAN(IF(ISNUMBER(I25:R25),IF(I$200:R$200 = 2,I25:R25, ""), "")))))))</f>
        <v>10</v>
      </c>
      <c r="H25" s="142" t="s">
        <v>46</v>
      </c>
      <c r="I25" s="89">
        <v>10</v>
      </c>
      <c r="J25" s="89">
        <v>8.7768595041322293</v>
      </c>
      <c r="K25" s="89"/>
      <c r="L25" s="89"/>
      <c r="M25" s="89"/>
      <c r="N25" s="141"/>
      <c r="O25" s="141"/>
      <c r="P25" s="141"/>
      <c r="Q25" s="162"/>
      <c r="R25" s="162"/>
      <c r="S25" s="36"/>
      <c r="T25" s="36"/>
      <c r="U25" s="36"/>
      <c r="V25" s="36"/>
      <c r="W25" s="36"/>
      <c r="X25" s="36"/>
      <c r="Y25" s="36"/>
      <c r="Z25" s="36"/>
      <c r="AA25" s="36"/>
    </row>
    <row r="26" spans="1:27" x14ac:dyDescent="0.2">
      <c r="A26" s="85">
        <v>21</v>
      </c>
      <c r="B26" s="85" t="s">
        <v>47</v>
      </c>
      <c r="C26" s="85" t="s">
        <v>48</v>
      </c>
      <c r="D26" s="98" t="str">
        <f t="shared" si="0"/>
        <v/>
      </c>
      <c r="E26" s="89">
        <f>IF(Options!$D$24 = 1, MAX(F26, G26),
IF(Options!$D$25 = 1, AVERAGE(F26,G26),
IF(Options!$D$26 = 1, IFERROR(GEOMEAN(F26, G26), MAX(F26, G26)))))</f>
        <v>3.8172962373237596</v>
      </c>
      <c r="F26" s="89" cm="1">
        <f t="array" ref="F26">IF(Options!$D$18=1, IFERROR(MAX(IF($I$199:$R$199=1,(I26:R26),"")),
     MAX(IF($I$199:$R$199=2,(I26:R26),""))),
IF(Options!$D$19=1, IFERROR(AVERAGE(IF($I$199:$R$199=1,I26:R26,"")),
     AVERAGE(IF($I$199:$R$199=2,(I26:R26),""))),
IF(Options!$D$20=1, IFERROR(IF(OR(IF(ISNUMBER(I26:R26),IF(I$199:R$199 = 1,I26:R26, ""), "")=0), 0, GEOMEAN(IF(ISNUMBER(I26:R26),IF(I$199:R$199 = 1,I26:R26, ""), ""))),
   IF(OR(IF(ISNUMBER(I26:R26),IF(I$199:R$199 = 2,I26:R26, ""), "")=0), 0, GEOMEAN(IF(ISNUMBER(I26:R26),IF(I$199:R$199 = 2,I26:R26, ""), "")))))))</f>
        <v>7.1239669421487601</v>
      </c>
      <c r="G26" s="89" cm="1">
        <f t="array" ref="G26">IF(Options!$D$18=1, IFERROR(MAX(IF($I$200:$R$200=1,(I26:R26),"")),
     MAX(IF($I$200:$R$200=2,(I26:R26),""))),
IF(Options!$D$19=1, IFERROR(AVERAGE(IF($I$200:$R$200=1,(I26:R26),"")),
     AVERAGE(IF($I$200:$R$200=2,(I26:R26),""))),
IF(Options!$D$20=1, IFERROR(IF(OR(IF(ISNUMBER(I26:R26),IF(I$200:R$200 = 1,I26:R26, ""), "")=0), 0, GEOMEAN(IF(ISNUMBER(I26:R26),IF(I$200:R$200 = 1,I26:R26, ""), ""))),
   IF(OR(IF(ISNUMBER(I26:R26),IF(I$200:R$200 = 2,I26:R26, ""), "")=0), 0, GEOMEAN(IF(ISNUMBER(I26:R26),IF(I$200:R$200 = 2,I26:R26, ""), "")))))))</f>
        <v>2.0454545454545499</v>
      </c>
      <c r="H26" s="142" t="s">
        <v>48</v>
      </c>
      <c r="I26" s="89">
        <v>2.0454545454545499</v>
      </c>
      <c r="J26" s="89">
        <v>7.1239669421487601</v>
      </c>
      <c r="K26" s="89"/>
      <c r="L26" s="89"/>
      <c r="M26" s="89"/>
      <c r="N26" s="141"/>
      <c r="O26" s="141"/>
      <c r="P26" s="141"/>
      <c r="Q26" s="162"/>
      <c r="R26" s="162"/>
      <c r="S26" s="36"/>
      <c r="T26" s="36"/>
      <c r="U26" s="36"/>
      <c r="V26" s="36"/>
      <c r="W26" s="36"/>
      <c r="X26" s="36"/>
      <c r="Y26" s="36"/>
      <c r="Z26" s="36"/>
      <c r="AA26" s="36"/>
    </row>
    <row r="27" spans="1:27" x14ac:dyDescent="0.2">
      <c r="A27" s="85">
        <v>22</v>
      </c>
      <c r="B27" s="85" t="s">
        <v>49</v>
      </c>
      <c r="C27" s="85" t="s">
        <v>50</v>
      </c>
      <c r="D27" s="98" t="str">
        <f t="shared" si="0"/>
        <v/>
      </c>
      <c r="E27" s="89">
        <f>IF(Options!$D$24 = 1, MAX(F27, G27),
IF(Options!$D$25 = 1, AVERAGE(F27,G27),
IF(Options!$D$26 = 1, IFERROR(GEOMEAN(F27, G27), MAX(F27, G27)))))</f>
        <v>5.4338450176124917</v>
      </c>
      <c r="F27" s="89" cm="1">
        <f t="array" ref="F27">IF(Options!$D$18=1, IFERROR(MAX(IF($I$199:$R$199=1,(I27:R27),"")),
     MAX(IF($I$199:$R$199=2,(I27:R27),""))),
IF(Options!$D$19=1, IFERROR(AVERAGE(IF($I$199:$R$199=1,I27:R27,"")),
     AVERAGE(IF($I$199:$R$199=2,(I27:R27),""))),
IF(Options!$D$20=1, IFERROR(IF(OR(IF(ISNUMBER(I27:R27),IF(I$199:R$199 = 1,I27:R27, ""), "")=0), 0, GEOMEAN(IF(ISNUMBER(I27:R27),IF(I$199:R$199 = 1,I27:R27, ""), ""))),
   IF(OR(IF(ISNUMBER(I27:R27),IF(I$199:R$199 = 2,I27:R27, ""), "")=0), 0, GEOMEAN(IF(ISNUMBER(I27:R27),IF(I$199:R$199 = 2,I27:R27, ""), "")))))))</f>
        <v>8.6611570247933898</v>
      </c>
      <c r="G27" s="89" cm="1">
        <f t="array" ref="G27">IF(Options!$D$18=1, IFERROR(MAX(IF($I$200:$R$200=1,(I27:R27),"")),
     MAX(IF($I$200:$R$200=2,(I27:R27),""))),
IF(Options!$D$19=1, IFERROR(AVERAGE(IF($I$200:$R$200=1,(I27:R27),"")),
     AVERAGE(IF($I$200:$R$200=2,(I27:R27),""))),
IF(Options!$D$20=1, IFERROR(IF(OR(IF(ISNUMBER(I27:R27),IF(I$200:R$200 = 1,I27:R27, ""), "")=0), 0, GEOMEAN(IF(ISNUMBER(I27:R27),IF(I$200:R$200 = 1,I27:R27, ""), ""))),
   IF(OR(IF(ISNUMBER(I27:R27),IF(I$200:R$200 = 2,I27:R27, ""), "")=0), 0, GEOMEAN(IF(ISNUMBER(I27:R27),IF(I$200:R$200 = 2,I27:R27, ""), "")))))))</f>
        <v>3.4090909090909198</v>
      </c>
      <c r="H27" s="142" t="s">
        <v>50</v>
      </c>
      <c r="I27" s="89">
        <v>3.4090909090909198</v>
      </c>
      <c r="J27" s="89">
        <v>8.6611570247933898</v>
      </c>
      <c r="K27" s="89"/>
      <c r="L27" s="89"/>
      <c r="M27" s="89"/>
      <c r="N27" s="141"/>
      <c r="O27" s="141"/>
      <c r="P27" s="141"/>
      <c r="Q27" s="162"/>
      <c r="R27" s="162"/>
      <c r="S27" s="36"/>
      <c r="T27" s="36"/>
      <c r="U27" s="36"/>
      <c r="V27" s="36"/>
      <c r="W27" s="36"/>
      <c r="X27" s="36"/>
      <c r="Y27" s="36"/>
      <c r="Z27" s="36"/>
      <c r="AA27" s="36"/>
    </row>
    <row r="28" spans="1:27" x14ac:dyDescent="0.2">
      <c r="A28" s="85">
        <v>23</v>
      </c>
      <c r="B28" s="85" t="s">
        <v>51</v>
      </c>
      <c r="C28" s="85" t="s">
        <v>52</v>
      </c>
      <c r="D28" s="98" t="str">
        <f t="shared" si="0"/>
        <v/>
      </c>
      <c r="E28" s="89">
        <f>IF(Options!$D$24 = 1, MAX(F28, G28),
IF(Options!$D$25 = 1, AVERAGE(F28,G28),
IF(Options!$D$26 = 1, IFERROR(GEOMEAN(F28, G28), MAX(F28, G28)))))</f>
        <v>6.4462809917355397</v>
      </c>
      <c r="F28" s="89" cm="1">
        <f t="array" ref="F28">IF(Options!$D$18=1, IFERROR(MAX(IF($I$199:$R$199=1,(I28:R28),"")),
     MAX(IF($I$199:$R$199=2,(I28:R28),""))),
IF(Options!$D$19=1, IFERROR(AVERAGE(IF($I$199:$R$199=1,I28:R28,"")),
     AVERAGE(IF($I$199:$R$199=2,(I28:R28),""))),
IF(Options!$D$20=1, IFERROR(IF(OR(IF(ISNUMBER(I28:R28),IF(I$199:R$199 = 1,I28:R28, ""), "")=0), 0, GEOMEAN(IF(ISNUMBER(I28:R28),IF(I$199:R$199 = 1,I28:R28, ""), ""))),
   IF(OR(IF(ISNUMBER(I28:R28),IF(I$199:R$199 = 2,I28:R28, ""), "")=0), 0, GEOMEAN(IF(ISNUMBER(I28:R28),IF(I$199:R$199 = 2,I28:R28, ""), "")))))))</f>
        <v>6.4462809917355397</v>
      </c>
      <c r="G28" s="89" cm="1">
        <f t="array" ref="G28">IF(Options!$D$18=1, IFERROR(MAX(IF($I$200:$R$200=1,(I28:R28),"")),
     MAX(IF($I$200:$R$200=2,(I28:R28),""))),
IF(Options!$D$19=1, IFERROR(AVERAGE(IF($I$200:$R$200=1,(I28:R28),"")),
     AVERAGE(IF($I$200:$R$200=2,(I28:R28),""))),
IF(Options!$D$20=1, IFERROR(IF(OR(IF(ISNUMBER(I28:R28),IF(I$200:R$200 = 1,I28:R28, ""), "")=0), 0, GEOMEAN(IF(ISNUMBER(I28:R28),IF(I$200:R$200 = 1,I28:R28, ""), ""))),
   IF(OR(IF(ISNUMBER(I28:R28),IF(I$200:R$200 = 2,I28:R28, ""), "")=0), 0, GEOMEAN(IF(ISNUMBER(I28:R28),IF(I$200:R$200 = 2,I28:R28, ""), "")))))))</f>
        <v>0</v>
      </c>
      <c r="H28" s="142" t="s">
        <v>52</v>
      </c>
      <c r="I28" s="89">
        <v>0</v>
      </c>
      <c r="J28" s="89">
        <v>6.4462809917355397</v>
      </c>
      <c r="K28" s="89"/>
      <c r="L28" s="89"/>
      <c r="M28" s="89"/>
      <c r="N28" s="141"/>
      <c r="O28" s="141"/>
      <c r="P28" s="141"/>
      <c r="Q28" s="162"/>
      <c r="R28" s="162"/>
      <c r="S28" s="36"/>
      <c r="T28" s="36"/>
      <c r="U28" s="36"/>
      <c r="V28" s="36"/>
      <c r="W28" s="36"/>
      <c r="X28" s="36"/>
      <c r="Y28" s="36"/>
      <c r="Z28" s="36"/>
      <c r="AA28" s="36"/>
    </row>
    <row r="29" spans="1:27" x14ac:dyDescent="0.2">
      <c r="A29" s="85">
        <v>24</v>
      </c>
      <c r="B29" s="85" t="s">
        <v>53</v>
      </c>
      <c r="C29" s="85" t="s">
        <v>54</v>
      </c>
      <c r="D29" s="98" t="str">
        <f t="shared" si="0"/>
        <v/>
      </c>
      <c r="E29" s="89">
        <f>IF(Options!$D$24 = 1, MAX(F29, G29),
IF(Options!$D$25 = 1, AVERAGE(F29,G29),
IF(Options!$D$26 = 1, IFERROR(GEOMEAN(F29, G29), MAX(F29, G29)))))</f>
        <v>4.543801352257308</v>
      </c>
      <c r="F29" s="89" cm="1">
        <f t="array" ref="F29">IF(Options!$D$18=1, IFERROR(MAX(IF($I$199:$R$199=1,(I29:R29),"")),
     MAX(IF($I$199:$R$199=2,(I29:R29),""))),
IF(Options!$D$19=1, IFERROR(AVERAGE(IF($I$199:$R$199=1,I29:R29,"")),
     AVERAGE(IF($I$199:$R$199=2,(I29:R29),""))),
IF(Options!$D$20=1, IFERROR(IF(OR(IF(ISNUMBER(I29:R29),IF(I$199:R$199 = 1,I29:R29, ""), "")=0), 0, GEOMEAN(IF(ISNUMBER(I29:R29),IF(I$199:R$199 = 1,I29:R29, ""), ""))),
   IF(OR(IF(ISNUMBER(I29:R29),IF(I$199:R$199 = 2,I29:R29, ""), "")=0), 0, GEOMEAN(IF(ISNUMBER(I29:R29),IF(I$199:R$199 = 2,I29:R29, ""), "")))))))</f>
        <v>3.7851239669421499</v>
      </c>
      <c r="G29" s="89" cm="1">
        <f t="array" ref="G29">IF(Options!$D$18=1, IFERROR(MAX(IF($I$200:$R$200=1,(I29:R29),"")),
     MAX(IF($I$200:$R$200=2,(I29:R29),""))),
IF(Options!$D$19=1, IFERROR(AVERAGE(IF($I$200:$R$200=1,(I29:R29),"")),
     AVERAGE(IF($I$200:$R$200=2,(I29:R29),""))),
IF(Options!$D$20=1, IFERROR(IF(OR(IF(ISNUMBER(I29:R29),IF(I$200:R$200 = 1,I29:R29, ""), "")=0), 0, GEOMEAN(IF(ISNUMBER(I29:R29),IF(I$200:R$200 = 1,I29:R29, ""), ""))),
   IF(OR(IF(ISNUMBER(I29:R29),IF(I$200:R$200 = 2,I29:R29, ""), "")=0), 0, GEOMEAN(IF(ISNUMBER(I29:R29),IF(I$200:R$200 = 2,I29:R29, ""), "")))))))</f>
        <v>5.4545454545454497</v>
      </c>
      <c r="H29" s="142" t="s">
        <v>54</v>
      </c>
      <c r="I29" s="89">
        <v>5.4545454545454497</v>
      </c>
      <c r="J29" s="89">
        <v>3.7851239669421499</v>
      </c>
      <c r="K29" s="89"/>
      <c r="L29" s="89"/>
      <c r="M29" s="89"/>
      <c r="N29" s="141"/>
      <c r="O29" s="141"/>
      <c r="P29" s="141"/>
      <c r="Q29" s="162"/>
      <c r="R29" s="162"/>
      <c r="S29" s="36"/>
      <c r="T29" s="36"/>
      <c r="U29" s="36"/>
      <c r="V29" s="36"/>
      <c r="W29" s="36"/>
      <c r="X29" s="36"/>
      <c r="Y29" s="36"/>
      <c r="Z29" s="36"/>
      <c r="AA29" s="36"/>
    </row>
    <row r="30" spans="1:27" x14ac:dyDescent="0.2">
      <c r="A30" s="85">
        <v>25</v>
      </c>
      <c r="B30" s="85" t="s">
        <v>55</v>
      </c>
      <c r="C30" s="85" t="s">
        <v>56</v>
      </c>
      <c r="D30" s="98" t="str">
        <f t="shared" si="0"/>
        <v/>
      </c>
      <c r="E30" s="89">
        <f>IF(Options!$D$24 = 1, MAX(F30, G30),
IF(Options!$D$25 = 1, AVERAGE(F30,G30),
IF(Options!$D$26 = 1, IFERROR(GEOMEAN(F30, G30), MAX(F30, G30)))))</f>
        <v>2.4297520661157002</v>
      </c>
      <c r="F30" s="89" cm="1">
        <f t="array" ref="F30">IF(Options!$D$18=1, IFERROR(MAX(IF($I$199:$R$199=1,(I30:R30),"")),
     MAX(IF($I$199:$R$199=2,(I30:R30),""))),
IF(Options!$D$19=1, IFERROR(AVERAGE(IF($I$199:$R$199=1,I30:R30,"")),
     AVERAGE(IF($I$199:$R$199=2,(I30:R30),""))),
IF(Options!$D$20=1, IFERROR(IF(OR(IF(ISNUMBER(I30:R30),IF(I$199:R$199 = 1,I30:R30, ""), "")=0), 0, GEOMEAN(IF(ISNUMBER(I30:R30),IF(I$199:R$199 = 1,I30:R30, ""), ""))),
   IF(OR(IF(ISNUMBER(I30:R30),IF(I$199:R$199 = 2,I30:R30, ""), "")=0), 0, GEOMEAN(IF(ISNUMBER(I30:R30),IF(I$199:R$199 = 2,I30:R30, ""), "")))))))</f>
        <v>2.4297520661157002</v>
      </c>
      <c r="G30" s="89" cm="1">
        <f t="array" ref="G30">IF(Options!$D$18=1, IFERROR(MAX(IF($I$200:$R$200=1,(I30:R30),"")),
     MAX(IF($I$200:$R$200=2,(I30:R30),""))),
IF(Options!$D$19=1, IFERROR(AVERAGE(IF($I$200:$R$200=1,(I30:R30),"")),
     AVERAGE(IF($I$200:$R$200=2,(I30:R30),""))),
IF(Options!$D$20=1, IFERROR(IF(OR(IF(ISNUMBER(I30:R30),IF(I$200:R$200 = 1,I30:R30, ""), "")=0), 0, GEOMEAN(IF(ISNUMBER(I30:R30),IF(I$200:R$200 = 1,I30:R30, ""), ""))),
   IF(OR(IF(ISNUMBER(I30:R30),IF(I$200:R$200 = 2,I30:R30, ""), "")=0), 0, GEOMEAN(IF(ISNUMBER(I30:R30),IF(I$200:R$200 = 2,I30:R30, ""), "")))))))</f>
        <v>0</v>
      </c>
      <c r="H30" s="142" t="s">
        <v>56</v>
      </c>
      <c r="I30" s="89">
        <v>0</v>
      </c>
      <c r="J30" s="89">
        <v>2.4297520661157002</v>
      </c>
      <c r="K30" s="89"/>
      <c r="L30" s="89"/>
      <c r="M30" s="89"/>
      <c r="N30" s="141"/>
      <c r="O30" s="141"/>
      <c r="P30" s="141"/>
      <c r="Q30" s="162"/>
      <c r="R30" s="162"/>
      <c r="S30" s="36"/>
      <c r="T30" s="36"/>
      <c r="U30" s="36"/>
      <c r="V30" s="36"/>
      <c r="W30" s="36"/>
      <c r="X30" s="36"/>
      <c r="Y30" s="36"/>
      <c r="Z30" s="36"/>
      <c r="AA30" s="36"/>
    </row>
    <row r="31" spans="1:27" x14ac:dyDescent="0.2">
      <c r="A31" s="85">
        <v>26</v>
      </c>
      <c r="B31" s="85" t="s">
        <v>57</v>
      </c>
      <c r="C31" s="85" t="s">
        <v>58</v>
      </c>
      <c r="D31" s="98" t="str">
        <f t="shared" si="0"/>
        <v/>
      </c>
      <c r="E31" s="89">
        <f>IF(Options!$D$24 = 1, MAX(F31, G31),
IF(Options!$D$25 = 1, AVERAGE(F31,G31),
IF(Options!$D$26 = 1, IFERROR(GEOMEAN(F31, G31), MAX(F31, G31)))))</f>
        <v>5.254599788103083</v>
      </c>
      <c r="F31" s="89" cm="1">
        <f t="array" ref="F31">IF(Options!$D$18=1, IFERROR(MAX(IF($I$199:$R$199=1,(I31:R31),"")),
     MAX(IF($I$199:$R$199=2,(I31:R31),""))),
IF(Options!$D$19=1, IFERROR(AVERAGE(IF($I$199:$R$199=1,I31:R31,"")),
     AVERAGE(IF($I$199:$R$199=2,(I31:R31),""))),
IF(Options!$D$20=1, IFERROR(IF(OR(IF(ISNUMBER(I31:R31),IF(I$199:R$199 = 1,I31:R31, ""), "")=0), 0, GEOMEAN(IF(ISNUMBER(I31:R31),IF(I$199:R$199 = 1,I31:R31, ""), ""))),
   IF(OR(IF(ISNUMBER(I31:R31),IF(I$199:R$199 = 2,I31:R31, ""), "")=0), 0, GEOMEAN(IF(ISNUMBER(I31:R31),IF(I$199:R$199 = 2,I31:R31, ""), "")))))))</f>
        <v>4.0495867768595</v>
      </c>
      <c r="G31" s="89" cm="1">
        <f t="array" ref="G31">IF(Options!$D$18=1, IFERROR(MAX(IF($I$200:$R$200=1,(I31:R31),"")),
     MAX(IF($I$200:$R$200=2,(I31:R31),""))),
IF(Options!$D$19=1, IFERROR(AVERAGE(IF($I$200:$R$200=1,(I31:R31),"")),
     AVERAGE(IF($I$200:$R$200=2,(I31:R31),""))),
IF(Options!$D$20=1, IFERROR(IF(OR(IF(ISNUMBER(I31:R31),IF(I$200:R$200 = 1,I31:R31, ""), "")=0), 0, GEOMEAN(IF(ISNUMBER(I31:R31),IF(I$200:R$200 = 1,I31:R31, ""), ""))),
   IF(OR(IF(ISNUMBER(I31:R31),IF(I$200:R$200 = 2,I31:R31, ""), "")=0), 0, GEOMEAN(IF(ISNUMBER(I31:R31),IF(I$200:R$200 = 2,I31:R31, ""), "")))))))</f>
        <v>6.8181818181818201</v>
      </c>
      <c r="H31" s="142" t="s">
        <v>58</v>
      </c>
      <c r="I31" s="89">
        <v>6.8181818181818201</v>
      </c>
      <c r="J31" s="89">
        <v>4.0495867768595</v>
      </c>
      <c r="K31" s="89"/>
      <c r="L31" s="89"/>
      <c r="M31" s="89"/>
      <c r="N31" s="141"/>
      <c r="O31" s="141"/>
      <c r="P31" s="141"/>
      <c r="Q31" s="162"/>
      <c r="R31" s="162"/>
      <c r="S31" s="36"/>
      <c r="T31" s="36"/>
      <c r="U31" s="36"/>
      <c r="V31" s="36"/>
      <c r="W31" s="36"/>
      <c r="X31" s="36"/>
      <c r="Y31" s="36"/>
      <c r="Z31" s="36"/>
      <c r="AA31" s="36"/>
    </row>
    <row r="32" spans="1:27" x14ac:dyDescent="0.2">
      <c r="A32" s="85">
        <v>27</v>
      </c>
      <c r="B32" s="85" t="s">
        <v>59</v>
      </c>
      <c r="C32" s="85" t="s">
        <v>60</v>
      </c>
      <c r="D32" s="98" t="str">
        <f t="shared" si="0"/>
        <v/>
      </c>
      <c r="E32" s="89">
        <f>IF(Options!$D$24 = 1, MAX(F32, G32),
IF(Options!$D$25 = 1, AVERAGE(F32,G32),
IF(Options!$D$26 = 1, IFERROR(GEOMEAN(F32, G32), MAX(F32, G32)))))</f>
        <v>3.5016364104106743</v>
      </c>
      <c r="F32" s="89" cm="1">
        <f t="array" ref="F32">IF(Options!$D$18=1, IFERROR(MAX(IF($I$199:$R$199=1,(I32:R32),"")),
     MAX(IF($I$199:$R$199=2,(I32:R32),""))),
IF(Options!$D$19=1, IFERROR(AVERAGE(IF($I$199:$R$199=1,I32:R32,"")),
     AVERAGE(IF($I$199:$R$199=2,(I32:R32),""))),
IF(Options!$D$20=1, IFERROR(IF(OR(IF(ISNUMBER(I32:R32),IF(I$199:R$199 = 1,I32:R32, ""), "")=0), 0, GEOMEAN(IF(ISNUMBER(I32:R32),IF(I$199:R$199 = 1,I32:R32, ""), ""))),
   IF(OR(IF(ISNUMBER(I32:R32),IF(I$199:R$199 = 2,I32:R32, ""), "")=0), 0, GEOMEAN(IF(ISNUMBER(I32:R32),IF(I$199:R$199 = 2,I32:R32, ""), "")))))))</f>
        <v>3.1735537190082601</v>
      </c>
      <c r="G32" s="89" cm="1">
        <f t="array" ref="G32">IF(Options!$D$18=1, IFERROR(MAX(IF($I$200:$R$200=1,(I32:R32),"")),
     MAX(IF($I$200:$R$200=2,(I32:R32),""))),
IF(Options!$D$19=1, IFERROR(AVERAGE(IF($I$200:$R$200=1,(I32:R32),"")),
     AVERAGE(IF($I$200:$R$200=2,(I32:R32),""))),
IF(Options!$D$20=1, IFERROR(IF(OR(IF(ISNUMBER(I32:R32),IF(I$200:R$200 = 1,I32:R32, ""), "")=0), 0, GEOMEAN(IF(ISNUMBER(I32:R32),IF(I$200:R$200 = 1,I32:R32, ""), ""))),
   IF(OR(IF(ISNUMBER(I32:R32),IF(I$200:R$200 = 2,I32:R32, ""), "")=0), 0, GEOMEAN(IF(ISNUMBER(I32:R32),IF(I$200:R$200 = 2,I32:R32, ""), "")))))))</f>
        <v>3.86363636363637</v>
      </c>
      <c r="H32" s="142" t="s">
        <v>60</v>
      </c>
      <c r="I32" s="89">
        <v>3.86363636363637</v>
      </c>
      <c r="J32" s="89">
        <v>3.1735537190082601</v>
      </c>
      <c r="K32" s="89"/>
      <c r="L32" s="89"/>
      <c r="M32" s="89"/>
      <c r="N32" s="141"/>
      <c r="O32" s="141"/>
      <c r="P32" s="141"/>
      <c r="Q32" s="162"/>
      <c r="R32" s="162"/>
      <c r="S32" s="36"/>
      <c r="T32" s="36"/>
      <c r="U32" s="36"/>
      <c r="V32" s="36"/>
      <c r="W32" s="36"/>
      <c r="X32" s="36"/>
      <c r="Y32" s="36"/>
      <c r="Z32" s="36"/>
      <c r="AA32" s="36"/>
    </row>
    <row r="33" spans="1:27" x14ac:dyDescent="0.2">
      <c r="A33" s="85">
        <v>28</v>
      </c>
      <c r="B33" s="85" t="s">
        <v>61</v>
      </c>
      <c r="C33" s="85" t="s">
        <v>62</v>
      </c>
      <c r="D33" s="98" t="str">
        <f t="shared" si="0"/>
        <v/>
      </c>
      <c r="E33" s="89">
        <f>IF(Options!$D$24 = 1, MAX(F33, G33),
IF(Options!$D$25 = 1, AVERAGE(F33,G33),
IF(Options!$D$26 = 1, IFERROR(GEOMEAN(F33, G33), MAX(F33, G33)))))</f>
        <v>7.6870611478580688</v>
      </c>
      <c r="F33" s="89" cm="1">
        <f t="array" ref="F33">IF(Options!$D$18=1, IFERROR(MAX(IF($I$199:$R$199=1,(I33:R33),"")),
     MAX(IF($I$199:$R$199=2,(I33:R33),""))),
IF(Options!$D$19=1, IFERROR(AVERAGE(IF($I$199:$R$199=1,I33:R33,"")),
     AVERAGE(IF($I$199:$R$199=2,(I33:R33),""))),
IF(Options!$D$20=1, IFERROR(IF(OR(IF(ISNUMBER(I33:R33),IF(I$199:R$199 = 1,I33:R33, ""), "")=0), 0, GEOMEAN(IF(ISNUMBER(I33:R33),IF(I$199:R$199 = 1,I33:R33, ""), ""))),
   IF(OR(IF(ISNUMBER(I33:R33),IF(I$199:R$199 = 2,I33:R33, ""), "")=0), 0, GEOMEAN(IF(ISNUMBER(I33:R33),IF(I$199:R$199 = 2,I33:R33, ""), "")))))))</f>
        <v>10</v>
      </c>
      <c r="G33" s="89" cm="1">
        <f t="array" ref="G33">IF(Options!$D$18=1, IFERROR(MAX(IF($I$200:$R$200=1,(I33:R33),"")),
     MAX(IF($I$200:$R$200=2,(I33:R33),""))),
IF(Options!$D$19=1, IFERROR(AVERAGE(IF($I$200:$R$200=1,(I33:R33),"")),
     AVERAGE(IF($I$200:$R$200=2,(I33:R33),""))),
IF(Options!$D$20=1, IFERROR(IF(OR(IF(ISNUMBER(I33:R33),IF(I$200:R$200 = 1,I33:R33, ""), "")=0), 0, GEOMEAN(IF(ISNUMBER(I33:R33),IF(I$200:R$200 = 1,I33:R33, ""), ""))),
   IF(OR(IF(ISNUMBER(I33:R33),IF(I$200:R$200 = 2,I33:R33, ""), "")=0), 0, GEOMEAN(IF(ISNUMBER(I33:R33),IF(I$200:R$200 = 2,I33:R33, ""), "")))))))</f>
        <v>5.9090909090909003</v>
      </c>
      <c r="H33" s="142" t="s">
        <v>62</v>
      </c>
      <c r="I33" s="89">
        <v>5.9090909090909003</v>
      </c>
      <c r="J33" s="89">
        <v>10</v>
      </c>
      <c r="K33" s="89"/>
      <c r="L33" s="89"/>
      <c r="M33" s="89"/>
      <c r="N33" s="141"/>
      <c r="O33" s="141"/>
      <c r="P33" s="141"/>
      <c r="Q33" s="162"/>
      <c r="R33" s="162"/>
      <c r="S33" s="36"/>
      <c r="T33" s="36"/>
      <c r="U33" s="36"/>
      <c r="V33" s="36"/>
      <c r="W33" s="36"/>
      <c r="X33" s="36"/>
      <c r="Y33" s="36"/>
      <c r="Z33" s="36"/>
      <c r="AA33" s="36"/>
    </row>
    <row r="34" spans="1:27" x14ac:dyDescent="0.2">
      <c r="A34" s="85">
        <v>29</v>
      </c>
      <c r="B34" s="85" t="s">
        <v>63</v>
      </c>
      <c r="C34" s="85" t="s">
        <v>64</v>
      </c>
      <c r="D34" s="98" t="str">
        <f t="shared" si="0"/>
        <v/>
      </c>
      <c r="E34" s="89">
        <f>IF(Options!$D$24 = 1, MAX(F34, G34),
IF(Options!$D$25 = 1, AVERAGE(F34,G34),
IF(Options!$D$26 = 1, IFERROR(GEOMEAN(F34, G34), MAX(F34, G34)))))</f>
        <v>1.34700602974794</v>
      </c>
      <c r="F34" s="89" cm="1">
        <f t="array" ref="F34">IF(Options!$D$18=1, IFERROR(MAX(IF($I$199:$R$199=1,(I34:R34),"")),
     MAX(IF($I$199:$R$199=2,(I34:R34),""))),
IF(Options!$D$19=1, IFERROR(AVERAGE(IF($I$199:$R$199=1,I34:R34,"")),
     AVERAGE(IF($I$199:$R$199=2,(I34:R34),""))),
IF(Options!$D$20=1, IFERROR(IF(OR(IF(ISNUMBER(I34:R34),IF(I$199:R$199 = 1,I34:R34, ""), "")=0), 0, GEOMEAN(IF(ISNUMBER(I34:R34),IF(I$199:R$199 = 1,I34:R34, ""), ""))),
   IF(OR(IF(ISNUMBER(I34:R34),IF(I$199:R$199 = 2,I34:R34, ""), "")=0), 0, GEOMEAN(IF(ISNUMBER(I34:R34),IF(I$199:R$199 = 2,I34:R34, ""), "")))))))</f>
        <v>0.34710743801652899</v>
      </c>
      <c r="G34" s="89" cm="1">
        <f t="array" ref="G34">IF(Options!$D$18=1, IFERROR(MAX(IF($I$200:$R$200=1,(I34:R34),"")),
     MAX(IF($I$200:$R$200=2,(I34:R34),""))),
IF(Options!$D$19=1, IFERROR(AVERAGE(IF($I$200:$R$200=1,(I34:R34),"")),
     AVERAGE(IF($I$200:$R$200=2,(I34:R34),""))),
IF(Options!$D$20=1, IFERROR(IF(OR(IF(ISNUMBER(I34:R34),IF(I$200:R$200 = 1,I34:R34, ""), "")=0), 0, GEOMEAN(IF(ISNUMBER(I34:R34),IF(I$200:R$200 = 1,I34:R34, ""), ""))),
   IF(OR(IF(ISNUMBER(I34:R34),IF(I$200:R$200 = 2,I34:R34, ""), "")=0), 0, GEOMEAN(IF(ISNUMBER(I34:R34),IF(I$200:R$200 = 2,I34:R34, ""), "")))))))</f>
        <v>5.2272727272727204</v>
      </c>
      <c r="H34" s="142" t="s">
        <v>64</v>
      </c>
      <c r="I34" s="89">
        <v>5.2272727272727204</v>
      </c>
      <c r="J34" s="89">
        <v>0.34710743801652899</v>
      </c>
      <c r="K34" s="89"/>
      <c r="L34" s="89"/>
      <c r="M34" s="89"/>
      <c r="N34" s="141"/>
      <c r="O34" s="141"/>
      <c r="P34" s="141"/>
      <c r="Q34" s="162"/>
      <c r="R34" s="162"/>
      <c r="S34" s="36"/>
      <c r="T34" s="36"/>
      <c r="U34" s="36"/>
      <c r="V34" s="36"/>
      <c r="W34" s="36"/>
      <c r="X34" s="36"/>
      <c r="Y34" s="36"/>
      <c r="Z34" s="36"/>
      <c r="AA34" s="36"/>
    </row>
    <row r="35" spans="1:27" x14ac:dyDescent="0.2">
      <c r="A35" s="85">
        <v>30</v>
      </c>
      <c r="B35" s="85" t="s">
        <v>65</v>
      </c>
      <c r="C35" s="85" t="s">
        <v>66</v>
      </c>
      <c r="D35" s="98" t="str">
        <f t="shared" si="0"/>
        <v/>
      </c>
      <c r="E35" s="89">
        <f>IF(Options!$D$24 = 1, MAX(F35, G35),
IF(Options!$D$25 = 1, AVERAGE(F35,G35),
IF(Options!$D$26 = 1, IFERROR(GEOMEAN(F35, G35), MAX(F35, G35)))))</f>
        <v>0</v>
      </c>
      <c r="F35" s="89" cm="1">
        <f t="array" ref="F35">IF(Options!$D$18=1, IFERROR(MAX(IF($I$199:$R$199=1,(I35:R35),"")),
     MAX(IF($I$199:$R$199=2,(I35:R35),""))),
IF(Options!$D$19=1, IFERROR(AVERAGE(IF($I$199:$R$199=1,I35:R35,"")),
     AVERAGE(IF($I$199:$R$199=2,(I35:R35),""))),
IF(Options!$D$20=1, IFERROR(IF(OR(IF(ISNUMBER(I35:R35),IF(I$199:R$199 = 1,I35:R35, ""), "")=0), 0, GEOMEAN(IF(ISNUMBER(I35:R35),IF(I$199:R$199 = 1,I35:R35, ""), ""))),
   IF(OR(IF(ISNUMBER(I35:R35),IF(I$199:R$199 = 2,I35:R35, ""), "")=0), 0, GEOMEAN(IF(ISNUMBER(I35:R35),IF(I$199:R$199 = 2,I35:R35, ""), "")))))))</f>
        <v>0</v>
      </c>
      <c r="G35" s="89" cm="1">
        <f t="array" ref="G35">IF(Options!$D$18=1, IFERROR(MAX(IF($I$200:$R$200=1,(I35:R35),"")),
     MAX(IF($I$200:$R$200=2,(I35:R35),""))),
IF(Options!$D$19=1, IFERROR(AVERAGE(IF($I$200:$R$200=1,(I35:R35),"")),
     AVERAGE(IF($I$200:$R$200=2,(I35:R35),""))),
IF(Options!$D$20=1, IFERROR(IF(OR(IF(ISNUMBER(I35:R35),IF(I$200:R$200 = 1,I35:R35, ""), "")=0), 0, GEOMEAN(IF(ISNUMBER(I35:R35),IF(I$200:R$200 = 1,I35:R35, ""), ""))),
   IF(OR(IF(ISNUMBER(I35:R35),IF(I$200:R$200 = 2,I35:R35, ""), "")=0), 0, GEOMEAN(IF(ISNUMBER(I35:R35),IF(I$200:R$200 = 2,I35:R35, ""), "")))))))</f>
        <v>0</v>
      </c>
      <c r="H35" s="142" t="s">
        <v>66</v>
      </c>
      <c r="I35" s="89">
        <v>0</v>
      </c>
      <c r="J35" s="89">
        <v>0</v>
      </c>
      <c r="K35" s="89"/>
      <c r="L35" s="89"/>
      <c r="M35" s="89"/>
      <c r="N35" s="141"/>
      <c r="O35" s="141"/>
      <c r="P35" s="141"/>
      <c r="Q35" s="162"/>
      <c r="R35" s="162"/>
      <c r="S35" s="36"/>
      <c r="T35" s="36"/>
      <c r="U35" s="36"/>
      <c r="V35" s="36"/>
      <c r="W35" s="36"/>
      <c r="X35" s="36"/>
      <c r="Y35" s="36"/>
      <c r="Z35" s="36"/>
      <c r="AA35" s="36"/>
    </row>
    <row r="36" spans="1:27" x14ac:dyDescent="0.2">
      <c r="A36" s="85">
        <v>31</v>
      </c>
      <c r="B36" s="85" t="s">
        <v>67</v>
      </c>
      <c r="C36" s="85" t="s">
        <v>68</v>
      </c>
      <c r="D36" s="98" t="str">
        <f t="shared" si="0"/>
        <v/>
      </c>
      <c r="E36" s="89">
        <f>IF(Options!$D$24 = 1, MAX(F36, G36),
IF(Options!$D$25 = 1, AVERAGE(F36,G36),
IF(Options!$D$26 = 1, IFERROR(GEOMEAN(F36, G36), MAX(F36, G36)))))</f>
        <v>3.0151134457776374</v>
      </c>
      <c r="F36" s="89" cm="1">
        <f t="array" ref="F36">IF(Options!$D$18=1, IFERROR(MAX(IF($I$199:$R$199=1,(I36:R36),"")),
     MAX(IF($I$199:$R$199=2,(I36:R36),""))),
IF(Options!$D$19=1, IFERROR(AVERAGE(IF($I$199:$R$199=1,I36:R36,"")),
     AVERAGE(IF($I$199:$R$199=2,(I36:R36),""))),
IF(Options!$D$20=1, IFERROR(IF(OR(IF(ISNUMBER(I36:R36),IF(I$199:R$199 = 1,I36:R36, ""), "")=0), 0, GEOMEAN(IF(ISNUMBER(I36:R36),IF(I$199:R$199 = 1,I36:R36, ""), ""))),
   IF(OR(IF(ISNUMBER(I36:R36),IF(I$199:R$199 = 2,I36:R36, ""), "")=0), 0, GEOMEAN(IF(ISNUMBER(I36:R36),IF(I$199:R$199 = 2,I36:R36, ""), "")))))))</f>
        <v>1.8181818181818199</v>
      </c>
      <c r="G36" s="89" cm="1">
        <f t="array" ref="G36">IF(Options!$D$18=1, IFERROR(MAX(IF($I$200:$R$200=1,(I36:R36),"")),
     MAX(IF($I$200:$R$200=2,(I36:R36),""))),
IF(Options!$D$19=1, IFERROR(AVERAGE(IF($I$200:$R$200=1,(I36:R36),"")),
     AVERAGE(IF($I$200:$R$200=2,(I36:R36),""))),
IF(Options!$D$20=1, IFERROR(IF(OR(IF(ISNUMBER(I36:R36),IF(I$200:R$200 = 1,I36:R36, ""), "")=0), 0, GEOMEAN(IF(ISNUMBER(I36:R36),IF(I$200:R$200 = 1,I36:R36, ""), ""))),
   IF(OR(IF(ISNUMBER(I36:R36),IF(I$200:R$200 = 2,I36:R36, ""), "")=0), 0, GEOMEAN(IF(ISNUMBER(I36:R36),IF(I$200:R$200 = 2,I36:R36, ""), "")))))))</f>
        <v>5</v>
      </c>
      <c r="H36" s="142" t="s">
        <v>68</v>
      </c>
      <c r="I36" s="89">
        <v>5</v>
      </c>
      <c r="J36" s="89">
        <v>1.8181818181818199</v>
      </c>
      <c r="K36" s="89"/>
      <c r="L36" s="89"/>
      <c r="M36" s="89"/>
      <c r="N36" s="141"/>
      <c r="O36" s="141"/>
      <c r="P36" s="141"/>
      <c r="Q36" s="162"/>
      <c r="R36" s="162"/>
      <c r="S36" s="36"/>
      <c r="T36" s="36"/>
      <c r="U36" s="36"/>
      <c r="V36" s="36"/>
      <c r="W36" s="36"/>
      <c r="X36" s="36"/>
      <c r="Y36" s="36"/>
      <c r="Z36" s="36"/>
      <c r="AA36" s="36"/>
    </row>
    <row r="37" spans="1:27" x14ac:dyDescent="0.2">
      <c r="A37" s="85">
        <v>32</v>
      </c>
      <c r="B37" s="85" t="s">
        <v>69</v>
      </c>
      <c r="C37" s="85" t="s">
        <v>70</v>
      </c>
      <c r="D37" s="98" t="str">
        <f t="shared" si="0"/>
        <v/>
      </c>
      <c r="E37" s="89">
        <f>IF(Options!$D$24 = 1, MAX(F37, G37),
IF(Options!$D$25 = 1, AVERAGE(F37,G37),
IF(Options!$D$26 = 1, IFERROR(GEOMEAN(F37, G37), MAX(F37, G37)))))</f>
        <v>5.4214876033057902</v>
      </c>
      <c r="F37" s="89" cm="1">
        <f t="array" ref="F37">IF(Options!$D$18=1, IFERROR(MAX(IF($I$199:$R$199=1,(I37:R37),"")),
     MAX(IF($I$199:$R$199=2,(I37:R37),""))),
IF(Options!$D$19=1, IFERROR(AVERAGE(IF($I$199:$R$199=1,I37:R37,"")),
     AVERAGE(IF($I$199:$R$199=2,(I37:R37),""))),
IF(Options!$D$20=1, IFERROR(IF(OR(IF(ISNUMBER(I37:R37),IF(I$199:R$199 = 1,I37:R37, ""), "")=0), 0, GEOMEAN(IF(ISNUMBER(I37:R37),IF(I$199:R$199 = 1,I37:R37, ""), ""))),
   IF(OR(IF(ISNUMBER(I37:R37),IF(I$199:R$199 = 2,I37:R37, ""), "")=0), 0, GEOMEAN(IF(ISNUMBER(I37:R37),IF(I$199:R$199 = 2,I37:R37, ""), "")))))))</f>
        <v>5.4214876033057902</v>
      </c>
      <c r="G37" s="89" cm="1">
        <f t="array" ref="G37">IF(Options!$D$18=1, IFERROR(MAX(IF($I$200:$R$200=1,(I37:R37),"")),
     MAX(IF($I$200:$R$200=2,(I37:R37),""))),
IF(Options!$D$19=1, IFERROR(AVERAGE(IF($I$200:$R$200=1,(I37:R37),"")),
     AVERAGE(IF($I$200:$R$200=2,(I37:R37),""))),
IF(Options!$D$20=1, IFERROR(IF(OR(IF(ISNUMBER(I37:R37),IF(I$200:R$200 = 1,I37:R37, ""), "")=0), 0, GEOMEAN(IF(ISNUMBER(I37:R37),IF(I$200:R$200 = 1,I37:R37, ""), ""))),
   IF(OR(IF(ISNUMBER(I37:R37),IF(I$200:R$200 = 2,I37:R37, ""), "")=0), 0, GEOMEAN(IF(ISNUMBER(I37:R37),IF(I$200:R$200 = 2,I37:R37, ""), "")))))))</f>
        <v>0</v>
      </c>
      <c r="H37" s="142" t="s">
        <v>70</v>
      </c>
      <c r="I37" s="89">
        <v>0</v>
      </c>
      <c r="J37" s="89">
        <v>5.4214876033057902</v>
      </c>
      <c r="K37" s="89"/>
      <c r="L37" s="89"/>
      <c r="M37" s="89"/>
      <c r="N37" s="141"/>
      <c r="O37" s="141"/>
      <c r="P37" s="141"/>
      <c r="Q37" s="162"/>
      <c r="R37" s="162"/>
      <c r="S37" s="36"/>
      <c r="T37" s="36"/>
      <c r="U37" s="36"/>
      <c r="V37" s="36"/>
      <c r="W37" s="36"/>
      <c r="X37" s="36"/>
      <c r="Y37" s="36"/>
      <c r="Z37" s="36"/>
      <c r="AA37" s="36"/>
    </row>
    <row r="38" spans="1:27" x14ac:dyDescent="0.2">
      <c r="A38" s="85">
        <v>33</v>
      </c>
      <c r="B38" s="85" t="s">
        <v>71</v>
      </c>
      <c r="C38" s="85" t="s">
        <v>72</v>
      </c>
      <c r="D38" s="98" t="str">
        <f t="shared" si="0"/>
        <v/>
      </c>
      <c r="E38" s="89">
        <f>IF(Options!$D$24 = 1, MAX(F38, G38),
IF(Options!$D$25 = 1, AVERAGE(F38,G38),
IF(Options!$D$26 = 1, IFERROR(GEOMEAN(F38, G38), MAX(F38, G38)))))</f>
        <v>5.8775381364525865</v>
      </c>
      <c r="F38" s="89" cm="1">
        <f t="array" ref="F38">IF(Options!$D$18=1, IFERROR(MAX(IF($I$199:$R$199=1,(I38:R38),"")),
     MAX(IF($I$199:$R$199=2,(I38:R38),""))),
IF(Options!$D$19=1, IFERROR(AVERAGE(IF($I$199:$R$199=1,I38:R38,"")),
     AVERAGE(IF($I$199:$R$199=2,(I38:R38),""))),
IF(Options!$D$20=1, IFERROR(IF(OR(IF(ISNUMBER(I38:R38),IF(I$199:R$199 = 1,I38:R38, ""), "")=0), 0, GEOMEAN(IF(ISNUMBER(I38:R38),IF(I$199:R$199 = 1,I38:R38, ""), ""))),
   IF(OR(IF(ISNUMBER(I38:R38),IF(I$199:R$199 = 2,I38:R38, ""), "")=0), 0, GEOMEAN(IF(ISNUMBER(I38:R38),IF(I$199:R$199 = 2,I38:R38, ""), "")))))))</f>
        <v>6.9090909090909101</v>
      </c>
      <c r="G38" s="89" cm="1">
        <f t="array" ref="G38">IF(Options!$D$18=1, IFERROR(MAX(IF($I$200:$R$200=1,(I38:R38),"")),
     MAX(IF($I$200:$R$200=2,(I38:R38),""))),
IF(Options!$D$19=1, IFERROR(AVERAGE(IF($I$200:$R$200=1,(I38:R38),"")),
     AVERAGE(IF($I$200:$R$200=2,(I38:R38),""))),
IF(Options!$D$20=1, IFERROR(IF(OR(IF(ISNUMBER(I38:R38),IF(I$200:R$200 = 1,I38:R38, ""), "")=0), 0, GEOMEAN(IF(ISNUMBER(I38:R38),IF(I$200:R$200 = 1,I38:R38, ""), ""))),
   IF(OR(IF(ISNUMBER(I38:R38),IF(I$200:R$200 = 2,I38:R38, ""), "")=0), 0, GEOMEAN(IF(ISNUMBER(I38:R38),IF(I$200:R$200 = 2,I38:R38, ""), "")))))))</f>
        <v>5</v>
      </c>
      <c r="H38" s="142" t="s">
        <v>72</v>
      </c>
      <c r="I38" s="89">
        <v>5</v>
      </c>
      <c r="J38" s="89">
        <v>6.9090909090909101</v>
      </c>
      <c r="K38" s="89"/>
      <c r="L38" s="89"/>
      <c r="M38" s="89"/>
      <c r="N38" s="141"/>
      <c r="O38" s="141"/>
      <c r="P38" s="141"/>
      <c r="Q38" s="162"/>
      <c r="R38" s="162"/>
      <c r="S38" s="36"/>
      <c r="T38" s="36"/>
      <c r="U38" s="36"/>
      <c r="V38" s="36"/>
      <c r="W38" s="36"/>
      <c r="X38" s="36"/>
      <c r="Y38" s="36"/>
      <c r="Z38" s="36"/>
      <c r="AA38" s="36"/>
    </row>
    <row r="39" spans="1:27" x14ac:dyDescent="0.2">
      <c r="A39" s="85">
        <v>34</v>
      </c>
      <c r="B39" s="85" t="s">
        <v>73</v>
      </c>
      <c r="C39" s="85" t="s">
        <v>74</v>
      </c>
      <c r="D39" s="98" t="str">
        <f t="shared" si="0"/>
        <v/>
      </c>
      <c r="E39" s="89">
        <f>IF(Options!$D$24 = 1, MAX(F39, G39),
IF(Options!$D$25 = 1, AVERAGE(F39,G39),
IF(Options!$D$26 = 1, IFERROR(GEOMEAN(F39, G39), MAX(F39, G39)))))</f>
        <v>6.310284022750773</v>
      </c>
      <c r="F39" s="89" cm="1">
        <f t="array" ref="F39">IF(Options!$D$18=1, IFERROR(MAX(IF($I$199:$R$199=1,(I39:R39),"")),
     MAX(IF($I$199:$R$199=2,(I39:R39),""))),
IF(Options!$D$19=1, IFERROR(AVERAGE(IF($I$199:$R$199=1,I39:R39,"")),
     AVERAGE(IF($I$199:$R$199=2,(I39:R39),""))),
IF(Options!$D$20=1, IFERROR(IF(OR(IF(ISNUMBER(I39:R39),IF(I$199:R$199 = 1,I39:R39, ""), "")=0), 0, GEOMEAN(IF(ISNUMBER(I39:R39),IF(I$199:R$199 = 1,I39:R39, ""), ""))),
   IF(OR(IF(ISNUMBER(I39:R39),IF(I$199:R$199 = 2,I39:R39, ""), "")=0), 0, GEOMEAN(IF(ISNUMBER(I39:R39),IF(I$199:R$199 = 2,I39:R39, ""), "")))))))</f>
        <v>8.7603305785124004</v>
      </c>
      <c r="G39" s="89" cm="1">
        <f t="array" ref="G39">IF(Options!$D$18=1, IFERROR(MAX(IF($I$200:$R$200=1,(I39:R39),"")),
     MAX(IF($I$200:$R$200=2,(I39:R39),""))),
IF(Options!$D$19=1, IFERROR(AVERAGE(IF($I$200:$R$200=1,(I39:R39),"")),
     AVERAGE(IF($I$200:$R$200=2,(I39:R39),""))),
IF(Options!$D$20=1, IFERROR(IF(OR(IF(ISNUMBER(I39:R39),IF(I$200:R$200 = 1,I39:R39, ""), "")=0), 0, GEOMEAN(IF(ISNUMBER(I39:R39),IF(I$200:R$200 = 1,I39:R39, ""), ""))),
   IF(OR(IF(ISNUMBER(I39:R39),IF(I$200:R$200 = 2,I39:R39, ""), "")=0), 0, GEOMEAN(IF(ISNUMBER(I39:R39),IF(I$200:R$200 = 2,I39:R39, ""), "")))))))</f>
        <v>4.5454545454545503</v>
      </c>
      <c r="H39" s="142" t="s">
        <v>74</v>
      </c>
      <c r="I39" s="89">
        <v>4.5454545454545503</v>
      </c>
      <c r="J39" s="89">
        <v>8.7603305785124004</v>
      </c>
      <c r="K39" s="89"/>
      <c r="L39" s="89"/>
      <c r="M39" s="89"/>
      <c r="N39" s="141"/>
      <c r="O39" s="141"/>
      <c r="P39" s="141"/>
      <c r="Q39" s="162"/>
      <c r="R39" s="162"/>
      <c r="S39" s="36"/>
      <c r="T39" s="36"/>
      <c r="U39" s="36"/>
      <c r="V39" s="36"/>
      <c r="W39" s="36"/>
      <c r="X39" s="36"/>
      <c r="Y39" s="36"/>
      <c r="Z39" s="36"/>
      <c r="AA39" s="36"/>
    </row>
    <row r="40" spans="1:27" x14ac:dyDescent="0.2">
      <c r="A40" s="85">
        <v>35</v>
      </c>
      <c r="B40" s="85" t="s">
        <v>75</v>
      </c>
      <c r="C40" s="85" t="s">
        <v>76</v>
      </c>
      <c r="D40" s="98" t="str">
        <f t="shared" si="0"/>
        <v/>
      </c>
      <c r="E40" s="89">
        <f>IF(Options!$D$24 = 1, MAX(F40, G40),
IF(Options!$D$25 = 1, AVERAGE(F40,G40),
IF(Options!$D$26 = 1, IFERROR(GEOMEAN(F40, G40), MAX(F40, G40)))))</f>
        <v>7.6870611478580688</v>
      </c>
      <c r="F40" s="89" cm="1">
        <f t="array" ref="F40">IF(Options!$D$18=1, IFERROR(MAX(IF($I$199:$R$199=1,(I40:R40),"")),
     MAX(IF($I$199:$R$199=2,(I40:R40),""))),
IF(Options!$D$19=1, IFERROR(AVERAGE(IF($I$199:$R$199=1,I40:R40,"")),
     AVERAGE(IF($I$199:$R$199=2,(I40:R40),""))),
IF(Options!$D$20=1, IFERROR(IF(OR(IF(ISNUMBER(I40:R40),IF(I$199:R$199 = 1,I40:R40, ""), "")=0), 0, GEOMEAN(IF(ISNUMBER(I40:R40),IF(I$199:R$199 = 1,I40:R40, ""), ""))),
   IF(OR(IF(ISNUMBER(I40:R40),IF(I$199:R$199 = 2,I40:R40, ""), "")=0), 0, GEOMEAN(IF(ISNUMBER(I40:R40),IF(I$199:R$199 = 2,I40:R40, ""), "")))))))</f>
        <v>10</v>
      </c>
      <c r="G40" s="89" cm="1">
        <f t="array" ref="G40">IF(Options!$D$18=1, IFERROR(MAX(IF($I$200:$R$200=1,(I40:R40),"")),
     MAX(IF($I$200:$R$200=2,(I40:R40),""))),
IF(Options!$D$19=1, IFERROR(AVERAGE(IF($I$200:$R$200=1,(I40:R40),"")),
     AVERAGE(IF($I$200:$R$200=2,(I40:R40),""))),
IF(Options!$D$20=1, IFERROR(IF(OR(IF(ISNUMBER(I40:R40),IF(I$200:R$200 = 1,I40:R40, ""), "")=0), 0, GEOMEAN(IF(ISNUMBER(I40:R40),IF(I$200:R$200 = 1,I40:R40, ""), ""))),
   IF(OR(IF(ISNUMBER(I40:R40),IF(I$200:R$200 = 2,I40:R40, ""), "")=0), 0, GEOMEAN(IF(ISNUMBER(I40:R40),IF(I$200:R$200 = 2,I40:R40, ""), "")))))))</f>
        <v>5.9090909090909003</v>
      </c>
      <c r="H40" s="142" t="s">
        <v>76</v>
      </c>
      <c r="I40" s="89">
        <v>5.9090909090909003</v>
      </c>
      <c r="J40" s="89">
        <v>10</v>
      </c>
      <c r="K40" s="89"/>
      <c r="L40" s="89"/>
      <c r="M40" s="89"/>
      <c r="N40" s="141"/>
      <c r="O40" s="141"/>
      <c r="P40" s="141"/>
      <c r="Q40" s="162"/>
      <c r="R40" s="162"/>
      <c r="S40" s="36"/>
      <c r="T40" s="36"/>
      <c r="U40" s="36"/>
      <c r="V40" s="36"/>
      <c r="W40" s="36"/>
      <c r="X40" s="36"/>
      <c r="Y40" s="36"/>
      <c r="Z40" s="36"/>
      <c r="AA40" s="36"/>
    </row>
    <row r="41" spans="1:27" x14ac:dyDescent="0.2">
      <c r="A41" s="85">
        <v>36</v>
      </c>
      <c r="B41" s="85" t="s">
        <v>77</v>
      </c>
      <c r="C41" s="85" t="s">
        <v>78</v>
      </c>
      <c r="D41" s="98" t="str">
        <f t="shared" si="0"/>
        <v/>
      </c>
      <c r="E41" s="89">
        <f>IF(Options!$D$24 = 1, MAX(F41, G41),
IF(Options!$D$25 = 1, AVERAGE(F41,G41),
IF(Options!$D$26 = 1, IFERROR(GEOMEAN(F41, G41), MAX(F41, G41)))))</f>
        <v>7.6404947503452041</v>
      </c>
      <c r="F41" s="89" cm="1">
        <f t="array" ref="F41">IF(Options!$D$18=1, IFERROR(MAX(IF($I$199:$R$199=1,(I41:R41),"")),
     MAX(IF($I$199:$R$199=2,(I41:R41),""))),
IF(Options!$D$19=1, IFERROR(AVERAGE(IF($I$199:$R$199=1,I41:R41,"")),
     AVERAGE(IF($I$199:$R$199=2,(I41:R41),""))),
IF(Options!$D$20=1, IFERROR(IF(OR(IF(ISNUMBER(I41:R41),IF(I$199:R$199 = 1,I41:R41, ""), "")=0), 0, GEOMEAN(IF(ISNUMBER(I41:R41),IF(I$199:R$199 = 1,I41:R41, ""), ""))),
   IF(OR(IF(ISNUMBER(I41:R41),IF(I$199:R$199 = 2,I41:R41, ""), "")=0), 0, GEOMEAN(IF(ISNUMBER(I41:R41),IF(I$199:R$199 = 2,I41:R41, ""), "")))))))</f>
        <v>9.1735537190082592</v>
      </c>
      <c r="G41" s="89" cm="1">
        <f t="array" ref="G41">IF(Options!$D$18=1, IFERROR(MAX(IF($I$200:$R$200=1,(I41:R41),"")),
     MAX(IF($I$200:$R$200=2,(I41:R41),""))),
IF(Options!$D$19=1, IFERROR(AVERAGE(IF($I$200:$R$200=1,(I41:R41),"")),
     AVERAGE(IF($I$200:$R$200=2,(I41:R41),""))),
IF(Options!$D$20=1, IFERROR(IF(OR(IF(ISNUMBER(I41:R41),IF(I$200:R$200 = 1,I41:R41, ""), "")=0), 0, GEOMEAN(IF(ISNUMBER(I41:R41),IF(I$200:R$200 = 1,I41:R41, ""), ""))),
   IF(OR(IF(ISNUMBER(I41:R41),IF(I$200:R$200 = 2,I41:R41, ""), "")=0), 0, GEOMEAN(IF(ISNUMBER(I41:R41),IF(I$200:R$200 = 2,I41:R41, ""), "")))))))</f>
        <v>6.3636363636363704</v>
      </c>
      <c r="H41" s="142" t="s">
        <v>78</v>
      </c>
      <c r="I41" s="89">
        <v>6.3636363636363704</v>
      </c>
      <c r="J41" s="89">
        <v>9.1735537190082592</v>
      </c>
      <c r="K41" s="89"/>
      <c r="L41" s="89"/>
      <c r="M41" s="89"/>
      <c r="N41" s="141"/>
      <c r="O41" s="141"/>
      <c r="P41" s="141"/>
      <c r="Q41" s="162"/>
      <c r="R41" s="162"/>
      <c r="S41" s="36"/>
      <c r="T41" s="36"/>
      <c r="U41" s="36"/>
      <c r="V41" s="36"/>
      <c r="W41" s="36"/>
      <c r="X41" s="36"/>
      <c r="Y41" s="36"/>
      <c r="Z41" s="36"/>
      <c r="AA41" s="36"/>
    </row>
    <row r="42" spans="1:27" x14ac:dyDescent="0.2">
      <c r="A42" s="85">
        <v>37</v>
      </c>
      <c r="B42" s="85" t="s">
        <v>79</v>
      </c>
      <c r="C42" s="85" t="s">
        <v>80</v>
      </c>
      <c r="D42" s="98" t="str">
        <f t="shared" si="0"/>
        <v/>
      </c>
      <c r="E42" s="89">
        <f>IF(Options!$D$24 = 1, MAX(F42, G42),
IF(Options!$D$25 = 1, AVERAGE(F42,G42),
IF(Options!$D$26 = 1, IFERROR(GEOMEAN(F42, G42), MAX(F42, G42)))))</f>
        <v>2.1756110051385513</v>
      </c>
      <c r="F42" s="89" cm="1">
        <f t="array" ref="F42">IF(Options!$D$18=1, IFERROR(MAX(IF($I$199:$R$199=1,(I42:R42),"")),
     MAX(IF($I$199:$R$199=2,(I42:R42),""))),
IF(Options!$D$19=1, IFERROR(AVERAGE(IF($I$199:$R$199=1,I42:R42,"")),
     AVERAGE(IF($I$199:$R$199=2,(I42:R42),""))),
IF(Options!$D$20=1, IFERROR(IF(OR(IF(ISNUMBER(I42:R42),IF(I$199:R$199 = 1,I42:R42, ""), "")=0), 0, GEOMEAN(IF(ISNUMBER(I42:R42),IF(I$199:R$199 = 1,I42:R42, ""), ""))),
   IF(OR(IF(ISNUMBER(I42:R42),IF(I$199:R$199 = 2,I42:R42, ""), "")=0), 0, GEOMEAN(IF(ISNUMBER(I42:R42),IF(I$199:R$199 = 2,I42:R42, ""), "")))))))</f>
        <v>5.2066115702479303</v>
      </c>
      <c r="G42" s="89" cm="1">
        <f t="array" ref="G42">IF(Options!$D$18=1, IFERROR(MAX(IF($I$200:$R$200=1,(I42:R42),"")),
     MAX(IF($I$200:$R$200=2,(I42:R42),""))),
IF(Options!$D$19=1, IFERROR(AVERAGE(IF($I$200:$R$200=1,(I42:R42),"")),
     AVERAGE(IF($I$200:$R$200=2,(I42:R42),""))),
IF(Options!$D$20=1, IFERROR(IF(OR(IF(ISNUMBER(I42:R42),IF(I$200:R$200 = 1,I42:R42, ""), "")=0), 0, GEOMEAN(IF(ISNUMBER(I42:R42),IF(I$200:R$200 = 1,I42:R42, ""), ""))),
   IF(OR(IF(ISNUMBER(I42:R42),IF(I$200:R$200 = 2,I42:R42, ""), "")=0), 0, GEOMEAN(IF(ISNUMBER(I42:R42),IF(I$200:R$200 = 2,I42:R42, ""), "")))))))</f>
        <v>0.90909090909091705</v>
      </c>
      <c r="H42" s="142" t="s">
        <v>80</v>
      </c>
      <c r="I42" s="89">
        <v>0.90909090909091705</v>
      </c>
      <c r="J42" s="89">
        <v>5.2066115702479303</v>
      </c>
      <c r="K42" s="89"/>
      <c r="L42" s="89"/>
      <c r="M42" s="89"/>
      <c r="N42" s="141"/>
      <c r="O42" s="141"/>
      <c r="P42" s="141"/>
      <c r="Q42" s="162"/>
      <c r="R42" s="162"/>
      <c r="S42" s="36"/>
      <c r="T42" s="36"/>
      <c r="U42" s="36"/>
      <c r="V42" s="36"/>
      <c r="W42" s="36"/>
      <c r="X42" s="36"/>
      <c r="Y42" s="36"/>
      <c r="Z42" s="36"/>
      <c r="AA42" s="36"/>
    </row>
    <row r="43" spans="1:27" x14ac:dyDescent="0.2">
      <c r="A43" s="85">
        <v>38</v>
      </c>
      <c r="B43" s="85" t="s">
        <v>81</v>
      </c>
      <c r="C43" s="85" t="s">
        <v>82</v>
      </c>
      <c r="D43" s="98" t="str">
        <f t="shared" si="0"/>
        <v/>
      </c>
      <c r="E43" s="89">
        <f>IF(Options!$D$24 = 1, MAX(F43, G43),
IF(Options!$D$25 = 1, AVERAGE(F43,G43),
IF(Options!$D$26 = 1, IFERROR(GEOMEAN(F43, G43), MAX(F43, G43)))))</f>
        <v>0</v>
      </c>
      <c r="F43" s="89" cm="1">
        <f t="array" ref="F43">IF(Options!$D$18=1, IFERROR(MAX(IF($I$199:$R$199=1,(I43:R43),"")),
     MAX(IF($I$199:$R$199=2,(I43:R43),""))),
IF(Options!$D$19=1, IFERROR(AVERAGE(IF($I$199:$R$199=1,I43:R43,"")),
     AVERAGE(IF($I$199:$R$199=2,(I43:R43),""))),
IF(Options!$D$20=1, IFERROR(IF(OR(IF(ISNUMBER(I43:R43),IF(I$199:R$199 = 1,I43:R43, ""), "")=0), 0, GEOMEAN(IF(ISNUMBER(I43:R43),IF(I$199:R$199 = 1,I43:R43, ""), ""))),
   IF(OR(IF(ISNUMBER(I43:R43),IF(I$199:R$199 = 2,I43:R43, ""), "")=0), 0, GEOMEAN(IF(ISNUMBER(I43:R43),IF(I$199:R$199 = 2,I43:R43, ""), "")))))))</f>
        <v>0</v>
      </c>
      <c r="G43" s="89" cm="1">
        <f t="array" ref="G43">IF(Options!$D$18=1, IFERROR(MAX(IF($I$200:$R$200=1,(I43:R43),"")),
     MAX(IF($I$200:$R$200=2,(I43:R43),""))),
IF(Options!$D$19=1, IFERROR(AVERAGE(IF($I$200:$R$200=1,(I43:R43),"")),
     AVERAGE(IF($I$200:$R$200=2,(I43:R43),""))),
IF(Options!$D$20=1, IFERROR(IF(OR(IF(ISNUMBER(I43:R43),IF(I$200:R$200 = 1,I43:R43, ""), "")=0), 0, GEOMEAN(IF(ISNUMBER(I43:R43),IF(I$200:R$200 = 1,I43:R43, ""), ""))),
   IF(OR(IF(ISNUMBER(I43:R43),IF(I$200:R$200 = 2,I43:R43, ""), "")=0), 0, GEOMEAN(IF(ISNUMBER(I43:R43),IF(I$200:R$200 = 2,I43:R43, ""), "")))))))</f>
        <v>0</v>
      </c>
      <c r="H43" s="142" t="s">
        <v>82</v>
      </c>
      <c r="I43" s="89" t="s">
        <v>473</v>
      </c>
      <c r="J43" s="89" t="s">
        <v>473</v>
      </c>
      <c r="K43" s="89"/>
      <c r="L43" s="89"/>
      <c r="M43" s="89"/>
      <c r="N43" s="141"/>
      <c r="O43" s="141"/>
      <c r="P43" s="141"/>
      <c r="Q43" s="162"/>
      <c r="R43" s="162"/>
      <c r="S43" s="36"/>
      <c r="T43" s="36"/>
      <c r="U43" s="36"/>
      <c r="V43" s="36"/>
      <c r="W43" s="36"/>
      <c r="X43" s="36"/>
      <c r="Y43" s="36"/>
      <c r="Z43" s="36"/>
      <c r="AA43" s="36"/>
    </row>
    <row r="44" spans="1:27" x14ac:dyDescent="0.2">
      <c r="A44" s="85">
        <v>39</v>
      </c>
      <c r="B44" s="85" t="s">
        <v>83</v>
      </c>
      <c r="C44" s="85" t="s">
        <v>84</v>
      </c>
      <c r="D44" s="98" t="str">
        <f t="shared" si="0"/>
        <v/>
      </c>
      <c r="E44" s="89">
        <f>IF(Options!$D$24 = 1, MAX(F44, G44),
IF(Options!$D$25 = 1, AVERAGE(F44,G44),
IF(Options!$D$26 = 1, IFERROR(GEOMEAN(F44, G44), MAX(F44, G44)))))</f>
        <v>4.0284487956872486</v>
      </c>
      <c r="F44" s="89" cm="1">
        <f t="array" ref="F44">IF(Options!$D$18=1, IFERROR(MAX(IF($I$199:$R$199=1,(I44:R44),"")),
     MAX(IF($I$199:$R$199=2,(I44:R44),""))),
IF(Options!$D$19=1, IFERROR(AVERAGE(IF($I$199:$R$199=1,I44:R44,"")),
     AVERAGE(IF($I$199:$R$199=2,(I44:R44),""))),
IF(Options!$D$20=1, IFERROR(IF(OR(IF(ISNUMBER(I44:R44),IF(I$199:R$199 = 1,I44:R44, ""), "")=0), 0, GEOMEAN(IF(ISNUMBER(I44:R44),IF(I$199:R$199 = 1,I44:R44, ""), ""))),
   IF(OR(IF(ISNUMBER(I44:R44),IF(I$199:R$199 = 2,I44:R44, ""), "")=0), 0, GEOMEAN(IF(ISNUMBER(I44:R44),IF(I$199:R$199 = 2,I44:R44, ""), "")))))))</f>
        <v>4.4628099173553704</v>
      </c>
      <c r="G44" s="89" cm="1">
        <f t="array" ref="G44">IF(Options!$D$18=1, IFERROR(MAX(IF($I$200:$R$200=1,(I44:R44),"")),
     MAX(IF($I$200:$R$200=2,(I44:R44),""))),
IF(Options!$D$19=1, IFERROR(AVERAGE(IF($I$200:$R$200=1,(I44:R44),"")),
     AVERAGE(IF($I$200:$R$200=2,(I44:R44),""))),
IF(Options!$D$20=1, IFERROR(IF(OR(IF(ISNUMBER(I44:R44),IF(I$200:R$200 = 1,I44:R44, ""), "")=0), 0, GEOMEAN(IF(ISNUMBER(I44:R44),IF(I$200:R$200 = 1,I44:R44, ""), ""))),
   IF(OR(IF(ISNUMBER(I44:R44),IF(I$200:R$200 = 2,I44:R44, ""), "")=0), 0, GEOMEAN(IF(ISNUMBER(I44:R44),IF(I$200:R$200 = 2,I44:R44, ""), "")))))))</f>
        <v>3.63636363636363</v>
      </c>
      <c r="H44" s="142" t="s">
        <v>84</v>
      </c>
      <c r="I44" s="89">
        <v>3.63636363636363</v>
      </c>
      <c r="J44" s="89">
        <v>4.4628099173553704</v>
      </c>
      <c r="K44" s="89"/>
      <c r="L44" s="89"/>
      <c r="M44" s="89"/>
      <c r="N44" s="141"/>
      <c r="O44" s="141"/>
      <c r="P44" s="141"/>
      <c r="Q44" s="162"/>
      <c r="R44" s="162"/>
      <c r="S44" s="36"/>
      <c r="T44" s="36"/>
      <c r="U44" s="36"/>
      <c r="V44" s="36"/>
      <c r="W44" s="36"/>
      <c r="X44" s="36"/>
      <c r="Y44" s="36"/>
      <c r="Z44" s="36"/>
      <c r="AA44" s="36"/>
    </row>
    <row r="45" spans="1:27" x14ac:dyDescent="0.2">
      <c r="A45" s="85">
        <v>40</v>
      </c>
      <c r="B45" s="85" t="s">
        <v>85</v>
      </c>
      <c r="C45" s="85" t="s">
        <v>86</v>
      </c>
      <c r="D45" s="98" t="str">
        <f t="shared" si="0"/>
        <v/>
      </c>
      <c r="E45" s="89">
        <f>IF(Options!$D$24 = 1, MAX(F45, G45),
IF(Options!$D$25 = 1, AVERAGE(F45,G45),
IF(Options!$D$26 = 1, IFERROR(GEOMEAN(F45, G45), MAX(F45, G45)))))</f>
        <v>4.3529483432195475</v>
      </c>
      <c r="F45" s="89" cm="1">
        <f t="array" ref="F45">IF(Options!$D$18=1, IFERROR(MAX(IF($I$199:$R$199=1,(I45:R45),"")),
     MAX(IF($I$199:$R$199=2,(I45:R45),""))),
IF(Options!$D$19=1, IFERROR(AVERAGE(IF($I$199:$R$199=1,I45:R45,"")),
     AVERAGE(IF($I$199:$R$199=2,(I45:R45),""))),
IF(Options!$D$20=1, IFERROR(IF(OR(IF(ISNUMBER(I45:R45),IF(I$199:R$199 = 1,I45:R45, ""), "")=0), 0, GEOMEAN(IF(ISNUMBER(I45:R45),IF(I$199:R$199 = 1,I45:R45, ""), ""))),
   IF(OR(IF(ISNUMBER(I45:R45),IF(I$199:R$199 = 2,I45:R45, ""), "")=0), 0, GEOMEAN(IF(ISNUMBER(I45:R45),IF(I$199:R$199 = 2,I45:R45, ""), "")))))))</f>
        <v>3.2066115702479299</v>
      </c>
      <c r="G45" s="89" cm="1">
        <f t="array" ref="G45">IF(Options!$D$18=1, IFERROR(MAX(IF($I$200:$R$200=1,(I45:R45),"")),
     MAX(IF($I$200:$R$200=2,(I45:R45),""))),
IF(Options!$D$19=1, IFERROR(AVERAGE(IF($I$200:$R$200=1,(I45:R45),"")),
     AVERAGE(IF($I$200:$R$200=2,(I45:R45),""))),
IF(Options!$D$20=1, IFERROR(IF(OR(IF(ISNUMBER(I45:R45),IF(I$200:R$200 = 1,I45:R45, ""), "")=0), 0, GEOMEAN(IF(ISNUMBER(I45:R45),IF(I$200:R$200 = 1,I45:R45, ""), ""))),
   IF(OR(IF(ISNUMBER(I45:R45),IF(I$200:R$200 = 2,I45:R45, ""), "")=0), 0, GEOMEAN(IF(ISNUMBER(I45:R45),IF(I$200:R$200 = 2,I45:R45, ""), "")))))))</f>
        <v>5.9090909090909198</v>
      </c>
      <c r="H45" s="142" t="s">
        <v>86</v>
      </c>
      <c r="I45" s="89">
        <v>5.9090909090909198</v>
      </c>
      <c r="J45" s="89">
        <v>3.2066115702479299</v>
      </c>
      <c r="K45" s="89"/>
      <c r="L45" s="89"/>
      <c r="M45" s="89"/>
      <c r="N45" s="141"/>
      <c r="O45" s="141"/>
      <c r="P45" s="141"/>
      <c r="Q45" s="162"/>
      <c r="R45" s="162"/>
      <c r="S45" s="36"/>
      <c r="T45" s="36"/>
      <c r="U45" s="36"/>
      <c r="V45" s="36"/>
      <c r="W45" s="36"/>
      <c r="X45" s="36"/>
      <c r="Y45" s="36"/>
      <c r="Z45" s="36"/>
      <c r="AA45" s="36"/>
    </row>
    <row r="46" spans="1:27" x14ac:dyDescent="0.2">
      <c r="A46" s="85">
        <v>41</v>
      </c>
      <c r="B46" s="85" t="s">
        <v>87</v>
      </c>
      <c r="C46" s="85" t="s">
        <v>88</v>
      </c>
      <c r="D46" s="98" t="str">
        <f t="shared" si="0"/>
        <v/>
      </c>
      <c r="E46" s="89">
        <f>IF(Options!$D$24 = 1, MAX(F46, G46),
IF(Options!$D$25 = 1, AVERAGE(F46,G46),
IF(Options!$D$26 = 1, IFERROR(GEOMEAN(F46, G46), MAX(F46, G46)))))</f>
        <v>5.7443664625089177</v>
      </c>
      <c r="F46" s="89" cm="1">
        <f t="array" ref="F46">IF(Options!$D$18=1, IFERROR(MAX(IF($I$199:$R$199=1,(I46:R46),"")),
     MAX(IF($I$199:$R$199=2,(I46:R46),""))),
IF(Options!$D$19=1, IFERROR(AVERAGE(IF($I$199:$R$199=1,I46:R46,"")),
     AVERAGE(IF($I$199:$R$199=2,(I46:R46),""))),
IF(Options!$D$20=1, IFERROR(IF(OR(IF(ISNUMBER(I46:R46),IF(I$199:R$199 = 1,I46:R46, ""), "")=0), 0, GEOMEAN(IF(ISNUMBER(I46:R46),IF(I$199:R$199 = 1,I46:R46, ""), ""))),
   IF(OR(IF(ISNUMBER(I46:R46),IF(I$199:R$199 = 2,I46:R46, ""), "")=0), 0, GEOMEAN(IF(ISNUMBER(I46:R46),IF(I$199:R$199 = 2,I46:R46, ""), "")))))))</f>
        <v>8.0661157024793404</v>
      </c>
      <c r="G46" s="89" cm="1">
        <f t="array" ref="G46">IF(Options!$D$18=1, IFERROR(MAX(IF($I$200:$R$200=1,(I46:R46),"")),
     MAX(IF($I$200:$R$200=2,(I46:R46),""))),
IF(Options!$D$19=1, IFERROR(AVERAGE(IF($I$200:$R$200=1,(I46:R46),"")),
     AVERAGE(IF($I$200:$R$200=2,(I46:R46),""))),
IF(Options!$D$20=1, IFERROR(IF(OR(IF(ISNUMBER(I46:R46),IF(I$200:R$200 = 1,I46:R46, ""), "")=0), 0, GEOMEAN(IF(ISNUMBER(I46:R46),IF(I$200:R$200 = 1,I46:R46, ""), ""))),
   IF(OR(IF(ISNUMBER(I46:R46),IF(I$200:R$200 = 2,I46:R46, ""), "")=0), 0, GEOMEAN(IF(ISNUMBER(I46:R46),IF(I$200:R$200 = 2,I46:R46, ""), "")))))))</f>
        <v>4.0909090909090802</v>
      </c>
      <c r="H46" s="142" t="s">
        <v>88</v>
      </c>
      <c r="I46" s="89">
        <v>4.0909090909090802</v>
      </c>
      <c r="J46" s="89">
        <v>8.0661157024793404</v>
      </c>
      <c r="K46" s="89"/>
      <c r="L46" s="89"/>
      <c r="M46" s="89"/>
      <c r="N46" s="141"/>
      <c r="O46" s="141"/>
      <c r="P46" s="141"/>
      <c r="Q46" s="162"/>
      <c r="R46" s="162"/>
      <c r="S46" s="36"/>
      <c r="T46" s="36"/>
      <c r="U46" s="36"/>
      <c r="V46" s="36"/>
      <c r="W46" s="36"/>
      <c r="X46" s="36"/>
      <c r="Y46" s="36"/>
      <c r="Z46" s="36"/>
      <c r="AA46" s="36"/>
    </row>
    <row r="47" spans="1:27" x14ac:dyDescent="0.2">
      <c r="A47" s="85">
        <v>42</v>
      </c>
      <c r="B47" s="85" t="s">
        <v>89</v>
      </c>
      <c r="C47" s="85" t="s">
        <v>90</v>
      </c>
      <c r="D47" s="98" t="str">
        <f t="shared" si="0"/>
        <v/>
      </c>
      <c r="E47" s="89">
        <f>IF(Options!$D$24 = 1, MAX(F47, G47),
IF(Options!$D$25 = 1, AVERAGE(F47,G47),
IF(Options!$D$26 = 1, IFERROR(GEOMEAN(F47, G47), MAX(F47, G47)))))</f>
        <v>4.6208621102152447</v>
      </c>
      <c r="F47" s="89" cm="1">
        <f t="array" ref="F47">IF(Options!$D$18=1, IFERROR(MAX(IF($I$199:$R$199=1,(I47:R47),"")),
     MAX(IF($I$199:$R$199=2,(I47:R47),""))),
IF(Options!$D$19=1, IFERROR(AVERAGE(IF($I$199:$R$199=1,I47:R47,"")),
     AVERAGE(IF($I$199:$R$199=2,(I47:R47),""))),
IF(Options!$D$20=1, IFERROR(IF(OR(IF(ISNUMBER(I47:R47),IF(I$199:R$199 = 1,I47:R47, ""), "")=0), 0, GEOMEAN(IF(ISNUMBER(I47:R47),IF(I$199:R$199 = 1,I47:R47, ""), ""))),
   IF(OR(IF(ISNUMBER(I47:R47),IF(I$199:R$199 = 2,I47:R47, ""), "")=0), 0, GEOMEAN(IF(ISNUMBER(I47:R47),IF(I$199:R$199 = 2,I47:R47, ""), "")))))))</f>
        <v>3.3553719008264502</v>
      </c>
      <c r="G47" s="89" cm="1">
        <f t="array" ref="G47">IF(Options!$D$18=1, IFERROR(MAX(IF($I$200:$R$200=1,(I47:R47),"")),
     MAX(IF($I$200:$R$200=2,(I47:R47),""))),
IF(Options!$D$19=1, IFERROR(AVERAGE(IF($I$200:$R$200=1,(I47:R47),"")),
     AVERAGE(IF($I$200:$R$200=2,(I47:R47),""))),
IF(Options!$D$20=1, IFERROR(IF(OR(IF(ISNUMBER(I47:R47),IF(I$200:R$200 = 1,I47:R47, ""), "")=0), 0, GEOMEAN(IF(ISNUMBER(I47:R47),IF(I$200:R$200 = 1,I47:R47, ""), ""))),
   IF(OR(IF(ISNUMBER(I47:R47),IF(I$200:R$200 = 2,I47:R47, ""), "")=0), 0, GEOMEAN(IF(ISNUMBER(I47:R47),IF(I$200:R$200 = 2,I47:R47, ""), "")))))))</f>
        <v>6.3636363636363704</v>
      </c>
      <c r="H47" s="142" t="s">
        <v>90</v>
      </c>
      <c r="I47" s="89">
        <v>6.3636363636363704</v>
      </c>
      <c r="J47" s="89">
        <v>3.3553719008264502</v>
      </c>
      <c r="K47" s="89"/>
      <c r="L47" s="89"/>
      <c r="M47" s="89"/>
      <c r="N47" s="141"/>
      <c r="O47" s="141"/>
      <c r="P47" s="141"/>
      <c r="Q47" s="162"/>
      <c r="R47" s="162"/>
      <c r="S47" s="36"/>
      <c r="T47" s="36"/>
      <c r="U47" s="36"/>
      <c r="V47" s="36"/>
      <c r="W47" s="36"/>
      <c r="X47" s="36"/>
      <c r="Y47" s="36"/>
      <c r="Z47" s="36"/>
      <c r="AA47" s="36"/>
    </row>
    <row r="48" spans="1:27" x14ac:dyDescent="0.2">
      <c r="A48" s="85">
        <v>43</v>
      </c>
      <c r="B48" s="85" t="s">
        <v>91</v>
      </c>
      <c r="C48" s="85" t="s">
        <v>92</v>
      </c>
      <c r="D48" s="98" t="str">
        <f t="shared" si="0"/>
        <v/>
      </c>
      <c r="E48" s="89">
        <f>IF(Options!$D$24 = 1, MAX(F48, G48),
IF(Options!$D$25 = 1, AVERAGE(F48,G48),
IF(Options!$D$26 = 1, IFERROR(GEOMEAN(F48, G48), MAX(F48, G48)))))</f>
        <v>3.0578512396694202</v>
      </c>
      <c r="F48" s="89" cm="1">
        <f t="array" ref="F48">IF(Options!$D$18=1, IFERROR(MAX(IF($I$199:$R$199=1,(I48:R48),"")),
     MAX(IF($I$199:$R$199=2,(I48:R48),""))),
IF(Options!$D$19=1, IFERROR(AVERAGE(IF($I$199:$R$199=1,I48:R48,"")),
     AVERAGE(IF($I$199:$R$199=2,(I48:R48),""))),
IF(Options!$D$20=1, IFERROR(IF(OR(IF(ISNUMBER(I48:R48),IF(I$199:R$199 = 1,I48:R48, ""), "")=0), 0, GEOMEAN(IF(ISNUMBER(I48:R48),IF(I$199:R$199 = 1,I48:R48, ""), ""))),
   IF(OR(IF(ISNUMBER(I48:R48),IF(I$199:R$199 = 2,I48:R48, ""), "")=0), 0, GEOMEAN(IF(ISNUMBER(I48:R48),IF(I$199:R$199 = 2,I48:R48, ""), "")))))))</f>
        <v>3.0578512396694202</v>
      </c>
      <c r="G48" s="89" cm="1">
        <f t="array" ref="G48">IF(Options!$D$18=1, IFERROR(MAX(IF($I$200:$R$200=1,(I48:R48),"")),
     MAX(IF($I$200:$R$200=2,(I48:R48),""))),
IF(Options!$D$19=1, IFERROR(AVERAGE(IF($I$200:$R$200=1,(I48:R48),"")),
     AVERAGE(IF($I$200:$R$200=2,(I48:R48),""))),
IF(Options!$D$20=1, IFERROR(IF(OR(IF(ISNUMBER(I48:R48),IF(I$200:R$200 = 1,I48:R48, ""), "")=0), 0, GEOMEAN(IF(ISNUMBER(I48:R48),IF(I$200:R$200 = 1,I48:R48, ""), ""))),
   IF(OR(IF(ISNUMBER(I48:R48),IF(I$200:R$200 = 2,I48:R48, ""), "")=0), 0, GEOMEAN(IF(ISNUMBER(I48:R48),IF(I$200:R$200 = 2,I48:R48, ""), "")))))))</f>
        <v>0</v>
      </c>
      <c r="H48" s="142" t="s">
        <v>92</v>
      </c>
      <c r="I48" s="89">
        <v>0</v>
      </c>
      <c r="J48" s="89">
        <v>3.0578512396694202</v>
      </c>
      <c r="K48" s="89"/>
      <c r="L48" s="89"/>
      <c r="M48" s="89"/>
      <c r="N48" s="141"/>
      <c r="O48" s="141"/>
      <c r="P48" s="141"/>
      <c r="Q48" s="162"/>
      <c r="R48" s="162"/>
      <c r="S48" s="36"/>
      <c r="T48" s="36"/>
      <c r="U48" s="36"/>
      <c r="V48" s="36"/>
      <c r="W48" s="36"/>
      <c r="X48" s="36"/>
      <c r="Y48" s="36"/>
      <c r="Z48" s="36"/>
      <c r="AA48" s="36"/>
    </row>
    <row r="49" spans="1:27" x14ac:dyDescent="0.2">
      <c r="A49" s="85">
        <v>44</v>
      </c>
      <c r="B49" s="85" t="s">
        <v>93</v>
      </c>
      <c r="C49" s="85" t="s">
        <v>94</v>
      </c>
      <c r="D49" s="98" t="str">
        <f t="shared" si="0"/>
        <v/>
      </c>
      <c r="E49" s="89">
        <f>IF(Options!$D$24 = 1, MAX(F49, G49),
IF(Options!$D$25 = 1, AVERAGE(F49,G49),
IF(Options!$D$26 = 1, IFERROR(GEOMEAN(F49, G49), MAX(F49, G49)))))</f>
        <v>1.2066115702479301</v>
      </c>
      <c r="F49" s="89" cm="1">
        <f t="array" ref="F49">IF(Options!$D$18=1, IFERROR(MAX(IF($I$199:$R$199=1,(I49:R49),"")),
     MAX(IF($I$199:$R$199=2,(I49:R49),""))),
IF(Options!$D$19=1, IFERROR(AVERAGE(IF($I$199:$R$199=1,I49:R49,"")),
     AVERAGE(IF($I$199:$R$199=2,(I49:R49),""))),
IF(Options!$D$20=1, IFERROR(IF(OR(IF(ISNUMBER(I49:R49),IF(I$199:R$199 = 1,I49:R49, ""), "")=0), 0, GEOMEAN(IF(ISNUMBER(I49:R49),IF(I$199:R$199 = 1,I49:R49, ""), ""))),
   IF(OR(IF(ISNUMBER(I49:R49),IF(I$199:R$199 = 2,I49:R49, ""), "")=0), 0, GEOMEAN(IF(ISNUMBER(I49:R49),IF(I$199:R$199 = 2,I49:R49, ""), "")))))))</f>
        <v>1.2066115702479301</v>
      </c>
      <c r="G49" s="89" cm="1">
        <f t="array" ref="G49">IF(Options!$D$18=1, IFERROR(MAX(IF($I$200:$R$200=1,(I49:R49),"")),
     MAX(IF($I$200:$R$200=2,(I49:R49),""))),
IF(Options!$D$19=1, IFERROR(AVERAGE(IF($I$200:$R$200=1,(I49:R49),"")),
     AVERAGE(IF($I$200:$R$200=2,(I49:R49),""))),
IF(Options!$D$20=1, IFERROR(IF(OR(IF(ISNUMBER(I49:R49),IF(I$200:R$200 = 1,I49:R49, ""), "")=0), 0, GEOMEAN(IF(ISNUMBER(I49:R49),IF(I$200:R$200 = 1,I49:R49, ""), ""))),
   IF(OR(IF(ISNUMBER(I49:R49),IF(I$200:R$200 = 2,I49:R49, ""), "")=0), 0, GEOMEAN(IF(ISNUMBER(I49:R49),IF(I$200:R$200 = 2,I49:R49, ""), "")))))))</f>
        <v>0</v>
      </c>
      <c r="H49" s="142" t="s">
        <v>94</v>
      </c>
      <c r="I49" s="89">
        <v>0</v>
      </c>
      <c r="J49" s="89">
        <v>1.2066115702479301</v>
      </c>
      <c r="K49" s="89"/>
      <c r="L49" s="89"/>
      <c r="M49" s="89"/>
      <c r="N49" s="141"/>
      <c r="O49" s="141"/>
      <c r="P49" s="141"/>
      <c r="Q49" s="162"/>
      <c r="R49" s="162"/>
      <c r="S49" s="36"/>
      <c r="T49" s="36"/>
      <c r="U49" s="36"/>
      <c r="V49" s="36"/>
      <c r="W49" s="36"/>
      <c r="X49" s="36"/>
      <c r="Y49" s="36"/>
      <c r="Z49" s="36"/>
      <c r="AA49" s="36"/>
    </row>
    <row r="50" spans="1:27" x14ac:dyDescent="0.2">
      <c r="A50" s="85">
        <v>45</v>
      </c>
      <c r="B50" s="85" t="s">
        <v>95</v>
      </c>
      <c r="C50" s="85" t="s">
        <v>96</v>
      </c>
      <c r="D50" s="98" t="str">
        <f t="shared" si="0"/>
        <v/>
      </c>
      <c r="E50" s="89">
        <f>IF(Options!$D$24 = 1, MAX(F50, G50),
IF(Options!$D$25 = 1, AVERAGE(F50,G50),
IF(Options!$D$26 = 1, IFERROR(GEOMEAN(F50, G50), MAX(F50, G50)))))</f>
        <v>5.0482272182006112</v>
      </c>
      <c r="F50" s="89" cm="1">
        <f t="array" ref="F50">IF(Options!$D$18=1, IFERROR(MAX(IF($I$199:$R$199=1,(I50:R50),"")),
     MAX(IF($I$199:$R$199=2,(I50:R50),""))),
IF(Options!$D$19=1, IFERROR(AVERAGE(IF($I$199:$R$199=1,I50:R50,"")),
     AVERAGE(IF($I$199:$R$199=2,(I50:R50),""))),
IF(Options!$D$20=1, IFERROR(IF(OR(IF(ISNUMBER(I50:R50),IF(I$199:R$199 = 1,I50:R50, ""), "")=0), 0, GEOMEAN(IF(ISNUMBER(I50:R50),IF(I$199:R$199 = 1,I50:R50, ""), ""))),
   IF(OR(IF(ISNUMBER(I50:R50),IF(I$199:R$199 = 2,I50:R50, ""), "")=0), 0, GEOMEAN(IF(ISNUMBER(I50:R50),IF(I$199:R$199 = 2,I50:R50, ""), "")))))))</f>
        <v>7.0082644628099198</v>
      </c>
      <c r="G50" s="89" cm="1">
        <f t="array" ref="G50">IF(Options!$D$18=1, IFERROR(MAX(IF($I$200:$R$200=1,(I50:R50),"")),
     MAX(IF($I$200:$R$200=2,(I50:R50),""))),
IF(Options!$D$19=1, IFERROR(AVERAGE(IF($I$200:$R$200=1,(I50:R50),"")),
     AVERAGE(IF($I$200:$R$200=2,(I50:R50),""))),
IF(Options!$D$20=1, IFERROR(IF(OR(IF(ISNUMBER(I50:R50),IF(I$200:R$200 = 1,I50:R50, ""), "")=0), 0, GEOMEAN(IF(ISNUMBER(I50:R50),IF(I$200:R$200 = 1,I50:R50, ""), ""))),
   IF(OR(IF(ISNUMBER(I50:R50),IF(I$200:R$200 = 2,I50:R50, ""), "")=0), 0, GEOMEAN(IF(ISNUMBER(I50:R50),IF(I$200:R$200 = 2,I50:R50, ""), "")))))))</f>
        <v>3.63636363636363</v>
      </c>
      <c r="H50" s="142" t="s">
        <v>96</v>
      </c>
      <c r="I50" s="89">
        <v>3.63636363636363</v>
      </c>
      <c r="J50" s="89">
        <v>7.0082644628099198</v>
      </c>
      <c r="K50" s="89"/>
      <c r="L50" s="89"/>
      <c r="M50" s="89"/>
      <c r="N50" s="141"/>
      <c r="O50" s="141"/>
      <c r="P50" s="141"/>
      <c r="Q50" s="162"/>
      <c r="R50" s="162"/>
      <c r="S50" s="36"/>
      <c r="T50" s="36"/>
      <c r="U50" s="36"/>
      <c r="V50" s="36"/>
      <c r="W50" s="36"/>
      <c r="X50" s="36"/>
      <c r="Y50" s="36"/>
      <c r="Z50" s="36"/>
      <c r="AA50" s="36"/>
    </row>
    <row r="51" spans="1:27" x14ac:dyDescent="0.2">
      <c r="A51" s="85">
        <v>46</v>
      </c>
      <c r="B51" s="85" t="s">
        <v>97</v>
      </c>
      <c r="C51" s="85" t="s">
        <v>98</v>
      </c>
      <c r="D51" s="98" t="str">
        <f t="shared" si="0"/>
        <v/>
      </c>
      <c r="E51" s="89">
        <f>IF(Options!$D$24 = 1, MAX(F51, G51),
IF(Options!$D$25 = 1, AVERAGE(F51,G51),
IF(Options!$D$26 = 1, IFERROR(GEOMEAN(F51, G51), MAX(F51, G51)))))</f>
        <v>0</v>
      </c>
      <c r="F51" s="89" cm="1">
        <f t="array" ref="F51">IF(Options!$D$18=1, IFERROR(MAX(IF($I$199:$R$199=1,(I51:R51),"")),
     MAX(IF($I$199:$R$199=2,(I51:R51),""))),
IF(Options!$D$19=1, IFERROR(AVERAGE(IF($I$199:$R$199=1,I51:R51,"")),
     AVERAGE(IF($I$199:$R$199=2,(I51:R51),""))),
IF(Options!$D$20=1, IFERROR(IF(OR(IF(ISNUMBER(I51:R51),IF(I$199:R$199 = 1,I51:R51, ""), "")=0), 0, GEOMEAN(IF(ISNUMBER(I51:R51),IF(I$199:R$199 = 1,I51:R51, ""), ""))),
   IF(OR(IF(ISNUMBER(I51:R51),IF(I$199:R$199 = 2,I51:R51, ""), "")=0), 0, GEOMEAN(IF(ISNUMBER(I51:R51),IF(I$199:R$199 = 2,I51:R51, ""), "")))))))</f>
        <v>0</v>
      </c>
      <c r="G51" s="89" cm="1">
        <f t="array" ref="G51">IF(Options!$D$18=1, IFERROR(MAX(IF($I$200:$R$200=1,(I51:R51),"")),
     MAX(IF($I$200:$R$200=2,(I51:R51),""))),
IF(Options!$D$19=1, IFERROR(AVERAGE(IF($I$200:$R$200=1,(I51:R51),"")),
     AVERAGE(IF($I$200:$R$200=2,(I51:R51),""))),
IF(Options!$D$20=1, IFERROR(IF(OR(IF(ISNUMBER(I51:R51),IF(I$200:R$200 = 1,I51:R51, ""), "")=0), 0, GEOMEAN(IF(ISNUMBER(I51:R51),IF(I$200:R$200 = 1,I51:R51, ""), ""))),
   IF(OR(IF(ISNUMBER(I51:R51),IF(I$200:R$200 = 2,I51:R51, ""), "")=0), 0, GEOMEAN(IF(ISNUMBER(I51:R51),IF(I$200:R$200 = 2,I51:R51, ""), "")))))))</f>
        <v>0</v>
      </c>
      <c r="H51" s="142" t="s">
        <v>98</v>
      </c>
      <c r="I51" s="89" t="s">
        <v>473</v>
      </c>
      <c r="J51" s="89" t="s">
        <v>473</v>
      </c>
      <c r="K51" s="89"/>
      <c r="L51" s="89"/>
      <c r="M51" s="89"/>
      <c r="N51" s="141"/>
      <c r="O51" s="141"/>
      <c r="P51" s="141"/>
      <c r="Q51" s="162"/>
      <c r="R51" s="162"/>
      <c r="S51" s="36"/>
      <c r="T51" s="36"/>
      <c r="U51" s="36"/>
      <c r="V51" s="36"/>
      <c r="W51" s="36"/>
      <c r="X51" s="36"/>
      <c r="Y51" s="36"/>
      <c r="Z51" s="36"/>
      <c r="AA51" s="36"/>
    </row>
    <row r="52" spans="1:27" x14ac:dyDescent="0.2">
      <c r="A52" s="85">
        <v>47</v>
      </c>
      <c r="B52" s="85" t="s">
        <v>99</v>
      </c>
      <c r="C52" s="85" t="s">
        <v>100</v>
      </c>
      <c r="D52" s="98" t="str">
        <f t="shared" si="0"/>
        <v/>
      </c>
      <c r="E52" s="89">
        <f>IF(Options!$D$24 = 1, MAX(F52, G52),
IF(Options!$D$25 = 1, AVERAGE(F52,G52),
IF(Options!$D$26 = 1, IFERROR(GEOMEAN(F52, G52), MAX(F52, G52)))))</f>
        <v>0.72520366837951067</v>
      </c>
      <c r="F52" s="89" cm="1">
        <f t="array" ref="F52">IF(Options!$D$18=1, IFERROR(MAX(IF($I$199:$R$199=1,(I52:R52),"")),
     MAX(IF($I$199:$R$199=2,(I52:R52),""))),
IF(Options!$D$19=1, IFERROR(AVERAGE(IF($I$199:$R$199=1,I52:R52,"")),
     AVERAGE(IF($I$199:$R$199=2,(I52:R52),""))),
IF(Options!$D$20=1, IFERROR(IF(OR(IF(ISNUMBER(I52:R52),IF(I$199:R$199 = 1,I52:R52, ""), "")=0), 0, GEOMEAN(IF(ISNUMBER(I52:R52),IF(I$199:R$199 = 1,I52:R52, ""), ""))),
   IF(OR(IF(ISNUMBER(I52:R52),IF(I$199:R$199 = 2,I52:R52, ""), "")=0), 0, GEOMEAN(IF(ISNUMBER(I52:R52),IF(I$199:R$199 = 2,I52:R52, ""), "")))))))</f>
        <v>8.2644628099172807E-2</v>
      </c>
      <c r="G52" s="89" cm="1">
        <f t="array" ref="G52">IF(Options!$D$18=1, IFERROR(MAX(IF($I$200:$R$200=1,(I52:R52),"")),
     MAX(IF($I$200:$R$200=2,(I52:R52),""))),
IF(Options!$D$19=1, IFERROR(AVERAGE(IF($I$200:$R$200=1,(I52:R52),"")),
     AVERAGE(IF($I$200:$R$200=2,(I52:R52),""))),
IF(Options!$D$20=1, IFERROR(IF(OR(IF(ISNUMBER(I52:R52),IF(I$200:R$200 = 1,I52:R52, ""), "")=0), 0, GEOMEAN(IF(ISNUMBER(I52:R52),IF(I$200:R$200 = 1,I52:R52, ""), ""))),
   IF(OR(IF(ISNUMBER(I52:R52),IF(I$200:R$200 = 2,I52:R52, ""), "")=0), 0, GEOMEAN(IF(ISNUMBER(I52:R52),IF(I$200:R$200 = 2,I52:R52, ""), "")))))))</f>
        <v>6.3636363636363598</v>
      </c>
      <c r="H52" s="142" t="s">
        <v>100</v>
      </c>
      <c r="I52" s="89">
        <v>6.3636363636363598</v>
      </c>
      <c r="J52" s="89">
        <v>8.2644628099172807E-2</v>
      </c>
      <c r="K52" s="89"/>
      <c r="L52" s="89"/>
      <c r="M52" s="89"/>
      <c r="N52" s="141"/>
      <c r="O52" s="141"/>
      <c r="P52" s="141"/>
      <c r="Q52" s="162"/>
      <c r="R52" s="162"/>
      <c r="S52" s="36"/>
      <c r="T52" s="36"/>
      <c r="U52" s="36"/>
      <c r="V52" s="36"/>
      <c r="W52" s="36"/>
      <c r="X52" s="36"/>
      <c r="Y52" s="36"/>
      <c r="Z52" s="36"/>
      <c r="AA52" s="36"/>
    </row>
    <row r="53" spans="1:27" x14ac:dyDescent="0.2">
      <c r="A53" s="85">
        <v>48</v>
      </c>
      <c r="B53" s="85" t="s">
        <v>101</v>
      </c>
      <c r="C53" s="85" t="s">
        <v>102</v>
      </c>
      <c r="D53" s="98" t="str">
        <f t="shared" si="0"/>
        <v/>
      </c>
      <c r="E53" s="89">
        <f>IF(Options!$D$24 = 1, MAX(F53, G53),
IF(Options!$D$25 = 1, AVERAGE(F53,G53),
IF(Options!$D$26 = 1, IFERROR(GEOMEAN(F53, G53), MAX(F53, G53)))))</f>
        <v>6.0327182062211779</v>
      </c>
      <c r="F53" s="89" cm="1">
        <f t="array" ref="F53">IF(Options!$D$18=1, IFERROR(MAX(IF($I$199:$R$199=1,(I53:R53),"")),
     MAX(IF($I$199:$R$199=2,(I53:R53),""))),
IF(Options!$D$19=1, IFERROR(AVERAGE(IF($I$199:$R$199=1,I53:R53,"")),
     AVERAGE(IF($I$199:$R$199=2,(I53:R53),""))),
IF(Options!$D$20=1, IFERROR(IF(OR(IF(ISNUMBER(I53:R53),IF(I$199:R$199 = 1,I53:R53, ""), "")=0), 0, GEOMEAN(IF(ISNUMBER(I53:R53),IF(I$199:R$199 = 1,I53:R53, ""), ""))),
   IF(OR(IF(ISNUMBER(I53:R53),IF(I$199:R$199 = 2,I53:R53, ""), "")=0), 0, GEOMEAN(IF(ISNUMBER(I53:R53),IF(I$199:R$199 = 2,I53:R53, ""), "")))))))</f>
        <v>5.7190082644628104</v>
      </c>
      <c r="G53" s="89" cm="1">
        <f t="array" ref="G53">IF(Options!$D$18=1, IFERROR(MAX(IF($I$200:$R$200=1,(I53:R53),"")),
     MAX(IF($I$200:$R$200=2,(I53:R53),""))),
IF(Options!$D$19=1, IFERROR(AVERAGE(IF($I$200:$R$200=1,(I53:R53),"")),
     AVERAGE(IF($I$200:$R$200=2,(I53:R53),""))),
IF(Options!$D$20=1, IFERROR(IF(OR(IF(ISNUMBER(I53:R53),IF(I$200:R$200 = 1,I53:R53, ""), "")=0), 0, GEOMEAN(IF(ISNUMBER(I53:R53),IF(I$200:R$200 = 1,I53:R53, ""), ""))),
   IF(OR(IF(ISNUMBER(I53:R53),IF(I$200:R$200 = 2,I53:R53, ""), "")=0), 0, GEOMEAN(IF(ISNUMBER(I53:R53),IF(I$200:R$200 = 2,I53:R53, ""), "")))))))</f>
        <v>6.3636363636363704</v>
      </c>
      <c r="H53" s="142" t="s">
        <v>102</v>
      </c>
      <c r="I53" s="89">
        <v>6.3636363636363704</v>
      </c>
      <c r="J53" s="89">
        <v>5.7190082644628104</v>
      </c>
      <c r="K53" s="89"/>
      <c r="L53" s="89"/>
      <c r="M53" s="89"/>
      <c r="N53" s="141"/>
      <c r="O53" s="141"/>
      <c r="P53" s="141"/>
      <c r="Q53" s="162"/>
      <c r="R53" s="162"/>
      <c r="S53" s="36"/>
      <c r="T53" s="36"/>
      <c r="U53" s="36"/>
      <c r="V53" s="36"/>
      <c r="W53" s="36"/>
      <c r="X53" s="36"/>
      <c r="Y53" s="36"/>
      <c r="Z53" s="36"/>
      <c r="AA53" s="36"/>
    </row>
    <row r="54" spans="1:27" x14ac:dyDescent="0.2">
      <c r="A54" s="85">
        <v>49</v>
      </c>
      <c r="B54" s="85" t="s">
        <v>103</v>
      </c>
      <c r="C54" s="85" t="s">
        <v>104</v>
      </c>
      <c r="D54" s="98" t="str">
        <f t="shared" si="0"/>
        <v/>
      </c>
      <c r="E54" s="89">
        <f>IF(Options!$D$24 = 1, MAX(F54, G54),
IF(Options!$D$25 = 1, AVERAGE(F54,G54),
IF(Options!$D$26 = 1, IFERROR(GEOMEAN(F54, G54), MAX(F54, G54)))))</f>
        <v>6.8872534405901709</v>
      </c>
      <c r="F54" s="89" cm="1">
        <f t="array" ref="F54">IF(Options!$D$18=1, IFERROR(MAX(IF($I$199:$R$199=1,(I54:R54),"")),
     MAX(IF($I$199:$R$199=2,(I54:R54),""))),
IF(Options!$D$19=1, IFERROR(AVERAGE(IF($I$199:$R$199=1,I54:R54,"")),
     AVERAGE(IF($I$199:$R$199=2,(I54:R54),""))),
IF(Options!$D$20=1, IFERROR(IF(OR(IF(ISNUMBER(I54:R54),IF(I$199:R$199 = 1,I54:R54, ""), "")=0), 0, GEOMEAN(IF(ISNUMBER(I54:R54),IF(I$199:R$199 = 1,I54:R54, ""), ""))),
   IF(OR(IF(ISNUMBER(I54:R54),IF(I$199:R$199 = 2,I54:R54, ""), "")=0), 0, GEOMEAN(IF(ISNUMBER(I54:R54),IF(I$199:R$199 = 2,I54:R54, ""), "")))))))</f>
        <v>9.0743801652892593</v>
      </c>
      <c r="G54" s="89" cm="1">
        <f t="array" ref="G54">IF(Options!$D$18=1, IFERROR(MAX(IF($I$200:$R$200=1,(I54:R54),"")),
     MAX(IF($I$200:$R$200=2,(I54:R54),""))),
IF(Options!$D$19=1, IFERROR(AVERAGE(IF($I$200:$R$200=1,(I54:R54),"")),
     AVERAGE(IF($I$200:$R$200=2,(I54:R54),""))),
IF(Options!$D$20=1, IFERROR(IF(OR(IF(ISNUMBER(I54:R54),IF(I$200:R$200 = 1,I54:R54, ""), "")=0), 0, GEOMEAN(IF(ISNUMBER(I54:R54),IF(I$200:R$200 = 1,I54:R54, ""), ""))),
   IF(OR(IF(ISNUMBER(I54:R54),IF(I$200:R$200 = 2,I54:R54, ""), "")=0), 0, GEOMEAN(IF(ISNUMBER(I54:R54),IF(I$200:R$200 = 2,I54:R54, ""), "")))))))</f>
        <v>5.2272727272727302</v>
      </c>
      <c r="H54" s="142" t="s">
        <v>104</v>
      </c>
      <c r="I54" s="89">
        <v>5.2272727272727302</v>
      </c>
      <c r="J54" s="89">
        <v>9.0743801652892593</v>
      </c>
      <c r="K54" s="89"/>
      <c r="L54" s="89"/>
      <c r="M54" s="89"/>
      <c r="N54" s="141"/>
      <c r="O54" s="141"/>
      <c r="P54" s="141"/>
      <c r="Q54" s="162"/>
      <c r="R54" s="162"/>
      <c r="S54" s="36"/>
      <c r="T54" s="36"/>
      <c r="U54" s="36"/>
      <c r="V54" s="36"/>
      <c r="W54" s="36"/>
      <c r="X54" s="36"/>
      <c r="Y54" s="36"/>
      <c r="Z54" s="36"/>
      <c r="AA54" s="36"/>
    </row>
    <row r="55" spans="1:27" x14ac:dyDescent="0.2">
      <c r="A55" s="85">
        <v>50</v>
      </c>
      <c r="B55" s="85" t="s">
        <v>105</v>
      </c>
      <c r="C55" s="85" t="s">
        <v>106</v>
      </c>
      <c r="D55" s="98" t="str">
        <f t="shared" si="0"/>
        <v/>
      </c>
      <c r="E55" s="89">
        <f>IF(Options!$D$24 = 1, MAX(F55, G55),
IF(Options!$D$25 = 1, AVERAGE(F55,G55),
IF(Options!$D$26 = 1, IFERROR(GEOMEAN(F55, G55), MAX(F55, G55)))))</f>
        <v>5.1132919994241339</v>
      </c>
      <c r="F55" s="89" cm="1">
        <f t="array" ref="F55">IF(Options!$D$18=1, IFERROR(MAX(IF($I$199:$R$199=1,(I55:R55),"")),
     MAX(IF($I$199:$R$199=2,(I55:R55),""))),
IF(Options!$D$19=1, IFERROR(AVERAGE(IF($I$199:$R$199=1,I55:R55,"")),
     AVERAGE(IF($I$199:$R$199=2,(I55:R55),""))),
IF(Options!$D$20=1, IFERROR(IF(OR(IF(ISNUMBER(I55:R55),IF(I$199:R$199 = 1,I55:R55, ""), "")=0), 0, GEOMEAN(IF(ISNUMBER(I55:R55),IF(I$199:R$199 = 1,I55:R55, ""), ""))),
   IF(OR(IF(ISNUMBER(I55:R55),IF(I$199:R$199 = 2,I55:R55, ""), "")=0), 0, GEOMEAN(IF(ISNUMBER(I55:R55),IF(I$199:R$199 = 2,I55:R55, ""), "")))))))</f>
        <v>7.1900826446280997</v>
      </c>
      <c r="G55" s="89" cm="1">
        <f t="array" ref="G55">IF(Options!$D$18=1, IFERROR(MAX(IF($I$200:$R$200=1,(I55:R55),"")),
     MAX(IF($I$200:$R$200=2,(I55:R55),""))),
IF(Options!$D$19=1, IFERROR(AVERAGE(IF($I$200:$R$200=1,(I55:R55),"")),
     AVERAGE(IF($I$200:$R$200=2,(I55:R55),""))),
IF(Options!$D$20=1, IFERROR(IF(OR(IF(ISNUMBER(I55:R55),IF(I$200:R$200 = 1,I55:R55, ""), "")=0), 0, GEOMEAN(IF(ISNUMBER(I55:R55),IF(I$200:R$200 = 1,I55:R55, ""), ""))),
   IF(OR(IF(ISNUMBER(I55:R55),IF(I$200:R$200 = 2,I55:R55, ""), "")=0), 0, GEOMEAN(IF(ISNUMBER(I55:R55),IF(I$200:R$200 = 2,I55:R55, ""), "")))))))</f>
        <v>3.63636363636363</v>
      </c>
      <c r="H55" s="142" t="s">
        <v>106</v>
      </c>
      <c r="I55" s="89">
        <v>3.63636363636363</v>
      </c>
      <c r="J55" s="89">
        <v>7.1900826446280997</v>
      </c>
      <c r="K55" s="89"/>
      <c r="L55" s="89"/>
      <c r="M55" s="89"/>
      <c r="N55" s="141"/>
      <c r="O55" s="141"/>
      <c r="P55" s="141"/>
      <c r="Q55" s="162"/>
      <c r="R55" s="162"/>
      <c r="S55" s="36"/>
      <c r="T55" s="36"/>
      <c r="U55" s="36"/>
      <c r="V55" s="36"/>
      <c r="W55" s="36"/>
      <c r="X55" s="36"/>
      <c r="Y55" s="36"/>
      <c r="Z55" s="36"/>
      <c r="AA55" s="36"/>
    </row>
    <row r="56" spans="1:27" x14ac:dyDescent="0.2">
      <c r="A56" s="85">
        <v>51</v>
      </c>
      <c r="B56" s="85" t="s">
        <v>107</v>
      </c>
      <c r="C56" s="85" t="s">
        <v>108</v>
      </c>
      <c r="D56" s="98" t="str">
        <f t="shared" si="0"/>
        <v/>
      </c>
      <c r="E56" s="89">
        <f>IF(Options!$D$24 = 1, MAX(F56, G56),
IF(Options!$D$25 = 1, AVERAGE(F56,G56),
IF(Options!$D$26 = 1, IFERROR(GEOMEAN(F56, G56), MAX(F56, G56)))))</f>
        <v>5.0604905877523692</v>
      </c>
      <c r="F56" s="89" cm="1">
        <f t="array" ref="F56">IF(Options!$D$18=1, IFERROR(MAX(IF($I$199:$R$199=1,(I56:R56),"")),
     MAX(IF($I$199:$R$199=2,(I56:R56),""))),
IF(Options!$D$19=1, IFERROR(AVERAGE(IF($I$199:$R$199=1,I56:R56,"")),
     AVERAGE(IF($I$199:$R$199=2,(I56:R56),""))),
IF(Options!$D$20=1, IFERROR(IF(OR(IF(ISNUMBER(I56:R56),IF(I$199:R$199 = 1,I56:R56, ""), "")=0), 0, GEOMEAN(IF(ISNUMBER(I56:R56),IF(I$199:R$199 = 1,I56:R56, ""), ""))),
   IF(OR(IF(ISNUMBER(I56:R56),IF(I$199:R$199 = 2,I56:R56, ""), "")=0), 0, GEOMEAN(IF(ISNUMBER(I56:R56),IF(I$199:R$199 = 2,I56:R56, ""), "")))))))</f>
        <v>6.6280991735537196</v>
      </c>
      <c r="G56" s="89" cm="1">
        <f t="array" ref="G56">IF(Options!$D$18=1, IFERROR(MAX(IF($I$200:$R$200=1,(I56:R56),"")),
     MAX(IF($I$200:$R$200=2,(I56:R56),""))),
IF(Options!$D$19=1, IFERROR(AVERAGE(IF($I$200:$R$200=1,(I56:R56),"")),
     AVERAGE(IF($I$200:$R$200=2,(I56:R56),""))),
IF(Options!$D$20=1, IFERROR(IF(OR(IF(ISNUMBER(I56:R56),IF(I$200:R$200 = 1,I56:R56, ""), "")=0), 0, GEOMEAN(IF(ISNUMBER(I56:R56),IF(I$200:R$200 = 1,I56:R56, ""), ""))),
   IF(OR(IF(ISNUMBER(I56:R56),IF(I$200:R$200 = 2,I56:R56, ""), "")=0), 0, GEOMEAN(IF(ISNUMBER(I56:R56),IF(I$200:R$200 = 2,I56:R56, ""), "")))))))</f>
        <v>3.86363636363637</v>
      </c>
      <c r="H56" s="142" t="s">
        <v>108</v>
      </c>
      <c r="I56" s="89">
        <v>3.86363636363637</v>
      </c>
      <c r="J56" s="89">
        <v>6.6280991735537196</v>
      </c>
      <c r="K56" s="89"/>
      <c r="L56" s="89"/>
      <c r="M56" s="89"/>
      <c r="N56" s="141"/>
      <c r="O56" s="141"/>
      <c r="P56" s="141"/>
      <c r="Q56" s="162"/>
      <c r="R56" s="162"/>
      <c r="S56" s="36"/>
      <c r="T56" s="36"/>
      <c r="U56" s="36"/>
      <c r="V56" s="36"/>
      <c r="W56" s="36"/>
      <c r="X56" s="36"/>
      <c r="Y56" s="36"/>
      <c r="Z56" s="36"/>
      <c r="AA56" s="36"/>
    </row>
    <row r="57" spans="1:27" x14ac:dyDescent="0.2">
      <c r="A57" s="85">
        <v>52</v>
      </c>
      <c r="B57" s="85" t="s">
        <v>109</v>
      </c>
      <c r="C57" s="85" t="s">
        <v>110</v>
      </c>
      <c r="D57" s="98" t="str">
        <f t="shared" si="0"/>
        <v/>
      </c>
      <c r="E57" s="89">
        <f>IF(Options!$D$24 = 1, MAX(F57, G57),
IF(Options!$D$25 = 1, AVERAGE(F57,G57),
IF(Options!$D$26 = 1, IFERROR(GEOMEAN(F57, G57), MAX(F57, G57)))))</f>
        <v>6.0302268915552677</v>
      </c>
      <c r="F57" s="89" cm="1">
        <f t="array" ref="F57">IF(Options!$D$18=1, IFERROR(MAX(IF($I$199:$R$199=1,(I57:R57),"")),
     MAX(IF($I$199:$R$199=2,(I57:R57),""))),
IF(Options!$D$19=1, IFERROR(AVERAGE(IF($I$199:$R$199=1,I57:R57,"")),
     AVERAGE(IF($I$199:$R$199=2,(I57:R57),""))),
IF(Options!$D$20=1, IFERROR(IF(OR(IF(ISNUMBER(I57:R57),IF(I$199:R$199 = 1,I57:R57, ""), "")=0), 0, GEOMEAN(IF(ISNUMBER(I57:R57),IF(I$199:R$199 = 1,I57:R57, ""), ""))),
   IF(OR(IF(ISNUMBER(I57:R57),IF(I$199:R$199 = 2,I57:R57, ""), "")=0), 0, GEOMEAN(IF(ISNUMBER(I57:R57),IF(I$199:R$199 = 2,I57:R57, ""), "")))))))</f>
        <v>10</v>
      </c>
      <c r="G57" s="89" cm="1">
        <f t="array" ref="G57">IF(Options!$D$18=1, IFERROR(MAX(IF($I$200:$R$200=1,(I57:R57),"")),
     MAX(IF($I$200:$R$200=2,(I57:R57),""))),
IF(Options!$D$19=1, IFERROR(AVERAGE(IF($I$200:$R$200=1,(I57:R57),"")),
     AVERAGE(IF($I$200:$R$200=2,(I57:R57),""))),
IF(Options!$D$20=1, IFERROR(IF(OR(IF(ISNUMBER(I57:R57),IF(I$200:R$200 = 1,I57:R57, ""), "")=0), 0, GEOMEAN(IF(ISNUMBER(I57:R57),IF(I$200:R$200 = 1,I57:R57, ""), ""))),
   IF(OR(IF(ISNUMBER(I57:R57),IF(I$200:R$200 = 2,I57:R57, ""), "")=0), 0, GEOMEAN(IF(ISNUMBER(I57:R57),IF(I$200:R$200 = 2,I57:R57, ""), "")))))))</f>
        <v>3.63636363636363</v>
      </c>
      <c r="H57" s="142" t="s">
        <v>110</v>
      </c>
      <c r="I57" s="89">
        <v>3.63636363636363</v>
      </c>
      <c r="J57" s="89">
        <v>10</v>
      </c>
      <c r="K57" s="89"/>
      <c r="L57" s="89"/>
      <c r="M57" s="89"/>
      <c r="N57" s="141"/>
      <c r="O57" s="141"/>
      <c r="P57" s="141"/>
      <c r="Q57" s="162"/>
      <c r="R57" s="162"/>
      <c r="S57" s="36"/>
      <c r="T57" s="36"/>
      <c r="U57" s="36"/>
      <c r="V57" s="36"/>
      <c r="W57" s="36"/>
      <c r="X57" s="36"/>
      <c r="Y57" s="36"/>
      <c r="Z57" s="36"/>
      <c r="AA57" s="36"/>
    </row>
    <row r="58" spans="1:27" x14ac:dyDescent="0.2">
      <c r="A58" s="85">
        <v>53</v>
      </c>
      <c r="B58" s="85" t="s">
        <v>111</v>
      </c>
      <c r="C58" s="85" t="s">
        <v>112</v>
      </c>
      <c r="D58" s="98" t="str">
        <f t="shared" si="0"/>
        <v/>
      </c>
      <c r="E58" s="89">
        <f>IF(Options!$D$24 = 1, MAX(F58, G58),
IF(Options!$D$25 = 1, AVERAGE(F58,G58),
IF(Options!$D$26 = 1, IFERROR(GEOMEAN(F58, G58), MAX(F58, G58)))))</f>
        <v>5.2223296786709374</v>
      </c>
      <c r="F58" s="89" cm="1">
        <f t="array" ref="F58">IF(Options!$D$18=1, IFERROR(MAX(IF($I$199:$R$199=1,(I58:R58),"")),
     MAX(IF($I$199:$R$199=2,(I58:R58),""))),
IF(Options!$D$19=1, IFERROR(AVERAGE(IF($I$199:$R$199=1,I58:R58,"")),
     AVERAGE(IF($I$199:$R$199=2,(I58:R58),""))),
IF(Options!$D$20=1, IFERROR(IF(OR(IF(ISNUMBER(I58:R58),IF(I$199:R$199 = 1,I58:R58, ""), "")=0), 0, GEOMEAN(IF(ISNUMBER(I58:R58),IF(I$199:R$199 = 1,I58:R58, ""), ""))),
   IF(OR(IF(ISNUMBER(I58:R58),IF(I$199:R$199 = 2,I58:R58, ""), "")=0), 0, GEOMEAN(IF(ISNUMBER(I58:R58),IF(I$199:R$199 = 2,I58:R58, ""), "")))))))</f>
        <v>2.7272727272727302</v>
      </c>
      <c r="G58" s="89" cm="1">
        <f t="array" ref="G58">IF(Options!$D$18=1, IFERROR(MAX(IF($I$200:$R$200=1,(I58:R58),"")),
     MAX(IF($I$200:$R$200=2,(I58:R58),""))),
IF(Options!$D$19=1, IFERROR(AVERAGE(IF($I$200:$R$200=1,(I58:R58),"")),
     AVERAGE(IF($I$200:$R$200=2,(I58:R58),""))),
IF(Options!$D$20=1, IFERROR(IF(OR(IF(ISNUMBER(I58:R58),IF(I$200:R$200 = 1,I58:R58, ""), "")=0), 0, GEOMEAN(IF(ISNUMBER(I58:R58),IF(I$200:R$200 = 1,I58:R58, ""), ""))),
   IF(OR(IF(ISNUMBER(I58:R58),IF(I$200:R$200 = 2,I58:R58, ""), "")=0), 0, GEOMEAN(IF(ISNUMBER(I58:R58),IF(I$200:R$200 = 2,I58:R58, ""), "")))))))</f>
        <v>10</v>
      </c>
      <c r="H58" s="142" t="s">
        <v>112</v>
      </c>
      <c r="I58" s="89">
        <v>10</v>
      </c>
      <c r="J58" s="89">
        <v>2.7272727272727302</v>
      </c>
      <c r="K58" s="89"/>
      <c r="L58" s="89"/>
      <c r="M58" s="89"/>
      <c r="N58" s="141"/>
      <c r="O58" s="141"/>
      <c r="P58" s="141"/>
      <c r="Q58" s="162"/>
      <c r="R58" s="162"/>
      <c r="S58" s="36"/>
      <c r="T58" s="36"/>
      <c r="U58" s="36"/>
      <c r="V58" s="36"/>
      <c r="W58" s="36"/>
      <c r="X58" s="36"/>
      <c r="Y58" s="36"/>
      <c r="Z58" s="36"/>
      <c r="AA58" s="36"/>
    </row>
    <row r="59" spans="1:27" x14ac:dyDescent="0.2">
      <c r="A59" s="85">
        <v>54</v>
      </c>
      <c r="B59" s="85" t="s">
        <v>113</v>
      </c>
      <c r="C59" s="85" t="s">
        <v>114</v>
      </c>
      <c r="D59" s="98" t="str">
        <f t="shared" si="0"/>
        <v/>
      </c>
      <c r="E59" s="89">
        <f>IF(Options!$D$24 = 1, MAX(F59, G59),
IF(Options!$D$25 = 1, AVERAGE(F59,G59),
IF(Options!$D$26 = 1, IFERROR(GEOMEAN(F59, G59), MAX(F59, G59)))))</f>
        <v>1.7314000276069359</v>
      </c>
      <c r="F59" s="89" cm="1">
        <f t="array" ref="F59">IF(Options!$D$18=1, IFERROR(MAX(IF($I$199:$R$199=1,(I59:R59),"")),
     MAX(IF($I$199:$R$199=2,(I59:R59),""))),
IF(Options!$D$19=1, IFERROR(AVERAGE(IF($I$199:$R$199=1,I59:R59,"")),
     AVERAGE(IF($I$199:$R$199=2,(I59:R59),""))),
IF(Options!$D$20=1, IFERROR(IF(OR(IF(ISNUMBER(I59:R59),IF(I$199:R$199 = 1,I59:R59, ""), "")=0), 0, GEOMEAN(IF(ISNUMBER(I59:R59),IF(I$199:R$199 = 1,I59:R59, ""), ""))),
   IF(OR(IF(ISNUMBER(I59:R59),IF(I$199:R$199 = 2,I59:R59, ""), "")=0), 0, GEOMEAN(IF(ISNUMBER(I59:R59),IF(I$199:R$199 = 2,I59:R59, ""), "")))))))</f>
        <v>1.8842975206611601</v>
      </c>
      <c r="G59" s="89" cm="1">
        <f t="array" ref="G59">IF(Options!$D$18=1, IFERROR(MAX(IF($I$200:$R$200=1,(I59:R59),"")),
     MAX(IF($I$200:$R$200=2,(I59:R59),""))),
IF(Options!$D$19=1, IFERROR(AVERAGE(IF($I$200:$R$200=1,(I59:R59),"")),
     AVERAGE(IF($I$200:$R$200=2,(I59:R59),""))),
IF(Options!$D$20=1, IFERROR(IF(OR(IF(ISNUMBER(I59:R59),IF(I$200:R$200 = 1,I59:R59, ""), "")=0), 0, GEOMEAN(IF(ISNUMBER(I59:R59),IF(I$200:R$200 = 1,I59:R59, ""), ""))),
   IF(OR(IF(ISNUMBER(I59:R59),IF(I$200:R$200 = 2,I59:R59, ""), "")=0), 0, GEOMEAN(IF(ISNUMBER(I59:R59),IF(I$200:R$200 = 2,I59:R59, ""), "")))))))</f>
        <v>1.5909090909090899</v>
      </c>
      <c r="H59" s="142" t="s">
        <v>114</v>
      </c>
      <c r="I59" s="89">
        <v>1.5909090909090899</v>
      </c>
      <c r="J59" s="89">
        <v>1.8842975206611601</v>
      </c>
      <c r="K59" s="89"/>
      <c r="L59" s="89"/>
      <c r="M59" s="89"/>
      <c r="N59" s="141"/>
      <c r="O59" s="141"/>
      <c r="P59" s="141"/>
      <c r="Q59" s="162"/>
      <c r="R59" s="162"/>
      <c r="S59" s="36"/>
      <c r="T59" s="36"/>
      <c r="U59" s="36"/>
      <c r="V59" s="36"/>
      <c r="W59" s="36"/>
      <c r="X59" s="36"/>
      <c r="Y59" s="36"/>
      <c r="Z59" s="36"/>
      <c r="AA59" s="36"/>
    </row>
    <row r="60" spans="1:27" x14ac:dyDescent="0.2">
      <c r="A60" s="85">
        <v>55</v>
      </c>
      <c r="B60" s="85" t="s">
        <v>115</v>
      </c>
      <c r="C60" s="85" t="s">
        <v>116</v>
      </c>
      <c r="D60" s="98" t="str">
        <f t="shared" si="0"/>
        <v/>
      </c>
      <c r="E60" s="89">
        <f>IF(Options!$D$24 = 1, MAX(F60, G60),
IF(Options!$D$25 = 1, AVERAGE(F60,G60),
IF(Options!$D$26 = 1, IFERROR(GEOMEAN(F60, G60), MAX(F60, G60)))))</f>
        <v>8.1742389136959925</v>
      </c>
      <c r="F60" s="89" cm="1">
        <f t="array" ref="F60">IF(Options!$D$18=1, IFERROR(MAX(IF($I$199:$R$199=1,(I60:R60),"")),
     MAX(IF($I$199:$R$199=2,(I60:R60),""))),
IF(Options!$D$19=1, IFERROR(AVERAGE(IF($I$199:$R$199=1,I60:R60,"")),
     AVERAGE(IF($I$199:$R$199=2,(I60:R60),""))),
IF(Options!$D$20=1, IFERROR(IF(OR(IF(ISNUMBER(I60:R60),IF(I$199:R$199 = 1,I60:R60, ""), "")=0), 0, GEOMEAN(IF(ISNUMBER(I60:R60),IF(I$199:R$199 = 1,I60:R60, ""), ""))),
   IF(OR(IF(ISNUMBER(I60:R60),IF(I$199:R$199 = 2,I60:R60, ""), "")=0), 0, GEOMEAN(IF(ISNUMBER(I60:R60),IF(I$199:R$199 = 2,I60:R60, ""), "")))))))</f>
        <v>8.9090909090909101</v>
      </c>
      <c r="G60" s="89" cm="1">
        <f t="array" ref="G60">IF(Options!$D$18=1, IFERROR(MAX(IF($I$200:$R$200=1,(I60:R60),"")),
     MAX(IF($I$200:$R$200=2,(I60:R60),""))),
IF(Options!$D$19=1, IFERROR(AVERAGE(IF($I$200:$R$200=1,(I60:R60),"")),
     AVERAGE(IF($I$200:$R$200=2,(I60:R60),""))),
IF(Options!$D$20=1, IFERROR(IF(OR(IF(ISNUMBER(I60:R60),IF(I$200:R$200 = 1,I60:R60, ""), "")=0), 0, GEOMEAN(IF(ISNUMBER(I60:R60),IF(I$200:R$200 = 1,I60:R60, ""), ""))),
   IF(OR(IF(ISNUMBER(I60:R60),IF(I$200:R$200 = 2,I60:R60, ""), "")=0), 0, GEOMEAN(IF(ISNUMBER(I60:R60),IF(I$200:R$200 = 2,I60:R60, ""), "")))))))</f>
        <v>7.5</v>
      </c>
      <c r="H60" s="142" t="s">
        <v>116</v>
      </c>
      <c r="I60" s="89">
        <v>7.5</v>
      </c>
      <c r="J60" s="89">
        <v>8.9090909090909101</v>
      </c>
      <c r="K60" s="89"/>
      <c r="L60" s="89"/>
      <c r="M60" s="89"/>
      <c r="N60" s="141"/>
      <c r="O60" s="141"/>
      <c r="P60" s="141"/>
      <c r="Q60" s="162"/>
      <c r="R60" s="162"/>
      <c r="S60" s="36"/>
      <c r="T60" s="36"/>
      <c r="U60" s="36"/>
      <c r="V60" s="36"/>
      <c r="W60" s="36"/>
      <c r="X60" s="36"/>
      <c r="Y60" s="36"/>
      <c r="Z60" s="36"/>
      <c r="AA60" s="36"/>
    </row>
    <row r="61" spans="1:27" x14ac:dyDescent="0.2">
      <c r="A61" s="85">
        <v>56</v>
      </c>
      <c r="B61" s="85" t="s">
        <v>117</v>
      </c>
      <c r="C61" s="85" t="s">
        <v>118</v>
      </c>
      <c r="D61" s="98" t="str">
        <f t="shared" si="0"/>
        <v/>
      </c>
      <c r="E61" s="89">
        <f>IF(Options!$D$24 = 1, MAX(F61, G61),
IF(Options!$D$25 = 1, AVERAGE(F61,G61),
IF(Options!$D$26 = 1, IFERROR(GEOMEAN(F61, G61), MAX(F61, G61)))))</f>
        <v>1.6377404676012104</v>
      </c>
      <c r="F61" s="89" cm="1">
        <f t="array" ref="F61">IF(Options!$D$18=1, IFERROR(MAX(IF($I$199:$R$199=1,(I61:R61),"")),
     MAX(IF($I$199:$R$199=2,(I61:R61),""))),
IF(Options!$D$19=1, IFERROR(AVERAGE(IF($I$199:$R$199=1,I61:R61,"")),
     AVERAGE(IF($I$199:$R$199=2,(I61:R61),""))),
IF(Options!$D$20=1, IFERROR(IF(OR(IF(ISNUMBER(I61:R61),IF(I$199:R$199 = 1,I61:R61, ""), "")=0), 0, GEOMEAN(IF(ISNUMBER(I61:R61),IF(I$199:R$199 = 1,I61:R61, ""), ""))),
   IF(OR(IF(ISNUMBER(I61:R61),IF(I$199:R$199 = 2,I61:R61, ""), "")=0), 0, GEOMEAN(IF(ISNUMBER(I61:R61),IF(I$199:R$199 = 2,I61:R61, ""), "")))))))</f>
        <v>0.34710743801652899</v>
      </c>
      <c r="G61" s="89" cm="1">
        <f t="array" ref="G61">IF(Options!$D$18=1, IFERROR(MAX(IF($I$200:$R$200=1,(I61:R61),"")),
     MAX(IF($I$200:$R$200=2,(I61:R61),""))),
IF(Options!$D$19=1, IFERROR(AVERAGE(IF($I$200:$R$200=1,(I61:R61),"")),
     AVERAGE(IF($I$200:$R$200=2,(I61:R61),""))),
IF(Options!$D$20=1, IFERROR(IF(OR(IF(ISNUMBER(I61:R61),IF(I$200:R$200 = 1,I61:R61, ""), "")=0), 0, GEOMEAN(IF(ISNUMBER(I61:R61),IF(I$200:R$200 = 1,I61:R61, ""), ""))),
   IF(OR(IF(ISNUMBER(I61:R61),IF(I$200:R$200 = 2,I61:R61, ""), "")=0), 0, GEOMEAN(IF(ISNUMBER(I61:R61),IF(I$200:R$200 = 2,I61:R61, ""), "")))))))</f>
        <v>7.7272727272727204</v>
      </c>
      <c r="H61" s="142" t="s">
        <v>118</v>
      </c>
      <c r="I61" s="89">
        <v>7.7272727272727204</v>
      </c>
      <c r="J61" s="89">
        <v>0.34710743801652899</v>
      </c>
      <c r="K61" s="89"/>
      <c r="L61" s="89"/>
      <c r="M61" s="89"/>
      <c r="N61" s="141"/>
      <c r="O61" s="141"/>
      <c r="P61" s="141"/>
      <c r="Q61" s="162"/>
      <c r="R61" s="162"/>
      <c r="S61" s="36"/>
      <c r="T61" s="36"/>
      <c r="U61" s="36"/>
      <c r="V61" s="36"/>
      <c r="W61" s="36"/>
      <c r="X61" s="36"/>
      <c r="Y61" s="36"/>
      <c r="Z61" s="36"/>
      <c r="AA61" s="36"/>
    </row>
    <row r="62" spans="1:27" x14ac:dyDescent="0.2">
      <c r="A62" s="85">
        <v>57</v>
      </c>
      <c r="B62" s="85" t="s">
        <v>119</v>
      </c>
      <c r="C62" s="85" t="s">
        <v>120</v>
      </c>
      <c r="D62" s="98" t="str">
        <f t="shared" si="0"/>
        <v/>
      </c>
      <c r="E62" s="89">
        <f>IF(Options!$D$24 = 1, MAX(F62, G62),
IF(Options!$D$25 = 1, AVERAGE(F62,G62),
IF(Options!$D$26 = 1, IFERROR(GEOMEAN(F62, G62), MAX(F62, G62)))))</f>
        <v>0</v>
      </c>
      <c r="F62" s="89" cm="1">
        <f t="array" ref="F62">IF(Options!$D$18=1, IFERROR(MAX(IF($I$199:$R$199=1,(I62:R62),"")),
     MAX(IF($I$199:$R$199=2,(I62:R62),""))),
IF(Options!$D$19=1, IFERROR(AVERAGE(IF($I$199:$R$199=1,I62:R62,"")),
     AVERAGE(IF($I$199:$R$199=2,(I62:R62),""))),
IF(Options!$D$20=1, IFERROR(IF(OR(IF(ISNUMBER(I62:R62),IF(I$199:R$199 = 1,I62:R62, ""), "")=0), 0, GEOMEAN(IF(ISNUMBER(I62:R62),IF(I$199:R$199 = 1,I62:R62, ""), ""))),
   IF(OR(IF(ISNUMBER(I62:R62),IF(I$199:R$199 = 2,I62:R62, ""), "")=0), 0, GEOMEAN(IF(ISNUMBER(I62:R62),IF(I$199:R$199 = 2,I62:R62, ""), "")))))))</f>
        <v>0</v>
      </c>
      <c r="G62" s="89" cm="1">
        <f t="array" ref="G62">IF(Options!$D$18=1, IFERROR(MAX(IF($I$200:$R$200=1,(I62:R62),"")),
     MAX(IF($I$200:$R$200=2,(I62:R62),""))),
IF(Options!$D$19=1, IFERROR(AVERAGE(IF($I$200:$R$200=1,(I62:R62),"")),
     AVERAGE(IF($I$200:$R$200=2,(I62:R62),""))),
IF(Options!$D$20=1, IFERROR(IF(OR(IF(ISNUMBER(I62:R62),IF(I$200:R$200 = 1,I62:R62, ""), "")=0), 0, GEOMEAN(IF(ISNUMBER(I62:R62),IF(I$200:R$200 = 1,I62:R62, ""), ""))),
   IF(OR(IF(ISNUMBER(I62:R62),IF(I$200:R$200 = 2,I62:R62, ""), "")=0), 0, GEOMEAN(IF(ISNUMBER(I62:R62),IF(I$200:R$200 = 2,I62:R62, ""), "")))))))</f>
        <v>0</v>
      </c>
      <c r="H62" s="142" t="s">
        <v>120</v>
      </c>
      <c r="I62" s="89" t="s">
        <v>473</v>
      </c>
      <c r="J62" s="89" t="s">
        <v>473</v>
      </c>
      <c r="K62" s="89"/>
      <c r="L62" s="89"/>
      <c r="M62" s="89"/>
      <c r="N62" s="141"/>
      <c r="O62" s="141"/>
      <c r="P62" s="141"/>
      <c r="Q62" s="162"/>
      <c r="R62" s="162"/>
      <c r="S62" s="36"/>
      <c r="T62" s="36"/>
      <c r="U62" s="36"/>
      <c r="V62" s="36"/>
      <c r="W62" s="36"/>
      <c r="X62" s="36"/>
      <c r="Y62" s="36"/>
      <c r="Z62" s="36"/>
      <c r="AA62" s="36"/>
    </row>
    <row r="63" spans="1:27" x14ac:dyDescent="0.2">
      <c r="A63" s="85">
        <v>58</v>
      </c>
      <c r="B63" s="85" t="s">
        <v>121</v>
      </c>
      <c r="C63" s="85" t="s">
        <v>122</v>
      </c>
      <c r="D63" s="98" t="str">
        <f t="shared" si="0"/>
        <v/>
      </c>
      <c r="E63" s="89">
        <f>IF(Options!$D$24 = 1, MAX(F63, G63),
IF(Options!$D$25 = 1, AVERAGE(F63,G63),
IF(Options!$D$26 = 1, IFERROR(GEOMEAN(F63, G63), MAX(F63, G63)))))</f>
        <v>1.7314000276069359</v>
      </c>
      <c r="F63" s="89" cm="1">
        <f t="array" ref="F63">IF(Options!$D$18=1, IFERROR(MAX(IF($I$199:$R$199=1,(I63:R63),"")),
     MAX(IF($I$199:$R$199=2,(I63:R63),""))),
IF(Options!$D$19=1, IFERROR(AVERAGE(IF($I$199:$R$199=1,I63:R63,"")),
     AVERAGE(IF($I$199:$R$199=2,(I63:R63),""))),
IF(Options!$D$20=1, IFERROR(IF(OR(IF(ISNUMBER(I63:R63),IF(I$199:R$199 = 1,I63:R63, ""), "")=0), 0, GEOMEAN(IF(ISNUMBER(I63:R63),IF(I$199:R$199 = 1,I63:R63, ""), ""))),
   IF(OR(IF(ISNUMBER(I63:R63),IF(I$199:R$199 = 2,I63:R63, ""), "")=0), 0, GEOMEAN(IF(ISNUMBER(I63:R63),IF(I$199:R$199 = 2,I63:R63, ""), "")))))))</f>
        <v>1.8842975206611601</v>
      </c>
      <c r="G63" s="89" cm="1">
        <f t="array" ref="G63">IF(Options!$D$18=1, IFERROR(MAX(IF($I$200:$R$200=1,(I63:R63),"")),
     MAX(IF($I$200:$R$200=2,(I63:R63),""))),
IF(Options!$D$19=1, IFERROR(AVERAGE(IF($I$200:$R$200=1,(I63:R63),"")),
     AVERAGE(IF($I$200:$R$200=2,(I63:R63),""))),
IF(Options!$D$20=1, IFERROR(IF(OR(IF(ISNUMBER(I63:R63),IF(I$200:R$200 = 1,I63:R63, ""), "")=0), 0, GEOMEAN(IF(ISNUMBER(I63:R63),IF(I$200:R$200 = 1,I63:R63, ""), ""))),
   IF(OR(IF(ISNUMBER(I63:R63),IF(I$200:R$200 = 2,I63:R63, ""), "")=0), 0, GEOMEAN(IF(ISNUMBER(I63:R63),IF(I$200:R$200 = 2,I63:R63, ""), "")))))))</f>
        <v>1.5909090909090899</v>
      </c>
      <c r="H63" s="142" t="s">
        <v>122</v>
      </c>
      <c r="I63" s="89">
        <v>1.5909090909090899</v>
      </c>
      <c r="J63" s="89">
        <v>1.8842975206611601</v>
      </c>
      <c r="K63" s="89"/>
      <c r="L63" s="89"/>
      <c r="M63" s="89"/>
      <c r="N63" s="141"/>
      <c r="O63" s="141"/>
      <c r="P63" s="141"/>
      <c r="Q63" s="162"/>
      <c r="R63" s="162"/>
      <c r="S63" s="36"/>
      <c r="T63" s="36"/>
      <c r="U63" s="36"/>
      <c r="V63" s="36"/>
      <c r="W63" s="36"/>
      <c r="X63" s="36"/>
      <c r="Y63" s="36"/>
      <c r="Z63" s="36"/>
      <c r="AA63" s="36"/>
    </row>
    <row r="64" spans="1:27" x14ac:dyDescent="0.2">
      <c r="A64" s="85">
        <v>59</v>
      </c>
      <c r="B64" s="85" t="s">
        <v>123</v>
      </c>
      <c r="C64" s="85" t="s">
        <v>124</v>
      </c>
      <c r="D64" s="98" t="str">
        <f t="shared" si="0"/>
        <v/>
      </c>
      <c r="E64" s="89">
        <f>IF(Options!$D$24 = 1, MAX(F64, G64),
IF(Options!$D$25 = 1, AVERAGE(F64,G64),
IF(Options!$D$26 = 1, IFERROR(GEOMEAN(F64, G64), MAX(F64, G64)))))</f>
        <v>0</v>
      </c>
      <c r="F64" s="89" cm="1">
        <f t="array" ref="F64">IF(Options!$D$18=1, IFERROR(MAX(IF($I$199:$R$199=1,(I64:R64),"")),
     MAX(IF($I$199:$R$199=2,(I64:R64),""))),
IF(Options!$D$19=1, IFERROR(AVERAGE(IF($I$199:$R$199=1,I64:R64,"")),
     AVERAGE(IF($I$199:$R$199=2,(I64:R64),""))),
IF(Options!$D$20=1, IFERROR(IF(OR(IF(ISNUMBER(I64:R64),IF(I$199:R$199 = 1,I64:R64, ""), "")=0), 0, GEOMEAN(IF(ISNUMBER(I64:R64),IF(I$199:R$199 = 1,I64:R64, ""), ""))),
   IF(OR(IF(ISNUMBER(I64:R64),IF(I$199:R$199 = 2,I64:R64, ""), "")=0), 0, GEOMEAN(IF(ISNUMBER(I64:R64),IF(I$199:R$199 = 2,I64:R64, ""), "")))))))</f>
        <v>0</v>
      </c>
      <c r="G64" s="89" cm="1">
        <f t="array" ref="G64">IF(Options!$D$18=1, IFERROR(MAX(IF($I$200:$R$200=1,(I64:R64),"")),
     MAX(IF($I$200:$R$200=2,(I64:R64),""))),
IF(Options!$D$19=1, IFERROR(AVERAGE(IF($I$200:$R$200=1,(I64:R64),"")),
     AVERAGE(IF($I$200:$R$200=2,(I64:R64),""))),
IF(Options!$D$20=1, IFERROR(IF(OR(IF(ISNUMBER(I64:R64),IF(I$200:R$200 = 1,I64:R64, ""), "")=0), 0, GEOMEAN(IF(ISNUMBER(I64:R64),IF(I$200:R$200 = 1,I64:R64, ""), ""))),
   IF(OR(IF(ISNUMBER(I64:R64),IF(I$200:R$200 = 2,I64:R64, ""), "")=0), 0, GEOMEAN(IF(ISNUMBER(I64:R64),IF(I$200:R$200 = 2,I64:R64, ""), "")))))))</f>
        <v>0</v>
      </c>
      <c r="H64" s="142" t="s">
        <v>124</v>
      </c>
      <c r="I64" s="89" t="s">
        <v>473</v>
      </c>
      <c r="J64" s="89" t="s">
        <v>473</v>
      </c>
      <c r="K64" s="89"/>
      <c r="L64" s="89"/>
      <c r="M64" s="89"/>
      <c r="N64" s="141"/>
      <c r="O64" s="141"/>
      <c r="P64" s="141"/>
      <c r="Q64" s="162"/>
      <c r="R64" s="162"/>
      <c r="S64" s="36"/>
      <c r="T64" s="36"/>
      <c r="U64" s="36"/>
      <c r="V64" s="36"/>
      <c r="W64" s="36"/>
      <c r="X64" s="36"/>
      <c r="Y64" s="36"/>
      <c r="Z64" s="36"/>
      <c r="AA64" s="36"/>
    </row>
    <row r="65" spans="1:27" x14ac:dyDescent="0.2">
      <c r="A65" s="85">
        <v>60</v>
      </c>
      <c r="B65" s="85" t="s">
        <v>125</v>
      </c>
      <c r="C65" s="85" t="s">
        <v>126</v>
      </c>
      <c r="D65" s="98" t="str">
        <f t="shared" si="0"/>
        <v/>
      </c>
      <c r="E65" s="89">
        <f>IF(Options!$D$24 = 1, MAX(F65, G65),
IF(Options!$D$25 = 1, AVERAGE(F65,G65),
IF(Options!$D$26 = 1, IFERROR(GEOMEAN(F65, G65), MAX(F65, G65)))))</f>
        <v>4.2197346813949528</v>
      </c>
      <c r="F65" s="89" cm="1">
        <f t="array" ref="F65">IF(Options!$D$18=1, IFERROR(MAX(IF($I$199:$R$199=1,(I65:R65),"")),
     MAX(IF($I$199:$R$199=2,(I65:R65),""))),
IF(Options!$D$19=1, IFERROR(AVERAGE(IF($I$199:$R$199=1,I65:R65,"")),
     AVERAGE(IF($I$199:$R$199=2,(I65:R65),""))),
IF(Options!$D$20=1, IFERROR(IF(OR(IF(ISNUMBER(I65:R65),IF(I$199:R$199 = 1,I65:R65, ""), "")=0), 0, GEOMEAN(IF(ISNUMBER(I65:R65),IF(I$199:R$199 = 1,I65:R65, ""), ""))),
   IF(OR(IF(ISNUMBER(I65:R65),IF(I$199:R$199 = 2,I65:R65, ""), "")=0), 0, GEOMEAN(IF(ISNUMBER(I65:R65),IF(I$199:R$199 = 2,I65:R65, ""), "")))))))</f>
        <v>7.8347107438016499</v>
      </c>
      <c r="G65" s="89" cm="1">
        <f t="array" ref="G65">IF(Options!$D$18=1, IFERROR(MAX(IF($I$200:$R$200=1,(I65:R65),"")),
     MAX(IF($I$200:$R$200=2,(I65:R65),""))),
IF(Options!$D$19=1, IFERROR(AVERAGE(IF($I$200:$R$200=1,(I65:R65),"")),
     AVERAGE(IF($I$200:$R$200=2,(I65:R65),""))),
IF(Options!$D$20=1, IFERROR(IF(OR(IF(ISNUMBER(I65:R65),IF(I$200:R$200 = 1,I65:R65, ""), "")=0), 0, GEOMEAN(IF(ISNUMBER(I65:R65),IF(I$200:R$200 = 1,I65:R65, ""), ""))),
   IF(OR(IF(ISNUMBER(I65:R65),IF(I$200:R$200 = 2,I65:R65, ""), "")=0), 0, GEOMEAN(IF(ISNUMBER(I65:R65),IF(I$200:R$200 = 2,I65:R65, ""), "")))))))</f>
        <v>2.2727272727272698</v>
      </c>
      <c r="H65" s="142" t="s">
        <v>126</v>
      </c>
      <c r="I65" s="89">
        <v>2.2727272727272698</v>
      </c>
      <c r="J65" s="89">
        <v>7.8347107438016499</v>
      </c>
      <c r="K65" s="89"/>
      <c r="L65" s="89"/>
      <c r="M65" s="89"/>
      <c r="N65" s="141"/>
      <c r="O65" s="141"/>
      <c r="P65" s="141"/>
      <c r="Q65" s="162"/>
      <c r="R65" s="162"/>
      <c r="S65" s="36"/>
      <c r="T65" s="36"/>
      <c r="U65" s="36"/>
      <c r="V65" s="36"/>
      <c r="W65" s="36"/>
      <c r="X65" s="36"/>
      <c r="Y65" s="36"/>
      <c r="Z65" s="36"/>
      <c r="AA65" s="36"/>
    </row>
    <row r="66" spans="1:27" x14ac:dyDescent="0.2">
      <c r="A66" s="85">
        <v>61</v>
      </c>
      <c r="B66" s="85" t="s">
        <v>127</v>
      </c>
      <c r="C66" s="85" t="s">
        <v>128</v>
      </c>
      <c r="D66" s="98" t="str">
        <f t="shared" si="0"/>
        <v/>
      </c>
      <c r="E66" s="89">
        <f>IF(Options!$D$24 = 1, MAX(F66, G66),
IF(Options!$D$25 = 1, AVERAGE(F66,G66),
IF(Options!$D$26 = 1, IFERROR(GEOMEAN(F66, G66), MAX(F66, G66)))))</f>
        <v>3.2024126892557976</v>
      </c>
      <c r="F66" s="89" cm="1">
        <f t="array" ref="F66">IF(Options!$D$18=1, IFERROR(MAX(IF($I$199:$R$199=1,(I66:R66),"")),
     MAX(IF($I$199:$R$199=2,(I66:R66),""))),
IF(Options!$D$19=1, IFERROR(AVERAGE(IF($I$199:$R$199=1,I66:R66,"")),
     AVERAGE(IF($I$199:$R$199=2,(I66:R66),""))),
IF(Options!$D$20=1, IFERROR(IF(OR(IF(ISNUMBER(I66:R66),IF(I$199:R$199 = 1,I66:R66, ""), "")=0), 0, GEOMEAN(IF(ISNUMBER(I66:R66),IF(I$199:R$199 = 1,I66:R66, ""), ""))),
   IF(OR(IF(ISNUMBER(I66:R66),IF(I$199:R$199 = 2,I66:R66, ""), "")=0), 0, GEOMEAN(IF(ISNUMBER(I66:R66),IF(I$199:R$199 = 2,I66:R66, ""), "")))))))</f>
        <v>1.5041322314049601</v>
      </c>
      <c r="G66" s="89" cm="1">
        <f t="array" ref="G66">IF(Options!$D$18=1, IFERROR(MAX(IF($I$200:$R$200=1,(I66:R66),"")),
     MAX(IF($I$200:$R$200=2,(I66:R66),""))),
IF(Options!$D$19=1, IFERROR(AVERAGE(IF($I$200:$R$200=1,(I66:R66),"")),
     AVERAGE(IF($I$200:$R$200=2,(I66:R66),""))),
IF(Options!$D$20=1, IFERROR(IF(OR(IF(ISNUMBER(I66:R66),IF(I$200:R$200 = 1,I66:R66, ""), "")=0), 0, GEOMEAN(IF(ISNUMBER(I66:R66),IF(I$200:R$200 = 1,I66:R66, ""), ""))),
   IF(OR(IF(ISNUMBER(I66:R66),IF(I$200:R$200 = 2,I66:R66, ""), "")=0), 0, GEOMEAN(IF(ISNUMBER(I66:R66),IF(I$200:R$200 = 2,I66:R66, ""), "")))))))</f>
        <v>6.8181818181818201</v>
      </c>
      <c r="H66" s="142" t="s">
        <v>128</v>
      </c>
      <c r="I66" s="89">
        <v>6.8181818181818201</v>
      </c>
      <c r="J66" s="89">
        <v>1.5041322314049601</v>
      </c>
      <c r="K66" s="89"/>
      <c r="L66" s="89"/>
      <c r="M66" s="89"/>
      <c r="N66" s="141"/>
      <c r="O66" s="141"/>
      <c r="P66" s="141"/>
      <c r="Q66" s="162"/>
      <c r="R66" s="162"/>
      <c r="S66" s="36"/>
      <c r="T66" s="36"/>
      <c r="U66" s="36"/>
      <c r="V66" s="36"/>
      <c r="W66" s="36"/>
      <c r="X66" s="36"/>
      <c r="Y66" s="36"/>
      <c r="Z66" s="36"/>
      <c r="AA66" s="36"/>
    </row>
    <row r="67" spans="1:27" x14ac:dyDescent="0.2">
      <c r="A67" s="85">
        <v>62</v>
      </c>
      <c r="B67" s="85" t="s">
        <v>129</v>
      </c>
      <c r="C67" s="85" t="s">
        <v>130</v>
      </c>
      <c r="D67" s="98" t="str">
        <f t="shared" si="0"/>
        <v/>
      </c>
      <c r="E67" s="89">
        <f>IF(Options!$D$24 = 1, MAX(F67, G67),
IF(Options!$D$25 = 1, AVERAGE(F67,G67),
IF(Options!$D$26 = 1, IFERROR(GEOMEAN(F67, G67), MAX(F67, G67)))))</f>
        <v>1.9343080696956956</v>
      </c>
      <c r="F67" s="89" cm="1">
        <f t="array" ref="F67">IF(Options!$D$18=1, IFERROR(MAX(IF($I$199:$R$199=1,(I67:R67),"")),
     MAX(IF($I$199:$R$199=2,(I67:R67),""))),
IF(Options!$D$19=1, IFERROR(AVERAGE(IF($I$199:$R$199=1,I67:R67,"")),
     AVERAGE(IF($I$199:$R$199=2,(I67:R67),""))),
IF(Options!$D$20=1, IFERROR(IF(OR(IF(ISNUMBER(I67:R67),IF(I$199:R$199 = 1,I67:R67, ""), "")=0), 0, GEOMEAN(IF(ISNUMBER(I67:R67),IF(I$199:R$199 = 1,I67:R67, ""), ""))),
   IF(OR(IF(ISNUMBER(I67:R67),IF(I$199:R$199 = 2,I67:R67, ""), "")=0), 0, GEOMEAN(IF(ISNUMBER(I67:R67),IF(I$199:R$199 = 2,I67:R67, ""), "")))))))</f>
        <v>4.1157024793388404</v>
      </c>
      <c r="G67" s="89" cm="1">
        <f t="array" ref="G67">IF(Options!$D$18=1, IFERROR(MAX(IF($I$200:$R$200=1,(I67:R67),"")),
     MAX(IF($I$200:$R$200=2,(I67:R67),""))),
IF(Options!$D$19=1, IFERROR(AVERAGE(IF($I$200:$R$200=1,(I67:R67),"")),
     AVERAGE(IF($I$200:$R$200=2,(I67:R67),""))),
IF(Options!$D$20=1, IFERROR(IF(OR(IF(ISNUMBER(I67:R67),IF(I$200:R$200 = 1,I67:R67, ""), "")=0), 0, GEOMEAN(IF(ISNUMBER(I67:R67),IF(I$200:R$200 = 1,I67:R67, ""), ""))),
   IF(OR(IF(ISNUMBER(I67:R67),IF(I$200:R$200 = 2,I67:R67, ""), "")=0), 0, GEOMEAN(IF(ISNUMBER(I67:R67),IF(I$200:R$200 = 2,I67:R67, ""), "")))))))</f>
        <v>0.90909090909091705</v>
      </c>
      <c r="H67" s="142" t="s">
        <v>130</v>
      </c>
      <c r="I67" s="89">
        <v>0.90909090909091705</v>
      </c>
      <c r="J67" s="89">
        <v>4.1157024793388404</v>
      </c>
      <c r="K67" s="89"/>
      <c r="L67" s="89"/>
      <c r="M67" s="89"/>
      <c r="N67" s="141"/>
      <c r="O67" s="141"/>
      <c r="P67" s="141"/>
      <c r="Q67" s="162"/>
      <c r="R67" s="162"/>
      <c r="S67" s="36"/>
      <c r="T67" s="36"/>
      <c r="U67" s="36"/>
      <c r="V67" s="36"/>
      <c r="W67" s="36"/>
      <c r="X67" s="36"/>
      <c r="Y67" s="36"/>
      <c r="Z67" s="36"/>
      <c r="AA67" s="36"/>
    </row>
    <row r="68" spans="1:27" x14ac:dyDescent="0.2">
      <c r="A68" s="85">
        <v>63</v>
      </c>
      <c r="B68" s="85" t="s">
        <v>131</v>
      </c>
      <c r="C68" s="85" t="s">
        <v>132</v>
      </c>
      <c r="D68" s="98" t="str">
        <f t="shared" si="0"/>
        <v/>
      </c>
      <c r="E68" s="89">
        <f>IF(Options!$D$24 = 1, MAX(F68, G68),
IF(Options!$D$25 = 1, AVERAGE(F68,G68),
IF(Options!$D$26 = 1, IFERROR(GEOMEAN(F68, G68), MAX(F68, G68)))))</f>
        <v>6.799699467438475</v>
      </c>
      <c r="F68" s="89" cm="1">
        <f t="array" ref="F68">IF(Options!$D$18=1, IFERROR(MAX(IF($I$199:$R$199=1,(I68:R68),"")),
     MAX(IF($I$199:$R$199=2,(I68:R68),""))),
IF(Options!$D$19=1, IFERROR(AVERAGE(IF($I$199:$R$199=1,I68:R68,"")),
     AVERAGE(IF($I$199:$R$199=2,(I68:R68),""))),
IF(Options!$D$20=1, IFERROR(IF(OR(IF(ISNUMBER(I68:R68),IF(I$199:R$199 = 1,I68:R68, ""), "")=0), 0, GEOMEAN(IF(ISNUMBER(I68:R68),IF(I$199:R$199 = 1,I68:R68, ""), ""))),
   IF(OR(IF(ISNUMBER(I68:R68),IF(I$199:R$199 = 2,I68:R68, ""), "")=0), 0, GEOMEAN(IF(ISNUMBER(I68:R68),IF(I$199:R$199 = 2,I68:R68, ""), "")))))))</f>
        <v>5.9834710743801596</v>
      </c>
      <c r="G68" s="89" cm="1">
        <f t="array" ref="G68">IF(Options!$D$18=1, IFERROR(MAX(IF($I$200:$R$200=1,(I68:R68),"")),
     MAX(IF($I$200:$R$200=2,(I68:R68),""))),
IF(Options!$D$19=1, IFERROR(AVERAGE(IF($I$200:$R$200=1,(I68:R68),"")),
     AVERAGE(IF($I$200:$R$200=2,(I68:R68),""))),
IF(Options!$D$20=1, IFERROR(IF(OR(IF(ISNUMBER(I68:R68),IF(I$200:R$200 = 1,I68:R68, ""), "")=0), 0, GEOMEAN(IF(ISNUMBER(I68:R68),IF(I$200:R$200 = 1,I68:R68, ""), ""))),
   IF(OR(IF(ISNUMBER(I68:R68),IF(I$200:R$200 = 2,I68:R68, ""), "")=0), 0, GEOMEAN(IF(ISNUMBER(I68:R68),IF(I$200:R$200 = 2,I68:R68, ""), "")))))))</f>
        <v>7.7272727272727302</v>
      </c>
      <c r="H68" s="142" t="s">
        <v>132</v>
      </c>
      <c r="I68" s="89">
        <v>7.7272727272727302</v>
      </c>
      <c r="J68" s="89">
        <v>5.9834710743801596</v>
      </c>
      <c r="K68" s="89"/>
      <c r="L68" s="89"/>
      <c r="M68" s="89"/>
      <c r="N68" s="141"/>
      <c r="O68" s="141"/>
      <c r="P68" s="141"/>
      <c r="Q68" s="162"/>
      <c r="R68" s="162"/>
      <c r="S68" s="36"/>
      <c r="T68" s="36"/>
      <c r="U68" s="36"/>
      <c r="V68" s="36"/>
      <c r="W68" s="36"/>
      <c r="X68" s="36"/>
      <c r="Y68" s="36"/>
      <c r="Z68" s="36"/>
      <c r="AA68" s="36"/>
    </row>
    <row r="69" spans="1:27" x14ac:dyDescent="0.2">
      <c r="A69" s="85">
        <v>64</v>
      </c>
      <c r="B69" s="85" t="s">
        <v>133</v>
      </c>
      <c r="C69" s="85" t="s">
        <v>134</v>
      </c>
      <c r="D69" s="98" t="str">
        <f t="shared" si="0"/>
        <v/>
      </c>
      <c r="E69" s="89">
        <f>IF(Options!$D$24 = 1, MAX(F69, G69),
IF(Options!$D$25 = 1, AVERAGE(F69,G69),
IF(Options!$D$26 = 1, IFERROR(GEOMEAN(F69, G69), MAX(F69, G69)))))</f>
        <v>3.9886201760873394</v>
      </c>
      <c r="F69" s="89" cm="1">
        <f t="array" ref="F69">IF(Options!$D$18=1, IFERROR(MAX(IF($I$199:$R$199=1,(I69:R69),"")),
     MAX(IF($I$199:$R$199=2,(I69:R69),""))),
IF(Options!$D$19=1, IFERROR(AVERAGE(IF($I$199:$R$199=1,I69:R69,"")),
     AVERAGE(IF($I$199:$R$199=2,(I69:R69),""))),
IF(Options!$D$20=1, IFERROR(IF(OR(IF(ISNUMBER(I69:R69),IF(I$199:R$199 = 1,I69:R69, ""), "")=0), 0, GEOMEAN(IF(ISNUMBER(I69:R69),IF(I$199:R$199 = 1,I69:R69, ""), ""))),
   IF(OR(IF(ISNUMBER(I69:R69),IF(I$199:R$199 = 2,I69:R69, ""), "")=0), 0, GEOMEAN(IF(ISNUMBER(I69:R69),IF(I$199:R$199 = 2,I69:R69, ""), "")))))))</f>
        <v>10</v>
      </c>
      <c r="G69" s="89" cm="1">
        <f t="array" ref="G69">IF(Options!$D$18=1, IFERROR(MAX(IF($I$200:$R$200=1,(I69:R69),"")),
     MAX(IF($I$200:$R$200=2,(I69:R69),""))),
IF(Options!$D$19=1, IFERROR(AVERAGE(IF($I$200:$R$200=1,(I69:R69),"")),
     AVERAGE(IF($I$200:$R$200=2,(I69:R69),""))),
IF(Options!$D$20=1, IFERROR(IF(OR(IF(ISNUMBER(I69:R69),IF(I$200:R$200 = 1,I69:R69, ""), "")=0), 0, GEOMEAN(IF(ISNUMBER(I69:R69),IF(I$200:R$200 = 1,I69:R69, ""), ""))),
   IF(OR(IF(ISNUMBER(I69:R69),IF(I$200:R$200 = 2,I69:R69, ""), "")=0), 0, GEOMEAN(IF(ISNUMBER(I69:R69),IF(I$200:R$200 = 2,I69:R69, ""), "")))))))</f>
        <v>1.5909090909090999</v>
      </c>
      <c r="H69" s="142" t="s">
        <v>134</v>
      </c>
      <c r="I69" s="89">
        <v>1.5909090909090999</v>
      </c>
      <c r="J69" s="89">
        <v>10</v>
      </c>
      <c r="K69" s="89"/>
      <c r="L69" s="89"/>
      <c r="M69" s="89"/>
      <c r="N69" s="141"/>
      <c r="O69" s="141"/>
      <c r="P69" s="141"/>
      <c r="Q69" s="162"/>
      <c r="R69" s="162"/>
      <c r="S69" s="36"/>
      <c r="T69" s="36"/>
      <c r="U69" s="36"/>
      <c r="V69" s="36"/>
      <c r="W69" s="36"/>
      <c r="X69" s="36"/>
      <c r="Y69" s="36"/>
      <c r="Z69" s="36"/>
      <c r="AA69" s="36"/>
    </row>
    <row r="70" spans="1:27" x14ac:dyDescent="0.2">
      <c r="A70" s="85">
        <v>65</v>
      </c>
      <c r="B70" s="85" t="s">
        <v>135</v>
      </c>
      <c r="C70" s="85" t="s">
        <v>136</v>
      </c>
      <c r="D70" s="98" t="str">
        <f t="shared" si="0"/>
        <v/>
      </c>
      <c r="E70" s="89">
        <f>IF(Options!$D$24 = 1, MAX(F70, G70),
IF(Options!$D$25 = 1, AVERAGE(F70,G70),
IF(Options!$D$26 = 1, IFERROR(GEOMEAN(F70, G70), MAX(F70, G70)))))</f>
        <v>6.44283654532786</v>
      </c>
      <c r="F70" s="89" cm="1">
        <f t="array" ref="F70">IF(Options!$D$18=1, IFERROR(MAX(IF($I$199:$R$199=1,(I70:R70),"")),
     MAX(IF($I$199:$R$199=2,(I70:R70),""))),
IF(Options!$D$19=1, IFERROR(AVERAGE(IF($I$199:$R$199=1,I70:R70,"")),
     AVERAGE(IF($I$199:$R$199=2,(I70:R70),""))),
IF(Options!$D$20=1, IFERROR(IF(OR(IF(ISNUMBER(I70:R70),IF(I$199:R$199 = 1,I70:R70, ""), "")=0), 0, GEOMEAN(IF(ISNUMBER(I70:R70),IF(I$199:R$199 = 1,I70:R70, ""), ""))),
   IF(OR(IF(ISNUMBER(I70:R70),IF(I$199:R$199 = 2,I70:R70, ""), "")=0), 0, GEOMEAN(IF(ISNUMBER(I70:R70),IF(I$199:R$199 = 2,I70:R70, ""), "")))))))</f>
        <v>7.0247933884297504</v>
      </c>
      <c r="G70" s="89" cm="1">
        <f t="array" ref="G70">IF(Options!$D$18=1, IFERROR(MAX(IF($I$200:$R$200=1,(I70:R70),"")),
     MAX(IF($I$200:$R$200=2,(I70:R70),""))),
IF(Options!$D$19=1, IFERROR(AVERAGE(IF($I$200:$R$200=1,(I70:R70),"")),
     AVERAGE(IF($I$200:$R$200=2,(I70:R70),""))),
IF(Options!$D$20=1, IFERROR(IF(OR(IF(ISNUMBER(I70:R70),IF(I$200:R$200 = 1,I70:R70, ""), "")=0), 0, GEOMEAN(IF(ISNUMBER(I70:R70),IF(I$200:R$200 = 1,I70:R70, ""), ""))),
   IF(OR(IF(ISNUMBER(I70:R70),IF(I$200:R$200 = 2,I70:R70, ""), "")=0), 0, GEOMEAN(IF(ISNUMBER(I70:R70),IF(I$200:R$200 = 2,I70:R70, ""), "")))))))</f>
        <v>5.9090909090909198</v>
      </c>
      <c r="H70" s="142" t="s">
        <v>136</v>
      </c>
      <c r="I70" s="89">
        <v>5.9090909090909198</v>
      </c>
      <c r="J70" s="89">
        <v>7.0247933884297504</v>
      </c>
      <c r="K70" s="89"/>
      <c r="L70" s="89"/>
      <c r="M70" s="89"/>
      <c r="N70" s="141"/>
      <c r="O70" s="141"/>
      <c r="P70" s="141"/>
      <c r="Q70" s="162"/>
      <c r="R70" s="162"/>
      <c r="S70" s="36"/>
      <c r="T70" s="36"/>
      <c r="U70" s="36"/>
      <c r="V70" s="36"/>
      <c r="W70" s="36"/>
      <c r="X70" s="36"/>
      <c r="Y70" s="36"/>
      <c r="Z70" s="36"/>
      <c r="AA70" s="36"/>
    </row>
    <row r="71" spans="1:27" x14ac:dyDescent="0.2">
      <c r="A71" s="85">
        <v>66</v>
      </c>
      <c r="B71" s="85" t="s">
        <v>137</v>
      </c>
      <c r="C71" s="85" t="s">
        <v>138</v>
      </c>
      <c r="D71" s="98" t="str">
        <f t="shared" ref="D71:D134" si="1">IF(H71 &lt;&gt; C71, "Countries don't match", "")</f>
        <v/>
      </c>
      <c r="E71" s="89">
        <f>IF(Options!$D$24 = 1, MAX(F71, G71),
IF(Options!$D$25 = 1, AVERAGE(F71,G71),
IF(Options!$D$26 = 1, IFERROR(GEOMEAN(F71, G71), MAX(F71, G71)))))</f>
        <v>0</v>
      </c>
      <c r="F71" s="89" cm="1">
        <f t="array" ref="F71">IF(Options!$D$18=1, IFERROR(MAX(IF($I$199:$R$199=1,(I71:R71),"")),
     MAX(IF($I$199:$R$199=2,(I71:R71),""))),
IF(Options!$D$19=1, IFERROR(AVERAGE(IF($I$199:$R$199=1,I71:R71,"")),
     AVERAGE(IF($I$199:$R$199=2,(I71:R71),""))),
IF(Options!$D$20=1, IFERROR(IF(OR(IF(ISNUMBER(I71:R71),IF(I$199:R$199 = 1,I71:R71, ""), "")=0), 0, GEOMEAN(IF(ISNUMBER(I71:R71),IF(I$199:R$199 = 1,I71:R71, ""), ""))),
   IF(OR(IF(ISNUMBER(I71:R71),IF(I$199:R$199 = 2,I71:R71, ""), "")=0), 0, GEOMEAN(IF(ISNUMBER(I71:R71),IF(I$199:R$199 = 2,I71:R71, ""), "")))))))</f>
        <v>0</v>
      </c>
      <c r="G71" s="89" cm="1">
        <f t="array" ref="G71">IF(Options!$D$18=1, IFERROR(MAX(IF($I$200:$R$200=1,(I71:R71),"")),
     MAX(IF($I$200:$R$200=2,(I71:R71),""))),
IF(Options!$D$19=1, IFERROR(AVERAGE(IF($I$200:$R$200=1,(I71:R71),"")),
     AVERAGE(IF($I$200:$R$200=2,(I71:R71),""))),
IF(Options!$D$20=1, IFERROR(IF(OR(IF(ISNUMBER(I71:R71),IF(I$200:R$200 = 1,I71:R71, ""), "")=0), 0, GEOMEAN(IF(ISNUMBER(I71:R71),IF(I$200:R$200 = 1,I71:R71, ""), ""))),
   IF(OR(IF(ISNUMBER(I71:R71),IF(I$200:R$200 = 2,I71:R71, ""), "")=0), 0, GEOMEAN(IF(ISNUMBER(I71:R71),IF(I$200:R$200 = 2,I71:R71, ""), "")))))))</f>
        <v>0</v>
      </c>
      <c r="H71" s="142" t="s">
        <v>138</v>
      </c>
      <c r="I71" s="89" t="s">
        <v>473</v>
      </c>
      <c r="J71" s="89" t="s">
        <v>473</v>
      </c>
      <c r="K71" s="89"/>
      <c r="L71" s="89"/>
      <c r="M71" s="89"/>
      <c r="N71" s="141"/>
      <c r="O71" s="141"/>
      <c r="P71" s="141"/>
      <c r="Q71" s="162"/>
      <c r="R71" s="162"/>
      <c r="S71" s="36"/>
      <c r="T71" s="36"/>
      <c r="U71" s="36"/>
      <c r="V71" s="36"/>
      <c r="W71" s="36"/>
      <c r="X71" s="36"/>
      <c r="Y71" s="36"/>
      <c r="Z71" s="36"/>
      <c r="AA71" s="36"/>
    </row>
    <row r="72" spans="1:27" x14ac:dyDescent="0.2">
      <c r="A72" s="85">
        <v>67</v>
      </c>
      <c r="B72" s="85" t="s">
        <v>139</v>
      </c>
      <c r="C72" s="85" t="s">
        <v>140</v>
      </c>
      <c r="D72" s="98" t="str">
        <f t="shared" si="1"/>
        <v/>
      </c>
      <c r="E72" s="89">
        <f>IF(Options!$D$24 = 1, MAX(F72, G72),
IF(Options!$D$25 = 1, AVERAGE(F72,G72),
IF(Options!$D$26 = 1, IFERROR(GEOMEAN(F72, G72), MAX(F72, G72)))))</f>
        <v>8.0176364575315358</v>
      </c>
      <c r="F72" s="89" cm="1">
        <f t="array" ref="F72">IF(Options!$D$18=1, IFERROR(MAX(IF($I$199:$R$199=1,(I72:R72),"")),
     MAX(IF($I$199:$R$199=2,(I72:R72),""))),
IF(Options!$D$19=1, IFERROR(AVERAGE(IF($I$199:$R$199=1,I72:R72,"")),
     AVERAGE(IF($I$199:$R$199=2,(I72:R72),""))),
IF(Options!$D$20=1, IFERROR(IF(OR(IF(ISNUMBER(I72:R72),IF(I$199:R$199 = 1,I72:R72, ""), "")=0), 0, GEOMEAN(IF(ISNUMBER(I72:R72),IF(I$199:R$199 = 1,I72:R72, ""), ""))),
   IF(OR(IF(ISNUMBER(I72:R72),IF(I$199:R$199 = 2,I72:R72, ""), "")=0), 0, GEOMEAN(IF(ISNUMBER(I72:R72),IF(I$199:R$199 = 2,I72:R72, ""), "")))))))</f>
        <v>9.1239669421487601</v>
      </c>
      <c r="G72" s="89" cm="1">
        <f t="array" ref="G72">IF(Options!$D$18=1, IFERROR(MAX(IF($I$200:$R$200=1,(I72:R72),"")),
     MAX(IF($I$200:$R$200=2,(I72:R72),""))),
IF(Options!$D$19=1, IFERROR(AVERAGE(IF($I$200:$R$200=1,(I72:R72),"")),
     AVERAGE(IF($I$200:$R$200=2,(I72:R72),""))),
IF(Options!$D$20=1, IFERROR(IF(OR(IF(ISNUMBER(I72:R72),IF(I$200:R$200 = 1,I72:R72, ""), "")=0), 0, GEOMEAN(IF(ISNUMBER(I72:R72),IF(I$200:R$200 = 1,I72:R72, ""), ""))),
   IF(OR(IF(ISNUMBER(I72:R72),IF(I$200:R$200 = 2,I72:R72, ""), "")=0), 0, GEOMEAN(IF(ISNUMBER(I72:R72),IF(I$200:R$200 = 2,I72:R72, ""), "")))))))</f>
        <v>7.0454545454545299</v>
      </c>
      <c r="H72" s="142" t="s">
        <v>140</v>
      </c>
      <c r="I72" s="89">
        <v>7.0454545454545299</v>
      </c>
      <c r="J72" s="89">
        <v>9.1239669421487601</v>
      </c>
      <c r="K72" s="89"/>
      <c r="L72" s="89"/>
      <c r="M72" s="89"/>
      <c r="N72" s="141"/>
      <c r="O72" s="141"/>
      <c r="P72" s="141"/>
      <c r="Q72" s="162"/>
      <c r="R72" s="162"/>
      <c r="S72" s="36"/>
      <c r="T72" s="36"/>
      <c r="U72" s="36"/>
      <c r="V72" s="36"/>
      <c r="W72" s="36"/>
      <c r="X72" s="36"/>
      <c r="Y72" s="36"/>
      <c r="Z72" s="36"/>
      <c r="AA72" s="36"/>
    </row>
    <row r="73" spans="1:27" x14ac:dyDescent="0.2">
      <c r="A73" s="85">
        <v>68</v>
      </c>
      <c r="B73" s="85" t="s">
        <v>141</v>
      </c>
      <c r="C73" s="85" t="s">
        <v>142</v>
      </c>
      <c r="D73" s="98" t="str">
        <f t="shared" si="1"/>
        <v/>
      </c>
      <c r="E73" s="89">
        <f>IF(Options!$D$24 = 1, MAX(F73, G73),
IF(Options!$D$25 = 1, AVERAGE(F73,G73),
IF(Options!$D$26 = 1, IFERROR(GEOMEAN(F73, G73), MAX(F73, G73)))))</f>
        <v>2.8133790053062651</v>
      </c>
      <c r="F73" s="89" cm="1">
        <f t="array" ref="F73">IF(Options!$D$18=1, IFERROR(MAX(IF($I$199:$R$199=1,(I73:R73),"")),
     MAX(IF($I$199:$R$199=2,(I73:R73),""))),
IF(Options!$D$19=1, IFERROR(AVERAGE(IF($I$199:$R$199=1,I73:R73,"")),
     AVERAGE(IF($I$199:$R$199=2,(I73:R73),""))),
IF(Options!$D$20=1, IFERROR(IF(OR(IF(ISNUMBER(I73:R73),IF(I$199:R$199 = 1,I73:R73, ""), "")=0), 0, GEOMEAN(IF(ISNUMBER(I73:R73),IF(I$199:R$199 = 1,I73:R73, ""), ""))),
   IF(OR(IF(ISNUMBER(I73:R73),IF(I$199:R$199 = 2,I73:R73, ""), "")=0), 0, GEOMEAN(IF(ISNUMBER(I73:R73),IF(I$199:R$199 = 2,I73:R73, ""), "")))))))</f>
        <v>4.9752066115702496</v>
      </c>
      <c r="G73" s="89" cm="1">
        <f t="array" ref="G73">IF(Options!$D$18=1, IFERROR(MAX(IF($I$200:$R$200=1,(I73:R73),"")),
     MAX(IF($I$200:$R$200=2,(I73:R73),""))),
IF(Options!$D$19=1, IFERROR(AVERAGE(IF($I$200:$R$200=1,(I73:R73),"")),
     AVERAGE(IF($I$200:$R$200=2,(I73:R73),""))),
IF(Options!$D$20=1, IFERROR(IF(OR(IF(ISNUMBER(I73:R73),IF(I$200:R$200 = 1,I73:R73, ""), "")=0), 0, GEOMEAN(IF(ISNUMBER(I73:R73),IF(I$200:R$200 = 1,I73:R73, ""), ""))),
   IF(OR(IF(ISNUMBER(I73:R73),IF(I$200:R$200 = 2,I73:R73, ""), "")=0), 0, GEOMEAN(IF(ISNUMBER(I73:R73),IF(I$200:R$200 = 2,I73:R73, ""), "")))))))</f>
        <v>1.5909090909090799</v>
      </c>
      <c r="H73" s="142" t="s">
        <v>142</v>
      </c>
      <c r="I73" s="89">
        <v>1.5909090909090799</v>
      </c>
      <c r="J73" s="89">
        <v>4.9752066115702496</v>
      </c>
      <c r="K73" s="89"/>
      <c r="L73" s="89"/>
      <c r="M73" s="89"/>
      <c r="N73" s="141"/>
      <c r="O73" s="141"/>
      <c r="P73" s="141"/>
      <c r="Q73" s="162"/>
      <c r="R73" s="162"/>
      <c r="S73" s="36"/>
      <c r="T73" s="36"/>
      <c r="U73" s="36"/>
      <c r="V73" s="36"/>
      <c r="W73" s="36"/>
      <c r="X73" s="36"/>
      <c r="Y73" s="36"/>
      <c r="Z73" s="36"/>
      <c r="AA73" s="36"/>
    </row>
    <row r="74" spans="1:27" x14ac:dyDescent="0.2">
      <c r="A74" s="85">
        <v>69</v>
      </c>
      <c r="B74" s="85" t="s">
        <v>143</v>
      </c>
      <c r="C74" s="85" t="s">
        <v>144</v>
      </c>
      <c r="D74" s="98" t="str">
        <f t="shared" si="1"/>
        <v/>
      </c>
      <c r="E74" s="89">
        <f>IF(Options!$D$24 = 1, MAX(F74, G74),
IF(Options!$D$25 = 1, AVERAGE(F74,G74),
IF(Options!$D$26 = 1, IFERROR(GEOMEAN(F74, G74), MAX(F74, G74)))))</f>
        <v>0</v>
      </c>
      <c r="F74" s="89" cm="1">
        <f t="array" ref="F74">IF(Options!$D$18=1, IFERROR(MAX(IF($I$199:$R$199=1,(I74:R74),"")),
     MAX(IF($I$199:$R$199=2,(I74:R74),""))),
IF(Options!$D$19=1, IFERROR(AVERAGE(IF($I$199:$R$199=1,I74:R74,"")),
     AVERAGE(IF($I$199:$R$199=2,(I74:R74),""))),
IF(Options!$D$20=1, IFERROR(IF(OR(IF(ISNUMBER(I74:R74),IF(I$199:R$199 = 1,I74:R74, ""), "")=0), 0, GEOMEAN(IF(ISNUMBER(I74:R74),IF(I$199:R$199 = 1,I74:R74, ""), ""))),
   IF(OR(IF(ISNUMBER(I74:R74),IF(I$199:R$199 = 2,I74:R74, ""), "")=0), 0, GEOMEAN(IF(ISNUMBER(I74:R74),IF(I$199:R$199 = 2,I74:R74, ""), "")))))))</f>
        <v>0</v>
      </c>
      <c r="G74" s="89" cm="1">
        <f t="array" ref="G74">IF(Options!$D$18=1, IFERROR(MAX(IF($I$200:$R$200=1,(I74:R74),"")),
     MAX(IF($I$200:$R$200=2,(I74:R74),""))),
IF(Options!$D$19=1, IFERROR(AVERAGE(IF($I$200:$R$200=1,(I74:R74),"")),
     AVERAGE(IF($I$200:$R$200=2,(I74:R74),""))),
IF(Options!$D$20=1, IFERROR(IF(OR(IF(ISNUMBER(I74:R74),IF(I$200:R$200 = 1,I74:R74, ""), "")=0), 0, GEOMEAN(IF(ISNUMBER(I74:R74),IF(I$200:R$200 = 1,I74:R74, ""), ""))),
   IF(OR(IF(ISNUMBER(I74:R74),IF(I$200:R$200 = 2,I74:R74, ""), "")=0), 0, GEOMEAN(IF(ISNUMBER(I74:R74),IF(I$200:R$200 = 2,I74:R74, ""), "")))))))</f>
        <v>0</v>
      </c>
      <c r="H74" s="142" t="s">
        <v>144</v>
      </c>
      <c r="I74" s="89" t="s">
        <v>473</v>
      </c>
      <c r="J74" s="89" t="s">
        <v>473</v>
      </c>
      <c r="K74" s="89"/>
      <c r="L74" s="89"/>
      <c r="M74" s="89"/>
      <c r="N74" s="141"/>
      <c r="O74" s="141"/>
      <c r="P74" s="141"/>
      <c r="Q74" s="162"/>
      <c r="R74" s="162"/>
      <c r="S74" s="36"/>
      <c r="T74" s="36"/>
      <c r="U74" s="36"/>
      <c r="V74" s="36"/>
      <c r="W74" s="36"/>
      <c r="X74" s="36"/>
      <c r="Y74" s="36"/>
      <c r="Z74" s="36"/>
      <c r="AA74" s="36"/>
    </row>
    <row r="75" spans="1:27" x14ac:dyDescent="0.2">
      <c r="A75" s="85">
        <v>70</v>
      </c>
      <c r="B75" s="85" t="s">
        <v>145</v>
      </c>
      <c r="C75" s="85" t="s">
        <v>146</v>
      </c>
      <c r="D75" s="98" t="str">
        <f t="shared" si="1"/>
        <v/>
      </c>
      <c r="E75" s="89">
        <f>IF(Options!$D$24 = 1, MAX(F75, G75),
IF(Options!$D$25 = 1, AVERAGE(F75,G75),
IF(Options!$D$26 = 1, IFERROR(GEOMEAN(F75, G75), MAX(F75, G75)))))</f>
        <v>5.4109830706752735</v>
      </c>
      <c r="F75" s="89" cm="1">
        <f t="array" ref="F75">IF(Options!$D$18=1, IFERROR(MAX(IF($I$199:$R$199=1,(I75:R75),"")),
     MAX(IF($I$199:$R$199=2,(I75:R75),""))),
IF(Options!$D$19=1, IFERROR(AVERAGE(IF($I$199:$R$199=1,I75:R75,"")),
     AVERAGE(IF($I$199:$R$199=2,(I75:R75),""))),
IF(Options!$D$20=1, IFERROR(IF(OR(IF(ISNUMBER(I75:R75),IF(I$199:R$199 = 1,I75:R75, ""), "")=0), 0, GEOMEAN(IF(ISNUMBER(I75:R75),IF(I$199:R$199 = 1,I75:R75, ""), ""))),
   IF(OR(IF(ISNUMBER(I75:R75),IF(I$199:R$199 = 2,I75:R75, ""), "")=0), 0, GEOMEAN(IF(ISNUMBER(I75:R75),IF(I$199:R$199 = 2,I75:R75, ""), "")))))))</f>
        <v>7.1570247933884303</v>
      </c>
      <c r="G75" s="89" cm="1">
        <f t="array" ref="G75">IF(Options!$D$18=1, IFERROR(MAX(IF($I$200:$R$200=1,(I75:R75),"")),
     MAX(IF($I$200:$R$200=2,(I75:R75),""))),
IF(Options!$D$19=1, IFERROR(AVERAGE(IF($I$200:$R$200=1,(I75:R75),"")),
     AVERAGE(IF($I$200:$R$200=2,(I75:R75),""))),
IF(Options!$D$20=1, IFERROR(IF(OR(IF(ISNUMBER(I75:R75),IF(I$200:R$200 = 1,I75:R75, ""), "")=0), 0, GEOMEAN(IF(ISNUMBER(I75:R75),IF(I$200:R$200 = 1,I75:R75, ""), ""))),
   IF(OR(IF(ISNUMBER(I75:R75),IF(I$200:R$200 = 2,I75:R75, ""), "")=0), 0, GEOMEAN(IF(ISNUMBER(I75:R75),IF(I$200:R$200 = 2,I75:R75, ""), "")))))))</f>
        <v>4.0909090909090802</v>
      </c>
      <c r="H75" s="142" t="s">
        <v>146</v>
      </c>
      <c r="I75" s="89">
        <v>4.0909090909090802</v>
      </c>
      <c r="J75" s="89">
        <v>7.1570247933884303</v>
      </c>
      <c r="K75" s="89"/>
      <c r="L75" s="89"/>
      <c r="M75" s="89"/>
      <c r="N75" s="141"/>
      <c r="O75" s="141"/>
      <c r="P75" s="141"/>
      <c r="Q75" s="162"/>
      <c r="R75" s="162"/>
      <c r="S75" s="36"/>
      <c r="T75" s="36"/>
      <c r="U75" s="36"/>
      <c r="V75" s="36"/>
      <c r="W75" s="36"/>
      <c r="X75" s="36"/>
      <c r="Y75" s="36"/>
      <c r="Z75" s="36"/>
      <c r="AA75" s="36"/>
    </row>
    <row r="76" spans="1:27" x14ac:dyDescent="0.2">
      <c r="A76" s="85">
        <v>71</v>
      </c>
      <c r="B76" s="85" t="s">
        <v>147</v>
      </c>
      <c r="C76" s="85" t="s">
        <v>148</v>
      </c>
      <c r="D76" s="98" t="str">
        <f t="shared" si="1"/>
        <v/>
      </c>
      <c r="E76" s="89">
        <f>IF(Options!$D$24 = 1, MAX(F76, G76),
IF(Options!$D$25 = 1, AVERAGE(F76,G76),
IF(Options!$D$26 = 1, IFERROR(GEOMEAN(F76, G76), MAX(F76, G76)))))</f>
        <v>4.6334458490158958</v>
      </c>
      <c r="F76" s="89" cm="1">
        <f t="array" ref="F76">IF(Options!$D$18=1, IFERROR(MAX(IF($I$199:$R$199=1,(I76:R76),"")),
     MAX(IF($I$199:$R$199=2,(I76:R76),""))),
IF(Options!$D$19=1, IFERROR(AVERAGE(IF($I$199:$R$199=1,I76:R76,"")),
     AVERAGE(IF($I$199:$R$199=2,(I76:R76),""))),
IF(Options!$D$20=1, IFERROR(IF(OR(IF(ISNUMBER(I76:R76),IF(I$199:R$199 = 1,I76:R76, ""), "")=0), 0, GEOMEAN(IF(ISNUMBER(I76:R76),IF(I$199:R$199 = 1,I76:R76, ""), ""))),
   IF(OR(IF(ISNUMBER(I76:R76),IF(I$199:R$199 = 2,I76:R76, ""), "")=0), 0, GEOMEAN(IF(ISNUMBER(I76:R76),IF(I$199:R$199 = 2,I76:R76, ""), "")))))))</f>
        <v>6.2975206611570202</v>
      </c>
      <c r="G76" s="89" cm="1">
        <f t="array" ref="G76">IF(Options!$D$18=1, IFERROR(MAX(IF($I$200:$R$200=1,(I76:R76),"")),
     MAX(IF($I$200:$R$200=2,(I76:R76),""))),
IF(Options!$D$19=1, IFERROR(AVERAGE(IF($I$200:$R$200=1,(I76:R76),"")),
     AVERAGE(IF($I$200:$R$200=2,(I76:R76),""))),
IF(Options!$D$20=1, IFERROR(IF(OR(IF(ISNUMBER(I76:R76),IF(I$200:R$200 = 1,I76:R76, ""), "")=0), 0, GEOMEAN(IF(ISNUMBER(I76:R76),IF(I$200:R$200 = 1,I76:R76, ""), ""))),
   IF(OR(IF(ISNUMBER(I76:R76),IF(I$200:R$200 = 2,I76:R76, ""), "")=0), 0, GEOMEAN(IF(ISNUMBER(I76:R76),IF(I$200:R$200 = 2,I76:R76, ""), "")))))))</f>
        <v>3.4090909090909198</v>
      </c>
      <c r="H76" s="142" t="s">
        <v>148</v>
      </c>
      <c r="I76" s="89">
        <v>3.4090909090909198</v>
      </c>
      <c r="J76" s="89">
        <v>6.2975206611570202</v>
      </c>
      <c r="K76" s="89"/>
      <c r="L76" s="89"/>
      <c r="M76" s="89"/>
      <c r="N76" s="141"/>
      <c r="O76" s="141"/>
      <c r="P76" s="141"/>
      <c r="Q76" s="162"/>
      <c r="R76" s="162"/>
      <c r="S76" s="36"/>
      <c r="T76" s="36"/>
      <c r="U76" s="36"/>
      <c r="V76" s="36"/>
      <c r="W76" s="36"/>
      <c r="X76" s="36"/>
      <c r="Y76" s="36"/>
      <c r="Z76" s="36"/>
      <c r="AA76" s="36"/>
    </row>
    <row r="77" spans="1:27" x14ac:dyDescent="0.2">
      <c r="A77" s="85">
        <v>72</v>
      </c>
      <c r="B77" s="85" t="s">
        <v>149</v>
      </c>
      <c r="C77" s="85" t="s">
        <v>150</v>
      </c>
      <c r="D77" s="98" t="str">
        <f t="shared" si="1"/>
        <v/>
      </c>
      <c r="E77" s="89">
        <f>IF(Options!$D$24 = 1, MAX(F77, G77),
IF(Options!$D$25 = 1, AVERAGE(F77,G77),
IF(Options!$D$26 = 1, IFERROR(GEOMEAN(F77, G77), MAX(F77, G77)))))</f>
        <v>6.6882944945389502</v>
      </c>
      <c r="F77" s="89" cm="1">
        <f t="array" ref="F77">IF(Options!$D$18=1, IFERROR(MAX(IF($I$199:$R$199=1,(I77:R77),"")),
     MAX(IF($I$199:$R$199=2,(I77:R77),""))),
IF(Options!$D$19=1, IFERROR(AVERAGE(IF($I$199:$R$199=1,I77:R77,"")),
     AVERAGE(IF($I$199:$R$199=2,(I77:R77),""))),
IF(Options!$D$20=1, IFERROR(IF(OR(IF(ISNUMBER(I77:R77),IF(I$199:R$199 = 1,I77:R77, ""), "")=0), 0, GEOMEAN(IF(ISNUMBER(I77:R77),IF(I$199:R$199 = 1,I77:R77, ""), ""))),
   IF(OR(IF(ISNUMBER(I77:R77),IF(I$199:R$199 = 2,I77:R77, ""), "")=0), 0, GEOMEAN(IF(ISNUMBER(I77:R77),IF(I$199:R$199 = 2,I77:R77, ""), "")))))))</f>
        <v>7.5702479338842998</v>
      </c>
      <c r="G77" s="89" cm="1">
        <f t="array" ref="G77">IF(Options!$D$18=1, IFERROR(MAX(IF($I$200:$R$200=1,(I77:R77),"")),
     MAX(IF($I$200:$R$200=2,(I77:R77),""))),
IF(Options!$D$19=1, IFERROR(AVERAGE(IF($I$200:$R$200=1,(I77:R77),"")),
     AVERAGE(IF($I$200:$R$200=2,(I77:R77),""))),
IF(Options!$D$20=1, IFERROR(IF(OR(IF(ISNUMBER(I77:R77),IF(I$200:R$200 = 1,I77:R77, ""), "")=0), 0, GEOMEAN(IF(ISNUMBER(I77:R77),IF(I$200:R$200 = 1,I77:R77, ""), ""))),
   IF(OR(IF(ISNUMBER(I77:R77),IF(I$200:R$200 = 2,I77:R77, ""), "")=0), 0, GEOMEAN(IF(ISNUMBER(I77:R77),IF(I$200:R$200 = 2,I77:R77, ""), "")))))))</f>
        <v>5.9090909090909198</v>
      </c>
      <c r="H77" s="142" t="s">
        <v>150</v>
      </c>
      <c r="I77" s="89">
        <v>5.9090909090909198</v>
      </c>
      <c r="J77" s="89">
        <v>7.5702479338842998</v>
      </c>
      <c r="K77" s="89"/>
      <c r="L77" s="89"/>
      <c r="M77" s="89"/>
      <c r="N77" s="141"/>
      <c r="O77" s="141"/>
      <c r="P77" s="141"/>
      <c r="Q77" s="162"/>
      <c r="R77" s="162"/>
      <c r="S77" s="36"/>
      <c r="T77" s="36"/>
      <c r="U77" s="36"/>
      <c r="V77" s="36"/>
      <c r="W77" s="36"/>
      <c r="X77" s="36"/>
      <c r="Y77" s="36"/>
      <c r="Z77" s="36"/>
      <c r="AA77" s="36"/>
    </row>
    <row r="78" spans="1:27" x14ac:dyDescent="0.2">
      <c r="A78" s="85">
        <v>73</v>
      </c>
      <c r="B78" s="85" t="s">
        <v>151</v>
      </c>
      <c r="C78" s="85" t="s">
        <v>152</v>
      </c>
      <c r="D78" s="98" t="str">
        <f t="shared" si="1"/>
        <v/>
      </c>
      <c r="E78" s="89">
        <f>IF(Options!$D$24 = 1, MAX(F78, G78),
IF(Options!$D$25 = 1, AVERAGE(F78,G78),
IF(Options!$D$26 = 1, IFERROR(GEOMEAN(F78, G78), MAX(F78, G78)))))</f>
        <v>5.6170690812791157</v>
      </c>
      <c r="F78" s="89" cm="1">
        <f t="array" ref="F78">IF(Options!$D$18=1, IFERROR(MAX(IF($I$199:$R$199=1,(I78:R78),"")),
     MAX(IF($I$199:$R$199=2,(I78:R78),""))),
IF(Options!$D$19=1, IFERROR(AVERAGE(IF($I$199:$R$199=1,I78:R78,"")),
     AVERAGE(IF($I$199:$R$199=2,(I78:R78),""))),
IF(Options!$D$20=1, IFERROR(IF(OR(IF(ISNUMBER(I78:R78),IF(I$199:R$199 = 1,I78:R78, ""), "")=0), 0, GEOMEAN(IF(ISNUMBER(I78:R78),IF(I$199:R$199 = 1,I78:R78, ""), ""))),
   IF(OR(IF(ISNUMBER(I78:R78),IF(I$199:R$199 = 2,I78:R78, ""), "")=0), 0, GEOMEAN(IF(ISNUMBER(I78:R78),IF(I$199:R$199 = 2,I78:R78, ""), "")))))))</f>
        <v>3.7520661157024802</v>
      </c>
      <c r="G78" s="89" cm="1">
        <f t="array" ref="G78">IF(Options!$D$18=1, IFERROR(MAX(IF($I$200:$R$200=1,(I78:R78),"")),
     MAX(IF($I$200:$R$200=2,(I78:R78),""))),
IF(Options!$D$19=1, IFERROR(AVERAGE(IF($I$200:$R$200=1,(I78:R78),"")),
     AVERAGE(IF($I$200:$R$200=2,(I78:R78),""))),
IF(Options!$D$20=1, IFERROR(IF(OR(IF(ISNUMBER(I78:R78),IF(I$200:R$200 = 1,I78:R78, ""), "")=0), 0, GEOMEAN(IF(ISNUMBER(I78:R78),IF(I$200:R$200 = 1,I78:R78, ""), ""))),
   IF(OR(IF(ISNUMBER(I78:R78),IF(I$200:R$200 = 2,I78:R78, ""), "")=0), 0, GEOMEAN(IF(ISNUMBER(I78:R78),IF(I$200:R$200 = 2,I78:R78, ""), "")))))))</f>
        <v>8.4090909090909207</v>
      </c>
      <c r="H78" s="142" t="s">
        <v>152</v>
      </c>
      <c r="I78" s="89">
        <v>8.4090909090909207</v>
      </c>
      <c r="J78" s="89">
        <v>3.7520661157024802</v>
      </c>
      <c r="K78" s="89"/>
      <c r="L78" s="89"/>
      <c r="M78" s="89"/>
      <c r="N78" s="141"/>
      <c r="O78" s="141"/>
      <c r="P78" s="141"/>
      <c r="Q78" s="162"/>
      <c r="R78" s="162"/>
      <c r="S78" s="36"/>
      <c r="T78" s="36"/>
      <c r="U78" s="36"/>
      <c r="V78" s="36"/>
      <c r="W78" s="36"/>
      <c r="X78" s="36"/>
      <c r="Y78" s="36"/>
      <c r="Z78" s="36"/>
      <c r="AA78" s="36"/>
    </row>
    <row r="79" spans="1:27" x14ac:dyDescent="0.2">
      <c r="A79" s="85">
        <v>74</v>
      </c>
      <c r="B79" s="85" t="s">
        <v>153</v>
      </c>
      <c r="C79" s="85" t="s">
        <v>154</v>
      </c>
      <c r="D79" s="98" t="str">
        <f t="shared" si="1"/>
        <v/>
      </c>
      <c r="E79" s="89">
        <f>IF(Options!$D$24 = 1, MAX(F79, G79),
IF(Options!$D$25 = 1, AVERAGE(F79,G79),
IF(Options!$D$26 = 1, IFERROR(GEOMEAN(F79, G79), MAX(F79, G79)))))</f>
        <v>5.834236630001052</v>
      </c>
      <c r="F79" s="89" cm="1">
        <f t="array" ref="F79">IF(Options!$D$18=1, IFERROR(MAX(IF($I$199:$R$199=1,(I79:R79),"")),
     MAX(IF($I$199:$R$199=2,(I79:R79),""))),
IF(Options!$D$19=1, IFERROR(AVERAGE(IF($I$199:$R$199=1,I79:R79,"")),
     AVERAGE(IF($I$199:$R$199=2,(I79:R79),""))),
IF(Options!$D$20=1, IFERROR(IF(OR(IF(ISNUMBER(I79:R79),IF(I$199:R$199 = 1,I79:R79, ""), "")=0), 0, GEOMEAN(IF(ISNUMBER(I79:R79),IF(I$199:R$199 = 1,I79:R79, ""), ""))),
   IF(OR(IF(ISNUMBER(I79:R79),IF(I$199:R$199 = 2,I79:R79, ""), "")=0), 0, GEOMEAN(IF(ISNUMBER(I79:R79),IF(I$199:R$199 = 2,I79:R79, ""), "")))))))</f>
        <v>8.8099173553718995</v>
      </c>
      <c r="G79" s="89" cm="1">
        <f t="array" ref="G79">IF(Options!$D$18=1, IFERROR(MAX(IF($I$200:$R$200=1,(I79:R79),"")),
     MAX(IF($I$200:$R$200=2,(I79:R79),""))),
IF(Options!$D$19=1, IFERROR(AVERAGE(IF($I$200:$R$200=1,(I79:R79),"")),
     AVERAGE(IF($I$200:$R$200=2,(I79:R79),""))),
IF(Options!$D$20=1, IFERROR(IF(OR(IF(ISNUMBER(I79:R79),IF(I$200:R$200 = 1,I79:R79, ""), "")=0), 0, GEOMEAN(IF(ISNUMBER(I79:R79),IF(I$200:R$200 = 1,I79:R79, ""), ""))),
   IF(OR(IF(ISNUMBER(I79:R79),IF(I$200:R$200 = 2,I79:R79, ""), "")=0), 0, GEOMEAN(IF(ISNUMBER(I79:R79),IF(I$200:R$200 = 2,I79:R79, ""), "")))))))</f>
        <v>3.86363636363637</v>
      </c>
      <c r="H79" s="142" t="s">
        <v>154</v>
      </c>
      <c r="I79" s="89">
        <v>3.86363636363637</v>
      </c>
      <c r="J79" s="89">
        <v>8.8099173553718995</v>
      </c>
      <c r="K79" s="89"/>
      <c r="L79" s="89"/>
      <c r="M79" s="89"/>
      <c r="N79" s="141"/>
      <c r="O79" s="141"/>
      <c r="P79" s="141"/>
      <c r="Q79" s="162"/>
      <c r="R79" s="162"/>
      <c r="S79" s="36"/>
      <c r="T79" s="36"/>
      <c r="U79" s="36"/>
      <c r="V79" s="36"/>
      <c r="W79" s="36"/>
      <c r="X79" s="36"/>
      <c r="Y79" s="36"/>
      <c r="Z79" s="36"/>
      <c r="AA79" s="36"/>
    </row>
    <row r="80" spans="1:27" x14ac:dyDescent="0.2">
      <c r="A80" s="85">
        <v>75</v>
      </c>
      <c r="B80" s="85" t="s">
        <v>155</v>
      </c>
      <c r="C80" s="85" t="s">
        <v>156</v>
      </c>
      <c r="D80" s="98" t="str">
        <f t="shared" si="1"/>
        <v/>
      </c>
      <c r="E80" s="89">
        <f>IF(Options!$D$24 = 1, MAX(F80, G80),
IF(Options!$D$25 = 1, AVERAGE(F80,G80),
IF(Options!$D$26 = 1, IFERROR(GEOMEAN(F80, G80), MAX(F80, G80)))))</f>
        <v>2.6709050965095127</v>
      </c>
      <c r="F80" s="89" cm="1">
        <f t="array" ref="F80">IF(Options!$D$18=1, IFERROR(MAX(IF($I$199:$R$199=1,(I80:R80),"")),
     MAX(IF($I$199:$R$199=2,(I80:R80),""))),
IF(Options!$D$19=1, IFERROR(AVERAGE(IF($I$199:$R$199=1,I80:R80,"")),
     AVERAGE(IF($I$199:$R$199=2,(I80:R80),""))),
IF(Options!$D$20=1, IFERROR(IF(OR(IF(ISNUMBER(I80:R80),IF(I$199:R$199 = 1,I80:R80, ""), "")=0), 0, GEOMEAN(IF(ISNUMBER(I80:R80),IF(I$199:R$199 = 1,I80:R80, ""), ""))),
   IF(OR(IF(ISNUMBER(I80:R80),IF(I$199:R$199 = 2,I80:R80, ""), "")=0), 0, GEOMEAN(IF(ISNUMBER(I80:R80),IF(I$199:R$199 = 2,I80:R80, ""), "")))))))</f>
        <v>3.4876033057851199</v>
      </c>
      <c r="G80" s="89" cm="1">
        <f t="array" ref="G80">IF(Options!$D$18=1, IFERROR(MAX(IF($I$200:$R$200=1,(I80:R80),"")),
     MAX(IF($I$200:$R$200=2,(I80:R80),""))),
IF(Options!$D$19=1, IFERROR(AVERAGE(IF($I$200:$R$200=1,(I80:R80),"")),
     AVERAGE(IF($I$200:$R$200=2,(I80:R80),""))),
IF(Options!$D$20=1, IFERROR(IF(OR(IF(ISNUMBER(I80:R80),IF(I$200:R$200 = 1,I80:R80, ""), "")=0), 0, GEOMEAN(IF(ISNUMBER(I80:R80),IF(I$200:R$200 = 1,I80:R80, ""), ""))),
   IF(OR(IF(ISNUMBER(I80:R80),IF(I$200:R$200 = 2,I80:R80, ""), "")=0), 0, GEOMEAN(IF(ISNUMBER(I80:R80),IF(I$200:R$200 = 2,I80:R80, ""), "")))))))</f>
        <v>2.0454545454545499</v>
      </c>
      <c r="H80" s="142" t="s">
        <v>156</v>
      </c>
      <c r="I80" s="89">
        <v>2.0454545454545499</v>
      </c>
      <c r="J80" s="89">
        <v>3.4876033057851199</v>
      </c>
      <c r="K80" s="89"/>
      <c r="L80" s="89"/>
      <c r="M80" s="89"/>
      <c r="N80" s="141"/>
      <c r="O80" s="141"/>
      <c r="P80" s="141"/>
      <c r="Q80" s="162"/>
      <c r="R80" s="162"/>
      <c r="S80" s="36"/>
      <c r="T80" s="36"/>
      <c r="U80" s="36"/>
      <c r="V80" s="36"/>
      <c r="W80" s="36"/>
      <c r="X80" s="36"/>
      <c r="Y80" s="36"/>
      <c r="Z80" s="36"/>
      <c r="AA80" s="36"/>
    </row>
    <row r="81" spans="1:27" x14ac:dyDescent="0.2">
      <c r="A81" s="85">
        <v>76</v>
      </c>
      <c r="B81" s="85" t="s">
        <v>157</v>
      </c>
      <c r="C81" s="85" t="s">
        <v>158</v>
      </c>
      <c r="D81" s="98" t="str">
        <f t="shared" si="1"/>
        <v/>
      </c>
      <c r="E81" s="89">
        <f>IF(Options!$D$24 = 1, MAX(F81, G81),
IF(Options!$D$25 = 1, AVERAGE(F81,G81),
IF(Options!$D$26 = 1, IFERROR(GEOMEAN(F81, G81), MAX(F81, G81)))))</f>
        <v>2.6326562704456915</v>
      </c>
      <c r="F81" s="89" cm="1">
        <f t="array" ref="F81">IF(Options!$D$18=1, IFERROR(MAX(IF($I$199:$R$199=1,(I81:R81),"")),
     MAX(IF($I$199:$R$199=2,(I81:R81),""))),
IF(Options!$D$19=1, IFERROR(AVERAGE(IF($I$199:$R$199=1,I81:R81,"")),
     AVERAGE(IF($I$199:$R$199=2,(I81:R81),""))),
IF(Options!$D$20=1, IFERROR(IF(OR(IF(ISNUMBER(I81:R81),IF(I$199:R$199 = 1,I81:R81, ""), "")=0), 0, GEOMEAN(IF(ISNUMBER(I81:R81),IF(I$199:R$199 = 1,I81:R81, ""), ""))),
   IF(OR(IF(ISNUMBER(I81:R81),IF(I$199:R$199 = 2,I81:R81, ""), "")=0), 0, GEOMEAN(IF(ISNUMBER(I81:R81),IF(I$199:R$199 = 2,I81:R81, ""), "")))))))</f>
        <v>6.0991735537190097</v>
      </c>
      <c r="G81" s="89" cm="1">
        <f t="array" ref="G81">IF(Options!$D$18=1, IFERROR(MAX(IF($I$200:$R$200=1,(I81:R81),"")),
     MAX(IF($I$200:$R$200=2,(I81:R81),""))),
IF(Options!$D$19=1, IFERROR(AVERAGE(IF($I$200:$R$200=1,(I81:R81),"")),
     AVERAGE(IF($I$200:$R$200=2,(I81:R81),""))),
IF(Options!$D$20=1, IFERROR(IF(OR(IF(ISNUMBER(I81:R81),IF(I$200:R$200 = 1,I81:R81, ""), "")=0), 0, GEOMEAN(IF(ISNUMBER(I81:R81),IF(I$200:R$200 = 1,I81:R81, ""), ""))),
   IF(OR(IF(ISNUMBER(I81:R81),IF(I$200:R$200 = 2,I81:R81, ""), "")=0), 0, GEOMEAN(IF(ISNUMBER(I81:R81),IF(I$200:R$200 = 2,I81:R81, ""), "")))))))</f>
        <v>1.13636363636363</v>
      </c>
      <c r="H81" s="142" t="s">
        <v>158</v>
      </c>
      <c r="I81" s="89">
        <v>1.13636363636363</v>
      </c>
      <c r="J81" s="89">
        <v>6.0991735537190097</v>
      </c>
      <c r="K81" s="89"/>
      <c r="L81" s="89"/>
      <c r="M81" s="89"/>
      <c r="N81" s="141"/>
      <c r="O81" s="141"/>
      <c r="P81" s="141"/>
      <c r="Q81" s="162"/>
      <c r="R81" s="162"/>
      <c r="S81" s="36"/>
      <c r="T81" s="36"/>
      <c r="U81" s="36"/>
      <c r="V81" s="36"/>
      <c r="W81" s="36"/>
      <c r="X81" s="36"/>
      <c r="Y81" s="36"/>
      <c r="Z81" s="36"/>
      <c r="AA81" s="36"/>
    </row>
    <row r="82" spans="1:27" x14ac:dyDescent="0.2">
      <c r="A82" s="85">
        <v>77</v>
      </c>
      <c r="B82" s="85" t="s">
        <v>159</v>
      </c>
      <c r="C82" s="85" t="s">
        <v>160</v>
      </c>
      <c r="D82" s="98" t="str">
        <f t="shared" si="1"/>
        <v/>
      </c>
      <c r="E82" s="89">
        <f>IF(Options!$D$24 = 1, MAX(F82, G82),
IF(Options!$D$25 = 1, AVERAGE(F82,G82),
IF(Options!$D$26 = 1, IFERROR(GEOMEAN(F82, G82), MAX(F82, G82)))))</f>
        <v>6.0991735537190097</v>
      </c>
      <c r="F82" s="89" cm="1">
        <f t="array" ref="F82">IF(Options!$D$18=1, IFERROR(MAX(IF($I$199:$R$199=1,(I82:R82),"")),
     MAX(IF($I$199:$R$199=2,(I82:R82),""))),
IF(Options!$D$19=1, IFERROR(AVERAGE(IF($I$199:$R$199=1,I82:R82,"")),
     AVERAGE(IF($I$199:$R$199=2,(I82:R82),""))),
IF(Options!$D$20=1, IFERROR(IF(OR(IF(ISNUMBER(I82:R82),IF(I$199:R$199 = 1,I82:R82, ""), "")=0), 0, GEOMEAN(IF(ISNUMBER(I82:R82),IF(I$199:R$199 = 1,I82:R82, ""), ""))),
   IF(OR(IF(ISNUMBER(I82:R82),IF(I$199:R$199 = 2,I82:R82, ""), "")=0), 0, GEOMEAN(IF(ISNUMBER(I82:R82),IF(I$199:R$199 = 2,I82:R82, ""), "")))))))</f>
        <v>6.0991735537190097</v>
      </c>
      <c r="G82" s="89" cm="1">
        <f t="array" ref="G82">IF(Options!$D$18=1, IFERROR(MAX(IF($I$200:$R$200=1,(I82:R82),"")),
     MAX(IF($I$200:$R$200=2,(I82:R82),""))),
IF(Options!$D$19=1, IFERROR(AVERAGE(IF($I$200:$R$200=1,(I82:R82),"")),
     AVERAGE(IF($I$200:$R$200=2,(I82:R82),""))),
IF(Options!$D$20=1, IFERROR(IF(OR(IF(ISNUMBER(I82:R82),IF(I$200:R$200 = 1,I82:R82, ""), "")=0), 0, GEOMEAN(IF(ISNUMBER(I82:R82),IF(I$200:R$200 = 1,I82:R82, ""), ""))),
   IF(OR(IF(ISNUMBER(I82:R82),IF(I$200:R$200 = 2,I82:R82, ""), "")=0), 0, GEOMEAN(IF(ISNUMBER(I82:R82),IF(I$200:R$200 = 2,I82:R82, ""), "")))))))</f>
        <v>0</v>
      </c>
      <c r="H82" s="142" t="s">
        <v>160</v>
      </c>
      <c r="I82" s="89">
        <v>0</v>
      </c>
      <c r="J82" s="89">
        <v>6.0991735537190097</v>
      </c>
      <c r="K82" s="89"/>
      <c r="L82" s="89"/>
      <c r="M82" s="89"/>
      <c r="N82" s="141"/>
      <c r="O82" s="141"/>
      <c r="P82" s="141"/>
      <c r="Q82" s="162"/>
      <c r="R82" s="162"/>
      <c r="S82" s="36"/>
      <c r="T82" s="36"/>
      <c r="U82" s="36"/>
      <c r="V82" s="36"/>
      <c r="W82" s="36"/>
      <c r="X82" s="36"/>
      <c r="Y82" s="36"/>
      <c r="Z82" s="36"/>
      <c r="AA82" s="36"/>
    </row>
    <row r="83" spans="1:27" x14ac:dyDescent="0.2">
      <c r="A83" s="85">
        <v>78</v>
      </c>
      <c r="B83" s="85" t="s">
        <v>161</v>
      </c>
      <c r="C83" s="85" t="s">
        <v>162</v>
      </c>
      <c r="D83" s="98" t="str">
        <f t="shared" si="1"/>
        <v/>
      </c>
      <c r="E83" s="89">
        <f>IF(Options!$D$24 = 1, MAX(F83, G83),
IF(Options!$D$25 = 1, AVERAGE(F83,G83),
IF(Options!$D$26 = 1, IFERROR(GEOMEAN(F83, G83), MAX(F83, G83)))))</f>
        <v>2.1764741716097773</v>
      </c>
      <c r="F83" s="89" cm="1">
        <f t="array" ref="F83">IF(Options!$D$18=1, IFERROR(MAX(IF($I$199:$R$199=1,(I83:R83),"")),
     MAX(IF($I$199:$R$199=2,(I83:R83),""))),
IF(Options!$D$19=1, IFERROR(AVERAGE(IF($I$199:$R$199=1,I83:R83,"")),
     AVERAGE(IF($I$199:$R$199=2,(I83:R83),""))),
IF(Options!$D$20=1, IFERROR(IF(OR(IF(ISNUMBER(I83:R83),IF(I$199:R$199 = 1,I83:R83, ""), "")=0), 0, GEOMEAN(IF(ISNUMBER(I83:R83),IF(I$199:R$199 = 1,I83:R83, ""), ""))),
   IF(OR(IF(ISNUMBER(I83:R83),IF(I$199:R$199 = 2,I83:R83, ""), "")=0), 0, GEOMEAN(IF(ISNUMBER(I83:R83),IF(I$199:R$199 = 2,I83:R83, ""), "")))))))</f>
        <v>1.60330578512397</v>
      </c>
      <c r="G83" s="89" cm="1">
        <f t="array" ref="G83">IF(Options!$D$18=1, IFERROR(MAX(IF($I$200:$R$200=1,(I83:R83),"")),
     MAX(IF($I$200:$R$200=2,(I83:R83),""))),
IF(Options!$D$19=1, IFERROR(AVERAGE(IF($I$200:$R$200=1,(I83:R83),"")),
     AVERAGE(IF($I$200:$R$200=2,(I83:R83),""))),
IF(Options!$D$20=1, IFERROR(IF(OR(IF(ISNUMBER(I83:R83),IF(I$200:R$200 = 1,I83:R83, ""), "")=0), 0, GEOMEAN(IF(ISNUMBER(I83:R83),IF(I$200:R$200 = 1,I83:R83, ""), ""))),
   IF(OR(IF(ISNUMBER(I83:R83),IF(I$200:R$200 = 2,I83:R83, ""), "")=0), 0, GEOMEAN(IF(ISNUMBER(I83:R83),IF(I$200:R$200 = 2,I83:R83, ""), "")))))))</f>
        <v>2.9545454545454599</v>
      </c>
      <c r="H83" s="142" t="s">
        <v>162</v>
      </c>
      <c r="I83" s="89">
        <v>2.9545454545454599</v>
      </c>
      <c r="J83" s="89">
        <v>1.60330578512397</v>
      </c>
      <c r="K83" s="89"/>
      <c r="L83" s="89"/>
      <c r="M83" s="89"/>
      <c r="N83" s="141"/>
      <c r="O83" s="141"/>
      <c r="P83" s="141"/>
      <c r="Q83" s="162"/>
      <c r="R83" s="162"/>
      <c r="S83" s="36"/>
      <c r="T83" s="36"/>
      <c r="U83" s="36"/>
      <c r="V83" s="36"/>
      <c r="W83" s="36"/>
      <c r="X83" s="36"/>
      <c r="Y83" s="36"/>
      <c r="Z83" s="36"/>
      <c r="AA83" s="36"/>
    </row>
    <row r="84" spans="1:27" x14ac:dyDescent="0.2">
      <c r="A84" s="85">
        <v>79</v>
      </c>
      <c r="B84" s="85" t="s">
        <v>163</v>
      </c>
      <c r="C84" s="85" t="s">
        <v>164</v>
      </c>
      <c r="D84" s="98" t="str">
        <f t="shared" si="1"/>
        <v/>
      </c>
      <c r="E84" s="89">
        <f>IF(Options!$D$24 = 1, MAX(F84, G84),
IF(Options!$D$25 = 1, AVERAGE(F84,G84),
IF(Options!$D$26 = 1, IFERROR(GEOMEAN(F84, G84), MAX(F84, G84)))))</f>
        <v>10</v>
      </c>
      <c r="F84" s="89" cm="1">
        <f t="array" ref="F84">IF(Options!$D$18=1, IFERROR(MAX(IF($I$199:$R$199=1,(I84:R84),"")),
     MAX(IF($I$199:$R$199=2,(I84:R84),""))),
IF(Options!$D$19=1, IFERROR(AVERAGE(IF($I$199:$R$199=1,I84:R84,"")),
     AVERAGE(IF($I$199:$R$199=2,(I84:R84),""))),
IF(Options!$D$20=1, IFERROR(IF(OR(IF(ISNUMBER(I84:R84),IF(I$199:R$199 = 1,I84:R84, ""), "")=0), 0, GEOMEAN(IF(ISNUMBER(I84:R84),IF(I$199:R$199 = 1,I84:R84, ""), ""))),
   IF(OR(IF(ISNUMBER(I84:R84),IF(I$199:R$199 = 2,I84:R84, ""), "")=0), 0, GEOMEAN(IF(ISNUMBER(I84:R84),IF(I$199:R$199 = 2,I84:R84, ""), "")))))))</f>
        <v>10</v>
      </c>
      <c r="G84" s="89" cm="1">
        <f t="array" ref="G84">IF(Options!$D$18=1, IFERROR(MAX(IF($I$200:$R$200=1,(I84:R84),"")),
     MAX(IF($I$200:$R$200=2,(I84:R84),""))),
IF(Options!$D$19=1, IFERROR(AVERAGE(IF($I$200:$R$200=1,(I84:R84),"")),
     AVERAGE(IF($I$200:$R$200=2,(I84:R84),""))),
IF(Options!$D$20=1, IFERROR(IF(OR(IF(ISNUMBER(I84:R84),IF(I$200:R$200 = 1,I84:R84, ""), "")=0), 0, GEOMEAN(IF(ISNUMBER(I84:R84),IF(I$200:R$200 = 1,I84:R84, ""), ""))),
   IF(OR(IF(ISNUMBER(I84:R84),IF(I$200:R$200 = 2,I84:R84, ""), "")=0), 0, GEOMEAN(IF(ISNUMBER(I84:R84),IF(I$200:R$200 = 2,I84:R84, ""), "")))))))</f>
        <v>10</v>
      </c>
      <c r="H84" s="142" t="s">
        <v>164</v>
      </c>
      <c r="I84" s="89">
        <v>10</v>
      </c>
      <c r="J84" s="89">
        <v>10</v>
      </c>
      <c r="K84" s="89"/>
      <c r="L84" s="89"/>
      <c r="M84" s="89"/>
      <c r="N84" s="141"/>
      <c r="O84" s="141"/>
      <c r="P84" s="141"/>
      <c r="Q84" s="162"/>
      <c r="R84" s="162"/>
      <c r="S84" s="36"/>
      <c r="T84" s="36"/>
      <c r="U84" s="36"/>
      <c r="V84" s="36"/>
      <c r="W84" s="36"/>
      <c r="X84" s="36"/>
      <c r="Y84" s="36"/>
      <c r="Z84" s="36"/>
      <c r="AA84" s="36"/>
    </row>
    <row r="85" spans="1:27" x14ac:dyDescent="0.2">
      <c r="A85" s="85">
        <v>80</v>
      </c>
      <c r="B85" s="85" t="s">
        <v>165</v>
      </c>
      <c r="C85" s="85" t="s">
        <v>166</v>
      </c>
      <c r="D85" s="98" t="str">
        <f t="shared" si="1"/>
        <v/>
      </c>
      <c r="E85" s="89">
        <f>IF(Options!$D$24 = 1, MAX(F85, G85),
IF(Options!$D$25 = 1, AVERAGE(F85,G85),
IF(Options!$D$26 = 1, IFERROR(GEOMEAN(F85, G85), MAX(F85, G85)))))</f>
        <v>6.215815605080615</v>
      </c>
      <c r="F85" s="89" cm="1">
        <f t="array" ref="F85">IF(Options!$D$18=1, IFERROR(MAX(IF($I$199:$R$199=1,(I85:R85),"")),
     MAX(IF($I$199:$R$199=2,(I85:R85),""))),
IF(Options!$D$19=1, IFERROR(AVERAGE(IF($I$199:$R$199=1,I85:R85,"")),
     AVERAGE(IF($I$199:$R$199=2,(I85:R85),""))),
IF(Options!$D$20=1, IFERROR(IF(OR(IF(ISNUMBER(I85:R85),IF(I$199:R$199 = 1,I85:R85, ""), "")=0), 0, GEOMEAN(IF(ISNUMBER(I85:R85),IF(I$199:R$199 = 1,I85:R85, ""), ""))),
   IF(OR(IF(ISNUMBER(I85:R85),IF(I$199:R$199 = 2,I85:R85, ""), "")=0), 0, GEOMEAN(IF(ISNUMBER(I85:R85),IF(I$199:R$199 = 2,I85:R85, ""), "")))))))</f>
        <v>10</v>
      </c>
      <c r="G85" s="89" cm="1">
        <f t="array" ref="G85">IF(Options!$D$18=1, IFERROR(MAX(IF($I$200:$R$200=1,(I85:R85),"")),
     MAX(IF($I$200:$R$200=2,(I85:R85),""))),
IF(Options!$D$19=1, IFERROR(AVERAGE(IF($I$200:$R$200=1,(I85:R85),"")),
     AVERAGE(IF($I$200:$R$200=2,(I85:R85),""))),
IF(Options!$D$20=1, IFERROR(IF(OR(IF(ISNUMBER(I85:R85),IF(I$200:R$200 = 1,I85:R85, ""), "")=0), 0, GEOMEAN(IF(ISNUMBER(I85:R85),IF(I$200:R$200 = 1,I85:R85, ""), ""))),
   IF(OR(IF(ISNUMBER(I85:R85),IF(I$200:R$200 = 2,I85:R85, ""), "")=0), 0, GEOMEAN(IF(ISNUMBER(I85:R85),IF(I$200:R$200 = 2,I85:R85, ""), "")))))))</f>
        <v>3.86363636363637</v>
      </c>
      <c r="H85" s="142" t="s">
        <v>166</v>
      </c>
      <c r="I85" s="89">
        <v>3.86363636363637</v>
      </c>
      <c r="J85" s="89">
        <v>10</v>
      </c>
      <c r="K85" s="89"/>
      <c r="L85" s="89"/>
      <c r="M85" s="89"/>
      <c r="N85" s="141"/>
      <c r="O85" s="141"/>
      <c r="P85" s="141"/>
      <c r="Q85" s="162"/>
      <c r="R85" s="162"/>
      <c r="S85" s="36"/>
      <c r="T85" s="36"/>
      <c r="U85" s="36"/>
      <c r="V85" s="36"/>
      <c r="W85" s="36"/>
      <c r="X85" s="36"/>
      <c r="Y85" s="36"/>
      <c r="Z85" s="36"/>
      <c r="AA85" s="36"/>
    </row>
    <row r="86" spans="1:27" x14ac:dyDescent="0.2">
      <c r="A86" s="85">
        <v>81</v>
      </c>
      <c r="B86" s="85" t="s">
        <v>167</v>
      </c>
      <c r="C86" s="85" t="s">
        <v>168</v>
      </c>
      <c r="D86" s="98" t="str">
        <f t="shared" si="1"/>
        <v/>
      </c>
      <c r="E86" s="89">
        <f>IF(Options!$D$24 = 1, MAX(F86, G86),
IF(Options!$D$25 = 1, AVERAGE(F86,G86),
IF(Options!$D$26 = 1, IFERROR(GEOMEAN(F86, G86), MAX(F86, G86)))))</f>
        <v>2.0420081158026191</v>
      </c>
      <c r="F86" s="89" cm="1">
        <f t="array" ref="F86">IF(Options!$D$18=1, IFERROR(MAX(IF($I$199:$R$199=1,(I86:R86),"")),
     MAX(IF($I$199:$R$199=2,(I86:R86),""))),
IF(Options!$D$19=1, IFERROR(AVERAGE(IF($I$199:$R$199=1,I86:R86,"")),
     AVERAGE(IF($I$199:$R$199=2,(I86:R86),""))),
IF(Options!$D$20=1, IFERROR(IF(OR(IF(ISNUMBER(I86:R86),IF(I$199:R$199 = 1,I86:R86, ""), "")=0), 0, GEOMEAN(IF(ISNUMBER(I86:R86),IF(I$199:R$199 = 1,I86:R86, ""), ""))),
   IF(OR(IF(ISNUMBER(I86:R86),IF(I$199:R$199 = 2,I86:R86, ""), "")=0), 0, GEOMEAN(IF(ISNUMBER(I86:R86),IF(I$199:R$199 = 2,I86:R86, ""), "")))))))</f>
        <v>1.8347107438016499</v>
      </c>
      <c r="G86" s="89" cm="1">
        <f t="array" ref="G86">IF(Options!$D$18=1, IFERROR(MAX(IF($I$200:$R$200=1,(I86:R86),"")),
     MAX(IF($I$200:$R$200=2,(I86:R86),""))),
IF(Options!$D$19=1, IFERROR(AVERAGE(IF($I$200:$R$200=1,(I86:R86),"")),
     AVERAGE(IF($I$200:$R$200=2,(I86:R86),""))),
IF(Options!$D$20=1, IFERROR(IF(OR(IF(ISNUMBER(I86:R86),IF(I$200:R$200 = 1,I86:R86, ""), "")=0), 0, GEOMEAN(IF(ISNUMBER(I86:R86),IF(I$200:R$200 = 1,I86:R86, ""), ""))),
   IF(OR(IF(ISNUMBER(I86:R86),IF(I$200:R$200 = 2,I86:R86, ""), "")=0), 0, GEOMEAN(IF(ISNUMBER(I86:R86),IF(I$200:R$200 = 2,I86:R86, ""), "")))))))</f>
        <v>2.27272727272728</v>
      </c>
      <c r="H86" s="142" t="s">
        <v>168</v>
      </c>
      <c r="I86" s="89">
        <v>2.27272727272728</v>
      </c>
      <c r="J86" s="89">
        <v>1.8347107438016499</v>
      </c>
      <c r="K86" s="89"/>
      <c r="L86" s="89"/>
      <c r="M86" s="89"/>
      <c r="N86" s="141"/>
      <c r="O86" s="141"/>
      <c r="P86" s="141"/>
      <c r="Q86" s="162"/>
      <c r="R86" s="162"/>
      <c r="S86" s="36"/>
      <c r="T86" s="36"/>
      <c r="U86" s="36"/>
      <c r="V86" s="36"/>
      <c r="W86" s="36"/>
      <c r="X86" s="36"/>
      <c r="Y86" s="36"/>
      <c r="Z86" s="36"/>
      <c r="AA86" s="36"/>
    </row>
    <row r="87" spans="1:27" x14ac:dyDescent="0.2">
      <c r="A87" s="85">
        <v>82</v>
      </c>
      <c r="B87" s="85" t="s">
        <v>169</v>
      </c>
      <c r="C87" s="85" t="s">
        <v>170</v>
      </c>
      <c r="D87" s="98" t="str">
        <f t="shared" si="1"/>
        <v/>
      </c>
      <c r="E87" s="89">
        <f>IF(Options!$D$24 = 1, MAX(F87, G87),
IF(Options!$D$25 = 1, AVERAGE(F87,G87),
IF(Options!$D$26 = 1, IFERROR(GEOMEAN(F87, G87), MAX(F87, G87)))))</f>
        <v>2.657509948894798</v>
      </c>
      <c r="F87" s="89" cm="1">
        <f t="array" ref="F87">IF(Options!$D$18=1, IFERROR(MAX(IF($I$199:$R$199=1,(I87:R87),"")),
     MAX(IF($I$199:$R$199=2,(I87:R87),""))),
IF(Options!$D$19=1, IFERROR(AVERAGE(IF($I$199:$R$199=1,I87:R87,"")),
     AVERAGE(IF($I$199:$R$199=2,(I87:R87),""))),
IF(Options!$D$20=1, IFERROR(IF(OR(IF(ISNUMBER(I87:R87),IF(I$199:R$199 = 1,I87:R87, ""), "")=0), 0, GEOMEAN(IF(ISNUMBER(I87:R87),IF(I$199:R$199 = 1,I87:R87, ""), ""))),
   IF(OR(IF(ISNUMBER(I87:R87),IF(I$199:R$199 = 2,I87:R87, ""), "")=0), 0, GEOMEAN(IF(ISNUMBER(I87:R87),IF(I$199:R$199 = 2,I87:R87, ""), "")))))))</f>
        <v>3.1074380165289299</v>
      </c>
      <c r="G87" s="89" cm="1">
        <f t="array" ref="G87">IF(Options!$D$18=1, IFERROR(MAX(IF($I$200:$R$200=1,(I87:R87),"")),
     MAX(IF($I$200:$R$200=2,(I87:R87),""))),
IF(Options!$D$19=1, IFERROR(AVERAGE(IF($I$200:$R$200=1,(I87:R87),"")),
     AVERAGE(IF($I$200:$R$200=2,(I87:R87),""))),
IF(Options!$D$20=1, IFERROR(IF(OR(IF(ISNUMBER(I87:R87),IF(I$200:R$200 = 1,I87:R87, ""), "")=0), 0, GEOMEAN(IF(ISNUMBER(I87:R87),IF(I$200:R$200 = 1,I87:R87, ""), ""))),
   IF(OR(IF(ISNUMBER(I87:R87),IF(I$200:R$200 = 2,I87:R87, ""), "")=0), 0, GEOMEAN(IF(ISNUMBER(I87:R87),IF(I$200:R$200 = 2,I87:R87, ""), "")))))))</f>
        <v>2.2727272727272698</v>
      </c>
      <c r="H87" s="142" t="s">
        <v>170</v>
      </c>
      <c r="I87" s="89">
        <v>2.2727272727272698</v>
      </c>
      <c r="J87" s="89">
        <v>3.1074380165289299</v>
      </c>
      <c r="K87" s="89"/>
      <c r="L87" s="89"/>
      <c r="M87" s="89"/>
      <c r="N87" s="141"/>
      <c r="O87" s="141"/>
      <c r="P87" s="141"/>
      <c r="Q87" s="162"/>
      <c r="R87" s="162"/>
      <c r="S87" s="36"/>
      <c r="T87" s="36"/>
      <c r="U87" s="36"/>
      <c r="V87" s="36"/>
      <c r="W87" s="36"/>
      <c r="X87" s="36"/>
      <c r="Y87" s="36"/>
      <c r="Z87" s="36"/>
      <c r="AA87" s="36"/>
    </row>
    <row r="88" spans="1:27" x14ac:dyDescent="0.2">
      <c r="A88" s="85">
        <v>83</v>
      </c>
      <c r="B88" s="85" t="s">
        <v>171</v>
      </c>
      <c r="C88" s="85" t="s">
        <v>172</v>
      </c>
      <c r="D88" s="98" t="str">
        <f t="shared" si="1"/>
        <v/>
      </c>
      <c r="E88" s="89">
        <f>IF(Options!$D$24 = 1, MAX(F88, G88),
IF(Options!$D$25 = 1, AVERAGE(F88,G88),
IF(Options!$D$26 = 1, IFERROR(GEOMEAN(F88, G88), MAX(F88, G88)))))</f>
        <v>3.5764695560495694</v>
      </c>
      <c r="F88" s="89" cm="1">
        <f t="array" ref="F88">IF(Options!$D$18=1, IFERROR(MAX(IF($I$199:$R$199=1,(I88:R88),"")),
     MAX(IF($I$199:$R$199=2,(I88:R88),""))),
IF(Options!$D$19=1, IFERROR(AVERAGE(IF($I$199:$R$199=1,I88:R88,"")),
     AVERAGE(IF($I$199:$R$199=2,(I88:R88),""))),
IF(Options!$D$20=1, IFERROR(IF(OR(IF(ISNUMBER(I88:R88),IF(I$199:R$199 = 1,I88:R88, ""), "")=0), 0, GEOMEAN(IF(ISNUMBER(I88:R88),IF(I$199:R$199 = 1,I88:R88, ""), ""))),
   IF(OR(IF(ISNUMBER(I88:R88),IF(I$199:R$199 = 2,I88:R88, ""), "")=0), 0, GEOMEAN(IF(ISNUMBER(I88:R88),IF(I$199:R$199 = 2,I88:R88, ""), "")))))))</f>
        <v>3.7520661157024802</v>
      </c>
      <c r="G88" s="89" cm="1">
        <f t="array" ref="G88">IF(Options!$D$18=1, IFERROR(MAX(IF($I$200:$R$200=1,(I88:R88),"")),
     MAX(IF($I$200:$R$200=2,(I88:R88),""))),
IF(Options!$D$19=1, IFERROR(AVERAGE(IF($I$200:$R$200=1,(I88:R88),"")),
     AVERAGE(IF($I$200:$R$200=2,(I88:R88),""))),
IF(Options!$D$20=1, IFERROR(IF(OR(IF(ISNUMBER(I88:R88),IF(I$200:R$200 = 1,I88:R88, ""), "")=0), 0, GEOMEAN(IF(ISNUMBER(I88:R88),IF(I$200:R$200 = 1,I88:R88, ""), ""))),
   IF(OR(IF(ISNUMBER(I88:R88),IF(I$200:R$200 = 2,I88:R88, ""), "")=0), 0, GEOMEAN(IF(ISNUMBER(I88:R88),IF(I$200:R$200 = 2,I88:R88, ""), "")))))))</f>
        <v>3.4090909090909198</v>
      </c>
      <c r="H88" s="142" t="s">
        <v>172</v>
      </c>
      <c r="I88" s="89">
        <v>3.4090909090909198</v>
      </c>
      <c r="J88" s="89">
        <v>3.7520661157024802</v>
      </c>
      <c r="K88" s="89"/>
      <c r="L88" s="89"/>
      <c r="M88" s="89"/>
      <c r="N88" s="141"/>
      <c r="O88" s="141"/>
      <c r="P88" s="141"/>
      <c r="Q88" s="162"/>
      <c r="R88" s="162"/>
      <c r="S88" s="36"/>
      <c r="T88" s="36"/>
      <c r="U88" s="36"/>
      <c r="V88" s="36"/>
      <c r="W88" s="36"/>
      <c r="X88" s="36"/>
      <c r="Y88" s="36"/>
      <c r="Z88" s="36"/>
      <c r="AA88" s="36"/>
    </row>
    <row r="89" spans="1:27" x14ac:dyDescent="0.2">
      <c r="A89" s="85">
        <v>84</v>
      </c>
      <c r="B89" s="85" t="s">
        <v>173</v>
      </c>
      <c r="C89" s="85" t="s">
        <v>174</v>
      </c>
      <c r="D89" s="98" t="str">
        <f t="shared" si="1"/>
        <v/>
      </c>
      <c r="E89" s="89">
        <f>IF(Options!$D$24 = 1, MAX(F89, G89),
IF(Options!$D$25 = 1, AVERAGE(F89,G89),
IF(Options!$D$26 = 1, IFERROR(GEOMEAN(F89, G89), MAX(F89, G89)))))</f>
        <v>5.1239669421487601</v>
      </c>
      <c r="F89" s="89" cm="1">
        <f t="array" ref="F89">IF(Options!$D$18=1, IFERROR(MAX(IF($I$199:$R$199=1,(I89:R89),"")),
     MAX(IF($I$199:$R$199=2,(I89:R89),""))),
IF(Options!$D$19=1, IFERROR(AVERAGE(IF($I$199:$R$199=1,I89:R89,"")),
     AVERAGE(IF($I$199:$R$199=2,(I89:R89),""))),
IF(Options!$D$20=1, IFERROR(IF(OR(IF(ISNUMBER(I89:R89),IF(I$199:R$199 = 1,I89:R89, ""), "")=0), 0, GEOMEAN(IF(ISNUMBER(I89:R89),IF(I$199:R$199 = 1,I89:R89, ""), ""))),
   IF(OR(IF(ISNUMBER(I89:R89),IF(I$199:R$199 = 2,I89:R89, ""), "")=0), 0, GEOMEAN(IF(ISNUMBER(I89:R89),IF(I$199:R$199 = 2,I89:R89, ""), "")))))))</f>
        <v>5.1239669421487601</v>
      </c>
      <c r="G89" s="89" cm="1">
        <f t="array" ref="G89">IF(Options!$D$18=1, IFERROR(MAX(IF($I$200:$R$200=1,(I89:R89),"")),
     MAX(IF($I$200:$R$200=2,(I89:R89),""))),
IF(Options!$D$19=1, IFERROR(AVERAGE(IF($I$200:$R$200=1,(I89:R89),"")),
     AVERAGE(IF($I$200:$R$200=2,(I89:R89),""))),
IF(Options!$D$20=1, IFERROR(IF(OR(IF(ISNUMBER(I89:R89),IF(I$200:R$200 = 1,I89:R89, ""), "")=0), 0, GEOMEAN(IF(ISNUMBER(I89:R89),IF(I$200:R$200 = 1,I89:R89, ""), ""))),
   IF(OR(IF(ISNUMBER(I89:R89),IF(I$200:R$200 = 2,I89:R89, ""), "")=0), 0, GEOMEAN(IF(ISNUMBER(I89:R89),IF(I$200:R$200 = 2,I89:R89, ""), "")))))))</f>
        <v>0</v>
      </c>
      <c r="H89" s="142" t="s">
        <v>174</v>
      </c>
      <c r="I89" s="89">
        <v>0</v>
      </c>
      <c r="J89" s="89">
        <v>5.1239669421487601</v>
      </c>
      <c r="K89" s="89"/>
      <c r="L89" s="89"/>
      <c r="M89" s="89"/>
      <c r="N89" s="141"/>
      <c r="O89" s="141"/>
      <c r="P89" s="141"/>
      <c r="Q89" s="162"/>
      <c r="R89" s="162"/>
      <c r="S89" s="36"/>
      <c r="T89" s="36"/>
      <c r="U89" s="36"/>
      <c r="V89" s="36"/>
      <c r="W89" s="36"/>
      <c r="X89" s="36"/>
      <c r="Y89" s="36"/>
      <c r="Z89" s="36"/>
      <c r="AA89" s="36"/>
    </row>
    <row r="90" spans="1:27" x14ac:dyDescent="0.2">
      <c r="A90" s="85">
        <v>85</v>
      </c>
      <c r="B90" s="85" t="s">
        <v>175</v>
      </c>
      <c r="C90" s="85" t="s">
        <v>176</v>
      </c>
      <c r="D90" s="98" t="str">
        <f t="shared" si="1"/>
        <v/>
      </c>
      <c r="E90" s="89">
        <f>IF(Options!$D$24 = 1, MAX(F90, G90),
IF(Options!$D$25 = 1, AVERAGE(F90,G90),
IF(Options!$D$26 = 1, IFERROR(GEOMEAN(F90, G90), MAX(F90, G90)))))</f>
        <v>5.830049879099434</v>
      </c>
      <c r="F90" s="89" cm="1">
        <f t="array" ref="F90">IF(Options!$D$18=1, IFERROR(MAX(IF($I$199:$R$199=1,(I90:R90),"")),
     MAX(IF($I$199:$R$199=2,(I90:R90),""))),
IF(Options!$D$19=1, IFERROR(AVERAGE(IF($I$199:$R$199=1,I90:R90,"")),
     AVERAGE(IF($I$199:$R$199=2,(I90:R90),""))),
IF(Options!$D$20=1, IFERROR(IF(OR(IF(ISNUMBER(I90:R90),IF(I$199:R$199 = 1,I90:R90, ""), "")=0), 0, GEOMEAN(IF(ISNUMBER(I90:R90),IF(I$199:R$199 = 1,I90:R90, ""), ""))),
   IF(OR(IF(ISNUMBER(I90:R90),IF(I$199:R$199 = 2,I90:R90, ""), "")=0), 0, GEOMEAN(IF(ISNUMBER(I90:R90),IF(I$199:R$199 = 2,I90:R90, ""), "")))))))</f>
        <v>5.1570247933884303</v>
      </c>
      <c r="G90" s="89" cm="1">
        <f t="array" ref="G90">IF(Options!$D$18=1, IFERROR(MAX(IF($I$200:$R$200=1,(I90:R90),"")),
     MAX(IF($I$200:$R$200=2,(I90:R90),""))),
IF(Options!$D$19=1, IFERROR(AVERAGE(IF($I$200:$R$200=1,(I90:R90),"")),
     AVERAGE(IF($I$200:$R$200=2,(I90:R90),""))),
IF(Options!$D$20=1, IFERROR(IF(OR(IF(ISNUMBER(I90:R90),IF(I$200:R$200 = 1,I90:R90, ""), "")=0), 0, GEOMEAN(IF(ISNUMBER(I90:R90),IF(I$200:R$200 = 1,I90:R90, ""), ""))),
   IF(OR(IF(ISNUMBER(I90:R90),IF(I$200:R$200 = 2,I90:R90, ""), "")=0), 0, GEOMEAN(IF(ISNUMBER(I90:R90),IF(I$200:R$200 = 2,I90:R90, ""), "")))))))</f>
        <v>6.5909090909090802</v>
      </c>
      <c r="H90" s="142" t="s">
        <v>176</v>
      </c>
      <c r="I90" s="89">
        <v>6.5909090909090802</v>
      </c>
      <c r="J90" s="89">
        <v>5.1570247933884303</v>
      </c>
      <c r="K90" s="89"/>
      <c r="L90" s="89"/>
      <c r="M90" s="89"/>
      <c r="N90" s="141"/>
      <c r="O90" s="141"/>
      <c r="P90" s="141"/>
      <c r="Q90" s="162"/>
      <c r="R90" s="162"/>
      <c r="S90" s="36"/>
      <c r="T90" s="36"/>
      <c r="U90" s="36"/>
      <c r="V90" s="36"/>
      <c r="W90" s="36"/>
      <c r="X90" s="36"/>
      <c r="Y90" s="36"/>
      <c r="Z90" s="36"/>
      <c r="AA90" s="36"/>
    </row>
    <row r="91" spans="1:27" x14ac:dyDescent="0.2">
      <c r="A91" s="85">
        <v>86</v>
      </c>
      <c r="B91" s="85" t="s">
        <v>177</v>
      </c>
      <c r="C91" s="85" t="s">
        <v>178</v>
      </c>
      <c r="D91" s="98" t="str">
        <f t="shared" si="1"/>
        <v/>
      </c>
      <c r="E91" s="89">
        <f>IF(Options!$D$24 = 1, MAX(F91, G91),
IF(Options!$D$25 = 1, AVERAGE(F91,G91),
IF(Options!$D$26 = 1, IFERROR(GEOMEAN(F91, G91), MAX(F91, G91)))))</f>
        <v>1.27272727272727</v>
      </c>
      <c r="F91" s="89" cm="1">
        <f t="array" ref="F91">IF(Options!$D$18=1, IFERROR(MAX(IF($I$199:$R$199=1,(I91:R91),"")),
     MAX(IF($I$199:$R$199=2,(I91:R91),""))),
IF(Options!$D$19=1, IFERROR(AVERAGE(IF($I$199:$R$199=1,I91:R91,"")),
     AVERAGE(IF($I$199:$R$199=2,(I91:R91),""))),
IF(Options!$D$20=1, IFERROR(IF(OR(IF(ISNUMBER(I91:R91),IF(I$199:R$199 = 1,I91:R91, ""), "")=0), 0, GEOMEAN(IF(ISNUMBER(I91:R91),IF(I$199:R$199 = 1,I91:R91, ""), ""))),
   IF(OR(IF(ISNUMBER(I91:R91),IF(I$199:R$199 = 2,I91:R91, ""), "")=0), 0, GEOMEAN(IF(ISNUMBER(I91:R91),IF(I$199:R$199 = 2,I91:R91, ""), "")))))))</f>
        <v>1.27272727272727</v>
      </c>
      <c r="G91" s="89" cm="1">
        <f t="array" ref="G91">IF(Options!$D$18=1, IFERROR(MAX(IF($I$200:$R$200=1,(I91:R91),"")),
     MAX(IF($I$200:$R$200=2,(I91:R91),""))),
IF(Options!$D$19=1, IFERROR(AVERAGE(IF($I$200:$R$200=1,(I91:R91),"")),
     AVERAGE(IF($I$200:$R$200=2,(I91:R91),""))),
IF(Options!$D$20=1, IFERROR(IF(OR(IF(ISNUMBER(I91:R91),IF(I$200:R$200 = 1,I91:R91, ""), "")=0), 0, GEOMEAN(IF(ISNUMBER(I91:R91),IF(I$200:R$200 = 1,I91:R91, ""), ""))),
   IF(OR(IF(ISNUMBER(I91:R91),IF(I$200:R$200 = 2,I91:R91, ""), "")=0), 0, GEOMEAN(IF(ISNUMBER(I91:R91),IF(I$200:R$200 = 2,I91:R91, ""), "")))))))</f>
        <v>0</v>
      </c>
      <c r="H91" s="142" t="s">
        <v>178</v>
      </c>
      <c r="I91" s="89">
        <v>0</v>
      </c>
      <c r="J91" s="89">
        <v>1.27272727272727</v>
      </c>
      <c r="K91" s="89"/>
      <c r="L91" s="89"/>
      <c r="M91" s="89"/>
      <c r="N91" s="141"/>
      <c r="O91" s="141"/>
      <c r="P91" s="141"/>
      <c r="Q91" s="162"/>
      <c r="R91" s="162"/>
      <c r="S91" s="36"/>
      <c r="T91" s="36"/>
      <c r="U91" s="36"/>
      <c r="V91" s="36"/>
      <c r="W91" s="36"/>
      <c r="X91" s="36"/>
      <c r="Y91" s="36"/>
      <c r="Z91" s="36"/>
      <c r="AA91" s="36"/>
    </row>
    <row r="92" spans="1:27" x14ac:dyDescent="0.2">
      <c r="A92" s="85">
        <v>87</v>
      </c>
      <c r="B92" s="85" t="s">
        <v>179</v>
      </c>
      <c r="C92" s="85" t="s">
        <v>180</v>
      </c>
      <c r="D92" s="98" t="str">
        <f t="shared" si="1"/>
        <v/>
      </c>
      <c r="E92" s="89">
        <f>IF(Options!$D$24 = 1, MAX(F92, G92),
IF(Options!$D$25 = 1, AVERAGE(F92,G92),
IF(Options!$D$26 = 1, IFERROR(GEOMEAN(F92, G92), MAX(F92, G92)))))</f>
        <v>6.159658874120356</v>
      </c>
      <c r="F92" s="89" cm="1">
        <f t="array" ref="F92">IF(Options!$D$18=1, IFERROR(MAX(IF($I$199:$R$199=1,(I92:R92),"")),
     MAX(IF($I$199:$R$199=2,(I92:R92),""))),
IF(Options!$D$19=1, IFERROR(AVERAGE(IF($I$199:$R$199=1,I92:R92,"")),
     AVERAGE(IF($I$199:$R$199=2,(I92:R92),""))),
IF(Options!$D$20=1, IFERROR(IF(OR(IF(ISNUMBER(I92:R92),IF(I$199:R$199 = 1,I92:R92, ""), "")=0), 0, GEOMEAN(IF(ISNUMBER(I92:R92),IF(I$199:R$199 = 1,I92:R92, ""), ""))),
   IF(OR(IF(ISNUMBER(I92:R92),IF(I$199:R$199 = 2,I92:R92, ""), "")=0), 0, GEOMEAN(IF(ISNUMBER(I92:R92),IF(I$199:R$199 = 2,I92:R92, ""), "")))))))</f>
        <v>6.6776859504132204</v>
      </c>
      <c r="G92" s="89" cm="1">
        <f t="array" ref="G92">IF(Options!$D$18=1, IFERROR(MAX(IF($I$200:$R$200=1,(I92:R92),"")),
     MAX(IF($I$200:$R$200=2,(I92:R92),""))),
IF(Options!$D$19=1, IFERROR(AVERAGE(IF($I$200:$R$200=1,(I92:R92),"")),
     AVERAGE(IF($I$200:$R$200=2,(I92:R92),""))),
IF(Options!$D$20=1, IFERROR(IF(OR(IF(ISNUMBER(I92:R92),IF(I$200:R$200 = 1,I92:R92, ""), "")=0), 0, GEOMEAN(IF(ISNUMBER(I92:R92),IF(I$200:R$200 = 1,I92:R92, ""), ""))),
   IF(OR(IF(ISNUMBER(I92:R92),IF(I$200:R$200 = 2,I92:R92, ""), "")=0), 0, GEOMEAN(IF(ISNUMBER(I92:R92),IF(I$200:R$200 = 2,I92:R92, ""), "")))))))</f>
        <v>5.6818181818181799</v>
      </c>
      <c r="H92" s="142" t="s">
        <v>180</v>
      </c>
      <c r="I92" s="89">
        <v>5.6818181818181799</v>
      </c>
      <c r="J92" s="89">
        <v>6.6776859504132204</v>
      </c>
      <c r="K92" s="89"/>
      <c r="L92" s="89"/>
      <c r="M92" s="89"/>
      <c r="N92" s="141"/>
      <c r="O92" s="141"/>
      <c r="P92" s="141"/>
      <c r="Q92" s="162"/>
      <c r="R92" s="162"/>
      <c r="S92" s="36"/>
      <c r="T92" s="36"/>
      <c r="U92" s="36"/>
      <c r="V92" s="36"/>
      <c r="W92" s="36"/>
      <c r="X92" s="36"/>
      <c r="Y92" s="36"/>
      <c r="Z92" s="36"/>
      <c r="AA92" s="36"/>
    </row>
    <row r="93" spans="1:27" x14ac:dyDescent="0.2">
      <c r="A93" s="85">
        <v>88</v>
      </c>
      <c r="B93" s="85" t="s">
        <v>181</v>
      </c>
      <c r="C93" s="85" t="s">
        <v>182</v>
      </c>
      <c r="D93" s="98" t="str">
        <f t="shared" si="1"/>
        <v/>
      </c>
      <c r="E93" s="89">
        <f>IF(Options!$D$24 = 1, MAX(F93, G93),
IF(Options!$D$25 = 1, AVERAGE(F93,G93),
IF(Options!$D$26 = 1, IFERROR(GEOMEAN(F93, G93), MAX(F93, G93)))))</f>
        <v>6.0274229317010617</v>
      </c>
      <c r="F93" s="89" cm="1">
        <f t="array" ref="F93">IF(Options!$D$18=1, IFERROR(MAX(IF($I$199:$R$199=1,(I93:R93),"")),
     MAX(IF($I$199:$R$199=2,(I93:R93),""))),
IF(Options!$D$19=1, IFERROR(AVERAGE(IF($I$199:$R$199=1,I93:R93,"")),
     AVERAGE(IF($I$199:$R$199=2,(I93:R93),""))),
IF(Options!$D$20=1, IFERROR(IF(OR(IF(ISNUMBER(I93:R93),IF(I$199:R$199 = 1,I93:R93, ""), "")=0), 0, GEOMEAN(IF(ISNUMBER(I93:R93),IF(I$199:R$199 = 1,I93:R93, ""), ""))),
   IF(OR(IF(ISNUMBER(I93:R93),IF(I$199:R$199 = 2,I93:R93, ""), "")=0), 0, GEOMEAN(IF(ISNUMBER(I93:R93),IF(I$199:R$199 = 2,I93:R93, ""), "")))))))</f>
        <v>8.4132231404958695</v>
      </c>
      <c r="G93" s="89" cm="1">
        <f t="array" ref="G93">IF(Options!$D$18=1, IFERROR(MAX(IF($I$200:$R$200=1,(I93:R93),"")),
     MAX(IF($I$200:$R$200=2,(I93:R93),""))),
IF(Options!$D$19=1, IFERROR(AVERAGE(IF($I$200:$R$200=1,(I93:R93),"")),
     AVERAGE(IF($I$200:$R$200=2,(I93:R93),""))),
IF(Options!$D$20=1, IFERROR(IF(OR(IF(ISNUMBER(I93:R93),IF(I$200:R$200 = 1,I93:R93, ""), "")=0), 0, GEOMEAN(IF(ISNUMBER(I93:R93),IF(I$200:R$200 = 1,I93:R93, ""), ""))),
   IF(OR(IF(ISNUMBER(I93:R93),IF(I$200:R$200 = 2,I93:R93, ""), "")=0), 0, GEOMEAN(IF(ISNUMBER(I93:R93),IF(I$200:R$200 = 2,I93:R93, ""), "")))))))</f>
        <v>4.3181818181818201</v>
      </c>
      <c r="H93" s="142" t="s">
        <v>182</v>
      </c>
      <c r="I93" s="89">
        <v>4.3181818181818201</v>
      </c>
      <c r="J93" s="89">
        <v>8.4132231404958695</v>
      </c>
      <c r="K93" s="89"/>
      <c r="L93" s="89"/>
      <c r="M93" s="89"/>
      <c r="N93" s="141"/>
      <c r="O93" s="141"/>
      <c r="P93" s="141"/>
      <c r="Q93" s="162"/>
      <c r="R93" s="162"/>
      <c r="S93" s="36"/>
      <c r="T93" s="36"/>
      <c r="U93" s="36"/>
      <c r="V93" s="36"/>
      <c r="W93" s="36"/>
      <c r="X93" s="36"/>
      <c r="Y93" s="36"/>
      <c r="Z93" s="36"/>
      <c r="AA93" s="36"/>
    </row>
    <row r="94" spans="1:27" x14ac:dyDescent="0.2">
      <c r="A94" s="85">
        <v>89</v>
      </c>
      <c r="B94" s="85" t="s">
        <v>183</v>
      </c>
      <c r="C94" s="85" t="s">
        <v>184</v>
      </c>
      <c r="D94" s="98" t="str">
        <f t="shared" si="1"/>
        <v/>
      </c>
      <c r="E94" s="89">
        <f>IF(Options!$D$24 = 1, MAX(F94, G94),
IF(Options!$D$25 = 1, AVERAGE(F94,G94),
IF(Options!$D$26 = 1, IFERROR(GEOMEAN(F94, G94), MAX(F94, G94)))))</f>
        <v>5.4610842350020734</v>
      </c>
      <c r="F94" s="89" cm="1">
        <f t="array" ref="F94">IF(Options!$D$18=1, IFERROR(MAX(IF($I$199:$R$199=1,(I94:R94),"")),
     MAX(IF($I$199:$R$199=2,(I94:R94),""))),
IF(Options!$D$19=1, IFERROR(AVERAGE(IF($I$199:$R$199=1,I94:R94,"")),
     AVERAGE(IF($I$199:$R$199=2,(I94:R94),""))),
IF(Options!$D$20=1, IFERROR(IF(OR(IF(ISNUMBER(I94:R94),IF(I$199:R$199 = 1,I94:R94, ""), "")=0), 0, GEOMEAN(IF(ISNUMBER(I94:R94),IF(I$199:R$199 = 1,I94:R94, ""), ""))),
   IF(OR(IF(ISNUMBER(I94:R94),IF(I$199:R$199 = 2,I94:R94, ""), "")=0), 0, GEOMEAN(IF(ISNUMBER(I94:R94),IF(I$199:R$199 = 2,I94:R94, ""), "")))))))</f>
        <v>7.7190082644628104</v>
      </c>
      <c r="G94" s="89" cm="1">
        <f t="array" ref="G94">IF(Options!$D$18=1, IFERROR(MAX(IF($I$200:$R$200=1,(I94:R94),"")),
     MAX(IF($I$200:$R$200=2,(I94:R94),""))),
IF(Options!$D$19=1, IFERROR(AVERAGE(IF($I$200:$R$200=1,(I94:R94),"")),
     AVERAGE(IF($I$200:$R$200=2,(I94:R94),""))),
IF(Options!$D$20=1, IFERROR(IF(OR(IF(ISNUMBER(I94:R94),IF(I$200:R$200 = 1,I94:R94, ""), "")=0), 0, GEOMEAN(IF(ISNUMBER(I94:R94),IF(I$200:R$200 = 1,I94:R94, ""), ""))),
   IF(OR(IF(ISNUMBER(I94:R94),IF(I$200:R$200 = 2,I94:R94, ""), "")=0), 0, GEOMEAN(IF(ISNUMBER(I94:R94),IF(I$200:R$200 = 2,I94:R94, ""), "")))))))</f>
        <v>3.86363636363637</v>
      </c>
      <c r="H94" s="142" t="s">
        <v>184</v>
      </c>
      <c r="I94" s="89">
        <v>3.86363636363637</v>
      </c>
      <c r="J94" s="89">
        <v>7.7190082644628104</v>
      </c>
      <c r="K94" s="89"/>
      <c r="L94" s="89"/>
      <c r="M94" s="89"/>
      <c r="N94" s="141"/>
      <c r="O94" s="141"/>
      <c r="P94" s="141"/>
      <c r="Q94" s="162"/>
      <c r="R94" s="162"/>
      <c r="S94" s="36"/>
      <c r="T94" s="36"/>
      <c r="U94" s="36"/>
      <c r="V94" s="36"/>
      <c r="W94" s="36"/>
      <c r="X94" s="36"/>
      <c r="Y94" s="36"/>
      <c r="Z94" s="36"/>
      <c r="AA94" s="36"/>
    </row>
    <row r="95" spans="1:27" x14ac:dyDescent="0.2">
      <c r="A95" s="85">
        <v>90</v>
      </c>
      <c r="B95" s="85" t="s">
        <v>185</v>
      </c>
      <c r="C95" s="85" t="s">
        <v>186</v>
      </c>
      <c r="D95" s="98" t="str">
        <f t="shared" si="1"/>
        <v/>
      </c>
      <c r="E95" s="89">
        <f>IF(Options!$D$24 = 1, MAX(F95, G95),
IF(Options!$D$25 = 1, AVERAGE(F95,G95),
IF(Options!$D$26 = 1, IFERROR(GEOMEAN(F95, G95), MAX(F95, G95)))))</f>
        <v>5.2409988667201244</v>
      </c>
      <c r="F95" s="89" cm="1">
        <f t="array" ref="F95">IF(Options!$D$18=1, IFERROR(MAX(IF($I$199:$R$199=1,(I95:R95),"")),
     MAX(IF($I$199:$R$199=2,(I95:R95),""))),
IF(Options!$D$19=1, IFERROR(AVERAGE(IF($I$199:$R$199=1,I95:R95,"")),
     AVERAGE(IF($I$199:$R$199=2,(I95:R95),""))),
IF(Options!$D$20=1, IFERROR(IF(OR(IF(ISNUMBER(I95:R95),IF(I$199:R$199 = 1,I95:R95, ""), "")=0), 0, GEOMEAN(IF(ISNUMBER(I95:R95),IF(I$199:R$199 = 1,I95:R95, ""), ""))),
   IF(OR(IF(ISNUMBER(I95:R95),IF(I$199:R$199 = 2,I95:R95, ""), "")=0), 0, GEOMEAN(IF(ISNUMBER(I95:R95),IF(I$199:R$199 = 2,I95:R95, ""), "")))))))</f>
        <v>7.5537190082644603</v>
      </c>
      <c r="G95" s="89" cm="1">
        <f t="array" ref="G95">IF(Options!$D$18=1, IFERROR(MAX(IF($I$200:$R$200=1,(I95:R95),"")),
     MAX(IF($I$200:$R$200=2,(I95:R95),""))),
IF(Options!$D$19=1, IFERROR(AVERAGE(IF($I$200:$R$200=1,(I95:R95),"")),
     AVERAGE(IF($I$200:$R$200=2,(I95:R95),""))),
IF(Options!$D$20=1, IFERROR(IF(OR(IF(ISNUMBER(I95:R95),IF(I$200:R$200 = 1,I95:R95, ""), "")=0), 0, GEOMEAN(IF(ISNUMBER(I95:R95),IF(I$200:R$200 = 1,I95:R95, ""), ""))),
   IF(OR(IF(ISNUMBER(I95:R95),IF(I$200:R$200 = 2,I95:R95, ""), "")=0), 0, GEOMEAN(IF(ISNUMBER(I95:R95),IF(I$200:R$200 = 2,I95:R95, ""), "")))))))</f>
        <v>3.63636363636363</v>
      </c>
      <c r="H95" s="142" t="s">
        <v>186</v>
      </c>
      <c r="I95" s="89">
        <v>3.63636363636363</v>
      </c>
      <c r="J95" s="89">
        <v>7.5537190082644603</v>
      </c>
      <c r="K95" s="89"/>
      <c r="L95" s="89"/>
      <c r="M95" s="89"/>
      <c r="N95" s="141"/>
      <c r="O95" s="141"/>
      <c r="P95" s="141"/>
      <c r="Q95" s="162"/>
      <c r="R95" s="162"/>
      <c r="S95" s="36"/>
      <c r="T95" s="36"/>
      <c r="U95" s="36"/>
      <c r="V95" s="36"/>
      <c r="W95" s="36"/>
      <c r="X95" s="36"/>
      <c r="Y95" s="36"/>
      <c r="Z95" s="36"/>
      <c r="AA95" s="36"/>
    </row>
    <row r="96" spans="1:27" x14ac:dyDescent="0.2">
      <c r="A96" s="85">
        <v>91</v>
      </c>
      <c r="B96" s="85" t="s">
        <v>187</v>
      </c>
      <c r="C96" s="85" t="s">
        <v>188</v>
      </c>
      <c r="D96" s="98" t="str">
        <f t="shared" si="1"/>
        <v/>
      </c>
      <c r="E96" s="89">
        <f>IF(Options!$D$24 = 1, MAX(F96, G96),
IF(Options!$D$25 = 1, AVERAGE(F96,G96),
IF(Options!$D$26 = 1, IFERROR(GEOMEAN(F96, G96), MAX(F96, G96)))))</f>
        <v>0</v>
      </c>
      <c r="F96" s="89" cm="1">
        <f t="array" ref="F96">IF(Options!$D$18=1, IFERROR(MAX(IF($I$199:$R$199=1,(I96:R96),"")),
     MAX(IF($I$199:$R$199=2,(I96:R96),""))),
IF(Options!$D$19=1, IFERROR(AVERAGE(IF($I$199:$R$199=1,I96:R96,"")),
     AVERAGE(IF($I$199:$R$199=2,(I96:R96),""))),
IF(Options!$D$20=1, IFERROR(IF(OR(IF(ISNUMBER(I96:R96),IF(I$199:R$199 = 1,I96:R96, ""), "")=0), 0, GEOMEAN(IF(ISNUMBER(I96:R96),IF(I$199:R$199 = 1,I96:R96, ""), ""))),
   IF(OR(IF(ISNUMBER(I96:R96),IF(I$199:R$199 = 2,I96:R96, ""), "")=0), 0, GEOMEAN(IF(ISNUMBER(I96:R96),IF(I$199:R$199 = 2,I96:R96, ""), "")))))))</f>
        <v>0</v>
      </c>
      <c r="G96" s="89" cm="1">
        <f t="array" ref="G96">IF(Options!$D$18=1, IFERROR(MAX(IF($I$200:$R$200=1,(I96:R96),"")),
     MAX(IF($I$200:$R$200=2,(I96:R96),""))),
IF(Options!$D$19=1, IFERROR(AVERAGE(IF($I$200:$R$200=1,(I96:R96),"")),
     AVERAGE(IF($I$200:$R$200=2,(I96:R96),""))),
IF(Options!$D$20=1, IFERROR(IF(OR(IF(ISNUMBER(I96:R96),IF(I$200:R$200 = 1,I96:R96, ""), "")=0), 0, GEOMEAN(IF(ISNUMBER(I96:R96),IF(I$200:R$200 = 1,I96:R96, ""), ""))),
   IF(OR(IF(ISNUMBER(I96:R96),IF(I$200:R$200 = 2,I96:R96, ""), "")=0), 0, GEOMEAN(IF(ISNUMBER(I96:R96),IF(I$200:R$200 = 2,I96:R96, ""), "")))))))</f>
        <v>0</v>
      </c>
      <c r="H96" s="142" t="s">
        <v>188</v>
      </c>
      <c r="I96" s="89" t="s">
        <v>473</v>
      </c>
      <c r="J96" s="89" t="s">
        <v>473</v>
      </c>
      <c r="K96" s="89"/>
      <c r="L96" s="89"/>
      <c r="M96" s="89"/>
      <c r="N96" s="141"/>
      <c r="O96" s="141"/>
      <c r="P96" s="141"/>
      <c r="Q96" s="162"/>
      <c r="R96" s="162"/>
      <c r="S96" s="36"/>
      <c r="T96" s="36"/>
      <c r="U96" s="36"/>
      <c r="V96" s="36"/>
      <c r="W96" s="36"/>
      <c r="X96" s="36"/>
      <c r="Y96" s="36"/>
      <c r="Z96" s="36"/>
      <c r="AA96" s="36"/>
    </row>
    <row r="97" spans="1:27" x14ac:dyDescent="0.2">
      <c r="A97" s="85">
        <v>92</v>
      </c>
      <c r="B97" s="85" t="s">
        <v>189</v>
      </c>
      <c r="C97" s="85" t="s">
        <v>190</v>
      </c>
      <c r="D97" s="98" t="str">
        <f t="shared" si="1"/>
        <v/>
      </c>
      <c r="E97" s="89">
        <f>IF(Options!$D$24 = 1, MAX(F97, G97),
IF(Options!$D$25 = 1, AVERAGE(F97,G97),
IF(Options!$D$26 = 1, IFERROR(GEOMEAN(F97, G97), MAX(F97, G97)))))</f>
        <v>0</v>
      </c>
      <c r="F97" s="89" cm="1">
        <f t="array" ref="F97">IF(Options!$D$18=1, IFERROR(MAX(IF($I$199:$R$199=1,(I97:R97),"")),
     MAX(IF($I$199:$R$199=2,(I97:R97),""))),
IF(Options!$D$19=1, IFERROR(AVERAGE(IF($I$199:$R$199=1,I97:R97,"")),
     AVERAGE(IF($I$199:$R$199=2,(I97:R97),""))),
IF(Options!$D$20=1, IFERROR(IF(OR(IF(ISNUMBER(I97:R97),IF(I$199:R$199 = 1,I97:R97, ""), "")=0), 0, GEOMEAN(IF(ISNUMBER(I97:R97),IF(I$199:R$199 = 1,I97:R97, ""), ""))),
   IF(OR(IF(ISNUMBER(I97:R97),IF(I$199:R$199 = 2,I97:R97, ""), "")=0), 0, GEOMEAN(IF(ISNUMBER(I97:R97),IF(I$199:R$199 = 2,I97:R97, ""), "")))))))</f>
        <v>0</v>
      </c>
      <c r="G97" s="89" cm="1">
        <f t="array" ref="G97">IF(Options!$D$18=1, IFERROR(MAX(IF($I$200:$R$200=1,(I97:R97),"")),
     MAX(IF($I$200:$R$200=2,(I97:R97),""))),
IF(Options!$D$19=1, IFERROR(AVERAGE(IF($I$200:$R$200=1,(I97:R97),"")),
     AVERAGE(IF($I$200:$R$200=2,(I97:R97),""))),
IF(Options!$D$20=1, IFERROR(IF(OR(IF(ISNUMBER(I97:R97),IF(I$200:R$200 = 1,I97:R97, ""), "")=0), 0, GEOMEAN(IF(ISNUMBER(I97:R97),IF(I$200:R$200 = 1,I97:R97, ""), ""))),
   IF(OR(IF(ISNUMBER(I97:R97),IF(I$200:R$200 = 2,I97:R97, ""), "")=0), 0, GEOMEAN(IF(ISNUMBER(I97:R97),IF(I$200:R$200 = 2,I97:R97, ""), "")))))))</f>
        <v>0</v>
      </c>
      <c r="H97" s="142" t="s">
        <v>190</v>
      </c>
      <c r="I97" s="89" t="s">
        <v>473</v>
      </c>
      <c r="J97" s="89" t="s">
        <v>473</v>
      </c>
      <c r="K97" s="89"/>
      <c r="L97" s="89"/>
      <c r="M97" s="89"/>
      <c r="N97" s="141"/>
      <c r="O97" s="141"/>
      <c r="P97" s="141"/>
      <c r="Q97" s="162"/>
      <c r="R97" s="162"/>
      <c r="S97" s="36"/>
      <c r="T97" s="36"/>
      <c r="U97" s="36"/>
      <c r="V97" s="36"/>
      <c r="W97" s="36"/>
      <c r="X97" s="36"/>
      <c r="Y97" s="36"/>
      <c r="Z97" s="36"/>
      <c r="AA97" s="36"/>
    </row>
    <row r="98" spans="1:27" x14ac:dyDescent="0.2">
      <c r="A98" s="85">
        <v>93</v>
      </c>
      <c r="B98" s="85" t="s">
        <v>191</v>
      </c>
      <c r="C98" s="85" t="s">
        <v>192</v>
      </c>
      <c r="D98" s="98" t="str">
        <f t="shared" si="1"/>
        <v/>
      </c>
      <c r="E98" s="89">
        <f>IF(Options!$D$24 = 1, MAX(F98, G98),
IF(Options!$D$25 = 1, AVERAGE(F98,G98),
IF(Options!$D$26 = 1, IFERROR(GEOMEAN(F98, G98), MAX(F98, G98)))))</f>
        <v>2.9256198347107398</v>
      </c>
      <c r="F98" s="89" cm="1">
        <f t="array" ref="F98">IF(Options!$D$18=1, IFERROR(MAX(IF($I$199:$R$199=1,(I98:R98),"")),
     MAX(IF($I$199:$R$199=2,(I98:R98),""))),
IF(Options!$D$19=1, IFERROR(AVERAGE(IF($I$199:$R$199=1,I98:R98,"")),
     AVERAGE(IF($I$199:$R$199=2,(I98:R98),""))),
IF(Options!$D$20=1, IFERROR(IF(OR(IF(ISNUMBER(I98:R98),IF(I$199:R$199 = 1,I98:R98, ""), "")=0), 0, GEOMEAN(IF(ISNUMBER(I98:R98),IF(I$199:R$199 = 1,I98:R98, ""), ""))),
   IF(OR(IF(ISNUMBER(I98:R98),IF(I$199:R$199 = 2,I98:R98, ""), "")=0), 0, GEOMEAN(IF(ISNUMBER(I98:R98),IF(I$199:R$199 = 2,I98:R98, ""), "")))))))</f>
        <v>2.9256198347107398</v>
      </c>
      <c r="G98" s="89" cm="1">
        <f t="array" ref="G98">IF(Options!$D$18=1, IFERROR(MAX(IF($I$200:$R$200=1,(I98:R98),"")),
     MAX(IF($I$200:$R$200=2,(I98:R98),""))),
IF(Options!$D$19=1, IFERROR(AVERAGE(IF($I$200:$R$200=1,(I98:R98),"")),
     AVERAGE(IF($I$200:$R$200=2,(I98:R98),""))),
IF(Options!$D$20=1, IFERROR(IF(OR(IF(ISNUMBER(I98:R98),IF(I$200:R$200 = 1,I98:R98, ""), "")=0), 0, GEOMEAN(IF(ISNUMBER(I98:R98),IF(I$200:R$200 = 1,I98:R98, ""), ""))),
   IF(OR(IF(ISNUMBER(I98:R98),IF(I$200:R$200 = 2,I98:R98, ""), "")=0), 0, GEOMEAN(IF(ISNUMBER(I98:R98),IF(I$200:R$200 = 2,I98:R98, ""), "")))))))</f>
        <v>0</v>
      </c>
      <c r="H98" s="142" t="s">
        <v>192</v>
      </c>
      <c r="I98" s="89">
        <v>0</v>
      </c>
      <c r="J98" s="89">
        <v>2.9256198347107398</v>
      </c>
      <c r="K98" s="89"/>
      <c r="L98" s="89"/>
      <c r="M98" s="89"/>
      <c r="N98" s="141"/>
      <c r="O98" s="141"/>
      <c r="P98" s="141"/>
      <c r="Q98" s="162"/>
      <c r="R98" s="162"/>
      <c r="S98" s="36"/>
      <c r="T98" s="36"/>
      <c r="U98" s="36"/>
      <c r="V98" s="36"/>
      <c r="W98" s="36"/>
      <c r="X98" s="36"/>
      <c r="Y98" s="36"/>
      <c r="Z98" s="36"/>
      <c r="AA98" s="36"/>
    </row>
    <row r="99" spans="1:27" x14ac:dyDescent="0.2">
      <c r="A99" s="85">
        <v>94</v>
      </c>
      <c r="B99" s="85" t="s">
        <v>193</v>
      </c>
      <c r="C99" s="85" t="s">
        <v>194</v>
      </c>
      <c r="D99" s="98" t="str">
        <f t="shared" si="1"/>
        <v/>
      </c>
      <c r="E99" s="89">
        <f>IF(Options!$D$24 = 1, MAX(F99, G99),
IF(Options!$D$25 = 1, AVERAGE(F99,G99),
IF(Options!$D$26 = 1, IFERROR(GEOMEAN(F99, G99), MAX(F99, G99)))))</f>
        <v>2.4114677188339564</v>
      </c>
      <c r="F99" s="89" cm="1">
        <f t="array" ref="F99">IF(Options!$D$18=1, IFERROR(MAX(IF($I$199:$R$199=1,(I99:R99),"")),
     MAX(IF($I$199:$R$199=2,(I99:R99),""))),
IF(Options!$D$19=1, IFERROR(AVERAGE(IF($I$199:$R$199=1,I99:R99,"")),
     AVERAGE(IF($I$199:$R$199=2,(I99:R99),""))),
IF(Options!$D$20=1, IFERROR(IF(OR(IF(ISNUMBER(I99:R99),IF(I$199:R$199 = 1,I99:R99, ""), "")=0), 0, GEOMEAN(IF(ISNUMBER(I99:R99),IF(I$199:R$199 = 1,I99:R99, ""), ""))),
   IF(OR(IF(ISNUMBER(I99:R99),IF(I$199:R$199 = 2,I99:R99, ""), "")=0), 0, GEOMEAN(IF(ISNUMBER(I99:R99),IF(I$199:R$199 = 2,I99:R99, ""), "")))))))</f>
        <v>4.2644628099173598</v>
      </c>
      <c r="G99" s="89" cm="1">
        <f t="array" ref="G99">IF(Options!$D$18=1, IFERROR(MAX(IF($I$200:$R$200=1,(I99:R99),"")),
     MAX(IF($I$200:$R$200=2,(I99:R99),""))),
IF(Options!$D$19=1, IFERROR(AVERAGE(IF($I$200:$R$200=1,(I99:R99),"")),
     AVERAGE(IF($I$200:$R$200=2,(I99:R99),""))),
IF(Options!$D$20=1, IFERROR(IF(OR(IF(ISNUMBER(I99:R99),IF(I$200:R$200 = 1,I99:R99, ""), "")=0), 0, GEOMEAN(IF(ISNUMBER(I99:R99),IF(I$200:R$200 = 1,I99:R99, ""), ""))),
   IF(OR(IF(ISNUMBER(I99:R99),IF(I$200:R$200 = 2,I99:R99, ""), "")=0), 0, GEOMEAN(IF(ISNUMBER(I99:R99),IF(I$200:R$200 = 2,I99:R99, ""), "")))))))</f>
        <v>1.36363636363637</v>
      </c>
      <c r="H99" s="142" t="s">
        <v>194</v>
      </c>
      <c r="I99" s="89">
        <v>1.36363636363637</v>
      </c>
      <c r="J99" s="89">
        <v>4.2644628099173598</v>
      </c>
      <c r="K99" s="89"/>
      <c r="L99" s="89"/>
      <c r="M99" s="89"/>
      <c r="N99" s="141"/>
      <c r="O99" s="141"/>
      <c r="P99" s="141"/>
      <c r="Q99" s="162"/>
      <c r="R99" s="162"/>
      <c r="S99" s="36"/>
      <c r="T99" s="36"/>
      <c r="U99" s="36"/>
      <c r="V99" s="36"/>
      <c r="W99" s="36"/>
      <c r="X99" s="36"/>
      <c r="Y99" s="36"/>
      <c r="Z99" s="36"/>
      <c r="AA99" s="36"/>
    </row>
    <row r="100" spans="1:27" x14ac:dyDescent="0.2">
      <c r="A100" s="85">
        <v>95</v>
      </c>
      <c r="B100" s="85" t="s">
        <v>195</v>
      </c>
      <c r="C100" s="85" t="s">
        <v>196</v>
      </c>
      <c r="D100" s="98" t="str">
        <f t="shared" si="1"/>
        <v/>
      </c>
      <c r="E100" s="89">
        <f>IF(Options!$D$24 = 1, MAX(F100, G100),
IF(Options!$D$25 = 1, AVERAGE(F100,G100),
IF(Options!$D$26 = 1, IFERROR(GEOMEAN(F100, G100), MAX(F100, G100)))))</f>
        <v>7.6574384513598055</v>
      </c>
      <c r="F100" s="89" cm="1">
        <f t="array" ref="F100">IF(Options!$D$18=1, IFERROR(MAX(IF($I$199:$R$199=1,(I100:R100),"")),
     MAX(IF($I$199:$R$199=2,(I100:R100),""))),
IF(Options!$D$19=1, IFERROR(AVERAGE(IF($I$199:$R$199=1,I100:R100,"")),
     AVERAGE(IF($I$199:$R$199=2,(I100:R100),""))),
IF(Options!$D$20=1, IFERROR(IF(OR(IF(ISNUMBER(I100:R100),IF(I$199:R$199 = 1,I100:R100, ""), "")=0), 0, GEOMEAN(IF(ISNUMBER(I100:R100),IF(I$199:R$199 = 1,I100:R100, ""), ""))),
   IF(OR(IF(ISNUMBER(I100:R100),IF(I$199:R$199 = 2,I100:R100, ""), "")=0), 0, GEOMEAN(IF(ISNUMBER(I100:R100),IF(I$199:R$199 = 2,I100:R100, ""), "")))))))</f>
        <v>7.8181818181818201</v>
      </c>
      <c r="G100" s="89" cm="1">
        <f t="array" ref="G100">IF(Options!$D$18=1, IFERROR(MAX(IF($I$200:$R$200=1,(I100:R100),"")),
     MAX(IF($I$200:$R$200=2,(I100:R100),""))),
IF(Options!$D$19=1, IFERROR(AVERAGE(IF($I$200:$R$200=1,(I100:R100),"")),
     AVERAGE(IF($I$200:$R$200=2,(I100:R100),""))),
IF(Options!$D$20=1, IFERROR(IF(OR(IF(ISNUMBER(I100:R100),IF(I$200:R$200 = 1,I100:R100, ""), "")=0), 0, GEOMEAN(IF(ISNUMBER(I100:R100),IF(I$200:R$200 = 1,I100:R100, ""), ""))),
   IF(OR(IF(ISNUMBER(I100:R100),IF(I$200:R$200 = 2,I100:R100, ""), "")=0), 0, GEOMEAN(IF(ISNUMBER(I100:R100),IF(I$200:R$200 = 2,I100:R100, ""), "")))))))</f>
        <v>7.5</v>
      </c>
      <c r="H100" s="142" t="s">
        <v>196</v>
      </c>
      <c r="I100" s="89">
        <v>7.5</v>
      </c>
      <c r="J100" s="89">
        <v>7.8181818181818201</v>
      </c>
      <c r="K100" s="89"/>
      <c r="L100" s="89"/>
      <c r="M100" s="89"/>
      <c r="N100" s="141"/>
      <c r="O100" s="141"/>
      <c r="P100" s="141"/>
      <c r="Q100" s="162"/>
      <c r="R100" s="162"/>
      <c r="S100" s="36"/>
      <c r="T100" s="36"/>
      <c r="U100" s="36"/>
      <c r="V100" s="36"/>
      <c r="W100" s="36"/>
      <c r="X100" s="36"/>
      <c r="Y100" s="36"/>
      <c r="Z100" s="36"/>
      <c r="AA100" s="36"/>
    </row>
    <row r="101" spans="1:27" x14ac:dyDescent="0.2">
      <c r="A101" s="85">
        <v>96</v>
      </c>
      <c r="B101" s="85" t="s">
        <v>197</v>
      </c>
      <c r="C101" s="85" t="s">
        <v>198</v>
      </c>
      <c r="D101" s="98" t="str">
        <f t="shared" si="1"/>
        <v/>
      </c>
      <c r="E101" s="89">
        <f>IF(Options!$D$24 = 1, MAX(F101, G101),
IF(Options!$D$25 = 1, AVERAGE(F101,G101),
IF(Options!$D$26 = 1, IFERROR(GEOMEAN(F101, G101), MAX(F101, G101)))))</f>
        <v>9.663768920667863</v>
      </c>
      <c r="F101" s="89" cm="1">
        <f t="array" ref="F101">IF(Options!$D$18=1, IFERROR(MAX(IF($I$199:$R$199=1,(I101:R101),"")),
     MAX(IF($I$199:$R$199=2,(I101:R101),""))),
IF(Options!$D$19=1, IFERROR(AVERAGE(IF($I$199:$R$199=1,I101:R101,"")),
     AVERAGE(IF($I$199:$R$199=2,(I101:R101),""))),
IF(Options!$D$20=1, IFERROR(IF(OR(IF(ISNUMBER(I101:R101),IF(I$199:R$199 = 1,I101:R101, ""), "")=0), 0, GEOMEAN(IF(ISNUMBER(I101:R101),IF(I$199:R$199 = 1,I101:R101, ""), ""))),
   IF(OR(IF(ISNUMBER(I101:R101),IF(I$199:R$199 = 2,I101:R101, ""), "")=0), 0, GEOMEAN(IF(ISNUMBER(I101:R101),IF(I$199:R$199 = 2,I101:R101, ""), "")))))))</f>
        <v>9.3388429752066102</v>
      </c>
      <c r="G101" s="89" cm="1">
        <f t="array" ref="G101">IF(Options!$D$18=1, IFERROR(MAX(IF($I$200:$R$200=1,(I101:R101),"")),
     MAX(IF($I$200:$R$200=2,(I101:R101),""))),
IF(Options!$D$19=1, IFERROR(AVERAGE(IF($I$200:$R$200=1,(I101:R101),"")),
     AVERAGE(IF($I$200:$R$200=2,(I101:R101),""))),
IF(Options!$D$20=1, IFERROR(IF(OR(IF(ISNUMBER(I101:R101),IF(I$200:R$200 = 1,I101:R101, ""), "")=0), 0, GEOMEAN(IF(ISNUMBER(I101:R101),IF(I$200:R$200 = 1,I101:R101, ""), ""))),
   IF(OR(IF(ISNUMBER(I101:R101),IF(I$200:R$200 = 2,I101:R101, ""), "")=0), 0, GEOMEAN(IF(ISNUMBER(I101:R101),IF(I$200:R$200 = 2,I101:R101, ""), "")))))))</f>
        <v>10</v>
      </c>
      <c r="H101" s="142" t="s">
        <v>198</v>
      </c>
      <c r="I101" s="89">
        <v>10</v>
      </c>
      <c r="J101" s="89">
        <v>9.3388429752066102</v>
      </c>
      <c r="K101" s="89"/>
      <c r="L101" s="89"/>
      <c r="M101" s="89"/>
      <c r="N101" s="141"/>
      <c r="O101" s="141"/>
      <c r="P101" s="141"/>
      <c r="Q101" s="162"/>
      <c r="R101" s="162"/>
      <c r="S101" s="36"/>
      <c r="T101" s="36"/>
      <c r="U101" s="36"/>
      <c r="V101" s="36"/>
      <c r="W101" s="36"/>
      <c r="X101" s="36"/>
      <c r="Y101" s="36"/>
      <c r="Z101" s="36"/>
      <c r="AA101" s="36"/>
    </row>
    <row r="102" spans="1:27" x14ac:dyDescent="0.2">
      <c r="A102" s="85">
        <v>97</v>
      </c>
      <c r="B102" s="85" t="s">
        <v>199</v>
      </c>
      <c r="C102" s="85" t="s">
        <v>200</v>
      </c>
      <c r="D102" s="98" t="str">
        <f t="shared" si="1"/>
        <v/>
      </c>
      <c r="E102" s="89">
        <f>IF(Options!$D$24 = 1, MAX(F102, G102),
IF(Options!$D$25 = 1, AVERAGE(F102,G102),
IF(Options!$D$26 = 1, IFERROR(GEOMEAN(F102, G102), MAX(F102, G102)))))</f>
        <v>7.5095731540262909</v>
      </c>
      <c r="F102" s="89" cm="1">
        <f t="array" ref="F102">IF(Options!$D$18=1, IFERROR(MAX(IF($I$199:$R$199=1,(I102:R102),"")),
     MAX(IF($I$199:$R$199=2,(I102:R102),""))),
IF(Options!$D$19=1, IFERROR(AVERAGE(IF($I$199:$R$199=1,I102:R102,"")),
     AVERAGE(IF($I$199:$R$199=2,(I102:R102),""))),
IF(Options!$D$20=1, IFERROR(IF(OR(IF(ISNUMBER(I102:R102),IF(I$199:R$199 = 1,I102:R102, ""), "")=0), 0, GEOMEAN(IF(ISNUMBER(I102:R102),IF(I$199:R$199 = 1,I102:R102, ""), ""))),
   IF(OR(IF(ISNUMBER(I102:R102),IF(I$199:R$199 = 2,I102:R102, ""), "")=0), 0, GEOMEAN(IF(ISNUMBER(I102:R102),IF(I$199:R$199 = 2,I102:R102, ""), "")))))))</f>
        <v>9.1900826446281005</v>
      </c>
      <c r="G102" s="89" cm="1">
        <f t="array" ref="G102">IF(Options!$D$18=1, IFERROR(MAX(IF($I$200:$R$200=1,(I102:R102),"")),
     MAX(IF($I$200:$R$200=2,(I102:R102),""))),
IF(Options!$D$19=1, IFERROR(AVERAGE(IF($I$200:$R$200=1,(I102:R102),"")),
     AVERAGE(IF($I$200:$R$200=2,(I102:R102),""))),
IF(Options!$D$20=1, IFERROR(IF(OR(IF(ISNUMBER(I102:R102),IF(I$200:R$200 = 1,I102:R102, ""), "")=0), 0, GEOMEAN(IF(ISNUMBER(I102:R102),IF(I$200:R$200 = 1,I102:R102, ""), ""))),
   IF(OR(IF(ISNUMBER(I102:R102),IF(I$200:R$200 = 2,I102:R102, ""), "")=0), 0, GEOMEAN(IF(ISNUMBER(I102:R102),IF(I$200:R$200 = 2,I102:R102, ""), "")))))))</f>
        <v>6.1363636363636296</v>
      </c>
      <c r="H102" s="142" t="s">
        <v>200</v>
      </c>
      <c r="I102" s="89">
        <v>6.1363636363636296</v>
      </c>
      <c r="J102" s="89">
        <v>9.1900826446281005</v>
      </c>
      <c r="K102" s="89"/>
      <c r="L102" s="89"/>
      <c r="M102" s="89"/>
      <c r="N102" s="141"/>
      <c r="O102" s="141"/>
      <c r="P102" s="141"/>
      <c r="Q102" s="162"/>
      <c r="R102" s="162"/>
      <c r="S102" s="36"/>
      <c r="T102" s="36"/>
      <c r="U102" s="36"/>
      <c r="V102" s="36"/>
      <c r="W102" s="36"/>
      <c r="X102" s="36"/>
      <c r="Y102" s="36"/>
      <c r="Z102" s="36"/>
      <c r="AA102" s="36"/>
    </row>
    <row r="103" spans="1:27" x14ac:dyDescent="0.2">
      <c r="A103" s="85">
        <v>98</v>
      </c>
      <c r="B103" s="85" t="s">
        <v>201</v>
      </c>
      <c r="C103" s="85" t="s">
        <v>202</v>
      </c>
      <c r="D103" s="98" t="str">
        <f t="shared" si="1"/>
        <v/>
      </c>
      <c r="E103" s="89">
        <f>IF(Options!$D$24 = 1, MAX(F103, G103),
IF(Options!$D$25 = 1, AVERAGE(F103,G103),
IF(Options!$D$26 = 1, IFERROR(GEOMEAN(F103, G103), MAX(F103, G103)))))</f>
        <v>4.7673129462279586</v>
      </c>
      <c r="F103" s="89" cm="1">
        <f t="array" ref="F103">IF(Options!$D$18=1, IFERROR(MAX(IF($I$199:$R$199=1,(I103:R103),"")),
     MAX(IF($I$199:$R$199=2,(I103:R103),""))),
IF(Options!$D$19=1, IFERROR(AVERAGE(IF($I$199:$R$199=1,I103:R103,"")),
     AVERAGE(IF($I$199:$R$199=2,(I103:R103),""))),
IF(Options!$D$20=1, IFERROR(IF(OR(IF(ISNUMBER(I103:R103),IF(I$199:R$199 = 1,I103:R103, ""), "")=0), 0, GEOMEAN(IF(ISNUMBER(I103:R103),IF(I$199:R$199 = 1,I103:R103, ""), ""))),
   IF(OR(IF(ISNUMBER(I103:R103),IF(I$199:R$199 = 2,I103:R103, ""), "")=0), 0, GEOMEAN(IF(ISNUMBER(I103:R103),IF(I$199:R$199 = 2,I103:R103, ""), "")))))))</f>
        <v>10</v>
      </c>
      <c r="G103" s="89" cm="1">
        <f t="array" ref="G103">IF(Options!$D$18=1, IFERROR(MAX(IF($I$200:$R$200=1,(I103:R103),"")),
     MAX(IF($I$200:$R$200=2,(I103:R103),""))),
IF(Options!$D$19=1, IFERROR(AVERAGE(IF($I$200:$R$200=1,(I103:R103),"")),
     AVERAGE(IF($I$200:$R$200=2,(I103:R103),""))),
IF(Options!$D$20=1, IFERROR(IF(OR(IF(ISNUMBER(I103:R103),IF(I$200:R$200 = 1,I103:R103, ""), "")=0), 0, GEOMEAN(IF(ISNUMBER(I103:R103),IF(I$200:R$200 = 1,I103:R103, ""), ""))),
   IF(OR(IF(ISNUMBER(I103:R103),IF(I$200:R$200 = 2,I103:R103, ""), "")=0), 0, GEOMEAN(IF(ISNUMBER(I103:R103),IF(I$200:R$200 = 2,I103:R103, ""), "")))))))</f>
        <v>2.2727272727272698</v>
      </c>
      <c r="H103" s="142" t="s">
        <v>202</v>
      </c>
      <c r="I103" s="89">
        <v>2.2727272727272698</v>
      </c>
      <c r="J103" s="89">
        <v>10</v>
      </c>
      <c r="K103" s="89"/>
      <c r="L103" s="89"/>
      <c r="M103" s="89"/>
      <c r="N103" s="141"/>
      <c r="O103" s="141"/>
      <c r="P103" s="141"/>
      <c r="Q103" s="162"/>
      <c r="R103" s="162"/>
      <c r="S103" s="36"/>
      <c r="T103" s="36"/>
      <c r="U103" s="36"/>
      <c r="V103" s="36"/>
      <c r="W103" s="36"/>
      <c r="X103" s="36"/>
      <c r="Y103" s="36"/>
      <c r="Z103" s="36"/>
      <c r="AA103" s="36"/>
    </row>
    <row r="104" spans="1:27" x14ac:dyDescent="0.2">
      <c r="A104" s="85">
        <v>99</v>
      </c>
      <c r="B104" s="85" t="s">
        <v>203</v>
      </c>
      <c r="C104" s="85" t="s">
        <v>204</v>
      </c>
      <c r="D104" s="98" t="str">
        <f t="shared" si="1"/>
        <v/>
      </c>
      <c r="E104" s="89">
        <f>IF(Options!$D$24 = 1, MAX(F104, G104),
IF(Options!$D$25 = 1, AVERAGE(F104,G104),
IF(Options!$D$26 = 1, IFERROR(GEOMEAN(F104, G104), MAX(F104, G104)))))</f>
        <v>0</v>
      </c>
      <c r="F104" s="89" cm="1">
        <f t="array" ref="F104">IF(Options!$D$18=1, IFERROR(MAX(IF($I$199:$R$199=1,(I104:R104),"")),
     MAX(IF($I$199:$R$199=2,(I104:R104),""))),
IF(Options!$D$19=1, IFERROR(AVERAGE(IF($I$199:$R$199=1,I104:R104,"")),
     AVERAGE(IF($I$199:$R$199=2,(I104:R104),""))),
IF(Options!$D$20=1, IFERROR(IF(OR(IF(ISNUMBER(I104:R104),IF(I$199:R$199 = 1,I104:R104, ""), "")=0), 0, GEOMEAN(IF(ISNUMBER(I104:R104),IF(I$199:R$199 = 1,I104:R104, ""), ""))),
   IF(OR(IF(ISNUMBER(I104:R104),IF(I$199:R$199 = 2,I104:R104, ""), "")=0), 0, GEOMEAN(IF(ISNUMBER(I104:R104),IF(I$199:R$199 = 2,I104:R104, ""), "")))))))</f>
        <v>0</v>
      </c>
      <c r="G104" s="89" cm="1">
        <f t="array" ref="G104">IF(Options!$D$18=1, IFERROR(MAX(IF($I$200:$R$200=1,(I104:R104),"")),
     MAX(IF($I$200:$R$200=2,(I104:R104),""))),
IF(Options!$D$19=1, IFERROR(AVERAGE(IF($I$200:$R$200=1,(I104:R104),"")),
     AVERAGE(IF($I$200:$R$200=2,(I104:R104),""))),
IF(Options!$D$20=1, IFERROR(IF(OR(IF(ISNUMBER(I104:R104),IF(I$200:R$200 = 1,I104:R104, ""), "")=0), 0, GEOMEAN(IF(ISNUMBER(I104:R104),IF(I$200:R$200 = 1,I104:R104, ""), ""))),
   IF(OR(IF(ISNUMBER(I104:R104),IF(I$200:R$200 = 2,I104:R104, ""), "")=0), 0, GEOMEAN(IF(ISNUMBER(I104:R104),IF(I$200:R$200 = 2,I104:R104, ""), "")))))))</f>
        <v>0</v>
      </c>
      <c r="H104" s="142" t="s">
        <v>204</v>
      </c>
      <c r="I104" s="89" t="s">
        <v>473</v>
      </c>
      <c r="J104" s="89" t="s">
        <v>473</v>
      </c>
      <c r="K104" s="89"/>
      <c r="L104" s="89"/>
      <c r="M104" s="89"/>
      <c r="N104" s="141"/>
      <c r="O104" s="141"/>
      <c r="P104" s="141"/>
      <c r="Q104" s="162"/>
      <c r="R104" s="162"/>
      <c r="S104" s="36"/>
      <c r="T104" s="36"/>
      <c r="U104" s="36"/>
      <c r="V104" s="36"/>
      <c r="W104" s="36"/>
      <c r="X104" s="36"/>
      <c r="Y104" s="36"/>
      <c r="Z104" s="36"/>
      <c r="AA104" s="36"/>
    </row>
    <row r="105" spans="1:27" x14ac:dyDescent="0.2">
      <c r="A105" s="85">
        <v>100</v>
      </c>
      <c r="B105" s="85" t="s">
        <v>205</v>
      </c>
      <c r="C105" s="85" t="s">
        <v>206</v>
      </c>
      <c r="D105" s="98" t="str">
        <f t="shared" si="1"/>
        <v/>
      </c>
      <c r="E105" s="89">
        <f>IF(Options!$D$24 = 1, MAX(F105, G105),
IF(Options!$D$25 = 1, AVERAGE(F105,G105),
IF(Options!$D$26 = 1, IFERROR(GEOMEAN(F105, G105), MAX(F105, G105)))))</f>
        <v>5.2272727272727302</v>
      </c>
      <c r="F105" s="89" cm="1">
        <f t="array" ref="F105">IF(Options!$D$18=1, IFERROR(MAX(IF($I$199:$R$199=1,(I105:R105),"")),
     MAX(IF($I$199:$R$199=2,(I105:R105),""))),
IF(Options!$D$19=1, IFERROR(AVERAGE(IF($I$199:$R$199=1,I105:R105,"")),
     AVERAGE(IF($I$199:$R$199=2,(I105:R105),""))),
IF(Options!$D$20=1, IFERROR(IF(OR(IF(ISNUMBER(I105:R105),IF(I$199:R$199 = 1,I105:R105, ""), "")=0), 0, GEOMEAN(IF(ISNUMBER(I105:R105),IF(I$199:R$199 = 1,I105:R105, ""), ""))),
   IF(OR(IF(ISNUMBER(I105:R105),IF(I$199:R$199 = 2,I105:R105, ""), "")=0), 0, GEOMEAN(IF(ISNUMBER(I105:R105),IF(I$199:R$199 = 2,I105:R105, ""), "")))))))</f>
        <v>0</v>
      </c>
      <c r="G105" s="89" cm="1">
        <f t="array" ref="G105">IF(Options!$D$18=1, IFERROR(MAX(IF($I$200:$R$200=1,(I105:R105),"")),
     MAX(IF($I$200:$R$200=2,(I105:R105),""))),
IF(Options!$D$19=1, IFERROR(AVERAGE(IF($I$200:$R$200=1,(I105:R105),"")),
     AVERAGE(IF($I$200:$R$200=2,(I105:R105),""))),
IF(Options!$D$20=1, IFERROR(IF(OR(IF(ISNUMBER(I105:R105),IF(I$200:R$200 = 1,I105:R105, ""), "")=0), 0, GEOMEAN(IF(ISNUMBER(I105:R105),IF(I$200:R$200 = 1,I105:R105, ""), ""))),
   IF(OR(IF(ISNUMBER(I105:R105),IF(I$200:R$200 = 2,I105:R105, ""), "")=0), 0, GEOMEAN(IF(ISNUMBER(I105:R105),IF(I$200:R$200 = 2,I105:R105, ""), "")))))))</f>
        <v>5.2272727272727302</v>
      </c>
      <c r="H105" s="142" t="s">
        <v>206</v>
      </c>
      <c r="I105" s="89">
        <v>5.2272727272727302</v>
      </c>
      <c r="J105" s="89">
        <v>0</v>
      </c>
      <c r="K105" s="89"/>
      <c r="L105" s="89"/>
      <c r="M105" s="89"/>
      <c r="N105" s="141"/>
      <c r="O105" s="141"/>
      <c r="P105" s="141"/>
      <c r="Q105" s="162"/>
      <c r="R105" s="162"/>
      <c r="S105" s="36"/>
      <c r="T105" s="36"/>
      <c r="U105" s="36"/>
      <c r="V105" s="36"/>
      <c r="W105" s="36"/>
      <c r="X105" s="36"/>
      <c r="Y105" s="36"/>
      <c r="Z105" s="36"/>
      <c r="AA105" s="36"/>
    </row>
    <row r="106" spans="1:27" x14ac:dyDescent="0.2">
      <c r="A106" s="85">
        <v>101</v>
      </c>
      <c r="B106" s="85" t="s">
        <v>207</v>
      </c>
      <c r="C106" s="85" t="s">
        <v>208</v>
      </c>
      <c r="D106" s="98" t="str">
        <f t="shared" si="1"/>
        <v/>
      </c>
      <c r="E106" s="89">
        <f>IF(Options!$D$24 = 1, MAX(F106, G106),
IF(Options!$D$25 = 1, AVERAGE(F106,G106),
IF(Options!$D$26 = 1, IFERROR(GEOMEAN(F106, G106), MAX(F106, G106)))))</f>
        <v>5.8677685950413201</v>
      </c>
      <c r="F106" s="89" cm="1">
        <f t="array" ref="F106">IF(Options!$D$18=1, IFERROR(MAX(IF($I$199:$R$199=1,(I106:R106),"")),
     MAX(IF($I$199:$R$199=2,(I106:R106),""))),
IF(Options!$D$19=1, IFERROR(AVERAGE(IF($I$199:$R$199=1,I106:R106,"")),
     AVERAGE(IF($I$199:$R$199=2,(I106:R106),""))),
IF(Options!$D$20=1, IFERROR(IF(OR(IF(ISNUMBER(I106:R106),IF(I$199:R$199 = 1,I106:R106, ""), "")=0), 0, GEOMEAN(IF(ISNUMBER(I106:R106),IF(I$199:R$199 = 1,I106:R106, ""), ""))),
   IF(OR(IF(ISNUMBER(I106:R106),IF(I$199:R$199 = 2,I106:R106, ""), "")=0), 0, GEOMEAN(IF(ISNUMBER(I106:R106),IF(I$199:R$199 = 2,I106:R106, ""), "")))))))</f>
        <v>5.8677685950413201</v>
      </c>
      <c r="G106" s="89" cm="1">
        <f t="array" ref="G106">IF(Options!$D$18=1, IFERROR(MAX(IF($I$200:$R$200=1,(I106:R106),"")),
     MAX(IF($I$200:$R$200=2,(I106:R106),""))),
IF(Options!$D$19=1, IFERROR(AVERAGE(IF($I$200:$R$200=1,(I106:R106),"")),
     AVERAGE(IF($I$200:$R$200=2,(I106:R106),""))),
IF(Options!$D$20=1, IFERROR(IF(OR(IF(ISNUMBER(I106:R106),IF(I$200:R$200 = 1,I106:R106, ""), "")=0), 0, GEOMEAN(IF(ISNUMBER(I106:R106),IF(I$200:R$200 = 1,I106:R106, ""), ""))),
   IF(OR(IF(ISNUMBER(I106:R106),IF(I$200:R$200 = 2,I106:R106, ""), "")=0), 0, GEOMEAN(IF(ISNUMBER(I106:R106),IF(I$200:R$200 = 2,I106:R106, ""), "")))))))</f>
        <v>0</v>
      </c>
      <c r="H106" s="142" t="s">
        <v>208</v>
      </c>
      <c r="I106" s="89">
        <v>0</v>
      </c>
      <c r="J106" s="89">
        <v>5.8677685950413201</v>
      </c>
      <c r="K106" s="89"/>
      <c r="L106" s="89"/>
      <c r="M106" s="89"/>
      <c r="N106" s="141"/>
      <c r="O106" s="141"/>
      <c r="P106" s="141"/>
      <c r="Q106" s="162"/>
      <c r="R106" s="162"/>
      <c r="S106" s="36"/>
      <c r="T106" s="36"/>
      <c r="U106" s="36"/>
      <c r="V106" s="36"/>
      <c r="W106" s="36"/>
      <c r="X106" s="36"/>
      <c r="Y106" s="36"/>
      <c r="Z106" s="36"/>
      <c r="AA106" s="36"/>
    </row>
    <row r="107" spans="1:27" x14ac:dyDescent="0.2">
      <c r="A107" s="85">
        <v>102</v>
      </c>
      <c r="B107" s="85" t="s">
        <v>209</v>
      </c>
      <c r="C107" s="85" t="s">
        <v>210</v>
      </c>
      <c r="D107" s="98" t="str">
        <f t="shared" si="1"/>
        <v/>
      </c>
      <c r="E107" s="89">
        <f>IF(Options!$D$24 = 1, MAX(F107, G107),
IF(Options!$D$25 = 1, AVERAGE(F107,G107),
IF(Options!$D$26 = 1, IFERROR(GEOMEAN(F107, G107), MAX(F107, G107)))))</f>
        <v>4.2780870199146772</v>
      </c>
      <c r="F107" s="89" cm="1">
        <f t="array" ref="F107">IF(Options!$D$18=1, IFERROR(MAX(IF($I$199:$R$199=1,(I107:R107),"")),
     MAX(IF($I$199:$R$199=2,(I107:R107),""))),
IF(Options!$D$19=1, IFERROR(AVERAGE(IF($I$199:$R$199=1,I107:R107,"")),
     AVERAGE(IF($I$199:$R$199=2,(I107:R107),""))),
IF(Options!$D$20=1, IFERROR(IF(OR(IF(ISNUMBER(I107:R107),IF(I$199:R$199 = 1,I107:R107, ""), "")=0), 0, GEOMEAN(IF(ISNUMBER(I107:R107),IF(I$199:R$199 = 1,I107:R107, ""), ""))),
   IF(OR(IF(ISNUMBER(I107:R107),IF(I$199:R$199 = 2,I107:R107, ""), "")=0), 0, GEOMEAN(IF(ISNUMBER(I107:R107),IF(I$199:R$199 = 2,I107:R107, ""), "")))))))</f>
        <v>6.7107438016528898</v>
      </c>
      <c r="G107" s="89" cm="1">
        <f t="array" ref="G107">IF(Options!$D$18=1, IFERROR(MAX(IF($I$200:$R$200=1,(I107:R107),"")),
     MAX(IF($I$200:$R$200=2,(I107:R107),""))),
IF(Options!$D$19=1, IFERROR(AVERAGE(IF($I$200:$R$200=1,(I107:R107),"")),
     AVERAGE(IF($I$200:$R$200=2,(I107:R107),""))),
IF(Options!$D$20=1, IFERROR(IF(OR(IF(ISNUMBER(I107:R107),IF(I$200:R$200 = 1,I107:R107, ""), "")=0), 0, GEOMEAN(IF(ISNUMBER(I107:R107),IF(I$200:R$200 = 1,I107:R107, ""), ""))),
   IF(OR(IF(ISNUMBER(I107:R107),IF(I$200:R$200 = 2,I107:R107, ""), "")=0), 0, GEOMEAN(IF(ISNUMBER(I107:R107),IF(I$200:R$200 = 2,I107:R107, ""), "")))))))</f>
        <v>2.7272727272727302</v>
      </c>
      <c r="H107" s="142" t="s">
        <v>210</v>
      </c>
      <c r="I107" s="89">
        <v>2.7272727272727302</v>
      </c>
      <c r="J107" s="89">
        <v>6.7107438016528898</v>
      </c>
      <c r="K107" s="89"/>
      <c r="L107" s="89"/>
      <c r="M107" s="89"/>
      <c r="N107" s="141"/>
      <c r="O107" s="141"/>
      <c r="P107" s="141"/>
      <c r="Q107" s="162"/>
      <c r="R107" s="162"/>
      <c r="S107" s="36"/>
      <c r="T107" s="36"/>
      <c r="U107" s="36"/>
      <c r="V107" s="36"/>
      <c r="W107" s="36"/>
      <c r="X107" s="36"/>
      <c r="Y107" s="36"/>
      <c r="Z107" s="36"/>
      <c r="AA107" s="36"/>
    </row>
    <row r="108" spans="1:27" x14ac:dyDescent="0.2">
      <c r="A108" s="85">
        <v>103</v>
      </c>
      <c r="B108" s="85" t="s">
        <v>211</v>
      </c>
      <c r="C108" s="85" t="s">
        <v>212</v>
      </c>
      <c r="D108" s="98" t="str">
        <f t="shared" si="1"/>
        <v/>
      </c>
      <c r="E108" s="89">
        <f>IF(Options!$D$24 = 1, MAX(F108, G108),
IF(Options!$D$25 = 1, AVERAGE(F108,G108),
IF(Options!$D$26 = 1, IFERROR(GEOMEAN(F108, G108), MAX(F108, G108)))))</f>
        <v>2.5454545454545401</v>
      </c>
      <c r="F108" s="89" cm="1">
        <f t="array" ref="F108">IF(Options!$D$18=1, IFERROR(MAX(IF($I$199:$R$199=1,(I108:R108),"")),
     MAX(IF($I$199:$R$199=2,(I108:R108),""))),
IF(Options!$D$19=1, IFERROR(AVERAGE(IF($I$199:$R$199=1,I108:R108,"")),
     AVERAGE(IF($I$199:$R$199=2,(I108:R108),""))),
IF(Options!$D$20=1, IFERROR(IF(OR(IF(ISNUMBER(I108:R108),IF(I$199:R$199 = 1,I108:R108, ""), "")=0), 0, GEOMEAN(IF(ISNUMBER(I108:R108),IF(I$199:R$199 = 1,I108:R108, ""), ""))),
   IF(OR(IF(ISNUMBER(I108:R108),IF(I$199:R$199 = 2,I108:R108, ""), "")=0), 0, GEOMEAN(IF(ISNUMBER(I108:R108),IF(I$199:R$199 = 2,I108:R108, ""), "")))))))</f>
        <v>2.5454545454545401</v>
      </c>
      <c r="G108" s="89" cm="1">
        <f t="array" ref="G108">IF(Options!$D$18=1, IFERROR(MAX(IF($I$200:$R$200=1,(I108:R108),"")),
     MAX(IF($I$200:$R$200=2,(I108:R108),""))),
IF(Options!$D$19=1, IFERROR(AVERAGE(IF($I$200:$R$200=1,(I108:R108),"")),
     AVERAGE(IF($I$200:$R$200=2,(I108:R108),""))),
IF(Options!$D$20=1, IFERROR(IF(OR(IF(ISNUMBER(I108:R108),IF(I$200:R$200 = 1,I108:R108, ""), "")=0), 0, GEOMEAN(IF(ISNUMBER(I108:R108),IF(I$200:R$200 = 1,I108:R108, ""), ""))),
   IF(OR(IF(ISNUMBER(I108:R108),IF(I$200:R$200 = 2,I108:R108, ""), "")=0), 0, GEOMEAN(IF(ISNUMBER(I108:R108),IF(I$200:R$200 = 2,I108:R108, ""), "")))))))</f>
        <v>0</v>
      </c>
      <c r="H108" s="142" t="s">
        <v>212</v>
      </c>
      <c r="I108" s="89">
        <v>0</v>
      </c>
      <c r="J108" s="89">
        <v>2.5454545454545401</v>
      </c>
      <c r="K108" s="89"/>
      <c r="L108" s="89"/>
      <c r="M108" s="89"/>
      <c r="N108" s="141"/>
      <c r="O108" s="141"/>
      <c r="P108" s="141"/>
      <c r="Q108" s="162"/>
      <c r="R108" s="162"/>
      <c r="S108" s="36"/>
      <c r="T108" s="36"/>
      <c r="U108" s="36"/>
      <c r="V108" s="36"/>
      <c r="W108" s="36"/>
      <c r="X108" s="36"/>
      <c r="Y108" s="36"/>
      <c r="Z108" s="36"/>
      <c r="AA108" s="36"/>
    </row>
    <row r="109" spans="1:27" x14ac:dyDescent="0.2">
      <c r="A109" s="85">
        <v>104</v>
      </c>
      <c r="B109" s="85" t="s">
        <v>213</v>
      </c>
      <c r="C109" s="85" t="s">
        <v>214</v>
      </c>
      <c r="D109" s="98" t="str">
        <f t="shared" si="1"/>
        <v/>
      </c>
      <c r="E109" s="89">
        <f>IF(Options!$D$24 = 1, MAX(F109, G109),
IF(Options!$D$25 = 1, AVERAGE(F109,G109),
IF(Options!$D$26 = 1, IFERROR(GEOMEAN(F109, G109), MAX(F109, G109)))))</f>
        <v>1.2304061621337417</v>
      </c>
      <c r="F109" s="89" cm="1">
        <f t="array" ref="F109">IF(Options!$D$18=1, IFERROR(MAX(IF($I$199:$R$199=1,(I109:R109),"")),
     MAX(IF($I$199:$R$199=2,(I109:R109),""))),
IF(Options!$D$19=1, IFERROR(AVERAGE(IF($I$199:$R$199=1,I109:R109,"")),
     AVERAGE(IF($I$199:$R$199=2,(I109:R109),""))),
IF(Options!$D$20=1, IFERROR(IF(OR(IF(ISNUMBER(I109:R109),IF(I$199:R$199 = 1,I109:R109, ""), "")=0), 0, GEOMEAN(IF(ISNUMBER(I109:R109),IF(I$199:R$199 = 1,I109:R109, ""), ""))),
   IF(OR(IF(ISNUMBER(I109:R109),IF(I$199:R$199 = 2,I109:R109, ""), "")=0), 0, GEOMEAN(IF(ISNUMBER(I109:R109),IF(I$199:R$199 = 2,I109:R109, ""), "")))))))</f>
        <v>0.214876033057852</v>
      </c>
      <c r="G109" s="89" cm="1">
        <f t="array" ref="G109">IF(Options!$D$18=1, IFERROR(MAX(IF($I$200:$R$200=1,(I109:R109),"")),
     MAX(IF($I$200:$R$200=2,(I109:R109),""))),
IF(Options!$D$19=1, IFERROR(AVERAGE(IF($I$200:$R$200=1,(I109:R109),"")),
     AVERAGE(IF($I$200:$R$200=2,(I109:R109),""))),
IF(Options!$D$20=1, IFERROR(IF(OR(IF(ISNUMBER(I109:R109),IF(I$200:R$200 = 1,I109:R109, ""), "")=0), 0, GEOMEAN(IF(ISNUMBER(I109:R109),IF(I$200:R$200 = 1,I109:R109, ""), ""))),
   IF(OR(IF(ISNUMBER(I109:R109),IF(I$200:R$200 = 2,I109:R109, ""), "")=0), 0, GEOMEAN(IF(ISNUMBER(I109:R109),IF(I$200:R$200 = 2,I109:R109, ""), "")))))))</f>
        <v>7.0454545454545396</v>
      </c>
      <c r="H109" s="142" t="s">
        <v>214</v>
      </c>
      <c r="I109" s="89">
        <v>7.0454545454545396</v>
      </c>
      <c r="J109" s="89">
        <v>0.214876033057852</v>
      </c>
      <c r="K109" s="89"/>
      <c r="L109" s="89"/>
      <c r="M109" s="89"/>
      <c r="N109" s="141"/>
      <c r="O109" s="141"/>
      <c r="P109" s="141"/>
      <c r="Q109" s="162"/>
      <c r="R109" s="162"/>
      <c r="S109" s="36"/>
      <c r="T109" s="36"/>
      <c r="U109" s="36"/>
      <c r="V109" s="36"/>
      <c r="W109" s="36"/>
      <c r="X109" s="36"/>
      <c r="Y109" s="36"/>
      <c r="Z109" s="36"/>
      <c r="AA109" s="36"/>
    </row>
    <row r="110" spans="1:27" x14ac:dyDescent="0.2">
      <c r="A110" s="85">
        <v>105</v>
      </c>
      <c r="B110" s="85" t="s">
        <v>215</v>
      </c>
      <c r="C110" s="85" t="s">
        <v>216</v>
      </c>
      <c r="D110" s="98" t="str">
        <f t="shared" si="1"/>
        <v/>
      </c>
      <c r="E110" s="89">
        <f>IF(Options!$D$24 = 1, MAX(F110, G110),
IF(Options!$D$25 = 1, AVERAGE(F110,G110),
IF(Options!$D$26 = 1, IFERROR(GEOMEAN(F110, G110), MAX(F110, G110)))))</f>
        <v>4.4939227683878151</v>
      </c>
      <c r="F110" s="89" cm="1">
        <f t="array" ref="F110">IF(Options!$D$18=1, IFERROR(MAX(IF($I$199:$R$199=1,(I110:R110),"")),
     MAX(IF($I$199:$R$199=2,(I110:R110),""))),
IF(Options!$D$19=1, IFERROR(AVERAGE(IF($I$199:$R$199=1,I110:R110,"")),
     AVERAGE(IF($I$199:$R$199=2,(I110:R110),""))),
IF(Options!$D$20=1, IFERROR(IF(OR(IF(ISNUMBER(I110:R110),IF(I$199:R$199 = 1,I110:R110, ""), "")=0), 0, GEOMEAN(IF(ISNUMBER(I110:R110),IF(I$199:R$199 = 1,I110:R110, ""), ""))),
   IF(OR(IF(ISNUMBER(I110:R110),IF(I$199:R$199 = 2,I110:R110, ""), "")=0), 0, GEOMEAN(IF(ISNUMBER(I110:R110),IF(I$199:R$199 = 2,I110:R110, ""), "")))))))</f>
        <v>3.1735537190082601</v>
      </c>
      <c r="G110" s="89" cm="1">
        <f t="array" ref="G110">IF(Options!$D$18=1, IFERROR(MAX(IF($I$200:$R$200=1,(I110:R110),"")),
     MAX(IF($I$200:$R$200=2,(I110:R110),""))),
IF(Options!$D$19=1, IFERROR(AVERAGE(IF($I$200:$R$200=1,(I110:R110),"")),
     AVERAGE(IF($I$200:$R$200=2,(I110:R110),""))),
IF(Options!$D$20=1, IFERROR(IF(OR(IF(ISNUMBER(I110:R110),IF(I$200:R$200 = 1,I110:R110, ""), "")=0), 0, GEOMEAN(IF(ISNUMBER(I110:R110),IF(I$200:R$200 = 1,I110:R110, ""), ""))),
   IF(OR(IF(ISNUMBER(I110:R110),IF(I$200:R$200 = 2,I110:R110, ""), "")=0), 0, GEOMEAN(IF(ISNUMBER(I110:R110),IF(I$200:R$200 = 2,I110:R110, ""), "")))))))</f>
        <v>6.3636363636363704</v>
      </c>
      <c r="H110" s="142" t="s">
        <v>216</v>
      </c>
      <c r="I110" s="89">
        <v>6.3636363636363704</v>
      </c>
      <c r="J110" s="89">
        <v>3.1735537190082601</v>
      </c>
      <c r="K110" s="89"/>
      <c r="L110" s="89"/>
      <c r="M110" s="89"/>
      <c r="N110" s="141"/>
      <c r="O110" s="141"/>
      <c r="P110" s="141"/>
      <c r="Q110" s="162"/>
      <c r="R110" s="162"/>
      <c r="S110" s="36"/>
      <c r="T110" s="36"/>
      <c r="U110" s="36"/>
      <c r="V110" s="36"/>
      <c r="W110" s="36"/>
      <c r="X110" s="36"/>
      <c r="Y110" s="36"/>
      <c r="Z110" s="36"/>
      <c r="AA110" s="36"/>
    </row>
    <row r="111" spans="1:27" x14ac:dyDescent="0.2">
      <c r="A111" s="85">
        <v>106</v>
      </c>
      <c r="B111" s="85" t="s">
        <v>217</v>
      </c>
      <c r="C111" s="85" t="s">
        <v>218</v>
      </c>
      <c r="D111" s="98" t="str">
        <f t="shared" si="1"/>
        <v/>
      </c>
      <c r="E111" s="89">
        <f>IF(Options!$D$24 = 1, MAX(F111, G111),
IF(Options!$D$25 = 1, AVERAGE(F111,G111),
IF(Options!$D$26 = 1, IFERROR(GEOMEAN(F111, G111), MAX(F111, G111)))))</f>
        <v>2.4269956817160643</v>
      </c>
      <c r="F111" s="89" cm="1">
        <f t="array" ref="F111">IF(Options!$D$18=1, IFERROR(MAX(IF($I$199:$R$199=1,(I111:R111),"")),
     MAX(IF($I$199:$R$199=2,(I111:R111),""))),
IF(Options!$D$19=1, IFERROR(AVERAGE(IF($I$199:$R$199=1,I111:R111,"")),
     AVERAGE(IF($I$199:$R$199=2,(I111:R111),""))),
IF(Options!$D$20=1, IFERROR(IF(OR(IF(ISNUMBER(I111:R111),IF(I$199:R$199 = 1,I111:R111, ""), "")=0), 0, GEOMEAN(IF(ISNUMBER(I111:R111),IF(I$199:R$199 = 1,I111:R111, ""), ""))),
   IF(OR(IF(ISNUMBER(I111:R111),IF(I$199:R$199 = 2,I111:R111, ""), "")=0), 0, GEOMEAN(IF(ISNUMBER(I111:R111),IF(I$199:R$199 = 2,I111:R111, ""), "")))))))</f>
        <v>6.4793388429752099</v>
      </c>
      <c r="G111" s="89" cm="1">
        <f t="array" ref="G111">IF(Options!$D$18=1, IFERROR(MAX(IF($I$200:$R$200=1,(I111:R111),"")),
     MAX(IF($I$200:$R$200=2,(I111:R111),""))),
IF(Options!$D$19=1, IFERROR(AVERAGE(IF($I$200:$R$200=1,(I111:R111),"")),
     AVERAGE(IF($I$200:$R$200=2,(I111:R111),""))),
IF(Options!$D$20=1, IFERROR(IF(OR(IF(ISNUMBER(I111:R111),IF(I$200:R$200 = 1,I111:R111, ""), "")=0), 0, GEOMEAN(IF(ISNUMBER(I111:R111),IF(I$200:R$200 = 1,I111:R111, ""), ""))),
   IF(OR(IF(ISNUMBER(I111:R111),IF(I$200:R$200 = 2,I111:R111, ""), "")=0), 0, GEOMEAN(IF(ISNUMBER(I111:R111),IF(I$200:R$200 = 2,I111:R111, ""), "")))))))</f>
        <v>0.90909090909091705</v>
      </c>
      <c r="H111" s="142" t="s">
        <v>218</v>
      </c>
      <c r="I111" s="89">
        <v>0.90909090909091705</v>
      </c>
      <c r="J111" s="89">
        <v>6.4793388429752099</v>
      </c>
      <c r="K111" s="89"/>
      <c r="L111" s="89"/>
      <c r="M111" s="89"/>
      <c r="N111" s="141"/>
      <c r="O111" s="141"/>
      <c r="P111" s="141"/>
      <c r="Q111" s="162"/>
      <c r="R111" s="162"/>
      <c r="S111" s="36"/>
      <c r="T111" s="36"/>
      <c r="U111" s="36"/>
      <c r="V111" s="36"/>
      <c r="W111" s="36"/>
      <c r="X111" s="36"/>
      <c r="Y111" s="36"/>
      <c r="Z111" s="36"/>
      <c r="AA111" s="36"/>
    </row>
    <row r="112" spans="1:27" x14ac:dyDescent="0.2">
      <c r="A112" s="85">
        <v>107</v>
      </c>
      <c r="B112" s="85" t="s">
        <v>219</v>
      </c>
      <c r="C112" s="85" t="s">
        <v>220</v>
      </c>
      <c r="D112" s="98" t="str">
        <f t="shared" si="1"/>
        <v/>
      </c>
      <c r="E112" s="89">
        <f>IF(Options!$D$24 = 1, MAX(F112, G112),
IF(Options!$D$25 = 1, AVERAGE(F112,G112),
IF(Options!$D$26 = 1, IFERROR(GEOMEAN(F112, G112), MAX(F112, G112)))))</f>
        <v>5.080124349951415</v>
      </c>
      <c r="F112" s="89" cm="1">
        <f t="array" ref="F112">IF(Options!$D$18=1, IFERROR(MAX(IF($I$199:$R$199=1,(I112:R112),"")),
     MAX(IF($I$199:$R$199=2,(I112:R112),""))),
IF(Options!$D$19=1, IFERROR(AVERAGE(IF($I$199:$R$199=1,I112:R112,"")),
     AVERAGE(IF($I$199:$R$199=2,(I112:R112),""))),
IF(Options!$D$20=1, IFERROR(IF(OR(IF(ISNUMBER(I112:R112),IF(I$199:R$199 = 1,I112:R112, ""), "")=0), 0, GEOMEAN(IF(ISNUMBER(I112:R112),IF(I$199:R$199 = 1,I112:R112, ""), ""))),
   IF(OR(IF(ISNUMBER(I112:R112),IF(I$199:R$199 = 2,I112:R112, ""), "")=0), 0, GEOMEAN(IF(ISNUMBER(I112:R112),IF(I$199:R$199 = 2,I112:R112, ""), "")))))))</f>
        <v>7.5702479338842998</v>
      </c>
      <c r="G112" s="89" cm="1">
        <f t="array" ref="G112">IF(Options!$D$18=1, IFERROR(MAX(IF($I$200:$R$200=1,(I112:R112),"")),
     MAX(IF($I$200:$R$200=2,(I112:R112),""))),
IF(Options!$D$19=1, IFERROR(AVERAGE(IF($I$200:$R$200=1,(I112:R112),"")),
     AVERAGE(IF($I$200:$R$200=2,(I112:R112),""))),
IF(Options!$D$20=1, IFERROR(IF(OR(IF(ISNUMBER(I112:R112),IF(I$200:R$200 = 1,I112:R112, ""), "")=0), 0, GEOMEAN(IF(ISNUMBER(I112:R112),IF(I$200:R$200 = 1,I112:R112, ""), ""))),
   IF(OR(IF(ISNUMBER(I112:R112),IF(I$200:R$200 = 2,I112:R112, ""), "")=0), 0, GEOMEAN(IF(ISNUMBER(I112:R112),IF(I$200:R$200 = 2,I112:R112, ""), "")))))))</f>
        <v>3.4090909090909198</v>
      </c>
      <c r="H112" s="142" t="s">
        <v>220</v>
      </c>
      <c r="I112" s="89">
        <v>3.4090909090909198</v>
      </c>
      <c r="J112" s="89">
        <v>7.5702479338842998</v>
      </c>
      <c r="K112" s="89"/>
      <c r="L112" s="89"/>
      <c r="M112" s="89"/>
      <c r="N112" s="141"/>
      <c r="O112" s="141"/>
      <c r="P112" s="141"/>
      <c r="Q112" s="162"/>
      <c r="R112" s="162"/>
      <c r="S112" s="36"/>
      <c r="T112" s="36"/>
      <c r="U112" s="36"/>
      <c r="V112" s="36"/>
      <c r="W112" s="36"/>
      <c r="X112" s="36"/>
      <c r="Y112" s="36"/>
      <c r="Z112" s="36"/>
      <c r="AA112" s="36"/>
    </row>
    <row r="113" spans="1:27" x14ac:dyDescent="0.2">
      <c r="A113" s="85">
        <v>108</v>
      </c>
      <c r="B113" s="85" t="s">
        <v>221</v>
      </c>
      <c r="C113" s="85" t="s">
        <v>222</v>
      </c>
      <c r="D113" s="98" t="str">
        <f t="shared" si="1"/>
        <v/>
      </c>
      <c r="E113" s="89">
        <f>IF(Options!$D$24 = 1, MAX(F113, G113),
IF(Options!$D$25 = 1, AVERAGE(F113,G113),
IF(Options!$D$26 = 1, IFERROR(GEOMEAN(F113, G113), MAX(F113, G113)))))</f>
        <v>4.6661657632501363</v>
      </c>
      <c r="F113" s="89" cm="1">
        <f t="array" ref="F113">IF(Options!$D$18=1, IFERROR(MAX(IF($I$199:$R$199=1,(I113:R113),"")),
     MAX(IF($I$199:$R$199=2,(I113:R113),""))),
IF(Options!$D$19=1, IFERROR(AVERAGE(IF($I$199:$R$199=1,I113:R113,"")),
     AVERAGE(IF($I$199:$R$199=2,(I113:R113),""))),
IF(Options!$D$20=1, IFERROR(IF(OR(IF(ISNUMBER(I113:R113),IF(I$199:R$199 = 1,I113:R113, ""), "")=0), 0, GEOMEAN(IF(ISNUMBER(I113:R113),IF(I$199:R$199 = 1,I113:R113, ""), ""))),
   IF(OR(IF(ISNUMBER(I113:R113),IF(I$199:R$199 = 2,I113:R113, ""), "")=0), 0, GEOMEAN(IF(ISNUMBER(I113:R113),IF(I$199:R$199 = 2,I113:R113, ""), "")))))))</f>
        <v>7.9834710743801596</v>
      </c>
      <c r="G113" s="89" cm="1">
        <f t="array" ref="G113">IF(Options!$D$18=1, IFERROR(MAX(IF($I$200:$R$200=1,(I113:R113),"")),
     MAX(IF($I$200:$R$200=2,(I113:R113),""))),
IF(Options!$D$19=1, IFERROR(AVERAGE(IF($I$200:$R$200=1,(I113:R113),"")),
     AVERAGE(IF($I$200:$R$200=2,(I113:R113),""))),
IF(Options!$D$20=1, IFERROR(IF(OR(IF(ISNUMBER(I113:R113),IF(I$200:R$200 = 1,I113:R113, ""), "")=0), 0, GEOMEAN(IF(ISNUMBER(I113:R113),IF(I$200:R$200 = 1,I113:R113, ""), ""))),
   IF(OR(IF(ISNUMBER(I113:R113),IF(I$200:R$200 = 2,I113:R113, ""), "")=0), 0, GEOMEAN(IF(ISNUMBER(I113:R113),IF(I$200:R$200 = 2,I113:R113, ""), "")))))))</f>
        <v>2.7272727272727302</v>
      </c>
      <c r="H113" s="142" t="s">
        <v>222</v>
      </c>
      <c r="I113" s="89">
        <v>2.7272727272727302</v>
      </c>
      <c r="J113" s="89">
        <v>7.9834710743801596</v>
      </c>
      <c r="K113" s="89"/>
      <c r="L113" s="89"/>
      <c r="M113" s="89"/>
      <c r="N113" s="141"/>
      <c r="O113" s="141"/>
      <c r="P113" s="141"/>
      <c r="Q113" s="162"/>
      <c r="R113" s="162"/>
      <c r="S113" s="36"/>
      <c r="T113" s="36"/>
      <c r="U113" s="36"/>
      <c r="V113" s="36"/>
      <c r="W113" s="36"/>
      <c r="X113" s="36"/>
      <c r="Y113" s="36"/>
      <c r="Z113" s="36"/>
      <c r="AA113" s="36"/>
    </row>
    <row r="114" spans="1:27" x14ac:dyDescent="0.2">
      <c r="A114" s="85">
        <v>109</v>
      </c>
      <c r="B114" s="85" t="s">
        <v>223</v>
      </c>
      <c r="C114" s="85" t="s">
        <v>224</v>
      </c>
      <c r="D114" s="98" t="str">
        <f t="shared" si="1"/>
        <v/>
      </c>
      <c r="E114" s="89">
        <f>IF(Options!$D$24 = 1, MAX(F114, G114),
IF(Options!$D$25 = 1, AVERAGE(F114,G114),
IF(Options!$D$26 = 1, IFERROR(GEOMEAN(F114, G114), MAX(F114, G114)))))</f>
        <v>0</v>
      </c>
      <c r="F114" s="89" cm="1">
        <f t="array" ref="F114">IF(Options!$D$18=1, IFERROR(MAX(IF($I$199:$R$199=1,(I114:R114),"")),
     MAX(IF($I$199:$R$199=2,(I114:R114),""))),
IF(Options!$D$19=1, IFERROR(AVERAGE(IF($I$199:$R$199=1,I114:R114,"")),
     AVERAGE(IF($I$199:$R$199=2,(I114:R114),""))),
IF(Options!$D$20=1, IFERROR(IF(OR(IF(ISNUMBER(I114:R114),IF(I$199:R$199 = 1,I114:R114, ""), "")=0), 0, GEOMEAN(IF(ISNUMBER(I114:R114),IF(I$199:R$199 = 1,I114:R114, ""), ""))),
   IF(OR(IF(ISNUMBER(I114:R114),IF(I$199:R$199 = 2,I114:R114, ""), "")=0), 0, GEOMEAN(IF(ISNUMBER(I114:R114),IF(I$199:R$199 = 2,I114:R114, ""), "")))))))</f>
        <v>0</v>
      </c>
      <c r="G114" s="89" cm="1">
        <f t="array" ref="G114">IF(Options!$D$18=1, IFERROR(MAX(IF($I$200:$R$200=1,(I114:R114),"")),
     MAX(IF($I$200:$R$200=2,(I114:R114),""))),
IF(Options!$D$19=1, IFERROR(AVERAGE(IF($I$200:$R$200=1,(I114:R114),"")),
     AVERAGE(IF($I$200:$R$200=2,(I114:R114),""))),
IF(Options!$D$20=1, IFERROR(IF(OR(IF(ISNUMBER(I114:R114),IF(I$200:R$200 = 1,I114:R114, ""), "")=0), 0, GEOMEAN(IF(ISNUMBER(I114:R114),IF(I$200:R$200 = 1,I114:R114, ""), ""))),
   IF(OR(IF(ISNUMBER(I114:R114),IF(I$200:R$200 = 2,I114:R114, ""), "")=0), 0, GEOMEAN(IF(ISNUMBER(I114:R114),IF(I$200:R$200 = 2,I114:R114, ""), "")))))))</f>
        <v>0</v>
      </c>
      <c r="H114" s="142" t="s">
        <v>224</v>
      </c>
      <c r="I114" s="89" t="s">
        <v>473</v>
      </c>
      <c r="J114" s="89" t="s">
        <v>473</v>
      </c>
      <c r="K114" s="89"/>
      <c r="L114" s="89"/>
      <c r="M114" s="89"/>
      <c r="N114" s="141"/>
      <c r="O114" s="141"/>
      <c r="P114" s="141"/>
      <c r="Q114" s="162"/>
      <c r="R114" s="162"/>
      <c r="S114" s="36"/>
      <c r="T114" s="36"/>
      <c r="U114" s="36"/>
      <c r="V114" s="36"/>
      <c r="W114" s="36"/>
      <c r="X114" s="36"/>
      <c r="Y114" s="36"/>
      <c r="Z114" s="36"/>
      <c r="AA114" s="36"/>
    </row>
    <row r="115" spans="1:27" x14ac:dyDescent="0.2">
      <c r="A115" s="85">
        <v>110</v>
      </c>
      <c r="B115" s="85" t="s">
        <v>225</v>
      </c>
      <c r="C115" s="85" t="s">
        <v>226</v>
      </c>
      <c r="D115" s="98" t="str">
        <f t="shared" si="1"/>
        <v/>
      </c>
      <c r="E115" s="89">
        <f>IF(Options!$D$24 = 1, MAX(F115, G115),
IF(Options!$D$25 = 1, AVERAGE(F115,G115),
IF(Options!$D$26 = 1, IFERROR(GEOMEAN(F115, G115), MAX(F115, G115)))))</f>
        <v>5.2417155845172223</v>
      </c>
      <c r="F115" s="89" cm="1">
        <f t="array" ref="F115">IF(Options!$D$18=1, IFERROR(MAX(IF($I$199:$R$199=1,(I115:R115),"")),
     MAX(IF($I$199:$R$199=2,(I115:R115),""))),
IF(Options!$D$19=1, IFERROR(AVERAGE(IF($I$199:$R$199=1,I115:R115,"")),
     AVERAGE(IF($I$199:$R$199=2,(I115:R115),""))),
IF(Options!$D$20=1, IFERROR(IF(OR(IF(ISNUMBER(I115:R115),IF(I$199:R$199 = 1,I115:R115, ""), "")=0), 0, GEOMEAN(IF(ISNUMBER(I115:R115),IF(I$199:R$199 = 1,I115:R115, ""), ""))),
   IF(OR(IF(ISNUMBER(I115:R115),IF(I$199:R$199 = 2,I115:R115, ""), "")=0), 0, GEOMEAN(IF(ISNUMBER(I115:R115),IF(I$199:R$199 = 2,I115:R115, ""), "")))))))</f>
        <v>5.25619834710744</v>
      </c>
      <c r="G115" s="89" cm="1">
        <f t="array" ref="G115">IF(Options!$D$18=1, IFERROR(MAX(IF($I$200:$R$200=1,(I115:R115),"")),
     MAX(IF($I$200:$R$200=2,(I115:R115),""))),
IF(Options!$D$19=1, IFERROR(AVERAGE(IF($I$200:$R$200=1,(I115:R115),"")),
     AVERAGE(IF($I$200:$R$200=2,(I115:R115),""))),
IF(Options!$D$20=1, IFERROR(IF(OR(IF(ISNUMBER(I115:R115),IF(I$200:R$200 = 1,I115:R115, ""), "")=0), 0, GEOMEAN(IF(ISNUMBER(I115:R115),IF(I$200:R$200 = 1,I115:R115, ""), ""))),
   IF(OR(IF(ISNUMBER(I115:R115),IF(I$200:R$200 = 2,I115:R115, ""), "")=0), 0, GEOMEAN(IF(ISNUMBER(I115:R115),IF(I$200:R$200 = 2,I115:R115, ""), "")))))))</f>
        <v>5.2272727272727302</v>
      </c>
      <c r="H115" s="142" t="s">
        <v>226</v>
      </c>
      <c r="I115" s="89">
        <v>5.2272727272727302</v>
      </c>
      <c r="J115" s="89">
        <v>5.25619834710744</v>
      </c>
      <c r="K115" s="89"/>
      <c r="L115" s="89"/>
      <c r="M115" s="89"/>
      <c r="N115" s="141"/>
      <c r="O115" s="141"/>
      <c r="P115" s="141"/>
      <c r="Q115" s="162"/>
      <c r="R115" s="162"/>
      <c r="S115" s="36"/>
      <c r="T115" s="36"/>
      <c r="U115" s="36"/>
      <c r="V115" s="36"/>
      <c r="W115" s="36"/>
      <c r="X115" s="36"/>
      <c r="Y115" s="36"/>
      <c r="Z115" s="36"/>
      <c r="AA115" s="36"/>
    </row>
    <row r="116" spans="1:27" x14ac:dyDescent="0.2">
      <c r="A116" s="85">
        <v>111</v>
      </c>
      <c r="B116" s="85" t="s">
        <v>227</v>
      </c>
      <c r="C116" s="85" t="s">
        <v>228</v>
      </c>
      <c r="D116" s="98" t="str">
        <f t="shared" si="1"/>
        <v/>
      </c>
      <c r="E116" s="89">
        <f>IF(Options!$D$24 = 1, MAX(F116, G116),
IF(Options!$D$25 = 1, AVERAGE(F116,G116),
IF(Options!$D$26 = 1, IFERROR(GEOMEAN(F116, G116), MAX(F116, G116)))))</f>
        <v>0</v>
      </c>
      <c r="F116" s="89" cm="1">
        <f t="array" ref="F116">IF(Options!$D$18=1, IFERROR(MAX(IF($I$199:$R$199=1,(I116:R116),"")),
     MAX(IF($I$199:$R$199=2,(I116:R116),""))),
IF(Options!$D$19=1, IFERROR(AVERAGE(IF($I$199:$R$199=1,I116:R116,"")),
     AVERAGE(IF($I$199:$R$199=2,(I116:R116),""))),
IF(Options!$D$20=1, IFERROR(IF(OR(IF(ISNUMBER(I116:R116),IF(I$199:R$199 = 1,I116:R116, ""), "")=0), 0, GEOMEAN(IF(ISNUMBER(I116:R116),IF(I$199:R$199 = 1,I116:R116, ""), ""))),
   IF(OR(IF(ISNUMBER(I116:R116),IF(I$199:R$199 = 2,I116:R116, ""), "")=0), 0, GEOMEAN(IF(ISNUMBER(I116:R116),IF(I$199:R$199 = 2,I116:R116, ""), "")))))))</f>
        <v>0</v>
      </c>
      <c r="G116" s="89" cm="1">
        <f t="array" ref="G116">IF(Options!$D$18=1, IFERROR(MAX(IF($I$200:$R$200=1,(I116:R116),"")),
     MAX(IF($I$200:$R$200=2,(I116:R116),""))),
IF(Options!$D$19=1, IFERROR(AVERAGE(IF($I$200:$R$200=1,(I116:R116),"")),
     AVERAGE(IF($I$200:$R$200=2,(I116:R116),""))),
IF(Options!$D$20=1, IFERROR(IF(OR(IF(ISNUMBER(I116:R116),IF(I$200:R$200 = 1,I116:R116, ""), "")=0), 0, GEOMEAN(IF(ISNUMBER(I116:R116),IF(I$200:R$200 = 1,I116:R116, ""), ""))),
   IF(OR(IF(ISNUMBER(I116:R116),IF(I$200:R$200 = 2,I116:R116, ""), "")=0), 0, GEOMEAN(IF(ISNUMBER(I116:R116),IF(I$200:R$200 = 2,I116:R116, ""), "")))))))</f>
        <v>0</v>
      </c>
      <c r="H116" s="142" t="s">
        <v>228</v>
      </c>
      <c r="I116" s="89" t="s">
        <v>473</v>
      </c>
      <c r="J116" s="89" t="s">
        <v>473</v>
      </c>
      <c r="K116" s="89"/>
      <c r="L116" s="89"/>
      <c r="M116" s="89"/>
      <c r="N116" s="141"/>
      <c r="O116" s="141"/>
      <c r="P116" s="141"/>
      <c r="Q116" s="162"/>
      <c r="R116" s="162"/>
      <c r="S116" s="36"/>
      <c r="T116" s="36"/>
      <c r="U116" s="36"/>
      <c r="V116" s="36"/>
      <c r="W116" s="36"/>
      <c r="X116" s="36"/>
      <c r="Y116" s="36"/>
      <c r="Z116" s="36"/>
      <c r="AA116" s="36"/>
    </row>
    <row r="117" spans="1:27" x14ac:dyDescent="0.2">
      <c r="A117" s="85">
        <v>112</v>
      </c>
      <c r="B117" s="85" t="s">
        <v>229</v>
      </c>
      <c r="C117" s="85" t="s">
        <v>230</v>
      </c>
      <c r="D117" s="98" t="str">
        <f t="shared" si="1"/>
        <v/>
      </c>
      <c r="E117" s="89">
        <f>IF(Options!$D$24 = 1, MAX(F117, G117),
IF(Options!$D$25 = 1, AVERAGE(F117,G117),
IF(Options!$D$26 = 1, IFERROR(GEOMEAN(F117, G117), MAX(F117, G117)))))</f>
        <v>4.9372470786108833</v>
      </c>
      <c r="F117" s="89" cm="1">
        <f t="array" ref="F117">IF(Options!$D$18=1, IFERROR(MAX(IF($I$199:$R$199=1,(I117:R117),"")),
     MAX(IF($I$199:$R$199=2,(I117:R117),""))),
IF(Options!$D$19=1, IFERROR(AVERAGE(IF($I$199:$R$199=1,I117:R117,"")),
     AVERAGE(IF($I$199:$R$199=2,(I117:R117),""))),
IF(Options!$D$20=1, IFERROR(IF(OR(IF(ISNUMBER(I117:R117),IF(I$199:R$199 = 1,I117:R117, ""), "")=0), 0, GEOMEAN(IF(ISNUMBER(I117:R117),IF(I$199:R$199 = 1,I117:R117, ""), ""))),
   IF(OR(IF(ISNUMBER(I117:R117),IF(I$199:R$199 = 2,I117:R117, ""), "")=0), 0, GEOMEAN(IF(ISNUMBER(I117:R117),IF(I$199:R$199 = 2,I117:R117, ""), "")))))))</f>
        <v>5.1074380165289304</v>
      </c>
      <c r="G117" s="89" cm="1">
        <f t="array" ref="G117">IF(Options!$D$18=1, IFERROR(MAX(IF($I$200:$R$200=1,(I117:R117),"")),
     MAX(IF($I$200:$R$200=2,(I117:R117),""))),
IF(Options!$D$19=1, IFERROR(AVERAGE(IF($I$200:$R$200=1,(I117:R117),"")),
     AVERAGE(IF($I$200:$R$200=2,(I117:R117),""))),
IF(Options!$D$20=1, IFERROR(IF(OR(IF(ISNUMBER(I117:R117),IF(I$200:R$200 = 1,I117:R117, ""), "")=0), 0, GEOMEAN(IF(ISNUMBER(I117:R117),IF(I$200:R$200 = 1,I117:R117, ""), ""))),
   IF(OR(IF(ISNUMBER(I117:R117),IF(I$200:R$200 = 2,I117:R117, ""), "")=0), 0, GEOMEAN(IF(ISNUMBER(I117:R117),IF(I$200:R$200 = 2,I117:R117, ""), "")))))))</f>
        <v>4.7727272727272698</v>
      </c>
      <c r="H117" s="142" t="s">
        <v>230</v>
      </c>
      <c r="I117" s="89">
        <v>4.7727272727272698</v>
      </c>
      <c r="J117" s="89">
        <v>5.1074380165289304</v>
      </c>
      <c r="K117" s="89"/>
      <c r="L117" s="89"/>
      <c r="M117" s="89"/>
      <c r="N117" s="141"/>
      <c r="O117" s="141"/>
      <c r="P117" s="141"/>
      <c r="Q117" s="162"/>
      <c r="R117" s="162"/>
      <c r="S117" s="36"/>
      <c r="T117" s="36"/>
      <c r="U117" s="36"/>
      <c r="V117" s="36"/>
      <c r="W117" s="36"/>
      <c r="X117" s="36"/>
      <c r="Y117" s="36"/>
      <c r="Z117" s="36"/>
      <c r="AA117" s="36"/>
    </row>
    <row r="118" spans="1:27" x14ac:dyDescent="0.2">
      <c r="A118" s="85">
        <v>113</v>
      </c>
      <c r="B118" s="85" t="s">
        <v>231</v>
      </c>
      <c r="C118" s="85" t="s">
        <v>232</v>
      </c>
      <c r="D118" s="98" t="str">
        <f t="shared" si="1"/>
        <v/>
      </c>
      <c r="E118" s="89">
        <f>IF(Options!$D$24 = 1, MAX(F118, G118),
IF(Options!$D$25 = 1, AVERAGE(F118,G118),
IF(Options!$D$26 = 1, IFERROR(GEOMEAN(F118, G118), MAX(F118, G118)))))</f>
        <v>6.9478036787121695</v>
      </c>
      <c r="F118" s="89" cm="1">
        <f t="array" ref="F118">IF(Options!$D$18=1, IFERROR(MAX(IF($I$199:$R$199=1,(I118:R118),"")),
     MAX(IF($I$199:$R$199=2,(I118:R118),""))),
IF(Options!$D$19=1, IFERROR(AVERAGE(IF($I$199:$R$199=1,I118:R118,"")),
     AVERAGE(IF($I$199:$R$199=2,(I118:R118),""))),
IF(Options!$D$20=1, IFERROR(IF(OR(IF(ISNUMBER(I118:R118),IF(I$199:R$199 = 1,I118:R118, ""), "")=0), 0, GEOMEAN(IF(ISNUMBER(I118:R118),IF(I$199:R$199 = 1,I118:R118, ""), ""))),
   IF(OR(IF(ISNUMBER(I118:R118),IF(I$199:R$199 = 2,I118:R118, ""), "")=0), 0, GEOMEAN(IF(ISNUMBER(I118:R118),IF(I$199:R$199 = 2,I118:R118, ""), "")))))))</f>
        <v>8.4958677685950406</v>
      </c>
      <c r="G118" s="89" cm="1">
        <f t="array" ref="G118">IF(Options!$D$18=1, IFERROR(MAX(IF($I$200:$R$200=1,(I118:R118),"")),
     MAX(IF($I$200:$R$200=2,(I118:R118),""))),
IF(Options!$D$19=1, IFERROR(AVERAGE(IF($I$200:$R$200=1,(I118:R118),"")),
     AVERAGE(IF($I$200:$R$200=2,(I118:R118),""))),
IF(Options!$D$20=1, IFERROR(IF(OR(IF(ISNUMBER(I118:R118),IF(I$200:R$200 = 1,I118:R118, ""), "")=0), 0, GEOMEAN(IF(ISNUMBER(I118:R118),IF(I$200:R$200 = 1,I118:R118, ""), ""))),
   IF(OR(IF(ISNUMBER(I118:R118),IF(I$200:R$200 = 2,I118:R118, ""), "")=0), 0, GEOMEAN(IF(ISNUMBER(I118:R118),IF(I$200:R$200 = 2,I118:R118, ""), "")))))))</f>
        <v>5.6818181818181799</v>
      </c>
      <c r="H118" s="142" t="s">
        <v>232</v>
      </c>
      <c r="I118" s="89">
        <v>5.6818181818181799</v>
      </c>
      <c r="J118" s="89">
        <v>8.4958677685950406</v>
      </c>
      <c r="K118" s="89"/>
      <c r="L118" s="89"/>
      <c r="M118" s="89"/>
      <c r="N118" s="141"/>
      <c r="O118" s="141"/>
      <c r="P118" s="141"/>
      <c r="Q118" s="162"/>
      <c r="R118" s="162"/>
      <c r="S118" s="36"/>
      <c r="T118" s="36"/>
      <c r="U118" s="36"/>
      <c r="V118" s="36"/>
      <c r="W118" s="36"/>
      <c r="X118" s="36"/>
      <c r="Y118" s="36"/>
      <c r="Z118" s="36"/>
      <c r="AA118" s="36"/>
    </row>
    <row r="119" spans="1:27" x14ac:dyDescent="0.2">
      <c r="A119" s="85">
        <v>114</v>
      </c>
      <c r="B119" s="85" t="s">
        <v>233</v>
      </c>
      <c r="C119" s="85" t="s">
        <v>234</v>
      </c>
      <c r="D119" s="98" t="str">
        <f t="shared" si="1"/>
        <v/>
      </c>
      <c r="E119" s="89">
        <f>IF(Options!$D$24 = 1, MAX(F119, G119),
IF(Options!$D$25 = 1, AVERAGE(F119,G119),
IF(Options!$D$26 = 1, IFERROR(GEOMEAN(F119, G119), MAX(F119, G119)))))</f>
        <v>3.5685831747742309</v>
      </c>
      <c r="F119" s="89" cm="1">
        <f t="array" ref="F119">IF(Options!$D$18=1, IFERROR(MAX(IF($I$199:$R$199=1,(I119:R119),"")),
     MAX(IF($I$199:$R$199=2,(I119:R119),""))),
IF(Options!$D$19=1, IFERROR(AVERAGE(IF($I$199:$R$199=1,I119:R119,"")),
     AVERAGE(IF($I$199:$R$199=2,(I119:R119),""))),
IF(Options!$D$20=1, IFERROR(IF(OR(IF(ISNUMBER(I119:R119),IF(I$199:R$199 = 1,I119:R119, ""), "")=0), 0, GEOMEAN(IF(ISNUMBER(I119:R119),IF(I$199:R$199 = 1,I119:R119, ""), ""))),
   IF(OR(IF(ISNUMBER(I119:R119),IF(I$199:R$199 = 2,I119:R119, ""), "")=0), 0, GEOMEAN(IF(ISNUMBER(I119:R119),IF(I$199:R$199 = 2,I119:R119, ""), "")))))))</f>
        <v>1.8677685950413201</v>
      </c>
      <c r="G119" s="89" cm="1">
        <f t="array" ref="G119">IF(Options!$D$18=1, IFERROR(MAX(IF($I$200:$R$200=1,(I119:R119),"")),
     MAX(IF($I$200:$R$200=2,(I119:R119),""))),
IF(Options!$D$19=1, IFERROR(AVERAGE(IF($I$200:$R$200=1,(I119:R119),"")),
     AVERAGE(IF($I$200:$R$200=2,(I119:R119),""))),
IF(Options!$D$20=1, IFERROR(IF(OR(IF(ISNUMBER(I119:R119),IF(I$200:R$200 = 1,I119:R119, ""), "")=0), 0, GEOMEAN(IF(ISNUMBER(I119:R119),IF(I$200:R$200 = 1,I119:R119, ""), ""))),
   IF(OR(IF(ISNUMBER(I119:R119),IF(I$200:R$200 = 2,I119:R119, ""), "")=0), 0, GEOMEAN(IF(ISNUMBER(I119:R119),IF(I$200:R$200 = 2,I119:R119, ""), "")))))))</f>
        <v>6.8181818181818201</v>
      </c>
      <c r="H119" s="142" t="s">
        <v>234</v>
      </c>
      <c r="I119" s="89">
        <v>6.8181818181818201</v>
      </c>
      <c r="J119" s="89">
        <v>1.8677685950413201</v>
      </c>
      <c r="K119" s="89"/>
      <c r="L119" s="89"/>
      <c r="M119" s="89"/>
      <c r="N119" s="141"/>
      <c r="O119" s="141"/>
      <c r="P119" s="141"/>
      <c r="Q119" s="162"/>
      <c r="R119" s="162"/>
      <c r="S119" s="36"/>
      <c r="T119" s="36"/>
      <c r="U119" s="36"/>
      <c r="V119" s="36"/>
      <c r="W119" s="36"/>
      <c r="X119" s="36"/>
      <c r="Y119" s="36"/>
      <c r="Z119" s="36"/>
      <c r="AA119" s="36"/>
    </row>
    <row r="120" spans="1:27" x14ac:dyDescent="0.2">
      <c r="A120" s="85">
        <v>115</v>
      </c>
      <c r="B120" s="85" t="s">
        <v>235</v>
      </c>
      <c r="C120" s="85" t="s">
        <v>236</v>
      </c>
      <c r="D120" s="98" t="str">
        <f t="shared" si="1"/>
        <v/>
      </c>
      <c r="E120" s="89">
        <f>IF(Options!$D$24 = 1, MAX(F120, G120),
IF(Options!$D$25 = 1, AVERAGE(F120,G120),
IF(Options!$D$26 = 1, IFERROR(GEOMEAN(F120, G120), MAX(F120, G120)))))</f>
        <v>7.2286889822916587</v>
      </c>
      <c r="F120" s="89" cm="1">
        <f t="array" ref="F120">IF(Options!$D$18=1, IFERROR(MAX(IF($I$199:$R$199=1,(I120:R120),"")),
     MAX(IF($I$199:$R$199=2,(I120:R120),""))),
IF(Options!$D$19=1, IFERROR(AVERAGE(IF($I$199:$R$199=1,I120:R120,"")),
     AVERAGE(IF($I$199:$R$199=2,(I120:R120),""))),
IF(Options!$D$20=1, IFERROR(IF(OR(IF(ISNUMBER(I120:R120),IF(I$199:R$199 = 1,I120:R120, ""), "")=0), 0, GEOMEAN(IF(ISNUMBER(I120:R120),IF(I$199:R$199 = 1,I120:R120, ""), ""))),
   IF(OR(IF(ISNUMBER(I120:R120),IF(I$199:R$199 = 2,I120:R120, ""), "")=0), 0, GEOMEAN(IF(ISNUMBER(I120:R120),IF(I$199:R$199 = 2,I120:R120, ""), "")))))))</f>
        <v>8.8429752066115697</v>
      </c>
      <c r="G120" s="89" cm="1">
        <f t="array" ref="G120">IF(Options!$D$18=1, IFERROR(MAX(IF($I$200:$R$200=1,(I120:R120),"")),
     MAX(IF($I$200:$R$200=2,(I120:R120),""))),
IF(Options!$D$19=1, IFERROR(AVERAGE(IF($I$200:$R$200=1,(I120:R120),"")),
     AVERAGE(IF($I$200:$R$200=2,(I120:R120),""))),
IF(Options!$D$20=1, IFERROR(IF(OR(IF(ISNUMBER(I120:R120),IF(I$200:R$200 = 1,I120:R120, ""), "")=0), 0, GEOMEAN(IF(ISNUMBER(I120:R120),IF(I$200:R$200 = 1,I120:R120, ""), ""))),
   IF(OR(IF(ISNUMBER(I120:R120),IF(I$200:R$200 = 2,I120:R120, ""), "")=0), 0, GEOMEAN(IF(ISNUMBER(I120:R120),IF(I$200:R$200 = 2,I120:R120, ""), "")))))))</f>
        <v>5.9090909090909198</v>
      </c>
      <c r="H120" s="142" t="s">
        <v>236</v>
      </c>
      <c r="I120" s="89">
        <v>5.9090909090909198</v>
      </c>
      <c r="J120" s="89">
        <v>8.8429752066115697</v>
      </c>
      <c r="K120" s="89"/>
      <c r="L120" s="89"/>
      <c r="M120" s="89"/>
      <c r="N120" s="141"/>
      <c r="O120" s="141"/>
      <c r="P120" s="141"/>
      <c r="Q120" s="162"/>
      <c r="R120" s="162"/>
      <c r="S120" s="36"/>
      <c r="T120" s="36"/>
      <c r="U120" s="36"/>
      <c r="V120" s="36"/>
      <c r="W120" s="36"/>
      <c r="X120" s="36"/>
      <c r="Y120" s="36"/>
      <c r="Z120" s="36"/>
      <c r="AA120" s="36"/>
    </row>
    <row r="121" spans="1:27" x14ac:dyDescent="0.2">
      <c r="A121" s="85">
        <v>116</v>
      </c>
      <c r="B121" s="85" t="s">
        <v>237</v>
      </c>
      <c r="C121" s="85" t="s">
        <v>238</v>
      </c>
      <c r="D121" s="98" t="str">
        <f t="shared" si="1"/>
        <v/>
      </c>
      <c r="E121" s="89">
        <f>IF(Options!$D$24 = 1, MAX(F121, G121),
IF(Options!$D$25 = 1, AVERAGE(F121,G121),
IF(Options!$D$26 = 1, IFERROR(GEOMEAN(F121, G121), MAX(F121, G121)))))</f>
        <v>6.6171464088792815</v>
      </c>
      <c r="F121" s="89" cm="1">
        <f t="array" ref="F121">IF(Options!$D$18=1, IFERROR(MAX(IF($I$199:$R$199=1,(I121:R121),"")),
     MAX(IF($I$199:$R$199=2,(I121:R121),""))),
IF(Options!$D$19=1, IFERROR(AVERAGE(IF($I$199:$R$199=1,I121:R121,"")),
     AVERAGE(IF($I$199:$R$199=2,(I121:R121),""))),
IF(Options!$D$20=1, IFERROR(IF(OR(IF(ISNUMBER(I121:R121),IF(I$199:R$199 = 1,I121:R121, ""), "")=0), 0, GEOMEAN(IF(ISNUMBER(I121:R121),IF(I$199:R$199 = 1,I121:R121, ""), ""))),
   IF(OR(IF(ISNUMBER(I121:R121),IF(I$199:R$199 = 2,I121:R121, ""), "")=0), 0, GEOMEAN(IF(ISNUMBER(I121:R121),IF(I$199:R$199 = 2,I121:R121, ""), "")))))))</f>
        <v>6.2148760330578501</v>
      </c>
      <c r="G121" s="89" cm="1">
        <f t="array" ref="G121">IF(Options!$D$18=1, IFERROR(MAX(IF($I$200:$R$200=1,(I121:R121),"")),
     MAX(IF($I$200:$R$200=2,(I121:R121),""))),
IF(Options!$D$19=1, IFERROR(AVERAGE(IF($I$200:$R$200=1,(I121:R121),"")),
     AVERAGE(IF($I$200:$R$200=2,(I121:R121),""))),
IF(Options!$D$20=1, IFERROR(IF(OR(IF(ISNUMBER(I121:R121),IF(I$200:R$200 = 1,I121:R121, ""), "")=0), 0, GEOMEAN(IF(ISNUMBER(I121:R121),IF(I$200:R$200 = 1,I121:R121, ""), ""))),
   IF(OR(IF(ISNUMBER(I121:R121),IF(I$200:R$200 = 2,I121:R121, ""), "")=0), 0, GEOMEAN(IF(ISNUMBER(I121:R121),IF(I$200:R$200 = 2,I121:R121, ""), "")))))))</f>
        <v>7.0454545454545503</v>
      </c>
      <c r="H121" s="142" t="s">
        <v>238</v>
      </c>
      <c r="I121" s="89">
        <v>7.0454545454545503</v>
      </c>
      <c r="J121" s="89">
        <v>6.2148760330578501</v>
      </c>
      <c r="K121" s="89"/>
      <c r="L121" s="89"/>
      <c r="M121" s="89"/>
      <c r="N121" s="141"/>
      <c r="O121" s="141"/>
      <c r="P121" s="141"/>
      <c r="Q121" s="162"/>
      <c r="R121" s="162"/>
      <c r="S121" s="36"/>
      <c r="T121" s="36"/>
      <c r="U121" s="36"/>
      <c r="V121" s="36"/>
      <c r="W121" s="36"/>
      <c r="X121" s="36"/>
      <c r="Y121" s="36"/>
      <c r="Z121" s="36"/>
      <c r="AA121" s="36"/>
    </row>
    <row r="122" spans="1:27" x14ac:dyDescent="0.2">
      <c r="A122" s="85">
        <v>117</v>
      </c>
      <c r="B122" s="85" t="s">
        <v>239</v>
      </c>
      <c r="C122" s="85" t="s">
        <v>240</v>
      </c>
      <c r="D122" s="98" t="str">
        <f t="shared" si="1"/>
        <v/>
      </c>
      <c r="E122" s="89">
        <f>IF(Options!$D$24 = 1, MAX(F122, G122),
IF(Options!$D$25 = 1, AVERAGE(F122,G122),
IF(Options!$D$26 = 1, IFERROR(GEOMEAN(F122, G122), MAX(F122, G122)))))</f>
        <v>2.5931192545020152</v>
      </c>
      <c r="F122" s="89" cm="1">
        <f t="array" ref="F122">IF(Options!$D$18=1, IFERROR(MAX(IF($I$199:$R$199=1,(I122:R122),"")),
     MAX(IF($I$199:$R$199=2,(I122:R122),""))),
IF(Options!$D$19=1, IFERROR(AVERAGE(IF($I$199:$R$199=1,I122:R122,"")),
     AVERAGE(IF($I$199:$R$199=2,(I122:R122),""))),
IF(Options!$D$20=1, IFERROR(IF(OR(IF(ISNUMBER(I122:R122),IF(I$199:R$199 = 1,I122:R122, ""), "")=0), 0, GEOMEAN(IF(ISNUMBER(I122:R122),IF(I$199:R$199 = 1,I122:R122, ""), ""))),
   IF(OR(IF(ISNUMBER(I122:R122),IF(I$199:R$199 = 2,I122:R122, ""), "")=0), 0, GEOMEAN(IF(ISNUMBER(I122:R122),IF(I$199:R$199 = 2,I122:R122, ""), "")))))))</f>
        <v>5.9173553719008298</v>
      </c>
      <c r="G122" s="89" cm="1">
        <f t="array" ref="G122">IF(Options!$D$18=1, IFERROR(MAX(IF($I$200:$R$200=1,(I122:R122),"")),
     MAX(IF($I$200:$R$200=2,(I122:R122),""))),
IF(Options!$D$19=1, IFERROR(AVERAGE(IF($I$200:$R$200=1,(I122:R122),"")),
     AVERAGE(IF($I$200:$R$200=2,(I122:R122),""))),
IF(Options!$D$20=1, IFERROR(IF(OR(IF(ISNUMBER(I122:R122),IF(I$200:R$200 = 1,I122:R122, ""), "")=0), 0, GEOMEAN(IF(ISNUMBER(I122:R122),IF(I$200:R$200 = 1,I122:R122, ""), ""))),
   IF(OR(IF(ISNUMBER(I122:R122),IF(I$200:R$200 = 2,I122:R122, ""), "")=0), 0, GEOMEAN(IF(ISNUMBER(I122:R122),IF(I$200:R$200 = 2,I122:R122, ""), "")))))))</f>
        <v>1.13636363636363</v>
      </c>
      <c r="H122" s="142" t="s">
        <v>240</v>
      </c>
      <c r="I122" s="89">
        <v>1.13636363636363</v>
      </c>
      <c r="J122" s="89">
        <v>5.9173553719008298</v>
      </c>
      <c r="K122" s="89"/>
      <c r="L122" s="89"/>
      <c r="M122" s="89"/>
      <c r="N122" s="141"/>
      <c r="O122" s="141"/>
      <c r="P122" s="141"/>
      <c r="Q122" s="162"/>
      <c r="R122" s="162"/>
      <c r="S122" s="36"/>
      <c r="T122" s="36"/>
      <c r="U122" s="36"/>
      <c r="V122" s="36"/>
      <c r="W122" s="36"/>
      <c r="X122" s="36"/>
      <c r="Y122" s="36"/>
      <c r="Z122" s="36"/>
      <c r="AA122" s="36"/>
    </row>
    <row r="123" spans="1:27" x14ac:dyDescent="0.2">
      <c r="A123" s="85">
        <v>118</v>
      </c>
      <c r="B123" s="85" t="s">
        <v>241</v>
      </c>
      <c r="C123" s="85" t="s">
        <v>242</v>
      </c>
      <c r="D123" s="98" t="str">
        <f t="shared" si="1"/>
        <v/>
      </c>
      <c r="E123" s="89">
        <f>IF(Options!$D$24 = 1, MAX(F123, G123),
IF(Options!$D$25 = 1, AVERAGE(F123,G123),
IF(Options!$D$26 = 1, IFERROR(GEOMEAN(F123, G123), MAX(F123, G123)))))</f>
        <v>6.3960214906683124</v>
      </c>
      <c r="F123" s="89" cm="1">
        <f t="array" ref="F123">IF(Options!$D$18=1, IFERROR(MAX(IF($I$199:$R$199=1,(I123:R123),"")),
     MAX(IF($I$199:$R$199=2,(I123:R123),""))),
IF(Options!$D$19=1, IFERROR(AVERAGE(IF($I$199:$R$199=1,I123:R123,"")),
     AVERAGE(IF($I$199:$R$199=2,(I123:R123),""))),
IF(Options!$D$20=1, IFERROR(IF(OR(IF(ISNUMBER(I123:R123),IF(I$199:R$199 = 1,I123:R123, ""), "")=0), 0, GEOMEAN(IF(ISNUMBER(I123:R123),IF(I$199:R$199 = 1,I123:R123, ""), ""))),
   IF(OR(IF(ISNUMBER(I123:R123),IF(I$199:R$199 = 2,I123:R123, ""), "")=0), 0, GEOMEAN(IF(ISNUMBER(I123:R123),IF(I$199:R$199 = 2,I123:R123, ""), "")))))))</f>
        <v>8.1818181818181799</v>
      </c>
      <c r="G123" s="89" cm="1">
        <f t="array" ref="G123">IF(Options!$D$18=1, IFERROR(MAX(IF($I$200:$R$200=1,(I123:R123),"")),
     MAX(IF($I$200:$R$200=2,(I123:R123),""))),
IF(Options!$D$19=1, IFERROR(AVERAGE(IF($I$200:$R$200=1,(I123:R123),"")),
     AVERAGE(IF($I$200:$R$200=2,(I123:R123),""))),
IF(Options!$D$20=1, IFERROR(IF(OR(IF(ISNUMBER(I123:R123),IF(I$200:R$200 = 1,I123:R123, ""), "")=0), 0, GEOMEAN(IF(ISNUMBER(I123:R123),IF(I$200:R$200 = 1,I123:R123, ""), ""))),
   IF(OR(IF(ISNUMBER(I123:R123),IF(I$200:R$200 = 2,I123:R123, ""), "")=0), 0, GEOMEAN(IF(ISNUMBER(I123:R123),IF(I$200:R$200 = 2,I123:R123, ""), "")))))))</f>
        <v>5</v>
      </c>
      <c r="H123" s="142" t="s">
        <v>242</v>
      </c>
      <c r="I123" s="89">
        <v>5</v>
      </c>
      <c r="J123" s="89">
        <v>8.1818181818181799</v>
      </c>
      <c r="K123" s="89"/>
      <c r="L123" s="89"/>
      <c r="M123" s="89"/>
      <c r="N123" s="141"/>
      <c r="O123" s="141"/>
      <c r="P123" s="141"/>
      <c r="Q123" s="162"/>
      <c r="R123" s="162"/>
      <c r="S123" s="36"/>
      <c r="T123" s="36"/>
      <c r="U123" s="36"/>
      <c r="V123" s="36"/>
      <c r="W123" s="36"/>
      <c r="X123" s="36"/>
      <c r="Y123" s="36"/>
      <c r="Z123" s="36"/>
      <c r="AA123" s="36"/>
    </row>
    <row r="124" spans="1:27" x14ac:dyDescent="0.2">
      <c r="A124" s="85">
        <v>119</v>
      </c>
      <c r="B124" s="85" t="s">
        <v>243</v>
      </c>
      <c r="C124" s="85" t="s">
        <v>244</v>
      </c>
      <c r="D124" s="98" t="str">
        <f t="shared" si="1"/>
        <v/>
      </c>
      <c r="E124" s="89">
        <f>IF(Options!$D$24 = 1, MAX(F124, G124),
IF(Options!$D$25 = 1, AVERAGE(F124,G124),
IF(Options!$D$26 = 1, IFERROR(GEOMEAN(F124, G124), MAX(F124, G124)))))</f>
        <v>1.9459256400345599</v>
      </c>
      <c r="F124" s="89" cm="1">
        <f t="array" ref="F124">IF(Options!$D$18=1, IFERROR(MAX(IF($I$199:$R$199=1,(I124:R124),"")),
     MAX(IF($I$199:$R$199=2,(I124:R124),""))),
IF(Options!$D$19=1, IFERROR(AVERAGE(IF($I$199:$R$199=1,I124:R124,"")),
     AVERAGE(IF($I$199:$R$199=2,(I124:R124),""))),
IF(Options!$D$20=1, IFERROR(IF(OR(IF(ISNUMBER(I124:R124),IF(I$199:R$199 = 1,I124:R124, ""), "")=0), 0, GEOMEAN(IF(ISNUMBER(I124:R124),IF(I$199:R$199 = 1,I124:R124, ""), ""))),
   IF(OR(IF(ISNUMBER(I124:R124),IF(I$199:R$199 = 2,I124:R124, ""), "")=0), 0, GEOMEAN(IF(ISNUMBER(I124:R124),IF(I$199:R$199 = 2,I124:R124, ""), "")))))))</f>
        <v>8.3305785123966896</v>
      </c>
      <c r="G124" s="89" cm="1">
        <f t="array" ref="G124">IF(Options!$D$18=1, IFERROR(MAX(IF($I$200:$R$200=1,(I124:R124),"")),
     MAX(IF($I$200:$R$200=2,(I124:R124),""))),
IF(Options!$D$19=1, IFERROR(AVERAGE(IF($I$200:$R$200=1,(I124:R124),"")),
     AVERAGE(IF($I$200:$R$200=2,(I124:R124),""))),
IF(Options!$D$20=1, IFERROR(IF(OR(IF(ISNUMBER(I124:R124),IF(I$200:R$200 = 1,I124:R124, ""), "")=0), 0, GEOMEAN(IF(ISNUMBER(I124:R124),IF(I$200:R$200 = 1,I124:R124, ""), ""))),
   IF(OR(IF(ISNUMBER(I124:R124),IF(I$200:R$200 = 2,I124:R124, ""), "")=0), 0, GEOMEAN(IF(ISNUMBER(I124:R124),IF(I$200:R$200 = 2,I124:R124, ""), "")))))))</f>
        <v>0.45454545454544998</v>
      </c>
      <c r="H124" s="142" t="s">
        <v>244</v>
      </c>
      <c r="I124" s="89">
        <v>0.45454545454544998</v>
      </c>
      <c r="J124" s="89">
        <v>8.3305785123966896</v>
      </c>
      <c r="K124" s="89"/>
      <c r="L124" s="89"/>
      <c r="M124" s="89"/>
      <c r="N124" s="141"/>
      <c r="O124" s="141"/>
      <c r="P124" s="141"/>
      <c r="Q124" s="162"/>
      <c r="R124" s="162"/>
      <c r="S124" s="36"/>
      <c r="T124" s="36"/>
      <c r="U124" s="36"/>
      <c r="V124" s="36"/>
      <c r="W124" s="36"/>
      <c r="X124" s="36"/>
      <c r="Y124" s="36"/>
      <c r="Z124" s="36"/>
      <c r="AA124" s="36"/>
    </row>
    <row r="125" spans="1:27" x14ac:dyDescent="0.2">
      <c r="A125" s="85">
        <v>120</v>
      </c>
      <c r="B125" s="85" t="s">
        <v>245</v>
      </c>
      <c r="C125" s="85" t="s">
        <v>246</v>
      </c>
      <c r="D125" s="98" t="str">
        <f t="shared" si="1"/>
        <v/>
      </c>
      <c r="E125" s="89">
        <f>IF(Options!$D$24 = 1, MAX(F125, G125),
IF(Options!$D$25 = 1, AVERAGE(F125,G125),
IF(Options!$D$26 = 1, IFERROR(GEOMEAN(F125, G125), MAX(F125, G125)))))</f>
        <v>3.9607389516130649</v>
      </c>
      <c r="F125" s="89" cm="1">
        <f t="array" ref="F125">IF(Options!$D$18=1, IFERROR(MAX(IF($I$199:$R$199=1,(I125:R125),"")),
     MAX(IF($I$199:$R$199=2,(I125:R125),""))),
IF(Options!$D$19=1, IFERROR(AVERAGE(IF($I$199:$R$199=1,I125:R125,"")),
     AVERAGE(IF($I$199:$R$199=2,(I125:R125),""))),
IF(Options!$D$20=1, IFERROR(IF(OR(IF(ISNUMBER(I125:R125),IF(I$199:R$199 = 1,I125:R125, ""), "")=0), 0, GEOMEAN(IF(ISNUMBER(I125:R125),IF(I$199:R$199 = 1,I125:R125, ""), ""))),
   IF(OR(IF(ISNUMBER(I125:R125),IF(I$199:R$199 = 2,I125:R125, ""), "")=0), 0, GEOMEAN(IF(ISNUMBER(I125:R125),IF(I$199:R$199 = 2,I125:R125, ""), "")))))))</f>
        <v>2.8760330578512399</v>
      </c>
      <c r="G125" s="89" cm="1">
        <f t="array" ref="G125">IF(Options!$D$18=1, IFERROR(MAX(IF($I$200:$R$200=1,(I125:R125),"")),
     MAX(IF($I$200:$R$200=2,(I125:R125),""))),
IF(Options!$D$19=1, IFERROR(AVERAGE(IF($I$200:$R$200=1,(I125:R125),"")),
     AVERAGE(IF($I$200:$R$200=2,(I125:R125),""))),
IF(Options!$D$20=1, IFERROR(IF(OR(IF(ISNUMBER(I125:R125),IF(I$200:R$200 = 1,I125:R125, ""), "")=0), 0, GEOMEAN(IF(ISNUMBER(I125:R125),IF(I$200:R$200 = 1,I125:R125, ""), ""))),
   IF(OR(IF(ISNUMBER(I125:R125),IF(I$200:R$200 = 2,I125:R125, ""), "")=0), 0, GEOMEAN(IF(ISNUMBER(I125:R125),IF(I$200:R$200 = 2,I125:R125, ""), "")))))))</f>
        <v>5.4545454545454604</v>
      </c>
      <c r="H125" s="142" t="s">
        <v>246</v>
      </c>
      <c r="I125" s="89">
        <v>5.4545454545454604</v>
      </c>
      <c r="J125" s="89">
        <v>2.8760330578512399</v>
      </c>
      <c r="K125" s="89"/>
      <c r="L125" s="89"/>
      <c r="M125" s="89"/>
      <c r="N125" s="141"/>
      <c r="O125" s="141"/>
      <c r="P125" s="141"/>
      <c r="Q125" s="162"/>
      <c r="R125" s="162"/>
      <c r="S125" s="36"/>
      <c r="T125" s="36"/>
      <c r="U125" s="36"/>
      <c r="V125" s="36"/>
      <c r="W125" s="36"/>
      <c r="X125" s="36"/>
      <c r="Y125" s="36"/>
      <c r="Z125" s="36"/>
      <c r="AA125" s="36"/>
    </row>
    <row r="126" spans="1:27" x14ac:dyDescent="0.2">
      <c r="A126" s="85">
        <v>121</v>
      </c>
      <c r="B126" s="85" t="s">
        <v>247</v>
      </c>
      <c r="C126" s="85" t="s">
        <v>248</v>
      </c>
      <c r="D126" s="98" t="str">
        <f t="shared" si="1"/>
        <v/>
      </c>
      <c r="E126" s="89">
        <f>IF(Options!$D$24 = 1, MAX(F126, G126),
IF(Options!$D$25 = 1, AVERAGE(F126,G126),
IF(Options!$D$26 = 1, IFERROR(GEOMEAN(F126, G126), MAX(F126, G126)))))</f>
        <v>6.0426731935308835</v>
      </c>
      <c r="F126" s="89" cm="1">
        <f t="array" ref="F126">IF(Options!$D$18=1, IFERROR(MAX(IF($I$199:$R$199=1,(I126:R126),"")),
     MAX(IF($I$199:$R$199=2,(I126:R126),""))),
IF(Options!$D$19=1, IFERROR(AVERAGE(IF($I$199:$R$199=1,I126:R126,"")),
     AVERAGE(IF($I$199:$R$199=2,(I126:R126),""))),
IF(Options!$D$20=1, IFERROR(IF(OR(IF(ISNUMBER(I126:R126),IF(I$199:R$199 = 1,I126:R126, ""), "")=0), 0, GEOMEAN(IF(ISNUMBER(I126:R126),IF(I$199:R$199 = 1,I126:R126, ""), ""))),
   IF(OR(IF(ISNUMBER(I126:R126),IF(I$199:R$199 = 2,I126:R126, ""), "")=0), 0, GEOMEAN(IF(ISNUMBER(I126:R126),IF(I$199:R$199 = 2,I126:R126, ""), "")))))))</f>
        <v>8.0330578512396702</v>
      </c>
      <c r="G126" s="89" cm="1">
        <f t="array" ref="G126">IF(Options!$D$18=1, IFERROR(MAX(IF($I$200:$R$200=1,(I126:R126),"")),
     MAX(IF($I$200:$R$200=2,(I126:R126),""))),
IF(Options!$D$19=1, IFERROR(AVERAGE(IF($I$200:$R$200=1,(I126:R126),"")),
     AVERAGE(IF($I$200:$R$200=2,(I126:R126),""))),
IF(Options!$D$20=1, IFERROR(IF(OR(IF(ISNUMBER(I126:R126),IF(I$200:R$200 = 1,I126:R126, ""), "")=0), 0, GEOMEAN(IF(ISNUMBER(I126:R126),IF(I$200:R$200 = 1,I126:R126, ""), ""))),
   IF(OR(IF(ISNUMBER(I126:R126),IF(I$200:R$200 = 2,I126:R126, ""), "")=0), 0, GEOMEAN(IF(ISNUMBER(I126:R126),IF(I$200:R$200 = 2,I126:R126, ""), "")))))))</f>
        <v>4.5454545454545503</v>
      </c>
      <c r="H126" s="142" t="s">
        <v>248</v>
      </c>
      <c r="I126" s="89">
        <v>4.5454545454545503</v>
      </c>
      <c r="J126" s="89">
        <v>8.0330578512396702</v>
      </c>
      <c r="K126" s="89"/>
      <c r="L126" s="89"/>
      <c r="M126" s="89"/>
      <c r="N126" s="141"/>
      <c r="O126" s="141"/>
      <c r="P126" s="141"/>
      <c r="Q126" s="162"/>
      <c r="R126" s="162"/>
      <c r="S126" s="36"/>
      <c r="T126" s="36"/>
      <c r="U126" s="36"/>
      <c r="V126" s="36"/>
      <c r="W126" s="36"/>
      <c r="X126" s="36"/>
      <c r="Y126" s="36"/>
      <c r="Z126" s="36"/>
      <c r="AA126" s="36"/>
    </row>
    <row r="127" spans="1:27" x14ac:dyDescent="0.2">
      <c r="A127" s="85">
        <v>122</v>
      </c>
      <c r="B127" s="85" t="s">
        <v>249</v>
      </c>
      <c r="C127" s="85" t="s">
        <v>250</v>
      </c>
      <c r="D127" s="98" t="str">
        <f t="shared" si="1"/>
        <v/>
      </c>
      <c r="E127" s="89">
        <f>IF(Options!$D$24 = 1, MAX(F127, G127),
IF(Options!$D$25 = 1, AVERAGE(F127,G127),
IF(Options!$D$26 = 1, IFERROR(GEOMEAN(F127, G127), MAX(F127, G127)))))</f>
        <v>2.1080861100374522</v>
      </c>
      <c r="F127" s="89" cm="1">
        <f t="array" ref="F127">IF(Options!$D$18=1, IFERROR(MAX(IF($I$199:$R$199=1,(I127:R127),"")),
     MAX(IF($I$199:$R$199=2,(I127:R127),""))),
IF(Options!$D$19=1, IFERROR(AVERAGE(IF($I$199:$R$199=1,I127:R127,"")),
     AVERAGE(IF($I$199:$R$199=2,(I127:R127),""))),
IF(Options!$D$20=1, IFERROR(IF(OR(IF(ISNUMBER(I127:R127),IF(I$199:R$199 = 1,I127:R127, ""), "")=0), 0, GEOMEAN(IF(ISNUMBER(I127:R127),IF(I$199:R$199 = 1,I127:R127, ""), ""))),
   IF(OR(IF(ISNUMBER(I127:R127),IF(I$199:R$199 = 2,I127:R127, ""), "")=0), 0, GEOMEAN(IF(ISNUMBER(I127:R127),IF(I$199:R$199 = 2,I127:R127, ""), "")))))))</f>
        <v>2.7933884297520701</v>
      </c>
      <c r="G127" s="89" cm="1">
        <f t="array" ref="G127">IF(Options!$D$18=1, IFERROR(MAX(IF($I$200:$R$200=1,(I127:R127),"")),
     MAX(IF($I$200:$R$200=2,(I127:R127),""))),
IF(Options!$D$19=1, IFERROR(AVERAGE(IF($I$200:$R$200=1,(I127:R127),"")),
     AVERAGE(IF($I$200:$R$200=2,(I127:R127),""))),
IF(Options!$D$20=1, IFERROR(IF(OR(IF(ISNUMBER(I127:R127),IF(I$200:R$200 = 1,I127:R127, ""), "")=0), 0, GEOMEAN(IF(ISNUMBER(I127:R127),IF(I$200:R$200 = 1,I127:R127, ""), ""))),
   IF(OR(IF(ISNUMBER(I127:R127),IF(I$200:R$200 = 2,I127:R127, ""), "")=0), 0, GEOMEAN(IF(ISNUMBER(I127:R127),IF(I$200:R$200 = 2,I127:R127, ""), "")))))))</f>
        <v>1.5909090909090899</v>
      </c>
      <c r="H127" s="142" t="s">
        <v>250</v>
      </c>
      <c r="I127" s="89">
        <v>1.5909090909090899</v>
      </c>
      <c r="J127" s="89">
        <v>2.7933884297520701</v>
      </c>
      <c r="K127" s="89"/>
      <c r="L127" s="89"/>
      <c r="M127" s="89"/>
      <c r="N127" s="141"/>
      <c r="O127" s="141"/>
      <c r="P127" s="141"/>
      <c r="Q127" s="162"/>
      <c r="R127" s="162"/>
      <c r="S127" s="36"/>
      <c r="T127" s="36"/>
      <c r="U127" s="36"/>
      <c r="V127" s="36"/>
      <c r="W127" s="36"/>
      <c r="X127" s="36"/>
      <c r="Y127" s="36"/>
      <c r="Z127" s="36"/>
      <c r="AA127" s="36"/>
    </row>
    <row r="128" spans="1:27" x14ac:dyDescent="0.2">
      <c r="A128" s="85">
        <v>123</v>
      </c>
      <c r="B128" s="85" t="s">
        <v>251</v>
      </c>
      <c r="C128" s="85" t="s">
        <v>252</v>
      </c>
      <c r="D128" s="98" t="str">
        <f t="shared" si="1"/>
        <v/>
      </c>
      <c r="E128" s="89">
        <f>IF(Options!$D$24 = 1, MAX(F128, G128),
IF(Options!$D$25 = 1, AVERAGE(F128,G128),
IF(Options!$D$26 = 1, IFERROR(GEOMEAN(F128, G128), MAX(F128, G128)))))</f>
        <v>4.7396532095668356</v>
      </c>
      <c r="F128" s="89" cm="1">
        <f t="array" ref="F128">IF(Options!$D$18=1, IFERROR(MAX(IF($I$199:$R$199=1,(I128:R128),"")),
     MAX(IF($I$199:$R$199=2,(I128:R128),""))),
IF(Options!$D$19=1, IFERROR(AVERAGE(IF($I$199:$R$199=1,I128:R128,"")),
     AVERAGE(IF($I$199:$R$199=2,(I128:R128),""))),
IF(Options!$D$20=1, IFERROR(IF(OR(IF(ISNUMBER(I128:R128),IF(I$199:R$199 = 1,I128:R128, ""), "")=0), 0, GEOMEAN(IF(ISNUMBER(I128:R128),IF(I$199:R$199 = 1,I128:R128, ""), ""))),
   IF(OR(IF(ISNUMBER(I128:R128),IF(I$199:R$199 = 2,I128:R128, ""), "")=0), 0, GEOMEAN(IF(ISNUMBER(I128:R128),IF(I$199:R$199 = 2,I128:R128, ""), "")))))))</f>
        <v>4.9421487603305803</v>
      </c>
      <c r="G128" s="89" cm="1">
        <f t="array" ref="G128">IF(Options!$D$18=1, IFERROR(MAX(IF($I$200:$R$200=1,(I128:R128),"")),
     MAX(IF($I$200:$R$200=2,(I128:R128),""))),
IF(Options!$D$19=1, IFERROR(AVERAGE(IF($I$200:$R$200=1,(I128:R128),"")),
     AVERAGE(IF($I$200:$R$200=2,(I128:R128),""))),
IF(Options!$D$20=1, IFERROR(IF(OR(IF(ISNUMBER(I128:R128),IF(I$200:R$200 = 1,I128:R128, ""), "")=0), 0, GEOMEAN(IF(ISNUMBER(I128:R128),IF(I$200:R$200 = 1,I128:R128, ""), ""))),
   IF(OR(IF(ISNUMBER(I128:R128),IF(I$200:R$200 = 2,I128:R128, ""), "")=0), 0, GEOMEAN(IF(ISNUMBER(I128:R128),IF(I$200:R$200 = 2,I128:R128, ""), "")))))))</f>
        <v>4.5454545454545503</v>
      </c>
      <c r="H128" s="142" t="s">
        <v>252</v>
      </c>
      <c r="I128" s="89">
        <v>4.5454545454545503</v>
      </c>
      <c r="J128" s="89">
        <v>4.9421487603305803</v>
      </c>
      <c r="K128" s="89"/>
      <c r="L128" s="89"/>
      <c r="M128" s="89"/>
      <c r="N128" s="141"/>
      <c r="O128" s="141"/>
      <c r="P128" s="141"/>
      <c r="Q128" s="162"/>
      <c r="R128" s="162"/>
      <c r="S128" s="36"/>
      <c r="T128" s="36"/>
      <c r="U128" s="36"/>
      <c r="V128" s="36"/>
      <c r="W128" s="36"/>
      <c r="X128" s="36"/>
      <c r="Y128" s="36"/>
      <c r="Z128" s="36"/>
      <c r="AA128" s="36"/>
    </row>
    <row r="129" spans="1:27" x14ac:dyDescent="0.2">
      <c r="A129" s="85">
        <v>124</v>
      </c>
      <c r="B129" s="85" t="s">
        <v>253</v>
      </c>
      <c r="C129" s="85" t="s">
        <v>254</v>
      </c>
      <c r="D129" s="98" t="str">
        <f t="shared" si="1"/>
        <v/>
      </c>
      <c r="E129" s="89">
        <f>IF(Options!$D$24 = 1, MAX(F129, G129),
IF(Options!$D$25 = 1, AVERAGE(F129,G129),
IF(Options!$D$26 = 1, IFERROR(GEOMEAN(F129, G129), MAX(F129, G129)))))</f>
        <v>9.0909090909090899</v>
      </c>
      <c r="F129" s="89" cm="1">
        <f t="array" ref="F129">IF(Options!$D$18=1, IFERROR(MAX(IF($I$199:$R$199=1,(I129:R129),"")),
     MAX(IF($I$199:$R$199=2,(I129:R129),""))),
IF(Options!$D$19=1, IFERROR(AVERAGE(IF($I$199:$R$199=1,I129:R129,"")),
     AVERAGE(IF($I$199:$R$199=2,(I129:R129),""))),
IF(Options!$D$20=1, IFERROR(IF(OR(IF(ISNUMBER(I129:R129),IF(I$199:R$199 = 1,I129:R129, ""), "")=0), 0, GEOMEAN(IF(ISNUMBER(I129:R129),IF(I$199:R$199 = 1,I129:R129, ""), ""))),
   IF(OR(IF(ISNUMBER(I129:R129),IF(I$199:R$199 = 2,I129:R129, ""), "")=0), 0, GEOMEAN(IF(ISNUMBER(I129:R129),IF(I$199:R$199 = 2,I129:R129, ""), "")))))))</f>
        <v>9.0909090909090899</v>
      </c>
      <c r="G129" s="89" cm="1">
        <f t="array" ref="G129">IF(Options!$D$18=1, IFERROR(MAX(IF($I$200:$R$200=1,(I129:R129),"")),
     MAX(IF($I$200:$R$200=2,(I129:R129),""))),
IF(Options!$D$19=1, IFERROR(AVERAGE(IF($I$200:$R$200=1,(I129:R129),"")),
     AVERAGE(IF($I$200:$R$200=2,(I129:R129),""))),
IF(Options!$D$20=1, IFERROR(IF(OR(IF(ISNUMBER(I129:R129),IF(I$200:R$200 = 1,I129:R129, ""), "")=0), 0, GEOMEAN(IF(ISNUMBER(I129:R129),IF(I$200:R$200 = 1,I129:R129, ""), ""))),
   IF(OR(IF(ISNUMBER(I129:R129),IF(I$200:R$200 = 2,I129:R129, ""), "")=0), 0, GEOMEAN(IF(ISNUMBER(I129:R129),IF(I$200:R$200 = 2,I129:R129, ""), "")))))))</f>
        <v>0</v>
      </c>
      <c r="H129" s="142" t="s">
        <v>254</v>
      </c>
      <c r="I129" s="89">
        <v>0</v>
      </c>
      <c r="J129" s="89">
        <v>9.0909090909090899</v>
      </c>
      <c r="K129" s="89"/>
      <c r="L129" s="89"/>
      <c r="M129" s="89"/>
      <c r="N129" s="141"/>
      <c r="O129" s="141"/>
      <c r="P129" s="141"/>
      <c r="Q129" s="162"/>
      <c r="R129" s="162"/>
      <c r="S129" s="36"/>
      <c r="T129" s="36"/>
      <c r="U129" s="36"/>
      <c r="V129" s="36"/>
      <c r="W129" s="36"/>
      <c r="X129" s="36"/>
      <c r="Y129" s="36"/>
      <c r="Z129" s="36"/>
      <c r="AA129" s="36"/>
    </row>
    <row r="130" spans="1:27" x14ac:dyDescent="0.2">
      <c r="A130" s="85">
        <v>125</v>
      </c>
      <c r="B130" s="85" t="s">
        <v>255</v>
      </c>
      <c r="C130" s="85" t="s">
        <v>256</v>
      </c>
      <c r="D130" s="98" t="str">
        <f t="shared" si="1"/>
        <v/>
      </c>
      <c r="E130" s="89">
        <f>IF(Options!$D$24 = 1, MAX(F130, G130),
IF(Options!$D$25 = 1, AVERAGE(F130,G130),
IF(Options!$D$26 = 1, IFERROR(GEOMEAN(F130, G130), MAX(F130, G130)))))</f>
        <v>7.2375180772733252</v>
      </c>
      <c r="F130" s="89" cm="1">
        <f t="array" ref="F130">IF(Options!$D$18=1, IFERROR(MAX(IF($I$199:$R$199=1,(I130:R130),"")),
     MAX(IF($I$199:$R$199=2,(I130:R130),""))),
IF(Options!$D$19=1, IFERROR(AVERAGE(IF($I$199:$R$199=1,I130:R130,"")),
     AVERAGE(IF($I$199:$R$199=2,(I130:R130),""))),
IF(Options!$D$20=1, IFERROR(IF(OR(IF(ISNUMBER(I130:R130),IF(I$199:R$199 = 1,I130:R130, ""), "")=0), 0, GEOMEAN(IF(ISNUMBER(I130:R130),IF(I$199:R$199 = 1,I130:R130, ""), ""))),
   IF(OR(IF(ISNUMBER(I130:R130),IF(I$199:R$199 = 2,I130:R130, ""), "")=0), 0, GEOMEAN(IF(ISNUMBER(I130:R130),IF(I$199:R$199 = 2,I130:R130, ""), "")))))))</f>
        <v>9.60330578512397</v>
      </c>
      <c r="G130" s="89" cm="1">
        <f t="array" ref="G130">IF(Options!$D$18=1, IFERROR(MAX(IF($I$200:$R$200=1,(I130:R130),"")),
     MAX(IF($I$200:$R$200=2,(I130:R130),""))),
IF(Options!$D$19=1, IFERROR(AVERAGE(IF($I$200:$R$200=1,(I130:R130),"")),
     AVERAGE(IF($I$200:$R$200=2,(I130:R130),""))),
IF(Options!$D$20=1, IFERROR(IF(OR(IF(ISNUMBER(I130:R130),IF(I$200:R$200 = 1,I130:R130, ""), "")=0), 0, GEOMEAN(IF(ISNUMBER(I130:R130),IF(I$200:R$200 = 1,I130:R130, ""), ""))),
   IF(OR(IF(ISNUMBER(I130:R130),IF(I$200:R$200 = 2,I130:R130, ""), "")=0), 0, GEOMEAN(IF(ISNUMBER(I130:R130),IF(I$200:R$200 = 2,I130:R130, ""), "")))))))</f>
        <v>5.4545454545454701</v>
      </c>
      <c r="H130" s="142" t="s">
        <v>256</v>
      </c>
      <c r="I130" s="89">
        <v>5.4545454545454701</v>
      </c>
      <c r="J130" s="89">
        <v>9.60330578512397</v>
      </c>
      <c r="K130" s="89"/>
      <c r="L130" s="89"/>
      <c r="M130" s="89"/>
      <c r="N130" s="141"/>
      <c r="O130" s="141"/>
      <c r="P130" s="141"/>
      <c r="Q130" s="162"/>
      <c r="R130" s="162"/>
      <c r="S130" s="36"/>
      <c r="T130" s="36"/>
      <c r="U130" s="36"/>
      <c r="V130" s="36"/>
      <c r="W130" s="36"/>
      <c r="X130" s="36"/>
      <c r="Y130" s="36"/>
      <c r="Z130" s="36"/>
      <c r="AA130" s="36"/>
    </row>
    <row r="131" spans="1:27" x14ac:dyDescent="0.2">
      <c r="A131" s="85">
        <v>126</v>
      </c>
      <c r="B131" s="85" t="s">
        <v>257</v>
      </c>
      <c r="C131" s="85" t="s">
        <v>258</v>
      </c>
      <c r="D131" s="98" t="str">
        <f t="shared" si="1"/>
        <v/>
      </c>
      <c r="E131" s="89">
        <f>IF(Options!$D$24 = 1, MAX(F131, G131),
IF(Options!$D$25 = 1, AVERAGE(F131,G131),
IF(Options!$D$26 = 1, IFERROR(GEOMEAN(F131, G131), MAX(F131, G131)))))</f>
        <v>6.8872534405901709</v>
      </c>
      <c r="F131" s="89" cm="1">
        <f t="array" ref="F131">IF(Options!$D$18=1, IFERROR(MAX(IF($I$199:$R$199=1,(I131:R131),"")),
     MAX(IF($I$199:$R$199=2,(I131:R131),""))),
IF(Options!$D$19=1, IFERROR(AVERAGE(IF($I$199:$R$199=1,I131:R131,"")),
     AVERAGE(IF($I$199:$R$199=2,(I131:R131),""))),
IF(Options!$D$20=1, IFERROR(IF(OR(IF(ISNUMBER(I131:R131),IF(I$199:R$199 = 1,I131:R131, ""), "")=0), 0, GEOMEAN(IF(ISNUMBER(I131:R131),IF(I$199:R$199 = 1,I131:R131, ""), ""))),
   IF(OR(IF(ISNUMBER(I131:R131),IF(I$199:R$199 = 2,I131:R131, ""), "")=0), 0, GEOMEAN(IF(ISNUMBER(I131:R131),IF(I$199:R$199 = 2,I131:R131, ""), "")))))))</f>
        <v>9.0743801652892593</v>
      </c>
      <c r="G131" s="89" cm="1">
        <f t="array" ref="G131">IF(Options!$D$18=1, IFERROR(MAX(IF($I$200:$R$200=1,(I131:R131),"")),
     MAX(IF($I$200:$R$200=2,(I131:R131),""))),
IF(Options!$D$19=1, IFERROR(AVERAGE(IF($I$200:$R$200=1,(I131:R131),"")),
     AVERAGE(IF($I$200:$R$200=2,(I131:R131),""))),
IF(Options!$D$20=1, IFERROR(IF(OR(IF(ISNUMBER(I131:R131),IF(I$200:R$200 = 1,I131:R131, ""), "")=0), 0, GEOMEAN(IF(ISNUMBER(I131:R131),IF(I$200:R$200 = 1,I131:R131, ""), ""))),
   IF(OR(IF(ISNUMBER(I131:R131),IF(I$200:R$200 = 2,I131:R131, ""), "")=0), 0, GEOMEAN(IF(ISNUMBER(I131:R131),IF(I$200:R$200 = 2,I131:R131, ""), "")))))))</f>
        <v>5.2272727272727302</v>
      </c>
      <c r="H131" s="142" t="s">
        <v>258</v>
      </c>
      <c r="I131" s="89">
        <v>5.2272727272727302</v>
      </c>
      <c r="J131" s="89">
        <v>9.0743801652892593</v>
      </c>
      <c r="K131" s="89"/>
      <c r="L131" s="89"/>
      <c r="M131" s="89"/>
      <c r="N131" s="141"/>
      <c r="O131" s="141"/>
      <c r="P131" s="141"/>
      <c r="Q131" s="162"/>
      <c r="R131" s="162"/>
      <c r="S131" s="36"/>
      <c r="T131" s="36"/>
      <c r="U131" s="36"/>
      <c r="V131" s="36"/>
      <c r="W131" s="36"/>
      <c r="X131" s="36"/>
      <c r="Y131" s="36"/>
      <c r="Z131" s="36"/>
      <c r="AA131" s="36"/>
    </row>
    <row r="132" spans="1:27" x14ac:dyDescent="0.2">
      <c r="A132" s="85">
        <v>127</v>
      </c>
      <c r="B132" s="85" t="s">
        <v>259</v>
      </c>
      <c r="C132" s="85" t="s">
        <v>260</v>
      </c>
      <c r="D132" s="98" t="str">
        <f t="shared" si="1"/>
        <v/>
      </c>
      <c r="E132" s="89">
        <f>IF(Options!$D$24 = 1, MAX(F132, G132),
IF(Options!$D$25 = 1, AVERAGE(F132,G132),
IF(Options!$D$26 = 1, IFERROR(GEOMEAN(F132, G132), MAX(F132, G132)))))</f>
        <v>2.1859465075188895</v>
      </c>
      <c r="F132" s="89" cm="1">
        <f t="array" ref="F132">IF(Options!$D$18=1, IFERROR(MAX(IF($I$199:$R$199=1,(I132:R132),"")),
     MAX(IF($I$199:$R$199=2,(I132:R132),""))),
IF(Options!$D$19=1, IFERROR(AVERAGE(IF($I$199:$R$199=1,I132:R132,"")),
     AVERAGE(IF($I$199:$R$199=2,(I132:R132),""))),
IF(Options!$D$20=1, IFERROR(IF(OR(IF(ISNUMBER(I132:R132),IF(I$199:R$199 = 1,I132:R132, ""), "")=0), 0, GEOMEAN(IF(ISNUMBER(I132:R132),IF(I$199:R$199 = 1,I132:R132, ""), ""))),
   IF(OR(IF(ISNUMBER(I132:R132),IF(I$199:R$199 = 2,I132:R132, ""), "")=0), 0, GEOMEAN(IF(ISNUMBER(I132:R132),IF(I$199:R$199 = 2,I132:R132, ""), "")))))))</f>
        <v>0.87603305785123797</v>
      </c>
      <c r="G132" s="89" cm="1">
        <f t="array" ref="G132">IF(Options!$D$18=1, IFERROR(MAX(IF($I$200:$R$200=1,(I132:R132),"")),
     MAX(IF($I$200:$R$200=2,(I132:R132),""))),
IF(Options!$D$19=1, IFERROR(AVERAGE(IF($I$200:$R$200=1,(I132:R132),"")),
     AVERAGE(IF($I$200:$R$200=2,(I132:R132),""))),
IF(Options!$D$20=1, IFERROR(IF(OR(IF(ISNUMBER(I132:R132),IF(I$200:R$200 = 1,I132:R132, ""), "")=0), 0, GEOMEAN(IF(ISNUMBER(I132:R132),IF(I$200:R$200 = 1,I132:R132, ""), ""))),
   IF(OR(IF(ISNUMBER(I132:R132),IF(I$200:R$200 = 2,I132:R132, ""), "")=0), 0, GEOMEAN(IF(ISNUMBER(I132:R132),IF(I$200:R$200 = 2,I132:R132, ""), "")))))))</f>
        <v>5.4545454545454604</v>
      </c>
      <c r="H132" s="142" t="s">
        <v>260</v>
      </c>
      <c r="I132" s="89">
        <v>5.4545454545454604</v>
      </c>
      <c r="J132" s="89">
        <v>0.87603305785123797</v>
      </c>
      <c r="K132" s="89"/>
      <c r="L132" s="89"/>
      <c r="M132" s="89"/>
      <c r="N132" s="141"/>
      <c r="O132" s="141"/>
      <c r="P132" s="141"/>
      <c r="Q132" s="162"/>
      <c r="R132" s="162"/>
      <c r="S132" s="36"/>
      <c r="T132" s="36"/>
      <c r="U132" s="36"/>
      <c r="V132" s="36"/>
      <c r="W132" s="36"/>
      <c r="X132" s="36"/>
      <c r="Y132" s="36"/>
      <c r="Z132" s="36"/>
      <c r="AA132" s="36"/>
    </row>
    <row r="133" spans="1:27" x14ac:dyDescent="0.2">
      <c r="A133" s="85">
        <v>128</v>
      </c>
      <c r="B133" s="85" t="s">
        <v>261</v>
      </c>
      <c r="C133" s="85" t="s">
        <v>262</v>
      </c>
      <c r="D133" s="98" t="str">
        <f t="shared" si="1"/>
        <v/>
      </c>
      <c r="E133" s="89">
        <f>IF(Options!$D$24 = 1, MAX(F133, G133),
IF(Options!$D$25 = 1, AVERAGE(F133,G133),
IF(Options!$D$26 = 1, IFERROR(GEOMEAN(F133, G133), MAX(F133, G133)))))</f>
        <v>1.2972837600230442</v>
      </c>
      <c r="F133" s="89" cm="1">
        <f t="array" ref="F133">IF(Options!$D$18=1, IFERROR(MAX(IF($I$199:$R$199=1,(I133:R133),"")),
     MAX(IF($I$199:$R$199=2,(I133:R133),""))),
IF(Options!$D$19=1, IFERROR(AVERAGE(IF($I$199:$R$199=1,I133:R133,"")),
     AVERAGE(IF($I$199:$R$199=2,(I133:R133),""))),
IF(Options!$D$20=1, IFERROR(IF(OR(IF(ISNUMBER(I133:R133),IF(I$199:R$199 = 1,I133:R133, ""), "")=0), 0, GEOMEAN(IF(ISNUMBER(I133:R133),IF(I$199:R$199 = 1,I133:R133, ""), ""))),
   IF(OR(IF(ISNUMBER(I133:R133),IF(I$199:R$199 = 2,I133:R133, ""), "")=0), 0, GEOMEAN(IF(ISNUMBER(I133:R133),IF(I$199:R$199 = 2,I133:R133, ""), "")))))))</f>
        <v>0.26446280991735399</v>
      </c>
      <c r="G133" s="89" cm="1">
        <f t="array" ref="G133">IF(Options!$D$18=1, IFERROR(MAX(IF($I$200:$R$200=1,(I133:R133),"")),
     MAX(IF($I$200:$R$200=2,(I133:R133),""))),
IF(Options!$D$19=1, IFERROR(AVERAGE(IF($I$200:$R$200=1,(I133:R133),"")),
     AVERAGE(IF($I$200:$R$200=2,(I133:R133),""))),
IF(Options!$D$20=1, IFERROR(IF(OR(IF(ISNUMBER(I133:R133),IF(I$200:R$200 = 1,I133:R133, ""), "")=0), 0, GEOMEAN(IF(ISNUMBER(I133:R133),IF(I$200:R$200 = 1,I133:R133, ""), ""))),
   IF(OR(IF(ISNUMBER(I133:R133),IF(I$200:R$200 = 2,I133:R133, ""), "")=0), 0, GEOMEAN(IF(ISNUMBER(I133:R133),IF(I$200:R$200 = 2,I133:R133, ""), "")))))))</f>
        <v>6.3636363636363704</v>
      </c>
      <c r="H133" s="142" t="s">
        <v>262</v>
      </c>
      <c r="I133" s="89">
        <v>6.3636363636363704</v>
      </c>
      <c r="J133" s="89">
        <v>0.26446280991735399</v>
      </c>
      <c r="K133" s="89"/>
      <c r="L133" s="89"/>
      <c r="M133" s="89"/>
      <c r="N133" s="141"/>
      <c r="O133" s="141"/>
      <c r="P133" s="141"/>
      <c r="Q133" s="162"/>
      <c r="R133" s="162"/>
      <c r="S133" s="36"/>
      <c r="T133" s="36"/>
      <c r="U133" s="36"/>
      <c r="V133" s="36"/>
      <c r="W133" s="36"/>
      <c r="X133" s="36"/>
      <c r="Y133" s="36"/>
      <c r="Z133" s="36"/>
      <c r="AA133" s="36"/>
    </row>
    <row r="134" spans="1:27" x14ac:dyDescent="0.2">
      <c r="A134" s="85">
        <v>129</v>
      </c>
      <c r="B134" s="85" t="s">
        <v>263</v>
      </c>
      <c r="C134" s="85" t="s">
        <v>264</v>
      </c>
      <c r="D134" s="98" t="str">
        <f t="shared" si="1"/>
        <v/>
      </c>
      <c r="E134" s="89">
        <f>IF(Options!$D$24 = 1, MAX(F134, G134),
IF(Options!$D$25 = 1, AVERAGE(F134,G134),
IF(Options!$D$26 = 1, IFERROR(GEOMEAN(F134, G134), MAX(F134, G134)))))</f>
        <v>6.0810948438891907</v>
      </c>
      <c r="F134" s="89" cm="1">
        <f t="array" ref="F134">IF(Options!$D$18=1, IFERROR(MAX(IF($I$199:$R$199=1,(I134:R134),"")),
     MAX(IF($I$199:$R$199=2,(I134:R134),""))),
IF(Options!$D$19=1, IFERROR(AVERAGE(IF($I$199:$R$199=1,I134:R134,"")),
     AVERAGE(IF($I$199:$R$199=2,(I134:R134),""))),
IF(Options!$D$20=1, IFERROR(IF(OR(IF(ISNUMBER(I134:R134),IF(I$199:R$199 = 1,I134:R134, ""), "")=0), 0, GEOMEAN(IF(ISNUMBER(I134:R134),IF(I$199:R$199 = 1,I134:R134, ""), ""))),
   IF(OR(IF(ISNUMBER(I134:R134),IF(I$199:R$199 = 2,I134:R134, ""), "")=0), 0, GEOMEAN(IF(ISNUMBER(I134:R134),IF(I$199:R$199 = 2,I134:R134, ""), "")))))))</f>
        <v>7.0743801652892602</v>
      </c>
      <c r="G134" s="89" cm="1">
        <f t="array" ref="G134">IF(Options!$D$18=1, IFERROR(MAX(IF($I$200:$R$200=1,(I134:R134),"")),
     MAX(IF($I$200:$R$200=2,(I134:R134),""))),
IF(Options!$D$19=1, IFERROR(AVERAGE(IF($I$200:$R$200=1,(I134:R134),"")),
     AVERAGE(IF($I$200:$R$200=2,(I134:R134),""))),
IF(Options!$D$20=1, IFERROR(IF(OR(IF(ISNUMBER(I134:R134),IF(I$200:R$200 = 1,I134:R134, ""), "")=0), 0, GEOMEAN(IF(ISNUMBER(I134:R134),IF(I$200:R$200 = 1,I134:R134, ""), ""))),
   IF(OR(IF(ISNUMBER(I134:R134),IF(I$200:R$200 = 2,I134:R134, ""), "")=0), 0, GEOMEAN(IF(ISNUMBER(I134:R134),IF(I$200:R$200 = 2,I134:R134, ""), "")))))))</f>
        <v>5.2272727272727302</v>
      </c>
      <c r="H134" s="142" t="s">
        <v>264</v>
      </c>
      <c r="I134" s="89">
        <v>5.2272727272727302</v>
      </c>
      <c r="J134" s="89">
        <v>7.0743801652892602</v>
      </c>
      <c r="K134" s="89"/>
      <c r="L134" s="89"/>
      <c r="M134" s="89"/>
      <c r="N134" s="141"/>
      <c r="O134" s="141"/>
      <c r="P134" s="141"/>
      <c r="Q134" s="162"/>
      <c r="R134" s="162"/>
      <c r="S134" s="36"/>
      <c r="T134" s="36"/>
      <c r="U134" s="36"/>
      <c r="V134" s="36"/>
      <c r="W134" s="36"/>
      <c r="X134" s="36"/>
      <c r="Y134" s="36"/>
      <c r="Z134" s="36"/>
      <c r="AA134" s="36"/>
    </row>
    <row r="135" spans="1:27" x14ac:dyDescent="0.2">
      <c r="A135" s="85">
        <v>130</v>
      </c>
      <c r="B135" s="85" t="s">
        <v>265</v>
      </c>
      <c r="C135" s="85" t="s">
        <v>266</v>
      </c>
      <c r="D135" s="98" t="str">
        <f t="shared" ref="D135:D195" si="2">IF(H135 &lt;&gt; C135, "Countries don't match", "")</f>
        <v/>
      </c>
      <c r="E135" s="89">
        <f>IF(Options!$D$24 = 1, MAX(F135, G135),
IF(Options!$D$25 = 1, AVERAGE(F135,G135),
IF(Options!$D$26 = 1, IFERROR(GEOMEAN(F135, G135), MAX(F135, G135)))))</f>
        <v>0</v>
      </c>
      <c r="F135" s="89" cm="1">
        <f t="array" ref="F135">IF(Options!$D$18=1, IFERROR(MAX(IF($I$199:$R$199=1,(I135:R135),"")),
     MAX(IF($I$199:$R$199=2,(I135:R135),""))),
IF(Options!$D$19=1, IFERROR(AVERAGE(IF($I$199:$R$199=1,I135:R135,"")),
     AVERAGE(IF($I$199:$R$199=2,(I135:R135),""))),
IF(Options!$D$20=1, IFERROR(IF(OR(IF(ISNUMBER(I135:R135),IF(I$199:R$199 = 1,I135:R135, ""), "")=0), 0, GEOMEAN(IF(ISNUMBER(I135:R135),IF(I$199:R$199 = 1,I135:R135, ""), ""))),
   IF(OR(IF(ISNUMBER(I135:R135),IF(I$199:R$199 = 2,I135:R135, ""), "")=0), 0, GEOMEAN(IF(ISNUMBER(I135:R135),IF(I$199:R$199 = 2,I135:R135, ""), "")))))))</f>
        <v>0</v>
      </c>
      <c r="G135" s="89" cm="1">
        <f t="array" ref="G135">IF(Options!$D$18=1, IFERROR(MAX(IF($I$200:$R$200=1,(I135:R135),"")),
     MAX(IF($I$200:$R$200=2,(I135:R135),""))),
IF(Options!$D$19=1, IFERROR(AVERAGE(IF($I$200:$R$200=1,(I135:R135),"")),
     AVERAGE(IF($I$200:$R$200=2,(I135:R135),""))),
IF(Options!$D$20=1, IFERROR(IF(OR(IF(ISNUMBER(I135:R135),IF(I$200:R$200 = 1,I135:R135, ""), "")=0), 0, GEOMEAN(IF(ISNUMBER(I135:R135),IF(I$200:R$200 = 1,I135:R135, ""), ""))),
   IF(OR(IF(ISNUMBER(I135:R135),IF(I$200:R$200 = 2,I135:R135, ""), "")=0), 0, GEOMEAN(IF(ISNUMBER(I135:R135),IF(I$200:R$200 = 2,I135:R135, ""), "")))))))</f>
        <v>0</v>
      </c>
      <c r="H135" s="142" t="s">
        <v>266</v>
      </c>
      <c r="I135" s="89" t="s">
        <v>473</v>
      </c>
      <c r="J135" s="89" t="s">
        <v>473</v>
      </c>
      <c r="K135" s="89"/>
      <c r="L135" s="89"/>
      <c r="M135" s="89"/>
      <c r="N135" s="141"/>
      <c r="O135" s="141"/>
      <c r="P135" s="141"/>
      <c r="Q135" s="162"/>
      <c r="R135" s="162"/>
      <c r="S135" s="36"/>
      <c r="T135" s="36"/>
      <c r="U135" s="36"/>
      <c r="V135" s="36"/>
      <c r="W135" s="36"/>
      <c r="X135" s="36"/>
      <c r="Y135" s="36"/>
      <c r="Z135" s="36"/>
      <c r="AA135" s="36"/>
    </row>
    <row r="136" spans="1:27" x14ac:dyDescent="0.2">
      <c r="A136" s="85">
        <v>131</v>
      </c>
      <c r="B136" s="85" t="s">
        <v>267</v>
      </c>
      <c r="C136" s="85" t="s">
        <v>268</v>
      </c>
      <c r="D136" s="98" t="str">
        <f t="shared" si="2"/>
        <v/>
      </c>
      <c r="E136" s="89">
        <f>IF(Options!$D$24 = 1, MAX(F136, G136),
IF(Options!$D$25 = 1, AVERAGE(F136,G136),
IF(Options!$D$26 = 1, IFERROR(GEOMEAN(F136, G136), MAX(F136, G136)))))</f>
        <v>0.36363636363636298</v>
      </c>
      <c r="F136" s="89" cm="1">
        <f t="array" ref="F136">IF(Options!$D$18=1, IFERROR(MAX(IF($I$199:$R$199=1,(I136:R136),"")),
     MAX(IF($I$199:$R$199=2,(I136:R136),""))),
IF(Options!$D$19=1, IFERROR(AVERAGE(IF($I$199:$R$199=1,I136:R136,"")),
     AVERAGE(IF($I$199:$R$199=2,(I136:R136),""))),
IF(Options!$D$20=1, IFERROR(IF(OR(IF(ISNUMBER(I136:R136),IF(I$199:R$199 = 1,I136:R136, ""), "")=0), 0, GEOMEAN(IF(ISNUMBER(I136:R136),IF(I$199:R$199 = 1,I136:R136, ""), ""))),
   IF(OR(IF(ISNUMBER(I136:R136),IF(I$199:R$199 = 2,I136:R136, ""), "")=0), 0, GEOMEAN(IF(ISNUMBER(I136:R136),IF(I$199:R$199 = 2,I136:R136, ""), "")))))))</f>
        <v>0.36363636363636298</v>
      </c>
      <c r="G136" s="89" cm="1">
        <f t="array" ref="G136">IF(Options!$D$18=1, IFERROR(MAX(IF($I$200:$R$200=1,(I136:R136),"")),
     MAX(IF($I$200:$R$200=2,(I136:R136),""))),
IF(Options!$D$19=1, IFERROR(AVERAGE(IF($I$200:$R$200=1,(I136:R136),"")),
     AVERAGE(IF($I$200:$R$200=2,(I136:R136),""))),
IF(Options!$D$20=1, IFERROR(IF(OR(IF(ISNUMBER(I136:R136),IF(I$200:R$200 = 1,I136:R136, ""), "")=0), 0, GEOMEAN(IF(ISNUMBER(I136:R136),IF(I$200:R$200 = 1,I136:R136, ""), ""))),
   IF(OR(IF(ISNUMBER(I136:R136),IF(I$200:R$200 = 2,I136:R136, ""), "")=0), 0, GEOMEAN(IF(ISNUMBER(I136:R136),IF(I$200:R$200 = 2,I136:R136, ""), "")))))))</f>
        <v>0</v>
      </c>
      <c r="H136" s="142" t="s">
        <v>268</v>
      </c>
      <c r="I136" s="89">
        <v>0</v>
      </c>
      <c r="J136" s="89">
        <v>0.36363636363636298</v>
      </c>
      <c r="K136" s="89"/>
      <c r="L136" s="89"/>
      <c r="M136" s="89"/>
      <c r="N136" s="141"/>
      <c r="O136" s="141"/>
      <c r="P136" s="141"/>
      <c r="Q136" s="162"/>
      <c r="R136" s="162"/>
      <c r="S136" s="36"/>
      <c r="T136" s="36"/>
      <c r="U136" s="36"/>
      <c r="V136" s="36"/>
      <c r="W136" s="36"/>
      <c r="X136" s="36"/>
      <c r="Y136" s="36"/>
      <c r="Z136" s="36"/>
      <c r="AA136" s="36"/>
    </row>
    <row r="137" spans="1:27" x14ac:dyDescent="0.2">
      <c r="A137" s="85">
        <v>132</v>
      </c>
      <c r="B137" s="85" t="s">
        <v>269</v>
      </c>
      <c r="C137" s="85" t="s">
        <v>270</v>
      </c>
      <c r="D137" s="98" t="str">
        <f t="shared" si="2"/>
        <v/>
      </c>
      <c r="E137" s="89">
        <f>IF(Options!$D$24 = 1, MAX(F137, G137),
IF(Options!$D$25 = 1, AVERAGE(F137,G137),
IF(Options!$D$26 = 1, IFERROR(GEOMEAN(F137, G137), MAX(F137, G137)))))</f>
        <v>6.0804770661821106</v>
      </c>
      <c r="F137" s="89" cm="1">
        <f t="array" ref="F137">IF(Options!$D$18=1, IFERROR(MAX(IF($I$199:$R$199=1,(I137:R137),"")),
     MAX(IF($I$199:$R$199=2,(I137:R137),""))),
IF(Options!$D$19=1, IFERROR(AVERAGE(IF($I$199:$R$199=1,I137:R137,"")),
     AVERAGE(IF($I$199:$R$199=2,(I137:R137),""))),
IF(Options!$D$20=1, IFERROR(IF(OR(IF(ISNUMBER(I137:R137),IF(I$199:R$199 = 1,I137:R137, ""), "")=0), 0, GEOMEAN(IF(ISNUMBER(I137:R137),IF(I$199:R$199 = 1,I137:R137, ""), ""))),
   IF(OR(IF(ISNUMBER(I137:R137),IF(I$199:R$199 = 2,I137:R137, ""), "")=0), 0, GEOMEAN(IF(ISNUMBER(I137:R137),IF(I$199:R$199 = 2,I137:R137, ""), "")))))))</f>
        <v>4.2809917355371896</v>
      </c>
      <c r="G137" s="89" cm="1">
        <f t="array" ref="G137">IF(Options!$D$18=1, IFERROR(MAX(IF($I$200:$R$200=1,(I137:R137),"")),
     MAX(IF($I$200:$R$200=2,(I137:R137),""))),
IF(Options!$D$19=1, IFERROR(AVERAGE(IF($I$200:$R$200=1,(I137:R137),"")),
     AVERAGE(IF($I$200:$R$200=2,(I137:R137),""))),
IF(Options!$D$20=1, IFERROR(IF(OR(IF(ISNUMBER(I137:R137),IF(I$200:R$200 = 1,I137:R137, ""), "")=0), 0, GEOMEAN(IF(ISNUMBER(I137:R137),IF(I$200:R$200 = 1,I137:R137, ""), ""))),
   IF(OR(IF(ISNUMBER(I137:R137),IF(I$200:R$200 = 2,I137:R137, ""), "")=0), 0, GEOMEAN(IF(ISNUMBER(I137:R137),IF(I$200:R$200 = 2,I137:R137, ""), "")))))))</f>
        <v>8.6363636363636296</v>
      </c>
      <c r="H137" s="142" t="s">
        <v>270</v>
      </c>
      <c r="I137" s="89">
        <v>8.6363636363636296</v>
      </c>
      <c r="J137" s="89">
        <v>4.2809917355371896</v>
      </c>
      <c r="K137" s="89"/>
      <c r="L137" s="89"/>
      <c r="M137" s="89"/>
      <c r="N137" s="141"/>
      <c r="O137" s="141"/>
      <c r="P137" s="141"/>
      <c r="Q137" s="162"/>
      <c r="R137" s="162"/>
      <c r="S137" s="36"/>
      <c r="T137" s="36"/>
      <c r="U137" s="36"/>
      <c r="V137" s="36"/>
      <c r="W137" s="36"/>
      <c r="X137" s="36"/>
      <c r="Y137" s="36"/>
      <c r="Z137" s="36"/>
      <c r="AA137" s="36"/>
    </row>
    <row r="138" spans="1:27" x14ac:dyDescent="0.2">
      <c r="A138" s="85">
        <v>133</v>
      </c>
      <c r="B138" s="85" t="s">
        <v>271</v>
      </c>
      <c r="C138" s="85" t="s">
        <v>272</v>
      </c>
      <c r="D138" s="98" t="str">
        <f t="shared" si="2"/>
        <v/>
      </c>
      <c r="E138" s="89">
        <f>IF(Options!$D$24 = 1, MAX(F138, G138),
IF(Options!$D$25 = 1, AVERAGE(F138,G138),
IF(Options!$D$26 = 1, IFERROR(GEOMEAN(F138, G138), MAX(F138, G138)))))</f>
        <v>2.0290897242213708</v>
      </c>
      <c r="F138" s="89" cm="1">
        <f t="array" ref="F138">IF(Options!$D$18=1, IFERROR(MAX(IF($I$199:$R$199=1,(I138:R138),"")),
     MAX(IF($I$199:$R$199=2,(I138:R138),""))),
IF(Options!$D$19=1, IFERROR(AVERAGE(IF($I$199:$R$199=1,I138:R138,"")),
     AVERAGE(IF($I$199:$R$199=2,(I138:R138),""))),
IF(Options!$D$20=1, IFERROR(IF(OR(IF(ISNUMBER(I138:R138),IF(I$199:R$199 = 1,I138:R138, ""), "")=0), 0, GEOMEAN(IF(ISNUMBER(I138:R138),IF(I$199:R$199 = 1,I138:R138, ""), ""))),
   IF(OR(IF(ISNUMBER(I138:R138),IF(I$199:R$199 = 2,I138:R138, ""), "")=0), 0, GEOMEAN(IF(ISNUMBER(I138:R138),IF(I$199:R$199 = 2,I138:R138, ""), "")))))))</f>
        <v>9.0578512396694197</v>
      </c>
      <c r="G138" s="89" cm="1">
        <f t="array" ref="G138">IF(Options!$D$18=1, IFERROR(MAX(IF($I$200:$R$200=1,(I138:R138),"")),
     MAX(IF($I$200:$R$200=2,(I138:R138),""))),
IF(Options!$D$19=1, IFERROR(AVERAGE(IF($I$200:$R$200=1,(I138:R138),"")),
     AVERAGE(IF($I$200:$R$200=2,(I138:R138),""))),
IF(Options!$D$20=1, IFERROR(IF(OR(IF(ISNUMBER(I138:R138),IF(I$200:R$200 = 1,I138:R138, ""), "")=0), 0, GEOMEAN(IF(ISNUMBER(I138:R138),IF(I$200:R$200 = 1,I138:R138, ""), ""))),
   IF(OR(IF(ISNUMBER(I138:R138),IF(I$200:R$200 = 2,I138:R138, ""), "")=0), 0, GEOMEAN(IF(ISNUMBER(I138:R138),IF(I$200:R$200 = 2,I138:R138, ""), "")))))))</f>
        <v>0.45454545454546702</v>
      </c>
      <c r="H138" s="142" t="s">
        <v>272</v>
      </c>
      <c r="I138" s="89">
        <v>0.45454545454546702</v>
      </c>
      <c r="J138" s="89">
        <v>9.0578512396694197</v>
      </c>
      <c r="K138" s="89"/>
      <c r="L138" s="89"/>
      <c r="M138" s="89"/>
      <c r="N138" s="141"/>
      <c r="O138" s="141"/>
      <c r="P138" s="141"/>
      <c r="Q138" s="162"/>
      <c r="R138" s="162"/>
      <c r="S138" s="36"/>
      <c r="T138" s="36"/>
      <c r="U138" s="36"/>
      <c r="V138" s="36"/>
      <c r="W138" s="36"/>
      <c r="X138" s="36"/>
      <c r="Y138" s="36"/>
      <c r="Z138" s="36"/>
      <c r="AA138" s="36"/>
    </row>
    <row r="139" spans="1:27" x14ac:dyDescent="0.2">
      <c r="A139" s="85">
        <v>134</v>
      </c>
      <c r="B139" s="85" t="s">
        <v>273</v>
      </c>
      <c r="C139" s="85" t="s">
        <v>274</v>
      </c>
      <c r="D139" s="98" t="str">
        <f t="shared" si="2"/>
        <v/>
      </c>
      <c r="E139" s="89">
        <f>IF(Options!$D$24 = 1, MAX(F139, G139),
IF(Options!$D$25 = 1, AVERAGE(F139,G139),
IF(Options!$D$26 = 1, IFERROR(GEOMEAN(F139, G139), MAX(F139, G139)))))</f>
        <v>4.1652892561983501</v>
      </c>
      <c r="F139" s="89" cm="1">
        <f t="array" ref="F139">IF(Options!$D$18=1, IFERROR(MAX(IF($I$199:$R$199=1,(I139:R139),"")),
     MAX(IF($I$199:$R$199=2,(I139:R139),""))),
IF(Options!$D$19=1, IFERROR(AVERAGE(IF($I$199:$R$199=1,I139:R139,"")),
     AVERAGE(IF($I$199:$R$199=2,(I139:R139),""))),
IF(Options!$D$20=1, IFERROR(IF(OR(IF(ISNUMBER(I139:R139),IF(I$199:R$199 = 1,I139:R139, ""), "")=0), 0, GEOMEAN(IF(ISNUMBER(I139:R139),IF(I$199:R$199 = 1,I139:R139, ""), ""))),
   IF(OR(IF(ISNUMBER(I139:R139),IF(I$199:R$199 = 2,I139:R139, ""), "")=0), 0, GEOMEAN(IF(ISNUMBER(I139:R139),IF(I$199:R$199 = 2,I139:R139, ""), "")))))))</f>
        <v>4.1652892561983501</v>
      </c>
      <c r="G139" s="89" cm="1">
        <f t="array" ref="G139">IF(Options!$D$18=1, IFERROR(MAX(IF($I$200:$R$200=1,(I139:R139),"")),
     MAX(IF($I$200:$R$200=2,(I139:R139),""))),
IF(Options!$D$19=1, IFERROR(AVERAGE(IF($I$200:$R$200=1,(I139:R139),"")),
     AVERAGE(IF($I$200:$R$200=2,(I139:R139),""))),
IF(Options!$D$20=1, IFERROR(IF(OR(IF(ISNUMBER(I139:R139),IF(I$200:R$200 = 1,I139:R139, ""), "")=0), 0, GEOMEAN(IF(ISNUMBER(I139:R139),IF(I$200:R$200 = 1,I139:R139, ""), ""))),
   IF(OR(IF(ISNUMBER(I139:R139),IF(I$200:R$200 = 2,I139:R139, ""), "")=0), 0, GEOMEAN(IF(ISNUMBER(I139:R139),IF(I$200:R$200 = 2,I139:R139, ""), "")))))))</f>
        <v>0</v>
      </c>
      <c r="H139" s="142" t="s">
        <v>274</v>
      </c>
      <c r="I139" s="89">
        <v>0</v>
      </c>
      <c r="J139" s="89">
        <v>4.1652892561983501</v>
      </c>
      <c r="K139" s="89"/>
      <c r="L139" s="89"/>
      <c r="M139" s="89"/>
      <c r="N139" s="141"/>
      <c r="O139" s="141"/>
      <c r="P139" s="141"/>
      <c r="Q139" s="162"/>
      <c r="R139" s="162"/>
      <c r="S139" s="36"/>
      <c r="T139" s="36"/>
      <c r="U139" s="36"/>
      <c r="V139" s="36"/>
      <c r="W139" s="36"/>
      <c r="X139" s="36"/>
      <c r="Y139" s="36"/>
      <c r="Z139" s="36"/>
      <c r="AA139" s="36"/>
    </row>
    <row r="140" spans="1:27" x14ac:dyDescent="0.2">
      <c r="A140" s="85">
        <v>135</v>
      </c>
      <c r="B140" s="85" t="s">
        <v>275</v>
      </c>
      <c r="C140" s="85" t="s">
        <v>276</v>
      </c>
      <c r="D140" s="98" t="str">
        <f t="shared" si="2"/>
        <v/>
      </c>
      <c r="E140" s="89">
        <f>IF(Options!$D$24 = 1, MAX(F140, G140),
IF(Options!$D$25 = 1, AVERAGE(F140,G140),
IF(Options!$D$26 = 1, IFERROR(GEOMEAN(F140, G140), MAX(F140, G140)))))</f>
        <v>1.9765720236531312</v>
      </c>
      <c r="F140" s="89" cm="1">
        <f t="array" ref="F140">IF(Options!$D$18=1, IFERROR(MAX(IF($I$199:$R$199=1,(I140:R140),"")),
     MAX(IF($I$199:$R$199=2,(I140:R140),""))),
IF(Options!$D$19=1, IFERROR(AVERAGE(IF($I$199:$R$199=1,I140:R140,"")),
     AVERAGE(IF($I$199:$R$199=2,(I140:R140),""))),
IF(Options!$D$20=1, IFERROR(IF(OR(IF(ISNUMBER(I140:R140),IF(I$199:R$199 = 1,I140:R140, ""), "")=0), 0, GEOMEAN(IF(ISNUMBER(I140:R140),IF(I$199:R$199 = 1,I140:R140, ""), ""))),
   IF(OR(IF(ISNUMBER(I140:R140),IF(I$199:R$199 = 2,I140:R140, ""), "")=0), 0, GEOMEAN(IF(ISNUMBER(I140:R140),IF(I$199:R$199 = 2,I140:R140, ""), "")))))))</f>
        <v>4.2975206611570202</v>
      </c>
      <c r="G140" s="89" cm="1">
        <f t="array" ref="G140">IF(Options!$D$18=1, IFERROR(MAX(IF($I$200:$R$200=1,(I140:R140),"")),
     MAX(IF($I$200:$R$200=2,(I140:R140),""))),
IF(Options!$D$19=1, IFERROR(AVERAGE(IF($I$200:$R$200=1,(I140:R140),"")),
     AVERAGE(IF($I$200:$R$200=2,(I140:R140),""))),
IF(Options!$D$20=1, IFERROR(IF(OR(IF(ISNUMBER(I140:R140),IF(I$200:R$200 = 1,I140:R140, ""), "")=0), 0, GEOMEAN(IF(ISNUMBER(I140:R140),IF(I$200:R$200 = 1,I140:R140, ""), ""))),
   IF(OR(IF(ISNUMBER(I140:R140),IF(I$200:R$200 = 2,I140:R140, ""), "")=0), 0, GEOMEAN(IF(ISNUMBER(I140:R140),IF(I$200:R$200 = 2,I140:R140, ""), "")))))))</f>
        <v>0.90909090909091705</v>
      </c>
      <c r="H140" s="142" t="s">
        <v>276</v>
      </c>
      <c r="I140" s="89">
        <v>0.90909090909091705</v>
      </c>
      <c r="J140" s="89">
        <v>4.2975206611570202</v>
      </c>
      <c r="K140" s="89"/>
      <c r="L140" s="89"/>
      <c r="M140" s="89"/>
      <c r="N140" s="141"/>
      <c r="O140" s="141"/>
      <c r="P140" s="141"/>
      <c r="Q140" s="162"/>
      <c r="R140" s="162"/>
      <c r="S140" s="36"/>
      <c r="T140" s="36"/>
      <c r="U140" s="36"/>
      <c r="V140" s="36"/>
      <c r="W140" s="36"/>
      <c r="X140" s="36"/>
      <c r="Y140" s="36"/>
      <c r="Z140" s="36"/>
      <c r="AA140" s="36"/>
    </row>
    <row r="141" spans="1:27" x14ac:dyDescent="0.2">
      <c r="A141" s="85">
        <v>136</v>
      </c>
      <c r="B141" s="85" t="s">
        <v>277</v>
      </c>
      <c r="C141" s="85" t="s">
        <v>278</v>
      </c>
      <c r="D141" s="98" t="str">
        <f t="shared" si="2"/>
        <v/>
      </c>
      <c r="E141" s="89">
        <f>IF(Options!$D$24 = 1, MAX(F141, G141),
IF(Options!$D$25 = 1, AVERAGE(F141,G141),
IF(Options!$D$26 = 1, IFERROR(GEOMEAN(F141, G141), MAX(F141, G141)))))</f>
        <v>4.3864760401818437</v>
      </c>
      <c r="F141" s="89" cm="1">
        <f t="array" ref="F141">IF(Options!$D$18=1, IFERROR(MAX(IF($I$199:$R$199=1,(I141:R141),"")),
     MAX(IF($I$199:$R$199=2,(I141:R141),""))),
IF(Options!$D$19=1, IFERROR(AVERAGE(IF($I$199:$R$199=1,I141:R141,"")),
     AVERAGE(IF($I$199:$R$199=2,(I141:R141),""))),
IF(Options!$D$20=1, IFERROR(IF(OR(IF(ISNUMBER(I141:R141),IF(I$199:R$199 = 1,I141:R141, ""), "")=0), 0, GEOMEAN(IF(ISNUMBER(I141:R141),IF(I$199:R$199 = 1,I141:R141, ""), ""))),
   IF(OR(IF(ISNUMBER(I141:R141),IF(I$199:R$199 = 2,I141:R141, ""), "")=0), 0, GEOMEAN(IF(ISNUMBER(I141:R141),IF(I$199:R$199 = 2,I141:R141, ""), "")))))))</f>
        <v>6.5123966942148801</v>
      </c>
      <c r="G141" s="89" cm="1">
        <f t="array" ref="G141">IF(Options!$D$18=1, IFERROR(MAX(IF($I$200:$R$200=1,(I141:R141),"")),
     MAX(IF($I$200:$R$200=2,(I141:R141),""))),
IF(Options!$D$19=1, IFERROR(AVERAGE(IF($I$200:$R$200=1,(I141:R141),"")),
     AVERAGE(IF($I$200:$R$200=2,(I141:R141),""))),
IF(Options!$D$20=1, IFERROR(IF(OR(IF(ISNUMBER(I141:R141),IF(I$200:R$200 = 1,I141:R141, ""), "")=0), 0, GEOMEAN(IF(ISNUMBER(I141:R141),IF(I$200:R$200 = 1,I141:R141, ""), ""))),
   IF(OR(IF(ISNUMBER(I141:R141),IF(I$200:R$200 = 2,I141:R141, ""), "")=0), 0, GEOMEAN(IF(ISNUMBER(I141:R141),IF(I$200:R$200 = 2,I141:R141, ""), "")))))))</f>
        <v>2.9545454545454501</v>
      </c>
      <c r="H141" s="142" t="s">
        <v>278</v>
      </c>
      <c r="I141" s="89">
        <v>2.9545454545454501</v>
      </c>
      <c r="J141" s="89">
        <v>6.5123966942148801</v>
      </c>
      <c r="K141" s="89"/>
      <c r="L141" s="89"/>
      <c r="M141" s="89"/>
      <c r="N141" s="141"/>
      <c r="O141" s="141"/>
      <c r="P141" s="141"/>
      <c r="Q141" s="162"/>
      <c r="R141" s="162"/>
      <c r="S141" s="36"/>
      <c r="T141" s="36"/>
      <c r="U141" s="36"/>
      <c r="V141" s="36"/>
      <c r="W141" s="36"/>
      <c r="X141" s="36"/>
      <c r="Y141" s="36"/>
      <c r="Z141" s="36"/>
      <c r="AA141" s="36"/>
    </row>
    <row r="142" spans="1:27" x14ac:dyDescent="0.2">
      <c r="A142" s="85">
        <v>137</v>
      </c>
      <c r="B142" s="85" t="s">
        <v>279</v>
      </c>
      <c r="C142" s="85" t="s">
        <v>280</v>
      </c>
      <c r="D142" s="98" t="str">
        <f t="shared" si="2"/>
        <v/>
      </c>
      <c r="E142" s="89">
        <f>IF(Options!$D$24 = 1, MAX(F142, G142),
IF(Options!$D$25 = 1, AVERAGE(F142,G142),
IF(Options!$D$26 = 1, IFERROR(GEOMEAN(F142, G142), MAX(F142, G142)))))</f>
        <v>0</v>
      </c>
      <c r="F142" s="89" cm="1">
        <f t="array" ref="F142">IF(Options!$D$18=1, IFERROR(MAX(IF($I$199:$R$199=1,(I142:R142),"")),
     MAX(IF($I$199:$R$199=2,(I142:R142),""))),
IF(Options!$D$19=1, IFERROR(AVERAGE(IF($I$199:$R$199=1,I142:R142,"")),
     AVERAGE(IF($I$199:$R$199=2,(I142:R142),""))),
IF(Options!$D$20=1, IFERROR(IF(OR(IF(ISNUMBER(I142:R142),IF(I$199:R$199 = 1,I142:R142, ""), "")=0), 0, GEOMEAN(IF(ISNUMBER(I142:R142),IF(I$199:R$199 = 1,I142:R142, ""), ""))),
   IF(OR(IF(ISNUMBER(I142:R142),IF(I$199:R$199 = 2,I142:R142, ""), "")=0), 0, GEOMEAN(IF(ISNUMBER(I142:R142),IF(I$199:R$199 = 2,I142:R142, ""), "")))))))</f>
        <v>0</v>
      </c>
      <c r="G142" s="89" cm="1">
        <f t="array" ref="G142">IF(Options!$D$18=1, IFERROR(MAX(IF($I$200:$R$200=1,(I142:R142),"")),
     MAX(IF($I$200:$R$200=2,(I142:R142),""))),
IF(Options!$D$19=1, IFERROR(AVERAGE(IF($I$200:$R$200=1,(I142:R142),"")),
     AVERAGE(IF($I$200:$R$200=2,(I142:R142),""))),
IF(Options!$D$20=1, IFERROR(IF(OR(IF(ISNUMBER(I142:R142),IF(I$200:R$200 = 1,I142:R142, ""), "")=0), 0, GEOMEAN(IF(ISNUMBER(I142:R142),IF(I$200:R$200 = 1,I142:R142, ""), ""))),
   IF(OR(IF(ISNUMBER(I142:R142),IF(I$200:R$200 = 2,I142:R142, ""), "")=0), 0, GEOMEAN(IF(ISNUMBER(I142:R142),IF(I$200:R$200 = 2,I142:R142, ""), "")))))))</f>
        <v>0</v>
      </c>
      <c r="H142" s="142" t="s">
        <v>280</v>
      </c>
      <c r="I142" s="89" t="s">
        <v>473</v>
      </c>
      <c r="J142" s="89" t="s">
        <v>473</v>
      </c>
      <c r="K142" s="89"/>
      <c r="L142" s="89"/>
      <c r="M142" s="89"/>
      <c r="N142" s="141"/>
      <c r="O142" s="141"/>
      <c r="P142" s="141"/>
      <c r="Q142" s="162"/>
      <c r="R142" s="162"/>
      <c r="S142" s="36"/>
      <c r="T142" s="36"/>
      <c r="U142" s="36"/>
      <c r="V142" s="36"/>
      <c r="W142" s="36"/>
      <c r="X142" s="36"/>
      <c r="Y142" s="36"/>
      <c r="Z142" s="36"/>
      <c r="AA142" s="36"/>
    </row>
    <row r="143" spans="1:27" x14ac:dyDescent="0.2">
      <c r="A143" s="85">
        <v>138</v>
      </c>
      <c r="B143" s="85" t="s">
        <v>281</v>
      </c>
      <c r="C143" s="85" t="s">
        <v>282</v>
      </c>
      <c r="D143" s="98" t="str">
        <f t="shared" si="2"/>
        <v/>
      </c>
      <c r="E143" s="89">
        <f>IF(Options!$D$24 = 1, MAX(F143, G143),
IF(Options!$D$25 = 1, AVERAGE(F143,G143),
IF(Options!$D$26 = 1, IFERROR(GEOMEAN(F143, G143), MAX(F143, G143)))))</f>
        <v>7.4603887600304617</v>
      </c>
      <c r="F143" s="89" cm="1">
        <f t="array" ref="F143">IF(Options!$D$18=1, IFERROR(MAX(IF($I$199:$R$199=1,(I143:R143),"")),
     MAX(IF($I$199:$R$199=2,(I143:R143),""))),
IF(Options!$D$19=1, IFERROR(AVERAGE(IF($I$199:$R$199=1,I143:R143,"")),
     AVERAGE(IF($I$199:$R$199=2,(I143:R143),""))),
IF(Options!$D$20=1, IFERROR(IF(OR(IF(ISNUMBER(I143:R143),IF(I$199:R$199 = 1,I143:R143, ""), "")=0), 0, GEOMEAN(IF(ISNUMBER(I143:R143),IF(I$199:R$199 = 1,I143:R143, ""), ""))),
   IF(OR(IF(ISNUMBER(I143:R143),IF(I$199:R$199 = 2,I143:R143, ""), "")=0), 0, GEOMEAN(IF(ISNUMBER(I143:R143),IF(I$199:R$199 = 2,I143:R143, ""), "")))))))</f>
        <v>7.65289256198347</v>
      </c>
      <c r="G143" s="89" cm="1">
        <f t="array" ref="G143">IF(Options!$D$18=1, IFERROR(MAX(IF($I$200:$R$200=1,(I143:R143),"")),
     MAX(IF($I$200:$R$200=2,(I143:R143),""))),
IF(Options!$D$19=1, IFERROR(AVERAGE(IF($I$200:$R$200=1,(I143:R143),"")),
     AVERAGE(IF($I$200:$R$200=2,(I143:R143),""))),
IF(Options!$D$20=1, IFERROR(IF(OR(IF(ISNUMBER(I143:R143),IF(I$200:R$200 = 1,I143:R143, ""), "")=0), 0, GEOMEAN(IF(ISNUMBER(I143:R143),IF(I$200:R$200 = 1,I143:R143, ""), ""))),
   IF(OR(IF(ISNUMBER(I143:R143),IF(I$200:R$200 = 2,I143:R143, ""), "")=0), 0, GEOMEAN(IF(ISNUMBER(I143:R143),IF(I$200:R$200 = 2,I143:R143, ""), "")))))))</f>
        <v>7.2727272727272698</v>
      </c>
      <c r="H143" s="142" t="s">
        <v>282</v>
      </c>
      <c r="I143" s="89">
        <v>7.2727272727272698</v>
      </c>
      <c r="J143" s="89">
        <v>7.65289256198347</v>
      </c>
      <c r="K143" s="89"/>
      <c r="L143" s="89"/>
      <c r="M143" s="89"/>
      <c r="N143" s="141"/>
      <c r="O143" s="141"/>
      <c r="P143" s="141"/>
      <c r="Q143" s="162"/>
      <c r="R143" s="162"/>
      <c r="S143" s="36"/>
      <c r="T143" s="36"/>
      <c r="U143" s="36"/>
      <c r="V143" s="36"/>
      <c r="W143" s="36"/>
      <c r="X143" s="36"/>
      <c r="Y143" s="36"/>
      <c r="Z143" s="36"/>
      <c r="AA143" s="36"/>
    </row>
    <row r="144" spans="1:27" x14ac:dyDescent="0.2">
      <c r="A144" s="85">
        <v>139</v>
      </c>
      <c r="B144" s="85" t="s">
        <v>283</v>
      </c>
      <c r="C144" s="85" t="s">
        <v>284</v>
      </c>
      <c r="D144" s="98" t="str">
        <f t="shared" si="2"/>
        <v/>
      </c>
      <c r="E144" s="89">
        <f>IF(Options!$D$24 = 1, MAX(F144, G144),
IF(Options!$D$25 = 1, AVERAGE(F144,G144),
IF(Options!$D$26 = 1, IFERROR(GEOMEAN(F144, G144), MAX(F144, G144)))))</f>
        <v>3.30578512396694</v>
      </c>
      <c r="F144" s="89" cm="1">
        <f t="array" ref="F144">IF(Options!$D$18=1, IFERROR(MAX(IF($I$199:$R$199=1,(I144:R144),"")),
     MAX(IF($I$199:$R$199=2,(I144:R144),""))),
IF(Options!$D$19=1, IFERROR(AVERAGE(IF($I$199:$R$199=1,I144:R144,"")),
     AVERAGE(IF($I$199:$R$199=2,(I144:R144),""))),
IF(Options!$D$20=1, IFERROR(IF(OR(IF(ISNUMBER(I144:R144),IF(I$199:R$199 = 1,I144:R144, ""), "")=0), 0, GEOMEAN(IF(ISNUMBER(I144:R144),IF(I$199:R$199 = 1,I144:R144, ""), ""))),
   IF(OR(IF(ISNUMBER(I144:R144),IF(I$199:R$199 = 2,I144:R144, ""), "")=0), 0, GEOMEAN(IF(ISNUMBER(I144:R144),IF(I$199:R$199 = 2,I144:R144, ""), "")))))))</f>
        <v>3.30578512396694</v>
      </c>
      <c r="G144" s="89" cm="1">
        <f t="array" ref="G144">IF(Options!$D$18=1, IFERROR(MAX(IF($I$200:$R$200=1,(I144:R144),"")),
     MAX(IF($I$200:$R$200=2,(I144:R144),""))),
IF(Options!$D$19=1, IFERROR(AVERAGE(IF($I$200:$R$200=1,(I144:R144),"")),
     AVERAGE(IF($I$200:$R$200=2,(I144:R144),""))),
IF(Options!$D$20=1, IFERROR(IF(OR(IF(ISNUMBER(I144:R144),IF(I$200:R$200 = 1,I144:R144, ""), "")=0), 0, GEOMEAN(IF(ISNUMBER(I144:R144),IF(I$200:R$200 = 1,I144:R144, ""), ""))),
   IF(OR(IF(ISNUMBER(I144:R144),IF(I$200:R$200 = 2,I144:R144, ""), "")=0), 0, GEOMEAN(IF(ISNUMBER(I144:R144),IF(I$200:R$200 = 2,I144:R144, ""), "")))))))</f>
        <v>0</v>
      </c>
      <c r="H144" s="142" t="s">
        <v>284</v>
      </c>
      <c r="I144" s="89">
        <v>0</v>
      </c>
      <c r="J144" s="89">
        <v>3.30578512396694</v>
      </c>
      <c r="K144" s="89"/>
      <c r="L144" s="89"/>
      <c r="M144" s="89"/>
      <c r="N144" s="141"/>
      <c r="O144" s="141"/>
      <c r="P144" s="141"/>
      <c r="Q144" s="162"/>
      <c r="R144" s="162"/>
      <c r="S144" s="36"/>
      <c r="T144" s="36"/>
      <c r="U144" s="36"/>
      <c r="V144" s="36"/>
      <c r="W144" s="36"/>
      <c r="X144" s="36"/>
      <c r="Y144" s="36"/>
      <c r="Z144" s="36"/>
      <c r="AA144" s="36"/>
    </row>
    <row r="145" spans="1:27" x14ac:dyDescent="0.2">
      <c r="A145" s="85">
        <v>140</v>
      </c>
      <c r="B145" s="85" t="s">
        <v>285</v>
      </c>
      <c r="C145" s="85" t="s">
        <v>286</v>
      </c>
      <c r="D145" s="98" t="str">
        <f t="shared" si="2"/>
        <v/>
      </c>
      <c r="E145" s="89">
        <f>IF(Options!$D$24 = 1, MAX(F145, G145),
IF(Options!$D$25 = 1, AVERAGE(F145,G145),
IF(Options!$D$26 = 1, IFERROR(GEOMEAN(F145, G145), MAX(F145, G145)))))</f>
        <v>6.7419986246324095</v>
      </c>
      <c r="F145" s="89" cm="1">
        <f t="array" ref="F145">IF(Options!$D$18=1, IFERROR(MAX(IF($I$199:$R$199=1,(I145:R145),"")),
     MAX(IF($I$199:$R$199=2,(I145:R145),""))),
IF(Options!$D$19=1, IFERROR(AVERAGE(IF($I$199:$R$199=1,I145:R145,"")),
     AVERAGE(IF($I$199:$R$199=2,(I145:R145),""))),
IF(Options!$D$20=1, IFERROR(IF(OR(IF(ISNUMBER(I145:R145),IF(I$199:R$199 = 1,I145:R145, ""), "")=0), 0, GEOMEAN(IF(ISNUMBER(I145:R145),IF(I$199:R$199 = 1,I145:R145, ""), ""))),
   IF(OR(IF(ISNUMBER(I145:R145),IF(I$199:R$199 = 2,I145:R145, ""), "")=0), 0, GEOMEAN(IF(ISNUMBER(I145:R145),IF(I$199:R$199 = 2,I145:R145, ""), "")))))))</f>
        <v>10</v>
      </c>
      <c r="G145" s="89" cm="1">
        <f t="array" ref="G145">IF(Options!$D$18=1, IFERROR(MAX(IF($I$200:$R$200=1,(I145:R145),"")),
     MAX(IF($I$200:$R$200=2,(I145:R145),""))),
IF(Options!$D$19=1, IFERROR(AVERAGE(IF($I$200:$R$200=1,(I145:R145),"")),
     AVERAGE(IF($I$200:$R$200=2,(I145:R145),""))),
IF(Options!$D$20=1, IFERROR(IF(OR(IF(ISNUMBER(I145:R145),IF(I$200:R$200 = 1,I145:R145, ""), "")=0), 0, GEOMEAN(IF(ISNUMBER(I145:R145),IF(I$200:R$200 = 1,I145:R145, ""), ""))),
   IF(OR(IF(ISNUMBER(I145:R145),IF(I$200:R$200 = 2,I145:R145, ""), "")=0), 0, GEOMEAN(IF(ISNUMBER(I145:R145),IF(I$200:R$200 = 2,I145:R145, ""), "")))))))</f>
        <v>4.5454545454545299</v>
      </c>
      <c r="H145" s="142" t="s">
        <v>286</v>
      </c>
      <c r="I145" s="89">
        <v>4.5454545454545299</v>
      </c>
      <c r="J145" s="89">
        <v>10</v>
      </c>
      <c r="K145" s="89"/>
      <c r="L145" s="89"/>
      <c r="M145" s="89"/>
      <c r="N145" s="141"/>
      <c r="O145" s="141"/>
      <c r="P145" s="141"/>
      <c r="Q145" s="162"/>
      <c r="R145" s="162"/>
      <c r="S145" s="36"/>
      <c r="T145" s="36"/>
      <c r="U145" s="36"/>
      <c r="V145" s="36"/>
      <c r="W145" s="36"/>
      <c r="X145" s="36"/>
      <c r="Y145" s="36"/>
      <c r="Z145" s="36"/>
      <c r="AA145" s="36"/>
    </row>
    <row r="146" spans="1:27" x14ac:dyDescent="0.2">
      <c r="A146" s="85">
        <v>141</v>
      </c>
      <c r="B146" s="85" t="s">
        <v>287</v>
      </c>
      <c r="C146" s="85" t="s">
        <v>288</v>
      </c>
      <c r="D146" s="98" t="str">
        <f t="shared" si="2"/>
        <v/>
      </c>
      <c r="E146" s="89">
        <f>IF(Options!$D$24 = 1, MAX(F146, G146),
IF(Options!$D$25 = 1, AVERAGE(F146,G146),
IF(Options!$D$26 = 1, IFERROR(GEOMEAN(F146, G146), MAX(F146, G146)))))</f>
        <v>4.4205992774113794</v>
      </c>
      <c r="F146" s="89" cm="1">
        <f t="array" ref="F146">IF(Options!$D$18=1, IFERROR(MAX(IF($I$199:$R$199=1,(I146:R146),"")),
     MAX(IF($I$199:$R$199=2,(I146:R146),""))),
IF(Options!$D$19=1, IFERROR(AVERAGE(IF($I$199:$R$199=1,I146:R146,"")),
     AVERAGE(IF($I$199:$R$199=2,(I146:R146),""))),
IF(Options!$D$20=1, IFERROR(IF(OR(IF(ISNUMBER(I146:R146),IF(I$199:R$199 = 1,I146:R146, ""), "")=0), 0, GEOMEAN(IF(ISNUMBER(I146:R146),IF(I$199:R$199 = 1,I146:R146, ""), ""))),
   IF(OR(IF(ISNUMBER(I146:R146),IF(I$199:R$199 = 2,I146:R146, ""), "")=0), 0, GEOMEAN(IF(ISNUMBER(I146:R146),IF(I$199:R$199 = 2,I146:R146, ""), "")))))))</f>
        <v>2.5289256198347099</v>
      </c>
      <c r="G146" s="89" cm="1">
        <f t="array" ref="G146">IF(Options!$D$18=1, IFERROR(MAX(IF($I$200:$R$200=1,(I146:R146),"")),
     MAX(IF($I$200:$R$200=2,(I146:R146),""))),
IF(Options!$D$19=1, IFERROR(AVERAGE(IF($I$200:$R$200=1,(I146:R146),"")),
     AVERAGE(IF($I$200:$R$200=2,(I146:R146),""))),
IF(Options!$D$20=1, IFERROR(IF(OR(IF(ISNUMBER(I146:R146),IF(I$200:R$200 = 1,I146:R146, ""), "")=0), 0, GEOMEAN(IF(ISNUMBER(I146:R146),IF(I$200:R$200 = 1,I146:R146, ""), ""))),
   IF(OR(IF(ISNUMBER(I146:R146),IF(I$200:R$200 = 2,I146:R146, ""), "")=0), 0, GEOMEAN(IF(ISNUMBER(I146:R146),IF(I$200:R$200 = 2,I146:R146, ""), "")))))))</f>
        <v>7.7272727272727204</v>
      </c>
      <c r="H146" s="142" t="s">
        <v>288</v>
      </c>
      <c r="I146" s="89">
        <v>7.7272727272727204</v>
      </c>
      <c r="J146" s="89">
        <v>2.5289256198347099</v>
      </c>
      <c r="K146" s="89"/>
      <c r="L146" s="89"/>
      <c r="M146" s="89"/>
      <c r="N146" s="141"/>
      <c r="O146" s="141"/>
      <c r="P146" s="141"/>
      <c r="Q146" s="162"/>
      <c r="R146" s="162"/>
      <c r="S146" s="36"/>
      <c r="T146" s="36"/>
      <c r="U146" s="36"/>
      <c r="V146" s="36"/>
      <c r="W146" s="36"/>
      <c r="X146" s="36"/>
      <c r="Y146" s="36"/>
      <c r="Z146" s="36"/>
      <c r="AA146" s="36"/>
    </row>
    <row r="147" spans="1:27" x14ac:dyDescent="0.2">
      <c r="A147" s="85">
        <v>142</v>
      </c>
      <c r="B147" s="85" t="s">
        <v>289</v>
      </c>
      <c r="C147" s="85" t="s">
        <v>290</v>
      </c>
      <c r="D147" s="98" t="str">
        <f t="shared" si="2"/>
        <v/>
      </c>
      <c r="E147" s="89">
        <f>IF(Options!$D$24 = 1, MAX(F147, G147),
IF(Options!$D$25 = 1, AVERAGE(F147,G147),
IF(Options!$D$26 = 1, IFERROR(GEOMEAN(F147, G147), MAX(F147, G147)))))</f>
        <v>6.1306217396852496</v>
      </c>
      <c r="F147" s="89" cm="1">
        <f t="array" ref="F147">IF(Options!$D$18=1, IFERROR(MAX(IF($I$199:$R$199=1,(I147:R147),"")),
     MAX(IF($I$199:$R$199=2,(I147:R147),""))),
IF(Options!$D$19=1, IFERROR(AVERAGE(IF($I$199:$R$199=1,I147:R147,"")),
     AVERAGE(IF($I$199:$R$199=2,(I147:R147),""))),
IF(Options!$D$20=1, IFERROR(IF(OR(IF(ISNUMBER(I147:R147),IF(I$199:R$199 = 1,I147:R147, ""), "")=0), 0, GEOMEAN(IF(ISNUMBER(I147:R147),IF(I$199:R$199 = 1,I147:R147, ""), ""))),
   IF(OR(IF(ISNUMBER(I147:R147),IF(I$199:R$199 = 2,I147:R147, ""), "")=0), 0, GEOMEAN(IF(ISNUMBER(I147:R147),IF(I$199:R$199 = 2,I147:R147, ""), "")))))))</f>
        <v>5.7024793388429798</v>
      </c>
      <c r="G147" s="89" cm="1">
        <f t="array" ref="G147">IF(Options!$D$18=1, IFERROR(MAX(IF($I$200:$R$200=1,(I147:R147),"")),
     MAX(IF($I$200:$R$200=2,(I147:R147),""))),
IF(Options!$D$19=1, IFERROR(AVERAGE(IF($I$200:$R$200=1,(I147:R147),"")),
     AVERAGE(IF($I$200:$R$200=2,(I147:R147),""))),
IF(Options!$D$20=1, IFERROR(IF(OR(IF(ISNUMBER(I147:R147),IF(I$200:R$200 = 1,I147:R147, ""), "")=0), 0, GEOMEAN(IF(ISNUMBER(I147:R147),IF(I$200:R$200 = 1,I147:R147, ""), ""))),
   IF(OR(IF(ISNUMBER(I147:R147),IF(I$200:R$200 = 2,I147:R147, ""), "")=0), 0, GEOMEAN(IF(ISNUMBER(I147:R147),IF(I$200:R$200 = 2,I147:R147, ""), "")))))))</f>
        <v>6.5909090909090802</v>
      </c>
      <c r="H147" s="142" t="s">
        <v>290</v>
      </c>
      <c r="I147" s="89">
        <v>6.5909090909090802</v>
      </c>
      <c r="J147" s="89">
        <v>5.7024793388429798</v>
      </c>
      <c r="K147" s="89"/>
      <c r="L147" s="89"/>
      <c r="M147" s="89"/>
      <c r="N147" s="141"/>
      <c r="O147" s="141"/>
      <c r="P147" s="141"/>
      <c r="Q147" s="162"/>
      <c r="R147" s="162"/>
      <c r="S147" s="36"/>
      <c r="T147" s="36"/>
      <c r="U147" s="36"/>
      <c r="V147" s="36"/>
      <c r="W147" s="36"/>
      <c r="X147" s="36"/>
      <c r="Y147" s="36"/>
      <c r="Z147" s="36"/>
      <c r="AA147" s="36"/>
    </row>
    <row r="148" spans="1:27" x14ac:dyDescent="0.2">
      <c r="A148" s="85">
        <v>143</v>
      </c>
      <c r="B148" s="85" t="s">
        <v>291</v>
      </c>
      <c r="C148" s="85" t="s">
        <v>292</v>
      </c>
      <c r="D148" s="98" t="str">
        <f t="shared" si="2"/>
        <v/>
      </c>
      <c r="E148" s="89">
        <f>IF(Options!$D$24 = 1, MAX(F148, G148),
IF(Options!$D$25 = 1, AVERAGE(F148,G148),
IF(Options!$D$26 = 1, IFERROR(GEOMEAN(F148, G148), MAX(F148, G148)))))</f>
        <v>3.5041322314049599</v>
      </c>
      <c r="F148" s="89" cm="1">
        <f t="array" ref="F148">IF(Options!$D$18=1, IFERROR(MAX(IF($I$199:$R$199=1,(I148:R148),"")),
     MAX(IF($I$199:$R$199=2,(I148:R148),""))),
IF(Options!$D$19=1, IFERROR(AVERAGE(IF($I$199:$R$199=1,I148:R148,"")),
     AVERAGE(IF($I$199:$R$199=2,(I148:R148),""))),
IF(Options!$D$20=1, IFERROR(IF(OR(IF(ISNUMBER(I148:R148),IF(I$199:R$199 = 1,I148:R148, ""), "")=0), 0, GEOMEAN(IF(ISNUMBER(I148:R148),IF(I$199:R$199 = 1,I148:R148, ""), ""))),
   IF(OR(IF(ISNUMBER(I148:R148),IF(I$199:R$199 = 2,I148:R148, ""), "")=0), 0, GEOMEAN(IF(ISNUMBER(I148:R148),IF(I$199:R$199 = 2,I148:R148, ""), "")))))))</f>
        <v>3.5041322314049599</v>
      </c>
      <c r="G148" s="89" cm="1">
        <f t="array" ref="G148">IF(Options!$D$18=1, IFERROR(MAX(IF($I$200:$R$200=1,(I148:R148),"")),
     MAX(IF($I$200:$R$200=2,(I148:R148),""))),
IF(Options!$D$19=1, IFERROR(AVERAGE(IF($I$200:$R$200=1,(I148:R148),"")),
     AVERAGE(IF($I$200:$R$200=2,(I148:R148),""))),
IF(Options!$D$20=1, IFERROR(IF(OR(IF(ISNUMBER(I148:R148),IF(I$200:R$200 = 1,I148:R148, ""), "")=0), 0, GEOMEAN(IF(ISNUMBER(I148:R148),IF(I$200:R$200 = 1,I148:R148, ""), ""))),
   IF(OR(IF(ISNUMBER(I148:R148),IF(I$200:R$200 = 2,I148:R148, ""), "")=0), 0, GEOMEAN(IF(ISNUMBER(I148:R148),IF(I$200:R$200 = 2,I148:R148, ""), "")))))))</f>
        <v>0</v>
      </c>
      <c r="H148" s="142" t="s">
        <v>292</v>
      </c>
      <c r="I148" s="89">
        <v>0</v>
      </c>
      <c r="J148" s="89">
        <v>3.5041322314049599</v>
      </c>
      <c r="K148" s="89"/>
      <c r="L148" s="89"/>
      <c r="M148" s="89"/>
      <c r="N148" s="141"/>
      <c r="O148" s="141"/>
      <c r="P148" s="141"/>
      <c r="Q148" s="162"/>
      <c r="R148" s="162"/>
      <c r="S148" s="36"/>
      <c r="T148" s="36"/>
      <c r="U148" s="36"/>
      <c r="V148" s="36"/>
      <c r="W148" s="36"/>
      <c r="X148" s="36"/>
      <c r="Y148" s="36"/>
      <c r="Z148" s="36"/>
      <c r="AA148" s="36"/>
    </row>
    <row r="149" spans="1:27" x14ac:dyDescent="0.2">
      <c r="A149" s="85">
        <v>144</v>
      </c>
      <c r="B149" s="85" t="s">
        <v>293</v>
      </c>
      <c r="C149" s="85" t="s">
        <v>294</v>
      </c>
      <c r="D149" s="98" t="str">
        <f t="shared" si="2"/>
        <v/>
      </c>
      <c r="E149" s="89">
        <f>IF(Options!$D$24 = 1, MAX(F149, G149),
IF(Options!$D$25 = 1, AVERAGE(F149,G149),
IF(Options!$D$26 = 1, IFERROR(GEOMEAN(F149, G149), MAX(F149, G149)))))</f>
        <v>3.7241470465924289</v>
      </c>
      <c r="F149" s="89" cm="1">
        <f t="array" ref="F149">IF(Options!$D$18=1, IFERROR(MAX(IF($I$199:$R$199=1,(I149:R149),"")),
     MAX(IF($I$199:$R$199=2,(I149:R149),""))),
IF(Options!$D$19=1, IFERROR(AVERAGE(IF($I$199:$R$199=1,I149:R149,"")),
     AVERAGE(IF($I$199:$R$199=2,(I149:R149),""))),
IF(Options!$D$20=1, IFERROR(IF(OR(IF(ISNUMBER(I149:R149),IF(I$199:R$199 = 1,I149:R149, ""), "")=0), 0, GEOMEAN(IF(ISNUMBER(I149:R149),IF(I$199:R$199 = 1,I149:R149, ""), ""))),
   IF(OR(IF(ISNUMBER(I149:R149),IF(I$199:R$199 = 2,I149:R149, ""), "")=0), 0, GEOMEAN(IF(ISNUMBER(I149:R149),IF(I$199:R$199 = 2,I149:R149, ""), "")))))))</f>
        <v>4.69421487603306</v>
      </c>
      <c r="G149" s="89" cm="1">
        <f t="array" ref="G149">IF(Options!$D$18=1, IFERROR(MAX(IF($I$200:$R$200=1,(I149:R149),"")),
     MAX(IF($I$200:$R$200=2,(I149:R149),""))),
IF(Options!$D$19=1, IFERROR(AVERAGE(IF($I$200:$R$200=1,(I149:R149),"")),
     AVERAGE(IF($I$200:$R$200=2,(I149:R149),""))),
IF(Options!$D$20=1, IFERROR(IF(OR(IF(ISNUMBER(I149:R149),IF(I$200:R$200 = 1,I149:R149, ""), "")=0), 0, GEOMEAN(IF(ISNUMBER(I149:R149),IF(I$200:R$200 = 1,I149:R149, ""), ""))),
   IF(OR(IF(ISNUMBER(I149:R149),IF(I$200:R$200 = 2,I149:R149, ""), "")=0), 0, GEOMEAN(IF(ISNUMBER(I149:R149),IF(I$200:R$200 = 2,I149:R149, ""), "")))))))</f>
        <v>2.9545454545454501</v>
      </c>
      <c r="H149" s="142" t="s">
        <v>294</v>
      </c>
      <c r="I149" s="89">
        <v>2.9545454545454501</v>
      </c>
      <c r="J149" s="89">
        <v>4.69421487603306</v>
      </c>
      <c r="K149" s="89"/>
      <c r="L149" s="89"/>
      <c r="M149" s="89"/>
      <c r="N149" s="141"/>
      <c r="O149" s="141"/>
      <c r="P149" s="141"/>
      <c r="Q149" s="162"/>
      <c r="R149" s="162"/>
      <c r="S149" s="36"/>
      <c r="T149" s="36"/>
      <c r="U149" s="36"/>
      <c r="V149" s="36"/>
      <c r="W149" s="36"/>
      <c r="X149" s="36"/>
      <c r="Y149" s="36"/>
      <c r="Z149" s="36"/>
      <c r="AA149" s="36"/>
    </row>
    <row r="150" spans="1:27" x14ac:dyDescent="0.2">
      <c r="A150" s="85">
        <v>145</v>
      </c>
      <c r="B150" s="85" t="s">
        <v>295</v>
      </c>
      <c r="C150" s="85" t="s">
        <v>296</v>
      </c>
      <c r="D150" s="98" t="str">
        <f t="shared" si="2"/>
        <v/>
      </c>
      <c r="E150" s="89">
        <f>IF(Options!$D$24 = 1, MAX(F150, G150),
IF(Options!$D$25 = 1, AVERAGE(F150,G150),
IF(Options!$D$26 = 1, IFERROR(GEOMEAN(F150, G150), MAX(F150, G150)))))</f>
        <v>3.8172962373237596</v>
      </c>
      <c r="F150" s="89" cm="1">
        <f t="array" ref="F150">IF(Options!$D$18=1, IFERROR(MAX(IF($I$199:$R$199=1,(I150:R150),"")),
     MAX(IF($I$199:$R$199=2,(I150:R150),""))),
IF(Options!$D$19=1, IFERROR(AVERAGE(IF($I$199:$R$199=1,I150:R150,"")),
     AVERAGE(IF($I$199:$R$199=2,(I150:R150),""))),
IF(Options!$D$20=1, IFERROR(IF(OR(IF(ISNUMBER(I150:R150),IF(I$199:R$199 = 1,I150:R150, ""), "")=0), 0, GEOMEAN(IF(ISNUMBER(I150:R150),IF(I$199:R$199 = 1,I150:R150, ""), ""))),
   IF(OR(IF(ISNUMBER(I150:R150),IF(I$199:R$199 = 2,I150:R150, ""), "")=0), 0, GEOMEAN(IF(ISNUMBER(I150:R150),IF(I$199:R$199 = 2,I150:R150, ""), "")))))))</f>
        <v>7.1239669421487601</v>
      </c>
      <c r="G150" s="89" cm="1">
        <f t="array" ref="G150">IF(Options!$D$18=1, IFERROR(MAX(IF($I$200:$R$200=1,(I150:R150),"")),
     MAX(IF($I$200:$R$200=2,(I150:R150),""))),
IF(Options!$D$19=1, IFERROR(AVERAGE(IF($I$200:$R$200=1,(I150:R150),"")),
     AVERAGE(IF($I$200:$R$200=2,(I150:R150),""))),
IF(Options!$D$20=1, IFERROR(IF(OR(IF(ISNUMBER(I150:R150),IF(I$200:R$200 = 1,I150:R150, ""), "")=0), 0, GEOMEAN(IF(ISNUMBER(I150:R150),IF(I$200:R$200 = 1,I150:R150, ""), ""))),
   IF(OR(IF(ISNUMBER(I150:R150),IF(I$200:R$200 = 2,I150:R150, ""), "")=0), 0, GEOMEAN(IF(ISNUMBER(I150:R150),IF(I$200:R$200 = 2,I150:R150, ""), "")))))))</f>
        <v>2.0454545454545499</v>
      </c>
      <c r="H150" s="142" t="s">
        <v>296</v>
      </c>
      <c r="I150" s="89">
        <v>2.0454545454545499</v>
      </c>
      <c r="J150" s="89">
        <v>7.1239669421487601</v>
      </c>
      <c r="K150" s="89"/>
      <c r="L150" s="89"/>
      <c r="M150" s="89"/>
      <c r="N150" s="141"/>
      <c r="O150" s="141"/>
      <c r="P150" s="141"/>
      <c r="Q150" s="162"/>
      <c r="R150" s="162"/>
      <c r="S150" s="36"/>
      <c r="T150" s="36"/>
      <c r="U150" s="36"/>
      <c r="V150" s="36"/>
      <c r="W150" s="36"/>
      <c r="X150" s="36"/>
      <c r="Y150" s="36"/>
      <c r="Z150" s="36"/>
      <c r="AA150" s="36"/>
    </row>
    <row r="151" spans="1:27" x14ac:dyDescent="0.2">
      <c r="A151" s="85">
        <v>146</v>
      </c>
      <c r="B151" s="85" t="s">
        <v>297</v>
      </c>
      <c r="C151" s="85" t="s">
        <v>298</v>
      </c>
      <c r="D151" s="98" t="str">
        <f t="shared" si="2"/>
        <v/>
      </c>
      <c r="E151" s="89">
        <f>IF(Options!$D$24 = 1, MAX(F151, G151),
IF(Options!$D$25 = 1, AVERAGE(F151,G151),
IF(Options!$D$26 = 1, IFERROR(GEOMEAN(F151, G151), MAX(F151, G151)))))</f>
        <v>7.4842685000751557</v>
      </c>
      <c r="F151" s="89" cm="1">
        <f t="array" ref="F151">IF(Options!$D$18=1, IFERROR(MAX(IF($I$199:$R$199=1,(I151:R151),"")),
     MAX(IF($I$199:$R$199=2,(I151:R151),""))),
IF(Options!$D$19=1, IFERROR(AVERAGE(IF($I$199:$R$199=1,I151:R151,"")),
     AVERAGE(IF($I$199:$R$199=2,(I151:R151),""))),
IF(Options!$D$20=1, IFERROR(IF(OR(IF(ISNUMBER(I151:R151),IF(I$199:R$199 = 1,I151:R151, ""), "")=0), 0, GEOMEAN(IF(ISNUMBER(I151:R151),IF(I$199:R$199 = 1,I151:R151, ""), ""))),
   IF(OR(IF(ISNUMBER(I151:R151),IF(I$199:R$199 = 2,I151:R151, ""), "")=0), 0, GEOMEAN(IF(ISNUMBER(I151:R151),IF(I$199:R$199 = 2,I151:R151, ""), "")))))))</f>
        <v>6.6611570247933898</v>
      </c>
      <c r="G151" s="89" cm="1">
        <f t="array" ref="G151">IF(Options!$D$18=1, IFERROR(MAX(IF($I$200:$R$200=1,(I151:R151),"")),
     MAX(IF($I$200:$R$200=2,(I151:R151),""))),
IF(Options!$D$19=1, IFERROR(AVERAGE(IF($I$200:$R$200=1,(I151:R151),"")),
     AVERAGE(IF($I$200:$R$200=2,(I151:R151),""))),
IF(Options!$D$20=1, IFERROR(IF(OR(IF(ISNUMBER(I151:R151),IF(I$200:R$200 = 1,I151:R151, ""), "")=0), 0, GEOMEAN(IF(ISNUMBER(I151:R151),IF(I$200:R$200 = 1,I151:R151, ""), ""))),
   IF(OR(IF(ISNUMBER(I151:R151),IF(I$200:R$200 = 2,I151:R151, ""), "")=0), 0, GEOMEAN(IF(ISNUMBER(I151:R151),IF(I$200:R$200 = 2,I151:R151, ""), "")))))))</f>
        <v>8.4090909090909207</v>
      </c>
      <c r="H151" s="142" t="s">
        <v>298</v>
      </c>
      <c r="I151" s="89">
        <v>8.4090909090909207</v>
      </c>
      <c r="J151" s="89">
        <v>6.6611570247933898</v>
      </c>
      <c r="K151" s="89"/>
      <c r="L151" s="89"/>
      <c r="M151" s="89"/>
      <c r="N151" s="141"/>
      <c r="O151" s="141"/>
      <c r="P151" s="141"/>
      <c r="Q151" s="162"/>
      <c r="R151" s="162"/>
      <c r="S151" s="36"/>
      <c r="T151" s="36"/>
      <c r="U151" s="36"/>
      <c r="V151" s="36"/>
      <c r="W151" s="36"/>
      <c r="X151" s="36"/>
      <c r="Y151" s="36"/>
      <c r="Z151" s="36"/>
      <c r="AA151" s="36"/>
    </row>
    <row r="152" spans="1:27" x14ac:dyDescent="0.2">
      <c r="A152" s="85">
        <v>147</v>
      </c>
      <c r="B152" s="85" t="s">
        <v>299</v>
      </c>
      <c r="C152" s="85" t="s">
        <v>300</v>
      </c>
      <c r="D152" s="98" t="str">
        <f t="shared" si="2"/>
        <v/>
      </c>
      <c r="E152" s="89">
        <f>IF(Options!$D$24 = 1, MAX(F152, G152),
IF(Options!$D$25 = 1, AVERAGE(F152,G152),
IF(Options!$D$26 = 1, IFERROR(GEOMEAN(F152, G152), MAX(F152, G152)))))</f>
        <v>4.3916114285241044</v>
      </c>
      <c r="F152" s="89" cm="1">
        <f t="array" ref="F152">IF(Options!$D$18=1, IFERROR(MAX(IF($I$199:$R$199=1,(I152:R152),"")),
     MAX(IF($I$199:$R$199=2,(I152:R152),""))),
IF(Options!$D$19=1, IFERROR(AVERAGE(IF($I$199:$R$199=1,I152:R152,"")),
     AVERAGE(IF($I$199:$R$199=2,(I152:R152),""))),
IF(Options!$D$20=1, IFERROR(IF(OR(IF(ISNUMBER(I152:R152),IF(I$199:R$199 = 1,I152:R152, ""), "")=0), 0, GEOMEAN(IF(ISNUMBER(I152:R152),IF(I$199:R$199 = 1,I152:R152, ""), ""))),
   IF(OR(IF(ISNUMBER(I152:R152),IF(I$199:R$199 = 2,I152:R152, ""), "")=0), 0, GEOMEAN(IF(ISNUMBER(I152:R152),IF(I$199:R$199 = 2,I152:R152, ""), "")))))))</f>
        <v>4.9917355371900802</v>
      </c>
      <c r="G152" s="89" cm="1">
        <f t="array" ref="G152">IF(Options!$D$18=1, IFERROR(MAX(IF($I$200:$R$200=1,(I152:R152),"")),
     MAX(IF($I$200:$R$200=2,(I152:R152),""))),
IF(Options!$D$19=1, IFERROR(AVERAGE(IF($I$200:$R$200=1,(I152:R152),"")),
     AVERAGE(IF($I$200:$R$200=2,(I152:R152),""))),
IF(Options!$D$20=1, IFERROR(IF(OR(IF(ISNUMBER(I152:R152),IF(I$200:R$200 = 1,I152:R152, ""), "")=0), 0, GEOMEAN(IF(ISNUMBER(I152:R152),IF(I$200:R$200 = 1,I152:R152, ""), ""))),
   IF(OR(IF(ISNUMBER(I152:R152),IF(I$200:R$200 = 2,I152:R152, ""), "")=0), 0, GEOMEAN(IF(ISNUMBER(I152:R152),IF(I$200:R$200 = 2,I152:R152, ""), "")))))))</f>
        <v>3.86363636363637</v>
      </c>
      <c r="H152" s="142" t="s">
        <v>300</v>
      </c>
      <c r="I152" s="89">
        <v>3.86363636363637</v>
      </c>
      <c r="J152" s="89">
        <v>4.9917355371900802</v>
      </c>
      <c r="K152" s="89"/>
      <c r="L152" s="89"/>
      <c r="M152" s="89"/>
      <c r="N152" s="141"/>
      <c r="O152" s="141"/>
      <c r="P152" s="141"/>
      <c r="Q152" s="162"/>
      <c r="R152" s="162"/>
      <c r="S152" s="36"/>
      <c r="T152" s="36"/>
      <c r="U152" s="36"/>
      <c r="V152" s="36"/>
      <c r="W152" s="36"/>
      <c r="X152" s="36"/>
      <c r="Y152" s="36"/>
      <c r="Z152" s="36"/>
      <c r="AA152" s="36"/>
    </row>
    <row r="153" spans="1:27" x14ac:dyDescent="0.2">
      <c r="A153" s="85">
        <v>148</v>
      </c>
      <c r="B153" s="85" t="s">
        <v>301</v>
      </c>
      <c r="C153" s="85" t="s">
        <v>302</v>
      </c>
      <c r="D153" s="98" t="str">
        <f t="shared" si="2"/>
        <v/>
      </c>
      <c r="E153" s="89">
        <f>IF(Options!$D$24 = 1, MAX(F153, G153),
IF(Options!$D$25 = 1, AVERAGE(F153,G153),
IF(Options!$D$26 = 1, IFERROR(GEOMEAN(F153, G153), MAX(F153, G153)))))</f>
        <v>8.6602540378443873</v>
      </c>
      <c r="F153" s="89" cm="1">
        <f t="array" ref="F153">IF(Options!$D$18=1, IFERROR(MAX(IF($I$199:$R$199=1,(I153:R153),"")),
     MAX(IF($I$199:$R$199=2,(I153:R153),""))),
IF(Options!$D$19=1, IFERROR(AVERAGE(IF($I$199:$R$199=1,I153:R153,"")),
     AVERAGE(IF($I$199:$R$199=2,(I153:R153),""))),
IF(Options!$D$20=1, IFERROR(IF(OR(IF(ISNUMBER(I153:R153),IF(I$199:R$199 = 1,I153:R153, ""), "")=0), 0, GEOMEAN(IF(ISNUMBER(I153:R153),IF(I$199:R$199 = 1,I153:R153, ""), ""))),
   IF(OR(IF(ISNUMBER(I153:R153),IF(I$199:R$199 = 2,I153:R153, ""), "")=0), 0, GEOMEAN(IF(ISNUMBER(I153:R153),IF(I$199:R$199 = 2,I153:R153, ""), "")))))))</f>
        <v>10</v>
      </c>
      <c r="G153" s="89" cm="1">
        <f t="array" ref="G153">IF(Options!$D$18=1, IFERROR(MAX(IF($I$200:$R$200=1,(I153:R153),"")),
     MAX(IF($I$200:$R$200=2,(I153:R153),""))),
IF(Options!$D$19=1, IFERROR(AVERAGE(IF($I$200:$R$200=1,(I153:R153),"")),
     AVERAGE(IF($I$200:$R$200=2,(I153:R153),""))),
IF(Options!$D$20=1, IFERROR(IF(OR(IF(ISNUMBER(I153:R153),IF(I$200:R$200 = 1,I153:R153, ""), "")=0), 0, GEOMEAN(IF(ISNUMBER(I153:R153),IF(I$200:R$200 = 1,I153:R153, ""), ""))),
   IF(OR(IF(ISNUMBER(I153:R153),IF(I$200:R$200 = 2,I153:R153, ""), "")=0), 0, GEOMEAN(IF(ISNUMBER(I153:R153),IF(I$200:R$200 = 2,I153:R153, ""), "")))))))</f>
        <v>7.5</v>
      </c>
      <c r="H153" s="142" t="s">
        <v>302</v>
      </c>
      <c r="I153" s="89">
        <v>7.5</v>
      </c>
      <c r="J153" s="89">
        <v>10</v>
      </c>
      <c r="K153" s="89"/>
      <c r="L153" s="89"/>
      <c r="M153" s="89"/>
      <c r="N153" s="141"/>
      <c r="O153" s="141"/>
      <c r="P153" s="141"/>
      <c r="Q153" s="162"/>
      <c r="R153" s="162"/>
      <c r="S153" s="36"/>
      <c r="T153" s="36"/>
      <c r="U153" s="36"/>
      <c r="V153" s="36"/>
      <c r="W153" s="36"/>
      <c r="X153" s="36"/>
      <c r="Y153" s="36"/>
      <c r="Z153" s="36"/>
      <c r="AA153" s="36"/>
    </row>
    <row r="154" spans="1:27" x14ac:dyDescent="0.2">
      <c r="A154" s="85">
        <v>149</v>
      </c>
      <c r="B154" s="85" t="s">
        <v>303</v>
      </c>
      <c r="C154" s="85" t="s">
        <v>304</v>
      </c>
      <c r="D154" s="98" t="str">
        <f t="shared" si="2"/>
        <v/>
      </c>
      <c r="E154" s="89">
        <f>IF(Options!$D$24 = 1, MAX(F154, G154),
IF(Options!$D$25 = 1, AVERAGE(F154,G154),
IF(Options!$D$26 = 1, IFERROR(GEOMEAN(F154, G154), MAX(F154, G154)))))</f>
        <v>4.6334458490158958</v>
      </c>
      <c r="F154" s="89" cm="1">
        <f t="array" ref="F154">IF(Options!$D$18=1, IFERROR(MAX(IF($I$199:$R$199=1,(I154:R154),"")),
     MAX(IF($I$199:$R$199=2,(I154:R154),""))),
IF(Options!$D$19=1, IFERROR(AVERAGE(IF($I$199:$R$199=1,I154:R154,"")),
     AVERAGE(IF($I$199:$R$199=2,(I154:R154),""))),
IF(Options!$D$20=1, IFERROR(IF(OR(IF(ISNUMBER(I154:R154),IF(I$199:R$199 = 1,I154:R154, ""), "")=0), 0, GEOMEAN(IF(ISNUMBER(I154:R154),IF(I$199:R$199 = 1,I154:R154, ""), ""))),
   IF(OR(IF(ISNUMBER(I154:R154),IF(I$199:R$199 = 2,I154:R154, ""), "")=0), 0, GEOMEAN(IF(ISNUMBER(I154:R154),IF(I$199:R$199 = 2,I154:R154, ""), "")))))))</f>
        <v>6.2975206611570202</v>
      </c>
      <c r="G154" s="89" cm="1">
        <f t="array" ref="G154">IF(Options!$D$18=1, IFERROR(MAX(IF($I$200:$R$200=1,(I154:R154),"")),
     MAX(IF($I$200:$R$200=2,(I154:R154),""))),
IF(Options!$D$19=1, IFERROR(AVERAGE(IF($I$200:$R$200=1,(I154:R154),"")),
     AVERAGE(IF($I$200:$R$200=2,(I154:R154),""))),
IF(Options!$D$20=1, IFERROR(IF(OR(IF(ISNUMBER(I154:R154),IF(I$200:R$200 = 1,I154:R154, ""), "")=0), 0, GEOMEAN(IF(ISNUMBER(I154:R154),IF(I$200:R$200 = 1,I154:R154, ""), ""))),
   IF(OR(IF(ISNUMBER(I154:R154),IF(I$200:R$200 = 2,I154:R154, ""), "")=0), 0, GEOMEAN(IF(ISNUMBER(I154:R154),IF(I$200:R$200 = 2,I154:R154, ""), "")))))))</f>
        <v>3.4090909090909198</v>
      </c>
      <c r="H154" s="142" t="s">
        <v>304</v>
      </c>
      <c r="I154" s="89">
        <v>3.4090909090909198</v>
      </c>
      <c r="J154" s="89">
        <v>6.2975206611570202</v>
      </c>
      <c r="K154" s="89"/>
      <c r="L154" s="89"/>
      <c r="M154" s="89"/>
      <c r="N154" s="141"/>
      <c r="O154" s="141"/>
      <c r="P154" s="141"/>
      <c r="Q154" s="162"/>
      <c r="R154" s="162"/>
      <c r="S154" s="36"/>
      <c r="T154" s="36"/>
      <c r="U154" s="36"/>
      <c r="V154" s="36"/>
      <c r="W154" s="36"/>
      <c r="X154" s="36"/>
      <c r="Y154" s="36"/>
      <c r="Z154" s="36"/>
      <c r="AA154" s="36"/>
    </row>
    <row r="155" spans="1:27" x14ac:dyDescent="0.2">
      <c r="A155" s="85">
        <v>150</v>
      </c>
      <c r="B155" s="85" t="s">
        <v>305</v>
      </c>
      <c r="C155" s="85" t="s">
        <v>306</v>
      </c>
      <c r="D155" s="98" t="str">
        <f t="shared" si="2"/>
        <v/>
      </c>
      <c r="E155" s="89">
        <f>IF(Options!$D$24 = 1, MAX(F155, G155),
IF(Options!$D$25 = 1, AVERAGE(F155,G155),
IF(Options!$D$26 = 1, IFERROR(GEOMEAN(F155, G155), MAX(F155, G155)))))</f>
        <v>1.36363636363636</v>
      </c>
      <c r="F155" s="89" cm="1">
        <f t="array" ref="F155">IF(Options!$D$18=1, IFERROR(MAX(IF($I$199:$R$199=1,(I155:R155),"")),
     MAX(IF($I$199:$R$199=2,(I155:R155),""))),
IF(Options!$D$19=1, IFERROR(AVERAGE(IF($I$199:$R$199=1,I155:R155,"")),
     AVERAGE(IF($I$199:$R$199=2,(I155:R155),""))),
IF(Options!$D$20=1, IFERROR(IF(OR(IF(ISNUMBER(I155:R155),IF(I$199:R$199 = 1,I155:R155, ""), "")=0), 0, GEOMEAN(IF(ISNUMBER(I155:R155),IF(I$199:R$199 = 1,I155:R155, ""), ""))),
   IF(OR(IF(ISNUMBER(I155:R155),IF(I$199:R$199 = 2,I155:R155, ""), "")=0), 0, GEOMEAN(IF(ISNUMBER(I155:R155),IF(I$199:R$199 = 2,I155:R155, ""), "")))))))</f>
        <v>0</v>
      </c>
      <c r="G155" s="89" cm="1">
        <f t="array" ref="G155">IF(Options!$D$18=1, IFERROR(MAX(IF($I$200:$R$200=1,(I155:R155),"")),
     MAX(IF($I$200:$R$200=2,(I155:R155),""))),
IF(Options!$D$19=1, IFERROR(AVERAGE(IF($I$200:$R$200=1,(I155:R155),"")),
     AVERAGE(IF($I$200:$R$200=2,(I155:R155),""))),
IF(Options!$D$20=1, IFERROR(IF(OR(IF(ISNUMBER(I155:R155),IF(I$200:R$200 = 1,I155:R155, ""), "")=0), 0, GEOMEAN(IF(ISNUMBER(I155:R155),IF(I$200:R$200 = 1,I155:R155, ""), ""))),
   IF(OR(IF(ISNUMBER(I155:R155),IF(I$200:R$200 = 2,I155:R155, ""), "")=0), 0, GEOMEAN(IF(ISNUMBER(I155:R155),IF(I$200:R$200 = 2,I155:R155, ""), "")))))))</f>
        <v>1.36363636363636</v>
      </c>
      <c r="H155" s="142" t="s">
        <v>306</v>
      </c>
      <c r="I155" s="89">
        <v>1.36363636363636</v>
      </c>
      <c r="J155" s="89">
        <v>0</v>
      </c>
      <c r="K155" s="89"/>
      <c r="L155" s="89"/>
      <c r="M155" s="89"/>
      <c r="N155" s="141"/>
      <c r="O155" s="141"/>
      <c r="P155" s="141"/>
      <c r="Q155" s="162"/>
      <c r="R155" s="162"/>
      <c r="S155" s="36"/>
      <c r="T155" s="36"/>
      <c r="U155" s="36"/>
      <c r="V155" s="36"/>
      <c r="W155" s="36"/>
      <c r="X155" s="36"/>
      <c r="Y155" s="36"/>
      <c r="Z155" s="36"/>
      <c r="AA155" s="36"/>
    </row>
    <row r="156" spans="1:27" x14ac:dyDescent="0.2">
      <c r="A156" s="85">
        <v>151</v>
      </c>
      <c r="B156" s="85" t="s">
        <v>307</v>
      </c>
      <c r="C156" s="85" t="s">
        <v>308</v>
      </c>
      <c r="D156" s="98" t="str">
        <f t="shared" si="2"/>
        <v/>
      </c>
      <c r="E156" s="89">
        <f>IF(Options!$D$24 = 1, MAX(F156, G156),
IF(Options!$D$25 = 1, AVERAGE(F156,G156),
IF(Options!$D$26 = 1, IFERROR(GEOMEAN(F156, G156), MAX(F156, G156)))))</f>
        <v>0</v>
      </c>
      <c r="F156" s="89" cm="1">
        <f t="array" ref="F156">IF(Options!$D$18=1, IFERROR(MAX(IF($I$199:$R$199=1,(I156:R156),"")),
     MAX(IF($I$199:$R$199=2,(I156:R156),""))),
IF(Options!$D$19=1, IFERROR(AVERAGE(IF($I$199:$R$199=1,I156:R156,"")),
     AVERAGE(IF($I$199:$R$199=2,(I156:R156),""))),
IF(Options!$D$20=1, IFERROR(IF(OR(IF(ISNUMBER(I156:R156),IF(I$199:R$199 = 1,I156:R156, ""), "")=0), 0, GEOMEAN(IF(ISNUMBER(I156:R156),IF(I$199:R$199 = 1,I156:R156, ""), ""))),
   IF(OR(IF(ISNUMBER(I156:R156),IF(I$199:R$199 = 2,I156:R156, ""), "")=0), 0, GEOMEAN(IF(ISNUMBER(I156:R156),IF(I$199:R$199 = 2,I156:R156, ""), "")))))))</f>
        <v>0</v>
      </c>
      <c r="G156" s="89" cm="1">
        <f t="array" ref="G156">IF(Options!$D$18=1, IFERROR(MAX(IF($I$200:$R$200=1,(I156:R156),"")),
     MAX(IF($I$200:$R$200=2,(I156:R156),""))),
IF(Options!$D$19=1, IFERROR(AVERAGE(IF($I$200:$R$200=1,(I156:R156),"")),
     AVERAGE(IF($I$200:$R$200=2,(I156:R156),""))),
IF(Options!$D$20=1, IFERROR(IF(OR(IF(ISNUMBER(I156:R156),IF(I$200:R$200 = 1,I156:R156, ""), "")=0), 0, GEOMEAN(IF(ISNUMBER(I156:R156),IF(I$200:R$200 = 1,I156:R156, ""), ""))),
   IF(OR(IF(ISNUMBER(I156:R156),IF(I$200:R$200 = 2,I156:R156, ""), "")=0), 0, GEOMEAN(IF(ISNUMBER(I156:R156),IF(I$200:R$200 = 2,I156:R156, ""), "")))))))</f>
        <v>0</v>
      </c>
      <c r="H156" s="142" t="s">
        <v>308</v>
      </c>
      <c r="I156" s="89" t="s">
        <v>473</v>
      </c>
      <c r="J156" s="89" t="s">
        <v>473</v>
      </c>
      <c r="K156" s="89"/>
      <c r="L156" s="89"/>
      <c r="M156" s="89"/>
      <c r="N156" s="141"/>
      <c r="O156" s="141"/>
      <c r="P156" s="141"/>
      <c r="Q156" s="162"/>
      <c r="R156" s="162"/>
      <c r="S156" s="36"/>
      <c r="T156" s="36"/>
      <c r="U156" s="36"/>
      <c r="V156" s="36"/>
      <c r="W156" s="36"/>
      <c r="X156" s="36"/>
      <c r="Y156" s="36"/>
      <c r="Z156" s="36"/>
      <c r="AA156" s="36"/>
    </row>
    <row r="157" spans="1:27" x14ac:dyDescent="0.2">
      <c r="A157" s="85">
        <v>152</v>
      </c>
      <c r="B157" s="85" t="s">
        <v>309</v>
      </c>
      <c r="C157" s="85" t="s">
        <v>310</v>
      </c>
      <c r="D157" s="98" t="str">
        <f t="shared" si="2"/>
        <v/>
      </c>
      <c r="E157" s="89">
        <f>IF(Options!$D$24 = 1, MAX(F157, G157),
IF(Options!$D$25 = 1, AVERAGE(F157,G157),
IF(Options!$D$26 = 1, IFERROR(GEOMEAN(F157, G157), MAX(F157, G157)))))</f>
        <v>3.6223905087312112</v>
      </c>
      <c r="F157" s="89" cm="1">
        <f t="array" ref="F157">IF(Options!$D$18=1, IFERROR(MAX(IF($I$199:$R$199=1,(I157:R157),"")),
     MAX(IF($I$199:$R$199=2,(I157:R157),""))),
IF(Options!$D$19=1, IFERROR(AVERAGE(IF($I$199:$R$199=1,I157:R157,"")),
     AVERAGE(IF($I$199:$R$199=2,(I157:R157),""))),
IF(Options!$D$20=1, IFERROR(IF(OR(IF(ISNUMBER(I157:R157),IF(I$199:R$199 = 1,I157:R157, ""), "")=0), 0, GEOMEAN(IF(ISNUMBER(I157:R157),IF(I$199:R$199 = 1,I157:R157, ""), ""))),
   IF(OR(IF(ISNUMBER(I157:R157),IF(I$199:R$199 = 2,I157:R157, ""), "")=0), 0, GEOMEAN(IF(ISNUMBER(I157:R157),IF(I$199:R$199 = 2,I157:R157, ""), "")))))))</f>
        <v>8.2479338842975203</v>
      </c>
      <c r="G157" s="89" cm="1">
        <f t="array" ref="G157">IF(Options!$D$18=1, IFERROR(MAX(IF($I$200:$R$200=1,(I157:R157),"")),
     MAX(IF($I$200:$R$200=2,(I157:R157),""))),
IF(Options!$D$19=1, IFERROR(AVERAGE(IF($I$200:$R$200=1,(I157:R157),"")),
     AVERAGE(IF($I$200:$R$200=2,(I157:R157),""))),
IF(Options!$D$20=1, IFERROR(IF(OR(IF(ISNUMBER(I157:R157),IF(I$200:R$200 = 1,I157:R157, ""), "")=0), 0, GEOMEAN(IF(ISNUMBER(I157:R157),IF(I$200:R$200 = 1,I157:R157, ""), ""))),
   IF(OR(IF(ISNUMBER(I157:R157),IF(I$200:R$200 = 2,I157:R157, ""), "")=0), 0, GEOMEAN(IF(ISNUMBER(I157:R157),IF(I$200:R$200 = 2,I157:R157, ""), "")))))))</f>
        <v>1.5909090909090799</v>
      </c>
      <c r="H157" s="142" t="s">
        <v>310</v>
      </c>
      <c r="I157" s="89">
        <v>1.5909090909090799</v>
      </c>
      <c r="J157" s="89">
        <v>8.2479338842975203</v>
      </c>
      <c r="K157" s="89"/>
      <c r="L157" s="89"/>
      <c r="M157" s="89"/>
      <c r="N157" s="141"/>
      <c r="O157" s="141"/>
      <c r="P157" s="141"/>
      <c r="Q157" s="162"/>
      <c r="R157" s="162"/>
      <c r="S157" s="36"/>
      <c r="T157" s="36"/>
      <c r="U157" s="36"/>
      <c r="V157" s="36"/>
      <c r="W157" s="36"/>
      <c r="X157" s="36"/>
      <c r="Y157" s="36"/>
      <c r="Z157" s="36"/>
      <c r="AA157" s="36"/>
    </row>
    <row r="158" spans="1:27" x14ac:dyDescent="0.2">
      <c r="A158" s="85">
        <v>153</v>
      </c>
      <c r="B158" s="85" t="s">
        <v>311</v>
      </c>
      <c r="C158" s="85" t="s">
        <v>312</v>
      </c>
      <c r="D158" s="98" t="str">
        <f t="shared" si="2"/>
        <v/>
      </c>
      <c r="E158" s="89">
        <f>IF(Options!$D$24 = 1, MAX(F158, G158),
IF(Options!$D$25 = 1, AVERAGE(F158,G158),
IF(Options!$D$26 = 1, IFERROR(GEOMEAN(F158, G158), MAX(F158, G158)))))</f>
        <v>1.9196872397404336</v>
      </c>
      <c r="F158" s="89" cm="1">
        <f t="array" ref="F158">IF(Options!$D$18=1, IFERROR(MAX(IF($I$199:$R$199=1,(I158:R158),"")),
     MAX(IF($I$199:$R$199=2,(I158:R158),""))),
IF(Options!$D$19=1, IFERROR(AVERAGE(IF($I$199:$R$199=1,I158:R158,"")),
     AVERAGE(IF($I$199:$R$199=2,(I158:R158),""))),
IF(Options!$D$20=1, IFERROR(IF(OR(IF(ISNUMBER(I158:R158),IF(I$199:R$199 = 1,I158:R158, ""), "")=0), 0, GEOMEAN(IF(ISNUMBER(I158:R158),IF(I$199:R$199 = 1,I158:R158, ""), ""))),
   IF(OR(IF(ISNUMBER(I158:R158),IF(I$199:R$199 = 2,I158:R158, ""), "")=0), 0, GEOMEAN(IF(ISNUMBER(I158:R158),IF(I$199:R$199 = 2,I158:R158, ""), "")))))))</f>
        <v>5.4049586776859497</v>
      </c>
      <c r="G158" s="89" cm="1">
        <f t="array" ref="G158">IF(Options!$D$18=1, IFERROR(MAX(IF($I$200:$R$200=1,(I158:R158),"")),
     MAX(IF($I$200:$R$200=2,(I158:R158),""))),
IF(Options!$D$19=1, IFERROR(AVERAGE(IF($I$200:$R$200=1,(I158:R158),"")),
     AVERAGE(IF($I$200:$R$200=2,(I158:R158),""))),
IF(Options!$D$20=1, IFERROR(IF(OR(IF(ISNUMBER(I158:R158),IF(I$200:R$200 = 1,I158:R158, ""), "")=0), 0, GEOMEAN(IF(ISNUMBER(I158:R158),IF(I$200:R$200 = 1,I158:R158, ""), ""))),
   IF(OR(IF(ISNUMBER(I158:R158),IF(I$200:R$200 = 2,I158:R158, ""), "")=0), 0, GEOMEAN(IF(ISNUMBER(I158:R158),IF(I$200:R$200 = 2,I158:R158, ""), "")))))))</f>
        <v>0.68181818181818299</v>
      </c>
      <c r="H158" s="142" t="s">
        <v>312</v>
      </c>
      <c r="I158" s="89">
        <v>0.68181818181818299</v>
      </c>
      <c r="J158" s="89">
        <v>5.4049586776859497</v>
      </c>
      <c r="K158" s="89"/>
      <c r="L158" s="89"/>
      <c r="M158" s="89"/>
      <c r="N158" s="141"/>
      <c r="O158" s="141"/>
      <c r="P158" s="141"/>
      <c r="Q158" s="162"/>
      <c r="R158" s="162"/>
      <c r="S158" s="36"/>
      <c r="T158" s="36"/>
      <c r="U158" s="36"/>
      <c r="V158" s="36"/>
      <c r="W158" s="36"/>
      <c r="X158" s="36"/>
      <c r="Y158" s="36"/>
      <c r="Z158" s="36"/>
      <c r="AA158" s="36"/>
    </row>
    <row r="159" spans="1:27" x14ac:dyDescent="0.2">
      <c r="A159" s="85">
        <v>154</v>
      </c>
      <c r="B159" s="85" t="s">
        <v>313</v>
      </c>
      <c r="C159" s="85" t="s">
        <v>314</v>
      </c>
      <c r="D159" s="98" t="str">
        <f t="shared" si="2"/>
        <v/>
      </c>
      <c r="E159" s="89">
        <f>IF(Options!$D$24 = 1, MAX(F159, G159),
IF(Options!$D$25 = 1, AVERAGE(F159,G159),
IF(Options!$D$26 = 1, IFERROR(GEOMEAN(F159, G159), MAX(F159, G159)))))</f>
        <v>8.3937205966451671</v>
      </c>
      <c r="F159" s="89" cm="1">
        <f t="array" ref="F159">IF(Options!$D$18=1, IFERROR(MAX(IF($I$199:$R$199=1,(I159:R159),"")),
     MAX(IF($I$199:$R$199=2,(I159:R159),""))),
IF(Options!$D$19=1, IFERROR(AVERAGE(IF($I$199:$R$199=1,I159:R159,"")),
     AVERAGE(IF($I$199:$R$199=2,(I159:R159),""))),
IF(Options!$D$20=1, IFERROR(IF(OR(IF(ISNUMBER(I159:R159),IF(I$199:R$199 = 1,I159:R159, ""), "")=0), 0, GEOMEAN(IF(ISNUMBER(I159:R159),IF(I$199:R$199 = 1,I159:R159, ""), ""))),
   IF(OR(IF(ISNUMBER(I159:R159),IF(I$199:R$199 = 2,I159:R159, ""), "")=0), 0, GEOMEAN(IF(ISNUMBER(I159:R159),IF(I$199:R$199 = 2,I159:R159, ""), "")))))))</f>
        <v>10</v>
      </c>
      <c r="G159" s="89" cm="1">
        <f t="array" ref="G159">IF(Options!$D$18=1, IFERROR(MAX(IF($I$200:$R$200=1,(I159:R159),"")),
     MAX(IF($I$200:$R$200=2,(I159:R159),""))),
IF(Options!$D$19=1, IFERROR(AVERAGE(IF($I$200:$R$200=1,(I159:R159),"")),
     AVERAGE(IF($I$200:$R$200=2,(I159:R159),""))),
IF(Options!$D$20=1, IFERROR(IF(OR(IF(ISNUMBER(I159:R159),IF(I$200:R$200 = 1,I159:R159, ""), "")=0), 0, GEOMEAN(IF(ISNUMBER(I159:R159),IF(I$200:R$200 = 1,I159:R159, ""), ""))),
   IF(OR(IF(ISNUMBER(I159:R159),IF(I$200:R$200 = 2,I159:R159, ""), "")=0), 0, GEOMEAN(IF(ISNUMBER(I159:R159),IF(I$200:R$200 = 2,I159:R159, ""), "")))))))</f>
        <v>7.0454545454545299</v>
      </c>
      <c r="H159" s="142" t="s">
        <v>314</v>
      </c>
      <c r="I159" s="89">
        <v>7.0454545454545299</v>
      </c>
      <c r="J159" s="89">
        <v>10</v>
      </c>
      <c r="K159" s="89"/>
      <c r="L159" s="89"/>
      <c r="M159" s="89"/>
      <c r="N159" s="141"/>
      <c r="O159" s="141"/>
      <c r="P159" s="141"/>
      <c r="Q159" s="162"/>
      <c r="R159" s="162"/>
      <c r="S159" s="36"/>
      <c r="T159" s="36"/>
      <c r="U159" s="36"/>
      <c r="V159" s="36"/>
      <c r="W159" s="36"/>
      <c r="X159" s="36"/>
      <c r="Y159" s="36"/>
      <c r="Z159" s="36"/>
      <c r="AA159" s="36"/>
    </row>
    <row r="160" spans="1:27" x14ac:dyDescent="0.2">
      <c r="A160" s="85">
        <v>155</v>
      </c>
      <c r="B160" s="85" t="s">
        <v>315</v>
      </c>
      <c r="C160" s="85" t="s">
        <v>316</v>
      </c>
      <c r="D160" s="98" t="str">
        <f t="shared" si="2"/>
        <v/>
      </c>
      <c r="E160" s="89">
        <f>IF(Options!$D$24 = 1, MAX(F160, G160),
IF(Options!$D$25 = 1, AVERAGE(F160,G160),
IF(Options!$D$26 = 1, IFERROR(GEOMEAN(F160, G160), MAX(F160, G160)))))</f>
        <v>3.6415252622922751</v>
      </c>
      <c r="F160" s="89" cm="1">
        <f t="array" ref="F160">IF(Options!$D$18=1, IFERROR(MAX(IF($I$199:$R$199=1,(I160:R160),"")),
     MAX(IF($I$199:$R$199=2,(I160:R160),""))),
IF(Options!$D$19=1, IFERROR(AVERAGE(IF($I$199:$R$199=1,I160:R160,"")),
     AVERAGE(IF($I$199:$R$199=2,(I160:R160),""))),
IF(Options!$D$20=1, IFERROR(IF(OR(IF(ISNUMBER(I160:R160),IF(I$199:R$199 = 1,I160:R160, ""), "")=0), 0, GEOMEAN(IF(ISNUMBER(I160:R160),IF(I$199:R$199 = 1,I160:R160, ""), ""))),
   IF(OR(IF(ISNUMBER(I160:R160),IF(I$199:R$199 = 2,I160:R160, ""), "")=0), 0, GEOMEAN(IF(ISNUMBER(I160:R160),IF(I$199:R$199 = 2,I160:R160, ""), "")))))))</f>
        <v>5.8347107438016499</v>
      </c>
      <c r="G160" s="89" cm="1">
        <f t="array" ref="G160">IF(Options!$D$18=1, IFERROR(MAX(IF($I$200:$R$200=1,(I160:R160),"")),
     MAX(IF($I$200:$R$200=2,(I160:R160),""))),
IF(Options!$D$19=1, IFERROR(AVERAGE(IF($I$200:$R$200=1,(I160:R160),"")),
     AVERAGE(IF($I$200:$R$200=2,(I160:R160),""))),
IF(Options!$D$20=1, IFERROR(IF(OR(IF(ISNUMBER(I160:R160),IF(I$200:R$200 = 1,I160:R160, ""), "")=0), 0, GEOMEAN(IF(ISNUMBER(I160:R160),IF(I$200:R$200 = 1,I160:R160, ""), ""))),
   IF(OR(IF(ISNUMBER(I160:R160),IF(I$200:R$200 = 2,I160:R160, ""), "")=0), 0, GEOMEAN(IF(ISNUMBER(I160:R160),IF(I$200:R$200 = 2,I160:R160, ""), "")))))))</f>
        <v>2.2727272727272698</v>
      </c>
      <c r="H160" s="142" t="s">
        <v>316</v>
      </c>
      <c r="I160" s="89">
        <v>2.2727272727272698</v>
      </c>
      <c r="J160" s="89">
        <v>5.8347107438016499</v>
      </c>
      <c r="K160" s="89"/>
      <c r="L160" s="89"/>
      <c r="M160" s="89"/>
      <c r="N160" s="141"/>
      <c r="O160" s="141"/>
      <c r="P160" s="141"/>
      <c r="Q160" s="162"/>
      <c r="R160" s="162"/>
      <c r="S160" s="36"/>
      <c r="T160" s="36"/>
      <c r="U160" s="36"/>
      <c r="V160" s="36"/>
      <c r="W160" s="36"/>
      <c r="X160" s="36"/>
      <c r="Y160" s="36"/>
      <c r="Z160" s="36"/>
      <c r="AA160" s="36"/>
    </row>
    <row r="161" spans="1:27" x14ac:dyDescent="0.2">
      <c r="A161" s="85">
        <v>156</v>
      </c>
      <c r="B161" s="85" t="s">
        <v>317</v>
      </c>
      <c r="C161" s="85" t="s">
        <v>318</v>
      </c>
      <c r="D161" s="98" t="str">
        <f t="shared" si="2"/>
        <v/>
      </c>
      <c r="E161" s="89">
        <f>IF(Options!$D$24 = 1, MAX(F161, G161),
IF(Options!$D$25 = 1, AVERAGE(F161,G161),
IF(Options!$D$26 = 1, IFERROR(GEOMEAN(F161, G161), MAX(F161, G161)))))</f>
        <v>0</v>
      </c>
      <c r="F161" s="89" cm="1">
        <f t="array" ref="F161">IF(Options!$D$18=1, IFERROR(MAX(IF($I$199:$R$199=1,(I161:R161),"")),
     MAX(IF($I$199:$R$199=2,(I161:R161),""))),
IF(Options!$D$19=1, IFERROR(AVERAGE(IF($I$199:$R$199=1,I161:R161,"")),
     AVERAGE(IF($I$199:$R$199=2,(I161:R161),""))),
IF(Options!$D$20=1, IFERROR(IF(OR(IF(ISNUMBER(I161:R161),IF(I$199:R$199 = 1,I161:R161, ""), "")=0), 0, GEOMEAN(IF(ISNUMBER(I161:R161),IF(I$199:R$199 = 1,I161:R161, ""), ""))),
   IF(OR(IF(ISNUMBER(I161:R161),IF(I$199:R$199 = 2,I161:R161, ""), "")=0), 0, GEOMEAN(IF(ISNUMBER(I161:R161),IF(I$199:R$199 = 2,I161:R161, ""), "")))))))</f>
        <v>0</v>
      </c>
      <c r="G161" s="89" cm="1">
        <f t="array" ref="G161">IF(Options!$D$18=1, IFERROR(MAX(IF($I$200:$R$200=1,(I161:R161),"")),
     MAX(IF($I$200:$R$200=2,(I161:R161),""))),
IF(Options!$D$19=1, IFERROR(AVERAGE(IF($I$200:$R$200=1,(I161:R161),"")),
     AVERAGE(IF($I$200:$R$200=2,(I161:R161),""))),
IF(Options!$D$20=1, IFERROR(IF(OR(IF(ISNUMBER(I161:R161),IF(I$200:R$200 = 1,I161:R161, ""), "")=0), 0, GEOMEAN(IF(ISNUMBER(I161:R161),IF(I$200:R$200 = 1,I161:R161, ""), ""))),
   IF(OR(IF(ISNUMBER(I161:R161),IF(I$200:R$200 = 2,I161:R161, ""), "")=0), 0, GEOMEAN(IF(ISNUMBER(I161:R161),IF(I$200:R$200 = 2,I161:R161, ""), "")))))))</f>
        <v>0</v>
      </c>
      <c r="H161" s="142" t="s">
        <v>318</v>
      </c>
      <c r="I161" s="89" t="s">
        <v>473</v>
      </c>
      <c r="J161" s="89" t="s">
        <v>473</v>
      </c>
      <c r="K161" s="89"/>
      <c r="L161" s="89"/>
      <c r="M161" s="89"/>
      <c r="N161" s="141"/>
      <c r="O161" s="141"/>
      <c r="P161" s="141"/>
      <c r="Q161" s="162"/>
      <c r="R161" s="162"/>
      <c r="S161" s="36"/>
      <c r="T161" s="36"/>
      <c r="U161" s="36"/>
      <c r="V161" s="36"/>
      <c r="W161" s="36"/>
      <c r="X161" s="36"/>
      <c r="Y161" s="36"/>
      <c r="Z161" s="36"/>
      <c r="AA161" s="36"/>
    </row>
    <row r="162" spans="1:27" x14ac:dyDescent="0.2">
      <c r="A162" s="85">
        <v>157</v>
      </c>
      <c r="B162" s="85" t="s">
        <v>319</v>
      </c>
      <c r="C162" s="85" t="s">
        <v>320</v>
      </c>
      <c r="D162" s="98" t="str">
        <f t="shared" si="2"/>
        <v/>
      </c>
      <c r="E162" s="89">
        <f>IF(Options!$D$24 = 1, MAX(F162, G162),
IF(Options!$D$25 = 1, AVERAGE(F162,G162),
IF(Options!$D$26 = 1, IFERROR(GEOMEAN(F162, G162), MAX(F162, G162)))))</f>
        <v>3.4590010413929537</v>
      </c>
      <c r="F162" s="89" cm="1">
        <f t="array" ref="F162">IF(Options!$D$18=1, IFERROR(MAX(IF($I$199:$R$199=1,(I162:R162),"")),
     MAX(IF($I$199:$R$199=2,(I162:R162),""))),
IF(Options!$D$19=1, IFERROR(AVERAGE(IF($I$199:$R$199=1,I162:R162,"")),
     AVERAGE(IF($I$199:$R$199=2,(I162:R162),""))),
IF(Options!$D$20=1, IFERROR(IF(OR(IF(ISNUMBER(I162:R162),IF(I$199:R$199 = 1,I162:R162, ""), "")=0), 0, GEOMEAN(IF(ISNUMBER(I162:R162),IF(I$199:R$199 = 1,I162:R162, ""), ""))),
   IF(OR(IF(ISNUMBER(I162:R162),IF(I$199:R$199 = 2,I162:R162, ""), "")=0), 0, GEOMEAN(IF(ISNUMBER(I162:R162),IF(I$199:R$199 = 2,I162:R162, ""), "")))))))</f>
        <v>7.5206611570247901</v>
      </c>
      <c r="G162" s="89" cm="1">
        <f t="array" ref="G162">IF(Options!$D$18=1, IFERROR(MAX(IF($I$200:$R$200=1,(I162:R162),"")),
     MAX(IF($I$200:$R$200=2,(I162:R162),""))),
IF(Options!$D$19=1, IFERROR(AVERAGE(IF($I$200:$R$200=1,(I162:R162),"")),
     AVERAGE(IF($I$200:$R$200=2,(I162:R162),""))),
IF(Options!$D$20=1, IFERROR(IF(OR(IF(ISNUMBER(I162:R162),IF(I$200:R$200 = 1,I162:R162, ""), "")=0), 0, GEOMEAN(IF(ISNUMBER(I162:R162),IF(I$200:R$200 = 1,I162:R162, ""), ""))),
   IF(OR(IF(ISNUMBER(I162:R162),IF(I$200:R$200 = 2,I162:R162, ""), "")=0), 0, GEOMEAN(IF(ISNUMBER(I162:R162),IF(I$200:R$200 = 2,I162:R162, ""), "")))))))</f>
        <v>1.5909090909090799</v>
      </c>
      <c r="H162" s="142" t="s">
        <v>320</v>
      </c>
      <c r="I162" s="89">
        <v>1.5909090909090799</v>
      </c>
      <c r="J162" s="89">
        <v>7.5206611570247901</v>
      </c>
      <c r="K162" s="89"/>
      <c r="L162" s="89"/>
      <c r="M162" s="89"/>
      <c r="N162" s="141"/>
      <c r="O162" s="141"/>
      <c r="P162" s="141"/>
      <c r="Q162" s="162"/>
      <c r="R162" s="162"/>
      <c r="S162" s="36"/>
      <c r="T162" s="36"/>
      <c r="U162" s="36"/>
      <c r="V162" s="36"/>
      <c r="W162" s="36"/>
      <c r="X162" s="36"/>
      <c r="Y162" s="36"/>
      <c r="Z162" s="36"/>
      <c r="AA162" s="36"/>
    </row>
    <row r="163" spans="1:27" x14ac:dyDescent="0.2">
      <c r="A163" s="85">
        <v>158</v>
      </c>
      <c r="B163" s="85" t="s">
        <v>321</v>
      </c>
      <c r="C163" s="85" t="s">
        <v>322</v>
      </c>
      <c r="D163" s="98" t="str">
        <f t="shared" si="2"/>
        <v/>
      </c>
      <c r="E163" s="89">
        <f>IF(Options!$D$24 = 1, MAX(F163, G163),
IF(Options!$D$25 = 1, AVERAGE(F163,G163),
IF(Options!$D$26 = 1, IFERROR(GEOMEAN(F163, G163), MAX(F163, G163)))))</f>
        <v>3.7682687984059542</v>
      </c>
      <c r="F163" s="89" cm="1">
        <f t="array" ref="F163">IF(Options!$D$18=1, IFERROR(MAX(IF($I$199:$R$199=1,(I163:R163),"")),
     MAX(IF($I$199:$R$199=2,(I163:R163),""))),
IF(Options!$D$19=1, IFERROR(AVERAGE(IF($I$199:$R$199=1,I163:R163,"")),
     AVERAGE(IF($I$199:$R$199=2,(I163:R163),""))),
IF(Options!$D$20=1, IFERROR(IF(OR(IF(ISNUMBER(I163:R163),IF(I$199:R$199 = 1,I163:R163, ""), "")=0), 0, GEOMEAN(IF(ISNUMBER(I163:R163),IF(I$199:R$199 = 1,I163:R163, ""), ""))),
   IF(OR(IF(ISNUMBER(I163:R163),IF(I$199:R$199 = 2,I163:R163, ""), "")=0), 0, GEOMEAN(IF(ISNUMBER(I163:R163),IF(I$199:R$199 = 2,I163:R163, ""), "")))))))</f>
        <v>6.9421487603305803</v>
      </c>
      <c r="G163" s="89" cm="1">
        <f t="array" ref="G163">IF(Options!$D$18=1, IFERROR(MAX(IF($I$200:$R$200=1,(I163:R163),"")),
     MAX(IF($I$200:$R$200=2,(I163:R163),""))),
IF(Options!$D$19=1, IFERROR(AVERAGE(IF($I$200:$R$200=1,(I163:R163),"")),
     AVERAGE(IF($I$200:$R$200=2,(I163:R163),""))),
IF(Options!$D$20=1, IFERROR(IF(OR(IF(ISNUMBER(I163:R163),IF(I$200:R$200 = 1,I163:R163, ""), "")=0), 0, GEOMEAN(IF(ISNUMBER(I163:R163),IF(I$200:R$200 = 1,I163:R163, ""), ""))),
   IF(OR(IF(ISNUMBER(I163:R163),IF(I$200:R$200 = 2,I163:R163, ""), "")=0), 0, GEOMEAN(IF(ISNUMBER(I163:R163),IF(I$200:R$200 = 2,I163:R163, ""), "")))))))</f>
        <v>2.0454545454545499</v>
      </c>
      <c r="H163" s="142" t="s">
        <v>322</v>
      </c>
      <c r="I163" s="89">
        <v>2.0454545454545499</v>
      </c>
      <c r="J163" s="89">
        <v>6.9421487603305803</v>
      </c>
      <c r="K163" s="89"/>
      <c r="L163" s="89"/>
      <c r="M163" s="89"/>
      <c r="N163" s="141"/>
      <c r="O163" s="141"/>
      <c r="P163" s="141"/>
      <c r="Q163" s="162"/>
      <c r="R163" s="162"/>
      <c r="S163" s="36"/>
      <c r="T163" s="36"/>
      <c r="U163" s="36"/>
      <c r="V163" s="36"/>
      <c r="W163" s="36"/>
      <c r="X163" s="36"/>
      <c r="Y163" s="36"/>
      <c r="Z163" s="36"/>
      <c r="AA163" s="36"/>
    </row>
    <row r="164" spans="1:27" x14ac:dyDescent="0.2">
      <c r="A164" s="85">
        <v>159</v>
      </c>
      <c r="B164" s="85" t="s">
        <v>323</v>
      </c>
      <c r="C164" s="85" t="s">
        <v>324</v>
      </c>
      <c r="D164" s="98" t="str">
        <f t="shared" si="2"/>
        <v/>
      </c>
      <c r="E164" s="89">
        <f>IF(Options!$D$24 = 1, MAX(F164, G164),
IF(Options!$D$25 = 1, AVERAGE(F164,G164),
IF(Options!$D$26 = 1, IFERROR(GEOMEAN(F164, G164), MAX(F164, G164)))))</f>
        <v>4.8740716043681482</v>
      </c>
      <c r="F164" s="89" cm="1">
        <f t="array" ref="F164">IF(Options!$D$18=1, IFERROR(MAX(IF($I$199:$R$199=1,(I164:R164),"")),
     MAX(IF($I$199:$R$199=2,(I164:R164),""))),
IF(Options!$D$19=1, IFERROR(AVERAGE(IF($I$199:$R$199=1,I164:R164,"")),
     AVERAGE(IF($I$199:$R$199=2,(I164:R164),""))),
IF(Options!$D$20=1, IFERROR(IF(OR(IF(ISNUMBER(I164:R164),IF(I$199:R$199 = 1,I164:R164, ""), "")=0), 0, GEOMEAN(IF(ISNUMBER(I164:R164),IF(I$199:R$199 = 1,I164:R164, ""), ""))),
   IF(OR(IF(ISNUMBER(I164:R164),IF(I$199:R$199 = 2,I164:R164, ""), "")=0), 0, GEOMEAN(IF(ISNUMBER(I164:R164),IF(I$199:R$199 = 2,I164:R164, ""), "")))))))</f>
        <v>3.0743801652892602</v>
      </c>
      <c r="G164" s="89" cm="1">
        <f t="array" ref="G164">IF(Options!$D$18=1, IFERROR(MAX(IF($I$200:$R$200=1,(I164:R164),"")),
     MAX(IF($I$200:$R$200=2,(I164:R164),""))),
IF(Options!$D$19=1, IFERROR(AVERAGE(IF($I$200:$R$200=1,(I164:R164),"")),
     AVERAGE(IF($I$200:$R$200=2,(I164:R164),""))),
IF(Options!$D$20=1, IFERROR(IF(OR(IF(ISNUMBER(I164:R164),IF(I$200:R$200 = 1,I164:R164, ""), "")=0), 0, GEOMEAN(IF(ISNUMBER(I164:R164),IF(I$200:R$200 = 1,I164:R164, ""), ""))),
   IF(OR(IF(ISNUMBER(I164:R164),IF(I$200:R$200 = 2,I164:R164, ""), "")=0), 0, GEOMEAN(IF(ISNUMBER(I164:R164),IF(I$200:R$200 = 2,I164:R164, ""), "")))))))</f>
        <v>7.7272727272727204</v>
      </c>
      <c r="H164" s="142" t="s">
        <v>324</v>
      </c>
      <c r="I164" s="89">
        <v>7.7272727272727204</v>
      </c>
      <c r="J164" s="89">
        <v>3.0743801652892602</v>
      </c>
      <c r="K164" s="89"/>
      <c r="L164" s="89"/>
      <c r="M164" s="89"/>
      <c r="N164" s="141"/>
      <c r="O164" s="141"/>
      <c r="P164" s="141"/>
      <c r="Q164" s="162"/>
      <c r="R164" s="162"/>
      <c r="S164" s="36"/>
      <c r="T164" s="36"/>
      <c r="U164" s="36"/>
      <c r="V164" s="36"/>
      <c r="W164" s="36"/>
      <c r="X164" s="36"/>
      <c r="Y164" s="36"/>
      <c r="Z164" s="36"/>
      <c r="AA164" s="36"/>
    </row>
    <row r="165" spans="1:27" x14ac:dyDescent="0.2">
      <c r="A165" s="85">
        <v>160</v>
      </c>
      <c r="B165" s="85" t="s">
        <v>325</v>
      </c>
      <c r="C165" s="85" t="s">
        <v>326</v>
      </c>
      <c r="D165" s="98" t="str">
        <f t="shared" si="2"/>
        <v/>
      </c>
      <c r="E165" s="89">
        <f>IF(Options!$D$24 = 1, MAX(F165, G165),
IF(Options!$D$25 = 1, AVERAGE(F165,G165),
IF(Options!$D$26 = 1, IFERROR(GEOMEAN(F165, G165), MAX(F165, G165)))))</f>
        <v>2.2314049586776901</v>
      </c>
      <c r="F165" s="89" cm="1">
        <f t="array" ref="F165">IF(Options!$D$18=1, IFERROR(MAX(IF($I$199:$R$199=1,(I165:R165),"")),
     MAX(IF($I$199:$R$199=2,(I165:R165),""))),
IF(Options!$D$19=1, IFERROR(AVERAGE(IF($I$199:$R$199=1,I165:R165,"")),
     AVERAGE(IF($I$199:$R$199=2,(I165:R165),""))),
IF(Options!$D$20=1, IFERROR(IF(OR(IF(ISNUMBER(I165:R165),IF(I$199:R$199 = 1,I165:R165, ""), "")=0), 0, GEOMEAN(IF(ISNUMBER(I165:R165),IF(I$199:R$199 = 1,I165:R165, ""), ""))),
   IF(OR(IF(ISNUMBER(I165:R165),IF(I$199:R$199 = 2,I165:R165, ""), "")=0), 0, GEOMEAN(IF(ISNUMBER(I165:R165),IF(I$199:R$199 = 2,I165:R165, ""), "")))))))</f>
        <v>2.2314049586776901</v>
      </c>
      <c r="G165" s="89" cm="1">
        <f t="array" ref="G165">IF(Options!$D$18=1, IFERROR(MAX(IF($I$200:$R$200=1,(I165:R165),"")),
     MAX(IF($I$200:$R$200=2,(I165:R165),""))),
IF(Options!$D$19=1, IFERROR(AVERAGE(IF($I$200:$R$200=1,(I165:R165),"")),
     AVERAGE(IF($I$200:$R$200=2,(I165:R165),""))),
IF(Options!$D$20=1, IFERROR(IF(OR(IF(ISNUMBER(I165:R165),IF(I$200:R$200 = 1,I165:R165, ""), "")=0), 0, GEOMEAN(IF(ISNUMBER(I165:R165),IF(I$200:R$200 = 1,I165:R165, ""), ""))),
   IF(OR(IF(ISNUMBER(I165:R165),IF(I$200:R$200 = 2,I165:R165, ""), "")=0), 0, GEOMEAN(IF(ISNUMBER(I165:R165),IF(I$200:R$200 = 2,I165:R165, ""), "")))))))</f>
        <v>0</v>
      </c>
      <c r="H165" s="142" t="s">
        <v>326</v>
      </c>
      <c r="I165" s="89">
        <v>0</v>
      </c>
      <c r="J165" s="89">
        <v>2.2314049586776901</v>
      </c>
      <c r="K165" s="89"/>
      <c r="L165" s="89"/>
      <c r="M165" s="89"/>
      <c r="N165" s="141"/>
      <c r="O165" s="141"/>
      <c r="P165" s="141"/>
      <c r="Q165" s="162"/>
      <c r="R165" s="162"/>
      <c r="S165" s="36"/>
      <c r="T165" s="36"/>
      <c r="U165" s="36"/>
      <c r="V165" s="36"/>
      <c r="W165" s="36"/>
      <c r="X165" s="36"/>
      <c r="Y165" s="36"/>
      <c r="Z165" s="36"/>
      <c r="AA165" s="36"/>
    </row>
    <row r="166" spans="1:27" x14ac:dyDescent="0.2">
      <c r="A166" s="85">
        <v>161</v>
      </c>
      <c r="B166" s="85" t="s">
        <v>327</v>
      </c>
      <c r="C166" s="85" t="s">
        <v>328</v>
      </c>
      <c r="D166" s="98" t="str">
        <f t="shared" si="2"/>
        <v/>
      </c>
      <c r="E166" s="89">
        <f>IF(Options!$D$24 = 1, MAX(F166, G166),
IF(Options!$D$25 = 1, AVERAGE(F166,G166),
IF(Options!$D$26 = 1, IFERROR(GEOMEAN(F166, G166), MAX(F166, G166)))))</f>
        <v>0.8667841720414482</v>
      </c>
      <c r="F166" s="89" cm="1">
        <f t="array" ref="F166">IF(Options!$D$18=1, IFERROR(MAX(IF($I$199:$R$199=1,(I166:R166),"")),
     MAX(IF($I$199:$R$199=2,(I166:R166),""))),
IF(Options!$D$19=1, IFERROR(AVERAGE(IF($I$199:$R$199=1,I166:R166,"")),
     AVERAGE(IF($I$199:$R$199=2,(I166:R166),""))),
IF(Options!$D$20=1, IFERROR(IF(OR(IF(ISNUMBER(I166:R166),IF(I$199:R$199 = 1,I166:R166, ""), "")=0), 0, GEOMEAN(IF(ISNUMBER(I166:R166),IF(I$199:R$199 = 1,I166:R166, ""), ""))),
   IF(OR(IF(ISNUMBER(I166:R166),IF(I$199:R$199 = 2,I166:R166, ""), "")=0), 0, GEOMEAN(IF(ISNUMBER(I166:R166),IF(I$199:R$199 = 2,I166:R166, ""), "")))))))</f>
        <v>0.413223140495868</v>
      </c>
      <c r="G166" s="89" cm="1">
        <f t="array" ref="G166">IF(Options!$D$18=1, IFERROR(MAX(IF($I$200:$R$200=1,(I166:R166),"")),
     MAX(IF($I$200:$R$200=2,(I166:R166),""))),
IF(Options!$D$19=1, IFERROR(AVERAGE(IF($I$200:$R$200=1,(I166:R166),"")),
     AVERAGE(IF($I$200:$R$200=2,(I166:R166),""))),
IF(Options!$D$20=1, IFERROR(IF(OR(IF(ISNUMBER(I166:R166),IF(I$200:R$200 = 1,I166:R166, ""), "")=0), 0, GEOMEAN(IF(ISNUMBER(I166:R166),IF(I$200:R$200 = 1,I166:R166, ""), ""))),
   IF(OR(IF(ISNUMBER(I166:R166),IF(I$200:R$200 = 2,I166:R166, ""), "")=0), 0, GEOMEAN(IF(ISNUMBER(I166:R166),IF(I$200:R$200 = 2,I166:R166, ""), "")))))))</f>
        <v>1.8181818181818199</v>
      </c>
      <c r="H166" s="142" t="s">
        <v>328</v>
      </c>
      <c r="I166" s="89">
        <v>1.8181818181818199</v>
      </c>
      <c r="J166" s="89">
        <v>0.413223140495868</v>
      </c>
      <c r="K166" s="89"/>
      <c r="L166" s="89"/>
      <c r="M166" s="89"/>
      <c r="N166" s="141"/>
      <c r="O166" s="141"/>
      <c r="P166" s="141"/>
      <c r="Q166" s="162"/>
      <c r="R166" s="162"/>
      <c r="S166" s="36"/>
      <c r="T166" s="36"/>
      <c r="U166" s="36"/>
      <c r="V166" s="36"/>
      <c r="W166" s="36"/>
      <c r="X166" s="36"/>
      <c r="Y166" s="36"/>
      <c r="Z166" s="36"/>
      <c r="AA166" s="36"/>
    </row>
    <row r="167" spans="1:27" x14ac:dyDescent="0.2">
      <c r="A167" s="85">
        <v>162</v>
      </c>
      <c r="B167" s="85" t="s">
        <v>329</v>
      </c>
      <c r="C167" s="85" t="s">
        <v>330</v>
      </c>
      <c r="D167" s="98" t="str">
        <f t="shared" si="2"/>
        <v/>
      </c>
      <c r="E167" s="89">
        <f>IF(Options!$D$24 = 1, MAX(F167, G167),
IF(Options!$D$25 = 1, AVERAGE(F167,G167),
IF(Options!$D$26 = 1, IFERROR(GEOMEAN(F167, G167), MAX(F167, G167)))))</f>
        <v>1.8140448803568439</v>
      </c>
      <c r="F167" s="89" cm="1">
        <f t="array" ref="F167">IF(Options!$D$18=1, IFERROR(MAX(IF($I$199:$R$199=1,(I167:R167),"")),
     MAX(IF($I$199:$R$199=2,(I167:R167),""))),
IF(Options!$D$19=1, IFERROR(AVERAGE(IF($I$199:$R$199=1,I167:R167,"")),
     AVERAGE(IF($I$199:$R$199=2,(I167:R167),""))),
IF(Options!$D$20=1, IFERROR(IF(OR(IF(ISNUMBER(I167:R167),IF(I$199:R$199 = 1,I167:R167, ""), "")=0), 0, GEOMEAN(IF(ISNUMBER(I167:R167),IF(I$199:R$199 = 1,I167:R167, ""), ""))),
   IF(OR(IF(ISNUMBER(I167:R167),IF(I$199:R$199 = 2,I167:R167, ""), "")=0), 0, GEOMEAN(IF(ISNUMBER(I167:R167),IF(I$199:R$199 = 2,I167:R167, ""), "")))))))</f>
        <v>7.2396694214875996</v>
      </c>
      <c r="G167" s="89" cm="1">
        <f t="array" ref="G167">IF(Options!$D$18=1, IFERROR(MAX(IF($I$200:$R$200=1,(I167:R167),"")),
     MAX(IF($I$200:$R$200=2,(I167:R167),""))),
IF(Options!$D$19=1, IFERROR(AVERAGE(IF($I$200:$R$200=1,(I167:R167),"")),
     AVERAGE(IF($I$200:$R$200=2,(I167:R167),""))),
IF(Options!$D$20=1, IFERROR(IF(OR(IF(ISNUMBER(I167:R167),IF(I$200:R$200 = 1,I167:R167, ""), "")=0), 0, GEOMEAN(IF(ISNUMBER(I167:R167),IF(I$200:R$200 = 1,I167:R167, ""), ""))),
   IF(OR(IF(ISNUMBER(I167:R167),IF(I$200:R$200 = 2,I167:R167, ""), "")=0), 0, GEOMEAN(IF(ISNUMBER(I167:R167),IF(I$200:R$200 = 2,I167:R167, ""), "")))))))</f>
        <v>0.45454545454544998</v>
      </c>
      <c r="H167" s="142" t="s">
        <v>330</v>
      </c>
      <c r="I167" s="89">
        <v>0.45454545454544998</v>
      </c>
      <c r="J167" s="89">
        <v>7.2396694214875996</v>
      </c>
      <c r="K167" s="89"/>
      <c r="L167" s="89"/>
      <c r="M167" s="89"/>
      <c r="N167" s="141"/>
      <c r="O167" s="141"/>
      <c r="P167" s="141"/>
      <c r="Q167" s="162"/>
      <c r="R167" s="162"/>
      <c r="S167" s="36"/>
      <c r="T167" s="36"/>
      <c r="U167" s="36"/>
      <c r="V167" s="36"/>
      <c r="W167" s="36"/>
      <c r="X167" s="36"/>
      <c r="Y167" s="36"/>
      <c r="Z167" s="36"/>
      <c r="AA167" s="36"/>
    </row>
    <row r="168" spans="1:27" x14ac:dyDescent="0.2">
      <c r="A168" s="85">
        <v>163</v>
      </c>
      <c r="B168" s="85" t="s">
        <v>331</v>
      </c>
      <c r="C168" s="85" t="s">
        <v>332</v>
      </c>
      <c r="D168" s="98" t="str">
        <f t="shared" si="2"/>
        <v/>
      </c>
      <c r="E168" s="89">
        <f>IF(Options!$D$24 = 1, MAX(F168, G168),
IF(Options!$D$25 = 1, AVERAGE(F168,G168),
IF(Options!$D$26 = 1, IFERROR(GEOMEAN(F168, G168), MAX(F168, G168)))))</f>
        <v>2.5433875905497656</v>
      </c>
      <c r="F168" s="89" cm="1">
        <f t="array" ref="F168">IF(Options!$D$18=1, IFERROR(MAX(IF($I$199:$R$199=1,(I168:R168),"")),
     MAX(IF($I$199:$R$199=2,(I168:R168),""))),
IF(Options!$D$19=1, IFERROR(AVERAGE(IF($I$199:$R$199=1,I168:R168,"")),
     AVERAGE(IF($I$199:$R$199=2,(I168:R168),""))),
IF(Options!$D$20=1, IFERROR(IF(OR(IF(ISNUMBER(I168:R168),IF(I$199:R$199 = 1,I168:R168, ""), "")=0), 0, GEOMEAN(IF(ISNUMBER(I168:R168),IF(I$199:R$199 = 1,I168:R168, ""), ""))),
   IF(OR(IF(ISNUMBER(I168:R168),IF(I$199:R$199 = 2,I168:R168, ""), "")=0), 0, GEOMEAN(IF(ISNUMBER(I168:R168),IF(I$199:R$199 = 2,I168:R168, ""), "")))))))</f>
        <v>4.0661157024793404</v>
      </c>
      <c r="G168" s="89" cm="1">
        <f t="array" ref="G168">IF(Options!$D$18=1, IFERROR(MAX(IF($I$200:$R$200=1,(I168:R168),"")),
     MAX(IF($I$200:$R$200=2,(I168:R168),""))),
IF(Options!$D$19=1, IFERROR(AVERAGE(IF($I$200:$R$200=1,(I168:R168),"")),
     AVERAGE(IF($I$200:$R$200=2,(I168:R168),""))),
IF(Options!$D$20=1, IFERROR(IF(OR(IF(ISNUMBER(I168:R168),IF(I$200:R$200 = 1,I168:R168, ""), "")=0), 0, GEOMEAN(IF(ISNUMBER(I168:R168),IF(I$200:R$200 = 1,I168:R168, ""), ""))),
   IF(OR(IF(ISNUMBER(I168:R168),IF(I$200:R$200 = 2,I168:R168, ""), "")=0), 0, GEOMEAN(IF(ISNUMBER(I168:R168),IF(I$200:R$200 = 2,I168:R168, ""), "")))))))</f>
        <v>1.5909090909090799</v>
      </c>
      <c r="H168" s="142" t="s">
        <v>332</v>
      </c>
      <c r="I168" s="89">
        <v>1.5909090909090799</v>
      </c>
      <c r="J168" s="89">
        <v>4.0661157024793404</v>
      </c>
      <c r="K168" s="89"/>
      <c r="L168" s="89"/>
      <c r="M168" s="89"/>
      <c r="N168" s="141"/>
      <c r="O168" s="141"/>
      <c r="P168" s="141"/>
      <c r="Q168" s="162"/>
      <c r="R168" s="162"/>
      <c r="S168" s="36"/>
      <c r="T168" s="36"/>
      <c r="U168" s="36"/>
      <c r="V168" s="36"/>
      <c r="W168" s="36"/>
      <c r="X168" s="36"/>
      <c r="Y168" s="36"/>
      <c r="Z168" s="36"/>
      <c r="AA168" s="36"/>
    </row>
    <row r="169" spans="1:27" x14ac:dyDescent="0.2">
      <c r="A169" s="85">
        <v>164</v>
      </c>
      <c r="B169" s="85" t="s">
        <v>333</v>
      </c>
      <c r="C169" s="85" t="s">
        <v>334</v>
      </c>
      <c r="D169" s="98" t="str">
        <f t="shared" si="2"/>
        <v/>
      </c>
      <c r="E169" s="89">
        <f>IF(Options!$D$24 = 1, MAX(F169, G169),
IF(Options!$D$25 = 1, AVERAGE(F169,G169),
IF(Options!$D$26 = 1, IFERROR(GEOMEAN(F169, G169), MAX(F169, G169)))))</f>
        <v>6.7419986246324095</v>
      </c>
      <c r="F169" s="89" cm="1">
        <f t="array" ref="F169">IF(Options!$D$18=1, IFERROR(MAX(IF($I$199:$R$199=1,(I169:R169),"")),
     MAX(IF($I$199:$R$199=2,(I169:R169),""))),
IF(Options!$D$19=1, IFERROR(AVERAGE(IF($I$199:$R$199=1,I169:R169,"")),
     AVERAGE(IF($I$199:$R$199=2,(I169:R169),""))),
IF(Options!$D$20=1, IFERROR(IF(OR(IF(ISNUMBER(I169:R169),IF(I$199:R$199 = 1,I169:R169, ""), "")=0), 0, GEOMEAN(IF(ISNUMBER(I169:R169),IF(I$199:R$199 = 1,I169:R169, ""), ""))),
   IF(OR(IF(ISNUMBER(I169:R169),IF(I$199:R$199 = 2,I169:R169, ""), "")=0), 0, GEOMEAN(IF(ISNUMBER(I169:R169),IF(I$199:R$199 = 2,I169:R169, ""), "")))))))</f>
        <v>10</v>
      </c>
      <c r="G169" s="89" cm="1">
        <f t="array" ref="G169">IF(Options!$D$18=1, IFERROR(MAX(IF($I$200:$R$200=1,(I169:R169),"")),
     MAX(IF($I$200:$R$200=2,(I169:R169),""))),
IF(Options!$D$19=1, IFERROR(AVERAGE(IF($I$200:$R$200=1,(I169:R169),"")),
     AVERAGE(IF($I$200:$R$200=2,(I169:R169),""))),
IF(Options!$D$20=1, IFERROR(IF(OR(IF(ISNUMBER(I169:R169),IF(I$200:R$200 = 1,I169:R169, ""), "")=0), 0, GEOMEAN(IF(ISNUMBER(I169:R169),IF(I$200:R$200 = 1,I169:R169, ""), ""))),
   IF(OR(IF(ISNUMBER(I169:R169),IF(I$200:R$200 = 2,I169:R169, ""), "")=0), 0, GEOMEAN(IF(ISNUMBER(I169:R169),IF(I$200:R$200 = 2,I169:R169, ""), "")))))))</f>
        <v>4.5454545454545299</v>
      </c>
      <c r="H169" s="142" t="s">
        <v>334</v>
      </c>
      <c r="I169" s="89">
        <v>4.5454545454545299</v>
      </c>
      <c r="J169" s="89">
        <v>10</v>
      </c>
      <c r="K169" s="89"/>
      <c r="L169" s="89"/>
      <c r="M169" s="89"/>
      <c r="N169" s="141"/>
      <c r="O169" s="141"/>
      <c r="P169" s="141"/>
      <c r="Q169" s="162"/>
      <c r="R169" s="162"/>
      <c r="S169" s="36"/>
      <c r="T169" s="36"/>
      <c r="U169" s="36"/>
      <c r="V169" s="36"/>
      <c r="W169" s="36"/>
      <c r="X169" s="36"/>
      <c r="Y169" s="36"/>
      <c r="Z169" s="36"/>
      <c r="AA169" s="36"/>
    </row>
    <row r="170" spans="1:27" x14ac:dyDescent="0.2">
      <c r="A170" s="85">
        <v>165</v>
      </c>
      <c r="B170" s="85" t="s">
        <v>335</v>
      </c>
      <c r="C170" s="85" t="s">
        <v>336</v>
      </c>
      <c r="D170" s="98" t="str">
        <f t="shared" si="2"/>
        <v/>
      </c>
      <c r="E170" s="89">
        <f>IF(Options!$D$24 = 1, MAX(F170, G170),
IF(Options!$D$25 = 1, AVERAGE(F170,G170),
IF(Options!$D$26 = 1, IFERROR(GEOMEAN(F170, G170), MAX(F170, G170)))))</f>
        <v>6.527696296024585</v>
      </c>
      <c r="F170" s="89" cm="1">
        <f t="array" ref="F170">IF(Options!$D$18=1, IFERROR(MAX(IF($I$199:$R$199=1,(I170:R170),"")),
     MAX(IF($I$199:$R$199=2,(I170:R170),""))),
IF(Options!$D$19=1, IFERROR(AVERAGE(IF($I$199:$R$199=1,I170:R170,"")),
     AVERAGE(IF($I$199:$R$199=2,(I170:R170),""))),
IF(Options!$D$20=1, IFERROR(IF(OR(IF(ISNUMBER(I170:R170),IF(I$199:R$199 = 1,I170:R170, ""), "")=0), 0, GEOMEAN(IF(ISNUMBER(I170:R170),IF(I$199:R$199 = 1,I170:R170, ""), ""))),
   IF(OR(IF(ISNUMBER(I170:R170),IF(I$199:R$199 = 2,I170:R170, ""), "")=0), 0, GEOMEAN(IF(ISNUMBER(I170:R170),IF(I$199:R$199 = 2,I170:R170, ""), "")))))))</f>
        <v>9.8677685950413192</v>
      </c>
      <c r="G170" s="89" cm="1">
        <f t="array" ref="G170">IF(Options!$D$18=1, IFERROR(MAX(IF($I$200:$R$200=1,(I170:R170),"")),
     MAX(IF($I$200:$R$200=2,(I170:R170),""))),
IF(Options!$D$19=1, IFERROR(AVERAGE(IF($I$200:$R$200=1,(I170:R170),"")),
     AVERAGE(IF($I$200:$R$200=2,(I170:R170),""))),
IF(Options!$D$20=1, IFERROR(IF(OR(IF(ISNUMBER(I170:R170),IF(I$200:R$200 = 1,I170:R170, ""), "")=0), 0, GEOMEAN(IF(ISNUMBER(I170:R170),IF(I$200:R$200 = 1,I170:R170, ""), ""))),
   IF(OR(IF(ISNUMBER(I170:R170),IF(I$200:R$200 = 2,I170:R170, ""), "")=0), 0, GEOMEAN(IF(ISNUMBER(I170:R170),IF(I$200:R$200 = 2,I170:R170, ""), "")))))))</f>
        <v>4.3181818181818299</v>
      </c>
      <c r="H170" s="142" t="s">
        <v>336</v>
      </c>
      <c r="I170" s="89">
        <v>4.3181818181818299</v>
      </c>
      <c r="J170" s="89">
        <v>9.8677685950413192</v>
      </c>
      <c r="K170" s="89"/>
      <c r="L170" s="89"/>
      <c r="M170" s="89"/>
      <c r="N170" s="141"/>
      <c r="O170" s="141"/>
      <c r="P170" s="141"/>
      <c r="Q170" s="162"/>
      <c r="R170" s="162"/>
      <c r="S170" s="36"/>
      <c r="T170" s="36"/>
      <c r="U170" s="36"/>
      <c r="V170" s="36"/>
      <c r="W170" s="36"/>
      <c r="X170" s="36"/>
      <c r="Y170" s="36"/>
      <c r="Z170" s="36"/>
      <c r="AA170" s="36"/>
    </row>
    <row r="171" spans="1:27" x14ac:dyDescent="0.2">
      <c r="A171" s="85">
        <v>166</v>
      </c>
      <c r="B171" s="85" t="s">
        <v>337</v>
      </c>
      <c r="C171" s="85" t="s">
        <v>338</v>
      </c>
      <c r="D171" s="98" t="str">
        <f t="shared" si="2"/>
        <v/>
      </c>
      <c r="E171" s="89">
        <f>IF(Options!$D$24 = 1, MAX(F171, G171),
IF(Options!$D$25 = 1, AVERAGE(F171,G171),
IF(Options!$D$26 = 1, IFERROR(GEOMEAN(F171, G171), MAX(F171, G171)))))</f>
        <v>6.3860290786166676</v>
      </c>
      <c r="F171" s="89" cm="1">
        <f t="array" ref="F171">IF(Options!$D$18=1, IFERROR(MAX(IF($I$199:$R$199=1,(I171:R171),"")),
     MAX(IF($I$199:$R$199=2,(I171:R171),""))),
IF(Options!$D$19=1, IFERROR(AVERAGE(IF($I$199:$R$199=1,I171:R171,"")),
     AVERAGE(IF($I$199:$R$199=2,(I171:R171),""))),
IF(Options!$D$20=1, IFERROR(IF(OR(IF(ISNUMBER(I171:R171),IF(I$199:R$199 = 1,I171:R171, ""), "")=0), 0, GEOMEAN(IF(ISNUMBER(I171:R171),IF(I$199:R$199 = 1,I171:R171, ""), ""))),
   IF(OR(IF(ISNUMBER(I171:R171),IF(I$199:R$199 = 2,I171:R171, ""), "")=0), 0, GEOMEAN(IF(ISNUMBER(I171:R171),IF(I$199:R$199 = 2,I171:R171, ""), "")))))))</f>
        <v>7.8016528925619797</v>
      </c>
      <c r="G171" s="89" cm="1">
        <f t="array" ref="G171">IF(Options!$D$18=1, IFERROR(MAX(IF($I$200:$R$200=1,(I171:R171),"")),
     MAX(IF($I$200:$R$200=2,(I171:R171),""))),
IF(Options!$D$19=1, IFERROR(AVERAGE(IF($I$200:$R$200=1,(I171:R171),"")),
     AVERAGE(IF($I$200:$R$200=2,(I171:R171),""))),
IF(Options!$D$20=1, IFERROR(IF(OR(IF(ISNUMBER(I171:R171),IF(I$200:R$200 = 1,I171:R171, ""), "")=0), 0, GEOMEAN(IF(ISNUMBER(I171:R171),IF(I$200:R$200 = 1,I171:R171, ""), ""))),
   IF(OR(IF(ISNUMBER(I171:R171),IF(I$200:R$200 = 2,I171:R171, ""), "")=0), 0, GEOMEAN(IF(ISNUMBER(I171:R171),IF(I$200:R$200 = 2,I171:R171, ""), "")))))))</f>
        <v>5.2272727272727302</v>
      </c>
      <c r="H171" s="142" t="s">
        <v>338</v>
      </c>
      <c r="I171" s="89">
        <v>5.2272727272727302</v>
      </c>
      <c r="J171" s="89">
        <v>7.8016528925619797</v>
      </c>
      <c r="K171" s="89"/>
      <c r="L171" s="89"/>
      <c r="M171" s="89"/>
      <c r="N171" s="141"/>
      <c r="O171" s="141"/>
      <c r="P171" s="141"/>
      <c r="Q171" s="162"/>
      <c r="R171" s="162"/>
      <c r="S171" s="36"/>
      <c r="T171" s="36"/>
      <c r="U171" s="36"/>
      <c r="V171" s="36"/>
      <c r="W171" s="36"/>
      <c r="X171" s="36"/>
      <c r="Y171" s="36"/>
      <c r="Z171" s="36"/>
      <c r="AA171" s="36"/>
    </row>
    <row r="172" spans="1:27" x14ac:dyDescent="0.2">
      <c r="A172" s="85">
        <v>167</v>
      </c>
      <c r="B172" s="85" t="s">
        <v>339</v>
      </c>
      <c r="C172" s="85" t="s">
        <v>340</v>
      </c>
      <c r="D172" s="98" t="str">
        <f t="shared" si="2"/>
        <v/>
      </c>
      <c r="E172" s="89">
        <f>IF(Options!$D$24 = 1, MAX(F172, G172),
IF(Options!$D$25 = 1, AVERAGE(F172,G172),
IF(Options!$D$26 = 1, IFERROR(GEOMEAN(F172, G172), MAX(F172, G172)))))</f>
        <v>3.6528551660327326</v>
      </c>
      <c r="F172" s="89" cm="1">
        <f t="array" ref="F172">IF(Options!$D$18=1, IFERROR(MAX(IF($I$199:$R$199=1,(I172:R172),"")),
     MAX(IF($I$199:$R$199=2,(I172:R172),""))),
IF(Options!$D$19=1, IFERROR(AVERAGE(IF($I$199:$R$199=1,I172:R172,"")),
     AVERAGE(IF($I$199:$R$199=2,(I172:R172),""))),
IF(Options!$D$20=1, IFERROR(IF(OR(IF(ISNUMBER(I172:R172),IF(I$199:R$199 = 1,I172:R172, ""), "")=0), 0, GEOMEAN(IF(ISNUMBER(I172:R172),IF(I$199:R$199 = 1,I172:R172, ""), ""))),
   IF(OR(IF(ISNUMBER(I172:R172),IF(I$199:R$199 = 2,I172:R172, ""), "")=0), 0, GEOMEAN(IF(ISNUMBER(I172:R172),IF(I$199:R$199 = 2,I172:R172, ""), "")))))))</f>
        <v>4.8925619834710696</v>
      </c>
      <c r="G172" s="89" cm="1">
        <f t="array" ref="G172">IF(Options!$D$18=1, IFERROR(MAX(IF($I$200:$R$200=1,(I172:R172),"")),
     MAX(IF($I$200:$R$200=2,(I172:R172),""))),
IF(Options!$D$19=1, IFERROR(AVERAGE(IF($I$200:$R$200=1,(I172:R172),"")),
     AVERAGE(IF($I$200:$R$200=2,(I172:R172),""))),
IF(Options!$D$20=1, IFERROR(IF(OR(IF(ISNUMBER(I172:R172),IF(I$200:R$200 = 1,I172:R172, ""), "")=0), 0, GEOMEAN(IF(ISNUMBER(I172:R172),IF(I$200:R$200 = 1,I172:R172, ""), ""))),
   IF(OR(IF(ISNUMBER(I172:R172),IF(I$200:R$200 = 2,I172:R172, ""), "")=0), 0, GEOMEAN(IF(ISNUMBER(I172:R172),IF(I$200:R$200 = 2,I172:R172, ""), "")))))))</f>
        <v>2.7272727272727302</v>
      </c>
      <c r="H172" s="142" t="s">
        <v>340</v>
      </c>
      <c r="I172" s="89">
        <v>2.7272727272727302</v>
      </c>
      <c r="J172" s="89">
        <v>4.8925619834710696</v>
      </c>
      <c r="K172" s="89"/>
      <c r="L172" s="89"/>
      <c r="M172" s="89"/>
      <c r="N172" s="141"/>
      <c r="O172" s="141"/>
      <c r="P172" s="141"/>
      <c r="Q172" s="162"/>
      <c r="R172" s="162"/>
      <c r="S172" s="36"/>
      <c r="T172" s="36"/>
      <c r="U172" s="36"/>
      <c r="V172" s="36"/>
      <c r="W172" s="36"/>
      <c r="X172" s="36"/>
      <c r="Y172" s="36"/>
      <c r="Z172" s="36"/>
      <c r="AA172" s="36"/>
    </row>
    <row r="173" spans="1:27" x14ac:dyDescent="0.2">
      <c r="A173" s="85">
        <v>168</v>
      </c>
      <c r="B173" s="85" t="s">
        <v>341</v>
      </c>
      <c r="C173" s="85" t="s">
        <v>342</v>
      </c>
      <c r="D173" s="98" t="str">
        <f t="shared" si="2"/>
        <v/>
      </c>
      <c r="E173" s="89">
        <f>IF(Options!$D$24 = 1, MAX(F173, G173),
IF(Options!$D$25 = 1, AVERAGE(F173,G173),
IF(Options!$D$26 = 1, IFERROR(GEOMEAN(F173, G173), MAX(F173, G173)))))</f>
        <v>4.7673129462279586</v>
      </c>
      <c r="F173" s="89" cm="1">
        <f t="array" ref="F173">IF(Options!$D$18=1, IFERROR(MAX(IF($I$199:$R$199=1,(I173:R173),"")),
     MAX(IF($I$199:$R$199=2,(I173:R173),""))),
IF(Options!$D$19=1, IFERROR(AVERAGE(IF($I$199:$R$199=1,I173:R173,"")),
     AVERAGE(IF($I$199:$R$199=2,(I173:R173),""))),
IF(Options!$D$20=1, IFERROR(IF(OR(IF(ISNUMBER(I173:R173),IF(I$199:R$199 = 1,I173:R173, ""), "")=0), 0, GEOMEAN(IF(ISNUMBER(I173:R173),IF(I$199:R$199 = 1,I173:R173, ""), ""))),
   IF(OR(IF(ISNUMBER(I173:R173),IF(I$199:R$199 = 2,I173:R173, ""), "")=0), 0, GEOMEAN(IF(ISNUMBER(I173:R173),IF(I$199:R$199 = 2,I173:R173, ""), "")))))))</f>
        <v>10</v>
      </c>
      <c r="G173" s="89" cm="1">
        <f t="array" ref="G173">IF(Options!$D$18=1, IFERROR(MAX(IF($I$200:$R$200=1,(I173:R173),"")),
     MAX(IF($I$200:$R$200=2,(I173:R173),""))),
IF(Options!$D$19=1, IFERROR(AVERAGE(IF($I$200:$R$200=1,(I173:R173),"")),
     AVERAGE(IF($I$200:$R$200=2,(I173:R173),""))),
IF(Options!$D$20=1, IFERROR(IF(OR(IF(ISNUMBER(I173:R173),IF(I$200:R$200 = 1,I173:R173, ""), "")=0), 0, GEOMEAN(IF(ISNUMBER(I173:R173),IF(I$200:R$200 = 1,I173:R173, ""), ""))),
   IF(OR(IF(ISNUMBER(I173:R173),IF(I$200:R$200 = 2,I173:R173, ""), "")=0), 0, GEOMEAN(IF(ISNUMBER(I173:R173),IF(I$200:R$200 = 2,I173:R173, ""), "")))))))</f>
        <v>2.2727272727272698</v>
      </c>
      <c r="H173" s="142" t="s">
        <v>342</v>
      </c>
      <c r="I173" s="89">
        <v>2.2727272727272698</v>
      </c>
      <c r="J173" s="89">
        <v>10</v>
      </c>
      <c r="K173" s="89"/>
      <c r="L173" s="89"/>
      <c r="M173" s="89"/>
      <c r="N173" s="141"/>
      <c r="O173" s="141"/>
      <c r="P173" s="141"/>
      <c r="Q173" s="162"/>
      <c r="R173" s="162"/>
      <c r="S173" s="36"/>
      <c r="T173" s="36"/>
      <c r="U173" s="36"/>
      <c r="V173" s="36"/>
      <c r="W173" s="36"/>
      <c r="X173" s="36"/>
      <c r="Y173" s="36"/>
      <c r="Z173" s="36"/>
      <c r="AA173" s="36"/>
    </row>
    <row r="174" spans="1:27" x14ac:dyDescent="0.2">
      <c r="A174" s="85">
        <v>169</v>
      </c>
      <c r="B174" s="85" t="s">
        <v>343</v>
      </c>
      <c r="C174" s="85" t="s">
        <v>344</v>
      </c>
      <c r="D174" s="98" t="str">
        <f t="shared" si="2"/>
        <v/>
      </c>
      <c r="E174" s="89">
        <f>IF(Options!$D$24 = 1, MAX(F174, G174),
IF(Options!$D$25 = 1, AVERAGE(F174,G174),
IF(Options!$D$26 = 1, IFERROR(GEOMEAN(F174, G174), MAX(F174, G174)))))</f>
        <v>10</v>
      </c>
      <c r="F174" s="89" cm="1">
        <f t="array" ref="F174">IF(Options!$D$18=1, IFERROR(MAX(IF($I$199:$R$199=1,(I174:R174),"")),
     MAX(IF($I$199:$R$199=2,(I174:R174),""))),
IF(Options!$D$19=1, IFERROR(AVERAGE(IF($I$199:$R$199=1,I174:R174,"")),
     AVERAGE(IF($I$199:$R$199=2,(I174:R174),""))),
IF(Options!$D$20=1, IFERROR(IF(OR(IF(ISNUMBER(I174:R174),IF(I$199:R$199 = 1,I174:R174, ""), "")=0), 0, GEOMEAN(IF(ISNUMBER(I174:R174),IF(I$199:R$199 = 1,I174:R174, ""), ""))),
   IF(OR(IF(ISNUMBER(I174:R174),IF(I$199:R$199 = 2,I174:R174, ""), "")=0), 0, GEOMEAN(IF(ISNUMBER(I174:R174),IF(I$199:R$199 = 2,I174:R174, ""), "")))))))</f>
        <v>10</v>
      </c>
      <c r="G174" s="89" cm="1">
        <f t="array" ref="G174">IF(Options!$D$18=1, IFERROR(MAX(IF($I$200:$R$200=1,(I174:R174),"")),
     MAX(IF($I$200:$R$200=2,(I174:R174),""))),
IF(Options!$D$19=1, IFERROR(AVERAGE(IF($I$200:$R$200=1,(I174:R174),"")),
     AVERAGE(IF($I$200:$R$200=2,(I174:R174),""))),
IF(Options!$D$20=1, IFERROR(IF(OR(IF(ISNUMBER(I174:R174),IF(I$200:R$200 = 1,I174:R174, ""), "")=0), 0, GEOMEAN(IF(ISNUMBER(I174:R174),IF(I$200:R$200 = 1,I174:R174, ""), ""))),
   IF(OR(IF(ISNUMBER(I174:R174),IF(I$200:R$200 = 2,I174:R174, ""), "")=0), 0, GEOMEAN(IF(ISNUMBER(I174:R174),IF(I$200:R$200 = 2,I174:R174, ""), "")))))))</f>
        <v>0</v>
      </c>
      <c r="H174" s="142" t="s">
        <v>344</v>
      </c>
      <c r="I174" s="89">
        <v>0</v>
      </c>
      <c r="J174" s="89">
        <v>10</v>
      </c>
      <c r="K174" s="89"/>
      <c r="L174" s="89"/>
      <c r="M174" s="89"/>
      <c r="N174" s="141"/>
      <c r="O174" s="141"/>
      <c r="P174" s="141"/>
      <c r="Q174" s="162"/>
      <c r="R174" s="162"/>
      <c r="S174" s="36"/>
      <c r="T174" s="36"/>
      <c r="U174" s="36"/>
      <c r="V174" s="36"/>
      <c r="W174" s="36"/>
      <c r="X174" s="36"/>
      <c r="Y174" s="36"/>
      <c r="Z174" s="36"/>
      <c r="AA174" s="36"/>
    </row>
    <row r="175" spans="1:27" x14ac:dyDescent="0.2">
      <c r="A175" s="85">
        <v>170</v>
      </c>
      <c r="B175" s="85" t="s">
        <v>345</v>
      </c>
      <c r="C175" s="85" t="s">
        <v>346</v>
      </c>
      <c r="D175" s="98" t="str">
        <f t="shared" si="2"/>
        <v/>
      </c>
      <c r="E175" s="89">
        <f>IF(Options!$D$24 = 1, MAX(F175, G175),
IF(Options!$D$25 = 1, AVERAGE(F175,G175),
IF(Options!$D$26 = 1, IFERROR(GEOMEAN(F175, G175), MAX(F175, G175)))))</f>
        <v>3.6682486399026004</v>
      </c>
      <c r="F175" s="89" cm="1">
        <f t="array" ref="F175">IF(Options!$D$18=1, IFERROR(MAX(IF($I$199:$R$199=1,(I175:R175),"")),
     MAX(IF($I$199:$R$199=2,(I175:R175),""))),
IF(Options!$D$19=1, IFERROR(AVERAGE(IF($I$199:$R$199=1,I175:R175,"")),
     AVERAGE(IF($I$199:$R$199=2,(I175:R175),""))),
IF(Options!$D$20=1, IFERROR(IF(OR(IF(ISNUMBER(I175:R175),IF(I$199:R$199 = 1,I175:R175, ""), "")=0), 0, GEOMEAN(IF(ISNUMBER(I175:R175),IF(I$199:R$199 = 1,I175:R175, ""), ""))),
   IF(OR(IF(ISNUMBER(I175:R175),IF(I$199:R$199 = 2,I175:R175, ""), "")=0), 0, GEOMEAN(IF(ISNUMBER(I175:R175),IF(I$199:R$199 = 2,I175:R175, ""), "")))))))</f>
        <v>6.5785123966942098</v>
      </c>
      <c r="G175" s="89" cm="1">
        <f t="array" ref="G175">IF(Options!$D$18=1, IFERROR(MAX(IF($I$200:$R$200=1,(I175:R175),"")),
     MAX(IF($I$200:$R$200=2,(I175:R175),""))),
IF(Options!$D$19=1, IFERROR(AVERAGE(IF($I$200:$R$200=1,(I175:R175),"")),
     AVERAGE(IF($I$200:$R$200=2,(I175:R175),""))),
IF(Options!$D$20=1, IFERROR(IF(OR(IF(ISNUMBER(I175:R175),IF(I$200:R$200 = 1,I175:R175, ""), "")=0), 0, GEOMEAN(IF(ISNUMBER(I175:R175),IF(I$200:R$200 = 1,I175:R175, ""), ""))),
   IF(OR(IF(ISNUMBER(I175:R175),IF(I$200:R$200 = 2,I175:R175, ""), "")=0), 0, GEOMEAN(IF(ISNUMBER(I175:R175),IF(I$200:R$200 = 2,I175:R175, ""), "")))))))</f>
        <v>2.0454545454545499</v>
      </c>
      <c r="H175" s="142" t="s">
        <v>346</v>
      </c>
      <c r="I175" s="89">
        <v>2.0454545454545499</v>
      </c>
      <c r="J175" s="89">
        <v>6.5785123966942098</v>
      </c>
      <c r="K175" s="89"/>
      <c r="L175" s="89"/>
      <c r="M175" s="89"/>
      <c r="N175" s="141"/>
      <c r="O175" s="141"/>
      <c r="P175" s="141"/>
      <c r="Q175" s="162"/>
      <c r="R175" s="162"/>
      <c r="S175" s="36"/>
      <c r="T175" s="36"/>
      <c r="U175" s="36"/>
      <c r="V175" s="36"/>
      <c r="W175" s="36"/>
      <c r="X175" s="36"/>
      <c r="Y175" s="36"/>
      <c r="Z175" s="36"/>
      <c r="AA175" s="36"/>
    </row>
    <row r="176" spans="1:27" x14ac:dyDescent="0.2">
      <c r="A176" s="85">
        <v>171</v>
      </c>
      <c r="B176" s="85" t="s">
        <v>347</v>
      </c>
      <c r="C176" s="85" t="s">
        <v>348</v>
      </c>
      <c r="D176" s="98" t="str">
        <f t="shared" si="2"/>
        <v/>
      </c>
      <c r="E176" s="89">
        <f>IF(Options!$D$24 = 1, MAX(F176, G176),
IF(Options!$D$25 = 1, AVERAGE(F176,G176),
IF(Options!$D$26 = 1, IFERROR(GEOMEAN(F176, G176), MAX(F176, G176)))))</f>
        <v>0</v>
      </c>
      <c r="F176" s="89" cm="1">
        <f t="array" ref="F176">IF(Options!$D$18=1, IFERROR(MAX(IF($I$199:$R$199=1,(I176:R176),"")),
     MAX(IF($I$199:$R$199=2,(I176:R176),""))),
IF(Options!$D$19=1, IFERROR(AVERAGE(IF($I$199:$R$199=1,I176:R176,"")),
     AVERAGE(IF($I$199:$R$199=2,(I176:R176),""))),
IF(Options!$D$20=1, IFERROR(IF(OR(IF(ISNUMBER(I176:R176),IF(I$199:R$199 = 1,I176:R176, ""), "")=0), 0, GEOMEAN(IF(ISNUMBER(I176:R176),IF(I$199:R$199 = 1,I176:R176, ""), ""))),
   IF(OR(IF(ISNUMBER(I176:R176),IF(I$199:R$199 = 2,I176:R176, ""), "")=0), 0, GEOMEAN(IF(ISNUMBER(I176:R176),IF(I$199:R$199 = 2,I176:R176, ""), "")))))))</f>
        <v>0</v>
      </c>
      <c r="G176" s="89" cm="1">
        <f t="array" ref="G176">IF(Options!$D$18=1, IFERROR(MAX(IF($I$200:$R$200=1,(I176:R176),"")),
     MAX(IF($I$200:$R$200=2,(I176:R176),""))),
IF(Options!$D$19=1, IFERROR(AVERAGE(IF($I$200:$R$200=1,(I176:R176),"")),
     AVERAGE(IF($I$200:$R$200=2,(I176:R176),""))),
IF(Options!$D$20=1, IFERROR(IF(OR(IF(ISNUMBER(I176:R176),IF(I$200:R$200 = 1,I176:R176, ""), "")=0), 0, GEOMEAN(IF(ISNUMBER(I176:R176),IF(I$200:R$200 = 1,I176:R176, ""), ""))),
   IF(OR(IF(ISNUMBER(I176:R176),IF(I$200:R$200 = 2,I176:R176, ""), "")=0), 0, GEOMEAN(IF(ISNUMBER(I176:R176),IF(I$200:R$200 = 2,I176:R176, ""), "")))))))</f>
        <v>0</v>
      </c>
      <c r="H176" s="142" t="s">
        <v>348</v>
      </c>
      <c r="I176" s="89" t="s">
        <v>473</v>
      </c>
      <c r="J176" s="89" t="s">
        <v>473</v>
      </c>
      <c r="K176" s="89"/>
      <c r="L176" s="89"/>
      <c r="M176" s="89"/>
      <c r="N176" s="141"/>
      <c r="O176" s="141"/>
      <c r="P176" s="141"/>
      <c r="Q176" s="162"/>
      <c r="R176" s="162"/>
      <c r="S176" s="36"/>
      <c r="T176" s="36"/>
      <c r="U176" s="36"/>
      <c r="V176" s="36"/>
      <c r="W176" s="36"/>
      <c r="X176" s="36"/>
      <c r="Y176" s="36"/>
      <c r="Z176" s="36"/>
      <c r="AA176" s="36"/>
    </row>
    <row r="177" spans="1:27" x14ac:dyDescent="0.2">
      <c r="A177" s="85">
        <v>172</v>
      </c>
      <c r="B177" s="85" t="s">
        <v>349</v>
      </c>
      <c r="C177" s="85" t="s">
        <v>350</v>
      </c>
      <c r="D177" s="98" t="str">
        <f t="shared" si="2"/>
        <v/>
      </c>
      <c r="E177" s="89">
        <f>IF(Options!$D$24 = 1, MAX(F177, G177),
IF(Options!$D$25 = 1, AVERAGE(F177,G177),
IF(Options!$D$26 = 1, IFERROR(GEOMEAN(F177, G177), MAX(F177, G177)))))</f>
        <v>2.702365605310165</v>
      </c>
      <c r="F177" s="89" cm="1">
        <f t="array" ref="F177">IF(Options!$D$18=1, IFERROR(MAX(IF($I$199:$R$199=1,(I177:R177),"")),
     MAX(IF($I$199:$R$199=2,(I177:R177),""))),
IF(Options!$D$19=1, IFERROR(AVERAGE(IF($I$199:$R$199=1,I177:R177,"")),
     AVERAGE(IF($I$199:$R$199=2,(I177:R177),""))),
IF(Options!$D$20=1, IFERROR(IF(OR(IF(ISNUMBER(I177:R177),IF(I$199:R$199 = 1,I177:R177, ""), "")=0), 0, GEOMEAN(IF(ISNUMBER(I177:R177),IF(I$199:R$199 = 1,I177:R177, ""), ""))),
   IF(OR(IF(ISNUMBER(I177:R177),IF(I$199:R$199 = 2,I177:R177, ""), "")=0), 0, GEOMEAN(IF(ISNUMBER(I177:R177),IF(I$199:R$199 = 2,I177:R177, ""), "")))))))</f>
        <v>5.3553719008264498</v>
      </c>
      <c r="G177" s="89" cm="1">
        <f t="array" ref="G177">IF(Options!$D$18=1, IFERROR(MAX(IF($I$200:$R$200=1,(I177:R177),"")),
     MAX(IF($I$200:$R$200=2,(I177:R177),""))),
IF(Options!$D$19=1, IFERROR(AVERAGE(IF($I$200:$R$200=1,(I177:R177),"")),
     AVERAGE(IF($I$200:$R$200=2,(I177:R177),""))),
IF(Options!$D$20=1, IFERROR(IF(OR(IF(ISNUMBER(I177:R177),IF(I$200:R$200 = 1,I177:R177, ""), "")=0), 0, GEOMEAN(IF(ISNUMBER(I177:R177),IF(I$200:R$200 = 1,I177:R177, ""), ""))),
   IF(OR(IF(ISNUMBER(I177:R177),IF(I$200:R$200 = 2,I177:R177, ""), "")=0), 0, GEOMEAN(IF(ISNUMBER(I177:R177),IF(I$200:R$200 = 2,I177:R177, ""), "")))))))</f>
        <v>1.36363636363637</v>
      </c>
      <c r="H177" s="142" t="s">
        <v>350</v>
      </c>
      <c r="I177" s="89">
        <v>1.36363636363637</v>
      </c>
      <c r="J177" s="89">
        <v>5.3553719008264498</v>
      </c>
      <c r="K177" s="89"/>
      <c r="L177" s="89"/>
      <c r="M177" s="89"/>
      <c r="N177" s="141"/>
      <c r="O177" s="141"/>
      <c r="P177" s="141"/>
      <c r="Q177" s="162"/>
      <c r="R177" s="162"/>
      <c r="S177" s="36"/>
      <c r="T177" s="36"/>
      <c r="U177" s="36"/>
      <c r="V177" s="36"/>
      <c r="W177" s="36"/>
      <c r="X177" s="36"/>
      <c r="Y177" s="36"/>
      <c r="Z177" s="36"/>
      <c r="AA177" s="36"/>
    </row>
    <row r="178" spans="1:27" x14ac:dyDescent="0.2">
      <c r="A178" s="85">
        <v>173</v>
      </c>
      <c r="B178" s="85" t="s">
        <v>351</v>
      </c>
      <c r="C178" s="85" t="s">
        <v>352</v>
      </c>
      <c r="D178" s="98" t="str">
        <f t="shared" si="2"/>
        <v/>
      </c>
      <c r="E178" s="89">
        <f>IF(Options!$D$24 = 1, MAX(F178, G178),
IF(Options!$D$25 = 1, AVERAGE(F178,G178),
IF(Options!$D$26 = 1, IFERROR(GEOMEAN(F178, G178), MAX(F178, G178)))))</f>
        <v>5.6732993989938132</v>
      </c>
      <c r="F178" s="89" cm="1">
        <f t="array" ref="F178">IF(Options!$D$18=1, IFERROR(MAX(IF($I$199:$R$199=1,(I178:R178),"")),
     MAX(IF($I$199:$R$199=2,(I178:R178),""))),
IF(Options!$D$19=1, IFERROR(AVERAGE(IF($I$199:$R$199=1,I178:R178,"")),
     AVERAGE(IF($I$199:$R$199=2,(I178:R178),""))),
IF(Options!$D$20=1, IFERROR(IF(OR(IF(ISNUMBER(I178:R178),IF(I$199:R$199 = 1,I178:R178, ""), "")=0), 0, GEOMEAN(IF(ISNUMBER(I178:R178),IF(I$199:R$199 = 1,I178:R178, ""), ""))),
   IF(OR(IF(ISNUMBER(I178:R178),IF(I$199:R$199 = 2,I178:R178, ""), "")=0), 0, GEOMEAN(IF(ISNUMBER(I178:R178),IF(I$199:R$199 = 2,I178:R178, ""), "")))))))</f>
        <v>6.74380165289256</v>
      </c>
      <c r="G178" s="89" cm="1">
        <f t="array" ref="G178">IF(Options!$D$18=1, IFERROR(MAX(IF($I$200:$R$200=1,(I178:R178),"")),
     MAX(IF($I$200:$R$200=2,(I178:R178),""))),
IF(Options!$D$19=1, IFERROR(AVERAGE(IF($I$200:$R$200=1,(I178:R178),"")),
     AVERAGE(IF($I$200:$R$200=2,(I178:R178),""))),
IF(Options!$D$20=1, IFERROR(IF(OR(IF(ISNUMBER(I178:R178),IF(I$200:R$200 = 1,I178:R178, ""), "")=0), 0, GEOMEAN(IF(ISNUMBER(I178:R178),IF(I$200:R$200 = 1,I178:R178, ""), ""))),
   IF(OR(IF(ISNUMBER(I178:R178),IF(I$200:R$200 = 2,I178:R178, ""), "")=0), 0, GEOMEAN(IF(ISNUMBER(I178:R178),IF(I$200:R$200 = 2,I178:R178, ""), "")))))))</f>
        <v>4.7727272727272698</v>
      </c>
      <c r="H178" s="142" t="s">
        <v>352</v>
      </c>
      <c r="I178" s="89">
        <v>4.7727272727272698</v>
      </c>
      <c r="J178" s="89">
        <v>6.74380165289256</v>
      </c>
      <c r="K178" s="89"/>
      <c r="L178" s="89"/>
      <c r="M178" s="89"/>
      <c r="N178" s="141"/>
      <c r="O178" s="141"/>
      <c r="P178" s="141"/>
      <c r="Q178" s="162"/>
      <c r="R178" s="162"/>
      <c r="S178" s="36"/>
      <c r="T178" s="36"/>
      <c r="U178" s="36"/>
      <c r="V178" s="36"/>
      <c r="W178" s="36"/>
      <c r="X178" s="36"/>
      <c r="Y178" s="36"/>
      <c r="Z178" s="36"/>
      <c r="AA178" s="36"/>
    </row>
    <row r="179" spans="1:27" x14ac:dyDescent="0.2">
      <c r="A179" s="85">
        <v>174</v>
      </c>
      <c r="B179" s="85" t="s">
        <v>353</v>
      </c>
      <c r="C179" s="85" t="s">
        <v>354</v>
      </c>
      <c r="D179" s="98" t="str">
        <f t="shared" si="2"/>
        <v/>
      </c>
      <c r="E179" s="89">
        <f>IF(Options!$D$24 = 1, MAX(F179, G179),
IF(Options!$D$25 = 1, AVERAGE(F179,G179),
IF(Options!$D$26 = 1, IFERROR(GEOMEAN(F179, G179), MAX(F179, G179)))))</f>
        <v>6.7564700327004994</v>
      </c>
      <c r="F179" s="89" cm="1">
        <f t="array" ref="F179">IF(Options!$D$18=1, IFERROR(MAX(IF($I$199:$R$199=1,(I179:R179),"")),
     MAX(IF($I$199:$R$199=2,(I179:R179),""))),
IF(Options!$D$19=1, IFERROR(AVERAGE(IF($I$199:$R$199=1,I179:R179,"")),
     AVERAGE(IF($I$199:$R$199=2,(I179:R179),""))),
IF(Options!$D$20=1, IFERROR(IF(OR(IF(ISNUMBER(I179:R179),IF(I$199:R$199 = 1,I179:R179, ""), "")=0), 0, GEOMEAN(IF(ISNUMBER(I179:R179),IF(I$199:R$199 = 1,I179:R179, ""), ""))),
   IF(OR(IF(ISNUMBER(I179:R179),IF(I$199:R$199 = 2,I179:R179, ""), "")=0), 0, GEOMEAN(IF(ISNUMBER(I179:R179),IF(I$199:R$199 = 2,I179:R179, ""), "")))))))</f>
        <v>7.1735537190082601</v>
      </c>
      <c r="G179" s="89" cm="1">
        <f t="array" ref="G179">IF(Options!$D$18=1, IFERROR(MAX(IF($I$200:$R$200=1,(I179:R179),"")),
     MAX(IF($I$200:$R$200=2,(I179:R179),""))),
IF(Options!$D$19=1, IFERROR(AVERAGE(IF($I$200:$R$200=1,(I179:R179),"")),
     AVERAGE(IF($I$200:$R$200=2,(I179:R179),""))),
IF(Options!$D$20=1, IFERROR(IF(OR(IF(ISNUMBER(I179:R179),IF(I$200:R$200 = 1,I179:R179, ""), "")=0), 0, GEOMEAN(IF(ISNUMBER(I179:R179),IF(I$200:R$200 = 1,I179:R179, ""), ""))),
   IF(OR(IF(ISNUMBER(I179:R179),IF(I$200:R$200 = 2,I179:R179, ""), "")=0), 0, GEOMEAN(IF(ISNUMBER(I179:R179),IF(I$200:R$200 = 2,I179:R179, ""), "")))))))</f>
        <v>6.3636363636363704</v>
      </c>
      <c r="H179" s="142" t="s">
        <v>354</v>
      </c>
      <c r="I179" s="89">
        <v>6.3636363636363704</v>
      </c>
      <c r="J179" s="89">
        <v>7.1735537190082601</v>
      </c>
      <c r="K179" s="89"/>
      <c r="L179" s="89"/>
      <c r="M179" s="89"/>
      <c r="N179" s="141"/>
      <c r="O179" s="141"/>
      <c r="P179" s="141"/>
      <c r="Q179" s="162"/>
      <c r="R179" s="162"/>
      <c r="S179" s="36"/>
      <c r="T179" s="36"/>
      <c r="U179" s="36"/>
      <c r="V179" s="36"/>
      <c r="W179" s="36"/>
      <c r="X179" s="36"/>
      <c r="Y179" s="36"/>
      <c r="Z179" s="36"/>
      <c r="AA179" s="36"/>
    </row>
    <row r="180" spans="1:27" x14ac:dyDescent="0.2">
      <c r="A180" s="85">
        <v>175</v>
      </c>
      <c r="B180" s="85" t="s">
        <v>355</v>
      </c>
      <c r="C180" s="85" t="s">
        <v>356</v>
      </c>
      <c r="D180" s="98" t="str">
        <f t="shared" si="2"/>
        <v/>
      </c>
      <c r="E180" s="89">
        <f>IF(Options!$D$24 = 1, MAX(F180, G180),
IF(Options!$D$25 = 1, AVERAGE(F180,G180),
IF(Options!$D$26 = 1, IFERROR(GEOMEAN(F180, G180), MAX(F180, G180)))))</f>
        <v>0</v>
      </c>
      <c r="F180" s="89" cm="1">
        <f t="array" ref="F180">IF(Options!$D$18=1, IFERROR(MAX(IF($I$199:$R$199=1,(I180:R180),"")),
     MAX(IF($I$199:$R$199=2,(I180:R180),""))),
IF(Options!$D$19=1, IFERROR(AVERAGE(IF($I$199:$R$199=1,I180:R180,"")),
     AVERAGE(IF($I$199:$R$199=2,(I180:R180),""))),
IF(Options!$D$20=1, IFERROR(IF(OR(IF(ISNUMBER(I180:R180),IF(I$199:R$199 = 1,I180:R180, ""), "")=0), 0, GEOMEAN(IF(ISNUMBER(I180:R180),IF(I$199:R$199 = 1,I180:R180, ""), ""))),
   IF(OR(IF(ISNUMBER(I180:R180),IF(I$199:R$199 = 2,I180:R180, ""), "")=0), 0, GEOMEAN(IF(ISNUMBER(I180:R180),IF(I$199:R$199 = 2,I180:R180, ""), "")))))))</f>
        <v>0</v>
      </c>
      <c r="G180" s="89" cm="1">
        <f t="array" ref="G180">IF(Options!$D$18=1, IFERROR(MAX(IF($I$200:$R$200=1,(I180:R180),"")),
     MAX(IF($I$200:$R$200=2,(I180:R180),""))),
IF(Options!$D$19=1, IFERROR(AVERAGE(IF($I$200:$R$200=1,(I180:R180),"")),
     AVERAGE(IF($I$200:$R$200=2,(I180:R180),""))),
IF(Options!$D$20=1, IFERROR(IF(OR(IF(ISNUMBER(I180:R180),IF(I$200:R$200 = 1,I180:R180, ""), "")=0), 0, GEOMEAN(IF(ISNUMBER(I180:R180),IF(I$200:R$200 = 1,I180:R180, ""), ""))),
   IF(OR(IF(ISNUMBER(I180:R180),IF(I$200:R$200 = 2,I180:R180, ""), "")=0), 0, GEOMEAN(IF(ISNUMBER(I180:R180),IF(I$200:R$200 = 2,I180:R180, ""), "")))))))</f>
        <v>0</v>
      </c>
      <c r="H180" s="142" t="s">
        <v>356</v>
      </c>
      <c r="I180" s="89" t="s">
        <v>473</v>
      </c>
      <c r="J180" s="89" t="s">
        <v>473</v>
      </c>
      <c r="K180" s="89"/>
      <c r="L180" s="89"/>
      <c r="M180" s="89"/>
      <c r="N180" s="141"/>
      <c r="O180" s="141"/>
      <c r="P180" s="141"/>
      <c r="Q180" s="162"/>
      <c r="R180" s="162"/>
      <c r="S180" s="36"/>
      <c r="T180" s="36"/>
      <c r="U180" s="36"/>
      <c r="V180" s="36"/>
      <c r="W180" s="36"/>
      <c r="X180" s="36"/>
      <c r="Y180" s="36"/>
      <c r="Z180" s="36"/>
      <c r="AA180" s="36"/>
    </row>
    <row r="181" spans="1:27" x14ac:dyDescent="0.2">
      <c r="A181" s="85">
        <v>176</v>
      </c>
      <c r="B181" s="85" t="s">
        <v>357</v>
      </c>
      <c r="C181" s="85" t="s">
        <v>358</v>
      </c>
      <c r="D181" s="98" t="str">
        <f t="shared" si="2"/>
        <v/>
      </c>
      <c r="E181" s="89">
        <f>IF(Options!$D$24 = 1, MAX(F181, G181),
IF(Options!$D$25 = 1, AVERAGE(F181,G181),
IF(Options!$D$26 = 1, IFERROR(GEOMEAN(F181, G181), MAX(F181, G181)))))</f>
        <v>6.0426731935308835</v>
      </c>
      <c r="F181" s="89" cm="1">
        <f t="array" ref="F181">IF(Options!$D$18=1, IFERROR(MAX(IF($I$199:$R$199=1,(I181:R181),"")),
     MAX(IF($I$199:$R$199=2,(I181:R181),""))),
IF(Options!$D$19=1, IFERROR(AVERAGE(IF($I$199:$R$199=1,I181:R181,"")),
     AVERAGE(IF($I$199:$R$199=2,(I181:R181),""))),
IF(Options!$D$20=1, IFERROR(IF(OR(IF(ISNUMBER(I181:R181),IF(I$199:R$199 = 1,I181:R181, ""), "")=0), 0, GEOMEAN(IF(ISNUMBER(I181:R181),IF(I$199:R$199 = 1,I181:R181, ""), ""))),
   IF(OR(IF(ISNUMBER(I181:R181),IF(I$199:R$199 = 2,I181:R181, ""), "")=0), 0, GEOMEAN(IF(ISNUMBER(I181:R181),IF(I$199:R$199 = 2,I181:R181, ""), "")))))))</f>
        <v>8.0330578512396702</v>
      </c>
      <c r="G181" s="89" cm="1">
        <f t="array" ref="G181">IF(Options!$D$18=1, IFERROR(MAX(IF($I$200:$R$200=1,(I181:R181),"")),
     MAX(IF($I$200:$R$200=2,(I181:R181),""))),
IF(Options!$D$19=1, IFERROR(AVERAGE(IF($I$200:$R$200=1,(I181:R181),"")),
     AVERAGE(IF($I$200:$R$200=2,(I181:R181),""))),
IF(Options!$D$20=1, IFERROR(IF(OR(IF(ISNUMBER(I181:R181),IF(I$200:R$200 = 1,I181:R181, ""), "")=0), 0, GEOMEAN(IF(ISNUMBER(I181:R181),IF(I$200:R$200 = 1,I181:R181, ""), ""))),
   IF(OR(IF(ISNUMBER(I181:R181),IF(I$200:R$200 = 2,I181:R181, ""), "")=0), 0, GEOMEAN(IF(ISNUMBER(I181:R181),IF(I$200:R$200 = 2,I181:R181, ""), "")))))))</f>
        <v>4.5454545454545503</v>
      </c>
      <c r="H181" s="142" t="s">
        <v>358</v>
      </c>
      <c r="I181" s="89">
        <v>4.5454545454545503</v>
      </c>
      <c r="J181" s="89">
        <v>8.0330578512396702</v>
      </c>
      <c r="K181" s="89"/>
      <c r="L181" s="89"/>
      <c r="M181" s="89"/>
      <c r="N181" s="141"/>
      <c r="O181" s="141"/>
      <c r="P181" s="141"/>
      <c r="Q181" s="162"/>
      <c r="R181" s="162"/>
      <c r="S181" s="36"/>
      <c r="T181" s="36"/>
      <c r="U181" s="36"/>
      <c r="V181" s="36"/>
      <c r="W181" s="36"/>
      <c r="X181" s="36"/>
      <c r="Y181" s="36"/>
      <c r="Z181" s="36"/>
      <c r="AA181" s="36"/>
    </row>
    <row r="182" spans="1:27" x14ac:dyDescent="0.2">
      <c r="A182" s="85">
        <v>177</v>
      </c>
      <c r="B182" s="85" t="s">
        <v>359</v>
      </c>
      <c r="C182" s="85" t="s">
        <v>360</v>
      </c>
      <c r="D182" s="98" t="str">
        <f t="shared" si="2"/>
        <v/>
      </c>
      <c r="E182" s="89">
        <f>IF(Options!$D$24 = 1, MAX(F182, G182),
IF(Options!$D$25 = 1, AVERAGE(F182,G182),
IF(Options!$D$26 = 1, IFERROR(GEOMEAN(F182, G182), MAX(F182, G182)))))</f>
        <v>7.4374425857534332</v>
      </c>
      <c r="F182" s="89" cm="1">
        <f t="array" ref="F182">IF(Options!$D$18=1, IFERROR(MAX(IF($I$199:$R$199=1,(I182:R182),"")),
     MAX(IF($I$199:$R$199=2,(I182:R182),""))),
IF(Options!$D$19=1, IFERROR(AVERAGE(IF($I$199:$R$199=1,I182:R182,"")),
     AVERAGE(IF($I$199:$R$199=2,(I182:R182),""))),
IF(Options!$D$20=1, IFERROR(IF(OR(IF(ISNUMBER(I182:R182),IF(I$199:R$199 = 1,I182:R182, ""), "")=0), 0, GEOMEAN(IF(ISNUMBER(I182:R182),IF(I$199:R$199 = 1,I182:R182, ""), ""))),
   IF(OR(IF(ISNUMBER(I182:R182),IF(I$199:R$199 = 2,I182:R182, ""), "")=0), 0, GEOMEAN(IF(ISNUMBER(I182:R182),IF(I$199:R$199 = 2,I182:R182, ""), "")))))))</f>
        <v>7.8512396694214903</v>
      </c>
      <c r="G182" s="89" cm="1">
        <f t="array" ref="G182">IF(Options!$D$18=1, IFERROR(MAX(IF($I$200:$R$200=1,(I182:R182),"")),
     MAX(IF($I$200:$R$200=2,(I182:R182),""))),
IF(Options!$D$19=1, IFERROR(AVERAGE(IF($I$200:$R$200=1,(I182:R182),"")),
     AVERAGE(IF($I$200:$R$200=2,(I182:R182),""))),
IF(Options!$D$20=1, IFERROR(IF(OR(IF(ISNUMBER(I182:R182),IF(I$200:R$200 = 1,I182:R182, ""), "")=0), 0, GEOMEAN(IF(ISNUMBER(I182:R182),IF(I$200:R$200 = 1,I182:R182, ""), ""))),
   IF(OR(IF(ISNUMBER(I182:R182),IF(I$200:R$200 = 2,I182:R182, ""), "")=0), 0, GEOMEAN(IF(ISNUMBER(I182:R182),IF(I$200:R$200 = 2,I182:R182, ""), "")))))))</f>
        <v>7.0454545454545503</v>
      </c>
      <c r="H182" s="142" t="s">
        <v>360</v>
      </c>
      <c r="I182" s="89">
        <v>7.0454545454545503</v>
      </c>
      <c r="J182" s="89">
        <v>7.8512396694214903</v>
      </c>
      <c r="K182" s="89"/>
      <c r="L182" s="89"/>
      <c r="M182" s="89"/>
      <c r="N182" s="141"/>
      <c r="O182" s="141"/>
      <c r="P182" s="141"/>
      <c r="Q182" s="162"/>
      <c r="R182" s="162"/>
      <c r="S182" s="36"/>
      <c r="T182" s="36"/>
      <c r="U182" s="36"/>
      <c r="V182" s="36"/>
      <c r="W182" s="36"/>
      <c r="X182" s="36"/>
      <c r="Y182" s="36"/>
      <c r="Z182" s="36"/>
      <c r="AA182" s="36"/>
    </row>
    <row r="183" spans="1:27" x14ac:dyDescent="0.2">
      <c r="A183" s="85">
        <v>178</v>
      </c>
      <c r="B183" s="85" t="s">
        <v>361</v>
      </c>
      <c r="C183" s="85" t="s">
        <v>362</v>
      </c>
      <c r="D183" s="98" t="str">
        <f t="shared" si="2"/>
        <v/>
      </c>
      <c r="E183" s="89">
        <f>IF(Options!$D$24 = 1, MAX(F183, G183),
IF(Options!$D$25 = 1, AVERAGE(F183,G183),
IF(Options!$D$26 = 1, IFERROR(GEOMEAN(F183, G183), MAX(F183, G183)))))</f>
        <v>5.8724227846249555</v>
      </c>
      <c r="F183" s="89" cm="1">
        <f t="array" ref="F183">IF(Options!$D$18=1, IFERROR(MAX(IF($I$199:$R$199=1,(I183:R183),"")),
     MAX(IF($I$199:$R$199=2,(I183:R183),""))),
IF(Options!$D$19=1, IFERROR(AVERAGE(IF($I$199:$R$199=1,I183:R183,"")),
     AVERAGE(IF($I$199:$R$199=2,(I183:R183),""))),
IF(Options!$D$20=1, IFERROR(IF(OR(IF(ISNUMBER(I183:R183),IF(I$199:R$199 = 1,I183:R183, ""), "")=0), 0, GEOMEAN(IF(ISNUMBER(I183:R183),IF(I$199:R$199 = 1,I183:R183, ""), ""))),
   IF(OR(IF(ISNUMBER(I183:R183),IF(I$199:R$199 = 2,I183:R183, ""), "")=0), 0, GEOMEAN(IF(ISNUMBER(I183:R183),IF(I$199:R$199 = 2,I183:R183, ""), "")))))))</f>
        <v>8.4297520661157002</v>
      </c>
      <c r="G183" s="89" cm="1">
        <f t="array" ref="G183">IF(Options!$D$18=1, IFERROR(MAX(IF($I$200:$R$200=1,(I183:R183),"")),
     MAX(IF($I$200:$R$200=2,(I183:R183),""))),
IF(Options!$D$19=1, IFERROR(AVERAGE(IF($I$200:$R$200=1,(I183:R183),"")),
     AVERAGE(IF($I$200:$R$200=2,(I183:R183),""))),
IF(Options!$D$20=1, IFERROR(IF(OR(IF(ISNUMBER(I183:R183),IF(I$200:R$200 = 1,I183:R183, ""), "")=0), 0, GEOMEAN(IF(ISNUMBER(I183:R183),IF(I$200:R$200 = 1,I183:R183, ""), ""))),
   IF(OR(IF(ISNUMBER(I183:R183),IF(I$200:R$200 = 2,I183:R183, ""), "")=0), 0, GEOMEAN(IF(ISNUMBER(I183:R183),IF(I$200:R$200 = 2,I183:R183, ""), "")))))))</f>
        <v>4.0909090909090802</v>
      </c>
      <c r="H183" s="142" t="s">
        <v>362</v>
      </c>
      <c r="I183" s="89">
        <v>4.0909090909090802</v>
      </c>
      <c r="J183" s="89">
        <v>8.4297520661157002</v>
      </c>
      <c r="K183" s="89"/>
      <c r="L183" s="89"/>
      <c r="M183" s="89"/>
      <c r="N183" s="141"/>
      <c r="O183" s="141"/>
      <c r="P183" s="141"/>
      <c r="Q183" s="162"/>
      <c r="R183" s="162"/>
      <c r="S183" s="36"/>
      <c r="T183" s="36"/>
      <c r="U183" s="36"/>
      <c r="V183" s="36"/>
      <c r="W183" s="36"/>
      <c r="X183" s="36"/>
      <c r="Y183" s="36"/>
      <c r="Z183" s="36"/>
      <c r="AA183" s="36"/>
    </row>
    <row r="184" spans="1:27" x14ac:dyDescent="0.2">
      <c r="A184" s="85">
        <v>179</v>
      </c>
      <c r="B184" s="85" t="s">
        <v>363</v>
      </c>
      <c r="C184" s="85" t="s">
        <v>364</v>
      </c>
      <c r="D184" s="98" t="str">
        <f t="shared" si="2"/>
        <v/>
      </c>
      <c r="E184" s="89">
        <f>IF(Options!$D$24 = 1, MAX(F184, G184),
IF(Options!$D$25 = 1, AVERAGE(F184,G184),
IF(Options!$D$26 = 1, IFERROR(GEOMEAN(F184, G184), MAX(F184, G184)))))</f>
        <v>2.7086138578254126</v>
      </c>
      <c r="F184" s="89" cm="1">
        <f t="array" ref="F184">IF(Options!$D$18=1, IFERROR(MAX(IF($I$199:$R$199=1,(I184:R184),"")),
     MAX(IF($I$199:$R$199=2,(I184:R184),""))),
IF(Options!$D$19=1, IFERROR(AVERAGE(IF($I$199:$R$199=1,I184:R184,"")),
     AVERAGE(IF($I$199:$R$199=2,(I184:R184),""))),
IF(Options!$D$20=1, IFERROR(IF(OR(IF(ISNUMBER(I184:R184),IF(I$199:R$199 = 1,I184:R184, ""), "")=0), 0, GEOMEAN(IF(ISNUMBER(I184:R184),IF(I$199:R$199 = 1,I184:R184, ""), ""))),
   IF(OR(IF(ISNUMBER(I184:R184),IF(I$199:R$199 = 2,I184:R184, ""), "")=0), 0, GEOMEAN(IF(ISNUMBER(I184:R184),IF(I$199:R$199 = 2,I184:R184, ""), "")))))))</f>
        <v>4.6115702479338898</v>
      </c>
      <c r="G184" s="89" cm="1">
        <f t="array" ref="G184">IF(Options!$D$18=1, IFERROR(MAX(IF($I$200:$R$200=1,(I184:R184),"")),
     MAX(IF($I$200:$R$200=2,(I184:R184),""))),
IF(Options!$D$19=1, IFERROR(AVERAGE(IF($I$200:$R$200=1,(I184:R184),"")),
     AVERAGE(IF($I$200:$R$200=2,(I184:R184),""))),
IF(Options!$D$20=1, IFERROR(IF(OR(IF(ISNUMBER(I184:R184),IF(I$200:R$200 = 1,I184:R184, ""), "")=0), 0, GEOMEAN(IF(ISNUMBER(I184:R184),IF(I$200:R$200 = 1,I184:R184, ""), ""))),
   IF(OR(IF(ISNUMBER(I184:R184),IF(I$200:R$200 = 2,I184:R184, ""), "")=0), 0, GEOMEAN(IF(ISNUMBER(I184:R184),IF(I$200:R$200 = 2,I184:R184, ""), "")))))))</f>
        <v>1.5909090909090799</v>
      </c>
      <c r="H184" s="142" t="s">
        <v>364</v>
      </c>
      <c r="I184" s="89">
        <v>1.5909090909090799</v>
      </c>
      <c r="J184" s="89">
        <v>4.6115702479338898</v>
      </c>
      <c r="K184" s="89"/>
      <c r="L184" s="89"/>
      <c r="M184" s="89"/>
      <c r="N184" s="141"/>
      <c r="O184" s="141"/>
      <c r="P184" s="141"/>
      <c r="Q184" s="162"/>
      <c r="R184" s="162"/>
      <c r="S184" s="36"/>
      <c r="T184" s="36"/>
      <c r="U184" s="36"/>
      <c r="V184" s="36"/>
      <c r="W184" s="36"/>
      <c r="X184" s="36"/>
      <c r="Y184" s="36"/>
      <c r="Z184" s="36"/>
      <c r="AA184" s="36"/>
    </row>
    <row r="185" spans="1:27" x14ac:dyDescent="0.2">
      <c r="A185" s="85">
        <v>180</v>
      </c>
      <c r="B185" s="85" t="s">
        <v>365</v>
      </c>
      <c r="C185" s="85" t="s">
        <v>366</v>
      </c>
      <c r="D185" s="98" t="str">
        <f t="shared" si="2"/>
        <v/>
      </c>
      <c r="E185" s="89">
        <f>IF(Options!$D$24 = 1, MAX(F185, G185),
IF(Options!$D$25 = 1, AVERAGE(F185,G185),
IF(Options!$D$26 = 1, IFERROR(GEOMEAN(F185, G185), MAX(F185, G185)))))</f>
        <v>1.8130091709487857</v>
      </c>
      <c r="F185" s="89" cm="1">
        <f t="array" ref="F185">IF(Options!$D$18=1, IFERROR(MAX(IF($I$199:$R$199=1,(I185:R185),"")),
     MAX(IF($I$199:$R$199=2,(I185:R185),""))),
IF(Options!$D$19=1, IFERROR(AVERAGE(IF($I$199:$R$199=1,I185:R185,"")),
     AVERAGE(IF($I$199:$R$199=2,(I185:R185),""))),
IF(Options!$D$20=1, IFERROR(IF(OR(IF(ISNUMBER(I185:R185),IF(I$199:R$199 = 1,I185:R185, ""), "")=0), 0, GEOMEAN(IF(ISNUMBER(I185:R185),IF(I$199:R$199 = 1,I185:R185, ""), ""))),
   IF(OR(IF(ISNUMBER(I185:R185),IF(I$199:R$199 = 2,I185:R185, ""), "")=0), 0, GEOMEAN(IF(ISNUMBER(I185:R185),IF(I$199:R$199 = 2,I185:R185, ""), "")))))))</f>
        <v>2.06611570247934</v>
      </c>
      <c r="G185" s="89" cm="1">
        <f t="array" ref="G185">IF(Options!$D$18=1, IFERROR(MAX(IF($I$200:$R$200=1,(I185:R185),"")),
     MAX(IF($I$200:$R$200=2,(I185:R185),""))),
IF(Options!$D$19=1, IFERROR(AVERAGE(IF($I$200:$R$200=1,(I185:R185),"")),
     AVERAGE(IF($I$200:$R$200=2,(I185:R185),""))),
IF(Options!$D$20=1, IFERROR(IF(OR(IF(ISNUMBER(I185:R185),IF(I$200:R$200 = 1,I185:R185, ""), "")=0), 0, GEOMEAN(IF(ISNUMBER(I185:R185),IF(I$200:R$200 = 1,I185:R185, ""), ""))),
   IF(OR(IF(ISNUMBER(I185:R185),IF(I$200:R$200 = 2,I185:R185, ""), "")=0), 0, GEOMEAN(IF(ISNUMBER(I185:R185),IF(I$200:R$200 = 2,I185:R185, ""), "")))))))</f>
        <v>1.5909090909090899</v>
      </c>
      <c r="H185" s="142" t="s">
        <v>366</v>
      </c>
      <c r="I185" s="89">
        <v>1.5909090909090899</v>
      </c>
      <c r="J185" s="89">
        <v>2.06611570247934</v>
      </c>
      <c r="K185" s="89"/>
      <c r="L185" s="89"/>
      <c r="M185" s="89"/>
      <c r="N185" s="141"/>
      <c r="O185" s="141"/>
      <c r="P185" s="141"/>
      <c r="Q185" s="162"/>
      <c r="R185" s="162"/>
      <c r="S185" s="36"/>
      <c r="T185" s="36"/>
      <c r="U185" s="36"/>
      <c r="V185" s="36"/>
      <c r="W185" s="36"/>
      <c r="X185" s="36"/>
      <c r="Y185" s="36"/>
      <c r="Z185" s="36"/>
      <c r="AA185" s="36"/>
    </row>
    <row r="186" spans="1:27" x14ac:dyDescent="0.2">
      <c r="A186" s="85">
        <v>181</v>
      </c>
      <c r="B186" s="85" t="s">
        <v>367</v>
      </c>
      <c r="C186" s="85" t="s">
        <v>368</v>
      </c>
      <c r="D186" s="98" t="str">
        <f t="shared" si="2"/>
        <v/>
      </c>
      <c r="E186" s="89">
        <f>IF(Options!$D$24 = 1, MAX(F186, G186),
IF(Options!$D$25 = 1, AVERAGE(F186,G186),
IF(Options!$D$26 = 1, IFERROR(GEOMEAN(F186, G186), MAX(F186, G186)))))</f>
        <v>6.3001556275722637</v>
      </c>
      <c r="F186" s="89" cm="1">
        <f t="array" ref="F186">IF(Options!$D$18=1, IFERROR(MAX(IF($I$199:$R$199=1,(I186:R186),"")),
     MAX(IF($I$199:$R$199=2,(I186:R186),""))),
IF(Options!$D$19=1, IFERROR(AVERAGE(IF($I$199:$R$199=1,I186:R186,"")),
     AVERAGE(IF($I$199:$R$199=2,(I186:R186),""))),
IF(Options!$D$20=1, IFERROR(IF(OR(IF(ISNUMBER(I186:R186),IF(I$199:R$199 = 1,I186:R186, ""), "")=0), 0, GEOMEAN(IF(ISNUMBER(I186:R186),IF(I$199:R$199 = 1,I186:R186, ""), ""))),
   IF(OR(IF(ISNUMBER(I186:R186),IF(I$199:R$199 = 2,I186:R186, ""), "")=0), 0, GEOMEAN(IF(ISNUMBER(I186:R186),IF(I$199:R$199 = 2,I186:R186, ""), "")))))))</f>
        <v>9.7024793388429806</v>
      </c>
      <c r="G186" s="89" cm="1">
        <f t="array" ref="G186">IF(Options!$D$18=1, IFERROR(MAX(IF($I$200:$R$200=1,(I186:R186),"")),
     MAX(IF($I$200:$R$200=2,(I186:R186),""))),
IF(Options!$D$19=1, IFERROR(AVERAGE(IF($I$200:$R$200=1,(I186:R186),"")),
     AVERAGE(IF($I$200:$R$200=2,(I186:R186),""))),
IF(Options!$D$20=1, IFERROR(IF(OR(IF(ISNUMBER(I186:R186),IF(I$200:R$200 = 1,I186:R186, ""), "")=0), 0, GEOMEAN(IF(ISNUMBER(I186:R186),IF(I$200:R$200 = 1,I186:R186, ""), ""))),
   IF(OR(IF(ISNUMBER(I186:R186),IF(I$200:R$200 = 2,I186:R186, ""), "")=0), 0, GEOMEAN(IF(ISNUMBER(I186:R186),IF(I$200:R$200 = 2,I186:R186, ""), "")))))))</f>
        <v>4.0909090909090997</v>
      </c>
      <c r="H186" s="142" t="s">
        <v>368</v>
      </c>
      <c r="I186" s="89">
        <v>4.0909090909090997</v>
      </c>
      <c r="J186" s="89">
        <v>9.7024793388429806</v>
      </c>
      <c r="K186" s="89"/>
      <c r="L186" s="89"/>
      <c r="M186" s="89"/>
      <c r="N186" s="141"/>
      <c r="O186" s="141"/>
      <c r="P186" s="141"/>
      <c r="Q186" s="162"/>
      <c r="R186" s="162"/>
      <c r="S186" s="36"/>
      <c r="T186" s="36"/>
      <c r="U186" s="36"/>
      <c r="V186" s="36"/>
      <c r="W186" s="36"/>
      <c r="X186" s="36"/>
      <c r="Y186" s="36"/>
      <c r="Z186" s="36"/>
      <c r="AA186" s="36"/>
    </row>
    <row r="187" spans="1:27" x14ac:dyDescent="0.2">
      <c r="A187" s="85">
        <v>182</v>
      </c>
      <c r="B187" s="85" t="s">
        <v>369</v>
      </c>
      <c r="C187" s="85" t="s">
        <v>370</v>
      </c>
      <c r="D187" s="98" t="str">
        <f t="shared" si="2"/>
        <v/>
      </c>
      <c r="E187" s="89">
        <f>IF(Options!$D$24 = 1, MAX(F187, G187),
IF(Options!$D$25 = 1, AVERAGE(F187,G187),
IF(Options!$D$26 = 1, IFERROR(GEOMEAN(F187, G187), MAX(F187, G187)))))</f>
        <v>0</v>
      </c>
      <c r="F187" s="89" cm="1">
        <f t="array" ref="F187">IF(Options!$D$18=1, IFERROR(MAX(IF($I$199:$R$199=1,(I187:R187),"")),
     MAX(IF($I$199:$R$199=2,(I187:R187),""))),
IF(Options!$D$19=1, IFERROR(AVERAGE(IF($I$199:$R$199=1,I187:R187,"")),
     AVERAGE(IF($I$199:$R$199=2,(I187:R187),""))),
IF(Options!$D$20=1, IFERROR(IF(OR(IF(ISNUMBER(I187:R187),IF(I$199:R$199 = 1,I187:R187, ""), "")=0), 0, GEOMEAN(IF(ISNUMBER(I187:R187),IF(I$199:R$199 = 1,I187:R187, ""), ""))),
   IF(OR(IF(ISNUMBER(I187:R187),IF(I$199:R$199 = 2,I187:R187, ""), "")=0), 0, GEOMEAN(IF(ISNUMBER(I187:R187),IF(I$199:R$199 = 2,I187:R187, ""), "")))))))</f>
        <v>0</v>
      </c>
      <c r="G187" s="89" cm="1">
        <f t="array" ref="G187">IF(Options!$D$18=1, IFERROR(MAX(IF($I$200:$R$200=1,(I187:R187),"")),
     MAX(IF($I$200:$R$200=2,(I187:R187),""))),
IF(Options!$D$19=1, IFERROR(AVERAGE(IF($I$200:$R$200=1,(I187:R187),"")),
     AVERAGE(IF($I$200:$R$200=2,(I187:R187),""))),
IF(Options!$D$20=1, IFERROR(IF(OR(IF(ISNUMBER(I187:R187),IF(I$200:R$200 = 1,I187:R187, ""), "")=0), 0, GEOMEAN(IF(ISNUMBER(I187:R187),IF(I$200:R$200 = 1,I187:R187, ""), ""))),
   IF(OR(IF(ISNUMBER(I187:R187),IF(I$200:R$200 = 2,I187:R187, ""), "")=0), 0, GEOMEAN(IF(ISNUMBER(I187:R187),IF(I$200:R$200 = 2,I187:R187, ""), "")))))))</f>
        <v>0</v>
      </c>
      <c r="H187" s="142" t="s">
        <v>370</v>
      </c>
      <c r="I187" s="89" t="s">
        <v>473</v>
      </c>
      <c r="J187" s="89" t="s">
        <v>473</v>
      </c>
      <c r="K187" s="89"/>
      <c r="L187" s="89"/>
      <c r="M187" s="89"/>
      <c r="N187" s="141"/>
      <c r="O187" s="141"/>
      <c r="P187" s="141"/>
      <c r="Q187" s="162"/>
      <c r="R187" s="162"/>
      <c r="S187" s="36"/>
      <c r="T187" s="36"/>
      <c r="U187" s="36"/>
      <c r="V187" s="36"/>
      <c r="W187" s="36"/>
      <c r="X187" s="36"/>
      <c r="Y187" s="36"/>
      <c r="Z187" s="36"/>
      <c r="AA187" s="36"/>
    </row>
    <row r="188" spans="1:27" x14ac:dyDescent="0.2">
      <c r="A188" s="85">
        <v>183</v>
      </c>
      <c r="B188" s="85" t="s">
        <v>371</v>
      </c>
      <c r="C188" s="85" t="s">
        <v>372</v>
      </c>
      <c r="D188" s="98" t="str">
        <f t="shared" si="2"/>
        <v/>
      </c>
      <c r="E188" s="89">
        <f>IF(Options!$D$24 = 1, MAX(F188, G188),
IF(Options!$D$25 = 1, AVERAGE(F188,G188),
IF(Options!$D$26 = 1, IFERROR(GEOMEAN(F188, G188), MAX(F188, G188)))))</f>
        <v>7.0710678118654755</v>
      </c>
      <c r="F188" s="89" cm="1">
        <f t="array" ref="F188">IF(Options!$D$18=1, IFERROR(MAX(IF($I$199:$R$199=1,(I188:R188),"")),
     MAX(IF($I$199:$R$199=2,(I188:R188),""))),
IF(Options!$D$19=1, IFERROR(AVERAGE(IF($I$199:$R$199=1,I188:R188,"")),
     AVERAGE(IF($I$199:$R$199=2,(I188:R188),""))),
IF(Options!$D$20=1, IFERROR(IF(OR(IF(ISNUMBER(I188:R188),IF(I$199:R$199 = 1,I188:R188, ""), "")=0), 0, GEOMEAN(IF(ISNUMBER(I188:R188),IF(I$199:R$199 = 1,I188:R188, ""), ""))),
   IF(OR(IF(ISNUMBER(I188:R188),IF(I$199:R$199 = 2,I188:R188, ""), "")=0), 0, GEOMEAN(IF(ISNUMBER(I188:R188),IF(I$199:R$199 = 2,I188:R188, ""), "")))))))</f>
        <v>10</v>
      </c>
      <c r="G188" s="89" cm="1">
        <f t="array" ref="G188">IF(Options!$D$18=1, IFERROR(MAX(IF($I$200:$R$200=1,(I188:R188),"")),
     MAX(IF($I$200:$R$200=2,(I188:R188),""))),
IF(Options!$D$19=1, IFERROR(AVERAGE(IF($I$200:$R$200=1,(I188:R188),"")),
     AVERAGE(IF($I$200:$R$200=2,(I188:R188),""))),
IF(Options!$D$20=1, IFERROR(IF(OR(IF(ISNUMBER(I188:R188),IF(I$200:R$200 = 1,I188:R188, ""), "")=0), 0, GEOMEAN(IF(ISNUMBER(I188:R188),IF(I$200:R$200 = 1,I188:R188, ""), ""))),
   IF(OR(IF(ISNUMBER(I188:R188),IF(I$200:R$200 = 2,I188:R188, ""), "")=0), 0, GEOMEAN(IF(ISNUMBER(I188:R188),IF(I$200:R$200 = 2,I188:R188, ""), "")))))))</f>
        <v>5</v>
      </c>
      <c r="H188" s="142" t="s">
        <v>372</v>
      </c>
      <c r="I188" s="89">
        <v>5</v>
      </c>
      <c r="J188" s="89">
        <v>10</v>
      </c>
      <c r="K188" s="89"/>
      <c r="L188" s="89"/>
      <c r="M188" s="89"/>
      <c r="N188" s="141"/>
      <c r="O188" s="141"/>
      <c r="P188" s="141"/>
      <c r="Q188" s="162"/>
      <c r="R188" s="162"/>
      <c r="S188" s="36"/>
      <c r="T188" s="36"/>
      <c r="U188" s="36"/>
      <c r="V188" s="36"/>
      <c r="W188" s="36"/>
      <c r="X188" s="36"/>
      <c r="Y188" s="36"/>
      <c r="Z188" s="36"/>
      <c r="AA188" s="36"/>
    </row>
    <row r="189" spans="1:27" x14ac:dyDescent="0.2">
      <c r="A189" s="85">
        <v>184</v>
      </c>
      <c r="B189" s="85" t="s">
        <v>373</v>
      </c>
      <c r="C189" s="85" t="s">
        <v>374</v>
      </c>
      <c r="D189" s="98" t="str">
        <f t="shared" si="2"/>
        <v/>
      </c>
      <c r="E189" s="89">
        <f>IF(Options!$D$24 = 1, MAX(F189, G189),
IF(Options!$D$25 = 1, AVERAGE(F189,G189),
IF(Options!$D$26 = 1, IFERROR(GEOMEAN(F189, G189), MAX(F189, G189)))))</f>
        <v>5.5926054001272671</v>
      </c>
      <c r="F189" s="89" cm="1">
        <f t="array" ref="F189">IF(Options!$D$18=1, IFERROR(MAX(IF($I$199:$R$199=1,(I189:R189),"")),
     MAX(IF($I$199:$R$199=2,(I189:R189),""))),
IF(Options!$D$19=1, IFERROR(AVERAGE(IF($I$199:$R$199=1,I189:R189,"")),
     AVERAGE(IF($I$199:$R$199=2,(I189:R189),""))),
IF(Options!$D$20=1, IFERROR(IF(OR(IF(ISNUMBER(I189:R189),IF(I$199:R$199 = 1,I189:R189, ""), "")=0), 0, GEOMEAN(IF(ISNUMBER(I189:R189),IF(I$199:R$199 = 1,I189:R189, ""), ""))),
   IF(OR(IF(ISNUMBER(I189:R189),IF(I$199:R$199 = 2,I189:R189, ""), "")=0), 0, GEOMEAN(IF(ISNUMBER(I189:R189),IF(I$199:R$199 = 2,I189:R189, ""), "")))))))</f>
        <v>5.9834710743801596</v>
      </c>
      <c r="G189" s="89" cm="1">
        <f t="array" ref="G189">IF(Options!$D$18=1, IFERROR(MAX(IF($I$200:$R$200=1,(I189:R189),"")),
     MAX(IF($I$200:$R$200=2,(I189:R189),""))),
IF(Options!$D$19=1, IFERROR(AVERAGE(IF($I$200:$R$200=1,(I189:R189),"")),
     AVERAGE(IF($I$200:$R$200=2,(I189:R189),""))),
IF(Options!$D$20=1, IFERROR(IF(OR(IF(ISNUMBER(I189:R189),IF(I$200:R$200 = 1,I189:R189, ""), "")=0), 0, GEOMEAN(IF(ISNUMBER(I189:R189),IF(I$200:R$200 = 1,I189:R189, ""), ""))),
   IF(OR(IF(ISNUMBER(I189:R189),IF(I$200:R$200 = 2,I189:R189, ""), "")=0), 0, GEOMEAN(IF(ISNUMBER(I189:R189),IF(I$200:R$200 = 2,I189:R189, ""), "")))))))</f>
        <v>5.2272727272727302</v>
      </c>
      <c r="H189" s="142" t="s">
        <v>374</v>
      </c>
      <c r="I189" s="89">
        <v>5.2272727272727302</v>
      </c>
      <c r="J189" s="89">
        <v>5.9834710743801596</v>
      </c>
      <c r="K189" s="89"/>
      <c r="L189" s="89"/>
      <c r="M189" s="89"/>
      <c r="N189" s="141"/>
      <c r="O189" s="141"/>
      <c r="P189" s="141"/>
      <c r="Q189" s="162"/>
      <c r="R189" s="162"/>
      <c r="S189" s="36"/>
      <c r="T189" s="36"/>
      <c r="U189" s="36"/>
      <c r="V189" s="36"/>
      <c r="W189" s="36"/>
      <c r="X189" s="36"/>
      <c r="Y189" s="36"/>
      <c r="Z189" s="36"/>
      <c r="AA189" s="36"/>
    </row>
    <row r="190" spans="1:27" x14ac:dyDescent="0.2">
      <c r="A190" s="85">
        <v>185</v>
      </c>
      <c r="B190" s="85" t="s">
        <v>375</v>
      </c>
      <c r="C190" s="85" t="s">
        <v>376</v>
      </c>
      <c r="D190" s="98" t="str">
        <f t="shared" si="2"/>
        <v/>
      </c>
      <c r="E190" s="89">
        <f>IF(Options!$D$24 = 1, MAX(F190, G190),
IF(Options!$D$25 = 1, AVERAGE(F190,G190),
IF(Options!$D$26 = 1, IFERROR(GEOMEAN(F190, G190), MAX(F190, G190)))))</f>
        <v>0</v>
      </c>
      <c r="F190" s="89" cm="1">
        <f t="array" ref="F190">IF(Options!$D$18=1, IFERROR(MAX(IF($I$199:$R$199=1,(I190:R190),"")),
     MAX(IF($I$199:$R$199=2,(I190:R190),""))),
IF(Options!$D$19=1, IFERROR(AVERAGE(IF($I$199:$R$199=1,I190:R190,"")),
     AVERAGE(IF($I$199:$R$199=2,(I190:R190),""))),
IF(Options!$D$20=1, IFERROR(IF(OR(IF(ISNUMBER(I190:R190),IF(I$199:R$199 = 1,I190:R190, ""), "")=0), 0, GEOMEAN(IF(ISNUMBER(I190:R190),IF(I$199:R$199 = 1,I190:R190, ""), ""))),
   IF(OR(IF(ISNUMBER(I190:R190),IF(I$199:R$199 = 2,I190:R190, ""), "")=0), 0, GEOMEAN(IF(ISNUMBER(I190:R190),IF(I$199:R$199 = 2,I190:R190, ""), "")))))))</f>
        <v>0</v>
      </c>
      <c r="G190" s="89" cm="1">
        <f t="array" ref="G190">IF(Options!$D$18=1, IFERROR(MAX(IF($I$200:$R$200=1,(I190:R190),"")),
     MAX(IF($I$200:$R$200=2,(I190:R190),""))),
IF(Options!$D$19=1, IFERROR(AVERAGE(IF($I$200:$R$200=1,(I190:R190),"")),
     AVERAGE(IF($I$200:$R$200=2,(I190:R190),""))),
IF(Options!$D$20=1, IFERROR(IF(OR(IF(ISNUMBER(I190:R190),IF(I$200:R$200 = 1,I190:R190, ""), "")=0), 0, GEOMEAN(IF(ISNUMBER(I190:R190),IF(I$200:R$200 = 1,I190:R190, ""), ""))),
   IF(OR(IF(ISNUMBER(I190:R190),IF(I$200:R$200 = 2,I190:R190, ""), "")=0), 0, GEOMEAN(IF(ISNUMBER(I190:R190),IF(I$200:R$200 = 2,I190:R190, ""), "")))))))</f>
        <v>0</v>
      </c>
      <c r="H190" s="142" t="s">
        <v>376</v>
      </c>
      <c r="I190" s="89" t="s">
        <v>473</v>
      </c>
      <c r="J190" s="89" t="s">
        <v>473</v>
      </c>
      <c r="K190" s="89"/>
      <c r="L190" s="89"/>
      <c r="M190" s="89"/>
      <c r="N190" s="141"/>
      <c r="O190" s="141"/>
      <c r="P190" s="141"/>
      <c r="Q190" s="162"/>
      <c r="R190" s="162"/>
      <c r="S190" s="36"/>
      <c r="T190" s="36"/>
      <c r="U190" s="36"/>
      <c r="V190" s="36"/>
      <c r="W190" s="36"/>
      <c r="X190" s="36"/>
      <c r="Y190" s="36"/>
      <c r="Z190" s="36"/>
      <c r="AA190" s="36"/>
    </row>
    <row r="191" spans="1:27" x14ac:dyDescent="0.2">
      <c r="A191" s="85">
        <v>186</v>
      </c>
      <c r="B191" s="85" t="s">
        <v>377</v>
      </c>
      <c r="C191" s="85" t="s">
        <v>378</v>
      </c>
      <c r="D191" s="98" t="str">
        <f t="shared" si="2"/>
        <v/>
      </c>
      <c r="E191" s="89">
        <f>IF(Options!$D$24 = 1, MAX(F191, G191),
IF(Options!$D$25 = 1, AVERAGE(F191,G191),
IF(Options!$D$26 = 1, IFERROR(GEOMEAN(F191, G191), MAX(F191, G191)))))</f>
        <v>0</v>
      </c>
      <c r="F191" s="89" cm="1">
        <f t="array" ref="F191">IF(Options!$D$18=1, IFERROR(MAX(IF($I$199:$R$199=1,(I191:R191),"")),
     MAX(IF($I$199:$R$199=2,(I191:R191),""))),
IF(Options!$D$19=1, IFERROR(AVERAGE(IF($I$199:$R$199=1,I191:R191,"")),
     AVERAGE(IF($I$199:$R$199=2,(I191:R191),""))),
IF(Options!$D$20=1, IFERROR(IF(OR(IF(ISNUMBER(I191:R191),IF(I$199:R$199 = 1,I191:R191, ""), "")=0), 0, GEOMEAN(IF(ISNUMBER(I191:R191),IF(I$199:R$199 = 1,I191:R191, ""), ""))),
   IF(OR(IF(ISNUMBER(I191:R191),IF(I$199:R$199 = 2,I191:R191, ""), "")=0), 0, GEOMEAN(IF(ISNUMBER(I191:R191),IF(I$199:R$199 = 2,I191:R191, ""), "")))))))</f>
        <v>0</v>
      </c>
      <c r="G191" s="89" cm="1">
        <f t="array" ref="G191">IF(Options!$D$18=1, IFERROR(MAX(IF($I$200:$R$200=1,(I191:R191),"")),
     MAX(IF($I$200:$R$200=2,(I191:R191),""))),
IF(Options!$D$19=1, IFERROR(AVERAGE(IF($I$200:$R$200=1,(I191:R191),"")),
     AVERAGE(IF($I$200:$R$200=2,(I191:R191),""))),
IF(Options!$D$20=1, IFERROR(IF(OR(IF(ISNUMBER(I191:R191),IF(I$200:R$200 = 1,I191:R191, ""), "")=0), 0, GEOMEAN(IF(ISNUMBER(I191:R191),IF(I$200:R$200 = 1,I191:R191, ""), ""))),
   IF(OR(IF(ISNUMBER(I191:R191),IF(I$200:R$200 = 2,I191:R191, ""), "")=0), 0, GEOMEAN(IF(ISNUMBER(I191:R191),IF(I$200:R$200 = 2,I191:R191, ""), "")))))))</f>
        <v>0</v>
      </c>
      <c r="H191" s="142" t="s">
        <v>378</v>
      </c>
      <c r="I191" s="89" t="s">
        <v>473</v>
      </c>
      <c r="J191" s="89" t="s">
        <v>473</v>
      </c>
      <c r="K191" s="89"/>
      <c r="L191" s="89"/>
      <c r="M191" s="89"/>
      <c r="N191" s="141"/>
      <c r="O191" s="141"/>
      <c r="P191" s="141"/>
      <c r="Q191" s="162"/>
      <c r="R191" s="162"/>
      <c r="S191" s="36"/>
      <c r="T191" s="36"/>
      <c r="U191" s="36"/>
      <c r="V191" s="36"/>
      <c r="W191" s="36"/>
      <c r="X191" s="36"/>
      <c r="Y191" s="36"/>
      <c r="Z191" s="36"/>
      <c r="AA191" s="36"/>
    </row>
    <row r="192" spans="1:27" x14ac:dyDescent="0.2">
      <c r="A192" s="85">
        <v>187</v>
      </c>
      <c r="B192" s="85" t="s">
        <v>379</v>
      </c>
      <c r="C192" s="85" t="s">
        <v>380</v>
      </c>
      <c r="D192" s="98" t="str">
        <f t="shared" si="2"/>
        <v/>
      </c>
      <c r="E192" s="89">
        <f>IF(Options!$D$24 = 1, MAX(F192, G192),
IF(Options!$D$25 = 1, AVERAGE(F192,G192),
IF(Options!$D$26 = 1, IFERROR(GEOMEAN(F192, G192), MAX(F192, G192)))))</f>
        <v>8.3937205966451671</v>
      </c>
      <c r="F192" s="89" cm="1">
        <f t="array" ref="F192">IF(Options!$D$18=1, IFERROR(MAX(IF($I$199:$R$199=1,(I192:R192),"")),
     MAX(IF($I$199:$R$199=2,(I192:R192),""))),
IF(Options!$D$19=1, IFERROR(AVERAGE(IF($I$199:$R$199=1,I192:R192,"")),
     AVERAGE(IF($I$199:$R$199=2,(I192:R192),""))),
IF(Options!$D$20=1, IFERROR(IF(OR(IF(ISNUMBER(I192:R192),IF(I$199:R$199 = 1,I192:R192, ""), "")=0), 0, GEOMEAN(IF(ISNUMBER(I192:R192),IF(I$199:R$199 = 1,I192:R192, ""), ""))),
   IF(OR(IF(ISNUMBER(I192:R192),IF(I$199:R$199 = 2,I192:R192, ""), "")=0), 0, GEOMEAN(IF(ISNUMBER(I192:R192),IF(I$199:R$199 = 2,I192:R192, ""), "")))))))</f>
        <v>10</v>
      </c>
      <c r="G192" s="89" cm="1">
        <f t="array" ref="G192">IF(Options!$D$18=1, IFERROR(MAX(IF($I$200:$R$200=1,(I192:R192),"")),
     MAX(IF($I$200:$R$200=2,(I192:R192),""))),
IF(Options!$D$19=1, IFERROR(AVERAGE(IF($I$200:$R$200=1,(I192:R192),"")),
     AVERAGE(IF($I$200:$R$200=2,(I192:R192),""))),
IF(Options!$D$20=1, IFERROR(IF(OR(IF(ISNUMBER(I192:R192),IF(I$200:R$200 = 1,I192:R192, ""), "")=0), 0, GEOMEAN(IF(ISNUMBER(I192:R192),IF(I$200:R$200 = 1,I192:R192, ""), ""))),
   IF(OR(IF(ISNUMBER(I192:R192),IF(I$200:R$200 = 2,I192:R192, ""), "")=0), 0, GEOMEAN(IF(ISNUMBER(I192:R192),IF(I$200:R$200 = 2,I192:R192, ""), "")))))))</f>
        <v>7.0454545454545299</v>
      </c>
      <c r="H192" s="142" t="s">
        <v>380</v>
      </c>
      <c r="I192" s="89">
        <v>7.0454545454545299</v>
      </c>
      <c r="J192" s="89">
        <v>10</v>
      </c>
      <c r="K192" s="89"/>
      <c r="L192" s="89"/>
      <c r="M192" s="89"/>
      <c r="N192" s="141"/>
      <c r="O192" s="141"/>
      <c r="P192" s="141"/>
      <c r="Q192" s="162"/>
      <c r="R192" s="162"/>
      <c r="S192" s="36"/>
      <c r="T192" s="36"/>
      <c r="U192" s="36"/>
      <c r="V192" s="36"/>
      <c r="W192" s="36"/>
      <c r="X192" s="36"/>
      <c r="Y192" s="36"/>
      <c r="Z192" s="36"/>
      <c r="AA192" s="36"/>
    </row>
    <row r="193" spans="1:27" x14ac:dyDescent="0.2">
      <c r="A193" s="85">
        <v>188</v>
      </c>
      <c r="B193" s="85" t="s">
        <v>381</v>
      </c>
      <c r="C193" s="85" t="s">
        <v>382</v>
      </c>
      <c r="D193" s="98" t="str">
        <f t="shared" si="2"/>
        <v/>
      </c>
      <c r="E193" s="89">
        <f>IF(Options!$D$24 = 1, MAX(F193, G193),
IF(Options!$D$25 = 1, AVERAGE(F193,G193),
IF(Options!$D$26 = 1, IFERROR(GEOMEAN(F193, G193), MAX(F193, G193)))))</f>
        <v>5.1502591241441671</v>
      </c>
      <c r="F193" s="89" cm="1">
        <f t="array" ref="F193">IF(Options!$D$18=1, IFERROR(MAX(IF($I$199:$R$199=1,(I193:R193),"")),
     MAX(IF($I$199:$R$199=2,(I193:R193),""))),
IF(Options!$D$19=1, IFERROR(AVERAGE(IF($I$199:$R$199=1,I193:R193,"")),
     AVERAGE(IF($I$199:$R$199=2,(I193:R193),""))),
IF(Options!$D$20=1, IFERROR(IF(OR(IF(ISNUMBER(I193:R193),IF(I$199:R$199 = 1,I193:R193, ""), "")=0), 0, GEOMEAN(IF(ISNUMBER(I193:R193),IF(I$199:R$199 = 1,I193:R193, ""), ""))),
   IF(OR(IF(ISNUMBER(I193:R193),IF(I$199:R$199 = 2,I193:R193, ""), "")=0), 0, GEOMEAN(IF(ISNUMBER(I193:R193),IF(I$199:R$199 = 2,I193:R193, ""), "")))))))</f>
        <v>5.0743801652892602</v>
      </c>
      <c r="G193" s="89" cm="1">
        <f t="array" ref="G193">IF(Options!$D$18=1, IFERROR(MAX(IF($I$200:$R$200=1,(I193:R193),"")),
     MAX(IF($I$200:$R$200=2,(I193:R193),""))),
IF(Options!$D$19=1, IFERROR(AVERAGE(IF($I$200:$R$200=1,(I193:R193),"")),
     AVERAGE(IF($I$200:$R$200=2,(I193:R193),""))),
IF(Options!$D$20=1, IFERROR(IF(OR(IF(ISNUMBER(I193:R193),IF(I$200:R$200 = 1,I193:R193, ""), "")=0), 0, GEOMEAN(IF(ISNUMBER(I193:R193),IF(I$200:R$200 = 1,I193:R193, ""), ""))),
   IF(OR(IF(ISNUMBER(I193:R193),IF(I$200:R$200 = 2,I193:R193, ""), "")=0), 0, GEOMEAN(IF(ISNUMBER(I193:R193),IF(I$200:R$200 = 2,I193:R193, ""), "")))))))</f>
        <v>5.2272727272727302</v>
      </c>
      <c r="H193" s="142" t="s">
        <v>382</v>
      </c>
      <c r="I193" s="89">
        <v>5.2272727272727302</v>
      </c>
      <c r="J193" s="89">
        <v>5.0743801652892602</v>
      </c>
      <c r="K193" s="89"/>
      <c r="L193" s="89"/>
      <c r="M193" s="89"/>
      <c r="N193" s="141"/>
      <c r="O193" s="141"/>
      <c r="P193" s="141"/>
      <c r="Q193" s="162"/>
      <c r="R193" s="162"/>
      <c r="S193" s="36"/>
      <c r="T193" s="36"/>
      <c r="U193" s="36"/>
      <c r="V193" s="36"/>
      <c r="W193" s="36"/>
      <c r="X193" s="36"/>
      <c r="Y193" s="36"/>
      <c r="Z193" s="36"/>
      <c r="AA193" s="36"/>
    </row>
    <row r="194" spans="1:27" x14ac:dyDescent="0.2">
      <c r="A194" s="85">
        <v>189</v>
      </c>
      <c r="B194" s="85" t="s">
        <v>383</v>
      </c>
      <c r="C194" s="85" t="s">
        <v>384</v>
      </c>
      <c r="D194" s="98" t="str">
        <f t="shared" si="2"/>
        <v/>
      </c>
      <c r="E194" s="89">
        <f>IF(Options!$D$24 = 1, MAX(F194, G194),
IF(Options!$D$25 = 1, AVERAGE(F194,G194),
IF(Options!$D$26 = 1, IFERROR(GEOMEAN(F194, G194), MAX(F194, G194)))))</f>
        <v>8.4641374539860799</v>
      </c>
      <c r="F194" s="89" cm="1">
        <f t="array" ref="F194">IF(Options!$D$18=1, IFERROR(MAX(IF($I$199:$R$199=1,(I194:R194),"")),
     MAX(IF($I$199:$R$199=2,(I194:R194),""))),
IF(Options!$D$19=1, IFERROR(AVERAGE(IF($I$199:$R$199=1,I194:R194,"")),
     AVERAGE(IF($I$199:$R$199=2,(I194:R194),""))),
IF(Options!$D$20=1, IFERROR(IF(OR(IF(ISNUMBER(I194:R194),IF(I$199:R$199 = 1,I194:R194, ""), "")=0), 0, GEOMEAN(IF(ISNUMBER(I194:R194),IF(I$199:R$199 = 1,I194:R194, ""), ""))),
   IF(OR(IF(ISNUMBER(I194:R194),IF(I$199:R$199 = 2,I194:R194, ""), "")=0), 0, GEOMEAN(IF(ISNUMBER(I194:R194),IF(I$199:R$199 = 2,I194:R194, ""), "")))))))</f>
        <v>8.0826446280991693</v>
      </c>
      <c r="G194" s="89" cm="1">
        <f t="array" ref="G194">IF(Options!$D$18=1, IFERROR(MAX(IF($I$200:$R$200=1,(I194:R194),"")),
     MAX(IF($I$200:$R$200=2,(I194:R194),""))),
IF(Options!$D$19=1, IFERROR(AVERAGE(IF($I$200:$R$200=1,(I194:R194),"")),
     AVERAGE(IF($I$200:$R$200=2,(I194:R194),""))),
IF(Options!$D$20=1, IFERROR(IF(OR(IF(ISNUMBER(I194:R194),IF(I$200:R$200 = 1,I194:R194, ""), "")=0), 0, GEOMEAN(IF(ISNUMBER(I194:R194),IF(I$200:R$200 = 1,I194:R194, ""), ""))),
   IF(OR(IF(ISNUMBER(I194:R194),IF(I$200:R$200 = 2,I194:R194, ""), "")=0), 0, GEOMEAN(IF(ISNUMBER(I194:R194),IF(I$200:R$200 = 2,I194:R194, ""), "")))))))</f>
        <v>8.8636363636363704</v>
      </c>
      <c r="H194" s="142" t="s">
        <v>384</v>
      </c>
      <c r="I194" s="89">
        <v>8.8636363636363704</v>
      </c>
      <c r="J194" s="89">
        <v>8.0826446280991693</v>
      </c>
      <c r="K194" s="89"/>
      <c r="L194" s="89"/>
      <c r="M194" s="89"/>
      <c r="N194" s="141"/>
      <c r="O194" s="141"/>
      <c r="P194" s="141"/>
      <c r="Q194" s="162"/>
      <c r="R194" s="162"/>
      <c r="S194" s="36"/>
      <c r="T194" s="36"/>
      <c r="U194" s="36"/>
      <c r="V194" s="36"/>
      <c r="W194" s="36"/>
      <c r="X194" s="36"/>
      <c r="Y194" s="36"/>
      <c r="Z194" s="36"/>
      <c r="AA194" s="36"/>
    </row>
    <row r="195" spans="1:27" x14ac:dyDescent="0.2">
      <c r="A195" s="85">
        <v>190</v>
      </c>
      <c r="B195" s="85" t="s">
        <v>385</v>
      </c>
      <c r="C195" s="85" t="s">
        <v>386</v>
      </c>
      <c r="D195" s="98" t="str">
        <f t="shared" si="2"/>
        <v/>
      </c>
      <c r="E195" s="89">
        <f>IF(Options!$D$24 = 1, MAX(F195, G195),
IF(Options!$D$25 = 1, AVERAGE(F195,G195),
IF(Options!$D$26 = 1, IFERROR(GEOMEAN(F195, G195), MAX(F195, G195)))))</f>
        <v>7.0710678118654755</v>
      </c>
      <c r="F195" s="89" cm="1">
        <f t="array" ref="F195">IF(Options!$D$18=1, IFERROR(MAX(IF($I$199:$R$199=1,(I195:R195),"")),
     MAX(IF($I$199:$R$199=2,(I195:R195),""))),
IF(Options!$D$19=1, IFERROR(AVERAGE(IF($I$199:$R$199=1,I195:R195,"")),
     AVERAGE(IF($I$199:$R$199=2,(I195:R195),""))),
IF(Options!$D$20=1, IFERROR(IF(OR(IF(ISNUMBER(I195:R195),IF(I$199:R$199 = 1,I195:R195, ""), "")=0), 0, GEOMEAN(IF(ISNUMBER(I195:R195),IF(I$199:R$199 = 1,I195:R195, ""), ""))),
   IF(OR(IF(ISNUMBER(I195:R195),IF(I$199:R$199 = 2,I195:R195, ""), "")=0), 0, GEOMEAN(IF(ISNUMBER(I195:R195),IF(I$199:R$199 = 2,I195:R195, ""), "")))))))</f>
        <v>10</v>
      </c>
      <c r="G195" s="89" cm="1">
        <f t="array" ref="G195">IF(Options!$D$18=1, IFERROR(MAX(IF($I$200:$R$200=1,(I195:R195),"")),
     MAX(IF($I$200:$R$200=2,(I195:R195),""))),
IF(Options!$D$19=1, IFERROR(AVERAGE(IF($I$200:$R$200=1,(I195:R195),"")),
     AVERAGE(IF($I$200:$R$200=2,(I195:R195),""))),
IF(Options!$D$20=1, IFERROR(IF(OR(IF(ISNUMBER(I195:R195),IF(I$200:R$200 = 1,I195:R195, ""), "")=0), 0, GEOMEAN(IF(ISNUMBER(I195:R195),IF(I$200:R$200 = 1,I195:R195, ""), ""))),
   IF(OR(IF(ISNUMBER(I195:R195),IF(I$200:R$200 = 2,I195:R195, ""), "")=0), 0, GEOMEAN(IF(ISNUMBER(I195:R195),IF(I$200:R$200 = 2,I195:R195, ""), "")))))))</f>
        <v>5</v>
      </c>
      <c r="H195" s="142" t="s">
        <v>386</v>
      </c>
      <c r="I195" s="89">
        <v>5</v>
      </c>
      <c r="J195" s="89">
        <v>10</v>
      </c>
      <c r="K195" s="89"/>
      <c r="L195" s="89"/>
      <c r="M195" s="89"/>
      <c r="N195" s="141"/>
      <c r="O195" s="141"/>
      <c r="P195" s="141"/>
      <c r="Q195" s="162"/>
      <c r="R195" s="162"/>
      <c r="S195" s="36"/>
      <c r="T195" s="36"/>
      <c r="U195" s="36"/>
      <c r="V195" s="36"/>
      <c r="W195" s="36"/>
      <c r="X195" s="36"/>
      <c r="Y195" s="36"/>
      <c r="Z195" s="36"/>
      <c r="AA195" s="36"/>
    </row>
    <row r="196" spans="1:27" x14ac:dyDescent="0.2">
      <c r="A196" s="85"/>
      <c r="B196" s="85"/>
      <c r="C196" s="85"/>
      <c r="D196" s="86"/>
      <c r="E196" s="89"/>
      <c r="F196" s="89"/>
      <c r="G196" s="89"/>
      <c r="H196" s="142"/>
      <c r="I196" s="89"/>
      <c r="J196" s="89"/>
      <c r="K196" s="89"/>
      <c r="L196" s="89"/>
      <c r="M196" s="89"/>
      <c r="N196" s="141"/>
      <c r="O196" s="141"/>
      <c r="P196" s="141"/>
      <c r="Q196" s="141"/>
      <c r="R196" s="141"/>
      <c r="S196" s="36"/>
      <c r="T196" s="36"/>
      <c r="U196" s="36"/>
      <c r="V196" s="36"/>
      <c r="W196" s="36"/>
      <c r="X196" s="36"/>
      <c r="Y196" s="36"/>
      <c r="Z196" s="36"/>
      <c r="AA196" s="36"/>
    </row>
    <row r="197" spans="1:27" x14ac:dyDescent="0.2">
      <c r="A197" s="85"/>
      <c r="B197" s="85"/>
      <c r="C197" s="85"/>
      <c r="D197" s="86"/>
      <c r="E197" s="89"/>
      <c r="F197" s="89"/>
      <c r="G197" s="89"/>
      <c r="H197" s="142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6"/>
      <c r="T197" s="86"/>
      <c r="U197" s="86"/>
      <c r="V197" s="86"/>
      <c r="W197" s="86"/>
      <c r="X197" s="86"/>
      <c r="Y197" s="86"/>
      <c r="Z197" s="86"/>
      <c r="AA197" s="86"/>
    </row>
    <row r="198" spans="1:27" x14ac:dyDescent="0.2">
      <c r="A198" s="85"/>
      <c r="B198" s="85"/>
      <c r="C198" s="85"/>
      <c r="D198" s="86"/>
      <c r="E198" s="89"/>
      <c r="F198" s="89"/>
      <c r="G198" s="89"/>
      <c r="H198" s="142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6"/>
      <c r="T198" s="86"/>
      <c r="U198" s="86"/>
      <c r="V198" s="86"/>
      <c r="W198" s="86"/>
      <c r="X198" s="86"/>
      <c r="Y198" s="86"/>
      <c r="Z198" s="86"/>
      <c r="AA198" s="86"/>
    </row>
    <row r="199" spans="1:27" x14ac:dyDescent="0.2">
      <c r="A199" s="85"/>
      <c r="B199" s="85"/>
      <c r="C199" s="85"/>
      <c r="D199" s="86"/>
      <c r="E199" s="89"/>
      <c r="F199" s="89"/>
      <c r="G199" s="89" t="s">
        <v>521</v>
      </c>
      <c r="H199" s="142"/>
      <c r="I199" s="143">
        <f>IFERROR(INDEX('Data Dictionary'!$H$8:$H$45,MATCH(I5,'Data Dictionary'!$J$8:$J$45,0)),"")</f>
        <v>0</v>
      </c>
      <c r="J199" s="143">
        <f>IFERROR(INDEX('Data Dictionary'!$H$8:$H$45,MATCH(J5,'Data Dictionary'!$J$8:$J$45,0)),"")</f>
        <v>1</v>
      </c>
      <c r="K199" s="143" t="str">
        <f>IFERROR(INDEX('Data Dictionary'!$H$8:$H$45,MATCH(K5,'Data Dictionary'!$J$8:$J$45,0)),"")</f>
        <v/>
      </c>
      <c r="L199" s="143" t="str">
        <f>IFERROR(INDEX('Data Dictionary'!$H$8:$H$45,MATCH(L5,'Data Dictionary'!$J$8:$J$45,0)),"")</f>
        <v/>
      </c>
      <c r="M199" s="143" t="str">
        <f>IFERROR(INDEX('Data Dictionary'!$H$8:$H$45,MATCH(M5,'Data Dictionary'!$J$8:$J$45,0)),"")</f>
        <v/>
      </c>
      <c r="N199" s="143" t="str">
        <f>IFERROR(INDEX('Data Dictionary'!$H$8:$H$45,MATCH(N5,'Data Dictionary'!$J$8:$J$45,0)),"")</f>
        <v/>
      </c>
      <c r="O199" s="143" t="str">
        <f>IFERROR(INDEX('Data Dictionary'!$H$8:$H$45,MATCH(O5,'Data Dictionary'!$J$8:$J$45,0)),"")</f>
        <v/>
      </c>
      <c r="P199" s="89" t="str">
        <f>IFERROR(INDEX('Data Dictionary'!$H$8:$H$39,MATCH(P5,'Data Dictionary'!$J$8:$J$39,0)),"")</f>
        <v/>
      </c>
      <c r="Q199" s="89" t="str">
        <f>IFERROR(INDEX('Data Dictionary'!$H$8:$H$39,MATCH(Q5,'Data Dictionary'!$J$8:$J$39,0)),"")</f>
        <v/>
      </c>
      <c r="R199" s="89" t="str">
        <f>IFERROR(INDEX('Data Dictionary'!$H$8:$H$39,MATCH(R5,'Data Dictionary'!$J$8:$J$39,0)),"")</f>
        <v/>
      </c>
      <c r="S199" s="86"/>
      <c r="T199" s="86"/>
      <c r="U199" s="86"/>
      <c r="V199" s="86"/>
      <c r="W199" s="86"/>
      <c r="X199" s="86"/>
      <c r="Y199" s="86"/>
      <c r="Z199" s="86"/>
      <c r="AA199" s="86"/>
    </row>
    <row r="200" spans="1:27" x14ac:dyDescent="0.2">
      <c r="A200" s="85"/>
      <c r="B200" s="85"/>
      <c r="C200" s="85"/>
      <c r="D200" s="86"/>
      <c r="E200" s="89"/>
      <c r="F200" s="89"/>
      <c r="G200" s="89" t="s">
        <v>520</v>
      </c>
      <c r="H200" s="142"/>
      <c r="I200" s="143">
        <f>IFERROR(INDEX('Data Dictionary'!$I$8:$I$45,MATCH(I5,'Data Dictionary'!$J$8:$J$45,0)),"")</f>
        <v>1</v>
      </c>
      <c r="J200" s="143">
        <f>IFERROR(INDEX('Data Dictionary'!$I$8:$I$45,MATCH(J5,'Data Dictionary'!$J$8:$J$45,0)),"")</f>
        <v>0</v>
      </c>
      <c r="K200" s="143" t="str">
        <f>IFERROR(INDEX('Data Dictionary'!$I$8:$I$45,MATCH(K5,'Data Dictionary'!$J$8:$J$45,0)),"")</f>
        <v/>
      </c>
      <c r="L200" s="143" t="str">
        <f>IFERROR(INDEX('Data Dictionary'!$I$8:$I$45,MATCH(L5,'Data Dictionary'!$J$8:$J$45,0)),"")</f>
        <v/>
      </c>
      <c r="M200" s="143" t="str">
        <f>IFERROR(INDEX('Data Dictionary'!$I$8:$I$45,MATCH(M5,'Data Dictionary'!$J$8:$J$45,0)),"")</f>
        <v/>
      </c>
      <c r="N200" s="143" t="str">
        <f>IFERROR(INDEX('Data Dictionary'!$I$8:$I$45,MATCH(N5,'Data Dictionary'!$J$8:$J$45,0)),"")</f>
        <v/>
      </c>
      <c r="O200" s="143" t="str">
        <f>IFERROR(INDEX('Data Dictionary'!$I$8:$I$45,MATCH(O5,'Data Dictionary'!$J$8:$J$45,0)),"")</f>
        <v/>
      </c>
      <c r="P200" s="89" t="str">
        <f>IFERROR(INDEX('Data Dictionary'!$I$8:$I$39,MATCH(P5,'Data Dictionary'!$J$8:$J$39,0)),"")</f>
        <v/>
      </c>
      <c r="Q200" s="89" t="str">
        <f>IFERROR(INDEX('Data Dictionary'!$I$8:$I$39,MATCH(Q5,'Data Dictionary'!$J$8:$J$39,0)),"")</f>
        <v/>
      </c>
      <c r="R200" s="89" t="str">
        <f>IFERROR(INDEX('Data Dictionary'!$I$8:$I$39,MATCH(R5,'Data Dictionary'!$J$8:$J$39,0)),"")</f>
        <v/>
      </c>
      <c r="S200" s="86"/>
      <c r="T200" s="86"/>
      <c r="U200" s="86"/>
      <c r="V200" s="86"/>
      <c r="W200" s="86"/>
      <c r="X200" s="86"/>
      <c r="Y200" s="86"/>
      <c r="Z200" s="86"/>
      <c r="AA200" s="86"/>
    </row>
    <row r="201" spans="1:27" x14ac:dyDescent="0.2">
      <c r="A201" s="85"/>
      <c r="B201" s="85"/>
      <c r="C201" s="85"/>
      <c r="D201" s="86"/>
      <c r="E201" s="89"/>
      <c r="F201" s="89"/>
      <c r="G201" s="89"/>
      <c r="H201" s="142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6"/>
      <c r="T201" s="86"/>
      <c r="U201" s="86"/>
      <c r="V201" s="86"/>
      <c r="W201" s="86"/>
      <c r="X201" s="86"/>
      <c r="Y201" s="86"/>
      <c r="Z201" s="86"/>
      <c r="AA201" s="86"/>
    </row>
    <row r="202" spans="1:27" x14ac:dyDescent="0.2">
      <c r="A202" s="85"/>
      <c r="B202" s="85"/>
      <c r="C202" s="85"/>
      <c r="D202" s="86"/>
      <c r="E202" s="89"/>
      <c r="F202" s="89"/>
      <c r="G202" s="89"/>
      <c r="H202" s="142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6"/>
      <c r="T202" s="86"/>
      <c r="U202" s="86"/>
      <c r="V202" s="86"/>
      <c r="W202" s="86"/>
      <c r="X202" s="86"/>
      <c r="Y202" s="86"/>
      <c r="Z202" s="86"/>
      <c r="AA202" s="86"/>
    </row>
    <row r="203" spans="1:27" x14ac:dyDescent="0.2">
      <c r="A203" s="85"/>
      <c r="B203" s="85"/>
      <c r="C203" s="85"/>
      <c r="D203" s="86"/>
      <c r="E203" s="89"/>
      <c r="F203" s="89"/>
      <c r="G203" s="89" t="str" cm="1">
        <f t="array" ref="G203:O203">(IF($I$200:$Q$200=2,(#REF!),""))</f>
        <v/>
      </c>
      <c r="H203" s="142" t="str">
        <v/>
      </c>
      <c r="I203" s="89" t="str">
        <v/>
      </c>
      <c r="J203" s="89" t="str">
        <v/>
      </c>
      <c r="K203" s="89" t="str">
        <v/>
      </c>
      <c r="L203" s="89" t="str">
        <v/>
      </c>
      <c r="M203" s="89" t="str">
        <v/>
      </c>
      <c r="N203" s="89" t="str">
        <v/>
      </c>
      <c r="O203" s="89" t="str">
        <v/>
      </c>
      <c r="P203" s="89"/>
      <c r="Q203" s="89"/>
      <c r="R203" s="89"/>
      <c r="S203" s="86"/>
      <c r="T203" s="86"/>
      <c r="U203" s="86"/>
      <c r="V203" s="86"/>
      <c r="W203" s="86"/>
      <c r="X203" s="86"/>
      <c r="Y203" s="86"/>
      <c r="Z203" s="86"/>
      <c r="AA203" s="86"/>
    </row>
  </sheetData>
  <mergeCells count="1">
    <mergeCell ref="I2:J2"/>
  </mergeCells>
  <conditionalFormatting sqref="E1:E3 E6:E195">
    <cfRule type="expression" dxfId="125" priority="46" stopIfTrue="1">
      <formula>E1=""</formula>
    </cfRule>
    <cfRule type="cellIs" dxfId="124" priority="49" stopIfTrue="1" operator="greaterThanOrEqual">
      <formula>0</formula>
    </cfRule>
  </conditionalFormatting>
  <conditionalFormatting sqref="F1:F3">
    <cfRule type="expression" dxfId="123" priority="42" stopIfTrue="1">
      <formula>F1=""</formula>
    </cfRule>
    <cfRule type="cellIs" dxfId="122" priority="54" operator="between">
      <formula>0</formula>
      <formula>6.999</formula>
    </cfRule>
    <cfRule type="cellIs" dxfId="121" priority="55" operator="between">
      <formula>7</formula>
      <formula>9.99</formula>
    </cfRule>
    <cfRule type="expression" dxfId="120" priority="56">
      <formula>F1=10</formula>
    </cfRule>
  </conditionalFormatting>
  <conditionalFormatting sqref="G1:G3">
    <cfRule type="expression" dxfId="119" priority="38">
      <formula>G1=""</formula>
    </cfRule>
    <cfRule type="cellIs" dxfId="118" priority="39" operator="between">
      <formula>0</formula>
      <formula>6.999</formula>
    </cfRule>
    <cfRule type="cellIs" dxfId="117" priority="40" operator="between">
      <formula>7</formula>
      <formula>9.99</formula>
    </cfRule>
    <cfRule type="expression" dxfId="116" priority="41">
      <formula>G1=10</formula>
    </cfRule>
    <cfRule type="expression" dxfId="115" priority="50">
      <formula>G1=""</formula>
    </cfRule>
    <cfRule type="cellIs" dxfId="114" priority="51" operator="between">
      <formula>0</formula>
      <formula>6.999</formula>
    </cfRule>
    <cfRule type="cellIs" dxfId="113" priority="52" operator="between">
      <formula>7</formula>
      <formula>9.99</formula>
    </cfRule>
    <cfRule type="expression" dxfId="112" priority="53">
      <formula>G1=10</formula>
    </cfRule>
  </conditionalFormatting>
  <conditionalFormatting sqref="G6:G195">
    <cfRule type="expression" dxfId="111" priority="1">
      <formula>G6=""</formula>
    </cfRule>
    <cfRule type="cellIs" dxfId="110" priority="4" stopIfTrue="1" operator="greaterThanOrEqual">
      <formula>0</formula>
    </cfRule>
  </conditionalFormatting>
  <conditionalFormatting sqref="F6:F195">
    <cfRule type="expression" dxfId="109" priority="5" stopIfTrue="1">
      <formula>F6=""</formula>
    </cfRule>
    <cfRule type="cellIs" dxfId="108" priority="6" operator="between">
      <formula>0</formula>
      <formula>6.999</formula>
    </cfRule>
    <cfRule type="cellIs" dxfId="107" priority="7" operator="between">
      <formula>7</formula>
      <formula>9.99</formula>
    </cfRule>
    <cfRule type="expression" dxfId="106" priority="8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47" stopIfTrue="1" operator="greaterThanOrEqual" id="{262F1D65-3281-DE42-993E-9427C5A03582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48" stopIfTrue="1" operator="greaterThanOrEqual" id="{C4B02517-14EF-D64F-93EE-E497C218EE1D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 E6:E195</xm:sqref>
        </x14:conditionalFormatting>
        <x14:conditionalFormatting xmlns:xm="http://schemas.microsoft.com/office/excel/2006/main">
          <x14:cfRule type="cellIs" priority="147" stopIfTrue="1" operator="greaterThanOrEqual" id="{5D4EC793-C2CB-A54B-8339-0B224694457E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48" stopIfTrue="1" operator="greaterThanOrEqual" id="{0CCA4632-D7E8-284C-A141-EAB5EBB0DA6B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49" stopIfTrue="1" operator="between" id="{2BD14F26-B4E2-7446-A11D-583F3DA0479F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</xm:sqref>
        </x14:conditionalFormatting>
        <x14:conditionalFormatting xmlns:xm="http://schemas.microsoft.com/office/excel/2006/main">
          <x14:cfRule type="cellIs" priority="2" stopIfTrue="1" operator="greaterThanOrEqual" id="{4D8A8D3F-39AF-7247-92EB-D2E2670477D1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9DE3400A-1053-914C-AABE-3F3972890099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9" stopIfTrue="1" operator="greaterThanOrEqual" id="{30161B6C-17BF-DB48-A8DE-7F398F67650D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0" stopIfTrue="1" operator="greaterThanOrEqual" id="{D9195A46-55D1-4948-BEE3-BA257D160627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1" stopIfTrue="1" operator="between" id="{991DF37F-A06D-9B4C-BE26-2004CAE641A3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F6:F195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C663B-9618-724B-AB41-6B645AF13362}">
  <dimension ref="A1:AC203"/>
  <sheetViews>
    <sheetView zoomScale="82" workbookViewId="0">
      <selection activeCell="G6" sqref="G6"/>
    </sheetView>
  </sheetViews>
  <sheetFormatPr baseColWidth="10" defaultColWidth="8.7109375" defaultRowHeight="16" x14ac:dyDescent="0.2"/>
  <cols>
    <col min="1" max="1" width="5.28515625" style="87" customWidth="1"/>
    <col min="2" max="2" width="22.7109375" style="87" customWidth="1"/>
    <col min="3" max="3" width="8.7109375" style="87"/>
    <col min="4" max="4" width="3.7109375" style="87" customWidth="1"/>
    <col min="5" max="7" width="9.7109375" style="91" customWidth="1"/>
    <col min="8" max="8" width="6.140625" style="166" bestFit="1" customWidth="1"/>
    <col min="9" max="9" width="11.140625" style="91" bestFit="1" customWidth="1"/>
    <col min="10" max="11" width="9.5703125" style="91" bestFit="1" customWidth="1"/>
    <col min="12" max="13" width="9.7109375" style="91" customWidth="1"/>
    <col min="14" max="19" width="8.7109375" style="91" customWidth="1"/>
    <col min="20" max="20" width="8.7109375" style="91"/>
    <col min="21" max="16384" width="8.7109375" style="87"/>
  </cols>
  <sheetData>
    <row r="1" spans="1:29" x14ac:dyDescent="0.2">
      <c r="A1" s="85"/>
      <c r="B1" s="150"/>
      <c r="C1" s="150"/>
      <c r="D1" s="151"/>
      <c r="E1" s="141"/>
      <c r="F1" s="141"/>
      <c r="G1" s="141"/>
      <c r="H1" s="163"/>
      <c r="I1" s="153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200"/>
      <c r="U1" s="196"/>
      <c r="V1" s="196"/>
      <c r="W1" s="196"/>
      <c r="X1" s="86"/>
      <c r="Y1" s="86"/>
      <c r="Z1" s="86"/>
      <c r="AA1" s="86"/>
      <c r="AB1" s="86"/>
      <c r="AC1" s="86"/>
    </row>
    <row r="2" spans="1:29" x14ac:dyDescent="0.2">
      <c r="A2" s="147"/>
      <c r="B2" s="209" t="s">
        <v>542</v>
      </c>
      <c r="C2" s="155"/>
      <c r="D2" s="156"/>
      <c r="E2" s="157"/>
      <c r="F2" s="157"/>
      <c r="G2" s="157"/>
      <c r="H2" s="164"/>
      <c r="I2" s="270" t="s">
        <v>523</v>
      </c>
      <c r="J2" s="270"/>
      <c r="K2" s="270"/>
      <c r="L2" s="270"/>
      <c r="M2" s="270"/>
      <c r="N2" s="203"/>
      <c r="O2" s="203"/>
      <c r="P2" s="203"/>
      <c r="Q2" s="203"/>
      <c r="R2" s="203"/>
      <c r="S2" s="203"/>
      <c r="T2" s="186"/>
      <c r="U2" s="185"/>
      <c r="V2" s="185"/>
      <c r="W2" s="185"/>
      <c r="X2" s="148"/>
      <c r="Y2" s="148"/>
      <c r="Z2" s="148"/>
      <c r="AA2" s="148"/>
      <c r="AB2" s="148"/>
      <c r="AC2" s="148"/>
    </row>
    <row r="3" spans="1:29" ht="28" x14ac:dyDescent="0.2">
      <c r="A3" s="147"/>
      <c r="B3" s="8" t="s">
        <v>391</v>
      </c>
      <c r="C3" s="155"/>
      <c r="D3" s="156"/>
      <c r="E3" s="157"/>
      <c r="F3" s="157"/>
      <c r="G3" s="157"/>
      <c r="H3" s="164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4"/>
      <c r="U3" s="156"/>
      <c r="V3" s="156"/>
      <c r="W3" s="156"/>
      <c r="X3" s="160"/>
      <c r="Y3" s="160"/>
      <c r="Z3" s="160"/>
      <c r="AA3" s="160"/>
      <c r="AB3" s="160"/>
      <c r="AC3" s="160"/>
    </row>
    <row r="4" spans="1:29" ht="57" x14ac:dyDescent="0.2">
      <c r="A4" s="88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587</v>
      </c>
      <c r="H4" s="165"/>
      <c r="I4" s="90" t="str">
        <f>IFERROR(INDEX('Data Dictionary'!$D$8:$D$39,MATCH(I5,'Data Dictionary'!$J$8:$J$39,0)),"")</f>
        <v>GDACS Live Hazard Tracker</v>
      </c>
      <c r="J4" s="90" t="str">
        <f>IFERROR(INDEX('Data Dictionary'!$D$8:$D$39,MATCH(J5,'Data Dictionary'!$J$8:$J$39,0)),"")</f>
        <v>INFORM Natural Multi-hazard Rating</v>
      </c>
      <c r="K4" s="95" t="str">
        <f>IFERROR(INDEX('Data Dictionary'!$D$8:$D$39,MATCH(K5,'Data Dictionary'!$J$8:$J$39,0)),"")</f>
        <v>Seasonal Forecast Index</v>
      </c>
      <c r="L4" s="95" t="str">
        <f>IFERROR(INDEX('Data Dictionary'!$D$8:$D$39,MATCH(L5,'Data Dictionary'!$J$8:$J$39,0)),"")</f>
        <v>Locust Threat Level</v>
      </c>
      <c r="M4" s="95" t="str">
        <f>IFERROR(INDEX('Data Dictionary'!$D$8:$D$39,MATCH(M5,'Data Dictionary'!$J$8:$J$39,0)),"")</f>
        <v>INFORM Severity</v>
      </c>
      <c r="N4" s="188"/>
      <c r="O4" s="188"/>
      <c r="P4" s="189"/>
      <c r="Q4" s="189"/>
      <c r="R4" s="189"/>
      <c r="S4" s="189"/>
      <c r="T4" s="189"/>
      <c r="U4" s="190"/>
      <c r="V4" s="190"/>
      <c r="W4" s="190"/>
      <c r="X4" s="36"/>
      <c r="Y4" s="36"/>
      <c r="Z4" s="36"/>
      <c r="AA4" s="36"/>
      <c r="AB4" s="36"/>
      <c r="AC4" s="36"/>
    </row>
    <row r="5" spans="1:29" s="94" customFormat="1" ht="43" x14ac:dyDescent="0.2">
      <c r="A5" s="92"/>
      <c r="B5" s="92"/>
      <c r="C5" s="92"/>
      <c r="D5" s="100"/>
      <c r="E5" s="93"/>
      <c r="F5" s="93"/>
      <c r="G5" s="93"/>
      <c r="H5" s="165" t="s">
        <v>2</v>
      </c>
      <c r="I5" s="93" t="s">
        <v>441</v>
      </c>
      <c r="J5" s="93" t="s">
        <v>419</v>
      </c>
      <c r="K5" s="93" t="s">
        <v>440</v>
      </c>
      <c r="L5" s="191" t="s">
        <v>442</v>
      </c>
      <c r="M5" s="191" t="s">
        <v>572</v>
      </c>
      <c r="N5" s="191"/>
      <c r="O5" s="191"/>
      <c r="P5" s="192"/>
      <c r="Q5" s="192"/>
      <c r="R5" s="192"/>
      <c r="S5" s="192"/>
      <c r="T5" s="192"/>
      <c r="U5" s="193"/>
      <c r="V5" s="193"/>
      <c r="W5" s="193"/>
      <c r="X5" s="161"/>
      <c r="Y5" s="161"/>
      <c r="Z5" s="161"/>
      <c r="AA5" s="161"/>
      <c r="AB5" s="161"/>
      <c r="AC5" s="161"/>
    </row>
    <row r="6" spans="1:29" x14ac:dyDescent="0.2">
      <c r="A6" s="85">
        <v>1</v>
      </c>
      <c r="B6" s="85" t="s">
        <v>7</v>
      </c>
      <c r="C6" s="85" t="s">
        <v>8</v>
      </c>
      <c r="D6" s="98" t="str">
        <f>IF(H6 &lt;&gt; C6, "Countries don't match", "")</f>
        <v/>
      </c>
      <c r="E6" s="89">
        <f>IF(Options!$D$24 = 1, MAX(F6, G6),
IF(Options!$D$25 = 1, AVERAGE(F6,G6),
IF(Options!$D$26 = 1, IFERROR(GEOMEAN(F6, G6), MAX(F6, G6)))))</f>
        <v>8.1547532151500448</v>
      </c>
      <c r="F6" s="89" cm="1">
        <f t="array" ref="F6">IF(Options!$D$18=1, IFERROR(MAX(IF($I$199:$R$199=1,(I6:R6),"")),
     MAX(IF($I$199:$R$199=2,(I6:R6),""))),
IF(Options!$D$19=1, IFERROR(AVERAGE(IF($I$199:$R$199=1,I6:R6,"")),
     AVERAGE(IF($I$199:$R$199=2,(I6:R6),""))),
IF(Options!$D$20=1, IFERROR(IF(OR(IF(ISNUMBER(I6:R6),IF(I$199:R$199 = 1,I6:R6, ""), "")=0), 0, GEOMEAN(IF(ISNUMBER(I6:R6),IF(I$199:R$199 = 1,I6:R6, ""), ""))),
   IF(OR(IF(ISNUMBER(I6:R6),IF(I$199:R$199 = 2,I6:R6, ""), "")=0), 0, GEOMEAN(IF(ISNUMBER(I6:R6),IF(I$199:R$199 = 2,I6:R6, ""), "")))))))</f>
        <v>9.5</v>
      </c>
      <c r="G6" s="89" cm="1">
        <f t="array" ref="G6">IF(Options!$D$18=1, IFERROR(MAX(IF($I$200:$R$200=1,(I6:R6),"")),
     MAX(IF($I$200:$R$200=2,(I6:R6),""))),
IF(Options!$D$19=1, IFERROR(AVERAGE(IF($I$200:$R$200=1,(I6:R6),"")),
     AVERAGE(IF($I$200:$R$200=2,(I6:R6),""))),
IF(Options!$D$20=1, IFERROR(IF(OR(IF(ISNUMBER(I6:R6),IF(I$200:R$200 = 1,I6:R6, ""), "")=0), 0, GEOMEAN(IF(ISNUMBER(I6:R6),IF(I$200:R$200 = 1,I6:R6, ""), ""))),
   IF(OR(IF(ISNUMBER(I6:R6),IF(I$200:R$200 = 2,I6:R6, ""), "")=0), 0, GEOMEAN(IF(ISNUMBER(I6:R6),IF(I$200:R$200 = 2,I6:R6, ""), "")))))))</f>
        <v>7</v>
      </c>
      <c r="H6" s="142" t="s">
        <v>8</v>
      </c>
      <c r="I6" s="89" t="s">
        <v>473</v>
      </c>
      <c r="J6" s="89">
        <v>9.5</v>
      </c>
      <c r="K6" s="89">
        <v>7</v>
      </c>
      <c r="L6" s="201">
        <v>0</v>
      </c>
      <c r="M6" s="201">
        <v>0</v>
      </c>
      <c r="N6" s="201"/>
      <c r="O6" s="201"/>
      <c r="P6" s="202"/>
      <c r="Q6" s="202"/>
      <c r="R6" s="202"/>
      <c r="S6" s="162"/>
      <c r="T6" s="162"/>
      <c r="U6" s="36"/>
      <c r="V6" s="36"/>
      <c r="W6" s="36"/>
      <c r="X6" s="36"/>
      <c r="Y6" s="36"/>
      <c r="Z6" s="36"/>
      <c r="AA6" s="36"/>
      <c r="AB6" s="36"/>
      <c r="AC6" s="36"/>
    </row>
    <row r="7" spans="1:29" x14ac:dyDescent="0.2">
      <c r="A7" s="85">
        <v>2</v>
      </c>
      <c r="B7" s="85" t="s">
        <v>9</v>
      </c>
      <c r="C7" s="85" t="s">
        <v>10</v>
      </c>
      <c r="D7" s="98" t="str">
        <f t="shared" ref="D7:D70" si="0">IF(H7 &lt;&gt; C7, "Countries don't match", "")</f>
        <v/>
      </c>
      <c r="E7" s="89">
        <f>IF(Options!$D$24 = 1, MAX(F7, G7),
IF(Options!$D$25 = 1, AVERAGE(F7,G7),
IF(Options!$D$26 = 1, IFERROR(GEOMEAN(F7, G7), MAX(F7, G7)))))</f>
        <v>3.5</v>
      </c>
      <c r="F7" s="89" cm="1">
        <f t="array" ref="F7">IF(Options!$D$18=1, IFERROR(MAX(IF($I$199:$R$199=1,(I7:R7),"")),
     MAX(IF($I$199:$R$199=2,(I7:R7),""))),
IF(Options!$D$19=1, IFERROR(AVERAGE(IF($I$199:$R$199=1,I7:R7,"")),
     AVERAGE(IF($I$199:$R$199=2,(I7:R7),""))),
IF(Options!$D$20=1, IFERROR(IF(OR(IF(ISNUMBER(I7:R7),IF(I$199:R$199 = 1,I7:R7, ""), "")=0), 0, GEOMEAN(IF(ISNUMBER(I7:R7),IF(I$199:R$199 = 1,I7:R7, ""), ""))),
   IF(OR(IF(ISNUMBER(I7:R7),IF(I$199:R$199 = 2,I7:R7, ""), "")=0), 0, GEOMEAN(IF(ISNUMBER(I7:R7),IF(I$199:R$199 = 2,I7:R7, ""), "")))))))</f>
        <v>3.5</v>
      </c>
      <c r="G7" s="89" cm="1">
        <f t="array" ref="G7">IF(Options!$D$18=1, IFERROR(MAX(IF($I$200:$R$200=1,(I7:R7),"")),
     MAX(IF($I$200:$R$200=2,(I7:R7),""))),
IF(Options!$D$19=1, IFERROR(AVERAGE(IF($I$200:$R$200=1,(I7:R7),"")),
     AVERAGE(IF($I$200:$R$200=2,(I7:R7),""))),
IF(Options!$D$20=1, IFERROR(IF(OR(IF(ISNUMBER(I7:R7),IF(I$200:R$200 = 1,I7:R7, ""), "")=0), 0, GEOMEAN(IF(ISNUMBER(I7:R7),IF(I$200:R$200 = 1,I7:R7, ""), ""))),
   IF(OR(IF(ISNUMBER(I7:R7),IF(I$200:R$200 = 2,I7:R7, ""), "")=0), 0, GEOMEAN(IF(ISNUMBER(I7:R7),IF(I$200:R$200 = 2,I7:R7, ""), "")))))))</f>
        <v>0</v>
      </c>
      <c r="H7" s="142" t="s">
        <v>10</v>
      </c>
      <c r="I7" s="89">
        <v>0</v>
      </c>
      <c r="J7" s="89">
        <v>3.5</v>
      </c>
      <c r="K7" s="89">
        <v>0</v>
      </c>
      <c r="L7" s="89">
        <v>0</v>
      </c>
      <c r="M7" s="89">
        <v>0</v>
      </c>
      <c r="N7" s="89"/>
      <c r="O7" s="89"/>
      <c r="P7" s="141"/>
      <c r="Q7" s="141"/>
      <c r="R7" s="141"/>
      <c r="S7" s="162"/>
      <c r="T7" s="162"/>
      <c r="U7" s="36"/>
      <c r="V7" s="36"/>
      <c r="W7" s="36"/>
      <c r="X7" s="36"/>
      <c r="Y7" s="36"/>
      <c r="Z7" s="36"/>
      <c r="AA7" s="36"/>
      <c r="AB7" s="36"/>
      <c r="AC7" s="36"/>
    </row>
    <row r="8" spans="1:29" x14ac:dyDescent="0.2">
      <c r="A8" s="85">
        <v>3</v>
      </c>
      <c r="B8" s="85" t="s">
        <v>11</v>
      </c>
      <c r="C8" s="85" t="s">
        <v>12</v>
      </c>
      <c r="D8" s="98" t="str">
        <f t="shared" si="0"/>
        <v/>
      </c>
      <c r="E8" s="89">
        <f>IF(Options!$D$24 = 1, MAX(F8, G8),
IF(Options!$D$25 = 1, AVERAGE(F8,G8),
IF(Options!$D$26 = 1, IFERROR(GEOMEAN(F8, G8), MAX(F8, G8)))))</f>
        <v>9</v>
      </c>
      <c r="F8" s="89" cm="1">
        <f t="array" ref="F8">IF(Options!$D$18=1, IFERROR(MAX(IF($I$199:$R$199=1,(I8:R8),"")),
     MAX(IF($I$199:$R$199=2,(I8:R8),""))),
IF(Options!$D$19=1, IFERROR(AVERAGE(IF($I$199:$R$199=1,I8:R8,"")),
     AVERAGE(IF($I$199:$R$199=2,(I8:R8),""))),
IF(Options!$D$20=1, IFERROR(IF(OR(IF(ISNUMBER(I8:R8),IF(I$199:R$199 = 1,I8:R8, ""), "")=0), 0, GEOMEAN(IF(ISNUMBER(I8:R8),IF(I$199:R$199 = 1,I8:R8, ""), ""))),
   IF(OR(IF(ISNUMBER(I8:R8),IF(I$199:R$199 = 2,I8:R8, ""), "")=0), 0, GEOMEAN(IF(ISNUMBER(I8:R8),IF(I$199:R$199 = 2,I8:R8, ""), "")))))))</f>
        <v>9</v>
      </c>
      <c r="G8" s="89" cm="1">
        <f t="array" ref="G8">IF(Options!$D$18=1, IFERROR(MAX(IF($I$200:$R$200=1,(I8:R8),"")),
     MAX(IF($I$200:$R$200=2,(I8:R8),""))),
IF(Options!$D$19=1, IFERROR(AVERAGE(IF($I$200:$R$200=1,(I8:R8),"")),
     AVERAGE(IF($I$200:$R$200=2,(I8:R8),""))),
IF(Options!$D$20=1, IFERROR(IF(OR(IF(ISNUMBER(I8:R8),IF(I$200:R$200 = 1,I8:R8, ""), "")=0), 0, GEOMEAN(IF(ISNUMBER(I8:R8),IF(I$200:R$200 = 1,I8:R8, ""), ""))),
   IF(OR(IF(ISNUMBER(I8:R8),IF(I$200:R$200 = 2,I8:R8, ""), "")=0), 0, GEOMEAN(IF(ISNUMBER(I8:R8),IF(I$200:R$200 = 2,I8:R8, ""), "")))))))</f>
        <v>0</v>
      </c>
      <c r="H8" s="142" t="s">
        <v>12</v>
      </c>
      <c r="I8" s="89" t="s">
        <v>473</v>
      </c>
      <c r="J8" s="89">
        <v>9</v>
      </c>
      <c r="K8" s="89">
        <v>0</v>
      </c>
      <c r="L8" s="89">
        <v>0</v>
      </c>
      <c r="M8" s="89">
        <v>0</v>
      </c>
      <c r="N8" s="89"/>
      <c r="O8" s="89"/>
      <c r="P8" s="141"/>
      <c r="Q8" s="141"/>
      <c r="R8" s="141"/>
      <c r="S8" s="162"/>
      <c r="T8" s="162"/>
      <c r="U8" s="36"/>
      <c r="V8" s="36"/>
      <c r="W8" s="36"/>
      <c r="X8" s="36"/>
      <c r="Y8" s="36"/>
      <c r="Z8" s="36"/>
      <c r="AA8" s="36"/>
      <c r="AB8" s="36"/>
      <c r="AC8" s="36"/>
    </row>
    <row r="9" spans="1:29" x14ac:dyDescent="0.2">
      <c r="A9" s="85">
        <v>4</v>
      </c>
      <c r="B9" s="85" t="s">
        <v>13</v>
      </c>
      <c r="C9" s="85" t="s">
        <v>14</v>
      </c>
      <c r="D9" s="98" t="str">
        <f t="shared" si="0"/>
        <v/>
      </c>
      <c r="E9" s="89">
        <f>IF(Options!$D$24 = 1, MAX(F9, G9),
IF(Options!$D$25 = 1, AVERAGE(F9,G9),
IF(Options!$D$26 = 1, IFERROR(GEOMEAN(F9, G9), MAX(F9, G9)))))</f>
        <v>5.3333333333333304</v>
      </c>
      <c r="F9" s="89" cm="1">
        <f t="array" ref="F9">IF(Options!$D$18=1, IFERROR(MAX(IF($I$199:$R$199=1,(I9:R9),"")),
     MAX(IF($I$199:$R$199=2,(I9:R9),""))),
IF(Options!$D$19=1, IFERROR(AVERAGE(IF($I$199:$R$199=1,I9:R9,"")),
     AVERAGE(IF($I$199:$R$199=2,(I9:R9),""))),
IF(Options!$D$20=1, IFERROR(IF(OR(IF(ISNUMBER(I9:R9),IF(I$199:R$199 = 1,I9:R9, ""), "")=0), 0, GEOMEAN(IF(ISNUMBER(I9:R9),IF(I$199:R$199 = 1,I9:R9, ""), ""))),
   IF(OR(IF(ISNUMBER(I9:R9),IF(I$199:R$199 = 2,I9:R9, ""), "")=0), 0, GEOMEAN(IF(ISNUMBER(I9:R9),IF(I$199:R$199 = 2,I9:R9, ""), "")))))))</f>
        <v>5.3333333333333304</v>
      </c>
      <c r="G9" s="89" cm="1">
        <f t="array" ref="G9">IF(Options!$D$18=1, IFERROR(MAX(IF($I$200:$R$200=1,(I9:R9),"")),
     MAX(IF($I$200:$R$200=2,(I9:R9),""))),
IF(Options!$D$19=1, IFERROR(AVERAGE(IF($I$200:$R$200=1,(I9:R9),"")),
     AVERAGE(IF($I$200:$R$200=2,(I9:R9),""))),
IF(Options!$D$20=1, IFERROR(IF(OR(IF(ISNUMBER(I9:R9),IF(I$200:R$200 = 1,I9:R9, ""), "")=0), 0, GEOMEAN(IF(ISNUMBER(I9:R9),IF(I$200:R$200 = 1,I9:R9, ""), ""))),
   IF(OR(IF(ISNUMBER(I9:R9),IF(I$200:R$200 = 2,I9:R9, ""), "")=0), 0, GEOMEAN(IF(ISNUMBER(I9:R9),IF(I$200:R$200 = 2,I9:R9, ""), "")))))))</f>
        <v>0</v>
      </c>
      <c r="H9" s="142" t="s">
        <v>14</v>
      </c>
      <c r="I9" s="89" t="s">
        <v>473</v>
      </c>
      <c r="J9" s="89">
        <v>5.3333333333333304</v>
      </c>
      <c r="K9" s="89">
        <v>0</v>
      </c>
      <c r="L9" s="89">
        <v>0</v>
      </c>
      <c r="M9" s="89">
        <v>0</v>
      </c>
      <c r="N9" s="89"/>
      <c r="O9" s="89"/>
      <c r="P9" s="141"/>
      <c r="Q9" s="141"/>
      <c r="R9" s="141"/>
      <c r="S9" s="162"/>
      <c r="T9" s="162"/>
      <c r="U9" s="36"/>
      <c r="V9" s="36"/>
      <c r="W9" s="36"/>
      <c r="X9" s="36"/>
      <c r="Y9" s="36"/>
      <c r="Z9" s="36"/>
      <c r="AA9" s="36"/>
      <c r="AB9" s="36"/>
      <c r="AC9" s="36"/>
    </row>
    <row r="10" spans="1:29" x14ac:dyDescent="0.2">
      <c r="A10" s="85">
        <v>5</v>
      </c>
      <c r="B10" s="85" t="s">
        <v>15</v>
      </c>
      <c r="C10" s="85" t="s">
        <v>16</v>
      </c>
      <c r="D10" s="98" t="str">
        <f t="shared" si="0"/>
        <v/>
      </c>
      <c r="E10" s="89">
        <f>IF(Options!$D$24 = 1, MAX(F10, G10),
IF(Options!$D$25 = 1, AVERAGE(F10,G10),
IF(Options!$D$26 = 1, IFERROR(GEOMEAN(F10, G10), MAX(F10, G10)))))</f>
        <v>5</v>
      </c>
      <c r="F10" s="89" cm="1">
        <f t="array" ref="F10">IF(Options!$D$18=1, IFERROR(MAX(IF($I$199:$R$199=1,(I10:R10),"")),
     MAX(IF($I$199:$R$199=2,(I10:R10),""))),
IF(Options!$D$19=1, IFERROR(AVERAGE(IF($I$199:$R$199=1,I10:R10,"")),
     AVERAGE(IF($I$199:$R$199=2,(I10:R10),""))),
IF(Options!$D$20=1, IFERROR(IF(OR(IF(ISNUMBER(I10:R10),IF(I$199:R$199 = 1,I10:R10, ""), "")=0), 0, GEOMEAN(IF(ISNUMBER(I10:R10),IF(I$199:R$199 = 1,I10:R10, ""), ""))),
   IF(OR(IF(ISNUMBER(I10:R10),IF(I$199:R$199 = 2,I10:R10, ""), "")=0), 0, GEOMEAN(IF(ISNUMBER(I10:R10),IF(I$199:R$199 = 2,I10:R10, ""), "")))))))</f>
        <v>5</v>
      </c>
      <c r="G10" s="89" cm="1">
        <f t="array" ref="G10">IF(Options!$D$18=1, IFERROR(MAX(IF($I$200:$R$200=1,(I10:R10),"")),
     MAX(IF($I$200:$R$200=2,(I10:R10),""))),
IF(Options!$D$19=1, IFERROR(AVERAGE(IF($I$200:$R$200=1,(I10:R10),"")),
     AVERAGE(IF($I$200:$R$200=2,(I10:R10),""))),
IF(Options!$D$20=1, IFERROR(IF(OR(IF(ISNUMBER(I10:R10),IF(I$200:R$200 = 1,I10:R10, ""), "")=0), 0, GEOMEAN(IF(ISNUMBER(I10:R10),IF(I$200:R$200 = 1,I10:R10, ""), ""))),
   IF(OR(IF(ISNUMBER(I10:R10),IF(I$200:R$200 = 2,I10:R10, ""), "")=0), 0, GEOMEAN(IF(ISNUMBER(I10:R10),IF(I$200:R$200 = 2,I10:R10, ""), "")))))))</f>
        <v>0</v>
      </c>
      <c r="H10" s="142" t="s">
        <v>16</v>
      </c>
      <c r="I10" s="89" t="s">
        <v>473</v>
      </c>
      <c r="J10" s="89">
        <v>5</v>
      </c>
      <c r="K10" s="89">
        <v>0</v>
      </c>
      <c r="L10" s="89">
        <v>0</v>
      </c>
      <c r="M10" s="89">
        <v>0</v>
      </c>
      <c r="N10" s="89"/>
      <c r="O10" s="89"/>
      <c r="P10" s="141"/>
      <c r="Q10" s="141"/>
      <c r="R10" s="141"/>
      <c r="S10" s="162"/>
      <c r="T10" s="162"/>
      <c r="U10" s="36"/>
      <c r="V10" s="36"/>
      <c r="W10" s="36"/>
      <c r="X10" s="36"/>
      <c r="Y10" s="36"/>
      <c r="Z10" s="36"/>
      <c r="AA10" s="36"/>
      <c r="AB10" s="36"/>
      <c r="AC10" s="36"/>
    </row>
    <row r="11" spans="1:29" x14ac:dyDescent="0.2">
      <c r="A11" s="85">
        <v>6</v>
      </c>
      <c r="B11" s="85" t="s">
        <v>17</v>
      </c>
      <c r="C11" s="85" t="s">
        <v>18</v>
      </c>
      <c r="D11" s="98" t="str">
        <f t="shared" si="0"/>
        <v/>
      </c>
      <c r="E11" s="89">
        <f>IF(Options!$D$24 = 1, MAX(F11, G11),
IF(Options!$D$25 = 1, AVERAGE(F11,G11),
IF(Options!$D$26 = 1, IFERROR(GEOMEAN(F11, G11), MAX(F11, G11)))))</f>
        <v>5.8333333333333304</v>
      </c>
      <c r="F11" s="89" cm="1">
        <f t="array" ref="F11">IF(Options!$D$18=1, IFERROR(MAX(IF($I$199:$R$199=1,(I11:R11),"")),
     MAX(IF($I$199:$R$199=2,(I11:R11),""))),
IF(Options!$D$19=1, IFERROR(AVERAGE(IF($I$199:$R$199=1,I11:R11,"")),
     AVERAGE(IF($I$199:$R$199=2,(I11:R11),""))),
IF(Options!$D$20=1, IFERROR(IF(OR(IF(ISNUMBER(I11:R11),IF(I$199:R$199 = 1,I11:R11, ""), "")=0), 0, GEOMEAN(IF(ISNUMBER(I11:R11),IF(I$199:R$199 = 1,I11:R11, ""), ""))),
   IF(OR(IF(ISNUMBER(I11:R11),IF(I$199:R$199 = 2,I11:R11, ""), "")=0), 0, GEOMEAN(IF(ISNUMBER(I11:R11),IF(I$199:R$199 = 2,I11:R11, ""), "")))))))</f>
        <v>5.8333333333333304</v>
      </c>
      <c r="G11" s="89" cm="1">
        <f t="array" ref="G11">IF(Options!$D$18=1, IFERROR(MAX(IF($I$200:$R$200=1,(I11:R11),"")),
     MAX(IF($I$200:$R$200=2,(I11:R11),""))),
IF(Options!$D$19=1, IFERROR(AVERAGE(IF($I$200:$R$200=1,(I11:R11),"")),
     AVERAGE(IF($I$200:$R$200=2,(I11:R11),""))),
IF(Options!$D$20=1, IFERROR(IF(OR(IF(ISNUMBER(I11:R11),IF(I$200:R$200 = 1,I11:R11, ""), "")=0), 0, GEOMEAN(IF(ISNUMBER(I11:R11),IF(I$200:R$200 = 1,I11:R11, ""), ""))),
   IF(OR(IF(ISNUMBER(I11:R11),IF(I$200:R$200 = 2,I11:R11, ""), "")=0), 0, GEOMEAN(IF(ISNUMBER(I11:R11),IF(I$200:R$200 = 2,I11:R11, ""), "")))))))</f>
        <v>0</v>
      </c>
      <c r="H11" s="142" t="s">
        <v>18</v>
      </c>
      <c r="I11" s="89" t="s">
        <v>473</v>
      </c>
      <c r="J11" s="89">
        <v>5.8333333333333304</v>
      </c>
      <c r="K11" s="89">
        <v>0</v>
      </c>
      <c r="L11" s="89">
        <v>0</v>
      </c>
      <c r="M11" s="89">
        <v>0</v>
      </c>
      <c r="N11" s="89"/>
      <c r="O11" s="89"/>
      <c r="P11" s="141"/>
      <c r="Q11" s="141"/>
      <c r="R11" s="141"/>
      <c r="S11" s="162"/>
      <c r="T11" s="162"/>
      <c r="U11" s="36"/>
      <c r="V11" s="36"/>
      <c r="W11" s="36"/>
      <c r="X11" s="36"/>
      <c r="Y11" s="36"/>
      <c r="Z11" s="36"/>
      <c r="AA11" s="36"/>
      <c r="AB11" s="36"/>
      <c r="AC11" s="36"/>
    </row>
    <row r="12" spans="1:29" x14ac:dyDescent="0.2">
      <c r="A12" s="85">
        <v>7</v>
      </c>
      <c r="B12" s="85" t="s">
        <v>19</v>
      </c>
      <c r="C12" s="85" t="s">
        <v>20</v>
      </c>
      <c r="D12" s="98" t="str">
        <f t="shared" si="0"/>
        <v/>
      </c>
      <c r="E12" s="89">
        <f>IF(Options!$D$24 = 1, MAX(F12, G12),
IF(Options!$D$25 = 1, AVERAGE(F12,G12),
IF(Options!$D$26 = 1, IFERROR(GEOMEAN(F12, G12), MAX(F12, G12)))))</f>
        <v>4.5</v>
      </c>
      <c r="F12" s="89" cm="1">
        <f t="array" ref="F12">IF(Options!$D$18=1, IFERROR(MAX(IF($I$199:$R$199=1,(I12:R12),"")),
     MAX(IF($I$199:$R$199=2,(I12:R12),""))),
IF(Options!$D$19=1, IFERROR(AVERAGE(IF($I$199:$R$199=1,I12:R12,"")),
     AVERAGE(IF($I$199:$R$199=2,(I12:R12),""))),
IF(Options!$D$20=1, IFERROR(IF(OR(IF(ISNUMBER(I12:R12),IF(I$199:R$199 = 1,I12:R12, ""), "")=0), 0, GEOMEAN(IF(ISNUMBER(I12:R12),IF(I$199:R$199 = 1,I12:R12, ""), ""))),
   IF(OR(IF(ISNUMBER(I12:R12),IF(I$199:R$199 = 2,I12:R12, ""), "")=0), 0, GEOMEAN(IF(ISNUMBER(I12:R12),IF(I$199:R$199 = 2,I12:R12, ""), "")))))))</f>
        <v>4.5</v>
      </c>
      <c r="G12" s="89" cm="1">
        <f t="array" ref="G12">IF(Options!$D$18=1, IFERROR(MAX(IF($I$200:$R$200=1,(I12:R12),"")),
     MAX(IF($I$200:$R$200=2,(I12:R12),""))),
IF(Options!$D$19=1, IFERROR(AVERAGE(IF($I$200:$R$200=1,(I12:R12),"")),
     AVERAGE(IF($I$200:$R$200=2,(I12:R12),""))),
IF(Options!$D$20=1, IFERROR(IF(OR(IF(ISNUMBER(I12:R12),IF(I$200:R$200 = 1,I12:R12, ""), "")=0), 0, GEOMEAN(IF(ISNUMBER(I12:R12),IF(I$200:R$200 = 1,I12:R12, ""), ""))),
   IF(OR(IF(ISNUMBER(I12:R12),IF(I$200:R$200 = 2,I12:R12, ""), "")=0), 0, GEOMEAN(IF(ISNUMBER(I12:R12),IF(I$200:R$200 = 2,I12:R12, ""), "")))))))</f>
        <v>0</v>
      </c>
      <c r="H12" s="142" t="s">
        <v>20</v>
      </c>
      <c r="I12" s="89" t="s">
        <v>473</v>
      </c>
      <c r="J12" s="89">
        <v>4.5</v>
      </c>
      <c r="K12" s="89">
        <v>0</v>
      </c>
      <c r="L12" s="89">
        <v>0</v>
      </c>
      <c r="M12" s="89">
        <v>0</v>
      </c>
      <c r="N12" s="89"/>
      <c r="O12" s="89"/>
      <c r="P12" s="141"/>
      <c r="Q12" s="141"/>
      <c r="R12" s="141"/>
      <c r="S12" s="162"/>
      <c r="T12" s="162"/>
      <c r="U12" s="36"/>
      <c r="V12" s="36"/>
      <c r="W12" s="36"/>
      <c r="X12" s="36"/>
      <c r="Y12" s="36"/>
      <c r="Z12" s="36"/>
      <c r="AA12" s="36"/>
      <c r="AB12" s="36"/>
      <c r="AC12" s="36"/>
    </row>
    <row r="13" spans="1:29" x14ac:dyDescent="0.2">
      <c r="A13" s="85">
        <v>8</v>
      </c>
      <c r="B13" s="85" t="s">
        <v>21</v>
      </c>
      <c r="C13" s="85" t="s">
        <v>22</v>
      </c>
      <c r="D13" s="98" t="str">
        <f t="shared" si="0"/>
        <v/>
      </c>
      <c r="E13" s="89">
        <f>IF(Options!$D$24 = 1, MAX(F13, G13),
IF(Options!$D$25 = 1, AVERAGE(F13,G13),
IF(Options!$D$26 = 1, IFERROR(GEOMEAN(F13, G13), MAX(F13, G13)))))</f>
        <v>6.3333333333333304</v>
      </c>
      <c r="F13" s="89" cm="1">
        <f t="array" ref="F13">IF(Options!$D$18=1, IFERROR(MAX(IF($I$199:$R$199=1,(I13:R13),"")),
     MAX(IF($I$199:$R$199=2,(I13:R13),""))),
IF(Options!$D$19=1, IFERROR(AVERAGE(IF($I$199:$R$199=1,I13:R13,"")),
     AVERAGE(IF($I$199:$R$199=2,(I13:R13),""))),
IF(Options!$D$20=1, IFERROR(IF(OR(IF(ISNUMBER(I13:R13),IF(I$199:R$199 = 1,I13:R13, ""), "")=0), 0, GEOMEAN(IF(ISNUMBER(I13:R13),IF(I$199:R$199 = 1,I13:R13, ""), ""))),
   IF(OR(IF(ISNUMBER(I13:R13),IF(I$199:R$199 = 2,I13:R13, ""), "")=0), 0, GEOMEAN(IF(ISNUMBER(I13:R13),IF(I$199:R$199 = 2,I13:R13, ""), "")))))))</f>
        <v>6.3333333333333304</v>
      </c>
      <c r="G13" s="89" cm="1">
        <f t="array" ref="G13">IF(Options!$D$18=1, IFERROR(MAX(IF($I$200:$R$200=1,(I13:R13),"")),
     MAX(IF($I$200:$R$200=2,(I13:R13),""))),
IF(Options!$D$19=1, IFERROR(AVERAGE(IF($I$200:$R$200=1,(I13:R13),"")),
     AVERAGE(IF($I$200:$R$200=2,(I13:R13),""))),
IF(Options!$D$20=1, IFERROR(IF(OR(IF(ISNUMBER(I13:R13),IF(I$200:R$200 = 1,I13:R13, ""), "")=0), 0, GEOMEAN(IF(ISNUMBER(I13:R13),IF(I$200:R$200 = 1,I13:R13, ""), ""))),
   IF(OR(IF(ISNUMBER(I13:R13),IF(I$200:R$200 = 2,I13:R13, ""), "")=0), 0, GEOMEAN(IF(ISNUMBER(I13:R13),IF(I$200:R$200 = 2,I13:R13, ""), "")))))))</f>
        <v>0</v>
      </c>
      <c r="H13" s="142" t="s">
        <v>22</v>
      </c>
      <c r="I13" s="89">
        <v>0</v>
      </c>
      <c r="J13" s="89">
        <v>6.3333333333333304</v>
      </c>
      <c r="K13" s="89">
        <v>0</v>
      </c>
      <c r="L13" s="89">
        <v>0</v>
      </c>
      <c r="M13" s="89">
        <v>0</v>
      </c>
      <c r="N13" s="89"/>
      <c r="O13" s="89"/>
      <c r="P13" s="141"/>
      <c r="Q13" s="141"/>
      <c r="R13" s="141"/>
      <c r="S13" s="162"/>
      <c r="T13" s="162"/>
      <c r="U13" s="36"/>
      <c r="V13" s="36"/>
      <c r="W13" s="36"/>
      <c r="X13" s="36"/>
      <c r="Y13" s="36"/>
      <c r="Z13" s="36"/>
      <c r="AA13" s="36"/>
      <c r="AB13" s="36"/>
      <c r="AC13" s="36"/>
    </row>
    <row r="14" spans="1:29" x14ac:dyDescent="0.2">
      <c r="A14" s="85">
        <v>9</v>
      </c>
      <c r="B14" s="85" t="s">
        <v>23</v>
      </c>
      <c r="C14" s="85" t="s">
        <v>24</v>
      </c>
      <c r="D14" s="98" t="str">
        <f t="shared" si="0"/>
        <v/>
      </c>
      <c r="E14" s="89">
        <f>IF(Options!$D$24 = 1, MAX(F14, G14),
IF(Options!$D$25 = 1, AVERAGE(F14,G14),
IF(Options!$D$26 = 1, IFERROR(GEOMEAN(F14, G14), MAX(F14, G14)))))</f>
        <v>2.5</v>
      </c>
      <c r="F14" s="89" cm="1">
        <f t="array" ref="F14">IF(Options!$D$18=1, IFERROR(MAX(IF($I$199:$R$199=1,(I14:R14),"")),
     MAX(IF($I$199:$R$199=2,(I14:R14),""))),
IF(Options!$D$19=1, IFERROR(AVERAGE(IF($I$199:$R$199=1,I14:R14,"")),
     AVERAGE(IF($I$199:$R$199=2,(I14:R14),""))),
IF(Options!$D$20=1, IFERROR(IF(OR(IF(ISNUMBER(I14:R14),IF(I$199:R$199 = 1,I14:R14, ""), "")=0), 0, GEOMEAN(IF(ISNUMBER(I14:R14),IF(I$199:R$199 = 1,I14:R14, ""), ""))),
   IF(OR(IF(ISNUMBER(I14:R14),IF(I$199:R$199 = 2,I14:R14, ""), "")=0), 0, GEOMEAN(IF(ISNUMBER(I14:R14),IF(I$199:R$199 = 2,I14:R14, ""), "")))))))</f>
        <v>2.5</v>
      </c>
      <c r="G14" s="89" cm="1">
        <f t="array" ref="G14">IF(Options!$D$18=1, IFERROR(MAX(IF($I$200:$R$200=1,(I14:R14),"")),
     MAX(IF($I$200:$R$200=2,(I14:R14),""))),
IF(Options!$D$19=1, IFERROR(AVERAGE(IF($I$200:$R$200=1,(I14:R14),"")),
     AVERAGE(IF($I$200:$R$200=2,(I14:R14),""))),
IF(Options!$D$20=1, IFERROR(IF(OR(IF(ISNUMBER(I14:R14),IF(I$200:R$200 = 1,I14:R14, ""), "")=0), 0, GEOMEAN(IF(ISNUMBER(I14:R14),IF(I$200:R$200 = 1,I14:R14, ""), ""))),
   IF(OR(IF(ISNUMBER(I14:R14),IF(I$200:R$200 = 2,I14:R14, ""), "")=0), 0, GEOMEAN(IF(ISNUMBER(I14:R14),IF(I$200:R$200 = 2,I14:R14, ""), "")))))))</f>
        <v>0</v>
      </c>
      <c r="H14" s="142" t="s">
        <v>24</v>
      </c>
      <c r="I14" s="89" t="s">
        <v>473</v>
      </c>
      <c r="J14" s="89">
        <v>2.5</v>
      </c>
      <c r="K14" s="89">
        <v>0</v>
      </c>
      <c r="L14" s="89">
        <v>0</v>
      </c>
      <c r="M14" s="89">
        <v>0</v>
      </c>
      <c r="N14" s="89"/>
      <c r="O14" s="89"/>
      <c r="P14" s="141"/>
      <c r="Q14" s="141"/>
      <c r="R14" s="141"/>
      <c r="S14" s="162"/>
      <c r="T14" s="162"/>
      <c r="U14" s="36"/>
      <c r="V14" s="36"/>
      <c r="W14" s="36"/>
      <c r="X14" s="36"/>
      <c r="Y14" s="36"/>
      <c r="Z14" s="36"/>
      <c r="AA14" s="36"/>
      <c r="AB14" s="36"/>
      <c r="AC14" s="36"/>
    </row>
    <row r="15" spans="1:29" x14ac:dyDescent="0.2">
      <c r="A15" s="85">
        <v>10</v>
      </c>
      <c r="B15" s="85" t="s">
        <v>25</v>
      </c>
      <c r="C15" s="85" t="s">
        <v>26</v>
      </c>
      <c r="D15" s="98" t="str">
        <f t="shared" si="0"/>
        <v/>
      </c>
      <c r="E15" s="89">
        <f>IF(Options!$D$24 = 1, MAX(F15, G15),
IF(Options!$D$25 = 1, AVERAGE(F15,G15),
IF(Options!$D$26 = 1, IFERROR(GEOMEAN(F15, G15), MAX(F15, G15)))))</f>
        <v>6.7453687816160208</v>
      </c>
      <c r="F15" s="89" cm="1">
        <f t="array" ref="F15">IF(Options!$D$18=1, IFERROR(MAX(IF($I$199:$R$199=1,(I15:R15),"")),
     MAX(IF($I$199:$R$199=2,(I15:R15),""))),
IF(Options!$D$19=1, IFERROR(AVERAGE(IF($I$199:$R$199=1,I15:R15,"")),
     AVERAGE(IF($I$199:$R$199=2,(I15:R15),""))),
IF(Options!$D$20=1, IFERROR(IF(OR(IF(ISNUMBER(I15:R15),IF(I$199:R$199 = 1,I15:R15, ""), "")=0), 0, GEOMEAN(IF(ISNUMBER(I15:R15),IF(I$199:R$199 = 1,I15:R15, ""), ""))),
   IF(OR(IF(ISNUMBER(I15:R15),IF(I$199:R$199 = 2,I15:R15, ""), "")=0), 0, GEOMEAN(IF(ISNUMBER(I15:R15),IF(I$199:R$199 = 2,I15:R15, ""), "")))))))</f>
        <v>6.5</v>
      </c>
      <c r="G15" s="89" cm="1">
        <f t="array" ref="G15">IF(Options!$D$18=1, IFERROR(MAX(IF($I$200:$R$200=1,(I15:R15),"")),
     MAX(IF($I$200:$R$200=2,(I15:R15),""))),
IF(Options!$D$19=1, IFERROR(AVERAGE(IF($I$200:$R$200=1,(I15:R15),"")),
     AVERAGE(IF($I$200:$R$200=2,(I15:R15),""))),
IF(Options!$D$20=1, IFERROR(IF(OR(IF(ISNUMBER(I15:R15),IF(I$200:R$200 = 1,I15:R15, ""), "")=0), 0, GEOMEAN(IF(ISNUMBER(I15:R15),IF(I$200:R$200 = 1,I15:R15, ""), ""))),
   IF(OR(IF(ISNUMBER(I15:R15),IF(I$200:R$200 = 2,I15:R15, ""), "")=0), 0, GEOMEAN(IF(ISNUMBER(I15:R15),IF(I$200:R$200 = 2,I15:R15, ""), "")))))))</f>
        <v>7</v>
      </c>
      <c r="H15" s="142" t="s">
        <v>26</v>
      </c>
      <c r="I15" s="89" t="s">
        <v>473</v>
      </c>
      <c r="J15" s="89">
        <v>6.5</v>
      </c>
      <c r="K15" s="89">
        <v>7</v>
      </c>
      <c r="L15" s="89">
        <v>0</v>
      </c>
      <c r="M15" s="89">
        <v>0</v>
      </c>
      <c r="N15" s="89"/>
      <c r="O15" s="89"/>
      <c r="P15" s="141"/>
      <c r="Q15" s="141"/>
      <c r="R15" s="141"/>
      <c r="S15" s="162"/>
      <c r="T15" s="162"/>
      <c r="U15" s="36"/>
      <c r="V15" s="36"/>
      <c r="W15" s="36"/>
      <c r="X15" s="36"/>
      <c r="Y15" s="36"/>
      <c r="Z15" s="36"/>
      <c r="AA15" s="36"/>
      <c r="AB15" s="36"/>
      <c r="AC15" s="36"/>
    </row>
    <row r="16" spans="1:29" x14ac:dyDescent="0.2">
      <c r="A16" s="85">
        <v>11</v>
      </c>
      <c r="B16" s="85" t="s">
        <v>27</v>
      </c>
      <c r="C16" s="85" t="s">
        <v>28</v>
      </c>
      <c r="D16" s="98" t="str">
        <f t="shared" si="0"/>
        <v/>
      </c>
      <c r="E16" s="89">
        <f>IF(Options!$D$24 = 1, MAX(F16, G16),
IF(Options!$D$25 = 1, AVERAGE(F16,G16),
IF(Options!$D$26 = 1, IFERROR(GEOMEAN(F16, G16), MAX(F16, G16)))))</f>
        <v>4.3333333333333304</v>
      </c>
      <c r="F16" s="89" cm="1">
        <f t="array" ref="F16">IF(Options!$D$18=1, IFERROR(MAX(IF($I$199:$R$199=1,(I16:R16),"")),
     MAX(IF($I$199:$R$199=2,(I16:R16),""))),
IF(Options!$D$19=1, IFERROR(AVERAGE(IF($I$199:$R$199=1,I16:R16,"")),
     AVERAGE(IF($I$199:$R$199=2,(I16:R16),""))),
IF(Options!$D$20=1, IFERROR(IF(OR(IF(ISNUMBER(I16:R16),IF(I$199:R$199 = 1,I16:R16, ""), "")=0), 0, GEOMEAN(IF(ISNUMBER(I16:R16),IF(I$199:R$199 = 1,I16:R16, ""), ""))),
   IF(OR(IF(ISNUMBER(I16:R16),IF(I$199:R$199 = 2,I16:R16, ""), "")=0), 0, GEOMEAN(IF(ISNUMBER(I16:R16),IF(I$199:R$199 = 2,I16:R16, ""), "")))))))</f>
        <v>4.3333333333333304</v>
      </c>
      <c r="G16" s="89" cm="1">
        <f t="array" ref="G16">IF(Options!$D$18=1, IFERROR(MAX(IF($I$200:$R$200=1,(I16:R16),"")),
     MAX(IF($I$200:$R$200=2,(I16:R16),""))),
IF(Options!$D$19=1, IFERROR(AVERAGE(IF($I$200:$R$200=1,(I16:R16),"")),
     AVERAGE(IF($I$200:$R$200=2,(I16:R16),""))),
IF(Options!$D$20=1, IFERROR(IF(OR(IF(ISNUMBER(I16:R16),IF(I$200:R$200 = 1,I16:R16, ""), "")=0), 0, GEOMEAN(IF(ISNUMBER(I16:R16),IF(I$200:R$200 = 1,I16:R16, ""), ""))),
   IF(OR(IF(ISNUMBER(I16:R16),IF(I$200:R$200 = 2,I16:R16, ""), "")=0), 0, GEOMEAN(IF(ISNUMBER(I16:R16),IF(I$200:R$200 = 2,I16:R16, ""), "")))))))</f>
        <v>0</v>
      </c>
      <c r="H16" s="142" t="s">
        <v>28</v>
      </c>
      <c r="I16" s="89" t="s">
        <v>473</v>
      </c>
      <c r="J16" s="89">
        <v>4.3333333333333304</v>
      </c>
      <c r="K16" s="89">
        <v>0</v>
      </c>
      <c r="L16" s="89">
        <v>0</v>
      </c>
      <c r="M16" s="89">
        <v>0</v>
      </c>
      <c r="N16" s="89"/>
      <c r="O16" s="89"/>
      <c r="P16" s="141"/>
      <c r="Q16" s="141"/>
      <c r="R16" s="141"/>
      <c r="S16" s="162"/>
      <c r="T16" s="162"/>
      <c r="U16" s="36"/>
      <c r="V16" s="36"/>
      <c r="W16" s="36"/>
      <c r="X16" s="36"/>
      <c r="Y16" s="36"/>
      <c r="Z16" s="36"/>
      <c r="AA16" s="36"/>
      <c r="AB16" s="36"/>
      <c r="AC16" s="36"/>
    </row>
    <row r="17" spans="1:29" x14ac:dyDescent="0.2">
      <c r="A17" s="85">
        <v>12</v>
      </c>
      <c r="B17" s="85" t="s">
        <v>29</v>
      </c>
      <c r="C17" s="85" t="s">
        <v>30</v>
      </c>
      <c r="D17" s="98" t="str">
        <f t="shared" si="0"/>
        <v/>
      </c>
      <c r="E17" s="89">
        <f>IF(Options!$D$24 = 1, MAX(F17, G17),
IF(Options!$D$25 = 1, AVERAGE(F17,G17),
IF(Options!$D$26 = 1, IFERROR(GEOMEAN(F17, G17), MAX(F17, G17)))))</f>
        <v>1.3333333333333299</v>
      </c>
      <c r="F17" s="89" cm="1">
        <f t="array" ref="F17">IF(Options!$D$18=1, IFERROR(MAX(IF($I$199:$R$199=1,(I17:R17),"")),
     MAX(IF($I$199:$R$199=2,(I17:R17),""))),
IF(Options!$D$19=1, IFERROR(AVERAGE(IF($I$199:$R$199=1,I17:R17,"")),
     AVERAGE(IF($I$199:$R$199=2,(I17:R17),""))),
IF(Options!$D$20=1, IFERROR(IF(OR(IF(ISNUMBER(I17:R17),IF(I$199:R$199 = 1,I17:R17, ""), "")=0), 0, GEOMEAN(IF(ISNUMBER(I17:R17),IF(I$199:R$199 = 1,I17:R17, ""), ""))),
   IF(OR(IF(ISNUMBER(I17:R17),IF(I$199:R$199 = 2,I17:R17, ""), "")=0), 0, GEOMEAN(IF(ISNUMBER(I17:R17),IF(I$199:R$199 = 2,I17:R17, ""), "")))))))</f>
        <v>1.3333333333333299</v>
      </c>
      <c r="G17" s="89" cm="1">
        <f t="array" ref="G17">IF(Options!$D$18=1, IFERROR(MAX(IF($I$200:$R$200=1,(I17:R17),"")),
     MAX(IF($I$200:$R$200=2,(I17:R17),""))),
IF(Options!$D$19=1, IFERROR(AVERAGE(IF($I$200:$R$200=1,(I17:R17),"")),
     AVERAGE(IF($I$200:$R$200=2,(I17:R17),""))),
IF(Options!$D$20=1, IFERROR(IF(OR(IF(ISNUMBER(I17:R17),IF(I$200:R$200 = 1,I17:R17, ""), "")=0), 0, GEOMEAN(IF(ISNUMBER(I17:R17),IF(I$200:R$200 = 1,I17:R17, ""), ""))),
   IF(OR(IF(ISNUMBER(I17:R17),IF(I$200:R$200 = 2,I17:R17, ""), "")=0), 0, GEOMEAN(IF(ISNUMBER(I17:R17),IF(I$200:R$200 = 2,I17:R17, ""), "")))))))</f>
        <v>0</v>
      </c>
      <c r="H17" s="142" t="s">
        <v>30</v>
      </c>
      <c r="I17" s="89" t="s">
        <v>473</v>
      </c>
      <c r="J17" s="89">
        <v>1.3333333333333299</v>
      </c>
      <c r="K17" s="89">
        <v>0</v>
      </c>
      <c r="L17" s="89">
        <v>0</v>
      </c>
      <c r="M17" s="89">
        <v>0</v>
      </c>
      <c r="N17" s="89"/>
      <c r="O17" s="89"/>
      <c r="P17" s="141"/>
      <c r="Q17" s="141"/>
      <c r="R17" s="141"/>
      <c r="S17" s="162"/>
      <c r="T17" s="162"/>
      <c r="U17" s="36"/>
      <c r="V17" s="36"/>
      <c r="W17" s="36"/>
      <c r="X17" s="36"/>
      <c r="Y17" s="36"/>
      <c r="Z17" s="36"/>
      <c r="AA17" s="36"/>
      <c r="AB17" s="36"/>
      <c r="AC17" s="36"/>
    </row>
    <row r="18" spans="1:29" x14ac:dyDescent="0.2">
      <c r="A18" s="85">
        <v>13</v>
      </c>
      <c r="B18" s="85" t="s">
        <v>31</v>
      </c>
      <c r="C18" s="85" t="s">
        <v>32</v>
      </c>
      <c r="D18" s="98" t="str">
        <f t="shared" si="0"/>
        <v/>
      </c>
      <c r="E18" s="89">
        <f>IF(Options!$D$24 = 1, MAX(F18, G18),
IF(Options!$D$25 = 1, AVERAGE(F18,G18),
IF(Options!$D$26 = 1, IFERROR(GEOMEAN(F18, G18), MAX(F18, G18)))))</f>
        <v>3.1666666666666701</v>
      </c>
      <c r="F18" s="89" cm="1">
        <f t="array" ref="F18">IF(Options!$D$18=1, IFERROR(MAX(IF($I$199:$R$199=1,(I18:R18),"")),
     MAX(IF($I$199:$R$199=2,(I18:R18),""))),
IF(Options!$D$19=1, IFERROR(AVERAGE(IF($I$199:$R$199=1,I18:R18,"")),
     AVERAGE(IF($I$199:$R$199=2,(I18:R18),""))),
IF(Options!$D$20=1, IFERROR(IF(OR(IF(ISNUMBER(I18:R18),IF(I$199:R$199 = 1,I18:R18, ""), "")=0), 0, GEOMEAN(IF(ISNUMBER(I18:R18),IF(I$199:R$199 = 1,I18:R18, ""), ""))),
   IF(OR(IF(ISNUMBER(I18:R18),IF(I$199:R$199 = 2,I18:R18, ""), "")=0), 0, GEOMEAN(IF(ISNUMBER(I18:R18),IF(I$199:R$199 = 2,I18:R18, ""), "")))))))</f>
        <v>3.1666666666666701</v>
      </c>
      <c r="G18" s="89" cm="1">
        <f t="array" ref="G18">IF(Options!$D$18=1, IFERROR(MAX(IF($I$200:$R$200=1,(I18:R18),"")),
     MAX(IF($I$200:$R$200=2,(I18:R18),""))),
IF(Options!$D$19=1, IFERROR(AVERAGE(IF($I$200:$R$200=1,(I18:R18),"")),
     AVERAGE(IF($I$200:$R$200=2,(I18:R18),""))),
IF(Options!$D$20=1, IFERROR(IF(OR(IF(ISNUMBER(I18:R18),IF(I$200:R$200 = 1,I18:R18, ""), "")=0), 0, GEOMEAN(IF(ISNUMBER(I18:R18),IF(I$200:R$200 = 1,I18:R18, ""), ""))),
   IF(OR(IF(ISNUMBER(I18:R18),IF(I$200:R$200 = 2,I18:R18, ""), "")=0), 0, GEOMEAN(IF(ISNUMBER(I18:R18),IF(I$200:R$200 = 2,I18:R18, ""), "")))))))</f>
        <v>0</v>
      </c>
      <c r="H18" s="142" t="s">
        <v>32</v>
      </c>
      <c r="I18" s="89" t="s">
        <v>473</v>
      </c>
      <c r="J18" s="89">
        <v>3.1666666666666701</v>
      </c>
      <c r="K18" s="89">
        <v>0</v>
      </c>
      <c r="L18" s="89">
        <v>0</v>
      </c>
      <c r="M18" s="89">
        <v>0</v>
      </c>
      <c r="N18" s="89"/>
      <c r="O18" s="89"/>
      <c r="P18" s="141"/>
      <c r="Q18" s="141"/>
      <c r="R18" s="141"/>
      <c r="S18" s="162"/>
      <c r="T18" s="162"/>
      <c r="U18" s="36"/>
      <c r="V18" s="36"/>
      <c r="W18" s="36"/>
      <c r="X18" s="36"/>
      <c r="Y18" s="36"/>
      <c r="Z18" s="36"/>
      <c r="AA18" s="36"/>
      <c r="AB18" s="36"/>
      <c r="AC18" s="36"/>
    </row>
    <row r="19" spans="1:29" x14ac:dyDescent="0.2">
      <c r="A19" s="85">
        <v>14</v>
      </c>
      <c r="B19" s="85" t="s">
        <v>33</v>
      </c>
      <c r="C19" s="85" t="s">
        <v>34</v>
      </c>
      <c r="D19" s="98" t="str">
        <f t="shared" si="0"/>
        <v/>
      </c>
      <c r="E19" s="89">
        <f>IF(Options!$D$24 = 1, MAX(F19, G19),
IF(Options!$D$25 = 1, AVERAGE(F19,G19),
IF(Options!$D$26 = 1, IFERROR(GEOMEAN(F19, G19), MAX(F19, G19)))))</f>
        <v>4.5</v>
      </c>
      <c r="F19" s="89" cm="1">
        <f t="array" ref="F19">IF(Options!$D$18=1, IFERROR(MAX(IF($I$199:$R$199=1,(I19:R19),"")),
     MAX(IF($I$199:$R$199=2,(I19:R19),""))),
IF(Options!$D$19=1, IFERROR(AVERAGE(IF($I$199:$R$199=1,I19:R19,"")),
     AVERAGE(IF($I$199:$R$199=2,(I19:R19),""))),
IF(Options!$D$20=1, IFERROR(IF(OR(IF(ISNUMBER(I19:R19),IF(I$199:R$199 = 1,I19:R19, ""), "")=0), 0, GEOMEAN(IF(ISNUMBER(I19:R19),IF(I$199:R$199 = 1,I19:R19, ""), ""))),
   IF(OR(IF(ISNUMBER(I19:R19),IF(I$199:R$199 = 2,I19:R19, ""), "")=0), 0, GEOMEAN(IF(ISNUMBER(I19:R19),IF(I$199:R$199 = 2,I19:R19, ""), "")))))))</f>
        <v>4.5</v>
      </c>
      <c r="G19" s="89" cm="1">
        <f t="array" ref="G19">IF(Options!$D$18=1, IFERROR(MAX(IF($I$200:$R$200=1,(I19:R19),"")),
     MAX(IF($I$200:$R$200=2,(I19:R19),""))),
IF(Options!$D$19=1, IFERROR(AVERAGE(IF($I$200:$R$200=1,(I19:R19),"")),
     AVERAGE(IF($I$200:$R$200=2,(I19:R19),""))),
IF(Options!$D$20=1, IFERROR(IF(OR(IF(ISNUMBER(I19:R19),IF(I$200:R$200 = 1,I19:R19, ""), "")=0), 0, GEOMEAN(IF(ISNUMBER(I19:R19),IF(I$200:R$200 = 1,I19:R19, ""), ""))),
   IF(OR(IF(ISNUMBER(I19:R19),IF(I$200:R$200 = 2,I19:R19, ""), "")=0), 0, GEOMEAN(IF(ISNUMBER(I19:R19),IF(I$200:R$200 = 2,I19:R19, ""), "")))))))</f>
        <v>0</v>
      </c>
      <c r="H19" s="142" t="s">
        <v>34</v>
      </c>
      <c r="I19" s="89" t="s">
        <v>473</v>
      </c>
      <c r="J19" s="89">
        <v>4.5</v>
      </c>
      <c r="K19" s="89">
        <v>0</v>
      </c>
      <c r="L19" s="89">
        <v>0</v>
      </c>
      <c r="M19" s="89">
        <v>0</v>
      </c>
      <c r="N19" s="89"/>
      <c r="O19" s="89"/>
      <c r="P19" s="141"/>
      <c r="Q19" s="141"/>
      <c r="R19" s="141"/>
      <c r="S19" s="162"/>
      <c r="T19" s="162"/>
      <c r="U19" s="36"/>
      <c r="V19" s="36"/>
      <c r="W19" s="36"/>
      <c r="X19" s="36"/>
      <c r="Y19" s="36"/>
      <c r="Z19" s="36"/>
      <c r="AA19" s="36"/>
      <c r="AB19" s="36"/>
      <c r="AC19" s="36"/>
    </row>
    <row r="20" spans="1:29" x14ac:dyDescent="0.2">
      <c r="A20" s="85">
        <v>15</v>
      </c>
      <c r="B20" s="85" t="s">
        <v>35</v>
      </c>
      <c r="C20" s="85" t="s">
        <v>36</v>
      </c>
      <c r="D20" s="98" t="str">
        <f t="shared" si="0"/>
        <v/>
      </c>
      <c r="E20" s="89">
        <f>IF(Options!$D$24 = 1, MAX(F20, G20),
IF(Options!$D$25 = 1, AVERAGE(F20,G20),
IF(Options!$D$26 = 1, IFERROR(GEOMEAN(F20, G20), MAX(F20, G20)))))</f>
        <v>10</v>
      </c>
      <c r="F20" s="89" cm="1">
        <f t="array" ref="F20">IF(Options!$D$18=1, IFERROR(MAX(IF($I$199:$R$199=1,(I20:R20),"")),
     MAX(IF($I$199:$R$199=2,(I20:R20),""))),
IF(Options!$D$19=1, IFERROR(AVERAGE(IF($I$199:$R$199=1,I20:R20,"")),
     AVERAGE(IF($I$199:$R$199=2,(I20:R20),""))),
IF(Options!$D$20=1, IFERROR(IF(OR(IF(ISNUMBER(I20:R20),IF(I$199:R$199 = 1,I20:R20, ""), "")=0), 0, GEOMEAN(IF(ISNUMBER(I20:R20),IF(I$199:R$199 = 1,I20:R20, ""), ""))),
   IF(OR(IF(ISNUMBER(I20:R20),IF(I$199:R$199 = 2,I20:R20, ""), "")=0), 0, GEOMEAN(IF(ISNUMBER(I20:R20),IF(I$199:R$199 = 2,I20:R20, ""), "")))))))</f>
        <v>10</v>
      </c>
      <c r="G20" s="89" cm="1">
        <f t="array" ref="G20">IF(Options!$D$18=1, IFERROR(MAX(IF($I$200:$R$200=1,(I20:R20),"")),
     MAX(IF($I$200:$R$200=2,(I20:R20),""))),
IF(Options!$D$19=1, IFERROR(AVERAGE(IF($I$200:$R$200=1,(I20:R20),"")),
     AVERAGE(IF($I$200:$R$200=2,(I20:R20),""))),
IF(Options!$D$20=1, IFERROR(IF(OR(IF(ISNUMBER(I20:R20),IF(I$200:R$200 = 1,I20:R20, ""), "")=0), 0, GEOMEAN(IF(ISNUMBER(I20:R20),IF(I$200:R$200 = 1,I20:R20, ""), ""))),
   IF(OR(IF(ISNUMBER(I20:R20),IF(I$200:R$200 = 2,I20:R20, ""), "")=0), 0, GEOMEAN(IF(ISNUMBER(I20:R20),IF(I$200:R$200 = 2,I20:R20, ""), "")))))))</f>
        <v>0</v>
      </c>
      <c r="H20" s="142" t="s">
        <v>36</v>
      </c>
      <c r="I20" s="89" t="s">
        <v>473</v>
      </c>
      <c r="J20" s="89">
        <v>10</v>
      </c>
      <c r="K20" s="89">
        <v>0</v>
      </c>
      <c r="L20" s="89">
        <v>0</v>
      </c>
      <c r="M20" s="89">
        <v>0</v>
      </c>
      <c r="N20" s="89"/>
      <c r="O20" s="89"/>
      <c r="P20" s="141"/>
      <c r="Q20" s="141"/>
      <c r="R20" s="141"/>
      <c r="S20" s="162"/>
      <c r="T20" s="162"/>
      <c r="U20" s="36"/>
      <c r="V20" s="36"/>
      <c r="W20" s="36"/>
      <c r="X20" s="36"/>
      <c r="Y20" s="36"/>
      <c r="Z20" s="36"/>
      <c r="AA20" s="36"/>
      <c r="AB20" s="36"/>
      <c r="AC20" s="36"/>
    </row>
    <row r="21" spans="1:29" x14ac:dyDescent="0.2">
      <c r="A21" s="85">
        <v>16</v>
      </c>
      <c r="B21" s="85" t="s">
        <v>37</v>
      </c>
      <c r="C21" s="85" t="s">
        <v>38</v>
      </c>
      <c r="D21" s="98" t="str">
        <f t="shared" si="0"/>
        <v/>
      </c>
      <c r="E21" s="89">
        <f>IF(Options!$D$24 = 1, MAX(F21, G21),
IF(Options!$D$25 = 1, AVERAGE(F21,G21),
IF(Options!$D$26 = 1, IFERROR(GEOMEAN(F21, G21), MAX(F21, G21)))))</f>
        <v>4.3333333333333304</v>
      </c>
      <c r="F21" s="89" cm="1">
        <f t="array" ref="F21">IF(Options!$D$18=1, IFERROR(MAX(IF($I$199:$R$199=1,(I21:R21),"")),
     MAX(IF($I$199:$R$199=2,(I21:R21),""))),
IF(Options!$D$19=1, IFERROR(AVERAGE(IF($I$199:$R$199=1,I21:R21,"")),
     AVERAGE(IF($I$199:$R$199=2,(I21:R21),""))),
IF(Options!$D$20=1, IFERROR(IF(OR(IF(ISNUMBER(I21:R21),IF(I$199:R$199 = 1,I21:R21, ""), "")=0), 0, GEOMEAN(IF(ISNUMBER(I21:R21),IF(I$199:R$199 = 1,I21:R21, ""), ""))),
   IF(OR(IF(ISNUMBER(I21:R21),IF(I$199:R$199 = 2,I21:R21, ""), "")=0), 0, GEOMEAN(IF(ISNUMBER(I21:R21),IF(I$199:R$199 = 2,I21:R21, ""), "")))))))</f>
        <v>4.3333333333333304</v>
      </c>
      <c r="G21" s="89" cm="1">
        <f t="array" ref="G21">IF(Options!$D$18=1, IFERROR(MAX(IF($I$200:$R$200=1,(I21:R21),"")),
     MAX(IF($I$200:$R$200=2,(I21:R21),""))),
IF(Options!$D$19=1, IFERROR(AVERAGE(IF($I$200:$R$200=1,(I21:R21),"")),
     AVERAGE(IF($I$200:$R$200=2,(I21:R21),""))),
IF(Options!$D$20=1, IFERROR(IF(OR(IF(ISNUMBER(I21:R21),IF(I$200:R$200 = 1,I21:R21, ""), "")=0), 0, GEOMEAN(IF(ISNUMBER(I21:R21),IF(I$200:R$200 = 1,I21:R21, ""), ""))),
   IF(OR(IF(ISNUMBER(I21:R21),IF(I$200:R$200 = 2,I21:R21, ""), "")=0), 0, GEOMEAN(IF(ISNUMBER(I21:R21),IF(I$200:R$200 = 2,I21:R21, ""), "")))))))</f>
        <v>0</v>
      </c>
      <c r="H21" s="142" t="s">
        <v>38</v>
      </c>
      <c r="I21" s="89" t="s">
        <v>473</v>
      </c>
      <c r="J21" s="89">
        <v>4.3333333333333304</v>
      </c>
      <c r="K21" s="89">
        <v>0</v>
      </c>
      <c r="L21" s="89">
        <v>0</v>
      </c>
      <c r="M21" s="89">
        <v>0</v>
      </c>
      <c r="N21" s="89"/>
      <c r="O21" s="89"/>
      <c r="P21" s="141"/>
      <c r="Q21" s="141"/>
      <c r="R21" s="141"/>
      <c r="S21" s="162"/>
      <c r="T21" s="162"/>
      <c r="U21" s="36"/>
      <c r="V21" s="36"/>
      <c r="W21" s="36"/>
      <c r="X21" s="36"/>
      <c r="Y21" s="36"/>
      <c r="Z21" s="36"/>
      <c r="AA21" s="36"/>
      <c r="AB21" s="36"/>
      <c r="AC21" s="36"/>
    </row>
    <row r="22" spans="1:29" x14ac:dyDescent="0.2">
      <c r="A22" s="85">
        <v>17</v>
      </c>
      <c r="B22" s="85" t="s">
        <v>39</v>
      </c>
      <c r="C22" s="85" t="s">
        <v>40</v>
      </c>
      <c r="D22" s="98" t="str">
        <f t="shared" si="0"/>
        <v/>
      </c>
      <c r="E22" s="89">
        <f>IF(Options!$D$24 = 1, MAX(F22, G22),
IF(Options!$D$25 = 1, AVERAGE(F22,G22),
IF(Options!$D$26 = 1, IFERROR(GEOMEAN(F22, G22), MAX(F22, G22)))))</f>
        <v>0</v>
      </c>
      <c r="F22" s="89" cm="1">
        <f t="array" ref="F22">IF(Options!$D$18=1, IFERROR(MAX(IF($I$199:$R$199=1,(I22:R22),"")),
     MAX(IF($I$199:$R$199=2,(I22:R22),""))),
IF(Options!$D$19=1, IFERROR(AVERAGE(IF($I$199:$R$199=1,I22:R22,"")),
     AVERAGE(IF($I$199:$R$199=2,(I22:R22),""))),
IF(Options!$D$20=1, IFERROR(IF(OR(IF(ISNUMBER(I22:R22),IF(I$199:R$199 = 1,I22:R22, ""), "")=0), 0, GEOMEAN(IF(ISNUMBER(I22:R22),IF(I$199:R$199 = 1,I22:R22, ""), ""))),
   IF(OR(IF(ISNUMBER(I22:R22),IF(I$199:R$199 = 2,I22:R22, ""), "")=0), 0, GEOMEAN(IF(ISNUMBER(I22:R22),IF(I$199:R$199 = 2,I22:R22, ""), "")))))))</f>
        <v>0</v>
      </c>
      <c r="G22" s="89" cm="1">
        <f t="array" ref="G22">IF(Options!$D$18=1, IFERROR(MAX(IF($I$200:$R$200=1,(I22:R22),"")),
     MAX(IF($I$200:$R$200=2,(I22:R22),""))),
IF(Options!$D$19=1, IFERROR(AVERAGE(IF($I$200:$R$200=1,(I22:R22),"")),
     AVERAGE(IF($I$200:$R$200=2,(I22:R22),""))),
IF(Options!$D$20=1, IFERROR(IF(OR(IF(ISNUMBER(I22:R22),IF(I$200:R$200 = 1,I22:R22, ""), "")=0), 0, GEOMEAN(IF(ISNUMBER(I22:R22),IF(I$200:R$200 = 1,I22:R22, ""), ""))),
   IF(OR(IF(ISNUMBER(I22:R22),IF(I$200:R$200 = 2,I22:R22, ""), "")=0), 0, GEOMEAN(IF(ISNUMBER(I22:R22),IF(I$200:R$200 = 2,I22:R22, ""), "")))))))</f>
        <v>0</v>
      </c>
      <c r="H22" s="142" t="s">
        <v>40</v>
      </c>
      <c r="I22" s="89" t="s">
        <v>473</v>
      </c>
      <c r="J22" s="89">
        <v>0</v>
      </c>
      <c r="K22" s="89">
        <v>0</v>
      </c>
      <c r="L22" s="89">
        <v>0</v>
      </c>
      <c r="M22" s="89">
        <v>0</v>
      </c>
      <c r="N22" s="89"/>
      <c r="O22" s="89"/>
      <c r="P22" s="141"/>
      <c r="Q22" s="141"/>
      <c r="R22" s="141"/>
      <c r="S22" s="162"/>
      <c r="T22" s="162"/>
      <c r="U22" s="36"/>
      <c r="V22" s="36"/>
      <c r="W22" s="36"/>
      <c r="X22" s="36"/>
      <c r="Y22" s="36"/>
      <c r="Z22" s="36"/>
      <c r="AA22" s="36"/>
      <c r="AB22" s="36"/>
      <c r="AC22" s="36"/>
    </row>
    <row r="23" spans="1:29" x14ac:dyDescent="0.2">
      <c r="A23" s="85">
        <v>18</v>
      </c>
      <c r="B23" s="85" t="s">
        <v>41</v>
      </c>
      <c r="C23" s="85" t="s">
        <v>42</v>
      </c>
      <c r="D23" s="98" t="str">
        <f t="shared" si="0"/>
        <v/>
      </c>
      <c r="E23" s="89">
        <f>IF(Options!$D$24 = 1, MAX(F23, G23),
IF(Options!$D$25 = 1, AVERAGE(F23,G23),
IF(Options!$D$26 = 1, IFERROR(GEOMEAN(F23, G23), MAX(F23, G23)))))</f>
        <v>6.324555320336759</v>
      </c>
      <c r="F23" s="89" cm="1">
        <f t="array" ref="F23">IF(Options!$D$18=1, IFERROR(MAX(IF($I$199:$R$199=1,(I23:R23),"")),
     MAX(IF($I$199:$R$199=2,(I23:R23),""))),
IF(Options!$D$19=1, IFERROR(AVERAGE(IF($I$199:$R$199=1,I23:R23,"")),
     AVERAGE(IF($I$199:$R$199=2,(I23:R23),""))),
IF(Options!$D$20=1, IFERROR(IF(OR(IF(ISNUMBER(I23:R23),IF(I$199:R$199 = 1,I23:R23, ""), "")=0), 0, GEOMEAN(IF(ISNUMBER(I23:R23),IF(I$199:R$199 = 1,I23:R23, ""), ""))),
   IF(OR(IF(ISNUMBER(I23:R23),IF(I$199:R$199 = 2,I23:R23, ""), "")=0), 0, GEOMEAN(IF(ISNUMBER(I23:R23),IF(I$199:R$199 = 2,I23:R23, ""), "")))))))</f>
        <v>4</v>
      </c>
      <c r="G23" s="89" cm="1">
        <f t="array" ref="G23">IF(Options!$D$18=1, IFERROR(MAX(IF($I$200:$R$200=1,(I23:R23),"")),
     MAX(IF($I$200:$R$200=2,(I23:R23),""))),
IF(Options!$D$19=1, IFERROR(AVERAGE(IF($I$200:$R$200=1,(I23:R23),"")),
     AVERAGE(IF($I$200:$R$200=2,(I23:R23),""))),
IF(Options!$D$20=1, IFERROR(IF(OR(IF(ISNUMBER(I23:R23),IF(I$200:R$200 = 1,I23:R23, ""), "")=0), 0, GEOMEAN(IF(ISNUMBER(I23:R23),IF(I$200:R$200 = 1,I23:R23, ""), ""))),
   IF(OR(IF(ISNUMBER(I23:R23),IF(I$200:R$200 = 2,I23:R23, ""), "")=0), 0, GEOMEAN(IF(ISNUMBER(I23:R23),IF(I$200:R$200 = 2,I23:R23, ""), "")))))))</f>
        <v>10</v>
      </c>
      <c r="H23" s="142" t="s">
        <v>42</v>
      </c>
      <c r="I23" s="89" t="s">
        <v>473</v>
      </c>
      <c r="J23" s="89">
        <v>4</v>
      </c>
      <c r="K23" s="89">
        <v>10</v>
      </c>
      <c r="L23" s="89">
        <v>0</v>
      </c>
      <c r="M23" s="89">
        <v>0</v>
      </c>
      <c r="N23" s="89"/>
      <c r="O23" s="89"/>
      <c r="P23" s="141"/>
      <c r="Q23" s="141"/>
      <c r="R23" s="141"/>
      <c r="S23" s="162"/>
      <c r="T23" s="162"/>
      <c r="U23" s="36"/>
      <c r="V23" s="36"/>
      <c r="W23" s="36"/>
      <c r="X23" s="36"/>
      <c r="Y23" s="36"/>
      <c r="Z23" s="36"/>
      <c r="AA23" s="36"/>
      <c r="AB23" s="36"/>
      <c r="AC23" s="36"/>
    </row>
    <row r="24" spans="1:29" x14ac:dyDescent="0.2">
      <c r="A24" s="85">
        <v>19</v>
      </c>
      <c r="B24" s="85" t="s">
        <v>43</v>
      </c>
      <c r="C24" s="85" t="s">
        <v>44</v>
      </c>
      <c r="D24" s="98" t="str">
        <f t="shared" si="0"/>
        <v/>
      </c>
      <c r="E24" s="89">
        <f>IF(Options!$D$24 = 1, MAX(F24, G24),
IF(Options!$D$25 = 1, AVERAGE(F24,G24),
IF(Options!$D$26 = 1, IFERROR(GEOMEAN(F24, G24), MAX(F24, G24)))))</f>
        <v>5.1666666666666696</v>
      </c>
      <c r="F24" s="89" cm="1">
        <f t="array" ref="F24">IF(Options!$D$18=1, IFERROR(MAX(IF($I$199:$R$199=1,(I24:R24),"")),
     MAX(IF($I$199:$R$199=2,(I24:R24),""))),
IF(Options!$D$19=1, IFERROR(AVERAGE(IF($I$199:$R$199=1,I24:R24,"")),
     AVERAGE(IF($I$199:$R$199=2,(I24:R24),""))),
IF(Options!$D$20=1, IFERROR(IF(OR(IF(ISNUMBER(I24:R24),IF(I$199:R$199 = 1,I24:R24, ""), "")=0), 0, GEOMEAN(IF(ISNUMBER(I24:R24),IF(I$199:R$199 = 1,I24:R24, ""), ""))),
   IF(OR(IF(ISNUMBER(I24:R24),IF(I$199:R$199 = 2,I24:R24, ""), "")=0), 0, GEOMEAN(IF(ISNUMBER(I24:R24),IF(I$199:R$199 = 2,I24:R24, ""), "")))))))</f>
        <v>5.1666666666666696</v>
      </c>
      <c r="G24" s="89" cm="1">
        <f t="array" ref="G24">IF(Options!$D$18=1, IFERROR(MAX(IF($I$200:$R$200=1,(I24:R24),"")),
     MAX(IF($I$200:$R$200=2,(I24:R24),""))),
IF(Options!$D$19=1, IFERROR(AVERAGE(IF($I$200:$R$200=1,(I24:R24),"")),
     AVERAGE(IF($I$200:$R$200=2,(I24:R24),""))),
IF(Options!$D$20=1, IFERROR(IF(OR(IF(ISNUMBER(I24:R24),IF(I$200:R$200 = 1,I24:R24, ""), "")=0), 0, GEOMEAN(IF(ISNUMBER(I24:R24),IF(I$200:R$200 = 1,I24:R24, ""), ""))),
   IF(OR(IF(ISNUMBER(I24:R24),IF(I$200:R$200 = 2,I24:R24, ""), "")=0), 0, GEOMEAN(IF(ISNUMBER(I24:R24),IF(I$200:R$200 = 2,I24:R24, ""), "")))))))</f>
        <v>0</v>
      </c>
      <c r="H24" s="142" t="s">
        <v>44</v>
      </c>
      <c r="I24" s="89" t="s">
        <v>473</v>
      </c>
      <c r="J24" s="89">
        <v>5.1666666666666696</v>
      </c>
      <c r="K24" s="89">
        <v>0</v>
      </c>
      <c r="L24" s="89">
        <v>0</v>
      </c>
      <c r="M24" s="89">
        <v>0</v>
      </c>
      <c r="N24" s="89"/>
      <c r="O24" s="89"/>
      <c r="P24" s="141"/>
      <c r="Q24" s="141"/>
      <c r="R24" s="141"/>
      <c r="S24" s="162"/>
      <c r="T24" s="162"/>
      <c r="U24" s="36"/>
      <c r="V24" s="36"/>
      <c r="W24" s="36"/>
      <c r="X24" s="36"/>
      <c r="Y24" s="36"/>
      <c r="Z24" s="36"/>
      <c r="AA24" s="36"/>
      <c r="AB24" s="36"/>
      <c r="AC24" s="36"/>
    </row>
    <row r="25" spans="1:29" x14ac:dyDescent="0.2">
      <c r="A25" s="85">
        <v>20</v>
      </c>
      <c r="B25" s="85" t="s">
        <v>45</v>
      </c>
      <c r="C25" s="85" t="s">
        <v>46</v>
      </c>
      <c r="D25" s="98" t="str">
        <f t="shared" si="0"/>
        <v/>
      </c>
      <c r="E25" s="89">
        <f>IF(Options!$D$24 = 1, MAX(F25, G25),
IF(Options!$D$25 = 1, AVERAGE(F25,G25),
IF(Options!$D$26 = 1, IFERROR(GEOMEAN(F25, G25), MAX(F25, G25)))))</f>
        <v>2</v>
      </c>
      <c r="F25" s="89" cm="1">
        <f t="array" ref="F25">IF(Options!$D$18=1, IFERROR(MAX(IF($I$199:$R$199=1,(I25:R25),"")),
     MAX(IF($I$199:$R$199=2,(I25:R25),""))),
IF(Options!$D$19=1, IFERROR(AVERAGE(IF($I$199:$R$199=1,I25:R25,"")),
     AVERAGE(IF($I$199:$R$199=2,(I25:R25),""))),
IF(Options!$D$20=1, IFERROR(IF(OR(IF(ISNUMBER(I25:R25),IF(I$199:R$199 = 1,I25:R25, ""), "")=0), 0, GEOMEAN(IF(ISNUMBER(I25:R25),IF(I$199:R$199 = 1,I25:R25, ""), ""))),
   IF(OR(IF(ISNUMBER(I25:R25),IF(I$199:R$199 = 2,I25:R25, ""), "")=0), 0, GEOMEAN(IF(ISNUMBER(I25:R25),IF(I$199:R$199 = 2,I25:R25, ""), "")))))))</f>
        <v>2</v>
      </c>
      <c r="G25" s="89" cm="1">
        <f t="array" ref="G25">IF(Options!$D$18=1, IFERROR(MAX(IF($I$200:$R$200=1,(I25:R25),"")),
     MAX(IF($I$200:$R$200=2,(I25:R25),""))),
IF(Options!$D$19=1, IFERROR(AVERAGE(IF($I$200:$R$200=1,(I25:R25),"")),
     AVERAGE(IF($I$200:$R$200=2,(I25:R25),""))),
IF(Options!$D$20=1, IFERROR(IF(OR(IF(ISNUMBER(I25:R25),IF(I$200:R$200 = 1,I25:R25, ""), "")=0), 0, GEOMEAN(IF(ISNUMBER(I25:R25),IF(I$200:R$200 = 1,I25:R25, ""), ""))),
   IF(OR(IF(ISNUMBER(I25:R25),IF(I$200:R$200 = 2,I25:R25, ""), "")=0), 0, GEOMEAN(IF(ISNUMBER(I25:R25),IF(I$200:R$200 = 2,I25:R25, ""), "")))))))</f>
        <v>0</v>
      </c>
      <c r="H25" s="142" t="s">
        <v>46</v>
      </c>
      <c r="I25" s="89" t="s">
        <v>473</v>
      </c>
      <c r="J25" s="89">
        <v>2</v>
      </c>
      <c r="K25" s="89">
        <v>0</v>
      </c>
      <c r="L25" s="89">
        <v>0</v>
      </c>
      <c r="M25" s="89">
        <v>0</v>
      </c>
      <c r="N25" s="89"/>
      <c r="O25" s="89"/>
      <c r="P25" s="141"/>
      <c r="Q25" s="141"/>
      <c r="R25" s="141"/>
      <c r="S25" s="162"/>
      <c r="T25" s="162"/>
      <c r="U25" s="36"/>
      <c r="V25" s="36"/>
      <c r="W25" s="36"/>
      <c r="X25" s="36"/>
      <c r="Y25" s="36"/>
      <c r="Z25" s="36"/>
      <c r="AA25" s="36"/>
      <c r="AB25" s="36"/>
      <c r="AC25" s="36"/>
    </row>
    <row r="26" spans="1:29" x14ac:dyDescent="0.2">
      <c r="A26" s="85">
        <v>21</v>
      </c>
      <c r="B26" s="85" t="s">
        <v>47</v>
      </c>
      <c r="C26" s="85" t="s">
        <v>48</v>
      </c>
      <c r="D26" s="98" t="str">
        <f t="shared" si="0"/>
        <v/>
      </c>
      <c r="E26" s="89">
        <f>IF(Options!$D$24 = 1, MAX(F26, G26),
IF(Options!$D$25 = 1, AVERAGE(F26,G26),
IF(Options!$D$26 = 1, IFERROR(GEOMEAN(F26, G26), MAX(F26, G26)))))</f>
        <v>7.5</v>
      </c>
      <c r="F26" s="89" cm="1">
        <f t="array" ref="F26">IF(Options!$D$18=1, IFERROR(MAX(IF($I$199:$R$199=1,(I26:R26),"")),
     MAX(IF($I$199:$R$199=2,(I26:R26),""))),
IF(Options!$D$19=1, IFERROR(AVERAGE(IF($I$199:$R$199=1,I26:R26,"")),
     AVERAGE(IF($I$199:$R$199=2,(I26:R26),""))),
IF(Options!$D$20=1, IFERROR(IF(OR(IF(ISNUMBER(I26:R26),IF(I$199:R$199 = 1,I26:R26, ""), "")=0), 0, GEOMEAN(IF(ISNUMBER(I26:R26),IF(I$199:R$199 = 1,I26:R26, ""), ""))),
   IF(OR(IF(ISNUMBER(I26:R26),IF(I$199:R$199 = 2,I26:R26, ""), "")=0), 0, GEOMEAN(IF(ISNUMBER(I26:R26),IF(I$199:R$199 = 2,I26:R26, ""), "")))))))</f>
        <v>7.5</v>
      </c>
      <c r="G26" s="89" cm="1">
        <f t="array" ref="G26">IF(Options!$D$18=1, IFERROR(MAX(IF($I$200:$R$200=1,(I26:R26),"")),
     MAX(IF($I$200:$R$200=2,(I26:R26),""))),
IF(Options!$D$19=1, IFERROR(AVERAGE(IF($I$200:$R$200=1,(I26:R26),"")),
     AVERAGE(IF($I$200:$R$200=2,(I26:R26),""))),
IF(Options!$D$20=1, IFERROR(IF(OR(IF(ISNUMBER(I26:R26),IF(I$200:R$200 = 1,I26:R26, ""), "")=0), 0, GEOMEAN(IF(ISNUMBER(I26:R26),IF(I$200:R$200 = 1,I26:R26, ""), ""))),
   IF(OR(IF(ISNUMBER(I26:R26),IF(I$200:R$200 = 2,I26:R26, ""), "")=0), 0, GEOMEAN(IF(ISNUMBER(I26:R26),IF(I$200:R$200 = 2,I26:R26, ""), "")))))))</f>
        <v>0</v>
      </c>
      <c r="H26" s="142" t="s">
        <v>48</v>
      </c>
      <c r="I26" s="89" t="s">
        <v>473</v>
      </c>
      <c r="J26" s="89">
        <v>7.5</v>
      </c>
      <c r="K26" s="89">
        <v>0</v>
      </c>
      <c r="L26" s="89">
        <v>0</v>
      </c>
      <c r="M26" s="89">
        <v>0</v>
      </c>
      <c r="N26" s="89"/>
      <c r="O26" s="89"/>
      <c r="P26" s="141"/>
      <c r="Q26" s="141"/>
      <c r="R26" s="141"/>
      <c r="S26" s="162"/>
      <c r="T26" s="162"/>
      <c r="U26" s="36"/>
      <c r="V26" s="36"/>
      <c r="W26" s="36"/>
      <c r="X26" s="36"/>
      <c r="Y26" s="36"/>
      <c r="Z26" s="36"/>
      <c r="AA26" s="36"/>
      <c r="AB26" s="36"/>
      <c r="AC26" s="36"/>
    </row>
    <row r="27" spans="1:29" x14ac:dyDescent="0.2">
      <c r="A27" s="85">
        <v>22</v>
      </c>
      <c r="B27" s="85" t="s">
        <v>49</v>
      </c>
      <c r="C27" s="85" t="s">
        <v>50</v>
      </c>
      <c r="D27" s="98" t="str">
        <f t="shared" si="0"/>
        <v/>
      </c>
      <c r="E27" s="89">
        <f>IF(Options!$D$24 = 1, MAX(F27, G27),
IF(Options!$D$25 = 1, AVERAGE(F27,G27),
IF(Options!$D$26 = 1, IFERROR(GEOMEAN(F27, G27), MAX(F27, G27)))))</f>
        <v>6.1666666666666696</v>
      </c>
      <c r="F27" s="89" cm="1">
        <f t="array" ref="F27">IF(Options!$D$18=1, IFERROR(MAX(IF($I$199:$R$199=1,(I27:R27),"")),
     MAX(IF($I$199:$R$199=2,(I27:R27),""))),
IF(Options!$D$19=1, IFERROR(AVERAGE(IF($I$199:$R$199=1,I27:R27,"")),
     AVERAGE(IF($I$199:$R$199=2,(I27:R27),""))),
IF(Options!$D$20=1, IFERROR(IF(OR(IF(ISNUMBER(I27:R27),IF(I$199:R$199 = 1,I27:R27, ""), "")=0), 0, GEOMEAN(IF(ISNUMBER(I27:R27),IF(I$199:R$199 = 1,I27:R27, ""), ""))),
   IF(OR(IF(ISNUMBER(I27:R27),IF(I$199:R$199 = 2,I27:R27, ""), "")=0), 0, GEOMEAN(IF(ISNUMBER(I27:R27),IF(I$199:R$199 = 2,I27:R27, ""), "")))))))</f>
        <v>6.1666666666666696</v>
      </c>
      <c r="G27" s="89" cm="1">
        <f t="array" ref="G27">IF(Options!$D$18=1, IFERROR(MAX(IF($I$200:$R$200=1,(I27:R27),"")),
     MAX(IF($I$200:$R$200=2,(I27:R27),""))),
IF(Options!$D$19=1, IFERROR(AVERAGE(IF($I$200:$R$200=1,(I27:R27),"")),
     AVERAGE(IF($I$200:$R$200=2,(I27:R27),""))),
IF(Options!$D$20=1, IFERROR(IF(OR(IF(ISNUMBER(I27:R27),IF(I$200:R$200 = 1,I27:R27, ""), "")=0), 0, GEOMEAN(IF(ISNUMBER(I27:R27),IF(I$200:R$200 = 1,I27:R27, ""), ""))),
   IF(OR(IF(ISNUMBER(I27:R27),IF(I$200:R$200 = 2,I27:R27, ""), "")=0), 0, GEOMEAN(IF(ISNUMBER(I27:R27),IF(I$200:R$200 = 2,I27:R27, ""), "")))))))</f>
        <v>0</v>
      </c>
      <c r="H27" s="142" t="s">
        <v>50</v>
      </c>
      <c r="I27" s="89">
        <v>0</v>
      </c>
      <c r="J27" s="89">
        <v>6.1666666666666696</v>
      </c>
      <c r="K27" s="89">
        <v>0</v>
      </c>
      <c r="L27" s="89">
        <v>0</v>
      </c>
      <c r="M27" s="89">
        <v>0</v>
      </c>
      <c r="N27" s="89"/>
      <c r="O27" s="89"/>
      <c r="P27" s="141"/>
      <c r="Q27" s="141"/>
      <c r="R27" s="141"/>
      <c r="S27" s="162"/>
      <c r="T27" s="162"/>
      <c r="U27" s="36"/>
      <c r="V27" s="36"/>
      <c r="W27" s="36"/>
      <c r="X27" s="36"/>
      <c r="Y27" s="36"/>
      <c r="Z27" s="36"/>
      <c r="AA27" s="36"/>
      <c r="AB27" s="36"/>
      <c r="AC27" s="36"/>
    </row>
    <row r="28" spans="1:29" x14ac:dyDescent="0.2">
      <c r="A28" s="85">
        <v>23</v>
      </c>
      <c r="B28" s="85" t="s">
        <v>51</v>
      </c>
      <c r="C28" s="85" t="s">
        <v>52</v>
      </c>
      <c r="D28" s="98" t="str">
        <f t="shared" si="0"/>
        <v/>
      </c>
      <c r="E28" s="89">
        <f>IF(Options!$D$24 = 1, MAX(F28, G28),
IF(Options!$D$25 = 1, AVERAGE(F28,G28),
IF(Options!$D$26 = 1, IFERROR(GEOMEAN(F28, G28), MAX(F28, G28)))))</f>
        <v>5.9160797830996161</v>
      </c>
      <c r="F28" s="89" cm="1">
        <f t="array" ref="F28">IF(Options!$D$18=1, IFERROR(MAX(IF($I$199:$R$199=1,(I28:R28),"")),
     MAX(IF($I$199:$R$199=2,(I28:R28),""))),
IF(Options!$D$19=1, IFERROR(AVERAGE(IF($I$199:$R$199=1,I28:R28,"")),
     AVERAGE(IF($I$199:$R$199=2,(I28:R28),""))),
IF(Options!$D$20=1, IFERROR(IF(OR(IF(ISNUMBER(I28:R28),IF(I$199:R$199 = 1,I28:R28, ""), "")=0), 0, GEOMEAN(IF(ISNUMBER(I28:R28),IF(I$199:R$199 = 1,I28:R28, ""), ""))),
   IF(OR(IF(ISNUMBER(I28:R28),IF(I$199:R$199 = 2,I28:R28, ""), "")=0), 0, GEOMEAN(IF(ISNUMBER(I28:R28),IF(I$199:R$199 = 2,I28:R28, ""), "")))))))</f>
        <v>5</v>
      </c>
      <c r="G28" s="89" cm="1">
        <f t="array" ref="G28">IF(Options!$D$18=1, IFERROR(MAX(IF($I$200:$R$200=1,(I28:R28),"")),
     MAX(IF($I$200:$R$200=2,(I28:R28),""))),
IF(Options!$D$19=1, IFERROR(AVERAGE(IF($I$200:$R$200=1,(I28:R28),"")),
     AVERAGE(IF($I$200:$R$200=2,(I28:R28),""))),
IF(Options!$D$20=1, IFERROR(IF(OR(IF(ISNUMBER(I28:R28),IF(I$200:R$200 = 1,I28:R28, ""), "")=0), 0, GEOMEAN(IF(ISNUMBER(I28:R28),IF(I$200:R$200 = 1,I28:R28, ""), ""))),
   IF(OR(IF(ISNUMBER(I28:R28),IF(I$200:R$200 = 2,I28:R28, ""), "")=0), 0, GEOMEAN(IF(ISNUMBER(I28:R28),IF(I$200:R$200 = 2,I28:R28, ""), "")))))))</f>
        <v>7</v>
      </c>
      <c r="H28" s="142" t="s">
        <v>52</v>
      </c>
      <c r="I28" s="89">
        <v>0</v>
      </c>
      <c r="J28" s="89">
        <v>5</v>
      </c>
      <c r="K28" s="89">
        <v>7</v>
      </c>
      <c r="L28" s="89">
        <v>0</v>
      </c>
      <c r="M28" s="89">
        <v>0</v>
      </c>
      <c r="N28" s="89"/>
      <c r="O28" s="89"/>
      <c r="P28" s="141"/>
      <c r="Q28" s="141"/>
      <c r="R28" s="141"/>
      <c r="S28" s="162"/>
      <c r="T28" s="162"/>
      <c r="U28" s="36"/>
      <c r="V28" s="36"/>
      <c r="W28" s="36"/>
      <c r="X28" s="36"/>
      <c r="Y28" s="36"/>
      <c r="Z28" s="36"/>
      <c r="AA28" s="36"/>
      <c r="AB28" s="36"/>
      <c r="AC28" s="36"/>
    </row>
    <row r="29" spans="1:29" x14ac:dyDescent="0.2">
      <c r="A29" s="85">
        <v>24</v>
      </c>
      <c r="B29" s="85" t="s">
        <v>53</v>
      </c>
      <c r="C29" s="85" t="s">
        <v>54</v>
      </c>
      <c r="D29" s="98" t="str">
        <f t="shared" si="0"/>
        <v/>
      </c>
      <c r="E29" s="89">
        <f>IF(Options!$D$24 = 1, MAX(F29, G29),
IF(Options!$D$25 = 1, AVERAGE(F29,G29),
IF(Options!$D$26 = 1, IFERROR(GEOMEAN(F29, G29), MAX(F29, G29)))))</f>
        <v>4.6666666666666696</v>
      </c>
      <c r="F29" s="89" cm="1">
        <f t="array" ref="F29">IF(Options!$D$18=1, IFERROR(MAX(IF($I$199:$R$199=1,(I29:R29),"")),
     MAX(IF($I$199:$R$199=2,(I29:R29),""))),
IF(Options!$D$19=1, IFERROR(AVERAGE(IF($I$199:$R$199=1,I29:R29,"")),
     AVERAGE(IF($I$199:$R$199=2,(I29:R29),""))),
IF(Options!$D$20=1, IFERROR(IF(OR(IF(ISNUMBER(I29:R29),IF(I$199:R$199 = 1,I29:R29, ""), "")=0), 0, GEOMEAN(IF(ISNUMBER(I29:R29),IF(I$199:R$199 = 1,I29:R29, ""), ""))),
   IF(OR(IF(ISNUMBER(I29:R29),IF(I$199:R$199 = 2,I29:R29, ""), "")=0), 0, GEOMEAN(IF(ISNUMBER(I29:R29),IF(I$199:R$199 = 2,I29:R29, ""), "")))))))</f>
        <v>4.6666666666666696</v>
      </c>
      <c r="G29" s="89" cm="1">
        <f t="array" ref="G29">IF(Options!$D$18=1, IFERROR(MAX(IF($I$200:$R$200=1,(I29:R29),"")),
     MAX(IF($I$200:$R$200=2,(I29:R29),""))),
IF(Options!$D$19=1, IFERROR(AVERAGE(IF($I$200:$R$200=1,(I29:R29),"")),
     AVERAGE(IF($I$200:$R$200=2,(I29:R29),""))),
IF(Options!$D$20=1, IFERROR(IF(OR(IF(ISNUMBER(I29:R29),IF(I$200:R$200 = 1,I29:R29, ""), "")=0), 0, GEOMEAN(IF(ISNUMBER(I29:R29),IF(I$200:R$200 = 1,I29:R29, ""), ""))),
   IF(OR(IF(ISNUMBER(I29:R29),IF(I$200:R$200 = 2,I29:R29, ""), "")=0), 0, GEOMEAN(IF(ISNUMBER(I29:R29),IF(I$200:R$200 = 2,I29:R29, ""), "")))))))</f>
        <v>0</v>
      </c>
      <c r="H29" s="142" t="s">
        <v>54</v>
      </c>
      <c r="I29" s="89">
        <v>0</v>
      </c>
      <c r="J29" s="89">
        <v>4.6666666666666696</v>
      </c>
      <c r="K29" s="89">
        <v>0</v>
      </c>
      <c r="L29" s="89">
        <v>0</v>
      </c>
      <c r="M29" s="89">
        <v>0</v>
      </c>
      <c r="N29" s="89"/>
      <c r="O29" s="89"/>
      <c r="P29" s="141"/>
      <c r="Q29" s="141"/>
      <c r="R29" s="141"/>
      <c r="S29" s="162"/>
      <c r="T29" s="162"/>
      <c r="U29" s="36"/>
      <c r="V29" s="36"/>
      <c r="W29" s="36"/>
      <c r="X29" s="36"/>
      <c r="Y29" s="36"/>
      <c r="Z29" s="36"/>
      <c r="AA29" s="36"/>
      <c r="AB29" s="36"/>
      <c r="AC29" s="36"/>
    </row>
    <row r="30" spans="1:29" x14ac:dyDescent="0.2">
      <c r="A30" s="85">
        <v>25</v>
      </c>
      <c r="B30" s="85" t="s">
        <v>55</v>
      </c>
      <c r="C30" s="85" t="s">
        <v>56</v>
      </c>
      <c r="D30" s="98" t="str">
        <f t="shared" si="0"/>
        <v/>
      </c>
      <c r="E30" s="89">
        <f>IF(Options!$D$24 = 1, MAX(F30, G30),
IF(Options!$D$25 = 1, AVERAGE(F30,G30),
IF(Options!$D$26 = 1, IFERROR(GEOMEAN(F30, G30), MAX(F30, G30)))))</f>
        <v>5.4772255750516612</v>
      </c>
      <c r="F30" s="89" cm="1">
        <f t="array" ref="F30">IF(Options!$D$18=1, IFERROR(MAX(IF($I$199:$R$199=1,(I30:R30),"")),
     MAX(IF($I$199:$R$199=2,(I30:R30),""))),
IF(Options!$D$19=1, IFERROR(AVERAGE(IF($I$199:$R$199=1,I30:R30,"")),
     AVERAGE(IF($I$199:$R$199=2,(I30:R30),""))),
IF(Options!$D$20=1, IFERROR(IF(OR(IF(ISNUMBER(I30:R30),IF(I$199:R$199 = 1,I30:R30, ""), "")=0), 0, GEOMEAN(IF(ISNUMBER(I30:R30),IF(I$199:R$199 = 1,I30:R30, ""), ""))),
   IF(OR(IF(ISNUMBER(I30:R30),IF(I$199:R$199 = 2,I30:R30, ""), "")=0), 0, GEOMEAN(IF(ISNUMBER(I30:R30),IF(I$199:R$199 = 2,I30:R30, ""), "")))))))</f>
        <v>3</v>
      </c>
      <c r="G30" s="89" cm="1">
        <f t="array" ref="G30">IF(Options!$D$18=1, IFERROR(MAX(IF($I$200:$R$200=1,(I30:R30),"")),
     MAX(IF($I$200:$R$200=2,(I30:R30),""))),
IF(Options!$D$19=1, IFERROR(AVERAGE(IF($I$200:$R$200=1,(I30:R30),"")),
     AVERAGE(IF($I$200:$R$200=2,(I30:R30),""))),
IF(Options!$D$20=1, IFERROR(IF(OR(IF(ISNUMBER(I30:R30),IF(I$200:R$200 = 1,I30:R30, ""), "")=0), 0, GEOMEAN(IF(ISNUMBER(I30:R30),IF(I$200:R$200 = 1,I30:R30, ""), ""))),
   IF(OR(IF(ISNUMBER(I30:R30),IF(I$200:R$200 = 2,I30:R30, ""), "")=0), 0, GEOMEAN(IF(ISNUMBER(I30:R30),IF(I$200:R$200 = 2,I30:R30, ""), "")))))))</f>
        <v>10</v>
      </c>
      <c r="H30" s="142" t="s">
        <v>56</v>
      </c>
      <c r="I30" s="89" t="s">
        <v>473</v>
      </c>
      <c r="J30" s="89">
        <v>3</v>
      </c>
      <c r="K30" s="89">
        <v>10</v>
      </c>
      <c r="L30" s="89">
        <v>0</v>
      </c>
      <c r="M30" s="89">
        <v>0</v>
      </c>
      <c r="N30" s="89"/>
      <c r="O30" s="89"/>
      <c r="P30" s="141"/>
      <c r="Q30" s="141"/>
      <c r="R30" s="141"/>
      <c r="S30" s="162"/>
      <c r="T30" s="162"/>
      <c r="U30" s="36"/>
      <c r="V30" s="36"/>
      <c r="W30" s="36"/>
      <c r="X30" s="36"/>
      <c r="Y30" s="36"/>
      <c r="Z30" s="36"/>
      <c r="AA30" s="36"/>
      <c r="AB30" s="36"/>
      <c r="AC30" s="36"/>
    </row>
    <row r="31" spans="1:29" x14ac:dyDescent="0.2">
      <c r="A31" s="85">
        <v>26</v>
      </c>
      <c r="B31" s="85" t="s">
        <v>57</v>
      </c>
      <c r="C31" s="85" t="s">
        <v>58</v>
      </c>
      <c r="D31" s="98" t="str">
        <f t="shared" si="0"/>
        <v/>
      </c>
      <c r="E31" s="89">
        <f>IF(Options!$D$24 = 1, MAX(F31, G31),
IF(Options!$D$25 = 1, AVERAGE(F31,G31),
IF(Options!$D$26 = 1, IFERROR(GEOMEAN(F31, G31), MAX(F31, G31)))))</f>
        <v>4.1666666666666696</v>
      </c>
      <c r="F31" s="89" cm="1">
        <f t="array" ref="F31">IF(Options!$D$18=1, IFERROR(MAX(IF($I$199:$R$199=1,(I31:R31),"")),
     MAX(IF($I$199:$R$199=2,(I31:R31),""))),
IF(Options!$D$19=1, IFERROR(AVERAGE(IF($I$199:$R$199=1,I31:R31,"")),
     AVERAGE(IF($I$199:$R$199=2,(I31:R31),""))),
IF(Options!$D$20=1, IFERROR(IF(OR(IF(ISNUMBER(I31:R31),IF(I$199:R$199 = 1,I31:R31, ""), "")=0), 0, GEOMEAN(IF(ISNUMBER(I31:R31),IF(I$199:R$199 = 1,I31:R31, ""), ""))),
   IF(OR(IF(ISNUMBER(I31:R31),IF(I$199:R$199 = 2,I31:R31, ""), "")=0), 0, GEOMEAN(IF(ISNUMBER(I31:R31),IF(I$199:R$199 = 2,I31:R31, ""), "")))))))</f>
        <v>4.1666666666666696</v>
      </c>
      <c r="G31" s="89" cm="1">
        <f t="array" ref="G31">IF(Options!$D$18=1, IFERROR(MAX(IF($I$200:$R$200=1,(I31:R31),"")),
     MAX(IF($I$200:$R$200=2,(I31:R31),""))),
IF(Options!$D$19=1, IFERROR(AVERAGE(IF($I$200:$R$200=1,(I31:R31),"")),
     AVERAGE(IF($I$200:$R$200=2,(I31:R31),""))),
IF(Options!$D$20=1, IFERROR(IF(OR(IF(ISNUMBER(I31:R31),IF(I$200:R$200 = 1,I31:R31, ""), "")=0), 0, GEOMEAN(IF(ISNUMBER(I31:R31),IF(I$200:R$200 = 1,I31:R31, ""), ""))),
   IF(OR(IF(ISNUMBER(I31:R31),IF(I$200:R$200 = 2,I31:R31, ""), "")=0), 0, GEOMEAN(IF(ISNUMBER(I31:R31),IF(I$200:R$200 = 2,I31:R31, ""), "")))))))</f>
        <v>0</v>
      </c>
      <c r="H31" s="142" t="s">
        <v>58</v>
      </c>
      <c r="I31" s="89" t="s">
        <v>473</v>
      </c>
      <c r="J31" s="89">
        <v>4.1666666666666696</v>
      </c>
      <c r="K31" s="89">
        <v>0</v>
      </c>
      <c r="L31" s="89">
        <v>0</v>
      </c>
      <c r="M31" s="89">
        <v>0</v>
      </c>
      <c r="N31" s="89"/>
      <c r="O31" s="89"/>
      <c r="P31" s="141"/>
      <c r="Q31" s="141"/>
      <c r="R31" s="141"/>
      <c r="S31" s="162"/>
      <c r="T31" s="162"/>
      <c r="U31" s="36"/>
      <c r="V31" s="36"/>
      <c r="W31" s="36"/>
      <c r="X31" s="36"/>
      <c r="Y31" s="36"/>
      <c r="Z31" s="36"/>
      <c r="AA31" s="36"/>
      <c r="AB31" s="36"/>
      <c r="AC31" s="36"/>
    </row>
    <row r="32" spans="1:29" x14ac:dyDescent="0.2">
      <c r="A32" s="85">
        <v>27</v>
      </c>
      <c r="B32" s="85" t="s">
        <v>59</v>
      </c>
      <c r="C32" s="85" t="s">
        <v>60</v>
      </c>
      <c r="D32" s="98" t="str">
        <f t="shared" si="0"/>
        <v/>
      </c>
      <c r="E32" s="89">
        <f>IF(Options!$D$24 = 1, MAX(F32, G32),
IF(Options!$D$25 = 1, AVERAGE(F32,G32),
IF(Options!$D$26 = 1, IFERROR(GEOMEAN(F32, G32), MAX(F32, G32)))))</f>
        <v>2.8333333333333299</v>
      </c>
      <c r="F32" s="89" cm="1">
        <f t="array" ref="F32">IF(Options!$D$18=1, IFERROR(MAX(IF($I$199:$R$199=1,(I32:R32),"")),
     MAX(IF($I$199:$R$199=2,(I32:R32),""))),
IF(Options!$D$19=1, IFERROR(AVERAGE(IF($I$199:$R$199=1,I32:R32,"")),
     AVERAGE(IF($I$199:$R$199=2,(I32:R32),""))),
IF(Options!$D$20=1, IFERROR(IF(OR(IF(ISNUMBER(I32:R32),IF(I$199:R$199 = 1,I32:R32, ""), "")=0), 0, GEOMEAN(IF(ISNUMBER(I32:R32),IF(I$199:R$199 = 1,I32:R32, ""), ""))),
   IF(OR(IF(ISNUMBER(I32:R32),IF(I$199:R$199 = 2,I32:R32, ""), "")=0), 0, GEOMEAN(IF(ISNUMBER(I32:R32),IF(I$199:R$199 = 2,I32:R32, ""), "")))))))</f>
        <v>2.8333333333333299</v>
      </c>
      <c r="G32" s="89" cm="1">
        <f t="array" ref="G32">IF(Options!$D$18=1, IFERROR(MAX(IF($I$200:$R$200=1,(I32:R32),"")),
     MAX(IF($I$200:$R$200=2,(I32:R32),""))),
IF(Options!$D$19=1, IFERROR(AVERAGE(IF($I$200:$R$200=1,(I32:R32),"")),
     AVERAGE(IF($I$200:$R$200=2,(I32:R32),""))),
IF(Options!$D$20=1, IFERROR(IF(OR(IF(ISNUMBER(I32:R32),IF(I$200:R$200 = 1,I32:R32, ""), "")=0), 0, GEOMEAN(IF(ISNUMBER(I32:R32),IF(I$200:R$200 = 1,I32:R32, ""), ""))),
   IF(OR(IF(ISNUMBER(I32:R32),IF(I$200:R$200 = 2,I32:R32, ""), "")=0), 0, GEOMEAN(IF(ISNUMBER(I32:R32),IF(I$200:R$200 = 2,I32:R32, ""), "")))))))</f>
        <v>0</v>
      </c>
      <c r="H32" s="142" t="s">
        <v>60</v>
      </c>
      <c r="I32" s="89" t="s">
        <v>473</v>
      </c>
      <c r="J32" s="89">
        <v>2.8333333333333299</v>
      </c>
      <c r="K32" s="89">
        <v>0</v>
      </c>
      <c r="L32" s="89">
        <v>0</v>
      </c>
      <c r="M32" s="89">
        <v>0</v>
      </c>
      <c r="N32" s="89"/>
      <c r="O32" s="89"/>
      <c r="P32" s="141"/>
      <c r="Q32" s="141"/>
      <c r="R32" s="141"/>
      <c r="S32" s="162"/>
      <c r="T32" s="162"/>
      <c r="U32" s="36"/>
      <c r="V32" s="36"/>
      <c r="W32" s="36"/>
      <c r="X32" s="36"/>
      <c r="Y32" s="36"/>
      <c r="Z32" s="36"/>
      <c r="AA32" s="36"/>
      <c r="AB32" s="36"/>
      <c r="AC32" s="36"/>
    </row>
    <row r="33" spans="1:29" x14ac:dyDescent="0.2">
      <c r="A33" s="85">
        <v>28</v>
      </c>
      <c r="B33" s="85" t="s">
        <v>61</v>
      </c>
      <c r="C33" s="85" t="s">
        <v>62</v>
      </c>
      <c r="D33" s="98" t="str">
        <f t="shared" si="0"/>
        <v/>
      </c>
      <c r="E33" s="89">
        <f>IF(Options!$D$24 = 1, MAX(F33, G33),
IF(Options!$D$25 = 1, AVERAGE(F33,G33),
IF(Options!$D$26 = 1, IFERROR(GEOMEAN(F33, G33), MAX(F33, G33)))))</f>
        <v>3.5</v>
      </c>
      <c r="F33" s="89" cm="1">
        <f t="array" ref="F33">IF(Options!$D$18=1, IFERROR(MAX(IF($I$199:$R$199=1,(I33:R33),"")),
     MAX(IF($I$199:$R$199=2,(I33:R33),""))),
IF(Options!$D$19=1, IFERROR(AVERAGE(IF($I$199:$R$199=1,I33:R33,"")),
     AVERAGE(IF($I$199:$R$199=2,(I33:R33),""))),
IF(Options!$D$20=1, IFERROR(IF(OR(IF(ISNUMBER(I33:R33),IF(I$199:R$199 = 1,I33:R33, ""), "")=0), 0, GEOMEAN(IF(ISNUMBER(I33:R33),IF(I$199:R$199 = 1,I33:R33, ""), ""))),
   IF(OR(IF(ISNUMBER(I33:R33),IF(I$199:R$199 = 2,I33:R33, ""), "")=0), 0, GEOMEAN(IF(ISNUMBER(I33:R33),IF(I$199:R$199 = 2,I33:R33, ""), "")))))))</f>
        <v>3.5</v>
      </c>
      <c r="G33" s="89" cm="1">
        <f t="array" ref="G33">IF(Options!$D$18=1, IFERROR(MAX(IF($I$200:$R$200=1,(I33:R33),"")),
     MAX(IF($I$200:$R$200=2,(I33:R33),""))),
IF(Options!$D$19=1, IFERROR(AVERAGE(IF($I$200:$R$200=1,(I33:R33),"")),
     AVERAGE(IF($I$200:$R$200=2,(I33:R33),""))),
IF(Options!$D$20=1, IFERROR(IF(OR(IF(ISNUMBER(I33:R33),IF(I$200:R$200 = 1,I33:R33, ""), "")=0), 0, GEOMEAN(IF(ISNUMBER(I33:R33),IF(I$200:R$200 = 1,I33:R33, ""), ""))),
   IF(OR(IF(ISNUMBER(I33:R33),IF(I$200:R$200 = 2,I33:R33, ""), "")=0), 0, GEOMEAN(IF(ISNUMBER(I33:R33),IF(I$200:R$200 = 2,I33:R33, ""), "")))))))</f>
        <v>0</v>
      </c>
      <c r="H33" s="142" t="s">
        <v>62</v>
      </c>
      <c r="I33" s="89" t="s">
        <v>473</v>
      </c>
      <c r="J33" s="89">
        <v>3.5</v>
      </c>
      <c r="K33" s="89">
        <v>0</v>
      </c>
      <c r="L33" s="89">
        <v>0</v>
      </c>
      <c r="M33" s="89">
        <v>0</v>
      </c>
      <c r="N33" s="89"/>
      <c r="O33" s="89"/>
      <c r="P33" s="141"/>
      <c r="Q33" s="141"/>
      <c r="R33" s="141"/>
      <c r="S33" s="162"/>
      <c r="T33" s="162"/>
      <c r="U33" s="36"/>
      <c r="V33" s="36"/>
      <c r="W33" s="36"/>
      <c r="X33" s="36"/>
      <c r="Y33" s="36"/>
      <c r="Z33" s="36"/>
      <c r="AA33" s="36"/>
      <c r="AB33" s="36"/>
      <c r="AC33" s="36"/>
    </row>
    <row r="34" spans="1:29" x14ac:dyDescent="0.2">
      <c r="A34" s="85">
        <v>29</v>
      </c>
      <c r="B34" s="85" t="s">
        <v>63</v>
      </c>
      <c r="C34" s="85" t="s">
        <v>64</v>
      </c>
      <c r="D34" s="98" t="str">
        <f t="shared" si="0"/>
        <v/>
      </c>
      <c r="E34" s="89">
        <f>IF(Options!$D$24 = 1, MAX(F34, G34),
IF(Options!$D$25 = 1, AVERAGE(F34,G34),
IF(Options!$D$26 = 1, IFERROR(GEOMEAN(F34, G34), MAX(F34, G34)))))</f>
        <v>5.6666666666666696</v>
      </c>
      <c r="F34" s="89" cm="1">
        <f t="array" ref="F34">IF(Options!$D$18=1, IFERROR(MAX(IF($I$199:$R$199=1,(I34:R34),"")),
     MAX(IF($I$199:$R$199=2,(I34:R34),""))),
IF(Options!$D$19=1, IFERROR(AVERAGE(IF($I$199:$R$199=1,I34:R34,"")),
     AVERAGE(IF($I$199:$R$199=2,(I34:R34),""))),
IF(Options!$D$20=1, IFERROR(IF(OR(IF(ISNUMBER(I34:R34),IF(I$199:R$199 = 1,I34:R34, ""), "")=0), 0, GEOMEAN(IF(ISNUMBER(I34:R34),IF(I$199:R$199 = 1,I34:R34, ""), ""))),
   IF(OR(IF(ISNUMBER(I34:R34),IF(I$199:R$199 = 2,I34:R34, ""), "")=0), 0, GEOMEAN(IF(ISNUMBER(I34:R34),IF(I$199:R$199 = 2,I34:R34, ""), "")))))))</f>
        <v>5.6666666666666696</v>
      </c>
      <c r="G34" s="89" cm="1">
        <f t="array" ref="G34">IF(Options!$D$18=1, IFERROR(MAX(IF($I$200:$R$200=1,(I34:R34),"")),
     MAX(IF($I$200:$R$200=2,(I34:R34),""))),
IF(Options!$D$19=1, IFERROR(AVERAGE(IF($I$200:$R$200=1,(I34:R34),"")),
     AVERAGE(IF($I$200:$R$200=2,(I34:R34),""))),
IF(Options!$D$20=1, IFERROR(IF(OR(IF(ISNUMBER(I34:R34),IF(I$200:R$200 = 1,I34:R34, ""), "")=0), 0, GEOMEAN(IF(ISNUMBER(I34:R34),IF(I$200:R$200 = 1,I34:R34, ""), ""))),
   IF(OR(IF(ISNUMBER(I34:R34),IF(I$200:R$200 = 2,I34:R34, ""), "")=0), 0, GEOMEAN(IF(ISNUMBER(I34:R34),IF(I$200:R$200 = 2,I34:R34, ""), "")))))))</f>
        <v>0</v>
      </c>
      <c r="H34" s="142" t="s">
        <v>64</v>
      </c>
      <c r="I34" s="89" t="s">
        <v>473</v>
      </c>
      <c r="J34" s="89">
        <v>5.6666666666666696</v>
      </c>
      <c r="K34" s="89">
        <v>0</v>
      </c>
      <c r="L34" s="89">
        <v>0</v>
      </c>
      <c r="M34" s="89">
        <v>0</v>
      </c>
      <c r="N34" s="89"/>
      <c r="O34" s="89"/>
      <c r="P34" s="141"/>
      <c r="Q34" s="141"/>
      <c r="R34" s="141"/>
      <c r="S34" s="162"/>
      <c r="T34" s="162"/>
      <c r="U34" s="36"/>
      <c r="V34" s="36"/>
      <c r="W34" s="36"/>
      <c r="X34" s="36"/>
      <c r="Y34" s="36"/>
      <c r="Z34" s="36"/>
      <c r="AA34" s="36"/>
      <c r="AB34" s="36"/>
      <c r="AC34" s="36"/>
    </row>
    <row r="35" spans="1:29" x14ac:dyDescent="0.2">
      <c r="A35" s="85">
        <v>30</v>
      </c>
      <c r="B35" s="85" t="s">
        <v>65</v>
      </c>
      <c r="C35" s="85" t="s">
        <v>66</v>
      </c>
      <c r="D35" s="98" t="str">
        <f t="shared" si="0"/>
        <v/>
      </c>
      <c r="E35" s="89">
        <f>IF(Options!$D$24 = 1, MAX(F35, G35),
IF(Options!$D$25 = 1, AVERAGE(F35,G35),
IF(Options!$D$26 = 1, IFERROR(GEOMEAN(F35, G35), MAX(F35, G35)))))</f>
        <v>2.1666666666666701</v>
      </c>
      <c r="F35" s="89" cm="1">
        <f t="array" ref="F35">IF(Options!$D$18=1, IFERROR(MAX(IF($I$199:$R$199=1,(I35:R35),"")),
     MAX(IF($I$199:$R$199=2,(I35:R35),""))),
IF(Options!$D$19=1, IFERROR(AVERAGE(IF($I$199:$R$199=1,I35:R35,"")),
     AVERAGE(IF($I$199:$R$199=2,(I35:R35),""))),
IF(Options!$D$20=1, IFERROR(IF(OR(IF(ISNUMBER(I35:R35),IF(I$199:R$199 = 1,I35:R35, ""), "")=0), 0, GEOMEAN(IF(ISNUMBER(I35:R35),IF(I$199:R$199 = 1,I35:R35, ""), ""))),
   IF(OR(IF(ISNUMBER(I35:R35),IF(I$199:R$199 = 2,I35:R35, ""), "")=0), 0, GEOMEAN(IF(ISNUMBER(I35:R35),IF(I$199:R$199 = 2,I35:R35, ""), "")))))))</f>
        <v>2.1666666666666701</v>
      </c>
      <c r="G35" s="89" cm="1">
        <f t="array" ref="G35">IF(Options!$D$18=1, IFERROR(MAX(IF($I$200:$R$200=1,(I35:R35),"")),
     MAX(IF($I$200:$R$200=2,(I35:R35),""))),
IF(Options!$D$19=1, IFERROR(AVERAGE(IF($I$200:$R$200=1,(I35:R35),"")),
     AVERAGE(IF($I$200:$R$200=2,(I35:R35),""))),
IF(Options!$D$20=1, IFERROR(IF(OR(IF(ISNUMBER(I35:R35),IF(I$200:R$200 = 1,I35:R35, ""), "")=0), 0, GEOMEAN(IF(ISNUMBER(I35:R35),IF(I$200:R$200 = 1,I35:R35, ""), ""))),
   IF(OR(IF(ISNUMBER(I35:R35),IF(I$200:R$200 = 2,I35:R35, ""), "")=0), 0, GEOMEAN(IF(ISNUMBER(I35:R35),IF(I$200:R$200 = 2,I35:R35, ""), "")))))))</f>
        <v>0</v>
      </c>
      <c r="H35" s="142" t="s">
        <v>66</v>
      </c>
      <c r="I35" s="89" t="s">
        <v>473</v>
      </c>
      <c r="J35" s="89">
        <v>2.1666666666666701</v>
      </c>
      <c r="K35" s="89">
        <v>0</v>
      </c>
      <c r="L35" s="89">
        <v>0</v>
      </c>
      <c r="M35" s="89">
        <v>0</v>
      </c>
      <c r="N35" s="89"/>
      <c r="O35" s="89"/>
      <c r="P35" s="141"/>
      <c r="Q35" s="141"/>
      <c r="R35" s="141"/>
      <c r="S35" s="162"/>
      <c r="T35" s="162"/>
      <c r="U35" s="36"/>
      <c r="V35" s="36"/>
      <c r="W35" s="36"/>
      <c r="X35" s="36"/>
      <c r="Y35" s="36"/>
      <c r="Z35" s="36"/>
      <c r="AA35" s="36"/>
      <c r="AB35" s="36"/>
      <c r="AC35" s="36"/>
    </row>
    <row r="36" spans="1:29" x14ac:dyDescent="0.2">
      <c r="A36" s="85">
        <v>31</v>
      </c>
      <c r="B36" s="85" t="s">
        <v>67</v>
      </c>
      <c r="C36" s="85" t="s">
        <v>68</v>
      </c>
      <c r="D36" s="98" t="str">
        <f t="shared" si="0"/>
        <v/>
      </c>
      <c r="E36" s="89">
        <f>IF(Options!$D$24 = 1, MAX(F36, G36),
IF(Options!$D$25 = 1, AVERAGE(F36,G36),
IF(Options!$D$26 = 1, IFERROR(GEOMEAN(F36, G36), MAX(F36, G36)))))</f>
        <v>8.6666666666666696</v>
      </c>
      <c r="F36" s="89" cm="1">
        <f t="array" ref="F36">IF(Options!$D$18=1, IFERROR(MAX(IF($I$199:$R$199=1,(I36:R36),"")),
     MAX(IF($I$199:$R$199=2,(I36:R36),""))),
IF(Options!$D$19=1, IFERROR(AVERAGE(IF($I$199:$R$199=1,I36:R36,"")),
     AVERAGE(IF($I$199:$R$199=2,(I36:R36),""))),
IF(Options!$D$20=1, IFERROR(IF(OR(IF(ISNUMBER(I36:R36),IF(I$199:R$199 = 1,I36:R36, ""), "")=0), 0, GEOMEAN(IF(ISNUMBER(I36:R36),IF(I$199:R$199 = 1,I36:R36, ""), ""))),
   IF(OR(IF(ISNUMBER(I36:R36),IF(I$199:R$199 = 2,I36:R36, ""), "")=0), 0, GEOMEAN(IF(ISNUMBER(I36:R36),IF(I$199:R$199 = 2,I36:R36, ""), "")))))))</f>
        <v>8.6666666666666696</v>
      </c>
      <c r="G36" s="89" cm="1">
        <f t="array" ref="G36">IF(Options!$D$18=1, IFERROR(MAX(IF($I$200:$R$200=1,(I36:R36),"")),
     MAX(IF($I$200:$R$200=2,(I36:R36),""))),
IF(Options!$D$19=1, IFERROR(AVERAGE(IF($I$200:$R$200=1,(I36:R36),"")),
     AVERAGE(IF($I$200:$R$200=2,(I36:R36),""))),
IF(Options!$D$20=1, IFERROR(IF(OR(IF(ISNUMBER(I36:R36),IF(I$200:R$200 = 1,I36:R36, ""), "")=0), 0, GEOMEAN(IF(ISNUMBER(I36:R36),IF(I$200:R$200 = 1,I36:R36, ""), ""))),
   IF(OR(IF(ISNUMBER(I36:R36),IF(I$200:R$200 = 2,I36:R36, ""), "")=0), 0, GEOMEAN(IF(ISNUMBER(I36:R36),IF(I$200:R$200 = 2,I36:R36, ""), "")))))))</f>
        <v>0</v>
      </c>
      <c r="H36" s="142" t="s">
        <v>68</v>
      </c>
      <c r="I36" s="89" t="s">
        <v>473</v>
      </c>
      <c r="J36" s="89">
        <v>8.6666666666666696</v>
      </c>
      <c r="K36" s="89">
        <v>0</v>
      </c>
      <c r="L36" s="89">
        <v>0</v>
      </c>
      <c r="M36" s="89">
        <v>0</v>
      </c>
      <c r="N36" s="89"/>
      <c r="O36" s="89"/>
      <c r="P36" s="141"/>
      <c r="Q36" s="141"/>
      <c r="R36" s="141"/>
      <c r="S36" s="162"/>
      <c r="T36" s="162"/>
      <c r="U36" s="36"/>
      <c r="V36" s="36"/>
      <c r="W36" s="36"/>
      <c r="X36" s="36"/>
      <c r="Y36" s="36"/>
      <c r="Z36" s="36"/>
      <c r="AA36" s="36"/>
      <c r="AB36" s="36"/>
      <c r="AC36" s="36"/>
    </row>
    <row r="37" spans="1:29" x14ac:dyDescent="0.2">
      <c r="A37" s="85">
        <v>32</v>
      </c>
      <c r="B37" s="85" t="s">
        <v>69</v>
      </c>
      <c r="C37" s="85" t="s">
        <v>70</v>
      </c>
      <c r="D37" s="98" t="str">
        <f t="shared" si="0"/>
        <v/>
      </c>
      <c r="E37" s="89">
        <f>IF(Options!$D$24 = 1, MAX(F37, G37),
IF(Options!$D$25 = 1, AVERAGE(F37,G37),
IF(Options!$D$26 = 1, IFERROR(GEOMEAN(F37, G37), MAX(F37, G37)))))</f>
        <v>10</v>
      </c>
      <c r="F37" s="89" cm="1">
        <f t="array" ref="F37">IF(Options!$D$18=1, IFERROR(MAX(IF($I$199:$R$199=1,(I37:R37),"")),
     MAX(IF($I$199:$R$199=2,(I37:R37),""))),
IF(Options!$D$19=1, IFERROR(AVERAGE(IF($I$199:$R$199=1,I37:R37,"")),
     AVERAGE(IF($I$199:$R$199=2,(I37:R37),""))),
IF(Options!$D$20=1, IFERROR(IF(OR(IF(ISNUMBER(I37:R37),IF(I$199:R$199 = 1,I37:R37, ""), "")=0), 0, GEOMEAN(IF(ISNUMBER(I37:R37),IF(I$199:R$199 = 1,I37:R37, ""), ""))),
   IF(OR(IF(ISNUMBER(I37:R37),IF(I$199:R$199 = 2,I37:R37, ""), "")=0), 0, GEOMEAN(IF(ISNUMBER(I37:R37),IF(I$199:R$199 = 2,I37:R37, ""), "")))))))</f>
        <v>10</v>
      </c>
      <c r="G37" s="89" cm="1">
        <f t="array" ref="G37">IF(Options!$D$18=1, IFERROR(MAX(IF($I$200:$R$200=1,(I37:R37),"")),
     MAX(IF($I$200:$R$200=2,(I37:R37),""))),
IF(Options!$D$19=1, IFERROR(AVERAGE(IF($I$200:$R$200=1,(I37:R37),"")),
     AVERAGE(IF($I$200:$R$200=2,(I37:R37),""))),
IF(Options!$D$20=1, IFERROR(IF(OR(IF(ISNUMBER(I37:R37),IF(I$200:R$200 = 1,I37:R37, ""), "")=0), 0, GEOMEAN(IF(ISNUMBER(I37:R37),IF(I$200:R$200 = 1,I37:R37, ""), ""))),
   IF(OR(IF(ISNUMBER(I37:R37),IF(I$200:R$200 = 2,I37:R37, ""), "")=0), 0, GEOMEAN(IF(ISNUMBER(I37:R37),IF(I$200:R$200 = 2,I37:R37, ""), "")))))))</f>
        <v>0</v>
      </c>
      <c r="H37" s="142" t="s">
        <v>70</v>
      </c>
      <c r="I37" s="89">
        <v>0</v>
      </c>
      <c r="J37" s="89">
        <v>10</v>
      </c>
      <c r="K37" s="89">
        <v>0</v>
      </c>
      <c r="L37" s="89">
        <v>0</v>
      </c>
      <c r="M37" s="89">
        <v>0</v>
      </c>
      <c r="N37" s="89"/>
      <c r="O37" s="89"/>
      <c r="P37" s="141"/>
      <c r="Q37" s="141"/>
      <c r="R37" s="141"/>
      <c r="S37" s="162"/>
      <c r="T37" s="162"/>
      <c r="U37" s="36"/>
      <c r="V37" s="36"/>
      <c r="W37" s="36"/>
      <c r="X37" s="36"/>
      <c r="Y37" s="36"/>
      <c r="Z37" s="36"/>
      <c r="AA37" s="36"/>
      <c r="AB37" s="36"/>
      <c r="AC37" s="36"/>
    </row>
    <row r="38" spans="1:29" x14ac:dyDescent="0.2">
      <c r="A38" s="85">
        <v>33</v>
      </c>
      <c r="B38" s="85" t="s">
        <v>71</v>
      </c>
      <c r="C38" s="85" t="s">
        <v>72</v>
      </c>
      <c r="D38" s="98" t="str">
        <f t="shared" si="0"/>
        <v/>
      </c>
      <c r="E38" s="89">
        <f>IF(Options!$D$24 = 1, MAX(F38, G38),
IF(Options!$D$25 = 1, AVERAGE(F38,G38),
IF(Options!$D$26 = 1, IFERROR(GEOMEAN(F38, G38), MAX(F38, G38)))))</f>
        <v>4.6666666666666696</v>
      </c>
      <c r="F38" s="89" cm="1">
        <f t="array" ref="F38">IF(Options!$D$18=1, IFERROR(MAX(IF($I$199:$R$199=1,(I38:R38),"")),
     MAX(IF($I$199:$R$199=2,(I38:R38),""))),
IF(Options!$D$19=1, IFERROR(AVERAGE(IF($I$199:$R$199=1,I38:R38,"")),
     AVERAGE(IF($I$199:$R$199=2,(I38:R38),""))),
IF(Options!$D$20=1, IFERROR(IF(OR(IF(ISNUMBER(I38:R38),IF(I$199:R$199 = 1,I38:R38, ""), "")=0), 0, GEOMEAN(IF(ISNUMBER(I38:R38),IF(I$199:R$199 = 1,I38:R38, ""), ""))),
   IF(OR(IF(ISNUMBER(I38:R38),IF(I$199:R$199 = 2,I38:R38, ""), "")=0), 0, GEOMEAN(IF(ISNUMBER(I38:R38),IF(I$199:R$199 = 2,I38:R38, ""), "")))))))</f>
        <v>4.6666666666666696</v>
      </c>
      <c r="G38" s="89" cm="1">
        <f t="array" ref="G38">IF(Options!$D$18=1, IFERROR(MAX(IF($I$200:$R$200=1,(I38:R38),"")),
     MAX(IF($I$200:$R$200=2,(I38:R38),""))),
IF(Options!$D$19=1, IFERROR(AVERAGE(IF($I$200:$R$200=1,(I38:R38),"")),
     AVERAGE(IF($I$200:$R$200=2,(I38:R38),""))),
IF(Options!$D$20=1, IFERROR(IF(OR(IF(ISNUMBER(I38:R38),IF(I$200:R$200 = 1,I38:R38, ""), "")=0), 0, GEOMEAN(IF(ISNUMBER(I38:R38),IF(I$200:R$200 = 1,I38:R38, ""), ""))),
   IF(OR(IF(ISNUMBER(I38:R38),IF(I$200:R$200 = 2,I38:R38, ""), "")=0), 0, GEOMEAN(IF(ISNUMBER(I38:R38),IF(I$200:R$200 = 2,I38:R38, ""), "")))))))</f>
        <v>0</v>
      </c>
      <c r="H38" s="142" t="s">
        <v>72</v>
      </c>
      <c r="I38" s="89" t="s">
        <v>473</v>
      </c>
      <c r="J38" s="89">
        <v>4.6666666666666696</v>
      </c>
      <c r="K38" s="89">
        <v>0</v>
      </c>
      <c r="L38" s="89">
        <v>0</v>
      </c>
      <c r="M38" s="89">
        <v>0</v>
      </c>
      <c r="N38" s="89"/>
      <c r="O38" s="89"/>
      <c r="P38" s="141"/>
      <c r="Q38" s="141"/>
      <c r="R38" s="141"/>
      <c r="S38" s="162"/>
      <c r="T38" s="162"/>
      <c r="U38" s="36"/>
      <c r="V38" s="36"/>
      <c r="W38" s="36"/>
      <c r="X38" s="36"/>
      <c r="Y38" s="36"/>
      <c r="Z38" s="36"/>
      <c r="AA38" s="36"/>
      <c r="AB38" s="36"/>
      <c r="AC38" s="36"/>
    </row>
    <row r="39" spans="1:29" x14ac:dyDescent="0.2">
      <c r="A39" s="85">
        <v>34</v>
      </c>
      <c r="B39" s="85" t="s">
        <v>73</v>
      </c>
      <c r="C39" s="85" t="s">
        <v>74</v>
      </c>
      <c r="D39" s="98" t="str">
        <f t="shared" si="0"/>
        <v/>
      </c>
      <c r="E39" s="89">
        <f>IF(Options!$D$24 = 1, MAX(F39, G39),
IF(Options!$D$25 = 1, AVERAGE(F39,G39),
IF(Options!$D$26 = 1, IFERROR(GEOMEAN(F39, G39), MAX(F39, G39)))))</f>
        <v>4.3333333333333304</v>
      </c>
      <c r="F39" s="89" cm="1">
        <f t="array" ref="F39">IF(Options!$D$18=1, IFERROR(MAX(IF($I$199:$R$199=1,(I39:R39),"")),
     MAX(IF($I$199:$R$199=2,(I39:R39),""))),
IF(Options!$D$19=1, IFERROR(AVERAGE(IF($I$199:$R$199=1,I39:R39,"")),
     AVERAGE(IF($I$199:$R$199=2,(I39:R39),""))),
IF(Options!$D$20=1, IFERROR(IF(OR(IF(ISNUMBER(I39:R39),IF(I$199:R$199 = 1,I39:R39, ""), "")=0), 0, GEOMEAN(IF(ISNUMBER(I39:R39),IF(I$199:R$199 = 1,I39:R39, ""), ""))),
   IF(OR(IF(ISNUMBER(I39:R39),IF(I$199:R$199 = 2,I39:R39, ""), "")=0), 0, GEOMEAN(IF(ISNUMBER(I39:R39),IF(I$199:R$199 = 2,I39:R39, ""), "")))))))</f>
        <v>4.3333333333333304</v>
      </c>
      <c r="G39" s="89" cm="1">
        <f t="array" ref="G39">IF(Options!$D$18=1, IFERROR(MAX(IF($I$200:$R$200=1,(I39:R39),"")),
     MAX(IF($I$200:$R$200=2,(I39:R39),""))),
IF(Options!$D$19=1, IFERROR(AVERAGE(IF($I$200:$R$200=1,(I39:R39),"")),
     AVERAGE(IF($I$200:$R$200=2,(I39:R39),""))),
IF(Options!$D$20=1, IFERROR(IF(OR(IF(ISNUMBER(I39:R39),IF(I$200:R$200 = 1,I39:R39, ""), "")=0), 0, GEOMEAN(IF(ISNUMBER(I39:R39),IF(I$200:R$200 = 1,I39:R39, ""), ""))),
   IF(OR(IF(ISNUMBER(I39:R39),IF(I$200:R$200 = 2,I39:R39, ""), "")=0), 0, GEOMEAN(IF(ISNUMBER(I39:R39),IF(I$200:R$200 = 2,I39:R39, ""), "")))))))</f>
        <v>0</v>
      </c>
      <c r="H39" s="142" t="s">
        <v>74</v>
      </c>
      <c r="I39" s="89" t="s">
        <v>473</v>
      </c>
      <c r="J39" s="89">
        <v>4.3333333333333304</v>
      </c>
      <c r="K39" s="89">
        <v>0</v>
      </c>
      <c r="L39" s="89">
        <v>0</v>
      </c>
      <c r="M39" s="89">
        <v>0</v>
      </c>
      <c r="N39" s="89"/>
      <c r="O39" s="89"/>
      <c r="P39" s="141"/>
      <c r="Q39" s="141"/>
      <c r="R39" s="141"/>
      <c r="S39" s="162"/>
      <c r="T39" s="162"/>
      <c r="U39" s="36"/>
      <c r="V39" s="36"/>
      <c r="W39" s="36"/>
      <c r="X39" s="36"/>
      <c r="Y39" s="36"/>
      <c r="Z39" s="36"/>
      <c r="AA39" s="36"/>
      <c r="AB39" s="36"/>
      <c r="AC39" s="36"/>
    </row>
    <row r="40" spans="1:29" x14ac:dyDescent="0.2">
      <c r="A40" s="85">
        <v>35</v>
      </c>
      <c r="B40" s="85" t="s">
        <v>75</v>
      </c>
      <c r="C40" s="85" t="s">
        <v>76</v>
      </c>
      <c r="D40" s="98" t="str">
        <f t="shared" si="0"/>
        <v/>
      </c>
      <c r="E40" s="89">
        <f>IF(Options!$D$24 = 1, MAX(F40, G40),
IF(Options!$D$25 = 1, AVERAGE(F40,G40),
IF(Options!$D$26 = 1, IFERROR(GEOMEAN(F40, G40), MAX(F40, G40)))))</f>
        <v>5.8333333333333304</v>
      </c>
      <c r="F40" s="89" cm="1">
        <f t="array" ref="F40">IF(Options!$D$18=1, IFERROR(MAX(IF($I$199:$R$199=1,(I40:R40),"")),
     MAX(IF($I$199:$R$199=2,(I40:R40),""))),
IF(Options!$D$19=1, IFERROR(AVERAGE(IF($I$199:$R$199=1,I40:R40,"")),
     AVERAGE(IF($I$199:$R$199=2,(I40:R40),""))),
IF(Options!$D$20=1, IFERROR(IF(OR(IF(ISNUMBER(I40:R40),IF(I$199:R$199 = 1,I40:R40, ""), "")=0), 0, GEOMEAN(IF(ISNUMBER(I40:R40),IF(I$199:R$199 = 1,I40:R40, ""), ""))),
   IF(OR(IF(ISNUMBER(I40:R40),IF(I$199:R$199 = 2,I40:R40, ""), "")=0), 0, GEOMEAN(IF(ISNUMBER(I40:R40),IF(I$199:R$199 = 2,I40:R40, ""), "")))))))</f>
        <v>5.8333333333333304</v>
      </c>
      <c r="G40" s="89" cm="1">
        <f t="array" ref="G40">IF(Options!$D$18=1, IFERROR(MAX(IF($I$200:$R$200=1,(I40:R40),"")),
     MAX(IF($I$200:$R$200=2,(I40:R40),""))),
IF(Options!$D$19=1, IFERROR(AVERAGE(IF($I$200:$R$200=1,(I40:R40),"")),
     AVERAGE(IF($I$200:$R$200=2,(I40:R40),""))),
IF(Options!$D$20=1, IFERROR(IF(OR(IF(ISNUMBER(I40:R40),IF(I$200:R$200 = 1,I40:R40, ""), "")=0), 0, GEOMEAN(IF(ISNUMBER(I40:R40),IF(I$200:R$200 = 1,I40:R40, ""), ""))),
   IF(OR(IF(ISNUMBER(I40:R40),IF(I$200:R$200 = 2,I40:R40, ""), "")=0), 0, GEOMEAN(IF(ISNUMBER(I40:R40),IF(I$200:R$200 = 2,I40:R40, ""), "")))))))</f>
        <v>0</v>
      </c>
      <c r="H40" s="142" t="s">
        <v>76</v>
      </c>
      <c r="I40" s="89">
        <v>0</v>
      </c>
      <c r="J40" s="89">
        <v>5.8333333333333304</v>
      </c>
      <c r="K40" s="89">
        <v>0</v>
      </c>
      <c r="L40" s="89">
        <v>0</v>
      </c>
      <c r="M40" s="89">
        <v>0</v>
      </c>
      <c r="N40" s="89"/>
      <c r="O40" s="89"/>
      <c r="P40" s="141"/>
      <c r="Q40" s="141"/>
      <c r="R40" s="141"/>
      <c r="S40" s="162"/>
      <c r="T40" s="162"/>
      <c r="U40" s="36"/>
      <c r="V40" s="36"/>
      <c r="W40" s="36"/>
      <c r="X40" s="36"/>
      <c r="Y40" s="36"/>
      <c r="Z40" s="36"/>
      <c r="AA40" s="36"/>
      <c r="AB40" s="36"/>
      <c r="AC40" s="36"/>
    </row>
    <row r="41" spans="1:29" x14ac:dyDescent="0.2">
      <c r="A41" s="85">
        <v>36</v>
      </c>
      <c r="B41" s="85" t="s">
        <v>77</v>
      </c>
      <c r="C41" s="85" t="s">
        <v>78</v>
      </c>
      <c r="D41" s="98" t="str">
        <f t="shared" si="0"/>
        <v/>
      </c>
      <c r="E41" s="89">
        <f>IF(Options!$D$24 = 1, MAX(F41, G41),
IF(Options!$D$25 = 1, AVERAGE(F41,G41),
IF(Options!$D$26 = 1, IFERROR(GEOMEAN(F41, G41), MAX(F41, G41)))))</f>
        <v>4.8333333333333304</v>
      </c>
      <c r="F41" s="89" cm="1">
        <f t="array" ref="F41">IF(Options!$D$18=1, IFERROR(MAX(IF($I$199:$R$199=1,(I41:R41),"")),
     MAX(IF($I$199:$R$199=2,(I41:R41),""))),
IF(Options!$D$19=1, IFERROR(AVERAGE(IF($I$199:$R$199=1,I41:R41,"")),
     AVERAGE(IF($I$199:$R$199=2,(I41:R41),""))),
IF(Options!$D$20=1, IFERROR(IF(OR(IF(ISNUMBER(I41:R41),IF(I$199:R$199 = 1,I41:R41, ""), "")=0), 0, GEOMEAN(IF(ISNUMBER(I41:R41),IF(I$199:R$199 = 1,I41:R41, ""), ""))),
   IF(OR(IF(ISNUMBER(I41:R41),IF(I$199:R$199 = 2,I41:R41, ""), "")=0), 0, GEOMEAN(IF(ISNUMBER(I41:R41),IF(I$199:R$199 = 2,I41:R41, ""), "")))))))</f>
        <v>4.8333333333333304</v>
      </c>
      <c r="G41" s="89" cm="1">
        <f t="array" ref="G41">IF(Options!$D$18=1, IFERROR(MAX(IF($I$200:$R$200=1,(I41:R41),"")),
     MAX(IF($I$200:$R$200=2,(I41:R41),""))),
IF(Options!$D$19=1, IFERROR(AVERAGE(IF($I$200:$R$200=1,(I41:R41),"")),
     AVERAGE(IF($I$200:$R$200=2,(I41:R41),""))),
IF(Options!$D$20=1, IFERROR(IF(OR(IF(ISNUMBER(I41:R41),IF(I$200:R$200 = 1,I41:R41, ""), "")=0), 0, GEOMEAN(IF(ISNUMBER(I41:R41),IF(I$200:R$200 = 1,I41:R41, ""), ""))),
   IF(OR(IF(ISNUMBER(I41:R41),IF(I$200:R$200 = 2,I41:R41, ""), "")=0), 0, GEOMEAN(IF(ISNUMBER(I41:R41),IF(I$200:R$200 = 2,I41:R41, ""), "")))))))</f>
        <v>0</v>
      </c>
      <c r="H41" s="142" t="s">
        <v>78</v>
      </c>
      <c r="I41" s="89" t="s">
        <v>473</v>
      </c>
      <c r="J41" s="89">
        <v>4.8333333333333304</v>
      </c>
      <c r="K41" s="89">
        <v>0</v>
      </c>
      <c r="L41" s="89">
        <v>0</v>
      </c>
      <c r="M41" s="89">
        <v>0</v>
      </c>
      <c r="N41" s="89"/>
      <c r="O41" s="89"/>
      <c r="P41" s="141"/>
      <c r="Q41" s="141"/>
      <c r="R41" s="141"/>
      <c r="S41" s="162"/>
      <c r="T41" s="162"/>
      <c r="U41" s="36"/>
      <c r="V41" s="36"/>
      <c r="W41" s="36"/>
      <c r="X41" s="36"/>
      <c r="Y41" s="36"/>
      <c r="Z41" s="36"/>
      <c r="AA41" s="36"/>
      <c r="AB41" s="36"/>
      <c r="AC41" s="36"/>
    </row>
    <row r="42" spans="1:29" x14ac:dyDescent="0.2">
      <c r="A42" s="85">
        <v>37</v>
      </c>
      <c r="B42" s="85" t="s">
        <v>79</v>
      </c>
      <c r="C42" s="85" t="s">
        <v>80</v>
      </c>
      <c r="D42" s="98" t="str">
        <f t="shared" si="0"/>
        <v/>
      </c>
      <c r="E42" s="89">
        <f>IF(Options!$D$24 = 1, MAX(F42, G42),
IF(Options!$D$25 = 1, AVERAGE(F42,G42),
IF(Options!$D$26 = 1, IFERROR(GEOMEAN(F42, G42), MAX(F42, G42)))))</f>
        <v>8.1547532151500448</v>
      </c>
      <c r="F42" s="89" cm="1">
        <f t="array" ref="F42">IF(Options!$D$18=1, IFERROR(MAX(IF($I$199:$R$199=1,(I42:R42),"")),
     MAX(IF($I$199:$R$199=2,(I42:R42),""))),
IF(Options!$D$19=1, IFERROR(AVERAGE(IF($I$199:$R$199=1,I42:R42,"")),
     AVERAGE(IF($I$199:$R$199=2,(I42:R42),""))),
IF(Options!$D$20=1, IFERROR(IF(OR(IF(ISNUMBER(I42:R42),IF(I$199:R$199 = 1,I42:R42, ""), "")=0), 0, GEOMEAN(IF(ISNUMBER(I42:R42),IF(I$199:R$199 = 1,I42:R42, ""), ""))),
   IF(OR(IF(ISNUMBER(I42:R42),IF(I$199:R$199 = 2,I42:R42, ""), "")=0), 0, GEOMEAN(IF(ISNUMBER(I42:R42),IF(I$199:R$199 = 2,I42:R42, ""), "")))))))</f>
        <v>9.5</v>
      </c>
      <c r="G42" s="89" cm="1">
        <f t="array" ref="G42">IF(Options!$D$18=1, IFERROR(MAX(IF($I$200:$R$200=1,(I42:R42),"")),
     MAX(IF($I$200:$R$200=2,(I42:R42),""))),
IF(Options!$D$19=1, IFERROR(AVERAGE(IF($I$200:$R$200=1,(I42:R42),"")),
     AVERAGE(IF($I$200:$R$200=2,(I42:R42),""))),
IF(Options!$D$20=1, IFERROR(IF(OR(IF(ISNUMBER(I42:R42),IF(I$200:R$200 = 1,I42:R42, ""), "")=0), 0, GEOMEAN(IF(ISNUMBER(I42:R42),IF(I$200:R$200 = 1,I42:R42, ""), ""))),
   IF(OR(IF(ISNUMBER(I42:R42),IF(I$200:R$200 = 2,I42:R42, ""), "")=0), 0, GEOMEAN(IF(ISNUMBER(I42:R42),IF(I$200:R$200 = 2,I42:R42, ""), "")))))))</f>
        <v>7</v>
      </c>
      <c r="H42" s="142" t="s">
        <v>80</v>
      </c>
      <c r="I42" s="89">
        <v>0</v>
      </c>
      <c r="J42" s="89">
        <v>9.5</v>
      </c>
      <c r="K42" s="89">
        <v>7</v>
      </c>
      <c r="L42" s="89">
        <v>0</v>
      </c>
      <c r="M42" s="89">
        <v>0</v>
      </c>
      <c r="N42" s="89"/>
      <c r="O42" s="89"/>
      <c r="P42" s="141"/>
      <c r="Q42" s="141"/>
      <c r="R42" s="141"/>
      <c r="S42" s="162"/>
      <c r="T42" s="162"/>
      <c r="U42" s="36"/>
      <c r="V42" s="36"/>
      <c r="W42" s="36"/>
      <c r="X42" s="36"/>
      <c r="Y42" s="36"/>
      <c r="Z42" s="36"/>
      <c r="AA42" s="36"/>
      <c r="AB42" s="36"/>
      <c r="AC42" s="36"/>
    </row>
    <row r="43" spans="1:29" x14ac:dyDescent="0.2">
      <c r="A43" s="85">
        <v>38</v>
      </c>
      <c r="B43" s="85" t="s">
        <v>81</v>
      </c>
      <c r="C43" s="85" t="s">
        <v>82</v>
      </c>
      <c r="D43" s="98" t="str">
        <f t="shared" si="0"/>
        <v/>
      </c>
      <c r="E43" s="89">
        <f>IF(Options!$D$24 = 1, MAX(F43, G43),
IF(Options!$D$25 = 1, AVERAGE(F43,G43),
IF(Options!$D$26 = 1, IFERROR(GEOMEAN(F43, G43), MAX(F43, G43)))))</f>
        <v>2.8333333333333299</v>
      </c>
      <c r="F43" s="89" cm="1">
        <f t="array" ref="F43">IF(Options!$D$18=1, IFERROR(MAX(IF($I$199:$R$199=1,(I43:R43),"")),
     MAX(IF($I$199:$R$199=2,(I43:R43),""))),
IF(Options!$D$19=1, IFERROR(AVERAGE(IF($I$199:$R$199=1,I43:R43,"")),
     AVERAGE(IF($I$199:$R$199=2,(I43:R43),""))),
IF(Options!$D$20=1, IFERROR(IF(OR(IF(ISNUMBER(I43:R43),IF(I$199:R$199 = 1,I43:R43, ""), "")=0), 0, GEOMEAN(IF(ISNUMBER(I43:R43),IF(I$199:R$199 = 1,I43:R43, ""), ""))),
   IF(OR(IF(ISNUMBER(I43:R43),IF(I$199:R$199 = 2,I43:R43, ""), "")=0), 0, GEOMEAN(IF(ISNUMBER(I43:R43),IF(I$199:R$199 = 2,I43:R43, ""), "")))))))</f>
        <v>2.8333333333333299</v>
      </c>
      <c r="G43" s="89" cm="1">
        <f t="array" ref="G43">IF(Options!$D$18=1, IFERROR(MAX(IF($I$200:$R$200=1,(I43:R43),"")),
     MAX(IF($I$200:$R$200=2,(I43:R43),""))),
IF(Options!$D$19=1, IFERROR(AVERAGE(IF($I$200:$R$200=1,(I43:R43),"")),
     AVERAGE(IF($I$200:$R$200=2,(I43:R43),""))),
IF(Options!$D$20=1, IFERROR(IF(OR(IF(ISNUMBER(I43:R43),IF(I$200:R$200 = 1,I43:R43, ""), "")=0), 0, GEOMEAN(IF(ISNUMBER(I43:R43),IF(I$200:R$200 = 1,I43:R43, ""), ""))),
   IF(OR(IF(ISNUMBER(I43:R43),IF(I$200:R$200 = 2,I43:R43, ""), "")=0), 0, GEOMEAN(IF(ISNUMBER(I43:R43),IF(I$200:R$200 = 2,I43:R43, ""), "")))))))</f>
        <v>0</v>
      </c>
      <c r="H43" s="142" t="s">
        <v>82</v>
      </c>
      <c r="I43" s="89" t="s">
        <v>473</v>
      </c>
      <c r="J43" s="89">
        <v>2.8333333333333299</v>
      </c>
      <c r="K43" s="89">
        <v>0</v>
      </c>
      <c r="L43" s="89">
        <v>0</v>
      </c>
      <c r="M43" s="89">
        <v>0</v>
      </c>
      <c r="N43" s="89"/>
      <c r="O43" s="89"/>
      <c r="P43" s="141"/>
      <c r="Q43" s="141"/>
      <c r="R43" s="141"/>
      <c r="S43" s="162"/>
      <c r="T43" s="162"/>
      <c r="U43" s="36"/>
      <c r="V43" s="36"/>
      <c r="W43" s="36"/>
      <c r="X43" s="36"/>
      <c r="Y43" s="36"/>
      <c r="Z43" s="36"/>
      <c r="AA43" s="36"/>
      <c r="AB43" s="36"/>
      <c r="AC43" s="36"/>
    </row>
    <row r="44" spans="1:29" x14ac:dyDescent="0.2">
      <c r="A44" s="85">
        <v>39</v>
      </c>
      <c r="B44" s="85" t="s">
        <v>83</v>
      </c>
      <c r="C44" s="85" t="s">
        <v>84</v>
      </c>
      <c r="D44" s="98" t="str">
        <f t="shared" si="0"/>
        <v/>
      </c>
      <c r="E44" s="89">
        <f>IF(Options!$D$24 = 1, MAX(F44, G44),
IF(Options!$D$25 = 1, AVERAGE(F44,G44),
IF(Options!$D$26 = 1, IFERROR(GEOMEAN(F44, G44), MAX(F44, G44)))))</f>
        <v>0.83333333333333404</v>
      </c>
      <c r="F44" s="89" cm="1">
        <f t="array" ref="F44">IF(Options!$D$18=1, IFERROR(MAX(IF($I$199:$R$199=1,(I44:R44),"")),
     MAX(IF($I$199:$R$199=2,(I44:R44),""))),
IF(Options!$D$19=1, IFERROR(AVERAGE(IF($I$199:$R$199=1,I44:R44,"")),
     AVERAGE(IF($I$199:$R$199=2,(I44:R44),""))),
IF(Options!$D$20=1, IFERROR(IF(OR(IF(ISNUMBER(I44:R44),IF(I$199:R$199 = 1,I44:R44, ""), "")=0), 0, GEOMEAN(IF(ISNUMBER(I44:R44),IF(I$199:R$199 = 1,I44:R44, ""), ""))),
   IF(OR(IF(ISNUMBER(I44:R44),IF(I$199:R$199 = 2,I44:R44, ""), "")=0), 0, GEOMEAN(IF(ISNUMBER(I44:R44),IF(I$199:R$199 = 2,I44:R44, ""), "")))))))</f>
        <v>0.83333333333333404</v>
      </c>
      <c r="G44" s="89" cm="1">
        <f t="array" ref="G44">IF(Options!$D$18=1, IFERROR(MAX(IF($I$200:$R$200=1,(I44:R44),"")),
     MAX(IF($I$200:$R$200=2,(I44:R44),""))),
IF(Options!$D$19=1, IFERROR(AVERAGE(IF($I$200:$R$200=1,(I44:R44),"")),
     AVERAGE(IF($I$200:$R$200=2,(I44:R44),""))),
IF(Options!$D$20=1, IFERROR(IF(OR(IF(ISNUMBER(I44:R44),IF(I$200:R$200 = 1,I44:R44, ""), "")=0), 0, GEOMEAN(IF(ISNUMBER(I44:R44),IF(I$200:R$200 = 1,I44:R44, ""), ""))),
   IF(OR(IF(ISNUMBER(I44:R44),IF(I$200:R$200 = 2,I44:R44, ""), "")=0), 0, GEOMEAN(IF(ISNUMBER(I44:R44),IF(I$200:R$200 = 2,I44:R44, ""), "")))))))</f>
        <v>0</v>
      </c>
      <c r="H44" s="142" t="s">
        <v>84</v>
      </c>
      <c r="I44" s="89" t="s">
        <v>473</v>
      </c>
      <c r="J44" s="89">
        <v>0.83333333333333404</v>
      </c>
      <c r="K44" s="89">
        <v>0</v>
      </c>
      <c r="L44" s="89">
        <v>0</v>
      </c>
      <c r="M44" s="89">
        <v>0</v>
      </c>
      <c r="N44" s="89"/>
      <c r="O44" s="89"/>
      <c r="P44" s="141"/>
      <c r="Q44" s="141"/>
      <c r="R44" s="141"/>
      <c r="S44" s="162"/>
      <c r="T44" s="162"/>
      <c r="U44" s="36"/>
      <c r="V44" s="36"/>
      <c r="W44" s="36"/>
      <c r="X44" s="36"/>
      <c r="Y44" s="36"/>
      <c r="Z44" s="36"/>
      <c r="AA44" s="36"/>
      <c r="AB44" s="36"/>
      <c r="AC44" s="36"/>
    </row>
    <row r="45" spans="1:29" x14ac:dyDescent="0.2">
      <c r="A45" s="85">
        <v>40</v>
      </c>
      <c r="B45" s="85" t="s">
        <v>85</v>
      </c>
      <c r="C45" s="85" t="s">
        <v>86</v>
      </c>
      <c r="D45" s="98" t="str">
        <f t="shared" si="0"/>
        <v/>
      </c>
      <c r="E45" s="89">
        <f>IF(Options!$D$24 = 1, MAX(F45, G45),
IF(Options!$D$25 = 1, AVERAGE(F45,G45),
IF(Options!$D$26 = 1, IFERROR(GEOMEAN(F45, G45), MAX(F45, G45)))))</f>
        <v>8.3333333333333304</v>
      </c>
      <c r="F45" s="89" cm="1">
        <f t="array" ref="F45">IF(Options!$D$18=1, IFERROR(MAX(IF($I$199:$R$199=1,(I45:R45),"")),
     MAX(IF($I$199:$R$199=2,(I45:R45),""))),
IF(Options!$D$19=1, IFERROR(AVERAGE(IF($I$199:$R$199=1,I45:R45,"")),
     AVERAGE(IF($I$199:$R$199=2,(I45:R45),""))),
IF(Options!$D$20=1, IFERROR(IF(OR(IF(ISNUMBER(I45:R45),IF(I$199:R$199 = 1,I45:R45, ""), "")=0), 0, GEOMEAN(IF(ISNUMBER(I45:R45),IF(I$199:R$199 = 1,I45:R45, ""), ""))),
   IF(OR(IF(ISNUMBER(I45:R45),IF(I$199:R$199 = 2,I45:R45, ""), "")=0), 0, GEOMEAN(IF(ISNUMBER(I45:R45),IF(I$199:R$199 = 2,I45:R45, ""), "")))))))</f>
        <v>8.3333333333333304</v>
      </c>
      <c r="G45" s="89" cm="1">
        <f t="array" ref="G45">IF(Options!$D$18=1, IFERROR(MAX(IF($I$200:$R$200=1,(I45:R45),"")),
     MAX(IF($I$200:$R$200=2,(I45:R45),""))),
IF(Options!$D$19=1, IFERROR(AVERAGE(IF($I$200:$R$200=1,(I45:R45),"")),
     AVERAGE(IF($I$200:$R$200=2,(I45:R45),""))),
IF(Options!$D$20=1, IFERROR(IF(OR(IF(ISNUMBER(I45:R45),IF(I$200:R$200 = 1,I45:R45, ""), "")=0), 0, GEOMEAN(IF(ISNUMBER(I45:R45),IF(I$200:R$200 = 1,I45:R45, ""), ""))),
   IF(OR(IF(ISNUMBER(I45:R45),IF(I$200:R$200 = 2,I45:R45, ""), "")=0), 0, GEOMEAN(IF(ISNUMBER(I45:R45),IF(I$200:R$200 = 2,I45:R45, ""), "")))))))</f>
        <v>0</v>
      </c>
      <c r="H45" s="142" t="s">
        <v>86</v>
      </c>
      <c r="I45" s="89" t="s">
        <v>473</v>
      </c>
      <c r="J45" s="89">
        <v>8.3333333333333304</v>
      </c>
      <c r="K45" s="89">
        <v>0</v>
      </c>
      <c r="L45" s="89">
        <v>0</v>
      </c>
      <c r="M45" s="89">
        <v>0</v>
      </c>
      <c r="N45" s="89"/>
      <c r="O45" s="89"/>
      <c r="P45" s="141"/>
      <c r="Q45" s="141"/>
      <c r="R45" s="141"/>
      <c r="S45" s="162"/>
      <c r="T45" s="162"/>
      <c r="U45" s="36"/>
      <c r="V45" s="36"/>
      <c r="W45" s="36"/>
      <c r="X45" s="36"/>
      <c r="Y45" s="36"/>
      <c r="Z45" s="36"/>
      <c r="AA45" s="36"/>
      <c r="AB45" s="36"/>
      <c r="AC45" s="36"/>
    </row>
    <row r="46" spans="1:29" x14ac:dyDescent="0.2">
      <c r="A46" s="85">
        <v>41</v>
      </c>
      <c r="B46" s="85" t="s">
        <v>87</v>
      </c>
      <c r="C46" s="85" t="s">
        <v>88</v>
      </c>
      <c r="D46" s="98" t="str">
        <f t="shared" si="0"/>
        <v/>
      </c>
      <c r="E46" s="89">
        <f>IF(Options!$D$24 = 1, MAX(F46, G46),
IF(Options!$D$25 = 1, AVERAGE(F46,G46),
IF(Options!$D$26 = 1, IFERROR(GEOMEAN(F46, G46), MAX(F46, G46)))))</f>
        <v>8.7559503577091338</v>
      </c>
      <c r="F46" s="89" cm="1">
        <f t="array" ref="F46">IF(Options!$D$18=1, IFERROR(MAX(IF($I$199:$R$199=1,(I46:R46),"")),
     MAX(IF($I$199:$R$199=2,(I46:R46),""))),
IF(Options!$D$19=1, IFERROR(AVERAGE(IF($I$199:$R$199=1,I46:R46,"")),
     AVERAGE(IF($I$199:$R$199=2,(I46:R46),""))),
IF(Options!$D$20=1, IFERROR(IF(OR(IF(ISNUMBER(I46:R46),IF(I$199:R$199 = 1,I46:R46, ""), "")=0), 0, GEOMEAN(IF(ISNUMBER(I46:R46),IF(I$199:R$199 = 1,I46:R46, ""), ""))),
   IF(OR(IF(ISNUMBER(I46:R46),IF(I$199:R$199 = 2,I46:R46, ""), "")=0), 0, GEOMEAN(IF(ISNUMBER(I46:R46),IF(I$199:R$199 = 2,I46:R46, ""), "")))))))</f>
        <v>7.6666666666666696</v>
      </c>
      <c r="G46" s="89" cm="1">
        <f t="array" ref="G46">IF(Options!$D$18=1, IFERROR(MAX(IF($I$200:$R$200=1,(I46:R46),"")),
     MAX(IF($I$200:$R$200=2,(I46:R46),""))),
IF(Options!$D$19=1, IFERROR(AVERAGE(IF($I$200:$R$200=1,(I46:R46),"")),
     AVERAGE(IF($I$200:$R$200=2,(I46:R46),""))),
IF(Options!$D$20=1, IFERROR(IF(OR(IF(ISNUMBER(I46:R46),IF(I$200:R$200 = 1,I46:R46, ""), "")=0), 0, GEOMEAN(IF(ISNUMBER(I46:R46),IF(I$200:R$200 = 1,I46:R46, ""), ""))),
   IF(OR(IF(ISNUMBER(I46:R46),IF(I$200:R$200 = 2,I46:R46, ""), "")=0), 0, GEOMEAN(IF(ISNUMBER(I46:R46),IF(I$200:R$200 = 2,I46:R46, ""), "")))))))</f>
        <v>10</v>
      </c>
      <c r="H46" s="142" t="s">
        <v>88</v>
      </c>
      <c r="I46" s="89" t="s">
        <v>473</v>
      </c>
      <c r="J46" s="89">
        <v>7.6666666666666696</v>
      </c>
      <c r="K46" s="89">
        <v>10</v>
      </c>
      <c r="L46" s="89">
        <v>0</v>
      </c>
      <c r="M46" s="89">
        <v>0</v>
      </c>
      <c r="N46" s="89"/>
      <c r="O46" s="89"/>
      <c r="P46" s="141"/>
      <c r="Q46" s="141"/>
      <c r="R46" s="141"/>
      <c r="S46" s="162"/>
      <c r="T46" s="162"/>
      <c r="U46" s="36"/>
      <c r="V46" s="36"/>
      <c r="W46" s="36"/>
      <c r="X46" s="36"/>
      <c r="Y46" s="36"/>
      <c r="Z46" s="36"/>
      <c r="AA46" s="36"/>
      <c r="AB46" s="36"/>
      <c r="AC46" s="36"/>
    </row>
    <row r="47" spans="1:29" x14ac:dyDescent="0.2">
      <c r="A47" s="85">
        <v>42</v>
      </c>
      <c r="B47" s="85" t="s">
        <v>89</v>
      </c>
      <c r="C47" s="85" t="s">
        <v>90</v>
      </c>
      <c r="D47" s="98" t="str">
        <f t="shared" si="0"/>
        <v/>
      </c>
      <c r="E47" s="89">
        <f>IF(Options!$D$24 = 1, MAX(F47, G47),
IF(Options!$D$25 = 1, AVERAGE(F47,G47),
IF(Options!$D$26 = 1, IFERROR(GEOMEAN(F47, G47), MAX(F47, G47)))))</f>
        <v>5.5</v>
      </c>
      <c r="F47" s="89" cm="1">
        <f t="array" ref="F47">IF(Options!$D$18=1, IFERROR(MAX(IF($I$199:$R$199=1,(I47:R47),"")),
     MAX(IF($I$199:$R$199=2,(I47:R47),""))),
IF(Options!$D$19=1, IFERROR(AVERAGE(IF($I$199:$R$199=1,I47:R47,"")),
     AVERAGE(IF($I$199:$R$199=2,(I47:R47),""))),
IF(Options!$D$20=1, IFERROR(IF(OR(IF(ISNUMBER(I47:R47),IF(I$199:R$199 = 1,I47:R47, ""), "")=0), 0, GEOMEAN(IF(ISNUMBER(I47:R47),IF(I$199:R$199 = 1,I47:R47, ""), ""))),
   IF(OR(IF(ISNUMBER(I47:R47),IF(I$199:R$199 = 2,I47:R47, ""), "")=0), 0, GEOMEAN(IF(ISNUMBER(I47:R47),IF(I$199:R$199 = 2,I47:R47, ""), "")))))))</f>
        <v>5.5</v>
      </c>
      <c r="G47" s="89" cm="1">
        <f t="array" ref="G47">IF(Options!$D$18=1, IFERROR(MAX(IF($I$200:$R$200=1,(I47:R47),"")),
     MAX(IF($I$200:$R$200=2,(I47:R47),""))),
IF(Options!$D$19=1, IFERROR(AVERAGE(IF($I$200:$R$200=1,(I47:R47),"")),
     AVERAGE(IF($I$200:$R$200=2,(I47:R47),""))),
IF(Options!$D$20=1, IFERROR(IF(OR(IF(ISNUMBER(I47:R47),IF(I$200:R$200 = 1,I47:R47, ""), "")=0), 0, GEOMEAN(IF(ISNUMBER(I47:R47),IF(I$200:R$200 = 1,I47:R47, ""), ""))),
   IF(OR(IF(ISNUMBER(I47:R47),IF(I$200:R$200 = 2,I47:R47, ""), "")=0), 0, GEOMEAN(IF(ISNUMBER(I47:R47),IF(I$200:R$200 = 2,I47:R47, ""), "")))))))</f>
        <v>0</v>
      </c>
      <c r="H47" s="142" t="s">
        <v>90</v>
      </c>
      <c r="I47" s="89" t="s">
        <v>473</v>
      </c>
      <c r="J47" s="89">
        <v>5.5</v>
      </c>
      <c r="K47" s="89">
        <v>0</v>
      </c>
      <c r="L47" s="89">
        <v>0</v>
      </c>
      <c r="M47" s="89">
        <v>0</v>
      </c>
      <c r="N47" s="89"/>
      <c r="O47" s="89"/>
      <c r="P47" s="141"/>
      <c r="Q47" s="141"/>
      <c r="R47" s="141"/>
      <c r="S47" s="162"/>
      <c r="T47" s="162"/>
      <c r="U47" s="36"/>
      <c r="V47" s="36"/>
      <c r="W47" s="36"/>
      <c r="X47" s="36"/>
      <c r="Y47" s="36"/>
      <c r="Z47" s="36"/>
      <c r="AA47" s="36"/>
      <c r="AB47" s="36"/>
      <c r="AC47" s="36"/>
    </row>
    <row r="48" spans="1:29" x14ac:dyDescent="0.2">
      <c r="A48" s="85">
        <v>43</v>
      </c>
      <c r="B48" s="85" t="s">
        <v>91</v>
      </c>
      <c r="C48" s="85" t="s">
        <v>92</v>
      </c>
      <c r="D48" s="98" t="str">
        <f t="shared" si="0"/>
        <v/>
      </c>
      <c r="E48" s="89">
        <f>IF(Options!$D$24 = 1, MAX(F48, G48),
IF(Options!$D$25 = 1, AVERAGE(F48,G48),
IF(Options!$D$26 = 1, IFERROR(GEOMEAN(F48, G48), MAX(F48, G48)))))</f>
        <v>1.1666666666666701</v>
      </c>
      <c r="F48" s="89" cm="1">
        <f t="array" ref="F48">IF(Options!$D$18=1, IFERROR(MAX(IF($I$199:$R$199=1,(I48:R48),"")),
     MAX(IF($I$199:$R$199=2,(I48:R48),""))),
IF(Options!$D$19=1, IFERROR(AVERAGE(IF($I$199:$R$199=1,I48:R48,"")),
     AVERAGE(IF($I$199:$R$199=2,(I48:R48),""))),
IF(Options!$D$20=1, IFERROR(IF(OR(IF(ISNUMBER(I48:R48),IF(I$199:R$199 = 1,I48:R48, ""), "")=0), 0, GEOMEAN(IF(ISNUMBER(I48:R48),IF(I$199:R$199 = 1,I48:R48, ""), ""))),
   IF(OR(IF(ISNUMBER(I48:R48),IF(I$199:R$199 = 2,I48:R48, ""), "")=0), 0, GEOMEAN(IF(ISNUMBER(I48:R48),IF(I$199:R$199 = 2,I48:R48, ""), "")))))))</f>
        <v>1.1666666666666701</v>
      </c>
      <c r="G48" s="89" cm="1">
        <f t="array" ref="G48">IF(Options!$D$18=1, IFERROR(MAX(IF($I$200:$R$200=1,(I48:R48),"")),
     MAX(IF($I$200:$R$200=2,(I48:R48),""))),
IF(Options!$D$19=1, IFERROR(AVERAGE(IF($I$200:$R$200=1,(I48:R48),"")),
     AVERAGE(IF($I$200:$R$200=2,(I48:R48),""))),
IF(Options!$D$20=1, IFERROR(IF(OR(IF(ISNUMBER(I48:R48),IF(I$200:R$200 = 1,I48:R48, ""), "")=0), 0, GEOMEAN(IF(ISNUMBER(I48:R48),IF(I$200:R$200 = 1,I48:R48, ""), ""))),
   IF(OR(IF(ISNUMBER(I48:R48),IF(I$200:R$200 = 2,I48:R48, ""), "")=0), 0, GEOMEAN(IF(ISNUMBER(I48:R48),IF(I$200:R$200 = 2,I48:R48, ""), "")))))))</f>
        <v>0</v>
      </c>
      <c r="H48" s="142" t="s">
        <v>92</v>
      </c>
      <c r="I48" s="89" t="s">
        <v>473</v>
      </c>
      <c r="J48" s="89">
        <v>1.1666666666666701</v>
      </c>
      <c r="K48" s="89">
        <v>0</v>
      </c>
      <c r="L48" s="89">
        <v>0</v>
      </c>
      <c r="M48" s="89">
        <v>0</v>
      </c>
      <c r="N48" s="89"/>
      <c r="O48" s="89"/>
      <c r="P48" s="141"/>
      <c r="Q48" s="141"/>
      <c r="R48" s="141"/>
      <c r="S48" s="162"/>
      <c r="T48" s="162"/>
      <c r="U48" s="36"/>
      <c r="V48" s="36"/>
      <c r="W48" s="36"/>
      <c r="X48" s="36"/>
      <c r="Y48" s="36"/>
      <c r="Z48" s="36"/>
      <c r="AA48" s="36"/>
      <c r="AB48" s="36"/>
      <c r="AC48" s="36"/>
    </row>
    <row r="49" spans="1:29" x14ac:dyDescent="0.2">
      <c r="A49" s="85">
        <v>44</v>
      </c>
      <c r="B49" s="85" t="s">
        <v>93</v>
      </c>
      <c r="C49" s="85" t="s">
        <v>94</v>
      </c>
      <c r="D49" s="98" t="str">
        <f t="shared" si="0"/>
        <v/>
      </c>
      <c r="E49" s="89">
        <f>IF(Options!$D$24 = 1, MAX(F49, G49),
IF(Options!$D$25 = 1, AVERAGE(F49,G49),
IF(Options!$D$26 = 1, IFERROR(GEOMEAN(F49, G49), MAX(F49, G49)))))</f>
        <v>2.5</v>
      </c>
      <c r="F49" s="89" cm="1">
        <f t="array" ref="F49">IF(Options!$D$18=1, IFERROR(MAX(IF($I$199:$R$199=1,(I49:R49),"")),
     MAX(IF($I$199:$R$199=2,(I49:R49),""))),
IF(Options!$D$19=1, IFERROR(AVERAGE(IF($I$199:$R$199=1,I49:R49,"")),
     AVERAGE(IF($I$199:$R$199=2,(I49:R49),""))),
IF(Options!$D$20=1, IFERROR(IF(OR(IF(ISNUMBER(I49:R49),IF(I$199:R$199 = 1,I49:R49, ""), "")=0), 0, GEOMEAN(IF(ISNUMBER(I49:R49),IF(I$199:R$199 = 1,I49:R49, ""), ""))),
   IF(OR(IF(ISNUMBER(I49:R49),IF(I$199:R$199 = 2,I49:R49, ""), "")=0), 0, GEOMEAN(IF(ISNUMBER(I49:R49),IF(I$199:R$199 = 2,I49:R49, ""), "")))))))</f>
        <v>2.5</v>
      </c>
      <c r="G49" s="89" cm="1">
        <f t="array" ref="G49">IF(Options!$D$18=1, IFERROR(MAX(IF($I$200:$R$200=1,(I49:R49),"")),
     MAX(IF($I$200:$R$200=2,(I49:R49),""))),
IF(Options!$D$19=1, IFERROR(AVERAGE(IF($I$200:$R$200=1,(I49:R49),"")),
     AVERAGE(IF($I$200:$R$200=2,(I49:R49),""))),
IF(Options!$D$20=1, IFERROR(IF(OR(IF(ISNUMBER(I49:R49),IF(I$200:R$200 = 1,I49:R49, ""), "")=0), 0, GEOMEAN(IF(ISNUMBER(I49:R49),IF(I$200:R$200 = 1,I49:R49, ""), ""))),
   IF(OR(IF(ISNUMBER(I49:R49),IF(I$200:R$200 = 2,I49:R49, ""), "")=0), 0, GEOMEAN(IF(ISNUMBER(I49:R49),IF(I$200:R$200 = 2,I49:R49, ""), "")))))))</f>
        <v>0</v>
      </c>
      <c r="H49" s="142" t="s">
        <v>94</v>
      </c>
      <c r="I49" s="89" t="s">
        <v>473</v>
      </c>
      <c r="J49" s="89">
        <v>2.5</v>
      </c>
      <c r="K49" s="89">
        <v>0</v>
      </c>
      <c r="L49" s="89">
        <v>0</v>
      </c>
      <c r="M49" s="89">
        <v>0</v>
      </c>
      <c r="N49" s="89"/>
      <c r="O49" s="89"/>
      <c r="P49" s="141"/>
      <c r="Q49" s="141"/>
      <c r="R49" s="141"/>
      <c r="S49" s="162"/>
      <c r="T49" s="162"/>
      <c r="U49" s="36"/>
      <c r="V49" s="36"/>
      <c r="W49" s="36"/>
      <c r="X49" s="36"/>
      <c r="Y49" s="36"/>
      <c r="Z49" s="36"/>
      <c r="AA49" s="36"/>
      <c r="AB49" s="36"/>
      <c r="AC49" s="36"/>
    </row>
    <row r="50" spans="1:29" x14ac:dyDescent="0.2">
      <c r="A50" s="85">
        <v>45</v>
      </c>
      <c r="B50" s="85" t="s">
        <v>95</v>
      </c>
      <c r="C50" s="85" t="s">
        <v>96</v>
      </c>
      <c r="D50" s="98" t="str">
        <f t="shared" si="0"/>
        <v/>
      </c>
      <c r="E50" s="89">
        <f>IF(Options!$D$24 = 1, MAX(F50, G50),
IF(Options!$D$25 = 1, AVERAGE(F50,G50),
IF(Options!$D$26 = 1, IFERROR(GEOMEAN(F50, G50), MAX(F50, G50)))))</f>
        <v>7.1647284200682249</v>
      </c>
      <c r="F50" s="89" cm="1">
        <f t="array" ref="F50">IF(Options!$D$18=1, IFERROR(MAX(IF($I$199:$R$199=1,(I50:R50),"")),
     MAX(IF($I$199:$R$199=2,(I50:R50),""))),
IF(Options!$D$19=1, IFERROR(AVERAGE(IF($I$199:$R$199=1,I50:R50,"")),
     AVERAGE(IF($I$199:$R$199=2,(I50:R50),""))),
IF(Options!$D$20=1, IFERROR(IF(OR(IF(ISNUMBER(I50:R50),IF(I$199:R$199 = 1,I50:R50, ""), "")=0), 0, GEOMEAN(IF(ISNUMBER(I50:R50),IF(I$199:R$199 = 1,I50:R50, ""), ""))),
   IF(OR(IF(ISNUMBER(I50:R50),IF(I$199:R$199 = 2,I50:R50, ""), "")=0), 0, GEOMEAN(IF(ISNUMBER(I50:R50),IF(I$199:R$199 = 2,I50:R50, ""), "")))))))</f>
        <v>7.3333333333333304</v>
      </c>
      <c r="G50" s="89" cm="1">
        <f t="array" ref="G50">IF(Options!$D$18=1, IFERROR(MAX(IF($I$200:$R$200=1,(I50:R50),"")),
     MAX(IF($I$200:$R$200=2,(I50:R50),""))),
IF(Options!$D$19=1, IFERROR(AVERAGE(IF($I$200:$R$200=1,(I50:R50),"")),
     AVERAGE(IF($I$200:$R$200=2,(I50:R50),""))),
IF(Options!$D$20=1, IFERROR(IF(OR(IF(ISNUMBER(I50:R50),IF(I$200:R$200 = 1,I50:R50, ""), "")=0), 0, GEOMEAN(IF(ISNUMBER(I50:R50),IF(I$200:R$200 = 1,I50:R50, ""), ""))),
   IF(OR(IF(ISNUMBER(I50:R50),IF(I$200:R$200 = 2,I50:R50, ""), "")=0), 0, GEOMEAN(IF(ISNUMBER(I50:R50),IF(I$200:R$200 = 2,I50:R50, ""), "")))))))</f>
        <v>7</v>
      </c>
      <c r="H50" s="142" t="s">
        <v>96</v>
      </c>
      <c r="I50" s="89" t="s">
        <v>473</v>
      </c>
      <c r="J50" s="89">
        <v>7.3333333333333304</v>
      </c>
      <c r="K50" s="89">
        <v>0</v>
      </c>
      <c r="L50" s="89">
        <v>7</v>
      </c>
      <c r="M50" s="89">
        <v>0</v>
      </c>
      <c r="N50" s="89"/>
      <c r="O50" s="89"/>
      <c r="P50" s="141"/>
      <c r="Q50" s="141"/>
      <c r="R50" s="141"/>
      <c r="S50" s="162"/>
      <c r="T50" s="162"/>
      <c r="U50" s="36"/>
      <c r="V50" s="36"/>
      <c r="W50" s="36"/>
      <c r="X50" s="36"/>
      <c r="Y50" s="36"/>
      <c r="Z50" s="36"/>
      <c r="AA50" s="36"/>
      <c r="AB50" s="36"/>
      <c r="AC50" s="36"/>
    </row>
    <row r="51" spans="1:29" x14ac:dyDescent="0.2">
      <c r="A51" s="85">
        <v>46</v>
      </c>
      <c r="B51" s="85" t="s">
        <v>97</v>
      </c>
      <c r="C51" s="85" t="s">
        <v>98</v>
      </c>
      <c r="D51" s="98" t="str">
        <f t="shared" si="0"/>
        <v/>
      </c>
      <c r="E51" s="89">
        <f>IF(Options!$D$24 = 1, MAX(F51, G51),
IF(Options!$D$25 = 1, AVERAGE(F51,G51),
IF(Options!$D$26 = 1, IFERROR(GEOMEAN(F51, G51), MAX(F51, G51)))))</f>
        <v>6.5</v>
      </c>
      <c r="F51" s="89" cm="1">
        <f t="array" ref="F51">IF(Options!$D$18=1, IFERROR(MAX(IF($I$199:$R$199=1,(I51:R51),"")),
     MAX(IF($I$199:$R$199=2,(I51:R51),""))),
IF(Options!$D$19=1, IFERROR(AVERAGE(IF($I$199:$R$199=1,I51:R51,"")),
     AVERAGE(IF($I$199:$R$199=2,(I51:R51),""))),
IF(Options!$D$20=1, IFERROR(IF(OR(IF(ISNUMBER(I51:R51),IF(I$199:R$199 = 1,I51:R51, ""), "")=0), 0, GEOMEAN(IF(ISNUMBER(I51:R51),IF(I$199:R$199 = 1,I51:R51, ""), ""))),
   IF(OR(IF(ISNUMBER(I51:R51),IF(I$199:R$199 = 2,I51:R51, ""), "")=0), 0, GEOMEAN(IF(ISNUMBER(I51:R51),IF(I$199:R$199 = 2,I51:R51, ""), "")))))))</f>
        <v>6.5</v>
      </c>
      <c r="G51" s="89" cm="1">
        <f t="array" ref="G51">IF(Options!$D$18=1, IFERROR(MAX(IF($I$200:$R$200=1,(I51:R51),"")),
     MAX(IF($I$200:$R$200=2,(I51:R51),""))),
IF(Options!$D$19=1, IFERROR(AVERAGE(IF($I$200:$R$200=1,(I51:R51),"")),
     AVERAGE(IF($I$200:$R$200=2,(I51:R51),""))),
IF(Options!$D$20=1, IFERROR(IF(OR(IF(ISNUMBER(I51:R51),IF(I$200:R$200 = 1,I51:R51, ""), "")=0), 0, GEOMEAN(IF(ISNUMBER(I51:R51),IF(I$200:R$200 = 1,I51:R51, ""), ""))),
   IF(OR(IF(ISNUMBER(I51:R51),IF(I$200:R$200 = 2,I51:R51, ""), "")=0), 0, GEOMEAN(IF(ISNUMBER(I51:R51),IF(I$200:R$200 = 2,I51:R51, ""), "")))))))</f>
        <v>0</v>
      </c>
      <c r="H51" s="142" t="s">
        <v>98</v>
      </c>
      <c r="I51" s="89" t="s">
        <v>473</v>
      </c>
      <c r="J51" s="89">
        <v>6.5</v>
      </c>
      <c r="K51" s="89">
        <v>0</v>
      </c>
      <c r="L51" s="89">
        <v>0</v>
      </c>
      <c r="M51" s="89">
        <v>0</v>
      </c>
      <c r="N51" s="89"/>
      <c r="O51" s="89"/>
      <c r="P51" s="141"/>
      <c r="Q51" s="141"/>
      <c r="R51" s="141"/>
      <c r="S51" s="162"/>
      <c r="T51" s="162"/>
      <c r="U51" s="36"/>
      <c r="V51" s="36"/>
      <c r="W51" s="36"/>
      <c r="X51" s="36"/>
      <c r="Y51" s="36"/>
      <c r="Z51" s="36"/>
      <c r="AA51" s="36"/>
      <c r="AB51" s="36"/>
      <c r="AC51" s="36"/>
    </row>
    <row r="52" spans="1:29" x14ac:dyDescent="0.2">
      <c r="A52" s="85">
        <v>47</v>
      </c>
      <c r="B52" s="85" t="s">
        <v>99</v>
      </c>
      <c r="C52" s="85" t="s">
        <v>100</v>
      </c>
      <c r="D52" s="98" t="str">
        <f t="shared" si="0"/>
        <v/>
      </c>
      <c r="E52" s="89">
        <f>IF(Options!$D$24 = 1, MAX(F52, G52),
IF(Options!$D$25 = 1, AVERAGE(F52,G52),
IF(Options!$D$26 = 1, IFERROR(GEOMEAN(F52, G52), MAX(F52, G52)))))</f>
        <v>0.66666666666666796</v>
      </c>
      <c r="F52" s="89" cm="1">
        <f t="array" ref="F52">IF(Options!$D$18=1, IFERROR(MAX(IF($I$199:$R$199=1,(I52:R52),"")),
     MAX(IF($I$199:$R$199=2,(I52:R52),""))),
IF(Options!$D$19=1, IFERROR(AVERAGE(IF($I$199:$R$199=1,I52:R52,"")),
     AVERAGE(IF($I$199:$R$199=2,(I52:R52),""))),
IF(Options!$D$20=1, IFERROR(IF(OR(IF(ISNUMBER(I52:R52),IF(I$199:R$199 = 1,I52:R52, ""), "")=0), 0, GEOMEAN(IF(ISNUMBER(I52:R52),IF(I$199:R$199 = 1,I52:R52, ""), ""))),
   IF(OR(IF(ISNUMBER(I52:R52),IF(I$199:R$199 = 2,I52:R52, ""), "")=0), 0, GEOMEAN(IF(ISNUMBER(I52:R52),IF(I$199:R$199 = 2,I52:R52, ""), "")))))))</f>
        <v>0.66666666666666796</v>
      </c>
      <c r="G52" s="89" cm="1">
        <f t="array" ref="G52">IF(Options!$D$18=1, IFERROR(MAX(IF($I$200:$R$200=1,(I52:R52),"")),
     MAX(IF($I$200:$R$200=2,(I52:R52),""))),
IF(Options!$D$19=1, IFERROR(AVERAGE(IF($I$200:$R$200=1,(I52:R52),"")),
     AVERAGE(IF($I$200:$R$200=2,(I52:R52),""))),
IF(Options!$D$20=1, IFERROR(IF(OR(IF(ISNUMBER(I52:R52),IF(I$200:R$200 = 1,I52:R52, ""), "")=0), 0, GEOMEAN(IF(ISNUMBER(I52:R52),IF(I$200:R$200 = 1,I52:R52, ""), ""))),
   IF(OR(IF(ISNUMBER(I52:R52),IF(I$200:R$200 = 2,I52:R52, ""), "")=0), 0, GEOMEAN(IF(ISNUMBER(I52:R52),IF(I$200:R$200 = 2,I52:R52, ""), "")))))))</f>
        <v>0</v>
      </c>
      <c r="H52" s="142" t="s">
        <v>100</v>
      </c>
      <c r="I52" s="89" t="s">
        <v>473</v>
      </c>
      <c r="J52" s="89">
        <v>0.66666666666666796</v>
      </c>
      <c r="K52" s="89">
        <v>0</v>
      </c>
      <c r="L52" s="89">
        <v>0</v>
      </c>
      <c r="M52" s="89">
        <v>0</v>
      </c>
      <c r="N52" s="89"/>
      <c r="O52" s="89"/>
      <c r="P52" s="141"/>
      <c r="Q52" s="141"/>
      <c r="R52" s="141"/>
      <c r="S52" s="162"/>
      <c r="T52" s="162"/>
      <c r="U52" s="36"/>
      <c r="V52" s="36"/>
      <c r="W52" s="36"/>
      <c r="X52" s="36"/>
      <c r="Y52" s="36"/>
      <c r="Z52" s="36"/>
      <c r="AA52" s="36"/>
      <c r="AB52" s="36"/>
      <c r="AC52" s="36"/>
    </row>
    <row r="53" spans="1:29" x14ac:dyDescent="0.2">
      <c r="A53" s="85">
        <v>48</v>
      </c>
      <c r="B53" s="85" t="s">
        <v>101</v>
      </c>
      <c r="C53" s="85" t="s">
        <v>102</v>
      </c>
      <c r="D53" s="98" t="str">
        <f t="shared" si="0"/>
        <v/>
      </c>
      <c r="E53" s="89">
        <f>IF(Options!$D$24 = 1, MAX(F53, G53),
IF(Options!$D$25 = 1, AVERAGE(F53,G53),
IF(Options!$D$26 = 1, IFERROR(GEOMEAN(F53, G53), MAX(F53, G53)))))</f>
        <v>9.5</v>
      </c>
      <c r="F53" s="89" cm="1">
        <f t="array" ref="F53">IF(Options!$D$18=1, IFERROR(MAX(IF($I$199:$R$199=1,(I53:R53),"")),
     MAX(IF($I$199:$R$199=2,(I53:R53),""))),
IF(Options!$D$19=1, IFERROR(AVERAGE(IF($I$199:$R$199=1,I53:R53,"")),
     AVERAGE(IF($I$199:$R$199=2,(I53:R53),""))),
IF(Options!$D$20=1, IFERROR(IF(OR(IF(ISNUMBER(I53:R53),IF(I$199:R$199 = 1,I53:R53, ""), "")=0), 0, GEOMEAN(IF(ISNUMBER(I53:R53),IF(I$199:R$199 = 1,I53:R53, ""), ""))),
   IF(OR(IF(ISNUMBER(I53:R53),IF(I$199:R$199 = 2,I53:R53, ""), "")=0), 0, GEOMEAN(IF(ISNUMBER(I53:R53),IF(I$199:R$199 = 2,I53:R53, ""), "")))))))</f>
        <v>9.5</v>
      </c>
      <c r="G53" s="89" cm="1">
        <f t="array" ref="G53">IF(Options!$D$18=1, IFERROR(MAX(IF($I$200:$R$200=1,(I53:R53),"")),
     MAX(IF($I$200:$R$200=2,(I53:R53),""))),
IF(Options!$D$19=1, IFERROR(AVERAGE(IF($I$200:$R$200=1,(I53:R53),"")),
     AVERAGE(IF($I$200:$R$200=2,(I53:R53),""))),
IF(Options!$D$20=1, IFERROR(IF(OR(IF(ISNUMBER(I53:R53),IF(I$200:R$200 = 1,I53:R53, ""), "")=0), 0, GEOMEAN(IF(ISNUMBER(I53:R53),IF(I$200:R$200 = 1,I53:R53, ""), ""))),
   IF(OR(IF(ISNUMBER(I53:R53),IF(I$200:R$200 = 2,I53:R53, ""), "")=0), 0, GEOMEAN(IF(ISNUMBER(I53:R53),IF(I$200:R$200 = 2,I53:R53, ""), "")))))))</f>
        <v>0</v>
      </c>
      <c r="H53" s="142" t="s">
        <v>102</v>
      </c>
      <c r="I53" s="89" t="s">
        <v>473</v>
      </c>
      <c r="J53" s="89">
        <v>9.5</v>
      </c>
      <c r="K53" s="89">
        <v>0</v>
      </c>
      <c r="L53" s="89">
        <v>0</v>
      </c>
      <c r="M53" s="89">
        <v>0</v>
      </c>
      <c r="N53" s="89"/>
      <c r="O53" s="89"/>
      <c r="P53" s="141"/>
      <c r="Q53" s="141"/>
      <c r="R53" s="141"/>
      <c r="S53" s="162"/>
      <c r="T53" s="162"/>
      <c r="U53" s="36"/>
      <c r="V53" s="36"/>
      <c r="W53" s="36"/>
      <c r="X53" s="36"/>
      <c r="Y53" s="36"/>
      <c r="Z53" s="36"/>
      <c r="AA53" s="36"/>
      <c r="AB53" s="36"/>
      <c r="AC53" s="36"/>
    </row>
    <row r="54" spans="1:29" x14ac:dyDescent="0.2">
      <c r="A54" s="85">
        <v>49</v>
      </c>
      <c r="B54" s="85" t="s">
        <v>103</v>
      </c>
      <c r="C54" s="85" t="s">
        <v>104</v>
      </c>
      <c r="D54" s="98" t="str">
        <f t="shared" si="0"/>
        <v/>
      </c>
      <c r="E54" s="89">
        <f>IF(Options!$D$24 = 1, MAX(F54, G54),
IF(Options!$D$25 = 1, AVERAGE(F54,G54),
IF(Options!$D$26 = 1, IFERROR(GEOMEAN(F54, G54), MAX(F54, G54)))))</f>
        <v>6.1666666666666696</v>
      </c>
      <c r="F54" s="89" cm="1">
        <f t="array" ref="F54">IF(Options!$D$18=1, IFERROR(MAX(IF($I$199:$R$199=1,(I54:R54),"")),
     MAX(IF($I$199:$R$199=2,(I54:R54),""))),
IF(Options!$D$19=1, IFERROR(AVERAGE(IF($I$199:$R$199=1,I54:R54,"")),
     AVERAGE(IF($I$199:$R$199=2,(I54:R54),""))),
IF(Options!$D$20=1, IFERROR(IF(OR(IF(ISNUMBER(I54:R54),IF(I$199:R$199 = 1,I54:R54, ""), "")=0), 0, GEOMEAN(IF(ISNUMBER(I54:R54),IF(I$199:R$199 = 1,I54:R54, ""), ""))),
   IF(OR(IF(ISNUMBER(I54:R54),IF(I$199:R$199 = 2,I54:R54, ""), "")=0), 0, GEOMEAN(IF(ISNUMBER(I54:R54),IF(I$199:R$199 = 2,I54:R54, ""), "")))))))</f>
        <v>6.1666666666666696</v>
      </c>
      <c r="G54" s="89" cm="1">
        <f t="array" ref="G54">IF(Options!$D$18=1, IFERROR(MAX(IF($I$200:$R$200=1,(I54:R54),"")),
     MAX(IF($I$200:$R$200=2,(I54:R54),""))),
IF(Options!$D$19=1, IFERROR(AVERAGE(IF($I$200:$R$200=1,(I54:R54),"")),
     AVERAGE(IF($I$200:$R$200=2,(I54:R54),""))),
IF(Options!$D$20=1, IFERROR(IF(OR(IF(ISNUMBER(I54:R54),IF(I$200:R$200 = 1,I54:R54, ""), "")=0), 0, GEOMEAN(IF(ISNUMBER(I54:R54),IF(I$200:R$200 = 1,I54:R54, ""), ""))),
   IF(OR(IF(ISNUMBER(I54:R54),IF(I$200:R$200 = 2,I54:R54, ""), "")=0), 0, GEOMEAN(IF(ISNUMBER(I54:R54),IF(I$200:R$200 = 2,I54:R54, ""), "")))))))</f>
        <v>0</v>
      </c>
      <c r="H54" s="142" t="s">
        <v>104</v>
      </c>
      <c r="I54" s="89" t="s">
        <v>473</v>
      </c>
      <c r="J54" s="89">
        <v>6.1666666666666696</v>
      </c>
      <c r="K54" s="89">
        <v>0</v>
      </c>
      <c r="L54" s="89">
        <v>0</v>
      </c>
      <c r="M54" s="89">
        <v>0</v>
      </c>
      <c r="N54" s="89"/>
      <c r="O54" s="89"/>
      <c r="P54" s="141"/>
      <c r="Q54" s="141"/>
      <c r="R54" s="141"/>
      <c r="S54" s="162"/>
      <c r="T54" s="162"/>
      <c r="U54" s="36"/>
      <c r="V54" s="36"/>
      <c r="W54" s="36"/>
      <c r="X54" s="36"/>
      <c r="Y54" s="36"/>
      <c r="Z54" s="36"/>
      <c r="AA54" s="36"/>
      <c r="AB54" s="36"/>
      <c r="AC54" s="36"/>
    </row>
    <row r="55" spans="1:29" x14ac:dyDescent="0.2">
      <c r="A55" s="85">
        <v>50</v>
      </c>
      <c r="B55" s="85" t="s">
        <v>105</v>
      </c>
      <c r="C55" s="85" t="s">
        <v>106</v>
      </c>
      <c r="D55" s="98" t="str">
        <f t="shared" si="0"/>
        <v/>
      </c>
      <c r="E55" s="89">
        <f>IF(Options!$D$24 = 1, MAX(F55, G55),
IF(Options!$D$25 = 1, AVERAGE(F55,G55),
IF(Options!$D$26 = 1, IFERROR(GEOMEAN(F55, G55), MAX(F55, G55)))))</f>
        <v>9.8333333333333304</v>
      </c>
      <c r="F55" s="89" cm="1">
        <f t="array" ref="F55">IF(Options!$D$18=1, IFERROR(MAX(IF($I$199:$R$199=1,(I55:R55),"")),
     MAX(IF($I$199:$R$199=2,(I55:R55),""))),
IF(Options!$D$19=1, IFERROR(AVERAGE(IF($I$199:$R$199=1,I55:R55,"")),
     AVERAGE(IF($I$199:$R$199=2,(I55:R55),""))),
IF(Options!$D$20=1, IFERROR(IF(OR(IF(ISNUMBER(I55:R55),IF(I$199:R$199 = 1,I55:R55, ""), "")=0), 0, GEOMEAN(IF(ISNUMBER(I55:R55),IF(I$199:R$199 = 1,I55:R55, ""), ""))),
   IF(OR(IF(ISNUMBER(I55:R55),IF(I$199:R$199 = 2,I55:R55, ""), "")=0), 0, GEOMEAN(IF(ISNUMBER(I55:R55),IF(I$199:R$199 = 2,I55:R55, ""), "")))))))</f>
        <v>9.8333333333333304</v>
      </c>
      <c r="G55" s="89" cm="1">
        <f t="array" ref="G55">IF(Options!$D$18=1, IFERROR(MAX(IF($I$200:$R$200=1,(I55:R55),"")),
     MAX(IF($I$200:$R$200=2,(I55:R55),""))),
IF(Options!$D$19=1, IFERROR(AVERAGE(IF($I$200:$R$200=1,(I55:R55),"")),
     AVERAGE(IF($I$200:$R$200=2,(I55:R55),""))),
IF(Options!$D$20=1, IFERROR(IF(OR(IF(ISNUMBER(I55:R55),IF(I$200:R$200 = 1,I55:R55, ""), "")=0), 0, GEOMEAN(IF(ISNUMBER(I55:R55),IF(I$200:R$200 = 1,I55:R55, ""), ""))),
   IF(OR(IF(ISNUMBER(I55:R55),IF(I$200:R$200 = 2,I55:R55, ""), "")=0), 0, GEOMEAN(IF(ISNUMBER(I55:R55),IF(I$200:R$200 = 2,I55:R55, ""), "")))))))</f>
        <v>0</v>
      </c>
      <c r="H55" s="142" t="s">
        <v>106</v>
      </c>
      <c r="I55" s="89">
        <v>0</v>
      </c>
      <c r="J55" s="89">
        <v>9.8333333333333304</v>
      </c>
      <c r="K55" s="89">
        <v>0</v>
      </c>
      <c r="L55" s="89">
        <v>0</v>
      </c>
      <c r="M55" s="89">
        <v>0</v>
      </c>
      <c r="N55" s="89"/>
      <c r="O55" s="89"/>
      <c r="P55" s="141"/>
      <c r="Q55" s="141"/>
      <c r="R55" s="141"/>
      <c r="S55" s="162"/>
      <c r="T55" s="162"/>
      <c r="U55" s="36"/>
      <c r="V55" s="36"/>
      <c r="W55" s="36"/>
      <c r="X55" s="36"/>
      <c r="Y55" s="36"/>
      <c r="Z55" s="36"/>
      <c r="AA55" s="36"/>
      <c r="AB55" s="36"/>
      <c r="AC55" s="36"/>
    </row>
    <row r="56" spans="1:29" x14ac:dyDescent="0.2">
      <c r="A56" s="85">
        <v>51</v>
      </c>
      <c r="B56" s="85" t="s">
        <v>107</v>
      </c>
      <c r="C56" s="85" t="s">
        <v>108</v>
      </c>
      <c r="D56" s="98" t="str">
        <f t="shared" si="0"/>
        <v/>
      </c>
      <c r="E56" s="89">
        <f>IF(Options!$D$24 = 1, MAX(F56, G56),
IF(Options!$D$25 = 1, AVERAGE(F56,G56),
IF(Options!$D$26 = 1, IFERROR(GEOMEAN(F56, G56), MAX(F56, G56)))))</f>
        <v>6.5</v>
      </c>
      <c r="F56" s="89" cm="1">
        <f t="array" ref="F56">IF(Options!$D$18=1, IFERROR(MAX(IF($I$199:$R$199=1,(I56:R56),"")),
     MAX(IF($I$199:$R$199=2,(I56:R56),""))),
IF(Options!$D$19=1, IFERROR(AVERAGE(IF($I$199:$R$199=1,I56:R56,"")),
     AVERAGE(IF($I$199:$R$199=2,(I56:R56),""))),
IF(Options!$D$20=1, IFERROR(IF(OR(IF(ISNUMBER(I56:R56),IF(I$199:R$199 = 1,I56:R56, ""), "")=0), 0, GEOMEAN(IF(ISNUMBER(I56:R56),IF(I$199:R$199 = 1,I56:R56, ""), ""))),
   IF(OR(IF(ISNUMBER(I56:R56),IF(I$199:R$199 = 2,I56:R56, ""), "")=0), 0, GEOMEAN(IF(ISNUMBER(I56:R56),IF(I$199:R$199 = 2,I56:R56, ""), "")))))))</f>
        <v>6.5</v>
      </c>
      <c r="G56" s="89" cm="1">
        <f t="array" ref="G56">IF(Options!$D$18=1, IFERROR(MAX(IF($I$200:$R$200=1,(I56:R56),"")),
     MAX(IF($I$200:$R$200=2,(I56:R56),""))),
IF(Options!$D$19=1, IFERROR(AVERAGE(IF($I$200:$R$200=1,(I56:R56),"")),
     AVERAGE(IF($I$200:$R$200=2,(I56:R56),""))),
IF(Options!$D$20=1, IFERROR(IF(OR(IF(ISNUMBER(I56:R56),IF(I$200:R$200 = 1,I56:R56, ""), "")=0), 0, GEOMEAN(IF(ISNUMBER(I56:R56),IF(I$200:R$200 = 1,I56:R56, ""), ""))),
   IF(OR(IF(ISNUMBER(I56:R56),IF(I$200:R$200 = 2,I56:R56, ""), "")=0), 0, GEOMEAN(IF(ISNUMBER(I56:R56),IF(I$200:R$200 = 2,I56:R56, ""), "")))))))</f>
        <v>0</v>
      </c>
      <c r="H56" s="142" t="s">
        <v>108</v>
      </c>
      <c r="I56" s="89" t="s">
        <v>473</v>
      </c>
      <c r="J56" s="89">
        <v>6.5</v>
      </c>
      <c r="K56" s="89">
        <v>0</v>
      </c>
      <c r="L56" s="89">
        <v>0</v>
      </c>
      <c r="M56" s="89">
        <v>0</v>
      </c>
      <c r="N56" s="89"/>
      <c r="O56" s="89"/>
      <c r="P56" s="141"/>
      <c r="Q56" s="141"/>
      <c r="R56" s="141"/>
      <c r="S56" s="162"/>
      <c r="T56" s="162"/>
      <c r="U56" s="36"/>
      <c r="V56" s="36"/>
      <c r="W56" s="36"/>
      <c r="X56" s="36"/>
      <c r="Y56" s="36"/>
      <c r="Z56" s="36"/>
      <c r="AA56" s="36"/>
      <c r="AB56" s="36"/>
      <c r="AC56" s="36"/>
    </row>
    <row r="57" spans="1:29" x14ac:dyDescent="0.2">
      <c r="A57" s="85">
        <v>52</v>
      </c>
      <c r="B57" s="85" t="s">
        <v>109</v>
      </c>
      <c r="C57" s="85" t="s">
        <v>110</v>
      </c>
      <c r="D57" s="98" t="str">
        <f t="shared" si="0"/>
        <v/>
      </c>
      <c r="E57" s="89">
        <f>IF(Options!$D$24 = 1, MAX(F57, G57),
IF(Options!$D$25 = 1, AVERAGE(F57,G57),
IF(Options!$D$26 = 1, IFERROR(GEOMEAN(F57, G57), MAX(F57, G57)))))</f>
        <v>6.7082039324993685</v>
      </c>
      <c r="F57" s="89" cm="1">
        <f t="array" ref="F57">IF(Options!$D$18=1, IFERROR(MAX(IF($I$199:$R$199=1,(I57:R57),"")),
     MAX(IF($I$199:$R$199=2,(I57:R57),""))),
IF(Options!$D$19=1, IFERROR(AVERAGE(IF($I$199:$R$199=1,I57:R57,"")),
     AVERAGE(IF($I$199:$R$199=2,(I57:R57),""))),
IF(Options!$D$20=1, IFERROR(IF(OR(IF(ISNUMBER(I57:R57),IF(I$199:R$199 = 1,I57:R57, ""), "")=0), 0, GEOMEAN(IF(ISNUMBER(I57:R57),IF(I$199:R$199 = 1,I57:R57, ""), ""))),
   IF(OR(IF(ISNUMBER(I57:R57),IF(I$199:R$199 = 2,I57:R57, ""), "")=0), 0, GEOMEAN(IF(ISNUMBER(I57:R57),IF(I$199:R$199 = 2,I57:R57, ""), "")))))))</f>
        <v>4.5</v>
      </c>
      <c r="G57" s="89" cm="1">
        <f t="array" ref="G57">IF(Options!$D$18=1, IFERROR(MAX(IF($I$200:$R$200=1,(I57:R57),"")),
     MAX(IF($I$200:$R$200=2,(I57:R57),""))),
IF(Options!$D$19=1, IFERROR(AVERAGE(IF($I$200:$R$200=1,(I57:R57),"")),
     AVERAGE(IF($I$200:$R$200=2,(I57:R57),""))),
IF(Options!$D$20=1, IFERROR(IF(OR(IF(ISNUMBER(I57:R57),IF(I$200:R$200 = 1,I57:R57, ""), "")=0), 0, GEOMEAN(IF(ISNUMBER(I57:R57),IF(I$200:R$200 = 1,I57:R57, ""), ""))),
   IF(OR(IF(ISNUMBER(I57:R57),IF(I$200:R$200 = 2,I57:R57, ""), "")=0), 0, GEOMEAN(IF(ISNUMBER(I57:R57),IF(I$200:R$200 = 2,I57:R57, ""), "")))))))</f>
        <v>10</v>
      </c>
      <c r="H57" s="142" t="s">
        <v>110</v>
      </c>
      <c r="I57" s="89" t="s">
        <v>473</v>
      </c>
      <c r="J57" s="89">
        <v>4.5</v>
      </c>
      <c r="K57" s="89">
        <v>0</v>
      </c>
      <c r="L57" s="89">
        <v>10</v>
      </c>
      <c r="M57" s="89">
        <v>0</v>
      </c>
      <c r="N57" s="89"/>
      <c r="O57" s="89"/>
      <c r="P57" s="141"/>
      <c r="Q57" s="141"/>
      <c r="R57" s="141"/>
      <c r="S57" s="162"/>
      <c r="T57" s="162"/>
      <c r="U57" s="36"/>
      <c r="V57" s="36"/>
      <c r="W57" s="36"/>
      <c r="X57" s="36"/>
      <c r="Y57" s="36"/>
      <c r="Z57" s="36"/>
      <c r="AA57" s="36"/>
      <c r="AB57" s="36"/>
      <c r="AC57" s="36"/>
    </row>
    <row r="58" spans="1:29" x14ac:dyDescent="0.2">
      <c r="A58" s="85">
        <v>53</v>
      </c>
      <c r="B58" s="85" t="s">
        <v>111</v>
      </c>
      <c r="C58" s="85" t="s">
        <v>112</v>
      </c>
      <c r="D58" s="98" t="str">
        <f t="shared" si="0"/>
        <v/>
      </c>
      <c r="E58" s="89">
        <f>IF(Options!$D$24 = 1, MAX(F58, G58),
IF(Options!$D$25 = 1, AVERAGE(F58,G58),
IF(Options!$D$26 = 1, IFERROR(GEOMEAN(F58, G58), MAX(F58, G58)))))</f>
        <v>5.1666666666666696</v>
      </c>
      <c r="F58" s="89" cm="1">
        <f t="array" ref="F58">IF(Options!$D$18=1, IFERROR(MAX(IF($I$199:$R$199=1,(I58:R58),"")),
     MAX(IF($I$199:$R$199=2,(I58:R58),""))),
IF(Options!$D$19=1, IFERROR(AVERAGE(IF($I$199:$R$199=1,I58:R58,"")),
     AVERAGE(IF($I$199:$R$199=2,(I58:R58),""))),
IF(Options!$D$20=1, IFERROR(IF(OR(IF(ISNUMBER(I58:R58),IF(I$199:R$199 = 1,I58:R58, ""), "")=0), 0, GEOMEAN(IF(ISNUMBER(I58:R58),IF(I$199:R$199 = 1,I58:R58, ""), ""))),
   IF(OR(IF(ISNUMBER(I58:R58),IF(I$199:R$199 = 2,I58:R58, ""), "")=0), 0, GEOMEAN(IF(ISNUMBER(I58:R58),IF(I$199:R$199 = 2,I58:R58, ""), "")))))))</f>
        <v>5.1666666666666696</v>
      </c>
      <c r="G58" s="89" cm="1">
        <f t="array" ref="G58">IF(Options!$D$18=1, IFERROR(MAX(IF($I$200:$R$200=1,(I58:R58),"")),
     MAX(IF($I$200:$R$200=2,(I58:R58),""))),
IF(Options!$D$19=1, IFERROR(AVERAGE(IF($I$200:$R$200=1,(I58:R58),"")),
     AVERAGE(IF($I$200:$R$200=2,(I58:R58),""))),
IF(Options!$D$20=1, IFERROR(IF(OR(IF(ISNUMBER(I58:R58),IF(I$200:R$200 = 1,I58:R58, ""), "")=0), 0, GEOMEAN(IF(ISNUMBER(I58:R58),IF(I$200:R$200 = 1,I58:R58, ""), ""))),
   IF(OR(IF(ISNUMBER(I58:R58),IF(I$200:R$200 = 2,I58:R58, ""), "")=0), 0, GEOMEAN(IF(ISNUMBER(I58:R58),IF(I$200:R$200 = 2,I58:R58, ""), "")))))))</f>
        <v>0</v>
      </c>
      <c r="H58" s="142" t="s">
        <v>112</v>
      </c>
      <c r="I58" s="89" t="s">
        <v>473</v>
      </c>
      <c r="J58" s="89">
        <v>5.1666666666666696</v>
      </c>
      <c r="K58" s="89">
        <v>0</v>
      </c>
      <c r="L58" s="89">
        <v>0</v>
      </c>
      <c r="M58" s="89">
        <v>0</v>
      </c>
      <c r="N58" s="89"/>
      <c r="O58" s="89"/>
      <c r="P58" s="141"/>
      <c r="Q58" s="141"/>
      <c r="R58" s="141"/>
      <c r="S58" s="162"/>
      <c r="T58" s="162"/>
      <c r="U58" s="36"/>
      <c r="V58" s="36"/>
      <c r="W58" s="36"/>
      <c r="X58" s="36"/>
      <c r="Y58" s="36"/>
      <c r="Z58" s="36"/>
      <c r="AA58" s="36"/>
      <c r="AB58" s="36"/>
      <c r="AC58" s="36"/>
    </row>
    <row r="59" spans="1:29" x14ac:dyDescent="0.2">
      <c r="A59" s="85">
        <v>54</v>
      </c>
      <c r="B59" s="85" t="s">
        <v>113</v>
      </c>
      <c r="C59" s="85" t="s">
        <v>114</v>
      </c>
      <c r="D59" s="98" t="str">
        <f t="shared" si="0"/>
        <v/>
      </c>
      <c r="E59" s="89">
        <f>IF(Options!$D$24 = 1, MAX(F59, G59),
IF(Options!$D$25 = 1, AVERAGE(F59,G59),
IF(Options!$D$26 = 1, IFERROR(GEOMEAN(F59, G59), MAX(F59, G59)))))</f>
        <v>0</v>
      </c>
      <c r="F59" s="89" cm="1">
        <f t="array" ref="F59">IF(Options!$D$18=1, IFERROR(MAX(IF($I$199:$R$199=1,(I59:R59),"")),
     MAX(IF($I$199:$R$199=2,(I59:R59),""))),
IF(Options!$D$19=1, IFERROR(AVERAGE(IF($I$199:$R$199=1,I59:R59,"")),
     AVERAGE(IF($I$199:$R$199=2,(I59:R59),""))),
IF(Options!$D$20=1, IFERROR(IF(OR(IF(ISNUMBER(I59:R59),IF(I$199:R$199 = 1,I59:R59, ""), "")=0), 0, GEOMEAN(IF(ISNUMBER(I59:R59),IF(I$199:R$199 = 1,I59:R59, ""), ""))),
   IF(OR(IF(ISNUMBER(I59:R59),IF(I$199:R$199 = 2,I59:R59, ""), "")=0), 0, GEOMEAN(IF(ISNUMBER(I59:R59),IF(I$199:R$199 = 2,I59:R59, ""), "")))))))</f>
        <v>0</v>
      </c>
      <c r="G59" s="89" cm="1">
        <f t="array" ref="G59">IF(Options!$D$18=1, IFERROR(MAX(IF($I$200:$R$200=1,(I59:R59),"")),
     MAX(IF($I$200:$R$200=2,(I59:R59),""))),
IF(Options!$D$19=1, IFERROR(AVERAGE(IF($I$200:$R$200=1,(I59:R59),"")),
     AVERAGE(IF($I$200:$R$200=2,(I59:R59),""))),
IF(Options!$D$20=1, IFERROR(IF(OR(IF(ISNUMBER(I59:R59),IF(I$200:R$200 = 1,I59:R59, ""), "")=0), 0, GEOMEAN(IF(ISNUMBER(I59:R59),IF(I$200:R$200 = 1,I59:R59, ""), ""))),
   IF(OR(IF(ISNUMBER(I59:R59),IF(I$200:R$200 = 2,I59:R59, ""), "")=0), 0, GEOMEAN(IF(ISNUMBER(I59:R59),IF(I$200:R$200 = 2,I59:R59, ""), "")))))))</f>
        <v>0</v>
      </c>
      <c r="H59" s="142" t="s">
        <v>114</v>
      </c>
      <c r="I59" s="89" t="s">
        <v>473</v>
      </c>
      <c r="J59" s="89">
        <v>0</v>
      </c>
      <c r="K59" s="89">
        <v>0</v>
      </c>
      <c r="L59" s="89">
        <v>0</v>
      </c>
      <c r="M59" s="89">
        <v>0</v>
      </c>
      <c r="N59" s="89"/>
      <c r="O59" s="89"/>
      <c r="P59" s="141"/>
      <c r="Q59" s="141"/>
      <c r="R59" s="141"/>
      <c r="S59" s="162"/>
      <c r="T59" s="162"/>
      <c r="U59" s="36"/>
      <c r="V59" s="36"/>
      <c r="W59" s="36"/>
      <c r="X59" s="36"/>
      <c r="Y59" s="36"/>
      <c r="Z59" s="36"/>
      <c r="AA59" s="36"/>
      <c r="AB59" s="36"/>
      <c r="AC59" s="36"/>
    </row>
    <row r="60" spans="1:29" x14ac:dyDescent="0.2">
      <c r="A60" s="85">
        <v>55</v>
      </c>
      <c r="B60" s="85" t="s">
        <v>115</v>
      </c>
      <c r="C60" s="85" t="s">
        <v>116</v>
      </c>
      <c r="D60" s="98" t="str">
        <f t="shared" si="0"/>
        <v/>
      </c>
      <c r="E60" s="89">
        <f>IF(Options!$D$24 = 1, MAX(F60, G60),
IF(Options!$D$25 = 1, AVERAGE(F60,G60),
IF(Options!$D$26 = 1, IFERROR(GEOMEAN(F60, G60), MAX(F60, G60)))))</f>
        <v>7.5277265270908122</v>
      </c>
      <c r="F60" s="89" cm="1">
        <f t="array" ref="F60">IF(Options!$D$18=1, IFERROR(MAX(IF($I$199:$R$199=1,(I60:R60),"")),
     MAX(IF($I$199:$R$199=2,(I60:R60),""))),
IF(Options!$D$19=1, IFERROR(AVERAGE(IF($I$199:$R$199=1,I60:R60,"")),
     AVERAGE(IF($I$199:$R$199=2,(I60:R60),""))),
IF(Options!$D$20=1, IFERROR(IF(OR(IF(ISNUMBER(I60:R60),IF(I$199:R$199 = 1,I60:R60, ""), "")=0), 0, GEOMEAN(IF(ISNUMBER(I60:R60),IF(I$199:R$199 = 1,I60:R60, ""), ""))),
   IF(OR(IF(ISNUMBER(I60:R60),IF(I$199:R$199 = 2,I60:R60, ""), "")=0), 0, GEOMEAN(IF(ISNUMBER(I60:R60),IF(I$199:R$199 = 2,I60:R60, ""), "")))))))</f>
        <v>5.6666666666666696</v>
      </c>
      <c r="G60" s="89" cm="1">
        <f t="array" ref="G60">IF(Options!$D$18=1, IFERROR(MAX(IF($I$200:$R$200=1,(I60:R60),"")),
     MAX(IF($I$200:$R$200=2,(I60:R60),""))),
IF(Options!$D$19=1, IFERROR(AVERAGE(IF($I$200:$R$200=1,(I60:R60),"")),
     AVERAGE(IF($I$200:$R$200=2,(I60:R60),""))),
IF(Options!$D$20=1, IFERROR(IF(OR(IF(ISNUMBER(I60:R60),IF(I$200:R$200 = 1,I60:R60, ""), "")=0), 0, GEOMEAN(IF(ISNUMBER(I60:R60),IF(I$200:R$200 = 1,I60:R60, ""), ""))),
   IF(OR(IF(ISNUMBER(I60:R60),IF(I$200:R$200 = 2,I60:R60, ""), "")=0), 0, GEOMEAN(IF(ISNUMBER(I60:R60),IF(I$200:R$200 = 2,I60:R60, ""), "")))))))</f>
        <v>10</v>
      </c>
      <c r="H60" s="142" t="s">
        <v>116</v>
      </c>
      <c r="I60" s="89" t="s">
        <v>473</v>
      </c>
      <c r="J60" s="89">
        <v>5.6666666666666696</v>
      </c>
      <c r="K60" s="89">
        <v>0</v>
      </c>
      <c r="L60" s="89">
        <v>10</v>
      </c>
      <c r="M60" s="89">
        <v>0</v>
      </c>
      <c r="N60" s="89"/>
      <c r="O60" s="89"/>
      <c r="P60" s="141"/>
      <c r="Q60" s="141"/>
      <c r="R60" s="141"/>
      <c r="S60" s="162"/>
      <c r="T60" s="162"/>
      <c r="U60" s="36"/>
      <c r="V60" s="36"/>
      <c r="W60" s="36"/>
      <c r="X60" s="36"/>
      <c r="Y60" s="36"/>
      <c r="Z60" s="36"/>
      <c r="AA60" s="36"/>
      <c r="AB60" s="36"/>
      <c r="AC60" s="36"/>
    </row>
    <row r="61" spans="1:29" x14ac:dyDescent="0.2">
      <c r="A61" s="85">
        <v>56</v>
      </c>
      <c r="B61" s="85" t="s">
        <v>117</v>
      </c>
      <c r="C61" s="85" t="s">
        <v>118</v>
      </c>
      <c r="D61" s="98" t="str">
        <f t="shared" si="0"/>
        <v/>
      </c>
      <c r="E61" s="89">
        <f>IF(Options!$D$24 = 1, MAX(F61, G61),
IF(Options!$D$25 = 1, AVERAGE(F61,G61),
IF(Options!$D$26 = 1, IFERROR(GEOMEAN(F61, G61), MAX(F61, G61)))))</f>
        <v>0</v>
      </c>
      <c r="F61" s="89" cm="1">
        <f t="array" ref="F61">IF(Options!$D$18=1, IFERROR(MAX(IF($I$199:$R$199=1,(I61:R61),"")),
     MAX(IF($I$199:$R$199=2,(I61:R61),""))),
IF(Options!$D$19=1, IFERROR(AVERAGE(IF($I$199:$R$199=1,I61:R61,"")),
     AVERAGE(IF($I$199:$R$199=2,(I61:R61),""))),
IF(Options!$D$20=1, IFERROR(IF(OR(IF(ISNUMBER(I61:R61),IF(I$199:R$199 = 1,I61:R61, ""), "")=0), 0, GEOMEAN(IF(ISNUMBER(I61:R61),IF(I$199:R$199 = 1,I61:R61, ""), ""))),
   IF(OR(IF(ISNUMBER(I61:R61),IF(I$199:R$199 = 2,I61:R61, ""), "")=0), 0, GEOMEAN(IF(ISNUMBER(I61:R61),IF(I$199:R$199 = 2,I61:R61, ""), "")))))))</f>
        <v>0</v>
      </c>
      <c r="G61" s="89" cm="1">
        <f t="array" ref="G61">IF(Options!$D$18=1, IFERROR(MAX(IF($I$200:$R$200=1,(I61:R61),"")),
     MAX(IF($I$200:$R$200=2,(I61:R61),""))),
IF(Options!$D$19=1, IFERROR(AVERAGE(IF($I$200:$R$200=1,(I61:R61),"")),
     AVERAGE(IF($I$200:$R$200=2,(I61:R61),""))),
IF(Options!$D$20=1, IFERROR(IF(OR(IF(ISNUMBER(I61:R61),IF(I$200:R$200 = 1,I61:R61, ""), "")=0), 0, GEOMEAN(IF(ISNUMBER(I61:R61),IF(I$200:R$200 = 1,I61:R61, ""), ""))),
   IF(OR(IF(ISNUMBER(I61:R61),IF(I$200:R$200 = 2,I61:R61, ""), "")=0), 0, GEOMEAN(IF(ISNUMBER(I61:R61),IF(I$200:R$200 = 2,I61:R61, ""), "")))))))</f>
        <v>0</v>
      </c>
      <c r="H61" s="142" t="s">
        <v>118</v>
      </c>
      <c r="I61" s="89" t="s">
        <v>473</v>
      </c>
      <c r="J61" s="89">
        <v>0</v>
      </c>
      <c r="K61" s="89">
        <v>0</v>
      </c>
      <c r="L61" s="89">
        <v>0</v>
      </c>
      <c r="M61" s="89">
        <v>0</v>
      </c>
      <c r="N61" s="89"/>
      <c r="O61" s="89"/>
      <c r="P61" s="141"/>
      <c r="Q61" s="141"/>
      <c r="R61" s="141"/>
      <c r="S61" s="162"/>
      <c r="T61" s="162"/>
      <c r="U61" s="36"/>
      <c r="V61" s="36"/>
      <c r="W61" s="36"/>
      <c r="X61" s="36"/>
      <c r="Y61" s="36"/>
      <c r="Z61" s="36"/>
      <c r="AA61" s="36"/>
      <c r="AB61" s="36"/>
      <c r="AC61" s="36"/>
    </row>
    <row r="62" spans="1:29" x14ac:dyDescent="0.2">
      <c r="A62" s="85">
        <v>57</v>
      </c>
      <c r="B62" s="85" t="s">
        <v>119</v>
      </c>
      <c r="C62" s="85" t="s">
        <v>120</v>
      </c>
      <c r="D62" s="98" t="str">
        <f t="shared" si="0"/>
        <v/>
      </c>
      <c r="E62" s="89">
        <f>IF(Options!$D$24 = 1, MAX(F62, G62),
IF(Options!$D$25 = 1, AVERAGE(F62,G62),
IF(Options!$D$26 = 1, IFERROR(GEOMEAN(F62, G62), MAX(F62, G62)))))</f>
        <v>6.9522178715380676</v>
      </c>
      <c r="F62" s="89" cm="1">
        <f t="array" ref="F62">IF(Options!$D$18=1, IFERROR(MAX(IF($I$199:$R$199=1,(I62:R62),"")),
     MAX(IF($I$199:$R$199=2,(I62:R62),""))),
IF(Options!$D$19=1, IFERROR(AVERAGE(IF($I$199:$R$199=1,I62:R62,"")),
     AVERAGE(IF($I$199:$R$199=2,(I62:R62),""))),
IF(Options!$D$20=1, IFERROR(IF(OR(IF(ISNUMBER(I62:R62),IF(I$199:R$199 = 1,I62:R62, ""), "")=0), 0, GEOMEAN(IF(ISNUMBER(I62:R62),IF(I$199:R$199 = 1,I62:R62, ""), ""))),
   IF(OR(IF(ISNUMBER(I62:R62),IF(I$199:R$199 = 2,I62:R62, ""), "")=0), 0, GEOMEAN(IF(ISNUMBER(I62:R62),IF(I$199:R$199 = 2,I62:R62, ""), "")))))))</f>
        <v>4.8333333333333304</v>
      </c>
      <c r="G62" s="89" cm="1">
        <f t="array" ref="G62">IF(Options!$D$18=1, IFERROR(MAX(IF($I$200:$R$200=1,(I62:R62),"")),
     MAX(IF($I$200:$R$200=2,(I62:R62),""))),
IF(Options!$D$19=1, IFERROR(AVERAGE(IF($I$200:$R$200=1,(I62:R62),"")),
     AVERAGE(IF($I$200:$R$200=2,(I62:R62),""))),
IF(Options!$D$20=1, IFERROR(IF(OR(IF(ISNUMBER(I62:R62),IF(I$200:R$200 = 1,I62:R62, ""), "")=0), 0, GEOMEAN(IF(ISNUMBER(I62:R62),IF(I$200:R$200 = 1,I62:R62, ""), ""))),
   IF(OR(IF(ISNUMBER(I62:R62),IF(I$200:R$200 = 2,I62:R62, ""), "")=0), 0, GEOMEAN(IF(ISNUMBER(I62:R62),IF(I$200:R$200 = 2,I62:R62, ""), "")))))))</f>
        <v>10</v>
      </c>
      <c r="H62" s="142" t="s">
        <v>120</v>
      </c>
      <c r="I62" s="89" t="s">
        <v>473</v>
      </c>
      <c r="J62" s="89">
        <v>4.8333333333333304</v>
      </c>
      <c r="K62" s="89">
        <v>10</v>
      </c>
      <c r="L62" s="89">
        <v>0</v>
      </c>
      <c r="M62" s="89">
        <v>0</v>
      </c>
      <c r="N62" s="89"/>
      <c r="O62" s="89"/>
      <c r="P62" s="141"/>
      <c r="Q62" s="141"/>
      <c r="R62" s="141"/>
      <c r="S62" s="162"/>
      <c r="T62" s="162"/>
      <c r="U62" s="36"/>
      <c r="V62" s="36"/>
      <c r="W62" s="36"/>
      <c r="X62" s="36"/>
      <c r="Y62" s="36"/>
      <c r="Z62" s="36"/>
      <c r="AA62" s="36"/>
      <c r="AB62" s="36"/>
      <c r="AC62" s="36"/>
    </row>
    <row r="63" spans="1:29" x14ac:dyDescent="0.2">
      <c r="A63" s="85">
        <v>58</v>
      </c>
      <c r="B63" s="85" t="s">
        <v>121</v>
      </c>
      <c r="C63" s="85" t="s">
        <v>122</v>
      </c>
      <c r="D63" s="98" t="str">
        <f t="shared" si="0"/>
        <v/>
      </c>
      <c r="E63" s="89">
        <f>IF(Options!$D$24 = 1, MAX(F63, G63),
IF(Options!$D$25 = 1, AVERAGE(F63,G63),
IF(Options!$D$26 = 1, IFERROR(GEOMEAN(F63, G63), MAX(F63, G63)))))</f>
        <v>4</v>
      </c>
      <c r="F63" s="89" cm="1">
        <f t="array" ref="F63">IF(Options!$D$18=1, IFERROR(MAX(IF($I$199:$R$199=1,(I63:R63),"")),
     MAX(IF($I$199:$R$199=2,(I63:R63),""))),
IF(Options!$D$19=1, IFERROR(AVERAGE(IF($I$199:$R$199=1,I63:R63,"")),
     AVERAGE(IF($I$199:$R$199=2,(I63:R63),""))),
IF(Options!$D$20=1, IFERROR(IF(OR(IF(ISNUMBER(I63:R63),IF(I$199:R$199 = 1,I63:R63, ""), "")=0), 0, GEOMEAN(IF(ISNUMBER(I63:R63),IF(I$199:R$199 = 1,I63:R63, ""), ""))),
   IF(OR(IF(ISNUMBER(I63:R63),IF(I$199:R$199 = 2,I63:R63, ""), "")=0), 0, GEOMEAN(IF(ISNUMBER(I63:R63),IF(I$199:R$199 = 2,I63:R63, ""), "")))))))</f>
        <v>4</v>
      </c>
      <c r="G63" s="89" cm="1">
        <f t="array" ref="G63">IF(Options!$D$18=1, IFERROR(MAX(IF($I$200:$R$200=1,(I63:R63),"")),
     MAX(IF($I$200:$R$200=2,(I63:R63),""))),
IF(Options!$D$19=1, IFERROR(AVERAGE(IF($I$200:$R$200=1,(I63:R63),"")),
     AVERAGE(IF($I$200:$R$200=2,(I63:R63),""))),
IF(Options!$D$20=1, IFERROR(IF(OR(IF(ISNUMBER(I63:R63),IF(I$200:R$200 = 1,I63:R63, ""), "")=0), 0, GEOMEAN(IF(ISNUMBER(I63:R63),IF(I$200:R$200 = 1,I63:R63, ""), ""))),
   IF(OR(IF(ISNUMBER(I63:R63),IF(I$200:R$200 = 2,I63:R63, ""), "")=0), 0, GEOMEAN(IF(ISNUMBER(I63:R63),IF(I$200:R$200 = 2,I63:R63, ""), "")))))))</f>
        <v>0</v>
      </c>
      <c r="H63" s="142" t="s">
        <v>122</v>
      </c>
      <c r="I63" s="89" t="s">
        <v>473</v>
      </c>
      <c r="J63" s="89">
        <v>4</v>
      </c>
      <c r="K63" s="89">
        <v>0</v>
      </c>
      <c r="L63" s="89">
        <v>0</v>
      </c>
      <c r="M63" s="89">
        <v>0</v>
      </c>
      <c r="N63" s="89"/>
      <c r="O63" s="89"/>
      <c r="P63" s="141"/>
      <c r="Q63" s="141"/>
      <c r="R63" s="141"/>
      <c r="S63" s="162"/>
      <c r="T63" s="162"/>
      <c r="U63" s="36"/>
      <c r="V63" s="36"/>
      <c r="W63" s="36"/>
      <c r="X63" s="36"/>
      <c r="Y63" s="36"/>
      <c r="Z63" s="36"/>
      <c r="AA63" s="36"/>
      <c r="AB63" s="36"/>
      <c r="AC63" s="36"/>
    </row>
    <row r="64" spans="1:29" x14ac:dyDescent="0.2">
      <c r="A64" s="85">
        <v>59</v>
      </c>
      <c r="B64" s="85" t="s">
        <v>123</v>
      </c>
      <c r="C64" s="85" t="s">
        <v>124</v>
      </c>
      <c r="D64" s="98" t="str">
        <f t="shared" si="0"/>
        <v/>
      </c>
      <c r="E64" s="89">
        <f>IF(Options!$D$24 = 1, MAX(F64, G64),
IF(Options!$D$25 = 1, AVERAGE(F64,G64),
IF(Options!$D$26 = 1, IFERROR(GEOMEAN(F64, G64), MAX(F64, G64)))))</f>
        <v>7.3029674334022125</v>
      </c>
      <c r="F64" s="89" cm="1">
        <f t="array" ref="F64">IF(Options!$D$18=1, IFERROR(MAX(IF($I$199:$R$199=1,(I64:R64),"")),
     MAX(IF($I$199:$R$199=2,(I64:R64),""))),
IF(Options!$D$19=1, IFERROR(AVERAGE(IF($I$199:$R$199=1,I64:R64,"")),
     AVERAGE(IF($I$199:$R$199=2,(I64:R64),""))),
IF(Options!$D$20=1, IFERROR(IF(OR(IF(ISNUMBER(I64:R64),IF(I$199:R$199 = 1,I64:R64, ""), "")=0), 0, GEOMEAN(IF(ISNUMBER(I64:R64),IF(I$199:R$199 = 1,I64:R64, ""), ""))),
   IF(OR(IF(ISNUMBER(I64:R64),IF(I$199:R$199 = 2,I64:R64, ""), "")=0), 0, GEOMEAN(IF(ISNUMBER(I64:R64),IF(I$199:R$199 = 2,I64:R64, ""), "")))))))</f>
        <v>5.3333333333333304</v>
      </c>
      <c r="G64" s="89" cm="1">
        <f t="array" ref="G64">IF(Options!$D$18=1, IFERROR(MAX(IF($I$200:$R$200=1,(I64:R64),"")),
     MAX(IF($I$200:$R$200=2,(I64:R64),""))),
IF(Options!$D$19=1, IFERROR(AVERAGE(IF($I$200:$R$200=1,(I64:R64),"")),
     AVERAGE(IF($I$200:$R$200=2,(I64:R64),""))),
IF(Options!$D$20=1, IFERROR(IF(OR(IF(ISNUMBER(I64:R64),IF(I$200:R$200 = 1,I64:R64, ""), "")=0), 0, GEOMEAN(IF(ISNUMBER(I64:R64),IF(I$200:R$200 = 1,I64:R64, ""), ""))),
   IF(OR(IF(ISNUMBER(I64:R64),IF(I$200:R$200 = 2,I64:R64, ""), "")=0), 0, GEOMEAN(IF(ISNUMBER(I64:R64),IF(I$200:R$200 = 2,I64:R64, ""), "")))))))</f>
        <v>10</v>
      </c>
      <c r="H64" s="142" t="s">
        <v>124</v>
      </c>
      <c r="I64" s="89" t="s">
        <v>473</v>
      </c>
      <c r="J64" s="89">
        <v>5.3333333333333304</v>
      </c>
      <c r="K64" s="89">
        <v>10</v>
      </c>
      <c r="L64" s="89">
        <v>0</v>
      </c>
      <c r="M64" s="89">
        <v>0</v>
      </c>
      <c r="N64" s="89"/>
      <c r="O64" s="89"/>
      <c r="P64" s="141"/>
      <c r="Q64" s="141"/>
      <c r="R64" s="141"/>
      <c r="S64" s="162"/>
      <c r="T64" s="162"/>
      <c r="U64" s="36"/>
      <c r="V64" s="36"/>
      <c r="W64" s="36"/>
      <c r="X64" s="36"/>
      <c r="Y64" s="36"/>
      <c r="Z64" s="36"/>
      <c r="AA64" s="36"/>
      <c r="AB64" s="36"/>
      <c r="AC64" s="36"/>
    </row>
    <row r="65" spans="1:29" x14ac:dyDescent="0.2">
      <c r="A65" s="85">
        <v>60</v>
      </c>
      <c r="B65" s="85" t="s">
        <v>125</v>
      </c>
      <c r="C65" s="85" t="s">
        <v>126</v>
      </c>
      <c r="D65" s="98" t="str">
        <f t="shared" si="0"/>
        <v/>
      </c>
      <c r="E65" s="89">
        <f>IF(Options!$D$24 = 1, MAX(F65, G65),
IF(Options!$D$25 = 1, AVERAGE(F65,G65),
IF(Options!$D$26 = 1, IFERROR(GEOMEAN(F65, G65), MAX(F65, G65)))))</f>
        <v>2.5</v>
      </c>
      <c r="F65" s="89" cm="1">
        <f t="array" ref="F65">IF(Options!$D$18=1, IFERROR(MAX(IF($I$199:$R$199=1,(I65:R65),"")),
     MAX(IF($I$199:$R$199=2,(I65:R65),""))),
IF(Options!$D$19=1, IFERROR(AVERAGE(IF($I$199:$R$199=1,I65:R65,"")),
     AVERAGE(IF($I$199:$R$199=2,(I65:R65),""))),
IF(Options!$D$20=1, IFERROR(IF(OR(IF(ISNUMBER(I65:R65),IF(I$199:R$199 = 1,I65:R65, ""), "")=0), 0, GEOMEAN(IF(ISNUMBER(I65:R65),IF(I$199:R$199 = 1,I65:R65, ""), ""))),
   IF(OR(IF(ISNUMBER(I65:R65),IF(I$199:R$199 = 2,I65:R65, ""), "")=0), 0, GEOMEAN(IF(ISNUMBER(I65:R65),IF(I$199:R$199 = 2,I65:R65, ""), "")))))))</f>
        <v>2.5</v>
      </c>
      <c r="G65" s="89" cm="1">
        <f t="array" ref="G65">IF(Options!$D$18=1, IFERROR(MAX(IF($I$200:$R$200=1,(I65:R65),"")),
     MAX(IF($I$200:$R$200=2,(I65:R65),""))),
IF(Options!$D$19=1, IFERROR(AVERAGE(IF($I$200:$R$200=1,(I65:R65),"")),
     AVERAGE(IF($I$200:$R$200=2,(I65:R65),""))),
IF(Options!$D$20=1, IFERROR(IF(OR(IF(ISNUMBER(I65:R65),IF(I$200:R$200 = 1,I65:R65, ""), "")=0), 0, GEOMEAN(IF(ISNUMBER(I65:R65),IF(I$200:R$200 = 1,I65:R65, ""), ""))),
   IF(OR(IF(ISNUMBER(I65:R65),IF(I$200:R$200 = 2,I65:R65, ""), "")=0), 0, GEOMEAN(IF(ISNUMBER(I65:R65),IF(I$200:R$200 = 2,I65:R65, ""), "")))))))</f>
        <v>0</v>
      </c>
      <c r="H65" s="142" t="s">
        <v>126</v>
      </c>
      <c r="I65" s="89" t="s">
        <v>473</v>
      </c>
      <c r="J65" s="89">
        <v>2.5</v>
      </c>
      <c r="K65" s="89">
        <v>0</v>
      </c>
      <c r="L65" s="89">
        <v>0</v>
      </c>
      <c r="M65" s="89">
        <v>0</v>
      </c>
      <c r="N65" s="89"/>
      <c r="O65" s="89"/>
      <c r="P65" s="141"/>
      <c r="Q65" s="141"/>
      <c r="R65" s="141"/>
      <c r="S65" s="162"/>
      <c r="T65" s="162"/>
      <c r="U65" s="36"/>
      <c r="V65" s="36"/>
      <c r="W65" s="36"/>
      <c r="X65" s="36"/>
      <c r="Y65" s="36"/>
      <c r="Z65" s="36"/>
      <c r="AA65" s="36"/>
      <c r="AB65" s="36"/>
      <c r="AC65" s="36"/>
    </row>
    <row r="66" spans="1:29" x14ac:dyDescent="0.2">
      <c r="A66" s="85">
        <v>61</v>
      </c>
      <c r="B66" s="85" t="s">
        <v>127</v>
      </c>
      <c r="C66" s="85" t="s">
        <v>128</v>
      </c>
      <c r="D66" s="98" t="str">
        <f t="shared" si="0"/>
        <v/>
      </c>
      <c r="E66" s="89">
        <f>IF(Options!$D$24 = 1, MAX(F66, G66),
IF(Options!$D$25 = 1, AVERAGE(F66,G66),
IF(Options!$D$26 = 1, IFERROR(GEOMEAN(F66, G66), MAX(F66, G66)))))</f>
        <v>2.3333333333333299</v>
      </c>
      <c r="F66" s="89" cm="1">
        <f t="array" ref="F66">IF(Options!$D$18=1, IFERROR(MAX(IF($I$199:$R$199=1,(I66:R66),"")),
     MAX(IF($I$199:$R$199=2,(I66:R66),""))),
IF(Options!$D$19=1, IFERROR(AVERAGE(IF($I$199:$R$199=1,I66:R66,"")),
     AVERAGE(IF($I$199:$R$199=2,(I66:R66),""))),
IF(Options!$D$20=1, IFERROR(IF(OR(IF(ISNUMBER(I66:R66),IF(I$199:R$199 = 1,I66:R66, ""), "")=0), 0, GEOMEAN(IF(ISNUMBER(I66:R66),IF(I$199:R$199 = 1,I66:R66, ""), ""))),
   IF(OR(IF(ISNUMBER(I66:R66),IF(I$199:R$199 = 2,I66:R66, ""), "")=0), 0, GEOMEAN(IF(ISNUMBER(I66:R66),IF(I$199:R$199 = 2,I66:R66, ""), "")))))))</f>
        <v>2.3333333333333299</v>
      </c>
      <c r="G66" s="89" cm="1">
        <f t="array" ref="G66">IF(Options!$D$18=1, IFERROR(MAX(IF($I$200:$R$200=1,(I66:R66),"")),
     MAX(IF($I$200:$R$200=2,(I66:R66),""))),
IF(Options!$D$19=1, IFERROR(AVERAGE(IF($I$200:$R$200=1,(I66:R66),"")),
     AVERAGE(IF($I$200:$R$200=2,(I66:R66),""))),
IF(Options!$D$20=1, IFERROR(IF(OR(IF(ISNUMBER(I66:R66),IF(I$200:R$200 = 1,I66:R66, ""), "")=0), 0, GEOMEAN(IF(ISNUMBER(I66:R66),IF(I$200:R$200 = 1,I66:R66, ""), ""))),
   IF(OR(IF(ISNUMBER(I66:R66),IF(I$200:R$200 = 2,I66:R66, ""), "")=0), 0, GEOMEAN(IF(ISNUMBER(I66:R66),IF(I$200:R$200 = 2,I66:R66, ""), "")))))))</f>
        <v>0</v>
      </c>
      <c r="H66" s="142" t="s">
        <v>128</v>
      </c>
      <c r="I66" s="89" t="s">
        <v>473</v>
      </c>
      <c r="J66" s="89">
        <v>2.3333333333333299</v>
      </c>
      <c r="K66" s="89">
        <v>0</v>
      </c>
      <c r="L66" s="89">
        <v>0</v>
      </c>
      <c r="M66" s="89">
        <v>0</v>
      </c>
      <c r="N66" s="89"/>
      <c r="O66" s="89"/>
      <c r="P66" s="141"/>
      <c r="Q66" s="141"/>
      <c r="R66" s="141"/>
      <c r="S66" s="162"/>
      <c r="T66" s="162"/>
      <c r="U66" s="36"/>
      <c r="V66" s="36"/>
      <c r="W66" s="36"/>
      <c r="X66" s="36"/>
      <c r="Y66" s="36"/>
      <c r="Z66" s="36"/>
      <c r="AA66" s="36"/>
      <c r="AB66" s="36"/>
      <c r="AC66" s="36"/>
    </row>
    <row r="67" spans="1:29" x14ac:dyDescent="0.2">
      <c r="A67" s="85">
        <v>62</v>
      </c>
      <c r="B67" s="85" t="s">
        <v>129</v>
      </c>
      <c r="C67" s="85" t="s">
        <v>130</v>
      </c>
      <c r="D67" s="98" t="str">
        <f t="shared" si="0"/>
        <v/>
      </c>
      <c r="E67" s="89">
        <f>IF(Options!$D$24 = 1, MAX(F67, G67),
IF(Options!$D$25 = 1, AVERAGE(F67,G67),
IF(Options!$D$26 = 1, IFERROR(GEOMEAN(F67, G67), MAX(F67, G67)))))</f>
        <v>5.8333333333333304</v>
      </c>
      <c r="F67" s="89" cm="1">
        <f t="array" ref="F67">IF(Options!$D$18=1, IFERROR(MAX(IF($I$199:$R$199=1,(I67:R67),"")),
     MAX(IF($I$199:$R$199=2,(I67:R67),""))),
IF(Options!$D$19=1, IFERROR(AVERAGE(IF($I$199:$R$199=1,I67:R67,"")),
     AVERAGE(IF($I$199:$R$199=2,(I67:R67),""))),
IF(Options!$D$20=1, IFERROR(IF(OR(IF(ISNUMBER(I67:R67),IF(I$199:R$199 = 1,I67:R67, ""), "")=0), 0, GEOMEAN(IF(ISNUMBER(I67:R67),IF(I$199:R$199 = 1,I67:R67, ""), ""))),
   IF(OR(IF(ISNUMBER(I67:R67),IF(I$199:R$199 = 2,I67:R67, ""), "")=0), 0, GEOMEAN(IF(ISNUMBER(I67:R67),IF(I$199:R$199 = 2,I67:R67, ""), "")))))))</f>
        <v>5.8333333333333304</v>
      </c>
      <c r="G67" s="89" cm="1">
        <f t="array" ref="G67">IF(Options!$D$18=1, IFERROR(MAX(IF($I$200:$R$200=1,(I67:R67),"")),
     MAX(IF($I$200:$R$200=2,(I67:R67),""))),
IF(Options!$D$19=1, IFERROR(AVERAGE(IF($I$200:$R$200=1,(I67:R67),"")),
     AVERAGE(IF($I$200:$R$200=2,(I67:R67),""))),
IF(Options!$D$20=1, IFERROR(IF(OR(IF(ISNUMBER(I67:R67),IF(I$200:R$200 = 1,I67:R67, ""), "")=0), 0, GEOMEAN(IF(ISNUMBER(I67:R67),IF(I$200:R$200 = 1,I67:R67, ""), ""))),
   IF(OR(IF(ISNUMBER(I67:R67),IF(I$200:R$200 = 2,I67:R67, ""), "")=0), 0, GEOMEAN(IF(ISNUMBER(I67:R67),IF(I$200:R$200 = 2,I67:R67, ""), "")))))))</f>
        <v>0</v>
      </c>
      <c r="H67" s="142" t="s">
        <v>130</v>
      </c>
      <c r="I67" s="89" t="s">
        <v>473</v>
      </c>
      <c r="J67" s="89">
        <v>5.8333333333333304</v>
      </c>
      <c r="K67" s="89">
        <v>0</v>
      </c>
      <c r="L67" s="89">
        <v>0</v>
      </c>
      <c r="M67" s="89">
        <v>0</v>
      </c>
      <c r="N67" s="89"/>
      <c r="O67" s="89"/>
      <c r="P67" s="141"/>
      <c r="Q67" s="141"/>
      <c r="R67" s="141"/>
      <c r="S67" s="162"/>
      <c r="T67" s="162"/>
      <c r="U67" s="36"/>
      <c r="V67" s="36"/>
      <c r="W67" s="36"/>
      <c r="X67" s="36"/>
      <c r="Y67" s="36"/>
      <c r="Z67" s="36"/>
      <c r="AA67" s="36"/>
      <c r="AB67" s="36"/>
      <c r="AC67" s="36"/>
    </row>
    <row r="68" spans="1:29" x14ac:dyDescent="0.2">
      <c r="A68" s="85">
        <v>63</v>
      </c>
      <c r="B68" s="85" t="s">
        <v>131</v>
      </c>
      <c r="C68" s="85" t="s">
        <v>132</v>
      </c>
      <c r="D68" s="98" t="str">
        <f t="shared" si="0"/>
        <v/>
      </c>
      <c r="E68" s="89">
        <f>IF(Options!$D$24 = 1, MAX(F68, G68),
IF(Options!$D$25 = 1, AVERAGE(F68,G68),
IF(Options!$D$26 = 1, IFERROR(GEOMEAN(F68, G68), MAX(F68, G68)))))</f>
        <v>4.5</v>
      </c>
      <c r="F68" s="89" cm="1">
        <f t="array" ref="F68">IF(Options!$D$18=1, IFERROR(MAX(IF($I$199:$R$199=1,(I68:R68),"")),
     MAX(IF($I$199:$R$199=2,(I68:R68),""))),
IF(Options!$D$19=1, IFERROR(AVERAGE(IF($I$199:$R$199=1,I68:R68,"")),
     AVERAGE(IF($I$199:$R$199=2,(I68:R68),""))),
IF(Options!$D$20=1, IFERROR(IF(OR(IF(ISNUMBER(I68:R68),IF(I$199:R$199 = 1,I68:R68, ""), "")=0), 0, GEOMEAN(IF(ISNUMBER(I68:R68),IF(I$199:R$199 = 1,I68:R68, ""), ""))),
   IF(OR(IF(ISNUMBER(I68:R68),IF(I$199:R$199 = 2,I68:R68, ""), "")=0), 0, GEOMEAN(IF(ISNUMBER(I68:R68),IF(I$199:R$199 = 2,I68:R68, ""), "")))))))</f>
        <v>4.5</v>
      </c>
      <c r="G68" s="89" cm="1">
        <f t="array" ref="G68">IF(Options!$D$18=1, IFERROR(MAX(IF($I$200:$R$200=1,(I68:R68),"")),
     MAX(IF($I$200:$R$200=2,(I68:R68),""))),
IF(Options!$D$19=1, IFERROR(AVERAGE(IF($I$200:$R$200=1,(I68:R68),"")),
     AVERAGE(IF($I$200:$R$200=2,(I68:R68),""))),
IF(Options!$D$20=1, IFERROR(IF(OR(IF(ISNUMBER(I68:R68),IF(I$200:R$200 = 1,I68:R68, ""), "")=0), 0, GEOMEAN(IF(ISNUMBER(I68:R68),IF(I$200:R$200 = 1,I68:R68, ""), ""))),
   IF(OR(IF(ISNUMBER(I68:R68),IF(I$200:R$200 = 2,I68:R68, ""), "")=0), 0, GEOMEAN(IF(ISNUMBER(I68:R68),IF(I$200:R$200 = 2,I68:R68, ""), "")))))))</f>
        <v>0</v>
      </c>
      <c r="H68" s="142" t="s">
        <v>132</v>
      </c>
      <c r="I68" s="89" t="s">
        <v>473</v>
      </c>
      <c r="J68" s="89">
        <v>4.5</v>
      </c>
      <c r="K68" s="89">
        <v>0</v>
      </c>
      <c r="L68" s="89">
        <v>0</v>
      </c>
      <c r="M68" s="89">
        <v>0</v>
      </c>
      <c r="N68" s="89"/>
      <c r="O68" s="89"/>
      <c r="P68" s="141"/>
      <c r="Q68" s="141"/>
      <c r="R68" s="141"/>
      <c r="S68" s="162"/>
      <c r="T68" s="162"/>
      <c r="U68" s="36"/>
      <c r="V68" s="36"/>
      <c r="W68" s="36"/>
      <c r="X68" s="36"/>
      <c r="Y68" s="36"/>
      <c r="Z68" s="36"/>
      <c r="AA68" s="36"/>
      <c r="AB68" s="36"/>
      <c r="AC68" s="36"/>
    </row>
    <row r="69" spans="1:29" x14ac:dyDescent="0.2">
      <c r="A69" s="85">
        <v>64</v>
      </c>
      <c r="B69" s="85" t="s">
        <v>133</v>
      </c>
      <c r="C69" s="85" t="s">
        <v>134</v>
      </c>
      <c r="D69" s="98" t="str">
        <f t="shared" si="0"/>
        <v/>
      </c>
      <c r="E69" s="89">
        <f>IF(Options!$D$24 = 1, MAX(F69, G69),
IF(Options!$D$25 = 1, AVERAGE(F69,G69),
IF(Options!$D$26 = 1, IFERROR(GEOMEAN(F69, G69), MAX(F69, G69)))))</f>
        <v>4.8333333333333304</v>
      </c>
      <c r="F69" s="89" cm="1">
        <f t="array" ref="F69">IF(Options!$D$18=1, IFERROR(MAX(IF($I$199:$R$199=1,(I69:R69),"")),
     MAX(IF($I$199:$R$199=2,(I69:R69),""))),
IF(Options!$D$19=1, IFERROR(AVERAGE(IF($I$199:$R$199=1,I69:R69,"")),
     AVERAGE(IF($I$199:$R$199=2,(I69:R69),""))),
IF(Options!$D$20=1, IFERROR(IF(OR(IF(ISNUMBER(I69:R69),IF(I$199:R$199 = 1,I69:R69, ""), "")=0), 0, GEOMEAN(IF(ISNUMBER(I69:R69),IF(I$199:R$199 = 1,I69:R69, ""), ""))),
   IF(OR(IF(ISNUMBER(I69:R69),IF(I$199:R$199 = 2,I69:R69, ""), "")=0), 0, GEOMEAN(IF(ISNUMBER(I69:R69),IF(I$199:R$199 = 2,I69:R69, ""), "")))))))</f>
        <v>4.8333333333333304</v>
      </c>
      <c r="G69" s="89" cm="1">
        <f t="array" ref="G69">IF(Options!$D$18=1, IFERROR(MAX(IF($I$200:$R$200=1,(I69:R69),"")),
     MAX(IF($I$200:$R$200=2,(I69:R69),""))),
IF(Options!$D$19=1, IFERROR(AVERAGE(IF($I$200:$R$200=1,(I69:R69),"")),
     AVERAGE(IF($I$200:$R$200=2,(I69:R69),""))),
IF(Options!$D$20=1, IFERROR(IF(OR(IF(ISNUMBER(I69:R69),IF(I$200:R$200 = 1,I69:R69, ""), "")=0), 0, GEOMEAN(IF(ISNUMBER(I69:R69),IF(I$200:R$200 = 1,I69:R69, ""), ""))),
   IF(OR(IF(ISNUMBER(I69:R69),IF(I$200:R$200 = 2,I69:R69, ""), "")=0), 0, GEOMEAN(IF(ISNUMBER(I69:R69),IF(I$200:R$200 = 2,I69:R69, ""), "")))))))</f>
        <v>0</v>
      </c>
      <c r="H69" s="142" t="s">
        <v>134</v>
      </c>
      <c r="I69" s="89" t="s">
        <v>473</v>
      </c>
      <c r="J69" s="89">
        <v>4.8333333333333304</v>
      </c>
      <c r="K69" s="89">
        <v>0</v>
      </c>
      <c r="L69" s="89">
        <v>0</v>
      </c>
      <c r="M69" s="89">
        <v>0</v>
      </c>
      <c r="N69" s="89"/>
      <c r="O69" s="89"/>
      <c r="P69" s="141"/>
      <c r="Q69" s="141"/>
      <c r="R69" s="141"/>
      <c r="S69" s="162"/>
      <c r="T69" s="162"/>
      <c r="U69" s="36"/>
      <c r="V69" s="36"/>
      <c r="W69" s="36"/>
      <c r="X69" s="36"/>
      <c r="Y69" s="36"/>
      <c r="Z69" s="36"/>
      <c r="AA69" s="36"/>
      <c r="AB69" s="36"/>
      <c r="AC69" s="36"/>
    </row>
    <row r="70" spans="1:29" x14ac:dyDescent="0.2">
      <c r="A70" s="85">
        <v>65</v>
      </c>
      <c r="B70" s="85" t="s">
        <v>135</v>
      </c>
      <c r="C70" s="85" t="s">
        <v>136</v>
      </c>
      <c r="D70" s="98" t="str">
        <f t="shared" si="0"/>
        <v/>
      </c>
      <c r="E70" s="89">
        <f>IF(Options!$D$24 = 1, MAX(F70, G70),
IF(Options!$D$25 = 1, AVERAGE(F70,G70),
IF(Options!$D$26 = 1, IFERROR(GEOMEAN(F70, G70), MAX(F70, G70)))))</f>
        <v>3.5</v>
      </c>
      <c r="F70" s="89" cm="1">
        <f t="array" ref="F70">IF(Options!$D$18=1, IFERROR(MAX(IF($I$199:$R$199=1,(I70:R70),"")),
     MAX(IF($I$199:$R$199=2,(I70:R70),""))),
IF(Options!$D$19=1, IFERROR(AVERAGE(IF($I$199:$R$199=1,I70:R70,"")),
     AVERAGE(IF($I$199:$R$199=2,(I70:R70),""))),
IF(Options!$D$20=1, IFERROR(IF(OR(IF(ISNUMBER(I70:R70),IF(I$199:R$199 = 1,I70:R70, ""), "")=0), 0, GEOMEAN(IF(ISNUMBER(I70:R70),IF(I$199:R$199 = 1,I70:R70, ""), ""))),
   IF(OR(IF(ISNUMBER(I70:R70),IF(I$199:R$199 = 2,I70:R70, ""), "")=0), 0, GEOMEAN(IF(ISNUMBER(I70:R70),IF(I$199:R$199 = 2,I70:R70, ""), "")))))))</f>
        <v>3.5</v>
      </c>
      <c r="G70" s="89" cm="1">
        <f t="array" ref="G70">IF(Options!$D$18=1, IFERROR(MAX(IF($I$200:$R$200=1,(I70:R70),"")),
     MAX(IF($I$200:$R$200=2,(I70:R70),""))),
IF(Options!$D$19=1, IFERROR(AVERAGE(IF($I$200:$R$200=1,(I70:R70),"")),
     AVERAGE(IF($I$200:$R$200=2,(I70:R70),""))),
IF(Options!$D$20=1, IFERROR(IF(OR(IF(ISNUMBER(I70:R70),IF(I$200:R$200 = 1,I70:R70, ""), "")=0), 0, GEOMEAN(IF(ISNUMBER(I70:R70),IF(I$200:R$200 = 1,I70:R70, ""), ""))),
   IF(OR(IF(ISNUMBER(I70:R70),IF(I$200:R$200 = 2,I70:R70, ""), "")=0), 0, GEOMEAN(IF(ISNUMBER(I70:R70),IF(I$200:R$200 = 2,I70:R70, ""), "")))))))</f>
        <v>0</v>
      </c>
      <c r="H70" s="142" t="s">
        <v>136</v>
      </c>
      <c r="I70" s="89" t="s">
        <v>473</v>
      </c>
      <c r="J70" s="89">
        <v>3.5</v>
      </c>
      <c r="K70" s="89">
        <v>0</v>
      </c>
      <c r="L70" s="89">
        <v>0</v>
      </c>
      <c r="M70" s="89">
        <v>0</v>
      </c>
      <c r="N70" s="89"/>
      <c r="O70" s="89"/>
      <c r="P70" s="141"/>
      <c r="Q70" s="141"/>
      <c r="R70" s="141"/>
      <c r="S70" s="162"/>
      <c r="T70" s="162"/>
      <c r="U70" s="36"/>
      <c r="V70" s="36"/>
      <c r="W70" s="36"/>
      <c r="X70" s="36"/>
      <c r="Y70" s="36"/>
      <c r="Z70" s="36"/>
      <c r="AA70" s="36"/>
      <c r="AB70" s="36"/>
      <c r="AC70" s="36"/>
    </row>
    <row r="71" spans="1:29" x14ac:dyDescent="0.2">
      <c r="A71" s="85">
        <v>66</v>
      </c>
      <c r="B71" s="85" t="s">
        <v>137</v>
      </c>
      <c r="C71" s="85" t="s">
        <v>138</v>
      </c>
      <c r="D71" s="98" t="str">
        <f t="shared" ref="D71:D134" si="1">IF(H71 &lt;&gt; C71, "Countries don't match", "")</f>
        <v/>
      </c>
      <c r="E71" s="89">
        <f>IF(Options!$D$24 = 1, MAX(F71, G71),
IF(Options!$D$25 = 1, AVERAGE(F71,G71),
IF(Options!$D$26 = 1, IFERROR(GEOMEAN(F71, G71), MAX(F71, G71)))))</f>
        <v>2.8333333333333299</v>
      </c>
      <c r="F71" s="89" cm="1">
        <f t="array" ref="F71">IF(Options!$D$18=1, IFERROR(MAX(IF($I$199:$R$199=1,(I71:R71),"")),
     MAX(IF($I$199:$R$199=2,(I71:R71),""))),
IF(Options!$D$19=1, IFERROR(AVERAGE(IF($I$199:$R$199=1,I71:R71,"")),
     AVERAGE(IF($I$199:$R$199=2,(I71:R71),""))),
IF(Options!$D$20=1, IFERROR(IF(OR(IF(ISNUMBER(I71:R71),IF(I$199:R$199 = 1,I71:R71, ""), "")=0), 0, GEOMEAN(IF(ISNUMBER(I71:R71),IF(I$199:R$199 = 1,I71:R71, ""), ""))),
   IF(OR(IF(ISNUMBER(I71:R71),IF(I$199:R$199 = 2,I71:R71, ""), "")=0), 0, GEOMEAN(IF(ISNUMBER(I71:R71),IF(I$199:R$199 = 2,I71:R71, ""), "")))))))</f>
        <v>2.8333333333333299</v>
      </c>
      <c r="G71" s="89" cm="1">
        <f t="array" ref="G71">IF(Options!$D$18=1, IFERROR(MAX(IF($I$200:$R$200=1,(I71:R71),"")),
     MAX(IF($I$200:$R$200=2,(I71:R71),""))),
IF(Options!$D$19=1, IFERROR(AVERAGE(IF($I$200:$R$200=1,(I71:R71),"")),
     AVERAGE(IF($I$200:$R$200=2,(I71:R71),""))),
IF(Options!$D$20=1, IFERROR(IF(OR(IF(ISNUMBER(I71:R71),IF(I$200:R$200 = 1,I71:R71, ""), "")=0), 0, GEOMEAN(IF(ISNUMBER(I71:R71),IF(I$200:R$200 = 1,I71:R71, ""), ""))),
   IF(OR(IF(ISNUMBER(I71:R71),IF(I$200:R$200 = 2,I71:R71, ""), "")=0), 0, GEOMEAN(IF(ISNUMBER(I71:R71),IF(I$200:R$200 = 2,I71:R71, ""), "")))))))</f>
        <v>0</v>
      </c>
      <c r="H71" s="142" t="s">
        <v>138</v>
      </c>
      <c r="I71" s="89" t="s">
        <v>473</v>
      </c>
      <c r="J71" s="89">
        <v>2.8333333333333299</v>
      </c>
      <c r="K71" s="89">
        <v>0</v>
      </c>
      <c r="L71" s="89">
        <v>0</v>
      </c>
      <c r="M71" s="89">
        <v>0</v>
      </c>
      <c r="N71" s="89"/>
      <c r="O71" s="89"/>
      <c r="P71" s="141"/>
      <c r="Q71" s="141"/>
      <c r="R71" s="141"/>
      <c r="S71" s="162"/>
      <c r="T71" s="162"/>
      <c r="U71" s="36"/>
      <c r="V71" s="36"/>
      <c r="W71" s="36"/>
      <c r="X71" s="36"/>
      <c r="Y71" s="36"/>
      <c r="Z71" s="36"/>
      <c r="AA71" s="36"/>
      <c r="AB71" s="36"/>
      <c r="AC71" s="36"/>
    </row>
    <row r="72" spans="1:29" x14ac:dyDescent="0.2">
      <c r="A72" s="85">
        <v>67</v>
      </c>
      <c r="B72" s="85" t="s">
        <v>139</v>
      </c>
      <c r="C72" s="85" t="s">
        <v>140</v>
      </c>
      <c r="D72" s="98" t="str">
        <f t="shared" si="1"/>
        <v/>
      </c>
      <c r="E72" s="89">
        <f>IF(Options!$D$24 = 1, MAX(F72, G72),
IF(Options!$D$25 = 1, AVERAGE(F72,G72),
IF(Options!$D$26 = 1, IFERROR(GEOMEAN(F72, G72), MAX(F72, G72)))))</f>
        <v>3.1666666666666701</v>
      </c>
      <c r="F72" s="89" cm="1">
        <f t="array" ref="F72">IF(Options!$D$18=1, IFERROR(MAX(IF($I$199:$R$199=1,(I72:R72),"")),
     MAX(IF($I$199:$R$199=2,(I72:R72),""))),
IF(Options!$D$19=1, IFERROR(AVERAGE(IF($I$199:$R$199=1,I72:R72,"")),
     AVERAGE(IF($I$199:$R$199=2,(I72:R72),""))),
IF(Options!$D$20=1, IFERROR(IF(OR(IF(ISNUMBER(I72:R72),IF(I$199:R$199 = 1,I72:R72, ""), "")=0), 0, GEOMEAN(IF(ISNUMBER(I72:R72),IF(I$199:R$199 = 1,I72:R72, ""), ""))),
   IF(OR(IF(ISNUMBER(I72:R72),IF(I$199:R$199 = 2,I72:R72, ""), "")=0), 0, GEOMEAN(IF(ISNUMBER(I72:R72),IF(I$199:R$199 = 2,I72:R72, ""), "")))))))</f>
        <v>3.1666666666666701</v>
      </c>
      <c r="G72" s="89" cm="1">
        <f t="array" ref="G72">IF(Options!$D$18=1, IFERROR(MAX(IF($I$200:$R$200=1,(I72:R72),"")),
     MAX(IF($I$200:$R$200=2,(I72:R72),""))),
IF(Options!$D$19=1, IFERROR(AVERAGE(IF($I$200:$R$200=1,(I72:R72),"")),
     AVERAGE(IF($I$200:$R$200=2,(I72:R72),""))),
IF(Options!$D$20=1, IFERROR(IF(OR(IF(ISNUMBER(I72:R72),IF(I$200:R$200 = 1,I72:R72, ""), "")=0), 0, GEOMEAN(IF(ISNUMBER(I72:R72),IF(I$200:R$200 = 1,I72:R72, ""), ""))),
   IF(OR(IF(ISNUMBER(I72:R72),IF(I$200:R$200 = 2,I72:R72, ""), "")=0), 0, GEOMEAN(IF(ISNUMBER(I72:R72),IF(I$200:R$200 = 2,I72:R72, ""), "")))))))</f>
        <v>0</v>
      </c>
      <c r="H72" s="142" t="s">
        <v>140</v>
      </c>
      <c r="I72" s="89" t="s">
        <v>473</v>
      </c>
      <c r="J72" s="89">
        <v>3.1666666666666701</v>
      </c>
      <c r="K72" s="89">
        <v>0</v>
      </c>
      <c r="L72" s="89">
        <v>0</v>
      </c>
      <c r="M72" s="89">
        <v>0</v>
      </c>
      <c r="N72" s="89"/>
      <c r="O72" s="89"/>
      <c r="P72" s="141"/>
      <c r="Q72" s="141"/>
      <c r="R72" s="141"/>
      <c r="S72" s="162"/>
      <c r="T72" s="162"/>
      <c r="U72" s="36"/>
      <c r="V72" s="36"/>
      <c r="W72" s="36"/>
      <c r="X72" s="36"/>
      <c r="Y72" s="36"/>
      <c r="Z72" s="36"/>
      <c r="AA72" s="36"/>
      <c r="AB72" s="36"/>
      <c r="AC72" s="36"/>
    </row>
    <row r="73" spans="1:29" x14ac:dyDescent="0.2">
      <c r="A73" s="85">
        <v>68</v>
      </c>
      <c r="B73" s="85" t="s">
        <v>141</v>
      </c>
      <c r="C73" s="85" t="s">
        <v>142</v>
      </c>
      <c r="D73" s="98" t="str">
        <f t="shared" si="1"/>
        <v/>
      </c>
      <c r="E73" s="89">
        <f>IF(Options!$D$24 = 1, MAX(F73, G73),
IF(Options!$D$25 = 1, AVERAGE(F73,G73),
IF(Options!$D$26 = 1, IFERROR(GEOMEAN(F73, G73), MAX(F73, G73)))))</f>
        <v>8.1666666666666696</v>
      </c>
      <c r="F73" s="89" cm="1">
        <f t="array" ref="F73">IF(Options!$D$18=1, IFERROR(MAX(IF($I$199:$R$199=1,(I73:R73),"")),
     MAX(IF($I$199:$R$199=2,(I73:R73),""))),
IF(Options!$D$19=1, IFERROR(AVERAGE(IF($I$199:$R$199=1,I73:R73,"")),
     AVERAGE(IF($I$199:$R$199=2,(I73:R73),""))),
IF(Options!$D$20=1, IFERROR(IF(OR(IF(ISNUMBER(I73:R73),IF(I$199:R$199 = 1,I73:R73, ""), "")=0), 0, GEOMEAN(IF(ISNUMBER(I73:R73),IF(I$199:R$199 = 1,I73:R73, ""), ""))),
   IF(OR(IF(ISNUMBER(I73:R73),IF(I$199:R$199 = 2,I73:R73, ""), "")=0), 0, GEOMEAN(IF(ISNUMBER(I73:R73),IF(I$199:R$199 = 2,I73:R73, ""), "")))))))</f>
        <v>8.1666666666666696</v>
      </c>
      <c r="G73" s="89" cm="1">
        <f t="array" ref="G73">IF(Options!$D$18=1, IFERROR(MAX(IF($I$200:$R$200=1,(I73:R73),"")),
     MAX(IF($I$200:$R$200=2,(I73:R73),""))),
IF(Options!$D$19=1, IFERROR(AVERAGE(IF($I$200:$R$200=1,(I73:R73),"")),
     AVERAGE(IF($I$200:$R$200=2,(I73:R73),""))),
IF(Options!$D$20=1, IFERROR(IF(OR(IF(ISNUMBER(I73:R73),IF(I$200:R$200 = 1,I73:R73, ""), "")=0), 0, GEOMEAN(IF(ISNUMBER(I73:R73),IF(I$200:R$200 = 1,I73:R73, ""), ""))),
   IF(OR(IF(ISNUMBER(I73:R73),IF(I$200:R$200 = 2,I73:R73, ""), "")=0), 0, GEOMEAN(IF(ISNUMBER(I73:R73),IF(I$200:R$200 = 2,I73:R73, ""), "")))))))</f>
        <v>0</v>
      </c>
      <c r="H73" s="142" t="s">
        <v>142</v>
      </c>
      <c r="I73" s="89" t="s">
        <v>473</v>
      </c>
      <c r="J73" s="89">
        <v>8.1666666666666696</v>
      </c>
      <c r="K73" s="89">
        <v>0</v>
      </c>
      <c r="L73" s="89">
        <v>0</v>
      </c>
      <c r="M73" s="89">
        <v>0</v>
      </c>
      <c r="N73" s="89"/>
      <c r="O73" s="89"/>
      <c r="P73" s="141"/>
      <c r="Q73" s="141"/>
      <c r="R73" s="141"/>
      <c r="S73" s="162"/>
      <c r="T73" s="162"/>
      <c r="U73" s="36"/>
      <c r="V73" s="36"/>
      <c r="W73" s="36"/>
      <c r="X73" s="36"/>
      <c r="Y73" s="36"/>
      <c r="Z73" s="36"/>
      <c r="AA73" s="36"/>
      <c r="AB73" s="36"/>
      <c r="AC73" s="36"/>
    </row>
    <row r="74" spans="1:29" x14ac:dyDescent="0.2">
      <c r="A74" s="85">
        <v>69</v>
      </c>
      <c r="B74" s="85" t="s">
        <v>143</v>
      </c>
      <c r="C74" s="85" t="s">
        <v>144</v>
      </c>
      <c r="D74" s="98" t="str">
        <f t="shared" si="1"/>
        <v/>
      </c>
      <c r="E74" s="89">
        <f>IF(Options!$D$24 = 1, MAX(F74, G74),
IF(Options!$D$25 = 1, AVERAGE(F74,G74),
IF(Options!$D$26 = 1, IFERROR(GEOMEAN(F74, G74), MAX(F74, G74)))))</f>
        <v>3.4156502553198709</v>
      </c>
      <c r="F74" s="89" cm="1">
        <f t="array" ref="F74">IF(Options!$D$18=1, IFERROR(MAX(IF($I$199:$R$199=1,(I74:R74),"")),
     MAX(IF($I$199:$R$199=2,(I74:R74),""))),
IF(Options!$D$19=1, IFERROR(AVERAGE(IF($I$199:$R$199=1,I74:R74,"")),
     AVERAGE(IF($I$199:$R$199=2,(I74:R74),""))),
IF(Options!$D$20=1, IFERROR(IF(OR(IF(ISNUMBER(I74:R74),IF(I$199:R$199 = 1,I74:R74, ""), "")=0), 0, GEOMEAN(IF(ISNUMBER(I74:R74),IF(I$199:R$199 = 1,I74:R74, ""), ""))),
   IF(OR(IF(ISNUMBER(I74:R74),IF(I$199:R$199 = 2,I74:R74, ""), "")=0), 0, GEOMEAN(IF(ISNUMBER(I74:R74),IF(I$199:R$199 = 2,I74:R74, ""), "")))))))</f>
        <v>1.1666666666666701</v>
      </c>
      <c r="G74" s="89" cm="1">
        <f t="array" ref="G74">IF(Options!$D$18=1, IFERROR(MAX(IF($I$200:$R$200=1,(I74:R74),"")),
     MAX(IF($I$200:$R$200=2,(I74:R74),""))),
IF(Options!$D$19=1, IFERROR(AVERAGE(IF($I$200:$R$200=1,(I74:R74),"")),
     AVERAGE(IF($I$200:$R$200=2,(I74:R74),""))),
IF(Options!$D$20=1, IFERROR(IF(OR(IF(ISNUMBER(I74:R74),IF(I$200:R$200 = 1,I74:R74, ""), "")=0), 0, GEOMEAN(IF(ISNUMBER(I74:R74),IF(I$200:R$200 = 1,I74:R74, ""), ""))),
   IF(OR(IF(ISNUMBER(I74:R74),IF(I$200:R$200 = 2,I74:R74, ""), "")=0), 0, GEOMEAN(IF(ISNUMBER(I74:R74),IF(I$200:R$200 = 2,I74:R74, ""), "")))))))</f>
        <v>10</v>
      </c>
      <c r="H74" s="142" t="s">
        <v>144</v>
      </c>
      <c r="I74" s="89" t="s">
        <v>473</v>
      </c>
      <c r="J74" s="89">
        <v>1.1666666666666701</v>
      </c>
      <c r="K74" s="89">
        <v>10</v>
      </c>
      <c r="L74" s="89">
        <v>0</v>
      </c>
      <c r="M74" s="89">
        <v>0</v>
      </c>
      <c r="N74" s="89"/>
      <c r="O74" s="89"/>
      <c r="P74" s="141"/>
      <c r="Q74" s="141"/>
      <c r="R74" s="141"/>
      <c r="S74" s="162"/>
      <c r="T74" s="162"/>
      <c r="U74" s="36"/>
      <c r="V74" s="36"/>
      <c r="W74" s="36"/>
      <c r="X74" s="36"/>
      <c r="Y74" s="36"/>
      <c r="Z74" s="36"/>
      <c r="AA74" s="36"/>
      <c r="AB74" s="36"/>
      <c r="AC74" s="36"/>
    </row>
    <row r="75" spans="1:29" x14ac:dyDescent="0.2">
      <c r="A75" s="85">
        <v>70</v>
      </c>
      <c r="B75" s="85" t="s">
        <v>145</v>
      </c>
      <c r="C75" s="85" t="s">
        <v>146</v>
      </c>
      <c r="D75" s="98" t="str">
        <f t="shared" si="1"/>
        <v/>
      </c>
      <c r="E75" s="89">
        <f>IF(Options!$D$24 = 1, MAX(F75, G75),
IF(Options!$D$25 = 1, AVERAGE(F75,G75),
IF(Options!$D$26 = 1, IFERROR(GEOMEAN(F75, G75), MAX(F75, G75)))))</f>
        <v>9.5</v>
      </c>
      <c r="F75" s="89" cm="1">
        <f t="array" ref="F75">IF(Options!$D$18=1, IFERROR(MAX(IF($I$199:$R$199=1,(I75:R75),"")),
     MAX(IF($I$199:$R$199=2,(I75:R75),""))),
IF(Options!$D$19=1, IFERROR(AVERAGE(IF($I$199:$R$199=1,I75:R75,"")),
     AVERAGE(IF($I$199:$R$199=2,(I75:R75),""))),
IF(Options!$D$20=1, IFERROR(IF(OR(IF(ISNUMBER(I75:R75),IF(I$199:R$199 = 1,I75:R75, ""), "")=0), 0, GEOMEAN(IF(ISNUMBER(I75:R75),IF(I$199:R$199 = 1,I75:R75, ""), ""))),
   IF(OR(IF(ISNUMBER(I75:R75),IF(I$199:R$199 = 2,I75:R75, ""), "")=0), 0, GEOMEAN(IF(ISNUMBER(I75:R75),IF(I$199:R$199 = 2,I75:R75, ""), "")))))))</f>
        <v>9.5</v>
      </c>
      <c r="G75" s="89" cm="1">
        <f t="array" ref="G75">IF(Options!$D$18=1, IFERROR(MAX(IF($I$200:$R$200=1,(I75:R75),"")),
     MAX(IF($I$200:$R$200=2,(I75:R75),""))),
IF(Options!$D$19=1, IFERROR(AVERAGE(IF($I$200:$R$200=1,(I75:R75),"")),
     AVERAGE(IF($I$200:$R$200=2,(I75:R75),""))),
IF(Options!$D$20=1, IFERROR(IF(OR(IF(ISNUMBER(I75:R75),IF(I$200:R$200 = 1,I75:R75, ""), "")=0), 0, GEOMEAN(IF(ISNUMBER(I75:R75),IF(I$200:R$200 = 1,I75:R75, ""), ""))),
   IF(OR(IF(ISNUMBER(I75:R75),IF(I$200:R$200 = 2,I75:R75, ""), "")=0), 0, GEOMEAN(IF(ISNUMBER(I75:R75),IF(I$200:R$200 = 2,I75:R75, ""), "")))))))</f>
        <v>0</v>
      </c>
      <c r="H75" s="142" t="s">
        <v>146</v>
      </c>
      <c r="I75" s="89">
        <v>0</v>
      </c>
      <c r="J75" s="89">
        <v>9.5</v>
      </c>
      <c r="K75" s="89">
        <v>0</v>
      </c>
      <c r="L75" s="89">
        <v>0</v>
      </c>
      <c r="M75" s="89">
        <v>0</v>
      </c>
      <c r="N75" s="89"/>
      <c r="O75" s="89"/>
      <c r="P75" s="141"/>
      <c r="Q75" s="141"/>
      <c r="R75" s="141"/>
      <c r="S75" s="162"/>
      <c r="T75" s="162"/>
      <c r="U75" s="36"/>
      <c r="V75" s="36"/>
      <c r="W75" s="36"/>
      <c r="X75" s="36"/>
      <c r="Y75" s="36"/>
      <c r="Z75" s="36"/>
      <c r="AA75" s="36"/>
      <c r="AB75" s="36"/>
      <c r="AC75" s="36"/>
    </row>
    <row r="76" spans="1:29" x14ac:dyDescent="0.2">
      <c r="A76" s="85">
        <v>71</v>
      </c>
      <c r="B76" s="85" t="s">
        <v>147</v>
      </c>
      <c r="C76" s="85" t="s">
        <v>148</v>
      </c>
      <c r="D76" s="98" t="str">
        <f t="shared" si="1"/>
        <v/>
      </c>
      <c r="E76" s="89">
        <f>IF(Options!$D$24 = 1, MAX(F76, G76),
IF(Options!$D$25 = 1, AVERAGE(F76,G76),
IF(Options!$D$26 = 1, IFERROR(GEOMEAN(F76, G76), MAX(F76, G76)))))</f>
        <v>6.8313005106397346</v>
      </c>
      <c r="F76" s="89" cm="1">
        <f t="array" ref="F76">IF(Options!$D$18=1, IFERROR(MAX(IF($I$199:$R$199=1,(I76:R76),"")),
     MAX(IF($I$199:$R$199=2,(I76:R76),""))),
IF(Options!$D$19=1, IFERROR(AVERAGE(IF($I$199:$R$199=1,I76:R76,"")),
     AVERAGE(IF($I$199:$R$199=2,(I76:R76),""))),
IF(Options!$D$20=1, IFERROR(IF(OR(IF(ISNUMBER(I76:R76),IF(I$199:R$199 = 1,I76:R76, ""), "")=0), 0, GEOMEAN(IF(ISNUMBER(I76:R76),IF(I$199:R$199 = 1,I76:R76, ""), ""))),
   IF(OR(IF(ISNUMBER(I76:R76),IF(I$199:R$199 = 2,I76:R76, ""), "")=0), 0, GEOMEAN(IF(ISNUMBER(I76:R76),IF(I$199:R$199 = 2,I76:R76, ""), "")))))))</f>
        <v>4.6666666666666696</v>
      </c>
      <c r="G76" s="89" cm="1">
        <f t="array" ref="G76">IF(Options!$D$18=1, IFERROR(MAX(IF($I$200:$R$200=1,(I76:R76),"")),
     MAX(IF($I$200:$R$200=2,(I76:R76),""))),
IF(Options!$D$19=1, IFERROR(AVERAGE(IF($I$200:$R$200=1,(I76:R76),"")),
     AVERAGE(IF($I$200:$R$200=2,(I76:R76),""))),
IF(Options!$D$20=1, IFERROR(IF(OR(IF(ISNUMBER(I76:R76),IF(I$200:R$200 = 1,I76:R76, ""), "")=0), 0, GEOMEAN(IF(ISNUMBER(I76:R76),IF(I$200:R$200 = 1,I76:R76, ""), ""))),
   IF(OR(IF(ISNUMBER(I76:R76),IF(I$200:R$200 = 2,I76:R76, ""), "")=0), 0, GEOMEAN(IF(ISNUMBER(I76:R76),IF(I$200:R$200 = 2,I76:R76, ""), "")))))))</f>
        <v>10</v>
      </c>
      <c r="H76" s="142" t="s">
        <v>148</v>
      </c>
      <c r="I76" s="89" t="s">
        <v>473</v>
      </c>
      <c r="J76" s="89">
        <v>4.6666666666666696</v>
      </c>
      <c r="K76" s="89">
        <v>10</v>
      </c>
      <c r="L76" s="89">
        <v>0</v>
      </c>
      <c r="M76" s="89">
        <v>0</v>
      </c>
      <c r="N76" s="89"/>
      <c r="O76" s="89"/>
      <c r="P76" s="141"/>
      <c r="Q76" s="141"/>
      <c r="R76" s="141"/>
      <c r="S76" s="162"/>
      <c r="T76" s="162"/>
      <c r="U76" s="36"/>
      <c r="V76" s="36"/>
      <c r="W76" s="36"/>
      <c r="X76" s="36"/>
      <c r="Y76" s="36"/>
      <c r="Z76" s="36"/>
      <c r="AA76" s="36"/>
      <c r="AB76" s="36"/>
      <c r="AC76" s="36"/>
    </row>
    <row r="77" spans="1:29" x14ac:dyDescent="0.2">
      <c r="A77" s="85">
        <v>72</v>
      </c>
      <c r="B77" s="85" t="s">
        <v>149</v>
      </c>
      <c r="C77" s="85" t="s">
        <v>150</v>
      </c>
      <c r="D77" s="98" t="str">
        <f t="shared" si="1"/>
        <v/>
      </c>
      <c r="E77" s="89">
        <f>IF(Options!$D$24 = 1, MAX(F77, G77),
IF(Options!$D$25 = 1, AVERAGE(F77,G77),
IF(Options!$D$26 = 1, IFERROR(GEOMEAN(F77, G77), MAX(F77, G77)))))</f>
        <v>9.1666666666666696</v>
      </c>
      <c r="F77" s="89" cm="1">
        <f t="array" ref="F77">IF(Options!$D$18=1, IFERROR(MAX(IF($I$199:$R$199=1,(I77:R77),"")),
     MAX(IF($I$199:$R$199=2,(I77:R77),""))),
IF(Options!$D$19=1, IFERROR(AVERAGE(IF($I$199:$R$199=1,I77:R77,"")),
     AVERAGE(IF($I$199:$R$199=2,(I77:R77),""))),
IF(Options!$D$20=1, IFERROR(IF(OR(IF(ISNUMBER(I77:R77),IF(I$199:R$199 = 1,I77:R77, ""), "")=0), 0, GEOMEAN(IF(ISNUMBER(I77:R77),IF(I$199:R$199 = 1,I77:R77, ""), ""))),
   IF(OR(IF(ISNUMBER(I77:R77),IF(I$199:R$199 = 2,I77:R77, ""), "")=0), 0, GEOMEAN(IF(ISNUMBER(I77:R77),IF(I$199:R$199 = 2,I77:R77, ""), "")))))))</f>
        <v>9.1666666666666696</v>
      </c>
      <c r="G77" s="89" cm="1">
        <f t="array" ref="G77">IF(Options!$D$18=1, IFERROR(MAX(IF($I$200:$R$200=1,(I77:R77),"")),
     MAX(IF($I$200:$R$200=2,(I77:R77),""))),
IF(Options!$D$19=1, IFERROR(AVERAGE(IF($I$200:$R$200=1,(I77:R77),"")),
     AVERAGE(IF($I$200:$R$200=2,(I77:R77),""))),
IF(Options!$D$20=1, IFERROR(IF(OR(IF(ISNUMBER(I77:R77),IF(I$200:R$200 = 1,I77:R77, ""), "")=0), 0, GEOMEAN(IF(ISNUMBER(I77:R77),IF(I$200:R$200 = 1,I77:R77, ""), ""))),
   IF(OR(IF(ISNUMBER(I77:R77),IF(I$200:R$200 = 2,I77:R77, ""), "")=0), 0, GEOMEAN(IF(ISNUMBER(I77:R77),IF(I$200:R$200 = 2,I77:R77, ""), "")))))))</f>
        <v>0</v>
      </c>
      <c r="H77" s="142" t="s">
        <v>150</v>
      </c>
      <c r="I77" s="89" t="s">
        <v>473</v>
      </c>
      <c r="J77" s="89">
        <v>9.1666666666666696</v>
      </c>
      <c r="K77" s="89">
        <v>0</v>
      </c>
      <c r="L77" s="89">
        <v>0</v>
      </c>
      <c r="M77" s="89">
        <v>0</v>
      </c>
      <c r="N77" s="89"/>
      <c r="O77" s="89"/>
      <c r="P77" s="141"/>
      <c r="Q77" s="141"/>
      <c r="R77" s="141"/>
      <c r="S77" s="162"/>
      <c r="T77" s="162"/>
      <c r="U77" s="36"/>
      <c r="V77" s="36"/>
      <c r="W77" s="36"/>
      <c r="X77" s="36"/>
      <c r="Y77" s="36"/>
      <c r="Z77" s="36"/>
      <c r="AA77" s="36"/>
      <c r="AB77" s="36"/>
      <c r="AC77" s="36"/>
    </row>
    <row r="78" spans="1:29" x14ac:dyDescent="0.2">
      <c r="A78" s="85">
        <v>73</v>
      </c>
      <c r="B78" s="85" t="s">
        <v>151</v>
      </c>
      <c r="C78" s="85" t="s">
        <v>152</v>
      </c>
      <c r="D78" s="98" t="str">
        <f t="shared" si="1"/>
        <v/>
      </c>
      <c r="E78" s="89">
        <f>IF(Options!$D$24 = 1, MAX(F78, G78),
IF(Options!$D$25 = 1, AVERAGE(F78,G78),
IF(Options!$D$26 = 1, IFERROR(GEOMEAN(F78, G78), MAX(F78, G78)))))</f>
        <v>6.3333333333333304</v>
      </c>
      <c r="F78" s="89" cm="1">
        <f t="array" ref="F78">IF(Options!$D$18=1, IFERROR(MAX(IF($I$199:$R$199=1,(I78:R78),"")),
     MAX(IF($I$199:$R$199=2,(I78:R78),""))),
IF(Options!$D$19=1, IFERROR(AVERAGE(IF($I$199:$R$199=1,I78:R78,"")),
     AVERAGE(IF($I$199:$R$199=2,(I78:R78),""))),
IF(Options!$D$20=1, IFERROR(IF(OR(IF(ISNUMBER(I78:R78),IF(I$199:R$199 = 1,I78:R78, ""), "")=0), 0, GEOMEAN(IF(ISNUMBER(I78:R78),IF(I$199:R$199 = 1,I78:R78, ""), ""))),
   IF(OR(IF(ISNUMBER(I78:R78),IF(I$199:R$199 = 2,I78:R78, ""), "")=0), 0, GEOMEAN(IF(ISNUMBER(I78:R78),IF(I$199:R$199 = 2,I78:R78, ""), "")))))))</f>
        <v>6.3333333333333304</v>
      </c>
      <c r="G78" s="89" cm="1">
        <f t="array" ref="G78">IF(Options!$D$18=1, IFERROR(MAX(IF($I$200:$R$200=1,(I78:R78),"")),
     MAX(IF($I$200:$R$200=2,(I78:R78),""))),
IF(Options!$D$19=1, IFERROR(AVERAGE(IF($I$200:$R$200=1,(I78:R78),"")),
     AVERAGE(IF($I$200:$R$200=2,(I78:R78),""))),
IF(Options!$D$20=1, IFERROR(IF(OR(IF(ISNUMBER(I78:R78),IF(I$200:R$200 = 1,I78:R78, ""), "")=0), 0, GEOMEAN(IF(ISNUMBER(I78:R78),IF(I$200:R$200 = 1,I78:R78, ""), ""))),
   IF(OR(IF(ISNUMBER(I78:R78),IF(I$200:R$200 = 2,I78:R78, ""), "")=0), 0, GEOMEAN(IF(ISNUMBER(I78:R78),IF(I$200:R$200 = 2,I78:R78, ""), "")))))))</f>
        <v>0</v>
      </c>
      <c r="H78" s="142" t="s">
        <v>152</v>
      </c>
      <c r="I78" s="89">
        <v>0</v>
      </c>
      <c r="J78" s="89">
        <v>6.3333333333333304</v>
      </c>
      <c r="K78" s="89">
        <v>0</v>
      </c>
      <c r="L78" s="89">
        <v>0</v>
      </c>
      <c r="M78" s="89">
        <v>0</v>
      </c>
      <c r="N78" s="89"/>
      <c r="O78" s="89"/>
      <c r="P78" s="141"/>
      <c r="Q78" s="141"/>
      <c r="R78" s="141"/>
      <c r="S78" s="162"/>
      <c r="T78" s="162"/>
      <c r="U78" s="36"/>
      <c r="V78" s="36"/>
      <c r="W78" s="36"/>
      <c r="X78" s="36"/>
      <c r="Y78" s="36"/>
      <c r="Z78" s="36"/>
      <c r="AA78" s="36"/>
      <c r="AB78" s="36"/>
      <c r="AC78" s="36"/>
    </row>
    <row r="79" spans="1:29" x14ac:dyDescent="0.2">
      <c r="A79" s="85">
        <v>74</v>
      </c>
      <c r="B79" s="85" t="s">
        <v>153</v>
      </c>
      <c r="C79" s="85" t="s">
        <v>154</v>
      </c>
      <c r="D79" s="98" t="str">
        <f t="shared" si="1"/>
        <v/>
      </c>
      <c r="E79" s="89">
        <f>IF(Options!$D$24 = 1, MAX(F79, G79),
IF(Options!$D$25 = 1, AVERAGE(F79,G79),
IF(Options!$D$26 = 1, IFERROR(GEOMEAN(F79, G79), MAX(F79, G79)))))</f>
        <v>10</v>
      </c>
      <c r="F79" s="89" cm="1">
        <f t="array" ref="F79">IF(Options!$D$18=1, IFERROR(MAX(IF($I$199:$R$199=1,(I79:R79),"")),
     MAX(IF($I$199:$R$199=2,(I79:R79),""))),
IF(Options!$D$19=1, IFERROR(AVERAGE(IF($I$199:$R$199=1,I79:R79,"")),
     AVERAGE(IF($I$199:$R$199=2,(I79:R79),""))),
IF(Options!$D$20=1, IFERROR(IF(OR(IF(ISNUMBER(I79:R79),IF(I$199:R$199 = 1,I79:R79, ""), "")=0), 0, GEOMEAN(IF(ISNUMBER(I79:R79),IF(I$199:R$199 = 1,I79:R79, ""), ""))),
   IF(OR(IF(ISNUMBER(I79:R79),IF(I$199:R$199 = 2,I79:R79, ""), "")=0), 0, GEOMEAN(IF(ISNUMBER(I79:R79),IF(I$199:R$199 = 2,I79:R79, ""), "")))))))</f>
        <v>10</v>
      </c>
      <c r="G79" s="89" cm="1">
        <f t="array" ref="G79">IF(Options!$D$18=1, IFERROR(MAX(IF($I$200:$R$200=1,(I79:R79),"")),
     MAX(IF($I$200:$R$200=2,(I79:R79),""))),
IF(Options!$D$19=1, IFERROR(AVERAGE(IF($I$200:$R$200=1,(I79:R79),"")),
     AVERAGE(IF($I$200:$R$200=2,(I79:R79),""))),
IF(Options!$D$20=1, IFERROR(IF(OR(IF(ISNUMBER(I79:R79),IF(I$200:R$200 = 1,I79:R79, ""), "")=0), 0, GEOMEAN(IF(ISNUMBER(I79:R79),IF(I$200:R$200 = 1,I79:R79, ""), ""))),
   IF(OR(IF(ISNUMBER(I79:R79),IF(I$200:R$200 = 2,I79:R79, ""), "")=0), 0, GEOMEAN(IF(ISNUMBER(I79:R79),IF(I$200:R$200 = 2,I79:R79, ""), "")))))))</f>
        <v>0</v>
      </c>
      <c r="H79" s="142" t="s">
        <v>154</v>
      </c>
      <c r="I79" s="89" t="s">
        <v>473</v>
      </c>
      <c r="J79" s="89">
        <v>10</v>
      </c>
      <c r="K79" s="89">
        <v>0</v>
      </c>
      <c r="L79" s="89">
        <v>0</v>
      </c>
      <c r="M79" s="89">
        <v>0</v>
      </c>
      <c r="N79" s="89"/>
      <c r="O79" s="89"/>
      <c r="P79" s="141"/>
      <c r="Q79" s="141"/>
      <c r="R79" s="141"/>
      <c r="S79" s="162"/>
      <c r="T79" s="162"/>
      <c r="U79" s="36"/>
      <c r="V79" s="36"/>
      <c r="W79" s="36"/>
      <c r="X79" s="36"/>
      <c r="Y79" s="36"/>
      <c r="Z79" s="36"/>
      <c r="AA79" s="36"/>
      <c r="AB79" s="36"/>
      <c r="AC79" s="36"/>
    </row>
    <row r="80" spans="1:29" x14ac:dyDescent="0.2">
      <c r="A80" s="85">
        <v>75</v>
      </c>
      <c r="B80" s="85" t="s">
        <v>155</v>
      </c>
      <c r="C80" s="85" t="s">
        <v>156</v>
      </c>
      <c r="D80" s="98" t="str">
        <f t="shared" si="1"/>
        <v/>
      </c>
      <c r="E80" s="89">
        <f>IF(Options!$D$24 = 1, MAX(F80, G80),
IF(Options!$D$25 = 1, AVERAGE(F80,G80),
IF(Options!$D$26 = 1, IFERROR(GEOMEAN(F80, G80), MAX(F80, G80)))))</f>
        <v>4.3333333333333304</v>
      </c>
      <c r="F80" s="89" cm="1">
        <f t="array" ref="F80">IF(Options!$D$18=1, IFERROR(MAX(IF($I$199:$R$199=1,(I80:R80),"")),
     MAX(IF($I$199:$R$199=2,(I80:R80),""))),
IF(Options!$D$19=1, IFERROR(AVERAGE(IF($I$199:$R$199=1,I80:R80,"")),
     AVERAGE(IF($I$199:$R$199=2,(I80:R80),""))),
IF(Options!$D$20=1, IFERROR(IF(OR(IF(ISNUMBER(I80:R80),IF(I$199:R$199 = 1,I80:R80, ""), "")=0), 0, GEOMEAN(IF(ISNUMBER(I80:R80),IF(I$199:R$199 = 1,I80:R80, ""), ""))),
   IF(OR(IF(ISNUMBER(I80:R80),IF(I$199:R$199 = 2,I80:R80, ""), "")=0), 0, GEOMEAN(IF(ISNUMBER(I80:R80),IF(I$199:R$199 = 2,I80:R80, ""), "")))))))</f>
        <v>4.3333333333333304</v>
      </c>
      <c r="G80" s="89" cm="1">
        <f t="array" ref="G80">IF(Options!$D$18=1, IFERROR(MAX(IF($I$200:$R$200=1,(I80:R80),"")),
     MAX(IF($I$200:$R$200=2,(I80:R80),""))),
IF(Options!$D$19=1, IFERROR(AVERAGE(IF($I$200:$R$200=1,(I80:R80),"")),
     AVERAGE(IF($I$200:$R$200=2,(I80:R80),""))),
IF(Options!$D$20=1, IFERROR(IF(OR(IF(ISNUMBER(I80:R80),IF(I$200:R$200 = 1,I80:R80, ""), "")=0), 0, GEOMEAN(IF(ISNUMBER(I80:R80),IF(I$200:R$200 = 1,I80:R80, ""), ""))),
   IF(OR(IF(ISNUMBER(I80:R80),IF(I$200:R$200 = 2,I80:R80, ""), "")=0), 0, GEOMEAN(IF(ISNUMBER(I80:R80),IF(I$200:R$200 = 2,I80:R80, ""), "")))))))</f>
        <v>0</v>
      </c>
      <c r="H80" s="142" t="s">
        <v>156</v>
      </c>
      <c r="I80" s="89" t="s">
        <v>473</v>
      </c>
      <c r="J80" s="89">
        <v>4.3333333333333304</v>
      </c>
      <c r="K80" s="89">
        <v>0</v>
      </c>
      <c r="L80" s="89">
        <v>0</v>
      </c>
      <c r="M80" s="89">
        <v>0</v>
      </c>
      <c r="N80" s="89"/>
      <c r="O80" s="89"/>
      <c r="P80" s="141"/>
      <c r="Q80" s="141"/>
      <c r="R80" s="141"/>
      <c r="S80" s="162"/>
      <c r="T80" s="162"/>
      <c r="U80" s="36"/>
      <c r="V80" s="36"/>
      <c r="W80" s="36"/>
      <c r="X80" s="36"/>
      <c r="Y80" s="36"/>
      <c r="Z80" s="36"/>
      <c r="AA80" s="36"/>
      <c r="AB80" s="36"/>
      <c r="AC80" s="36"/>
    </row>
    <row r="81" spans="1:29" x14ac:dyDescent="0.2">
      <c r="A81" s="85">
        <v>76</v>
      </c>
      <c r="B81" s="85" t="s">
        <v>157</v>
      </c>
      <c r="C81" s="85" t="s">
        <v>158</v>
      </c>
      <c r="D81" s="98" t="str">
        <f t="shared" si="1"/>
        <v/>
      </c>
      <c r="E81" s="89">
        <f>IF(Options!$D$24 = 1, MAX(F81, G81),
IF(Options!$D$25 = 1, AVERAGE(F81,G81),
IF(Options!$D$26 = 1, IFERROR(GEOMEAN(F81, G81), MAX(F81, G81)))))</f>
        <v>10</v>
      </c>
      <c r="F81" s="89" cm="1">
        <f t="array" ref="F81">IF(Options!$D$18=1, IFERROR(MAX(IF($I$199:$R$199=1,(I81:R81),"")),
     MAX(IF($I$199:$R$199=2,(I81:R81),""))),
IF(Options!$D$19=1, IFERROR(AVERAGE(IF($I$199:$R$199=1,I81:R81,"")),
     AVERAGE(IF($I$199:$R$199=2,(I81:R81),""))),
IF(Options!$D$20=1, IFERROR(IF(OR(IF(ISNUMBER(I81:R81),IF(I$199:R$199 = 1,I81:R81, ""), "")=0), 0, GEOMEAN(IF(ISNUMBER(I81:R81),IF(I$199:R$199 = 1,I81:R81, ""), ""))),
   IF(OR(IF(ISNUMBER(I81:R81),IF(I$199:R$199 = 2,I81:R81, ""), "")=0), 0, GEOMEAN(IF(ISNUMBER(I81:R81),IF(I$199:R$199 = 2,I81:R81, ""), "")))))))</f>
        <v>10</v>
      </c>
      <c r="G81" s="89" cm="1">
        <f t="array" ref="G81">IF(Options!$D$18=1, IFERROR(MAX(IF($I$200:$R$200=1,(I81:R81),"")),
     MAX(IF($I$200:$R$200=2,(I81:R81),""))),
IF(Options!$D$19=1, IFERROR(AVERAGE(IF($I$200:$R$200=1,(I81:R81),"")),
     AVERAGE(IF($I$200:$R$200=2,(I81:R81),""))),
IF(Options!$D$20=1, IFERROR(IF(OR(IF(ISNUMBER(I81:R81),IF(I$200:R$200 = 1,I81:R81, ""), "")=0), 0, GEOMEAN(IF(ISNUMBER(I81:R81),IF(I$200:R$200 = 1,I81:R81, ""), ""))),
   IF(OR(IF(ISNUMBER(I81:R81),IF(I$200:R$200 = 2,I81:R81, ""), "")=0), 0, GEOMEAN(IF(ISNUMBER(I81:R81),IF(I$200:R$200 = 2,I81:R81, ""), "")))))))</f>
        <v>0</v>
      </c>
      <c r="H81" s="142" t="s">
        <v>158</v>
      </c>
      <c r="I81" s="89">
        <v>0</v>
      </c>
      <c r="J81" s="89">
        <v>10</v>
      </c>
      <c r="K81" s="89">
        <v>0</v>
      </c>
      <c r="L81" s="89">
        <v>0</v>
      </c>
      <c r="M81" s="89">
        <v>0</v>
      </c>
      <c r="N81" s="89"/>
      <c r="O81" s="89"/>
      <c r="P81" s="141"/>
      <c r="Q81" s="141"/>
      <c r="R81" s="141"/>
      <c r="S81" s="162"/>
      <c r="T81" s="162"/>
      <c r="U81" s="36"/>
      <c r="V81" s="36"/>
      <c r="W81" s="36"/>
      <c r="X81" s="36"/>
      <c r="Y81" s="36"/>
      <c r="Z81" s="36"/>
      <c r="AA81" s="36"/>
      <c r="AB81" s="36"/>
      <c r="AC81" s="36"/>
    </row>
    <row r="82" spans="1:29" x14ac:dyDescent="0.2">
      <c r="A82" s="85">
        <v>77</v>
      </c>
      <c r="B82" s="85" t="s">
        <v>159</v>
      </c>
      <c r="C82" s="85" t="s">
        <v>160</v>
      </c>
      <c r="D82" s="98" t="str">
        <f t="shared" si="1"/>
        <v/>
      </c>
      <c r="E82" s="89">
        <f>IF(Options!$D$24 = 1, MAX(F82, G82),
IF(Options!$D$25 = 1, AVERAGE(F82,G82),
IF(Options!$D$26 = 1, IFERROR(GEOMEAN(F82, G82), MAX(F82, G82)))))</f>
        <v>10</v>
      </c>
      <c r="F82" s="89" cm="1">
        <f t="array" ref="F82">IF(Options!$D$18=1, IFERROR(MAX(IF($I$199:$R$199=1,(I82:R82),"")),
     MAX(IF($I$199:$R$199=2,(I82:R82),""))),
IF(Options!$D$19=1, IFERROR(AVERAGE(IF($I$199:$R$199=1,I82:R82,"")),
     AVERAGE(IF($I$199:$R$199=2,(I82:R82),""))),
IF(Options!$D$20=1, IFERROR(IF(OR(IF(ISNUMBER(I82:R82),IF(I$199:R$199 = 1,I82:R82, ""), "")=0), 0, GEOMEAN(IF(ISNUMBER(I82:R82),IF(I$199:R$199 = 1,I82:R82, ""), ""))),
   IF(OR(IF(ISNUMBER(I82:R82),IF(I$199:R$199 = 2,I82:R82, ""), "")=0), 0, GEOMEAN(IF(ISNUMBER(I82:R82),IF(I$199:R$199 = 2,I82:R82, ""), "")))))))</f>
        <v>10</v>
      </c>
      <c r="G82" s="89" cm="1">
        <f t="array" ref="G82">IF(Options!$D$18=1, IFERROR(MAX(IF($I$200:$R$200=1,(I82:R82),"")),
     MAX(IF($I$200:$R$200=2,(I82:R82),""))),
IF(Options!$D$19=1, IFERROR(AVERAGE(IF($I$200:$R$200=1,(I82:R82),"")),
     AVERAGE(IF($I$200:$R$200=2,(I82:R82),""))),
IF(Options!$D$20=1, IFERROR(IF(OR(IF(ISNUMBER(I82:R82),IF(I$200:R$200 = 1,I82:R82, ""), "")=0), 0, GEOMEAN(IF(ISNUMBER(I82:R82),IF(I$200:R$200 = 1,I82:R82, ""), ""))),
   IF(OR(IF(ISNUMBER(I82:R82),IF(I$200:R$200 = 2,I82:R82, ""), "")=0), 0, GEOMEAN(IF(ISNUMBER(I82:R82),IF(I$200:R$200 = 2,I82:R82, ""), "")))))))</f>
        <v>0</v>
      </c>
      <c r="H82" s="142" t="s">
        <v>160</v>
      </c>
      <c r="I82" s="89" t="s">
        <v>473</v>
      </c>
      <c r="J82" s="89">
        <v>10</v>
      </c>
      <c r="K82" s="89">
        <v>0</v>
      </c>
      <c r="L82" s="89">
        <v>0</v>
      </c>
      <c r="M82" s="89">
        <v>0</v>
      </c>
      <c r="N82" s="89"/>
      <c r="O82" s="89"/>
      <c r="P82" s="141"/>
      <c r="Q82" s="141"/>
      <c r="R82" s="141"/>
      <c r="S82" s="162"/>
      <c r="T82" s="162"/>
      <c r="U82" s="36"/>
      <c r="V82" s="36"/>
      <c r="W82" s="36"/>
      <c r="X82" s="36"/>
      <c r="Y82" s="36"/>
      <c r="Z82" s="36"/>
      <c r="AA82" s="36"/>
      <c r="AB82" s="36"/>
      <c r="AC82" s="36"/>
    </row>
    <row r="83" spans="1:29" x14ac:dyDescent="0.2">
      <c r="A83" s="85">
        <v>78</v>
      </c>
      <c r="B83" s="85" t="s">
        <v>161</v>
      </c>
      <c r="C83" s="85" t="s">
        <v>162</v>
      </c>
      <c r="D83" s="98" t="str">
        <f t="shared" si="1"/>
        <v/>
      </c>
      <c r="E83" s="89">
        <f>IF(Options!$D$24 = 1, MAX(F83, G83),
IF(Options!$D$25 = 1, AVERAGE(F83,G83),
IF(Options!$D$26 = 1, IFERROR(GEOMEAN(F83, G83), MAX(F83, G83)))))</f>
        <v>2</v>
      </c>
      <c r="F83" s="89" cm="1">
        <f t="array" ref="F83">IF(Options!$D$18=1, IFERROR(MAX(IF($I$199:$R$199=1,(I83:R83),"")),
     MAX(IF($I$199:$R$199=2,(I83:R83),""))),
IF(Options!$D$19=1, IFERROR(AVERAGE(IF($I$199:$R$199=1,I83:R83,"")),
     AVERAGE(IF($I$199:$R$199=2,(I83:R83),""))),
IF(Options!$D$20=1, IFERROR(IF(OR(IF(ISNUMBER(I83:R83),IF(I$199:R$199 = 1,I83:R83, ""), "")=0), 0, GEOMEAN(IF(ISNUMBER(I83:R83),IF(I$199:R$199 = 1,I83:R83, ""), ""))),
   IF(OR(IF(ISNUMBER(I83:R83),IF(I$199:R$199 = 2,I83:R83, ""), "")=0), 0, GEOMEAN(IF(ISNUMBER(I83:R83),IF(I$199:R$199 = 2,I83:R83, ""), "")))))))</f>
        <v>2</v>
      </c>
      <c r="G83" s="89" cm="1">
        <f t="array" ref="G83">IF(Options!$D$18=1, IFERROR(MAX(IF($I$200:$R$200=1,(I83:R83),"")),
     MAX(IF($I$200:$R$200=2,(I83:R83),""))),
IF(Options!$D$19=1, IFERROR(AVERAGE(IF($I$200:$R$200=1,(I83:R83),"")),
     AVERAGE(IF($I$200:$R$200=2,(I83:R83),""))),
IF(Options!$D$20=1, IFERROR(IF(OR(IF(ISNUMBER(I83:R83),IF(I$200:R$200 = 1,I83:R83, ""), "")=0), 0, GEOMEAN(IF(ISNUMBER(I83:R83),IF(I$200:R$200 = 1,I83:R83, ""), ""))),
   IF(OR(IF(ISNUMBER(I83:R83),IF(I$200:R$200 = 2,I83:R83, ""), "")=0), 0, GEOMEAN(IF(ISNUMBER(I83:R83),IF(I$200:R$200 = 2,I83:R83, ""), "")))))))</f>
        <v>0</v>
      </c>
      <c r="H83" s="142" t="s">
        <v>162</v>
      </c>
      <c r="I83" s="89" t="s">
        <v>473</v>
      </c>
      <c r="J83" s="89">
        <v>2</v>
      </c>
      <c r="K83" s="89">
        <v>0</v>
      </c>
      <c r="L83" s="89">
        <v>0</v>
      </c>
      <c r="M83" s="89">
        <v>0</v>
      </c>
      <c r="N83" s="89"/>
      <c r="O83" s="89"/>
      <c r="P83" s="141"/>
      <c r="Q83" s="141"/>
      <c r="R83" s="141"/>
      <c r="S83" s="162"/>
      <c r="T83" s="162"/>
      <c r="U83" s="36"/>
      <c r="V83" s="36"/>
      <c r="W83" s="36"/>
      <c r="X83" s="36"/>
      <c r="Y83" s="36"/>
      <c r="Z83" s="36"/>
      <c r="AA83" s="36"/>
      <c r="AB83" s="36"/>
      <c r="AC83" s="36"/>
    </row>
    <row r="84" spans="1:29" x14ac:dyDescent="0.2">
      <c r="A84" s="85">
        <v>79</v>
      </c>
      <c r="B84" s="85" t="s">
        <v>163</v>
      </c>
      <c r="C84" s="85" t="s">
        <v>164</v>
      </c>
      <c r="D84" s="98" t="str">
        <f t="shared" si="1"/>
        <v/>
      </c>
      <c r="E84" s="89">
        <f>IF(Options!$D$24 = 1, MAX(F84, G84),
IF(Options!$D$25 = 1, AVERAGE(F84,G84),
IF(Options!$D$26 = 1, IFERROR(GEOMEAN(F84, G84), MAX(F84, G84)))))</f>
        <v>9.6666666666666696</v>
      </c>
      <c r="F84" s="89" cm="1">
        <f t="array" ref="F84">IF(Options!$D$18=1, IFERROR(MAX(IF($I$199:$R$199=1,(I84:R84),"")),
     MAX(IF($I$199:$R$199=2,(I84:R84),""))),
IF(Options!$D$19=1, IFERROR(AVERAGE(IF($I$199:$R$199=1,I84:R84,"")),
     AVERAGE(IF($I$199:$R$199=2,(I84:R84),""))),
IF(Options!$D$20=1, IFERROR(IF(OR(IF(ISNUMBER(I84:R84),IF(I$199:R$199 = 1,I84:R84, ""), "")=0), 0, GEOMEAN(IF(ISNUMBER(I84:R84),IF(I$199:R$199 = 1,I84:R84, ""), ""))),
   IF(OR(IF(ISNUMBER(I84:R84),IF(I$199:R$199 = 2,I84:R84, ""), "")=0), 0, GEOMEAN(IF(ISNUMBER(I84:R84),IF(I$199:R$199 = 2,I84:R84, ""), "")))))))</f>
        <v>9.6666666666666696</v>
      </c>
      <c r="G84" s="89" cm="1">
        <f t="array" ref="G84">IF(Options!$D$18=1, IFERROR(MAX(IF($I$200:$R$200=1,(I84:R84),"")),
     MAX(IF($I$200:$R$200=2,(I84:R84),""))),
IF(Options!$D$19=1, IFERROR(AVERAGE(IF($I$200:$R$200=1,(I84:R84),"")),
     AVERAGE(IF($I$200:$R$200=2,(I84:R84),""))),
IF(Options!$D$20=1, IFERROR(IF(OR(IF(ISNUMBER(I84:R84),IF(I$200:R$200 = 1,I84:R84, ""), "")=0), 0, GEOMEAN(IF(ISNUMBER(I84:R84),IF(I$200:R$200 = 1,I84:R84, ""), ""))),
   IF(OR(IF(ISNUMBER(I84:R84),IF(I$200:R$200 = 2,I84:R84, ""), "")=0), 0, GEOMEAN(IF(ISNUMBER(I84:R84),IF(I$200:R$200 = 2,I84:R84, ""), "")))))))</f>
        <v>0</v>
      </c>
      <c r="H84" s="142" t="s">
        <v>164</v>
      </c>
      <c r="I84" s="89" t="s">
        <v>473</v>
      </c>
      <c r="J84" s="89">
        <v>9.6666666666666696</v>
      </c>
      <c r="K84" s="89">
        <v>0</v>
      </c>
      <c r="L84" s="89">
        <v>0</v>
      </c>
      <c r="M84" s="89">
        <v>0</v>
      </c>
      <c r="N84" s="89"/>
      <c r="O84" s="89"/>
      <c r="P84" s="141"/>
      <c r="Q84" s="141"/>
      <c r="R84" s="141"/>
      <c r="S84" s="162"/>
      <c r="T84" s="162"/>
      <c r="U84" s="36"/>
      <c r="V84" s="36"/>
      <c r="W84" s="36"/>
      <c r="X84" s="36"/>
      <c r="Y84" s="36"/>
      <c r="Z84" s="36"/>
      <c r="AA84" s="36"/>
      <c r="AB84" s="36"/>
      <c r="AC84" s="36"/>
    </row>
    <row r="85" spans="1:29" x14ac:dyDescent="0.2">
      <c r="A85" s="85">
        <v>80</v>
      </c>
      <c r="B85" s="85" t="s">
        <v>165</v>
      </c>
      <c r="C85" s="85" t="s">
        <v>166</v>
      </c>
      <c r="D85" s="98" t="str">
        <f t="shared" si="1"/>
        <v/>
      </c>
      <c r="E85" s="89">
        <f>IF(Options!$D$24 = 1, MAX(F85, G85),
IF(Options!$D$25 = 1, AVERAGE(F85,G85),
IF(Options!$D$26 = 1, IFERROR(GEOMEAN(F85, G85), MAX(F85, G85)))))</f>
        <v>7.6666666666666696</v>
      </c>
      <c r="F85" s="89" cm="1">
        <f t="array" ref="F85">IF(Options!$D$18=1, IFERROR(MAX(IF($I$199:$R$199=1,(I85:R85),"")),
     MAX(IF($I$199:$R$199=2,(I85:R85),""))),
IF(Options!$D$19=1, IFERROR(AVERAGE(IF($I$199:$R$199=1,I85:R85,"")),
     AVERAGE(IF($I$199:$R$199=2,(I85:R85),""))),
IF(Options!$D$20=1, IFERROR(IF(OR(IF(ISNUMBER(I85:R85),IF(I$199:R$199 = 1,I85:R85, ""), "")=0), 0, GEOMEAN(IF(ISNUMBER(I85:R85),IF(I$199:R$199 = 1,I85:R85, ""), ""))),
   IF(OR(IF(ISNUMBER(I85:R85),IF(I$199:R$199 = 2,I85:R85, ""), "")=0), 0, GEOMEAN(IF(ISNUMBER(I85:R85),IF(I$199:R$199 = 2,I85:R85, ""), "")))))))</f>
        <v>7.6666666666666696</v>
      </c>
      <c r="G85" s="89" cm="1">
        <f t="array" ref="G85">IF(Options!$D$18=1, IFERROR(MAX(IF($I$200:$R$200=1,(I85:R85),"")),
     MAX(IF($I$200:$R$200=2,(I85:R85),""))),
IF(Options!$D$19=1, IFERROR(AVERAGE(IF($I$200:$R$200=1,(I85:R85),"")),
     AVERAGE(IF($I$200:$R$200=2,(I85:R85),""))),
IF(Options!$D$20=1, IFERROR(IF(OR(IF(ISNUMBER(I85:R85),IF(I$200:R$200 = 1,I85:R85, ""), "")=0), 0, GEOMEAN(IF(ISNUMBER(I85:R85),IF(I$200:R$200 = 1,I85:R85, ""), ""))),
   IF(OR(IF(ISNUMBER(I85:R85),IF(I$200:R$200 = 2,I85:R85, ""), "")=0), 0, GEOMEAN(IF(ISNUMBER(I85:R85),IF(I$200:R$200 = 2,I85:R85, ""), "")))))))</f>
        <v>0</v>
      </c>
      <c r="H85" s="142" t="s">
        <v>166</v>
      </c>
      <c r="I85" s="89" t="s">
        <v>473</v>
      </c>
      <c r="J85" s="89">
        <v>7.6666666666666696</v>
      </c>
      <c r="K85" s="89">
        <v>0</v>
      </c>
      <c r="L85" s="89">
        <v>0</v>
      </c>
      <c r="M85" s="89">
        <v>0</v>
      </c>
      <c r="N85" s="89"/>
      <c r="O85" s="89"/>
      <c r="P85" s="141"/>
      <c r="Q85" s="141"/>
      <c r="R85" s="141"/>
      <c r="S85" s="162"/>
      <c r="T85" s="162"/>
      <c r="U85" s="36"/>
      <c r="V85" s="36"/>
      <c r="W85" s="36"/>
      <c r="X85" s="36"/>
      <c r="Y85" s="36"/>
      <c r="Z85" s="36"/>
      <c r="AA85" s="36"/>
      <c r="AB85" s="36"/>
      <c r="AC85" s="36"/>
    </row>
    <row r="86" spans="1:29" x14ac:dyDescent="0.2">
      <c r="A86" s="85">
        <v>81</v>
      </c>
      <c r="B86" s="85" t="s">
        <v>167</v>
      </c>
      <c r="C86" s="85" t="s">
        <v>168</v>
      </c>
      <c r="D86" s="98" t="str">
        <f t="shared" si="1"/>
        <v/>
      </c>
      <c r="E86" s="89">
        <f>IF(Options!$D$24 = 1, MAX(F86, G86),
IF(Options!$D$25 = 1, AVERAGE(F86,G86),
IF(Options!$D$26 = 1, IFERROR(GEOMEAN(F86, G86), MAX(F86, G86)))))</f>
        <v>2</v>
      </c>
      <c r="F86" s="89" cm="1">
        <f t="array" ref="F86">IF(Options!$D$18=1, IFERROR(MAX(IF($I$199:$R$199=1,(I86:R86),"")),
     MAX(IF($I$199:$R$199=2,(I86:R86),""))),
IF(Options!$D$19=1, IFERROR(AVERAGE(IF($I$199:$R$199=1,I86:R86,"")),
     AVERAGE(IF($I$199:$R$199=2,(I86:R86),""))),
IF(Options!$D$20=1, IFERROR(IF(OR(IF(ISNUMBER(I86:R86),IF(I$199:R$199 = 1,I86:R86, ""), "")=0), 0, GEOMEAN(IF(ISNUMBER(I86:R86),IF(I$199:R$199 = 1,I86:R86, ""), ""))),
   IF(OR(IF(ISNUMBER(I86:R86),IF(I$199:R$199 = 2,I86:R86, ""), "")=0), 0, GEOMEAN(IF(ISNUMBER(I86:R86),IF(I$199:R$199 = 2,I86:R86, ""), "")))))))</f>
        <v>2</v>
      </c>
      <c r="G86" s="89" cm="1">
        <f t="array" ref="G86">IF(Options!$D$18=1, IFERROR(MAX(IF($I$200:$R$200=1,(I86:R86),"")),
     MAX(IF($I$200:$R$200=2,(I86:R86),""))),
IF(Options!$D$19=1, IFERROR(AVERAGE(IF($I$200:$R$200=1,(I86:R86),"")),
     AVERAGE(IF($I$200:$R$200=2,(I86:R86),""))),
IF(Options!$D$20=1, IFERROR(IF(OR(IF(ISNUMBER(I86:R86),IF(I$200:R$200 = 1,I86:R86, ""), "")=0), 0, GEOMEAN(IF(ISNUMBER(I86:R86),IF(I$200:R$200 = 1,I86:R86, ""), ""))),
   IF(OR(IF(ISNUMBER(I86:R86),IF(I$200:R$200 = 2,I86:R86, ""), "")=0), 0, GEOMEAN(IF(ISNUMBER(I86:R86),IF(I$200:R$200 = 2,I86:R86, ""), "")))))))</f>
        <v>0</v>
      </c>
      <c r="H86" s="142" t="s">
        <v>168</v>
      </c>
      <c r="I86" s="89">
        <v>0</v>
      </c>
      <c r="J86" s="89">
        <v>2</v>
      </c>
      <c r="K86" s="89">
        <v>0</v>
      </c>
      <c r="L86" s="89">
        <v>0</v>
      </c>
      <c r="M86" s="89">
        <v>0</v>
      </c>
      <c r="N86" s="89"/>
      <c r="O86" s="89"/>
      <c r="P86" s="141"/>
      <c r="Q86" s="141"/>
      <c r="R86" s="141"/>
      <c r="S86" s="162"/>
      <c r="T86" s="162"/>
      <c r="U86" s="36"/>
      <c r="V86" s="36"/>
      <c r="W86" s="36"/>
      <c r="X86" s="36"/>
      <c r="Y86" s="36"/>
      <c r="Z86" s="36"/>
      <c r="AA86" s="36"/>
      <c r="AB86" s="36"/>
      <c r="AC86" s="36"/>
    </row>
    <row r="87" spans="1:29" x14ac:dyDescent="0.2">
      <c r="A87" s="85">
        <v>82</v>
      </c>
      <c r="B87" s="85" t="s">
        <v>169</v>
      </c>
      <c r="C87" s="85" t="s">
        <v>170</v>
      </c>
      <c r="D87" s="98" t="str">
        <f t="shared" si="1"/>
        <v/>
      </c>
      <c r="E87" s="89">
        <f>IF(Options!$D$24 = 1, MAX(F87, G87),
IF(Options!$D$25 = 1, AVERAGE(F87,G87),
IF(Options!$D$26 = 1, IFERROR(GEOMEAN(F87, G87), MAX(F87, G87)))))</f>
        <v>6</v>
      </c>
      <c r="F87" s="89" cm="1">
        <f t="array" ref="F87">IF(Options!$D$18=1, IFERROR(MAX(IF($I$199:$R$199=1,(I87:R87),"")),
     MAX(IF($I$199:$R$199=2,(I87:R87),""))),
IF(Options!$D$19=1, IFERROR(AVERAGE(IF($I$199:$R$199=1,I87:R87,"")),
     AVERAGE(IF($I$199:$R$199=2,(I87:R87),""))),
IF(Options!$D$20=1, IFERROR(IF(OR(IF(ISNUMBER(I87:R87),IF(I$199:R$199 = 1,I87:R87, ""), "")=0), 0, GEOMEAN(IF(ISNUMBER(I87:R87),IF(I$199:R$199 = 1,I87:R87, ""), ""))),
   IF(OR(IF(ISNUMBER(I87:R87),IF(I$199:R$199 = 2,I87:R87, ""), "")=0), 0, GEOMEAN(IF(ISNUMBER(I87:R87),IF(I$199:R$199 = 2,I87:R87, ""), "")))))))</f>
        <v>6</v>
      </c>
      <c r="G87" s="89" cm="1">
        <f t="array" ref="G87">IF(Options!$D$18=1, IFERROR(MAX(IF($I$200:$R$200=1,(I87:R87),"")),
     MAX(IF($I$200:$R$200=2,(I87:R87),""))),
IF(Options!$D$19=1, IFERROR(AVERAGE(IF($I$200:$R$200=1,(I87:R87),"")),
     AVERAGE(IF($I$200:$R$200=2,(I87:R87),""))),
IF(Options!$D$20=1, IFERROR(IF(OR(IF(ISNUMBER(I87:R87),IF(I$200:R$200 = 1,I87:R87, ""), "")=0), 0, GEOMEAN(IF(ISNUMBER(I87:R87),IF(I$200:R$200 = 1,I87:R87, ""), ""))),
   IF(OR(IF(ISNUMBER(I87:R87),IF(I$200:R$200 = 2,I87:R87, ""), "")=0), 0, GEOMEAN(IF(ISNUMBER(I87:R87),IF(I$200:R$200 = 2,I87:R87, ""), "")))))))</f>
        <v>0</v>
      </c>
      <c r="H87" s="142" t="s">
        <v>170</v>
      </c>
      <c r="I87" s="89" t="s">
        <v>473</v>
      </c>
      <c r="J87" s="89">
        <v>6</v>
      </c>
      <c r="K87" s="89">
        <v>0</v>
      </c>
      <c r="L87" s="89">
        <v>0</v>
      </c>
      <c r="M87" s="89">
        <v>0</v>
      </c>
      <c r="N87" s="89"/>
      <c r="O87" s="89"/>
      <c r="P87" s="141"/>
      <c r="Q87" s="141"/>
      <c r="R87" s="141"/>
      <c r="S87" s="162"/>
      <c r="T87" s="162"/>
      <c r="U87" s="36"/>
      <c r="V87" s="36"/>
      <c r="W87" s="36"/>
      <c r="X87" s="36"/>
      <c r="Y87" s="36"/>
      <c r="Z87" s="36"/>
      <c r="AA87" s="36"/>
      <c r="AB87" s="36"/>
      <c r="AC87" s="36"/>
    </row>
    <row r="88" spans="1:29" x14ac:dyDescent="0.2">
      <c r="A88" s="85">
        <v>83</v>
      </c>
      <c r="B88" s="85" t="s">
        <v>171</v>
      </c>
      <c r="C88" s="85" t="s">
        <v>172</v>
      </c>
      <c r="D88" s="98" t="str">
        <f t="shared" si="1"/>
        <v/>
      </c>
      <c r="E88" s="89">
        <f>IF(Options!$D$24 = 1, MAX(F88, G88),
IF(Options!$D$25 = 1, AVERAGE(F88,G88),
IF(Options!$D$26 = 1, IFERROR(GEOMEAN(F88, G88), MAX(F88, G88)))))</f>
        <v>6.8333333333333304</v>
      </c>
      <c r="F88" s="89" cm="1">
        <f t="array" ref="F88">IF(Options!$D$18=1, IFERROR(MAX(IF($I$199:$R$199=1,(I88:R88),"")),
     MAX(IF($I$199:$R$199=2,(I88:R88),""))),
IF(Options!$D$19=1, IFERROR(AVERAGE(IF($I$199:$R$199=1,I88:R88,"")),
     AVERAGE(IF($I$199:$R$199=2,(I88:R88),""))),
IF(Options!$D$20=1, IFERROR(IF(OR(IF(ISNUMBER(I88:R88),IF(I$199:R$199 = 1,I88:R88, ""), "")=0), 0, GEOMEAN(IF(ISNUMBER(I88:R88),IF(I$199:R$199 = 1,I88:R88, ""), ""))),
   IF(OR(IF(ISNUMBER(I88:R88),IF(I$199:R$199 = 2,I88:R88, ""), "")=0), 0, GEOMEAN(IF(ISNUMBER(I88:R88),IF(I$199:R$199 = 2,I88:R88, ""), "")))))))</f>
        <v>6.8333333333333304</v>
      </c>
      <c r="G88" s="89" cm="1">
        <f t="array" ref="G88">IF(Options!$D$18=1, IFERROR(MAX(IF($I$200:$R$200=1,(I88:R88),"")),
     MAX(IF($I$200:$R$200=2,(I88:R88),""))),
IF(Options!$D$19=1, IFERROR(AVERAGE(IF($I$200:$R$200=1,(I88:R88),"")),
     AVERAGE(IF($I$200:$R$200=2,(I88:R88),""))),
IF(Options!$D$20=1, IFERROR(IF(OR(IF(ISNUMBER(I88:R88),IF(I$200:R$200 = 1,I88:R88, ""), "")=0), 0, GEOMEAN(IF(ISNUMBER(I88:R88),IF(I$200:R$200 = 1,I88:R88, ""), ""))),
   IF(OR(IF(ISNUMBER(I88:R88),IF(I$200:R$200 = 2,I88:R88, ""), "")=0), 0, GEOMEAN(IF(ISNUMBER(I88:R88),IF(I$200:R$200 = 2,I88:R88, ""), "")))))))</f>
        <v>0</v>
      </c>
      <c r="H88" s="142" t="s">
        <v>172</v>
      </c>
      <c r="I88" s="89">
        <v>0</v>
      </c>
      <c r="J88" s="89">
        <v>6.8333333333333304</v>
      </c>
      <c r="K88" s="89">
        <v>0</v>
      </c>
      <c r="L88" s="89">
        <v>0</v>
      </c>
      <c r="M88" s="89">
        <v>0</v>
      </c>
      <c r="N88" s="89"/>
      <c r="O88" s="89"/>
      <c r="P88" s="141"/>
      <c r="Q88" s="141"/>
      <c r="R88" s="141"/>
      <c r="S88" s="162"/>
      <c r="T88" s="162"/>
      <c r="U88" s="36"/>
      <c r="V88" s="36"/>
      <c r="W88" s="36"/>
      <c r="X88" s="36"/>
      <c r="Y88" s="36"/>
      <c r="Z88" s="36"/>
      <c r="AA88" s="36"/>
      <c r="AB88" s="36"/>
      <c r="AC88" s="36"/>
    </row>
    <row r="89" spans="1:29" x14ac:dyDescent="0.2">
      <c r="A89" s="85">
        <v>84</v>
      </c>
      <c r="B89" s="85" t="s">
        <v>173</v>
      </c>
      <c r="C89" s="85" t="s">
        <v>174</v>
      </c>
      <c r="D89" s="98" t="str">
        <f t="shared" si="1"/>
        <v/>
      </c>
      <c r="E89" s="89">
        <f>IF(Options!$D$24 = 1, MAX(F89, G89),
IF(Options!$D$25 = 1, AVERAGE(F89,G89),
IF(Options!$D$26 = 1, IFERROR(GEOMEAN(F89, G89), MAX(F89, G89)))))</f>
        <v>7.3333333333333304</v>
      </c>
      <c r="F89" s="89" cm="1">
        <f t="array" ref="F89">IF(Options!$D$18=1, IFERROR(MAX(IF($I$199:$R$199=1,(I89:R89),"")),
     MAX(IF($I$199:$R$199=2,(I89:R89),""))),
IF(Options!$D$19=1, IFERROR(AVERAGE(IF($I$199:$R$199=1,I89:R89,"")),
     AVERAGE(IF($I$199:$R$199=2,(I89:R89),""))),
IF(Options!$D$20=1, IFERROR(IF(OR(IF(ISNUMBER(I89:R89),IF(I$199:R$199 = 1,I89:R89, ""), "")=0), 0, GEOMEAN(IF(ISNUMBER(I89:R89),IF(I$199:R$199 = 1,I89:R89, ""), ""))),
   IF(OR(IF(ISNUMBER(I89:R89),IF(I$199:R$199 = 2,I89:R89, ""), "")=0), 0, GEOMEAN(IF(ISNUMBER(I89:R89),IF(I$199:R$199 = 2,I89:R89, ""), "")))))))</f>
        <v>7.3333333333333304</v>
      </c>
      <c r="G89" s="89" cm="1">
        <f t="array" ref="G89">IF(Options!$D$18=1, IFERROR(MAX(IF($I$200:$R$200=1,(I89:R89),"")),
     MAX(IF($I$200:$R$200=2,(I89:R89),""))),
IF(Options!$D$19=1, IFERROR(AVERAGE(IF($I$200:$R$200=1,(I89:R89),"")),
     AVERAGE(IF($I$200:$R$200=2,(I89:R89),""))),
IF(Options!$D$20=1, IFERROR(IF(OR(IF(ISNUMBER(I89:R89),IF(I$200:R$200 = 1,I89:R89, ""), "")=0), 0, GEOMEAN(IF(ISNUMBER(I89:R89),IF(I$200:R$200 = 1,I89:R89, ""), ""))),
   IF(OR(IF(ISNUMBER(I89:R89),IF(I$200:R$200 = 2,I89:R89, ""), "")=0), 0, GEOMEAN(IF(ISNUMBER(I89:R89),IF(I$200:R$200 = 2,I89:R89, ""), "")))))))</f>
        <v>0</v>
      </c>
      <c r="H89" s="142" t="s">
        <v>174</v>
      </c>
      <c r="I89" s="89" t="s">
        <v>473</v>
      </c>
      <c r="J89" s="89">
        <v>7.3333333333333304</v>
      </c>
      <c r="K89" s="89">
        <v>0</v>
      </c>
      <c r="L89" s="89">
        <v>0</v>
      </c>
      <c r="M89" s="89">
        <v>0</v>
      </c>
      <c r="N89" s="89"/>
      <c r="O89" s="89"/>
      <c r="P89" s="141"/>
      <c r="Q89" s="141"/>
      <c r="R89" s="141"/>
      <c r="S89" s="162"/>
      <c r="T89" s="162"/>
      <c r="U89" s="36"/>
      <c r="V89" s="36"/>
      <c r="W89" s="36"/>
      <c r="X89" s="36"/>
      <c r="Y89" s="36"/>
      <c r="Z89" s="36"/>
      <c r="AA89" s="36"/>
      <c r="AB89" s="36"/>
      <c r="AC89" s="36"/>
    </row>
    <row r="90" spans="1:29" x14ac:dyDescent="0.2">
      <c r="A90" s="85">
        <v>85</v>
      </c>
      <c r="B90" s="85" t="s">
        <v>175</v>
      </c>
      <c r="C90" s="85" t="s">
        <v>176</v>
      </c>
      <c r="D90" s="98" t="str">
        <f t="shared" si="1"/>
        <v/>
      </c>
      <c r="E90" s="89">
        <f>IF(Options!$D$24 = 1, MAX(F90, G90),
IF(Options!$D$25 = 1, AVERAGE(F90,G90),
IF(Options!$D$26 = 1, IFERROR(GEOMEAN(F90, G90), MAX(F90, G90)))))</f>
        <v>5.3333333333333304</v>
      </c>
      <c r="F90" s="89" cm="1">
        <f t="array" ref="F90">IF(Options!$D$18=1, IFERROR(MAX(IF($I$199:$R$199=1,(I90:R90),"")),
     MAX(IF($I$199:$R$199=2,(I90:R90),""))),
IF(Options!$D$19=1, IFERROR(AVERAGE(IF($I$199:$R$199=1,I90:R90,"")),
     AVERAGE(IF($I$199:$R$199=2,(I90:R90),""))),
IF(Options!$D$20=1, IFERROR(IF(OR(IF(ISNUMBER(I90:R90),IF(I$199:R$199 = 1,I90:R90, ""), "")=0), 0, GEOMEAN(IF(ISNUMBER(I90:R90),IF(I$199:R$199 = 1,I90:R90, ""), ""))),
   IF(OR(IF(ISNUMBER(I90:R90),IF(I$199:R$199 = 2,I90:R90, ""), "")=0), 0, GEOMEAN(IF(ISNUMBER(I90:R90),IF(I$199:R$199 = 2,I90:R90, ""), "")))))))</f>
        <v>5.3333333333333304</v>
      </c>
      <c r="G90" s="89" cm="1">
        <f t="array" ref="G90">IF(Options!$D$18=1, IFERROR(MAX(IF($I$200:$R$200=1,(I90:R90),"")),
     MAX(IF($I$200:$R$200=2,(I90:R90),""))),
IF(Options!$D$19=1, IFERROR(AVERAGE(IF($I$200:$R$200=1,(I90:R90),"")),
     AVERAGE(IF($I$200:$R$200=2,(I90:R90),""))),
IF(Options!$D$20=1, IFERROR(IF(OR(IF(ISNUMBER(I90:R90),IF(I$200:R$200 = 1,I90:R90, ""), "")=0), 0, GEOMEAN(IF(ISNUMBER(I90:R90),IF(I$200:R$200 = 1,I90:R90, ""), ""))),
   IF(OR(IF(ISNUMBER(I90:R90),IF(I$200:R$200 = 2,I90:R90, ""), "")=0), 0, GEOMEAN(IF(ISNUMBER(I90:R90),IF(I$200:R$200 = 2,I90:R90, ""), "")))))))</f>
        <v>0</v>
      </c>
      <c r="H90" s="142" t="s">
        <v>176</v>
      </c>
      <c r="I90" s="89" t="s">
        <v>473</v>
      </c>
      <c r="J90" s="89">
        <v>5.3333333333333304</v>
      </c>
      <c r="K90" s="89">
        <v>0</v>
      </c>
      <c r="L90" s="89">
        <v>0</v>
      </c>
      <c r="M90" s="89">
        <v>0</v>
      </c>
      <c r="N90" s="89"/>
      <c r="O90" s="89"/>
      <c r="P90" s="141"/>
      <c r="Q90" s="141"/>
      <c r="R90" s="141"/>
      <c r="S90" s="162"/>
      <c r="T90" s="162"/>
      <c r="U90" s="36"/>
      <c r="V90" s="36"/>
      <c r="W90" s="36"/>
      <c r="X90" s="36"/>
      <c r="Y90" s="36"/>
      <c r="Z90" s="36"/>
      <c r="AA90" s="36"/>
      <c r="AB90" s="36"/>
      <c r="AC90" s="36"/>
    </row>
    <row r="91" spans="1:29" x14ac:dyDescent="0.2">
      <c r="A91" s="85">
        <v>86</v>
      </c>
      <c r="B91" s="85" t="s">
        <v>177</v>
      </c>
      <c r="C91" s="85" t="s">
        <v>178</v>
      </c>
      <c r="D91" s="98" t="str">
        <f t="shared" si="1"/>
        <v/>
      </c>
      <c r="E91" s="89">
        <f>IF(Options!$D$24 = 1, MAX(F91, G91),
IF(Options!$D$25 = 1, AVERAGE(F91,G91),
IF(Options!$D$26 = 1, IFERROR(GEOMEAN(F91, G91), MAX(F91, G91)))))</f>
        <v>8.3666002653407556</v>
      </c>
      <c r="F91" s="89" cm="1">
        <f t="array" ref="F91">IF(Options!$D$18=1, IFERROR(MAX(IF($I$199:$R$199=1,(I91:R91),"")),
     MAX(IF($I$199:$R$199=2,(I91:R91),""))),
IF(Options!$D$19=1, IFERROR(AVERAGE(IF($I$199:$R$199=1,I91:R91,"")),
     AVERAGE(IF($I$199:$R$199=2,(I91:R91),""))),
IF(Options!$D$20=1, IFERROR(IF(OR(IF(ISNUMBER(I91:R91),IF(I$199:R$199 = 1,I91:R91, ""), "")=0), 0, GEOMEAN(IF(ISNUMBER(I91:R91),IF(I$199:R$199 = 1,I91:R91, ""), ""))),
   IF(OR(IF(ISNUMBER(I91:R91),IF(I$199:R$199 = 2,I91:R91, ""), "")=0), 0, GEOMEAN(IF(ISNUMBER(I91:R91),IF(I$199:R$199 = 2,I91:R91, ""), "")))))))</f>
        <v>10</v>
      </c>
      <c r="G91" s="89" cm="1">
        <f t="array" ref="G91">IF(Options!$D$18=1, IFERROR(MAX(IF($I$200:$R$200=1,(I91:R91),"")),
     MAX(IF($I$200:$R$200=2,(I91:R91),""))),
IF(Options!$D$19=1, IFERROR(AVERAGE(IF($I$200:$R$200=1,(I91:R91),"")),
     AVERAGE(IF($I$200:$R$200=2,(I91:R91),""))),
IF(Options!$D$20=1, IFERROR(IF(OR(IF(ISNUMBER(I91:R91),IF(I$200:R$200 = 1,I91:R91, ""), "")=0), 0, GEOMEAN(IF(ISNUMBER(I91:R91),IF(I$200:R$200 = 1,I91:R91, ""), ""))),
   IF(OR(IF(ISNUMBER(I91:R91),IF(I$200:R$200 = 2,I91:R91, ""), "")=0), 0, GEOMEAN(IF(ISNUMBER(I91:R91),IF(I$200:R$200 = 2,I91:R91, ""), "")))))))</f>
        <v>7</v>
      </c>
      <c r="H91" s="142" t="s">
        <v>178</v>
      </c>
      <c r="I91" s="89">
        <v>0</v>
      </c>
      <c r="J91" s="89">
        <v>10</v>
      </c>
      <c r="K91" s="89">
        <v>7</v>
      </c>
      <c r="L91" s="89">
        <v>0</v>
      </c>
      <c r="M91" s="89">
        <v>0</v>
      </c>
      <c r="N91" s="89"/>
      <c r="O91" s="89"/>
      <c r="P91" s="141"/>
      <c r="Q91" s="141"/>
      <c r="R91" s="141"/>
      <c r="S91" s="162"/>
      <c r="T91" s="162"/>
      <c r="U91" s="36"/>
      <c r="V91" s="36"/>
      <c r="W91" s="36"/>
      <c r="X91" s="36"/>
      <c r="Y91" s="36"/>
      <c r="Z91" s="36"/>
      <c r="AA91" s="36"/>
      <c r="AB91" s="36"/>
      <c r="AC91" s="36"/>
    </row>
    <row r="92" spans="1:29" x14ac:dyDescent="0.2">
      <c r="A92" s="85">
        <v>87</v>
      </c>
      <c r="B92" s="85" t="s">
        <v>179</v>
      </c>
      <c r="C92" s="85" t="s">
        <v>180</v>
      </c>
      <c r="D92" s="98" t="str">
        <f t="shared" si="1"/>
        <v/>
      </c>
      <c r="E92" s="89">
        <f>IF(Options!$D$24 = 1, MAX(F92, G92),
IF(Options!$D$25 = 1, AVERAGE(F92,G92),
IF(Options!$D$26 = 1, IFERROR(GEOMEAN(F92, G92), MAX(F92, G92)))))</f>
        <v>5</v>
      </c>
      <c r="F92" s="89" cm="1">
        <f t="array" ref="F92">IF(Options!$D$18=1, IFERROR(MAX(IF($I$199:$R$199=1,(I92:R92),"")),
     MAX(IF($I$199:$R$199=2,(I92:R92),""))),
IF(Options!$D$19=1, IFERROR(AVERAGE(IF($I$199:$R$199=1,I92:R92,"")),
     AVERAGE(IF($I$199:$R$199=2,(I92:R92),""))),
IF(Options!$D$20=1, IFERROR(IF(OR(IF(ISNUMBER(I92:R92),IF(I$199:R$199 = 1,I92:R92, ""), "")=0), 0, GEOMEAN(IF(ISNUMBER(I92:R92),IF(I$199:R$199 = 1,I92:R92, ""), ""))),
   IF(OR(IF(ISNUMBER(I92:R92),IF(I$199:R$199 = 2,I92:R92, ""), "")=0), 0, GEOMEAN(IF(ISNUMBER(I92:R92),IF(I$199:R$199 = 2,I92:R92, ""), "")))))))</f>
        <v>5</v>
      </c>
      <c r="G92" s="89" cm="1">
        <f t="array" ref="G92">IF(Options!$D$18=1, IFERROR(MAX(IF($I$200:$R$200=1,(I92:R92),"")),
     MAX(IF($I$200:$R$200=2,(I92:R92),""))),
IF(Options!$D$19=1, IFERROR(AVERAGE(IF($I$200:$R$200=1,(I92:R92),"")),
     AVERAGE(IF($I$200:$R$200=2,(I92:R92),""))),
IF(Options!$D$20=1, IFERROR(IF(OR(IF(ISNUMBER(I92:R92),IF(I$200:R$200 = 1,I92:R92, ""), "")=0), 0, GEOMEAN(IF(ISNUMBER(I92:R92),IF(I$200:R$200 = 1,I92:R92, ""), ""))),
   IF(OR(IF(ISNUMBER(I92:R92),IF(I$200:R$200 = 2,I92:R92, ""), "")=0), 0, GEOMEAN(IF(ISNUMBER(I92:R92),IF(I$200:R$200 = 2,I92:R92, ""), "")))))))</f>
        <v>0</v>
      </c>
      <c r="H92" s="142" t="s">
        <v>180</v>
      </c>
      <c r="I92" s="89" t="s">
        <v>473</v>
      </c>
      <c r="J92" s="89">
        <v>5</v>
      </c>
      <c r="K92" s="89">
        <v>0</v>
      </c>
      <c r="L92" s="89">
        <v>0</v>
      </c>
      <c r="M92" s="89">
        <v>0</v>
      </c>
      <c r="N92" s="89"/>
      <c r="O92" s="89"/>
      <c r="P92" s="141"/>
      <c r="Q92" s="141"/>
      <c r="R92" s="141"/>
      <c r="S92" s="162"/>
      <c r="T92" s="162"/>
      <c r="U92" s="36"/>
      <c r="V92" s="36"/>
      <c r="W92" s="36"/>
      <c r="X92" s="36"/>
      <c r="Y92" s="36"/>
      <c r="Z92" s="36"/>
      <c r="AA92" s="36"/>
      <c r="AB92" s="36"/>
      <c r="AC92" s="36"/>
    </row>
    <row r="93" spans="1:29" x14ac:dyDescent="0.2">
      <c r="A93" s="85">
        <v>88</v>
      </c>
      <c r="B93" s="85" t="s">
        <v>181</v>
      </c>
      <c r="C93" s="85" t="s">
        <v>182</v>
      </c>
      <c r="D93" s="98" t="str">
        <f t="shared" si="1"/>
        <v/>
      </c>
      <c r="E93" s="89">
        <f>IF(Options!$D$24 = 1, MAX(F93, G93),
IF(Options!$D$25 = 1, AVERAGE(F93,G93),
IF(Options!$D$26 = 1, IFERROR(GEOMEAN(F93, G93), MAX(F93, G93)))))</f>
        <v>8.266397845091495</v>
      </c>
      <c r="F93" s="89" cm="1">
        <f t="array" ref="F93">IF(Options!$D$18=1, IFERROR(MAX(IF($I$199:$R$199=1,(I93:R93),"")),
     MAX(IF($I$199:$R$199=2,(I93:R93),""))),
IF(Options!$D$19=1, IFERROR(AVERAGE(IF($I$199:$R$199=1,I93:R93,"")),
     AVERAGE(IF($I$199:$R$199=2,(I93:R93),""))),
IF(Options!$D$20=1, IFERROR(IF(OR(IF(ISNUMBER(I93:R93),IF(I$199:R$199 = 1,I93:R93, ""), "")=0), 0, GEOMEAN(IF(ISNUMBER(I93:R93),IF(I$199:R$199 = 1,I93:R93, ""), ""))),
   IF(OR(IF(ISNUMBER(I93:R93),IF(I$199:R$199 = 2,I93:R93, ""), "")=0), 0, GEOMEAN(IF(ISNUMBER(I93:R93),IF(I$199:R$199 = 2,I93:R93, ""), "")))))))</f>
        <v>6.8333333333333304</v>
      </c>
      <c r="G93" s="89" cm="1">
        <f t="array" ref="G93">IF(Options!$D$18=1, IFERROR(MAX(IF($I$200:$R$200=1,(I93:R93),"")),
     MAX(IF($I$200:$R$200=2,(I93:R93),""))),
IF(Options!$D$19=1, IFERROR(AVERAGE(IF($I$200:$R$200=1,(I93:R93),"")),
     AVERAGE(IF($I$200:$R$200=2,(I93:R93),""))),
IF(Options!$D$20=1, IFERROR(IF(OR(IF(ISNUMBER(I93:R93),IF(I$200:R$200 = 1,I93:R93, ""), "")=0), 0, GEOMEAN(IF(ISNUMBER(I93:R93),IF(I$200:R$200 = 1,I93:R93, ""), ""))),
   IF(OR(IF(ISNUMBER(I93:R93),IF(I$200:R$200 = 2,I93:R93, ""), "")=0), 0, GEOMEAN(IF(ISNUMBER(I93:R93),IF(I$200:R$200 = 2,I93:R93, ""), "")))))))</f>
        <v>10</v>
      </c>
      <c r="H93" s="142" t="s">
        <v>182</v>
      </c>
      <c r="I93" s="89" t="s">
        <v>473</v>
      </c>
      <c r="J93" s="89">
        <v>6.8333333333333304</v>
      </c>
      <c r="K93" s="89">
        <v>0</v>
      </c>
      <c r="L93" s="89">
        <v>10</v>
      </c>
      <c r="M93" s="89">
        <v>0</v>
      </c>
      <c r="N93" s="89"/>
      <c r="O93" s="89"/>
      <c r="P93" s="141"/>
      <c r="Q93" s="141"/>
      <c r="R93" s="141"/>
      <c r="S93" s="162"/>
      <c r="T93" s="162"/>
      <c r="U93" s="36"/>
      <c r="V93" s="36"/>
      <c r="W93" s="36"/>
      <c r="X93" s="36"/>
      <c r="Y93" s="36"/>
      <c r="Z93" s="36"/>
      <c r="AA93" s="36"/>
      <c r="AB93" s="36"/>
      <c r="AC93" s="36"/>
    </row>
    <row r="94" spans="1:29" x14ac:dyDescent="0.2">
      <c r="A94" s="85">
        <v>89</v>
      </c>
      <c r="B94" s="85" t="s">
        <v>183</v>
      </c>
      <c r="C94" s="85" t="s">
        <v>184</v>
      </c>
      <c r="D94" s="98" t="str">
        <f t="shared" si="1"/>
        <v/>
      </c>
      <c r="E94" s="89">
        <f>IF(Options!$D$24 = 1, MAX(F94, G94),
IF(Options!$D$25 = 1, AVERAGE(F94,G94),
IF(Options!$D$26 = 1, IFERROR(GEOMEAN(F94, G94), MAX(F94, G94)))))</f>
        <v>6.9161646404154746</v>
      </c>
      <c r="F94" s="89" cm="1">
        <f t="array" ref="F94">IF(Options!$D$18=1, IFERROR(MAX(IF($I$199:$R$199=1,(I94:R94),"")),
     MAX(IF($I$199:$R$199=2,(I94:R94),""))),
IF(Options!$D$19=1, IFERROR(AVERAGE(IF($I$199:$R$199=1,I94:R94,"")),
     AVERAGE(IF($I$199:$R$199=2,(I94:R94),""))),
IF(Options!$D$20=1, IFERROR(IF(OR(IF(ISNUMBER(I94:R94),IF(I$199:R$199 = 1,I94:R94, ""), "")=0), 0, GEOMEAN(IF(ISNUMBER(I94:R94),IF(I$199:R$199 = 1,I94:R94, ""), ""))),
   IF(OR(IF(ISNUMBER(I94:R94),IF(I$199:R$199 = 2,I94:R94, ""), "")=0), 0, GEOMEAN(IF(ISNUMBER(I94:R94),IF(I$199:R$199 = 2,I94:R94, ""), "")))))))</f>
        <v>6.8333333333333304</v>
      </c>
      <c r="G94" s="89" cm="1">
        <f t="array" ref="G94">IF(Options!$D$18=1, IFERROR(MAX(IF($I$200:$R$200=1,(I94:R94),"")),
     MAX(IF($I$200:$R$200=2,(I94:R94),""))),
IF(Options!$D$19=1, IFERROR(AVERAGE(IF($I$200:$R$200=1,(I94:R94),"")),
     AVERAGE(IF($I$200:$R$200=2,(I94:R94),""))),
IF(Options!$D$20=1, IFERROR(IF(OR(IF(ISNUMBER(I94:R94),IF(I$200:R$200 = 1,I94:R94, ""), "")=0), 0, GEOMEAN(IF(ISNUMBER(I94:R94),IF(I$200:R$200 = 1,I94:R94, ""), ""))),
   IF(OR(IF(ISNUMBER(I94:R94),IF(I$200:R$200 = 2,I94:R94, ""), "")=0), 0, GEOMEAN(IF(ISNUMBER(I94:R94),IF(I$200:R$200 = 2,I94:R94, ""), "")))))))</f>
        <v>7</v>
      </c>
      <c r="H94" s="142" t="s">
        <v>184</v>
      </c>
      <c r="I94" s="89" t="s">
        <v>473</v>
      </c>
      <c r="J94" s="89">
        <v>6.8333333333333304</v>
      </c>
      <c r="K94" s="89">
        <v>7</v>
      </c>
      <c r="L94" s="89">
        <v>0</v>
      </c>
      <c r="M94" s="89">
        <v>0</v>
      </c>
      <c r="N94" s="89"/>
      <c r="O94" s="89"/>
      <c r="P94" s="141"/>
      <c r="Q94" s="141"/>
      <c r="R94" s="141"/>
      <c r="S94" s="162"/>
      <c r="T94" s="162"/>
      <c r="U94" s="36"/>
      <c r="V94" s="36"/>
      <c r="W94" s="36"/>
      <c r="X94" s="36"/>
      <c r="Y94" s="36"/>
      <c r="Z94" s="36"/>
      <c r="AA94" s="36"/>
      <c r="AB94" s="36"/>
      <c r="AC94" s="36"/>
    </row>
    <row r="95" spans="1:29" x14ac:dyDescent="0.2">
      <c r="A95" s="85">
        <v>90</v>
      </c>
      <c r="B95" s="85" t="s">
        <v>185</v>
      </c>
      <c r="C95" s="85" t="s">
        <v>186</v>
      </c>
      <c r="D95" s="98" t="str">
        <f t="shared" si="1"/>
        <v/>
      </c>
      <c r="E95" s="89">
        <f>IF(Options!$D$24 = 1, MAX(F95, G95),
IF(Options!$D$25 = 1, AVERAGE(F95,G95),
IF(Options!$D$26 = 1, IFERROR(GEOMEAN(F95, G95), MAX(F95, G95)))))</f>
        <v>8.9442719099991592</v>
      </c>
      <c r="F95" s="89" cm="1">
        <f t="array" ref="F95">IF(Options!$D$18=1, IFERROR(MAX(IF($I$199:$R$199=1,(I95:R95),"")),
     MAX(IF($I$199:$R$199=2,(I95:R95),""))),
IF(Options!$D$19=1, IFERROR(AVERAGE(IF($I$199:$R$199=1,I95:R95,"")),
     AVERAGE(IF($I$199:$R$199=2,(I95:R95),""))),
IF(Options!$D$20=1, IFERROR(IF(OR(IF(ISNUMBER(I95:R95),IF(I$199:R$199 = 1,I95:R95, ""), "")=0), 0, GEOMEAN(IF(ISNUMBER(I95:R95),IF(I$199:R$199 = 1,I95:R95, ""), ""))),
   IF(OR(IF(ISNUMBER(I95:R95),IF(I$199:R$199 = 2,I95:R95, ""), "")=0), 0, GEOMEAN(IF(ISNUMBER(I95:R95),IF(I$199:R$199 = 2,I95:R95, ""), "")))))))</f>
        <v>8</v>
      </c>
      <c r="G95" s="89" cm="1">
        <f t="array" ref="G95">IF(Options!$D$18=1, IFERROR(MAX(IF($I$200:$R$200=1,(I95:R95),"")),
     MAX(IF($I$200:$R$200=2,(I95:R95),""))),
IF(Options!$D$19=1, IFERROR(AVERAGE(IF($I$200:$R$200=1,(I95:R95),"")),
     AVERAGE(IF($I$200:$R$200=2,(I95:R95),""))),
IF(Options!$D$20=1, IFERROR(IF(OR(IF(ISNUMBER(I95:R95),IF(I$200:R$200 = 1,I95:R95, ""), "")=0), 0, GEOMEAN(IF(ISNUMBER(I95:R95),IF(I$200:R$200 = 1,I95:R95, ""), ""))),
   IF(OR(IF(ISNUMBER(I95:R95),IF(I$200:R$200 = 2,I95:R95, ""), "")=0), 0, GEOMEAN(IF(ISNUMBER(I95:R95),IF(I$200:R$200 = 2,I95:R95, ""), "")))))))</f>
        <v>10</v>
      </c>
      <c r="H95" s="142" t="s">
        <v>186</v>
      </c>
      <c r="I95" s="89" t="s">
        <v>473</v>
      </c>
      <c r="J95" s="89">
        <v>8</v>
      </c>
      <c r="K95" s="89">
        <v>10</v>
      </c>
      <c r="L95" s="89">
        <v>0</v>
      </c>
      <c r="M95" s="89">
        <v>0</v>
      </c>
      <c r="N95" s="89"/>
      <c r="O95" s="89"/>
      <c r="P95" s="141"/>
      <c r="Q95" s="141"/>
      <c r="R95" s="141"/>
      <c r="S95" s="162"/>
      <c r="T95" s="162"/>
      <c r="U95" s="36"/>
      <c r="V95" s="36"/>
      <c r="W95" s="36"/>
      <c r="X95" s="36"/>
      <c r="Y95" s="36"/>
      <c r="Z95" s="36"/>
      <c r="AA95" s="36"/>
      <c r="AB95" s="36"/>
      <c r="AC95" s="36"/>
    </row>
    <row r="96" spans="1:29" x14ac:dyDescent="0.2">
      <c r="A96" s="85">
        <v>91</v>
      </c>
      <c r="B96" s="85" t="s">
        <v>187</v>
      </c>
      <c r="C96" s="85" t="s">
        <v>188</v>
      </c>
      <c r="D96" s="98" t="str">
        <f t="shared" si="1"/>
        <v/>
      </c>
      <c r="E96" s="89">
        <f>IF(Options!$D$24 = 1, MAX(F96, G96),
IF(Options!$D$25 = 1, AVERAGE(F96,G96),
IF(Options!$D$26 = 1, IFERROR(GEOMEAN(F96, G96), MAX(F96, G96)))))</f>
        <v>6.8313005106397346</v>
      </c>
      <c r="F96" s="89" cm="1">
        <f t="array" ref="F96">IF(Options!$D$18=1, IFERROR(MAX(IF($I$199:$R$199=1,(I96:R96),"")),
     MAX(IF($I$199:$R$199=2,(I96:R96),""))),
IF(Options!$D$19=1, IFERROR(AVERAGE(IF($I$199:$R$199=1,I96:R96,"")),
     AVERAGE(IF($I$199:$R$199=2,(I96:R96),""))),
IF(Options!$D$20=1, IFERROR(IF(OR(IF(ISNUMBER(I96:R96),IF(I$199:R$199 = 1,I96:R96, ""), "")=0), 0, GEOMEAN(IF(ISNUMBER(I96:R96),IF(I$199:R$199 = 1,I96:R96, ""), ""))),
   IF(OR(IF(ISNUMBER(I96:R96),IF(I$199:R$199 = 2,I96:R96, ""), "")=0), 0, GEOMEAN(IF(ISNUMBER(I96:R96),IF(I$199:R$199 = 2,I96:R96, ""), "")))))))</f>
        <v>4.6666666666666696</v>
      </c>
      <c r="G96" s="89" cm="1">
        <f t="array" ref="G96">IF(Options!$D$18=1, IFERROR(MAX(IF($I$200:$R$200=1,(I96:R96),"")),
     MAX(IF($I$200:$R$200=2,(I96:R96),""))),
IF(Options!$D$19=1, IFERROR(AVERAGE(IF($I$200:$R$200=1,(I96:R96),"")),
     AVERAGE(IF($I$200:$R$200=2,(I96:R96),""))),
IF(Options!$D$20=1, IFERROR(IF(OR(IF(ISNUMBER(I96:R96),IF(I$200:R$200 = 1,I96:R96, ""), "")=0), 0, GEOMEAN(IF(ISNUMBER(I96:R96),IF(I$200:R$200 = 1,I96:R96, ""), ""))),
   IF(OR(IF(ISNUMBER(I96:R96),IF(I$200:R$200 = 2,I96:R96, ""), "")=0), 0, GEOMEAN(IF(ISNUMBER(I96:R96),IF(I$200:R$200 = 2,I96:R96, ""), "")))))))</f>
        <v>10</v>
      </c>
      <c r="H96" s="142" t="s">
        <v>188</v>
      </c>
      <c r="I96" s="89" t="s">
        <v>473</v>
      </c>
      <c r="J96" s="89">
        <v>4.6666666666666696</v>
      </c>
      <c r="K96" s="89">
        <v>10</v>
      </c>
      <c r="L96" s="89">
        <v>0</v>
      </c>
      <c r="M96" s="89">
        <v>0</v>
      </c>
      <c r="N96" s="89"/>
      <c r="O96" s="89"/>
      <c r="P96" s="141"/>
      <c r="Q96" s="141"/>
      <c r="R96" s="141"/>
      <c r="S96" s="162"/>
      <c r="T96" s="162"/>
      <c r="U96" s="36"/>
      <c r="V96" s="36"/>
      <c r="W96" s="36"/>
      <c r="X96" s="36"/>
      <c r="Y96" s="36"/>
      <c r="Z96" s="36"/>
      <c r="AA96" s="36"/>
      <c r="AB96" s="36"/>
      <c r="AC96" s="36"/>
    </row>
    <row r="97" spans="1:29" x14ac:dyDescent="0.2">
      <c r="A97" s="85">
        <v>92</v>
      </c>
      <c r="B97" s="85" t="s">
        <v>189</v>
      </c>
      <c r="C97" s="85" t="s">
        <v>190</v>
      </c>
      <c r="D97" s="98" t="str">
        <f t="shared" si="1"/>
        <v/>
      </c>
      <c r="E97" s="89">
        <f>IF(Options!$D$24 = 1, MAX(F97, G97),
IF(Options!$D$25 = 1, AVERAGE(F97,G97),
IF(Options!$D$26 = 1, IFERROR(GEOMEAN(F97, G97), MAX(F97, G97)))))</f>
        <v>3</v>
      </c>
      <c r="F97" s="89" cm="1">
        <f t="array" ref="F97">IF(Options!$D$18=1, IFERROR(MAX(IF($I$199:$R$199=1,(I97:R97),"")),
     MAX(IF($I$199:$R$199=2,(I97:R97),""))),
IF(Options!$D$19=1, IFERROR(AVERAGE(IF($I$199:$R$199=1,I97:R97,"")),
     AVERAGE(IF($I$199:$R$199=2,(I97:R97),""))),
IF(Options!$D$20=1, IFERROR(IF(OR(IF(ISNUMBER(I97:R97),IF(I$199:R$199 = 1,I97:R97, ""), "")=0), 0, GEOMEAN(IF(ISNUMBER(I97:R97),IF(I$199:R$199 = 1,I97:R97, ""), ""))),
   IF(OR(IF(ISNUMBER(I97:R97),IF(I$199:R$199 = 2,I97:R97, ""), "")=0), 0, GEOMEAN(IF(ISNUMBER(I97:R97),IF(I$199:R$199 = 2,I97:R97, ""), "")))))))</f>
        <v>3</v>
      </c>
      <c r="G97" s="89" cm="1">
        <f t="array" ref="G97">IF(Options!$D$18=1, IFERROR(MAX(IF($I$200:$R$200=1,(I97:R97),"")),
     MAX(IF($I$200:$R$200=2,(I97:R97),""))),
IF(Options!$D$19=1, IFERROR(AVERAGE(IF($I$200:$R$200=1,(I97:R97),"")),
     AVERAGE(IF($I$200:$R$200=2,(I97:R97),""))),
IF(Options!$D$20=1, IFERROR(IF(OR(IF(ISNUMBER(I97:R97),IF(I$200:R$200 = 1,I97:R97, ""), "")=0), 0, GEOMEAN(IF(ISNUMBER(I97:R97),IF(I$200:R$200 = 1,I97:R97, ""), ""))),
   IF(OR(IF(ISNUMBER(I97:R97),IF(I$200:R$200 = 2,I97:R97, ""), "")=0), 0, GEOMEAN(IF(ISNUMBER(I97:R97),IF(I$200:R$200 = 2,I97:R97, ""), "")))))))</f>
        <v>0</v>
      </c>
      <c r="H97" s="142" t="s">
        <v>190</v>
      </c>
      <c r="I97" s="89" t="s">
        <v>473</v>
      </c>
      <c r="J97" s="89">
        <v>3</v>
      </c>
      <c r="K97" s="89">
        <v>0</v>
      </c>
      <c r="L97" s="89">
        <v>0</v>
      </c>
      <c r="M97" s="89">
        <v>0</v>
      </c>
      <c r="N97" s="89"/>
      <c r="O97" s="89"/>
      <c r="P97" s="141"/>
      <c r="Q97" s="141"/>
      <c r="R97" s="141"/>
      <c r="S97" s="162"/>
      <c r="T97" s="162"/>
      <c r="U97" s="36"/>
      <c r="V97" s="36"/>
      <c r="W97" s="36"/>
      <c r="X97" s="36"/>
      <c r="Y97" s="36"/>
      <c r="Z97" s="36"/>
      <c r="AA97" s="36"/>
      <c r="AB97" s="36"/>
      <c r="AC97" s="36"/>
    </row>
    <row r="98" spans="1:29" x14ac:dyDescent="0.2">
      <c r="A98" s="85">
        <v>93</v>
      </c>
      <c r="B98" s="85" t="s">
        <v>191</v>
      </c>
      <c r="C98" s="85" t="s">
        <v>192</v>
      </c>
      <c r="D98" s="98" t="str">
        <f t="shared" si="1"/>
        <v/>
      </c>
      <c r="E98" s="89">
        <f>IF(Options!$D$24 = 1, MAX(F98, G98),
IF(Options!$D$25 = 1, AVERAGE(F98,G98),
IF(Options!$D$26 = 1, IFERROR(GEOMEAN(F98, G98), MAX(F98, G98)))))</f>
        <v>8.1666666666666696</v>
      </c>
      <c r="F98" s="89" cm="1">
        <f t="array" ref="F98">IF(Options!$D$18=1, IFERROR(MAX(IF($I$199:$R$199=1,(I98:R98),"")),
     MAX(IF($I$199:$R$199=2,(I98:R98),""))),
IF(Options!$D$19=1, IFERROR(AVERAGE(IF($I$199:$R$199=1,I98:R98,"")),
     AVERAGE(IF($I$199:$R$199=2,(I98:R98),""))),
IF(Options!$D$20=1, IFERROR(IF(OR(IF(ISNUMBER(I98:R98),IF(I$199:R$199 = 1,I98:R98, ""), "")=0), 0, GEOMEAN(IF(ISNUMBER(I98:R98),IF(I$199:R$199 = 1,I98:R98, ""), ""))),
   IF(OR(IF(ISNUMBER(I98:R98),IF(I$199:R$199 = 2,I98:R98, ""), "")=0), 0, GEOMEAN(IF(ISNUMBER(I98:R98),IF(I$199:R$199 = 2,I98:R98, ""), "")))))))</f>
        <v>8.1666666666666696</v>
      </c>
      <c r="G98" s="89" cm="1">
        <f t="array" ref="G98">IF(Options!$D$18=1, IFERROR(MAX(IF($I$200:$R$200=1,(I98:R98),"")),
     MAX(IF($I$200:$R$200=2,(I98:R98),""))),
IF(Options!$D$19=1, IFERROR(AVERAGE(IF($I$200:$R$200=1,(I98:R98),"")),
     AVERAGE(IF($I$200:$R$200=2,(I98:R98),""))),
IF(Options!$D$20=1, IFERROR(IF(OR(IF(ISNUMBER(I98:R98),IF(I$200:R$200 = 1,I98:R98, ""), "")=0), 0, GEOMEAN(IF(ISNUMBER(I98:R98),IF(I$200:R$200 = 1,I98:R98, ""), ""))),
   IF(OR(IF(ISNUMBER(I98:R98),IF(I$200:R$200 = 2,I98:R98, ""), "")=0), 0, GEOMEAN(IF(ISNUMBER(I98:R98),IF(I$200:R$200 = 2,I98:R98, ""), "")))))))</f>
        <v>0</v>
      </c>
      <c r="H98" s="142" t="s">
        <v>192</v>
      </c>
      <c r="I98" s="89" t="s">
        <v>473</v>
      </c>
      <c r="J98" s="89">
        <v>8.1666666666666696</v>
      </c>
      <c r="K98" s="89">
        <v>0</v>
      </c>
      <c r="L98" s="89">
        <v>0</v>
      </c>
      <c r="M98" s="89">
        <v>0</v>
      </c>
      <c r="N98" s="89"/>
      <c r="O98" s="89"/>
      <c r="P98" s="141"/>
      <c r="Q98" s="141"/>
      <c r="R98" s="141"/>
      <c r="S98" s="162"/>
      <c r="T98" s="162"/>
      <c r="U98" s="36"/>
      <c r="V98" s="36"/>
      <c r="W98" s="36"/>
      <c r="X98" s="36"/>
      <c r="Y98" s="36"/>
      <c r="Z98" s="36"/>
      <c r="AA98" s="36"/>
      <c r="AB98" s="36"/>
      <c r="AC98" s="36"/>
    </row>
    <row r="99" spans="1:29" x14ac:dyDescent="0.2">
      <c r="A99" s="85">
        <v>94</v>
      </c>
      <c r="B99" s="85" t="s">
        <v>193</v>
      </c>
      <c r="C99" s="85" t="s">
        <v>194</v>
      </c>
      <c r="D99" s="98" t="str">
        <f t="shared" si="1"/>
        <v/>
      </c>
      <c r="E99" s="89">
        <f>IF(Options!$D$24 = 1, MAX(F99, G99),
IF(Options!$D$25 = 1, AVERAGE(F99,G99),
IF(Options!$D$26 = 1, IFERROR(GEOMEAN(F99, G99), MAX(F99, G99)))))</f>
        <v>1</v>
      </c>
      <c r="F99" s="89" cm="1">
        <f t="array" ref="F99">IF(Options!$D$18=1, IFERROR(MAX(IF($I$199:$R$199=1,(I99:R99),"")),
     MAX(IF($I$199:$R$199=2,(I99:R99),""))),
IF(Options!$D$19=1, IFERROR(AVERAGE(IF($I$199:$R$199=1,I99:R99,"")),
     AVERAGE(IF($I$199:$R$199=2,(I99:R99),""))),
IF(Options!$D$20=1, IFERROR(IF(OR(IF(ISNUMBER(I99:R99),IF(I$199:R$199 = 1,I99:R99, ""), "")=0), 0, GEOMEAN(IF(ISNUMBER(I99:R99),IF(I$199:R$199 = 1,I99:R99, ""), ""))),
   IF(OR(IF(ISNUMBER(I99:R99),IF(I$199:R$199 = 2,I99:R99, ""), "")=0), 0, GEOMEAN(IF(ISNUMBER(I99:R99),IF(I$199:R$199 = 2,I99:R99, ""), "")))))))</f>
        <v>1</v>
      </c>
      <c r="G99" s="89" cm="1">
        <f t="array" ref="G99">IF(Options!$D$18=1, IFERROR(MAX(IF($I$200:$R$200=1,(I99:R99),"")),
     MAX(IF($I$200:$R$200=2,(I99:R99),""))),
IF(Options!$D$19=1, IFERROR(AVERAGE(IF($I$200:$R$200=1,(I99:R99),"")),
     AVERAGE(IF($I$200:$R$200=2,(I99:R99),""))),
IF(Options!$D$20=1, IFERROR(IF(OR(IF(ISNUMBER(I99:R99),IF(I$200:R$200 = 1,I99:R99, ""), "")=0), 0, GEOMEAN(IF(ISNUMBER(I99:R99),IF(I$200:R$200 = 1,I99:R99, ""), ""))),
   IF(OR(IF(ISNUMBER(I99:R99),IF(I$200:R$200 = 2,I99:R99, ""), "")=0), 0, GEOMEAN(IF(ISNUMBER(I99:R99),IF(I$200:R$200 = 2,I99:R99, ""), "")))))))</f>
        <v>0</v>
      </c>
      <c r="H99" s="142" t="s">
        <v>194</v>
      </c>
      <c r="I99" s="89" t="s">
        <v>473</v>
      </c>
      <c r="J99" s="89">
        <v>1</v>
      </c>
      <c r="K99" s="89">
        <v>0</v>
      </c>
      <c r="L99" s="89">
        <v>0</v>
      </c>
      <c r="M99" s="89">
        <v>0</v>
      </c>
      <c r="N99" s="89"/>
      <c r="O99" s="89"/>
      <c r="P99" s="141"/>
      <c r="Q99" s="141"/>
      <c r="R99" s="141"/>
      <c r="S99" s="162"/>
      <c r="T99" s="162"/>
      <c r="U99" s="36"/>
      <c r="V99" s="36"/>
      <c r="W99" s="36"/>
      <c r="X99" s="36"/>
      <c r="Y99" s="36"/>
      <c r="Z99" s="36"/>
      <c r="AA99" s="36"/>
      <c r="AB99" s="36"/>
      <c r="AC99" s="36"/>
    </row>
    <row r="100" spans="1:29" x14ac:dyDescent="0.2">
      <c r="A100" s="85">
        <v>95</v>
      </c>
      <c r="B100" s="85" t="s">
        <v>195</v>
      </c>
      <c r="C100" s="85" t="s">
        <v>196</v>
      </c>
      <c r="D100" s="98" t="str">
        <f t="shared" si="1"/>
        <v/>
      </c>
      <c r="E100" s="89">
        <f>IF(Options!$D$24 = 1, MAX(F100, G100),
IF(Options!$D$25 = 1, AVERAGE(F100,G100),
IF(Options!$D$26 = 1, IFERROR(GEOMEAN(F100, G100), MAX(F100, G100)))))</f>
        <v>6.7453687816160208</v>
      </c>
      <c r="F100" s="89" cm="1">
        <f t="array" ref="F100">IF(Options!$D$18=1, IFERROR(MAX(IF($I$199:$R$199=1,(I100:R100),"")),
     MAX(IF($I$199:$R$199=2,(I100:R100),""))),
IF(Options!$D$19=1, IFERROR(AVERAGE(IF($I$199:$R$199=1,I100:R100,"")),
     AVERAGE(IF($I$199:$R$199=2,(I100:R100),""))),
IF(Options!$D$20=1, IFERROR(IF(OR(IF(ISNUMBER(I100:R100),IF(I$199:R$199 = 1,I100:R100, ""), "")=0), 0, GEOMEAN(IF(ISNUMBER(I100:R100),IF(I$199:R$199 = 1,I100:R100, ""), ""))),
   IF(OR(IF(ISNUMBER(I100:R100),IF(I$199:R$199 = 2,I100:R100, ""), "")=0), 0, GEOMEAN(IF(ISNUMBER(I100:R100),IF(I$199:R$199 = 2,I100:R100, ""), "")))))))</f>
        <v>6.5</v>
      </c>
      <c r="G100" s="89" cm="1">
        <f t="array" ref="G100">IF(Options!$D$18=1, IFERROR(MAX(IF($I$200:$R$200=1,(I100:R100),"")),
     MAX(IF($I$200:$R$200=2,(I100:R100),""))),
IF(Options!$D$19=1, IFERROR(AVERAGE(IF($I$200:$R$200=1,(I100:R100),"")),
     AVERAGE(IF($I$200:$R$200=2,(I100:R100),""))),
IF(Options!$D$20=1, IFERROR(IF(OR(IF(ISNUMBER(I100:R100),IF(I$200:R$200 = 1,I100:R100, ""), "")=0), 0, GEOMEAN(IF(ISNUMBER(I100:R100),IF(I$200:R$200 = 1,I100:R100, ""), ""))),
   IF(OR(IF(ISNUMBER(I100:R100),IF(I$200:R$200 = 2,I100:R100, ""), "")=0), 0, GEOMEAN(IF(ISNUMBER(I100:R100),IF(I$200:R$200 = 2,I100:R100, ""), "")))))))</f>
        <v>7</v>
      </c>
      <c r="H100" s="142" t="s">
        <v>196</v>
      </c>
      <c r="I100" s="89" t="s">
        <v>473</v>
      </c>
      <c r="J100" s="89">
        <v>6.5</v>
      </c>
      <c r="K100" s="89">
        <v>7</v>
      </c>
      <c r="L100" s="89">
        <v>0</v>
      </c>
      <c r="M100" s="89">
        <v>0</v>
      </c>
      <c r="N100" s="89"/>
      <c r="O100" s="89"/>
      <c r="P100" s="141"/>
      <c r="Q100" s="141"/>
      <c r="R100" s="141"/>
      <c r="S100" s="162"/>
      <c r="T100" s="162"/>
      <c r="U100" s="36"/>
      <c r="V100" s="36"/>
      <c r="W100" s="36"/>
      <c r="X100" s="36"/>
      <c r="Y100" s="36"/>
      <c r="Z100" s="36"/>
      <c r="AA100" s="36"/>
      <c r="AB100" s="36"/>
      <c r="AC100" s="36"/>
    </row>
    <row r="101" spans="1:29" x14ac:dyDescent="0.2">
      <c r="A101" s="85">
        <v>96</v>
      </c>
      <c r="B101" s="85" t="s">
        <v>197</v>
      </c>
      <c r="C101" s="85" t="s">
        <v>198</v>
      </c>
      <c r="D101" s="98" t="str">
        <f t="shared" si="1"/>
        <v/>
      </c>
      <c r="E101" s="89">
        <f>IF(Options!$D$24 = 1, MAX(F101, G101),
IF(Options!$D$25 = 1, AVERAGE(F101,G101),
IF(Options!$D$26 = 1, IFERROR(GEOMEAN(F101, G101), MAX(F101, G101)))))</f>
        <v>7</v>
      </c>
      <c r="F101" s="89" cm="1">
        <f t="array" ref="F101">IF(Options!$D$18=1, IFERROR(MAX(IF($I$199:$R$199=1,(I101:R101),"")),
     MAX(IF($I$199:$R$199=2,(I101:R101),""))),
IF(Options!$D$19=1, IFERROR(AVERAGE(IF($I$199:$R$199=1,I101:R101,"")),
     AVERAGE(IF($I$199:$R$199=2,(I101:R101),""))),
IF(Options!$D$20=1, IFERROR(IF(OR(IF(ISNUMBER(I101:R101),IF(I$199:R$199 = 1,I101:R101, ""), "")=0), 0, GEOMEAN(IF(ISNUMBER(I101:R101),IF(I$199:R$199 = 1,I101:R101, ""), ""))),
   IF(OR(IF(ISNUMBER(I101:R101),IF(I$199:R$199 = 2,I101:R101, ""), "")=0), 0, GEOMEAN(IF(ISNUMBER(I101:R101),IF(I$199:R$199 = 2,I101:R101, ""), "")))))))</f>
        <v>7</v>
      </c>
      <c r="G101" s="89" cm="1">
        <f t="array" ref="G101">IF(Options!$D$18=1, IFERROR(MAX(IF($I$200:$R$200=1,(I101:R101),"")),
     MAX(IF($I$200:$R$200=2,(I101:R101),""))),
IF(Options!$D$19=1, IFERROR(AVERAGE(IF($I$200:$R$200=1,(I101:R101),"")),
     AVERAGE(IF($I$200:$R$200=2,(I101:R101),""))),
IF(Options!$D$20=1, IFERROR(IF(OR(IF(ISNUMBER(I101:R101),IF(I$200:R$200 = 1,I101:R101, ""), "")=0), 0, GEOMEAN(IF(ISNUMBER(I101:R101),IF(I$200:R$200 = 1,I101:R101, ""), ""))),
   IF(OR(IF(ISNUMBER(I101:R101),IF(I$200:R$200 = 2,I101:R101, ""), "")=0), 0, GEOMEAN(IF(ISNUMBER(I101:R101),IF(I$200:R$200 = 2,I101:R101, ""), "")))))))</f>
        <v>0</v>
      </c>
      <c r="H101" s="142" t="s">
        <v>198</v>
      </c>
      <c r="I101" s="89" t="s">
        <v>473</v>
      </c>
      <c r="J101" s="89">
        <v>7</v>
      </c>
      <c r="K101" s="89">
        <v>0</v>
      </c>
      <c r="L101" s="89">
        <v>0</v>
      </c>
      <c r="M101" s="89">
        <v>0</v>
      </c>
      <c r="N101" s="89"/>
      <c r="O101" s="89"/>
      <c r="P101" s="141"/>
      <c r="Q101" s="141"/>
      <c r="R101" s="141"/>
      <c r="S101" s="162"/>
      <c r="T101" s="162"/>
      <c r="U101" s="36"/>
      <c r="V101" s="36"/>
      <c r="W101" s="36"/>
      <c r="X101" s="36"/>
      <c r="Y101" s="36"/>
      <c r="Z101" s="36"/>
      <c r="AA101" s="36"/>
      <c r="AB101" s="36"/>
      <c r="AC101" s="36"/>
    </row>
    <row r="102" spans="1:29" x14ac:dyDescent="0.2">
      <c r="A102" s="85">
        <v>97</v>
      </c>
      <c r="B102" s="85" t="s">
        <v>199</v>
      </c>
      <c r="C102" s="85" t="s">
        <v>200</v>
      </c>
      <c r="D102" s="98" t="str">
        <f t="shared" si="1"/>
        <v/>
      </c>
      <c r="E102" s="89">
        <f>IF(Options!$D$24 = 1, MAX(F102, G102),
IF(Options!$D$25 = 1, AVERAGE(F102,G102),
IF(Options!$D$26 = 1, IFERROR(GEOMEAN(F102, G102), MAX(F102, G102)))))</f>
        <v>5</v>
      </c>
      <c r="F102" s="89" cm="1">
        <f t="array" ref="F102">IF(Options!$D$18=1, IFERROR(MAX(IF($I$199:$R$199=1,(I102:R102),"")),
     MAX(IF($I$199:$R$199=2,(I102:R102),""))),
IF(Options!$D$19=1, IFERROR(AVERAGE(IF($I$199:$R$199=1,I102:R102,"")),
     AVERAGE(IF($I$199:$R$199=2,(I102:R102),""))),
IF(Options!$D$20=1, IFERROR(IF(OR(IF(ISNUMBER(I102:R102),IF(I$199:R$199 = 1,I102:R102, ""), "")=0), 0, GEOMEAN(IF(ISNUMBER(I102:R102),IF(I$199:R$199 = 1,I102:R102, ""), ""))),
   IF(OR(IF(ISNUMBER(I102:R102),IF(I$199:R$199 = 2,I102:R102, ""), "")=0), 0, GEOMEAN(IF(ISNUMBER(I102:R102),IF(I$199:R$199 = 2,I102:R102, ""), "")))))))</f>
        <v>5</v>
      </c>
      <c r="G102" s="89" cm="1">
        <f t="array" ref="G102">IF(Options!$D$18=1, IFERROR(MAX(IF($I$200:$R$200=1,(I102:R102),"")),
     MAX(IF($I$200:$R$200=2,(I102:R102),""))),
IF(Options!$D$19=1, IFERROR(AVERAGE(IF($I$200:$R$200=1,(I102:R102),"")),
     AVERAGE(IF($I$200:$R$200=2,(I102:R102),""))),
IF(Options!$D$20=1, IFERROR(IF(OR(IF(ISNUMBER(I102:R102),IF(I$200:R$200 = 1,I102:R102, ""), "")=0), 0, GEOMEAN(IF(ISNUMBER(I102:R102),IF(I$200:R$200 = 1,I102:R102, ""), ""))),
   IF(OR(IF(ISNUMBER(I102:R102),IF(I$200:R$200 = 2,I102:R102, ""), "")=0), 0, GEOMEAN(IF(ISNUMBER(I102:R102),IF(I$200:R$200 = 2,I102:R102, ""), "")))))))</f>
        <v>0</v>
      </c>
      <c r="H102" s="142" t="s">
        <v>200</v>
      </c>
      <c r="I102" s="89" t="s">
        <v>473</v>
      </c>
      <c r="J102" s="89">
        <v>5</v>
      </c>
      <c r="K102" s="89">
        <v>0</v>
      </c>
      <c r="L102" s="89">
        <v>0</v>
      </c>
      <c r="M102" s="89">
        <v>0</v>
      </c>
      <c r="N102" s="89"/>
      <c r="O102" s="89"/>
      <c r="P102" s="141"/>
      <c r="Q102" s="141"/>
      <c r="R102" s="141"/>
      <c r="S102" s="162"/>
      <c r="T102" s="162"/>
      <c r="U102" s="36"/>
      <c r="V102" s="36"/>
      <c r="W102" s="36"/>
      <c r="X102" s="36"/>
      <c r="Y102" s="36"/>
      <c r="Z102" s="36"/>
      <c r="AA102" s="36"/>
      <c r="AB102" s="36"/>
      <c r="AC102" s="36"/>
    </row>
    <row r="103" spans="1:29" x14ac:dyDescent="0.2">
      <c r="A103" s="85">
        <v>98</v>
      </c>
      <c r="B103" s="85" t="s">
        <v>201</v>
      </c>
      <c r="C103" s="85" t="s">
        <v>202</v>
      </c>
      <c r="D103" s="98" t="str">
        <f t="shared" si="1"/>
        <v/>
      </c>
      <c r="E103" s="89">
        <f>IF(Options!$D$24 = 1, MAX(F103, G103),
IF(Options!$D$25 = 1, AVERAGE(F103,G103),
IF(Options!$D$26 = 1, IFERROR(GEOMEAN(F103, G103), MAX(F103, G103)))))</f>
        <v>4.5</v>
      </c>
      <c r="F103" s="89" cm="1">
        <f t="array" ref="F103">IF(Options!$D$18=1, IFERROR(MAX(IF($I$199:$R$199=1,(I103:R103),"")),
     MAX(IF($I$199:$R$199=2,(I103:R103),""))),
IF(Options!$D$19=1, IFERROR(AVERAGE(IF($I$199:$R$199=1,I103:R103,"")),
     AVERAGE(IF($I$199:$R$199=2,(I103:R103),""))),
IF(Options!$D$20=1, IFERROR(IF(OR(IF(ISNUMBER(I103:R103),IF(I$199:R$199 = 1,I103:R103, ""), "")=0), 0, GEOMEAN(IF(ISNUMBER(I103:R103),IF(I$199:R$199 = 1,I103:R103, ""), ""))),
   IF(OR(IF(ISNUMBER(I103:R103),IF(I$199:R$199 = 2,I103:R103, ""), "")=0), 0, GEOMEAN(IF(ISNUMBER(I103:R103),IF(I$199:R$199 = 2,I103:R103, ""), "")))))))</f>
        <v>4.5</v>
      </c>
      <c r="G103" s="89" cm="1">
        <f t="array" ref="G103">IF(Options!$D$18=1, IFERROR(MAX(IF($I$200:$R$200=1,(I103:R103),"")),
     MAX(IF($I$200:$R$200=2,(I103:R103),""))),
IF(Options!$D$19=1, IFERROR(AVERAGE(IF($I$200:$R$200=1,(I103:R103),"")),
     AVERAGE(IF($I$200:$R$200=2,(I103:R103),""))),
IF(Options!$D$20=1, IFERROR(IF(OR(IF(ISNUMBER(I103:R103),IF(I$200:R$200 = 1,I103:R103, ""), "")=0), 0, GEOMEAN(IF(ISNUMBER(I103:R103),IF(I$200:R$200 = 1,I103:R103, ""), ""))),
   IF(OR(IF(ISNUMBER(I103:R103),IF(I$200:R$200 = 2,I103:R103, ""), "")=0), 0, GEOMEAN(IF(ISNUMBER(I103:R103),IF(I$200:R$200 = 2,I103:R103, ""), "")))))))</f>
        <v>0</v>
      </c>
      <c r="H103" s="142" t="s">
        <v>202</v>
      </c>
      <c r="I103" s="89" t="s">
        <v>473</v>
      </c>
      <c r="J103" s="89">
        <v>4.5</v>
      </c>
      <c r="K103" s="89">
        <v>0</v>
      </c>
      <c r="L103" s="89">
        <v>0</v>
      </c>
      <c r="M103" s="89">
        <v>0</v>
      </c>
      <c r="N103" s="89"/>
      <c r="O103" s="89"/>
      <c r="P103" s="141"/>
      <c r="Q103" s="141"/>
      <c r="R103" s="141"/>
      <c r="S103" s="162"/>
      <c r="T103" s="162"/>
      <c r="U103" s="36"/>
      <c r="V103" s="36"/>
      <c r="W103" s="36"/>
      <c r="X103" s="36"/>
      <c r="Y103" s="36"/>
      <c r="Z103" s="36"/>
      <c r="AA103" s="36"/>
      <c r="AB103" s="36"/>
      <c r="AC103" s="36"/>
    </row>
    <row r="104" spans="1:29" x14ac:dyDescent="0.2">
      <c r="A104" s="85">
        <v>99</v>
      </c>
      <c r="B104" s="85" t="s">
        <v>203</v>
      </c>
      <c r="C104" s="85" t="s">
        <v>204</v>
      </c>
      <c r="D104" s="98" t="str">
        <f t="shared" si="1"/>
        <v/>
      </c>
      <c r="E104" s="89">
        <f>IF(Options!$D$24 = 1, MAX(F104, G104),
IF(Options!$D$25 = 1, AVERAGE(F104,G104),
IF(Options!$D$26 = 1, IFERROR(GEOMEAN(F104, G104), MAX(F104, G104)))))</f>
        <v>2.6666666666666701</v>
      </c>
      <c r="F104" s="89" cm="1">
        <f t="array" ref="F104">IF(Options!$D$18=1, IFERROR(MAX(IF($I$199:$R$199=1,(I104:R104),"")),
     MAX(IF($I$199:$R$199=2,(I104:R104),""))),
IF(Options!$D$19=1, IFERROR(AVERAGE(IF($I$199:$R$199=1,I104:R104,"")),
     AVERAGE(IF($I$199:$R$199=2,(I104:R104),""))),
IF(Options!$D$20=1, IFERROR(IF(OR(IF(ISNUMBER(I104:R104),IF(I$199:R$199 = 1,I104:R104, ""), "")=0), 0, GEOMEAN(IF(ISNUMBER(I104:R104),IF(I$199:R$199 = 1,I104:R104, ""), ""))),
   IF(OR(IF(ISNUMBER(I104:R104),IF(I$199:R$199 = 2,I104:R104, ""), "")=0), 0, GEOMEAN(IF(ISNUMBER(I104:R104),IF(I$199:R$199 = 2,I104:R104, ""), "")))))))</f>
        <v>2.6666666666666701</v>
      </c>
      <c r="G104" s="89" cm="1">
        <f t="array" ref="G104">IF(Options!$D$18=1, IFERROR(MAX(IF($I$200:$R$200=1,(I104:R104),"")),
     MAX(IF($I$200:$R$200=2,(I104:R104),""))),
IF(Options!$D$19=1, IFERROR(AVERAGE(IF($I$200:$R$200=1,(I104:R104),"")),
     AVERAGE(IF($I$200:$R$200=2,(I104:R104),""))),
IF(Options!$D$20=1, IFERROR(IF(OR(IF(ISNUMBER(I104:R104),IF(I$200:R$200 = 1,I104:R104, ""), "")=0), 0, GEOMEAN(IF(ISNUMBER(I104:R104),IF(I$200:R$200 = 1,I104:R104, ""), ""))),
   IF(OR(IF(ISNUMBER(I104:R104),IF(I$200:R$200 = 2,I104:R104, ""), "")=0), 0, GEOMEAN(IF(ISNUMBER(I104:R104),IF(I$200:R$200 = 2,I104:R104, ""), "")))))))</f>
        <v>0</v>
      </c>
      <c r="H104" s="142" t="s">
        <v>204</v>
      </c>
      <c r="I104" s="89" t="s">
        <v>473</v>
      </c>
      <c r="J104" s="89">
        <v>2.6666666666666701</v>
      </c>
      <c r="K104" s="89">
        <v>0</v>
      </c>
      <c r="L104" s="89">
        <v>0</v>
      </c>
      <c r="M104" s="89">
        <v>0</v>
      </c>
      <c r="N104" s="89"/>
      <c r="O104" s="89"/>
      <c r="P104" s="141"/>
      <c r="Q104" s="141"/>
      <c r="R104" s="141"/>
      <c r="S104" s="162"/>
      <c r="T104" s="162"/>
      <c r="U104" s="36"/>
      <c r="V104" s="36"/>
      <c r="W104" s="36"/>
      <c r="X104" s="36"/>
      <c r="Y104" s="36"/>
      <c r="Z104" s="36"/>
      <c r="AA104" s="36"/>
      <c r="AB104" s="36"/>
      <c r="AC104" s="36"/>
    </row>
    <row r="105" spans="1:29" x14ac:dyDescent="0.2">
      <c r="A105" s="85">
        <v>100</v>
      </c>
      <c r="B105" s="85" t="s">
        <v>205</v>
      </c>
      <c r="C105" s="85" t="s">
        <v>206</v>
      </c>
      <c r="D105" s="98" t="str">
        <f t="shared" si="1"/>
        <v/>
      </c>
      <c r="E105" s="89">
        <f>IF(Options!$D$24 = 1, MAX(F105, G105),
IF(Options!$D$25 = 1, AVERAGE(F105,G105),
IF(Options!$D$26 = 1, IFERROR(GEOMEAN(F105, G105), MAX(F105, G105)))))</f>
        <v>0.5</v>
      </c>
      <c r="F105" s="89" cm="1">
        <f t="array" ref="F105">IF(Options!$D$18=1, IFERROR(MAX(IF($I$199:$R$199=1,(I105:R105),"")),
     MAX(IF($I$199:$R$199=2,(I105:R105),""))),
IF(Options!$D$19=1, IFERROR(AVERAGE(IF($I$199:$R$199=1,I105:R105,"")),
     AVERAGE(IF($I$199:$R$199=2,(I105:R105),""))),
IF(Options!$D$20=1, IFERROR(IF(OR(IF(ISNUMBER(I105:R105),IF(I$199:R$199 = 1,I105:R105, ""), "")=0), 0, GEOMEAN(IF(ISNUMBER(I105:R105),IF(I$199:R$199 = 1,I105:R105, ""), ""))),
   IF(OR(IF(ISNUMBER(I105:R105),IF(I$199:R$199 = 2,I105:R105, ""), "")=0), 0, GEOMEAN(IF(ISNUMBER(I105:R105),IF(I$199:R$199 = 2,I105:R105, ""), "")))))))</f>
        <v>0.5</v>
      </c>
      <c r="G105" s="89" cm="1">
        <f t="array" ref="G105">IF(Options!$D$18=1, IFERROR(MAX(IF($I$200:$R$200=1,(I105:R105),"")),
     MAX(IF($I$200:$R$200=2,(I105:R105),""))),
IF(Options!$D$19=1, IFERROR(AVERAGE(IF($I$200:$R$200=1,(I105:R105),"")),
     AVERAGE(IF($I$200:$R$200=2,(I105:R105),""))),
IF(Options!$D$20=1, IFERROR(IF(OR(IF(ISNUMBER(I105:R105),IF(I$200:R$200 = 1,I105:R105, ""), "")=0), 0, GEOMEAN(IF(ISNUMBER(I105:R105),IF(I$200:R$200 = 1,I105:R105, ""), ""))),
   IF(OR(IF(ISNUMBER(I105:R105),IF(I$200:R$200 = 2,I105:R105, ""), "")=0), 0, GEOMEAN(IF(ISNUMBER(I105:R105),IF(I$200:R$200 = 2,I105:R105, ""), "")))))))</f>
        <v>0</v>
      </c>
      <c r="H105" s="142" t="s">
        <v>206</v>
      </c>
      <c r="I105" s="89" t="s">
        <v>473</v>
      </c>
      <c r="J105" s="89">
        <v>0.5</v>
      </c>
      <c r="K105" s="89">
        <v>0</v>
      </c>
      <c r="L105" s="89">
        <v>0</v>
      </c>
      <c r="M105" s="89">
        <v>0</v>
      </c>
      <c r="N105" s="89"/>
      <c r="O105" s="89"/>
      <c r="P105" s="141"/>
      <c r="Q105" s="141"/>
      <c r="R105" s="141"/>
      <c r="S105" s="162"/>
      <c r="T105" s="162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2">
      <c r="A106" s="85">
        <v>101</v>
      </c>
      <c r="B106" s="85" t="s">
        <v>207</v>
      </c>
      <c r="C106" s="85" t="s">
        <v>208</v>
      </c>
      <c r="D106" s="98" t="str">
        <f t="shared" si="1"/>
        <v/>
      </c>
      <c r="E106" s="89">
        <f>IF(Options!$D$24 = 1, MAX(F106, G106),
IF(Options!$D$25 = 1, AVERAGE(F106,G106),
IF(Options!$D$26 = 1, IFERROR(GEOMEAN(F106, G106), MAX(F106, G106)))))</f>
        <v>8.3666002653407556</v>
      </c>
      <c r="F106" s="89" cm="1">
        <f t="array" ref="F106">IF(Options!$D$18=1, IFERROR(MAX(IF($I$199:$R$199=1,(I106:R106),"")),
     MAX(IF($I$199:$R$199=2,(I106:R106),""))),
IF(Options!$D$19=1, IFERROR(AVERAGE(IF($I$199:$R$199=1,I106:R106,"")),
     AVERAGE(IF($I$199:$R$199=2,(I106:R106),""))),
IF(Options!$D$20=1, IFERROR(IF(OR(IF(ISNUMBER(I106:R106),IF(I$199:R$199 = 1,I106:R106, ""), "")=0), 0, GEOMEAN(IF(ISNUMBER(I106:R106),IF(I$199:R$199 = 1,I106:R106, ""), ""))),
   IF(OR(IF(ISNUMBER(I106:R106),IF(I$199:R$199 = 2,I106:R106, ""), "")=0), 0, GEOMEAN(IF(ISNUMBER(I106:R106),IF(I$199:R$199 = 2,I106:R106, ""), "")))))))</f>
        <v>7</v>
      </c>
      <c r="G106" s="89" cm="1">
        <f t="array" ref="G106">IF(Options!$D$18=1, IFERROR(MAX(IF($I$200:$R$200=1,(I106:R106),"")),
     MAX(IF($I$200:$R$200=2,(I106:R106),""))),
IF(Options!$D$19=1, IFERROR(AVERAGE(IF($I$200:$R$200=1,(I106:R106),"")),
     AVERAGE(IF($I$200:$R$200=2,(I106:R106),""))),
IF(Options!$D$20=1, IFERROR(IF(OR(IF(ISNUMBER(I106:R106),IF(I$200:R$200 = 1,I106:R106, ""), "")=0), 0, GEOMEAN(IF(ISNUMBER(I106:R106),IF(I$200:R$200 = 1,I106:R106, ""), ""))),
   IF(OR(IF(ISNUMBER(I106:R106),IF(I$200:R$200 = 2,I106:R106, ""), "")=0), 0, GEOMEAN(IF(ISNUMBER(I106:R106),IF(I$200:R$200 = 2,I106:R106, ""), "")))))))</f>
        <v>10</v>
      </c>
      <c r="H106" s="142" t="s">
        <v>208</v>
      </c>
      <c r="I106" s="89" t="s">
        <v>473</v>
      </c>
      <c r="J106" s="89">
        <v>7</v>
      </c>
      <c r="K106" s="89">
        <v>10</v>
      </c>
      <c r="L106" s="89">
        <v>0</v>
      </c>
      <c r="M106" s="89">
        <v>0</v>
      </c>
      <c r="N106" s="89"/>
      <c r="O106" s="89"/>
      <c r="P106" s="141"/>
      <c r="Q106" s="141"/>
      <c r="R106" s="141"/>
      <c r="S106" s="162"/>
      <c r="T106" s="162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x14ac:dyDescent="0.2">
      <c r="A107" s="85">
        <v>102</v>
      </c>
      <c r="B107" s="85" t="s">
        <v>209</v>
      </c>
      <c r="C107" s="85" t="s">
        <v>210</v>
      </c>
      <c r="D107" s="98" t="str">
        <f t="shared" si="1"/>
        <v/>
      </c>
      <c r="E107" s="89">
        <f>IF(Options!$D$24 = 1, MAX(F107, G107),
IF(Options!$D$25 = 1, AVERAGE(F107,G107),
IF(Options!$D$26 = 1, IFERROR(GEOMEAN(F107, G107), MAX(F107, G107)))))</f>
        <v>2.5</v>
      </c>
      <c r="F107" s="89" cm="1">
        <f t="array" ref="F107">IF(Options!$D$18=1, IFERROR(MAX(IF($I$199:$R$199=1,(I107:R107),"")),
     MAX(IF($I$199:$R$199=2,(I107:R107),""))),
IF(Options!$D$19=1, IFERROR(AVERAGE(IF($I$199:$R$199=1,I107:R107,"")),
     AVERAGE(IF($I$199:$R$199=2,(I107:R107),""))),
IF(Options!$D$20=1, IFERROR(IF(OR(IF(ISNUMBER(I107:R107),IF(I$199:R$199 = 1,I107:R107, ""), "")=0), 0, GEOMEAN(IF(ISNUMBER(I107:R107),IF(I$199:R$199 = 1,I107:R107, ""), ""))),
   IF(OR(IF(ISNUMBER(I107:R107),IF(I$199:R$199 = 2,I107:R107, ""), "")=0), 0, GEOMEAN(IF(ISNUMBER(I107:R107),IF(I$199:R$199 = 2,I107:R107, ""), "")))))))</f>
        <v>2.5</v>
      </c>
      <c r="G107" s="89" cm="1">
        <f t="array" ref="G107">IF(Options!$D$18=1, IFERROR(MAX(IF($I$200:$R$200=1,(I107:R107),"")),
     MAX(IF($I$200:$R$200=2,(I107:R107),""))),
IF(Options!$D$19=1, IFERROR(AVERAGE(IF($I$200:$R$200=1,(I107:R107),"")),
     AVERAGE(IF($I$200:$R$200=2,(I107:R107),""))),
IF(Options!$D$20=1, IFERROR(IF(OR(IF(ISNUMBER(I107:R107),IF(I$200:R$200 = 1,I107:R107, ""), "")=0), 0, GEOMEAN(IF(ISNUMBER(I107:R107),IF(I$200:R$200 = 1,I107:R107, ""), ""))),
   IF(OR(IF(ISNUMBER(I107:R107),IF(I$200:R$200 = 2,I107:R107, ""), "")=0), 0, GEOMEAN(IF(ISNUMBER(I107:R107),IF(I$200:R$200 = 2,I107:R107, ""), "")))))))</f>
        <v>0</v>
      </c>
      <c r="H107" s="142" t="s">
        <v>210</v>
      </c>
      <c r="I107" s="89" t="s">
        <v>473</v>
      </c>
      <c r="J107" s="89">
        <v>2.5</v>
      </c>
      <c r="K107" s="89">
        <v>0</v>
      </c>
      <c r="L107" s="89">
        <v>0</v>
      </c>
      <c r="M107" s="89">
        <v>0</v>
      </c>
      <c r="N107" s="89"/>
      <c r="O107" s="89"/>
      <c r="P107" s="141"/>
      <c r="Q107" s="141"/>
      <c r="R107" s="141"/>
      <c r="S107" s="162"/>
      <c r="T107" s="162"/>
      <c r="U107" s="36"/>
      <c r="V107" s="36"/>
      <c r="W107" s="36"/>
      <c r="X107" s="36"/>
      <c r="Y107" s="36"/>
      <c r="Z107" s="36"/>
      <c r="AA107" s="36"/>
      <c r="AB107" s="36"/>
      <c r="AC107" s="36"/>
    </row>
    <row r="108" spans="1:29" x14ac:dyDescent="0.2">
      <c r="A108" s="85">
        <v>103</v>
      </c>
      <c r="B108" s="85" t="s">
        <v>211</v>
      </c>
      <c r="C108" s="85" t="s">
        <v>212</v>
      </c>
      <c r="D108" s="98" t="str">
        <f t="shared" si="1"/>
        <v/>
      </c>
      <c r="E108" s="89">
        <f>IF(Options!$D$24 = 1, MAX(F108, G108),
IF(Options!$D$25 = 1, AVERAGE(F108,G108),
IF(Options!$D$26 = 1, IFERROR(GEOMEAN(F108, G108), MAX(F108, G108)))))</f>
        <v>1.1666666666666701</v>
      </c>
      <c r="F108" s="89" cm="1">
        <f t="array" ref="F108">IF(Options!$D$18=1, IFERROR(MAX(IF($I$199:$R$199=1,(I108:R108),"")),
     MAX(IF($I$199:$R$199=2,(I108:R108),""))),
IF(Options!$D$19=1, IFERROR(AVERAGE(IF($I$199:$R$199=1,I108:R108,"")),
     AVERAGE(IF($I$199:$R$199=2,(I108:R108),""))),
IF(Options!$D$20=1, IFERROR(IF(OR(IF(ISNUMBER(I108:R108),IF(I$199:R$199 = 1,I108:R108, ""), "")=0), 0, GEOMEAN(IF(ISNUMBER(I108:R108),IF(I$199:R$199 = 1,I108:R108, ""), ""))),
   IF(OR(IF(ISNUMBER(I108:R108),IF(I$199:R$199 = 2,I108:R108, ""), "")=0), 0, GEOMEAN(IF(ISNUMBER(I108:R108),IF(I$199:R$199 = 2,I108:R108, ""), "")))))))</f>
        <v>1.1666666666666701</v>
      </c>
      <c r="G108" s="89" cm="1">
        <f t="array" ref="G108">IF(Options!$D$18=1, IFERROR(MAX(IF($I$200:$R$200=1,(I108:R108),"")),
     MAX(IF($I$200:$R$200=2,(I108:R108),""))),
IF(Options!$D$19=1, IFERROR(AVERAGE(IF($I$200:$R$200=1,(I108:R108),"")),
     AVERAGE(IF($I$200:$R$200=2,(I108:R108),""))),
IF(Options!$D$20=1, IFERROR(IF(OR(IF(ISNUMBER(I108:R108),IF(I$200:R$200 = 1,I108:R108, ""), "")=0), 0, GEOMEAN(IF(ISNUMBER(I108:R108),IF(I$200:R$200 = 1,I108:R108, ""), ""))),
   IF(OR(IF(ISNUMBER(I108:R108),IF(I$200:R$200 = 2,I108:R108, ""), "")=0), 0, GEOMEAN(IF(ISNUMBER(I108:R108),IF(I$200:R$200 = 2,I108:R108, ""), "")))))))</f>
        <v>0</v>
      </c>
      <c r="H108" s="142" t="s">
        <v>212</v>
      </c>
      <c r="I108" s="89" t="s">
        <v>473</v>
      </c>
      <c r="J108" s="89">
        <v>1.1666666666666701</v>
      </c>
      <c r="K108" s="89">
        <v>0</v>
      </c>
      <c r="L108" s="89">
        <v>0</v>
      </c>
      <c r="M108" s="89">
        <v>0</v>
      </c>
      <c r="N108" s="89"/>
      <c r="O108" s="89"/>
      <c r="P108" s="141"/>
      <c r="Q108" s="141"/>
      <c r="R108" s="141"/>
      <c r="S108" s="162"/>
      <c r="T108" s="162"/>
      <c r="U108" s="36"/>
      <c r="V108" s="36"/>
      <c r="W108" s="36"/>
      <c r="X108" s="36"/>
      <c r="Y108" s="36"/>
      <c r="Z108" s="36"/>
      <c r="AA108" s="36"/>
      <c r="AB108" s="36"/>
      <c r="AC108" s="36"/>
    </row>
    <row r="109" spans="1:29" x14ac:dyDescent="0.2">
      <c r="A109" s="85">
        <v>104</v>
      </c>
      <c r="B109" s="85" t="s">
        <v>213</v>
      </c>
      <c r="C109" s="85" t="s">
        <v>214</v>
      </c>
      <c r="D109" s="98" t="str">
        <f t="shared" si="1"/>
        <v/>
      </c>
      <c r="E109" s="89">
        <f>IF(Options!$D$24 = 1, MAX(F109, G109),
IF(Options!$D$25 = 1, AVERAGE(F109,G109),
IF(Options!$D$26 = 1, IFERROR(GEOMEAN(F109, G109), MAX(F109, G109)))))</f>
        <v>0</v>
      </c>
      <c r="F109" s="89" cm="1">
        <f t="array" ref="F109">IF(Options!$D$18=1, IFERROR(MAX(IF($I$199:$R$199=1,(I109:R109),"")),
     MAX(IF($I$199:$R$199=2,(I109:R109),""))),
IF(Options!$D$19=1, IFERROR(AVERAGE(IF($I$199:$R$199=1,I109:R109,"")),
     AVERAGE(IF($I$199:$R$199=2,(I109:R109),""))),
IF(Options!$D$20=1, IFERROR(IF(OR(IF(ISNUMBER(I109:R109),IF(I$199:R$199 = 1,I109:R109, ""), "")=0), 0, GEOMEAN(IF(ISNUMBER(I109:R109),IF(I$199:R$199 = 1,I109:R109, ""), ""))),
   IF(OR(IF(ISNUMBER(I109:R109),IF(I$199:R$199 = 2,I109:R109, ""), "")=0), 0, GEOMEAN(IF(ISNUMBER(I109:R109),IF(I$199:R$199 = 2,I109:R109, ""), "")))))))</f>
        <v>0</v>
      </c>
      <c r="G109" s="89" cm="1">
        <f t="array" ref="G109">IF(Options!$D$18=1, IFERROR(MAX(IF($I$200:$R$200=1,(I109:R109),"")),
     MAX(IF($I$200:$R$200=2,(I109:R109),""))),
IF(Options!$D$19=1, IFERROR(AVERAGE(IF($I$200:$R$200=1,(I109:R109),"")),
     AVERAGE(IF($I$200:$R$200=2,(I109:R109),""))),
IF(Options!$D$20=1, IFERROR(IF(OR(IF(ISNUMBER(I109:R109),IF(I$200:R$200 = 1,I109:R109, ""), "")=0), 0, GEOMEAN(IF(ISNUMBER(I109:R109),IF(I$200:R$200 = 1,I109:R109, ""), ""))),
   IF(OR(IF(ISNUMBER(I109:R109),IF(I$200:R$200 = 2,I109:R109, ""), "")=0), 0, GEOMEAN(IF(ISNUMBER(I109:R109),IF(I$200:R$200 = 2,I109:R109, ""), "")))))))</f>
        <v>0</v>
      </c>
      <c r="H109" s="142" t="s">
        <v>214</v>
      </c>
      <c r="I109" s="89" t="s">
        <v>473</v>
      </c>
      <c r="J109" s="89">
        <v>0</v>
      </c>
      <c r="K109" s="89">
        <v>0</v>
      </c>
      <c r="L109" s="89">
        <v>0</v>
      </c>
      <c r="M109" s="89">
        <v>0</v>
      </c>
      <c r="N109" s="89"/>
      <c r="O109" s="89"/>
      <c r="P109" s="141"/>
      <c r="Q109" s="141"/>
      <c r="R109" s="141"/>
      <c r="S109" s="162"/>
      <c r="T109" s="162"/>
      <c r="U109" s="36"/>
      <c r="V109" s="36"/>
      <c r="W109" s="36"/>
      <c r="X109" s="36"/>
      <c r="Y109" s="36"/>
      <c r="Z109" s="36"/>
      <c r="AA109" s="36"/>
      <c r="AB109" s="36"/>
      <c r="AC109" s="36"/>
    </row>
    <row r="110" spans="1:29" x14ac:dyDescent="0.2">
      <c r="A110" s="85">
        <v>105</v>
      </c>
      <c r="B110" s="85" t="s">
        <v>215</v>
      </c>
      <c r="C110" s="85" t="s">
        <v>216</v>
      </c>
      <c r="D110" s="98" t="str">
        <f t="shared" si="1"/>
        <v/>
      </c>
      <c r="E110" s="89">
        <f>IF(Options!$D$24 = 1, MAX(F110, G110),
IF(Options!$D$25 = 1, AVERAGE(F110,G110),
IF(Options!$D$26 = 1, IFERROR(GEOMEAN(F110, G110), MAX(F110, G110)))))</f>
        <v>1.8333333333333299</v>
      </c>
      <c r="F110" s="89" cm="1">
        <f t="array" ref="F110">IF(Options!$D$18=1, IFERROR(MAX(IF($I$199:$R$199=1,(I110:R110),"")),
     MAX(IF($I$199:$R$199=2,(I110:R110),""))),
IF(Options!$D$19=1, IFERROR(AVERAGE(IF($I$199:$R$199=1,I110:R110,"")),
     AVERAGE(IF($I$199:$R$199=2,(I110:R110),""))),
IF(Options!$D$20=1, IFERROR(IF(OR(IF(ISNUMBER(I110:R110),IF(I$199:R$199 = 1,I110:R110, ""), "")=0), 0, GEOMEAN(IF(ISNUMBER(I110:R110),IF(I$199:R$199 = 1,I110:R110, ""), ""))),
   IF(OR(IF(ISNUMBER(I110:R110),IF(I$199:R$199 = 2,I110:R110, ""), "")=0), 0, GEOMEAN(IF(ISNUMBER(I110:R110),IF(I$199:R$199 = 2,I110:R110, ""), "")))))))</f>
        <v>1.8333333333333299</v>
      </c>
      <c r="G110" s="89" cm="1">
        <f t="array" ref="G110">IF(Options!$D$18=1, IFERROR(MAX(IF($I$200:$R$200=1,(I110:R110),"")),
     MAX(IF($I$200:$R$200=2,(I110:R110),""))),
IF(Options!$D$19=1, IFERROR(AVERAGE(IF($I$200:$R$200=1,(I110:R110),"")),
     AVERAGE(IF($I$200:$R$200=2,(I110:R110),""))),
IF(Options!$D$20=1, IFERROR(IF(OR(IF(ISNUMBER(I110:R110),IF(I$200:R$200 = 1,I110:R110, ""), "")=0), 0, GEOMEAN(IF(ISNUMBER(I110:R110),IF(I$200:R$200 = 1,I110:R110, ""), ""))),
   IF(OR(IF(ISNUMBER(I110:R110),IF(I$200:R$200 = 2,I110:R110, ""), "")=0), 0, GEOMEAN(IF(ISNUMBER(I110:R110),IF(I$200:R$200 = 2,I110:R110, ""), "")))))))</f>
        <v>0</v>
      </c>
      <c r="H110" s="142" t="s">
        <v>216</v>
      </c>
      <c r="I110" s="89" t="s">
        <v>473</v>
      </c>
      <c r="J110" s="89">
        <v>1.8333333333333299</v>
      </c>
      <c r="K110" s="89">
        <v>0</v>
      </c>
      <c r="L110" s="89">
        <v>0</v>
      </c>
      <c r="M110" s="89">
        <v>0</v>
      </c>
      <c r="N110" s="89"/>
      <c r="O110" s="89"/>
      <c r="P110" s="141"/>
      <c r="Q110" s="141"/>
      <c r="R110" s="141"/>
      <c r="S110" s="162"/>
      <c r="T110" s="162"/>
      <c r="U110" s="36"/>
      <c r="V110" s="36"/>
      <c r="W110" s="36"/>
      <c r="X110" s="36"/>
      <c r="Y110" s="36"/>
      <c r="Z110" s="36"/>
      <c r="AA110" s="36"/>
      <c r="AB110" s="36"/>
      <c r="AC110" s="36"/>
    </row>
    <row r="111" spans="1:29" x14ac:dyDescent="0.2">
      <c r="A111" s="85">
        <v>106</v>
      </c>
      <c r="B111" s="85" t="s">
        <v>217</v>
      </c>
      <c r="C111" s="85" t="s">
        <v>218</v>
      </c>
      <c r="D111" s="98" t="str">
        <f t="shared" si="1"/>
        <v/>
      </c>
      <c r="E111" s="89">
        <f>IF(Options!$D$24 = 1, MAX(F111, G111),
IF(Options!$D$25 = 1, AVERAGE(F111,G111),
IF(Options!$D$26 = 1, IFERROR(GEOMEAN(F111, G111), MAX(F111, G111)))))</f>
        <v>6.1666666666666696</v>
      </c>
      <c r="F111" s="89" cm="1">
        <f t="array" ref="F111">IF(Options!$D$18=1, IFERROR(MAX(IF($I$199:$R$199=1,(I111:R111),"")),
     MAX(IF($I$199:$R$199=2,(I111:R111),""))),
IF(Options!$D$19=1, IFERROR(AVERAGE(IF($I$199:$R$199=1,I111:R111,"")),
     AVERAGE(IF($I$199:$R$199=2,(I111:R111),""))),
IF(Options!$D$20=1, IFERROR(IF(OR(IF(ISNUMBER(I111:R111),IF(I$199:R$199 = 1,I111:R111, ""), "")=0), 0, GEOMEAN(IF(ISNUMBER(I111:R111),IF(I$199:R$199 = 1,I111:R111, ""), ""))),
   IF(OR(IF(ISNUMBER(I111:R111),IF(I$199:R$199 = 2,I111:R111, ""), "")=0), 0, GEOMEAN(IF(ISNUMBER(I111:R111),IF(I$199:R$199 = 2,I111:R111, ""), "")))))))</f>
        <v>6.1666666666666696</v>
      </c>
      <c r="G111" s="89" cm="1">
        <f t="array" ref="G111">IF(Options!$D$18=1, IFERROR(MAX(IF($I$200:$R$200=1,(I111:R111),"")),
     MAX(IF($I$200:$R$200=2,(I111:R111),""))),
IF(Options!$D$19=1, IFERROR(AVERAGE(IF($I$200:$R$200=1,(I111:R111),"")),
     AVERAGE(IF($I$200:$R$200=2,(I111:R111),""))),
IF(Options!$D$20=1, IFERROR(IF(OR(IF(ISNUMBER(I111:R111),IF(I$200:R$200 = 1,I111:R111, ""), "")=0), 0, GEOMEAN(IF(ISNUMBER(I111:R111),IF(I$200:R$200 = 1,I111:R111, ""), ""))),
   IF(OR(IF(ISNUMBER(I111:R111),IF(I$200:R$200 = 2,I111:R111, ""), "")=0), 0, GEOMEAN(IF(ISNUMBER(I111:R111),IF(I$200:R$200 = 2,I111:R111, ""), "")))))))</f>
        <v>0</v>
      </c>
      <c r="H111" s="142" t="s">
        <v>218</v>
      </c>
      <c r="I111" s="89" t="s">
        <v>473</v>
      </c>
      <c r="J111" s="89">
        <v>6.1666666666666696</v>
      </c>
      <c r="K111" s="89">
        <v>0</v>
      </c>
      <c r="L111" s="89">
        <v>0</v>
      </c>
      <c r="M111" s="89">
        <v>0</v>
      </c>
      <c r="N111" s="89"/>
      <c r="O111" s="89"/>
      <c r="P111" s="141"/>
      <c r="Q111" s="141"/>
      <c r="R111" s="141"/>
      <c r="S111" s="162"/>
      <c r="T111" s="162"/>
      <c r="U111" s="36"/>
      <c r="V111" s="36"/>
      <c r="W111" s="36"/>
      <c r="X111" s="36"/>
      <c r="Y111" s="36"/>
      <c r="Z111" s="36"/>
      <c r="AA111" s="36"/>
      <c r="AB111" s="36"/>
      <c r="AC111" s="36"/>
    </row>
    <row r="112" spans="1:29" x14ac:dyDescent="0.2">
      <c r="A112" s="85">
        <v>107</v>
      </c>
      <c r="B112" s="85" t="s">
        <v>219</v>
      </c>
      <c r="C112" s="85" t="s">
        <v>220</v>
      </c>
      <c r="D112" s="98" t="str">
        <f t="shared" si="1"/>
        <v/>
      </c>
      <c r="E112" s="89">
        <f>IF(Options!$D$24 = 1, MAX(F112, G112),
IF(Options!$D$25 = 1, AVERAGE(F112,G112),
IF(Options!$D$26 = 1, IFERROR(GEOMEAN(F112, G112), MAX(F112, G112)))))</f>
        <v>5.1666666666666696</v>
      </c>
      <c r="F112" s="89" cm="1">
        <f t="array" ref="F112">IF(Options!$D$18=1, IFERROR(MAX(IF($I$199:$R$199=1,(I112:R112),"")),
     MAX(IF($I$199:$R$199=2,(I112:R112),""))),
IF(Options!$D$19=1, IFERROR(AVERAGE(IF($I$199:$R$199=1,I112:R112,"")),
     AVERAGE(IF($I$199:$R$199=2,(I112:R112),""))),
IF(Options!$D$20=1, IFERROR(IF(OR(IF(ISNUMBER(I112:R112),IF(I$199:R$199 = 1,I112:R112, ""), "")=0), 0, GEOMEAN(IF(ISNUMBER(I112:R112),IF(I$199:R$199 = 1,I112:R112, ""), ""))),
   IF(OR(IF(ISNUMBER(I112:R112),IF(I$199:R$199 = 2,I112:R112, ""), "")=0), 0, GEOMEAN(IF(ISNUMBER(I112:R112),IF(I$199:R$199 = 2,I112:R112, ""), "")))))))</f>
        <v>5.1666666666666696</v>
      </c>
      <c r="G112" s="89" cm="1">
        <f t="array" ref="G112">IF(Options!$D$18=1, IFERROR(MAX(IF($I$200:$R$200=1,(I112:R112),"")),
     MAX(IF($I$200:$R$200=2,(I112:R112),""))),
IF(Options!$D$19=1, IFERROR(AVERAGE(IF($I$200:$R$200=1,(I112:R112),"")),
     AVERAGE(IF($I$200:$R$200=2,(I112:R112),""))),
IF(Options!$D$20=1, IFERROR(IF(OR(IF(ISNUMBER(I112:R112),IF(I$200:R$200 = 1,I112:R112, ""), "")=0), 0, GEOMEAN(IF(ISNUMBER(I112:R112),IF(I$200:R$200 = 1,I112:R112, ""), ""))),
   IF(OR(IF(ISNUMBER(I112:R112),IF(I$200:R$200 = 2,I112:R112, ""), "")=0), 0, GEOMEAN(IF(ISNUMBER(I112:R112),IF(I$200:R$200 = 2,I112:R112, ""), "")))))))</f>
        <v>0</v>
      </c>
      <c r="H112" s="142" t="s">
        <v>220</v>
      </c>
      <c r="I112" s="89" t="s">
        <v>473</v>
      </c>
      <c r="J112" s="89">
        <v>5.1666666666666696</v>
      </c>
      <c r="K112" s="89">
        <v>0</v>
      </c>
      <c r="L112" s="89">
        <v>0</v>
      </c>
      <c r="M112" s="89">
        <v>0</v>
      </c>
      <c r="N112" s="89"/>
      <c r="O112" s="89"/>
      <c r="P112" s="141"/>
      <c r="Q112" s="141"/>
      <c r="R112" s="141"/>
      <c r="S112" s="162"/>
      <c r="T112" s="162"/>
      <c r="U112" s="36"/>
      <c r="V112" s="36"/>
      <c r="W112" s="36"/>
      <c r="X112" s="36"/>
      <c r="Y112" s="36"/>
      <c r="Z112" s="36"/>
      <c r="AA112" s="36"/>
      <c r="AB112" s="36"/>
      <c r="AC112" s="36"/>
    </row>
    <row r="113" spans="1:29" x14ac:dyDescent="0.2">
      <c r="A113" s="85">
        <v>108</v>
      </c>
      <c r="B113" s="85" t="s">
        <v>221</v>
      </c>
      <c r="C113" s="85" t="s">
        <v>222</v>
      </c>
      <c r="D113" s="98" t="str">
        <f t="shared" si="1"/>
        <v/>
      </c>
      <c r="E113" s="89">
        <f>IF(Options!$D$24 = 1, MAX(F113, G113),
IF(Options!$D$25 = 1, AVERAGE(F113,G113),
IF(Options!$D$26 = 1, IFERROR(GEOMEAN(F113, G113), MAX(F113, G113)))))</f>
        <v>9.2195444572928871</v>
      </c>
      <c r="F113" s="89" cm="1">
        <f t="array" ref="F113">IF(Options!$D$18=1, IFERROR(MAX(IF($I$199:$R$199=1,(I113:R113),"")),
     MAX(IF($I$199:$R$199=2,(I113:R113),""))),
IF(Options!$D$19=1, IFERROR(AVERAGE(IF($I$199:$R$199=1,I113:R113,"")),
     AVERAGE(IF($I$199:$R$199=2,(I113:R113),""))),
IF(Options!$D$20=1, IFERROR(IF(OR(IF(ISNUMBER(I113:R113),IF(I$199:R$199 = 1,I113:R113, ""), "")=0), 0, GEOMEAN(IF(ISNUMBER(I113:R113),IF(I$199:R$199 = 1,I113:R113, ""), ""))),
   IF(OR(IF(ISNUMBER(I113:R113),IF(I$199:R$199 = 2,I113:R113, ""), "")=0), 0, GEOMEAN(IF(ISNUMBER(I113:R113),IF(I$199:R$199 = 2,I113:R113, ""), "")))))))</f>
        <v>8.5</v>
      </c>
      <c r="G113" s="89" cm="1">
        <f t="array" ref="G113">IF(Options!$D$18=1, IFERROR(MAX(IF($I$200:$R$200=1,(I113:R113),"")),
     MAX(IF($I$200:$R$200=2,(I113:R113),""))),
IF(Options!$D$19=1, IFERROR(AVERAGE(IF($I$200:$R$200=1,(I113:R113),"")),
     AVERAGE(IF($I$200:$R$200=2,(I113:R113),""))),
IF(Options!$D$20=1, IFERROR(IF(OR(IF(ISNUMBER(I113:R113),IF(I$200:R$200 = 1,I113:R113, ""), "")=0), 0, GEOMEAN(IF(ISNUMBER(I113:R113),IF(I$200:R$200 = 1,I113:R113, ""), ""))),
   IF(OR(IF(ISNUMBER(I113:R113),IF(I$200:R$200 = 2,I113:R113, ""), "")=0), 0, GEOMEAN(IF(ISNUMBER(I113:R113),IF(I$200:R$200 = 2,I113:R113, ""), "")))))))</f>
        <v>10</v>
      </c>
      <c r="H113" s="142" t="s">
        <v>222</v>
      </c>
      <c r="I113" s="89" t="s">
        <v>473</v>
      </c>
      <c r="J113" s="89">
        <v>8.5</v>
      </c>
      <c r="K113" s="89">
        <v>0</v>
      </c>
      <c r="L113" s="89">
        <v>0</v>
      </c>
      <c r="M113" s="89">
        <v>10</v>
      </c>
      <c r="N113" s="89"/>
      <c r="O113" s="89"/>
      <c r="P113" s="141"/>
      <c r="Q113" s="141"/>
      <c r="R113" s="141"/>
      <c r="S113" s="162"/>
      <c r="T113" s="162"/>
      <c r="U113" s="36"/>
      <c r="V113" s="36"/>
      <c r="W113" s="36"/>
      <c r="X113" s="36"/>
      <c r="Y113" s="36"/>
      <c r="Z113" s="36"/>
      <c r="AA113" s="36"/>
      <c r="AB113" s="36"/>
      <c r="AC113" s="36"/>
    </row>
    <row r="114" spans="1:29" x14ac:dyDescent="0.2">
      <c r="A114" s="85">
        <v>109</v>
      </c>
      <c r="B114" s="85" t="s">
        <v>223</v>
      </c>
      <c r="C114" s="85" t="s">
        <v>224</v>
      </c>
      <c r="D114" s="98" t="str">
        <f t="shared" si="1"/>
        <v/>
      </c>
      <c r="E114" s="89">
        <f>IF(Options!$D$24 = 1, MAX(F114, G114),
IF(Options!$D$25 = 1, AVERAGE(F114,G114),
IF(Options!$D$26 = 1, IFERROR(GEOMEAN(F114, G114), MAX(F114, G114)))))</f>
        <v>5.0662280511902233</v>
      </c>
      <c r="F114" s="89" cm="1">
        <f t="array" ref="F114">IF(Options!$D$18=1, IFERROR(MAX(IF($I$199:$R$199=1,(I114:R114),"")),
     MAX(IF($I$199:$R$199=2,(I114:R114),""))),
IF(Options!$D$19=1, IFERROR(AVERAGE(IF($I$199:$R$199=1,I114:R114,"")),
     AVERAGE(IF($I$199:$R$199=2,(I114:R114),""))),
IF(Options!$D$20=1, IFERROR(IF(OR(IF(ISNUMBER(I114:R114),IF(I$199:R$199 = 1,I114:R114, ""), "")=0), 0, GEOMEAN(IF(ISNUMBER(I114:R114),IF(I$199:R$199 = 1,I114:R114, ""), ""))),
   IF(OR(IF(ISNUMBER(I114:R114),IF(I$199:R$199 = 2,I114:R114, ""), "")=0), 0, GEOMEAN(IF(ISNUMBER(I114:R114),IF(I$199:R$199 = 2,I114:R114, ""), "")))))))</f>
        <v>3.6666666666666701</v>
      </c>
      <c r="G114" s="89" cm="1">
        <f t="array" ref="G114">IF(Options!$D$18=1, IFERROR(MAX(IF($I$200:$R$200=1,(I114:R114),"")),
     MAX(IF($I$200:$R$200=2,(I114:R114),""))),
IF(Options!$D$19=1, IFERROR(AVERAGE(IF($I$200:$R$200=1,(I114:R114),"")),
     AVERAGE(IF($I$200:$R$200=2,(I114:R114),""))),
IF(Options!$D$20=1, IFERROR(IF(OR(IF(ISNUMBER(I114:R114),IF(I$200:R$200 = 1,I114:R114, ""), "")=0), 0, GEOMEAN(IF(ISNUMBER(I114:R114),IF(I$200:R$200 = 1,I114:R114, ""), ""))),
   IF(OR(IF(ISNUMBER(I114:R114),IF(I$200:R$200 = 2,I114:R114, ""), "")=0), 0, GEOMEAN(IF(ISNUMBER(I114:R114),IF(I$200:R$200 = 2,I114:R114, ""), "")))))))</f>
        <v>7</v>
      </c>
      <c r="H114" s="142" t="s">
        <v>224</v>
      </c>
      <c r="I114" s="89" t="s">
        <v>473</v>
      </c>
      <c r="J114" s="89">
        <v>3.6666666666666701</v>
      </c>
      <c r="K114" s="89">
        <v>7</v>
      </c>
      <c r="L114" s="89">
        <v>0</v>
      </c>
      <c r="M114" s="89">
        <v>0</v>
      </c>
      <c r="N114" s="89"/>
      <c r="O114" s="89"/>
      <c r="P114" s="141"/>
      <c r="Q114" s="141"/>
      <c r="R114" s="141"/>
      <c r="S114" s="162"/>
      <c r="T114" s="162"/>
      <c r="U114" s="36"/>
      <c r="V114" s="36"/>
      <c r="W114" s="36"/>
      <c r="X114" s="36"/>
      <c r="Y114" s="36"/>
      <c r="Z114" s="36"/>
      <c r="AA114" s="36"/>
      <c r="AB114" s="36"/>
      <c r="AC114" s="36"/>
    </row>
    <row r="115" spans="1:29" x14ac:dyDescent="0.2">
      <c r="A115" s="85">
        <v>110</v>
      </c>
      <c r="B115" s="85" t="s">
        <v>225</v>
      </c>
      <c r="C115" s="85" t="s">
        <v>226</v>
      </c>
      <c r="D115" s="98" t="str">
        <f t="shared" si="1"/>
        <v/>
      </c>
      <c r="E115" s="89">
        <f>IF(Options!$D$24 = 1, MAX(F115, G115),
IF(Options!$D$25 = 1, AVERAGE(F115,G115),
IF(Options!$D$26 = 1, IFERROR(GEOMEAN(F115, G115), MAX(F115, G115)))))</f>
        <v>9.7467943448089631</v>
      </c>
      <c r="F115" s="89" cm="1">
        <f t="array" ref="F115">IF(Options!$D$18=1, IFERROR(MAX(IF($I$199:$R$199=1,(I115:R115),"")),
     MAX(IF($I$199:$R$199=2,(I115:R115),""))),
IF(Options!$D$19=1, IFERROR(AVERAGE(IF($I$199:$R$199=1,I115:R115,"")),
     AVERAGE(IF($I$199:$R$199=2,(I115:R115),""))),
IF(Options!$D$20=1, IFERROR(IF(OR(IF(ISNUMBER(I115:R115),IF(I$199:R$199 = 1,I115:R115, ""), "")=0), 0, GEOMEAN(IF(ISNUMBER(I115:R115),IF(I$199:R$199 = 1,I115:R115, ""), ""))),
   IF(OR(IF(ISNUMBER(I115:R115),IF(I$199:R$199 = 2,I115:R115, ""), "")=0), 0, GEOMEAN(IF(ISNUMBER(I115:R115),IF(I$199:R$199 = 2,I115:R115, ""), "")))))))</f>
        <v>9.5</v>
      </c>
      <c r="G115" s="89" cm="1">
        <f t="array" ref="G115">IF(Options!$D$18=1, IFERROR(MAX(IF($I$200:$R$200=1,(I115:R115),"")),
     MAX(IF($I$200:$R$200=2,(I115:R115),""))),
IF(Options!$D$19=1, IFERROR(AVERAGE(IF($I$200:$R$200=1,(I115:R115),"")),
     AVERAGE(IF($I$200:$R$200=2,(I115:R115),""))),
IF(Options!$D$20=1, IFERROR(IF(OR(IF(ISNUMBER(I115:R115),IF(I$200:R$200 = 1,I115:R115, ""), "")=0), 0, GEOMEAN(IF(ISNUMBER(I115:R115),IF(I$200:R$200 = 1,I115:R115, ""), ""))),
   IF(OR(IF(ISNUMBER(I115:R115),IF(I$200:R$200 = 2,I115:R115, ""), "")=0), 0, GEOMEAN(IF(ISNUMBER(I115:R115),IF(I$200:R$200 = 2,I115:R115, ""), "")))))))</f>
        <v>10</v>
      </c>
      <c r="H115" s="142" t="s">
        <v>226</v>
      </c>
      <c r="I115" s="89">
        <v>10</v>
      </c>
      <c r="J115" s="89">
        <v>9.5</v>
      </c>
      <c r="K115" s="89">
        <v>7</v>
      </c>
      <c r="L115" s="89">
        <v>0</v>
      </c>
      <c r="M115" s="89">
        <v>0</v>
      </c>
      <c r="N115" s="89"/>
      <c r="O115" s="89"/>
      <c r="P115" s="141"/>
      <c r="Q115" s="141"/>
      <c r="R115" s="141"/>
      <c r="S115" s="162"/>
      <c r="T115" s="162"/>
      <c r="U115" s="36"/>
      <c r="V115" s="36"/>
      <c r="W115" s="36"/>
      <c r="X115" s="36"/>
      <c r="Y115" s="36"/>
      <c r="Z115" s="36"/>
      <c r="AA115" s="36"/>
      <c r="AB115" s="36"/>
      <c r="AC115" s="36"/>
    </row>
    <row r="116" spans="1:29" x14ac:dyDescent="0.2">
      <c r="A116" s="85">
        <v>111</v>
      </c>
      <c r="B116" s="85" t="s">
        <v>227</v>
      </c>
      <c r="C116" s="85" t="s">
        <v>228</v>
      </c>
      <c r="D116" s="98" t="str">
        <f t="shared" si="1"/>
        <v/>
      </c>
      <c r="E116" s="89">
        <f>IF(Options!$D$24 = 1, MAX(F116, G116),
IF(Options!$D$25 = 1, AVERAGE(F116,G116),
IF(Options!$D$26 = 1, IFERROR(GEOMEAN(F116, G116), MAX(F116, G116)))))</f>
        <v>4.3333333333333304</v>
      </c>
      <c r="F116" s="89" cm="1">
        <f t="array" ref="F116">IF(Options!$D$18=1, IFERROR(MAX(IF($I$199:$R$199=1,(I116:R116),"")),
     MAX(IF($I$199:$R$199=2,(I116:R116),""))),
IF(Options!$D$19=1, IFERROR(AVERAGE(IF($I$199:$R$199=1,I116:R116,"")),
     AVERAGE(IF($I$199:$R$199=2,(I116:R116),""))),
IF(Options!$D$20=1, IFERROR(IF(OR(IF(ISNUMBER(I116:R116),IF(I$199:R$199 = 1,I116:R116, ""), "")=0), 0, GEOMEAN(IF(ISNUMBER(I116:R116),IF(I$199:R$199 = 1,I116:R116, ""), ""))),
   IF(OR(IF(ISNUMBER(I116:R116),IF(I$199:R$199 = 2,I116:R116, ""), "")=0), 0, GEOMEAN(IF(ISNUMBER(I116:R116),IF(I$199:R$199 = 2,I116:R116, ""), "")))))))</f>
        <v>4.3333333333333304</v>
      </c>
      <c r="G116" s="89" cm="1">
        <f t="array" ref="G116">IF(Options!$D$18=1, IFERROR(MAX(IF($I$200:$R$200=1,(I116:R116),"")),
     MAX(IF($I$200:$R$200=2,(I116:R116),""))),
IF(Options!$D$19=1, IFERROR(AVERAGE(IF($I$200:$R$200=1,(I116:R116),"")),
     AVERAGE(IF($I$200:$R$200=2,(I116:R116),""))),
IF(Options!$D$20=1, IFERROR(IF(OR(IF(ISNUMBER(I116:R116),IF(I$200:R$200 = 1,I116:R116, ""), "")=0), 0, GEOMEAN(IF(ISNUMBER(I116:R116),IF(I$200:R$200 = 1,I116:R116, ""), ""))),
   IF(OR(IF(ISNUMBER(I116:R116),IF(I$200:R$200 = 2,I116:R116, ""), "")=0), 0, GEOMEAN(IF(ISNUMBER(I116:R116),IF(I$200:R$200 = 2,I116:R116, ""), "")))))))</f>
        <v>0</v>
      </c>
      <c r="H116" s="142" t="s">
        <v>228</v>
      </c>
      <c r="I116" s="89" t="s">
        <v>473</v>
      </c>
      <c r="J116" s="89">
        <v>4.3333333333333304</v>
      </c>
      <c r="K116" s="89">
        <v>0</v>
      </c>
      <c r="L116" s="89">
        <v>0</v>
      </c>
      <c r="M116" s="89">
        <v>0</v>
      </c>
      <c r="N116" s="89"/>
      <c r="O116" s="89"/>
      <c r="P116" s="141"/>
      <c r="Q116" s="141"/>
      <c r="R116" s="141"/>
      <c r="S116" s="162"/>
      <c r="T116" s="162"/>
      <c r="U116" s="36"/>
      <c r="V116" s="36"/>
      <c r="W116" s="36"/>
      <c r="X116" s="36"/>
      <c r="Y116" s="36"/>
      <c r="Z116" s="36"/>
      <c r="AA116" s="36"/>
      <c r="AB116" s="36"/>
      <c r="AC116" s="36"/>
    </row>
    <row r="117" spans="1:29" x14ac:dyDescent="0.2">
      <c r="A117" s="85">
        <v>112</v>
      </c>
      <c r="B117" s="85" t="s">
        <v>229</v>
      </c>
      <c r="C117" s="85" t="s">
        <v>230</v>
      </c>
      <c r="D117" s="98" t="str">
        <f t="shared" si="1"/>
        <v/>
      </c>
      <c r="E117" s="89">
        <f>IF(Options!$D$24 = 1, MAX(F117, G117),
IF(Options!$D$25 = 1, AVERAGE(F117,G117),
IF(Options!$D$26 = 1, IFERROR(GEOMEAN(F117, G117), MAX(F117, G117)))))</f>
        <v>4.6666666666666696</v>
      </c>
      <c r="F117" s="89" cm="1">
        <f t="array" ref="F117">IF(Options!$D$18=1, IFERROR(MAX(IF($I$199:$R$199=1,(I117:R117),"")),
     MAX(IF($I$199:$R$199=2,(I117:R117),""))),
IF(Options!$D$19=1, IFERROR(AVERAGE(IF($I$199:$R$199=1,I117:R117,"")),
     AVERAGE(IF($I$199:$R$199=2,(I117:R117),""))),
IF(Options!$D$20=1, IFERROR(IF(OR(IF(ISNUMBER(I117:R117),IF(I$199:R$199 = 1,I117:R117, ""), "")=0), 0, GEOMEAN(IF(ISNUMBER(I117:R117),IF(I$199:R$199 = 1,I117:R117, ""), ""))),
   IF(OR(IF(ISNUMBER(I117:R117),IF(I$199:R$199 = 2,I117:R117, ""), "")=0), 0, GEOMEAN(IF(ISNUMBER(I117:R117),IF(I$199:R$199 = 2,I117:R117, ""), "")))))))</f>
        <v>4.6666666666666696</v>
      </c>
      <c r="G117" s="89" cm="1">
        <f t="array" ref="G117">IF(Options!$D$18=1, IFERROR(MAX(IF($I$200:$R$200=1,(I117:R117),"")),
     MAX(IF($I$200:$R$200=2,(I117:R117),""))),
IF(Options!$D$19=1, IFERROR(AVERAGE(IF($I$200:$R$200=1,(I117:R117),"")),
     AVERAGE(IF($I$200:$R$200=2,(I117:R117),""))),
IF(Options!$D$20=1, IFERROR(IF(OR(IF(ISNUMBER(I117:R117),IF(I$200:R$200 = 1,I117:R117, ""), "")=0), 0, GEOMEAN(IF(ISNUMBER(I117:R117),IF(I$200:R$200 = 1,I117:R117, ""), ""))),
   IF(OR(IF(ISNUMBER(I117:R117),IF(I$200:R$200 = 2,I117:R117, ""), "")=0), 0, GEOMEAN(IF(ISNUMBER(I117:R117),IF(I$200:R$200 = 2,I117:R117, ""), "")))))))</f>
        <v>0</v>
      </c>
      <c r="H117" s="142" t="s">
        <v>230</v>
      </c>
      <c r="I117" s="89" t="s">
        <v>473</v>
      </c>
      <c r="J117" s="89">
        <v>4.6666666666666696</v>
      </c>
      <c r="K117" s="89">
        <v>0</v>
      </c>
      <c r="L117" s="89">
        <v>0</v>
      </c>
      <c r="M117" s="89">
        <v>0</v>
      </c>
      <c r="N117" s="89"/>
      <c r="O117" s="89"/>
      <c r="P117" s="141"/>
      <c r="Q117" s="141"/>
      <c r="R117" s="141"/>
      <c r="S117" s="162"/>
      <c r="T117" s="162"/>
      <c r="U117" s="36"/>
      <c r="V117" s="36"/>
      <c r="W117" s="36"/>
      <c r="X117" s="36"/>
      <c r="Y117" s="36"/>
      <c r="Z117" s="36"/>
      <c r="AA117" s="36"/>
      <c r="AB117" s="36"/>
      <c r="AC117" s="36"/>
    </row>
    <row r="118" spans="1:29" x14ac:dyDescent="0.2">
      <c r="A118" s="85">
        <v>113</v>
      </c>
      <c r="B118" s="85" t="s">
        <v>231</v>
      </c>
      <c r="C118" s="85" t="s">
        <v>232</v>
      </c>
      <c r="D118" s="98" t="str">
        <f t="shared" si="1"/>
        <v/>
      </c>
      <c r="E118" s="89">
        <f>IF(Options!$D$24 = 1, MAX(F118, G118),
IF(Options!$D$25 = 1, AVERAGE(F118,G118),
IF(Options!$D$26 = 1, IFERROR(GEOMEAN(F118, G118), MAX(F118, G118)))))</f>
        <v>5.6666666666666696</v>
      </c>
      <c r="F118" s="89" cm="1">
        <f t="array" ref="F118">IF(Options!$D$18=1, IFERROR(MAX(IF($I$199:$R$199=1,(I118:R118),"")),
     MAX(IF($I$199:$R$199=2,(I118:R118),""))),
IF(Options!$D$19=1, IFERROR(AVERAGE(IF($I$199:$R$199=1,I118:R118,"")),
     AVERAGE(IF($I$199:$R$199=2,(I118:R118),""))),
IF(Options!$D$20=1, IFERROR(IF(OR(IF(ISNUMBER(I118:R118),IF(I$199:R$199 = 1,I118:R118, ""), "")=0), 0, GEOMEAN(IF(ISNUMBER(I118:R118),IF(I$199:R$199 = 1,I118:R118, ""), ""))),
   IF(OR(IF(ISNUMBER(I118:R118),IF(I$199:R$199 = 2,I118:R118, ""), "")=0), 0, GEOMEAN(IF(ISNUMBER(I118:R118),IF(I$199:R$199 = 2,I118:R118, ""), "")))))))</f>
        <v>5.6666666666666696</v>
      </c>
      <c r="G118" s="89" cm="1">
        <f t="array" ref="G118">IF(Options!$D$18=1, IFERROR(MAX(IF($I$200:$R$200=1,(I118:R118),"")),
     MAX(IF($I$200:$R$200=2,(I118:R118),""))),
IF(Options!$D$19=1, IFERROR(AVERAGE(IF($I$200:$R$200=1,(I118:R118),"")),
     AVERAGE(IF($I$200:$R$200=2,(I118:R118),""))),
IF(Options!$D$20=1, IFERROR(IF(OR(IF(ISNUMBER(I118:R118),IF(I$200:R$200 = 1,I118:R118, ""), "")=0), 0, GEOMEAN(IF(ISNUMBER(I118:R118),IF(I$200:R$200 = 1,I118:R118, ""), ""))),
   IF(OR(IF(ISNUMBER(I118:R118),IF(I$200:R$200 = 2,I118:R118, ""), "")=0), 0, GEOMEAN(IF(ISNUMBER(I118:R118),IF(I$200:R$200 = 2,I118:R118, ""), "")))))))</f>
        <v>0</v>
      </c>
      <c r="H118" s="142" t="s">
        <v>232</v>
      </c>
      <c r="I118" s="89" t="s">
        <v>473</v>
      </c>
      <c r="J118" s="89">
        <v>5.6666666666666696</v>
      </c>
      <c r="K118" s="89">
        <v>0</v>
      </c>
      <c r="L118" s="89">
        <v>0</v>
      </c>
      <c r="M118" s="89">
        <v>0</v>
      </c>
      <c r="N118" s="89"/>
      <c r="O118" s="89"/>
      <c r="P118" s="141"/>
      <c r="Q118" s="141"/>
      <c r="R118" s="141"/>
      <c r="S118" s="162"/>
      <c r="T118" s="162"/>
      <c r="U118" s="36"/>
      <c r="V118" s="36"/>
      <c r="W118" s="36"/>
      <c r="X118" s="36"/>
      <c r="Y118" s="36"/>
      <c r="Z118" s="36"/>
      <c r="AA118" s="36"/>
      <c r="AB118" s="36"/>
      <c r="AC118" s="36"/>
    </row>
    <row r="119" spans="1:29" x14ac:dyDescent="0.2">
      <c r="A119" s="85">
        <v>114</v>
      </c>
      <c r="B119" s="85" t="s">
        <v>233</v>
      </c>
      <c r="C119" s="85" t="s">
        <v>234</v>
      </c>
      <c r="D119" s="98" t="str">
        <f t="shared" si="1"/>
        <v/>
      </c>
      <c r="E119" s="89">
        <f>IF(Options!$D$24 = 1, MAX(F119, G119),
IF(Options!$D$25 = 1, AVERAGE(F119,G119),
IF(Options!$D$26 = 1, IFERROR(GEOMEAN(F119, G119), MAX(F119, G119)))))</f>
        <v>2.5</v>
      </c>
      <c r="F119" s="89" cm="1">
        <f t="array" ref="F119">IF(Options!$D$18=1, IFERROR(MAX(IF($I$199:$R$199=1,(I119:R119),"")),
     MAX(IF($I$199:$R$199=2,(I119:R119),""))),
IF(Options!$D$19=1, IFERROR(AVERAGE(IF($I$199:$R$199=1,I119:R119,"")),
     AVERAGE(IF($I$199:$R$199=2,(I119:R119),""))),
IF(Options!$D$20=1, IFERROR(IF(OR(IF(ISNUMBER(I119:R119),IF(I$199:R$199 = 1,I119:R119, ""), "")=0), 0, GEOMEAN(IF(ISNUMBER(I119:R119),IF(I$199:R$199 = 1,I119:R119, ""), ""))),
   IF(OR(IF(ISNUMBER(I119:R119),IF(I$199:R$199 = 2,I119:R119, ""), "")=0), 0, GEOMEAN(IF(ISNUMBER(I119:R119),IF(I$199:R$199 = 2,I119:R119, ""), "")))))))</f>
        <v>2.5</v>
      </c>
      <c r="G119" s="89" cm="1">
        <f t="array" ref="G119">IF(Options!$D$18=1, IFERROR(MAX(IF($I$200:$R$200=1,(I119:R119),"")),
     MAX(IF($I$200:$R$200=2,(I119:R119),""))),
IF(Options!$D$19=1, IFERROR(AVERAGE(IF($I$200:$R$200=1,(I119:R119),"")),
     AVERAGE(IF($I$200:$R$200=2,(I119:R119),""))),
IF(Options!$D$20=1, IFERROR(IF(OR(IF(ISNUMBER(I119:R119),IF(I$200:R$200 = 1,I119:R119, ""), "")=0), 0, GEOMEAN(IF(ISNUMBER(I119:R119),IF(I$200:R$200 = 1,I119:R119, ""), ""))),
   IF(OR(IF(ISNUMBER(I119:R119),IF(I$200:R$200 = 2,I119:R119, ""), "")=0), 0, GEOMEAN(IF(ISNUMBER(I119:R119),IF(I$200:R$200 = 2,I119:R119, ""), "")))))))</f>
        <v>0</v>
      </c>
      <c r="H119" s="142" t="s">
        <v>234</v>
      </c>
      <c r="I119" s="89" t="s">
        <v>473</v>
      </c>
      <c r="J119" s="89">
        <v>2.5</v>
      </c>
      <c r="K119" s="89">
        <v>0</v>
      </c>
      <c r="L119" s="89">
        <v>0</v>
      </c>
      <c r="M119" s="89">
        <v>0</v>
      </c>
      <c r="N119" s="89"/>
      <c r="O119" s="89"/>
      <c r="P119" s="141"/>
      <c r="Q119" s="141"/>
      <c r="R119" s="141"/>
      <c r="S119" s="162"/>
      <c r="T119" s="162"/>
      <c r="U119" s="36"/>
      <c r="V119" s="36"/>
      <c r="W119" s="36"/>
      <c r="X119" s="36"/>
      <c r="Y119" s="36"/>
      <c r="Z119" s="36"/>
      <c r="AA119" s="36"/>
      <c r="AB119" s="36"/>
      <c r="AC119" s="36"/>
    </row>
    <row r="120" spans="1:29" x14ac:dyDescent="0.2">
      <c r="A120" s="85">
        <v>115</v>
      </c>
      <c r="B120" s="85" t="s">
        <v>235</v>
      </c>
      <c r="C120" s="85" t="s">
        <v>236</v>
      </c>
      <c r="D120" s="98" t="str">
        <f t="shared" si="1"/>
        <v/>
      </c>
      <c r="E120" s="89">
        <f>IF(Options!$D$24 = 1, MAX(F120, G120),
IF(Options!$D$25 = 1, AVERAGE(F120,G120),
IF(Options!$D$26 = 1, IFERROR(GEOMEAN(F120, G120), MAX(F120, G120)))))</f>
        <v>8.3666002653407556</v>
      </c>
      <c r="F120" s="89" cm="1">
        <f t="array" ref="F120">IF(Options!$D$18=1, IFERROR(MAX(IF($I$199:$R$199=1,(I120:R120),"")),
     MAX(IF($I$199:$R$199=2,(I120:R120),""))),
IF(Options!$D$19=1, IFERROR(AVERAGE(IF($I$199:$R$199=1,I120:R120,"")),
     AVERAGE(IF($I$199:$R$199=2,(I120:R120),""))),
IF(Options!$D$20=1, IFERROR(IF(OR(IF(ISNUMBER(I120:R120),IF(I$199:R$199 = 1,I120:R120, ""), "")=0), 0, GEOMEAN(IF(ISNUMBER(I120:R120),IF(I$199:R$199 = 1,I120:R120, ""), ""))),
   IF(OR(IF(ISNUMBER(I120:R120),IF(I$199:R$199 = 2,I120:R120, ""), "")=0), 0, GEOMEAN(IF(ISNUMBER(I120:R120),IF(I$199:R$199 = 2,I120:R120, ""), "")))))))</f>
        <v>10</v>
      </c>
      <c r="G120" s="89" cm="1">
        <f t="array" ref="G120">IF(Options!$D$18=1, IFERROR(MAX(IF($I$200:$R$200=1,(I120:R120),"")),
     MAX(IF($I$200:$R$200=2,(I120:R120),""))),
IF(Options!$D$19=1, IFERROR(AVERAGE(IF($I$200:$R$200=1,(I120:R120),"")),
     AVERAGE(IF($I$200:$R$200=2,(I120:R120),""))),
IF(Options!$D$20=1, IFERROR(IF(OR(IF(ISNUMBER(I120:R120),IF(I$200:R$200 = 1,I120:R120, ""), "")=0), 0, GEOMEAN(IF(ISNUMBER(I120:R120),IF(I$200:R$200 = 1,I120:R120, ""), ""))),
   IF(OR(IF(ISNUMBER(I120:R120),IF(I$200:R$200 = 2,I120:R120, ""), "")=0), 0, GEOMEAN(IF(ISNUMBER(I120:R120),IF(I$200:R$200 = 2,I120:R120, ""), "")))))))</f>
        <v>7</v>
      </c>
      <c r="H120" s="142" t="s">
        <v>236</v>
      </c>
      <c r="I120" s="89" t="s">
        <v>473</v>
      </c>
      <c r="J120" s="89">
        <v>10</v>
      </c>
      <c r="K120" s="89">
        <v>7</v>
      </c>
      <c r="L120" s="89">
        <v>0</v>
      </c>
      <c r="M120" s="89">
        <v>0</v>
      </c>
      <c r="N120" s="89"/>
      <c r="O120" s="89"/>
      <c r="P120" s="141"/>
      <c r="Q120" s="141"/>
      <c r="R120" s="141"/>
      <c r="S120" s="162"/>
      <c r="T120" s="162"/>
      <c r="U120" s="36"/>
      <c r="V120" s="36"/>
      <c r="W120" s="36"/>
      <c r="X120" s="36"/>
      <c r="Y120" s="36"/>
      <c r="Z120" s="36"/>
      <c r="AA120" s="36"/>
      <c r="AB120" s="36"/>
      <c r="AC120" s="36"/>
    </row>
    <row r="121" spans="1:29" x14ac:dyDescent="0.2">
      <c r="A121" s="85">
        <v>116</v>
      </c>
      <c r="B121" s="85" t="s">
        <v>237</v>
      </c>
      <c r="C121" s="85" t="s">
        <v>238</v>
      </c>
      <c r="D121" s="98" t="str">
        <f t="shared" si="1"/>
        <v/>
      </c>
      <c r="E121" s="89">
        <f>IF(Options!$D$24 = 1, MAX(F121, G121),
IF(Options!$D$25 = 1, AVERAGE(F121,G121),
IF(Options!$D$26 = 1, IFERROR(GEOMEAN(F121, G121), MAX(F121, G121)))))</f>
        <v>5.5</v>
      </c>
      <c r="F121" s="89" cm="1">
        <f t="array" ref="F121">IF(Options!$D$18=1, IFERROR(MAX(IF($I$199:$R$199=1,(I121:R121),"")),
     MAX(IF($I$199:$R$199=2,(I121:R121),""))),
IF(Options!$D$19=1, IFERROR(AVERAGE(IF($I$199:$R$199=1,I121:R121,"")),
     AVERAGE(IF($I$199:$R$199=2,(I121:R121),""))),
IF(Options!$D$20=1, IFERROR(IF(OR(IF(ISNUMBER(I121:R121),IF(I$199:R$199 = 1,I121:R121, ""), "")=0), 0, GEOMEAN(IF(ISNUMBER(I121:R121),IF(I$199:R$199 = 1,I121:R121, ""), ""))),
   IF(OR(IF(ISNUMBER(I121:R121),IF(I$199:R$199 = 2,I121:R121, ""), "")=0), 0, GEOMEAN(IF(ISNUMBER(I121:R121),IF(I$199:R$199 = 2,I121:R121, ""), "")))))))</f>
        <v>5.5</v>
      </c>
      <c r="G121" s="89" cm="1">
        <f t="array" ref="G121">IF(Options!$D$18=1, IFERROR(MAX(IF($I$200:$R$200=1,(I121:R121),"")),
     MAX(IF($I$200:$R$200=2,(I121:R121),""))),
IF(Options!$D$19=1, IFERROR(AVERAGE(IF($I$200:$R$200=1,(I121:R121),"")),
     AVERAGE(IF($I$200:$R$200=2,(I121:R121),""))),
IF(Options!$D$20=1, IFERROR(IF(OR(IF(ISNUMBER(I121:R121),IF(I$200:R$200 = 1,I121:R121, ""), "")=0), 0, GEOMEAN(IF(ISNUMBER(I121:R121),IF(I$200:R$200 = 1,I121:R121, ""), ""))),
   IF(OR(IF(ISNUMBER(I121:R121),IF(I$200:R$200 = 2,I121:R121, ""), "")=0), 0, GEOMEAN(IF(ISNUMBER(I121:R121),IF(I$200:R$200 = 2,I121:R121, ""), "")))))))</f>
        <v>0</v>
      </c>
      <c r="H121" s="142" t="s">
        <v>238</v>
      </c>
      <c r="I121" s="89" t="s">
        <v>473</v>
      </c>
      <c r="J121" s="89">
        <v>5.5</v>
      </c>
      <c r="K121" s="89">
        <v>0</v>
      </c>
      <c r="L121" s="89">
        <v>0</v>
      </c>
      <c r="M121" s="89">
        <v>0</v>
      </c>
      <c r="N121" s="89"/>
      <c r="O121" s="89"/>
      <c r="P121" s="141"/>
      <c r="Q121" s="141"/>
      <c r="R121" s="141"/>
      <c r="S121" s="162"/>
      <c r="T121" s="162"/>
      <c r="U121" s="36"/>
      <c r="V121" s="36"/>
      <c r="W121" s="36"/>
      <c r="X121" s="36"/>
      <c r="Y121" s="36"/>
      <c r="Z121" s="36"/>
      <c r="AA121" s="36"/>
      <c r="AB121" s="36"/>
      <c r="AC121" s="36"/>
    </row>
    <row r="122" spans="1:29" x14ac:dyDescent="0.2">
      <c r="A122" s="85">
        <v>117</v>
      </c>
      <c r="B122" s="85" t="s">
        <v>239</v>
      </c>
      <c r="C122" s="85" t="s">
        <v>240</v>
      </c>
      <c r="D122" s="98" t="str">
        <f t="shared" si="1"/>
        <v/>
      </c>
      <c r="E122" s="89">
        <f>IF(Options!$D$24 = 1, MAX(F122, G122),
IF(Options!$D$25 = 1, AVERAGE(F122,G122),
IF(Options!$D$26 = 1, IFERROR(GEOMEAN(F122, G122), MAX(F122, G122)))))</f>
        <v>3.1666666666666701</v>
      </c>
      <c r="F122" s="89" cm="1">
        <f t="array" ref="F122">IF(Options!$D$18=1, IFERROR(MAX(IF($I$199:$R$199=1,(I122:R122),"")),
     MAX(IF($I$199:$R$199=2,(I122:R122),""))),
IF(Options!$D$19=1, IFERROR(AVERAGE(IF($I$199:$R$199=1,I122:R122,"")),
     AVERAGE(IF($I$199:$R$199=2,(I122:R122),""))),
IF(Options!$D$20=1, IFERROR(IF(OR(IF(ISNUMBER(I122:R122),IF(I$199:R$199 = 1,I122:R122, ""), "")=0), 0, GEOMEAN(IF(ISNUMBER(I122:R122),IF(I$199:R$199 = 1,I122:R122, ""), ""))),
   IF(OR(IF(ISNUMBER(I122:R122),IF(I$199:R$199 = 2,I122:R122, ""), "")=0), 0, GEOMEAN(IF(ISNUMBER(I122:R122),IF(I$199:R$199 = 2,I122:R122, ""), "")))))))</f>
        <v>3.1666666666666701</v>
      </c>
      <c r="G122" s="89" cm="1">
        <f t="array" ref="G122">IF(Options!$D$18=1, IFERROR(MAX(IF($I$200:$R$200=1,(I122:R122),"")),
     MAX(IF($I$200:$R$200=2,(I122:R122),""))),
IF(Options!$D$19=1, IFERROR(AVERAGE(IF($I$200:$R$200=1,(I122:R122),"")),
     AVERAGE(IF($I$200:$R$200=2,(I122:R122),""))),
IF(Options!$D$20=1, IFERROR(IF(OR(IF(ISNUMBER(I122:R122),IF(I$200:R$200 = 1,I122:R122, ""), "")=0), 0, GEOMEAN(IF(ISNUMBER(I122:R122),IF(I$200:R$200 = 1,I122:R122, ""), ""))),
   IF(OR(IF(ISNUMBER(I122:R122),IF(I$200:R$200 = 2,I122:R122, ""), "")=0), 0, GEOMEAN(IF(ISNUMBER(I122:R122),IF(I$200:R$200 = 2,I122:R122, ""), "")))))))</f>
        <v>0</v>
      </c>
      <c r="H122" s="142" t="s">
        <v>240</v>
      </c>
      <c r="I122" s="89" t="s">
        <v>473</v>
      </c>
      <c r="J122" s="89">
        <v>3.1666666666666701</v>
      </c>
      <c r="K122" s="89">
        <v>0</v>
      </c>
      <c r="L122" s="89">
        <v>0</v>
      </c>
      <c r="M122" s="89">
        <v>0</v>
      </c>
      <c r="N122" s="89"/>
      <c r="O122" s="89"/>
      <c r="P122" s="141"/>
      <c r="Q122" s="141"/>
      <c r="R122" s="141"/>
      <c r="S122" s="162"/>
      <c r="T122" s="162"/>
      <c r="U122" s="36"/>
      <c r="V122" s="36"/>
      <c r="W122" s="36"/>
      <c r="X122" s="36"/>
      <c r="Y122" s="36"/>
      <c r="Z122" s="36"/>
      <c r="AA122" s="36"/>
      <c r="AB122" s="36"/>
      <c r="AC122" s="36"/>
    </row>
    <row r="123" spans="1:29" x14ac:dyDescent="0.2">
      <c r="A123" s="85">
        <v>118</v>
      </c>
      <c r="B123" s="85" t="s">
        <v>241</v>
      </c>
      <c r="C123" s="85" t="s">
        <v>242</v>
      </c>
      <c r="D123" s="98" t="str">
        <f t="shared" si="1"/>
        <v/>
      </c>
      <c r="E123" s="89">
        <f>IF(Options!$D$24 = 1, MAX(F123, G123),
IF(Options!$D$25 = 1, AVERAGE(F123,G123),
IF(Options!$D$26 = 1, IFERROR(GEOMEAN(F123, G123), MAX(F123, G123)))))</f>
        <v>8</v>
      </c>
      <c r="F123" s="89" cm="1">
        <f t="array" ref="F123">IF(Options!$D$18=1, IFERROR(MAX(IF($I$199:$R$199=1,(I123:R123),"")),
     MAX(IF($I$199:$R$199=2,(I123:R123),""))),
IF(Options!$D$19=1, IFERROR(AVERAGE(IF($I$199:$R$199=1,I123:R123,"")),
     AVERAGE(IF($I$199:$R$199=2,(I123:R123),""))),
IF(Options!$D$20=1, IFERROR(IF(OR(IF(ISNUMBER(I123:R123),IF(I$199:R$199 = 1,I123:R123, ""), "")=0), 0, GEOMEAN(IF(ISNUMBER(I123:R123),IF(I$199:R$199 = 1,I123:R123, ""), ""))),
   IF(OR(IF(ISNUMBER(I123:R123),IF(I$199:R$199 = 2,I123:R123, ""), "")=0), 0, GEOMEAN(IF(ISNUMBER(I123:R123),IF(I$199:R$199 = 2,I123:R123, ""), "")))))))</f>
        <v>8</v>
      </c>
      <c r="G123" s="89" cm="1">
        <f t="array" ref="G123">IF(Options!$D$18=1, IFERROR(MAX(IF($I$200:$R$200=1,(I123:R123),"")),
     MAX(IF($I$200:$R$200=2,(I123:R123),""))),
IF(Options!$D$19=1, IFERROR(AVERAGE(IF($I$200:$R$200=1,(I123:R123),"")),
     AVERAGE(IF($I$200:$R$200=2,(I123:R123),""))),
IF(Options!$D$20=1, IFERROR(IF(OR(IF(ISNUMBER(I123:R123),IF(I$200:R$200 = 1,I123:R123, ""), "")=0), 0, GEOMEAN(IF(ISNUMBER(I123:R123),IF(I$200:R$200 = 1,I123:R123, ""), ""))),
   IF(OR(IF(ISNUMBER(I123:R123),IF(I$200:R$200 = 2,I123:R123, ""), "")=0), 0, GEOMEAN(IF(ISNUMBER(I123:R123),IF(I$200:R$200 = 2,I123:R123, ""), "")))))))</f>
        <v>0</v>
      </c>
      <c r="H123" s="142" t="s">
        <v>242</v>
      </c>
      <c r="I123" s="89">
        <v>0</v>
      </c>
      <c r="J123" s="89">
        <v>8</v>
      </c>
      <c r="K123" s="89">
        <v>0</v>
      </c>
      <c r="L123" s="89">
        <v>0</v>
      </c>
      <c r="M123" s="89">
        <v>0</v>
      </c>
      <c r="N123" s="89"/>
      <c r="O123" s="89"/>
      <c r="P123" s="141"/>
      <c r="Q123" s="141"/>
      <c r="R123" s="141"/>
      <c r="S123" s="162"/>
      <c r="T123" s="162"/>
      <c r="U123" s="36"/>
      <c r="V123" s="36"/>
      <c r="W123" s="36"/>
      <c r="X123" s="36"/>
      <c r="Y123" s="36"/>
      <c r="Z123" s="36"/>
      <c r="AA123" s="36"/>
      <c r="AB123" s="36"/>
      <c r="AC123" s="36"/>
    </row>
    <row r="124" spans="1:29" x14ac:dyDescent="0.2">
      <c r="A124" s="85">
        <v>119</v>
      </c>
      <c r="B124" s="85" t="s">
        <v>243</v>
      </c>
      <c r="C124" s="85" t="s">
        <v>244</v>
      </c>
      <c r="D124" s="98" t="str">
        <f t="shared" si="1"/>
        <v/>
      </c>
      <c r="E124" s="89">
        <f>IF(Options!$D$24 = 1, MAX(F124, G124),
IF(Options!$D$25 = 1, AVERAGE(F124,G124),
IF(Options!$D$26 = 1, IFERROR(GEOMEAN(F124, G124), MAX(F124, G124)))))</f>
        <v>7.6666666666666696</v>
      </c>
      <c r="F124" s="89" cm="1">
        <f t="array" ref="F124">IF(Options!$D$18=1, IFERROR(MAX(IF($I$199:$R$199=1,(I124:R124),"")),
     MAX(IF($I$199:$R$199=2,(I124:R124),""))),
IF(Options!$D$19=1, IFERROR(AVERAGE(IF($I$199:$R$199=1,I124:R124,"")),
     AVERAGE(IF($I$199:$R$199=2,(I124:R124),""))),
IF(Options!$D$20=1, IFERROR(IF(OR(IF(ISNUMBER(I124:R124),IF(I$199:R$199 = 1,I124:R124, ""), "")=0), 0, GEOMEAN(IF(ISNUMBER(I124:R124),IF(I$199:R$199 = 1,I124:R124, ""), ""))),
   IF(OR(IF(ISNUMBER(I124:R124),IF(I$199:R$199 = 2,I124:R124, ""), "")=0), 0, GEOMEAN(IF(ISNUMBER(I124:R124),IF(I$199:R$199 = 2,I124:R124, ""), "")))))))</f>
        <v>7.6666666666666696</v>
      </c>
      <c r="G124" s="89" cm="1">
        <f t="array" ref="G124">IF(Options!$D$18=1, IFERROR(MAX(IF($I$200:$R$200=1,(I124:R124),"")),
     MAX(IF($I$200:$R$200=2,(I124:R124),""))),
IF(Options!$D$19=1, IFERROR(AVERAGE(IF($I$200:$R$200=1,(I124:R124),"")),
     AVERAGE(IF($I$200:$R$200=2,(I124:R124),""))),
IF(Options!$D$20=1, IFERROR(IF(OR(IF(ISNUMBER(I124:R124),IF(I$200:R$200 = 1,I124:R124, ""), "")=0), 0, GEOMEAN(IF(ISNUMBER(I124:R124),IF(I$200:R$200 = 1,I124:R124, ""), ""))),
   IF(OR(IF(ISNUMBER(I124:R124),IF(I$200:R$200 = 2,I124:R124, ""), "")=0), 0, GEOMEAN(IF(ISNUMBER(I124:R124),IF(I$200:R$200 = 2,I124:R124, ""), "")))))))</f>
        <v>0</v>
      </c>
      <c r="H124" s="142" t="s">
        <v>244</v>
      </c>
      <c r="I124" s="89" t="s">
        <v>473</v>
      </c>
      <c r="J124" s="89">
        <v>7.6666666666666696</v>
      </c>
      <c r="K124" s="89">
        <v>0</v>
      </c>
      <c r="L124" s="89">
        <v>0</v>
      </c>
      <c r="M124" s="89">
        <v>0</v>
      </c>
      <c r="N124" s="89"/>
      <c r="O124" s="89"/>
      <c r="P124" s="141"/>
      <c r="Q124" s="141"/>
      <c r="R124" s="141"/>
      <c r="S124" s="162"/>
      <c r="T124" s="162"/>
      <c r="U124" s="36"/>
      <c r="V124" s="36"/>
      <c r="W124" s="36"/>
      <c r="X124" s="36"/>
      <c r="Y124" s="36"/>
      <c r="Z124" s="36"/>
      <c r="AA124" s="36"/>
      <c r="AB124" s="36"/>
      <c r="AC124" s="36"/>
    </row>
    <row r="125" spans="1:29" x14ac:dyDescent="0.2">
      <c r="A125" s="85">
        <v>120</v>
      </c>
      <c r="B125" s="85" t="s">
        <v>245</v>
      </c>
      <c r="C125" s="85" t="s">
        <v>246</v>
      </c>
      <c r="D125" s="98" t="str">
        <f t="shared" si="1"/>
        <v/>
      </c>
      <c r="E125" s="89">
        <f>IF(Options!$D$24 = 1, MAX(F125, G125),
IF(Options!$D$25 = 1, AVERAGE(F125,G125),
IF(Options!$D$26 = 1, IFERROR(GEOMEAN(F125, G125), MAX(F125, G125)))))</f>
        <v>5.6124860801609122</v>
      </c>
      <c r="F125" s="89" cm="1">
        <f t="array" ref="F125">IF(Options!$D$18=1, IFERROR(MAX(IF($I$199:$R$199=1,(I125:R125),"")),
     MAX(IF($I$199:$R$199=2,(I125:R125),""))),
IF(Options!$D$19=1, IFERROR(AVERAGE(IF($I$199:$R$199=1,I125:R125,"")),
     AVERAGE(IF($I$199:$R$199=2,(I125:R125),""))),
IF(Options!$D$20=1, IFERROR(IF(OR(IF(ISNUMBER(I125:R125),IF(I$199:R$199 = 1,I125:R125, ""), "")=0), 0, GEOMEAN(IF(ISNUMBER(I125:R125),IF(I$199:R$199 = 1,I125:R125, ""), ""))),
   IF(OR(IF(ISNUMBER(I125:R125),IF(I$199:R$199 = 2,I125:R125, ""), "")=0), 0, GEOMEAN(IF(ISNUMBER(I125:R125),IF(I$199:R$199 = 2,I125:R125, ""), "")))))))</f>
        <v>4.5</v>
      </c>
      <c r="G125" s="89" cm="1">
        <f t="array" ref="G125">IF(Options!$D$18=1, IFERROR(MAX(IF($I$200:$R$200=1,(I125:R125),"")),
     MAX(IF($I$200:$R$200=2,(I125:R125),""))),
IF(Options!$D$19=1, IFERROR(AVERAGE(IF($I$200:$R$200=1,(I125:R125),"")),
     AVERAGE(IF($I$200:$R$200=2,(I125:R125),""))),
IF(Options!$D$20=1, IFERROR(IF(OR(IF(ISNUMBER(I125:R125),IF(I$200:R$200 = 1,I125:R125, ""), "")=0), 0, GEOMEAN(IF(ISNUMBER(I125:R125),IF(I$200:R$200 = 1,I125:R125, ""), ""))),
   IF(OR(IF(ISNUMBER(I125:R125),IF(I$200:R$200 = 2,I125:R125, ""), "")=0), 0, GEOMEAN(IF(ISNUMBER(I125:R125),IF(I$200:R$200 = 2,I125:R125, ""), "")))))))</f>
        <v>7</v>
      </c>
      <c r="H125" s="142" t="s">
        <v>246</v>
      </c>
      <c r="I125" s="89" t="s">
        <v>473</v>
      </c>
      <c r="J125" s="89">
        <v>4.5</v>
      </c>
      <c r="K125" s="89">
        <v>7</v>
      </c>
      <c r="L125" s="89">
        <v>0</v>
      </c>
      <c r="M125" s="89">
        <v>0</v>
      </c>
      <c r="N125" s="89"/>
      <c r="O125" s="89"/>
      <c r="P125" s="141"/>
      <c r="Q125" s="141"/>
      <c r="R125" s="141"/>
      <c r="S125" s="162"/>
      <c r="T125" s="162"/>
      <c r="U125" s="36"/>
      <c r="V125" s="36"/>
      <c r="W125" s="36"/>
      <c r="X125" s="36"/>
      <c r="Y125" s="36"/>
      <c r="Z125" s="36"/>
      <c r="AA125" s="36"/>
      <c r="AB125" s="36"/>
      <c r="AC125" s="36"/>
    </row>
    <row r="126" spans="1:29" x14ac:dyDescent="0.2">
      <c r="A126" s="85">
        <v>121</v>
      </c>
      <c r="B126" s="85" t="s">
        <v>247</v>
      </c>
      <c r="C126" s="85" t="s">
        <v>248</v>
      </c>
      <c r="D126" s="98" t="str">
        <f t="shared" si="1"/>
        <v/>
      </c>
      <c r="E126" s="89">
        <f>IF(Options!$D$24 = 1, MAX(F126, G126),
IF(Options!$D$25 = 1, AVERAGE(F126,G126),
IF(Options!$D$26 = 1, IFERROR(GEOMEAN(F126, G126), MAX(F126, G126)))))</f>
        <v>5.8333333333333304</v>
      </c>
      <c r="F126" s="89" cm="1">
        <f t="array" ref="F126">IF(Options!$D$18=1, IFERROR(MAX(IF($I$199:$R$199=1,(I126:R126),"")),
     MAX(IF($I$199:$R$199=2,(I126:R126),""))),
IF(Options!$D$19=1, IFERROR(AVERAGE(IF($I$199:$R$199=1,I126:R126,"")),
     AVERAGE(IF($I$199:$R$199=2,(I126:R126),""))),
IF(Options!$D$20=1, IFERROR(IF(OR(IF(ISNUMBER(I126:R126),IF(I$199:R$199 = 1,I126:R126, ""), "")=0), 0, GEOMEAN(IF(ISNUMBER(I126:R126),IF(I$199:R$199 = 1,I126:R126, ""), ""))),
   IF(OR(IF(ISNUMBER(I126:R126),IF(I$199:R$199 = 2,I126:R126, ""), "")=0), 0, GEOMEAN(IF(ISNUMBER(I126:R126),IF(I$199:R$199 = 2,I126:R126, ""), "")))))))</f>
        <v>5.8333333333333304</v>
      </c>
      <c r="G126" s="89" cm="1">
        <f t="array" ref="G126">IF(Options!$D$18=1, IFERROR(MAX(IF($I$200:$R$200=1,(I126:R126),"")),
     MAX(IF($I$200:$R$200=2,(I126:R126),""))),
IF(Options!$D$19=1, IFERROR(AVERAGE(IF($I$200:$R$200=1,(I126:R126),"")),
     AVERAGE(IF($I$200:$R$200=2,(I126:R126),""))),
IF(Options!$D$20=1, IFERROR(IF(OR(IF(ISNUMBER(I126:R126),IF(I$200:R$200 = 1,I126:R126, ""), "")=0), 0, GEOMEAN(IF(ISNUMBER(I126:R126),IF(I$200:R$200 = 1,I126:R126, ""), ""))),
   IF(OR(IF(ISNUMBER(I126:R126),IF(I$200:R$200 = 2,I126:R126, ""), "")=0), 0, GEOMEAN(IF(ISNUMBER(I126:R126),IF(I$200:R$200 = 2,I126:R126, ""), "")))))))</f>
        <v>0</v>
      </c>
      <c r="H126" s="142" t="s">
        <v>248</v>
      </c>
      <c r="I126" s="89" t="s">
        <v>473</v>
      </c>
      <c r="J126" s="89">
        <v>5.8333333333333304</v>
      </c>
      <c r="K126" s="89">
        <v>0</v>
      </c>
      <c r="L126" s="89">
        <v>0</v>
      </c>
      <c r="M126" s="89">
        <v>0</v>
      </c>
      <c r="N126" s="89"/>
      <c r="O126" s="89"/>
      <c r="P126" s="141"/>
      <c r="Q126" s="141"/>
      <c r="R126" s="141"/>
      <c r="S126" s="162"/>
      <c r="T126" s="162"/>
      <c r="U126" s="36"/>
      <c r="V126" s="36"/>
      <c r="W126" s="36"/>
      <c r="X126" s="36"/>
      <c r="Y126" s="36"/>
      <c r="Z126" s="36"/>
      <c r="AA126" s="36"/>
      <c r="AB126" s="36"/>
      <c r="AC126" s="36"/>
    </row>
    <row r="127" spans="1:29" x14ac:dyDescent="0.2">
      <c r="A127" s="85">
        <v>122</v>
      </c>
      <c r="B127" s="85" t="s">
        <v>249</v>
      </c>
      <c r="C127" s="85" t="s">
        <v>250</v>
      </c>
      <c r="D127" s="98" t="str">
        <f t="shared" si="1"/>
        <v/>
      </c>
      <c r="E127" s="89">
        <f>IF(Options!$D$24 = 1, MAX(F127, G127),
IF(Options!$D$25 = 1, AVERAGE(F127,G127),
IF(Options!$D$26 = 1, IFERROR(GEOMEAN(F127, G127), MAX(F127, G127)))))</f>
        <v>8.0622577482985491</v>
      </c>
      <c r="F127" s="89" cm="1">
        <f t="array" ref="F127">IF(Options!$D$18=1, IFERROR(MAX(IF($I$199:$R$199=1,(I127:R127),"")),
     MAX(IF($I$199:$R$199=2,(I127:R127),""))),
IF(Options!$D$19=1, IFERROR(AVERAGE(IF($I$199:$R$199=1,I127:R127,"")),
     AVERAGE(IF($I$199:$R$199=2,(I127:R127),""))),
IF(Options!$D$20=1, IFERROR(IF(OR(IF(ISNUMBER(I127:R127),IF(I$199:R$199 = 1,I127:R127, ""), "")=0), 0, GEOMEAN(IF(ISNUMBER(I127:R127),IF(I$199:R$199 = 1,I127:R127, ""), ""))),
   IF(OR(IF(ISNUMBER(I127:R127),IF(I$199:R$199 = 2,I127:R127, ""), "")=0), 0, GEOMEAN(IF(ISNUMBER(I127:R127),IF(I$199:R$199 = 2,I127:R127, ""), "")))))))</f>
        <v>6.5</v>
      </c>
      <c r="G127" s="89" cm="1">
        <f t="array" ref="G127">IF(Options!$D$18=1, IFERROR(MAX(IF($I$200:$R$200=1,(I127:R127),"")),
     MAX(IF($I$200:$R$200=2,(I127:R127),""))),
IF(Options!$D$19=1, IFERROR(AVERAGE(IF($I$200:$R$200=1,(I127:R127),"")),
     AVERAGE(IF($I$200:$R$200=2,(I127:R127),""))),
IF(Options!$D$20=1, IFERROR(IF(OR(IF(ISNUMBER(I127:R127),IF(I$200:R$200 = 1,I127:R127, ""), "")=0), 0, GEOMEAN(IF(ISNUMBER(I127:R127),IF(I$200:R$200 = 1,I127:R127, ""), ""))),
   IF(OR(IF(ISNUMBER(I127:R127),IF(I$200:R$200 = 2,I127:R127, ""), "")=0), 0, GEOMEAN(IF(ISNUMBER(I127:R127),IF(I$200:R$200 = 2,I127:R127, ""), "")))))))</f>
        <v>10</v>
      </c>
      <c r="H127" s="142" t="s">
        <v>250</v>
      </c>
      <c r="I127" s="89" t="s">
        <v>473</v>
      </c>
      <c r="J127" s="89">
        <v>6.5</v>
      </c>
      <c r="K127" s="89">
        <v>10</v>
      </c>
      <c r="L127" s="89">
        <v>0</v>
      </c>
      <c r="M127" s="89">
        <v>0</v>
      </c>
      <c r="N127" s="89"/>
      <c r="O127" s="89"/>
      <c r="P127" s="141"/>
      <c r="Q127" s="141"/>
      <c r="R127" s="141"/>
      <c r="S127" s="162"/>
      <c r="T127" s="162"/>
      <c r="U127" s="36"/>
      <c r="V127" s="36"/>
      <c r="W127" s="36"/>
      <c r="X127" s="36"/>
      <c r="Y127" s="36"/>
      <c r="Z127" s="36"/>
      <c r="AA127" s="36"/>
      <c r="AB127" s="36"/>
      <c r="AC127" s="36"/>
    </row>
    <row r="128" spans="1:29" x14ac:dyDescent="0.2">
      <c r="A128" s="85">
        <v>123</v>
      </c>
      <c r="B128" s="85" t="s">
        <v>251</v>
      </c>
      <c r="C128" s="85" t="s">
        <v>252</v>
      </c>
      <c r="D128" s="98" t="str">
        <f t="shared" si="1"/>
        <v/>
      </c>
      <c r="E128" s="89">
        <f>IF(Options!$D$24 = 1, MAX(F128, G128),
IF(Options!$D$25 = 1, AVERAGE(F128,G128),
IF(Options!$D$26 = 1, IFERROR(GEOMEAN(F128, G128), MAX(F128, G128)))))</f>
        <v>5.5</v>
      </c>
      <c r="F128" s="89" cm="1">
        <f t="array" ref="F128">IF(Options!$D$18=1, IFERROR(MAX(IF($I$199:$R$199=1,(I128:R128),"")),
     MAX(IF($I$199:$R$199=2,(I128:R128),""))),
IF(Options!$D$19=1, IFERROR(AVERAGE(IF($I$199:$R$199=1,I128:R128,"")),
     AVERAGE(IF($I$199:$R$199=2,(I128:R128),""))),
IF(Options!$D$20=1, IFERROR(IF(OR(IF(ISNUMBER(I128:R128),IF(I$199:R$199 = 1,I128:R128, ""), "")=0), 0, GEOMEAN(IF(ISNUMBER(I128:R128),IF(I$199:R$199 = 1,I128:R128, ""), ""))),
   IF(OR(IF(ISNUMBER(I128:R128),IF(I$199:R$199 = 2,I128:R128, ""), "")=0), 0, GEOMEAN(IF(ISNUMBER(I128:R128),IF(I$199:R$199 = 2,I128:R128, ""), "")))))))</f>
        <v>5.5</v>
      </c>
      <c r="G128" s="89" cm="1">
        <f t="array" ref="G128">IF(Options!$D$18=1, IFERROR(MAX(IF($I$200:$R$200=1,(I128:R128),"")),
     MAX(IF($I$200:$R$200=2,(I128:R128),""))),
IF(Options!$D$19=1, IFERROR(AVERAGE(IF($I$200:$R$200=1,(I128:R128),"")),
     AVERAGE(IF($I$200:$R$200=2,(I128:R128),""))),
IF(Options!$D$20=1, IFERROR(IF(OR(IF(ISNUMBER(I128:R128),IF(I$200:R$200 = 1,I128:R128, ""), "")=0), 0, GEOMEAN(IF(ISNUMBER(I128:R128),IF(I$200:R$200 = 1,I128:R128, ""), ""))),
   IF(OR(IF(ISNUMBER(I128:R128),IF(I$200:R$200 = 2,I128:R128, ""), "")=0), 0, GEOMEAN(IF(ISNUMBER(I128:R128),IF(I$200:R$200 = 2,I128:R128, ""), "")))))))</f>
        <v>0</v>
      </c>
      <c r="H128" s="142" t="s">
        <v>252</v>
      </c>
      <c r="I128" s="89" t="s">
        <v>473</v>
      </c>
      <c r="J128" s="89">
        <v>5.5</v>
      </c>
      <c r="K128" s="89">
        <v>0</v>
      </c>
      <c r="L128" s="89">
        <v>0</v>
      </c>
      <c r="M128" s="89">
        <v>0</v>
      </c>
      <c r="N128" s="89"/>
      <c r="O128" s="89"/>
      <c r="P128" s="141"/>
      <c r="Q128" s="141"/>
      <c r="R128" s="141"/>
      <c r="S128" s="162"/>
      <c r="T128" s="162"/>
      <c r="U128" s="36"/>
      <c r="V128" s="36"/>
      <c r="W128" s="36"/>
      <c r="X128" s="36"/>
      <c r="Y128" s="36"/>
      <c r="Z128" s="36"/>
      <c r="AA128" s="36"/>
      <c r="AB128" s="36"/>
      <c r="AC128" s="36"/>
    </row>
    <row r="129" spans="1:29" x14ac:dyDescent="0.2">
      <c r="A129" s="85">
        <v>124</v>
      </c>
      <c r="B129" s="85" t="s">
        <v>253</v>
      </c>
      <c r="C129" s="85" t="s">
        <v>254</v>
      </c>
      <c r="D129" s="98" t="str">
        <f t="shared" si="1"/>
        <v/>
      </c>
      <c r="E129" s="89">
        <f>IF(Options!$D$24 = 1, MAX(F129, G129),
IF(Options!$D$25 = 1, AVERAGE(F129,G129),
IF(Options!$D$26 = 1, IFERROR(GEOMEAN(F129, G129), MAX(F129, G129)))))</f>
        <v>5.8333333333333304</v>
      </c>
      <c r="F129" s="89" cm="1">
        <f t="array" ref="F129">IF(Options!$D$18=1, IFERROR(MAX(IF($I$199:$R$199=1,(I129:R129),"")),
     MAX(IF($I$199:$R$199=2,(I129:R129),""))),
IF(Options!$D$19=1, IFERROR(AVERAGE(IF($I$199:$R$199=1,I129:R129,"")),
     AVERAGE(IF($I$199:$R$199=2,(I129:R129),""))),
IF(Options!$D$20=1, IFERROR(IF(OR(IF(ISNUMBER(I129:R129),IF(I$199:R$199 = 1,I129:R129, ""), "")=0), 0, GEOMEAN(IF(ISNUMBER(I129:R129),IF(I$199:R$199 = 1,I129:R129, ""), ""))),
   IF(OR(IF(ISNUMBER(I129:R129),IF(I$199:R$199 = 2,I129:R129, ""), "")=0), 0, GEOMEAN(IF(ISNUMBER(I129:R129),IF(I$199:R$199 = 2,I129:R129, ""), "")))))))</f>
        <v>5.8333333333333304</v>
      </c>
      <c r="G129" s="89" cm="1">
        <f t="array" ref="G129">IF(Options!$D$18=1, IFERROR(MAX(IF($I$200:$R$200=1,(I129:R129),"")),
     MAX(IF($I$200:$R$200=2,(I129:R129),""))),
IF(Options!$D$19=1, IFERROR(AVERAGE(IF($I$200:$R$200=1,(I129:R129),"")),
     AVERAGE(IF($I$200:$R$200=2,(I129:R129),""))),
IF(Options!$D$20=1, IFERROR(IF(OR(IF(ISNUMBER(I129:R129),IF(I$200:R$200 = 1,I129:R129, ""), "")=0), 0, GEOMEAN(IF(ISNUMBER(I129:R129),IF(I$200:R$200 = 1,I129:R129, ""), ""))),
   IF(OR(IF(ISNUMBER(I129:R129),IF(I$200:R$200 = 2,I129:R129, ""), "")=0), 0, GEOMEAN(IF(ISNUMBER(I129:R129),IF(I$200:R$200 = 2,I129:R129, ""), "")))))))</f>
        <v>0</v>
      </c>
      <c r="H129" s="142" t="s">
        <v>254</v>
      </c>
      <c r="I129" s="89" t="s">
        <v>473</v>
      </c>
      <c r="J129" s="89">
        <v>5.8333333333333304</v>
      </c>
      <c r="K129" s="89">
        <v>0</v>
      </c>
      <c r="L129" s="89">
        <v>0</v>
      </c>
      <c r="M129" s="89">
        <v>0</v>
      </c>
      <c r="N129" s="89"/>
      <c r="O129" s="89"/>
      <c r="P129" s="141"/>
      <c r="Q129" s="141"/>
      <c r="R129" s="141"/>
      <c r="S129" s="162"/>
      <c r="T129" s="162"/>
      <c r="U129" s="36"/>
      <c r="V129" s="36"/>
      <c r="W129" s="36"/>
      <c r="X129" s="36"/>
      <c r="Y129" s="36"/>
      <c r="Z129" s="36"/>
      <c r="AA129" s="36"/>
      <c r="AB129" s="36"/>
      <c r="AC129" s="36"/>
    </row>
    <row r="130" spans="1:29" x14ac:dyDescent="0.2">
      <c r="A130" s="85">
        <v>125</v>
      </c>
      <c r="B130" s="85" t="s">
        <v>255</v>
      </c>
      <c r="C130" s="85" t="s">
        <v>256</v>
      </c>
      <c r="D130" s="98" t="str">
        <f t="shared" si="1"/>
        <v/>
      </c>
      <c r="E130" s="89">
        <f>IF(Options!$D$24 = 1, MAX(F130, G130),
IF(Options!$D$25 = 1, AVERAGE(F130,G130),
IF(Options!$D$26 = 1, IFERROR(GEOMEAN(F130, G130), MAX(F130, G130)))))</f>
        <v>5</v>
      </c>
      <c r="F130" s="89" cm="1">
        <f t="array" ref="F130">IF(Options!$D$18=1, IFERROR(MAX(IF($I$199:$R$199=1,(I130:R130),"")),
     MAX(IF($I$199:$R$199=2,(I130:R130),""))),
IF(Options!$D$19=1, IFERROR(AVERAGE(IF($I$199:$R$199=1,I130:R130,"")),
     AVERAGE(IF($I$199:$R$199=2,(I130:R130),""))),
IF(Options!$D$20=1, IFERROR(IF(OR(IF(ISNUMBER(I130:R130),IF(I$199:R$199 = 1,I130:R130, ""), "")=0), 0, GEOMEAN(IF(ISNUMBER(I130:R130),IF(I$199:R$199 = 1,I130:R130, ""), ""))),
   IF(OR(IF(ISNUMBER(I130:R130),IF(I$199:R$199 = 2,I130:R130, ""), "")=0), 0, GEOMEAN(IF(ISNUMBER(I130:R130),IF(I$199:R$199 = 2,I130:R130, ""), "")))))))</f>
        <v>5</v>
      </c>
      <c r="G130" s="89" cm="1">
        <f t="array" ref="G130">IF(Options!$D$18=1, IFERROR(MAX(IF($I$200:$R$200=1,(I130:R130),"")),
     MAX(IF($I$200:$R$200=2,(I130:R130),""))),
IF(Options!$D$19=1, IFERROR(AVERAGE(IF($I$200:$R$200=1,(I130:R130),"")),
     AVERAGE(IF($I$200:$R$200=2,(I130:R130),""))),
IF(Options!$D$20=1, IFERROR(IF(OR(IF(ISNUMBER(I130:R130),IF(I$200:R$200 = 1,I130:R130, ""), "")=0), 0, GEOMEAN(IF(ISNUMBER(I130:R130),IF(I$200:R$200 = 1,I130:R130, ""), ""))),
   IF(OR(IF(ISNUMBER(I130:R130),IF(I$200:R$200 = 2,I130:R130, ""), "")=0), 0, GEOMEAN(IF(ISNUMBER(I130:R130),IF(I$200:R$200 = 2,I130:R130, ""), "")))))))</f>
        <v>0</v>
      </c>
      <c r="H130" s="142" t="s">
        <v>256</v>
      </c>
      <c r="I130" s="89" t="s">
        <v>473</v>
      </c>
      <c r="J130" s="89">
        <v>5</v>
      </c>
      <c r="K130" s="89">
        <v>0</v>
      </c>
      <c r="L130" s="89">
        <v>0</v>
      </c>
      <c r="M130" s="89">
        <v>0</v>
      </c>
      <c r="N130" s="89"/>
      <c r="O130" s="89"/>
      <c r="P130" s="141"/>
      <c r="Q130" s="141"/>
      <c r="R130" s="141"/>
      <c r="S130" s="162"/>
      <c r="T130" s="162"/>
      <c r="U130" s="36"/>
      <c r="V130" s="36"/>
      <c r="W130" s="36"/>
      <c r="X130" s="36"/>
      <c r="Y130" s="36"/>
      <c r="Z130" s="36"/>
      <c r="AA130" s="36"/>
      <c r="AB130" s="36"/>
      <c r="AC130" s="36"/>
    </row>
    <row r="131" spans="1:29" x14ac:dyDescent="0.2">
      <c r="A131" s="85">
        <v>126</v>
      </c>
      <c r="B131" s="85" t="s">
        <v>257</v>
      </c>
      <c r="C131" s="85" t="s">
        <v>258</v>
      </c>
      <c r="D131" s="98" t="str">
        <f t="shared" si="1"/>
        <v/>
      </c>
      <c r="E131" s="89">
        <f>IF(Options!$D$24 = 1, MAX(F131, G131),
IF(Options!$D$25 = 1, AVERAGE(F131,G131),
IF(Options!$D$26 = 1, IFERROR(GEOMEAN(F131, G131), MAX(F131, G131)))))</f>
        <v>9.3333333333333304</v>
      </c>
      <c r="F131" s="89" cm="1">
        <f t="array" ref="F131">IF(Options!$D$18=1, IFERROR(MAX(IF($I$199:$R$199=1,(I131:R131),"")),
     MAX(IF($I$199:$R$199=2,(I131:R131),""))),
IF(Options!$D$19=1, IFERROR(AVERAGE(IF($I$199:$R$199=1,I131:R131,"")),
     AVERAGE(IF($I$199:$R$199=2,(I131:R131),""))),
IF(Options!$D$20=1, IFERROR(IF(OR(IF(ISNUMBER(I131:R131),IF(I$199:R$199 = 1,I131:R131, ""), "")=0), 0, GEOMEAN(IF(ISNUMBER(I131:R131),IF(I$199:R$199 = 1,I131:R131, ""), ""))),
   IF(OR(IF(ISNUMBER(I131:R131),IF(I$199:R$199 = 2,I131:R131, ""), "")=0), 0, GEOMEAN(IF(ISNUMBER(I131:R131),IF(I$199:R$199 = 2,I131:R131, ""), "")))))))</f>
        <v>9.3333333333333304</v>
      </c>
      <c r="G131" s="89" cm="1">
        <f t="array" ref="G131">IF(Options!$D$18=1, IFERROR(MAX(IF($I$200:$R$200=1,(I131:R131),"")),
     MAX(IF($I$200:$R$200=2,(I131:R131),""))),
IF(Options!$D$19=1, IFERROR(AVERAGE(IF($I$200:$R$200=1,(I131:R131),"")),
     AVERAGE(IF($I$200:$R$200=2,(I131:R131),""))),
IF(Options!$D$20=1, IFERROR(IF(OR(IF(ISNUMBER(I131:R131),IF(I$200:R$200 = 1,I131:R131, ""), "")=0), 0, GEOMEAN(IF(ISNUMBER(I131:R131),IF(I$200:R$200 = 1,I131:R131, ""), ""))),
   IF(OR(IF(ISNUMBER(I131:R131),IF(I$200:R$200 = 2,I131:R131, ""), "")=0), 0, GEOMEAN(IF(ISNUMBER(I131:R131),IF(I$200:R$200 = 2,I131:R131, ""), "")))))))</f>
        <v>0</v>
      </c>
      <c r="H131" s="142" t="s">
        <v>258</v>
      </c>
      <c r="I131" s="89">
        <v>0</v>
      </c>
      <c r="J131" s="89">
        <v>9.3333333333333304</v>
      </c>
      <c r="K131" s="89">
        <v>0</v>
      </c>
      <c r="L131" s="89">
        <v>0</v>
      </c>
      <c r="M131" s="89">
        <v>0</v>
      </c>
      <c r="N131" s="89"/>
      <c r="O131" s="89"/>
      <c r="P131" s="141"/>
      <c r="Q131" s="141"/>
      <c r="R131" s="141"/>
      <c r="S131" s="162"/>
      <c r="T131" s="162"/>
      <c r="U131" s="36"/>
      <c r="V131" s="36"/>
      <c r="W131" s="36"/>
      <c r="X131" s="36"/>
      <c r="Y131" s="36"/>
      <c r="Z131" s="36"/>
      <c r="AA131" s="36"/>
      <c r="AB131" s="36"/>
      <c r="AC131" s="36"/>
    </row>
    <row r="132" spans="1:29" x14ac:dyDescent="0.2">
      <c r="A132" s="85">
        <v>127</v>
      </c>
      <c r="B132" s="85" t="s">
        <v>259</v>
      </c>
      <c r="C132" s="85" t="s">
        <v>260</v>
      </c>
      <c r="D132" s="98" t="str">
        <f t="shared" si="1"/>
        <v/>
      </c>
      <c r="E132" s="89">
        <f>IF(Options!$D$24 = 1, MAX(F132, G132),
IF(Options!$D$25 = 1, AVERAGE(F132,G132),
IF(Options!$D$26 = 1, IFERROR(GEOMEAN(F132, G132), MAX(F132, G132)))))</f>
        <v>1.6666666666666701</v>
      </c>
      <c r="F132" s="89" cm="1">
        <f t="array" ref="F132">IF(Options!$D$18=1, IFERROR(MAX(IF($I$199:$R$199=1,(I132:R132),"")),
     MAX(IF($I$199:$R$199=2,(I132:R132),""))),
IF(Options!$D$19=1, IFERROR(AVERAGE(IF($I$199:$R$199=1,I132:R132,"")),
     AVERAGE(IF($I$199:$R$199=2,(I132:R132),""))),
IF(Options!$D$20=1, IFERROR(IF(OR(IF(ISNUMBER(I132:R132),IF(I$199:R$199 = 1,I132:R132, ""), "")=0), 0, GEOMEAN(IF(ISNUMBER(I132:R132),IF(I$199:R$199 = 1,I132:R132, ""), ""))),
   IF(OR(IF(ISNUMBER(I132:R132),IF(I$199:R$199 = 2,I132:R132, ""), "")=0), 0, GEOMEAN(IF(ISNUMBER(I132:R132),IF(I$199:R$199 = 2,I132:R132, ""), "")))))))</f>
        <v>1.6666666666666701</v>
      </c>
      <c r="G132" s="89" cm="1">
        <f t="array" ref="G132">IF(Options!$D$18=1, IFERROR(MAX(IF($I$200:$R$200=1,(I132:R132),"")),
     MAX(IF($I$200:$R$200=2,(I132:R132),""))),
IF(Options!$D$19=1, IFERROR(AVERAGE(IF($I$200:$R$200=1,(I132:R132),"")),
     AVERAGE(IF($I$200:$R$200=2,(I132:R132),""))),
IF(Options!$D$20=1, IFERROR(IF(OR(IF(ISNUMBER(I132:R132),IF(I$200:R$200 = 1,I132:R132, ""), "")=0), 0, GEOMEAN(IF(ISNUMBER(I132:R132),IF(I$200:R$200 = 1,I132:R132, ""), ""))),
   IF(OR(IF(ISNUMBER(I132:R132),IF(I$200:R$200 = 2,I132:R132, ""), "")=0), 0, GEOMEAN(IF(ISNUMBER(I132:R132),IF(I$200:R$200 = 2,I132:R132, ""), "")))))))</f>
        <v>0</v>
      </c>
      <c r="H132" s="142" t="s">
        <v>260</v>
      </c>
      <c r="I132" s="89" t="s">
        <v>473</v>
      </c>
      <c r="J132" s="89">
        <v>1.6666666666666701</v>
      </c>
      <c r="K132" s="89">
        <v>0</v>
      </c>
      <c r="L132" s="89">
        <v>0</v>
      </c>
      <c r="M132" s="89">
        <v>0</v>
      </c>
      <c r="N132" s="89"/>
      <c r="O132" s="89"/>
      <c r="P132" s="141"/>
      <c r="Q132" s="141"/>
      <c r="R132" s="141"/>
      <c r="S132" s="162"/>
      <c r="T132" s="162"/>
      <c r="U132" s="36"/>
      <c r="V132" s="36"/>
      <c r="W132" s="36"/>
      <c r="X132" s="36"/>
      <c r="Y132" s="36"/>
      <c r="Z132" s="36"/>
      <c r="AA132" s="36"/>
      <c r="AB132" s="36"/>
      <c r="AC132" s="36"/>
    </row>
    <row r="133" spans="1:29" x14ac:dyDescent="0.2">
      <c r="A133" s="85">
        <v>128</v>
      </c>
      <c r="B133" s="85" t="s">
        <v>261</v>
      </c>
      <c r="C133" s="85" t="s">
        <v>262</v>
      </c>
      <c r="D133" s="98" t="str">
        <f t="shared" si="1"/>
        <v/>
      </c>
      <c r="E133" s="89">
        <f>IF(Options!$D$24 = 1, MAX(F133, G133),
IF(Options!$D$25 = 1, AVERAGE(F133,G133),
IF(Options!$D$26 = 1, IFERROR(GEOMEAN(F133, G133), MAX(F133, G133)))))</f>
        <v>0</v>
      </c>
      <c r="F133" s="89" cm="1">
        <f t="array" ref="F133">IF(Options!$D$18=1, IFERROR(MAX(IF($I$199:$R$199=1,(I133:R133),"")),
     MAX(IF($I$199:$R$199=2,(I133:R133),""))),
IF(Options!$D$19=1, IFERROR(AVERAGE(IF($I$199:$R$199=1,I133:R133,"")),
     AVERAGE(IF($I$199:$R$199=2,(I133:R133),""))),
IF(Options!$D$20=1, IFERROR(IF(OR(IF(ISNUMBER(I133:R133),IF(I$199:R$199 = 1,I133:R133, ""), "")=0), 0, GEOMEAN(IF(ISNUMBER(I133:R133),IF(I$199:R$199 = 1,I133:R133, ""), ""))),
   IF(OR(IF(ISNUMBER(I133:R133),IF(I$199:R$199 = 2,I133:R133, ""), "")=0), 0, GEOMEAN(IF(ISNUMBER(I133:R133),IF(I$199:R$199 = 2,I133:R133, ""), "")))))))</f>
        <v>0</v>
      </c>
      <c r="G133" s="89" cm="1">
        <f t="array" ref="G133">IF(Options!$D$18=1, IFERROR(MAX(IF($I$200:$R$200=1,(I133:R133),"")),
     MAX(IF($I$200:$R$200=2,(I133:R133),""))),
IF(Options!$D$19=1, IFERROR(AVERAGE(IF($I$200:$R$200=1,(I133:R133),"")),
     AVERAGE(IF($I$200:$R$200=2,(I133:R133),""))),
IF(Options!$D$20=1, IFERROR(IF(OR(IF(ISNUMBER(I133:R133),IF(I$200:R$200 = 1,I133:R133, ""), "")=0), 0, GEOMEAN(IF(ISNUMBER(I133:R133),IF(I$200:R$200 = 1,I133:R133, ""), ""))),
   IF(OR(IF(ISNUMBER(I133:R133),IF(I$200:R$200 = 2,I133:R133, ""), "")=0), 0, GEOMEAN(IF(ISNUMBER(I133:R133),IF(I$200:R$200 = 2,I133:R133, ""), "")))))))</f>
        <v>0</v>
      </c>
      <c r="H133" s="142" t="s">
        <v>262</v>
      </c>
      <c r="I133" s="89" t="s">
        <v>473</v>
      </c>
      <c r="J133" s="89">
        <v>0</v>
      </c>
      <c r="K133" s="89">
        <v>0</v>
      </c>
      <c r="L133" s="89">
        <v>0</v>
      </c>
      <c r="M133" s="89">
        <v>0</v>
      </c>
      <c r="N133" s="89"/>
      <c r="O133" s="89"/>
      <c r="P133" s="141"/>
      <c r="Q133" s="141"/>
      <c r="R133" s="141"/>
      <c r="S133" s="162"/>
      <c r="T133" s="162"/>
      <c r="U133" s="36"/>
      <c r="V133" s="36"/>
      <c r="W133" s="36"/>
      <c r="X133" s="36"/>
      <c r="Y133" s="36"/>
      <c r="Z133" s="36"/>
      <c r="AA133" s="36"/>
      <c r="AB133" s="36"/>
      <c r="AC133" s="36"/>
    </row>
    <row r="134" spans="1:29" x14ac:dyDescent="0.2">
      <c r="A134" s="85">
        <v>129</v>
      </c>
      <c r="B134" s="85" t="s">
        <v>263</v>
      </c>
      <c r="C134" s="85" t="s">
        <v>264</v>
      </c>
      <c r="D134" s="98" t="str">
        <f t="shared" si="1"/>
        <v/>
      </c>
      <c r="E134" s="89">
        <f>IF(Options!$D$24 = 1, MAX(F134, G134),
IF(Options!$D$25 = 1, AVERAGE(F134,G134),
IF(Options!$D$26 = 1, IFERROR(GEOMEAN(F134, G134), MAX(F134, G134)))))</f>
        <v>8</v>
      </c>
      <c r="F134" s="89" cm="1">
        <f t="array" ref="F134">IF(Options!$D$18=1, IFERROR(MAX(IF($I$199:$R$199=1,(I134:R134),"")),
     MAX(IF($I$199:$R$199=2,(I134:R134),""))),
IF(Options!$D$19=1, IFERROR(AVERAGE(IF($I$199:$R$199=1,I134:R134,"")),
     AVERAGE(IF($I$199:$R$199=2,(I134:R134),""))),
IF(Options!$D$20=1, IFERROR(IF(OR(IF(ISNUMBER(I134:R134),IF(I$199:R$199 = 1,I134:R134, ""), "")=0), 0, GEOMEAN(IF(ISNUMBER(I134:R134),IF(I$199:R$199 = 1,I134:R134, ""), ""))),
   IF(OR(IF(ISNUMBER(I134:R134),IF(I$199:R$199 = 2,I134:R134, ""), "")=0), 0, GEOMEAN(IF(ISNUMBER(I134:R134),IF(I$199:R$199 = 2,I134:R134, ""), "")))))))</f>
        <v>8</v>
      </c>
      <c r="G134" s="89" cm="1">
        <f t="array" ref="G134">IF(Options!$D$18=1, IFERROR(MAX(IF($I$200:$R$200=1,(I134:R134),"")),
     MAX(IF($I$200:$R$200=2,(I134:R134),""))),
IF(Options!$D$19=1, IFERROR(AVERAGE(IF($I$200:$R$200=1,(I134:R134),"")),
     AVERAGE(IF($I$200:$R$200=2,(I134:R134),""))),
IF(Options!$D$20=1, IFERROR(IF(OR(IF(ISNUMBER(I134:R134),IF(I$200:R$200 = 1,I134:R134, ""), "")=0), 0, GEOMEAN(IF(ISNUMBER(I134:R134),IF(I$200:R$200 = 1,I134:R134, ""), ""))),
   IF(OR(IF(ISNUMBER(I134:R134),IF(I$200:R$200 = 2,I134:R134, ""), "")=0), 0, GEOMEAN(IF(ISNUMBER(I134:R134),IF(I$200:R$200 = 2,I134:R134, ""), "")))))))</f>
        <v>0</v>
      </c>
      <c r="H134" s="142" t="s">
        <v>264</v>
      </c>
      <c r="I134" s="89" t="s">
        <v>473</v>
      </c>
      <c r="J134" s="89">
        <v>8</v>
      </c>
      <c r="K134" s="89">
        <v>0</v>
      </c>
      <c r="L134" s="89">
        <v>0</v>
      </c>
      <c r="M134" s="89">
        <v>0</v>
      </c>
      <c r="N134" s="89"/>
      <c r="O134" s="89"/>
      <c r="P134" s="141"/>
      <c r="Q134" s="141"/>
      <c r="R134" s="141"/>
      <c r="S134" s="162"/>
      <c r="T134" s="162"/>
      <c r="U134" s="36"/>
      <c r="V134" s="36"/>
      <c r="W134" s="36"/>
      <c r="X134" s="36"/>
      <c r="Y134" s="36"/>
      <c r="Z134" s="36"/>
      <c r="AA134" s="36"/>
      <c r="AB134" s="36"/>
      <c r="AC134" s="36"/>
    </row>
    <row r="135" spans="1:29" x14ac:dyDescent="0.2">
      <c r="A135" s="85">
        <v>130</v>
      </c>
      <c r="B135" s="85" t="s">
        <v>265</v>
      </c>
      <c r="C135" s="85" t="s">
        <v>266</v>
      </c>
      <c r="D135" s="98" t="str">
        <f t="shared" ref="D135:D195" si="2">IF(H135 &lt;&gt; C135, "Countries don't match", "")</f>
        <v/>
      </c>
      <c r="E135" s="89">
        <f>IF(Options!$D$24 = 1, MAX(F135, G135),
IF(Options!$D$25 = 1, AVERAGE(F135,G135),
IF(Options!$D$26 = 1, IFERROR(GEOMEAN(F135, G135), MAX(F135, G135)))))</f>
        <v>5.4772255750516612</v>
      </c>
      <c r="F135" s="89" cm="1">
        <f t="array" ref="F135">IF(Options!$D$18=1, IFERROR(MAX(IF($I$199:$R$199=1,(I135:R135),"")),
     MAX(IF($I$199:$R$199=2,(I135:R135),""))),
IF(Options!$D$19=1, IFERROR(AVERAGE(IF($I$199:$R$199=1,I135:R135,"")),
     AVERAGE(IF($I$199:$R$199=2,(I135:R135),""))),
IF(Options!$D$20=1, IFERROR(IF(OR(IF(ISNUMBER(I135:R135),IF(I$199:R$199 = 1,I135:R135, ""), "")=0), 0, GEOMEAN(IF(ISNUMBER(I135:R135),IF(I$199:R$199 = 1,I135:R135, ""), ""))),
   IF(OR(IF(ISNUMBER(I135:R135),IF(I$199:R$199 = 2,I135:R135, ""), "")=0), 0, GEOMEAN(IF(ISNUMBER(I135:R135),IF(I$199:R$199 = 2,I135:R135, ""), "")))))))</f>
        <v>3</v>
      </c>
      <c r="G135" s="89" cm="1">
        <f t="array" ref="G135">IF(Options!$D$18=1, IFERROR(MAX(IF($I$200:$R$200=1,(I135:R135),"")),
     MAX(IF($I$200:$R$200=2,(I135:R135),""))),
IF(Options!$D$19=1, IFERROR(AVERAGE(IF($I$200:$R$200=1,(I135:R135),"")),
     AVERAGE(IF($I$200:$R$200=2,(I135:R135),""))),
IF(Options!$D$20=1, IFERROR(IF(OR(IF(ISNUMBER(I135:R135),IF(I$200:R$200 = 1,I135:R135, ""), "")=0), 0, GEOMEAN(IF(ISNUMBER(I135:R135),IF(I$200:R$200 = 1,I135:R135, ""), ""))),
   IF(OR(IF(ISNUMBER(I135:R135),IF(I$200:R$200 = 2,I135:R135, ""), "")=0), 0, GEOMEAN(IF(ISNUMBER(I135:R135),IF(I$200:R$200 = 2,I135:R135, ""), "")))))))</f>
        <v>10</v>
      </c>
      <c r="H135" s="142" t="s">
        <v>266</v>
      </c>
      <c r="I135" s="89" t="s">
        <v>473</v>
      </c>
      <c r="J135" s="89">
        <v>3</v>
      </c>
      <c r="K135" s="89">
        <v>10</v>
      </c>
      <c r="L135" s="89">
        <v>0</v>
      </c>
      <c r="M135" s="89">
        <v>0</v>
      </c>
      <c r="N135" s="89"/>
      <c r="O135" s="89"/>
      <c r="P135" s="141"/>
      <c r="Q135" s="141"/>
      <c r="R135" s="141"/>
      <c r="S135" s="162"/>
      <c r="T135" s="162"/>
      <c r="U135" s="36"/>
      <c r="V135" s="36"/>
      <c r="W135" s="36"/>
      <c r="X135" s="36"/>
      <c r="Y135" s="36"/>
      <c r="Z135" s="36"/>
      <c r="AA135" s="36"/>
      <c r="AB135" s="36"/>
      <c r="AC135" s="36"/>
    </row>
    <row r="136" spans="1:29" x14ac:dyDescent="0.2">
      <c r="A136" s="85">
        <v>131</v>
      </c>
      <c r="B136" s="85" t="s">
        <v>267</v>
      </c>
      <c r="C136" s="85" t="s">
        <v>268</v>
      </c>
      <c r="D136" s="98" t="str">
        <f t="shared" si="2"/>
        <v/>
      </c>
      <c r="E136" s="89">
        <f>IF(Options!$D$24 = 1, MAX(F136, G136),
IF(Options!$D$25 = 1, AVERAGE(F136,G136),
IF(Options!$D$26 = 1, IFERROR(GEOMEAN(F136, G136), MAX(F136, G136)))))</f>
        <v>5.8333333333333304</v>
      </c>
      <c r="F136" s="89" cm="1">
        <f t="array" ref="F136">IF(Options!$D$18=1, IFERROR(MAX(IF($I$199:$R$199=1,(I136:R136),"")),
     MAX(IF($I$199:$R$199=2,(I136:R136),""))),
IF(Options!$D$19=1, IFERROR(AVERAGE(IF($I$199:$R$199=1,I136:R136,"")),
     AVERAGE(IF($I$199:$R$199=2,(I136:R136),""))),
IF(Options!$D$20=1, IFERROR(IF(OR(IF(ISNUMBER(I136:R136),IF(I$199:R$199 = 1,I136:R136, ""), "")=0), 0, GEOMEAN(IF(ISNUMBER(I136:R136),IF(I$199:R$199 = 1,I136:R136, ""), ""))),
   IF(OR(IF(ISNUMBER(I136:R136),IF(I$199:R$199 = 2,I136:R136, ""), "")=0), 0, GEOMEAN(IF(ISNUMBER(I136:R136),IF(I$199:R$199 = 2,I136:R136, ""), "")))))))</f>
        <v>5.8333333333333304</v>
      </c>
      <c r="G136" s="89" cm="1">
        <f t="array" ref="G136">IF(Options!$D$18=1, IFERROR(MAX(IF($I$200:$R$200=1,(I136:R136),"")),
     MAX(IF($I$200:$R$200=2,(I136:R136),""))),
IF(Options!$D$19=1, IFERROR(AVERAGE(IF($I$200:$R$200=1,(I136:R136),"")),
     AVERAGE(IF($I$200:$R$200=2,(I136:R136),""))),
IF(Options!$D$20=1, IFERROR(IF(OR(IF(ISNUMBER(I136:R136),IF(I$200:R$200 = 1,I136:R136, ""), "")=0), 0, GEOMEAN(IF(ISNUMBER(I136:R136),IF(I$200:R$200 = 1,I136:R136, ""), ""))),
   IF(OR(IF(ISNUMBER(I136:R136),IF(I$200:R$200 = 2,I136:R136, ""), "")=0), 0, GEOMEAN(IF(ISNUMBER(I136:R136),IF(I$200:R$200 = 2,I136:R136, ""), "")))))))</f>
        <v>0</v>
      </c>
      <c r="H136" s="142" t="s">
        <v>268</v>
      </c>
      <c r="I136" s="89" t="s">
        <v>473</v>
      </c>
      <c r="J136" s="89">
        <v>5.8333333333333304</v>
      </c>
      <c r="K136" s="89">
        <v>0</v>
      </c>
      <c r="L136" s="89">
        <v>0</v>
      </c>
      <c r="M136" s="89">
        <v>0</v>
      </c>
      <c r="N136" s="89"/>
      <c r="O136" s="89"/>
      <c r="P136" s="141"/>
      <c r="Q136" s="141"/>
      <c r="R136" s="141"/>
      <c r="S136" s="162"/>
      <c r="T136" s="162"/>
      <c r="U136" s="36"/>
      <c r="V136" s="36"/>
      <c r="W136" s="36"/>
      <c r="X136" s="36"/>
      <c r="Y136" s="36"/>
      <c r="Z136" s="36"/>
      <c r="AA136" s="36"/>
      <c r="AB136" s="36"/>
      <c r="AC136" s="36"/>
    </row>
    <row r="137" spans="1:29" x14ac:dyDescent="0.2">
      <c r="A137" s="85">
        <v>132</v>
      </c>
      <c r="B137" s="85" t="s">
        <v>269</v>
      </c>
      <c r="C137" s="85" t="s">
        <v>270</v>
      </c>
      <c r="D137" s="98" t="str">
        <f t="shared" si="2"/>
        <v/>
      </c>
      <c r="E137" s="89">
        <f>IF(Options!$D$24 = 1, MAX(F137, G137),
IF(Options!$D$25 = 1, AVERAGE(F137,G137),
IF(Options!$D$26 = 1, IFERROR(GEOMEAN(F137, G137), MAX(F137, G137)))))</f>
        <v>6.6666666666666696</v>
      </c>
      <c r="F137" s="89" cm="1">
        <f t="array" ref="F137">IF(Options!$D$18=1, IFERROR(MAX(IF($I$199:$R$199=1,(I137:R137),"")),
     MAX(IF($I$199:$R$199=2,(I137:R137),""))),
IF(Options!$D$19=1, IFERROR(AVERAGE(IF($I$199:$R$199=1,I137:R137,"")),
     AVERAGE(IF($I$199:$R$199=2,(I137:R137),""))),
IF(Options!$D$20=1, IFERROR(IF(OR(IF(ISNUMBER(I137:R137),IF(I$199:R$199 = 1,I137:R137, ""), "")=0), 0, GEOMEAN(IF(ISNUMBER(I137:R137),IF(I$199:R$199 = 1,I137:R137, ""), ""))),
   IF(OR(IF(ISNUMBER(I137:R137),IF(I$199:R$199 = 2,I137:R137, ""), "")=0), 0, GEOMEAN(IF(ISNUMBER(I137:R137),IF(I$199:R$199 = 2,I137:R137, ""), "")))))))</f>
        <v>6.6666666666666696</v>
      </c>
      <c r="G137" s="89" cm="1">
        <f t="array" ref="G137">IF(Options!$D$18=1, IFERROR(MAX(IF($I$200:$R$200=1,(I137:R137),"")),
     MAX(IF($I$200:$R$200=2,(I137:R137),""))),
IF(Options!$D$19=1, IFERROR(AVERAGE(IF($I$200:$R$200=1,(I137:R137),"")),
     AVERAGE(IF($I$200:$R$200=2,(I137:R137),""))),
IF(Options!$D$20=1, IFERROR(IF(OR(IF(ISNUMBER(I137:R137),IF(I$200:R$200 = 1,I137:R137, ""), "")=0), 0, GEOMEAN(IF(ISNUMBER(I137:R137),IF(I$200:R$200 = 1,I137:R137, ""), ""))),
   IF(OR(IF(ISNUMBER(I137:R137),IF(I$200:R$200 = 2,I137:R137, ""), "")=0), 0, GEOMEAN(IF(ISNUMBER(I137:R137),IF(I$200:R$200 = 2,I137:R137, ""), "")))))))</f>
        <v>0</v>
      </c>
      <c r="H137" s="142" t="s">
        <v>270</v>
      </c>
      <c r="I137" s="89" t="s">
        <v>473</v>
      </c>
      <c r="J137" s="89">
        <v>6.6666666666666696</v>
      </c>
      <c r="K137" s="89">
        <v>0</v>
      </c>
      <c r="L137" s="89">
        <v>0</v>
      </c>
      <c r="M137" s="89">
        <v>0</v>
      </c>
      <c r="N137" s="89"/>
      <c r="O137" s="89"/>
      <c r="P137" s="141"/>
      <c r="Q137" s="141"/>
      <c r="R137" s="141"/>
      <c r="S137" s="162"/>
      <c r="T137" s="162"/>
      <c r="U137" s="36"/>
      <c r="V137" s="36"/>
      <c r="W137" s="36"/>
      <c r="X137" s="36"/>
      <c r="Y137" s="36"/>
      <c r="Z137" s="36"/>
      <c r="AA137" s="36"/>
      <c r="AB137" s="36"/>
      <c r="AC137" s="36"/>
    </row>
    <row r="138" spans="1:29" x14ac:dyDescent="0.2">
      <c r="A138" s="85">
        <v>133</v>
      </c>
      <c r="B138" s="85" t="s">
        <v>271</v>
      </c>
      <c r="C138" s="85" t="s">
        <v>272</v>
      </c>
      <c r="D138" s="98" t="str">
        <f t="shared" si="2"/>
        <v/>
      </c>
      <c r="E138" s="89">
        <f>IF(Options!$D$24 = 1, MAX(F138, G138),
IF(Options!$D$25 = 1, AVERAGE(F138,G138),
IF(Options!$D$26 = 1, IFERROR(GEOMEAN(F138, G138), MAX(F138, G138)))))</f>
        <v>10</v>
      </c>
      <c r="F138" s="89" cm="1">
        <f t="array" ref="F138">IF(Options!$D$18=1, IFERROR(MAX(IF($I$199:$R$199=1,(I138:R138),"")),
     MAX(IF($I$199:$R$199=2,(I138:R138),""))),
IF(Options!$D$19=1, IFERROR(AVERAGE(IF($I$199:$R$199=1,I138:R138,"")),
     AVERAGE(IF($I$199:$R$199=2,(I138:R138),""))),
IF(Options!$D$20=1, IFERROR(IF(OR(IF(ISNUMBER(I138:R138),IF(I$199:R$199 = 1,I138:R138, ""), "")=0), 0, GEOMEAN(IF(ISNUMBER(I138:R138),IF(I$199:R$199 = 1,I138:R138, ""), ""))),
   IF(OR(IF(ISNUMBER(I138:R138),IF(I$199:R$199 = 2,I138:R138, ""), "")=0), 0, GEOMEAN(IF(ISNUMBER(I138:R138),IF(I$199:R$199 = 2,I138:R138, ""), "")))))))</f>
        <v>10</v>
      </c>
      <c r="G138" s="89" cm="1">
        <f t="array" ref="G138">IF(Options!$D$18=1, IFERROR(MAX(IF($I$200:$R$200=1,(I138:R138),"")),
     MAX(IF($I$200:$R$200=2,(I138:R138),""))),
IF(Options!$D$19=1, IFERROR(AVERAGE(IF($I$200:$R$200=1,(I138:R138),"")),
     AVERAGE(IF($I$200:$R$200=2,(I138:R138),""))),
IF(Options!$D$20=1, IFERROR(IF(OR(IF(ISNUMBER(I138:R138),IF(I$200:R$200 = 1,I138:R138, ""), "")=0), 0, GEOMEAN(IF(ISNUMBER(I138:R138),IF(I$200:R$200 = 1,I138:R138, ""), ""))),
   IF(OR(IF(ISNUMBER(I138:R138),IF(I$200:R$200 = 2,I138:R138, ""), "")=0), 0, GEOMEAN(IF(ISNUMBER(I138:R138),IF(I$200:R$200 = 2,I138:R138, ""), "")))))))</f>
        <v>0</v>
      </c>
      <c r="H138" s="142" t="s">
        <v>272</v>
      </c>
      <c r="I138" s="89" t="s">
        <v>473</v>
      </c>
      <c r="J138" s="89">
        <v>10</v>
      </c>
      <c r="K138" s="89">
        <v>0</v>
      </c>
      <c r="L138" s="89">
        <v>0</v>
      </c>
      <c r="M138" s="89">
        <v>0</v>
      </c>
      <c r="N138" s="89"/>
      <c r="O138" s="89"/>
      <c r="P138" s="141"/>
      <c r="Q138" s="141"/>
      <c r="R138" s="141"/>
      <c r="S138" s="162"/>
      <c r="T138" s="162"/>
      <c r="U138" s="36"/>
      <c r="V138" s="36"/>
      <c r="W138" s="36"/>
      <c r="X138" s="36"/>
      <c r="Y138" s="36"/>
      <c r="Z138" s="36"/>
      <c r="AA138" s="36"/>
      <c r="AB138" s="36"/>
      <c r="AC138" s="36"/>
    </row>
    <row r="139" spans="1:29" x14ac:dyDescent="0.2">
      <c r="A139" s="85">
        <v>134</v>
      </c>
      <c r="B139" s="85" t="s">
        <v>273</v>
      </c>
      <c r="C139" s="85" t="s">
        <v>274</v>
      </c>
      <c r="D139" s="98" t="str">
        <f t="shared" si="2"/>
        <v/>
      </c>
      <c r="E139" s="89">
        <f>IF(Options!$D$24 = 1, MAX(F139, G139),
IF(Options!$D$25 = 1, AVERAGE(F139,G139),
IF(Options!$D$26 = 1, IFERROR(GEOMEAN(F139, G139), MAX(F139, G139)))))</f>
        <v>9.3094933625126295</v>
      </c>
      <c r="F139" s="89" cm="1">
        <f t="array" ref="F139">IF(Options!$D$18=1, IFERROR(MAX(IF($I$199:$R$199=1,(I139:R139),"")),
     MAX(IF($I$199:$R$199=2,(I139:R139),""))),
IF(Options!$D$19=1, IFERROR(AVERAGE(IF($I$199:$R$199=1,I139:R139,"")),
     AVERAGE(IF($I$199:$R$199=2,(I139:R139),""))),
IF(Options!$D$20=1, IFERROR(IF(OR(IF(ISNUMBER(I139:R139),IF(I$199:R$199 = 1,I139:R139, ""), "")=0), 0, GEOMEAN(IF(ISNUMBER(I139:R139),IF(I$199:R$199 = 1,I139:R139, ""), ""))),
   IF(OR(IF(ISNUMBER(I139:R139),IF(I$199:R$199 = 2,I139:R139, ""), "")=0), 0, GEOMEAN(IF(ISNUMBER(I139:R139),IF(I$199:R$199 = 2,I139:R139, ""), "")))))))</f>
        <v>8.6666666666666696</v>
      </c>
      <c r="G139" s="89" cm="1">
        <f t="array" ref="G139">IF(Options!$D$18=1, IFERROR(MAX(IF($I$200:$R$200=1,(I139:R139),"")),
     MAX(IF($I$200:$R$200=2,(I139:R139),""))),
IF(Options!$D$19=1, IFERROR(AVERAGE(IF($I$200:$R$200=1,(I139:R139),"")),
     AVERAGE(IF($I$200:$R$200=2,(I139:R139),""))),
IF(Options!$D$20=1, IFERROR(IF(OR(IF(ISNUMBER(I139:R139),IF(I$200:R$200 = 1,I139:R139, ""), "")=0), 0, GEOMEAN(IF(ISNUMBER(I139:R139),IF(I$200:R$200 = 1,I139:R139, ""), ""))),
   IF(OR(IF(ISNUMBER(I139:R139),IF(I$200:R$200 = 2,I139:R139, ""), "")=0), 0, GEOMEAN(IF(ISNUMBER(I139:R139),IF(I$200:R$200 = 2,I139:R139, ""), "")))))))</f>
        <v>10</v>
      </c>
      <c r="H139" s="142" t="s">
        <v>274</v>
      </c>
      <c r="I139" s="89" t="s">
        <v>473</v>
      </c>
      <c r="J139" s="89">
        <v>8.6666666666666696</v>
      </c>
      <c r="K139" s="89">
        <v>10</v>
      </c>
      <c r="L139" s="89">
        <v>0</v>
      </c>
      <c r="M139" s="89">
        <v>0</v>
      </c>
      <c r="N139" s="89"/>
      <c r="O139" s="89"/>
      <c r="P139" s="141"/>
      <c r="Q139" s="141"/>
      <c r="R139" s="141"/>
      <c r="S139" s="162"/>
      <c r="T139" s="162"/>
      <c r="U139" s="36"/>
      <c r="V139" s="36"/>
      <c r="W139" s="36"/>
      <c r="X139" s="36"/>
      <c r="Y139" s="36"/>
      <c r="Z139" s="36"/>
      <c r="AA139" s="36"/>
      <c r="AB139" s="36"/>
      <c r="AC139" s="36"/>
    </row>
    <row r="140" spans="1:29" x14ac:dyDescent="0.2">
      <c r="A140" s="85">
        <v>135</v>
      </c>
      <c r="B140" s="85" t="s">
        <v>275</v>
      </c>
      <c r="C140" s="85" t="s">
        <v>276</v>
      </c>
      <c r="D140" s="98" t="str">
        <f t="shared" si="2"/>
        <v/>
      </c>
      <c r="E140" s="89">
        <f>IF(Options!$D$24 = 1, MAX(F140, G140),
IF(Options!$D$25 = 1, AVERAGE(F140,G140),
IF(Options!$D$26 = 1, IFERROR(GEOMEAN(F140, G140), MAX(F140, G140)))))</f>
        <v>10</v>
      </c>
      <c r="F140" s="89" cm="1">
        <f t="array" ref="F140">IF(Options!$D$18=1, IFERROR(MAX(IF($I$199:$R$199=1,(I140:R140),"")),
     MAX(IF($I$199:$R$199=2,(I140:R140),""))),
IF(Options!$D$19=1, IFERROR(AVERAGE(IF($I$199:$R$199=1,I140:R140,"")),
     AVERAGE(IF($I$199:$R$199=2,(I140:R140),""))),
IF(Options!$D$20=1, IFERROR(IF(OR(IF(ISNUMBER(I140:R140),IF(I$199:R$199 = 1,I140:R140, ""), "")=0), 0, GEOMEAN(IF(ISNUMBER(I140:R140),IF(I$199:R$199 = 1,I140:R140, ""), ""))),
   IF(OR(IF(ISNUMBER(I140:R140),IF(I$199:R$199 = 2,I140:R140, ""), "")=0), 0, GEOMEAN(IF(ISNUMBER(I140:R140),IF(I$199:R$199 = 2,I140:R140, ""), "")))))))</f>
        <v>10</v>
      </c>
      <c r="G140" s="89" cm="1">
        <f t="array" ref="G140">IF(Options!$D$18=1, IFERROR(MAX(IF($I$200:$R$200=1,(I140:R140),"")),
     MAX(IF($I$200:$R$200=2,(I140:R140),""))),
IF(Options!$D$19=1, IFERROR(AVERAGE(IF($I$200:$R$200=1,(I140:R140),"")),
     AVERAGE(IF($I$200:$R$200=2,(I140:R140),""))),
IF(Options!$D$20=1, IFERROR(IF(OR(IF(ISNUMBER(I140:R140),IF(I$200:R$200 = 1,I140:R140, ""), "")=0), 0, GEOMEAN(IF(ISNUMBER(I140:R140),IF(I$200:R$200 = 1,I140:R140, ""), ""))),
   IF(OR(IF(ISNUMBER(I140:R140),IF(I$200:R$200 = 2,I140:R140, ""), "")=0), 0, GEOMEAN(IF(ISNUMBER(I140:R140),IF(I$200:R$200 = 2,I140:R140, ""), "")))))))</f>
        <v>0</v>
      </c>
      <c r="H140" s="142" t="s">
        <v>276</v>
      </c>
      <c r="I140" s="89">
        <v>0</v>
      </c>
      <c r="J140" s="89">
        <v>10</v>
      </c>
      <c r="K140" s="89">
        <v>0</v>
      </c>
      <c r="L140" s="89">
        <v>0</v>
      </c>
      <c r="M140" s="89">
        <v>0</v>
      </c>
      <c r="N140" s="89"/>
      <c r="O140" s="89"/>
      <c r="P140" s="141"/>
      <c r="Q140" s="141"/>
      <c r="R140" s="141"/>
      <c r="S140" s="162"/>
      <c r="T140" s="162"/>
      <c r="U140" s="36"/>
      <c r="V140" s="36"/>
      <c r="W140" s="36"/>
      <c r="X140" s="36"/>
      <c r="Y140" s="36"/>
      <c r="Z140" s="36"/>
      <c r="AA140" s="36"/>
      <c r="AB140" s="36"/>
      <c r="AC140" s="36"/>
    </row>
    <row r="141" spans="1:29" x14ac:dyDescent="0.2">
      <c r="A141" s="85">
        <v>136</v>
      </c>
      <c r="B141" s="85" t="s">
        <v>277</v>
      </c>
      <c r="C141" s="85" t="s">
        <v>278</v>
      </c>
      <c r="D141" s="98" t="str">
        <f t="shared" si="2"/>
        <v/>
      </c>
      <c r="E141" s="89">
        <f>IF(Options!$D$24 = 1, MAX(F141, G141),
IF(Options!$D$25 = 1, AVERAGE(F141,G141),
IF(Options!$D$26 = 1, IFERROR(GEOMEAN(F141, G141), MAX(F141, G141)))))</f>
        <v>10</v>
      </c>
      <c r="F141" s="89" cm="1">
        <f t="array" ref="F141">IF(Options!$D$18=1, IFERROR(MAX(IF($I$199:$R$199=1,(I141:R141),"")),
     MAX(IF($I$199:$R$199=2,(I141:R141),""))),
IF(Options!$D$19=1, IFERROR(AVERAGE(IF($I$199:$R$199=1,I141:R141,"")),
     AVERAGE(IF($I$199:$R$199=2,(I141:R141),""))),
IF(Options!$D$20=1, IFERROR(IF(OR(IF(ISNUMBER(I141:R141),IF(I$199:R$199 = 1,I141:R141, ""), "")=0), 0, GEOMEAN(IF(ISNUMBER(I141:R141),IF(I$199:R$199 = 1,I141:R141, ""), ""))),
   IF(OR(IF(ISNUMBER(I141:R141),IF(I$199:R$199 = 2,I141:R141, ""), "")=0), 0, GEOMEAN(IF(ISNUMBER(I141:R141),IF(I$199:R$199 = 2,I141:R141, ""), "")))))))</f>
        <v>10</v>
      </c>
      <c r="G141" s="89" cm="1">
        <f t="array" ref="G141">IF(Options!$D$18=1, IFERROR(MAX(IF($I$200:$R$200=1,(I141:R141),"")),
     MAX(IF($I$200:$R$200=2,(I141:R141),""))),
IF(Options!$D$19=1, IFERROR(AVERAGE(IF($I$200:$R$200=1,(I141:R141),"")),
     AVERAGE(IF($I$200:$R$200=2,(I141:R141),""))),
IF(Options!$D$20=1, IFERROR(IF(OR(IF(ISNUMBER(I141:R141),IF(I$200:R$200 = 1,I141:R141, ""), "")=0), 0, GEOMEAN(IF(ISNUMBER(I141:R141),IF(I$200:R$200 = 1,I141:R141, ""), ""))),
   IF(OR(IF(ISNUMBER(I141:R141),IF(I$200:R$200 = 2,I141:R141, ""), "")=0), 0, GEOMEAN(IF(ISNUMBER(I141:R141),IF(I$200:R$200 = 2,I141:R141, ""), "")))))))</f>
        <v>10</v>
      </c>
      <c r="H141" s="142" t="s">
        <v>278</v>
      </c>
      <c r="I141" s="89">
        <v>0</v>
      </c>
      <c r="J141" s="89">
        <v>10</v>
      </c>
      <c r="K141" s="89">
        <v>10</v>
      </c>
      <c r="L141" s="89">
        <v>0</v>
      </c>
      <c r="M141" s="89">
        <v>0</v>
      </c>
      <c r="N141" s="89"/>
      <c r="O141" s="89"/>
      <c r="P141" s="141"/>
      <c r="Q141" s="141"/>
      <c r="R141" s="141"/>
      <c r="S141" s="162"/>
      <c r="T141" s="162"/>
      <c r="U141" s="36"/>
      <c r="V141" s="36"/>
      <c r="W141" s="36"/>
      <c r="X141" s="36"/>
      <c r="Y141" s="36"/>
      <c r="Z141" s="36"/>
      <c r="AA141" s="36"/>
      <c r="AB141" s="36"/>
      <c r="AC141" s="36"/>
    </row>
    <row r="142" spans="1:29" x14ac:dyDescent="0.2">
      <c r="A142" s="85">
        <v>137</v>
      </c>
      <c r="B142" s="85" t="s">
        <v>279</v>
      </c>
      <c r="C142" s="85" t="s">
        <v>280</v>
      </c>
      <c r="D142" s="98" t="str">
        <f t="shared" si="2"/>
        <v/>
      </c>
      <c r="E142" s="89">
        <f>IF(Options!$D$24 = 1, MAX(F142, G142),
IF(Options!$D$25 = 1, AVERAGE(F142,G142),
IF(Options!$D$26 = 1, IFERROR(GEOMEAN(F142, G142), MAX(F142, G142)))))</f>
        <v>6.0553007081949861</v>
      </c>
      <c r="F142" s="89" cm="1">
        <f t="array" ref="F142">IF(Options!$D$18=1, IFERROR(MAX(IF($I$199:$R$199=1,(I142:R142),"")),
     MAX(IF($I$199:$R$199=2,(I142:R142),""))),
IF(Options!$D$19=1, IFERROR(AVERAGE(IF($I$199:$R$199=1,I142:R142,"")),
     AVERAGE(IF($I$199:$R$199=2,(I142:R142),""))),
IF(Options!$D$20=1, IFERROR(IF(OR(IF(ISNUMBER(I142:R142),IF(I$199:R$199 = 1,I142:R142, ""), "")=0), 0, GEOMEAN(IF(ISNUMBER(I142:R142),IF(I$199:R$199 = 1,I142:R142, ""), ""))),
   IF(OR(IF(ISNUMBER(I142:R142),IF(I$199:R$199 = 2,I142:R142, ""), "")=0), 0, GEOMEAN(IF(ISNUMBER(I142:R142),IF(I$199:R$199 = 2,I142:R142, ""), "")))))))</f>
        <v>3.6666666666666701</v>
      </c>
      <c r="G142" s="89" cm="1">
        <f t="array" ref="G142">IF(Options!$D$18=1, IFERROR(MAX(IF($I$200:$R$200=1,(I142:R142),"")),
     MAX(IF($I$200:$R$200=2,(I142:R142),""))),
IF(Options!$D$19=1, IFERROR(AVERAGE(IF($I$200:$R$200=1,(I142:R142),"")),
     AVERAGE(IF($I$200:$R$200=2,(I142:R142),""))),
IF(Options!$D$20=1, IFERROR(IF(OR(IF(ISNUMBER(I142:R142),IF(I$200:R$200 = 1,I142:R142, ""), "")=0), 0, GEOMEAN(IF(ISNUMBER(I142:R142),IF(I$200:R$200 = 1,I142:R142, ""), ""))),
   IF(OR(IF(ISNUMBER(I142:R142),IF(I$200:R$200 = 2,I142:R142, ""), "")=0), 0, GEOMEAN(IF(ISNUMBER(I142:R142),IF(I$200:R$200 = 2,I142:R142, ""), "")))))))</f>
        <v>10</v>
      </c>
      <c r="H142" s="142" t="s">
        <v>280</v>
      </c>
      <c r="I142" s="89" t="s">
        <v>473</v>
      </c>
      <c r="J142" s="89">
        <v>3.6666666666666701</v>
      </c>
      <c r="K142" s="89">
        <v>10</v>
      </c>
      <c r="L142" s="89">
        <v>0</v>
      </c>
      <c r="M142" s="89">
        <v>0</v>
      </c>
      <c r="N142" s="89"/>
      <c r="O142" s="89"/>
      <c r="P142" s="141"/>
      <c r="Q142" s="141"/>
      <c r="R142" s="141"/>
      <c r="S142" s="162"/>
      <c r="T142" s="162"/>
      <c r="U142" s="36"/>
      <c r="V142" s="36"/>
      <c r="W142" s="36"/>
      <c r="X142" s="36"/>
      <c r="Y142" s="36"/>
      <c r="Z142" s="36"/>
      <c r="AA142" s="36"/>
      <c r="AB142" s="36"/>
      <c r="AC142" s="36"/>
    </row>
    <row r="143" spans="1:29" x14ac:dyDescent="0.2">
      <c r="A143" s="85">
        <v>138</v>
      </c>
      <c r="B143" s="85" t="s">
        <v>281</v>
      </c>
      <c r="C143" s="85" t="s">
        <v>282</v>
      </c>
      <c r="D143" s="98" t="str">
        <f t="shared" si="2"/>
        <v/>
      </c>
      <c r="E143" s="89">
        <f>IF(Options!$D$24 = 1, MAX(F143, G143),
IF(Options!$D$25 = 1, AVERAGE(F143,G143),
IF(Options!$D$26 = 1, IFERROR(GEOMEAN(F143, G143), MAX(F143, G143)))))</f>
        <v>9.5</v>
      </c>
      <c r="F143" s="89" cm="1">
        <f t="array" ref="F143">IF(Options!$D$18=1, IFERROR(MAX(IF($I$199:$R$199=1,(I143:R143),"")),
     MAX(IF($I$199:$R$199=2,(I143:R143),""))),
IF(Options!$D$19=1, IFERROR(AVERAGE(IF($I$199:$R$199=1,I143:R143,"")),
     AVERAGE(IF($I$199:$R$199=2,(I143:R143),""))),
IF(Options!$D$20=1, IFERROR(IF(OR(IF(ISNUMBER(I143:R143),IF(I$199:R$199 = 1,I143:R143, ""), "")=0), 0, GEOMEAN(IF(ISNUMBER(I143:R143),IF(I$199:R$199 = 1,I143:R143, ""), ""))),
   IF(OR(IF(ISNUMBER(I143:R143),IF(I$199:R$199 = 2,I143:R143, ""), "")=0), 0, GEOMEAN(IF(ISNUMBER(I143:R143),IF(I$199:R$199 = 2,I143:R143, ""), "")))))))</f>
        <v>9.5</v>
      </c>
      <c r="G143" s="89" cm="1">
        <f t="array" ref="G143">IF(Options!$D$18=1, IFERROR(MAX(IF($I$200:$R$200=1,(I143:R143),"")),
     MAX(IF($I$200:$R$200=2,(I143:R143),""))),
IF(Options!$D$19=1, IFERROR(AVERAGE(IF($I$200:$R$200=1,(I143:R143),"")),
     AVERAGE(IF($I$200:$R$200=2,(I143:R143),""))),
IF(Options!$D$20=1, IFERROR(IF(OR(IF(ISNUMBER(I143:R143),IF(I$200:R$200 = 1,I143:R143, ""), "")=0), 0, GEOMEAN(IF(ISNUMBER(I143:R143),IF(I$200:R$200 = 1,I143:R143, ""), ""))),
   IF(OR(IF(ISNUMBER(I143:R143),IF(I$200:R$200 = 2,I143:R143, ""), "")=0), 0, GEOMEAN(IF(ISNUMBER(I143:R143),IF(I$200:R$200 = 2,I143:R143, ""), "")))))))</f>
        <v>0</v>
      </c>
      <c r="H143" s="142" t="s">
        <v>282</v>
      </c>
      <c r="I143" s="89" t="s">
        <v>473</v>
      </c>
      <c r="J143" s="89">
        <v>9.5</v>
      </c>
      <c r="K143" s="89">
        <v>0</v>
      </c>
      <c r="L143" s="89">
        <v>0</v>
      </c>
      <c r="M143" s="89">
        <v>0</v>
      </c>
      <c r="N143" s="89"/>
      <c r="O143" s="89"/>
      <c r="P143" s="141"/>
      <c r="Q143" s="141"/>
      <c r="R143" s="141"/>
      <c r="S143" s="162"/>
      <c r="T143" s="162"/>
      <c r="U143" s="36"/>
      <c r="V143" s="36"/>
      <c r="W143" s="36"/>
      <c r="X143" s="36"/>
      <c r="Y143" s="36"/>
      <c r="Z143" s="36"/>
      <c r="AA143" s="36"/>
      <c r="AB143" s="36"/>
      <c r="AC143" s="36"/>
    </row>
    <row r="144" spans="1:29" x14ac:dyDescent="0.2">
      <c r="A144" s="85">
        <v>139</v>
      </c>
      <c r="B144" s="85" t="s">
        <v>283</v>
      </c>
      <c r="C144" s="85" t="s">
        <v>284</v>
      </c>
      <c r="D144" s="98" t="str">
        <f t="shared" si="2"/>
        <v/>
      </c>
      <c r="E144" s="89">
        <f>IF(Options!$D$24 = 1, MAX(F144, G144),
IF(Options!$D$25 = 1, AVERAGE(F144,G144),
IF(Options!$D$26 = 1, IFERROR(GEOMEAN(F144, G144), MAX(F144, G144)))))</f>
        <v>2.1666666666666701</v>
      </c>
      <c r="F144" s="89" cm="1">
        <f t="array" ref="F144">IF(Options!$D$18=1, IFERROR(MAX(IF($I$199:$R$199=1,(I144:R144),"")),
     MAX(IF($I$199:$R$199=2,(I144:R144),""))),
IF(Options!$D$19=1, IFERROR(AVERAGE(IF($I$199:$R$199=1,I144:R144,"")),
     AVERAGE(IF($I$199:$R$199=2,(I144:R144),""))),
IF(Options!$D$20=1, IFERROR(IF(OR(IF(ISNUMBER(I144:R144),IF(I$199:R$199 = 1,I144:R144, ""), "")=0), 0, GEOMEAN(IF(ISNUMBER(I144:R144),IF(I$199:R$199 = 1,I144:R144, ""), ""))),
   IF(OR(IF(ISNUMBER(I144:R144),IF(I$199:R$199 = 2,I144:R144, ""), "")=0), 0, GEOMEAN(IF(ISNUMBER(I144:R144),IF(I$199:R$199 = 2,I144:R144, ""), "")))))))</f>
        <v>2.1666666666666701</v>
      </c>
      <c r="G144" s="89" cm="1">
        <f t="array" ref="G144">IF(Options!$D$18=1, IFERROR(MAX(IF($I$200:$R$200=1,(I144:R144),"")),
     MAX(IF($I$200:$R$200=2,(I144:R144),""))),
IF(Options!$D$19=1, IFERROR(AVERAGE(IF($I$200:$R$200=1,(I144:R144),"")),
     AVERAGE(IF($I$200:$R$200=2,(I144:R144),""))),
IF(Options!$D$20=1, IFERROR(IF(OR(IF(ISNUMBER(I144:R144),IF(I$200:R$200 = 1,I144:R144, ""), "")=0), 0, GEOMEAN(IF(ISNUMBER(I144:R144),IF(I$200:R$200 = 1,I144:R144, ""), ""))),
   IF(OR(IF(ISNUMBER(I144:R144),IF(I$200:R$200 = 2,I144:R144, ""), "")=0), 0, GEOMEAN(IF(ISNUMBER(I144:R144),IF(I$200:R$200 = 2,I144:R144, ""), "")))))))</f>
        <v>0</v>
      </c>
      <c r="H144" s="142" t="s">
        <v>284</v>
      </c>
      <c r="I144" s="89" t="s">
        <v>473</v>
      </c>
      <c r="J144" s="89">
        <v>2.1666666666666701</v>
      </c>
      <c r="K144" s="89">
        <v>0</v>
      </c>
      <c r="L144" s="89">
        <v>0</v>
      </c>
      <c r="M144" s="89">
        <v>0</v>
      </c>
      <c r="N144" s="89"/>
      <c r="O144" s="89"/>
      <c r="P144" s="141"/>
      <c r="Q144" s="141"/>
      <c r="R144" s="141"/>
      <c r="S144" s="162"/>
      <c r="T144" s="162"/>
      <c r="U144" s="36"/>
      <c r="V144" s="36"/>
      <c r="W144" s="36"/>
      <c r="X144" s="36"/>
      <c r="Y144" s="36"/>
      <c r="Z144" s="36"/>
      <c r="AA144" s="36"/>
      <c r="AB144" s="36"/>
      <c r="AC144" s="36"/>
    </row>
    <row r="145" spans="1:29" x14ac:dyDescent="0.2">
      <c r="A145" s="85">
        <v>140</v>
      </c>
      <c r="B145" s="85" t="s">
        <v>285</v>
      </c>
      <c r="C145" s="85" t="s">
        <v>286</v>
      </c>
      <c r="D145" s="98" t="str">
        <f t="shared" si="2"/>
        <v/>
      </c>
      <c r="E145" s="89">
        <f>IF(Options!$D$24 = 1, MAX(F145, G145),
IF(Options!$D$25 = 1, AVERAGE(F145,G145),
IF(Options!$D$26 = 1, IFERROR(GEOMEAN(F145, G145), MAX(F145, G145)))))</f>
        <v>7</v>
      </c>
      <c r="F145" s="89" cm="1">
        <f t="array" ref="F145">IF(Options!$D$18=1, IFERROR(MAX(IF($I$199:$R$199=1,(I145:R145),"")),
     MAX(IF($I$199:$R$199=2,(I145:R145),""))),
IF(Options!$D$19=1, IFERROR(AVERAGE(IF($I$199:$R$199=1,I145:R145,"")),
     AVERAGE(IF($I$199:$R$199=2,(I145:R145),""))),
IF(Options!$D$20=1, IFERROR(IF(OR(IF(ISNUMBER(I145:R145),IF(I$199:R$199 = 1,I145:R145, ""), "")=0), 0, GEOMEAN(IF(ISNUMBER(I145:R145),IF(I$199:R$199 = 1,I145:R145, ""), ""))),
   IF(OR(IF(ISNUMBER(I145:R145),IF(I$199:R$199 = 2,I145:R145, ""), "")=0), 0, GEOMEAN(IF(ISNUMBER(I145:R145),IF(I$199:R$199 = 2,I145:R145, ""), "")))))))</f>
        <v>7</v>
      </c>
      <c r="G145" s="89" cm="1">
        <f t="array" ref="G145">IF(Options!$D$18=1, IFERROR(MAX(IF($I$200:$R$200=1,(I145:R145),"")),
     MAX(IF($I$200:$R$200=2,(I145:R145),""))),
IF(Options!$D$19=1, IFERROR(AVERAGE(IF($I$200:$R$200=1,(I145:R145),"")),
     AVERAGE(IF($I$200:$R$200=2,(I145:R145),""))),
IF(Options!$D$20=1, IFERROR(IF(OR(IF(ISNUMBER(I145:R145),IF(I$200:R$200 = 1,I145:R145, ""), "")=0), 0, GEOMEAN(IF(ISNUMBER(I145:R145),IF(I$200:R$200 = 1,I145:R145, ""), ""))),
   IF(OR(IF(ISNUMBER(I145:R145),IF(I$200:R$200 = 2,I145:R145, ""), "")=0), 0, GEOMEAN(IF(ISNUMBER(I145:R145),IF(I$200:R$200 = 2,I145:R145, ""), "")))))))</f>
        <v>0</v>
      </c>
      <c r="H145" s="142" t="s">
        <v>286</v>
      </c>
      <c r="I145" s="89" t="s">
        <v>473</v>
      </c>
      <c r="J145" s="89">
        <v>7</v>
      </c>
      <c r="K145" s="89">
        <v>0</v>
      </c>
      <c r="L145" s="89">
        <v>0</v>
      </c>
      <c r="M145" s="89">
        <v>0</v>
      </c>
      <c r="N145" s="89"/>
      <c r="O145" s="89"/>
      <c r="P145" s="141"/>
      <c r="Q145" s="141"/>
      <c r="R145" s="141"/>
      <c r="S145" s="162"/>
      <c r="T145" s="162"/>
      <c r="U145" s="36"/>
      <c r="V145" s="36"/>
      <c r="W145" s="36"/>
      <c r="X145" s="36"/>
      <c r="Y145" s="36"/>
      <c r="Z145" s="36"/>
      <c r="AA145" s="36"/>
      <c r="AB145" s="36"/>
      <c r="AC145" s="36"/>
    </row>
    <row r="146" spans="1:29" x14ac:dyDescent="0.2">
      <c r="A146" s="85">
        <v>141</v>
      </c>
      <c r="B146" s="85" t="s">
        <v>287</v>
      </c>
      <c r="C146" s="85" t="s">
        <v>288</v>
      </c>
      <c r="D146" s="98" t="str">
        <f t="shared" si="2"/>
        <v/>
      </c>
      <c r="E146" s="89">
        <f>IF(Options!$D$24 = 1, MAX(F146, G146),
IF(Options!$D$25 = 1, AVERAGE(F146,G146),
IF(Options!$D$26 = 1, IFERROR(GEOMEAN(F146, G146), MAX(F146, G146)))))</f>
        <v>4</v>
      </c>
      <c r="F146" s="89" cm="1">
        <f t="array" ref="F146">IF(Options!$D$18=1, IFERROR(MAX(IF($I$199:$R$199=1,(I146:R146),"")),
     MAX(IF($I$199:$R$199=2,(I146:R146),""))),
IF(Options!$D$19=1, IFERROR(AVERAGE(IF($I$199:$R$199=1,I146:R146,"")),
     AVERAGE(IF($I$199:$R$199=2,(I146:R146),""))),
IF(Options!$D$20=1, IFERROR(IF(OR(IF(ISNUMBER(I146:R146),IF(I$199:R$199 = 1,I146:R146, ""), "")=0), 0, GEOMEAN(IF(ISNUMBER(I146:R146),IF(I$199:R$199 = 1,I146:R146, ""), ""))),
   IF(OR(IF(ISNUMBER(I146:R146),IF(I$199:R$199 = 2,I146:R146, ""), "")=0), 0, GEOMEAN(IF(ISNUMBER(I146:R146),IF(I$199:R$199 = 2,I146:R146, ""), "")))))))</f>
        <v>4</v>
      </c>
      <c r="G146" s="89" cm="1">
        <f t="array" ref="G146">IF(Options!$D$18=1, IFERROR(MAX(IF($I$200:$R$200=1,(I146:R146),"")),
     MAX(IF($I$200:$R$200=2,(I146:R146),""))),
IF(Options!$D$19=1, IFERROR(AVERAGE(IF($I$200:$R$200=1,(I146:R146),"")),
     AVERAGE(IF($I$200:$R$200=2,(I146:R146),""))),
IF(Options!$D$20=1, IFERROR(IF(OR(IF(ISNUMBER(I146:R146),IF(I$200:R$200 = 1,I146:R146, ""), "")=0), 0, GEOMEAN(IF(ISNUMBER(I146:R146),IF(I$200:R$200 = 1,I146:R146, ""), ""))),
   IF(OR(IF(ISNUMBER(I146:R146),IF(I$200:R$200 = 2,I146:R146, ""), "")=0), 0, GEOMEAN(IF(ISNUMBER(I146:R146),IF(I$200:R$200 = 2,I146:R146, ""), "")))))))</f>
        <v>0</v>
      </c>
      <c r="H146" s="142" t="s">
        <v>288</v>
      </c>
      <c r="I146" s="89" t="s">
        <v>473</v>
      </c>
      <c r="J146" s="89">
        <v>4</v>
      </c>
      <c r="K146" s="89">
        <v>0</v>
      </c>
      <c r="L146" s="89">
        <v>0</v>
      </c>
      <c r="M146" s="89">
        <v>0</v>
      </c>
      <c r="N146" s="89"/>
      <c r="O146" s="89"/>
      <c r="P146" s="141"/>
      <c r="Q146" s="141"/>
      <c r="R146" s="141"/>
      <c r="S146" s="162"/>
      <c r="T146" s="162"/>
      <c r="U146" s="36"/>
      <c r="V146" s="36"/>
      <c r="W146" s="36"/>
      <c r="X146" s="36"/>
      <c r="Y146" s="36"/>
      <c r="Z146" s="36"/>
      <c r="AA146" s="36"/>
      <c r="AB146" s="36"/>
      <c r="AC146" s="36"/>
    </row>
    <row r="147" spans="1:29" x14ac:dyDescent="0.2">
      <c r="A147" s="85">
        <v>142</v>
      </c>
      <c r="B147" s="85" t="s">
        <v>289</v>
      </c>
      <c r="C147" s="85" t="s">
        <v>290</v>
      </c>
      <c r="D147" s="98" t="str">
        <f t="shared" si="2"/>
        <v/>
      </c>
      <c r="E147" s="89">
        <f>IF(Options!$D$24 = 1, MAX(F147, G147),
IF(Options!$D$25 = 1, AVERAGE(F147,G147),
IF(Options!$D$26 = 1, IFERROR(GEOMEAN(F147, G147), MAX(F147, G147)))))</f>
        <v>2.6666666666666701</v>
      </c>
      <c r="F147" s="89" cm="1">
        <f t="array" ref="F147">IF(Options!$D$18=1, IFERROR(MAX(IF($I$199:$R$199=1,(I147:R147),"")),
     MAX(IF($I$199:$R$199=2,(I147:R147),""))),
IF(Options!$D$19=1, IFERROR(AVERAGE(IF($I$199:$R$199=1,I147:R147,"")),
     AVERAGE(IF($I$199:$R$199=2,(I147:R147),""))),
IF(Options!$D$20=1, IFERROR(IF(OR(IF(ISNUMBER(I147:R147),IF(I$199:R$199 = 1,I147:R147, ""), "")=0), 0, GEOMEAN(IF(ISNUMBER(I147:R147),IF(I$199:R$199 = 1,I147:R147, ""), ""))),
   IF(OR(IF(ISNUMBER(I147:R147),IF(I$199:R$199 = 2,I147:R147, ""), "")=0), 0, GEOMEAN(IF(ISNUMBER(I147:R147),IF(I$199:R$199 = 2,I147:R147, ""), "")))))))</f>
        <v>2.6666666666666701</v>
      </c>
      <c r="G147" s="89" cm="1">
        <f t="array" ref="G147">IF(Options!$D$18=1, IFERROR(MAX(IF($I$200:$R$200=1,(I147:R147),"")),
     MAX(IF($I$200:$R$200=2,(I147:R147),""))),
IF(Options!$D$19=1, IFERROR(AVERAGE(IF($I$200:$R$200=1,(I147:R147),"")),
     AVERAGE(IF($I$200:$R$200=2,(I147:R147),""))),
IF(Options!$D$20=1, IFERROR(IF(OR(IF(ISNUMBER(I147:R147),IF(I$200:R$200 = 1,I147:R147, ""), "")=0), 0, GEOMEAN(IF(ISNUMBER(I147:R147),IF(I$200:R$200 = 1,I147:R147, ""), ""))),
   IF(OR(IF(ISNUMBER(I147:R147),IF(I$200:R$200 = 2,I147:R147, ""), "")=0), 0, GEOMEAN(IF(ISNUMBER(I147:R147),IF(I$200:R$200 = 2,I147:R147, ""), "")))))))</f>
        <v>0</v>
      </c>
      <c r="H147" s="142" t="s">
        <v>290</v>
      </c>
      <c r="I147" s="89" t="s">
        <v>473</v>
      </c>
      <c r="J147" s="89">
        <v>2.6666666666666701</v>
      </c>
      <c r="K147" s="89">
        <v>0</v>
      </c>
      <c r="L147" s="89">
        <v>0</v>
      </c>
      <c r="M147" s="89">
        <v>0</v>
      </c>
      <c r="N147" s="89"/>
      <c r="O147" s="89"/>
      <c r="P147" s="141"/>
      <c r="Q147" s="141"/>
      <c r="R147" s="141"/>
      <c r="S147" s="162"/>
      <c r="T147" s="162"/>
      <c r="U147" s="36"/>
      <c r="V147" s="36"/>
      <c r="W147" s="36"/>
      <c r="X147" s="36"/>
      <c r="Y147" s="36"/>
      <c r="Z147" s="36"/>
      <c r="AA147" s="36"/>
      <c r="AB147" s="36"/>
      <c r="AC147" s="36"/>
    </row>
    <row r="148" spans="1:29" x14ac:dyDescent="0.2">
      <c r="A148" s="85">
        <v>143</v>
      </c>
      <c r="B148" s="85" t="s">
        <v>291</v>
      </c>
      <c r="C148" s="85" t="s">
        <v>292</v>
      </c>
      <c r="D148" s="98" t="str">
        <f t="shared" si="2"/>
        <v/>
      </c>
      <c r="E148" s="89">
        <f>IF(Options!$D$24 = 1, MAX(F148, G148),
IF(Options!$D$25 = 1, AVERAGE(F148,G148),
IF(Options!$D$26 = 1, IFERROR(GEOMEAN(F148, G148), MAX(F148, G148)))))</f>
        <v>0.83333333333333404</v>
      </c>
      <c r="F148" s="89" cm="1">
        <f t="array" ref="F148">IF(Options!$D$18=1, IFERROR(MAX(IF($I$199:$R$199=1,(I148:R148),"")),
     MAX(IF($I$199:$R$199=2,(I148:R148),""))),
IF(Options!$D$19=1, IFERROR(AVERAGE(IF($I$199:$R$199=1,I148:R148,"")),
     AVERAGE(IF($I$199:$R$199=2,(I148:R148),""))),
IF(Options!$D$20=1, IFERROR(IF(OR(IF(ISNUMBER(I148:R148),IF(I$199:R$199 = 1,I148:R148, ""), "")=0), 0, GEOMEAN(IF(ISNUMBER(I148:R148),IF(I$199:R$199 = 1,I148:R148, ""), ""))),
   IF(OR(IF(ISNUMBER(I148:R148),IF(I$199:R$199 = 2,I148:R148, ""), "")=0), 0, GEOMEAN(IF(ISNUMBER(I148:R148),IF(I$199:R$199 = 2,I148:R148, ""), "")))))))</f>
        <v>0.83333333333333404</v>
      </c>
      <c r="G148" s="89" cm="1">
        <f t="array" ref="G148">IF(Options!$D$18=1, IFERROR(MAX(IF($I$200:$R$200=1,(I148:R148),"")),
     MAX(IF($I$200:$R$200=2,(I148:R148),""))),
IF(Options!$D$19=1, IFERROR(AVERAGE(IF($I$200:$R$200=1,(I148:R148),"")),
     AVERAGE(IF($I$200:$R$200=2,(I148:R148),""))),
IF(Options!$D$20=1, IFERROR(IF(OR(IF(ISNUMBER(I148:R148),IF(I$200:R$200 = 1,I148:R148, ""), "")=0), 0, GEOMEAN(IF(ISNUMBER(I148:R148),IF(I$200:R$200 = 1,I148:R148, ""), ""))),
   IF(OR(IF(ISNUMBER(I148:R148),IF(I$200:R$200 = 2,I148:R148, ""), "")=0), 0, GEOMEAN(IF(ISNUMBER(I148:R148),IF(I$200:R$200 = 2,I148:R148, ""), "")))))))</f>
        <v>0</v>
      </c>
      <c r="H148" s="142" t="s">
        <v>292</v>
      </c>
      <c r="I148" s="89" t="s">
        <v>473</v>
      </c>
      <c r="J148" s="89">
        <v>0.83333333333333404</v>
      </c>
      <c r="K148" s="89">
        <v>0</v>
      </c>
      <c r="L148" s="89">
        <v>0</v>
      </c>
      <c r="M148" s="89">
        <v>0</v>
      </c>
      <c r="N148" s="89"/>
      <c r="O148" s="89"/>
      <c r="P148" s="141"/>
      <c r="Q148" s="141"/>
      <c r="R148" s="141"/>
      <c r="S148" s="162"/>
      <c r="T148" s="162"/>
      <c r="U148" s="36"/>
      <c r="V148" s="36"/>
      <c r="W148" s="36"/>
      <c r="X148" s="36"/>
      <c r="Y148" s="36"/>
      <c r="Z148" s="36"/>
      <c r="AA148" s="36"/>
      <c r="AB148" s="36"/>
      <c r="AC148" s="36"/>
    </row>
    <row r="149" spans="1:29" x14ac:dyDescent="0.2">
      <c r="A149" s="85">
        <v>144</v>
      </c>
      <c r="B149" s="85" t="s">
        <v>293</v>
      </c>
      <c r="C149" s="85" t="s">
        <v>294</v>
      </c>
      <c r="D149" s="98" t="str">
        <f t="shared" si="2"/>
        <v/>
      </c>
      <c r="E149" s="89">
        <f>IF(Options!$D$24 = 1, MAX(F149, G149),
IF(Options!$D$25 = 1, AVERAGE(F149,G149),
IF(Options!$D$26 = 1, IFERROR(GEOMEAN(F149, G149), MAX(F149, G149)))))</f>
        <v>5.1666666666666696</v>
      </c>
      <c r="F149" s="89" cm="1">
        <f t="array" ref="F149">IF(Options!$D$18=1, IFERROR(MAX(IF($I$199:$R$199=1,(I149:R149),"")),
     MAX(IF($I$199:$R$199=2,(I149:R149),""))),
IF(Options!$D$19=1, IFERROR(AVERAGE(IF($I$199:$R$199=1,I149:R149,"")),
     AVERAGE(IF($I$199:$R$199=2,(I149:R149),""))),
IF(Options!$D$20=1, IFERROR(IF(OR(IF(ISNUMBER(I149:R149),IF(I$199:R$199 = 1,I149:R149, ""), "")=0), 0, GEOMEAN(IF(ISNUMBER(I149:R149),IF(I$199:R$199 = 1,I149:R149, ""), ""))),
   IF(OR(IF(ISNUMBER(I149:R149),IF(I$199:R$199 = 2,I149:R149, ""), "")=0), 0, GEOMEAN(IF(ISNUMBER(I149:R149),IF(I$199:R$199 = 2,I149:R149, ""), "")))))))</f>
        <v>5.1666666666666696</v>
      </c>
      <c r="G149" s="89" cm="1">
        <f t="array" ref="G149">IF(Options!$D$18=1, IFERROR(MAX(IF($I$200:$R$200=1,(I149:R149),"")),
     MAX(IF($I$200:$R$200=2,(I149:R149),""))),
IF(Options!$D$19=1, IFERROR(AVERAGE(IF($I$200:$R$200=1,(I149:R149),"")),
     AVERAGE(IF($I$200:$R$200=2,(I149:R149),""))),
IF(Options!$D$20=1, IFERROR(IF(OR(IF(ISNUMBER(I149:R149),IF(I$200:R$200 = 1,I149:R149, ""), "")=0), 0, GEOMEAN(IF(ISNUMBER(I149:R149),IF(I$200:R$200 = 1,I149:R149, ""), ""))),
   IF(OR(IF(ISNUMBER(I149:R149),IF(I$200:R$200 = 2,I149:R149, ""), "")=0), 0, GEOMEAN(IF(ISNUMBER(I149:R149),IF(I$200:R$200 = 2,I149:R149, ""), "")))))))</f>
        <v>0</v>
      </c>
      <c r="H149" s="142" t="s">
        <v>294</v>
      </c>
      <c r="I149" s="89" t="s">
        <v>473</v>
      </c>
      <c r="J149" s="89">
        <v>5.1666666666666696</v>
      </c>
      <c r="K149" s="89">
        <v>0</v>
      </c>
      <c r="L149" s="89">
        <v>0</v>
      </c>
      <c r="M149" s="89">
        <v>0</v>
      </c>
      <c r="N149" s="89"/>
      <c r="O149" s="89"/>
      <c r="P149" s="141"/>
      <c r="Q149" s="141"/>
      <c r="R149" s="141"/>
      <c r="S149" s="162"/>
      <c r="T149" s="162"/>
      <c r="U149" s="36"/>
      <c r="V149" s="36"/>
      <c r="W149" s="36"/>
      <c r="X149" s="36"/>
      <c r="Y149" s="36"/>
      <c r="Z149" s="36"/>
      <c r="AA149" s="36"/>
      <c r="AB149" s="36"/>
      <c r="AC149" s="36"/>
    </row>
    <row r="150" spans="1:29" x14ac:dyDescent="0.2">
      <c r="A150" s="85">
        <v>145</v>
      </c>
      <c r="B150" s="85" t="s">
        <v>295</v>
      </c>
      <c r="C150" s="85" t="s">
        <v>296</v>
      </c>
      <c r="D150" s="98" t="str">
        <f t="shared" si="2"/>
        <v/>
      </c>
      <c r="E150" s="89">
        <f>IF(Options!$D$24 = 1, MAX(F150, G150),
IF(Options!$D$25 = 1, AVERAGE(F150,G150),
IF(Options!$D$26 = 1, IFERROR(GEOMEAN(F150, G150), MAX(F150, G150)))))</f>
        <v>7.8333333333333304</v>
      </c>
      <c r="F150" s="89" cm="1">
        <f t="array" ref="F150">IF(Options!$D$18=1, IFERROR(MAX(IF($I$199:$R$199=1,(I150:R150),"")),
     MAX(IF($I$199:$R$199=2,(I150:R150),""))),
IF(Options!$D$19=1, IFERROR(AVERAGE(IF($I$199:$R$199=1,I150:R150,"")),
     AVERAGE(IF($I$199:$R$199=2,(I150:R150),""))),
IF(Options!$D$20=1, IFERROR(IF(OR(IF(ISNUMBER(I150:R150),IF(I$199:R$199 = 1,I150:R150, ""), "")=0), 0, GEOMEAN(IF(ISNUMBER(I150:R150),IF(I$199:R$199 = 1,I150:R150, ""), ""))),
   IF(OR(IF(ISNUMBER(I150:R150),IF(I$199:R$199 = 2,I150:R150, ""), "")=0), 0, GEOMEAN(IF(ISNUMBER(I150:R150),IF(I$199:R$199 = 2,I150:R150, ""), "")))))))</f>
        <v>7.8333333333333304</v>
      </c>
      <c r="G150" s="89" cm="1">
        <f t="array" ref="G150">IF(Options!$D$18=1, IFERROR(MAX(IF($I$200:$R$200=1,(I150:R150),"")),
     MAX(IF($I$200:$R$200=2,(I150:R150),""))),
IF(Options!$D$19=1, IFERROR(AVERAGE(IF($I$200:$R$200=1,(I150:R150),"")),
     AVERAGE(IF($I$200:$R$200=2,(I150:R150),""))),
IF(Options!$D$20=1, IFERROR(IF(OR(IF(ISNUMBER(I150:R150),IF(I$200:R$200 = 1,I150:R150, ""), "")=0), 0, GEOMEAN(IF(ISNUMBER(I150:R150),IF(I$200:R$200 = 1,I150:R150, ""), ""))),
   IF(OR(IF(ISNUMBER(I150:R150),IF(I$200:R$200 = 2,I150:R150, ""), "")=0), 0, GEOMEAN(IF(ISNUMBER(I150:R150),IF(I$200:R$200 = 2,I150:R150, ""), "")))))))</f>
        <v>0</v>
      </c>
      <c r="H150" s="142" t="s">
        <v>296</v>
      </c>
      <c r="I150" s="89" t="s">
        <v>473</v>
      </c>
      <c r="J150" s="89">
        <v>7.8333333333333304</v>
      </c>
      <c r="K150" s="89">
        <v>0</v>
      </c>
      <c r="L150" s="89">
        <v>0</v>
      </c>
      <c r="M150" s="89">
        <v>0</v>
      </c>
      <c r="N150" s="89"/>
      <c r="O150" s="89"/>
      <c r="P150" s="141"/>
      <c r="Q150" s="141"/>
      <c r="R150" s="141"/>
      <c r="S150" s="162"/>
      <c r="T150" s="162"/>
      <c r="U150" s="36"/>
      <c r="V150" s="36"/>
      <c r="W150" s="36"/>
      <c r="X150" s="36"/>
      <c r="Y150" s="36"/>
      <c r="Z150" s="36"/>
      <c r="AA150" s="36"/>
      <c r="AB150" s="36"/>
      <c r="AC150" s="36"/>
    </row>
    <row r="151" spans="1:29" x14ac:dyDescent="0.2">
      <c r="A151" s="85">
        <v>146</v>
      </c>
      <c r="B151" s="85" t="s">
        <v>297</v>
      </c>
      <c r="C151" s="85" t="s">
        <v>298</v>
      </c>
      <c r="D151" s="98" t="str">
        <f t="shared" si="2"/>
        <v/>
      </c>
      <c r="E151" s="89">
        <f>IF(Options!$D$24 = 1, MAX(F151, G151),
IF(Options!$D$25 = 1, AVERAGE(F151,G151),
IF(Options!$D$26 = 1, IFERROR(GEOMEAN(F151, G151), MAX(F151, G151)))))</f>
        <v>4.1666666666666696</v>
      </c>
      <c r="F151" s="89" cm="1">
        <f t="array" ref="F151">IF(Options!$D$18=1, IFERROR(MAX(IF($I$199:$R$199=1,(I151:R151),"")),
     MAX(IF($I$199:$R$199=2,(I151:R151),""))),
IF(Options!$D$19=1, IFERROR(AVERAGE(IF($I$199:$R$199=1,I151:R151,"")),
     AVERAGE(IF($I$199:$R$199=2,(I151:R151),""))),
IF(Options!$D$20=1, IFERROR(IF(OR(IF(ISNUMBER(I151:R151),IF(I$199:R$199 = 1,I151:R151, ""), "")=0), 0, GEOMEAN(IF(ISNUMBER(I151:R151),IF(I$199:R$199 = 1,I151:R151, ""), ""))),
   IF(OR(IF(ISNUMBER(I151:R151),IF(I$199:R$199 = 2,I151:R151, ""), "")=0), 0, GEOMEAN(IF(ISNUMBER(I151:R151),IF(I$199:R$199 = 2,I151:R151, ""), "")))))))</f>
        <v>4.1666666666666696</v>
      </c>
      <c r="G151" s="89" cm="1">
        <f t="array" ref="G151">IF(Options!$D$18=1, IFERROR(MAX(IF($I$200:$R$200=1,(I151:R151),"")),
     MAX(IF($I$200:$R$200=2,(I151:R151),""))),
IF(Options!$D$19=1, IFERROR(AVERAGE(IF($I$200:$R$200=1,(I151:R151),"")),
     AVERAGE(IF($I$200:$R$200=2,(I151:R151),""))),
IF(Options!$D$20=1, IFERROR(IF(OR(IF(ISNUMBER(I151:R151),IF(I$200:R$200 = 1,I151:R151, ""), "")=0), 0, GEOMEAN(IF(ISNUMBER(I151:R151),IF(I$200:R$200 = 1,I151:R151, ""), ""))),
   IF(OR(IF(ISNUMBER(I151:R151),IF(I$200:R$200 = 2,I151:R151, ""), "")=0), 0, GEOMEAN(IF(ISNUMBER(I151:R151),IF(I$200:R$200 = 2,I151:R151, ""), "")))))))</f>
        <v>0</v>
      </c>
      <c r="H151" s="142" t="s">
        <v>298</v>
      </c>
      <c r="I151" s="89" t="s">
        <v>473</v>
      </c>
      <c r="J151" s="89">
        <v>4.1666666666666696</v>
      </c>
      <c r="K151" s="89">
        <v>0</v>
      </c>
      <c r="L151" s="89">
        <v>0</v>
      </c>
      <c r="M151" s="89">
        <v>0</v>
      </c>
      <c r="N151" s="89"/>
      <c r="O151" s="89"/>
      <c r="P151" s="141"/>
      <c r="Q151" s="141"/>
      <c r="R151" s="141"/>
      <c r="S151" s="162"/>
      <c r="T151" s="162"/>
      <c r="U151" s="36"/>
      <c r="V151" s="36"/>
      <c r="W151" s="36"/>
      <c r="X151" s="36"/>
      <c r="Y151" s="36"/>
      <c r="Z151" s="36"/>
      <c r="AA151" s="36"/>
      <c r="AB151" s="36"/>
      <c r="AC151" s="36"/>
    </row>
    <row r="152" spans="1:29" x14ac:dyDescent="0.2">
      <c r="A152" s="85">
        <v>147</v>
      </c>
      <c r="B152" s="85" t="s">
        <v>299</v>
      </c>
      <c r="C152" s="85" t="s">
        <v>300</v>
      </c>
      <c r="D152" s="98" t="str">
        <f t="shared" si="2"/>
        <v/>
      </c>
      <c r="E152" s="89">
        <f>IF(Options!$D$24 = 1, MAX(F152, G152),
IF(Options!$D$25 = 1, AVERAGE(F152,G152),
IF(Options!$D$26 = 1, IFERROR(GEOMEAN(F152, G152), MAX(F152, G152)))))</f>
        <v>5.9160797830996161</v>
      </c>
      <c r="F152" s="89" cm="1">
        <f t="array" ref="F152">IF(Options!$D$18=1, IFERROR(MAX(IF($I$199:$R$199=1,(I152:R152),"")),
     MAX(IF($I$199:$R$199=2,(I152:R152),""))),
IF(Options!$D$19=1, IFERROR(AVERAGE(IF($I$199:$R$199=1,I152:R152,"")),
     AVERAGE(IF($I$199:$R$199=2,(I152:R152),""))),
IF(Options!$D$20=1, IFERROR(IF(OR(IF(ISNUMBER(I152:R152),IF(I$199:R$199 = 1,I152:R152, ""), "")=0), 0, GEOMEAN(IF(ISNUMBER(I152:R152),IF(I$199:R$199 = 1,I152:R152, ""), ""))),
   IF(OR(IF(ISNUMBER(I152:R152),IF(I$199:R$199 = 2,I152:R152, ""), "")=0), 0, GEOMEAN(IF(ISNUMBER(I152:R152),IF(I$199:R$199 = 2,I152:R152, ""), "")))))))</f>
        <v>3.5</v>
      </c>
      <c r="G152" s="89" cm="1">
        <f t="array" ref="G152">IF(Options!$D$18=1, IFERROR(MAX(IF($I$200:$R$200=1,(I152:R152),"")),
     MAX(IF($I$200:$R$200=2,(I152:R152),""))),
IF(Options!$D$19=1, IFERROR(AVERAGE(IF($I$200:$R$200=1,(I152:R152),"")),
     AVERAGE(IF($I$200:$R$200=2,(I152:R152),""))),
IF(Options!$D$20=1, IFERROR(IF(OR(IF(ISNUMBER(I152:R152),IF(I$200:R$200 = 1,I152:R152, ""), "")=0), 0, GEOMEAN(IF(ISNUMBER(I152:R152),IF(I$200:R$200 = 1,I152:R152, ""), ""))),
   IF(OR(IF(ISNUMBER(I152:R152),IF(I$200:R$200 = 2,I152:R152, ""), "")=0), 0, GEOMEAN(IF(ISNUMBER(I152:R152),IF(I$200:R$200 = 2,I152:R152, ""), "")))))))</f>
        <v>10</v>
      </c>
      <c r="H152" s="142" t="s">
        <v>300</v>
      </c>
      <c r="I152" s="89" t="s">
        <v>473</v>
      </c>
      <c r="J152" s="89">
        <v>3.5</v>
      </c>
      <c r="K152" s="89">
        <v>0</v>
      </c>
      <c r="L152" s="89">
        <v>10</v>
      </c>
      <c r="M152" s="89">
        <v>0</v>
      </c>
      <c r="N152" s="89"/>
      <c r="O152" s="89"/>
      <c r="P152" s="141"/>
      <c r="Q152" s="141"/>
      <c r="R152" s="141"/>
      <c r="S152" s="162"/>
      <c r="T152" s="162"/>
      <c r="U152" s="36"/>
      <c r="V152" s="36"/>
      <c r="W152" s="36"/>
      <c r="X152" s="36"/>
      <c r="Y152" s="36"/>
      <c r="Z152" s="36"/>
      <c r="AA152" s="36"/>
      <c r="AB152" s="36"/>
      <c r="AC152" s="36"/>
    </row>
    <row r="153" spans="1:29" x14ac:dyDescent="0.2">
      <c r="A153" s="85">
        <v>148</v>
      </c>
      <c r="B153" s="85" t="s">
        <v>301</v>
      </c>
      <c r="C153" s="85" t="s">
        <v>302</v>
      </c>
      <c r="D153" s="98" t="str">
        <f t="shared" si="2"/>
        <v/>
      </c>
      <c r="E153" s="89">
        <f>IF(Options!$D$24 = 1, MAX(F153, G153),
IF(Options!$D$25 = 1, AVERAGE(F153,G153),
IF(Options!$D$26 = 1, IFERROR(GEOMEAN(F153, G153), MAX(F153, G153)))))</f>
        <v>5.3333333333333304</v>
      </c>
      <c r="F153" s="89" cm="1">
        <f t="array" ref="F153">IF(Options!$D$18=1, IFERROR(MAX(IF($I$199:$R$199=1,(I153:R153),"")),
     MAX(IF($I$199:$R$199=2,(I153:R153),""))),
IF(Options!$D$19=1, IFERROR(AVERAGE(IF($I$199:$R$199=1,I153:R153,"")),
     AVERAGE(IF($I$199:$R$199=2,(I153:R153),""))),
IF(Options!$D$20=1, IFERROR(IF(OR(IF(ISNUMBER(I153:R153),IF(I$199:R$199 = 1,I153:R153, ""), "")=0), 0, GEOMEAN(IF(ISNUMBER(I153:R153),IF(I$199:R$199 = 1,I153:R153, ""), ""))),
   IF(OR(IF(ISNUMBER(I153:R153),IF(I$199:R$199 = 2,I153:R153, ""), "")=0), 0, GEOMEAN(IF(ISNUMBER(I153:R153),IF(I$199:R$199 = 2,I153:R153, ""), "")))))))</f>
        <v>5.3333333333333304</v>
      </c>
      <c r="G153" s="89" cm="1">
        <f t="array" ref="G153">IF(Options!$D$18=1, IFERROR(MAX(IF($I$200:$R$200=1,(I153:R153),"")),
     MAX(IF($I$200:$R$200=2,(I153:R153),""))),
IF(Options!$D$19=1, IFERROR(AVERAGE(IF($I$200:$R$200=1,(I153:R153),"")),
     AVERAGE(IF($I$200:$R$200=2,(I153:R153),""))),
IF(Options!$D$20=1, IFERROR(IF(OR(IF(ISNUMBER(I153:R153),IF(I$200:R$200 = 1,I153:R153, ""), "")=0), 0, GEOMEAN(IF(ISNUMBER(I153:R153),IF(I$200:R$200 = 1,I153:R153, ""), ""))),
   IF(OR(IF(ISNUMBER(I153:R153),IF(I$200:R$200 = 2,I153:R153, ""), "")=0), 0, GEOMEAN(IF(ISNUMBER(I153:R153),IF(I$200:R$200 = 2,I153:R153, ""), "")))))))</f>
        <v>0</v>
      </c>
      <c r="H153" s="142" t="s">
        <v>302</v>
      </c>
      <c r="I153" s="89" t="s">
        <v>473</v>
      </c>
      <c r="J153" s="89">
        <v>5.3333333333333304</v>
      </c>
      <c r="K153" s="89">
        <v>0</v>
      </c>
      <c r="L153" s="89">
        <v>0</v>
      </c>
      <c r="M153" s="89">
        <v>0</v>
      </c>
      <c r="N153" s="89"/>
      <c r="O153" s="89"/>
      <c r="P153" s="141"/>
      <c r="Q153" s="141"/>
      <c r="R153" s="141"/>
      <c r="S153" s="162"/>
      <c r="T153" s="162"/>
      <c r="U153" s="36"/>
      <c r="V153" s="36"/>
      <c r="W153" s="36"/>
      <c r="X153" s="36"/>
      <c r="Y153" s="36"/>
      <c r="Z153" s="36"/>
      <c r="AA153" s="36"/>
      <c r="AB153" s="36"/>
      <c r="AC153" s="36"/>
    </row>
    <row r="154" spans="1:29" x14ac:dyDescent="0.2">
      <c r="A154" s="85">
        <v>149</v>
      </c>
      <c r="B154" s="85" t="s">
        <v>303</v>
      </c>
      <c r="C154" s="85" t="s">
        <v>304</v>
      </c>
      <c r="D154" s="98" t="str">
        <f t="shared" si="2"/>
        <v/>
      </c>
      <c r="E154" s="89">
        <f>IF(Options!$D$24 = 1, MAX(F154, G154),
IF(Options!$D$25 = 1, AVERAGE(F154,G154),
IF(Options!$D$26 = 1, IFERROR(GEOMEAN(F154, G154), MAX(F154, G154)))))</f>
        <v>5.8333333333333304</v>
      </c>
      <c r="F154" s="89" cm="1">
        <f t="array" ref="F154">IF(Options!$D$18=1, IFERROR(MAX(IF($I$199:$R$199=1,(I154:R154),"")),
     MAX(IF($I$199:$R$199=2,(I154:R154),""))),
IF(Options!$D$19=1, IFERROR(AVERAGE(IF($I$199:$R$199=1,I154:R154,"")),
     AVERAGE(IF($I$199:$R$199=2,(I154:R154),""))),
IF(Options!$D$20=1, IFERROR(IF(OR(IF(ISNUMBER(I154:R154),IF(I$199:R$199 = 1,I154:R154, ""), "")=0), 0, GEOMEAN(IF(ISNUMBER(I154:R154),IF(I$199:R$199 = 1,I154:R154, ""), ""))),
   IF(OR(IF(ISNUMBER(I154:R154),IF(I$199:R$199 = 2,I154:R154, ""), "")=0), 0, GEOMEAN(IF(ISNUMBER(I154:R154),IF(I$199:R$199 = 2,I154:R154, ""), "")))))))</f>
        <v>5.8333333333333304</v>
      </c>
      <c r="G154" s="89" cm="1">
        <f t="array" ref="G154">IF(Options!$D$18=1, IFERROR(MAX(IF($I$200:$R$200=1,(I154:R154),"")),
     MAX(IF($I$200:$R$200=2,(I154:R154),""))),
IF(Options!$D$19=1, IFERROR(AVERAGE(IF($I$200:$R$200=1,(I154:R154),"")),
     AVERAGE(IF($I$200:$R$200=2,(I154:R154),""))),
IF(Options!$D$20=1, IFERROR(IF(OR(IF(ISNUMBER(I154:R154),IF(I$200:R$200 = 1,I154:R154, ""), "")=0), 0, GEOMEAN(IF(ISNUMBER(I154:R154),IF(I$200:R$200 = 1,I154:R154, ""), ""))),
   IF(OR(IF(ISNUMBER(I154:R154),IF(I$200:R$200 = 2,I154:R154, ""), "")=0), 0, GEOMEAN(IF(ISNUMBER(I154:R154),IF(I$200:R$200 = 2,I154:R154, ""), "")))))))</f>
        <v>0</v>
      </c>
      <c r="H154" s="142" t="s">
        <v>304</v>
      </c>
      <c r="I154" s="89" t="s">
        <v>473</v>
      </c>
      <c r="J154" s="89">
        <v>5.8333333333333304</v>
      </c>
      <c r="K154" s="89">
        <v>0</v>
      </c>
      <c r="L154" s="89">
        <v>0</v>
      </c>
      <c r="M154" s="89">
        <v>0</v>
      </c>
      <c r="N154" s="89"/>
      <c r="O154" s="89"/>
      <c r="P154" s="141"/>
      <c r="Q154" s="141"/>
      <c r="R154" s="141"/>
      <c r="S154" s="162"/>
      <c r="T154" s="162"/>
      <c r="U154" s="36"/>
      <c r="V154" s="36"/>
      <c r="W154" s="36"/>
      <c r="X154" s="36"/>
      <c r="Y154" s="36"/>
      <c r="Z154" s="36"/>
      <c r="AA154" s="36"/>
      <c r="AB154" s="36"/>
      <c r="AC154" s="36"/>
    </row>
    <row r="155" spans="1:29" x14ac:dyDescent="0.2">
      <c r="A155" s="85">
        <v>150</v>
      </c>
      <c r="B155" s="85" t="s">
        <v>305</v>
      </c>
      <c r="C155" s="85" t="s">
        <v>306</v>
      </c>
      <c r="D155" s="98" t="str">
        <f t="shared" si="2"/>
        <v/>
      </c>
      <c r="E155" s="89">
        <f>IF(Options!$D$24 = 1, MAX(F155, G155),
IF(Options!$D$25 = 1, AVERAGE(F155,G155),
IF(Options!$D$26 = 1, IFERROR(GEOMEAN(F155, G155), MAX(F155, G155)))))</f>
        <v>0</v>
      </c>
      <c r="F155" s="89" cm="1">
        <f t="array" ref="F155">IF(Options!$D$18=1, IFERROR(MAX(IF($I$199:$R$199=1,(I155:R155),"")),
     MAX(IF($I$199:$R$199=2,(I155:R155),""))),
IF(Options!$D$19=1, IFERROR(AVERAGE(IF($I$199:$R$199=1,I155:R155,"")),
     AVERAGE(IF($I$199:$R$199=2,(I155:R155),""))),
IF(Options!$D$20=1, IFERROR(IF(OR(IF(ISNUMBER(I155:R155),IF(I$199:R$199 = 1,I155:R155, ""), "")=0), 0, GEOMEAN(IF(ISNUMBER(I155:R155),IF(I$199:R$199 = 1,I155:R155, ""), ""))),
   IF(OR(IF(ISNUMBER(I155:R155),IF(I$199:R$199 = 2,I155:R155, ""), "")=0), 0, GEOMEAN(IF(ISNUMBER(I155:R155),IF(I$199:R$199 = 2,I155:R155, ""), "")))))))</f>
        <v>0</v>
      </c>
      <c r="G155" s="89" cm="1">
        <f t="array" ref="G155">IF(Options!$D$18=1, IFERROR(MAX(IF($I$200:$R$200=1,(I155:R155),"")),
     MAX(IF($I$200:$R$200=2,(I155:R155),""))),
IF(Options!$D$19=1, IFERROR(AVERAGE(IF($I$200:$R$200=1,(I155:R155),"")),
     AVERAGE(IF($I$200:$R$200=2,(I155:R155),""))),
IF(Options!$D$20=1, IFERROR(IF(OR(IF(ISNUMBER(I155:R155),IF(I$200:R$200 = 1,I155:R155, ""), "")=0), 0, GEOMEAN(IF(ISNUMBER(I155:R155),IF(I$200:R$200 = 1,I155:R155, ""), ""))),
   IF(OR(IF(ISNUMBER(I155:R155),IF(I$200:R$200 = 2,I155:R155, ""), "")=0), 0, GEOMEAN(IF(ISNUMBER(I155:R155),IF(I$200:R$200 = 2,I155:R155, ""), "")))))))</f>
        <v>0</v>
      </c>
      <c r="H155" s="142" t="s">
        <v>306</v>
      </c>
      <c r="I155" s="89" t="s">
        <v>473</v>
      </c>
      <c r="J155" s="89">
        <v>0</v>
      </c>
      <c r="K155" s="89">
        <v>0</v>
      </c>
      <c r="L155" s="89">
        <v>0</v>
      </c>
      <c r="M155" s="89">
        <v>0</v>
      </c>
      <c r="N155" s="89"/>
      <c r="O155" s="89"/>
      <c r="P155" s="141"/>
      <c r="Q155" s="141"/>
      <c r="R155" s="141"/>
      <c r="S155" s="162"/>
      <c r="T155" s="162"/>
      <c r="U155" s="36"/>
      <c r="V155" s="36"/>
      <c r="W155" s="36"/>
      <c r="X155" s="36"/>
      <c r="Y155" s="36"/>
      <c r="Z155" s="36"/>
      <c r="AA155" s="36"/>
      <c r="AB155" s="36"/>
      <c r="AC155" s="36"/>
    </row>
    <row r="156" spans="1:29" x14ac:dyDescent="0.2">
      <c r="A156" s="85">
        <v>151</v>
      </c>
      <c r="B156" s="85" t="s">
        <v>307</v>
      </c>
      <c r="C156" s="85" t="s">
        <v>308</v>
      </c>
      <c r="D156" s="98" t="str">
        <f t="shared" si="2"/>
        <v/>
      </c>
      <c r="E156" s="89">
        <f>IF(Options!$D$24 = 1, MAX(F156, G156),
IF(Options!$D$25 = 1, AVERAGE(F156,G156),
IF(Options!$D$26 = 1, IFERROR(GEOMEAN(F156, G156), MAX(F156, G156)))))</f>
        <v>8.9442719099991592</v>
      </c>
      <c r="F156" s="89" cm="1">
        <f t="array" ref="F156">IF(Options!$D$18=1, IFERROR(MAX(IF($I$199:$R$199=1,(I156:R156),"")),
     MAX(IF($I$199:$R$199=2,(I156:R156),""))),
IF(Options!$D$19=1, IFERROR(AVERAGE(IF($I$199:$R$199=1,I156:R156,"")),
     AVERAGE(IF($I$199:$R$199=2,(I156:R156),""))),
IF(Options!$D$20=1, IFERROR(IF(OR(IF(ISNUMBER(I156:R156),IF(I$199:R$199 = 1,I156:R156, ""), "")=0), 0, GEOMEAN(IF(ISNUMBER(I156:R156),IF(I$199:R$199 = 1,I156:R156, ""), ""))),
   IF(OR(IF(ISNUMBER(I156:R156),IF(I$199:R$199 = 2,I156:R156, ""), "")=0), 0, GEOMEAN(IF(ISNUMBER(I156:R156),IF(I$199:R$199 = 2,I156:R156, ""), "")))))))</f>
        <v>8</v>
      </c>
      <c r="G156" s="89" cm="1">
        <f t="array" ref="G156">IF(Options!$D$18=1, IFERROR(MAX(IF($I$200:$R$200=1,(I156:R156),"")),
     MAX(IF($I$200:$R$200=2,(I156:R156),""))),
IF(Options!$D$19=1, IFERROR(AVERAGE(IF($I$200:$R$200=1,(I156:R156),"")),
     AVERAGE(IF($I$200:$R$200=2,(I156:R156),""))),
IF(Options!$D$20=1, IFERROR(IF(OR(IF(ISNUMBER(I156:R156),IF(I$200:R$200 = 1,I156:R156, ""), "")=0), 0, GEOMEAN(IF(ISNUMBER(I156:R156),IF(I$200:R$200 = 1,I156:R156, ""), ""))),
   IF(OR(IF(ISNUMBER(I156:R156),IF(I$200:R$200 = 2,I156:R156, ""), "")=0), 0, GEOMEAN(IF(ISNUMBER(I156:R156),IF(I$200:R$200 = 2,I156:R156, ""), "")))))))</f>
        <v>10</v>
      </c>
      <c r="H156" s="142" t="s">
        <v>308</v>
      </c>
      <c r="I156" s="89" t="s">
        <v>473</v>
      </c>
      <c r="J156" s="89">
        <v>8</v>
      </c>
      <c r="K156" s="89">
        <v>10</v>
      </c>
      <c r="L156" s="89">
        <v>0</v>
      </c>
      <c r="M156" s="89">
        <v>0</v>
      </c>
      <c r="N156" s="89"/>
      <c r="O156" s="89"/>
      <c r="P156" s="141"/>
      <c r="Q156" s="141"/>
      <c r="R156" s="141"/>
      <c r="S156" s="162"/>
      <c r="T156" s="162"/>
      <c r="U156" s="36"/>
      <c r="V156" s="36"/>
      <c r="W156" s="36"/>
      <c r="X156" s="36"/>
      <c r="Y156" s="36"/>
      <c r="Z156" s="36"/>
      <c r="AA156" s="36"/>
      <c r="AB156" s="36"/>
      <c r="AC156" s="36"/>
    </row>
    <row r="157" spans="1:29" x14ac:dyDescent="0.2">
      <c r="A157" s="85">
        <v>152</v>
      </c>
      <c r="B157" s="85" t="s">
        <v>309</v>
      </c>
      <c r="C157" s="85" t="s">
        <v>310</v>
      </c>
      <c r="D157" s="98" t="str">
        <f t="shared" si="2"/>
        <v/>
      </c>
      <c r="E157" s="89">
        <f>IF(Options!$D$24 = 1, MAX(F157, G157),
IF(Options!$D$25 = 1, AVERAGE(F157,G157),
IF(Options!$D$26 = 1, IFERROR(GEOMEAN(F157, G157), MAX(F157, G157)))))</f>
        <v>4.8333333333333304</v>
      </c>
      <c r="F157" s="89" cm="1">
        <f t="array" ref="F157">IF(Options!$D$18=1, IFERROR(MAX(IF($I$199:$R$199=1,(I157:R157),"")),
     MAX(IF($I$199:$R$199=2,(I157:R157),""))),
IF(Options!$D$19=1, IFERROR(AVERAGE(IF($I$199:$R$199=1,I157:R157,"")),
     AVERAGE(IF($I$199:$R$199=2,(I157:R157),""))),
IF(Options!$D$20=1, IFERROR(IF(OR(IF(ISNUMBER(I157:R157),IF(I$199:R$199 = 1,I157:R157, ""), "")=0), 0, GEOMEAN(IF(ISNUMBER(I157:R157),IF(I$199:R$199 = 1,I157:R157, ""), ""))),
   IF(OR(IF(ISNUMBER(I157:R157),IF(I$199:R$199 = 2,I157:R157, ""), "")=0), 0, GEOMEAN(IF(ISNUMBER(I157:R157),IF(I$199:R$199 = 2,I157:R157, ""), "")))))))</f>
        <v>4.8333333333333304</v>
      </c>
      <c r="G157" s="89" cm="1">
        <f t="array" ref="G157">IF(Options!$D$18=1, IFERROR(MAX(IF($I$200:$R$200=1,(I157:R157),"")),
     MAX(IF($I$200:$R$200=2,(I157:R157),""))),
IF(Options!$D$19=1, IFERROR(AVERAGE(IF($I$200:$R$200=1,(I157:R157),"")),
     AVERAGE(IF($I$200:$R$200=2,(I157:R157),""))),
IF(Options!$D$20=1, IFERROR(IF(OR(IF(ISNUMBER(I157:R157),IF(I$200:R$200 = 1,I157:R157, ""), "")=0), 0, GEOMEAN(IF(ISNUMBER(I157:R157),IF(I$200:R$200 = 1,I157:R157, ""), ""))),
   IF(OR(IF(ISNUMBER(I157:R157),IF(I$200:R$200 = 2,I157:R157, ""), "")=0), 0, GEOMEAN(IF(ISNUMBER(I157:R157),IF(I$200:R$200 = 2,I157:R157, ""), "")))))))</f>
        <v>0</v>
      </c>
      <c r="H157" s="142" t="s">
        <v>310</v>
      </c>
      <c r="I157" s="89" t="s">
        <v>473</v>
      </c>
      <c r="J157" s="89">
        <v>4.8333333333333304</v>
      </c>
      <c r="K157" s="89">
        <v>0</v>
      </c>
      <c r="L157" s="89">
        <v>0</v>
      </c>
      <c r="M157" s="89">
        <v>0</v>
      </c>
      <c r="N157" s="89"/>
      <c r="O157" s="89"/>
      <c r="P157" s="141"/>
      <c r="Q157" s="141"/>
      <c r="R157" s="141"/>
      <c r="S157" s="162"/>
      <c r="T157" s="162"/>
      <c r="U157" s="36"/>
      <c r="V157" s="36"/>
      <c r="W157" s="36"/>
      <c r="X157" s="36"/>
      <c r="Y157" s="36"/>
      <c r="Z157" s="36"/>
      <c r="AA157" s="36"/>
      <c r="AB157" s="36"/>
      <c r="AC157" s="36"/>
    </row>
    <row r="158" spans="1:29" x14ac:dyDescent="0.2">
      <c r="A158" s="85">
        <v>153</v>
      </c>
      <c r="B158" s="85" t="s">
        <v>311</v>
      </c>
      <c r="C158" s="85" t="s">
        <v>312</v>
      </c>
      <c r="D158" s="98" t="str">
        <f t="shared" si="2"/>
        <v/>
      </c>
      <c r="E158" s="89">
        <f>IF(Options!$D$24 = 1, MAX(F158, G158),
IF(Options!$D$25 = 1, AVERAGE(F158,G158),
IF(Options!$D$26 = 1, IFERROR(GEOMEAN(F158, G158), MAX(F158, G158)))))</f>
        <v>9.1666666666666696</v>
      </c>
      <c r="F158" s="89" cm="1">
        <f t="array" ref="F158">IF(Options!$D$18=1, IFERROR(MAX(IF($I$199:$R$199=1,(I158:R158),"")),
     MAX(IF($I$199:$R$199=2,(I158:R158),""))),
IF(Options!$D$19=1, IFERROR(AVERAGE(IF($I$199:$R$199=1,I158:R158,"")),
     AVERAGE(IF($I$199:$R$199=2,(I158:R158),""))),
IF(Options!$D$20=1, IFERROR(IF(OR(IF(ISNUMBER(I158:R158),IF(I$199:R$199 = 1,I158:R158, ""), "")=0), 0, GEOMEAN(IF(ISNUMBER(I158:R158),IF(I$199:R$199 = 1,I158:R158, ""), ""))),
   IF(OR(IF(ISNUMBER(I158:R158),IF(I$199:R$199 = 2,I158:R158, ""), "")=0), 0, GEOMEAN(IF(ISNUMBER(I158:R158),IF(I$199:R$199 = 2,I158:R158, ""), "")))))))</f>
        <v>9.1666666666666696</v>
      </c>
      <c r="G158" s="89" cm="1">
        <f t="array" ref="G158">IF(Options!$D$18=1, IFERROR(MAX(IF($I$200:$R$200=1,(I158:R158),"")),
     MAX(IF($I$200:$R$200=2,(I158:R158),""))),
IF(Options!$D$19=1, IFERROR(AVERAGE(IF($I$200:$R$200=1,(I158:R158),"")),
     AVERAGE(IF($I$200:$R$200=2,(I158:R158),""))),
IF(Options!$D$20=1, IFERROR(IF(OR(IF(ISNUMBER(I158:R158),IF(I$200:R$200 = 1,I158:R158, ""), "")=0), 0, GEOMEAN(IF(ISNUMBER(I158:R158),IF(I$200:R$200 = 1,I158:R158, ""), ""))),
   IF(OR(IF(ISNUMBER(I158:R158),IF(I$200:R$200 = 2,I158:R158, ""), "")=0), 0, GEOMEAN(IF(ISNUMBER(I158:R158),IF(I$200:R$200 = 2,I158:R158, ""), "")))))))</f>
        <v>0</v>
      </c>
      <c r="H158" s="142" t="s">
        <v>312</v>
      </c>
      <c r="I158" s="89" t="s">
        <v>473</v>
      </c>
      <c r="J158" s="89">
        <v>9.1666666666666696</v>
      </c>
      <c r="K158" s="89">
        <v>0</v>
      </c>
      <c r="L158" s="89">
        <v>0</v>
      </c>
      <c r="M158" s="89">
        <v>0</v>
      </c>
      <c r="N158" s="89"/>
      <c r="O158" s="89"/>
      <c r="P158" s="141"/>
      <c r="Q158" s="141"/>
      <c r="R158" s="141"/>
      <c r="S158" s="162"/>
      <c r="T158" s="162"/>
      <c r="U158" s="36"/>
      <c r="V158" s="36"/>
      <c r="W158" s="36"/>
      <c r="X158" s="36"/>
      <c r="Y158" s="36"/>
      <c r="Z158" s="36"/>
      <c r="AA158" s="36"/>
      <c r="AB158" s="36"/>
      <c r="AC158" s="36"/>
    </row>
    <row r="159" spans="1:29" x14ac:dyDescent="0.2">
      <c r="A159" s="85">
        <v>154</v>
      </c>
      <c r="B159" s="85" t="s">
        <v>313</v>
      </c>
      <c r="C159" s="85" t="s">
        <v>314</v>
      </c>
      <c r="D159" s="98" t="str">
        <f t="shared" si="2"/>
        <v/>
      </c>
      <c r="E159" s="89">
        <f>IF(Options!$D$24 = 1, MAX(F159, G159),
IF(Options!$D$25 = 1, AVERAGE(F159,G159),
IF(Options!$D$26 = 1, IFERROR(GEOMEAN(F159, G159), MAX(F159, G159)))))</f>
        <v>9.9163165204290102</v>
      </c>
      <c r="F159" s="89" cm="1">
        <f t="array" ref="F159">IF(Options!$D$18=1, IFERROR(MAX(IF($I$199:$R$199=1,(I159:R159),"")),
     MAX(IF($I$199:$R$199=2,(I159:R159),""))),
IF(Options!$D$19=1, IFERROR(AVERAGE(IF($I$199:$R$199=1,I159:R159,"")),
     AVERAGE(IF($I$199:$R$199=2,(I159:R159),""))),
IF(Options!$D$20=1, IFERROR(IF(OR(IF(ISNUMBER(I159:R159),IF(I$199:R$199 = 1,I159:R159, ""), "")=0), 0, GEOMEAN(IF(ISNUMBER(I159:R159),IF(I$199:R$199 = 1,I159:R159, ""), ""))),
   IF(OR(IF(ISNUMBER(I159:R159),IF(I$199:R$199 = 2,I159:R159, ""), "")=0), 0, GEOMEAN(IF(ISNUMBER(I159:R159),IF(I$199:R$199 = 2,I159:R159, ""), "")))))))</f>
        <v>9.8333333333333304</v>
      </c>
      <c r="G159" s="89" cm="1">
        <f t="array" ref="G159">IF(Options!$D$18=1, IFERROR(MAX(IF($I$200:$R$200=1,(I159:R159),"")),
     MAX(IF($I$200:$R$200=2,(I159:R159),""))),
IF(Options!$D$19=1, IFERROR(AVERAGE(IF($I$200:$R$200=1,(I159:R159),"")),
     AVERAGE(IF($I$200:$R$200=2,(I159:R159),""))),
IF(Options!$D$20=1, IFERROR(IF(OR(IF(ISNUMBER(I159:R159),IF(I$200:R$200 = 1,I159:R159, ""), "")=0), 0, GEOMEAN(IF(ISNUMBER(I159:R159),IF(I$200:R$200 = 1,I159:R159, ""), ""))),
   IF(OR(IF(ISNUMBER(I159:R159),IF(I$200:R$200 = 2,I159:R159, ""), "")=0), 0, GEOMEAN(IF(ISNUMBER(I159:R159),IF(I$200:R$200 = 2,I159:R159, ""), "")))))))</f>
        <v>10</v>
      </c>
      <c r="H159" s="142" t="s">
        <v>314</v>
      </c>
      <c r="I159" s="89" t="s">
        <v>473</v>
      </c>
      <c r="J159" s="89">
        <v>9.8333333333333304</v>
      </c>
      <c r="K159" s="89">
        <v>0</v>
      </c>
      <c r="L159" s="89">
        <v>10</v>
      </c>
      <c r="M159" s="89">
        <v>10</v>
      </c>
      <c r="N159" s="89"/>
      <c r="O159" s="89"/>
      <c r="P159" s="141"/>
      <c r="Q159" s="141"/>
      <c r="R159" s="141"/>
      <c r="S159" s="162"/>
      <c r="T159" s="162"/>
      <c r="U159" s="36"/>
      <c r="V159" s="36"/>
      <c r="W159" s="36"/>
      <c r="X159" s="36"/>
      <c r="Y159" s="36"/>
      <c r="Z159" s="36"/>
      <c r="AA159" s="36"/>
      <c r="AB159" s="36"/>
      <c r="AC159" s="36"/>
    </row>
    <row r="160" spans="1:29" x14ac:dyDescent="0.2">
      <c r="A160" s="85">
        <v>155</v>
      </c>
      <c r="B160" s="85" t="s">
        <v>315</v>
      </c>
      <c r="C160" s="85" t="s">
        <v>316</v>
      </c>
      <c r="D160" s="98" t="str">
        <f t="shared" si="2"/>
        <v/>
      </c>
      <c r="E160" s="89">
        <f>IF(Options!$D$24 = 1, MAX(F160, G160),
IF(Options!$D$25 = 1, AVERAGE(F160,G160),
IF(Options!$D$26 = 1, IFERROR(GEOMEAN(F160, G160), MAX(F160, G160)))))</f>
        <v>5.8333333333333304</v>
      </c>
      <c r="F160" s="89" cm="1">
        <f t="array" ref="F160">IF(Options!$D$18=1, IFERROR(MAX(IF($I$199:$R$199=1,(I160:R160),"")),
     MAX(IF($I$199:$R$199=2,(I160:R160),""))),
IF(Options!$D$19=1, IFERROR(AVERAGE(IF($I$199:$R$199=1,I160:R160,"")),
     AVERAGE(IF($I$199:$R$199=2,(I160:R160),""))),
IF(Options!$D$20=1, IFERROR(IF(OR(IF(ISNUMBER(I160:R160),IF(I$199:R$199 = 1,I160:R160, ""), "")=0), 0, GEOMEAN(IF(ISNUMBER(I160:R160),IF(I$199:R$199 = 1,I160:R160, ""), ""))),
   IF(OR(IF(ISNUMBER(I160:R160),IF(I$199:R$199 = 2,I160:R160, ""), "")=0), 0, GEOMEAN(IF(ISNUMBER(I160:R160),IF(I$199:R$199 = 2,I160:R160, ""), "")))))))</f>
        <v>5.8333333333333304</v>
      </c>
      <c r="G160" s="89" cm="1">
        <f t="array" ref="G160">IF(Options!$D$18=1, IFERROR(MAX(IF($I$200:$R$200=1,(I160:R160),"")),
     MAX(IF($I$200:$R$200=2,(I160:R160),""))),
IF(Options!$D$19=1, IFERROR(AVERAGE(IF($I$200:$R$200=1,(I160:R160),"")),
     AVERAGE(IF($I$200:$R$200=2,(I160:R160),""))),
IF(Options!$D$20=1, IFERROR(IF(OR(IF(ISNUMBER(I160:R160),IF(I$200:R$200 = 1,I160:R160, ""), "")=0), 0, GEOMEAN(IF(ISNUMBER(I160:R160),IF(I$200:R$200 = 1,I160:R160, ""), ""))),
   IF(OR(IF(ISNUMBER(I160:R160),IF(I$200:R$200 = 2,I160:R160, ""), "")=0), 0, GEOMEAN(IF(ISNUMBER(I160:R160),IF(I$200:R$200 = 2,I160:R160, ""), "")))))))</f>
        <v>0</v>
      </c>
      <c r="H160" s="142" t="s">
        <v>316</v>
      </c>
      <c r="I160" s="89" t="s">
        <v>473</v>
      </c>
      <c r="J160" s="89">
        <v>5.8333333333333304</v>
      </c>
      <c r="K160" s="89">
        <v>0</v>
      </c>
      <c r="L160" s="89">
        <v>0</v>
      </c>
      <c r="M160" s="89">
        <v>0</v>
      </c>
      <c r="N160" s="89"/>
      <c r="O160" s="89"/>
      <c r="P160" s="141"/>
      <c r="Q160" s="141"/>
      <c r="R160" s="141"/>
      <c r="S160" s="162"/>
      <c r="T160" s="162"/>
      <c r="U160" s="36"/>
      <c r="V160" s="36"/>
      <c r="W160" s="36"/>
      <c r="X160" s="36"/>
      <c r="Y160" s="36"/>
      <c r="Z160" s="36"/>
      <c r="AA160" s="36"/>
      <c r="AB160" s="36"/>
      <c r="AC160" s="36"/>
    </row>
    <row r="161" spans="1:29" x14ac:dyDescent="0.2">
      <c r="A161" s="85">
        <v>156</v>
      </c>
      <c r="B161" s="85" t="s">
        <v>317</v>
      </c>
      <c r="C161" s="85" t="s">
        <v>318</v>
      </c>
      <c r="D161" s="98" t="str">
        <f t="shared" si="2"/>
        <v/>
      </c>
      <c r="E161" s="89">
        <f>IF(Options!$D$24 = 1, MAX(F161, G161),
IF(Options!$D$25 = 1, AVERAGE(F161,G161),
IF(Options!$D$26 = 1, IFERROR(GEOMEAN(F161, G161), MAX(F161, G161)))))</f>
        <v>5.9160797830996161</v>
      </c>
      <c r="F161" s="89" cm="1">
        <f t="array" ref="F161">IF(Options!$D$18=1, IFERROR(MAX(IF($I$199:$R$199=1,(I161:R161),"")),
     MAX(IF($I$199:$R$199=2,(I161:R161),""))),
IF(Options!$D$19=1, IFERROR(AVERAGE(IF($I$199:$R$199=1,I161:R161,"")),
     AVERAGE(IF($I$199:$R$199=2,(I161:R161),""))),
IF(Options!$D$20=1, IFERROR(IF(OR(IF(ISNUMBER(I161:R161),IF(I$199:R$199 = 1,I161:R161, ""), "")=0), 0, GEOMEAN(IF(ISNUMBER(I161:R161),IF(I$199:R$199 = 1,I161:R161, ""), ""))),
   IF(OR(IF(ISNUMBER(I161:R161),IF(I$199:R$199 = 2,I161:R161, ""), "")=0), 0, GEOMEAN(IF(ISNUMBER(I161:R161),IF(I$199:R$199 = 2,I161:R161, ""), "")))))))</f>
        <v>5</v>
      </c>
      <c r="G161" s="89" cm="1">
        <f t="array" ref="G161">IF(Options!$D$18=1, IFERROR(MAX(IF($I$200:$R$200=1,(I161:R161),"")),
     MAX(IF($I$200:$R$200=2,(I161:R161),""))),
IF(Options!$D$19=1, IFERROR(AVERAGE(IF($I$200:$R$200=1,(I161:R161),"")),
     AVERAGE(IF($I$200:$R$200=2,(I161:R161),""))),
IF(Options!$D$20=1, IFERROR(IF(OR(IF(ISNUMBER(I161:R161),IF(I$200:R$200 = 1,I161:R161, ""), "")=0), 0, GEOMEAN(IF(ISNUMBER(I161:R161),IF(I$200:R$200 = 1,I161:R161, ""), ""))),
   IF(OR(IF(ISNUMBER(I161:R161),IF(I$200:R$200 = 2,I161:R161, ""), "")=0), 0, GEOMEAN(IF(ISNUMBER(I161:R161),IF(I$200:R$200 = 2,I161:R161, ""), "")))))))</f>
        <v>7</v>
      </c>
      <c r="H161" s="142" t="s">
        <v>318</v>
      </c>
      <c r="I161" s="89" t="s">
        <v>473</v>
      </c>
      <c r="J161" s="89">
        <v>5</v>
      </c>
      <c r="K161" s="89" t="s">
        <v>473</v>
      </c>
      <c r="L161" s="89">
        <v>7</v>
      </c>
      <c r="M161" s="89">
        <v>0</v>
      </c>
      <c r="N161" s="89"/>
      <c r="O161" s="89"/>
      <c r="P161" s="141"/>
      <c r="Q161" s="141"/>
      <c r="R161" s="141"/>
      <c r="S161" s="162"/>
      <c r="T161" s="162"/>
      <c r="U161" s="36"/>
      <c r="V161" s="36"/>
      <c r="W161" s="36"/>
      <c r="X161" s="36"/>
      <c r="Y161" s="36"/>
      <c r="Z161" s="36"/>
      <c r="AA161" s="36"/>
      <c r="AB161" s="36"/>
      <c r="AC161" s="36"/>
    </row>
    <row r="162" spans="1:29" x14ac:dyDescent="0.2">
      <c r="A162" s="85">
        <v>157</v>
      </c>
      <c r="B162" s="85" t="s">
        <v>319</v>
      </c>
      <c r="C162" s="85" t="s">
        <v>320</v>
      </c>
      <c r="D162" s="98" t="str">
        <f t="shared" si="2"/>
        <v/>
      </c>
      <c r="E162" s="89">
        <f>IF(Options!$D$24 = 1, MAX(F162, G162),
IF(Options!$D$25 = 1, AVERAGE(F162,G162),
IF(Options!$D$26 = 1, IFERROR(GEOMEAN(F162, G162), MAX(F162, G162)))))</f>
        <v>0.5</v>
      </c>
      <c r="F162" s="89" cm="1">
        <f t="array" ref="F162">IF(Options!$D$18=1, IFERROR(MAX(IF($I$199:$R$199=1,(I162:R162),"")),
     MAX(IF($I$199:$R$199=2,(I162:R162),""))),
IF(Options!$D$19=1, IFERROR(AVERAGE(IF($I$199:$R$199=1,I162:R162,"")),
     AVERAGE(IF($I$199:$R$199=2,(I162:R162),""))),
IF(Options!$D$20=1, IFERROR(IF(OR(IF(ISNUMBER(I162:R162),IF(I$199:R$199 = 1,I162:R162, ""), "")=0), 0, GEOMEAN(IF(ISNUMBER(I162:R162),IF(I$199:R$199 = 1,I162:R162, ""), ""))),
   IF(OR(IF(ISNUMBER(I162:R162),IF(I$199:R$199 = 2,I162:R162, ""), "")=0), 0, GEOMEAN(IF(ISNUMBER(I162:R162),IF(I$199:R$199 = 2,I162:R162, ""), "")))))))</f>
        <v>0.5</v>
      </c>
      <c r="G162" s="89" cm="1">
        <f t="array" ref="G162">IF(Options!$D$18=1, IFERROR(MAX(IF($I$200:$R$200=1,(I162:R162),"")),
     MAX(IF($I$200:$R$200=2,(I162:R162),""))),
IF(Options!$D$19=1, IFERROR(AVERAGE(IF($I$200:$R$200=1,(I162:R162),"")),
     AVERAGE(IF($I$200:$R$200=2,(I162:R162),""))),
IF(Options!$D$20=1, IFERROR(IF(OR(IF(ISNUMBER(I162:R162),IF(I$200:R$200 = 1,I162:R162, ""), "")=0), 0, GEOMEAN(IF(ISNUMBER(I162:R162),IF(I$200:R$200 = 1,I162:R162, ""), ""))),
   IF(OR(IF(ISNUMBER(I162:R162),IF(I$200:R$200 = 2,I162:R162, ""), "")=0), 0, GEOMEAN(IF(ISNUMBER(I162:R162),IF(I$200:R$200 = 2,I162:R162, ""), "")))))))</f>
        <v>0</v>
      </c>
      <c r="H162" s="142" t="s">
        <v>320</v>
      </c>
      <c r="I162" s="89" t="s">
        <v>473</v>
      </c>
      <c r="J162" s="89">
        <v>0.5</v>
      </c>
      <c r="K162" s="89">
        <v>0</v>
      </c>
      <c r="L162" s="89">
        <v>0</v>
      </c>
      <c r="M162" s="89">
        <v>0</v>
      </c>
      <c r="N162" s="89"/>
      <c r="O162" s="89"/>
      <c r="P162" s="141"/>
      <c r="Q162" s="141"/>
      <c r="R162" s="141"/>
      <c r="S162" s="162"/>
      <c r="T162" s="162"/>
      <c r="U162" s="36"/>
      <c r="V162" s="36"/>
      <c r="W162" s="36"/>
      <c r="X162" s="36"/>
      <c r="Y162" s="36"/>
      <c r="Z162" s="36"/>
      <c r="AA162" s="36"/>
      <c r="AB162" s="36"/>
      <c r="AC162" s="36"/>
    </row>
    <row r="163" spans="1:29" x14ac:dyDescent="0.2">
      <c r="A163" s="85">
        <v>158</v>
      </c>
      <c r="B163" s="85" t="s">
        <v>321</v>
      </c>
      <c r="C163" s="85" t="s">
        <v>322</v>
      </c>
      <c r="D163" s="98" t="str">
        <f t="shared" si="2"/>
        <v/>
      </c>
      <c r="E163" s="89">
        <f>IF(Options!$D$24 = 1, MAX(F163, G163),
IF(Options!$D$25 = 1, AVERAGE(F163,G163),
IF(Options!$D$26 = 1, IFERROR(GEOMEAN(F163, G163), MAX(F163, G163)))))</f>
        <v>6.9522178715380676</v>
      </c>
      <c r="F163" s="89" cm="1">
        <f t="array" ref="F163">IF(Options!$D$18=1, IFERROR(MAX(IF($I$199:$R$199=1,(I163:R163),"")),
     MAX(IF($I$199:$R$199=2,(I163:R163),""))),
IF(Options!$D$19=1, IFERROR(AVERAGE(IF($I$199:$R$199=1,I163:R163,"")),
     AVERAGE(IF($I$199:$R$199=2,(I163:R163),""))),
IF(Options!$D$20=1, IFERROR(IF(OR(IF(ISNUMBER(I163:R163),IF(I$199:R$199 = 1,I163:R163, ""), "")=0), 0, GEOMEAN(IF(ISNUMBER(I163:R163),IF(I$199:R$199 = 1,I163:R163, ""), ""))),
   IF(OR(IF(ISNUMBER(I163:R163),IF(I$199:R$199 = 2,I163:R163, ""), "")=0), 0, GEOMEAN(IF(ISNUMBER(I163:R163),IF(I$199:R$199 = 2,I163:R163, ""), "")))))))</f>
        <v>4.8333333333333304</v>
      </c>
      <c r="G163" s="89" cm="1">
        <f t="array" ref="G163">IF(Options!$D$18=1, IFERROR(MAX(IF($I$200:$R$200=1,(I163:R163),"")),
     MAX(IF($I$200:$R$200=2,(I163:R163),""))),
IF(Options!$D$19=1, IFERROR(AVERAGE(IF($I$200:$R$200=1,(I163:R163),"")),
     AVERAGE(IF($I$200:$R$200=2,(I163:R163),""))),
IF(Options!$D$20=1, IFERROR(IF(OR(IF(ISNUMBER(I163:R163),IF(I$200:R$200 = 1,I163:R163, ""), "")=0), 0, GEOMEAN(IF(ISNUMBER(I163:R163),IF(I$200:R$200 = 1,I163:R163, ""), ""))),
   IF(OR(IF(ISNUMBER(I163:R163),IF(I$200:R$200 = 2,I163:R163, ""), "")=0), 0, GEOMEAN(IF(ISNUMBER(I163:R163),IF(I$200:R$200 = 2,I163:R163, ""), "")))))))</f>
        <v>10</v>
      </c>
      <c r="H163" s="142" t="s">
        <v>322</v>
      </c>
      <c r="I163" s="89" t="s">
        <v>473</v>
      </c>
      <c r="J163" s="89">
        <v>4.8333333333333304</v>
      </c>
      <c r="K163" s="89">
        <v>10</v>
      </c>
      <c r="L163" s="89">
        <v>0</v>
      </c>
      <c r="M163" s="89">
        <v>0</v>
      </c>
      <c r="N163" s="89"/>
      <c r="O163" s="89"/>
      <c r="P163" s="141"/>
      <c r="Q163" s="141"/>
      <c r="R163" s="141"/>
      <c r="S163" s="162"/>
      <c r="T163" s="162"/>
      <c r="U163" s="36"/>
      <c r="V163" s="36"/>
      <c r="W163" s="36"/>
      <c r="X163" s="36"/>
      <c r="Y163" s="36"/>
      <c r="Z163" s="36"/>
      <c r="AA163" s="36"/>
      <c r="AB163" s="36"/>
      <c r="AC163" s="36"/>
    </row>
    <row r="164" spans="1:29" x14ac:dyDescent="0.2">
      <c r="A164" s="85">
        <v>159</v>
      </c>
      <c r="B164" s="85" t="s">
        <v>323</v>
      </c>
      <c r="C164" s="85" t="s">
        <v>324</v>
      </c>
      <c r="D164" s="98" t="str">
        <f t="shared" si="2"/>
        <v/>
      </c>
      <c r="E164" s="89">
        <f>IF(Options!$D$24 = 1, MAX(F164, G164),
IF(Options!$D$25 = 1, AVERAGE(F164,G164),
IF(Options!$D$26 = 1, IFERROR(GEOMEAN(F164, G164), MAX(F164, G164)))))</f>
        <v>3</v>
      </c>
      <c r="F164" s="89" cm="1">
        <f t="array" ref="F164">IF(Options!$D$18=1, IFERROR(MAX(IF($I$199:$R$199=1,(I164:R164),"")),
     MAX(IF($I$199:$R$199=2,(I164:R164),""))),
IF(Options!$D$19=1, IFERROR(AVERAGE(IF($I$199:$R$199=1,I164:R164,"")),
     AVERAGE(IF($I$199:$R$199=2,(I164:R164),""))),
IF(Options!$D$20=1, IFERROR(IF(OR(IF(ISNUMBER(I164:R164),IF(I$199:R$199 = 1,I164:R164, ""), "")=0), 0, GEOMEAN(IF(ISNUMBER(I164:R164),IF(I$199:R$199 = 1,I164:R164, ""), ""))),
   IF(OR(IF(ISNUMBER(I164:R164),IF(I$199:R$199 = 2,I164:R164, ""), "")=0), 0, GEOMEAN(IF(ISNUMBER(I164:R164),IF(I$199:R$199 = 2,I164:R164, ""), "")))))))</f>
        <v>3</v>
      </c>
      <c r="G164" s="89" cm="1">
        <f t="array" ref="G164">IF(Options!$D$18=1, IFERROR(MAX(IF($I$200:$R$200=1,(I164:R164),"")),
     MAX(IF($I$200:$R$200=2,(I164:R164),""))),
IF(Options!$D$19=1, IFERROR(AVERAGE(IF($I$200:$R$200=1,(I164:R164),"")),
     AVERAGE(IF($I$200:$R$200=2,(I164:R164),""))),
IF(Options!$D$20=1, IFERROR(IF(OR(IF(ISNUMBER(I164:R164),IF(I$200:R$200 = 1,I164:R164, ""), "")=0), 0, GEOMEAN(IF(ISNUMBER(I164:R164),IF(I$200:R$200 = 1,I164:R164, ""), ""))),
   IF(OR(IF(ISNUMBER(I164:R164),IF(I$200:R$200 = 2,I164:R164, ""), "")=0), 0, GEOMEAN(IF(ISNUMBER(I164:R164),IF(I$200:R$200 = 2,I164:R164, ""), "")))))))</f>
        <v>0</v>
      </c>
      <c r="H164" s="142" t="s">
        <v>324</v>
      </c>
      <c r="I164" s="89" t="s">
        <v>473</v>
      </c>
      <c r="J164" s="89">
        <v>3</v>
      </c>
      <c r="K164" s="89">
        <v>0</v>
      </c>
      <c r="L164" s="89">
        <v>0</v>
      </c>
      <c r="M164" s="89">
        <v>0</v>
      </c>
      <c r="N164" s="89"/>
      <c r="O164" s="89"/>
      <c r="P164" s="141"/>
      <c r="Q164" s="141"/>
      <c r="R164" s="141"/>
      <c r="S164" s="162"/>
      <c r="T164" s="162"/>
      <c r="U164" s="36"/>
      <c r="V164" s="36"/>
      <c r="W164" s="36"/>
      <c r="X164" s="36"/>
      <c r="Y164" s="36"/>
      <c r="Z164" s="36"/>
      <c r="AA164" s="36"/>
      <c r="AB164" s="36"/>
      <c r="AC164" s="36"/>
    </row>
    <row r="165" spans="1:29" x14ac:dyDescent="0.2">
      <c r="A165" s="85">
        <v>160</v>
      </c>
      <c r="B165" s="85" t="s">
        <v>325</v>
      </c>
      <c r="C165" s="85" t="s">
        <v>326</v>
      </c>
      <c r="D165" s="98" t="str">
        <f t="shared" si="2"/>
        <v/>
      </c>
      <c r="E165" s="89">
        <f>IF(Options!$D$24 = 1, MAX(F165, G165),
IF(Options!$D$25 = 1, AVERAGE(F165,G165),
IF(Options!$D$26 = 1, IFERROR(GEOMEAN(F165, G165), MAX(F165, G165)))))</f>
        <v>4</v>
      </c>
      <c r="F165" s="89" cm="1">
        <f t="array" ref="F165">IF(Options!$D$18=1, IFERROR(MAX(IF($I$199:$R$199=1,(I165:R165),"")),
     MAX(IF($I$199:$R$199=2,(I165:R165),""))),
IF(Options!$D$19=1, IFERROR(AVERAGE(IF($I$199:$R$199=1,I165:R165,"")),
     AVERAGE(IF($I$199:$R$199=2,(I165:R165),""))),
IF(Options!$D$20=1, IFERROR(IF(OR(IF(ISNUMBER(I165:R165),IF(I$199:R$199 = 1,I165:R165, ""), "")=0), 0, GEOMEAN(IF(ISNUMBER(I165:R165),IF(I$199:R$199 = 1,I165:R165, ""), ""))),
   IF(OR(IF(ISNUMBER(I165:R165),IF(I$199:R$199 = 2,I165:R165, ""), "")=0), 0, GEOMEAN(IF(ISNUMBER(I165:R165),IF(I$199:R$199 = 2,I165:R165, ""), "")))))))</f>
        <v>4</v>
      </c>
      <c r="G165" s="89" cm="1">
        <f t="array" ref="G165">IF(Options!$D$18=1, IFERROR(MAX(IF($I$200:$R$200=1,(I165:R165),"")),
     MAX(IF($I$200:$R$200=2,(I165:R165),""))),
IF(Options!$D$19=1, IFERROR(AVERAGE(IF($I$200:$R$200=1,(I165:R165),"")),
     AVERAGE(IF($I$200:$R$200=2,(I165:R165),""))),
IF(Options!$D$20=1, IFERROR(IF(OR(IF(ISNUMBER(I165:R165),IF(I$200:R$200 = 1,I165:R165, ""), "")=0), 0, GEOMEAN(IF(ISNUMBER(I165:R165),IF(I$200:R$200 = 1,I165:R165, ""), ""))),
   IF(OR(IF(ISNUMBER(I165:R165),IF(I$200:R$200 = 2,I165:R165, ""), "")=0), 0, GEOMEAN(IF(ISNUMBER(I165:R165),IF(I$200:R$200 = 2,I165:R165, ""), "")))))))</f>
        <v>0</v>
      </c>
      <c r="H165" s="142" t="s">
        <v>326</v>
      </c>
      <c r="I165" s="89" t="s">
        <v>473</v>
      </c>
      <c r="J165" s="89">
        <v>4</v>
      </c>
      <c r="K165" s="89">
        <v>0</v>
      </c>
      <c r="L165" s="89">
        <v>0</v>
      </c>
      <c r="M165" s="89">
        <v>0</v>
      </c>
      <c r="N165" s="89"/>
      <c r="O165" s="89"/>
      <c r="P165" s="141"/>
      <c r="Q165" s="141"/>
      <c r="R165" s="141"/>
      <c r="S165" s="162"/>
      <c r="T165" s="162"/>
      <c r="U165" s="36"/>
      <c r="V165" s="36"/>
      <c r="W165" s="36"/>
      <c r="X165" s="36"/>
      <c r="Y165" s="36"/>
      <c r="Z165" s="36"/>
      <c r="AA165" s="36"/>
      <c r="AB165" s="36"/>
      <c r="AC165" s="36"/>
    </row>
    <row r="166" spans="1:29" x14ac:dyDescent="0.2">
      <c r="A166" s="85">
        <v>161</v>
      </c>
      <c r="B166" s="85" t="s">
        <v>327</v>
      </c>
      <c r="C166" s="85" t="s">
        <v>328</v>
      </c>
      <c r="D166" s="98" t="str">
        <f t="shared" si="2"/>
        <v/>
      </c>
      <c r="E166" s="89">
        <f>IF(Options!$D$24 = 1, MAX(F166, G166),
IF(Options!$D$25 = 1, AVERAGE(F166,G166),
IF(Options!$D$26 = 1, IFERROR(GEOMEAN(F166, G166), MAX(F166, G166)))))</f>
        <v>0.16666666666666599</v>
      </c>
      <c r="F166" s="89" cm="1">
        <f t="array" ref="F166">IF(Options!$D$18=1, IFERROR(MAX(IF($I$199:$R$199=1,(I166:R166),"")),
     MAX(IF($I$199:$R$199=2,(I166:R166),""))),
IF(Options!$D$19=1, IFERROR(AVERAGE(IF($I$199:$R$199=1,I166:R166,"")),
     AVERAGE(IF($I$199:$R$199=2,(I166:R166),""))),
IF(Options!$D$20=1, IFERROR(IF(OR(IF(ISNUMBER(I166:R166),IF(I$199:R$199 = 1,I166:R166, ""), "")=0), 0, GEOMEAN(IF(ISNUMBER(I166:R166),IF(I$199:R$199 = 1,I166:R166, ""), ""))),
   IF(OR(IF(ISNUMBER(I166:R166),IF(I$199:R$199 = 2,I166:R166, ""), "")=0), 0, GEOMEAN(IF(ISNUMBER(I166:R166),IF(I$199:R$199 = 2,I166:R166, ""), "")))))))</f>
        <v>0.16666666666666599</v>
      </c>
      <c r="G166" s="89" cm="1">
        <f t="array" ref="G166">IF(Options!$D$18=1, IFERROR(MAX(IF($I$200:$R$200=1,(I166:R166),"")),
     MAX(IF($I$200:$R$200=2,(I166:R166),""))),
IF(Options!$D$19=1, IFERROR(AVERAGE(IF($I$200:$R$200=1,(I166:R166),"")),
     AVERAGE(IF($I$200:$R$200=2,(I166:R166),""))),
IF(Options!$D$20=1, IFERROR(IF(OR(IF(ISNUMBER(I166:R166),IF(I$200:R$200 = 1,I166:R166, ""), "")=0), 0, GEOMEAN(IF(ISNUMBER(I166:R166),IF(I$200:R$200 = 1,I166:R166, ""), ""))),
   IF(OR(IF(ISNUMBER(I166:R166),IF(I$200:R$200 = 2,I166:R166, ""), "")=0), 0, GEOMEAN(IF(ISNUMBER(I166:R166),IF(I$200:R$200 = 2,I166:R166, ""), "")))))))</f>
        <v>0</v>
      </c>
      <c r="H166" s="142" t="s">
        <v>328</v>
      </c>
      <c r="I166" s="89" t="s">
        <v>473</v>
      </c>
      <c r="J166" s="89">
        <v>0.16666666666666599</v>
      </c>
      <c r="K166" s="89">
        <v>0</v>
      </c>
      <c r="L166" s="89">
        <v>0</v>
      </c>
      <c r="M166" s="89">
        <v>0</v>
      </c>
      <c r="N166" s="89"/>
      <c r="O166" s="89"/>
      <c r="P166" s="141"/>
      <c r="Q166" s="141"/>
      <c r="R166" s="141"/>
      <c r="S166" s="162"/>
      <c r="T166" s="162"/>
      <c r="U166" s="36"/>
      <c r="V166" s="36"/>
      <c r="W166" s="36"/>
      <c r="X166" s="36"/>
      <c r="Y166" s="36"/>
      <c r="Z166" s="36"/>
      <c r="AA166" s="36"/>
      <c r="AB166" s="36"/>
      <c r="AC166" s="36"/>
    </row>
    <row r="167" spans="1:29" x14ac:dyDescent="0.2">
      <c r="A167" s="85">
        <v>162</v>
      </c>
      <c r="B167" s="85" t="s">
        <v>329</v>
      </c>
      <c r="C167" s="85" t="s">
        <v>330</v>
      </c>
      <c r="D167" s="98" t="str">
        <f t="shared" si="2"/>
        <v/>
      </c>
      <c r="E167" s="89">
        <f>IF(Options!$D$24 = 1, MAX(F167, G167),
IF(Options!$D$25 = 1, AVERAGE(F167,G167),
IF(Options!$D$26 = 1, IFERROR(GEOMEAN(F167, G167), MAX(F167, G167)))))</f>
        <v>2.5</v>
      </c>
      <c r="F167" s="89" cm="1">
        <f t="array" ref="F167">IF(Options!$D$18=1, IFERROR(MAX(IF($I$199:$R$199=1,(I167:R167),"")),
     MAX(IF($I$199:$R$199=2,(I167:R167),""))),
IF(Options!$D$19=1, IFERROR(AVERAGE(IF($I$199:$R$199=1,I167:R167,"")),
     AVERAGE(IF($I$199:$R$199=2,(I167:R167),""))),
IF(Options!$D$20=1, IFERROR(IF(OR(IF(ISNUMBER(I167:R167),IF(I$199:R$199 = 1,I167:R167, ""), "")=0), 0, GEOMEAN(IF(ISNUMBER(I167:R167),IF(I$199:R$199 = 1,I167:R167, ""), ""))),
   IF(OR(IF(ISNUMBER(I167:R167),IF(I$199:R$199 = 2,I167:R167, ""), "")=0), 0, GEOMEAN(IF(ISNUMBER(I167:R167),IF(I$199:R$199 = 2,I167:R167, ""), "")))))))</f>
        <v>2.5</v>
      </c>
      <c r="G167" s="89" cm="1">
        <f t="array" ref="G167">IF(Options!$D$18=1, IFERROR(MAX(IF($I$200:$R$200=1,(I167:R167),"")),
     MAX(IF($I$200:$R$200=2,(I167:R167),""))),
IF(Options!$D$19=1, IFERROR(AVERAGE(IF($I$200:$R$200=1,(I167:R167),"")),
     AVERAGE(IF($I$200:$R$200=2,(I167:R167),""))),
IF(Options!$D$20=1, IFERROR(IF(OR(IF(ISNUMBER(I167:R167),IF(I$200:R$200 = 1,I167:R167, ""), "")=0), 0, GEOMEAN(IF(ISNUMBER(I167:R167),IF(I$200:R$200 = 1,I167:R167, ""), ""))),
   IF(OR(IF(ISNUMBER(I167:R167),IF(I$200:R$200 = 2,I167:R167, ""), "")=0), 0, GEOMEAN(IF(ISNUMBER(I167:R167),IF(I$200:R$200 = 2,I167:R167, ""), "")))))))</f>
        <v>0</v>
      </c>
      <c r="H167" s="142" t="s">
        <v>330</v>
      </c>
      <c r="I167" s="89" t="s">
        <v>473</v>
      </c>
      <c r="J167" s="89">
        <v>2.5</v>
      </c>
      <c r="K167" s="89">
        <v>0</v>
      </c>
      <c r="L167" s="89">
        <v>0</v>
      </c>
      <c r="M167" s="89">
        <v>0</v>
      </c>
      <c r="N167" s="89"/>
      <c r="O167" s="89"/>
      <c r="P167" s="141"/>
      <c r="Q167" s="141"/>
      <c r="R167" s="141"/>
      <c r="S167" s="162"/>
      <c r="T167" s="162"/>
      <c r="U167" s="36"/>
      <c r="V167" s="36"/>
      <c r="W167" s="36"/>
      <c r="X167" s="36"/>
      <c r="Y167" s="36"/>
      <c r="Z167" s="36"/>
      <c r="AA167" s="36"/>
      <c r="AB167" s="36"/>
      <c r="AC167" s="36"/>
    </row>
    <row r="168" spans="1:29" x14ac:dyDescent="0.2">
      <c r="A168" s="85">
        <v>163</v>
      </c>
      <c r="B168" s="85" t="s">
        <v>331</v>
      </c>
      <c r="C168" s="85" t="s">
        <v>332</v>
      </c>
      <c r="D168" s="98" t="str">
        <f t="shared" si="2"/>
        <v/>
      </c>
      <c r="E168" s="89">
        <f>IF(Options!$D$24 = 1, MAX(F168, G168),
IF(Options!$D$25 = 1, AVERAGE(F168,G168),
IF(Options!$D$26 = 1, IFERROR(GEOMEAN(F168, G168), MAX(F168, G168)))))</f>
        <v>4.5825756949558398</v>
      </c>
      <c r="F168" s="89" cm="1">
        <f t="array" ref="F168">IF(Options!$D$18=1, IFERROR(MAX(IF($I$199:$R$199=1,(I168:R168),"")),
     MAX(IF($I$199:$R$199=2,(I168:R168),""))),
IF(Options!$D$19=1, IFERROR(AVERAGE(IF($I$199:$R$199=1,I168:R168,"")),
     AVERAGE(IF($I$199:$R$199=2,(I168:R168),""))),
IF(Options!$D$20=1, IFERROR(IF(OR(IF(ISNUMBER(I168:R168),IF(I$199:R$199 = 1,I168:R168, ""), "")=0), 0, GEOMEAN(IF(ISNUMBER(I168:R168),IF(I$199:R$199 = 1,I168:R168, ""), ""))),
   IF(OR(IF(ISNUMBER(I168:R168),IF(I$199:R$199 = 2,I168:R168, ""), "")=0), 0, GEOMEAN(IF(ISNUMBER(I168:R168),IF(I$199:R$199 = 2,I168:R168, ""), "")))))))</f>
        <v>3</v>
      </c>
      <c r="G168" s="89" cm="1">
        <f t="array" ref="G168">IF(Options!$D$18=1, IFERROR(MAX(IF($I$200:$R$200=1,(I168:R168),"")),
     MAX(IF($I$200:$R$200=2,(I168:R168),""))),
IF(Options!$D$19=1, IFERROR(AVERAGE(IF($I$200:$R$200=1,(I168:R168),"")),
     AVERAGE(IF($I$200:$R$200=2,(I168:R168),""))),
IF(Options!$D$20=1, IFERROR(IF(OR(IF(ISNUMBER(I168:R168),IF(I$200:R$200 = 1,I168:R168, ""), "")=0), 0, GEOMEAN(IF(ISNUMBER(I168:R168),IF(I$200:R$200 = 1,I168:R168, ""), ""))),
   IF(OR(IF(ISNUMBER(I168:R168),IF(I$200:R$200 = 2,I168:R168, ""), "")=0), 0, GEOMEAN(IF(ISNUMBER(I168:R168),IF(I$200:R$200 = 2,I168:R168, ""), "")))))))</f>
        <v>7</v>
      </c>
      <c r="H168" s="142" t="s">
        <v>332</v>
      </c>
      <c r="I168" s="89" t="s">
        <v>473</v>
      </c>
      <c r="J168" s="89">
        <v>3</v>
      </c>
      <c r="K168" s="89">
        <v>7</v>
      </c>
      <c r="L168" s="89">
        <v>0</v>
      </c>
      <c r="M168" s="89">
        <v>0</v>
      </c>
      <c r="N168" s="89"/>
      <c r="O168" s="89"/>
      <c r="P168" s="141"/>
      <c r="Q168" s="141"/>
      <c r="R168" s="141"/>
      <c r="S168" s="162"/>
      <c r="T168" s="162"/>
      <c r="U168" s="36"/>
      <c r="V168" s="36"/>
      <c r="W168" s="36"/>
      <c r="X168" s="36"/>
      <c r="Y168" s="36"/>
      <c r="Z168" s="36"/>
      <c r="AA168" s="36"/>
      <c r="AB168" s="36"/>
      <c r="AC168" s="36"/>
    </row>
    <row r="169" spans="1:29" x14ac:dyDescent="0.2">
      <c r="A169" s="85">
        <v>164</v>
      </c>
      <c r="B169" s="85" t="s">
        <v>333</v>
      </c>
      <c r="C169" s="85" t="s">
        <v>334</v>
      </c>
      <c r="D169" s="98" t="str">
        <f t="shared" si="2"/>
        <v/>
      </c>
      <c r="E169" s="89">
        <f>IF(Options!$D$24 = 1, MAX(F169, G169),
IF(Options!$D$25 = 1, AVERAGE(F169,G169),
IF(Options!$D$26 = 1, IFERROR(GEOMEAN(F169, G169), MAX(F169, G169)))))</f>
        <v>7.8333333333333304</v>
      </c>
      <c r="F169" s="89" cm="1">
        <f t="array" ref="F169">IF(Options!$D$18=1, IFERROR(MAX(IF($I$199:$R$199=1,(I169:R169),"")),
     MAX(IF($I$199:$R$199=2,(I169:R169),""))),
IF(Options!$D$19=1, IFERROR(AVERAGE(IF($I$199:$R$199=1,I169:R169,"")),
     AVERAGE(IF($I$199:$R$199=2,(I169:R169),""))),
IF(Options!$D$20=1, IFERROR(IF(OR(IF(ISNUMBER(I169:R169),IF(I$199:R$199 = 1,I169:R169, ""), "")=0), 0, GEOMEAN(IF(ISNUMBER(I169:R169),IF(I$199:R$199 = 1,I169:R169, ""), ""))),
   IF(OR(IF(ISNUMBER(I169:R169),IF(I$199:R$199 = 2,I169:R169, ""), "")=0), 0, GEOMEAN(IF(ISNUMBER(I169:R169),IF(I$199:R$199 = 2,I169:R169, ""), "")))))))</f>
        <v>7.8333333333333304</v>
      </c>
      <c r="G169" s="89" cm="1">
        <f t="array" ref="G169">IF(Options!$D$18=1, IFERROR(MAX(IF($I$200:$R$200=1,(I169:R169),"")),
     MAX(IF($I$200:$R$200=2,(I169:R169),""))),
IF(Options!$D$19=1, IFERROR(AVERAGE(IF($I$200:$R$200=1,(I169:R169),"")),
     AVERAGE(IF($I$200:$R$200=2,(I169:R169),""))),
IF(Options!$D$20=1, IFERROR(IF(OR(IF(ISNUMBER(I169:R169),IF(I$200:R$200 = 1,I169:R169, ""), "")=0), 0, GEOMEAN(IF(ISNUMBER(I169:R169),IF(I$200:R$200 = 1,I169:R169, ""), ""))),
   IF(OR(IF(ISNUMBER(I169:R169),IF(I$200:R$200 = 2,I169:R169, ""), "")=0), 0, GEOMEAN(IF(ISNUMBER(I169:R169),IF(I$200:R$200 = 2,I169:R169, ""), "")))))))</f>
        <v>0</v>
      </c>
      <c r="H169" s="142" t="s">
        <v>334</v>
      </c>
      <c r="I169" s="89" t="s">
        <v>473</v>
      </c>
      <c r="J169" s="89">
        <v>7.8333333333333304</v>
      </c>
      <c r="K169" s="89">
        <v>0</v>
      </c>
      <c r="L169" s="89">
        <v>0</v>
      </c>
      <c r="M169" s="89">
        <v>0</v>
      </c>
      <c r="N169" s="89"/>
      <c r="O169" s="89"/>
      <c r="P169" s="141"/>
      <c r="Q169" s="141"/>
      <c r="R169" s="141"/>
      <c r="S169" s="162"/>
      <c r="T169" s="162"/>
      <c r="U169" s="36"/>
      <c r="V169" s="36"/>
      <c r="W169" s="36"/>
      <c r="X169" s="36"/>
      <c r="Y169" s="36"/>
      <c r="Z169" s="36"/>
      <c r="AA169" s="36"/>
      <c r="AB169" s="36"/>
      <c r="AC169" s="36"/>
    </row>
    <row r="170" spans="1:29" x14ac:dyDescent="0.2">
      <c r="A170" s="85">
        <v>165</v>
      </c>
      <c r="B170" s="85" t="s">
        <v>335</v>
      </c>
      <c r="C170" s="85" t="s">
        <v>336</v>
      </c>
      <c r="D170" s="98" t="str">
        <f t="shared" si="2"/>
        <v/>
      </c>
      <c r="E170" s="89">
        <f>IF(Options!$D$24 = 1, MAX(F170, G170),
IF(Options!$D$25 = 1, AVERAGE(F170,G170),
IF(Options!$D$26 = 1, IFERROR(GEOMEAN(F170, G170), MAX(F170, G170)))))</f>
        <v>5.3333333333333304</v>
      </c>
      <c r="F170" s="89" cm="1">
        <f t="array" ref="F170">IF(Options!$D$18=1, IFERROR(MAX(IF($I$199:$R$199=1,(I170:R170),"")),
     MAX(IF($I$199:$R$199=2,(I170:R170),""))),
IF(Options!$D$19=1, IFERROR(AVERAGE(IF($I$199:$R$199=1,I170:R170,"")),
     AVERAGE(IF($I$199:$R$199=2,(I170:R170),""))),
IF(Options!$D$20=1, IFERROR(IF(OR(IF(ISNUMBER(I170:R170),IF(I$199:R$199 = 1,I170:R170, ""), "")=0), 0, GEOMEAN(IF(ISNUMBER(I170:R170),IF(I$199:R$199 = 1,I170:R170, ""), ""))),
   IF(OR(IF(ISNUMBER(I170:R170),IF(I$199:R$199 = 2,I170:R170, ""), "")=0), 0, GEOMEAN(IF(ISNUMBER(I170:R170),IF(I$199:R$199 = 2,I170:R170, ""), "")))))))</f>
        <v>5.3333333333333304</v>
      </c>
      <c r="G170" s="89" cm="1">
        <f t="array" ref="G170">IF(Options!$D$18=1, IFERROR(MAX(IF($I$200:$R$200=1,(I170:R170),"")),
     MAX(IF($I$200:$R$200=2,(I170:R170),""))),
IF(Options!$D$19=1, IFERROR(AVERAGE(IF($I$200:$R$200=1,(I170:R170),"")),
     AVERAGE(IF($I$200:$R$200=2,(I170:R170),""))),
IF(Options!$D$20=1, IFERROR(IF(OR(IF(ISNUMBER(I170:R170),IF(I$200:R$200 = 1,I170:R170, ""), "")=0), 0, GEOMEAN(IF(ISNUMBER(I170:R170),IF(I$200:R$200 = 1,I170:R170, ""), ""))),
   IF(OR(IF(ISNUMBER(I170:R170),IF(I$200:R$200 = 2,I170:R170, ""), "")=0), 0, GEOMEAN(IF(ISNUMBER(I170:R170),IF(I$200:R$200 = 2,I170:R170, ""), "")))))))</f>
        <v>0</v>
      </c>
      <c r="H170" s="142" t="s">
        <v>336</v>
      </c>
      <c r="I170" s="89" t="s">
        <v>473</v>
      </c>
      <c r="J170" s="89">
        <v>5.3333333333333304</v>
      </c>
      <c r="K170" s="89">
        <v>0</v>
      </c>
      <c r="L170" s="89">
        <v>0</v>
      </c>
      <c r="M170" s="89">
        <v>0</v>
      </c>
      <c r="N170" s="89"/>
      <c r="O170" s="89"/>
      <c r="P170" s="141"/>
      <c r="Q170" s="141"/>
      <c r="R170" s="141"/>
      <c r="S170" s="162"/>
      <c r="T170" s="162"/>
      <c r="U170" s="36"/>
      <c r="V170" s="36"/>
      <c r="W170" s="36"/>
      <c r="X170" s="36"/>
      <c r="Y170" s="36"/>
      <c r="Z170" s="36"/>
      <c r="AA170" s="36"/>
      <c r="AB170" s="36"/>
      <c r="AC170" s="36"/>
    </row>
    <row r="171" spans="1:29" x14ac:dyDescent="0.2">
      <c r="A171" s="85">
        <v>166</v>
      </c>
      <c r="B171" s="85" t="s">
        <v>337</v>
      </c>
      <c r="C171" s="85" t="s">
        <v>338</v>
      </c>
      <c r="D171" s="98" t="str">
        <f t="shared" si="2"/>
        <v/>
      </c>
      <c r="E171" s="89">
        <f>IF(Options!$D$24 = 1, MAX(F171, G171),
IF(Options!$D$25 = 1, AVERAGE(F171,G171),
IF(Options!$D$26 = 1, IFERROR(GEOMEAN(F171, G171), MAX(F171, G171)))))</f>
        <v>3.3333333333333299</v>
      </c>
      <c r="F171" s="89" cm="1">
        <f t="array" ref="F171">IF(Options!$D$18=1, IFERROR(MAX(IF($I$199:$R$199=1,(I171:R171),"")),
     MAX(IF($I$199:$R$199=2,(I171:R171),""))),
IF(Options!$D$19=1, IFERROR(AVERAGE(IF($I$199:$R$199=1,I171:R171,"")),
     AVERAGE(IF($I$199:$R$199=2,(I171:R171),""))),
IF(Options!$D$20=1, IFERROR(IF(OR(IF(ISNUMBER(I171:R171),IF(I$199:R$199 = 1,I171:R171, ""), "")=0), 0, GEOMEAN(IF(ISNUMBER(I171:R171),IF(I$199:R$199 = 1,I171:R171, ""), ""))),
   IF(OR(IF(ISNUMBER(I171:R171),IF(I$199:R$199 = 2,I171:R171, ""), "")=0), 0, GEOMEAN(IF(ISNUMBER(I171:R171),IF(I$199:R$199 = 2,I171:R171, ""), "")))))))</f>
        <v>3.3333333333333299</v>
      </c>
      <c r="G171" s="89" cm="1">
        <f t="array" ref="G171">IF(Options!$D$18=1, IFERROR(MAX(IF($I$200:$R$200=1,(I171:R171),"")),
     MAX(IF($I$200:$R$200=2,(I171:R171),""))),
IF(Options!$D$19=1, IFERROR(AVERAGE(IF($I$200:$R$200=1,(I171:R171),"")),
     AVERAGE(IF($I$200:$R$200=2,(I171:R171),""))),
IF(Options!$D$20=1, IFERROR(IF(OR(IF(ISNUMBER(I171:R171),IF(I$200:R$200 = 1,I171:R171, ""), "")=0), 0, GEOMEAN(IF(ISNUMBER(I171:R171),IF(I$200:R$200 = 1,I171:R171, ""), ""))),
   IF(OR(IF(ISNUMBER(I171:R171),IF(I$200:R$200 = 2,I171:R171, ""), "")=0), 0, GEOMEAN(IF(ISNUMBER(I171:R171),IF(I$200:R$200 = 2,I171:R171, ""), "")))))))</f>
        <v>0</v>
      </c>
      <c r="H171" s="142" t="s">
        <v>338</v>
      </c>
      <c r="I171" s="89" t="s">
        <v>473</v>
      </c>
      <c r="J171" s="89">
        <v>3.3333333333333299</v>
      </c>
      <c r="K171" s="89">
        <v>0</v>
      </c>
      <c r="L171" s="89">
        <v>0</v>
      </c>
      <c r="M171" s="89">
        <v>0</v>
      </c>
      <c r="N171" s="89"/>
      <c r="O171" s="89"/>
      <c r="P171" s="141"/>
      <c r="Q171" s="141"/>
      <c r="R171" s="141"/>
      <c r="S171" s="162"/>
      <c r="T171" s="162"/>
      <c r="U171" s="36"/>
      <c r="V171" s="36"/>
      <c r="W171" s="36"/>
      <c r="X171" s="36"/>
      <c r="Y171" s="36"/>
      <c r="Z171" s="36"/>
      <c r="AA171" s="36"/>
      <c r="AB171" s="36"/>
      <c r="AC171" s="36"/>
    </row>
    <row r="172" spans="1:29" x14ac:dyDescent="0.2">
      <c r="A172" s="85">
        <v>167</v>
      </c>
      <c r="B172" s="85" t="s">
        <v>339</v>
      </c>
      <c r="C172" s="85" t="s">
        <v>340</v>
      </c>
      <c r="D172" s="98" t="str">
        <f t="shared" si="2"/>
        <v/>
      </c>
      <c r="E172" s="89">
        <f>IF(Options!$D$24 = 1, MAX(F172, G172),
IF(Options!$D$25 = 1, AVERAGE(F172,G172),
IF(Options!$D$26 = 1, IFERROR(GEOMEAN(F172, G172), MAX(F172, G172)))))</f>
        <v>9.3094933625126295</v>
      </c>
      <c r="F172" s="89" cm="1">
        <f t="array" ref="F172">IF(Options!$D$18=1, IFERROR(MAX(IF($I$199:$R$199=1,(I172:R172),"")),
     MAX(IF($I$199:$R$199=2,(I172:R172),""))),
IF(Options!$D$19=1, IFERROR(AVERAGE(IF($I$199:$R$199=1,I172:R172,"")),
     AVERAGE(IF($I$199:$R$199=2,(I172:R172),""))),
IF(Options!$D$20=1, IFERROR(IF(OR(IF(ISNUMBER(I172:R172),IF(I$199:R$199 = 1,I172:R172, ""), "")=0), 0, GEOMEAN(IF(ISNUMBER(I172:R172),IF(I$199:R$199 = 1,I172:R172, ""), ""))),
   IF(OR(IF(ISNUMBER(I172:R172),IF(I$199:R$199 = 2,I172:R172, ""), "")=0), 0, GEOMEAN(IF(ISNUMBER(I172:R172),IF(I$199:R$199 = 2,I172:R172, ""), "")))))))</f>
        <v>8.6666666666666696</v>
      </c>
      <c r="G172" s="89" cm="1">
        <f t="array" ref="G172">IF(Options!$D$18=1, IFERROR(MAX(IF($I$200:$R$200=1,(I172:R172),"")),
     MAX(IF($I$200:$R$200=2,(I172:R172),""))),
IF(Options!$D$19=1, IFERROR(AVERAGE(IF($I$200:$R$200=1,(I172:R172),"")),
     AVERAGE(IF($I$200:$R$200=2,(I172:R172),""))),
IF(Options!$D$20=1, IFERROR(IF(OR(IF(ISNUMBER(I172:R172),IF(I$200:R$200 = 1,I172:R172, ""), "")=0), 0, GEOMEAN(IF(ISNUMBER(I172:R172),IF(I$200:R$200 = 1,I172:R172, ""), ""))),
   IF(OR(IF(ISNUMBER(I172:R172),IF(I$200:R$200 = 2,I172:R172, ""), "")=0), 0, GEOMEAN(IF(ISNUMBER(I172:R172),IF(I$200:R$200 = 2,I172:R172, ""), "")))))))</f>
        <v>10</v>
      </c>
      <c r="H172" s="142" t="s">
        <v>340</v>
      </c>
      <c r="I172" s="89" t="s">
        <v>473</v>
      </c>
      <c r="J172" s="89">
        <v>8.6666666666666696</v>
      </c>
      <c r="K172" s="89">
        <v>10</v>
      </c>
      <c r="L172" s="89">
        <v>0</v>
      </c>
      <c r="M172" s="89">
        <v>0</v>
      </c>
      <c r="N172" s="89"/>
      <c r="O172" s="89"/>
      <c r="P172" s="141"/>
      <c r="Q172" s="141"/>
      <c r="R172" s="141"/>
      <c r="S172" s="162"/>
      <c r="T172" s="162"/>
      <c r="U172" s="36"/>
      <c r="V172" s="36"/>
      <c r="W172" s="36"/>
      <c r="X172" s="36"/>
      <c r="Y172" s="36"/>
      <c r="Z172" s="36"/>
      <c r="AA172" s="36"/>
      <c r="AB172" s="36"/>
      <c r="AC172" s="36"/>
    </row>
    <row r="173" spans="1:29" x14ac:dyDescent="0.2">
      <c r="A173" s="85">
        <v>168</v>
      </c>
      <c r="B173" s="85" t="s">
        <v>341</v>
      </c>
      <c r="C173" s="85" t="s">
        <v>342</v>
      </c>
      <c r="D173" s="98" t="str">
        <f t="shared" si="2"/>
        <v/>
      </c>
      <c r="E173" s="89">
        <f>IF(Options!$D$24 = 1, MAX(F173, G173),
IF(Options!$D$25 = 1, AVERAGE(F173,G173),
IF(Options!$D$26 = 1, IFERROR(GEOMEAN(F173, G173), MAX(F173, G173)))))</f>
        <v>7.4833147735478827</v>
      </c>
      <c r="F173" s="89" cm="1">
        <f t="array" ref="F173">IF(Options!$D$18=1, IFERROR(MAX(IF($I$199:$R$199=1,(I173:R173),"")),
     MAX(IF($I$199:$R$199=2,(I173:R173),""))),
IF(Options!$D$19=1, IFERROR(AVERAGE(IF($I$199:$R$199=1,I173:R173,"")),
     AVERAGE(IF($I$199:$R$199=2,(I173:R173),""))),
IF(Options!$D$20=1, IFERROR(IF(OR(IF(ISNUMBER(I173:R173),IF(I$199:R$199 = 1,I173:R173, ""), "")=0), 0, GEOMEAN(IF(ISNUMBER(I173:R173),IF(I$199:R$199 = 1,I173:R173, ""), ""))),
   IF(OR(IF(ISNUMBER(I173:R173),IF(I$199:R$199 = 2,I173:R173, ""), "")=0), 0, GEOMEAN(IF(ISNUMBER(I173:R173),IF(I$199:R$199 = 2,I173:R173, ""), "")))))))</f>
        <v>8</v>
      </c>
      <c r="G173" s="89" cm="1">
        <f t="array" ref="G173">IF(Options!$D$18=1, IFERROR(MAX(IF($I$200:$R$200=1,(I173:R173),"")),
     MAX(IF($I$200:$R$200=2,(I173:R173),""))),
IF(Options!$D$19=1, IFERROR(AVERAGE(IF($I$200:$R$200=1,(I173:R173),"")),
     AVERAGE(IF($I$200:$R$200=2,(I173:R173),""))),
IF(Options!$D$20=1, IFERROR(IF(OR(IF(ISNUMBER(I173:R173),IF(I$200:R$200 = 1,I173:R173, ""), "")=0), 0, GEOMEAN(IF(ISNUMBER(I173:R173),IF(I$200:R$200 = 1,I173:R173, ""), ""))),
   IF(OR(IF(ISNUMBER(I173:R173),IF(I$200:R$200 = 2,I173:R173, ""), "")=0), 0, GEOMEAN(IF(ISNUMBER(I173:R173),IF(I$200:R$200 = 2,I173:R173, ""), "")))))))</f>
        <v>7</v>
      </c>
      <c r="H173" s="142" t="s">
        <v>342</v>
      </c>
      <c r="I173" s="89" t="s">
        <v>473</v>
      </c>
      <c r="J173" s="89">
        <v>8</v>
      </c>
      <c r="K173" s="89">
        <v>7</v>
      </c>
      <c r="L173" s="89">
        <v>0</v>
      </c>
      <c r="M173" s="89">
        <v>0</v>
      </c>
      <c r="N173" s="89"/>
      <c r="O173" s="89"/>
      <c r="P173" s="141"/>
      <c r="Q173" s="141"/>
      <c r="R173" s="141"/>
      <c r="S173" s="162"/>
      <c r="T173" s="162"/>
      <c r="U173" s="36"/>
      <c r="V173" s="36"/>
      <c r="W173" s="36"/>
      <c r="X173" s="36"/>
      <c r="Y173" s="36"/>
      <c r="Z173" s="36"/>
      <c r="AA173" s="36"/>
      <c r="AB173" s="36"/>
      <c r="AC173" s="36"/>
    </row>
    <row r="174" spans="1:29" x14ac:dyDescent="0.2">
      <c r="A174" s="85">
        <v>169</v>
      </c>
      <c r="B174" s="85" t="s">
        <v>343</v>
      </c>
      <c r="C174" s="85" t="s">
        <v>344</v>
      </c>
      <c r="D174" s="98" t="str">
        <f t="shared" si="2"/>
        <v/>
      </c>
      <c r="E174" s="89">
        <f>IF(Options!$D$24 = 1, MAX(F174, G174),
IF(Options!$D$25 = 1, AVERAGE(F174,G174),
IF(Options!$D$26 = 1, IFERROR(GEOMEAN(F174, G174), MAX(F174, G174)))))</f>
        <v>5.6124860801609122</v>
      </c>
      <c r="F174" s="89" cm="1">
        <f t="array" ref="F174">IF(Options!$D$18=1, IFERROR(MAX(IF($I$199:$R$199=1,(I174:R174),"")),
     MAX(IF($I$199:$R$199=2,(I174:R174),""))),
IF(Options!$D$19=1, IFERROR(AVERAGE(IF($I$199:$R$199=1,I174:R174,"")),
     AVERAGE(IF($I$199:$R$199=2,(I174:R174),""))),
IF(Options!$D$20=1, IFERROR(IF(OR(IF(ISNUMBER(I174:R174),IF(I$199:R$199 = 1,I174:R174, ""), "")=0), 0, GEOMEAN(IF(ISNUMBER(I174:R174),IF(I$199:R$199 = 1,I174:R174, ""), ""))),
   IF(OR(IF(ISNUMBER(I174:R174),IF(I$199:R$199 = 2,I174:R174, ""), "")=0), 0, GEOMEAN(IF(ISNUMBER(I174:R174),IF(I$199:R$199 = 2,I174:R174, ""), "")))))))</f>
        <v>4.5</v>
      </c>
      <c r="G174" s="89" cm="1">
        <f t="array" ref="G174">IF(Options!$D$18=1, IFERROR(MAX(IF($I$200:$R$200=1,(I174:R174),"")),
     MAX(IF($I$200:$R$200=2,(I174:R174),""))),
IF(Options!$D$19=1, IFERROR(AVERAGE(IF($I$200:$R$200=1,(I174:R174),"")),
     AVERAGE(IF($I$200:$R$200=2,(I174:R174),""))),
IF(Options!$D$20=1, IFERROR(IF(OR(IF(ISNUMBER(I174:R174),IF(I$200:R$200 = 1,I174:R174, ""), "")=0), 0, GEOMEAN(IF(ISNUMBER(I174:R174),IF(I$200:R$200 = 1,I174:R174, ""), ""))),
   IF(OR(IF(ISNUMBER(I174:R174),IF(I$200:R$200 = 2,I174:R174, ""), "")=0), 0, GEOMEAN(IF(ISNUMBER(I174:R174),IF(I$200:R$200 = 2,I174:R174, ""), "")))))))</f>
        <v>7</v>
      </c>
      <c r="H174" s="142" t="s">
        <v>344</v>
      </c>
      <c r="I174" s="89" t="s">
        <v>473</v>
      </c>
      <c r="J174" s="89">
        <v>4.5</v>
      </c>
      <c r="K174" s="89">
        <v>7</v>
      </c>
      <c r="L174" s="89">
        <v>0</v>
      </c>
      <c r="M174" s="89">
        <v>0</v>
      </c>
      <c r="N174" s="89"/>
      <c r="O174" s="89"/>
      <c r="P174" s="141"/>
      <c r="Q174" s="141"/>
      <c r="R174" s="141"/>
      <c r="S174" s="162"/>
      <c r="T174" s="162"/>
      <c r="U174" s="36"/>
      <c r="V174" s="36"/>
      <c r="W174" s="36"/>
      <c r="X174" s="36"/>
      <c r="Y174" s="36"/>
      <c r="Z174" s="36"/>
      <c r="AA174" s="36"/>
      <c r="AB174" s="36"/>
      <c r="AC174" s="36"/>
    </row>
    <row r="175" spans="1:29" x14ac:dyDescent="0.2">
      <c r="A175" s="85">
        <v>170</v>
      </c>
      <c r="B175" s="85" t="s">
        <v>345</v>
      </c>
      <c r="C175" s="85" t="s">
        <v>346</v>
      </c>
      <c r="D175" s="98" t="str">
        <f t="shared" si="2"/>
        <v/>
      </c>
      <c r="E175" s="89">
        <f>IF(Options!$D$24 = 1, MAX(F175, G175),
IF(Options!$D$25 = 1, AVERAGE(F175,G175),
IF(Options!$D$26 = 1, IFERROR(GEOMEAN(F175, G175), MAX(F175, G175)))))</f>
        <v>6</v>
      </c>
      <c r="F175" s="89" cm="1">
        <f t="array" ref="F175">IF(Options!$D$18=1, IFERROR(MAX(IF($I$199:$R$199=1,(I175:R175),"")),
     MAX(IF($I$199:$R$199=2,(I175:R175),""))),
IF(Options!$D$19=1, IFERROR(AVERAGE(IF($I$199:$R$199=1,I175:R175,"")),
     AVERAGE(IF($I$199:$R$199=2,(I175:R175),""))),
IF(Options!$D$20=1, IFERROR(IF(OR(IF(ISNUMBER(I175:R175),IF(I$199:R$199 = 1,I175:R175, ""), "")=0), 0, GEOMEAN(IF(ISNUMBER(I175:R175),IF(I$199:R$199 = 1,I175:R175, ""), ""))),
   IF(OR(IF(ISNUMBER(I175:R175),IF(I$199:R$199 = 2,I175:R175, ""), "")=0), 0, GEOMEAN(IF(ISNUMBER(I175:R175),IF(I$199:R$199 = 2,I175:R175, ""), "")))))))</f>
        <v>6</v>
      </c>
      <c r="G175" s="89" cm="1">
        <f t="array" ref="G175">IF(Options!$D$18=1, IFERROR(MAX(IF($I$200:$R$200=1,(I175:R175),"")),
     MAX(IF($I$200:$R$200=2,(I175:R175),""))),
IF(Options!$D$19=1, IFERROR(AVERAGE(IF($I$200:$R$200=1,(I175:R175),"")),
     AVERAGE(IF($I$200:$R$200=2,(I175:R175),""))),
IF(Options!$D$20=1, IFERROR(IF(OR(IF(ISNUMBER(I175:R175),IF(I$200:R$200 = 1,I175:R175, ""), "")=0), 0, GEOMEAN(IF(ISNUMBER(I175:R175),IF(I$200:R$200 = 1,I175:R175, ""), ""))),
   IF(OR(IF(ISNUMBER(I175:R175),IF(I$200:R$200 = 2,I175:R175, ""), "")=0), 0, GEOMEAN(IF(ISNUMBER(I175:R175),IF(I$200:R$200 = 2,I175:R175, ""), "")))))))</f>
        <v>0</v>
      </c>
      <c r="H175" s="142" t="s">
        <v>346</v>
      </c>
      <c r="I175" s="89" t="s">
        <v>473</v>
      </c>
      <c r="J175" s="89">
        <v>6</v>
      </c>
      <c r="K175" s="89">
        <v>0</v>
      </c>
      <c r="L175" s="89">
        <v>0</v>
      </c>
      <c r="M175" s="89">
        <v>0</v>
      </c>
      <c r="N175" s="89"/>
      <c r="O175" s="89"/>
      <c r="P175" s="141"/>
      <c r="Q175" s="141"/>
      <c r="R175" s="141"/>
      <c r="S175" s="162"/>
      <c r="T175" s="162"/>
      <c r="U175" s="36"/>
      <c r="V175" s="36"/>
      <c r="W175" s="36"/>
      <c r="X175" s="36"/>
      <c r="Y175" s="36"/>
      <c r="Z175" s="36"/>
      <c r="AA175" s="36"/>
      <c r="AB175" s="36"/>
      <c r="AC175" s="36"/>
    </row>
    <row r="176" spans="1:29" x14ac:dyDescent="0.2">
      <c r="A176" s="85">
        <v>171</v>
      </c>
      <c r="B176" s="85" t="s">
        <v>347</v>
      </c>
      <c r="C176" s="85" t="s">
        <v>348</v>
      </c>
      <c r="D176" s="98" t="str">
        <f t="shared" si="2"/>
        <v/>
      </c>
      <c r="E176" s="89">
        <f>IF(Options!$D$24 = 1, MAX(F176, G176),
IF(Options!$D$25 = 1, AVERAGE(F176,G176),
IF(Options!$D$26 = 1, IFERROR(GEOMEAN(F176, G176), MAX(F176, G176)))))</f>
        <v>8.3666002653407556</v>
      </c>
      <c r="F176" s="89" cm="1">
        <f t="array" ref="F176">IF(Options!$D$18=1, IFERROR(MAX(IF($I$199:$R$199=1,(I176:R176),"")),
     MAX(IF($I$199:$R$199=2,(I176:R176),""))),
IF(Options!$D$19=1, IFERROR(AVERAGE(IF($I$199:$R$199=1,I176:R176,"")),
     AVERAGE(IF($I$199:$R$199=2,(I176:R176),""))),
IF(Options!$D$20=1, IFERROR(IF(OR(IF(ISNUMBER(I176:R176),IF(I$199:R$199 = 1,I176:R176, ""), "")=0), 0, GEOMEAN(IF(ISNUMBER(I176:R176),IF(I$199:R$199 = 1,I176:R176, ""), ""))),
   IF(OR(IF(ISNUMBER(I176:R176),IF(I$199:R$199 = 2,I176:R176, ""), "")=0), 0, GEOMEAN(IF(ISNUMBER(I176:R176),IF(I$199:R$199 = 2,I176:R176, ""), "")))))))</f>
        <v>7</v>
      </c>
      <c r="G176" s="89" cm="1">
        <f t="array" ref="G176">IF(Options!$D$18=1, IFERROR(MAX(IF($I$200:$R$200=1,(I176:R176),"")),
     MAX(IF($I$200:$R$200=2,(I176:R176),""))),
IF(Options!$D$19=1, IFERROR(AVERAGE(IF($I$200:$R$200=1,(I176:R176),"")),
     AVERAGE(IF($I$200:$R$200=2,(I176:R176),""))),
IF(Options!$D$20=1, IFERROR(IF(OR(IF(ISNUMBER(I176:R176),IF(I$200:R$200 = 1,I176:R176, ""), "")=0), 0, GEOMEAN(IF(ISNUMBER(I176:R176),IF(I$200:R$200 = 1,I176:R176, ""), ""))),
   IF(OR(IF(ISNUMBER(I176:R176),IF(I$200:R$200 = 2,I176:R176, ""), "")=0), 0, GEOMEAN(IF(ISNUMBER(I176:R176),IF(I$200:R$200 = 2,I176:R176, ""), "")))))))</f>
        <v>10</v>
      </c>
      <c r="H176" s="142" t="s">
        <v>348</v>
      </c>
      <c r="I176" s="89" t="s">
        <v>473</v>
      </c>
      <c r="J176" s="89">
        <v>7</v>
      </c>
      <c r="K176" s="89">
        <v>10</v>
      </c>
      <c r="L176" s="89">
        <v>0</v>
      </c>
      <c r="M176" s="89">
        <v>0</v>
      </c>
      <c r="N176" s="89"/>
      <c r="O176" s="89"/>
      <c r="P176" s="141"/>
      <c r="Q176" s="141"/>
      <c r="R176" s="141"/>
      <c r="S176" s="162"/>
      <c r="T176" s="162"/>
      <c r="U176" s="36"/>
      <c r="V176" s="36"/>
      <c r="W176" s="36"/>
      <c r="X176" s="36"/>
      <c r="Y176" s="36"/>
      <c r="Z176" s="36"/>
      <c r="AA176" s="36"/>
      <c r="AB176" s="36"/>
      <c r="AC176" s="36"/>
    </row>
    <row r="177" spans="1:29" x14ac:dyDescent="0.2">
      <c r="A177" s="85">
        <v>172</v>
      </c>
      <c r="B177" s="85" t="s">
        <v>349</v>
      </c>
      <c r="C177" s="85" t="s">
        <v>350</v>
      </c>
      <c r="D177" s="98" t="str">
        <f t="shared" si="2"/>
        <v/>
      </c>
      <c r="E177" s="89">
        <f>IF(Options!$D$24 = 1, MAX(F177, G177),
IF(Options!$D$25 = 1, AVERAGE(F177,G177),
IF(Options!$D$26 = 1, IFERROR(GEOMEAN(F177, G177), MAX(F177, G177)))))</f>
        <v>6.0553007081949861</v>
      </c>
      <c r="F177" s="89" cm="1">
        <f t="array" ref="F177">IF(Options!$D$18=1, IFERROR(MAX(IF($I$199:$R$199=1,(I177:R177),"")),
     MAX(IF($I$199:$R$199=2,(I177:R177),""))),
IF(Options!$D$19=1, IFERROR(AVERAGE(IF($I$199:$R$199=1,I177:R177,"")),
     AVERAGE(IF($I$199:$R$199=2,(I177:R177),""))),
IF(Options!$D$20=1, IFERROR(IF(OR(IF(ISNUMBER(I177:R177),IF(I$199:R$199 = 1,I177:R177, ""), "")=0), 0, GEOMEAN(IF(ISNUMBER(I177:R177),IF(I$199:R$199 = 1,I177:R177, ""), ""))),
   IF(OR(IF(ISNUMBER(I177:R177),IF(I$199:R$199 = 2,I177:R177, ""), "")=0), 0, GEOMEAN(IF(ISNUMBER(I177:R177),IF(I$199:R$199 = 2,I177:R177, ""), "")))))))</f>
        <v>3.6666666666666701</v>
      </c>
      <c r="G177" s="89" cm="1">
        <f t="array" ref="G177">IF(Options!$D$18=1, IFERROR(MAX(IF($I$200:$R$200=1,(I177:R177),"")),
     MAX(IF($I$200:$R$200=2,(I177:R177),""))),
IF(Options!$D$19=1, IFERROR(AVERAGE(IF($I$200:$R$200=1,(I177:R177),"")),
     AVERAGE(IF($I$200:$R$200=2,(I177:R177),""))),
IF(Options!$D$20=1, IFERROR(IF(OR(IF(ISNUMBER(I177:R177),IF(I$200:R$200 = 1,I177:R177, ""), "")=0), 0, GEOMEAN(IF(ISNUMBER(I177:R177),IF(I$200:R$200 = 1,I177:R177, ""), ""))),
   IF(OR(IF(ISNUMBER(I177:R177),IF(I$200:R$200 = 2,I177:R177, ""), "")=0), 0, GEOMEAN(IF(ISNUMBER(I177:R177),IF(I$200:R$200 = 2,I177:R177, ""), "")))))))</f>
        <v>10</v>
      </c>
      <c r="H177" s="142" t="s">
        <v>350</v>
      </c>
      <c r="I177" s="89" t="s">
        <v>473</v>
      </c>
      <c r="J177" s="89">
        <v>3.6666666666666701</v>
      </c>
      <c r="K177" s="89">
        <v>10</v>
      </c>
      <c r="L177" s="89">
        <v>0</v>
      </c>
      <c r="M177" s="89">
        <v>0</v>
      </c>
      <c r="N177" s="89"/>
      <c r="O177" s="89"/>
      <c r="P177" s="141"/>
      <c r="Q177" s="141"/>
      <c r="R177" s="141"/>
      <c r="S177" s="162"/>
      <c r="T177" s="162"/>
      <c r="U177" s="36"/>
      <c r="V177" s="36"/>
      <c r="W177" s="36"/>
      <c r="X177" s="36"/>
      <c r="Y177" s="36"/>
      <c r="Z177" s="36"/>
      <c r="AA177" s="36"/>
      <c r="AB177" s="36"/>
      <c r="AC177" s="36"/>
    </row>
    <row r="178" spans="1:29" x14ac:dyDescent="0.2">
      <c r="A178" s="85">
        <v>173</v>
      </c>
      <c r="B178" s="85" t="s">
        <v>351</v>
      </c>
      <c r="C178" s="85" t="s">
        <v>352</v>
      </c>
      <c r="D178" s="98" t="str">
        <f t="shared" si="2"/>
        <v/>
      </c>
      <c r="E178" s="89">
        <f>IF(Options!$D$24 = 1, MAX(F178, G178),
IF(Options!$D$25 = 1, AVERAGE(F178,G178),
IF(Options!$D$26 = 1, IFERROR(GEOMEAN(F178, G178), MAX(F178, G178)))))</f>
        <v>5.6666666666666696</v>
      </c>
      <c r="F178" s="89" cm="1">
        <f t="array" ref="F178">IF(Options!$D$18=1, IFERROR(MAX(IF($I$199:$R$199=1,(I178:R178),"")),
     MAX(IF($I$199:$R$199=2,(I178:R178),""))),
IF(Options!$D$19=1, IFERROR(AVERAGE(IF($I$199:$R$199=1,I178:R178,"")),
     AVERAGE(IF($I$199:$R$199=2,(I178:R178),""))),
IF(Options!$D$20=1, IFERROR(IF(OR(IF(ISNUMBER(I178:R178),IF(I$199:R$199 = 1,I178:R178, ""), "")=0), 0, GEOMEAN(IF(ISNUMBER(I178:R178),IF(I$199:R$199 = 1,I178:R178, ""), ""))),
   IF(OR(IF(ISNUMBER(I178:R178),IF(I$199:R$199 = 2,I178:R178, ""), "")=0), 0, GEOMEAN(IF(ISNUMBER(I178:R178),IF(I$199:R$199 = 2,I178:R178, ""), "")))))))</f>
        <v>5.6666666666666696</v>
      </c>
      <c r="G178" s="89" cm="1">
        <f t="array" ref="G178">IF(Options!$D$18=1, IFERROR(MAX(IF($I$200:$R$200=1,(I178:R178),"")),
     MAX(IF($I$200:$R$200=2,(I178:R178),""))),
IF(Options!$D$19=1, IFERROR(AVERAGE(IF($I$200:$R$200=1,(I178:R178),"")),
     AVERAGE(IF($I$200:$R$200=2,(I178:R178),""))),
IF(Options!$D$20=1, IFERROR(IF(OR(IF(ISNUMBER(I178:R178),IF(I$200:R$200 = 1,I178:R178, ""), "")=0), 0, GEOMEAN(IF(ISNUMBER(I178:R178),IF(I$200:R$200 = 1,I178:R178, ""), ""))),
   IF(OR(IF(ISNUMBER(I178:R178),IF(I$200:R$200 = 2,I178:R178, ""), "")=0), 0, GEOMEAN(IF(ISNUMBER(I178:R178),IF(I$200:R$200 = 2,I178:R178, ""), "")))))))</f>
        <v>0</v>
      </c>
      <c r="H178" s="142" t="s">
        <v>352</v>
      </c>
      <c r="I178" s="89" t="s">
        <v>473</v>
      </c>
      <c r="J178" s="89">
        <v>5.6666666666666696</v>
      </c>
      <c r="K178" s="89">
        <v>0</v>
      </c>
      <c r="L178" s="89">
        <v>0</v>
      </c>
      <c r="M178" s="89">
        <v>0</v>
      </c>
      <c r="N178" s="89"/>
      <c r="O178" s="89"/>
      <c r="P178" s="141"/>
      <c r="Q178" s="141"/>
      <c r="R178" s="141"/>
      <c r="S178" s="162"/>
      <c r="T178" s="162"/>
      <c r="U178" s="36"/>
      <c r="V178" s="36"/>
      <c r="W178" s="36"/>
      <c r="X178" s="36"/>
      <c r="Y178" s="36"/>
      <c r="Z178" s="36"/>
      <c r="AA178" s="36"/>
      <c r="AB178" s="36"/>
      <c r="AC178" s="36"/>
    </row>
    <row r="179" spans="1:29" x14ac:dyDescent="0.2">
      <c r="A179" s="85">
        <v>174</v>
      </c>
      <c r="B179" s="85" t="s">
        <v>353</v>
      </c>
      <c r="C179" s="85" t="s">
        <v>354</v>
      </c>
      <c r="D179" s="98" t="str">
        <f t="shared" si="2"/>
        <v/>
      </c>
      <c r="E179" s="89">
        <f>IF(Options!$D$24 = 1, MAX(F179, G179),
IF(Options!$D$25 = 1, AVERAGE(F179,G179),
IF(Options!$D$26 = 1, IFERROR(GEOMEAN(F179, G179), MAX(F179, G179)))))</f>
        <v>8.6666666666666696</v>
      </c>
      <c r="F179" s="89" cm="1">
        <f t="array" ref="F179">IF(Options!$D$18=1, IFERROR(MAX(IF($I$199:$R$199=1,(I179:R179),"")),
     MAX(IF($I$199:$R$199=2,(I179:R179),""))),
IF(Options!$D$19=1, IFERROR(AVERAGE(IF($I$199:$R$199=1,I179:R179,"")),
     AVERAGE(IF($I$199:$R$199=2,(I179:R179),""))),
IF(Options!$D$20=1, IFERROR(IF(OR(IF(ISNUMBER(I179:R179),IF(I$199:R$199 = 1,I179:R179, ""), "")=0), 0, GEOMEAN(IF(ISNUMBER(I179:R179),IF(I$199:R$199 = 1,I179:R179, ""), ""))),
   IF(OR(IF(ISNUMBER(I179:R179),IF(I$199:R$199 = 2,I179:R179, ""), "")=0), 0, GEOMEAN(IF(ISNUMBER(I179:R179),IF(I$199:R$199 = 2,I179:R179, ""), "")))))))</f>
        <v>8.6666666666666696</v>
      </c>
      <c r="G179" s="89" cm="1">
        <f t="array" ref="G179">IF(Options!$D$18=1, IFERROR(MAX(IF($I$200:$R$200=1,(I179:R179),"")),
     MAX(IF($I$200:$R$200=2,(I179:R179),""))),
IF(Options!$D$19=1, IFERROR(AVERAGE(IF($I$200:$R$200=1,(I179:R179),"")),
     AVERAGE(IF($I$200:$R$200=2,(I179:R179),""))),
IF(Options!$D$20=1, IFERROR(IF(OR(IF(ISNUMBER(I179:R179),IF(I$200:R$200 = 1,I179:R179, ""), "")=0), 0, GEOMEAN(IF(ISNUMBER(I179:R179),IF(I$200:R$200 = 1,I179:R179, ""), ""))),
   IF(OR(IF(ISNUMBER(I179:R179),IF(I$200:R$200 = 2,I179:R179, ""), "")=0), 0, GEOMEAN(IF(ISNUMBER(I179:R179),IF(I$200:R$200 = 2,I179:R179, ""), "")))))))</f>
        <v>0</v>
      </c>
      <c r="H179" s="142" t="s">
        <v>354</v>
      </c>
      <c r="I179" s="89" t="s">
        <v>473</v>
      </c>
      <c r="J179" s="89">
        <v>8.6666666666666696</v>
      </c>
      <c r="K179" s="89">
        <v>0</v>
      </c>
      <c r="L179" s="89">
        <v>0</v>
      </c>
      <c r="M179" s="89">
        <v>0</v>
      </c>
      <c r="N179" s="89"/>
      <c r="O179" s="89"/>
      <c r="P179" s="141"/>
      <c r="Q179" s="141"/>
      <c r="R179" s="141"/>
      <c r="S179" s="162"/>
      <c r="T179" s="162"/>
      <c r="U179" s="36"/>
      <c r="V179" s="36"/>
      <c r="W179" s="36"/>
      <c r="X179" s="36"/>
      <c r="Y179" s="36"/>
      <c r="Z179" s="36"/>
      <c r="AA179" s="36"/>
      <c r="AB179" s="36"/>
      <c r="AC179" s="36"/>
    </row>
    <row r="180" spans="1:29" x14ac:dyDescent="0.2">
      <c r="A180" s="85">
        <v>175</v>
      </c>
      <c r="B180" s="85" t="s">
        <v>355</v>
      </c>
      <c r="C180" s="85" t="s">
        <v>356</v>
      </c>
      <c r="D180" s="98" t="str">
        <f t="shared" si="2"/>
        <v/>
      </c>
      <c r="E180" s="89">
        <f>IF(Options!$D$24 = 1, MAX(F180, G180),
IF(Options!$D$25 = 1, AVERAGE(F180,G180),
IF(Options!$D$26 = 1, IFERROR(GEOMEAN(F180, G180), MAX(F180, G180)))))</f>
        <v>5.7735026918962546</v>
      </c>
      <c r="F180" s="89" cm="1">
        <f t="array" ref="F180">IF(Options!$D$18=1, IFERROR(MAX(IF($I$199:$R$199=1,(I180:R180),"")),
     MAX(IF($I$199:$R$199=2,(I180:R180),""))),
IF(Options!$D$19=1, IFERROR(AVERAGE(IF($I$199:$R$199=1,I180:R180,"")),
     AVERAGE(IF($I$199:$R$199=2,(I180:R180),""))),
IF(Options!$D$20=1, IFERROR(IF(OR(IF(ISNUMBER(I180:R180),IF(I$199:R$199 = 1,I180:R180, ""), "")=0), 0, GEOMEAN(IF(ISNUMBER(I180:R180),IF(I$199:R$199 = 1,I180:R180, ""), ""))),
   IF(OR(IF(ISNUMBER(I180:R180),IF(I$199:R$199 = 2,I180:R180, ""), "")=0), 0, GEOMEAN(IF(ISNUMBER(I180:R180),IF(I$199:R$199 = 2,I180:R180, ""), "")))))))</f>
        <v>3.3333333333333299</v>
      </c>
      <c r="G180" s="89" cm="1">
        <f t="array" ref="G180">IF(Options!$D$18=1, IFERROR(MAX(IF($I$200:$R$200=1,(I180:R180),"")),
     MAX(IF($I$200:$R$200=2,(I180:R180),""))),
IF(Options!$D$19=1, IFERROR(AVERAGE(IF($I$200:$R$200=1,(I180:R180),"")),
     AVERAGE(IF($I$200:$R$200=2,(I180:R180),""))),
IF(Options!$D$20=1, IFERROR(IF(OR(IF(ISNUMBER(I180:R180),IF(I$200:R$200 = 1,I180:R180, ""), "")=0), 0, GEOMEAN(IF(ISNUMBER(I180:R180),IF(I$200:R$200 = 1,I180:R180, ""), ""))),
   IF(OR(IF(ISNUMBER(I180:R180),IF(I$200:R$200 = 2,I180:R180, ""), "")=0), 0, GEOMEAN(IF(ISNUMBER(I180:R180),IF(I$200:R$200 = 2,I180:R180, ""), "")))))))</f>
        <v>10</v>
      </c>
      <c r="H180" s="142" t="s">
        <v>356</v>
      </c>
      <c r="I180" s="89" t="s">
        <v>473</v>
      </c>
      <c r="J180" s="89">
        <v>3.3333333333333299</v>
      </c>
      <c r="K180" s="89">
        <v>10</v>
      </c>
      <c r="L180" s="89">
        <v>0</v>
      </c>
      <c r="M180" s="89">
        <v>0</v>
      </c>
      <c r="N180" s="89"/>
      <c r="O180" s="89"/>
      <c r="P180" s="141"/>
      <c r="Q180" s="141"/>
      <c r="R180" s="141"/>
      <c r="S180" s="162"/>
      <c r="T180" s="162"/>
      <c r="U180" s="36"/>
      <c r="V180" s="36"/>
      <c r="W180" s="36"/>
      <c r="X180" s="36"/>
      <c r="Y180" s="36"/>
      <c r="Z180" s="36"/>
      <c r="AA180" s="36"/>
      <c r="AB180" s="36"/>
      <c r="AC180" s="36"/>
    </row>
    <row r="181" spans="1:29" x14ac:dyDescent="0.2">
      <c r="A181" s="85">
        <v>176</v>
      </c>
      <c r="B181" s="85" t="s">
        <v>357</v>
      </c>
      <c r="C181" s="85" t="s">
        <v>358</v>
      </c>
      <c r="D181" s="98" t="str">
        <f t="shared" si="2"/>
        <v/>
      </c>
      <c r="E181" s="89">
        <f>IF(Options!$D$24 = 1, MAX(F181, G181),
IF(Options!$D$25 = 1, AVERAGE(F181,G181),
IF(Options!$D$26 = 1, IFERROR(GEOMEAN(F181, G181), MAX(F181, G181)))))</f>
        <v>6.9161646404154746</v>
      </c>
      <c r="F181" s="89" cm="1">
        <f t="array" ref="F181">IF(Options!$D$18=1, IFERROR(MAX(IF($I$199:$R$199=1,(I181:R181),"")),
     MAX(IF($I$199:$R$199=2,(I181:R181),""))),
IF(Options!$D$19=1, IFERROR(AVERAGE(IF($I$199:$R$199=1,I181:R181,"")),
     AVERAGE(IF($I$199:$R$199=2,(I181:R181),""))),
IF(Options!$D$20=1, IFERROR(IF(OR(IF(ISNUMBER(I181:R181),IF(I$199:R$199 = 1,I181:R181, ""), "")=0), 0, GEOMEAN(IF(ISNUMBER(I181:R181),IF(I$199:R$199 = 1,I181:R181, ""), ""))),
   IF(OR(IF(ISNUMBER(I181:R181),IF(I$199:R$199 = 2,I181:R181, ""), "")=0), 0, GEOMEAN(IF(ISNUMBER(I181:R181),IF(I$199:R$199 = 2,I181:R181, ""), "")))))))</f>
        <v>6.8333333333333304</v>
      </c>
      <c r="G181" s="89" cm="1">
        <f t="array" ref="G181">IF(Options!$D$18=1, IFERROR(MAX(IF($I$200:$R$200=1,(I181:R181),"")),
     MAX(IF($I$200:$R$200=2,(I181:R181),""))),
IF(Options!$D$19=1, IFERROR(AVERAGE(IF($I$200:$R$200=1,(I181:R181),"")),
     AVERAGE(IF($I$200:$R$200=2,(I181:R181),""))),
IF(Options!$D$20=1, IFERROR(IF(OR(IF(ISNUMBER(I181:R181),IF(I$200:R$200 = 1,I181:R181, ""), "")=0), 0, GEOMEAN(IF(ISNUMBER(I181:R181),IF(I$200:R$200 = 1,I181:R181, ""), ""))),
   IF(OR(IF(ISNUMBER(I181:R181),IF(I$200:R$200 = 2,I181:R181, ""), "")=0), 0, GEOMEAN(IF(ISNUMBER(I181:R181),IF(I$200:R$200 = 2,I181:R181, ""), "")))))))</f>
        <v>7</v>
      </c>
      <c r="H181" s="142" t="s">
        <v>358</v>
      </c>
      <c r="I181" s="89" t="s">
        <v>473</v>
      </c>
      <c r="J181" s="89">
        <v>6.8333333333333304</v>
      </c>
      <c r="K181" s="89">
        <v>0</v>
      </c>
      <c r="L181" s="89">
        <v>7</v>
      </c>
      <c r="M181" s="89">
        <v>0</v>
      </c>
      <c r="N181" s="89"/>
      <c r="O181" s="89"/>
      <c r="P181" s="141"/>
      <c r="Q181" s="141"/>
      <c r="R181" s="141"/>
      <c r="S181" s="162"/>
      <c r="T181" s="162"/>
      <c r="U181" s="36"/>
      <c r="V181" s="36"/>
      <c r="W181" s="36"/>
      <c r="X181" s="36"/>
      <c r="Y181" s="36"/>
      <c r="Z181" s="36"/>
      <c r="AA181" s="36"/>
      <c r="AB181" s="36"/>
      <c r="AC181" s="36"/>
    </row>
    <row r="182" spans="1:29" x14ac:dyDescent="0.2">
      <c r="A182" s="85">
        <v>177</v>
      </c>
      <c r="B182" s="85" t="s">
        <v>359</v>
      </c>
      <c r="C182" s="85" t="s">
        <v>360</v>
      </c>
      <c r="D182" s="98" t="str">
        <f t="shared" si="2"/>
        <v/>
      </c>
      <c r="E182" s="89">
        <f>IF(Options!$D$24 = 1, MAX(F182, G182),
IF(Options!$D$25 = 1, AVERAGE(F182,G182),
IF(Options!$D$26 = 1, IFERROR(GEOMEAN(F182, G182), MAX(F182, G182)))))</f>
        <v>6.2981478758970626</v>
      </c>
      <c r="F182" s="89" cm="1">
        <f t="array" ref="F182">IF(Options!$D$18=1, IFERROR(MAX(IF($I$199:$R$199=1,(I182:R182),"")),
     MAX(IF($I$199:$R$199=2,(I182:R182),""))),
IF(Options!$D$19=1, IFERROR(AVERAGE(IF($I$199:$R$199=1,I182:R182,"")),
     AVERAGE(IF($I$199:$R$199=2,(I182:R182),""))),
IF(Options!$D$20=1, IFERROR(IF(OR(IF(ISNUMBER(I182:R182),IF(I$199:R$199 = 1,I182:R182, ""), "")=0), 0, GEOMEAN(IF(ISNUMBER(I182:R182),IF(I$199:R$199 = 1,I182:R182, ""), ""))),
   IF(OR(IF(ISNUMBER(I182:R182),IF(I$199:R$199 = 2,I182:R182, ""), "")=0), 0, GEOMEAN(IF(ISNUMBER(I182:R182),IF(I$199:R$199 = 2,I182:R182, ""), "")))))))</f>
        <v>5.6666666666666696</v>
      </c>
      <c r="G182" s="89" cm="1">
        <f t="array" ref="G182">IF(Options!$D$18=1, IFERROR(MAX(IF($I$200:$R$200=1,(I182:R182),"")),
     MAX(IF($I$200:$R$200=2,(I182:R182),""))),
IF(Options!$D$19=1, IFERROR(AVERAGE(IF($I$200:$R$200=1,(I182:R182),"")),
     AVERAGE(IF($I$200:$R$200=2,(I182:R182),""))),
IF(Options!$D$20=1, IFERROR(IF(OR(IF(ISNUMBER(I182:R182),IF(I$200:R$200 = 1,I182:R182, ""), "")=0), 0, GEOMEAN(IF(ISNUMBER(I182:R182),IF(I$200:R$200 = 1,I182:R182, ""), ""))),
   IF(OR(IF(ISNUMBER(I182:R182),IF(I$200:R$200 = 2,I182:R182, ""), "")=0), 0, GEOMEAN(IF(ISNUMBER(I182:R182),IF(I$200:R$200 = 2,I182:R182, ""), "")))))))</f>
        <v>7</v>
      </c>
      <c r="H182" s="142" t="s">
        <v>360</v>
      </c>
      <c r="I182" s="89" t="s">
        <v>473</v>
      </c>
      <c r="J182" s="89">
        <v>5.6666666666666696</v>
      </c>
      <c r="K182" s="89">
        <v>0</v>
      </c>
      <c r="L182" s="89">
        <v>7</v>
      </c>
      <c r="M182" s="89">
        <v>0</v>
      </c>
      <c r="N182" s="89"/>
      <c r="O182" s="89"/>
      <c r="P182" s="141"/>
      <c r="Q182" s="141"/>
      <c r="R182" s="141"/>
      <c r="S182" s="162"/>
      <c r="T182" s="162"/>
      <c r="U182" s="36"/>
      <c r="V182" s="36"/>
      <c r="W182" s="36"/>
      <c r="X182" s="36"/>
      <c r="Y182" s="36"/>
      <c r="Z182" s="36"/>
      <c r="AA182" s="36"/>
      <c r="AB182" s="36"/>
      <c r="AC182" s="36"/>
    </row>
    <row r="183" spans="1:29" x14ac:dyDescent="0.2">
      <c r="A183" s="85">
        <v>178</v>
      </c>
      <c r="B183" s="85" t="s">
        <v>361</v>
      </c>
      <c r="C183" s="85" t="s">
        <v>362</v>
      </c>
      <c r="D183" s="98" t="str">
        <f t="shared" si="2"/>
        <v/>
      </c>
      <c r="E183" s="89">
        <f>IF(Options!$D$24 = 1, MAX(F183, G183),
IF(Options!$D$25 = 1, AVERAGE(F183,G183),
IF(Options!$D$26 = 1, IFERROR(GEOMEAN(F183, G183), MAX(F183, G183)))))</f>
        <v>3.6666666666666701</v>
      </c>
      <c r="F183" s="89" cm="1">
        <f t="array" ref="F183">IF(Options!$D$18=1, IFERROR(MAX(IF($I$199:$R$199=1,(I183:R183),"")),
     MAX(IF($I$199:$R$199=2,(I183:R183),""))),
IF(Options!$D$19=1, IFERROR(AVERAGE(IF($I$199:$R$199=1,I183:R183,"")),
     AVERAGE(IF($I$199:$R$199=2,(I183:R183),""))),
IF(Options!$D$20=1, IFERROR(IF(OR(IF(ISNUMBER(I183:R183),IF(I$199:R$199 = 1,I183:R183, ""), "")=0), 0, GEOMEAN(IF(ISNUMBER(I183:R183),IF(I$199:R$199 = 1,I183:R183, ""), ""))),
   IF(OR(IF(ISNUMBER(I183:R183),IF(I$199:R$199 = 2,I183:R183, ""), "")=0), 0, GEOMEAN(IF(ISNUMBER(I183:R183),IF(I$199:R$199 = 2,I183:R183, ""), "")))))))</f>
        <v>3.6666666666666701</v>
      </c>
      <c r="G183" s="89" cm="1">
        <f t="array" ref="G183">IF(Options!$D$18=1, IFERROR(MAX(IF($I$200:$R$200=1,(I183:R183),"")),
     MAX(IF($I$200:$R$200=2,(I183:R183),""))),
IF(Options!$D$19=1, IFERROR(AVERAGE(IF($I$200:$R$200=1,(I183:R183),"")),
     AVERAGE(IF($I$200:$R$200=2,(I183:R183),""))),
IF(Options!$D$20=1, IFERROR(IF(OR(IF(ISNUMBER(I183:R183),IF(I$200:R$200 = 1,I183:R183, ""), "")=0), 0, GEOMEAN(IF(ISNUMBER(I183:R183),IF(I$200:R$200 = 1,I183:R183, ""), ""))),
   IF(OR(IF(ISNUMBER(I183:R183),IF(I$200:R$200 = 2,I183:R183, ""), "")=0), 0, GEOMEAN(IF(ISNUMBER(I183:R183),IF(I$200:R$200 = 2,I183:R183, ""), "")))))))</f>
        <v>0</v>
      </c>
      <c r="H183" s="142" t="s">
        <v>362</v>
      </c>
      <c r="I183" s="89" t="s">
        <v>473</v>
      </c>
      <c r="J183" s="89">
        <v>3.6666666666666701</v>
      </c>
      <c r="K183" s="89">
        <v>0</v>
      </c>
      <c r="L183" s="89">
        <v>0</v>
      </c>
      <c r="M183" s="89">
        <v>0</v>
      </c>
      <c r="N183" s="89"/>
      <c r="O183" s="89"/>
      <c r="P183" s="141"/>
      <c r="Q183" s="141"/>
      <c r="R183" s="141"/>
      <c r="S183" s="162"/>
      <c r="T183" s="162"/>
      <c r="U183" s="36"/>
      <c r="V183" s="36"/>
      <c r="W183" s="36"/>
      <c r="X183" s="36"/>
      <c r="Y183" s="36"/>
      <c r="Z183" s="36"/>
      <c r="AA183" s="36"/>
      <c r="AB183" s="36"/>
      <c r="AC183" s="36"/>
    </row>
    <row r="184" spans="1:29" x14ac:dyDescent="0.2">
      <c r="A184" s="85">
        <v>179</v>
      </c>
      <c r="B184" s="85" t="s">
        <v>363</v>
      </c>
      <c r="C184" s="85" t="s">
        <v>364</v>
      </c>
      <c r="D184" s="98" t="str">
        <f t="shared" si="2"/>
        <v/>
      </c>
      <c r="E184" s="89">
        <f>IF(Options!$D$24 = 1, MAX(F184, G184),
IF(Options!$D$25 = 1, AVERAGE(F184,G184),
IF(Options!$D$26 = 1, IFERROR(GEOMEAN(F184, G184), MAX(F184, G184)))))</f>
        <v>1.1666666666666701</v>
      </c>
      <c r="F184" s="89" cm="1">
        <f t="array" ref="F184">IF(Options!$D$18=1, IFERROR(MAX(IF($I$199:$R$199=1,(I184:R184),"")),
     MAX(IF($I$199:$R$199=2,(I184:R184),""))),
IF(Options!$D$19=1, IFERROR(AVERAGE(IF($I$199:$R$199=1,I184:R184,"")),
     AVERAGE(IF($I$199:$R$199=2,(I184:R184),""))),
IF(Options!$D$20=1, IFERROR(IF(OR(IF(ISNUMBER(I184:R184),IF(I$199:R$199 = 1,I184:R184, ""), "")=0), 0, GEOMEAN(IF(ISNUMBER(I184:R184),IF(I$199:R$199 = 1,I184:R184, ""), ""))),
   IF(OR(IF(ISNUMBER(I184:R184),IF(I$199:R$199 = 2,I184:R184, ""), "")=0), 0, GEOMEAN(IF(ISNUMBER(I184:R184),IF(I$199:R$199 = 2,I184:R184, ""), "")))))))</f>
        <v>1.1666666666666701</v>
      </c>
      <c r="G184" s="89" cm="1">
        <f t="array" ref="G184">IF(Options!$D$18=1, IFERROR(MAX(IF($I$200:$R$200=1,(I184:R184),"")),
     MAX(IF($I$200:$R$200=2,(I184:R184),""))),
IF(Options!$D$19=1, IFERROR(AVERAGE(IF($I$200:$R$200=1,(I184:R184),"")),
     AVERAGE(IF($I$200:$R$200=2,(I184:R184),""))),
IF(Options!$D$20=1, IFERROR(IF(OR(IF(ISNUMBER(I184:R184),IF(I$200:R$200 = 1,I184:R184, ""), "")=0), 0, GEOMEAN(IF(ISNUMBER(I184:R184),IF(I$200:R$200 = 1,I184:R184, ""), ""))),
   IF(OR(IF(ISNUMBER(I184:R184),IF(I$200:R$200 = 2,I184:R184, ""), "")=0), 0, GEOMEAN(IF(ISNUMBER(I184:R184),IF(I$200:R$200 = 2,I184:R184, ""), "")))))))</f>
        <v>0</v>
      </c>
      <c r="H184" s="142" t="s">
        <v>364</v>
      </c>
      <c r="I184" s="89" t="s">
        <v>473</v>
      </c>
      <c r="J184" s="89">
        <v>1.1666666666666701</v>
      </c>
      <c r="K184" s="89">
        <v>0</v>
      </c>
      <c r="L184" s="89">
        <v>0</v>
      </c>
      <c r="M184" s="89">
        <v>0</v>
      </c>
      <c r="N184" s="89"/>
      <c r="O184" s="89"/>
      <c r="P184" s="141"/>
      <c r="Q184" s="141"/>
      <c r="R184" s="141"/>
      <c r="S184" s="162"/>
      <c r="T184" s="162"/>
      <c r="U184" s="36"/>
      <c r="V184" s="36"/>
      <c r="W184" s="36"/>
      <c r="X184" s="36"/>
      <c r="Y184" s="36"/>
      <c r="Z184" s="36"/>
      <c r="AA184" s="36"/>
      <c r="AB184" s="36"/>
      <c r="AC184" s="36"/>
    </row>
    <row r="185" spans="1:29" x14ac:dyDescent="0.2">
      <c r="A185" s="85">
        <v>180</v>
      </c>
      <c r="B185" s="85" t="s">
        <v>365</v>
      </c>
      <c r="C185" s="85" t="s">
        <v>366</v>
      </c>
      <c r="D185" s="98" t="str">
        <f t="shared" si="2"/>
        <v/>
      </c>
      <c r="E185" s="89">
        <f>IF(Options!$D$24 = 1, MAX(F185, G185),
IF(Options!$D$25 = 1, AVERAGE(F185,G185),
IF(Options!$D$26 = 1, IFERROR(GEOMEAN(F185, G185), MAX(F185, G185)))))</f>
        <v>8.0829037686547593</v>
      </c>
      <c r="F185" s="89" cm="1">
        <f t="array" ref="F185">IF(Options!$D$18=1, IFERROR(MAX(IF($I$199:$R$199=1,(I185:R185),"")),
     MAX(IF($I$199:$R$199=2,(I185:R185),""))),
IF(Options!$D$19=1, IFERROR(AVERAGE(IF($I$199:$R$199=1,I185:R185,"")),
     AVERAGE(IF($I$199:$R$199=2,(I185:R185),""))),
IF(Options!$D$20=1, IFERROR(IF(OR(IF(ISNUMBER(I185:R185),IF(I$199:R$199 = 1,I185:R185, ""), "")=0), 0, GEOMEAN(IF(ISNUMBER(I185:R185),IF(I$199:R$199 = 1,I185:R185, ""), ""))),
   IF(OR(IF(ISNUMBER(I185:R185),IF(I$199:R$199 = 2,I185:R185, ""), "")=0), 0, GEOMEAN(IF(ISNUMBER(I185:R185),IF(I$199:R$199 = 2,I185:R185, ""), "")))))))</f>
        <v>9.3333333333333304</v>
      </c>
      <c r="G185" s="89" cm="1">
        <f t="array" ref="G185">IF(Options!$D$18=1, IFERROR(MAX(IF($I$200:$R$200=1,(I185:R185),"")),
     MAX(IF($I$200:$R$200=2,(I185:R185),""))),
IF(Options!$D$19=1, IFERROR(AVERAGE(IF($I$200:$R$200=1,(I185:R185),"")),
     AVERAGE(IF($I$200:$R$200=2,(I185:R185),""))),
IF(Options!$D$20=1, IFERROR(IF(OR(IF(ISNUMBER(I185:R185),IF(I$200:R$200 = 1,I185:R185, ""), "")=0), 0, GEOMEAN(IF(ISNUMBER(I185:R185),IF(I$200:R$200 = 1,I185:R185, ""), ""))),
   IF(OR(IF(ISNUMBER(I185:R185),IF(I$200:R$200 = 2,I185:R185, ""), "")=0), 0, GEOMEAN(IF(ISNUMBER(I185:R185),IF(I$200:R$200 = 2,I185:R185, ""), "")))))))</f>
        <v>7</v>
      </c>
      <c r="H185" s="142" t="s">
        <v>366</v>
      </c>
      <c r="I185" s="89" t="s">
        <v>473</v>
      </c>
      <c r="J185" s="89">
        <v>9.3333333333333304</v>
      </c>
      <c r="K185" s="89">
        <v>7</v>
      </c>
      <c r="L185" s="89">
        <v>0</v>
      </c>
      <c r="M185" s="89">
        <v>0</v>
      </c>
      <c r="N185" s="89"/>
      <c r="O185" s="89"/>
      <c r="P185" s="141"/>
      <c r="Q185" s="141"/>
      <c r="R185" s="141"/>
      <c r="S185" s="162"/>
      <c r="T185" s="162"/>
      <c r="U185" s="36"/>
      <c r="V185" s="36"/>
      <c r="W185" s="36"/>
      <c r="X185" s="36"/>
      <c r="Y185" s="36"/>
      <c r="Z185" s="36"/>
      <c r="AA185" s="36"/>
      <c r="AB185" s="36"/>
      <c r="AC185" s="36"/>
    </row>
    <row r="186" spans="1:29" x14ac:dyDescent="0.2">
      <c r="A186" s="85">
        <v>181</v>
      </c>
      <c r="B186" s="85" t="s">
        <v>367</v>
      </c>
      <c r="C186" s="85" t="s">
        <v>368</v>
      </c>
      <c r="D186" s="98" t="str">
        <f t="shared" si="2"/>
        <v/>
      </c>
      <c r="E186" s="89">
        <f>IF(Options!$D$24 = 1, MAX(F186, G186),
IF(Options!$D$25 = 1, AVERAGE(F186,G186),
IF(Options!$D$26 = 1, IFERROR(GEOMEAN(F186, G186), MAX(F186, G186)))))</f>
        <v>7</v>
      </c>
      <c r="F186" s="89" cm="1">
        <f t="array" ref="F186">IF(Options!$D$18=1, IFERROR(MAX(IF($I$199:$R$199=1,(I186:R186),"")),
     MAX(IF($I$199:$R$199=2,(I186:R186),""))),
IF(Options!$D$19=1, IFERROR(AVERAGE(IF($I$199:$R$199=1,I186:R186,"")),
     AVERAGE(IF($I$199:$R$199=2,(I186:R186),""))),
IF(Options!$D$20=1, IFERROR(IF(OR(IF(ISNUMBER(I186:R186),IF(I$199:R$199 = 1,I186:R186, ""), "")=0), 0, GEOMEAN(IF(ISNUMBER(I186:R186),IF(I$199:R$199 = 1,I186:R186, ""), ""))),
   IF(OR(IF(ISNUMBER(I186:R186),IF(I$199:R$199 = 2,I186:R186, ""), "")=0), 0, GEOMEAN(IF(ISNUMBER(I186:R186),IF(I$199:R$199 = 2,I186:R186, ""), "")))))))</f>
        <v>7</v>
      </c>
      <c r="G186" s="89" cm="1">
        <f t="array" ref="G186">IF(Options!$D$18=1, IFERROR(MAX(IF($I$200:$R$200=1,(I186:R186),"")),
     MAX(IF($I$200:$R$200=2,(I186:R186),""))),
IF(Options!$D$19=1, IFERROR(AVERAGE(IF($I$200:$R$200=1,(I186:R186),"")),
     AVERAGE(IF($I$200:$R$200=2,(I186:R186),""))),
IF(Options!$D$20=1, IFERROR(IF(OR(IF(ISNUMBER(I186:R186),IF(I$200:R$200 = 1,I186:R186, ""), "")=0), 0, GEOMEAN(IF(ISNUMBER(I186:R186),IF(I$200:R$200 = 1,I186:R186, ""), ""))),
   IF(OR(IF(ISNUMBER(I186:R186),IF(I$200:R$200 = 2,I186:R186, ""), "")=0), 0, GEOMEAN(IF(ISNUMBER(I186:R186),IF(I$200:R$200 = 2,I186:R186, ""), "")))))))</f>
        <v>7</v>
      </c>
      <c r="H186" s="142" t="s">
        <v>368</v>
      </c>
      <c r="I186" s="89" t="s">
        <v>473</v>
      </c>
      <c r="J186" s="89">
        <v>7</v>
      </c>
      <c r="K186" s="89">
        <v>7</v>
      </c>
      <c r="L186" s="89">
        <v>0</v>
      </c>
      <c r="M186" s="89">
        <v>0</v>
      </c>
      <c r="N186" s="89"/>
      <c r="O186" s="89"/>
      <c r="P186" s="141"/>
      <c r="Q186" s="141"/>
      <c r="R186" s="141"/>
      <c r="S186" s="162"/>
      <c r="T186" s="162"/>
      <c r="U186" s="36"/>
      <c r="V186" s="36"/>
      <c r="W186" s="36"/>
      <c r="X186" s="36"/>
      <c r="Y186" s="36"/>
      <c r="Z186" s="36"/>
      <c r="AA186" s="36"/>
      <c r="AB186" s="36"/>
      <c r="AC186" s="36"/>
    </row>
    <row r="187" spans="1:29" x14ac:dyDescent="0.2">
      <c r="A187" s="85">
        <v>182</v>
      </c>
      <c r="B187" s="85" t="s">
        <v>369</v>
      </c>
      <c r="C187" s="85" t="s">
        <v>370</v>
      </c>
      <c r="D187" s="98" t="str">
        <f t="shared" si="2"/>
        <v/>
      </c>
      <c r="E187" s="89">
        <f>IF(Options!$D$24 = 1, MAX(F187, G187),
IF(Options!$D$25 = 1, AVERAGE(F187,G187),
IF(Options!$D$26 = 1, IFERROR(GEOMEAN(F187, G187), MAX(F187, G187)))))</f>
        <v>5.163977794943226</v>
      </c>
      <c r="F187" s="89" cm="1">
        <f t="array" ref="F187">IF(Options!$D$18=1, IFERROR(MAX(IF($I$199:$R$199=1,(I187:R187),"")),
     MAX(IF($I$199:$R$199=2,(I187:R187),""))),
IF(Options!$D$19=1, IFERROR(AVERAGE(IF($I$199:$R$199=1,I187:R187,"")),
     AVERAGE(IF($I$199:$R$199=2,(I187:R187),""))),
IF(Options!$D$20=1, IFERROR(IF(OR(IF(ISNUMBER(I187:R187),IF(I$199:R$199 = 1,I187:R187, ""), "")=0), 0, GEOMEAN(IF(ISNUMBER(I187:R187),IF(I$199:R$199 = 1,I187:R187, ""), ""))),
   IF(OR(IF(ISNUMBER(I187:R187),IF(I$199:R$199 = 2,I187:R187, ""), "")=0), 0, GEOMEAN(IF(ISNUMBER(I187:R187),IF(I$199:R$199 = 2,I187:R187, ""), "")))))))</f>
        <v>2.6666666666666701</v>
      </c>
      <c r="G187" s="89" cm="1">
        <f t="array" ref="G187">IF(Options!$D$18=1, IFERROR(MAX(IF($I$200:$R$200=1,(I187:R187),"")),
     MAX(IF($I$200:$R$200=2,(I187:R187),""))),
IF(Options!$D$19=1, IFERROR(AVERAGE(IF($I$200:$R$200=1,(I187:R187),"")),
     AVERAGE(IF($I$200:$R$200=2,(I187:R187),""))),
IF(Options!$D$20=1, IFERROR(IF(OR(IF(ISNUMBER(I187:R187),IF(I$200:R$200 = 1,I187:R187, ""), "")=0), 0, GEOMEAN(IF(ISNUMBER(I187:R187),IF(I$200:R$200 = 1,I187:R187, ""), ""))),
   IF(OR(IF(ISNUMBER(I187:R187),IF(I$200:R$200 = 2,I187:R187, ""), "")=0), 0, GEOMEAN(IF(ISNUMBER(I187:R187),IF(I$200:R$200 = 2,I187:R187, ""), "")))))))</f>
        <v>10</v>
      </c>
      <c r="H187" s="142" t="s">
        <v>370</v>
      </c>
      <c r="I187" s="89" t="s">
        <v>473</v>
      </c>
      <c r="J187" s="89">
        <v>2.6666666666666701</v>
      </c>
      <c r="K187" s="89">
        <v>10</v>
      </c>
      <c r="L187" s="89">
        <v>0</v>
      </c>
      <c r="M187" s="89">
        <v>0</v>
      </c>
      <c r="N187" s="89"/>
      <c r="O187" s="89"/>
      <c r="P187" s="141"/>
      <c r="Q187" s="141"/>
      <c r="R187" s="141"/>
      <c r="S187" s="162"/>
      <c r="T187" s="162"/>
      <c r="U187" s="36"/>
      <c r="V187" s="36"/>
      <c r="W187" s="36"/>
      <c r="X187" s="36"/>
      <c r="Y187" s="36"/>
      <c r="Z187" s="36"/>
      <c r="AA187" s="36"/>
      <c r="AB187" s="36"/>
      <c r="AC187" s="36"/>
    </row>
    <row r="188" spans="1:29" x14ac:dyDescent="0.2">
      <c r="A188" s="85">
        <v>183</v>
      </c>
      <c r="B188" s="85" t="s">
        <v>371</v>
      </c>
      <c r="C188" s="85" t="s">
        <v>372</v>
      </c>
      <c r="D188" s="98" t="str">
        <f t="shared" si="2"/>
        <v/>
      </c>
      <c r="E188" s="89">
        <f>IF(Options!$D$24 = 1, MAX(F188, G188),
IF(Options!$D$25 = 1, AVERAGE(F188,G188),
IF(Options!$D$26 = 1, IFERROR(GEOMEAN(F188, G188), MAX(F188, G188)))))</f>
        <v>7.713624310270756</v>
      </c>
      <c r="F188" s="89" cm="1">
        <f t="array" ref="F188">IF(Options!$D$18=1, IFERROR(MAX(IF($I$199:$R$199=1,(I188:R188),"")),
     MAX(IF($I$199:$R$199=2,(I188:R188),""))),
IF(Options!$D$19=1, IFERROR(AVERAGE(IF($I$199:$R$199=1,I188:R188,"")),
     AVERAGE(IF($I$199:$R$199=2,(I188:R188),""))),
IF(Options!$D$20=1, IFERROR(IF(OR(IF(ISNUMBER(I188:R188),IF(I$199:R$199 = 1,I188:R188, ""), "")=0), 0, GEOMEAN(IF(ISNUMBER(I188:R188),IF(I$199:R$199 = 1,I188:R188, ""), ""))),
   IF(OR(IF(ISNUMBER(I188:R188),IF(I$199:R$199 = 2,I188:R188, ""), "")=0), 0, GEOMEAN(IF(ISNUMBER(I188:R188),IF(I$199:R$199 = 2,I188:R188, ""), "")))))))</f>
        <v>8.5</v>
      </c>
      <c r="G188" s="89" cm="1">
        <f t="array" ref="G188">IF(Options!$D$18=1, IFERROR(MAX(IF($I$200:$R$200=1,(I188:R188),"")),
     MAX(IF($I$200:$R$200=2,(I188:R188),""))),
IF(Options!$D$19=1, IFERROR(AVERAGE(IF($I$200:$R$200=1,(I188:R188),"")),
     AVERAGE(IF($I$200:$R$200=2,(I188:R188),""))),
IF(Options!$D$20=1, IFERROR(IF(OR(IF(ISNUMBER(I188:R188),IF(I$200:R$200 = 1,I188:R188, ""), "")=0), 0, GEOMEAN(IF(ISNUMBER(I188:R188),IF(I$200:R$200 = 1,I188:R188, ""), ""))),
   IF(OR(IF(ISNUMBER(I188:R188),IF(I$200:R$200 = 2,I188:R188, ""), "")=0), 0, GEOMEAN(IF(ISNUMBER(I188:R188),IF(I$200:R$200 = 2,I188:R188, ""), "")))))))</f>
        <v>7</v>
      </c>
      <c r="H188" s="142" t="s">
        <v>372</v>
      </c>
      <c r="I188" s="89" t="s">
        <v>473</v>
      </c>
      <c r="J188" s="89">
        <v>8.5</v>
      </c>
      <c r="K188" s="89">
        <v>7</v>
      </c>
      <c r="L188" s="89">
        <v>0</v>
      </c>
      <c r="M188" s="89">
        <v>0</v>
      </c>
      <c r="N188" s="89"/>
      <c r="O188" s="89"/>
      <c r="P188" s="141"/>
      <c r="Q188" s="141"/>
      <c r="R188" s="141"/>
      <c r="S188" s="162"/>
      <c r="T188" s="162"/>
      <c r="U188" s="36"/>
      <c r="V188" s="36"/>
      <c r="W188" s="36"/>
      <c r="X188" s="36"/>
      <c r="Y188" s="36"/>
      <c r="Z188" s="36"/>
      <c r="AA188" s="36"/>
      <c r="AB188" s="36"/>
      <c r="AC188" s="36"/>
    </row>
    <row r="189" spans="1:29" x14ac:dyDescent="0.2">
      <c r="A189" s="85">
        <v>184</v>
      </c>
      <c r="B189" s="85" t="s">
        <v>373</v>
      </c>
      <c r="C189" s="85" t="s">
        <v>374</v>
      </c>
      <c r="D189" s="98" t="str">
        <f t="shared" si="2"/>
        <v/>
      </c>
      <c r="E189" s="89">
        <f>IF(Options!$D$24 = 1, MAX(F189, G189),
IF(Options!$D$25 = 1, AVERAGE(F189,G189),
IF(Options!$D$26 = 1, IFERROR(GEOMEAN(F189, G189), MAX(F189, G189)))))</f>
        <v>8.3666002653407556</v>
      </c>
      <c r="F189" s="89" cm="1">
        <f t="array" ref="F189">IF(Options!$D$18=1, IFERROR(MAX(IF($I$199:$R$199=1,(I189:R189),"")),
     MAX(IF($I$199:$R$199=2,(I189:R189),""))),
IF(Options!$D$19=1, IFERROR(AVERAGE(IF($I$199:$R$199=1,I189:R189,"")),
     AVERAGE(IF($I$199:$R$199=2,(I189:R189),""))),
IF(Options!$D$20=1, IFERROR(IF(OR(IF(ISNUMBER(I189:R189),IF(I$199:R$199 = 1,I189:R189, ""), "")=0), 0, GEOMEAN(IF(ISNUMBER(I189:R189),IF(I$199:R$199 = 1,I189:R189, ""), ""))),
   IF(OR(IF(ISNUMBER(I189:R189),IF(I$199:R$199 = 2,I189:R189, ""), "")=0), 0, GEOMEAN(IF(ISNUMBER(I189:R189),IF(I$199:R$199 = 2,I189:R189, ""), "")))))))</f>
        <v>10</v>
      </c>
      <c r="G189" s="89" cm="1">
        <f t="array" ref="G189">IF(Options!$D$18=1, IFERROR(MAX(IF($I$200:$R$200=1,(I189:R189),"")),
     MAX(IF($I$200:$R$200=2,(I189:R189),""))),
IF(Options!$D$19=1, IFERROR(AVERAGE(IF($I$200:$R$200=1,(I189:R189),"")),
     AVERAGE(IF($I$200:$R$200=2,(I189:R189),""))),
IF(Options!$D$20=1, IFERROR(IF(OR(IF(ISNUMBER(I189:R189),IF(I$200:R$200 = 1,I189:R189, ""), "")=0), 0, GEOMEAN(IF(ISNUMBER(I189:R189),IF(I$200:R$200 = 1,I189:R189, ""), ""))),
   IF(OR(IF(ISNUMBER(I189:R189),IF(I$200:R$200 = 2,I189:R189, ""), "")=0), 0, GEOMEAN(IF(ISNUMBER(I189:R189),IF(I$200:R$200 = 2,I189:R189, ""), "")))))))</f>
        <v>7</v>
      </c>
      <c r="H189" s="142" t="s">
        <v>374</v>
      </c>
      <c r="I189" s="89" t="s">
        <v>473</v>
      </c>
      <c r="J189" s="89">
        <v>10</v>
      </c>
      <c r="K189" s="89">
        <v>7</v>
      </c>
      <c r="L189" s="89">
        <v>0</v>
      </c>
      <c r="M189" s="89">
        <v>0</v>
      </c>
      <c r="N189" s="89"/>
      <c r="O189" s="89"/>
      <c r="P189" s="141"/>
      <c r="Q189" s="141"/>
      <c r="R189" s="141"/>
      <c r="S189" s="162"/>
      <c r="T189" s="162"/>
      <c r="U189" s="36"/>
      <c r="V189" s="36"/>
      <c r="W189" s="36"/>
      <c r="X189" s="36"/>
      <c r="Y189" s="36"/>
      <c r="Z189" s="36"/>
      <c r="AA189" s="36"/>
      <c r="AB189" s="36"/>
      <c r="AC189" s="36"/>
    </row>
    <row r="190" spans="1:29" x14ac:dyDescent="0.2">
      <c r="A190" s="85">
        <v>185</v>
      </c>
      <c r="B190" s="85" t="s">
        <v>375</v>
      </c>
      <c r="C190" s="85" t="s">
        <v>376</v>
      </c>
      <c r="D190" s="98" t="str">
        <f t="shared" si="2"/>
        <v/>
      </c>
      <c r="E190" s="89">
        <f>IF(Options!$D$24 = 1, MAX(F190, G190),
IF(Options!$D$25 = 1, AVERAGE(F190,G190),
IF(Options!$D$26 = 1, IFERROR(GEOMEAN(F190, G190), MAX(F190, G190)))))</f>
        <v>8.7559503577091338</v>
      </c>
      <c r="F190" s="89" cm="1">
        <f t="array" ref="F190">IF(Options!$D$18=1, IFERROR(MAX(IF($I$199:$R$199=1,(I190:R190),"")),
     MAX(IF($I$199:$R$199=2,(I190:R190),""))),
IF(Options!$D$19=1, IFERROR(AVERAGE(IF($I$199:$R$199=1,I190:R190,"")),
     AVERAGE(IF($I$199:$R$199=2,(I190:R190),""))),
IF(Options!$D$20=1, IFERROR(IF(OR(IF(ISNUMBER(I190:R190),IF(I$199:R$199 = 1,I190:R190, ""), "")=0), 0, GEOMEAN(IF(ISNUMBER(I190:R190),IF(I$199:R$199 = 1,I190:R190, ""), ""))),
   IF(OR(IF(ISNUMBER(I190:R190),IF(I$199:R$199 = 2,I190:R190, ""), "")=0), 0, GEOMEAN(IF(ISNUMBER(I190:R190),IF(I$199:R$199 = 2,I190:R190, ""), "")))))))</f>
        <v>7.6666666666666696</v>
      </c>
      <c r="G190" s="89" cm="1">
        <f t="array" ref="G190">IF(Options!$D$18=1, IFERROR(MAX(IF($I$200:$R$200=1,(I190:R190),"")),
     MAX(IF($I$200:$R$200=2,(I190:R190),""))),
IF(Options!$D$19=1, IFERROR(AVERAGE(IF($I$200:$R$200=1,(I190:R190),"")),
     AVERAGE(IF($I$200:$R$200=2,(I190:R190),""))),
IF(Options!$D$20=1, IFERROR(IF(OR(IF(ISNUMBER(I190:R190),IF(I$200:R$200 = 1,I190:R190, ""), "")=0), 0, GEOMEAN(IF(ISNUMBER(I190:R190),IF(I$200:R$200 = 1,I190:R190, ""), ""))),
   IF(OR(IF(ISNUMBER(I190:R190),IF(I$200:R$200 = 2,I190:R190, ""), "")=0), 0, GEOMEAN(IF(ISNUMBER(I190:R190),IF(I$200:R$200 = 2,I190:R190, ""), "")))))))</f>
        <v>10</v>
      </c>
      <c r="H190" s="142" t="s">
        <v>376</v>
      </c>
      <c r="I190" s="89" t="s">
        <v>473</v>
      </c>
      <c r="J190" s="89">
        <v>7.6666666666666696</v>
      </c>
      <c r="K190" s="89">
        <v>10</v>
      </c>
      <c r="L190" s="89">
        <v>0</v>
      </c>
      <c r="M190" s="89">
        <v>0</v>
      </c>
      <c r="N190" s="89"/>
      <c r="O190" s="89"/>
      <c r="P190" s="141"/>
      <c r="Q190" s="141"/>
      <c r="R190" s="141"/>
      <c r="S190" s="162"/>
      <c r="T190" s="162"/>
      <c r="U190" s="36"/>
      <c r="V190" s="36"/>
      <c r="W190" s="36"/>
      <c r="X190" s="36"/>
      <c r="Y190" s="36"/>
      <c r="Z190" s="36"/>
      <c r="AA190" s="36"/>
      <c r="AB190" s="36"/>
      <c r="AC190" s="36"/>
    </row>
    <row r="191" spans="1:29" x14ac:dyDescent="0.2">
      <c r="A191" s="85">
        <v>186</v>
      </c>
      <c r="B191" s="85" t="s">
        <v>377</v>
      </c>
      <c r="C191" s="85" t="s">
        <v>378</v>
      </c>
      <c r="D191" s="98" t="str">
        <f t="shared" si="2"/>
        <v/>
      </c>
      <c r="E191" s="89">
        <f>IF(Options!$D$24 = 1, MAX(F191, G191),
IF(Options!$D$25 = 1, AVERAGE(F191,G191),
IF(Options!$D$26 = 1, IFERROR(GEOMEAN(F191, G191), MAX(F191, G191)))))</f>
        <v>4.1666666666666696</v>
      </c>
      <c r="F191" s="89" cm="1">
        <f t="array" ref="F191">IF(Options!$D$18=1, IFERROR(MAX(IF($I$199:$R$199=1,(I191:R191),"")),
     MAX(IF($I$199:$R$199=2,(I191:R191),""))),
IF(Options!$D$19=1, IFERROR(AVERAGE(IF($I$199:$R$199=1,I191:R191,"")),
     AVERAGE(IF($I$199:$R$199=2,(I191:R191),""))),
IF(Options!$D$20=1, IFERROR(IF(OR(IF(ISNUMBER(I191:R191),IF(I$199:R$199 = 1,I191:R191, ""), "")=0), 0, GEOMEAN(IF(ISNUMBER(I191:R191),IF(I$199:R$199 = 1,I191:R191, ""), ""))),
   IF(OR(IF(ISNUMBER(I191:R191),IF(I$199:R$199 = 2,I191:R191, ""), "")=0), 0, GEOMEAN(IF(ISNUMBER(I191:R191),IF(I$199:R$199 = 2,I191:R191, ""), "")))))))</f>
        <v>4.1666666666666696</v>
      </c>
      <c r="G191" s="89" cm="1">
        <f t="array" ref="G191">IF(Options!$D$18=1, IFERROR(MAX(IF($I$200:$R$200=1,(I191:R191),"")),
     MAX(IF($I$200:$R$200=2,(I191:R191),""))),
IF(Options!$D$19=1, IFERROR(AVERAGE(IF($I$200:$R$200=1,(I191:R191),"")),
     AVERAGE(IF($I$200:$R$200=2,(I191:R191),""))),
IF(Options!$D$20=1, IFERROR(IF(OR(IF(ISNUMBER(I191:R191),IF(I$200:R$200 = 1,I191:R191, ""), "")=0), 0, GEOMEAN(IF(ISNUMBER(I191:R191),IF(I$200:R$200 = 1,I191:R191, ""), ""))),
   IF(OR(IF(ISNUMBER(I191:R191),IF(I$200:R$200 = 2,I191:R191, ""), "")=0), 0, GEOMEAN(IF(ISNUMBER(I191:R191),IF(I$200:R$200 = 2,I191:R191, ""), "")))))))</f>
        <v>0</v>
      </c>
      <c r="H191" s="142" t="s">
        <v>378</v>
      </c>
      <c r="I191" s="89" t="s">
        <v>473</v>
      </c>
      <c r="J191" s="89">
        <v>4.1666666666666696</v>
      </c>
      <c r="K191" s="89">
        <v>0</v>
      </c>
      <c r="L191" s="89">
        <v>0</v>
      </c>
      <c r="M191" s="89">
        <v>0</v>
      </c>
      <c r="N191" s="89"/>
      <c r="O191" s="89"/>
      <c r="P191" s="141"/>
      <c r="Q191" s="141"/>
      <c r="R191" s="141"/>
      <c r="S191" s="162"/>
      <c r="T191" s="162"/>
      <c r="U191" s="36"/>
      <c r="V191" s="36"/>
      <c r="W191" s="36"/>
      <c r="X191" s="36"/>
      <c r="Y191" s="36"/>
      <c r="Z191" s="36"/>
      <c r="AA191" s="36"/>
      <c r="AB191" s="36"/>
      <c r="AC191" s="36"/>
    </row>
    <row r="192" spans="1:29" x14ac:dyDescent="0.2">
      <c r="A192" s="85">
        <v>187</v>
      </c>
      <c r="B192" s="85" t="s">
        <v>379</v>
      </c>
      <c r="C192" s="85" t="s">
        <v>380</v>
      </c>
      <c r="D192" s="98" t="str">
        <f t="shared" si="2"/>
        <v/>
      </c>
      <c r="E192" s="89">
        <f>IF(Options!$D$24 = 1, MAX(F192, G192),
IF(Options!$D$25 = 1, AVERAGE(F192,G192),
IF(Options!$D$26 = 1, IFERROR(GEOMEAN(F192, G192), MAX(F192, G192)))))</f>
        <v>7.416198487095663</v>
      </c>
      <c r="F192" s="89" cm="1">
        <f t="array" ref="F192">IF(Options!$D$18=1, IFERROR(MAX(IF($I$199:$R$199=1,(I192:R192),"")),
     MAX(IF($I$199:$R$199=2,(I192:R192),""))),
IF(Options!$D$19=1, IFERROR(AVERAGE(IF($I$199:$R$199=1,I192:R192,"")),
     AVERAGE(IF($I$199:$R$199=2,(I192:R192),""))),
IF(Options!$D$20=1, IFERROR(IF(OR(IF(ISNUMBER(I192:R192),IF(I$199:R$199 = 1,I192:R192, ""), "")=0), 0, GEOMEAN(IF(ISNUMBER(I192:R192),IF(I$199:R$199 = 1,I192:R192, ""), ""))),
   IF(OR(IF(ISNUMBER(I192:R192),IF(I$199:R$199 = 2,I192:R192, ""), "")=0), 0, GEOMEAN(IF(ISNUMBER(I192:R192),IF(I$199:R$199 = 2,I192:R192, ""), "")))))))</f>
        <v>5.5</v>
      </c>
      <c r="G192" s="89" cm="1">
        <f t="array" ref="G192">IF(Options!$D$18=1, IFERROR(MAX(IF($I$200:$R$200=1,(I192:R192),"")),
     MAX(IF($I$200:$R$200=2,(I192:R192),""))),
IF(Options!$D$19=1, IFERROR(AVERAGE(IF($I$200:$R$200=1,(I192:R192),"")),
     AVERAGE(IF($I$200:$R$200=2,(I192:R192),""))),
IF(Options!$D$20=1, IFERROR(IF(OR(IF(ISNUMBER(I192:R192),IF(I$200:R$200 = 1,I192:R192, ""), "")=0), 0, GEOMEAN(IF(ISNUMBER(I192:R192),IF(I$200:R$200 = 1,I192:R192, ""), ""))),
   IF(OR(IF(ISNUMBER(I192:R192),IF(I$200:R$200 = 2,I192:R192, ""), "")=0), 0, GEOMEAN(IF(ISNUMBER(I192:R192),IF(I$200:R$200 = 2,I192:R192, ""), "")))))))</f>
        <v>10</v>
      </c>
      <c r="H192" s="142" t="s">
        <v>380</v>
      </c>
      <c r="I192" s="89" t="s">
        <v>473</v>
      </c>
      <c r="J192" s="89">
        <v>5.5</v>
      </c>
      <c r="K192" s="89">
        <v>0</v>
      </c>
      <c r="L192" s="89">
        <v>10</v>
      </c>
      <c r="M192" s="89">
        <v>0</v>
      </c>
      <c r="N192" s="89"/>
      <c r="O192" s="89"/>
      <c r="P192" s="141"/>
      <c r="Q192" s="141"/>
      <c r="R192" s="141"/>
      <c r="S192" s="162"/>
      <c r="T192" s="162"/>
      <c r="U192" s="36"/>
      <c r="V192" s="36"/>
      <c r="W192" s="36"/>
      <c r="X192" s="36"/>
      <c r="Y192" s="36"/>
      <c r="Z192" s="36"/>
      <c r="AA192" s="36"/>
      <c r="AB192" s="36"/>
      <c r="AC192" s="36"/>
    </row>
    <row r="193" spans="1:29" x14ac:dyDescent="0.2">
      <c r="A193" s="85">
        <v>188</v>
      </c>
      <c r="B193" s="85" t="s">
        <v>381</v>
      </c>
      <c r="C193" s="85" t="s">
        <v>382</v>
      </c>
      <c r="D193" s="98" t="str">
        <f t="shared" si="2"/>
        <v/>
      </c>
      <c r="E193" s="89">
        <f>IF(Options!$D$24 = 1, MAX(F193, G193),
IF(Options!$D$25 = 1, AVERAGE(F193,G193),
IF(Options!$D$26 = 1, IFERROR(GEOMEAN(F193, G193), MAX(F193, G193)))))</f>
        <v>6.5</v>
      </c>
      <c r="F193" s="89" cm="1">
        <f t="array" ref="F193">IF(Options!$D$18=1, IFERROR(MAX(IF($I$199:$R$199=1,(I193:R193),"")),
     MAX(IF($I$199:$R$199=2,(I193:R193),""))),
IF(Options!$D$19=1, IFERROR(AVERAGE(IF($I$199:$R$199=1,I193:R193,"")),
     AVERAGE(IF($I$199:$R$199=2,(I193:R193),""))),
IF(Options!$D$20=1, IFERROR(IF(OR(IF(ISNUMBER(I193:R193),IF(I$199:R$199 = 1,I193:R193, ""), "")=0), 0, GEOMEAN(IF(ISNUMBER(I193:R193),IF(I$199:R$199 = 1,I193:R193, ""), ""))),
   IF(OR(IF(ISNUMBER(I193:R193),IF(I$199:R$199 = 2,I193:R193, ""), "")=0), 0, GEOMEAN(IF(ISNUMBER(I193:R193),IF(I$199:R$199 = 2,I193:R193, ""), "")))))))</f>
        <v>6.5</v>
      </c>
      <c r="G193" s="89" cm="1">
        <f t="array" ref="G193">IF(Options!$D$18=1, IFERROR(MAX(IF($I$200:$R$200=1,(I193:R193),"")),
     MAX(IF($I$200:$R$200=2,(I193:R193),""))),
IF(Options!$D$19=1, IFERROR(AVERAGE(IF($I$200:$R$200=1,(I193:R193),"")),
     AVERAGE(IF($I$200:$R$200=2,(I193:R193),""))),
IF(Options!$D$20=1, IFERROR(IF(OR(IF(ISNUMBER(I193:R193),IF(I$200:R$200 = 1,I193:R193, ""), "")=0), 0, GEOMEAN(IF(ISNUMBER(I193:R193),IF(I$200:R$200 = 1,I193:R193, ""), ""))),
   IF(OR(IF(ISNUMBER(I193:R193),IF(I$200:R$200 = 2,I193:R193, ""), "")=0), 0, GEOMEAN(IF(ISNUMBER(I193:R193),IF(I$200:R$200 = 2,I193:R193, ""), "")))))))</f>
        <v>0</v>
      </c>
      <c r="H193" s="142" t="s">
        <v>382</v>
      </c>
      <c r="I193" s="89" t="s">
        <v>473</v>
      </c>
      <c r="J193" s="89">
        <v>6.5</v>
      </c>
      <c r="K193" s="89">
        <v>0</v>
      </c>
      <c r="L193" s="89">
        <v>0</v>
      </c>
      <c r="M193" s="89">
        <v>0</v>
      </c>
      <c r="N193" s="89"/>
      <c r="O193" s="89"/>
      <c r="P193" s="141"/>
      <c r="Q193" s="141"/>
      <c r="R193" s="141"/>
      <c r="S193" s="162"/>
      <c r="T193" s="162"/>
      <c r="U193" s="36"/>
      <c r="V193" s="36"/>
      <c r="W193" s="36"/>
      <c r="X193" s="36"/>
      <c r="Y193" s="36"/>
      <c r="Z193" s="36"/>
      <c r="AA193" s="36"/>
      <c r="AB193" s="36"/>
      <c r="AC193" s="36"/>
    </row>
    <row r="194" spans="1:29" x14ac:dyDescent="0.2">
      <c r="A194" s="85">
        <v>189</v>
      </c>
      <c r="B194" s="85" t="s">
        <v>383</v>
      </c>
      <c r="C194" s="85" t="s">
        <v>384</v>
      </c>
      <c r="D194" s="98" t="str">
        <f t="shared" si="2"/>
        <v/>
      </c>
      <c r="E194" s="89">
        <f>IF(Options!$D$24 = 1, MAX(F194, G194),
IF(Options!$D$25 = 1, AVERAGE(F194,G194),
IF(Options!$D$26 = 1, IFERROR(GEOMEAN(F194, G194), MAX(F194, G194)))))</f>
        <v>4.1666666666666696</v>
      </c>
      <c r="F194" s="89" cm="1">
        <f t="array" ref="F194">IF(Options!$D$18=1, IFERROR(MAX(IF($I$199:$R$199=1,(I194:R194),"")),
     MAX(IF($I$199:$R$199=2,(I194:R194),""))),
IF(Options!$D$19=1, IFERROR(AVERAGE(IF($I$199:$R$199=1,I194:R194,"")),
     AVERAGE(IF($I$199:$R$199=2,(I194:R194),""))),
IF(Options!$D$20=1, IFERROR(IF(OR(IF(ISNUMBER(I194:R194),IF(I$199:R$199 = 1,I194:R194, ""), "")=0), 0, GEOMEAN(IF(ISNUMBER(I194:R194),IF(I$199:R$199 = 1,I194:R194, ""), ""))),
   IF(OR(IF(ISNUMBER(I194:R194),IF(I$199:R$199 = 2,I194:R194, ""), "")=0), 0, GEOMEAN(IF(ISNUMBER(I194:R194),IF(I$199:R$199 = 2,I194:R194, ""), "")))))))</f>
        <v>4.1666666666666696</v>
      </c>
      <c r="G194" s="89" cm="1">
        <f t="array" ref="G194">IF(Options!$D$18=1, IFERROR(MAX(IF($I$200:$R$200=1,(I194:R194),"")),
     MAX(IF($I$200:$R$200=2,(I194:R194),""))),
IF(Options!$D$19=1, IFERROR(AVERAGE(IF($I$200:$R$200=1,(I194:R194),"")),
     AVERAGE(IF($I$200:$R$200=2,(I194:R194),""))),
IF(Options!$D$20=1, IFERROR(IF(OR(IF(ISNUMBER(I194:R194),IF(I$200:R$200 = 1,I194:R194, ""), "")=0), 0, GEOMEAN(IF(ISNUMBER(I194:R194),IF(I$200:R$200 = 1,I194:R194, ""), ""))),
   IF(OR(IF(ISNUMBER(I194:R194),IF(I$200:R$200 = 2,I194:R194, ""), "")=0), 0, GEOMEAN(IF(ISNUMBER(I194:R194),IF(I$200:R$200 = 2,I194:R194, ""), "")))))))</f>
        <v>0</v>
      </c>
      <c r="H194" s="142" t="s">
        <v>384</v>
      </c>
      <c r="I194" s="89" t="s">
        <v>473</v>
      </c>
      <c r="J194" s="89">
        <v>4.1666666666666696</v>
      </c>
      <c r="K194" s="89">
        <v>0</v>
      </c>
      <c r="L194" s="89">
        <v>0</v>
      </c>
      <c r="M194" s="89">
        <v>0</v>
      </c>
      <c r="N194" s="89"/>
      <c r="O194" s="89"/>
      <c r="P194" s="141"/>
      <c r="Q194" s="141"/>
      <c r="R194" s="141"/>
      <c r="S194" s="162"/>
      <c r="T194" s="162"/>
      <c r="U194" s="36"/>
      <c r="V194" s="36"/>
      <c r="W194" s="36"/>
      <c r="X194" s="36"/>
      <c r="Y194" s="36"/>
      <c r="Z194" s="36"/>
      <c r="AA194" s="36"/>
      <c r="AB194" s="36"/>
      <c r="AC194" s="36"/>
    </row>
    <row r="195" spans="1:29" x14ac:dyDescent="0.2">
      <c r="A195" s="85">
        <v>190</v>
      </c>
      <c r="B195" s="85" t="s">
        <v>385</v>
      </c>
      <c r="C195" s="85" t="s">
        <v>386</v>
      </c>
      <c r="D195" s="98" t="str">
        <f t="shared" si="2"/>
        <v/>
      </c>
      <c r="E195" s="89">
        <f>IF(Options!$D$24 = 1, MAX(F195, G195),
IF(Options!$D$25 = 1, AVERAGE(F195,G195),
IF(Options!$D$26 = 1, IFERROR(GEOMEAN(F195, G195), MAX(F195, G195)))))</f>
        <v>6.1666666666666696</v>
      </c>
      <c r="F195" s="89" cm="1">
        <f t="array" ref="F195">IF(Options!$D$18=1, IFERROR(MAX(IF($I$199:$R$199=1,(I195:R195),"")),
     MAX(IF($I$199:$R$199=2,(I195:R195),""))),
IF(Options!$D$19=1, IFERROR(AVERAGE(IF($I$199:$R$199=1,I195:R195,"")),
     AVERAGE(IF($I$199:$R$199=2,(I195:R195),""))),
IF(Options!$D$20=1, IFERROR(IF(OR(IF(ISNUMBER(I195:R195),IF(I$199:R$199 = 1,I195:R195, ""), "")=0), 0, GEOMEAN(IF(ISNUMBER(I195:R195),IF(I$199:R$199 = 1,I195:R195, ""), ""))),
   IF(OR(IF(ISNUMBER(I195:R195),IF(I$199:R$199 = 2,I195:R195, ""), "")=0), 0, GEOMEAN(IF(ISNUMBER(I195:R195),IF(I$199:R$199 = 2,I195:R195, ""), "")))))))</f>
        <v>6.1666666666666696</v>
      </c>
      <c r="G195" s="89" cm="1">
        <f t="array" ref="G195">IF(Options!$D$18=1, IFERROR(MAX(IF($I$200:$R$200=1,(I195:R195),"")),
     MAX(IF($I$200:$R$200=2,(I195:R195),""))),
IF(Options!$D$19=1, IFERROR(AVERAGE(IF($I$200:$R$200=1,(I195:R195),"")),
     AVERAGE(IF($I$200:$R$200=2,(I195:R195),""))),
IF(Options!$D$20=1, IFERROR(IF(OR(IF(ISNUMBER(I195:R195),IF(I$200:R$200 = 1,I195:R195, ""), "")=0), 0, GEOMEAN(IF(ISNUMBER(I195:R195),IF(I$200:R$200 = 1,I195:R195, ""), ""))),
   IF(OR(IF(ISNUMBER(I195:R195),IF(I$200:R$200 = 2,I195:R195, ""), "")=0), 0, GEOMEAN(IF(ISNUMBER(I195:R195),IF(I$200:R$200 = 2,I195:R195, ""), "")))))))</f>
        <v>0</v>
      </c>
      <c r="H195" s="142" t="s">
        <v>386</v>
      </c>
      <c r="I195" s="89" t="s">
        <v>473</v>
      </c>
      <c r="J195" s="89">
        <v>6.1666666666666696</v>
      </c>
      <c r="K195" s="89">
        <v>0</v>
      </c>
      <c r="L195" s="89">
        <v>0</v>
      </c>
      <c r="M195" s="89">
        <v>0</v>
      </c>
      <c r="N195" s="89"/>
      <c r="O195" s="89"/>
      <c r="P195" s="141"/>
      <c r="Q195" s="141"/>
      <c r="R195" s="141"/>
      <c r="S195" s="162"/>
      <c r="T195" s="162"/>
      <c r="U195" s="36"/>
      <c r="V195" s="36"/>
      <c r="W195" s="36"/>
      <c r="X195" s="36"/>
      <c r="Y195" s="36"/>
      <c r="Z195" s="36"/>
      <c r="AA195" s="36"/>
      <c r="AB195" s="36"/>
      <c r="AC195" s="36"/>
    </row>
    <row r="196" spans="1:29" x14ac:dyDescent="0.2">
      <c r="A196" s="85"/>
      <c r="B196" s="85"/>
      <c r="C196" s="85"/>
      <c r="D196" s="86"/>
      <c r="E196" s="89"/>
      <c r="F196" s="89"/>
      <c r="G196" s="89"/>
      <c r="H196" s="142"/>
      <c r="I196" s="89"/>
      <c r="J196" s="89"/>
      <c r="K196" s="89"/>
      <c r="L196" s="89"/>
      <c r="M196" s="89"/>
      <c r="N196" s="89"/>
      <c r="O196" s="89"/>
      <c r="P196" s="141"/>
      <c r="Q196" s="141"/>
      <c r="R196" s="141"/>
      <c r="S196" s="141"/>
      <c r="T196" s="141"/>
      <c r="U196" s="36"/>
      <c r="V196" s="36"/>
      <c r="W196" s="36"/>
      <c r="X196" s="36"/>
      <c r="Y196" s="36"/>
      <c r="Z196" s="36"/>
      <c r="AA196" s="36"/>
      <c r="AB196" s="36"/>
      <c r="AC196" s="36"/>
    </row>
    <row r="197" spans="1:29" x14ac:dyDescent="0.2">
      <c r="A197" s="85"/>
      <c r="B197" s="85"/>
      <c r="C197" s="85"/>
      <c r="D197" s="86"/>
      <c r="E197" s="89"/>
      <c r="F197" s="89"/>
      <c r="G197" s="89"/>
      <c r="H197" s="142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x14ac:dyDescent="0.2">
      <c r="A198" s="85"/>
      <c r="B198" s="85"/>
      <c r="C198" s="85"/>
      <c r="D198" s="86"/>
      <c r="E198" s="89"/>
      <c r="F198" s="89"/>
      <c r="G198" s="89"/>
      <c r="H198" s="142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x14ac:dyDescent="0.2">
      <c r="A199" s="85"/>
      <c r="B199" s="85"/>
      <c r="C199" s="85"/>
      <c r="D199" s="86"/>
      <c r="E199" s="89"/>
      <c r="F199" s="89"/>
      <c r="G199" s="89" t="s">
        <v>521</v>
      </c>
      <c r="H199" s="142"/>
      <c r="I199" s="143">
        <f>IFERROR(INDEX('Data Dictionary'!$H$8:$H$45,MATCH(I5,'Data Dictionary'!$J$8:$J$45,0)),"")</f>
        <v>0</v>
      </c>
      <c r="J199" s="143">
        <f>IFERROR(INDEX('Data Dictionary'!$H$8:$H$45,MATCH(J5,'Data Dictionary'!$J$8:$J$45,0)),"")</f>
        <v>1</v>
      </c>
      <c r="K199" s="143">
        <f>IFERROR(INDEX('Data Dictionary'!$H$8:$H$45,MATCH(K5,'Data Dictionary'!$J$8:$J$45,0)),"")</f>
        <v>0</v>
      </c>
      <c r="L199" s="143">
        <f>IFERROR(INDEX('Data Dictionary'!$H$8:$H$45,MATCH(L5,'Data Dictionary'!$J$8:$J$45,0)),"")</f>
        <v>0</v>
      </c>
      <c r="M199" s="143">
        <f>IFERROR(INDEX('Data Dictionary'!$H$8:$H$45,MATCH(M5,'Data Dictionary'!$J$8:$J$45,0)),"")</f>
        <v>0</v>
      </c>
      <c r="N199" s="143" t="str">
        <f>IFERROR(INDEX('Data Dictionary'!$H$8:$H$45,MATCH(N5,'Data Dictionary'!$J$8:$J$45,0)),"")</f>
        <v/>
      </c>
      <c r="O199" s="143" t="str">
        <f>IFERROR(INDEX('Data Dictionary'!$H$8:$H$45,MATCH(O5,'Data Dictionary'!$J$8:$J$45,0)),"")</f>
        <v/>
      </c>
      <c r="P199" s="89" t="str">
        <f>IFERROR(INDEX('Data Dictionary'!$H$8:$H$39,MATCH(P5,'Data Dictionary'!$J$8:$J$39,0)),"")</f>
        <v/>
      </c>
      <c r="Q199" s="89" t="str">
        <f>IFERROR(INDEX('Data Dictionary'!$H$8:$H$39,MATCH(Q5,'Data Dictionary'!$J$8:$J$39,0)),"")</f>
        <v/>
      </c>
      <c r="R199" s="89" t="str">
        <f>IFERROR(INDEX('Data Dictionary'!$H$8:$H$39,MATCH(R5,'Data Dictionary'!$J$8:$J$39,0)),"")</f>
        <v/>
      </c>
      <c r="S199" s="89" t="str">
        <f>IFERROR(INDEX('Data Dictionary'!$H$8:$H$39,MATCH(S5,'Data Dictionary'!$J$8:$J$39,0)),"")</f>
        <v/>
      </c>
      <c r="T199" s="89" t="str">
        <f>IFERROR(INDEX('Data Dictionary'!$H$8:$H$39,MATCH(T5,'Data Dictionary'!$J$8:$J$39,0)),"")</f>
        <v/>
      </c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x14ac:dyDescent="0.2">
      <c r="A200" s="85"/>
      <c r="B200" s="85"/>
      <c r="C200" s="85"/>
      <c r="D200" s="86"/>
      <c r="E200" s="89"/>
      <c r="F200" s="89"/>
      <c r="G200" s="89" t="s">
        <v>619</v>
      </c>
      <c r="H200" s="142"/>
      <c r="I200" s="143">
        <f>IFERROR(INDEX('Data Dictionary'!$I$8:$I$45,MATCH(I5,'Data Dictionary'!$J$8:$J$45,0)),"")</f>
        <v>1</v>
      </c>
      <c r="J200" s="143">
        <f>IFERROR(INDEX('Data Dictionary'!$I$8:$I$45,MATCH(J5,'Data Dictionary'!$J$8:$J$45,0)),"")</f>
        <v>0</v>
      </c>
      <c r="K200" s="143">
        <f>IFERROR(INDEX('Data Dictionary'!$I$8:$I$45,MATCH(K5,'Data Dictionary'!$J$8:$J$45,0)),"")</f>
        <v>1</v>
      </c>
      <c r="L200" s="143">
        <f>IFERROR(INDEX('Data Dictionary'!$I$8:$I$45,MATCH(L5,'Data Dictionary'!$J$8:$J$45,0)),"")</f>
        <v>1</v>
      </c>
      <c r="M200" s="143">
        <f>IFERROR(INDEX('Data Dictionary'!$I$8:$I$45,MATCH(M5,'Data Dictionary'!$J$8:$J$45,0)),"")</f>
        <v>1</v>
      </c>
      <c r="N200" s="143" t="str">
        <f>IFERROR(INDEX('Data Dictionary'!$I$8:$I$45,MATCH(N5,'Data Dictionary'!$J$8:$J$45,0)),"")</f>
        <v/>
      </c>
      <c r="O200" s="143" t="str">
        <f>IFERROR(INDEX('Data Dictionary'!$I$8:$I$45,MATCH(O5,'Data Dictionary'!$J$8:$J$45,0)),"")</f>
        <v/>
      </c>
      <c r="P200" s="89" t="str">
        <f>IFERROR(INDEX('Data Dictionary'!$I$8:$I$39,MATCH(P5,'Data Dictionary'!$J$8:$J$39,0)),"")</f>
        <v/>
      </c>
      <c r="Q200" s="89" t="str">
        <f>IFERROR(INDEX('Data Dictionary'!$I$8:$I$39,MATCH(Q5,'Data Dictionary'!$J$8:$J$39,0)),"")</f>
        <v/>
      </c>
      <c r="R200" s="89" t="str">
        <f>IFERROR(INDEX('Data Dictionary'!$I$8:$I$39,MATCH(R5,'Data Dictionary'!$J$8:$J$39,0)),"")</f>
        <v/>
      </c>
      <c r="S200" s="89" t="str">
        <f>IFERROR(INDEX('Data Dictionary'!$I$8:$I$39,MATCH(S5,'Data Dictionary'!$J$8:$J$39,0)),"")</f>
        <v/>
      </c>
      <c r="T200" s="89" t="str">
        <f>IFERROR(INDEX('Data Dictionary'!$I$8:$I$39,MATCH(T5,'Data Dictionary'!$J$8:$J$39,0)),"")</f>
        <v/>
      </c>
      <c r="U200" s="86"/>
      <c r="V200" s="86"/>
      <c r="W200" s="86"/>
      <c r="X200" s="86"/>
      <c r="Y200" s="86"/>
      <c r="Z200" s="86"/>
      <c r="AA200" s="86"/>
      <c r="AB200" s="86"/>
      <c r="AC200" s="86"/>
    </row>
    <row r="201" spans="1:29" x14ac:dyDescent="0.2">
      <c r="A201" s="85"/>
      <c r="B201" s="85"/>
      <c r="C201" s="85"/>
      <c r="D201" s="86"/>
      <c r="E201" s="89"/>
      <c r="F201" s="89"/>
      <c r="G201" s="89"/>
      <c r="H201" s="142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6"/>
      <c r="V201" s="86"/>
      <c r="W201" s="86"/>
      <c r="X201" s="86"/>
      <c r="Y201" s="86"/>
      <c r="Z201" s="86"/>
      <c r="AA201" s="86"/>
      <c r="AB201" s="86"/>
      <c r="AC201" s="86"/>
    </row>
    <row r="202" spans="1:29" x14ac:dyDescent="0.2">
      <c r="A202" s="85"/>
      <c r="B202" s="85"/>
      <c r="C202" s="85"/>
      <c r="D202" s="86"/>
      <c r="E202" s="89"/>
      <c r="F202" s="89"/>
      <c r="G202" s="89"/>
      <c r="H202" s="142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6"/>
      <c r="V202" s="86"/>
      <c r="W202" s="86"/>
      <c r="X202" s="86"/>
      <c r="Y202" s="86"/>
      <c r="Z202" s="86"/>
      <c r="AA202" s="86"/>
      <c r="AB202" s="86"/>
      <c r="AC202" s="86"/>
    </row>
    <row r="203" spans="1:29" x14ac:dyDescent="0.2">
      <c r="A203" s="85"/>
      <c r="B203" s="85"/>
      <c r="C203" s="85"/>
      <c r="D203" s="86"/>
      <c r="E203" s="89"/>
      <c r="F203" s="89"/>
      <c r="G203" s="89" t="str" cm="1">
        <f t="array" ref="G203:Q203">(IF($I$200:$S$200=2,(#REF!),""))</f>
        <v/>
      </c>
      <c r="H203" s="142" t="str">
        <v/>
      </c>
      <c r="I203" s="89" t="str">
        <v/>
      </c>
      <c r="J203" s="89" t="str">
        <v/>
      </c>
      <c r="K203" s="89" t="str">
        <v/>
      </c>
      <c r="L203" s="89" t="str">
        <v/>
      </c>
      <c r="M203" s="89" t="str">
        <v/>
      </c>
      <c r="N203" s="89" t="str">
        <v/>
      </c>
      <c r="O203" s="89" t="str">
        <v/>
      </c>
      <c r="P203" s="89" t="str">
        <v/>
      </c>
      <c r="Q203" s="89" t="str">
        <v/>
      </c>
      <c r="R203" s="89"/>
      <c r="S203" s="89"/>
      <c r="T203" s="89"/>
      <c r="U203" s="86"/>
      <c r="V203" s="86"/>
      <c r="W203" s="86"/>
      <c r="X203" s="86"/>
      <c r="Y203" s="86"/>
      <c r="Z203" s="86"/>
      <c r="AA203" s="86"/>
      <c r="AB203" s="86"/>
      <c r="AC203" s="86"/>
    </row>
  </sheetData>
  <mergeCells count="1">
    <mergeCell ref="I2:M2"/>
  </mergeCells>
  <conditionalFormatting sqref="E1:E3 E6:E195">
    <cfRule type="expression" dxfId="95" priority="46" stopIfTrue="1">
      <formula>E1=""</formula>
    </cfRule>
    <cfRule type="cellIs" dxfId="94" priority="49" stopIfTrue="1" operator="greaterThanOrEqual">
      <formula>0</formula>
    </cfRule>
  </conditionalFormatting>
  <conditionalFormatting sqref="F1:F3">
    <cfRule type="expression" dxfId="93" priority="42" stopIfTrue="1">
      <formula>F1=""</formula>
    </cfRule>
    <cfRule type="cellIs" dxfId="92" priority="54" operator="between">
      <formula>0</formula>
      <formula>6.999</formula>
    </cfRule>
    <cfRule type="cellIs" dxfId="91" priority="55" operator="between">
      <formula>7</formula>
      <formula>9.99</formula>
    </cfRule>
    <cfRule type="expression" dxfId="90" priority="56">
      <formula>F1=10</formula>
    </cfRule>
  </conditionalFormatting>
  <conditionalFormatting sqref="G1:G3">
    <cfRule type="expression" dxfId="89" priority="38">
      <formula>G1=""</formula>
    </cfRule>
    <cfRule type="cellIs" dxfId="88" priority="39" operator="between">
      <formula>0</formula>
      <formula>6.999</formula>
    </cfRule>
    <cfRule type="cellIs" dxfId="87" priority="40" operator="between">
      <formula>7</formula>
      <formula>9.99</formula>
    </cfRule>
    <cfRule type="expression" dxfId="86" priority="41">
      <formula>G1=10</formula>
    </cfRule>
    <cfRule type="expression" dxfId="85" priority="50">
      <formula>G1=""</formula>
    </cfRule>
    <cfRule type="cellIs" dxfId="84" priority="51" operator="between">
      <formula>0</formula>
      <formula>6.999</formula>
    </cfRule>
    <cfRule type="cellIs" dxfId="83" priority="52" operator="between">
      <formula>7</formula>
      <formula>9.99</formula>
    </cfRule>
    <cfRule type="expression" dxfId="82" priority="53">
      <formula>G1=10</formula>
    </cfRule>
  </conditionalFormatting>
  <conditionalFormatting sqref="G6:G195">
    <cfRule type="expression" dxfId="81" priority="1">
      <formula>G6=""</formula>
    </cfRule>
    <cfRule type="cellIs" dxfId="80" priority="4" stopIfTrue="1" operator="greaterThanOrEqual">
      <formula>0</formula>
    </cfRule>
  </conditionalFormatting>
  <conditionalFormatting sqref="F6:F195">
    <cfRule type="expression" dxfId="79" priority="5" stopIfTrue="1">
      <formula>F6=""</formula>
    </cfRule>
    <cfRule type="cellIs" dxfId="78" priority="6" operator="between">
      <formula>0</formula>
      <formula>6.999</formula>
    </cfRule>
    <cfRule type="cellIs" dxfId="77" priority="7" operator="between">
      <formula>7</formula>
      <formula>9.99</formula>
    </cfRule>
    <cfRule type="expression" dxfId="76" priority="8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47" stopIfTrue="1" operator="greaterThanOrEqual" id="{F31EC7EB-AD7E-B449-BADF-FBFC28D93A7E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48" stopIfTrue="1" operator="greaterThanOrEqual" id="{4519E693-AE1D-6249-BBB9-6C97DBB86D81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 E6:E195</xm:sqref>
        </x14:conditionalFormatting>
        <x14:conditionalFormatting xmlns:xm="http://schemas.microsoft.com/office/excel/2006/main">
          <x14:cfRule type="cellIs" priority="153" stopIfTrue="1" operator="greaterThanOrEqual" id="{501C482E-9167-3640-8D5A-9AA4A1BD84EF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54" stopIfTrue="1" operator="greaterThanOrEqual" id="{520B1842-F7F2-7041-A10F-75B4DF78CA1D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55" stopIfTrue="1" operator="between" id="{45366D0F-186F-F941-B8D0-977498F37B43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</xm:sqref>
        </x14:conditionalFormatting>
        <x14:conditionalFormatting xmlns:xm="http://schemas.microsoft.com/office/excel/2006/main">
          <x14:cfRule type="cellIs" priority="2" stopIfTrue="1" operator="greaterThanOrEqual" id="{24452237-CEA1-9B4F-BF3D-12178DD7B1A6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ED0A4A3C-5D25-2F4B-953C-623B81921FF3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9" stopIfTrue="1" operator="greaterThanOrEqual" id="{441352A2-1679-3145-9AEC-41982A37A8E9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0" stopIfTrue="1" operator="greaterThanOrEqual" id="{12DB0DE8-97A4-5A44-B069-BE4B7FEA3FAF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1" stopIfTrue="1" operator="between" id="{8EC4474E-7F17-1845-8257-26D3A763A4F9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F6:F195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C346E-EA18-134C-882C-340BA87F1895}">
  <dimension ref="A1:AD203"/>
  <sheetViews>
    <sheetView topLeftCell="A14" zoomScale="82" workbookViewId="0">
      <selection activeCell="G201" sqref="G201"/>
    </sheetView>
  </sheetViews>
  <sheetFormatPr baseColWidth="10" defaultColWidth="8.7109375" defaultRowHeight="16" x14ac:dyDescent="0.2"/>
  <cols>
    <col min="1" max="1" width="5.28515625" style="87" customWidth="1"/>
    <col min="2" max="2" width="22.7109375" style="87" customWidth="1"/>
    <col min="3" max="3" width="8.7109375" style="87"/>
    <col min="4" max="4" width="3.5703125" style="87" customWidth="1"/>
    <col min="5" max="7" width="9.7109375" style="91" customWidth="1"/>
    <col min="8" max="8" width="5.42578125" style="204" bestFit="1" customWidth="1"/>
    <col min="9" max="9" width="9.42578125" style="91" bestFit="1" customWidth="1"/>
    <col min="10" max="10" width="12" style="91" bestFit="1" customWidth="1"/>
    <col min="11" max="11" width="9.7109375" style="91" customWidth="1"/>
    <col min="12" max="13" width="9.5703125" style="91" bestFit="1" customWidth="1"/>
    <col min="14" max="14" width="9.85546875" style="91" bestFit="1" customWidth="1"/>
    <col min="15" max="20" width="9.7109375" style="91" customWidth="1"/>
    <col min="21" max="21" width="9.7109375" style="87" customWidth="1"/>
    <col min="22" max="16384" width="8.7109375" style="87"/>
  </cols>
  <sheetData>
    <row r="1" spans="1:30" x14ac:dyDescent="0.2">
      <c r="A1" s="85"/>
      <c r="B1" s="150"/>
      <c r="C1" s="150"/>
      <c r="D1" s="151"/>
      <c r="E1" s="141"/>
      <c r="F1" s="141"/>
      <c r="G1" s="141"/>
      <c r="H1" s="205"/>
      <c r="I1" s="153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95"/>
      <c r="V1" s="196"/>
      <c r="W1" s="86"/>
      <c r="X1" s="86"/>
      <c r="Y1" s="86"/>
      <c r="Z1" s="86"/>
      <c r="AA1" s="86"/>
      <c r="AB1" s="86"/>
      <c r="AC1" s="86"/>
      <c r="AD1" s="86"/>
    </row>
    <row r="2" spans="1:30" x14ac:dyDescent="0.2">
      <c r="A2" s="147"/>
      <c r="B2" s="209" t="s">
        <v>541</v>
      </c>
      <c r="C2" s="155"/>
      <c r="D2" s="156"/>
      <c r="E2" s="157"/>
      <c r="F2" s="157"/>
      <c r="G2" s="157"/>
      <c r="H2" s="206"/>
      <c r="I2" s="270" t="s">
        <v>523</v>
      </c>
      <c r="J2" s="270"/>
      <c r="K2" s="270"/>
      <c r="L2" s="270"/>
      <c r="M2" s="270"/>
      <c r="N2" s="270"/>
      <c r="O2" s="203"/>
      <c r="P2" s="203"/>
      <c r="Q2" s="203"/>
      <c r="R2" s="203"/>
      <c r="S2" s="203"/>
      <c r="T2" s="203"/>
      <c r="U2" s="185"/>
      <c r="V2" s="185"/>
      <c r="W2" s="148"/>
      <c r="X2" s="148"/>
      <c r="Y2" s="148"/>
      <c r="Z2" s="148"/>
      <c r="AA2" s="148"/>
      <c r="AB2" s="148"/>
      <c r="AC2" s="148"/>
      <c r="AD2" s="148"/>
    </row>
    <row r="3" spans="1:30" ht="18" customHeight="1" x14ac:dyDescent="0.2">
      <c r="A3" s="147"/>
      <c r="B3" s="8" t="s">
        <v>391</v>
      </c>
      <c r="C3" s="155"/>
      <c r="D3" s="156"/>
      <c r="E3" s="157"/>
      <c r="F3" s="157"/>
      <c r="G3" s="157"/>
      <c r="H3" s="206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6"/>
      <c r="V3" s="156"/>
      <c r="W3" s="160"/>
      <c r="X3" s="160"/>
      <c r="Y3" s="160"/>
      <c r="Z3" s="160"/>
      <c r="AA3" s="160"/>
      <c r="AB3" s="160"/>
      <c r="AC3" s="160"/>
      <c r="AD3" s="160"/>
    </row>
    <row r="4" spans="1:30" ht="71" x14ac:dyDescent="0.2">
      <c r="A4" s="88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587</v>
      </c>
      <c r="H4" s="207"/>
      <c r="I4" s="90" t="str">
        <f>IFERROR(INDEX('Data Dictionary'!$D$8:$D$39,MATCH(I5,'Data Dictionary'!$J$8:$J$39,0)),"")</f>
        <v>INFORM Socio-economic Vulnerability Index</v>
      </c>
      <c r="J4" s="90" t="str">
        <f>IFERROR(INDEX('Data Dictionary'!$D$8:$D$39,MATCH(J5,'Data Dictionary'!$J$8:$J$39,0)),"")</f>
        <v>Income Support</v>
      </c>
      <c r="K4" s="95" t="str">
        <f>IFERROR(INDEX('Data Dictionary'!$D$8:$D$39,MATCH(K5,'Data Dictionary'!$J$8:$J$39,0)),"")</f>
        <v>People Below $1.90 Poverty Line, % Change</v>
      </c>
      <c r="L4" s="95" t="str">
        <f>IFERROR(INDEX('Data Dictionary'!$D$8:$D$39,MATCH(L5,'Data Dictionary'!$J$8:$J$39,0)),"")</f>
        <v>Unemployment Rate, % Change</v>
      </c>
      <c r="M4" s="95" t="str">
        <f>IFERROR(INDEX('Data Dictionary'!$D$8:$D$39,MATCH(M5,'Data Dictionary'!$J$8:$J$39,0)),"")</f>
        <v>MFRI Household Level Risk</v>
      </c>
      <c r="N4" s="95" t="str">
        <f>IFERROR(INDEX('Data Dictionary'!$D$8:$D$39,MATCH(N5,'Data Dictionary'!$J$8:$J$39,0)),"")</f>
        <v>COVID Phone Survey Index</v>
      </c>
      <c r="O4" s="188"/>
      <c r="P4" s="188"/>
      <c r="Q4" s="189"/>
      <c r="R4" s="189"/>
      <c r="S4" s="189"/>
      <c r="T4" s="198"/>
      <c r="U4" s="198"/>
      <c r="V4" s="190"/>
      <c r="W4" s="36"/>
      <c r="X4" s="36"/>
      <c r="Y4" s="36"/>
      <c r="Z4" s="36"/>
      <c r="AA4" s="36"/>
      <c r="AB4" s="36"/>
      <c r="AC4" s="36"/>
      <c r="AD4" s="36"/>
    </row>
    <row r="5" spans="1:30" s="94" customFormat="1" ht="43" x14ac:dyDescent="0.2">
      <c r="A5" s="92"/>
      <c r="B5" s="92"/>
      <c r="C5" s="92"/>
      <c r="D5" s="100"/>
      <c r="E5" s="93"/>
      <c r="F5" s="93"/>
      <c r="G5" s="93"/>
      <c r="H5" s="207" t="s">
        <v>2</v>
      </c>
      <c r="I5" s="93" t="s">
        <v>421</v>
      </c>
      <c r="J5" s="93" t="s">
        <v>578</v>
      </c>
      <c r="K5" s="93" t="s">
        <v>579</v>
      </c>
      <c r="L5" s="191" t="s">
        <v>574</v>
      </c>
      <c r="M5" s="191" t="s">
        <v>576</v>
      </c>
      <c r="N5" s="191" t="s">
        <v>443</v>
      </c>
      <c r="O5" s="191"/>
      <c r="P5" s="191"/>
      <c r="Q5" s="192"/>
      <c r="R5" s="192"/>
      <c r="S5" s="192"/>
      <c r="T5" s="199"/>
      <c r="U5" s="199"/>
      <c r="V5" s="193"/>
      <c r="W5" s="161"/>
      <c r="X5" s="161"/>
      <c r="Y5" s="161"/>
      <c r="Z5" s="161"/>
      <c r="AA5" s="161"/>
      <c r="AB5" s="161"/>
      <c r="AC5" s="161"/>
      <c r="AD5" s="161"/>
    </row>
    <row r="6" spans="1:30" x14ac:dyDescent="0.2">
      <c r="A6" s="85">
        <v>1</v>
      </c>
      <c r="B6" s="85" t="s">
        <v>7</v>
      </c>
      <c r="C6" s="85" t="s">
        <v>8</v>
      </c>
      <c r="D6" s="98" t="str">
        <f t="shared" ref="D6:D37" si="0">IF(H6 &lt;&gt; C6, "Countries don't match", "")</f>
        <v/>
      </c>
      <c r="E6" s="89">
        <f>IF(Options!$D$24 = 1, MAX(F6, G6),
IF(Options!$D$25 = 1, AVERAGE(F6,G6),
IF(Options!$D$26 = 1, IFERROR(GEOMEAN(F6, G6), MAX(F6, G6)))))</f>
        <v>8.3666002653407556</v>
      </c>
      <c r="F6" s="89" cm="1">
        <f t="array" ref="F6">IF(Options!$D$18=1, IFERROR(MAX(IF($I$199:$R$199=1,(I6:R6),"")),
     MAX(IF($I$199:$R$199=2,(I6:R6),""))),
IF(Options!$D$19=1, IFERROR(AVERAGE(IF($I$199:$R$199=1,I6:R6,"")),
     AVERAGE(IF($I$199:$R$199=2,(I6:R6),""))),
IF(Options!$D$20=1, IFERROR(IF(OR(IF(ISNUMBER(I6:R6),IF(I$199:R$199 = 1,I6:R6, ""), "")=0), 0, GEOMEAN(IF(ISNUMBER(I6:R6),IF(I$199:R$199 = 1,I6:R6, ""), ""))),
   IF(OR(IF(ISNUMBER(I6:R6),IF(I$199:R$199 = 2,I6:R6, ""), "")=0), 0, GEOMEAN(IF(ISNUMBER(I6:R6),IF(I$199:R$199 = 2,I6:R6, ""), "")))))))</f>
        <v>10</v>
      </c>
      <c r="G6" s="89" cm="1">
        <f t="array" ref="G6">IF(Options!$D$18=1, IFERROR(MAX(IF($I$200:$R$200=1,(I6:R6),"")),
     MAX(IF($I$200:$R$200=2,(I6:R6),""))),
IF(Options!$D$19=1, IFERROR(AVERAGE(IF($I$200:$R$200=1,(I6:R6),"")),
     AVERAGE(IF($I$200:$R$200=2,(I6:R6),""))),
IF(Options!$D$20=1, IFERROR(IF(OR(IF(ISNUMBER(I6:R6),IF(I$200:R$200 = 1,I6:R6, ""), "")=0), 0, GEOMEAN(IF(ISNUMBER(I6:R6),IF(I$200:R$200 = 1,I6:R6, ""), ""))),
   IF(OR(IF(ISNUMBER(I6:R6),IF(I$200:R$200 = 2,I6:R6, ""), "")=0), 0, GEOMEAN(IF(ISNUMBER(I6:R6),IF(I$200:R$200 = 2,I6:R6, ""), "")))))))</f>
        <v>7</v>
      </c>
      <c r="H6" s="208" t="s">
        <v>8</v>
      </c>
      <c r="I6" s="89">
        <v>10</v>
      </c>
      <c r="J6" s="89">
        <v>7</v>
      </c>
      <c r="K6" s="184" t="s">
        <v>473</v>
      </c>
      <c r="L6" s="186" t="s">
        <v>473</v>
      </c>
      <c r="M6" s="186" t="s">
        <v>473</v>
      </c>
      <c r="N6" s="186" t="s">
        <v>473</v>
      </c>
      <c r="O6" s="186"/>
      <c r="P6" s="186"/>
      <c r="Q6" s="154"/>
      <c r="R6" s="154"/>
      <c r="S6" s="154"/>
      <c r="T6" s="190"/>
      <c r="U6" s="190"/>
      <c r="V6" s="190"/>
      <c r="W6" s="36"/>
      <c r="X6" s="36"/>
      <c r="Y6" s="36"/>
      <c r="Z6" s="36"/>
      <c r="AA6" s="36"/>
      <c r="AB6" s="36"/>
      <c r="AC6" s="36"/>
      <c r="AD6" s="36"/>
    </row>
    <row r="7" spans="1:30" x14ac:dyDescent="0.2">
      <c r="A7" s="85">
        <v>2</v>
      </c>
      <c r="B7" s="85" t="s">
        <v>9</v>
      </c>
      <c r="C7" s="85" t="s">
        <v>10</v>
      </c>
      <c r="D7" s="98" t="str">
        <f t="shared" si="0"/>
        <v/>
      </c>
      <c r="E7" s="89">
        <f>IF(Options!$D$24 = 1, MAX(F7, G7),
IF(Options!$D$25 = 1, AVERAGE(F7,G7),
IF(Options!$D$26 = 1, IFERROR(GEOMEAN(F7, G7), MAX(F7, G7)))))</f>
        <v>8.9338567876230801</v>
      </c>
      <c r="F7" s="89" cm="1">
        <f t="array" ref="F7">IF(Options!$D$18=1, IFERROR(MAX(IF($I$199:$R$199=1,(I7:R7),"")),
     MAX(IF($I$199:$R$199=2,(I7:R7),""))),
IF(Options!$D$19=1, IFERROR(AVERAGE(IF($I$199:$R$199=1,I7:R7,"")),
     AVERAGE(IF($I$199:$R$199=2,(I7:R7),""))),
IF(Options!$D$20=1, IFERROR(IF(OR(IF(ISNUMBER(I7:R7),IF(I$199:R$199 = 1,I7:R7, ""), "")=0), 0, GEOMEAN(IF(ISNUMBER(I7:R7),IF(I$199:R$199 = 1,I7:R7, ""), ""))),
   IF(OR(IF(ISNUMBER(I7:R7),IF(I$199:R$199 = 2,I7:R7, ""), "")=0), 0, GEOMEAN(IF(ISNUMBER(I7:R7),IF(I$199:R$199 = 2,I7:R7, ""), "")))))))</f>
        <v>8.4285714285714306</v>
      </c>
      <c r="G7" s="89" cm="1">
        <f t="array" ref="G7">IF(Options!$D$18=1, IFERROR(MAX(IF($I$200:$R$200=1,(I7:R7),"")),
     MAX(IF($I$200:$R$200=2,(I7:R7),""))),
IF(Options!$D$19=1, IFERROR(AVERAGE(IF($I$200:$R$200=1,(I7:R7),"")),
     AVERAGE(IF($I$200:$R$200=2,(I7:R7),""))),
IF(Options!$D$20=1, IFERROR(IF(OR(IF(ISNUMBER(I7:R7),IF(I$200:R$200 = 1,I7:R7, ""), "")=0), 0, GEOMEAN(IF(ISNUMBER(I7:R7),IF(I$200:R$200 = 1,I7:R7, ""), ""))),
   IF(OR(IF(ISNUMBER(I7:R7),IF(I$200:R$200 = 2,I7:R7, ""), "")=0), 0, GEOMEAN(IF(ISNUMBER(I7:R7),IF(I$200:R$200 = 2,I7:R7, ""), "")))))))</f>
        <v>9.4694335544459793</v>
      </c>
      <c r="H7" s="208" t="s">
        <v>10</v>
      </c>
      <c r="I7" s="89">
        <v>8.4285714285714306</v>
      </c>
      <c r="J7" s="89">
        <v>7</v>
      </c>
      <c r="K7" s="184">
        <v>9.4694335544459793</v>
      </c>
      <c r="L7" s="186" t="s">
        <v>473</v>
      </c>
      <c r="M7" s="186">
        <v>0</v>
      </c>
      <c r="N7" s="186" t="s">
        <v>473</v>
      </c>
      <c r="O7" s="186"/>
      <c r="P7" s="186"/>
      <c r="Q7" s="154"/>
      <c r="R7" s="154"/>
      <c r="S7" s="154"/>
      <c r="T7" s="190"/>
      <c r="U7" s="190"/>
      <c r="V7" s="190"/>
      <c r="W7" s="36"/>
      <c r="X7" s="36"/>
      <c r="Y7" s="36"/>
      <c r="Z7" s="36"/>
      <c r="AA7" s="36"/>
      <c r="AB7" s="36"/>
      <c r="AC7" s="36"/>
      <c r="AD7" s="36"/>
    </row>
    <row r="8" spans="1:30" x14ac:dyDescent="0.2">
      <c r="A8" s="85">
        <v>3</v>
      </c>
      <c r="B8" s="85" t="s">
        <v>11</v>
      </c>
      <c r="C8" s="85" t="s">
        <v>12</v>
      </c>
      <c r="D8" s="98" t="str">
        <f t="shared" si="0"/>
        <v/>
      </c>
      <c r="E8" s="89">
        <f>IF(Options!$D$24 = 1, MAX(F8, G8),
IF(Options!$D$25 = 1, AVERAGE(F8,G8),
IF(Options!$D$26 = 1, IFERROR(GEOMEAN(F8, G8), MAX(F8, G8)))))</f>
        <v>1.772810520855836</v>
      </c>
      <c r="F8" s="89" cm="1">
        <f t="array" ref="F8">IF(Options!$D$18=1, IFERROR(MAX(IF($I$199:$R$199=1,(I8:R8),"")),
     MAX(IF($I$199:$R$199=2,(I8:R8),""))),
IF(Options!$D$19=1, IFERROR(AVERAGE(IF($I$199:$R$199=1,I8:R8,"")),
     AVERAGE(IF($I$199:$R$199=2,(I8:R8),""))),
IF(Options!$D$20=1, IFERROR(IF(OR(IF(ISNUMBER(I8:R8),IF(I$199:R$199 = 1,I8:R8, ""), "")=0), 0, GEOMEAN(IF(ISNUMBER(I8:R8),IF(I$199:R$199 = 1,I8:R8, ""), ""))),
   IF(OR(IF(ISNUMBER(I8:R8),IF(I$199:R$199 = 2,I8:R8, ""), "")=0), 0, GEOMEAN(IF(ISNUMBER(I8:R8),IF(I$199:R$199 = 2,I8:R8, ""), "")))))))</f>
        <v>3.1428571428571401</v>
      </c>
      <c r="G8" s="89" cm="1">
        <f t="array" ref="G8">IF(Options!$D$18=1, IFERROR(MAX(IF($I$200:$R$200=1,(I8:R8),"")),
     MAX(IF($I$200:$R$200=2,(I8:R8),""))),
IF(Options!$D$19=1, IFERROR(AVERAGE(IF($I$200:$R$200=1,(I8:R8),"")),
     AVERAGE(IF($I$200:$R$200=2,(I8:R8),""))),
IF(Options!$D$20=1, IFERROR(IF(OR(IF(ISNUMBER(I8:R8),IF(I$200:R$200 = 1,I8:R8, ""), "")=0), 0, GEOMEAN(IF(ISNUMBER(I8:R8),IF(I$200:R$200 = 1,I8:R8, ""), ""))),
   IF(OR(IF(ISNUMBER(I8:R8),IF(I$200:R$200 = 2,I8:R8, ""), "")=0), 0, GEOMEAN(IF(ISNUMBER(I8:R8),IF(I$200:R$200 = 2,I8:R8, ""), "")))))))</f>
        <v>1</v>
      </c>
      <c r="H8" s="208" t="s">
        <v>12</v>
      </c>
      <c r="I8" s="89">
        <v>3.1428571428571401</v>
      </c>
      <c r="J8" s="89">
        <v>0</v>
      </c>
      <c r="K8" s="184" t="s">
        <v>473</v>
      </c>
      <c r="L8" s="186">
        <v>1</v>
      </c>
      <c r="M8" s="186" t="s">
        <v>473</v>
      </c>
      <c r="N8" s="186" t="s">
        <v>473</v>
      </c>
      <c r="O8" s="186"/>
      <c r="P8" s="186"/>
      <c r="Q8" s="154"/>
      <c r="R8" s="154"/>
      <c r="S8" s="154"/>
      <c r="T8" s="190"/>
      <c r="U8" s="190"/>
      <c r="V8" s="190"/>
      <c r="W8" s="36"/>
      <c r="X8" s="36"/>
      <c r="Y8" s="36"/>
      <c r="Z8" s="36"/>
      <c r="AA8" s="36"/>
      <c r="AB8" s="36"/>
      <c r="AC8" s="36"/>
      <c r="AD8" s="36"/>
    </row>
    <row r="9" spans="1:30" x14ac:dyDescent="0.2">
      <c r="A9" s="85">
        <v>4</v>
      </c>
      <c r="B9" s="85" t="s">
        <v>13</v>
      </c>
      <c r="C9" s="85" t="s">
        <v>14</v>
      </c>
      <c r="D9" s="98" t="str">
        <f t="shared" si="0"/>
        <v/>
      </c>
      <c r="E9" s="89">
        <f>IF(Options!$D$24 = 1, MAX(F9, G9),
IF(Options!$D$25 = 1, AVERAGE(F9,G9),
IF(Options!$D$26 = 1, IFERROR(GEOMEAN(F9, G9), MAX(F9, G9)))))</f>
        <v>2.8284271247461863</v>
      </c>
      <c r="F9" s="89" cm="1">
        <f t="array" ref="F9">IF(Options!$D$18=1, IFERROR(MAX(IF($I$199:$R$199=1,(I9:R9),"")),
     MAX(IF($I$199:$R$199=2,(I9:R9),""))),
IF(Options!$D$19=1, IFERROR(AVERAGE(IF($I$199:$R$199=1,I9:R9,"")),
     AVERAGE(IF($I$199:$R$199=2,(I9:R9),""))),
IF(Options!$D$20=1, IFERROR(IF(OR(IF(ISNUMBER(I9:R9),IF(I$199:R$199 = 1,I9:R9, ""), "")=0), 0, GEOMEAN(IF(ISNUMBER(I9:R9),IF(I$199:R$199 = 1,I9:R9, ""), ""))),
   IF(OR(IF(ISNUMBER(I9:R9),IF(I$199:R$199 = 2,I9:R9, ""), "")=0), 0, GEOMEAN(IF(ISNUMBER(I9:R9),IF(I$199:R$199 = 2,I9:R9, ""), "")))))))</f>
        <v>1.1428571428571399</v>
      </c>
      <c r="G9" s="89" cm="1">
        <f t="array" ref="G9">IF(Options!$D$18=1, IFERROR(MAX(IF($I$200:$R$200=1,(I9:R9),"")),
     MAX(IF($I$200:$R$200=2,(I9:R9),""))),
IF(Options!$D$19=1, IFERROR(AVERAGE(IF($I$200:$R$200=1,(I9:R9),"")),
     AVERAGE(IF($I$200:$R$200=2,(I9:R9),""))),
IF(Options!$D$20=1, IFERROR(IF(OR(IF(ISNUMBER(I9:R9),IF(I$200:R$200 = 1,I9:R9, ""), "")=0), 0, GEOMEAN(IF(ISNUMBER(I9:R9),IF(I$200:R$200 = 1,I9:R9, ""), ""))),
   IF(OR(IF(ISNUMBER(I9:R9),IF(I$200:R$200 = 2,I9:R9, ""), "")=0), 0, GEOMEAN(IF(ISNUMBER(I9:R9),IF(I$200:R$200 = 2,I9:R9, ""), "")))))))</f>
        <v>7</v>
      </c>
      <c r="H9" s="208" t="s">
        <v>14</v>
      </c>
      <c r="I9" s="89">
        <v>1.1428571428571399</v>
      </c>
      <c r="J9" s="89">
        <v>7</v>
      </c>
      <c r="K9" s="184" t="s">
        <v>473</v>
      </c>
      <c r="L9" s="186" t="s">
        <v>473</v>
      </c>
      <c r="M9" s="186" t="s">
        <v>473</v>
      </c>
      <c r="N9" s="186" t="s">
        <v>473</v>
      </c>
      <c r="O9" s="186"/>
      <c r="P9" s="186"/>
      <c r="Q9" s="154"/>
      <c r="R9" s="154"/>
      <c r="S9" s="154"/>
      <c r="T9" s="190"/>
      <c r="U9" s="190"/>
      <c r="V9" s="190"/>
      <c r="W9" s="36"/>
      <c r="X9" s="36"/>
      <c r="Y9" s="36"/>
      <c r="Z9" s="36"/>
      <c r="AA9" s="36"/>
      <c r="AB9" s="36"/>
      <c r="AC9" s="36"/>
      <c r="AD9" s="36"/>
    </row>
    <row r="10" spans="1:30" x14ac:dyDescent="0.2">
      <c r="A10" s="85">
        <v>5</v>
      </c>
      <c r="B10" s="85" t="s">
        <v>15</v>
      </c>
      <c r="C10" s="85" t="s">
        <v>16</v>
      </c>
      <c r="D10" s="98" t="str">
        <f t="shared" si="0"/>
        <v/>
      </c>
      <c r="E10" s="89">
        <f>IF(Options!$D$24 = 1, MAX(F10, G10),
IF(Options!$D$25 = 1, AVERAGE(F10,G10),
IF(Options!$D$26 = 1, IFERROR(GEOMEAN(F10, G10), MAX(F10, G10)))))</f>
        <v>5.0709255283710979</v>
      </c>
      <c r="F10" s="89" cm="1">
        <f t="array" ref="F10">IF(Options!$D$18=1, IFERROR(MAX(IF($I$199:$R$199=1,(I10:R10),"")),
     MAX(IF($I$199:$R$199=2,(I10:R10),""))),
IF(Options!$D$19=1, IFERROR(AVERAGE(IF($I$199:$R$199=1,I10:R10,"")),
     AVERAGE(IF($I$199:$R$199=2,(I10:R10),""))),
IF(Options!$D$20=1, IFERROR(IF(OR(IF(ISNUMBER(I10:R10),IF(I$199:R$199 = 1,I10:R10, ""), "")=0), 0, GEOMEAN(IF(ISNUMBER(I10:R10),IF(I$199:R$199 = 1,I10:R10, ""), ""))),
   IF(OR(IF(ISNUMBER(I10:R10),IF(I$199:R$199 = 2,I10:R10, ""), "")=0), 0, GEOMEAN(IF(ISNUMBER(I10:R10),IF(I$199:R$199 = 2,I10:R10, ""), "")))))))</f>
        <v>2.5714285714285698</v>
      </c>
      <c r="G10" s="89" cm="1">
        <f t="array" ref="G10">IF(Options!$D$18=1, IFERROR(MAX(IF($I$200:$R$200=1,(I10:R10),"")),
     MAX(IF($I$200:$R$200=2,(I10:R10),""))),
IF(Options!$D$19=1, IFERROR(AVERAGE(IF($I$200:$R$200=1,(I10:R10),"")),
     AVERAGE(IF($I$200:$R$200=2,(I10:R10),""))),
IF(Options!$D$20=1, IFERROR(IF(OR(IF(ISNUMBER(I10:R10),IF(I$200:R$200 = 1,I10:R10, ""), "")=0), 0, GEOMEAN(IF(ISNUMBER(I10:R10),IF(I$200:R$200 = 1,I10:R10, ""), ""))),
   IF(OR(IF(ISNUMBER(I10:R10),IF(I$200:R$200 = 2,I10:R10, ""), "")=0), 0, GEOMEAN(IF(ISNUMBER(I10:R10),IF(I$200:R$200 = 2,I10:R10, ""), "")))))))</f>
        <v>10</v>
      </c>
      <c r="H10" s="208" t="s">
        <v>16</v>
      </c>
      <c r="I10" s="89">
        <v>2.5714285714285698</v>
      </c>
      <c r="J10" s="89">
        <v>0</v>
      </c>
      <c r="K10" s="184">
        <v>10</v>
      </c>
      <c r="L10" s="186">
        <v>3.8533333333333402</v>
      </c>
      <c r="M10" s="186">
        <v>0</v>
      </c>
      <c r="N10" s="186" t="s">
        <v>473</v>
      </c>
      <c r="O10" s="186"/>
      <c r="P10" s="186"/>
      <c r="Q10" s="154"/>
      <c r="R10" s="154"/>
      <c r="S10" s="154"/>
      <c r="T10" s="190"/>
      <c r="U10" s="190"/>
      <c r="V10" s="190"/>
      <c r="W10" s="36"/>
      <c r="X10" s="36"/>
      <c r="Y10" s="36"/>
      <c r="Z10" s="36"/>
      <c r="AA10" s="36"/>
      <c r="AB10" s="36"/>
      <c r="AC10" s="36"/>
      <c r="AD10" s="36"/>
    </row>
    <row r="11" spans="1:30" x14ac:dyDescent="0.2">
      <c r="A11" s="85">
        <v>6</v>
      </c>
      <c r="B11" s="85" t="s">
        <v>17</v>
      </c>
      <c r="C11" s="85" t="s">
        <v>18</v>
      </c>
      <c r="D11" s="98" t="str">
        <f t="shared" si="0"/>
        <v/>
      </c>
      <c r="E11" s="89">
        <f>IF(Options!$D$24 = 1, MAX(F11, G11),
IF(Options!$D$25 = 1, AVERAGE(F11,G11),
IF(Options!$D$26 = 1, IFERROR(GEOMEAN(F11, G11), MAX(F11, G11)))))</f>
        <v>5.3452248382484902</v>
      </c>
      <c r="F11" s="89" cm="1">
        <f t="array" ref="F11">IF(Options!$D$18=1, IFERROR(MAX(IF($I$199:$R$199=1,(I11:R11),"")),
     MAX(IF($I$199:$R$199=2,(I11:R11),""))),
IF(Options!$D$19=1, IFERROR(AVERAGE(IF($I$199:$R$199=1,I11:R11,"")),
     AVERAGE(IF($I$199:$R$199=2,(I11:R11),""))),
IF(Options!$D$20=1, IFERROR(IF(OR(IF(ISNUMBER(I11:R11),IF(I$199:R$199 = 1,I11:R11, ""), "")=0), 0, GEOMEAN(IF(ISNUMBER(I11:R11),IF(I$199:R$199 = 1,I11:R11, ""), ""))),
   IF(OR(IF(ISNUMBER(I11:R11),IF(I$199:R$199 = 2,I11:R11, ""), "")=0), 0, GEOMEAN(IF(ISNUMBER(I11:R11),IF(I$199:R$199 = 2,I11:R11, ""), "")))))))</f>
        <v>2.8571428571428599</v>
      </c>
      <c r="G11" s="89" cm="1">
        <f t="array" ref="G11">IF(Options!$D$18=1, IFERROR(MAX(IF($I$200:$R$200=1,(I11:R11),"")),
     MAX(IF($I$200:$R$200=2,(I11:R11),""))),
IF(Options!$D$19=1, IFERROR(AVERAGE(IF($I$200:$R$200=1,(I11:R11),"")),
     AVERAGE(IF($I$200:$R$200=2,(I11:R11),""))),
IF(Options!$D$20=1, IFERROR(IF(OR(IF(ISNUMBER(I11:R11),IF(I$200:R$200 = 1,I11:R11, ""), "")=0), 0, GEOMEAN(IF(ISNUMBER(I11:R11),IF(I$200:R$200 = 1,I11:R11, ""), ""))),
   IF(OR(IF(ISNUMBER(I11:R11),IF(I$200:R$200 = 2,I11:R11, ""), "")=0), 0, GEOMEAN(IF(ISNUMBER(I11:R11),IF(I$200:R$200 = 2,I11:R11, ""), "")))))))</f>
        <v>10</v>
      </c>
      <c r="H11" s="208" t="s">
        <v>18</v>
      </c>
      <c r="I11" s="89">
        <v>2.8571428571428599</v>
      </c>
      <c r="J11" s="89" t="s">
        <v>473</v>
      </c>
      <c r="K11" s="184">
        <v>0.84785366075716695</v>
      </c>
      <c r="L11" s="186">
        <v>10</v>
      </c>
      <c r="M11" s="186" t="s">
        <v>473</v>
      </c>
      <c r="N11" s="186" t="s">
        <v>473</v>
      </c>
      <c r="O11" s="186"/>
      <c r="P11" s="186"/>
      <c r="Q11" s="154"/>
      <c r="R11" s="154"/>
      <c r="S11" s="154"/>
      <c r="T11" s="190"/>
      <c r="U11" s="190"/>
      <c r="V11" s="190"/>
      <c r="W11" s="36"/>
      <c r="X11" s="36"/>
      <c r="Y11" s="36"/>
      <c r="Z11" s="36"/>
      <c r="AA11" s="36"/>
      <c r="AB11" s="36"/>
      <c r="AC11" s="36"/>
      <c r="AD11" s="36"/>
    </row>
    <row r="12" spans="1:30" x14ac:dyDescent="0.2">
      <c r="A12" s="85">
        <v>7</v>
      </c>
      <c r="B12" s="85" t="s">
        <v>19</v>
      </c>
      <c r="C12" s="85" t="s">
        <v>20</v>
      </c>
      <c r="D12" s="98" t="str">
        <f t="shared" si="0"/>
        <v/>
      </c>
      <c r="E12" s="89">
        <f>IF(Options!$D$24 = 1, MAX(F12, G12),
IF(Options!$D$25 = 1, AVERAGE(F12,G12),
IF(Options!$D$26 = 1, IFERROR(GEOMEAN(F12, G12), MAX(F12, G12)))))</f>
        <v>2.8571428571428599</v>
      </c>
      <c r="F12" s="89" cm="1">
        <f t="array" ref="F12">IF(Options!$D$18=1, IFERROR(MAX(IF($I$199:$R$199=1,(I12:R12),"")),
     MAX(IF($I$199:$R$199=2,(I12:R12),""))),
IF(Options!$D$19=1, IFERROR(AVERAGE(IF($I$199:$R$199=1,I12:R12,"")),
     AVERAGE(IF($I$199:$R$199=2,(I12:R12),""))),
IF(Options!$D$20=1, IFERROR(IF(OR(IF(ISNUMBER(I12:R12),IF(I$199:R$199 = 1,I12:R12, ""), "")=0), 0, GEOMEAN(IF(ISNUMBER(I12:R12),IF(I$199:R$199 = 1,I12:R12, ""), ""))),
   IF(OR(IF(ISNUMBER(I12:R12),IF(I$199:R$199 = 2,I12:R12, ""), "")=0), 0, GEOMEAN(IF(ISNUMBER(I12:R12),IF(I$199:R$199 = 2,I12:R12, ""), "")))))))</f>
        <v>2.8571428571428599</v>
      </c>
      <c r="G12" s="89" cm="1">
        <f t="array" ref="G12">IF(Options!$D$18=1, IFERROR(MAX(IF($I$200:$R$200=1,(I12:R12),"")),
     MAX(IF($I$200:$R$200=2,(I12:R12),""))),
IF(Options!$D$19=1, IFERROR(AVERAGE(IF($I$200:$R$200=1,(I12:R12),"")),
     AVERAGE(IF($I$200:$R$200=2,(I12:R12),""))),
IF(Options!$D$20=1, IFERROR(IF(OR(IF(ISNUMBER(I12:R12),IF(I$200:R$200 = 1,I12:R12, ""), "")=0), 0, GEOMEAN(IF(ISNUMBER(I12:R12),IF(I$200:R$200 = 1,I12:R12, ""), ""))),
   IF(OR(IF(ISNUMBER(I12:R12),IF(I$200:R$200 = 2,I12:R12, ""), "")=0), 0, GEOMEAN(IF(ISNUMBER(I12:R12),IF(I$200:R$200 = 2,I12:R12, ""), "")))))))</f>
        <v>0</v>
      </c>
      <c r="H12" s="208" t="s">
        <v>20</v>
      </c>
      <c r="I12" s="89">
        <v>2.8571428571428599</v>
      </c>
      <c r="J12" s="89" t="s">
        <v>473</v>
      </c>
      <c r="K12" s="89" t="s">
        <v>473</v>
      </c>
      <c r="L12" s="201" t="s">
        <v>473</v>
      </c>
      <c r="M12" s="201" t="s">
        <v>473</v>
      </c>
      <c r="N12" s="201" t="s">
        <v>473</v>
      </c>
      <c r="O12" s="201"/>
      <c r="P12" s="201"/>
      <c r="Q12" s="202"/>
      <c r="R12" s="202"/>
      <c r="S12" s="202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</row>
    <row r="13" spans="1:30" x14ac:dyDescent="0.2">
      <c r="A13" s="85">
        <v>8</v>
      </c>
      <c r="B13" s="85" t="s">
        <v>21</v>
      </c>
      <c r="C13" s="85" t="s">
        <v>22</v>
      </c>
      <c r="D13" s="98" t="str">
        <f t="shared" si="0"/>
        <v/>
      </c>
      <c r="E13" s="89">
        <f>IF(Options!$D$24 = 1, MAX(F13, G13),
IF(Options!$D$25 = 1, AVERAGE(F13,G13),
IF(Options!$D$26 = 1, IFERROR(GEOMEAN(F13, G13), MAX(F13, G13)))))</f>
        <v>2.0412414523193139</v>
      </c>
      <c r="F13" s="89" cm="1">
        <f t="array" ref="F13">IF(Options!$D$18=1, IFERROR(MAX(IF($I$199:$R$199=1,(I13:R13),"")),
     MAX(IF($I$199:$R$199=2,(I13:R13),""))),
IF(Options!$D$19=1, IFERROR(AVERAGE(IF($I$199:$R$199=1,I13:R13,"")),
     AVERAGE(IF($I$199:$R$199=2,(I13:R13),""))),
IF(Options!$D$20=1, IFERROR(IF(OR(IF(ISNUMBER(I13:R13),IF(I$199:R$199 = 1,I13:R13, ""), "")=0), 0, GEOMEAN(IF(ISNUMBER(I13:R13),IF(I$199:R$199 = 1,I13:R13, ""), ""))),
   IF(OR(IF(ISNUMBER(I13:R13),IF(I$199:R$199 = 2,I13:R13, ""), "")=0), 0, GEOMEAN(IF(ISNUMBER(I13:R13),IF(I$199:R$199 = 2,I13:R13, ""), "")))))))</f>
        <v>0.71428571428571397</v>
      </c>
      <c r="G13" s="89" cm="1">
        <f t="array" ref="G13">IF(Options!$D$18=1, IFERROR(MAX(IF($I$200:$R$200=1,(I13:R13),"")),
     MAX(IF($I$200:$R$200=2,(I13:R13),""))),
IF(Options!$D$19=1, IFERROR(AVERAGE(IF($I$200:$R$200=1,(I13:R13),"")),
     AVERAGE(IF($I$200:$R$200=2,(I13:R13),""))),
IF(Options!$D$20=1, IFERROR(IF(OR(IF(ISNUMBER(I13:R13),IF(I$200:R$200 = 1,I13:R13, ""), "")=0), 0, GEOMEAN(IF(ISNUMBER(I13:R13),IF(I$200:R$200 = 1,I13:R13, ""), ""))),
   IF(OR(IF(ISNUMBER(I13:R13),IF(I$200:R$200 = 2,I13:R13, ""), "")=0), 0, GEOMEAN(IF(ISNUMBER(I13:R13),IF(I$200:R$200 = 2,I13:R13, ""), "")))))))</f>
        <v>5.8333333333333304</v>
      </c>
      <c r="H13" s="208" t="s">
        <v>22</v>
      </c>
      <c r="I13" s="89">
        <v>0.71428571428571397</v>
      </c>
      <c r="J13" s="89">
        <v>0</v>
      </c>
      <c r="K13" s="89" t="s">
        <v>473</v>
      </c>
      <c r="L13" s="89">
        <v>5.8333333333333304</v>
      </c>
      <c r="M13" s="89" t="s">
        <v>473</v>
      </c>
      <c r="N13" s="89" t="s">
        <v>473</v>
      </c>
      <c r="O13" s="89"/>
      <c r="P13" s="89"/>
      <c r="Q13" s="141"/>
      <c r="R13" s="141"/>
      <c r="S13" s="141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</row>
    <row r="14" spans="1:30" x14ac:dyDescent="0.2">
      <c r="A14" s="85">
        <v>9</v>
      </c>
      <c r="B14" s="85" t="s">
        <v>23</v>
      </c>
      <c r="C14" s="85" t="s">
        <v>24</v>
      </c>
      <c r="D14" s="98" t="str">
        <f t="shared" si="0"/>
        <v/>
      </c>
      <c r="E14" s="89">
        <f>IF(Options!$D$24 = 1, MAX(F14, G14),
IF(Options!$D$25 = 1, AVERAGE(F14,G14),
IF(Options!$D$26 = 1, IFERROR(GEOMEAN(F14, G14), MAX(F14, G14)))))</f>
        <v>1.362770287738494</v>
      </c>
      <c r="F14" s="89" cm="1">
        <f t="array" ref="F14">IF(Options!$D$18=1, IFERROR(MAX(IF($I$199:$R$199=1,(I14:R14),"")),
     MAX(IF($I$199:$R$199=2,(I14:R14),""))),
IF(Options!$D$19=1, IFERROR(AVERAGE(IF($I$199:$R$199=1,I14:R14,"")),
     AVERAGE(IF($I$199:$R$199=2,(I14:R14),""))),
IF(Options!$D$20=1, IFERROR(IF(OR(IF(ISNUMBER(I14:R14),IF(I$199:R$199 = 1,I14:R14, ""), "")=0), 0, GEOMEAN(IF(ISNUMBER(I14:R14),IF(I$199:R$199 = 1,I14:R14, ""), ""))),
   IF(OR(IF(ISNUMBER(I14:R14),IF(I$199:R$199 = 2,I14:R14, ""), "")=0), 0, GEOMEAN(IF(ISNUMBER(I14:R14),IF(I$199:R$199 = 2,I14:R14, ""), "")))))))</f>
        <v>0.42857142857142899</v>
      </c>
      <c r="G14" s="89" cm="1">
        <f t="array" ref="G14">IF(Options!$D$18=1, IFERROR(MAX(IF($I$200:$R$200=1,(I14:R14),"")),
     MAX(IF($I$200:$R$200=2,(I14:R14),""))),
IF(Options!$D$19=1, IFERROR(AVERAGE(IF($I$200:$R$200=1,(I14:R14),"")),
     AVERAGE(IF($I$200:$R$200=2,(I14:R14),""))),
IF(Options!$D$20=1, IFERROR(IF(OR(IF(ISNUMBER(I14:R14),IF(I$200:R$200 = 1,I14:R14, ""), "")=0), 0, GEOMEAN(IF(ISNUMBER(I14:R14),IF(I$200:R$200 = 1,I14:R14, ""), ""))),
   IF(OR(IF(ISNUMBER(I14:R14),IF(I$200:R$200 = 2,I14:R14, ""), "")=0), 0, GEOMEAN(IF(ISNUMBER(I14:R14),IF(I$200:R$200 = 2,I14:R14, ""), "")))))))</f>
        <v>4.3333333333333304</v>
      </c>
      <c r="H14" s="208" t="s">
        <v>24</v>
      </c>
      <c r="I14" s="89">
        <v>0.42857142857142899</v>
      </c>
      <c r="J14" s="89">
        <v>3</v>
      </c>
      <c r="K14" s="89" t="s">
        <v>473</v>
      </c>
      <c r="L14" s="89">
        <v>4.3333333333333304</v>
      </c>
      <c r="M14" s="89" t="s">
        <v>473</v>
      </c>
      <c r="N14" s="89" t="s">
        <v>473</v>
      </c>
      <c r="O14" s="89"/>
      <c r="P14" s="89"/>
      <c r="Q14" s="141"/>
      <c r="R14" s="141"/>
      <c r="S14" s="141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</row>
    <row r="15" spans="1:30" x14ac:dyDescent="0.2">
      <c r="A15" s="85">
        <v>10</v>
      </c>
      <c r="B15" s="85" t="s">
        <v>25</v>
      </c>
      <c r="C15" s="85" t="s">
        <v>26</v>
      </c>
      <c r="D15" s="98" t="str">
        <f t="shared" si="0"/>
        <v/>
      </c>
      <c r="E15" s="89">
        <f>IF(Options!$D$24 = 1, MAX(F15, G15),
IF(Options!$D$25 = 1, AVERAGE(F15,G15),
IF(Options!$D$26 = 1, IFERROR(GEOMEAN(F15, G15), MAX(F15, G15)))))</f>
        <v>4.5783132681100343</v>
      </c>
      <c r="F15" s="89" cm="1">
        <f t="array" ref="F15">IF(Options!$D$18=1, IFERROR(MAX(IF($I$199:$R$199=1,(I15:R15),"")),
     MAX(IF($I$199:$R$199=2,(I15:R15),""))),
IF(Options!$D$19=1, IFERROR(AVERAGE(IF($I$199:$R$199=1,I15:R15,"")),
     AVERAGE(IF($I$199:$R$199=2,(I15:R15),""))),
IF(Options!$D$20=1, IFERROR(IF(OR(IF(ISNUMBER(I15:R15),IF(I$199:R$199 = 1,I15:R15, ""), "")=0), 0, GEOMEAN(IF(ISNUMBER(I15:R15),IF(I$199:R$199 = 1,I15:R15, ""), ""))),
   IF(OR(IF(ISNUMBER(I15:R15),IF(I$199:R$199 = 2,I15:R15, ""), "")=0), 0, GEOMEAN(IF(ISNUMBER(I15:R15),IF(I$199:R$199 = 2,I15:R15, ""), "")))))))</f>
        <v>3.71428571428571</v>
      </c>
      <c r="G15" s="89" cm="1">
        <f t="array" ref="G15">IF(Options!$D$18=1, IFERROR(MAX(IF($I$200:$R$200=1,(I15:R15),"")),
     MAX(IF($I$200:$R$200=2,(I15:R15),""))),
IF(Options!$D$19=1, IFERROR(AVERAGE(IF($I$200:$R$200=1,(I15:R15),"")),
     AVERAGE(IF($I$200:$R$200=2,(I15:R15),""))),
IF(Options!$D$20=1, IFERROR(IF(OR(IF(ISNUMBER(I15:R15),IF(I$200:R$200 = 1,I15:R15, ""), "")=0), 0, GEOMEAN(IF(ISNUMBER(I15:R15),IF(I$200:R$200 = 1,I15:R15, ""), ""))),
   IF(OR(IF(ISNUMBER(I15:R15),IF(I$200:R$200 = 2,I15:R15, ""), "")=0), 0, GEOMEAN(IF(ISNUMBER(I15:R15),IF(I$200:R$200 = 2,I15:R15, ""), "")))))))</f>
        <v>5.6433333333333398</v>
      </c>
      <c r="H15" s="208" t="s">
        <v>26</v>
      </c>
      <c r="I15" s="89">
        <v>3.71428571428571</v>
      </c>
      <c r="J15" s="89">
        <v>0</v>
      </c>
      <c r="K15" s="89" t="s">
        <v>473</v>
      </c>
      <c r="L15" s="89">
        <v>5.6433333333333398</v>
      </c>
      <c r="M15" s="89">
        <v>0</v>
      </c>
      <c r="N15" s="89" t="s">
        <v>473</v>
      </c>
      <c r="O15" s="89"/>
      <c r="P15" s="89"/>
      <c r="Q15" s="141"/>
      <c r="R15" s="141"/>
      <c r="S15" s="141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</row>
    <row r="16" spans="1:30" x14ac:dyDescent="0.2">
      <c r="A16" s="85">
        <v>11</v>
      </c>
      <c r="B16" s="85" t="s">
        <v>27</v>
      </c>
      <c r="C16" s="85" t="s">
        <v>28</v>
      </c>
      <c r="D16" s="98" t="str">
        <f t="shared" si="0"/>
        <v/>
      </c>
      <c r="E16" s="89">
        <f>IF(Options!$D$24 = 1, MAX(F16, G16),
IF(Options!$D$25 = 1, AVERAGE(F16,G16),
IF(Options!$D$26 = 1, IFERROR(GEOMEAN(F16, G16), MAX(F16, G16)))))</f>
        <v>7.6694329684931857</v>
      </c>
      <c r="F16" s="89" cm="1">
        <f t="array" ref="F16">IF(Options!$D$18=1, IFERROR(MAX(IF($I$199:$R$199=1,(I16:R16),"")),
     MAX(IF($I$199:$R$199=2,(I16:R16),""))),
IF(Options!$D$19=1, IFERROR(AVERAGE(IF($I$199:$R$199=1,I16:R16,"")),
     AVERAGE(IF($I$199:$R$199=2,(I16:R16),""))),
IF(Options!$D$20=1, IFERROR(IF(OR(IF(ISNUMBER(I16:R16),IF(I$199:R$199 = 1,I16:R16, ""), "")=0), 0, GEOMEAN(IF(ISNUMBER(I16:R16),IF(I$199:R$199 = 1,I16:R16, ""), ""))),
   IF(OR(IF(ISNUMBER(I16:R16),IF(I$199:R$199 = 2,I16:R16, ""), "")=0), 0, GEOMEAN(IF(ISNUMBER(I16:R16),IF(I$199:R$199 = 2,I16:R16, ""), "")))))))</f>
        <v>10</v>
      </c>
      <c r="G16" s="89" cm="1">
        <f t="array" ref="G16">IF(Options!$D$18=1, IFERROR(MAX(IF($I$200:$R$200=1,(I16:R16),"")),
     MAX(IF($I$200:$R$200=2,(I16:R16),""))),
IF(Options!$D$19=1, IFERROR(AVERAGE(IF($I$200:$R$200=1,(I16:R16),"")),
     AVERAGE(IF($I$200:$R$200=2,(I16:R16),""))),
IF(Options!$D$20=1, IFERROR(IF(OR(IF(ISNUMBER(I16:R16),IF(I$200:R$200 = 1,I16:R16, ""), "")=0), 0, GEOMEAN(IF(ISNUMBER(I16:R16),IF(I$200:R$200 = 1,I16:R16, ""), ""))),
   IF(OR(IF(ISNUMBER(I16:R16),IF(I$200:R$200 = 2,I16:R16, ""), "")=0), 0, GEOMEAN(IF(ISNUMBER(I16:R16),IF(I$200:R$200 = 2,I16:R16, ""), "")))))))</f>
        <v>5.8820202058210196</v>
      </c>
      <c r="H16" s="208" t="s">
        <v>28</v>
      </c>
      <c r="I16" s="89">
        <v>10</v>
      </c>
      <c r="J16" s="89">
        <v>0</v>
      </c>
      <c r="K16" s="89">
        <v>5.8820202058210196</v>
      </c>
      <c r="L16" s="89" t="s">
        <v>473</v>
      </c>
      <c r="M16" s="89" t="s">
        <v>473</v>
      </c>
      <c r="N16" s="89" t="s">
        <v>473</v>
      </c>
      <c r="O16" s="89"/>
      <c r="P16" s="89"/>
      <c r="Q16" s="141"/>
      <c r="R16" s="141"/>
      <c r="S16" s="141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</row>
    <row r="17" spans="1:30" x14ac:dyDescent="0.2">
      <c r="A17" s="85">
        <v>12</v>
      </c>
      <c r="B17" s="85" t="s">
        <v>29</v>
      </c>
      <c r="C17" s="85" t="s">
        <v>30</v>
      </c>
      <c r="D17" s="98" t="str">
        <f t="shared" si="0"/>
        <v/>
      </c>
      <c r="E17" s="89">
        <f>IF(Options!$D$24 = 1, MAX(F17, G17),
IF(Options!$D$25 = 1, AVERAGE(F17,G17),
IF(Options!$D$26 = 1, IFERROR(GEOMEAN(F17, G17), MAX(F17, G17)))))</f>
        <v>1.1338934190276821</v>
      </c>
      <c r="F17" s="89" cm="1">
        <f t="array" ref="F17">IF(Options!$D$18=1, IFERROR(MAX(IF($I$199:$R$199=1,(I17:R17),"")),
     MAX(IF($I$199:$R$199=2,(I17:R17),""))),
IF(Options!$D$19=1, IFERROR(AVERAGE(IF($I$199:$R$199=1,I17:R17,"")),
     AVERAGE(IF($I$199:$R$199=2,(I17:R17),""))),
IF(Options!$D$20=1, IFERROR(IF(OR(IF(ISNUMBER(I17:R17),IF(I$199:R$199 = 1,I17:R17, ""), "")=0), 0, GEOMEAN(IF(ISNUMBER(I17:R17),IF(I$199:R$199 = 1,I17:R17, ""), ""))),
   IF(OR(IF(ISNUMBER(I17:R17),IF(I$199:R$199 = 2,I17:R17, ""), "")=0), 0, GEOMEAN(IF(ISNUMBER(I17:R17),IF(I$199:R$199 = 2,I17:R17, ""), "")))))))</f>
        <v>0.42857142857142899</v>
      </c>
      <c r="G17" s="89" cm="1">
        <f t="array" ref="G17">IF(Options!$D$18=1, IFERROR(MAX(IF($I$200:$R$200=1,(I17:R17),"")),
     MAX(IF($I$200:$R$200=2,(I17:R17),""))),
IF(Options!$D$19=1, IFERROR(AVERAGE(IF($I$200:$R$200=1,(I17:R17),"")),
     AVERAGE(IF($I$200:$R$200=2,(I17:R17),""))),
IF(Options!$D$20=1, IFERROR(IF(OR(IF(ISNUMBER(I17:R17),IF(I$200:R$200 = 1,I17:R17, ""), "")=0), 0, GEOMEAN(IF(ISNUMBER(I17:R17),IF(I$200:R$200 = 1,I17:R17, ""), ""))),
   IF(OR(IF(ISNUMBER(I17:R17),IF(I$200:R$200 = 2,I17:R17, ""), "")=0), 0, GEOMEAN(IF(ISNUMBER(I17:R17),IF(I$200:R$200 = 2,I17:R17, ""), "")))))))</f>
        <v>3</v>
      </c>
      <c r="H17" s="208" t="s">
        <v>30</v>
      </c>
      <c r="I17" s="89">
        <v>0.42857142857142899</v>
      </c>
      <c r="J17" s="89">
        <v>3</v>
      </c>
      <c r="K17" s="89" t="s">
        <v>473</v>
      </c>
      <c r="L17" s="89">
        <v>2.5933333333333399</v>
      </c>
      <c r="M17" s="89" t="s">
        <v>473</v>
      </c>
      <c r="N17" s="89" t="s">
        <v>473</v>
      </c>
      <c r="O17" s="89"/>
      <c r="P17" s="89"/>
      <c r="Q17" s="141"/>
      <c r="R17" s="141"/>
      <c r="S17" s="141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</row>
    <row r="18" spans="1:30" x14ac:dyDescent="0.2">
      <c r="A18" s="85">
        <v>13</v>
      </c>
      <c r="B18" s="85" t="s">
        <v>31</v>
      </c>
      <c r="C18" s="85" t="s">
        <v>32</v>
      </c>
      <c r="D18" s="98" t="str">
        <f t="shared" si="0"/>
        <v/>
      </c>
      <c r="E18" s="89">
        <f>IF(Options!$D$24 = 1, MAX(F18, G18),
IF(Options!$D$25 = 1, AVERAGE(F18,G18),
IF(Options!$D$26 = 1, IFERROR(GEOMEAN(F18, G18), MAX(F18, G18)))))</f>
        <v>5.2779866291174766</v>
      </c>
      <c r="F18" s="89" cm="1">
        <f t="array" ref="F18">IF(Options!$D$18=1, IFERROR(MAX(IF($I$199:$R$199=1,(I18:R18),"")),
     MAX(IF($I$199:$R$199=2,(I18:R18),""))),
IF(Options!$D$19=1, IFERROR(AVERAGE(IF($I$199:$R$199=1,I18:R18,"")),
     AVERAGE(IF($I$199:$R$199=2,(I18:R18),""))),
IF(Options!$D$20=1, IFERROR(IF(OR(IF(ISNUMBER(I18:R18),IF(I$199:R$199 = 1,I18:R18, ""), "")=0), 0, GEOMEAN(IF(ISNUMBER(I18:R18),IF(I$199:R$199 = 1,I18:R18, ""), ""))),
   IF(OR(IF(ISNUMBER(I18:R18),IF(I$199:R$199 = 2,I18:R18, ""), "")=0), 0, GEOMEAN(IF(ISNUMBER(I18:R18),IF(I$199:R$199 = 2,I18:R18, ""), "")))))))</f>
        <v>9.28571428571429</v>
      </c>
      <c r="G18" s="89" cm="1">
        <f t="array" ref="G18">IF(Options!$D$18=1, IFERROR(MAX(IF($I$200:$R$200=1,(I18:R18),"")),
     MAX(IF($I$200:$R$200=2,(I18:R18),""))),
IF(Options!$D$19=1, IFERROR(AVERAGE(IF($I$200:$R$200=1,(I18:R18),"")),
     AVERAGE(IF($I$200:$R$200=2,(I18:R18),""))),
IF(Options!$D$20=1, IFERROR(IF(OR(IF(ISNUMBER(I18:R18),IF(I$200:R$200 = 1,I18:R18, ""), "")=0), 0, GEOMEAN(IF(ISNUMBER(I18:R18),IF(I$200:R$200 = 1,I18:R18, ""), ""))),
   IF(OR(IF(ISNUMBER(I18:R18),IF(I$200:R$200 = 2,I18:R18, ""), "")=0), 0, GEOMEAN(IF(ISNUMBER(I18:R18),IF(I$200:R$200 = 2,I18:R18, ""), "")))))))</f>
        <v>3</v>
      </c>
      <c r="H18" s="208" t="s">
        <v>32</v>
      </c>
      <c r="I18" s="89">
        <v>9.28571428571429</v>
      </c>
      <c r="J18" s="89">
        <v>3</v>
      </c>
      <c r="K18" s="89">
        <v>0.97364880628866501</v>
      </c>
      <c r="L18" s="89" t="s">
        <v>473</v>
      </c>
      <c r="M18" s="89" t="s">
        <v>473</v>
      </c>
      <c r="N18" s="89" t="s">
        <v>473</v>
      </c>
      <c r="O18" s="89"/>
      <c r="P18" s="89"/>
      <c r="Q18" s="141"/>
      <c r="R18" s="141"/>
      <c r="S18" s="141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</row>
    <row r="19" spans="1:30" x14ac:dyDescent="0.2">
      <c r="A19" s="85">
        <v>14</v>
      </c>
      <c r="B19" s="85" t="s">
        <v>33</v>
      </c>
      <c r="C19" s="85" t="s">
        <v>34</v>
      </c>
      <c r="D19" s="98" t="str">
        <f t="shared" si="0"/>
        <v/>
      </c>
      <c r="E19" s="89">
        <f>IF(Options!$D$24 = 1, MAX(F19, G19),
IF(Options!$D$25 = 1, AVERAGE(F19,G19),
IF(Options!$D$26 = 1, IFERROR(GEOMEAN(F19, G19), MAX(F19, G19)))))</f>
        <v>8.9238295251926818</v>
      </c>
      <c r="F19" s="89" cm="1">
        <f t="array" ref="F19">IF(Options!$D$18=1, IFERROR(MAX(IF($I$199:$R$199=1,(I19:R19),"")),
     MAX(IF($I$199:$R$199=2,(I19:R19),""))),
IF(Options!$D$19=1, IFERROR(AVERAGE(IF($I$199:$R$199=1,I19:R19,"")),
     AVERAGE(IF($I$199:$R$199=2,(I19:R19),""))),
IF(Options!$D$20=1, IFERROR(IF(OR(IF(ISNUMBER(I19:R19),IF(I$199:R$199 = 1,I19:R19, ""), "")=0), 0, GEOMEAN(IF(ISNUMBER(I19:R19),IF(I$199:R$199 = 1,I19:R19, ""), ""))),
   IF(OR(IF(ISNUMBER(I19:R19),IF(I$199:R$199 = 2,I19:R19, ""), "")=0), 0, GEOMEAN(IF(ISNUMBER(I19:R19),IF(I$199:R$199 = 2,I19:R19, ""), "")))))))</f>
        <v>9.71428571428571</v>
      </c>
      <c r="G19" s="89" cm="1">
        <f t="array" ref="G19">IF(Options!$D$18=1, IFERROR(MAX(IF($I$200:$R$200=1,(I19:R19),"")),
     MAX(IF($I$200:$R$200=2,(I19:R19),""))),
IF(Options!$D$19=1, IFERROR(AVERAGE(IF($I$200:$R$200=1,(I19:R19),"")),
     AVERAGE(IF($I$200:$R$200=2,(I19:R19),""))),
IF(Options!$D$20=1, IFERROR(IF(OR(IF(ISNUMBER(I19:R19),IF(I$200:R$200 = 1,I19:R19, ""), "")=0), 0, GEOMEAN(IF(ISNUMBER(I19:R19),IF(I$200:R$200 = 1,I19:R19, ""), ""))),
   IF(OR(IF(ISNUMBER(I19:R19),IF(I$200:R$200 = 2,I19:R19, ""), "")=0), 0, GEOMEAN(IF(ISNUMBER(I19:R19),IF(I$200:R$200 = 2,I19:R19, ""), "")))))))</f>
        <v>8.1976931435721294</v>
      </c>
      <c r="H19" s="208" t="s">
        <v>34</v>
      </c>
      <c r="I19" s="89">
        <v>9.71428571428571</v>
      </c>
      <c r="J19" s="89">
        <v>7</v>
      </c>
      <c r="K19" s="89">
        <v>6.34366306448233</v>
      </c>
      <c r="L19" s="89" t="s">
        <v>473</v>
      </c>
      <c r="M19" s="89" t="s">
        <v>473</v>
      </c>
      <c r="N19" s="89">
        <v>8.1976931435721294</v>
      </c>
      <c r="O19" s="89"/>
      <c r="P19" s="89"/>
      <c r="Q19" s="141"/>
      <c r="R19" s="141"/>
      <c r="S19" s="141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</row>
    <row r="20" spans="1:30" x14ac:dyDescent="0.2">
      <c r="A20" s="85">
        <v>15</v>
      </c>
      <c r="B20" s="85" t="s">
        <v>35</v>
      </c>
      <c r="C20" s="85" t="s">
        <v>36</v>
      </c>
      <c r="D20" s="98" t="str">
        <f t="shared" si="0"/>
        <v/>
      </c>
      <c r="E20" s="89">
        <f>IF(Options!$D$24 = 1, MAX(F20, G20),
IF(Options!$D$25 = 1, AVERAGE(F20,G20),
IF(Options!$D$26 = 1, IFERROR(GEOMEAN(F20, G20), MAX(F20, G20)))))</f>
        <v>8.2807867121082523</v>
      </c>
      <c r="F20" s="89" cm="1">
        <f t="array" ref="F20">IF(Options!$D$18=1, IFERROR(MAX(IF($I$199:$R$199=1,(I20:R20),"")),
     MAX(IF($I$199:$R$199=2,(I20:R20),""))),
IF(Options!$D$19=1, IFERROR(AVERAGE(IF($I$199:$R$199=1,I20:R20,"")),
     AVERAGE(IF($I$199:$R$199=2,(I20:R20),""))),
IF(Options!$D$20=1, IFERROR(IF(OR(IF(ISNUMBER(I20:R20),IF(I$199:R$199 = 1,I20:R20, ""), "")=0), 0, GEOMEAN(IF(ISNUMBER(I20:R20),IF(I$199:R$199 = 1,I20:R20, ""), ""))),
   IF(OR(IF(ISNUMBER(I20:R20),IF(I$199:R$199 = 2,I20:R20, ""), "")=0), 0, GEOMEAN(IF(ISNUMBER(I20:R20),IF(I$199:R$199 = 2,I20:R20, ""), "")))))))</f>
        <v>6.8571428571428603</v>
      </c>
      <c r="G20" s="89" cm="1">
        <f t="array" ref="G20">IF(Options!$D$18=1, IFERROR(MAX(IF($I$200:$R$200=1,(I20:R20),"")),
     MAX(IF($I$200:$R$200=2,(I20:R20),""))),
IF(Options!$D$19=1, IFERROR(AVERAGE(IF($I$200:$R$200=1,(I20:R20),"")),
     AVERAGE(IF($I$200:$R$200=2,(I20:R20),""))),
IF(Options!$D$20=1, IFERROR(IF(OR(IF(ISNUMBER(I20:R20),IF(I$200:R$200 = 1,I20:R20, ""), "")=0), 0, GEOMEAN(IF(ISNUMBER(I20:R20),IF(I$200:R$200 = 1,I20:R20, ""), ""))),
   IF(OR(IF(ISNUMBER(I20:R20),IF(I$200:R$200 = 2,I20:R20, ""), "")=0), 0, GEOMEAN(IF(ISNUMBER(I20:R20),IF(I$200:R$200 = 2,I20:R20, ""), "")))))))</f>
        <v>10</v>
      </c>
      <c r="H20" s="208" t="s">
        <v>36</v>
      </c>
      <c r="I20" s="89">
        <v>6.8571428571428603</v>
      </c>
      <c r="J20" s="89">
        <v>7</v>
      </c>
      <c r="K20" s="89">
        <v>10</v>
      </c>
      <c r="L20" s="89" t="s">
        <v>473</v>
      </c>
      <c r="M20" s="89">
        <v>0</v>
      </c>
      <c r="N20" s="89" t="s">
        <v>473</v>
      </c>
      <c r="O20" s="89"/>
      <c r="P20" s="89"/>
      <c r="Q20" s="141"/>
      <c r="R20" s="141"/>
      <c r="S20" s="141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</row>
    <row r="21" spans="1:30" x14ac:dyDescent="0.2">
      <c r="A21" s="85">
        <v>16</v>
      </c>
      <c r="B21" s="85" t="s">
        <v>37</v>
      </c>
      <c r="C21" s="85" t="s">
        <v>38</v>
      </c>
      <c r="D21" s="98" t="str">
        <f t="shared" si="0"/>
        <v/>
      </c>
      <c r="E21" s="89">
        <f>IF(Options!$D$24 = 1, MAX(F21, G21),
IF(Options!$D$25 = 1, AVERAGE(F21,G21),
IF(Options!$D$26 = 1, IFERROR(GEOMEAN(F21, G21), MAX(F21, G21)))))</f>
        <v>5.2098807225172727</v>
      </c>
      <c r="F21" s="89" cm="1">
        <f t="array" ref="F21">IF(Options!$D$18=1, IFERROR(MAX(IF($I$199:$R$199=1,(I21:R21),"")),
     MAX(IF($I$199:$R$199=2,(I21:R21),""))),
IF(Options!$D$19=1, IFERROR(AVERAGE(IF($I$199:$R$199=1,I21:R21,"")),
     AVERAGE(IF($I$199:$R$199=2,(I21:R21),""))),
IF(Options!$D$20=1, IFERROR(IF(OR(IF(ISNUMBER(I21:R21),IF(I$199:R$199 = 1,I21:R21, ""), "")=0), 0, GEOMEAN(IF(ISNUMBER(I21:R21),IF(I$199:R$199 = 1,I21:R21, ""), ""))),
   IF(OR(IF(ISNUMBER(I21:R21),IF(I$199:R$199 = 2,I21:R21, ""), "")=0), 0, GEOMEAN(IF(ISNUMBER(I21:R21),IF(I$199:R$199 = 2,I21:R21, ""), "")))))))</f>
        <v>2.71428571428571</v>
      </c>
      <c r="G21" s="89" cm="1">
        <f t="array" ref="G21">IF(Options!$D$18=1, IFERROR(MAX(IF($I$200:$R$200=1,(I21:R21),"")),
     MAX(IF($I$200:$R$200=2,(I21:R21),""))),
IF(Options!$D$19=1, IFERROR(AVERAGE(IF($I$200:$R$200=1,(I21:R21),"")),
     AVERAGE(IF($I$200:$R$200=2,(I21:R21),""))),
IF(Options!$D$20=1, IFERROR(IF(OR(IF(ISNUMBER(I21:R21),IF(I$200:R$200 = 1,I21:R21, ""), "")=0), 0, GEOMEAN(IF(ISNUMBER(I21:R21),IF(I$200:R$200 = 1,I21:R21, ""), ""))),
   IF(OR(IF(ISNUMBER(I21:R21),IF(I$200:R$200 = 2,I21:R21, ""), "")=0), 0, GEOMEAN(IF(ISNUMBER(I21:R21),IF(I$200:R$200 = 2,I21:R21, ""), "")))))))</f>
        <v>10</v>
      </c>
      <c r="H21" s="208" t="s">
        <v>38</v>
      </c>
      <c r="I21" s="89">
        <v>2.71428571428571</v>
      </c>
      <c r="J21" s="89">
        <v>3</v>
      </c>
      <c r="K21" s="89">
        <v>0</v>
      </c>
      <c r="L21" s="89">
        <v>4.6666666666666599</v>
      </c>
      <c r="M21" s="89">
        <v>10</v>
      </c>
      <c r="N21" s="89">
        <v>10</v>
      </c>
      <c r="O21" s="89"/>
      <c r="P21" s="89"/>
      <c r="Q21" s="141"/>
      <c r="R21" s="141"/>
      <c r="S21" s="141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</row>
    <row r="22" spans="1:30" x14ac:dyDescent="0.2">
      <c r="A22" s="85">
        <v>17</v>
      </c>
      <c r="B22" s="85" t="s">
        <v>39</v>
      </c>
      <c r="C22" s="85" t="s">
        <v>40</v>
      </c>
      <c r="D22" s="98" t="str">
        <f t="shared" si="0"/>
        <v/>
      </c>
      <c r="E22" s="89">
        <f>IF(Options!$D$24 = 1, MAX(F22, G22),
IF(Options!$D$25 = 1, AVERAGE(F22,G22),
IF(Options!$D$26 = 1, IFERROR(GEOMEAN(F22, G22), MAX(F22, G22)))))</f>
        <v>2.360387377408331</v>
      </c>
      <c r="F22" s="89" cm="1">
        <f t="array" ref="F22">IF(Options!$D$18=1, IFERROR(MAX(IF($I$199:$R$199=1,(I22:R22),"")),
     MAX(IF($I$199:$R$199=2,(I22:R22),""))),
IF(Options!$D$19=1, IFERROR(AVERAGE(IF($I$199:$R$199=1,I22:R22,"")),
     AVERAGE(IF($I$199:$R$199=2,(I22:R22),""))),
IF(Options!$D$20=1, IFERROR(IF(OR(IF(ISNUMBER(I22:R22),IF(I$199:R$199 = 1,I22:R22, ""), "")=0), 0, GEOMEAN(IF(ISNUMBER(I22:R22),IF(I$199:R$199 = 1,I22:R22, ""), ""))),
   IF(OR(IF(ISNUMBER(I22:R22),IF(I$199:R$199 = 2,I22:R22, ""), "")=0), 0, GEOMEAN(IF(ISNUMBER(I22:R22),IF(I$199:R$199 = 2,I22:R22, ""), "")))))))</f>
        <v>1.8571428571428601</v>
      </c>
      <c r="G22" s="89" cm="1">
        <f t="array" ref="G22">IF(Options!$D$18=1, IFERROR(MAX(IF($I$200:$R$200=1,(I22:R22),"")),
     MAX(IF($I$200:$R$200=2,(I22:R22),""))),
IF(Options!$D$19=1, IFERROR(AVERAGE(IF($I$200:$R$200=1,(I22:R22),"")),
     AVERAGE(IF($I$200:$R$200=2,(I22:R22),""))),
IF(Options!$D$20=1, IFERROR(IF(OR(IF(ISNUMBER(I22:R22),IF(I$200:R$200 = 1,I22:R22, ""), "")=0), 0, GEOMEAN(IF(ISNUMBER(I22:R22),IF(I$200:R$200 = 1,I22:R22, ""), ""))),
   IF(OR(IF(ISNUMBER(I22:R22),IF(I$200:R$200 = 2,I22:R22, ""), "")=0), 0, GEOMEAN(IF(ISNUMBER(I22:R22),IF(I$200:R$200 = 2,I22:R22, ""), "")))))))</f>
        <v>3</v>
      </c>
      <c r="H22" s="208" t="s">
        <v>40</v>
      </c>
      <c r="I22" s="89">
        <v>1.8571428571428601</v>
      </c>
      <c r="J22" s="89">
        <v>3</v>
      </c>
      <c r="K22" s="89" t="s">
        <v>473</v>
      </c>
      <c r="L22" s="89">
        <v>2.99</v>
      </c>
      <c r="M22" s="89" t="s">
        <v>473</v>
      </c>
      <c r="N22" s="89" t="s">
        <v>473</v>
      </c>
      <c r="O22" s="89"/>
      <c r="P22" s="89"/>
      <c r="Q22" s="141"/>
      <c r="R22" s="141"/>
      <c r="S22" s="141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</row>
    <row r="23" spans="1:30" x14ac:dyDescent="0.2">
      <c r="A23" s="85">
        <v>18</v>
      </c>
      <c r="B23" s="85" t="s">
        <v>41</v>
      </c>
      <c r="C23" s="85" t="s">
        <v>42</v>
      </c>
      <c r="D23" s="98" t="str">
        <f t="shared" si="0"/>
        <v/>
      </c>
      <c r="E23" s="89">
        <f>IF(Options!$D$24 = 1, MAX(F23, G23),
IF(Options!$D$25 = 1, AVERAGE(F23,G23),
IF(Options!$D$26 = 1, IFERROR(GEOMEAN(F23, G23), MAX(F23, G23)))))</f>
        <v>6.0944940022004364</v>
      </c>
      <c r="F23" s="89" cm="1">
        <f t="array" ref="F23">IF(Options!$D$18=1, IFERROR(MAX(IF($I$199:$R$199=1,(I23:R23),"")),
     MAX(IF($I$199:$R$199=2,(I23:R23),""))),
IF(Options!$D$19=1, IFERROR(AVERAGE(IF($I$199:$R$199=1,I23:R23,"")),
     AVERAGE(IF($I$199:$R$199=2,(I23:R23),""))),
IF(Options!$D$20=1, IFERROR(IF(OR(IF(ISNUMBER(I23:R23),IF(I$199:R$199 = 1,I23:R23, ""), "")=0), 0, GEOMEAN(IF(ISNUMBER(I23:R23),IF(I$199:R$199 = 1,I23:R23, ""), ""))),
   IF(OR(IF(ISNUMBER(I23:R23),IF(I$199:R$199 = 2,I23:R23, ""), "")=0), 0, GEOMEAN(IF(ISNUMBER(I23:R23),IF(I$199:R$199 = 2,I23:R23, ""), "")))))))</f>
        <v>3.71428571428571</v>
      </c>
      <c r="G23" s="89" cm="1">
        <f t="array" ref="G23">IF(Options!$D$18=1, IFERROR(MAX(IF($I$200:$R$200=1,(I23:R23),"")),
     MAX(IF($I$200:$R$200=2,(I23:R23),""))),
IF(Options!$D$19=1, IFERROR(AVERAGE(IF($I$200:$R$200=1,(I23:R23),"")),
     AVERAGE(IF($I$200:$R$200=2,(I23:R23),""))),
IF(Options!$D$20=1, IFERROR(IF(OR(IF(ISNUMBER(I23:R23),IF(I$200:R$200 = 1,I23:R23, ""), "")=0), 0, GEOMEAN(IF(ISNUMBER(I23:R23),IF(I$200:R$200 = 1,I23:R23, ""), ""))),
   IF(OR(IF(ISNUMBER(I23:R23),IF(I$200:R$200 = 2,I23:R23, ""), "")=0), 0, GEOMEAN(IF(ISNUMBER(I23:R23),IF(I$200:R$200 = 2,I23:R23, ""), "")))))))</f>
        <v>10</v>
      </c>
      <c r="H23" s="208" t="s">
        <v>42</v>
      </c>
      <c r="I23" s="89">
        <v>3.71428571428571</v>
      </c>
      <c r="J23" s="89" t="s">
        <v>473</v>
      </c>
      <c r="K23" s="89" t="s">
        <v>473</v>
      </c>
      <c r="L23" s="89">
        <v>10</v>
      </c>
      <c r="M23" s="89" t="s">
        <v>473</v>
      </c>
      <c r="N23" s="89" t="s">
        <v>473</v>
      </c>
      <c r="O23" s="89"/>
      <c r="P23" s="89"/>
      <c r="Q23" s="141"/>
      <c r="R23" s="141"/>
      <c r="S23" s="141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</row>
    <row r="24" spans="1:30" x14ac:dyDescent="0.2">
      <c r="A24" s="85">
        <v>19</v>
      </c>
      <c r="B24" s="85" t="s">
        <v>43</v>
      </c>
      <c r="C24" s="85" t="s">
        <v>44</v>
      </c>
      <c r="D24" s="98" t="str">
        <f t="shared" si="0"/>
        <v/>
      </c>
      <c r="E24" s="89">
        <f>IF(Options!$D$24 = 1, MAX(F24, G24),
IF(Options!$D$25 = 1, AVERAGE(F24,G24),
IF(Options!$D$26 = 1, IFERROR(GEOMEAN(F24, G24), MAX(F24, G24)))))</f>
        <v>6.2105900340811901</v>
      </c>
      <c r="F24" s="89" cm="1">
        <f t="array" ref="F24">IF(Options!$D$18=1, IFERROR(MAX(IF($I$199:$R$199=1,(I24:R24),"")),
     MAX(IF($I$199:$R$199=2,(I24:R24),""))),
IF(Options!$D$19=1, IFERROR(AVERAGE(IF($I$199:$R$199=1,I24:R24,"")),
     AVERAGE(IF($I$199:$R$199=2,(I24:R24),""))),
IF(Options!$D$20=1, IFERROR(IF(OR(IF(ISNUMBER(I24:R24),IF(I$199:R$199 = 1,I24:R24, ""), "")=0), 0, GEOMEAN(IF(ISNUMBER(I24:R24),IF(I$199:R$199 = 1,I24:R24, ""), ""))),
   IF(OR(IF(ISNUMBER(I24:R24),IF(I$199:R$199 = 2,I24:R24, ""), "")=0), 0, GEOMEAN(IF(ISNUMBER(I24:R24),IF(I$199:R$199 = 2,I24:R24, ""), "")))))))</f>
        <v>3.8571428571428599</v>
      </c>
      <c r="G24" s="89" cm="1">
        <f t="array" ref="G24">IF(Options!$D$18=1, IFERROR(MAX(IF($I$200:$R$200=1,(I24:R24),"")),
     MAX(IF($I$200:$R$200=2,(I24:R24),""))),
IF(Options!$D$19=1, IFERROR(AVERAGE(IF($I$200:$R$200=1,(I24:R24),"")),
     AVERAGE(IF($I$200:$R$200=2,(I24:R24),""))),
IF(Options!$D$20=1, IFERROR(IF(OR(IF(ISNUMBER(I24:R24),IF(I$200:R$200 = 1,I24:R24, ""), "")=0), 0, GEOMEAN(IF(ISNUMBER(I24:R24),IF(I$200:R$200 = 1,I24:R24, ""), ""))),
   IF(OR(IF(ISNUMBER(I24:R24),IF(I$200:R$200 = 2,I24:R24, ""), "")=0), 0, GEOMEAN(IF(ISNUMBER(I24:R24),IF(I$200:R$200 = 2,I24:R24, ""), "")))))))</f>
        <v>10</v>
      </c>
      <c r="H24" s="208" t="s">
        <v>44</v>
      </c>
      <c r="I24" s="89">
        <v>3.8571428571428599</v>
      </c>
      <c r="J24" s="89">
        <v>7</v>
      </c>
      <c r="K24" s="89" t="s">
        <v>473</v>
      </c>
      <c r="L24" s="89">
        <v>10</v>
      </c>
      <c r="M24" s="89" t="s">
        <v>473</v>
      </c>
      <c r="N24" s="89" t="s">
        <v>473</v>
      </c>
      <c r="O24" s="89"/>
      <c r="P24" s="89"/>
      <c r="Q24" s="141"/>
      <c r="R24" s="141"/>
      <c r="S24" s="141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</row>
    <row r="25" spans="1:30" x14ac:dyDescent="0.2">
      <c r="A25" s="85">
        <v>20</v>
      </c>
      <c r="B25" s="85" t="s">
        <v>45</v>
      </c>
      <c r="C25" s="85" t="s">
        <v>46</v>
      </c>
      <c r="D25" s="98" t="str">
        <f t="shared" si="0"/>
        <v/>
      </c>
      <c r="E25" s="89">
        <f>IF(Options!$D$24 = 1, MAX(F25, G25),
IF(Options!$D$25 = 1, AVERAGE(F25,G25),
IF(Options!$D$26 = 1, IFERROR(GEOMEAN(F25, G25), MAX(F25, G25)))))</f>
        <v>3.4641016151377602</v>
      </c>
      <c r="F25" s="89" cm="1">
        <f t="array" ref="F25">IF(Options!$D$18=1, IFERROR(MAX(IF($I$199:$R$199=1,(I25:R25),"")),
     MAX(IF($I$199:$R$199=2,(I25:R25),""))),
IF(Options!$D$19=1, IFERROR(AVERAGE(IF($I$199:$R$199=1,I25:R25,"")),
     AVERAGE(IF($I$199:$R$199=2,(I25:R25),""))),
IF(Options!$D$20=1, IFERROR(IF(OR(IF(ISNUMBER(I25:R25),IF(I$199:R$199 = 1,I25:R25, ""), "")=0), 0, GEOMEAN(IF(ISNUMBER(I25:R25),IF(I$199:R$199 = 1,I25:R25, ""), ""))),
   IF(OR(IF(ISNUMBER(I25:R25),IF(I$199:R$199 = 2,I25:R25, ""), "")=0), 0, GEOMEAN(IF(ISNUMBER(I25:R25),IF(I$199:R$199 = 2,I25:R25, ""), "")))))))</f>
        <v>1.71428571428572</v>
      </c>
      <c r="G25" s="89" cm="1">
        <f t="array" ref="G25">IF(Options!$D$18=1, IFERROR(MAX(IF($I$200:$R$200=1,(I25:R25),"")),
     MAX(IF($I$200:$R$200=2,(I25:R25),""))),
IF(Options!$D$19=1, IFERROR(AVERAGE(IF($I$200:$R$200=1,(I25:R25),"")),
     AVERAGE(IF($I$200:$R$200=2,(I25:R25),""))),
IF(Options!$D$20=1, IFERROR(IF(OR(IF(ISNUMBER(I25:R25),IF(I$200:R$200 = 1,I25:R25, ""), "")=0), 0, GEOMEAN(IF(ISNUMBER(I25:R25),IF(I$200:R$200 = 1,I25:R25, ""), ""))),
   IF(OR(IF(ISNUMBER(I25:R25),IF(I$200:R$200 = 2,I25:R25, ""), "")=0), 0, GEOMEAN(IF(ISNUMBER(I25:R25),IF(I$200:R$200 = 2,I25:R25, ""), "")))))))</f>
        <v>7</v>
      </c>
      <c r="H25" s="208" t="s">
        <v>46</v>
      </c>
      <c r="I25" s="89">
        <v>1.71428571428572</v>
      </c>
      <c r="J25" s="89">
        <v>7</v>
      </c>
      <c r="K25" s="89" t="s">
        <v>473</v>
      </c>
      <c r="L25" s="89">
        <v>3.6933333333333298</v>
      </c>
      <c r="M25" s="89">
        <v>0</v>
      </c>
      <c r="N25" s="89" t="s">
        <v>473</v>
      </c>
      <c r="O25" s="89"/>
      <c r="P25" s="89"/>
      <c r="Q25" s="141"/>
      <c r="R25" s="141"/>
      <c r="S25" s="141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</row>
    <row r="26" spans="1:30" x14ac:dyDescent="0.2">
      <c r="A26" s="85">
        <v>21</v>
      </c>
      <c r="B26" s="85" t="s">
        <v>47</v>
      </c>
      <c r="C26" s="85" t="s">
        <v>48</v>
      </c>
      <c r="D26" s="98" t="str">
        <f t="shared" si="0"/>
        <v/>
      </c>
      <c r="E26" s="89">
        <f>IF(Options!$D$24 = 1, MAX(F26, G26),
IF(Options!$D$25 = 1, AVERAGE(F26,G26),
IF(Options!$D$26 = 1, IFERROR(GEOMEAN(F26, G26), MAX(F26, G26)))))</f>
        <v>7.2702917999997023</v>
      </c>
      <c r="F26" s="89" cm="1">
        <f t="array" ref="F26">IF(Options!$D$18=1, IFERROR(MAX(IF($I$199:$R$199=1,(I26:R26),"")),
     MAX(IF($I$199:$R$199=2,(I26:R26),""))),
IF(Options!$D$19=1, IFERROR(AVERAGE(IF($I$199:$R$199=1,I26:R26,"")),
     AVERAGE(IF($I$199:$R$199=2,(I26:R26),""))),
IF(Options!$D$20=1, IFERROR(IF(OR(IF(ISNUMBER(I26:R26),IF(I$199:R$199 = 1,I26:R26, ""), "")=0), 0, GEOMEAN(IF(ISNUMBER(I26:R26),IF(I$199:R$199 = 1,I26:R26, ""), ""))),
   IF(OR(IF(ISNUMBER(I26:R26),IF(I$199:R$199 = 2,I26:R26, ""), "")=0), 0, GEOMEAN(IF(ISNUMBER(I26:R26),IF(I$199:R$199 = 2,I26:R26, ""), "")))))))</f>
        <v>5.28571428571429</v>
      </c>
      <c r="G26" s="89" cm="1">
        <f t="array" ref="G26">IF(Options!$D$18=1, IFERROR(MAX(IF($I$200:$R$200=1,(I26:R26),"")),
     MAX(IF($I$200:$R$200=2,(I26:R26),""))),
IF(Options!$D$19=1, IFERROR(AVERAGE(IF($I$200:$R$200=1,(I26:R26),"")),
     AVERAGE(IF($I$200:$R$200=2,(I26:R26),""))),
IF(Options!$D$20=1, IFERROR(IF(OR(IF(ISNUMBER(I26:R26),IF(I$200:R$200 = 1,I26:R26, ""), "")=0), 0, GEOMEAN(IF(ISNUMBER(I26:R26),IF(I$200:R$200 = 1,I26:R26, ""), ""))),
   IF(OR(IF(ISNUMBER(I26:R26),IF(I$200:R$200 = 2,I26:R26, ""), "")=0), 0, GEOMEAN(IF(ISNUMBER(I26:R26),IF(I$200:R$200 = 2,I26:R26, ""), "")))))))</f>
        <v>10</v>
      </c>
      <c r="H26" s="208" t="s">
        <v>48</v>
      </c>
      <c r="I26" s="89">
        <v>5.28571428571429</v>
      </c>
      <c r="J26" s="89">
        <v>0</v>
      </c>
      <c r="K26" s="89" t="s">
        <v>473</v>
      </c>
      <c r="L26" s="89">
        <v>10</v>
      </c>
      <c r="M26" s="89" t="s">
        <v>473</v>
      </c>
      <c r="N26" s="89" t="s">
        <v>473</v>
      </c>
      <c r="O26" s="89"/>
      <c r="P26" s="89"/>
      <c r="Q26" s="141"/>
      <c r="R26" s="141"/>
      <c r="S26" s="141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</row>
    <row r="27" spans="1:30" x14ac:dyDescent="0.2">
      <c r="A27" s="85">
        <v>22</v>
      </c>
      <c r="B27" s="85" t="s">
        <v>49</v>
      </c>
      <c r="C27" s="85" t="s">
        <v>50</v>
      </c>
      <c r="D27" s="98" t="str">
        <f t="shared" si="0"/>
        <v/>
      </c>
      <c r="E27" s="89">
        <f>IF(Options!$D$24 = 1, MAX(F27, G27),
IF(Options!$D$25 = 1, AVERAGE(F27,G27),
IF(Options!$D$26 = 1, IFERROR(GEOMEAN(F27, G27), MAX(F27, G27)))))</f>
        <v>8.0178372573727312</v>
      </c>
      <c r="F27" s="89" cm="1">
        <f t="array" ref="F27">IF(Options!$D$18=1, IFERROR(MAX(IF($I$199:$R$199=1,(I27:R27),"")),
     MAX(IF($I$199:$R$199=2,(I27:R27),""))),
IF(Options!$D$19=1, IFERROR(AVERAGE(IF($I$199:$R$199=1,I27:R27,"")),
     AVERAGE(IF($I$199:$R$199=2,(I27:R27),""))),
IF(Options!$D$20=1, IFERROR(IF(OR(IF(ISNUMBER(I27:R27),IF(I$199:R$199 = 1,I27:R27, ""), "")=0), 0, GEOMEAN(IF(ISNUMBER(I27:R27),IF(I$199:R$199 = 1,I27:R27, ""), ""))),
   IF(OR(IF(ISNUMBER(I27:R27),IF(I$199:R$199 = 2,I27:R27, ""), "")=0), 0, GEOMEAN(IF(ISNUMBER(I27:R27),IF(I$199:R$199 = 2,I27:R27, ""), "")))))))</f>
        <v>6.4285714285714297</v>
      </c>
      <c r="G27" s="89" cm="1">
        <f t="array" ref="G27">IF(Options!$D$18=1, IFERROR(MAX(IF($I$200:$R$200=1,(I27:R27),"")),
     MAX(IF($I$200:$R$200=2,(I27:R27),""))),
IF(Options!$D$19=1, IFERROR(AVERAGE(IF($I$200:$R$200=1,(I27:R27),"")),
     AVERAGE(IF($I$200:$R$200=2,(I27:R27),""))),
IF(Options!$D$20=1, IFERROR(IF(OR(IF(ISNUMBER(I27:R27),IF(I$200:R$200 = 1,I27:R27, ""), "")=0), 0, GEOMEAN(IF(ISNUMBER(I27:R27),IF(I$200:R$200 = 1,I27:R27, ""), ""))),
   IF(OR(IF(ISNUMBER(I27:R27),IF(I$200:R$200 = 2,I27:R27, ""), "")=0), 0, GEOMEAN(IF(ISNUMBER(I27:R27),IF(I$200:R$200 = 2,I27:R27, ""), "")))))))</f>
        <v>10</v>
      </c>
      <c r="H27" s="208" t="s">
        <v>50</v>
      </c>
      <c r="I27" s="89">
        <v>6.4285714285714297</v>
      </c>
      <c r="J27" s="89">
        <v>0</v>
      </c>
      <c r="K27" s="89">
        <v>5.2068352015165704</v>
      </c>
      <c r="L27" s="89">
        <v>10</v>
      </c>
      <c r="M27" s="89" t="s">
        <v>473</v>
      </c>
      <c r="N27" s="89">
        <v>5.7790485563732297</v>
      </c>
      <c r="O27" s="89"/>
      <c r="P27" s="89"/>
      <c r="Q27" s="141"/>
      <c r="R27" s="141"/>
      <c r="S27" s="141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</row>
    <row r="28" spans="1:30" x14ac:dyDescent="0.2">
      <c r="A28" s="85">
        <v>23</v>
      </c>
      <c r="B28" s="85" t="s">
        <v>51</v>
      </c>
      <c r="C28" s="85" t="s">
        <v>52</v>
      </c>
      <c r="D28" s="98" t="str">
        <f t="shared" si="0"/>
        <v/>
      </c>
      <c r="E28" s="89">
        <f>IF(Options!$D$24 = 1, MAX(F28, G28),
IF(Options!$D$25 = 1, AVERAGE(F28,G28),
IF(Options!$D$26 = 1, IFERROR(GEOMEAN(F28, G28), MAX(F28, G28)))))</f>
        <v>6.9693205243716987</v>
      </c>
      <c r="F28" s="89" cm="1">
        <f t="array" ref="F28">IF(Options!$D$18=1, IFERROR(MAX(IF($I$199:$R$199=1,(I28:R28),"")),
     MAX(IF($I$199:$R$199=2,(I28:R28),""))),
IF(Options!$D$19=1, IFERROR(AVERAGE(IF($I$199:$R$199=1,I28:R28,"")),
     AVERAGE(IF($I$199:$R$199=2,(I28:R28),""))),
IF(Options!$D$20=1, IFERROR(IF(OR(IF(ISNUMBER(I28:R28),IF(I$199:R$199 = 1,I28:R28, ""), "")=0), 0, GEOMEAN(IF(ISNUMBER(I28:R28),IF(I$199:R$199 = 1,I28:R28, ""), ""))),
   IF(OR(IF(ISNUMBER(I28:R28),IF(I$199:R$199 = 2,I28:R28, ""), "")=0), 0, GEOMEAN(IF(ISNUMBER(I28:R28),IF(I$199:R$199 = 2,I28:R28, ""), "")))))))</f>
        <v>4.8571428571428603</v>
      </c>
      <c r="G28" s="89" cm="1">
        <f t="array" ref="G28">IF(Options!$D$18=1, IFERROR(MAX(IF($I$200:$R$200=1,(I28:R28),"")),
     MAX(IF($I$200:$R$200=2,(I28:R28),""))),
IF(Options!$D$19=1, IFERROR(AVERAGE(IF($I$200:$R$200=1,(I28:R28),"")),
     AVERAGE(IF($I$200:$R$200=2,(I28:R28),""))),
IF(Options!$D$20=1, IFERROR(IF(OR(IF(ISNUMBER(I28:R28),IF(I$200:R$200 = 1,I28:R28, ""), "")=0), 0, GEOMEAN(IF(ISNUMBER(I28:R28),IF(I$200:R$200 = 1,I28:R28, ""), ""))),
   IF(OR(IF(ISNUMBER(I28:R28),IF(I$200:R$200 = 2,I28:R28, ""), "")=0), 0, GEOMEAN(IF(ISNUMBER(I28:R28),IF(I$200:R$200 = 2,I28:R28, ""), "")))))))</f>
        <v>10</v>
      </c>
      <c r="H28" s="208" t="s">
        <v>52</v>
      </c>
      <c r="I28" s="89">
        <v>4.8571428571428603</v>
      </c>
      <c r="J28" s="89">
        <v>0</v>
      </c>
      <c r="K28" s="89">
        <v>10</v>
      </c>
      <c r="L28" s="89">
        <v>4.82</v>
      </c>
      <c r="M28" s="89">
        <v>10</v>
      </c>
      <c r="N28" s="89" t="s">
        <v>473</v>
      </c>
      <c r="O28" s="89"/>
      <c r="P28" s="89"/>
      <c r="Q28" s="141"/>
      <c r="R28" s="141"/>
      <c r="S28" s="141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</row>
    <row r="29" spans="1:30" x14ac:dyDescent="0.2">
      <c r="A29" s="85">
        <v>24</v>
      </c>
      <c r="B29" s="85" t="s">
        <v>53</v>
      </c>
      <c r="C29" s="85" t="s">
        <v>54</v>
      </c>
      <c r="D29" s="98" t="str">
        <f t="shared" si="0"/>
        <v/>
      </c>
      <c r="E29" s="89">
        <f>IF(Options!$D$24 = 1, MAX(F29, G29),
IF(Options!$D$25 = 1, AVERAGE(F29,G29),
IF(Options!$D$26 = 1, IFERROR(GEOMEAN(F29, G29), MAX(F29, G29)))))</f>
        <v>5.7321150422111034</v>
      </c>
      <c r="F29" s="89" cm="1">
        <f t="array" ref="F29">IF(Options!$D$18=1, IFERROR(MAX(IF($I$199:$R$199=1,(I29:R29),"")),
     MAX(IF($I$199:$R$199=2,(I29:R29),""))),
IF(Options!$D$19=1, IFERROR(AVERAGE(IF($I$199:$R$199=1,I29:R29,"")),
     AVERAGE(IF($I$199:$R$199=2,(I29:R29),""))),
IF(Options!$D$20=1, IFERROR(IF(OR(IF(ISNUMBER(I29:R29),IF(I$199:R$199 = 1,I29:R29, ""), "")=0), 0, GEOMEAN(IF(ISNUMBER(I29:R29),IF(I$199:R$199 = 1,I29:R29, ""), ""))),
   IF(OR(IF(ISNUMBER(I29:R29),IF(I$199:R$199 = 2,I29:R29, ""), "")=0), 0, GEOMEAN(IF(ISNUMBER(I29:R29),IF(I$199:R$199 = 2,I29:R29, ""), "")))))))</f>
        <v>3.2857142857142798</v>
      </c>
      <c r="G29" s="89" cm="1">
        <f t="array" ref="G29">IF(Options!$D$18=1, IFERROR(MAX(IF($I$200:$R$200=1,(I29:R29),"")),
     MAX(IF($I$200:$R$200=2,(I29:R29),""))),
IF(Options!$D$19=1, IFERROR(AVERAGE(IF($I$200:$R$200=1,(I29:R29),"")),
     AVERAGE(IF($I$200:$R$200=2,(I29:R29),""))),
IF(Options!$D$20=1, IFERROR(IF(OR(IF(ISNUMBER(I29:R29),IF(I$200:R$200 = 1,I29:R29, ""), "")=0), 0, GEOMEAN(IF(ISNUMBER(I29:R29),IF(I$200:R$200 = 1,I29:R29, ""), ""))),
   IF(OR(IF(ISNUMBER(I29:R29),IF(I$200:R$200 = 2,I29:R29, ""), "")=0), 0, GEOMEAN(IF(ISNUMBER(I29:R29),IF(I$200:R$200 = 2,I29:R29, ""), "")))))))</f>
        <v>10</v>
      </c>
      <c r="H29" s="208" t="s">
        <v>54</v>
      </c>
      <c r="I29" s="89">
        <v>3.2857142857142798</v>
      </c>
      <c r="J29" s="89">
        <v>0</v>
      </c>
      <c r="K29" s="89" t="s">
        <v>473</v>
      </c>
      <c r="L29" s="89">
        <v>10</v>
      </c>
      <c r="M29" s="89" t="s">
        <v>473</v>
      </c>
      <c r="N29" s="89" t="s">
        <v>473</v>
      </c>
      <c r="O29" s="89"/>
      <c r="P29" s="89"/>
      <c r="Q29" s="141"/>
      <c r="R29" s="141"/>
      <c r="S29" s="141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</row>
    <row r="30" spans="1:30" x14ac:dyDescent="0.2">
      <c r="A30" s="85">
        <v>25</v>
      </c>
      <c r="B30" s="85" t="s">
        <v>55</v>
      </c>
      <c r="C30" s="85" t="s">
        <v>56</v>
      </c>
      <c r="D30" s="98" t="str">
        <f t="shared" si="0"/>
        <v/>
      </c>
      <c r="E30" s="89">
        <f>IF(Options!$D$24 = 1, MAX(F30, G30),
IF(Options!$D$25 = 1, AVERAGE(F30,G30),
IF(Options!$D$26 = 1, IFERROR(GEOMEAN(F30, G30), MAX(F30, G30)))))</f>
        <v>3.6055512754639922</v>
      </c>
      <c r="F30" s="89" cm="1">
        <f t="array" ref="F30">IF(Options!$D$18=1, IFERROR(MAX(IF($I$199:$R$199=1,(I30:R30),"")),
     MAX(IF($I$199:$R$199=2,(I30:R30),""))),
IF(Options!$D$19=1, IFERROR(AVERAGE(IF($I$199:$R$199=1,I30:R30,"")),
     AVERAGE(IF($I$199:$R$199=2,(I30:R30),""))),
IF(Options!$D$20=1, IFERROR(IF(OR(IF(ISNUMBER(I30:R30),IF(I$199:R$199 = 1,I30:R30, ""), "")=0), 0, GEOMEAN(IF(ISNUMBER(I30:R30),IF(I$199:R$199 = 1,I30:R30, ""), ""))),
   IF(OR(IF(ISNUMBER(I30:R30),IF(I$199:R$199 = 2,I30:R30, ""), "")=0), 0, GEOMEAN(IF(ISNUMBER(I30:R30),IF(I$199:R$199 = 2,I30:R30, ""), "")))))))</f>
        <v>1.8571428571428601</v>
      </c>
      <c r="G30" s="89" cm="1">
        <f t="array" ref="G30">IF(Options!$D$18=1, IFERROR(MAX(IF($I$200:$R$200=1,(I30:R30),"")),
     MAX(IF($I$200:$R$200=2,(I30:R30),""))),
IF(Options!$D$19=1, IFERROR(AVERAGE(IF($I$200:$R$200=1,(I30:R30),"")),
     AVERAGE(IF($I$200:$R$200=2,(I30:R30),""))),
IF(Options!$D$20=1, IFERROR(IF(OR(IF(ISNUMBER(I30:R30),IF(I$200:R$200 = 1,I30:R30, ""), "")=0), 0, GEOMEAN(IF(ISNUMBER(I30:R30),IF(I$200:R$200 = 1,I30:R30, ""), ""))),
   IF(OR(IF(ISNUMBER(I30:R30),IF(I$200:R$200 = 2,I30:R30, ""), "")=0), 0, GEOMEAN(IF(ISNUMBER(I30:R30),IF(I$200:R$200 = 2,I30:R30, ""), "")))))))</f>
        <v>7</v>
      </c>
      <c r="H30" s="208" t="s">
        <v>56</v>
      </c>
      <c r="I30" s="89">
        <v>1.8571428571428601</v>
      </c>
      <c r="J30" s="89">
        <v>7</v>
      </c>
      <c r="K30" s="89" t="s">
        <v>473</v>
      </c>
      <c r="L30" s="89">
        <v>0</v>
      </c>
      <c r="M30" s="89" t="s">
        <v>473</v>
      </c>
      <c r="N30" s="89" t="s">
        <v>473</v>
      </c>
      <c r="O30" s="89"/>
      <c r="P30" s="89"/>
      <c r="Q30" s="141"/>
      <c r="R30" s="141"/>
      <c r="S30" s="141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</row>
    <row r="31" spans="1:30" x14ac:dyDescent="0.2">
      <c r="A31" s="85">
        <v>26</v>
      </c>
      <c r="B31" s="85" t="s">
        <v>57</v>
      </c>
      <c r="C31" s="85" t="s">
        <v>58</v>
      </c>
      <c r="D31" s="98" t="str">
        <f t="shared" si="0"/>
        <v/>
      </c>
      <c r="E31" s="89">
        <f>IF(Options!$D$24 = 1, MAX(F31, G31),
IF(Options!$D$25 = 1, AVERAGE(F31,G31),
IF(Options!$D$26 = 1, IFERROR(GEOMEAN(F31, G31), MAX(F31, G31)))))</f>
        <v>7.4285714285714297</v>
      </c>
      <c r="F31" s="89" cm="1">
        <f t="array" ref="F31">IF(Options!$D$18=1, IFERROR(MAX(IF($I$199:$R$199=1,(I31:R31),"")),
     MAX(IF($I$199:$R$199=2,(I31:R31),""))),
IF(Options!$D$19=1, IFERROR(AVERAGE(IF($I$199:$R$199=1,I31:R31,"")),
     AVERAGE(IF($I$199:$R$199=2,(I31:R31),""))),
IF(Options!$D$20=1, IFERROR(IF(OR(IF(ISNUMBER(I31:R31),IF(I$199:R$199 = 1,I31:R31, ""), "")=0), 0, GEOMEAN(IF(ISNUMBER(I31:R31),IF(I$199:R$199 = 1,I31:R31, ""), ""))),
   IF(OR(IF(ISNUMBER(I31:R31),IF(I$199:R$199 = 2,I31:R31, ""), "")=0), 0, GEOMEAN(IF(ISNUMBER(I31:R31),IF(I$199:R$199 = 2,I31:R31, ""), "")))))))</f>
        <v>7.4285714285714297</v>
      </c>
      <c r="G31" s="89" cm="1">
        <f t="array" ref="G31">IF(Options!$D$18=1, IFERROR(MAX(IF($I$200:$R$200=1,(I31:R31),"")),
     MAX(IF($I$200:$R$200=2,(I31:R31),""))),
IF(Options!$D$19=1, IFERROR(AVERAGE(IF($I$200:$R$200=1,(I31:R31),"")),
     AVERAGE(IF($I$200:$R$200=2,(I31:R31),""))),
IF(Options!$D$20=1, IFERROR(IF(OR(IF(ISNUMBER(I31:R31),IF(I$200:R$200 = 1,I31:R31, ""), "")=0), 0, GEOMEAN(IF(ISNUMBER(I31:R31),IF(I$200:R$200 = 1,I31:R31, ""), ""))),
   IF(OR(IF(ISNUMBER(I31:R31),IF(I$200:R$200 = 2,I31:R31, ""), "")=0), 0, GEOMEAN(IF(ISNUMBER(I31:R31),IF(I$200:R$200 = 2,I31:R31, ""), "")))))))</f>
        <v>0</v>
      </c>
      <c r="H31" s="208" t="s">
        <v>58</v>
      </c>
      <c r="I31" s="89">
        <v>7.4285714285714297</v>
      </c>
      <c r="J31" s="89">
        <v>0</v>
      </c>
      <c r="K31" s="89">
        <v>0</v>
      </c>
      <c r="L31" s="89" t="s">
        <v>473</v>
      </c>
      <c r="M31" s="89" t="s">
        <v>473</v>
      </c>
      <c r="N31" s="89" t="s">
        <v>473</v>
      </c>
      <c r="O31" s="89"/>
      <c r="P31" s="89"/>
      <c r="Q31" s="141"/>
      <c r="R31" s="141"/>
      <c r="S31" s="141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</row>
    <row r="32" spans="1:30" x14ac:dyDescent="0.2">
      <c r="A32" s="85">
        <v>27</v>
      </c>
      <c r="B32" s="85" t="s">
        <v>59</v>
      </c>
      <c r="C32" s="85" t="s">
        <v>60</v>
      </c>
      <c r="D32" s="98" t="str">
        <f t="shared" si="0"/>
        <v/>
      </c>
      <c r="E32" s="89">
        <f>IF(Options!$D$24 = 1, MAX(F32, G32),
IF(Options!$D$25 = 1, AVERAGE(F32,G32),
IF(Options!$D$26 = 1, IFERROR(GEOMEAN(F32, G32), MAX(F32, G32)))))</f>
        <v>8.0178372573727312</v>
      </c>
      <c r="F32" s="89" cm="1">
        <f t="array" ref="F32">IF(Options!$D$18=1, IFERROR(MAX(IF($I$199:$R$199=1,(I32:R32),"")),
     MAX(IF($I$199:$R$199=2,(I32:R32),""))),
IF(Options!$D$19=1, IFERROR(AVERAGE(IF($I$199:$R$199=1,I32:R32,"")),
     AVERAGE(IF($I$199:$R$199=2,(I32:R32),""))),
IF(Options!$D$20=1, IFERROR(IF(OR(IF(ISNUMBER(I32:R32),IF(I$199:R$199 = 1,I32:R32, ""), "")=0), 0, GEOMEAN(IF(ISNUMBER(I32:R32),IF(I$199:R$199 = 1,I32:R32, ""), ""))),
   IF(OR(IF(ISNUMBER(I32:R32),IF(I$199:R$199 = 2,I32:R32, ""), "")=0), 0, GEOMEAN(IF(ISNUMBER(I32:R32),IF(I$199:R$199 = 2,I32:R32, ""), "")))))))</f>
        <v>6.4285714285714297</v>
      </c>
      <c r="G32" s="89" cm="1">
        <f t="array" ref="G32">IF(Options!$D$18=1, IFERROR(MAX(IF($I$200:$R$200=1,(I32:R32),"")),
     MAX(IF($I$200:$R$200=2,(I32:R32),""))),
IF(Options!$D$19=1, IFERROR(AVERAGE(IF($I$200:$R$200=1,(I32:R32),"")),
     AVERAGE(IF($I$200:$R$200=2,(I32:R32),""))),
IF(Options!$D$20=1, IFERROR(IF(OR(IF(ISNUMBER(I32:R32),IF(I$200:R$200 = 1,I32:R32, ""), "")=0), 0, GEOMEAN(IF(ISNUMBER(I32:R32),IF(I$200:R$200 = 1,I32:R32, ""), ""))),
   IF(OR(IF(ISNUMBER(I32:R32),IF(I$200:R$200 = 2,I32:R32, ""), "")=0), 0, GEOMEAN(IF(ISNUMBER(I32:R32),IF(I$200:R$200 = 2,I32:R32, ""), "")))))))</f>
        <v>10</v>
      </c>
      <c r="H32" s="208" t="s">
        <v>60</v>
      </c>
      <c r="I32" s="89">
        <v>6.4285714285714297</v>
      </c>
      <c r="J32" s="89">
        <v>7</v>
      </c>
      <c r="K32" s="89">
        <v>10</v>
      </c>
      <c r="L32" s="89" t="s">
        <v>473</v>
      </c>
      <c r="M32" s="89" t="s">
        <v>473</v>
      </c>
      <c r="N32" s="89" t="s">
        <v>473</v>
      </c>
      <c r="O32" s="89"/>
      <c r="P32" s="89"/>
      <c r="Q32" s="141"/>
      <c r="R32" s="141"/>
      <c r="S32" s="141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</row>
    <row r="33" spans="1:30" x14ac:dyDescent="0.2">
      <c r="A33" s="85">
        <v>28</v>
      </c>
      <c r="B33" s="85" t="s">
        <v>61</v>
      </c>
      <c r="C33" s="85" t="s">
        <v>62</v>
      </c>
      <c r="D33" s="98" t="str">
        <f t="shared" si="0"/>
        <v/>
      </c>
      <c r="E33" s="89">
        <f>IF(Options!$D$24 = 1, MAX(F33, G33),
IF(Options!$D$25 = 1, AVERAGE(F33,G33),
IF(Options!$D$26 = 1, IFERROR(GEOMEAN(F33, G33), MAX(F33, G33)))))</f>
        <v>10</v>
      </c>
      <c r="F33" s="89" cm="1">
        <f t="array" ref="F33">IF(Options!$D$18=1, IFERROR(MAX(IF($I$199:$R$199=1,(I33:R33),"")),
     MAX(IF($I$199:$R$199=2,(I33:R33),""))),
IF(Options!$D$19=1, IFERROR(AVERAGE(IF($I$199:$R$199=1,I33:R33,"")),
     AVERAGE(IF($I$199:$R$199=2,(I33:R33),""))),
IF(Options!$D$20=1, IFERROR(IF(OR(IF(ISNUMBER(I33:R33),IF(I$199:R$199 = 1,I33:R33, ""), "")=0), 0, GEOMEAN(IF(ISNUMBER(I33:R33),IF(I$199:R$199 = 1,I33:R33, ""), ""))),
   IF(OR(IF(ISNUMBER(I33:R33),IF(I$199:R$199 = 2,I33:R33, ""), "")=0), 0, GEOMEAN(IF(ISNUMBER(I33:R33),IF(I$199:R$199 = 2,I33:R33, ""), "")))))))</f>
        <v>10</v>
      </c>
      <c r="G33" s="89" cm="1">
        <f t="array" ref="G33">IF(Options!$D$18=1, IFERROR(MAX(IF($I$200:$R$200=1,(I33:R33),"")),
     MAX(IF($I$200:$R$200=2,(I33:R33),""))),
IF(Options!$D$19=1, IFERROR(AVERAGE(IF($I$200:$R$200=1,(I33:R33),"")),
     AVERAGE(IF($I$200:$R$200=2,(I33:R33),""))),
IF(Options!$D$20=1, IFERROR(IF(OR(IF(ISNUMBER(I33:R33),IF(I$200:R$200 = 1,I33:R33, ""), "")=0), 0, GEOMEAN(IF(ISNUMBER(I33:R33),IF(I$200:R$200 = 1,I33:R33, ""), ""))),
   IF(OR(IF(ISNUMBER(I33:R33),IF(I$200:R$200 = 2,I33:R33, ""), "")=0), 0, GEOMEAN(IF(ISNUMBER(I33:R33),IF(I$200:R$200 = 2,I33:R33, ""), "")))))))</f>
        <v>10</v>
      </c>
      <c r="H33" s="208" t="s">
        <v>62</v>
      </c>
      <c r="I33" s="89">
        <v>10</v>
      </c>
      <c r="J33" s="89">
        <v>0</v>
      </c>
      <c r="K33" s="89">
        <v>2.9523520099319902</v>
      </c>
      <c r="L33" s="89" t="s">
        <v>473</v>
      </c>
      <c r="M33" s="89" t="s">
        <v>473</v>
      </c>
      <c r="N33" s="89">
        <v>10</v>
      </c>
      <c r="O33" s="89"/>
      <c r="P33" s="89"/>
      <c r="Q33" s="141"/>
      <c r="R33" s="141"/>
      <c r="S33" s="141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</row>
    <row r="34" spans="1:30" x14ac:dyDescent="0.2">
      <c r="A34" s="85">
        <v>29</v>
      </c>
      <c r="B34" s="85" t="s">
        <v>63</v>
      </c>
      <c r="C34" s="85" t="s">
        <v>64</v>
      </c>
      <c r="D34" s="98" t="str">
        <f t="shared" si="0"/>
        <v/>
      </c>
      <c r="E34" s="89">
        <f>IF(Options!$D$24 = 1, MAX(F34, G34),
IF(Options!$D$25 = 1, AVERAGE(F34,G34),
IF(Options!$D$26 = 1, IFERROR(GEOMEAN(F34, G34), MAX(F34, G34)))))</f>
        <v>2.3904572186687862</v>
      </c>
      <c r="F34" s="89" cm="1">
        <f t="array" ref="F34">IF(Options!$D$18=1, IFERROR(MAX(IF($I$199:$R$199=1,(I34:R34),"")),
     MAX(IF($I$199:$R$199=2,(I34:R34),""))),
IF(Options!$D$19=1, IFERROR(AVERAGE(IF($I$199:$R$199=1,I34:R34,"")),
     AVERAGE(IF($I$199:$R$199=2,(I34:R34),""))),
IF(Options!$D$20=1, IFERROR(IF(OR(IF(ISNUMBER(I34:R34),IF(I$199:R$199 = 1,I34:R34, ""), "")=0), 0, GEOMEAN(IF(ISNUMBER(I34:R34),IF(I$199:R$199 = 1,I34:R34, ""), ""))),
   IF(OR(IF(ISNUMBER(I34:R34),IF(I$199:R$199 = 2,I34:R34, ""), "")=0), 0, GEOMEAN(IF(ISNUMBER(I34:R34),IF(I$199:R$199 = 2,I34:R34, ""), "")))))))</f>
        <v>0.57142857142857095</v>
      </c>
      <c r="G34" s="89" cm="1">
        <f t="array" ref="G34">IF(Options!$D$18=1, IFERROR(MAX(IF($I$200:$R$200=1,(I34:R34),"")),
     MAX(IF($I$200:$R$200=2,(I34:R34),""))),
IF(Options!$D$19=1, IFERROR(AVERAGE(IF($I$200:$R$200=1,(I34:R34),"")),
     AVERAGE(IF($I$200:$R$200=2,(I34:R34),""))),
IF(Options!$D$20=1, IFERROR(IF(OR(IF(ISNUMBER(I34:R34),IF(I$200:R$200 = 1,I34:R34, ""), "")=0), 0, GEOMEAN(IF(ISNUMBER(I34:R34),IF(I$200:R$200 = 1,I34:R34, ""), ""))),
   IF(OR(IF(ISNUMBER(I34:R34),IF(I$200:R$200 = 2,I34:R34, ""), "")=0), 0, GEOMEAN(IF(ISNUMBER(I34:R34),IF(I$200:R$200 = 2,I34:R34, ""), "")))))))</f>
        <v>10</v>
      </c>
      <c r="H34" s="208" t="s">
        <v>64</v>
      </c>
      <c r="I34" s="89">
        <v>0.57142857142857095</v>
      </c>
      <c r="J34" s="89">
        <v>3</v>
      </c>
      <c r="K34" s="89" t="s">
        <v>473</v>
      </c>
      <c r="L34" s="89">
        <v>10</v>
      </c>
      <c r="M34" s="89" t="s">
        <v>473</v>
      </c>
      <c r="N34" s="89" t="s">
        <v>473</v>
      </c>
      <c r="O34" s="89"/>
      <c r="P34" s="89"/>
      <c r="Q34" s="141"/>
      <c r="R34" s="141"/>
      <c r="S34" s="141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</row>
    <row r="35" spans="1:30" x14ac:dyDescent="0.2">
      <c r="A35" s="85">
        <v>30</v>
      </c>
      <c r="B35" s="85" t="s">
        <v>65</v>
      </c>
      <c r="C35" s="85" t="s">
        <v>66</v>
      </c>
      <c r="D35" s="98" t="str">
        <f t="shared" si="0"/>
        <v/>
      </c>
      <c r="E35" s="89">
        <f>IF(Options!$D$24 = 1, MAX(F35, G35),
IF(Options!$D$25 = 1, AVERAGE(F35,G35),
IF(Options!$D$26 = 1, IFERROR(GEOMEAN(F35, G35), MAX(F35, G35)))))</f>
        <v>1.1370387604902243</v>
      </c>
      <c r="F35" s="89" cm="1">
        <f t="array" ref="F35">IF(Options!$D$18=1, IFERROR(MAX(IF($I$199:$R$199=1,(I35:R35),"")),
     MAX(IF($I$199:$R$199=2,(I35:R35),""))),
IF(Options!$D$19=1, IFERROR(AVERAGE(IF($I$199:$R$199=1,I35:R35,"")),
     AVERAGE(IF($I$199:$R$199=2,(I35:R35),""))),
IF(Options!$D$20=1, IFERROR(IF(OR(IF(ISNUMBER(I35:R35),IF(I$199:R$199 = 1,I35:R35, ""), "")=0), 0, GEOMEAN(IF(ISNUMBER(I35:R35),IF(I$199:R$199 = 1,I35:R35, ""), ""))),
   IF(OR(IF(ISNUMBER(I35:R35),IF(I$199:R$199 = 2,I35:R35, ""), "")=0), 0, GEOMEAN(IF(ISNUMBER(I35:R35),IF(I$199:R$199 = 2,I35:R35, ""), "")))))))</f>
        <v>0.42857142857142899</v>
      </c>
      <c r="G35" s="89" cm="1">
        <f t="array" ref="G35">IF(Options!$D$18=1, IFERROR(MAX(IF($I$200:$R$200=1,(I35:R35),"")),
     MAX(IF($I$200:$R$200=2,(I35:R35),""))),
IF(Options!$D$19=1, IFERROR(AVERAGE(IF($I$200:$R$200=1,(I35:R35),"")),
     AVERAGE(IF($I$200:$R$200=2,(I35:R35),""))),
IF(Options!$D$20=1, IFERROR(IF(OR(IF(ISNUMBER(I35:R35),IF(I$200:R$200 = 1,I35:R35, ""), "")=0), 0, GEOMEAN(IF(ISNUMBER(I35:R35),IF(I$200:R$200 = 1,I35:R35, ""), ""))),
   IF(OR(IF(ISNUMBER(I35:R35),IF(I$200:R$200 = 2,I35:R35, ""), "")=0), 0, GEOMEAN(IF(ISNUMBER(I35:R35),IF(I$200:R$200 = 2,I35:R35, ""), "")))))))</f>
        <v>3.0166666666666702</v>
      </c>
      <c r="H35" s="208" t="s">
        <v>66</v>
      </c>
      <c r="I35" s="89">
        <v>0.42857142857142899</v>
      </c>
      <c r="J35" s="89">
        <v>3</v>
      </c>
      <c r="K35" s="89" t="s">
        <v>473</v>
      </c>
      <c r="L35" s="89">
        <v>3.0166666666666702</v>
      </c>
      <c r="M35" s="89" t="s">
        <v>473</v>
      </c>
      <c r="N35" s="89" t="s">
        <v>473</v>
      </c>
      <c r="O35" s="89"/>
      <c r="P35" s="89"/>
      <c r="Q35" s="141"/>
      <c r="R35" s="141"/>
      <c r="S35" s="141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</row>
    <row r="36" spans="1:30" x14ac:dyDescent="0.2">
      <c r="A36" s="85">
        <v>31</v>
      </c>
      <c r="B36" s="85" t="s">
        <v>67</v>
      </c>
      <c r="C36" s="85" t="s">
        <v>68</v>
      </c>
      <c r="D36" s="98" t="str">
        <f t="shared" si="0"/>
        <v/>
      </c>
      <c r="E36" s="89">
        <f>IF(Options!$D$24 = 1, MAX(F36, G36),
IF(Options!$D$25 = 1, AVERAGE(F36,G36),
IF(Options!$D$26 = 1, IFERROR(GEOMEAN(F36, G36), MAX(F36, G36)))))</f>
        <v>4.9280538030458132</v>
      </c>
      <c r="F36" s="89" cm="1">
        <f t="array" ref="F36">IF(Options!$D$18=1, IFERROR(MAX(IF($I$199:$R$199=1,(I36:R36),"")),
     MAX(IF($I$199:$R$199=2,(I36:R36),""))),
IF(Options!$D$19=1, IFERROR(AVERAGE(IF($I$199:$R$199=1,I36:R36,"")),
     AVERAGE(IF($I$199:$R$199=2,(I36:R36),""))),
IF(Options!$D$20=1, IFERROR(IF(OR(IF(ISNUMBER(I36:R36),IF(I$199:R$199 = 1,I36:R36, ""), "")=0), 0, GEOMEAN(IF(ISNUMBER(I36:R36),IF(I$199:R$199 = 1,I36:R36, ""), ""))),
   IF(OR(IF(ISNUMBER(I36:R36),IF(I$199:R$199 = 2,I36:R36, ""), "")=0), 0, GEOMEAN(IF(ISNUMBER(I36:R36),IF(I$199:R$199 = 2,I36:R36, ""), "")))))))</f>
        <v>2.4285714285714302</v>
      </c>
      <c r="G36" s="89" cm="1">
        <f t="array" ref="G36">IF(Options!$D$18=1, IFERROR(MAX(IF($I$200:$R$200=1,(I36:R36),"")),
     MAX(IF($I$200:$R$200=2,(I36:R36),""))),
IF(Options!$D$19=1, IFERROR(AVERAGE(IF($I$200:$R$200=1,(I36:R36),"")),
     AVERAGE(IF($I$200:$R$200=2,(I36:R36),""))),
IF(Options!$D$20=1, IFERROR(IF(OR(IF(ISNUMBER(I36:R36),IF(I$200:R$200 = 1,I36:R36, ""), "")=0), 0, GEOMEAN(IF(ISNUMBER(I36:R36),IF(I$200:R$200 = 1,I36:R36, ""), ""))),
   IF(OR(IF(ISNUMBER(I36:R36),IF(I$200:R$200 = 2,I36:R36, ""), "")=0), 0, GEOMEAN(IF(ISNUMBER(I36:R36),IF(I$200:R$200 = 2,I36:R36, ""), "")))))))</f>
        <v>10</v>
      </c>
      <c r="H36" s="208" t="s">
        <v>68</v>
      </c>
      <c r="I36" s="89">
        <v>2.4285714285714302</v>
      </c>
      <c r="J36" s="89">
        <v>3</v>
      </c>
      <c r="K36" s="89">
        <v>0</v>
      </c>
      <c r="L36" s="89">
        <v>10</v>
      </c>
      <c r="M36" s="89">
        <v>10</v>
      </c>
      <c r="N36" s="89">
        <v>1.94280619848342</v>
      </c>
      <c r="O36" s="89"/>
      <c r="P36" s="89"/>
      <c r="Q36" s="141"/>
      <c r="R36" s="141"/>
      <c r="S36" s="141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</row>
    <row r="37" spans="1:30" x14ac:dyDescent="0.2">
      <c r="A37" s="85">
        <v>32</v>
      </c>
      <c r="B37" s="85" t="s">
        <v>69</v>
      </c>
      <c r="C37" s="85" t="s">
        <v>70</v>
      </c>
      <c r="D37" s="98" t="str">
        <f t="shared" si="0"/>
        <v/>
      </c>
      <c r="E37" s="89">
        <f>IF(Options!$D$24 = 1, MAX(F37, G37),
IF(Options!$D$25 = 1, AVERAGE(F37,G37),
IF(Options!$D$26 = 1, IFERROR(GEOMEAN(F37, G37), MAX(F37, G37)))))</f>
        <v>1.492840054584357</v>
      </c>
      <c r="F37" s="89" cm="1">
        <f t="array" ref="F37">IF(Options!$D$18=1, IFERROR(MAX(IF($I$199:$R$199=1,(I37:R37),"")),
     MAX(IF($I$199:$R$199=2,(I37:R37),""))),
IF(Options!$D$19=1, IFERROR(AVERAGE(IF($I$199:$R$199=1,I37:R37,"")),
     AVERAGE(IF($I$199:$R$199=2,(I37:R37),""))),
IF(Options!$D$20=1, IFERROR(IF(OR(IF(ISNUMBER(I37:R37),IF(I$199:R$199 = 1,I37:R37, ""), "")=0), 0, GEOMEAN(IF(ISNUMBER(I37:R37),IF(I$199:R$199 = 1,I37:R37, ""), ""))),
   IF(OR(IF(ISNUMBER(I37:R37),IF(I$199:R$199 = 2,I37:R37, ""), "")=0), 0, GEOMEAN(IF(ISNUMBER(I37:R37),IF(I$199:R$199 = 2,I37:R37, ""), "")))))))</f>
        <v>3.71428571428571</v>
      </c>
      <c r="G37" s="89" cm="1">
        <f t="array" ref="G37">IF(Options!$D$18=1, IFERROR(MAX(IF($I$200:$R$200=1,(I37:R37),"")),
     MAX(IF($I$200:$R$200=2,(I37:R37),""))),
IF(Options!$D$19=1, IFERROR(AVERAGE(IF($I$200:$R$200=1,(I37:R37),"")),
     AVERAGE(IF($I$200:$R$200=2,(I37:R37),""))),
IF(Options!$D$20=1, IFERROR(IF(OR(IF(ISNUMBER(I37:R37),IF(I$200:R$200 = 1,I37:R37, ""), "")=0), 0, GEOMEAN(IF(ISNUMBER(I37:R37),IF(I$200:R$200 = 1,I37:R37, ""), ""))),
   IF(OR(IF(ISNUMBER(I37:R37),IF(I$200:R$200 = 2,I37:R37, ""), "")=0), 0, GEOMEAN(IF(ISNUMBER(I37:R37),IF(I$200:R$200 = 2,I37:R37, ""), "")))))))</f>
        <v>0.6</v>
      </c>
      <c r="H37" s="208" t="s">
        <v>70</v>
      </c>
      <c r="I37" s="89">
        <v>3.71428571428571</v>
      </c>
      <c r="J37" s="89">
        <v>0</v>
      </c>
      <c r="K37" s="89">
        <v>0</v>
      </c>
      <c r="L37" s="89">
        <v>0.6</v>
      </c>
      <c r="M37" s="89">
        <v>0</v>
      </c>
      <c r="N37" s="89" t="s">
        <v>473</v>
      </c>
      <c r="O37" s="89"/>
      <c r="P37" s="89"/>
      <c r="Q37" s="141"/>
      <c r="R37" s="141"/>
      <c r="S37" s="141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</row>
    <row r="38" spans="1:30" x14ac:dyDescent="0.2">
      <c r="A38" s="85">
        <v>33</v>
      </c>
      <c r="B38" s="85" t="s">
        <v>71</v>
      </c>
      <c r="C38" s="85" t="s">
        <v>72</v>
      </c>
      <c r="D38" s="98" t="str">
        <f t="shared" ref="D38:D69" si="1">IF(H38 &lt;&gt; C38, "Countries don't match", "")</f>
        <v/>
      </c>
      <c r="E38" s="89">
        <f>IF(Options!$D$24 = 1, MAX(F38, G38),
IF(Options!$D$25 = 1, AVERAGE(F38,G38),
IF(Options!$D$26 = 1, IFERROR(GEOMEAN(F38, G38), MAX(F38, G38)))))</f>
        <v>7.7459666924148332</v>
      </c>
      <c r="F38" s="89" cm="1">
        <f t="array" ref="F38">IF(Options!$D$18=1, IFERROR(MAX(IF($I$199:$R$199=1,(I38:R38),"")),
     MAX(IF($I$199:$R$199=2,(I38:R38),""))),
IF(Options!$D$19=1, IFERROR(AVERAGE(IF($I$199:$R$199=1,I38:R38,"")),
     AVERAGE(IF($I$199:$R$199=2,(I38:R38),""))),
IF(Options!$D$20=1, IFERROR(IF(OR(IF(ISNUMBER(I38:R38),IF(I$199:R$199 = 1,I38:R38, ""), "")=0), 0, GEOMEAN(IF(ISNUMBER(I38:R38),IF(I$199:R$199 = 1,I38:R38, ""), ""))),
   IF(OR(IF(ISNUMBER(I38:R38),IF(I$199:R$199 = 2,I38:R38, ""), "")=0), 0, GEOMEAN(IF(ISNUMBER(I38:R38),IF(I$199:R$199 = 2,I38:R38, ""), "")))))))</f>
        <v>8.5714285714285694</v>
      </c>
      <c r="G38" s="89" cm="1">
        <f t="array" ref="G38">IF(Options!$D$18=1, IFERROR(MAX(IF($I$200:$R$200=1,(I38:R38),"")),
     MAX(IF($I$200:$R$200=2,(I38:R38),""))),
IF(Options!$D$19=1, IFERROR(AVERAGE(IF($I$200:$R$200=1,(I38:R38),"")),
     AVERAGE(IF($I$200:$R$200=2,(I38:R38),""))),
IF(Options!$D$20=1, IFERROR(IF(OR(IF(ISNUMBER(I38:R38),IF(I$200:R$200 = 1,I38:R38, ""), "")=0), 0, GEOMEAN(IF(ISNUMBER(I38:R38),IF(I$200:R$200 = 1,I38:R38, ""), ""))),
   IF(OR(IF(ISNUMBER(I38:R38),IF(I$200:R$200 = 2,I38:R38, ""), "")=0), 0, GEOMEAN(IF(ISNUMBER(I38:R38),IF(I$200:R$200 = 2,I38:R38, ""), "")))))))</f>
        <v>7</v>
      </c>
      <c r="H38" s="208" t="s">
        <v>72</v>
      </c>
      <c r="I38" s="89">
        <v>8.5714285714285694</v>
      </c>
      <c r="J38" s="89">
        <v>7</v>
      </c>
      <c r="K38" s="89">
        <v>0.44083816155899502</v>
      </c>
      <c r="L38" s="89" t="s">
        <v>473</v>
      </c>
      <c r="M38" s="89" t="s">
        <v>473</v>
      </c>
      <c r="N38" s="89" t="s">
        <v>473</v>
      </c>
      <c r="O38" s="89"/>
      <c r="P38" s="89"/>
      <c r="Q38" s="141"/>
      <c r="R38" s="141"/>
      <c r="S38" s="141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</row>
    <row r="39" spans="1:30" x14ac:dyDescent="0.2">
      <c r="A39" s="85">
        <v>34</v>
      </c>
      <c r="B39" s="85" t="s">
        <v>73</v>
      </c>
      <c r="C39" s="85" t="s">
        <v>74</v>
      </c>
      <c r="D39" s="98" t="str">
        <f t="shared" si="1"/>
        <v/>
      </c>
      <c r="E39" s="89">
        <f>IF(Options!$D$24 = 1, MAX(F39, G39),
IF(Options!$D$25 = 1, AVERAGE(F39,G39),
IF(Options!$D$26 = 1, IFERROR(GEOMEAN(F39, G39), MAX(F39, G39)))))</f>
        <v>7.6811457478686096</v>
      </c>
      <c r="F39" s="89" cm="1">
        <f t="array" ref="F39">IF(Options!$D$18=1, IFERROR(MAX(IF($I$199:$R$199=1,(I39:R39),"")),
     MAX(IF($I$199:$R$199=2,(I39:R39),""))),
IF(Options!$D$19=1, IFERROR(AVERAGE(IF($I$199:$R$199=1,I39:R39,"")),
     AVERAGE(IF($I$199:$R$199=2,(I39:R39),""))),
IF(Options!$D$20=1, IFERROR(IF(OR(IF(ISNUMBER(I39:R39),IF(I$199:R$199 = 1,I39:R39, ""), "")=0), 0, GEOMEAN(IF(ISNUMBER(I39:R39),IF(I$199:R$199 = 1,I39:R39, ""), ""))),
   IF(OR(IF(ISNUMBER(I39:R39),IF(I$199:R$199 = 2,I39:R39, ""), "")=0), 0, GEOMEAN(IF(ISNUMBER(I39:R39),IF(I$199:R$199 = 2,I39:R39, ""), "")))))))</f>
        <v>8.4285714285714306</v>
      </c>
      <c r="G39" s="89" cm="1">
        <f t="array" ref="G39">IF(Options!$D$18=1, IFERROR(MAX(IF($I$200:$R$200=1,(I39:R39),"")),
     MAX(IF($I$200:$R$200=2,(I39:R39),""))),
IF(Options!$D$19=1, IFERROR(AVERAGE(IF($I$200:$R$200=1,(I39:R39),"")),
     AVERAGE(IF($I$200:$R$200=2,(I39:R39),""))),
IF(Options!$D$20=1, IFERROR(IF(OR(IF(ISNUMBER(I39:R39),IF(I$200:R$200 = 1,I39:R39, ""), "")=0), 0, GEOMEAN(IF(ISNUMBER(I39:R39),IF(I$200:R$200 = 1,I39:R39, ""), ""))),
   IF(OR(IF(ISNUMBER(I39:R39),IF(I$200:R$200 = 2,I39:R39, ""), "")=0), 0, GEOMEAN(IF(ISNUMBER(I39:R39),IF(I$200:R$200 = 2,I39:R39, ""), "")))))))</f>
        <v>7</v>
      </c>
      <c r="H39" s="208" t="s">
        <v>74</v>
      </c>
      <c r="I39" s="89">
        <v>8.4285714285714306</v>
      </c>
      <c r="J39" s="89">
        <v>7</v>
      </c>
      <c r="K39" s="89">
        <v>2.9607407143483302</v>
      </c>
      <c r="L39" s="89" t="s">
        <v>473</v>
      </c>
      <c r="M39" s="89" t="s">
        <v>473</v>
      </c>
      <c r="N39" s="89" t="s">
        <v>473</v>
      </c>
      <c r="O39" s="89"/>
      <c r="P39" s="89"/>
      <c r="Q39" s="141"/>
      <c r="R39" s="141"/>
      <c r="S39" s="141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</row>
    <row r="40" spans="1:30" x14ac:dyDescent="0.2">
      <c r="A40" s="85">
        <v>35</v>
      </c>
      <c r="B40" s="85" t="s">
        <v>75</v>
      </c>
      <c r="C40" s="85" t="s">
        <v>76</v>
      </c>
      <c r="D40" s="98" t="str">
        <f t="shared" si="1"/>
        <v/>
      </c>
      <c r="E40" s="89">
        <f>IF(Options!$D$24 = 1, MAX(F40, G40),
IF(Options!$D$25 = 1, AVERAGE(F40,G40),
IF(Options!$D$26 = 1, IFERROR(GEOMEAN(F40, G40), MAX(F40, G40)))))</f>
        <v>8.1853527718724486</v>
      </c>
      <c r="F40" s="89" cm="1">
        <f t="array" ref="F40">IF(Options!$D$18=1, IFERROR(MAX(IF($I$199:$R$199=1,(I40:R40),"")),
     MAX(IF($I$199:$R$199=2,(I40:R40),""))),
IF(Options!$D$19=1, IFERROR(AVERAGE(IF($I$199:$R$199=1,I40:R40,"")),
     AVERAGE(IF($I$199:$R$199=2,(I40:R40),""))),
IF(Options!$D$20=1, IFERROR(IF(OR(IF(ISNUMBER(I40:R40),IF(I$199:R$199 = 1,I40:R40, ""), "")=0), 0, GEOMEAN(IF(ISNUMBER(I40:R40),IF(I$199:R$199 = 1,I40:R40, ""), ""))),
   IF(OR(IF(ISNUMBER(I40:R40),IF(I$199:R$199 = 2,I40:R40, ""), "")=0), 0, GEOMEAN(IF(ISNUMBER(I40:R40),IF(I$199:R$199 = 2,I40:R40, ""), "")))))))</f>
        <v>9.5714285714285694</v>
      </c>
      <c r="G40" s="89" cm="1">
        <f t="array" ref="G40">IF(Options!$D$18=1, IFERROR(MAX(IF($I$200:$R$200=1,(I40:R40),"")),
     MAX(IF($I$200:$R$200=2,(I40:R40),""))),
IF(Options!$D$19=1, IFERROR(AVERAGE(IF($I$200:$R$200=1,(I40:R40),"")),
     AVERAGE(IF($I$200:$R$200=2,(I40:R40),""))),
IF(Options!$D$20=1, IFERROR(IF(OR(IF(ISNUMBER(I40:R40),IF(I$200:R$200 = 1,I40:R40, ""), "")=0), 0, GEOMEAN(IF(ISNUMBER(I40:R40),IF(I$200:R$200 = 1,I40:R40, ""), ""))),
   IF(OR(IF(ISNUMBER(I40:R40),IF(I$200:R$200 = 2,I40:R40, ""), "")=0), 0, GEOMEAN(IF(ISNUMBER(I40:R40),IF(I$200:R$200 = 2,I40:R40, ""), "")))))))</f>
        <v>7</v>
      </c>
      <c r="H40" s="208" t="s">
        <v>76</v>
      </c>
      <c r="I40" s="89">
        <v>9.5714285714285694</v>
      </c>
      <c r="J40" s="89">
        <v>7</v>
      </c>
      <c r="K40" s="89">
        <v>4.8359668084686804</v>
      </c>
      <c r="L40" s="89" t="s">
        <v>473</v>
      </c>
      <c r="M40" s="89" t="s">
        <v>473</v>
      </c>
      <c r="N40" s="89" t="s">
        <v>473</v>
      </c>
      <c r="O40" s="89"/>
      <c r="P40" s="89"/>
      <c r="Q40" s="141"/>
      <c r="R40" s="141"/>
      <c r="S40" s="141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</row>
    <row r="41" spans="1:30" x14ac:dyDescent="0.2">
      <c r="A41" s="85">
        <v>36</v>
      </c>
      <c r="B41" s="85" t="s">
        <v>77</v>
      </c>
      <c r="C41" s="85" t="s">
        <v>78</v>
      </c>
      <c r="D41" s="98" t="str">
        <f t="shared" si="1"/>
        <v/>
      </c>
      <c r="E41" s="89">
        <f>IF(Options!$D$24 = 1, MAX(F41, G41),
IF(Options!$D$25 = 1, AVERAGE(F41,G41),
IF(Options!$D$26 = 1, IFERROR(GEOMEAN(F41, G41), MAX(F41, G41)))))</f>
        <v>8.6292005286275746</v>
      </c>
      <c r="F41" s="89" cm="1">
        <f t="array" ref="F41">IF(Options!$D$18=1, IFERROR(MAX(IF($I$199:$R$199=1,(I41:R41),"")),
     MAX(IF($I$199:$R$199=2,(I41:R41),""))),
IF(Options!$D$19=1, IFERROR(AVERAGE(IF($I$199:$R$199=1,I41:R41,"")),
     AVERAGE(IF($I$199:$R$199=2,(I41:R41),""))),
IF(Options!$D$20=1, IFERROR(IF(OR(IF(ISNUMBER(I41:R41),IF(I$199:R$199 = 1,I41:R41, ""), "")=0), 0, GEOMEAN(IF(ISNUMBER(I41:R41),IF(I$199:R$199 = 1,I41:R41, ""), ""))),
   IF(OR(IF(ISNUMBER(I41:R41),IF(I$199:R$199 = 2,I41:R41, ""), "")=0), 0, GEOMEAN(IF(ISNUMBER(I41:R41),IF(I$199:R$199 = 2,I41:R41, ""), "")))))))</f>
        <v>7.5714285714285703</v>
      </c>
      <c r="G41" s="89" cm="1">
        <f t="array" ref="G41">IF(Options!$D$18=1, IFERROR(MAX(IF($I$200:$R$200=1,(I41:R41),"")),
     MAX(IF($I$200:$R$200=2,(I41:R41),""))),
IF(Options!$D$19=1, IFERROR(AVERAGE(IF($I$200:$R$200=1,(I41:R41),"")),
     AVERAGE(IF($I$200:$R$200=2,(I41:R41),""))),
IF(Options!$D$20=1, IFERROR(IF(OR(IF(ISNUMBER(I41:R41),IF(I$200:R$200 = 1,I41:R41, ""), "")=0), 0, GEOMEAN(IF(ISNUMBER(I41:R41),IF(I$200:R$200 = 1,I41:R41, ""), ""))),
   IF(OR(IF(ISNUMBER(I41:R41),IF(I$200:R$200 = 2,I41:R41, ""), "")=0), 0, GEOMEAN(IF(ISNUMBER(I41:R41),IF(I$200:R$200 = 2,I41:R41, ""), "")))))))</f>
        <v>9.8347492894880197</v>
      </c>
      <c r="H41" s="208" t="s">
        <v>78</v>
      </c>
      <c r="I41" s="89">
        <v>7.5714285714285703</v>
      </c>
      <c r="J41" s="89">
        <v>0</v>
      </c>
      <c r="K41" s="89">
        <v>9.8347492894880197</v>
      </c>
      <c r="L41" s="89" t="s">
        <v>473</v>
      </c>
      <c r="M41" s="89" t="s">
        <v>473</v>
      </c>
      <c r="N41" s="89" t="s">
        <v>473</v>
      </c>
      <c r="O41" s="89"/>
      <c r="P41" s="89"/>
      <c r="Q41" s="141"/>
      <c r="R41" s="141"/>
      <c r="S41" s="141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</row>
    <row r="42" spans="1:30" x14ac:dyDescent="0.2">
      <c r="A42" s="85">
        <v>37</v>
      </c>
      <c r="B42" s="85" t="s">
        <v>79</v>
      </c>
      <c r="C42" s="85" t="s">
        <v>80</v>
      </c>
      <c r="D42" s="98" t="str">
        <f t="shared" si="1"/>
        <v/>
      </c>
      <c r="E42" s="89">
        <f>IF(Options!$D$24 = 1, MAX(F42, G42),
IF(Options!$D$25 = 1, AVERAGE(F42,G42),
IF(Options!$D$26 = 1, IFERROR(GEOMEAN(F42, G42), MAX(F42, G42)))))</f>
        <v>7.2702917999997023</v>
      </c>
      <c r="F42" s="89" cm="1">
        <f t="array" ref="F42">IF(Options!$D$18=1, IFERROR(MAX(IF($I$199:$R$199=1,(I42:R42),"")),
     MAX(IF($I$199:$R$199=2,(I42:R42),""))),
IF(Options!$D$19=1, IFERROR(AVERAGE(IF($I$199:$R$199=1,I42:R42,"")),
     AVERAGE(IF($I$199:$R$199=2,(I42:R42),""))),
IF(Options!$D$20=1, IFERROR(IF(OR(IF(ISNUMBER(I42:R42),IF(I$199:R$199 = 1,I42:R42, ""), "")=0), 0, GEOMEAN(IF(ISNUMBER(I42:R42),IF(I$199:R$199 = 1,I42:R42, ""), ""))),
   IF(OR(IF(ISNUMBER(I42:R42),IF(I$199:R$199 = 2,I42:R42, ""), "")=0), 0, GEOMEAN(IF(ISNUMBER(I42:R42),IF(I$199:R$199 = 2,I42:R42, ""), "")))))))</f>
        <v>5.28571428571429</v>
      </c>
      <c r="G42" s="89" cm="1">
        <f t="array" ref="G42">IF(Options!$D$18=1, IFERROR(MAX(IF($I$200:$R$200=1,(I42:R42),"")),
     MAX(IF($I$200:$R$200=2,(I42:R42),""))),
IF(Options!$D$19=1, IFERROR(AVERAGE(IF($I$200:$R$200=1,(I42:R42),"")),
     AVERAGE(IF($I$200:$R$200=2,(I42:R42),""))),
IF(Options!$D$20=1, IFERROR(IF(OR(IF(ISNUMBER(I42:R42),IF(I$200:R$200 = 1,I42:R42, ""), "")=0), 0, GEOMEAN(IF(ISNUMBER(I42:R42),IF(I$200:R$200 = 1,I42:R42, ""), ""))),
   IF(OR(IF(ISNUMBER(I42:R42),IF(I$200:R$200 = 2,I42:R42, ""), "")=0), 0, GEOMEAN(IF(ISNUMBER(I42:R42),IF(I$200:R$200 = 2,I42:R42, ""), "")))))))</f>
        <v>10</v>
      </c>
      <c r="H42" s="208" t="s">
        <v>80</v>
      </c>
      <c r="I42" s="89">
        <v>5.28571428571429</v>
      </c>
      <c r="J42" s="89">
        <v>0</v>
      </c>
      <c r="K42" s="89">
        <v>10</v>
      </c>
      <c r="L42" s="89">
        <v>10</v>
      </c>
      <c r="M42" s="89">
        <v>10</v>
      </c>
      <c r="N42" s="89">
        <v>6.5377033778599296</v>
      </c>
      <c r="O42" s="89"/>
      <c r="P42" s="89"/>
      <c r="Q42" s="141"/>
      <c r="R42" s="141"/>
      <c r="S42" s="141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</row>
    <row r="43" spans="1:30" x14ac:dyDescent="0.2">
      <c r="A43" s="85">
        <v>38</v>
      </c>
      <c r="B43" s="85" t="s">
        <v>81</v>
      </c>
      <c r="C43" s="85" t="s">
        <v>82</v>
      </c>
      <c r="D43" s="98" t="str">
        <f t="shared" si="1"/>
        <v/>
      </c>
      <c r="E43" s="89">
        <f>IF(Options!$D$24 = 1, MAX(F43, G43),
IF(Options!$D$25 = 1, AVERAGE(F43,G43),
IF(Options!$D$26 = 1, IFERROR(GEOMEAN(F43, G43), MAX(F43, G43)))))</f>
        <v>5.5947066458255961</v>
      </c>
      <c r="F43" s="89" cm="1">
        <f t="array" ref="F43">IF(Options!$D$18=1, IFERROR(MAX(IF($I$199:$R$199=1,(I43:R43),"")),
     MAX(IF($I$199:$R$199=2,(I43:R43),""))),
IF(Options!$D$19=1, IFERROR(AVERAGE(IF($I$199:$R$199=1,I43:R43,"")),
     AVERAGE(IF($I$199:$R$199=2,(I43:R43),""))),
IF(Options!$D$20=1, IFERROR(IF(OR(IF(ISNUMBER(I43:R43),IF(I$199:R$199 = 1,I43:R43, ""), "")=0), 0, GEOMEAN(IF(ISNUMBER(I43:R43),IF(I$199:R$199 = 1,I43:R43, ""), ""))),
   IF(OR(IF(ISNUMBER(I43:R43),IF(I$199:R$199 = 2,I43:R43, ""), "")=0), 0, GEOMEAN(IF(ISNUMBER(I43:R43),IF(I$199:R$199 = 2,I43:R43, ""), "")))))))</f>
        <v>8.71428571428571</v>
      </c>
      <c r="G43" s="89" cm="1">
        <f t="array" ref="G43">IF(Options!$D$18=1, IFERROR(MAX(IF($I$200:$R$200=1,(I43:R43),"")),
     MAX(IF($I$200:$R$200=2,(I43:R43),""))),
IF(Options!$D$19=1, IFERROR(AVERAGE(IF($I$200:$R$200=1,(I43:R43),"")),
     AVERAGE(IF($I$200:$R$200=2,(I43:R43),""))),
IF(Options!$D$20=1, IFERROR(IF(OR(IF(ISNUMBER(I43:R43),IF(I$200:R$200 = 1,I43:R43, ""), "")=0), 0, GEOMEAN(IF(ISNUMBER(I43:R43),IF(I$200:R$200 = 1,I43:R43, ""), ""))),
   IF(OR(IF(ISNUMBER(I43:R43),IF(I$200:R$200 = 2,I43:R43, ""), "")=0), 0, GEOMEAN(IF(ISNUMBER(I43:R43),IF(I$200:R$200 = 2,I43:R43, ""), "")))))))</f>
        <v>3.5918884781953402</v>
      </c>
      <c r="H43" s="208" t="s">
        <v>82</v>
      </c>
      <c r="I43" s="89">
        <v>8.71428571428571</v>
      </c>
      <c r="J43" s="89" t="s">
        <v>473</v>
      </c>
      <c r="K43" s="89">
        <v>3.5918884781953402</v>
      </c>
      <c r="L43" s="89" t="s">
        <v>473</v>
      </c>
      <c r="M43" s="89" t="s">
        <v>473</v>
      </c>
      <c r="N43" s="89" t="s">
        <v>473</v>
      </c>
      <c r="O43" s="89"/>
      <c r="P43" s="89"/>
      <c r="Q43" s="141"/>
      <c r="R43" s="141"/>
      <c r="S43" s="141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</row>
    <row r="44" spans="1:30" x14ac:dyDescent="0.2">
      <c r="A44" s="85">
        <v>39</v>
      </c>
      <c r="B44" s="85" t="s">
        <v>83</v>
      </c>
      <c r="C44" s="85" t="s">
        <v>84</v>
      </c>
      <c r="D44" s="98" t="str">
        <f t="shared" si="1"/>
        <v/>
      </c>
      <c r="E44" s="89">
        <f>IF(Options!$D$24 = 1, MAX(F44, G44),
IF(Options!$D$25 = 1, AVERAGE(F44,G44),
IF(Options!$D$26 = 1, IFERROR(GEOMEAN(F44, G44), MAX(F44, G44)))))</f>
        <v>3.9746407988790304</v>
      </c>
      <c r="F44" s="89" cm="1">
        <f t="array" ref="F44">IF(Options!$D$18=1, IFERROR(MAX(IF($I$199:$R$199=1,(I44:R44),"")),
     MAX(IF($I$199:$R$199=2,(I44:R44),""))),
IF(Options!$D$19=1, IFERROR(AVERAGE(IF($I$199:$R$199=1,I44:R44,"")),
     AVERAGE(IF($I$199:$R$199=2,(I44:R44),""))),
IF(Options!$D$20=1, IFERROR(IF(OR(IF(ISNUMBER(I44:R44),IF(I$199:R$199 = 1,I44:R44, ""), "")=0), 0, GEOMEAN(IF(ISNUMBER(I44:R44),IF(I$199:R$199 = 1,I44:R44, ""), ""))),
   IF(OR(IF(ISNUMBER(I44:R44),IF(I$199:R$199 = 2,I44:R44, ""), "")=0), 0, GEOMEAN(IF(ISNUMBER(I44:R44),IF(I$199:R$199 = 2,I44:R44, ""), "")))))))</f>
        <v>6.71428571428571</v>
      </c>
      <c r="G44" s="89" cm="1">
        <f t="array" ref="G44">IF(Options!$D$18=1, IFERROR(MAX(IF($I$200:$R$200=1,(I44:R44),"")),
     MAX(IF($I$200:$R$200=2,(I44:R44),""))),
IF(Options!$D$19=1, IFERROR(AVERAGE(IF($I$200:$R$200=1,(I44:R44),"")),
     AVERAGE(IF($I$200:$R$200=2,(I44:R44),""))),
IF(Options!$D$20=1, IFERROR(IF(OR(IF(ISNUMBER(I44:R44),IF(I$200:R$200 = 1,I44:R44, ""), "")=0), 0, GEOMEAN(IF(ISNUMBER(I44:R44),IF(I$200:R$200 = 1,I44:R44, ""), ""))),
   IF(OR(IF(ISNUMBER(I44:R44),IF(I$200:R$200 = 2,I44:R44, ""), "")=0), 0, GEOMEAN(IF(ISNUMBER(I44:R44),IF(I$200:R$200 = 2,I44:R44, ""), "")))))))</f>
        <v>2.35285928427226</v>
      </c>
      <c r="H44" s="208" t="s">
        <v>84</v>
      </c>
      <c r="I44" s="89">
        <v>6.71428571428571</v>
      </c>
      <c r="J44" s="89">
        <v>0</v>
      </c>
      <c r="K44" s="89">
        <v>2.35285928427226</v>
      </c>
      <c r="L44" s="89">
        <v>0</v>
      </c>
      <c r="M44" s="89" t="s">
        <v>473</v>
      </c>
      <c r="N44" s="89" t="s">
        <v>473</v>
      </c>
      <c r="O44" s="89"/>
      <c r="P44" s="89"/>
      <c r="Q44" s="141"/>
      <c r="R44" s="141"/>
      <c r="S44" s="141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</row>
    <row r="45" spans="1:30" x14ac:dyDescent="0.2">
      <c r="A45" s="85">
        <v>40</v>
      </c>
      <c r="B45" s="85" t="s">
        <v>85</v>
      </c>
      <c r="C45" s="85" t="s">
        <v>86</v>
      </c>
      <c r="D45" s="98" t="str">
        <f t="shared" si="1"/>
        <v/>
      </c>
      <c r="E45" s="89">
        <f>IF(Options!$D$24 = 1, MAX(F45, G45),
IF(Options!$D$25 = 1, AVERAGE(F45,G45),
IF(Options!$D$26 = 1, IFERROR(GEOMEAN(F45, G45), MAX(F45, G45)))))</f>
        <v>5.7321150422111034</v>
      </c>
      <c r="F45" s="89" cm="1">
        <f t="array" ref="F45">IF(Options!$D$18=1, IFERROR(MAX(IF($I$199:$R$199=1,(I45:R45),"")),
     MAX(IF($I$199:$R$199=2,(I45:R45),""))),
IF(Options!$D$19=1, IFERROR(AVERAGE(IF($I$199:$R$199=1,I45:R45,"")),
     AVERAGE(IF($I$199:$R$199=2,(I45:R45),""))),
IF(Options!$D$20=1, IFERROR(IF(OR(IF(ISNUMBER(I45:R45),IF(I$199:R$199 = 1,I45:R45, ""), "")=0), 0, GEOMEAN(IF(ISNUMBER(I45:R45),IF(I$199:R$199 = 1,I45:R45, ""), ""))),
   IF(OR(IF(ISNUMBER(I45:R45),IF(I$199:R$199 = 2,I45:R45, ""), "")=0), 0, GEOMEAN(IF(ISNUMBER(I45:R45),IF(I$199:R$199 = 2,I45:R45, ""), "")))))))</f>
        <v>3.2857142857142798</v>
      </c>
      <c r="G45" s="89" cm="1">
        <f t="array" ref="G45">IF(Options!$D$18=1, IFERROR(MAX(IF($I$200:$R$200=1,(I45:R45),"")),
     MAX(IF($I$200:$R$200=2,(I45:R45),""))),
IF(Options!$D$19=1, IFERROR(AVERAGE(IF($I$200:$R$200=1,(I45:R45),"")),
     AVERAGE(IF($I$200:$R$200=2,(I45:R45),""))),
IF(Options!$D$20=1, IFERROR(IF(OR(IF(ISNUMBER(I45:R45),IF(I$200:R$200 = 1,I45:R45, ""), "")=0), 0, GEOMEAN(IF(ISNUMBER(I45:R45),IF(I$200:R$200 = 1,I45:R45, ""), ""))),
   IF(OR(IF(ISNUMBER(I45:R45),IF(I$200:R$200 = 2,I45:R45, ""), "")=0), 0, GEOMEAN(IF(ISNUMBER(I45:R45),IF(I$200:R$200 = 2,I45:R45, ""), "")))))))</f>
        <v>10</v>
      </c>
      <c r="H45" s="208" t="s">
        <v>86</v>
      </c>
      <c r="I45" s="89">
        <v>3.2857142857142798</v>
      </c>
      <c r="J45" s="89">
        <v>0</v>
      </c>
      <c r="K45" s="89">
        <v>2.2701662842933299</v>
      </c>
      <c r="L45" s="89">
        <v>10</v>
      </c>
      <c r="M45" s="89">
        <v>10</v>
      </c>
      <c r="N45" s="89">
        <v>3.7884474254789802</v>
      </c>
      <c r="O45" s="89"/>
      <c r="P45" s="89"/>
      <c r="Q45" s="141"/>
      <c r="R45" s="141"/>
      <c r="S45" s="141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</row>
    <row r="46" spans="1:30" x14ac:dyDescent="0.2">
      <c r="A46" s="85">
        <v>41</v>
      </c>
      <c r="B46" s="85" t="s">
        <v>87</v>
      </c>
      <c r="C46" s="85" t="s">
        <v>88</v>
      </c>
      <c r="D46" s="98" t="str">
        <f t="shared" si="1"/>
        <v/>
      </c>
      <c r="E46" s="89">
        <f>IF(Options!$D$24 = 1, MAX(F46, G46),
IF(Options!$D$25 = 1, AVERAGE(F46,G46),
IF(Options!$D$26 = 1, IFERROR(GEOMEAN(F46, G46), MAX(F46, G46)))))</f>
        <v>4.690415759823428</v>
      </c>
      <c r="F46" s="89" cm="1">
        <f t="array" ref="F46">IF(Options!$D$18=1, IFERROR(MAX(IF($I$199:$R$199=1,(I46:R46),"")),
     MAX(IF($I$199:$R$199=2,(I46:R46),""))),
IF(Options!$D$19=1, IFERROR(AVERAGE(IF($I$199:$R$199=1,I46:R46,"")),
     AVERAGE(IF($I$199:$R$199=2,(I46:R46),""))),
IF(Options!$D$20=1, IFERROR(IF(OR(IF(ISNUMBER(I46:R46),IF(I$199:R$199 = 1,I46:R46, ""), "")=0), 0, GEOMEAN(IF(ISNUMBER(I46:R46),IF(I$199:R$199 = 1,I46:R46, ""), ""))),
   IF(OR(IF(ISNUMBER(I46:R46),IF(I$199:R$199 = 2,I46:R46, ""), "")=0), 0, GEOMEAN(IF(ISNUMBER(I46:R46),IF(I$199:R$199 = 2,I46:R46, ""), "")))))))</f>
        <v>3.1428571428571401</v>
      </c>
      <c r="G46" s="89" cm="1">
        <f t="array" ref="G46">IF(Options!$D$18=1, IFERROR(MAX(IF($I$200:$R$200=1,(I46:R46),"")),
     MAX(IF($I$200:$R$200=2,(I46:R46),""))),
IF(Options!$D$19=1, IFERROR(AVERAGE(IF($I$200:$R$200=1,(I46:R46),"")),
     AVERAGE(IF($I$200:$R$200=2,(I46:R46),""))),
IF(Options!$D$20=1, IFERROR(IF(OR(IF(ISNUMBER(I46:R46),IF(I$200:R$200 = 1,I46:R46, ""), "")=0), 0, GEOMEAN(IF(ISNUMBER(I46:R46),IF(I$200:R$200 = 1,I46:R46, ""), ""))),
   IF(OR(IF(ISNUMBER(I46:R46),IF(I$200:R$200 = 2,I46:R46, ""), "")=0), 0, GEOMEAN(IF(ISNUMBER(I46:R46),IF(I$200:R$200 = 2,I46:R46, ""), "")))))))</f>
        <v>7</v>
      </c>
      <c r="H46" s="208" t="s">
        <v>88</v>
      </c>
      <c r="I46" s="89">
        <v>3.1428571428571401</v>
      </c>
      <c r="J46" s="89">
        <v>7</v>
      </c>
      <c r="K46" s="89" t="s">
        <v>473</v>
      </c>
      <c r="L46" s="89" t="s">
        <v>473</v>
      </c>
      <c r="M46" s="89" t="s">
        <v>473</v>
      </c>
      <c r="N46" s="89" t="s">
        <v>473</v>
      </c>
      <c r="O46" s="89"/>
      <c r="P46" s="89"/>
      <c r="Q46" s="141"/>
      <c r="R46" s="141"/>
      <c r="S46" s="141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</row>
    <row r="47" spans="1:30" x14ac:dyDescent="0.2">
      <c r="A47" s="85">
        <v>42</v>
      </c>
      <c r="B47" s="85" t="s">
        <v>89</v>
      </c>
      <c r="C47" s="85" t="s">
        <v>90</v>
      </c>
      <c r="D47" s="98" t="str">
        <f t="shared" si="1"/>
        <v/>
      </c>
      <c r="E47" s="89">
        <f>IF(Options!$D$24 = 1, MAX(F47, G47),
IF(Options!$D$25 = 1, AVERAGE(F47,G47),
IF(Options!$D$26 = 1, IFERROR(GEOMEAN(F47, G47), MAX(F47, G47)))))</f>
        <v>1.7587874611030549</v>
      </c>
      <c r="F47" s="89" cm="1">
        <f t="array" ref="F47">IF(Options!$D$18=1, IFERROR(MAX(IF($I$199:$R$199=1,(I47:R47),"")),
     MAX(IF($I$199:$R$199=2,(I47:R47),""))),
IF(Options!$D$19=1, IFERROR(AVERAGE(IF($I$199:$R$199=1,I47:R47,"")),
     AVERAGE(IF($I$199:$R$199=2,(I47:R47),""))),
IF(Options!$D$20=1, IFERROR(IF(OR(IF(ISNUMBER(I47:R47),IF(I$199:R$199 = 1,I47:R47, ""), "")=0), 0, GEOMEAN(IF(ISNUMBER(I47:R47),IF(I$199:R$199 = 1,I47:R47, ""), ""))),
   IF(OR(IF(ISNUMBER(I47:R47),IF(I$199:R$199 = 2,I47:R47, ""), "")=0), 0, GEOMEAN(IF(ISNUMBER(I47:R47),IF(I$199:R$199 = 2,I47:R47, ""), "")))))))</f>
        <v>1</v>
      </c>
      <c r="G47" s="89" cm="1">
        <f t="array" ref="G47">IF(Options!$D$18=1, IFERROR(MAX(IF($I$200:$R$200=1,(I47:R47),"")),
     MAX(IF($I$200:$R$200=2,(I47:R47),""))),
IF(Options!$D$19=1, IFERROR(AVERAGE(IF($I$200:$R$200=1,(I47:R47),"")),
     AVERAGE(IF($I$200:$R$200=2,(I47:R47),""))),
IF(Options!$D$20=1, IFERROR(IF(OR(IF(ISNUMBER(I47:R47),IF(I$200:R$200 = 1,I47:R47, ""), "")=0), 0, GEOMEAN(IF(ISNUMBER(I47:R47),IF(I$200:R$200 = 1,I47:R47, ""), ""))),
   IF(OR(IF(ISNUMBER(I47:R47),IF(I$200:R$200 = 2,I47:R47, ""), "")=0), 0, GEOMEAN(IF(ISNUMBER(I47:R47),IF(I$200:R$200 = 2,I47:R47, ""), "")))))))</f>
        <v>3.0933333333333302</v>
      </c>
      <c r="H47" s="208" t="s">
        <v>90</v>
      </c>
      <c r="I47" s="89">
        <v>1</v>
      </c>
      <c r="J47" s="89">
        <v>3</v>
      </c>
      <c r="K47" s="89" t="s">
        <v>473</v>
      </c>
      <c r="L47" s="89">
        <v>3.0933333333333302</v>
      </c>
      <c r="M47" s="89" t="s">
        <v>473</v>
      </c>
      <c r="N47" s="89" t="s">
        <v>473</v>
      </c>
      <c r="O47" s="89"/>
      <c r="P47" s="89"/>
      <c r="Q47" s="141"/>
      <c r="R47" s="141"/>
      <c r="S47" s="141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</row>
    <row r="48" spans="1:30" x14ac:dyDescent="0.2">
      <c r="A48" s="85">
        <v>43</v>
      </c>
      <c r="B48" s="85" t="s">
        <v>91</v>
      </c>
      <c r="C48" s="85" t="s">
        <v>92</v>
      </c>
      <c r="D48" s="98" t="str">
        <f t="shared" si="1"/>
        <v/>
      </c>
      <c r="E48" s="89">
        <f>IF(Options!$D$24 = 1, MAX(F48, G48),
IF(Options!$D$25 = 1, AVERAGE(F48,G48),
IF(Options!$D$26 = 1, IFERROR(GEOMEAN(F48, G48), MAX(F48, G48)))))</f>
        <v>1.4468356276140457</v>
      </c>
      <c r="F48" s="89" cm="1">
        <f t="array" ref="F48">IF(Options!$D$18=1, IFERROR(MAX(IF($I$199:$R$199=1,(I48:R48),"")),
     MAX(IF($I$199:$R$199=2,(I48:R48),""))),
IF(Options!$D$19=1, IFERROR(AVERAGE(IF($I$199:$R$199=1,I48:R48,"")),
     AVERAGE(IF($I$199:$R$199=2,(I48:R48),""))),
IF(Options!$D$20=1, IFERROR(IF(OR(IF(ISNUMBER(I48:R48),IF(I$199:R$199 = 1,I48:R48, ""), "")=0), 0, GEOMEAN(IF(ISNUMBER(I48:R48),IF(I$199:R$199 = 1,I48:R48, ""), ""))),
   IF(OR(IF(ISNUMBER(I48:R48),IF(I$199:R$199 = 2,I48:R48, ""), "")=0), 0, GEOMEAN(IF(ISNUMBER(I48:R48),IF(I$199:R$199 = 2,I48:R48, ""), "")))))))</f>
        <v>0.57142857142857095</v>
      </c>
      <c r="G48" s="89" cm="1">
        <f t="array" ref="G48">IF(Options!$D$18=1, IFERROR(MAX(IF($I$200:$R$200=1,(I48:R48),"")),
     MAX(IF($I$200:$R$200=2,(I48:R48),""))),
IF(Options!$D$19=1, IFERROR(AVERAGE(IF($I$200:$R$200=1,(I48:R48),"")),
     AVERAGE(IF($I$200:$R$200=2,(I48:R48),""))),
IF(Options!$D$20=1, IFERROR(IF(OR(IF(ISNUMBER(I48:R48),IF(I$200:R$200 = 1,I48:R48, ""), "")=0), 0, GEOMEAN(IF(ISNUMBER(I48:R48),IF(I$200:R$200 = 1,I48:R48, ""), ""))),
   IF(OR(IF(ISNUMBER(I48:R48),IF(I$200:R$200 = 2,I48:R48, ""), "")=0), 0, GEOMEAN(IF(ISNUMBER(I48:R48),IF(I$200:R$200 = 2,I48:R48, ""), "")))))))</f>
        <v>3.66333333333333</v>
      </c>
      <c r="H48" s="208" t="s">
        <v>92</v>
      </c>
      <c r="I48" s="89">
        <v>0.57142857142857095</v>
      </c>
      <c r="J48" s="89">
        <v>3</v>
      </c>
      <c r="K48" s="89" t="s">
        <v>473</v>
      </c>
      <c r="L48" s="89">
        <v>3.66333333333333</v>
      </c>
      <c r="M48" s="89" t="s">
        <v>473</v>
      </c>
      <c r="N48" s="89" t="s">
        <v>473</v>
      </c>
      <c r="O48" s="89"/>
      <c r="P48" s="89"/>
      <c r="Q48" s="141"/>
      <c r="R48" s="141"/>
      <c r="S48" s="141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</row>
    <row r="49" spans="1:30" x14ac:dyDescent="0.2">
      <c r="A49" s="85">
        <v>44</v>
      </c>
      <c r="B49" s="85" t="s">
        <v>93</v>
      </c>
      <c r="C49" s="85" t="s">
        <v>94</v>
      </c>
      <c r="D49" s="98" t="str">
        <f t="shared" si="1"/>
        <v/>
      </c>
      <c r="E49" s="89">
        <f>IF(Options!$D$24 = 1, MAX(F49, G49),
IF(Options!$D$25 = 1, AVERAGE(F49,G49),
IF(Options!$D$26 = 1, IFERROR(GEOMEAN(F49, G49), MAX(F49, G49)))))</f>
        <v>1.469693845669906</v>
      </c>
      <c r="F49" s="89" cm="1">
        <f t="array" ref="F49">IF(Options!$D$18=1, IFERROR(MAX(IF($I$199:$R$199=1,(I49:R49),"")),
     MAX(IF($I$199:$R$199=2,(I49:R49),""))),
IF(Options!$D$19=1, IFERROR(AVERAGE(IF($I$199:$R$199=1,I49:R49,"")),
     AVERAGE(IF($I$199:$R$199=2,(I49:R49),""))),
IF(Options!$D$20=1, IFERROR(IF(OR(IF(ISNUMBER(I49:R49),IF(I$199:R$199 = 1,I49:R49, ""), "")=0), 0, GEOMEAN(IF(ISNUMBER(I49:R49),IF(I$199:R$199 = 1,I49:R49, ""), ""))),
   IF(OR(IF(ISNUMBER(I49:R49),IF(I$199:R$199 = 2,I49:R49, ""), "")=0), 0, GEOMEAN(IF(ISNUMBER(I49:R49),IF(I$199:R$199 = 2,I49:R49, ""), "")))))))</f>
        <v>0.57142857142857095</v>
      </c>
      <c r="G49" s="89" cm="1">
        <f t="array" ref="G49">IF(Options!$D$18=1, IFERROR(MAX(IF($I$200:$R$200=1,(I49:R49),"")),
     MAX(IF($I$200:$R$200=2,(I49:R49),""))),
IF(Options!$D$19=1, IFERROR(AVERAGE(IF($I$200:$R$200=1,(I49:R49),"")),
     AVERAGE(IF($I$200:$R$200=2,(I49:R49),""))),
IF(Options!$D$20=1, IFERROR(IF(OR(IF(ISNUMBER(I49:R49),IF(I$200:R$200 = 1,I49:R49, ""), "")=0), 0, GEOMEAN(IF(ISNUMBER(I49:R49),IF(I$200:R$200 = 1,I49:R49, ""), ""))),
   IF(OR(IF(ISNUMBER(I49:R49),IF(I$200:R$200 = 2,I49:R49, ""), "")=0), 0, GEOMEAN(IF(ISNUMBER(I49:R49),IF(I$200:R$200 = 2,I49:R49, ""), "")))))))</f>
        <v>3.78</v>
      </c>
      <c r="H49" s="208" t="s">
        <v>94</v>
      </c>
      <c r="I49" s="89">
        <v>0.57142857142857095</v>
      </c>
      <c r="J49" s="89">
        <v>3</v>
      </c>
      <c r="K49" s="89" t="s">
        <v>473</v>
      </c>
      <c r="L49" s="89">
        <v>3.78</v>
      </c>
      <c r="M49" s="89" t="s">
        <v>473</v>
      </c>
      <c r="N49" s="89" t="s">
        <v>473</v>
      </c>
      <c r="O49" s="89"/>
      <c r="P49" s="89"/>
      <c r="Q49" s="141"/>
      <c r="R49" s="141"/>
      <c r="S49" s="141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</row>
    <row r="50" spans="1:30" x14ac:dyDescent="0.2">
      <c r="A50" s="85">
        <v>45</v>
      </c>
      <c r="B50" s="85" t="s">
        <v>95</v>
      </c>
      <c r="C50" s="85" t="s">
        <v>96</v>
      </c>
      <c r="D50" s="98" t="str">
        <f t="shared" si="1"/>
        <v/>
      </c>
      <c r="E50" s="89">
        <f>IF(Options!$D$24 = 1, MAX(F50, G50),
IF(Options!$D$25 = 1, AVERAGE(F50,G50),
IF(Options!$D$26 = 1, IFERROR(GEOMEAN(F50, G50), MAX(F50, G50)))))</f>
        <v>8.5799861524246204</v>
      </c>
      <c r="F50" s="89" cm="1">
        <f t="array" ref="F50">IF(Options!$D$18=1, IFERROR(MAX(IF($I$199:$R$199=1,(I50:R50),"")),
     MAX(IF($I$199:$R$199=2,(I50:R50),""))),
IF(Options!$D$19=1, IFERROR(AVERAGE(IF($I$199:$R$199=1,I50:R50,"")),
     AVERAGE(IF($I$199:$R$199=2,(I50:R50),""))),
IF(Options!$D$20=1, IFERROR(IF(OR(IF(ISNUMBER(I50:R50),IF(I$199:R$199 = 1,I50:R50, ""), "")=0), 0, GEOMEAN(IF(ISNUMBER(I50:R50),IF(I$199:R$199 = 1,I50:R50, ""), ""))),
   IF(OR(IF(ISNUMBER(I50:R50),IF(I$199:R$199 = 2,I50:R50, ""), "")=0), 0, GEOMEAN(IF(ISNUMBER(I50:R50),IF(I$199:R$199 = 2,I50:R50, ""), "")))))))</f>
        <v>8.2857142857142794</v>
      </c>
      <c r="G50" s="89" cm="1">
        <f t="array" ref="G50">IF(Options!$D$18=1, IFERROR(MAX(IF($I$200:$R$200=1,(I50:R50),"")),
     MAX(IF($I$200:$R$200=2,(I50:R50),""))),
IF(Options!$D$19=1, IFERROR(AVERAGE(IF($I$200:$R$200=1,(I50:R50),"")),
     AVERAGE(IF($I$200:$R$200=2,(I50:R50),""))),
IF(Options!$D$20=1, IFERROR(IF(OR(IF(ISNUMBER(I50:R50),IF(I$200:R$200 = 1,I50:R50, ""), "")=0), 0, GEOMEAN(IF(ISNUMBER(I50:R50),IF(I$200:R$200 = 1,I50:R50, ""), ""))),
   IF(OR(IF(ISNUMBER(I50:R50),IF(I$200:R$200 = 2,I50:R50, ""), "")=0), 0, GEOMEAN(IF(ISNUMBER(I50:R50),IF(I$200:R$200 = 2,I50:R50, ""), "")))))))</f>
        <v>8.8847092522515201</v>
      </c>
      <c r="H50" s="208" t="s">
        <v>96</v>
      </c>
      <c r="I50" s="89">
        <v>8.2857142857142794</v>
      </c>
      <c r="J50" s="89">
        <v>0</v>
      </c>
      <c r="K50" s="89">
        <v>2.5868669215613398</v>
      </c>
      <c r="L50" s="89" t="s">
        <v>473</v>
      </c>
      <c r="M50" s="89" t="s">
        <v>473</v>
      </c>
      <c r="N50" s="89">
        <v>8.8847092522515201</v>
      </c>
      <c r="O50" s="89"/>
      <c r="P50" s="89"/>
      <c r="Q50" s="141"/>
      <c r="R50" s="141"/>
      <c r="S50" s="141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</row>
    <row r="51" spans="1:30" x14ac:dyDescent="0.2">
      <c r="A51" s="85">
        <v>46</v>
      </c>
      <c r="B51" s="85" t="s">
        <v>97</v>
      </c>
      <c r="C51" s="85" t="s">
        <v>98</v>
      </c>
      <c r="D51" s="98" t="str">
        <f t="shared" si="1"/>
        <v/>
      </c>
      <c r="E51" s="89">
        <f>IF(Options!$D$24 = 1, MAX(F51, G51),
IF(Options!$D$25 = 1, AVERAGE(F51,G51),
IF(Options!$D$26 = 1, IFERROR(GEOMEAN(F51, G51), MAX(F51, G51)))))</f>
        <v>4.71428571428571</v>
      </c>
      <c r="F51" s="89" cm="1">
        <f t="array" ref="F51">IF(Options!$D$18=1, IFERROR(MAX(IF($I$199:$R$199=1,(I51:R51),"")),
     MAX(IF($I$199:$R$199=2,(I51:R51),""))),
IF(Options!$D$19=1, IFERROR(AVERAGE(IF($I$199:$R$199=1,I51:R51,"")),
     AVERAGE(IF($I$199:$R$199=2,(I51:R51),""))),
IF(Options!$D$20=1, IFERROR(IF(OR(IF(ISNUMBER(I51:R51),IF(I$199:R$199 = 1,I51:R51, ""), "")=0), 0, GEOMEAN(IF(ISNUMBER(I51:R51),IF(I$199:R$199 = 1,I51:R51, ""), ""))),
   IF(OR(IF(ISNUMBER(I51:R51),IF(I$199:R$199 = 2,I51:R51, ""), "")=0), 0, GEOMEAN(IF(ISNUMBER(I51:R51),IF(I$199:R$199 = 2,I51:R51, ""), "")))))))</f>
        <v>4.71428571428571</v>
      </c>
      <c r="G51" s="89" cm="1">
        <f t="array" ref="G51">IF(Options!$D$18=1, IFERROR(MAX(IF($I$200:$R$200=1,(I51:R51),"")),
     MAX(IF($I$200:$R$200=2,(I51:R51),""))),
IF(Options!$D$19=1, IFERROR(AVERAGE(IF($I$200:$R$200=1,(I51:R51),"")),
     AVERAGE(IF($I$200:$R$200=2,(I51:R51),""))),
IF(Options!$D$20=1, IFERROR(IF(OR(IF(ISNUMBER(I51:R51),IF(I$200:R$200 = 1,I51:R51, ""), "")=0), 0, GEOMEAN(IF(ISNUMBER(I51:R51),IF(I$200:R$200 = 1,I51:R51, ""), ""))),
   IF(OR(IF(ISNUMBER(I51:R51),IF(I$200:R$200 = 2,I51:R51, ""), "")=0), 0, GEOMEAN(IF(ISNUMBER(I51:R51),IF(I$200:R$200 = 2,I51:R51, ""), "")))))))</f>
        <v>0</v>
      </c>
      <c r="H51" s="208" t="s">
        <v>98</v>
      </c>
      <c r="I51" s="89">
        <v>4.71428571428571</v>
      </c>
      <c r="J51" s="89">
        <v>0</v>
      </c>
      <c r="K51" s="89" t="s">
        <v>473</v>
      </c>
      <c r="L51" s="89" t="s">
        <v>473</v>
      </c>
      <c r="M51" s="89" t="s">
        <v>473</v>
      </c>
      <c r="N51" s="89" t="s">
        <v>473</v>
      </c>
      <c r="O51" s="89"/>
      <c r="P51" s="89"/>
      <c r="Q51" s="141"/>
      <c r="R51" s="141"/>
      <c r="S51" s="141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</row>
    <row r="52" spans="1:30" x14ac:dyDescent="0.2">
      <c r="A52" s="85">
        <v>47</v>
      </c>
      <c r="B52" s="85" t="s">
        <v>99</v>
      </c>
      <c r="C52" s="85" t="s">
        <v>100</v>
      </c>
      <c r="D52" s="98" t="str">
        <f t="shared" si="1"/>
        <v/>
      </c>
      <c r="E52" s="89">
        <f>IF(Options!$D$24 = 1, MAX(F52, G52),
IF(Options!$D$25 = 1, AVERAGE(F52,G52),
IF(Options!$D$26 = 1, IFERROR(GEOMEAN(F52, G52), MAX(F52, G52)))))</f>
        <v>1.0501700542565209</v>
      </c>
      <c r="F52" s="89" cm="1">
        <f t="array" ref="F52">IF(Options!$D$18=1, IFERROR(MAX(IF($I$199:$R$199=1,(I52:R52),"")),
     MAX(IF($I$199:$R$199=2,(I52:R52),""))),
IF(Options!$D$19=1, IFERROR(AVERAGE(IF($I$199:$R$199=1,I52:R52,"")),
     AVERAGE(IF($I$199:$R$199=2,(I52:R52),""))),
IF(Options!$D$20=1, IFERROR(IF(OR(IF(ISNUMBER(I52:R52),IF(I$199:R$199 = 1,I52:R52, ""), "")=0), 0, GEOMEAN(IF(ISNUMBER(I52:R52),IF(I$199:R$199 = 1,I52:R52, ""), ""))),
   IF(OR(IF(ISNUMBER(I52:R52),IF(I$199:R$199 = 2,I52:R52, ""), "")=0), 0, GEOMEAN(IF(ISNUMBER(I52:R52),IF(I$199:R$199 = 2,I52:R52, ""), "")))))))</f>
        <v>0.28571428571428598</v>
      </c>
      <c r="G52" s="89" cm="1">
        <f t="array" ref="G52">IF(Options!$D$18=1, IFERROR(MAX(IF($I$200:$R$200=1,(I52:R52),"")),
     MAX(IF($I$200:$R$200=2,(I52:R52),""))),
IF(Options!$D$19=1, IFERROR(AVERAGE(IF($I$200:$R$200=1,(I52:R52),"")),
     AVERAGE(IF($I$200:$R$200=2,(I52:R52),""))),
IF(Options!$D$20=1, IFERROR(IF(OR(IF(ISNUMBER(I52:R52),IF(I$200:R$200 = 1,I52:R52, ""), "")=0), 0, GEOMEAN(IF(ISNUMBER(I52:R52),IF(I$200:R$200 = 1,I52:R52, ""), ""))),
   IF(OR(IF(ISNUMBER(I52:R52),IF(I$200:R$200 = 2,I52:R52, ""), "")=0), 0, GEOMEAN(IF(ISNUMBER(I52:R52),IF(I$200:R$200 = 2,I52:R52, ""), "")))))))</f>
        <v>3.86</v>
      </c>
      <c r="H52" s="208" t="s">
        <v>100</v>
      </c>
      <c r="I52" s="89">
        <v>0.28571428571428598</v>
      </c>
      <c r="J52" s="89">
        <v>3</v>
      </c>
      <c r="K52" s="89" t="s">
        <v>473</v>
      </c>
      <c r="L52" s="89">
        <v>3.86</v>
      </c>
      <c r="M52" s="89" t="s">
        <v>473</v>
      </c>
      <c r="N52" s="89" t="s">
        <v>473</v>
      </c>
      <c r="O52" s="89"/>
      <c r="P52" s="89"/>
      <c r="Q52" s="141"/>
      <c r="R52" s="141"/>
      <c r="S52" s="141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</row>
    <row r="53" spans="1:30" x14ac:dyDescent="0.2">
      <c r="A53" s="85">
        <v>48</v>
      </c>
      <c r="B53" s="85" t="s">
        <v>101</v>
      </c>
      <c r="C53" s="85" t="s">
        <v>102</v>
      </c>
      <c r="D53" s="98" t="str">
        <f t="shared" si="1"/>
        <v/>
      </c>
      <c r="E53" s="89">
        <f>IF(Options!$D$24 = 1, MAX(F53, G53),
IF(Options!$D$25 = 1, AVERAGE(F53,G53),
IF(Options!$D$26 = 1, IFERROR(GEOMEAN(F53, G53), MAX(F53, G53)))))</f>
        <v>7.0710678118654755</v>
      </c>
      <c r="F53" s="89" cm="1">
        <f t="array" ref="F53">IF(Options!$D$18=1, IFERROR(MAX(IF($I$199:$R$199=1,(I53:R53),"")),
     MAX(IF($I$199:$R$199=2,(I53:R53),""))),
IF(Options!$D$19=1, IFERROR(AVERAGE(IF($I$199:$R$199=1,I53:R53,"")),
     AVERAGE(IF($I$199:$R$199=2,(I53:R53),""))),
IF(Options!$D$20=1, IFERROR(IF(OR(IF(ISNUMBER(I53:R53),IF(I$199:R$199 = 1,I53:R53, ""), "")=0), 0, GEOMEAN(IF(ISNUMBER(I53:R53),IF(I$199:R$199 = 1,I53:R53, ""), ""))),
   IF(OR(IF(ISNUMBER(I53:R53),IF(I$199:R$199 = 2,I53:R53, ""), "")=0), 0, GEOMEAN(IF(ISNUMBER(I53:R53),IF(I$199:R$199 = 2,I53:R53, ""), "")))))))</f>
        <v>5</v>
      </c>
      <c r="G53" s="89" cm="1">
        <f t="array" ref="G53">IF(Options!$D$18=1, IFERROR(MAX(IF($I$200:$R$200=1,(I53:R53),"")),
     MAX(IF($I$200:$R$200=2,(I53:R53),""))),
IF(Options!$D$19=1, IFERROR(AVERAGE(IF($I$200:$R$200=1,(I53:R53),"")),
     AVERAGE(IF($I$200:$R$200=2,(I53:R53),""))),
IF(Options!$D$20=1, IFERROR(IF(OR(IF(ISNUMBER(I53:R53),IF(I$200:R$200 = 1,I53:R53, ""), "")=0), 0, GEOMEAN(IF(ISNUMBER(I53:R53),IF(I$200:R$200 = 1,I53:R53, ""), ""))),
   IF(OR(IF(ISNUMBER(I53:R53),IF(I$200:R$200 = 2,I53:R53, ""), "")=0), 0, GEOMEAN(IF(ISNUMBER(I53:R53),IF(I$200:R$200 = 2,I53:R53, ""), "")))))))</f>
        <v>10</v>
      </c>
      <c r="H53" s="208" t="s">
        <v>102</v>
      </c>
      <c r="I53" s="89">
        <v>5</v>
      </c>
      <c r="J53" s="89">
        <v>0</v>
      </c>
      <c r="K53" s="89">
        <v>0.18457334971745701</v>
      </c>
      <c r="L53" s="89">
        <v>10</v>
      </c>
      <c r="M53" s="89" t="s">
        <v>473</v>
      </c>
      <c r="N53" s="89">
        <v>6.1554059528169196</v>
      </c>
      <c r="O53" s="89"/>
      <c r="P53" s="89"/>
      <c r="Q53" s="141"/>
      <c r="R53" s="141"/>
      <c r="S53" s="141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</row>
    <row r="54" spans="1:30" x14ac:dyDescent="0.2">
      <c r="A54" s="85">
        <v>49</v>
      </c>
      <c r="B54" s="85" t="s">
        <v>103</v>
      </c>
      <c r="C54" s="85" t="s">
        <v>104</v>
      </c>
      <c r="D54" s="98" t="str">
        <f t="shared" si="1"/>
        <v/>
      </c>
      <c r="E54" s="89">
        <f>IF(Options!$D$24 = 1, MAX(F54, G54),
IF(Options!$D$25 = 1, AVERAGE(F54,G54),
IF(Options!$D$26 = 1, IFERROR(GEOMEAN(F54, G54), MAX(F54, G54)))))</f>
        <v>5.5754564194973586</v>
      </c>
      <c r="F54" s="89" cm="1">
        <f t="array" ref="F54">IF(Options!$D$18=1, IFERROR(MAX(IF($I$199:$R$199=1,(I54:R54),"")),
     MAX(IF($I$199:$R$199=2,(I54:R54),""))),
IF(Options!$D$19=1, IFERROR(AVERAGE(IF($I$199:$R$199=1,I54:R54,"")),
     AVERAGE(IF($I$199:$R$199=2,(I54:R54),""))),
IF(Options!$D$20=1, IFERROR(IF(OR(IF(ISNUMBER(I54:R54),IF(I$199:R$199 = 1,I54:R54, ""), "")=0), 0, GEOMEAN(IF(ISNUMBER(I54:R54),IF(I$199:R$199 = 1,I54:R54, ""), ""))),
   IF(OR(IF(ISNUMBER(I54:R54),IF(I$199:R$199 = 2,I54:R54, ""), "")=0), 0, GEOMEAN(IF(ISNUMBER(I54:R54),IF(I$199:R$199 = 2,I54:R54, ""), "")))))))</f>
        <v>3.4285714285714302</v>
      </c>
      <c r="G54" s="89" cm="1">
        <f t="array" ref="G54">IF(Options!$D$18=1, IFERROR(MAX(IF($I$200:$R$200=1,(I54:R54),"")),
     MAX(IF($I$200:$R$200=2,(I54:R54),""))),
IF(Options!$D$19=1, IFERROR(AVERAGE(IF($I$200:$R$200=1,(I54:R54),"")),
     AVERAGE(IF($I$200:$R$200=2,(I54:R54),""))),
IF(Options!$D$20=1, IFERROR(IF(OR(IF(ISNUMBER(I54:R54),IF(I$200:R$200 = 1,I54:R54, ""), "")=0), 0, GEOMEAN(IF(ISNUMBER(I54:R54),IF(I$200:R$200 = 1,I54:R54, ""), ""))),
   IF(OR(IF(ISNUMBER(I54:R54),IF(I$200:R$200 = 2,I54:R54, ""), "")=0), 0, GEOMEAN(IF(ISNUMBER(I54:R54),IF(I$200:R$200 = 2,I54:R54, ""), "")))))))</f>
        <v>9.06666666666667</v>
      </c>
      <c r="H54" s="208" t="s">
        <v>104</v>
      </c>
      <c r="I54" s="89">
        <v>3.4285714285714302</v>
      </c>
      <c r="J54" s="89">
        <v>7</v>
      </c>
      <c r="K54" s="89" t="s">
        <v>473</v>
      </c>
      <c r="L54" s="89">
        <v>9.06666666666667</v>
      </c>
      <c r="M54" s="89" t="s">
        <v>473</v>
      </c>
      <c r="N54" s="89" t="s">
        <v>473</v>
      </c>
      <c r="O54" s="89"/>
      <c r="P54" s="89"/>
      <c r="Q54" s="141"/>
      <c r="R54" s="141"/>
      <c r="S54" s="141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</row>
    <row r="55" spans="1:30" x14ac:dyDescent="0.2">
      <c r="A55" s="85">
        <v>50</v>
      </c>
      <c r="B55" s="85" t="s">
        <v>105</v>
      </c>
      <c r="C55" s="85" t="s">
        <v>106</v>
      </c>
      <c r="D55" s="98" t="str">
        <f t="shared" si="1"/>
        <v/>
      </c>
      <c r="E55" s="89">
        <f>IF(Options!$D$24 = 1, MAX(F55, G55),
IF(Options!$D$25 = 1, AVERAGE(F55,G55),
IF(Options!$D$26 = 1, IFERROR(GEOMEAN(F55, G55), MAX(F55, G55)))))</f>
        <v>6.9693205243716987</v>
      </c>
      <c r="F55" s="89" cm="1">
        <f t="array" ref="F55">IF(Options!$D$18=1, IFERROR(MAX(IF($I$199:$R$199=1,(I55:R55),"")),
     MAX(IF($I$199:$R$199=2,(I55:R55),""))),
IF(Options!$D$19=1, IFERROR(AVERAGE(IF($I$199:$R$199=1,I55:R55,"")),
     AVERAGE(IF($I$199:$R$199=2,(I55:R55),""))),
IF(Options!$D$20=1, IFERROR(IF(OR(IF(ISNUMBER(I55:R55),IF(I$199:R$199 = 1,I55:R55, ""), "")=0), 0, GEOMEAN(IF(ISNUMBER(I55:R55),IF(I$199:R$199 = 1,I55:R55, ""), ""))),
   IF(OR(IF(ISNUMBER(I55:R55),IF(I$199:R$199 = 2,I55:R55, ""), "")=0), 0, GEOMEAN(IF(ISNUMBER(I55:R55),IF(I$199:R$199 = 2,I55:R55, ""), "")))))))</f>
        <v>4.8571428571428603</v>
      </c>
      <c r="G55" s="89" cm="1">
        <f t="array" ref="G55">IF(Options!$D$18=1, IFERROR(MAX(IF($I$200:$R$200=1,(I55:R55),"")),
     MAX(IF($I$200:$R$200=2,(I55:R55),""))),
IF(Options!$D$19=1, IFERROR(AVERAGE(IF($I$200:$R$200=1,(I55:R55),"")),
     AVERAGE(IF($I$200:$R$200=2,(I55:R55),""))),
IF(Options!$D$20=1, IFERROR(IF(OR(IF(ISNUMBER(I55:R55),IF(I$200:R$200 = 1,I55:R55, ""), "")=0), 0, GEOMEAN(IF(ISNUMBER(I55:R55),IF(I$200:R$200 = 1,I55:R55, ""), ""))),
   IF(OR(IF(ISNUMBER(I55:R55),IF(I$200:R$200 = 2,I55:R55, ""), "")=0), 0, GEOMEAN(IF(ISNUMBER(I55:R55),IF(I$200:R$200 = 2,I55:R55, ""), "")))))))</f>
        <v>10</v>
      </c>
      <c r="H55" s="208" t="s">
        <v>106</v>
      </c>
      <c r="I55" s="89">
        <v>4.8571428571428603</v>
      </c>
      <c r="J55" s="89">
        <v>0</v>
      </c>
      <c r="K55" s="89">
        <v>10</v>
      </c>
      <c r="L55" s="89">
        <v>10</v>
      </c>
      <c r="M55" s="89">
        <v>0</v>
      </c>
      <c r="N55" s="89">
        <v>5.4263087681361597</v>
      </c>
      <c r="O55" s="89"/>
      <c r="P55" s="89"/>
      <c r="Q55" s="141"/>
      <c r="R55" s="141"/>
      <c r="S55" s="141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</row>
    <row r="56" spans="1:30" x14ac:dyDescent="0.2">
      <c r="A56" s="85">
        <v>51</v>
      </c>
      <c r="B56" s="85" t="s">
        <v>107</v>
      </c>
      <c r="C56" s="85" t="s">
        <v>108</v>
      </c>
      <c r="D56" s="98" t="str">
        <f t="shared" si="1"/>
        <v/>
      </c>
      <c r="E56" s="89">
        <f>IF(Options!$D$24 = 1, MAX(F56, G56),
IF(Options!$D$25 = 1, AVERAGE(F56,G56),
IF(Options!$D$26 = 1, IFERROR(GEOMEAN(F56, G56), MAX(F56, G56)))))</f>
        <v>6.7470972995184004</v>
      </c>
      <c r="F56" s="89" cm="1">
        <f t="array" ref="F56">IF(Options!$D$18=1, IFERROR(MAX(IF($I$199:$R$199=1,(I56:R56),"")),
     MAX(IF($I$199:$R$199=2,(I56:R56),""))),
IF(Options!$D$19=1, IFERROR(AVERAGE(IF($I$199:$R$199=1,I56:R56,"")),
     AVERAGE(IF($I$199:$R$199=2,(I56:R56),""))),
IF(Options!$D$20=1, IFERROR(IF(OR(IF(ISNUMBER(I56:R56),IF(I$199:R$199 = 1,I56:R56, ""), "")=0), 0, GEOMEAN(IF(ISNUMBER(I56:R56),IF(I$199:R$199 = 1,I56:R56, ""), ""))),
   IF(OR(IF(ISNUMBER(I56:R56),IF(I$199:R$199 = 2,I56:R56, ""), "")=0), 0, GEOMEAN(IF(ISNUMBER(I56:R56),IF(I$199:R$199 = 2,I56:R56, ""), "")))))))</f>
        <v>5</v>
      </c>
      <c r="G56" s="89" cm="1">
        <f t="array" ref="G56">IF(Options!$D$18=1, IFERROR(MAX(IF($I$200:$R$200=1,(I56:R56),"")),
     MAX(IF($I$200:$R$200=2,(I56:R56),""))),
IF(Options!$D$19=1, IFERROR(AVERAGE(IF($I$200:$R$200=1,(I56:R56),"")),
     AVERAGE(IF($I$200:$R$200=2,(I56:R56),""))),
IF(Options!$D$20=1, IFERROR(IF(OR(IF(ISNUMBER(I56:R56),IF(I$200:R$200 = 1,I56:R56, ""), "")=0), 0, GEOMEAN(IF(ISNUMBER(I56:R56),IF(I$200:R$200 = 1,I56:R56, ""), ""))),
   IF(OR(IF(ISNUMBER(I56:R56),IF(I$200:R$200 = 2,I56:R56, ""), "")=0), 0, GEOMEAN(IF(ISNUMBER(I56:R56),IF(I$200:R$200 = 2,I56:R56, ""), "")))))))</f>
        <v>9.1046643938336995</v>
      </c>
      <c r="H56" s="208" t="s">
        <v>108</v>
      </c>
      <c r="I56" s="89">
        <v>5</v>
      </c>
      <c r="J56" s="89">
        <v>0</v>
      </c>
      <c r="K56" s="89">
        <v>0.93631764880160295</v>
      </c>
      <c r="L56" s="89">
        <v>0</v>
      </c>
      <c r="M56" s="89">
        <v>7</v>
      </c>
      <c r="N56" s="89">
        <v>9.1046643938336995</v>
      </c>
      <c r="O56" s="89"/>
      <c r="P56" s="89"/>
      <c r="Q56" s="141"/>
      <c r="R56" s="141"/>
      <c r="S56" s="141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</row>
    <row r="57" spans="1:30" x14ac:dyDescent="0.2">
      <c r="A57" s="85">
        <v>52</v>
      </c>
      <c r="B57" s="85" t="s">
        <v>109</v>
      </c>
      <c r="C57" s="85" t="s">
        <v>110</v>
      </c>
      <c r="D57" s="98" t="str">
        <f t="shared" si="1"/>
        <v/>
      </c>
      <c r="E57" s="89">
        <f>IF(Options!$D$24 = 1, MAX(F57, G57),
IF(Options!$D$25 = 1, AVERAGE(F57,G57),
IF(Options!$D$26 = 1, IFERROR(GEOMEAN(F57, G57), MAX(F57, G57)))))</f>
        <v>7.9372539331937713</v>
      </c>
      <c r="F57" s="89" cm="1">
        <f t="array" ref="F57">IF(Options!$D$18=1, IFERROR(MAX(IF($I$199:$R$199=1,(I57:R57),"")),
     MAX(IF($I$199:$R$199=2,(I57:R57),""))),
IF(Options!$D$19=1, IFERROR(AVERAGE(IF($I$199:$R$199=1,I57:R57,"")),
     AVERAGE(IF($I$199:$R$199=2,(I57:R57),""))),
IF(Options!$D$20=1, IFERROR(IF(OR(IF(ISNUMBER(I57:R57),IF(I$199:R$199 = 1,I57:R57, ""), "")=0), 0, GEOMEAN(IF(ISNUMBER(I57:R57),IF(I$199:R$199 = 1,I57:R57, ""), ""))),
   IF(OR(IF(ISNUMBER(I57:R57),IF(I$199:R$199 = 2,I57:R57, ""), "")=0), 0, GEOMEAN(IF(ISNUMBER(I57:R57),IF(I$199:R$199 = 2,I57:R57, ""), "")))))))</f>
        <v>9</v>
      </c>
      <c r="G57" s="89" cm="1">
        <f t="array" ref="G57">IF(Options!$D$18=1, IFERROR(MAX(IF($I$200:$R$200=1,(I57:R57),"")),
     MAX(IF($I$200:$R$200=2,(I57:R57),""))),
IF(Options!$D$19=1, IFERROR(AVERAGE(IF($I$200:$R$200=1,(I57:R57),"")),
     AVERAGE(IF($I$200:$R$200=2,(I57:R57),""))),
IF(Options!$D$20=1, IFERROR(IF(OR(IF(ISNUMBER(I57:R57),IF(I$200:R$200 = 1,I57:R57, ""), "")=0), 0, GEOMEAN(IF(ISNUMBER(I57:R57),IF(I$200:R$200 = 1,I57:R57, ""), ""))),
   IF(OR(IF(ISNUMBER(I57:R57),IF(I$200:R$200 = 2,I57:R57, ""), "")=0), 0, GEOMEAN(IF(ISNUMBER(I57:R57),IF(I$200:R$200 = 2,I57:R57, ""), "")))))))</f>
        <v>7</v>
      </c>
      <c r="H57" s="208" t="s">
        <v>110</v>
      </c>
      <c r="I57" s="89">
        <v>9</v>
      </c>
      <c r="J57" s="89">
        <v>7</v>
      </c>
      <c r="K57" s="89" t="s">
        <v>473</v>
      </c>
      <c r="L57" s="89" t="s">
        <v>473</v>
      </c>
      <c r="M57" s="89" t="s">
        <v>473</v>
      </c>
      <c r="N57" s="89" t="s">
        <v>473</v>
      </c>
      <c r="O57" s="89"/>
      <c r="P57" s="89"/>
      <c r="Q57" s="141"/>
      <c r="R57" s="141"/>
      <c r="S57" s="141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</row>
    <row r="58" spans="1:30" x14ac:dyDescent="0.2">
      <c r="A58" s="85">
        <v>53</v>
      </c>
      <c r="B58" s="85" t="s">
        <v>111</v>
      </c>
      <c r="C58" s="85" t="s">
        <v>112</v>
      </c>
      <c r="D58" s="98" t="str">
        <f t="shared" si="1"/>
        <v/>
      </c>
      <c r="E58" s="89">
        <f>IF(Options!$D$24 = 1, MAX(F58, G58),
IF(Options!$D$25 = 1, AVERAGE(F58,G58),
IF(Options!$D$26 = 1, IFERROR(GEOMEAN(F58, G58), MAX(F58, G58)))))</f>
        <v>2.5354627641855489</v>
      </c>
      <c r="F58" s="89" cm="1">
        <f t="array" ref="F58">IF(Options!$D$18=1, IFERROR(MAX(IF($I$199:$R$199=1,(I58:R58),"")),
     MAX(IF($I$199:$R$199=2,(I58:R58),""))),
IF(Options!$D$19=1, IFERROR(AVERAGE(IF($I$199:$R$199=1,I58:R58,"")),
     AVERAGE(IF($I$199:$R$199=2,(I58:R58),""))),
IF(Options!$D$20=1, IFERROR(IF(OR(IF(ISNUMBER(I58:R58),IF(I$199:R$199 = 1,I58:R58, ""), "")=0), 0, GEOMEAN(IF(ISNUMBER(I58:R58),IF(I$199:R$199 = 1,I58:R58, ""), ""))),
   IF(OR(IF(ISNUMBER(I58:R58),IF(I$199:R$199 = 2,I58:R58, ""), "")=0), 0, GEOMEAN(IF(ISNUMBER(I58:R58),IF(I$199:R$199 = 2,I58:R58, ""), "")))))))</f>
        <v>0.71428571428571397</v>
      </c>
      <c r="G58" s="89" cm="1">
        <f t="array" ref="G58">IF(Options!$D$18=1, IFERROR(MAX(IF($I$200:$R$200=1,(I58:R58),"")),
     MAX(IF($I$200:$R$200=2,(I58:R58),""))),
IF(Options!$D$19=1, IFERROR(AVERAGE(IF($I$200:$R$200=1,(I58:R58),"")),
     AVERAGE(IF($I$200:$R$200=2,(I58:R58),""))),
IF(Options!$D$20=1, IFERROR(IF(OR(IF(ISNUMBER(I58:R58),IF(I$200:R$200 = 1,I58:R58, ""), "")=0), 0, GEOMEAN(IF(ISNUMBER(I58:R58),IF(I$200:R$200 = 1,I58:R58, ""), ""))),
   IF(OR(IF(ISNUMBER(I58:R58),IF(I$200:R$200 = 2,I58:R58, ""), "")=0), 0, GEOMEAN(IF(ISNUMBER(I58:R58),IF(I$200:R$200 = 2,I58:R58, ""), "")))))))</f>
        <v>9</v>
      </c>
      <c r="H58" s="208" t="s">
        <v>112</v>
      </c>
      <c r="I58" s="89">
        <v>0.71428571428571397</v>
      </c>
      <c r="J58" s="89">
        <v>3</v>
      </c>
      <c r="K58" s="89" t="s">
        <v>473</v>
      </c>
      <c r="L58" s="89">
        <v>9</v>
      </c>
      <c r="M58" s="89" t="s">
        <v>473</v>
      </c>
      <c r="N58" s="89" t="s">
        <v>473</v>
      </c>
      <c r="O58" s="89"/>
      <c r="P58" s="89"/>
      <c r="Q58" s="141"/>
      <c r="R58" s="141"/>
      <c r="S58" s="141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</row>
    <row r="59" spans="1:30" x14ac:dyDescent="0.2">
      <c r="A59" s="85">
        <v>54</v>
      </c>
      <c r="B59" s="85" t="s">
        <v>113</v>
      </c>
      <c r="C59" s="85" t="s">
        <v>114</v>
      </c>
      <c r="D59" s="98" t="str">
        <f t="shared" si="1"/>
        <v/>
      </c>
      <c r="E59" s="89">
        <f>IF(Options!$D$24 = 1, MAX(F59, G59),
IF(Options!$D$25 = 1, AVERAGE(F59,G59),
IF(Options!$D$26 = 1, IFERROR(GEOMEAN(F59, G59), MAX(F59, G59)))))</f>
        <v>2.9277002188455978</v>
      </c>
      <c r="F59" s="89" cm="1">
        <f t="array" ref="F59">IF(Options!$D$18=1, IFERROR(MAX(IF($I$199:$R$199=1,(I59:R59),"")),
     MAX(IF($I$199:$R$199=2,(I59:R59),""))),
IF(Options!$D$19=1, IFERROR(AVERAGE(IF($I$199:$R$199=1,I59:R59,"")),
     AVERAGE(IF($I$199:$R$199=2,(I59:R59),""))),
IF(Options!$D$20=1, IFERROR(IF(OR(IF(ISNUMBER(I59:R59),IF(I$199:R$199 = 1,I59:R59, ""), "")=0), 0, GEOMEAN(IF(ISNUMBER(I59:R59),IF(I$199:R$199 = 1,I59:R59, ""), ""))),
   IF(OR(IF(ISNUMBER(I59:R59),IF(I$199:R$199 = 2,I59:R59, ""), "")=0), 0, GEOMEAN(IF(ISNUMBER(I59:R59),IF(I$199:R$199 = 2,I59:R59, ""), "")))))))</f>
        <v>0.85714285714285599</v>
      </c>
      <c r="G59" s="89" cm="1">
        <f t="array" ref="G59">IF(Options!$D$18=1, IFERROR(MAX(IF($I$200:$R$200=1,(I59:R59),"")),
     MAX(IF($I$200:$R$200=2,(I59:R59),""))),
IF(Options!$D$19=1, IFERROR(AVERAGE(IF($I$200:$R$200=1,(I59:R59),"")),
     AVERAGE(IF($I$200:$R$200=2,(I59:R59),""))),
IF(Options!$D$20=1, IFERROR(IF(OR(IF(ISNUMBER(I59:R59),IF(I$200:R$200 = 1,I59:R59, ""), "")=0), 0, GEOMEAN(IF(ISNUMBER(I59:R59),IF(I$200:R$200 = 1,I59:R59, ""), ""))),
   IF(OR(IF(ISNUMBER(I59:R59),IF(I$200:R$200 = 2,I59:R59, ""), "")=0), 0, GEOMEAN(IF(ISNUMBER(I59:R59),IF(I$200:R$200 = 2,I59:R59, ""), "")))))))</f>
        <v>10</v>
      </c>
      <c r="H59" s="208" t="s">
        <v>114</v>
      </c>
      <c r="I59" s="89">
        <v>0.85714285714285599</v>
      </c>
      <c r="J59" s="89">
        <v>7</v>
      </c>
      <c r="K59" s="89" t="s">
        <v>473</v>
      </c>
      <c r="L59" s="89">
        <v>10</v>
      </c>
      <c r="M59" s="89" t="s">
        <v>473</v>
      </c>
      <c r="N59" s="89" t="s">
        <v>473</v>
      </c>
      <c r="O59" s="89"/>
      <c r="P59" s="89"/>
      <c r="Q59" s="141"/>
      <c r="R59" s="141"/>
      <c r="S59" s="141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</row>
    <row r="60" spans="1:30" x14ac:dyDescent="0.2">
      <c r="A60" s="85">
        <v>55</v>
      </c>
      <c r="B60" s="85" t="s">
        <v>115</v>
      </c>
      <c r="C60" s="85" t="s">
        <v>116</v>
      </c>
      <c r="D60" s="98" t="str">
        <f t="shared" si="1"/>
        <v/>
      </c>
      <c r="E60" s="89">
        <f>IF(Options!$D$24 = 1, MAX(F60, G60),
IF(Options!$D$25 = 1, AVERAGE(F60,G60),
IF(Options!$D$26 = 1, IFERROR(GEOMEAN(F60, G60), MAX(F60, G60)))))</f>
        <v>9.4868329805051381</v>
      </c>
      <c r="F60" s="89" cm="1">
        <f t="array" ref="F60">IF(Options!$D$18=1, IFERROR(MAX(IF($I$199:$R$199=1,(I60:R60),"")),
     MAX(IF($I$199:$R$199=2,(I60:R60),""))),
IF(Options!$D$19=1, IFERROR(AVERAGE(IF($I$199:$R$199=1,I60:R60,"")),
     AVERAGE(IF($I$199:$R$199=2,(I60:R60),""))),
IF(Options!$D$20=1, IFERROR(IF(OR(IF(ISNUMBER(I60:R60),IF(I$199:R$199 = 1,I60:R60, ""), "")=0), 0, GEOMEAN(IF(ISNUMBER(I60:R60),IF(I$199:R$199 = 1,I60:R60, ""), ""))),
   IF(OR(IF(ISNUMBER(I60:R60),IF(I$199:R$199 = 2,I60:R60, ""), "")=0), 0, GEOMEAN(IF(ISNUMBER(I60:R60),IF(I$199:R$199 = 2,I60:R60, ""), "")))))))</f>
        <v>9</v>
      </c>
      <c r="G60" s="89" cm="1">
        <f t="array" ref="G60">IF(Options!$D$18=1, IFERROR(MAX(IF($I$200:$R$200=1,(I60:R60),"")),
     MAX(IF($I$200:$R$200=2,(I60:R60),""))),
IF(Options!$D$19=1, IFERROR(AVERAGE(IF($I$200:$R$200=1,(I60:R60),"")),
     AVERAGE(IF($I$200:$R$200=2,(I60:R60),""))),
IF(Options!$D$20=1, IFERROR(IF(OR(IF(ISNUMBER(I60:R60),IF(I$200:R$200 = 1,I60:R60, ""), "")=0), 0, GEOMEAN(IF(ISNUMBER(I60:R60),IF(I$200:R$200 = 1,I60:R60, ""), ""))),
   IF(OR(IF(ISNUMBER(I60:R60),IF(I$200:R$200 = 2,I60:R60, ""), "")=0), 0, GEOMEAN(IF(ISNUMBER(I60:R60),IF(I$200:R$200 = 2,I60:R60, ""), "")))))))</f>
        <v>10</v>
      </c>
      <c r="H60" s="208" t="s">
        <v>116</v>
      </c>
      <c r="I60" s="89">
        <v>9</v>
      </c>
      <c r="J60" s="89">
        <v>7</v>
      </c>
      <c r="K60" s="89">
        <v>0</v>
      </c>
      <c r="L60" s="89" t="s">
        <v>473</v>
      </c>
      <c r="M60" s="89" t="s">
        <v>473</v>
      </c>
      <c r="N60" s="89">
        <v>10</v>
      </c>
      <c r="O60" s="89"/>
      <c r="P60" s="89"/>
      <c r="Q60" s="141"/>
      <c r="R60" s="141"/>
      <c r="S60" s="141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</row>
    <row r="61" spans="1:30" x14ac:dyDescent="0.2">
      <c r="A61" s="85">
        <v>56</v>
      </c>
      <c r="B61" s="85" t="s">
        <v>117</v>
      </c>
      <c r="C61" s="85" t="s">
        <v>118</v>
      </c>
      <c r="D61" s="98" t="str">
        <f t="shared" si="1"/>
        <v/>
      </c>
      <c r="E61" s="89">
        <f>IF(Options!$D$24 = 1, MAX(F61, G61),
IF(Options!$D$25 = 1, AVERAGE(F61,G61),
IF(Options!$D$26 = 1, IFERROR(GEOMEAN(F61, G61), MAX(F61, G61)))))</f>
        <v>1.2286267983093198</v>
      </c>
      <c r="F61" s="89" cm="1">
        <f t="array" ref="F61">IF(Options!$D$18=1, IFERROR(MAX(IF($I$199:$R$199=1,(I61:R61),"")),
     MAX(IF($I$199:$R$199=2,(I61:R61),""))),
IF(Options!$D$19=1, IFERROR(AVERAGE(IF($I$199:$R$199=1,I61:R61,"")),
     AVERAGE(IF($I$199:$R$199=2,(I61:R61),""))),
IF(Options!$D$20=1, IFERROR(IF(OR(IF(ISNUMBER(I61:R61),IF(I$199:R$199 = 1,I61:R61, ""), "")=0), 0, GEOMEAN(IF(ISNUMBER(I61:R61),IF(I$199:R$199 = 1,I61:R61, ""), ""))),
   IF(OR(IF(ISNUMBER(I61:R61),IF(I$199:R$199 = 2,I61:R61, ""), "")=0), 0, GEOMEAN(IF(ISNUMBER(I61:R61),IF(I$199:R$199 = 2,I61:R61, ""), "")))))))</f>
        <v>0.28571428571428598</v>
      </c>
      <c r="G61" s="89" cm="1">
        <f t="array" ref="G61">IF(Options!$D$18=1, IFERROR(MAX(IF($I$200:$R$200=1,(I61:R61),"")),
     MAX(IF($I$200:$R$200=2,(I61:R61),""))),
IF(Options!$D$19=1, IFERROR(AVERAGE(IF($I$200:$R$200=1,(I61:R61),"")),
     AVERAGE(IF($I$200:$R$200=2,(I61:R61),""))),
IF(Options!$D$20=1, IFERROR(IF(OR(IF(ISNUMBER(I61:R61),IF(I$200:R$200 = 1,I61:R61, ""), "")=0), 0, GEOMEAN(IF(ISNUMBER(I61:R61),IF(I$200:R$200 = 1,I61:R61, ""), ""))),
   IF(OR(IF(ISNUMBER(I61:R61),IF(I$200:R$200 = 2,I61:R61, ""), "")=0), 0, GEOMEAN(IF(ISNUMBER(I61:R61),IF(I$200:R$200 = 2,I61:R61, ""), "")))))))</f>
        <v>5.2833333333333297</v>
      </c>
      <c r="H61" s="208" t="s">
        <v>118</v>
      </c>
      <c r="I61" s="89">
        <v>0.28571428571428598</v>
      </c>
      <c r="J61" s="89">
        <v>3</v>
      </c>
      <c r="K61" s="89" t="s">
        <v>473</v>
      </c>
      <c r="L61" s="89">
        <v>5.2833333333333297</v>
      </c>
      <c r="M61" s="89" t="s">
        <v>473</v>
      </c>
      <c r="N61" s="89" t="s">
        <v>473</v>
      </c>
      <c r="O61" s="89"/>
      <c r="P61" s="89"/>
      <c r="Q61" s="141"/>
      <c r="R61" s="141"/>
      <c r="S61" s="141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</row>
    <row r="62" spans="1:30" x14ac:dyDescent="0.2">
      <c r="A62" s="85">
        <v>57</v>
      </c>
      <c r="B62" s="85" t="s">
        <v>119</v>
      </c>
      <c r="C62" s="85" t="s">
        <v>120</v>
      </c>
      <c r="D62" s="98" t="str">
        <f t="shared" si="1"/>
        <v/>
      </c>
      <c r="E62" s="89">
        <f>IF(Options!$D$24 = 1, MAX(F62, G62),
IF(Options!$D$25 = 1, AVERAGE(F62,G62),
IF(Options!$D$26 = 1, IFERROR(GEOMEAN(F62, G62), MAX(F62, G62)))))</f>
        <v>6.9693205243716987</v>
      </c>
      <c r="F62" s="89" cm="1">
        <f t="array" ref="F62">IF(Options!$D$18=1, IFERROR(MAX(IF($I$199:$R$199=1,(I62:R62),"")),
     MAX(IF($I$199:$R$199=2,(I62:R62),""))),
IF(Options!$D$19=1, IFERROR(AVERAGE(IF($I$199:$R$199=1,I62:R62,"")),
     AVERAGE(IF($I$199:$R$199=2,(I62:R62),""))),
IF(Options!$D$20=1, IFERROR(IF(OR(IF(ISNUMBER(I62:R62),IF(I$199:R$199 = 1,I62:R62, ""), "")=0), 0, GEOMEAN(IF(ISNUMBER(I62:R62),IF(I$199:R$199 = 1,I62:R62, ""), ""))),
   IF(OR(IF(ISNUMBER(I62:R62),IF(I$199:R$199 = 2,I62:R62, ""), "")=0), 0, GEOMEAN(IF(ISNUMBER(I62:R62),IF(I$199:R$199 = 2,I62:R62, ""), "")))))))</f>
        <v>4.8571428571428603</v>
      </c>
      <c r="G62" s="89" cm="1">
        <f t="array" ref="G62">IF(Options!$D$18=1, IFERROR(MAX(IF($I$200:$R$200=1,(I62:R62),"")),
     MAX(IF($I$200:$R$200=2,(I62:R62),""))),
IF(Options!$D$19=1, IFERROR(AVERAGE(IF($I$200:$R$200=1,(I62:R62),"")),
     AVERAGE(IF($I$200:$R$200=2,(I62:R62),""))),
IF(Options!$D$20=1, IFERROR(IF(OR(IF(ISNUMBER(I62:R62),IF(I$200:R$200 = 1,I62:R62, ""), "")=0), 0, GEOMEAN(IF(ISNUMBER(I62:R62),IF(I$200:R$200 = 1,I62:R62, ""), ""))),
   IF(OR(IF(ISNUMBER(I62:R62),IF(I$200:R$200 = 2,I62:R62, ""), "")=0), 0, GEOMEAN(IF(ISNUMBER(I62:R62),IF(I$200:R$200 = 2,I62:R62, ""), "")))))))</f>
        <v>10</v>
      </c>
      <c r="H62" s="208" t="s">
        <v>120</v>
      </c>
      <c r="I62" s="89">
        <v>4.8571428571428603</v>
      </c>
      <c r="J62" s="89">
        <v>0</v>
      </c>
      <c r="K62" s="89" t="s">
        <v>473</v>
      </c>
      <c r="L62" s="89">
        <v>10</v>
      </c>
      <c r="M62" s="89" t="s">
        <v>473</v>
      </c>
      <c r="N62" s="89" t="s">
        <v>473</v>
      </c>
      <c r="O62" s="89"/>
      <c r="P62" s="89"/>
      <c r="Q62" s="141"/>
      <c r="R62" s="141"/>
      <c r="S62" s="141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</row>
    <row r="63" spans="1:30" x14ac:dyDescent="0.2">
      <c r="A63" s="85">
        <v>58</v>
      </c>
      <c r="B63" s="85" t="s">
        <v>121</v>
      </c>
      <c r="C63" s="85" t="s">
        <v>122</v>
      </c>
      <c r="D63" s="98" t="str">
        <f t="shared" si="1"/>
        <v/>
      </c>
      <c r="E63" s="89">
        <f>IF(Options!$D$24 = 1, MAX(F63, G63),
IF(Options!$D$25 = 1, AVERAGE(F63,G63),
IF(Options!$D$26 = 1, IFERROR(GEOMEAN(F63, G63), MAX(F63, G63)))))</f>
        <v>1.4638501094227994</v>
      </c>
      <c r="F63" s="89" cm="1">
        <f t="array" ref="F63">IF(Options!$D$18=1, IFERROR(MAX(IF($I$199:$R$199=1,(I63:R63),"")),
     MAX(IF($I$199:$R$199=2,(I63:R63),""))),
IF(Options!$D$19=1, IFERROR(AVERAGE(IF($I$199:$R$199=1,I63:R63,"")),
     AVERAGE(IF($I$199:$R$199=2,(I63:R63),""))),
IF(Options!$D$20=1, IFERROR(IF(OR(IF(ISNUMBER(I63:R63),IF(I$199:R$199 = 1,I63:R63, ""), "")=0), 0, GEOMEAN(IF(ISNUMBER(I63:R63),IF(I$199:R$199 = 1,I63:R63, ""), ""))),
   IF(OR(IF(ISNUMBER(I63:R63),IF(I$199:R$199 = 2,I63:R63, ""), "")=0), 0, GEOMEAN(IF(ISNUMBER(I63:R63),IF(I$199:R$199 = 2,I63:R63, ""), "")))))))</f>
        <v>0.71428571428571397</v>
      </c>
      <c r="G63" s="89" cm="1">
        <f t="array" ref="G63">IF(Options!$D$18=1, IFERROR(MAX(IF($I$200:$R$200=1,(I63:R63),"")),
     MAX(IF($I$200:$R$200=2,(I63:R63),""))),
IF(Options!$D$19=1, IFERROR(AVERAGE(IF($I$200:$R$200=1,(I63:R63),"")),
     AVERAGE(IF($I$200:$R$200=2,(I63:R63),""))),
IF(Options!$D$20=1, IFERROR(IF(OR(IF(ISNUMBER(I63:R63),IF(I$200:R$200 = 1,I63:R63, ""), "")=0), 0, GEOMEAN(IF(ISNUMBER(I63:R63),IF(I$200:R$200 = 1,I63:R63, ""), ""))),
   IF(OR(IF(ISNUMBER(I63:R63),IF(I$200:R$200 = 2,I63:R63, ""), "")=0), 0, GEOMEAN(IF(ISNUMBER(I63:R63),IF(I$200:R$200 = 2,I63:R63, ""), "")))))))</f>
        <v>3</v>
      </c>
      <c r="H63" s="208" t="s">
        <v>122</v>
      </c>
      <c r="I63" s="89">
        <v>0.71428571428571397</v>
      </c>
      <c r="J63" s="89">
        <v>3</v>
      </c>
      <c r="K63" s="89" t="s">
        <v>473</v>
      </c>
      <c r="L63" s="89">
        <v>1.37333333333333</v>
      </c>
      <c r="M63" s="89" t="s">
        <v>473</v>
      </c>
      <c r="N63" s="89" t="s">
        <v>473</v>
      </c>
      <c r="O63" s="89"/>
      <c r="P63" s="89"/>
      <c r="Q63" s="141"/>
      <c r="R63" s="141"/>
      <c r="S63" s="141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</row>
    <row r="64" spans="1:30" x14ac:dyDescent="0.2">
      <c r="A64" s="85">
        <v>59</v>
      </c>
      <c r="B64" s="85" t="s">
        <v>123</v>
      </c>
      <c r="C64" s="85" t="s">
        <v>124</v>
      </c>
      <c r="D64" s="98" t="str">
        <f t="shared" si="1"/>
        <v/>
      </c>
      <c r="E64" s="89">
        <f>IF(Options!$D$24 = 1, MAX(F64, G64),
IF(Options!$D$25 = 1, AVERAGE(F64,G64),
IF(Options!$D$26 = 1, IFERROR(GEOMEAN(F64, G64), MAX(F64, G64)))))</f>
        <v>8</v>
      </c>
      <c r="F64" s="89" cm="1">
        <f t="array" ref="F64">IF(Options!$D$18=1, IFERROR(MAX(IF($I$199:$R$199=1,(I64:R64),"")),
     MAX(IF($I$199:$R$199=2,(I64:R64),""))),
IF(Options!$D$19=1, IFERROR(AVERAGE(IF($I$199:$R$199=1,I64:R64,"")),
     AVERAGE(IF($I$199:$R$199=2,(I64:R64),""))),
IF(Options!$D$20=1, IFERROR(IF(OR(IF(ISNUMBER(I64:R64),IF(I$199:R$199 = 1,I64:R64, ""), "")=0), 0, GEOMEAN(IF(ISNUMBER(I64:R64),IF(I$199:R$199 = 1,I64:R64, ""), ""))),
   IF(OR(IF(ISNUMBER(I64:R64),IF(I$199:R$199 = 2,I64:R64, ""), "")=0), 0, GEOMEAN(IF(ISNUMBER(I64:R64),IF(I$199:R$199 = 2,I64:R64, ""), "")))))))</f>
        <v>8</v>
      </c>
      <c r="G64" s="89" cm="1">
        <f t="array" ref="G64">IF(Options!$D$18=1, IFERROR(MAX(IF($I$200:$R$200=1,(I64:R64),"")),
     MAX(IF($I$200:$R$200=2,(I64:R64),""))),
IF(Options!$D$19=1, IFERROR(AVERAGE(IF($I$200:$R$200=1,(I64:R64),"")),
     AVERAGE(IF($I$200:$R$200=2,(I64:R64),""))),
IF(Options!$D$20=1, IFERROR(IF(OR(IF(ISNUMBER(I64:R64),IF(I$200:R$200 = 1,I64:R64, ""), "")=0), 0, GEOMEAN(IF(ISNUMBER(I64:R64),IF(I$200:R$200 = 1,I64:R64, ""), ""))),
   IF(OR(IF(ISNUMBER(I64:R64),IF(I$200:R$200 = 2,I64:R64, ""), "")=0), 0, GEOMEAN(IF(ISNUMBER(I64:R64),IF(I$200:R$200 = 2,I64:R64, ""), "")))))))</f>
        <v>0</v>
      </c>
      <c r="H64" s="208" t="s">
        <v>124</v>
      </c>
      <c r="I64" s="89">
        <v>8</v>
      </c>
      <c r="J64" s="89" t="s">
        <v>473</v>
      </c>
      <c r="K64" s="89" t="s">
        <v>473</v>
      </c>
      <c r="L64" s="89" t="s">
        <v>473</v>
      </c>
      <c r="M64" s="89" t="s">
        <v>473</v>
      </c>
      <c r="N64" s="89" t="s">
        <v>473</v>
      </c>
      <c r="O64" s="89"/>
      <c r="P64" s="89"/>
      <c r="Q64" s="141"/>
      <c r="R64" s="141"/>
      <c r="S64" s="141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</row>
    <row r="65" spans="1:30" x14ac:dyDescent="0.2">
      <c r="A65" s="85">
        <v>60</v>
      </c>
      <c r="B65" s="85" t="s">
        <v>125</v>
      </c>
      <c r="C65" s="85" t="s">
        <v>126</v>
      </c>
      <c r="D65" s="98" t="str">
        <f t="shared" si="1"/>
        <v/>
      </c>
      <c r="E65" s="89">
        <f>IF(Options!$D$24 = 1, MAX(F65, G65),
IF(Options!$D$25 = 1, AVERAGE(F65,G65),
IF(Options!$D$26 = 1, IFERROR(GEOMEAN(F65, G65), MAX(F65, G65)))))</f>
        <v>7.8376381281972565</v>
      </c>
      <c r="F65" s="89" cm="1">
        <f t="array" ref="F65">IF(Options!$D$18=1, IFERROR(MAX(IF($I$199:$R$199=1,(I65:R65),"")),
     MAX(IF($I$199:$R$199=2,(I65:R65),""))),
IF(Options!$D$19=1, IFERROR(AVERAGE(IF($I$199:$R$199=1,I65:R65,"")),
     AVERAGE(IF($I$199:$R$199=2,(I65:R65),""))),
IF(Options!$D$20=1, IFERROR(IF(OR(IF(ISNUMBER(I65:R65),IF(I$199:R$199 = 1,I65:R65, ""), "")=0), 0, GEOMEAN(IF(ISNUMBER(I65:R65),IF(I$199:R$199 = 1,I65:R65, ""), ""))),
   IF(OR(IF(ISNUMBER(I65:R65),IF(I$199:R$199 = 2,I65:R65, ""), "")=0), 0, GEOMEAN(IF(ISNUMBER(I65:R65),IF(I$199:R$199 = 2,I65:R65, ""), "")))))))</f>
        <v>6.1428571428571397</v>
      </c>
      <c r="G65" s="89" cm="1">
        <f t="array" ref="G65">IF(Options!$D$18=1, IFERROR(MAX(IF($I$200:$R$200=1,(I65:R65),"")),
     MAX(IF($I$200:$R$200=2,(I65:R65),""))),
IF(Options!$D$19=1, IFERROR(AVERAGE(IF($I$200:$R$200=1,(I65:R65),"")),
     AVERAGE(IF($I$200:$R$200=2,(I65:R65),""))),
IF(Options!$D$20=1, IFERROR(IF(OR(IF(ISNUMBER(I65:R65),IF(I$200:R$200 = 1,I65:R65, ""), "")=0), 0, GEOMEAN(IF(ISNUMBER(I65:R65),IF(I$200:R$200 = 1,I65:R65, ""), ""))),
   IF(OR(IF(ISNUMBER(I65:R65),IF(I$200:R$200 = 2,I65:R65, ""), "")=0), 0, GEOMEAN(IF(ISNUMBER(I65:R65),IF(I$200:R$200 = 2,I65:R65, ""), "")))))))</f>
        <v>10</v>
      </c>
      <c r="H65" s="208" t="s">
        <v>126</v>
      </c>
      <c r="I65" s="89">
        <v>6.1428571428571397</v>
      </c>
      <c r="J65" s="89">
        <v>7</v>
      </c>
      <c r="K65" s="89">
        <v>0.35180613979036601</v>
      </c>
      <c r="L65" s="89" t="s">
        <v>473</v>
      </c>
      <c r="M65" s="89" t="s">
        <v>473</v>
      </c>
      <c r="N65" s="89">
        <v>10</v>
      </c>
      <c r="O65" s="89"/>
      <c r="P65" s="89"/>
      <c r="Q65" s="141"/>
      <c r="R65" s="141"/>
      <c r="S65" s="141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</row>
    <row r="66" spans="1:30" x14ac:dyDescent="0.2">
      <c r="A66" s="85">
        <v>61</v>
      </c>
      <c r="B66" s="85" t="s">
        <v>127</v>
      </c>
      <c r="C66" s="85" t="s">
        <v>128</v>
      </c>
      <c r="D66" s="98" t="str">
        <f t="shared" si="1"/>
        <v/>
      </c>
      <c r="E66" s="89">
        <f>IF(Options!$D$24 = 1, MAX(F66, G66),
IF(Options!$D$25 = 1, AVERAGE(F66,G66),
IF(Options!$D$26 = 1, IFERROR(GEOMEAN(F66, G66), MAX(F66, G66)))))</f>
        <v>1.921061214661363</v>
      </c>
      <c r="F66" s="89" cm="1">
        <f t="array" ref="F66">IF(Options!$D$18=1, IFERROR(MAX(IF($I$199:$R$199=1,(I66:R66),"")),
     MAX(IF($I$199:$R$199=2,(I66:R66),""))),
IF(Options!$D$19=1, IFERROR(AVERAGE(IF($I$199:$R$199=1,I66:R66,"")),
     AVERAGE(IF($I$199:$R$199=2,(I66:R66),""))),
IF(Options!$D$20=1, IFERROR(IF(OR(IF(ISNUMBER(I66:R66),IF(I$199:R$199 = 1,I66:R66, ""), "")=0), 0, GEOMEAN(IF(ISNUMBER(I66:R66),IF(I$199:R$199 = 1,I66:R66, ""), ""))),
   IF(OR(IF(ISNUMBER(I66:R66),IF(I$199:R$199 = 2,I66:R66, ""), "")=0), 0, GEOMEAN(IF(ISNUMBER(I66:R66),IF(I$199:R$199 = 2,I66:R66, ""), "")))))))</f>
        <v>0.71428571428571397</v>
      </c>
      <c r="G66" s="89" cm="1">
        <f t="array" ref="G66">IF(Options!$D$18=1, IFERROR(MAX(IF($I$200:$R$200=1,(I66:R66),"")),
     MAX(IF($I$200:$R$200=2,(I66:R66),""))),
IF(Options!$D$19=1, IFERROR(AVERAGE(IF($I$200:$R$200=1,(I66:R66),"")),
     AVERAGE(IF($I$200:$R$200=2,(I66:R66),""))),
IF(Options!$D$20=1, IFERROR(IF(OR(IF(ISNUMBER(I66:R66),IF(I$200:R$200 = 1,I66:R66, ""), "")=0), 0, GEOMEAN(IF(ISNUMBER(I66:R66),IF(I$200:R$200 = 1,I66:R66, ""), ""))),
   IF(OR(IF(ISNUMBER(I66:R66),IF(I$200:R$200 = 2,I66:R66, ""), "")=0), 0, GEOMEAN(IF(ISNUMBER(I66:R66),IF(I$200:R$200 = 2,I66:R66, ""), "")))))))</f>
        <v>5.1666666666666696</v>
      </c>
      <c r="H66" s="208" t="s">
        <v>128</v>
      </c>
      <c r="I66" s="89">
        <v>0.71428571428571397</v>
      </c>
      <c r="J66" s="89">
        <v>3</v>
      </c>
      <c r="K66" s="89" t="s">
        <v>473</v>
      </c>
      <c r="L66" s="89">
        <v>5.1666666666666696</v>
      </c>
      <c r="M66" s="89" t="s">
        <v>473</v>
      </c>
      <c r="N66" s="89" t="s">
        <v>473</v>
      </c>
      <c r="O66" s="89"/>
      <c r="P66" s="89"/>
      <c r="Q66" s="141"/>
      <c r="R66" s="141"/>
      <c r="S66" s="141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</row>
    <row r="67" spans="1:30" x14ac:dyDescent="0.2">
      <c r="A67" s="85">
        <v>62</v>
      </c>
      <c r="B67" s="85" t="s">
        <v>129</v>
      </c>
      <c r="C67" s="85" t="s">
        <v>130</v>
      </c>
      <c r="D67" s="98" t="str">
        <f t="shared" si="1"/>
        <v/>
      </c>
      <c r="E67" s="89">
        <f>IF(Options!$D$24 = 1, MAX(F67, G67),
IF(Options!$D$25 = 1, AVERAGE(F67,G67),
IF(Options!$D$26 = 1, IFERROR(GEOMEAN(F67, G67), MAX(F67, G67)))))</f>
        <v>5.8554004376912001</v>
      </c>
      <c r="F67" s="89" cm="1">
        <f t="array" ref="F67">IF(Options!$D$18=1, IFERROR(MAX(IF($I$199:$R$199=1,(I67:R67),"")),
     MAX(IF($I$199:$R$199=2,(I67:R67),""))),
IF(Options!$D$19=1, IFERROR(AVERAGE(IF($I$199:$R$199=1,I67:R67,"")),
     AVERAGE(IF($I$199:$R$199=2,(I67:R67),""))),
IF(Options!$D$20=1, IFERROR(IF(OR(IF(ISNUMBER(I67:R67),IF(I$199:R$199 = 1,I67:R67, ""), "")=0), 0, GEOMEAN(IF(ISNUMBER(I67:R67),IF(I$199:R$199 = 1,I67:R67, ""), ""))),
   IF(OR(IF(ISNUMBER(I67:R67),IF(I$199:R$199 = 2,I67:R67, ""), "")=0), 0, GEOMEAN(IF(ISNUMBER(I67:R67),IF(I$199:R$199 = 2,I67:R67, ""), "")))))))</f>
        <v>3.4285714285714302</v>
      </c>
      <c r="G67" s="89" cm="1">
        <f t="array" ref="G67">IF(Options!$D$18=1, IFERROR(MAX(IF($I$200:$R$200=1,(I67:R67),"")),
     MAX(IF($I$200:$R$200=2,(I67:R67),""))),
IF(Options!$D$19=1, IFERROR(AVERAGE(IF($I$200:$R$200=1,(I67:R67),"")),
     AVERAGE(IF($I$200:$R$200=2,(I67:R67),""))),
IF(Options!$D$20=1, IFERROR(IF(OR(IF(ISNUMBER(I67:R67),IF(I$200:R$200 = 1,I67:R67, ""), "")=0), 0, GEOMEAN(IF(ISNUMBER(I67:R67),IF(I$200:R$200 = 1,I67:R67, ""), ""))),
   IF(OR(IF(ISNUMBER(I67:R67),IF(I$200:R$200 = 2,I67:R67, ""), "")=0), 0, GEOMEAN(IF(ISNUMBER(I67:R67),IF(I$200:R$200 = 2,I67:R67, ""), "")))))))</f>
        <v>10</v>
      </c>
      <c r="H67" s="208" t="s">
        <v>130</v>
      </c>
      <c r="I67" s="89">
        <v>3.4285714285714302</v>
      </c>
      <c r="J67" s="89">
        <v>0</v>
      </c>
      <c r="K67" s="89">
        <v>1.9806150493885299</v>
      </c>
      <c r="L67" s="89" t="s">
        <v>473</v>
      </c>
      <c r="M67" s="89">
        <v>10</v>
      </c>
      <c r="N67" s="89" t="s">
        <v>473</v>
      </c>
      <c r="O67" s="89"/>
      <c r="P67" s="89"/>
      <c r="Q67" s="141"/>
      <c r="R67" s="141"/>
      <c r="S67" s="141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</row>
    <row r="68" spans="1:30" x14ac:dyDescent="0.2">
      <c r="A68" s="85">
        <v>63</v>
      </c>
      <c r="B68" s="85" t="s">
        <v>131</v>
      </c>
      <c r="C68" s="85" t="s">
        <v>132</v>
      </c>
      <c r="D68" s="98" t="str">
        <f t="shared" si="1"/>
        <v/>
      </c>
      <c r="E68" s="89">
        <f>IF(Options!$D$24 = 1, MAX(F68, G68),
IF(Options!$D$25 = 1, AVERAGE(F68,G68),
IF(Options!$D$26 = 1, IFERROR(GEOMEAN(F68, G68), MAX(F68, G68)))))</f>
        <v>8.7013956187663197</v>
      </c>
      <c r="F68" s="89" cm="1">
        <f t="array" ref="F68">IF(Options!$D$18=1, IFERROR(MAX(IF($I$199:$R$199=1,(I68:R68),"")),
     MAX(IF($I$199:$R$199=2,(I68:R68),""))),
IF(Options!$D$19=1, IFERROR(AVERAGE(IF($I$199:$R$199=1,I68:R68,"")),
     AVERAGE(IF($I$199:$R$199=2,(I68:R68),""))),
IF(Options!$D$20=1, IFERROR(IF(OR(IF(ISNUMBER(I68:R68),IF(I$199:R$199 = 1,I68:R68, ""), "")=0), 0, GEOMEAN(IF(ISNUMBER(I68:R68),IF(I$199:R$199 = 1,I68:R68, ""), ""))),
   IF(OR(IF(ISNUMBER(I68:R68),IF(I$199:R$199 = 2,I68:R68, ""), "")=0), 0, GEOMEAN(IF(ISNUMBER(I68:R68),IF(I$199:R$199 = 2,I68:R68, ""), "")))))))</f>
        <v>7.5714285714285703</v>
      </c>
      <c r="G68" s="89" cm="1">
        <f t="array" ref="G68">IF(Options!$D$18=1, IFERROR(MAX(IF($I$200:$R$200=1,(I68:R68),"")),
     MAX(IF($I$200:$R$200=2,(I68:R68),""))),
IF(Options!$D$19=1, IFERROR(AVERAGE(IF($I$200:$R$200=1,(I68:R68),"")),
     AVERAGE(IF($I$200:$R$200=2,(I68:R68),""))),
IF(Options!$D$20=1, IFERROR(IF(OR(IF(ISNUMBER(I68:R68),IF(I$200:R$200 = 1,I68:R68, ""), "")=0), 0, GEOMEAN(IF(ISNUMBER(I68:R68),IF(I$200:R$200 = 1,I68:R68, ""), ""))),
   IF(OR(IF(ISNUMBER(I68:R68),IF(I$200:R$200 = 2,I68:R68, ""), "")=0), 0, GEOMEAN(IF(ISNUMBER(I68:R68),IF(I$200:R$200 = 2,I68:R68, ""), "")))))))</f>
        <v>10</v>
      </c>
      <c r="H68" s="208" t="s">
        <v>132</v>
      </c>
      <c r="I68" s="89">
        <v>7.5714285714285703</v>
      </c>
      <c r="J68" s="89">
        <v>7</v>
      </c>
      <c r="K68" s="89">
        <v>0.67280728036099202</v>
      </c>
      <c r="L68" s="89" t="s">
        <v>473</v>
      </c>
      <c r="M68" s="89">
        <v>0</v>
      </c>
      <c r="N68" s="89">
        <v>10</v>
      </c>
      <c r="O68" s="89"/>
      <c r="P68" s="89"/>
      <c r="Q68" s="141"/>
      <c r="R68" s="141"/>
      <c r="S68" s="141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</row>
    <row r="69" spans="1:30" x14ac:dyDescent="0.2">
      <c r="A69" s="85">
        <v>64</v>
      </c>
      <c r="B69" s="85" t="s">
        <v>133</v>
      </c>
      <c r="C69" s="85" t="s">
        <v>134</v>
      </c>
      <c r="D69" s="98" t="str">
        <f t="shared" si="1"/>
        <v/>
      </c>
      <c r="E69" s="89">
        <f>IF(Options!$D$24 = 1, MAX(F69, G69),
IF(Options!$D$25 = 1, AVERAGE(F69,G69),
IF(Options!$D$26 = 1, IFERROR(GEOMEAN(F69, G69), MAX(F69, G69)))))</f>
        <v>7.4161984870956639</v>
      </c>
      <c r="F69" s="89" cm="1">
        <f t="array" ref="F69">IF(Options!$D$18=1, IFERROR(MAX(IF($I$199:$R$199=1,(I69:R69),"")),
     MAX(IF($I$199:$R$199=2,(I69:R69),""))),
IF(Options!$D$19=1, IFERROR(AVERAGE(IF($I$199:$R$199=1,I69:R69,"")),
     AVERAGE(IF($I$199:$R$199=2,(I69:R69),""))),
IF(Options!$D$20=1, IFERROR(IF(OR(IF(ISNUMBER(I69:R69),IF(I$199:R$199 = 1,I69:R69, ""), "")=0), 0, GEOMEAN(IF(ISNUMBER(I69:R69),IF(I$199:R$199 = 1,I69:R69, ""), ""))),
   IF(OR(IF(ISNUMBER(I69:R69),IF(I$199:R$199 = 2,I69:R69, ""), "")=0), 0, GEOMEAN(IF(ISNUMBER(I69:R69),IF(I$199:R$199 = 2,I69:R69, ""), "")))))))</f>
        <v>7.8571428571428603</v>
      </c>
      <c r="G69" s="89" cm="1">
        <f t="array" ref="G69">IF(Options!$D$18=1, IFERROR(MAX(IF($I$200:$R$200=1,(I69:R69),"")),
     MAX(IF($I$200:$R$200=2,(I69:R69),""))),
IF(Options!$D$19=1, IFERROR(AVERAGE(IF($I$200:$R$200=1,(I69:R69),"")),
     AVERAGE(IF($I$200:$R$200=2,(I69:R69),""))),
IF(Options!$D$20=1, IFERROR(IF(OR(IF(ISNUMBER(I69:R69),IF(I$200:R$200 = 1,I69:R69, ""), "")=0), 0, GEOMEAN(IF(ISNUMBER(I69:R69),IF(I$200:R$200 = 1,I69:R69, ""), ""))),
   IF(OR(IF(ISNUMBER(I69:R69),IF(I$200:R$200 = 2,I69:R69, ""), "")=0), 0, GEOMEAN(IF(ISNUMBER(I69:R69),IF(I$200:R$200 = 2,I69:R69, ""), "")))))))</f>
        <v>7</v>
      </c>
      <c r="H69" s="208" t="s">
        <v>134</v>
      </c>
      <c r="I69" s="89">
        <v>7.8571428571428603</v>
      </c>
      <c r="J69" s="89">
        <v>7</v>
      </c>
      <c r="K69" s="89">
        <v>0</v>
      </c>
      <c r="L69" s="89" t="s">
        <v>473</v>
      </c>
      <c r="M69" s="89" t="s">
        <v>473</v>
      </c>
      <c r="N69" s="89" t="s">
        <v>473</v>
      </c>
      <c r="O69" s="89"/>
      <c r="P69" s="89"/>
      <c r="Q69" s="141"/>
      <c r="R69" s="141"/>
      <c r="S69" s="141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</row>
    <row r="70" spans="1:30" x14ac:dyDescent="0.2">
      <c r="A70" s="85">
        <v>65</v>
      </c>
      <c r="B70" s="85" t="s">
        <v>135</v>
      </c>
      <c r="C70" s="85" t="s">
        <v>136</v>
      </c>
      <c r="D70" s="98" t="str">
        <f t="shared" ref="D70:D101" si="2">IF(H70 &lt;&gt; C70, "Countries don't match", "")</f>
        <v/>
      </c>
      <c r="E70" s="89">
        <f>IF(Options!$D$24 = 1, MAX(F70, G70),
IF(Options!$D$25 = 1, AVERAGE(F70,G70),
IF(Options!$D$26 = 1, IFERROR(GEOMEAN(F70, G70), MAX(F70, G70)))))</f>
        <v>8.3666002653407556</v>
      </c>
      <c r="F70" s="89" cm="1">
        <f t="array" ref="F70">IF(Options!$D$18=1, IFERROR(MAX(IF($I$199:$R$199=1,(I70:R70),"")),
     MAX(IF($I$199:$R$199=2,(I70:R70),""))),
IF(Options!$D$19=1, IFERROR(AVERAGE(IF($I$199:$R$199=1,I70:R70,"")),
     AVERAGE(IF($I$199:$R$199=2,(I70:R70),""))),
IF(Options!$D$20=1, IFERROR(IF(OR(IF(ISNUMBER(I70:R70),IF(I$199:R$199 = 1,I70:R70, ""), "")=0), 0, GEOMEAN(IF(ISNUMBER(I70:R70),IF(I$199:R$199 = 1,I70:R70, ""), ""))),
   IF(OR(IF(ISNUMBER(I70:R70),IF(I$199:R$199 = 2,I70:R70, ""), "")=0), 0, GEOMEAN(IF(ISNUMBER(I70:R70),IF(I$199:R$199 = 2,I70:R70, ""), "")))))))</f>
        <v>10</v>
      </c>
      <c r="G70" s="89" cm="1">
        <f t="array" ref="G70">IF(Options!$D$18=1, IFERROR(MAX(IF($I$200:$R$200=1,(I70:R70),"")),
     MAX(IF($I$200:$R$200=2,(I70:R70),""))),
IF(Options!$D$19=1, IFERROR(AVERAGE(IF($I$200:$R$200=1,(I70:R70),"")),
     AVERAGE(IF($I$200:$R$200=2,(I70:R70),""))),
IF(Options!$D$20=1, IFERROR(IF(OR(IF(ISNUMBER(I70:R70),IF(I$200:R$200 = 1,I70:R70, ""), "")=0), 0, GEOMEAN(IF(ISNUMBER(I70:R70),IF(I$200:R$200 = 1,I70:R70, ""), ""))),
   IF(OR(IF(ISNUMBER(I70:R70),IF(I$200:R$200 = 2,I70:R70, ""), "")=0), 0, GEOMEAN(IF(ISNUMBER(I70:R70),IF(I$200:R$200 = 2,I70:R70, ""), "")))))))</f>
        <v>7</v>
      </c>
      <c r="H70" s="208" t="s">
        <v>136</v>
      </c>
      <c r="I70" s="89">
        <v>10</v>
      </c>
      <c r="J70" s="89">
        <v>7</v>
      </c>
      <c r="K70" s="89">
        <v>4.2178504216451396</v>
      </c>
      <c r="L70" s="89" t="s">
        <v>473</v>
      </c>
      <c r="M70" s="89" t="s">
        <v>473</v>
      </c>
      <c r="N70" s="89" t="s">
        <v>473</v>
      </c>
      <c r="O70" s="89"/>
      <c r="P70" s="89"/>
      <c r="Q70" s="141"/>
      <c r="R70" s="141"/>
      <c r="S70" s="141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</row>
    <row r="71" spans="1:30" x14ac:dyDescent="0.2">
      <c r="A71" s="85">
        <v>66</v>
      </c>
      <c r="B71" s="85" t="s">
        <v>137</v>
      </c>
      <c r="C71" s="85" t="s">
        <v>138</v>
      </c>
      <c r="D71" s="98" t="str">
        <f t="shared" si="2"/>
        <v/>
      </c>
      <c r="E71" s="89">
        <f>IF(Options!$D$24 = 1, MAX(F71, G71),
IF(Options!$D$25 = 1, AVERAGE(F71,G71),
IF(Options!$D$26 = 1, IFERROR(GEOMEAN(F71, G71), MAX(F71, G71)))))</f>
        <v>9.397436444764784</v>
      </c>
      <c r="F71" s="89" cm="1">
        <f t="array" ref="F71">IF(Options!$D$18=1, IFERROR(MAX(IF($I$199:$R$199=1,(I71:R71),"")),
     MAX(IF($I$199:$R$199=2,(I71:R71),""))),
IF(Options!$D$19=1, IFERROR(AVERAGE(IF($I$199:$R$199=1,I71:R71,"")),
     AVERAGE(IF($I$199:$R$199=2,(I71:R71),""))),
IF(Options!$D$20=1, IFERROR(IF(OR(IF(ISNUMBER(I71:R71),IF(I$199:R$199 = 1,I71:R71, ""), "")=0), 0, GEOMEAN(IF(ISNUMBER(I71:R71),IF(I$199:R$199 = 1,I71:R71, ""), ""))),
   IF(OR(IF(ISNUMBER(I71:R71),IF(I$199:R$199 = 2,I71:R71, ""), "")=0), 0, GEOMEAN(IF(ISNUMBER(I71:R71),IF(I$199:R$199 = 2,I71:R71, ""), "")))))))</f>
        <v>10</v>
      </c>
      <c r="G71" s="89" cm="1">
        <f t="array" ref="G71">IF(Options!$D$18=1, IFERROR(MAX(IF($I$200:$R$200=1,(I71:R71),"")),
     MAX(IF($I$200:$R$200=2,(I71:R71),""))),
IF(Options!$D$19=1, IFERROR(AVERAGE(IF($I$200:$R$200=1,(I71:R71),"")),
     AVERAGE(IF($I$200:$R$200=2,(I71:R71),""))),
IF(Options!$D$20=1, IFERROR(IF(OR(IF(ISNUMBER(I71:R71),IF(I$200:R$200 = 1,I71:R71, ""), "")=0), 0, GEOMEAN(IF(ISNUMBER(I71:R71),IF(I$200:R$200 = 1,I71:R71, ""), ""))),
   IF(OR(IF(ISNUMBER(I71:R71),IF(I$200:R$200 = 2,I71:R71, ""), "")=0), 0, GEOMEAN(IF(ISNUMBER(I71:R71),IF(I$200:R$200 = 2,I71:R71, ""), "")))))))</f>
        <v>8.8311811733393402</v>
      </c>
      <c r="H71" s="208" t="s">
        <v>138</v>
      </c>
      <c r="I71" s="89">
        <v>10</v>
      </c>
      <c r="J71" s="89" t="s">
        <v>473</v>
      </c>
      <c r="K71" s="89">
        <v>8.8311811733393402</v>
      </c>
      <c r="L71" s="89" t="s">
        <v>473</v>
      </c>
      <c r="M71" s="89" t="s">
        <v>473</v>
      </c>
      <c r="N71" s="89" t="s">
        <v>473</v>
      </c>
      <c r="O71" s="89"/>
      <c r="P71" s="89"/>
      <c r="Q71" s="141"/>
      <c r="R71" s="141"/>
      <c r="S71" s="141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</row>
    <row r="72" spans="1:30" x14ac:dyDescent="0.2">
      <c r="A72" s="85">
        <v>67</v>
      </c>
      <c r="B72" s="85" t="s">
        <v>139</v>
      </c>
      <c r="C72" s="85" t="s">
        <v>140</v>
      </c>
      <c r="D72" s="98" t="str">
        <f t="shared" si="2"/>
        <v/>
      </c>
      <c r="E72" s="89">
        <f>IF(Options!$D$24 = 1, MAX(F72, G72),
IF(Options!$D$25 = 1, AVERAGE(F72,G72),
IF(Options!$D$26 = 1, IFERROR(GEOMEAN(F72, G72), MAX(F72, G72)))))</f>
        <v>6</v>
      </c>
      <c r="F72" s="89" cm="1">
        <f t="array" ref="F72">IF(Options!$D$18=1, IFERROR(MAX(IF($I$199:$R$199=1,(I72:R72),"")),
     MAX(IF($I$199:$R$199=2,(I72:R72),""))),
IF(Options!$D$19=1, IFERROR(AVERAGE(IF($I$199:$R$199=1,I72:R72,"")),
     AVERAGE(IF($I$199:$R$199=2,(I72:R72),""))),
IF(Options!$D$20=1, IFERROR(IF(OR(IF(ISNUMBER(I72:R72),IF(I$199:R$199 = 1,I72:R72, ""), "")=0), 0, GEOMEAN(IF(ISNUMBER(I72:R72),IF(I$199:R$199 = 1,I72:R72, ""), ""))),
   IF(OR(IF(ISNUMBER(I72:R72),IF(I$199:R$199 = 2,I72:R72, ""), "")=0), 0, GEOMEAN(IF(ISNUMBER(I72:R72),IF(I$199:R$199 = 2,I72:R72, ""), "")))))))</f>
        <v>6</v>
      </c>
      <c r="G72" s="89" cm="1">
        <f t="array" ref="G72">IF(Options!$D$18=1, IFERROR(MAX(IF($I$200:$R$200=1,(I72:R72),"")),
     MAX(IF($I$200:$R$200=2,(I72:R72),""))),
IF(Options!$D$19=1, IFERROR(AVERAGE(IF($I$200:$R$200=1,(I72:R72),"")),
     AVERAGE(IF($I$200:$R$200=2,(I72:R72),""))),
IF(Options!$D$20=1, IFERROR(IF(OR(IF(ISNUMBER(I72:R72),IF(I$200:R$200 = 1,I72:R72, ""), "")=0), 0, GEOMEAN(IF(ISNUMBER(I72:R72),IF(I$200:R$200 = 1,I72:R72, ""), ""))),
   IF(OR(IF(ISNUMBER(I72:R72),IF(I$200:R$200 = 2,I72:R72, ""), "")=0), 0, GEOMEAN(IF(ISNUMBER(I72:R72),IF(I$200:R$200 = 2,I72:R72, ""), "")))))))</f>
        <v>0</v>
      </c>
      <c r="H72" s="208" t="s">
        <v>140</v>
      </c>
      <c r="I72" s="89">
        <v>6</v>
      </c>
      <c r="J72" s="89" t="s">
        <v>473</v>
      </c>
      <c r="K72" s="89" t="s">
        <v>473</v>
      </c>
      <c r="L72" s="89" t="s">
        <v>473</v>
      </c>
      <c r="M72" s="89" t="s">
        <v>473</v>
      </c>
      <c r="N72" s="89" t="s">
        <v>473</v>
      </c>
      <c r="O72" s="89"/>
      <c r="P72" s="89"/>
      <c r="Q72" s="141"/>
      <c r="R72" s="141"/>
      <c r="S72" s="141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</row>
    <row r="73" spans="1:30" x14ac:dyDescent="0.2">
      <c r="A73" s="85">
        <v>68</v>
      </c>
      <c r="B73" s="85" t="s">
        <v>141</v>
      </c>
      <c r="C73" s="85" t="s">
        <v>142</v>
      </c>
      <c r="D73" s="98" t="str">
        <f t="shared" si="2"/>
        <v/>
      </c>
      <c r="E73" s="89">
        <f>IF(Options!$D$24 = 1, MAX(F73, G73),
IF(Options!$D$25 = 1, AVERAGE(F73,G73),
IF(Options!$D$26 = 1, IFERROR(GEOMEAN(F73, G73), MAX(F73, G73)))))</f>
        <v>3.3064871303026702</v>
      </c>
      <c r="F73" s="89" cm="1">
        <f t="array" ref="F73">IF(Options!$D$18=1, IFERROR(MAX(IF($I$199:$R$199=1,(I73:R73),"")),
     MAX(IF($I$199:$R$199=2,(I73:R73),""))),
IF(Options!$D$19=1, IFERROR(AVERAGE(IF($I$199:$R$199=1,I73:R73,"")),
     AVERAGE(IF($I$199:$R$199=2,(I73:R73),""))),
IF(Options!$D$20=1, IFERROR(IF(OR(IF(ISNUMBER(I73:R73),IF(I$199:R$199 = 1,I73:R73, ""), "")=0), 0, GEOMEAN(IF(ISNUMBER(I73:R73),IF(I$199:R$199 = 1,I73:R73, ""), ""))),
   IF(OR(IF(ISNUMBER(I73:R73),IF(I$199:R$199 = 2,I73:R73, ""), "")=0), 0, GEOMEAN(IF(ISNUMBER(I73:R73),IF(I$199:R$199 = 2,I73:R73, ""), "")))))))</f>
        <v>1.28571428571429</v>
      </c>
      <c r="G73" s="89" cm="1">
        <f t="array" ref="G73">IF(Options!$D$18=1, IFERROR(MAX(IF($I$200:$R$200=1,(I73:R73),"")),
     MAX(IF($I$200:$R$200=2,(I73:R73),""))),
IF(Options!$D$19=1, IFERROR(AVERAGE(IF($I$200:$R$200=1,(I73:R73),"")),
     AVERAGE(IF($I$200:$R$200=2,(I73:R73),""))),
IF(Options!$D$20=1, IFERROR(IF(OR(IF(ISNUMBER(I73:R73),IF(I$200:R$200 = 1,I73:R73, ""), "")=0), 0, GEOMEAN(IF(ISNUMBER(I73:R73),IF(I$200:R$200 = 1,I73:R73, ""), ""))),
   IF(OR(IF(ISNUMBER(I73:R73),IF(I$200:R$200 = 2,I73:R73, ""), "")=0), 0, GEOMEAN(IF(ISNUMBER(I73:R73),IF(I$200:R$200 = 2,I73:R73, ""), "")))))))</f>
        <v>8.5033333333333392</v>
      </c>
      <c r="H73" s="208" t="s">
        <v>142</v>
      </c>
      <c r="I73" s="89">
        <v>1.28571428571429</v>
      </c>
      <c r="J73" s="89">
        <v>3</v>
      </c>
      <c r="K73" s="89" t="s">
        <v>473</v>
      </c>
      <c r="L73" s="89">
        <v>8.5033333333333392</v>
      </c>
      <c r="M73" s="89" t="s">
        <v>473</v>
      </c>
      <c r="N73" s="89" t="s">
        <v>473</v>
      </c>
      <c r="O73" s="89"/>
      <c r="P73" s="89"/>
      <c r="Q73" s="141"/>
      <c r="R73" s="141"/>
      <c r="S73" s="141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</row>
    <row r="74" spans="1:30" x14ac:dyDescent="0.2">
      <c r="A74" s="85">
        <v>69</v>
      </c>
      <c r="B74" s="85" t="s">
        <v>143</v>
      </c>
      <c r="C74" s="85" t="s">
        <v>144</v>
      </c>
      <c r="D74" s="98" t="str">
        <f t="shared" si="2"/>
        <v/>
      </c>
      <c r="E74" s="89">
        <f>IF(Options!$D$24 = 1, MAX(F74, G74),
IF(Options!$D$25 = 1, AVERAGE(F74,G74),
IF(Options!$D$26 = 1, IFERROR(GEOMEAN(F74, G74), MAX(F74, G74)))))</f>
        <v>3.1428571428571401</v>
      </c>
      <c r="F74" s="89" cm="1">
        <f t="array" ref="F74">IF(Options!$D$18=1, IFERROR(MAX(IF($I$199:$R$199=1,(I74:R74),"")),
     MAX(IF($I$199:$R$199=2,(I74:R74),""))),
IF(Options!$D$19=1, IFERROR(AVERAGE(IF($I$199:$R$199=1,I74:R74,"")),
     AVERAGE(IF($I$199:$R$199=2,(I74:R74),""))),
IF(Options!$D$20=1, IFERROR(IF(OR(IF(ISNUMBER(I74:R74),IF(I$199:R$199 = 1,I74:R74, ""), "")=0), 0, GEOMEAN(IF(ISNUMBER(I74:R74),IF(I$199:R$199 = 1,I74:R74, ""), ""))),
   IF(OR(IF(ISNUMBER(I74:R74),IF(I$199:R$199 = 2,I74:R74, ""), "")=0), 0, GEOMEAN(IF(ISNUMBER(I74:R74),IF(I$199:R$199 = 2,I74:R74, ""), "")))))))</f>
        <v>3.1428571428571401</v>
      </c>
      <c r="G74" s="89" cm="1">
        <f t="array" ref="G74">IF(Options!$D$18=1, IFERROR(MAX(IF($I$200:$R$200=1,(I74:R74),"")),
     MAX(IF($I$200:$R$200=2,(I74:R74),""))),
IF(Options!$D$19=1, IFERROR(AVERAGE(IF($I$200:$R$200=1,(I74:R74),"")),
     AVERAGE(IF($I$200:$R$200=2,(I74:R74),""))),
IF(Options!$D$20=1, IFERROR(IF(OR(IF(ISNUMBER(I74:R74),IF(I$200:R$200 = 1,I74:R74, ""), "")=0), 0, GEOMEAN(IF(ISNUMBER(I74:R74),IF(I$200:R$200 = 1,I74:R74, ""), ""))),
   IF(OR(IF(ISNUMBER(I74:R74),IF(I$200:R$200 = 2,I74:R74, ""), "")=0), 0, GEOMEAN(IF(ISNUMBER(I74:R74),IF(I$200:R$200 = 2,I74:R74, ""), "")))))))</f>
        <v>0</v>
      </c>
      <c r="H74" s="208" t="s">
        <v>144</v>
      </c>
      <c r="I74" s="89">
        <v>3.1428571428571401</v>
      </c>
      <c r="J74" s="89" t="s">
        <v>473</v>
      </c>
      <c r="K74" s="89" t="s">
        <v>473</v>
      </c>
      <c r="L74" s="89" t="s">
        <v>473</v>
      </c>
      <c r="M74" s="89" t="s">
        <v>473</v>
      </c>
      <c r="N74" s="89" t="s">
        <v>473</v>
      </c>
      <c r="O74" s="89"/>
      <c r="P74" s="89"/>
      <c r="Q74" s="141"/>
      <c r="R74" s="141"/>
      <c r="S74" s="141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</row>
    <row r="75" spans="1:30" x14ac:dyDescent="0.2">
      <c r="A75" s="85">
        <v>70</v>
      </c>
      <c r="B75" s="85" t="s">
        <v>145</v>
      </c>
      <c r="C75" s="85" t="s">
        <v>146</v>
      </c>
      <c r="D75" s="98" t="str">
        <f t="shared" si="2"/>
        <v/>
      </c>
      <c r="E75" s="89">
        <f>IF(Options!$D$24 = 1, MAX(F75, G75),
IF(Options!$D$25 = 1, AVERAGE(F75,G75),
IF(Options!$D$26 = 1, IFERROR(GEOMEAN(F75, G75), MAX(F75, G75)))))</f>
        <v>4.9789029323189018</v>
      </c>
      <c r="F75" s="89" cm="1">
        <f t="array" ref="F75">IF(Options!$D$18=1, IFERROR(MAX(IF($I$199:$R$199=1,(I75:R75),"")),
     MAX(IF($I$199:$R$199=2,(I75:R75),""))),
IF(Options!$D$19=1, IFERROR(AVERAGE(IF($I$199:$R$199=1,I75:R75,"")),
     AVERAGE(IF($I$199:$R$199=2,(I75:R75),""))),
IF(Options!$D$20=1, IFERROR(IF(OR(IF(ISNUMBER(I75:R75),IF(I$199:R$199 = 1,I75:R75, ""), "")=0), 0, GEOMEAN(IF(ISNUMBER(I75:R75),IF(I$199:R$199 = 1,I75:R75, ""), ""))),
   IF(OR(IF(ISNUMBER(I75:R75),IF(I$199:R$199 = 2,I75:R75, ""), "")=0), 0, GEOMEAN(IF(ISNUMBER(I75:R75),IF(I$199:R$199 = 2,I75:R75, ""), "")))))))</f>
        <v>7.7142857142857197</v>
      </c>
      <c r="G75" s="89" cm="1">
        <f t="array" ref="G75">IF(Options!$D$18=1, IFERROR(MAX(IF($I$200:$R$200=1,(I75:R75),"")),
     MAX(IF($I$200:$R$200=2,(I75:R75),""))),
IF(Options!$D$19=1, IFERROR(AVERAGE(IF($I$200:$R$200=1,(I75:R75),"")),
     AVERAGE(IF($I$200:$R$200=2,(I75:R75),""))),
IF(Options!$D$20=1, IFERROR(IF(OR(IF(ISNUMBER(I75:R75),IF(I$200:R$200 = 1,I75:R75, ""), "")=0), 0, GEOMEAN(IF(ISNUMBER(I75:R75),IF(I$200:R$200 = 1,I75:R75, ""), ""))),
   IF(OR(IF(ISNUMBER(I75:R75),IF(I$200:R$200 = 2,I75:R75, ""), "")=0), 0, GEOMEAN(IF(ISNUMBER(I75:R75),IF(I$200:R$200 = 2,I75:R75, ""), "")))))))</f>
        <v>3.21345038641067</v>
      </c>
      <c r="H75" s="208" t="s">
        <v>146</v>
      </c>
      <c r="I75" s="89">
        <v>7.7142857142857197</v>
      </c>
      <c r="J75" s="89">
        <v>0</v>
      </c>
      <c r="K75" s="89">
        <v>1.8065572060602999</v>
      </c>
      <c r="L75" s="89" t="s">
        <v>473</v>
      </c>
      <c r="M75" s="89" t="s">
        <v>473</v>
      </c>
      <c r="N75" s="89">
        <v>3.21345038641067</v>
      </c>
      <c r="O75" s="89"/>
      <c r="P75" s="89"/>
      <c r="Q75" s="141"/>
      <c r="R75" s="141"/>
      <c r="S75" s="141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</row>
    <row r="76" spans="1:30" x14ac:dyDescent="0.2">
      <c r="A76" s="85">
        <v>71</v>
      </c>
      <c r="B76" s="85" t="s">
        <v>147</v>
      </c>
      <c r="C76" s="85" t="s">
        <v>148</v>
      </c>
      <c r="D76" s="98" t="str">
        <f t="shared" si="2"/>
        <v/>
      </c>
      <c r="E76" s="89">
        <f>IF(Options!$D$24 = 1, MAX(F76, G76),
IF(Options!$D$25 = 1, AVERAGE(F76,G76),
IF(Options!$D$26 = 1, IFERROR(GEOMEAN(F76, G76), MAX(F76, G76)))))</f>
        <v>6.28571428571429</v>
      </c>
      <c r="F76" s="89" cm="1">
        <f t="array" ref="F76">IF(Options!$D$18=1, IFERROR(MAX(IF($I$199:$R$199=1,(I76:R76),"")),
     MAX(IF($I$199:$R$199=2,(I76:R76),""))),
IF(Options!$D$19=1, IFERROR(AVERAGE(IF($I$199:$R$199=1,I76:R76,"")),
     AVERAGE(IF($I$199:$R$199=2,(I76:R76),""))),
IF(Options!$D$20=1, IFERROR(IF(OR(IF(ISNUMBER(I76:R76),IF(I$199:R$199 = 1,I76:R76, ""), "")=0), 0, GEOMEAN(IF(ISNUMBER(I76:R76),IF(I$199:R$199 = 1,I76:R76, ""), ""))),
   IF(OR(IF(ISNUMBER(I76:R76),IF(I$199:R$199 = 2,I76:R76, ""), "")=0), 0, GEOMEAN(IF(ISNUMBER(I76:R76),IF(I$199:R$199 = 2,I76:R76, ""), "")))))))</f>
        <v>6.28571428571429</v>
      </c>
      <c r="G76" s="89" cm="1">
        <f t="array" ref="G76">IF(Options!$D$18=1, IFERROR(MAX(IF($I$200:$R$200=1,(I76:R76),"")),
     MAX(IF($I$200:$R$200=2,(I76:R76),""))),
IF(Options!$D$19=1, IFERROR(AVERAGE(IF($I$200:$R$200=1,(I76:R76),"")),
     AVERAGE(IF($I$200:$R$200=2,(I76:R76),""))),
IF(Options!$D$20=1, IFERROR(IF(OR(IF(ISNUMBER(I76:R76),IF(I$200:R$200 = 1,I76:R76, ""), "")=0), 0, GEOMEAN(IF(ISNUMBER(I76:R76),IF(I$200:R$200 = 1,I76:R76, ""), ""))),
   IF(OR(IF(ISNUMBER(I76:R76),IF(I$200:R$200 = 2,I76:R76, ""), "")=0), 0, GEOMEAN(IF(ISNUMBER(I76:R76),IF(I$200:R$200 = 2,I76:R76, ""), "")))))))</f>
        <v>0</v>
      </c>
      <c r="H76" s="208" t="s">
        <v>148</v>
      </c>
      <c r="I76" s="89">
        <v>6.28571428571429</v>
      </c>
      <c r="J76" s="89">
        <v>0</v>
      </c>
      <c r="K76" s="89" t="s">
        <v>473</v>
      </c>
      <c r="L76" s="89" t="s">
        <v>473</v>
      </c>
      <c r="M76" s="89" t="s">
        <v>473</v>
      </c>
      <c r="N76" s="89" t="s">
        <v>473</v>
      </c>
      <c r="O76" s="89"/>
      <c r="P76" s="89"/>
      <c r="Q76" s="141"/>
      <c r="R76" s="141"/>
      <c r="S76" s="141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</row>
    <row r="77" spans="1:30" x14ac:dyDescent="0.2">
      <c r="A77" s="85">
        <v>72</v>
      </c>
      <c r="B77" s="85" t="s">
        <v>149</v>
      </c>
      <c r="C77" s="85" t="s">
        <v>150</v>
      </c>
      <c r="D77" s="98" t="str">
        <f t="shared" si="2"/>
        <v/>
      </c>
      <c r="E77" s="89">
        <f>IF(Options!$D$24 = 1, MAX(F77, G77),
IF(Options!$D$25 = 1, AVERAGE(F77,G77),
IF(Options!$D$26 = 1, IFERROR(GEOMEAN(F77, G77), MAX(F77, G77)))))</f>
        <v>6.5982681710538928</v>
      </c>
      <c r="F77" s="89" cm="1">
        <f t="array" ref="F77">IF(Options!$D$18=1, IFERROR(MAX(IF($I$199:$R$199=1,(I77:R77),"")),
     MAX(IF($I$199:$R$199=2,(I77:R77),""))),
IF(Options!$D$19=1, IFERROR(AVERAGE(IF($I$199:$R$199=1,I77:R77,"")),
     AVERAGE(IF($I$199:$R$199=2,(I77:R77),""))),
IF(Options!$D$20=1, IFERROR(IF(OR(IF(ISNUMBER(I77:R77),IF(I$199:R$199 = 1,I77:R77, ""), "")=0), 0, GEOMEAN(IF(ISNUMBER(I77:R77),IF(I$199:R$199 = 1,I77:R77, ""), ""))),
   IF(OR(IF(ISNUMBER(I77:R77),IF(I$199:R$199 = 2,I77:R77, ""), "")=0), 0, GEOMEAN(IF(ISNUMBER(I77:R77),IF(I$199:R$199 = 2,I77:R77, ""), "")))))))</f>
        <v>8.1428571428571406</v>
      </c>
      <c r="G77" s="89" cm="1">
        <f t="array" ref="G77">IF(Options!$D$18=1, IFERROR(MAX(IF($I$200:$R$200=1,(I77:R77),"")),
     MAX(IF($I$200:$R$200=2,(I77:R77),""))),
IF(Options!$D$19=1, IFERROR(AVERAGE(IF($I$200:$R$200=1,(I77:R77),"")),
     AVERAGE(IF($I$200:$R$200=2,(I77:R77),""))),
IF(Options!$D$20=1, IFERROR(IF(OR(IF(ISNUMBER(I77:R77),IF(I$200:R$200 = 1,I77:R77, ""), "")=0), 0, GEOMEAN(IF(ISNUMBER(I77:R77),IF(I$200:R$200 = 1,I77:R77, ""), ""))),
   IF(OR(IF(ISNUMBER(I77:R77),IF(I$200:R$200 = 2,I77:R77, ""), "")=0), 0, GEOMEAN(IF(ISNUMBER(I77:R77),IF(I$200:R$200 = 2,I77:R77, ""), "")))))))</f>
        <v>5.3466666666666702</v>
      </c>
      <c r="H77" s="208" t="s">
        <v>150</v>
      </c>
      <c r="I77" s="89">
        <v>8.1428571428571406</v>
      </c>
      <c r="J77" s="89">
        <v>0</v>
      </c>
      <c r="K77" s="89">
        <v>3.3347364497766701</v>
      </c>
      <c r="L77" s="89">
        <v>5.3466666666666702</v>
      </c>
      <c r="M77" s="89" t="s">
        <v>473</v>
      </c>
      <c r="N77" s="89">
        <v>5.3254800524030399</v>
      </c>
      <c r="O77" s="89"/>
      <c r="P77" s="89"/>
      <c r="Q77" s="141"/>
      <c r="R77" s="141"/>
      <c r="S77" s="141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</row>
    <row r="78" spans="1:30" x14ac:dyDescent="0.2">
      <c r="A78" s="85">
        <v>73</v>
      </c>
      <c r="B78" s="85" t="s">
        <v>151</v>
      </c>
      <c r="C78" s="85" t="s">
        <v>152</v>
      </c>
      <c r="D78" s="98" t="str">
        <f t="shared" si="2"/>
        <v/>
      </c>
      <c r="E78" s="89">
        <f>IF(Options!$D$24 = 1, MAX(F78, G78),
IF(Options!$D$25 = 1, AVERAGE(F78,G78),
IF(Options!$D$26 = 1, IFERROR(GEOMEAN(F78, G78), MAX(F78, G78)))))</f>
        <v>4.3094580368566771</v>
      </c>
      <c r="F78" s="89" cm="1">
        <f t="array" ref="F78">IF(Options!$D$18=1, IFERROR(MAX(IF($I$199:$R$199=1,(I78:R78),"")),
     MAX(IF($I$199:$R$199=2,(I78:R78),""))),
IF(Options!$D$19=1, IFERROR(AVERAGE(IF($I$199:$R$199=1,I78:R78,"")),
     AVERAGE(IF($I$199:$R$199=2,(I78:R78),""))),
IF(Options!$D$20=1, IFERROR(IF(OR(IF(ISNUMBER(I78:R78),IF(I$199:R$199 = 1,I78:R78, ""), "")=0), 0, GEOMEAN(IF(ISNUMBER(I78:R78),IF(I$199:R$199 = 1,I78:R78, ""), ""))),
   IF(OR(IF(ISNUMBER(I78:R78),IF(I$199:R$199 = 2,I78:R78, ""), "")=0), 0, GEOMEAN(IF(ISNUMBER(I78:R78),IF(I$199:R$199 = 2,I78:R78, ""), "")))))))</f>
        <v>1.8571428571428601</v>
      </c>
      <c r="G78" s="89" cm="1">
        <f t="array" ref="G78">IF(Options!$D$18=1, IFERROR(MAX(IF($I$200:$R$200=1,(I78:R78),"")),
     MAX(IF($I$200:$R$200=2,(I78:R78),""))),
IF(Options!$D$19=1, IFERROR(AVERAGE(IF($I$200:$R$200=1,(I78:R78),"")),
     AVERAGE(IF($I$200:$R$200=2,(I78:R78),""))),
IF(Options!$D$20=1, IFERROR(IF(OR(IF(ISNUMBER(I78:R78),IF(I$200:R$200 = 1,I78:R78, ""), "")=0), 0, GEOMEAN(IF(ISNUMBER(I78:R78),IF(I$200:R$200 = 1,I78:R78, ""), ""))),
   IF(OR(IF(ISNUMBER(I78:R78),IF(I$200:R$200 = 2,I78:R78, ""), "")=0), 0, GEOMEAN(IF(ISNUMBER(I78:R78),IF(I$200:R$200 = 2,I78:R78, ""), "")))))))</f>
        <v>10</v>
      </c>
      <c r="H78" s="208" t="s">
        <v>152</v>
      </c>
      <c r="I78" s="89">
        <v>1.8571428571428601</v>
      </c>
      <c r="J78" s="89">
        <v>0</v>
      </c>
      <c r="K78" s="89">
        <v>6.6577115108064105E-2</v>
      </c>
      <c r="L78" s="89">
        <v>5.03</v>
      </c>
      <c r="M78" s="89">
        <v>10</v>
      </c>
      <c r="N78" s="89">
        <v>10</v>
      </c>
      <c r="O78" s="89"/>
      <c r="P78" s="89"/>
      <c r="Q78" s="141"/>
      <c r="R78" s="141"/>
      <c r="S78" s="141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</row>
    <row r="79" spans="1:30" x14ac:dyDescent="0.2">
      <c r="A79" s="85">
        <v>74</v>
      </c>
      <c r="B79" s="85" t="s">
        <v>153</v>
      </c>
      <c r="C79" s="85" t="s">
        <v>154</v>
      </c>
      <c r="D79" s="98" t="str">
        <f t="shared" si="2"/>
        <v/>
      </c>
      <c r="E79" s="89">
        <f>IF(Options!$D$24 = 1, MAX(F79, G79),
IF(Options!$D$25 = 1, AVERAGE(F79,G79),
IF(Options!$D$26 = 1, IFERROR(GEOMEAN(F79, G79), MAX(F79, G79)))))</f>
        <v>10</v>
      </c>
      <c r="F79" s="89" cm="1">
        <f t="array" ref="F79">IF(Options!$D$18=1, IFERROR(MAX(IF($I$199:$R$199=1,(I79:R79),"")),
     MAX(IF($I$199:$R$199=2,(I79:R79),""))),
IF(Options!$D$19=1, IFERROR(AVERAGE(IF($I$199:$R$199=1,I79:R79,"")),
     AVERAGE(IF($I$199:$R$199=2,(I79:R79),""))),
IF(Options!$D$20=1, IFERROR(IF(OR(IF(ISNUMBER(I79:R79),IF(I$199:R$199 = 1,I79:R79, ""), "")=0), 0, GEOMEAN(IF(ISNUMBER(I79:R79),IF(I$199:R$199 = 1,I79:R79, ""), ""))),
   IF(OR(IF(ISNUMBER(I79:R79),IF(I$199:R$199 = 2,I79:R79, ""), "")=0), 0, GEOMEAN(IF(ISNUMBER(I79:R79),IF(I$199:R$199 = 2,I79:R79, ""), "")))))))</f>
        <v>10</v>
      </c>
      <c r="G79" s="89" cm="1">
        <f t="array" ref="G79">IF(Options!$D$18=1, IFERROR(MAX(IF($I$200:$R$200=1,(I79:R79),"")),
     MAX(IF($I$200:$R$200=2,(I79:R79),""))),
IF(Options!$D$19=1, IFERROR(AVERAGE(IF($I$200:$R$200=1,(I79:R79),"")),
     AVERAGE(IF($I$200:$R$200=2,(I79:R79),""))),
IF(Options!$D$20=1, IFERROR(IF(OR(IF(ISNUMBER(I79:R79),IF(I$200:R$200 = 1,I79:R79, ""), "")=0), 0, GEOMEAN(IF(ISNUMBER(I79:R79),IF(I$200:R$200 = 1,I79:R79, ""), ""))),
   IF(OR(IF(ISNUMBER(I79:R79),IF(I$200:R$200 = 2,I79:R79, ""), "")=0), 0, GEOMEAN(IF(ISNUMBER(I79:R79),IF(I$200:R$200 = 2,I79:R79, ""), "")))))))</f>
        <v>10</v>
      </c>
      <c r="H79" s="208" t="s">
        <v>154</v>
      </c>
      <c r="I79" s="89">
        <v>10</v>
      </c>
      <c r="J79" s="89">
        <v>0</v>
      </c>
      <c r="K79" s="89">
        <v>10</v>
      </c>
      <c r="L79" s="89" t="s">
        <v>473</v>
      </c>
      <c r="M79" s="89" t="s">
        <v>473</v>
      </c>
      <c r="N79" s="89" t="s">
        <v>473</v>
      </c>
      <c r="O79" s="89"/>
      <c r="P79" s="89"/>
      <c r="Q79" s="141"/>
      <c r="R79" s="141"/>
      <c r="S79" s="141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</row>
    <row r="80" spans="1:30" x14ac:dyDescent="0.2">
      <c r="A80" s="85">
        <v>75</v>
      </c>
      <c r="B80" s="85" t="s">
        <v>155</v>
      </c>
      <c r="C80" s="85" t="s">
        <v>156</v>
      </c>
      <c r="D80" s="98" t="str">
        <f t="shared" si="2"/>
        <v/>
      </c>
      <c r="E80" s="89">
        <f>IF(Options!$D$24 = 1, MAX(F80, G80),
IF(Options!$D$25 = 1, AVERAGE(F80,G80),
IF(Options!$D$26 = 1, IFERROR(GEOMEAN(F80, G80), MAX(F80, G80)))))</f>
        <v>4.0746603714735743</v>
      </c>
      <c r="F80" s="89" cm="1">
        <f t="array" ref="F80">IF(Options!$D$18=1, IFERROR(MAX(IF($I$199:$R$199=1,(I80:R80),"")),
     MAX(IF($I$199:$R$199=2,(I80:R80),""))),
IF(Options!$D$19=1, IFERROR(AVERAGE(IF($I$199:$R$199=1,I80:R80,"")),
     AVERAGE(IF($I$199:$R$199=2,(I80:R80),""))),
IF(Options!$D$20=1, IFERROR(IF(OR(IF(ISNUMBER(I80:R80),IF(I$199:R$199 = 1,I80:R80, ""), "")=0), 0, GEOMEAN(IF(ISNUMBER(I80:R80),IF(I$199:R$199 = 1,I80:R80, ""), ""))),
   IF(OR(IF(ISNUMBER(I80:R80),IF(I$199:R$199 = 2,I80:R80, ""), "")=0), 0, GEOMEAN(IF(ISNUMBER(I80:R80),IF(I$199:R$199 = 2,I80:R80, ""), "")))))))</f>
        <v>1.8571428571428601</v>
      </c>
      <c r="G80" s="89" cm="1">
        <f t="array" ref="G80">IF(Options!$D$18=1, IFERROR(MAX(IF($I$200:$R$200=1,(I80:R80),"")),
     MAX(IF($I$200:$R$200=2,(I80:R80),""))),
IF(Options!$D$19=1, IFERROR(AVERAGE(IF($I$200:$R$200=1,(I80:R80),"")),
     AVERAGE(IF($I$200:$R$200=2,(I80:R80),""))),
IF(Options!$D$20=1, IFERROR(IF(OR(IF(ISNUMBER(I80:R80),IF(I$200:R$200 = 1,I80:R80, ""), "")=0), 0, GEOMEAN(IF(ISNUMBER(I80:R80),IF(I$200:R$200 = 1,I80:R80, ""), ""))),
   IF(OR(IF(ISNUMBER(I80:R80),IF(I$200:R$200 = 2,I80:R80, ""), "")=0), 0, GEOMEAN(IF(ISNUMBER(I80:R80),IF(I$200:R$200 = 2,I80:R80, ""), "")))))))</f>
        <v>8.94</v>
      </c>
      <c r="H80" s="208" t="s">
        <v>156</v>
      </c>
      <c r="I80" s="89">
        <v>1.8571428571428601</v>
      </c>
      <c r="J80" s="89">
        <v>0</v>
      </c>
      <c r="K80" s="89" t="s">
        <v>473</v>
      </c>
      <c r="L80" s="89">
        <v>8.94</v>
      </c>
      <c r="M80" s="89">
        <v>0</v>
      </c>
      <c r="N80" s="89" t="s">
        <v>473</v>
      </c>
      <c r="O80" s="89"/>
      <c r="P80" s="89"/>
      <c r="Q80" s="141"/>
      <c r="R80" s="141"/>
      <c r="S80" s="141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</row>
    <row r="81" spans="1:30" x14ac:dyDescent="0.2">
      <c r="A81" s="85">
        <v>76</v>
      </c>
      <c r="B81" s="85" t="s">
        <v>157</v>
      </c>
      <c r="C81" s="85" t="s">
        <v>158</v>
      </c>
      <c r="D81" s="98" t="str">
        <f t="shared" si="2"/>
        <v/>
      </c>
      <c r="E81" s="89">
        <f>IF(Options!$D$24 = 1, MAX(F81, G81),
IF(Options!$D$25 = 1, AVERAGE(F81,G81),
IF(Options!$D$26 = 1, IFERROR(GEOMEAN(F81, G81), MAX(F81, G81)))))</f>
        <v>6.5378021645547761</v>
      </c>
      <c r="F81" s="89" cm="1">
        <f t="array" ref="F81">IF(Options!$D$18=1, IFERROR(MAX(IF($I$199:$R$199=1,(I81:R81),"")),
     MAX(IF($I$199:$R$199=2,(I81:R81),""))),
IF(Options!$D$19=1, IFERROR(AVERAGE(IF($I$199:$R$199=1,I81:R81,"")),
     AVERAGE(IF($I$199:$R$199=2,(I81:R81),""))),
IF(Options!$D$20=1, IFERROR(IF(OR(IF(ISNUMBER(I81:R81),IF(I$199:R$199 = 1,I81:R81, ""), "")=0), 0, GEOMEAN(IF(ISNUMBER(I81:R81),IF(I$199:R$199 = 1,I81:R81, ""), ""))),
   IF(OR(IF(ISNUMBER(I81:R81),IF(I$199:R$199 = 2,I81:R81, ""), "")=0), 0, GEOMEAN(IF(ISNUMBER(I81:R81),IF(I$199:R$199 = 2,I81:R81, ""), "")))))))</f>
        <v>4.71428571428571</v>
      </c>
      <c r="G81" s="89" cm="1">
        <f t="array" ref="G81">IF(Options!$D$18=1, IFERROR(MAX(IF($I$200:$R$200=1,(I81:R81),"")),
     MAX(IF($I$200:$R$200=2,(I81:R81),""))),
IF(Options!$D$19=1, IFERROR(AVERAGE(IF($I$200:$R$200=1,(I81:R81),"")),
     AVERAGE(IF($I$200:$R$200=2,(I81:R81),""))),
IF(Options!$D$20=1, IFERROR(IF(OR(IF(ISNUMBER(I81:R81),IF(I$200:R$200 = 1,I81:R81, ""), "")=0), 0, GEOMEAN(IF(ISNUMBER(I81:R81),IF(I$200:R$200 = 1,I81:R81, ""), ""))),
   IF(OR(IF(ISNUMBER(I81:R81),IF(I$200:R$200 = 2,I81:R81, ""), "")=0), 0, GEOMEAN(IF(ISNUMBER(I81:R81),IF(I$200:R$200 = 2,I81:R81, ""), "")))))))</f>
        <v>9.06666666666667</v>
      </c>
      <c r="H81" s="208" t="s">
        <v>158</v>
      </c>
      <c r="I81" s="89">
        <v>4.71428571428571</v>
      </c>
      <c r="J81" s="89">
        <v>0</v>
      </c>
      <c r="K81" s="89">
        <v>1</v>
      </c>
      <c r="L81" s="89">
        <v>9.06666666666667</v>
      </c>
      <c r="M81" s="89">
        <v>0</v>
      </c>
      <c r="N81" s="89">
        <v>3.4544496687631701</v>
      </c>
      <c r="O81" s="89"/>
      <c r="P81" s="89"/>
      <c r="Q81" s="141"/>
      <c r="R81" s="141"/>
      <c r="S81" s="141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</row>
    <row r="82" spans="1:30" x14ac:dyDescent="0.2">
      <c r="A82" s="85">
        <v>77</v>
      </c>
      <c r="B82" s="85" t="s">
        <v>159</v>
      </c>
      <c r="C82" s="85" t="s">
        <v>160</v>
      </c>
      <c r="D82" s="98" t="str">
        <f t="shared" si="2"/>
        <v/>
      </c>
      <c r="E82" s="89">
        <f>IF(Options!$D$24 = 1, MAX(F82, G82),
IF(Options!$D$25 = 1, AVERAGE(F82,G82),
IF(Options!$D$26 = 1, IFERROR(GEOMEAN(F82, G82), MAX(F82, G82)))))</f>
        <v>7.8594801718325193</v>
      </c>
      <c r="F82" s="89" cm="1">
        <f t="array" ref="F82">IF(Options!$D$18=1, IFERROR(MAX(IF($I$199:$R$199=1,(I82:R82),"")),
     MAX(IF($I$199:$R$199=2,(I82:R82),""))),
IF(Options!$D$19=1, IFERROR(AVERAGE(IF($I$199:$R$199=1,I82:R82,"")),
     AVERAGE(IF($I$199:$R$199=2,(I82:R82),""))),
IF(Options!$D$20=1, IFERROR(IF(OR(IF(ISNUMBER(I82:R82),IF(I$199:R$199 = 1,I82:R82, ""), "")=0), 0, GEOMEAN(IF(ISNUMBER(I82:R82),IF(I$199:R$199 = 1,I82:R82, ""), ""))),
   IF(OR(IF(ISNUMBER(I82:R82),IF(I$199:R$199 = 2,I82:R82, ""), "")=0), 0, GEOMEAN(IF(ISNUMBER(I82:R82),IF(I$199:R$199 = 2,I82:R82, ""), "")))))))</f>
        <v>6.71428571428571</v>
      </c>
      <c r="G82" s="89" cm="1">
        <f t="array" ref="G82">IF(Options!$D$18=1, IFERROR(MAX(IF($I$200:$R$200=1,(I82:R82),"")),
     MAX(IF($I$200:$R$200=2,(I82:R82),""))),
IF(Options!$D$19=1, IFERROR(AVERAGE(IF($I$200:$R$200=1,(I82:R82),"")),
     AVERAGE(IF($I$200:$R$200=2,(I82:R82),""))),
IF(Options!$D$20=1, IFERROR(IF(OR(IF(ISNUMBER(I82:R82),IF(I$200:R$200 = 1,I82:R82, ""), "")=0), 0, GEOMEAN(IF(ISNUMBER(I82:R82),IF(I$200:R$200 = 1,I82:R82, ""), ""))),
   IF(OR(IF(ISNUMBER(I82:R82),IF(I$200:R$200 = 2,I82:R82, ""), "")=0), 0, GEOMEAN(IF(ISNUMBER(I82:R82),IF(I$200:R$200 = 2,I82:R82, ""), "")))))))</f>
        <v>9.1999999999999993</v>
      </c>
      <c r="H82" s="208" t="s">
        <v>160</v>
      </c>
      <c r="I82" s="89">
        <v>6.71428571428571</v>
      </c>
      <c r="J82" s="89">
        <v>7</v>
      </c>
      <c r="K82" s="89">
        <v>9.1999999999999993</v>
      </c>
      <c r="L82" s="89" t="s">
        <v>473</v>
      </c>
      <c r="M82" s="89">
        <v>7</v>
      </c>
      <c r="N82" s="89" t="s">
        <v>473</v>
      </c>
      <c r="O82" s="89"/>
      <c r="P82" s="89"/>
      <c r="Q82" s="141"/>
      <c r="R82" s="141"/>
      <c r="S82" s="141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</row>
    <row r="83" spans="1:30" x14ac:dyDescent="0.2">
      <c r="A83" s="85">
        <v>78</v>
      </c>
      <c r="B83" s="85" t="s">
        <v>161</v>
      </c>
      <c r="C83" s="85" t="s">
        <v>162</v>
      </c>
      <c r="D83" s="98" t="str">
        <f t="shared" si="2"/>
        <v/>
      </c>
      <c r="E83" s="89">
        <f>IF(Options!$D$24 = 1, MAX(F83, G83),
IF(Options!$D$25 = 1, AVERAGE(F83,G83),
IF(Options!$D$26 = 1, IFERROR(GEOMEAN(F83, G83), MAX(F83, G83)))))</f>
        <v>1.3093073414159537</v>
      </c>
      <c r="F83" s="89" cm="1">
        <f t="array" ref="F83">IF(Options!$D$18=1, IFERROR(MAX(IF($I$199:$R$199=1,(I83:R83),"")),
     MAX(IF($I$199:$R$199=2,(I83:R83),""))),
IF(Options!$D$19=1, IFERROR(AVERAGE(IF($I$199:$R$199=1,I83:R83,"")),
     AVERAGE(IF($I$199:$R$199=2,(I83:R83),""))),
IF(Options!$D$20=1, IFERROR(IF(OR(IF(ISNUMBER(I83:R83),IF(I$199:R$199 = 1,I83:R83, ""), "")=0), 0, GEOMEAN(IF(ISNUMBER(I83:R83),IF(I$199:R$199 = 1,I83:R83, ""), ""))),
   IF(OR(IF(ISNUMBER(I83:R83),IF(I$199:R$199 = 2,I83:R83, ""), "")=0), 0, GEOMEAN(IF(ISNUMBER(I83:R83),IF(I$199:R$199 = 2,I83:R83, ""), "")))))))</f>
        <v>0.57142857142857095</v>
      </c>
      <c r="G83" s="89" cm="1">
        <f t="array" ref="G83">IF(Options!$D$18=1, IFERROR(MAX(IF($I$200:$R$200=1,(I83:R83),"")),
     MAX(IF($I$200:$R$200=2,(I83:R83),""))),
IF(Options!$D$19=1, IFERROR(AVERAGE(IF($I$200:$R$200=1,(I83:R83),"")),
     AVERAGE(IF($I$200:$R$200=2,(I83:R83),""))),
IF(Options!$D$20=1, IFERROR(IF(OR(IF(ISNUMBER(I83:R83),IF(I$200:R$200 = 1,I83:R83, ""), "")=0), 0, GEOMEAN(IF(ISNUMBER(I83:R83),IF(I$200:R$200 = 1,I83:R83, ""), ""))),
   IF(OR(IF(ISNUMBER(I83:R83),IF(I$200:R$200 = 2,I83:R83, ""), "")=0), 0, GEOMEAN(IF(ISNUMBER(I83:R83),IF(I$200:R$200 = 2,I83:R83, ""), "")))))))</f>
        <v>3</v>
      </c>
      <c r="H83" s="208" t="s">
        <v>162</v>
      </c>
      <c r="I83" s="89">
        <v>0.57142857142857095</v>
      </c>
      <c r="J83" s="89">
        <v>3</v>
      </c>
      <c r="K83" s="89" t="s">
        <v>473</v>
      </c>
      <c r="L83" s="89">
        <v>2.2366666666666601</v>
      </c>
      <c r="M83" s="89" t="s">
        <v>473</v>
      </c>
      <c r="N83" s="89" t="s">
        <v>473</v>
      </c>
      <c r="O83" s="89"/>
      <c r="P83" s="89"/>
      <c r="Q83" s="141"/>
      <c r="R83" s="141"/>
      <c r="S83" s="141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</row>
    <row r="84" spans="1:30" x14ac:dyDescent="0.2">
      <c r="A84" s="85">
        <v>79</v>
      </c>
      <c r="B84" s="85" t="s">
        <v>163</v>
      </c>
      <c r="C84" s="85" t="s">
        <v>164</v>
      </c>
      <c r="D84" s="98" t="str">
        <f t="shared" si="2"/>
        <v/>
      </c>
      <c r="E84" s="89">
        <f>IF(Options!$D$24 = 1, MAX(F84, G84),
IF(Options!$D$25 = 1, AVERAGE(F84,G84),
IF(Options!$D$26 = 1, IFERROR(GEOMEAN(F84, G84), MAX(F84, G84)))))</f>
        <v>4.1761226035642185</v>
      </c>
      <c r="F84" s="89" cm="1">
        <f t="array" ref="F84">IF(Options!$D$18=1, IFERROR(MAX(IF($I$199:$R$199=1,(I84:R84),"")),
     MAX(IF($I$199:$R$199=2,(I84:R84),""))),
IF(Options!$D$19=1, IFERROR(AVERAGE(IF($I$199:$R$199=1,I84:R84,"")),
     AVERAGE(IF($I$199:$R$199=2,(I84:R84),""))),
IF(Options!$D$20=1, IFERROR(IF(OR(IF(ISNUMBER(I84:R84),IF(I$199:R$199 = 1,I84:R84, ""), "")=0), 0, GEOMEAN(IF(ISNUMBER(I84:R84),IF(I$199:R$199 = 1,I84:R84, ""), ""))),
   IF(OR(IF(ISNUMBER(I84:R84),IF(I$199:R$199 = 2,I84:R84, ""), "")=0), 0, GEOMEAN(IF(ISNUMBER(I84:R84),IF(I$199:R$199 = 2,I84:R84, ""), "")))))))</f>
        <v>3.4285714285714302</v>
      </c>
      <c r="G84" s="89" cm="1">
        <f t="array" ref="G84">IF(Options!$D$18=1, IFERROR(MAX(IF($I$200:$R$200=1,(I84:R84),"")),
     MAX(IF($I$200:$R$200=2,(I84:R84),""))),
IF(Options!$D$19=1, IFERROR(AVERAGE(IF($I$200:$R$200=1,(I84:R84),"")),
     AVERAGE(IF($I$200:$R$200=2,(I84:R84),""))),
IF(Options!$D$20=1, IFERROR(IF(OR(IF(ISNUMBER(I84:R84),IF(I$200:R$200 = 1,I84:R84, ""), "")=0), 0, GEOMEAN(IF(ISNUMBER(I84:R84),IF(I$200:R$200 = 1,I84:R84, ""), ""))),
   IF(OR(IF(ISNUMBER(I84:R84),IF(I$200:R$200 = 2,I84:R84, ""), "")=0), 0, GEOMEAN(IF(ISNUMBER(I84:R84),IF(I$200:R$200 = 2,I84:R84, ""), "")))))))</f>
        <v>5.0866666666666598</v>
      </c>
      <c r="H84" s="208" t="s">
        <v>164</v>
      </c>
      <c r="I84" s="89">
        <v>3.4285714285714302</v>
      </c>
      <c r="J84" s="89">
        <v>0</v>
      </c>
      <c r="K84" s="89" t="s">
        <v>473</v>
      </c>
      <c r="L84" s="89">
        <v>5.0866666666666598</v>
      </c>
      <c r="M84" s="89" t="s">
        <v>473</v>
      </c>
      <c r="N84" s="89" t="s">
        <v>473</v>
      </c>
      <c r="O84" s="89"/>
      <c r="P84" s="89"/>
      <c r="Q84" s="141"/>
      <c r="R84" s="141"/>
      <c r="S84" s="141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</row>
    <row r="85" spans="1:30" x14ac:dyDescent="0.2">
      <c r="A85" s="85">
        <v>80</v>
      </c>
      <c r="B85" s="85" t="s">
        <v>165</v>
      </c>
      <c r="C85" s="85" t="s">
        <v>166</v>
      </c>
      <c r="D85" s="98" t="str">
        <f t="shared" si="2"/>
        <v/>
      </c>
      <c r="E85" s="89">
        <f>IF(Options!$D$24 = 1, MAX(F85, G85),
IF(Options!$D$25 = 1, AVERAGE(F85,G85),
IF(Options!$D$26 = 1, IFERROR(GEOMEAN(F85, G85), MAX(F85, G85)))))</f>
        <v>5.5714285714285703</v>
      </c>
      <c r="F85" s="89" cm="1">
        <f t="array" ref="F85">IF(Options!$D$18=1, IFERROR(MAX(IF($I$199:$R$199=1,(I85:R85),"")),
     MAX(IF($I$199:$R$199=2,(I85:R85),""))),
IF(Options!$D$19=1, IFERROR(AVERAGE(IF($I$199:$R$199=1,I85:R85,"")),
     AVERAGE(IF($I$199:$R$199=2,(I85:R85),""))),
IF(Options!$D$20=1, IFERROR(IF(OR(IF(ISNUMBER(I85:R85),IF(I$199:R$199 = 1,I85:R85, ""), "")=0), 0, GEOMEAN(IF(ISNUMBER(I85:R85),IF(I$199:R$199 = 1,I85:R85, ""), ""))),
   IF(OR(IF(ISNUMBER(I85:R85),IF(I$199:R$199 = 2,I85:R85, ""), "")=0), 0, GEOMEAN(IF(ISNUMBER(I85:R85),IF(I$199:R$199 = 2,I85:R85, ""), "")))))))</f>
        <v>5.5714285714285703</v>
      </c>
      <c r="G85" s="89" cm="1">
        <f t="array" ref="G85">IF(Options!$D$18=1, IFERROR(MAX(IF($I$200:$R$200=1,(I85:R85),"")),
     MAX(IF($I$200:$R$200=2,(I85:R85),""))),
IF(Options!$D$19=1, IFERROR(AVERAGE(IF($I$200:$R$200=1,(I85:R85),"")),
     AVERAGE(IF($I$200:$R$200=2,(I85:R85),""))),
IF(Options!$D$20=1, IFERROR(IF(OR(IF(ISNUMBER(I85:R85),IF(I$200:R$200 = 1,I85:R85, ""), "")=0), 0, GEOMEAN(IF(ISNUMBER(I85:R85),IF(I$200:R$200 = 1,I85:R85, ""), ""))),
   IF(OR(IF(ISNUMBER(I85:R85),IF(I$200:R$200 = 2,I85:R85, ""), "")=0), 0, GEOMEAN(IF(ISNUMBER(I85:R85),IF(I$200:R$200 = 2,I85:R85, ""), "")))))))</f>
        <v>0</v>
      </c>
      <c r="H85" s="208" t="s">
        <v>166</v>
      </c>
      <c r="I85" s="89">
        <v>5.5714285714285703</v>
      </c>
      <c r="J85" s="89">
        <v>0</v>
      </c>
      <c r="K85" s="89" t="s">
        <v>473</v>
      </c>
      <c r="L85" s="89" t="s">
        <v>473</v>
      </c>
      <c r="M85" s="89" t="s">
        <v>473</v>
      </c>
      <c r="N85" s="89" t="s">
        <v>473</v>
      </c>
      <c r="O85" s="89"/>
      <c r="P85" s="89"/>
      <c r="Q85" s="141"/>
      <c r="R85" s="141"/>
      <c r="S85" s="141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</row>
    <row r="86" spans="1:30" x14ac:dyDescent="0.2">
      <c r="A86" s="85">
        <v>81</v>
      </c>
      <c r="B86" s="85" t="s">
        <v>167</v>
      </c>
      <c r="C86" s="85" t="s">
        <v>168</v>
      </c>
      <c r="D86" s="98" t="str">
        <f t="shared" si="2"/>
        <v/>
      </c>
      <c r="E86" s="89">
        <f>IF(Options!$D$24 = 1, MAX(F86, G86),
IF(Options!$D$25 = 1, AVERAGE(F86,G86),
IF(Options!$D$26 = 1, IFERROR(GEOMEAN(F86, G86), MAX(F86, G86)))))</f>
        <v>1.690308509457034</v>
      </c>
      <c r="F86" s="89" cm="1">
        <f t="array" ref="F86">IF(Options!$D$18=1, IFERROR(MAX(IF($I$199:$R$199=1,(I86:R86),"")),
     MAX(IF($I$199:$R$199=2,(I86:R86),""))),
IF(Options!$D$19=1, IFERROR(AVERAGE(IF($I$199:$R$199=1,I86:R86,"")),
     AVERAGE(IF($I$199:$R$199=2,(I86:R86),""))),
IF(Options!$D$20=1, IFERROR(IF(OR(IF(ISNUMBER(I86:R86),IF(I$199:R$199 = 1,I86:R86, ""), "")=0), 0, GEOMEAN(IF(ISNUMBER(I86:R86),IF(I$199:R$199 = 1,I86:R86, ""), ""))),
   IF(OR(IF(ISNUMBER(I86:R86),IF(I$199:R$199 = 2,I86:R86, ""), "")=0), 0, GEOMEAN(IF(ISNUMBER(I86:R86),IF(I$199:R$199 = 2,I86:R86, ""), "")))))))</f>
        <v>0.28571428571428598</v>
      </c>
      <c r="G86" s="89" cm="1">
        <f t="array" ref="G86">IF(Options!$D$18=1, IFERROR(MAX(IF($I$200:$R$200=1,(I86:R86),"")),
     MAX(IF($I$200:$R$200=2,(I86:R86),""))),
IF(Options!$D$19=1, IFERROR(AVERAGE(IF($I$200:$R$200=1,(I86:R86),"")),
     AVERAGE(IF($I$200:$R$200=2,(I86:R86),""))),
IF(Options!$D$20=1, IFERROR(IF(OR(IF(ISNUMBER(I86:R86),IF(I$200:R$200 = 1,I86:R86, ""), "")=0), 0, GEOMEAN(IF(ISNUMBER(I86:R86),IF(I$200:R$200 = 1,I86:R86, ""), ""))),
   IF(OR(IF(ISNUMBER(I86:R86),IF(I$200:R$200 = 2,I86:R86, ""), "")=0), 0, GEOMEAN(IF(ISNUMBER(I86:R86),IF(I$200:R$200 = 2,I86:R86, ""), "")))))))</f>
        <v>10</v>
      </c>
      <c r="H86" s="208" t="s">
        <v>168</v>
      </c>
      <c r="I86" s="89">
        <v>0.28571428571428598</v>
      </c>
      <c r="J86" s="89">
        <v>3</v>
      </c>
      <c r="K86" s="89" t="s">
        <v>473</v>
      </c>
      <c r="L86" s="89">
        <v>10</v>
      </c>
      <c r="M86" s="89" t="s">
        <v>473</v>
      </c>
      <c r="N86" s="89" t="s">
        <v>473</v>
      </c>
      <c r="O86" s="89"/>
      <c r="P86" s="89"/>
      <c r="Q86" s="141"/>
      <c r="R86" s="141"/>
      <c r="S86" s="141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</row>
    <row r="87" spans="1:30" x14ac:dyDescent="0.2">
      <c r="A87" s="85">
        <v>82</v>
      </c>
      <c r="B87" s="85" t="s">
        <v>169</v>
      </c>
      <c r="C87" s="85" t="s">
        <v>170</v>
      </c>
      <c r="D87" s="98" t="str">
        <f t="shared" si="2"/>
        <v/>
      </c>
      <c r="E87" s="89">
        <f>IF(Options!$D$24 = 1, MAX(F87, G87),
IF(Options!$D$25 = 1, AVERAGE(F87,G87),
IF(Options!$D$26 = 1, IFERROR(GEOMEAN(F87, G87), MAX(F87, G87)))))</f>
        <v>2.5008569959687237</v>
      </c>
      <c r="F87" s="89" cm="1">
        <f t="array" ref="F87">IF(Options!$D$18=1, IFERROR(MAX(IF($I$199:$R$199=1,(I87:R87),"")),
     MAX(IF($I$199:$R$199=2,(I87:R87),""))),
IF(Options!$D$19=1, IFERROR(AVERAGE(IF($I$199:$R$199=1,I87:R87,"")),
     AVERAGE(IF($I$199:$R$199=2,(I87:R87),""))),
IF(Options!$D$20=1, IFERROR(IF(OR(IF(ISNUMBER(I87:R87),IF(I$199:R$199 = 1,I87:R87, ""), "")=0), 0, GEOMEAN(IF(ISNUMBER(I87:R87),IF(I$199:R$199 = 1,I87:R87, ""), ""))),
   IF(OR(IF(ISNUMBER(I87:R87),IF(I$199:R$199 = 2,I87:R87, ""), "")=0), 0, GEOMEAN(IF(ISNUMBER(I87:R87),IF(I$199:R$199 = 2,I87:R87, ""), "")))))))</f>
        <v>0.85714285714285599</v>
      </c>
      <c r="G87" s="89" cm="1">
        <f t="array" ref="G87">IF(Options!$D$18=1, IFERROR(MAX(IF($I$200:$R$200=1,(I87:R87),"")),
     MAX(IF($I$200:$R$200=2,(I87:R87),""))),
IF(Options!$D$19=1, IFERROR(AVERAGE(IF($I$200:$R$200=1,(I87:R87),"")),
     AVERAGE(IF($I$200:$R$200=2,(I87:R87),""))),
IF(Options!$D$20=1, IFERROR(IF(OR(IF(ISNUMBER(I87:R87),IF(I$200:R$200 = 1,I87:R87, ""), "")=0), 0, GEOMEAN(IF(ISNUMBER(I87:R87),IF(I$200:R$200 = 1,I87:R87, ""), ""))),
   IF(OR(IF(ISNUMBER(I87:R87),IF(I$200:R$200 = 2,I87:R87, ""), "")=0), 0, GEOMEAN(IF(ISNUMBER(I87:R87),IF(I$200:R$200 = 2,I87:R87, ""), "")))))))</f>
        <v>7.2966666666666704</v>
      </c>
      <c r="H87" s="208" t="s">
        <v>170</v>
      </c>
      <c r="I87" s="89">
        <v>0.85714285714285599</v>
      </c>
      <c r="J87" s="89">
        <v>3</v>
      </c>
      <c r="K87" s="89" t="s">
        <v>473</v>
      </c>
      <c r="L87" s="89">
        <v>7.2966666666666704</v>
      </c>
      <c r="M87" s="89" t="s">
        <v>473</v>
      </c>
      <c r="N87" s="89" t="s">
        <v>473</v>
      </c>
      <c r="O87" s="89"/>
      <c r="P87" s="89"/>
      <c r="Q87" s="141"/>
      <c r="R87" s="141"/>
      <c r="S87" s="141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</row>
    <row r="88" spans="1:30" x14ac:dyDescent="0.2">
      <c r="A88" s="85">
        <v>83</v>
      </c>
      <c r="B88" s="85" t="s">
        <v>171</v>
      </c>
      <c r="C88" s="85" t="s">
        <v>172</v>
      </c>
      <c r="D88" s="98" t="str">
        <f t="shared" si="2"/>
        <v/>
      </c>
      <c r="E88" s="89">
        <f>IF(Options!$D$24 = 1, MAX(F88, G88),
IF(Options!$D$25 = 1, AVERAGE(F88,G88),
IF(Options!$D$26 = 1, IFERROR(GEOMEAN(F88, G88), MAX(F88, G88)))))</f>
        <v>1.7728105208558362</v>
      </c>
      <c r="F88" s="89" cm="1">
        <f t="array" ref="F88">IF(Options!$D$18=1, IFERROR(MAX(IF($I$199:$R$199=1,(I88:R88),"")),
     MAX(IF($I$199:$R$199=2,(I88:R88),""))),
IF(Options!$D$19=1, IFERROR(AVERAGE(IF($I$199:$R$199=1,I88:R88,"")),
     AVERAGE(IF($I$199:$R$199=2,(I88:R88),""))),
IF(Options!$D$20=1, IFERROR(IF(OR(IF(ISNUMBER(I88:R88),IF(I$199:R$199 = 1,I88:R88, ""), "")=0), 0, GEOMEAN(IF(ISNUMBER(I88:R88),IF(I$199:R$199 = 1,I88:R88, ""), ""))),
   IF(OR(IF(ISNUMBER(I88:R88),IF(I$199:R$199 = 2,I88:R88, ""), "")=0), 0, GEOMEAN(IF(ISNUMBER(I88:R88),IF(I$199:R$199 = 2,I88:R88, ""), "")))))))</f>
        <v>0.85714285714285599</v>
      </c>
      <c r="G88" s="89" cm="1">
        <f t="array" ref="G88">IF(Options!$D$18=1, IFERROR(MAX(IF($I$200:$R$200=1,(I88:R88),"")),
     MAX(IF($I$200:$R$200=2,(I88:R88),""))),
IF(Options!$D$19=1, IFERROR(AVERAGE(IF($I$200:$R$200=1,(I88:R88),"")),
     AVERAGE(IF($I$200:$R$200=2,(I88:R88),""))),
IF(Options!$D$20=1, IFERROR(IF(OR(IF(ISNUMBER(I88:R88),IF(I$200:R$200 = 1,I88:R88, ""), "")=0), 0, GEOMEAN(IF(ISNUMBER(I88:R88),IF(I$200:R$200 = 1,I88:R88, ""), ""))),
   IF(OR(IF(ISNUMBER(I88:R88),IF(I$200:R$200 = 2,I88:R88, ""), "")=0), 0, GEOMEAN(IF(ISNUMBER(I88:R88),IF(I$200:R$200 = 2,I88:R88, ""), "")))))))</f>
        <v>3.6666666666666701</v>
      </c>
      <c r="H88" s="208" t="s">
        <v>172</v>
      </c>
      <c r="I88" s="89">
        <v>0.85714285714285599</v>
      </c>
      <c r="J88" s="89">
        <v>0</v>
      </c>
      <c r="K88" s="89" t="s">
        <v>473</v>
      </c>
      <c r="L88" s="89">
        <v>3.6666666666666701</v>
      </c>
      <c r="M88" s="89" t="s">
        <v>473</v>
      </c>
      <c r="N88" s="89" t="s">
        <v>473</v>
      </c>
      <c r="O88" s="89"/>
      <c r="P88" s="89"/>
      <c r="Q88" s="141"/>
      <c r="R88" s="141"/>
      <c r="S88" s="141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</row>
    <row r="89" spans="1:30" x14ac:dyDescent="0.2">
      <c r="A89" s="85">
        <v>84</v>
      </c>
      <c r="B89" s="85" t="s">
        <v>173</v>
      </c>
      <c r="C89" s="85" t="s">
        <v>174</v>
      </c>
      <c r="D89" s="98" t="str">
        <f t="shared" si="2"/>
        <v/>
      </c>
      <c r="E89" s="89">
        <f>IF(Options!$D$24 = 1, MAX(F89, G89),
IF(Options!$D$25 = 1, AVERAGE(F89,G89),
IF(Options!$D$26 = 1, IFERROR(GEOMEAN(F89, G89), MAX(F89, G89)))))</f>
        <v>5.5714285714285703</v>
      </c>
      <c r="F89" s="89" cm="1">
        <f t="array" ref="F89">IF(Options!$D$18=1, IFERROR(MAX(IF($I$199:$R$199=1,(I89:R89),"")),
     MAX(IF($I$199:$R$199=2,(I89:R89),""))),
IF(Options!$D$19=1, IFERROR(AVERAGE(IF($I$199:$R$199=1,I89:R89,"")),
     AVERAGE(IF($I$199:$R$199=2,(I89:R89),""))),
IF(Options!$D$20=1, IFERROR(IF(OR(IF(ISNUMBER(I89:R89),IF(I$199:R$199 = 1,I89:R89, ""), "")=0), 0, GEOMEAN(IF(ISNUMBER(I89:R89),IF(I$199:R$199 = 1,I89:R89, ""), ""))),
   IF(OR(IF(ISNUMBER(I89:R89),IF(I$199:R$199 = 2,I89:R89, ""), "")=0), 0, GEOMEAN(IF(ISNUMBER(I89:R89),IF(I$199:R$199 = 2,I89:R89, ""), "")))))))</f>
        <v>5.5714285714285703</v>
      </c>
      <c r="G89" s="89" cm="1">
        <f t="array" ref="G89">IF(Options!$D$18=1, IFERROR(MAX(IF($I$200:$R$200=1,(I89:R89),"")),
     MAX(IF($I$200:$R$200=2,(I89:R89),""))),
IF(Options!$D$19=1, IFERROR(AVERAGE(IF($I$200:$R$200=1,(I89:R89),"")),
     AVERAGE(IF($I$200:$R$200=2,(I89:R89),""))),
IF(Options!$D$20=1, IFERROR(IF(OR(IF(ISNUMBER(I89:R89),IF(I$200:R$200 = 1,I89:R89, ""), "")=0), 0, GEOMEAN(IF(ISNUMBER(I89:R89),IF(I$200:R$200 = 1,I89:R89, ""), ""))),
   IF(OR(IF(ISNUMBER(I89:R89),IF(I$200:R$200 = 2,I89:R89, ""), "")=0), 0, GEOMEAN(IF(ISNUMBER(I89:R89),IF(I$200:R$200 = 2,I89:R89, ""), "")))))))</f>
        <v>0</v>
      </c>
      <c r="H89" s="208" t="s">
        <v>174</v>
      </c>
      <c r="I89" s="89">
        <v>5.5714285714285703</v>
      </c>
      <c r="J89" s="89">
        <v>0</v>
      </c>
      <c r="K89" s="89" t="s">
        <v>473</v>
      </c>
      <c r="L89" s="89" t="s">
        <v>473</v>
      </c>
      <c r="M89" s="89" t="s">
        <v>473</v>
      </c>
      <c r="N89" s="89" t="s">
        <v>473</v>
      </c>
      <c r="O89" s="89"/>
      <c r="P89" s="89"/>
      <c r="Q89" s="141"/>
      <c r="R89" s="141"/>
      <c r="S89" s="141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</row>
    <row r="90" spans="1:30" x14ac:dyDescent="0.2">
      <c r="A90" s="85">
        <v>85</v>
      </c>
      <c r="B90" s="85" t="s">
        <v>175</v>
      </c>
      <c r="C90" s="85" t="s">
        <v>176</v>
      </c>
      <c r="D90" s="98" t="str">
        <f t="shared" si="2"/>
        <v/>
      </c>
      <c r="E90" s="89">
        <f>IF(Options!$D$24 = 1, MAX(F90, G90),
IF(Options!$D$25 = 1, AVERAGE(F90,G90),
IF(Options!$D$26 = 1, IFERROR(GEOMEAN(F90, G90), MAX(F90, G90)))))</f>
        <v>7.1713716560063601</v>
      </c>
      <c r="F90" s="89" cm="1">
        <f t="array" ref="F90">IF(Options!$D$18=1, IFERROR(MAX(IF($I$199:$R$199=1,(I90:R90),"")),
     MAX(IF($I$199:$R$199=2,(I90:R90),""))),
IF(Options!$D$19=1, IFERROR(AVERAGE(IF($I$199:$R$199=1,I90:R90,"")),
     AVERAGE(IF($I$199:$R$199=2,(I90:R90),""))),
IF(Options!$D$20=1, IFERROR(IF(OR(IF(ISNUMBER(I90:R90),IF(I$199:R$199 = 1,I90:R90, ""), "")=0), 0, GEOMEAN(IF(ISNUMBER(I90:R90),IF(I$199:R$199 = 1,I90:R90, ""), ""))),
   IF(OR(IF(ISNUMBER(I90:R90),IF(I$199:R$199 = 2,I90:R90, ""), "")=0), 0, GEOMEAN(IF(ISNUMBER(I90:R90),IF(I$199:R$199 = 2,I90:R90, ""), "")))))))</f>
        <v>5.1428571428571397</v>
      </c>
      <c r="G90" s="89" cm="1">
        <f t="array" ref="G90">IF(Options!$D$18=1, IFERROR(MAX(IF($I$200:$R$200=1,(I90:R90),"")),
     MAX(IF($I$200:$R$200=2,(I90:R90),""))),
IF(Options!$D$19=1, IFERROR(AVERAGE(IF($I$200:$R$200=1,(I90:R90),"")),
     AVERAGE(IF($I$200:$R$200=2,(I90:R90),""))),
IF(Options!$D$20=1, IFERROR(IF(OR(IF(ISNUMBER(I90:R90),IF(I$200:R$200 = 1,I90:R90, ""), "")=0), 0, GEOMEAN(IF(ISNUMBER(I90:R90),IF(I$200:R$200 = 1,I90:R90, ""), ""))),
   IF(OR(IF(ISNUMBER(I90:R90),IF(I$200:R$200 = 2,I90:R90, ""), "")=0), 0, GEOMEAN(IF(ISNUMBER(I90:R90),IF(I$200:R$200 = 2,I90:R90, ""), "")))))))</f>
        <v>10</v>
      </c>
      <c r="H90" s="208" t="s">
        <v>176</v>
      </c>
      <c r="I90" s="89">
        <v>5.1428571428571397</v>
      </c>
      <c r="J90" s="89">
        <v>0</v>
      </c>
      <c r="K90" s="89" t="s">
        <v>473</v>
      </c>
      <c r="L90" s="89" t="s">
        <v>473</v>
      </c>
      <c r="M90" s="89">
        <v>10</v>
      </c>
      <c r="N90" s="89" t="s">
        <v>473</v>
      </c>
      <c r="O90" s="89"/>
      <c r="P90" s="89"/>
      <c r="Q90" s="141"/>
      <c r="R90" s="141"/>
      <c r="S90" s="141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</row>
    <row r="91" spans="1:30" x14ac:dyDescent="0.2">
      <c r="A91" s="85">
        <v>86</v>
      </c>
      <c r="B91" s="85" t="s">
        <v>177</v>
      </c>
      <c r="C91" s="85" t="s">
        <v>178</v>
      </c>
      <c r="D91" s="98" t="str">
        <f t="shared" si="2"/>
        <v/>
      </c>
      <c r="E91" s="89">
        <f>IF(Options!$D$24 = 1, MAX(F91, G91),
IF(Options!$D$25 = 1, AVERAGE(F91,G91),
IF(Options!$D$26 = 1, IFERROR(GEOMEAN(F91, G91), MAX(F91, G91)))))</f>
        <v>1.3430597618161018</v>
      </c>
      <c r="F91" s="89" cm="1">
        <f t="array" ref="F91">IF(Options!$D$18=1, IFERROR(MAX(IF($I$199:$R$199=1,(I91:R91),"")),
     MAX(IF($I$199:$R$199=2,(I91:R91),""))),
IF(Options!$D$19=1, IFERROR(AVERAGE(IF($I$199:$R$199=1,I91:R91,"")),
     AVERAGE(IF($I$199:$R$199=2,(I91:R91),""))),
IF(Options!$D$20=1, IFERROR(IF(OR(IF(ISNUMBER(I91:R91),IF(I$199:R$199 = 1,I91:R91, ""), "")=0), 0, GEOMEAN(IF(ISNUMBER(I91:R91),IF(I$199:R$199 = 1,I91:R91, ""), ""))),
   IF(OR(IF(ISNUMBER(I91:R91),IF(I$199:R$199 = 2,I91:R91, ""), "")=0), 0, GEOMEAN(IF(ISNUMBER(I91:R91),IF(I$199:R$199 = 2,I91:R91, ""), "")))))))</f>
        <v>0.57142857142857095</v>
      </c>
      <c r="G91" s="89" cm="1">
        <f t="array" ref="G91">IF(Options!$D$18=1, IFERROR(MAX(IF($I$200:$R$200=1,(I91:R91),"")),
     MAX(IF($I$200:$R$200=2,(I91:R91),""))),
IF(Options!$D$19=1, IFERROR(AVERAGE(IF($I$200:$R$200=1,(I91:R91),"")),
     AVERAGE(IF($I$200:$R$200=2,(I91:R91),""))),
IF(Options!$D$20=1, IFERROR(IF(OR(IF(ISNUMBER(I91:R91),IF(I$200:R$200 = 1,I91:R91, ""), "")=0), 0, GEOMEAN(IF(ISNUMBER(I91:R91),IF(I$200:R$200 = 1,I91:R91, ""), ""))),
   IF(OR(IF(ISNUMBER(I91:R91),IF(I$200:R$200 = 2,I91:R91, ""), "")=0), 0, GEOMEAN(IF(ISNUMBER(I91:R91),IF(I$200:R$200 = 2,I91:R91, ""), "")))))))</f>
        <v>3.1566666666666698</v>
      </c>
      <c r="H91" s="208" t="s">
        <v>178</v>
      </c>
      <c r="I91" s="89">
        <v>0.57142857142857095</v>
      </c>
      <c r="J91" s="89">
        <v>0</v>
      </c>
      <c r="K91" s="89" t="s">
        <v>473</v>
      </c>
      <c r="L91" s="89">
        <v>3.1566666666666698</v>
      </c>
      <c r="M91" s="89" t="s">
        <v>473</v>
      </c>
      <c r="N91" s="89" t="s">
        <v>473</v>
      </c>
      <c r="O91" s="89"/>
      <c r="P91" s="89"/>
      <c r="Q91" s="141"/>
      <c r="R91" s="141"/>
      <c r="S91" s="141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</row>
    <row r="92" spans="1:30" x14ac:dyDescent="0.2">
      <c r="A92" s="85">
        <v>87</v>
      </c>
      <c r="B92" s="85" t="s">
        <v>179</v>
      </c>
      <c r="C92" s="85" t="s">
        <v>180</v>
      </c>
      <c r="D92" s="98" t="str">
        <f t="shared" si="2"/>
        <v/>
      </c>
      <c r="E92" s="89">
        <f>IF(Options!$D$24 = 1, MAX(F92, G92),
IF(Options!$D$25 = 1, AVERAGE(F92,G92),
IF(Options!$D$26 = 1, IFERROR(GEOMEAN(F92, G92), MAX(F92, G92)))))</f>
        <v>3.9641248358604577</v>
      </c>
      <c r="F92" s="89" cm="1">
        <f t="array" ref="F92">IF(Options!$D$18=1, IFERROR(MAX(IF($I$199:$R$199=1,(I92:R92),"")),
     MAX(IF($I$199:$R$199=2,(I92:R92),""))),
IF(Options!$D$19=1, IFERROR(AVERAGE(IF($I$199:$R$199=1,I92:R92,"")),
     AVERAGE(IF($I$199:$R$199=2,(I92:R92),""))),
IF(Options!$D$20=1, IFERROR(IF(OR(IF(ISNUMBER(I92:R92),IF(I$199:R$199 = 1,I92:R92, ""), "")=0), 0, GEOMEAN(IF(ISNUMBER(I92:R92),IF(I$199:R$199 = 1,I92:R92, ""), ""))),
   IF(OR(IF(ISNUMBER(I92:R92),IF(I$199:R$199 = 2,I92:R92, ""), "")=0), 0, GEOMEAN(IF(ISNUMBER(I92:R92),IF(I$199:R$199 = 2,I92:R92, ""), "")))))))</f>
        <v>1.5714285714285701</v>
      </c>
      <c r="G92" s="89" cm="1">
        <f t="array" ref="G92">IF(Options!$D$18=1, IFERROR(MAX(IF($I$200:$R$200=1,(I92:R92),"")),
     MAX(IF($I$200:$R$200=2,(I92:R92),""))),
IF(Options!$D$19=1, IFERROR(AVERAGE(IF($I$200:$R$200=1,(I92:R92),"")),
     AVERAGE(IF($I$200:$R$200=2,(I92:R92),""))),
IF(Options!$D$20=1, IFERROR(IF(OR(IF(ISNUMBER(I92:R92),IF(I$200:R$200 = 1,I92:R92, ""), "")=0), 0, GEOMEAN(IF(ISNUMBER(I92:R92),IF(I$200:R$200 = 1,I92:R92, ""), ""))),
   IF(OR(IF(ISNUMBER(I92:R92),IF(I$200:R$200 = 2,I92:R92, ""), "")=0), 0, GEOMEAN(IF(ISNUMBER(I92:R92),IF(I$200:R$200 = 2,I92:R92, ""), "")))))))</f>
        <v>10</v>
      </c>
      <c r="H92" s="208" t="s">
        <v>180</v>
      </c>
      <c r="I92" s="89">
        <v>1.5714285714285701</v>
      </c>
      <c r="J92" s="89">
        <v>7</v>
      </c>
      <c r="K92" s="89">
        <v>8.4445446375322995E-3</v>
      </c>
      <c r="L92" s="89">
        <v>10</v>
      </c>
      <c r="M92" s="89">
        <v>0</v>
      </c>
      <c r="N92" s="89" t="s">
        <v>473</v>
      </c>
      <c r="O92" s="89"/>
      <c r="P92" s="89"/>
      <c r="Q92" s="141"/>
      <c r="R92" s="141"/>
      <c r="S92" s="141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</row>
    <row r="93" spans="1:30" x14ac:dyDescent="0.2">
      <c r="A93" s="85">
        <v>88</v>
      </c>
      <c r="B93" s="85" t="s">
        <v>181</v>
      </c>
      <c r="C93" s="85" t="s">
        <v>182</v>
      </c>
      <c r="D93" s="98" t="str">
        <f t="shared" si="2"/>
        <v/>
      </c>
      <c r="E93" s="89">
        <f>IF(Options!$D$24 = 1, MAX(F93, G93),
IF(Options!$D$25 = 1, AVERAGE(F93,G93),
IF(Options!$D$26 = 1, IFERROR(GEOMEAN(F93, G93), MAX(F93, G93)))))</f>
        <v>8.8640526042791841</v>
      </c>
      <c r="F93" s="89" cm="1">
        <f t="array" ref="F93">IF(Options!$D$18=1, IFERROR(MAX(IF($I$199:$R$199=1,(I93:R93),"")),
     MAX(IF($I$199:$R$199=2,(I93:R93),""))),
IF(Options!$D$19=1, IFERROR(AVERAGE(IF($I$199:$R$199=1,I93:R93,"")),
     AVERAGE(IF($I$199:$R$199=2,(I93:R93),""))),
IF(Options!$D$20=1, IFERROR(IF(OR(IF(ISNUMBER(I93:R93),IF(I$199:R$199 = 1,I93:R93, ""), "")=0), 0, GEOMEAN(IF(ISNUMBER(I93:R93),IF(I$199:R$199 = 1,I93:R93, ""), ""))),
   IF(OR(IF(ISNUMBER(I93:R93),IF(I$199:R$199 = 2,I93:R93, ""), "")=0), 0, GEOMEAN(IF(ISNUMBER(I93:R93),IF(I$199:R$199 = 2,I93:R93, ""), "")))))))</f>
        <v>7.8571428571428603</v>
      </c>
      <c r="G93" s="89" cm="1">
        <f t="array" ref="G93">IF(Options!$D$18=1, IFERROR(MAX(IF($I$200:$R$200=1,(I93:R93),"")),
     MAX(IF($I$200:$R$200=2,(I93:R93),""))),
IF(Options!$D$19=1, IFERROR(AVERAGE(IF($I$200:$R$200=1,(I93:R93),"")),
     AVERAGE(IF($I$200:$R$200=2,(I93:R93),""))),
IF(Options!$D$20=1, IFERROR(IF(OR(IF(ISNUMBER(I93:R93),IF(I$200:R$200 = 1,I93:R93, ""), "")=0), 0, GEOMEAN(IF(ISNUMBER(I93:R93),IF(I$200:R$200 = 1,I93:R93, ""), ""))),
   IF(OR(IF(ISNUMBER(I93:R93),IF(I$200:R$200 = 2,I93:R93, ""), "")=0), 0, GEOMEAN(IF(ISNUMBER(I93:R93),IF(I$200:R$200 = 2,I93:R93, ""), "")))))))</f>
        <v>10</v>
      </c>
      <c r="H93" s="208" t="s">
        <v>182</v>
      </c>
      <c r="I93" s="89">
        <v>7.8571428571428603</v>
      </c>
      <c r="J93" s="89">
        <v>7</v>
      </c>
      <c r="K93" s="89">
        <v>0</v>
      </c>
      <c r="L93" s="89" t="s">
        <v>473</v>
      </c>
      <c r="M93" s="89">
        <v>0</v>
      </c>
      <c r="N93" s="89">
        <v>10</v>
      </c>
      <c r="O93" s="89"/>
      <c r="P93" s="89"/>
      <c r="Q93" s="141"/>
      <c r="R93" s="141"/>
      <c r="S93" s="141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</row>
    <row r="94" spans="1:30" x14ac:dyDescent="0.2">
      <c r="A94" s="85">
        <v>89</v>
      </c>
      <c r="B94" s="85" t="s">
        <v>183</v>
      </c>
      <c r="C94" s="85" t="s">
        <v>184</v>
      </c>
      <c r="D94" s="98" t="str">
        <f t="shared" si="2"/>
        <v/>
      </c>
      <c r="E94" s="89">
        <f>IF(Options!$D$24 = 1, MAX(F94, G94),
IF(Options!$D$25 = 1, AVERAGE(F94,G94),
IF(Options!$D$26 = 1, IFERROR(GEOMEAN(F94, G94), MAX(F94, G94)))))</f>
        <v>3.7322781624632948</v>
      </c>
      <c r="F94" s="89" cm="1">
        <f t="array" ref="F94">IF(Options!$D$18=1, IFERROR(MAX(IF($I$199:$R$199=1,(I94:R94),"")),
     MAX(IF($I$199:$R$199=2,(I94:R94),""))),
IF(Options!$D$19=1, IFERROR(AVERAGE(IF($I$199:$R$199=1,I94:R94,"")),
     AVERAGE(IF($I$199:$R$199=2,(I94:R94),""))),
IF(Options!$D$20=1, IFERROR(IF(OR(IF(ISNUMBER(I94:R94),IF(I$199:R$199 = 1,I94:R94, ""), "")=0), 0, GEOMEAN(IF(ISNUMBER(I94:R94),IF(I$199:R$199 = 1,I94:R94, ""), ""))),
   IF(OR(IF(ISNUMBER(I94:R94),IF(I$199:R$199 = 2,I94:R94, ""), "")=0), 0, GEOMEAN(IF(ISNUMBER(I94:R94),IF(I$199:R$199 = 2,I94:R94, ""), "")))))))</f>
        <v>4.71428571428571</v>
      </c>
      <c r="G94" s="89" cm="1">
        <f t="array" ref="G94">IF(Options!$D$18=1, IFERROR(MAX(IF($I$200:$R$200=1,(I94:R94),"")),
     MAX(IF($I$200:$R$200=2,(I94:R94),""))),
IF(Options!$D$19=1, IFERROR(AVERAGE(IF($I$200:$R$200=1,(I94:R94),"")),
     AVERAGE(IF($I$200:$R$200=2,(I94:R94),""))),
IF(Options!$D$20=1, IFERROR(IF(OR(IF(ISNUMBER(I94:R94),IF(I$200:R$200 = 1,I94:R94, ""), "")=0), 0, GEOMEAN(IF(ISNUMBER(I94:R94),IF(I$200:R$200 = 1,I94:R94, ""), ""))),
   IF(OR(IF(ISNUMBER(I94:R94),IF(I$200:R$200 = 2,I94:R94, ""), "")=0), 0, GEOMEAN(IF(ISNUMBER(I94:R94),IF(I$200:R$200 = 2,I94:R94, ""), "")))))))</f>
        <v>2.9548273325455399</v>
      </c>
      <c r="H94" s="208" t="s">
        <v>184</v>
      </c>
      <c r="I94" s="89">
        <v>4.71428571428571</v>
      </c>
      <c r="J94" s="89">
        <v>0</v>
      </c>
      <c r="K94" s="89">
        <v>2.9548273325455399</v>
      </c>
      <c r="L94" s="89">
        <v>0</v>
      </c>
      <c r="M94" s="89" t="s">
        <v>473</v>
      </c>
      <c r="N94" s="89" t="s">
        <v>473</v>
      </c>
      <c r="O94" s="89"/>
      <c r="P94" s="89"/>
      <c r="Q94" s="141"/>
      <c r="R94" s="141"/>
      <c r="S94" s="141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</row>
    <row r="95" spans="1:30" x14ac:dyDescent="0.2">
      <c r="A95" s="85">
        <v>90</v>
      </c>
      <c r="B95" s="85" t="s">
        <v>185</v>
      </c>
      <c r="C95" s="85" t="s">
        <v>186</v>
      </c>
      <c r="D95" s="98" t="str">
        <f t="shared" si="2"/>
        <v/>
      </c>
      <c r="E95" s="89">
        <f>IF(Options!$D$24 = 1, MAX(F95, G95),
IF(Options!$D$25 = 1, AVERAGE(F95,G95),
IF(Options!$D$26 = 1, IFERROR(GEOMEAN(F95, G95), MAX(F95, G95)))))</f>
        <v>8.2857142857142794</v>
      </c>
      <c r="F95" s="89" cm="1">
        <f t="array" ref="F95">IF(Options!$D$18=1, IFERROR(MAX(IF($I$199:$R$199=1,(I95:R95),"")),
     MAX(IF($I$199:$R$199=2,(I95:R95),""))),
IF(Options!$D$19=1, IFERROR(AVERAGE(IF($I$199:$R$199=1,I95:R95,"")),
     AVERAGE(IF($I$199:$R$199=2,(I95:R95),""))),
IF(Options!$D$20=1, IFERROR(IF(OR(IF(ISNUMBER(I95:R95),IF(I$199:R$199 = 1,I95:R95, ""), "")=0), 0, GEOMEAN(IF(ISNUMBER(I95:R95),IF(I$199:R$199 = 1,I95:R95, ""), ""))),
   IF(OR(IF(ISNUMBER(I95:R95),IF(I$199:R$199 = 2,I95:R95, ""), "")=0), 0, GEOMEAN(IF(ISNUMBER(I95:R95),IF(I$199:R$199 = 2,I95:R95, ""), "")))))))</f>
        <v>8.2857142857142794</v>
      </c>
      <c r="G95" s="89" cm="1">
        <f t="array" ref="G95">IF(Options!$D$18=1, IFERROR(MAX(IF($I$200:$R$200=1,(I95:R95),"")),
     MAX(IF($I$200:$R$200=2,(I95:R95),""))),
IF(Options!$D$19=1, IFERROR(AVERAGE(IF($I$200:$R$200=1,(I95:R95),"")),
     AVERAGE(IF($I$200:$R$200=2,(I95:R95),""))),
IF(Options!$D$20=1, IFERROR(IF(OR(IF(ISNUMBER(I95:R95),IF(I$200:R$200 = 1,I95:R95, ""), "")=0), 0, GEOMEAN(IF(ISNUMBER(I95:R95),IF(I$200:R$200 = 1,I95:R95, ""), ""))),
   IF(OR(IF(ISNUMBER(I95:R95),IF(I$200:R$200 = 2,I95:R95, ""), "")=0), 0, GEOMEAN(IF(ISNUMBER(I95:R95),IF(I$200:R$200 = 2,I95:R95, ""), "")))))))</f>
        <v>0</v>
      </c>
      <c r="H95" s="208" t="s">
        <v>186</v>
      </c>
      <c r="I95" s="89">
        <v>8.2857142857142794</v>
      </c>
      <c r="J95" s="89">
        <v>0</v>
      </c>
      <c r="K95" s="89" t="s">
        <v>473</v>
      </c>
      <c r="L95" s="89" t="s">
        <v>473</v>
      </c>
      <c r="M95" s="89" t="s">
        <v>473</v>
      </c>
      <c r="N95" s="89">
        <v>0</v>
      </c>
      <c r="O95" s="89"/>
      <c r="P95" s="89"/>
      <c r="Q95" s="141"/>
      <c r="R95" s="141"/>
      <c r="S95" s="141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</row>
    <row r="96" spans="1:30" x14ac:dyDescent="0.2">
      <c r="A96" s="85">
        <v>91</v>
      </c>
      <c r="B96" s="85" t="s">
        <v>187</v>
      </c>
      <c r="C96" s="85" t="s">
        <v>188</v>
      </c>
      <c r="D96" s="98" t="str">
        <f t="shared" si="2"/>
        <v/>
      </c>
      <c r="E96" s="89">
        <f>IF(Options!$D$24 = 1, MAX(F96, G96),
IF(Options!$D$25 = 1, AVERAGE(F96,G96),
IF(Options!$D$26 = 1, IFERROR(GEOMEAN(F96, G96), MAX(F96, G96)))))</f>
        <v>8.4285714285714306</v>
      </c>
      <c r="F96" s="89" cm="1">
        <f t="array" ref="F96">IF(Options!$D$18=1, IFERROR(MAX(IF($I$199:$R$199=1,(I96:R96),"")),
     MAX(IF($I$199:$R$199=2,(I96:R96),""))),
IF(Options!$D$19=1, IFERROR(AVERAGE(IF($I$199:$R$199=1,I96:R96,"")),
     AVERAGE(IF($I$199:$R$199=2,(I96:R96),""))),
IF(Options!$D$20=1, IFERROR(IF(OR(IF(ISNUMBER(I96:R96),IF(I$199:R$199 = 1,I96:R96, ""), "")=0), 0, GEOMEAN(IF(ISNUMBER(I96:R96),IF(I$199:R$199 = 1,I96:R96, ""), ""))),
   IF(OR(IF(ISNUMBER(I96:R96),IF(I$199:R$199 = 2,I96:R96, ""), "")=0), 0, GEOMEAN(IF(ISNUMBER(I96:R96),IF(I$199:R$199 = 2,I96:R96, ""), "")))))))</f>
        <v>8.4285714285714306</v>
      </c>
      <c r="G96" s="89" cm="1">
        <f t="array" ref="G96">IF(Options!$D$18=1, IFERROR(MAX(IF($I$200:$R$200=1,(I96:R96),"")),
     MAX(IF($I$200:$R$200=2,(I96:R96),""))),
IF(Options!$D$19=1, IFERROR(AVERAGE(IF($I$200:$R$200=1,(I96:R96),"")),
     AVERAGE(IF($I$200:$R$200=2,(I96:R96),""))),
IF(Options!$D$20=1, IFERROR(IF(OR(IF(ISNUMBER(I96:R96),IF(I$200:R$200 = 1,I96:R96, ""), "")=0), 0, GEOMEAN(IF(ISNUMBER(I96:R96),IF(I$200:R$200 = 1,I96:R96, ""), ""))),
   IF(OR(IF(ISNUMBER(I96:R96),IF(I$200:R$200 = 2,I96:R96, ""), "")=0), 0, GEOMEAN(IF(ISNUMBER(I96:R96),IF(I$200:R$200 = 2,I96:R96, ""), "")))))))</f>
        <v>0</v>
      </c>
      <c r="H96" s="208" t="s">
        <v>188</v>
      </c>
      <c r="I96" s="89">
        <v>8.4285714285714306</v>
      </c>
      <c r="J96" s="89" t="s">
        <v>473</v>
      </c>
      <c r="K96" s="89" t="s">
        <v>473</v>
      </c>
      <c r="L96" s="89" t="s">
        <v>473</v>
      </c>
      <c r="M96" s="89" t="s">
        <v>473</v>
      </c>
      <c r="N96" s="89" t="s">
        <v>473</v>
      </c>
      <c r="O96" s="89"/>
      <c r="P96" s="89"/>
      <c r="Q96" s="141"/>
      <c r="R96" s="141"/>
      <c r="S96" s="141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</row>
    <row r="97" spans="1:30" x14ac:dyDescent="0.2">
      <c r="A97" s="85">
        <v>92</v>
      </c>
      <c r="B97" s="85" t="s">
        <v>189</v>
      </c>
      <c r="C97" s="85" t="s">
        <v>190</v>
      </c>
      <c r="D97" s="98" t="str">
        <f t="shared" si="2"/>
        <v/>
      </c>
      <c r="E97" s="89">
        <f>IF(Options!$D$24 = 1, MAX(F97, G97),
IF(Options!$D$25 = 1, AVERAGE(F97,G97),
IF(Options!$D$26 = 1, IFERROR(GEOMEAN(F97, G97), MAX(F97, G97)))))</f>
        <v>2.5714285714285698</v>
      </c>
      <c r="F97" s="89" cm="1">
        <f t="array" ref="F97">IF(Options!$D$18=1, IFERROR(MAX(IF($I$199:$R$199=1,(I97:R97),"")),
     MAX(IF($I$199:$R$199=2,(I97:R97),""))),
IF(Options!$D$19=1, IFERROR(AVERAGE(IF($I$199:$R$199=1,I97:R97,"")),
     AVERAGE(IF($I$199:$R$199=2,(I97:R97),""))),
IF(Options!$D$20=1, IFERROR(IF(OR(IF(ISNUMBER(I97:R97),IF(I$199:R$199 = 1,I97:R97, ""), "")=0), 0, GEOMEAN(IF(ISNUMBER(I97:R97),IF(I$199:R$199 = 1,I97:R97, ""), ""))),
   IF(OR(IF(ISNUMBER(I97:R97),IF(I$199:R$199 = 2,I97:R97, ""), "")=0), 0, GEOMEAN(IF(ISNUMBER(I97:R97),IF(I$199:R$199 = 2,I97:R97, ""), "")))))))</f>
        <v>2.5714285714285698</v>
      </c>
      <c r="G97" s="89" cm="1">
        <f t="array" ref="G97">IF(Options!$D$18=1, IFERROR(MAX(IF($I$200:$R$200=1,(I97:R97),"")),
     MAX(IF($I$200:$R$200=2,(I97:R97),""))),
IF(Options!$D$19=1, IFERROR(AVERAGE(IF($I$200:$R$200=1,(I97:R97),"")),
     AVERAGE(IF($I$200:$R$200=2,(I97:R97),""))),
IF(Options!$D$20=1, IFERROR(IF(OR(IF(ISNUMBER(I97:R97),IF(I$200:R$200 = 1,I97:R97, ""), "")=0), 0, GEOMEAN(IF(ISNUMBER(I97:R97),IF(I$200:R$200 = 1,I97:R97, ""), ""))),
   IF(OR(IF(ISNUMBER(I97:R97),IF(I$200:R$200 = 2,I97:R97, ""), "")=0), 0, GEOMEAN(IF(ISNUMBER(I97:R97),IF(I$200:R$200 = 2,I97:R97, ""), "")))))))</f>
        <v>0</v>
      </c>
      <c r="H97" s="208" t="s">
        <v>190</v>
      </c>
      <c r="I97" s="89">
        <v>2.5714285714285698</v>
      </c>
      <c r="J97" s="89" t="s">
        <v>473</v>
      </c>
      <c r="K97" s="89" t="s">
        <v>473</v>
      </c>
      <c r="L97" s="89" t="s">
        <v>473</v>
      </c>
      <c r="M97" s="89" t="s">
        <v>473</v>
      </c>
      <c r="N97" s="89" t="s">
        <v>473</v>
      </c>
      <c r="O97" s="89"/>
      <c r="P97" s="89"/>
      <c r="Q97" s="141"/>
      <c r="R97" s="141"/>
      <c r="S97" s="141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</row>
    <row r="98" spans="1:30" x14ac:dyDescent="0.2">
      <c r="A98" s="85">
        <v>93</v>
      </c>
      <c r="B98" s="85" t="s">
        <v>191</v>
      </c>
      <c r="C98" s="85" t="s">
        <v>192</v>
      </c>
      <c r="D98" s="98" t="str">
        <f t="shared" si="2"/>
        <v/>
      </c>
      <c r="E98" s="89">
        <f>IF(Options!$D$24 = 1, MAX(F98, G98),
IF(Options!$D$25 = 1, AVERAGE(F98,G98),
IF(Options!$D$26 = 1, IFERROR(GEOMEAN(F98, G98), MAX(F98, G98)))))</f>
        <v>0.74578178858864341</v>
      </c>
      <c r="F98" s="89" cm="1">
        <f t="array" ref="F98">IF(Options!$D$18=1, IFERROR(MAX(IF($I$199:$R$199=1,(I98:R98),"")),
     MAX(IF($I$199:$R$199=2,(I98:R98),""))),
IF(Options!$D$19=1, IFERROR(AVERAGE(IF($I$199:$R$199=1,I98:R98,"")),
     AVERAGE(IF($I$199:$R$199=2,(I98:R98),""))),
IF(Options!$D$20=1, IFERROR(IF(OR(IF(ISNUMBER(I98:R98),IF(I$199:R$199 = 1,I98:R98, ""), "")=0), 0, GEOMEAN(IF(ISNUMBER(I98:R98),IF(I$199:R$199 = 1,I98:R98, ""), ""))),
   IF(OR(IF(ISNUMBER(I98:R98),IF(I$199:R$199 = 2,I98:R98, ""), "")=0), 0, GEOMEAN(IF(ISNUMBER(I98:R98),IF(I$199:R$199 = 2,I98:R98, ""), "")))))))</f>
        <v>0.57142857142857095</v>
      </c>
      <c r="G98" s="89" cm="1">
        <f t="array" ref="G98">IF(Options!$D$18=1, IFERROR(MAX(IF($I$200:$R$200=1,(I98:R98),"")),
     MAX(IF($I$200:$R$200=2,(I98:R98),""))),
IF(Options!$D$19=1, IFERROR(AVERAGE(IF($I$200:$R$200=1,(I98:R98),"")),
     AVERAGE(IF($I$200:$R$200=2,(I98:R98),""))),
IF(Options!$D$20=1, IFERROR(IF(OR(IF(ISNUMBER(I98:R98),IF(I$200:R$200 = 1,I98:R98, ""), "")=0), 0, GEOMEAN(IF(ISNUMBER(I98:R98),IF(I$200:R$200 = 1,I98:R98, ""), ""))),
   IF(OR(IF(ISNUMBER(I98:R98),IF(I$200:R$200 = 2,I98:R98, ""), "")=0), 0, GEOMEAN(IF(ISNUMBER(I98:R98),IF(I$200:R$200 = 2,I98:R98, ""), "")))))))</f>
        <v>0.97333333333333405</v>
      </c>
      <c r="H98" s="208" t="s">
        <v>192</v>
      </c>
      <c r="I98" s="89">
        <v>0.57142857142857095</v>
      </c>
      <c r="J98" s="89">
        <v>0</v>
      </c>
      <c r="K98" s="89" t="s">
        <v>473</v>
      </c>
      <c r="L98" s="89">
        <v>0.97333333333333405</v>
      </c>
      <c r="M98" s="89" t="s">
        <v>473</v>
      </c>
      <c r="N98" s="89" t="s">
        <v>473</v>
      </c>
      <c r="O98" s="89"/>
      <c r="P98" s="89"/>
      <c r="Q98" s="141"/>
      <c r="R98" s="141"/>
      <c r="S98" s="141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</row>
    <row r="99" spans="1:30" x14ac:dyDescent="0.2">
      <c r="A99" s="85">
        <v>94</v>
      </c>
      <c r="B99" s="85" t="s">
        <v>193</v>
      </c>
      <c r="C99" s="85" t="s">
        <v>194</v>
      </c>
      <c r="D99" s="98" t="str">
        <f t="shared" si="2"/>
        <v/>
      </c>
      <c r="E99" s="89">
        <f>IF(Options!$D$24 = 1, MAX(F99, G99),
IF(Options!$D$25 = 1, AVERAGE(F99,G99),
IF(Options!$D$26 = 1, IFERROR(GEOMEAN(F99, G99), MAX(F99, G99)))))</f>
        <v>2.4285714285714302</v>
      </c>
      <c r="F99" s="89" cm="1">
        <f t="array" ref="F99">IF(Options!$D$18=1, IFERROR(MAX(IF($I$199:$R$199=1,(I99:R99),"")),
     MAX(IF($I$199:$R$199=2,(I99:R99),""))),
IF(Options!$D$19=1, IFERROR(AVERAGE(IF($I$199:$R$199=1,I99:R99,"")),
     AVERAGE(IF($I$199:$R$199=2,(I99:R99),""))),
IF(Options!$D$20=1, IFERROR(IF(OR(IF(ISNUMBER(I99:R99),IF(I$199:R$199 = 1,I99:R99, ""), "")=0), 0, GEOMEAN(IF(ISNUMBER(I99:R99),IF(I$199:R$199 = 1,I99:R99, ""), ""))),
   IF(OR(IF(ISNUMBER(I99:R99),IF(I$199:R$199 = 2,I99:R99, ""), "")=0), 0, GEOMEAN(IF(ISNUMBER(I99:R99),IF(I$199:R$199 = 2,I99:R99, ""), "")))))))</f>
        <v>2.4285714285714302</v>
      </c>
      <c r="G99" s="89" cm="1">
        <f t="array" ref="G99">IF(Options!$D$18=1, IFERROR(MAX(IF($I$200:$R$200=1,(I99:R99),"")),
     MAX(IF($I$200:$R$200=2,(I99:R99),""))),
IF(Options!$D$19=1, IFERROR(AVERAGE(IF($I$200:$R$200=1,(I99:R99),"")),
     AVERAGE(IF($I$200:$R$200=2,(I99:R99),""))),
IF(Options!$D$20=1, IFERROR(IF(OR(IF(ISNUMBER(I99:R99),IF(I$200:R$200 = 1,I99:R99, ""), "")=0), 0, GEOMEAN(IF(ISNUMBER(I99:R99),IF(I$200:R$200 = 1,I99:R99, ""), ""))),
   IF(OR(IF(ISNUMBER(I99:R99),IF(I$200:R$200 = 2,I99:R99, ""), "")=0), 0, GEOMEAN(IF(ISNUMBER(I99:R99),IF(I$200:R$200 = 2,I99:R99, ""), "")))))))</f>
        <v>0</v>
      </c>
      <c r="H99" s="208" t="s">
        <v>194</v>
      </c>
      <c r="I99" s="89">
        <v>2.4285714285714302</v>
      </c>
      <c r="J99" s="89">
        <v>0</v>
      </c>
      <c r="K99" s="89" t="s">
        <v>473</v>
      </c>
      <c r="L99" s="89" t="s">
        <v>473</v>
      </c>
      <c r="M99" s="89" t="s">
        <v>473</v>
      </c>
      <c r="N99" s="89" t="s">
        <v>473</v>
      </c>
      <c r="O99" s="89"/>
      <c r="P99" s="89"/>
      <c r="Q99" s="141"/>
      <c r="R99" s="141"/>
      <c r="S99" s="141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</row>
    <row r="100" spans="1:30" x14ac:dyDescent="0.2">
      <c r="A100" s="85">
        <v>95</v>
      </c>
      <c r="B100" s="85" t="s">
        <v>195</v>
      </c>
      <c r="C100" s="85" t="s">
        <v>196</v>
      </c>
      <c r="D100" s="98" t="str">
        <f t="shared" si="2"/>
        <v/>
      </c>
      <c r="E100" s="89">
        <f>IF(Options!$D$24 = 1, MAX(F100, G100),
IF(Options!$D$25 = 1, AVERAGE(F100,G100),
IF(Options!$D$26 = 1, IFERROR(GEOMEAN(F100, G100), MAX(F100, G100)))))</f>
        <v>7.1576933051666893</v>
      </c>
      <c r="F100" s="89" cm="1">
        <f t="array" ref="F100">IF(Options!$D$18=1, IFERROR(MAX(IF($I$199:$R$199=1,(I100:R100),"")),
     MAX(IF($I$199:$R$199=2,(I100:R100),""))),
IF(Options!$D$19=1, IFERROR(AVERAGE(IF($I$199:$R$199=1,I100:R100,"")),
     AVERAGE(IF($I$199:$R$199=2,(I100:R100),""))),
IF(Options!$D$20=1, IFERROR(IF(OR(IF(ISNUMBER(I100:R100),IF(I$199:R$199 = 1,I100:R100, ""), "")=0), 0, GEOMEAN(IF(ISNUMBER(I100:R100),IF(I$199:R$199 = 1,I100:R100, ""), ""))),
   IF(OR(IF(ISNUMBER(I100:R100),IF(I$199:R$199 = 2,I100:R100, ""), "")=0), 0, GEOMEAN(IF(ISNUMBER(I100:R100),IF(I$199:R$199 = 2,I100:R100, ""), "")))))))</f>
        <v>7.1428571428571397</v>
      </c>
      <c r="G100" s="89" cm="1">
        <f t="array" ref="G100">IF(Options!$D$18=1, IFERROR(MAX(IF($I$200:$R$200=1,(I100:R100),"")),
     MAX(IF($I$200:$R$200=2,(I100:R100),""))),
IF(Options!$D$19=1, IFERROR(AVERAGE(IF($I$200:$R$200=1,(I100:R100),"")),
     AVERAGE(IF($I$200:$R$200=2,(I100:R100),""))),
IF(Options!$D$20=1, IFERROR(IF(OR(IF(ISNUMBER(I100:R100),IF(I$200:R$200 = 1,I100:R100, ""), "")=0), 0, GEOMEAN(IF(ISNUMBER(I100:R100),IF(I$200:R$200 = 1,I100:R100, ""), ""))),
   IF(OR(IF(ISNUMBER(I100:R100),IF(I$200:R$200 = 2,I100:R100, ""), "")=0), 0, GEOMEAN(IF(ISNUMBER(I100:R100),IF(I$200:R$200 = 2,I100:R100, ""), "")))))))</f>
        <v>7.1725602831159296</v>
      </c>
      <c r="H100" s="208" t="s">
        <v>196</v>
      </c>
      <c r="I100" s="89">
        <v>7.1428571428571397</v>
      </c>
      <c r="J100" s="89">
        <v>3</v>
      </c>
      <c r="K100" s="89">
        <v>0.68010496175650403</v>
      </c>
      <c r="L100" s="89" t="s">
        <v>473</v>
      </c>
      <c r="M100" s="89" t="s">
        <v>473</v>
      </c>
      <c r="N100" s="89">
        <v>7.1725602831159296</v>
      </c>
      <c r="O100" s="89"/>
      <c r="P100" s="89"/>
      <c r="Q100" s="141"/>
      <c r="R100" s="141"/>
      <c r="S100" s="141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</row>
    <row r="101" spans="1:30" x14ac:dyDescent="0.2">
      <c r="A101" s="85">
        <v>96</v>
      </c>
      <c r="B101" s="85" t="s">
        <v>197</v>
      </c>
      <c r="C101" s="85" t="s">
        <v>198</v>
      </c>
      <c r="D101" s="98" t="str">
        <f t="shared" si="2"/>
        <v/>
      </c>
      <c r="E101" s="89">
        <f>IF(Options!$D$24 = 1, MAX(F101, G101),
IF(Options!$D$25 = 1, AVERAGE(F101,G101),
IF(Options!$D$26 = 1, IFERROR(GEOMEAN(F101, G101), MAX(F101, G101)))))</f>
        <v>6.2449979983983974</v>
      </c>
      <c r="F101" s="89" cm="1">
        <f t="array" ref="F101">IF(Options!$D$18=1, IFERROR(MAX(IF($I$199:$R$199=1,(I101:R101),"")),
     MAX(IF($I$199:$R$199=2,(I101:R101),""))),
IF(Options!$D$19=1, IFERROR(AVERAGE(IF($I$199:$R$199=1,I101:R101,"")),
     AVERAGE(IF($I$199:$R$199=2,(I101:R101),""))),
IF(Options!$D$20=1, IFERROR(IF(OR(IF(ISNUMBER(I101:R101),IF(I$199:R$199 = 1,I101:R101, ""), "")=0), 0, GEOMEAN(IF(ISNUMBER(I101:R101),IF(I$199:R$199 = 1,I101:R101, ""), ""))),
   IF(OR(IF(ISNUMBER(I101:R101),IF(I$199:R$199 = 2,I101:R101, ""), "")=0), 0, GEOMEAN(IF(ISNUMBER(I101:R101),IF(I$199:R$199 = 2,I101:R101, ""), "")))))))</f>
        <v>5.5714285714285703</v>
      </c>
      <c r="G101" s="89" cm="1">
        <f t="array" ref="G101">IF(Options!$D$18=1, IFERROR(MAX(IF($I$200:$R$200=1,(I101:R101),"")),
     MAX(IF($I$200:$R$200=2,(I101:R101),""))),
IF(Options!$D$19=1, IFERROR(AVERAGE(IF($I$200:$R$200=1,(I101:R101),"")),
     AVERAGE(IF($I$200:$R$200=2,(I101:R101),""))),
IF(Options!$D$20=1, IFERROR(IF(OR(IF(ISNUMBER(I101:R101),IF(I$200:R$200 = 1,I101:R101, ""), "")=0), 0, GEOMEAN(IF(ISNUMBER(I101:R101),IF(I$200:R$200 = 1,I101:R101, ""), ""))),
   IF(OR(IF(ISNUMBER(I101:R101),IF(I$200:R$200 = 2,I101:R101, ""), "")=0), 0, GEOMEAN(IF(ISNUMBER(I101:R101),IF(I$200:R$200 = 2,I101:R101, ""), "")))))))</f>
        <v>7</v>
      </c>
      <c r="H101" s="208" t="s">
        <v>198</v>
      </c>
      <c r="I101" s="89">
        <v>5.5714285714285703</v>
      </c>
      <c r="J101" s="89">
        <v>7</v>
      </c>
      <c r="K101" s="89" t="s">
        <v>473</v>
      </c>
      <c r="L101" s="89" t="s">
        <v>473</v>
      </c>
      <c r="M101" s="89" t="s">
        <v>473</v>
      </c>
      <c r="N101" s="89" t="s">
        <v>473</v>
      </c>
      <c r="O101" s="89"/>
      <c r="P101" s="89"/>
      <c r="Q101" s="141"/>
      <c r="R101" s="141"/>
      <c r="S101" s="141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</row>
    <row r="102" spans="1:30" x14ac:dyDescent="0.2">
      <c r="A102" s="85">
        <v>97</v>
      </c>
      <c r="B102" s="85" t="s">
        <v>199</v>
      </c>
      <c r="C102" s="85" t="s">
        <v>200</v>
      </c>
      <c r="D102" s="98" t="str">
        <f t="shared" ref="D102:D133" si="3">IF(H102 &lt;&gt; C102, "Countries don't match", "")</f>
        <v/>
      </c>
      <c r="E102" s="89">
        <f>IF(Options!$D$24 = 1, MAX(F102, G102),
IF(Options!$D$25 = 1, AVERAGE(F102,G102),
IF(Options!$D$26 = 1, IFERROR(GEOMEAN(F102, G102), MAX(F102, G102)))))</f>
        <v>9.6135354591901727</v>
      </c>
      <c r="F102" s="89" cm="1">
        <f t="array" ref="F102">IF(Options!$D$18=1, IFERROR(MAX(IF($I$199:$R$199=1,(I102:R102),"")),
     MAX(IF($I$199:$R$199=2,(I102:R102),""))),
IF(Options!$D$19=1, IFERROR(AVERAGE(IF($I$199:$R$199=1,I102:R102,"")),
     AVERAGE(IF($I$199:$R$199=2,(I102:R102),""))),
IF(Options!$D$20=1, IFERROR(IF(OR(IF(ISNUMBER(I102:R102),IF(I$199:R$199 = 1,I102:R102, ""), "")=0), 0, GEOMEAN(IF(ISNUMBER(I102:R102),IF(I$199:R$199 = 1,I102:R102, ""), ""))),
   IF(OR(IF(ISNUMBER(I102:R102),IF(I$199:R$199 = 2,I102:R102, ""), "")=0), 0, GEOMEAN(IF(ISNUMBER(I102:R102),IF(I$199:R$199 = 2,I102:R102, ""), "")))))))</f>
        <v>10</v>
      </c>
      <c r="G102" s="89" cm="1">
        <f t="array" ref="G102">IF(Options!$D$18=1, IFERROR(MAX(IF($I$200:$R$200=1,(I102:R102),"")),
     MAX(IF($I$200:$R$200=2,(I102:R102),""))),
IF(Options!$D$19=1, IFERROR(AVERAGE(IF($I$200:$R$200=1,(I102:R102),"")),
     AVERAGE(IF($I$200:$R$200=2,(I102:R102),""))),
IF(Options!$D$20=1, IFERROR(IF(OR(IF(ISNUMBER(I102:R102),IF(I$200:R$200 = 1,I102:R102, ""), "")=0), 0, GEOMEAN(IF(ISNUMBER(I102:R102),IF(I$200:R$200 = 1,I102:R102, ""), ""))),
   IF(OR(IF(ISNUMBER(I102:R102),IF(I$200:R$200 = 2,I102:R102, ""), "")=0), 0, GEOMEAN(IF(ISNUMBER(I102:R102),IF(I$200:R$200 = 2,I102:R102, ""), "")))))))</f>
        <v>9.2420064025106807</v>
      </c>
      <c r="H102" s="208" t="s">
        <v>200</v>
      </c>
      <c r="I102" s="89">
        <v>10</v>
      </c>
      <c r="J102" s="89">
        <v>0</v>
      </c>
      <c r="K102" s="89">
        <v>9.2420064025106807</v>
      </c>
      <c r="L102" s="89" t="s">
        <v>473</v>
      </c>
      <c r="M102" s="89" t="s">
        <v>473</v>
      </c>
      <c r="N102" s="89" t="s">
        <v>473</v>
      </c>
      <c r="O102" s="89"/>
      <c r="P102" s="89"/>
      <c r="Q102" s="141"/>
      <c r="R102" s="141"/>
      <c r="S102" s="141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</row>
    <row r="103" spans="1:30" x14ac:dyDescent="0.2">
      <c r="A103" s="85">
        <v>98</v>
      </c>
      <c r="B103" s="85" t="s">
        <v>201</v>
      </c>
      <c r="C103" s="85" t="s">
        <v>202</v>
      </c>
      <c r="D103" s="98" t="str">
        <f t="shared" si="3"/>
        <v/>
      </c>
      <c r="E103" s="89">
        <f>IF(Options!$D$24 = 1, MAX(F103, G103),
IF(Options!$D$25 = 1, AVERAGE(F103,G103),
IF(Options!$D$26 = 1, IFERROR(GEOMEAN(F103, G103), MAX(F103, G103)))))</f>
        <v>5.1961524227066338</v>
      </c>
      <c r="F103" s="89" cm="1">
        <f t="array" ref="F103">IF(Options!$D$18=1, IFERROR(MAX(IF($I$199:$R$199=1,(I103:R103),"")),
     MAX(IF($I$199:$R$199=2,(I103:R103),""))),
IF(Options!$D$19=1, IFERROR(AVERAGE(IF($I$199:$R$199=1,I103:R103,"")),
     AVERAGE(IF($I$199:$R$199=2,(I103:R103),""))),
IF(Options!$D$20=1, IFERROR(IF(OR(IF(ISNUMBER(I103:R103),IF(I$199:R$199 = 1,I103:R103, ""), "")=0), 0, GEOMEAN(IF(ISNUMBER(I103:R103),IF(I$199:R$199 = 1,I103:R103, ""), ""))),
   IF(OR(IF(ISNUMBER(I103:R103),IF(I$199:R$199 = 2,I103:R103, ""), "")=0), 0, GEOMEAN(IF(ISNUMBER(I103:R103),IF(I$199:R$199 = 2,I103:R103, ""), "")))))))</f>
        <v>3.8571428571428599</v>
      </c>
      <c r="G103" s="89" cm="1">
        <f t="array" ref="G103">IF(Options!$D$18=1, IFERROR(MAX(IF($I$200:$R$200=1,(I103:R103),"")),
     MAX(IF($I$200:$R$200=2,(I103:R103),""))),
IF(Options!$D$19=1, IFERROR(AVERAGE(IF($I$200:$R$200=1,(I103:R103),"")),
     AVERAGE(IF($I$200:$R$200=2,(I103:R103),""))),
IF(Options!$D$20=1, IFERROR(IF(OR(IF(ISNUMBER(I103:R103),IF(I$200:R$200 = 1,I103:R103, ""), "")=0), 0, GEOMEAN(IF(ISNUMBER(I103:R103),IF(I$200:R$200 = 1,I103:R103, ""), ""))),
   IF(OR(IF(ISNUMBER(I103:R103),IF(I$200:R$200 = 2,I103:R103, ""), "")=0), 0, GEOMEAN(IF(ISNUMBER(I103:R103),IF(I$200:R$200 = 2,I103:R103, ""), "")))))))</f>
        <v>7</v>
      </c>
      <c r="H103" s="208" t="s">
        <v>202</v>
      </c>
      <c r="I103" s="89">
        <v>3.8571428571428599</v>
      </c>
      <c r="J103" s="89">
        <v>7</v>
      </c>
      <c r="K103" s="89" t="s">
        <v>473</v>
      </c>
      <c r="L103" s="89" t="s">
        <v>473</v>
      </c>
      <c r="M103" s="89" t="s">
        <v>473</v>
      </c>
      <c r="N103" s="89" t="s">
        <v>473</v>
      </c>
      <c r="O103" s="89"/>
      <c r="P103" s="89"/>
      <c r="Q103" s="141"/>
      <c r="R103" s="141"/>
      <c r="S103" s="141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</row>
    <row r="104" spans="1:30" x14ac:dyDescent="0.2">
      <c r="A104" s="85">
        <v>99</v>
      </c>
      <c r="B104" s="85" t="s">
        <v>203</v>
      </c>
      <c r="C104" s="85" t="s">
        <v>204</v>
      </c>
      <c r="D104" s="98" t="str">
        <f t="shared" si="3"/>
        <v/>
      </c>
      <c r="E104" s="89">
        <f>IF(Options!$D$24 = 1, MAX(F104, G104),
IF(Options!$D$25 = 1, AVERAGE(F104,G104),
IF(Options!$D$26 = 1, IFERROR(GEOMEAN(F104, G104), MAX(F104, G104)))))</f>
        <v>6.1927217997240653</v>
      </c>
      <c r="F104" s="89" cm="1">
        <f t="array" ref="F104">IF(Options!$D$18=1, IFERROR(MAX(IF($I$199:$R$199=1,(I104:R104),"")),
     MAX(IF($I$199:$R$199=2,(I104:R104),""))),
IF(Options!$D$19=1, IFERROR(AVERAGE(IF($I$199:$R$199=1,I104:R104,"")),
     AVERAGE(IF($I$199:$R$199=2,(I104:R104),""))),
IF(Options!$D$20=1, IFERROR(IF(OR(IF(ISNUMBER(I104:R104),IF(I$199:R$199 = 1,I104:R104, ""), "")=0), 0, GEOMEAN(IF(ISNUMBER(I104:R104),IF(I$199:R$199 = 1,I104:R104, ""), ""))),
   IF(OR(IF(ISNUMBER(I104:R104),IF(I$199:R$199 = 2,I104:R104, ""), "")=0), 0, GEOMEAN(IF(ISNUMBER(I104:R104),IF(I$199:R$199 = 2,I104:R104, ""), "")))))))</f>
        <v>4.4285714285714297</v>
      </c>
      <c r="G104" s="89" cm="1">
        <f t="array" ref="G104">IF(Options!$D$18=1, IFERROR(MAX(IF($I$200:$R$200=1,(I104:R104),"")),
     MAX(IF($I$200:$R$200=2,(I104:R104),""))),
IF(Options!$D$19=1, IFERROR(AVERAGE(IF($I$200:$R$200=1,(I104:R104),"")),
     AVERAGE(IF($I$200:$R$200=2,(I104:R104),""))),
IF(Options!$D$20=1, IFERROR(IF(OR(IF(ISNUMBER(I104:R104),IF(I$200:R$200 = 1,I104:R104, ""), "")=0), 0, GEOMEAN(IF(ISNUMBER(I104:R104),IF(I$200:R$200 = 1,I104:R104, ""), ""))),
   IF(OR(IF(ISNUMBER(I104:R104),IF(I$200:R$200 = 2,I104:R104, ""), "")=0), 0, GEOMEAN(IF(ISNUMBER(I104:R104),IF(I$200:R$200 = 2,I104:R104, ""), "")))))))</f>
        <v>8.6596330006917306</v>
      </c>
      <c r="H104" s="208" t="s">
        <v>204</v>
      </c>
      <c r="I104" s="89">
        <v>4.4285714285714297</v>
      </c>
      <c r="J104" s="89" t="s">
        <v>473</v>
      </c>
      <c r="K104" s="89">
        <v>3.53149333333333</v>
      </c>
      <c r="L104" s="89" t="s">
        <v>473</v>
      </c>
      <c r="M104" s="89" t="s">
        <v>473</v>
      </c>
      <c r="N104" s="89">
        <v>8.6596330006917306</v>
      </c>
      <c r="O104" s="89"/>
      <c r="P104" s="89"/>
      <c r="Q104" s="141"/>
      <c r="R104" s="141"/>
      <c r="S104" s="141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</row>
    <row r="105" spans="1:30" x14ac:dyDescent="0.2">
      <c r="A105" s="85">
        <v>100</v>
      </c>
      <c r="B105" s="85" t="s">
        <v>205</v>
      </c>
      <c r="C105" s="85" t="s">
        <v>206</v>
      </c>
      <c r="D105" s="98" t="str">
        <f t="shared" si="3"/>
        <v/>
      </c>
      <c r="E105" s="89">
        <f>IF(Options!$D$24 = 1, MAX(F105, G105),
IF(Options!$D$25 = 1, AVERAGE(F105,G105),
IF(Options!$D$26 = 1, IFERROR(GEOMEAN(F105, G105), MAX(F105, G105)))))</f>
        <v>0</v>
      </c>
      <c r="F105" s="89" cm="1">
        <f t="array" ref="F105">IF(Options!$D$18=1, IFERROR(MAX(IF($I$199:$R$199=1,(I105:R105),"")),
     MAX(IF($I$199:$R$199=2,(I105:R105),""))),
IF(Options!$D$19=1, IFERROR(AVERAGE(IF($I$199:$R$199=1,I105:R105,"")),
     AVERAGE(IF($I$199:$R$199=2,(I105:R105),""))),
IF(Options!$D$20=1, IFERROR(IF(OR(IF(ISNUMBER(I105:R105),IF(I$199:R$199 = 1,I105:R105, ""), "")=0), 0, GEOMEAN(IF(ISNUMBER(I105:R105),IF(I$199:R$199 = 1,I105:R105, ""), ""))),
   IF(OR(IF(ISNUMBER(I105:R105),IF(I$199:R$199 = 2,I105:R105, ""), "")=0), 0, GEOMEAN(IF(ISNUMBER(I105:R105),IF(I$199:R$199 = 2,I105:R105, ""), "")))))))</f>
        <v>0</v>
      </c>
      <c r="G105" s="89" cm="1">
        <f t="array" ref="G105">IF(Options!$D$18=1, IFERROR(MAX(IF($I$200:$R$200=1,(I105:R105),"")),
     MAX(IF($I$200:$R$200=2,(I105:R105),""))),
IF(Options!$D$19=1, IFERROR(AVERAGE(IF($I$200:$R$200=1,(I105:R105),"")),
     AVERAGE(IF($I$200:$R$200=2,(I105:R105),""))),
IF(Options!$D$20=1, IFERROR(IF(OR(IF(ISNUMBER(I105:R105),IF(I$200:R$200 = 1,I105:R105, ""), "")=0), 0, GEOMEAN(IF(ISNUMBER(I105:R105),IF(I$200:R$200 = 1,I105:R105, ""), ""))),
   IF(OR(IF(ISNUMBER(I105:R105),IF(I$200:R$200 = 2,I105:R105, ""), "")=0), 0, GEOMEAN(IF(ISNUMBER(I105:R105),IF(I$200:R$200 = 2,I105:R105, ""), "")))))))</f>
        <v>0</v>
      </c>
      <c r="H105" s="208" t="s">
        <v>206</v>
      </c>
      <c r="I105" s="89">
        <v>0</v>
      </c>
      <c r="J105" s="89" t="s">
        <v>473</v>
      </c>
      <c r="K105" s="89" t="s">
        <v>473</v>
      </c>
      <c r="L105" s="89" t="s">
        <v>473</v>
      </c>
      <c r="M105" s="89" t="s">
        <v>473</v>
      </c>
      <c r="N105" s="89" t="s">
        <v>473</v>
      </c>
      <c r="O105" s="89"/>
      <c r="P105" s="89"/>
      <c r="Q105" s="141"/>
      <c r="R105" s="141"/>
      <c r="S105" s="141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</row>
    <row r="106" spans="1:30" x14ac:dyDescent="0.2">
      <c r="A106" s="85">
        <v>101</v>
      </c>
      <c r="B106" s="85" t="s">
        <v>207</v>
      </c>
      <c r="C106" s="85" t="s">
        <v>208</v>
      </c>
      <c r="D106" s="98" t="str">
        <f t="shared" si="3"/>
        <v/>
      </c>
      <c r="E106" s="89">
        <f>IF(Options!$D$24 = 1, MAX(F106, G106),
IF(Options!$D$25 = 1, AVERAGE(F106,G106),
IF(Options!$D$26 = 1, IFERROR(GEOMEAN(F106, G106), MAX(F106, G106)))))</f>
        <v>6.5465367070797749</v>
      </c>
      <c r="F106" s="89" cm="1">
        <f t="array" ref="F106">IF(Options!$D$18=1, IFERROR(MAX(IF($I$199:$R$199=1,(I106:R106),"")),
     MAX(IF($I$199:$R$199=2,(I106:R106),""))),
IF(Options!$D$19=1, IFERROR(AVERAGE(IF($I$199:$R$199=1,I106:R106,"")),
     AVERAGE(IF($I$199:$R$199=2,(I106:R106),""))),
IF(Options!$D$20=1, IFERROR(IF(OR(IF(ISNUMBER(I106:R106),IF(I$199:R$199 = 1,I106:R106, ""), "")=0), 0, GEOMEAN(IF(ISNUMBER(I106:R106),IF(I$199:R$199 = 1,I106:R106, ""), ""))),
   IF(OR(IF(ISNUMBER(I106:R106),IF(I$199:R$199 = 2,I106:R106, ""), "")=0), 0, GEOMEAN(IF(ISNUMBER(I106:R106),IF(I$199:R$199 = 2,I106:R106, ""), "")))))))</f>
        <v>4.28571428571429</v>
      </c>
      <c r="G106" s="89" cm="1">
        <f t="array" ref="G106">IF(Options!$D$18=1, IFERROR(MAX(IF($I$200:$R$200=1,(I106:R106),"")),
     MAX(IF($I$200:$R$200=2,(I106:R106),""))),
IF(Options!$D$19=1, IFERROR(AVERAGE(IF($I$200:$R$200=1,(I106:R106),"")),
     AVERAGE(IF($I$200:$R$200=2,(I106:R106),""))),
IF(Options!$D$20=1, IFERROR(IF(OR(IF(ISNUMBER(I106:R106),IF(I$200:R$200 = 1,I106:R106, ""), "")=0), 0, GEOMEAN(IF(ISNUMBER(I106:R106),IF(I$200:R$200 = 1,I106:R106, ""), ""))),
   IF(OR(IF(ISNUMBER(I106:R106),IF(I$200:R$200 = 2,I106:R106, ""), "")=0), 0, GEOMEAN(IF(ISNUMBER(I106:R106),IF(I$200:R$200 = 2,I106:R106, ""), "")))))))</f>
        <v>10</v>
      </c>
      <c r="H106" s="208" t="s">
        <v>208</v>
      </c>
      <c r="I106" s="89">
        <v>4.28571428571429</v>
      </c>
      <c r="J106" s="89">
        <v>7</v>
      </c>
      <c r="K106" s="89">
        <v>3.9756930248783902</v>
      </c>
      <c r="L106" s="89">
        <v>10</v>
      </c>
      <c r="M106" s="89">
        <v>7</v>
      </c>
      <c r="N106" s="89" t="s">
        <v>473</v>
      </c>
      <c r="O106" s="89"/>
      <c r="P106" s="89"/>
      <c r="Q106" s="141"/>
      <c r="R106" s="141"/>
      <c r="S106" s="141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</row>
    <row r="107" spans="1:30" x14ac:dyDescent="0.2">
      <c r="A107" s="85">
        <v>102</v>
      </c>
      <c r="B107" s="85" t="s">
        <v>209</v>
      </c>
      <c r="C107" s="85" t="s">
        <v>210</v>
      </c>
      <c r="D107" s="98" t="str">
        <f t="shared" si="3"/>
        <v/>
      </c>
      <c r="E107" s="89">
        <f>IF(Options!$D$24 = 1, MAX(F107, G107),
IF(Options!$D$25 = 1, AVERAGE(F107,G107),
IF(Options!$D$26 = 1, IFERROR(GEOMEAN(F107, G107), MAX(F107, G107)))))</f>
        <v>9.2352476300467963</v>
      </c>
      <c r="F107" s="89" cm="1">
        <f t="array" ref="F107">IF(Options!$D$18=1, IFERROR(MAX(IF($I$199:$R$199=1,(I107:R107),"")),
     MAX(IF($I$199:$R$199=2,(I107:R107),""))),
IF(Options!$D$19=1, IFERROR(AVERAGE(IF($I$199:$R$199=1,I107:R107,"")),
     AVERAGE(IF($I$199:$R$199=2,(I107:R107),""))),
IF(Options!$D$20=1, IFERROR(IF(OR(IF(ISNUMBER(I107:R107),IF(I$199:R$199 = 1,I107:R107, ""), "")=0), 0, GEOMEAN(IF(ISNUMBER(I107:R107),IF(I$199:R$199 = 1,I107:R107, ""), ""))),
   IF(OR(IF(ISNUMBER(I107:R107),IF(I$199:R$199 = 2,I107:R107, ""), "")=0), 0, GEOMEAN(IF(ISNUMBER(I107:R107),IF(I$199:R$199 = 2,I107:R107, ""), "")))))))</f>
        <v>9.1428571428571406</v>
      </c>
      <c r="G107" s="89" cm="1">
        <f t="array" ref="G107">IF(Options!$D$18=1, IFERROR(MAX(IF($I$200:$R$200=1,(I107:R107),"")),
     MAX(IF($I$200:$R$200=2,(I107:R107),""))),
IF(Options!$D$19=1, IFERROR(AVERAGE(IF($I$200:$R$200=1,(I107:R107),"")),
     AVERAGE(IF($I$200:$R$200=2,(I107:R107),""))),
IF(Options!$D$20=1, IFERROR(IF(OR(IF(ISNUMBER(I107:R107),IF(I$200:R$200 = 1,I107:R107, ""), "")=0), 0, GEOMEAN(IF(ISNUMBER(I107:R107),IF(I$200:R$200 = 1,I107:R107, ""), ""))),
   IF(OR(IF(ISNUMBER(I107:R107),IF(I$200:R$200 = 2,I107:R107, ""), "")=0), 0, GEOMEAN(IF(ISNUMBER(I107:R107),IF(I$200:R$200 = 2,I107:R107, ""), "")))))))</f>
        <v>9.3285717424686698</v>
      </c>
      <c r="H107" s="208" t="s">
        <v>210</v>
      </c>
      <c r="I107" s="89">
        <v>9.1428571428571406</v>
      </c>
      <c r="J107" s="89">
        <v>7</v>
      </c>
      <c r="K107" s="89">
        <v>9.3285717424686698</v>
      </c>
      <c r="L107" s="89" t="s">
        <v>473</v>
      </c>
      <c r="M107" s="89" t="s">
        <v>473</v>
      </c>
      <c r="N107" s="89" t="s">
        <v>473</v>
      </c>
      <c r="O107" s="89"/>
      <c r="P107" s="89"/>
      <c r="Q107" s="141"/>
      <c r="R107" s="141"/>
      <c r="S107" s="141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</row>
    <row r="108" spans="1:30" x14ac:dyDescent="0.2">
      <c r="A108" s="85">
        <v>103</v>
      </c>
      <c r="B108" s="85" t="s">
        <v>211</v>
      </c>
      <c r="C108" s="85" t="s">
        <v>212</v>
      </c>
      <c r="D108" s="98" t="str">
        <f t="shared" si="3"/>
        <v/>
      </c>
      <c r="E108" s="89">
        <f>IF(Options!$D$24 = 1, MAX(F108, G108),
IF(Options!$D$25 = 1, AVERAGE(F108,G108),
IF(Options!$D$26 = 1, IFERROR(GEOMEAN(F108, G108), MAX(F108, G108)))))</f>
        <v>3.0441200151549017</v>
      </c>
      <c r="F108" s="89" cm="1">
        <f t="array" ref="F108">IF(Options!$D$18=1, IFERROR(MAX(IF($I$199:$R$199=1,(I108:R108),"")),
     MAX(IF($I$199:$R$199=2,(I108:R108),""))),
IF(Options!$D$19=1, IFERROR(AVERAGE(IF($I$199:$R$199=1,I108:R108,"")),
     AVERAGE(IF($I$199:$R$199=2,(I108:R108),""))),
IF(Options!$D$20=1, IFERROR(IF(OR(IF(ISNUMBER(I108:R108),IF(I$199:R$199 = 1,I108:R108, ""), "")=0), 0, GEOMEAN(IF(ISNUMBER(I108:R108),IF(I$199:R$199 = 1,I108:R108, ""), ""))),
   IF(OR(IF(ISNUMBER(I108:R108),IF(I$199:R$199 = 2,I108:R108, ""), "")=0), 0, GEOMEAN(IF(ISNUMBER(I108:R108),IF(I$199:R$199 = 2,I108:R108, ""), "")))))))</f>
        <v>1.4285714285714299</v>
      </c>
      <c r="G108" s="89" cm="1">
        <f t="array" ref="G108">IF(Options!$D$18=1, IFERROR(MAX(IF($I$200:$R$200=1,(I108:R108),"")),
     MAX(IF($I$200:$R$200=2,(I108:R108),""))),
IF(Options!$D$19=1, IFERROR(AVERAGE(IF($I$200:$R$200=1,(I108:R108),"")),
     AVERAGE(IF($I$200:$R$200=2,(I108:R108),""))),
IF(Options!$D$20=1, IFERROR(IF(OR(IF(ISNUMBER(I108:R108),IF(I$200:R$200 = 1,I108:R108, ""), "")=0), 0, GEOMEAN(IF(ISNUMBER(I108:R108),IF(I$200:R$200 = 1,I108:R108, ""), ""))),
   IF(OR(IF(ISNUMBER(I108:R108),IF(I$200:R$200 = 2,I108:R108, ""), "")=0), 0, GEOMEAN(IF(ISNUMBER(I108:R108),IF(I$200:R$200 = 2,I108:R108, ""), "")))))))</f>
        <v>6.4866666666666699</v>
      </c>
      <c r="H108" s="208" t="s">
        <v>212</v>
      </c>
      <c r="I108" s="89">
        <v>1.4285714285714299</v>
      </c>
      <c r="J108" s="89">
        <v>0</v>
      </c>
      <c r="K108" s="89" t="s">
        <v>473</v>
      </c>
      <c r="L108" s="89">
        <v>6.4866666666666699</v>
      </c>
      <c r="M108" s="89" t="s">
        <v>473</v>
      </c>
      <c r="N108" s="89" t="s">
        <v>473</v>
      </c>
      <c r="O108" s="89"/>
      <c r="P108" s="89"/>
      <c r="Q108" s="141"/>
      <c r="R108" s="141"/>
      <c r="S108" s="141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</row>
    <row r="109" spans="1:30" x14ac:dyDescent="0.2">
      <c r="A109" s="85">
        <v>104</v>
      </c>
      <c r="B109" s="85" t="s">
        <v>213</v>
      </c>
      <c r="C109" s="85" t="s">
        <v>214</v>
      </c>
      <c r="D109" s="98" t="str">
        <f t="shared" si="3"/>
        <v/>
      </c>
      <c r="E109" s="89">
        <f>IF(Options!$D$24 = 1, MAX(F109, G109),
IF(Options!$D$25 = 1, AVERAGE(F109,G109),
IF(Options!$D$26 = 1, IFERROR(GEOMEAN(F109, G109), MAX(F109, G109)))))</f>
        <v>1.7476514853613425</v>
      </c>
      <c r="F109" s="89" cm="1">
        <f t="array" ref="F109">IF(Options!$D$18=1, IFERROR(MAX(IF($I$199:$R$199=1,(I109:R109),"")),
     MAX(IF($I$199:$R$199=2,(I109:R109),""))),
IF(Options!$D$19=1, IFERROR(AVERAGE(IF($I$199:$R$199=1,I109:R109,"")),
     AVERAGE(IF($I$199:$R$199=2,(I109:R109),""))),
IF(Options!$D$20=1, IFERROR(IF(OR(IF(ISNUMBER(I109:R109),IF(I$199:R$199 = 1,I109:R109, ""), "")=0), 0, GEOMEAN(IF(ISNUMBER(I109:R109),IF(I$199:R$199 = 1,I109:R109, ""), ""))),
   IF(OR(IF(ISNUMBER(I109:R109),IF(I$199:R$199 = 2,I109:R109, ""), "")=0), 0, GEOMEAN(IF(ISNUMBER(I109:R109),IF(I$199:R$199 = 2,I109:R109, ""), "")))))))</f>
        <v>0.85714285714285599</v>
      </c>
      <c r="G109" s="89" cm="1">
        <f t="array" ref="G109">IF(Options!$D$18=1, IFERROR(MAX(IF($I$200:$R$200=1,(I109:R109),"")),
     MAX(IF($I$200:$R$200=2,(I109:R109),""))),
IF(Options!$D$19=1, IFERROR(AVERAGE(IF($I$200:$R$200=1,(I109:R109),"")),
     AVERAGE(IF($I$200:$R$200=2,(I109:R109),""))),
IF(Options!$D$20=1, IFERROR(IF(OR(IF(ISNUMBER(I109:R109),IF(I$200:R$200 = 1,I109:R109, ""), "")=0), 0, GEOMEAN(IF(ISNUMBER(I109:R109),IF(I$200:R$200 = 1,I109:R109, ""), ""))),
   IF(OR(IF(ISNUMBER(I109:R109),IF(I$200:R$200 = 2,I109:R109, ""), "")=0), 0, GEOMEAN(IF(ISNUMBER(I109:R109),IF(I$200:R$200 = 2,I109:R109, ""), "")))))))</f>
        <v>3.5633333333333299</v>
      </c>
      <c r="H109" s="208" t="s">
        <v>214</v>
      </c>
      <c r="I109" s="89">
        <v>0.85714285714285599</v>
      </c>
      <c r="J109" s="89">
        <v>0</v>
      </c>
      <c r="K109" s="89" t="s">
        <v>473</v>
      </c>
      <c r="L109" s="89">
        <v>3.5633333333333299</v>
      </c>
      <c r="M109" s="89" t="s">
        <v>473</v>
      </c>
      <c r="N109" s="89" t="s">
        <v>473</v>
      </c>
      <c r="O109" s="89"/>
      <c r="P109" s="89"/>
      <c r="Q109" s="141"/>
      <c r="R109" s="141"/>
      <c r="S109" s="141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</row>
    <row r="110" spans="1:30" x14ac:dyDescent="0.2">
      <c r="A110" s="85">
        <v>105</v>
      </c>
      <c r="B110" s="85" t="s">
        <v>215</v>
      </c>
      <c r="C110" s="85" t="s">
        <v>216</v>
      </c>
      <c r="D110" s="98" t="str">
        <f t="shared" si="3"/>
        <v/>
      </c>
      <c r="E110" s="89">
        <f>IF(Options!$D$24 = 1, MAX(F110, G110),
IF(Options!$D$25 = 1, AVERAGE(F110,G110),
IF(Options!$D$26 = 1, IFERROR(GEOMEAN(F110, G110), MAX(F110, G110)))))</f>
        <v>3.9199125354673829</v>
      </c>
      <c r="F110" s="89" cm="1">
        <f t="array" ref="F110">IF(Options!$D$18=1, IFERROR(MAX(IF($I$199:$R$199=1,(I110:R110),"")),
     MAX(IF($I$199:$R$199=2,(I110:R110),""))),
IF(Options!$D$19=1, IFERROR(AVERAGE(IF($I$199:$R$199=1,I110:R110,"")),
     AVERAGE(IF($I$199:$R$199=2,(I110:R110),""))),
IF(Options!$D$20=1, IFERROR(IF(OR(IF(ISNUMBER(I110:R110),IF(I$199:R$199 = 1,I110:R110, ""), "")=0), 0, GEOMEAN(IF(ISNUMBER(I110:R110),IF(I$199:R$199 = 1,I110:R110, ""), ""))),
   IF(OR(IF(ISNUMBER(I110:R110),IF(I$199:R$199 = 2,I110:R110, ""), "")=0), 0, GEOMEAN(IF(ISNUMBER(I110:R110),IF(I$199:R$199 = 2,I110:R110, ""), "")))))))</f>
        <v>1.71428571428572</v>
      </c>
      <c r="G110" s="89" cm="1">
        <f t="array" ref="G110">IF(Options!$D$18=1, IFERROR(MAX(IF($I$200:$R$200=1,(I110:R110),"")),
     MAX(IF($I$200:$R$200=2,(I110:R110),""))),
IF(Options!$D$19=1, IFERROR(AVERAGE(IF($I$200:$R$200=1,(I110:R110),"")),
     AVERAGE(IF($I$200:$R$200=2,(I110:R110),""))),
IF(Options!$D$20=1, IFERROR(IF(OR(IF(ISNUMBER(I110:R110),IF(I$200:R$200 = 1,I110:R110, ""), "")=0), 0, GEOMEAN(IF(ISNUMBER(I110:R110),IF(I$200:R$200 = 1,I110:R110, ""), ""))),
   IF(OR(IF(ISNUMBER(I110:R110),IF(I$200:R$200 = 2,I110:R110, ""), "")=0), 0, GEOMEAN(IF(ISNUMBER(I110:R110),IF(I$200:R$200 = 2,I110:R110, ""), "")))))))</f>
        <v>8.9633333333333294</v>
      </c>
      <c r="H110" s="208" t="s">
        <v>216</v>
      </c>
      <c r="I110" s="89">
        <v>1.71428571428572</v>
      </c>
      <c r="J110" s="89">
        <v>3</v>
      </c>
      <c r="K110" s="89" t="s">
        <v>473</v>
      </c>
      <c r="L110" s="89">
        <v>8.9633333333333294</v>
      </c>
      <c r="M110" s="89" t="s">
        <v>473</v>
      </c>
      <c r="N110" s="89" t="s">
        <v>473</v>
      </c>
      <c r="O110" s="89"/>
      <c r="P110" s="89"/>
      <c r="Q110" s="141"/>
      <c r="R110" s="141"/>
      <c r="S110" s="141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</row>
    <row r="111" spans="1:30" x14ac:dyDescent="0.2">
      <c r="A111" s="85">
        <v>106</v>
      </c>
      <c r="B111" s="85" t="s">
        <v>217</v>
      </c>
      <c r="C111" s="85" t="s">
        <v>218</v>
      </c>
      <c r="D111" s="98" t="str">
        <f t="shared" si="3"/>
        <v/>
      </c>
      <c r="E111" s="89">
        <f>IF(Options!$D$24 = 1, MAX(F111, G111),
IF(Options!$D$25 = 1, AVERAGE(F111,G111),
IF(Options!$D$26 = 1, IFERROR(GEOMEAN(F111, G111), MAX(F111, G111)))))</f>
        <v>8.0178372573727312</v>
      </c>
      <c r="F111" s="89" cm="1">
        <f t="array" ref="F111">IF(Options!$D$18=1, IFERROR(MAX(IF($I$199:$R$199=1,(I111:R111),"")),
     MAX(IF($I$199:$R$199=2,(I111:R111),""))),
IF(Options!$D$19=1, IFERROR(AVERAGE(IF($I$199:$R$199=1,I111:R111,"")),
     AVERAGE(IF($I$199:$R$199=2,(I111:R111),""))),
IF(Options!$D$20=1, IFERROR(IF(OR(IF(ISNUMBER(I111:R111),IF(I$199:R$199 = 1,I111:R111, ""), "")=0), 0, GEOMEAN(IF(ISNUMBER(I111:R111),IF(I$199:R$199 = 1,I111:R111, ""), ""))),
   IF(OR(IF(ISNUMBER(I111:R111),IF(I$199:R$199 = 2,I111:R111, ""), "")=0), 0, GEOMEAN(IF(ISNUMBER(I111:R111),IF(I$199:R$199 = 2,I111:R111, ""), "")))))))</f>
        <v>6.4285714285714297</v>
      </c>
      <c r="G111" s="89" cm="1">
        <f t="array" ref="G111">IF(Options!$D$18=1, IFERROR(MAX(IF($I$200:$R$200=1,(I111:R111),"")),
     MAX(IF($I$200:$R$200=2,(I111:R111),""))),
IF(Options!$D$19=1, IFERROR(AVERAGE(IF($I$200:$R$200=1,(I111:R111),"")),
     AVERAGE(IF($I$200:$R$200=2,(I111:R111),""))),
IF(Options!$D$20=1, IFERROR(IF(OR(IF(ISNUMBER(I111:R111),IF(I$200:R$200 = 1,I111:R111, ""), "")=0), 0, GEOMEAN(IF(ISNUMBER(I111:R111),IF(I$200:R$200 = 1,I111:R111, ""), ""))),
   IF(OR(IF(ISNUMBER(I111:R111),IF(I$200:R$200 = 2,I111:R111, ""), "")=0), 0, GEOMEAN(IF(ISNUMBER(I111:R111),IF(I$200:R$200 = 2,I111:R111, ""), "")))))))</f>
        <v>10</v>
      </c>
      <c r="H111" s="208" t="s">
        <v>218</v>
      </c>
      <c r="I111" s="89">
        <v>6.4285714285714297</v>
      </c>
      <c r="J111" s="89">
        <v>0</v>
      </c>
      <c r="K111" s="89">
        <v>0.42846848457029402</v>
      </c>
      <c r="L111" s="89">
        <v>10</v>
      </c>
      <c r="M111" s="89">
        <v>10</v>
      </c>
      <c r="N111" s="89" t="s">
        <v>473</v>
      </c>
      <c r="O111" s="89"/>
      <c r="P111" s="89"/>
      <c r="Q111" s="141"/>
      <c r="R111" s="141"/>
      <c r="S111" s="141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</row>
    <row r="112" spans="1:30" x14ac:dyDescent="0.2">
      <c r="A112" s="85">
        <v>107</v>
      </c>
      <c r="B112" s="85" t="s">
        <v>219</v>
      </c>
      <c r="C112" s="85" t="s">
        <v>220</v>
      </c>
      <c r="D112" s="98" t="str">
        <f t="shared" si="3"/>
        <v/>
      </c>
      <c r="E112" s="89">
        <f>IF(Options!$D$24 = 1, MAX(F112, G112),
IF(Options!$D$25 = 1, AVERAGE(F112,G112),
IF(Options!$D$26 = 1, IFERROR(GEOMEAN(F112, G112), MAX(F112, G112)))))</f>
        <v>5.8554004376911974</v>
      </c>
      <c r="F112" s="89" cm="1">
        <f t="array" ref="F112">IF(Options!$D$18=1, IFERROR(MAX(IF($I$199:$R$199=1,(I112:R112),"")),
     MAX(IF($I$199:$R$199=2,(I112:R112),""))),
IF(Options!$D$19=1, IFERROR(AVERAGE(IF($I$199:$R$199=1,I112:R112,"")),
     AVERAGE(IF($I$199:$R$199=2,(I112:R112),""))),
IF(Options!$D$20=1, IFERROR(IF(OR(IF(ISNUMBER(I112:R112),IF(I$199:R$199 = 1,I112:R112, ""), "")=0), 0, GEOMEAN(IF(ISNUMBER(I112:R112),IF(I$199:R$199 = 1,I112:R112, ""), ""))),
   IF(OR(IF(ISNUMBER(I112:R112),IF(I$199:R$199 = 2,I112:R112, ""), "")=0), 0, GEOMEAN(IF(ISNUMBER(I112:R112),IF(I$199:R$199 = 2,I112:R112, ""), "")))))))</f>
        <v>3.5714285714285698</v>
      </c>
      <c r="G112" s="89" cm="1">
        <f t="array" ref="G112">IF(Options!$D$18=1, IFERROR(MAX(IF($I$200:$R$200=1,(I112:R112),"")),
     MAX(IF($I$200:$R$200=2,(I112:R112),""))),
IF(Options!$D$19=1, IFERROR(AVERAGE(IF($I$200:$R$200=1,(I112:R112),"")),
     AVERAGE(IF($I$200:$R$200=2,(I112:R112),""))),
IF(Options!$D$20=1, IFERROR(IF(OR(IF(ISNUMBER(I112:R112),IF(I$200:R$200 = 1,I112:R112, ""), "")=0), 0, GEOMEAN(IF(ISNUMBER(I112:R112),IF(I$200:R$200 = 1,I112:R112, ""), ""))),
   IF(OR(IF(ISNUMBER(I112:R112),IF(I$200:R$200 = 2,I112:R112, ""), "")=0), 0, GEOMEAN(IF(ISNUMBER(I112:R112),IF(I$200:R$200 = 2,I112:R112, ""), "")))))))</f>
        <v>9.6</v>
      </c>
      <c r="H112" s="208" t="s">
        <v>220</v>
      </c>
      <c r="I112" s="89">
        <v>3.5714285714285698</v>
      </c>
      <c r="J112" s="89">
        <v>0</v>
      </c>
      <c r="K112" s="89">
        <v>0</v>
      </c>
      <c r="L112" s="89">
        <v>9.6</v>
      </c>
      <c r="M112" s="89" t="s">
        <v>473</v>
      </c>
      <c r="N112" s="89" t="s">
        <v>473</v>
      </c>
      <c r="O112" s="89"/>
      <c r="P112" s="89"/>
      <c r="Q112" s="141"/>
      <c r="R112" s="141"/>
      <c r="S112" s="141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</row>
    <row r="113" spans="1:30" x14ac:dyDescent="0.2">
      <c r="A113" s="85">
        <v>108</v>
      </c>
      <c r="B113" s="85" t="s">
        <v>221</v>
      </c>
      <c r="C113" s="85" t="s">
        <v>222</v>
      </c>
      <c r="D113" s="98" t="str">
        <f t="shared" si="3"/>
        <v/>
      </c>
      <c r="E113" s="89">
        <f>IF(Options!$D$24 = 1, MAX(F113, G113),
IF(Options!$D$25 = 1, AVERAGE(F113,G113),
IF(Options!$D$26 = 1, IFERROR(GEOMEAN(F113, G113), MAX(F113, G113)))))</f>
        <v>8.8908482587130084</v>
      </c>
      <c r="F113" s="89" cm="1">
        <f t="array" ref="F113">IF(Options!$D$18=1, IFERROR(MAX(IF($I$199:$R$199=1,(I113:R113),"")),
     MAX(IF($I$199:$R$199=2,(I113:R113),""))),
IF(Options!$D$19=1, IFERROR(AVERAGE(IF($I$199:$R$199=1,I113:R113,"")),
     AVERAGE(IF($I$199:$R$199=2,(I113:R113),""))),
IF(Options!$D$20=1, IFERROR(IF(OR(IF(ISNUMBER(I113:R113),IF(I$199:R$199 = 1,I113:R113, ""), "")=0), 0, GEOMEAN(IF(ISNUMBER(I113:R113),IF(I$199:R$199 = 1,I113:R113, ""), ""))),
   IF(OR(IF(ISNUMBER(I113:R113),IF(I$199:R$199 = 2,I113:R113, ""), "")=0), 0, GEOMEAN(IF(ISNUMBER(I113:R113),IF(I$199:R$199 = 2,I113:R113, ""), "")))))))</f>
        <v>8.4285714285714306</v>
      </c>
      <c r="G113" s="89" cm="1">
        <f t="array" ref="G113">IF(Options!$D$18=1, IFERROR(MAX(IF($I$200:$R$200=1,(I113:R113),"")),
     MAX(IF($I$200:$R$200=2,(I113:R113),""))),
IF(Options!$D$19=1, IFERROR(AVERAGE(IF($I$200:$R$200=1,(I113:R113),"")),
     AVERAGE(IF($I$200:$R$200=2,(I113:R113),""))),
IF(Options!$D$20=1, IFERROR(IF(OR(IF(ISNUMBER(I113:R113),IF(I$200:R$200 = 1,I113:R113, ""), "")=0), 0, GEOMEAN(IF(ISNUMBER(I113:R113),IF(I$200:R$200 = 1,I113:R113, ""), ""))),
   IF(OR(IF(ISNUMBER(I113:R113),IF(I$200:R$200 = 2,I113:R113, ""), "")=0), 0, GEOMEAN(IF(ISNUMBER(I113:R113),IF(I$200:R$200 = 2,I113:R113, ""), "")))))))</f>
        <v>9.3784793104444208</v>
      </c>
      <c r="H113" s="208" t="s">
        <v>222</v>
      </c>
      <c r="I113" s="89">
        <v>8.4285714285714306</v>
      </c>
      <c r="J113" s="89">
        <v>0</v>
      </c>
      <c r="K113" s="89">
        <v>5.9216736683930096</v>
      </c>
      <c r="L113" s="89" t="s">
        <v>473</v>
      </c>
      <c r="M113" s="89" t="s">
        <v>473</v>
      </c>
      <c r="N113" s="89">
        <v>9.3784793104444208</v>
      </c>
      <c r="O113" s="89"/>
      <c r="P113" s="89"/>
      <c r="Q113" s="141"/>
      <c r="R113" s="141"/>
      <c r="S113" s="141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</row>
    <row r="114" spans="1:30" x14ac:dyDescent="0.2">
      <c r="A114" s="85">
        <v>109</v>
      </c>
      <c r="B114" s="85" t="s">
        <v>223</v>
      </c>
      <c r="C114" s="85" t="s">
        <v>224</v>
      </c>
      <c r="D114" s="98" t="str">
        <f t="shared" si="3"/>
        <v/>
      </c>
      <c r="E114" s="89">
        <f>IF(Options!$D$24 = 1, MAX(F114, G114),
IF(Options!$D$25 = 1, AVERAGE(F114,G114),
IF(Options!$D$26 = 1, IFERROR(GEOMEAN(F114, G114), MAX(F114, G114)))))</f>
        <v>3.4285714285714302</v>
      </c>
      <c r="F114" s="89" cm="1">
        <f t="array" ref="F114">IF(Options!$D$18=1, IFERROR(MAX(IF($I$199:$R$199=1,(I114:R114),"")),
     MAX(IF($I$199:$R$199=2,(I114:R114),""))),
IF(Options!$D$19=1, IFERROR(AVERAGE(IF($I$199:$R$199=1,I114:R114,"")),
     AVERAGE(IF($I$199:$R$199=2,(I114:R114),""))),
IF(Options!$D$20=1, IFERROR(IF(OR(IF(ISNUMBER(I114:R114),IF(I$199:R$199 = 1,I114:R114, ""), "")=0), 0, GEOMEAN(IF(ISNUMBER(I114:R114),IF(I$199:R$199 = 1,I114:R114, ""), ""))),
   IF(OR(IF(ISNUMBER(I114:R114),IF(I$199:R$199 = 2,I114:R114, ""), "")=0), 0, GEOMEAN(IF(ISNUMBER(I114:R114),IF(I$199:R$199 = 2,I114:R114, ""), "")))))))</f>
        <v>3.4285714285714302</v>
      </c>
      <c r="G114" s="89" cm="1">
        <f t="array" ref="G114">IF(Options!$D$18=1, IFERROR(MAX(IF($I$200:$R$200=1,(I114:R114),"")),
     MAX(IF($I$200:$R$200=2,(I114:R114),""))),
IF(Options!$D$19=1, IFERROR(AVERAGE(IF($I$200:$R$200=1,(I114:R114),"")),
     AVERAGE(IF($I$200:$R$200=2,(I114:R114),""))),
IF(Options!$D$20=1, IFERROR(IF(OR(IF(ISNUMBER(I114:R114),IF(I$200:R$200 = 1,I114:R114, ""), "")=0), 0, GEOMEAN(IF(ISNUMBER(I114:R114),IF(I$200:R$200 = 1,I114:R114, ""), ""))),
   IF(OR(IF(ISNUMBER(I114:R114),IF(I$200:R$200 = 2,I114:R114, ""), "")=0), 0, GEOMEAN(IF(ISNUMBER(I114:R114),IF(I$200:R$200 = 2,I114:R114, ""), "")))))))</f>
        <v>0</v>
      </c>
      <c r="H114" s="208" t="s">
        <v>224</v>
      </c>
      <c r="I114" s="89">
        <v>3.4285714285714302</v>
      </c>
      <c r="J114" s="89" t="s">
        <v>473</v>
      </c>
      <c r="K114" s="89" t="s">
        <v>473</v>
      </c>
      <c r="L114" s="89" t="s">
        <v>473</v>
      </c>
      <c r="M114" s="89" t="s">
        <v>473</v>
      </c>
      <c r="N114" s="89" t="s">
        <v>473</v>
      </c>
      <c r="O114" s="89"/>
      <c r="P114" s="89"/>
      <c r="Q114" s="141"/>
      <c r="R114" s="141"/>
      <c r="S114" s="141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</row>
    <row r="115" spans="1:30" x14ac:dyDescent="0.2">
      <c r="A115" s="85">
        <v>110</v>
      </c>
      <c r="B115" s="85" t="s">
        <v>225</v>
      </c>
      <c r="C115" s="85" t="s">
        <v>226</v>
      </c>
      <c r="D115" s="98" t="str">
        <f t="shared" si="3"/>
        <v/>
      </c>
      <c r="E115" s="89">
        <f>IF(Options!$D$24 = 1, MAX(F115, G115),
IF(Options!$D$25 = 1, AVERAGE(F115,G115),
IF(Options!$D$26 = 1, IFERROR(GEOMEAN(F115, G115), MAX(F115, G115)))))</f>
        <v>5.8309518948453025</v>
      </c>
      <c r="F115" s="89" cm="1">
        <f t="array" ref="F115">IF(Options!$D$18=1, IFERROR(MAX(IF($I$199:$R$199=1,(I115:R115),"")),
     MAX(IF($I$199:$R$199=2,(I115:R115),""))),
IF(Options!$D$19=1, IFERROR(AVERAGE(IF($I$199:$R$199=1,I115:R115,"")),
     AVERAGE(IF($I$199:$R$199=2,(I115:R115),""))),
IF(Options!$D$20=1, IFERROR(IF(OR(IF(ISNUMBER(I115:R115),IF(I$199:R$199 = 1,I115:R115, ""), "")=0), 0, GEOMEAN(IF(ISNUMBER(I115:R115),IF(I$199:R$199 = 1,I115:R115, ""), ""))),
   IF(OR(IF(ISNUMBER(I115:R115),IF(I$199:R$199 = 2,I115:R115, ""), "")=0), 0, GEOMEAN(IF(ISNUMBER(I115:R115),IF(I$199:R$199 = 2,I115:R115, ""), "")))))))</f>
        <v>4.8571428571428603</v>
      </c>
      <c r="G115" s="89" cm="1">
        <f t="array" ref="G115">IF(Options!$D$18=1, IFERROR(MAX(IF($I$200:$R$200=1,(I115:R115),"")),
     MAX(IF($I$200:$R$200=2,(I115:R115),""))),
IF(Options!$D$19=1, IFERROR(AVERAGE(IF($I$200:$R$200=1,(I115:R115),"")),
     AVERAGE(IF($I$200:$R$200=2,(I115:R115),""))),
IF(Options!$D$20=1, IFERROR(IF(OR(IF(ISNUMBER(I115:R115),IF(I$200:R$200 = 1,I115:R115, ""), "")=0), 0, GEOMEAN(IF(ISNUMBER(I115:R115),IF(I$200:R$200 = 1,I115:R115, ""), ""))),
   IF(OR(IF(ISNUMBER(I115:R115),IF(I$200:R$200 = 2,I115:R115, ""), "")=0), 0, GEOMEAN(IF(ISNUMBER(I115:R115),IF(I$200:R$200 = 2,I115:R115, ""), "")))))))</f>
        <v>7</v>
      </c>
      <c r="H115" s="208" t="s">
        <v>226</v>
      </c>
      <c r="I115" s="89">
        <v>4.8571428571428603</v>
      </c>
      <c r="J115" s="89">
        <v>7</v>
      </c>
      <c r="K115" s="89">
        <v>2.8786648055266699</v>
      </c>
      <c r="L115" s="89">
        <v>5.81666666666667</v>
      </c>
      <c r="M115" s="89">
        <v>0</v>
      </c>
      <c r="N115" s="89">
        <v>2.5090425582159099</v>
      </c>
      <c r="O115" s="89"/>
      <c r="P115" s="89"/>
      <c r="Q115" s="141"/>
      <c r="R115" s="141"/>
      <c r="S115" s="141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</row>
    <row r="116" spans="1:30" x14ac:dyDescent="0.2">
      <c r="A116" s="85">
        <v>111</v>
      </c>
      <c r="B116" s="85" t="s">
        <v>227</v>
      </c>
      <c r="C116" s="85" t="s">
        <v>228</v>
      </c>
      <c r="D116" s="98" t="str">
        <f t="shared" si="3"/>
        <v/>
      </c>
      <c r="E116" s="89">
        <f>IF(Options!$D$24 = 1, MAX(F116, G116),
IF(Options!$D$25 = 1, AVERAGE(F116,G116),
IF(Options!$D$26 = 1, IFERROR(GEOMEAN(F116, G116), MAX(F116, G116)))))</f>
        <v>7.7142857142857197</v>
      </c>
      <c r="F116" s="89" cm="1">
        <f t="array" ref="F116">IF(Options!$D$18=1, IFERROR(MAX(IF($I$199:$R$199=1,(I116:R116),"")),
     MAX(IF($I$199:$R$199=2,(I116:R116),""))),
IF(Options!$D$19=1, IFERROR(AVERAGE(IF($I$199:$R$199=1,I116:R116,"")),
     AVERAGE(IF($I$199:$R$199=2,(I116:R116),""))),
IF(Options!$D$20=1, IFERROR(IF(OR(IF(ISNUMBER(I116:R116),IF(I$199:R$199 = 1,I116:R116, ""), "")=0), 0, GEOMEAN(IF(ISNUMBER(I116:R116),IF(I$199:R$199 = 1,I116:R116, ""), ""))),
   IF(OR(IF(ISNUMBER(I116:R116),IF(I$199:R$199 = 2,I116:R116, ""), "")=0), 0, GEOMEAN(IF(ISNUMBER(I116:R116),IF(I$199:R$199 = 2,I116:R116, ""), "")))))))</f>
        <v>7.7142857142857197</v>
      </c>
      <c r="G116" s="89" cm="1">
        <f t="array" ref="G116">IF(Options!$D$18=1, IFERROR(MAX(IF($I$200:$R$200=1,(I116:R116),"")),
     MAX(IF($I$200:$R$200=2,(I116:R116),""))),
IF(Options!$D$19=1, IFERROR(AVERAGE(IF($I$200:$R$200=1,(I116:R116),"")),
     AVERAGE(IF($I$200:$R$200=2,(I116:R116),""))),
IF(Options!$D$20=1, IFERROR(IF(OR(IF(ISNUMBER(I116:R116),IF(I$200:R$200 = 1,I116:R116, ""), "")=0), 0, GEOMEAN(IF(ISNUMBER(I116:R116),IF(I$200:R$200 = 1,I116:R116, ""), ""))),
   IF(OR(IF(ISNUMBER(I116:R116),IF(I$200:R$200 = 2,I116:R116, ""), "")=0), 0, GEOMEAN(IF(ISNUMBER(I116:R116),IF(I$200:R$200 = 2,I116:R116, ""), "")))))))</f>
        <v>0</v>
      </c>
      <c r="H116" s="208" t="s">
        <v>228</v>
      </c>
      <c r="I116" s="89">
        <v>7.7142857142857197</v>
      </c>
      <c r="J116" s="89" t="s">
        <v>473</v>
      </c>
      <c r="K116" s="89" t="s">
        <v>473</v>
      </c>
      <c r="L116" s="89" t="s">
        <v>473</v>
      </c>
      <c r="M116" s="89" t="s">
        <v>473</v>
      </c>
      <c r="N116" s="89" t="s">
        <v>473</v>
      </c>
      <c r="O116" s="89"/>
      <c r="P116" s="89"/>
      <c r="Q116" s="141"/>
      <c r="R116" s="141"/>
      <c r="S116" s="141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</row>
    <row r="117" spans="1:30" x14ac:dyDescent="0.2">
      <c r="A117" s="85">
        <v>112</v>
      </c>
      <c r="B117" s="85" t="s">
        <v>229</v>
      </c>
      <c r="C117" s="85" t="s">
        <v>230</v>
      </c>
      <c r="D117" s="98" t="str">
        <f t="shared" si="3"/>
        <v/>
      </c>
      <c r="E117" s="89">
        <f>IF(Options!$D$24 = 1, MAX(F117, G117),
IF(Options!$D$25 = 1, AVERAGE(F117,G117),
IF(Options!$D$26 = 1, IFERROR(GEOMEAN(F117, G117), MAX(F117, G117)))))</f>
        <v>5.8534483121368019</v>
      </c>
      <c r="F117" s="89" cm="1">
        <f t="array" ref="F117">IF(Options!$D$18=1, IFERROR(MAX(IF($I$199:$R$199=1,(I117:R117),"")),
     MAX(IF($I$199:$R$199=2,(I117:R117),""))),
IF(Options!$D$19=1, IFERROR(AVERAGE(IF($I$199:$R$199=1,I117:R117,"")),
     AVERAGE(IF($I$199:$R$199=2,(I117:R117),""))),
IF(Options!$D$20=1, IFERROR(IF(OR(IF(ISNUMBER(I117:R117),IF(I$199:R$199 = 1,I117:R117, ""), "")=0), 0, GEOMEAN(IF(ISNUMBER(I117:R117),IF(I$199:R$199 = 1,I117:R117, ""), ""))),
   IF(OR(IF(ISNUMBER(I117:R117),IF(I$199:R$199 = 2,I117:R117, ""), "")=0), 0, GEOMEAN(IF(ISNUMBER(I117:R117),IF(I$199:R$199 = 2,I117:R117, ""), "")))))))</f>
        <v>3.4285714285714302</v>
      </c>
      <c r="G117" s="89" cm="1">
        <f t="array" ref="G117">IF(Options!$D$18=1, IFERROR(MAX(IF($I$200:$R$200=1,(I117:R117),"")),
     MAX(IF($I$200:$R$200=2,(I117:R117),""))),
IF(Options!$D$19=1, IFERROR(AVERAGE(IF($I$200:$R$200=1,(I117:R117),"")),
     AVERAGE(IF($I$200:$R$200=2,(I117:R117),""))),
IF(Options!$D$20=1, IFERROR(IF(OR(IF(ISNUMBER(I117:R117),IF(I$200:R$200 = 1,I117:R117, ""), "")=0), 0, GEOMEAN(IF(ISNUMBER(I117:R117),IF(I$200:R$200 = 1,I117:R117, ""), ""))),
   IF(OR(IF(ISNUMBER(I117:R117),IF(I$200:R$200 = 2,I117:R117, ""), "")=0), 0, GEOMEAN(IF(ISNUMBER(I117:R117),IF(I$200:R$200 = 2,I117:R117, ""), "")))))))</f>
        <v>9.9933333333333394</v>
      </c>
      <c r="H117" s="208" t="s">
        <v>230</v>
      </c>
      <c r="I117" s="89">
        <v>3.4285714285714302</v>
      </c>
      <c r="J117" s="89" t="s">
        <v>473</v>
      </c>
      <c r="K117" s="89" t="s">
        <v>473</v>
      </c>
      <c r="L117" s="89">
        <v>9.9933333333333394</v>
      </c>
      <c r="M117" s="89" t="s">
        <v>473</v>
      </c>
      <c r="N117" s="89" t="s">
        <v>473</v>
      </c>
      <c r="O117" s="89"/>
      <c r="P117" s="89"/>
      <c r="Q117" s="141"/>
      <c r="R117" s="141"/>
      <c r="S117" s="141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</row>
    <row r="118" spans="1:30" x14ac:dyDescent="0.2">
      <c r="A118" s="85">
        <v>113</v>
      </c>
      <c r="B118" s="85" t="s">
        <v>231</v>
      </c>
      <c r="C118" s="85" t="s">
        <v>232</v>
      </c>
      <c r="D118" s="98" t="str">
        <f t="shared" si="3"/>
        <v/>
      </c>
      <c r="E118" s="89">
        <f>IF(Options!$D$24 = 1, MAX(F118, G118),
IF(Options!$D$25 = 1, AVERAGE(F118,G118),
IF(Options!$D$26 = 1, IFERROR(GEOMEAN(F118, G118), MAX(F118, G118)))))</f>
        <v>9.9667763067904804</v>
      </c>
      <c r="F118" s="89" cm="1">
        <f t="array" ref="F118">IF(Options!$D$18=1, IFERROR(MAX(IF($I$199:$R$199=1,(I118:R118),"")),
     MAX(IF($I$199:$R$199=2,(I118:R118),""))),
IF(Options!$D$19=1, IFERROR(AVERAGE(IF($I$199:$R$199=1,I118:R118,"")),
     AVERAGE(IF($I$199:$R$199=2,(I118:R118),""))),
IF(Options!$D$20=1, IFERROR(IF(OR(IF(ISNUMBER(I118:R118),IF(I$199:R$199 = 1,I118:R118, ""), "")=0), 0, GEOMEAN(IF(ISNUMBER(I118:R118),IF(I$199:R$199 = 1,I118:R118, ""), ""))),
   IF(OR(IF(ISNUMBER(I118:R118),IF(I$199:R$199 = 2,I118:R118, ""), "")=0), 0, GEOMEAN(IF(ISNUMBER(I118:R118),IF(I$199:R$199 = 2,I118:R118, ""), "")))))))</f>
        <v>10</v>
      </c>
      <c r="G118" s="89" cm="1">
        <f t="array" ref="G118">IF(Options!$D$18=1, IFERROR(MAX(IF($I$200:$R$200=1,(I118:R118),"")),
     MAX(IF($I$200:$R$200=2,(I118:R118),""))),
IF(Options!$D$19=1, IFERROR(AVERAGE(IF($I$200:$R$200=1,(I118:R118),"")),
     AVERAGE(IF($I$200:$R$200=2,(I118:R118),""))),
IF(Options!$D$20=1, IFERROR(IF(OR(IF(ISNUMBER(I118:R118),IF(I$200:R$200 = 1,I118:R118, ""), "")=0), 0, GEOMEAN(IF(ISNUMBER(I118:R118),IF(I$200:R$200 = 1,I118:R118, ""), ""))),
   IF(OR(IF(ISNUMBER(I118:R118),IF(I$200:R$200 = 2,I118:R118, ""), "")=0), 0, GEOMEAN(IF(ISNUMBER(I118:R118),IF(I$200:R$200 = 2,I118:R118, ""), "")))))))</f>
        <v>9.9336629949600095</v>
      </c>
      <c r="H118" s="208" t="s">
        <v>232</v>
      </c>
      <c r="I118" s="89">
        <v>10</v>
      </c>
      <c r="J118" s="89">
        <v>7</v>
      </c>
      <c r="K118" s="89">
        <v>9.9336629949600095</v>
      </c>
      <c r="L118" s="89" t="s">
        <v>473</v>
      </c>
      <c r="M118" s="89" t="s">
        <v>473</v>
      </c>
      <c r="N118" s="89">
        <v>1.5587064198085201</v>
      </c>
      <c r="O118" s="89"/>
      <c r="P118" s="89"/>
      <c r="Q118" s="141"/>
      <c r="R118" s="141"/>
      <c r="S118" s="141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</row>
    <row r="119" spans="1:30" x14ac:dyDescent="0.2">
      <c r="A119" s="85">
        <v>114</v>
      </c>
      <c r="B119" s="85" t="s">
        <v>233</v>
      </c>
      <c r="C119" s="85" t="s">
        <v>234</v>
      </c>
      <c r="D119" s="98" t="str">
        <f t="shared" si="3"/>
        <v/>
      </c>
      <c r="E119" s="89">
        <f>IF(Options!$D$24 = 1, MAX(F119, G119),
IF(Options!$D$25 = 1, AVERAGE(F119,G119),
IF(Options!$D$26 = 1, IFERROR(GEOMEAN(F119, G119), MAX(F119, G119)))))</f>
        <v>1.7320508075688774</v>
      </c>
      <c r="F119" s="89" cm="1">
        <f t="array" ref="F119">IF(Options!$D$18=1, IFERROR(MAX(IF($I$199:$R$199=1,(I119:R119),"")),
     MAX(IF($I$199:$R$199=2,(I119:R119),""))),
IF(Options!$D$19=1, IFERROR(AVERAGE(IF($I$199:$R$199=1,I119:R119,"")),
     AVERAGE(IF($I$199:$R$199=2,(I119:R119),""))),
IF(Options!$D$20=1, IFERROR(IF(OR(IF(ISNUMBER(I119:R119),IF(I$199:R$199 = 1,I119:R119, ""), "")=0), 0, GEOMEAN(IF(ISNUMBER(I119:R119),IF(I$199:R$199 = 1,I119:R119, ""), ""))),
   IF(OR(IF(ISNUMBER(I119:R119),IF(I$199:R$199 = 2,I119:R119, ""), "")=0), 0, GEOMEAN(IF(ISNUMBER(I119:R119),IF(I$199:R$199 = 2,I119:R119, ""), "")))))))</f>
        <v>1</v>
      </c>
      <c r="G119" s="89" cm="1">
        <f t="array" ref="G119">IF(Options!$D$18=1, IFERROR(MAX(IF($I$200:$R$200=1,(I119:R119),"")),
     MAX(IF($I$200:$R$200=2,(I119:R119),""))),
IF(Options!$D$19=1, IFERROR(AVERAGE(IF($I$200:$R$200=1,(I119:R119),"")),
     AVERAGE(IF($I$200:$R$200=2,(I119:R119),""))),
IF(Options!$D$20=1, IFERROR(IF(OR(IF(ISNUMBER(I119:R119),IF(I$200:R$200 = 1,I119:R119, ""), "")=0), 0, GEOMEAN(IF(ISNUMBER(I119:R119),IF(I$200:R$200 = 1,I119:R119, ""), ""))),
   IF(OR(IF(ISNUMBER(I119:R119),IF(I$200:R$200 = 2,I119:R119, ""), "")=0), 0, GEOMEAN(IF(ISNUMBER(I119:R119),IF(I$200:R$200 = 2,I119:R119, ""), "")))))))</f>
        <v>3</v>
      </c>
      <c r="H119" s="208" t="s">
        <v>234</v>
      </c>
      <c r="I119" s="89">
        <v>1</v>
      </c>
      <c r="J119" s="89">
        <v>3</v>
      </c>
      <c r="K119" s="89" t="s">
        <v>473</v>
      </c>
      <c r="L119" s="89">
        <v>1.89</v>
      </c>
      <c r="M119" s="89" t="s">
        <v>473</v>
      </c>
      <c r="N119" s="89" t="s">
        <v>473</v>
      </c>
      <c r="O119" s="89"/>
      <c r="P119" s="89"/>
      <c r="Q119" s="141"/>
      <c r="R119" s="141"/>
      <c r="S119" s="141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</row>
    <row r="120" spans="1:30" x14ac:dyDescent="0.2">
      <c r="A120" s="85">
        <v>115</v>
      </c>
      <c r="B120" s="85" t="s">
        <v>235</v>
      </c>
      <c r="C120" s="85" t="s">
        <v>236</v>
      </c>
      <c r="D120" s="98" t="str">
        <f t="shared" si="3"/>
        <v/>
      </c>
      <c r="E120" s="89">
        <f>IF(Options!$D$24 = 1, MAX(F120, G120),
IF(Options!$D$25 = 1, AVERAGE(F120,G120),
IF(Options!$D$26 = 1, IFERROR(GEOMEAN(F120, G120), MAX(F120, G120)))))</f>
        <v>8.4024263844897789</v>
      </c>
      <c r="F120" s="89" cm="1">
        <f t="array" ref="F120">IF(Options!$D$18=1, IFERROR(MAX(IF($I$199:$R$199=1,(I120:R120),"")),
     MAX(IF($I$199:$R$199=2,(I120:R120),""))),
IF(Options!$D$19=1, IFERROR(AVERAGE(IF($I$199:$R$199=1,I120:R120,"")),
     AVERAGE(IF($I$199:$R$199=2,(I120:R120),""))),
IF(Options!$D$20=1, IFERROR(IF(OR(IF(ISNUMBER(I120:R120),IF(I$199:R$199 = 1,I120:R120, ""), "")=0), 0, GEOMEAN(IF(ISNUMBER(I120:R120),IF(I$199:R$199 = 1,I120:R120, ""), ""))),
   IF(OR(IF(ISNUMBER(I120:R120),IF(I$199:R$199 = 2,I120:R120, ""), "")=0), 0, GEOMEAN(IF(ISNUMBER(I120:R120),IF(I$199:R$199 = 2,I120:R120, ""), "")))))))</f>
        <v>7.1428571428571397</v>
      </c>
      <c r="G120" s="89" cm="1">
        <f t="array" ref="G120">IF(Options!$D$18=1, IFERROR(MAX(IF($I$200:$R$200=1,(I120:R120),"")),
     MAX(IF($I$200:$R$200=2,(I120:R120),""))),
IF(Options!$D$19=1, IFERROR(AVERAGE(IF($I$200:$R$200=1,(I120:R120),"")),
     AVERAGE(IF($I$200:$R$200=2,(I120:R120),""))),
IF(Options!$D$20=1, IFERROR(IF(OR(IF(ISNUMBER(I120:R120),IF(I$200:R$200 = 1,I120:R120, ""), "")=0), 0, GEOMEAN(IF(ISNUMBER(I120:R120),IF(I$200:R$200 = 1,I120:R120, ""), ""))),
   IF(OR(IF(ISNUMBER(I120:R120),IF(I$200:R$200 = 2,I120:R120, ""), "")=0), 0, GEOMEAN(IF(ISNUMBER(I120:R120),IF(I$200:R$200 = 2,I120:R120, ""), "")))))))</f>
        <v>9.8841076805477996</v>
      </c>
      <c r="H120" s="208" t="s">
        <v>236</v>
      </c>
      <c r="I120" s="89">
        <v>7.1428571428571397</v>
      </c>
      <c r="J120" s="89">
        <v>0</v>
      </c>
      <c r="K120" s="89" t="s">
        <v>473</v>
      </c>
      <c r="L120" s="89" t="s">
        <v>473</v>
      </c>
      <c r="M120" s="89" t="s">
        <v>473</v>
      </c>
      <c r="N120" s="89">
        <v>9.8841076805477996</v>
      </c>
      <c r="O120" s="89"/>
      <c r="P120" s="89"/>
      <c r="Q120" s="141"/>
      <c r="R120" s="141"/>
      <c r="S120" s="141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</row>
    <row r="121" spans="1:30" x14ac:dyDescent="0.2">
      <c r="A121" s="85">
        <v>116</v>
      </c>
      <c r="B121" s="85" t="s">
        <v>237</v>
      </c>
      <c r="C121" s="85" t="s">
        <v>238</v>
      </c>
      <c r="D121" s="98" t="str">
        <f t="shared" si="3"/>
        <v/>
      </c>
      <c r="E121" s="89">
        <f>IF(Options!$D$24 = 1, MAX(F121, G121),
IF(Options!$D$25 = 1, AVERAGE(F121,G121),
IF(Options!$D$26 = 1, IFERROR(GEOMEAN(F121, G121), MAX(F121, G121)))))</f>
        <v>3.1428571428571401</v>
      </c>
      <c r="F121" s="89" cm="1">
        <f t="array" ref="F121">IF(Options!$D$18=1, IFERROR(MAX(IF($I$199:$R$199=1,(I121:R121),"")),
     MAX(IF($I$199:$R$199=2,(I121:R121),""))),
IF(Options!$D$19=1, IFERROR(AVERAGE(IF($I$199:$R$199=1,I121:R121,"")),
     AVERAGE(IF($I$199:$R$199=2,(I121:R121),""))),
IF(Options!$D$20=1, IFERROR(IF(OR(IF(ISNUMBER(I121:R121),IF(I$199:R$199 = 1,I121:R121, ""), "")=0), 0, GEOMEAN(IF(ISNUMBER(I121:R121),IF(I$199:R$199 = 1,I121:R121, ""), ""))),
   IF(OR(IF(ISNUMBER(I121:R121),IF(I$199:R$199 = 2,I121:R121, ""), "")=0), 0, GEOMEAN(IF(ISNUMBER(I121:R121),IF(I$199:R$199 = 2,I121:R121, ""), "")))))))</f>
        <v>3.1428571428571401</v>
      </c>
      <c r="G121" s="89" cm="1">
        <f t="array" ref="G121">IF(Options!$D$18=1, IFERROR(MAX(IF($I$200:$R$200=1,(I121:R121),"")),
     MAX(IF($I$200:$R$200=2,(I121:R121),""))),
IF(Options!$D$19=1, IFERROR(AVERAGE(IF($I$200:$R$200=1,(I121:R121),"")),
     AVERAGE(IF($I$200:$R$200=2,(I121:R121),""))),
IF(Options!$D$20=1, IFERROR(IF(OR(IF(ISNUMBER(I121:R121),IF(I$200:R$200 = 1,I121:R121, ""), "")=0), 0, GEOMEAN(IF(ISNUMBER(I121:R121),IF(I$200:R$200 = 1,I121:R121, ""), ""))),
   IF(OR(IF(ISNUMBER(I121:R121),IF(I$200:R$200 = 2,I121:R121, ""), "")=0), 0, GEOMEAN(IF(ISNUMBER(I121:R121),IF(I$200:R$200 = 2,I121:R121, ""), "")))))))</f>
        <v>0</v>
      </c>
      <c r="H121" s="208" t="s">
        <v>238</v>
      </c>
      <c r="I121" s="89">
        <v>3.1428571428571401</v>
      </c>
      <c r="J121" s="89" t="s">
        <v>473</v>
      </c>
      <c r="K121" s="89" t="s">
        <v>473</v>
      </c>
      <c r="L121" s="89" t="s">
        <v>473</v>
      </c>
      <c r="M121" s="89" t="s">
        <v>473</v>
      </c>
      <c r="N121" s="89" t="s">
        <v>473</v>
      </c>
      <c r="O121" s="89"/>
      <c r="P121" s="89"/>
      <c r="Q121" s="141"/>
      <c r="R121" s="141"/>
      <c r="S121" s="141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</row>
    <row r="122" spans="1:30" x14ac:dyDescent="0.2">
      <c r="A122" s="85">
        <v>117</v>
      </c>
      <c r="B122" s="85" t="s">
        <v>239</v>
      </c>
      <c r="C122" s="85" t="s">
        <v>240</v>
      </c>
      <c r="D122" s="98" t="str">
        <f t="shared" si="3"/>
        <v/>
      </c>
      <c r="E122" s="89">
        <f>IF(Options!$D$24 = 1, MAX(F122, G122),
IF(Options!$D$25 = 1, AVERAGE(F122,G122),
IF(Options!$D$26 = 1, IFERROR(GEOMEAN(F122, G122), MAX(F122, G122)))))</f>
        <v>5.9361683970466403</v>
      </c>
      <c r="F122" s="89" cm="1">
        <f t="array" ref="F122">IF(Options!$D$18=1, IFERROR(MAX(IF($I$199:$R$199=1,(I122:R122),"")),
     MAX(IF($I$199:$R$199=2,(I122:R122),""))),
IF(Options!$D$19=1, IFERROR(AVERAGE(IF($I$199:$R$199=1,I122:R122,"")),
     AVERAGE(IF($I$199:$R$199=2,(I122:R122),""))),
IF(Options!$D$20=1, IFERROR(IF(OR(IF(ISNUMBER(I122:R122),IF(I$199:R$199 = 1,I122:R122, ""), "")=0), 0, GEOMEAN(IF(ISNUMBER(I122:R122),IF(I$199:R$199 = 1,I122:R122, ""), ""))),
   IF(OR(IF(ISNUMBER(I122:R122),IF(I$199:R$199 = 2,I122:R122, ""), "")=0), 0, GEOMEAN(IF(ISNUMBER(I122:R122),IF(I$199:R$199 = 2,I122:R122, ""), "")))))))</f>
        <v>5.28571428571429</v>
      </c>
      <c r="G122" s="89" cm="1">
        <f t="array" ref="G122">IF(Options!$D$18=1, IFERROR(MAX(IF($I$200:$R$200=1,(I122:R122),"")),
     MAX(IF($I$200:$R$200=2,(I122:R122),""))),
IF(Options!$D$19=1, IFERROR(AVERAGE(IF($I$200:$R$200=1,(I122:R122),"")),
     AVERAGE(IF($I$200:$R$200=2,(I122:R122),""))),
IF(Options!$D$20=1, IFERROR(IF(OR(IF(ISNUMBER(I122:R122),IF(I$200:R$200 = 1,I122:R122, ""), "")=0), 0, GEOMEAN(IF(ISNUMBER(I122:R122),IF(I$200:R$200 = 1,I122:R122, ""), ""))),
   IF(OR(IF(ISNUMBER(I122:R122),IF(I$200:R$200 = 2,I122:R122, ""), "")=0), 0, GEOMEAN(IF(ISNUMBER(I122:R122),IF(I$200:R$200 = 2,I122:R122, ""), "")))))))</f>
        <v>6.6666666666666696</v>
      </c>
      <c r="H122" s="208" t="s">
        <v>240</v>
      </c>
      <c r="I122" s="89">
        <v>5.28571428571429</v>
      </c>
      <c r="J122" s="89">
        <v>0</v>
      </c>
      <c r="K122" s="89">
        <v>2.0234966556371199E-2</v>
      </c>
      <c r="L122" s="89">
        <v>6.6666666666666696</v>
      </c>
      <c r="M122" s="89" t="s">
        <v>473</v>
      </c>
      <c r="N122" s="89">
        <v>3.5288728986467599</v>
      </c>
      <c r="O122" s="89"/>
      <c r="P122" s="89"/>
      <c r="Q122" s="141"/>
      <c r="R122" s="141"/>
      <c r="S122" s="141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</row>
    <row r="123" spans="1:30" x14ac:dyDescent="0.2">
      <c r="A123" s="85">
        <v>118</v>
      </c>
      <c r="B123" s="85" t="s">
        <v>241</v>
      </c>
      <c r="C123" s="85" t="s">
        <v>242</v>
      </c>
      <c r="D123" s="98" t="str">
        <f t="shared" si="3"/>
        <v/>
      </c>
      <c r="E123" s="89">
        <f>IF(Options!$D$24 = 1, MAX(F123, G123),
IF(Options!$D$25 = 1, AVERAGE(F123,G123),
IF(Options!$D$26 = 1, IFERROR(GEOMEAN(F123, G123), MAX(F123, G123)))))</f>
        <v>9.2495972534637154</v>
      </c>
      <c r="F123" s="89" cm="1">
        <f t="array" ref="F123">IF(Options!$D$18=1, IFERROR(MAX(IF($I$199:$R$199=1,(I123:R123),"")),
     MAX(IF($I$199:$R$199=2,(I123:R123),""))),
IF(Options!$D$19=1, IFERROR(AVERAGE(IF($I$199:$R$199=1,I123:R123,"")),
     AVERAGE(IF($I$199:$R$199=2,(I123:R123),""))),
IF(Options!$D$20=1, IFERROR(IF(OR(IF(ISNUMBER(I123:R123),IF(I$199:R$199 = 1,I123:R123, ""), "")=0), 0, GEOMEAN(IF(ISNUMBER(I123:R123),IF(I$199:R$199 = 1,I123:R123, ""), ""))),
   IF(OR(IF(ISNUMBER(I123:R123),IF(I$199:R$199 = 2,I123:R123, ""), "")=0), 0, GEOMEAN(IF(ISNUMBER(I123:R123),IF(I$199:R$199 = 2,I123:R123, ""), "")))))))</f>
        <v>10</v>
      </c>
      <c r="G123" s="89" cm="1">
        <f t="array" ref="G123">IF(Options!$D$18=1, IFERROR(MAX(IF($I$200:$R$200=1,(I123:R123),"")),
     MAX(IF($I$200:$R$200=2,(I123:R123),""))),
IF(Options!$D$19=1, IFERROR(AVERAGE(IF($I$200:$R$200=1,(I123:R123),"")),
     AVERAGE(IF($I$200:$R$200=2,(I123:R123),""))),
IF(Options!$D$20=1, IFERROR(IF(OR(IF(ISNUMBER(I123:R123),IF(I$200:R$200 = 1,I123:R123, ""), "")=0), 0, GEOMEAN(IF(ISNUMBER(I123:R123),IF(I$200:R$200 = 1,I123:R123, ""), ""))),
   IF(OR(IF(ISNUMBER(I123:R123),IF(I$200:R$200 = 2,I123:R123, ""), "")=0), 0, GEOMEAN(IF(ISNUMBER(I123:R123),IF(I$200:R$200 = 2,I123:R123, ""), "")))))))</f>
        <v>8.5555049351283508</v>
      </c>
      <c r="H123" s="208" t="s">
        <v>242</v>
      </c>
      <c r="I123" s="89">
        <v>10</v>
      </c>
      <c r="J123" s="89">
        <v>7</v>
      </c>
      <c r="K123" s="89">
        <v>3.6951248730333202</v>
      </c>
      <c r="L123" s="89" t="s">
        <v>473</v>
      </c>
      <c r="M123" s="89" t="s">
        <v>473</v>
      </c>
      <c r="N123" s="89">
        <v>8.5555049351283508</v>
      </c>
      <c r="O123" s="89"/>
      <c r="P123" s="89"/>
      <c r="Q123" s="141"/>
      <c r="R123" s="141"/>
      <c r="S123" s="141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</row>
    <row r="124" spans="1:30" x14ac:dyDescent="0.2">
      <c r="A124" s="85">
        <v>119</v>
      </c>
      <c r="B124" s="85" t="s">
        <v>243</v>
      </c>
      <c r="C124" s="85" t="s">
        <v>244</v>
      </c>
      <c r="D124" s="98" t="str">
        <f t="shared" si="3"/>
        <v/>
      </c>
      <c r="E124" s="89">
        <f>IF(Options!$D$24 = 1, MAX(F124, G124),
IF(Options!$D$25 = 1, AVERAGE(F124,G124),
IF(Options!$D$26 = 1, IFERROR(GEOMEAN(F124, G124), MAX(F124, G124)))))</f>
        <v>7.8102496759066522</v>
      </c>
      <c r="F124" s="89" cm="1">
        <f t="array" ref="F124">IF(Options!$D$18=1, IFERROR(MAX(IF($I$199:$R$199=1,(I124:R124),"")),
     MAX(IF($I$199:$R$199=2,(I124:R124),""))),
IF(Options!$D$19=1, IFERROR(AVERAGE(IF($I$199:$R$199=1,I124:R124,"")),
     AVERAGE(IF($I$199:$R$199=2,(I124:R124),""))),
IF(Options!$D$20=1, IFERROR(IF(OR(IF(ISNUMBER(I124:R124),IF(I$199:R$199 = 1,I124:R124, ""), "")=0), 0, GEOMEAN(IF(ISNUMBER(I124:R124),IF(I$199:R$199 = 1,I124:R124, ""), ""))),
   IF(OR(IF(ISNUMBER(I124:R124),IF(I$199:R$199 = 2,I124:R124, ""), "")=0), 0, GEOMEAN(IF(ISNUMBER(I124:R124),IF(I$199:R$199 = 2,I124:R124, ""), "")))))))</f>
        <v>8.71428571428571</v>
      </c>
      <c r="G124" s="89" cm="1">
        <f t="array" ref="G124">IF(Options!$D$18=1, IFERROR(MAX(IF($I$200:$R$200=1,(I124:R124),"")),
     MAX(IF($I$200:$R$200=2,(I124:R124),""))),
IF(Options!$D$19=1, IFERROR(AVERAGE(IF($I$200:$R$200=1,(I124:R124),"")),
     AVERAGE(IF($I$200:$R$200=2,(I124:R124),""))),
IF(Options!$D$20=1, IFERROR(IF(OR(IF(ISNUMBER(I124:R124),IF(I$200:R$200 = 1,I124:R124, ""), "")=0), 0, GEOMEAN(IF(ISNUMBER(I124:R124),IF(I$200:R$200 = 1,I124:R124, ""), ""))),
   IF(OR(IF(ISNUMBER(I124:R124),IF(I$200:R$200 = 2,I124:R124, ""), "")=0), 0, GEOMEAN(IF(ISNUMBER(I124:R124),IF(I$200:R$200 = 2,I124:R124, ""), "")))))))</f>
        <v>7</v>
      </c>
      <c r="H124" s="208" t="s">
        <v>244</v>
      </c>
      <c r="I124" s="89">
        <v>8.71428571428571</v>
      </c>
      <c r="J124" s="89">
        <v>7</v>
      </c>
      <c r="K124" s="89">
        <v>2.9394144524436001</v>
      </c>
      <c r="L124" s="89" t="s">
        <v>473</v>
      </c>
      <c r="M124" s="89" t="s">
        <v>473</v>
      </c>
      <c r="N124" s="89" t="s">
        <v>473</v>
      </c>
      <c r="O124" s="89"/>
      <c r="P124" s="89"/>
      <c r="Q124" s="141"/>
      <c r="R124" s="141"/>
      <c r="S124" s="141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</row>
    <row r="125" spans="1:30" x14ac:dyDescent="0.2">
      <c r="A125" s="85">
        <v>120</v>
      </c>
      <c r="B125" s="85" t="s">
        <v>245</v>
      </c>
      <c r="C125" s="85" t="s">
        <v>246</v>
      </c>
      <c r="D125" s="98" t="str">
        <f t="shared" si="3"/>
        <v/>
      </c>
      <c r="E125" s="89">
        <f>IF(Options!$D$24 = 1, MAX(F125, G125),
IF(Options!$D$25 = 1, AVERAGE(F125,G125),
IF(Options!$D$26 = 1, IFERROR(GEOMEAN(F125, G125), MAX(F125, G125)))))</f>
        <v>5.6061191058138782</v>
      </c>
      <c r="F125" s="89" cm="1">
        <f t="array" ref="F125">IF(Options!$D$18=1, IFERROR(MAX(IF($I$199:$R$199=1,(I125:R125),"")),
     MAX(IF($I$199:$R$199=2,(I125:R125),""))),
IF(Options!$D$19=1, IFERROR(AVERAGE(IF($I$199:$R$199=1,I125:R125,"")),
     AVERAGE(IF($I$199:$R$199=2,(I125:R125),""))),
IF(Options!$D$20=1, IFERROR(IF(OR(IF(ISNUMBER(I125:R125),IF(I$199:R$199 = 1,I125:R125, ""), "")=0), 0, GEOMEAN(IF(ISNUMBER(I125:R125),IF(I$199:R$199 = 1,I125:R125, ""), ""))),
   IF(OR(IF(ISNUMBER(I125:R125),IF(I$199:R$199 = 2,I125:R125, ""), "")=0), 0, GEOMEAN(IF(ISNUMBER(I125:R125),IF(I$199:R$199 = 2,I125:R125, ""), "")))))))</f>
        <v>3.1428571428571401</v>
      </c>
      <c r="G125" s="89" cm="1">
        <f t="array" ref="G125">IF(Options!$D$18=1, IFERROR(MAX(IF($I$200:$R$200=1,(I125:R125),"")),
     MAX(IF($I$200:$R$200=2,(I125:R125),""))),
IF(Options!$D$19=1, IFERROR(AVERAGE(IF($I$200:$R$200=1,(I125:R125),"")),
     AVERAGE(IF($I$200:$R$200=2,(I125:R125),""))),
IF(Options!$D$20=1, IFERROR(IF(OR(IF(ISNUMBER(I125:R125),IF(I$200:R$200 = 1,I125:R125, ""), "")=0), 0, GEOMEAN(IF(ISNUMBER(I125:R125),IF(I$200:R$200 = 1,I125:R125, ""), ""))),
   IF(OR(IF(ISNUMBER(I125:R125),IF(I$200:R$200 = 2,I125:R125, ""), "")=0), 0, GEOMEAN(IF(ISNUMBER(I125:R125),IF(I$200:R$200 = 2,I125:R125, ""), "")))))))</f>
        <v>10</v>
      </c>
      <c r="H125" s="208" t="s">
        <v>246</v>
      </c>
      <c r="I125" s="89">
        <v>3.1428571428571401</v>
      </c>
      <c r="J125" s="89">
        <v>0</v>
      </c>
      <c r="K125" s="89" t="s">
        <v>473</v>
      </c>
      <c r="L125" s="89">
        <v>10</v>
      </c>
      <c r="M125" s="89" t="s">
        <v>473</v>
      </c>
      <c r="N125" s="89" t="s">
        <v>473</v>
      </c>
      <c r="O125" s="89"/>
      <c r="P125" s="89"/>
      <c r="Q125" s="141"/>
      <c r="R125" s="141"/>
      <c r="S125" s="141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</row>
    <row r="126" spans="1:30" x14ac:dyDescent="0.2">
      <c r="A126" s="85">
        <v>121</v>
      </c>
      <c r="B126" s="85" t="s">
        <v>247</v>
      </c>
      <c r="C126" s="85" t="s">
        <v>248</v>
      </c>
      <c r="D126" s="98" t="str">
        <f t="shared" si="3"/>
        <v/>
      </c>
      <c r="E126" s="89">
        <f>IF(Options!$D$24 = 1, MAX(F126, G126),
IF(Options!$D$25 = 1, AVERAGE(F126,G126),
IF(Options!$D$26 = 1, IFERROR(GEOMEAN(F126, G126), MAX(F126, G126)))))</f>
        <v>10</v>
      </c>
      <c r="F126" s="89" cm="1">
        <f t="array" ref="F126">IF(Options!$D$18=1, IFERROR(MAX(IF($I$199:$R$199=1,(I126:R126),"")),
     MAX(IF($I$199:$R$199=2,(I126:R126),""))),
IF(Options!$D$19=1, IFERROR(AVERAGE(IF($I$199:$R$199=1,I126:R126,"")),
     AVERAGE(IF($I$199:$R$199=2,(I126:R126),""))),
IF(Options!$D$20=1, IFERROR(IF(OR(IF(ISNUMBER(I126:R126),IF(I$199:R$199 = 1,I126:R126, ""), "")=0), 0, GEOMEAN(IF(ISNUMBER(I126:R126),IF(I$199:R$199 = 1,I126:R126, ""), ""))),
   IF(OR(IF(ISNUMBER(I126:R126),IF(I$199:R$199 = 2,I126:R126, ""), "")=0), 0, GEOMEAN(IF(ISNUMBER(I126:R126),IF(I$199:R$199 = 2,I126:R126, ""), "")))))))</f>
        <v>10</v>
      </c>
      <c r="G126" s="89" cm="1">
        <f t="array" ref="G126">IF(Options!$D$18=1, IFERROR(MAX(IF($I$200:$R$200=1,(I126:R126),"")),
     MAX(IF($I$200:$R$200=2,(I126:R126),""))),
IF(Options!$D$19=1, IFERROR(AVERAGE(IF($I$200:$R$200=1,(I126:R126),"")),
     AVERAGE(IF($I$200:$R$200=2,(I126:R126),""))),
IF(Options!$D$20=1, IFERROR(IF(OR(IF(ISNUMBER(I126:R126),IF(I$200:R$200 = 1,I126:R126, ""), "")=0), 0, GEOMEAN(IF(ISNUMBER(I126:R126),IF(I$200:R$200 = 1,I126:R126, ""), ""))),
   IF(OR(IF(ISNUMBER(I126:R126),IF(I$200:R$200 = 2,I126:R126, ""), "")=0), 0, GEOMEAN(IF(ISNUMBER(I126:R126),IF(I$200:R$200 = 2,I126:R126, ""), "")))))))</f>
        <v>10</v>
      </c>
      <c r="H126" s="208" t="s">
        <v>248</v>
      </c>
      <c r="I126" s="89">
        <v>10</v>
      </c>
      <c r="J126" s="89">
        <v>3</v>
      </c>
      <c r="K126" s="89">
        <v>1.19116918558333</v>
      </c>
      <c r="L126" s="89" t="s">
        <v>473</v>
      </c>
      <c r="M126" s="89" t="s">
        <v>473</v>
      </c>
      <c r="N126" s="89">
        <v>10</v>
      </c>
      <c r="O126" s="89"/>
      <c r="P126" s="89"/>
      <c r="Q126" s="141"/>
      <c r="R126" s="141"/>
      <c r="S126" s="141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</row>
    <row r="127" spans="1:30" x14ac:dyDescent="0.2">
      <c r="A127" s="85">
        <v>122</v>
      </c>
      <c r="B127" s="85" t="s">
        <v>249</v>
      </c>
      <c r="C127" s="85" t="s">
        <v>250</v>
      </c>
      <c r="D127" s="98" t="str">
        <f t="shared" si="3"/>
        <v/>
      </c>
      <c r="E127" s="89">
        <f>IF(Options!$D$24 = 1, MAX(F127, G127),
IF(Options!$D$25 = 1, AVERAGE(F127,G127),
IF(Options!$D$26 = 1, IFERROR(GEOMEAN(F127, G127), MAX(F127, G127)))))</f>
        <v>3.9339789623472186</v>
      </c>
      <c r="F127" s="89" cm="1">
        <f t="array" ref="F127">IF(Options!$D$18=1, IFERROR(MAX(IF($I$199:$R$199=1,(I127:R127),"")),
     MAX(IF($I$199:$R$199=2,(I127:R127),""))),
IF(Options!$D$19=1, IFERROR(AVERAGE(IF($I$199:$R$199=1,I127:R127,"")),
     AVERAGE(IF($I$199:$R$199=2,(I127:R127),""))),
IF(Options!$D$20=1, IFERROR(IF(OR(IF(ISNUMBER(I127:R127),IF(I$199:R$199 = 1,I127:R127, ""), "")=0), 0, GEOMEAN(IF(ISNUMBER(I127:R127),IF(I$199:R$199 = 1,I127:R127, ""), ""))),
   IF(OR(IF(ISNUMBER(I127:R127),IF(I$199:R$199 = 2,I127:R127, ""), "")=0), 0, GEOMEAN(IF(ISNUMBER(I127:R127),IF(I$199:R$199 = 2,I127:R127, ""), "")))))))</f>
        <v>2.8571428571428599</v>
      </c>
      <c r="G127" s="89" cm="1">
        <f t="array" ref="G127">IF(Options!$D$18=1, IFERROR(MAX(IF($I$200:$R$200=1,(I127:R127),"")),
     MAX(IF($I$200:$R$200=2,(I127:R127),""))),
IF(Options!$D$19=1, IFERROR(AVERAGE(IF($I$200:$R$200=1,(I127:R127),"")),
     AVERAGE(IF($I$200:$R$200=2,(I127:R127),""))),
IF(Options!$D$20=1, IFERROR(IF(OR(IF(ISNUMBER(I127:R127),IF(I$200:R$200 = 1,I127:R127, ""), "")=0), 0, GEOMEAN(IF(ISNUMBER(I127:R127),IF(I$200:R$200 = 1,I127:R127, ""), ""))),
   IF(OR(IF(ISNUMBER(I127:R127),IF(I$200:R$200 = 2,I127:R127, ""), "")=0), 0, GEOMEAN(IF(ISNUMBER(I127:R127),IF(I$200:R$200 = 2,I127:R127, ""), "")))))))</f>
        <v>5.4166666666666696</v>
      </c>
      <c r="H127" s="208" t="s">
        <v>250</v>
      </c>
      <c r="I127" s="89">
        <v>2.8571428571428599</v>
      </c>
      <c r="J127" s="89">
        <v>0</v>
      </c>
      <c r="K127" s="89">
        <v>7.54493072204099E-4</v>
      </c>
      <c r="L127" s="89">
        <v>5.4166666666666696</v>
      </c>
      <c r="M127" s="89">
        <v>0</v>
      </c>
      <c r="N127" s="89" t="s">
        <v>473</v>
      </c>
      <c r="O127" s="89"/>
      <c r="P127" s="89"/>
      <c r="Q127" s="141"/>
      <c r="R127" s="141"/>
      <c r="S127" s="141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</row>
    <row r="128" spans="1:30" x14ac:dyDescent="0.2">
      <c r="A128" s="85">
        <v>123</v>
      </c>
      <c r="B128" s="85" t="s">
        <v>251</v>
      </c>
      <c r="C128" s="85" t="s">
        <v>252</v>
      </c>
      <c r="D128" s="98" t="str">
        <f t="shared" si="3"/>
        <v/>
      </c>
      <c r="E128" s="89">
        <f>IF(Options!$D$24 = 1, MAX(F128, G128),
IF(Options!$D$25 = 1, AVERAGE(F128,G128),
IF(Options!$D$26 = 1, IFERROR(GEOMEAN(F128, G128), MAX(F128, G128)))))</f>
        <v>8.9442719099991592</v>
      </c>
      <c r="F128" s="89" cm="1">
        <f t="array" ref="F128">IF(Options!$D$18=1, IFERROR(MAX(IF($I$199:$R$199=1,(I128:R128),"")),
     MAX(IF($I$199:$R$199=2,(I128:R128),""))),
IF(Options!$D$19=1, IFERROR(AVERAGE(IF($I$199:$R$199=1,I128:R128,"")),
     AVERAGE(IF($I$199:$R$199=2,(I128:R128),""))),
IF(Options!$D$20=1, IFERROR(IF(OR(IF(ISNUMBER(I128:R128),IF(I$199:R$199 = 1,I128:R128, ""), "")=0), 0, GEOMEAN(IF(ISNUMBER(I128:R128),IF(I$199:R$199 = 1,I128:R128, ""), ""))),
   IF(OR(IF(ISNUMBER(I128:R128),IF(I$199:R$199 = 2,I128:R128, ""), "")=0), 0, GEOMEAN(IF(ISNUMBER(I128:R128),IF(I$199:R$199 = 2,I128:R128, ""), "")))))))</f>
        <v>8</v>
      </c>
      <c r="G128" s="89" cm="1">
        <f t="array" ref="G128">IF(Options!$D$18=1, IFERROR(MAX(IF($I$200:$R$200=1,(I128:R128),"")),
     MAX(IF($I$200:$R$200=2,(I128:R128),""))),
IF(Options!$D$19=1, IFERROR(AVERAGE(IF($I$200:$R$200=1,(I128:R128),"")),
     AVERAGE(IF($I$200:$R$200=2,(I128:R128),""))),
IF(Options!$D$20=1, IFERROR(IF(OR(IF(ISNUMBER(I128:R128),IF(I$200:R$200 = 1,I128:R128, ""), "")=0), 0, GEOMEAN(IF(ISNUMBER(I128:R128),IF(I$200:R$200 = 1,I128:R128, ""), ""))),
   IF(OR(IF(ISNUMBER(I128:R128),IF(I$200:R$200 = 2,I128:R128, ""), "")=0), 0, GEOMEAN(IF(ISNUMBER(I128:R128),IF(I$200:R$200 = 2,I128:R128, ""), "")))))))</f>
        <v>10</v>
      </c>
      <c r="H128" s="208" t="s">
        <v>252</v>
      </c>
      <c r="I128" s="89">
        <v>8</v>
      </c>
      <c r="J128" s="89">
        <v>7</v>
      </c>
      <c r="K128" s="89">
        <v>10</v>
      </c>
      <c r="L128" s="89" t="s">
        <v>473</v>
      </c>
      <c r="M128" s="89" t="s">
        <v>473</v>
      </c>
      <c r="N128" s="89" t="s">
        <v>473</v>
      </c>
      <c r="O128" s="89"/>
      <c r="P128" s="89"/>
      <c r="Q128" s="141"/>
      <c r="R128" s="141"/>
      <c r="S128" s="141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</row>
    <row r="129" spans="1:30" x14ac:dyDescent="0.2">
      <c r="A129" s="85">
        <v>124</v>
      </c>
      <c r="B129" s="85" t="s">
        <v>253</v>
      </c>
      <c r="C129" s="85" t="s">
        <v>254</v>
      </c>
      <c r="D129" s="98" t="str">
        <f t="shared" si="3"/>
        <v/>
      </c>
      <c r="E129" s="89">
        <f>IF(Options!$D$24 = 1, MAX(F129, G129),
IF(Options!$D$25 = 1, AVERAGE(F129,G129),
IF(Options!$D$26 = 1, IFERROR(GEOMEAN(F129, G129), MAX(F129, G129)))))</f>
        <v>8.3666002653407556</v>
      </c>
      <c r="F129" s="89" cm="1">
        <f t="array" ref="F129">IF(Options!$D$18=1, IFERROR(MAX(IF($I$199:$R$199=1,(I129:R129),"")),
     MAX(IF($I$199:$R$199=2,(I129:R129),""))),
IF(Options!$D$19=1, IFERROR(AVERAGE(IF($I$199:$R$199=1,I129:R129,"")),
     AVERAGE(IF($I$199:$R$199=2,(I129:R129),""))),
IF(Options!$D$20=1, IFERROR(IF(OR(IF(ISNUMBER(I129:R129),IF(I$199:R$199 = 1,I129:R129, ""), "")=0), 0, GEOMEAN(IF(ISNUMBER(I129:R129),IF(I$199:R$199 = 1,I129:R129, ""), ""))),
   IF(OR(IF(ISNUMBER(I129:R129),IF(I$199:R$199 = 2,I129:R129, ""), "")=0), 0, GEOMEAN(IF(ISNUMBER(I129:R129),IF(I$199:R$199 = 2,I129:R129, ""), "")))))))</f>
        <v>10</v>
      </c>
      <c r="G129" s="89" cm="1">
        <f t="array" ref="G129">IF(Options!$D$18=1, IFERROR(MAX(IF($I$200:$R$200=1,(I129:R129),"")),
     MAX(IF($I$200:$R$200=2,(I129:R129),""))),
IF(Options!$D$19=1, IFERROR(AVERAGE(IF($I$200:$R$200=1,(I129:R129),"")),
     AVERAGE(IF($I$200:$R$200=2,(I129:R129),""))),
IF(Options!$D$20=1, IFERROR(IF(OR(IF(ISNUMBER(I129:R129),IF(I$200:R$200 = 1,I129:R129, ""), "")=0), 0, GEOMEAN(IF(ISNUMBER(I129:R129),IF(I$200:R$200 = 1,I129:R129, ""), ""))),
   IF(OR(IF(ISNUMBER(I129:R129),IF(I$200:R$200 = 2,I129:R129, ""), "")=0), 0, GEOMEAN(IF(ISNUMBER(I129:R129),IF(I$200:R$200 = 2,I129:R129, ""), "")))))))</f>
        <v>7</v>
      </c>
      <c r="H129" s="208" t="s">
        <v>254</v>
      </c>
      <c r="I129" s="89">
        <v>10</v>
      </c>
      <c r="J129" s="89">
        <v>7</v>
      </c>
      <c r="K129" s="89">
        <v>5.3379344893943399</v>
      </c>
      <c r="L129" s="89" t="s">
        <v>473</v>
      </c>
      <c r="M129" s="89" t="s">
        <v>473</v>
      </c>
      <c r="N129" s="89" t="s">
        <v>473</v>
      </c>
      <c r="O129" s="89"/>
      <c r="P129" s="89"/>
      <c r="Q129" s="141"/>
      <c r="R129" s="141"/>
      <c r="S129" s="141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</row>
    <row r="130" spans="1:30" x14ac:dyDescent="0.2">
      <c r="A130" s="85">
        <v>125</v>
      </c>
      <c r="B130" s="85" t="s">
        <v>255</v>
      </c>
      <c r="C130" s="85" t="s">
        <v>256</v>
      </c>
      <c r="D130" s="98" t="str">
        <f t="shared" si="3"/>
        <v/>
      </c>
      <c r="E130" s="89">
        <f>IF(Options!$D$24 = 1, MAX(F130, G130),
IF(Options!$D$25 = 1, AVERAGE(F130,G130),
IF(Options!$D$26 = 1, IFERROR(GEOMEAN(F130, G130), MAX(F130, G130)))))</f>
        <v>8.8640526042791841</v>
      </c>
      <c r="F130" s="89" cm="1">
        <f t="array" ref="F130">IF(Options!$D$18=1, IFERROR(MAX(IF($I$199:$R$199=1,(I130:R130),"")),
     MAX(IF($I$199:$R$199=2,(I130:R130),""))),
IF(Options!$D$19=1, IFERROR(AVERAGE(IF($I$199:$R$199=1,I130:R130,"")),
     AVERAGE(IF($I$199:$R$199=2,(I130:R130),""))),
IF(Options!$D$20=1, IFERROR(IF(OR(IF(ISNUMBER(I130:R130),IF(I$199:R$199 = 1,I130:R130, ""), "")=0), 0, GEOMEAN(IF(ISNUMBER(I130:R130),IF(I$199:R$199 = 1,I130:R130, ""), ""))),
   IF(OR(IF(ISNUMBER(I130:R130),IF(I$199:R$199 = 2,I130:R130, ""), "")=0), 0, GEOMEAN(IF(ISNUMBER(I130:R130),IF(I$199:R$199 = 2,I130:R130, ""), "")))))))</f>
        <v>7.8571428571428603</v>
      </c>
      <c r="G130" s="89" cm="1">
        <f t="array" ref="G130">IF(Options!$D$18=1, IFERROR(MAX(IF($I$200:$R$200=1,(I130:R130),"")),
     MAX(IF($I$200:$R$200=2,(I130:R130),""))),
IF(Options!$D$19=1, IFERROR(AVERAGE(IF($I$200:$R$200=1,(I130:R130),"")),
     AVERAGE(IF($I$200:$R$200=2,(I130:R130),""))),
IF(Options!$D$20=1, IFERROR(IF(OR(IF(ISNUMBER(I130:R130),IF(I$200:R$200 = 1,I130:R130, ""), "")=0), 0, GEOMEAN(IF(ISNUMBER(I130:R130),IF(I$200:R$200 = 1,I130:R130, ""), ""))),
   IF(OR(IF(ISNUMBER(I130:R130),IF(I$200:R$200 = 2,I130:R130, ""), "")=0), 0, GEOMEAN(IF(ISNUMBER(I130:R130),IF(I$200:R$200 = 2,I130:R130, ""), "")))))))</f>
        <v>10</v>
      </c>
      <c r="H130" s="208" t="s">
        <v>256</v>
      </c>
      <c r="I130" s="89">
        <v>7.8571428571428603</v>
      </c>
      <c r="J130" s="89">
        <v>7</v>
      </c>
      <c r="K130" s="89">
        <v>9.8925685862260302</v>
      </c>
      <c r="L130" s="89" t="s">
        <v>473</v>
      </c>
      <c r="M130" s="89">
        <v>10</v>
      </c>
      <c r="N130" s="89">
        <v>10</v>
      </c>
      <c r="O130" s="89"/>
      <c r="P130" s="89"/>
      <c r="Q130" s="141"/>
      <c r="R130" s="141"/>
      <c r="S130" s="141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</row>
    <row r="131" spans="1:30" x14ac:dyDescent="0.2">
      <c r="A131" s="85">
        <v>126</v>
      </c>
      <c r="B131" s="85" t="s">
        <v>257</v>
      </c>
      <c r="C131" s="85" t="s">
        <v>258</v>
      </c>
      <c r="D131" s="98" t="str">
        <f t="shared" si="3"/>
        <v/>
      </c>
      <c r="E131" s="89">
        <f>IF(Options!$D$24 = 1, MAX(F131, G131),
IF(Options!$D$25 = 1, AVERAGE(F131,G131),
IF(Options!$D$26 = 1, IFERROR(GEOMEAN(F131, G131), MAX(F131, G131)))))</f>
        <v>8.4515425472851646</v>
      </c>
      <c r="F131" s="89" cm="1">
        <f t="array" ref="F131">IF(Options!$D$18=1, IFERROR(MAX(IF($I$199:$R$199=1,(I131:R131),"")),
     MAX(IF($I$199:$R$199=2,(I131:R131),""))),
IF(Options!$D$19=1, IFERROR(AVERAGE(IF($I$199:$R$199=1,I131:R131,"")),
     AVERAGE(IF($I$199:$R$199=2,(I131:R131),""))),
IF(Options!$D$20=1, IFERROR(IF(OR(IF(ISNUMBER(I131:R131),IF(I$199:R$199 = 1,I131:R131, ""), "")=0), 0, GEOMEAN(IF(ISNUMBER(I131:R131),IF(I$199:R$199 = 1,I131:R131, ""), ""))),
   IF(OR(IF(ISNUMBER(I131:R131),IF(I$199:R$199 = 2,I131:R131, ""), "")=0), 0, GEOMEAN(IF(ISNUMBER(I131:R131),IF(I$199:R$199 = 2,I131:R131, ""), "")))))))</f>
        <v>7.1428571428571397</v>
      </c>
      <c r="G131" s="89" cm="1">
        <f t="array" ref="G131">IF(Options!$D$18=1, IFERROR(MAX(IF($I$200:$R$200=1,(I131:R131),"")),
     MAX(IF($I$200:$R$200=2,(I131:R131),""))),
IF(Options!$D$19=1, IFERROR(AVERAGE(IF($I$200:$R$200=1,(I131:R131),"")),
     AVERAGE(IF($I$200:$R$200=2,(I131:R131),""))),
IF(Options!$D$20=1, IFERROR(IF(OR(IF(ISNUMBER(I131:R131),IF(I$200:R$200 = 1,I131:R131, ""), "")=0), 0, GEOMEAN(IF(ISNUMBER(I131:R131),IF(I$200:R$200 = 1,I131:R131, ""), ""))),
   IF(OR(IF(ISNUMBER(I131:R131),IF(I$200:R$200 = 2,I131:R131, ""), "")=0), 0, GEOMEAN(IF(ISNUMBER(I131:R131),IF(I$200:R$200 = 2,I131:R131, ""), "")))))))</f>
        <v>10</v>
      </c>
      <c r="H131" s="208" t="s">
        <v>258</v>
      </c>
      <c r="I131" s="89">
        <v>7.1428571428571397</v>
      </c>
      <c r="J131" s="89">
        <v>7</v>
      </c>
      <c r="K131" s="89">
        <v>3.6117690479234299</v>
      </c>
      <c r="L131" s="89">
        <v>10</v>
      </c>
      <c r="M131" s="89" t="s">
        <v>473</v>
      </c>
      <c r="N131" s="89" t="s">
        <v>473</v>
      </c>
      <c r="O131" s="89"/>
      <c r="P131" s="89"/>
      <c r="Q131" s="141"/>
      <c r="R131" s="141"/>
      <c r="S131" s="141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</row>
    <row r="132" spans="1:30" x14ac:dyDescent="0.2">
      <c r="A132" s="85">
        <v>127</v>
      </c>
      <c r="B132" s="85" t="s">
        <v>259</v>
      </c>
      <c r="C132" s="85" t="s">
        <v>260</v>
      </c>
      <c r="D132" s="98" t="str">
        <f t="shared" si="3"/>
        <v/>
      </c>
      <c r="E132" s="89">
        <f>IF(Options!$D$24 = 1, MAX(F132, G132),
IF(Options!$D$25 = 1, AVERAGE(F132,G132),
IF(Options!$D$26 = 1, IFERROR(GEOMEAN(F132, G132), MAX(F132, G132)))))</f>
        <v>1.4175767384955957</v>
      </c>
      <c r="F132" s="89" cm="1">
        <f t="array" ref="F132">IF(Options!$D$18=1, IFERROR(MAX(IF($I$199:$R$199=1,(I132:R132),"")),
     MAX(IF($I$199:$R$199=2,(I132:R132),""))),
IF(Options!$D$19=1, IFERROR(AVERAGE(IF($I$199:$R$199=1,I132:R132,"")),
     AVERAGE(IF($I$199:$R$199=2,(I132:R132),""))),
IF(Options!$D$20=1, IFERROR(IF(OR(IF(ISNUMBER(I132:R132),IF(I$199:R$199 = 1,I132:R132, ""), "")=0), 0, GEOMEAN(IF(ISNUMBER(I132:R132),IF(I$199:R$199 = 1,I132:R132, ""), ""))),
   IF(OR(IF(ISNUMBER(I132:R132),IF(I$199:R$199 = 2,I132:R132, ""), "")=0), 0, GEOMEAN(IF(ISNUMBER(I132:R132),IF(I$199:R$199 = 2,I132:R132, ""), "")))))))</f>
        <v>0.28571428571428598</v>
      </c>
      <c r="G132" s="89" cm="1">
        <f t="array" ref="G132">IF(Options!$D$18=1, IFERROR(MAX(IF($I$200:$R$200=1,(I132:R132),"")),
     MAX(IF($I$200:$R$200=2,(I132:R132),""))),
IF(Options!$D$19=1, IFERROR(AVERAGE(IF($I$200:$R$200=1,(I132:R132),"")),
     AVERAGE(IF($I$200:$R$200=2,(I132:R132),""))),
IF(Options!$D$20=1, IFERROR(IF(OR(IF(ISNUMBER(I132:R132),IF(I$200:R$200 = 1,I132:R132, ""), "")=0), 0, GEOMEAN(IF(ISNUMBER(I132:R132),IF(I$200:R$200 = 1,I132:R132, ""), ""))),
   IF(OR(IF(ISNUMBER(I132:R132),IF(I$200:R$200 = 2,I132:R132, ""), "")=0), 0, GEOMEAN(IF(ISNUMBER(I132:R132),IF(I$200:R$200 = 2,I132:R132, ""), "")))))))</f>
        <v>7.0333333333333297</v>
      </c>
      <c r="H132" s="208" t="s">
        <v>260</v>
      </c>
      <c r="I132" s="89">
        <v>0.28571428571428598</v>
      </c>
      <c r="J132" s="89">
        <v>3</v>
      </c>
      <c r="K132" s="89" t="s">
        <v>473</v>
      </c>
      <c r="L132" s="89">
        <v>7.0333333333333297</v>
      </c>
      <c r="M132" s="89" t="s">
        <v>473</v>
      </c>
      <c r="N132" s="89" t="s">
        <v>473</v>
      </c>
      <c r="O132" s="89"/>
      <c r="P132" s="89"/>
      <c r="Q132" s="141"/>
      <c r="R132" s="141"/>
      <c r="S132" s="141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</row>
    <row r="133" spans="1:30" x14ac:dyDescent="0.2">
      <c r="A133" s="85">
        <v>128</v>
      </c>
      <c r="B133" s="85" t="s">
        <v>261</v>
      </c>
      <c r="C133" s="85" t="s">
        <v>262</v>
      </c>
      <c r="D133" s="98" t="str">
        <f t="shared" si="3"/>
        <v/>
      </c>
      <c r="E133" s="89">
        <f>IF(Options!$D$24 = 1, MAX(F133, G133),
IF(Options!$D$25 = 1, AVERAGE(F133,G133),
IF(Options!$D$26 = 1, IFERROR(GEOMEAN(F133, G133), MAX(F133, G133)))))</f>
        <v>0.92582009977255186</v>
      </c>
      <c r="F133" s="89" cm="1">
        <f t="array" ref="F133">IF(Options!$D$18=1, IFERROR(MAX(IF($I$199:$R$199=1,(I133:R133),"")),
     MAX(IF($I$199:$R$199=2,(I133:R133),""))),
IF(Options!$D$19=1, IFERROR(AVERAGE(IF($I$199:$R$199=1,I133:R133,"")),
     AVERAGE(IF($I$199:$R$199=2,(I133:R133),""))),
IF(Options!$D$20=1, IFERROR(IF(OR(IF(ISNUMBER(I133:R133),IF(I$199:R$199 = 1,I133:R133, ""), "")=0), 0, GEOMEAN(IF(ISNUMBER(I133:R133),IF(I$199:R$199 = 1,I133:R133, ""), ""))),
   IF(OR(IF(ISNUMBER(I133:R133),IF(I$199:R$199 = 2,I133:R133, ""), "")=0), 0, GEOMEAN(IF(ISNUMBER(I133:R133),IF(I$199:R$199 = 2,I133:R133, ""), "")))))))</f>
        <v>0.28571428571428598</v>
      </c>
      <c r="G133" s="89" cm="1">
        <f t="array" ref="G133">IF(Options!$D$18=1, IFERROR(MAX(IF($I$200:$R$200=1,(I133:R133),"")),
     MAX(IF($I$200:$R$200=2,(I133:R133),""))),
IF(Options!$D$19=1, IFERROR(AVERAGE(IF($I$200:$R$200=1,(I133:R133),"")),
     AVERAGE(IF($I$200:$R$200=2,(I133:R133),""))),
IF(Options!$D$20=1, IFERROR(IF(OR(IF(ISNUMBER(I133:R133),IF(I$200:R$200 = 1,I133:R133, ""), "")=0), 0, GEOMEAN(IF(ISNUMBER(I133:R133),IF(I$200:R$200 = 1,I133:R133, ""), ""))),
   IF(OR(IF(ISNUMBER(I133:R133),IF(I$200:R$200 = 2,I133:R133, ""), "")=0), 0, GEOMEAN(IF(ISNUMBER(I133:R133),IF(I$200:R$200 = 2,I133:R133, ""), "")))))))</f>
        <v>3</v>
      </c>
      <c r="H133" s="208" t="s">
        <v>262</v>
      </c>
      <c r="I133" s="89">
        <v>0.28571428571428598</v>
      </c>
      <c r="J133" s="89">
        <v>3</v>
      </c>
      <c r="K133" s="89" t="s">
        <v>473</v>
      </c>
      <c r="L133" s="89">
        <v>2.5733333333333301</v>
      </c>
      <c r="M133" s="89" t="s">
        <v>473</v>
      </c>
      <c r="N133" s="89" t="s">
        <v>473</v>
      </c>
      <c r="O133" s="89"/>
      <c r="P133" s="89"/>
      <c r="Q133" s="141"/>
      <c r="R133" s="141"/>
      <c r="S133" s="141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</row>
    <row r="134" spans="1:30" x14ac:dyDescent="0.2">
      <c r="A134" s="85">
        <v>129</v>
      </c>
      <c r="B134" s="85" t="s">
        <v>263</v>
      </c>
      <c r="C134" s="85" t="s">
        <v>264</v>
      </c>
      <c r="D134" s="98" t="str">
        <f t="shared" ref="D134:D165" si="4">IF(H134 &lt;&gt; C134, "Countries don't match", "")</f>
        <v/>
      </c>
      <c r="E134" s="89">
        <f>IF(Options!$D$24 = 1, MAX(F134, G134),
IF(Options!$D$25 = 1, AVERAGE(F134,G134),
IF(Options!$D$26 = 1, IFERROR(GEOMEAN(F134, G134), MAX(F134, G134)))))</f>
        <v>8.2857142857142794</v>
      </c>
      <c r="F134" s="89" cm="1">
        <f t="array" ref="F134">IF(Options!$D$18=1, IFERROR(MAX(IF($I$199:$R$199=1,(I134:R134),"")),
     MAX(IF($I$199:$R$199=2,(I134:R134),""))),
IF(Options!$D$19=1, IFERROR(AVERAGE(IF($I$199:$R$199=1,I134:R134,"")),
     AVERAGE(IF($I$199:$R$199=2,(I134:R134),""))),
IF(Options!$D$20=1, IFERROR(IF(OR(IF(ISNUMBER(I134:R134),IF(I$199:R$199 = 1,I134:R134, ""), "")=0), 0, GEOMEAN(IF(ISNUMBER(I134:R134),IF(I$199:R$199 = 1,I134:R134, ""), ""))),
   IF(OR(IF(ISNUMBER(I134:R134),IF(I$199:R$199 = 2,I134:R134, ""), "")=0), 0, GEOMEAN(IF(ISNUMBER(I134:R134),IF(I$199:R$199 = 2,I134:R134, ""), "")))))))</f>
        <v>8.2857142857142794</v>
      </c>
      <c r="G134" s="89" cm="1">
        <f t="array" ref="G134">IF(Options!$D$18=1, IFERROR(MAX(IF($I$200:$R$200=1,(I134:R134),"")),
     MAX(IF($I$200:$R$200=2,(I134:R134),""))),
IF(Options!$D$19=1, IFERROR(AVERAGE(IF($I$200:$R$200=1,(I134:R134),"")),
     AVERAGE(IF($I$200:$R$200=2,(I134:R134),""))),
IF(Options!$D$20=1, IFERROR(IF(OR(IF(ISNUMBER(I134:R134),IF(I$200:R$200 = 1,I134:R134, ""), "")=0), 0, GEOMEAN(IF(ISNUMBER(I134:R134),IF(I$200:R$200 = 1,I134:R134, ""), ""))),
   IF(OR(IF(ISNUMBER(I134:R134),IF(I$200:R$200 = 2,I134:R134, ""), "")=0), 0, GEOMEAN(IF(ISNUMBER(I134:R134),IF(I$200:R$200 = 2,I134:R134, ""), "")))))))</f>
        <v>0</v>
      </c>
      <c r="H134" s="208" t="s">
        <v>264</v>
      </c>
      <c r="I134" s="89">
        <v>8.2857142857142794</v>
      </c>
      <c r="J134" s="89">
        <v>0</v>
      </c>
      <c r="K134" s="89" t="s">
        <v>473</v>
      </c>
      <c r="L134" s="89" t="s">
        <v>473</v>
      </c>
      <c r="M134" s="89" t="s">
        <v>473</v>
      </c>
      <c r="N134" s="89" t="s">
        <v>473</v>
      </c>
      <c r="O134" s="89"/>
      <c r="P134" s="89"/>
      <c r="Q134" s="141"/>
      <c r="R134" s="141"/>
      <c r="S134" s="141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</row>
    <row r="135" spans="1:30" x14ac:dyDescent="0.2">
      <c r="A135" s="85">
        <v>130</v>
      </c>
      <c r="B135" s="85" t="s">
        <v>265</v>
      </c>
      <c r="C135" s="85" t="s">
        <v>266</v>
      </c>
      <c r="D135" s="98" t="str">
        <f t="shared" si="4"/>
        <v/>
      </c>
      <c r="E135" s="89">
        <f>IF(Options!$D$24 = 1, MAX(F135, G135),
IF(Options!$D$25 = 1, AVERAGE(F135,G135),
IF(Options!$D$26 = 1, IFERROR(GEOMEAN(F135, G135), MAX(F135, G135)))))</f>
        <v>6</v>
      </c>
      <c r="F135" s="89" cm="1">
        <f t="array" ref="F135">IF(Options!$D$18=1, IFERROR(MAX(IF($I$199:$R$199=1,(I135:R135),"")),
     MAX(IF($I$199:$R$199=2,(I135:R135),""))),
IF(Options!$D$19=1, IFERROR(AVERAGE(IF($I$199:$R$199=1,I135:R135,"")),
     AVERAGE(IF($I$199:$R$199=2,(I135:R135),""))),
IF(Options!$D$20=1, IFERROR(IF(OR(IF(ISNUMBER(I135:R135),IF(I$199:R$199 = 1,I135:R135, ""), "")=0), 0, GEOMEAN(IF(ISNUMBER(I135:R135),IF(I$199:R$199 = 1,I135:R135, ""), ""))),
   IF(OR(IF(ISNUMBER(I135:R135),IF(I$199:R$199 = 2,I135:R135, ""), "")=0), 0, GEOMEAN(IF(ISNUMBER(I135:R135),IF(I$199:R$199 = 2,I135:R135, ""), "")))))))</f>
        <v>6</v>
      </c>
      <c r="G135" s="89" cm="1">
        <f t="array" ref="G135">IF(Options!$D$18=1, IFERROR(MAX(IF($I$200:$R$200=1,(I135:R135),"")),
     MAX(IF($I$200:$R$200=2,(I135:R135),""))),
IF(Options!$D$19=1, IFERROR(AVERAGE(IF($I$200:$R$200=1,(I135:R135),"")),
     AVERAGE(IF($I$200:$R$200=2,(I135:R135),""))),
IF(Options!$D$20=1, IFERROR(IF(OR(IF(ISNUMBER(I135:R135),IF(I$200:R$200 = 1,I135:R135, ""), "")=0), 0, GEOMEAN(IF(ISNUMBER(I135:R135),IF(I$200:R$200 = 1,I135:R135, ""), ""))),
   IF(OR(IF(ISNUMBER(I135:R135),IF(I$200:R$200 = 2,I135:R135, ""), "")=0), 0, GEOMEAN(IF(ISNUMBER(I135:R135),IF(I$200:R$200 = 2,I135:R135, ""), "")))))))</f>
        <v>0</v>
      </c>
      <c r="H135" s="208" t="s">
        <v>266</v>
      </c>
      <c r="I135" s="89">
        <v>6</v>
      </c>
      <c r="J135" s="89" t="s">
        <v>473</v>
      </c>
      <c r="K135" s="89" t="s">
        <v>473</v>
      </c>
      <c r="L135" s="89" t="s">
        <v>473</v>
      </c>
      <c r="M135" s="89" t="s">
        <v>473</v>
      </c>
      <c r="N135" s="89" t="s">
        <v>473</v>
      </c>
      <c r="O135" s="89"/>
      <c r="P135" s="89"/>
      <c r="Q135" s="141"/>
      <c r="R135" s="141"/>
      <c r="S135" s="141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</row>
    <row r="136" spans="1:30" x14ac:dyDescent="0.2">
      <c r="A136" s="85">
        <v>131</v>
      </c>
      <c r="B136" s="85" t="s">
        <v>267</v>
      </c>
      <c r="C136" s="85" t="s">
        <v>268</v>
      </c>
      <c r="D136" s="98" t="str">
        <f t="shared" si="4"/>
        <v/>
      </c>
      <c r="E136" s="89">
        <f>IF(Options!$D$24 = 1, MAX(F136, G136),
IF(Options!$D$25 = 1, AVERAGE(F136,G136),
IF(Options!$D$26 = 1, IFERROR(GEOMEAN(F136, G136), MAX(F136, G136)))))</f>
        <v>2.1558337244831867</v>
      </c>
      <c r="F136" s="89" cm="1">
        <f t="array" ref="F136">IF(Options!$D$18=1, IFERROR(MAX(IF($I$199:$R$199=1,(I136:R136),"")),
     MAX(IF($I$199:$R$199=2,(I136:R136),""))),
IF(Options!$D$19=1, IFERROR(AVERAGE(IF($I$199:$R$199=1,I136:R136,"")),
     AVERAGE(IF($I$199:$R$199=2,(I136:R136),""))),
IF(Options!$D$20=1, IFERROR(IF(OR(IF(ISNUMBER(I136:R136),IF(I$199:R$199 = 1,I136:R136, ""), "")=0), 0, GEOMEAN(IF(ISNUMBER(I136:R136),IF(I$199:R$199 = 1,I136:R136, ""), ""))),
   IF(OR(IF(ISNUMBER(I136:R136),IF(I$199:R$199 = 2,I136:R136, ""), "")=0), 0, GEOMEAN(IF(ISNUMBER(I136:R136),IF(I$199:R$199 = 2,I136:R136, ""), "")))))))</f>
        <v>0.71428571428571397</v>
      </c>
      <c r="G136" s="89" cm="1">
        <f t="array" ref="G136">IF(Options!$D$18=1, IFERROR(MAX(IF($I$200:$R$200=1,(I136:R136),"")),
     MAX(IF($I$200:$R$200=2,(I136:R136),""))),
IF(Options!$D$19=1, IFERROR(AVERAGE(IF($I$200:$R$200=1,(I136:R136),"")),
     AVERAGE(IF($I$200:$R$200=2,(I136:R136),""))),
IF(Options!$D$20=1, IFERROR(IF(OR(IF(ISNUMBER(I136:R136),IF(I$200:R$200 = 1,I136:R136, ""), "")=0), 0, GEOMEAN(IF(ISNUMBER(I136:R136),IF(I$200:R$200 = 1,I136:R136, ""), ""))),
   IF(OR(IF(ISNUMBER(I136:R136),IF(I$200:R$200 = 2,I136:R136, ""), "")=0), 0, GEOMEAN(IF(ISNUMBER(I136:R136),IF(I$200:R$200 = 2,I136:R136, ""), "")))))))</f>
        <v>6.5066666666666704</v>
      </c>
      <c r="H136" s="208" t="s">
        <v>268</v>
      </c>
      <c r="I136" s="89">
        <v>0.71428571428571397</v>
      </c>
      <c r="J136" s="89">
        <v>0</v>
      </c>
      <c r="K136" s="89" t="s">
        <v>473</v>
      </c>
      <c r="L136" s="89">
        <v>6.5066666666666704</v>
      </c>
      <c r="M136" s="89" t="s">
        <v>473</v>
      </c>
      <c r="N136" s="89" t="s">
        <v>473</v>
      </c>
      <c r="O136" s="89"/>
      <c r="P136" s="89"/>
      <c r="Q136" s="141"/>
      <c r="R136" s="141"/>
      <c r="S136" s="141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</row>
    <row r="137" spans="1:30" x14ac:dyDescent="0.2">
      <c r="A137" s="85">
        <v>132</v>
      </c>
      <c r="B137" s="85" t="s">
        <v>269</v>
      </c>
      <c r="C137" s="85" t="s">
        <v>270</v>
      </c>
      <c r="D137" s="98" t="str">
        <f t="shared" si="4"/>
        <v/>
      </c>
      <c r="E137" s="89">
        <f>IF(Options!$D$24 = 1, MAX(F137, G137),
IF(Options!$D$25 = 1, AVERAGE(F137,G137),
IF(Options!$D$26 = 1, IFERROR(GEOMEAN(F137, G137), MAX(F137, G137)))))</f>
        <v>4.1231056256176615</v>
      </c>
      <c r="F137" s="89" cm="1">
        <f t="array" ref="F137">IF(Options!$D$18=1, IFERROR(MAX(IF($I$199:$R$199=1,(I137:R137),"")),
     MAX(IF($I$199:$R$199=2,(I137:R137),""))),
IF(Options!$D$19=1, IFERROR(AVERAGE(IF($I$199:$R$199=1,I137:R137,"")),
     AVERAGE(IF($I$199:$R$199=2,(I137:R137),""))),
IF(Options!$D$20=1, IFERROR(IF(OR(IF(ISNUMBER(I137:R137),IF(I$199:R$199 = 1,I137:R137, ""), "")=0), 0, GEOMEAN(IF(ISNUMBER(I137:R137),IF(I$199:R$199 = 1,I137:R137, ""), ""))),
   IF(OR(IF(ISNUMBER(I137:R137),IF(I$199:R$199 = 2,I137:R137, ""), "")=0), 0, GEOMEAN(IF(ISNUMBER(I137:R137),IF(I$199:R$199 = 2,I137:R137, ""), "")))))))</f>
        <v>2.4285714285714302</v>
      </c>
      <c r="G137" s="89" cm="1">
        <f t="array" ref="G137">IF(Options!$D$18=1, IFERROR(MAX(IF($I$200:$R$200=1,(I137:R137),"")),
     MAX(IF($I$200:$R$200=2,(I137:R137),""))),
IF(Options!$D$19=1, IFERROR(AVERAGE(IF($I$200:$R$200=1,(I137:R137),"")),
     AVERAGE(IF($I$200:$R$200=2,(I137:R137),""))),
IF(Options!$D$20=1, IFERROR(IF(OR(IF(ISNUMBER(I137:R137),IF(I$200:R$200 = 1,I137:R137, ""), "")=0), 0, GEOMEAN(IF(ISNUMBER(I137:R137),IF(I$200:R$200 = 1,I137:R137, ""), ""))),
   IF(OR(IF(ISNUMBER(I137:R137),IF(I$200:R$200 = 2,I137:R137, ""), "")=0), 0, GEOMEAN(IF(ISNUMBER(I137:R137),IF(I$200:R$200 = 2,I137:R137, ""), "")))))))</f>
        <v>7</v>
      </c>
      <c r="H137" s="208" t="s">
        <v>270</v>
      </c>
      <c r="I137" s="89">
        <v>2.4285714285714302</v>
      </c>
      <c r="J137" s="89">
        <v>7</v>
      </c>
      <c r="K137" s="89" t="s">
        <v>473</v>
      </c>
      <c r="L137" s="89" t="s">
        <v>473</v>
      </c>
      <c r="M137" s="89" t="s">
        <v>473</v>
      </c>
      <c r="N137" s="89" t="s">
        <v>473</v>
      </c>
      <c r="O137" s="89"/>
      <c r="P137" s="89"/>
      <c r="Q137" s="141"/>
      <c r="R137" s="141"/>
      <c r="S137" s="141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</row>
    <row r="138" spans="1:30" x14ac:dyDescent="0.2">
      <c r="A138" s="85">
        <v>133</v>
      </c>
      <c r="B138" s="85" t="s">
        <v>271</v>
      </c>
      <c r="C138" s="85" t="s">
        <v>272</v>
      </c>
      <c r="D138" s="98" t="str">
        <f t="shared" si="4"/>
        <v/>
      </c>
      <c r="E138" s="89">
        <f>IF(Options!$D$24 = 1, MAX(F138, G138),
IF(Options!$D$25 = 1, AVERAGE(F138,G138),
IF(Options!$D$26 = 1, IFERROR(GEOMEAN(F138, G138), MAX(F138, G138)))))</f>
        <v>3.2863353450309978</v>
      </c>
      <c r="F138" s="89" cm="1">
        <f t="array" ref="F138">IF(Options!$D$18=1, IFERROR(MAX(IF($I$199:$R$199=1,(I138:R138),"")),
     MAX(IF($I$199:$R$199=2,(I138:R138),""))),
IF(Options!$D$19=1, IFERROR(AVERAGE(IF($I$199:$R$199=1,I138:R138,"")),
     AVERAGE(IF($I$199:$R$199=2,(I138:R138),""))),
IF(Options!$D$20=1, IFERROR(IF(OR(IF(ISNUMBER(I138:R138),IF(I$199:R$199 = 1,I138:R138, ""), "")=0), 0, GEOMEAN(IF(ISNUMBER(I138:R138),IF(I$199:R$199 = 1,I138:R138, ""), ""))),
   IF(OR(IF(ISNUMBER(I138:R138),IF(I$199:R$199 = 2,I138:R138, ""), "")=0), 0, GEOMEAN(IF(ISNUMBER(I138:R138),IF(I$199:R$199 = 2,I138:R138, ""), "")))))))</f>
        <v>7.7142857142857197</v>
      </c>
      <c r="G138" s="89" cm="1">
        <f t="array" ref="G138">IF(Options!$D$18=1, IFERROR(MAX(IF($I$200:$R$200=1,(I138:R138),"")),
     MAX(IF($I$200:$R$200=2,(I138:R138),""))),
IF(Options!$D$19=1, IFERROR(AVERAGE(IF($I$200:$R$200=1,(I138:R138),"")),
     AVERAGE(IF($I$200:$R$200=2,(I138:R138),""))),
IF(Options!$D$20=1, IFERROR(IF(OR(IF(ISNUMBER(I138:R138),IF(I$200:R$200 = 1,I138:R138, ""), "")=0), 0, GEOMEAN(IF(ISNUMBER(I138:R138),IF(I$200:R$200 = 1,I138:R138, ""), ""))),
   IF(OR(IF(ISNUMBER(I138:R138),IF(I$200:R$200 = 2,I138:R138, ""), "")=0), 0, GEOMEAN(IF(ISNUMBER(I138:R138),IF(I$200:R$200 = 2,I138:R138, ""), "")))))))</f>
        <v>1.4</v>
      </c>
      <c r="H138" s="208" t="s">
        <v>272</v>
      </c>
      <c r="I138" s="89">
        <v>7.7142857142857197</v>
      </c>
      <c r="J138" s="89">
        <v>0</v>
      </c>
      <c r="K138" s="89" t="s">
        <v>473</v>
      </c>
      <c r="L138" s="89">
        <v>1.4</v>
      </c>
      <c r="M138" s="89">
        <v>0</v>
      </c>
      <c r="N138" s="89" t="s">
        <v>473</v>
      </c>
      <c r="O138" s="89"/>
      <c r="P138" s="89"/>
      <c r="Q138" s="141"/>
      <c r="R138" s="141"/>
      <c r="S138" s="141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</row>
    <row r="139" spans="1:30" x14ac:dyDescent="0.2">
      <c r="A139" s="85">
        <v>134</v>
      </c>
      <c r="B139" s="85" t="s">
        <v>273</v>
      </c>
      <c r="C139" s="85" t="s">
        <v>274</v>
      </c>
      <c r="D139" s="98" t="str">
        <f t="shared" si="4"/>
        <v/>
      </c>
      <c r="E139" s="89">
        <f>IF(Options!$D$24 = 1, MAX(F139, G139),
IF(Options!$D$25 = 1, AVERAGE(F139,G139),
IF(Options!$D$26 = 1, IFERROR(GEOMEAN(F139, G139), MAX(F139, G139)))))</f>
        <v>6.0944940022004364</v>
      </c>
      <c r="F139" s="89" cm="1">
        <f t="array" ref="F139">IF(Options!$D$18=1, IFERROR(MAX(IF($I$199:$R$199=1,(I139:R139),"")),
     MAX(IF($I$199:$R$199=2,(I139:R139),""))),
IF(Options!$D$19=1, IFERROR(AVERAGE(IF($I$199:$R$199=1,I139:R139,"")),
     AVERAGE(IF($I$199:$R$199=2,(I139:R139),""))),
IF(Options!$D$20=1, IFERROR(IF(OR(IF(ISNUMBER(I139:R139),IF(I$199:R$199 = 1,I139:R139, ""), "")=0), 0, GEOMEAN(IF(ISNUMBER(I139:R139),IF(I$199:R$199 = 1,I139:R139, ""), ""))),
   IF(OR(IF(ISNUMBER(I139:R139),IF(I$199:R$199 = 2,I139:R139, ""), "")=0), 0, GEOMEAN(IF(ISNUMBER(I139:R139),IF(I$199:R$199 = 2,I139:R139, ""), "")))))))</f>
        <v>3.71428571428571</v>
      </c>
      <c r="G139" s="89" cm="1">
        <f t="array" ref="G139">IF(Options!$D$18=1, IFERROR(MAX(IF($I$200:$R$200=1,(I139:R139),"")),
     MAX(IF($I$200:$R$200=2,(I139:R139),""))),
IF(Options!$D$19=1, IFERROR(AVERAGE(IF($I$200:$R$200=1,(I139:R139),"")),
     AVERAGE(IF($I$200:$R$200=2,(I139:R139),""))),
IF(Options!$D$20=1, IFERROR(IF(OR(IF(ISNUMBER(I139:R139),IF(I$200:R$200 = 1,I139:R139, ""), "")=0), 0, GEOMEAN(IF(ISNUMBER(I139:R139),IF(I$200:R$200 = 1,I139:R139, ""), ""))),
   IF(OR(IF(ISNUMBER(I139:R139),IF(I$200:R$200 = 2,I139:R139, ""), "")=0), 0, GEOMEAN(IF(ISNUMBER(I139:R139),IF(I$200:R$200 = 2,I139:R139, ""), "")))))))</f>
        <v>10</v>
      </c>
      <c r="H139" s="208" t="s">
        <v>274</v>
      </c>
      <c r="I139" s="89">
        <v>3.71428571428571</v>
      </c>
      <c r="J139" s="89">
        <v>0</v>
      </c>
      <c r="K139" s="89">
        <v>1.08152283311357</v>
      </c>
      <c r="L139" s="89">
        <v>10</v>
      </c>
      <c r="M139" s="89" t="s">
        <v>473</v>
      </c>
      <c r="N139" s="89" t="s">
        <v>473</v>
      </c>
      <c r="O139" s="89"/>
      <c r="P139" s="89"/>
      <c r="Q139" s="141"/>
      <c r="R139" s="141"/>
      <c r="S139" s="141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</row>
    <row r="140" spans="1:30" x14ac:dyDescent="0.2">
      <c r="A140" s="85">
        <v>135</v>
      </c>
      <c r="B140" s="85" t="s">
        <v>275</v>
      </c>
      <c r="C140" s="85" t="s">
        <v>276</v>
      </c>
      <c r="D140" s="98" t="str">
        <f t="shared" si="4"/>
        <v/>
      </c>
      <c r="E140" s="89">
        <f>IF(Options!$D$24 = 1, MAX(F140, G140),
IF(Options!$D$25 = 1, AVERAGE(F140,G140),
IF(Options!$D$26 = 1, IFERROR(GEOMEAN(F140, G140), MAX(F140, G140)))))</f>
        <v>6.9693205243716987</v>
      </c>
      <c r="F140" s="89" cm="1">
        <f t="array" ref="F140">IF(Options!$D$18=1, IFERROR(MAX(IF($I$199:$R$199=1,(I140:R140),"")),
     MAX(IF($I$199:$R$199=2,(I140:R140),""))),
IF(Options!$D$19=1, IFERROR(AVERAGE(IF($I$199:$R$199=1,I140:R140,"")),
     AVERAGE(IF($I$199:$R$199=2,(I140:R140),""))),
IF(Options!$D$20=1, IFERROR(IF(OR(IF(ISNUMBER(I140:R140),IF(I$199:R$199 = 1,I140:R140, ""), "")=0), 0, GEOMEAN(IF(ISNUMBER(I140:R140),IF(I$199:R$199 = 1,I140:R140, ""), ""))),
   IF(OR(IF(ISNUMBER(I140:R140),IF(I$199:R$199 = 2,I140:R140, ""), "")=0), 0, GEOMEAN(IF(ISNUMBER(I140:R140),IF(I$199:R$199 = 2,I140:R140, ""), "")))))))</f>
        <v>4.8571428571428603</v>
      </c>
      <c r="G140" s="89" cm="1">
        <f t="array" ref="G140">IF(Options!$D$18=1, IFERROR(MAX(IF($I$200:$R$200=1,(I140:R140),"")),
     MAX(IF($I$200:$R$200=2,(I140:R140),""))),
IF(Options!$D$19=1, IFERROR(AVERAGE(IF($I$200:$R$200=1,(I140:R140),"")),
     AVERAGE(IF($I$200:$R$200=2,(I140:R140),""))),
IF(Options!$D$20=1, IFERROR(IF(OR(IF(ISNUMBER(I140:R140),IF(I$200:R$200 = 1,I140:R140, ""), "")=0), 0, GEOMEAN(IF(ISNUMBER(I140:R140),IF(I$200:R$200 = 1,I140:R140, ""), ""))),
   IF(OR(IF(ISNUMBER(I140:R140),IF(I$200:R$200 = 2,I140:R140, ""), "")=0), 0, GEOMEAN(IF(ISNUMBER(I140:R140),IF(I$200:R$200 = 2,I140:R140, ""), "")))))))</f>
        <v>10</v>
      </c>
      <c r="H140" s="208" t="s">
        <v>276</v>
      </c>
      <c r="I140" s="89">
        <v>4.8571428571428603</v>
      </c>
      <c r="J140" s="89">
        <v>0</v>
      </c>
      <c r="K140" s="89">
        <v>5.64328230289573</v>
      </c>
      <c r="L140" s="89">
        <v>10</v>
      </c>
      <c r="M140" s="89">
        <v>0</v>
      </c>
      <c r="N140" s="89">
        <v>4.8554941813151</v>
      </c>
      <c r="O140" s="89"/>
      <c r="P140" s="89"/>
      <c r="Q140" s="141"/>
      <c r="R140" s="141"/>
      <c r="S140" s="141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</row>
    <row r="141" spans="1:30" x14ac:dyDescent="0.2">
      <c r="A141" s="85">
        <v>136</v>
      </c>
      <c r="B141" s="85" t="s">
        <v>277</v>
      </c>
      <c r="C141" s="85" t="s">
        <v>278</v>
      </c>
      <c r="D141" s="98" t="str">
        <f t="shared" si="4"/>
        <v/>
      </c>
      <c r="E141" s="89">
        <f>IF(Options!$D$24 = 1, MAX(F141, G141),
IF(Options!$D$25 = 1, AVERAGE(F141,G141),
IF(Options!$D$26 = 1, IFERROR(GEOMEAN(F141, G141), MAX(F141, G141)))))</f>
        <v>7.4642002729217882</v>
      </c>
      <c r="F141" s="89" cm="1">
        <f t="array" ref="F141">IF(Options!$D$18=1, IFERROR(MAX(IF($I$199:$R$199=1,(I141:R141),"")),
     MAX(IF($I$199:$R$199=2,(I141:R141),""))),
IF(Options!$D$19=1, IFERROR(AVERAGE(IF($I$199:$R$199=1,I141:R141,"")),
     AVERAGE(IF($I$199:$R$199=2,(I141:R141),""))),
IF(Options!$D$20=1, IFERROR(IF(OR(IF(ISNUMBER(I141:R141),IF(I$199:R$199 = 1,I141:R141, ""), "")=0), 0, GEOMEAN(IF(ISNUMBER(I141:R141),IF(I$199:R$199 = 1,I141:R141, ""), ""))),
   IF(OR(IF(ISNUMBER(I141:R141),IF(I$199:R$199 = 2,I141:R141, ""), "")=0), 0, GEOMEAN(IF(ISNUMBER(I141:R141),IF(I$199:R$199 = 2,I141:R141, ""), "")))))))</f>
        <v>5.5714285714285703</v>
      </c>
      <c r="G141" s="89" cm="1">
        <f t="array" ref="G141">IF(Options!$D$18=1, IFERROR(MAX(IF($I$200:$R$200=1,(I141:R141),"")),
     MAX(IF($I$200:$R$200=2,(I141:R141),""))),
IF(Options!$D$19=1, IFERROR(AVERAGE(IF($I$200:$R$200=1,(I141:R141),"")),
     AVERAGE(IF($I$200:$R$200=2,(I141:R141),""))),
IF(Options!$D$20=1, IFERROR(IF(OR(IF(ISNUMBER(I141:R141),IF(I$200:R$200 = 1,I141:R141, ""), "")=0), 0, GEOMEAN(IF(ISNUMBER(I141:R141),IF(I$200:R$200 = 1,I141:R141, ""), ""))),
   IF(OR(IF(ISNUMBER(I141:R141),IF(I$200:R$200 = 2,I141:R141, ""), "")=0), 0, GEOMEAN(IF(ISNUMBER(I141:R141),IF(I$200:R$200 = 2,I141:R141, ""), "")))))))</f>
        <v>10</v>
      </c>
      <c r="H141" s="208" t="s">
        <v>278</v>
      </c>
      <c r="I141" s="89">
        <v>5.5714285714285703</v>
      </c>
      <c r="J141" s="89">
        <v>7</v>
      </c>
      <c r="K141" s="89">
        <v>2.3911997371821001</v>
      </c>
      <c r="L141" s="89">
        <v>10</v>
      </c>
      <c r="M141" s="89">
        <v>7</v>
      </c>
      <c r="N141" s="89">
        <v>8.7796598161969897</v>
      </c>
      <c r="O141" s="89"/>
      <c r="P141" s="89"/>
      <c r="Q141" s="141"/>
      <c r="R141" s="141"/>
      <c r="S141" s="141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</row>
    <row r="142" spans="1:30" x14ac:dyDescent="0.2">
      <c r="A142" s="85">
        <v>137</v>
      </c>
      <c r="B142" s="85" t="s">
        <v>279</v>
      </c>
      <c r="C142" s="85" t="s">
        <v>280</v>
      </c>
      <c r="D142" s="98" t="str">
        <f t="shared" si="4"/>
        <v/>
      </c>
      <c r="E142" s="89">
        <f>IF(Options!$D$24 = 1, MAX(F142, G142),
IF(Options!$D$25 = 1, AVERAGE(F142,G142),
IF(Options!$D$26 = 1, IFERROR(GEOMEAN(F142, G142), MAX(F142, G142)))))</f>
        <v>4.8571428571428603</v>
      </c>
      <c r="F142" s="89" cm="1">
        <f t="array" ref="F142">IF(Options!$D$18=1, IFERROR(MAX(IF($I$199:$R$199=1,(I142:R142),"")),
     MAX(IF($I$199:$R$199=2,(I142:R142),""))),
IF(Options!$D$19=1, IFERROR(AVERAGE(IF($I$199:$R$199=1,I142:R142,"")),
     AVERAGE(IF($I$199:$R$199=2,(I142:R142),""))),
IF(Options!$D$20=1, IFERROR(IF(OR(IF(ISNUMBER(I142:R142),IF(I$199:R$199 = 1,I142:R142, ""), "")=0), 0, GEOMEAN(IF(ISNUMBER(I142:R142),IF(I$199:R$199 = 1,I142:R142, ""), ""))),
   IF(OR(IF(ISNUMBER(I142:R142),IF(I$199:R$199 = 2,I142:R142, ""), "")=0), 0, GEOMEAN(IF(ISNUMBER(I142:R142),IF(I$199:R$199 = 2,I142:R142, ""), "")))))))</f>
        <v>4.8571428571428603</v>
      </c>
      <c r="G142" s="89" cm="1">
        <f t="array" ref="G142">IF(Options!$D$18=1, IFERROR(MAX(IF($I$200:$R$200=1,(I142:R142),"")),
     MAX(IF($I$200:$R$200=2,(I142:R142),""))),
IF(Options!$D$19=1, IFERROR(AVERAGE(IF($I$200:$R$200=1,(I142:R142),"")),
     AVERAGE(IF($I$200:$R$200=2,(I142:R142),""))),
IF(Options!$D$20=1, IFERROR(IF(OR(IF(ISNUMBER(I142:R142),IF(I$200:R$200 = 1,I142:R142, ""), "")=0), 0, GEOMEAN(IF(ISNUMBER(I142:R142),IF(I$200:R$200 = 1,I142:R142, ""), ""))),
   IF(OR(IF(ISNUMBER(I142:R142),IF(I$200:R$200 = 2,I142:R142, ""), "")=0), 0, GEOMEAN(IF(ISNUMBER(I142:R142),IF(I$200:R$200 = 2,I142:R142, ""), "")))))))</f>
        <v>0</v>
      </c>
      <c r="H142" s="208" t="s">
        <v>280</v>
      </c>
      <c r="I142" s="89">
        <v>4.8571428571428603</v>
      </c>
      <c r="J142" s="89" t="s">
        <v>473</v>
      </c>
      <c r="K142" s="89" t="s">
        <v>473</v>
      </c>
      <c r="L142" s="89" t="s">
        <v>473</v>
      </c>
      <c r="M142" s="89" t="s">
        <v>473</v>
      </c>
      <c r="N142" s="89" t="s">
        <v>473</v>
      </c>
      <c r="O142" s="89"/>
      <c r="P142" s="89"/>
      <c r="Q142" s="141"/>
      <c r="R142" s="141"/>
      <c r="S142" s="141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</row>
    <row r="143" spans="1:30" x14ac:dyDescent="0.2">
      <c r="A143" s="85">
        <v>138</v>
      </c>
      <c r="B143" s="85" t="s">
        <v>281</v>
      </c>
      <c r="C143" s="85" t="s">
        <v>282</v>
      </c>
      <c r="D143" s="98" t="str">
        <f t="shared" si="4"/>
        <v/>
      </c>
      <c r="E143" s="89">
        <f>IF(Options!$D$24 = 1, MAX(F143, G143),
IF(Options!$D$25 = 1, AVERAGE(F143,G143),
IF(Options!$D$26 = 1, IFERROR(GEOMEAN(F143, G143), MAX(F143, G143)))))</f>
        <v>7.9372539331937713</v>
      </c>
      <c r="F143" s="89" cm="1">
        <f t="array" ref="F143">IF(Options!$D$18=1, IFERROR(MAX(IF($I$199:$R$199=1,(I143:R143),"")),
     MAX(IF($I$199:$R$199=2,(I143:R143),""))),
IF(Options!$D$19=1, IFERROR(AVERAGE(IF($I$199:$R$199=1,I143:R143,"")),
     AVERAGE(IF($I$199:$R$199=2,(I143:R143),""))),
IF(Options!$D$20=1, IFERROR(IF(OR(IF(ISNUMBER(I143:R143),IF(I$199:R$199 = 1,I143:R143, ""), "")=0), 0, GEOMEAN(IF(ISNUMBER(I143:R143),IF(I$199:R$199 = 1,I143:R143, ""), ""))),
   IF(OR(IF(ISNUMBER(I143:R143),IF(I$199:R$199 = 2,I143:R143, ""), "")=0), 0, GEOMEAN(IF(ISNUMBER(I143:R143),IF(I$199:R$199 = 2,I143:R143, ""), "")))))))</f>
        <v>9</v>
      </c>
      <c r="G143" s="89" cm="1">
        <f t="array" ref="G143">IF(Options!$D$18=1, IFERROR(MAX(IF($I$200:$R$200=1,(I143:R143),"")),
     MAX(IF($I$200:$R$200=2,(I143:R143),""))),
IF(Options!$D$19=1, IFERROR(AVERAGE(IF($I$200:$R$200=1,(I143:R143),"")),
     AVERAGE(IF($I$200:$R$200=2,(I143:R143),""))),
IF(Options!$D$20=1, IFERROR(IF(OR(IF(ISNUMBER(I143:R143),IF(I$200:R$200 = 1,I143:R143, ""), "")=0), 0, GEOMEAN(IF(ISNUMBER(I143:R143),IF(I$200:R$200 = 1,I143:R143, ""), ""))),
   IF(OR(IF(ISNUMBER(I143:R143),IF(I$200:R$200 = 2,I143:R143, ""), "")=0), 0, GEOMEAN(IF(ISNUMBER(I143:R143),IF(I$200:R$200 = 2,I143:R143, ""), "")))))))</f>
        <v>7</v>
      </c>
      <c r="H143" s="208" t="s">
        <v>282</v>
      </c>
      <c r="I143" s="89">
        <v>9</v>
      </c>
      <c r="J143" s="89">
        <v>7</v>
      </c>
      <c r="K143" s="89" t="s">
        <v>473</v>
      </c>
      <c r="L143" s="89" t="s">
        <v>473</v>
      </c>
      <c r="M143" s="89" t="s">
        <v>473</v>
      </c>
      <c r="N143" s="89">
        <v>6.9923142932710203</v>
      </c>
      <c r="O143" s="89"/>
      <c r="P143" s="89"/>
      <c r="Q143" s="141"/>
      <c r="R143" s="141"/>
      <c r="S143" s="141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</row>
    <row r="144" spans="1:30" x14ac:dyDescent="0.2">
      <c r="A144" s="85">
        <v>139</v>
      </c>
      <c r="B144" s="85" t="s">
        <v>283</v>
      </c>
      <c r="C144" s="85" t="s">
        <v>284</v>
      </c>
      <c r="D144" s="98" t="str">
        <f t="shared" si="4"/>
        <v/>
      </c>
      <c r="E144" s="89">
        <f>IF(Options!$D$24 = 1, MAX(F144, G144),
IF(Options!$D$25 = 1, AVERAGE(F144,G144),
IF(Options!$D$26 = 1, IFERROR(GEOMEAN(F144, G144), MAX(F144, G144)))))</f>
        <v>3.1255030490521443</v>
      </c>
      <c r="F144" s="89" cm="1">
        <f t="array" ref="F144">IF(Options!$D$18=1, IFERROR(MAX(IF($I$199:$R$199=1,(I144:R144),"")),
     MAX(IF($I$199:$R$199=2,(I144:R144),""))),
IF(Options!$D$19=1, IFERROR(AVERAGE(IF($I$199:$R$199=1,I144:R144,"")),
     AVERAGE(IF($I$199:$R$199=2,(I144:R144),""))),
IF(Options!$D$20=1, IFERROR(IF(OR(IF(ISNUMBER(I144:R144),IF(I$199:R$199 = 1,I144:R144, ""), "")=0), 0, GEOMEAN(IF(ISNUMBER(I144:R144),IF(I$199:R$199 = 1,I144:R144, ""), ""))),
   IF(OR(IF(ISNUMBER(I144:R144),IF(I$199:R$199 = 2,I144:R144, ""), "")=0), 0, GEOMEAN(IF(ISNUMBER(I144:R144),IF(I$199:R$199 = 2,I144:R144, ""), "")))))))</f>
        <v>1</v>
      </c>
      <c r="G144" s="89" cm="1">
        <f t="array" ref="G144">IF(Options!$D$18=1, IFERROR(MAX(IF($I$200:$R$200=1,(I144:R144),"")),
     MAX(IF($I$200:$R$200=2,(I144:R144),""))),
IF(Options!$D$19=1, IFERROR(AVERAGE(IF($I$200:$R$200=1,(I144:R144),"")),
     AVERAGE(IF($I$200:$R$200=2,(I144:R144),""))),
IF(Options!$D$20=1, IFERROR(IF(OR(IF(ISNUMBER(I144:R144),IF(I$200:R$200 = 1,I144:R144, ""), "")=0), 0, GEOMEAN(IF(ISNUMBER(I144:R144),IF(I$200:R$200 = 1,I144:R144, ""), ""))),
   IF(OR(IF(ISNUMBER(I144:R144),IF(I$200:R$200 = 2,I144:R144, ""), "")=0), 0, GEOMEAN(IF(ISNUMBER(I144:R144),IF(I$200:R$200 = 2,I144:R144, ""), "")))))))</f>
        <v>9.7687693096342496</v>
      </c>
      <c r="H144" s="208" t="s">
        <v>284</v>
      </c>
      <c r="I144" s="89">
        <v>1</v>
      </c>
      <c r="J144" s="89">
        <v>3</v>
      </c>
      <c r="K144" s="89">
        <v>3.1767437296789297E-2</v>
      </c>
      <c r="L144" s="89">
        <v>1.62666666666667</v>
      </c>
      <c r="M144" s="89">
        <v>0</v>
      </c>
      <c r="N144" s="89">
        <v>9.7687693096342496</v>
      </c>
      <c r="O144" s="89"/>
      <c r="P144" s="89"/>
      <c r="Q144" s="141"/>
      <c r="R144" s="141"/>
      <c r="S144" s="141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</row>
    <row r="145" spans="1:30" x14ac:dyDescent="0.2">
      <c r="A145" s="85">
        <v>140</v>
      </c>
      <c r="B145" s="85" t="s">
        <v>285</v>
      </c>
      <c r="C145" s="85" t="s">
        <v>286</v>
      </c>
      <c r="D145" s="98" t="str">
        <f t="shared" si="4"/>
        <v/>
      </c>
      <c r="E145" s="89">
        <f>IF(Options!$D$24 = 1, MAX(F145, G145),
IF(Options!$D$25 = 1, AVERAGE(F145,G145),
IF(Options!$D$26 = 1, IFERROR(GEOMEAN(F145, G145), MAX(F145, G145)))))</f>
        <v>9</v>
      </c>
      <c r="F145" s="89" cm="1">
        <f t="array" ref="F145">IF(Options!$D$18=1, IFERROR(MAX(IF($I$199:$R$199=1,(I145:R145),"")),
     MAX(IF($I$199:$R$199=2,(I145:R145),""))),
IF(Options!$D$19=1, IFERROR(AVERAGE(IF($I$199:$R$199=1,I145:R145,"")),
     AVERAGE(IF($I$199:$R$199=2,(I145:R145),""))),
IF(Options!$D$20=1, IFERROR(IF(OR(IF(ISNUMBER(I145:R145),IF(I$199:R$199 = 1,I145:R145, ""), "")=0), 0, GEOMEAN(IF(ISNUMBER(I145:R145),IF(I$199:R$199 = 1,I145:R145, ""), ""))),
   IF(OR(IF(ISNUMBER(I145:R145),IF(I$199:R$199 = 2,I145:R145, ""), "")=0), 0, GEOMEAN(IF(ISNUMBER(I145:R145),IF(I$199:R$199 = 2,I145:R145, ""), "")))))))</f>
        <v>9</v>
      </c>
      <c r="G145" s="89" cm="1">
        <f t="array" ref="G145">IF(Options!$D$18=1, IFERROR(MAX(IF($I$200:$R$200=1,(I145:R145),"")),
     MAX(IF($I$200:$R$200=2,(I145:R145),""))),
IF(Options!$D$19=1, IFERROR(AVERAGE(IF($I$200:$R$200=1,(I145:R145),"")),
     AVERAGE(IF($I$200:$R$200=2,(I145:R145),""))),
IF(Options!$D$20=1, IFERROR(IF(OR(IF(ISNUMBER(I145:R145),IF(I$200:R$200 = 1,I145:R145, ""), "")=0), 0, GEOMEAN(IF(ISNUMBER(I145:R145),IF(I$200:R$200 = 1,I145:R145, ""), ""))),
   IF(OR(IF(ISNUMBER(I145:R145),IF(I$200:R$200 = 2,I145:R145, ""), "")=0), 0, GEOMEAN(IF(ISNUMBER(I145:R145),IF(I$200:R$200 = 2,I145:R145, ""), "")))))))</f>
        <v>0</v>
      </c>
      <c r="H145" s="208" t="s">
        <v>286</v>
      </c>
      <c r="I145" s="89">
        <v>9</v>
      </c>
      <c r="J145" s="89" t="s">
        <v>473</v>
      </c>
      <c r="K145" s="89" t="s">
        <v>473</v>
      </c>
      <c r="L145" s="89" t="s">
        <v>473</v>
      </c>
      <c r="M145" s="89" t="s">
        <v>473</v>
      </c>
      <c r="N145" s="89" t="s">
        <v>473</v>
      </c>
      <c r="O145" s="89"/>
      <c r="P145" s="89"/>
      <c r="Q145" s="141"/>
      <c r="R145" s="141"/>
      <c r="S145" s="141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</row>
    <row r="146" spans="1:30" x14ac:dyDescent="0.2">
      <c r="A146" s="85">
        <v>141</v>
      </c>
      <c r="B146" s="85" t="s">
        <v>287</v>
      </c>
      <c r="C146" s="85" t="s">
        <v>288</v>
      </c>
      <c r="D146" s="98" t="str">
        <f t="shared" si="4"/>
        <v/>
      </c>
      <c r="E146" s="89">
        <f>IF(Options!$D$24 = 1, MAX(F146, G146),
IF(Options!$D$25 = 1, AVERAGE(F146,G146),
IF(Options!$D$26 = 1, IFERROR(GEOMEAN(F146, G146), MAX(F146, G146)))))</f>
        <v>2.8132340311971418</v>
      </c>
      <c r="F146" s="89" cm="1">
        <f t="array" ref="F146">IF(Options!$D$18=1, IFERROR(MAX(IF($I$199:$R$199=1,(I146:R146),"")),
     MAX(IF($I$199:$R$199=2,(I146:R146),""))),
IF(Options!$D$19=1, IFERROR(AVERAGE(IF($I$199:$R$199=1,I146:R146,"")),
     AVERAGE(IF($I$199:$R$199=2,(I146:R146),""))),
IF(Options!$D$20=1, IFERROR(IF(OR(IF(ISNUMBER(I146:R146),IF(I$199:R$199 = 1,I146:R146, ""), "")=0), 0, GEOMEAN(IF(ISNUMBER(I146:R146),IF(I$199:R$199 = 1,I146:R146, ""), ""))),
   IF(OR(IF(ISNUMBER(I146:R146),IF(I$199:R$199 = 2,I146:R146, ""), "")=0), 0, GEOMEAN(IF(ISNUMBER(I146:R146),IF(I$199:R$199 = 2,I146:R146, ""), "")))))))</f>
        <v>1.4285714285714299</v>
      </c>
      <c r="G146" s="89" cm="1">
        <f t="array" ref="G146">IF(Options!$D$18=1, IFERROR(MAX(IF($I$200:$R$200=1,(I146:R146),"")),
     MAX(IF($I$200:$R$200=2,(I146:R146),""))),
IF(Options!$D$19=1, IFERROR(AVERAGE(IF($I$200:$R$200=1,(I146:R146),"")),
     AVERAGE(IF($I$200:$R$200=2,(I146:R146),""))),
IF(Options!$D$20=1, IFERROR(IF(OR(IF(ISNUMBER(I146:R146),IF(I$200:R$200 = 1,I146:R146, ""), "")=0), 0, GEOMEAN(IF(ISNUMBER(I146:R146),IF(I$200:R$200 = 1,I146:R146, ""), ""))),
   IF(OR(IF(ISNUMBER(I146:R146),IF(I$200:R$200 = 2,I146:R146, ""), "")=0), 0, GEOMEAN(IF(ISNUMBER(I146:R146),IF(I$200:R$200 = 2,I146:R146, ""), "")))))))</f>
        <v>5.54</v>
      </c>
      <c r="H146" s="208" t="s">
        <v>288</v>
      </c>
      <c r="I146" s="89">
        <v>1.4285714285714299</v>
      </c>
      <c r="J146" s="89">
        <v>0</v>
      </c>
      <c r="K146" s="89" t="s">
        <v>473</v>
      </c>
      <c r="L146" s="89">
        <v>5.54</v>
      </c>
      <c r="M146" s="89" t="s">
        <v>473</v>
      </c>
      <c r="N146" s="89" t="s">
        <v>473</v>
      </c>
      <c r="O146" s="89"/>
      <c r="P146" s="89"/>
      <c r="Q146" s="141"/>
      <c r="R146" s="141"/>
      <c r="S146" s="141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</row>
    <row r="147" spans="1:30" x14ac:dyDescent="0.2">
      <c r="A147" s="85">
        <v>142</v>
      </c>
      <c r="B147" s="85" t="s">
        <v>289</v>
      </c>
      <c r="C147" s="85" t="s">
        <v>290</v>
      </c>
      <c r="D147" s="98" t="str">
        <f t="shared" si="4"/>
        <v/>
      </c>
      <c r="E147" s="89">
        <f>IF(Options!$D$24 = 1, MAX(F147, G147),
IF(Options!$D$25 = 1, AVERAGE(F147,G147),
IF(Options!$D$26 = 1, IFERROR(GEOMEAN(F147, G147), MAX(F147, G147)))))</f>
        <v>3.9104256253544247</v>
      </c>
      <c r="F147" s="89" cm="1">
        <f t="array" ref="F147">IF(Options!$D$18=1, IFERROR(MAX(IF($I$199:$R$199=1,(I147:R147),"")),
     MAX(IF($I$199:$R$199=2,(I147:R147),""))),
IF(Options!$D$19=1, IFERROR(AVERAGE(IF($I$199:$R$199=1,I147:R147,"")),
     AVERAGE(IF($I$199:$R$199=2,(I147:R147),""))),
IF(Options!$D$20=1, IFERROR(IF(OR(IF(ISNUMBER(I147:R147),IF(I$199:R$199 = 1,I147:R147, ""), "")=0), 0, GEOMEAN(IF(ISNUMBER(I147:R147),IF(I$199:R$199 = 1,I147:R147, ""), ""))),
   IF(OR(IF(ISNUMBER(I147:R147),IF(I$199:R$199 = 2,I147:R147, ""), "")=0), 0, GEOMEAN(IF(ISNUMBER(I147:R147),IF(I$199:R$199 = 2,I147:R147, ""), "")))))))</f>
        <v>5.1428571428571397</v>
      </c>
      <c r="G147" s="89" cm="1">
        <f t="array" ref="G147">IF(Options!$D$18=1, IFERROR(MAX(IF($I$200:$R$200=1,(I147:R147),"")),
     MAX(IF($I$200:$R$200=2,(I147:R147),""))),
IF(Options!$D$19=1, IFERROR(AVERAGE(IF($I$200:$R$200=1,(I147:R147),"")),
     AVERAGE(IF($I$200:$R$200=2,(I147:R147),""))),
IF(Options!$D$20=1, IFERROR(IF(OR(IF(ISNUMBER(I147:R147),IF(I$200:R$200 = 1,I147:R147, ""), "")=0), 0, GEOMEAN(IF(ISNUMBER(I147:R147),IF(I$200:R$200 = 1,I147:R147, ""), ""))),
   IF(OR(IF(ISNUMBER(I147:R147),IF(I$200:R$200 = 2,I147:R147, ""), "")=0), 0, GEOMEAN(IF(ISNUMBER(I147:R147),IF(I$200:R$200 = 2,I147:R147, ""), "")))))))</f>
        <v>2.9733333333333301</v>
      </c>
      <c r="H147" s="208" t="s">
        <v>290</v>
      </c>
      <c r="I147" s="89">
        <v>5.1428571428571397</v>
      </c>
      <c r="J147" s="89">
        <v>0</v>
      </c>
      <c r="K147" s="89">
        <v>0.66666666666666796</v>
      </c>
      <c r="L147" s="89">
        <v>2.9733333333333301</v>
      </c>
      <c r="M147" s="89" t="s">
        <v>473</v>
      </c>
      <c r="N147" s="89">
        <v>2.5814272562662799</v>
      </c>
      <c r="O147" s="89"/>
      <c r="P147" s="89"/>
      <c r="Q147" s="141"/>
      <c r="R147" s="141"/>
      <c r="S147" s="141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</row>
    <row r="148" spans="1:30" x14ac:dyDescent="0.2">
      <c r="A148" s="85">
        <v>143</v>
      </c>
      <c r="B148" s="85" t="s">
        <v>291</v>
      </c>
      <c r="C148" s="85" t="s">
        <v>292</v>
      </c>
      <c r="D148" s="98" t="str">
        <f t="shared" si="4"/>
        <v/>
      </c>
      <c r="E148" s="89">
        <f>IF(Options!$D$24 = 1, MAX(F148, G148),
IF(Options!$D$25 = 1, AVERAGE(F148,G148),
IF(Options!$D$26 = 1, IFERROR(GEOMEAN(F148, G148), MAX(F148, G148)))))</f>
        <v>4.1403933560541324</v>
      </c>
      <c r="F148" s="89" cm="1">
        <f t="array" ref="F148">IF(Options!$D$18=1, IFERROR(MAX(IF($I$199:$R$199=1,(I148:R148),"")),
     MAX(IF($I$199:$R$199=2,(I148:R148),""))),
IF(Options!$D$19=1, IFERROR(AVERAGE(IF($I$199:$R$199=1,I148:R148,"")),
     AVERAGE(IF($I$199:$R$199=2,(I148:R148),""))),
IF(Options!$D$20=1, IFERROR(IF(OR(IF(ISNUMBER(I148:R148),IF(I$199:R$199 = 1,I148:R148, ""), "")=0), 0, GEOMEAN(IF(ISNUMBER(I148:R148),IF(I$199:R$199 = 1,I148:R148, ""), ""))),
   IF(OR(IF(ISNUMBER(I148:R148),IF(I$199:R$199 = 2,I148:R148, ""), "")=0), 0, GEOMEAN(IF(ISNUMBER(I148:R148),IF(I$199:R$199 = 2,I148:R148, ""), "")))))))</f>
        <v>1.71428571428572</v>
      </c>
      <c r="G148" s="89" cm="1">
        <f t="array" ref="G148">IF(Options!$D$18=1, IFERROR(MAX(IF($I$200:$R$200=1,(I148:R148),"")),
     MAX(IF($I$200:$R$200=2,(I148:R148),""))),
IF(Options!$D$19=1, IFERROR(AVERAGE(IF($I$200:$R$200=1,(I148:R148),"")),
     AVERAGE(IF($I$200:$R$200=2,(I148:R148),""))),
IF(Options!$D$20=1, IFERROR(IF(OR(IF(ISNUMBER(I148:R148),IF(I$200:R$200 = 1,I148:R148, ""), "")=0), 0, GEOMEAN(IF(ISNUMBER(I148:R148),IF(I$200:R$200 = 1,I148:R148, ""), ""))),
   IF(OR(IF(ISNUMBER(I148:R148),IF(I$200:R$200 = 2,I148:R148, ""), "")=0), 0, GEOMEAN(IF(ISNUMBER(I148:R148),IF(I$200:R$200 = 2,I148:R148, ""), "")))))))</f>
        <v>10</v>
      </c>
      <c r="H148" s="208" t="s">
        <v>292</v>
      </c>
      <c r="I148" s="89">
        <v>1.71428571428572</v>
      </c>
      <c r="J148" s="89">
        <v>3</v>
      </c>
      <c r="K148" s="89" t="s">
        <v>473</v>
      </c>
      <c r="L148" s="89" t="s">
        <v>473</v>
      </c>
      <c r="M148" s="89">
        <v>10</v>
      </c>
      <c r="N148" s="89" t="s">
        <v>473</v>
      </c>
      <c r="O148" s="89"/>
      <c r="P148" s="89"/>
      <c r="Q148" s="141"/>
      <c r="R148" s="141"/>
      <c r="S148" s="141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</row>
    <row r="149" spans="1:30" x14ac:dyDescent="0.2">
      <c r="A149" s="85">
        <v>144</v>
      </c>
      <c r="B149" s="85" t="s">
        <v>293</v>
      </c>
      <c r="C149" s="85" t="s">
        <v>294</v>
      </c>
      <c r="D149" s="98" t="str">
        <f t="shared" si="4"/>
        <v/>
      </c>
      <c r="E149" s="89">
        <f>IF(Options!$D$24 = 1, MAX(F149, G149),
IF(Options!$D$25 = 1, AVERAGE(F149,G149),
IF(Options!$D$26 = 1, IFERROR(GEOMEAN(F149, G149), MAX(F149, G149)))))</f>
        <v>5.2098807225172727</v>
      </c>
      <c r="F149" s="89" cm="1">
        <f t="array" ref="F149">IF(Options!$D$18=1, IFERROR(MAX(IF($I$199:$R$199=1,(I149:R149),"")),
     MAX(IF($I$199:$R$199=2,(I149:R149),""))),
IF(Options!$D$19=1, IFERROR(AVERAGE(IF($I$199:$R$199=1,I149:R149,"")),
     AVERAGE(IF($I$199:$R$199=2,(I149:R149),""))),
IF(Options!$D$20=1, IFERROR(IF(OR(IF(ISNUMBER(I149:R149),IF(I$199:R$199 = 1,I149:R149, ""), "")=0), 0, GEOMEAN(IF(ISNUMBER(I149:R149),IF(I$199:R$199 = 1,I149:R149, ""), ""))),
   IF(OR(IF(ISNUMBER(I149:R149),IF(I$199:R$199 = 2,I149:R149, ""), "")=0), 0, GEOMEAN(IF(ISNUMBER(I149:R149),IF(I$199:R$199 = 2,I149:R149, ""), "")))))))</f>
        <v>2.71428571428571</v>
      </c>
      <c r="G149" s="89" cm="1">
        <f t="array" ref="G149">IF(Options!$D$18=1, IFERROR(MAX(IF($I$200:$R$200=1,(I149:R149),"")),
     MAX(IF($I$200:$R$200=2,(I149:R149),""))),
IF(Options!$D$19=1, IFERROR(AVERAGE(IF($I$200:$R$200=1,(I149:R149),"")),
     AVERAGE(IF($I$200:$R$200=2,(I149:R149),""))),
IF(Options!$D$20=1, IFERROR(IF(OR(IF(ISNUMBER(I149:R149),IF(I$200:R$200 = 1,I149:R149, ""), "")=0), 0, GEOMEAN(IF(ISNUMBER(I149:R149),IF(I$200:R$200 = 1,I149:R149, ""), ""))),
   IF(OR(IF(ISNUMBER(I149:R149),IF(I$200:R$200 = 2,I149:R149, ""), "")=0), 0, GEOMEAN(IF(ISNUMBER(I149:R149),IF(I$200:R$200 = 2,I149:R149, ""), "")))))))</f>
        <v>10</v>
      </c>
      <c r="H149" s="208" t="s">
        <v>294</v>
      </c>
      <c r="I149" s="89">
        <v>2.71428571428571</v>
      </c>
      <c r="J149" s="89">
        <v>3</v>
      </c>
      <c r="K149" s="89">
        <v>1.4484019371261301</v>
      </c>
      <c r="L149" s="89">
        <v>10</v>
      </c>
      <c r="M149" s="89">
        <v>0</v>
      </c>
      <c r="N149" s="89">
        <v>7.4582060859316899</v>
      </c>
      <c r="O149" s="89"/>
      <c r="P149" s="89"/>
      <c r="Q149" s="141"/>
      <c r="R149" s="141"/>
      <c r="S149" s="141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</row>
    <row r="150" spans="1:30" x14ac:dyDescent="0.2">
      <c r="A150" s="85">
        <v>145</v>
      </c>
      <c r="B150" s="85" t="s">
        <v>295</v>
      </c>
      <c r="C150" s="85" t="s">
        <v>296</v>
      </c>
      <c r="D150" s="98" t="str">
        <f t="shared" si="4"/>
        <v/>
      </c>
      <c r="E150" s="89">
        <f>IF(Options!$D$24 = 1, MAX(F150, G150),
IF(Options!$D$25 = 1, AVERAGE(F150,G150),
IF(Options!$D$26 = 1, IFERROR(GEOMEAN(F150, G150), MAX(F150, G150)))))</f>
        <v>2.7602622373694183</v>
      </c>
      <c r="F150" s="89" cm="1">
        <f t="array" ref="F150">IF(Options!$D$18=1, IFERROR(MAX(IF($I$199:$R$199=1,(I150:R150),"")),
     MAX(IF($I$199:$R$199=2,(I150:R150),""))),
IF(Options!$D$19=1, IFERROR(AVERAGE(IF($I$199:$R$199=1,I150:R150,"")),
     AVERAGE(IF($I$199:$R$199=2,(I150:R150),""))),
IF(Options!$D$20=1, IFERROR(IF(OR(IF(ISNUMBER(I150:R150),IF(I$199:R$199 = 1,I150:R150, ""), "")=0), 0, GEOMEAN(IF(ISNUMBER(I150:R150),IF(I$199:R$199 = 1,I150:R150, ""), ""))),
   IF(OR(IF(ISNUMBER(I150:R150),IF(I$199:R$199 = 2,I150:R150, ""), "")=0), 0, GEOMEAN(IF(ISNUMBER(I150:R150),IF(I$199:R$199 = 2,I150:R150, ""), "")))))))</f>
        <v>2.28571428571429</v>
      </c>
      <c r="G150" s="89" cm="1">
        <f t="array" ref="G150">IF(Options!$D$18=1, IFERROR(MAX(IF($I$200:$R$200=1,(I150:R150),"")),
     MAX(IF($I$200:$R$200=2,(I150:R150),""))),
IF(Options!$D$19=1, IFERROR(AVERAGE(IF($I$200:$R$200=1,(I150:R150),"")),
     AVERAGE(IF($I$200:$R$200=2,(I150:R150),""))),
IF(Options!$D$20=1, IFERROR(IF(OR(IF(ISNUMBER(I150:R150),IF(I$200:R$200 = 1,I150:R150, ""), "")=0), 0, GEOMEAN(IF(ISNUMBER(I150:R150),IF(I$200:R$200 = 1,I150:R150, ""), ""))),
   IF(OR(IF(ISNUMBER(I150:R150),IF(I$200:R$200 = 2,I150:R150, ""), "")=0), 0, GEOMEAN(IF(ISNUMBER(I150:R150),IF(I$200:R$200 = 2,I150:R150, ""), "")))))))</f>
        <v>3.3333333333333299</v>
      </c>
      <c r="H150" s="208" t="s">
        <v>296</v>
      </c>
      <c r="I150" s="89">
        <v>2.28571428571429</v>
      </c>
      <c r="J150" s="89">
        <v>0</v>
      </c>
      <c r="K150" s="89">
        <v>2.5592021080262501E-2</v>
      </c>
      <c r="L150" s="89">
        <v>3.3333333333333299</v>
      </c>
      <c r="M150" s="89" t="s">
        <v>473</v>
      </c>
      <c r="N150" s="89" t="s">
        <v>473</v>
      </c>
      <c r="O150" s="89"/>
      <c r="P150" s="89"/>
      <c r="Q150" s="141"/>
      <c r="R150" s="141"/>
      <c r="S150" s="141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</row>
    <row r="151" spans="1:30" x14ac:dyDescent="0.2">
      <c r="A151" s="85">
        <v>146</v>
      </c>
      <c r="B151" s="85" t="s">
        <v>297</v>
      </c>
      <c r="C151" s="85" t="s">
        <v>298</v>
      </c>
      <c r="D151" s="98" t="str">
        <f t="shared" si="4"/>
        <v/>
      </c>
      <c r="E151" s="89">
        <f>IF(Options!$D$24 = 1, MAX(F151, G151),
IF(Options!$D$25 = 1, AVERAGE(F151,G151),
IF(Options!$D$26 = 1, IFERROR(GEOMEAN(F151, G151), MAX(F151, G151)))))</f>
        <v>9</v>
      </c>
      <c r="F151" s="89" cm="1">
        <f t="array" ref="F151">IF(Options!$D$18=1, IFERROR(MAX(IF($I$199:$R$199=1,(I151:R151),"")),
     MAX(IF($I$199:$R$199=2,(I151:R151),""))),
IF(Options!$D$19=1, IFERROR(AVERAGE(IF($I$199:$R$199=1,I151:R151,"")),
     AVERAGE(IF($I$199:$R$199=2,(I151:R151),""))),
IF(Options!$D$20=1, IFERROR(IF(OR(IF(ISNUMBER(I151:R151),IF(I$199:R$199 = 1,I151:R151, ""), "")=0), 0, GEOMEAN(IF(ISNUMBER(I151:R151),IF(I$199:R$199 = 1,I151:R151, ""), ""))),
   IF(OR(IF(ISNUMBER(I151:R151),IF(I$199:R$199 = 2,I151:R151, ""), "")=0), 0, GEOMEAN(IF(ISNUMBER(I151:R151),IF(I$199:R$199 = 2,I151:R151, ""), "")))))))</f>
        <v>9</v>
      </c>
      <c r="G151" s="89" cm="1">
        <f t="array" ref="G151">IF(Options!$D$18=1, IFERROR(MAX(IF($I$200:$R$200=1,(I151:R151),"")),
     MAX(IF($I$200:$R$200=2,(I151:R151),""))),
IF(Options!$D$19=1, IFERROR(AVERAGE(IF($I$200:$R$200=1,(I151:R151),"")),
     AVERAGE(IF($I$200:$R$200=2,(I151:R151),""))),
IF(Options!$D$20=1, IFERROR(IF(OR(IF(ISNUMBER(I151:R151),IF(I$200:R$200 = 1,I151:R151, ""), "")=0), 0, GEOMEAN(IF(ISNUMBER(I151:R151),IF(I$200:R$200 = 1,I151:R151, ""), ""))),
   IF(OR(IF(ISNUMBER(I151:R151),IF(I$200:R$200 = 2,I151:R151, ""), "")=0), 0, GEOMEAN(IF(ISNUMBER(I151:R151),IF(I$200:R$200 = 2,I151:R151, ""), "")))))))</f>
        <v>0</v>
      </c>
      <c r="H151" s="208" t="s">
        <v>298</v>
      </c>
      <c r="I151" s="89">
        <v>9</v>
      </c>
      <c r="J151" s="89">
        <v>0</v>
      </c>
      <c r="K151" s="89">
        <v>0</v>
      </c>
      <c r="L151" s="89" t="s">
        <v>473</v>
      </c>
      <c r="M151" s="89" t="s">
        <v>473</v>
      </c>
      <c r="N151" s="89" t="s">
        <v>473</v>
      </c>
      <c r="O151" s="89"/>
      <c r="P151" s="89"/>
      <c r="Q151" s="141"/>
      <c r="R151" s="141"/>
      <c r="S151" s="141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</row>
    <row r="152" spans="1:30" x14ac:dyDescent="0.2">
      <c r="A152" s="85">
        <v>147</v>
      </c>
      <c r="B152" s="85" t="s">
        <v>299</v>
      </c>
      <c r="C152" s="85" t="s">
        <v>300</v>
      </c>
      <c r="D152" s="98" t="str">
        <f t="shared" si="4"/>
        <v/>
      </c>
      <c r="E152" s="89">
        <f>IF(Options!$D$24 = 1, MAX(F152, G152),
IF(Options!$D$25 = 1, AVERAGE(F152,G152),
IF(Options!$D$26 = 1, IFERROR(GEOMEAN(F152, G152), MAX(F152, G152)))))</f>
        <v>3.4641016151377602</v>
      </c>
      <c r="F152" s="89" cm="1">
        <f t="array" ref="F152">IF(Options!$D$18=1, IFERROR(MAX(IF($I$199:$R$199=1,(I152:R152),"")),
     MAX(IF($I$199:$R$199=2,(I152:R152),""))),
IF(Options!$D$19=1, IFERROR(AVERAGE(IF($I$199:$R$199=1,I152:R152,"")),
     AVERAGE(IF($I$199:$R$199=2,(I152:R152),""))),
IF(Options!$D$20=1, IFERROR(IF(OR(IF(ISNUMBER(I152:R152),IF(I$199:R$199 = 1,I152:R152, ""), "")=0), 0, GEOMEAN(IF(ISNUMBER(I152:R152),IF(I$199:R$199 = 1,I152:R152, ""), ""))),
   IF(OR(IF(ISNUMBER(I152:R152),IF(I$199:R$199 = 2,I152:R152, ""), "")=0), 0, GEOMEAN(IF(ISNUMBER(I152:R152),IF(I$199:R$199 = 2,I152:R152, ""), "")))))))</f>
        <v>1.71428571428572</v>
      </c>
      <c r="G152" s="89" cm="1">
        <f t="array" ref="G152">IF(Options!$D$18=1, IFERROR(MAX(IF($I$200:$R$200=1,(I152:R152),"")),
     MAX(IF($I$200:$R$200=2,(I152:R152),""))),
IF(Options!$D$19=1, IFERROR(AVERAGE(IF($I$200:$R$200=1,(I152:R152),"")),
     AVERAGE(IF($I$200:$R$200=2,(I152:R152),""))),
IF(Options!$D$20=1, IFERROR(IF(OR(IF(ISNUMBER(I152:R152),IF(I$200:R$200 = 1,I152:R152, ""), "")=0), 0, GEOMEAN(IF(ISNUMBER(I152:R152),IF(I$200:R$200 = 1,I152:R152, ""), ""))),
   IF(OR(IF(ISNUMBER(I152:R152),IF(I$200:R$200 = 2,I152:R152, ""), "")=0), 0, GEOMEAN(IF(ISNUMBER(I152:R152),IF(I$200:R$200 = 2,I152:R152, ""), "")))))))</f>
        <v>7</v>
      </c>
      <c r="H152" s="208" t="s">
        <v>300</v>
      </c>
      <c r="I152" s="89">
        <v>1.71428571428572</v>
      </c>
      <c r="J152" s="89">
        <v>3</v>
      </c>
      <c r="K152" s="89" t="s">
        <v>473</v>
      </c>
      <c r="L152" s="89" t="s">
        <v>473</v>
      </c>
      <c r="M152" s="89">
        <v>7</v>
      </c>
      <c r="N152" s="89" t="s">
        <v>473</v>
      </c>
      <c r="O152" s="89"/>
      <c r="P152" s="89"/>
      <c r="Q152" s="141"/>
      <c r="R152" s="141"/>
      <c r="S152" s="141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</row>
    <row r="153" spans="1:30" x14ac:dyDescent="0.2">
      <c r="A153" s="85">
        <v>148</v>
      </c>
      <c r="B153" s="85" t="s">
        <v>301</v>
      </c>
      <c r="C153" s="85" t="s">
        <v>302</v>
      </c>
      <c r="D153" s="98" t="str">
        <f t="shared" si="4"/>
        <v/>
      </c>
      <c r="E153" s="89">
        <f>IF(Options!$D$24 = 1, MAX(F153, G153),
IF(Options!$D$25 = 1, AVERAGE(F153,G153),
IF(Options!$D$26 = 1, IFERROR(GEOMEAN(F153, G153), MAX(F153, G153)))))</f>
        <v>9.1807251503197893</v>
      </c>
      <c r="F153" s="89" cm="1">
        <f t="array" ref="F153">IF(Options!$D$18=1, IFERROR(MAX(IF($I$199:$R$199=1,(I153:R153),"")),
     MAX(IF($I$199:$R$199=2,(I153:R153),""))),
IF(Options!$D$19=1, IFERROR(AVERAGE(IF($I$199:$R$199=1,I153:R153,"")),
     AVERAGE(IF($I$199:$R$199=2,(I153:R153),""))),
IF(Options!$D$20=1, IFERROR(IF(OR(IF(ISNUMBER(I153:R153),IF(I$199:R$199 = 1,I153:R153, ""), "")=0), 0, GEOMEAN(IF(ISNUMBER(I153:R153),IF(I$199:R$199 = 1,I153:R153, ""), ""))),
   IF(OR(IF(ISNUMBER(I153:R153),IF(I$199:R$199 = 2,I153:R153, ""), "")=0), 0, GEOMEAN(IF(ISNUMBER(I153:R153),IF(I$199:R$199 = 2,I153:R153, ""), "")))))))</f>
        <v>8.4285714285714306</v>
      </c>
      <c r="G153" s="89" cm="1">
        <f t="array" ref="G153">IF(Options!$D$18=1, IFERROR(MAX(IF($I$200:$R$200=1,(I153:R153),"")),
     MAX(IF($I$200:$R$200=2,(I153:R153),""))),
IF(Options!$D$19=1, IFERROR(AVERAGE(IF($I$200:$R$200=1,(I153:R153),"")),
     AVERAGE(IF($I$200:$R$200=2,(I153:R153),""))),
IF(Options!$D$20=1, IFERROR(IF(OR(IF(ISNUMBER(I153:R153),IF(I$200:R$200 = 1,I153:R153, ""), "")=0), 0, GEOMEAN(IF(ISNUMBER(I153:R153),IF(I$200:R$200 = 1,I153:R153, ""), ""))),
   IF(OR(IF(ISNUMBER(I153:R153),IF(I$200:R$200 = 2,I153:R153, ""), "")=0), 0, GEOMEAN(IF(ISNUMBER(I153:R153),IF(I$200:R$200 = 2,I153:R153, ""), "")))))))</f>
        <v>10</v>
      </c>
      <c r="H153" s="208" t="s">
        <v>302</v>
      </c>
      <c r="I153" s="89">
        <v>8.4285714285714306</v>
      </c>
      <c r="J153" s="89">
        <v>7</v>
      </c>
      <c r="K153" s="89">
        <v>10</v>
      </c>
      <c r="L153" s="89">
        <v>9.6666666666666607</v>
      </c>
      <c r="M153" s="89" t="s">
        <v>473</v>
      </c>
      <c r="N153" s="89" t="s">
        <v>473</v>
      </c>
      <c r="O153" s="89"/>
      <c r="P153" s="89"/>
      <c r="Q153" s="141"/>
      <c r="R153" s="141"/>
      <c r="S153" s="141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</row>
    <row r="154" spans="1:30" x14ac:dyDescent="0.2">
      <c r="A154" s="85">
        <v>149</v>
      </c>
      <c r="B154" s="85" t="s">
        <v>303</v>
      </c>
      <c r="C154" s="85" t="s">
        <v>304</v>
      </c>
      <c r="D154" s="98" t="str">
        <f t="shared" si="4"/>
        <v/>
      </c>
      <c r="E154" s="89">
        <f>IF(Options!$D$24 = 1, MAX(F154, G154),
IF(Options!$D$25 = 1, AVERAGE(F154,G154),
IF(Options!$D$26 = 1, IFERROR(GEOMEAN(F154, G154), MAX(F154, G154)))))</f>
        <v>9.4868329805051381</v>
      </c>
      <c r="F154" s="89" cm="1">
        <f t="array" ref="F154">IF(Options!$D$18=1, IFERROR(MAX(IF($I$199:$R$199=1,(I154:R154),"")),
     MAX(IF($I$199:$R$199=2,(I154:R154),""))),
IF(Options!$D$19=1, IFERROR(AVERAGE(IF($I$199:$R$199=1,I154:R154,"")),
     AVERAGE(IF($I$199:$R$199=2,(I154:R154),""))),
IF(Options!$D$20=1, IFERROR(IF(OR(IF(ISNUMBER(I154:R154),IF(I$199:R$199 = 1,I154:R154, ""), "")=0), 0, GEOMEAN(IF(ISNUMBER(I154:R154),IF(I$199:R$199 = 1,I154:R154, ""), ""))),
   IF(OR(IF(ISNUMBER(I154:R154),IF(I$199:R$199 = 2,I154:R154, ""), "")=0), 0, GEOMEAN(IF(ISNUMBER(I154:R154),IF(I$199:R$199 = 2,I154:R154, ""), "")))))))</f>
        <v>9</v>
      </c>
      <c r="G154" s="89" cm="1">
        <f t="array" ref="G154">IF(Options!$D$18=1, IFERROR(MAX(IF($I$200:$R$200=1,(I154:R154),"")),
     MAX(IF($I$200:$R$200=2,(I154:R154),""))),
IF(Options!$D$19=1, IFERROR(AVERAGE(IF($I$200:$R$200=1,(I154:R154),"")),
     AVERAGE(IF($I$200:$R$200=2,(I154:R154),""))),
IF(Options!$D$20=1, IFERROR(IF(OR(IF(ISNUMBER(I154:R154),IF(I$200:R$200 = 1,I154:R154, ""), "")=0), 0, GEOMEAN(IF(ISNUMBER(I154:R154),IF(I$200:R$200 = 1,I154:R154, ""), ""))),
   IF(OR(IF(ISNUMBER(I154:R154),IF(I$200:R$200 = 2,I154:R154, ""), "")=0), 0, GEOMEAN(IF(ISNUMBER(I154:R154),IF(I$200:R$200 = 2,I154:R154, ""), "")))))))</f>
        <v>10</v>
      </c>
      <c r="H154" s="208" t="s">
        <v>304</v>
      </c>
      <c r="I154" s="89">
        <v>9</v>
      </c>
      <c r="J154" s="89">
        <v>7</v>
      </c>
      <c r="K154" s="89">
        <v>2.3425129425279998</v>
      </c>
      <c r="L154" s="89" t="s">
        <v>473</v>
      </c>
      <c r="M154" s="89" t="s">
        <v>473</v>
      </c>
      <c r="N154" s="89">
        <v>10</v>
      </c>
      <c r="O154" s="89"/>
      <c r="P154" s="89"/>
      <c r="Q154" s="141"/>
      <c r="R154" s="141"/>
      <c r="S154" s="141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</row>
    <row r="155" spans="1:30" x14ac:dyDescent="0.2">
      <c r="A155" s="85">
        <v>150</v>
      </c>
      <c r="B155" s="85" t="s">
        <v>305</v>
      </c>
      <c r="C155" s="85" t="s">
        <v>306</v>
      </c>
      <c r="D155" s="98" t="str">
        <f t="shared" si="4"/>
        <v/>
      </c>
      <c r="E155" s="89">
        <f>IF(Options!$D$24 = 1, MAX(F155, G155),
IF(Options!$D$25 = 1, AVERAGE(F155,G155),
IF(Options!$D$26 = 1, IFERROR(GEOMEAN(F155, G155), MAX(F155, G155)))))</f>
        <v>0.92582009977255186</v>
      </c>
      <c r="F155" s="89" cm="1">
        <f t="array" ref="F155">IF(Options!$D$18=1, IFERROR(MAX(IF($I$199:$R$199=1,(I155:R155),"")),
     MAX(IF($I$199:$R$199=2,(I155:R155),""))),
IF(Options!$D$19=1, IFERROR(AVERAGE(IF($I$199:$R$199=1,I155:R155,"")),
     AVERAGE(IF($I$199:$R$199=2,(I155:R155),""))),
IF(Options!$D$20=1, IFERROR(IF(OR(IF(ISNUMBER(I155:R155),IF(I$199:R$199 = 1,I155:R155, ""), "")=0), 0, GEOMEAN(IF(ISNUMBER(I155:R155),IF(I$199:R$199 = 1,I155:R155, ""), ""))),
   IF(OR(IF(ISNUMBER(I155:R155),IF(I$199:R$199 = 2,I155:R155, ""), "")=0), 0, GEOMEAN(IF(ISNUMBER(I155:R155),IF(I$199:R$199 = 2,I155:R155, ""), "")))))))</f>
        <v>0.28571428571428598</v>
      </c>
      <c r="G155" s="89" cm="1">
        <f t="array" ref="G155">IF(Options!$D$18=1, IFERROR(MAX(IF($I$200:$R$200=1,(I155:R155),"")),
     MAX(IF($I$200:$R$200=2,(I155:R155),""))),
IF(Options!$D$19=1, IFERROR(AVERAGE(IF($I$200:$R$200=1,(I155:R155),"")),
     AVERAGE(IF($I$200:$R$200=2,(I155:R155),""))),
IF(Options!$D$20=1, IFERROR(IF(OR(IF(ISNUMBER(I155:R155),IF(I$200:R$200 = 1,I155:R155, ""), "")=0), 0, GEOMEAN(IF(ISNUMBER(I155:R155),IF(I$200:R$200 = 1,I155:R155, ""), ""))),
   IF(OR(IF(ISNUMBER(I155:R155),IF(I$200:R$200 = 2,I155:R155, ""), "")=0), 0, GEOMEAN(IF(ISNUMBER(I155:R155),IF(I$200:R$200 = 2,I155:R155, ""), "")))))))</f>
        <v>3</v>
      </c>
      <c r="H155" s="208" t="s">
        <v>306</v>
      </c>
      <c r="I155" s="89">
        <v>0.28571428571428598</v>
      </c>
      <c r="J155" s="89">
        <v>3</v>
      </c>
      <c r="K155" s="89" t="s">
        <v>473</v>
      </c>
      <c r="L155" s="89">
        <v>2.5</v>
      </c>
      <c r="M155" s="89" t="s">
        <v>473</v>
      </c>
      <c r="N155" s="89" t="s">
        <v>473</v>
      </c>
      <c r="O155" s="89"/>
      <c r="P155" s="89"/>
      <c r="Q155" s="141"/>
      <c r="R155" s="141"/>
      <c r="S155" s="141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</row>
    <row r="156" spans="1:30" x14ac:dyDescent="0.2">
      <c r="A156" s="85">
        <v>151</v>
      </c>
      <c r="B156" s="85" t="s">
        <v>307</v>
      </c>
      <c r="C156" s="85" t="s">
        <v>308</v>
      </c>
      <c r="D156" s="98" t="str">
        <f t="shared" si="4"/>
        <v/>
      </c>
      <c r="E156" s="89">
        <f>IF(Options!$D$24 = 1, MAX(F156, G156),
IF(Options!$D$25 = 1, AVERAGE(F156,G156),
IF(Options!$D$26 = 1, IFERROR(GEOMEAN(F156, G156), MAX(F156, G156)))))</f>
        <v>7.8113729265468628</v>
      </c>
      <c r="F156" s="89" cm="1">
        <f t="array" ref="F156">IF(Options!$D$18=1, IFERROR(MAX(IF($I$199:$R$199=1,(I156:R156),"")),
     MAX(IF($I$199:$R$199=2,(I156:R156),""))),
IF(Options!$D$19=1, IFERROR(AVERAGE(IF($I$199:$R$199=1,I156:R156,"")),
     AVERAGE(IF($I$199:$R$199=2,(I156:R156),""))),
IF(Options!$D$20=1, IFERROR(IF(OR(IF(ISNUMBER(I156:R156),IF(I$199:R$199 = 1,I156:R156, ""), "")=0), 0, GEOMEAN(IF(ISNUMBER(I156:R156),IF(I$199:R$199 = 1,I156:R156, ""), ""))),
   IF(OR(IF(ISNUMBER(I156:R156),IF(I$199:R$199 = 2,I156:R156, ""), "")=0), 0, GEOMEAN(IF(ISNUMBER(I156:R156),IF(I$199:R$199 = 2,I156:R156, ""), "")))))))</f>
        <v>8.4285714285714306</v>
      </c>
      <c r="G156" s="89" cm="1">
        <f t="array" ref="G156">IF(Options!$D$18=1, IFERROR(MAX(IF($I$200:$R$200=1,(I156:R156),"")),
     MAX(IF($I$200:$R$200=2,(I156:R156),""))),
IF(Options!$D$19=1, IFERROR(AVERAGE(IF($I$200:$R$200=1,(I156:R156),"")),
     AVERAGE(IF($I$200:$R$200=2,(I156:R156),""))),
IF(Options!$D$20=1, IFERROR(IF(OR(IF(ISNUMBER(I156:R156),IF(I$200:R$200 = 1,I156:R156, ""), "")=0), 0, GEOMEAN(IF(ISNUMBER(I156:R156),IF(I$200:R$200 = 1,I156:R156, ""), ""))),
   IF(OR(IF(ISNUMBER(I156:R156),IF(I$200:R$200 = 2,I156:R156, ""), "")=0), 0, GEOMEAN(IF(ISNUMBER(I156:R156),IF(I$200:R$200 = 2,I156:R156, ""), "")))))))</f>
        <v>7.2393699827648303</v>
      </c>
      <c r="H156" s="208" t="s">
        <v>308</v>
      </c>
      <c r="I156" s="89">
        <v>8.4285714285714306</v>
      </c>
      <c r="J156" s="89">
        <v>7</v>
      </c>
      <c r="K156" s="89" t="s">
        <v>473</v>
      </c>
      <c r="L156" s="89" t="s">
        <v>473</v>
      </c>
      <c r="M156" s="89" t="s">
        <v>473</v>
      </c>
      <c r="N156" s="89">
        <v>7.2393699827648303</v>
      </c>
      <c r="O156" s="89"/>
      <c r="P156" s="89"/>
      <c r="Q156" s="141"/>
      <c r="R156" s="141"/>
      <c r="S156" s="141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</row>
    <row r="157" spans="1:30" x14ac:dyDescent="0.2">
      <c r="A157" s="85">
        <v>152</v>
      </c>
      <c r="B157" s="85" t="s">
        <v>309</v>
      </c>
      <c r="C157" s="85" t="s">
        <v>310</v>
      </c>
      <c r="D157" s="98" t="str">
        <f t="shared" si="4"/>
        <v/>
      </c>
      <c r="E157" s="89">
        <f>IF(Options!$D$24 = 1, MAX(F157, G157),
IF(Options!$D$25 = 1, AVERAGE(F157,G157),
IF(Options!$D$26 = 1, IFERROR(GEOMEAN(F157, G157), MAX(F157, G157)))))</f>
        <v>9.9283144879394616</v>
      </c>
      <c r="F157" s="89" cm="1">
        <f t="array" ref="F157">IF(Options!$D$18=1, IFERROR(MAX(IF($I$199:$R$199=1,(I157:R157),"")),
     MAX(IF($I$199:$R$199=2,(I157:R157),""))),
IF(Options!$D$19=1, IFERROR(AVERAGE(IF($I$199:$R$199=1,I157:R157,"")),
     AVERAGE(IF($I$199:$R$199=2,(I157:R157),""))),
IF(Options!$D$20=1, IFERROR(IF(OR(IF(ISNUMBER(I157:R157),IF(I$199:R$199 = 1,I157:R157, ""), "")=0), 0, GEOMEAN(IF(ISNUMBER(I157:R157),IF(I$199:R$199 = 1,I157:R157, ""), ""))),
   IF(OR(IF(ISNUMBER(I157:R157),IF(I$199:R$199 = 2,I157:R157, ""), "")=0), 0, GEOMEAN(IF(ISNUMBER(I157:R157),IF(I$199:R$199 = 2,I157:R157, ""), "")))))))</f>
        <v>9.8571428571428594</v>
      </c>
      <c r="G157" s="89" cm="1">
        <f t="array" ref="G157">IF(Options!$D$18=1, IFERROR(MAX(IF($I$200:$R$200=1,(I157:R157),"")),
     MAX(IF($I$200:$R$200=2,(I157:R157),""))),
IF(Options!$D$19=1, IFERROR(AVERAGE(IF($I$200:$R$200=1,(I157:R157),"")),
     AVERAGE(IF($I$200:$R$200=2,(I157:R157),""))),
IF(Options!$D$20=1, IFERROR(IF(OR(IF(ISNUMBER(I157:R157),IF(I$200:R$200 = 1,I157:R157, ""), "")=0), 0, GEOMEAN(IF(ISNUMBER(I157:R157),IF(I$200:R$200 = 1,I157:R157, ""), ""))),
   IF(OR(IF(ISNUMBER(I157:R157),IF(I$200:R$200 = 2,I157:R157, ""), "")=0), 0, GEOMEAN(IF(ISNUMBER(I157:R157),IF(I$200:R$200 = 2,I157:R157, ""), "")))))))</f>
        <v>10</v>
      </c>
      <c r="H157" s="208" t="s">
        <v>310</v>
      </c>
      <c r="I157" s="89">
        <v>9.8571428571428594</v>
      </c>
      <c r="J157" s="89">
        <v>7</v>
      </c>
      <c r="K157" s="89">
        <v>10</v>
      </c>
      <c r="L157" s="89" t="s">
        <v>473</v>
      </c>
      <c r="M157" s="89" t="s">
        <v>473</v>
      </c>
      <c r="N157" s="89" t="s">
        <v>473</v>
      </c>
      <c r="O157" s="89"/>
      <c r="P157" s="89"/>
      <c r="Q157" s="141"/>
      <c r="R157" s="141"/>
      <c r="S157" s="141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</row>
    <row r="158" spans="1:30" x14ac:dyDescent="0.2">
      <c r="A158" s="85">
        <v>153</v>
      </c>
      <c r="B158" s="85" t="s">
        <v>311</v>
      </c>
      <c r="C158" s="85" t="s">
        <v>312</v>
      </c>
      <c r="D158" s="98" t="str">
        <f t="shared" si="4"/>
        <v/>
      </c>
      <c r="E158" s="89">
        <f>IF(Options!$D$24 = 1, MAX(F158, G158),
IF(Options!$D$25 = 1, AVERAGE(F158,G158),
IF(Options!$D$26 = 1, IFERROR(GEOMEAN(F158, G158), MAX(F158, G158)))))</f>
        <v>7.4612650529569207</v>
      </c>
      <c r="F158" s="89" cm="1">
        <f t="array" ref="F158">IF(Options!$D$18=1, IFERROR(MAX(IF($I$199:$R$199=1,(I158:R158),"")),
     MAX(IF($I$199:$R$199=2,(I158:R158),""))),
IF(Options!$D$19=1, IFERROR(AVERAGE(IF($I$199:$R$199=1,I158:R158,"")),
     AVERAGE(IF($I$199:$R$199=2,(I158:R158),""))),
IF(Options!$D$20=1, IFERROR(IF(OR(IF(ISNUMBER(I158:R158),IF(I$199:R$199 = 1,I158:R158, ""), "")=0), 0, GEOMEAN(IF(ISNUMBER(I158:R158),IF(I$199:R$199 = 1,I158:R158, ""), ""))),
   IF(OR(IF(ISNUMBER(I158:R158),IF(I$199:R$199 = 2,I158:R158, ""), "")=0), 0, GEOMEAN(IF(ISNUMBER(I158:R158),IF(I$199:R$199 = 2,I158:R158, ""), "")))))))</f>
        <v>6.28571428571429</v>
      </c>
      <c r="G158" s="89" cm="1">
        <f t="array" ref="G158">IF(Options!$D$18=1, IFERROR(MAX(IF($I$200:$R$200=1,(I158:R158),"")),
     MAX(IF($I$200:$R$200=2,(I158:R158),""))),
IF(Options!$D$19=1, IFERROR(AVERAGE(IF($I$200:$R$200=1,(I158:R158),"")),
     AVERAGE(IF($I$200:$R$200=2,(I158:R158),""))),
IF(Options!$D$20=1, IFERROR(IF(OR(IF(ISNUMBER(I158:R158),IF(I$200:R$200 = 1,I158:R158, ""), "")=0), 0, GEOMEAN(IF(ISNUMBER(I158:R158),IF(I$200:R$200 = 1,I158:R158, ""), ""))),
   IF(OR(IF(ISNUMBER(I158:R158),IF(I$200:R$200 = 2,I158:R158, ""), "")=0), 0, GEOMEAN(IF(ISNUMBER(I158:R158),IF(I$200:R$200 = 2,I158:R158, ""), "")))))))</f>
        <v>8.8566666666666691</v>
      </c>
      <c r="H158" s="208" t="s">
        <v>312</v>
      </c>
      <c r="I158" s="89">
        <v>6.28571428571429</v>
      </c>
      <c r="J158" s="89">
        <v>0</v>
      </c>
      <c r="K158" s="89">
        <v>2.4129022827997701</v>
      </c>
      <c r="L158" s="89">
        <v>8.8566666666666691</v>
      </c>
      <c r="M158" s="89" t="s">
        <v>473</v>
      </c>
      <c r="N158" s="89">
        <v>3.6150431860060901</v>
      </c>
      <c r="O158" s="89"/>
      <c r="P158" s="89"/>
      <c r="Q158" s="141"/>
      <c r="R158" s="141"/>
      <c r="S158" s="141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</row>
    <row r="159" spans="1:30" x14ac:dyDescent="0.2">
      <c r="A159" s="85">
        <v>154</v>
      </c>
      <c r="B159" s="85" t="s">
        <v>313</v>
      </c>
      <c r="C159" s="85" t="s">
        <v>314</v>
      </c>
      <c r="D159" s="98" t="str">
        <f t="shared" si="4"/>
        <v/>
      </c>
      <c r="E159" s="89">
        <f>IF(Options!$D$24 = 1, MAX(F159, G159),
IF(Options!$D$25 = 1, AVERAGE(F159,G159),
IF(Options!$D$26 = 1, IFERROR(GEOMEAN(F159, G159), MAX(F159, G159)))))</f>
        <v>8.3666002653407556</v>
      </c>
      <c r="F159" s="89" cm="1">
        <f t="array" ref="F159">IF(Options!$D$18=1, IFERROR(MAX(IF($I$199:$R$199=1,(I159:R159),"")),
     MAX(IF($I$199:$R$199=2,(I159:R159),""))),
IF(Options!$D$19=1, IFERROR(AVERAGE(IF($I$199:$R$199=1,I159:R159,"")),
     AVERAGE(IF($I$199:$R$199=2,(I159:R159),""))),
IF(Options!$D$20=1, IFERROR(IF(OR(IF(ISNUMBER(I159:R159),IF(I$199:R$199 = 1,I159:R159, ""), "")=0), 0, GEOMEAN(IF(ISNUMBER(I159:R159),IF(I$199:R$199 = 1,I159:R159, ""), ""))),
   IF(OR(IF(ISNUMBER(I159:R159),IF(I$199:R$199 = 2,I159:R159, ""), "")=0), 0, GEOMEAN(IF(ISNUMBER(I159:R159),IF(I$199:R$199 = 2,I159:R159, ""), "")))))))</f>
        <v>10</v>
      </c>
      <c r="G159" s="89" cm="1">
        <f t="array" ref="G159">IF(Options!$D$18=1, IFERROR(MAX(IF($I$200:$R$200=1,(I159:R159),"")),
     MAX(IF($I$200:$R$200=2,(I159:R159),""))),
IF(Options!$D$19=1, IFERROR(AVERAGE(IF($I$200:$R$200=1,(I159:R159),"")),
     AVERAGE(IF($I$200:$R$200=2,(I159:R159),""))),
IF(Options!$D$20=1, IFERROR(IF(OR(IF(ISNUMBER(I159:R159),IF(I$200:R$200 = 1,I159:R159, ""), "")=0), 0, GEOMEAN(IF(ISNUMBER(I159:R159),IF(I$200:R$200 = 1,I159:R159, ""), ""))),
   IF(OR(IF(ISNUMBER(I159:R159),IF(I$200:R$200 = 2,I159:R159, ""), "")=0), 0, GEOMEAN(IF(ISNUMBER(I159:R159),IF(I$200:R$200 = 2,I159:R159, ""), "")))))))</f>
        <v>7</v>
      </c>
      <c r="H159" s="208" t="s">
        <v>314</v>
      </c>
      <c r="I159" s="89">
        <v>10</v>
      </c>
      <c r="J159" s="89">
        <v>7</v>
      </c>
      <c r="K159" s="89" t="s">
        <v>473</v>
      </c>
      <c r="L159" s="89" t="s">
        <v>473</v>
      </c>
      <c r="M159" s="89" t="s">
        <v>473</v>
      </c>
      <c r="N159" s="89" t="s">
        <v>473</v>
      </c>
      <c r="O159" s="89"/>
      <c r="P159" s="89"/>
      <c r="Q159" s="141"/>
      <c r="R159" s="141"/>
      <c r="S159" s="141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</row>
    <row r="160" spans="1:30" x14ac:dyDescent="0.2">
      <c r="A160" s="85">
        <v>155</v>
      </c>
      <c r="B160" s="85" t="s">
        <v>315</v>
      </c>
      <c r="C160" s="85" t="s">
        <v>316</v>
      </c>
      <c r="D160" s="98" t="str">
        <f t="shared" si="4"/>
        <v/>
      </c>
      <c r="E160" s="89">
        <f>IF(Options!$D$24 = 1, MAX(F160, G160),
IF(Options!$D$25 = 1, AVERAGE(F160,G160),
IF(Options!$D$26 = 1, IFERROR(GEOMEAN(F160, G160), MAX(F160, G160)))))</f>
        <v>4.9280538030458132</v>
      </c>
      <c r="F160" s="89" cm="1">
        <f t="array" ref="F160">IF(Options!$D$18=1, IFERROR(MAX(IF($I$199:$R$199=1,(I160:R160),"")),
     MAX(IF($I$199:$R$199=2,(I160:R160),""))),
IF(Options!$D$19=1, IFERROR(AVERAGE(IF($I$199:$R$199=1,I160:R160,"")),
     AVERAGE(IF($I$199:$R$199=2,(I160:R160),""))),
IF(Options!$D$20=1, IFERROR(IF(OR(IF(ISNUMBER(I160:R160),IF(I$199:R$199 = 1,I160:R160, ""), "")=0), 0, GEOMEAN(IF(ISNUMBER(I160:R160),IF(I$199:R$199 = 1,I160:R160, ""), ""))),
   IF(OR(IF(ISNUMBER(I160:R160),IF(I$199:R$199 = 2,I160:R160, ""), "")=0), 0, GEOMEAN(IF(ISNUMBER(I160:R160),IF(I$199:R$199 = 2,I160:R160, ""), "")))))))</f>
        <v>2.4285714285714302</v>
      </c>
      <c r="G160" s="89" cm="1">
        <f t="array" ref="G160">IF(Options!$D$18=1, IFERROR(MAX(IF($I$200:$R$200=1,(I160:R160),"")),
     MAX(IF($I$200:$R$200=2,(I160:R160),""))),
IF(Options!$D$19=1, IFERROR(AVERAGE(IF($I$200:$R$200=1,(I160:R160),"")),
     AVERAGE(IF($I$200:$R$200=2,(I160:R160),""))),
IF(Options!$D$20=1, IFERROR(IF(OR(IF(ISNUMBER(I160:R160),IF(I$200:R$200 = 1,I160:R160, ""), "")=0), 0, GEOMEAN(IF(ISNUMBER(I160:R160),IF(I$200:R$200 = 1,I160:R160, ""), ""))),
   IF(OR(IF(ISNUMBER(I160:R160),IF(I$200:R$200 = 2,I160:R160, ""), "")=0), 0, GEOMEAN(IF(ISNUMBER(I160:R160),IF(I$200:R$200 = 2,I160:R160, ""), "")))))))</f>
        <v>10</v>
      </c>
      <c r="H160" s="208" t="s">
        <v>316</v>
      </c>
      <c r="I160" s="89">
        <v>2.4285714285714302</v>
      </c>
      <c r="J160" s="89">
        <v>0</v>
      </c>
      <c r="K160" s="89" t="s">
        <v>473</v>
      </c>
      <c r="L160" s="89">
        <v>8.25</v>
      </c>
      <c r="M160" s="89">
        <v>10</v>
      </c>
      <c r="N160" s="89" t="s">
        <v>473</v>
      </c>
      <c r="O160" s="89"/>
      <c r="P160" s="89"/>
      <c r="Q160" s="141"/>
      <c r="R160" s="141"/>
      <c r="S160" s="141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</row>
    <row r="161" spans="1:30" x14ac:dyDescent="0.2">
      <c r="A161" s="85">
        <v>156</v>
      </c>
      <c r="B161" s="85" t="s">
        <v>317</v>
      </c>
      <c r="C161" s="85" t="s">
        <v>318</v>
      </c>
      <c r="D161" s="98" t="str">
        <f t="shared" si="4"/>
        <v/>
      </c>
      <c r="E161" s="89">
        <f>IF(Options!$D$24 = 1, MAX(F161, G161),
IF(Options!$D$25 = 1, AVERAGE(F161,G161),
IF(Options!$D$26 = 1, IFERROR(GEOMEAN(F161, G161), MAX(F161, G161)))))</f>
        <v>10</v>
      </c>
      <c r="F161" s="89" cm="1">
        <f t="array" ref="F161">IF(Options!$D$18=1, IFERROR(MAX(IF($I$199:$R$199=1,(I161:R161),"")),
     MAX(IF($I$199:$R$199=2,(I161:R161),""))),
IF(Options!$D$19=1, IFERROR(AVERAGE(IF($I$199:$R$199=1,I161:R161,"")),
     AVERAGE(IF($I$199:$R$199=2,(I161:R161),""))),
IF(Options!$D$20=1, IFERROR(IF(OR(IF(ISNUMBER(I161:R161),IF(I$199:R$199 = 1,I161:R161, ""), "")=0), 0, GEOMEAN(IF(ISNUMBER(I161:R161),IF(I$199:R$199 = 1,I161:R161, ""), ""))),
   IF(OR(IF(ISNUMBER(I161:R161),IF(I$199:R$199 = 2,I161:R161, ""), "")=0), 0, GEOMEAN(IF(ISNUMBER(I161:R161),IF(I$199:R$199 = 2,I161:R161, ""), "")))))))</f>
        <v>10</v>
      </c>
      <c r="G161" s="89" cm="1">
        <f t="array" ref="G161">IF(Options!$D$18=1, IFERROR(MAX(IF($I$200:$R$200=1,(I161:R161),"")),
     MAX(IF($I$200:$R$200=2,(I161:R161),""))),
IF(Options!$D$19=1, IFERROR(AVERAGE(IF($I$200:$R$200=1,(I161:R161),"")),
     AVERAGE(IF($I$200:$R$200=2,(I161:R161),""))),
IF(Options!$D$20=1, IFERROR(IF(OR(IF(ISNUMBER(I161:R161),IF(I$200:R$200 = 1,I161:R161, ""), "")=0), 0, GEOMEAN(IF(ISNUMBER(I161:R161),IF(I$200:R$200 = 1,I161:R161, ""), ""))),
   IF(OR(IF(ISNUMBER(I161:R161),IF(I$200:R$200 = 2,I161:R161, ""), "")=0), 0, GEOMEAN(IF(ISNUMBER(I161:R161),IF(I$200:R$200 = 2,I161:R161, ""), "")))))))</f>
        <v>10</v>
      </c>
      <c r="H161" s="208" t="s">
        <v>318</v>
      </c>
      <c r="I161" s="89">
        <v>10</v>
      </c>
      <c r="J161" s="89">
        <v>7</v>
      </c>
      <c r="K161" s="89">
        <v>10</v>
      </c>
      <c r="L161" s="89" t="s">
        <v>473</v>
      </c>
      <c r="M161" s="89" t="s">
        <v>473</v>
      </c>
      <c r="N161" s="89">
        <v>10</v>
      </c>
      <c r="O161" s="89"/>
      <c r="P161" s="89"/>
      <c r="Q161" s="141"/>
      <c r="R161" s="141"/>
      <c r="S161" s="141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</row>
    <row r="162" spans="1:30" x14ac:dyDescent="0.2">
      <c r="A162" s="85">
        <v>157</v>
      </c>
      <c r="B162" s="85" t="s">
        <v>319</v>
      </c>
      <c r="C162" s="85" t="s">
        <v>320</v>
      </c>
      <c r="D162" s="98" t="str">
        <f t="shared" si="4"/>
        <v/>
      </c>
      <c r="E162" s="89">
        <f>IF(Options!$D$24 = 1, MAX(F162, G162),
IF(Options!$D$25 = 1, AVERAGE(F162,G162),
IF(Options!$D$26 = 1, IFERROR(GEOMEAN(F162, G162), MAX(F162, G162)))))</f>
        <v>9.3350338586883073</v>
      </c>
      <c r="F162" s="89" cm="1">
        <f t="array" ref="F162">IF(Options!$D$18=1, IFERROR(MAX(IF($I$199:$R$199=1,(I162:R162),"")),
     MAX(IF($I$199:$R$199=2,(I162:R162),""))),
IF(Options!$D$19=1, IFERROR(AVERAGE(IF($I$199:$R$199=1,I162:R162,"")),
     AVERAGE(IF($I$199:$R$199=2,(I162:R162),""))),
IF(Options!$D$20=1, IFERROR(IF(OR(IF(ISNUMBER(I162:R162),IF(I$199:R$199 = 1,I162:R162, ""), "")=0), 0, GEOMEAN(IF(ISNUMBER(I162:R162),IF(I$199:R$199 = 1,I162:R162, ""), ""))),
   IF(OR(IF(ISNUMBER(I162:R162),IF(I$199:R$199 = 2,I162:R162, ""), "")=0), 0, GEOMEAN(IF(ISNUMBER(I162:R162),IF(I$199:R$199 = 2,I162:R162, ""), "")))))))</f>
        <v>8.71428571428571</v>
      </c>
      <c r="G162" s="89" cm="1">
        <f t="array" ref="G162">IF(Options!$D$18=1, IFERROR(MAX(IF($I$200:$R$200=1,(I162:R162),"")),
     MAX(IF($I$200:$R$200=2,(I162:R162),""))),
IF(Options!$D$19=1, IFERROR(AVERAGE(IF($I$200:$R$200=1,(I162:R162),"")),
     AVERAGE(IF($I$200:$R$200=2,(I162:R162),""))),
IF(Options!$D$20=1, IFERROR(IF(OR(IF(ISNUMBER(I162:R162),IF(I$200:R$200 = 1,I162:R162, ""), "")=0), 0, GEOMEAN(IF(ISNUMBER(I162:R162),IF(I$200:R$200 = 1,I162:R162, ""), ""))),
   IF(OR(IF(ISNUMBER(I162:R162),IF(I$200:R$200 = 2,I162:R162, ""), "")=0), 0, GEOMEAN(IF(ISNUMBER(I162:R162),IF(I$200:R$200 = 2,I162:R162, ""), "")))))))</f>
        <v>10</v>
      </c>
      <c r="H162" s="208" t="s">
        <v>320</v>
      </c>
      <c r="I162" s="89">
        <v>8.71428571428571</v>
      </c>
      <c r="J162" s="89" t="s">
        <v>473</v>
      </c>
      <c r="K162" s="89">
        <v>10</v>
      </c>
      <c r="L162" s="89" t="s">
        <v>473</v>
      </c>
      <c r="M162" s="89" t="s">
        <v>473</v>
      </c>
      <c r="N162" s="89" t="s">
        <v>473</v>
      </c>
      <c r="O162" s="89"/>
      <c r="P162" s="89"/>
      <c r="Q162" s="141"/>
      <c r="R162" s="141"/>
      <c r="S162" s="141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</row>
    <row r="163" spans="1:30" x14ac:dyDescent="0.2">
      <c r="A163" s="85">
        <v>158</v>
      </c>
      <c r="B163" s="85" t="s">
        <v>321</v>
      </c>
      <c r="C163" s="85" t="s">
        <v>322</v>
      </c>
      <c r="D163" s="98" t="str">
        <f t="shared" si="4"/>
        <v/>
      </c>
      <c r="E163" s="89">
        <f>IF(Options!$D$24 = 1, MAX(F163, G163),
IF(Options!$D$25 = 1, AVERAGE(F163,G163),
IF(Options!$D$26 = 1, IFERROR(GEOMEAN(F163, G163), MAX(F163, G163)))))</f>
        <v>6.1535897382476392</v>
      </c>
      <c r="F163" s="89" cm="1">
        <f t="array" ref="F163">IF(Options!$D$18=1, IFERROR(MAX(IF($I$199:$R$199=1,(I163:R163),"")),
     MAX(IF($I$199:$R$199=2,(I163:R163),""))),
IF(Options!$D$19=1, IFERROR(AVERAGE(IF($I$199:$R$199=1,I163:R163,"")),
     AVERAGE(IF($I$199:$R$199=2,(I163:R163),""))),
IF(Options!$D$20=1, IFERROR(IF(OR(IF(ISNUMBER(I163:R163),IF(I$199:R$199 = 1,I163:R163, ""), "")=0), 0, GEOMEAN(IF(ISNUMBER(I163:R163),IF(I$199:R$199 = 1,I163:R163, ""), ""))),
   IF(OR(IF(ISNUMBER(I163:R163),IF(I$199:R$199 = 2,I163:R163, ""), "")=0), 0, GEOMEAN(IF(ISNUMBER(I163:R163),IF(I$199:R$199 = 2,I163:R163, ""), "")))))))</f>
        <v>5</v>
      </c>
      <c r="G163" s="89" cm="1">
        <f t="array" ref="G163">IF(Options!$D$18=1, IFERROR(MAX(IF($I$200:$R$200=1,(I163:R163),"")),
     MAX(IF($I$200:$R$200=2,(I163:R163),""))),
IF(Options!$D$19=1, IFERROR(AVERAGE(IF($I$200:$R$200=1,(I163:R163),"")),
     AVERAGE(IF($I$200:$R$200=2,(I163:R163),""))),
IF(Options!$D$20=1, IFERROR(IF(OR(IF(ISNUMBER(I163:R163),IF(I$200:R$200 = 1,I163:R163, ""), "")=0), 0, GEOMEAN(IF(ISNUMBER(I163:R163),IF(I$200:R$200 = 1,I163:R163, ""), ""))),
   IF(OR(IF(ISNUMBER(I163:R163),IF(I$200:R$200 = 2,I163:R163, ""), "")=0), 0, GEOMEAN(IF(ISNUMBER(I163:R163),IF(I$200:R$200 = 2,I163:R163, ""), "")))))))</f>
        <v>7.5733333333333297</v>
      </c>
      <c r="H163" s="208" t="s">
        <v>322</v>
      </c>
      <c r="I163" s="89">
        <v>5</v>
      </c>
      <c r="J163" s="89">
        <v>7</v>
      </c>
      <c r="K163" s="89" t="s">
        <v>473</v>
      </c>
      <c r="L163" s="89">
        <v>7.5733333333333297</v>
      </c>
      <c r="M163" s="89" t="s">
        <v>473</v>
      </c>
      <c r="N163" s="89" t="s">
        <v>473</v>
      </c>
      <c r="O163" s="89"/>
      <c r="P163" s="89"/>
      <c r="Q163" s="141"/>
      <c r="R163" s="141"/>
      <c r="S163" s="141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</row>
    <row r="164" spans="1:30" x14ac:dyDescent="0.2">
      <c r="A164" s="85">
        <v>159</v>
      </c>
      <c r="B164" s="85" t="s">
        <v>323</v>
      </c>
      <c r="C164" s="85" t="s">
        <v>324</v>
      </c>
      <c r="D164" s="98" t="str">
        <f t="shared" si="4"/>
        <v/>
      </c>
      <c r="E164" s="89">
        <f>IF(Options!$D$24 = 1, MAX(F164, G164),
IF(Options!$D$25 = 1, AVERAGE(F164,G164),
IF(Options!$D$26 = 1, IFERROR(GEOMEAN(F164, G164), MAX(F164, G164)))))</f>
        <v>2.9459415181859021</v>
      </c>
      <c r="F164" s="89" cm="1">
        <f t="array" ref="F164">IF(Options!$D$18=1, IFERROR(MAX(IF($I$199:$R$199=1,(I164:R164),"")),
     MAX(IF($I$199:$R$199=2,(I164:R164),""))),
IF(Options!$D$19=1, IFERROR(AVERAGE(IF($I$199:$R$199=1,I164:R164,"")),
     AVERAGE(IF($I$199:$R$199=2,(I164:R164),""))),
IF(Options!$D$20=1, IFERROR(IF(OR(IF(ISNUMBER(I164:R164),IF(I$199:R$199 = 1,I164:R164, ""), "")=0), 0, GEOMEAN(IF(ISNUMBER(I164:R164),IF(I$199:R$199 = 1,I164:R164, ""), ""))),
   IF(OR(IF(ISNUMBER(I164:R164),IF(I$199:R$199 = 2,I164:R164, ""), "")=0), 0, GEOMEAN(IF(ISNUMBER(I164:R164),IF(I$199:R$199 = 2,I164:R164, ""), "")))))))</f>
        <v>1.28571428571429</v>
      </c>
      <c r="G164" s="89" cm="1">
        <f t="array" ref="G164">IF(Options!$D$18=1, IFERROR(MAX(IF($I$200:$R$200=1,(I164:R164),"")),
     MAX(IF($I$200:$R$200=2,(I164:R164),""))),
IF(Options!$D$19=1, IFERROR(AVERAGE(IF($I$200:$R$200=1,(I164:R164),"")),
     AVERAGE(IF($I$200:$R$200=2,(I164:R164),""))),
IF(Options!$D$20=1, IFERROR(IF(OR(IF(ISNUMBER(I164:R164),IF(I$200:R$200 = 1,I164:R164, ""), "")=0), 0, GEOMEAN(IF(ISNUMBER(I164:R164),IF(I$200:R$200 = 1,I164:R164, ""), ""))),
   IF(OR(IF(ISNUMBER(I164:R164),IF(I$200:R$200 = 2,I164:R164, ""), "")=0), 0, GEOMEAN(IF(ISNUMBER(I164:R164),IF(I$200:R$200 = 2,I164:R164, ""), "")))))))</f>
        <v>6.75</v>
      </c>
      <c r="H164" s="208" t="s">
        <v>324</v>
      </c>
      <c r="I164" s="89">
        <v>1.28571428571429</v>
      </c>
      <c r="J164" s="89">
        <v>3</v>
      </c>
      <c r="K164" s="89" t="s">
        <v>473</v>
      </c>
      <c r="L164" s="89">
        <v>6.75</v>
      </c>
      <c r="M164" s="89" t="s">
        <v>473</v>
      </c>
      <c r="N164" s="89" t="s">
        <v>473</v>
      </c>
      <c r="O164" s="89"/>
      <c r="P164" s="89"/>
      <c r="Q164" s="141"/>
      <c r="R164" s="141"/>
      <c r="S164" s="141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</row>
    <row r="165" spans="1:30" x14ac:dyDescent="0.2">
      <c r="A165" s="85">
        <v>160</v>
      </c>
      <c r="B165" s="85" t="s">
        <v>325</v>
      </c>
      <c r="C165" s="85" t="s">
        <v>326</v>
      </c>
      <c r="D165" s="98" t="str">
        <f t="shared" si="4"/>
        <v/>
      </c>
      <c r="E165" s="89">
        <f>IF(Options!$D$24 = 1, MAX(F165, G165),
IF(Options!$D$25 = 1, AVERAGE(F165,G165),
IF(Options!$D$26 = 1, IFERROR(GEOMEAN(F165, G165), MAX(F165, G165)))))</f>
        <v>1.690308509457034</v>
      </c>
      <c r="F165" s="89" cm="1">
        <f t="array" ref="F165">IF(Options!$D$18=1, IFERROR(MAX(IF($I$199:$R$199=1,(I165:R165),"")),
     MAX(IF($I$199:$R$199=2,(I165:R165),""))),
IF(Options!$D$19=1, IFERROR(AVERAGE(IF($I$199:$R$199=1,I165:R165,"")),
     AVERAGE(IF($I$199:$R$199=2,(I165:R165),""))),
IF(Options!$D$20=1, IFERROR(IF(OR(IF(ISNUMBER(I165:R165),IF(I$199:R$199 = 1,I165:R165, ""), "")=0), 0, GEOMEAN(IF(ISNUMBER(I165:R165),IF(I$199:R$199 = 1,I165:R165, ""), ""))),
   IF(OR(IF(ISNUMBER(I165:R165),IF(I$199:R$199 = 2,I165:R165, ""), "")=0), 0, GEOMEAN(IF(ISNUMBER(I165:R165),IF(I$199:R$199 = 2,I165:R165, ""), "")))))))</f>
        <v>0.28571428571428598</v>
      </c>
      <c r="G165" s="89" cm="1">
        <f t="array" ref="G165">IF(Options!$D$18=1, IFERROR(MAX(IF($I$200:$R$200=1,(I165:R165),"")),
     MAX(IF($I$200:$R$200=2,(I165:R165),""))),
IF(Options!$D$19=1, IFERROR(AVERAGE(IF($I$200:$R$200=1,(I165:R165),"")),
     AVERAGE(IF($I$200:$R$200=2,(I165:R165),""))),
IF(Options!$D$20=1, IFERROR(IF(OR(IF(ISNUMBER(I165:R165),IF(I$200:R$200 = 1,I165:R165, ""), "")=0), 0, GEOMEAN(IF(ISNUMBER(I165:R165),IF(I$200:R$200 = 1,I165:R165, ""), ""))),
   IF(OR(IF(ISNUMBER(I165:R165),IF(I$200:R$200 = 2,I165:R165, ""), "")=0), 0, GEOMEAN(IF(ISNUMBER(I165:R165),IF(I$200:R$200 = 2,I165:R165, ""), "")))))))</f>
        <v>10</v>
      </c>
      <c r="H165" s="208" t="s">
        <v>326</v>
      </c>
      <c r="I165" s="89">
        <v>0.28571428571428598</v>
      </c>
      <c r="J165" s="89">
        <v>0</v>
      </c>
      <c r="K165" s="89" t="s">
        <v>473</v>
      </c>
      <c r="L165" s="89">
        <v>10</v>
      </c>
      <c r="M165" s="89" t="s">
        <v>473</v>
      </c>
      <c r="N165" s="89" t="s">
        <v>473</v>
      </c>
      <c r="O165" s="89"/>
      <c r="P165" s="89"/>
      <c r="Q165" s="141"/>
      <c r="R165" s="141"/>
      <c r="S165" s="141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</row>
    <row r="166" spans="1:30" x14ac:dyDescent="0.2">
      <c r="A166" s="85">
        <v>161</v>
      </c>
      <c r="B166" s="85" t="s">
        <v>327</v>
      </c>
      <c r="C166" s="85" t="s">
        <v>328</v>
      </c>
      <c r="D166" s="98" t="str">
        <f t="shared" ref="D166:D195" si="5">IF(H166 &lt;&gt; C166, "Countries don't match", "")</f>
        <v/>
      </c>
      <c r="E166" s="89">
        <f>IF(Options!$D$24 = 1, MAX(F166, G166),
IF(Options!$D$25 = 1, AVERAGE(F166,G166),
IF(Options!$D$26 = 1, IFERROR(GEOMEAN(F166, G166), MAX(F166, G166)))))</f>
        <v>1.3458932243787294</v>
      </c>
      <c r="F166" s="89" cm="1">
        <f t="array" ref="F166">IF(Options!$D$18=1, IFERROR(MAX(IF($I$199:$R$199=1,(I166:R166),"")),
     MAX(IF($I$199:$R$199=2,(I166:R166),""))),
IF(Options!$D$19=1, IFERROR(AVERAGE(IF($I$199:$R$199=1,I166:R166,"")),
     AVERAGE(IF($I$199:$R$199=2,(I166:R166),""))),
IF(Options!$D$20=1, IFERROR(IF(OR(IF(ISNUMBER(I166:R166),IF(I$199:R$199 = 1,I166:R166, ""), "")=0), 0, GEOMEAN(IF(ISNUMBER(I166:R166),IF(I$199:R$199 = 1,I166:R166, ""), ""))),
   IF(OR(IF(ISNUMBER(I166:R166),IF(I$199:R$199 = 2,I166:R166, ""), "")=0), 0, GEOMEAN(IF(ISNUMBER(I166:R166),IF(I$199:R$199 = 2,I166:R166, ""), "")))))))</f>
        <v>0.28571428571428598</v>
      </c>
      <c r="G166" s="89" cm="1">
        <f t="array" ref="G166">IF(Options!$D$18=1, IFERROR(MAX(IF($I$200:$R$200=1,(I166:R166),"")),
     MAX(IF($I$200:$R$200=2,(I166:R166),""))),
IF(Options!$D$19=1, IFERROR(AVERAGE(IF($I$200:$R$200=1,(I166:R166),"")),
     AVERAGE(IF($I$200:$R$200=2,(I166:R166),""))),
IF(Options!$D$20=1, IFERROR(IF(OR(IF(ISNUMBER(I166:R166),IF(I$200:R$200 = 1,I166:R166, ""), "")=0), 0, GEOMEAN(IF(ISNUMBER(I166:R166),IF(I$200:R$200 = 1,I166:R166, ""), ""))),
   IF(OR(IF(ISNUMBER(I166:R166),IF(I$200:R$200 = 2,I166:R166, ""), "")=0), 0, GEOMEAN(IF(ISNUMBER(I166:R166),IF(I$200:R$200 = 2,I166:R166, ""), "")))))))</f>
        <v>6.34</v>
      </c>
      <c r="H166" s="208" t="s">
        <v>328</v>
      </c>
      <c r="I166" s="89">
        <v>0.28571428571428598</v>
      </c>
      <c r="J166" s="89">
        <v>3</v>
      </c>
      <c r="K166" s="89" t="s">
        <v>473</v>
      </c>
      <c r="L166" s="89">
        <v>6.34</v>
      </c>
      <c r="M166" s="89" t="s">
        <v>473</v>
      </c>
      <c r="N166" s="89" t="s">
        <v>473</v>
      </c>
      <c r="O166" s="89"/>
      <c r="P166" s="89"/>
      <c r="Q166" s="141"/>
      <c r="R166" s="141"/>
      <c r="S166" s="141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</row>
    <row r="167" spans="1:30" x14ac:dyDescent="0.2">
      <c r="A167" s="85">
        <v>162</v>
      </c>
      <c r="B167" s="85" t="s">
        <v>329</v>
      </c>
      <c r="C167" s="85" t="s">
        <v>330</v>
      </c>
      <c r="D167" s="98" t="str">
        <f t="shared" si="5"/>
        <v/>
      </c>
      <c r="E167" s="89">
        <f>IF(Options!$D$24 = 1, MAX(F167, G167),
IF(Options!$D$25 = 1, AVERAGE(F167,G167),
IF(Options!$D$26 = 1, IFERROR(GEOMEAN(F167, G167), MAX(F167, G167)))))</f>
        <v>6.2329203854862962</v>
      </c>
      <c r="F167" s="89" cm="1">
        <f t="array" ref="F167">IF(Options!$D$18=1, IFERROR(MAX(IF($I$199:$R$199=1,(I167:R167),"")),
     MAX(IF($I$199:$R$199=2,(I167:R167),""))),
IF(Options!$D$19=1, IFERROR(AVERAGE(IF($I$199:$R$199=1,I167:R167,"")),
     AVERAGE(IF($I$199:$R$199=2,(I167:R167),""))),
IF(Options!$D$20=1, IFERROR(IF(OR(IF(ISNUMBER(I167:R167),IF(I$199:R$199 = 1,I167:R167, ""), "")=0), 0, GEOMEAN(IF(ISNUMBER(I167:R167),IF(I$199:R$199 = 1,I167:R167, ""), ""))),
   IF(OR(IF(ISNUMBER(I167:R167),IF(I$199:R$199 = 2,I167:R167, ""), "")=0), 0, GEOMEAN(IF(ISNUMBER(I167:R167),IF(I$199:R$199 = 2,I167:R167, ""), "")))))))</f>
        <v>8</v>
      </c>
      <c r="G167" s="89" cm="1">
        <f t="array" ref="G167">IF(Options!$D$18=1, IFERROR(MAX(IF($I$200:$R$200=1,(I167:R167),"")),
     MAX(IF($I$200:$R$200=2,(I167:R167),""))),
IF(Options!$D$19=1, IFERROR(AVERAGE(IF($I$200:$R$200=1,(I167:R167),"")),
     AVERAGE(IF($I$200:$R$200=2,(I167:R167),""))),
IF(Options!$D$20=1, IFERROR(IF(OR(IF(ISNUMBER(I167:R167),IF(I$200:R$200 = 1,I167:R167, ""), "")=0), 0, GEOMEAN(IF(ISNUMBER(I167:R167),IF(I$200:R$200 = 1,I167:R167, ""), ""))),
   IF(OR(IF(ISNUMBER(I167:R167),IF(I$200:R$200 = 2,I167:R167, ""), "")=0), 0, GEOMEAN(IF(ISNUMBER(I167:R167),IF(I$200:R$200 = 2,I167:R167, ""), "")))))))</f>
        <v>4.8561620664763296</v>
      </c>
      <c r="H167" s="208" t="s">
        <v>330</v>
      </c>
      <c r="I167" s="89">
        <v>8</v>
      </c>
      <c r="J167" s="89">
        <v>0</v>
      </c>
      <c r="K167" s="89">
        <v>4.8561620664763296</v>
      </c>
      <c r="L167" s="89" t="s">
        <v>473</v>
      </c>
      <c r="M167" s="89" t="s">
        <v>473</v>
      </c>
      <c r="N167" s="89" t="s">
        <v>473</v>
      </c>
      <c r="O167" s="89"/>
      <c r="P167" s="89"/>
      <c r="Q167" s="141"/>
      <c r="R167" s="141"/>
      <c r="S167" s="141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</row>
    <row r="168" spans="1:30" x14ac:dyDescent="0.2">
      <c r="A168" s="85">
        <v>163</v>
      </c>
      <c r="B168" s="85" t="s">
        <v>331</v>
      </c>
      <c r="C168" s="85" t="s">
        <v>332</v>
      </c>
      <c r="D168" s="98" t="str">
        <f t="shared" si="5"/>
        <v/>
      </c>
      <c r="E168" s="89">
        <f>IF(Options!$D$24 = 1, MAX(F168, G168),
IF(Options!$D$25 = 1, AVERAGE(F168,G168),
IF(Options!$D$26 = 1, IFERROR(GEOMEAN(F168, G168), MAX(F168, G168)))))</f>
        <v>3.3380918415851188</v>
      </c>
      <c r="F168" s="89" cm="1">
        <f t="array" ref="F168">IF(Options!$D$18=1, IFERROR(MAX(IF($I$199:$R$199=1,(I168:R168),"")),
     MAX(IF($I$199:$R$199=2,(I168:R168),""))),
IF(Options!$D$19=1, IFERROR(AVERAGE(IF($I$199:$R$199=1,I168:R168,"")),
     AVERAGE(IF($I$199:$R$199=2,(I168:R168),""))),
IF(Options!$D$20=1, IFERROR(IF(OR(IF(ISNUMBER(I168:R168),IF(I$199:R$199 = 1,I168:R168, ""), "")=0), 0, GEOMEAN(IF(ISNUMBER(I168:R168),IF(I$199:R$199 = 1,I168:R168, ""), ""))),
   IF(OR(IF(ISNUMBER(I168:R168),IF(I$199:R$199 = 2,I168:R168, ""), "")=0), 0, GEOMEAN(IF(ISNUMBER(I168:R168),IF(I$199:R$199 = 2,I168:R168, ""), "")))))))</f>
        <v>3.71428571428571</v>
      </c>
      <c r="G168" s="89" cm="1">
        <f t="array" ref="G168">IF(Options!$D$18=1, IFERROR(MAX(IF($I$200:$R$200=1,(I168:R168),"")),
     MAX(IF($I$200:$R$200=2,(I168:R168),""))),
IF(Options!$D$19=1, IFERROR(AVERAGE(IF($I$200:$R$200=1,(I168:R168),"")),
     AVERAGE(IF($I$200:$R$200=2,(I168:R168),""))),
IF(Options!$D$20=1, IFERROR(IF(OR(IF(ISNUMBER(I168:R168),IF(I$200:R$200 = 1,I168:R168, ""), "")=0), 0, GEOMEAN(IF(ISNUMBER(I168:R168),IF(I$200:R$200 = 1,I168:R168, ""), ""))),
   IF(OR(IF(ISNUMBER(I168:R168),IF(I$200:R$200 = 2,I168:R168, ""), "")=0), 0, GEOMEAN(IF(ISNUMBER(I168:R168),IF(I$200:R$200 = 2,I168:R168, ""), "")))))))</f>
        <v>3</v>
      </c>
      <c r="H168" s="208" t="s">
        <v>332</v>
      </c>
      <c r="I168" s="89">
        <v>3.71428571428571</v>
      </c>
      <c r="J168" s="89">
        <v>3</v>
      </c>
      <c r="K168" s="89" t="s">
        <v>473</v>
      </c>
      <c r="L168" s="89">
        <v>0</v>
      </c>
      <c r="M168" s="89" t="s">
        <v>473</v>
      </c>
      <c r="N168" s="89" t="s">
        <v>473</v>
      </c>
      <c r="O168" s="89"/>
      <c r="P168" s="89"/>
      <c r="Q168" s="141"/>
      <c r="R168" s="141"/>
      <c r="S168" s="141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</row>
    <row r="169" spans="1:30" x14ac:dyDescent="0.2">
      <c r="A169" s="85">
        <v>164</v>
      </c>
      <c r="B169" s="85" t="s">
        <v>333</v>
      </c>
      <c r="C169" s="85" t="s">
        <v>334</v>
      </c>
      <c r="D169" s="98" t="str">
        <f t="shared" si="5"/>
        <v/>
      </c>
      <c r="E169" s="89">
        <f>IF(Options!$D$24 = 1, MAX(F169, G169),
IF(Options!$D$25 = 1, AVERAGE(F169,G169),
IF(Options!$D$26 = 1, IFERROR(GEOMEAN(F169, G169), MAX(F169, G169)))))</f>
        <v>8.3666002653407556</v>
      </c>
      <c r="F169" s="89" cm="1">
        <f t="array" ref="F169">IF(Options!$D$18=1, IFERROR(MAX(IF($I$199:$R$199=1,(I169:R169),"")),
     MAX(IF($I$199:$R$199=2,(I169:R169),""))),
IF(Options!$D$19=1, IFERROR(AVERAGE(IF($I$199:$R$199=1,I169:R169,"")),
     AVERAGE(IF($I$199:$R$199=2,(I169:R169),""))),
IF(Options!$D$20=1, IFERROR(IF(OR(IF(ISNUMBER(I169:R169),IF(I$199:R$199 = 1,I169:R169, ""), "")=0), 0, GEOMEAN(IF(ISNUMBER(I169:R169),IF(I$199:R$199 = 1,I169:R169, ""), ""))),
   IF(OR(IF(ISNUMBER(I169:R169),IF(I$199:R$199 = 2,I169:R169, ""), "")=0), 0, GEOMEAN(IF(ISNUMBER(I169:R169),IF(I$199:R$199 = 2,I169:R169, ""), "")))))))</f>
        <v>10</v>
      </c>
      <c r="G169" s="89" cm="1">
        <f t="array" ref="G169">IF(Options!$D$18=1, IFERROR(MAX(IF($I$200:$R$200=1,(I169:R169),"")),
     MAX(IF($I$200:$R$200=2,(I169:R169),""))),
IF(Options!$D$19=1, IFERROR(AVERAGE(IF($I$200:$R$200=1,(I169:R169),"")),
     AVERAGE(IF($I$200:$R$200=2,(I169:R169),""))),
IF(Options!$D$20=1, IFERROR(IF(OR(IF(ISNUMBER(I169:R169),IF(I$200:R$200 = 1,I169:R169, ""), "")=0), 0, GEOMEAN(IF(ISNUMBER(I169:R169),IF(I$200:R$200 = 1,I169:R169, ""), ""))),
   IF(OR(IF(ISNUMBER(I169:R169),IF(I$200:R$200 = 2,I169:R169, ""), "")=0), 0, GEOMEAN(IF(ISNUMBER(I169:R169),IF(I$200:R$200 = 2,I169:R169, ""), "")))))))</f>
        <v>7</v>
      </c>
      <c r="H169" s="208" t="s">
        <v>334</v>
      </c>
      <c r="I169" s="89">
        <v>10</v>
      </c>
      <c r="J169" s="89">
        <v>7</v>
      </c>
      <c r="K169" s="89" t="s">
        <v>473</v>
      </c>
      <c r="L169" s="89" t="s">
        <v>473</v>
      </c>
      <c r="M169" s="89" t="s">
        <v>473</v>
      </c>
      <c r="N169" s="89" t="s">
        <v>473</v>
      </c>
      <c r="O169" s="89"/>
      <c r="P169" s="89"/>
      <c r="Q169" s="141"/>
      <c r="R169" s="141"/>
      <c r="S169" s="141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</row>
    <row r="170" spans="1:30" x14ac:dyDescent="0.2">
      <c r="A170" s="85">
        <v>165</v>
      </c>
      <c r="B170" s="85" t="s">
        <v>335</v>
      </c>
      <c r="C170" s="85" t="s">
        <v>336</v>
      </c>
      <c r="D170" s="98" t="str">
        <f t="shared" si="5"/>
        <v/>
      </c>
      <c r="E170" s="89">
        <f>IF(Options!$D$24 = 1, MAX(F170, G170),
IF(Options!$D$25 = 1, AVERAGE(F170,G170),
IF(Options!$D$26 = 1, IFERROR(GEOMEAN(F170, G170), MAX(F170, G170)))))</f>
        <v>10</v>
      </c>
      <c r="F170" s="89" cm="1">
        <f t="array" ref="F170">IF(Options!$D$18=1, IFERROR(MAX(IF($I$199:$R$199=1,(I170:R170),"")),
     MAX(IF($I$199:$R$199=2,(I170:R170),""))),
IF(Options!$D$19=1, IFERROR(AVERAGE(IF($I$199:$R$199=1,I170:R170,"")),
     AVERAGE(IF($I$199:$R$199=2,(I170:R170),""))),
IF(Options!$D$20=1, IFERROR(IF(OR(IF(ISNUMBER(I170:R170),IF(I$199:R$199 = 1,I170:R170, ""), "")=0), 0, GEOMEAN(IF(ISNUMBER(I170:R170),IF(I$199:R$199 = 1,I170:R170, ""), ""))),
   IF(OR(IF(ISNUMBER(I170:R170),IF(I$199:R$199 = 2,I170:R170, ""), "")=0), 0, GEOMEAN(IF(ISNUMBER(I170:R170),IF(I$199:R$199 = 2,I170:R170, ""), "")))))))</f>
        <v>10</v>
      </c>
      <c r="G170" s="89" cm="1">
        <f t="array" ref="G170">IF(Options!$D$18=1, IFERROR(MAX(IF($I$200:$R$200=1,(I170:R170),"")),
     MAX(IF($I$200:$R$200=2,(I170:R170),""))),
IF(Options!$D$19=1, IFERROR(AVERAGE(IF($I$200:$R$200=1,(I170:R170),"")),
     AVERAGE(IF($I$200:$R$200=2,(I170:R170),""))),
IF(Options!$D$20=1, IFERROR(IF(OR(IF(ISNUMBER(I170:R170),IF(I$200:R$200 = 1,I170:R170, ""), "")=0), 0, GEOMEAN(IF(ISNUMBER(I170:R170),IF(I$200:R$200 = 1,I170:R170, ""), ""))),
   IF(OR(IF(ISNUMBER(I170:R170),IF(I$200:R$200 = 2,I170:R170, ""), "")=0), 0, GEOMEAN(IF(ISNUMBER(I170:R170),IF(I$200:R$200 = 2,I170:R170, ""), "")))))))</f>
        <v>10</v>
      </c>
      <c r="H170" s="208" t="s">
        <v>336</v>
      </c>
      <c r="I170" s="89">
        <v>10</v>
      </c>
      <c r="J170" s="89">
        <v>7</v>
      </c>
      <c r="K170" s="89">
        <v>4.343161215166</v>
      </c>
      <c r="L170" s="89" t="s">
        <v>473</v>
      </c>
      <c r="M170" s="89" t="s">
        <v>473</v>
      </c>
      <c r="N170" s="89">
        <v>10</v>
      </c>
      <c r="O170" s="89"/>
      <c r="P170" s="89"/>
      <c r="Q170" s="141"/>
      <c r="R170" s="141"/>
      <c r="S170" s="141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</row>
    <row r="171" spans="1:30" x14ac:dyDescent="0.2">
      <c r="A171" s="85">
        <v>166</v>
      </c>
      <c r="B171" s="85" t="s">
        <v>337</v>
      </c>
      <c r="C171" s="85" t="s">
        <v>338</v>
      </c>
      <c r="D171" s="98" t="str">
        <f t="shared" si="5"/>
        <v/>
      </c>
      <c r="E171" s="89">
        <f>IF(Options!$D$24 = 1, MAX(F171, G171),
IF(Options!$D$25 = 1, AVERAGE(F171,G171),
IF(Options!$D$26 = 1, IFERROR(GEOMEAN(F171, G171), MAX(F171, G171)))))</f>
        <v>5.2284558817689639</v>
      </c>
      <c r="F171" s="89" cm="1">
        <f t="array" ref="F171">IF(Options!$D$18=1, IFERROR(MAX(IF($I$199:$R$199=1,(I171:R171),"")),
     MAX(IF($I$199:$R$199=2,(I171:R171),""))),
IF(Options!$D$19=1, IFERROR(AVERAGE(IF($I$199:$R$199=1,I171:R171,"")),
     AVERAGE(IF($I$199:$R$199=2,(I171:R171),""))),
IF(Options!$D$20=1, IFERROR(IF(OR(IF(ISNUMBER(I171:R171),IF(I$199:R$199 = 1,I171:R171, ""), "")=0), 0, GEOMEAN(IF(ISNUMBER(I171:R171),IF(I$199:R$199 = 1,I171:R171, ""), ""))),
   IF(OR(IF(ISNUMBER(I171:R171),IF(I$199:R$199 = 2,I171:R171, ""), "")=0), 0, GEOMEAN(IF(ISNUMBER(I171:R171),IF(I$199:R$199 = 2,I171:R171, ""), "")))))))</f>
        <v>8.71428571428571</v>
      </c>
      <c r="G171" s="89" cm="1">
        <f t="array" ref="G171">IF(Options!$D$18=1, IFERROR(MAX(IF($I$200:$R$200=1,(I171:R171),"")),
     MAX(IF($I$200:$R$200=2,(I171:R171),""))),
IF(Options!$D$19=1, IFERROR(AVERAGE(IF($I$200:$R$200=1,(I171:R171),"")),
     AVERAGE(IF($I$200:$R$200=2,(I171:R171),""))),
IF(Options!$D$20=1, IFERROR(IF(OR(IF(ISNUMBER(I171:R171),IF(I$200:R$200 = 1,I171:R171, ""), "")=0), 0, GEOMEAN(IF(ISNUMBER(I171:R171),IF(I$200:R$200 = 1,I171:R171, ""), ""))),
   IF(OR(IF(ISNUMBER(I171:R171),IF(I$200:R$200 = 2,I171:R171, ""), "")=0), 0, GEOMEAN(IF(ISNUMBER(I171:R171),IF(I$200:R$200 = 2,I171:R171, ""), "")))))))</f>
        <v>3.13700420251199</v>
      </c>
      <c r="H171" s="208" t="s">
        <v>338</v>
      </c>
      <c r="I171" s="89">
        <v>8.71428571428571</v>
      </c>
      <c r="J171" s="89">
        <v>3</v>
      </c>
      <c r="K171" s="89">
        <v>3.13700420251199</v>
      </c>
      <c r="L171" s="89" t="s">
        <v>473</v>
      </c>
      <c r="M171" s="89" t="s">
        <v>473</v>
      </c>
      <c r="N171" s="89" t="s">
        <v>473</v>
      </c>
      <c r="O171" s="89"/>
      <c r="P171" s="89"/>
      <c r="Q171" s="141"/>
      <c r="R171" s="141"/>
      <c r="S171" s="141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</row>
    <row r="172" spans="1:30" x14ac:dyDescent="0.2">
      <c r="A172" s="85">
        <v>167</v>
      </c>
      <c r="B172" s="85" t="s">
        <v>339</v>
      </c>
      <c r="C172" s="85" t="s">
        <v>340</v>
      </c>
      <c r="D172" s="98" t="str">
        <f t="shared" si="5"/>
        <v/>
      </c>
      <c r="E172" s="89">
        <f>IF(Options!$D$24 = 1, MAX(F172, G172),
IF(Options!$D$25 = 1, AVERAGE(F172,G172),
IF(Options!$D$26 = 1, IFERROR(GEOMEAN(F172, G172), MAX(F172, G172)))))</f>
        <v>3.1428571428571401</v>
      </c>
      <c r="F172" s="89" cm="1">
        <f t="array" ref="F172">IF(Options!$D$18=1, IFERROR(MAX(IF($I$199:$R$199=1,(I172:R172),"")),
     MAX(IF($I$199:$R$199=2,(I172:R172),""))),
IF(Options!$D$19=1, IFERROR(AVERAGE(IF($I$199:$R$199=1,I172:R172,"")),
     AVERAGE(IF($I$199:$R$199=2,(I172:R172),""))),
IF(Options!$D$20=1, IFERROR(IF(OR(IF(ISNUMBER(I172:R172),IF(I$199:R$199 = 1,I172:R172, ""), "")=0), 0, GEOMEAN(IF(ISNUMBER(I172:R172),IF(I$199:R$199 = 1,I172:R172, ""), ""))),
   IF(OR(IF(ISNUMBER(I172:R172),IF(I$199:R$199 = 2,I172:R172, ""), "")=0), 0, GEOMEAN(IF(ISNUMBER(I172:R172),IF(I$199:R$199 = 2,I172:R172, ""), "")))))))</f>
        <v>3.1428571428571401</v>
      </c>
      <c r="G172" s="89" cm="1">
        <f t="array" ref="G172">IF(Options!$D$18=1, IFERROR(MAX(IF($I$200:$R$200=1,(I172:R172),"")),
     MAX(IF($I$200:$R$200=2,(I172:R172),""))),
IF(Options!$D$19=1, IFERROR(AVERAGE(IF($I$200:$R$200=1,(I172:R172),"")),
     AVERAGE(IF($I$200:$R$200=2,(I172:R172),""))),
IF(Options!$D$20=1, IFERROR(IF(OR(IF(ISNUMBER(I172:R172),IF(I$200:R$200 = 1,I172:R172, ""), "")=0), 0, GEOMEAN(IF(ISNUMBER(I172:R172),IF(I$200:R$200 = 1,I172:R172, ""), ""))),
   IF(OR(IF(ISNUMBER(I172:R172),IF(I$200:R$200 = 2,I172:R172, ""), "")=0), 0, GEOMEAN(IF(ISNUMBER(I172:R172),IF(I$200:R$200 = 2,I172:R172, ""), "")))))))</f>
        <v>0</v>
      </c>
      <c r="H172" s="208" t="s">
        <v>340</v>
      </c>
      <c r="I172" s="89">
        <v>3.1428571428571401</v>
      </c>
      <c r="J172" s="89">
        <v>0</v>
      </c>
      <c r="K172" s="89" t="s">
        <v>473</v>
      </c>
      <c r="L172" s="89">
        <v>0</v>
      </c>
      <c r="M172" s="89">
        <v>0</v>
      </c>
      <c r="N172" s="89" t="s">
        <v>473</v>
      </c>
      <c r="O172" s="89"/>
      <c r="P172" s="89"/>
      <c r="Q172" s="141"/>
      <c r="R172" s="141"/>
      <c r="S172" s="141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</row>
    <row r="173" spans="1:30" x14ac:dyDescent="0.2">
      <c r="A173" s="85">
        <v>168</v>
      </c>
      <c r="B173" s="85" t="s">
        <v>341</v>
      </c>
      <c r="C173" s="85" t="s">
        <v>342</v>
      </c>
      <c r="D173" s="98" t="str">
        <f t="shared" si="5"/>
        <v/>
      </c>
      <c r="E173" s="89">
        <f>IF(Options!$D$24 = 1, MAX(F173, G173),
IF(Options!$D$25 = 1, AVERAGE(F173,G173),
IF(Options!$D$26 = 1, IFERROR(GEOMEAN(F173, G173), MAX(F173, G173)))))</f>
        <v>7.0449012765586305</v>
      </c>
      <c r="F173" s="89" cm="1">
        <f t="array" ref="F173">IF(Options!$D$18=1, IFERROR(MAX(IF($I$199:$R$199=1,(I173:R173),"")),
     MAX(IF($I$199:$R$199=2,(I173:R173),""))),
IF(Options!$D$19=1, IFERROR(AVERAGE(IF($I$199:$R$199=1,I173:R173,"")),
     AVERAGE(IF($I$199:$R$199=2,(I173:R173),""))),
IF(Options!$D$20=1, IFERROR(IF(OR(IF(ISNUMBER(I173:R173),IF(I$199:R$199 = 1,I173:R173, ""), "")=0), 0, GEOMEAN(IF(ISNUMBER(I173:R173),IF(I$199:R$199 = 1,I173:R173, ""), ""))),
   IF(OR(IF(ISNUMBER(I173:R173),IF(I$199:R$199 = 2,I173:R173, ""), "")=0), 0, GEOMEAN(IF(ISNUMBER(I173:R173),IF(I$199:R$199 = 2,I173:R173, ""), "")))))))</f>
        <v>6.5714285714285703</v>
      </c>
      <c r="G173" s="89" cm="1">
        <f t="array" ref="G173">IF(Options!$D$18=1, IFERROR(MAX(IF($I$200:$R$200=1,(I173:R173),"")),
     MAX(IF($I$200:$R$200=2,(I173:R173),""))),
IF(Options!$D$19=1, IFERROR(AVERAGE(IF($I$200:$R$200=1,(I173:R173),"")),
     AVERAGE(IF($I$200:$R$200=2,(I173:R173),""))),
IF(Options!$D$20=1, IFERROR(IF(OR(IF(ISNUMBER(I173:R173),IF(I$200:R$200 = 1,I173:R173, ""), "")=0), 0, GEOMEAN(IF(ISNUMBER(I173:R173),IF(I$200:R$200 = 1,I173:R173, ""), ""))),
   IF(OR(IF(ISNUMBER(I173:R173),IF(I$200:R$200 = 2,I173:R173, ""), "")=0), 0, GEOMEAN(IF(ISNUMBER(I173:R173),IF(I$200:R$200 = 2,I173:R173, ""), "")))))))</f>
        <v>7.5524877820696101</v>
      </c>
      <c r="H173" s="208" t="s">
        <v>342</v>
      </c>
      <c r="I173" s="89">
        <v>6.5714285714285703</v>
      </c>
      <c r="J173" s="89">
        <v>7</v>
      </c>
      <c r="K173" s="89">
        <v>0</v>
      </c>
      <c r="L173" s="89" t="s">
        <v>473</v>
      </c>
      <c r="M173" s="89" t="s">
        <v>473</v>
      </c>
      <c r="N173" s="89">
        <v>7.5524877820696101</v>
      </c>
      <c r="O173" s="89"/>
      <c r="P173" s="89"/>
      <c r="Q173" s="141"/>
      <c r="R173" s="141"/>
      <c r="S173" s="141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</row>
    <row r="174" spans="1:30" x14ac:dyDescent="0.2">
      <c r="A174" s="85">
        <v>169</v>
      </c>
      <c r="B174" s="85" t="s">
        <v>343</v>
      </c>
      <c r="C174" s="85" t="s">
        <v>344</v>
      </c>
      <c r="D174" s="98" t="str">
        <f t="shared" si="5"/>
        <v/>
      </c>
      <c r="E174" s="89">
        <f>IF(Options!$D$24 = 1, MAX(F174, G174),
IF(Options!$D$25 = 1, AVERAGE(F174,G174),
IF(Options!$D$26 = 1, IFERROR(GEOMEAN(F174, G174), MAX(F174, G174)))))</f>
        <v>3.8729833462074144</v>
      </c>
      <c r="F174" s="89" cm="1">
        <f t="array" ref="F174">IF(Options!$D$18=1, IFERROR(MAX(IF($I$199:$R$199=1,(I174:R174),"")),
     MAX(IF($I$199:$R$199=2,(I174:R174),""))),
IF(Options!$D$19=1, IFERROR(AVERAGE(IF($I$199:$R$199=1,I174:R174,"")),
     AVERAGE(IF($I$199:$R$199=2,(I174:R174),""))),
IF(Options!$D$20=1, IFERROR(IF(OR(IF(ISNUMBER(I174:R174),IF(I$199:R$199 = 1,I174:R174, ""), "")=0), 0, GEOMEAN(IF(ISNUMBER(I174:R174),IF(I$199:R$199 = 1,I174:R174, ""), ""))),
   IF(OR(IF(ISNUMBER(I174:R174),IF(I$199:R$199 = 2,I174:R174, ""), "")=0), 0, GEOMEAN(IF(ISNUMBER(I174:R174),IF(I$199:R$199 = 2,I174:R174, ""), "")))))))</f>
        <v>2.1428571428571401</v>
      </c>
      <c r="G174" s="89" cm="1">
        <f t="array" ref="G174">IF(Options!$D$18=1, IFERROR(MAX(IF($I$200:$R$200=1,(I174:R174),"")),
     MAX(IF($I$200:$R$200=2,(I174:R174),""))),
IF(Options!$D$19=1, IFERROR(AVERAGE(IF($I$200:$R$200=1,(I174:R174),"")),
     AVERAGE(IF($I$200:$R$200=2,(I174:R174),""))),
IF(Options!$D$20=1, IFERROR(IF(OR(IF(ISNUMBER(I174:R174),IF(I$200:R$200 = 1,I174:R174, ""), "")=0), 0, GEOMEAN(IF(ISNUMBER(I174:R174),IF(I$200:R$200 = 1,I174:R174, ""), ""))),
   IF(OR(IF(ISNUMBER(I174:R174),IF(I$200:R$200 = 2,I174:R174, ""), "")=0), 0, GEOMEAN(IF(ISNUMBER(I174:R174),IF(I$200:R$200 = 2,I174:R174, ""), "")))))))</f>
        <v>7</v>
      </c>
      <c r="H174" s="208" t="s">
        <v>344</v>
      </c>
      <c r="I174" s="89">
        <v>2.1428571428571401</v>
      </c>
      <c r="J174" s="89">
        <v>7</v>
      </c>
      <c r="K174" s="89" t="s">
        <v>473</v>
      </c>
      <c r="L174" s="89" t="s">
        <v>473</v>
      </c>
      <c r="M174" s="89" t="s">
        <v>473</v>
      </c>
      <c r="N174" s="89" t="s">
        <v>473</v>
      </c>
      <c r="O174" s="89"/>
      <c r="P174" s="89"/>
      <c r="Q174" s="141"/>
      <c r="R174" s="141"/>
      <c r="S174" s="141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</row>
    <row r="175" spans="1:30" x14ac:dyDescent="0.2">
      <c r="A175" s="85">
        <v>170</v>
      </c>
      <c r="B175" s="85" t="s">
        <v>345</v>
      </c>
      <c r="C175" s="85" t="s">
        <v>346</v>
      </c>
      <c r="D175" s="98" t="str">
        <f t="shared" si="5"/>
        <v/>
      </c>
      <c r="E175" s="89">
        <f>IF(Options!$D$24 = 1, MAX(F175, G175),
IF(Options!$D$25 = 1, AVERAGE(F175,G175),
IF(Options!$D$26 = 1, IFERROR(GEOMEAN(F175, G175), MAX(F175, G175)))))</f>
        <v>7.0710678118654737</v>
      </c>
      <c r="F175" s="89" cm="1">
        <f t="array" ref="F175">IF(Options!$D$18=1, IFERROR(MAX(IF($I$199:$R$199=1,(I175:R175),"")),
     MAX(IF($I$199:$R$199=2,(I175:R175),""))),
IF(Options!$D$19=1, IFERROR(AVERAGE(IF($I$199:$R$199=1,I175:R175,"")),
     AVERAGE(IF($I$199:$R$199=2,(I175:R175),""))),
IF(Options!$D$20=1, IFERROR(IF(OR(IF(ISNUMBER(I175:R175),IF(I$199:R$199 = 1,I175:R175, ""), "")=0), 0, GEOMEAN(IF(ISNUMBER(I175:R175),IF(I$199:R$199 = 1,I175:R175, ""), ""))),
   IF(OR(IF(ISNUMBER(I175:R175),IF(I$199:R$199 = 2,I175:R175, ""), "")=0), 0, GEOMEAN(IF(ISNUMBER(I175:R175),IF(I$199:R$199 = 2,I175:R175, ""), "")))))))</f>
        <v>7.1428571428571397</v>
      </c>
      <c r="G175" s="89" cm="1">
        <f t="array" ref="G175">IF(Options!$D$18=1, IFERROR(MAX(IF($I$200:$R$200=1,(I175:R175),"")),
     MAX(IF($I$200:$R$200=2,(I175:R175),""))),
IF(Options!$D$19=1, IFERROR(AVERAGE(IF($I$200:$R$200=1,(I175:R175),"")),
     AVERAGE(IF($I$200:$R$200=2,(I175:R175),""))),
IF(Options!$D$20=1, IFERROR(IF(OR(IF(ISNUMBER(I175:R175),IF(I$200:R$200 = 1,I175:R175, ""), "")=0), 0, GEOMEAN(IF(ISNUMBER(I175:R175),IF(I$200:R$200 = 1,I175:R175, ""), ""))),
   IF(OR(IF(ISNUMBER(I175:R175),IF(I$200:R$200 = 2,I175:R175, ""), "")=0), 0, GEOMEAN(IF(ISNUMBER(I175:R175),IF(I$200:R$200 = 2,I175:R175, ""), "")))))))</f>
        <v>7</v>
      </c>
      <c r="H175" s="208" t="s">
        <v>346</v>
      </c>
      <c r="I175" s="89">
        <v>7.1428571428571397</v>
      </c>
      <c r="J175" s="89">
        <v>7</v>
      </c>
      <c r="K175" s="89" t="s">
        <v>473</v>
      </c>
      <c r="L175" s="89" t="s">
        <v>473</v>
      </c>
      <c r="M175" s="89" t="s">
        <v>473</v>
      </c>
      <c r="N175" s="89" t="s">
        <v>473</v>
      </c>
      <c r="O175" s="89"/>
      <c r="P175" s="89"/>
      <c r="Q175" s="141"/>
      <c r="R175" s="141"/>
      <c r="S175" s="141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</row>
    <row r="176" spans="1:30" x14ac:dyDescent="0.2">
      <c r="A176" s="85">
        <v>171</v>
      </c>
      <c r="B176" s="85" t="s">
        <v>347</v>
      </c>
      <c r="C176" s="85" t="s">
        <v>348</v>
      </c>
      <c r="D176" s="98" t="str">
        <f t="shared" si="5"/>
        <v/>
      </c>
      <c r="E176" s="89">
        <f>IF(Options!$D$24 = 1, MAX(F176, G176),
IF(Options!$D$25 = 1, AVERAGE(F176,G176),
IF(Options!$D$26 = 1, IFERROR(GEOMEAN(F176, G176), MAX(F176, G176)))))</f>
        <v>7.4161984870956639</v>
      </c>
      <c r="F176" s="89" cm="1">
        <f t="array" ref="F176">IF(Options!$D$18=1, IFERROR(MAX(IF($I$199:$R$199=1,(I176:R176),"")),
     MAX(IF($I$199:$R$199=2,(I176:R176),""))),
IF(Options!$D$19=1, IFERROR(AVERAGE(IF($I$199:$R$199=1,I176:R176,"")),
     AVERAGE(IF($I$199:$R$199=2,(I176:R176),""))),
IF(Options!$D$20=1, IFERROR(IF(OR(IF(ISNUMBER(I176:R176),IF(I$199:R$199 = 1,I176:R176, ""), "")=0), 0, GEOMEAN(IF(ISNUMBER(I176:R176),IF(I$199:R$199 = 1,I176:R176, ""), ""))),
   IF(OR(IF(ISNUMBER(I176:R176),IF(I$199:R$199 = 2,I176:R176, ""), "")=0), 0, GEOMEAN(IF(ISNUMBER(I176:R176),IF(I$199:R$199 = 2,I176:R176, ""), "")))))))</f>
        <v>7.8571428571428603</v>
      </c>
      <c r="G176" s="89" cm="1">
        <f t="array" ref="G176">IF(Options!$D$18=1, IFERROR(MAX(IF($I$200:$R$200=1,(I176:R176),"")),
     MAX(IF($I$200:$R$200=2,(I176:R176),""))),
IF(Options!$D$19=1, IFERROR(AVERAGE(IF($I$200:$R$200=1,(I176:R176),"")),
     AVERAGE(IF($I$200:$R$200=2,(I176:R176),""))),
IF(Options!$D$20=1, IFERROR(IF(OR(IF(ISNUMBER(I176:R176),IF(I$200:R$200 = 1,I176:R176, ""), "")=0), 0, GEOMEAN(IF(ISNUMBER(I176:R176),IF(I$200:R$200 = 1,I176:R176, ""), ""))),
   IF(OR(IF(ISNUMBER(I176:R176),IF(I$200:R$200 = 2,I176:R176, ""), "")=0), 0, GEOMEAN(IF(ISNUMBER(I176:R176),IF(I$200:R$200 = 2,I176:R176, ""), "")))))))</f>
        <v>7</v>
      </c>
      <c r="H176" s="208" t="s">
        <v>348</v>
      </c>
      <c r="I176" s="89">
        <v>7.8571428571428603</v>
      </c>
      <c r="J176" s="89">
        <v>7</v>
      </c>
      <c r="K176" s="89" t="s">
        <v>473</v>
      </c>
      <c r="L176" s="89" t="s">
        <v>473</v>
      </c>
      <c r="M176" s="89" t="s">
        <v>473</v>
      </c>
      <c r="N176" s="89" t="s">
        <v>473</v>
      </c>
      <c r="O176" s="89"/>
      <c r="P176" s="89"/>
      <c r="Q176" s="141"/>
      <c r="R176" s="141"/>
      <c r="S176" s="141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</row>
    <row r="177" spans="1:30" x14ac:dyDescent="0.2">
      <c r="A177" s="85">
        <v>172</v>
      </c>
      <c r="B177" s="85" t="s">
        <v>349</v>
      </c>
      <c r="C177" s="85" t="s">
        <v>350</v>
      </c>
      <c r="D177" s="98" t="str">
        <f t="shared" si="5"/>
        <v/>
      </c>
      <c r="E177" s="89">
        <f>IF(Options!$D$24 = 1, MAX(F177, G177),
IF(Options!$D$25 = 1, AVERAGE(F177,G177),
IF(Options!$D$26 = 1, IFERROR(GEOMEAN(F177, G177), MAX(F177, G177)))))</f>
        <v>2.8571428571428599</v>
      </c>
      <c r="F177" s="89" cm="1">
        <f t="array" ref="F177">IF(Options!$D$18=1, IFERROR(MAX(IF($I$199:$R$199=1,(I177:R177),"")),
     MAX(IF($I$199:$R$199=2,(I177:R177),""))),
IF(Options!$D$19=1, IFERROR(AVERAGE(IF($I$199:$R$199=1,I177:R177,"")),
     AVERAGE(IF($I$199:$R$199=2,(I177:R177),""))),
IF(Options!$D$20=1, IFERROR(IF(OR(IF(ISNUMBER(I177:R177),IF(I$199:R$199 = 1,I177:R177, ""), "")=0), 0, GEOMEAN(IF(ISNUMBER(I177:R177),IF(I$199:R$199 = 1,I177:R177, ""), ""))),
   IF(OR(IF(ISNUMBER(I177:R177),IF(I$199:R$199 = 2,I177:R177, ""), "")=0), 0, GEOMEAN(IF(ISNUMBER(I177:R177),IF(I$199:R$199 = 2,I177:R177, ""), "")))))))</f>
        <v>2.8571428571428599</v>
      </c>
      <c r="G177" s="89" cm="1">
        <f t="array" ref="G177">IF(Options!$D$18=1, IFERROR(MAX(IF($I$200:$R$200=1,(I177:R177),"")),
     MAX(IF($I$200:$R$200=2,(I177:R177),""))),
IF(Options!$D$19=1, IFERROR(AVERAGE(IF($I$200:$R$200=1,(I177:R177),"")),
     AVERAGE(IF($I$200:$R$200=2,(I177:R177),""))),
IF(Options!$D$20=1, IFERROR(IF(OR(IF(ISNUMBER(I177:R177),IF(I$200:R$200 = 1,I177:R177, ""), "")=0), 0, GEOMEAN(IF(ISNUMBER(I177:R177),IF(I$200:R$200 = 1,I177:R177, ""), ""))),
   IF(OR(IF(ISNUMBER(I177:R177),IF(I$200:R$200 = 2,I177:R177, ""), "")=0), 0, GEOMEAN(IF(ISNUMBER(I177:R177),IF(I$200:R$200 = 2,I177:R177, ""), "")))))))</f>
        <v>0</v>
      </c>
      <c r="H177" s="208" t="s">
        <v>350</v>
      </c>
      <c r="I177" s="89">
        <v>2.8571428571428599</v>
      </c>
      <c r="J177" s="89">
        <v>0</v>
      </c>
      <c r="K177" s="89" t="s">
        <v>473</v>
      </c>
      <c r="L177" s="89" t="s">
        <v>473</v>
      </c>
      <c r="M177" s="89" t="s">
        <v>473</v>
      </c>
      <c r="N177" s="89" t="s">
        <v>473</v>
      </c>
      <c r="O177" s="89"/>
      <c r="P177" s="89"/>
      <c r="Q177" s="141"/>
      <c r="R177" s="141"/>
      <c r="S177" s="141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</row>
    <row r="178" spans="1:30" x14ac:dyDescent="0.2">
      <c r="A178" s="85">
        <v>173</v>
      </c>
      <c r="B178" s="85" t="s">
        <v>351</v>
      </c>
      <c r="C178" s="85" t="s">
        <v>352</v>
      </c>
      <c r="D178" s="98" t="str">
        <f t="shared" si="5"/>
        <v/>
      </c>
      <c r="E178" s="89">
        <f>IF(Options!$D$24 = 1, MAX(F178, G178),
IF(Options!$D$25 = 1, AVERAGE(F178,G178),
IF(Options!$D$26 = 1, IFERROR(GEOMEAN(F178, G178), MAX(F178, G178)))))</f>
        <v>5.8554004376912001</v>
      </c>
      <c r="F178" s="89" cm="1">
        <f t="array" ref="F178">IF(Options!$D$18=1, IFERROR(MAX(IF($I$199:$R$199=1,(I178:R178),"")),
     MAX(IF($I$199:$R$199=2,(I178:R178),""))),
IF(Options!$D$19=1, IFERROR(AVERAGE(IF($I$199:$R$199=1,I178:R178,"")),
     AVERAGE(IF($I$199:$R$199=2,(I178:R178),""))),
IF(Options!$D$20=1, IFERROR(IF(OR(IF(ISNUMBER(I178:R178),IF(I$199:R$199 = 1,I178:R178, ""), "")=0), 0, GEOMEAN(IF(ISNUMBER(I178:R178),IF(I$199:R$199 = 1,I178:R178, ""), ""))),
   IF(OR(IF(ISNUMBER(I178:R178),IF(I$199:R$199 = 2,I178:R178, ""), "")=0), 0, GEOMEAN(IF(ISNUMBER(I178:R178),IF(I$199:R$199 = 2,I178:R178, ""), "")))))))</f>
        <v>3.4285714285714302</v>
      </c>
      <c r="G178" s="89" cm="1">
        <f t="array" ref="G178">IF(Options!$D$18=1, IFERROR(MAX(IF($I$200:$R$200=1,(I178:R178),"")),
     MAX(IF($I$200:$R$200=2,(I178:R178),""))),
IF(Options!$D$19=1, IFERROR(AVERAGE(IF($I$200:$R$200=1,(I178:R178),"")),
     AVERAGE(IF($I$200:$R$200=2,(I178:R178),""))),
IF(Options!$D$20=1, IFERROR(IF(OR(IF(ISNUMBER(I178:R178),IF(I$200:R$200 = 1,I178:R178, ""), "")=0), 0, GEOMEAN(IF(ISNUMBER(I178:R178),IF(I$200:R$200 = 1,I178:R178, ""), ""))),
   IF(OR(IF(ISNUMBER(I178:R178),IF(I$200:R$200 = 2,I178:R178, ""), "")=0), 0, GEOMEAN(IF(ISNUMBER(I178:R178),IF(I$200:R$200 = 2,I178:R178, ""), "")))))))</f>
        <v>10</v>
      </c>
      <c r="H178" s="208" t="s">
        <v>352</v>
      </c>
      <c r="I178" s="89">
        <v>3.4285714285714302</v>
      </c>
      <c r="J178" s="89">
        <v>0</v>
      </c>
      <c r="K178" s="89">
        <v>0.62316973895306105</v>
      </c>
      <c r="L178" s="89" t="s">
        <v>473</v>
      </c>
      <c r="M178" s="89">
        <v>10</v>
      </c>
      <c r="N178" s="89">
        <v>4.1735172271728498</v>
      </c>
      <c r="O178" s="89"/>
      <c r="P178" s="89"/>
      <c r="Q178" s="141"/>
      <c r="R178" s="141"/>
      <c r="S178" s="141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</row>
    <row r="179" spans="1:30" x14ac:dyDescent="0.2">
      <c r="A179" s="85">
        <v>174</v>
      </c>
      <c r="B179" s="85" t="s">
        <v>353</v>
      </c>
      <c r="C179" s="85" t="s">
        <v>354</v>
      </c>
      <c r="D179" s="98" t="str">
        <f t="shared" si="5"/>
        <v/>
      </c>
      <c r="E179" s="89">
        <f>IF(Options!$D$24 = 1, MAX(F179, G179),
IF(Options!$D$25 = 1, AVERAGE(F179,G179),
IF(Options!$D$26 = 1, IFERROR(GEOMEAN(F179, G179), MAX(F179, G179)))))</f>
        <v>4.5825756949558398</v>
      </c>
      <c r="F179" s="89" cm="1">
        <f t="array" ref="F179">IF(Options!$D$18=1, IFERROR(MAX(IF($I$199:$R$199=1,(I179:R179),"")),
     MAX(IF($I$199:$R$199=2,(I179:R179),""))),
IF(Options!$D$19=1, IFERROR(AVERAGE(IF($I$199:$R$199=1,I179:R179,"")),
     AVERAGE(IF($I$199:$R$199=2,(I179:R179),""))),
IF(Options!$D$20=1, IFERROR(IF(OR(IF(ISNUMBER(I179:R179),IF(I$199:R$199 = 1,I179:R179, ""), "")=0), 0, GEOMEAN(IF(ISNUMBER(I179:R179),IF(I$199:R$199 = 1,I179:R179, ""), ""))),
   IF(OR(IF(ISNUMBER(I179:R179),IF(I$199:R$199 = 2,I179:R179, ""), "")=0), 0, GEOMEAN(IF(ISNUMBER(I179:R179),IF(I$199:R$199 = 2,I179:R179, ""), "")))))))</f>
        <v>3</v>
      </c>
      <c r="G179" s="89" cm="1">
        <f t="array" ref="G179">IF(Options!$D$18=1, IFERROR(MAX(IF($I$200:$R$200=1,(I179:R179),"")),
     MAX(IF($I$200:$R$200=2,(I179:R179),""))),
IF(Options!$D$19=1, IFERROR(AVERAGE(IF($I$200:$R$200=1,(I179:R179),"")),
     AVERAGE(IF($I$200:$R$200=2,(I179:R179),""))),
IF(Options!$D$20=1, IFERROR(IF(OR(IF(ISNUMBER(I179:R179),IF(I$200:R$200 = 1,I179:R179, ""), "")=0), 0, GEOMEAN(IF(ISNUMBER(I179:R179),IF(I$200:R$200 = 1,I179:R179, ""), ""))),
   IF(OR(IF(ISNUMBER(I179:R179),IF(I$200:R$200 = 2,I179:R179, ""), "")=0), 0, GEOMEAN(IF(ISNUMBER(I179:R179),IF(I$200:R$200 = 2,I179:R179, ""), "")))))))</f>
        <v>7</v>
      </c>
      <c r="H179" s="208" t="s">
        <v>354</v>
      </c>
      <c r="I179" s="89">
        <v>3</v>
      </c>
      <c r="J179" s="89">
        <v>7</v>
      </c>
      <c r="K179" s="89" t="s">
        <v>473</v>
      </c>
      <c r="L179" s="89">
        <v>3.0433333333333299</v>
      </c>
      <c r="M179" s="89">
        <v>0</v>
      </c>
      <c r="N179" s="89" t="s">
        <v>473</v>
      </c>
      <c r="O179" s="89"/>
      <c r="P179" s="89"/>
      <c r="Q179" s="141"/>
      <c r="R179" s="141"/>
      <c r="S179" s="141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</row>
    <row r="180" spans="1:30" x14ac:dyDescent="0.2">
      <c r="A180" s="85">
        <v>175</v>
      </c>
      <c r="B180" s="85" t="s">
        <v>355</v>
      </c>
      <c r="C180" s="85" t="s">
        <v>356</v>
      </c>
      <c r="D180" s="98" t="str">
        <f t="shared" si="5"/>
        <v/>
      </c>
      <c r="E180" s="89">
        <f>IF(Options!$D$24 = 1, MAX(F180, G180),
IF(Options!$D$25 = 1, AVERAGE(F180,G180),
IF(Options!$D$26 = 1, IFERROR(GEOMEAN(F180, G180), MAX(F180, G180)))))</f>
        <v>7.1428571428571397</v>
      </c>
      <c r="F180" s="89" cm="1">
        <f t="array" ref="F180">IF(Options!$D$18=1, IFERROR(MAX(IF($I$199:$R$199=1,(I180:R180),"")),
     MAX(IF($I$199:$R$199=2,(I180:R180),""))),
IF(Options!$D$19=1, IFERROR(AVERAGE(IF($I$199:$R$199=1,I180:R180,"")),
     AVERAGE(IF($I$199:$R$199=2,(I180:R180),""))),
IF(Options!$D$20=1, IFERROR(IF(OR(IF(ISNUMBER(I180:R180),IF(I$199:R$199 = 1,I180:R180, ""), "")=0), 0, GEOMEAN(IF(ISNUMBER(I180:R180),IF(I$199:R$199 = 1,I180:R180, ""), ""))),
   IF(OR(IF(ISNUMBER(I180:R180),IF(I$199:R$199 = 2,I180:R180, ""), "")=0), 0, GEOMEAN(IF(ISNUMBER(I180:R180),IF(I$199:R$199 = 2,I180:R180, ""), "")))))))</f>
        <v>7.1428571428571397</v>
      </c>
      <c r="G180" s="89" cm="1">
        <f t="array" ref="G180">IF(Options!$D$18=1, IFERROR(MAX(IF($I$200:$R$200=1,(I180:R180),"")),
     MAX(IF($I$200:$R$200=2,(I180:R180),""))),
IF(Options!$D$19=1, IFERROR(AVERAGE(IF($I$200:$R$200=1,(I180:R180),"")),
     AVERAGE(IF($I$200:$R$200=2,(I180:R180),""))),
IF(Options!$D$20=1, IFERROR(IF(OR(IF(ISNUMBER(I180:R180),IF(I$200:R$200 = 1,I180:R180, ""), "")=0), 0, GEOMEAN(IF(ISNUMBER(I180:R180),IF(I$200:R$200 = 1,I180:R180, ""), ""))),
   IF(OR(IF(ISNUMBER(I180:R180),IF(I$200:R$200 = 2,I180:R180, ""), "")=0), 0, GEOMEAN(IF(ISNUMBER(I180:R180),IF(I$200:R$200 = 2,I180:R180, ""), "")))))))</f>
        <v>0</v>
      </c>
      <c r="H180" s="208" t="s">
        <v>356</v>
      </c>
      <c r="I180" s="89">
        <v>7.1428571428571397</v>
      </c>
      <c r="J180" s="89" t="s">
        <v>473</v>
      </c>
      <c r="K180" s="89" t="s">
        <v>473</v>
      </c>
      <c r="L180" s="89" t="s">
        <v>473</v>
      </c>
      <c r="M180" s="89" t="s">
        <v>473</v>
      </c>
      <c r="N180" s="89" t="s">
        <v>473</v>
      </c>
      <c r="O180" s="89"/>
      <c r="P180" s="89"/>
      <c r="Q180" s="141"/>
      <c r="R180" s="141"/>
      <c r="S180" s="141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</row>
    <row r="181" spans="1:30" x14ac:dyDescent="0.2">
      <c r="A181" s="85">
        <v>176</v>
      </c>
      <c r="B181" s="85" t="s">
        <v>357</v>
      </c>
      <c r="C181" s="85" t="s">
        <v>358</v>
      </c>
      <c r="D181" s="98" t="str">
        <f t="shared" si="5"/>
        <v/>
      </c>
      <c r="E181" s="89">
        <f>IF(Options!$D$24 = 1, MAX(F181, G181),
IF(Options!$D$25 = 1, AVERAGE(F181,G181),
IF(Options!$D$26 = 1, IFERROR(GEOMEAN(F181, G181), MAX(F181, G181)))))</f>
        <v>7.6811457478686096</v>
      </c>
      <c r="F181" s="89" cm="1">
        <f t="array" ref="F181">IF(Options!$D$18=1, IFERROR(MAX(IF($I$199:$R$199=1,(I181:R181),"")),
     MAX(IF($I$199:$R$199=2,(I181:R181),""))),
IF(Options!$D$19=1, IFERROR(AVERAGE(IF($I$199:$R$199=1,I181:R181,"")),
     AVERAGE(IF($I$199:$R$199=2,(I181:R181),""))),
IF(Options!$D$20=1, IFERROR(IF(OR(IF(ISNUMBER(I181:R181),IF(I$199:R$199 = 1,I181:R181, ""), "")=0), 0, GEOMEAN(IF(ISNUMBER(I181:R181),IF(I$199:R$199 = 1,I181:R181, ""), ""))),
   IF(OR(IF(ISNUMBER(I181:R181),IF(I$199:R$199 = 2,I181:R181, ""), "")=0), 0, GEOMEAN(IF(ISNUMBER(I181:R181),IF(I$199:R$199 = 2,I181:R181, ""), "")))))))</f>
        <v>8.4285714285714306</v>
      </c>
      <c r="G181" s="89" cm="1">
        <f t="array" ref="G181">IF(Options!$D$18=1, IFERROR(MAX(IF($I$200:$R$200=1,(I181:R181),"")),
     MAX(IF($I$200:$R$200=2,(I181:R181),""))),
IF(Options!$D$19=1, IFERROR(AVERAGE(IF($I$200:$R$200=1,(I181:R181),"")),
     AVERAGE(IF($I$200:$R$200=2,(I181:R181),""))),
IF(Options!$D$20=1, IFERROR(IF(OR(IF(ISNUMBER(I181:R181),IF(I$200:R$200 = 1,I181:R181, ""), "")=0), 0, GEOMEAN(IF(ISNUMBER(I181:R181),IF(I$200:R$200 = 1,I181:R181, ""), ""))),
   IF(OR(IF(ISNUMBER(I181:R181),IF(I$200:R$200 = 2,I181:R181, ""), "")=0), 0, GEOMEAN(IF(ISNUMBER(I181:R181),IF(I$200:R$200 = 2,I181:R181, ""), "")))))))</f>
        <v>7</v>
      </c>
      <c r="H181" s="208" t="s">
        <v>358</v>
      </c>
      <c r="I181" s="89">
        <v>8.4285714285714306</v>
      </c>
      <c r="J181" s="89">
        <v>7</v>
      </c>
      <c r="K181" s="89">
        <v>3.8364719611553499</v>
      </c>
      <c r="L181" s="89" t="s">
        <v>473</v>
      </c>
      <c r="M181" s="89" t="s">
        <v>473</v>
      </c>
      <c r="N181" s="89" t="s">
        <v>473</v>
      </c>
      <c r="O181" s="89"/>
      <c r="P181" s="89"/>
      <c r="Q181" s="141"/>
      <c r="R181" s="141"/>
      <c r="S181" s="141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</row>
    <row r="182" spans="1:30" x14ac:dyDescent="0.2">
      <c r="A182" s="85">
        <v>177</v>
      </c>
      <c r="B182" s="85" t="s">
        <v>359</v>
      </c>
      <c r="C182" s="85" t="s">
        <v>360</v>
      </c>
      <c r="D182" s="98" t="str">
        <f t="shared" si="5"/>
        <v/>
      </c>
      <c r="E182" s="89">
        <f>IF(Options!$D$24 = 1, MAX(F182, G182),
IF(Options!$D$25 = 1, AVERAGE(F182,G182),
IF(Options!$D$26 = 1, IFERROR(GEOMEAN(F182, G182), MAX(F182, G182)))))</f>
        <v>9.4868329805051381</v>
      </c>
      <c r="F182" s="89" cm="1">
        <f t="array" ref="F182">IF(Options!$D$18=1, IFERROR(MAX(IF($I$199:$R$199=1,(I182:R182),"")),
     MAX(IF($I$199:$R$199=2,(I182:R182),""))),
IF(Options!$D$19=1, IFERROR(AVERAGE(IF($I$199:$R$199=1,I182:R182,"")),
     AVERAGE(IF($I$199:$R$199=2,(I182:R182),""))),
IF(Options!$D$20=1, IFERROR(IF(OR(IF(ISNUMBER(I182:R182),IF(I$199:R$199 = 1,I182:R182, ""), "")=0), 0, GEOMEAN(IF(ISNUMBER(I182:R182),IF(I$199:R$199 = 1,I182:R182, ""), ""))),
   IF(OR(IF(ISNUMBER(I182:R182),IF(I$199:R$199 = 2,I182:R182, ""), "")=0), 0, GEOMEAN(IF(ISNUMBER(I182:R182),IF(I$199:R$199 = 2,I182:R182, ""), "")))))))</f>
        <v>9</v>
      </c>
      <c r="G182" s="89" cm="1">
        <f t="array" ref="G182">IF(Options!$D$18=1, IFERROR(MAX(IF($I$200:$R$200=1,(I182:R182),"")),
     MAX(IF($I$200:$R$200=2,(I182:R182),""))),
IF(Options!$D$19=1, IFERROR(AVERAGE(IF($I$200:$R$200=1,(I182:R182),"")),
     AVERAGE(IF($I$200:$R$200=2,(I182:R182),""))),
IF(Options!$D$20=1, IFERROR(IF(OR(IF(ISNUMBER(I182:R182),IF(I$200:R$200 = 1,I182:R182, ""), "")=0), 0, GEOMEAN(IF(ISNUMBER(I182:R182),IF(I$200:R$200 = 1,I182:R182, ""), ""))),
   IF(OR(IF(ISNUMBER(I182:R182),IF(I$200:R$200 = 2,I182:R182, ""), "")=0), 0, GEOMEAN(IF(ISNUMBER(I182:R182),IF(I$200:R$200 = 2,I182:R182, ""), "")))))))</f>
        <v>10</v>
      </c>
      <c r="H182" s="208" t="s">
        <v>360</v>
      </c>
      <c r="I182" s="89">
        <v>9</v>
      </c>
      <c r="J182" s="89">
        <v>7</v>
      </c>
      <c r="K182" s="89" t="s">
        <v>473</v>
      </c>
      <c r="L182" s="89" t="s">
        <v>473</v>
      </c>
      <c r="M182" s="89">
        <v>0</v>
      </c>
      <c r="N182" s="89">
        <v>10</v>
      </c>
      <c r="O182" s="89"/>
      <c r="P182" s="89"/>
      <c r="Q182" s="141"/>
      <c r="R182" s="141"/>
      <c r="S182" s="141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</row>
    <row r="183" spans="1:30" x14ac:dyDescent="0.2">
      <c r="A183" s="85">
        <v>178</v>
      </c>
      <c r="B183" s="85" t="s">
        <v>361</v>
      </c>
      <c r="C183" s="85" t="s">
        <v>362</v>
      </c>
      <c r="D183" s="98" t="str">
        <f t="shared" si="5"/>
        <v/>
      </c>
      <c r="E183" s="89">
        <f>IF(Options!$D$24 = 1, MAX(F183, G183),
IF(Options!$D$25 = 1, AVERAGE(F183,G183),
IF(Options!$D$26 = 1, IFERROR(GEOMEAN(F183, G183), MAX(F183, G183)))))</f>
        <v>4.6632300271072067</v>
      </c>
      <c r="F183" s="89" cm="1">
        <f t="array" ref="F183">IF(Options!$D$18=1, IFERROR(MAX(IF($I$199:$R$199=1,(I183:R183),"")),
     MAX(IF($I$199:$R$199=2,(I183:R183),""))),
IF(Options!$D$19=1, IFERROR(AVERAGE(IF($I$199:$R$199=1,I183:R183,"")),
     AVERAGE(IF($I$199:$R$199=2,(I183:R183),""))),
IF(Options!$D$20=1, IFERROR(IF(OR(IF(ISNUMBER(I183:R183),IF(I$199:R$199 = 1,I183:R183, ""), "")=0), 0, GEOMEAN(IF(ISNUMBER(I183:R183),IF(I$199:R$199 = 1,I183:R183, ""), ""))),
   IF(OR(IF(ISNUMBER(I183:R183),IF(I$199:R$199 = 2,I183:R183, ""), "")=0), 0, GEOMEAN(IF(ISNUMBER(I183:R183),IF(I$199:R$199 = 2,I183:R183, ""), "")))))))</f>
        <v>2.5714285714285698</v>
      </c>
      <c r="G183" s="89" cm="1">
        <f t="array" ref="G183">IF(Options!$D$18=1, IFERROR(MAX(IF($I$200:$R$200=1,(I183:R183),"")),
     MAX(IF($I$200:$R$200=2,(I183:R183),""))),
IF(Options!$D$19=1, IFERROR(AVERAGE(IF($I$200:$R$200=1,(I183:R183),"")),
     AVERAGE(IF($I$200:$R$200=2,(I183:R183),""))),
IF(Options!$D$20=1, IFERROR(IF(OR(IF(ISNUMBER(I183:R183),IF(I$200:R$200 = 1,I183:R183, ""), "")=0), 0, GEOMEAN(IF(ISNUMBER(I183:R183),IF(I$200:R$200 = 1,I183:R183, ""), ""))),
   IF(OR(IF(ISNUMBER(I183:R183),IF(I$200:R$200 = 2,I183:R183, ""), "")=0), 0, GEOMEAN(IF(ISNUMBER(I183:R183),IF(I$200:R$200 = 2,I183:R183, ""), "")))))))</f>
        <v>8.4566666666666706</v>
      </c>
      <c r="H183" s="208" t="s">
        <v>362</v>
      </c>
      <c r="I183" s="89">
        <v>2.5714285714285698</v>
      </c>
      <c r="J183" s="89">
        <v>0</v>
      </c>
      <c r="K183" s="89">
        <v>0</v>
      </c>
      <c r="L183" s="89">
        <v>8.4566666666666706</v>
      </c>
      <c r="M183" s="89">
        <v>0</v>
      </c>
      <c r="N183" s="89" t="s">
        <v>473</v>
      </c>
      <c r="O183" s="89"/>
      <c r="P183" s="89"/>
      <c r="Q183" s="141"/>
      <c r="R183" s="141"/>
      <c r="S183" s="141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</row>
    <row r="184" spans="1:30" x14ac:dyDescent="0.2">
      <c r="A184" s="85">
        <v>179</v>
      </c>
      <c r="B184" s="85" t="s">
        <v>363</v>
      </c>
      <c r="C184" s="85" t="s">
        <v>364</v>
      </c>
      <c r="D184" s="98" t="str">
        <f t="shared" si="5"/>
        <v/>
      </c>
      <c r="E184" s="89">
        <f>IF(Options!$D$24 = 1, MAX(F184, G184),
IF(Options!$D$25 = 1, AVERAGE(F184,G184),
IF(Options!$D$26 = 1, IFERROR(GEOMEAN(F184, G184), MAX(F184, G184)))))</f>
        <v>2.8535691936340233</v>
      </c>
      <c r="F184" s="89" cm="1">
        <f t="array" ref="F184">IF(Options!$D$18=1, IFERROR(MAX(IF($I$199:$R$199=1,(I184:R184),"")),
     MAX(IF($I$199:$R$199=2,(I184:R184),""))),
IF(Options!$D$19=1, IFERROR(AVERAGE(IF($I$199:$R$199=1,I184:R184,"")),
     AVERAGE(IF($I$199:$R$199=2,(I184:R184),""))),
IF(Options!$D$20=1, IFERROR(IF(OR(IF(ISNUMBER(I184:R184),IF(I$199:R$199 = 1,I184:R184, ""), "")=0), 0, GEOMEAN(IF(ISNUMBER(I184:R184),IF(I$199:R$199 = 1,I184:R184, ""), ""))),
   IF(OR(IF(ISNUMBER(I184:R184),IF(I$199:R$199 = 2,I184:R184, ""), "")=0), 0, GEOMEAN(IF(ISNUMBER(I184:R184),IF(I$199:R$199 = 2,I184:R184, ""), "")))))))</f>
        <v>2.71428571428571</v>
      </c>
      <c r="G184" s="89" cm="1">
        <f t="array" ref="G184">IF(Options!$D$18=1, IFERROR(MAX(IF($I$200:$R$200=1,(I184:R184),"")),
     MAX(IF($I$200:$R$200=2,(I184:R184),""))),
IF(Options!$D$19=1, IFERROR(AVERAGE(IF($I$200:$R$200=1,(I184:R184),"")),
     AVERAGE(IF($I$200:$R$200=2,(I184:R184),""))),
IF(Options!$D$20=1, IFERROR(IF(OR(IF(ISNUMBER(I184:R184),IF(I$200:R$200 = 1,I184:R184, ""), "")=0), 0, GEOMEAN(IF(ISNUMBER(I184:R184),IF(I$200:R$200 = 1,I184:R184, ""), ""))),
   IF(OR(IF(ISNUMBER(I184:R184),IF(I$200:R$200 = 2,I184:R184, ""), "")=0), 0, GEOMEAN(IF(ISNUMBER(I184:R184),IF(I$200:R$200 = 2,I184:R184, ""), "")))))))</f>
        <v>3</v>
      </c>
      <c r="H184" s="208" t="s">
        <v>364</v>
      </c>
      <c r="I184" s="89">
        <v>2.71428571428571</v>
      </c>
      <c r="J184" s="89">
        <v>3</v>
      </c>
      <c r="K184" s="89">
        <v>8.2929098523869996E-2</v>
      </c>
      <c r="L184" s="89">
        <v>2.5066666666666602</v>
      </c>
      <c r="M184" s="89">
        <v>0</v>
      </c>
      <c r="N184" s="89" t="s">
        <v>473</v>
      </c>
      <c r="O184" s="89"/>
      <c r="P184" s="89"/>
      <c r="Q184" s="141"/>
      <c r="R184" s="141"/>
      <c r="S184" s="141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</row>
    <row r="185" spans="1:30" x14ac:dyDescent="0.2">
      <c r="A185" s="85">
        <v>180</v>
      </c>
      <c r="B185" s="85" t="s">
        <v>365</v>
      </c>
      <c r="C185" s="85" t="s">
        <v>366</v>
      </c>
      <c r="D185" s="98" t="str">
        <f t="shared" si="5"/>
        <v/>
      </c>
      <c r="E185" s="89">
        <f>IF(Options!$D$24 = 1, MAX(F185, G185),
IF(Options!$D$25 = 1, AVERAGE(F185,G185),
IF(Options!$D$26 = 1, IFERROR(GEOMEAN(F185, G185), MAX(F185, G185)))))</f>
        <v>3.3806170189140619</v>
      </c>
      <c r="F185" s="89" cm="1">
        <f t="array" ref="F185">IF(Options!$D$18=1, IFERROR(MAX(IF($I$199:$R$199=1,(I185:R185),"")),
     MAX(IF($I$199:$R$199=2,(I185:R185),""))),
IF(Options!$D$19=1, IFERROR(AVERAGE(IF($I$199:$R$199=1,I185:R185,"")),
     AVERAGE(IF($I$199:$R$199=2,(I185:R185),""))),
IF(Options!$D$20=1, IFERROR(IF(OR(IF(ISNUMBER(I185:R185),IF(I$199:R$199 = 1,I185:R185, ""), "")=0), 0, GEOMEAN(IF(ISNUMBER(I185:R185),IF(I$199:R$199 = 1,I185:R185, ""), ""))),
   IF(OR(IF(ISNUMBER(I185:R185),IF(I$199:R$199 = 2,I185:R185, ""), "")=0), 0, GEOMEAN(IF(ISNUMBER(I185:R185),IF(I$199:R$199 = 2,I185:R185, ""), "")))))))</f>
        <v>1.1428571428571399</v>
      </c>
      <c r="G185" s="89" cm="1">
        <f t="array" ref="G185">IF(Options!$D$18=1, IFERROR(MAX(IF($I$200:$R$200=1,(I185:R185),"")),
     MAX(IF($I$200:$R$200=2,(I185:R185),""))),
IF(Options!$D$19=1, IFERROR(AVERAGE(IF($I$200:$R$200=1,(I185:R185),"")),
     AVERAGE(IF($I$200:$R$200=2,(I185:R185),""))),
IF(Options!$D$20=1, IFERROR(IF(OR(IF(ISNUMBER(I185:R185),IF(I$200:R$200 = 1,I185:R185, ""), "")=0), 0, GEOMEAN(IF(ISNUMBER(I185:R185),IF(I$200:R$200 = 1,I185:R185, ""), ""))),
   IF(OR(IF(ISNUMBER(I185:R185),IF(I$200:R$200 = 2,I185:R185, ""), "")=0), 0, GEOMEAN(IF(ISNUMBER(I185:R185),IF(I$200:R$200 = 2,I185:R185, ""), "")))))))</f>
        <v>10</v>
      </c>
      <c r="H185" s="208" t="s">
        <v>366</v>
      </c>
      <c r="I185" s="89">
        <v>1.1428571428571399</v>
      </c>
      <c r="J185" s="89">
        <v>3</v>
      </c>
      <c r="K185" s="89" t="s">
        <v>473</v>
      </c>
      <c r="L185" s="89">
        <v>10</v>
      </c>
      <c r="M185" s="89" t="s">
        <v>473</v>
      </c>
      <c r="N185" s="89" t="s">
        <v>473</v>
      </c>
      <c r="O185" s="89"/>
      <c r="P185" s="89"/>
      <c r="Q185" s="141"/>
      <c r="R185" s="141"/>
      <c r="S185" s="141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</row>
    <row r="186" spans="1:30" x14ac:dyDescent="0.2">
      <c r="A186" s="85">
        <v>181</v>
      </c>
      <c r="B186" s="85" t="s">
        <v>367</v>
      </c>
      <c r="C186" s="85" t="s">
        <v>368</v>
      </c>
      <c r="D186" s="98" t="str">
        <f t="shared" si="5"/>
        <v/>
      </c>
      <c r="E186" s="89">
        <f>IF(Options!$D$24 = 1, MAX(F186, G186),
IF(Options!$D$25 = 1, AVERAGE(F186,G186),
IF(Options!$D$26 = 1, IFERROR(GEOMEAN(F186, G186), MAX(F186, G186)))))</f>
        <v>6.9693205243716987</v>
      </c>
      <c r="F186" s="89" cm="1">
        <f t="array" ref="F186">IF(Options!$D$18=1, IFERROR(MAX(IF($I$199:$R$199=1,(I186:R186),"")),
     MAX(IF($I$199:$R$199=2,(I186:R186),""))),
IF(Options!$D$19=1, IFERROR(AVERAGE(IF($I$199:$R$199=1,I186:R186,"")),
     AVERAGE(IF($I$199:$R$199=2,(I186:R186),""))),
IF(Options!$D$20=1, IFERROR(IF(OR(IF(ISNUMBER(I186:R186),IF(I$199:R$199 = 1,I186:R186, ""), "")=0), 0, GEOMEAN(IF(ISNUMBER(I186:R186),IF(I$199:R$199 = 1,I186:R186, ""), ""))),
   IF(OR(IF(ISNUMBER(I186:R186),IF(I$199:R$199 = 2,I186:R186, ""), "")=0), 0, GEOMEAN(IF(ISNUMBER(I186:R186),IF(I$199:R$199 = 2,I186:R186, ""), "")))))))</f>
        <v>4.8571428571428603</v>
      </c>
      <c r="G186" s="89" cm="1">
        <f t="array" ref="G186">IF(Options!$D$18=1, IFERROR(MAX(IF($I$200:$R$200=1,(I186:R186),"")),
     MAX(IF($I$200:$R$200=2,(I186:R186),""))),
IF(Options!$D$19=1, IFERROR(AVERAGE(IF($I$200:$R$200=1,(I186:R186),"")),
     AVERAGE(IF($I$200:$R$200=2,(I186:R186),""))),
IF(Options!$D$20=1, IFERROR(IF(OR(IF(ISNUMBER(I186:R186),IF(I$200:R$200 = 1,I186:R186, ""), "")=0), 0, GEOMEAN(IF(ISNUMBER(I186:R186),IF(I$200:R$200 = 1,I186:R186, ""), ""))),
   IF(OR(IF(ISNUMBER(I186:R186),IF(I$200:R$200 = 2,I186:R186, ""), "")=0), 0, GEOMEAN(IF(ISNUMBER(I186:R186),IF(I$200:R$200 = 2,I186:R186, ""), "")))))))</f>
        <v>10</v>
      </c>
      <c r="H186" s="208" t="s">
        <v>368</v>
      </c>
      <c r="I186" s="89">
        <v>4.8571428571428603</v>
      </c>
      <c r="J186" s="89">
        <v>0</v>
      </c>
      <c r="K186" s="89" t="s">
        <v>473</v>
      </c>
      <c r="L186" s="89" t="s">
        <v>473</v>
      </c>
      <c r="M186" s="89" t="s">
        <v>473</v>
      </c>
      <c r="N186" s="89">
        <v>10</v>
      </c>
      <c r="O186" s="89"/>
      <c r="P186" s="89"/>
      <c r="Q186" s="141"/>
      <c r="R186" s="141"/>
      <c r="S186" s="141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</row>
    <row r="187" spans="1:30" x14ac:dyDescent="0.2">
      <c r="A187" s="85">
        <v>182</v>
      </c>
      <c r="B187" s="85" t="s">
        <v>369</v>
      </c>
      <c r="C187" s="85" t="s">
        <v>370</v>
      </c>
      <c r="D187" s="98" t="str">
        <f t="shared" si="5"/>
        <v/>
      </c>
      <c r="E187" s="89">
        <f>IF(Options!$D$24 = 1, MAX(F187, G187),
IF(Options!$D$25 = 1, AVERAGE(F187,G187),
IF(Options!$D$26 = 1, IFERROR(GEOMEAN(F187, G187), MAX(F187, G187)))))</f>
        <v>3.8571428571428599</v>
      </c>
      <c r="F187" s="89" cm="1">
        <f t="array" ref="F187">IF(Options!$D$18=1, IFERROR(MAX(IF($I$199:$R$199=1,(I187:R187),"")),
     MAX(IF($I$199:$R$199=2,(I187:R187),""))),
IF(Options!$D$19=1, IFERROR(AVERAGE(IF($I$199:$R$199=1,I187:R187,"")),
     AVERAGE(IF($I$199:$R$199=2,(I187:R187),""))),
IF(Options!$D$20=1, IFERROR(IF(OR(IF(ISNUMBER(I187:R187),IF(I$199:R$199 = 1,I187:R187, ""), "")=0), 0, GEOMEAN(IF(ISNUMBER(I187:R187),IF(I$199:R$199 = 1,I187:R187, ""), ""))),
   IF(OR(IF(ISNUMBER(I187:R187),IF(I$199:R$199 = 2,I187:R187, ""), "")=0), 0, GEOMEAN(IF(ISNUMBER(I187:R187),IF(I$199:R$199 = 2,I187:R187, ""), "")))))))</f>
        <v>3.8571428571428599</v>
      </c>
      <c r="G187" s="89" cm="1">
        <f t="array" ref="G187">IF(Options!$D$18=1, IFERROR(MAX(IF($I$200:$R$200=1,(I187:R187),"")),
     MAX(IF($I$200:$R$200=2,(I187:R187),""))),
IF(Options!$D$19=1, IFERROR(AVERAGE(IF($I$200:$R$200=1,(I187:R187),"")),
     AVERAGE(IF($I$200:$R$200=2,(I187:R187),""))),
IF(Options!$D$20=1, IFERROR(IF(OR(IF(ISNUMBER(I187:R187),IF(I$200:R$200 = 1,I187:R187, ""), "")=0), 0, GEOMEAN(IF(ISNUMBER(I187:R187),IF(I$200:R$200 = 1,I187:R187, ""), ""))),
   IF(OR(IF(ISNUMBER(I187:R187),IF(I$200:R$200 = 2,I187:R187, ""), "")=0), 0, GEOMEAN(IF(ISNUMBER(I187:R187),IF(I$200:R$200 = 2,I187:R187, ""), "")))))))</f>
        <v>0</v>
      </c>
      <c r="H187" s="208" t="s">
        <v>370</v>
      </c>
      <c r="I187" s="89">
        <v>3.8571428571428599</v>
      </c>
      <c r="J187" s="89" t="s">
        <v>473</v>
      </c>
      <c r="K187" s="89" t="s">
        <v>473</v>
      </c>
      <c r="L187" s="89" t="s">
        <v>473</v>
      </c>
      <c r="M187" s="89" t="s">
        <v>473</v>
      </c>
      <c r="N187" s="89" t="s">
        <v>473</v>
      </c>
      <c r="O187" s="89"/>
      <c r="P187" s="89"/>
      <c r="Q187" s="141"/>
      <c r="R187" s="141"/>
      <c r="S187" s="141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</row>
    <row r="188" spans="1:30" x14ac:dyDescent="0.2">
      <c r="A188" s="85">
        <v>183</v>
      </c>
      <c r="B188" s="85" t="s">
        <v>371</v>
      </c>
      <c r="C188" s="85" t="s">
        <v>372</v>
      </c>
      <c r="D188" s="98" t="str">
        <f t="shared" si="5"/>
        <v/>
      </c>
      <c r="E188" s="89">
        <f>IF(Options!$D$24 = 1, MAX(F188, G188),
IF(Options!$D$25 = 1, AVERAGE(F188,G188),
IF(Options!$D$26 = 1, IFERROR(GEOMEAN(F188, G188), MAX(F188, G188)))))</f>
        <v>5.744562646538026</v>
      </c>
      <c r="F188" s="89" cm="1">
        <f t="array" ref="F188">IF(Options!$D$18=1, IFERROR(MAX(IF($I$199:$R$199=1,(I188:R188),"")),
     MAX(IF($I$199:$R$199=2,(I188:R188),""))),
IF(Options!$D$19=1, IFERROR(AVERAGE(IF($I$199:$R$199=1,I188:R188,"")),
     AVERAGE(IF($I$199:$R$199=2,(I188:R188),""))),
IF(Options!$D$20=1, IFERROR(IF(OR(IF(ISNUMBER(I188:R188),IF(I$199:R$199 = 1,I188:R188, ""), "")=0), 0, GEOMEAN(IF(ISNUMBER(I188:R188),IF(I$199:R$199 = 1,I188:R188, ""), ""))),
   IF(OR(IF(ISNUMBER(I188:R188),IF(I$199:R$199 = 2,I188:R188, ""), "")=0), 0, GEOMEAN(IF(ISNUMBER(I188:R188),IF(I$199:R$199 = 2,I188:R188, ""), "")))))))</f>
        <v>4.71428571428571</v>
      </c>
      <c r="G188" s="89" cm="1">
        <f t="array" ref="G188">IF(Options!$D$18=1, IFERROR(MAX(IF($I$200:$R$200=1,(I188:R188),"")),
     MAX(IF($I$200:$R$200=2,(I188:R188),""))),
IF(Options!$D$19=1, IFERROR(AVERAGE(IF($I$200:$R$200=1,(I188:R188),"")),
     AVERAGE(IF($I$200:$R$200=2,(I188:R188),""))),
IF(Options!$D$20=1, IFERROR(IF(OR(IF(ISNUMBER(I188:R188),IF(I$200:R$200 = 1,I188:R188, ""), "")=0), 0, GEOMEAN(IF(ISNUMBER(I188:R188),IF(I$200:R$200 = 1,I188:R188, ""), ""))),
   IF(OR(IF(ISNUMBER(I188:R188),IF(I$200:R$200 = 2,I188:R188, ""), "")=0), 0, GEOMEAN(IF(ISNUMBER(I188:R188),IF(I$200:R$200 = 2,I188:R188, ""), "")))))))</f>
        <v>7</v>
      </c>
      <c r="H188" s="208" t="s">
        <v>372</v>
      </c>
      <c r="I188" s="89">
        <v>4.71428571428571</v>
      </c>
      <c r="J188" s="89">
        <v>7</v>
      </c>
      <c r="K188" s="89" t="s">
        <v>473</v>
      </c>
      <c r="L188" s="89" t="s">
        <v>473</v>
      </c>
      <c r="M188" s="89" t="s">
        <v>473</v>
      </c>
      <c r="N188" s="89" t="s">
        <v>473</v>
      </c>
      <c r="O188" s="89"/>
      <c r="P188" s="89"/>
      <c r="Q188" s="141"/>
      <c r="R188" s="141"/>
      <c r="S188" s="141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</row>
    <row r="189" spans="1:30" x14ac:dyDescent="0.2">
      <c r="A189" s="85">
        <v>184</v>
      </c>
      <c r="B189" s="85" t="s">
        <v>373</v>
      </c>
      <c r="C189" s="85" t="s">
        <v>374</v>
      </c>
      <c r="D189" s="98" t="str">
        <f t="shared" si="5"/>
        <v/>
      </c>
      <c r="E189" s="89">
        <f>IF(Options!$D$24 = 1, MAX(F189, G189),
IF(Options!$D$25 = 1, AVERAGE(F189,G189),
IF(Options!$D$26 = 1, IFERROR(GEOMEAN(F189, G189), MAX(F189, G189)))))</f>
        <v>5.5832122747392665</v>
      </c>
      <c r="F189" s="89" cm="1">
        <f t="array" ref="F189">IF(Options!$D$18=1, IFERROR(MAX(IF($I$199:$R$199=1,(I189:R189),"")),
     MAX(IF($I$199:$R$199=2,(I189:R189),""))),
IF(Options!$D$19=1, IFERROR(AVERAGE(IF($I$199:$R$199=1,I189:R189,"")),
     AVERAGE(IF($I$199:$R$199=2,(I189:R189),""))),
IF(Options!$D$20=1, IFERROR(IF(OR(IF(ISNUMBER(I189:R189),IF(I$199:R$199 = 1,I189:R189, ""), "")=0), 0, GEOMEAN(IF(ISNUMBER(I189:R189),IF(I$199:R$199 = 1,I189:R189, ""), ""))),
   IF(OR(IF(ISNUMBER(I189:R189),IF(I$199:R$199 = 2,I189:R189, ""), "")=0), 0, GEOMEAN(IF(ISNUMBER(I189:R189),IF(I$199:R$199 = 2,I189:R189, ""), "")))))))</f>
        <v>4.8571428571428603</v>
      </c>
      <c r="G189" s="89" cm="1">
        <f t="array" ref="G189">IF(Options!$D$18=1, IFERROR(MAX(IF($I$200:$R$200=1,(I189:R189),"")),
     MAX(IF($I$200:$R$200=2,(I189:R189),""))),
IF(Options!$D$19=1, IFERROR(AVERAGE(IF($I$200:$R$200=1,(I189:R189),"")),
     AVERAGE(IF($I$200:$R$200=2,(I189:R189),""))),
IF(Options!$D$20=1, IFERROR(IF(OR(IF(ISNUMBER(I189:R189),IF(I$200:R$200 = 1,I189:R189, ""), "")=0), 0, GEOMEAN(IF(ISNUMBER(I189:R189),IF(I$200:R$200 = 1,I189:R189, ""), ""))),
   IF(OR(IF(ISNUMBER(I189:R189),IF(I$200:R$200 = 2,I189:R189, ""), "")=0), 0, GEOMEAN(IF(ISNUMBER(I189:R189),IF(I$200:R$200 = 2,I189:R189, ""), "")))))))</f>
        <v>6.4178180921645396</v>
      </c>
      <c r="H189" s="208" t="s">
        <v>374</v>
      </c>
      <c r="I189" s="89">
        <v>4.8571428571428603</v>
      </c>
      <c r="J189" s="89">
        <v>0</v>
      </c>
      <c r="K189" s="89" t="s">
        <v>473</v>
      </c>
      <c r="L189" s="89">
        <v>3.6333333333333302</v>
      </c>
      <c r="M189" s="89">
        <v>0</v>
      </c>
      <c r="N189" s="89">
        <v>6.4178180921645396</v>
      </c>
      <c r="O189" s="89"/>
      <c r="P189" s="89"/>
      <c r="Q189" s="141"/>
      <c r="R189" s="141"/>
      <c r="S189" s="141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</row>
    <row r="190" spans="1:30" x14ac:dyDescent="0.2">
      <c r="A190" s="85">
        <v>185</v>
      </c>
      <c r="B190" s="85" t="s">
        <v>375</v>
      </c>
      <c r="C190" s="85" t="s">
        <v>376</v>
      </c>
      <c r="D190" s="98" t="str">
        <f t="shared" si="5"/>
        <v/>
      </c>
      <c r="E190" s="89">
        <f>IF(Options!$D$24 = 1, MAX(F190, G190),
IF(Options!$D$25 = 1, AVERAGE(F190,G190),
IF(Options!$D$26 = 1, IFERROR(GEOMEAN(F190, G190), MAX(F190, G190)))))</f>
        <v>7.4161984870956639</v>
      </c>
      <c r="F190" s="89" cm="1">
        <f t="array" ref="F190">IF(Options!$D$18=1, IFERROR(MAX(IF($I$199:$R$199=1,(I190:R190),"")),
     MAX(IF($I$199:$R$199=2,(I190:R190),""))),
IF(Options!$D$19=1, IFERROR(AVERAGE(IF($I$199:$R$199=1,I190:R190,"")),
     AVERAGE(IF($I$199:$R$199=2,(I190:R190),""))),
IF(Options!$D$20=1, IFERROR(IF(OR(IF(ISNUMBER(I190:R190),IF(I$199:R$199 = 1,I190:R190, ""), "")=0), 0, GEOMEAN(IF(ISNUMBER(I190:R190),IF(I$199:R$199 = 1,I190:R190, ""), ""))),
   IF(OR(IF(ISNUMBER(I190:R190),IF(I$199:R$199 = 2,I190:R190, ""), "")=0), 0, GEOMEAN(IF(ISNUMBER(I190:R190),IF(I$199:R$199 = 2,I190:R190, ""), "")))))))</f>
        <v>7.8571428571428603</v>
      </c>
      <c r="G190" s="89" cm="1">
        <f t="array" ref="G190">IF(Options!$D$18=1, IFERROR(MAX(IF($I$200:$R$200=1,(I190:R190),"")),
     MAX(IF($I$200:$R$200=2,(I190:R190),""))),
IF(Options!$D$19=1, IFERROR(AVERAGE(IF($I$200:$R$200=1,(I190:R190),"")),
     AVERAGE(IF($I$200:$R$200=2,(I190:R190),""))),
IF(Options!$D$20=1, IFERROR(IF(OR(IF(ISNUMBER(I190:R190),IF(I$200:R$200 = 1,I190:R190, ""), "")=0), 0, GEOMEAN(IF(ISNUMBER(I190:R190),IF(I$200:R$200 = 1,I190:R190, ""), ""))),
   IF(OR(IF(ISNUMBER(I190:R190),IF(I$200:R$200 = 2,I190:R190, ""), "")=0), 0, GEOMEAN(IF(ISNUMBER(I190:R190),IF(I$200:R$200 = 2,I190:R190, ""), "")))))))</f>
        <v>7</v>
      </c>
      <c r="H190" s="208" t="s">
        <v>376</v>
      </c>
      <c r="I190" s="89">
        <v>7.8571428571428603</v>
      </c>
      <c r="J190" s="89">
        <v>7</v>
      </c>
      <c r="K190" s="89" t="s">
        <v>473</v>
      </c>
      <c r="L190" s="89" t="s">
        <v>473</v>
      </c>
      <c r="M190" s="89" t="s">
        <v>473</v>
      </c>
      <c r="N190" s="89" t="s">
        <v>473</v>
      </c>
      <c r="O190" s="89"/>
      <c r="P190" s="89"/>
      <c r="Q190" s="141"/>
      <c r="R190" s="141"/>
      <c r="S190" s="141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</row>
    <row r="191" spans="1:30" x14ac:dyDescent="0.2">
      <c r="A191" s="85">
        <v>186</v>
      </c>
      <c r="B191" s="85" t="s">
        <v>377</v>
      </c>
      <c r="C191" s="85" t="s">
        <v>378</v>
      </c>
      <c r="D191" s="98" t="str">
        <f t="shared" si="5"/>
        <v/>
      </c>
      <c r="E191" s="89">
        <f>IF(Options!$D$24 = 1, MAX(F191, G191),
IF(Options!$D$25 = 1, AVERAGE(F191,G191),
IF(Options!$D$26 = 1, IFERROR(GEOMEAN(F191, G191), MAX(F191, G191)))))</f>
        <v>7.28571428571429</v>
      </c>
      <c r="F191" s="89" cm="1">
        <f t="array" ref="F191">IF(Options!$D$18=1, IFERROR(MAX(IF($I$199:$R$199=1,(I191:R191),"")),
     MAX(IF($I$199:$R$199=2,(I191:R191),""))),
IF(Options!$D$19=1, IFERROR(AVERAGE(IF($I$199:$R$199=1,I191:R191,"")),
     AVERAGE(IF($I$199:$R$199=2,(I191:R191),""))),
IF(Options!$D$20=1, IFERROR(IF(OR(IF(ISNUMBER(I191:R191),IF(I$199:R$199 = 1,I191:R191, ""), "")=0), 0, GEOMEAN(IF(ISNUMBER(I191:R191),IF(I$199:R$199 = 1,I191:R191, ""), ""))),
   IF(OR(IF(ISNUMBER(I191:R191),IF(I$199:R$199 = 2,I191:R191, ""), "")=0), 0, GEOMEAN(IF(ISNUMBER(I191:R191),IF(I$199:R$199 = 2,I191:R191, ""), "")))))))</f>
        <v>7.28571428571429</v>
      </c>
      <c r="G191" s="89" cm="1">
        <f t="array" ref="G191">IF(Options!$D$18=1, IFERROR(MAX(IF($I$200:$R$200=1,(I191:R191),"")),
     MAX(IF($I$200:$R$200=2,(I191:R191),""))),
IF(Options!$D$19=1, IFERROR(AVERAGE(IF($I$200:$R$200=1,(I191:R191),"")),
     AVERAGE(IF($I$200:$R$200=2,(I191:R191),""))),
IF(Options!$D$20=1, IFERROR(IF(OR(IF(ISNUMBER(I191:R191),IF(I$200:R$200 = 1,I191:R191, ""), "")=0), 0, GEOMEAN(IF(ISNUMBER(I191:R191),IF(I$200:R$200 = 1,I191:R191, ""), ""))),
   IF(OR(IF(ISNUMBER(I191:R191),IF(I$200:R$200 = 2,I191:R191, ""), "")=0), 0, GEOMEAN(IF(ISNUMBER(I191:R191),IF(I$200:R$200 = 2,I191:R191, ""), "")))))))</f>
        <v>0</v>
      </c>
      <c r="H191" s="208" t="s">
        <v>378</v>
      </c>
      <c r="I191" s="89">
        <v>7.28571428571429</v>
      </c>
      <c r="J191" s="89" t="s">
        <v>473</v>
      </c>
      <c r="K191" s="89" t="s">
        <v>473</v>
      </c>
      <c r="L191" s="89" t="s">
        <v>473</v>
      </c>
      <c r="M191" s="89" t="s">
        <v>473</v>
      </c>
      <c r="N191" s="89" t="s">
        <v>473</v>
      </c>
      <c r="O191" s="89"/>
      <c r="P191" s="89"/>
      <c r="Q191" s="141"/>
      <c r="R191" s="141"/>
      <c r="S191" s="141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</row>
    <row r="192" spans="1:30" x14ac:dyDescent="0.2">
      <c r="A192" s="85">
        <v>187</v>
      </c>
      <c r="B192" s="85" t="s">
        <v>379</v>
      </c>
      <c r="C192" s="85" t="s">
        <v>380</v>
      </c>
      <c r="D192" s="98" t="str">
        <f t="shared" si="5"/>
        <v/>
      </c>
      <c r="E192" s="89">
        <f>IF(Options!$D$24 = 1, MAX(F192, G192),
IF(Options!$D$25 = 1, AVERAGE(F192,G192),
IF(Options!$D$26 = 1, IFERROR(GEOMEAN(F192, G192), MAX(F192, G192)))))</f>
        <v>8.7633939202202544</v>
      </c>
      <c r="F192" s="89" cm="1">
        <f t="array" ref="F192">IF(Options!$D$18=1, IFERROR(MAX(IF($I$199:$R$199=1,(I192:R192),"")),
     MAX(IF($I$199:$R$199=2,(I192:R192),""))),
IF(Options!$D$19=1, IFERROR(AVERAGE(IF($I$199:$R$199=1,I192:R192,"")),
     AVERAGE(IF($I$199:$R$199=2,(I192:R192),""))),
IF(Options!$D$20=1, IFERROR(IF(OR(IF(ISNUMBER(I192:R192),IF(I$199:R$199 = 1,I192:R192, ""), "")=0), 0, GEOMEAN(IF(ISNUMBER(I192:R192),IF(I$199:R$199 = 1,I192:R192, ""), ""))),
   IF(OR(IF(ISNUMBER(I192:R192),IF(I$199:R$199 = 2,I192:R192, ""), "")=0), 0, GEOMEAN(IF(ISNUMBER(I192:R192),IF(I$199:R$199 = 2,I192:R192, ""), "")))))))</f>
        <v>10</v>
      </c>
      <c r="G192" s="89" cm="1">
        <f t="array" ref="G192">IF(Options!$D$18=1, IFERROR(MAX(IF($I$200:$R$200=1,(I192:R192),"")),
     MAX(IF($I$200:$R$200=2,(I192:R192),""))),
IF(Options!$D$19=1, IFERROR(AVERAGE(IF($I$200:$R$200=1,(I192:R192),"")),
     AVERAGE(IF($I$200:$R$200=2,(I192:R192),""))),
IF(Options!$D$20=1, IFERROR(IF(OR(IF(ISNUMBER(I192:R192),IF(I$200:R$200 = 1,I192:R192, ""), "")=0), 0, GEOMEAN(IF(ISNUMBER(I192:R192),IF(I$200:R$200 = 1,I192:R192, ""), ""))),
   IF(OR(IF(ISNUMBER(I192:R192),IF(I$200:R$200 = 2,I192:R192, ""), "")=0), 0, GEOMEAN(IF(ISNUMBER(I192:R192),IF(I$200:R$200 = 2,I192:R192, ""), "")))))))</f>
        <v>7.6797073000953304</v>
      </c>
      <c r="H192" s="208" t="s">
        <v>380</v>
      </c>
      <c r="I192" s="89">
        <v>10</v>
      </c>
      <c r="J192" s="89" t="s">
        <v>473</v>
      </c>
      <c r="K192" s="89" t="s">
        <v>473</v>
      </c>
      <c r="L192" s="89" t="s">
        <v>473</v>
      </c>
      <c r="M192" s="89" t="s">
        <v>473</v>
      </c>
      <c r="N192" s="89">
        <v>7.6797073000953304</v>
      </c>
      <c r="O192" s="89"/>
      <c r="P192" s="89"/>
      <c r="Q192" s="141"/>
      <c r="R192" s="141"/>
      <c r="S192" s="141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</row>
    <row r="193" spans="1:30" x14ac:dyDescent="0.2">
      <c r="A193" s="85">
        <v>188</v>
      </c>
      <c r="B193" s="85" t="s">
        <v>381</v>
      </c>
      <c r="C193" s="85" t="s">
        <v>382</v>
      </c>
      <c r="D193" s="98" t="str">
        <f t="shared" si="5"/>
        <v/>
      </c>
      <c r="E193" s="89">
        <f>IF(Options!$D$24 = 1, MAX(F193, G193),
IF(Options!$D$25 = 1, AVERAGE(F193,G193),
IF(Options!$D$26 = 1, IFERROR(GEOMEAN(F193, G193), MAX(F193, G193)))))</f>
        <v>7.8376381281972565</v>
      </c>
      <c r="F193" s="89" cm="1">
        <f t="array" ref="F193">IF(Options!$D$18=1, IFERROR(MAX(IF($I$199:$R$199=1,(I193:R193),"")),
     MAX(IF($I$199:$R$199=2,(I193:R193),""))),
IF(Options!$D$19=1, IFERROR(AVERAGE(IF($I$199:$R$199=1,I193:R193,"")),
     AVERAGE(IF($I$199:$R$199=2,(I193:R193),""))),
IF(Options!$D$20=1, IFERROR(IF(OR(IF(ISNUMBER(I193:R193),IF(I$199:R$199 = 1,I193:R193, ""), "")=0), 0, GEOMEAN(IF(ISNUMBER(I193:R193),IF(I$199:R$199 = 1,I193:R193, ""), ""))),
   IF(OR(IF(ISNUMBER(I193:R193),IF(I$199:R$199 = 2,I193:R193, ""), "")=0), 0, GEOMEAN(IF(ISNUMBER(I193:R193),IF(I$199:R$199 = 2,I193:R193, ""), "")))))))</f>
        <v>6.1428571428571397</v>
      </c>
      <c r="G193" s="89" cm="1">
        <f t="array" ref="G193">IF(Options!$D$18=1, IFERROR(MAX(IF($I$200:$R$200=1,(I193:R193),"")),
     MAX(IF($I$200:$R$200=2,(I193:R193),""))),
IF(Options!$D$19=1, IFERROR(AVERAGE(IF($I$200:$R$200=1,(I193:R193),"")),
     AVERAGE(IF($I$200:$R$200=2,(I193:R193),""))),
IF(Options!$D$20=1, IFERROR(IF(OR(IF(ISNUMBER(I193:R193),IF(I$200:R$200 = 1,I193:R193, ""), "")=0), 0, GEOMEAN(IF(ISNUMBER(I193:R193),IF(I$200:R$200 = 1,I193:R193, ""), ""))),
   IF(OR(IF(ISNUMBER(I193:R193),IF(I$200:R$200 = 2,I193:R193, ""), "")=0), 0, GEOMEAN(IF(ISNUMBER(I193:R193),IF(I$200:R$200 = 2,I193:R193, ""), "")))))))</f>
        <v>10</v>
      </c>
      <c r="H193" s="208" t="s">
        <v>382</v>
      </c>
      <c r="I193" s="89">
        <v>6.1428571428571397</v>
      </c>
      <c r="J193" s="89">
        <v>0</v>
      </c>
      <c r="K193" s="89">
        <v>7.5916822698316597</v>
      </c>
      <c r="L193" s="89">
        <v>10</v>
      </c>
      <c r="M193" s="89">
        <v>10</v>
      </c>
      <c r="N193" s="89" t="s">
        <v>473</v>
      </c>
      <c r="O193" s="89"/>
      <c r="P193" s="89"/>
      <c r="Q193" s="141"/>
      <c r="R193" s="141"/>
      <c r="S193" s="141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</row>
    <row r="194" spans="1:30" x14ac:dyDescent="0.2">
      <c r="A194" s="85">
        <v>189</v>
      </c>
      <c r="B194" s="85" t="s">
        <v>383</v>
      </c>
      <c r="C194" s="85" t="s">
        <v>384</v>
      </c>
      <c r="D194" s="98" t="str">
        <f t="shared" si="5"/>
        <v/>
      </c>
      <c r="E194" s="89">
        <f>IF(Options!$D$24 = 1, MAX(F194, G194),
IF(Options!$D$25 = 1, AVERAGE(F194,G194),
IF(Options!$D$26 = 1, IFERROR(GEOMEAN(F194, G194), MAX(F194, G194)))))</f>
        <v>9.3350338586883073</v>
      </c>
      <c r="F194" s="89" cm="1">
        <f t="array" ref="F194">IF(Options!$D$18=1, IFERROR(MAX(IF($I$199:$R$199=1,(I194:R194),"")),
     MAX(IF($I$199:$R$199=2,(I194:R194),""))),
IF(Options!$D$19=1, IFERROR(AVERAGE(IF($I$199:$R$199=1,I194:R194,"")),
     AVERAGE(IF($I$199:$R$199=2,(I194:R194),""))),
IF(Options!$D$20=1, IFERROR(IF(OR(IF(ISNUMBER(I194:R194),IF(I$199:R$199 = 1,I194:R194, ""), "")=0), 0, GEOMEAN(IF(ISNUMBER(I194:R194),IF(I$199:R$199 = 1,I194:R194, ""), ""))),
   IF(OR(IF(ISNUMBER(I194:R194),IF(I$199:R$199 = 2,I194:R194, ""), "")=0), 0, GEOMEAN(IF(ISNUMBER(I194:R194),IF(I$199:R$199 = 2,I194:R194, ""), "")))))))</f>
        <v>8.71428571428571</v>
      </c>
      <c r="G194" s="89" cm="1">
        <f t="array" ref="G194">IF(Options!$D$18=1, IFERROR(MAX(IF($I$200:$R$200=1,(I194:R194),"")),
     MAX(IF($I$200:$R$200=2,(I194:R194),""))),
IF(Options!$D$19=1, IFERROR(AVERAGE(IF($I$200:$R$200=1,(I194:R194),"")),
     AVERAGE(IF($I$200:$R$200=2,(I194:R194),""))),
IF(Options!$D$20=1, IFERROR(IF(OR(IF(ISNUMBER(I194:R194),IF(I$200:R$200 = 1,I194:R194, ""), "")=0), 0, GEOMEAN(IF(ISNUMBER(I194:R194),IF(I$200:R$200 = 1,I194:R194, ""), ""))),
   IF(OR(IF(ISNUMBER(I194:R194),IF(I$200:R$200 = 2,I194:R194, ""), "")=0), 0, GEOMEAN(IF(ISNUMBER(I194:R194),IF(I$200:R$200 = 2,I194:R194, ""), "")))))))</f>
        <v>10</v>
      </c>
      <c r="H194" s="208" t="s">
        <v>384</v>
      </c>
      <c r="I194" s="89">
        <v>8.71428571428571</v>
      </c>
      <c r="J194" s="89">
        <v>7</v>
      </c>
      <c r="K194" s="89">
        <v>6.3599359151966697</v>
      </c>
      <c r="L194" s="89" t="s">
        <v>473</v>
      </c>
      <c r="M194" s="89" t="s">
        <v>473</v>
      </c>
      <c r="N194" s="89">
        <v>10</v>
      </c>
      <c r="O194" s="89"/>
      <c r="P194" s="89"/>
      <c r="Q194" s="141"/>
      <c r="R194" s="141"/>
      <c r="S194" s="141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</row>
    <row r="195" spans="1:30" x14ac:dyDescent="0.2">
      <c r="A195" s="85">
        <v>190</v>
      </c>
      <c r="B195" s="85" t="s">
        <v>385</v>
      </c>
      <c r="C195" s="85" t="s">
        <v>386</v>
      </c>
      <c r="D195" s="98" t="str">
        <f t="shared" si="5"/>
        <v/>
      </c>
      <c r="E195" s="89">
        <f>IF(Options!$D$24 = 1, MAX(F195, G195),
IF(Options!$D$25 = 1, AVERAGE(F195,G195),
IF(Options!$D$26 = 1, IFERROR(GEOMEAN(F195, G195), MAX(F195, G195)))))</f>
        <v>8.9442719099991592</v>
      </c>
      <c r="F195" s="89" cm="1">
        <f t="array" ref="F195">IF(Options!$D$18=1, IFERROR(MAX(IF($I$199:$R$199=1,(I195:R195),"")),
     MAX(IF($I$199:$R$199=2,(I195:R195),""))),
IF(Options!$D$19=1, IFERROR(AVERAGE(IF($I$199:$R$199=1,I195:R195,"")),
     AVERAGE(IF($I$199:$R$199=2,(I195:R195),""))),
IF(Options!$D$20=1, IFERROR(IF(OR(IF(ISNUMBER(I195:R195),IF(I$199:R$199 = 1,I195:R195, ""), "")=0), 0, GEOMEAN(IF(ISNUMBER(I195:R195),IF(I$199:R$199 = 1,I195:R195, ""), ""))),
   IF(OR(IF(ISNUMBER(I195:R195),IF(I$199:R$199 = 2,I195:R195, ""), "")=0), 0, GEOMEAN(IF(ISNUMBER(I195:R195),IF(I$199:R$199 = 2,I195:R195, ""), "")))))))</f>
        <v>8</v>
      </c>
      <c r="G195" s="89" cm="1">
        <f t="array" ref="G195">IF(Options!$D$18=1, IFERROR(MAX(IF($I$200:$R$200=1,(I195:R195),"")),
     MAX(IF($I$200:$R$200=2,(I195:R195),""))),
IF(Options!$D$19=1, IFERROR(AVERAGE(IF($I$200:$R$200=1,(I195:R195),"")),
     AVERAGE(IF($I$200:$R$200=2,(I195:R195),""))),
IF(Options!$D$20=1, IFERROR(IF(OR(IF(ISNUMBER(I195:R195),IF(I$200:R$200 = 1,I195:R195, ""), "")=0), 0, GEOMEAN(IF(ISNUMBER(I195:R195),IF(I$200:R$200 = 1,I195:R195, ""), ""))),
   IF(OR(IF(ISNUMBER(I195:R195),IF(I$200:R$200 = 2,I195:R195, ""), "")=0), 0, GEOMEAN(IF(ISNUMBER(I195:R195),IF(I$200:R$200 = 2,I195:R195, ""), "")))))))</f>
        <v>10</v>
      </c>
      <c r="H195" s="208" t="s">
        <v>386</v>
      </c>
      <c r="I195" s="89">
        <v>8</v>
      </c>
      <c r="J195" s="89">
        <v>0</v>
      </c>
      <c r="K195" s="89">
        <v>10</v>
      </c>
      <c r="L195" s="89" t="s">
        <v>473</v>
      </c>
      <c r="M195" s="89" t="s">
        <v>473</v>
      </c>
      <c r="N195" s="89">
        <v>10</v>
      </c>
      <c r="O195" s="89"/>
      <c r="P195" s="89"/>
      <c r="Q195" s="141"/>
      <c r="R195" s="141"/>
      <c r="S195" s="141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</row>
    <row r="196" spans="1:30" x14ac:dyDescent="0.2">
      <c r="A196" s="85"/>
      <c r="B196" s="85"/>
      <c r="C196" s="85"/>
      <c r="D196" s="86"/>
      <c r="E196" s="89"/>
      <c r="F196" s="89"/>
      <c r="G196" s="89"/>
      <c r="H196" s="208"/>
      <c r="I196" s="89"/>
      <c r="J196" s="89"/>
      <c r="K196" s="89"/>
      <c r="L196" s="89"/>
      <c r="M196" s="89"/>
      <c r="N196" s="89"/>
      <c r="O196" s="89"/>
      <c r="P196" s="89"/>
      <c r="Q196" s="141"/>
      <c r="R196" s="141"/>
      <c r="S196" s="141"/>
      <c r="T196" s="144"/>
      <c r="U196" s="144"/>
      <c r="V196" s="36"/>
      <c r="W196" s="36"/>
      <c r="X196" s="36"/>
      <c r="Y196" s="36"/>
      <c r="Z196" s="36"/>
      <c r="AA196" s="36"/>
      <c r="AB196" s="36"/>
      <c r="AC196" s="36"/>
      <c r="AD196" s="36"/>
    </row>
    <row r="197" spans="1:30" x14ac:dyDescent="0.2">
      <c r="A197" s="85"/>
      <c r="B197" s="85"/>
      <c r="C197" s="85"/>
      <c r="D197" s="86"/>
      <c r="E197" s="89"/>
      <c r="F197" s="89"/>
      <c r="G197" s="89"/>
      <c r="H197" s="208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x14ac:dyDescent="0.2">
      <c r="A198" s="85"/>
      <c r="B198" s="85"/>
      <c r="C198" s="85"/>
      <c r="D198" s="86"/>
      <c r="E198" s="89"/>
      <c r="F198" s="89"/>
      <c r="G198" s="89"/>
      <c r="H198" s="208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x14ac:dyDescent="0.2">
      <c r="A199" s="85"/>
      <c r="B199" s="85"/>
      <c r="C199" s="85"/>
      <c r="D199" s="86"/>
      <c r="E199" s="89"/>
      <c r="F199" s="89"/>
      <c r="G199" s="89" t="s">
        <v>521</v>
      </c>
      <c r="H199" s="208"/>
      <c r="I199" s="143">
        <f>IFERROR(INDEX('Data Dictionary'!$H$8:$H$45,MATCH(I5,'Data Dictionary'!$J$8:$J$45,0)),"")</f>
        <v>1</v>
      </c>
      <c r="J199" s="143">
        <f>IFERROR(INDEX('Data Dictionary'!$H$8:$H$45,MATCH(J5,'Data Dictionary'!$J$8:$J$45,0)),"")</f>
        <v>0</v>
      </c>
      <c r="K199" s="143">
        <f>IFERROR(INDEX('Data Dictionary'!$H$8:$H$45,MATCH(K5,'Data Dictionary'!$J$8:$J$45,0)),"")</f>
        <v>0</v>
      </c>
      <c r="L199" s="143">
        <f>IFERROR(INDEX('Data Dictionary'!$H$8:$H$45,MATCH(L5,'Data Dictionary'!$J$8:$J$45,0)),"")</f>
        <v>0</v>
      </c>
      <c r="M199" s="143">
        <f>IFERROR(INDEX('Data Dictionary'!$H$8:$H$45,MATCH(M5,'Data Dictionary'!$J$8:$J$45,0)),"")</f>
        <v>0</v>
      </c>
      <c r="N199" s="143">
        <f>IFERROR(INDEX('Data Dictionary'!$H$8:$H$45,MATCH(N5,'Data Dictionary'!$J$8:$J$45,0)),"")</f>
        <v>0</v>
      </c>
      <c r="O199" s="143" t="str">
        <f>IFERROR(INDEX('Data Dictionary'!$H$8:$H$45,MATCH(O5,'Data Dictionary'!$J$8:$J$45,0)),"")</f>
        <v/>
      </c>
      <c r="P199" s="89" t="str">
        <f>IFERROR(INDEX('Data Dictionary'!$H$8:$H$39,MATCH(P5,'Data Dictionary'!$J$8:$J$39,0)),"")</f>
        <v/>
      </c>
      <c r="Q199" s="89" t="str">
        <f>IFERROR(INDEX('Data Dictionary'!$H$8:$H$39,MATCH(Q5,'Data Dictionary'!$J$8:$J$39,0)),"")</f>
        <v/>
      </c>
      <c r="R199" s="89" t="str">
        <f>IFERROR(INDEX('Data Dictionary'!$H$8:$H$39,MATCH(R5,'Data Dictionary'!$J$8:$J$39,0)),"")</f>
        <v/>
      </c>
      <c r="S199" s="89" t="str">
        <f>IFERROR(INDEX('Data Dictionary'!$H$8:$H$39,MATCH(S5,'Data Dictionary'!$J$8:$J$39,0)),"")</f>
        <v/>
      </c>
      <c r="T199" s="143" t="str">
        <f>IFERROR(INDEX('Data Dictionary'!$H$8:$H$39,MATCH(T5,'Data Dictionary'!$J$8:$J$39,0)),"")</f>
        <v/>
      </c>
      <c r="U199" s="143" t="str">
        <f>IFERROR(INDEX('Data Dictionary'!$H$8:$H$39,MATCH(U5,'Data Dictionary'!$J$8:$J$39,0)),"")</f>
        <v/>
      </c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x14ac:dyDescent="0.2">
      <c r="A200" s="85"/>
      <c r="B200" s="85"/>
      <c r="C200" s="85"/>
      <c r="D200" s="86"/>
      <c r="E200" s="89"/>
      <c r="F200" s="89"/>
      <c r="G200" s="89" t="s">
        <v>619</v>
      </c>
      <c r="H200" s="208"/>
      <c r="I200" s="143">
        <f>IFERROR(INDEX('Data Dictionary'!$I$8:$I$45,MATCH(I5,'Data Dictionary'!$J$8:$J$45,0)),"")</f>
        <v>0</v>
      </c>
      <c r="J200" s="143">
        <f>IFERROR(INDEX('Data Dictionary'!$I$8:$I$45,MATCH(J5,'Data Dictionary'!$J$8:$J$45,0)),"")</f>
        <v>1</v>
      </c>
      <c r="K200" s="143">
        <f>IFERROR(INDEX('Data Dictionary'!$I$8:$I$45,MATCH(K5,'Data Dictionary'!$J$8:$J$45,0)),"")</f>
        <v>1</v>
      </c>
      <c r="L200" s="143">
        <f>IFERROR(INDEX('Data Dictionary'!$I$8:$I$45,MATCH(L5,'Data Dictionary'!$J$8:$J$45,0)),"")</f>
        <v>1</v>
      </c>
      <c r="M200" s="143">
        <f>IFERROR(INDEX('Data Dictionary'!$I$8:$I$45,MATCH(M5,'Data Dictionary'!$J$8:$J$45,0)),"")</f>
        <v>1</v>
      </c>
      <c r="N200" s="143">
        <f>IFERROR(INDEX('Data Dictionary'!$I$8:$I$45,MATCH(N5,'Data Dictionary'!$J$8:$J$45,0)),"")</f>
        <v>1</v>
      </c>
      <c r="O200" s="143" t="str">
        <f>IFERROR(INDEX('Data Dictionary'!$I$8:$I$45,MATCH(O5,'Data Dictionary'!$J$8:$J$45,0)),"")</f>
        <v/>
      </c>
      <c r="P200" s="89" t="str">
        <f>IFERROR(INDEX('Data Dictionary'!$I$8:$I$39,MATCH(P5,'Data Dictionary'!$J$8:$J$39,0)),"")</f>
        <v/>
      </c>
      <c r="Q200" s="89" t="str">
        <f>IFERROR(INDEX('Data Dictionary'!$I$8:$I$39,MATCH(Q5,'Data Dictionary'!$J$8:$J$39,0)),"")</f>
        <v/>
      </c>
      <c r="R200" s="89" t="str">
        <f>IFERROR(INDEX('Data Dictionary'!$I$8:$I$39,MATCH(R5,'Data Dictionary'!$J$8:$J$39,0)),"")</f>
        <v/>
      </c>
      <c r="S200" s="89" t="str">
        <f>IFERROR(INDEX('Data Dictionary'!$I$8:$I$39,MATCH(S5,'Data Dictionary'!$J$8:$J$39,0)),"")</f>
        <v/>
      </c>
      <c r="T200" s="143" t="str">
        <f>IFERROR(INDEX('Data Dictionary'!$I$8:$I$39,MATCH(T5,'Data Dictionary'!$J$8:$J$39,0)),"")</f>
        <v/>
      </c>
      <c r="U200" s="143" t="str">
        <f>IFERROR(INDEX('Data Dictionary'!$I$8:$I$39,MATCH(U5,'Data Dictionary'!$J$8:$J$39,0)),"")</f>
        <v/>
      </c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x14ac:dyDescent="0.2">
      <c r="A201" s="85"/>
      <c r="B201" s="85"/>
      <c r="C201" s="85"/>
      <c r="D201" s="86"/>
      <c r="E201" s="89"/>
      <c r="F201" s="89"/>
      <c r="G201" s="89"/>
      <c r="H201" s="208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x14ac:dyDescent="0.2">
      <c r="A202" s="85"/>
      <c r="B202" s="85"/>
      <c r="C202" s="85"/>
      <c r="D202" s="86"/>
      <c r="E202" s="89"/>
      <c r="F202" s="89"/>
      <c r="G202" s="89"/>
      <c r="H202" s="208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x14ac:dyDescent="0.2">
      <c r="A203" s="85"/>
      <c r="B203" s="85"/>
      <c r="C203" s="85"/>
      <c r="D203" s="86"/>
      <c r="E203" s="89"/>
      <c r="F203" s="89"/>
      <c r="G203" s="89" t="str" cm="1">
        <f t="array" ref="G203:R203">(IF($I$200:$T$200=2,(#REF!),""))</f>
        <v/>
      </c>
      <c r="H203" s="208" t="str">
        <v/>
      </c>
      <c r="I203" s="89" t="str">
        <v/>
      </c>
      <c r="J203" s="89" t="str">
        <v/>
      </c>
      <c r="K203" s="89" t="str">
        <v/>
      </c>
      <c r="L203" s="89" t="str">
        <v/>
      </c>
      <c r="M203" s="89" t="str">
        <v/>
      </c>
      <c r="N203" s="89" t="str">
        <v/>
      </c>
      <c r="O203" s="89" t="str">
        <v/>
      </c>
      <c r="P203" s="89" t="str">
        <v/>
      </c>
      <c r="Q203" s="89" t="str">
        <v/>
      </c>
      <c r="R203" s="89" t="str">
        <v/>
      </c>
      <c r="S203" s="89"/>
      <c r="T203" s="89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</sheetData>
  <mergeCells count="1">
    <mergeCell ref="I2:N2"/>
  </mergeCells>
  <conditionalFormatting sqref="E1:E3 E6:E195">
    <cfRule type="expression" dxfId="65" priority="46" stopIfTrue="1">
      <formula>E1=""</formula>
    </cfRule>
    <cfRule type="cellIs" dxfId="64" priority="49" stopIfTrue="1" operator="greaterThanOrEqual">
      <formula>0</formula>
    </cfRule>
  </conditionalFormatting>
  <conditionalFormatting sqref="F1:F3">
    <cfRule type="expression" dxfId="63" priority="42" stopIfTrue="1">
      <formula>F1=""</formula>
    </cfRule>
    <cfRule type="cellIs" dxfId="62" priority="54" operator="between">
      <formula>0</formula>
      <formula>6.999</formula>
    </cfRule>
    <cfRule type="cellIs" dxfId="61" priority="55" operator="between">
      <formula>7</formula>
      <formula>9.99</formula>
    </cfRule>
    <cfRule type="expression" dxfId="60" priority="56">
      <formula>F1=10</formula>
    </cfRule>
  </conditionalFormatting>
  <conditionalFormatting sqref="G1:G3">
    <cfRule type="expression" dxfId="59" priority="38">
      <formula>G1=""</formula>
    </cfRule>
    <cfRule type="cellIs" dxfId="58" priority="39" operator="between">
      <formula>0</formula>
      <formula>6.999</formula>
    </cfRule>
    <cfRule type="cellIs" dxfId="57" priority="40" operator="between">
      <formula>7</formula>
      <formula>9.99</formula>
    </cfRule>
    <cfRule type="expression" dxfId="56" priority="41">
      <formula>G1=10</formula>
    </cfRule>
    <cfRule type="expression" dxfId="55" priority="50">
      <formula>G1=""</formula>
    </cfRule>
    <cfRule type="cellIs" dxfId="54" priority="51" operator="between">
      <formula>0</formula>
      <formula>6.999</formula>
    </cfRule>
    <cfRule type="cellIs" dxfId="53" priority="52" operator="between">
      <formula>7</formula>
      <formula>9.99</formula>
    </cfRule>
    <cfRule type="expression" dxfId="52" priority="53">
      <formula>G1=10</formula>
    </cfRule>
  </conditionalFormatting>
  <conditionalFormatting sqref="G6:G195">
    <cfRule type="expression" dxfId="51" priority="1">
      <formula>G6=""</formula>
    </cfRule>
    <cfRule type="cellIs" dxfId="50" priority="4" stopIfTrue="1" operator="greaterThanOrEqual">
      <formula>0</formula>
    </cfRule>
  </conditionalFormatting>
  <conditionalFormatting sqref="F6:F195">
    <cfRule type="expression" dxfId="49" priority="5" stopIfTrue="1">
      <formula>F6=""</formula>
    </cfRule>
    <cfRule type="cellIs" dxfId="48" priority="6" operator="between">
      <formula>0</formula>
      <formula>6.999</formula>
    </cfRule>
    <cfRule type="cellIs" dxfId="47" priority="7" operator="between">
      <formula>7</formula>
      <formula>9.99</formula>
    </cfRule>
    <cfRule type="expression" dxfId="46" priority="8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47" stopIfTrue="1" operator="greaterThanOrEqual" id="{AB8FE770-909E-0E41-A2A6-23B8DDE67764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48" stopIfTrue="1" operator="greaterThanOrEqual" id="{619A58EB-09AF-7F4A-89E1-FD1923C1F1B8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 E6:E195</xm:sqref>
        </x14:conditionalFormatting>
        <x14:conditionalFormatting xmlns:xm="http://schemas.microsoft.com/office/excel/2006/main">
          <x14:cfRule type="cellIs" priority="159" stopIfTrue="1" operator="greaterThanOrEqual" id="{83FBCBDE-7963-3942-9697-FAB600EF0C91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60" stopIfTrue="1" operator="greaterThanOrEqual" id="{F98AE419-F629-4B4A-B494-D9083A97156C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61" stopIfTrue="1" operator="between" id="{984E1CC4-0F05-2440-8B5D-225C4597F750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</xm:sqref>
        </x14:conditionalFormatting>
        <x14:conditionalFormatting xmlns:xm="http://schemas.microsoft.com/office/excel/2006/main">
          <x14:cfRule type="cellIs" priority="2" stopIfTrue="1" operator="greaterThanOrEqual" id="{9F52766F-7F12-634F-B809-B9AFA36EBD8A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E209EA37-8843-7A48-B194-B7C94C70466A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9" stopIfTrue="1" operator="greaterThanOrEqual" id="{BC444B91-D283-B749-A469-B7099DA60BC7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0" stopIfTrue="1" operator="greaterThanOrEqual" id="{C7CAE0BA-D773-5B41-BADA-61AF1A13DE9B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1" stopIfTrue="1" operator="between" id="{C804D23D-D95B-144F-B031-98F01B2D2CEB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F6:F195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E3D09-EE09-0A42-AEF7-E9CD3084148E}">
  <dimension ref="A1:R195"/>
  <sheetViews>
    <sheetView zoomScale="110" zoomScaleNormal="110" workbookViewId="0">
      <selection activeCell="E10" sqref="E10"/>
    </sheetView>
  </sheetViews>
  <sheetFormatPr baseColWidth="10" defaultRowHeight="16" x14ac:dyDescent="0.2"/>
  <cols>
    <col min="1" max="1" width="4" bestFit="1" customWidth="1"/>
    <col min="2" max="2" width="27.5703125" bestFit="1" customWidth="1"/>
    <col min="3" max="3" width="6.140625" bestFit="1" customWidth="1"/>
    <col min="4" max="18" width="11.5703125" style="226" customWidth="1"/>
  </cols>
  <sheetData>
    <row r="1" spans="1:18" x14ac:dyDescent="0.2">
      <c r="A1" s="35"/>
      <c r="B1" s="35"/>
      <c r="C1" s="35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</row>
    <row r="2" spans="1:18" x14ac:dyDescent="0.2">
      <c r="A2" s="148"/>
      <c r="B2" s="179" t="s">
        <v>603</v>
      </c>
      <c r="C2" s="155"/>
      <c r="D2" s="227"/>
      <c r="E2" s="227"/>
      <c r="F2" s="227"/>
      <c r="G2" s="254" t="s">
        <v>388</v>
      </c>
      <c r="H2" s="255"/>
      <c r="I2" s="255"/>
      <c r="J2" s="255"/>
      <c r="K2" s="255"/>
      <c r="L2" s="256"/>
      <c r="M2" s="271" t="s">
        <v>389</v>
      </c>
      <c r="N2" s="272"/>
      <c r="O2" s="272"/>
      <c r="P2" s="272"/>
      <c r="Q2" s="272"/>
      <c r="R2" s="273"/>
    </row>
    <row r="3" spans="1:18" x14ac:dyDescent="0.2">
      <c r="A3" s="148"/>
      <c r="B3" s="8" t="s">
        <v>391</v>
      </c>
      <c r="C3" s="155"/>
      <c r="D3" s="227"/>
      <c r="E3" s="227"/>
      <c r="F3" s="227"/>
      <c r="G3" s="228"/>
      <c r="H3" s="228"/>
      <c r="I3" s="228"/>
      <c r="J3" s="228"/>
      <c r="K3" s="229"/>
      <c r="L3" s="230"/>
      <c r="M3" s="230"/>
      <c r="N3" s="230"/>
      <c r="O3" s="230"/>
      <c r="P3" s="230"/>
      <c r="Q3" s="230"/>
      <c r="R3" s="230"/>
    </row>
    <row r="4" spans="1:18" ht="29" x14ac:dyDescent="0.2">
      <c r="A4" s="223" t="s">
        <v>0</v>
      </c>
      <c r="B4" s="88" t="s">
        <v>1</v>
      </c>
      <c r="C4" s="96" t="s">
        <v>2</v>
      </c>
      <c r="D4" s="236" t="s">
        <v>4</v>
      </c>
      <c r="E4" s="236" t="s">
        <v>604</v>
      </c>
      <c r="F4" s="236" t="s">
        <v>605</v>
      </c>
      <c r="G4" s="236" t="s">
        <v>397</v>
      </c>
      <c r="H4" s="236" t="s">
        <v>398</v>
      </c>
      <c r="I4" s="236" t="s">
        <v>399</v>
      </c>
      <c r="J4" s="236" t="s">
        <v>420</v>
      </c>
      <c r="K4" s="236" t="s">
        <v>401</v>
      </c>
      <c r="L4" s="236" t="s">
        <v>405</v>
      </c>
      <c r="M4" s="236" t="s">
        <v>397</v>
      </c>
      <c r="N4" s="236" t="s">
        <v>398</v>
      </c>
      <c r="O4" s="236" t="s">
        <v>399</v>
      </c>
      <c r="P4" s="236" t="s">
        <v>420</v>
      </c>
      <c r="Q4" s="236" t="s">
        <v>401</v>
      </c>
      <c r="R4" s="236" t="s">
        <v>405</v>
      </c>
    </row>
    <row r="5" spans="1:18" ht="27" customHeight="1" x14ac:dyDescent="0.2">
      <c r="A5" s="224"/>
      <c r="B5" s="92" t="s">
        <v>1</v>
      </c>
      <c r="C5" s="92" t="s">
        <v>2</v>
      </c>
      <c r="D5" s="231"/>
      <c r="E5" s="231" t="s">
        <v>588</v>
      </c>
      <c r="F5" s="231" t="s">
        <v>589</v>
      </c>
      <c r="G5" s="232" t="s">
        <v>590</v>
      </c>
      <c r="H5" s="233" t="s">
        <v>591</v>
      </c>
      <c r="I5" s="233" t="s">
        <v>592</v>
      </c>
      <c r="J5" s="233" t="s">
        <v>593</v>
      </c>
      <c r="K5" s="233" t="s">
        <v>594</v>
      </c>
      <c r="L5" s="233" t="s">
        <v>595</v>
      </c>
      <c r="M5" s="233" t="s">
        <v>596</v>
      </c>
      <c r="N5" s="233" t="s">
        <v>597</v>
      </c>
      <c r="O5" s="232" t="s">
        <v>598</v>
      </c>
      <c r="P5" s="232" t="s">
        <v>599</v>
      </c>
      <c r="Q5" s="232" t="s">
        <v>600</v>
      </c>
      <c r="R5" s="234" t="s">
        <v>601</v>
      </c>
    </row>
    <row r="6" spans="1:18" x14ac:dyDescent="0.2">
      <c r="A6" s="86">
        <v>1</v>
      </c>
      <c r="B6" s="85" t="s">
        <v>7</v>
      </c>
      <c r="C6" s="85" t="s">
        <v>8</v>
      </c>
      <c r="D6" s="235">
        <f>AVERAGE(E6:F6)</f>
        <v>0.05</v>
      </c>
      <c r="E6" s="235">
        <v>0</v>
      </c>
      <c r="F6" s="235">
        <v>0.1</v>
      </c>
      <c r="G6" s="235">
        <v>0</v>
      </c>
      <c r="H6" s="235">
        <v>0</v>
      </c>
      <c r="I6" s="235">
        <v>0</v>
      </c>
      <c r="J6" s="235">
        <v>0</v>
      </c>
      <c r="K6" s="235">
        <v>0</v>
      </c>
      <c r="L6" s="235">
        <v>0</v>
      </c>
      <c r="M6" s="235">
        <v>0</v>
      </c>
      <c r="N6" s="235">
        <v>0</v>
      </c>
      <c r="O6" s="235">
        <v>1.3333333333333299</v>
      </c>
      <c r="P6" s="235">
        <v>0</v>
      </c>
      <c r="Q6" s="235">
        <v>0.33333333333333298</v>
      </c>
      <c r="R6" s="235">
        <v>0</v>
      </c>
    </row>
    <row r="7" spans="1:18" x14ac:dyDescent="0.2">
      <c r="A7" s="86">
        <v>2</v>
      </c>
      <c r="B7" s="85" t="s">
        <v>9</v>
      </c>
      <c r="C7" s="85" t="s">
        <v>10</v>
      </c>
      <c r="D7" s="235">
        <f t="shared" ref="D7:D70" si="0">AVERAGE(E7:F7)</f>
        <v>0.15</v>
      </c>
      <c r="E7" s="235">
        <v>0</v>
      </c>
      <c r="F7" s="235">
        <v>0.3</v>
      </c>
      <c r="G7" s="235">
        <v>0</v>
      </c>
      <c r="H7" s="235">
        <v>0</v>
      </c>
      <c r="I7" s="235">
        <v>0</v>
      </c>
      <c r="J7" s="235">
        <v>0</v>
      </c>
      <c r="K7" s="235">
        <v>0</v>
      </c>
      <c r="L7" s="235">
        <v>0</v>
      </c>
      <c r="M7" s="235">
        <v>0</v>
      </c>
      <c r="N7" s="235">
        <v>1.5</v>
      </c>
      <c r="O7" s="235">
        <v>0.66666666666666696</v>
      </c>
      <c r="P7" s="235">
        <v>0</v>
      </c>
      <c r="Q7" s="235">
        <v>0</v>
      </c>
      <c r="R7" s="235">
        <v>0</v>
      </c>
    </row>
    <row r="8" spans="1:18" x14ac:dyDescent="0.2">
      <c r="A8" s="86">
        <v>3</v>
      </c>
      <c r="B8" s="85" t="s">
        <v>11</v>
      </c>
      <c r="C8" s="85" t="s">
        <v>12</v>
      </c>
      <c r="D8" s="235">
        <f t="shared" si="0"/>
        <v>0.15</v>
      </c>
      <c r="E8" s="235">
        <v>0</v>
      </c>
      <c r="F8" s="235">
        <v>0.3</v>
      </c>
      <c r="G8" s="235">
        <v>0</v>
      </c>
      <c r="H8" s="235">
        <v>0</v>
      </c>
      <c r="I8" s="235">
        <v>0</v>
      </c>
      <c r="J8" s="235">
        <v>0</v>
      </c>
      <c r="K8" s="235">
        <v>0</v>
      </c>
      <c r="L8" s="235">
        <v>0</v>
      </c>
      <c r="M8" s="235">
        <v>0</v>
      </c>
      <c r="N8" s="235">
        <v>1</v>
      </c>
      <c r="O8" s="235">
        <v>1</v>
      </c>
      <c r="P8" s="235">
        <v>0</v>
      </c>
      <c r="Q8" s="235">
        <v>0.33333333333333298</v>
      </c>
      <c r="R8" s="235">
        <v>0.33333333333333298</v>
      </c>
    </row>
    <row r="9" spans="1:18" x14ac:dyDescent="0.2">
      <c r="A9" s="86">
        <v>4</v>
      </c>
      <c r="B9" s="85" t="s">
        <v>13</v>
      </c>
      <c r="C9" s="85" t="s">
        <v>14</v>
      </c>
      <c r="D9" s="235">
        <f t="shared" si="0"/>
        <v>0.15</v>
      </c>
      <c r="E9" s="235">
        <v>0</v>
      </c>
      <c r="F9" s="235">
        <v>0.3</v>
      </c>
      <c r="G9" s="235">
        <v>0</v>
      </c>
      <c r="H9" s="235">
        <v>0</v>
      </c>
      <c r="I9" s="235">
        <v>0</v>
      </c>
      <c r="J9" s="235">
        <v>0</v>
      </c>
      <c r="K9" s="235">
        <v>0</v>
      </c>
      <c r="L9" s="235">
        <v>0</v>
      </c>
      <c r="M9" s="235">
        <v>0</v>
      </c>
      <c r="N9" s="235">
        <v>1</v>
      </c>
      <c r="O9" s="235">
        <v>1.3333333333333299</v>
      </c>
      <c r="P9" s="235">
        <v>0</v>
      </c>
      <c r="Q9" s="235">
        <v>0.33333333333333298</v>
      </c>
      <c r="R9" s="235">
        <v>0.33333333333333298</v>
      </c>
    </row>
    <row r="10" spans="1:18" x14ac:dyDescent="0.2">
      <c r="A10" s="86">
        <v>5</v>
      </c>
      <c r="B10" s="85" t="s">
        <v>15</v>
      </c>
      <c r="C10" s="85" t="s">
        <v>16</v>
      </c>
      <c r="D10" s="235">
        <f t="shared" si="0"/>
        <v>0.15</v>
      </c>
      <c r="E10" s="235">
        <v>0</v>
      </c>
      <c r="F10" s="235">
        <v>0.3</v>
      </c>
      <c r="G10" s="235">
        <v>0</v>
      </c>
      <c r="H10" s="235">
        <v>0</v>
      </c>
      <c r="I10" s="235">
        <v>0</v>
      </c>
      <c r="J10" s="235">
        <v>0</v>
      </c>
      <c r="K10" s="235">
        <v>0</v>
      </c>
      <c r="L10" s="235">
        <v>0</v>
      </c>
      <c r="M10" s="235">
        <v>0</v>
      </c>
      <c r="N10" s="235">
        <v>1</v>
      </c>
      <c r="O10" s="235">
        <v>0.33333333333333298</v>
      </c>
      <c r="P10" s="235">
        <v>0</v>
      </c>
      <c r="Q10" s="235">
        <v>0.33333333333333298</v>
      </c>
      <c r="R10" s="235">
        <v>0</v>
      </c>
    </row>
    <row r="11" spans="1:18" x14ac:dyDescent="0.2">
      <c r="A11" s="86">
        <v>6</v>
      </c>
      <c r="B11" s="85" t="s">
        <v>17</v>
      </c>
      <c r="C11" s="85" t="s">
        <v>18</v>
      </c>
      <c r="D11" s="235">
        <f t="shared" si="0"/>
        <v>0.2</v>
      </c>
      <c r="E11" s="235">
        <v>0</v>
      </c>
      <c r="F11" s="235">
        <v>0.4</v>
      </c>
      <c r="G11" s="235">
        <v>0</v>
      </c>
      <c r="H11" s="235">
        <v>0</v>
      </c>
      <c r="I11" s="235">
        <v>0</v>
      </c>
      <c r="J11" s="235">
        <v>0</v>
      </c>
      <c r="K11" s="235">
        <v>0</v>
      </c>
      <c r="L11" s="235">
        <v>0</v>
      </c>
      <c r="M11" s="235">
        <v>0.33333333333333298</v>
      </c>
      <c r="N11" s="235">
        <v>1</v>
      </c>
      <c r="O11" s="235">
        <v>1</v>
      </c>
      <c r="P11" s="235">
        <v>0</v>
      </c>
      <c r="Q11" s="235">
        <v>0.33333333333333298</v>
      </c>
      <c r="R11" s="235">
        <v>0.33333333333333298</v>
      </c>
    </row>
    <row r="12" spans="1:18" x14ac:dyDescent="0.2">
      <c r="A12" s="86">
        <v>7</v>
      </c>
      <c r="B12" s="85" t="s">
        <v>19</v>
      </c>
      <c r="C12" s="85" t="s">
        <v>20</v>
      </c>
      <c r="D12" s="235">
        <f t="shared" si="0"/>
        <v>0.4</v>
      </c>
      <c r="E12" s="235">
        <v>0.2</v>
      </c>
      <c r="F12" s="235">
        <v>0.6</v>
      </c>
      <c r="G12" s="235">
        <v>0</v>
      </c>
      <c r="H12" s="235">
        <v>1</v>
      </c>
      <c r="I12" s="235">
        <v>0.25</v>
      </c>
      <c r="J12" s="235">
        <v>0</v>
      </c>
      <c r="K12" s="235">
        <v>0</v>
      </c>
      <c r="L12" s="235">
        <v>0</v>
      </c>
      <c r="M12" s="235">
        <v>0.33333333333333298</v>
      </c>
      <c r="N12" s="235">
        <v>1.5</v>
      </c>
      <c r="O12" s="235">
        <v>1.6666666666666701</v>
      </c>
      <c r="P12" s="235">
        <v>0.25</v>
      </c>
      <c r="Q12" s="235">
        <v>0.33333333333333298</v>
      </c>
      <c r="R12" s="235">
        <v>0.33333333333333298</v>
      </c>
    </row>
    <row r="13" spans="1:18" x14ac:dyDescent="0.2">
      <c r="A13" s="86">
        <v>8</v>
      </c>
      <c r="B13" s="85" t="s">
        <v>21</v>
      </c>
      <c r="C13" s="85" t="s">
        <v>22</v>
      </c>
      <c r="D13" s="235">
        <f t="shared" si="0"/>
        <v>0.2</v>
      </c>
      <c r="E13" s="235">
        <v>0</v>
      </c>
      <c r="F13" s="235">
        <v>0.4</v>
      </c>
      <c r="G13" s="235">
        <v>0</v>
      </c>
      <c r="H13" s="235">
        <v>0</v>
      </c>
      <c r="I13" s="235">
        <v>0</v>
      </c>
      <c r="J13" s="235">
        <v>0</v>
      </c>
      <c r="K13" s="235">
        <v>0</v>
      </c>
      <c r="L13" s="235">
        <v>0</v>
      </c>
      <c r="M13" s="235">
        <v>0</v>
      </c>
      <c r="N13" s="235">
        <v>1.5</v>
      </c>
      <c r="O13" s="235">
        <v>1</v>
      </c>
      <c r="P13" s="235">
        <v>0</v>
      </c>
      <c r="Q13" s="235">
        <v>0</v>
      </c>
      <c r="R13" s="235">
        <v>0.33333333333333298</v>
      </c>
    </row>
    <row r="14" spans="1:18" x14ac:dyDescent="0.2">
      <c r="A14" s="86">
        <v>9</v>
      </c>
      <c r="B14" s="85" t="s">
        <v>23</v>
      </c>
      <c r="C14" s="85" t="s">
        <v>24</v>
      </c>
      <c r="D14" s="235">
        <f t="shared" si="0"/>
        <v>0.15</v>
      </c>
      <c r="E14" s="235">
        <v>0</v>
      </c>
      <c r="F14" s="235">
        <v>0.3</v>
      </c>
      <c r="G14" s="235">
        <v>0</v>
      </c>
      <c r="H14" s="235">
        <v>0</v>
      </c>
      <c r="I14" s="235">
        <v>0</v>
      </c>
      <c r="J14" s="235">
        <v>0</v>
      </c>
      <c r="K14" s="235">
        <v>0</v>
      </c>
      <c r="L14" s="235">
        <v>0</v>
      </c>
      <c r="M14" s="235">
        <v>0</v>
      </c>
      <c r="N14" s="235">
        <v>1</v>
      </c>
      <c r="O14" s="235">
        <v>1</v>
      </c>
      <c r="P14" s="235">
        <v>0</v>
      </c>
      <c r="Q14" s="235">
        <v>0.33333333333333298</v>
      </c>
      <c r="R14" s="235">
        <v>0</v>
      </c>
    </row>
    <row r="15" spans="1:18" x14ac:dyDescent="0.2">
      <c r="A15" s="86">
        <v>10</v>
      </c>
      <c r="B15" s="85" t="s">
        <v>25</v>
      </c>
      <c r="C15" s="85" t="s">
        <v>26</v>
      </c>
      <c r="D15" s="235">
        <f t="shared" si="0"/>
        <v>0.15</v>
      </c>
      <c r="E15" s="235">
        <v>0</v>
      </c>
      <c r="F15" s="235">
        <v>0.3</v>
      </c>
      <c r="G15" s="235">
        <v>0</v>
      </c>
      <c r="H15" s="235">
        <v>0</v>
      </c>
      <c r="I15" s="235">
        <v>0</v>
      </c>
      <c r="J15" s="235">
        <v>0</v>
      </c>
      <c r="K15" s="235">
        <v>0</v>
      </c>
      <c r="L15" s="235">
        <v>0</v>
      </c>
      <c r="M15" s="235">
        <v>0</v>
      </c>
      <c r="N15" s="235">
        <v>1</v>
      </c>
      <c r="O15" s="235">
        <v>0.66666666666666696</v>
      </c>
      <c r="P15" s="235">
        <v>0</v>
      </c>
      <c r="Q15" s="235">
        <v>0.33333333333333298</v>
      </c>
      <c r="R15" s="235">
        <v>0</v>
      </c>
    </row>
    <row r="16" spans="1:18" x14ac:dyDescent="0.2">
      <c r="A16" s="86">
        <v>11</v>
      </c>
      <c r="B16" s="85" t="s">
        <v>27</v>
      </c>
      <c r="C16" s="85" t="s">
        <v>28</v>
      </c>
      <c r="D16" s="235">
        <f t="shared" si="0"/>
        <v>0.15</v>
      </c>
      <c r="E16" s="235">
        <v>0</v>
      </c>
      <c r="F16" s="235">
        <v>0.3</v>
      </c>
      <c r="G16" s="235">
        <v>0</v>
      </c>
      <c r="H16" s="235">
        <v>0</v>
      </c>
      <c r="I16" s="235">
        <v>0</v>
      </c>
      <c r="J16" s="235">
        <v>0</v>
      </c>
      <c r="K16" s="235">
        <v>0</v>
      </c>
      <c r="L16" s="235">
        <v>0</v>
      </c>
      <c r="M16" s="235">
        <v>0</v>
      </c>
      <c r="N16" s="235">
        <v>1</v>
      </c>
      <c r="O16" s="235">
        <v>1</v>
      </c>
      <c r="P16" s="235">
        <v>0</v>
      </c>
      <c r="Q16" s="235">
        <v>0.33333333333333298</v>
      </c>
      <c r="R16" s="235">
        <v>0.33333333333333298</v>
      </c>
    </row>
    <row r="17" spans="1:18" x14ac:dyDescent="0.2">
      <c r="A17" s="86">
        <v>12</v>
      </c>
      <c r="B17" s="85" t="s">
        <v>29</v>
      </c>
      <c r="C17" s="85" t="s">
        <v>30</v>
      </c>
      <c r="D17" s="235">
        <f t="shared" si="0"/>
        <v>0.15</v>
      </c>
      <c r="E17" s="235">
        <v>0</v>
      </c>
      <c r="F17" s="235">
        <v>0.3</v>
      </c>
      <c r="G17" s="235">
        <v>0</v>
      </c>
      <c r="H17" s="235">
        <v>0</v>
      </c>
      <c r="I17" s="235">
        <v>0</v>
      </c>
      <c r="J17" s="235">
        <v>0</v>
      </c>
      <c r="K17" s="235">
        <v>0</v>
      </c>
      <c r="L17" s="235">
        <v>0</v>
      </c>
      <c r="M17" s="235">
        <v>0</v>
      </c>
      <c r="N17" s="235">
        <v>1</v>
      </c>
      <c r="O17" s="235">
        <v>1</v>
      </c>
      <c r="P17" s="235">
        <v>0</v>
      </c>
      <c r="Q17" s="235">
        <v>0.33333333333333298</v>
      </c>
      <c r="R17" s="235">
        <v>0.33333333333333298</v>
      </c>
    </row>
    <row r="18" spans="1:18" x14ac:dyDescent="0.2">
      <c r="A18" s="86">
        <v>13</v>
      </c>
      <c r="B18" s="85" t="s">
        <v>31</v>
      </c>
      <c r="C18" s="85" t="s">
        <v>32</v>
      </c>
      <c r="D18" s="235">
        <f t="shared" si="0"/>
        <v>0.15</v>
      </c>
      <c r="E18" s="235">
        <v>0</v>
      </c>
      <c r="F18" s="235">
        <v>0.3</v>
      </c>
      <c r="G18" s="235">
        <v>0</v>
      </c>
      <c r="H18" s="235">
        <v>0</v>
      </c>
      <c r="I18" s="235">
        <v>0</v>
      </c>
      <c r="J18" s="235">
        <v>0</v>
      </c>
      <c r="K18" s="235">
        <v>0</v>
      </c>
      <c r="L18" s="235">
        <v>0</v>
      </c>
      <c r="M18" s="235">
        <v>0</v>
      </c>
      <c r="N18" s="235">
        <v>1</v>
      </c>
      <c r="O18" s="235">
        <v>1</v>
      </c>
      <c r="P18" s="235">
        <v>0</v>
      </c>
      <c r="Q18" s="235">
        <v>0.33333333333333298</v>
      </c>
      <c r="R18" s="235">
        <v>0</v>
      </c>
    </row>
    <row r="19" spans="1:18" x14ac:dyDescent="0.2">
      <c r="A19" s="86">
        <v>14</v>
      </c>
      <c r="B19" s="85" t="s">
        <v>33</v>
      </c>
      <c r="C19" s="85" t="s">
        <v>34</v>
      </c>
      <c r="D19" s="235">
        <f t="shared" si="0"/>
        <v>0.1</v>
      </c>
      <c r="E19" s="235">
        <v>0</v>
      </c>
      <c r="F19" s="235">
        <v>0.2</v>
      </c>
      <c r="G19" s="235">
        <v>0</v>
      </c>
      <c r="H19" s="235">
        <v>0</v>
      </c>
      <c r="I19" s="235">
        <v>0</v>
      </c>
      <c r="J19" s="235">
        <v>0</v>
      </c>
      <c r="K19" s="235">
        <v>0</v>
      </c>
      <c r="L19" s="235">
        <v>0</v>
      </c>
      <c r="M19" s="235">
        <v>0</v>
      </c>
      <c r="N19" s="235">
        <v>0.5</v>
      </c>
      <c r="O19" s="235">
        <v>0.66666666666666696</v>
      </c>
      <c r="P19" s="235">
        <v>0</v>
      </c>
      <c r="Q19" s="235">
        <v>0.33333333333333298</v>
      </c>
      <c r="R19" s="235">
        <v>0</v>
      </c>
    </row>
    <row r="20" spans="1:18" x14ac:dyDescent="0.2">
      <c r="A20" s="86">
        <v>15</v>
      </c>
      <c r="B20" s="85" t="s">
        <v>35</v>
      </c>
      <c r="C20" s="85" t="s">
        <v>36</v>
      </c>
      <c r="D20" s="235">
        <f t="shared" si="0"/>
        <v>0.15</v>
      </c>
      <c r="E20" s="235">
        <v>0</v>
      </c>
      <c r="F20" s="235">
        <v>0.3</v>
      </c>
      <c r="G20" s="235">
        <v>0</v>
      </c>
      <c r="H20" s="235">
        <v>0</v>
      </c>
      <c r="I20" s="235">
        <v>0</v>
      </c>
      <c r="J20" s="235">
        <v>0</v>
      </c>
      <c r="K20" s="235">
        <v>0</v>
      </c>
      <c r="L20" s="235">
        <v>0</v>
      </c>
      <c r="M20" s="235">
        <v>0</v>
      </c>
      <c r="N20" s="235">
        <v>1</v>
      </c>
      <c r="O20" s="235">
        <v>0.66666666666666696</v>
      </c>
      <c r="P20" s="235">
        <v>0</v>
      </c>
      <c r="Q20" s="235">
        <v>0.33333333333333298</v>
      </c>
      <c r="R20" s="235">
        <v>0</v>
      </c>
    </row>
    <row r="21" spans="1:18" x14ac:dyDescent="0.2">
      <c r="A21" s="86">
        <v>16</v>
      </c>
      <c r="B21" s="85" t="s">
        <v>37</v>
      </c>
      <c r="C21" s="85" t="s">
        <v>38</v>
      </c>
      <c r="D21" s="235">
        <f t="shared" si="0"/>
        <v>0.15</v>
      </c>
      <c r="E21" s="235">
        <v>0</v>
      </c>
      <c r="F21" s="235">
        <v>0.3</v>
      </c>
      <c r="G21" s="235">
        <v>0</v>
      </c>
      <c r="H21" s="235">
        <v>0</v>
      </c>
      <c r="I21" s="235">
        <v>0</v>
      </c>
      <c r="J21" s="235">
        <v>0</v>
      </c>
      <c r="K21" s="235">
        <v>0</v>
      </c>
      <c r="L21" s="235">
        <v>0</v>
      </c>
      <c r="M21" s="235">
        <v>0</v>
      </c>
      <c r="N21" s="235">
        <v>1</v>
      </c>
      <c r="O21" s="235">
        <v>0</v>
      </c>
      <c r="P21" s="235">
        <v>0</v>
      </c>
      <c r="Q21" s="235">
        <v>0.33333333333333298</v>
      </c>
      <c r="R21" s="235">
        <v>0</v>
      </c>
    </row>
    <row r="22" spans="1:18" x14ac:dyDescent="0.2">
      <c r="A22" s="86">
        <v>17</v>
      </c>
      <c r="B22" s="85" t="s">
        <v>39</v>
      </c>
      <c r="C22" s="85" t="s">
        <v>40</v>
      </c>
      <c r="D22" s="235">
        <f t="shared" si="0"/>
        <v>0.15</v>
      </c>
      <c r="E22" s="235">
        <v>0</v>
      </c>
      <c r="F22" s="235">
        <v>0.3</v>
      </c>
      <c r="G22" s="235">
        <v>0</v>
      </c>
      <c r="H22" s="235">
        <v>0</v>
      </c>
      <c r="I22" s="235">
        <v>0</v>
      </c>
      <c r="J22" s="235">
        <v>0</v>
      </c>
      <c r="K22" s="235">
        <v>0</v>
      </c>
      <c r="L22" s="235">
        <v>0</v>
      </c>
      <c r="M22" s="235">
        <v>0</v>
      </c>
      <c r="N22" s="235">
        <v>1</v>
      </c>
      <c r="O22" s="235">
        <v>1</v>
      </c>
      <c r="P22" s="235">
        <v>0</v>
      </c>
      <c r="Q22" s="235">
        <v>0.33333333333333298</v>
      </c>
      <c r="R22" s="235">
        <v>0</v>
      </c>
    </row>
    <row r="23" spans="1:18" x14ac:dyDescent="0.2">
      <c r="A23" s="86">
        <v>18</v>
      </c>
      <c r="B23" s="85" t="s">
        <v>41</v>
      </c>
      <c r="C23" s="85" t="s">
        <v>42</v>
      </c>
      <c r="D23" s="235">
        <f t="shared" si="0"/>
        <v>0.2</v>
      </c>
      <c r="E23" s="235">
        <v>0</v>
      </c>
      <c r="F23" s="235">
        <v>0.4</v>
      </c>
      <c r="G23" s="235">
        <v>0</v>
      </c>
      <c r="H23" s="235">
        <v>0</v>
      </c>
      <c r="I23" s="235">
        <v>0</v>
      </c>
      <c r="J23" s="235">
        <v>0</v>
      </c>
      <c r="K23" s="235">
        <v>0</v>
      </c>
      <c r="L23" s="235">
        <v>0</v>
      </c>
      <c r="M23" s="235">
        <v>0.16666666666666699</v>
      </c>
      <c r="N23" s="235">
        <v>1.5</v>
      </c>
      <c r="O23" s="235">
        <v>1.3333333333333299</v>
      </c>
      <c r="P23" s="235">
        <v>0</v>
      </c>
      <c r="Q23" s="235">
        <v>0.33333333333333298</v>
      </c>
      <c r="R23" s="235">
        <v>0</v>
      </c>
    </row>
    <row r="24" spans="1:18" x14ac:dyDescent="0.2">
      <c r="A24" s="86">
        <v>19</v>
      </c>
      <c r="B24" s="85" t="s">
        <v>43</v>
      </c>
      <c r="C24" s="85" t="s">
        <v>44</v>
      </c>
      <c r="D24" s="235">
        <f t="shared" si="0"/>
        <v>0.15</v>
      </c>
      <c r="E24" s="235">
        <v>0</v>
      </c>
      <c r="F24" s="235">
        <v>0.3</v>
      </c>
      <c r="G24" s="235">
        <v>0</v>
      </c>
      <c r="H24" s="235">
        <v>0</v>
      </c>
      <c r="I24" s="235">
        <v>0</v>
      </c>
      <c r="J24" s="235">
        <v>0</v>
      </c>
      <c r="K24" s="235">
        <v>0</v>
      </c>
      <c r="L24" s="235">
        <v>0</v>
      </c>
      <c r="M24" s="235">
        <v>0</v>
      </c>
      <c r="N24" s="235">
        <v>1</v>
      </c>
      <c r="O24" s="235">
        <v>1</v>
      </c>
      <c r="P24" s="235">
        <v>0</v>
      </c>
      <c r="Q24" s="235">
        <v>0.33333333333333298</v>
      </c>
      <c r="R24" s="235">
        <v>0.33333333333333298</v>
      </c>
    </row>
    <row r="25" spans="1:18" x14ac:dyDescent="0.2">
      <c r="A25" s="86">
        <v>20</v>
      </c>
      <c r="B25" s="85" t="s">
        <v>45</v>
      </c>
      <c r="C25" s="85" t="s">
        <v>46</v>
      </c>
      <c r="D25" s="235">
        <f t="shared" si="0"/>
        <v>0.15</v>
      </c>
      <c r="E25" s="235">
        <v>0</v>
      </c>
      <c r="F25" s="235">
        <v>0.3</v>
      </c>
      <c r="G25" s="235">
        <v>0</v>
      </c>
      <c r="H25" s="235">
        <v>0</v>
      </c>
      <c r="I25" s="235">
        <v>0</v>
      </c>
      <c r="J25" s="235">
        <v>0</v>
      </c>
      <c r="K25" s="235">
        <v>0</v>
      </c>
      <c r="L25" s="235">
        <v>0</v>
      </c>
      <c r="M25" s="235">
        <v>0</v>
      </c>
      <c r="N25" s="235">
        <v>1</v>
      </c>
      <c r="O25" s="235">
        <v>0.66666666666666696</v>
      </c>
      <c r="P25" s="235">
        <v>0</v>
      </c>
      <c r="Q25" s="235">
        <v>0.33333333333333298</v>
      </c>
      <c r="R25" s="235">
        <v>0</v>
      </c>
    </row>
    <row r="26" spans="1:18" x14ac:dyDescent="0.2">
      <c r="A26" s="86">
        <v>21</v>
      </c>
      <c r="B26" s="85" t="s">
        <v>47</v>
      </c>
      <c r="C26" s="85" t="s">
        <v>48</v>
      </c>
      <c r="D26" s="235">
        <f t="shared" si="0"/>
        <v>0.15</v>
      </c>
      <c r="E26" s="235">
        <v>0</v>
      </c>
      <c r="F26" s="235">
        <v>0.3</v>
      </c>
      <c r="G26" s="235">
        <v>0</v>
      </c>
      <c r="H26" s="235">
        <v>0</v>
      </c>
      <c r="I26" s="235">
        <v>0</v>
      </c>
      <c r="J26" s="235">
        <v>0</v>
      </c>
      <c r="K26" s="235">
        <v>0</v>
      </c>
      <c r="L26" s="235">
        <v>0</v>
      </c>
      <c r="M26" s="235">
        <v>0</v>
      </c>
      <c r="N26" s="235">
        <v>1</v>
      </c>
      <c r="O26" s="235">
        <v>1</v>
      </c>
      <c r="P26" s="235">
        <v>0</v>
      </c>
      <c r="Q26" s="235">
        <v>0.33333333333333298</v>
      </c>
      <c r="R26" s="235">
        <v>0.33333333333333298</v>
      </c>
    </row>
    <row r="27" spans="1:18" x14ac:dyDescent="0.2">
      <c r="A27" s="86">
        <v>22</v>
      </c>
      <c r="B27" s="85" t="s">
        <v>49</v>
      </c>
      <c r="C27" s="85" t="s">
        <v>50</v>
      </c>
      <c r="D27" s="235">
        <f t="shared" si="0"/>
        <v>0.1</v>
      </c>
      <c r="E27" s="235">
        <v>0</v>
      </c>
      <c r="F27" s="235">
        <v>0.2</v>
      </c>
      <c r="G27" s="235">
        <v>0</v>
      </c>
      <c r="H27" s="235">
        <v>0</v>
      </c>
      <c r="I27" s="235">
        <v>0</v>
      </c>
      <c r="J27" s="235">
        <v>0</v>
      </c>
      <c r="K27" s="235">
        <v>0</v>
      </c>
      <c r="L27" s="235">
        <v>0</v>
      </c>
      <c r="M27" s="235">
        <v>0</v>
      </c>
      <c r="N27" s="235">
        <v>1</v>
      </c>
      <c r="O27" s="235">
        <v>0.33333333333333298</v>
      </c>
      <c r="P27" s="235">
        <v>0</v>
      </c>
      <c r="Q27" s="235">
        <v>0</v>
      </c>
      <c r="R27" s="235">
        <v>0</v>
      </c>
    </row>
    <row r="28" spans="1:18" x14ac:dyDescent="0.2">
      <c r="A28" s="86">
        <v>23</v>
      </c>
      <c r="B28" s="85" t="s">
        <v>51</v>
      </c>
      <c r="C28" s="85" t="s">
        <v>52</v>
      </c>
      <c r="D28" s="235">
        <f t="shared" si="0"/>
        <v>0.1</v>
      </c>
      <c r="E28" s="235">
        <v>0</v>
      </c>
      <c r="F28" s="235">
        <v>0.2</v>
      </c>
      <c r="G28" s="235">
        <v>0</v>
      </c>
      <c r="H28" s="235">
        <v>0</v>
      </c>
      <c r="I28" s="235">
        <v>0</v>
      </c>
      <c r="J28" s="235">
        <v>0</v>
      </c>
      <c r="K28" s="235">
        <v>0</v>
      </c>
      <c r="L28" s="235">
        <v>0</v>
      </c>
      <c r="M28" s="235">
        <v>0.16666666666666699</v>
      </c>
      <c r="N28" s="235">
        <v>1</v>
      </c>
      <c r="O28" s="235">
        <v>0.33333333333333298</v>
      </c>
      <c r="P28" s="235">
        <v>0</v>
      </c>
      <c r="Q28" s="235">
        <v>0</v>
      </c>
      <c r="R28" s="235">
        <v>0</v>
      </c>
    </row>
    <row r="29" spans="1:18" x14ac:dyDescent="0.2">
      <c r="A29" s="86">
        <v>24</v>
      </c>
      <c r="B29" s="85" t="s">
        <v>53</v>
      </c>
      <c r="C29" s="85" t="s">
        <v>54</v>
      </c>
      <c r="D29" s="235">
        <f t="shared" si="0"/>
        <v>0.2</v>
      </c>
      <c r="E29" s="235">
        <v>0</v>
      </c>
      <c r="F29" s="235">
        <v>0.4</v>
      </c>
      <c r="G29" s="235">
        <v>0</v>
      </c>
      <c r="H29" s="235">
        <v>0</v>
      </c>
      <c r="I29" s="235">
        <v>0</v>
      </c>
      <c r="J29" s="235">
        <v>0</v>
      </c>
      <c r="K29" s="235">
        <v>0</v>
      </c>
      <c r="L29" s="235">
        <v>0</v>
      </c>
      <c r="M29" s="235">
        <v>0</v>
      </c>
      <c r="N29" s="235">
        <v>1.5</v>
      </c>
      <c r="O29" s="235">
        <v>1</v>
      </c>
      <c r="P29" s="235">
        <v>0</v>
      </c>
      <c r="Q29" s="235">
        <v>0</v>
      </c>
      <c r="R29" s="235">
        <v>0.33333333333333298</v>
      </c>
    </row>
    <row r="30" spans="1:18" x14ac:dyDescent="0.2">
      <c r="A30" s="86">
        <v>25</v>
      </c>
      <c r="B30" s="85" t="s">
        <v>55</v>
      </c>
      <c r="C30" s="85" t="s">
        <v>56</v>
      </c>
      <c r="D30" s="235">
        <f t="shared" si="0"/>
        <v>0.2</v>
      </c>
      <c r="E30" s="235">
        <v>0</v>
      </c>
      <c r="F30" s="235">
        <v>0.4</v>
      </c>
      <c r="G30" s="235">
        <v>0</v>
      </c>
      <c r="H30" s="235">
        <v>0</v>
      </c>
      <c r="I30" s="235">
        <v>0</v>
      </c>
      <c r="J30" s="235">
        <v>0</v>
      </c>
      <c r="K30" s="235">
        <v>0</v>
      </c>
      <c r="L30" s="235">
        <v>0</v>
      </c>
      <c r="M30" s="235">
        <v>0.16666666666666699</v>
      </c>
      <c r="N30" s="235">
        <v>1</v>
      </c>
      <c r="O30" s="235">
        <v>1</v>
      </c>
      <c r="P30" s="235">
        <v>0</v>
      </c>
      <c r="Q30" s="235">
        <v>0.33333333333333298</v>
      </c>
      <c r="R30" s="235">
        <v>0.66666666666666696</v>
      </c>
    </row>
    <row r="31" spans="1:18" x14ac:dyDescent="0.2">
      <c r="A31" s="86">
        <v>26</v>
      </c>
      <c r="B31" s="85" t="s">
        <v>57</v>
      </c>
      <c r="C31" s="85" t="s">
        <v>58</v>
      </c>
      <c r="D31" s="235">
        <f t="shared" si="0"/>
        <v>0.15</v>
      </c>
      <c r="E31" s="235">
        <v>0</v>
      </c>
      <c r="F31" s="235">
        <v>0.3</v>
      </c>
      <c r="G31" s="235">
        <v>0</v>
      </c>
      <c r="H31" s="235">
        <v>0</v>
      </c>
      <c r="I31" s="235">
        <v>0</v>
      </c>
      <c r="J31" s="235">
        <v>0</v>
      </c>
      <c r="K31" s="235">
        <v>0</v>
      </c>
      <c r="L31" s="235">
        <v>0</v>
      </c>
      <c r="M31" s="235">
        <v>0</v>
      </c>
      <c r="N31" s="235">
        <v>1</v>
      </c>
      <c r="O31" s="235">
        <v>1</v>
      </c>
      <c r="P31" s="235">
        <v>0</v>
      </c>
      <c r="Q31" s="235">
        <v>0.33333333333333298</v>
      </c>
      <c r="R31" s="235">
        <v>0.33333333333333298</v>
      </c>
    </row>
    <row r="32" spans="1:18" x14ac:dyDescent="0.2">
      <c r="A32" s="86">
        <v>27</v>
      </c>
      <c r="B32" s="85" t="s">
        <v>59</v>
      </c>
      <c r="C32" s="85" t="s">
        <v>60</v>
      </c>
      <c r="D32" s="235">
        <f t="shared" si="0"/>
        <v>0.15</v>
      </c>
      <c r="E32" s="235">
        <v>0</v>
      </c>
      <c r="F32" s="235">
        <v>0.3</v>
      </c>
      <c r="G32" s="235">
        <v>0</v>
      </c>
      <c r="H32" s="235">
        <v>0</v>
      </c>
      <c r="I32" s="235">
        <v>0</v>
      </c>
      <c r="J32" s="235">
        <v>0</v>
      </c>
      <c r="K32" s="235">
        <v>0</v>
      </c>
      <c r="L32" s="235">
        <v>0</v>
      </c>
      <c r="M32" s="235">
        <v>0</v>
      </c>
      <c r="N32" s="235">
        <v>1</v>
      </c>
      <c r="O32" s="235">
        <v>1</v>
      </c>
      <c r="P32" s="235">
        <v>0</v>
      </c>
      <c r="Q32" s="235">
        <v>0.33333333333333298</v>
      </c>
      <c r="R32" s="235">
        <v>0.33333333333333298</v>
      </c>
    </row>
    <row r="33" spans="1:18" x14ac:dyDescent="0.2">
      <c r="A33" s="86">
        <v>28</v>
      </c>
      <c r="B33" s="85" t="s">
        <v>61</v>
      </c>
      <c r="C33" s="85" t="s">
        <v>62</v>
      </c>
      <c r="D33" s="235">
        <f t="shared" si="0"/>
        <v>0.15</v>
      </c>
      <c r="E33" s="235">
        <v>0</v>
      </c>
      <c r="F33" s="235">
        <v>0.3</v>
      </c>
      <c r="G33" s="235">
        <v>0</v>
      </c>
      <c r="H33" s="235">
        <v>0</v>
      </c>
      <c r="I33" s="235">
        <v>0</v>
      </c>
      <c r="J33" s="235">
        <v>0</v>
      </c>
      <c r="K33" s="235">
        <v>0</v>
      </c>
      <c r="L33" s="235">
        <v>0</v>
      </c>
      <c r="M33" s="235">
        <v>0</v>
      </c>
      <c r="N33" s="235">
        <v>1</v>
      </c>
      <c r="O33" s="235">
        <v>0.66666666666666696</v>
      </c>
      <c r="P33" s="235">
        <v>0</v>
      </c>
      <c r="Q33" s="235">
        <v>0.33333333333333298</v>
      </c>
      <c r="R33" s="235">
        <v>0.33333333333333298</v>
      </c>
    </row>
    <row r="34" spans="1:18" x14ac:dyDescent="0.2">
      <c r="A34" s="86">
        <v>29</v>
      </c>
      <c r="B34" s="85" t="s">
        <v>63</v>
      </c>
      <c r="C34" s="85" t="s">
        <v>64</v>
      </c>
      <c r="D34" s="235">
        <f t="shared" si="0"/>
        <v>0.15</v>
      </c>
      <c r="E34" s="235">
        <v>0</v>
      </c>
      <c r="F34" s="235">
        <v>0.3</v>
      </c>
      <c r="G34" s="235">
        <v>0</v>
      </c>
      <c r="H34" s="235">
        <v>0</v>
      </c>
      <c r="I34" s="235">
        <v>0</v>
      </c>
      <c r="J34" s="235">
        <v>0</v>
      </c>
      <c r="K34" s="235">
        <v>0</v>
      </c>
      <c r="L34" s="235">
        <v>0</v>
      </c>
      <c r="M34" s="235">
        <v>0</v>
      </c>
      <c r="N34" s="235">
        <v>1</v>
      </c>
      <c r="O34" s="235">
        <v>1</v>
      </c>
      <c r="P34" s="235">
        <v>0</v>
      </c>
      <c r="Q34" s="235">
        <v>0.33333333333333298</v>
      </c>
      <c r="R34" s="235">
        <v>0.33333333333333298</v>
      </c>
    </row>
    <row r="35" spans="1:18" x14ac:dyDescent="0.2">
      <c r="A35" s="86">
        <v>30</v>
      </c>
      <c r="B35" s="85" t="s">
        <v>65</v>
      </c>
      <c r="C35" s="85" t="s">
        <v>66</v>
      </c>
      <c r="D35" s="235">
        <f t="shared" si="0"/>
        <v>0.15</v>
      </c>
      <c r="E35" s="235">
        <v>0</v>
      </c>
      <c r="F35" s="235">
        <v>0.3</v>
      </c>
      <c r="G35" s="235">
        <v>0</v>
      </c>
      <c r="H35" s="235">
        <v>0</v>
      </c>
      <c r="I35" s="235">
        <v>0</v>
      </c>
      <c r="J35" s="235">
        <v>0</v>
      </c>
      <c r="K35" s="235">
        <v>0</v>
      </c>
      <c r="L35" s="235">
        <v>0</v>
      </c>
      <c r="M35" s="235">
        <v>0</v>
      </c>
      <c r="N35" s="235">
        <v>1</v>
      </c>
      <c r="O35" s="235">
        <v>1</v>
      </c>
      <c r="P35" s="235">
        <v>0</v>
      </c>
      <c r="Q35" s="235">
        <v>0.33333333333333298</v>
      </c>
      <c r="R35" s="235">
        <v>0.33333333333333298</v>
      </c>
    </row>
    <row r="36" spans="1:18" x14ac:dyDescent="0.2">
      <c r="A36" s="86">
        <v>31</v>
      </c>
      <c r="B36" s="85" t="s">
        <v>67</v>
      </c>
      <c r="C36" s="85" t="s">
        <v>68</v>
      </c>
      <c r="D36" s="235">
        <f t="shared" si="0"/>
        <v>0.15</v>
      </c>
      <c r="E36" s="235">
        <v>0</v>
      </c>
      <c r="F36" s="235">
        <v>0.3</v>
      </c>
      <c r="G36" s="235">
        <v>0</v>
      </c>
      <c r="H36" s="235">
        <v>0</v>
      </c>
      <c r="I36" s="235">
        <v>0</v>
      </c>
      <c r="J36" s="235">
        <v>0</v>
      </c>
      <c r="K36" s="235">
        <v>0</v>
      </c>
      <c r="L36" s="235">
        <v>0</v>
      </c>
      <c r="M36" s="235">
        <v>0</v>
      </c>
      <c r="N36" s="235">
        <v>1</v>
      </c>
      <c r="O36" s="235">
        <v>0</v>
      </c>
      <c r="P36" s="235">
        <v>0</v>
      </c>
      <c r="Q36" s="235">
        <v>0.33333333333333298</v>
      </c>
      <c r="R36" s="235">
        <v>0</v>
      </c>
    </row>
    <row r="37" spans="1:18" x14ac:dyDescent="0.2">
      <c r="A37" s="86">
        <v>32</v>
      </c>
      <c r="B37" s="85" t="s">
        <v>69</v>
      </c>
      <c r="C37" s="85" t="s">
        <v>70</v>
      </c>
      <c r="D37" s="235">
        <f t="shared" si="0"/>
        <v>0.1</v>
      </c>
      <c r="E37" s="235">
        <v>0</v>
      </c>
      <c r="F37" s="235">
        <v>0.2</v>
      </c>
      <c r="G37" s="235">
        <v>0</v>
      </c>
      <c r="H37" s="235">
        <v>0</v>
      </c>
      <c r="I37" s="235">
        <v>0</v>
      </c>
      <c r="J37" s="235">
        <v>0</v>
      </c>
      <c r="K37" s="235">
        <v>0</v>
      </c>
      <c r="L37" s="235">
        <v>0</v>
      </c>
      <c r="M37" s="235">
        <v>0</v>
      </c>
      <c r="N37" s="235">
        <v>1</v>
      </c>
      <c r="O37" s="235">
        <v>0.33333333333333298</v>
      </c>
      <c r="P37" s="235">
        <v>0</v>
      </c>
      <c r="Q37" s="235">
        <v>0</v>
      </c>
      <c r="R37" s="235">
        <v>0</v>
      </c>
    </row>
    <row r="38" spans="1:18" x14ac:dyDescent="0.2">
      <c r="A38" s="86">
        <v>33</v>
      </c>
      <c r="B38" s="85" t="s">
        <v>602</v>
      </c>
      <c r="C38" s="85" t="s">
        <v>72</v>
      </c>
      <c r="D38" s="235">
        <f t="shared" si="0"/>
        <v>0.15</v>
      </c>
      <c r="E38" s="235">
        <v>0</v>
      </c>
      <c r="F38" s="235">
        <v>0.3</v>
      </c>
      <c r="G38" s="235">
        <v>0</v>
      </c>
      <c r="H38" s="235">
        <v>0</v>
      </c>
      <c r="I38" s="235">
        <v>0</v>
      </c>
      <c r="J38" s="235">
        <v>0</v>
      </c>
      <c r="K38" s="235">
        <v>0</v>
      </c>
      <c r="L38" s="235">
        <v>0</v>
      </c>
      <c r="M38" s="235">
        <v>0.16666666666666699</v>
      </c>
      <c r="N38" s="235">
        <v>1</v>
      </c>
      <c r="O38" s="235">
        <v>1</v>
      </c>
      <c r="P38" s="235">
        <v>0</v>
      </c>
      <c r="Q38" s="235">
        <v>0.33333333333333298</v>
      </c>
      <c r="R38" s="235">
        <v>0</v>
      </c>
    </row>
    <row r="39" spans="1:18" x14ac:dyDescent="0.2">
      <c r="A39" s="86">
        <v>34</v>
      </c>
      <c r="B39" s="85" t="s">
        <v>73</v>
      </c>
      <c r="C39" s="85" t="s">
        <v>74</v>
      </c>
      <c r="D39" s="235">
        <f t="shared" si="0"/>
        <v>0.15</v>
      </c>
      <c r="E39" s="235">
        <v>0</v>
      </c>
      <c r="F39" s="235">
        <v>0.3</v>
      </c>
      <c r="G39" s="235">
        <v>0</v>
      </c>
      <c r="H39" s="235">
        <v>0</v>
      </c>
      <c r="I39" s="235">
        <v>0</v>
      </c>
      <c r="J39" s="235">
        <v>0</v>
      </c>
      <c r="K39" s="235">
        <v>0</v>
      </c>
      <c r="L39" s="235">
        <v>0</v>
      </c>
      <c r="M39" s="235">
        <v>0</v>
      </c>
      <c r="N39" s="235">
        <v>1</v>
      </c>
      <c r="O39" s="235">
        <v>1</v>
      </c>
      <c r="P39" s="235">
        <v>0</v>
      </c>
      <c r="Q39" s="235">
        <v>0.33333333333333298</v>
      </c>
      <c r="R39" s="235">
        <v>0</v>
      </c>
    </row>
    <row r="40" spans="1:18" x14ac:dyDescent="0.2">
      <c r="A40" s="86">
        <v>35</v>
      </c>
      <c r="B40" s="85" t="s">
        <v>75</v>
      </c>
      <c r="C40" s="85" t="s">
        <v>76</v>
      </c>
      <c r="D40" s="235">
        <f t="shared" si="0"/>
        <v>0.05</v>
      </c>
      <c r="E40" s="235">
        <v>0</v>
      </c>
      <c r="F40" s="235">
        <v>0.1</v>
      </c>
      <c r="G40" s="235">
        <v>0</v>
      </c>
      <c r="H40" s="235">
        <v>0</v>
      </c>
      <c r="I40" s="235">
        <v>0</v>
      </c>
      <c r="J40" s="235">
        <v>0</v>
      </c>
      <c r="K40" s="235">
        <v>0</v>
      </c>
      <c r="L40" s="235">
        <v>0</v>
      </c>
      <c r="M40" s="235">
        <v>0.16666666666666699</v>
      </c>
      <c r="N40" s="235">
        <v>0.5</v>
      </c>
      <c r="O40" s="235">
        <v>1</v>
      </c>
      <c r="P40" s="235">
        <v>0</v>
      </c>
      <c r="Q40" s="235">
        <v>0</v>
      </c>
      <c r="R40" s="235">
        <v>0</v>
      </c>
    </row>
    <row r="41" spans="1:18" x14ac:dyDescent="0.2">
      <c r="A41" s="86">
        <v>36</v>
      </c>
      <c r="B41" s="85" t="s">
        <v>77</v>
      </c>
      <c r="C41" s="85" t="s">
        <v>78</v>
      </c>
      <c r="D41" s="235">
        <f t="shared" si="0"/>
        <v>0.2</v>
      </c>
      <c r="E41" s="235">
        <v>0</v>
      </c>
      <c r="F41" s="235">
        <v>0.4</v>
      </c>
      <c r="G41" s="235">
        <v>0</v>
      </c>
      <c r="H41" s="235">
        <v>0</v>
      </c>
      <c r="I41" s="235">
        <v>0</v>
      </c>
      <c r="J41" s="235">
        <v>0</v>
      </c>
      <c r="K41" s="235">
        <v>0</v>
      </c>
      <c r="L41" s="235">
        <v>0</v>
      </c>
      <c r="M41" s="235">
        <v>0</v>
      </c>
      <c r="N41" s="235">
        <v>1.5</v>
      </c>
      <c r="O41" s="235">
        <v>1</v>
      </c>
      <c r="P41" s="235">
        <v>0</v>
      </c>
      <c r="Q41" s="235">
        <v>0.33333333333333298</v>
      </c>
      <c r="R41" s="235">
        <v>0.33333333333333298</v>
      </c>
    </row>
    <row r="42" spans="1:18" x14ac:dyDescent="0.2">
      <c r="A42" s="86">
        <v>37</v>
      </c>
      <c r="B42" s="85" t="s">
        <v>79</v>
      </c>
      <c r="C42" s="85" t="s">
        <v>80</v>
      </c>
      <c r="D42" s="235">
        <f t="shared" si="0"/>
        <v>0.1</v>
      </c>
      <c r="E42" s="235">
        <v>0</v>
      </c>
      <c r="F42" s="235">
        <v>0.2</v>
      </c>
      <c r="G42" s="235">
        <v>0</v>
      </c>
      <c r="H42" s="235">
        <v>0</v>
      </c>
      <c r="I42" s="235">
        <v>0</v>
      </c>
      <c r="J42" s="235">
        <v>0</v>
      </c>
      <c r="K42" s="235">
        <v>0</v>
      </c>
      <c r="L42" s="235">
        <v>0</v>
      </c>
      <c r="M42" s="235">
        <v>0</v>
      </c>
      <c r="N42" s="235">
        <v>1</v>
      </c>
      <c r="O42" s="235">
        <v>0</v>
      </c>
      <c r="P42" s="235">
        <v>0</v>
      </c>
      <c r="Q42" s="235">
        <v>0</v>
      </c>
      <c r="R42" s="235">
        <v>0</v>
      </c>
    </row>
    <row r="43" spans="1:18" x14ac:dyDescent="0.2">
      <c r="A43" s="86">
        <v>38</v>
      </c>
      <c r="B43" s="85" t="s">
        <v>81</v>
      </c>
      <c r="C43" s="85" t="s">
        <v>82</v>
      </c>
      <c r="D43" s="235">
        <f t="shared" si="0"/>
        <v>0.3</v>
      </c>
      <c r="E43" s="235">
        <v>0</v>
      </c>
      <c r="F43" s="235">
        <v>0.6</v>
      </c>
      <c r="G43" s="235">
        <v>0</v>
      </c>
      <c r="H43" s="235">
        <v>0</v>
      </c>
      <c r="I43" s="235">
        <v>0.25</v>
      </c>
      <c r="J43" s="235">
        <v>0</v>
      </c>
      <c r="K43" s="235">
        <v>0</v>
      </c>
      <c r="L43" s="235">
        <v>0</v>
      </c>
      <c r="M43" s="235">
        <v>0.33333333333333298</v>
      </c>
      <c r="N43" s="235">
        <v>1.5</v>
      </c>
      <c r="O43" s="235">
        <v>1.3333333333333299</v>
      </c>
      <c r="P43" s="235">
        <v>0.25</v>
      </c>
      <c r="Q43" s="235">
        <v>0.33333333333333298</v>
      </c>
      <c r="R43" s="235">
        <v>0.33333333333333298</v>
      </c>
    </row>
    <row r="44" spans="1:18" x14ac:dyDescent="0.2">
      <c r="A44" s="86">
        <v>39</v>
      </c>
      <c r="B44" s="85" t="s">
        <v>83</v>
      </c>
      <c r="C44" s="85" t="s">
        <v>84</v>
      </c>
      <c r="D44" s="235">
        <f t="shared" si="0"/>
        <v>0.2</v>
      </c>
      <c r="E44" s="235">
        <v>0</v>
      </c>
      <c r="F44" s="235">
        <v>0.4</v>
      </c>
      <c r="G44" s="235">
        <v>0</v>
      </c>
      <c r="H44" s="235">
        <v>0</v>
      </c>
      <c r="I44" s="235">
        <v>0</v>
      </c>
      <c r="J44" s="235">
        <v>0</v>
      </c>
      <c r="K44" s="235">
        <v>0</v>
      </c>
      <c r="L44" s="235">
        <v>0</v>
      </c>
      <c r="M44" s="235">
        <v>0.16666666666666699</v>
      </c>
      <c r="N44" s="235">
        <v>1</v>
      </c>
      <c r="O44" s="235">
        <v>0.66666666666666696</v>
      </c>
      <c r="P44" s="235">
        <v>0</v>
      </c>
      <c r="Q44" s="235">
        <v>0.33333333333333298</v>
      </c>
      <c r="R44" s="235">
        <v>0.33333333333333298</v>
      </c>
    </row>
    <row r="45" spans="1:18" x14ac:dyDescent="0.2">
      <c r="A45" s="86">
        <v>40</v>
      </c>
      <c r="B45" s="85" t="s">
        <v>85</v>
      </c>
      <c r="C45" s="85" t="s">
        <v>86</v>
      </c>
      <c r="D45" s="235">
        <f t="shared" si="0"/>
        <v>0.15</v>
      </c>
      <c r="E45" s="235">
        <v>0</v>
      </c>
      <c r="F45" s="235">
        <v>0.3</v>
      </c>
      <c r="G45" s="235">
        <v>0</v>
      </c>
      <c r="H45" s="235">
        <v>0</v>
      </c>
      <c r="I45" s="235">
        <v>0</v>
      </c>
      <c r="J45" s="235">
        <v>0</v>
      </c>
      <c r="K45" s="235">
        <v>0</v>
      </c>
      <c r="L45" s="235">
        <v>0</v>
      </c>
      <c r="M45" s="235">
        <v>0</v>
      </c>
      <c r="N45" s="235">
        <v>1</v>
      </c>
      <c r="O45" s="235">
        <v>0</v>
      </c>
      <c r="P45" s="235">
        <v>0</v>
      </c>
      <c r="Q45" s="235">
        <v>0.33333333333333298</v>
      </c>
      <c r="R45" s="235">
        <v>0.33333333333333298</v>
      </c>
    </row>
    <row r="46" spans="1:18" x14ac:dyDescent="0.2">
      <c r="A46" s="86">
        <v>41</v>
      </c>
      <c r="B46" s="85" t="s">
        <v>87</v>
      </c>
      <c r="C46" s="85" t="s">
        <v>88</v>
      </c>
      <c r="D46" s="235">
        <f t="shared" si="0"/>
        <v>0.2</v>
      </c>
      <c r="E46" s="235">
        <v>0</v>
      </c>
      <c r="F46" s="235">
        <v>0.4</v>
      </c>
      <c r="G46" s="235">
        <v>0</v>
      </c>
      <c r="H46" s="235">
        <v>0</v>
      </c>
      <c r="I46" s="235">
        <v>0</v>
      </c>
      <c r="J46" s="235">
        <v>0</v>
      </c>
      <c r="K46" s="235">
        <v>0</v>
      </c>
      <c r="L46" s="235">
        <v>0</v>
      </c>
      <c r="M46" s="235">
        <v>0</v>
      </c>
      <c r="N46" s="235">
        <v>1.5</v>
      </c>
      <c r="O46" s="235">
        <v>1.3333333333333299</v>
      </c>
      <c r="P46" s="235">
        <v>0</v>
      </c>
      <c r="Q46" s="235">
        <v>0.33333333333333298</v>
      </c>
      <c r="R46" s="235">
        <v>0.33333333333333298</v>
      </c>
    </row>
    <row r="47" spans="1:18" x14ac:dyDescent="0.2">
      <c r="A47" s="86">
        <v>42</v>
      </c>
      <c r="B47" s="85" t="s">
        <v>89</v>
      </c>
      <c r="C47" s="85" t="s">
        <v>90</v>
      </c>
      <c r="D47" s="235">
        <f t="shared" si="0"/>
        <v>0.15</v>
      </c>
      <c r="E47" s="235">
        <v>0</v>
      </c>
      <c r="F47" s="235">
        <v>0.3</v>
      </c>
      <c r="G47" s="235">
        <v>0</v>
      </c>
      <c r="H47" s="235">
        <v>0</v>
      </c>
      <c r="I47" s="235">
        <v>0</v>
      </c>
      <c r="J47" s="235">
        <v>0</v>
      </c>
      <c r="K47" s="235">
        <v>0</v>
      </c>
      <c r="L47" s="235">
        <v>0</v>
      </c>
      <c r="M47" s="235">
        <v>0</v>
      </c>
      <c r="N47" s="235">
        <v>1</v>
      </c>
      <c r="O47" s="235">
        <v>1</v>
      </c>
      <c r="P47" s="235">
        <v>0</v>
      </c>
      <c r="Q47" s="235">
        <v>0.33333333333333298</v>
      </c>
      <c r="R47" s="235">
        <v>0.33333333333333298</v>
      </c>
    </row>
    <row r="48" spans="1:18" x14ac:dyDescent="0.2">
      <c r="A48" s="86">
        <v>43</v>
      </c>
      <c r="B48" s="85" t="s">
        <v>91</v>
      </c>
      <c r="C48" s="85" t="s">
        <v>92</v>
      </c>
      <c r="D48" s="235">
        <f t="shared" si="0"/>
        <v>0.15</v>
      </c>
      <c r="E48" s="235">
        <v>0</v>
      </c>
      <c r="F48" s="235">
        <v>0.3</v>
      </c>
      <c r="G48" s="235">
        <v>0</v>
      </c>
      <c r="H48" s="235">
        <v>0</v>
      </c>
      <c r="I48" s="235">
        <v>0</v>
      </c>
      <c r="J48" s="235">
        <v>0</v>
      </c>
      <c r="K48" s="235">
        <v>0</v>
      </c>
      <c r="L48" s="235">
        <v>0</v>
      </c>
      <c r="M48" s="235">
        <v>0</v>
      </c>
      <c r="N48" s="235">
        <v>1</v>
      </c>
      <c r="O48" s="235">
        <v>1</v>
      </c>
      <c r="P48" s="235">
        <v>0</v>
      </c>
      <c r="Q48" s="235">
        <v>0.33333333333333298</v>
      </c>
      <c r="R48" s="235">
        <v>0</v>
      </c>
    </row>
    <row r="49" spans="1:18" x14ac:dyDescent="0.2">
      <c r="A49" s="86">
        <v>44</v>
      </c>
      <c r="B49" s="85" t="s">
        <v>93</v>
      </c>
      <c r="C49" s="85" t="s">
        <v>94</v>
      </c>
      <c r="D49" s="235">
        <f t="shared" si="0"/>
        <v>0.15</v>
      </c>
      <c r="E49" s="235">
        <v>0</v>
      </c>
      <c r="F49" s="235">
        <v>0.3</v>
      </c>
      <c r="G49" s="235">
        <v>0</v>
      </c>
      <c r="H49" s="235">
        <v>0</v>
      </c>
      <c r="I49" s="235">
        <v>0</v>
      </c>
      <c r="J49" s="235">
        <v>0</v>
      </c>
      <c r="K49" s="235">
        <v>0</v>
      </c>
      <c r="L49" s="235">
        <v>0</v>
      </c>
      <c r="M49" s="235">
        <v>0</v>
      </c>
      <c r="N49" s="235">
        <v>1</v>
      </c>
      <c r="O49" s="235">
        <v>1</v>
      </c>
      <c r="P49" s="235">
        <v>0</v>
      </c>
      <c r="Q49" s="235">
        <v>0.33333333333333298</v>
      </c>
      <c r="R49" s="235">
        <v>0</v>
      </c>
    </row>
    <row r="50" spans="1:18" x14ac:dyDescent="0.2">
      <c r="A50" s="86">
        <v>45</v>
      </c>
      <c r="B50" s="85" t="s">
        <v>95</v>
      </c>
      <c r="C50" s="85" t="s">
        <v>96</v>
      </c>
      <c r="D50" s="235">
        <f t="shared" si="0"/>
        <v>0.15</v>
      </c>
      <c r="E50" s="235">
        <v>0</v>
      </c>
      <c r="F50" s="235">
        <v>0.3</v>
      </c>
      <c r="G50" s="235">
        <v>0</v>
      </c>
      <c r="H50" s="235">
        <v>0</v>
      </c>
      <c r="I50" s="235">
        <v>0</v>
      </c>
      <c r="J50" s="235">
        <v>0</v>
      </c>
      <c r="K50" s="235">
        <v>0</v>
      </c>
      <c r="L50" s="235">
        <v>0</v>
      </c>
      <c r="M50" s="235">
        <v>0</v>
      </c>
      <c r="N50" s="235">
        <v>1</v>
      </c>
      <c r="O50" s="235">
        <v>0.66666666666666696</v>
      </c>
      <c r="P50" s="235">
        <v>0</v>
      </c>
      <c r="Q50" s="235">
        <v>0.33333333333333298</v>
      </c>
      <c r="R50" s="235">
        <v>0.33333333333333298</v>
      </c>
    </row>
    <row r="51" spans="1:18" x14ac:dyDescent="0.2">
      <c r="A51" s="86">
        <v>46</v>
      </c>
      <c r="B51" s="85" t="s">
        <v>97</v>
      </c>
      <c r="C51" s="85" t="s">
        <v>98</v>
      </c>
      <c r="D51" s="235">
        <f t="shared" si="0"/>
        <v>0.3</v>
      </c>
      <c r="E51" s="235">
        <v>0</v>
      </c>
      <c r="F51" s="235">
        <v>0.6</v>
      </c>
      <c r="G51" s="235">
        <v>0</v>
      </c>
      <c r="H51" s="235">
        <v>0</v>
      </c>
      <c r="I51" s="235">
        <v>0.25</v>
      </c>
      <c r="J51" s="235">
        <v>0</v>
      </c>
      <c r="K51" s="235">
        <v>0</v>
      </c>
      <c r="L51" s="235">
        <v>0</v>
      </c>
      <c r="M51" s="235">
        <v>0.33333333333333298</v>
      </c>
      <c r="N51" s="235">
        <v>1.5</v>
      </c>
      <c r="O51" s="235">
        <v>1.3333333333333299</v>
      </c>
      <c r="P51" s="235">
        <v>0.25</v>
      </c>
      <c r="Q51" s="235">
        <v>0.33333333333333298</v>
      </c>
      <c r="R51" s="235">
        <v>0.33333333333333298</v>
      </c>
    </row>
    <row r="52" spans="1:18" x14ac:dyDescent="0.2">
      <c r="A52" s="86">
        <v>47</v>
      </c>
      <c r="B52" s="85" t="s">
        <v>99</v>
      </c>
      <c r="C52" s="85" t="s">
        <v>100</v>
      </c>
      <c r="D52" s="235">
        <f t="shared" si="0"/>
        <v>0.15</v>
      </c>
      <c r="E52" s="235">
        <v>0</v>
      </c>
      <c r="F52" s="235">
        <v>0.3</v>
      </c>
      <c r="G52" s="235">
        <v>0</v>
      </c>
      <c r="H52" s="235">
        <v>0</v>
      </c>
      <c r="I52" s="235">
        <v>0</v>
      </c>
      <c r="J52" s="235">
        <v>0</v>
      </c>
      <c r="K52" s="235">
        <v>0</v>
      </c>
      <c r="L52" s="235">
        <v>0</v>
      </c>
      <c r="M52" s="235">
        <v>0</v>
      </c>
      <c r="N52" s="235">
        <v>1</v>
      </c>
      <c r="O52" s="235">
        <v>1</v>
      </c>
      <c r="P52" s="235">
        <v>0</v>
      </c>
      <c r="Q52" s="235">
        <v>0.33333333333333298</v>
      </c>
      <c r="R52" s="235">
        <v>0.33333333333333298</v>
      </c>
    </row>
    <row r="53" spans="1:18" x14ac:dyDescent="0.2">
      <c r="A53" s="86">
        <v>48</v>
      </c>
      <c r="B53" s="85" t="s">
        <v>101</v>
      </c>
      <c r="C53" s="85" t="s">
        <v>102</v>
      </c>
      <c r="D53" s="235">
        <f t="shared" si="0"/>
        <v>0.15</v>
      </c>
      <c r="E53" s="235">
        <v>0</v>
      </c>
      <c r="F53" s="235">
        <v>0.3</v>
      </c>
      <c r="G53" s="235">
        <v>0</v>
      </c>
      <c r="H53" s="235">
        <v>0</v>
      </c>
      <c r="I53" s="235">
        <v>0</v>
      </c>
      <c r="J53" s="235">
        <v>0</v>
      </c>
      <c r="K53" s="235">
        <v>0</v>
      </c>
      <c r="L53" s="235">
        <v>0</v>
      </c>
      <c r="M53" s="235">
        <v>0</v>
      </c>
      <c r="N53" s="235">
        <v>1</v>
      </c>
      <c r="O53" s="235">
        <v>0.33333333333333298</v>
      </c>
      <c r="P53" s="235">
        <v>0</v>
      </c>
      <c r="Q53" s="235">
        <v>0.33333333333333298</v>
      </c>
      <c r="R53" s="235">
        <v>0</v>
      </c>
    </row>
    <row r="54" spans="1:18" x14ac:dyDescent="0.2">
      <c r="A54" s="86">
        <v>49</v>
      </c>
      <c r="B54" s="85" t="s">
        <v>103</v>
      </c>
      <c r="C54" s="85" t="s">
        <v>104</v>
      </c>
      <c r="D54" s="235">
        <f t="shared" si="0"/>
        <v>0.15</v>
      </c>
      <c r="E54" s="235">
        <v>0</v>
      </c>
      <c r="F54" s="235">
        <v>0.3</v>
      </c>
      <c r="G54" s="235">
        <v>0</v>
      </c>
      <c r="H54" s="235">
        <v>0</v>
      </c>
      <c r="I54" s="235">
        <v>0</v>
      </c>
      <c r="J54" s="235">
        <v>0</v>
      </c>
      <c r="K54" s="235">
        <v>0</v>
      </c>
      <c r="L54" s="235">
        <v>0</v>
      </c>
      <c r="M54" s="235">
        <v>0</v>
      </c>
      <c r="N54" s="235">
        <v>1</v>
      </c>
      <c r="O54" s="235">
        <v>1</v>
      </c>
      <c r="P54" s="235">
        <v>0</v>
      </c>
      <c r="Q54" s="235">
        <v>0.33333333333333298</v>
      </c>
      <c r="R54" s="235">
        <v>0</v>
      </c>
    </row>
    <row r="55" spans="1:18" x14ac:dyDescent="0.2">
      <c r="A55" s="86">
        <v>50</v>
      </c>
      <c r="B55" s="85" t="s">
        <v>105</v>
      </c>
      <c r="C55" s="85" t="s">
        <v>106</v>
      </c>
      <c r="D55" s="235">
        <f t="shared" si="0"/>
        <v>0.1</v>
      </c>
      <c r="E55" s="235">
        <v>0</v>
      </c>
      <c r="F55" s="235">
        <v>0.2</v>
      </c>
      <c r="G55" s="235">
        <v>0</v>
      </c>
      <c r="H55" s="235">
        <v>0</v>
      </c>
      <c r="I55" s="235">
        <v>0</v>
      </c>
      <c r="J55" s="235">
        <v>0</v>
      </c>
      <c r="K55" s="235">
        <v>0</v>
      </c>
      <c r="L55" s="235">
        <v>0</v>
      </c>
      <c r="M55" s="235">
        <v>0</v>
      </c>
      <c r="N55" s="235">
        <v>1</v>
      </c>
      <c r="O55" s="235">
        <v>0</v>
      </c>
      <c r="P55" s="235">
        <v>0</v>
      </c>
      <c r="Q55" s="235">
        <v>0</v>
      </c>
      <c r="R55" s="235">
        <v>0</v>
      </c>
    </row>
    <row r="56" spans="1:18" x14ac:dyDescent="0.2">
      <c r="A56" s="86">
        <v>51</v>
      </c>
      <c r="B56" s="85" t="s">
        <v>107</v>
      </c>
      <c r="C56" s="85" t="s">
        <v>108</v>
      </c>
      <c r="D56" s="235">
        <f t="shared" si="0"/>
        <v>0.15</v>
      </c>
      <c r="E56" s="235">
        <v>0</v>
      </c>
      <c r="F56" s="235">
        <v>0.3</v>
      </c>
      <c r="G56" s="235">
        <v>0</v>
      </c>
      <c r="H56" s="235">
        <v>0</v>
      </c>
      <c r="I56" s="235">
        <v>0</v>
      </c>
      <c r="J56" s="235">
        <v>0</v>
      </c>
      <c r="K56" s="235">
        <v>0</v>
      </c>
      <c r="L56" s="235">
        <v>0</v>
      </c>
      <c r="M56" s="235">
        <v>0</v>
      </c>
      <c r="N56" s="235">
        <v>1</v>
      </c>
      <c r="O56" s="235">
        <v>0</v>
      </c>
      <c r="P56" s="235">
        <v>0</v>
      </c>
      <c r="Q56" s="235">
        <v>0.33333333333333298</v>
      </c>
      <c r="R56" s="235">
        <v>0.33333333333333298</v>
      </c>
    </row>
    <row r="57" spans="1:18" x14ac:dyDescent="0.2">
      <c r="A57" s="86">
        <v>52</v>
      </c>
      <c r="B57" s="85" t="s">
        <v>109</v>
      </c>
      <c r="C57" s="85" t="s">
        <v>110</v>
      </c>
      <c r="D57" s="235">
        <f t="shared" si="0"/>
        <v>0.2</v>
      </c>
      <c r="E57" s="235">
        <v>0</v>
      </c>
      <c r="F57" s="235">
        <v>0.4</v>
      </c>
      <c r="G57" s="235">
        <v>0</v>
      </c>
      <c r="H57" s="235">
        <v>0</v>
      </c>
      <c r="I57" s="235">
        <v>0</v>
      </c>
      <c r="J57" s="235">
        <v>0</v>
      </c>
      <c r="K57" s="235">
        <v>0</v>
      </c>
      <c r="L57" s="235">
        <v>0</v>
      </c>
      <c r="M57" s="235">
        <v>0</v>
      </c>
      <c r="N57" s="235">
        <v>1.5</v>
      </c>
      <c r="O57" s="235">
        <v>1.3333333333333299</v>
      </c>
      <c r="P57" s="235">
        <v>0</v>
      </c>
      <c r="Q57" s="235">
        <v>0.33333333333333298</v>
      </c>
      <c r="R57" s="235">
        <v>0.33333333333333298</v>
      </c>
    </row>
    <row r="58" spans="1:18" x14ac:dyDescent="0.2">
      <c r="A58" s="86">
        <v>53</v>
      </c>
      <c r="B58" s="85" t="s">
        <v>111</v>
      </c>
      <c r="C58" s="85" t="s">
        <v>112</v>
      </c>
      <c r="D58" s="235">
        <f t="shared" si="0"/>
        <v>0.15</v>
      </c>
      <c r="E58" s="235">
        <v>0</v>
      </c>
      <c r="F58" s="235">
        <v>0.3</v>
      </c>
      <c r="G58" s="235">
        <v>0</v>
      </c>
      <c r="H58" s="235">
        <v>0</v>
      </c>
      <c r="I58" s="235">
        <v>0</v>
      </c>
      <c r="J58" s="235">
        <v>0</v>
      </c>
      <c r="K58" s="235">
        <v>0</v>
      </c>
      <c r="L58" s="235">
        <v>0</v>
      </c>
      <c r="M58" s="235">
        <v>0.16666666666666699</v>
      </c>
      <c r="N58" s="235">
        <v>1</v>
      </c>
      <c r="O58" s="235">
        <v>1</v>
      </c>
      <c r="P58" s="235">
        <v>0</v>
      </c>
      <c r="Q58" s="235">
        <v>0.33333333333333298</v>
      </c>
      <c r="R58" s="235">
        <v>0</v>
      </c>
    </row>
    <row r="59" spans="1:18" x14ac:dyDescent="0.2">
      <c r="A59" s="86">
        <v>54</v>
      </c>
      <c r="B59" s="85" t="s">
        <v>113</v>
      </c>
      <c r="C59" s="85" t="s">
        <v>114</v>
      </c>
      <c r="D59" s="235">
        <f t="shared" si="0"/>
        <v>0.15</v>
      </c>
      <c r="E59" s="235">
        <v>0</v>
      </c>
      <c r="F59" s="235">
        <v>0.3</v>
      </c>
      <c r="G59" s="235">
        <v>0</v>
      </c>
      <c r="H59" s="235">
        <v>0</v>
      </c>
      <c r="I59" s="235">
        <v>0</v>
      </c>
      <c r="J59" s="235">
        <v>0</v>
      </c>
      <c r="K59" s="235">
        <v>0</v>
      </c>
      <c r="L59" s="235">
        <v>0</v>
      </c>
      <c r="M59" s="235">
        <v>0</v>
      </c>
      <c r="N59" s="235">
        <v>1</v>
      </c>
      <c r="O59" s="235">
        <v>1</v>
      </c>
      <c r="P59" s="235">
        <v>0</v>
      </c>
      <c r="Q59" s="235">
        <v>0.33333333333333298</v>
      </c>
      <c r="R59" s="235">
        <v>0.33333333333333298</v>
      </c>
    </row>
    <row r="60" spans="1:18" x14ac:dyDescent="0.2">
      <c r="A60" s="86">
        <v>55</v>
      </c>
      <c r="B60" s="85" t="s">
        <v>115</v>
      </c>
      <c r="C60" s="85" t="s">
        <v>116</v>
      </c>
      <c r="D60" s="235">
        <f t="shared" si="0"/>
        <v>0.05</v>
      </c>
      <c r="E60" s="235">
        <v>0</v>
      </c>
      <c r="F60" s="235">
        <v>0.1</v>
      </c>
      <c r="G60" s="235">
        <v>0</v>
      </c>
      <c r="H60" s="235">
        <v>0</v>
      </c>
      <c r="I60" s="235">
        <v>0</v>
      </c>
      <c r="J60" s="235">
        <v>0</v>
      </c>
      <c r="K60" s="235">
        <v>0</v>
      </c>
      <c r="L60" s="235">
        <v>0</v>
      </c>
      <c r="M60" s="235">
        <v>0</v>
      </c>
      <c r="N60" s="235">
        <v>0</v>
      </c>
      <c r="O60" s="235">
        <v>0.66666666666666696</v>
      </c>
      <c r="P60" s="235">
        <v>0</v>
      </c>
      <c r="Q60" s="235">
        <v>0.33333333333333298</v>
      </c>
      <c r="R60" s="235">
        <v>0</v>
      </c>
    </row>
    <row r="61" spans="1:18" x14ac:dyDescent="0.2">
      <c r="A61" s="86">
        <v>56</v>
      </c>
      <c r="B61" s="85" t="s">
        <v>117</v>
      </c>
      <c r="C61" s="85" t="s">
        <v>118</v>
      </c>
      <c r="D61" s="235">
        <f t="shared" si="0"/>
        <v>0.2</v>
      </c>
      <c r="E61" s="235">
        <v>0</v>
      </c>
      <c r="F61" s="235">
        <v>0.4</v>
      </c>
      <c r="G61" s="235">
        <v>0</v>
      </c>
      <c r="H61" s="235">
        <v>0</v>
      </c>
      <c r="I61" s="235">
        <v>0</v>
      </c>
      <c r="J61" s="235">
        <v>0</v>
      </c>
      <c r="K61" s="235">
        <v>0</v>
      </c>
      <c r="L61" s="235">
        <v>0</v>
      </c>
      <c r="M61" s="235">
        <v>0</v>
      </c>
      <c r="N61" s="235">
        <v>1</v>
      </c>
      <c r="O61" s="235">
        <v>1</v>
      </c>
      <c r="P61" s="235">
        <v>0</v>
      </c>
      <c r="Q61" s="235">
        <v>0.33333333333333298</v>
      </c>
      <c r="R61" s="235">
        <v>0.66666666666666696</v>
      </c>
    </row>
    <row r="62" spans="1:18" x14ac:dyDescent="0.2">
      <c r="A62" s="86">
        <v>57</v>
      </c>
      <c r="B62" s="85" t="s">
        <v>119</v>
      </c>
      <c r="C62" s="85" t="s">
        <v>120</v>
      </c>
      <c r="D62" s="235">
        <f t="shared" si="0"/>
        <v>0.2</v>
      </c>
      <c r="E62" s="235">
        <v>0</v>
      </c>
      <c r="F62" s="235">
        <v>0.4</v>
      </c>
      <c r="G62" s="235">
        <v>0</v>
      </c>
      <c r="H62" s="235">
        <v>0</v>
      </c>
      <c r="I62" s="235">
        <v>0.25</v>
      </c>
      <c r="J62" s="235">
        <v>0</v>
      </c>
      <c r="K62" s="235">
        <v>0</v>
      </c>
      <c r="L62" s="235">
        <v>0</v>
      </c>
      <c r="M62" s="235">
        <v>0</v>
      </c>
      <c r="N62" s="235">
        <v>1</v>
      </c>
      <c r="O62" s="235">
        <v>1</v>
      </c>
      <c r="P62" s="235">
        <v>0.25</v>
      </c>
      <c r="Q62" s="235">
        <v>0.33333333333333298</v>
      </c>
      <c r="R62" s="235">
        <v>0.33333333333333298</v>
      </c>
    </row>
    <row r="63" spans="1:18" x14ac:dyDescent="0.2">
      <c r="A63" s="86">
        <v>58</v>
      </c>
      <c r="B63" s="85" t="s">
        <v>121</v>
      </c>
      <c r="C63" s="85" t="s">
        <v>122</v>
      </c>
      <c r="D63" s="235">
        <f t="shared" si="0"/>
        <v>0.15</v>
      </c>
      <c r="E63" s="235">
        <v>0</v>
      </c>
      <c r="F63" s="235">
        <v>0.3</v>
      </c>
      <c r="G63" s="235">
        <v>0</v>
      </c>
      <c r="H63" s="235">
        <v>0</v>
      </c>
      <c r="I63" s="235">
        <v>0</v>
      </c>
      <c r="J63" s="235">
        <v>0</v>
      </c>
      <c r="K63" s="235">
        <v>0</v>
      </c>
      <c r="L63" s="235">
        <v>0</v>
      </c>
      <c r="M63" s="235">
        <v>0</v>
      </c>
      <c r="N63" s="235">
        <v>1</v>
      </c>
      <c r="O63" s="235">
        <v>1</v>
      </c>
      <c r="P63" s="235">
        <v>0</v>
      </c>
      <c r="Q63" s="235">
        <v>0.33333333333333298</v>
      </c>
      <c r="R63" s="235">
        <v>0</v>
      </c>
    </row>
    <row r="64" spans="1:18" x14ac:dyDescent="0.2">
      <c r="A64" s="86">
        <v>59</v>
      </c>
      <c r="B64" s="85" t="s">
        <v>123</v>
      </c>
      <c r="C64" s="85" t="s">
        <v>124</v>
      </c>
      <c r="D64" s="235">
        <f t="shared" si="0"/>
        <v>0.55000000000000004</v>
      </c>
      <c r="E64" s="235">
        <v>0.3</v>
      </c>
      <c r="F64" s="235">
        <v>0.8</v>
      </c>
      <c r="G64" s="235">
        <v>0.5</v>
      </c>
      <c r="H64" s="235">
        <v>1</v>
      </c>
      <c r="I64" s="235">
        <v>0.25</v>
      </c>
      <c r="J64" s="235">
        <v>0</v>
      </c>
      <c r="K64" s="235">
        <v>0</v>
      </c>
      <c r="L64" s="235">
        <v>0</v>
      </c>
      <c r="M64" s="235">
        <v>0.66666666666666696</v>
      </c>
      <c r="N64" s="235">
        <v>1.5</v>
      </c>
      <c r="O64" s="235">
        <v>1.6666666666666701</v>
      </c>
      <c r="P64" s="235">
        <v>0.25</v>
      </c>
      <c r="Q64" s="235">
        <v>0.33333333333333298</v>
      </c>
      <c r="R64" s="235">
        <v>1</v>
      </c>
    </row>
    <row r="65" spans="1:18" x14ac:dyDescent="0.2">
      <c r="A65" s="86">
        <v>60</v>
      </c>
      <c r="B65" s="85" t="s">
        <v>125</v>
      </c>
      <c r="C65" s="85" t="s">
        <v>126</v>
      </c>
      <c r="D65" s="235">
        <f t="shared" si="0"/>
        <v>0.2</v>
      </c>
      <c r="E65" s="235">
        <v>0</v>
      </c>
      <c r="F65" s="235">
        <v>0.4</v>
      </c>
      <c r="G65" s="235">
        <v>0</v>
      </c>
      <c r="H65" s="235">
        <v>0</v>
      </c>
      <c r="I65" s="235">
        <v>0</v>
      </c>
      <c r="J65" s="235">
        <v>0</v>
      </c>
      <c r="K65" s="235">
        <v>0</v>
      </c>
      <c r="L65" s="235">
        <v>0</v>
      </c>
      <c r="M65" s="235">
        <v>0</v>
      </c>
      <c r="N65" s="235">
        <v>1.5</v>
      </c>
      <c r="O65" s="235">
        <v>0.66666666666666696</v>
      </c>
      <c r="P65" s="235">
        <v>0</v>
      </c>
      <c r="Q65" s="235">
        <v>0.33333333333333298</v>
      </c>
      <c r="R65" s="235">
        <v>0.33333333333333298</v>
      </c>
    </row>
    <row r="66" spans="1:18" x14ac:dyDescent="0.2">
      <c r="A66" s="86">
        <v>61</v>
      </c>
      <c r="B66" s="85" t="s">
        <v>127</v>
      </c>
      <c r="C66" s="85" t="s">
        <v>128</v>
      </c>
      <c r="D66" s="235">
        <f t="shared" si="0"/>
        <v>0.15</v>
      </c>
      <c r="E66" s="235">
        <v>0</v>
      </c>
      <c r="F66" s="235">
        <v>0.3</v>
      </c>
      <c r="G66" s="235">
        <v>0</v>
      </c>
      <c r="H66" s="235">
        <v>0</v>
      </c>
      <c r="I66" s="235">
        <v>0</v>
      </c>
      <c r="J66" s="235">
        <v>0</v>
      </c>
      <c r="K66" s="235">
        <v>0</v>
      </c>
      <c r="L66" s="235">
        <v>0</v>
      </c>
      <c r="M66" s="235">
        <v>0</v>
      </c>
      <c r="N66" s="235">
        <v>1</v>
      </c>
      <c r="O66" s="235">
        <v>1</v>
      </c>
      <c r="P66" s="235">
        <v>0</v>
      </c>
      <c r="Q66" s="235">
        <v>0.33333333333333298</v>
      </c>
      <c r="R66" s="235">
        <v>0.33333333333333298</v>
      </c>
    </row>
    <row r="67" spans="1:18" x14ac:dyDescent="0.2">
      <c r="A67" s="86">
        <v>62</v>
      </c>
      <c r="B67" s="85" t="s">
        <v>129</v>
      </c>
      <c r="C67" s="85" t="s">
        <v>130</v>
      </c>
      <c r="D67" s="235">
        <f t="shared" si="0"/>
        <v>0.15</v>
      </c>
      <c r="E67" s="235">
        <v>0</v>
      </c>
      <c r="F67" s="235">
        <v>0.3</v>
      </c>
      <c r="G67" s="235">
        <v>0</v>
      </c>
      <c r="H67" s="235">
        <v>0</v>
      </c>
      <c r="I67" s="235">
        <v>0</v>
      </c>
      <c r="J67" s="235">
        <v>0</v>
      </c>
      <c r="K67" s="235">
        <v>0</v>
      </c>
      <c r="L67" s="235">
        <v>0</v>
      </c>
      <c r="M67" s="235">
        <v>0</v>
      </c>
      <c r="N67" s="235">
        <v>1</v>
      </c>
      <c r="O67" s="235">
        <v>0.66666666666666696</v>
      </c>
      <c r="P67" s="235">
        <v>0</v>
      </c>
      <c r="Q67" s="235">
        <v>0.33333333333333298</v>
      </c>
      <c r="R67" s="235">
        <v>0</v>
      </c>
    </row>
    <row r="68" spans="1:18" x14ac:dyDescent="0.2">
      <c r="A68" s="86">
        <v>63</v>
      </c>
      <c r="B68" s="85" t="s">
        <v>131</v>
      </c>
      <c r="C68" s="85" t="s">
        <v>132</v>
      </c>
      <c r="D68" s="235">
        <f t="shared" si="0"/>
        <v>0.15</v>
      </c>
      <c r="E68" s="235">
        <v>0</v>
      </c>
      <c r="F68" s="235">
        <v>0.3</v>
      </c>
      <c r="G68" s="235">
        <v>0</v>
      </c>
      <c r="H68" s="235">
        <v>0</v>
      </c>
      <c r="I68" s="235">
        <v>0</v>
      </c>
      <c r="J68" s="235">
        <v>0</v>
      </c>
      <c r="K68" s="235">
        <v>0</v>
      </c>
      <c r="L68" s="235">
        <v>0</v>
      </c>
      <c r="M68" s="235">
        <v>0</v>
      </c>
      <c r="N68" s="235">
        <v>1</v>
      </c>
      <c r="O68" s="235">
        <v>0.33333333333333298</v>
      </c>
      <c r="P68" s="235">
        <v>0</v>
      </c>
      <c r="Q68" s="235">
        <v>0.33333333333333298</v>
      </c>
      <c r="R68" s="235">
        <v>0</v>
      </c>
    </row>
    <row r="69" spans="1:18" x14ac:dyDescent="0.2">
      <c r="A69" s="86">
        <v>64</v>
      </c>
      <c r="B69" s="85" t="s">
        <v>133</v>
      </c>
      <c r="C69" s="85" t="s">
        <v>134</v>
      </c>
      <c r="D69" s="235">
        <f t="shared" si="0"/>
        <v>0.15</v>
      </c>
      <c r="E69" s="235">
        <v>0</v>
      </c>
      <c r="F69" s="235">
        <v>0.3</v>
      </c>
      <c r="G69" s="235">
        <v>0</v>
      </c>
      <c r="H69" s="235">
        <v>0</v>
      </c>
      <c r="I69" s="235">
        <v>0</v>
      </c>
      <c r="J69" s="235">
        <v>0</v>
      </c>
      <c r="K69" s="235">
        <v>0</v>
      </c>
      <c r="L69" s="235">
        <v>0</v>
      </c>
      <c r="M69" s="235">
        <v>0</v>
      </c>
      <c r="N69" s="235">
        <v>1</v>
      </c>
      <c r="O69" s="235">
        <v>1</v>
      </c>
      <c r="P69" s="235">
        <v>0</v>
      </c>
      <c r="Q69" s="235">
        <v>0.33333333333333298</v>
      </c>
      <c r="R69" s="235">
        <v>0.33333333333333298</v>
      </c>
    </row>
    <row r="70" spans="1:18" x14ac:dyDescent="0.2">
      <c r="A70" s="86">
        <v>65</v>
      </c>
      <c r="B70" s="85" t="s">
        <v>135</v>
      </c>
      <c r="C70" s="85" t="s">
        <v>136</v>
      </c>
      <c r="D70" s="235">
        <f t="shared" si="0"/>
        <v>0.15</v>
      </c>
      <c r="E70" s="235">
        <v>0</v>
      </c>
      <c r="F70" s="235">
        <v>0.3</v>
      </c>
      <c r="G70" s="235">
        <v>0</v>
      </c>
      <c r="H70" s="235">
        <v>0</v>
      </c>
      <c r="I70" s="235">
        <v>0</v>
      </c>
      <c r="J70" s="235">
        <v>0</v>
      </c>
      <c r="K70" s="235">
        <v>0</v>
      </c>
      <c r="L70" s="235">
        <v>0</v>
      </c>
      <c r="M70" s="235">
        <v>0</v>
      </c>
      <c r="N70" s="235">
        <v>1</v>
      </c>
      <c r="O70" s="235">
        <v>1</v>
      </c>
      <c r="P70" s="235">
        <v>0</v>
      </c>
      <c r="Q70" s="235">
        <v>0.33333333333333298</v>
      </c>
      <c r="R70" s="235">
        <v>0.33333333333333298</v>
      </c>
    </row>
    <row r="71" spans="1:18" x14ac:dyDescent="0.2">
      <c r="A71" s="86">
        <v>66</v>
      </c>
      <c r="B71" s="85" t="s">
        <v>137</v>
      </c>
      <c r="C71" s="85" t="s">
        <v>138</v>
      </c>
      <c r="D71" s="235">
        <f t="shared" ref="D71:D134" si="1">AVERAGE(E71:F71)</f>
        <v>0.25</v>
      </c>
      <c r="E71" s="235">
        <v>0</v>
      </c>
      <c r="F71" s="235">
        <v>0.5</v>
      </c>
      <c r="G71" s="235">
        <v>0</v>
      </c>
      <c r="H71" s="235">
        <v>0</v>
      </c>
      <c r="I71" s="235">
        <v>0.25</v>
      </c>
      <c r="J71" s="235">
        <v>0</v>
      </c>
      <c r="K71" s="235">
        <v>0</v>
      </c>
      <c r="L71" s="235">
        <v>0</v>
      </c>
      <c r="M71" s="235">
        <v>0.33333333333333298</v>
      </c>
      <c r="N71" s="235">
        <v>1.5</v>
      </c>
      <c r="O71" s="235">
        <v>1.3333333333333299</v>
      </c>
      <c r="P71" s="235">
        <v>0.25</v>
      </c>
      <c r="Q71" s="235">
        <v>0.33333333333333298</v>
      </c>
      <c r="R71" s="235">
        <v>0</v>
      </c>
    </row>
    <row r="72" spans="1:18" x14ac:dyDescent="0.2">
      <c r="A72" s="86">
        <v>67</v>
      </c>
      <c r="B72" s="85" t="s">
        <v>139</v>
      </c>
      <c r="C72" s="85" t="s">
        <v>140</v>
      </c>
      <c r="D72" s="235">
        <f t="shared" si="1"/>
        <v>0.25</v>
      </c>
      <c r="E72" s="235">
        <v>0</v>
      </c>
      <c r="F72" s="235">
        <v>0.5</v>
      </c>
      <c r="G72" s="235">
        <v>0</v>
      </c>
      <c r="H72" s="235">
        <v>0</v>
      </c>
      <c r="I72" s="235">
        <v>0</v>
      </c>
      <c r="J72" s="235">
        <v>0</v>
      </c>
      <c r="K72" s="235">
        <v>0</v>
      </c>
      <c r="L72" s="235">
        <v>0</v>
      </c>
      <c r="M72" s="235">
        <v>0.33333333333333298</v>
      </c>
      <c r="N72" s="235">
        <v>1.5</v>
      </c>
      <c r="O72" s="235">
        <v>1.6666666666666701</v>
      </c>
      <c r="P72" s="235">
        <v>0</v>
      </c>
      <c r="Q72" s="235">
        <v>0.33333333333333298</v>
      </c>
      <c r="R72" s="235">
        <v>0.33333333333333298</v>
      </c>
    </row>
    <row r="73" spans="1:18" x14ac:dyDescent="0.2">
      <c r="A73" s="86">
        <v>68</v>
      </c>
      <c r="B73" s="85" t="s">
        <v>141</v>
      </c>
      <c r="C73" s="85" t="s">
        <v>142</v>
      </c>
      <c r="D73" s="235">
        <f t="shared" si="1"/>
        <v>0.15</v>
      </c>
      <c r="E73" s="235">
        <v>0</v>
      </c>
      <c r="F73" s="235">
        <v>0.3</v>
      </c>
      <c r="G73" s="235">
        <v>0</v>
      </c>
      <c r="H73" s="235">
        <v>0</v>
      </c>
      <c r="I73" s="235">
        <v>0</v>
      </c>
      <c r="J73" s="235">
        <v>0</v>
      </c>
      <c r="K73" s="235">
        <v>0</v>
      </c>
      <c r="L73" s="235">
        <v>0</v>
      </c>
      <c r="M73" s="235">
        <v>0</v>
      </c>
      <c r="N73" s="235">
        <v>1</v>
      </c>
      <c r="O73" s="235">
        <v>1</v>
      </c>
      <c r="P73" s="235">
        <v>0</v>
      </c>
      <c r="Q73" s="235">
        <v>0.33333333333333298</v>
      </c>
      <c r="R73" s="235">
        <v>0</v>
      </c>
    </row>
    <row r="74" spans="1:18" x14ac:dyDescent="0.2">
      <c r="A74" s="86">
        <v>69</v>
      </c>
      <c r="B74" s="85" t="s">
        <v>143</v>
      </c>
      <c r="C74" s="85" t="s">
        <v>144</v>
      </c>
      <c r="D74" s="235">
        <f t="shared" si="1"/>
        <v>0.4</v>
      </c>
      <c r="E74" s="235">
        <v>0.2</v>
      </c>
      <c r="F74" s="235">
        <v>0.6</v>
      </c>
      <c r="G74" s="235">
        <v>0</v>
      </c>
      <c r="H74" s="235">
        <v>1</v>
      </c>
      <c r="I74" s="235">
        <v>0.25</v>
      </c>
      <c r="J74" s="235">
        <v>0</v>
      </c>
      <c r="K74" s="235">
        <v>0</v>
      </c>
      <c r="L74" s="235">
        <v>0</v>
      </c>
      <c r="M74" s="235">
        <v>0.33333333333333298</v>
      </c>
      <c r="N74" s="235">
        <v>1.5</v>
      </c>
      <c r="O74" s="235">
        <v>1.6666666666666701</v>
      </c>
      <c r="P74" s="235">
        <v>0.25</v>
      </c>
      <c r="Q74" s="235">
        <v>0.33333333333333298</v>
      </c>
      <c r="R74" s="235">
        <v>0.33333333333333298</v>
      </c>
    </row>
    <row r="75" spans="1:18" x14ac:dyDescent="0.2">
      <c r="A75" s="86">
        <v>70</v>
      </c>
      <c r="B75" s="85" t="s">
        <v>145</v>
      </c>
      <c r="C75" s="85" t="s">
        <v>146</v>
      </c>
      <c r="D75" s="235">
        <f t="shared" si="1"/>
        <v>0.1</v>
      </c>
      <c r="E75" s="235">
        <v>0</v>
      </c>
      <c r="F75" s="235">
        <v>0.2</v>
      </c>
      <c r="G75" s="235">
        <v>0</v>
      </c>
      <c r="H75" s="235">
        <v>0</v>
      </c>
      <c r="I75" s="235">
        <v>0</v>
      </c>
      <c r="J75" s="235">
        <v>0</v>
      </c>
      <c r="K75" s="235">
        <v>0</v>
      </c>
      <c r="L75" s="235">
        <v>0</v>
      </c>
      <c r="M75" s="235">
        <v>0</v>
      </c>
      <c r="N75" s="235">
        <v>0.5</v>
      </c>
      <c r="O75" s="235">
        <v>0.66666666666666696</v>
      </c>
      <c r="P75" s="235">
        <v>0</v>
      </c>
      <c r="Q75" s="235">
        <v>0</v>
      </c>
      <c r="R75" s="235">
        <v>0.33333333333333298</v>
      </c>
    </row>
    <row r="76" spans="1:18" x14ac:dyDescent="0.2">
      <c r="A76" s="86">
        <v>71</v>
      </c>
      <c r="B76" s="85" t="s">
        <v>147</v>
      </c>
      <c r="C76" s="85" t="s">
        <v>148</v>
      </c>
      <c r="D76" s="235">
        <f t="shared" si="1"/>
        <v>0.2</v>
      </c>
      <c r="E76" s="235">
        <v>0</v>
      </c>
      <c r="F76" s="235">
        <v>0.4</v>
      </c>
      <c r="G76" s="235">
        <v>0</v>
      </c>
      <c r="H76" s="235">
        <v>0</v>
      </c>
      <c r="I76" s="235">
        <v>0</v>
      </c>
      <c r="J76" s="235">
        <v>0</v>
      </c>
      <c r="K76" s="235">
        <v>0</v>
      </c>
      <c r="L76" s="235">
        <v>0</v>
      </c>
      <c r="M76" s="235">
        <v>0</v>
      </c>
      <c r="N76" s="235">
        <v>1.5</v>
      </c>
      <c r="O76" s="235">
        <v>1.3333333333333299</v>
      </c>
      <c r="P76" s="235">
        <v>0</v>
      </c>
      <c r="Q76" s="235">
        <v>0.33333333333333298</v>
      </c>
      <c r="R76" s="235">
        <v>0</v>
      </c>
    </row>
    <row r="77" spans="1:18" x14ac:dyDescent="0.2">
      <c r="A77" s="86">
        <v>72</v>
      </c>
      <c r="B77" s="85" t="s">
        <v>149</v>
      </c>
      <c r="C77" s="85" t="s">
        <v>150</v>
      </c>
      <c r="D77" s="235">
        <f t="shared" si="1"/>
        <v>0.15</v>
      </c>
      <c r="E77" s="235">
        <v>0</v>
      </c>
      <c r="F77" s="235">
        <v>0.3</v>
      </c>
      <c r="G77" s="235">
        <v>0</v>
      </c>
      <c r="H77" s="235">
        <v>0</v>
      </c>
      <c r="I77" s="235">
        <v>0</v>
      </c>
      <c r="J77" s="235">
        <v>0</v>
      </c>
      <c r="K77" s="235">
        <v>0</v>
      </c>
      <c r="L77" s="235">
        <v>0</v>
      </c>
      <c r="M77" s="235">
        <v>0</v>
      </c>
      <c r="N77" s="235">
        <v>1</v>
      </c>
      <c r="O77" s="235">
        <v>0.33333333333333298</v>
      </c>
      <c r="P77" s="235">
        <v>0</v>
      </c>
      <c r="Q77" s="235">
        <v>0.33333333333333298</v>
      </c>
      <c r="R77" s="235">
        <v>0</v>
      </c>
    </row>
    <row r="78" spans="1:18" x14ac:dyDescent="0.2">
      <c r="A78" s="86">
        <v>73</v>
      </c>
      <c r="B78" s="85" t="s">
        <v>151</v>
      </c>
      <c r="C78" s="85" t="s">
        <v>152</v>
      </c>
      <c r="D78" s="235">
        <f t="shared" si="1"/>
        <v>0.1</v>
      </c>
      <c r="E78" s="235">
        <v>0</v>
      </c>
      <c r="F78" s="235">
        <v>0.2</v>
      </c>
      <c r="G78" s="235">
        <v>0</v>
      </c>
      <c r="H78" s="235">
        <v>0</v>
      </c>
      <c r="I78" s="235">
        <v>0</v>
      </c>
      <c r="J78" s="235">
        <v>0</v>
      </c>
      <c r="K78" s="235">
        <v>0</v>
      </c>
      <c r="L78" s="235">
        <v>0</v>
      </c>
      <c r="M78" s="235">
        <v>0</v>
      </c>
      <c r="N78" s="235">
        <v>1</v>
      </c>
      <c r="O78" s="235">
        <v>0</v>
      </c>
      <c r="P78" s="235">
        <v>0</v>
      </c>
      <c r="Q78" s="235">
        <v>0</v>
      </c>
      <c r="R78" s="235">
        <v>0</v>
      </c>
    </row>
    <row r="79" spans="1:18" x14ac:dyDescent="0.2">
      <c r="A79" s="86">
        <v>74</v>
      </c>
      <c r="B79" s="85" t="s">
        <v>153</v>
      </c>
      <c r="C79" s="85" t="s">
        <v>154</v>
      </c>
      <c r="D79" s="235">
        <f t="shared" si="1"/>
        <v>0.1</v>
      </c>
      <c r="E79" s="235">
        <v>0</v>
      </c>
      <c r="F79" s="235">
        <v>0.2</v>
      </c>
      <c r="G79" s="235">
        <v>0</v>
      </c>
      <c r="H79" s="235">
        <v>0</v>
      </c>
      <c r="I79" s="235">
        <v>0</v>
      </c>
      <c r="J79" s="235">
        <v>0</v>
      </c>
      <c r="K79" s="235">
        <v>0</v>
      </c>
      <c r="L79" s="235">
        <v>0</v>
      </c>
      <c r="M79" s="235">
        <v>0</v>
      </c>
      <c r="N79" s="235">
        <v>0.5</v>
      </c>
      <c r="O79" s="235">
        <v>1</v>
      </c>
      <c r="P79" s="235">
        <v>0</v>
      </c>
      <c r="Q79" s="235">
        <v>0.33333333333333298</v>
      </c>
      <c r="R79" s="235">
        <v>0</v>
      </c>
    </row>
    <row r="80" spans="1:18" x14ac:dyDescent="0.2">
      <c r="A80" s="86">
        <v>75</v>
      </c>
      <c r="B80" s="85" t="s">
        <v>155</v>
      </c>
      <c r="C80" s="85" t="s">
        <v>156</v>
      </c>
      <c r="D80" s="235">
        <f t="shared" si="1"/>
        <v>0.15</v>
      </c>
      <c r="E80" s="235">
        <v>0</v>
      </c>
      <c r="F80" s="235">
        <v>0.3</v>
      </c>
      <c r="G80" s="235">
        <v>0</v>
      </c>
      <c r="H80" s="235">
        <v>0</v>
      </c>
      <c r="I80" s="235">
        <v>0</v>
      </c>
      <c r="J80" s="235">
        <v>0</v>
      </c>
      <c r="K80" s="235">
        <v>0</v>
      </c>
      <c r="L80" s="235">
        <v>0</v>
      </c>
      <c r="M80" s="235">
        <v>0</v>
      </c>
      <c r="N80" s="235">
        <v>1</v>
      </c>
      <c r="O80" s="235">
        <v>0.66666666666666696</v>
      </c>
      <c r="P80" s="235">
        <v>0</v>
      </c>
      <c r="Q80" s="235">
        <v>0.33333333333333298</v>
      </c>
      <c r="R80" s="235">
        <v>0</v>
      </c>
    </row>
    <row r="81" spans="1:18" x14ac:dyDescent="0.2">
      <c r="A81" s="86">
        <v>76</v>
      </c>
      <c r="B81" s="85" t="s">
        <v>157</v>
      </c>
      <c r="C81" s="85" t="s">
        <v>158</v>
      </c>
      <c r="D81" s="235">
        <f t="shared" si="1"/>
        <v>0.1</v>
      </c>
      <c r="E81" s="235">
        <v>0</v>
      </c>
      <c r="F81" s="235">
        <v>0.2</v>
      </c>
      <c r="G81" s="235">
        <v>0</v>
      </c>
      <c r="H81" s="235">
        <v>0</v>
      </c>
      <c r="I81" s="235">
        <v>0</v>
      </c>
      <c r="J81" s="235">
        <v>0</v>
      </c>
      <c r="K81" s="235">
        <v>0</v>
      </c>
      <c r="L81" s="235">
        <v>0</v>
      </c>
      <c r="M81" s="235">
        <v>0</v>
      </c>
      <c r="N81" s="235">
        <v>1</v>
      </c>
      <c r="O81" s="235">
        <v>0</v>
      </c>
      <c r="P81" s="235">
        <v>0</v>
      </c>
      <c r="Q81" s="235">
        <v>0</v>
      </c>
      <c r="R81" s="235">
        <v>0</v>
      </c>
    </row>
    <row r="82" spans="1:18" x14ac:dyDescent="0.2">
      <c r="A82" s="86">
        <v>77</v>
      </c>
      <c r="B82" s="85" t="s">
        <v>159</v>
      </c>
      <c r="C82" s="85" t="s">
        <v>160</v>
      </c>
      <c r="D82" s="235">
        <f t="shared" si="1"/>
        <v>0.15</v>
      </c>
      <c r="E82" s="235">
        <v>0</v>
      </c>
      <c r="F82" s="235">
        <v>0.3</v>
      </c>
      <c r="G82" s="235">
        <v>0</v>
      </c>
      <c r="H82" s="235">
        <v>0</v>
      </c>
      <c r="I82" s="235">
        <v>0</v>
      </c>
      <c r="J82" s="235">
        <v>0</v>
      </c>
      <c r="K82" s="235">
        <v>0</v>
      </c>
      <c r="L82" s="235">
        <v>0</v>
      </c>
      <c r="M82" s="235">
        <v>0</v>
      </c>
      <c r="N82" s="235">
        <v>1</v>
      </c>
      <c r="O82" s="235">
        <v>0.66666666666666696</v>
      </c>
      <c r="P82" s="235">
        <v>0</v>
      </c>
      <c r="Q82" s="235">
        <v>0.33333333333333298</v>
      </c>
      <c r="R82" s="235">
        <v>0</v>
      </c>
    </row>
    <row r="83" spans="1:18" x14ac:dyDescent="0.2">
      <c r="A83" s="86">
        <v>78</v>
      </c>
      <c r="B83" s="85" t="s">
        <v>161</v>
      </c>
      <c r="C83" s="85" t="s">
        <v>162</v>
      </c>
      <c r="D83" s="235">
        <f t="shared" si="1"/>
        <v>0.2</v>
      </c>
      <c r="E83" s="235">
        <v>0</v>
      </c>
      <c r="F83" s="235">
        <v>0.4</v>
      </c>
      <c r="G83" s="235">
        <v>0</v>
      </c>
      <c r="H83" s="235">
        <v>0</v>
      </c>
      <c r="I83" s="235">
        <v>0</v>
      </c>
      <c r="J83" s="235">
        <v>0</v>
      </c>
      <c r="K83" s="235">
        <v>0</v>
      </c>
      <c r="L83" s="235">
        <v>0</v>
      </c>
      <c r="M83" s="235">
        <v>0</v>
      </c>
      <c r="N83" s="235">
        <v>1</v>
      </c>
      <c r="O83" s="235">
        <v>1</v>
      </c>
      <c r="P83" s="235">
        <v>0</v>
      </c>
      <c r="Q83" s="235">
        <v>0.33333333333333298</v>
      </c>
      <c r="R83" s="235">
        <v>0.66666666666666696</v>
      </c>
    </row>
    <row r="84" spans="1:18" x14ac:dyDescent="0.2">
      <c r="A84" s="86">
        <v>79</v>
      </c>
      <c r="B84" s="85" t="s">
        <v>163</v>
      </c>
      <c r="C84" s="85" t="s">
        <v>164</v>
      </c>
      <c r="D84" s="235">
        <f t="shared" si="1"/>
        <v>0.15</v>
      </c>
      <c r="E84" s="235">
        <v>0</v>
      </c>
      <c r="F84" s="235">
        <v>0.3</v>
      </c>
      <c r="G84" s="235">
        <v>0</v>
      </c>
      <c r="H84" s="235">
        <v>0</v>
      </c>
      <c r="I84" s="235">
        <v>0</v>
      </c>
      <c r="J84" s="235">
        <v>0</v>
      </c>
      <c r="K84" s="235">
        <v>0</v>
      </c>
      <c r="L84" s="235">
        <v>0</v>
      </c>
      <c r="M84" s="235">
        <v>0</v>
      </c>
      <c r="N84" s="235">
        <v>1</v>
      </c>
      <c r="O84" s="235">
        <v>1</v>
      </c>
      <c r="P84" s="235">
        <v>0</v>
      </c>
      <c r="Q84" s="235">
        <v>0.33333333333333298</v>
      </c>
      <c r="R84" s="235">
        <v>0</v>
      </c>
    </row>
    <row r="85" spans="1:18" x14ac:dyDescent="0.2">
      <c r="A85" s="86">
        <v>80</v>
      </c>
      <c r="B85" s="85" t="s">
        <v>165</v>
      </c>
      <c r="C85" s="85" t="s">
        <v>166</v>
      </c>
      <c r="D85" s="235">
        <f t="shared" si="1"/>
        <v>0.2</v>
      </c>
      <c r="E85" s="235">
        <v>0</v>
      </c>
      <c r="F85" s="235">
        <v>0.4</v>
      </c>
      <c r="G85" s="235">
        <v>0</v>
      </c>
      <c r="H85" s="235">
        <v>0</v>
      </c>
      <c r="I85" s="235">
        <v>0</v>
      </c>
      <c r="J85" s="235">
        <v>0</v>
      </c>
      <c r="K85" s="235">
        <v>0</v>
      </c>
      <c r="L85" s="235">
        <v>0</v>
      </c>
      <c r="M85" s="235">
        <v>0</v>
      </c>
      <c r="N85" s="235">
        <v>1.5</v>
      </c>
      <c r="O85" s="235">
        <v>1.3333333333333299</v>
      </c>
      <c r="P85" s="235">
        <v>0</v>
      </c>
      <c r="Q85" s="235">
        <v>0.33333333333333298</v>
      </c>
      <c r="R85" s="235">
        <v>0</v>
      </c>
    </row>
    <row r="86" spans="1:18" x14ac:dyDescent="0.2">
      <c r="A86" s="86">
        <v>81</v>
      </c>
      <c r="B86" s="85" t="s">
        <v>167</v>
      </c>
      <c r="C86" s="85" t="s">
        <v>168</v>
      </c>
      <c r="D86" s="235">
        <f t="shared" si="1"/>
        <v>0.15</v>
      </c>
      <c r="E86" s="235">
        <v>0</v>
      </c>
      <c r="F86" s="235">
        <v>0.3</v>
      </c>
      <c r="G86" s="235">
        <v>0</v>
      </c>
      <c r="H86" s="235">
        <v>0</v>
      </c>
      <c r="I86" s="235">
        <v>0</v>
      </c>
      <c r="J86" s="235">
        <v>0</v>
      </c>
      <c r="K86" s="235">
        <v>0</v>
      </c>
      <c r="L86" s="235">
        <v>0</v>
      </c>
      <c r="M86" s="235">
        <v>0</v>
      </c>
      <c r="N86" s="235">
        <v>1</v>
      </c>
      <c r="O86" s="235">
        <v>1</v>
      </c>
      <c r="P86" s="235">
        <v>0</v>
      </c>
      <c r="Q86" s="235">
        <v>0</v>
      </c>
      <c r="R86" s="235">
        <v>0.33333333333333298</v>
      </c>
    </row>
    <row r="87" spans="1:18" x14ac:dyDescent="0.2">
      <c r="A87" s="86">
        <v>82</v>
      </c>
      <c r="B87" s="85" t="s">
        <v>169</v>
      </c>
      <c r="C87" s="85" t="s">
        <v>170</v>
      </c>
      <c r="D87" s="235">
        <f t="shared" si="1"/>
        <v>0.15</v>
      </c>
      <c r="E87" s="235">
        <v>0</v>
      </c>
      <c r="F87" s="235">
        <v>0.3</v>
      </c>
      <c r="G87" s="235">
        <v>0</v>
      </c>
      <c r="H87" s="235">
        <v>0</v>
      </c>
      <c r="I87" s="235">
        <v>0</v>
      </c>
      <c r="J87" s="235">
        <v>0</v>
      </c>
      <c r="K87" s="235">
        <v>0</v>
      </c>
      <c r="L87" s="235">
        <v>0</v>
      </c>
      <c r="M87" s="235">
        <v>0</v>
      </c>
      <c r="N87" s="235">
        <v>1</v>
      </c>
      <c r="O87" s="235">
        <v>1</v>
      </c>
      <c r="P87" s="235">
        <v>0</v>
      </c>
      <c r="Q87" s="235">
        <v>0.33333333333333298</v>
      </c>
      <c r="R87" s="235">
        <v>0</v>
      </c>
    </row>
    <row r="88" spans="1:18" x14ac:dyDescent="0.2">
      <c r="A88" s="86">
        <v>83</v>
      </c>
      <c r="B88" s="85" t="s">
        <v>171</v>
      </c>
      <c r="C88" s="85" t="s">
        <v>172</v>
      </c>
      <c r="D88" s="235">
        <f t="shared" si="1"/>
        <v>0.1</v>
      </c>
      <c r="E88" s="235">
        <v>0</v>
      </c>
      <c r="F88" s="235">
        <v>0.2</v>
      </c>
      <c r="G88" s="235">
        <v>0</v>
      </c>
      <c r="H88" s="235">
        <v>0</v>
      </c>
      <c r="I88" s="235">
        <v>0</v>
      </c>
      <c r="J88" s="235">
        <v>0</v>
      </c>
      <c r="K88" s="235">
        <v>0</v>
      </c>
      <c r="L88" s="235">
        <v>0</v>
      </c>
      <c r="M88" s="235">
        <v>0</v>
      </c>
      <c r="N88" s="235">
        <v>1</v>
      </c>
      <c r="O88" s="235">
        <v>1</v>
      </c>
      <c r="P88" s="235">
        <v>0</v>
      </c>
      <c r="Q88" s="235">
        <v>0</v>
      </c>
      <c r="R88" s="235">
        <v>0</v>
      </c>
    </row>
    <row r="89" spans="1:18" x14ac:dyDescent="0.2">
      <c r="A89" s="86">
        <v>84</v>
      </c>
      <c r="B89" s="85" t="s">
        <v>173</v>
      </c>
      <c r="C89" s="85" t="s">
        <v>174</v>
      </c>
      <c r="D89" s="235">
        <f t="shared" si="1"/>
        <v>0.2</v>
      </c>
      <c r="E89" s="235">
        <v>0</v>
      </c>
      <c r="F89" s="235">
        <v>0.4</v>
      </c>
      <c r="G89" s="235">
        <v>0</v>
      </c>
      <c r="H89" s="235">
        <v>0</v>
      </c>
      <c r="I89" s="235">
        <v>0</v>
      </c>
      <c r="J89" s="235">
        <v>0</v>
      </c>
      <c r="K89" s="235">
        <v>0</v>
      </c>
      <c r="L89" s="235">
        <v>0</v>
      </c>
      <c r="M89" s="235">
        <v>0</v>
      </c>
      <c r="N89" s="235">
        <v>1.5</v>
      </c>
      <c r="O89" s="235">
        <v>1.3333333333333299</v>
      </c>
      <c r="P89" s="235">
        <v>0</v>
      </c>
      <c r="Q89" s="235">
        <v>0.33333333333333298</v>
      </c>
      <c r="R89" s="235">
        <v>0.33333333333333298</v>
      </c>
    </row>
    <row r="90" spans="1:18" x14ac:dyDescent="0.2">
      <c r="A90" s="86">
        <v>85</v>
      </c>
      <c r="B90" s="85" t="s">
        <v>175</v>
      </c>
      <c r="C90" s="85" t="s">
        <v>176</v>
      </c>
      <c r="D90" s="235">
        <f t="shared" si="1"/>
        <v>0.15</v>
      </c>
      <c r="E90" s="235">
        <v>0</v>
      </c>
      <c r="F90" s="235">
        <v>0.3</v>
      </c>
      <c r="G90" s="235">
        <v>0</v>
      </c>
      <c r="H90" s="235">
        <v>0</v>
      </c>
      <c r="I90" s="235">
        <v>0</v>
      </c>
      <c r="J90" s="235">
        <v>0</v>
      </c>
      <c r="K90" s="235">
        <v>0</v>
      </c>
      <c r="L90" s="235">
        <v>0</v>
      </c>
      <c r="M90" s="235">
        <v>0</v>
      </c>
      <c r="N90" s="235">
        <v>1</v>
      </c>
      <c r="O90" s="235">
        <v>1</v>
      </c>
      <c r="P90" s="235">
        <v>0</v>
      </c>
      <c r="Q90" s="235">
        <v>0.33333333333333298</v>
      </c>
      <c r="R90" s="235">
        <v>0.33333333333333298</v>
      </c>
    </row>
    <row r="91" spans="1:18" x14ac:dyDescent="0.2">
      <c r="A91" s="86">
        <v>86</v>
      </c>
      <c r="B91" s="85" t="s">
        <v>177</v>
      </c>
      <c r="C91" s="85" t="s">
        <v>178</v>
      </c>
      <c r="D91" s="235">
        <f t="shared" si="1"/>
        <v>0.1</v>
      </c>
      <c r="E91" s="235">
        <v>0</v>
      </c>
      <c r="F91" s="235">
        <v>0.2</v>
      </c>
      <c r="G91" s="235">
        <v>0</v>
      </c>
      <c r="H91" s="235">
        <v>0</v>
      </c>
      <c r="I91" s="235">
        <v>0</v>
      </c>
      <c r="J91" s="235">
        <v>0</v>
      </c>
      <c r="K91" s="235">
        <v>0</v>
      </c>
      <c r="L91" s="235">
        <v>0</v>
      </c>
      <c r="M91" s="235">
        <v>0</v>
      </c>
      <c r="N91" s="235">
        <v>1</v>
      </c>
      <c r="O91" s="235">
        <v>1</v>
      </c>
      <c r="P91" s="235">
        <v>0</v>
      </c>
      <c r="Q91" s="235">
        <v>0</v>
      </c>
      <c r="R91" s="235">
        <v>0</v>
      </c>
    </row>
    <row r="92" spans="1:18" x14ac:dyDescent="0.2">
      <c r="A92" s="86">
        <v>87</v>
      </c>
      <c r="B92" s="85" t="s">
        <v>179</v>
      </c>
      <c r="C92" s="85" t="s">
        <v>180</v>
      </c>
      <c r="D92" s="235">
        <f t="shared" si="1"/>
        <v>0.15</v>
      </c>
      <c r="E92" s="235">
        <v>0</v>
      </c>
      <c r="F92" s="235">
        <v>0.3</v>
      </c>
      <c r="G92" s="235">
        <v>0</v>
      </c>
      <c r="H92" s="235">
        <v>0</v>
      </c>
      <c r="I92" s="235">
        <v>0</v>
      </c>
      <c r="J92" s="235">
        <v>0</v>
      </c>
      <c r="K92" s="235">
        <v>0</v>
      </c>
      <c r="L92" s="235">
        <v>0</v>
      </c>
      <c r="M92" s="235">
        <v>0</v>
      </c>
      <c r="N92" s="235">
        <v>1</v>
      </c>
      <c r="O92" s="235">
        <v>0.33333333333333298</v>
      </c>
      <c r="P92" s="235">
        <v>0</v>
      </c>
      <c r="Q92" s="235">
        <v>0.33333333333333298</v>
      </c>
      <c r="R92" s="235">
        <v>0</v>
      </c>
    </row>
    <row r="93" spans="1:18" x14ac:dyDescent="0.2">
      <c r="A93" s="86">
        <v>88</v>
      </c>
      <c r="B93" s="85" t="s">
        <v>181</v>
      </c>
      <c r="C93" s="85" t="s">
        <v>182</v>
      </c>
      <c r="D93" s="235">
        <f t="shared" si="1"/>
        <v>0.1</v>
      </c>
      <c r="E93" s="235">
        <v>0</v>
      </c>
      <c r="F93" s="235">
        <v>0.2</v>
      </c>
      <c r="G93" s="235">
        <v>0</v>
      </c>
      <c r="H93" s="235">
        <v>0</v>
      </c>
      <c r="I93" s="235">
        <v>0</v>
      </c>
      <c r="J93" s="235">
        <v>0</v>
      </c>
      <c r="K93" s="235">
        <v>0</v>
      </c>
      <c r="L93" s="235">
        <v>0</v>
      </c>
      <c r="M93" s="235">
        <v>0</v>
      </c>
      <c r="N93" s="235">
        <v>0.5</v>
      </c>
      <c r="O93" s="235">
        <v>0.33333333333333298</v>
      </c>
      <c r="P93" s="235">
        <v>0</v>
      </c>
      <c r="Q93" s="235">
        <v>0.33333333333333298</v>
      </c>
      <c r="R93" s="235">
        <v>0.33333333333333298</v>
      </c>
    </row>
    <row r="94" spans="1:18" x14ac:dyDescent="0.2">
      <c r="A94" s="86">
        <v>89</v>
      </c>
      <c r="B94" s="85" t="s">
        <v>183</v>
      </c>
      <c r="C94" s="85" t="s">
        <v>184</v>
      </c>
      <c r="D94" s="235">
        <f t="shared" si="1"/>
        <v>0.15</v>
      </c>
      <c r="E94" s="235">
        <v>0</v>
      </c>
      <c r="F94" s="235">
        <v>0.3</v>
      </c>
      <c r="G94" s="235">
        <v>0</v>
      </c>
      <c r="H94" s="235">
        <v>0</v>
      </c>
      <c r="I94" s="235">
        <v>0</v>
      </c>
      <c r="J94" s="235">
        <v>0</v>
      </c>
      <c r="K94" s="235">
        <v>0</v>
      </c>
      <c r="L94" s="235">
        <v>0</v>
      </c>
      <c r="M94" s="235">
        <v>0.16666666666666699</v>
      </c>
      <c r="N94" s="235">
        <v>1</v>
      </c>
      <c r="O94" s="235">
        <v>0.66666666666666696</v>
      </c>
      <c r="P94" s="235">
        <v>0</v>
      </c>
      <c r="Q94" s="235">
        <v>0.33333333333333298</v>
      </c>
      <c r="R94" s="235">
        <v>0</v>
      </c>
    </row>
    <row r="95" spans="1:18" x14ac:dyDescent="0.2">
      <c r="A95" s="86">
        <v>90</v>
      </c>
      <c r="B95" s="85" t="s">
        <v>185</v>
      </c>
      <c r="C95" s="85" t="s">
        <v>186</v>
      </c>
      <c r="D95" s="235">
        <f t="shared" si="1"/>
        <v>0.2</v>
      </c>
      <c r="E95" s="235">
        <v>0</v>
      </c>
      <c r="F95" s="235">
        <v>0.4</v>
      </c>
      <c r="G95" s="235">
        <v>0</v>
      </c>
      <c r="H95" s="235">
        <v>0</v>
      </c>
      <c r="I95" s="235">
        <v>0</v>
      </c>
      <c r="J95" s="235">
        <v>0</v>
      </c>
      <c r="K95" s="235">
        <v>0</v>
      </c>
      <c r="L95" s="235">
        <v>0</v>
      </c>
      <c r="M95" s="235">
        <v>0</v>
      </c>
      <c r="N95" s="235">
        <v>1.5</v>
      </c>
      <c r="O95" s="235">
        <v>1</v>
      </c>
      <c r="P95" s="235">
        <v>0</v>
      </c>
      <c r="Q95" s="235">
        <v>0.33333333333333298</v>
      </c>
      <c r="R95" s="235">
        <v>0.33333333333333298</v>
      </c>
    </row>
    <row r="96" spans="1:18" x14ac:dyDescent="0.2">
      <c r="A96" s="86">
        <v>91</v>
      </c>
      <c r="B96" s="85" t="s">
        <v>187</v>
      </c>
      <c r="C96" s="85" t="s">
        <v>188</v>
      </c>
      <c r="D96" s="235">
        <f t="shared" si="1"/>
        <v>0.35</v>
      </c>
      <c r="E96" s="235">
        <v>0</v>
      </c>
      <c r="F96" s="235">
        <v>0.7</v>
      </c>
      <c r="G96" s="235">
        <v>0</v>
      </c>
      <c r="H96" s="235">
        <v>0</v>
      </c>
      <c r="I96" s="235">
        <v>0.25</v>
      </c>
      <c r="J96" s="235">
        <v>0</v>
      </c>
      <c r="K96" s="235">
        <v>0</v>
      </c>
      <c r="L96" s="235">
        <v>0</v>
      </c>
      <c r="M96" s="235">
        <v>0.83333333333333304</v>
      </c>
      <c r="N96" s="235">
        <v>1.5</v>
      </c>
      <c r="O96" s="235">
        <v>1.6666666666666701</v>
      </c>
      <c r="P96" s="235">
        <v>0.25</v>
      </c>
      <c r="Q96" s="235">
        <v>0.33333333333333298</v>
      </c>
      <c r="R96" s="235">
        <v>0.66666666666666696</v>
      </c>
    </row>
    <row r="97" spans="1:18" x14ac:dyDescent="0.2">
      <c r="A97" s="86">
        <v>92</v>
      </c>
      <c r="B97" s="85" t="s">
        <v>189</v>
      </c>
      <c r="C97" s="85" t="s">
        <v>190</v>
      </c>
      <c r="D97" s="235">
        <f t="shared" si="1"/>
        <v>0.3</v>
      </c>
      <c r="E97" s="235">
        <v>0</v>
      </c>
      <c r="F97" s="235">
        <v>0.6</v>
      </c>
      <c r="G97" s="235">
        <v>0</v>
      </c>
      <c r="H97" s="235">
        <v>0</v>
      </c>
      <c r="I97" s="235">
        <v>0.25</v>
      </c>
      <c r="J97" s="235">
        <v>0</v>
      </c>
      <c r="K97" s="235">
        <v>0</v>
      </c>
      <c r="L97" s="235">
        <v>0</v>
      </c>
      <c r="M97" s="235">
        <v>0.66666666666666696</v>
      </c>
      <c r="N97" s="235">
        <v>1.5</v>
      </c>
      <c r="O97" s="235">
        <v>1.6666666666666701</v>
      </c>
      <c r="P97" s="235">
        <v>0.25</v>
      </c>
      <c r="Q97" s="235">
        <v>0.33333333333333298</v>
      </c>
      <c r="R97" s="235">
        <v>0.33333333333333298</v>
      </c>
    </row>
    <row r="98" spans="1:18" x14ac:dyDescent="0.2">
      <c r="A98" s="86">
        <v>93</v>
      </c>
      <c r="B98" s="85" t="s">
        <v>191</v>
      </c>
      <c r="C98" s="85" t="s">
        <v>192</v>
      </c>
      <c r="D98" s="235">
        <f t="shared" si="1"/>
        <v>0.15</v>
      </c>
      <c r="E98" s="235">
        <v>0</v>
      </c>
      <c r="F98" s="235">
        <v>0.3</v>
      </c>
      <c r="G98" s="235">
        <v>0</v>
      </c>
      <c r="H98" s="235">
        <v>0</v>
      </c>
      <c r="I98" s="235">
        <v>0</v>
      </c>
      <c r="J98" s="235">
        <v>0</v>
      </c>
      <c r="K98" s="235">
        <v>0</v>
      </c>
      <c r="L98" s="235">
        <v>0</v>
      </c>
      <c r="M98" s="235">
        <v>0.16666666666666699</v>
      </c>
      <c r="N98" s="235">
        <v>1</v>
      </c>
      <c r="O98" s="235">
        <v>1</v>
      </c>
      <c r="P98" s="235">
        <v>0</v>
      </c>
      <c r="Q98" s="235">
        <v>0.33333333333333298</v>
      </c>
      <c r="R98" s="235">
        <v>0</v>
      </c>
    </row>
    <row r="99" spans="1:18" x14ac:dyDescent="0.2">
      <c r="A99" s="86">
        <v>94</v>
      </c>
      <c r="B99" s="85" t="s">
        <v>193</v>
      </c>
      <c r="C99" s="85" t="s">
        <v>194</v>
      </c>
      <c r="D99" s="235">
        <f t="shared" si="1"/>
        <v>0.15</v>
      </c>
      <c r="E99" s="235">
        <v>0</v>
      </c>
      <c r="F99" s="235">
        <v>0.3</v>
      </c>
      <c r="G99" s="235">
        <v>0</v>
      </c>
      <c r="H99" s="235">
        <v>0</v>
      </c>
      <c r="I99" s="235">
        <v>0</v>
      </c>
      <c r="J99" s="235">
        <v>0</v>
      </c>
      <c r="K99" s="235">
        <v>0</v>
      </c>
      <c r="L99" s="235">
        <v>0</v>
      </c>
      <c r="M99" s="235">
        <v>0</v>
      </c>
      <c r="N99" s="235">
        <v>1</v>
      </c>
      <c r="O99" s="235">
        <v>1.3333333333333299</v>
      </c>
      <c r="P99" s="235">
        <v>0</v>
      </c>
      <c r="Q99" s="235">
        <v>0.33333333333333298</v>
      </c>
      <c r="R99" s="235">
        <v>0.33333333333333298</v>
      </c>
    </row>
    <row r="100" spans="1:18" x14ac:dyDescent="0.2">
      <c r="A100" s="86">
        <v>95</v>
      </c>
      <c r="B100" s="85" t="s">
        <v>195</v>
      </c>
      <c r="C100" s="85" t="s">
        <v>196</v>
      </c>
      <c r="D100" s="235">
        <f t="shared" si="1"/>
        <v>0.2</v>
      </c>
      <c r="E100" s="235">
        <v>0</v>
      </c>
      <c r="F100" s="235">
        <v>0.4</v>
      </c>
      <c r="G100" s="235">
        <v>0</v>
      </c>
      <c r="H100" s="235">
        <v>0</v>
      </c>
      <c r="I100" s="235">
        <v>0</v>
      </c>
      <c r="J100" s="235">
        <v>0</v>
      </c>
      <c r="K100" s="235">
        <v>0</v>
      </c>
      <c r="L100" s="235">
        <v>0</v>
      </c>
      <c r="M100" s="235">
        <v>0.5</v>
      </c>
      <c r="N100" s="235">
        <v>1</v>
      </c>
      <c r="O100" s="235">
        <v>0.66666666666666696</v>
      </c>
      <c r="P100" s="235">
        <v>0</v>
      </c>
      <c r="Q100" s="235">
        <v>0.33333333333333298</v>
      </c>
      <c r="R100" s="235">
        <v>0.33333333333333298</v>
      </c>
    </row>
    <row r="101" spans="1:18" x14ac:dyDescent="0.2">
      <c r="A101" s="86">
        <v>96</v>
      </c>
      <c r="B101" s="85" t="s">
        <v>197</v>
      </c>
      <c r="C101" s="85" t="s">
        <v>198</v>
      </c>
      <c r="D101" s="235">
        <f t="shared" si="1"/>
        <v>0.15</v>
      </c>
      <c r="E101" s="235">
        <v>0</v>
      </c>
      <c r="F101" s="235">
        <v>0.3</v>
      </c>
      <c r="G101" s="235">
        <v>0</v>
      </c>
      <c r="H101" s="235">
        <v>0</v>
      </c>
      <c r="I101" s="235">
        <v>0</v>
      </c>
      <c r="J101" s="235">
        <v>0</v>
      </c>
      <c r="K101" s="235">
        <v>0</v>
      </c>
      <c r="L101" s="235">
        <v>0</v>
      </c>
      <c r="M101" s="235">
        <v>0</v>
      </c>
      <c r="N101" s="235">
        <v>1</v>
      </c>
      <c r="O101" s="235">
        <v>1.3333333333333299</v>
      </c>
      <c r="P101" s="235">
        <v>0</v>
      </c>
      <c r="Q101" s="235">
        <v>0.33333333333333298</v>
      </c>
      <c r="R101" s="235">
        <v>0</v>
      </c>
    </row>
    <row r="102" spans="1:18" x14ac:dyDescent="0.2">
      <c r="A102" s="86">
        <v>97</v>
      </c>
      <c r="B102" s="85" t="s">
        <v>199</v>
      </c>
      <c r="C102" s="85" t="s">
        <v>200</v>
      </c>
      <c r="D102" s="235">
        <f t="shared" si="1"/>
        <v>0.15</v>
      </c>
      <c r="E102" s="235">
        <v>0</v>
      </c>
      <c r="F102" s="235">
        <v>0.3</v>
      </c>
      <c r="G102" s="235">
        <v>0</v>
      </c>
      <c r="H102" s="235">
        <v>0</v>
      </c>
      <c r="I102" s="235">
        <v>0</v>
      </c>
      <c r="J102" s="235">
        <v>0</v>
      </c>
      <c r="K102" s="235">
        <v>0</v>
      </c>
      <c r="L102" s="235">
        <v>0</v>
      </c>
      <c r="M102" s="235">
        <v>0</v>
      </c>
      <c r="N102" s="235">
        <v>1</v>
      </c>
      <c r="O102" s="235">
        <v>1</v>
      </c>
      <c r="P102" s="235">
        <v>0</v>
      </c>
      <c r="Q102" s="235">
        <v>0.33333333333333298</v>
      </c>
      <c r="R102" s="235">
        <v>0.33333333333333298</v>
      </c>
    </row>
    <row r="103" spans="1:18" x14ac:dyDescent="0.2">
      <c r="A103" s="86">
        <v>98</v>
      </c>
      <c r="B103" s="85" t="s">
        <v>201</v>
      </c>
      <c r="C103" s="85" t="s">
        <v>202</v>
      </c>
      <c r="D103" s="235">
        <f t="shared" si="1"/>
        <v>0.2</v>
      </c>
      <c r="E103" s="235">
        <v>0</v>
      </c>
      <c r="F103" s="235">
        <v>0.4</v>
      </c>
      <c r="G103" s="235">
        <v>0</v>
      </c>
      <c r="H103" s="235">
        <v>0</v>
      </c>
      <c r="I103" s="235">
        <v>0</v>
      </c>
      <c r="J103" s="235">
        <v>0</v>
      </c>
      <c r="K103" s="235">
        <v>0</v>
      </c>
      <c r="L103" s="235">
        <v>0</v>
      </c>
      <c r="M103" s="235">
        <v>0</v>
      </c>
      <c r="N103" s="235">
        <v>1.5</v>
      </c>
      <c r="O103" s="235">
        <v>1.3333333333333299</v>
      </c>
      <c r="P103" s="235">
        <v>0</v>
      </c>
      <c r="Q103" s="235">
        <v>0.33333333333333298</v>
      </c>
      <c r="R103" s="235">
        <v>0.33333333333333298</v>
      </c>
    </row>
    <row r="104" spans="1:18" x14ac:dyDescent="0.2">
      <c r="A104" s="86">
        <v>99</v>
      </c>
      <c r="B104" s="85" t="s">
        <v>203</v>
      </c>
      <c r="C104" s="85" t="s">
        <v>204</v>
      </c>
      <c r="D104" s="235">
        <f t="shared" si="1"/>
        <v>0.4</v>
      </c>
      <c r="E104" s="235">
        <v>0.2</v>
      </c>
      <c r="F104" s="235">
        <v>0.6</v>
      </c>
      <c r="G104" s="235">
        <v>0</v>
      </c>
      <c r="H104" s="235">
        <v>1</v>
      </c>
      <c r="I104" s="235">
        <v>0.25</v>
      </c>
      <c r="J104" s="235">
        <v>0</v>
      </c>
      <c r="K104" s="235">
        <v>0</v>
      </c>
      <c r="L104" s="235">
        <v>0</v>
      </c>
      <c r="M104" s="235">
        <v>0.33333333333333298</v>
      </c>
      <c r="N104" s="235">
        <v>1.5</v>
      </c>
      <c r="O104" s="235">
        <v>1</v>
      </c>
      <c r="P104" s="235">
        <v>0.25</v>
      </c>
      <c r="Q104" s="235">
        <v>0.33333333333333298</v>
      </c>
      <c r="R104" s="235">
        <v>0.33333333333333298</v>
      </c>
    </row>
    <row r="105" spans="1:18" x14ac:dyDescent="0.2">
      <c r="A105" s="86">
        <v>100</v>
      </c>
      <c r="B105" s="85" t="s">
        <v>205</v>
      </c>
      <c r="C105" s="85" t="s">
        <v>206</v>
      </c>
      <c r="D105" s="235">
        <f t="shared" si="1"/>
        <v>0.4</v>
      </c>
      <c r="E105" s="235">
        <v>0.2</v>
      </c>
      <c r="F105" s="235">
        <v>0.6</v>
      </c>
      <c r="G105" s="235">
        <v>0</v>
      </c>
      <c r="H105" s="235">
        <v>1</v>
      </c>
      <c r="I105" s="235">
        <v>0</v>
      </c>
      <c r="J105" s="235">
        <v>0</v>
      </c>
      <c r="K105" s="235">
        <v>0</v>
      </c>
      <c r="L105" s="235">
        <v>0</v>
      </c>
      <c r="M105" s="235">
        <v>0.33333333333333298</v>
      </c>
      <c r="N105" s="235">
        <v>1.5</v>
      </c>
      <c r="O105" s="235">
        <v>1.6666666666666701</v>
      </c>
      <c r="P105" s="235">
        <v>0</v>
      </c>
      <c r="Q105" s="235">
        <v>0.33333333333333298</v>
      </c>
      <c r="R105" s="235">
        <v>0.66666666666666696</v>
      </c>
    </row>
    <row r="106" spans="1:18" x14ac:dyDescent="0.2">
      <c r="A106" s="86">
        <v>101</v>
      </c>
      <c r="B106" s="85" t="s">
        <v>207</v>
      </c>
      <c r="C106" s="85" t="s">
        <v>208</v>
      </c>
      <c r="D106" s="235">
        <f t="shared" si="1"/>
        <v>0.15</v>
      </c>
      <c r="E106" s="235">
        <v>0</v>
      </c>
      <c r="F106" s="235">
        <v>0.3</v>
      </c>
      <c r="G106" s="235">
        <v>0</v>
      </c>
      <c r="H106" s="235">
        <v>0</v>
      </c>
      <c r="I106" s="235">
        <v>0</v>
      </c>
      <c r="J106" s="235">
        <v>0</v>
      </c>
      <c r="K106" s="235">
        <v>0</v>
      </c>
      <c r="L106" s="235">
        <v>0</v>
      </c>
      <c r="M106" s="235">
        <v>0</v>
      </c>
      <c r="N106" s="235">
        <v>1</v>
      </c>
      <c r="O106" s="235">
        <v>0.33333333333333298</v>
      </c>
      <c r="P106" s="235">
        <v>0</v>
      </c>
      <c r="Q106" s="235">
        <v>0.33333333333333298</v>
      </c>
      <c r="R106" s="235">
        <v>0</v>
      </c>
    </row>
    <row r="107" spans="1:18" x14ac:dyDescent="0.2">
      <c r="A107" s="86">
        <v>102</v>
      </c>
      <c r="B107" s="85" t="s">
        <v>209</v>
      </c>
      <c r="C107" s="85" t="s">
        <v>210</v>
      </c>
      <c r="D107" s="235">
        <f t="shared" si="1"/>
        <v>0.15</v>
      </c>
      <c r="E107" s="235">
        <v>0</v>
      </c>
      <c r="F107" s="235">
        <v>0.3</v>
      </c>
      <c r="G107" s="235">
        <v>0</v>
      </c>
      <c r="H107" s="235">
        <v>0</v>
      </c>
      <c r="I107" s="235">
        <v>0</v>
      </c>
      <c r="J107" s="235">
        <v>0</v>
      </c>
      <c r="K107" s="235">
        <v>0</v>
      </c>
      <c r="L107" s="235">
        <v>0</v>
      </c>
      <c r="M107" s="235">
        <v>0</v>
      </c>
      <c r="N107" s="235">
        <v>1</v>
      </c>
      <c r="O107" s="235">
        <v>1</v>
      </c>
      <c r="P107" s="235">
        <v>0</v>
      </c>
      <c r="Q107" s="235">
        <v>0.33333333333333298</v>
      </c>
      <c r="R107" s="235">
        <v>0.33333333333333298</v>
      </c>
    </row>
    <row r="108" spans="1:18" x14ac:dyDescent="0.2">
      <c r="A108" s="86">
        <v>103</v>
      </c>
      <c r="B108" s="85" t="s">
        <v>211</v>
      </c>
      <c r="C108" s="85" t="s">
        <v>212</v>
      </c>
      <c r="D108" s="235">
        <f t="shared" si="1"/>
        <v>0.15</v>
      </c>
      <c r="E108" s="235">
        <v>0</v>
      </c>
      <c r="F108" s="235">
        <v>0.3</v>
      </c>
      <c r="G108" s="235">
        <v>0</v>
      </c>
      <c r="H108" s="235">
        <v>0</v>
      </c>
      <c r="I108" s="235">
        <v>0</v>
      </c>
      <c r="J108" s="235">
        <v>0</v>
      </c>
      <c r="K108" s="235">
        <v>0</v>
      </c>
      <c r="L108" s="235">
        <v>0</v>
      </c>
      <c r="M108" s="235">
        <v>0</v>
      </c>
      <c r="N108" s="235">
        <v>1</v>
      </c>
      <c r="O108" s="235">
        <v>1</v>
      </c>
      <c r="P108" s="235">
        <v>0</v>
      </c>
      <c r="Q108" s="235">
        <v>0.33333333333333298</v>
      </c>
      <c r="R108" s="235">
        <v>0.33333333333333298</v>
      </c>
    </row>
    <row r="109" spans="1:18" x14ac:dyDescent="0.2">
      <c r="A109" s="86">
        <v>104</v>
      </c>
      <c r="B109" s="85" t="s">
        <v>213</v>
      </c>
      <c r="C109" s="85" t="s">
        <v>214</v>
      </c>
      <c r="D109" s="235">
        <f t="shared" si="1"/>
        <v>0.2</v>
      </c>
      <c r="E109" s="235">
        <v>0</v>
      </c>
      <c r="F109" s="235">
        <v>0.4</v>
      </c>
      <c r="G109" s="235">
        <v>0</v>
      </c>
      <c r="H109" s="235">
        <v>0</v>
      </c>
      <c r="I109" s="235">
        <v>0</v>
      </c>
      <c r="J109" s="235">
        <v>0</v>
      </c>
      <c r="K109" s="235">
        <v>0</v>
      </c>
      <c r="L109" s="235">
        <v>0</v>
      </c>
      <c r="M109" s="235">
        <v>0</v>
      </c>
      <c r="N109" s="235">
        <v>1</v>
      </c>
      <c r="O109" s="235">
        <v>1</v>
      </c>
      <c r="P109" s="235">
        <v>0</v>
      </c>
      <c r="Q109" s="235">
        <v>0.33333333333333298</v>
      </c>
      <c r="R109" s="235">
        <v>0.66666666666666696</v>
      </c>
    </row>
    <row r="110" spans="1:18" x14ac:dyDescent="0.2">
      <c r="A110" s="86">
        <v>105</v>
      </c>
      <c r="B110" s="85" t="s">
        <v>215</v>
      </c>
      <c r="C110" s="85" t="s">
        <v>216</v>
      </c>
      <c r="D110" s="235">
        <f t="shared" si="1"/>
        <v>0.15</v>
      </c>
      <c r="E110" s="235">
        <v>0</v>
      </c>
      <c r="F110" s="235">
        <v>0.3</v>
      </c>
      <c r="G110" s="235">
        <v>0</v>
      </c>
      <c r="H110" s="235">
        <v>0</v>
      </c>
      <c r="I110" s="235">
        <v>0</v>
      </c>
      <c r="J110" s="235">
        <v>0</v>
      </c>
      <c r="K110" s="235">
        <v>0</v>
      </c>
      <c r="L110" s="235">
        <v>0</v>
      </c>
      <c r="M110" s="235">
        <v>0</v>
      </c>
      <c r="N110" s="235">
        <v>1</v>
      </c>
      <c r="O110" s="235">
        <v>1</v>
      </c>
      <c r="P110" s="235">
        <v>0</v>
      </c>
      <c r="Q110" s="235">
        <v>0.33333333333333298</v>
      </c>
      <c r="R110" s="235">
        <v>0.33333333333333298</v>
      </c>
    </row>
    <row r="111" spans="1:18" x14ac:dyDescent="0.2">
      <c r="A111" s="86">
        <v>106</v>
      </c>
      <c r="B111" s="85" t="s">
        <v>217</v>
      </c>
      <c r="C111" s="85" t="s">
        <v>218</v>
      </c>
      <c r="D111" s="235">
        <f t="shared" si="1"/>
        <v>0.15</v>
      </c>
      <c r="E111" s="235">
        <v>0</v>
      </c>
      <c r="F111" s="235">
        <v>0.3</v>
      </c>
      <c r="G111" s="235">
        <v>0</v>
      </c>
      <c r="H111" s="235">
        <v>0</v>
      </c>
      <c r="I111" s="235">
        <v>0</v>
      </c>
      <c r="J111" s="235">
        <v>0</v>
      </c>
      <c r="K111" s="235">
        <v>0</v>
      </c>
      <c r="L111" s="235">
        <v>0</v>
      </c>
      <c r="M111" s="235">
        <v>0</v>
      </c>
      <c r="N111" s="235">
        <v>1</v>
      </c>
      <c r="O111" s="235">
        <v>0.33333333333333298</v>
      </c>
      <c r="P111" s="235">
        <v>0</v>
      </c>
      <c r="Q111" s="235">
        <v>0.33333333333333298</v>
      </c>
      <c r="R111" s="235">
        <v>0</v>
      </c>
    </row>
    <row r="112" spans="1:18" x14ac:dyDescent="0.2">
      <c r="A112" s="86">
        <v>107</v>
      </c>
      <c r="B112" s="85" t="s">
        <v>219</v>
      </c>
      <c r="C112" s="85" t="s">
        <v>220</v>
      </c>
      <c r="D112" s="235">
        <f t="shared" si="1"/>
        <v>0.15</v>
      </c>
      <c r="E112" s="235">
        <v>0</v>
      </c>
      <c r="F112" s="235">
        <v>0.3</v>
      </c>
      <c r="G112" s="235">
        <v>0</v>
      </c>
      <c r="H112" s="235">
        <v>0</v>
      </c>
      <c r="I112" s="235">
        <v>0</v>
      </c>
      <c r="J112" s="235">
        <v>0</v>
      </c>
      <c r="K112" s="235">
        <v>0</v>
      </c>
      <c r="L112" s="235">
        <v>0</v>
      </c>
      <c r="M112" s="235">
        <v>0.16666666666666699</v>
      </c>
      <c r="N112" s="235">
        <v>1</v>
      </c>
      <c r="O112" s="235">
        <v>0.66666666666666696</v>
      </c>
      <c r="P112" s="235">
        <v>0</v>
      </c>
      <c r="Q112" s="235">
        <v>0.33333333333333298</v>
      </c>
      <c r="R112" s="235">
        <v>0</v>
      </c>
    </row>
    <row r="113" spans="1:18" x14ac:dyDescent="0.2">
      <c r="A113" s="86">
        <v>108</v>
      </c>
      <c r="B113" s="85" t="s">
        <v>221</v>
      </c>
      <c r="C113" s="85" t="s">
        <v>222</v>
      </c>
      <c r="D113" s="235">
        <f t="shared" si="1"/>
        <v>0.15</v>
      </c>
      <c r="E113" s="235">
        <v>0</v>
      </c>
      <c r="F113" s="235">
        <v>0.3</v>
      </c>
      <c r="G113" s="235">
        <v>0</v>
      </c>
      <c r="H113" s="235">
        <v>0</v>
      </c>
      <c r="I113" s="235">
        <v>0</v>
      </c>
      <c r="J113" s="235">
        <v>0</v>
      </c>
      <c r="K113" s="235">
        <v>0</v>
      </c>
      <c r="L113" s="235">
        <v>0</v>
      </c>
      <c r="M113" s="235">
        <v>0</v>
      </c>
      <c r="N113" s="235">
        <v>1</v>
      </c>
      <c r="O113" s="235">
        <v>0.66666666666666696</v>
      </c>
      <c r="P113" s="235">
        <v>0</v>
      </c>
      <c r="Q113" s="235">
        <v>0.33333333333333298</v>
      </c>
      <c r="R113" s="235">
        <v>0.33333333333333298</v>
      </c>
    </row>
    <row r="114" spans="1:18" x14ac:dyDescent="0.2">
      <c r="A114" s="86">
        <v>109</v>
      </c>
      <c r="B114" s="85" t="s">
        <v>223</v>
      </c>
      <c r="C114" s="85" t="s">
        <v>224</v>
      </c>
      <c r="D114" s="235">
        <f t="shared" si="1"/>
        <v>0.2</v>
      </c>
      <c r="E114" s="235">
        <v>0</v>
      </c>
      <c r="F114" s="235">
        <v>0.4</v>
      </c>
      <c r="G114" s="235">
        <v>0</v>
      </c>
      <c r="H114" s="235">
        <v>0</v>
      </c>
      <c r="I114" s="235">
        <v>0.25</v>
      </c>
      <c r="J114" s="235">
        <v>0</v>
      </c>
      <c r="K114" s="235">
        <v>0</v>
      </c>
      <c r="L114" s="235">
        <v>0</v>
      </c>
      <c r="M114" s="235">
        <v>0.33333333333333298</v>
      </c>
      <c r="N114" s="235">
        <v>1</v>
      </c>
      <c r="O114" s="235">
        <v>1.6666666666666701</v>
      </c>
      <c r="P114" s="235">
        <v>0.25</v>
      </c>
      <c r="Q114" s="235">
        <v>0.33333333333333298</v>
      </c>
      <c r="R114" s="235">
        <v>0.33333333333333298</v>
      </c>
    </row>
    <row r="115" spans="1:18" x14ac:dyDescent="0.2">
      <c r="A115" s="86">
        <v>110</v>
      </c>
      <c r="B115" s="85" t="s">
        <v>225</v>
      </c>
      <c r="C115" s="85" t="s">
        <v>226</v>
      </c>
      <c r="D115" s="235">
        <f t="shared" si="1"/>
        <v>0.1</v>
      </c>
      <c r="E115" s="235">
        <v>0</v>
      </c>
      <c r="F115" s="235">
        <v>0.2</v>
      </c>
      <c r="G115" s="235">
        <v>0</v>
      </c>
      <c r="H115" s="235">
        <v>0</v>
      </c>
      <c r="I115" s="235">
        <v>0</v>
      </c>
      <c r="J115" s="235">
        <v>0</v>
      </c>
      <c r="K115" s="235">
        <v>0</v>
      </c>
      <c r="L115" s="235">
        <v>0</v>
      </c>
      <c r="M115" s="235">
        <v>0</v>
      </c>
      <c r="N115" s="235">
        <v>1</v>
      </c>
      <c r="O115" s="235">
        <v>0</v>
      </c>
      <c r="P115" s="235">
        <v>0</v>
      </c>
      <c r="Q115" s="235">
        <v>0</v>
      </c>
      <c r="R115" s="235">
        <v>0</v>
      </c>
    </row>
    <row r="116" spans="1:18" x14ac:dyDescent="0.2">
      <c r="A116" s="86">
        <v>111</v>
      </c>
      <c r="B116" s="85" t="s">
        <v>227</v>
      </c>
      <c r="C116" s="85" t="s">
        <v>228</v>
      </c>
      <c r="D116" s="235">
        <f t="shared" si="1"/>
        <v>0.4</v>
      </c>
      <c r="E116" s="235">
        <v>0.2</v>
      </c>
      <c r="F116" s="235">
        <v>0.6</v>
      </c>
      <c r="G116" s="235">
        <v>0</v>
      </c>
      <c r="H116" s="235">
        <v>1</v>
      </c>
      <c r="I116" s="235">
        <v>0.25</v>
      </c>
      <c r="J116" s="235">
        <v>0</v>
      </c>
      <c r="K116" s="235">
        <v>0</v>
      </c>
      <c r="L116" s="235">
        <v>0</v>
      </c>
      <c r="M116" s="235">
        <v>0.66666666666666696</v>
      </c>
      <c r="N116" s="235">
        <v>1.5</v>
      </c>
      <c r="O116" s="235">
        <v>1.6666666666666701</v>
      </c>
      <c r="P116" s="235">
        <v>0.25</v>
      </c>
      <c r="Q116" s="235">
        <v>0.33333333333333298</v>
      </c>
      <c r="R116" s="235">
        <v>0.33333333333333298</v>
      </c>
    </row>
    <row r="117" spans="1:18" x14ac:dyDescent="0.2">
      <c r="A117" s="86">
        <v>112</v>
      </c>
      <c r="B117" s="85" t="s">
        <v>229</v>
      </c>
      <c r="C117" s="85" t="s">
        <v>230</v>
      </c>
      <c r="D117" s="235">
        <f t="shared" si="1"/>
        <v>0.2</v>
      </c>
      <c r="E117" s="235">
        <v>0</v>
      </c>
      <c r="F117" s="235">
        <v>0.4</v>
      </c>
      <c r="G117" s="235">
        <v>0</v>
      </c>
      <c r="H117" s="235">
        <v>0</v>
      </c>
      <c r="I117" s="235">
        <v>0</v>
      </c>
      <c r="J117" s="235">
        <v>0</v>
      </c>
      <c r="K117" s="235">
        <v>0</v>
      </c>
      <c r="L117" s="235">
        <v>0</v>
      </c>
      <c r="M117" s="235">
        <v>0.33333333333333298</v>
      </c>
      <c r="N117" s="235">
        <v>1</v>
      </c>
      <c r="O117" s="235">
        <v>1.3333333333333299</v>
      </c>
      <c r="P117" s="235">
        <v>0</v>
      </c>
      <c r="Q117" s="235">
        <v>0.33333333333333298</v>
      </c>
      <c r="R117" s="235">
        <v>0.33333333333333298</v>
      </c>
    </row>
    <row r="118" spans="1:18" x14ac:dyDescent="0.2">
      <c r="A118" s="86">
        <v>113</v>
      </c>
      <c r="B118" s="85" t="s">
        <v>231</v>
      </c>
      <c r="C118" s="85" t="s">
        <v>232</v>
      </c>
      <c r="D118" s="235">
        <f t="shared" si="1"/>
        <v>0.05</v>
      </c>
      <c r="E118" s="235">
        <v>0</v>
      </c>
      <c r="F118" s="235">
        <v>0.1</v>
      </c>
      <c r="G118" s="235">
        <v>0</v>
      </c>
      <c r="H118" s="235">
        <v>0</v>
      </c>
      <c r="I118" s="235">
        <v>0</v>
      </c>
      <c r="J118" s="235">
        <v>0</v>
      </c>
      <c r="K118" s="235">
        <v>0</v>
      </c>
      <c r="L118" s="235">
        <v>0</v>
      </c>
      <c r="M118" s="235">
        <v>0</v>
      </c>
      <c r="N118" s="235">
        <v>0</v>
      </c>
      <c r="O118" s="235">
        <v>0.66666666666666696</v>
      </c>
      <c r="P118" s="235">
        <v>0</v>
      </c>
      <c r="Q118" s="235">
        <v>0.33333333333333298</v>
      </c>
      <c r="R118" s="235">
        <v>0</v>
      </c>
    </row>
    <row r="119" spans="1:18" x14ac:dyDescent="0.2">
      <c r="A119" s="86">
        <v>114</v>
      </c>
      <c r="B119" s="85" t="s">
        <v>233</v>
      </c>
      <c r="C119" s="85" t="s">
        <v>234</v>
      </c>
      <c r="D119" s="235">
        <f t="shared" si="1"/>
        <v>0.2</v>
      </c>
      <c r="E119" s="235">
        <v>0</v>
      </c>
      <c r="F119" s="235">
        <v>0.4</v>
      </c>
      <c r="G119" s="235">
        <v>0</v>
      </c>
      <c r="H119" s="235">
        <v>0</v>
      </c>
      <c r="I119" s="235">
        <v>0</v>
      </c>
      <c r="J119" s="235">
        <v>0</v>
      </c>
      <c r="K119" s="235">
        <v>0</v>
      </c>
      <c r="L119" s="235">
        <v>0</v>
      </c>
      <c r="M119" s="235">
        <v>0.16666666666666699</v>
      </c>
      <c r="N119" s="235">
        <v>1</v>
      </c>
      <c r="O119" s="235">
        <v>1</v>
      </c>
      <c r="P119" s="235">
        <v>0</v>
      </c>
      <c r="Q119" s="235">
        <v>0.33333333333333298</v>
      </c>
      <c r="R119" s="235">
        <v>0.33333333333333298</v>
      </c>
    </row>
    <row r="120" spans="1:18" x14ac:dyDescent="0.2">
      <c r="A120" s="86">
        <v>115</v>
      </c>
      <c r="B120" s="85" t="s">
        <v>235</v>
      </c>
      <c r="C120" s="85" t="s">
        <v>236</v>
      </c>
      <c r="D120" s="235">
        <f t="shared" si="1"/>
        <v>0.15</v>
      </c>
      <c r="E120" s="235">
        <v>0</v>
      </c>
      <c r="F120" s="235">
        <v>0.3</v>
      </c>
      <c r="G120" s="235">
        <v>0</v>
      </c>
      <c r="H120" s="235">
        <v>0</v>
      </c>
      <c r="I120" s="235">
        <v>0</v>
      </c>
      <c r="J120" s="235">
        <v>0</v>
      </c>
      <c r="K120" s="235">
        <v>0</v>
      </c>
      <c r="L120" s="235">
        <v>0</v>
      </c>
      <c r="M120" s="235">
        <v>0</v>
      </c>
      <c r="N120" s="235">
        <v>1</v>
      </c>
      <c r="O120" s="235">
        <v>1</v>
      </c>
      <c r="P120" s="235">
        <v>0</v>
      </c>
      <c r="Q120" s="235">
        <v>0.33333333333333298</v>
      </c>
      <c r="R120" s="235">
        <v>0</v>
      </c>
    </row>
    <row r="121" spans="1:18" x14ac:dyDescent="0.2">
      <c r="A121" s="86">
        <v>116</v>
      </c>
      <c r="B121" s="85" t="s">
        <v>237</v>
      </c>
      <c r="C121" s="85" t="s">
        <v>238</v>
      </c>
      <c r="D121" s="235">
        <f t="shared" si="1"/>
        <v>0.2</v>
      </c>
      <c r="E121" s="235">
        <v>0</v>
      </c>
      <c r="F121" s="235">
        <v>0.4</v>
      </c>
      <c r="G121" s="235">
        <v>0</v>
      </c>
      <c r="H121" s="235">
        <v>0</v>
      </c>
      <c r="I121" s="235">
        <v>0</v>
      </c>
      <c r="J121" s="235">
        <v>0</v>
      </c>
      <c r="K121" s="235">
        <v>0</v>
      </c>
      <c r="L121" s="235">
        <v>0</v>
      </c>
      <c r="M121" s="235">
        <v>0.33333333333333298</v>
      </c>
      <c r="N121" s="235">
        <v>1</v>
      </c>
      <c r="O121" s="235">
        <v>1.6666666666666701</v>
      </c>
      <c r="P121" s="235">
        <v>0</v>
      </c>
      <c r="Q121" s="235">
        <v>0.33333333333333298</v>
      </c>
      <c r="R121" s="235">
        <v>0.33333333333333298</v>
      </c>
    </row>
    <row r="122" spans="1:18" x14ac:dyDescent="0.2">
      <c r="A122" s="86">
        <v>117</v>
      </c>
      <c r="B122" s="85" t="s">
        <v>239</v>
      </c>
      <c r="C122" s="85" t="s">
        <v>240</v>
      </c>
      <c r="D122" s="235">
        <f t="shared" si="1"/>
        <v>0.15</v>
      </c>
      <c r="E122" s="235">
        <v>0</v>
      </c>
      <c r="F122" s="235">
        <v>0.3</v>
      </c>
      <c r="G122" s="235">
        <v>0</v>
      </c>
      <c r="H122" s="235">
        <v>0</v>
      </c>
      <c r="I122" s="235">
        <v>0</v>
      </c>
      <c r="J122" s="235">
        <v>0</v>
      </c>
      <c r="K122" s="235">
        <v>0</v>
      </c>
      <c r="L122" s="235">
        <v>0</v>
      </c>
      <c r="M122" s="235">
        <v>0</v>
      </c>
      <c r="N122" s="235">
        <v>1</v>
      </c>
      <c r="O122" s="235">
        <v>0.33333333333333298</v>
      </c>
      <c r="P122" s="235">
        <v>0</v>
      </c>
      <c r="Q122" s="235">
        <v>0.33333333333333298</v>
      </c>
      <c r="R122" s="235">
        <v>0.33333333333333298</v>
      </c>
    </row>
    <row r="123" spans="1:18" x14ac:dyDescent="0.2">
      <c r="A123" s="86">
        <v>118</v>
      </c>
      <c r="B123" s="85" t="s">
        <v>241</v>
      </c>
      <c r="C123" s="85" t="s">
        <v>242</v>
      </c>
      <c r="D123" s="235">
        <f t="shared" si="1"/>
        <v>0</v>
      </c>
      <c r="E123" s="235">
        <v>0</v>
      </c>
      <c r="F123" s="235">
        <v>0</v>
      </c>
      <c r="G123" s="235">
        <v>0</v>
      </c>
      <c r="H123" s="235">
        <v>0</v>
      </c>
      <c r="I123" s="235">
        <v>0</v>
      </c>
      <c r="J123" s="235">
        <v>0</v>
      </c>
      <c r="K123" s="235">
        <v>0</v>
      </c>
      <c r="L123" s="235">
        <v>0</v>
      </c>
      <c r="M123" s="235">
        <v>0</v>
      </c>
      <c r="N123" s="235">
        <v>0</v>
      </c>
      <c r="O123" s="235">
        <v>0.66666666666666696</v>
      </c>
      <c r="P123" s="235">
        <v>0</v>
      </c>
      <c r="Q123" s="235">
        <v>0</v>
      </c>
      <c r="R123" s="235">
        <v>0</v>
      </c>
    </row>
    <row r="124" spans="1:18" x14ac:dyDescent="0.2">
      <c r="A124" s="86">
        <v>119</v>
      </c>
      <c r="B124" s="85" t="s">
        <v>243</v>
      </c>
      <c r="C124" s="85" t="s">
        <v>244</v>
      </c>
      <c r="D124" s="235">
        <f t="shared" si="1"/>
        <v>0.15</v>
      </c>
      <c r="E124" s="235">
        <v>0</v>
      </c>
      <c r="F124" s="235">
        <v>0.3</v>
      </c>
      <c r="G124" s="235">
        <v>0</v>
      </c>
      <c r="H124" s="235">
        <v>0</v>
      </c>
      <c r="I124" s="235">
        <v>0</v>
      </c>
      <c r="J124" s="235">
        <v>0</v>
      </c>
      <c r="K124" s="235">
        <v>0</v>
      </c>
      <c r="L124" s="235">
        <v>0</v>
      </c>
      <c r="M124" s="235">
        <v>0</v>
      </c>
      <c r="N124" s="235">
        <v>1</v>
      </c>
      <c r="O124" s="235">
        <v>1</v>
      </c>
      <c r="P124" s="235">
        <v>0</v>
      </c>
      <c r="Q124" s="235">
        <v>0.33333333333333298</v>
      </c>
      <c r="R124" s="235">
        <v>0</v>
      </c>
    </row>
    <row r="125" spans="1:18" x14ac:dyDescent="0.2">
      <c r="A125" s="86">
        <v>120</v>
      </c>
      <c r="B125" s="85" t="s">
        <v>245</v>
      </c>
      <c r="C125" s="85" t="s">
        <v>246</v>
      </c>
      <c r="D125" s="235">
        <f t="shared" si="1"/>
        <v>0.15</v>
      </c>
      <c r="E125" s="235">
        <v>0</v>
      </c>
      <c r="F125" s="235">
        <v>0.3</v>
      </c>
      <c r="G125" s="235">
        <v>0</v>
      </c>
      <c r="H125" s="235">
        <v>0</v>
      </c>
      <c r="I125" s="235">
        <v>0</v>
      </c>
      <c r="J125" s="235">
        <v>0</v>
      </c>
      <c r="K125" s="235">
        <v>0</v>
      </c>
      <c r="L125" s="235">
        <v>0</v>
      </c>
      <c r="M125" s="235">
        <v>0</v>
      </c>
      <c r="N125" s="235">
        <v>1</v>
      </c>
      <c r="O125" s="235">
        <v>1</v>
      </c>
      <c r="P125" s="235">
        <v>0</v>
      </c>
      <c r="Q125" s="235">
        <v>0.33333333333333298</v>
      </c>
      <c r="R125" s="235">
        <v>0.33333333333333298</v>
      </c>
    </row>
    <row r="126" spans="1:18" x14ac:dyDescent="0.2">
      <c r="A126" s="86">
        <v>121</v>
      </c>
      <c r="B126" s="85" t="s">
        <v>247</v>
      </c>
      <c r="C126" s="85" t="s">
        <v>248</v>
      </c>
      <c r="D126" s="235">
        <f t="shared" si="1"/>
        <v>0.1</v>
      </c>
      <c r="E126" s="235">
        <v>0</v>
      </c>
      <c r="F126" s="235">
        <v>0.2</v>
      </c>
      <c r="G126" s="235">
        <v>0</v>
      </c>
      <c r="H126" s="235">
        <v>0</v>
      </c>
      <c r="I126" s="235">
        <v>0</v>
      </c>
      <c r="J126" s="235">
        <v>0</v>
      </c>
      <c r="K126" s="235">
        <v>0</v>
      </c>
      <c r="L126" s="235">
        <v>0</v>
      </c>
      <c r="M126" s="235">
        <v>0</v>
      </c>
      <c r="N126" s="235">
        <v>0.5</v>
      </c>
      <c r="O126" s="235">
        <v>0.66666666666666696</v>
      </c>
      <c r="P126" s="235">
        <v>0</v>
      </c>
      <c r="Q126" s="235">
        <v>0.33333333333333298</v>
      </c>
      <c r="R126" s="235">
        <v>0</v>
      </c>
    </row>
    <row r="127" spans="1:18" x14ac:dyDescent="0.2">
      <c r="A127" s="86">
        <v>122</v>
      </c>
      <c r="B127" s="85" t="s">
        <v>249</v>
      </c>
      <c r="C127" s="85" t="s">
        <v>250</v>
      </c>
      <c r="D127" s="235">
        <f t="shared" si="1"/>
        <v>0.15</v>
      </c>
      <c r="E127" s="235">
        <v>0</v>
      </c>
      <c r="F127" s="235">
        <v>0.3</v>
      </c>
      <c r="G127" s="235">
        <v>0</v>
      </c>
      <c r="H127" s="235">
        <v>0</v>
      </c>
      <c r="I127" s="235">
        <v>0</v>
      </c>
      <c r="J127" s="235">
        <v>0</v>
      </c>
      <c r="K127" s="235">
        <v>0</v>
      </c>
      <c r="L127" s="235">
        <v>0</v>
      </c>
      <c r="M127" s="235">
        <v>0</v>
      </c>
      <c r="N127" s="235">
        <v>1</v>
      </c>
      <c r="O127" s="235">
        <v>0.33333333333333298</v>
      </c>
      <c r="P127" s="235">
        <v>0</v>
      </c>
      <c r="Q127" s="235">
        <v>0.33333333333333298</v>
      </c>
      <c r="R127" s="235">
        <v>0.33333333333333298</v>
      </c>
    </row>
    <row r="128" spans="1:18" x14ac:dyDescent="0.2">
      <c r="A128" s="86">
        <v>123</v>
      </c>
      <c r="B128" s="85" t="s">
        <v>251</v>
      </c>
      <c r="C128" s="85" t="s">
        <v>252</v>
      </c>
      <c r="D128" s="235">
        <f t="shared" si="1"/>
        <v>0.15</v>
      </c>
      <c r="E128" s="235">
        <v>0</v>
      </c>
      <c r="F128" s="235">
        <v>0.3</v>
      </c>
      <c r="G128" s="235">
        <v>0</v>
      </c>
      <c r="H128" s="235">
        <v>0</v>
      </c>
      <c r="I128" s="235">
        <v>0</v>
      </c>
      <c r="J128" s="235">
        <v>0</v>
      </c>
      <c r="K128" s="235">
        <v>0</v>
      </c>
      <c r="L128" s="235">
        <v>0</v>
      </c>
      <c r="M128" s="235">
        <v>0</v>
      </c>
      <c r="N128" s="235">
        <v>1</v>
      </c>
      <c r="O128" s="235">
        <v>1</v>
      </c>
      <c r="P128" s="235">
        <v>0</v>
      </c>
      <c r="Q128" s="235">
        <v>0.33333333333333298</v>
      </c>
      <c r="R128" s="235">
        <v>0.33333333333333298</v>
      </c>
    </row>
    <row r="129" spans="1:18" x14ac:dyDescent="0.2">
      <c r="A129" s="86">
        <v>124</v>
      </c>
      <c r="B129" s="85" t="s">
        <v>253</v>
      </c>
      <c r="C129" s="85" t="s">
        <v>254</v>
      </c>
      <c r="D129" s="235">
        <f t="shared" si="1"/>
        <v>0.05</v>
      </c>
      <c r="E129" s="235">
        <v>0</v>
      </c>
      <c r="F129" s="235">
        <v>0.1</v>
      </c>
      <c r="G129" s="235">
        <v>0</v>
      </c>
      <c r="H129" s="235">
        <v>0</v>
      </c>
      <c r="I129" s="235">
        <v>0</v>
      </c>
      <c r="J129" s="235">
        <v>0</v>
      </c>
      <c r="K129" s="235">
        <v>0</v>
      </c>
      <c r="L129" s="235">
        <v>0</v>
      </c>
      <c r="M129" s="235">
        <v>0</v>
      </c>
      <c r="N129" s="235">
        <v>0</v>
      </c>
      <c r="O129" s="235">
        <v>1</v>
      </c>
      <c r="P129" s="235">
        <v>0</v>
      </c>
      <c r="Q129" s="235">
        <v>0.33333333333333298</v>
      </c>
      <c r="R129" s="235">
        <v>0.33333333333333298</v>
      </c>
    </row>
    <row r="130" spans="1:18" x14ac:dyDescent="0.2">
      <c r="A130" s="86">
        <v>125</v>
      </c>
      <c r="B130" s="85" t="s">
        <v>255</v>
      </c>
      <c r="C130" s="85" t="s">
        <v>256</v>
      </c>
      <c r="D130" s="235">
        <f t="shared" si="1"/>
        <v>0.05</v>
      </c>
      <c r="E130" s="235">
        <v>0</v>
      </c>
      <c r="F130" s="235">
        <v>0.1</v>
      </c>
      <c r="G130" s="235">
        <v>0</v>
      </c>
      <c r="H130" s="235">
        <v>0</v>
      </c>
      <c r="I130" s="235">
        <v>0</v>
      </c>
      <c r="J130" s="235">
        <v>0</v>
      </c>
      <c r="K130" s="235">
        <v>0</v>
      </c>
      <c r="L130" s="235">
        <v>0</v>
      </c>
      <c r="M130" s="235">
        <v>0</v>
      </c>
      <c r="N130" s="235">
        <v>0</v>
      </c>
      <c r="O130" s="235">
        <v>0.33333333333333298</v>
      </c>
      <c r="P130" s="235">
        <v>0</v>
      </c>
      <c r="Q130" s="235">
        <v>0.33333333333333298</v>
      </c>
      <c r="R130" s="235">
        <v>0</v>
      </c>
    </row>
    <row r="131" spans="1:18" x14ac:dyDescent="0.2">
      <c r="A131" s="86">
        <v>126</v>
      </c>
      <c r="B131" s="85" t="s">
        <v>257</v>
      </c>
      <c r="C131" s="85" t="s">
        <v>258</v>
      </c>
      <c r="D131" s="235">
        <f t="shared" si="1"/>
        <v>0.15</v>
      </c>
      <c r="E131" s="235">
        <v>0</v>
      </c>
      <c r="F131" s="235">
        <v>0.3</v>
      </c>
      <c r="G131" s="235">
        <v>0</v>
      </c>
      <c r="H131" s="235">
        <v>0</v>
      </c>
      <c r="I131" s="235">
        <v>0</v>
      </c>
      <c r="J131" s="235">
        <v>0</v>
      </c>
      <c r="K131" s="235">
        <v>0</v>
      </c>
      <c r="L131" s="235">
        <v>0</v>
      </c>
      <c r="M131" s="235">
        <v>0</v>
      </c>
      <c r="N131" s="235">
        <v>1</v>
      </c>
      <c r="O131" s="235">
        <v>0.66666666666666696</v>
      </c>
      <c r="P131" s="235">
        <v>0</v>
      </c>
      <c r="Q131" s="235">
        <v>0</v>
      </c>
      <c r="R131" s="235">
        <v>0.33333333333333298</v>
      </c>
    </row>
    <row r="132" spans="1:18" x14ac:dyDescent="0.2">
      <c r="A132" s="86">
        <v>127</v>
      </c>
      <c r="B132" s="85" t="s">
        <v>259</v>
      </c>
      <c r="C132" s="85" t="s">
        <v>260</v>
      </c>
      <c r="D132" s="235">
        <f t="shared" si="1"/>
        <v>0.15</v>
      </c>
      <c r="E132" s="235">
        <v>0</v>
      </c>
      <c r="F132" s="235">
        <v>0.3</v>
      </c>
      <c r="G132" s="235">
        <v>0</v>
      </c>
      <c r="H132" s="235">
        <v>0</v>
      </c>
      <c r="I132" s="235">
        <v>0</v>
      </c>
      <c r="J132" s="235">
        <v>0</v>
      </c>
      <c r="K132" s="235">
        <v>0</v>
      </c>
      <c r="L132" s="235">
        <v>0</v>
      </c>
      <c r="M132" s="235">
        <v>0</v>
      </c>
      <c r="N132" s="235">
        <v>1</v>
      </c>
      <c r="O132" s="235">
        <v>1</v>
      </c>
      <c r="P132" s="235">
        <v>0</v>
      </c>
      <c r="Q132" s="235">
        <v>0.33333333333333298</v>
      </c>
      <c r="R132" s="235">
        <v>0</v>
      </c>
    </row>
    <row r="133" spans="1:18" x14ac:dyDescent="0.2">
      <c r="A133" s="86">
        <v>128</v>
      </c>
      <c r="B133" s="85" t="s">
        <v>261</v>
      </c>
      <c r="C133" s="85" t="s">
        <v>262</v>
      </c>
      <c r="D133" s="235">
        <f t="shared" si="1"/>
        <v>0.15</v>
      </c>
      <c r="E133" s="235">
        <v>0</v>
      </c>
      <c r="F133" s="235">
        <v>0.3</v>
      </c>
      <c r="G133" s="235">
        <v>0</v>
      </c>
      <c r="H133" s="235">
        <v>0</v>
      </c>
      <c r="I133" s="235">
        <v>0</v>
      </c>
      <c r="J133" s="235">
        <v>0</v>
      </c>
      <c r="K133" s="235">
        <v>0</v>
      </c>
      <c r="L133" s="235">
        <v>0</v>
      </c>
      <c r="M133" s="235">
        <v>0</v>
      </c>
      <c r="N133" s="235">
        <v>1</v>
      </c>
      <c r="O133" s="235">
        <v>1</v>
      </c>
      <c r="P133" s="235">
        <v>0</v>
      </c>
      <c r="Q133" s="235">
        <v>0.33333333333333298</v>
      </c>
      <c r="R133" s="235">
        <v>0</v>
      </c>
    </row>
    <row r="134" spans="1:18" x14ac:dyDescent="0.2">
      <c r="A134" s="86">
        <v>129</v>
      </c>
      <c r="B134" s="85" t="s">
        <v>263</v>
      </c>
      <c r="C134" s="85" t="s">
        <v>264</v>
      </c>
      <c r="D134" s="235">
        <f t="shared" si="1"/>
        <v>0.15</v>
      </c>
      <c r="E134" s="235">
        <v>0</v>
      </c>
      <c r="F134" s="235">
        <v>0.3</v>
      </c>
      <c r="G134" s="235">
        <v>0</v>
      </c>
      <c r="H134" s="235">
        <v>0</v>
      </c>
      <c r="I134" s="235">
        <v>0</v>
      </c>
      <c r="J134" s="235">
        <v>0</v>
      </c>
      <c r="K134" s="235">
        <v>0</v>
      </c>
      <c r="L134" s="235">
        <v>0</v>
      </c>
      <c r="M134" s="235">
        <v>0</v>
      </c>
      <c r="N134" s="235">
        <v>1</v>
      </c>
      <c r="O134" s="235">
        <v>1.3333333333333299</v>
      </c>
      <c r="P134" s="235">
        <v>0</v>
      </c>
      <c r="Q134" s="235">
        <v>0.33333333333333298</v>
      </c>
      <c r="R134" s="235">
        <v>0</v>
      </c>
    </row>
    <row r="135" spans="1:18" x14ac:dyDescent="0.2">
      <c r="A135" s="86">
        <v>130</v>
      </c>
      <c r="B135" s="85" t="s">
        <v>265</v>
      </c>
      <c r="C135" s="85" t="s">
        <v>266</v>
      </c>
      <c r="D135" s="235">
        <f t="shared" ref="D135:D195" si="2">AVERAGE(E135:F135)</f>
        <v>0.5</v>
      </c>
      <c r="E135" s="235">
        <v>0.2</v>
      </c>
      <c r="F135" s="235">
        <v>0.8</v>
      </c>
      <c r="G135" s="235">
        <v>0</v>
      </c>
      <c r="H135" s="235">
        <v>1</v>
      </c>
      <c r="I135" s="235">
        <v>0.25</v>
      </c>
      <c r="J135" s="235">
        <v>0</v>
      </c>
      <c r="K135" s="235">
        <v>0</v>
      </c>
      <c r="L135" s="235">
        <v>0</v>
      </c>
      <c r="M135" s="235">
        <v>1</v>
      </c>
      <c r="N135" s="235">
        <v>1.5</v>
      </c>
      <c r="O135" s="235">
        <v>1.6666666666666701</v>
      </c>
      <c r="P135" s="235">
        <v>0.25</v>
      </c>
      <c r="Q135" s="235">
        <v>0.33333333333333298</v>
      </c>
      <c r="R135" s="235">
        <v>0.66666666666666696</v>
      </c>
    </row>
    <row r="136" spans="1:18" x14ac:dyDescent="0.2">
      <c r="A136" s="86">
        <v>131</v>
      </c>
      <c r="B136" s="85" t="s">
        <v>267</v>
      </c>
      <c r="C136" s="85" t="s">
        <v>268</v>
      </c>
      <c r="D136" s="235">
        <f t="shared" si="2"/>
        <v>0.15</v>
      </c>
      <c r="E136" s="235">
        <v>0</v>
      </c>
      <c r="F136" s="235">
        <v>0.3</v>
      </c>
      <c r="G136" s="235">
        <v>0</v>
      </c>
      <c r="H136" s="235">
        <v>0</v>
      </c>
      <c r="I136" s="235">
        <v>0</v>
      </c>
      <c r="J136" s="235">
        <v>0</v>
      </c>
      <c r="K136" s="235">
        <v>0</v>
      </c>
      <c r="L136" s="235">
        <v>0</v>
      </c>
      <c r="M136" s="235">
        <v>0</v>
      </c>
      <c r="N136" s="235">
        <v>1</v>
      </c>
      <c r="O136" s="235">
        <v>1</v>
      </c>
      <c r="P136" s="235">
        <v>0</v>
      </c>
      <c r="Q136" s="235">
        <v>0.33333333333333298</v>
      </c>
      <c r="R136" s="235">
        <v>0.33333333333333298</v>
      </c>
    </row>
    <row r="137" spans="1:18" x14ac:dyDescent="0.2">
      <c r="A137" s="86">
        <v>132</v>
      </c>
      <c r="B137" s="85" t="s">
        <v>269</v>
      </c>
      <c r="C137" s="85" t="s">
        <v>270</v>
      </c>
      <c r="D137" s="235">
        <f t="shared" si="2"/>
        <v>0.15</v>
      </c>
      <c r="E137" s="235">
        <v>0</v>
      </c>
      <c r="F137" s="235">
        <v>0.3</v>
      </c>
      <c r="G137" s="235">
        <v>0</v>
      </c>
      <c r="H137" s="235">
        <v>0</v>
      </c>
      <c r="I137" s="235">
        <v>0</v>
      </c>
      <c r="J137" s="235">
        <v>0</v>
      </c>
      <c r="K137" s="235">
        <v>0</v>
      </c>
      <c r="L137" s="235">
        <v>0</v>
      </c>
      <c r="M137" s="235">
        <v>0</v>
      </c>
      <c r="N137" s="235">
        <v>1</v>
      </c>
      <c r="O137" s="235">
        <v>1.3333333333333299</v>
      </c>
      <c r="P137" s="235">
        <v>0</v>
      </c>
      <c r="Q137" s="235">
        <v>0.33333333333333298</v>
      </c>
      <c r="R137" s="235">
        <v>0.33333333333333298</v>
      </c>
    </row>
    <row r="138" spans="1:18" x14ac:dyDescent="0.2">
      <c r="A138" s="86">
        <v>133</v>
      </c>
      <c r="B138" s="85" t="s">
        <v>271</v>
      </c>
      <c r="C138" s="85" t="s">
        <v>272</v>
      </c>
      <c r="D138" s="235">
        <f t="shared" si="2"/>
        <v>0.15</v>
      </c>
      <c r="E138" s="235">
        <v>0</v>
      </c>
      <c r="F138" s="235">
        <v>0.3</v>
      </c>
      <c r="G138" s="235">
        <v>0</v>
      </c>
      <c r="H138" s="235">
        <v>0</v>
      </c>
      <c r="I138" s="235">
        <v>0</v>
      </c>
      <c r="J138" s="235">
        <v>0</v>
      </c>
      <c r="K138" s="235">
        <v>0</v>
      </c>
      <c r="L138" s="235">
        <v>0</v>
      </c>
      <c r="M138" s="235">
        <v>0</v>
      </c>
      <c r="N138" s="235">
        <v>1</v>
      </c>
      <c r="O138" s="235">
        <v>0.66666666666666696</v>
      </c>
      <c r="P138" s="235">
        <v>0</v>
      </c>
      <c r="Q138" s="235">
        <v>0.33333333333333298</v>
      </c>
      <c r="R138" s="235">
        <v>0</v>
      </c>
    </row>
    <row r="139" spans="1:18" x14ac:dyDescent="0.2">
      <c r="A139" s="86">
        <v>134</v>
      </c>
      <c r="B139" s="85" t="s">
        <v>273</v>
      </c>
      <c r="C139" s="85" t="s">
        <v>274</v>
      </c>
      <c r="D139" s="235">
        <f t="shared" si="2"/>
        <v>0.2</v>
      </c>
      <c r="E139" s="235">
        <v>0</v>
      </c>
      <c r="F139" s="235">
        <v>0.4</v>
      </c>
      <c r="G139" s="235">
        <v>0</v>
      </c>
      <c r="H139" s="235">
        <v>0</v>
      </c>
      <c r="I139" s="235">
        <v>0</v>
      </c>
      <c r="J139" s="235">
        <v>0</v>
      </c>
      <c r="K139" s="235">
        <v>0</v>
      </c>
      <c r="L139" s="235">
        <v>0</v>
      </c>
      <c r="M139" s="235">
        <v>0</v>
      </c>
      <c r="N139" s="235">
        <v>1.5</v>
      </c>
      <c r="O139" s="235">
        <v>0.66666666666666696</v>
      </c>
      <c r="P139" s="235">
        <v>0</v>
      </c>
      <c r="Q139" s="235">
        <v>0.33333333333333298</v>
      </c>
      <c r="R139" s="235">
        <v>0</v>
      </c>
    </row>
    <row r="140" spans="1:18" x14ac:dyDescent="0.2">
      <c r="A140" s="86">
        <v>135</v>
      </c>
      <c r="B140" s="85" t="s">
        <v>275</v>
      </c>
      <c r="C140" s="85" t="s">
        <v>276</v>
      </c>
      <c r="D140" s="235">
        <f t="shared" si="2"/>
        <v>0.1</v>
      </c>
      <c r="E140" s="235">
        <v>0</v>
      </c>
      <c r="F140" s="235">
        <v>0.2</v>
      </c>
      <c r="G140" s="235">
        <v>0</v>
      </c>
      <c r="H140" s="235">
        <v>0</v>
      </c>
      <c r="I140" s="235">
        <v>0</v>
      </c>
      <c r="J140" s="235">
        <v>0</v>
      </c>
      <c r="K140" s="235">
        <v>0</v>
      </c>
      <c r="L140" s="235">
        <v>0</v>
      </c>
      <c r="M140" s="235">
        <v>0</v>
      </c>
      <c r="N140" s="235">
        <v>1</v>
      </c>
      <c r="O140" s="235">
        <v>0</v>
      </c>
      <c r="P140" s="235">
        <v>0</v>
      </c>
      <c r="Q140" s="235">
        <v>0</v>
      </c>
      <c r="R140" s="235">
        <v>0</v>
      </c>
    </row>
    <row r="141" spans="1:18" x14ac:dyDescent="0.2">
      <c r="A141" s="86">
        <v>136</v>
      </c>
      <c r="B141" s="85" t="s">
        <v>277</v>
      </c>
      <c r="C141" s="85" t="s">
        <v>278</v>
      </c>
      <c r="D141" s="235">
        <f t="shared" si="2"/>
        <v>0.1</v>
      </c>
      <c r="E141" s="235">
        <v>0</v>
      </c>
      <c r="F141" s="235">
        <v>0.2</v>
      </c>
      <c r="G141" s="235">
        <v>0</v>
      </c>
      <c r="H141" s="235">
        <v>0</v>
      </c>
      <c r="I141" s="235">
        <v>0</v>
      </c>
      <c r="J141" s="235">
        <v>0</v>
      </c>
      <c r="K141" s="235">
        <v>0</v>
      </c>
      <c r="L141" s="235">
        <v>0</v>
      </c>
      <c r="M141" s="235">
        <v>0</v>
      </c>
      <c r="N141" s="235">
        <v>1</v>
      </c>
      <c r="O141" s="235">
        <v>0</v>
      </c>
      <c r="P141" s="235">
        <v>0</v>
      </c>
      <c r="Q141" s="235">
        <v>0</v>
      </c>
      <c r="R141" s="235">
        <v>0</v>
      </c>
    </row>
    <row r="142" spans="1:18" x14ac:dyDescent="0.2">
      <c r="A142" s="86">
        <v>137</v>
      </c>
      <c r="B142" s="85" t="s">
        <v>279</v>
      </c>
      <c r="C142" s="85" t="s">
        <v>280</v>
      </c>
      <c r="D142" s="235">
        <f t="shared" si="2"/>
        <v>0.5</v>
      </c>
      <c r="E142" s="235">
        <v>0.2</v>
      </c>
      <c r="F142" s="235">
        <v>0.8</v>
      </c>
      <c r="G142" s="235">
        <v>0</v>
      </c>
      <c r="H142" s="235">
        <v>1</v>
      </c>
      <c r="I142" s="235">
        <v>0.25</v>
      </c>
      <c r="J142" s="235">
        <v>0</v>
      </c>
      <c r="K142" s="235">
        <v>0</v>
      </c>
      <c r="L142" s="235">
        <v>0</v>
      </c>
      <c r="M142" s="235">
        <v>1</v>
      </c>
      <c r="N142" s="235">
        <v>1.5</v>
      </c>
      <c r="O142" s="235">
        <v>1.6666666666666701</v>
      </c>
      <c r="P142" s="235">
        <v>0.25</v>
      </c>
      <c r="Q142" s="235">
        <v>0.33333333333333298</v>
      </c>
      <c r="R142" s="235">
        <v>0.66666666666666696</v>
      </c>
    </row>
    <row r="143" spans="1:18" x14ac:dyDescent="0.2">
      <c r="A143" s="86">
        <v>138</v>
      </c>
      <c r="B143" s="85" t="s">
        <v>281</v>
      </c>
      <c r="C143" s="85" t="s">
        <v>282</v>
      </c>
      <c r="D143" s="235">
        <f t="shared" si="2"/>
        <v>0.2</v>
      </c>
      <c r="E143" s="235">
        <v>0</v>
      </c>
      <c r="F143" s="235">
        <v>0.4</v>
      </c>
      <c r="G143" s="235">
        <v>0</v>
      </c>
      <c r="H143" s="235">
        <v>0</v>
      </c>
      <c r="I143" s="235">
        <v>0</v>
      </c>
      <c r="J143" s="235">
        <v>0</v>
      </c>
      <c r="K143" s="235">
        <v>0</v>
      </c>
      <c r="L143" s="235">
        <v>0</v>
      </c>
      <c r="M143" s="235">
        <v>0</v>
      </c>
      <c r="N143" s="235">
        <v>1.5</v>
      </c>
      <c r="O143" s="235">
        <v>1</v>
      </c>
      <c r="P143" s="235">
        <v>0</v>
      </c>
      <c r="Q143" s="235">
        <v>0.33333333333333298</v>
      </c>
      <c r="R143" s="235">
        <v>0.33333333333333298</v>
      </c>
    </row>
    <row r="144" spans="1:18" x14ac:dyDescent="0.2">
      <c r="A144" s="86">
        <v>139</v>
      </c>
      <c r="B144" s="85" t="s">
        <v>283</v>
      </c>
      <c r="C144" s="85" t="s">
        <v>284</v>
      </c>
      <c r="D144" s="235">
        <f t="shared" si="2"/>
        <v>0.15</v>
      </c>
      <c r="E144" s="235">
        <v>0</v>
      </c>
      <c r="F144" s="235">
        <v>0.3</v>
      </c>
      <c r="G144" s="235">
        <v>0</v>
      </c>
      <c r="H144" s="235">
        <v>0</v>
      </c>
      <c r="I144" s="235">
        <v>0</v>
      </c>
      <c r="J144" s="235">
        <v>0</v>
      </c>
      <c r="K144" s="235">
        <v>0</v>
      </c>
      <c r="L144" s="235">
        <v>0</v>
      </c>
      <c r="M144" s="235">
        <v>0</v>
      </c>
      <c r="N144" s="235">
        <v>1</v>
      </c>
      <c r="O144" s="235">
        <v>0</v>
      </c>
      <c r="P144" s="235">
        <v>0</v>
      </c>
      <c r="Q144" s="235">
        <v>0.33333333333333298</v>
      </c>
      <c r="R144" s="235">
        <v>0</v>
      </c>
    </row>
    <row r="145" spans="1:18" x14ac:dyDescent="0.2">
      <c r="A145" s="86">
        <v>140</v>
      </c>
      <c r="B145" s="85" t="s">
        <v>285</v>
      </c>
      <c r="C145" s="85" t="s">
        <v>286</v>
      </c>
      <c r="D145" s="235">
        <f t="shared" si="2"/>
        <v>0.3</v>
      </c>
      <c r="E145" s="235">
        <v>0</v>
      </c>
      <c r="F145" s="235">
        <v>0.6</v>
      </c>
      <c r="G145" s="235">
        <v>0</v>
      </c>
      <c r="H145" s="235">
        <v>0</v>
      </c>
      <c r="I145" s="235">
        <v>0</v>
      </c>
      <c r="J145" s="235">
        <v>0</v>
      </c>
      <c r="K145" s="235">
        <v>0</v>
      </c>
      <c r="L145" s="235">
        <v>0</v>
      </c>
      <c r="M145" s="235">
        <v>1</v>
      </c>
      <c r="N145" s="235">
        <v>1.5</v>
      </c>
      <c r="O145" s="235">
        <v>1.6666666666666701</v>
      </c>
      <c r="P145" s="235">
        <v>0</v>
      </c>
      <c r="Q145" s="235">
        <v>0.33333333333333298</v>
      </c>
      <c r="R145" s="235">
        <v>0</v>
      </c>
    </row>
    <row r="146" spans="1:18" x14ac:dyDescent="0.2">
      <c r="A146" s="86">
        <v>141</v>
      </c>
      <c r="B146" s="85" t="s">
        <v>287</v>
      </c>
      <c r="C146" s="85" t="s">
        <v>288</v>
      </c>
      <c r="D146" s="235">
        <f t="shared" si="2"/>
        <v>0.15</v>
      </c>
      <c r="E146" s="235">
        <v>0</v>
      </c>
      <c r="F146" s="235">
        <v>0.3</v>
      </c>
      <c r="G146" s="235">
        <v>0</v>
      </c>
      <c r="H146" s="235">
        <v>0</v>
      </c>
      <c r="I146" s="235">
        <v>0</v>
      </c>
      <c r="J146" s="235">
        <v>0</v>
      </c>
      <c r="K146" s="235">
        <v>0</v>
      </c>
      <c r="L146" s="235">
        <v>0</v>
      </c>
      <c r="M146" s="235">
        <v>0</v>
      </c>
      <c r="N146" s="235">
        <v>1</v>
      </c>
      <c r="O146" s="235">
        <v>1</v>
      </c>
      <c r="P146" s="235">
        <v>0</v>
      </c>
      <c r="Q146" s="235">
        <v>0.33333333333333298</v>
      </c>
      <c r="R146" s="235">
        <v>0.33333333333333298</v>
      </c>
    </row>
    <row r="147" spans="1:18" x14ac:dyDescent="0.2">
      <c r="A147" s="86">
        <v>142</v>
      </c>
      <c r="B147" s="85" t="s">
        <v>289</v>
      </c>
      <c r="C147" s="85" t="s">
        <v>290</v>
      </c>
      <c r="D147" s="235">
        <f t="shared" si="2"/>
        <v>0.15</v>
      </c>
      <c r="E147" s="235">
        <v>0</v>
      </c>
      <c r="F147" s="235">
        <v>0.3</v>
      </c>
      <c r="G147" s="235">
        <v>0</v>
      </c>
      <c r="H147" s="235">
        <v>0</v>
      </c>
      <c r="I147" s="235">
        <v>0</v>
      </c>
      <c r="J147" s="235">
        <v>0</v>
      </c>
      <c r="K147" s="235">
        <v>0</v>
      </c>
      <c r="L147" s="235">
        <v>0</v>
      </c>
      <c r="M147" s="235">
        <v>0</v>
      </c>
      <c r="N147" s="235">
        <v>1</v>
      </c>
      <c r="O147" s="235">
        <v>0.33333333333333298</v>
      </c>
      <c r="P147" s="235">
        <v>0</v>
      </c>
      <c r="Q147" s="235">
        <v>0.33333333333333298</v>
      </c>
      <c r="R147" s="235">
        <v>0</v>
      </c>
    </row>
    <row r="148" spans="1:18" x14ac:dyDescent="0.2">
      <c r="A148" s="86">
        <v>143</v>
      </c>
      <c r="B148" s="85" t="s">
        <v>291</v>
      </c>
      <c r="C148" s="85" t="s">
        <v>292</v>
      </c>
      <c r="D148" s="235">
        <f t="shared" si="2"/>
        <v>0.15</v>
      </c>
      <c r="E148" s="235">
        <v>0</v>
      </c>
      <c r="F148" s="235">
        <v>0.3</v>
      </c>
      <c r="G148" s="235">
        <v>0</v>
      </c>
      <c r="H148" s="235">
        <v>0</v>
      </c>
      <c r="I148" s="235">
        <v>0</v>
      </c>
      <c r="J148" s="235">
        <v>0</v>
      </c>
      <c r="K148" s="235">
        <v>0</v>
      </c>
      <c r="L148" s="235">
        <v>0</v>
      </c>
      <c r="M148" s="235">
        <v>0</v>
      </c>
      <c r="N148" s="235">
        <v>1</v>
      </c>
      <c r="O148" s="235">
        <v>1</v>
      </c>
      <c r="P148" s="235">
        <v>0</v>
      </c>
      <c r="Q148" s="235">
        <v>0.33333333333333298</v>
      </c>
      <c r="R148" s="235">
        <v>0.33333333333333298</v>
      </c>
    </row>
    <row r="149" spans="1:18" x14ac:dyDescent="0.2">
      <c r="A149" s="86">
        <v>144</v>
      </c>
      <c r="B149" s="85" t="s">
        <v>293</v>
      </c>
      <c r="C149" s="85" t="s">
        <v>294</v>
      </c>
      <c r="D149" s="235">
        <f t="shared" si="2"/>
        <v>0.15</v>
      </c>
      <c r="E149" s="235">
        <v>0</v>
      </c>
      <c r="F149" s="235">
        <v>0.3</v>
      </c>
      <c r="G149" s="235">
        <v>0</v>
      </c>
      <c r="H149" s="235">
        <v>0</v>
      </c>
      <c r="I149" s="235">
        <v>0</v>
      </c>
      <c r="J149" s="235">
        <v>0</v>
      </c>
      <c r="K149" s="235">
        <v>0</v>
      </c>
      <c r="L149" s="235">
        <v>0</v>
      </c>
      <c r="M149" s="235">
        <v>0</v>
      </c>
      <c r="N149" s="235">
        <v>1</v>
      </c>
      <c r="O149" s="235">
        <v>0</v>
      </c>
      <c r="P149" s="235">
        <v>0</v>
      </c>
      <c r="Q149" s="235">
        <v>0.33333333333333298</v>
      </c>
      <c r="R149" s="235">
        <v>0.33333333333333298</v>
      </c>
    </row>
    <row r="150" spans="1:18" x14ac:dyDescent="0.2">
      <c r="A150" s="86">
        <v>145</v>
      </c>
      <c r="B150" s="85" t="s">
        <v>295</v>
      </c>
      <c r="C150" s="85" t="s">
        <v>296</v>
      </c>
      <c r="D150" s="235">
        <f t="shared" si="2"/>
        <v>0.2</v>
      </c>
      <c r="E150" s="235">
        <v>0</v>
      </c>
      <c r="F150" s="235">
        <v>0.4</v>
      </c>
      <c r="G150" s="235">
        <v>0</v>
      </c>
      <c r="H150" s="235">
        <v>0</v>
      </c>
      <c r="I150" s="235">
        <v>0</v>
      </c>
      <c r="J150" s="235">
        <v>0</v>
      </c>
      <c r="K150" s="235">
        <v>0</v>
      </c>
      <c r="L150" s="235">
        <v>0</v>
      </c>
      <c r="M150" s="235">
        <v>0.16666666666666699</v>
      </c>
      <c r="N150" s="235">
        <v>1</v>
      </c>
      <c r="O150" s="235">
        <v>0.66666666666666696</v>
      </c>
      <c r="P150" s="235">
        <v>0</v>
      </c>
      <c r="Q150" s="235">
        <v>0.33333333333333298</v>
      </c>
      <c r="R150" s="235">
        <v>0.33333333333333298</v>
      </c>
    </row>
    <row r="151" spans="1:18" x14ac:dyDescent="0.2">
      <c r="A151" s="86">
        <v>146</v>
      </c>
      <c r="B151" s="85" t="s">
        <v>297</v>
      </c>
      <c r="C151" s="85" t="s">
        <v>298</v>
      </c>
      <c r="D151" s="235">
        <f t="shared" si="2"/>
        <v>0.15</v>
      </c>
      <c r="E151" s="235">
        <v>0</v>
      </c>
      <c r="F151" s="235">
        <v>0.3</v>
      </c>
      <c r="G151" s="235">
        <v>0</v>
      </c>
      <c r="H151" s="235">
        <v>0</v>
      </c>
      <c r="I151" s="235">
        <v>0</v>
      </c>
      <c r="J151" s="235">
        <v>0</v>
      </c>
      <c r="K151" s="235">
        <v>0</v>
      </c>
      <c r="L151" s="235">
        <v>0</v>
      </c>
      <c r="M151" s="235">
        <v>0</v>
      </c>
      <c r="N151" s="235">
        <v>1</v>
      </c>
      <c r="O151" s="235">
        <v>1</v>
      </c>
      <c r="P151" s="235">
        <v>0</v>
      </c>
      <c r="Q151" s="235">
        <v>0.33333333333333298</v>
      </c>
      <c r="R151" s="235">
        <v>0</v>
      </c>
    </row>
    <row r="152" spans="1:18" x14ac:dyDescent="0.2">
      <c r="A152" s="86">
        <v>147</v>
      </c>
      <c r="B152" s="85" t="s">
        <v>299</v>
      </c>
      <c r="C152" s="85" t="s">
        <v>300</v>
      </c>
      <c r="D152" s="235">
        <f t="shared" si="2"/>
        <v>0.15</v>
      </c>
      <c r="E152" s="235">
        <v>0</v>
      </c>
      <c r="F152" s="235">
        <v>0.3</v>
      </c>
      <c r="G152" s="235">
        <v>0</v>
      </c>
      <c r="H152" s="235">
        <v>0</v>
      </c>
      <c r="I152" s="235">
        <v>0</v>
      </c>
      <c r="J152" s="235">
        <v>0</v>
      </c>
      <c r="K152" s="235">
        <v>0</v>
      </c>
      <c r="L152" s="235">
        <v>0</v>
      </c>
      <c r="M152" s="235">
        <v>0</v>
      </c>
      <c r="N152" s="235">
        <v>1</v>
      </c>
      <c r="O152" s="235">
        <v>1</v>
      </c>
      <c r="P152" s="235">
        <v>0</v>
      </c>
      <c r="Q152" s="235">
        <v>0.33333333333333298</v>
      </c>
      <c r="R152" s="235">
        <v>0.33333333333333298</v>
      </c>
    </row>
    <row r="153" spans="1:18" x14ac:dyDescent="0.2">
      <c r="A153" s="86">
        <v>148</v>
      </c>
      <c r="B153" s="85" t="s">
        <v>301</v>
      </c>
      <c r="C153" s="85" t="s">
        <v>302</v>
      </c>
      <c r="D153" s="235">
        <f t="shared" si="2"/>
        <v>0.1</v>
      </c>
      <c r="E153" s="235">
        <v>0</v>
      </c>
      <c r="F153" s="235">
        <v>0.2</v>
      </c>
      <c r="G153" s="235">
        <v>0</v>
      </c>
      <c r="H153" s="235">
        <v>0</v>
      </c>
      <c r="I153" s="235">
        <v>0</v>
      </c>
      <c r="J153" s="235">
        <v>0</v>
      </c>
      <c r="K153" s="235">
        <v>0</v>
      </c>
      <c r="L153" s="235">
        <v>0</v>
      </c>
      <c r="M153" s="235">
        <v>0</v>
      </c>
      <c r="N153" s="235">
        <v>0.5</v>
      </c>
      <c r="O153" s="235">
        <v>0.66666666666666696</v>
      </c>
      <c r="P153" s="235">
        <v>0</v>
      </c>
      <c r="Q153" s="235">
        <v>0.33333333333333298</v>
      </c>
      <c r="R153" s="235">
        <v>0</v>
      </c>
    </row>
    <row r="154" spans="1:18" x14ac:dyDescent="0.2">
      <c r="A154" s="86">
        <v>149</v>
      </c>
      <c r="B154" s="85" t="s">
        <v>303</v>
      </c>
      <c r="C154" s="85" t="s">
        <v>304</v>
      </c>
      <c r="D154" s="235">
        <f t="shared" si="2"/>
        <v>0.15</v>
      </c>
      <c r="E154" s="235">
        <v>0</v>
      </c>
      <c r="F154" s="235">
        <v>0.3</v>
      </c>
      <c r="G154" s="235">
        <v>0</v>
      </c>
      <c r="H154" s="235">
        <v>0</v>
      </c>
      <c r="I154" s="235">
        <v>0</v>
      </c>
      <c r="J154" s="235">
        <v>0</v>
      </c>
      <c r="K154" s="235">
        <v>0</v>
      </c>
      <c r="L154" s="235">
        <v>0</v>
      </c>
      <c r="M154" s="235">
        <v>0</v>
      </c>
      <c r="N154" s="235">
        <v>1</v>
      </c>
      <c r="O154" s="235">
        <v>0.66666666666666696</v>
      </c>
      <c r="P154" s="235">
        <v>0</v>
      </c>
      <c r="Q154" s="235">
        <v>0.33333333333333298</v>
      </c>
      <c r="R154" s="235">
        <v>0.33333333333333298</v>
      </c>
    </row>
    <row r="155" spans="1:18" x14ac:dyDescent="0.2">
      <c r="A155" s="86">
        <v>150</v>
      </c>
      <c r="B155" s="85" t="s">
        <v>305</v>
      </c>
      <c r="C155" s="85" t="s">
        <v>306</v>
      </c>
      <c r="D155" s="235">
        <f t="shared" si="2"/>
        <v>0.15</v>
      </c>
      <c r="E155" s="235">
        <v>0</v>
      </c>
      <c r="F155" s="235">
        <v>0.3</v>
      </c>
      <c r="G155" s="235">
        <v>0</v>
      </c>
      <c r="H155" s="235">
        <v>0</v>
      </c>
      <c r="I155" s="235">
        <v>0</v>
      </c>
      <c r="J155" s="235">
        <v>0</v>
      </c>
      <c r="K155" s="235">
        <v>0</v>
      </c>
      <c r="L155" s="235">
        <v>0</v>
      </c>
      <c r="M155" s="235">
        <v>0</v>
      </c>
      <c r="N155" s="235">
        <v>1</v>
      </c>
      <c r="O155" s="235">
        <v>1</v>
      </c>
      <c r="P155" s="235">
        <v>0</v>
      </c>
      <c r="Q155" s="235">
        <v>0.33333333333333298</v>
      </c>
      <c r="R155" s="235">
        <v>0.33333333333333298</v>
      </c>
    </row>
    <row r="156" spans="1:18" x14ac:dyDescent="0.2">
      <c r="A156" s="86">
        <v>151</v>
      </c>
      <c r="B156" s="85" t="s">
        <v>307</v>
      </c>
      <c r="C156" s="85" t="s">
        <v>308</v>
      </c>
      <c r="D156" s="235">
        <f t="shared" si="2"/>
        <v>0.3</v>
      </c>
      <c r="E156" s="235">
        <v>0</v>
      </c>
      <c r="F156" s="235">
        <v>0.6</v>
      </c>
      <c r="G156" s="235">
        <v>0</v>
      </c>
      <c r="H156" s="235">
        <v>0</v>
      </c>
      <c r="I156" s="235">
        <v>0.25</v>
      </c>
      <c r="J156" s="235">
        <v>0</v>
      </c>
      <c r="K156" s="235">
        <v>0</v>
      </c>
      <c r="L156" s="235">
        <v>0</v>
      </c>
      <c r="M156" s="235">
        <v>0.33333333333333298</v>
      </c>
      <c r="N156" s="235">
        <v>1.5</v>
      </c>
      <c r="O156" s="235">
        <v>1</v>
      </c>
      <c r="P156" s="235">
        <v>0.25</v>
      </c>
      <c r="Q156" s="235">
        <v>0.33333333333333298</v>
      </c>
      <c r="R156" s="235">
        <v>0.33333333333333298</v>
      </c>
    </row>
    <row r="157" spans="1:18" x14ac:dyDescent="0.2">
      <c r="A157" s="86">
        <v>152</v>
      </c>
      <c r="B157" s="85" t="s">
        <v>309</v>
      </c>
      <c r="C157" s="85" t="s">
        <v>310</v>
      </c>
      <c r="D157" s="235">
        <f t="shared" si="2"/>
        <v>0.1</v>
      </c>
      <c r="E157" s="235">
        <v>0</v>
      </c>
      <c r="F157" s="235">
        <v>0.2</v>
      </c>
      <c r="G157" s="235">
        <v>0</v>
      </c>
      <c r="H157" s="235">
        <v>0</v>
      </c>
      <c r="I157" s="235">
        <v>0</v>
      </c>
      <c r="J157" s="235">
        <v>0</v>
      </c>
      <c r="K157" s="235">
        <v>0</v>
      </c>
      <c r="L157" s="235">
        <v>0</v>
      </c>
      <c r="M157" s="235">
        <v>0</v>
      </c>
      <c r="N157" s="235">
        <v>0.5</v>
      </c>
      <c r="O157" s="235">
        <v>1</v>
      </c>
      <c r="P157" s="235">
        <v>0</v>
      </c>
      <c r="Q157" s="235">
        <v>0.33333333333333298</v>
      </c>
      <c r="R157" s="235">
        <v>0.33333333333333298</v>
      </c>
    </row>
    <row r="158" spans="1:18" x14ac:dyDescent="0.2">
      <c r="A158" s="86">
        <v>153</v>
      </c>
      <c r="B158" s="85" t="s">
        <v>311</v>
      </c>
      <c r="C158" s="85" t="s">
        <v>312</v>
      </c>
      <c r="D158" s="235">
        <f t="shared" si="2"/>
        <v>0.15</v>
      </c>
      <c r="E158" s="235">
        <v>0</v>
      </c>
      <c r="F158" s="235">
        <v>0.3</v>
      </c>
      <c r="G158" s="235">
        <v>0</v>
      </c>
      <c r="H158" s="235">
        <v>0</v>
      </c>
      <c r="I158" s="235">
        <v>0</v>
      </c>
      <c r="J158" s="235">
        <v>0</v>
      </c>
      <c r="K158" s="235">
        <v>0</v>
      </c>
      <c r="L158" s="235">
        <v>0</v>
      </c>
      <c r="M158" s="235">
        <v>0</v>
      </c>
      <c r="N158" s="235">
        <v>1</v>
      </c>
      <c r="O158" s="235">
        <v>0.33333333333333298</v>
      </c>
      <c r="P158" s="235">
        <v>0</v>
      </c>
      <c r="Q158" s="235">
        <v>0.33333333333333298</v>
      </c>
      <c r="R158" s="235">
        <v>0</v>
      </c>
    </row>
    <row r="159" spans="1:18" x14ac:dyDescent="0.2">
      <c r="A159" s="86">
        <v>154</v>
      </c>
      <c r="B159" s="85" t="s">
        <v>313</v>
      </c>
      <c r="C159" s="85" t="s">
        <v>314</v>
      </c>
      <c r="D159" s="235">
        <f t="shared" si="2"/>
        <v>0.05</v>
      </c>
      <c r="E159" s="235">
        <v>0</v>
      </c>
      <c r="F159" s="235">
        <v>0.1</v>
      </c>
      <c r="G159" s="235">
        <v>0</v>
      </c>
      <c r="H159" s="235">
        <v>0</v>
      </c>
      <c r="I159" s="235">
        <v>0</v>
      </c>
      <c r="J159" s="235">
        <v>0</v>
      </c>
      <c r="K159" s="235">
        <v>0</v>
      </c>
      <c r="L159" s="235">
        <v>0</v>
      </c>
      <c r="M159" s="235">
        <v>0</v>
      </c>
      <c r="N159" s="235">
        <v>0</v>
      </c>
      <c r="O159" s="235">
        <v>1.3333333333333299</v>
      </c>
      <c r="P159" s="235">
        <v>0</v>
      </c>
      <c r="Q159" s="235">
        <v>0.33333333333333298</v>
      </c>
      <c r="R159" s="235">
        <v>0</v>
      </c>
    </row>
    <row r="160" spans="1:18" x14ac:dyDescent="0.2">
      <c r="A160" s="86">
        <v>155</v>
      </c>
      <c r="B160" s="85" t="s">
        <v>315</v>
      </c>
      <c r="C160" s="85" t="s">
        <v>316</v>
      </c>
      <c r="D160" s="235">
        <f t="shared" si="2"/>
        <v>0.15</v>
      </c>
      <c r="E160" s="235">
        <v>0</v>
      </c>
      <c r="F160" s="235">
        <v>0.3</v>
      </c>
      <c r="G160" s="235">
        <v>0</v>
      </c>
      <c r="H160" s="235">
        <v>0</v>
      </c>
      <c r="I160" s="235">
        <v>0</v>
      </c>
      <c r="J160" s="235">
        <v>0</v>
      </c>
      <c r="K160" s="235">
        <v>0</v>
      </c>
      <c r="L160" s="235">
        <v>0</v>
      </c>
      <c r="M160" s="235">
        <v>0</v>
      </c>
      <c r="N160" s="235">
        <v>1</v>
      </c>
      <c r="O160" s="235">
        <v>0.66666666666666696</v>
      </c>
      <c r="P160" s="235">
        <v>0</v>
      </c>
      <c r="Q160" s="235">
        <v>0.33333333333333298</v>
      </c>
      <c r="R160" s="235">
        <v>0.33333333333333298</v>
      </c>
    </row>
    <row r="161" spans="1:18" x14ac:dyDescent="0.2">
      <c r="A161" s="86">
        <v>156</v>
      </c>
      <c r="B161" s="85" t="s">
        <v>317</v>
      </c>
      <c r="C161" s="85" t="s">
        <v>318</v>
      </c>
      <c r="D161" s="235">
        <f t="shared" si="2"/>
        <v>0.05</v>
      </c>
      <c r="E161" s="235">
        <v>0</v>
      </c>
      <c r="F161" s="235">
        <v>0.1</v>
      </c>
      <c r="G161" s="235">
        <v>0</v>
      </c>
      <c r="H161" s="235">
        <v>0</v>
      </c>
      <c r="I161" s="235">
        <v>0.25</v>
      </c>
      <c r="J161" s="235">
        <v>0</v>
      </c>
      <c r="K161" s="235">
        <v>0</v>
      </c>
      <c r="L161" s="235">
        <v>0</v>
      </c>
      <c r="M161" s="235">
        <v>0</v>
      </c>
      <c r="N161" s="235">
        <v>0</v>
      </c>
      <c r="O161" s="235">
        <v>0.66666666666666696</v>
      </c>
      <c r="P161" s="235">
        <v>0.25</v>
      </c>
      <c r="Q161" s="235">
        <v>0.33333333333333298</v>
      </c>
      <c r="R161" s="235">
        <v>0</v>
      </c>
    </row>
    <row r="162" spans="1:18" x14ac:dyDescent="0.2">
      <c r="A162" s="86">
        <v>157</v>
      </c>
      <c r="B162" s="85" t="s">
        <v>319</v>
      </c>
      <c r="C162" s="85" t="s">
        <v>320</v>
      </c>
      <c r="D162" s="235">
        <f t="shared" si="2"/>
        <v>0.25</v>
      </c>
      <c r="E162" s="235">
        <v>0</v>
      </c>
      <c r="F162" s="235">
        <v>0.5</v>
      </c>
      <c r="G162" s="235">
        <v>0</v>
      </c>
      <c r="H162" s="235">
        <v>0</v>
      </c>
      <c r="I162" s="235">
        <v>0</v>
      </c>
      <c r="J162" s="235">
        <v>0</v>
      </c>
      <c r="K162" s="235">
        <v>0</v>
      </c>
      <c r="L162" s="235">
        <v>0</v>
      </c>
      <c r="M162" s="235">
        <v>0.33333333333333298</v>
      </c>
      <c r="N162" s="235">
        <v>1.5</v>
      </c>
      <c r="O162" s="235">
        <v>1.3333333333333299</v>
      </c>
      <c r="P162" s="235">
        <v>0</v>
      </c>
      <c r="Q162" s="235">
        <v>0.33333333333333298</v>
      </c>
      <c r="R162" s="235">
        <v>0.33333333333333298</v>
      </c>
    </row>
    <row r="163" spans="1:18" x14ac:dyDescent="0.2">
      <c r="A163" s="86">
        <v>158</v>
      </c>
      <c r="B163" s="85" t="s">
        <v>321</v>
      </c>
      <c r="C163" s="85" t="s">
        <v>322</v>
      </c>
      <c r="D163" s="235">
        <f t="shared" si="2"/>
        <v>0.15</v>
      </c>
      <c r="E163" s="235">
        <v>0</v>
      </c>
      <c r="F163" s="235">
        <v>0.3</v>
      </c>
      <c r="G163" s="235">
        <v>0</v>
      </c>
      <c r="H163" s="235">
        <v>0</v>
      </c>
      <c r="I163" s="235">
        <v>0</v>
      </c>
      <c r="J163" s="235">
        <v>0</v>
      </c>
      <c r="K163" s="235">
        <v>0</v>
      </c>
      <c r="L163" s="235">
        <v>0</v>
      </c>
      <c r="M163" s="235">
        <v>0</v>
      </c>
      <c r="N163" s="235">
        <v>1</v>
      </c>
      <c r="O163" s="235">
        <v>1</v>
      </c>
      <c r="P163" s="235">
        <v>0</v>
      </c>
      <c r="Q163" s="235">
        <v>0.33333333333333298</v>
      </c>
      <c r="R163" s="235">
        <v>0</v>
      </c>
    </row>
    <row r="164" spans="1:18" x14ac:dyDescent="0.2">
      <c r="A164" s="86">
        <v>159</v>
      </c>
      <c r="B164" s="85" t="s">
        <v>323</v>
      </c>
      <c r="C164" s="85" t="s">
        <v>324</v>
      </c>
      <c r="D164" s="235">
        <f t="shared" si="2"/>
        <v>0.15</v>
      </c>
      <c r="E164" s="235">
        <v>0</v>
      </c>
      <c r="F164" s="235">
        <v>0.3</v>
      </c>
      <c r="G164" s="235">
        <v>0</v>
      </c>
      <c r="H164" s="235">
        <v>0</v>
      </c>
      <c r="I164" s="235">
        <v>0</v>
      </c>
      <c r="J164" s="235">
        <v>0</v>
      </c>
      <c r="K164" s="235">
        <v>0</v>
      </c>
      <c r="L164" s="235">
        <v>0</v>
      </c>
      <c r="M164" s="235">
        <v>0.16666666666666699</v>
      </c>
      <c r="N164" s="235">
        <v>1</v>
      </c>
      <c r="O164" s="235">
        <v>1</v>
      </c>
      <c r="P164" s="235">
        <v>0</v>
      </c>
      <c r="Q164" s="235">
        <v>0.33333333333333298</v>
      </c>
      <c r="R164" s="235">
        <v>0</v>
      </c>
    </row>
    <row r="165" spans="1:18" x14ac:dyDescent="0.2">
      <c r="A165" s="86">
        <v>160</v>
      </c>
      <c r="B165" s="85" t="s">
        <v>325</v>
      </c>
      <c r="C165" s="85" t="s">
        <v>326</v>
      </c>
      <c r="D165" s="235">
        <f t="shared" si="2"/>
        <v>0.15</v>
      </c>
      <c r="E165" s="235">
        <v>0</v>
      </c>
      <c r="F165" s="235">
        <v>0.3</v>
      </c>
      <c r="G165" s="235">
        <v>0</v>
      </c>
      <c r="H165" s="235">
        <v>0</v>
      </c>
      <c r="I165" s="235">
        <v>0</v>
      </c>
      <c r="J165" s="235">
        <v>0</v>
      </c>
      <c r="K165" s="235">
        <v>0</v>
      </c>
      <c r="L165" s="235">
        <v>0</v>
      </c>
      <c r="M165" s="235">
        <v>0</v>
      </c>
      <c r="N165" s="235">
        <v>1</v>
      </c>
      <c r="O165" s="235">
        <v>1</v>
      </c>
      <c r="P165" s="235">
        <v>0</v>
      </c>
      <c r="Q165" s="235">
        <v>0.33333333333333298</v>
      </c>
      <c r="R165" s="235">
        <v>0</v>
      </c>
    </row>
    <row r="166" spans="1:18" x14ac:dyDescent="0.2">
      <c r="A166" s="86">
        <v>161</v>
      </c>
      <c r="B166" s="85" t="s">
        <v>327</v>
      </c>
      <c r="C166" s="85" t="s">
        <v>328</v>
      </c>
      <c r="D166" s="235">
        <f t="shared" si="2"/>
        <v>0.15</v>
      </c>
      <c r="E166" s="235">
        <v>0</v>
      </c>
      <c r="F166" s="235">
        <v>0.3</v>
      </c>
      <c r="G166" s="235">
        <v>0</v>
      </c>
      <c r="H166" s="235">
        <v>0</v>
      </c>
      <c r="I166" s="235">
        <v>0</v>
      </c>
      <c r="J166" s="235">
        <v>0</v>
      </c>
      <c r="K166" s="235">
        <v>0</v>
      </c>
      <c r="L166" s="235">
        <v>0</v>
      </c>
      <c r="M166" s="235">
        <v>0</v>
      </c>
      <c r="N166" s="235">
        <v>1</v>
      </c>
      <c r="O166" s="235">
        <v>1</v>
      </c>
      <c r="P166" s="235">
        <v>0</v>
      </c>
      <c r="Q166" s="235">
        <v>0.33333333333333298</v>
      </c>
      <c r="R166" s="235">
        <v>0.33333333333333298</v>
      </c>
    </row>
    <row r="167" spans="1:18" x14ac:dyDescent="0.2">
      <c r="A167" s="86">
        <v>162</v>
      </c>
      <c r="B167" s="85" t="s">
        <v>329</v>
      </c>
      <c r="C167" s="85" t="s">
        <v>330</v>
      </c>
      <c r="D167" s="235">
        <f t="shared" si="2"/>
        <v>0.2</v>
      </c>
      <c r="E167" s="235">
        <v>0</v>
      </c>
      <c r="F167" s="235">
        <v>0.4</v>
      </c>
      <c r="G167" s="235">
        <v>0</v>
      </c>
      <c r="H167" s="235">
        <v>0</v>
      </c>
      <c r="I167" s="235">
        <v>0</v>
      </c>
      <c r="J167" s="235">
        <v>0</v>
      </c>
      <c r="K167" s="235">
        <v>0</v>
      </c>
      <c r="L167" s="235">
        <v>0</v>
      </c>
      <c r="M167" s="235">
        <v>0</v>
      </c>
      <c r="N167" s="235">
        <v>1.5</v>
      </c>
      <c r="O167" s="235">
        <v>1</v>
      </c>
      <c r="P167" s="235">
        <v>0</v>
      </c>
      <c r="Q167" s="235">
        <v>0.33333333333333298</v>
      </c>
      <c r="R167" s="235">
        <v>0.33333333333333298</v>
      </c>
    </row>
    <row r="168" spans="1:18" x14ac:dyDescent="0.2">
      <c r="A168" s="86">
        <v>163</v>
      </c>
      <c r="B168" s="85" t="s">
        <v>331</v>
      </c>
      <c r="C168" s="85" t="s">
        <v>332</v>
      </c>
      <c r="D168" s="235">
        <f t="shared" si="2"/>
        <v>0.15</v>
      </c>
      <c r="E168" s="235">
        <v>0</v>
      </c>
      <c r="F168" s="235">
        <v>0.3</v>
      </c>
      <c r="G168" s="235">
        <v>0</v>
      </c>
      <c r="H168" s="235">
        <v>0</v>
      </c>
      <c r="I168" s="235">
        <v>0</v>
      </c>
      <c r="J168" s="235">
        <v>0</v>
      </c>
      <c r="K168" s="235">
        <v>0</v>
      </c>
      <c r="L168" s="235">
        <v>0</v>
      </c>
      <c r="M168" s="235">
        <v>0</v>
      </c>
      <c r="N168" s="235">
        <v>1</v>
      </c>
      <c r="O168" s="235">
        <v>1</v>
      </c>
      <c r="P168" s="235">
        <v>0</v>
      </c>
      <c r="Q168" s="235">
        <v>0.33333333333333298</v>
      </c>
      <c r="R168" s="235">
        <v>0.33333333333333298</v>
      </c>
    </row>
    <row r="169" spans="1:18" x14ac:dyDescent="0.2">
      <c r="A169" s="86">
        <v>164</v>
      </c>
      <c r="B169" s="85" t="s">
        <v>333</v>
      </c>
      <c r="C169" s="85" t="s">
        <v>334</v>
      </c>
      <c r="D169" s="235">
        <f t="shared" si="2"/>
        <v>0.15</v>
      </c>
      <c r="E169" s="235">
        <v>0</v>
      </c>
      <c r="F169" s="235">
        <v>0.3</v>
      </c>
      <c r="G169" s="235">
        <v>0</v>
      </c>
      <c r="H169" s="235">
        <v>0</v>
      </c>
      <c r="I169" s="235">
        <v>0</v>
      </c>
      <c r="J169" s="235">
        <v>0</v>
      </c>
      <c r="K169" s="235">
        <v>0</v>
      </c>
      <c r="L169" s="235">
        <v>0</v>
      </c>
      <c r="M169" s="235">
        <v>0</v>
      </c>
      <c r="N169" s="235">
        <v>1</v>
      </c>
      <c r="O169" s="235">
        <v>1.3333333333333299</v>
      </c>
      <c r="P169" s="235">
        <v>0</v>
      </c>
      <c r="Q169" s="235">
        <v>0.33333333333333298</v>
      </c>
      <c r="R169" s="235">
        <v>0</v>
      </c>
    </row>
    <row r="170" spans="1:18" x14ac:dyDescent="0.2">
      <c r="A170" s="86">
        <v>165</v>
      </c>
      <c r="B170" s="85" t="s">
        <v>335</v>
      </c>
      <c r="C170" s="85" t="s">
        <v>336</v>
      </c>
      <c r="D170" s="235">
        <f t="shared" si="2"/>
        <v>0.1</v>
      </c>
      <c r="E170" s="235">
        <v>0</v>
      </c>
      <c r="F170" s="235">
        <v>0.2</v>
      </c>
      <c r="G170" s="235">
        <v>0</v>
      </c>
      <c r="H170" s="235">
        <v>0</v>
      </c>
      <c r="I170" s="235">
        <v>0</v>
      </c>
      <c r="J170" s="235">
        <v>0</v>
      </c>
      <c r="K170" s="235">
        <v>0</v>
      </c>
      <c r="L170" s="235">
        <v>0</v>
      </c>
      <c r="M170" s="235">
        <v>0</v>
      </c>
      <c r="N170" s="235">
        <v>0.5</v>
      </c>
      <c r="O170" s="235">
        <v>0.66666666666666696</v>
      </c>
      <c r="P170" s="235">
        <v>0</v>
      </c>
      <c r="Q170" s="235">
        <v>0.33333333333333298</v>
      </c>
      <c r="R170" s="235">
        <v>0.33333333333333298</v>
      </c>
    </row>
    <row r="171" spans="1:18" x14ac:dyDescent="0.2">
      <c r="A171" s="86">
        <v>166</v>
      </c>
      <c r="B171" s="85" t="s">
        <v>337</v>
      </c>
      <c r="C171" s="85" t="s">
        <v>338</v>
      </c>
      <c r="D171" s="235">
        <f t="shared" si="2"/>
        <v>0.15</v>
      </c>
      <c r="E171" s="235">
        <v>0</v>
      </c>
      <c r="F171" s="235">
        <v>0.3</v>
      </c>
      <c r="G171" s="235">
        <v>0</v>
      </c>
      <c r="H171" s="235">
        <v>0</v>
      </c>
      <c r="I171" s="235">
        <v>0</v>
      </c>
      <c r="J171" s="235">
        <v>0</v>
      </c>
      <c r="K171" s="235">
        <v>0</v>
      </c>
      <c r="L171" s="235">
        <v>0</v>
      </c>
      <c r="M171" s="235">
        <v>0</v>
      </c>
      <c r="N171" s="235">
        <v>1</v>
      </c>
      <c r="O171" s="235">
        <v>1</v>
      </c>
      <c r="P171" s="235">
        <v>0</v>
      </c>
      <c r="Q171" s="235">
        <v>0.33333333333333298</v>
      </c>
      <c r="R171" s="235">
        <v>0</v>
      </c>
    </row>
    <row r="172" spans="1:18" x14ac:dyDescent="0.2">
      <c r="A172" s="86">
        <v>167</v>
      </c>
      <c r="B172" s="85" t="s">
        <v>339</v>
      </c>
      <c r="C172" s="85" t="s">
        <v>340</v>
      </c>
      <c r="D172" s="235">
        <f t="shared" si="2"/>
        <v>0.15</v>
      </c>
      <c r="E172" s="235">
        <v>0</v>
      </c>
      <c r="F172" s="235">
        <v>0.3</v>
      </c>
      <c r="G172" s="235">
        <v>0</v>
      </c>
      <c r="H172" s="235">
        <v>0</v>
      </c>
      <c r="I172" s="235">
        <v>0</v>
      </c>
      <c r="J172" s="235">
        <v>0</v>
      </c>
      <c r="K172" s="235">
        <v>0</v>
      </c>
      <c r="L172" s="235">
        <v>0</v>
      </c>
      <c r="M172" s="235">
        <v>0</v>
      </c>
      <c r="N172" s="235">
        <v>1</v>
      </c>
      <c r="O172" s="235">
        <v>0.66666666666666696</v>
      </c>
      <c r="P172" s="235">
        <v>0</v>
      </c>
      <c r="Q172" s="235">
        <v>0.33333333333333298</v>
      </c>
      <c r="R172" s="235">
        <v>0</v>
      </c>
    </row>
    <row r="173" spans="1:18" x14ac:dyDescent="0.2">
      <c r="A173" s="86">
        <v>168</v>
      </c>
      <c r="B173" s="85" t="s">
        <v>341</v>
      </c>
      <c r="C173" s="85" t="s">
        <v>342</v>
      </c>
      <c r="D173" s="235">
        <f t="shared" si="2"/>
        <v>0.15</v>
      </c>
      <c r="E173" s="235">
        <v>0</v>
      </c>
      <c r="F173" s="235">
        <v>0.3</v>
      </c>
      <c r="G173" s="235">
        <v>0</v>
      </c>
      <c r="H173" s="235">
        <v>0</v>
      </c>
      <c r="I173" s="235">
        <v>0</v>
      </c>
      <c r="J173" s="235">
        <v>0</v>
      </c>
      <c r="K173" s="235">
        <v>0</v>
      </c>
      <c r="L173" s="235">
        <v>0</v>
      </c>
      <c r="M173" s="235">
        <v>0</v>
      </c>
      <c r="N173" s="235">
        <v>1</v>
      </c>
      <c r="O173" s="235">
        <v>0.66666666666666696</v>
      </c>
      <c r="P173" s="235">
        <v>0</v>
      </c>
      <c r="Q173" s="235">
        <v>0.33333333333333298</v>
      </c>
      <c r="R173" s="235">
        <v>0.33333333333333298</v>
      </c>
    </row>
    <row r="174" spans="1:18" x14ac:dyDescent="0.2">
      <c r="A174" s="86">
        <v>169</v>
      </c>
      <c r="B174" s="85" t="s">
        <v>343</v>
      </c>
      <c r="C174" s="85" t="s">
        <v>344</v>
      </c>
      <c r="D174" s="235">
        <f t="shared" si="2"/>
        <v>0.3</v>
      </c>
      <c r="E174" s="235">
        <v>0</v>
      </c>
      <c r="F174" s="235">
        <v>0.6</v>
      </c>
      <c r="G174" s="235">
        <v>0</v>
      </c>
      <c r="H174" s="235">
        <v>0</v>
      </c>
      <c r="I174" s="235">
        <v>0</v>
      </c>
      <c r="J174" s="235">
        <v>0</v>
      </c>
      <c r="K174" s="235">
        <v>0</v>
      </c>
      <c r="L174" s="235">
        <v>0</v>
      </c>
      <c r="M174" s="235">
        <v>0.66666666666666696</v>
      </c>
      <c r="N174" s="235">
        <v>1.5</v>
      </c>
      <c r="O174" s="235">
        <v>1.3333333333333299</v>
      </c>
      <c r="P174" s="235">
        <v>0</v>
      </c>
      <c r="Q174" s="235">
        <v>0.33333333333333298</v>
      </c>
      <c r="R174" s="235">
        <v>0.33333333333333298</v>
      </c>
    </row>
    <row r="175" spans="1:18" x14ac:dyDescent="0.2">
      <c r="A175" s="86">
        <v>170</v>
      </c>
      <c r="B175" s="85" t="s">
        <v>345</v>
      </c>
      <c r="C175" s="85" t="s">
        <v>346</v>
      </c>
      <c r="D175" s="235">
        <f t="shared" si="2"/>
        <v>0.2</v>
      </c>
      <c r="E175" s="235">
        <v>0</v>
      </c>
      <c r="F175" s="235">
        <v>0.4</v>
      </c>
      <c r="G175" s="235">
        <v>0</v>
      </c>
      <c r="H175" s="235">
        <v>0</v>
      </c>
      <c r="I175" s="235">
        <v>0</v>
      </c>
      <c r="J175" s="235">
        <v>0</v>
      </c>
      <c r="K175" s="235">
        <v>0</v>
      </c>
      <c r="L175" s="235">
        <v>0</v>
      </c>
      <c r="M175" s="235">
        <v>0.33333333333333298</v>
      </c>
      <c r="N175" s="235">
        <v>1</v>
      </c>
      <c r="O175" s="235">
        <v>1.3333333333333299</v>
      </c>
      <c r="P175" s="235">
        <v>0</v>
      </c>
      <c r="Q175" s="235">
        <v>0.33333333333333298</v>
      </c>
      <c r="R175" s="235">
        <v>0.33333333333333298</v>
      </c>
    </row>
    <row r="176" spans="1:18" x14ac:dyDescent="0.2">
      <c r="A176" s="86">
        <v>171</v>
      </c>
      <c r="B176" s="85" t="s">
        <v>347</v>
      </c>
      <c r="C176" s="85" t="s">
        <v>348</v>
      </c>
      <c r="D176" s="235">
        <f t="shared" si="2"/>
        <v>0.35</v>
      </c>
      <c r="E176" s="235">
        <v>0</v>
      </c>
      <c r="F176" s="235">
        <v>0.7</v>
      </c>
      <c r="G176" s="235">
        <v>0</v>
      </c>
      <c r="H176" s="235">
        <v>0</v>
      </c>
      <c r="I176" s="235">
        <v>0.25</v>
      </c>
      <c r="J176" s="235">
        <v>0</v>
      </c>
      <c r="K176" s="235">
        <v>0</v>
      </c>
      <c r="L176" s="235">
        <v>0</v>
      </c>
      <c r="M176" s="235">
        <v>0.83333333333333304</v>
      </c>
      <c r="N176" s="235">
        <v>1.5</v>
      </c>
      <c r="O176" s="235">
        <v>1.3333333333333299</v>
      </c>
      <c r="P176" s="235">
        <v>0.25</v>
      </c>
      <c r="Q176" s="235">
        <v>0.33333333333333298</v>
      </c>
      <c r="R176" s="235">
        <v>0.33333333333333298</v>
      </c>
    </row>
    <row r="177" spans="1:18" x14ac:dyDescent="0.2">
      <c r="A177" s="86">
        <v>172</v>
      </c>
      <c r="B177" s="85" t="s">
        <v>349</v>
      </c>
      <c r="C177" s="85" t="s">
        <v>350</v>
      </c>
      <c r="D177" s="235">
        <f t="shared" si="2"/>
        <v>0.2</v>
      </c>
      <c r="E177" s="235">
        <v>0</v>
      </c>
      <c r="F177" s="235">
        <v>0.4</v>
      </c>
      <c r="G177" s="235">
        <v>0</v>
      </c>
      <c r="H177" s="235">
        <v>0</v>
      </c>
      <c r="I177" s="235">
        <v>0</v>
      </c>
      <c r="J177" s="235">
        <v>0</v>
      </c>
      <c r="K177" s="235">
        <v>0</v>
      </c>
      <c r="L177" s="235">
        <v>0</v>
      </c>
      <c r="M177" s="235">
        <v>0</v>
      </c>
      <c r="N177" s="235">
        <v>1.5</v>
      </c>
      <c r="O177" s="235">
        <v>1.3333333333333299</v>
      </c>
      <c r="P177" s="235">
        <v>0</v>
      </c>
      <c r="Q177" s="235">
        <v>0.33333333333333298</v>
      </c>
      <c r="R177" s="235">
        <v>0</v>
      </c>
    </row>
    <row r="178" spans="1:18" x14ac:dyDescent="0.2">
      <c r="A178" s="86">
        <v>173</v>
      </c>
      <c r="B178" s="85" t="s">
        <v>351</v>
      </c>
      <c r="C178" s="85" t="s">
        <v>352</v>
      </c>
      <c r="D178" s="235">
        <f t="shared" si="2"/>
        <v>0.15</v>
      </c>
      <c r="E178" s="235">
        <v>0</v>
      </c>
      <c r="F178" s="235">
        <v>0.3</v>
      </c>
      <c r="G178" s="235">
        <v>0</v>
      </c>
      <c r="H178" s="235">
        <v>0</v>
      </c>
      <c r="I178" s="235">
        <v>0</v>
      </c>
      <c r="J178" s="235">
        <v>0</v>
      </c>
      <c r="K178" s="235">
        <v>0</v>
      </c>
      <c r="L178" s="235">
        <v>0</v>
      </c>
      <c r="M178" s="235">
        <v>0</v>
      </c>
      <c r="N178" s="235">
        <v>1</v>
      </c>
      <c r="O178" s="235">
        <v>0.33333333333333298</v>
      </c>
      <c r="P178" s="235">
        <v>0</v>
      </c>
      <c r="Q178" s="235">
        <v>0.33333333333333298</v>
      </c>
      <c r="R178" s="235">
        <v>0</v>
      </c>
    </row>
    <row r="179" spans="1:18" x14ac:dyDescent="0.2">
      <c r="A179" s="86">
        <v>174</v>
      </c>
      <c r="B179" s="85" t="s">
        <v>353</v>
      </c>
      <c r="C179" s="85" t="s">
        <v>354</v>
      </c>
      <c r="D179" s="235">
        <f t="shared" si="2"/>
        <v>0.15</v>
      </c>
      <c r="E179" s="235">
        <v>0</v>
      </c>
      <c r="F179" s="235">
        <v>0.3</v>
      </c>
      <c r="G179" s="235">
        <v>0</v>
      </c>
      <c r="H179" s="235">
        <v>0</v>
      </c>
      <c r="I179" s="235">
        <v>0</v>
      </c>
      <c r="J179" s="235">
        <v>0</v>
      </c>
      <c r="K179" s="235">
        <v>0</v>
      </c>
      <c r="L179" s="235">
        <v>0</v>
      </c>
      <c r="M179" s="235">
        <v>0</v>
      </c>
      <c r="N179" s="235">
        <v>1</v>
      </c>
      <c r="O179" s="235">
        <v>0.66666666666666696</v>
      </c>
      <c r="P179" s="235">
        <v>0</v>
      </c>
      <c r="Q179" s="235">
        <v>0.33333333333333298</v>
      </c>
      <c r="R179" s="235">
        <v>0</v>
      </c>
    </row>
    <row r="180" spans="1:18" x14ac:dyDescent="0.2">
      <c r="A180" s="86">
        <v>175</v>
      </c>
      <c r="B180" s="85" t="s">
        <v>355</v>
      </c>
      <c r="C180" s="85" t="s">
        <v>356</v>
      </c>
      <c r="D180" s="235">
        <f t="shared" si="2"/>
        <v>0.5</v>
      </c>
      <c r="E180" s="235">
        <v>0.2</v>
      </c>
      <c r="F180" s="235">
        <v>0.8</v>
      </c>
      <c r="G180" s="235">
        <v>0</v>
      </c>
      <c r="H180" s="235">
        <v>1</v>
      </c>
      <c r="I180" s="235">
        <v>0.25</v>
      </c>
      <c r="J180" s="235">
        <v>0</v>
      </c>
      <c r="K180" s="235">
        <v>0</v>
      </c>
      <c r="L180" s="235">
        <v>0</v>
      </c>
      <c r="M180" s="235">
        <v>1</v>
      </c>
      <c r="N180" s="235">
        <v>1.5</v>
      </c>
      <c r="O180" s="235">
        <v>1.6666666666666701</v>
      </c>
      <c r="P180" s="235">
        <v>0.25</v>
      </c>
      <c r="Q180" s="235">
        <v>0.33333333333333298</v>
      </c>
      <c r="R180" s="235">
        <v>0.66666666666666696</v>
      </c>
    </row>
    <row r="181" spans="1:18" x14ac:dyDescent="0.2">
      <c r="A181" s="86">
        <v>176</v>
      </c>
      <c r="B181" s="85" t="s">
        <v>357</v>
      </c>
      <c r="C181" s="85" t="s">
        <v>358</v>
      </c>
      <c r="D181" s="235">
        <f t="shared" si="2"/>
        <v>0.15</v>
      </c>
      <c r="E181" s="235">
        <v>0</v>
      </c>
      <c r="F181" s="235">
        <v>0.3</v>
      </c>
      <c r="G181" s="235">
        <v>0</v>
      </c>
      <c r="H181" s="235">
        <v>0</v>
      </c>
      <c r="I181" s="235">
        <v>0</v>
      </c>
      <c r="J181" s="235">
        <v>0</v>
      </c>
      <c r="K181" s="235">
        <v>0</v>
      </c>
      <c r="L181" s="235">
        <v>0</v>
      </c>
      <c r="M181" s="235">
        <v>0</v>
      </c>
      <c r="N181" s="235">
        <v>1</v>
      </c>
      <c r="O181" s="235">
        <v>1</v>
      </c>
      <c r="P181" s="235">
        <v>0</v>
      </c>
      <c r="Q181" s="235">
        <v>0.33333333333333298</v>
      </c>
      <c r="R181" s="235">
        <v>0.33333333333333298</v>
      </c>
    </row>
    <row r="182" spans="1:18" x14ac:dyDescent="0.2">
      <c r="A182" s="86">
        <v>177</v>
      </c>
      <c r="B182" s="85" t="s">
        <v>359</v>
      </c>
      <c r="C182" s="85" t="s">
        <v>360</v>
      </c>
      <c r="D182" s="235">
        <f t="shared" si="2"/>
        <v>0.1</v>
      </c>
      <c r="E182" s="235">
        <v>0</v>
      </c>
      <c r="F182" s="235">
        <v>0.2</v>
      </c>
      <c r="G182" s="235">
        <v>0</v>
      </c>
      <c r="H182" s="235">
        <v>0</v>
      </c>
      <c r="I182" s="235">
        <v>0</v>
      </c>
      <c r="J182" s="235">
        <v>0</v>
      </c>
      <c r="K182" s="235">
        <v>0</v>
      </c>
      <c r="L182" s="235">
        <v>0</v>
      </c>
      <c r="M182" s="235">
        <v>0</v>
      </c>
      <c r="N182" s="235">
        <v>0.5</v>
      </c>
      <c r="O182" s="235">
        <v>0.66666666666666696</v>
      </c>
      <c r="P182" s="235">
        <v>0</v>
      </c>
      <c r="Q182" s="235">
        <v>0.33333333333333298</v>
      </c>
      <c r="R182" s="235">
        <v>0</v>
      </c>
    </row>
    <row r="183" spans="1:18" x14ac:dyDescent="0.2">
      <c r="A183" s="86">
        <v>178</v>
      </c>
      <c r="B183" s="85" t="s">
        <v>361</v>
      </c>
      <c r="C183" s="85" t="s">
        <v>362</v>
      </c>
      <c r="D183" s="235">
        <f t="shared" si="2"/>
        <v>0.15</v>
      </c>
      <c r="E183" s="235">
        <v>0</v>
      </c>
      <c r="F183" s="235">
        <v>0.3</v>
      </c>
      <c r="G183" s="235">
        <v>0</v>
      </c>
      <c r="H183" s="235">
        <v>0</v>
      </c>
      <c r="I183" s="235">
        <v>0</v>
      </c>
      <c r="J183" s="235">
        <v>0</v>
      </c>
      <c r="K183" s="235">
        <v>0</v>
      </c>
      <c r="L183" s="235">
        <v>0</v>
      </c>
      <c r="M183" s="235">
        <v>0</v>
      </c>
      <c r="N183" s="235">
        <v>1</v>
      </c>
      <c r="O183" s="235">
        <v>0.33333333333333298</v>
      </c>
      <c r="P183" s="235">
        <v>0</v>
      </c>
      <c r="Q183" s="235">
        <v>0.33333333333333298</v>
      </c>
      <c r="R183" s="235">
        <v>0</v>
      </c>
    </row>
    <row r="184" spans="1:18" x14ac:dyDescent="0.2">
      <c r="A184" s="86">
        <v>179</v>
      </c>
      <c r="B184" s="85" t="s">
        <v>363</v>
      </c>
      <c r="C184" s="85" t="s">
        <v>364</v>
      </c>
      <c r="D184" s="235">
        <f t="shared" si="2"/>
        <v>0.15</v>
      </c>
      <c r="E184" s="235">
        <v>0</v>
      </c>
      <c r="F184" s="235">
        <v>0.3</v>
      </c>
      <c r="G184" s="235">
        <v>0</v>
      </c>
      <c r="H184" s="235">
        <v>0</v>
      </c>
      <c r="I184" s="235">
        <v>0</v>
      </c>
      <c r="J184" s="235">
        <v>0</v>
      </c>
      <c r="K184" s="235">
        <v>0</v>
      </c>
      <c r="L184" s="235">
        <v>0</v>
      </c>
      <c r="M184" s="235">
        <v>0</v>
      </c>
      <c r="N184" s="235">
        <v>1</v>
      </c>
      <c r="O184" s="235">
        <v>0.33333333333333298</v>
      </c>
      <c r="P184" s="235">
        <v>0</v>
      </c>
      <c r="Q184" s="235">
        <v>0.33333333333333298</v>
      </c>
      <c r="R184" s="235">
        <v>0.33333333333333298</v>
      </c>
    </row>
    <row r="185" spans="1:18" x14ac:dyDescent="0.2">
      <c r="A185" s="86">
        <v>180</v>
      </c>
      <c r="B185" s="85" t="s">
        <v>365</v>
      </c>
      <c r="C185" s="85" t="s">
        <v>366</v>
      </c>
      <c r="D185" s="235">
        <f t="shared" si="2"/>
        <v>0.15</v>
      </c>
      <c r="E185" s="235">
        <v>0</v>
      </c>
      <c r="F185" s="235">
        <v>0.3</v>
      </c>
      <c r="G185" s="235">
        <v>0</v>
      </c>
      <c r="H185" s="235">
        <v>0</v>
      </c>
      <c r="I185" s="235">
        <v>0</v>
      </c>
      <c r="J185" s="235">
        <v>0</v>
      </c>
      <c r="K185" s="235">
        <v>0</v>
      </c>
      <c r="L185" s="235">
        <v>0</v>
      </c>
      <c r="M185" s="235">
        <v>0.16666666666666699</v>
      </c>
      <c r="N185" s="235">
        <v>1</v>
      </c>
      <c r="O185" s="235">
        <v>1</v>
      </c>
      <c r="P185" s="235">
        <v>0</v>
      </c>
      <c r="Q185" s="235">
        <v>0.33333333333333298</v>
      </c>
      <c r="R185" s="235">
        <v>0</v>
      </c>
    </row>
    <row r="186" spans="1:18" x14ac:dyDescent="0.2">
      <c r="A186" s="86">
        <v>181</v>
      </c>
      <c r="B186" s="85" t="s">
        <v>367</v>
      </c>
      <c r="C186" s="85" t="s">
        <v>368</v>
      </c>
      <c r="D186" s="235">
        <f t="shared" si="2"/>
        <v>0.2</v>
      </c>
      <c r="E186" s="235">
        <v>0</v>
      </c>
      <c r="F186" s="235">
        <v>0.4</v>
      </c>
      <c r="G186" s="235">
        <v>0</v>
      </c>
      <c r="H186" s="235">
        <v>0</v>
      </c>
      <c r="I186" s="235">
        <v>0</v>
      </c>
      <c r="J186" s="235">
        <v>0</v>
      </c>
      <c r="K186" s="235">
        <v>0</v>
      </c>
      <c r="L186" s="235">
        <v>0</v>
      </c>
      <c r="M186" s="235">
        <v>0</v>
      </c>
      <c r="N186" s="235">
        <v>1.5</v>
      </c>
      <c r="O186" s="235">
        <v>1</v>
      </c>
      <c r="P186" s="235">
        <v>0</v>
      </c>
      <c r="Q186" s="235">
        <v>0.33333333333333298</v>
      </c>
      <c r="R186" s="235">
        <v>0</v>
      </c>
    </row>
    <row r="187" spans="1:18" x14ac:dyDescent="0.2">
      <c r="A187" s="86">
        <v>182</v>
      </c>
      <c r="B187" s="85" t="s">
        <v>369</v>
      </c>
      <c r="C187" s="85" t="s">
        <v>370</v>
      </c>
      <c r="D187" s="235">
        <f t="shared" si="2"/>
        <v>0.3</v>
      </c>
      <c r="E187" s="235">
        <v>0</v>
      </c>
      <c r="F187" s="235">
        <v>0.6</v>
      </c>
      <c r="G187" s="235">
        <v>0</v>
      </c>
      <c r="H187" s="235">
        <v>0</v>
      </c>
      <c r="I187" s="235">
        <v>0.25</v>
      </c>
      <c r="J187" s="235">
        <v>0</v>
      </c>
      <c r="K187" s="235">
        <v>0</v>
      </c>
      <c r="L187" s="235">
        <v>0</v>
      </c>
      <c r="M187" s="235">
        <v>0.33333333333333298</v>
      </c>
      <c r="N187" s="235">
        <v>1.5</v>
      </c>
      <c r="O187" s="235">
        <v>1.6666666666666701</v>
      </c>
      <c r="P187" s="235">
        <v>0.25</v>
      </c>
      <c r="Q187" s="235">
        <v>0.33333333333333298</v>
      </c>
      <c r="R187" s="235">
        <v>0.33333333333333298</v>
      </c>
    </row>
    <row r="188" spans="1:18" x14ac:dyDescent="0.2">
      <c r="A188" s="86">
        <v>183</v>
      </c>
      <c r="B188" s="85" t="s">
        <v>371</v>
      </c>
      <c r="C188" s="85" t="s">
        <v>372</v>
      </c>
      <c r="D188" s="235">
        <f t="shared" si="2"/>
        <v>0.15</v>
      </c>
      <c r="E188" s="235">
        <v>0</v>
      </c>
      <c r="F188" s="235">
        <v>0.3</v>
      </c>
      <c r="G188" s="235">
        <v>0</v>
      </c>
      <c r="H188" s="235">
        <v>0</v>
      </c>
      <c r="I188" s="235">
        <v>0</v>
      </c>
      <c r="J188" s="235">
        <v>0</v>
      </c>
      <c r="K188" s="235">
        <v>0</v>
      </c>
      <c r="L188" s="235">
        <v>0</v>
      </c>
      <c r="M188" s="235">
        <v>0</v>
      </c>
      <c r="N188" s="235">
        <v>1</v>
      </c>
      <c r="O188" s="235">
        <v>1.3333333333333299</v>
      </c>
      <c r="P188" s="235">
        <v>0</v>
      </c>
      <c r="Q188" s="235">
        <v>0.33333333333333298</v>
      </c>
      <c r="R188" s="235">
        <v>0</v>
      </c>
    </row>
    <row r="189" spans="1:18" x14ac:dyDescent="0.2">
      <c r="A189" s="86">
        <v>184</v>
      </c>
      <c r="B189" s="85" t="s">
        <v>373</v>
      </c>
      <c r="C189" s="85" t="s">
        <v>374</v>
      </c>
      <c r="D189" s="235">
        <f t="shared" si="2"/>
        <v>0.2</v>
      </c>
      <c r="E189" s="235">
        <v>0</v>
      </c>
      <c r="F189" s="235">
        <v>0.4</v>
      </c>
      <c r="G189" s="235">
        <v>0</v>
      </c>
      <c r="H189" s="235">
        <v>0</v>
      </c>
      <c r="I189" s="235">
        <v>0</v>
      </c>
      <c r="J189" s="235">
        <v>0</v>
      </c>
      <c r="K189" s="235">
        <v>0</v>
      </c>
      <c r="L189" s="235">
        <v>0</v>
      </c>
      <c r="M189" s="235">
        <v>0.16666666666666699</v>
      </c>
      <c r="N189" s="235">
        <v>1</v>
      </c>
      <c r="O189" s="235">
        <v>0.33333333333333298</v>
      </c>
      <c r="P189" s="235">
        <v>0</v>
      </c>
      <c r="Q189" s="235">
        <v>0.33333333333333298</v>
      </c>
      <c r="R189" s="235">
        <v>0.33333333333333298</v>
      </c>
    </row>
    <row r="190" spans="1:18" x14ac:dyDescent="0.2">
      <c r="A190" s="86">
        <v>185</v>
      </c>
      <c r="B190" s="85" t="s">
        <v>375</v>
      </c>
      <c r="C190" s="85" t="s">
        <v>376</v>
      </c>
      <c r="D190" s="235">
        <f t="shared" si="2"/>
        <v>0.3</v>
      </c>
      <c r="E190" s="235">
        <v>0</v>
      </c>
      <c r="F190" s="235">
        <v>0.6</v>
      </c>
      <c r="G190" s="235">
        <v>0</v>
      </c>
      <c r="H190" s="235">
        <v>0</v>
      </c>
      <c r="I190" s="235">
        <v>0.25</v>
      </c>
      <c r="J190" s="235">
        <v>0</v>
      </c>
      <c r="K190" s="235">
        <v>0</v>
      </c>
      <c r="L190" s="235">
        <v>0</v>
      </c>
      <c r="M190" s="235">
        <v>0.33333333333333298</v>
      </c>
      <c r="N190" s="235">
        <v>1.5</v>
      </c>
      <c r="O190" s="235">
        <v>1.3333333333333299</v>
      </c>
      <c r="P190" s="235">
        <v>0.25</v>
      </c>
      <c r="Q190" s="235">
        <v>0.33333333333333298</v>
      </c>
      <c r="R190" s="235">
        <v>0.66666666666666696</v>
      </c>
    </row>
    <row r="191" spans="1:18" x14ac:dyDescent="0.2">
      <c r="A191" s="86">
        <v>186</v>
      </c>
      <c r="B191" s="85" t="s">
        <v>377</v>
      </c>
      <c r="C191" s="85" t="s">
        <v>378</v>
      </c>
      <c r="D191" s="235">
        <f t="shared" si="2"/>
        <v>0.3</v>
      </c>
      <c r="E191" s="235">
        <v>0</v>
      </c>
      <c r="F191" s="235">
        <v>0.6</v>
      </c>
      <c r="G191" s="235">
        <v>0</v>
      </c>
      <c r="H191" s="235">
        <v>0</v>
      </c>
      <c r="I191" s="235">
        <v>0.25</v>
      </c>
      <c r="J191" s="235">
        <v>0</v>
      </c>
      <c r="K191" s="235">
        <v>0</v>
      </c>
      <c r="L191" s="235">
        <v>0</v>
      </c>
      <c r="M191" s="235">
        <v>0.66666666666666696</v>
      </c>
      <c r="N191" s="235">
        <v>1</v>
      </c>
      <c r="O191" s="235">
        <v>1.6666666666666701</v>
      </c>
      <c r="P191" s="235">
        <v>0.25</v>
      </c>
      <c r="Q191" s="235">
        <v>0.33333333333333298</v>
      </c>
      <c r="R191" s="235">
        <v>0.66666666666666696</v>
      </c>
    </row>
    <row r="192" spans="1:18" x14ac:dyDescent="0.2">
      <c r="A192" s="86">
        <v>187</v>
      </c>
      <c r="B192" s="85" t="s">
        <v>379</v>
      </c>
      <c r="C192" s="85" t="s">
        <v>380</v>
      </c>
      <c r="D192" s="235">
        <f t="shared" si="2"/>
        <v>0.1</v>
      </c>
      <c r="E192" s="235">
        <v>0</v>
      </c>
      <c r="F192" s="235">
        <v>0.2</v>
      </c>
      <c r="G192" s="235">
        <v>0</v>
      </c>
      <c r="H192" s="235">
        <v>0</v>
      </c>
      <c r="I192" s="235">
        <v>0</v>
      </c>
      <c r="J192" s="235">
        <v>0</v>
      </c>
      <c r="K192" s="235">
        <v>0</v>
      </c>
      <c r="L192" s="235">
        <v>0</v>
      </c>
      <c r="M192" s="235">
        <v>0</v>
      </c>
      <c r="N192" s="235">
        <v>0.5</v>
      </c>
      <c r="O192" s="235">
        <v>1.3333333333333299</v>
      </c>
      <c r="P192" s="235">
        <v>0</v>
      </c>
      <c r="Q192" s="235">
        <v>0.33333333333333298</v>
      </c>
      <c r="R192" s="235">
        <v>0</v>
      </c>
    </row>
    <row r="193" spans="1:18" x14ac:dyDescent="0.2">
      <c r="A193" s="86">
        <v>188</v>
      </c>
      <c r="B193" s="85" t="s">
        <v>381</v>
      </c>
      <c r="C193" s="85" t="s">
        <v>382</v>
      </c>
      <c r="D193" s="235">
        <f t="shared" si="2"/>
        <v>0.15</v>
      </c>
      <c r="E193" s="235">
        <v>0</v>
      </c>
      <c r="F193" s="235">
        <v>0.3</v>
      </c>
      <c r="G193" s="235">
        <v>0</v>
      </c>
      <c r="H193" s="235">
        <v>0</v>
      </c>
      <c r="I193" s="235">
        <v>0</v>
      </c>
      <c r="J193" s="235">
        <v>0</v>
      </c>
      <c r="K193" s="235">
        <v>0</v>
      </c>
      <c r="L193" s="235">
        <v>0</v>
      </c>
      <c r="M193" s="235">
        <v>0</v>
      </c>
      <c r="N193" s="235">
        <v>1</v>
      </c>
      <c r="O193" s="235">
        <v>0.33333333333333298</v>
      </c>
      <c r="P193" s="235">
        <v>0</v>
      </c>
      <c r="Q193" s="235">
        <v>0.33333333333333298</v>
      </c>
      <c r="R193" s="235">
        <v>0</v>
      </c>
    </row>
    <row r="194" spans="1:18" x14ac:dyDescent="0.2">
      <c r="A194" s="86">
        <v>189</v>
      </c>
      <c r="B194" s="85" t="s">
        <v>383</v>
      </c>
      <c r="C194" s="85" t="s">
        <v>384</v>
      </c>
      <c r="D194" s="235">
        <f t="shared" si="2"/>
        <v>0.15</v>
      </c>
      <c r="E194" s="235">
        <v>0</v>
      </c>
      <c r="F194" s="235">
        <v>0.3</v>
      </c>
      <c r="G194" s="235">
        <v>0</v>
      </c>
      <c r="H194" s="235">
        <v>0</v>
      </c>
      <c r="I194" s="235">
        <v>0</v>
      </c>
      <c r="J194" s="235">
        <v>0</v>
      </c>
      <c r="K194" s="235">
        <v>0</v>
      </c>
      <c r="L194" s="235">
        <v>0</v>
      </c>
      <c r="M194" s="235">
        <v>0</v>
      </c>
      <c r="N194" s="235">
        <v>1</v>
      </c>
      <c r="O194" s="235">
        <v>0.66666666666666696</v>
      </c>
      <c r="P194" s="235">
        <v>0</v>
      </c>
      <c r="Q194" s="235">
        <v>0.33333333333333298</v>
      </c>
      <c r="R194" s="235">
        <v>0.33333333333333298</v>
      </c>
    </row>
    <row r="195" spans="1:18" x14ac:dyDescent="0.2">
      <c r="A195" s="86">
        <v>190</v>
      </c>
      <c r="B195" s="85" t="s">
        <v>385</v>
      </c>
      <c r="C195" s="85" t="s">
        <v>386</v>
      </c>
      <c r="D195" s="235">
        <f t="shared" si="2"/>
        <v>0.05</v>
      </c>
      <c r="E195" s="235">
        <v>0</v>
      </c>
      <c r="F195" s="235">
        <v>0.1</v>
      </c>
      <c r="G195" s="235">
        <v>0</v>
      </c>
      <c r="H195" s="235">
        <v>0</v>
      </c>
      <c r="I195" s="235">
        <v>0</v>
      </c>
      <c r="J195" s="235">
        <v>0</v>
      </c>
      <c r="K195" s="235">
        <v>0</v>
      </c>
      <c r="L195" s="235">
        <v>0</v>
      </c>
      <c r="M195" s="235">
        <v>0</v>
      </c>
      <c r="N195" s="235">
        <v>0</v>
      </c>
      <c r="O195" s="235">
        <v>0.66666666666666696</v>
      </c>
      <c r="P195" s="235">
        <v>0</v>
      </c>
      <c r="Q195" s="235">
        <v>0.33333333333333298</v>
      </c>
      <c r="R195" s="235">
        <v>0</v>
      </c>
    </row>
  </sheetData>
  <mergeCells count="2">
    <mergeCell ref="M2:R2"/>
    <mergeCell ref="G2:L2"/>
  </mergeCells>
  <conditionalFormatting sqref="H3">
    <cfRule type="expression" dxfId="35" priority="44" stopIfTrue="1">
      <formula>H3=""</formula>
    </cfRule>
    <cfRule type="cellIs" dxfId="34" priority="47" stopIfTrue="1" operator="greaterThanOrEqual">
      <formula>0</formula>
    </cfRule>
  </conditionalFormatting>
  <conditionalFormatting sqref="I3">
    <cfRule type="expression" dxfId="33" priority="40" stopIfTrue="1">
      <formula>I3=""</formula>
    </cfRule>
    <cfRule type="cellIs" dxfId="32" priority="52" operator="between">
      <formula>0</formula>
      <formula>6.999</formula>
    </cfRule>
    <cfRule type="cellIs" dxfId="31" priority="53" operator="between">
      <formula>7</formula>
      <formula>9.99</formula>
    </cfRule>
    <cfRule type="expression" dxfId="30" priority="54">
      <formula>I3=10</formula>
    </cfRule>
  </conditionalFormatting>
  <conditionalFormatting sqref="J3">
    <cfRule type="expression" dxfId="29" priority="36">
      <formula>J3=""</formula>
    </cfRule>
    <cfRule type="cellIs" dxfId="28" priority="37" operator="between">
      <formula>0</formula>
      <formula>6.999</formula>
    </cfRule>
    <cfRule type="cellIs" dxfId="27" priority="38" operator="between">
      <formula>7</formula>
      <formula>9.99</formula>
    </cfRule>
    <cfRule type="expression" dxfId="26" priority="39">
      <formula>J3=10</formula>
    </cfRule>
    <cfRule type="expression" dxfId="25" priority="48">
      <formula>J3=""</formula>
    </cfRule>
    <cfRule type="cellIs" dxfId="24" priority="49" operator="between">
      <formula>0</formula>
      <formula>6.999</formula>
    </cfRule>
    <cfRule type="cellIs" dxfId="23" priority="50" operator="between">
      <formula>7</formula>
      <formula>9.99</formula>
    </cfRule>
    <cfRule type="expression" dxfId="22" priority="51">
      <formula>J3=10</formula>
    </cfRule>
  </conditionalFormatting>
  <conditionalFormatting sqref="E6:R195">
    <cfRule type="expression" dxfId="21" priority="13">
      <formula>E6=""</formula>
    </cfRule>
    <cfRule type="cellIs" dxfId="20" priority="14" operator="between">
      <formula>0</formula>
      <formula>0.332</formula>
    </cfRule>
    <cfRule type="cellIs" dxfId="19" priority="15" operator="between">
      <formula>0.333333333333333</formula>
      <formula>0.665</formula>
    </cfRule>
    <cfRule type="cellIs" dxfId="18" priority="16" operator="between">
      <formula>0.666666666666667</formula>
      <formula>1</formula>
    </cfRule>
  </conditionalFormatting>
  <conditionalFormatting sqref="E6:R195">
    <cfRule type="expression" dxfId="17" priority="9">
      <formula>E6=""</formula>
    </cfRule>
    <cfRule type="cellIs" dxfId="16" priority="10" operator="between">
      <formula>0</formula>
      <formula>0.332</formula>
    </cfRule>
    <cfRule type="cellIs" dxfId="15" priority="11" operator="between">
      <formula>0.333333333333333</formula>
      <formula>0.665</formula>
    </cfRule>
    <cfRule type="cellIs" dxfId="14" priority="12" operator="between">
      <formula>0.666666666666667</formula>
      <formula>1</formula>
    </cfRule>
  </conditionalFormatting>
  <conditionalFormatting sqref="D6:D195">
    <cfRule type="expression" dxfId="13" priority="5">
      <formula>D6=""</formula>
    </cfRule>
    <cfRule type="cellIs" dxfId="12" priority="6" operator="between">
      <formula>0</formula>
      <formula>0.332</formula>
    </cfRule>
    <cfRule type="cellIs" dxfId="11" priority="7" operator="between">
      <formula>0.333333333333333</formula>
      <formula>0.665</formula>
    </cfRule>
    <cfRule type="cellIs" dxfId="10" priority="8" operator="between">
      <formula>0.666666666666667</formula>
      <formula>1</formula>
    </cfRule>
  </conditionalFormatting>
  <conditionalFormatting sqref="D6:D195">
    <cfRule type="expression" dxfId="9" priority="1">
      <formula>D6=""</formula>
    </cfRule>
    <cfRule type="cellIs" dxfId="8" priority="2" operator="between">
      <formula>0</formula>
      <formula>0.332</formula>
    </cfRule>
    <cfRule type="cellIs" dxfId="7" priority="3" operator="between">
      <formula>0.333333333333333</formula>
      <formula>0.665</formula>
    </cfRule>
    <cfRule type="cellIs" dxfId="6" priority="4" operator="between">
      <formula>0.666666666666667</formula>
      <formula>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45" stopIfTrue="1" operator="greaterThanOrEqual" id="{D4C3AE25-98F8-C646-B69B-5D3E8218DD67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46" stopIfTrue="1" operator="greaterThanOrEqual" id="{8BF137DA-C06D-6343-B760-2E4FFC25EF7E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H3</xm:sqref>
        </x14:conditionalFormatting>
        <x14:conditionalFormatting xmlns:xm="http://schemas.microsoft.com/office/excel/2006/main">
          <x14:cfRule type="cellIs" priority="154" stopIfTrue="1" operator="greaterThanOrEqual" id="{3245A860-2AC7-884E-B9E7-FB2A625F3664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55" stopIfTrue="1" operator="greaterThanOrEqual" id="{FB5F2AAA-BCFD-144C-8F83-FB09AACFC82D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56" stopIfTrue="1" operator="between" id="{EFF6C2F6-FC52-5D45-A678-7260B15CCB85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I3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30122-8EFF-0F4E-9365-71EF323EE6B7}">
  <dimension ref="A1:Q40"/>
  <sheetViews>
    <sheetView workbookViewId="0">
      <selection activeCell="I10" sqref="I10"/>
    </sheetView>
  </sheetViews>
  <sheetFormatPr baseColWidth="10" defaultRowHeight="16" x14ac:dyDescent="0.2"/>
  <sheetData>
    <row r="1" spans="1:17" x14ac:dyDescent="0.2">
      <c r="A1" s="35"/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</row>
    <row r="2" spans="1:17" x14ac:dyDescent="0.2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</row>
    <row r="3" spans="1:17" x14ac:dyDescent="0.2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</row>
    <row r="4" spans="1:17" x14ac:dyDescent="0.2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</row>
    <row r="5" spans="1:17" x14ac:dyDescent="0.2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</row>
    <row r="6" spans="1:17" x14ac:dyDescent="0.2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</row>
    <row r="7" spans="1:17" x14ac:dyDescent="0.2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</row>
    <row r="8" spans="1:17" x14ac:dyDescent="0.2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</row>
    <row r="9" spans="1:17" x14ac:dyDescent="0.2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</row>
    <row r="10" spans="1:17" x14ac:dyDescent="0.2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</row>
    <row r="11" spans="1:17" x14ac:dyDescent="0.2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</row>
    <row r="12" spans="1:17" x14ac:dyDescent="0.2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</row>
    <row r="13" spans="1:17" x14ac:dyDescent="0.2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</row>
    <row r="14" spans="1:17" x14ac:dyDescent="0.2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</row>
    <row r="15" spans="1:17" x14ac:dyDescent="0.2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</row>
    <row r="16" spans="1:17" x14ac:dyDescent="0.2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</row>
    <row r="17" spans="1:17" x14ac:dyDescent="0.2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</row>
    <row r="18" spans="1:17" x14ac:dyDescent="0.2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</row>
    <row r="19" spans="1:17" x14ac:dyDescent="0.2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</row>
    <row r="20" spans="1:17" x14ac:dyDescent="0.2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</row>
    <row r="21" spans="1:17" x14ac:dyDescent="0.2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</row>
    <row r="22" spans="1:17" x14ac:dyDescent="0.2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</row>
    <row r="23" spans="1:17" x14ac:dyDescent="0.2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</row>
    <row r="24" spans="1:17" x14ac:dyDescent="0.2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</row>
    <row r="25" spans="1:17" x14ac:dyDescent="0.2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</row>
    <row r="26" spans="1:17" x14ac:dyDescent="0.2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</row>
    <row r="27" spans="1:17" x14ac:dyDescent="0.2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</row>
    <row r="28" spans="1:17" x14ac:dyDescent="0.2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</row>
    <row r="29" spans="1:17" x14ac:dyDescent="0.2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</row>
    <row r="30" spans="1:17" x14ac:dyDescent="0.2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</row>
    <row r="31" spans="1:17" x14ac:dyDescent="0.2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</row>
    <row r="32" spans="1:17" x14ac:dyDescent="0.2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</row>
    <row r="33" spans="1:17" x14ac:dyDescent="0.2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</row>
    <row r="34" spans="1:17" x14ac:dyDescent="0.2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</row>
    <row r="35" spans="1:17" x14ac:dyDescent="0.2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</row>
    <row r="36" spans="1:17" x14ac:dyDescent="0.2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</row>
    <row r="37" spans="1:17" x14ac:dyDescent="0.2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</row>
    <row r="38" spans="1:17" x14ac:dyDescent="0.2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</row>
    <row r="39" spans="1:17" x14ac:dyDescent="0.2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</row>
    <row r="40" spans="1:17" x14ac:dyDescent="0.2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8</vt:i4>
      </vt:variant>
    </vt:vector>
  </HeadingPairs>
  <TitlesOfParts>
    <vt:vector size="20" baseType="lpstr">
      <vt:lpstr>Dashboard</vt:lpstr>
      <vt:lpstr>Options</vt:lpstr>
      <vt:lpstr>Data Dictionary</vt:lpstr>
      <vt:lpstr>Compound Alert</vt:lpstr>
      <vt:lpstr>Health</vt:lpstr>
      <vt:lpstr>Food</vt:lpstr>
      <vt:lpstr>Conflict</vt:lpstr>
      <vt:lpstr>Macro</vt:lpstr>
      <vt:lpstr>Natural Hazard</vt:lpstr>
      <vt:lpstr>Socioeconomic</vt:lpstr>
      <vt:lpstr>Data Reliability</vt:lpstr>
      <vt:lpstr>Landing</vt:lpstr>
      <vt:lpstr>Conflict!Conflict_and_Fragility</vt:lpstr>
      <vt:lpstr>'Data Reliability'!Food_Security</vt:lpstr>
      <vt:lpstr>Food!Food_Security</vt:lpstr>
      <vt:lpstr>Health!Health</vt:lpstr>
      <vt:lpstr>Macro!Macro_Fiscal</vt:lpstr>
      <vt:lpstr>'Natural Hazard'!Natural_Hazard</vt:lpstr>
      <vt:lpstr>'Data Reliability'!reliabilitysheet</vt:lpstr>
      <vt:lpstr>Socioeconomic!Socioeconomic_Vulnerability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bennotkin</dc:creator>
  <cp:lastModifiedBy>Notkin, Benjamin</cp:lastModifiedBy>
  <dcterms:created xsi:type="dcterms:W3CDTF">2021-03-11T13:03:26Z</dcterms:created>
  <dcterms:modified xsi:type="dcterms:W3CDTF">2021-04-02T07:58:09Z</dcterms:modified>
</cp:coreProperties>
</file>